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민태희\Desktop\github\isbr_auto_valid_check\data\"/>
    </mc:Choice>
  </mc:AlternateContent>
  <xr:revisionPtr revIDLastSave="0" documentId="8_{D1F1EE9A-DE23-4A98-802F-A349BA0CE64C}" xr6:coauthVersionLast="47" xr6:coauthVersionMax="47" xr10:uidLastSave="{00000000-0000-0000-0000-000000000000}"/>
  <bookViews>
    <workbookView xWindow="-108" yWindow="-108" windowWidth="23256" windowHeight="12456" xr2:uid="{A8F83208-B289-4FD8-B745-225948FF31BE}"/>
  </bookViews>
  <sheets>
    <sheet name="자격증" sheetId="1" r:id="rId1"/>
    <sheet name="어학능력" sheetId="2" r:id="rId2"/>
  </sheets>
  <externalReferences>
    <externalReference r:id="rId3"/>
  </externalReferences>
  <definedNames>
    <definedName name="_xlnm._FilterDatabase" localSheetId="1" hidden="1">어학능력!$A$1:$AO$998</definedName>
    <definedName name="_xlnm._FilterDatabase" localSheetId="0" hidden="1">자격증!$A$1:$AU$3055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/>
  <c r="Q2" i="2"/>
  <c r="R2" i="2"/>
  <c r="AE2" i="2" s="1"/>
  <c r="S2" i="2"/>
  <c r="AF2" i="2" s="1"/>
  <c r="T2" i="2"/>
  <c r="U2" i="2"/>
  <c r="AH2" i="2" s="1"/>
  <c r="V2" i="2"/>
  <c r="W2" i="2"/>
  <c r="AI2" i="2" s="1"/>
  <c r="X2" i="2"/>
  <c r="Y2" i="2" s="1"/>
  <c r="Z2" i="2" s="1"/>
  <c r="AG2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F3" i="2"/>
  <c r="F4" i="2" s="1"/>
  <c r="Q3" i="2"/>
  <c r="AB3" i="2" s="1"/>
  <c r="R3" i="2"/>
  <c r="AE3" i="2" s="1"/>
  <c r="S3" i="2"/>
  <c r="AF3" i="2" s="1"/>
  <c r="T3" i="2"/>
  <c r="AG3" i="2" s="1"/>
  <c r="U3" i="2"/>
  <c r="AH3" i="2" s="1"/>
  <c r="V3" i="2"/>
  <c r="W3" i="2"/>
  <c r="AI3" i="2" s="1"/>
  <c r="AD3" i="2"/>
  <c r="Q4" i="2"/>
  <c r="R4" i="2"/>
  <c r="AE4" i="2" s="1"/>
  <c r="S4" i="2"/>
  <c r="AF4" i="2" s="1"/>
  <c r="T4" i="2"/>
  <c r="U4" i="2"/>
  <c r="V4" i="2"/>
  <c r="W4" i="2"/>
  <c r="AI4" i="2" s="1"/>
  <c r="AG4" i="2"/>
  <c r="F5" i="2"/>
  <c r="F6" i="2" s="1"/>
  <c r="F7" i="2" s="1"/>
  <c r="Q5" i="2"/>
  <c r="R5" i="2"/>
  <c r="AE5" i="2" s="1"/>
  <c r="S5" i="2"/>
  <c r="AF5" i="2" s="1"/>
  <c r="T5" i="2"/>
  <c r="AG5" i="2" s="1"/>
  <c r="U5" i="2"/>
  <c r="AH5" i="2" s="1"/>
  <c r="V5" i="2"/>
  <c r="W5" i="2"/>
  <c r="AI5" i="2"/>
  <c r="Q6" i="2"/>
  <c r="R6" i="2"/>
  <c r="AE6" i="2" s="1"/>
  <c r="S6" i="2"/>
  <c r="AF6" i="2" s="1"/>
  <c r="T6" i="2"/>
  <c r="AG6" i="2" s="1"/>
  <c r="U6" i="2"/>
  <c r="V6" i="2"/>
  <c r="W6" i="2"/>
  <c r="AI6" i="2" s="1"/>
  <c r="Q7" i="2"/>
  <c r="R7" i="2"/>
  <c r="AE7" i="2" s="1"/>
  <c r="S7" i="2"/>
  <c r="T7" i="2"/>
  <c r="AG7" i="2" s="1"/>
  <c r="U7" i="2"/>
  <c r="AH7" i="2" s="1"/>
  <c r="V7" i="2"/>
  <c r="W7" i="2"/>
  <c r="AF7" i="2"/>
  <c r="AI7" i="2"/>
  <c r="F8" i="2"/>
  <c r="F9" i="2" s="1"/>
  <c r="Q8" i="2"/>
  <c r="R8" i="2"/>
  <c r="S8" i="2"/>
  <c r="AF8" i="2" s="1"/>
  <c r="T8" i="2"/>
  <c r="AG8" i="2" s="1"/>
  <c r="U8" i="2"/>
  <c r="AH8" i="2" s="1"/>
  <c r="V8" i="2"/>
  <c r="W8" i="2"/>
  <c r="AE8" i="2"/>
  <c r="AI8" i="2"/>
  <c r="Q9" i="2"/>
  <c r="R9" i="2"/>
  <c r="AE9" i="2" s="1"/>
  <c r="S9" i="2"/>
  <c r="AF9" i="2" s="1"/>
  <c r="T9" i="2"/>
  <c r="AG9" i="2" s="1"/>
  <c r="U9" i="2"/>
  <c r="V9" i="2"/>
  <c r="W9" i="2"/>
  <c r="AI9" i="2" s="1"/>
  <c r="F10" i="2"/>
  <c r="F11" i="2" s="1"/>
  <c r="Q10" i="2"/>
  <c r="R10" i="2"/>
  <c r="AE10" i="2" s="1"/>
  <c r="S10" i="2"/>
  <c r="AF10" i="2" s="1"/>
  <c r="T10" i="2"/>
  <c r="AG10" i="2" s="1"/>
  <c r="U10" i="2"/>
  <c r="AH10" i="2" s="1"/>
  <c r="V10" i="2"/>
  <c r="W10" i="2"/>
  <c r="AI10" i="2" s="1"/>
  <c r="Q11" i="2"/>
  <c r="AD11" i="2" s="1"/>
  <c r="R11" i="2"/>
  <c r="AE11" i="2" s="1"/>
  <c r="S11" i="2"/>
  <c r="AF11" i="2" s="1"/>
  <c r="T11" i="2"/>
  <c r="AG11" i="2" s="1"/>
  <c r="U11" i="2"/>
  <c r="AH11" i="2" s="1"/>
  <c r="V11" i="2"/>
  <c r="W11" i="2"/>
  <c r="AI11" i="2" s="1"/>
  <c r="F12" i="2"/>
  <c r="Q12" i="2"/>
  <c r="R12" i="2"/>
  <c r="AE12" i="2" s="1"/>
  <c r="S12" i="2"/>
  <c r="T12" i="2"/>
  <c r="AG12" i="2" s="1"/>
  <c r="U12" i="2"/>
  <c r="AH12" i="2" s="1"/>
  <c r="V12" i="2"/>
  <c r="W12" i="2"/>
  <c r="AI12" i="2" s="1"/>
  <c r="AF12" i="2"/>
  <c r="F13" i="2"/>
  <c r="Q13" i="2"/>
  <c r="R13" i="2"/>
  <c r="AE13" i="2" s="1"/>
  <c r="S13" i="2"/>
  <c r="AF13" i="2" s="1"/>
  <c r="T13" i="2"/>
  <c r="AG13" i="2" s="1"/>
  <c r="U13" i="2"/>
  <c r="AH13" i="2" s="1"/>
  <c r="V13" i="2"/>
  <c r="W13" i="2"/>
  <c r="AI13" i="2" s="1"/>
  <c r="F14" i="2"/>
  <c r="Q14" i="2"/>
  <c r="R14" i="2"/>
  <c r="AE14" i="2" s="1"/>
  <c r="S14" i="2"/>
  <c r="AF14" i="2" s="1"/>
  <c r="T14" i="2"/>
  <c r="AG14" i="2" s="1"/>
  <c r="U14" i="2"/>
  <c r="AH14" i="2" s="1"/>
  <c r="V14" i="2"/>
  <c r="W14" i="2"/>
  <c r="AI14" i="2" s="1"/>
  <c r="X14" i="2"/>
  <c r="Y14" i="2" s="1"/>
  <c r="Z14" i="2" s="1"/>
  <c r="AB14" i="2"/>
  <c r="AD14" i="2"/>
  <c r="F15" i="2"/>
  <c r="Q15" i="2"/>
  <c r="X15" i="2" s="1"/>
  <c r="R15" i="2"/>
  <c r="AE15" i="2" s="1"/>
  <c r="S15" i="2"/>
  <c r="AF15" i="2" s="1"/>
  <c r="T15" i="2"/>
  <c r="AG15" i="2" s="1"/>
  <c r="U15" i="2"/>
  <c r="AH15" i="2" s="1"/>
  <c r="V15" i="2"/>
  <c r="W15" i="2"/>
  <c r="AI15" i="2" s="1"/>
  <c r="Y15" i="2"/>
  <c r="Z15" i="2" s="1"/>
  <c r="AB15" i="2"/>
  <c r="AD15" i="2"/>
  <c r="F16" i="2"/>
  <c r="Q16" i="2"/>
  <c r="R16" i="2"/>
  <c r="AE16" i="2" s="1"/>
  <c r="S16" i="2"/>
  <c r="AF16" i="2" s="1"/>
  <c r="T16" i="2"/>
  <c r="AG16" i="2" s="1"/>
  <c r="U16" i="2"/>
  <c r="AH16" i="2" s="1"/>
  <c r="V16" i="2"/>
  <c r="W16" i="2"/>
  <c r="AI16" i="2" s="1"/>
  <c r="F17" i="2"/>
  <c r="Q17" i="2"/>
  <c r="R17" i="2"/>
  <c r="AE17" i="2" s="1"/>
  <c r="S17" i="2"/>
  <c r="AF17" i="2" s="1"/>
  <c r="T17" i="2"/>
  <c r="AG17" i="2" s="1"/>
  <c r="U17" i="2"/>
  <c r="AH17" i="2" s="1"/>
  <c r="V17" i="2"/>
  <c r="W17" i="2"/>
  <c r="AI17" i="2" s="1"/>
  <c r="F18" i="2"/>
  <c r="Q18" i="2"/>
  <c r="R18" i="2"/>
  <c r="AE18" i="2" s="1"/>
  <c r="S18" i="2"/>
  <c r="AF18" i="2" s="1"/>
  <c r="T18" i="2"/>
  <c r="AG18" i="2" s="1"/>
  <c r="U18" i="2"/>
  <c r="AH18" i="2" s="1"/>
  <c r="V18" i="2"/>
  <c r="W18" i="2"/>
  <c r="AI18" i="2" s="1"/>
  <c r="F19" i="2"/>
  <c r="Q19" i="2"/>
  <c r="R19" i="2"/>
  <c r="AE19" i="2" s="1"/>
  <c r="S19" i="2"/>
  <c r="T19" i="2"/>
  <c r="AG19" i="2" s="1"/>
  <c r="U19" i="2"/>
  <c r="AH19" i="2" s="1"/>
  <c r="V19" i="2"/>
  <c r="W19" i="2"/>
  <c r="AF19" i="2"/>
  <c r="AI19" i="2"/>
  <c r="F20" i="2"/>
  <c r="Q20" i="2"/>
  <c r="R20" i="2"/>
  <c r="AE20" i="2" s="1"/>
  <c r="S20" i="2"/>
  <c r="AF20" i="2" s="1"/>
  <c r="T20" i="2"/>
  <c r="U20" i="2"/>
  <c r="AH20" i="2" s="1"/>
  <c r="V20" i="2"/>
  <c r="W20" i="2"/>
  <c r="AG20" i="2"/>
  <c r="AI20" i="2"/>
  <c r="F21" i="2"/>
  <c r="Q21" i="2"/>
  <c r="AD21" i="2" s="1"/>
  <c r="R21" i="2"/>
  <c r="S21" i="2"/>
  <c r="T21" i="2"/>
  <c r="AG21" i="2" s="1"/>
  <c r="U21" i="2"/>
  <c r="V21" i="2"/>
  <c r="W21" i="2"/>
  <c r="AI21" i="2" s="1"/>
  <c r="F22" i="2"/>
  <c r="Q22" i="2"/>
  <c r="R22" i="2"/>
  <c r="AE22" i="2" s="1"/>
  <c r="S22" i="2"/>
  <c r="AF22" i="2" s="1"/>
  <c r="T22" i="2"/>
  <c r="AG22" i="2" s="1"/>
  <c r="U22" i="2"/>
  <c r="AH22" i="2" s="1"/>
  <c r="V22" i="2"/>
  <c r="W22" i="2"/>
  <c r="AI22" i="2" s="1"/>
  <c r="F23" i="2"/>
  <c r="F24" i="2" s="1"/>
  <c r="Q23" i="2"/>
  <c r="R23" i="2"/>
  <c r="AE23" i="2" s="1"/>
  <c r="S23" i="2"/>
  <c r="T23" i="2"/>
  <c r="AG23" i="2" s="1"/>
  <c r="U23" i="2"/>
  <c r="AH23" i="2" s="1"/>
  <c r="V23" i="2"/>
  <c r="W23" i="2"/>
  <c r="AI23" i="2" s="1"/>
  <c r="AF23" i="2"/>
  <c r="Q24" i="2"/>
  <c r="R24" i="2"/>
  <c r="AE24" i="2" s="1"/>
  <c r="S24" i="2"/>
  <c r="AF24" i="2" s="1"/>
  <c r="T24" i="2"/>
  <c r="AG24" i="2" s="1"/>
  <c r="U24" i="2"/>
  <c r="AH24" i="2" s="1"/>
  <c r="V24" i="2"/>
  <c r="W24" i="2"/>
  <c r="AI24" i="2"/>
  <c r="F25" i="2"/>
  <c r="Q25" i="2"/>
  <c r="R25" i="2"/>
  <c r="AE25" i="2" s="1"/>
  <c r="S25" i="2"/>
  <c r="AF25" i="2" s="1"/>
  <c r="T25" i="2"/>
  <c r="AG25" i="2" s="1"/>
  <c r="U25" i="2"/>
  <c r="V25" i="2"/>
  <c r="W25" i="2"/>
  <c r="AI25" i="2" s="1"/>
  <c r="AH25" i="2"/>
  <c r="F26" i="2"/>
  <c r="Q26" i="2"/>
  <c r="AD26" i="2" s="1"/>
  <c r="R26" i="2"/>
  <c r="AE26" i="2" s="1"/>
  <c r="S26" i="2"/>
  <c r="AF26" i="2" s="1"/>
  <c r="T26" i="2"/>
  <c r="AG26" i="2" s="1"/>
  <c r="U26" i="2"/>
  <c r="AH26" i="2" s="1"/>
  <c r="V26" i="2"/>
  <c r="W26" i="2"/>
  <c r="AI26" i="2" s="1"/>
  <c r="F27" i="2"/>
  <c r="Q27" i="2"/>
  <c r="AD27" i="2" s="1"/>
  <c r="R27" i="2"/>
  <c r="S27" i="2"/>
  <c r="AF27" i="2" s="1"/>
  <c r="T27" i="2"/>
  <c r="AG27" i="2" s="1"/>
  <c r="U27" i="2"/>
  <c r="AH27" i="2" s="1"/>
  <c r="V27" i="2"/>
  <c r="W27" i="2"/>
  <c r="AI27" i="2" s="1"/>
  <c r="F28" i="2"/>
  <c r="Q28" i="2"/>
  <c r="X28" i="2" s="1"/>
  <c r="Y28" i="2" s="1"/>
  <c r="R28" i="2"/>
  <c r="AE28" i="2" s="1"/>
  <c r="S28" i="2"/>
  <c r="AF28" i="2" s="1"/>
  <c r="T28" i="2"/>
  <c r="U28" i="2"/>
  <c r="AH28" i="2" s="1"/>
  <c r="V28" i="2"/>
  <c r="W28" i="2"/>
  <c r="AI28" i="2" s="1"/>
  <c r="Z28" i="2"/>
  <c r="AG28" i="2"/>
  <c r="F29" i="2"/>
  <c r="Q29" i="2"/>
  <c r="AD29" i="2" s="1"/>
  <c r="R29" i="2"/>
  <c r="AE29" i="2" s="1"/>
  <c r="S29" i="2"/>
  <c r="AF29" i="2" s="1"/>
  <c r="T29" i="2"/>
  <c r="AG29" i="2" s="1"/>
  <c r="U29" i="2"/>
  <c r="AH29" i="2" s="1"/>
  <c r="AJ29" i="2" s="1"/>
  <c r="AK29" i="2" s="1"/>
  <c r="V29" i="2"/>
  <c r="W29" i="2"/>
  <c r="AI29" i="2" s="1"/>
  <c r="F30" i="2"/>
  <c r="Q30" i="2"/>
  <c r="AD30" i="2" s="1"/>
  <c r="R30" i="2"/>
  <c r="AE30" i="2" s="1"/>
  <c r="S30" i="2"/>
  <c r="AF30" i="2" s="1"/>
  <c r="T30" i="2"/>
  <c r="AG30" i="2" s="1"/>
  <c r="U30" i="2"/>
  <c r="AH30" i="2" s="1"/>
  <c r="V30" i="2"/>
  <c r="W30" i="2"/>
  <c r="AI30" i="2"/>
  <c r="F31" i="2"/>
  <c r="Q31" i="2"/>
  <c r="R31" i="2"/>
  <c r="AE31" i="2" s="1"/>
  <c r="S31" i="2"/>
  <c r="AF31" i="2" s="1"/>
  <c r="T31" i="2"/>
  <c r="AG31" i="2" s="1"/>
  <c r="U31" i="2"/>
  <c r="AH31" i="2" s="1"/>
  <c r="V31" i="2"/>
  <c r="W31" i="2"/>
  <c r="AI31" i="2" s="1"/>
  <c r="F32" i="2"/>
  <c r="Q32" i="2"/>
  <c r="X32" i="2" s="1"/>
  <c r="Y32" i="2" s="1"/>
  <c r="Z32" i="2" s="1"/>
  <c r="R32" i="2"/>
  <c r="AE32" i="2" s="1"/>
  <c r="S32" i="2"/>
  <c r="AF32" i="2" s="1"/>
  <c r="T32" i="2"/>
  <c r="AG32" i="2" s="1"/>
  <c r="U32" i="2"/>
  <c r="AH32" i="2" s="1"/>
  <c r="V32" i="2"/>
  <c r="W32" i="2"/>
  <c r="AB32" i="2"/>
  <c r="AD32" i="2"/>
  <c r="AI32" i="2"/>
  <c r="F33" i="2"/>
  <c r="F34" i="2" s="1"/>
  <c r="Q33" i="2"/>
  <c r="R33" i="2"/>
  <c r="AE33" i="2" s="1"/>
  <c r="S33" i="2"/>
  <c r="AF33" i="2" s="1"/>
  <c r="T33" i="2"/>
  <c r="AG33" i="2" s="1"/>
  <c r="U33" i="2"/>
  <c r="AH33" i="2" s="1"/>
  <c r="V33" i="2"/>
  <c r="W33" i="2"/>
  <c r="AI33" i="2" s="1"/>
  <c r="Q34" i="2"/>
  <c r="R34" i="2"/>
  <c r="AE34" i="2" s="1"/>
  <c r="S34" i="2"/>
  <c r="AF34" i="2" s="1"/>
  <c r="T34" i="2"/>
  <c r="AG34" i="2" s="1"/>
  <c r="U34" i="2"/>
  <c r="AH34" i="2" s="1"/>
  <c r="V34" i="2"/>
  <c r="W34" i="2"/>
  <c r="AI34" i="2" s="1"/>
  <c r="F35" i="2"/>
  <c r="Q35" i="2"/>
  <c r="R35" i="2"/>
  <c r="AE35" i="2" s="1"/>
  <c r="S35" i="2"/>
  <c r="AF35" i="2" s="1"/>
  <c r="T35" i="2"/>
  <c r="AG35" i="2" s="1"/>
  <c r="U35" i="2"/>
  <c r="AH35" i="2" s="1"/>
  <c r="V35" i="2"/>
  <c r="W35" i="2"/>
  <c r="AI35" i="2" s="1"/>
  <c r="F36" i="2"/>
  <c r="Q36" i="2"/>
  <c r="R36" i="2"/>
  <c r="AE36" i="2" s="1"/>
  <c r="S36" i="2"/>
  <c r="AF36" i="2" s="1"/>
  <c r="T36" i="2"/>
  <c r="AG36" i="2" s="1"/>
  <c r="U36" i="2"/>
  <c r="AH36" i="2" s="1"/>
  <c r="V36" i="2"/>
  <c r="W36" i="2"/>
  <c r="AI36" i="2" s="1"/>
  <c r="F37" i="2"/>
  <c r="Q37" i="2"/>
  <c r="R37" i="2"/>
  <c r="AE37" i="2" s="1"/>
  <c r="S37" i="2"/>
  <c r="AF37" i="2" s="1"/>
  <c r="T37" i="2"/>
  <c r="U37" i="2"/>
  <c r="AH37" i="2" s="1"/>
  <c r="V37" i="2"/>
  <c r="W37" i="2"/>
  <c r="AI37" i="2" s="1"/>
  <c r="AG37" i="2"/>
  <c r="F38" i="2"/>
  <c r="Q38" i="2"/>
  <c r="R38" i="2"/>
  <c r="AE38" i="2" s="1"/>
  <c r="S38" i="2"/>
  <c r="AF38" i="2" s="1"/>
  <c r="T38" i="2"/>
  <c r="AG38" i="2" s="1"/>
  <c r="U38" i="2"/>
  <c r="AH38" i="2" s="1"/>
  <c r="V38" i="2"/>
  <c r="W38" i="2"/>
  <c r="AI38" i="2" s="1"/>
  <c r="AB38" i="2"/>
  <c r="F39" i="2"/>
  <c r="Q39" i="2"/>
  <c r="AB39" i="2" s="1"/>
  <c r="R39" i="2"/>
  <c r="AE39" i="2" s="1"/>
  <c r="S39" i="2"/>
  <c r="AF39" i="2" s="1"/>
  <c r="T39" i="2"/>
  <c r="AG39" i="2" s="1"/>
  <c r="U39" i="2"/>
  <c r="AH39" i="2" s="1"/>
  <c r="V39" i="2"/>
  <c r="W39" i="2"/>
  <c r="AI39" i="2" s="1"/>
  <c r="F40" i="2"/>
  <c r="Q40" i="2"/>
  <c r="X40" i="2" s="1"/>
  <c r="Y40" i="2" s="1"/>
  <c r="Z40" i="2" s="1"/>
  <c r="R40" i="2"/>
  <c r="AE40" i="2" s="1"/>
  <c r="S40" i="2"/>
  <c r="AF40" i="2" s="1"/>
  <c r="T40" i="2"/>
  <c r="AG40" i="2" s="1"/>
  <c r="U40" i="2"/>
  <c r="AH40" i="2" s="1"/>
  <c r="V40" i="2"/>
  <c r="W40" i="2"/>
  <c r="AI40" i="2" s="1"/>
  <c r="AD40" i="2"/>
  <c r="F41" i="2"/>
  <c r="Q41" i="2"/>
  <c r="R41" i="2"/>
  <c r="AE41" i="2" s="1"/>
  <c r="S41" i="2"/>
  <c r="AF41" i="2" s="1"/>
  <c r="T41" i="2"/>
  <c r="AG41" i="2" s="1"/>
  <c r="U41" i="2"/>
  <c r="AH41" i="2" s="1"/>
  <c r="V41" i="2"/>
  <c r="W41" i="2"/>
  <c r="AD41" i="2"/>
  <c r="AI41" i="2"/>
  <c r="F42" i="2"/>
  <c r="Q42" i="2"/>
  <c r="R42" i="2"/>
  <c r="AE42" i="2" s="1"/>
  <c r="S42" i="2"/>
  <c r="AF42" i="2" s="1"/>
  <c r="T42" i="2"/>
  <c r="AG42" i="2" s="1"/>
  <c r="U42" i="2"/>
  <c r="V42" i="2"/>
  <c r="W42" i="2"/>
  <c r="AI42" i="2" s="1"/>
  <c r="AD42" i="2"/>
  <c r="AH42" i="2"/>
  <c r="F43" i="2"/>
  <c r="Q43" i="2"/>
  <c r="R43" i="2"/>
  <c r="S43" i="2"/>
  <c r="AF43" i="2" s="1"/>
  <c r="T43" i="2"/>
  <c r="AG43" i="2" s="1"/>
  <c r="U43" i="2"/>
  <c r="V43" i="2"/>
  <c r="W43" i="2"/>
  <c r="AI43" i="2" s="1"/>
  <c r="AE43" i="2"/>
  <c r="AH43" i="2"/>
  <c r="F44" i="2"/>
  <c r="Q44" i="2"/>
  <c r="R44" i="2"/>
  <c r="AE44" i="2" s="1"/>
  <c r="S44" i="2"/>
  <c r="AF44" i="2" s="1"/>
  <c r="T44" i="2"/>
  <c r="AG44" i="2" s="1"/>
  <c r="U44" i="2"/>
  <c r="AH44" i="2" s="1"/>
  <c r="V44" i="2"/>
  <c r="W44" i="2"/>
  <c r="AI44" i="2" s="1"/>
  <c r="F45" i="2"/>
  <c r="Q45" i="2"/>
  <c r="R45" i="2"/>
  <c r="AE45" i="2" s="1"/>
  <c r="S45" i="2"/>
  <c r="AF45" i="2" s="1"/>
  <c r="T45" i="2"/>
  <c r="AG45" i="2" s="1"/>
  <c r="U45" i="2"/>
  <c r="AH45" i="2" s="1"/>
  <c r="V45" i="2"/>
  <c r="W45" i="2"/>
  <c r="AI45" i="2" s="1"/>
  <c r="F46" i="2"/>
  <c r="Q46" i="2"/>
  <c r="R46" i="2"/>
  <c r="AE46" i="2" s="1"/>
  <c r="S46" i="2"/>
  <c r="AF46" i="2" s="1"/>
  <c r="T46" i="2"/>
  <c r="AG46" i="2" s="1"/>
  <c r="U46" i="2"/>
  <c r="AH46" i="2" s="1"/>
  <c r="V46" i="2"/>
  <c r="W46" i="2"/>
  <c r="AI46" i="2" s="1"/>
  <c r="X46" i="2"/>
  <c r="Y46" i="2" s="1"/>
  <c r="Z46" i="2" s="1"/>
  <c r="F47" i="2"/>
  <c r="Q47" i="2"/>
  <c r="AB47" i="2" s="1"/>
  <c r="R47" i="2"/>
  <c r="AE47" i="2" s="1"/>
  <c r="S47" i="2"/>
  <c r="AF47" i="2" s="1"/>
  <c r="T47" i="2"/>
  <c r="AG47" i="2" s="1"/>
  <c r="U47" i="2"/>
  <c r="V47" i="2"/>
  <c r="W47" i="2"/>
  <c r="AI47" i="2" s="1"/>
  <c r="X47" i="2"/>
  <c r="Y47" i="2" s="1"/>
  <c r="Z47" i="2" s="1"/>
  <c r="AD47" i="2"/>
  <c r="AH47" i="2"/>
  <c r="F48" i="2"/>
  <c r="Q48" i="2"/>
  <c r="R48" i="2"/>
  <c r="AE48" i="2" s="1"/>
  <c r="S48" i="2"/>
  <c r="AF48" i="2" s="1"/>
  <c r="T48" i="2"/>
  <c r="AG48" i="2" s="1"/>
  <c r="U48" i="2"/>
  <c r="AH48" i="2" s="1"/>
  <c r="V48" i="2"/>
  <c r="W48" i="2"/>
  <c r="AI48" i="2" s="1"/>
  <c r="AD48" i="2"/>
  <c r="F49" i="2"/>
  <c r="Q49" i="2"/>
  <c r="X49" i="2" s="1"/>
  <c r="Y49" i="2" s="1"/>
  <c r="Z49" i="2" s="1"/>
  <c r="R49" i="2"/>
  <c r="AE49" i="2" s="1"/>
  <c r="S49" i="2"/>
  <c r="AF49" i="2" s="1"/>
  <c r="T49" i="2"/>
  <c r="AG49" i="2" s="1"/>
  <c r="U49" i="2"/>
  <c r="AH49" i="2" s="1"/>
  <c r="V49" i="2"/>
  <c r="W49" i="2"/>
  <c r="AI49" i="2" s="1"/>
  <c r="AB49" i="2"/>
  <c r="AD49" i="2"/>
  <c r="F50" i="2"/>
  <c r="Q50" i="2"/>
  <c r="R50" i="2"/>
  <c r="S50" i="2"/>
  <c r="AF50" i="2" s="1"/>
  <c r="T50" i="2"/>
  <c r="AG50" i="2" s="1"/>
  <c r="U50" i="2"/>
  <c r="AH50" i="2" s="1"/>
  <c r="V50" i="2"/>
  <c r="W50" i="2"/>
  <c r="AI50" i="2" s="1"/>
  <c r="X50" i="2"/>
  <c r="Y50" i="2"/>
  <c r="Z50" i="2" s="1"/>
  <c r="AB50" i="2"/>
  <c r="AD50" i="2"/>
  <c r="AE50" i="2"/>
  <c r="F51" i="2"/>
  <c r="Q51" i="2"/>
  <c r="R51" i="2"/>
  <c r="AE51" i="2" s="1"/>
  <c r="S51" i="2"/>
  <c r="T51" i="2"/>
  <c r="AG51" i="2" s="1"/>
  <c r="U51" i="2"/>
  <c r="AH51" i="2" s="1"/>
  <c r="V51" i="2"/>
  <c r="W51" i="2"/>
  <c r="AI51" i="2" s="1"/>
  <c r="AF51" i="2"/>
  <c r="F52" i="2"/>
  <c r="Q52" i="2"/>
  <c r="R52" i="2"/>
  <c r="AE52" i="2" s="1"/>
  <c r="S52" i="2"/>
  <c r="AF52" i="2" s="1"/>
  <c r="T52" i="2"/>
  <c r="AG52" i="2" s="1"/>
  <c r="U52" i="2"/>
  <c r="AH52" i="2" s="1"/>
  <c r="V52" i="2"/>
  <c r="W52" i="2"/>
  <c r="AI52" i="2" s="1"/>
  <c r="F53" i="2"/>
  <c r="Q53" i="2"/>
  <c r="R53" i="2"/>
  <c r="AE53" i="2" s="1"/>
  <c r="S53" i="2"/>
  <c r="AF53" i="2" s="1"/>
  <c r="T53" i="2"/>
  <c r="AG53" i="2" s="1"/>
  <c r="U53" i="2"/>
  <c r="AH53" i="2" s="1"/>
  <c r="V53" i="2"/>
  <c r="W53" i="2"/>
  <c r="AI53" i="2"/>
  <c r="F54" i="2"/>
  <c r="Q54" i="2"/>
  <c r="R54" i="2"/>
  <c r="S54" i="2"/>
  <c r="AF54" i="2" s="1"/>
  <c r="T54" i="2"/>
  <c r="AG54" i="2" s="1"/>
  <c r="U54" i="2"/>
  <c r="AH54" i="2" s="1"/>
  <c r="V54" i="2"/>
  <c r="W54" i="2"/>
  <c r="AI54" i="2" s="1"/>
  <c r="AE54" i="2"/>
  <c r="F55" i="2"/>
  <c r="Q55" i="2"/>
  <c r="R55" i="2"/>
  <c r="AE55" i="2" s="1"/>
  <c r="S55" i="2"/>
  <c r="AF55" i="2" s="1"/>
  <c r="T55" i="2"/>
  <c r="U55" i="2"/>
  <c r="AH55" i="2" s="1"/>
  <c r="V55" i="2"/>
  <c r="W55" i="2"/>
  <c r="AI55" i="2" s="1"/>
  <c r="AG55" i="2"/>
  <c r="F56" i="2"/>
  <c r="Q56" i="2"/>
  <c r="R56" i="2"/>
  <c r="S56" i="2"/>
  <c r="AF56" i="2" s="1"/>
  <c r="T56" i="2"/>
  <c r="AG56" i="2" s="1"/>
  <c r="U56" i="2"/>
  <c r="AH56" i="2" s="1"/>
  <c r="V56" i="2"/>
  <c r="W56" i="2"/>
  <c r="AI56" i="2" s="1"/>
  <c r="AE56" i="2"/>
  <c r="F57" i="2"/>
  <c r="Q57" i="2"/>
  <c r="X57" i="2" s="1"/>
  <c r="Y57" i="2" s="1"/>
  <c r="Z57" i="2" s="1"/>
  <c r="R57" i="2"/>
  <c r="AE57" i="2" s="1"/>
  <c r="S57" i="2"/>
  <c r="AF57" i="2" s="1"/>
  <c r="T57" i="2"/>
  <c r="U57" i="2"/>
  <c r="AH57" i="2" s="1"/>
  <c r="V57" i="2"/>
  <c r="W57" i="2"/>
  <c r="AI57" i="2" s="1"/>
  <c r="AG57" i="2"/>
  <c r="F58" i="2"/>
  <c r="Q58" i="2"/>
  <c r="R58" i="2"/>
  <c r="AE58" i="2" s="1"/>
  <c r="S58" i="2"/>
  <c r="AF58" i="2" s="1"/>
  <c r="T58" i="2"/>
  <c r="AG58" i="2" s="1"/>
  <c r="U58" i="2"/>
  <c r="AH58" i="2" s="1"/>
  <c r="V58" i="2"/>
  <c r="W58" i="2"/>
  <c r="AI58" i="2" s="1"/>
  <c r="F59" i="2"/>
  <c r="Q59" i="2"/>
  <c r="AD59" i="2" s="1"/>
  <c r="R59" i="2"/>
  <c r="S59" i="2"/>
  <c r="T59" i="2"/>
  <c r="AG59" i="2" s="1"/>
  <c r="U59" i="2"/>
  <c r="AH59" i="2" s="1"/>
  <c r="V59" i="2"/>
  <c r="W59" i="2"/>
  <c r="AE59" i="2"/>
  <c r="AF59" i="2"/>
  <c r="AI59" i="2"/>
  <c r="F60" i="2"/>
  <c r="Q60" i="2"/>
  <c r="AD60" i="2" s="1"/>
  <c r="R60" i="2"/>
  <c r="AE60" i="2" s="1"/>
  <c r="S60" i="2"/>
  <c r="AF60" i="2" s="1"/>
  <c r="T60" i="2"/>
  <c r="AG60" i="2" s="1"/>
  <c r="U60" i="2"/>
  <c r="AH60" i="2" s="1"/>
  <c r="V60" i="2"/>
  <c r="W60" i="2"/>
  <c r="AI60" i="2" s="1"/>
  <c r="F61" i="2"/>
  <c r="Q61" i="2"/>
  <c r="AB61" i="2" s="1"/>
  <c r="R61" i="2"/>
  <c r="AE61" i="2" s="1"/>
  <c r="S61" i="2"/>
  <c r="AF61" i="2" s="1"/>
  <c r="T61" i="2"/>
  <c r="AG61" i="2" s="1"/>
  <c r="U61" i="2"/>
  <c r="AH61" i="2" s="1"/>
  <c r="V61" i="2"/>
  <c r="W61" i="2"/>
  <c r="AI61" i="2" s="1"/>
  <c r="F62" i="2"/>
  <c r="Q62" i="2"/>
  <c r="AD62" i="2" s="1"/>
  <c r="R62" i="2"/>
  <c r="AE62" i="2" s="1"/>
  <c r="S62" i="2"/>
  <c r="T62" i="2"/>
  <c r="U62" i="2"/>
  <c r="AH62" i="2" s="1"/>
  <c r="V62" i="2"/>
  <c r="W62" i="2"/>
  <c r="AI62" i="2" s="1"/>
  <c r="AF62" i="2"/>
  <c r="AG62" i="2"/>
  <c r="F63" i="2"/>
  <c r="Q63" i="2"/>
  <c r="R63" i="2"/>
  <c r="S63" i="2"/>
  <c r="AF63" i="2" s="1"/>
  <c r="T63" i="2"/>
  <c r="AG63" i="2" s="1"/>
  <c r="U63" i="2"/>
  <c r="AH63" i="2" s="1"/>
  <c r="V63" i="2"/>
  <c r="W63" i="2"/>
  <c r="AI63" i="2" s="1"/>
  <c r="AE63" i="2"/>
  <c r="F64" i="2"/>
  <c r="Q64" i="2"/>
  <c r="X64" i="2" s="1"/>
  <c r="Y64" i="2" s="1"/>
  <c r="Z64" i="2" s="1"/>
  <c r="R64" i="2"/>
  <c r="AE64" i="2" s="1"/>
  <c r="S64" i="2"/>
  <c r="AF64" i="2" s="1"/>
  <c r="T64" i="2"/>
  <c r="AG64" i="2" s="1"/>
  <c r="U64" i="2"/>
  <c r="AH64" i="2" s="1"/>
  <c r="V64" i="2"/>
  <c r="W64" i="2"/>
  <c r="AI64" i="2" s="1"/>
  <c r="F65" i="2"/>
  <c r="F66" i="2" s="1"/>
  <c r="Q65" i="2"/>
  <c r="R65" i="2"/>
  <c r="S65" i="2"/>
  <c r="T65" i="2"/>
  <c r="AG65" i="2" s="1"/>
  <c r="U65" i="2"/>
  <c r="AH65" i="2" s="1"/>
  <c r="V65" i="2"/>
  <c r="W65" i="2"/>
  <c r="AI65" i="2" s="1"/>
  <c r="AE65" i="2"/>
  <c r="AF65" i="2"/>
  <c r="Q66" i="2"/>
  <c r="AD66" i="2" s="1"/>
  <c r="R66" i="2"/>
  <c r="S66" i="2"/>
  <c r="AF66" i="2" s="1"/>
  <c r="T66" i="2"/>
  <c r="U66" i="2"/>
  <c r="V66" i="2"/>
  <c r="AH66" i="2" s="1"/>
  <c r="W66" i="2"/>
  <c r="AE66" i="2"/>
  <c r="AG66" i="2"/>
  <c r="F67" i="2"/>
  <c r="Q67" i="2"/>
  <c r="AD67" i="2" s="1"/>
  <c r="R67" i="2"/>
  <c r="S67" i="2"/>
  <c r="AF67" i="2" s="1"/>
  <c r="T67" i="2"/>
  <c r="AG67" i="2" s="1"/>
  <c r="U67" i="2"/>
  <c r="AH67" i="2" s="1"/>
  <c r="V67" i="2"/>
  <c r="W67" i="2"/>
  <c r="AI67" i="2"/>
  <c r="F68" i="2"/>
  <c r="Q68" i="2"/>
  <c r="X68" i="2" s="1"/>
  <c r="Y68" i="2" s="1"/>
  <c r="Z68" i="2" s="1"/>
  <c r="R68" i="2"/>
  <c r="AE68" i="2" s="1"/>
  <c r="S68" i="2"/>
  <c r="T68" i="2"/>
  <c r="U68" i="2"/>
  <c r="AH68" i="2" s="1"/>
  <c r="V68" i="2"/>
  <c r="W68" i="2"/>
  <c r="AI68" i="2" s="1"/>
  <c r="AF68" i="2"/>
  <c r="AG68" i="2"/>
  <c r="F69" i="2"/>
  <c r="Q69" i="2"/>
  <c r="R69" i="2"/>
  <c r="AE69" i="2" s="1"/>
  <c r="S69" i="2"/>
  <c r="AF69" i="2" s="1"/>
  <c r="T69" i="2"/>
  <c r="AG69" i="2" s="1"/>
  <c r="U69" i="2"/>
  <c r="AH69" i="2" s="1"/>
  <c r="V69" i="2"/>
  <c r="W69" i="2"/>
  <c r="AI69" i="2" s="1"/>
  <c r="F70" i="2"/>
  <c r="Q70" i="2"/>
  <c r="AB70" i="2" s="1"/>
  <c r="R70" i="2"/>
  <c r="S70" i="2"/>
  <c r="AF70" i="2" s="1"/>
  <c r="T70" i="2"/>
  <c r="AG70" i="2" s="1"/>
  <c r="U70" i="2"/>
  <c r="AH70" i="2" s="1"/>
  <c r="V70" i="2"/>
  <c r="W70" i="2"/>
  <c r="AI70" i="2" s="1"/>
  <c r="AE70" i="2"/>
  <c r="F71" i="2"/>
  <c r="Q71" i="2"/>
  <c r="AB71" i="2" s="1"/>
  <c r="R71" i="2"/>
  <c r="AE71" i="2" s="1"/>
  <c r="S71" i="2"/>
  <c r="AF71" i="2" s="1"/>
  <c r="T71" i="2"/>
  <c r="AG71" i="2" s="1"/>
  <c r="U71" i="2"/>
  <c r="AH71" i="2" s="1"/>
  <c r="V71" i="2"/>
  <c r="W71" i="2"/>
  <c r="AI71" i="2" s="1"/>
  <c r="X71" i="2"/>
  <c r="Y71" i="2" s="1"/>
  <c r="Z71" i="2" s="1"/>
  <c r="F72" i="2"/>
  <c r="Q72" i="2"/>
  <c r="AD72" i="2" s="1"/>
  <c r="R72" i="2"/>
  <c r="S72" i="2"/>
  <c r="AF72" i="2" s="1"/>
  <c r="T72" i="2"/>
  <c r="AG72" i="2" s="1"/>
  <c r="U72" i="2"/>
  <c r="V72" i="2"/>
  <c r="W72" i="2"/>
  <c r="AI72" i="2" s="1"/>
  <c r="AE72" i="2"/>
  <c r="AH72" i="2"/>
  <c r="F73" i="2"/>
  <c r="Q73" i="2"/>
  <c r="AD73" i="2" s="1"/>
  <c r="R73" i="2"/>
  <c r="AE73" i="2" s="1"/>
  <c r="S73" i="2"/>
  <c r="T73" i="2"/>
  <c r="U73" i="2"/>
  <c r="AH73" i="2" s="1"/>
  <c r="V73" i="2"/>
  <c r="W73" i="2"/>
  <c r="AI73" i="2" s="1"/>
  <c r="AF73" i="2"/>
  <c r="F74" i="2"/>
  <c r="Q74" i="2"/>
  <c r="R74" i="2"/>
  <c r="AE74" i="2" s="1"/>
  <c r="S74" i="2"/>
  <c r="AF74" i="2" s="1"/>
  <c r="T74" i="2"/>
  <c r="AG74" i="2" s="1"/>
  <c r="U74" i="2"/>
  <c r="AH74" i="2" s="1"/>
  <c r="V74" i="2"/>
  <c r="W74" i="2"/>
  <c r="AI74" i="2" s="1"/>
  <c r="F75" i="2"/>
  <c r="Q75" i="2"/>
  <c r="R75" i="2"/>
  <c r="AE75" i="2" s="1"/>
  <c r="S75" i="2"/>
  <c r="AF75" i="2" s="1"/>
  <c r="T75" i="2"/>
  <c r="AG75" i="2" s="1"/>
  <c r="U75" i="2"/>
  <c r="AH75" i="2" s="1"/>
  <c r="V75" i="2"/>
  <c r="W75" i="2"/>
  <c r="AI75" i="2" s="1"/>
  <c r="X75" i="2"/>
  <c r="Y75" i="2" s="1"/>
  <c r="Z75" i="2" s="1"/>
  <c r="AB75" i="2"/>
  <c r="AD75" i="2"/>
  <c r="F76" i="2"/>
  <c r="Q76" i="2"/>
  <c r="R76" i="2"/>
  <c r="AE76" i="2" s="1"/>
  <c r="S76" i="2"/>
  <c r="AF76" i="2" s="1"/>
  <c r="T76" i="2"/>
  <c r="U76" i="2"/>
  <c r="AH76" i="2" s="1"/>
  <c r="V76" i="2"/>
  <c r="W76" i="2"/>
  <c r="AI76" i="2" s="1"/>
  <c r="AG76" i="2"/>
  <c r="F77" i="2"/>
  <c r="Q77" i="2"/>
  <c r="X77" i="2" s="1"/>
  <c r="Y77" i="2" s="1"/>
  <c r="Z77" i="2" s="1"/>
  <c r="R77" i="2"/>
  <c r="AE77" i="2" s="1"/>
  <c r="S77" i="2"/>
  <c r="AF77" i="2" s="1"/>
  <c r="T77" i="2"/>
  <c r="AG77" i="2" s="1"/>
  <c r="U77" i="2"/>
  <c r="AH77" i="2" s="1"/>
  <c r="V77" i="2"/>
  <c r="W77" i="2"/>
  <c r="AI77" i="2" s="1"/>
  <c r="F78" i="2"/>
  <c r="Q78" i="2"/>
  <c r="R78" i="2"/>
  <c r="AE78" i="2" s="1"/>
  <c r="S78" i="2"/>
  <c r="AF78" i="2" s="1"/>
  <c r="T78" i="2"/>
  <c r="U78" i="2"/>
  <c r="AH78" i="2" s="1"/>
  <c r="V78" i="2"/>
  <c r="W78" i="2"/>
  <c r="AG78" i="2"/>
  <c r="AI78" i="2"/>
  <c r="F79" i="2"/>
  <c r="Q79" i="2"/>
  <c r="AD79" i="2" s="1"/>
  <c r="R79" i="2"/>
  <c r="AE79" i="2" s="1"/>
  <c r="S79" i="2"/>
  <c r="AF79" i="2" s="1"/>
  <c r="T79" i="2"/>
  <c r="U79" i="2"/>
  <c r="AH79" i="2" s="1"/>
  <c r="V79" i="2"/>
  <c r="W79" i="2"/>
  <c r="AI79" i="2" s="1"/>
  <c r="X79" i="2"/>
  <c r="Y79" i="2" s="1"/>
  <c r="Z79" i="2" s="1"/>
  <c r="AG79" i="2"/>
  <c r="F80" i="2"/>
  <c r="Q80" i="2"/>
  <c r="AD80" i="2" s="1"/>
  <c r="R80" i="2"/>
  <c r="AE80" i="2" s="1"/>
  <c r="S80" i="2"/>
  <c r="AF80" i="2" s="1"/>
  <c r="T80" i="2"/>
  <c r="AG80" i="2" s="1"/>
  <c r="U80" i="2"/>
  <c r="AH80" i="2" s="1"/>
  <c r="V80" i="2"/>
  <c r="W80" i="2"/>
  <c r="F81" i="2"/>
  <c r="Q81" i="2"/>
  <c r="R81" i="2"/>
  <c r="AE81" i="2" s="1"/>
  <c r="S81" i="2"/>
  <c r="AF81" i="2" s="1"/>
  <c r="T81" i="2"/>
  <c r="U81" i="2"/>
  <c r="AH81" i="2" s="1"/>
  <c r="V81" i="2"/>
  <c r="W81" i="2"/>
  <c r="AI81" i="2" s="1"/>
  <c r="AG81" i="2"/>
  <c r="F82" i="2"/>
  <c r="Q82" i="2"/>
  <c r="X82" i="2" s="1"/>
  <c r="Y82" i="2" s="1"/>
  <c r="Z82" i="2" s="1"/>
  <c r="R82" i="2"/>
  <c r="AE82" i="2" s="1"/>
  <c r="S82" i="2"/>
  <c r="AF82" i="2" s="1"/>
  <c r="T82" i="2"/>
  <c r="AG82" i="2" s="1"/>
  <c r="U82" i="2"/>
  <c r="AH82" i="2" s="1"/>
  <c r="V82" i="2"/>
  <c r="W82" i="2"/>
  <c r="AI82" i="2" s="1"/>
  <c r="F83" i="2"/>
  <c r="Q83" i="2"/>
  <c r="R83" i="2"/>
  <c r="S83" i="2"/>
  <c r="AF83" i="2" s="1"/>
  <c r="T83" i="2"/>
  <c r="AG83" i="2" s="1"/>
  <c r="U83" i="2"/>
  <c r="AH83" i="2" s="1"/>
  <c r="V83" i="2"/>
  <c r="W83" i="2"/>
  <c r="AI83" i="2" s="1"/>
  <c r="AE83" i="2"/>
  <c r="F84" i="2"/>
  <c r="Q84" i="2"/>
  <c r="X84" i="2" s="1"/>
  <c r="R84" i="2"/>
  <c r="S84" i="2"/>
  <c r="AF84" i="2" s="1"/>
  <c r="T84" i="2"/>
  <c r="AG84" i="2" s="1"/>
  <c r="U84" i="2"/>
  <c r="AH84" i="2" s="1"/>
  <c r="V84" i="2"/>
  <c r="W84" i="2"/>
  <c r="AI84" i="2" s="1"/>
  <c r="Y84" i="2"/>
  <c r="Z84" i="2" s="1"/>
  <c r="AE84" i="2"/>
  <c r="F85" i="2"/>
  <c r="Q85" i="2"/>
  <c r="R85" i="2"/>
  <c r="AE85" i="2" s="1"/>
  <c r="S85" i="2"/>
  <c r="AF85" i="2" s="1"/>
  <c r="T85" i="2"/>
  <c r="AG85" i="2" s="1"/>
  <c r="U85" i="2"/>
  <c r="AH85" i="2" s="1"/>
  <c r="V85" i="2"/>
  <c r="W85" i="2"/>
  <c r="AI85" i="2" s="1"/>
  <c r="X85" i="2"/>
  <c r="Y85" i="2" s="1"/>
  <c r="Z85" i="2" s="1"/>
  <c r="F86" i="2"/>
  <c r="Q86" i="2"/>
  <c r="R86" i="2"/>
  <c r="AE86" i="2" s="1"/>
  <c r="S86" i="2"/>
  <c r="AF86" i="2" s="1"/>
  <c r="T86" i="2"/>
  <c r="AG86" i="2" s="1"/>
  <c r="U86" i="2"/>
  <c r="AH86" i="2" s="1"/>
  <c r="V86" i="2"/>
  <c r="W86" i="2"/>
  <c r="AI86" i="2" s="1"/>
  <c r="X86" i="2"/>
  <c r="Y86" i="2" s="1"/>
  <c r="Z86" i="2" s="1"/>
  <c r="F87" i="2"/>
  <c r="F88" i="2" s="1"/>
  <c r="Q87" i="2"/>
  <c r="AD87" i="2" s="1"/>
  <c r="R87" i="2"/>
  <c r="AE87" i="2" s="1"/>
  <c r="S87" i="2"/>
  <c r="AF87" i="2" s="1"/>
  <c r="T87" i="2"/>
  <c r="AG87" i="2" s="1"/>
  <c r="U87" i="2"/>
  <c r="AH87" i="2" s="1"/>
  <c r="V87" i="2"/>
  <c r="W87" i="2"/>
  <c r="AI87" i="2" s="1"/>
  <c r="Q88" i="2"/>
  <c r="R88" i="2"/>
  <c r="AE88" i="2" s="1"/>
  <c r="S88" i="2"/>
  <c r="AF88" i="2" s="1"/>
  <c r="T88" i="2"/>
  <c r="AG88" i="2" s="1"/>
  <c r="U88" i="2"/>
  <c r="AH88" i="2" s="1"/>
  <c r="V88" i="2"/>
  <c r="W88" i="2"/>
  <c r="AI88" i="2" s="1"/>
  <c r="F89" i="2"/>
  <c r="Q89" i="2"/>
  <c r="R89" i="2"/>
  <c r="AE89" i="2" s="1"/>
  <c r="S89" i="2"/>
  <c r="AF89" i="2" s="1"/>
  <c r="T89" i="2"/>
  <c r="AG89" i="2" s="1"/>
  <c r="U89" i="2"/>
  <c r="AH89" i="2" s="1"/>
  <c r="V89" i="2"/>
  <c r="W89" i="2"/>
  <c r="AI89" i="2" s="1"/>
  <c r="F90" i="2"/>
  <c r="Q90" i="2"/>
  <c r="R90" i="2"/>
  <c r="AE90" i="2" s="1"/>
  <c r="S90" i="2"/>
  <c r="AF90" i="2" s="1"/>
  <c r="T90" i="2"/>
  <c r="AG90" i="2" s="1"/>
  <c r="U90" i="2"/>
  <c r="AH90" i="2" s="1"/>
  <c r="V90" i="2"/>
  <c r="W90" i="2"/>
  <c r="AI90" i="2" s="1"/>
  <c r="F91" i="2"/>
  <c r="Q91" i="2"/>
  <c r="X91" i="2" s="1"/>
  <c r="Y91" i="2" s="1"/>
  <c r="R91" i="2"/>
  <c r="AE91" i="2" s="1"/>
  <c r="S91" i="2"/>
  <c r="T91" i="2"/>
  <c r="AG91" i="2" s="1"/>
  <c r="U91" i="2"/>
  <c r="AH91" i="2" s="1"/>
  <c r="V91" i="2"/>
  <c r="W91" i="2"/>
  <c r="AI91" i="2" s="1"/>
  <c r="Z91" i="2"/>
  <c r="AF91" i="2"/>
  <c r="F92" i="2"/>
  <c r="Q92" i="2"/>
  <c r="AB92" i="2" s="1"/>
  <c r="R92" i="2"/>
  <c r="AE92" i="2" s="1"/>
  <c r="S92" i="2"/>
  <c r="T92" i="2"/>
  <c r="AG92" i="2" s="1"/>
  <c r="U92" i="2"/>
  <c r="AH92" i="2" s="1"/>
  <c r="V92" i="2"/>
  <c r="W92" i="2"/>
  <c r="AI92" i="2" s="1"/>
  <c r="AF92" i="2"/>
  <c r="F93" i="2"/>
  <c r="Q93" i="2"/>
  <c r="AB93" i="2" s="1"/>
  <c r="R93" i="2"/>
  <c r="AE93" i="2" s="1"/>
  <c r="S93" i="2"/>
  <c r="T93" i="2"/>
  <c r="AG93" i="2" s="1"/>
  <c r="U93" i="2"/>
  <c r="AH93" i="2" s="1"/>
  <c r="V93" i="2"/>
  <c r="W93" i="2"/>
  <c r="AI93" i="2" s="1"/>
  <c r="AF93" i="2"/>
  <c r="F94" i="2"/>
  <c r="Q94" i="2"/>
  <c r="R94" i="2"/>
  <c r="AE94" i="2" s="1"/>
  <c r="S94" i="2"/>
  <c r="AF94" i="2" s="1"/>
  <c r="T94" i="2"/>
  <c r="AG94" i="2" s="1"/>
  <c r="U94" i="2"/>
  <c r="AH94" i="2" s="1"/>
  <c r="V94" i="2"/>
  <c r="W94" i="2"/>
  <c r="AI94" i="2" s="1"/>
  <c r="F95" i="2"/>
  <c r="Q95" i="2"/>
  <c r="AD95" i="2" s="1"/>
  <c r="R95" i="2"/>
  <c r="AE95" i="2" s="1"/>
  <c r="S95" i="2"/>
  <c r="AF95" i="2" s="1"/>
  <c r="T95" i="2"/>
  <c r="AG95" i="2" s="1"/>
  <c r="U95" i="2"/>
  <c r="V95" i="2"/>
  <c r="W95" i="2"/>
  <c r="AH95" i="2"/>
  <c r="AI95" i="2"/>
  <c r="F96" i="2"/>
  <c r="Q96" i="2"/>
  <c r="R96" i="2"/>
  <c r="AE96" i="2" s="1"/>
  <c r="S96" i="2"/>
  <c r="AF96" i="2" s="1"/>
  <c r="T96" i="2"/>
  <c r="AG96" i="2" s="1"/>
  <c r="U96" i="2"/>
  <c r="V96" i="2"/>
  <c r="W96" i="2"/>
  <c r="AI96" i="2" s="1"/>
  <c r="AD96" i="2"/>
  <c r="AH96" i="2"/>
  <c r="F97" i="2"/>
  <c r="Q97" i="2"/>
  <c r="R97" i="2"/>
  <c r="AE97" i="2" s="1"/>
  <c r="S97" i="2"/>
  <c r="AF97" i="2" s="1"/>
  <c r="T97" i="2"/>
  <c r="AG97" i="2" s="1"/>
  <c r="U97" i="2"/>
  <c r="AH97" i="2" s="1"/>
  <c r="V97" i="2"/>
  <c r="W97" i="2"/>
  <c r="AI97" i="2" s="1"/>
  <c r="F98" i="2"/>
  <c r="Q98" i="2"/>
  <c r="R98" i="2"/>
  <c r="AE98" i="2" s="1"/>
  <c r="S98" i="2"/>
  <c r="AF98" i="2" s="1"/>
  <c r="T98" i="2"/>
  <c r="U98" i="2"/>
  <c r="AH98" i="2" s="1"/>
  <c r="V98" i="2"/>
  <c r="W98" i="2"/>
  <c r="AI98" i="2" s="1"/>
  <c r="AG98" i="2"/>
  <c r="F99" i="2"/>
  <c r="Q99" i="2"/>
  <c r="R99" i="2"/>
  <c r="AE99" i="2" s="1"/>
  <c r="S99" i="2"/>
  <c r="T99" i="2"/>
  <c r="U99" i="2"/>
  <c r="AH99" i="2" s="1"/>
  <c r="V99" i="2"/>
  <c r="W99" i="2"/>
  <c r="AI99" i="2" s="1"/>
  <c r="AD99" i="2"/>
  <c r="AF99" i="2"/>
  <c r="AG99" i="2"/>
  <c r="F100" i="2"/>
  <c r="Q100" i="2"/>
  <c r="R100" i="2"/>
  <c r="AE100" i="2" s="1"/>
  <c r="S100" i="2"/>
  <c r="T100" i="2"/>
  <c r="AG100" i="2" s="1"/>
  <c r="U100" i="2"/>
  <c r="AH100" i="2" s="1"/>
  <c r="V100" i="2"/>
  <c r="W100" i="2"/>
  <c r="AI100" i="2" s="1"/>
  <c r="AD100" i="2"/>
  <c r="F101" i="2"/>
  <c r="Q101" i="2"/>
  <c r="R101" i="2"/>
  <c r="AE101" i="2" s="1"/>
  <c r="S101" i="2"/>
  <c r="AF101" i="2" s="1"/>
  <c r="T101" i="2"/>
  <c r="U101" i="2"/>
  <c r="AH101" i="2" s="1"/>
  <c r="V101" i="2"/>
  <c r="W101" i="2"/>
  <c r="AG101" i="2"/>
  <c r="AI101" i="2"/>
  <c r="F102" i="2"/>
  <c r="Q102" i="2"/>
  <c r="AD102" i="2" s="1"/>
  <c r="R102" i="2"/>
  <c r="AE102" i="2" s="1"/>
  <c r="S102" i="2"/>
  <c r="T102" i="2"/>
  <c r="U102" i="2"/>
  <c r="AH102" i="2" s="1"/>
  <c r="V102" i="2"/>
  <c r="W102" i="2"/>
  <c r="AI102" i="2" s="1"/>
  <c r="AG102" i="2"/>
  <c r="F103" i="2"/>
  <c r="Q103" i="2"/>
  <c r="R103" i="2"/>
  <c r="AE103" i="2" s="1"/>
  <c r="S103" i="2"/>
  <c r="T103" i="2"/>
  <c r="AG103" i="2" s="1"/>
  <c r="U103" i="2"/>
  <c r="AH103" i="2" s="1"/>
  <c r="V103" i="2"/>
  <c r="W103" i="2"/>
  <c r="AI103" i="2" s="1"/>
  <c r="X103" i="2"/>
  <c r="Y103" i="2" s="1"/>
  <c r="Z103" i="2" s="1"/>
  <c r="AB103" i="2"/>
  <c r="AD103" i="2"/>
  <c r="AF103" i="2"/>
  <c r="F104" i="2"/>
  <c r="F105" i="2" s="1"/>
  <c r="Q104" i="2"/>
  <c r="R104" i="2"/>
  <c r="AE104" i="2" s="1"/>
  <c r="S104" i="2"/>
  <c r="AF104" i="2" s="1"/>
  <c r="T104" i="2"/>
  <c r="AG104" i="2" s="1"/>
  <c r="U104" i="2"/>
  <c r="AH104" i="2" s="1"/>
  <c r="V104" i="2"/>
  <c r="W104" i="2"/>
  <c r="AI104" i="2" s="1"/>
  <c r="AB104" i="2"/>
  <c r="Q105" i="2"/>
  <c r="R105" i="2"/>
  <c r="AE105" i="2" s="1"/>
  <c r="S105" i="2"/>
  <c r="AF105" i="2" s="1"/>
  <c r="T105" i="2"/>
  <c r="AG105" i="2" s="1"/>
  <c r="U105" i="2"/>
  <c r="AH105" i="2" s="1"/>
  <c r="V105" i="2"/>
  <c r="W105" i="2"/>
  <c r="AI105" i="2" s="1"/>
  <c r="F106" i="2"/>
  <c r="Q106" i="2"/>
  <c r="R106" i="2"/>
  <c r="AE106" i="2" s="1"/>
  <c r="S106" i="2"/>
  <c r="AF106" i="2" s="1"/>
  <c r="T106" i="2"/>
  <c r="AG106" i="2" s="1"/>
  <c r="U106" i="2"/>
  <c r="V106" i="2"/>
  <c r="W106" i="2"/>
  <c r="AI106" i="2" s="1"/>
  <c r="X106" i="2"/>
  <c r="Y106" i="2" s="1"/>
  <c r="Z106" i="2" s="1"/>
  <c r="AH106" i="2"/>
  <c r="F107" i="2"/>
  <c r="Q107" i="2"/>
  <c r="AD107" i="2" s="1"/>
  <c r="R107" i="2"/>
  <c r="AE107" i="2" s="1"/>
  <c r="S107" i="2"/>
  <c r="AF107" i="2" s="1"/>
  <c r="T107" i="2"/>
  <c r="AG107" i="2" s="1"/>
  <c r="U107" i="2"/>
  <c r="AH107" i="2" s="1"/>
  <c r="V107" i="2"/>
  <c r="W107" i="2"/>
  <c r="AI107" i="2"/>
  <c r="F108" i="2"/>
  <c r="Q108" i="2"/>
  <c r="R108" i="2"/>
  <c r="AE108" i="2" s="1"/>
  <c r="S108" i="2"/>
  <c r="AF108" i="2" s="1"/>
  <c r="T108" i="2"/>
  <c r="AG108" i="2" s="1"/>
  <c r="U108" i="2"/>
  <c r="AH108" i="2" s="1"/>
  <c r="V108" i="2"/>
  <c r="W108" i="2"/>
  <c r="AI108" i="2" s="1"/>
  <c r="AB108" i="2"/>
  <c r="F109" i="2"/>
  <c r="Q109" i="2"/>
  <c r="AD109" i="2" s="1"/>
  <c r="R109" i="2"/>
  <c r="AE109" i="2" s="1"/>
  <c r="S109" i="2"/>
  <c r="AF109" i="2" s="1"/>
  <c r="T109" i="2"/>
  <c r="AG109" i="2" s="1"/>
  <c r="U109" i="2"/>
  <c r="V109" i="2"/>
  <c r="W109" i="2"/>
  <c r="AI109" i="2" s="1"/>
  <c r="AH109" i="2"/>
  <c r="F110" i="2"/>
  <c r="Q110" i="2"/>
  <c r="AB110" i="2" s="1"/>
  <c r="R110" i="2"/>
  <c r="AE110" i="2" s="1"/>
  <c r="S110" i="2"/>
  <c r="AF110" i="2" s="1"/>
  <c r="T110" i="2"/>
  <c r="AG110" i="2" s="1"/>
  <c r="U110" i="2"/>
  <c r="AH110" i="2" s="1"/>
  <c r="V110" i="2"/>
  <c r="W110" i="2"/>
  <c r="AI110" i="2" s="1"/>
  <c r="X110" i="2"/>
  <c r="Y110" i="2" s="1"/>
  <c r="Z110" i="2" s="1"/>
  <c r="AD110" i="2"/>
  <c r="F111" i="2"/>
  <c r="Q111" i="2"/>
  <c r="R111" i="2"/>
  <c r="AE111" i="2" s="1"/>
  <c r="S111" i="2"/>
  <c r="AF111" i="2" s="1"/>
  <c r="T111" i="2"/>
  <c r="AG111" i="2" s="1"/>
  <c r="U111" i="2"/>
  <c r="AH111" i="2" s="1"/>
  <c r="V111" i="2"/>
  <c r="W111" i="2"/>
  <c r="AI111" i="2"/>
  <c r="F112" i="2"/>
  <c r="Q112" i="2"/>
  <c r="AD112" i="2" s="1"/>
  <c r="R112" i="2"/>
  <c r="AE112" i="2" s="1"/>
  <c r="S112" i="2"/>
  <c r="T112" i="2"/>
  <c r="AG112" i="2" s="1"/>
  <c r="U112" i="2"/>
  <c r="V112" i="2"/>
  <c r="W112" i="2"/>
  <c r="AI112" i="2" s="1"/>
  <c r="AF112" i="2"/>
  <c r="F113" i="2"/>
  <c r="F114" i="2" s="1"/>
  <c r="Q113" i="2"/>
  <c r="R113" i="2"/>
  <c r="S113" i="2"/>
  <c r="AF113" i="2" s="1"/>
  <c r="T113" i="2"/>
  <c r="AG113" i="2" s="1"/>
  <c r="U113" i="2"/>
  <c r="AH113" i="2" s="1"/>
  <c r="V113" i="2"/>
  <c r="W113" i="2"/>
  <c r="AI113" i="2" s="1"/>
  <c r="AE113" i="2"/>
  <c r="Q114" i="2"/>
  <c r="AD114" i="2" s="1"/>
  <c r="R114" i="2"/>
  <c r="AE114" i="2" s="1"/>
  <c r="S114" i="2"/>
  <c r="AF114" i="2" s="1"/>
  <c r="T114" i="2"/>
  <c r="U114" i="2"/>
  <c r="AH114" i="2" s="1"/>
  <c r="V114" i="2"/>
  <c r="W114" i="2"/>
  <c r="AI114" i="2" s="1"/>
  <c r="F115" i="2"/>
  <c r="Q115" i="2"/>
  <c r="AD115" i="2" s="1"/>
  <c r="R115" i="2"/>
  <c r="AE115" i="2" s="1"/>
  <c r="S115" i="2"/>
  <c r="AF115" i="2" s="1"/>
  <c r="T115" i="2"/>
  <c r="AG115" i="2" s="1"/>
  <c r="U115" i="2"/>
  <c r="AH115" i="2" s="1"/>
  <c r="V115" i="2"/>
  <c r="W115" i="2"/>
  <c r="AI115" i="2" s="1"/>
  <c r="X115" i="2"/>
  <c r="Y115" i="2" s="1"/>
  <c r="Z115" i="2" s="1"/>
  <c r="AB115" i="2"/>
  <c r="F116" i="2"/>
  <c r="Q116" i="2"/>
  <c r="R116" i="2"/>
  <c r="AE116" i="2" s="1"/>
  <c r="S116" i="2"/>
  <c r="AF116" i="2" s="1"/>
  <c r="T116" i="2"/>
  <c r="AG116" i="2" s="1"/>
  <c r="U116" i="2"/>
  <c r="AH116" i="2" s="1"/>
  <c r="V116" i="2"/>
  <c r="W116" i="2"/>
  <c r="AI116" i="2" s="1"/>
  <c r="F117" i="2"/>
  <c r="Q117" i="2"/>
  <c r="R117" i="2"/>
  <c r="AE117" i="2" s="1"/>
  <c r="S117" i="2"/>
  <c r="AF117" i="2" s="1"/>
  <c r="T117" i="2"/>
  <c r="U117" i="2"/>
  <c r="AH117" i="2" s="1"/>
  <c r="V117" i="2"/>
  <c r="W117" i="2"/>
  <c r="AI117" i="2" s="1"/>
  <c r="AG117" i="2"/>
  <c r="F118" i="2"/>
  <c r="Q118" i="2"/>
  <c r="R118" i="2"/>
  <c r="AE118" i="2" s="1"/>
  <c r="S118" i="2"/>
  <c r="T118" i="2"/>
  <c r="AG118" i="2" s="1"/>
  <c r="U118" i="2"/>
  <c r="AH118" i="2" s="1"/>
  <c r="V118" i="2"/>
  <c r="W118" i="2"/>
  <c r="AI118" i="2" s="1"/>
  <c r="AF118" i="2"/>
  <c r="F119" i="2"/>
  <c r="Q119" i="2"/>
  <c r="AD119" i="2" s="1"/>
  <c r="R119" i="2"/>
  <c r="AE119" i="2" s="1"/>
  <c r="S119" i="2"/>
  <c r="AF119" i="2" s="1"/>
  <c r="T119" i="2"/>
  <c r="AG119" i="2" s="1"/>
  <c r="U119" i="2"/>
  <c r="AH119" i="2" s="1"/>
  <c r="V119" i="2"/>
  <c r="W119" i="2"/>
  <c r="AI119" i="2" s="1"/>
  <c r="AB119" i="2"/>
  <c r="F120" i="2"/>
  <c r="Q120" i="2"/>
  <c r="R120" i="2"/>
  <c r="AE120" i="2" s="1"/>
  <c r="S120" i="2"/>
  <c r="T120" i="2"/>
  <c r="AG120" i="2" s="1"/>
  <c r="U120" i="2"/>
  <c r="AH120" i="2" s="1"/>
  <c r="V120" i="2"/>
  <c r="W120" i="2"/>
  <c r="AI120" i="2" s="1"/>
  <c r="AF120" i="2"/>
  <c r="F121" i="2"/>
  <c r="Q121" i="2"/>
  <c r="R121" i="2"/>
  <c r="AE121" i="2" s="1"/>
  <c r="S121" i="2"/>
  <c r="AF121" i="2" s="1"/>
  <c r="T121" i="2"/>
  <c r="AG121" i="2" s="1"/>
  <c r="U121" i="2"/>
  <c r="AH121" i="2" s="1"/>
  <c r="V121" i="2"/>
  <c r="W121" i="2"/>
  <c r="AI121" i="2" s="1"/>
  <c r="F122" i="2"/>
  <c r="Q122" i="2"/>
  <c r="R122" i="2"/>
  <c r="AE122" i="2" s="1"/>
  <c r="S122" i="2"/>
  <c r="AF122" i="2" s="1"/>
  <c r="T122" i="2"/>
  <c r="AG122" i="2" s="1"/>
  <c r="U122" i="2"/>
  <c r="AH122" i="2" s="1"/>
  <c r="V122" i="2"/>
  <c r="W122" i="2"/>
  <c r="AI122" i="2" s="1"/>
  <c r="AD122" i="2"/>
  <c r="F123" i="2"/>
  <c r="Q123" i="2"/>
  <c r="AD123" i="2" s="1"/>
  <c r="R123" i="2"/>
  <c r="S123" i="2"/>
  <c r="AF123" i="2" s="1"/>
  <c r="T123" i="2"/>
  <c r="AG123" i="2" s="1"/>
  <c r="U123" i="2"/>
  <c r="AH123" i="2" s="1"/>
  <c r="V123" i="2"/>
  <c r="W123" i="2"/>
  <c r="AI123" i="2" s="1"/>
  <c r="AE123" i="2"/>
  <c r="F124" i="2"/>
  <c r="Q124" i="2"/>
  <c r="R124" i="2"/>
  <c r="AE124" i="2" s="1"/>
  <c r="S124" i="2"/>
  <c r="T124" i="2"/>
  <c r="AG124" i="2" s="1"/>
  <c r="U124" i="2"/>
  <c r="AH124" i="2" s="1"/>
  <c r="V124" i="2"/>
  <c r="W124" i="2"/>
  <c r="AI124" i="2" s="1"/>
  <c r="AD124" i="2"/>
  <c r="AF124" i="2"/>
  <c r="F125" i="2"/>
  <c r="Q125" i="2"/>
  <c r="R125" i="2"/>
  <c r="AE125" i="2" s="1"/>
  <c r="S125" i="2"/>
  <c r="AF125" i="2" s="1"/>
  <c r="T125" i="2"/>
  <c r="AG125" i="2" s="1"/>
  <c r="U125" i="2"/>
  <c r="AH125" i="2" s="1"/>
  <c r="V125" i="2"/>
  <c r="W125" i="2"/>
  <c r="AI125" i="2" s="1"/>
  <c r="AB125" i="2"/>
  <c r="F126" i="2"/>
  <c r="Q126" i="2"/>
  <c r="R126" i="2"/>
  <c r="AE126" i="2" s="1"/>
  <c r="S126" i="2"/>
  <c r="AF126" i="2" s="1"/>
  <c r="T126" i="2"/>
  <c r="AG126" i="2" s="1"/>
  <c r="U126" i="2"/>
  <c r="V126" i="2"/>
  <c r="W126" i="2"/>
  <c r="AI126" i="2" s="1"/>
  <c r="AH126" i="2"/>
  <c r="F127" i="2"/>
  <c r="Q127" i="2"/>
  <c r="R127" i="2"/>
  <c r="AE127" i="2" s="1"/>
  <c r="S127" i="2"/>
  <c r="AF127" i="2" s="1"/>
  <c r="T127" i="2"/>
  <c r="AG127" i="2" s="1"/>
  <c r="U127" i="2"/>
  <c r="AH127" i="2" s="1"/>
  <c r="V127" i="2"/>
  <c r="W127" i="2"/>
  <c r="AI127" i="2" s="1"/>
  <c r="F128" i="2"/>
  <c r="Q128" i="2"/>
  <c r="R128" i="2"/>
  <c r="S128" i="2"/>
  <c r="AF128" i="2" s="1"/>
  <c r="T128" i="2"/>
  <c r="AG128" i="2" s="1"/>
  <c r="U128" i="2"/>
  <c r="V128" i="2"/>
  <c r="W128" i="2"/>
  <c r="AI128" i="2" s="1"/>
  <c r="AE128" i="2"/>
  <c r="AH128" i="2"/>
  <c r="F129" i="2"/>
  <c r="Q129" i="2"/>
  <c r="AB129" i="2" s="1"/>
  <c r="R129" i="2"/>
  <c r="S129" i="2"/>
  <c r="AF129" i="2" s="1"/>
  <c r="T129" i="2"/>
  <c r="AG129" i="2" s="1"/>
  <c r="U129" i="2"/>
  <c r="AH129" i="2" s="1"/>
  <c r="V129" i="2"/>
  <c r="W129" i="2"/>
  <c r="AI129" i="2" s="1"/>
  <c r="AE129" i="2"/>
  <c r="F130" i="2"/>
  <c r="Q130" i="2"/>
  <c r="X130" i="2" s="1"/>
  <c r="Y130" i="2" s="1"/>
  <c r="Z130" i="2" s="1"/>
  <c r="R130" i="2"/>
  <c r="AE130" i="2" s="1"/>
  <c r="S130" i="2"/>
  <c r="AF130" i="2" s="1"/>
  <c r="T130" i="2"/>
  <c r="AG130" i="2" s="1"/>
  <c r="U130" i="2"/>
  <c r="AH130" i="2" s="1"/>
  <c r="V130" i="2"/>
  <c r="W130" i="2"/>
  <c r="AI130" i="2" s="1"/>
  <c r="AB130" i="2"/>
  <c r="AD130" i="2"/>
  <c r="F131" i="2"/>
  <c r="Q131" i="2"/>
  <c r="X131" i="2" s="1"/>
  <c r="Y131" i="2" s="1"/>
  <c r="Z131" i="2" s="1"/>
  <c r="R131" i="2"/>
  <c r="AE131" i="2" s="1"/>
  <c r="S131" i="2"/>
  <c r="AF131" i="2" s="1"/>
  <c r="T131" i="2"/>
  <c r="AG131" i="2" s="1"/>
  <c r="U131" i="2"/>
  <c r="V131" i="2"/>
  <c r="W131" i="2"/>
  <c r="AI131" i="2" s="1"/>
  <c r="AH131" i="2"/>
  <c r="F132" i="2"/>
  <c r="Q132" i="2"/>
  <c r="AB132" i="2" s="1"/>
  <c r="R132" i="2"/>
  <c r="AE132" i="2" s="1"/>
  <c r="S132" i="2"/>
  <c r="AF132" i="2" s="1"/>
  <c r="T132" i="2"/>
  <c r="AG132" i="2" s="1"/>
  <c r="U132" i="2"/>
  <c r="AH132" i="2" s="1"/>
  <c r="V132" i="2"/>
  <c r="W132" i="2"/>
  <c r="AI132" i="2" s="1"/>
  <c r="F133" i="2"/>
  <c r="Q133" i="2"/>
  <c r="R133" i="2"/>
  <c r="AE133" i="2" s="1"/>
  <c r="S133" i="2"/>
  <c r="T133" i="2"/>
  <c r="U133" i="2"/>
  <c r="V133" i="2"/>
  <c r="W133" i="2"/>
  <c r="AI133" i="2" s="1"/>
  <c r="AF133" i="2"/>
  <c r="AG133" i="2"/>
  <c r="AH133" i="2"/>
  <c r="F134" i="2"/>
  <c r="Q134" i="2"/>
  <c r="R134" i="2"/>
  <c r="AE134" i="2" s="1"/>
  <c r="S134" i="2"/>
  <c r="AF134" i="2" s="1"/>
  <c r="T134" i="2"/>
  <c r="AG134" i="2" s="1"/>
  <c r="U134" i="2"/>
  <c r="AH134" i="2" s="1"/>
  <c r="V134" i="2"/>
  <c r="W134" i="2"/>
  <c r="AI134" i="2" s="1"/>
  <c r="AB134" i="2"/>
  <c r="F135" i="2"/>
  <c r="Q135" i="2"/>
  <c r="R135" i="2"/>
  <c r="AE135" i="2" s="1"/>
  <c r="S135" i="2"/>
  <c r="AF135" i="2" s="1"/>
  <c r="T135" i="2"/>
  <c r="AG135" i="2" s="1"/>
  <c r="U135" i="2"/>
  <c r="V135" i="2"/>
  <c r="W135" i="2"/>
  <c r="AI135" i="2" s="1"/>
  <c r="AD135" i="2"/>
  <c r="AH135" i="2"/>
  <c r="F136" i="2"/>
  <c r="Q136" i="2"/>
  <c r="AD136" i="2" s="1"/>
  <c r="R136" i="2"/>
  <c r="AE136" i="2" s="1"/>
  <c r="S136" i="2"/>
  <c r="AF136" i="2" s="1"/>
  <c r="T136" i="2"/>
  <c r="AG136" i="2" s="1"/>
  <c r="U136" i="2"/>
  <c r="V136" i="2"/>
  <c r="W136" i="2"/>
  <c r="AI136" i="2" s="1"/>
  <c r="X136" i="2"/>
  <c r="Y136" i="2" s="1"/>
  <c r="Z136" i="2" s="1"/>
  <c r="AB136" i="2"/>
  <c r="AH136" i="2"/>
  <c r="F137" i="2"/>
  <c r="Q137" i="2"/>
  <c r="X137" i="2" s="1"/>
  <c r="R137" i="2"/>
  <c r="AE137" i="2" s="1"/>
  <c r="S137" i="2"/>
  <c r="AF137" i="2" s="1"/>
  <c r="T137" i="2"/>
  <c r="AG137" i="2" s="1"/>
  <c r="U137" i="2"/>
  <c r="AH137" i="2" s="1"/>
  <c r="V137" i="2"/>
  <c r="W137" i="2"/>
  <c r="AI137" i="2" s="1"/>
  <c r="Y137" i="2"/>
  <c r="Z137" i="2" s="1"/>
  <c r="F138" i="2"/>
  <c r="Q138" i="2"/>
  <c r="R138" i="2"/>
  <c r="S138" i="2"/>
  <c r="T138" i="2"/>
  <c r="U138" i="2"/>
  <c r="AH138" i="2" s="1"/>
  <c r="V138" i="2"/>
  <c r="W138" i="2"/>
  <c r="AI138" i="2" s="1"/>
  <c r="AE138" i="2"/>
  <c r="AF138" i="2"/>
  <c r="AG138" i="2"/>
  <c r="F139" i="2"/>
  <c r="Q139" i="2"/>
  <c r="AD139" i="2" s="1"/>
  <c r="R139" i="2"/>
  <c r="AE139" i="2" s="1"/>
  <c r="S139" i="2"/>
  <c r="AF139" i="2" s="1"/>
  <c r="T139" i="2"/>
  <c r="U139" i="2"/>
  <c r="AH139" i="2" s="1"/>
  <c r="V139" i="2"/>
  <c r="W139" i="2"/>
  <c r="AI139" i="2" s="1"/>
  <c r="X139" i="2"/>
  <c r="Y139" i="2" s="1"/>
  <c r="Z139" i="2" s="1"/>
  <c r="AG139" i="2"/>
  <c r="F140" i="2"/>
  <c r="Q140" i="2"/>
  <c r="AD140" i="2" s="1"/>
  <c r="R140" i="2"/>
  <c r="AE140" i="2" s="1"/>
  <c r="S140" i="2"/>
  <c r="AF140" i="2" s="1"/>
  <c r="T140" i="2"/>
  <c r="AG140" i="2" s="1"/>
  <c r="U140" i="2"/>
  <c r="AH140" i="2" s="1"/>
  <c r="V140" i="2"/>
  <c r="W140" i="2"/>
  <c r="AI140" i="2" s="1"/>
  <c r="F141" i="2"/>
  <c r="Q141" i="2"/>
  <c r="R141" i="2"/>
  <c r="AE141" i="2" s="1"/>
  <c r="S141" i="2"/>
  <c r="AF141" i="2" s="1"/>
  <c r="T141" i="2"/>
  <c r="U141" i="2"/>
  <c r="V141" i="2"/>
  <c r="W141" i="2"/>
  <c r="AI141" i="2" s="1"/>
  <c r="AG141" i="2"/>
  <c r="AH141" i="2"/>
  <c r="F142" i="2"/>
  <c r="Q142" i="2"/>
  <c r="AB142" i="2" s="1"/>
  <c r="R142" i="2"/>
  <c r="AE142" i="2" s="1"/>
  <c r="S142" i="2"/>
  <c r="AF142" i="2" s="1"/>
  <c r="T142" i="2"/>
  <c r="AG142" i="2" s="1"/>
  <c r="U142" i="2"/>
  <c r="AH142" i="2" s="1"/>
  <c r="V142" i="2"/>
  <c r="W142" i="2"/>
  <c r="AI142" i="2" s="1"/>
  <c r="F143" i="2"/>
  <c r="Q143" i="2"/>
  <c r="R143" i="2"/>
  <c r="AE143" i="2" s="1"/>
  <c r="S143" i="2"/>
  <c r="AF143" i="2" s="1"/>
  <c r="T143" i="2"/>
  <c r="AG143" i="2" s="1"/>
  <c r="U143" i="2"/>
  <c r="AH143" i="2" s="1"/>
  <c r="V143" i="2"/>
  <c r="W143" i="2"/>
  <c r="AI143" i="2" s="1"/>
  <c r="F144" i="2"/>
  <c r="Q144" i="2"/>
  <c r="AB144" i="2" s="1"/>
  <c r="R144" i="2"/>
  <c r="AE144" i="2" s="1"/>
  <c r="S144" i="2"/>
  <c r="AF144" i="2" s="1"/>
  <c r="T144" i="2"/>
  <c r="AG144" i="2" s="1"/>
  <c r="U144" i="2"/>
  <c r="AH144" i="2" s="1"/>
  <c r="V144" i="2"/>
  <c r="W144" i="2"/>
  <c r="AI144" i="2" s="1"/>
  <c r="F145" i="2"/>
  <c r="Q145" i="2"/>
  <c r="AB145" i="2" s="1"/>
  <c r="R145" i="2"/>
  <c r="AE145" i="2" s="1"/>
  <c r="S145" i="2"/>
  <c r="AF145" i="2" s="1"/>
  <c r="T145" i="2"/>
  <c r="U145" i="2"/>
  <c r="AH145" i="2" s="1"/>
  <c r="V145" i="2"/>
  <c r="W145" i="2"/>
  <c r="AI145" i="2" s="1"/>
  <c r="AG145" i="2"/>
  <c r="F146" i="2"/>
  <c r="Q146" i="2"/>
  <c r="R146" i="2"/>
  <c r="AE146" i="2" s="1"/>
  <c r="S146" i="2"/>
  <c r="AF146" i="2" s="1"/>
  <c r="T146" i="2"/>
  <c r="AG146" i="2" s="1"/>
  <c r="U146" i="2"/>
  <c r="AH146" i="2" s="1"/>
  <c r="V146" i="2"/>
  <c r="W146" i="2"/>
  <c r="AI146" i="2" s="1"/>
  <c r="X146" i="2"/>
  <c r="Y146" i="2" s="1"/>
  <c r="Z146" i="2" s="1"/>
  <c r="AB146" i="2"/>
  <c r="AD146" i="2"/>
  <c r="F147" i="2"/>
  <c r="Q147" i="2"/>
  <c r="R147" i="2"/>
  <c r="AE147" i="2" s="1"/>
  <c r="S147" i="2"/>
  <c r="AF147" i="2" s="1"/>
  <c r="T147" i="2"/>
  <c r="AG147" i="2" s="1"/>
  <c r="U147" i="2"/>
  <c r="AH147" i="2" s="1"/>
  <c r="V147" i="2"/>
  <c r="W147" i="2"/>
  <c r="AI147" i="2" s="1"/>
  <c r="F148" i="2"/>
  <c r="Q148" i="2"/>
  <c r="AB148" i="2" s="1"/>
  <c r="R148" i="2"/>
  <c r="AE148" i="2" s="1"/>
  <c r="S148" i="2"/>
  <c r="AF148" i="2" s="1"/>
  <c r="T148" i="2"/>
  <c r="AG148" i="2" s="1"/>
  <c r="U148" i="2"/>
  <c r="AH148" i="2" s="1"/>
  <c r="V148" i="2"/>
  <c r="W148" i="2"/>
  <c r="AI148" i="2" s="1"/>
  <c r="F149" i="2"/>
  <c r="Q149" i="2"/>
  <c r="X149" i="2" s="1"/>
  <c r="Y149" i="2" s="1"/>
  <c r="Z149" i="2" s="1"/>
  <c r="R149" i="2"/>
  <c r="AE149" i="2" s="1"/>
  <c r="S149" i="2"/>
  <c r="AF149" i="2" s="1"/>
  <c r="T149" i="2"/>
  <c r="AG149" i="2" s="1"/>
  <c r="U149" i="2"/>
  <c r="AH149" i="2" s="1"/>
  <c r="V149" i="2"/>
  <c r="W149" i="2"/>
  <c r="AI149" i="2" s="1"/>
  <c r="F150" i="2"/>
  <c r="Q150" i="2"/>
  <c r="R150" i="2"/>
  <c r="AE150" i="2" s="1"/>
  <c r="S150" i="2"/>
  <c r="AF150" i="2" s="1"/>
  <c r="T150" i="2"/>
  <c r="U150" i="2"/>
  <c r="AH150" i="2" s="1"/>
  <c r="V150" i="2"/>
  <c r="W150" i="2"/>
  <c r="AI150" i="2" s="1"/>
  <c r="AG150" i="2"/>
  <c r="F151" i="2"/>
  <c r="Q151" i="2"/>
  <c r="R151" i="2"/>
  <c r="AE151" i="2" s="1"/>
  <c r="S151" i="2"/>
  <c r="AF151" i="2" s="1"/>
  <c r="T151" i="2"/>
  <c r="AG151" i="2" s="1"/>
  <c r="U151" i="2"/>
  <c r="AH151" i="2" s="1"/>
  <c r="V151" i="2"/>
  <c r="W151" i="2"/>
  <c r="AI151" i="2" s="1"/>
  <c r="AD151" i="2"/>
  <c r="F152" i="2"/>
  <c r="Q152" i="2"/>
  <c r="R152" i="2"/>
  <c r="AE152" i="2" s="1"/>
  <c r="S152" i="2"/>
  <c r="AF152" i="2" s="1"/>
  <c r="T152" i="2"/>
  <c r="U152" i="2"/>
  <c r="AH152" i="2" s="1"/>
  <c r="V152" i="2"/>
  <c r="W152" i="2"/>
  <c r="AG152" i="2"/>
  <c r="AI152" i="2"/>
  <c r="F153" i="2"/>
  <c r="Q153" i="2"/>
  <c r="AB153" i="2" s="1"/>
  <c r="R153" i="2"/>
  <c r="AE153" i="2" s="1"/>
  <c r="S153" i="2"/>
  <c r="T153" i="2"/>
  <c r="AG153" i="2" s="1"/>
  <c r="U153" i="2"/>
  <c r="V153" i="2"/>
  <c r="W153" i="2"/>
  <c r="AI153" i="2" s="1"/>
  <c r="AF153" i="2"/>
  <c r="AH153" i="2"/>
  <c r="F154" i="2"/>
  <c r="Q154" i="2"/>
  <c r="R154" i="2"/>
  <c r="AE154" i="2" s="1"/>
  <c r="S154" i="2"/>
  <c r="AF154" i="2" s="1"/>
  <c r="T154" i="2"/>
  <c r="AG154" i="2" s="1"/>
  <c r="U154" i="2"/>
  <c r="AH154" i="2" s="1"/>
  <c r="V154" i="2"/>
  <c r="W154" i="2"/>
  <c r="AI154" i="2"/>
  <c r="F155" i="2"/>
  <c r="F156" i="2" s="1"/>
  <c r="F157" i="2" s="1"/>
  <c r="Q155" i="2"/>
  <c r="R155" i="2"/>
  <c r="AE155" i="2" s="1"/>
  <c r="S155" i="2"/>
  <c r="AF155" i="2" s="1"/>
  <c r="T155" i="2"/>
  <c r="AG155" i="2" s="1"/>
  <c r="U155" i="2"/>
  <c r="AH155" i="2" s="1"/>
  <c r="V155" i="2"/>
  <c r="W155" i="2"/>
  <c r="AI155" i="2" s="1"/>
  <c r="Q156" i="2"/>
  <c r="R156" i="2"/>
  <c r="S156" i="2"/>
  <c r="AF156" i="2" s="1"/>
  <c r="T156" i="2"/>
  <c r="AG156" i="2" s="1"/>
  <c r="U156" i="2"/>
  <c r="V156" i="2"/>
  <c r="AH156" i="2" s="1"/>
  <c r="W156" i="2"/>
  <c r="AI156" i="2" s="1"/>
  <c r="Q157" i="2"/>
  <c r="AD157" i="2" s="1"/>
  <c r="R157" i="2"/>
  <c r="S157" i="2"/>
  <c r="AF157" i="2" s="1"/>
  <c r="T157" i="2"/>
  <c r="AG157" i="2" s="1"/>
  <c r="U157" i="2"/>
  <c r="V157" i="2"/>
  <c r="W157" i="2"/>
  <c r="AI157" i="2" s="1"/>
  <c r="AH157" i="2"/>
  <c r="F158" i="2"/>
  <c r="Q158" i="2"/>
  <c r="AB158" i="2" s="1"/>
  <c r="R158" i="2"/>
  <c r="AE158" i="2" s="1"/>
  <c r="S158" i="2"/>
  <c r="AF158" i="2" s="1"/>
  <c r="T158" i="2"/>
  <c r="AG158" i="2" s="1"/>
  <c r="U158" i="2"/>
  <c r="AH158" i="2" s="1"/>
  <c r="V158" i="2"/>
  <c r="W158" i="2"/>
  <c r="AI158" i="2" s="1"/>
  <c r="X158" i="2"/>
  <c r="Y158" i="2" s="1"/>
  <c r="Z158" i="2" s="1"/>
  <c r="F159" i="2"/>
  <c r="Q159" i="2"/>
  <c r="R159" i="2"/>
  <c r="AE159" i="2" s="1"/>
  <c r="S159" i="2"/>
  <c r="AF159" i="2" s="1"/>
  <c r="T159" i="2"/>
  <c r="AG159" i="2" s="1"/>
  <c r="U159" i="2"/>
  <c r="AH159" i="2" s="1"/>
  <c r="V159" i="2"/>
  <c r="W159" i="2"/>
  <c r="AI159" i="2" s="1"/>
  <c r="AB159" i="2"/>
  <c r="F160" i="2"/>
  <c r="Q160" i="2"/>
  <c r="R160" i="2"/>
  <c r="AE160" i="2" s="1"/>
  <c r="S160" i="2"/>
  <c r="AF160" i="2" s="1"/>
  <c r="T160" i="2"/>
  <c r="AG160" i="2" s="1"/>
  <c r="U160" i="2"/>
  <c r="V160" i="2"/>
  <c r="W160" i="2"/>
  <c r="AI160" i="2" s="1"/>
  <c r="AB160" i="2"/>
  <c r="AH160" i="2"/>
  <c r="F161" i="2"/>
  <c r="Q161" i="2"/>
  <c r="AD161" i="2" s="1"/>
  <c r="R161" i="2"/>
  <c r="S161" i="2"/>
  <c r="AF161" i="2" s="1"/>
  <c r="T161" i="2"/>
  <c r="AG161" i="2" s="1"/>
  <c r="U161" i="2"/>
  <c r="AH161" i="2" s="1"/>
  <c r="V161" i="2"/>
  <c r="W161" i="2"/>
  <c r="AI161" i="2" s="1"/>
  <c r="AE161" i="2"/>
  <c r="F162" i="2"/>
  <c r="Q162" i="2"/>
  <c r="R162" i="2"/>
  <c r="AE162" i="2" s="1"/>
  <c r="S162" i="2"/>
  <c r="AF162" i="2" s="1"/>
  <c r="T162" i="2"/>
  <c r="AG162" i="2" s="1"/>
  <c r="U162" i="2"/>
  <c r="V162" i="2"/>
  <c r="W162" i="2"/>
  <c r="AI162" i="2" s="1"/>
  <c r="AH162" i="2"/>
  <c r="F163" i="2"/>
  <c r="Q163" i="2"/>
  <c r="R163" i="2"/>
  <c r="AE163" i="2" s="1"/>
  <c r="S163" i="2"/>
  <c r="AF163" i="2" s="1"/>
  <c r="T163" i="2"/>
  <c r="AG163" i="2" s="1"/>
  <c r="U163" i="2"/>
  <c r="AH163" i="2" s="1"/>
  <c r="V163" i="2"/>
  <c r="W163" i="2"/>
  <c r="AI163" i="2" s="1"/>
  <c r="F164" i="2"/>
  <c r="Q164" i="2"/>
  <c r="AD164" i="2" s="1"/>
  <c r="AJ164" i="2" s="1"/>
  <c r="AK164" i="2" s="1"/>
  <c r="R164" i="2"/>
  <c r="S164" i="2"/>
  <c r="AF164" i="2" s="1"/>
  <c r="T164" i="2"/>
  <c r="AG164" i="2" s="1"/>
  <c r="U164" i="2"/>
  <c r="AH164" i="2" s="1"/>
  <c r="V164" i="2"/>
  <c r="W164" i="2"/>
  <c r="AI164" i="2" s="1"/>
  <c r="AE164" i="2"/>
  <c r="F165" i="2"/>
  <c r="Q165" i="2"/>
  <c r="R165" i="2"/>
  <c r="AE165" i="2" s="1"/>
  <c r="S165" i="2"/>
  <c r="T165" i="2"/>
  <c r="U165" i="2"/>
  <c r="AH165" i="2" s="1"/>
  <c r="V165" i="2"/>
  <c r="W165" i="2"/>
  <c r="AI165" i="2" s="1"/>
  <c r="AF165" i="2"/>
  <c r="AG165" i="2"/>
  <c r="F166" i="2"/>
  <c r="Q166" i="2"/>
  <c r="R166" i="2"/>
  <c r="AE166" i="2" s="1"/>
  <c r="S166" i="2"/>
  <c r="AF166" i="2" s="1"/>
  <c r="T166" i="2"/>
  <c r="AG166" i="2" s="1"/>
  <c r="U166" i="2"/>
  <c r="AH166" i="2" s="1"/>
  <c r="V166" i="2"/>
  <c r="W166" i="2"/>
  <c r="AI166" i="2" s="1"/>
  <c r="X166" i="2"/>
  <c r="Y166" i="2" s="1"/>
  <c r="Z166" i="2" s="1"/>
  <c r="F167" i="2"/>
  <c r="Q167" i="2"/>
  <c r="AD167" i="2" s="1"/>
  <c r="R167" i="2"/>
  <c r="AE167" i="2" s="1"/>
  <c r="S167" i="2"/>
  <c r="AF167" i="2" s="1"/>
  <c r="T167" i="2"/>
  <c r="AG167" i="2" s="1"/>
  <c r="U167" i="2"/>
  <c r="AH167" i="2" s="1"/>
  <c r="V167" i="2"/>
  <c r="W167" i="2"/>
  <c r="AI167" i="2" s="1"/>
  <c r="X167" i="2"/>
  <c r="Y167" i="2" s="1"/>
  <c r="Z167" i="2" s="1"/>
  <c r="AB167" i="2"/>
  <c r="F168" i="2"/>
  <c r="Q168" i="2"/>
  <c r="X168" i="2" s="1"/>
  <c r="Y168" i="2" s="1"/>
  <c r="Z168" i="2" s="1"/>
  <c r="R168" i="2"/>
  <c r="AE168" i="2" s="1"/>
  <c r="S168" i="2"/>
  <c r="AF168" i="2" s="1"/>
  <c r="T168" i="2"/>
  <c r="AG168" i="2" s="1"/>
  <c r="U168" i="2"/>
  <c r="AH168" i="2" s="1"/>
  <c r="V168" i="2"/>
  <c r="W168" i="2"/>
  <c r="AI168" i="2" s="1"/>
  <c r="F169" i="2"/>
  <c r="Q169" i="2"/>
  <c r="R169" i="2"/>
  <c r="AE169" i="2" s="1"/>
  <c r="S169" i="2"/>
  <c r="AF169" i="2" s="1"/>
  <c r="T169" i="2"/>
  <c r="AG169" i="2" s="1"/>
  <c r="U169" i="2"/>
  <c r="AH169" i="2" s="1"/>
  <c r="V169" i="2"/>
  <c r="W169" i="2"/>
  <c r="AI169" i="2" s="1"/>
  <c r="F170" i="2"/>
  <c r="Q170" i="2"/>
  <c r="X170" i="2" s="1"/>
  <c r="Y170" i="2" s="1"/>
  <c r="Z170" i="2" s="1"/>
  <c r="R170" i="2"/>
  <c r="AE170" i="2" s="1"/>
  <c r="S170" i="2"/>
  <c r="AF170" i="2" s="1"/>
  <c r="T170" i="2"/>
  <c r="AG170" i="2" s="1"/>
  <c r="U170" i="2"/>
  <c r="AH170" i="2" s="1"/>
  <c r="V170" i="2"/>
  <c r="W170" i="2"/>
  <c r="AI170" i="2" s="1"/>
  <c r="F171" i="2"/>
  <c r="F172" i="2" s="1"/>
  <c r="Q171" i="2"/>
  <c r="R171" i="2"/>
  <c r="AE171" i="2" s="1"/>
  <c r="S171" i="2"/>
  <c r="AF171" i="2" s="1"/>
  <c r="T171" i="2"/>
  <c r="AG171" i="2" s="1"/>
  <c r="U171" i="2"/>
  <c r="AH171" i="2" s="1"/>
  <c r="V171" i="2"/>
  <c r="W171" i="2"/>
  <c r="AI171" i="2" s="1"/>
  <c r="X171" i="2"/>
  <c r="Q172" i="2"/>
  <c r="R172" i="2"/>
  <c r="S172" i="2"/>
  <c r="AF172" i="2" s="1"/>
  <c r="T172" i="2"/>
  <c r="AG172" i="2" s="1"/>
  <c r="U172" i="2"/>
  <c r="V172" i="2"/>
  <c r="W172" i="2"/>
  <c r="AI172" i="2" s="1"/>
  <c r="AE172" i="2"/>
  <c r="F173" i="2"/>
  <c r="Q173" i="2"/>
  <c r="AB173" i="2" s="1"/>
  <c r="R173" i="2"/>
  <c r="AE173" i="2" s="1"/>
  <c r="S173" i="2"/>
  <c r="AF173" i="2" s="1"/>
  <c r="T173" i="2"/>
  <c r="AG173" i="2" s="1"/>
  <c r="U173" i="2"/>
  <c r="AH173" i="2" s="1"/>
  <c r="V173" i="2"/>
  <c r="W173" i="2"/>
  <c r="AI173" i="2"/>
  <c r="F174" i="2"/>
  <c r="Q174" i="2"/>
  <c r="R174" i="2"/>
  <c r="S174" i="2"/>
  <c r="T174" i="2"/>
  <c r="AG174" i="2" s="1"/>
  <c r="U174" i="2"/>
  <c r="AH174" i="2" s="1"/>
  <c r="V174" i="2"/>
  <c r="W174" i="2"/>
  <c r="AI174" i="2" s="1"/>
  <c r="X174" i="2"/>
  <c r="Y174" i="2" s="1"/>
  <c r="Z174" i="2" s="1"/>
  <c r="AB174" i="2"/>
  <c r="AD174" i="2"/>
  <c r="AE174" i="2"/>
  <c r="AF174" i="2"/>
  <c r="F175" i="2"/>
  <c r="Q175" i="2"/>
  <c r="R175" i="2"/>
  <c r="AE175" i="2" s="1"/>
  <c r="S175" i="2"/>
  <c r="AF175" i="2" s="1"/>
  <c r="T175" i="2"/>
  <c r="AG175" i="2" s="1"/>
  <c r="U175" i="2"/>
  <c r="AH175" i="2" s="1"/>
  <c r="V175" i="2"/>
  <c r="W175" i="2"/>
  <c r="AI175" i="2" s="1"/>
  <c r="F176" i="2"/>
  <c r="Q176" i="2"/>
  <c r="R176" i="2"/>
  <c r="AE176" i="2" s="1"/>
  <c r="S176" i="2"/>
  <c r="AF176" i="2" s="1"/>
  <c r="T176" i="2"/>
  <c r="AG176" i="2" s="1"/>
  <c r="U176" i="2"/>
  <c r="AH176" i="2" s="1"/>
  <c r="V176" i="2"/>
  <c r="W176" i="2"/>
  <c r="AI176" i="2" s="1"/>
  <c r="F177" i="2"/>
  <c r="Q177" i="2"/>
  <c r="R177" i="2"/>
  <c r="AE177" i="2" s="1"/>
  <c r="S177" i="2"/>
  <c r="T177" i="2"/>
  <c r="AG177" i="2" s="1"/>
  <c r="U177" i="2"/>
  <c r="AH177" i="2" s="1"/>
  <c r="V177" i="2"/>
  <c r="W177" i="2"/>
  <c r="AI177" i="2" s="1"/>
  <c r="AD177" i="2"/>
  <c r="AF177" i="2"/>
  <c r="F178" i="2"/>
  <c r="Q178" i="2"/>
  <c r="R178" i="2"/>
  <c r="AE178" i="2" s="1"/>
  <c r="S178" i="2"/>
  <c r="AF178" i="2" s="1"/>
  <c r="T178" i="2"/>
  <c r="AG178" i="2" s="1"/>
  <c r="U178" i="2"/>
  <c r="V178" i="2"/>
  <c r="W178" i="2"/>
  <c r="AI178" i="2" s="1"/>
  <c r="AH178" i="2"/>
  <c r="F179" i="2"/>
  <c r="Q179" i="2"/>
  <c r="R179" i="2"/>
  <c r="AE179" i="2" s="1"/>
  <c r="S179" i="2"/>
  <c r="AF179" i="2" s="1"/>
  <c r="T179" i="2"/>
  <c r="U179" i="2"/>
  <c r="V179" i="2"/>
  <c r="W179" i="2"/>
  <c r="AI179" i="2" s="1"/>
  <c r="X179" i="2"/>
  <c r="Y179" i="2" s="1"/>
  <c r="Z179" i="2" s="1"/>
  <c r="AG179" i="2"/>
  <c r="AH179" i="2"/>
  <c r="F180" i="2"/>
  <c r="F181" i="2" s="1"/>
  <c r="Q180" i="2"/>
  <c r="R180" i="2"/>
  <c r="AE180" i="2" s="1"/>
  <c r="S180" i="2"/>
  <c r="AF180" i="2" s="1"/>
  <c r="T180" i="2"/>
  <c r="AG180" i="2" s="1"/>
  <c r="U180" i="2"/>
  <c r="AH180" i="2" s="1"/>
  <c r="V180" i="2"/>
  <c r="W180" i="2"/>
  <c r="AD180" i="2"/>
  <c r="AI180" i="2"/>
  <c r="Q181" i="2"/>
  <c r="AD181" i="2" s="1"/>
  <c r="R181" i="2"/>
  <c r="S181" i="2"/>
  <c r="T181" i="2"/>
  <c r="U181" i="2"/>
  <c r="V181" i="2"/>
  <c r="W181" i="2"/>
  <c r="AI181" i="2" s="1"/>
  <c r="AG181" i="2"/>
  <c r="F182" i="2"/>
  <c r="Q182" i="2"/>
  <c r="R182" i="2"/>
  <c r="S182" i="2"/>
  <c r="AF182" i="2" s="1"/>
  <c r="T182" i="2"/>
  <c r="AG182" i="2" s="1"/>
  <c r="U182" i="2"/>
  <c r="AH182" i="2" s="1"/>
  <c r="V182" i="2"/>
  <c r="W182" i="2"/>
  <c r="AI182" i="2" s="1"/>
  <c r="AE182" i="2"/>
  <c r="F183" i="2"/>
  <c r="Q183" i="2"/>
  <c r="X183" i="2" s="1"/>
  <c r="Y183" i="2" s="1"/>
  <c r="Z183" i="2" s="1"/>
  <c r="R183" i="2"/>
  <c r="S183" i="2"/>
  <c r="AF183" i="2" s="1"/>
  <c r="T183" i="2"/>
  <c r="AG183" i="2" s="1"/>
  <c r="U183" i="2"/>
  <c r="AH183" i="2" s="1"/>
  <c r="V183" i="2"/>
  <c r="W183" i="2"/>
  <c r="AI183" i="2" s="1"/>
  <c r="AE183" i="2"/>
  <c r="F184" i="2"/>
  <c r="Q184" i="2"/>
  <c r="R184" i="2"/>
  <c r="AE184" i="2" s="1"/>
  <c r="S184" i="2"/>
  <c r="AF184" i="2" s="1"/>
  <c r="T184" i="2"/>
  <c r="AG184" i="2" s="1"/>
  <c r="U184" i="2"/>
  <c r="AH184" i="2" s="1"/>
  <c r="V184" i="2"/>
  <c r="W184" i="2"/>
  <c r="AI184" i="2" s="1"/>
  <c r="AB184" i="2"/>
  <c r="F185" i="2"/>
  <c r="Q185" i="2"/>
  <c r="R185" i="2"/>
  <c r="AE185" i="2" s="1"/>
  <c r="S185" i="2"/>
  <c r="AF185" i="2" s="1"/>
  <c r="T185" i="2"/>
  <c r="AG185" i="2" s="1"/>
  <c r="U185" i="2"/>
  <c r="AH185" i="2" s="1"/>
  <c r="V185" i="2"/>
  <c r="W185" i="2"/>
  <c r="AI185" i="2" s="1"/>
  <c r="AD185" i="2"/>
  <c r="F186" i="2"/>
  <c r="Q186" i="2"/>
  <c r="R186" i="2"/>
  <c r="AE186" i="2" s="1"/>
  <c r="S186" i="2"/>
  <c r="AF186" i="2" s="1"/>
  <c r="T186" i="2"/>
  <c r="AG186" i="2" s="1"/>
  <c r="U186" i="2"/>
  <c r="AH186" i="2" s="1"/>
  <c r="V186" i="2"/>
  <c r="W186" i="2"/>
  <c r="AI186" i="2" s="1"/>
  <c r="F187" i="2"/>
  <c r="Q187" i="2"/>
  <c r="R187" i="2"/>
  <c r="S187" i="2"/>
  <c r="T187" i="2"/>
  <c r="AG187" i="2" s="1"/>
  <c r="U187" i="2"/>
  <c r="AH187" i="2" s="1"/>
  <c r="V187" i="2"/>
  <c r="W187" i="2"/>
  <c r="AI187" i="2" s="1"/>
  <c r="AE187" i="2"/>
  <c r="AF187" i="2"/>
  <c r="F188" i="2"/>
  <c r="Q188" i="2"/>
  <c r="R188" i="2"/>
  <c r="AE188" i="2" s="1"/>
  <c r="S188" i="2"/>
  <c r="AF188" i="2" s="1"/>
  <c r="T188" i="2"/>
  <c r="U188" i="2"/>
  <c r="AH188" i="2" s="1"/>
  <c r="V188" i="2"/>
  <c r="W188" i="2"/>
  <c r="AI188" i="2" s="1"/>
  <c r="AG188" i="2"/>
  <c r="F189" i="2"/>
  <c r="Q189" i="2"/>
  <c r="AD189" i="2" s="1"/>
  <c r="R189" i="2"/>
  <c r="AE189" i="2" s="1"/>
  <c r="S189" i="2"/>
  <c r="AF189" i="2" s="1"/>
  <c r="T189" i="2"/>
  <c r="AG189" i="2" s="1"/>
  <c r="U189" i="2"/>
  <c r="AH189" i="2" s="1"/>
  <c r="V189" i="2"/>
  <c r="W189" i="2"/>
  <c r="AI189" i="2" s="1"/>
  <c r="F190" i="2"/>
  <c r="Q190" i="2"/>
  <c r="AB190" i="2" s="1"/>
  <c r="R190" i="2"/>
  <c r="S190" i="2"/>
  <c r="AF190" i="2" s="1"/>
  <c r="T190" i="2"/>
  <c r="U190" i="2"/>
  <c r="AH190" i="2" s="1"/>
  <c r="V190" i="2"/>
  <c r="W190" i="2"/>
  <c r="AE190" i="2"/>
  <c r="AG190" i="2"/>
  <c r="AI190" i="2"/>
  <c r="F191" i="2"/>
  <c r="Q191" i="2"/>
  <c r="X191" i="2" s="1"/>
  <c r="Y191" i="2" s="1"/>
  <c r="Z191" i="2" s="1"/>
  <c r="R191" i="2"/>
  <c r="AE191" i="2" s="1"/>
  <c r="S191" i="2"/>
  <c r="AF191" i="2" s="1"/>
  <c r="T191" i="2"/>
  <c r="AG191" i="2" s="1"/>
  <c r="U191" i="2"/>
  <c r="AH191" i="2" s="1"/>
  <c r="V191" i="2"/>
  <c r="W191" i="2"/>
  <c r="AI191" i="2" s="1"/>
  <c r="F192" i="2"/>
  <c r="Q192" i="2"/>
  <c r="X192" i="2" s="1"/>
  <c r="Y192" i="2" s="1"/>
  <c r="Z192" i="2" s="1"/>
  <c r="R192" i="2"/>
  <c r="AE192" i="2" s="1"/>
  <c r="S192" i="2"/>
  <c r="AF192" i="2" s="1"/>
  <c r="T192" i="2"/>
  <c r="AG192" i="2" s="1"/>
  <c r="U192" i="2"/>
  <c r="AH192" i="2" s="1"/>
  <c r="V192" i="2"/>
  <c r="W192" i="2"/>
  <c r="AI192" i="2" s="1"/>
  <c r="AB192" i="2"/>
  <c r="F193" i="2"/>
  <c r="Q193" i="2"/>
  <c r="X193" i="2" s="1"/>
  <c r="Y193" i="2" s="1"/>
  <c r="Z193" i="2" s="1"/>
  <c r="R193" i="2"/>
  <c r="AE193" i="2" s="1"/>
  <c r="S193" i="2"/>
  <c r="AF193" i="2" s="1"/>
  <c r="T193" i="2"/>
  <c r="AG193" i="2" s="1"/>
  <c r="U193" i="2"/>
  <c r="AH193" i="2" s="1"/>
  <c r="V193" i="2"/>
  <c r="W193" i="2"/>
  <c r="AI193" i="2" s="1"/>
  <c r="F194" i="2"/>
  <c r="Q194" i="2"/>
  <c r="R194" i="2"/>
  <c r="AE194" i="2" s="1"/>
  <c r="S194" i="2"/>
  <c r="AF194" i="2" s="1"/>
  <c r="T194" i="2"/>
  <c r="AG194" i="2" s="1"/>
  <c r="U194" i="2"/>
  <c r="AH194" i="2" s="1"/>
  <c r="V194" i="2"/>
  <c r="W194" i="2"/>
  <c r="AI194" i="2" s="1"/>
  <c r="AB194" i="2"/>
  <c r="F195" i="2"/>
  <c r="Q195" i="2"/>
  <c r="X195" i="2" s="1"/>
  <c r="Y195" i="2" s="1"/>
  <c r="Z195" i="2" s="1"/>
  <c r="R195" i="2"/>
  <c r="AE195" i="2" s="1"/>
  <c r="S195" i="2"/>
  <c r="AF195" i="2" s="1"/>
  <c r="T195" i="2"/>
  <c r="AG195" i="2" s="1"/>
  <c r="U195" i="2"/>
  <c r="AH195" i="2" s="1"/>
  <c r="V195" i="2"/>
  <c r="W195" i="2"/>
  <c r="AI195" i="2" s="1"/>
  <c r="F196" i="2"/>
  <c r="Q196" i="2"/>
  <c r="R196" i="2"/>
  <c r="AE196" i="2" s="1"/>
  <c r="S196" i="2"/>
  <c r="T196" i="2"/>
  <c r="AG196" i="2" s="1"/>
  <c r="U196" i="2"/>
  <c r="V196" i="2"/>
  <c r="AH196" i="2" s="1"/>
  <c r="W196" i="2"/>
  <c r="AI196" i="2" s="1"/>
  <c r="AF196" i="2"/>
  <c r="F197" i="2"/>
  <c r="Q197" i="2"/>
  <c r="AD197" i="2" s="1"/>
  <c r="R197" i="2"/>
  <c r="AE197" i="2" s="1"/>
  <c r="S197" i="2"/>
  <c r="AF197" i="2" s="1"/>
  <c r="T197" i="2"/>
  <c r="U197" i="2"/>
  <c r="AH197" i="2" s="1"/>
  <c r="V197" i="2"/>
  <c r="W197" i="2"/>
  <c r="AG197" i="2"/>
  <c r="AI197" i="2"/>
  <c r="F198" i="2"/>
  <c r="Q198" i="2"/>
  <c r="X198" i="2" s="1"/>
  <c r="Y198" i="2" s="1"/>
  <c r="Z198" i="2" s="1"/>
  <c r="R198" i="2"/>
  <c r="AE198" i="2" s="1"/>
  <c r="S198" i="2"/>
  <c r="AF198" i="2" s="1"/>
  <c r="T198" i="2"/>
  <c r="AG198" i="2" s="1"/>
  <c r="U198" i="2"/>
  <c r="AH198" i="2" s="1"/>
  <c r="V198" i="2"/>
  <c r="W198" i="2"/>
  <c r="AI198" i="2" s="1"/>
  <c r="F199" i="2"/>
  <c r="Q199" i="2"/>
  <c r="R199" i="2"/>
  <c r="S199" i="2"/>
  <c r="T199" i="2"/>
  <c r="AG199" i="2" s="1"/>
  <c r="U199" i="2"/>
  <c r="AH199" i="2" s="1"/>
  <c r="V199" i="2"/>
  <c r="W199" i="2"/>
  <c r="AI199" i="2" s="1"/>
  <c r="AE199" i="2"/>
  <c r="AF199" i="2"/>
  <c r="F200" i="2"/>
  <c r="Q200" i="2"/>
  <c r="R200" i="2"/>
  <c r="AE200" i="2" s="1"/>
  <c r="S200" i="2"/>
  <c r="AF200" i="2" s="1"/>
  <c r="T200" i="2"/>
  <c r="AG200" i="2" s="1"/>
  <c r="U200" i="2"/>
  <c r="AH200" i="2" s="1"/>
  <c r="V200" i="2"/>
  <c r="W200" i="2"/>
  <c r="AI200" i="2" s="1"/>
  <c r="X200" i="2"/>
  <c r="Y200" i="2" s="1"/>
  <c r="Z200" i="2" s="1"/>
  <c r="F201" i="2"/>
  <c r="Q201" i="2"/>
  <c r="X201" i="2" s="1"/>
  <c r="Y201" i="2" s="1"/>
  <c r="Z201" i="2" s="1"/>
  <c r="R201" i="2"/>
  <c r="AE201" i="2" s="1"/>
  <c r="S201" i="2"/>
  <c r="AF201" i="2" s="1"/>
  <c r="T201" i="2"/>
  <c r="AG201" i="2" s="1"/>
  <c r="U201" i="2"/>
  <c r="AH201" i="2" s="1"/>
  <c r="V201" i="2"/>
  <c r="W201" i="2"/>
  <c r="AI201" i="2" s="1"/>
  <c r="F202" i="2"/>
  <c r="F203" i="2" s="1"/>
  <c r="Q202" i="2"/>
  <c r="AB202" i="2" s="1"/>
  <c r="R202" i="2"/>
  <c r="AE202" i="2" s="1"/>
  <c r="S202" i="2"/>
  <c r="AF202" i="2" s="1"/>
  <c r="T202" i="2"/>
  <c r="AG202" i="2" s="1"/>
  <c r="U202" i="2"/>
  <c r="AH202" i="2" s="1"/>
  <c r="V202" i="2"/>
  <c r="W202" i="2"/>
  <c r="AI202" i="2" s="1"/>
  <c r="Q203" i="2"/>
  <c r="R203" i="2"/>
  <c r="AE203" i="2" s="1"/>
  <c r="S203" i="2"/>
  <c r="AF203" i="2" s="1"/>
  <c r="T203" i="2"/>
  <c r="AG203" i="2" s="1"/>
  <c r="U203" i="2"/>
  <c r="V203" i="2"/>
  <c r="W203" i="2"/>
  <c r="AI203" i="2" s="1"/>
  <c r="AH203" i="2"/>
  <c r="F204" i="2"/>
  <c r="Q204" i="2"/>
  <c r="R204" i="2"/>
  <c r="AE204" i="2" s="1"/>
  <c r="S204" i="2"/>
  <c r="AF204" i="2" s="1"/>
  <c r="T204" i="2"/>
  <c r="AG204" i="2" s="1"/>
  <c r="U204" i="2"/>
  <c r="AH204" i="2" s="1"/>
  <c r="V204" i="2"/>
  <c r="W204" i="2"/>
  <c r="AI204" i="2"/>
  <c r="F205" i="2"/>
  <c r="Q205" i="2"/>
  <c r="X205" i="2" s="1"/>
  <c r="Y205" i="2" s="1"/>
  <c r="R205" i="2"/>
  <c r="AE205" i="2" s="1"/>
  <c r="S205" i="2"/>
  <c r="AF205" i="2" s="1"/>
  <c r="T205" i="2"/>
  <c r="AG205" i="2" s="1"/>
  <c r="U205" i="2"/>
  <c r="AH205" i="2" s="1"/>
  <c r="V205" i="2"/>
  <c r="W205" i="2"/>
  <c r="AI205" i="2" s="1"/>
  <c r="Z205" i="2"/>
  <c r="AB205" i="2"/>
  <c r="AD205" i="2"/>
  <c r="F206" i="2"/>
  <c r="Q206" i="2"/>
  <c r="R206" i="2"/>
  <c r="AE206" i="2" s="1"/>
  <c r="S206" i="2"/>
  <c r="AF206" i="2" s="1"/>
  <c r="T206" i="2"/>
  <c r="AG206" i="2" s="1"/>
  <c r="U206" i="2"/>
  <c r="AH206" i="2" s="1"/>
  <c r="V206" i="2"/>
  <c r="W206" i="2"/>
  <c r="AI206" i="2" s="1"/>
  <c r="AD206" i="2"/>
  <c r="F207" i="2"/>
  <c r="Q207" i="2"/>
  <c r="X207" i="2" s="1"/>
  <c r="Y207" i="2" s="1"/>
  <c r="Z207" i="2" s="1"/>
  <c r="R207" i="2"/>
  <c r="AE207" i="2" s="1"/>
  <c r="S207" i="2"/>
  <c r="AF207" i="2" s="1"/>
  <c r="T207" i="2"/>
  <c r="U207" i="2"/>
  <c r="AH207" i="2" s="1"/>
  <c r="V207" i="2"/>
  <c r="W207" i="2"/>
  <c r="AI207" i="2" s="1"/>
  <c r="AG207" i="2"/>
  <c r="F208" i="2"/>
  <c r="Q208" i="2"/>
  <c r="X208" i="2" s="1"/>
  <c r="Y208" i="2" s="1"/>
  <c r="Z208" i="2" s="1"/>
  <c r="R208" i="2"/>
  <c r="AE208" i="2" s="1"/>
  <c r="S208" i="2"/>
  <c r="AF208" i="2" s="1"/>
  <c r="T208" i="2"/>
  <c r="U208" i="2"/>
  <c r="AH208" i="2" s="1"/>
  <c r="V208" i="2"/>
  <c r="W208" i="2"/>
  <c r="AI208" i="2" s="1"/>
  <c r="AB208" i="2"/>
  <c r="AD208" i="2"/>
  <c r="AG208" i="2"/>
  <c r="F209" i="2"/>
  <c r="Q209" i="2"/>
  <c r="X209" i="2" s="1"/>
  <c r="Y209" i="2" s="1"/>
  <c r="Z209" i="2" s="1"/>
  <c r="R209" i="2"/>
  <c r="AE209" i="2" s="1"/>
  <c r="S209" i="2"/>
  <c r="AF209" i="2" s="1"/>
  <c r="T209" i="2"/>
  <c r="AG209" i="2" s="1"/>
  <c r="U209" i="2"/>
  <c r="V209" i="2"/>
  <c r="W209" i="2"/>
  <c r="AI209" i="2" s="1"/>
  <c r="AH209" i="2"/>
  <c r="F210" i="2"/>
  <c r="Q210" i="2"/>
  <c r="R210" i="2"/>
  <c r="AE210" i="2" s="1"/>
  <c r="S210" i="2"/>
  <c r="AF210" i="2" s="1"/>
  <c r="T210" i="2"/>
  <c r="AG210" i="2" s="1"/>
  <c r="U210" i="2"/>
  <c r="AH210" i="2" s="1"/>
  <c r="V210" i="2"/>
  <c r="W210" i="2"/>
  <c r="AI210" i="2" s="1"/>
  <c r="AB210" i="2"/>
  <c r="F211" i="2"/>
  <c r="Q211" i="2"/>
  <c r="R211" i="2"/>
  <c r="AE211" i="2" s="1"/>
  <c r="S211" i="2"/>
  <c r="AF211" i="2" s="1"/>
  <c r="T211" i="2"/>
  <c r="AG211" i="2" s="1"/>
  <c r="U211" i="2"/>
  <c r="AH211" i="2" s="1"/>
  <c r="V211" i="2"/>
  <c r="W211" i="2"/>
  <c r="AI211" i="2" s="1"/>
  <c r="X211" i="2"/>
  <c r="Y211" i="2" s="1"/>
  <c r="Z211" i="2" s="1"/>
  <c r="F212" i="2"/>
  <c r="Q212" i="2"/>
  <c r="R212" i="2"/>
  <c r="AE212" i="2" s="1"/>
  <c r="S212" i="2"/>
  <c r="AF212" i="2" s="1"/>
  <c r="T212" i="2"/>
  <c r="AG212" i="2" s="1"/>
  <c r="U212" i="2"/>
  <c r="AH212" i="2" s="1"/>
  <c r="V212" i="2"/>
  <c r="W212" i="2"/>
  <c r="AI212" i="2" s="1"/>
  <c r="F213" i="2"/>
  <c r="Q213" i="2"/>
  <c r="AD213" i="2" s="1"/>
  <c r="R213" i="2"/>
  <c r="AE213" i="2" s="1"/>
  <c r="S213" i="2"/>
  <c r="AF213" i="2" s="1"/>
  <c r="T213" i="2"/>
  <c r="AG213" i="2" s="1"/>
  <c r="U213" i="2"/>
  <c r="AH213" i="2" s="1"/>
  <c r="V213" i="2"/>
  <c r="W213" i="2"/>
  <c r="AI213" i="2" s="1"/>
  <c r="F214" i="2"/>
  <c r="Q214" i="2"/>
  <c r="R214" i="2"/>
  <c r="S214" i="2"/>
  <c r="AF214" i="2" s="1"/>
  <c r="T214" i="2"/>
  <c r="AG214" i="2" s="1"/>
  <c r="U214" i="2"/>
  <c r="AH214" i="2" s="1"/>
  <c r="V214" i="2"/>
  <c r="W214" i="2"/>
  <c r="AI214" i="2" s="1"/>
  <c r="AB214" i="2"/>
  <c r="AE214" i="2"/>
  <c r="F215" i="2"/>
  <c r="Q215" i="2"/>
  <c r="R215" i="2"/>
  <c r="AE215" i="2" s="1"/>
  <c r="S215" i="2"/>
  <c r="AF215" i="2" s="1"/>
  <c r="T215" i="2"/>
  <c r="AG215" i="2" s="1"/>
  <c r="U215" i="2"/>
  <c r="AH215" i="2" s="1"/>
  <c r="V215" i="2"/>
  <c r="W215" i="2"/>
  <c r="AI215" i="2" s="1"/>
  <c r="F216" i="2"/>
  <c r="Q216" i="2"/>
  <c r="R216" i="2"/>
  <c r="AE216" i="2" s="1"/>
  <c r="S216" i="2"/>
  <c r="AF216" i="2" s="1"/>
  <c r="T216" i="2"/>
  <c r="AG216" i="2" s="1"/>
  <c r="U216" i="2"/>
  <c r="AH216" i="2" s="1"/>
  <c r="V216" i="2"/>
  <c r="W216" i="2"/>
  <c r="AI216" i="2" s="1"/>
  <c r="F217" i="2"/>
  <c r="Q217" i="2"/>
  <c r="X217" i="2" s="1"/>
  <c r="Y217" i="2" s="1"/>
  <c r="Z217" i="2" s="1"/>
  <c r="R217" i="2"/>
  <c r="AE217" i="2" s="1"/>
  <c r="S217" i="2"/>
  <c r="AF217" i="2" s="1"/>
  <c r="T217" i="2"/>
  <c r="AG217" i="2" s="1"/>
  <c r="U217" i="2"/>
  <c r="AH217" i="2" s="1"/>
  <c r="V217" i="2"/>
  <c r="W217" i="2"/>
  <c r="AI217" i="2" s="1"/>
  <c r="AD217" i="2"/>
  <c r="F218" i="2"/>
  <c r="Q218" i="2"/>
  <c r="R218" i="2"/>
  <c r="AE218" i="2" s="1"/>
  <c r="S218" i="2"/>
  <c r="AF218" i="2" s="1"/>
  <c r="T218" i="2"/>
  <c r="AG218" i="2" s="1"/>
  <c r="U218" i="2"/>
  <c r="AH218" i="2" s="1"/>
  <c r="V218" i="2"/>
  <c r="W218" i="2"/>
  <c r="AI218" i="2" s="1"/>
  <c r="F219" i="2"/>
  <c r="Q219" i="2"/>
  <c r="R219" i="2"/>
  <c r="AE219" i="2" s="1"/>
  <c r="S219" i="2"/>
  <c r="AF219" i="2" s="1"/>
  <c r="T219" i="2"/>
  <c r="AG219" i="2" s="1"/>
  <c r="U219" i="2"/>
  <c r="AH219" i="2" s="1"/>
  <c r="V219" i="2"/>
  <c r="W219" i="2"/>
  <c r="AI219" i="2"/>
  <c r="F220" i="2"/>
  <c r="Q220" i="2"/>
  <c r="AB220" i="2" s="1"/>
  <c r="R220" i="2"/>
  <c r="AE220" i="2" s="1"/>
  <c r="S220" i="2"/>
  <c r="AF220" i="2" s="1"/>
  <c r="T220" i="2"/>
  <c r="AG220" i="2" s="1"/>
  <c r="U220" i="2"/>
  <c r="AH220" i="2" s="1"/>
  <c r="V220" i="2"/>
  <c r="W220" i="2"/>
  <c r="AI220" i="2" s="1"/>
  <c r="F221" i="2"/>
  <c r="Q221" i="2"/>
  <c r="AD221" i="2" s="1"/>
  <c r="R221" i="2"/>
  <c r="AE221" i="2" s="1"/>
  <c r="S221" i="2"/>
  <c r="AF221" i="2" s="1"/>
  <c r="T221" i="2"/>
  <c r="AG221" i="2" s="1"/>
  <c r="U221" i="2"/>
  <c r="AH221" i="2" s="1"/>
  <c r="V221" i="2"/>
  <c r="W221" i="2"/>
  <c r="AI221" i="2" s="1"/>
  <c r="F222" i="2"/>
  <c r="F223" i="2" s="1"/>
  <c r="Q222" i="2"/>
  <c r="AB222" i="2" s="1"/>
  <c r="R222" i="2"/>
  <c r="AE222" i="2" s="1"/>
  <c r="S222" i="2"/>
  <c r="AF222" i="2" s="1"/>
  <c r="T222" i="2"/>
  <c r="AG222" i="2" s="1"/>
  <c r="U222" i="2"/>
  <c r="AH222" i="2" s="1"/>
  <c r="V222" i="2"/>
  <c r="W222" i="2"/>
  <c r="AI222" i="2" s="1"/>
  <c r="Q223" i="2"/>
  <c r="R223" i="2"/>
  <c r="S223" i="2"/>
  <c r="AF223" i="2" s="1"/>
  <c r="T223" i="2"/>
  <c r="U223" i="2"/>
  <c r="AH223" i="2" s="1"/>
  <c r="V223" i="2"/>
  <c r="W223" i="2"/>
  <c r="AE223" i="2"/>
  <c r="AG223" i="2"/>
  <c r="F224" i="2"/>
  <c r="Q224" i="2"/>
  <c r="X224" i="2" s="1"/>
  <c r="Y224" i="2" s="1"/>
  <c r="Z224" i="2" s="1"/>
  <c r="R224" i="2"/>
  <c r="AE224" i="2" s="1"/>
  <c r="S224" i="2"/>
  <c r="AF224" i="2" s="1"/>
  <c r="T224" i="2"/>
  <c r="AG224" i="2" s="1"/>
  <c r="U224" i="2"/>
  <c r="AH224" i="2" s="1"/>
  <c r="V224" i="2"/>
  <c r="W224" i="2"/>
  <c r="AI224" i="2" s="1"/>
  <c r="F225" i="2"/>
  <c r="Q225" i="2"/>
  <c r="R225" i="2"/>
  <c r="AE225" i="2" s="1"/>
  <c r="S225" i="2"/>
  <c r="AF225" i="2" s="1"/>
  <c r="T225" i="2"/>
  <c r="U225" i="2"/>
  <c r="AH225" i="2" s="1"/>
  <c r="V225" i="2"/>
  <c r="W225" i="2"/>
  <c r="AI225" i="2" s="1"/>
  <c r="AD225" i="2"/>
  <c r="AG225" i="2"/>
  <c r="F226" i="2"/>
  <c r="Q226" i="2"/>
  <c r="R226" i="2"/>
  <c r="AE226" i="2" s="1"/>
  <c r="S226" i="2"/>
  <c r="AF226" i="2" s="1"/>
  <c r="T226" i="2"/>
  <c r="AG226" i="2" s="1"/>
  <c r="U226" i="2"/>
  <c r="AH226" i="2" s="1"/>
  <c r="V226" i="2"/>
  <c r="W226" i="2"/>
  <c r="AI226" i="2" s="1"/>
  <c r="F227" i="2"/>
  <c r="Q227" i="2"/>
  <c r="R227" i="2"/>
  <c r="AE227" i="2" s="1"/>
  <c r="S227" i="2"/>
  <c r="AF227" i="2" s="1"/>
  <c r="T227" i="2"/>
  <c r="AG227" i="2" s="1"/>
  <c r="U227" i="2"/>
  <c r="AH227" i="2" s="1"/>
  <c r="V227" i="2"/>
  <c r="W227" i="2"/>
  <c r="AI227" i="2" s="1"/>
  <c r="AB227" i="2"/>
  <c r="F228" i="2"/>
  <c r="Q228" i="2"/>
  <c r="R228" i="2"/>
  <c r="AE228" i="2" s="1"/>
  <c r="S228" i="2"/>
  <c r="AF228" i="2" s="1"/>
  <c r="T228" i="2"/>
  <c r="U228" i="2"/>
  <c r="AH228" i="2" s="1"/>
  <c r="V228" i="2"/>
  <c r="W228" i="2"/>
  <c r="AI228" i="2" s="1"/>
  <c r="AG228" i="2"/>
  <c r="F229" i="2"/>
  <c r="Q229" i="2"/>
  <c r="AB229" i="2" s="1"/>
  <c r="R229" i="2"/>
  <c r="AE229" i="2" s="1"/>
  <c r="S229" i="2"/>
  <c r="AF229" i="2" s="1"/>
  <c r="T229" i="2"/>
  <c r="AG229" i="2" s="1"/>
  <c r="U229" i="2"/>
  <c r="AH229" i="2" s="1"/>
  <c r="V229" i="2"/>
  <c r="W229" i="2"/>
  <c r="AI229" i="2" s="1"/>
  <c r="F230" i="2"/>
  <c r="Q230" i="2"/>
  <c r="R230" i="2"/>
  <c r="AE230" i="2" s="1"/>
  <c r="S230" i="2"/>
  <c r="AF230" i="2" s="1"/>
  <c r="T230" i="2"/>
  <c r="AG230" i="2" s="1"/>
  <c r="U230" i="2"/>
  <c r="V230" i="2"/>
  <c r="W230" i="2"/>
  <c r="AI230" i="2" s="1"/>
  <c r="AD230" i="2"/>
  <c r="AH230" i="2"/>
  <c r="F231" i="2"/>
  <c r="F232" i="2" s="1"/>
  <c r="Q231" i="2"/>
  <c r="AD231" i="2" s="1"/>
  <c r="R231" i="2"/>
  <c r="AE231" i="2" s="1"/>
  <c r="S231" i="2"/>
  <c r="AF231" i="2" s="1"/>
  <c r="T231" i="2"/>
  <c r="AG231" i="2" s="1"/>
  <c r="U231" i="2"/>
  <c r="V231" i="2"/>
  <c r="W231" i="2"/>
  <c r="AI231" i="2" s="1"/>
  <c r="Q232" i="2"/>
  <c r="R232" i="2"/>
  <c r="AE232" i="2" s="1"/>
  <c r="S232" i="2"/>
  <c r="T232" i="2"/>
  <c r="U232" i="2"/>
  <c r="AH232" i="2" s="1"/>
  <c r="V232" i="2"/>
  <c r="W232" i="2"/>
  <c r="AI232" i="2" s="1"/>
  <c r="AF232" i="2"/>
  <c r="AG232" i="2"/>
  <c r="F233" i="2"/>
  <c r="Q233" i="2"/>
  <c r="AD233" i="2" s="1"/>
  <c r="R233" i="2"/>
  <c r="AE233" i="2" s="1"/>
  <c r="S233" i="2"/>
  <c r="T233" i="2"/>
  <c r="AG233" i="2" s="1"/>
  <c r="U233" i="2"/>
  <c r="V233" i="2"/>
  <c r="AH233" i="2" s="1"/>
  <c r="W233" i="2"/>
  <c r="AF233" i="2"/>
  <c r="F234" i="2"/>
  <c r="Q234" i="2"/>
  <c r="R234" i="2"/>
  <c r="AE234" i="2" s="1"/>
  <c r="S234" i="2"/>
  <c r="AF234" i="2" s="1"/>
  <c r="T234" i="2"/>
  <c r="AG234" i="2" s="1"/>
  <c r="U234" i="2"/>
  <c r="AH234" i="2" s="1"/>
  <c r="V234" i="2"/>
  <c r="W234" i="2"/>
  <c r="AI234" i="2" s="1"/>
  <c r="F235" i="2"/>
  <c r="Q235" i="2"/>
  <c r="R235" i="2"/>
  <c r="S235" i="2"/>
  <c r="AF235" i="2" s="1"/>
  <c r="T235" i="2"/>
  <c r="U235" i="2"/>
  <c r="AH235" i="2" s="1"/>
  <c r="V235" i="2"/>
  <c r="W235" i="2"/>
  <c r="AI235" i="2" s="1"/>
  <c r="AB235" i="2"/>
  <c r="AE235" i="2"/>
  <c r="AG235" i="2"/>
  <c r="F236" i="2"/>
  <c r="Q236" i="2"/>
  <c r="AB236" i="2" s="1"/>
  <c r="R236" i="2"/>
  <c r="AE236" i="2" s="1"/>
  <c r="S236" i="2"/>
  <c r="AF236" i="2" s="1"/>
  <c r="T236" i="2"/>
  <c r="U236" i="2"/>
  <c r="V236" i="2"/>
  <c r="W236" i="2"/>
  <c r="AI236" i="2" s="1"/>
  <c r="AG236" i="2"/>
  <c r="AH236" i="2"/>
  <c r="F237" i="2"/>
  <c r="Q237" i="2"/>
  <c r="R237" i="2"/>
  <c r="S237" i="2"/>
  <c r="AF237" i="2" s="1"/>
  <c r="T237" i="2"/>
  <c r="AG237" i="2" s="1"/>
  <c r="U237" i="2"/>
  <c r="AH237" i="2" s="1"/>
  <c r="V237" i="2"/>
  <c r="W237" i="2"/>
  <c r="AI237" i="2" s="1"/>
  <c r="AE237" i="2"/>
  <c r="F238" i="2"/>
  <c r="Q238" i="2"/>
  <c r="R238" i="2"/>
  <c r="AE238" i="2" s="1"/>
  <c r="S238" i="2"/>
  <c r="T238" i="2"/>
  <c r="AG238" i="2" s="1"/>
  <c r="U238" i="2"/>
  <c r="V238" i="2"/>
  <c r="W238" i="2"/>
  <c r="AI238" i="2" s="1"/>
  <c r="AF238" i="2"/>
  <c r="AH238" i="2"/>
  <c r="F239" i="2"/>
  <c r="Q239" i="2"/>
  <c r="R239" i="2"/>
  <c r="AE239" i="2" s="1"/>
  <c r="S239" i="2"/>
  <c r="AF239" i="2" s="1"/>
  <c r="T239" i="2"/>
  <c r="AG239" i="2" s="1"/>
  <c r="U239" i="2"/>
  <c r="AH239" i="2" s="1"/>
  <c r="V239" i="2"/>
  <c r="W239" i="2"/>
  <c r="AI239" i="2" s="1"/>
  <c r="F240" i="2"/>
  <c r="Q240" i="2"/>
  <c r="X240" i="2" s="1"/>
  <c r="Y240" i="2" s="1"/>
  <c r="Z240" i="2" s="1"/>
  <c r="R240" i="2"/>
  <c r="AE240" i="2" s="1"/>
  <c r="S240" i="2"/>
  <c r="AF240" i="2" s="1"/>
  <c r="T240" i="2"/>
  <c r="AG240" i="2" s="1"/>
  <c r="U240" i="2"/>
  <c r="AH240" i="2" s="1"/>
  <c r="V240" i="2"/>
  <c r="W240" i="2"/>
  <c r="AI240" i="2" s="1"/>
  <c r="F241" i="2"/>
  <c r="Q241" i="2"/>
  <c r="R241" i="2"/>
  <c r="AE241" i="2" s="1"/>
  <c r="S241" i="2"/>
  <c r="T241" i="2"/>
  <c r="AG241" i="2" s="1"/>
  <c r="U241" i="2"/>
  <c r="AH241" i="2" s="1"/>
  <c r="V241" i="2"/>
  <c r="W241" i="2"/>
  <c r="AI241" i="2" s="1"/>
  <c r="AF241" i="2"/>
  <c r="F242" i="2"/>
  <c r="Q242" i="2"/>
  <c r="R242" i="2"/>
  <c r="AE242" i="2" s="1"/>
  <c r="S242" i="2"/>
  <c r="AF242" i="2" s="1"/>
  <c r="T242" i="2"/>
  <c r="U242" i="2"/>
  <c r="AH242" i="2" s="1"/>
  <c r="V242" i="2"/>
  <c r="W242" i="2"/>
  <c r="AI242" i="2" s="1"/>
  <c r="AG242" i="2"/>
  <c r="F243" i="2"/>
  <c r="Q243" i="2"/>
  <c r="AD243" i="2" s="1"/>
  <c r="R243" i="2"/>
  <c r="AE243" i="2" s="1"/>
  <c r="S243" i="2"/>
  <c r="AF243" i="2" s="1"/>
  <c r="T243" i="2"/>
  <c r="AG243" i="2" s="1"/>
  <c r="U243" i="2"/>
  <c r="AH243" i="2" s="1"/>
  <c r="V243" i="2"/>
  <c r="W243" i="2"/>
  <c r="AI243" i="2" s="1"/>
  <c r="F244" i="2"/>
  <c r="Q244" i="2"/>
  <c r="AB244" i="2" s="1"/>
  <c r="R244" i="2"/>
  <c r="S244" i="2"/>
  <c r="AF244" i="2" s="1"/>
  <c r="T244" i="2"/>
  <c r="AG244" i="2" s="1"/>
  <c r="U244" i="2"/>
  <c r="V244" i="2"/>
  <c r="W244" i="2"/>
  <c r="AI244" i="2" s="1"/>
  <c r="AE244" i="2"/>
  <c r="AH244" i="2"/>
  <c r="F245" i="2"/>
  <c r="Q245" i="2"/>
  <c r="R245" i="2"/>
  <c r="AE245" i="2" s="1"/>
  <c r="S245" i="2"/>
  <c r="AF245" i="2" s="1"/>
  <c r="T245" i="2"/>
  <c r="U245" i="2"/>
  <c r="AH245" i="2" s="1"/>
  <c r="V245" i="2"/>
  <c r="W245" i="2"/>
  <c r="AI245" i="2" s="1"/>
  <c r="AD245" i="2"/>
  <c r="AG245" i="2"/>
  <c r="F246" i="2"/>
  <c r="Q246" i="2"/>
  <c r="R246" i="2"/>
  <c r="AE246" i="2" s="1"/>
  <c r="S246" i="2"/>
  <c r="AF246" i="2" s="1"/>
  <c r="T246" i="2"/>
  <c r="AG246" i="2" s="1"/>
  <c r="U246" i="2"/>
  <c r="AH246" i="2" s="1"/>
  <c r="V246" i="2"/>
  <c r="W246" i="2"/>
  <c r="AI246" i="2" s="1"/>
  <c r="F247" i="2"/>
  <c r="Q247" i="2"/>
  <c r="R247" i="2"/>
  <c r="AE247" i="2" s="1"/>
  <c r="S247" i="2"/>
  <c r="T247" i="2"/>
  <c r="AG247" i="2" s="1"/>
  <c r="U247" i="2"/>
  <c r="AH247" i="2" s="1"/>
  <c r="V247" i="2"/>
  <c r="W247" i="2"/>
  <c r="AI247" i="2" s="1"/>
  <c r="AF247" i="2"/>
  <c r="F248" i="2"/>
  <c r="Q248" i="2"/>
  <c r="AD248" i="2" s="1"/>
  <c r="R248" i="2"/>
  <c r="AE248" i="2" s="1"/>
  <c r="S248" i="2"/>
  <c r="AF248" i="2" s="1"/>
  <c r="T248" i="2"/>
  <c r="AG248" i="2" s="1"/>
  <c r="U248" i="2"/>
  <c r="AH248" i="2" s="1"/>
  <c r="V248" i="2"/>
  <c r="W248" i="2"/>
  <c r="AI248" i="2" s="1"/>
  <c r="F249" i="2"/>
  <c r="F250" i="2" s="1"/>
  <c r="Q249" i="2"/>
  <c r="AB249" i="2" s="1"/>
  <c r="R249" i="2"/>
  <c r="S249" i="2"/>
  <c r="T249" i="2"/>
  <c r="AG249" i="2" s="1"/>
  <c r="U249" i="2"/>
  <c r="AH249" i="2" s="1"/>
  <c r="V249" i="2"/>
  <c r="W249" i="2"/>
  <c r="AI249" i="2" s="1"/>
  <c r="AD249" i="2"/>
  <c r="AE249" i="2"/>
  <c r="AF249" i="2"/>
  <c r="Q250" i="2"/>
  <c r="AD250" i="2" s="1"/>
  <c r="R250" i="2"/>
  <c r="S250" i="2"/>
  <c r="T250" i="2"/>
  <c r="AG250" i="2" s="1"/>
  <c r="U250" i="2"/>
  <c r="V250" i="2"/>
  <c r="W250" i="2"/>
  <c r="AI250" i="2" s="1"/>
  <c r="AE250" i="2"/>
  <c r="AH250" i="2"/>
  <c r="F251" i="2"/>
  <c r="Q251" i="2"/>
  <c r="R251" i="2"/>
  <c r="AE251" i="2" s="1"/>
  <c r="S251" i="2"/>
  <c r="AF251" i="2" s="1"/>
  <c r="T251" i="2"/>
  <c r="AG251" i="2" s="1"/>
  <c r="U251" i="2"/>
  <c r="AH251" i="2" s="1"/>
  <c r="V251" i="2"/>
  <c r="W251" i="2"/>
  <c r="AI251" i="2" s="1"/>
  <c r="F252" i="2"/>
  <c r="Q252" i="2"/>
  <c r="R252" i="2"/>
  <c r="AE252" i="2" s="1"/>
  <c r="S252" i="2"/>
  <c r="AF252" i="2" s="1"/>
  <c r="T252" i="2"/>
  <c r="U252" i="2"/>
  <c r="AH252" i="2" s="1"/>
  <c r="V252" i="2"/>
  <c r="W252" i="2"/>
  <c r="AI252" i="2" s="1"/>
  <c r="AB252" i="2"/>
  <c r="AG252" i="2"/>
  <c r="F253" i="2"/>
  <c r="F254" i="2" s="1"/>
  <c r="Q253" i="2"/>
  <c r="R253" i="2"/>
  <c r="S253" i="2"/>
  <c r="AF253" i="2" s="1"/>
  <c r="T253" i="2"/>
  <c r="AG253" i="2" s="1"/>
  <c r="U253" i="2"/>
  <c r="V253" i="2"/>
  <c r="W253" i="2"/>
  <c r="AI253" i="2" s="1"/>
  <c r="Q254" i="2"/>
  <c r="R254" i="2"/>
  <c r="AE254" i="2" s="1"/>
  <c r="S254" i="2"/>
  <c r="AF254" i="2" s="1"/>
  <c r="T254" i="2"/>
  <c r="AG254" i="2" s="1"/>
  <c r="U254" i="2"/>
  <c r="AH254" i="2" s="1"/>
  <c r="V254" i="2"/>
  <c r="W254" i="2"/>
  <c r="AI254" i="2" s="1"/>
  <c r="F255" i="2"/>
  <c r="Q255" i="2"/>
  <c r="R255" i="2"/>
  <c r="AE255" i="2" s="1"/>
  <c r="S255" i="2"/>
  <c r="AF255" i="2" s="1"/>
  <c r="T255" i="2"/>
  <c r="AG255" i="2" s="1"/>
  <c r="U255" i="2"/>
  <c r="AH255" i="2" s="1"/>
  <c r="V255" i="2"/>
  <c r="W255" i="2"/>
  <c r="AI255" i="2" s="1"/>
  <c r="F256" i="2"/>
  <c r="Q256" i="2"/>
  <c r="R256" i="2"/>
  <c r="AE256" i="2" s="1"/>
  <c r="S256" i="2"/>
  <c r="AF256" i="2" s="1"/>
  <c r="T256" i="2"/>
  <c r="AG256" i="2" s="1"/>
  <c r="U256" i="2"/>
  <c r="AH256" i="2" s="1"/>
  <c r="V256" i="2"/>
  <c r="W256" i="2"/>
  <c r="AI256" i="2"/>
  <c r="F257" i="2"/>
  <c r="Q257" i="2"/>
  <c r="AD257" i="2" s="1"/>
  <c r="R257" i="2"/>
  <c r="S257" i="2"/>
  <c r="AF257" i="2" s="1"/>
  <c r="T257" i="2"/>
  <c r="AG257" i="2" s="1"/>
  <c r="U257" i="2"/>
  <c r="AH257" i="2" s="1"/>
  <c r="V257" i="2"/>
  <c r="W257" i="2"/>
  <c r="AI257" i="2" s="1"/>
  <c r="AE257" i="2"/>
  <c r="F258" i="2"/>
  <c r="Q258" i="2"/>
  <c r="R258" i="2"/>
  <c r="AE258" i="2" s="1"/>
  <c r="S258" i="2"/>
  <c r="AF258" i="2" s="1"/>
  <c r="T258" i="2"/>
  <c r="U258" i="2"/>
  <c r="AH258" i="2" s="1"/>
  <c r="V258" i="2"/>
  <c r="W258" i="2"/>
  <c r="AI258" i="2" s="1"/>
  <c r="AG258" i="2"/>
  <c r="F259" i="2"/>
  <c r="Q259" i="2"/>
  <c r="R259" i="2"/>
  <c r="S259" i="2"/>
  <c r="AF259" i="2" s="1"/>
  <c r="T259" i="2"/>
  <c r="AG259" i="2" s="1"/>
  <c r="U259" i="2"/>
  <c r="AH259" i="2" s="1"/>
  <c r="V259" i="2"/>
  <c r="W259" i="2"/>
  <c r="AI259" i="2" s="1"/>
  <c r="AE259" i="2"/>
  <c r="F260" i="2"/>
  <c r="Q260" i="2"/>
  <c r="R260" i="2"/>
  <c r="AE260" i="2" s="1"/>
  <c r="S260" i="2"/>
  <c r="AF260" i="2" s="1"/>
  <c r="T260" i="2"/>
  <c r="AG260" i="2" s="1"/>
  <c r="U260" i="2"/>
  <c r="V260" i="2"/>
  <c r="W260" i="2"/>
  <c r="AI260" i="2" s="1"/>
  <c r="AH260" i="2"/>
  <c r="F261" i="2"/>
  <c r="Q261" i="2"/>
  <c r="R261" i="2"/>
  <c r="AE261" i="2" s="1"/>
  <c r="S261" i="2"/>
  <c r="AF261" i="2" s="1"/>
  <c r="T261" i="2"/>
  <c r="AG261" i="2" s="1"/>
  <c r="U261" i="2"/>
  <c r="AH261" i="2" s="1"/>
  <c r="V261" i="2"/>
  <c r="W261" i="2"/>
  <c r="AI261" i="2" s="1"/>
  <c r="F262" i="2"/>
  <c r="Q262" i="2"/>
  <c r="R262" i="2"/>
  <c r="AE262" i="2" s="1"/>
  <c r="S262" i="2"/>
  <c r="AF262" i="2" s="1"/>
  <c r="T262" i="2"/>
  <c r="AG262" i="2" s="1"/>
  <c r="U262" i="2"/>
  <c r="AH262" i="2" s="1"/>
  <c r="V262" i="2"/>
  <c r="W262" i="2"/>
  <c r="AI262" i="2" s="1"/>
  <c r="AD262" i="2"/>
  <c r="F263" i="2"/>
  <c r="Q263" i="2"/>
  <c r="AB263" i="2" s="1"/>
  <c r="R263" i="2"/>
  <c r="AE263" i="2" s="1"/>
  <c r="S263" i="2"/>
  <c r="T263" i="2"/>
  <c r="AG263" i="2" s="1"/>
  <c r="U263" i="2"/>
  <c r="V263" i="2"/>
  <c r="W263" i="2"/>
  <c r="AF263" i="2"/>
  <c r="AH263" i="2"/>
  <c r="AI263" i="2"/>
  <c r="F264" i="2"/>
  <c r="Q264" i="2"/>
  <c r="R264" i="2"/>
  <c r="AE264" i="2" s="1"/>
  <c r="S264" i="2"/>
  <c r="T264" i="2"/>
  <c r="AG264" i="2" s="1"/>
  <c r="U264" i="2"/>
  <c r="AH264" i="2" s="1"/>
  <c r="V264" i="2"/>
  <c r="W264" i="2"/>
  <c r="AI264" i="2" s="1"/>
  <c r="AF264" i="2"/>
  <c r="F265" i="2"/>
  <c r="Q265" i="2"/>
  <c r="AD265" i="2" s="1"/>
  <c r="R265" i="2"/>
  <c r="AE265" i="2" s="1"/>
  <c r="S265" i="2"/>
  <c r="AF265" i="2" s="1"/>
  <c r="T265" i="2"/>
  <c r="AG265" i="2" s="1"/>
  <c r="U265" i="2"/>
  <c r="AH265" i="2" s="1"/>
  <c r="V265" i="2"/>
  <c r="W265" i="2"/>
  <c r="AI265" i="2" s="1"/>
  <c r="F266" i="2"/>
  <c r="F267" i="2" s="1"/>
  <c r="Q266" i="2"/>
  <c r="AB266" i="2" s="1"/>
  <c r="R266" i="2"/>
  <c r="AE266" i="2" s="1"/>
  <c r="S266" i="2"/>
  <c r="AF266" i="2" s="1"/>
  <c r="T266" i="2"/>
  <c r="AG266" i="2" s="1"/>
  <c r="U266" i="2"/>
  <c r="AH266" i="2" s="1"/>
  <c r="V266" i="2"/>
  <c r="W266" i="2"/>
  <c r="AI266" i="2" s="1"/>
  <c r="Q267" i="2"/>
  <c r="AD267" i="2" s="1"/>
  <c r="R267" i="2"/>
  <c r="AE267" i="2" s="1"/>
  <c r="S267" i="2"/>
  <c r="T267" i="2"/>
  <c r="AG267" i="2" s="1"/>
  <c r="U267" i="2"/>
  <c r="V267" i="2"/>
  <c r="W267" i="2"/>
  <c r="AI267" i="2" s="1"/>
  <c r="AH267" i="2"/>
  <c r="F268" i="2"/>
  <c r="Q268" i="2"/>
  <c r="R268" i="2"/>
  <c r="AE268" i="2" s="1"/>
  <c r="S268" i="2"/>
  <c r="AF268" i="2" s="1"/>
  <c r="T268" i="2"/>
  <c r="AG268" i="2" s="1"/>
  <c r="U268" i="2"/>
  <c r="AH268" i="2" s="1"/>
  <c r="V268" i="2"/>
  <c r="W268" i="2"/>
  <c r="AI268" i="2" s="1"/>
  <c r="F269" i="2"/>
  <c r="Q269" i="2"/>
  <c r="AD269" i="2" s="1"/>
  <c r="R269" i="2"/>
  <c r="AE269" i="2" s="1"/>
  <c r="S269" i="2"/>
  <c r="AF269" i="2" s="1"/>
  <c r="T269" i="2"/>
  <c r="AG269" i="2" s="1"/>
  <c r="U269" i="2"/>
  <c r="V269" i="2"/>
  <c r="W269" i="2"/>
  <c r="AI269" i="2" s="1"/>
  <c r="AH269" i="2"/>
  <c r="F270" i="2"/>
  <c r="Q270" i="2"/>
  <c r="AD270" i="2" s="1"/>
  <c r="R270" i="2"/>
  <c r="AE270" i="2" s="1"/>
  <c r="S270" i="2"/>
  <c r="AF270" i="2" s="1"/>
  <c r="T270" i="2"/>
  <c r="AG270" i="2" s="1"/>
  <c r="U270" i="2"/>
  <c r="AH270" i="2" s="1"/>
  <c r="V270" i="2"/>
  <c r="W270" i="2"/>
  <c r="AI270" i="2" s="1"/>
  <c r="X270" i="2"/>
  <c r="Y270" i="2" s="1"/>
  <c r="Z270" i="2" s="1"/>
  <c r="AB270" i="2"/>
  <c r="F271" i="2"/>
  <c r="Q271" i="2"/>
  <c r="R271" i="2"/>
  <c r="S271" i="2"/>
  <c r="T271" i="2"/>
  <c r="AG271" i="2" s="1"/>
  <c r="U271" i="2"/>
  <c r="AH271" i="2" s="1"/>
  <c r="V271" i="2"/>
  <c r="W271" i="2"/>
  <c r="AI271" i="2" s="1"/>
  <c r="AE271" i="2"/>
  <c r="AF271" i="2"/>
  <c r="F272" i="2"/>
  <c r="Q272" i="2"/>
  <c r="AD272" i="2" s="1"/>
  <c r="R272" i="2"/>
  <c r="S272" i="2"/>
  <c r="AF272" i="2" s="1"/>
  <c r="T272" i="2"/>
  <c r="AG272" i="2" s="1"/>
  <c r="U272" i="2"/>
  <c r="AH272" i="2" s="1"/>
  <c r="V272" i="2"/>
  <c r="W272" i="2"/>
  <c r="AI272" i="2" s="1"/>
  <c r="AE272" i="2"/>
  <c r="F273" i="2"/>
  <c r="Q273" i="2"/>
  <c r="R273" i="2"/>
  <c r="AE273" i="2" s="1"/>
  <c r="S273" i="2"/>
  <c r="T273" i="2"/>
  <c r="U273" i="2"/>
  <c r="AH273" i="2" s="1"/>
  <c r="V273" i="2"/>
  <c r="W273" i="2"/>
  <c r="AI273" i="2" s="1"/>
  <c r="AF273" i="2"/>
  <c r="AG273" i="2"/>
  <c r="F274" i="2"/>
  <c r="F275" i="2" s="1"/>
  <c r="Q274" i="2"/>
  <c r="AD274" i="2" s="1"/>
  <c r="R274" i="2"/>
  <c r="AE274" i="2" s="1"/>
  <c r="S274" i="2"/>
  <c r="T274" i="2"/>
  <c r="U274" i="2"/>
  <c r="V274" i="2"/>
  <c r="W274" i="2"/>
  <c r="AF274" i="2"/>
  <c r="AG274" i="2"/>
  <c r="Q275" i="2"/>
  <c r="AD275" i="2" s="1"/>
  <c r="R275" i="2"/>
  <c r="S275" i="2"/>
  <c r="AF275" i="2" s="1"/>
  <c r="T275" i="2"/>
  <c r="U275" i="2"/>
  <c r="V275" i="2"/>
  <c r="W275" i="2"/>
  <c r="AI275" i="2" s="1"/>
  <c r="AG275" i="2"/>
  <c r="AH275" i="2"/>
  <c r="F276" i="2"/>
  <c r="F277" i="2" s="1"/>
  <c r="Q276" i="2"/>
  <c r="R276" i="2"/>
  <c r="S276" i="2"/>
  <c r="AF276" i="2" s="1"/>
  <c r="T276" i="2"/>
  <c r="AG276" i="2" s="1"/>
  <c r="U276" i="2"/>
  <c r="AH276" i="2" s="1"/>
  <c r="V276" i="2"/>
  <c r="W276" i="2"/>
  <c r="AI276" i="2" s="1"/>
  <c r="AE276" i="2"/>
  <c r="Q277" i="2"/>
  <c r="R277" i="2"/>
  <c r="AE277" i="2" s="1"/>
  <c r="S277" i="2"/>
  <c r="T277" i="2"/>
  <c r="AG277" i="2" s="1"/>
  <c r="U277" i="2"/>
  <c r="V277" i="2"/>
  <c r="W277" i="2"/>
  <c r="AI277" i="2" s="1"/>
  <c r="AD277" i="2"/>
  <c r="AF277" i="2"/>
  <c r="F278" i="2"/>
  <c r="Q278" i="2"/>
  <c r="R278" i="2"/>
  <c r="AE278" i="2" s="1"/>
  <c r="S278" i="2"/>
  <c r="AF278" i="2" s="1"/>
  <c r="T278" i="2"/>
  <c r="U278" i="2"/>
  <c r="AH278" i="2" s="1"/>
  <c r="V278" i="2"/>
  <c r="W278" i="2"/>
  <c r="AI278" i="2" s="1"/>
  <c r="AG278" i="2"/>
  <c r="F279" i="2"/>
  <c r="Q279" i="2"/>
  <c r="R279" i="2"/>
  <c r="AE279" i="2" s="1"/>
  <c r="S279" i="2"/>
  <c r="AF279" i="2" s="1"/>
  <c r="T279" i="2"/>
  <c r="AG279" i="2" s="1"/>
  <c r="U279" i="2"/>
  <c r="AH279" i="2" s="1"/>
  <c r="V279" i="2"/>
  <c r="W279" i="2"/>
  <c r="AI279" i="2" s="1"/>
  <c r="F280" i="2"/>
  <c r="F281" i="2" s="1"/>
  <c r="Q280" i="2"/>
  <c r="R280" i="2"/>
  <c r="AE280" i="2" s="1"/>
  <c r="S280" i="2"/>
  <c r="T280" i="2"/>
  <c r="AG280" i="2" s="1"/>
  <c r="U280" i="2"/>
  <c r="AH280" i="2" s="1"/>
  <c r="V280" i="2"/>
  <c r="W280" i="2"/>
  <c r="AI280" i="2" s="1"/>
  <c r="AF280" i="2"/>
  <c r="Q281" i="2"/>
  <c r="R281" i="2"/>
  <c r="AE281" i="2" s="1"/>
  <c r="S281" i="2"/>
  <c r="AF281" i="2" s="1"/>
  <c r="T281" i="2"/>
  <c r="AG281" i="2" s="1"/>
  <c r="U281" i="2"/>
  <c r="AH281" i="2" s="1"/>
  <c r="V281" i="2"/>
  <c r="W281" i="2"/>
  <c r="F282" i="2"/>
  <c r="Q282" i="2"/>
  <c r="R282" i="2"/>
  <c r="AE282" i="2" s="1"/>
  <c r="S282" i="2"/>
  <c r="T282" i="2"/>
  <c r="U282" i="2"/>
  <c r="V282" i="2"/>
  <c r="W282" i="2"/>
  <c r="AI282" i="2" s="1"/>
  <c r="AF282" i="2"/>
  <c r="AG282" i="2"/>
  <c r="AH282" i="2"/>
  <c r="F283" i="2"/>
  <c r="Q283" i="2"/>
  <c r="AD283" i="2" s="1"/>
  <c r="R283" i="2"/>
  <c r="AE283" i="2" s="1"/>
  <c r="S283" i="2"/>
  <c r="AF283" i="2" s="1"/>
  <c r="T283" i="2"/>
  <c r="AG283" i="2" s="1"/>
  <c r="U283" i="2"/>
  <c r="AH283" i="2" s="1"/>
  <c r="V283" i="2"/>
  <c r="W283" i="2"/>
  <c r="AI283" i="2" s="1"/>
  <c r="F284" i="2"/>
  <c r="Q284" i="2"/>
  <c r="R284" i="2"/>
  <c r="AE284" i="2" s="1"/>
  <c r="S284" i="2"/>
  <c r="AF284" i="2" s="1"/>
  <c r="T284" i="2"/>
  <c r="AG284" i="2" s="1"/>
  <c r="U284" i="2"/>
  <c r="V284" i="2"/>
  <c r="W284" i="2"/>
  <c r="AI284" i="2" s="1"/>
  <c r="AH284" i="2"/>
  <c r="F285" i="2"/>
  <c r="Q285" i="2"/>
  <c r="AD285" i="2" s="1"/>
  <c r="R285" i="2"/>
  <c r="AE285" i="2" s="1"/>
  <c r="S285" i="2"/>
  <c r="AF285" i="2" s="1"/>
  <c r="T285" i="2"/>
  <c r="AG285" i="2" s="1"/>
  <c r="U285" i="2"/>
  <c r="AH285" i="2" s="1"/>
  <c r="V285" i="2"/>
  <c r="W285" i="2"/>
  <c r="AI285" i="2" s="1"/>
  <c r="F286" i="2"/>
  <c r="F287" i="2" s="1"/>
  <c r="Q286" i="2"/>
  <c r="X286" i="2" s="1"/>
  <c r="R286" i="2"/>
  <c r="AE286" i="2" s="1"/>
  <c r="S286" i="2"/>
  <c r="AF286" i="2" s="1"/>
  <c r="T286" i="2"/>
  <c r="U286" i="2"/>
  <c r="AH286" i="2" s="1"/>
  <c r="V286" i="2"/>
  <c r="W286" i="2"/>
  <c r="AI286" i="2" s="1"/>
  <c r="AB286" i="2"/>
  <c r="AG286" i="2"/>
  <c r="Q287" i="2"/>
  <c r="AD287" i="2" s="1"/>
  <c r="R287" i="2"/>
  <c r="AE287" i="2" s="1"/>
  <c r="S287" i="2"/>
  <c r="T287" i="2"/>
  <c r="U287" i="2"/>
  <c r="V287" i="2"/>
  <c r="W287" i="2"/>
  <c r="AI287" i="2" s="1"/>
  <c r="AF287" i="2"/>
  <c r="F288" i="2"/>
  <c r="Q288" i="2"/>
  <c r="AB288" i="2" s="1"/>
  <c r="R288" i="2"/>
  <c r="AE288" i="2" s="1"/>
  <c r="S288" i="2"/>
  <c r="AF288" i="2" s="1"/>
  <c r="T288" i="2"/>
  <c r="AG288" i="2" s="1"/>
  <c r="U288" i="2"/>
  <c r="AH288" i="2" s="1"/>
  <c r="V288" i="2"/>
  <c r="W288" i="2"/>
  <c r="AI288" i="2" s="1"/>
  <c r="X288" i="2"/>
  <c r="Y288" i="2" s="1"/>
  <c r="Z288" i="2" s="1"/>
  <c r="AD288" i="2"/>
  <c r="F289" i="2"/>
  <c r="Q289" i="2"/>
  <c r="R289" i="2"/>
  <c r="AE289" i="2" s="1"/>
  <c r="S289" i="2"/>
  <c r="AF289" i="2" s="1"/>
  <c r="T289" i="2"/>
  <c r="AG289" i="2" s="1"/>
  <c r="U289" i="2"/>
  <c r="AH289" i="2" s="1"/>
  <c r="V289" i="2"/>
  <c r="W289" i="2"/>
  <c r="AI289" i="2" s="1"/>
  <c r="F290" i="2"/>
  <c r="Q290" i="2"/>
  <c r="X290" i="2" s="1"/>
  <c r="Y290" i="2" s="1"/>
  <c r="Z290" i="2" s="1"/>
  <c r="R290" i="2"/>
  <c r="AE290" i="2" s="1"/>
  <c r="S290" i="2"/>
  <c r="AF290" i="2" s="1"/>
  <c r="T290" i="2"/>
  <c r="AG290" i="2" s="1"/>
  <c r="U290" i="2"/>
  <c r="AH290" i="2" s="1"/>
  <c r="V290" i="2"/>
  <c r="W290" i="2"/>
  <c r="AI290" i="2" s="1"/>
  <c r="F291" i="2"/>
  <c r="Q291" i="2"/>
  <c r="R291" i="2"/>
  <c r="AE291" i="2" s="1"/>
  <c r="S291" i="2"/>
  <c r="AF291" i="2" s="1"/>
  <c r="T291" i="2"/>
  <c r="AG291" i="2" s="1"/>
  <c r="U291" i="2"/>
  <c r="AH291" i="2" s="1"/>
  <c r="V291" i="2"/>
  <c r="W291" i="2"/>
  <c r="AI291" i="2" s="1"/>
  <c r="F292" i="2"/>
  <c r="Q292" i="2"/>
  <c r="AB292" i="2" s="1"/>
  <c r="R292" i="2"/>
  <c r="AE292" i="2" s="1"/>
  <c r="S292" i="2"/>
  <c r="AF292" i="2" s="1"/>
  <c r="T292" i="2"/>
  <c r="AG292" i="2" s="1"/>
  <c r="U292" i="2"/>
  <c r="AH292" i="2" s="1"/>
  <c r="V292" i="2"/>
  <c r="W292" i="2"/>
  <c r="AI292" i="2" s="1"/>
  <c r="F293" i="2"/>
  <c r="F294" i="2" s="1"/>
  <c r="Q293" i="2"/>
  <c r="R293" i="2"/>
  <c r="AE293" i="2" s="1"/>
  <c r="S293" i="2"/>
  <c r="AF293" i="2" s="1"/>
  <c r="T293" i="2"/>
  <c r="AG293" i="2" s="1"/>
  <c r="U293" i="2"/>
  <c r="AH293" i="2" s="1"/>
  <c r="V293" i="2"/>
  <c r="W293" i="2"/>
  <c r="AI293" i="2" s="1"/>
  <c r="Q294" i="2"/>
  <c r="R294" i="2"/>
  <c r="AE294" i="2" s="1"/>
  <c r="S294" i="2"/>
  <c r="AF294" i="2" s="1"/>
  <c r="T294" i="2"/>
  <c r="U294" i="2"/>
  <c r="V294" i="2"/>
  <c r="W294" i="2"/>
  <c r="AI294" i="2" s="1"/>
  <c r="AG294" i="2"/>
  <c r="F295" i="2"/>
  <c r="Q295" i="2"/>
  <c r="AB295" i="2" s="1"/>
  <c r="R295" i="2"/>
  <c r="AE295" i="2" s="1"/>
  <c r="S295" i="2"/>
  <c r="AF295" i="2" s="1"/>
  <c r="T295" i="2"/>
  <c r="AG295" i="2" s="1"/>
  <c r="U295" i="2"/>
  <c r="AH295" i="2" s="1"/>
  <c r="V295" i="2"/>
  <c r="W295" i="2"/>
  <c r="AI295" i="2" s="1"/>
  <c r="F296" i="2"/>
  <c r="Q296" i="2"/>
  <c r="AD296" i="2" s="1"/>
  <c r="R296" i="2"/>
  <c r="S296" i="2"/>
  <c r="AF296" i="2" s="1"/>
  <c r="T296" i="2"/>
  <c r="AG296" i="2" s="1"/>
  <c r="U296" i="2"/>
  <c r="AH296" i="2" s="1"/>
  <c r="V296" i="2"/>
  <c r="W296" i="2"/>
  <c r="AI296" i="2" s="1"/>
  <c r="F297" i="2"/>
  <c r="Q297" i="2"/>
  <c r="AB297" i="2" s="1"/>
  <c r="R297" i="2"/>
  <c r="AE297" i="2" s="1"/>
  <c r="S297" i="2"/>
  <c r="AF297" i="2" s="1"/>
  <c r="T297" i="2"/>
  <c r="AG297" i="2" s="1"/>
  <c r="U297" i="2"/>
  <c r="AH297" i="2" s="1"/>
  <c r="V297" i="2"/>
  <c r="W297" i="2"/>
  <c r="AI297" i="2" s="1"/>
  <c r="X297" i="2"/>
  <c r="Y297" i="2" s="1"/>
  <c r="Z297" i="2" s="1"/>
  <c r="F298" i="2"/>
  <c r="Q298" i="2"/>
  <c r="R298" i="2"/>
  <c r="AE298" i="2" s="1"/>
  <c r="S298" i="2"/>
  <c r="AF298" i="2" s="1"/>
  <c r="T298" i="2"/>
  <c r="AG298" i="2" s="1"/>
  <c r="U298" i="2"/>
  <c r="AH298" i="2" s="1"/>
  <c r="V298" i="2"/>
  <c r="W298" i="2"/>
  <c r="AI298" i="2" s="1"/>
  <c r="F299" i="2"/>
  <c r="Q299" i="2"/>
  <c r="R299" i="2"/>
  <c r="AE299" i="2" s="1"/>
  <c r="S299" i="2"/>
  <c r="AF299" i="2" s="1"/>
  <c r="T299" i="2"/>
  <c r="AG299" i="2" s="1"/>
  <c r="U299" i="2"/>
  <c r="AH299" i="2" s="1"/>
  <c r="V299" i="2"/>
  <c r="W299" i="2"/>
  <c r="AI299" i="2" s="1"/>
  <c r="F300" i="2"/>
  <c r="Q300" i="2"/>
  <c r="X300" i="2" s="1"/>
  <c r="Y300" i="2" s="1"/>
  <c r="Z300" i="2" s="1"/>
  <c r="R300" i="2"/>
  <c r="AE300" i="2" s="1"/>
  <c r="S300" i="2"/>
  <c r="AF300" i="2" s="1"/>
  <c r="T300" i="2"/>
  <c r="AG300" i="2" s="1"/>
  <c r="U300" i="2"/>
  <c r="AH300" i="2" s="1"/>
  <c r="V300" i="2"/>
  <c r="W300" i="2"/>
  <c r="AI300" i="2" s="1"/>
  <c r="F301" i="2"/>
  <c r="Q301" i="2"/>
  <c r="AD301" i="2" s="1"/>
  <c r="R301" i="2"/>
  <c r="AE301" i="2" s="1"/>
  <c r="S301" i="2"/>
  <c r="AF301" i="2" s="1"/>
  <c r="T301" i="2"/>
  <c r="AG301" i="2" s="1"/>
  <c r="U301" i="2"/>
  <c r="AH301" i="2" s="1"/>
  <c r="V301" i="2"/>
  <c r="W301" i="2"/>
  <c r="AI301" i="2" s="1"/>
  <c r="F302" i="2"/>
  <c r="Q302" i="2"/>
  <c r="AD302" i="2" s="1"/>
  <c r="R302" i="2"/>
  <c r="AE302" i="2" s="1"/>
  <c r="S302" i="2"/>
  <c r="AF302" i="2" s="1"/>
  <c r="T302" i="2"/>
  <c r="AG302" i="2" s="1"/>
  <c r="U302" i="2"/>
  <c r="AH302" i="2" s="1"/>
  <c r="V302" i="2"/>
  <c r="W302" i="2"/>
  <c r="AI302" i="2" s="1"/>
  <c r="F303" i="2"/>
  <c r="Q303" i="2"/>
  <c r="R303" i="2"/>
  <c r="AE303" i="2" s="1"/>
  <c r="S303" i="2"/>
  <c r="AF303" i="2" s="1"/>
  <c r="T303" i="2"/>
  <c r="AG303" i="2" s="1"/>
  <c r="U303" i="2"/>
  <c r="AH303" i="2" s="1"/>
  <c r="V303" i="2"/>
  <c r="W303" i="2"/>
  <c r="AI303" i="2" s="1"/>
  <c r="X303" i="2"/>
  <c r="Y303" i="2" s="1"/>
  <c r="Z303" i="2" s="1"/>
  <c r="F304" i="2"/>
  <c r="Q304" i="2"/>
  <c r="AD304" i="2" s="1"/>
  <c r="R304" i="2"/>
  <c r="S304" i="2"/>
  <c r="AF304" i="2" s="1"/>
  <c r="T304" i="2"/>
  <c r="AG304" i="2" s="1"/>
  <c r="U304" i="2"/>
  <c r="AH304" i="2" s="1"/>
  <c r="V304" i="2"/>
  <c r="W304" i="2"/>
  <c r="AI304" i="2" s="1"/>
  <c r="F305" i="2"/>
  <c r="Q305" i="2"/>
  <c r="AB305" i="2" s="1"/>
  <c r="R305" i="2"/>
  <c r="AE305" i="2" s="1"/>
  <c r="S305" i="2"/>
  <c r="AF305" i="2" s="1"/>
  <c r="T305" i="2"/>
  <c r="AG305" i="2" s="1"/>
  <c r="U305" i="2"/>
  <c r="AH305" i="2" s="1"/>
  <c r="V305" i="2"/>
  <c r="W305" i="2"/>
  <c r="AI305" i="2" s="1"/>
  <c r="F306" i="2"/>
  <c r="Q306" i="2"/>
  <c r="X306" i="2" s="1"/>
  <c r="Y306" i="2" s="1"/>
  <c r="Z306" i="2" s="1"/>
  <c r="R306" i="2"/>
  <c r="S306" i="2"/>
  <c r="AF306" i="2" s="1"/>
  <c r="T306" i="2"/>
  <c r="AG306" i="2" s="1"/>
  <c r="U306" i="2"/>
  <c r="AH306" i="2" s="1"/>
  <c r="V306" i="2"/>
  <c r="W306" i="2"/>
  <c r="AI306" i="2" s="1"/>
  <c r="AE306" i="2"/>
  <c r="F307" i="2"/>
  <c r="Q307" i="2"/>
  <c r="AD307" i="2" s="1"/>
  <c r="R307" i="2"/>
  <c r="AE307" i="2" s="1"/>
  <c r="S307" i="2"/>
  <c r="AF307" i="2" s="1"/>
  <c r="T307" i="2"/>
  <c r="AG307" i="2" s="1"/>
  <c r="U307" i="2"/>
  <c r="AH307" i="2" s="1"/>
  <c r="V307" i="2"/>
  <c r="W307" i="2"/>
  <c r="AI307" i="2" s="1"/>
  <c r="F308" i="2"/>
  <c r="Q308" i="2"/>
  <c r="R308" i="2"/>
  <c r="AE308" i="2" s="1"/>
  <c r="S308" i="2"/>
  <c r="AF308" i="2" s="1"/>
  <c r="T308" i="2"/>
  <c r="AG308" i="2" s="1"/>
  <c r="U308" i="2"/>
  <c r="V308" i="2"/>
  <c r="W308" i="2"/>
  <c r="AI308" i="2" s="1"/>
  <c r="AH308" i="2"/>
  <c r="F309" i="2"/>
  <c r="Q309" i="2"/>
  <c r="X309" i="2" s="1"/>
  <c r="Y309" i="2" s="1"/>
  <c r="Z309" i="2" s="1"/>
  <c r="R309" i="2"/>
  <c r="AE309" i="2" s="1"/>
  <c r="S309" i="2"/>
  <c r="AF309" i="2" s="1"/>
  <c r="T309" i="2"/>
  <c r="AG309" i="2" s="1"/>
  <c r="U309" i="2"/>
  <c r="AH309" i="2" s="1"/>
  <c r="V309" i="2"/>
  <c r="W309" i="2"/>
  <c r="AI309" i="2" s="1"/>
  <c r="F310" i="2"/>
  <c r="Q310" i="2"/>
  <c r="R310" i="2"/>
  <c r="S310" i="2"/>
  <c r="AF310" i="2" s="1"/>
  <c r="T310" i="2"/>
  <c r="AG310" i="2" s="1"/>
  <c r="U310" i="2"/>
  <c r="AH310" i="2" s="1"/>
  <c r="V310" i="2"/>
  <c r="W310" i="2"/>
  <c r="AI310" i="2" s="1"/>
  <c r="X310" i="2"/>
  <c r="Y310" i="2" s="1"/>
  <c r="Z310" i="2" s="1"/>
  <c r="AE310" i="2"/>
  <c r="F311" i="2"/>
  <c r="Q311" i="2"/>
  <c r="R311" i="2"/>
  <c r="AE311" i="2" s="1"/>
  <c r="S311" i="2"/>
  <c r="AF311" i="2" s="1"/>
  <c r="T311" i="2"/>
  <c r="U311" i="2"/>
  <c r="AH311" i="2" s="1"/>
  <c r="V311" i="2"/>
  <c r="W311" i="2"/>
  <c r="AI311" i="2" s="1"/>
  <c r="AG311" i="2"/>
  <c r="F312" i="2"/>
  <c r="Q312" i="2"/>
  <c r="X312" i="2" s="1"/>
  <c r="Y312" i="2" s="1"/>
  <c r="Z312" i="2" s="1"/>
  <c r="R312" i="2"/>
  <c r="AE312" i="2" s="1"/>
  <c r="S312" i="2"/>
  <c r="AF312" i="2" s="1"/>
  <c r="T312" i="2"/>
  <c r="AG312" i="2" s="1"/>
  <c r="U312" i="2"/>
  <c r="AH312" i="2" s="1"/>
  <c r="V312" i="2"/>
  <c r="W312" i="2"/>
  <c r="AI312" i="2" s="1"/>
  <c r="F313" i="2"/>
  <c r="Q313" i="2"/>
  <c r="R313" i="2"/>
  <c r="AE313" i="2" s="1"/>
  <c r="S313" i="2"/>
  <c r="AF313" i="2" s="1"/>
  <c r="T313" i="2"/>
  <c r="AG313" i="2" s="1"/>
  <c r="U313" i="2"/>
  <c r="AH313" i="2" s="1"/>
  <c r="V313" i="2"/>
  <c r="W313" i="2"/>
  <c r="AI313" i="2" s="1"/>
  <c r="F314" i="2"/>
  <c r="Q314" i="2"/>
  <c r="R314" i="2"/>
  <c r="AE314" i="2" s="1"/>
  <c r="S314" i="2"/>
  <c r="AF314" i="2" s="1"/>
  <c r="T314" i="2"/>
  <c r="U314" i="2"/>
  <c r="V314" i="2"/>
  <c r="W314" i="2"/>
  <c r="AG314" i="2"/>
  <c r="AH314" i="2"/>
  <c r="AI314" i="2"/>
  <c r="F315" i="2"/>
  <c r="Q315" i="2"/>
  <c r="R315" i="2"/>
  <c r="S315" i="2"/>
  <c r="AF315" i="2" s="1"/>
  <c r="T315" i="2"/>
  <c r="AG315" i="2" s="1"/>
  <c r="U315" i="2"/>
  <c r="AH315" i="2" s="1"/>
  <c r="V315" i="2"/>
  <c r="W315" i="2"/>
  <c r="AI315" i="2" s="1"/>
  <c r="AE315" i="2"/>
  <c r="F316" i="2"/>
  <c r="Q316" i="2"/>
  <c r="R316" i="2"/>
  <c r="S316" i="2"/>
  <c r="T316" i="2"/>
  <c r="AG316" i="2" s="1"/>
  <c r="U316" i="2"/>
  <c r="AH316" i="2" s="1"/>
  <c r="V316" i="2"/>
  <c r="W316" i="2"/>
  <c r="AI316" i="2" s="1"/>
  <c r="AF316" i="2"/>
  <c r="F317" i="2"/>
  <c r="Q317" i="2"/>
  <c r="AB317" i="2" s="1"/>
  <c r="R317" i="2"/>
  <c r="AE317" i="2" s="1"/>
  <c r="S317" i="2"/>
  <c r="AF317" i="2" s="1"/>
  <c r="T317" i="2"/>
  <c r="AG317" i="2" s="1"/>
  <c r="U317" i="2"/>
  <c r="AH317" i="2" s="1"/>
  <c r="V317" i="2"/>
  <c r="W317" i="2"/>
  <c r="AI317" i="2" s="1"/>
  <c r="F318" i="2"/>
  <c r="Q318" i="2"/>
  <c r="R318" i="2"/>
  <c r="S318" i="2"/>
  <c r="AF318" i="2" s="1"/>
  <c r="T318" i="2"/>
  <c r="U318" i="2"/>
  <c r="AH318" i="2" s="1"/>
  <c r="V318" i="2"/>
  <c r="W318" i="2"/>
  <c r="AI318" i="2" s="1"/>
  <c r="AD318" i="2"/>
  <c r="AE318" i="2"/>
  <c r="AG318" i="2"/>
  <c r="F319" i="2"/>
  <c r="Q319" i="2"/>
  <c r="R319" i="2"/>
  <c r="AE319" i="2" s="1"/>
  <c r="S319" i="2"/>
  <c r="AF319" i="2" s="1"/>
  <c r="T319" i="2"/>
  <c r="AG319" i="2" s="1"/>
  <c r="U319" i="2"/>
  <c r="AH319" i="2" s="1"/>
  <c r="V319" i="2"/>
  <c r="W319" i="2"/>
  <c r="AI319" i="2" s="1"/>
  <c r="F320" i="2"/>
  <c r="Q320" i="2"/>
  <c r="R320" i="2"/>
  <c r="AE320" i="2" s="1"/>
  <c r="S320" i="2"/>
  <c r="AF320" i="2" s="1"/>
  <c r="T320" i="2"/>
  <c r="U320" i="2"/>
  <c r="AH320" i="2" s="1"/>
  <c r="V320" i="2"/>
  <c r="W320" i="2"/>
  <c r="AI320" i="2" s="1"/>
  <c r="AG320" i="2"/>
  <c r="F321" i="2"/>
  <c r="Q321" i="2"/>
  <c r="R321" i="2"/>
  <c r="AE321" i="2" s="1"/>
  <c r="S321" i="2"/>
  <c r="AF321" i="2" s="1"/>
  <c r="T321" i="2"/>
  <c r="AG321" i="2" s="1"/>
  <c r="U321" i="2"/>
  <c r="AH321" i="2" s="1"/>
  <c r="V321" i="2"/>
  <c r="W321" i="2"/>
  <c r="AI321" i="2" s="1"/>
  <c r="F322" i="2"/>
  <c r="Q322" i="2"/>
  <c r="AD322" i="2" s="1"/>
  <c r="R322" i="2"/>
  <c r="S322" i="2"/>
  <c r="AF322" i="2" s="1"/>
  <c r="T322" i="2"/>
  <c r="AG322" i="2" s="1"/>
  <c r="U322" i="2"/>
  <c r="V322" i="2"/>
  <c r="W322" i="2"/>
  <c r="AI322" i="2" s="1"/>
  <c r="AH322" i="2"/>
  <c r="F323" i="2"/>
  <c r="Q323" i="2"/>
  <c r="AB323" i="2" s="1"/>
  <c r="R323" i="2"/>
  <c r="AE323" i="2" s="1"/>
  <c r="S323" i="2"/>
  <c r="AF323" i="2" s="1"/>
  <c r="T323" i="2"/>
  <c r="AG323" i="2" s="1"/>
  <c r="U323" i="2"/>
  <c r="AH323" i="2" s="1"/>
  <c r="V323" i="2"/>
  <c r="W323" i="2"/>
  <c r="AI323" i="2"/>
  <c r="F324" i="2"/>
  <c r="Q324" i="2"/>
  <c r="R324" i="2"/>
  <c r="S324" i="2"/>
  <c r="AF324" i="2" s="1"/>
  <c r="T324" i="2"/>
  <c r="AG324" i="2" s="1"/>
  <c r="U324" i="2"/>
  <c r="AH324" i="2" s="1"/>
  <c r="V324" i="2"/>
  <c r="W324" i="2"/>
  <c r="AI324" i="2" s="1"/>
  <c r="AD324" i="2"/>
  <c r="AE324" i="2"/>
  <c r="F325" i="2"/>
  <c r="Q325" i="2"/>
  <c r="R325" i="2"/>
  <c r="AE325" i="2" s="1"/>
  <c r="S325" i="2"/>
  <c r="AF325" i="2" s="1"/>
  <c r="T325" i="2"/>
  <c r="AG325" i="2" s="1"/>
  <c r="U325" i="2"/>
  <c r="AH325" i="2" s="1"/>
  <c r="V325" i="2"/>
  <c r="W325" i="2"/>
  <c r="AI325" i="2" s="1"/>
  <c r="F326" i="2"/>
  <c r="Q326" i="2"/>
  <c r="X326" i="2" s="1"/>
  <c r="Y326" i="2" s="1"/>
  <c r="Z326" i="2" s="1"/>
  <c r="R326" i="2"/>
  <c r="AE326" i="2" s="1"/>
  <c r="S326" i="2"/>
  <c r="AF326" i="2" s="1"/>
  <c r="T326" i="2"/>
  <c r="U326" i="2"/>
  <c r="AH326" i="2" s="1"/>
  <c r="V326" i="2"/>
  <c r="W326" i="2"/>
  <c r="AI326" i="2" s="1"/>
  <c r="AG326" i="2"/>
  <c r="F327" i="2"/>
  <c r="Q327" i="2"/>
  <c r="R327" i="2"/>
  <c r="AE327" i="2" s="1"/>
  <c r="S327" i="2"/>
  <c r="AF327" i="2" s="1"/>
  <c r="T327" i="2"/>
  <c r="AG327" i="2" s="1"/>
  <c r="U327" i="2"/>
  <c r="V327" i="2"/>
  <c r="W327" i="2"/>
  <c r="AI327" i="2" s="1"/>
  <c r="AH327" i="2"/>
  <c r="F328" i="2"/>
  <c r="Q328" i="2"/>
  <c r="AB328" i="2" s="1"/>
  <c r="R328" i="2"/>
  <c r="AE328" i="2" s="1"/>
  <c r="S328" i="2"/>
  <c r="AF328" i="2" s="1"/>
  <c r="T328" i="2"/>
  <c r="AG328" i="2" s="1"/>
  <c r="U328" i="2"/>
  <c r="AH328" i="2" s="1"/>
  <c r="V328" i="2"/>
  <c r="W328" i="2"/>
  <c r="AI328" i="2" s="1"/>
  <c r="F329" i="2"/>
  <c r="Q329" i="2"/>
  <c r="R329" i="2"/>
  <c r="AE329" i="2" s="1"/>
  <c r="S329" i="2"/>
  <c r="AF329" i="2" s="1"/>
  <c r="T329" i="2"/>
  <c r="AG329" i="2" s="1"/>
  <c r="U329" i="2"/>
  <c r="AH329" i="2" s="1"/>
  <c r="V329" i="2"/>
  <c r="W329" i="2"/>
  <c r="AI329" i="2" s="1"/>
  <c r="F330" i="2"/>
  <c r="Q330" i="2"/>
  <c r="X330" i="2" s="1"/>
  <c r="Y330" i="2" s="1"/>
  <c r="Z330" i="2" s="1"/>
  <c r="R330" i="2"/>
  <c r="AE330" i="2" s="1"/>
  <c r="S330" i="2"/>
  <c r="AF330" i="2" s="1"/>
  <c r="T330" i="2"/>
  <c r="U330" i="2"/>
  <c r="AH330" i="2" s="1"/>
  <c r="V330" i="2"/>
  <c r="W330" i="2"/>
  <c r="AI330" i="2" s="1"/>
  <c r="AG330" i="2"/>
  <c r="F331" i="2"/>
  <c r="Q331" i="2"/>
  <c r="X331" i="2" s="1"/>
  <c r="Y331" i="2" s="1"/>
  <c r="Z331" i="2" s="1"/>
  <c r="R331" i="2"/>
  <c r="AE331" i="2" s="1"/>
  <c r="S331" i="2"/>
  <c r="AF331" i="2" s="1"/>
  <c r="T331" i="2"/>
  <c r="AG331" i="2" s="1"/>
  <c r="U331" i="2"/>
  <c r="AH331" i="2" s="1"/>
  <c r="V331" i="2"/>
  <c r="W331" i="2"/>
  <c r="AI331" i="2"/>
  <c r="F332" i="2"/>
  <c r="Q332" i="2"/>
  <c r="R332" i="2"/>
  <c r="AE332" i="2" s="1"/>
  <c r="S332" i="2"/>
  <c r="AF332" i="2" s="1"/>
  <c r="T332" i="2"/>
  <c r="AG332" i="2" s="1"/>
  <c r="U332" i="2"/>
  <c r="AH332" i="2" s="1"/>
  <c r="V332" i="2"/>
  <c r="W332" i="2"/>
  <c r="AI332" i="2" s="1"/>
  <c r="F333" i="2"/>
  <c r="Q333" i="2"/>
  <c r="R333" i="2"/>
  <c r="AE333" i="2" s="1"/>
  <c r="S333" i="2"/>
  <c r="AF333" i="2" s="1"/>
  <c r="T333" i="2"/>
  <c r="AG333" i="2" s="1"/>
  <c r="U333" i="2"/>
  <c r="V333" i="2"/>
  <c r="W333" i="2"/>
  <c r="AI333" i="2" s="1"/>
  <c r="AH333" i="2"/>
  <c r="F334" i="2"/>
  <c r="Q334" i="2"/>
  <c r="R334" i="2"/>
  <c r="AE334" i="2" s="1"/>
  <c r="S334" i="2"/>
  <c r="AF334" i="2" s="1"/>
  <c r="T334" i="2"/>
  <c r="AG334" i="2" s="1"/>
  <c r="U334" i="2"/>
  <c r="AH334" i="2" s="1"/>
  <c r="V334" i="2"/>
  <c r="W334" i="2"/>
  <c r="AI334" i="2" s="1"/>
  <c r="F335" i="2"/>
  <c r="Q335" i="2"/>
  <c r="R335" i="2"/>
  <c r="S335" i="2"/>
  <c r="T335" i="2"/>
  <c r="U335" i="2"/>
  <c r="V335" i="2"/>
  <c r="AH335" i="2" s="1"/>
  <c r="W335" i="2"/>
  <c r="AI335" i="2" s="1"/>
  <c r="AE335" i="2"/>
  <c r="AF335" i="2"/>
  <c r="AG335" i="2"/>
  <c r="F336" i="2"/>
  <c r="Q336" i="2"/>
  <c r="R336" i="2"/>
  <c r="AE336" i="2" s="1"/>
  <c r="S336" i="2"/>
  <c r="AF336" i="2" s="1"/>
  <c r="T336" i="2"/>
  <c r="U336" i="2"/>
  <c r="AH336" i="2" s="1"/>
  <c r="V336" i="2"/>
  <c r="W336" i="2"/>
  <c r="AI336" i="2" s="1"/>
  <c r="AG336" i="2"/>
  <c r="F337" i="2"/>
  <c r="Q337" i="2"/>
  <c r="R337" i="2"/>
  <c r="AE337" i="2" s="1"/>
  <c r="S337" i="2"/>
  <c r="T337" i="2"/>
  <c r="U337" i="2"/>
  <c r="AH337" i="2" s="1"/>
  <c r="V337" i="2"/>
  <c r="W337" i="2"/>
  <c r="AI337" i="2" s="1"/>
  <c r="AF337" i="2"/>
  <c r="AG337" i="2"/>
  <c r="F338" i="2"/>
  <c r="Q338" i="2"/>
  <c r="R338" i="2"/>
  <c r="AE338" i="2" s="1"/>
  <c r="S338" i="2"/>
  <c r="T338" i="2"/>
  <c r="AG338" i="2" s="1"/>
  <c r="U338" i="2"/>
  <c r="AH338" i="2" s="1"/>
  <c r="V338" i="2"/>
  <c r="W338" i="2"/>
  <c r="AI338" i="2" s="1"/>
  <c r="AF338" i="2"/>
  <c r="F339" i="2"/>
  <c r="Q339" i="2"/>
  <c r="R339" i="2"/>
  <c r="AE339" i="2" s="1"/>
  <c r="S339" i="2"/>
  <c r="AF339" i="2" s="1"/>
  <c r="T339" i="2"/>
  <c r="AG339" i="2" s="1"/>
  <c r="U339" i="2"/>
  <c r="AH339" i="2" s="1"/>
  <c r="V339" i="2"/>
  <c r="W339" i="2"/>
  <c r="AI339" i="2" s="1"/>
  <c r="F340" i="2"/>
  <c r="Q340" i="2"/>
  <c r="AD340" i="2" s="1"/>
  <c r="R340" i="2"/>
  <c r="S340" i="2"/>
  <c r="AF340" i="2" s="1"/>
  <c r="T340" i="2"/>
  <c r="U340" i="2"/>
  <c r="AH340" i="2" s="1"/>
  <c r="V340" i="2"/>
  <c r="W340" i="2"/>
  <c r="AI340" i="2" s="1"/>
  <c r="AG340" i="2"/>
  <c r="F341" i="2"/>
  <c r="Q341" i="2"/>
  <c r="R341" i="2"/>
  <c r="AE341" i="2" s="1"/>
  <c r="S341" i="2"/>
  <c r="AF341" i="2" s="1"/>
  <c r="T341" i="2"/>
  <c r="AG341" i="2" s="1"/>
  <c r="U341" i="2"/>
  <c r="AH341" i="2" s="1"/>
  <c r="V341" i="2"/>
  <c r="W341" i="2"/>
  <c r="AI341" i="2" s="1"/>
  <c r="X341" i="2"/>
  <c r="Y341" i="2" s="1"/>
  <c r="Z341" i="2" s="1"/>
  <c r="F342" i="2"/>
  <c r="Q342" i="2"/>
  <c r="R342" i="2"/>
  <c r="S342" i="2"/>
  <c r="AF342" i="2" s="1"/>
  <c r="T342" i="2"/>
  <c r="AG342" i="2" s="1"/>
  <c r="U342" i="2"/>
  <c r="AH342" i="2" s="1"/>
  <c r="V342" i="2"/>
  <c r="W342" i="2"/>
  <c r="AI342" i="2" s="1"/>
  <c r="AE342" i="2"/>
  <c r="F343" i="2"/>
  <c r="Q343" i="2"/>
  <c r="X343" i="2" s="1"/>
  <c r="Y343" i="2" s="1"/>
  <c r="Z343" i="2" s="1"/>
  <c r="R343" i="2"/>
  <c r="AE343" i="2" s="1"/>
  <c r="S343" i="2"/>
  <c r="AF343" i="2" s="1"/>
  <c r="T343" i="2"/>
  <c r="AG343" i="2" s="1"/>
  <c r="U343" i="2"/>
  <c r="AH343" i="2" s="1"/>
  <c r="V343" i="2"/>
  <c r="W343" i="2"/>
  <c r="AI343" i="2" s="1"/>
  <c r="F344" i="2"/>
  <c r="Q344" i="2"/>
  <c r="AD344" i="2" s="1"/>
  <c r="R344" i="2"/>
  <c r="S344" i="2"/>
  <c r="AF344" i="2" s="1"/>
  <c r="T344" i="2"/>
  <c r="AG344" i="2" s="1"/>
  <c r="U344" i="2"/>
  <c r="AH344" i="2" s="1"/>
  <c r="V344" i="2"/>
  <c r="W344" i="2"/>
  <c r="AI344" i="2" s="1"/>
  <c r="X344" i="2"/>
  <c r="Y344" i="2" s="1"/>
  <c r="Z344" i="2" s="1"/>
  <c r="AB344" i="2"/>
  <c r="AE344" i="2"/>
  <c r="F345" i="2"/>
  <c r="Q345" i="2"/>
  <c r="AD345" i="2" s="1"/>
  <c r="R345" i="2"/>
  <c r="AE345" i="2" s="1"/>
  <c r="S345" i="2"/>
  <c r="AF345" i="2" s="1"/>
  <c r="T345" i="2"/>
  <c r="AG345" i="2" s="1"/>
  <c r="U345" i="2"/>
  <c r="AH345" i="2" s="1"/>
  <c r="V345" i="2"/>
  <c r="W345" i="2"/>
  <c r="AI345" i="2"/>
  <c r="F346" i="2"/>
  <c r="Q346" i="2"/>
  <c r="R346" i="2"/>
  <c r="S346" i="2"/>
  <c r="AF346" i="2" s="1"/>
  <c r="T346" i="2"/>
  <c r="AG346" i="2" s="1"/>
  <c r="U346" i="2"/>
  <c r="AH346" i="2" s="1"/>
  <c r="V346" i="2"/>
  <c r="W346" i="2"/>
  <c r="AI346" i="2" s="1"/>
  <c r="AE346" i="2"/>
  <c r="F347" i="2"/>
  <c r="Q347" i="2"/>
  <c r="R347" i="2"/>
  <c r="AE347" i="2" s="1"/>
  <c r="S347" i="2"/>
  <c r="AF347" i="2" s="1"/>
  <c r="T347" i="2"/>
  <c r="AG347" i="2" s="1"/>
  <c r="U347" i="2"/>
  <c r="AH347" i="2" s="1"/>
  <c r="V347" i="2"/>
  <c r="W347" i="2"/>
  <c r="AI347" i="2" s="1"/>
  <c r="F348" i="2"/>
  <c r="Q348" i="2"/>
  <c r="R348" i="2"/>
  <c r="AE348" i="2" s="1"/>
  <c r="S348" i="2"/>
  <c r="AF348" i="2" s="1"/>
  <c r="T348" i="2"/>
  <c r="AG348" i="2" s="1"/>
  <c r="U348" i="2"/>
  <c r="AH348" i="2" s="1"/>
  <c r="V348" i="2"/>
  <c r="W348" i="2"/>
  <c r="AI348" i="2" s="1"/>
  <c r="F349" i="2"/>
  <c r="Q349" i="2"/>
  <c r="R349" i="2"/>
  <c r="AE349" i="2" s="1"/>
  <c r="S349" i="2"/>
  <c r="AF349" i="2" s="1"/>
  <c r="T349" i="2"/>
  <c r="AG349" i="2" s="1"/>
  <c r="U349" i="2"/>
  <c r="AH349" i="2" s="1"/>
  <c r="V349" i="2"/>
  <c r="W349" i="2"/>
  <c r="X349" i="2"/>
  <c r="Y349" i="2" s="1"/>
  <c r="Z349" i="2" s="1"/>
  <c r="AB349" i="2"/>
  <c r="AD349" i="2"/>
  <c r="AI349" i="2"/>
  <c r="F350" i="2"/>
  <c r="Q350" i="2"/>
  <c r="AB350" i="2" s="1"/>
  <c r="R350" i="2"/>
  <c r="AE350" i="2" s="1"/>
  <c r="S350" i="2"/>
  <c r="AF350" i="2" s="1"/>
  <c r="T350" i="2"/>
  <c r="AG350" i="2" s="1"/>
  <c r="U350" i="2"/>
  <c r="AH350" i="2" s="1"/>
  <c r="V350" i="2"/>
  <c r="W350" i="2"/>
  <c r="AI350" i="2" s="1"/>
  <c r="F351" i="2"/>
  <c r="Q351" i="2"/>
  <c r="R351" i="2"/>
  <c r="AE351" i="2" s="1"/>
  <c r="S351" i="2"/>
  <c r="AF351" i="2" s="1"/>
  <c r="T351" i="2"/>
  <c r="AG351" i="2" s="1"/>
  <c r="U351" i="2"/>
  <c r="AH351" i="2" s="1"/>
  <c r="V351" i="2"/>
  <c r="W351" i="2"/>
  <c r="AI351" i="2" s="1"/>
  <c r="F352" i="2"/>
  <c r="Q352" i="2"/>
  <c r="X352" i="2" s="1"/>
  <c r="Y352" i="2" s="1"/>
  <c r="Z352" i="2" s="1"/>
  <c r="R352" i="2"/>
  <c r="AE352" i="2" s="1"/>
  <c r="S352" i="2"/>
  <c r="AF352" i="2" s="1"/>
  <c r="T352" i="2"/>
  <c r="U352" i="2"/>
  <c r="AH352" i="2" s="1"/>
  <c r="V352" i="2"/>
  <c r="W352" i="2"/>
  <c r="AI352" i="2" s="1"/>
  <c r="AG352" i="2"/>
  <c r="F353" i="2"/>
  <c r="Q353" i="2"/>
  <c r="R353" i="2"/>
  <c r="S353" i="2"/>
  <c r="AF353" i="2" s="1"/>
  <c r="T353" i="2"/>
  <c r="AG353" i="2" s="1"/>
  <c r="U353" i="2"/>
  <c r="AH353" i="2" s="1"/>
  <c r="V353" i="2"/>
  <c r="W353" i="2"/>
  <c r="AI353" i="2" s="1"/>
  <c r="X353" i="2"/>
  <c r="Y353" i="2" s="1"/>
  <c r="Z353" i="2" s="1"/>
  <c r="AB353" i="2"/>
  <c r="AD353" i="2"/>
  <c r="AE353" i="2"/>
  <c r="F354" i="2"/>
  <c r="Q354" i="2"/>
  <c r="AD354" i="2" s="1"/>
  <c r="R354" i="2"/>
  <c r="AE354" i="2" s="1"/>
  <c r="S354" i="2"/>
  <c r="AF354" i="2" s="1"/>
  <c r="T354" i="2"/>
  <c r="AG354" i="2" s="1"/>
  <c r="U354" i="2"/>
  <c r="AH354" i="2" s="1"/>
  <c r="V354" i="2"/>
  <c r="W354" i="2"/>
  <c r="AI354" i="2" s="1"/>
  <c r="X354" i="2"/>
  <c r="Y354" i="2" s="1"/>
  <c r="Z354" i="2" s="1"/>
  <c r="AB354" i="2"/>
  <c r="F355" i="2"/>
  <c r="Q355" i="2"/>
  <c r="R355" i="2"/>
  <c r="AE355" i="2" s="1"/>
  <c r="S355" i="2"/>
  <c r="AF355" i="2" s="1"/>
  <c r="T355" i="2"/>
  <c r="AG355" i="2" s="1"/>
  <c r="U355" i="2"/>
  <c r="AH355" i="2" s="1"/>
  <c r="V355" i="2"/>
  <c r="W355" i="2"/>
  <c r="AI355" i="2" s="1"/>
  <c r="F356" i="2"/>
  <c r="Q356" i="2"/>
  <c r="R356" i="2"/>
  <c r="AE356" i="2" s="1"/>
  <c r="S356" i="2"/>
  <c r="AF356" i="2" s="1"/>
  <c r="T356" i="2"/>
  <c r="AG356" i="2" s="1"/>
  <c r="U356" i="2"/>
  <c r="AH356" i="2" s="1"/>
  <c r="V356" i="2"/>
  <c r="W356" i="2"/>
  <c r="AI356" i="2" s="1"/>
  <c r="F357" i="2"/>
  <c r="Q357" i="2"/>
  <c r="R357" i="2"/>
  <c r="AE357" i="2" s="1"/>
  <c r="S357" i="2"/>
  <c r="AF357" i="2" s="1"/>
  <c r="T357" i="2"/>
  <c r="AG357" i="2" s="1"/>
  <c r="U357" i="2"/>
  <c r="AH357" i="2" s="1"/>
  <c r="V357" i="2"/>
  <c r="W357" i="2"/>
  <c r="AI357" i="2" s="1"/>
  <c r="F358" i="2"/>
  <c r="Q358" i="2"/>
  <c r="X358" i="2" s="1"/>
  <c r="Y358" i="2" s="1"/>
  <c r="Z358" i="2" s="1"/>
  <c r="R358" i="2"/>
  <c r="AE358" i="2" s="1"/>
  <c r="S358" i="2"/>
  <c r="AF358" i="2" s="1"/>
  <c r="T358" i="2"/>
  <c r="AG358" i="2" s="1"/>
  <c r="U358" i="2"/>
  <c r="V358" i="2"/>
  <c r="W358" i="2"/>
  <c r="AI358" i="2" s="1"/>
  <c r="AH358" i="2"/>
  <c r="F359" i="2"/>
  <c r="Q359" i="2"/>
  <c r="AB359" i="2" s="1"/>
  <c r="R359" i="2"/>
  <c r="AE359" i="2" s="1"/>
  <c r="S359" i="2"/>
  <c r="AF359" i="2" s="1"/>
  <c r="T359" i="2"/>
  <c r="AG359" i="2" s="1"/>
  <c r="U359" i="2"/>
  <c r="AH359" i="2" s="1"/>
  <c r="V359" i="2"/>
  <c r="W359" i="2"/>
  <c r="X359" i="2"/>
  <c r="Y359" i="2" s="1"/>
  <c r="Z359" i="2" s="1"/>
  <c r="AI359" i="2"/>
  <c r="F360" i="2"/>
  <c r="F361" i="2" s="1"/>
  <c r="Q360" i="2"/>
  <c r="R360" i="2"/>
  <c r="AE360" i="2" s="1"/>
  <c r="S360" i="2"/>
  <c r="T360" i="2"/>
  <c r="U360" i="2"/>
  <c r="AH360" i="2" s="1"/>
  <c r="V360" i="2"/>
  <c r="W360" i="2"/>
  <c r="AI360" i="2" s="1"/>
  <c r="AF360" i="2"/>
  <c r="AG360" i="2"/>
  <c r="Q361" i="2"/>
  <c r="R361" i="2"/>
  <c r="S361" i="2"/>
  <c r="AF361" i="2" s="1"/>
  <c r="T361" i="2"/>
  <c r="AG361" i="2" s="1"/>
  <c r="U361" i="2"/>
  <c r="V361" i="2"/>
  <c r="W361" i="2"/>
  <c r="AI361" i="2"/>
  <c r="F362" i="2"/>
  <c r="Q362" i="2"/>
  <c r="R362" i="2"/>
  <c r="AE362" i="2" s="1"/>
  <c r="S362" i="2"/>
  <c r="AF362" i="2" s="1"/>
  <c r="T362" i="2"/>
  <c r="U362" i="2"/>
  <c r="AH362" i="2" s="1"/>
  <c r="V362" i="2"/>
  <c r="W362" i="2"/>
  <c r="AI362" i="2" s="1"/>
  <c r="AG362" i="2"/>
  <c r="F363" i="2"/>
  <c r="Q363" i="2"/>
  <c r="R363" i="2"/>
  <c r="AE363" i="2" s="1"/>
  <c r="S363" i="2"/>
  <c r="AF363" i="2" s="1"/>
  <c r="T363" i="2"/>
  <c r="AG363" i="2" s="1"/>
  <c r="U363" i="2"/>
  <c r="AH363" i="2" s="1"/>
  <c r="V363" i="2"/>
  <c r="W363" i="2"/>
  <c r="X363" i="2"/>
  <c r="Y363" i="2" s="1"/>
  <c r="Z363" i="2" s="1"/>
  <c r="AI363" i="2"/>
  <c r="F364" i="2"/>
  <c r="Q364" i="2"/>
  <c r="R364" i="2"/>
  <c r="AE364" i="2" s="1"/>
  <c r="S364" i="2"/>
  <c r="AF364" i="2" s="1"/>
  <c r="T364" i="2"/>
  <c r="U364" i="2"/>
  <c r="AH364" i="2" s="1"/>
  <c r="V364" i="2"/>
  <c r="W364" i="2"/>
  <c r="AI364" i="2" s="1"/>
  <c r="X364" i="2"/>
  <c r="Y364" i="2" s="1"/>
  <c r="Z364" i="2" s="1"/>
  <c r="AG364" i="2"/>
  <c r="F365" i="2"/>
  <c r="Q365" i="2"/>
  <c r="R365" i="2"/>
  <c r="AE365" i="2" s="1"/>
  <c r="S365" i="2"/>
  <c r="AF365" i="2" s="1"/>
  <c r="T365" i="2"/>
  <c r="AG365" i="2" s="1"/>
  <c r="U365" i="2"/>
  <c r="AH365" i="2" s="1"/>
  <c r="V365" i="2"/>
  <c r="W365" i="2"/>
  <c r="AI365" i="2" s="1"/>
  <c r="F366" i="2"/>
  <c r="Q366" i="2"/>
  <c r="X366" i="2" s="1"/>
  <c r="Y366" i="2" s="1"/>
  <c r="Z366" i="2" s="1"/>
  <c r="R366" i="2"/>
  <c r="AE366" i="2" s="1"/>
  <c r="S366" i="2"/>
  <c r="AF366" i="2" s="1"/>
  <c r="T366" i="2"/>
  <c r="AG366" i="2" s="1"/>
  <c r="U366" i="2"/>
  <c r="AH366" i="2" s="1"/>
  <c r="V366" i="2"/>
  <c r="W366" i="2"/>
  <c r="AI366" i="2" s="1"/>
  <c r="F367" i="2"/>
  <c r="Q367" i="2"/>
  <c r="R367" i="2"/>
  <c r="AE367" i="2" s="1"/>
  <c r="S367" i="2"/>
  <c r="AF367" i="2" s="1"/>
  <c r="T367" i="2"/>
  <c r="AG367" i="2" s="1"/>
  <c r="U367" i="2"/>
  <c r="AH367" i="2" s="1"/>
  <c r="V367" i="2"/>
  <c r="W367" i="2"/>
  <c r="AI367" i="2" s="1"/>
  <c r="F368" i="2"/>
  <c r="Q368" i="2"/>
  <c r="AD368" i="2" s="1"/>
  <c r="R368" i="2"/>
  <c r="AE368" i="2" s="1"/>
  <c r="S368" i="2"/>
  <c r="AF368" i="2" s="1"/>
  <c r="T368" i="2"/>
  <c r="AG368" i="2" s="1"/>
  <c r="U368" i="2"/>
  <c r="AH368" i="2" s="1"/>
  <c r="V368" i="2"/>
  <c r="W368" i="2"/>
  <c r="AI368" i="2" s="1"/>
  <c r="F369" i="2"/>
  <c r="Q369" i="2"/>
  <c r="R369" i="2"/>
  <c r="AE369" i="2" s="1"/>
  <c r="S369" i="2"/>
  <c r="AF369" i="2" s="1"/>
  <c r="T369" i="2"/>
  <c r="AG369" i="2" s="1"/>
  <c r="U369" i="2"/>
  <c r="AH369" i="2" s="1"/>
  <c r="V369" i="2"/>
  <c r="W369" i="2"/>
  <c r="AI369" i="2" s="1"/>
  <c r="AB369" i="2"/>
  <c r="F370" i="2"/>
  <c r="Q370" i="2"/>
  <c r="R370" i="2"/>
  <c r="AE370" i="2" s="1"/>
  <c r="S370" i="2"/>
  <c r="AF370" i="2" s="1"/>
  <c r="T370" i="2"/>
  <c r="AG370" i="2" s="1"/>
  <c r="U370" i="2"/>
  <c r="AH370" i="2" s="1"/>
  <c r="V370" i="2"/>
  <c r="W370" i="2"/>
  <c r="AI370" i="2"/>
  <c r="F371" i="2"/>
  <c r="Q371" i="2"/>
  <c r="R371" i="2"/>
  <c r="AE371" i="2" s="1"/>
  <c r="S371" i="2"/>
  <c r="AF371" i="2" s="1"/>
  <c r="T371" i="2"/>
  <c r="AG371" i="2" s="1"/>
  <c r="U371" i="2"/>
  <c r="AH371" i="2" s="1"/>
  <c r="V371" i="2"/>
  <c r="W371" i="2"/>
  <c r="AI371" i="2" s="1"/>
  <c r="X371" i="2"/>
  <c r="Y371" i="2" s="1"/>
  <c r="Z371" i="2" s="1"/>
  <c r="F372" i="2"/>
  <c r="Q372" i="2"/>
  <c r="R372" i="2"/>
  <c r="S372" i="2"/>
  <c r="AF372" i="2" s="1"/>
  <c r="T372" i="2"/>
  <c r="U372" i="2"/>
  <c r="AH372" i="2" s="1"/>
  <c r="V372" i="2"/>
  <c r="W372" i="2"/>
  <c r="AI372" i="2" s="1"/>
  <c r="AE372" i="2"/>
  <c r="AG372" i="2"/>
  <c r="F373" i="2"/>
  <c r="Q373" i="2"/>
  <c r="AD373" i="2" s="1"/>
  <c r="R373" i="2"/>
  <c r="AE373" i="2" s="1"/>
  <c r="S373" i="2"/>
  <c r="AF373" i="2" s="1"/>
  <c r="T373" i="2"/>
  <c r="AG373" i="2" s="1"/>
  <c r="U373" i="2"/>
  <c r="AH373" i="2" s="1"/>
  <c r="V373" i="2"/>
  <c r="W373" i="2"/>
  <c r="AI373" i="2" s="1"/>
  <c r="F374" i="2"/>
  <c r="Q374" i="2"/>
  <c r="R374" i="2"/>
  <c r="AE374" i="2" s="1"/>
  <c r="S374" i="2"/>
  <c r="AF374" i="2" s="1"/>
  <c r="T374" i="2"/>
  <c r="AG374" i="2" s="1"/>
  <c r="U374" i="2"/>
  <c r="AH374" i="2" s="1"/>
  <c r="V374" i="2"/>
  <c r="W374" i="2"/>
  <c r="AI374" i="2" s="1"/>
  <c r="F375" i="2"/>
  <c r="Q375" i="2"/>
  <c r="X375" i="2" s="1"/>
  <c r="R375" i="2"/>
  <c r="AE375" i="2" s="1"/>
  <c r="S375" i="2"/>
  <c r="AF375" i="2" s="1"/>
  <c r="T375" i="2"/>
  <c r="U375" i="2"/>
  <c r="AH375" i="2" s="1"/>
  <c r="V375" i="2"/>
  <c r="W375" i="2"/>
  <c r="AG375" i="2"/>
  <c r="AI375" i="2"/>
  <c r="F376" i="2"/>
  <c r="Q376" i="2"/>
  <c r="R376" i="2"/>
  <c r="AE376" i="2" s="1"/>
  <c r="S376" i="2"/>
  <c r="AF376" i="2" s="1"/>
  <c r="T376" i="2"/>
  <c r="U376" i="2"/>
  <c r="V376" i="2"/>
  <c r="W376" i="2"/>
  <c r="AI376" i="2" s="1"/>
  <c r="AG376" i="2"/>
  <c r="F377" i="2"/>
  <c r="Q377" i="2"/>
  <c r="R377" i="2"/>
  <c r="AE377" i="2" s="1"/>
  <c r="S377" i="2"/>
  <c r="AF377" i="2" s="1"/>
  <c r="T377" i="2"/>
  <c r="AG377" i="2" s="1"/>
  <c r="U377" i="2"/>
  <c r="AH377" i="2" s="1"/>
  <c r="V377" i="2"/>
  <c r="W377" i="2"/>
  <c r="AI377" i="2" s="1"/>
  <c r="X377" i="2"/>
  <c r="Y377" i="2" s="1"/>
  <c r="Z377" i="2" s="1"/>
  <c r="AB377" i="2"/>
  <c r="AD377" i="2"/>
  <c r="F378" i="2"/>
  <c r="Q378" i="2"/>
  <c r="AD378" i="2" s="1"/>
  <c r="R378" i="2"/>
  <c r="S378" i="2"/>
  <c r="AF378" i="2" s="1"/>
  <c r="T378" i="2"/>
  <c r="AG378" i="2" s="1"/>
  <c r="U378" i="2"/>
  <c r="V378" i="2"/>
  <c r="W378" i="2"/>
  <c r="AI378" i="2" s="1"/>
  <c r="AE378" i="2"/>
  <c r="F379" i="2"/>
  <c r="Q379" i="2"/>
  <c r="R379" i="2"/>
  <c r="AE379" i="2" s="1"/>
  <c r="S379" i="2"/>
  <c r="AF379" i="2" s="1"/>
  <c r="T379" i="2"/>
  <c r="AG379" i="2" s="1"/>
  <c r="U379" i="2"/>
  <c r="AH379" i="2" s="1"/>
  <c r="V379" i="2"/>
  <c r="W379" i="2"/>
  <c r="AI379" i="2" s="1"/>
  <c r="F380" i="2"/>
  <c r="Q380" i="2"/>
  <c r="R380" i="2"/>
  <c r="S380" i="2"/>
  <c r="AF380" i="2" s="1"/>
  <c r="T380" i="2"/>
  <c r="U380" i="2"/>
  <c r="AH380" i="2" s="1"/>
  <c r="V380" i="2"/>
  <c r="W380" i="2"/>
  <c r="AI380" i="2" s="1"/>
  <c r="AE380" i="2"/>
  <c r="AG380" i="2"/>
  <c r="F381" i="2"/>
  <c r="Q381" i="2"/>
  <c r="R381" i="2"/>
  <c r="AE381" i="2" s="1"/>
  <c r="S381" i="2"/>
  <c r="AF381" i="2" s="1"/>
  <c r="T381" i="2"/>
  <c r="AG381" i="2" s="1"/>
  <c r="U381" i="2"/>
  <c r="AH381" i="2" s="1"/>
  <c r="V381" i="2"/>
  <c r="W381" i="2"/>
  <c r="AI381" i="2"/>
  <c r="F382" i="2"/>
  <c r="Q382" i="2"/>
  <c r="R382" i="2"/>
  <c r="AE382" i="2" s="1"/>
  <c r="S382" i="2"/>
  <c r="AF382" i="2" s="1"/>
  <c r="T382" i="2"/>
  <c r="AG382" i="2" s="1"/>
  <c r="U382" i="2"/>
  <c r="AH382" i="2" s="1"/>
  <c r="V382" i="2"/>
  <c r="W382" i="2"/>
  <c r="AI382" i="2" s="1"/>
  <c r="AB382" i="2"/>
  <c r="F383" i="2"/>
  <c r="Q383" i="2"/>
  <c r="R383" i="2"/>
  <c r="S383" i="2"/>
  <c r="AF383" i="2" s="1"/>
  <c r="T383" i="2"/>
  <c r="AG383" i="2" s="1"/>
  <c r="U383" i="2"/>
  <c r="AH383" i="2" s="1"/>
  <c r="V383" i="2"/>
  <c r="W383" i="2"/>
  <c r="AI383" i="2" s="1"/>
  <c r="X383" i="2"/>
  <c r="Y383" i="2" s="1"/>
  <c r="Z383" i="2" s="1"/>
  <c r="AB383" i="2"/>
  <c r="AD383" i="2"/>
  <c r="AE383" i="2"/>
  <c r="F384" i="2"/>
  <c r="Q384" i="2"/>
  <c r="R384" i="2"/>
  <c r="S384" i="2"/>
  <c r="T384" i="2"/>
  <c r="AG384" i="2" s="1"/>
  <c r="U384" i="2"/>
  <c r="AH384" i="2" s="1"/>
  <c r="V384" i="2"/>
  <c r="W384" i="2"/>
  <c r="AI384" i="2" s="1"/>
  <c r="AE384" i="2"/>
  <c r="AF384" i="2"/>
  <c r="F385" i="2"/>
  <c r="Q385" i="2"/>
  <c r="R385" i="2"/>
  <c r="AE385" i="2" s="1"/>
  <c r="S385" i="2"/>
  <c r="AF385" i="2" s="1"/>
  <c r="T385" i="2"/>
  <c r="U385" i="2"/>
  <c r="AH385" i="2" s="1"/>
  <c r="V385" i="2"/>
  <c r="W385" i="2"/>
  <c r="AI385" i="2" s="1"/>
  <c r="AG385" i="2"/>
  <c r="F386" i="2"/>
  <c r="Q386" i="2"/>
  <c r="R386" i="2"/>
  <c r="AE386" i="2" s="1"/>
  <c r="S386" i="2"/>
  <c r="AF386" i="2" s="1"/>
  <c r="T386" i="2"/>
  <c r="AG386" i="2" s="1"/>
  <c r="U386" i="2"/>
  <c r="AH386" i="2" s="1"/>
  <c r="V386" i="2"/>
  <c r="W386" i="2"/>
  <c r="AI386" i="2" s="1"/>
  <c r="F387" i="2"/>
  <c r="Q387" i="2"/>
  <c r="R387" i="2"/>
  <c r="AE387" i="2" s="1"/>
  <c r="S387" i="2"/>
  <c r="AF387" i="2" s="1"/>
  <c r="T387" i="2"/>
  <c r="AG387" i="2" s="1"/>
  <c r="U387" i="2"/>
  <c r="AH387" i="2" s="1"/>
  <c r="V387" i="2"/>
  <c r="W387" i="2"/>
  <c r="AI387" i="2" s="1"/>
  <c r="X387" i="2"/>
  <c r="Y387" i="2" s="1"/>
  <c r="Z387" i="2" s="1"/>
  <c r="F388" i="2"/>
  <c r="Q388" i="2"/>
  <c r="R388" i="2"/>
  <c r="AE388" i="2" s="1"/>
  <c r="S388" i="2"/>
  <c r="AF388" i="2" s="1"/>
  <c r="T388" i="2"/>
  <c r="AG388" i="2" s="1"/>
  <c r="U388" i="2"/>
  <c r="AH388" i="2" s="1"/>
  <c r="V388" i="2"/>
  <c r="W388" i="2"/>
  <c r="AI388" i="2" s="1"/>
  <c r="F389" i="2"/>
  <c r="Q389" i="2"/>
  <c r="AD389" i="2" s="1"/>
  <c r="R389" i="2"/>
  <c r="AE389" i="2" s="1"/>
  <c r="S389" i="2"/>
  <c r="AF389" i="2" s="1"/>
  <c r="T389" i="2"/>
  <c r="AG389" i="2" s="1"/>
  <c r="U389" i="2"/>
  <c r="AH389" i="2" s="1"/>
  <c r="V389" i="2"/>
  <c r="W389" i="2"/>
  <c r="AI389" i="2" s="1"/>
  <c r="F390" i="2"/>
  <c r="Q390" i="2"/>
  <c r="R390" i="2"/>
  <c r="S390" i="2"/>
  <c r="AF390" i="2" s="1"/>
  <c r="T390" i="2"/>
  <c r="AG390" i="2" s="1"/>
  <c r="U390" i="2"/>
  <c r="AH390" i="2" s="1"/>
  <c r="V390" i="2"/>
  <c r="W390" i="2"/>
  <c r="AI390" i="2" s="1"/>
  <c r="AE390" i="2"/>
  <c r="F391" i="2"/>
  <c r="Q391" i="2"/>
  <c r="R391" i="2"/>
  <c r="AE391" i="2" s="1"/>
  <c r="S391" i="2"/>
  <c r="AF391" i="2" s="1"/>
  <c r="T391" i="2"/>
  <c r="AG391" i="2" s="1"/>
  <c r="U391" i="2"/>
  <c r="AH391" i="2" s="1"/>
  <c r="V391" i="2"/>
  <c r="W391" i="2"/>
  <c r="AI391" i="2" s="1"/>
  <c r="AB391" i="2"/>
  <c r="F392" i="2"/>
  <c r="Q392" i="2"/>
  <c r="R392" i="2"/>
  <c r="AE392" i="2" s="1"/>
  <c r="S392" i="2"/>
  <c r="AF392" i="2" s="1"/>
  <c r="T392" i="2"/>
  <c r="AG392" i="2" s="1"/>
  <c r="U392" i="2"/>
  <c r="AH392" i="2" s="1"/>
  <c r="V392" i="2"/>
  <c r="W392" i="2"/>
  <c r="AI392" i="2" s="1"/>
  <c r="F393" i="2"/>
  <c r="Q393" i="2"/>
  <c r="R393" i="2"/>
  <c r="AE393" i="2" s="1"/>
  <c r="S393" i="2"/>
  <c r="AF393" i="2" s="1"/>
  <c r="T393" i="2"/>
  <c r="AG393" i="2" s="1"/>
  <c r="U393" i="2"/>
  <c r="V393" i="2"/>
  <c r="W393" i="2"/>
  <c r="AI393" i="2" s="1"/>
  <c r="AH393" i="2"/>
  <c r="F394" i="2"/>
  <c r="Q394" i="2"/>
  <c r="AD394" i="2" s="1"/>
  <c r="R394" i="2"/>
  <c r="AE394" i="2" s="1"/>
  <c r="S394" i="2"/>
  <c r="AF394" i="2" s="1"/>
  <c r="T394" i="2"/>
  <c r="AG394" i="2" s="1"/>
  <c r="U394" i="2"/>
  <c r="V394" i="2"/>
  <c r="W394" i="2"/>
  <c r="F395" i="2"/>
  <c r="Q395" i="2"/>
  <c r="R395" i="2"/>
  <c r="AE395" i="2" s="1"/>
  <c r="S395" i="2"/>
  <c r="AF395" i="2" s="1"/>
  <c r="T395" i="2"/>
  <c r="AG395" i="2" s="1"/>
  <c r="U395" i="2"/>
  <c r="V395" i="2"/>
  <c r="W395" i="2"/>
  <c r="AI395" i="2" s="1"/>
  <c r="AH395" i="2"/>
  <c r="F396" i="2"/>
  <c r="Q396" i="2"/>
  <c r="R396" i="2"/>
  <c r="AE396" i="2" s="1"/>
  <c r="S396" i="2"/>
  <c r="AF396" i="2" s="1"/>
  <c r="T396" i="2"/>
  <c r="AG396" i="2" s="1"/>
  <c r="U396" i="2"/>
  <c r="AH396" i="2" s="1"/>
  <c r="V396" i="2"/>
  <c r="W396" i="2"/>
  <c r="AI396" i="2" s="1"/>
  <c r="F397" i="2"/>
  <c r="Q397" i="2"/>
  <c r="R397" i="2"/>
  <c r="AE397" i="2" s="1"/>
  <c r="S397" i="2"/>
  <c r="AF397" i="2" s="1"/>
  <c r="T397" i="2"/>
  <c r="AG397" i="2" s="1"/>
  <c r="U397" i="2"/>
  <c r="AH397" i="2" s="1"/>
  <c r="V397" i="2"/>
  <c r="W397" i="2"/>
  <c r="X397" i="2"/>
  <c r="Y397" i="2" s="1"/>
  <c r="Z397" i="2" s="1"/>
  <c r="AI397" i="2"/>
  <c r="F398" i="2"/>
  <c r="Q398" i="2"/>
  <c r="R398" i="2"/>
  <c r="AE398" i="2" s="1"/>
  <c r="S398" i="2"/>
  <c r="AF398" i="2" s="1"/>
  <c r="T398" i="2"/>
  <c r="U398" i="2"/>
  <c r="V398" i="2"/>
  <c r="W398" i="2"/>
  <c r="AI398" i="2" s="1"/>
  <c r="AG398" i="2"/>
  <c r="AH398" i="2"/>
  <c r="F399" i="2"/>
  <c r="Q399" i="2"/>
  <c r="R399" i="2"/>
  <c r="AE399" i="2" s="1"/>
  <c r="S399" i="2"/>
  <c r="T399" i="2"/>
  <c r="AG399" i="2" s="1"/>
  <c r="U399" i="2"/>
  <c r="AH399" i="2" s="1"/>
  <c r="V399" i="2"/>
  <c r="W399" i="2"/>
  <c r="AI399" i="2" s="1"/>
  <c r="AF399" i="2"/>
  <c r="F400" i="2"/>
  <c r="Q400" i="2"/>
  <c r="AB400" i="2" s="1"/>
  <c r="R400" i="2"/>
  <c r="AE400" i="2" s="1"/>
  <c r="S400" i="2"/>
  <c r="T400" i="2"/>
  <c r="AG400" i="2" s="1"/>
  <c r="U400" i="2"/>
  <c r="AH400" i="2" s="1"/>
  <c r="V400" i="2"/>
  <c r="W400" i="2"/>
  <c r="AI400" i="2" s="1"/>
  <c r="AF400" i="2"/>
  <c r="F401" i="2"/>
  <c r="Q401" i="2"/>
  <c r="R401" i="2"/>
  <c r="AE401" i="2" s="1"/>
  <c r="S401" i="2"/>
  <c r="AF401" i="2" s="1"/>
  <c r="T401" i="2"/>
  <c r="AG401" i="2" s="1"/>
  <c r="U401" i="2"/>
  <c r="AH401" i="2" s="1"/>
  <c r="V401" i="2"/>
  <c r="W401" i="2"/>
  <c r="AI401" i="2" s="1"/>
  <c r="F402" i="2"/>
  <c r="Q402" i="2"/>
  <c r="R402" i="2"/>
  <c r="AE402" i="2" s="1"/>
  <c r="S402" i="2"/>
  <c r="AF402" i="2" s="1"/>
  <c r="T402" i="2"/>
  <c r="AG402" i="2" s="1"/>
  <c r="U402" i="2"/>
  <c r="AH402" i="2" s="1"/>
  <c r="V402" i="2"/>
  <c r="W402" i="2"/>
  <c r="AI402" i="2" s="1"/>
  <c r="F403" i="2"/>
  <c r="F404" i="2" s="1"/>
  <c r="Q403" i="2"/>
  <c r="R403" i="2"/>
  <c r="AE403" i="2" s="1"/>
  <c r="S403" i="2"/>
  <c r="AF403" i="2" s="1"/>
  <c r="T403" i="2"/>
  <c r="AG403" i="2" s="1"/>
  <c r="U403" i="2"/>
  <c r="V403" i="2"/>
  <c r="W403" i="2"/>
  <c r="AI403" i="2" s="1"/>
  <c r="Q404" i="2"/>
  <c r="AD404" i="2" s="1"/>
  <c r="R404" i="2"/>
  <c r="S404" i="2"/>
  <c r="AF404" i="2" s="1"/>
  <c r="T404" i="2"/>
  <c r="AG404" i="2" s="1"/>
  <c r="U404" i="2"/>
  <c r="AH404" i="2" s="1"/>
  <c r="V404" i="2"/>
  <c r="W404" i="2"/>
  <c r="AI404" i="2" s="1"/>
  <c r="AE404" i="2"/>
  <c r="F405" i="2"/>
  <c r="Q405" i="2"/>
  <c r="AD405" i="2" s="1"/>
  <c r="R405" i="2"/>
  <c r="S405" i="2"/>
  <c r="AF405" i="2" s="1"/>
  <c r="T405" i="2"/>
  <c r="AG405" i="2" s="1"/>
  <c r="U405" i="2"/>
  <c r="AH405" i="2" s="1"/>
  <c r="V405" i="2"/>
  <c r="W405" i="2"/>
  <c r="AI405" i="2" s="1"/>
  <c r="X405" i="2"/>
  <c r="Y405" i="2" s="1"/>
  <c r="Z405" i="2" s="1"/>
  <c r="AB405" i="2"/>
  <c r="AE405" i="2"/>
  <c r="F406" i="2"/>
  <c r="Q406" i="2"/>
  <c r="AB406" i="2" s="1"/>
  <c r="R406" i="2"/>
  <c r="AE406" i="2" s="1"/>
  <c r="S406" i="2"/>
  <c r="T406" i="2"/>
  <c r="AG406" i="2" s="1"/>
  <c r="U406" i="2"/>
  <c r="AH406" i="2" s="1"/>
  <c r="V406" i="2"/>
  <c r="W406" i="2"/>
  <c r="AI406" i="2" s="1"/>
  <c r="AF406" i="2"/>
  <c r="F407" i="2"/>
  <c r="Q407" i="2"/>
  <c r="X407" i="2" s="1"/>
  <c r="Y407" i="2" s="1"/>
  <c r="Z407" i="2" s="1"/>
  <c r="R407" i="2"/>
  <c r="AE407" i="2" s="1"/>
  <c r="S407" i="2"/>
  <c r="AF407" i="2" s="1"/>
  <c r="T407" i="2"/>
  <c r="AG407" i="2" s="1"/>
  <c r="U407" i="2"/>
  <c r="AH407" i="2" s="1"/>
  <c r="V407" i="2"/>
  <c r="W407" i="2"/>
  <c r="AI407" i="2" s="1"/>
  <c r="F408" i="2"/>
  <c r="Q408" i="2"/>
  <c r="AB408" i="2" s="1"/>
  <c r="R408" i="2"/>
  <c r="AE408" i="2" s="1"/>
  <c r="S408" i="2"/>
  <c r="AF408" i="2" s="1"/>
  <c r="T408" i="2"/>
  <c r="AG408" i="2" s="1"/>
  <c r="U408" i="2"/>
  <c r="AH408" i="2" s="1"/>
  <c r="V408" i="2"/>
  <c r="W408" i="2"/>
  <c r="AI408" i="2" s="1"/>
  <c r="F409" i="2"/>
  <c r="Q409" i="2"/>
  <c r="R409" i="2"/>
  <c r="AE409" i="2" s="1"/>
  <c r="S409" i="2"/>
  <c r="AF409" i="2" s="1"/>
  <c r="T409" i="2"/>
  <c r="AG409" i="2" s="1"/>
  <c r="U409" i="2"/>
  <c r="AH409" i="2" s="1"/>
  <c r="V409" i="2"/>
  <c r="W409" i="2"/>
  <c r="AI409" i="2" s="1"/>
  <c r="F410" i="2"/>
  <c r="Q410" i="2"/>
  <c r="R410" i="2"/>
  <c r="AE410" i="2" s="1"/>
  <c r="S410" i="2"/>
  <c r="AF410" i="2" s="1"/>
  <c r="T410" i="2"/>
  <c r="AG410" i="2" s="1"/>
  <c r="U410" i="2"/>
  <c r="AH410" i="2" s="1"/>
  <c r="V410" i="2"/>
  <c r="W410" i="2"/>
  <c r="AI410" i="2" s="1"/>
  <c r="AD410" i="2"/>
  <c r="F411" i="2"/>
  <c r="Q411" i="2"/>
  <c r="AB411" i="2" s="1"/>
  <c r="R411" i="2"/>
  <c r="AE411" i="2" s="1"/>
  <c r="S411" i="2"/>
  <c r="T411" i="2"/>
  <c r="AG411" i="2" s="1"/>
  <c r="U411" i="2"/>
  <c r="V411" i="2"/>
  <c r="W411" i="2"/>
  <c r="AI411" i="2" s="1"/>
  <c r="AF411" i="2"/>
  <c r="AH411" i="2"/>
  <c r="F412" i="2"/>
  <c r="Q412" i="2"/>
  <c r="X412" i="2" s="1"/>
  <c r="Y412" i="2" s="1"/>
  <c r="Z412" i="2" s="1"/>
  <c r="R412" i="2"/>
  <c r="AE412" i="2" s="1"/>
  <c r="S412" i="2"/>
  <c r="AF412" i="2" s="1"/>
  <c r="T412" i="2"/>
  <c r="AG412" i="2" s="1"/>
  <c r="U412" i="2"/>
  <c r="AH412" i="2" s="1"/>
  <c r="V412" i="2"/>
  <c r="W412" i="2"/>
  <c r="AI412" i="2" s="1"/>
  <c r="F413" i="2"/>
  <c r="Q413" i="2"/>
  <c r="AD413" i="2" s="1"/>
  <c r="R413" i="2"/>
  <c r="AE413" i="2" s="1"/>
  <c r="S413" i="2"/>
  <c r="AF413" i="2" s="1"/>
  <c r="T413" i="2"/>
  <c r="AG413" i="2" s="1"/>
  <c r="U413" i="2"/>
  <c r="V413" i="2"/>
  <c r="W413" i="2"/>
  <c r="AI413" i="2" s="1"/>
  <c r="AH413" i="2"/>
  <c r="F414" i="2"/>
  <c r="Q414" i="2"/>
  <c r="R414" i="2"/>
  <c r="AE414" i="2" s="1"/>
  <c r="S414" i="2"/>
  <c r="AF414" i="2" s="1"/>
  <c r="T414" i="2"/>
  <c r="AG414" i="2" s="1"/>
  <c r="U414" i="2"/>
  <c r="AH414" i="2" s="1"/>
  <c r="V414" i="2"/>
  <c r="W414" i="2"/>
  <c r="AI414" i="2"/>
  <c r="F415" i="2"/>
  <c r="Q415" i="2"/>
  <c r="R415" i="2"/>
  <c r="AE415" i="2" s="1"/>
  <c r="S415" i="2"/>
  <c r="AF415" i="2" s="1"/>
  <c r="T415" i="2"/>
  <c r="U415" i="2"/>
  <c r="AH415" i="2" s="1"/>
  <c r="V415" i="2"/>
  <c r="W415" i="2"/>
  <c r="AG415" i="2"/>
  <c r="AI415" i="2"/>
  <c r="F416" i="2"/>
  <c r="Q416" i="2"/>
  <c r="AD416" i="2" s="1"/>
  <c r="R416" i="2"/>
  <c r="AE416" i="2" s="1"/>
  <c r="S416" i="2"/>
  <c r="AF416" i="2" s="1"/>
  <c r="T416" i="2"/>
  <c r="AG416" i="2" s="1"/>
  <c r="U416" i="2"/>
  <c r="AH416" i="2" s="1"/>
  <c r="V416" i="2"/>
  <c r="W416" i="2"/>
  <c r="AI416" i="2" s="1"/>
  <c r="F417" i="2"/>
  <c r="F418" i="2" s="1"/>
  <c r="Q417" i="2"/>
  <c r="R417" i="2"/>
  <c r="AE417" i="2" s="1"/>
  <c r="S417" i="2"/>
  <c r="AF417" i="2" s="1"/>
  <c r="T417" i="2"/>
  <c r="AG417" i="2" s="1"/>
  <c r="U417" i="2"/>
  <c r="AH417" i="2" s="1"/>
  <c r="V417" i="2"/>
  <c r="W417" i="2"/>
  <c r="AB417" i="2"/>
  <c r="AI417" i="2"/>
  <c r="Q418" i="2"/>
  <c r="X418" i="2" s="1"/>
  <c r="R418" i="2"/>
  <c r="S418" i="2"/>
  <c r="T418" i="2"/>
  <c r="AG418" i="2" s="1"/>
  <c r="U418" i="2"/>
  <c r="AH418" i="2" s="1"/>
  <c r="V418" i="2"/>
  <c r="W418" i="2"/>
  <c r="AI418" i="2" s="1"/>
  <c r="AE418" i="2"/>
  <c r="AF418" i="2"/>
  <c r="F419" i="2"/>
  <c r="Q419" i="2"/>
  <c r="AB419" i="2" s="1"/>
  <c r="R419" i="2"/>
  <c r="AE419" i="2" s="1"/>
  <c r="S419" i="2"/>
  <c r="AF419" i="2" s="1"/>
  <c r="T419" i="2"/>
  <c r="AG419" i="2" s="1"/>
  <c r="U419" i="2"/>
  <c r="AH419" i="2" s="1"/>
  <c r="V419" i="2"/>
  <c r="W419" i="2"/>
  <c r="X419" i="2"/>
  <c r="Y419" i="2" s="1"/>
  <c r="Z419" i="2" s="1"/>
  <c r="AD419" i="2"/>
  <c r="AI419" i="2"/>
  <c r="F420" i="2"/>
  <c r="Q420" i="2"/>
  <c r="R420" i="2"/>
  <c r="AE420" i="2" s="1"/>
  <c r="S420" i="2"/>
  <c r="AF420" i="2" s="1"/>
  <c r="T420" i="2"/>
  <c r="AG420" i="2" s="1"/>
  <c r="U420" i="2"/>
  <c r="AH420" i="2" s="1"/>
  <c r="V420" i="2"/>
  <c r="W420" i="2"/>
  <c r="AI420" i="2" s="1"/>
  <c r="F421" i="2"/>
  <c r="Q421" i="2"/>
  <c r="R421" i="2"/>
  <c r="AE421" i="2" s="1"/>
  <c r="S421" i="2"/>
  <c r="AF421" i="2" s="1"/>
  <c r="T421" i="2"/>
  <c r="AG421" i="2" s="1"/>
  <c r="U421" i="2"/>
  <c r="AH421" i="2" s="1"/>
  <c r="V421" i="2"/>
  <c r="W421" i="2"/>
  <c r="AI421" i="2"/>
  <c r="F422" i="2"/>
  <c r="Q422" i="2"/>
  <c r="R422" i="2"/>
  <c r="AE422" i="2" s="1"/>
  <c r="S422" i="2"/>
  <c r="AF422" i="2" s="1"/>
  <c r="T422" i="2"/>
  <c r="AG422" i="2" s="1"/>
  <c r="U422" i="2"/>
  <c r="AH422" i="2" s="1"/>
  <c r="V422" i="2"/>
  <c r="W422" i="2"/>
  <c r="AI422" i="2" s="1"/>
  <c r="F423" i="2"/>
  <c r="Q423" i="2"/>
  <c r="R423" i="2"/>
  <c r="AE423" i="2" s="1"/>
  <c r="S423" i="2"/>
  <c r="T423" i="2"/>
  <c r="AG423" i="2" s="1"/>
  <c r="U423" i="2"/>
  <c r="AH423" i="2" s="1"/>
  <c r="V423" i="2"/>
  <c r="W423" i="2"/>
  <c r="AI423" i="2" s="1"/>
  <c r="AF423" i="2"/>
  <c r="F424" i="2"/>
  <c r="Q424" i="2"/>
  <c r="R424" i="2"/>
  <c r="AE424" i="2" s="1"/>
  <c r="S424" i="2"/>
  <c r="AF424" i="2" s="1"/>
  <c r="T424" i="2"/>
  <c r="AG424" i="2" s="1"/>
  <c r="U424" i="2"/>
  <c r="AH424" i="2" s="1"/>
  <c r="V424" i="2"/>
  <c r="W424" i="2"/>
  <c r="AI424" i="2" s="1"/>
  <c r="F425" i="2"/>
  <c r="Q425" i="2"/>
  <c r="AB425" i="2" s="1"/>
  <c r="R425" i="2"/>
  <c r="AE425" i="2" s="1"/>
  <c r="S425" i="2"/>
  <c r="AF425" i="2" s="1"/>
  <c r="T425" i="2"/>
  <c r="AG425" i="2" s="1"/>
  <c r="U425" i="2"/>
  <c r="AH425" i="2" s="1"/>
  <c r="V425" i="2"/>
  <c r="W425" i="2"/>
  <c r="AI425" i="2" s="1"/>
  <c r="F426" i="2"/>
  <c r="Q426" i="2"/>
  <c r="R426" i="2"/>
  <c r="AE426" i="2" s="1"/>
  <c r="S426" i="2"/>
  <c r="AF426" i="2" s="1"/>
  <c r="T426" i="2"/>
  <c r="AG426" i="2" s="1"/>
  <c r="U426" i="2"/>
  <c r="AH426" i="2" s="1"/>
  <c r="V426" i="2"/>
  <c r="W426" i="2"/>
  <c r="AI426" i="2" s="1"/>
  <c r="F427" i="2"/>
  <c r="Q427" i="2"/>
  <c r="R427" i="2"/>
  <c r="S427" i="2"/>
  <c r="AF427" i="2" s="1"/>
  <c r="T427" i="2"/>
  <c r="AG427" i="2" s="1"/>
  <c r="U427" i="2"/>
  <c r="AH427" i="2" s="1"/>
  <c r="V427" i="2"/>
  <c r="W427" i="2"/>
  <c r="AI427" i="2" s="1"/>
  <c r="AE427" i="2"/>
  <c r="F428" i="2"/>
  <c r="Q428" i="2"/>
  <c r="R428" i="2"/>
  <c r="AE428" i="2" s="1"/>
  <c r="S428" i="2"/>
  <c r="AF428" i="2" s="1"/>
  <c r="T428" i="2"/>
  <c r="AG428" i="2" s="1"/>
  <c r="U428" i="2"/>
  <c r="AH428" i="2" s="1"/>
  <c r="V428" i="2"/>
  <c r="W428" i="2"/>
  <c r="AI428" i="2" s="1"/>
  <c r="F429" i="2"/>
  <c r="Q429" i="2"/>
  <c r="R429" i="2"/>
  <c r="AE429" i="2" s="1"/>
  <c r="S429" i="2"/>
  <c r="T429" i="2"/>
  <c r="AG429" i="2" s="1"/>
  <c r="U429" i="2"/>
  <c r="AH429" i="2" s="1"/>
  <c r="V429" i="2"/>
  <c r="W429" i="2"/>
  <c r="AI429" i="2" s="1"/>
  <c r="X429" i="2"/>
  <c r="Y429" i="2" s="1"/>
  <c r="Z429" i="2" s="1"/>
  <c r="AF429" i="2"/>
  <c r="F430" i="2"/>
  <c r="Q430" i="2"/>
  <c r="R430" i="2"/>
  <c r="AE430" i="2" s="1"/>
  <c r="S430" i="2"/>
  <c r="AF430" i="2" s="1"/>
  <c r="T430" i="2"/>
  <c r="U430" i="2"/>
  <c r="AH430" i="2" s="1"/>
  <c r="V430" i="2"/>
  <c r="W430" i="2"/>
  <c r="AI430" i="2" s="1"/>
  <c r="AG430" i="2"/>
  <c r="F431" i="2"/>
  <c r="Q431" i="2"/>
  <c r="R431" i="2"/>
  <c r="AE431" i="2" s="1"/>
  <c r="S431" i="2"/>
  <c r="T431" i="2"/>
  <c r="AG431" i="2" s="1"/>
  <c r="U431" i="2"/>
  <c r="AH431" i="2" s="1"/>
  <c r="V431" i="2"/>
  <c r="W431" i="2"/>
  <c r="AI431" i="2" s="1"/>
  <c r="AF431" i="2"/>
  <c r="F432" i="2"/>
  <c r="Q432" i="2"/>
  <c r="R432" i="2"/>
  <c r="AE432" i="2" s="1"/>
  <c r="S432" i="2"/>
  <c r="AF432" i="2" s="1"/>
  <c r="T432" i="2"/>
  <c r="AG432" i="2" s="1"/>
  <c r="U432" i="2"/>
  <c r="AH432" i="2" s="1"/>
  <c r="V432" i="2"/>
  <c r="W432" i="2"/>
  <c r="AI432" i="2" s="1"/>
  <c r="F433" i="2"/>
  <c r="Q433" i="2"/>
  <c r="R433" i="2"/>
  <c r="AE433" i="2" s="1"/>
  <c r="S433" i="2"/>
  <c r="AF433" i="2" s="1"/>
  <c r="T433" i="2"/>
  <c r="AG433" i="2" s="1"/>
  <c r="U433" i="2"/>
  <c r="V433" i="2"/>
  <c r="W433" i="2"/>
  <c r="AI433" i="2" s="1"/>
  <c r="X433" i="2"/>
  <c r="Y433" i="2" s="1"/>
  <c r="Z433" i="2" s="1"/>
  <c r="AH433" i="2"/>
  <c r="F434" i="2"/>
  <c r="Q434" i="2"/>
  <c r="R434" i="2"/>
  <c r="AE434" i="2" s="1"/>
  <c r="S434" i="2"/>
  <c r="AF434" i="2" s="1"/>
  <c r="T434" i="2"/>
  <c r="AG434" i="2" s="1"/>
  <c r="U434" i="2"/>
  <c r="AH434" i="2" s="1"/>
  <c r="V434" i="2"/>
  <c r="W434" i="2"/>
  <c r="AI434" i="2" s="1"/>
  <c r="F435" i="2"/>
  <c r="Q435" i="2"/>
  <c r="AD435" i="2" s="1"/>
  <c r="R435" i="2"/>
  <c r="AE435" i="2" s="1"/>
  <c r="S435" i="2"/>
  <c r="AF435" i="2" s="1"/>
  <c r="T435" i="2"/>
  <c r="AG435" i="2" s="1"/>
  <c r="U435" i="2"/>
  <c r="V435" i="2"/>
  <c r="W435" i="2"/>
  <c r="AI435" i="2" s="1"/>
  <c r="X435" i="2"/>
  <c r="Y435" i="2" s="1"/>
  <c r="Z435" i="2" s="1"/>
  <c r="AB435" i="2"/>
  <c r="AH435" i="2"/>
  <c r="F436" i="2"/>
  <c r="Q436" i="2"/>
  <c r="R436" i="2"/>
  <c r="AE436" i="2" s="1"/>
  <c r="S436" i="2"/>
  <c r="AF436" i="2" s="1"/>
  <c r="T436" i="2"/>
  <c r="AG436" i="2" s="1"/>
  <c r="U436" i="2"/>
  <c r="AH436" i="2" s="1"/>
  <c r="V436" i="2"/>
  <c r="W436" i="2"/>
  <c r="AI436" i="2" s="1"/>
  <c r="F437" i="2"/>
  <c r="Q437" i="2"/>
  <c r="R437" i="2"/>
  <c r="AE437" i="2" s="1"/>
  <c r="S437" i="2"/>
  <c r="AF437" i="2" s="1"/>
  <c r="T437" i="2"/>
  <c r="AG437" i="2" s="1"/>
  <c r="U437" i="2"/>
  <c r="AH437" i="2" s="1"/>
  <c r="V437" i="2"/>
  <c r="W437" i="2"/>
  <c r="AI437" i="2" s="1"/>
  <c r="AD437" i="2"/>
  <c r="F438" i="2"/>
  <c r="Q438" i="2"/>
  <c r="R438" i="2"/>
  <c r="S438" i="2"/>
  <c r="AF438" i="2" s="1"/>
  <c r="T438" i="2"/>
  <c r="AG438" i="2" s="1"/>
  <c r="U438" i="2"/>
  <c r="AH438" i="2" s="1"/>
  <c r="V438" i="2"/>
  <c r="W438" i="2"/>
  <c r="AI438" i="2" s="1"/>
  <c r="AE438" i="2"/>
  <c r="F439" i="2"/>
  <c r="Q439" i="2"/>
  <c r="R439" i="2"/>
  <c r="AE439" i="2" s="1"/>
  <c r="S439" i="2"/>
  <c r="AF439" i="2" s="1"/>
  <c r="T439" i="2"/>
  <c r="AG439" i="2" s="1"/>
  <c r="U439" i="2"/>
  <c r="AH439" i="2" s="1"/>
  <c r="V439" i="2"/>
  <c r="W439" i="2"/>
  <c r="AI439" i="2" s="1"/>
  <c r="F440" i="2"/>
  <c r="Q440" i="2"/>
  <c r="R440" i="2"/>
  <c r="AE440" i="2" s="1"/>
  <c r="S440" i="2"/>
  <c r="T440" i="2"/>
  <c r="AG440" i="2" s="1"/>
  <c r="U440" i="2"/>
  <c r="AH440" i="2" s="1"/>
  <c r="V440" i="2"/>
  <c r="W440" i="2"/>
  <c r="AI440" i="2" s="1"/>
  <c r="AF440" i="2"/>
  <c r="F441" i="2"/>
  <c r="Q441" i="2"/>
  <c r="R441" i="2"/>
  <c r="AE441" i="2" s="1"/>
  <c r="S441" i="2"/>
  <c r="AF441" i="2" s="1"/>
  <c r="T441" i="2"/>
  <c r="AG441" i="2" s="1"/>
  <c r="U441" i="2"/>
  <c r="AH441" i="2" s="1"/>
  <c r="V441" i="2"/>
  <c r="W441" i="2"/>
  <c r="AI441" i="2" s="1"/>
  <c r="F442" i="2"/>
  <c r="Q442" i="2"/>
  <c r="R442" i="2"/>
  <c r="S442" i="2"/>
  <c r="AF442" i="2" s="1"/>
  <c r="T442" i="2"/>
  <c r="AG442" i="2" s="1"/>
  <c r="U442" i="2"/>
  <c r="AH442" i="2" s="1"/>
  <c r="V442" i="2"/>
  <c r="W442" i="2"/>
  <c r="AI442" i="2" s="1"/>
  <c r="AE442" i="2"/>
  <c r="F443" i="2"/>
  <c r="Q443" i="2"/>
  <c r="R443" i="2"/>
  <c r="AE443" i="2" s="1"/>
  <c r="S443" i="2"/>
  <c r="AF443" i="2" s="1"/>
  <c r="T443" i="2"/>
  <c r="AG443" i="2" s="1"/>
  <c r="U443" i="2"/>
  <c r="AH443" i="2" s="1"/>
  <c r="V443" i="2"/>
  <c r="W443" i="2"/>
  <c r="AI443" i="2" s="1"/>
  <c r="AB443" i="2"/>
  <c r="F444" i="2"/>
  <c r="Q444" i="2"/>
  <c r="R444" i="2"/>
  <c r="AE444" i="2" s="1"/>
  <c r="S444" i="2"/>
  <c r="AF444" i="2" s="1"/>
  <c r="T444" i="2"/>
  <c r="AG444" i="2" s="1"/>
  <c r="U444" i="2"/>
  <c r="AH444" i="2" s="1"/>
  <c r="V444" i="2"/>
  <c r="W444" i="2"/>
  <c r="AI444" i="2" s="1"/>
  <c r="F445" i="2"/>
  <c r="Q445" i="2"/>
  <c r="R445" i="2"/>
  <c r="AE445" i="2" s="1"/>
  <c r="S445" i="2"/>
  <c r="AF445" i="2" s="1"/>
  <c r="T445" i="2"/>
  <c r="AG445" i="2" s="1"/>
  <c r="U445" i="2"/>
  <c r="AH445" i="2" s="1"/>
  <c r="V445" i="2"/>
  <c r="W445" i="2"/>
  <c r="AI445" i="2" s="1"/>
  <c r="X445" i="2"/>
  <c r="Y445" i="2" s="1"/>
  <c r="Z445" i="2" s="1"/>
  <c r="F446" i="2"/>
  <c r="Q446" i="2"/>
  <c r="AD446" i="2" s="1"/>
  <c r="R446" i="2"/>
  <c r="S446" i="2"/>
  <c r="AF446" i="2" s="1"/>
  <c r="T446" i="2"/>
  <c r="AG446" i="2" s="1"/>
  <c r="U446" i="2"/>
  <c r="V446" i="2"/>
  <c r="W446" i="2"/>
  <c r="AI446" i="2" s="1"/>
  <c r="F447" i="2"/>
  <c r="Q447" i="2"/>
  <c r="AB447" i="2" s="1"/>
  <c r="R447" i="2"/>
  <c r="AE447" i="2" s="1"/>
  <c r="S447" i="2"/>
  <c r="AF447" i="2" s="1"/>
  <c r="T447" i="2"/>
  <c r="AG447" i="2" s="1"/>
  <c r="U447" i="2"/>
  <c r="AH447" i="2" s="1"/>
  <c r="V447" i="2"/>
  <c r="W447" i="2"/>
  <c r="AI447" i="2" s="1"/>
  <c r="F448" i="2"/>
  <c r="Q448" i="2"/>
  <c r="X448" i="2" s="1"/>
  <c r="Y448" i="2" s="1"/>
  <c r="Z448" i="2" s="1"/>
  <c r="R448" i="2"/>
  <c r="AE448" i="2" s="1"/>
  <c r="S448" i="2"/>
  <c r="AF448" i="2" s="1"/>
  <c r="T448" i="2"/>
  <c r="AG448" i="2" s="1"/>
  <c r="U448" i="2"/>
  <c r="AH448" i="2" s="1"/>
  <c r="V448" i="2"/>
  <c r="W448" i="2"/>
  <c r="AI448" i="2" s="1"/>
  <c r="F449" i="2"/>
  <c r="Q449" i="2"/>
  <c r="X449" i="2" s="1"/>
  <c r="Y449" i="2" s="1"/>
  <c r="Z449" i="2" s="1"/>
  <c r="R449" i="2"/>
  <c r="AE449" i="2" s="1"/>
  <c r="S449" i="2"/>
  <c r="AF449" i="2" s="1"/>
  <c r="T449" i="2"/>
  <c r="U449" i="2"/>
  <c r="AH449" i="2" s="1"/>
  <c r="V449" i="2"/>
  <c r="W449" i="2"/>
  <c r="AI449" i="2" s="1"/>
  <c r="AB449" i="2"/>
  <c r="AD449" i="2"/>
  <c r="AG449" i="2"/>
  <c r="F450" i="2"/>
  <c r="Q450" i="2"/>
  <c r="R450" i="2"/>
  <c r="AE450" i="2" s="1"/>
  <c r="S450" i="2"/>
  <c r="AF450" i="2" s="1"/>
  <c r="T450" i="2"/>
  <c r="AG450" i="2" s="1"/>
  <c r="U450" i="2"/>
  <c r="AH450" i="2" s="1"/>
  <c r="V450" i="2"/>
  <c r="W450" i="2"/>
  <c r="AI450" i="2" s="1"/>
  <c r="F451" i="2"/>
  <c r="Q451" i="2"/>
  <c r="X451" i="2" s="1"/>
  <c r="R451" i="2"/>
  <c r="AE451" i="2" s="1"/>
  <c r="S451" i="2"/>
  <c r="AF451" i="2" s="1"/>
  <c r="T451" i="2"/>
  <c r="AG451" i="2" s="1"/>
  <c r="U451" i="2"/>
  <c r="AH451" i="2" s="1"/>
  <c r="V451" i="2"/>
  <c r="W451" i="2"/>
  <c r="AI451" i="2" s="1"/>
  <c r="Y451" i="2"/>
  <c r="Z451" i="2" s="1"/>
  <c r="AB451" i="2"/>
  <c r="AD451" i="2"/>
  <c r="F452" i="2"/>
  <c r="F453" i="2" s="1"/>
  <c r="Q452" i="2"/>
  <c r="AD452" i="2" s="1"/>
  <c r="R452" i="2"/>
  <c r="AE452" i="2" s="1"/>
  <c r="S452" i="2"/>
  <c r="AF452" i="2" s="1"/>
  <c r="T452" i="2"/>
  <c r="U452" i="2"/>
  <c r="AH452" i="2" s="1"/>
  <c r="V452" i="2"/>
  <c r="W452" i="2"/>
  <c r="AG452" i="2"/>
  <c r="AI452" i="2"/>
  <c r="Q453" i="2"/>
  <c r="AD453" i="2" s="1"/>
  <c r="R453" i="2"/>
  <c r="AE453" i="2" s="1"/>
  <c r="S453" i="2"/>
  <c r="AF453" i="2" s="1"/>
  <c r="T453" i="2"/>
  <c r="U453" i="2"/>
  <c r="AH453" i="2" s="1"/>
  <c r="V453" i="2"/>
  <c r="W453" i="2"/>
  <c r="AI453" i="2" s="1"/>
  <c r="F454" i="2"/>
  <c r="Q454" i="2"/>
  <c r="R454" i="2"/>
  <c r="AE454" i="2" s="1"/>
  <c r="S454" i="2"/>
  <c r="AF454" i="2" s="1"/>
  <c r="T454" i="2"/>
  <c r="AG454" i="2" s="1"/>
  <c r="U454" i="2"/>
  <c r="AH454" i="2" s="1"/>
  <c r="V454" i="2"/>
  <c r="W454" i="2"/>
  <c r="AI454" i="2" s="1"/>
  <c r="AD454" i="2"/>
  <c r="F455" i="2"/>
  <c r="Q455" i="2"/>
  <c r="R455" i="2"/>
  <c r="AE455" i="2" s="1"/>
  <c r="S455" i="2"/>
  <c r="AF455" i="2" s="1"/>
  <c r="T455" i="2"/>
  <c r="AG455" i="2" s="1"/>
  <c r="U455" i="2"/>
  <c r="AH455" i="2" s="1"/>
  <c r="V455" i="2"/>
  <c r="W455" i="2"/>
  <c r="AI455" i="2" s="1"/>
  <c r="AD455" i="2"/>
  <c r="F456" i="2"/>
  <c r="Q456" i="2"/>
  <c r="R456" i="2"/>
  <c r="AE456" i="2" s="1"/>
  <c r="S456" i="2"/>
  <c r="AF456" i="2" s="1"/>
  <c r="T456" i="2"/>
  <c r="AG456" i="2" s="1"/>
  <c r="U456" i="2"/>
  <c r="AH456" i="2" s="1"/>
  <c r="V456" i="2"/>
  <c r="W456" i="2"/>
  <c r="AI456" i="2" s="1"/>
  <c r="F457" i="2"/>
  <c r="Q457" i="2"/>
  <c r="R457" i="2"/>
  <c r="S457" i="2"/>
  <c r="AF457" i="2" s="1"/>
  <c r="T457" i="2"/>
  <c r="AG457" i="2" s="1"/>
  <c r="U457" i="2"/>
  <c r="AH457" i="2" s="1"/>
  <c r="V457" i="2"/>
  <c r="W457" i="2"/>
  <c r="AI457" i="2" s="1"/>
  <c r="AE457" i="2"/>
  <c r="F458" i="2"/>
  <c r="Q458" i="2"/>
  <c r="AD458" i="2" s="1"/>
  <c r="R458" i="2"/>
  <c r="AE458" i="2" s="1"/>
  <c r="S458" i="2"/>
  <c r="T458" i="2"/>
  <c r="AG458" i="2" s="1"/>
  <c r="U458" i="2"/>
  <c r="AH458" i="2" s="1"/>
  <c r="V458" i="2"/>
  <c r="W458" i="2"/>
  <c r="AI458" i="2" s="1"/>
  <c r="AF458" i="2"/>
  <c r="F459" i="2"/>
  <c r="Q459" i="2"/>
  <c r="R459" i="2"/>
  <c r="AE459" i="2" s="1"/>
  <c r="S459" i="2"/>
  <c r="AF459" i="2" s="1"/>
  <c r="T459" i="2"/>
  <c r="AG459" i="2" s="1"/>
  <c r="U459" i="2"/>
  <c r="AH459" i="2" s="1"/>
  <c r="V459" i="2"/>
  <c r="W459" i="2"/>
  <c r="AI459" i="2" s="1"/>
  <c r="AD459" i="2"/>
  <c r="F460" i="2"/>
  <c r="Q460" i="2"/>
  <c r="R460" i="2"/>
  <c r="AE460" i="2" s="1"/>
  <c r="S460" i="2"/>
  <c r="T460" i="2"/>
  <c r="AG460" i="2" s="1"/>
  <c r="U460" i="2"/>
  <c r="AH460" i="2" s="1"/>
  <c r="V460" i="2"/>
  <c r="W460" i="2"/>
  <c r="AI460" i="2" s="1"/>
  <c r="AD460" i="2"/>
  <c r="AF460" i="2"/>
  <c r="F461" i="2"/>
  <c r="Q461" i="2"/>
  <c r="R461" i="2"/>
  <c r="AE461" i="2" s="1"/>
  <c r="S461" i="2"/>
  <c r="AF461" i="2" s="1"/>
  <c r="T461" i="2"/>
  <c r="AG461" i="2" s="1"/>
  <c r="U461" i="2"/>
  <c r="AH461" i="2" s="1"/>
  <c r="V461" i="2"/>
  <c r="W461" i="2"/>
  <c r="AI461" i="2"/>
  <c r="F462" i="2"/>
  <c r="Q462" i="2"/>
  <c r="R462" i="2"/>
  <c r="AE462" i="2" s="1"/>
  <c r="S462" i="2"/>
  <c r="T462" i="2"/>
  <c r="AG462" i="2" s="1"/>
  <c r="U462" i="2"/>
  <c r="V462" i="2"/>
  <c r="W462" i="2"/>
  <c r="AI462" i="2" s="1"/>
  <c r="AB462" i="2"/>
  <c r="AF462" i="2"/>
  <c r="AH462" i="2"/>
  <c r="F463" i="2"/>
  <c r="Q463" i="2"/>
  <c r="R463" i="2"/>
  <c r="AE463" i="2" s="1"/>
  <c r="S463" i="2"/>
  <c r="AF463" i="2" s="1"/>
  <c r="T463" i="2"/>
  <c r="AG463" i="2" s="1"/>
  <c r="U463" i="2"/>
  <c r="AH463" i="2" s="1"/>
  <c r="V463" i="2"/>
  <c r="W463" i="2"/>
  <c r="AI463" i="2" s="1"/>
  <c r="F464" i="2"/>
  <c r="Q464" i="2"/>
  <c r="R464" i="2"/>
  <c r="S464" i="2"/>
  <c r="AF464" i="2" s="1"/>
  <c r="T464" i="2"/>
  <c r="AG464" i="2" s="1"/>
  <c r="U464" i="2"/>
  <c r="AH464" i="2" s="1"/>
  <c r="V464" i="2"/>
  <c r="W464" i="2"/>
  <c r="AI464" i="2" s="1"/>
  <c r="AE464" i="2"/>
  <c r="F465" i="2"/>
  <c r="Q465" i="2"/>
  <c r="R465" i="2"/>
  <c r="AE465" i="2" s="1"/>
  <c r="S465" i="2"/>
  <c r="AF465" i="2" s="1"/>
  <c r="T465" i="2"/>
  <c r="AG465" i="2" s="1"/>
  <c r="U465" i="2"/>
  <c r="AH465" i="2" s="1"/>
  <c r="V465" i="2"/>
  <c r="W465" i="2"/>
  <c r="AI465" i="2" s="1"/>
  <c r="X465" i="2"/>
  <c r="Y465" i="2" s="1"/>
  <c r="Z465" i="2" s="1"/>
  <c r="AB465" i="2"/>
  <c r="AD465" i="2"/>
  <c r="F466" i="2"/>
  <c r="Q466" i="2"/>
  <c r="R466" i="2"/>
  <c r="AE466" i="2" s="1"/>
  <c r="S466" i="2"/>
  <c r="AF466" i="2" s="1"/>
  <c r="T466" i="2"/>
  <c r="AG466" i="2" s="1"/>
  <c r="U466" i="2"/>
  <c r="AH466" i="2" s="1"/>
  <c r="V466" i="2"/>
  <c r="W466" i="2"/>
  <c r="AI466" i="2" s="1"/>
  <c r="F467" i="2"/>
  <c r="Q467" i="2"/>
  <c r="AB467" i="2" s="1"/>
  <c r="R467" i="2"/>
  <c r="AE467" i="2" s="1"/>
  <c r="S467" i="2"/>
  <c r="AF467" i="2" s="1"/>
  <c r="T467" i="2"/>
  <c r="AG467" i="2" s="1"/>
  <c r="U467" i="2"/>
  <c r="AH467" i="2" s="1"/>
  <c r="V467" i="2"/>
  <c r="W467" i="2"/>
  <c r="AI467" i="2" s="1"/>
  <c r="F468" i="2"/>
  <c r="Q468" i="2"/>
  <c r="AB468" i="2" s="1"/>
  <c r="R468" i="2"/>
  <c r="AE468" i="2" s="1"/>
  <c r="S468" i="2"/>
  <c r="AF468" i="2" s="1"/>
  <c r="T468" i="2"/>
  <c r="AG468" i="2" s="1"/>
  <c r="U468" i="2"/>
  <c r="AH468" i="2" s="1"/>
  <c r="V468" i="2"/>
  <c r="W468" i="2"/>
  <c r="AI468" i="2"/>
  <c r="F469" i="2"/>
  <c r="Q469" i="2"/>
  <c r="AB469" i="2" s="1"/>
  <c r="R469" i="2"/>
  <c r="AE469" i="2" s="1"/>
  <c r="S469" i="2"/>
  <c r="AF469" i="2" s="1"/>
  <c r="T469" i="2"/>
  <c r="AG469" i="2" s="1"/>
  <c r="U469" i="2"/>
  <c r="AH469" i="2" s="1"/>
  <c r="V469" i="2"/>
  <c r="W469" i="2"/>
  <c r="AI469" i="2" s="1"/>
  <c r="X469" i="2"/>
  <c r="Y469" i="2" s="1"/>
  <c r="Z469" i="2" s="1"/>
  <c r="AD469" i="2"/>
  <c r="F470" i="2"/>
  <c r="Q470" i="2"/>
  <c r="R470" i="2"/>
  <c r="AE470" i="2" s="1"/>
  <c r="S470" i="2"/>
  <c r="AF470" i="2" s="1"/>
  <c r="T470" i="2"/>
  <c r="AG470" i="2" s="1"/>
  <c r="U470" i="2"/>
  <c r="V470" i="2"/>
  <c r="W470" i="2"/>
  <c r="AI470" i="2" s="1"/>
  <c r="AH470" i="2"/>
  <c r="F471" i="2"/>
  <c r="Q471" i="2"/>
  <c r="AD471" i="2" s="1"/>
  <c r="R471" i="2"/>
  <c r="S471" i="2"/>
  <c r="AF471" i="2" s="1"/>
  <c r="T471" i="2"/>
  <c r="AG471" i="2" s="1"/>
  <c r="U471" i="2"/>
  <c r="AH471" i="2" s="1"/>
  <c r="V471" i="2"/>
  <c r="W471" i="2"/>
  <c r="AI471" i="2"/>
  <c r="F472" i="2"/>
  <c r="Q472" i="2"/>
  <c r="AD472" i="2" s="1"/>
  <c r="R472" i="2"/>
  <c r="S472" i="2"/>
  <c r="AF472" i="2" s="1"/>
  <c r="T472" i="2"/>
  <c r="AG472" i="2" s="1"/>
  <c r="U472" i="2"/>
  <c r="AH472" i="2" s="1"/>
  <c r="V472" i="2"/>
  <c r="W472" i="2"/>
  <c r="AI472" i="2" s="1"/>
  <c r="AE472" i="2"/>
  <c r="F473" i="2"/>
  <c r="Q473" i="2"/>
  <c r="R473" i="2"/>
  <c r="AE473" i="2" s="1"/>
  <c r="S473" i="2"/>
  <c r="AF473" i="2" s="1"/>
  <c r="T473" i="2"/>
  <c r="AG473" i="2" s="1"/>
  <c r="U473" i="2"/>
  <c r="AH473" i="2" s="1"/>
  <c r="V473" i="2"/>
  <c r="W473" i="2"/>
  <c r="AI473" i="2"/>
  <c r="F474" i="2"/>
  <c r="Q474" i="2"/>
  <c r="R474" i="2"/>
  <c r="AE474" i="2" s="1"/>
  <c r="S474" i="2"/>
  <c r="AF474" i="2" s="1"/>
  <c r="T474" i="2"/>
  <c r="U474" i="2"/>
  <c r="AH474" i="2" s="1"/>
  <c r="V474" i="2"/>
  <c r="W474" i="2"/>
  <c r="AI474" i="2" s="1"/>
  <c r="AG474" i="2"/>
  <c r="F475" i="2"/>
  <c r="Q475" i="2"/>
  <c r="R475" i="2"/>
  <c r="AE475" i="2" s="1"/>
  <c r="S475" i="2"/>
  <c r="AF475" i="2" s="1"/>
  <c r="T475" i="2"/>
  <c r="AG475" i="2" s="1"/>
  <c r="U475" i="2"/>
  <c r="V475" i="2"/>
  <c r="W475" i="2"/>
  <c r="AI475" i="2" s="1"/>
  <c r="X475" i="2"/>
  <c r="Y475" i="2" s="1"/>
  <c r="Z475" i="2" s="1"/>
  <c r="AB475" i="2"/>
  <c r="AD475" i="2"/>
  <c r="AH475" i="2"/>
  <c r="F476" i="2"/>
  <c r="Q476" i="2"/>
  <c r="R476" i="2"/>
  <c r="AE476" i="2" s="1"/>
  <c r="S476" i="2"/>
  <c r="AF476" i="2" s="1"/>
  <c r="T476" i="2"/>
  <c r="AG476" i="2" s="1"/>
  <c r="U476" i="2"/>
  <c r="AH476" i="2" s="1"/>
  <c r="V476" i="2"/>
  <c r="W476" i="2"/>
  <c r="AI476" i="2" s="1"/>
  <c r="X476" i="2"/>
  <c r="Y476" i="2" s="1"/>
  <c r="Z476" i="2" s="1"/>
  <c r="F477" i="2"/>
  <c r="Q477" i="2"/>
  <c r="R477" i="2"/>
  <c r="AE477" i="2" s="1"/>
  <c r="S477" i="2"/>
  <c r="AF477" i="2" s="1"/>
  <c r="T477" i="2"/>
  <c r="AG477" i="2" s="1"/>
  <c r="U477" i="2"/>
  <c r="AH477" i="2" s="1"/>
  <c r="V477" i="2"/>
  <c r="W477" i="2"/>
  <c r="AI477" i="2" s="1"/>
  <c r="AB477" i="2"/>
  <c r="F478" i="2"/>
  <c r="Q478" i="2"/>
  <c r="R478" i="2"/>
  <c r="AE478" i="2" s="1"/>
  <c r="S478" i="2"/>
  <c r="AF478" i="2" s="1"/>
  <c r="T478" i="2"/>
  <c r="AG478" i="2" s="1"/>
  <c r="U478" i="2"/>
  <c r="AH478" i="2" s="1"/>
  <c r="V478" i="2"/>
  <c r="W478" i="2"/>
  <c r="AI478" i="2" s="1"/>
  <c r="F479" i="2"/>
  <c r="F480" i="2" s="1"/>
  <c r="Q479" i="2"/>
  <c r="X479" i="2" s="1"/>
  <c r="R479" i="2"/>
  <c r="AE479" i="2" s="1"/>
  <c r="S479" i="2"/>
  <c r="AF479" i="2" s="1"/>
  <c r="T479" i="2"/>
  <c r="AG479" i="2" s="1"/>
  <c r="U479" i="2"/>
  <c r="AH479" i="2" s="1"/>
  <c r="V479" i="2"/>
  <c r="W479" i="2"/>
  <c r="AI479" i="2"/>
  <c r="Q480" i="2"/>
  <c r="R480" i="2"/>
  <c r="AE480" i="2" s="1"/>
  <c r="S480" i="2"/>
  <c r="AF480" i="2" s="1"/>
  <c r="T480" i="2"/>
  <c r="AG480" i="2" s="1"/>
  <c r="U480" i="2"/>
  <c r="V480" i="2"/>
  <c r="AH480" i="2" s="1"/>
  <c r="W480" i="2"/>
  <c r="AI480" i="2" s="1"/>
  <c r="F481" i="2"/>
  <c r="Q481" i="2"/>
  <c r="R481" i="2"/>
  <c r="AE481" i="2" s="1"/>
  <c r="S481" i="2"/>
  <c r="AF481" i="2" s="1"/>
  <c r="T481" i="2"/>
  <c r="AG481" i="2" s="1"/>
  <c r="U481" i="2"/>
  <c r="AH481" i="2" s="1"/>
  <c r="V481" i="2"/>
  <c r="W481" i="2"/>
  <c r="AI481" i="2" s="1"/>
  <c r="AB481" i="2"/>
  <c r="F482" i="2"/>
  <c r="F483" i="2" s="1"/>
  <c r="Q482" i="2"/>
  <c r="AD482" i="2" s="1"/>
  <c r="R482" i="2"/>
  <c r="AE482" i="2" s="1"/>
  <c r="S482" i="2"/>
  <c r="AF482" i="2" s="1"/>
  <c r="T482" i="2"/>
  <c r="AG482" i="2" s="1"/>
  <c r="U482" i="2"/>
  <c r="AH482" i="2" s="1"/>
  <c r="V482" i="2"/>
  <c r="W482" i="2"/>
  <c r="AI482" i="2" s="1"/>
  <c r="Q483" i="2"/>
  <c r="AD483" i="2" s="1"/>
  <c r="R483" i="2"/>
  <c r="AE483" i="2" s="1"/>
  <c r="S483" i="2"/>
  <c r="AF483" i="2" s="1"/>
  <c r="T483" i="2"/>
  <c r="AG483" i="2" s="1"/>
  <c r="U483" i="2"/>
  <c r="V483" i="2"/>
  <c r="W483" i="2"/>
  <c r="AI483" i="2" s="1"/>
  <c r="F484" i="2"/>
  <c r="Q484" i="2"/>
  <c r="R484" i="2"/>
  <c r="AE484" i="2" s="1"/>
  <c r="S484" i="2"/>
  <c r="AF484" i="2" s="1"/>
  <c r="T484" i="2"/>
  <c r="AG484" i="2" s="1"/>
  <c r="U484" i="2"/>
  <c r="V484" i="2"/>
  <c r="W484" i="2"/>
  <c r="AI484" i="2" s="1"/>
  <c r="AH484" i="2"/>
  <c r="F485" i="2"/>
  <c r="Q485" i="2"/>
  <c r="AB485" i="2" s="1"/>
  <c r="R485" i="2"/>
  <c r="AE485" i="2" s="1"/>
  <c r="S485" i="2"/>
  <c r="T485" i="2"/>
  <c r="AG485" i="2" s="1"/>
  <c r="U485" i="2"/>
  <c r="AH485" i="2" s="1"/>
  <c r="V485" i="2"/>
  <c r="W485" i="2"/>
  <c r="AI485" i="2" s="1"/>
  <c r="X485" i="2"/>
  <c r="Y485" i="2" s="1"/>
  <c r="Z485" i="2" s="1"/>
  <c r="AF485" i="2"/>
  <c r="F486" i="2"/>
  <c r="Q486" i="2"/>
  <c r="R486" i="2"/>
  <c r="AE486" i="2" s="1"/>
  <c r="S486" i="2"/>
  <c r="T486" i="2"/>
  <c r="AG486" i="2" s="1"/>
  <c r="U486" i="2"/>
  <c r="AH486" i="2" s="1"/>
  <c r="V486" i="2"/>
  <c r="W486" i="2"/>
  <c r="AI486" i="2" s="1"/>
  <c r="AF486" i="2"/>
  <c r="F487" i="2"/>
  <c r="Q487" i="2"/>
  <c r="R487" i="2"/>
  <c r="AE487" i="2" s="1"/>
  <c r="S487" i="2"/>
  <c r="AF487" i="2" s="1"/>
  <c r="T487" i="2"/>
  <c r="AG487" i="2" s="1"/>
  <c r="U487" i="2"/>
  <c r="AH487" i="2" s="1"/>
  <c r="V487" i="2"/>
  <c r="W487" i="2"/>
  <c r="AI487" i="2" s="1"/>
  <c r="F488" i="2"/>
  <c r="Q488" i="2"/>
  <c r="AD488" i="2" s="1"/>
  <c r="R488" i="2"/>
  <c r="AE488" i="2" s="1"/>
  <c r="S488" i="2"/>
  <c r="AF488" i="2" s="1"/>
  <c r="T488" i="2"/>
  <c r="U488" i="2"/>
  <c r="AH488" i="2" s="1"/>
  <c r="V488" i="2"/>
  <c r="W488" i="2"/>
  <c r="AI488" i="2" s="1"/>
  <c r="AG488" i="2"/>
  <c r="F489" i="2"/>
  <c r="Q489" i="2"/>
  <c r="AD489" i="2" s="1"/>
  <c r="R489" i="2"/>
  <c r="AE489" i="2" s="1"/>
  <c r="S489" i="2"/>
  <c r="AF489" i="2" s="1"/>
  <c r="T489" i="2"/>
  <c r="AG489" i="2" s="1"/>
  <c r="U489" i="2"/>
  <c r="AH489" i="2" s="1"/>
  <c r="V489" i="2"/>
  <c r="W489" i="2"/>
  <c r="AI489" i="2" s="1"/>
  <c r="F490" i="2"/>
  <c r="Q490" i="2"/>
  <c r="R490" i="2"/>
  <c r="AE490" i="2" s="1"/>
  <c r="S490" i="2"/>
  <c r="AF490" i="2" s="1"/>
  <c r="T490" i="2"/>
  <c r="AG490" i="2" s="1"/>
  <c r="U490" i="2"/>
  <c r="AH490" i="2" s="1"/>
  <c r="V490" i="2"/>
  <c r="W490" i="2"/>
  <c r="AI490" i="2" s="1"/>
  <c r="AD490" i="2"/>
  <c r="F491" i="2"/>
  <c r="Q491" i="2"/>
  <c r="R491" i="2"/>
  <c r="AE491" i="2" s="1"/>
  <c r="S491" i="2"/>
  <c r="AF491" i="2" s="1"/>
  <c r="T491" i="2"/>
  <c r="AG491" i="2" s="1"/>
  <c r="U491" i="2"/>
  <c r="V491" i="2"/>
  <c r="W491" i="2"/>
  <c r="AI491" i="2" s="1"/>
  <c r="AH491" i="2"/>
  <c r="F492" i="2"/>
  <c r="Q492" i="2"/>
  <c r="R492" i="2"/>
  <c r="AE492" i="2" s="1"/>
  <c r="S492" i="2"/>
  <c r="AF492" i="2" s="1"/>
  <c r="T492" i="2"/>
  <c r="AG492" i="2" s="1"/>
  <c r="U492" i="2"/>
  <c r="V492" i="2"/>
  <c r="W492" i="2"/>
  <c r="AI492" i="2" s="1"/>
  <c r="AH492" i="2"/>
  <c r="F493" i="2"/>
  <c r="Q493" i="2"/>
  <c r="R493" i="2"/>
  <c r="AE493" i="2" s="1"/>
  <c r="S493" i="2"/>
  <c r="AF493" i="2" s="1"/>
  <c r="T493" i="2"/>
  <c r="AG493" i="2" s="1"/>
  <c r="U493" i="2"/>
  <c r="AH493" i="2" s="1"/>
  <c r="V493" i="2"/>
  <c r="W493" i="2"/>
  <c r="AI493" i="2" s="1"/>
  <c r="AB493" i="2"/>
  <c r="F494" i="2"/>
  <c r="Q494" i="2"/>
  <c r="R494" i="2"/>
  <c r="S494" i="2"/>
  <c r="AF494" i="2" s="1"/>
  <c r="T494" i="2"/>
  <c r="AG494" i="2" s="1"/>
  <c r="U494" i="2"/>
  <c r="AH494" i="2" s="1"/>
  <c r="V494" i="2"/>
  <c r="W494" i="2"/>
  <c r="AE494" i="2"/>
  <c r="AI494" i="2"/>
  <c r="F495" i="2"/>
  <c r="Q495" i="2"/>
  <c r="R495" i="2"/>
  <c r="S495" i="2"/>
  <c r="T495" i="2"/>
  <c r="U495" i="2"/>
  <c r="AH495" i="2" s="1"/>
  <c r="V495" i="2"/>
  <c r="W495" i="2"/>
  <c r="AI495" i="2" s="1"/>
  <c r="AE495" i="2"/>
  <c r="AF495" i="2"/>
  <c r="AG495" i="2"/>
  <c r="F496" i="2"/>
  <c r="Q496" i="2"/>
  <c r="R496" i="2"/>
  <c r="AE496" i="2" s="1"/>
  <c r="S496" i="2"/>
  <c r="AF496" i="2" s="1"/>
  <c r="T496" i="2"/>
  <c r="AG496" i="2" s="1"/>
  <c r="U496" i="2"/>
  <c r="AH496" i="2" s="1"/>
  <c r="V496" i="2"/>
  <c r="W496" i="2"/>
  <c r="AI496" i="2" s="1"/>
  <c r="F497" i="2"/>
  <c r="Q497" i="2"/>
  <c r="R497" i="2"/>
  <c r="S497" i="2"/>
  <c r="AF497" i="2" s="1"/>
  <c r="T497" i="2"/>
  <c r="AG497" i="2" s="1"/>
  <c r="U497" i="2"/>
  <c r="AH497" i="2" s="1"/>
  <c r="V497" i="2"/>
  <c r="W497" i="2"/>
  <c r="AI497" i="2" s="1"/>
  <c r="AE497" i="2"/>
  <c r="F498" i="2"/>
  <c r="Q498" i="2"/>
  <c r="AD498" i="2" s="1"/>
  <c r="R498" i="2"/>
  <c r="AE498" i="2" s="1"/>
  <c r="S498" i="2"/>
  <c r="AF498" i="2" s="1"/>
  <c r="T498" i="2"/>
  <c r="AG498" i="2" s="1"/>
  <c r="U498" i="2"/>
  <c r="AH498" i="2" s="1"/>
  <c r="V498" i="2"/>
  <c r="W498" i="2"/>
  <c r="AI498" i="2" s="1"/>
  <c r="F499" i="2"/>
  <c r="Q499" i="2"/>
  <c r="R499" i="2"/>
  <c r="AE499" i="2" s="1"/>
  <c r="S499" i="2"/>
  <c r="AF499" i="2" s="1"/>
  <c r="T499" i="2"/>
  <c r="AG499" i="2" s="1"/>
  <c r="U499" i="2"/>
  <c r="AH499" i="2" s="1"/>
  <c r="V499" i="2"/>
  <c r="W499" i="2"/>
  <c r="AI499" i="2" s="1"/>
  <c r="F500" i="2"/>
  <c r="F501" i="2" s="1"/>
  <c r="Q500" i="2"/>
  <c r="R500" i="2"/>
  <c r="S500" i="2"/>
  <c r="AF500" i="2" s="1"/>
  <c r="T500" i="2"/>
  <c r="U500" i="2"/>
  <c r="AH500" i="2" s="1"/>
  <c r="V500" i="2"/>
  <c r="W500" i="2"/>
  <c r="AI500" i="2" s="1"/>
  <c r="AE500" i="2"/>
  <c r="AG500" i="2"/>
  <c r="Q501" i="2"/>
  <c r="AD501" i="2" s="1"/>
  <c r="R501" i="2"/>
  <c r="AE501" i="2" s="1"/>
  <c r="S501" i="2"/>
  <c r="T501" i="2"/>
  <c r="AG501" i="2" s="1"/>
  <c r="U501" i="2"/>
  <c r="V501" i="2"/>
  <c r="W501" i="2"/>
  <c r="AI501" i="2" s="1"/>
  <c r="F502" i="2"/>
  <c r="Q502" i="2"/>
  <c r="R502" i="2"/>
  <c r="S502" i="2"/>
  <c r="AF502" i="2" s="1"/>
  <c r="T502" i="2"/>
  <c r="AG502" i="2" s="1"/>
  <c r="U502" i="2"/>
  <c r="AH502" i="2" s="1"/>
  <c r="V502" i="2"/>
  <c r="W502" i="2"/>
  <c r="AI502" i="2" s="1"/>
  <c r="AB502" i="2"/>
  <c r="AE502" i="2"/>
  <c r="F503" i="2"/>
  <c r="Q503" i="2"/>
  <c r="AD503" i="2" s="1"/>
  <c r="R503" i="2"/>
  <c r="AE503" i="2" s="1"/>
  <c r="S503" i="2"/>
  <c r="AF503" i="2" s="1"/>
  <c r="T503" i="2"/>
  <c r="AG503" i="2" s="1"/>
  <c r="U503" i="2"/>
  <c r="AH503" i="2" s="1"/>
  <c r="V503" i="2"/>
  <c r="W503" i="2"/>
  <c r="AI503" i="2" s="1"/>
  <c r="F504" i="2"/>
  <c r="Q504" i="2"/>
  <c r="R504" i="2"/>
  <c r="AE504" i="2" s="1"/>
  <c r="S504" i="2"/>
  <c r="AF504" i="2" s="1"/>
  <c r="T504" i="2"/>
  <c r="AG504" i="2" s="1"/>
  <c r="U504" i="2"/>
  <c r="AH504" i="2" s="1"/>
  <c r="V504" i="2"/>
  <c r="W504" i="2"/>
  <c r="AI504" i="2" s="1"/>
  <c r="F505" i="2"/>
  <c r="Q505" i="2"/>
  <c r="X505" i="2" s="1"/>
  <c r="Y505" i="2" s="1"/>
  <c r="Z505" i="2" s="1"/>
  <c r="R505" i="2"/>
  <c r="AE505" i="2" s="1"/>
  <c r="S505" i="2"/>
  <c r="AF505" i="2" s="1"/>
  <c r="T505" i="2"/>
  <c r="AG505" i="2" s="1"/>
  <c r="U505" i="2"/>
  <c r="AH505" i="2" s="1"/>
  <c r="V505" i="2"/>
  <c r="W505" i="2"/>
  <c r="AI505" i="2" s="1"/>
  <c r="F506" i="2"/>
  <c r="Q506" i="2"/>
  <c r="AB506" i="2" s="1"/>
  <c r="R506" i="2"/>
  <c r="AE506" i="2" s="1"/>
  <c r="S506" i="2"/>
  <c r="AF506" i="2" s="1"/>
  <c r="T506" i="2"/>
  <c r="AG506" i="2" s="1"/>
  <c r="U506" i="2"/>
  <c r="AH506" i="2" s="1"/>
  <c r="V506" i="2"/>
  <c r="W506" i="2"/>
  <c r="AI506" i="2" s="1"/>
  <c r="X506" i="2"/>
  <c r="Y506" i="2" s="1"/>
  <c r="Z506" i="2" s="1"/>
  <c r="F507" i="2"/>
  <c r="Q507" i="2"/>
  <c r="R507" i="2"/>
  <c r="AE507" i="2" s="1"/>
  <c r="S507" i="2"/>
  <c r="AF507" i="2" s="1"/>
  <c r="T507" i="2"/>
  <c r="AG507" i="2" s="1"/>
  <c r="U507" i="2"/>
  <c r="AH507" i="2" s="1"/>
  <c r="V507" i="2"/>
  <c r="W507" i="2"/>
  <c r="AI507" i="2" s="1"/>
  <c r="AD507" i="2"/>
  <c r="F508" i="2"/>
  <c r="Q508" i="2"/>
  <c r="R508" i="2"/>
  <c r="AE508" i="2" s="1"/>
  <c r="S508" i="2"/>
  <c r="AF508" i="2" s="1"/>
  <c r="T508" i="2"/>
  <c r="AG508" i="2" s="1"/>
  <c r="U508" i="2"/>
  <c r="AH508" i="2" s="1"/>
  <c r="V508" i="2"/>
  <c r="W508" i="2"/>
  <c r="AI508" i="2" s="1"/>
  <c r="F509" i="2"/>
  <c r="Q509" i="2"/>
  <c r="AB509" i="2" s="1"/>
  <c r="R509" i="2"/>
  <c r="S509" i="2"/>
  <c r="AF509" i="2" s="1"/>
  <c r="T509" i="2"/>
  <c r="AG509" i="2" s="1"/>
  <c r="U509" i="2"/>
  <c r="V509" i="2"/>
  <c r="W509" i="2"/>
  <c r="AI509" i="2" s="1"/>
  <c r="X509" i="2"/>
  <c r="Y509" i="2" s="1"/>
  <c r="Z509" i="2"/>
  <c r="AD509" i="2"/>
  <c r="AE509" i="2"/>
  <c r="AH509" i="2"/>
  <c r="F510" i="2"/>
  <c r="Q510" i="2"/>
  <c r="R510" i="2"/>
  <c r="AE510" i="2" s="1"/>
  <c r="S510" i="2"/>
  <c r="AF510" i="2" s="1"/>
  <c r="T510" i="2"/>
  <c r="AG510" i="2" s="1"/>
  <c r="U510" i="2"/>
  <c r="AH510" i="2" s="1"/>
  <c r="V510" i="2"/>
  <c r="W510" i="2"/>
  <c r="AI510" i="2" s="1"/>
  <c r="F511" i="2"/>
  <c r="Q511" i="2"/>
  <c r="R511" i="2"/>
  <c r="AE511" i="2" s="1"/>
  <c r="S511" i="2"/>
  <c r="AF511" i="2" s="1"/>
  <c r="T511" i="2"/>
  <c r="AG511" i="2" s="1"/>
  <c r="U511" i="2"/>
  <c r="AH511" i="2" s="1"/>
  <c r="V511" i="2"/>
  <c r="W511" i="2"/>
  <c r="AI511" i="2" s="1"/>
  <c r="AB511" i="2"/>
  <c r="F512" i="2"/>
  <c r="Q512" i="2"/>
  <c r="AD512" i="2" s="1"/>
  <c r="R512" i="2"/>
  <c r="AE512" i="2" s="1"/>
  <c r="S512" i="2"/>
  <c r="AF512" i="2" s="1"/>
  <c r="T512" i="2"/>
  <c r="AG512" i="2" s="1"/>
  <c r="U512" i="2"/>
  <c r="AH512" i="2" s="1"/>
  <c r="V512" i="2"/>
  <c r="W512" i="2"/>
  <c r="AI512" i="2" s="1"/>
  <c r="F513" i="2"/>
  <c r="F514" i="2" s="1"/>
  <c r="Q513" i="2"/>
  <c r="R513" i="2"/>
  <c r="AE513" i="2" s="1"/>
  <c r="S513" i="2"/>
  <c r="AF513" i="2" s="1"/>
  <c r="T513" i="2"/>
  <c r="AG513" i="2" s="1"/>
  <c r="U513" i="2"/>
  <c r="AH513" i="2" s="1"/>
  <c r="V513" i="2"/>
  <c r="W513" i="2"/>
  <c r="AI513" i="2" s="1"/>
  <c r="Q514" i="2"/>
  <c r="AD514" i="2" s="1"/>
  <c r="R514" i="2"/>
  <c r="AE514" i="2" s="1"/>
  <c r="S514" i="2"/>
  <c r="T514" i="2"/>
  <c r="AG514" i="2" s="1"/>
  <c r="U514" i="2"/>
  <c r="V514" i="2"/>
  <c r="W514" i="2"/>
  <c r="AI514" i="2" s="1"/>
  <c r="AF514" i="2"/>
  <c r="F515" i="2"/>
  <c r="F516" i="2" s="1"/>
  <c r="Q515" i="2"/>
  <c r="R515" i="2"/>
  <c r="AE515" i="2" s="1"/>
  <c r="S515" i="2"/>
  <c r="T515" i="2"/>
  <c r="AG515" i="2" s="1"/>
  <c r="U515" i="2"/>
  <c r="AH515" i="2" s="1"/>
  <c r="V515" i="2"/>
  <c r="W515" i="2"/>
  <c r="AI515" i="2" s="1"/>
  <c r="Q516" i="2"/>
  <c r="AB516" i="2" s="1"/>
  <c r="R516" i="2"/>
  <c r="AE516" i="2" s="1"/>
  <c r="S516" i="2"/>
  <c r="AF516" i="2" s="1"/>
  <c r="T516" i="2"/>
  <c r="AG516" i="2" s="1"/>
  <c r="U516" i="2"/>
  <c r="V516" i="2"/>
  <c r="W516" i="2"/>
  <c r="AI516" i="2" s="1"/>
  <c r="AH516" i="2"/>
  <c r="F517" i="2"/>
  <c r="Q517" i="2"/>
  <c r="AB517" i="2" s="1"/>
  <c r="R517" i="2"/>
  <c r="AE517" i="2" s="1"/>
  <c r="S517" i="2"/>
  <c r="AF517" i="2" s="1"/>
  <c r="T517" i="2"/>
  <c r="AG517" i="2" s="1"/>
  <c r="U517" i="2"/>
  <c r="V517" i="2"/>
  <c r="W517" i="2"/>
  <c r="AH517" i="2"/>
  <c r="AI517" i="2"/>
  <c r="F518" i="2"/>
  <c r="Q518" i="2"/>
  <c r="R518" i="2"/>
  <c r="AE518" i="2" s="1"/>
  <c r="S518" i="2"/>
  <c r="T518" i="2"/>
  <c r="AG518" i="2" s="1"/>
  <c r="U518" i="2"/>
  <c r="AH518" i="2" s="1"/>
  <c r="V518" i="2"/>
  <c r="W518" i="2"/>
  <c r="AI518" i="2" s="1"/>
  <c r="AF518" i="2"/>
  <c r="F519" i="2"/>
  <c r="Q519" i="2"/>
  <c r="R519" i="2"/>
  <c r="AE519" i="2" s="1"/>
  <c r="S519" i="2"/>
  <c r="AF519" i="2" s="1"/>
  <c r="T519" i="2"/>
  <c r="AG519" i="2" s="1"/>
  <c r="U519" i="2"/>
  <c r="AH519" i="2" s="1"/>
  <c r="V519" i="2"/>
  <c r="W519" i="2"/>
  <c r="AI519" i="2" s="1"/>
  <c r="AB519" i="2"/>
  <c r="F520" i="2"/>
  <c r="Q520" i="2"/>
  <c r="R520" i="2"/>
  <c r="AE520" i="2" s="1"/>
  <c r="S520" i="2"/>
  <c r="AF520" i="2" s="1"/>
  <c r="T520" i="2"/>
  <c r="AG520" i="2" s="1"/>
  <c r="U520" i="2"/>
  <c r="AH520" i="2" s="1"/>
  <c r="V520" i="2"/>
  <c r="W520" i="2"/>
  <c r="AI520" i="2" s="1"/>
  <c r="F521" i="2"/>
  <c r="Q521" i="2"/>
  <c r="X521" i="2" s="1"/>
  <c r="Y521" i="2" s="1"/>
  <c r="Z521" i="2" s="1"/>
  <c r="R521" i="2"/>
  <c r="AE521" i="2" s="1"/>
  <c r="S521" i="2"/>
  <c r="AF521" i="2" s="1"/>
  <c r="T521" i="2"/>
  <c r="AG521" i="2" s="1"/>
  <c r="U521" i="2"/>
  <c r="AH521" i="2" s="1"/>
  <c r="V521" i="2"/>
  <c r="W521" i="2"/>
  <c r="AI521" i="2" s="1"/>
  <c r="F522" i="2"/>
  <c r="Q522" i="2"/>
  <c r="R522" i="2"/>
  <c r="AE522" i="2" s="1"/>
  <c r="S522" i="2"/>
  <c r="AF522" i="2" s="1"/>
  <c r="T522" i="2"/>
  <c r="AG522" i="2" s="1"/>
  <c r="U522" i="2"/>
  <c r="V522" i="2"/>
  <c r="W522" i="2"/>
  <c r="AI522" i="2" s="1"/>
  <c r="AH522" i="2"/>
  <c r="F523" i="2"/>
  <c r="Q523" i="2"/>
  <c r="AD523" i="2" s="1"/>
  <c r="R523" i="2"/>
  <c r="AE523" i="2" s="1"/>
  <c r="S523" i="2"/>
  <c r="AF523" i="2" s="1"/>
  <c r="T523" i="2"/>
  <c r="U523" i="2"/>
  <c r="AH523" i="2" s="1"/>
  <c r="V523" i="2"/>
  <c r="W523" i="2"/>
  <c r="AI523" i="2" s="1"/>
  <c r="AG523" i="2"/>
  <c r="F524" i="2"/>
  <c r="F525" i="2" s="1"/>
  <c r="Q524" i="2"/>
  <c r="R524" i="2"/>
  <c r="S524" i="2"/>
  <c r="AF524" i="2" s="1"/>
  <c r="T524" i="2"/>
  <c r="AG524" i="2" s="1"/>
  <c r="U524" i="2"/>
  <c r="AH524" i="2" s="1"/>
  <c r="V524" i="2"/>
  <c r="W524" i="2"/>
  <c r="AI524" i="2" s="1"/>
  <c r="AE524" i="2"/>
  <c r="Q525" i="2"/>
  <c r="R525" i="2"/>
  <c r="AE525" i="2" s="1"/>
  <c r="S525" i="2"/>
  <c r="AF525" i="2" s="1"/>
  <c r="T525" i="2"/>
  <c r="AG525" i="2" s="1"/>
  <c r="U525" i="2"/>
  <c r="V525" i="2"/>
  <c r="W525" i="2"/>
  <c r="AI525" i="2" s="1"/>
  <c r="F526" i="2"/>
  <c r="Q526" i="2"/>
  <c r="R526" i="2"/>
  <c r="S526" i="2"/>
  <c r="AF526" i="2" s="1"/>
  <c r="T526" i="2"/>
  <c r="AG526" i="2" s="1"/>
  <c r="U526" i="2"/>
  <c r="AH526" i="2" s="1"/>
  <c r="V526" i="2"/>
  <c r="W526" i="2"/>
  <c r="AI526" i="2" s="1"/>
  <c r="AE526" i="2"/>
  <c r="F527" i="2"/>
  <c r="Q527" i="2"/>
  <c r="R527" i="2"/>
  <c r="AE527" i="2" s="1"/>
  <c r="S527" i="2"/>
  <c r="AF527" i="2" s="1"/>
  <c r="T527" i="2"/>
  <c r="U527" i="2"/>
  <c r="V527" i="2"/>
  <c r="W527" i="2"/>
  <c r="AI527" i="2" s="1"/>
  <c r="AG527" i="2"/>
  <c r="AH527" i="2"/>
  <c r="F528" i="2"/>
  <c r="Q528" i="2"/>
  <c r="R528" i="2"/>
  <c r="AE528" i="2" s="1"/>
  <c r="S528" i="2"/>
  <c r="AF528" i="2" s="1"/>
  <c r="T528" i="2"/>
  <c r="AG528" i="2" s="1"/>
  <c r="U528" i="2"/>
  <c r="AH528" i="2" s="1"/>
  <c r="V528" i="2"/>
  <c r="W528" i="2"/>
  <c r="AI528" i="2" s="1"/>
  <c r="AB528" i="2"/>
  <c r="F529" i="2"/>
  <c r="Q529" i="2"/>
  <c r="R529" i="2"/>
  <c r="AE529" i="2" s="1"/>
  <c r="S529" i="2"/>
  <c r="AF529" i="2" s="1"/>
  <c r="T529" i="2"/>
  <c r="AG529" i="2" s="1"/>
  <c r="U529" i="2"/>
  <c r="AH529" i="2" s="1"/>
  <c r="V529" i="2"/>
  <c r="W529" i="2"/>
  <c r="AI529" i="2" s="1"/>
  <c r="F530" i="2"/>
  <c r="Q530" i="2"/>
  <c r="X530" i="2" s="1"/>
  <c r="Y530" i="2" s="1"/>
  <c r="Z530" i="2" s="1"/>
  <c r="R530" i="2"/>
  <c r="AE530" i="2" s="1"/>
  <c r="S530" i="2"/>
  <c r="AF530" i="2" s="1"/>
  <c r="T530" i="2"/>
  <c r="AG530" i="2" s="1"/>
  <c r="U530" i="2"/>
  <c r="AH530" i="2" s="1"/>
  <c r="V530" i="2"/>
  <c r="W530" i="2"/>
  <c r="AI530" i="2" s="1"/>
  <c r="F531" i="2"/>
  <c r="Q531" i="2"/>
  <c r="AD531" i="2" s="1"/>
  <c r="R531" i="2"/>
  <c r="AE531" i="2" s="1"/>
  <c r="S531" i="2"/>
  <c r="AF531" i="2" s="1"/>
  <c r="T531" i="2"/>
  <c r="AG531" i="2" s="1"/>
  <c r="U531" i="2"/>
  <c r="AH531" i="2" s="1"/>
  <c r="V531" i="2"/>
  <c r="W531" i="2"/>
  <c r="AI531" i="2" s="1"/>
  <c r="F532" i="2"/>
  <c r="Q532" i="2"/>
  <c r="AD532" i="2" s="1"/>
  <c r="R532" i="2"/>
  <c r="S532" i="2"/>
  <c r="AF532" i="2" s="1"/>
  <c r="T532" i="2"/>
  <c r="AG532" i="2" s="1"/>
  <c r="U532" i="2"/>
  <c r="V532" i="2"/>
  <c r="W532" i="2"/>
  <c r="AI532" i="2" s="1"/>
  <c r="F533" i="2"/>
  <c r="Q533" i="2"/>
  <c r="R533" i="2"/>
  <c r="AE533" i="2" s="1"/>
  <c r="S533" i="2"/>
  <c r="AF533" i="2" s="1"/>
  <c r="T533" i="2"/>
  <c r="U533" i="2"/>
  <c r="AH533" i="2" s="1"/>
  <c r="V533" i="2"/>
  <c r="W533" i="2"/>
  <c r="AG533" i="2"/>
  <c r="AI533" i="2"/>
  <c r="F534" i="2"/>
  <c r="Q534" i="2"/>
  <c r="AB534" i="2" s="1"/>
  <c r="R534" i="2"/>
  <c r="AE534" i="2" s="1"/>
  <c r="S534" i="2"/>
  <c r="AF534" i="2" s="1"/>
  <c r="T534" i="2"/>
  <c r="AG534" i="2" s="1"/>
  <c r="U534" i="2"/>
  <c r="AH534" i="2" s="1"/>
  <c r="V534" i="2"/>
  <c r="W534" i="2"/>
  <c r="AI534" i="2" s="1"/>
  <c r="F535" i="2"/>
  <c r="Q535" i="2"/>
  <c r="R535" i="2"/>
  <c r="AE535" i="2" s="1"/>
  <c r="S535" i="2"/>
  <c r="AF535" i="2" s="1"/>
  <c r="T535" i="2"/>
  <c r="AG535" i="2" s="1"/>
  <c r="U535" i="2"/>
  <c r="AH535" i="2" s="1"/>
  <c r="V535" i="2"/>
  <c r="W535" i="2"/>
  <c r="AI535" i="2" s="1"/>
  <c r="F536" i="2"/>
  <c r="Q536" i="2"/>
  <c r="AB536" i="2" s="1"/>
  <c r="R536" i="2"/>
  <c r="AE536" i="2" s="1"/>
  <c r="S536" i="2"/>
  <c r="T536" i="2"/>
  <c r="U536" i="2"/>
  <c r="AH536" i="2" s="1"/>
  <c r="V536" i="2"/>
  <c r="W536" i="2"/>
  <c r="AI536" i="2" s="1"/>
  <c r="X536" i="2"/>
  <c r="Y536" i="2" s="1"/>
  <c r="Z536" i="2" s="1"/>
  <c r="AD536" i="2"/>
  <c r="AF536" i="2"/>
  <c r="AG536" i="2"/>
  <c r="F537" i="2"/>
  <c r="F538" i="2" s="1"/>
  <c r="Q537" i="2"/>
  <c r="X537" i="2" s="1"/>
  <c r="R537" i="2"/>
  <c r="AE537" i="2" s="1"/>
  <c r="S537" i="2"/>
  <c r="AF537" i="2" s="1"/>
  <c r="T537" i="2"/>
  <c r="AG537" i="2" s="1"/>
  <c r="U537" i="2"/>
  <c r="AH537" i="2" s="1"/>
  <c r="V537" i="2"/>
  <c r="W537" i="2"/>
  <c r="AI537" i="2" s="1"/>
  <c r="AB537" i="2"/>
  <c r="AD537" i="2"/>
  <c r="Q538" i="2"/>
  <c r="AD538" i="2" s="1"/>
  <c r="R538" i="2"/>
  <c r="S538" i="2"/>
  <c r="AF538" i="2" s="1"/>
  <c r="T538" i="2"/>
  <c r="AG538" i="2" s="1"/>
  <c r="U538" i="2"/>
  <c r="V538" i="2"/>
  <c r="W538" i="2"/>
  <c r="AI538" i="2" s="1"/>
  <c r="AE538" i="2"/>
  <c r="F539" i="2"/>
  <c r="Q539" i="2"/>
  <c r="R539" i="2"/>
  <c r="S539" i="2"/>
  <c r="AF539" i="2" s="1"/>
  <c r="T539" i="2"/>
  <c r="AG539" i="2" s="1"/>
  <c r="U539" i="2"/>
  <c r="AH539" i="2" s="1"/>
  <c r="V539" i="2"/>
  <c r="W539" i="2"/>
  <c r="AI539" i="2" s="1"/>
  <c r="AE539" i="2"/>
  <c r="F540" i="2"/>
  <c r="Q540" i="2"/>
  <c r="R540" i="2"/>
  <c r="AE540" i="2" s="1"/>
  <c r="S540" i="2"/>
  <c r="AF540" i="2" s="1"/>
  <c r="T540" i="2"/>
  <c r="AG540" i="2" s="1"/>
  <c r="U540" i="2"/>
  <c r="V540" i="2"/>
  <c r="W540" i="2"/>
  <c r="AI540" i="2" s="1"/>
  <c r="AH540" i="2"/>
  <c r="F541" i="2"/>
  <c r="Q541" i="2"/>
  <c r="R541" i="2"/>
  <c r="AE541" i="2" s="1"/>
  <c r="S541" i="2"/>
  <c r="AF541" i="2" s="1"/>
  <c r="T541" i="2"/>
  <c r="AG541" i="2" s="1"/>
  <c r="U541" i="2"/>
  <c r="AH541" i="2" s="1"/>
  <c r="V541" i="2"/>
  <c r="W541" i="2"/>
  <c r="AI541" i="2" s="1"/>
  <c r="AB541" i="2"/>
  <c r="F542" i="2"/>
  <c r="Q542" i="2"/>
  <c r="R542" i="2"/>
  <c r="AE542" i="2" s="1"/>
  <c r="S542" i="2"/>
  <c r="AF542" i="2" s="1"/>
  <c r="T542" i="2"/>
  <c r="AG542" i="2" s="1"/>
  <c r="U542" i="2"/>
  <c r="AH542" i="2" s="1"/>
  <c r="V542" i="2"/>
  <c r="W542" i="2"/>
  <c r="AI542" i="2" s="1"/>
  <c r="F543" i="2"/>
  <c r="Q543" i="2"/>
  <c r="R543" i="2"/>
  <c r="AE543" i="2" s="1"/>
  <c r="S543" i="2"/>
  <c r="AF543" i="2" s="1"/>
  <c r="T543" i="2"/>
  <c r="AG543" i="2" s="1"/>
  <c r="U543" i="2"/>
  <c r="AH543" i="2" s="1"/>
  <c r="V543" i="2"/>
  <c r="W543" i="2"/>
  <c r="AI543" i="2" s="1"/>
  <c r="F544" i="2"/>
  <c r="Q544" i="2"/>
  <c r="R544" i="2"/>
  <c r="AE544" i="2" s="1"/>
  <c r="S544" i="2"/>
  <c r="AF544" i="2" s="1"/>
  <c r="T544" i="2"/>
  <c r="AG544" i="2" s="1"/>
  <c r="U544" i="2"/>
  <c r="AH544" i="2" s="1"/>
  <c r="V544" i="2"/>
  <c r="W544" i="2"/>
  <c r="AI544" i="2" s="1"/>
  <c r="F545" i="2"/>
  <c r="Q545" i="2"/>
  <c r="R545" i="2"/>
  <c r="AE545" i="2" s="1"/>
  <c r="S545" i="2"/>
  <c r="AF545" i="2" s="1"/>
  <c r="T545" i="2"/>
  <c r="U545" i="2"/>
  <c r="AH545" i="2" s="1"/>
  <c r="V545" i="2"/>
  <c r="W545" i="2"/>
  <c r="AI545" i="2" s="1"/>
  <c r="AG545" i="2"/>
  <c r="F546" i="2"/>
  <c r="Q546" i="2"/>
  <c r="X546" i="2" s="1"/>
  <c r="Y546" i="2" s="1"/>
  <c r="Z546" i="2" s="1"/>
  <c r="R546" i="2"/>
  <c r="AE546" i="2" s="1"/>
  <c r="S546" i="2"/>
  <c r="AF546" i="2" s="1"/>
  <c r="T546" i="2"/>
  <c r="AG546" i="2" s="1"/>
  <c r="U546" i="2"/>
  <c r="AH546" i="2" s="1"/>
  <c r="V546" i="2"/>
  <c r="W546" i="2"/>
  <c r="AI546" i="2" s="1"/>
  <c r="F547" i="2"/>
  <c r="Q547" i="2"/>
  <c r="R547" i="2"/>
  <c r="AE547" i="2" s="1"/>
  <c r="S547" i="2"/>
  <c r="AF547" i="2" s="1"/>
  <c r="T547" i="2"/>
  <c r="AG547" i="2" s="1"/>
  <c r="U547" i="2"/>
  <c r="AH547" i="2" s="1"/>
  <c r="V547" i="2"/>
  <c r="W547" i="2"/>
  <c r="AI547" i="2" s="1"/>
  <c r="F548" i="2"/>
  <c r="Q548" i="2"/>
  <c r="R548" i="2"/>
  <c r="AE548" i="2" s="1"/>
  <c r="S548" i="2"/>
  <c r="T548" i="2"/>
  <c r="AG548" i="2" s="1"/>
  <c r="U548" i="2"/>
  <c r="AH548" i="2" s="1"/>
  <c r="V548" i="2"/>
  <c r="W548" i="2"/>
  <c r="AF548" i="2"/>
  <c r="AI548" i="2"/>
  <c r="F549" i="2"/>
  <c r="Q549" i="2"/>
  <c r="X549" i="2" s="1"/>
  <c r="Y549" i="2" s="1"/>
  <c r="Z549" i="2" s="1"/>
  <c r="R549" i="2"/>
  <c r="AE549" i="2" s="1"/>
  <c r="S549" i="2"/>
  <c r="T549" i="2"/>
  <c r="AG549" i="2" s="1"/>
  <c r="U549" i="2"/>
  <c r="AH549" i="2" s="1"/>
  <c r="V549" i="2"/>
  <c r="W549" i="2"/>
  <c r="AI549" i="2" s="1"/>
  <c r="AF549" i="2"/>
  <c r="F550" i="2"/>
  <c r="Q550" i="2"/>
  <c r="R550" i="2"/>
  <c r="AE550" i="2" s="1"/>
  <c r="S550" i="2"/>
  <c r="T550" i="2"/>
  <c r="AG550" i="2" s="1"/>
  <c r="U550" i="2"/>
  <c r="AH550" i="2" s="1"/>
  <c r="V550" i="2"/>
  <c r="W550" i="2"/>
  <c r="AI550" i="2" s="1"/>
  <c r="AD550" i="2"/>
  <c r="AF550" i="2"/>
  <c r="F551" i="2"/>
  <c r="Q551" i="2"/>
  <c r="R551" i="2"/>
  <c r="AE551" i="2" s="1"/>
  <c r="S551" i="2"/>
  <c r="AF551" i="2" s="1"/>
  <c r="T551" i="2"/>
  <c r="AG551" i="2" s="1"/>
  <c r="U551" i="2"/>
  <c r="AH551" i="2" s="1"/>
  <c r="V551" i="2"/>
  <c r="W551" i="2"/>
  <c r="AI551" i="2" s="1"/>
  <c r="F552" i="2"/>
  <c r="F553" i="2" s="1"/>
  <c r="Q552" i="2"/>
  <c r="R552" i="2"/>
  <c r="AE552" i="2" s="1"/>
  <c r="S552" i="2"/>
  <c r="AF552" i="2" s="1"/>
  <c r="T552" i="2"/>
  <c r="AG552" i="2" s="1"/>
  <c r="U552" i="2"/>
  <c r="AH552" i="2" s="1"/>
  <c r="V552" i="2"/>
  <c r="W552" i="2"/>
  <c r="AI552" i="2" s="1"/>
  <c r="X552" i="2"/>
  <c r="Q553" i="2"/>
  <c r="R553" i="2"/>
  <c r="AE553" i="2" s="1"/>
  <c r="S553" i="2"/>
  <c r="T553" i="2"/>
  <c r="U553" i="2"/>
  <c r="V553" i="2"/>
  <c r="W553" i="2"/>
  <c r="AI553" i="2" s="1"/>
  <c r="AG553" i="2"/>
  <c r="F554" i="2"/>
  <c r="Q554" i="2"/>
  <c r="R554" i="2"/>
  <c r="AE554" i="2" s="1"/>
  <c r="S554" i="2"/>
  <c r="AF554" i="2" s="1"/>
  <c r="T554" i="2"/>
  <c r="U554" i="2"/>
  <c r="V554" i="2"/>
  <c r="W554" i="2"/>
  <c r="AI554" i="2" s="1"/>
  <c r="AG554" i="2"/>
  <c r="AH554" i="2"/>
  <c r="F555" i="2"/>
  <c r="Q555" i="2"/>
  <c r="AD555" i="2" s="1"/>
  <c r="R555" i="2"/>
  <c r="S555" i="2"/>
  <c r="AF555" i="2" s="1"/>
  <c r="T555" i="2"/>
  <c r="U555" i="2"/>
  <c r="AH555" i="2" s="1"/>
  <c r="V555" i="2"/>
  <c r="W555" i="2"/>
  <c r="AI555" i="2" s="1"/>
  <c r="AE555" i="2"/>
  <c r="AG555" i="2"/>
  <c r="F556" i="2"/>
  <c r="Q556" i="2"/>
  <c r="AD556" i="2" s="1"/>
  <c r="R556" i="2"/>
  <c r="S556" i="2"/>
  <c r="AF556" i="2" s="1"/>
  <c r="T556" i="2"/>
  <c r="AG556" i="2" s="1"/>
  <c r="U556" i="2"/>
  <c r="AH556" i="2" s="1"/>
  <c r="V556" i="2"/>
  <c r="W556" i="2"/>
  <c r="AI556" i="2" s="1"/>
  <c r="X556" i="2"/>
  <c r="Y556" i="2" s="1"/>
  <c r="Z556" i="2" s="1"/>
  <c r="AB556" i="2"/>
  <c r="AE556" i="2"/>
  <c r="F557" i="2"/>
  <c r="Q557" i="2"/>
  <c r="R557" i="2"/>
  <c r="AE557" i="2" s="1"/>
  <c r="S557" i="2"/>
  <c r="AF557" i="2" s="1"/>
  <c r="T557" i="2"/>
  <c r="U557" i="2"/>
  <c r="AH557" i="2" s="1"/>
  <c r="V557" i="2"/>
  <c r="W557" i="2"/>
  <c r="AI557" i="2" s="1"/>
  <c r="AG557" i="2"/>
  <c r="F558" i="2"/>
  <c r="F559" i="2" s="1"/>
  <c r="Q558" i="2"/>
  <c r="AD558" i="2" s="1"/>
  <c r="R558" i="2"/>
  <c r="S558" i="2"/>
  <c r="T558" i="2"/>
  <c r="AG558" i="2" s="1"/>
  <c r="U558" i="2"/>
  <c r="AH558" i="2" s="1"/>
  <c r="V558" i="2"/>
  <c r="W558" i="2"/>
  <c r="AI558" i="2" s="1"/>
  <c r="AF558" i="2"/>
  <c r="Q559" i="2"/>
  <c r="R559" i="2"/>
  <c r="S559" i="2"/>
  <c r="AF559" i="2" s="1"/>
  <c r="T559" i="2"/>
  <c r="AG559" i="2" s="1"/>
  <c r="U559" i="2"/>
  <c r="V559" i="2"/>
  <c r="W559" i="2"/>
  <c r="AI559" i="2" s="1"/>
  <c r="F560" i="2"/>
  <c r="Q560" i="2"/>
  <c r="R560" i="2"/>
  <c r="AE560" i="2" s="1"/>
  <c r="S560" i="2"/>
  <c r="AF560" i="2" s="1"/>
  <c r="T560" i="2"/>
  <c r="AG560" i="2" s="1"/>
  <c r="U560" i="2"/>
  <c r="AH560" i="2" s="1"/>
  <c r="V560" i="2"/>
  <c r="W560" i="2"/>
  <c r="AI560" i="2" s="1"/>
  <c r="AB560" i="2"/>
  <c r="F561" i="2"/>
  <c r="Q561" i="2"/>
  <c r="R561" i="2"/>
  <c r="S561" i="2"/>
  <c r="AF561" i="2" s="1"/>
  <c r="T561" i="2"/>
  <c r="AG561" i="2" s="1"/>
  <c r="U561" i="2"/>
  <c r="AH561" i="2" s="1"/>
  <c r="V561" i="2"/>
  <c r="W561" i="2"/>
  <c r="AI561" i="2" s="1"/>
  <c r="AE561" i="2"/>
  <c r="F562" i="2"/>
  <c r="Q562" i="2"/>
  <c r="AB562" i="2" s="1"/>
  <c r="R562" i="2"/>
  <c r="AE562" i="2" s="1"/>
  <c r="S562" i="2"/>
  <c r="AF562" i="2" s="1"/>
  <c r="T562" i="2"/>
  <c r="AG562" i="2" s="1"/>
  <c r="U562" i="2"/>
  <c r="AH562" i="2" s="1"/>
  <c r="V562" i="2"/>
  <c r="W562" i="2"/>
  <c r="AI562" i="2" s="1"/>
  <c r="F563" i="2"/>
  <c r="Q563" i="2"/>
  <c r="R563" i="2"/>
  <c r="AE563" i="2" s="1"/>
  <c r="S563" i="2"/>
  <c r="AF563" i="2" s="1"/>
  <c r="T563" i="2"/>
  <c r="AG563" i="2" s="1"/>
  <c r="U563" i="2"/>
  <c r="AH563" i="2" s="1"/>
  <c r="V563" i="2"/>
  <c r="W563" i="2"/>
  <c r="AI563" i="2" s="1"/>
  <c r="F564" i="2"/>
  <c r="Q564" i="2"/>
  <c r="AD564" i="2" s="1"/>
  <c r="R564" i="2"/>
  <c r="S564" i="2"/>
  <c r="AF564" i="2" s="1"/>
  <c r="T564" i="2"/>
  <c r="U564" i="2"/>
  <c r="V564" i="2"/>
  <c r="W564" i="2"/>
  <c r="AI564" i="2" s="1"/>
  <c r="F565" i="2"/>
  <c r="Q565" i="2"/>
  <c r="R565" i="2"/>
  <c r="AE565" i="2" s="1"/>
  <c r="S565" i="2"/>
  <c r="AF565" i="2" s="1"/>
  <c r="T565" i="2"/>
  <c r="AG565" i="2" s="1"/>
  <c r="U565" i="2"/>
  <c r="AH565" i="2" s="1"/>
  <c r="V565" i="2"/>
  <c r="W565" i="2"/>
  <c r="AI565" i="2" s="1"/>
  <c r="F566" i="2"/>
  <c r="Q566" i="2"/>
  <c r="R566" i="2"/>
  <c r="AE566" i="2" s="1"/>
  <c r="S566" i="2"/>
  <c r="AF566" i="2" s="1"/>
  <c r="T566" i="2"/>
  <c r="AG566" i="2" s="1"/>
  <c r="U566" i="2"/>
  <c r="AH566" i="2" s="1"/>
  <c r="V566" i="2"/>
  <c r="W566" i="2"/>
  <c r="AI566" i="2" s="1"/>
  <c r="F567" i="2"/>
  <c r="Q567" i="2"/>
  <c r="R567" i="2"/>
  <c r="AE567" i="2" s="1"/>
  <c r="S567" i="2"/>
  <c r="AF567" i="2" s="1"/>
  <c r="T567" i="2"/>
  <c r="AG567" i="2" s="1"/>
  <c r="U567" i="2"/>
  <c r="AH567" i="2" s="1"/>
  <c r="V567" i="2"/>
  <c r="W567" i="2"/>
  <c r="AI567" i="2" s="1"/>
  <c r="F568" i="2"/>
  <c r="Q568" i="2"/>
  <c r="AD568" i="2" s="1"/>
  <c r="R568" i="2"/>
  <c r="AE568" i="2" s="1"/>
  <c r="S568" i="2"/>
  <c r="AF568" i="2" s="1"/>
  <c r="T568" i="2"/>
  <c r="U568" i="2"/>
  <c r="AH568" i="2" s="1"/>
  <c r="V568" i="2"/>
  <c r="W568" i="2"/>
  <c r="AI568" i="2" s="1"/>
  <c r="X568" i="2"/>
  <c r="Y568" i="2" s="1"/>
  <c r="Z568" i="2" s="1"/>
  <c r="AB568" i="2"/>
  <c r="AG568" i="2"/>
  <c r="F569" i="2"/>
  <c r="Q569" i="2"/>
  <c r="X569" i="2" s="1"/>
  <c r="Y569" i="2" s="1"/>
  <c r="Z569" i="2" s="1"/>
  <c r="R569" i="2"/>
  <c r="AE569" i="2" s="1"/>
  <c r="S569" i="2"/>
  <c r="AF569" i="2" s="1"/>
  <c r="T569" i="2"/>
  <c r="AG569" i="2" s="1"/>
  <c r="U569" i="2"/>
  <c r="AH569" i="2" s="1"/>
  <c r="V569" i="2"/>
  <c r="W569" i="2"/>
  <c r="AI569" i="2"/>
  <c r="F570" i="2"/>
  <c r="Q570" i="2"/>
  <c r="R570" i="2"/>
  <c r="AE570" i="2" s="1"/>
  <c r="S570" i="2"/>
  <c r="AF570" i="2" s="1"/>
  <c r="T570" i="2"/>
  <c r="AG570" i="2" s="1"/>
  <c r="U570" i="2"/>
  <c r="V570" i="2"/>
  <c r="W570" i="2"/>
  <c r="AH570" i="2"/>
  <c r="AI570" i="2"/>
  <c r="F571" i="2"/>
  <c r="Q571" i="2"/>
  <c r="X571" i="2" s="1"/>
  <c r="Y571" i="2" s="1"/>
  <c r="Z571" i="2" s="1"/>
  <c r="R571" i="2"/>
  <c r="S571" i="2"/>
  <c r="AF571" i="2" s="1"/>
  <c r="T571" i="2"/>
  <c r="AG571" i="2" s="1"/>
  <c r="U571" i="2"/>
  <c r="AH571" i="2" s="1"/>
  <c r="V571" i="2"/>
  <c r="W571" i="2"/>
  <c r="AE571" i="2"/>
  <c r="AI571" i="2"/>
  <c r="F572" i="2"/>
  <c r="Q572" i="2"/>
  <c r="X572" i="2" s="1"/>
  <c r="Y572" i="2" s="1"/>
  <c r="Z572" i="2" s="1"/>
  <c r="R572" i="2"/>
  <c r="AE572" i="2" s="1"/>
  <c r="S572" i="2"/>
  <c r="T572" i="2"/>
  <c r="U572" i="2"/>
  <c r="AH572" i="2" s="1"/>
  <c r="V572" i="2"/>
  <c r="W572" i="2"/>
  <c r="AI572" i="2" s="1"/>
  <c r="AF572" i="2"/>
  <c r="AG572" i="2"/>
  <c r="F573" i="2"/>
  <c r="Q573" i="2"/>
  <c r="R573" i="2"/>
  <c r="AE573" i="2" s="1"/>
  <c r="S573" i="2"/>
  <c r="AF573" i="2" s="1"/>
  <c r="T573" i="2"/>
  <c r="U573" i="2"/>
  <c r="AH573" i="2" s="1"/>
  <c r="V573" i="2"/>
  <c r="W573" i="2"/>
  <c r="AI573" i="2" s="1"/>
  <c r="AG573" i="2"/>
  <c r="F574" i="2"/>
  <c r="Q574" i="2"/>
  <c r="R574" i="2"/>
  <c r="AE574" i="2" s="1"/>
  <c r="S574" i="2"/>
  <c r="AF574" i="2" s="1"/>
  <c r="T574" i="2"/>
  <c r="U574" i="2"/>
  <c r="AH574" i="2" s="1"/>
  <c r="V574" i="2"/>
  <c r="W574" i="2"/>
  <c r="AI574" i="2" s="1"/>
  <c r="F575" i="2"/>
  <c r="Q575" i="2"/>
  <c r="AD575" i="2" s="1"/>
  <c r="R575" i="2"/>
  <c r="AE575" i="2" s="1"/>
  <c r="S575" i="2"/>
  <c r="AF575" i="2" s="1"/>
  <c r="T575" i="2"/>
  <c r="AG575" i="2" s="1"/>
  <c r="U575" i="2"/>
  <c r="AH575" i="2" s="1"/>
  <c r="V575" i="2"/>
  <c r="W575" i="2"/>
  <c r="AI575" i="2" s="1"/>
  <c r="X575" i="2"/>
  <c r="Y575" i="2" s="1"/>
  <c r="Z575" i="2" s="1"/>
  <c r="AB575" i="2"/>
  <c r="F576" i="2"/>
  <c r="Q576" i="2"/>
  <c r="R576" i="2"/>
  <c r="AE576" i="2" s="1"/>
  <c r="S576" i="2"/>
  <c r="AF576" i="2" s="1"/>
  <c r="T576" i="2"/>
  <c r="AG576" i="2" s="1"/>
  <c r="U576" i="2"/>
  <c r="AH576" i="2" s="1"/>
  <c r="V576" i="2"/>
  <c r="W576" i="2"/>
  <c r="AI576" i="2" s="1"/>
  <c r="F577" i="2"/>
  <c r="Q577" i="2"/>
  <c r="AD577" i="2" s="1"/>
  <c r="R577" i="2"/>
  <c r="AE577" i="2" s="1"/>
  <c r="S577" i="2"/>
  <c r="AF577" i="2" s="1"/>
  <c r="T577" i="2"/>
  <c r="AG577" i="2" s="1"/>
  <c r="U577" i="2"/>
  <c r="AH577" i="2" s="1"/>
  <c r="V577" i="2"/>
  <c r="W577" i="2"/>
  <c r="AI577" i="2" s="1"/>
  <c r="X577" i="2"/>
  <c r="Y577" i="2" s="1"/>
  <c r="Z577" i="2" s="1"/>
  <c r="F578" i="2"/>
  <c r="Q578" i="2"/>
  <c r="R578" i="2"/>
  <c r="S578" i="2"/>
  <c r="AF578" i="2" s="1"/>
  <c r="T578" i="2"/>
  <c r="AG578" i="2" s="1"/>
  <c r="U578" i="2"/>
  <c r="AH578" i="2" s="1"/>
  <c r="V578" i="2"/>
  <c r="W578" i="2"/>
  <c r="AI578" i="2" s="1"/>
  <c r="AE578" i="2"/>
  <c r="F579" i="2"/>
  <c r="Q579" i="2"/>
  <c r="AB579" i="2" s="1"/>
  <c r="R579" i="2"/>
  <c r="AE579" i="2" s="1"/>
  <c r="S579" i="2"/>
  <c r="AF579" i="2" s="1"/>
  <c r="T579" i="2"/>
  <c r="AG579" i="2" s="1"/>
  <c r="U579" i="2"/>
  <c r="AH579" i="2" s="1"/>
  <c r="V579" i="2"/>
  <c r="W579" i="2"/>
  <c r="AI579" i="2" s="1"/>
  <c r="X579" i="2"/>
  <c r="Y579" i="2" s="1"/>
  <c r="Z579" i="2" s="1"/>
  <c r="AD579" i="2"/>
  <c r="F580" i="2"/>
  <c r="Q580" i="2"/>
  <c r="R580" i="2"/>
  <c r="AE580" i="2" s="1"/>
  <c r="S580" i="2"/>
  <c r="AF580" i="2" s="1"/>
  <c r="T580" i="2"/>
  <c r="AG580" i="2" s="1"/>
  <c r="U580" i="2"/>
  <c r="AH580" i="2" s="1"/>
  <c r="V580" i="2"/>
  <c r="W580" i="2"/>
  <c r="AI580" i="2" s="1"/>
  <c r="F581" i="2"/>
  <c r="Q581" i="2"/>
  <c r="R581" i="2"/>
  <c r="AE581" i="2" s="1"/>
  <c r="S581" i="2"/>
  <c r="AF581" i="2" s="1"/>
  <c r="T581" i="2"/>
  <c r="AG581" i="2" s="1"/>
  <c r="U581" i="2"/>
  <c r="AH581" i="2" s="1"/>
  <c r="V581" i="2"/>
  <c r="W581" i="2"/>
  <c r="AI581" i="2" s="1"/>
  <c r="F582" i="2"/>
  <c r="Q582" i="2"/>
  <c r="R582" i="2"/>
  <c r="AE582" i="2" s="1"/>
  <c r="S582" i="2"/>
  <c r="AF582" i="2" s="1"/>
  <c r="T582" i="2"/>
  <c r="AG582" i="2" s="1"/>
  <c r="U582" i="2"/>
  <c r="AH582" i="2" s="1"/>
  <c r="V582" i="2"/>
  <c r="W582" i="2"/>
  <c r="AI582" i="2" s="1"/>
  <c r="F583" i="2"/>
  <c r="Q583" i="2"/>
  <c r="R583" i="2"/>
  <c r="AE583" i="2" s="1"/>
  <c r="S583" i="2"/>
  <c r="AF583" i="2" s="1"/>
  <c r="T583" i="2"/>
  <c r="AG583" i="2" s="1"/>
  <c r="U583" i="2"/>
  <c r="AH583" i="2" s="1"/>
  <c r="V583" i="2"/>
  <c r="W583" i="2"/>
  <c r="AB583" i="2"/>
  <c r="AI583" i="2"/>
  <c r="F584" i="2"/>
  <c r="Q584" i="2"/>
  <c r="R584" i="2"/>
  <c r="AE584" i="2" s="1"/>
  <c r="S584" i="2"/>
  <c r="AF584" i="2" s="1"/>
  <c r="T584" i="2"/>
  <c r="AG584" i="2" s="1"/>
  <c r="U584" i="2"/>
  <c r="AH584" i="2" s="1"/>
  <c r="V584" i="2"/>
  <c r="W584" i="2"/>
  <c r="AI584" i="2" s="1"/>
  <c r="F585" i="2"/>
  <c r="Q585" i="2"/>
  <c r="AD585" i="2" s="1"/>
  <c r="R585" i="2"/>
  <c r="AE585" i="2" s="1"/>
  <c r="S585" i="2"/>
  <c r="AF585" i="2" s="1"/>
  <c r="T585" i="2"/>
  <c r="AG585" i="2" s="1"/>
  <c r="U585" i="2"/>
  <c r="AH585" i="2" s="1"/>
  <c r="V585" i="2"/>
  <c r="W585" i="2"/>
  <c r="X585" i="2"/>
  <c r="Y585" i="2" s="1"/>
  <c r="Z585" i="2" s="1"/>
  <c r="AB585" i="2"/>
  <c r="AI585" i="2"/>
  <c r="F586" i="2"/>
  <c r="Q586" i="2"/>
  <c r="R586" i="2"/>
  <c r="AE586" i="2" s="1"/>
  <c r="S586" i="2"/>
  <c r="AF586" i="2" s="1"/>
  <c r="T586" i="2"/>
  <c r="AG586" i="2" s="1"/>
  <c r="U586" i="2"/>
  <c r="AH586" i="2" s="1"/>
  <c r="V586" i="2"/>
  <c r="W586" i="2"/>
  <c r="AI586" i="2" s="1"/>
  <c r="X586" i="2"/>
  <c r="Y586" i="2"/>
  <c r="Z586" i="2" s="1"/>
  <c r="F587" i="2"/>
  <c r="Q587" i="2"/>
  <c r="R587" i="2"/>
  <c r="AE587" i="2" s="1"/>
  <c r="S587" i="2"/>
  <c r="T587" i="2"/>
  <c r="AG587" i="2" s="1"/>
  <c r="U587" i="2"/>
  <c r="AH587" i="2" s="1"/>
  <c r="V587" i="2"/>
  <c r="W587" i="2"/>
  <c r="AI587" i="2" s="1"/>
  <c r="AF587" i="2"/>
  <c r="F588" i="2"/>
  <c r="Q588" i="2"/>
  <c r="R588" i="2"/>
  <c r="AE588" i="2" s="1"/>
  <c r="S588" i="2"/>
  <c r="AF588" i="2" s="1"/>
  <c r="T588" i="2"/>
  <c r="AG588" i="2" s="1"/>
  <c r="U588" i="2"/>
  <c r="AH588" i="2" s="1"/>
  <c r="V588" i="2"/>
  <c r="W588" i="2"/>
  <c r="AI588" i="2" s="1"/>
  <c r="F589" i="2"/>
  <c r="Q589" i="2"/>
  <c r="R589" i="2"/>
  <c r="AE589" i="2" s="1"/>
  <c r="S589" i="2"/>
  <c r="AF589" i="2" s="1"/>
  <c r="T589" i="2"/>
  <c r="AG589" i="2" s="1"/>
  <c r="U589" i="2"/>
  <c r="AH589" i="2" s="1"/>
  <c r="V589" i="2"/>
  <c r="W589" i="2"/>
  <c r="AI589" i="2"/>
  <c r="F590" i="2"/>
  <c r="Q590" i="2"/>
  <c r="R590" i="2"/>
  <c r="AE590" i="2" s="1"/>
  <c r="S590" i="2"/>
  <c r="AF590" i="2" s="1"/>
  <c r="T590" i="2"/>
  <c r="AG590" i="2" s="1"/>
  <c r="U590" i="2"/>
  <c r="AH590" i="2" s="1"/>
  <c r="V590" i="2"/>
  <c r="W590" i="2"/>
  <c r="AI590" i="2" s="1"/>
  <c r="F591" i="2"/>
  <c r="Q591" i="2"/>
  <c r="R591" i="2"/>
  <c r="AE591" i="2" s="1"/>
  <c r="S591" i="2"/>
  <c r="AF591" i="2" s="1"/>
  <c r="T591" i="2"/>
  <c r="AG591" i="2" s="1"/>
  <c r="U591" i="2"/>
  <c r="AH591" i="2" s="1"/>
  <c r="V591" i="2"/>
  <c r="W591" i="2"/>
  <c r="AI591" i="2" s="1"/>
  <c r="F592" i="2"/>
  <c r="Q592" i="2"/>
  <c r="AD592" i="2" s="1"/>
  <c r="R592" i="2"/>
  <c r="AE592" i="2" s="1"/>
  <c r="S592" i="2"/>
  <c r="T592" i="2"/>
  <c r="AG592" i="2" s="1"/>
  <c r="U592" i="2"/>
  <c r="AH592" i="2" s="1"/>
  <c r="V592" i="2"/>
  <c r="W592" i="2"/>
  <c r="X592" i="2"/>
  <c r="Y592" i="2" s="1"/>
  <c r="Z592" i="2" s="1"/>
  <c r="AB592" i="2"/>
  <c r="AF592" i="2"/>
  <c r="AI592" i="2"/>
  <c r="F593" i="2"/>
  <c r="Q593" i="2"/>
  <c r="X593" i="2" s="1"/>
  <c r="Y593" i="2" s="1"/>
  <c r="Z593" i="2" s="1"/>
  <c r="R593" i="2"/>
  <c r="AE593" i="2" s="1"/>
  <c r="S593" i="2"/>
  <c r="AF593" i="2" s="1"/>
  <c r="T593" i="2"/>
  <c r="AG593" i="2" s="1"/>
  <c r="U593" i="2"/>
  <c r="AH593" i="2" s="1"/>
  <c r="V593" i="2"/>
  <c r="W593" i="2"/>
  <c r="AI593" i="2" s="1"/>
  <c r="F594" i="2"/>
  <c r="Q594" i="2"/>
  <c r="R594" i="2"/>
  <c r="AE594" i="2" s="1"/>
  <c r="S594" i="2"/>
  <c r="AF594" i="2" s="1"/>
  <c r="T594" i="2"/>
  <c r="AG594" i="2" s="1"/>
  <c r="U594" i="2"/>
  <c r="AH594" i="2" s="1"/>
  <c r="V594" i="2"/>
  <c r="W594" i="2"/>
  <c r="AI594" i="2" s="1"/>
  <c r="F595" i="2"/>
  <c r="Q595" i="2"/>
  <c r="R595" i="2"/>
  <c r="AE595" i="2" s="1"/>
  <c r="S595" i="2"/>
  <c r="AF595" i="2" s="1"/>
  <c r="T595" i="2"/>
  <c r="U595" i="2"/>
  <c r="AH595" i="2" s="1"/>
  <c r="V595" i="2"/>
  <c r="W595" i="2"/>
  <c r="AI595" i="2" s="1"/>
  <c r="AG595" i="2"/>
  <c r="F596" i="2"/>
  <c r="Q596" i="2"/>
  <c r="R596" i="2"/>
  <c r="AE596" i="2" s="1"/>
  <c r="S596" i="2"/>
  <c r="T596" i="2"/>
  <c r="AG596" i="2" s="1"/>
  <c r="U596" i="2"/>
  <c r="AH596" i="2" s="1"/>
  <c r="V596" i="2"/>
  <c r="W596" i="2"/>
  <c r="AI596" i="2" s="1"/>
  <c r="AF596" i="2"/>
  <c r="F597" i="2"/>
  <c r="Q597" i="2"/>
  <c r="R597" i="2"/>
  <c r="AE597" i="2" s="1"/>
  <c r="S597" i="2"/>
  <c r="AF597" i="2" s="1"/>
  <c r="T597" i="2"/>
  <c r="AG597" i="2" s="1"/>
  <c r="U597" i="2"/>
  <c r="AH597" i="2" s="1"/>
  <c r="V597" i="2"/>
  <c r="W597" i="2"/>
  <c r="AI597" i="2" s="1"/>
  <c r="F598" i="2"/>
  <c r="Q598" i="2"/>
  <c r="R598" i="2"/>
  <c r="AE598" i="2" s="1"/>
  <c r="S598" i="2"/>
  <c r="AF598" i="2" s="1"/>
  <c r="T598" i="2"/>
  <c r="AG598" i="2" s="1"/>
  <c r="U598" i="2"/>
  <c r="AH598" i="2" s="1"/>
  <c r="V598" i="2"/>
  <c r="W598" i="2"/>
  <c r="AI598" i="2" s="1"/>
  <c r="X598" i="2"/>
  <c r="Y598" i="2" s="1"/>
  <c r="Z598" i="2" s="1"/>
  <c r="F599" i="2"/>
  <c r="Q599" i="2"/>
  <c r="AB599" i="2" s="1"/>
  <c r="R599" i="2"/>
  <c r="AE599" i="2" s="1"/>
  <c r="S599" i="2"/>
  <c r="AF599" i="2" s="1"/>
  <c r="T599" i="2"/>
  <c r="AG599" i="2" s="1"/>
  <c r="U599" i="2"/>
  <c r="AH599" i="2" s="1"/>
  <c r="V599" i="2"/>
  <c r="W599" i="2"/>
  <c r="AI599" i="2" s="1"/>
  <c r="F600" i="2"/>
  <c r="Q600" i="2"/>
  <c r="R600" i="2"/>
  <c r="AE600" i="2" s="1"/>
  <c r="S600" i="2"/>
  <c r="AF600" i="2" s="1"/>
  <c r="T600" i="2"/>
  <c r="AG600" i="2" s="1"/>
  <c r="U600" i="2"/>
  <c r="AH600" i="2" s="1"/>
  <c r="V600" i="2"/>
  <c r="W600" i="2"/>
  <c r="AI600" i="2" s="1"/>
  <c r="F601" i="2"/>
  <c r="Q601" i="2"/>
  <c r="AB601" i="2" s="1"/>
  <c r="R601" i="2"/>
  <c r="AE601" i="2" s="1"/>
  <c r="S601" i="2"/>
  <c r="AF601" i="2" s="1"/>
  <c r="T601" i="2"/>
  <c r="AG601" i="2" s="1"/>
  <c r="U601" i="2"/>
  <c r="AH601" i="2" s="1"/>
  <c r="V601" i="2"/>
  <c r="W601" i="2"/>
  <c r="AI601" i="2" s="1"/>
  <c r="F602" i="2"/>
  <c r="Q602" i="2"/>
  <c r="AD602" i="2" s="1"/>
  <c r="R602" i="2"/>
  <c r="AE602" i="2" s="1"/>
  <c r="S602" i="2"/>
  <c r="T602" i="2"/>
  <c r="AG602" i="2" s="1"/>
  <c r="U602" i="2"/>
  <c r="AH602" i="2" s="1"/>
  <c r="V602" i="2"/>
  <c r="W602" i="2"/>
  <c r="AI602" i="2" s="1"/>
  <c r="AF602" i="2"/>
  <c r="F603" i="2"/>
  <c r="Q603" i="2"/>
  <c r="R603" i="2"/>
  <c r="AE603" i="2" s="1"/>
  <c r="S603" i="2"/>
  <c r="AF603" i="2" s="1"/>
  <c r="T603" i="2"/>
  <c r="AG603" i="2" s="1"/>
  <c r="U603" i="2"/>
  <c r="AH603" i="2" s="1"/>
  <c r="V603" i="2"/>
  <c r="W603" i="2"/>
  <c r="AI603" i="2" s="1"/>
  <c r="F604" i="2"/>
  <c r="Q604" i="2"/>
  <c r="R604" i="2"/>
  <c r="AE604" i="2" s="1"/>
  <c r="S604" i="2"/>
  <c r="AF604" i="2" s="1"/>
  <c r="T604" i="2"/>
  <c r="AG604" i="2" s="1"/>
  <c r="U604" i="2"/>
  <c r="AH604" i="2" s="1"/>
  <c r="V604" i="2"/>
  <c r="W604" i="2"/>
  <c r="AI604" i="2" s="1"/>
  <c r="F605" i="2"/>
  <c r="Q605" i="2"/>
  <c r="R605" i="2"/>
  <c r="AE605" i="2" s="1"/>
  <c r="S605" i="2"/>
  <c r="AF605" i="2" s="1"/>
  <c r="T605" i="2"/>
  <c r="AG605" i="2" s="1"/>
  <c r="U605" i="2"/>
  <c r="AH605" i="2" s="1"/>
  <c r="V605" i="2"/>
  <c r="W605" i="2"/>
  <c r="AI605" i="2" s="1"/>
  <c r="F606" i="2"/>
  <c r="Q606" i="2"/>
  <c r="R606" i="2"/>
  <c r="AE606" i="2" s="1"/>
  <c r="S606" i="2"/>
  <c r="T606" i="2"/>
  <c r="AG606" i="2" s="1"/>
  <c r="U606" i="2"/>
  <c r="AH606" i="2" s="1"/>
  <c r="V606" i="2"/>
  <c r="W606" i="2"/>
  <c r="AF606" i="2"/>
  <c r="AI606" i="2"/>
  <c r="F607" i="2"/>
  <c r="Q607" i="2"/>
  <c r="R607" i="2"/>
  <c r="AE607" i="2" s="1"/>
  <c r="S607" i="2"/>
  <c r="T607" i="2"/>
  <c r="AG607" i="2" s="1"/>
  <c r="U607" i="2"/>
  <c r="AH607" i="2" s="1"/>
  <c r="V607" i="2"/>
  <c r="W607" i="2"/>
  <c r="AI607" i="2" s="1"/>
  <c r="X607" i="2"/>
  <c r="Y607" i="2" s="1"/>
  <c r="Z607" i="2" s="1"/>
  <c r="AF607" i="2"/>
  <c r="F608" i="2"/>
  <c r="Q608" i="2"/>
  <c r="R608" i="2"/>
  <c r="AE608" i="2" s="1"/>
  <c r="S608" i="2"/>
  <c r="AF608" i="2" s="1"/>
  <c r="T608" i="2"/>
  <c r="AG608" i="2" s="1"/>
  <c r="U608" i="2"/>
  <c r="AH608" i="2" s="1"/>
  <c r="V608" i="2"/>
  <c r="W608" i="2"/>
  <c r="AI608" i="2" s="1"/>
  <c r="F609" i="2"/>
  <c r="Q609" i="2"/>
  <c r="AD609" i="2" s="1"/>
  <c r="R609" i="2"/>
  <c r="AE609" i="2" s="1"/>
  <c r="S609" i="2"/>
  <c r="AF609" i="2" s="1"/>
  <c r="T609" i="2"/>
  <c r="AG609" i="2" s="1"/>
  <c r="U609" i="2"/>
  <c r="AH609" i="2" s="1"/>
  <c r="V609" i="2"/>
  <c r="W609" i="2"/>
  <c r="AI609" i="2" s="1"/>
  <c r="F610" i="2"/>
  <c r="Q610" i="2"/>
  <c r="AD610" i="2" s="1"/>
  <c r="R610" i="2"/>
  <c r="AE610" i="2" s="1"/>
  <c r="S610" i="2"/>
  <c r="AF610" i="2" s="1"/>
  <c r="T610" i="2"/>
  <c r="U610" i="2"/>
  <c r="AH610" i="2" s="1"/>
  <c r="V610" i="2"/>
  <c r="W610" i="2"/>
  <c r="AI610" i="2" s="1"/>
  <c r="AB610" i="2"/>
  <c r="AG610" i="2"/>
  <c r="F611" i="2"/>
  <c r="Q611" i="2"/>
  <c r="AB611" i="2" s="1"/>
  <c r="R611" i="2"/>
  <c r="AE611" i="2" s="1"/>
  <c r="S611" i="2"/>
  <c r="AF611" i="2" s="1"/>
  <c r="T611" i="2"/>
  <c r="AG611" i="2" s="1"/>
  <c r="U611" i="2"/>
  <c r="AH611" i="2" s="1"/>
  <c r="V611" i="2"/>
  <c r="W611" i="2"/>
  <c r="AI611" i="2" s="1"/>
  <c r="F612" i="2"/>
  <c r="Q612" i="2"/>
  <c r="AB612" i="2" s="1"/>
  <c r="R612" i="2"/>
  <c r="AE612" i="2" s="1"/>
  <c r="S612" i="2"/>
  <c r="T612" i="2"/>
  <c r="AG612" i="2" s="1"/>
  <c r="U612" i="2"/>
  <c r="AH612" i="2" s="1"/>
  <c r="V612" i="2"/>
  <c r="W612" i="2"/>
  <c r="AI612" i="2" s="1"/>
  <c r="AF612" i="2"/>
  <c r="F613" i="2"/>
  <c r="Q613" i="2"/>
  <c r="AD613" i="2" s="1"/>
  <c r="R613" i="2"/>
  <c r="AE613" i="2" s="1"/>
  <c r="S613" i="2"/>
  <c r="AF613" i="2" s="1"/>
  <c r="T613" i="2"/>
  <c r="U613" i="2"/>
  <c r="V613" i="2"/>
  <c r="W613" i="2"/>
  <c r="AI613" i="2" s="1"/>
  <c r="AG613" i="2"/>
  <c r="AH613" i="2"/>
  <c r="F614" i="2"/>
  <c r="Q614" i="2"/>
  <c r="R614" i="2"/>
  <c r="AE614" i="2" s="1"/>
  <c r="S614" i="2"/>
  <c r="AF614" i="2" s="1"/>
  <c r="T614" i="2"/>
  <c r="AG614" i="2" s="1"/>
  <c r="U614" i="2"/>
  <c r="AH614" i="2" s="1"/>
  <c r="V614" i="2"/>
  <c r="W614" i="2"/>
  <c r="AI614" i="2" s="1"/>
  <c r="AD614" i="2"/>
  <c r="F615" i="2"/>
  <c r="Q615" i="2"/>
  <c r="AB615" i="2" s="1"/>
  <c r="R615" i="2"/>
  <c r="AE615" i="2" s="1"/>
  <c r="S615" i="2"/>
  <c r="AF615" i="2" s="1"/>
  <c r="T615" i="2"/>
  <c r="AG615" i="2" s="1"/>
  <c r="U615" i="2"/>
  <c r="AH615" i="2" s="1"/>
  <c r="V615" i="2"/>
  <c r="W615" i="2"/>
  <c r="AI615" i="2" s="1"/>
  <c r="AD615" i="2"/>
  <c r="F616" i="2"/>
  <c r="Q616" i="2"/>
  <c r="R616" i="2"/>
  <c r="AE616" i="2" s="1"/>
  <c r="S616" i="2"/>
  <c r="AF616" i="2" s="1"/>
  <c r="T616" i="2"/>
  <c r="AG616" i="2" s="1"/>
  <c r="U616" i="2"/>
  <c r="AH616" i="2" s="1"/>
  <c r="V616" i="2"/>
  <c r="W616" i="2"/>
  <c r="AI616" i="2" s="1"/>
  <c r="F617" i="2"/>
  <c r="Q617" i="2"/>
  <c r="R617" i="2"/>
  <c r="AE617" i="2" s="1"/>
  <c r="S617" i="2"/>
  <c r="AF617" i="2" s="1"/>
  <c r="T617" i="2"/>
  <c r="U617" i="2"/>
  <c r="AH617" i="2" s="1"/>
  <c r="V617" i="2"/>
  <c r="W617" i="2"/>
  <c r="AI617" i="2" s="1"/>
  <c r="AG617" i="2"/>
  <c r="F618" i="2"/>
  <c r="Q618" i="2"/>
  <c r="X618" i="2" s="1"/>
  <c r="Y618" i="2" s="1"/>
  <c r="Z618" i="2" s="1"/>
  <c r="R618" i="2"/>
  <c r="AE618" i="2" s="1"/>
  <c r="S618" i="2"/>
  <c r="AF618" i="2" s="1"/>
  <c r="T618" i="2"/>
  <c r="AG618" i="2" s="1"/>
  <c r="U618" i="2"/>
  <c r="AH618" i="2" s="1"/>
  <c r="V618" i="2"/>
  <c r="W618" i="2"/>
  <c r="AI618" i="2" s="1"/>
  <c r="F619" i="2"/>
  <c r="Q619" i="2"/>
  <c r="AD619" i="2" s="1"/>
  <c r="R619" i="2"/>
  <c r="AE619" i="2" s="1"/>
  <c r="S619" i="2"/>
  <c r="AF619" i="2" s="1"/>
  <c r="T619" i="2"/>
  <c r="AG619" i="2" s="1"/>
  <c r="U619" i="2"/>
  <c r="V619" i="2"/>
  <c r="W619" i="2"/>
  <c r="AI619" i="2" s="1"/>
  <c r="AH619" i="2"/>
  <c r="F620" i="2"/>
  <c r="Q620" i="2"/>
  <c r="R620" i="2"/>
  <c r="AE620" i="2" s="1"/>
  <c r="S620" i="2"/>
  <c r="AF620" i="2" s="1"/>
  <c r="T620" i="2"/>
  <c r="AG620" i="2" s="1"/>
  <c r="U620" i="2"/>
  <c r="AH620" i="2" s="1"/>
  <c r="V620" i="2"/>
  <c r="W620" i="2"/>
  <c r="AI620" i="2" s="1"/>
  <c r="F621" i="2"/>
  <c r="Q621" i="2"/>
  <c r="AB621" i="2" s="1"/>
  <c r="R621" i="2"/>
  <c r="S621" i="2"/>
  <c r="AF621" i="2" s="1"/>
  <c r="T621" i="2"/>
  <c r="AG621" i="2" s="1"/>
  <c r="U621" i="2"/>
  <c r="AH621" i="2" s="1"/>
  <c r="V621" i="2"/>
  <c r="W621" i="2"/>
  <c r="AI621" i="2" s="1"/>
  <c r="X621" i="2"/>
  <c r="Y621" i="2" s="1"/>
  <c r="Z621" i="2" s="1"/>
  <c r="AD621" i="2"/>
  <c r="AE621" i="2"/>
  <c r="F622" i="2"/>
  <c r="Q622" i="2"/>
  <c r="AD622" i="2" s="1"/>
  <c r="R622" i="2"/>
  <c r="AE622" i="2" s="1"/>
  <c r="S622" i="2"/>
  <c r="AF622" i="2" s="1"/>
  <c r="T622" i="2"/>
  <c r="U622" i="2"/>
  <c r="AH622" i="2" s="1"/>
  <c r="V622" i="2"/>
  <c r="W622" i="2"/>
  <c r="AI622" i="2" s="1"/>
  <c r="AB622" i="2"/>
  <c r="AG622" i="2"/>
  <c r="F623" i="2"/>
  <c r="Q623" i="2"/>
  <c r="R623" i="2"/>
  <c r="AE623" i="2" s="1"/>
  <c r="S623" i="2"/>
  <c r="AF623" i="2" s="1"/>
  <c r="T623" i="2"/>
  <c r="U623" i="2"/>
  <c r="AH623" i="2" s="1"/>
  <c r="V623" i="2"/>
  <c r="W623" i="2"/>
  <c r="AI623" i="2" s="1"/>
  <c r="AG623" i="2"/>
  <c r="F624" i="2"/>
  <c r="Q624" i="2"/>
  <c r="R624" i="2"/>
  <c r="AE624" i="2" s="1"/>
  <c r="S624" i="2"/>
  <c r="AF624" i="2" s="1"/>
  <c r="T624" i="2"/>
  <c r="AG624" i="2" s="1"/>
  <c r="U624" i="2"/>
  <c r="AH624" i="2" s="1"/>
  <c r="V624" i="2"/>
  <c r="W624" i="2"/>
  <c r="AI624" i="2" s="1"/>
  <c r="F625" i="2"/>
  <c r="Q625" i="2"/>
  <c r="AD625" i="2" s="1"/>
  <c r="R625" i="2"/>
  <c r="AE625" i="2" s="1"/>
  <c r="S625" i="2"/>
  <c r="AF625" i="2" s="1"/>
  <c r="T625" i="2"/>
  <c r="AG625" i="2" s="1"/>
  <c r="U625" i="2"/>
  <c r="AH625" i="2" s="1"/>
  <c r="V625" i="2"/>
  <c r="W625" i="2"/>
  <c r="AI625" i="2"/>
  <c r="F626" i="2"/>
  <c r="Q626" i="2"/>
  <c r="R626" i="2"/>
  <c r="AE626" i="2" s="1"/>
  <c r="S626" i="2"/>
  <c r="AF626" i="2" s="1"/>
  <c r="T626" i="2"/>
  <c r="AG626" i="2" s="1"/>
  <c r="U626" i="2"/>
  <c r="V626" i="2"/>
  <c r="W626" i="2"/>
  <c r="AI626" i="2" s="1"/>
  <c r="AH626" i="2"/>
  <c r="F627" i="2"/>
  <c r="Q627" i="2"/>
  <c r="R627" i="2"/>
  <c r="AE627" i="2" s="1"/>
  <c r="S627" i="2"/>
  <c r="AF627" i="2" s="1"/>
  <c r="T627" i="2"/>
  <c r="AG627" i="2" s="1"/>
  <c r="U627" i="2"/>
  <c r="AH627" i="2" s="1"/>
  <c r="V627" i="2"/>
  <c r="W627" i="2"/>
  <c r="AI627" i="2" s="1"/>
  <c r="AD627" i="2"/>
  <c r="F628" i="2"/>
  <c r="Q628" i="2"/>
  <c r="AB628" i="2" s="1"/>
  <c r="R628" i="2"/>
  <c r="AE628" i="2" s="1"/>
  <c r="S628" i="2"/>
  <c r="AF628" i="2" s="1"/>
  <c r="T628" i="2"/>
  <c r="AG628" i="2" s="1"/>
  <c r="U628" i="2"/>
  <c r="AH628" i="2" s="1"/>
  <c r="V628" i="2"/>
  <c r="W628" i="2"/>
  <c r="AI628" i="2" s="1"/>
  <c r="F629" i="2"/>
  <c r="F630" i="2" s="1"/>
  <c r="Q629" i="2"/>
  <c r="R629" i="2"/>
  <c r="AE629" i="2" s="1"/>
  <c r="S629" i="2"/>
  <c r="AF629" i="2" s="1"/>
  <c r="T629" i="2"/>
  <c r="AG629" i="2" s="1"/>
  <c r="U629" i="2"/>
  <c r="AH629" i="2" s="1"/>
  <c r="V629" i="2"/>
  <c r="W629" i="2"/>
  <c r="AI629" i="2" s="1"/>
  <c r="Q630" i="2"/>
  <c r="AD630" i="2" s="1"/>
  <c r="R630" i="2"/>
  <c r="S630" i="2"/>
  <c r="AF630" i="2" s="1"/>
  <c r="T630" i="2"/>
  <c r="AG630" i="2" s="1"/>
  <c r="U630" i="2"/>
  <c r="V630" i="2"/>
  <c r="W630" i="2"/>
  <c r="AI630" i="2" s="1"/>
  <c r="F631" i="2"/>
  <c r="Q631" i="2"/>
  <c r="AD631" i="2" s="1"/>
  <c r="R631" i="2"/>
  <c r="AE631" i="2" s="1"/>
  <c r="S631" i="2"/>
  <c r="AF631" i="2" s="1"/>
  <c r="T631" i="2"/>
  <c r="AG631" i="2" s="1"/>
  <c r="U631" i="2"/>
  <c r="AH631" i="2" s="1"/>
  <c r="V631" i="2"/>
  <c r="W631" i="2"/>
  <c r="AI631" i="2"/>
  <c r="F632" i="2"/>
  <c r="Q632" i="2"/>
  <c r="R632" i="2"/>
  <c r="AE632" i="2" s="1"/>
  <c r="S632" i="2"/>
  <c r="AF632" i="2" s="1"/>
  <c r="T632" i="2"/>
  <c r="AG632" i="2" s="1"/>
  <c r="U632" i="2"/>
  <c r="V632" i="2"/>
  <c r="W632" i="2"/>
  <c r="AD632" i="2"/>
  <c r="AH632" i="2"/>
  <c r="AI632" i="2"/>
  <c r="F633" i="2"/>
  <c r="Q633" i="2"/>
  <c r="R633" i="2"/>
  <c r="S633" i="2"/>
  <c r="T633" i="2"/>
  <c r="AG633" i="2" s="1"/>
  <c r="U633" i="2"/>
  <c r="V633" i="2"/>
  <c r="W633" i="2"/>
  <c r="AE633" i="2"/>
  <c r="AH633" i="2"/>
  <c r="AI633" i="2"/>
  <c r="F634" i="2"/>
  <c r="Q634" i="2"/>
  <c r="AB634" i="2" s="1"/>
  <c r="R634" i="2"/>
  <c r="AE634" i="2" s="1"/>
  <c r="S634" i="2"/>
  <c r="AF634" i="2" s="1"/>
  <c r="T634" i="2"/>
  <c r="AG634" i="2" s="1"/>
  <c r="U634" i="2"/>
  <c r="AH634" i="2" s="1"/>
  <c r="V634" i="2"/>
  <c r="W634" i="2"/>
  <c r="AI634" i="2" s="1"/>
  <c r="F635" i="2"/>
  <c r="Q635" i="2"/>
  <c r="R635" i="2"/>
  <c r="AE635" i="2" s="1"/>
  <c r="S635" i="2"/>
  <c r="AF635" i="2" s="1"/>
  <c r="T635" i="2"/>
  <c r="AG635" i="2" s="1"/>
  <c r="U635" i="2"/>
  <c r="AH635" i="2" s="1"/>
  <c r="V635" i="2"/>
  <c r="W635" i="2"/>
  <c r="AI635" i="2" s="1"/>
  <c r="X635" i="2"/>
  <c r="Y635" i="2" s="1"/>
  <c r="Z635" i="2" s="1"/>
  <c r="AB635" i="2"/>
  <c r="AD635" i="2"/>
  <c r="F636" i="2"/>
  <c r="Q636" i="2"/>
  <c r="R636" i="2"/>
  <c r="AE636" i="2" s="1"/>
  <c r="S636" i="2"/>
  <c r="AF636" i="2" s="1"/>
  <c r="T636" i="2"/>
  <c r="AG636" i="2" s="1"/>
  <c r="U636" i="2"/>
  <c r="AH636" i="2" s="1"/>
  <c r="V636" i="2"/>
  <c r="W636" i="2"/>
  <c r="AI636" i="2" s="1"/>
  <c r="F637" i="2"/>
  <c r="Q637" i="2"/>
  <c r="AD637" i="2" s="1"/>
  <c r="R637" i="2"/>
  <c r="AE637" i="2" s="1"/>
  <c r="S637" i="2"/>
  <c r="AF637" i="2" s="1"/>
  <c r="T637" i="2"/>
  <c r="AG637" i="2" s="1"/>
  <c r="U637" i="2"/>
  <c r="AH637" i="2" s="1"/>
  <c r="V637" i="2"/>
  <c r="W637" i="2"/>
  <c r="AI637" i="2" s="1"/>
  <c r="F638" i="2"/>
  <c r="F639" i="2" s="1"/>
  <c r="F640" i="2" s="1"/>
  <c r="Q638" i="2"/>
  <c r="R638" i="2"/>
  <c r="AE638" i="2" s="1"/>
  <c r="S638" i="2"/>
  <c r="AF638" i="2" s="1"/>
  <c r="T638" i="2"/>
  <c r="U638" i="2"/>
  <c r="V638" i="2"/>
  <c r="W638" i="2"/>
  <c r="AI638" i="2" s="1"/>
  <c r="AG638" i="2"/>
  <c r="AH638" i="2"/>
  <c r="Q639" i="2"/>
  <c r="AD639" i="2" s="1"/>
  <c r="R639" i="2"/>
  <c r="AE639" i="2" s="1"/>
  <c r="S639" i="2"/>
  <c r="AF639" i="2" s="1"/>
  <c r="T639" i="2"/>
  <c r="AG639" i="2" s="1"/>
  <c r="U639" i="2"/>
  <c r="AH639" i="2" s="1"/>
  <c r="V639" i="2"/>
  <c r="W639" i="2"/>
  <c r="AI639" i="2" s="1"/>
  <c r="Q640" i="2"/>
  <c r="R640" i="2"/>
  <c r="S640" i="2"/>
  <c r="T640" i="2"/>
  <c r="AG640" i="2" s="1"/>
  <c r="U640" i="2"/>
  <c r="V640" i="2"/>
  <c r="W640" i="2"/>
  <c r="AI640" i="2" s="1"/>
  <c r="AE640" i="2"/>
  <c r="AF640" i="2"/>
  <c r="AH640" i="2"/>
  <c r="F641" i="2"/>
  <c r="Q641" i="2"/>
  <c r="AD641" i="2" s="1"/>
  <c r="R641" i="2"/>
  <c r="AE641" i="2" s="1"/>
  <c r="S641" i="2"/>
  <c r="AF641" i="2" s="1"/>
  <c r="T641" i="2"/>
  <c r="AG641" i="2" s="1"/>
  <c r="U641" i="2"/>
  <c r="AH641" i="2" s="1"/>
  <c r="V641" i="2"/>
  <c r="W641" i="2"/>
  <c r="AI641" i="2" s="1"/>
  <c r="F642" i="2"/>
  <c r="Q642" i="2"/>
  <c r="R642" i="2"/>
  <c r="AE642" i="2" s="1"/>
  <c r="S642" i="2"/>
  <c r="AF642" i="2" s="1"/>
  <c r="T642" i="2"/>
  <c r="AG642" i="2" s="1"/>
  <c r="U642" i="2"/>
  <c r="AH642" i="2" s="1"/>
  <c r="V642" i="2"/>
  <c r="W642" i="2"/>
  <c r="AI642" i="2" s="1"/>
  <c r="F643" i="2"/>
  <c r="Q643" i="2"/>
  <c r="AD643" i="2" s="1"/>
  <c r="R643" i="2"/>
  <c r="AE643" i="2" s="1"/>
  <c r="S643" i="2"/>
  <c r="AF643" i="2" s="1"/>
  <c r="T643" i="2"/>
  <c r="U643" i="2"/>
  <c r="AH643" i="2" s="1"/>
  <c r="V643" i="2"/>
  <c r="W643" i="2"/>
  <c r="AI643" i="2" s="1"/>
  <c r="AG643" i="2"/>
  <c r="F644" i="2"/>
  <c r="Q644" i="2"/>
  <c r="R644" i="2"/>
  <c r="AE644" i="2" s="1"/>
  <c r="S644" i="2"/>
  <c r="AF644" i="2" s="1"/>
  <c r="T644" i="2"/>
  <c r="AG644" i="2" s="1"/>
  <c r="U644" i="2"/>
  <c r="V644" i="2"/>
  <c r="W644" i="2"/>
  <c r="AI644" i="2" s="1"/>
  <c r="AH644" i="2"/>
  <c r="F645" i="2"/>
  <c r="Q645" i="2"/>
  <c r="AB645" i="2" s="1"/>
  <c r="R645" i="2"/>
  <c r="AE645" i="2" s="1"/>
  <c r="S645" i="2"/>
  <c r="AF645" i="2" s="1"/>
  <c r="T645" i="2"/>
  <c r="AG645" i="2" s="1"/>
  <c r="U645" i="2"/>
  <c r="AH645" i="2" s="1"/>
  <c r="V645" i="2"/>
  <c r="W645" i="2"/>
  <c r="AI645" i="2" s="1"/>
  <c r="F646" i="2"/>
  <c r="Q646" i="2"/>
  <c r="AD646" i="2" s="1"/>
  <c r="R646" i="2"/>
  <c r="AE646" i="2" s="1"/>
  <c r="S646" i="2"/>
  <c r="AF646" i="2" s="1"/>
  <c r="T646" i="2"/>
  <c r="AG646" i="2" s="1"/>
  <c r="U646" i="2"/>
  <c r="AH646" i="2" s="1"/>
  <c r="V646" i="2"/>
  <c r="W646" i="2"/>
  <c r="AI646" i="2" s="1"/>
  <c r="F647" i="2"/>
  <c r="Q647" i="2"/>
  <c r="R647" i="2"/>
  <c r="AE647" i="2" s="1"/>
  <c r="S647" i="2"/>
  <c r="AF647" i="2" s="1"/>
  <c r="T647" i="2"/>
  <c r="AG647" i="2" s="1"/>
  <c r="U647" i="2"/>
  <c r="AH647" i="2" s="1"/>
  <c r="V647" i="2"/>
  <c r="W647" i="2"/>
  <c r="AI647" i="2" s="1"/>
  <c r="F648" i="2"/>
  <c r="Q648" i="2"/>
  <c r="R648" i="2"/>
  <c r="AE648" i="2" s="1"/>
  <c r="S648" i="2"/>
  <c r="AF648" i="2" s="1"/>
  <c r="T648" i="2"/>
  <c r="AG648" i="2" s="1"/>
  <c r="U648" i="2"/>
  <c r="AH648" i="2" s="1"/>
  <c r="V648" i="2"/>
  <c r="W648" i="2"/>
  <c r="AI648" i="2" s="1"/>
  <c r="F649" i="2"/>
  <c r="Q649" i="2"/>
  <c r="AD649" i="2" s="1"/>
  <c r="R649" i="2"/>
  <c r="AE649" i="2" s="1"/>
  <c r="S649" i="2"/>
  <c r="AF649" i="2" s="1"/>
  <c r="T649" i="2"/>
  <c r="AG649" i="2" s="1"/>
  <c r="U649" i="2"/>
  <c r="AH649" i="2" s="1"/>
  <c r="V649" i="2"/>
  <c r="W649" i="2"/>
  <c r="AI649" i="2"/>
  <c r="F650" i="2"/>
  <c r="Q650" i="2"/>
  <c r="AD650" i="2" s="1"/>
  <c r="R650" i="2"/>
  <c r="AE650" i="2" s="1"/>
  <c r="S650" i="2"/>
  <c r="AF650" i="2" s="1"/>
  <c r="T650" i="2"/>
  <c r="AG650" i="2" s="1"/>
  <c r="U650" i="2"/>
  <c r="AH650" i="2" s="1"/>
  <c r="V650" i="2"/>
  <c r="W650" i="2"/>
  <c r="AI650" i="2" s="1"/>
  <c r="F651" i="2"/>
  <c r="Q651" i="2"/>
  <c r="R651" i="2"/>
  <c r="S651" i="2"/>
  <c r="T651" i="2"/>
  <c r="U651" i="2"/>
  <c r="AH651" i="2" s="1"/>
  <c r="V651" i="2"/>
  <c r="W651" i="2"/>
  <c r="AE651" i="2"/>
  <c r="AF651" i="2"/>
  <c r="AG651" i="2"/>
  <c r="AI651" i="2"/>
  <c r="F652" i="2"/>
  <c r="Q652" i="2"/>
  <c r="R652" i="2"/>
  <c r="AE652" i="2" s="1"/>
  <c r="S652" i="2"/>
  <c r="T652" i="2"/>
  <c r="AG652" i="2" s="1"/>
  <c r="U652" i="2"/>
  <c r="V652" i="2"/>
  <c r="W652" i="2"/>
  <c r="AI652" i="2" s="1"/>
  <c r="AF652" i="2"/>
  <c r="AH652" i="2"/>
  <c r="F653" i="2"/>
  <c r="Q653" i="2"/>
  <c r="R653" i="2"/>
  <c r="S653" i="2"/>
  <c r="AF653" i="2" s="1"/>
  <c r="T653" i="2"/>
  <c r="AG653" i="2" s="1"/>
  <c r="U653" i="2"/>
  <c r="AH653" i="2" s="1"/>
  <c r="V653" i="2"/>
  <c r="W653" i="2"/>
  <c r="AI653" i="2" s="1"/>
  <c r="AE653" i="2"/>
  <c r="F654" i="2"/>
  <c r="Q654" i="2"/>
  <c r="R654" i="2"/>
  <c r="AE654" i="2" s="1"/>
  <c r="S654" i="2"/>
  <c r="AF654" i="2" s="1"/>
  <c r="T654" i="2"/>
  <c r="AG654" i="2" s="1"/>
  <c r="U654" i="2"/>
  <c r="AH654" i="2" s="1"/>
  <c r="V654" i="2"/>
  <c r="W654" i="2"/>
  <c r="AI654" i="2" s="1"/>
  <c r="X654" i="2"/>
  <c r="Y654" i="2" s="1"/>
  <c r="Z654" i="2" s="1"/>
  <c r="F655" i="2"/>
  <c r="Q655" i="2"/>
  <c r="R655" i="2"/>
  <c r="AE655" i="2" s="1"/>
  <c r="S655" i="2"/>
  <c r="AF655" i="2" s="1"/>
  <c r="T655" i="2"/>
  <c r="AG655" i="2" s="1"/>
  <c r="U655" i="2"/>
  <c r="V655" i="2"/>
  <c r="W655" i="2"/>
  <c r="AI655" i="2" s="1"/>
  <c r="AH655" i="2"/>
  <c r="F656" i="2"/>
  <c r="Q656" i="2"/>
  <c r="R656" i="2"/>
  <c r="S656" i="2"/>
  <c r="AF656" i="2" s="1"/>
  <c r="T656" i="2"/>
  <c r="AG656" i="2" s="1"/>
  <c r="U656" i="2"/>
  <c r="V656" i="2"/>
  <c r="W656" i="2"/>
  <c r="AI656" i="2" s="1"/>
  <c r="AE656" i="2"/>
  <c r="AH656" i="2"/>
  <c r="F657" i="2"/>
  <c r="Q657" i="2"/>
  <c r="R657" i="2"/>
  <c r="AE657" i="2" s="1"/>
  <c r="S657" i="2"/>
  <c r="AF657" i="2" s="1"/>
  <c r="T657" i="2"/>
  <c r="AG657" i="2" s="1"/>
  <c r="U657" i="2"/>
  <c r="AH657" i="2" s="1"/>
  <c r="V657" i="2"/>
  <c r="W657" i="2"/>
  <c r="AI657" i="2"/>
  <c r="F658" i="2"/>
  <c r="Q658" i="2"/>
  <c r="AB658" i="2" s="1"/>
  <c r="R658" i="2"/>
  <c r="AE658" i="2" s="1"/>
  <c r="S658" i="2"/>
  <c r="AF658" i="2" s="1"/>
  <c r="T658" i="2"/>
  <c r="U658" i="2"/>
  <c r="AH658" i="2" s="1"/>
  <c r="V658" i="2"/>
  <c r="W658" i="2"/>
  <c r="AI658" i="2" s="1"/>
  <c r="AG658" i="2"/>
  <c r="F659" i="2"/>
  <c r="Q659" i="2"/>
  <c r="R659" i="2"/>
  <c r="AE659" i="2" s="1"/>
  <c r="S659" i="2"/>
  <c r="AF659" i="2" s="1"/>
  <c r="T659" i="2"/>
  <c r="AG659" i="2" s="1"/>
  <c r="U659" i="2"/>
  <c r="V659" i="2"/>
  <c r="W659" i="2"/>
  <c r="AI659" i="2" s="1"/>
  <c r="X659" i="2"/>
  <c r="Y659" i="2" s="1"/>
  <c r="Z659" i="2" s="1"/>
  <c r="AH659" i="2"/>
  <c r="F660" i="2"/>
  <c r="Q660" i="2"/>
  <c r="R660" i="2"/>
  <c r="AE660" i="2" s="1"/>
  <c r="S660" i="2"/>
  <c r="AF660" i="2" s="1"/>
  <c r="T660" i="2"/>
  <c r="AG660" i="2" s="1"/>
  <c r="U660" i="2"/>
  <c r="AH660" i="2" s="1"/>
  <c r="V660" i="2"/>
  <c r="W660" i="2"/>
  <c r="AI660" i="2" s="1"/>
  <c r="F661" i="2"/>
  <c r="Q661" i="2"/>
  <c r="AD661" i="2" s="1"/>
  <c r="R661" i="2"/>
  <c r="AE661" i="2" s="1"/>
  <c r="S661" i="2"/>
  <c r="AF661" i="2" s="1"/>
  <c r="T661" i="2"/>
  <c r="AG661" i="2" s="1"/>
  <c r="U661" i="2"/>
  <c r="V661" i="2"/>
  <c r="W661" i="2"/>
  <c r="AI661" i="2" s="1"/>
  <c r="AH661" i="2"/>
  <c r="F662" i="2"/>
  <c r="Q662" i="2"/>
  <c r="AD662" i="2" s="1"/>
  <c r="R662" i="2"/>
  <c r="AE662" i="2" s="1"/>
  <c r="S662" i="2"/>
  <c r="AF662" i="2" s="1"/>
  <c r="T662" i="2"/>
  <c r="AG662" i="2" s="1"/>
  <c r="U662" i="2"/>
  <c r="AH662" i="2" s="1"/>
  <c r="V662" i="2"/>
  <c r="W662" i="2"/>
  <c r="AI662" i="2" s="1"/>
  <c r="F663" i="2"/>
  <c r="Q663" i="2"/>
  <c r="R663" i="2"/>
  <c r="S663" i="2"/>
  <c r="AF663" i="2" s="1"/>
  <c r="T663" i="2"/>
  <c r="AG663" i="2" s="1"/>
  <c r="U663" i="2"/>
  <c r="AH663" i="2" s="1"/>
  <c r="V663" i="2"/>
  <c r="W663" i="2"/>
  <c r="AI663" i="2" s="1"/>
  <c r="AE663" i="2"/>
  <c r="F664" i="2"/>
  <c r="Q664" i="2"/>
  <c r="AD664" i="2" s="1"/>
  <c r="R664" i="2"/>
  <c r="AE664" i="2" s="1"/>
  <c r="S664" i="2"/>
  <c r="AF664" i="2" s="1"/>
  <c r="T664" i="2"/>
  <c r="AG664" i="2" s="1"/>
  <c r="U664" i="2"/>
  <c r="AH664" i="2" s="1"/>
  <c r="V664" i="2"/>
  <c r="W664" i="2"/>
  <c r="AI664" i="2" s="1"/>
  <c r="F665" i="2"/>
  <c r="Q665" i="2"/>
  <c r="R665" i="2"/>
  <c r="AE665" i="2" s="1"/>
  <c r="S665" i="2"/>
  <c r="T665" i="2"/>
  <c r="AG665" i="2" s="1"/>
  <c r="U665" i="2"/>
  <c r="V665" i="2"/>
  <c r="W665" i="2"/>
  <c r="AI665" i="2" s="1"/>
  <c r="AF665" i="2"/>
  <c r="AH665" i="2"/>
  <c r="F666" i="2"/>
  <c r="Q666" i="2"/>
  <c r="AD666" i="2" s="1"/>
  <c r="R666" i="2"/>
  <c r="AE666" i="2" s="1"/>
  <c r="S666" i="2"/>
  <c r="AF666" i="2" s="1"/>
  <c r="T666" i="2"/>
  <c r="AG666" i="2" s="1"/>
  <c r="U666" i="2"/>
  <c r="AH666" i="2" s="1"/>
  <c r="V666" i="2"/>
  <c r="W666" i="2"/>
  <c r="AI666" i="2" s="1"/>
  <c r="F667" i="2"/>
  <c r="Q667" i="2"/>
  <c r="X667" i="2" s="1"/>
  <c r="Y667" i="2" s="1"/>
  <c r="Z667" i="2" s="1"/>
  <c r="R667" i="2"/>
  <c r="AE667" i="2" s="1"/>
  <c r="S667" i="2"/>
  <c r="T667" i="2"/>
  <c r="U667" i="2"/>
  <c r="AH667" i="2" s="1"/>
  <c r="V667" i="2"/>
  <c r="W667" i="2"/>
  <c r="AF667" i="2"/>
  <c r="AG667" i="2"/>
  <c r="AI667" i="2"/>
  <c r="F668" i="2"/>
  <c r="Q668" i="2"/>
  <c r="R668" i="2"/>
  <c r="AE668" i="2" s="1"/>
  <c r="S668" i="2"/>
  <c r="AF668" i="2" s="1"/>
  <c r="T668" i="2"/>
  <c r="AG668" i="2" s="1"/>
  <c r="U668" i="2"/>
  <c r="V668" i="2"/>
  <c r="AH668" i="2" s="1"/>
  <c r="W668" i="2"/>
  <c r="AI668" i="2" s="1"/>
  <c r="F669" i="2"/>
  <c r="Q669" i="2"/>
  <c r="R669" i="2"/>
  <c r="AE669" i="2" s="1"/>
  <c r="S669" i="2"/>
  <c r="AF669" i="2" s="1"/>
  <c r="T669" i="2"/>
  <c r="AG669" i="2" s="1"/>
  <c r="U669" i="2"/>
  <c r="V669" i="2"/>
  <c r="W669" i="2"/>
  <c r="AI669" i="2" s="1"/>
  <c r="AH669" i="2"/>
  <c r="F670" i="2"/>
  <c r="Q670" i="2"/>
  <c r="R670" i="2"/>
  <c r="AE670" i="2" s="1"/>
  <c r="S670" i="2"/>
  <c r="AF670" i="2" s="1"/>
  <c r="T670" i="2"/>
  <c r="AG670" i="2" s="1"/>
  <c r="U670" i="2"/>
  <c r="AH670" i="2" s="1"/>
  <c r="V670" i="2"/>
  <c r="W670" i="2"/>
  <c r="AI670" i="2" s="1"/>
  <c r="F671" i="2"/>
  <c r="Q671" i="2"/>
  <c r="AD671" i="2" s="1"/>
  <c r="R671" i="2"/>
  <c r="AE671" i="2" s="1"/>
  <c r="S671" i="2"/>
  <c r="AF671" i="2" s="1"/>
  <c r="T671" i="2"/>
  <c r="AG671" i="2" s="1"/>
  <c r="U671" i="2"/>
  <c r="AH671" i="2" s="1"/>
  <c r="V671" i="2"/>
  <c r="W671" i="2"/>
  <c r="AI671" i="2" s="1"/>
  <c r="F672" i="2"/>
  <c r="Q672" i="2"/>
  <c r="AD672" i="2" s="1"/>
  <c r="R672" i="2"/>
  <c r="AE672" i="2" s="1"/>
  <c r="S672" i="2"/>
  <c r="AF672" i="2" s="1"/>
  <c r="T672" i="2"/>
  <c r="U672" i="2"/>
  <c r="AH672" i="2" s="1"/>
  <c r="V672" i="2"/>
  <c r="W672" i="2"/>
  <c r="AG672" i="2"/>
  <c r="AI672" i="2"/>
  <c r="F673" i="2"/>
  <c r="Q673" i="2"/>
  <c r="R673" i="2"/>
  <c r="AE673" i="2" s="1"/>
  <c r="S673" i="2"/>
  <c r="AF673" i="2" s="1"/>
  <c r="T673" i="2"/>
  <c r="AG673" i="2" s="1"/>
  <c r="U673" i="2"/>
  <c r="AH673" i="2" s="1"/>
  <c r="V673" i="2"/>
  <c r="W673" i="2"/>
  <c r="X673" i="2"/>
  <c r="Y673" i="2" s="1"/>
  <c r="Z673" i="2" s="1"/>
  <c r="AI673" i="2"/>
  <c r="F674" i="2"/>
  <c r="Q674" i="2"/>
  <c r="AD674" i="2" s="1"/>
  <c r="R674" i="2"/>
  <c r="AE674" i="2" s="1"/>
  <c r="S674" i="2"/>
  <c r="AF674" i="2" s="1"/>
  <c r="T674" i="2"/>
  <c r="U674" i="2"/>
  <c r="AH674" i="2" s="1"/>
  <c r="V674" i="2"/>
  <c r="W674" i="2"/>
  <c r="AI674" i="2" s="1"/>
  <c r="AG674" i="2"/>
  <c r="F675" i="2"/>
  <c r="Q675" i="2"/>
  <c r="R675" i="2"/>
  <c r="AE675" i="2" s="1"/>
  <c r="S675" i="2"/>
  <c r="AF675" i="2" s="1"/>
  <c r="T675" i="2"/>
  <c r="AG675" i="2" s="1"/>
  <c r="U675" i="2"/>
  <c r="V675" i="2"/>
  <c r="W675" i="2"/>
  <c r="AH675" i="2"/>
  <c r="AI675" i="2"/>
  <c r="F676" i="2"/>
  <c r="Q676" i="2"/>
  <c r="AB676" i="2" s="1"/>
  <c r="R676" i="2"/>
  <c r="S676" i="2"/>
  <c r="AF676" i="2" s="1"/>
  <c r="T676" i="2"/>
  <c r="U676" i="2"/>
  <c r="AH676" i="2" s="1"/>
  <c r="V676" i="2"/>
  <c r="W676" i="2"/>
  <c r="AI676" i="2" s="1"/>
  <c r="X676" i="2"/>
  <c r="Y676" i="2" s="1"/>
  <c r="Z676" i="2" s="1"/>
  <c r="AD676" i="2"/>
  <c r="AE676" i="2"/>
  <c r="AG676" i="2"/>
  <c r="F677" i="2"/>
  <c r="Q677" i="2"/>
  <c r="AD677" i="2" s="1"/>
  <c r="R677" i="2"/>
  <c r="AE677" i="2" s="1"/>
  <c r="S677" i="2"/>
  <c r="AF677" i="2" s="1"/>
  <c r="T677" i="2"/>
  <c r="AG677" i="2" s="1"/>
  <c r="U677" i="2"/>
  <c r="AH677" i="2" s="1"/>
  <c r="V677" i="2"/>
  <c r="W677" i="2"/>
  <c r="AI677" i="2" s="1"/>
  <c r="X677" i="2"/>
  <c r="Y677" i="2" s="1"/>
  <c r="Z677" i="2" s="1"/>
  <c r="AB677" i="2"/>
  <c r="F678" i="2"/>
  <c r="Q678" i="2"/>
  <c r="AD678" i="2" s="1"/>
  <c r="R678" i="2"/>
  <c r="AE678" i="2" s="1"/>
  <c r="S678" i="2"/>
  <c r="AF678" i="2" s="1"/>
  <c r="T678" i="2"/>
  <c r="AG678" i="2" s="1"/>
  <c r="U678" i="2"/>
  <c r="AH678" i="2" s="1"/>
  <c r="V678" i="2"/>
  <c r="W678" i="2"/>
  <c r="AI678" i="2" s="1"/>
  <c r="F679" i="2"/>
  <c r="Q679" i="2"/>
  <c r="AB679" i="2" s="1"/>
  <c r="R679" i="2"/>
  <c r="AE679" i="2" s="1"/>
  <c r="S679" i="2"/>
  <c r="AF679" i="2" s="1"/>
  <c r="T679" i="2"/>
  <c r="AG679" i="2" s="1"/>
  <c r="U679" i="2"/>
  <c r="V679" i="2"/>
  <c r="W679" i="2"/>
  <c r="AI679" i="2" s="1"/>
  <c r="X679" i="2"/>
  <c r="Y679" i="2" s="1"/>
  <c r="Z679" i="2" s="1"/>
  <c r="AD679" i="2"/>
  <c r="AH679" i="2"/>
  <c r="F680" i="2"/>
  <c r="Q680" i="2"/>
  <c r="R680" i="2"/>
  <c r="AE680" i="2" s="1"/>
  <c r="S680" i="2"/>
  <c r="AF680" i="2" s="1"/>
  <c r="T680" i="2"/>
  <c r="AG680" i="2" s="1"/>
  <c r="U680" i="2"/>
  <c r="AH680" i="2" s="1"/>
  <c r="V680" i="2"/>
  <c r="W680" i="2"/>
  <c r="AI680" i="2" s="1"/>
  <c r="F681" i="2"/>
  <c r="Q681" i="2"/>
  <c r="R681" i="2"/>
  <c r="AE681" i="2" s="1"/>
  <c r="S681" i="2"/>
  <c r="AF681" i="2" s="1"/>
  <c r="T681" i="2"/>
  <c r="U681" i="2"/>
  <c r="AH681" i="2" s="1"/>
  <c r="V681" i="2"/>
  <c r="W681" i="2"/>
  <c r="AI681" i="2" s="1"/>
  <c r="AG681" i="2"/>
  <c r="F682" i="2"/>
  <c r="Q682" i="2"/>
  <c r="AD682" i="2" s="1"/>
  <c r="R682" i="2"/>
  <c r="AE682" i="2" s="1"/>
  <c r="S682" i="2"/>
  <c r="AF682" i="2" s="1"/>
  <c r="T682" i="2"/>
  <c r="AG682" i="2" s="1"/>
  <c r="U682" i="2"/>
  <c r="AH682" i="2" s="1"/>
  <c r="V682" i="2"/>
  <c r="W682" i="2"/>
  <c r="AI682" i="2" s="1"/>
  <c r="F683" i="2"/>
  <c r="Q683" i="2"/>
  <c r="AD683" i="2" s="1"/>
  <c r="R683" i="2"/>
  <c r="AE683" i="2" s="1"/>
  <c r="S683" i="2"/>
  <c r="AF683" i="2" s="1"/>
  <c r="T683" i="2"/>
  <c r="U683" i="2"/>
  <c r="V683" i="2"/>
  <c r="W683" i="2"/>
  <c r="AI683" i="2" s="1"/>
  <c r="F684" i="2"/>
  <c r="Q684" i="2"/>
  <c r="R684" i="2"/>
  <c r="AE684" i="2" s="1"/>
  <c r="S684" i="2"/>
  <c r="AF684" i="2" s="1"/>
  <c r="T684" i="2"/>
  <c r="U684" i="2"/>
  <c r="AH684" i="2" s="1"/>
  <c r="V684" i="2"/>
  <c r="W684" i="2"/>
  <c r="AI684" i="2" s="1"/>
  <c r="AG684" i="2"/>
  <c r="F685" i="2"/>
  <c r="F686" i="2" s="1"/>
  <c r="Q685" i="2"/>
  <c r="R685" i="2"/>
  <c r="AE685" i="2" s="1"/>
  <c r="S685" i="2"/>
  <c r="AF685" i="2" s="1"/>
  <c r="T685" i="2"/>
  <c r="AG685" i="2" s="1"/>
  <c r="U685" i="2"/>
  <c r="V685" i="2"/>
  <c r="W685" i="2"/>
  <c r="AI685" i="2" s="1"/>
  <c r="AH685" i="2"/>
  <c r="Q686" i="2"/>
  <c r="R686" i="2"/>
  <c r="AE686" i="2" s="1"/>
  <c r="S686" i="2"/>
  <c r="T686" i="2"/>
  <c r="U686" i="2"/>
  <c r="AH686" i="2" s="1"/>
  <c r="V686" i="2"/>
  <c r="W686" i="2"/>
  <c r="AI686" i="2" s="1"/>
  <c r="AF686" i="2"/>
  <c r="AG686" i="2"/>
  <c r="F687" i="2"/>
  <c r="Q687" i="2"/>
  <c r="AB687" i="2" s="1"/>
  <c r="R687" i="2"/>
  <c r="S687" i="2"/>
  <c r="AF687" i="2" s="1"/>
  <c r="T687" i="2"/>
  <c r="AG687" i="2" s="1"/>
  <c r="U687" i="2"/>
  <c r="AH687" i="2" s="1"/>
  <c r="V687" i="2"/>
  <c r="W687" i="2"/>
  <c r="AE687" i="2"/>
  <c r="AI687" i="2"/>
  <c r="F688" i="2"/>
  <c r="Q688" i="2"/>
  <c r="R688" i="2"/>
  <c r="S688" i="2"/>
  <c r="AF688" i="2" s="1"/>
  <c r="T688" i="2"/>
  <c r="AG688" i="2" s="1"/>
  <c r="U688" i="2"/>
  <c r="AH688" i="2" s="1"/>
  <c r="V688" i="2"/>
  <c r="W688" i="2"/>
  <c r="AE688" i="2"/>
  <c r="AI688" i="2"/>
  <c r="F689" i="2"/>
  <c r="Q689" i="2"/>
  <c r="AD689" i="2" s="1"/>
  <c r="R689" i="2"/>
  <c r="S689" i="2"/>
  <c r="AF689" i="2" s="1"/>
  <c r="T689" i="2"/>
  <c r="AG689" i="2" s="1"/>
  <c r="U689" i="2"/>
  <c r="V689" i="2"/>
  <c r="W689" i="2"/>
  <c r="AI689" i="2" s="1"/>
  <c r="AH689" i="2"/>
  <c r="F690" i="2"/>
  <c r="Q690" i="2"/>
  <c r="R690" i="2"/>
  <c r="AE690" i="2" s="1"/>
  <c r="S690" i="2"/>
  <c r="AF690" i="2" s="1"/>
  <c r="T690" i="2"/>
  <c r="AG690" i="2" s="1"/>
  <c r="U690" i="2"/>
  <c r="AH690" i="2" s="1"/>
  <c r="V690" i="2"/>
  <c r="W690" i="2"/>
  <c r="AI690" i="2" s="1"/>
  <c r="AD690" i="2"/>
  <c r="F691" i="2"/>
  <c r="Q691" i="2"/>
  <c r="X691" i="2" s="1"/>
  <c r="Y691" i="2" s="1"/>
  <c r="Z691" i="2" s="1"/>
  <c r="R691" i="2"/>
  <c r="AE691" i="2" s="1"/>
  <c r="S691" i="2"/>
  <c r="AF691" i="2" s="1"/>
  <c r="T691" i="2"/>
  <c r="U691" i="2"/>
  <c r="AH691" i="2" s="1"/>
  <c r="V691" i="2"/>
  <c r="W691" i="2"/>
  <c r="AI691" i="2" s="1"/>
  <c r="AG691" i="2"/>
  <c r="F692" i="2"/>
  <c r="Q692" i="2"/>
  <c r="AD692" i="2" s="1"/>
  <c r="R692" i="2"/>
  <c r="AE692" i="2" s="1"/>
  <c r="S692" i="2"/>
  <c r="AF692" i="2" s="1"/>
  <c r="T692" i="2"/>
  <c r="AG692" i="2" s="1"/>
  <c r="U692" i="2"/>
  <c r="AH692" i="2" s="1"/>
  <c r="V692" i="2"/>
  <c r="W692" i="2"/>
  <c r="AI692" i="2" s="1"/>
  <c r="F693" i="2"/>
  <c r="Q693" i="2"/>
  <c r="R693" i="2"/>
  <c r="AE693" i="2" s="1"/>
  <c r="S693" i="2"/>
  <c r="AF693" i="2" s="1"/>
  <c r="T693" i="2"/>
  <c r="AG693" i="2" s="1"/>
  <c r="U693" i="2"/>
  <c r="AH693" i="2" s="1"/>
  <c r="V693" i="2"/>
  <c r="W693" i="2"/>
  <c r="AI693" i="2" s="1"/>
  <c r="AB693" i="2"/>
  <c r="F694" i="2"/>
  <c r="Q694" i="2"/>
  <c r="AD694" i="2" s="1"/>
  <c r="R694" i="2"/>
  <c r="AE694" i="2" s="1"/>
  <c r="S694" i="2"/>
  <c r="AF694" i="2" s="1"/>
  <c r="T694" i="2"/>
  <c r="AG694" i="2" s="1"/>
  <c r="U694" i="2"/>
  <c r="AH694" i="2" s="1"/>
  <c r="V694" i="2"/>
  <c r="W694" i="2"/>
  <c r="AI694" i="2"/>
  <c r="F695" i="2"/>
  <c r="Q695" i="2"/>
  <c r="AD695" i="2" s="1"/>
  <c r="R695" i="2"/>
  <c r="AE695" i="2" s="1"/>
  <c r="S695" i="2"/>
  <c r="AF695" i="2" s="1"/>
  <c r="T695" i="2"/>
  <c r="AG695" i="2" s="1"/>
  <c r="U695" i="2"/>
  <c r="AH695" i="2" s="1"/>
  <c r="V695" i="2"/>
  <c r="W695" i="2"/>
  <c r="AI695" i="2" s="1"/>
  <c r="F696" i="2"/>
  <c r="Q696" i="2"/>
  <c r="AD696" i="2" s="1"/>
  <c r="R696" i="2"/>
  <c r="S696" i="2"/>
  <c r="AF696" i="2" s="1"/>
  <c r="T696" i="2"/>
  <c r="AG696" i="2" s="1"/>
  <c r="U696" i="2"/>
  <c r="AH696" i="2" s="1"/>
  <c r="V696" i="2"/>
  <c r="W696" i="2"/>
  <c r="AI696" i="2" s="1"/>
  <c r="AE696" i="2"/>
  <c r="F697" i="2"/>
  <c r="Q697" i="2"/>
  <c r="AD697" i="2" s="1"/>
  <c r="R697" i="2"/>
  <c r="S697" i="2"/>
  <c r="AF697" i="2" s="1"/>
  <c r="T697" i="2"/>
  <c r="AG697" i="2" s="1"/>
  <c r="U697" i="2"/>
  <c r="AH697" i="2" s="1"/>
  <c r="V697" i="2"/>
  <c r="W697" i="2"/>
  <c r="AI697" i="2"/>
  <c r="F698" i="2"/>
  <c r="Q698" i="2"/>
  <c r="R698" i="2"/>
  <c r="AE698" i="2" s="1"/>
  <c r="S698" i="2"/>
  <c r="AF698" i="2" s="1"/>
  <c r="T698" i="2"/>
  <c r="U698" i="2"/>
  <c r="AH698" i="2" s="1"/>
  <c r="V698" i="2"/>
  <c r="W698" i="2"/>
  <c r="AI698" i="2" s="1"/>
  <c r="AG698" i="2"/>
  <c r="F699" i="2"/>
  <c r="Q699" i="2"/>
  <c r="X699" i="2" s="1"/>
  <c r="Y699" i="2" s="1"/>
  <c r="Z699" i="2" s="1"/>
  <c r="R699" i="2"/>
  <c r="AE699" i="2" s="1"/>
  <c r="S699" i="2"/>
  <c r="AF699" i="2" s="1"/>
  <c r="T699" i="2"/>
  <c r="AG699" i="2" s="1"/>
  <c r="U699" i="2"/>
  <c r="AH699" i="2" s="1"/>
  <c r="V699" i="2"/>
  <c r="W699" i="2"/>
  <c r="AI699" i="2" s="1"/>
  <c r="F700" i="2"/>
  <c r="Q700" i="2"/>
  <c r="R700" i="2"/>
  <c r="AE700" i="2" s="1"/>
  <c r="S700" i="2"/>
  <c r="AF700" i="2" s="1"/>
  <c r="T700" i="2"/>
  <c r="U700" i="2"/>
  <c r="AH700" i="2" s="1"/>
  <c r="V700" i="2"/>
  <c r="W700" i="2"/>
  <c r="AI700" i="2" s="1"/>
  <c r="AG700" i="2"/>
  <c r="F701" i="2"/>
  <c r="Q701" i="2"/>
  <c r="AB701" i="2" s="1"/>
  <c r="R701" i="2"/>
  <c r="AE701" i="2" s="1"/>
  <c r="S701" i="2"/>
  <c r="AF701" i="2" s="1"/>
  <c r="T701" i="2"/>
  <c r="AG701" i="2" s="1"/>
  <c r="U701" i="2"/>
  <c r="AH701" i="2" s="1"/>
  <c r="V701" i="2"/>
  <c r="W701" i="2"/>
  <c r="AI701" i="2" s="1"/>
  <c r="X701" i="2"/>
  <c r="Y701" i="2" s="1"/>
  <c r="Z701" i="2" s="1"/>
  <c r="AD701" i="2"/>
  <c r="F702" i="2"/>
  <c r="Q702" i="2"/>
  <c r="AD702" i="2" s="1"/>
  <c r="R702" i="2"/>
  <c r="AE702" i="2" s="1"/>
  <c r="S702" i="2"/>
  <c r="AF702" i="2" s="1"/>
  <c r="T702" i="2"/>
  <c r="AG702" i="2" s="1"/>
  <c r="U702" i="2"/>
  <c r="AH702" i="2" s="1"/>
  <c r="V702" i="2"/>
  <c r="W702" i="2"/>
  <c r="AI702" i="2" s="1"/>
  <c r="F703" i="2"/>
  <c r="Q703" i="2"/>
  <c r="R703" i="2"/>
  <c r="AE703" i="2" s="1"/>
  <c r="S703" i="2"/>
  <c r="AF703" i="2" s="1"/>
  <c r="T703" i="2"/>
  <c r="AG703" i="2" s="1"/>
  <c r="U703" i="2"/>
  <c r="AH703" i="2" s="1"/>
  <c r="V703" i="2"/>
  <c r="W703" i="2"/>
  <c r="AI703" i="2" s="1"/>
  <c r="F704" i="2"/>
  <c r="Q704" i="2"/>
  <c r="R704" i="2"/>
  <c r="AE704" i="2" s="1"/>
  <c r="S704" i="2"/>
  <c r="AF704" i="2" s="1"/>
  <c r="T704" i="2"/>
  <c r="AG704" i="2" s="1"/>
  <c r="U704" i="2"/>
  <c r="AH704" i="2" s="1"/>
  <c r="V704" i="2"/>
  <c r="W704" i="2"/>
  <c r="AI704" i="2" s="1"/>
  <c r="F705" i="2"/>
  <c r="Q705" i="2"/>
  <c r="R705" i="2"/>
  <c r="AE705" i="2" s="1"/>
  <c r="S705" i="2"/>
  <c r="AF705" i="2" s="1"/>
  <c r="T705" i="2"/>
  <c r="AG705" i="2" s="1"/>
  <c r="U705" i="2"/>
  <c r="AH705" i="2" s="1"/>
  <c r="V705" i="2"/>
  <c r="W705" i="2"/>
  <c r="AB705" i="2"/>
  <c r="AI705" i="2"/>
  <c r="F706" i="2"/>
  <c r="Q706" i="2"/>
  <c r="AD706" i="2" s="1"/>
  <c r="R706" i="2"/>
  <c r="AE706" i="2" s="1"/>
  <c r="S706" i="2"/>
  <c r="AF706" i="2" s="1"/>
  <c r="T706" i="2"/>
  <c r="AG706" i="2" s="1"/>
  <c r="U706" i="2"/>
  <c r="AH706" i="2" s="1"/>
  <c r="V706" i="2"/>
  <c r="W706" i="2"/>
  <c r="AI706" i="2" s="1"/>
  <c r="F707" i="2"/>
  <c r="Q707" i="2"/>
  <c r="X707" i="2" s="1"/>
  <c r="Y707" i="2" s="1"/>
  <c r="Z707" i="2" s="1"/>
  <c r="R707" i="2"/>
  <c r="AE707" i="2" s="1"/>
  <c r="S707" i="2"/>
  <c r="AF707" i="2" s="1"/>
  <c r="T707" i="2"/>
  <c r="AG707" i="2" s="1"/>
  <c r="U707" i="2"/>
  <c r="AH707" i="2" s="1"/>
  <c r="V707" i="2"/>
  <c r="W707" i="2"/>
  <c r="AI707" i="2" s="1"/>
  <c r="F708" i="2"/>
  <c r="Q708" i="2"/>
  <c r="AD708" i="2" s="1"/>
  <c r="R708" i="2"/>
  <c r="AE708" i="2" s="1"/>
  <c r="S708" i="2"/>
  <c r="AF708" i="2" s="1"/>
  <c r="T708" i="2"/>
  <c r="AG708" i="2" s="1"/>
  <c r="U708" i="2"/>
  <c r="AH708" i="2" s="1"/>
  <c r="V708" i="2"/>
  <c r="W708" i="2"/>
  <c r="AI708" i="2" s="1"/>
  <c r="F709" i="2"/>
  <c r="Q709" i="2"/>
  <c r="R709" i="2"/>
  <c r="AE709" i="2" s="1"/>
  <c r="S709" i="2"/>
  <c r="T709" i="2"/>
  <c r="AG709" i="2" s="1"/>
  <c r="U709" i="2"/>
  <c r="AH709" i="2" s="1"/>
  <c r="V709" i="2"/>
  <c r="W709" i="2"/>
  <c r="AF709" i="2"/>
  <c r="AI709" i="2"/>
  <c r="F710" i="2"/>
  <c r="Q710" i="2"/>
  <c r="R710" i="2"/>
  <c r="AE710" i="2" s="1"/>
  <c r="S710" i="2"/>
  <c r="AF710" i="2" s="1"/>
  <c r="T710" i="2"/>
  <c r="U710" i="2"/>
  <c r="AH710" i="2" s="1"/>
  <c r="V710" i="2"/>
  <c r="W710" i="2"/>
  <c r="AI710" i="2" s="1"/>
  <c r="AG710" i="2"/>
  <c r="F711" i="2"/>
  <c r="Q711" i="2"/>
  <c r="R711" i="2"/>
  <c r="AE711" i="2" s="1"/>
  <c r="S711" i="2"/>
  <c r="AF711" i="2" s="1"/>
  <c r="T711" i="2"/>
  <c r="AG711" i="2" s="1"/>
  <c r="U711" i="2"/>
  <c r="AH711" i="2" s="1"/>
  <c r="V711" i="2"/>
  <c r="W711" i="2"/>
  <c r="AI711" i="2" s="1"/>
  <c r="F712" i="2"/>
  <c r="Q712" i="2"/>
  <c r="X712" i="2" s="1"/>
  <c r="Y712" i="2" s="1"/>
  <c r="Z712" i="2" s="1"/>
  <c r="R712" i="2"/>
  <c r="AE712" i="2" s="1"/>
  <c r="S712" i="2"/>
  <c r="AF712" i="2" s="1"/>
  <c r="T712" i="2"/>
  <c r="U712" i="2"/>
  <c r="AH712" i="2" s="1"/>
  <c r="V712" i="2"/>
  <c r="W712" i="2"/>
  <c r="AI712" i="2" s="1"/>
  <c r="AG712" i="2"/>
  <c r="F713" i="2"/>
  <c r="Q713" i="2"/>
  <c r="AD713" i="2" s="1"/>
  <c r="R713" i="2"/>
  <c r="AE713" i="2" s="1"/>
  <c r="S713" i="2"/>
  <c r="AF713" i="2" s="1"/>
  <c r="T713" i="2"/>
  <c r="AG713" i="2" s="1"/>
  <c r="U713" i="2"/>
  <c r="V713" i="2"/>
  <c r="W713" i="2"/>
  <c r="AI713" i="2" s="1"/>
  <c r="X713" i="2"/>
  <c r="Y713" i="2" s="1"/>
  <c r="Z713" i="2" s="1"/>
  <c r="AB713" i="2"/>
  <c r="AH713" i="2"/>
  <c r="F714" i="2"/>
  <c r="Q714" i="2"/>
  <c r="AD714" i="2" s="1"/>
  <c r="R714" i="2"/>
  <c r="AE714" i="2" s="1"/>
  <c r="S714" i="2"/>
  <c r="AF714" i="2" s="1"/>
  <c r="T714" i="2"/>
  <c r="AG714" i="2" s="1"/>
  <c r="U714" i="2"/>
  <c r="AH714" i="2" s="1"/>
  <c r="V714" i="2"/>
  <c r="W714" i="2"/>
  <c r="AI714" i="2" s="1"/>
  <c r="F715" i="2"/>
  <c r="Q715" i="2"/>
  <c r="R715" i="2"/>
  <c r="AE715" i="2" s="1"/>
  <c r="S715" i="2"/>
  <c r="AF715" i="2" s="1"/>
  <c r="T715" i="2"/>
  <c r="AG715" i="2" s="1"/>
  <c r="U715" i="2"/>
  <c r="AH715" i="2" s="1"/>
  <c r="V715" i="2"/>
  <c r="W715" i="2"/>
  <c r="AI715" i="2" s="1"/>
  <c r="X715" i="2"/>
  <c r="Y715" i="2" s="1"/>
  <c r="Z715" i="2" s="1"/>
  <c r="F716" i="2"/>
  <c r="Q716" i="2"/>
  <c r="R716" i="2"/>
  <c r="AE716" i="2" s="1"/>
  <c r="S716" i="2"/>
  <c r="AF716" i="2" s="1"/>
  <c r="T716" i="2"/>
  <c r="AG716" i="2" s="1"/>
  <c r="U716" i="2"/>
  <c r="AH716" i="2" s="1"/>
  <c r="V716" i="2"/>
  <c r="W716" i="2"/>
  <c r="AI716" i="2" s="1"/>
  <c r="F717" i="2"/>
  <c r="Q717" i="2"/>
  <c r="R717" i="2"/>
  <c r="AE717" i="2" s="1"/>
  <c r="S717" i="2"/>
  <c r="AF717" i="2" s="1"/>
  <c r="T717" i="2"/>
  <c r="AG717" i="2" s="1"/>
  <c r="U717" i="2"/>
  <c r="AH717" i="2" s="1"/>
  <c r="V717" i="2"/>
  <c r="W717" i="2"/>
  <c r="AI717" i="2" s="1"/>
  <c r="F718" i="2"/>
  <c r="Q718" i="2"/>
  <c r="R718" i="2"/>
  <c r="AE718" i="2" s="1"/>
  <c r="S718" i="2"/>
  <c r="AF718" i="2" s="1"/>
  <c r="T718" i="2"/>
  <c r="AG718" i="2" s="1"/>
  <c r="U718" i="2"/>
  <c r="AH718" i="2" s="1"/>
  <c r="V718" i="2"/>
  <c r="W718" i="2"/>
  <c r="AI718" i="2" s="1"/>
  <c r="X718" i="2"/>
  <c r="Y718" i="2" s="1"/>
  <c r="Z718" i="2" s="1"/>
  <c r="F719" i="2"/>
  <c r="Q719" i="2"/>
  <c r="R719" i="2"/>
  <c r="AE719" i="2" s="1"/>
  <c r="S719" i="2"/>
  <c r="AF719" i="2" s="1"/>
  <c r="T719" i="2"/>
  <c r="AG719" i="2" s="1"/>
  <c r="U719" i="2"/>
  <c r="AH719" i="2" s="1"/>
  <c r="V719" i="2"/>
  <c r="W719" i="2"/>
  <c r="AI719" i="2" s="1"/>
  <c r="AD719" i="2"/>
  <c r="F720" i="2"/>
  <c r="Q720" i="2"/>
  <c r="R720" i="2"/>
  <c r="AE720" i="2" s="1"/>
  <c r="S720" i="2"/>
  <c r="AF720" i="2" s="1"/>
  <c r="T720" i="2"/>
  <c r="AG720" i="2" s="1"/>
  <c r="U720" i="2"/>
  <c r="AH720" i="2" s="1"/>
  <c r="V720" i="2"/>
  <c r="W720" i="2"/>
  <c r="AI720" i="2" s="1"/>
  <c r="AB720" i="2"/>
  <c r="F721" i="2"/>
  <c r="Q721" i="2"/>
  <c r="R721" i="2"/>
  <c r="AE721" i="2" s="1"/>
  <c r="S721" i="2"/>
  <c r="T721" i="2"/>
  <c r="AG721" i="2" s="1"/>
  <c r="U721" i="2"/>
  <c r="AH721" i="2" s="1"/>
  <c r="V721" i="2"/>
  <c r="W721" i="2"/>
  <c r="AI721" i="2" s="1"/>
  <c r="AF721" i="2"/>
  <c r="F722" i="2"/>
  <c r="Q722" i="2"/>
  <c r="AB722" i="2" s="1"/>
  <c r="R722" i="2"/>
  <c r="S722" i="2"/>
  <c r="AF722" i="2" s="1"/>
  <c r="T722" i="2"/>
  <c r="U722" i="2"/>
  <c r="AH722" i="2" s="1"/>
  <c r="V722" i="2"/>
  <c r="W722" i="2"/>
  <c r="AE722" i="2"/>
  <c r="AG722" i="2"/>
  <c r="AI722" i="2"/>
  <c r="F723" i="2"/>
  <c r="Q723" i="2"/>
  <c r="R723" i="2"/>
  <c r="S723" i="2"/>
  <c r="AF723" i="2" s="1"/>
  <c r="T723" i="2"/>
  <c r="U723" i="2"/>
  <c r="AH723" i="2" s="1"/>
  <c r="V723" i="2"/>
  <c r="W723" i="2"/>
  <c r="AI723" i="2" s="1"/>
  <c r="AE723" i="2"/>
  <c r="AG723" i="2"/>
  <c r="F724" i="2"/>
  <c r="Q724" i="2"/>
  <c r="R724" i="2"/>
  <c r="AE724" i="2" s="1"/>
  <c r="S724" i="2"/>
  <c r="AF724" i="2" s="1"/>
  <c r="T724" i="2"/>
  <c r="AG724" i="2" s="1"/>
  <c r="U724" i="2"/>
  <c r="AH724" i="2" s="1"/>
  <c r="V724" i="2"/>
  <c r="W724" i="2"/>
  <c r="AI724" i="2" s="1"/>
  <c r="F725" i="2"/>
  <c r="Q725" i="2"/>
  <c r="R725" i="2"/>
  <c r="S725" i="2"/>
  <c r="AF725" i="2" s="1"/>
  <c r="T725" i="2"/>
  <c r="AG725" i="2" s="1"/>
  <c r="U725" i="2"/>
  <c r="AH725" i="2" s="1"/>
  <c r="V725" i="2"/>
  <c r="W725" i="2"/>
  <c r="AI725" i="2" s="1"/>
  <c r="AD725" i="2"/>
  <c r="AE725" i="2"/>
  <c r="F726" i="2"/>
  <c r="Q726" i="2"/>
  <c r="R726" i="2"/>
  <c r="AE726" i="2" s="1"/>
  <c r="S726" i="2"/>
  <c r="AF726" i="2" s="1"/>
  <c r="T726" i="2"/>
  <c r="U726" i="2"/>
  <c r="AH726" i="2" s="1"/>
  <c r="V726" i="2"/>
  <c r="W726" i="2"/>
  <c r="AI726" i="2" s="1"/>
  <c r="AD726" i="2"/>
  <c r="AG726" i="2"/>
  <c r="F727" i="2"/>
  <c r="Q727" i="2"/>
  <c r="R727" i="2"/>
  <c r="AE727" i="2" s="1"/>
  <c r="S727" i="2"/>
  <c r="AF727" i="2" s="1"/>
  <c r="T727" i="2"/>
  <c r="AG727" i="2" s="1"/>
  <c r="U727" i="2"/>
  <c r="V727" i="2"/>
  <c r="W727" i="2"/>
  <c r="AI727" i="2" s="1"/>
  <c r="AH727" i="2"/>
  <c r="F728" i="2"/>
  <c r="Q728" i="2"/>
  <c r="R728" i="2"/>
  <c r="S728" i="2"/>
  <c r="AF728" i="2" s="1"/>
  <c r="T728" i="2"/>
  <c r="AG728" i="2" s="1"/>
  <c r="U728" i="2"/>
  <c r="AH728" i="2" s="1"/>
  <c r="V728" i="2"/>
  <c r="W728" i="2"/>
  <c r="AI728" i="2" s="1"/>
  <c r="AE728" i="2"/>
  <c r="F729" i="2"/>
  <c r="Q729" i="2"/>
  <c r="R729" i="2"/>
  <c r="AE729" i="2" s="1"/>
  <c r="S729" i="2"/>
  <c r="AF729" i="2" s="1"/>
  <c r="T729" i="2"/>
  <c r="AG729" i="2" s="1"/>
  <c r="U729" i="2"/>
  <c r="AH729" i="2" s="1"/>
  <c r="V729" i="2"/>
  <c r="W729" i="2"/>
  <c r="AI729" i="2" s="1"/>
  <c r="F730" i="2"/>
  <c r="Q730" i="2"/>
  <c r="AD730" i="2" s="1"/>
  <c r="R730" i="2"/>
  <c r="S730" i="2"/>
  <c r="AF730" i="2" s="1"/>
  <c r="T730" i="2"/>
  <c r="AG730" i="2" s="1"/>
  <c r="U730" i="2"/>
  <c r="AH730" i="2" s="1"/>
  <c r="V730" i="2"/>
  <c r="W730" i="2"/>
  <c r="AI730" i="2" s="1"/>
  <c r="AE730" i="2"/>
  <c r="F731" i="2"/>
  <c r="Q731" i="2"/>
  <c r="R731" i="2"/>
  <c r="S731" i="2"/>
  <c r="T731" i="2"/>
  <c r="AG731" i="2" s="1"/>
  <c r="U731" i="2"/>
  <c r="AH731" i="2" s="1"/>
  <c r="V731" i="2"/>
  <c r="W731" i="2"/>
  <c r="AI731" i="2" s="1"/>
  <c r="AE731" i="2"/>
  <c r="AF731" i="2"/>
  <c r="F732" i="2"/>
  <c r="Q732" i="2"/>
  <c r="R732" i="2"/>
  <c r="AE732" i="2" s="1"/>
  <c r="S732" i="2"/>
  <c r="AF732" i="2" s="1"/>
  <c r="T732" i="2"/>
  <c r="AG732" i="2" s="1"/>
  <c r="U732" i="2"/>
  <c r="AH732" i="2" s="1"/>
  <c r="V732" i="2"/>
  <c r="W732" i="2"/>
  <c r="AI732" i="2" s="1"/>
  <c r="F733" i="2"/>
  <c r="Q733" i="2"/>
  <c r="R733" i="2"/>
  <c r="AE733" i="2" s="1"/>
  <c r="S733" i="2"/>
  <c r="AF733" i="2" s="1"/>
  <c r="T733" i="2"/>
  <c r="AG733" i="2" s="1"/>
  <c r="U733" i="2"/>
  <c r="AH733" i="2" s="1"/>
  <c r="V733" i="2"/>
  <c r="W733" i="2"/>
  <c r="AI733" i="2" s="1"/>
  <c r="X733" i="2"/>
  <c r="Y733" i="2" s="1"/>
  <c r="Z733" i="2" s="1"/>
  <c r="F734" i="2"/>
  <c r="Q734" i="2"/>
  <c r="R734" i="2"/>
  <c r="AE734" i="2" s="1"/>
  <c r="S734" i="2"/>
  <c r="AF734" i="2" s="1"/>
  <c r="T734" i="2"/>
  <c r="AG734" i="2" s="1"/>
  <c r="U734" i="2"/>
  <c r="AH734" i="2" s="1"/>
  <c r="V734" i="2"/>
  <c r="W734" i="2"/>
  <c r="AI734" i="2" s="1"/>
  <c r="F735" i="2"/>
  <c r="Q735" i="2"/>
  <c r="R735" i="2"/>
  <c r="AE735" i="2" s="1"/>
  <c r="S735" i="2"/>
  <c r="AF735" i="2" s="1"/>
  <c r="T735" i="2"/>
  <c r="AG735" i="2" s="1"/>
  <c r="U735" i="2"/>
  <c r="AH735" i="2" s="1"/>
  <c r="V735" i="2"/>
  <c r="W735" i="2"/>
  <c r="AI735" i="2" s="1"/>
  <c r="F736" i="2"/>
  <c r="Q736" i="2"/>
  <c r="R736" i="2"/>
  <c r="AE736" i="2" s="1"/>
  <c r="S736" i="2"/>
  <c r="AF736" i="2" s="1"/>
  <c r="T736" i="2"/>
  <c r="U736" i="2"/>
  <c r="AH736" i="2" s="1"/>
  <c r="V736" i="2"/>
  <c r="W736" i="2"/>
  <c r="AI736" i="2" s="1"/>
  <c r="AB736" i="2"/>
  <c r="AG736" i="2"/>
  <c r="F737" i="2"/>
  <c r="Q737" i="2"/>
  <c r="R737" i="2"/>
  <c r="AE737" i="2" s="1"/>
  <c r="S737" i="2"/>
  <c r="AF737" i="2" s="1"/>
  <c r="T737" i="2"/>
  <c r="AG737" i="2" s="1"/>
  <c r="U737" i="2"/>
  <c r="AH737" i="2" s="1"/>
  <c r="V737" i="2"/>
  <c r="W737" i="2"/>
  <c r="AI737" i="2" s="1"/>
  <c r="F738" i="2"/>
  <c r="Q738" i="2"/>
  <c r="R738" i="2"/>
  <c r="S738" i="2"/>
  <c r="AF738" i="2" s="1"/>
  <c r="T738" i="2"/>
  <c r="AG738" i="2" s="1"/>
  <c r="U738" i="2"/>
  <c r="AH738" i="2" s="1"/>
  <c r="V738" i="2"/>
  <c r="W738" i="2"/>
  <c r="AI738" i="2" s="1"/>
  <c r="X738" i="2"/>
  <c r="Y738" i="2" s="1"/>
  <c r="Z738" i="2" s="1"/>
  <c r="AE738" i="2"/>
  <c r="F739" i="2"/>
  <c r="Q739" i="2"/>
  <c r="AB739" i="2" s="1"/>
  <c r="R739" i="2"/>
  <c r="AE739" i="2" s="1"/>
  <c r="S739" i="2"/>
  <c r="AF739" i="2" s="1"/>
  <c r="T739" i="2"/>
  <c r="AG739" i="2" s="1"/>
  <c r="U739" i="2"/>
  <c r="AH739" i="2" s="1"/>
  <c r="V739" i="2"/>
  <c r="W739" i="2"/>
  <c r="AI739" i="2" s="1"/>
  <c r="X739" i="2"/>
  <c r="Y739" i="2" s="1"/>
  <c r="Z739" i="2" s="1"/>
  <c r="F740" i="2"/>
  <c r="F741" i="2" s="1"/>
  <c r="Q740" i="2"/>
  <c r="R740" i="2"/>
  <c r="AE740" i="2" s="1"/>
  <c r="S740" i="2"/>
  <c r="T740" i="2"/>
  <c r="AG740" i="2" s="1"/>
  <c r="U740" i="2"/>
  <c r="AH740" i="2" s="1"/>
  <c r="V740" i="2"/>
  <c r="W740" i="2"/>
  <c r="AI740" i="2" s="1"/>
  <c r="AF740" i="2"/>
  <c r="Q741" i="2"/>
  <c r="AD741" i="2" s="1"/>
  <c r="R741" i="2"/>
  <c r="AE741" i="2" s="1"/>
  <c r="S741" i="2"/>
  <c r="AF741" i="2" s="1"/>
  <c r="T741" i="2"/>
  <c r="AG741" i="2" s="1"/>
  <c r="U741" i="2"/>
  <c r="V741" i="2"/>
  <c r="W741" i="2"/>
  <c r="AI741" i="2" s="1"/>
  <c r="AH741" i="2"/>
  <c r="F742" i="2"/>
  <c r="Q742" i="2"/>
  <c r="R742" i="2"/>
  <c r="AE742" i="2" s="1"/>
  <c r="S742" i="2"/>
  <c r="AF742" i="2" s="1"/>
  <c r="T742" i="2"/>
  <c r="AG742" i="2" s="1"/>
  <c r="U742" i="2"/>
  <c r="AH742" i="2" s="1"/>
  <c r="V742" i="2"/>
  <c r="W742" i="2"/>
  <c r="AI742" i="2" s="1"/>
  <c r="F743" i="2"/>
  <c r="Q743" i="2"/>
  <c r="R743" i="2"/>
  <c r="AE743" i="2" s="1"/>
  <c r="S743" i="2"/>
  <c r="T743" i="2"/>
  <c r="AG743" i="2" s="1"/>
  <c r="U743" i="2"/>
  <c r="AH743" i="2" s="1"/>
  <c r="V743" i="2"/>
  <c r="W743" i="2"/>
  <c r="AI743" i="2" s="1"/>
  <c r="AB743" i="2"/>
  <c r="AF743" i="2"/>
  <c r="F744" i="2"/>
  <c r="Q744" i="2"/>
  <c r="AD744" i="2" s="1"/>
  <c r="R744" i="2"/>
  <c r="AE744" i="2" s="1"/>
  <c r="S744" i="2"/>
  <c r="AF744" i="2" s="1"/>
  <c r="T744" i="2"/>
  <c r="AG744" i="2" s="1"/>
  <c r="U744" i="2"/>
  <c r="AH744" i="2" s="1"/>
  <c r="V744" i="2"/>
  <c r="W744" i="2"/>
  <c r="AI744" i="2" s="1"/>
  <c r="F745" i="2"/>
  <c r="Q745" i="2"/>
  <c r="AB745" i="2" s="1"/>
  <c r="R745" i="2"/>
  <c r="AE745" i="2" s="1"/>
  <c r="S745" i="2"/>
  <c r="AF745" i="2" s="1"/>
  <c r="T745" i="2"/>
  <c r="AG745" i="2" s="1"/>
  <c r="U745" i="2"/>
  <c r="AH745" i="2" s="1"/>
  <c r="V745" i="2"/>
  <c r="W745" i="2"/>
  <c r="AI745" i="2" s="1"/>
  <c r="AD745" i="2"/>
  <c r="F746" i="2"/>
  <c r="Q746" i="2"/>
  <c r="X746" i="2" s="1"/>
  <c r="R746" i="2"/>
  <c r="AE746" i="2" s="1"/>
  <c r="S746" i="2"/>
  <c r="AF746" i="2" s="1"/>
  <c r="T746" i="2"/>
  <c r="AG746" i="2" s="1"/>
  <c r="U746" i="2"/>
  <c r="AH746" i="2" s="1"/>
  <c r="V746" i="2"/>
  <c r="W746" i="2"/>
  <c r="AI746" i="2" s="1"/>
  <c r="Y746" i="2"/>
  <c r="Z746" i="2" s="1"/>
  <c r="F747" i="2"/>
  <c r="Q747" i="2"/>
  <c r="R747" i="2"/>
  <c r="AE747" i="2" s="1"/>
  <c r="S747" i="2"/>
  <c r="AF747" i="2" s="1"/>
  <c r="T747" i="2"/>
  <c r="AG747" i="2" s="1"/>
  <c r="U747" i="2"/>
  <c r="V747" i="2"/>
  <c r="W747" i="2"/>
  <c r="AI747" i="2" s="1"/>
  <c r="AH747" i="2"/>
  <c r="F748" i="2"/>
  <c r="Q748" i="2"/>
  <c r="R748" i="2"/>
  <c r="AE748" i="2" s="1"/>
  <c r="S748" i="2"/>
  <c r="AF748" i="2" s="1"/>
  <c r="T748" i="2"/>
  <c r="U748" i="2"/>
  <c r="AH748" i="2" s="1"/>
  <c r="V748" i="2"/>
  <c r="W748" i="2"/>
  <c r="AI748" i="2" s="1"/>
  <c r="X748" i="2"/>
  <c r="Y748" i="2" s="1"/>
  <c r="Z748" i="2" s="1"/>
  <c r="AG748" i="2"/>
  <c r="F749" i="2"/>
  <c r="Q749" i="2"/>
  <c r="AB749" i="2" s="1"/>
  <c r="R749" i="2"/>
  <c r="S749" i="2"/>
  <c r="T749" i="2"/>
  <c r="U749" i="2"/>
  <c r="V749" i="2"/>
  <c r="W749" i="2"/>
  <c r="X749" i="2"/>
  <c r="Y749" i="2"/>
  <c r="Z749" i="2" s="1"/>
  <c r="AD749" i="2"/>
  <c r="AE749" i="2"/>
  <c r="AF749" i="2"/>
  <c r="AG749" i="2"/>
  <c r="AI749" i="2"/>
  <c r="F750" i="2"/>
  <c r="Q750" i="2"/>
  <c r="R750" i="2"/>
  <c r="S750" i="2"/>
  <c r="T750" i="2"/>
  <c r="U750" i="2"/>
  <c r="V750" i="2"/>
  <c r="W750" i="2"/>
  <c r="AD750" i="2"/>
  <c r="AE750" i="2"/>
  <c r="AF750" i="2"/>
  <c r="AG750" i="2"/>
  <c r="AI750" i="2"/>
  <c r="F751" i="2"/>
  <c r="Q751" i="2"/>
  <c r="R751" i="2"/>
  <c r="S751" i="2"/>
  <c r="T751" i="2"/>
  <c r="U751" i="2"/>
  <c r="V751" i="2"/>
  <c r="W751" i="2"/>
  <c r="AD751" i="2"/>
  <c r="AE751" i="2"/>
  <c r="AF751" i="2"/>
  <c r="AG751" i="2"/>
  <c r="AI751" i="2"/>
  <c r="F752" i="2"/>
  <c r="Q752" i="2"/>
  <c r="R752" i="2"/>
  <c r="S752" i="2"/>
  <c r="T752" i="2"/>
  <c r="U752" i="2"/>
  <c r="V752" i="2"/>
  <c r="W752" i="2"/>
  <c r="AD752" i="2"/>
  <c r="AE752" i="2"/>
  <c r="AF752" i="2"/>
  <c r="AG752" i="2"/>
  <c r="AI752" i="2"/>
  <c r="F753" i="2"/>
  <c r="Q753" i="2"/>
  <c r="R753" i="2"/>
  <c r="S753" i="2"/>
  <c r="T753" i="2"/>
  <c r="U753" i="2"/>
  <c r="V753" i="2"/>
  <c r="W753" i="2"/>
  <c r="AD753" i="2"/>
  <c r="AE753" i="2"/>
  <c r="AF753" i="2"/>
  <c r="AG753" i="2"/>
  <c r="AI753" i="2"/>
  <c r="F754" i="2"/>
  <c r="Q754" i="2"/>
  <c r="R754" i="2"/>
  <c r="S754" i="2"/>
  <c r="T754" i="2"/>
  <c r="U754" i="2"/>
  <c r="V754" i="2"/>
  <c r="W754" i="2"/>
  <c r="AD754" i="2"/>
  <c r="AE754" i="2"/>
  <c r="AF754" i="2"/>
  <c r="AG754" i="2"/>
  <c r="AI754" i="2"/>
  <c r="F755" i="2"/>
  <c r="Q755" i="2"/>
  <c r="R755" i="2"/>
  <c r="S755" i="2"/>
  <c r="T755" i="2"/>
  <c r="U755" i="2"/>
  <c r="V755" i="2"/>
  <c r="W755" i="2"/>
  <c r="AD755" i="2"/>
  <c r="AE755" i="2"/>
  <c r="AF755" i="2"/>
  <c r="AG755" i="2"/>
  <c r="AI755" i="2"/>
  <c r="F756" i="2"/>
  <c r="Q756" i="2"/>
  <c r="R756" i="2"/>
  <c r="S756" i="2"/>
  <c r="T756" i="2"/>
  <c r="U756" i="2"/>
  <c r="V756" i="2"/>
  <c r="W756" i="2"/>
  <c r="AD756" i="2"/>
  <c r="AE756" i="2"/>
  <c r="AF756" i="2"/>
  <c r="AG756" i="2"/>
  <c r="AI756" i="2"/>
  <c r="F757" i="2"/>
  <c r="Q757" i="2"/>
  <c r="R757" i="2"/>
  <c r="S757" i="2"/>
  <c r="T757" i="2"/>
  <c r="U757" i="2"/>
  <c r="V757" i="2"/>
  <c r="W757" i="2"/>
  <c r="AD757" i="2"/>
  <c r="AE757" i="2"/>
  <c r="AF757" i="2"/>
  <c r="AG757" i="2"/>
  <c r="AI757" i="2"/>
  <c r="F758" i="2"/>
  <c r="Q758" i="2"/>
  <c r="R758" i="2"/>
  <c r="S758" i="2"/>
  <c r="T758" i="2"/>
  <c r="U758" i="2"/>
  <c r="V758" i="2"/>
  <c r="W758" i="2"/>
  <c r="AD758" i="2"/>
  <c r="AE758" i="2"/>
  <c r="AF758" i="2"/>
  <c r="AG758" i="2"/>
  <c r="AI758" i="2"/>
  <c r="F759" i="2"/>
  <c r="Q759" i="2"/>
  <c r="R759" i="2"/>
  <c r="S759" i="2"/>
  <c r="T759" i="2"/>
  <c r="U759" i="2"/>
  <c r="V759" i="2"/>
  <c r="W759" i="2"/>
  <c r="AD759" i="2"/>
  <c r="AE759" i="2"/>
  <c r="AF759" i="2"/>
  <c r="AG759" i="2"/>
  <c r="AI759" i="2"/>
  <c r="F760" i="2"/>
  <c r="Q760" i="2"/>
  <c r="R760" i="2"/>
  <c r="S760" i="2"/>
  <c r="T760" i="2"/>
  <c r="U760" i="2"/>
  <c r="V760" i="2"/>
  <c r="W760" i="2"/>
  <c r="AD760" i="2"/>
  <c r="AE760" i="2"/>
  <c r="AF760" i="2"/>
  <c r="AG760" i="2"/>
  <c r="AI760" i="2"/>
  <c r="F761" i="2"/>
  <c r="Q761" i="2"/>
  <c r="R761" i="2"/>
  <c r="S761" i="2"/>
  <c r="T761" i="2"/>
  <c r="U761" i="2"/>
  <c r="V761" i="2"/>
  <c r="W761" i="2"/>
  <c r="AD761" i="2"/>
  <c r="AJ761" i="2" s="1"/>
  <c r="AK761" i="2" s="1"/>
  <c r="AE761" i="2"/>
  <c r="AF761" i="2"/>
  <c r="AG761" i="2"/>
  <c r="AI761" i="2"/>
  <c r="F762" i="2"/>
  <c r="Q762" i="2"/>
  <c r="R762" i="2"/>
  <c r="S762" i="2"/>
  <c r="T762" i="2"/>
  <c r="U762" i="2"/>
  <c r="V762" i="2"/>
  <c r="W762" i="2"/>
  <c r="AD762" i="2"/>
  <c r="AE762" i="2"/>
  <c r="AF762" i="2"/>
  <c r="AG762" i="2"/>
  <c r="AI762" i="2"/>
  <c r="F763" i="2"/>
  <c r="Q763" i="2"/>
  <c r="X763" i="2" s="1"/>
  <c r="Y763" i="2" s="1"/>
  <c r="Z763" i="2" s="1"/>
  <c r="R763" i="2"/>
  <c r="S763" i="2"/>
  <c r="T763" i="2"/>
  <c r="U763" i="2"/>
  <c r="V763" i="2"/>
  <c r="W763" i="2"/>
  <c r="AD763" i="2"/>
  <c r="AE763" i="2"/>
  <c r="AF763" i="2"/>
  <c r="AG763" i="2"/>
  <c r="AI763" i="2"/>
  <c r="F764" i="2"/>
  <c r="Q764" i="2"/>
  <c r="R764" i="2"/>
  <c r="S764" i="2"/>
  <c r="T764" i="2"/>
  <c r="U764" i="2"/>
  <c r="V764" i="2"/>
  <c r="W764" i="2"/>
  <c r="AD764" i="2"/>
  <c r="AE764" i="2"/>
  <c r="AF764" i="2"/>
  <c r="AG764" i="2"/>
  <c r="AI764" i="2"/>
  <c r="F765" i="2"/>
  <c r="Q765" i="2"/>
  <c r="R765" i="2"/>
  <c r="S765" i="2"/>
  <c r="T765" i="2"/>
  <c r="U765" i="2"/>
  <c r="V765" i="2"/>
  <c r="W765" i="2"/>
  <c r="AD765" i="2"/>
  <c r="AE765" i="2"/>
  <c r="AF765" i="2"/>
  <c r="AG765" i="2"/>
  <c r="AI765" i="2"/>
  <c r="F766" i="2"/>
  <c r="Q766" i="2"/>
  <c r="R766" i="2"/>
  <c r="S766" i="2"/>
  <c r="T766" i="2"/>
  <c r="U766" i="2"/>
  <c r="V766" i="2"/>
  <c r="W766" i="2"/>
  <c r="AD766" i="2"/>
  <c r="AE766" i="2"/>
  <c r="AF766" i="2"/>
  <c r="AG766" i="2"/>
  <c r="AI766" i="2"/>
  <c r="F767" i="2"/>
  <c r="Q767" i="2"/>
  <c r="AB767" i="2" s="1"/>
  <c r="R767" i="2"/>
  <c r="S767" i="2"/>
  <c r="T767" i="2"/>
  <c r="U767" i="2"/>
  <c r="V767" i="2"/>
  <c r="W767" i="2"/>
  <c r="X767" i="2"/>
  <c r="Y767" i="2" s="1"/>
  <c r="Z767" i="2" s="1"/>
  <c r="AD767" i="2"/>
  <c r="AE767" i="2"/>
  <c r="AF767" i="2"/>
  <c r="AG767" i="2"/>
  <c r="AI767" i="2"/>
  <c r="F768" i="2"/>
  <c r="Q768" i="2"/>
  <c r="AB768" i="2" s="1"/>
  <c r="R768" i="2"/>
  <c r="S768" i="2"/>
  <c r="T768" i="2"/>
  <c r="U768" i="2"/>
  <c r="V768" i="2"/>
  <c r="W768" i="2"/>
  <c r="X768" i="2"/>
  <c r="Y768" i="2" s="1"/>
  <c r="Z768" i="2" s="1"/>
  <c r="AD768" i="2"/>
  <c r="AE768" i="2"/>
  <c r="AF768" i="2"/>
  <c r="AJ768" i="2" s="1"/>
  <c r="AK768" i="2" s="1"/>
  <c r="AG768" i="2"/>
  <c r="AI768" i="2"/>
  <c r="F769" i="2"/>
  <c r="Q769" i="2"/>
  <c r="R769" i="2"/>
  <c r="S769" i="2"/>
  <c r="T769" i="2"/>
  <c r="U769" i="2"/>
  <c r="V769" i="2"/>
  <c r="W769" i="2"/>
  <c r="AD769" i="2"/>
  <c r="AE769" i="2"/>
  <c r="AF769" i="2"/>
  <c r="AG769" i="2"/>
  <c r="AI769" i="2"/>
  <c r="F770" i="2"/>
  <c r="Q770" i="2"/>
  <c r="AB770" i="2" s="1"/>
  <c r="R770" i="2"/>
  <c r="S770" i="2"/>
  <c r="T770" i="2"/>
  <c r="U770" i="2"/>
  <c r="V770" i="2"/>
  <c r="W770" i="2"/>
  <c r="AD770" i="2"/>
  <c r="AE770" i="2"/>
  <c r="AF770" i="2"/>
  <c r="AG770" i="2"/>
  <c r="AI770" i="2"/>
  <c r="F771" i="2"/>
  <c r="Q771" i="2"/>
  <c r="R771" i="2"/>
  <c r="S771" i="2"/>
  <c r="T771" i="2"/>
  <c r="U771" i="2"/>
  <c r="V771" i="2"/>
  <c r="W771" i="2"/>
  <c r="AD771" i="2"/>
  <c r="AE771" i="2"/>
  <c r="AF771" i="2"/>
  <c r="AG771" i="2"/>
  <c r="AI771" i="2"/>
  <c r="F772" i="2"/>
  <c r="Q772" i="2"/>
  <c r="X772" i="2" s="1"/>
  <c r="Y772" i="2" s="1"/>
  <c r="Z772" i="2" s="1"/>
  <c r="R772" i="2"/>
  <c r="S772" i="2"/>
  <c r="T772" i="2"/>
  <c r="U772" i="2"/>
  <c r="V772" i="2"/>
  <c r="W772" i="2"/>
  <c r="AD772" i="2"/>
  <c r="AE772" i="2"/>
  <c r="AF772" i="2"/>
  <c r="AG772" i="2"/>
  <c r="AI772" i="2"/>
  <c r="F773" i="2"/>
  <c r="Q773" i="2"/>
  <c r="R773" i="2"/>
  <c r="S773" i="2"/>
  <c r="T773" i="2"/>
  <c r="U773" i="2"/>
  <c r="V773" i="2"/>
  <c r="W773" i="2"/>
  <c r="AD773" i="2"/>
  <c r="AE773" i="2"/>
  <c r="AF773" i="2"/>
  <c r="AG773" i="2"/>
  <c r="AI773" i="2"/>
  <c r="F774" i="2"/>
  <c r="Q774" i="2"/>
  <c r="X774" i="2" s="1"/>
  <c r="Y774" i="2" s="1"/>
  <c r="Z774" i="2" s="1"/>
  <c r="R774" i="2"/>
  <c r="S774" i="2"/>
  <c r="T774" i="2"/>
  <c r="U774" i="2"/>
  <c r="V774" i="2"/>
  <c r="W774" i="2"/>
  <c r="AD774" i="2"/>
  <c r="AE774" i="2"/>
  <c r="AF774" i="2"/>
  <c r="AG774" i="2"/>
  <c r="AI774" i="2"/>
  <c r="F775" i="2"/>
  <c r="Q775" i="2"/>
  <c r="R775" i="2"/>
  <c r="S775" i="2"/>
  <c r="T775" i="2"/>
  <c r="U775" i="2"/>
  <c r="V775" i="2"/>
  <c r="W775" i="2"/>
  <c r="AD775" i="2"/>
  <c r="AE775" i="2"/>
  <c r="AF775" i="2"/>
  <c r="AG775" i="2"/>
  <c r="AI775" i="2"/>
  <c r="F776" i="2"/>
  <c r="Q776" i="2"/>
  <c r="R776" i="2"/>
  <c r="S776" i="2"/>
  <c r="T776" i="2"/>
  <c r="U776" i="2"/>
  <c r="V776" i="2"/>
  <c r="W776" i="2"/>
  <c r="AD776" i="2"/>
  <c r="AE776" i="2"/>
  <c r="AF776" i="2"/>
  <c r="AG776" i="2"/>
  <c r="AI776" i="2"/>
  <c r="F777" i="2"/>
  <c r="Q777" i="2"/>
  <c r="X777" i="2" s="1"/>
  <c r="Y777" i="2" s="1"/>
  <c r="Z777" i="2" s="1"/>
  <c r="R777" i="2"/>
  <c r="AE777" i="2" s="1"/>
  <c r="S777" i="2"/>
  <c r="AF777" i="2" s="1"/>
  <c r="T777" i="2"/>
  <c r="AG777" i="2" s="1"/>
  <c r="U777" i="2"/>
  <c r="AH777" i="2" s="1"/>
  <c r="V777" i="2"/>
  <c r="W777" i="2"/>
  <c r="AI777" i="2" s="1"/>
  <c r="F778" i="2"/>
  <c r="Q778" i="2"/>
  <c r="X778" i="2" s="1"/>
  <c r="Y778" i="2" s="1"/>
  <c r="Z778" i="2" s="1"/>
  <c r="R778" i="2"/>
  <c r="AE778" i="2" s="1"/>
  <c r="S778" i="2"/>
  <c r="AF778" i="2" s="1"/>
  <c r="T778" i="2"/>
  <c r="AG778" i="2" s="1"/>
  <c r="U778" i="2"/>
  <c r="AH778" i="2" s="1"/>
  <c r="V778" i="2"/>
  <c r="W778" i="2"/>
  <c r="AI778" i="2" s="1"/>
  <c r="F779" i="2"/>
  <c r="Q779" i="2"/>
  <c r="R779" i="2"/>
  <c r="AE779" i="2" s="1"/>
  <c r="S779" i="2"/>
  <c r="AF779" i="2" s="1"/>
  <c r="T779" i="2"/>
  <c r="AG779" i="2" s="1"/>
  <c r="U779" i="2"/>
  <c r="AH779" i="2" s="1"/>
  <c r="V779" i="2"/>
  <c r="W779" i="2"/>
  <c r="AI779" i="2" s="1"/>
  <c r="F780" i="2"/>
  <c r="Q780" i="2"/>
  <c r="R780" i="2"/>
  <c r="AE780" i="2" s="1"/>
  <c r="S780" i="2"/>
  <c r="AF780" i="2" s="1"/>
  <c r="T780" i="2"/>
  <c r="AG780" i="2" s="1"/>
  <c r="U780" i="2"/>
  <c r="AH780" i="2" s="1"/>
  <c r="V780" i="2"/>
  <c r="W780" i="2"/>
  <c r="AI780" i="2" s="1"/>
  <c r="F781" i="2"/>
  <c r="Q781" i="2"/>
  <c r="R781" i="2"/>
  <c r="AE781" i="2" s="1"/>
  <c r="S781" i="2"/>
  <c r="AF781" i="2" s="1"/>
  <c r="T781" i="2"/>
  <c r="AG781" i="2" s="1"/>
  <c r="U781" i="2"/>
  <c r="AH781" i="2" s="1"/>
  <c r="V781" i="2"/>
  <c r="W781" i="2"/>
  <c r="AI781" i="2" s="1"/>
  <c r="F782" i="2"/>
  <c r="Q782" i="2"/>
  <c r="R782" i="2"/>
  <c r="AE782" i="2" s="1"/>
  <c r="S782" i="2"/>
  <c r="AF782" i="2" s="1"/>
  <c r="T782" i="2"/>
  <c r="AG782" i="2" s="1"/>
  <c r="U782" i="2"/>
  <c r="V782" i="2"/>
  <c r="W782" i="2"/>
  <c r="AI782" i="2" s="1"/>
  <c r="AH782" i="2"/>
  <c r="F783" i="2"/>
  <c r="Q783" i="2"/>
  <c r="R783" i="2"/>
  <c r="AE783" i="2" s="1"/>
  <c r="S783" i="2"/>
  <c r="AF783" i="2" s="1"/>
  <c r="T783" i="2"/>
  <c r="AG783" i="2" s="1"/>
  <c r="U783" i="2"/>
  <c r="AH783" i="2" s="1"/>
  <c r="V783" i="2"/>
  <c r="W783" i="2"/>
  <c r="AI783" i="2" s="1"/>
  <c r="F784" i="2"/>
  <c r="Q784" i="2"/>
  <c r="X784" i="2" s="1"/>
  <c r="Y784" i="2" s="1"/>
  <c r="Z784" i="2" s="1"/>
  <c r="R784" i="2"/>
  <c r="AE784" i="2" s="1"/>
  <c r="S784" i="2"/>
  <c r="AF784" i="2" s="1"/>
  <c r="T784" i="2"/>
  <c r="AG784" i="2" s="1"/>
  <c r="U784" i="2"/>
  <c r="AH784" i="2" s="1"/>
  <c r="V784" i="2"/>
  <c r="W784" i="2"/>
  <c r="AI784" i="2" s="1"/>
  <c r="F785" i="2"/>
  <c r="Q785" i="2"/>
  <c r="R785" i="2"/>
  <c r="AE785" i="2" s="1"/>
  <c r="S785" i="2"/>
  <c r="AF785" i="2" s="1"/>
  <c r="T785" i="2"/>
  <c r="AG785" i="2" s="1"/>
  <c r="U785" i="2"/>
  <c r="AH785" i="2" s="1"/>
  <c r="V785" i="2"/>
  <c r="W785" i="2"/>
  <c r="AI785" i="2" s="1"/>
  <c r="F786" i="2"/>
  <c r="Q786" i="2"/>
  <c r="R786" i="2"/>
  <c r="S786" i="2"/>
  <c r="AF786" i="2" s="1"/>
  <c r="T786" i="2"/>
  <c r="AG786" i="2" s="1"/>
  <c r="U786" i="2"/>
  <c r="AH786" i="2" s="1"/>
  <c r="V786" i="2"/>
  <c r="W786" i="2"/>
  <c r="AE786" i="2"/>
  <c r="AI786" i="2"/>
  <c r="F787" i="2"/>
  <c r="Q787" i="2"/>
  <c r="R787" i="2"/>
  <c r="AE787" i="2" s="1"/>
  <c r="S787" i="2"/>
  <c r="AF787" i="2" s="1"/>
  <c r="T787" i="2"/>
  <c r="AG787" i="2" s="1"/>
  <c r="U787" i="2"/>
  <c r="AH787" i="2" s="1"/>
  <c r="V787" i="2"/>
  <c r="W787" i="2"/>
  <c r="AI787" i="2" s="1"/>
  <c r="F788" i="2"/>
  <c r="Q788" i="2"/>
  <c r="R788" i="2"/>
  <c r="AE788" i="2" s="1"/>
  <c r="S788" i="2"/>
  <c r="AF788" i="2" s="1"/>
  <c r="T788" i="2"/>
  <c r="AG788" i="2" s="1"/>
  <c r="U788" i="2"/>
  <c r="AH788" i="2" s="1"/>
  <c r="V788" i="2"/>
  <c r="W788" i="2"/>
  <c r="AI788" i="2" s="1"/>
  <c r="F789" i="2"/>
  <c r="Q789" i="2"/>
  <c r="R789" i="2"/>
  <c r="AE789" i="2" s="1"/>
  <c r="S789" i="2"/>
  <c r="AF789" i="2" s="1"/>
  <c r="T789" i="2"/>
  <c r="AG789" i="2" s="1"/>
  <c r="U789" i="2"/>
  <c r="AH789" i="2" s="1"/>
  <c r="V789" i="2"/>
  <c r="W789" i="2"/>
  <c r="AI789" i="2" s="1"/>
  <c r="F790" i="2"/>
  <c r="Q790" i="2"/>
  <c r="R790" i="2"/>
  <c r="AE790" i="2" s="1"/>
  <c r="S790" i="2"/>
  <c r="AF790" i="2" s="1"/>
  <c r="T790" i="2"/>
  <c r="AG790" i="2" s="1"/>
  <c r="U790" i="2"/>
  <c r="AH790" i="2" s="1"/>
  <c r="V790" i="2"/>
  <c r="W790" i="2"/>
  <c r="AI790" i="2" s="1"/>
  <c r="F791" i="2"/>
  <c r="Q791" i="2"/>
  <c r="R791" i="2"/>
  <c r="AE791" i="2" s="1"/>
  <c r="S791" i="2"/>
  <c r="AF791" i="2" s="1"/>
  <c r="T791" i="2"/>
  <c r="AG791" i="2" s="1"/>
  <c r="U791" i="2"/>
  <c r="AH791" i="2" s="1"/>
  <c r="V791" i="2"/>
  <c r="W791" i="2"/>
  <c r="AI791" i="2" s="1"/>
  <c r="F792" i="2"/>
  <c r="Q792" i="2"/>
  <c r="AB792" i="2" s="1"/>
  <c r="R792" i="2"/>
  <c r="AE792" i="2" s="1"/>
  <c r="S792" i="2"/>
  <c r="AF792" i="2" s="1"/>
  <c r="T792" i="2"/>
  <c r="AG792" i="2" s="1"/>
  <c r="U792" i="2"/>
  <c r="AH792" i="2" s="1"/>
  <c r="V792" i="2"/>
  <c r="W792" i="2"/>
  <c r="AI792" i="2" s="1"/>
  <c r="AD792" i="2"/>
  <c r="F793" i="2"/>
  <c r="Q793" i="2"/>
  <c r="AB793" i="2" s="1"/>
  <c r="R793" i="2"/>
  <c r="AE793" i="2" s="1"/>
  <c r="S793" i="2"/>
  <c r="AF793" i="2" s="1"/>
  <c r="T793" i="2"/>
  <c r="AG793" i="2" s="1"/>
  <c r="U793" i="2"/>
  <c r="AH793" i="2" s="1"/>
  <c r="V793" i="2"/>
  <c r="W793" i="2"/>
  <c r="AI793" i="2" s="1"/>
  <c r="F794" i="2"/>
  <c r="Q794" i="2"/>
  <c r="R794" i="2"/>
  <c r="AE794" i="2" s="1"/>
  <c r="S794" i="2"/>
  <c r="AF794" i="2" s="1"/>
  <c r="T794" i="2"/>
  <c r="U794" i="2"/>
  <c r="AH794" i="2" s="1"/>
  <c r="V794" i="2"/>
  <c r="W794" i="2"/>
  <c r="AI794" i="2" s="1"/>
  <c r="AG794" i="2"/>
  <c r="F795" i="2"/>
  <c r="Q795" i="2"/>
  <c r="R795" i="2"/>
  <c r="AE795" i="2" s="1"/>
  <c r="S795" i="2"/>
  <c r="AF795" i="2" s="1"/>
  <c r="T795" i="2"/>
  <c r="AG795" i="2" s="1"/>
  <c r="U795" i="2"/>
  <c r="AH795" i="2" s="1"/>
  <c r="V795" i="2"/>
  <c r="W795" i="2"/>
  <c r="AI795" i="2" s="1"/>
  <c r="F796" i="2"/>
  <c r="Q796" i="2"/>
  <c r="AB796" i="2" s="1"/>
  <c r="R796" i="2"/>
  <c r="AE796" i="2" s="1"/>
  <c r="S796" i="2"/>
  <c r="AF796" i="2" s="1"/>
  <c r="T796" i="2"/>
  <c r="AG796" i="2" s="1"/>
  <c r="U796" i="2"/>
  <c r="AH796" i="2" s="1"/>
  <c r="V796" i="2"/>
  <c r="W796" i="2"/>
  <c r="AI796" i="2" s="1"/>
  <c r="F797" i="2"/>
  <c r="Q797" i="2"/>
  <c r="R797" i="2"/>
  <c r="AE797" i="2" s="1"/>
  <c r="S797" i="2"/>
  <c r="T797" i="2"/>
  <c r="AG797" i="2" s="1"/>
  <c r="U797" i="2"/>
  <c r="AH797" i="2" s="1"/>
  <c r="V797" i="2"/>
  <c r="W797" i="2"/>
  <c r="AI797" i="2" s="1"/>
  <c r="AF797" i="2"/>
  <c r="F798" i="2"/>
  <c r="Q798" i="2"/>
  <c r="AD798" i="2" s="1"/>
  <c r="R798" i="2"/>
  <c r="S798" i="2"/>
  <c r="AF798" i="2" s="1"/>
  <c r="T798" i="2"/>
  <c r="AG798" i="2" s="1"/>
  <c r="U798" i="2"/>
  <c r="AH798" i="2" s="1"/>
  <c r="V798" i="2"/>
  <c r="W798" i="2"/>
  <c r="AE798" i="2"/>
  <c r="AI798" i="2"/>
  <c r="F799" i="2"/>
  <c r="Q799" i="2"/>
  <c r="AB799" i="2" s="1"/>
  <c r="R799" i="2"/>
  <c r="AE799" i="2" s="1"/>
  <c r="S799" i="2"/>
  <c r="AF799" i="2" s="1"/>
  <c r="T799" i="2"/>
  <c r="U799" i="2"/>
  <c r="AH799" i="2" s="1"/>
  <c r="V799" i="2"/>
  <c r="W799" i="2"/>
  <c r="AI799" i="2" s="1"/>
  <c r="X799" i="2"/>
  <c r="Y799" i="2"/>
  <c r="Z799" i="2" s="1"/>
  <c r="AG799" i="2"/>
  <c r="F800" i="2"/>
  <c r="Q800" i="2"/>
  <c r="AD800" i="2" s="1"/>
  <c r="R800" i="2"/>
  <c r="AE800" i="2" s="1"/>
  <c r="S800" i="2"/>
  <c r="T800" i="2"/>
  <c r="AG800" i="2" s="1"/>
  <c r="U800" i="2"/>
  <c r="AH800" i="2" s="1"/>
  <c r="V800" i="2"/>
  <c r="W800" i="2"/>
  <c r="AI800" i="2" s="1"/>
  <c r="AF800" i="2"/>
  <c r="F801" i="2"/>
  <c r="Q801" i="2"/>
  <c r="R801" i="2"/>
  <c r="S801" i="2"/>
  <c r="AF801" i="2" s="1"/>
  <c r="T801" i="2"/>
  <c r="AG801" i="2" s="1"/>
  <c r="U801" i="2"/>
  <c r="AH801" i="2" s="1"/>
  <c r="V801" i="2"/>
  <c r="W801" i="2"/>
  <c r="AI801" i="2" s="1"/>
  <c r="AE801" i="2"/>
  <c r="F802" i="2"/>
  <c r="Q802" i="2"/>
  <c r="AB802" i="2" s="1"/>
  <c r="R802" i="2"/>
  <c r="AE802" i="2" s="1"/>
  <c r="S802" i="2"/>
  <c r="AF802" i="2" s="1"/>
  <c r="T802" i="2"/>
  <c r="U802" i="2"/>
  <c r="AH802" i="2" s="1"/>
  <c r="V802" i="2"/>
  <c r="W802" i="2"/>
  <c r="AI802" i="2" s="1"/>
  <c r="AG802" i="2"/>
  <c r="F803" i="2"/>
  <c r="Q803" i="2"/>
  <c r="R803" i="2"/>
  <c r="AE803" i="2" s="1"/>
  <c r="S803" i="2"/>
  <c r="AF803" i="2" s="1"/>
  <c r="T803" i="2"/>
  <c r="AG803" i="2" s="1"/>
  <c r="U803" i="2"/>
  <c r="AH803" i="2" s="1"/>
  <c r="V803" i="2"/>
  <c r="W803" i="2"/>
  <c r="AI803" i="2" s="1"/>
  <c r="F804" i="2"/>
  <c r="Q804" i="2"/>
  <c r="R804" i="2"/>
  <c r="AE804" i="2" s="1"/>
  <c r="S804" i="2"/>
  <c r="AF804" i="2" s="1"/>
  <c r="T804" i="2"/>
  <c r="AG804" i="2" s="1"/>
  <c r="U804" i="2"/>
  <c r="AH804" i="2" s="1"/>
  <c r="V804" i="2"/>
  <c r="W804" i="2"/>
  <c r="AI804" i="2" s="1"/>
  <c r="F805" i="2"/>
  <c r="Q805" i="2"/>
  <c r="R805" i="2"/>
  <c r="AE805" i="2" s="1"/>
  <c r="S805" i="2"/>
  <c r="AF805" i="2" s="1"/>
  <c r="T805" i="2"/>
  <c r="AG805" i="2" s="1"/>
  <c r="U805" i="2"/>
  <c r="AH805" i="2" s="1"/>
  <c r="V805" i="2"/>
  <c r="W805" i="2"/>
  <c r="AI805" i="2" s="1"/>
  <c r="F806" i="2"/>
  <c r="Q806" i="2"/>
  <c r="R806" i="2"/>
  <c r="AE806" i="2" s="1"/>
  <c r="S806" i="2"/>
  <c r="AF806" i="2" s="1"/>
  <c r="T806" i="2"/>
  <c r="AG806" i="2" s="1"/>
  <c r="U806" i="2"/>
  <c r="AH806" i="2" s="1"/>
  <c r="V806" i="2"/>
  <c r="W806" i="2"/>
  <c r="AI806" i="2" s="1"/>
  <c r="F807" i="2"/>
  <c r="Q807" i="2"/>
  <c r="R807" i="2"/>
  <c r="AE807" i="2" s="1"/>
  <c r="S807" i="2"/>
  <c r="AF807" i="2" s="1"/>
  <c r="T807" i="2"/>
  <c r="AG807" i="2" s="1"/>
  <c r="U807" i="2"/>
  <c r="AH807" i="2" s="1"/>
  <c r="V807" i="2"/>
  <c r="W807" i="2"/>
  <c r="AI807" i="2" s="1"/>
  <c r="F808" i="2"/>
  <c r="Q808" i="2"/>
  <c r="R808" i="2"/>
  <c r="AE808" i="2" s="1"/>
  <c r="S808" i="2"/>
  <c r="AF808" i="2" s="1"/>
  <c r="T808" i="2"/>
  <c r="U808" i="2"/>
  <c r="AH808" i="2" s="1"/>
  <c r="V808" i="2"/>
  <c r="W808" i="2"/>
  <c r="AI808" i="2" s="1"/>
  <c r="AG808" i="2"/>
  <c r="F809" i="2"/>
  <c r="Q809" i="2"/>
  <c r="R809" i="2"/>
  <c r="S809" i="2"/>
  <c r="AF809" i="2" s="1"/>
  <c r="T809" i="2"/>
  <c r="AG809" i="2" s="1"/>
  <c r="U809" i="2"/>
  <c r="AH809" i="2" s="1"/>
  <c r="V809" i="2"/>
  <c r="W809" i="2"/>
  <c r="AI809" i="2" s="1"/>
  <c r="AE809" i="2"/>
  <c r="F810" i="2"/>
  <c r="Q810" i="2"/>
  <c r="R810" i="2"/>
  <c r="AE810" i="2" s="1"/>
  <c r="S810" i="2"/>
  <c r="AF810" i="2" s="1"/>
  <c r="T810" i="2"/>
  <c r="AG810" i="2" s="1"/>
  <c r="U810" i="2"/>
  <c r="AH810" i="2" s="1"/>
  <c r="V810" i="2"/>
  <c r="W810" i="2"/>
  <c r="AI810" i="2" s="1"/>
  <c r="F811" i="2"/>
  <c r="Q811" i="2"/>
  <c r="AD811" i="2" s="1"/>
  <c r="R811" i="2"/>
  <c r="AE811" i="2" s="1"/>
  <c r="S811" i="2"/>
  <c r="AF811" i="2" s="1"/>
  <c r="T811" i="2"/>
  <c r="AG811" i="2" s="1"/>
  <c r="U811" i="2"/>
  <c r="AH811" i="2" s="1"/>
  <c r="V811" i="2"/>
  <c r="W811" i="2"/>
  <c r="AI811" i="2" s="1"/>
  <c r="X811" i="2"/>
  <c r="Y811" i="2" s="1"/>
  <c r="Z811" i="2" s="1"/>
  <c r="AB811" i="2"/>
  <c r="F812" i="2"/>
  <c r="Q812" i="2"/>
  <c r="AD812" i="2" s="1"/>
  <c r="R812" i="2"/>
  <c r="AE812" i="2" s="1"/>
  <c r="S812" i="2"/>
  <c r="AF812" i="2" s="1"/>
  <c r="T812" i="2"/>
  <c r="AG812" i="2" s="1"/>
  <c r="U812" i="2"/>
  <c r="AH812" i="2" s="1"/>
  <c r="V812" i="2"/>
  <c r="W812" i="2"/>
  <c r="AI812" i="2" s="1"/>
  <c r="AB812" i="2"/>
  <c r="F813" i="2"/>
  <c r="Q813" i="2"/>
  <c r="R813" i="2"/>
  <c r="AE813" i="2" s="1"/>
  <c r="S813" i="2"/>
  <c r="AF813" i="2" s="1"/>
  <c r="T813" i="2"/>
  <c r="AG813" i="2" s="1"/>
  <c r="U813" i="2"/>
  <c r="V813" i="2"/>
  <c r="W813" i="2"/>
  <c r="AI813" i="2" s="1"/>
  <c r="AB813" i="2"/>
  <c r="AH813" i="2"/>
  <c r="F814" i="2"/>
  <c r="Q814" i="2"/>
  <c r="AB814" i="2" s="1"/>
  <c r="R814" i="2"/>
  <c r="AE814" i="2" s="1"/>
  <c r="S814" i="2"/>
  <c r="AF814" i="2" s="1"/>
  <c r="T814" i="2"/>
  <c r="U814" i="2"/>
  <c r="AH814" i="2" s="1"/>
  <c r="V814" i="2"/>
  <c r="W814" i="2"/>
  <c r="AI814" i="2" s="1"/>
  <c r="AG814" i="2"/>
  <c r="F815" i="2"/>
  <c r="Q815" i="2"/>
  <c r="R815" i="2"/>
  <c r="AE815" i="2" s="1"/>
  <c r="S815" i="2"/>
  <c r="AF815" i="2" s="1"/>
  <c r="T815" i="2"/>
  <c r="AG815" i="2" s="1"/>
  <c r="U815" i="2"/>
  <c r="AH815" i="2" s="1"/>
  <c r="V815" i="2"/>
  <c r="W815" i="2"/>
  <c r="AI815" i="2"/>
  <c r="F816" i="2"/>
  <c r="Q816" i="2"/>
  <c r="X816" i="2" s="1"/>
  <c r="Y816" i="2" s="1"/>
  <c r="Z816" i="2" s="1"/>
  <c r="R816" i="2"/>
  <c r="AE816" i="2" s="1"/>
  <c r="S816" i="2"/>
  <c r="AF816" i="2" s="1"/>
  <c r="T816" i="2"/>
  <c r="U816" i="2"/>
  <c r="AH816" i="2" s="1"/>
  <c r="V816" i="2"/>
  <c r="W816" i="2"/>
  <c r="AI816" i="2" s="1"/>
  <c r="AG816" i="2"/>
  <c r="F817" i="2"/>
  <c r="Q817" i="2"/>
  <c r="AB817" i="2" s="1"/>
  <c r="R817" i="2"/>
  <c r="AE817" i="2" s="1"/>
  <c r="S817" i="2"/>
  <c r="AF817" i="2" s="1"/>
  <c r="T817" i="2"/>
  <c r="AG817" i="2" s="1"/>
  <c r="U817" i="2"/>
  <c r="AH817" i="2" s="1"/>
  <c r="AJ817" i="2" s="1"/>
  <c r="AK817" i="2" s="1"/>
  <c r="V817" i="2"/>
  <c r="W817" i="2"/>
  <c r="AI817" i="2" s="1"/>
  <c r="X817" i="2"/>
  <c r="Y817" i="2" s="1"/>
  <c r="Z817" i="2" s="1"/>
  <c r="AD817" i="2"/>
  <c r="F818" i="2"/>
  <c r="Q818" i="2"/>
  <c r="AD818" i="2" s="1"/>
  <c r="R818" i="2"/>
  <c r="S818" i="2"/>
  <c r="AF818" i="2" s="1"/>
  <c r="T818" i="2"/>
  <c r="AG818" i="2" s="1"/>
  <c r="U818" i="2"/>
  <c r="AH818" i="2" s="1"/>
  <c r="V818" i="2"/>
  <c r="W818" i="2"/>
  <c r="AI818" i="2" s="1"/>
  <c r="AE818" i="2"/>
  <c r="F819" i="2"/>
  <c r="Q819" i="2"/>
  <c r="AB819" i="2" s="1"/>
  <c r="R819" i="2"/>
  <c r="AE819" i="2" s="1"/>
  <c r="S819" i="2"/>
  <c r="AF819" i="2" s="1"/>
  <c r="T819" i="2"/>
  <c r="AG819" i="2" s="1"/>
  <c r="U819" i="2"/>
  <c r="AH819" i="2" s="1"/>
  <c r="V819" i="2"/>
  <c r="W819" i="2"/>
  <c r="AI819" i="2" s="1"/>
  <c r="F820" i="2"/>
  <c r="Q820" i="2"/>
  <c r="X820" i="2" s="1"/>
  <c r="Y820" i="2" s="1"/>
  <c r="Z820" i="2" s="1"/>
  <c r="R820" i="2"/>
  <c r="AE820" i="2" s="1"/>
  <c r="S820" i="2"/>
  <c r="AF820" i="2" s="1"/>
  <c r="T820" i="2"/>
  <c r="AG820" i="2" s="1"/>
  <c r="U820" i="2"/>
  <c r="AH820" i="2" s="1"/>
  <c r="V820" i="2"/>
  <c r="W820" i="2"/>
  <c r="AI820" i="2" s="1"/>
  <c r="F821" i="2"/>
  <c r="Q821" i="2"/>
  <c r="AD821" i="2" s="1"/>
  <c r="R821" i="2"/>
  <c r="AE821" i="2" s="1"/>
  <c r="S821" i="2"/>
  <c r="AF821" i="2" s="1"/>
  <c r="T821" i="2"/>
  <c r="AG821" i="2" s="1"/>
  <c r="U821" i="2"/>
  <c r="V821" i="2"/>
  <c r="W821" i="2"/>
  <c r="AI821" i="2" s="1"/>
  <c r="AH821" i="2"/>
  <c r="F822" i="2"/>
  <c r="Q822" i="2"/>
  <c r="R822" i="2"/>
  <c r="S822" i="2"/>
  <c r="T822" i="2"/>
  <c r="AG822" i="2" s="1"/>
  <c r="U822" i="2"/>
  <c r="AH822" i="2" s="1"/>
  <c r="V822" i="2"/>
  <c r="W822" i="2"/>
  <c r="AE822" i="2"/>
  <c r="AF822" i="2"/>
  <c r="AI822" i="2"/>
  <c r="F823" i="2"/>
  <c r="Q823" i="2"/>
  <c r="AB823" i="2" s="1"/>
  <c r="R823" i="2"/>
  <c r="AE823" i="2" s="1"/>
  <c r="S823" i="2"/>
  <c r="AF823" i="2" s="1"/>
  <c r="T823" i="2"/>
  <c r="AG823" i="2" s="1"/>
  <c r="U823" i="2"/>
  <c r="AH823" i="2" s="1"/>
  <c r="V823" i="2"/>
  <c r="W823" i="2"/>
  <c r="AI823" i="2" s="1"/>
  <c r="F824" i="2"/>
  <c r="Q824" i="2"/>
  <c r="R824" i="2"/>
  <c r="AE824" i="2" s="1"/>
  <c r="S824" i="2"/>
  <c r="AF824" i="2" s="1"/>
  <c r="T824" i="2"/>
  <c r="AG824" i="2" s="1"/>
  <c r="U824" i="2"/>
  <c r="AH824" i="2" s="1"/>
  <c r="V824" i="2"/>
  <c r="W824" i="2"/>
  <c r="AI824" i="2" s="1"/>
  <c r="F825" i="2"/>
  <c r="Q825" i="2"/>
  <c r="R825" i="2"/>
  <c r="AE825" i="2" s="1"/>
  <c r="S825" i="2"/>
  <c r="AF825" i="2" s="1"/>
  <c r="T825" i="2"/>
  <c r="AG825" i="2" s="1"/>
  <c r="U825" i="2"/>
  <c r="AH825" i="2" s="1"/>
  <c r="V825" i="2"/>
  <c r="W825" i="2"/>
  <c r="AI825" i="2" s="1"/>
  <c r="F826" i="2"/>
  <c r="Q826" i="2"/>
  <c r="R826" i="2"/>
  <c r="AE826" i="2" s="1"/>
  <c r="S826" i="2"/>
  <c r="AF826" i="2" s="1"/>
  <c r="T826" i="2"/>
  <c r="AG826" i="2" s="1"/>
  <c r="U826" i="2"/>
  <c r="AH826" i="2" s="1"/>
  <c r="V826" i="2"/>
  <c r="W826" i="2"/>
  <c r="AI826" i="2" s="1"/>
  <c r="X826" i="2"/>
  <c r="Y826" i="2" s="1"/>
  <c r="Z826" i="2" s="1"/>
  <c r="F827" i="2"/>
  <c r="Q827" i="2"/>
  <c r="AD827" i="2" s="1"/>
  <c r="R827" i="2"/>
  <c r="AE827" i="2" s="1"/>
  <c r="S827" i="2"/>
  <c r="AF827" i="2" s="1"/>
  <c r="T827" i="2"/>
  <c r="AG827" i="2" s="1"/>
  <c r="U827" i="2"/>
  <c r="V827" i="2"/>
  <c r="W827" i="2"/>
  <c r="AI827" i="2" s="1"/>
  <c r="AH827" i="2"/>
  <c r="F828" i="2"/>
  <c r="Q828" i="2"/>
  <c r="R828" i="2"/>
  <c r="AE828" i="2" s="1"/>
  <c r="S828" i="2"/>
  <c r="T828" i="2"/>
  <c r="AG828" i="2" s="1"/>
  <c r="U828" i="2"/>
  <c r="AH828" i="2" s="1"/>
  <c r="V828" i="2"/>
  <c r="W828" i="2"/>
  <c r="AI828" i="2" s="1"/>
  <c r="AF828" i="2"/>
  <c r="F829" i="2"/>
  <c r="Q829" i="2"/>
  <c r="R829" i="2"/>
  <c r="AE829" i="2" s="1"/>
  <c r="S829" i="2"/>
  <c r="AF829" i="2" s="1"/>
  <c r="T829" i="2"/>
  <c r="AG829" i="2" s="1"/>
  <c r="U829" i="2"/>
  <c r="AH829" i="2" s="1"/>
  <c r="V829" i="2"/>
  <c r="W829" i="2"/>
  <c r="AI829" i="2" s="1"/>
  <c r="X829" i="2"/>
  <c r="Y829" i="2" s="1"/>
  <c r="Z829" i="2" s="1"/>
  <c r="AB829" i="2"/>
  <c r="AD829" i="2"/>
  <c r="F830" i="2"/>
  <c r="Q830" i="2"/>
  <c r="R830" i="2"/>
  <c r="AE830" i="2" s="1"/>
  <c r="S830" i="2"/>
  <c r="AF830" i="2" s="1"/>
  <c r="T830" i="2"/>
  <c r="AG830" i="2" s="1"/>
  <c r="U830" i="2"/>
  <c r="AH830" i="2" s="1"/>
  <c r="V830" i="2"/>
  <c r="W830" i="2"/>
  <c r="AI830" i="2" s="1"/>
  <c r="F831" i="2"/>
  <c r="Q831" i="2"/>
  <c r="AB831" i="2" s="1"/>
  <c r="R831" i="2"/>
  <c r="AE831" i="2" s="1"/>
  <c r="S831" i="2"/>
  <c r="AF831" i="2" s="1"/>
  <c r="T831" i="2"/>
  <c r="AG831" i="2" s="1"/>
  <c r="U831" i="2"/>
  <c r="AH831" i="2" s="1"/>
  <c r="V831" i="2"/>
  <c r="W831" i="2"/>
  <c r="AI831" i="2" s="1"/>
  <c r="F832" i="2"/>
  <c r="Q832" i="2"/>
  <c r="R832" i="2"/>
  <c r="AE832" i="2" s="1"/>
  <c r="S832" i="2"/>
  <c r="AF832" i="2" s="1"/>
  <c r="T832" i="2"/>
  <c r="AG832" i="2" s="1"/>
  <c r="U832" i="2"/>
  <c r="AH832" i="2" s="1"/>
  <c r="V832" i="2"/>
  <c r="W832" i="2"/>
  <c r="AI832" i="2" s="1"/>
  <c r="F833" i="2"/>
  <c r="Q833" i="2"/>
  <c r="R833" i="2"/>
  <c r="AE833" i="2" s="1"/>
  <c r="S833" i="2"/>
  <c r="AF833" i="2" s="1"/>
  <c r="T833" i="2"/>
  <c r="U833" i="2"/>
  <c r="AH833" i="2" s="1"/>
  <c r="V833" i="2"/>
  <c r="W833" i="2"/>
  <c r="AI833" i="2" s="1"/>
  <c r="AG833" i="2"/>
  <c r="F834" i="2"/>
  <c r="Q834" i="2"/>
  <c r="R834" i="2"/>
  <c r="S834" i="2"/>
  <c r="AF834" i="2" s="1"/>
  <c r="T834" i="2"/>
  <c r="AG834" i="2" s="1"/>
  <c r="U834" i="2"/>
  <c r="AH834" i="2" s="1"/>
  <c r="V834" i="2"/>
  <c r="W834" i="2"/>
  <c r="AI834" i="2" s="1"/>
  <c r="AD834" i="2"/>
  <c r="AE834" i="2"/>
  <c r="F835" i="2"/>
  <c r="Q835" i="2"/>
  <c r="AD835" i="2" s="1"/>
  <c r="R835" i="2"/>
  <c r="AE835" i="2" s="1"/>
  <c r="S835" i="2"/>
  <c r="AF835" i="2" s="1"/>
  <c r="T835" i="2"/>
  <c r="AG835" i="2" s="1"/>
  <c r="U835" i="2"/>
  <c r="AH835" i="2" s="1"/>
  <c r="V835" i="2"/>
  <c r="W835" i="2"/>
  <c r="AI835" i="2" s="1"/>
  <c r="F836" i="2"/>
  <c r="Q836" i="2"/>
  <c r="R836" i="2"/>
  <c r="S836" i="2"/>
  <c r="AF836" i="2" s="1"/>
  <c r="T836" i="2"/>
  <c r="AG836" i="2" s="1"/>
  <c r="U836" i="2"/>
  <c r="V836" i="2"/>
  <c r="W836" i="2"/>
  <c r="AI836" i="2" s="1"/>
  <c r="AE836" i="2"/>
  <c r="AH836" i="2"/>
  <c r="F837" i="2"/>
  <c r="Q837" i="2"/>
  <c r="R837" i="2"/>
  <c r="AE837" i="2" s="1"/>
  <c r="S837" i="2"/>
  <c r="AF837" i="2" s="1"/>
  <c r="T837" i="2"/>
  <c r="AG837" i="2" s="1"/>
  <c r="U837" i="2"/>
  <c r="AH837" i="2" s="1"/>
  <c r="V837" i="2"/>
  <c r="W837" i="2"/>
  <c r="AI837" i="2" s="1"/>
  <c r="F838" i="2"/>
  <c r="Q838" i="2"/>
  <c r="AD838" i="2" s="1"/>
  <c r="R838" i="2"/>
  <c r="AE838" i="2" s="1"/>
  <c r="S838" i="2"/>
  <c r="AF838" i="2" s="1"/>
  <c r="T838" i="2"/>
  <c r="AG838" i="2" s="1"/>
  <c r="U838" i="2"/>
  <c r="AH838" i="2" s="1"/>
  <c r="V838" i="2"/>
  <c r="W838" i="2"/>
  <c r="X838" i="2"/>
  <c r="Y838" i="2" s="1"/>
  <c r="Z838" i="2" s="1"/>
  <c r="AB838" i="2"/>
  <c r="AI838" i="2"/>
  <c r="F839" i="2"/>
  <c r="Q839" i="2"/>
  <c r="AD839" i="2" s="1"/>
  <c r="R839" i="2"/>
  <c r="S839" i="2"/>
  <c r="AF839" i="2" s="1"/>
  <c r="T839" i="2"/>
  <c r="AG839" i="2" s="1"/>
  <c r="U839" i="2"/>
  <c r="V839" i="2"/>
  <c r="W839" i="2"/>
  <c r="AI839" i="2" s="1"/>
  <c r="AE839" i="2"/>
  <c r="AH839" i="2"/>
  <c r="F840" i="2"/>
  <c r="Q840" i="2"/>
  <c r="R840" i="2"/>
  <c r="S840" i="2"/>
  <c r="AF840" i="2" s="1"/>
  <c r="T840" i="2"/>
  <c r="AG840" i="2" s="1"/>
  <c r="U840" i="2"/>
  <c r="AH840" i="2" s="1"/>
  <c r="V840" i="2"/>
  <c r="W840" i="2"/>
  <c r="AI840" i="2" s="1"/>
  <c r="AB840" i="2"/>
  <c r="AE840" i="2"/>
  <c r="F841" i="2"/>
  <c r="Q841" i="2"/>
  <c r="R841" i="2"/>
  <c r="AE841" i="2" s="1"/>
  <c r="S841" i="2"/>
  <c r="AF841" i="2" s="1"/>
  <c r="T841" i="2"/>
  <c r="AG841" i="2" s="1"/>
  <c r="U841" i="2"/>
  <c r="AH841" i="2" s="1"/>
  <c r="V841" i="2"/>
  <c r="W841" i="2"/>
  <c r="AI841" i="2" s="1"/>
  <c r="F842" i="2"/>
  <c r="Q842" i="2"/>
  <c r="R842" i="2"/>
  <c r="AE842" i="2" s="1"/>
  <c r="S842" i="2"/>
  <c r="AF842" i="2" s="1"/>
  <c r="T842" i="2"/>
  <c r="AG842" i="2" s="1"/>
  <c r="U842" i="2"/>
  <c r="AH842" i="2" s="1"/>
  <c r="V842" i="2"/>
  <c r="W842" i="2"/>
  <c r="AI842" i="2" s="1"/>
  <c r="F843" i="2"/>
  <c r="Q843" i="2"/>
  <c r="R843" i="2"/>
  <c r="AE843" i="2" s="1"/>
  <c r="S843" i="2"/>
  <c r="AF843" i="2" s="1"/>
  <c r="T843" i="2"/>
  <c r="AG843" i="2" s="1"/>
  <c r="U843" i="2"/>
  <c r="AH843" i="2" s="1"/>
  <c r="V843" i="2"/>
  <c r="W843" i="2"/>
  <c r="AI843" i="2" s="1"/>
  <c r="F844" i="2"/>
  <c r="Q844" i="2"/>
  <c r="AB844" i="2" s="1"/>
  <c r="R844" i="2"/>
  <c r="AE844" i="2" s="1"/>
  <c r="S844" i="2"/>
  <c r="AF844" i="2" s="1"/>
  <c r="T844" i="2"/>
  <c r="AG844" i="2" s="1"/>
  <c r="U844" i="2"/>
  <c r="AH844" i="2" s="1"/>
  <c r="V844" i="2"/>
  <c r="W844" i="2"/>
  <c r="AI844" i="2" s="1"/>
  <c r="F845" i="2"/>
  <c r="Q845" i="2"/>
  <c r="AD845" i="2" s="1"/>
  <c r="AJ845" i="2" s="1"/>
  <c r="AK845" i="2" s="1"/>
  <c r="R845" i="2"/>
  <c r="AE845" i="2" s="1"/>
  <c r="S845" i="2"/>
  <c r="AF845" i="2" s="1"/>
  <c r="T845" i="2"/>
  <c r="AG845" i="2" s="1"/>
  <c r="U845" i="2"/>
  <c r="AH845" i="2" s="1"/>
  <c r="V845" i="2"/>
  <c r="W845" i="2"/>
  <c r="AI845" i="2" s="1"/>
  <c r="F846" i="2"/>
  <c r="Q846" i="2"/>
  <c r="AB846" i="2" s="1"/>
  <c r="R846" i="2"/>
  <c r="AE846" i="2" s="1"/>
  <c r="S846" i="2"/>
  <c r="AF846" i="2" s="1"/>
  <c r="T846" i="2"/>
  <c r="AG846" i="2" s="1"/>
  <c r="U846" i="2"/>
  <c r="AH846" i="2" s="1"/>
  <c r="V846" i="2"/>
  <c r="W846" i="2"/>
  <c r="AI846" i="2" s="1"/>
  <c r="X846" i="2"/>
  <c r="Y846" i="2" s="1"/>
  <c r="Z846" i="2" s="1"/>
  <c r="AD846" i="2"/>
  <c r="F847" i="2"/>
  <c r="Q847" i="2"/>
  <c r="R847" i="2"/>
  <c r="S847" i="2"/>
  <c r="T847" i="2"/>
  <c r="AG847" i="2" s="1"/>
  <c r="U847" i="2"/>
  <c r="AH847" i="2" s="1"/>
  <c r="V847" i="2"/>
  <c r="W847" i="2"/>
  <c r="X847" i="2"/>
  <c r="Y847" i="2" s="1"/>
  <c r="Z847" i="2" s="1"/>
  <c r="AE847" i="2"/>
  <c r="AF847" i="2"/>
  <c r="AI847" i="2"/>
  <c r="F848" i="2"/>
  <c r="Q848" i="2"/>
  <c r="R848" i="2"/>
  <c r="AE848" i="2" s="1"/>
  <c r="S848" i="2"/>
  <c r="AF848" i="2" s="1"/>
  <c r="T848" i="2"/>
  <c r="AG848" i="2" s="1"/>
  <c r="U848" i="2"/>
  <c r="AH848" i="2" s="1"/>
  <c r="V848" i="2"/>
  <c r="W848" i="2"/>
  <c r="AI848" i="2" s="1"/>
  <c r="X848" i="2"/>
  <c r="Y848" i="2" s="1"/>
  <c r="Z848" i="2" s="1"/>
  <c r="F849" i="2"/>
  <c r="Q849" i="2"/>
  <c r="R849" i="2"/>
  <c r="AE849" i="2" s="1"/>
  <c r="S849" i="2"/>
  <c r="AF849" i="2" s="1"/>
  <c r="T849" i="2"/>
  <c r="AG849" i="2" s="1"/>
  <c r="U849" i="2"/>
  <c r="AH849" i="2" s="1"/>
  <c r="V849" i="2"/>
  <c r="W849" i="2"/>
  <c r="AI849" i="2" s="1"/>
  <c r="F850" i="2"/>
  <c r="Q850" i="2"/>
  <c r="AB850" i="2" s="1"/>
  <c r="R850" i="2"/>
  <c r="AE850" i="2" s="1"/>
  <c r="S850" i="2"/>
  <c r="AF850" i="2" s="1"/>
  <c r="T850" i="2"/>
  <c r="AG850" i="2" s="1"/>
  <c r="U850" i="2"/>
  <c r="V850" i="2"/>
  <c r="W850" i="2"/>
  <c r="AI850" i="2" s="1"/>
  <c r="AH850" i="2"/>
  <c r="F851" i="2"/>
  <c r="Q851" i="2"/>
  <c r="R851" i="2"/>
  <c r="AE851" i="2" s="1"/>
  <c r="S851" i="2"/>
  <c r="AF851" i="2" s="1"/>
  <c r="T851" i="2"/>
  <c r="AG851" i="2" s="1"/>
  <c r="U851" i="2"/>
  <c r="AH851" i="2" s="1"/>
  <c r="V851" i="2"/>
  <c r="W851" i="2"/>
  <c r="AI851" i="2" s="1"/>
  <c r="F852" i="2"/>
  <c r="Q852" i="2"/>
  <c r="R852" i="2"/>
  <c r="AE852" i="2" s="1"/>
  <c r="S852" i="2"/>
  <c r="AF852" i="2" s="1"/>
  <c r="T852" i="2"/>
  <c r="AG852" i="2" s="1"/>
  <c r="U852" i="2"/>
  <c r="V852" i="2"/>
  <c r="W852" i="2"/>
  <c r="AI852" i="2" s="1"/>
  <c r="AH852" i="2"/>
  <c r="F853" i="2"/>
  <c r="Q853" i="2"/>
  <c r="AD853" i="2" s="1"/>
  <c r="R853" i="2"/>
  <c r="AE853" i="2" s="1"/>
  <c r="S853" i="2"/>
  <c r="AF853" i="2" s="1"/>
  <c r="T853" i="2"/>
  <c r="AG853" i="2" s="1"/>
  <c r="U853" i="2"/>
  <c r="AH853" i="2" s="1"/>
  <c r="V853" i="2"/>
  <c r="W853" i="2"/>
  <c r="AI853" i="2" s="1"/>
  <c r="F854" i="2"/>
  <c r="Q854" i="2"/>
  <c r="AD854" i="2" s="1"/>
  <c r="R854" i="2"/>
  <c r="AE854" i="2" s="1"/>
  <c r="S854" i="2"/>
  <c r="AF854" i="2" s="1"/>
  <c r="T854" i="2"/>
  <c r="U854" i="2"/>
  <c r="AH854" i="2" s="1"/>
  <c r="V854" i="2"/>
  <c r="W854" i="2"/>
  <c r="AI854" i="2" s="1"/>
  <c r="AG854" i="2"/>
  <c r="F855" i="2"/>
  <c r="Q855" i="2"/>
  <c r="AB855" i="2" s="1"/>
  <c r="R855" i="2"/>
  <c r="AE855" i="2" s="1"/>
  <c r="S855" i="2"/>
  <c r="AF855" i="2" s="1"/>
  <c r="T855" i="2"/>
  <c r="AG855" i="2" s="1"/>
  <c r="U855" i="2"/>
  <c r="AH855" i="2" s="1"/>
  <c r="V855" i="2"/>
  <c r="W855" i="2"/>
  <c r="AI855" i="2" s="1"/>
  <c r="X855" i="2"/>
  <c r="Y855" i="2" s="1"/>
  <c r="Z855" i="2" s="1"/>
  <c r="AD855" i="2"/>
  <c r="F856" i="2"/>
  <c r="Q856" i="2"/>
  <c r="R856" i="2"/>
  <c r="AE856" i="2" s="1"/>
  <c r="S856" i="2"/>
  <c r="AF856" i="2" s="1"/>
  <c r="T856" i="2"/>
  <c r="AG856" i="2" s="1"/>
  <c r="U856" i="2"/>
  <c r="AH856" i="2" s="1"/>
  <c r="V856" i="2"/>
  <c r="W856" i="2"/>
  <c r="AI856" i="2" s="1"/>
  <c r="F857" i="2"/>
  <c r="Q857" i="2"/>
  <c r="R857" i="2"/>
  <c r="S857" i="2"/>
  <c r="AF857" i="2" s="1"/>
  <c r="T857" i="2"/>
  <c r="AG857" i="2" s="1"/>
  <c r="U857" i="2"/>
  <c r="AH857" i="2" s="1"/>
  <c r="V857" i="2"/>
  <c r="W857" i="2"/>
  <c r="AI857" i="2" s="1"/>
  <c r="AE857" i="2"/>
  <c r="F858" i="2"/>
  <c r="Q858" i="2"/>
  <c r="AB858" i="2" s="1"/>
  <c r="R858" i="2"/>
  <c r="AE858" i="2" s="1"/>
  <c r="S858" i="2"/>
  <c r="AF858" i="2" s="1"/>
  <c r="T858" i="2"/>
  <c r="AG858" i="2" s="1"/>
  <c r="U858" i="2"/>
  <c r="AH858" i="2" s="1"/>
  <c r="V858" i="2"/>
  <c r="W858" i="2"/>
  <c r="AI858" i="2" s="1"/>
  <c r="F859" i="2"/>
  <c r="Q859" i="2"/>
  <c r="R859" i="2"/>
  <c r="AE859" i="2" s="1"/>
  <c r="S859" i="2"/>
  <c r="T859" i="2"/>
  <c r="AG859" i="2" s="1"/>
  <c r="U859" i="2"/>
  <c r="AH859" i="2" s="1"/>
  <c r="V859" i="2"/>
  <c r="W859" i="2"/>
  <c r="AI859" i="2" s="1"/>
  <c r="AF859" i="2"/>
  <c r="F860" i="2"/>
  <c r="Q860" i="2"/>
  <c r="R860" i="2"/>
  <c r="AE860" i="2" s="1"/>
  <c r="S860" i="2"/>
  <c r="T860" i="2"/>
  <c r="AG860" i="2" s="1"/>
  <c r="U860" i="2"/>
  <c r="AH860" i="2" s="1"/>
  <c r="V860" i="2"/>
  <c r="W860" i="2"/>
  <c r="AF860" i="2"/>
  <c r="AI860" i="2"/>
  <c r="F861" i="2"/>
  <c r="Q861" i="2"/>
  <c r="R861" i="2"/>
  <c r="AE861" i="2" s="1"/>
  <c r="S861" i="2"/>
  <c r="AF861" i="2" s="1"/>
  <c r="T861" i="2"/>
  <c r="AG861" i="2" s="1"/>
  <c r="U861" i="2"/>
  <c r="AH861" i="2" s="1"/>
  <c r="V861" i="2"/>
  <c r="W861" i="2"/>
  <c r="AI861" i="2" s="1"/>
  <c r="F862" i="2"/>
  <c r="Q862" i="2"/>
  <c r="AB862" i="2" s="1"/>
  <c r="R862" i="2"/>
  <c r="AE862" i="2" s="1"/>
  <c r="S862" i="2"/>
  <c r="AF862" i="2" s="1"/>
  <c r="T862" i="2"/>
  <c r="U862" i="2"/>
  <c r="AH862" i="2" s="1"/>
  <c r="V862" i="2"/>
  <c r="W862" i="2"/>
  <c r="AI862" i="2" s="1"/>
  <c r="AG862" i="2"/>
  <c r="F863" i="2"/>
  <c r="Q863" i="2"/>
  <c r="R863" i="2"/>
  <c r="S863" i="2"/>
  <c r="AF863" i="2" s="1"/>
  <c r="T863" i="2"/>
  <c r="AG863" i="2" s="1"/>
  <c r="U863" i="2"/>
  <c r="AH863" i="2" s="1"/>
  <c r="V863" i="2"/>
  <c r="W863" i="2"/>
  <c r="AI863" i="2" s="1"/>
  <c r="AE863" i="2"/>
  <c r="F864" i="2"/>
  <c r="Q864" i="2"/>
  <c r="R864" i="2"/>
  <c r="AE864" i="2" s="1"/>
  <c r="S864" i="2"/>
  <c r="T864" i="2"/>
  <c r="AG864" i="2" s="1"/>
  <c r="U864" i="2"/>
  <c r="AH864" i="2" s="1"/>
  <c r="V864" i="2"/>
  <c r="W864" i="2"/>
  <c r="AF864" i="2"/>
  <c r="AI864" i="2"/>
  <c r="F865" i="2"/>
  <c r="Q865" i="2"/>
  <c r="R865" i="2"/>
  <c r="AE865" i="2" s="1"/>
  <c r="S865" i="2"/>
  <c r="AF865" i="2" s="1"/>
  <c r="T865" i="2"/>
  <c r="AG865" i="2" s="1"/>
  <c r="U865" i="2"/>
  <c r="AH865" i="2" s="1"/>
  <c r="V865" i="2"/>
  <c r="W865" i="2"/>
  <c r="AI865" i="2" s="1"/>
  <c r="F866" i="2"/>
  <c r="Q866" i="2"/>
  <c r="AD866" i="2" s="1"/>
  <c r="R866" i="2"/>
  <c r="S866" i="2"/>
  <c r="AF866" i="2" s="1"/>
  <c r="T866" i="2"/>
  <c r="AG866" i="2" s="1"/>
  <c r="U866" i="2"/>
  <c r="AH866" i="2" s="1"/>
  <c r="V866" i="2"/>
  <c r="W866" i="2"/>
  <c r="AI866" i="2" s="1"/>
  <c r="X866" i="2"/>
  <c r="Y866" i="2" s="1"/>
  <c r="Z866" i="2" s="1"/>
  <c r="AE866" i="2"/>
  <c r="F867" i="2"/>
  <c r="Q867" i="2"/>
  <c r="X867" i="2" s="1"/>
  <c r="R867" i="2"/>
  <c r="S867" i="2"/>
  <c r="AF867" i="2" s="1"/>
  <c r="T867" i="2"/>
  <c r="AG867" i="2" s="1"/>
  <c r="U867" i="2"/>
  <c r="V867" i="2"/>
  <c r="W867" i="2"/>
  <c r="Y867" i="2"/>
  <c r="Z867" i="2" s="1"/>
  <c r="AB867" i="2"/>
  <c r="AD867" i="2"/>
  <c r="AE867" i="2"/>
  <c r="AH867" i="2"/>
  <c r="AI867" i="2"/>
  <c r="F868" i="2"/>
  <c r="Q868" i="2"/>
  <c r="AB868" i="2" s="1"/>
  <c r="R868" i="2"/>
  <c r="AE868" i="2" s="1"/>
  <c r="S868" i="2"/>
  <c r="AF868" i="2" s="1"/>
  <c r="T868" i="2"/>
  <c r="AG868" i="2" s="1"/>
  <c r="U868" i="2"/>
  <c r="AH868" i="2" s="1"/>
  <c r="V868" i="2"/>
  <c r="W868" i="2"/>
  <c r="AI868" i="2" s="1"/>
  <c r="F869" i="2"/>
  <c r="Q869" i="2"/>
  <c r="AD869" i="2" s="1"/>
  <c r="R869" i="2"/>
  <c r="S869" i="2"/>
  <c r="AF869" i="2" s="1"/>
  <c r="T869" i="2"/>
  <c r="AG869" i="2" s="1"/>
  <c r="U869" i="2"/>
  <c r="AH869" i="2" s="1"/>
  <c r="V869" i="2"/>
  <c r="W869" i="2"/>
  <c r="AI869" i="2" s="1"/>
  <c r="AE869" i="2"/>
  <c r="F870" i="2"/>
  <c r="Q870" i="2"/>
  <c r="R870" i="2"/>
  <c r="AE870" i="2" s="1"/>
  <c r="S870" i="2"/>
  <c r="AF870" i="2" s="1"/>
  <c r="T870" i="2"/>
  <c r="AG870" i="2" s="1"/>
  <c r="U870" i="2"/>
  <c r="AH870" i="2" s="1"/>
  <c r="V870" i="2"/>
  <c r="W870" i="2"/>
  <c r="AI870" i="2" s="1"/>
  <c r="F871" i="2"/>
  <c r="Q871" i="2"/>
  <c r="R871" i="2"/>
  <c r="AE871" i="2" s="1"/>
  <c r="S871" i="2"/>
  <c r="T871" i="2"/>
  <c r="AG871" i="2" s="1"/>
  <c r="U871" i="2"/>
  <c r="AH871" i="2" s="1"/>
  <c r="V871" i="2"/>
  <c r="W871" i="2"/>
  <c r="AI871" i="2" s="1"/>
  <c r="AF871" i="2"/>
  <c r="F872" i="2"/>
  <c r="Q872" i="2"/>
  <c r="R872" i="2"/>
  <c r="AE872" i="2" s="1"/>
  <c r="S872" i="2"/>
  <c r="AF872" i="2" s="1"/>
  <c r="T872" i="2"/>
  <c r="AG872" i="2" s="1"/>
  <c r="U872" i="2"/>
  <c r="AH872" i="2" s="1"/>
  <c r="V872" i="2"/>
  <c r="W872" i="2"/>
  <c r="AI872" i="2" s="1"/>
  <c r="F873" i="2"/>
  <c r="Q873" i="2"/>
  <c r="AD873" i="2" s="1"/>
  <c r="R873" i="2"/>
  <c r="AE873" i="2" s="1"/>
  <c r="S873" i="2"/>
  <c r="AF873" i="2" s="1"/>
  <c r="T873" i="2"/>
  <c r="AG873" i="2" s="1"/>
  <c r="U873" i="2"/>
  <c r="AH873" i="2" s="1"/>
  <c r="V873" i="2"/>
  <c r="W873" i="2"/>
  <c r="AI873" i="2"/>
  <c r="F874" i="2"/>
  <c r="F875" i="2" s="1"/>
  <c r="Q874" i="2"/>
  <c r="R874" i="2"/>
  <c r="AE874" i="2" s="1"/>
  <c r="S874" i="2"/>
  <c r="AF874" i="2" s="1"/>
  <c r="T874" i="2"/>
  <c r="AG874" i="2" s="1"/>
  <c r="U874" i="2"/>
  <c r="AH874" i="2" s="1"/>
  <c r="V874" i="2"/>
  <c r="W874" i="2"/>
  <c r="AI874" i="2" s="1"/>
  <c r="Q875" i="2"/>
  <c r="R875" i="2"/>
  <c r="AE875" i="2" s="1"/>
  <c r="S875" i="2"/>
  <c r="AF875" i="2" s="1"/>
  <c r="T875" i="2"/>
  <c r="AG875" i="2" s="1"/>
  <c r="U875" i="2"/>
  <c r="AH875" i="2" s="1"/>
  <c r="V875" i="2"/>
  <c r="W875" i="2"/>
  <c r="AI875" i="2" s="1"/>
  <c r="F876" i="2"/>
  <c r="Q876" i="2"/>
  <c r="R876" i="2"/>
  <c r="AE876" i="2" s="1"/>
  <c r="S876" i="2"/>
  <c r="AF876" i="2" s="1"/>
  <c r="T876" i="2"/>
  <c r="AG876" i="2" s="1"/>
  <c r="U876" i="2"/>
  <c r="AH876" i="2" s="1"/>
  <c r="V876" i="2"/>
  <c r="W876" i="2"/>
  <c r="AI876" i="2"/>
  <c r="F877" i="2"/>
  <c r="Q877" i="2"/>
  <c r="R877" i="2"/>
  <c r="AE877" i="2" s="1"/>
  <c r="S877" i="2"/>
  <c r="T877" i="2"/>
  <c r="AG877" i="2" s="1"/>
  <c r="U877" i="2"/>
  <c r="AH877" i="2" s="1"/>
  <c r="V877" i="2"/>
  <c r="W877" i="2"/>
  <c r="AI877" i="2" s="1"/>
  <c r="AF877" i="2"/>
  <c r="F878" i="2"/>
  <c r="Q878" i="2"/>
  <c r="R878" i="2"/>
  <c r="AE878" i="2" s="1"/>
  <c r="S878" i="2"/>
  <c r="AF878" i="2" s="1"/>
  <c r="T878" i="2"/>
  <c r="AG878" i="2" s="1"/>
  <c r="U878" i="2"/>
  <c r="AH878" i="2" s="1"/>
  <c r="V878" i="2"/>
  <c r="W878" i="2"/>
  <c r="AI878" i="2"/>
  <c r="F879" i="2"/>
  <c r="Q879" i="2"/>
  <c r="R879" i="2"/>
  <c r="AE879" i="2" s="1"/>
  <c r="S879" i="2"/>
  <c r="AF879" i="2" s="1"/>
  <c r="T879" i="2"/>
  <c r="AG879" i="2" s="1"/>
  <c r="U879" i="2"/>
  <c r="V879" i="2"/>
  <c r="W879" i="2"/>
  <c r="AI879" i="2" s="1"/>
  <c r="AH879" i="2"/>
  <c r="F880" i="2"/>
  <c r="Q880" i="2"/>
  <c r="R880" i="2"/>
  <c r="S880" i="2"/>
  <c r="AF880" i="2" s="1"/>
  <c r="T880" i="2"/>
  <c r="AG880" i="2" s="1"/>
  <c r="U880" i="2"/>
  <c r="AH880" i="2" s="1"/>
  <c r="V880" i="2"/>
  <c r="W880" i="2"/>
  <c r="AI880" i="2" s="1"/>
  <c r="AE880" i="2"/>
  <c r="F881" i="2"/>
  <c r="Q881" i="2"/>
  <c r="AD881" i="2" s="1"/>
  <c r="R881" i="2"/>
  <c r="AE881" i="2" s="1"/>
  <c r="S881" i="2"/>
  <c r="AF881" i="2" s="1"/>
  <c r="T881" i="2"/>
  <c r="AG881" i="2" s="1"/>
  <c r="U881" i="2"/>
  <c r="AH881" i="2" s="1"/>
  <c r="V881" i="2"/>
  <c r="W881" i="2"/>
  <c r="AI881" i="2" s="1"/>
  <c r="F882" i="2"/>
  <c r="Q882" i="2"/>
  <c r="X882" i="2" s="1"/>
  <c r="Y882" i="2" s="1"/>
  <c r="Z882" i="2" s="1"/>
  <c r="R882" i="2"/>
  <c r="S882" i="2"/>
  <c r="AF882" i="2" s="1"/>
  <c r="T882" i="2"/>
  <c r="AG882" i="2" s="1"/>
  <c r="U882" i="2"/>
  <c r="V882" i="2"/>
  <c r="W882" i="2"/>
  <c r="AI882" i="2" s="1"/>
  <c r="AE882" i="2"/>
  <c r="AH882" i="2"/>
  <c r="F883" i="2"/>
  <c r="Q883" i="2"/>
  <c r="X883" i="2" s="1"/>
  <c r="Y883" i="2" s="1"/>
  <c r="Z883" i="2" s="1"/>
  <c r="R883" i="2"/>
  <c r="AE883" i="2" s="1"/>
  <c r="S883" i="2"/>
  <c r="AF883" i="2" s="1"/>
  <c r="T883" i="2"/>
  <c r="AG883" i="2" s="1"/>
  <c r="U883" i="2"/>
  <c r="AH883" i="2" s="1"/>
  <c r="V883" i="2"/>
  <c r="W883" i="2"/>
  <c r="AI883" i="2" s="1"/>
  <c r="F884" i="2"/>
  <c r="Q884" i="2"/>
  <c r="R884" i="2"/>
  <c r="AE884" i="2" s="1"/>
  <c r="S884" i="2"/>
  <c r="AF884" i="2" s="1"/>
  <c r="T884" i="2"/>
  <c r="AG884" i="2" s="1"/>
  <c r="U884" i="2"/>
  <c r="AH884" i="2" s="1"/>
  <c r="V884" i="2"/>
  <c r="W884" i="2"/>
  <c r="AI884" i="2" s="1"/>
  <c r="AB884" i="2"/>
  <c r="F885" i="2"/>
  <c r="Q885" i="2"/>
  <c r="R885" i="2"/>
  <c r="S885" i="2"/>
  <c r="AF885" i="2" s="1"/>
  <c r="T885" i="2"/>
  <c r="AG885" i="2" s="1"/>
  <c r="U885" i="2"/>
  <c r="AH885" i="2" s="1"/>
  <c r="V885" i="2"/>
  <c r="W885" i="2"/>
  <c r="AI885" i="2" s="1"/>
  <c r="AE885" i="2"/>
  <c r="F886" i="2"/>
  <c r="Q886" i="2"/>
  <c r="R886" i="2"/>
  <c r="AE886" i="2" s="1"/>
  <c r="S886" i="2"/>
  <c r="AF886" i="2" s="1"/>
  <c r="T886" i="2"/>
  <c r="AG886" i="2" s="1"/>
  <c r="U886" i="2"/>
  <c r="AH886" i="2" s="1"/>
  <c r="V886" i="2"/>
  <c r="W886" i="2"/>
  <c r="AI886" i="2" s="1"/>
  <c r="AB886" i="2"/>
  <c r="F887" i="2"/>
  <c r="Q887" i="2"/>
  <c r="AD887" i="2" s="1"/>
  <c r="R887" i="2"/>
  <c r="AE887" i="2" s="1"/>
  <c r="S887" i="2"/>
  <c r="T887" i="2"/>
  <c r="U887" i="2"/>
  <c r="AH887" i="2" s="1"/>
  <c r="V887" i="2"/>
  <c r="W887" i="2"/>
  <c r="AI887" i="2" s="1"/>
  <c r="X887" i="2"/>
  <c r="Y887" i="2" s="1"/>
  <c r="Z887" i="2" s="1"/>
  <c r="AF887" i="2"/>
  <c r="AG887" i="2"/>
  <c r="F888" i="2"/>
  <c r="Q888" i="2"/>
  <c r="R888" i="2"/>
  <c r="AE888" i="2" s="1"/>
  <c r="S888" i="2"/>
  <c r="AF888" i="2" s="1"/>
  <c r="T888" i="2"/>
  <c r="AG888" i="2" s="1"/>
  <c r="U888" i="2"/>
  <c r="V888" i="2"/>
  <c r="W888" i="2"/>
  <c r="AI888" i="2" s="1"/>
  <c r="AH888" i="2"/>
  <c r="F889" i="2"/>
  <c r="Q889" i="2"/>
  <c r="R889" i="2"/>
  <c r="AE889" i="2" s="1"/>
  <c r="S889" i="2"/>
  <c r="AF889" i="2" s="1"/>
  <c r="T889" i="2"/>
  <c r="AG889" i="2" s="1"/>
  <c r="U889" i="2"/>
  <c r="AH889" i="2" s="1"/>
  <c r="V889" i="2"/>
  <c r="W889" i="2"/>
  <c r="AI889" i="2" s="1"/>
  <c r="F890" i="2"/>
  <c r="Q890" i="2"/>
  <c r="AB890" i="2" s="1"/>
  <c r="R890" i="2"/>
  <c r="AE890" i="2" s="1"/>
  <c r="S890" i="2"/>
  <c r="AF890" i="2" s="1"/>
  <c r="T890" i="2"/>
  <c r="AG890" i="2" s="1"/>
  <c r="U890" i="2"/>
  <c r="AH890" i="2" s="1"/>
  <c r="V890" i="2"/>
  <c r="W890" i="2"/>
  <c r="AI890" i="2"/>
  <c r="F891" i="2"/>
  <c r="Q891" i="2"/>
  <c r="R891" i="2"/>
  <c r="S891" i="2"/>
  <c r="T891" i="2"/>
  <c r="AG891" i="2" s="1"/>
  <c r="U891" i="2"/>
  <c r="AH891" i="2" s="1"/>
  <c r="V891" i="2"/>
  <c r="W891" i="2"/>
  <c r="AE891" i="2"/>
  <c r="AF891" i="2"/>
  <c r="AI891" i="2"/>
  <c r="F892" i="2"/>
  <c r="Q892" i="2"/>
  <c r="AB892" i="2" s="1"/>
  <c r="R892" i="2"/>
  <c r="AE892" i="2" s="1"/>
  <c r="S892" i="2"/>
  <c r="AF892" i="2" s="1"/>
  <c r="T892" i="2"/>
  <c r="U892" i="2"/>
  <c r="AH892" i="2" s="1"/>
  <c r="V892" i="2"/>
  <c r="W892" i="2"/>
  <c r="AI892" i="2" s="1"/>
  <c r="AG892" i="2"/>
  <c r="F893" i="2"/>
  <c r="Q893" i="2"/>
  <c r="R893" i="2"/>
  <c r="AE893" i="2" s="1"/>
  <c r="S893" i="2"/>
  <c r="AF893" i="2" s="1"/>
  <c r="T893" i="2"/>
  <c r="AG893" i="2" s="1"/>
  <c r="U893" i="2"/>
  <c r="AH893" i="2" s="1"/>
  <c r="V893" i="2"/>
  <c r="W893" i="2"/>
  <c r="AI893" i="2" s="1"/>
  <c r="X893" i="2"/>
  <c r="Y893" i="2" s="1"/>
  <c r="Z893" i="2" s="1"/>
  <c r="AB893" i="2"/>
  <c r="AD893" i="2"/>
  <c r="F894" i="2"/>
  <c r="Q894" i="2"/>
  <c r="X894" i="2" s="1"/>
  <c r="Y894" i="2" s="1"/>
  <c r="Z894" i="2" s="1"/>
  <c r="R894" i="2"/>
  <c r="AE894" i="2" s="1"/>
  <c r="S894" i="2"/>
  <c r="AF894" i="2" s="1"/>
  <c r="T894" i="2"/>
  <c r="AG894" i="2" s="1"/>
  <c r="U894" i="2"/>
  <c r="AH894" i="2" s="1"/>
  <c r="V894" i="2"/>
  <c r="W894" i="2"/>
  <c r="AI894" i="2" s="1"/>
  <c r="AB894" i="2"/>
  <c r="AD894" i="2"/>
  <c r="F895" i="2"/>
  <c r="Q895" i="2"/>
  <c r="R895" i="2"/>
  <c r="AE895" i="2" s="1"/>
  <c r="S895" i="2"/>
  <c r="AF895" i="2" s="1"/>
  <c r="T895" i="2"/>
  <c r="AG895" i="2" s="1"/>
  <c r="U895" i="2"/>
  <c r="AH895" i="2" s="1"/>
  <c r="V895" i="2"/>
  <c r="W895" i="2"/>
  <c r="AI895" i="2" s="1"/>
  <c r="F896" i="2"/>
  <c r="Q896" i="2"/>
  <c r="R896" i="2"/>
  <c r="S896" i="2"/>
  <c r="AF896" i="2" s="1"/>
  <c r="T896" i="2"/>
  <c r="AG896" i="2" s="1"/>
  <c r="U896" i="2"/>
  <c r="AH896" i="2" s="1"/>
  <c r="V896" i="2"/>
  <c r="W896" i="2"/>
  <c r="AI896" i="2" s="1"/>
  <c r="AE896" i="2"/>
  <c r="F897" i="2"/>
  <c r="Q897" i="2"/>
  <c r="R897" i="2"/>
  <c r="AE897" i="2" s="1"/>
  <c r="S897" i="2"/>
  <c r="AF897" i="2" s="1"/>
  <c r="T897" i="2"/>
  <c r="AG897" i="2" s="1"/>
  <c r="U897" i="2"/>
  <c r="AH897" i="2" s="1"/>
  <c r="V897" i="2"/>
  <c r="W897" i="2"/>
  <c r="X897" i="2"/>
  <c r="Y897" i="2" s="1"/>
  <c r="Z897" i="2" s="1"/>
  <c r="AI897" i="2"/>
  <c r="F898" i="2"/>
  <c r="Q898" i="2"/>
  <c r="R898" i="2"/>
  <c r="AE898" i="2" s="1"/>
  <c r="S898" i="2"/>
  <c r="AF898" i="2" s="1"/>
  <c r="T898" i="2"/>
  <c r="AG898" i="2" s="1"/>
  <c r="U898" i="2"/>
  <c r="AH898" i="2" s="1"/>
  <c r="V898" i="2"/>
  <c r="W898" i="2"/>
  <c r="AI898" i="2" s="1"/>
  <c r="F899" i="2"/>
  <c r="Q899" i="2"/>
  <c r="X899" i="2" s="1"/>
  <c r="Y899" i="2" s="1"/>
  <c r="Z899" i="2" s="1"/>
  <c r="R899" i="2"/>
  <c r="AE899" i="2" s="1"/>
  <c r="S899" i="2"/>
  <c r="AF899" i="2" s="1"/>
  <c r="T899" i="2"/>
  <c r="AG899" i="2" s="1"/>
  <c r="U899" i="2"/>
  <c r="V899" i="2"/>
  <c r="W899" i="2"/>
  <c r="AI899" i="2" s="1"/>
  <c r="AH899" i="2"/>
  <c r="F900" i="2"/>
  <c r="Q900" i="2"/>
  <c r="R900" i="2"/>
  <c r="AE900" i="2" s="1"/>
  <c r="S900" i="2"/>
  <c r="AF900" i="2" s="1"/>
  <c r="T900" i="2"/>
  <c r="AG900" i="2" s="1"/>
  <c r="U900" i="2"/>
  <c r="AH900" i="2" s="1"/>
  <c r="V900" i="2"/>
  <c r="W900" i="2"/>
  <c r="AI900" i="2"/>
  <c r="F901" i="2"/>
  <c r="Q901" i="2"/>
  <c r="R901" i="2"/>
  <c r="AE901" i="2" s="1"/>
  <c r="S901" i="2"/>
  <c r="AF901" i="2" s="1"/>
  <c r="T901" i="2"/>
  <c r="AG901" i="2" s="1"/>
  <c r="U901" i="2"/>
  <c r="AH901" i="2" s="1"/>
  <c r="V901" i="2"/>
  <c r="W901" i="2"/>
  <c r="AI901" i="2" s="1"/>
  <c r="F902" i="2"/>
  <c r="Q902" i="2"/>
  <c r="R902" i="2"/>
  <c r="AE902" i="2" s="1"/>
  <c r="S902" i="2"/>
  <c r="AF902" i="2" s="1"/>
  <c r="T902" i="2"/>
  <c r="AG902" i="2" s="1"/>
  <c r="U902" i="2"/>
  <c r="AH902" i="2" s="1"/>
  <c r="V902" i="2"/>
  <c r="W902" i="2"/>
  <c r="AI902" i="2" s="1"/>
  <c r="F903" i="2"/>
  <c r="Q903" i="2"/>
  <c r="X903" i="2" s="1"/>
  <c r="Y903" i="2" s="1"/>
  <c r="Z903" i="2" s="1"/>
  <c r="R903" i="2"/>
  <c r="AE903" i="2" s="1"/>
  <c r="S903" i="2"/>
  <c r="AF903" i="2" s="1"/>
  <c r="T903" i="2"/>
  <c r="AG903" i="2" s="1"/>
  <c r="U903" i="2"/>
  <c r="V903" i="2"/>
  <c r="W903" i="2"/>
  <c r="AI903" i="2" s="1"/>
  <c r="AH903" i="2"/>
  <c r="F904" i="2"/>
  <c r="Q904" i="2"/>
  <c r="R904" i="2"/>
  <c r="AE904" i="2" s="1"/>
  <c r="S904" i="2"/>
  <c r="T904" i="2"/>
  <c r="AG904" i="2" s="1"/>
  <c r="U904" i="2"/>
  <c r="AH904" i="2" s="1"/>
  <c r="V904" i="2"/>
  <c r="W904" i="2"/>
  <c r="AI904" i="2" s="1"/>
  <c r="AF904" i="2"/>
  <c r="F905" i="2"/>
  <c r="Q905" i="2"/>
  <c r="R905" i="2"/>
  <c r="S905" i="2"/>
  <c r="AF905" i="2" s="1"/>
  <c r="T905" i="2"/>
  <c r="AG905" i="2" s="1"/>
  <c r="U905" i="2"/>
  <c r="AH905" i="2" s="1"/>
  <c r="V905" i="2"/>
  <c r="W905" i="2"/>
  <c r="AI905" i="2" s="1"/>
  <c r="AE905" i="2"/>
  <c r="F906" i="2"/>
  <c r="Q906" i="2"/>
  <c r="R906" i="2"/>
  <c r="S906" i="2"/>
  <c r="AF906" i="2" s="1"/>
  <c r="T906" i="2"/>
  <c r="AG906" i="2" s="1"/>
  <c r="U906" i="2"/>
  <c r="AH906" i="2" s="1"/>
  <c r="V906" i="2"/>
  <c r="W906" i="2"/>
  <c r="AI906" i="2" s="1"/>
  <c r="AE906" i="2"/>
  <c r="F907" i="2"/>
  <c r="Q907" i="2"/>
  <c r="X907" i="2" s="1"/>
  <c r="Y907" i="2" s="1"/>
  <c r="Z907" i="2" s="1"/>
  <c r="R907" i="2"/>
  <c r="AE907" i="2" s="1"/>
  <c r="S907" i="2"/>
  <c r="T907" i="2"/>
  <c r="AG907" i="2" s="1"/>
  <c r="U907" i="2"/>
  <c r="AH907" i="2" s="1"/>
  <c r="V907" i="2"/>
  <c r="W907" i="2"/>
  <c r="AI907" i="2" s="1"/>
  <c r="AF907" i="2"/>
  <c r="F908" i="2"/>
  <c r="Q908" i="2"/>
  <c r="AB908" i="2" s="1"/>
  <c r="R908" i="2"/>
  <c r="S908" i="2"/>
  <c r="AF908" i="2" s="1"/>
  <c r="T908" i="2"/>
  <c r="AG908" i="2" s="1"/>
  <c r="U908" i="2"/>
  <c r="AH908" i="2" s="1"/>
  <c r="V908" i="2"/>
  <c r="W908" i="2"/>
  <c r="AI908" i="2" s="1"/>
  <c r="AE908" i="2"/>
  <c r="F909" i="2"/>
  <c r="Q909" i="2"/>
  <c r="R909" i="2"/>
  <c r="AE909" i="2" s="1"/>
  <c r="S909" i="2"/>
  <c r="AF909" i="2" s="1"/>
  <c r="T909" i="2"/>
  <c r="AG909" i="2" s="1"/>
  <c r="U909" i="2"/>
  <c r="AH909" i="2" s="1"/>
  <c r="V909" i="2"/>
  <c r="W909" i="2"/>
  <c r="AI909" i="2" s="1"/>
  <c r="AD909" i="2"/>
  <c r="F910" i="2"/>
  <c r="Q910" i="2"/>
  <c r="AB910" i="2" s="1"/>
  <c r="R910" i="2"/>
  <c r="AE910" i="2" s="1"/>
  <c r="S910" i="2"/>
  <c r="AF910" i="2" s="1"/>
  <c r="T910" i="2"/>
  <c r="AG910" i="2" s="1"/>
  <c r="U910" i="2"/>
  <c r="AH910" i="2" s="1"/>
  <c r="V910" i="2"/>
  <c r="W910" i="2"/>
  <c r="AI910" i="2" s="1"/>
  <c r="F911" i="2"/>
  <c r="Q911" i="2"/>
  <c r="AD911" i="2" s="1"/>
  <c r="R911" i="2"/>
  <c r="AE911" i="2" s="1"/>
  <c r="S911" i="2"/>
  <c r="T911" i="2"/>
  <c r="U911" i="2"/>
  <c r="AH911" i="2" s="1"/>
  <c r="V911" i="2"/>
  <c r="W911" i="2"/>
  <c r="AI911" i="2" s="1"/>
  <c r="AF911" i="2"/>
  <c r="F912" i="2"/>
  <c r="Q912" i="2"/>
  <c r="AD912" i="2" s="1"/>
  <c r="R912" i="2"/>
  <c r="AE912" i="2" s="1"/>
  <c r="S912" i="2"/>
  <c r="AF912" i="2" s="1"/>
  <c r="T912" i="2"/>
  <c r="AG912" i="2" s="1"/>
  <c r="U912" i="2"/>
  <c r="AH912" i="2" s="1"/>
  <c r="V912" i="2"/>
  <c r="W912" i="2"/>
  <c r="AI912" i="2" s="1"/>
  <c r="F913" i="2"/>
  <c r="Q913" i="2"/>
  <c r="X913" i="2" s="1"/>
  <c r="Y913" i="2" s="1"/>
  <c r="Z913" i="2" s="1"/>
  <c r="R913" i="2"/>
  <c r="AE913" i="2" s="1"/>
  <c r="S913" i="2"/>
  <c r="AF913" i="2" s="1"/>
  <c r="T913" i="2"/>
  <c r="AG913" i="2" s="1"/>
  <c r="U913" i="2"/>
  <c r="AH913" i="2" s="1"/>
  <c r="V913" i="2"/>
  <c r="W913" i="2"/>
  <c r="AI913" i="2" s="1"/>
  <c r="F914" i="2"/>
  <c r="Q914" i="2"/>
  <c r="AB914" i="2" s="1"/>
  <c r="R914" i="2"/>
  <c r="S914" i="2"/>
  <c r="AF914" i="2" s="1"/>
  <c r="T914" i="2"/>
  <c r="AG914" i="2" s="1"/>
  <c r="U914" i="2"/>
  <c r="AH914" i="2" s="1"/>
  <c r="V914" i="2"/>
  <c r="W914" i="2"/>
  <c r="AI914" i="2" s="1"/>
  <c r="AE914" i="2"/>
  <c r="F915" i="2"/>
  <c r="Q915" i="2"/>
  <c r="R915" i="2"/>
  <c r="S915" i="2"/>
  <c r="AF915" i="2" s="1"/>
  <c r="T915" i="2"/>
  <c r="AG915" i="2" s="1"/>
  <c r="U915" i="2"/>
  <c r="AH915" i="2" s="1"/>
  <c r="V915" i="2"/>
  <c r="W915" i="2"/>
  <c r="AI915" i="2" s="1"/>
  <c r="AE915" i="2"/>
  <c r="F916" i="2"/>
  <c r="Q916" i="2"/>
  <c r="AB916" i="2" s="1"/>
  <c r="R916" i="2"/>
  <c r="AE916" i="2" s="1"/>
  <c r="S916" i="2"/>
  <c r="T916" i="2"/>
  <c r="AG916" i="2" s="1"/>
  <c r="U916" i="2"/>
  <c r="AH916" i="2" s="1"/>
  <c r="V916" i="2"/>
  <c r="W916" i="2"/>
  <c r="AI916" i="2" s="1"/>
  <c r="AF916" i="2"/>
  <c r="F917" i="2"/>
  <c r="Q917" i="2"/>
  <c r="AD917" i="2" s="1"/>
  <c r="R917" i="2"/>
  <c r="AE917" i="2" s="1"/>
  <c r="S917" i="2"/>
  <c r="AF917" i="2" s="1"/>
  <c r="T917" i="2"/>
  <c r="AG917" i="2" s="1"/>
  <c r="U917" i="2"/>
  <c r="AH917" i="2" s="1"/>
  <c r="V917" i="2"/>
  <c r="W917" i="2"/>
  <c r="AI917" i="2" s="1"/>
  <c r="X917" i="2"/>
  <c r="Y917" i="2" s="1"/>
  <c r="Z917" i="2" s="1"/>
  <c r="F918" i="2"/>
  <c r="Q918" i="2"/>
  <c r="AB918" i="2" s="1"/>
  <c r="R918" i="2"/>
  <c r="AE918" i="2" s="1"/>
  <c r="S918" i="2"/>
  <c r="AF918" i="2" s="1"/>
  <c r="T918" i="2"/>
  <c r="AG918" i="2" s="1"/>
  <c r="U918" i="2"/>
  <c r="V918" i="2"/>
  <c r="W918" i="2"/>
  <c r="AH918" i="2"/>
  <c r="AI918" i="2"/>
  <c r="F919" i="2"/>
  <c r="Q919" i="2"/>
  <c r="X919" i="2" s="1"/>
  <c r="Y919" i="2" s="1"/>
  <c r="Z919" i="2" s="1"/>
  <c r="R919" i="2"/>
  <c r="AE919" i="2" s="1"/>
  <c r="S919" i="2"/>
  <c r="T919" i="2"/>
  <c r="AG919" i="2" s="1"/>
  <c r="U919" i="2"/>
  <c r="AH919" i="2" s="1"/>
  <c r="V919" i="2"/>
  <c r="W919" i="2"/>
  <c r="AI919" i="2" s="1"/>
  <c r="AF919" i="2"/>
  <c r="F920" i="2"/>
  <c r="Q920" i="2"/>
  <c r="R920" i="2"/>
  <c r="S920" i="2"/>
  <c r="AF920" i="2" s="1"/>
  <c r="T920" i="2"/>
  <c r="U920" i="2"/>
  <c r="AH920" i="2" s="1"/>
  <c r="V920" i="2"/>
  <c r="W920" i="2"/>
  <c r="AI920" i="2" s="1"/>
  <c r="AE920" i="2"/>
  <c r="F921" i="2"/>
  <c r="Q921" i="2"/>
  <c r="R921" i="2"/>
  <c r="S921" i="2"/>
  <c r="AF921" i="2" s="1"/>
  <c r="T921" i="2"/>
  <c r="AG921" i="2" s="1"/>
  <c r="U921" i="2"/>
  <c r="AH921" i="2" s="1"/>
  <c r="V921" i="2"/>
  <c r="W921" i="2"/>
  <c r="AI921" i="2" s="1"/>
  <c r="AE921" i="2"/>
  <c r="F922" i="2"/>
  <c r="Q922" i="2"/>
  <c r="AB922" i="2" s="1"/>
  <c r="R922" i="2"/>
  <c r="AE922" i="2" s="1"/>
  <c r="S922" i="2"/>
  <c r="AF922" i="2" s="1"/>
  <c r="T922" i="2"/>
  <c r="AG922" i="2" s="1"/>
  <c r="U922" i="2"/>
  <c r="V922" i="2"/>
  <c r="W922" i="2"/>
  <c r="AI922" i="2" s="1"/>
  <c r="AH922" i="2"/>
  <c r="F923" i="2"/>
  <c r="Q923" i="2"/>
  <c r="R923" i="2"/>
  <c r="S923" i="2"/>
  <c r="AF923" i="2" s="1"/>
  <c r="T923" i="2"/>
  <c r="AG923" i="2" s="1"/>
  <c r="U923" i="2"/>
  <c r="AH923" i="2" s="1"/>
  <c r="V923" i="2"/>
  <c r="W923" i="2"/>
  <c r="AI923" i="2" s="1"/>
  <c r="AD923" i="2"/>
  <c r="AE923" i="2"/>
  <c r="F924" i="2"/>
  <c r="Q924" i="2"/>
  <c r="X924" i="2" s="1"/>
  <c r="Y924" i="2" s="1"/>
  <c r="R924" i="2"/>
  <c r="S924" i="2"/>
  <c r="AF924" i="2" s="1"/>
  <c r="T924" i="2"/>
  <c r="AG924" i="2" s="1"/>
  <c r="U924" i="2"/>
  <c r="AH924" i="2" s="1"/>
  <c r="V924" i="2"/>
  <c r="W924" i="2"/>
  <c r="AI924" i="2" s="1"/>
  <c r="Z924" i="2"/>
  <c r="AD924" i="2"/>
  <c r="AE924" i="2"/>
  <c r="F925" i="2"/>
  <c r="Q925" i="2"/>
  <c r="R925" i="2"/>
  <c r="AE925" i="2" s="1"/>
  <c r="S925" i="2"/>
  <c r="AF925" i="2" s="1"/>
  <c r="T925" i="2"/>
  <c r="AG925" i="2" s="1"/>
  <c r="U925" i="2"/>
  <c r="V925" i="2"/>
  <c r="W925" i="2"/>
  <c r="AI925" i="2" s="1"/>
  <c r="AH925" i="2"/>
  <c r="F926" i="2"/>
  <c r="Q926" i="2"/>
  <c r="R926" i="2"/>
  <c r="AE926" i="2" s="1"/>
  <c r="S926" i="2"/>
  <c r="AF926" i="2" s="1"/>
  <c r="T926" i="2"/>
  <c r="AG926" i="2" s="1"/>
  <c r="U926" i="2"/>
  <c r="AH926" i="2" s="1"/>
  <c r="V926" i="2"/>
  <c r="W926" i="2"/>
  <c r="AI926" i="2" s="1"/>
  <c r="F927" i="2"/>
  <c r="Q927" i="2"/>
  <c r="AD927" i="2" s="1"/>
  <c r="R927" i="2"/>
  <c r="AE927" i="2" s="1"/>
  <c r="S927" i="2"/>
  <c r="AF927" i="2" s="1"/>
  <c r="T927" i="2"/>
  <c r="AG927" i="2" s="1"/>
  <c r="U927" i="2"/>
  <c r="AH927" i="2" s="1"/>
  <c r="V927" i="2"/>
  <c r="W927" i="2"/>
  <c r="AI927" i="2"/>
  <c r="F928" i="2"/>
  <c r="Q928" i="2"/>
  <c r="R928" i="2"/>
  <c r="AE928" i="2" s="1"/>
  <c r="S928" i="2"/>
  <c r="AF928" i="2" s="1"/>
  <c r="T928" i="2"/>
  <c r="AG928" i="2" s="1"/>
  <c r="U928" i="2"/>
  <c r="AH928" i="2" s="1"/>
  <c r="V928" i="2"/>
  <c r="W928" i="2"/>
  <c r="AI928" i="2" s="1"/>
  <c r="F929" i="2"/>
  <c r="Q929" i="2"/>
  <c r="R929" i="2"/>
  <c r="AE929" i="2" s="1"/>
  <c r="S929" i="2"/>
  <c r="AF929" i="2" s="1"/>
  <c r="T929" i="2"/>
  <c r="AG929" i="2" s="1"/>
  <c r="U929" i="2"/>
  <c r="AH929" i="2" s="1"/>
  <c r="V929" i="2"/>
  <c r="W929" i="2"/>
  <c r="AI929" i="2" s="1"/>
  <c r="AD929" i="2"/>
  <c r="AJ929" i="2" s="1"/>
  <c r="AK929" i="2" s="1"/>
  <c r="F930" i="2"/>
  <c r="Q930" i="2"/>
  <c r="AB930" i="2" s="1"/>
  <c r="R930" i="2"/>
  <c r="AE930" i="2" s="1"/>
  <c r="S930" i="2"/>
  <c r="AF930" i="2" s="1"/>
  <c r="T930" i="2"/>
  <c r="AG930" i="2" s="1"/>
  <c r="U930" i="2"/>
  <c r="AH930" i="2" s="1"/>
  <c r="V930" i="2"/>
  <c r="W930" i="2"/>
  <c r="AI930" i="2" s="1"/>
  <c r="F931" i="2"/>
  <c r="Q931" i="2"/>
  <c r="R931" i="2"/>
  <c r="AE931" i="2" s="1"/>
  <c r="S931" i="2"/>
  <c r="AF931" i="2" s="1"/>
  <c r="T931" i="2"/>
  <c r="AG931" i="2" s="1"/>
  <c r="U931" i="2"/>
  <c r="AH931" i="2" s="1"/>
  <c r="V931" i="2"/>
  <c r="W931" i="2"/>
  <c r="AI931" i="2" s="1"/>
  <c r="F932" i="2"/>
  <c r="Q932" i="2"/>
  <c r="R932" i="2"/>
  <c r="AE932" i="2" s="1"/>
  <c r="S932" i="2"/>
  <c r="AF932" i="2" s="1"/>
  <c r="T932" i="2"/>
  <c r="AG932" i="2" s="1"/>
  <c r="U932" i="2"/>
  <c r="AH932" i="2" s="1"/>
  <c r="V932" i="2"/>
  <c r="W932" i="2"/>
  <c r="AI932" i="2" s="1"/>
  <c r="F933" i="2"/>
  <c r="Q933" i="2"/>
  <c r="R933" i="2"/>
  <c r="AE933" i="2" s="1"/>
  <c r="S933" i="2"/>
  <c r="AF933" i="2" s="1"/>
  <c r="T933" i="2"/>
  <c r="AG933" i="2" s="1"/>
  <c r="U933" i="2"/>
  <c r="AH933" i="2" s="1"/>
  <c r="V933" i="2"/>
  <c r="W933" i="2"/>
  <c r="AI933" i="2" s="1"/>
  <c r="F934" i="2"/>
  <c r="Q934" i="2"/>
  <c r="R934" i="2"/>
  <c r="AE934" i="2" s="1"/>
  <c r="S934" i="2"/>
  <c r="T934" i="2"/>
  <c r="AG934" i="2" s="1"/>
  <c r="U934" i="2"/>
  <c r="V934" i="2"/>
  <c r="W934" i="2"/>
  <c r="AI934" i="2" s="1"/>
  <c r="AF934" i="2"/>
  <c r="AH934" i="2"/>
  <c r="F935" i="2"/>
  <c r="Q935" i="2"/>
  <c r="R935" i="2"/>
  <c r="AE935" i="2" s="1"/>
  <c r="S935" i="2"/>
  <c r="AF935" i="2" s="1"/>
  <c r="T935" i="2"/>
  <c r="AG935" i="2" s="1"/>
  <c r="U935" i="2"/>
  <c r="AH935" i="2" s="1"/>
  <c r="V935" i="2"/>
  <c r="W935" i="2"/>
  <c r="AI935" i="2" s="1"/>
  <c r="F936" i="2"/>
  <c r="Q936" i="2"/>
  <c r="R936" i="2"/>
  <c r="AE936" i="2" s="1"/>
  <c r="S936" i="2"/>
  <c r="AF936" i="2" s="1"/>
  <c r="T936" i="2"/>
  <c r="AG936" i="2" s="1"/>
  <c r="U936" i="2"/>
  <c r="AH936" i="2" s="1"/>
  <c r="V936" i="2"/>
  <c r="W936" i="2"/>
  <c r="AI936" i="2" s="1"/>
  <c r="X936" i="2"/>
  <c r="Y936" i="2" s="1"/>
  <c r="Z936" i="2" s="1"/>
  <c r="F937" i="2"/>
  <c r="Q937" i="2"/>
  <c r="X937" i="2" s="1"/>
  <c r="Y937" i="2" s="1"/>
  <c r="Z937" i="2" s="1"/>
  <c r="R937" i="2"/>
  <c r="AE937" i="2" s="1"/>
  <c r="S937" i="2"/>
  <c r="AF937" i="2" s="1"/>
  <c r="T937" i="2"/>
  <c r="AG937" i="2" s="1"/>
  <c r="U937" i="2"/>
  <c r="AH937" i="2" s="1"/>
  <c r="V937" i="2"/>
  <c r="W937" i="2"/>
  <c r="AI937" i="2" s="1"/>
  <c r="F938" i="2"/>
  <c r="Q938" i="2"/>
  <c r="AB938" i="2" s="1"/>
  <c r="R938" i="2"/>
  <c r="AE938" i="2" s="1"/>
  <c r="S938" i="2"/>
  <c r="AF938" i="2" s="1"/>
  <c r="T938" i="2"/>
  <c r="AG938" i="2" s="1"/>
  <c r="U938" i="2"/>
  <c r="AH938" i="2" s="1"/>
  <c r="V938" i="2"/>
  <c r="W938" i="2"/>
  <c r="AI938" i="2" s="1"/>
  <c r="F939" i="2"/>
  <c r="Q939" i="2"/>
  <c r="R939" i="2"/>
  <c r="AE939" i="2" s="1"/>
  <c r="S939" i="2"/>
  <c r="AF939" i="2" s="1"/>
  <c r="T939" i="2"/>
  <c r="AG939" i="2" s="1"/>
  <c r="U939" i="2"/>
  <c r="AH939" i="2" s="1"/>
  <c r="V939" i="2"/>
  <c r="W939" i="2"/>
  <c r="AI939" i="2" s="1"/>
  <c r="F940" i="2"/>
  <c r="Q940" i="2"/>
  <c r="AB940" i="2" s="1"/>
  <c r="R940" i="2"/>
  <c r="AE940" i="2" s="1"/>
  <c r="S940" i="2"/>
  <c r="AF940" i="2" s="1"/>
  <c r="T940" i="2"/>
  <c r="AG940" i="2" s="1"/>
  <c r="U940" i="2"/>
  <c r="AH940" i="2" s="1"/>
  <c r="V940" i="2"/>
  <c r="W940" i="2"/>
  <c r="AI940" i="2" s="1"/>
  <c r="F941" i="2"/>
  <c r="Q941" i="2"/>
  <c r="R941" i="2"/>
  <c r="AE941" i="2" s="1"/>
  <c r="S941" i="2"/>
  <c r="AF941" i="2" s="1"/>
  <c r="T941" i="2"/>
  <c r="AG941" i="2" s="1"/>
  <c r="U941" i="2"/>
  <c r="V941" i="2"/>
  <c r="W941" i="2"/>
  <c r="AI941" i="2" s="1"/>
  <c r="AH941" i="2"/>
  <c r="F942" i="2"/>
  <c r="Q942" i="2"/>
  <c r="R942" i="2"/>
  <c r="AE942" i="2" s="1"/>
  <c r="S942" i="2"/>
  <c r="AF942" i="2" s="1"/>
  <c r="T942" i="2"/>
  <c r="AG942" i="2" s="1"/>
  <c r="U942" i="2"/>
  <c r="AH942" i="2" s="1"/>
  <c r="V942" i="2"/>
  <c r="W942" i="2"/>
  <c r="AI942" i="2" s="1"/>
  <c r="X942" i="2"/>
  <c r="Y942" i="2"/>
  <c r="Z942" i="2" s="1"/>
  <c r="F943" i="2"/>
  <c r="Q943" i="2"/>
  <c r="R943" i="2"/>
  <c r="S943" i="2"/>
  <c r="T943" i="2"/>
  <c r="U943" i="2"/>
  <c r="V943" i="2"/>
  <c r="W943" i="2"/>
  <c r="F944" i="2"/>
  <c r="Q944" i="2"/>
  <c r="R944" i="2"/>
  <c r="S944" i="2"/>
  <c r="T944" i="2"/>
  <c r="U944" i="2"/>
  <c r="V944" i="2"/>
  <c r="W944" i="2"/>
  <c r="F945" i="2"/>
  <c r="Q945" i="2"/>
  <c r="R945" i="2"/>
  <c r="S945" i="2"/>
  <c r="T945" i="2"/>
  <c r="U945" i="2"/>
  <c r="V945" i="2"/>
  <c r="W945" i="2"/>
  <c r="F946" i="2"/>
  <c r="Q946" i="2"/>
  <c r="R946" i="2"/>
  <c r="S946" i="2"/>
  <c r="T946" i="2"/>
  <c r="U946" i="2"/>
  <c r="V946" i="2"/>
  <c r="W946" i="2"/>
  <c r="F947" i="2"/>
  <c r="Q947" i="2"/>
  <c r="R947" i="2"/>
  <c r="S947" i="2"/>
  <c r="T947" i="2"/>
  <c r="U947" i="2"/>
  <c r="V947" i="2"/>
  <c r="W947" i="2"/>
  <c r="F948" i="2"/>
  <c r="Q948" i="2"/>
  <c r="R948" i="2"/>
  <c r="S948" i="2"/>
  <c r="T948" i="2"/>
  <c r="U948" i="2"/>
  <c r="V948" i="2"/>
  <c r="W948" i="2"/>
  <c r="F949" i="2"/>
  <c r="Q949" i="2"/>
  <c r="R949" i="2"/>
  <c r="S949" i="2"/>
  <c r="T949" i="2"/>
  <c r="U949" i="2"/>
  <c r="V949" i="2"/>
  <c r="W949" i="2"/>
  <c r="F950" i="2"/>
  <c r="Q950" i="2"/>
  <c r="R950" i="2"/>
  <c r="S950" i="2"/>
  <c r="T950" i="2"/>
  <c r="X950" i="2" s="1"/>
  <c r="Y950" i="2" s="1"/>
  <c r="Z950" i="2" s="1"/>
  <c r="U950" i="2"/>
  <c r="V950" i="2"/>
  <c r="W950" i="2"/>
  <c r="F951" i="2"/>
  <c r="Q951" i="2"/>
  <c r="X951" i="2" s="1"/>
  <c r="Y951" i="2" s="1"/>
  <c r="Z951" i="2" s="1"/>
  <c r="R951" i="2"/>
  <c r="S951" i="2"/>
  <c r="T951" i="2"/>
  <c r="U951" i="2"/>
  <c r="V951" i="2"/>
  <c r="W951" i="2"/>
  <c r="AB951" i="2"/>
  <c r="F952" i="2"/>
  <c r="Q952" i="2"/>
  <c r="R952" i="2"/>
  <c r="S952" i="2"/>
  <c r="T952" i="2"/>
  <c r="U952" i="2"/>
  <c r="V952" i="2"/>
  <c r="W952" i="2"/>
  <c r="F953" i="2"/>
  <c r="Q953" i="2"/>
  <c r="R953" i="2"/>
  <c r="S953" i="2"/>
  <c r="T953" i="2"/>
  <c r="U953" i="2"/>
  <c r="V953" i="2"/>
  <c r="W953" i="2"/>
  <c r="F954" i="2"/>
  <c r="Q954" i="2"/>
  <c r="R954" i="2"/>
  <c r="S954" i="2"/>
  <c r="T954" i="2"/>
  <c r="U954" i="2"/>
  <c r="V954" i="2"/>
  <c r="W954" i="2"/>
  <c r="F955" i="2"/>
  <c r="Q955" i="2"/>
  <c r="R955" i="2"/>
  <c r="S955" i="2"/>
  <c r="T955" i="2"/>
  <c r="U955" i="2"/>
  <c r="V955" i="2"/>
  <c r="W955" i="2"/>
  <c r="F956" i="2"/>
  <c r="Q956" i="2"/>
  <c r="R956" i="2"/>
  <c r="S956" i="2"/>
  <c r="T956" i="2"/>
  <c r="U956" i="2"/>
  <c r="V956" i="2"/>
  <c r="W956" i="2"/>
  <c r="F957" i="2"/>
  <c r="Q957" i="2"/>
  <c r="R957" i="2"/>
  <c r="S957" i="2"/>
  <c r="T957" i="2"/>
  <c r="U957" i="2"/>
  <c r="V957" i="2"/>
  <c r="W957" i="2"/>
  <c r="F958" i="2"/>
  <c r="Q958" i="2"/>
  <c r="R958" i="2"/>
  <c r="S958" i="2"/>
  <c r="T958" i="2"/>
  <c r="U958" i="2"/>
  <c r="V958" i="2"/>
  <c r="W958" i="2"/>
  <c r="F959" i="2"/>
  <c r="Q959" i="2"/>
  <c r="R959" i="2"/>
  <c r="S959" i="2"/>
  <c r="T959" i="2"/>
  <c r="U959" i="2"/>
  <c r="V959" i="2"/>
  <c r="W959" i="2"/>
  <c r="F960" i="2"/>
  <c r="Q960" i="2"/>
  <c r="R960" i="2"/>
  <c r="S960" i="2"/>
  <c r="T960" i="2"/>
  <c r="U960" i="2"/>
  <c r="V960" i="2"/>
  <c r="W960" i="2"/>
  <c r="F961" i="2"/>
  <c r="Q961" i="2"/>
  <c r="R961" i="2"/>
  <c r="S961" i="2"/>
  <c r="T961" i="2"/>
  <c r="U961" i="2"/>
  <c r="V961" i="2"/>
  <c r="W961" i="2"/>
  <c r="F962" i="2"/>
  <c r="Q962" i="2"/>
  <c r="R962" i="2"/>
  <c r="S962" i="2"/>
  <c r="T962" i="2"/>
  <c r="U962" i="2"/>
  <c r="V962" i="2"/>
  <c r="W962" i="2"/>
  <c r="F963" i="2"/>
  <c r="Q963" i="2"/>
  <c r="R963" i="2"/>
  <c r="S963" i="2"/>
  <c r="T963" i="2"/>
  <c r="U963" i="2"/>
  <c r="V963" i="2"/>
  <c r="W963" i="2"/>
  <c r="F964" i="2"/>
  <c r="Q964" i="2"/>
  <c r="R964" i="2"/>
  <c r="S964" i="2"/>
  <c r="T964" i="2"/>
  <c r="U964" i="2"/>
  <c r="V964" i="2"/>
  <c r="W964" i="2"/>
  <c r="F965" i="2"/>
  <c r="Q965" i="2"/>
  <c r="R965" i="2"/>
  <c r="S965" i="2"/>
  <c r="T965" i="2"/>
  <c r="U965" i="2"/>
  <c r="V965" i="2"/>
  <c r="W965" i="2"/>
  <c r="F966" i="2"/>
  <c r="Q966" i="2"/>
  <c r="X966" i="2" s="1"/>
  <c r="Y966" i="2" s="1"/>
  <c r="R966" i="2"/>
  <c r="S966" i="2"/>
  <c r="T966" i="2"/>
  <c r="U966" i="2"/>
  <c r="V966" i="2"/>
  <c r="W966" i="2"/>
  <c r="F967" i="2"/>
  <c r="F968" i="2" s="1"/>
  <c r="Q967" i="2"/>
  <c r="X967" i="2" s="1"/>
  <c r="R967" i="2"/>
  <c r="S967" i="2"/>
  <c r="T967" i="2"/>
  <c r="U967" i="2"/>
  <c r="V967" i="2"/>
  <c r="W967" i="2"/>
  <c r="Q968" i="2"/>
  <c r="R968" i="2"/>
  <c r="S968" i="2"/>
  <c r="T968" i="2"/>
  <c r="U968" i="2"/>
  <c r="V968" i="2"/>
  <c r="W968" i="2"/>
  <c r="F969" i="2"/>
  <c r="Q969" i="2"/>
  <c r="R969" i="2"/>
  <c r="S969" i="2"/>
  <c r="T969" i="2"/>
  <c r="U969" i="2"/>
  <c r="V969" i="2"/>
  <c r="W969" i="2"/>
  <c r="F970" i="2"/>
  <c r="Q970" i="2"/>
  <c r="R970" i="2"/>
  <c r="S970" i="2"/>
  <c r="T970" i="2"/>
  <c r="U970" i="2"/>
  <c r="V970" i="2"/>
  <c r="W970" i="2"/>
  <c r="F971" i="2"/>
  <c r="Q971" i="2"/>
  <c r="R971" i="2"/>
  <c r="S971" i="2"/>
  <c r="T971" i="2"/>
  <c r="U971" i="2"/>
  <c r="V971" i="2"/>
  <c r="W971" i="2"/>
  <c r="F972" i="2"/>
  <c r="Q972" i="2"/>
  <c r="R972" i="2"/>
  <c r="S972" i="2"/>
  <c r="T972" i="2"/>
  <c r="U972" i="2"/>
  <c r="V972" i="2"/>
  <c r="W972" i="2"/>
  <c r="F973" i="2"/>
  <c r="Q973" i="2"/>
  <c r="R973" i="2"/>
  <c r="S973" i="2"/>
  <c r="T973" i="2"/>
  <c r="U973" i="2"/>
  <c r="V973" i="2"/>
  <c r="W973" i="2"/>
  <c r="F974" i="2"/>
  <c r="Q974" i="2"/>
  <c r="R974" i="2"/>
  <c r="S974" i="2"/>
  <c r="T974" i="2"/>
  <c r="U974" i="2"/>
  <c r="V974" i="2"/>
  <c r="W974" i="2"/>
  <c r="F975" i="2"/>
  <c r="Q975" i="2"/>
  <c r="R975" i="2"/>
  <c r="S975" i="2"/>
  <c r="T975" i="2"/>
  <c r="U975" i="2"/>
  <c r="V975" i="2"/>
  <c r="W975" i="2"/>
  <c r="F976" i="2"/>
  <c r="Q976" i="2"/>
  <c r="R976" i="2"/>
  <c r="S976" i="2"/>
  <c r="T976" i="2"/>
  <c r="U976" i="2"/>
  <c r="V976" i="2"/>
  <c r="W976" i="2"/>
  <c r="F977" i="2"/>
  <c r="Q977" i="2"/>
  <c r="R977" i="2"/>
  <c r="S977" i="2"/>
  <c r="T977" i="2"/>
  <c r="U977" i="2"/>
  <c r="V977" i="2"/>
  <c r="W977" i="2"/>
  <c r="F978" i="2"/>
  <c r="Q978" i="2"/>
  <c r="R978" i="2"/>
  <c r="S978" i="2"/>
  <c r="T978" i="2"/>
  <c r="U978" i="2"/>
  <c r="V978" i="2"/>
  <c r="W978" i="2"/>
  <c r="F979" i="2"/>
  <c r="Q979" i="2"/>
  <c r="R979" i="2"/>
  <c r="S979" i="2"/>
  <c r="T979" i="2"/>
  <c r="U979" i="2"/>
  <c r="V979" i="2"/>
  <c r="W979" i="2"/>
  <c r="F980" i="2"/>
  <c r="Q980" i="2"/>
  <c r="R980" i="2"/>
  <c r="S980" i="2"/>
  <c r="T980" i="2"/>
  <c r="U980" i="2"/>
  <c r="V980" i="2"/>
  <c r="W980" i="2"/>
  <c r="F981" i="2"/>
  <c r="Q981" i="2"/>
  <c r="R981" i="2"/>
  <c r="S981" i="2"/>
  <c r="T981" i="2"/>
  <c r="U981" i="2"/>
  <c r="V981" i="2"/>
  <c r="W981" i="2"/>
  <c r="F982" i="2"/>
  <c r="Q982" i="2"/>
  <c r="R982" i="2"/>
  <c r="S982" i="2"/>
  <c r="T982" i="2"/>
  <c r="U982" i="2"/>
  <c r="V982" i="2"/>
  <c r="W982" i="2"/>
  <c r="F983" i="2"/>
  <c r="Q983" i="2"/>
  <c r="R983" i="2"/>
  <c r="S983" i="2"/>
  <c r="X983" i="2" s="1"/>
  <c r="Y983" i="2" s="1"/>
  <c r="T983" i="2"/>
  <c r="U983" i="2"/>
  <c r="V983" i="2"/>
  <c r="W983" i="2"/>
  <c r="F984" i="2"/>
  <c r="Q984" i="2"/>
  <c r="R984" i="2"/>
  <c r="S984" i="2"/>
  <c r="T984" i="2"/>
  <c r="U984" i="2"/>
  <c r="V984" i="2"/>
  <c r="W984" i="2"/>
  <c r="F985" i="2"/>
  <c r="Q985" i="2"/>
  <c r="R985" i="2"/>
  <c r="S985" i="2"/>
  <c r="T985" i="2"/>
  <c r="U985" i="2"/>
  <c r="V985" i="2"/>
  <c r="W985" i="2"/>
  <c r="F986" i="2"/>
  <c r="Q986" i="2"/>
  <c r="R986" i="2"/>
  <c r="S986" i="2"/>
  <c r="T986" i="2"/>
  <c r="U986" i="2"/>
  <c r="V986" i="2"/>
  <c r="W986" i="2"/>
  <c r="F987" i="2"/>
  <c r="Q987" i="2"/>
  <c r="R987" i="2"/>
  <c r="S987" i="2"/>
  <c r="T987" i="2"/>
  <c r="U987" i="2"/>
  <c r="V987" i="2"/>
  <c r="W987" i="2"/>
  <c r="F988" i="2"/>
  <c r="Q988" i="2"/>
  <c r="R988" i="2"/>
  <c r="S988" i="2"/>
  <c r="T988" i="2"/>
  <c r="U988" i="2"/>
  <c r="V988" i="2"/>
  <c r="W988" i="2"/>
  <c r="X988" i="2" s="1"/>
  <c r="Y988" i="2" s="1"/>
  <c r="F989" i="2"/>
  <c r="Q989" i="2"/>
  <c r="R989" i="2"/>
  <c r="S989" i="2"/>
  <c r="T989" i="2"/>
  <c r="U989" i="2"/>
  <c r="V989" i="2"/>
  <c r="W989" i="2"/>
  <c r="F990" i="2"/>
  <c r="Q990" i="2"/>
  <c r="R990" i="2"/>
  <c r="S990" i="2"/>
  <c r="T990" i="2"/>
  <c r="U990" i="2"/>
  <c r="V990" i="2"/>
  <c r="W990" i="2"/>
  <c r="F991" i="2"/>
  <c r="Q991" i="2"/>
  <c r="R991" i="2"/>
  <c r="S991" i="2"/>
  <c r="T991" i="2"/>
  <c r="U991" i="2"/>
  <c r="V991" i="2"/>
  <c r="W991" i="2"/>
  <c r="F992" i="2"/>
  <c r="Q992" i="2"/>
  <c r="R992" i="2"/>
  <c r="S992" i="2"/>
  <c r="T992" i="2"/>
  <c r="U992" i="2"/>
  <c r="V992" i="2"/>
  <c r="W992" i="2"/>
  <c r="F993" i="2"/>
  <c r="Q993" i="2"/>
  <c r="R993" i="2"/>
  <c r="S993" i="2"/>
  <c r="T993" i="2"/>
  <c r="U993" i="2"/>
  <c r="V993" i="2"/>
  <c r="W993" i="2"/>
  <c r="F994" i="2"/>
  <c r="Q994" i="2"/>
  <c r="R994" i="2"/>
  <c r="S994" i="2"/>
  <c r="T994" i="2"/>
  <c r="U994" i="2"/>
  <c r="V994" i="2"/>
  <c r="W994" i="2"/>
  <c r="F995" i="2"/>
  <c r="Q995" i="2"/>
  <c r="R995" i="2"/>
  <c r="S995" i="2"/>
  <c r="T995" i="2"/>
  <c r="U995" i="2"/>
  <c r="V995" i="2"/>
  <c r="W995" i="2"/>
  <c r="F996" i="2"/>
  <c r="Q996" i="2"/>
  <c r="R996" i="2"/>
  <c r="S996" i="2"/>
  <c r="T996" i="2"/>
  <c r="U996" i="2"/>
  <c r="V996" i="2"/>
  <c r="W996" i="2"/>
  <c r="F997" i="2"/>
  <c r="Q997" i="2"/>
  <c r="X997" i="2" s="1"/>
  <c r="Y997" i="2" s="1"/>
  <c r="R997" i="2"/>
  <c r="S997" i="2"/>
  <c r="T997" i="2"/>
  <c r="U997" i="2"/>
  <c r="V997" i="2"/>
  <c r="W997" i="2"/>
  <c r="F998" i="2"/>
  <c r="Q998" i="2"/>
  <c r="R998" i="2"/>
  <c r="S998" i="2"/>
  <c r="T998" i="2"/>
  <c r="U998" i="2"/>
  <c r="V998" i="2"/>
  <c r="W998" i="2"/>
  <c r="S2" i="1"/>
  <c r="T2" i="1" s="1"/>
  <c r="W2" i="1"/>
  <c r="Y2" i="1"/>
  <c r="Z2" i="1"/>
  <c r="AA2" i="1"/>
  <c r="AB2" i="1"/>
  <c r="AD2" i="1"/>
  <c r="AE3" i="1" s="1"/>
  <c r="AG2" i="1"/>
  <c r="A3" i="1"/>
  <c r="A4" i="1" s="1"/>
  <c r="A5" i="1" s="1"/>
  <c r="A6" i="1" s="1"/>
  <c r="S3" i="1"/>
  <c r="T3" i="1" s="1"/>
  <c r="W3" i="1"/>
  <c r="Y3" i="1"/>
  <c r="Z3" i="1"/>
  <c r="AA3" i="1"/>
  <c r="AB3" i="1"/>
  <c r="AD3" i="1"/>
  <c r="AG3" i="1"/>
  <c r="S4" i="1"/>
  <c r="T4" i="1" s="1"/>
  <c r="W4" i="1"/>
  <c r="Y4" i="1"/>
  <c r="Z4" i="1"/>
  <c r="AA4" i="1"/>
  <c r="AB4" i="1"/>
  <c r="AD4" i="1"/>
  <c r="AG4" i="1"/>
  <c r="S5" i="1"/>
  <c r="T5" i="1" s="1"/>
  <c r="W5" i="1"/>
  <c r="Y5" i="1"/>
  <c r="Z5" i="1"/>
  <c r="AA5" i="1"/>
  <c r="AB5" i="1"/>
  <c r="AD5" i="1"/>
  <c r="AG5" i="1"/>
  <c r="S6" i="1"/>
  <c r="T6" i="1" s="1"/>
  <c r="W6" i="1"/>
  <c r="Y6" i="1"/>
  <c r="Z6" i="1"/>
  <c r="AA6" i="1"/>
  <c r="AB6" i="1"/>
  <c r="AD6" i="1"/>
  <c r="AG6" i="1"/>
  <c r="A7" i="1"/>
  <c r="A8" i="1" s="1"/>
  <c r="S7" i="1"/>
  <c r="T7" i="1" s="1"/>
  <c r="W7" i="1"/>
  <c r="Y7" i="1"/>
  <c r="Z7" i="1"/>
  <c r="AA7" i="1"/>
  <c r="AB7" i="1"/>
  <c r="AD7" i="1"/>
  <c r="AG7" i="1"/>
  <c r="AH7" i="1"/>
  <c r="S8" i="1"/>
  <c r="T8" i="1" s="1"/>
  <c r="W8" i="1"/>
  <c r="Y8" i="1"/>
  <c r="Z8" i="1"/>
  <c r="AA8" i="1"/>
  <c r="AB8" i="1"/>
  <c r="AD8" i="1"/>
  <c r="AG8" i="1"/>
  <c r="AS8" i="1" s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S9" i="1"/>
  <c r="T9" i="1" s="1"/>
  <c r="W9" i="1"/>
  <c r="Y9" i="1"/>
  <c r="Z9" i="1"/>
  <c r="AA9" i="1"/>
  <c r="AB9" i="1"/>
  <c r="AD9" i="1"/>
  <c r="AG9" i="1"/>
  <c r="S10" i="1"/>
  <c r="T10" i="1" s="1"/>
  <c r="W10" i="1"/>
  <c r="Y10" i="1"/>
  <c r="Z10" i="1"/>
  <c r="AA10" i="1"/>
  <c r="AB10" i="1"/>
  <c r="AD10" i="1"/>
  <c r="AG10" i="1"/>
  <c r="S11" i="1"/>
  <c r="T11" i="1" s="1"/>
  <c r="W11" i="1"/>
  <c r="Y11" i="1"/>
  <c r="Z11" i="1"/>
  <c r="AA11" i="1"/>
  <c r="AB11" i="1"/>
  <c r="AD11" i="1"/>
  <c r="AG11" i="1"/>
  <c r="S12" i="1"/>
  <c r="T12" i="1" s="1"/>
  <c r="W12" i="1"/>
  <c r="Y12" i="1"/>
  <c r="Z12" i="1"/>
  <c r="AA12" i="1"/>
  <c r="AB12" i="1"/>
  <c r="AD12" i="1"/>
  <c r="AG12" i="1"/>
  <c r="S13" i="1"/>
  <c r="T13" i="1" s="1"/>
  <c r="W13" i="1"/>
  <c r="Y13" i="1"/>
  <c r="Z13" i="1"/>
  <c r="AA13" i="1"/>
  <c r="AB13" i="1"/>
  <c r="AD13" i="1"/>
  <c r="AG13" i="1"/>
  <c r="AP14" i="1" s="1"/>
  <c r="AH13" i="1"/>
  <c r="S14" i="1"/>
  <c r="T14" i="1" s="1"/>
  <c r="W14" i="1"/>
  <c r="Y14" i="1"/>
  <c r="Z14" i="1"/>
  <c r="AA14" i="1"/>
  <c r="AB14" i="1"/>
  <c r="AD14" i="1"/>
  <c r="AG14" i="1"/>
  <c r="AS15" i="1" s="1"/>
  <c r="AI14" i="1"/>
  <c r="AN14" i="1"/>
  <c r="S15" i="1"/>
  <c r="T15" i="1" s="1"/>
  <c r="W15" i="1"/>
  <c r="Y15" i="1"/>
  <c r="Z15" i="1"/>
  <c r="AA15" i="1"/>
  <c r="AB15" i="1"/>
  <c r="AD15" i="1"/>
  <c r="AG15" i="1"/>
  <c r="S16" i="1"/>
  <c r="T16" i="1" s="1"/>
  <c r="W16" i="1"/>
  <c r="Y16" i="1"/>
  <c r="Z16" i="1"/>
  <c r="AA16" i="1"/>
  <c r="AB16" i="1"/>
  <c r="AD16" i="1"/>
  <c r="AE18" i="1" s="1"/>
  <c r="AG16" i="1"/>
  <c r="S17" i="1"/>
  <c r="T17" i="1" s="1"/>
  <c r="W17" i="1"/>
  <c r="Y17" i="1"/>
  <c r="Z17" i="1"/>
  <c r="AA17" i="1"/>
  <c r="AB17" i="1"/>
  <c r="AD17" i="1"/>
  <c r="AG17" i="1"/>
  <c r="S18" i="1"/>
  <c r="T18" i="1" s="1"/>
  <c r="W18" i="1"/>
  <c r="Y18" i="1"/>
  <c r="Z18" i="1"/>
  <c r="AA18" i="1"/>
  <c r="AB18" i="1"/>
  <c r="AD18" i="1"/>
  <c r="AG18" i="1"/>
  <c r="S19" i="1"/>
  <c r="T19" i="1" s="1"/>
  <c r="W19" i="1"/>
  <c r="Y19" i="1"/>
  <c r="Z19" i="1"/>
  <c r="AA19" i="1"/>
  <c r="AB19" i="1"/>
  <c r="AD19" i="1"/>
  <c r="AG19" i="1"/>
  <c r="S20" i="1"/>
  <c r="T20" i="1" s="1"/>
  <c r="W20" i="1"/>
  <c r="Y20" i="1"/>
  <c r="Z20" i="1"/>
  <c r="AA20" i="1"/>
  <c r="AB20" i="1"/>
  <c r="AD20" i="1"/>
  <c r="AG20" i="1"/>
  <c r="S21" i="1"/>
  <c r="T21" i="1" s="1"/>
  <c r="W21" i="1"/>
  <c r="Y21" i="1"/>
  <c r="Z21" i="1"/>
  <c r="AA21" i="1"/>
  <c r="AB21" i="1"/>
  <c r="AD21" i="1"/>
  <c r="AG21" i="1"/>
  <c r="AT21" i="1"/>
  <c r="S22" i="1"/>
  <c r="T22" i="1" s="1"/>
  <c r="W22" i="1"/>
  <c r="Y22" i="1"/>
  <c r="Z22" i="1"/>
  <c r="AA22" i="1"/>
  <c r="AB22" i="1"/>
  <c r="AD22" i="1"/>
  <c r="AG22" i="1"/>
  <c r="S23" i="1"/>
  <c r="T23" i="1"/>
  <c r="W23" i="1"/>
  <c r="X26" i="1" s="1"/>
  <c r="AC26" i="1" s="1"/>
  <c r="Y23" i="1"/>
  <c r="Z23" i="1"/>
  <c r="AA23" i="1"/>
  <c r="AB23" i="1"/>
  <c r="AD23" i="1"/>
  <c r="AG23" i="1"/>
  <c r="S24" i="1"/>
  <c r="T24" i="1" s="1"/>
  <c r="W24" i="1"/>
  <c r="Y24" i="1"/>
  <c r="Z24" i="1"/>
  <c r="AA24" i="1"/>
  <c r="AB24" i="1"/>
  <c r="AD24" i="1"/>
  <c r="AG24" i="1"/>
  <c r="S25" i="1"/>
  <c r="T25" i="1" s="1"/>
  <c r="W25" i="1"/>
  <c r="Y25" i="1"/>
  <c r="Z25" i="1"/>
  <c r="AA25" i="1"/>
  <c r="AB25" i="1"/>
  <c r="AD25" i="1"/>
  <c r="AG25" i="1"/>
  <c r="S26" i="1"/>
  <c r="T26" i="1" s="1"/>
  <c r="W26" i="1"/>
  <c r="Y26" i="1"/>
  <c r="Z26" i="1"/>
  <c r="AA26" i="1"/>
  <c r="AB26" i="1"/>
  <c r="AD26" i="1"/>
  <c r="AG26" i="1"/>
  <c r="S27" i="1"/>
  <c r="T27" i="1"/>
  <c r="W27" i="1"/>
  <c r="Y27" i="1"/>
  <c r="Z27" i="1"/>
  <c r="AA27" i="1"/>
  <c r="AB27" i="1"/>
  <c r="AD27" i="1"/>
  <c r="AG27" i="1"/>
  <c r="S28" i="1"/>
  <c r="T28" i="1"/>
  <c r="W28" i="1"/>
  <c r="Y28" i="1"/>
  <c r="Z28" i="1"/>
  <c r="AA28" i="1"/>
  <c r="AB28" i="1"/>
  <c r="AD28" i="1"/>
  <c r="AG28" i="1"/>
  <c r="S29" i="1"/>
  <c r="T29" i="1" s="1"/>
  <c r="W29" i="1"/>
  <c r="Y29" i="1"/>
  <c r="Z29" i="1"/>
  <c r="AA29" i="1"/>
  <c r="AB29" i="1"/>
  <c r="AD29" i="1"/>
  <c r="AG29" i="1"/>
  <c r="S30" i="1"/>
  <c r="T30" i="1" s="1"/>
  <c r="W30" i="1"/>
  <c r="Y30" i="1"/>
  <c r="Z30" i="1"/>
  <c r="AA30" i="1"/>
  <c r="AB30" i="1"/>
  <c r="AD30" i="1"/>
  <c r="AG30" i="1"/>
  <c r="S31" i="1"/>
  <c r="T31" i="1" s="1"/>
  <c r="W31" i="1"/>
  <c r="Y31" i="1"/>
  <c r="Z31" i="1"/>
  <c r="AA31" i="1"/>
  <c r="AB31" i="1"/>
  <c r="AD31" i="1"/>
  <c r="AG31" i="1"/>
  <c r="S32" i="1"/>
  <c r="T32" i="1"/>
  <c r="W32" i="1"/>
  <c r="Y32" i="1"/>
  <c r="Z32" i="1"/>
  <c r="AA32" i="1"/>
  <c r="AB32" i="1"/>
  <c r="AD32" i="1"/>
  <c r="AG32" i="1"/>
  <c r="AS32" i="1"/>
  <c r="S33" i="1"/>
  <c r="T33" i="1" s="1"/>
  <c r="W33" i="1"/>
  <c r="Y33" i="1"/>
  <c r="Z33" i="1"/>
  <c r="AA33" i="1"/>
  <c r="AB33" i="1"/>
  <c r="AD33" i="1"/>
  <c r="AG33" i="1"/>
  <c r="S34" i="1"/>
  <c r="T34" i="1"/>
  <c r="W34" i="1"/>
  <c r="Y34" i="1"/>
  <c r="Z34" i="1"/>
  <c r="AA34" i="1"/>
  <c r="AB34" i="1"/>
  <c r="AD34" i="1"/>
  <c r="AG34" i="1"/>
  <c r="AH34" i="1"/>
  <c r="S35" i="1"/>
  <c r="T35" i="1" s="1"/>
  <c r="W35" i="1"/>
  <c r="Y35" i="1"/>
  <c r="Z35" i="1"/>
  <c r="AA35" i="1"/>
  <c r="AB35" i="1"/>
  <c r="AD35" i="1"/>
  <c r="AG35" i="1"/>
  <c r="S36" i="1"/>
  <c r="T36" i="1" s="1"/>
  <c r="W36" i="1"/>
  <c r="Y36" i="1"/>
  <c r="Z36" i="1"/>
  <c r="AA36" i="1"/>
  <c r="AB36" i="1"/>
  <c r="AD36" i="1"/>
  <c r="AG36" i="1"/>
  <c r="AI36" i="1"/>
  <c r="S37" i="1"/>
  <c r="T37" i="1"/>
  <c r="W37" i="1"/>
  <c r="Y37" i="1"/>
  <c r="Z37" i="1"/>
  <c r="AA37" i="1"/>
  <c r="AB37" i="1"/>
  <c r="AD37" i="1"/>
  <c r="AG37" i="1"/>
  <c r="S38" i="1"/>
  <c r="T38" i="1" s="1"/>
  <c r="W38" i="1"/>
  <c r="Y38" i="1"/>
  <c r="Z38" i="1"/>
  <c r="AA38" i="1"/>
  <c r="AB38" i="1"/>
  <c r="AD38" i="1"/>
  <c r="AG38" i="1"/>
  <c r="AS38" i="1"/>
  <c r="S39" i="1"/>
  <c r="T39" i="1" s="1"/>
  <c r="W39" i="1"/>
  <c r="Y39" i="1"/>
  <c r="Z39" i="1"/>
  <c r="AA39" i="1"/>
  <c r="AB39" i="1"/>
  <c r="AD39" i="1"/>
  <c r="AG39" i="1"/>
  <c r="AK39" i="1"/>
  <c r="AN39" i="1"/>
  <c r="AR39" i="1"/>
  <c r="S40" i="1"/>
  <c r="T40" i="1" s="1"/>
  <c r="W40" i="1"/>
  <c r="Y40" i="1"/>
  <c r="Z40" i="1"/>
  <c r="AA40" i="1"/>
  <c r="AB40" i="1"/>
  <c r="AD40" i="1"/>
  <c r="AG40" i="1"/>
  <c r="S41" i="1"/>
  <c r="T41" i="1"/>
  <c r="W41" i="1"/>
  <c r="Y41" i="1"/>
  <c r="Z41" i="1"/>
  <c r="AA41" i="1"/>
  <c r="AB41" i="1"/>
  <c r="AD41" i="1"/>
  <c r="AG41" i="1"/>
  <c r="S42" i="1"/>
  <c r="T42" i="1" s="1"/>
  <c r="W42" i="1"/>
  <c r="Y42" i="1"/>
  <c r="Z42" i="1"/>
  <c r="AA42" i="1"/>
  <c r="AB42" i="1"/>
  <c r="AD42" i="1"/>
  <c r="AG42" i="1"/>
  <c r="S43" i="1"/>
  <c r="T43" i="1" s="1"/>
  <c r="W43" i="1"/>
  <c r="Y43" i="1"/>
  <c r="Z43" i="1"/>
  <c r="AA43" i="1"/>
  <c r="AB43" i="1"/>
  <c r="AD43" i="1"/>
  <c r="AG43" i="1"/>
  <c r="S44" i="1"/>
  <c r="T44" i="1" s="1"/>
  <c r="W44" i="1"/>
  <c r="Y44" i="1"/>
  <c r="Z44" i="1"/>
  <c r="AA44" i="1"/>
  <c r="AB44" i="1"/>
  <c r="AD44" i="1"/>
  <c r="AG44" i="1"/>
  <c r="S45" i="1"/>
  <c r="T45" i="1" s="1"/>
  <c r="W45" i="1"/>
  <c r="Y45" i="1"/>
  <c r="Z45" i="1"/>
  <c r="AA45" i="1"/>
  <c r="AB45" i="1"/>
  <c r="AD45" i="1"/>
  <c r="AG45" i="1"/>
  <c r="S46" i="1"/>
  <c r="T46" i="1"/>
  <c r="W46" i="1"/>
  <c r="Y46" i="1"/>
  <c r="Z46" i="1"/>
  <c r="AA46" i="1"/>
  <c r="AB46" i="1"/>
  <c r="AD46" i="1"/>
  <c r="AG46" i="1"/>
  <c r="S47" i="1"/>
  <c r="T47" i="1" s="1"/>
  <c r="W47" i="1"/>
  <c r="Y47" i="1"/>
  <c r="Z47" i="1"/>
  <c r="AA47" i="1"/>
  <c r="AB47" i="1"/>
  <c r="AD47" i="1"/>
  <c r="AG47" i="1"/>
  <c r="AS47" i="1"/>
  <c r="S48" i="1"/>
  <c r="T48" i="1" s="1"/>
  <c r="W48" i="1"/>
  <c r="Y48" i="1"/>
  <c r="Z48" i="1"/>
  <c r="AA48" i="1"/>
  <c r="AB48" i="1"/>
  <c r="AD48" i="1"/>
  <c r="AG48" i="1"/>
  <c r="S49" i="1"/>
  <c r="T49" i="1" s="1"/>
  <c r="W49" i="1"/>
  <c r="Y49" i="1"/>
  <c r="Z49" i="1"/>
  <c r="AA49" i="1"/>
  <c r="AB49" i="1"/>
  <c r="AD49" i="1"/>
  <c r="AG49" i="1"/>
  <c r="S50" i="1"/>
  <c r="T50" i="1" s="1"/>
  <c r="W50" i="1"/>
  <c r="Y50" i="1"/>
  <c r="Z50" i="1"/>
  <c r="AA50" i="1"/>
  <c r="AB50" i="1"/>
  <c r="AD50" i="1"/>
  <c r="AG50" i="1"/>
  <c r="S51" i="1"/>
  <c r="T51" i="1" s="1"/>
  <c r="W51" i="1"/>
  <c r="Y51" i="1"/>
  <c r="Z51" i="1"/>
  <c r="AA51" i="1"/>
  <c r="AB51" i="1"/>
  <c r="AD51" i="1"/>
  <c r="AG51" i="1"/>
  <c r="AO51" i="1"/>
  <c r="S52" i="1"/>
  <c r="T52" i="1"/>
  <c r="W52" i="1"/>
  <c r="Y52" i="1"/>
  <c r="Z52" i="1"/>
  <c r="AA52" i="1"/>
  <c r="AB52" i="1"/>
  <c r="AD52" i="1"/>
  <c r="AG52" i="1"/>
  <c r="S53" i="1"/>
  <c r="T53" i="1" s="1"/>
  <c r="W53" i="1"/>
  <c r="Y53" i="1"/>
  <c r="Z53" i="1"/>
  <c r="AA53" i="1"/>
  <c r="AB53" i="1"/>
  <c r="AD53" i="1"/>
  <c r="AG53" i="1"/>
  <c r="AI52" i="1" s="1"/>
  <c r="S54" i="1"/>
  <c r="T54" i="1" s="1"/>
  <c r="W54" i="1"/>
  <c r="Y54" i="1"/>
  <c r="Z54" i="1"/>
  <c r="AA54" i="1"/>
  <c r="AB54" i="1"/>
  <c r="AD54" i="1"/>
  <c r="AG54" i="1"/>
  <c r="S55" i="1"/>
  <c r="T55" i="1" s="1"/>
  <c r="W55" i="1"/>
  <c r="Y55" i="1"/>
  <c r="Z55" i="1"/>
  <c r="AA55" i="1"/>
  <c r="AB55" i="1"/>
  <c r="AD55" i="1"/>
  <c r="AG55" i="1"/>
  <c r="AN51" i="1" s="1"/>
  <c r="S56" i="1"/>
  <c r="T56" i="1"/>
  <c r="W56" i="1"/>
  <c r="Y56" i="1"/>
  <c r="Z56" i="1"/>
  <c r="AA56" i="1"/>
  <c r="AB56" i="1"/>
  <c r="AD56" i="1"/>
  <c r="AG56" i="1"/>
  <c r="S57" i="1"/>
  <c r="T57" i="1" s="1"/>
  <c r="W57" i="1"/>
  <c r="Y57" i="1"/>
  <c r="Z57" i="1"/>
  <c r="AA57" i="1"/>
  <c r="AB57" i="1"/>
  <c r="AD57" i="1"/>
  <c r="AG57" i="1"/>
  <c r="S58" i="1"/>
  <c r="T58" i="1" s="1"/>
  <c r="W58" i="1"/>
  <c r="Y58" i="1"/>
  <c r="Z58" i="1"/>
  <c r="AA58" i="1"/>
  <c r="AB58" i="1"/>
  <c r="AD58" i="1"/>
  <c r="AG58" i="1"/>
  <c r="S59" i="1"/>
  <c r="T59" i="1" s="1"/>
  <c r="W59" i="1"/>
  <c r="Y59" i="1"/>
  <c r="Z59" i="1"/>
  <c r="AA59" i="1"/>
  <c r="AB59" i="1"/>
  <c r="AD59" i="1"/>
  <c r="AG59" i="1"/>
  <c r="S60" i="1"/>
  <c r="T60" i="1" s="1"/>
  <c r="W60" i="1"/>
  <c r="Y60" i="1"/>
  <c r="Z60" i="1"/>
  <c r="AA60" i="1"/>
  <c r="AB60" i="1"/>
  <c r="AD60" i="1"/>
  <c r="AG60" i="1"/>
  <c r="S61" i="1"/>
  <c r="T61" i="1" s="1"/>
  <c r="W61" i="1"/>
  <c r="Y61" i="1"/>
  <c r="Z61" i="1"/>
  <c r="AA61" i="1"/>
  <c r="AB61" i="1"/>
  <c r="AD61" i="1"/>
  <c r="AG61" i="1"/>
  <c r="S62" i="1"/>
  <c r="T62" i="1"/>
  <c r="W62" i="1"/>
  <c r="Y62" i="1"/>
  <c r="Z62" i="1"/>
  <c r="AA62" i="1"/>
  <c r="AB62" i="1"/>
  <c r="AD62" i="1"/>
  <c r="AG62" i="1"/>
  <c r="S63" i="1"/>
  <c r="T63" i="1" s="1"/>
  <c r="W63" i="1"/>
  <c r="Y63" i="1"/>
  <c r="Z63" i="1"/>
  <c r="AA63" i="1"/>
  <c r="AB63" i="1"/>
  <c r="AD63" i="1"/>
  <c r="AG63" i="1"/>
  <c r="AP63" i="1"/>
  <c r="AT63" i="1"/>
  <c r="S64" i="1"/>
  <c r="T64" i="1" s="1"/>
  <c r="W64" i="1"/>
  <c r="Y64" i="1"/>
  <c r="Z64" i="1"/>
  <c r="AA64" i="1"/>
  <c r="AB64" i="1"/>
  <c r="AD64" i="1"/>
  <c r="AG64" i="1"/>
  <c r="AN64" i="1"/>
  <c r="AO64" i="1"/>
  <c r="S65" i="1"/>
  <c r="T65" i="1" s="1"/>
  <c r="W65" i="1"/>
  <c r="Y65" i="1"/>
  <c r="Z65" i="1"/>
  <c r="AA65" i="1"/>
  <c r="AB65" i="1"/>
  <c r="AD65" i="1"/>
  <c r="AG65" i="1"/>
  <c r="S66" i="1"/>
  <c r="T66" i="1" s="1"/>
  <c r="W66" i="1"/>
  <c r="Y66" i="1"/>
  <c r="Z66" i="1"/>
  <c r="AA66" i="1"/>
  <c r="AB66" i="1"/>
  <c r="AD66" i="1"/>
  <c r="AG66" i="1"/>
  <c r="S67" i="1"/>
  <c r="T67" i="1" s="1"/>
  <c r="W67" i="1"/>
  <c r="Y67" i="1"/>
  <c r="Z67" i="1"/>
  <c r="AA67" i="1"/>
  <c r="AB67" i="1"/>
  <c r="AD67" i="1"/>
  <c r="AG67" i="1"/>
  <c r="AH66" i="1" s="1"/>
  <c r="S68" i="1"/>
  <c r="T68" i="1"/>
  <c r="W68" i="1"/>
  <c r="X68" i="1" s="1"/>
  <c r="AC68" i="1" s="1"/>
  <c r="Y68" i="1"/>
  <c r="Z68" i="1"/>
  <c r="AA68" i="1"/>
  <c r="AB68" i="1"/>
  <c r="AD68" i="1"/>
  <c r="AE68" i="1" s="1"/>
  <c r="AG68" i="1"/>
  <c r="AT68" i="1" s="1"/>
  <c r="S69" i="1"/>
  <c r="T69" i="1" s="1"/>
  <c r="W69" i="1"/>
  <c r="Y69" i="1"/>
  <c r="Z69" i="1"/>
  <c r="AA69" i="1"/>
  <c r="AB69" i="1"/>
  <c r="AD69" i="1"/>
  <c r="AG69" i="1"/>
  <c r="S70" i="1"/>
  <c r="T70" i="1" s="1"/>
  <c r="W70" i="1"/>
  <c r="Y70" i="1"/>
  <c r="Z70" i="1"/>
  <c r="AA70" i="1"/>
  <c r="AB70" i="1"/>
  <c r="AD70" i="1"/>
  <c r="AG70" i="1"/>
  <c r="S71" i="1"/>
  <c r="T71" i="1" s="1"/>
  <c r="W71" i="1"/>
  <c r="X71" i="1"/>
  <c r="AC71" i="1" s="1"/>
  <c r="Y71" i="1"/>
  <c r="Z71" i="1"/>
  <c r="AA71" i="1"/>
  <c r="AB71" i="1"/>
  <c r="AD71" i="1"/>
  <c r="AG71" i="1"/>
  <c r="S72" i="1"/>
  <c r="T72" i="1" s="1"/>
  <c r="W72" i="1"/>
  <c r="Y72" i="1"/>
  <c r="Z72" i="1"/>
  <c r="AA72" i="1"/>
  <c r="AB72" i="1"/>
  <c r="AD72" i="1"/>
  <c r="AG72" i="1"/>
  <c r="S73" i="1"/>
  <c r="T73" i="1" s="1"/>
  <c r="W73" i="1"/>
  <c r="Y73" i="1"/>
  <c r="Z73" i="1"/>
  <c r="AA73" i="1"/>
  <c r="AB73" i="1"/>
  <c r="AD73" i="1"/>
  <c r="AG73" i="1"/>
  <c r="AJ74" i="1" s="1"/>
  <c r="S74" i="1"/>
  <c r="T74" i="1"/>
  <c r="W74" i="1"/>
  <c r="Y74" i="1"/>
  <c r="Z74" i="1"/>
  <c r="AA74" i="1"/>
  <c r="AB74" i="1"/>
  <c r="AD74" i="1"/>
  <c r="AG74" i="1"/>
  <c r="S75" i="1"/>
  <c r="T75" i="1" s="1"/>
  <c r="W75" i="1"/>
  <c r="Y75" i="1"/>
  <c r="Z75" i="1"/>
  <c r="AA75" i="1"/>
  <c r="AB75" i="1"/>
  <c r="AD75" i="1"/>
  <c r="AG75" i="1"/>
  <c r="S76" i="1"/>
  <c r="T76" i="1"/>
  <c r="W76" i="1"/>
  <c r="Y76" i="1"/>
  <c r="Z76" i="1"/>
  <c r="AA76" i="1"/>
  <c r="AB76" i="1"/>
  <c r="AD76" i="1"/>
  <c r="AG76" i="1"/>
  <c r="S77" i="1"/>
  <c r="T77" i="1"/>
  <c r="W77" i="1"/>
  <c r="Y77" i="1"/>
  <c r="Z77" i="1"/>
  <c r="AA77" i="1"/>
  <c r="AB77" i="1"/>
  <c r="AD77" i="1"/>
  <c r="AE75" i="1" s="1"/>
  <c r="AG77" i="1"/>
  <c r="S78" i="1"/>
  <c r="T78" i="1" s="1"/>
  <c r="W78" i="1"/>
  <c r="Y78" i="1"/>
  <c r="Z78" i="1"/>
  <c r="AA78" i="1"/>
  <c r="AB78" i="1"/>
  <c r="AD78" i="1"/>
  <c r="AG78" i="1"/>
  <c r="S79" i="1"/>
  <c r="T79" i="1" s="1"/>
  <c r="W79" i="1"/>
  <c r="Y79" i="1"/>
  <c r="Z79" i="1"/>
  <c r="AA79" i="1"/>
  <c r="AB79" i="1"/>
  <c r="AD79" i="1"/>
  <c r="AG79" i="1"/>
  <c r="S80" i="1"/>
  <c r="T80" i="1" s="1"/>
  <c r="W80" i="1"/>
  <c r="Y80" i="1"/>
  <c r="Z80" i="1"/>
  <c r="AA80" i="1"/>
  <c r="AB80" i="1"/>
  <c r="AD80" i="1"/>
  <c r="AG80" i="1"/>
  <c r="S81" i="1"/>
  <c r="T81" i="1" s="1"/>
  <c r="W81" i="1"/>
  <c r="Y81" i="1"/>
  <c r="Z81" i="1"/>
  <c r="AA81" i="1"/>
  <c r="AB81" i="1"/>
  <c r="AD81" i="1"/>
  <c r="AG81" i="1"/>
  <c r="S82" i="1"/>
  <c r="T82" i="1" s="1"/>
  <c r="W82" i="1"/>
  <c r="Y82" i="1"/>
  <c r="Z82" i="1"/>
  <c r="AA82" i="1"/>
  <c r="AB82" i="1"/>
  <c r="AD82" i="1"/>
  <c r="AG82" i="1"/>
  <c r="S83" i="1"/>
  <c r="T83" i="1" s="1"/>
  <c r="W83" i="1"/>
  <c r="Y83" i="1"/>
  <c r="Z83" i="1"/>
  <c r="AA83" i="1"/>
  <c r="AB83" i="1"/>
  <c r="AD83" i="1"/>
  <c r="AG83" i="1"/>
  <c r="S84" i="1"/>
  <c r="T84" i="1" s="1"/>
  <c r="W84" i="1"/>
  <c r="Y84" i="1"/>
  <c r="Z84" i="1"/>
  <c r="AA84" i="1"/>
  <c r="AB84" i="1"/>
  <c r="AD84" i="1"/>
  <c r="AG84" i="1"/>
  <c r="S85" i="1"/>
  <c r="T85" i="1" s="1"/>
  <c r="W85" i="1"/>
  <c r="Y85" i="1"/>
  <c r="Z85" i="1"/>
  <c r="AA85" i="1"/>
  <c r="AB85" i="1"/>
  <c r="AD85" i="1"/>
  <c r="AG85" i="1"/>
  <c r="S86" i="1"/>
  <c r="T86" i="1" s="1"/>
  <c r="W86" i="1"/>
  <c r="Y86" i="1"/>
  <c r="Z86" i="1"/>
  <c r="AA86" i="1"/>
  <c r="AB86" i="1"/>
  <c r="AD86" i="1"/>
  <c r="AG86" i="1"/>
  <c r="S87" i="1"/>
  <c r="T87" i="1" s="1"/>
  <c r="W87" i="1"/>
  <c r="Y87" i="1"/>
  <c r="Z87" i="1"/>
  <c r="AA87" i="1"/>
  <c r="AB87" i="1"/>
  <c r="AD87" i="1"/>
  <c r="AG87" i="1"/>
  <c r="S88" i="1"/>
  <c r="T88" i="1" s="1"/>
  <c r="W88" i="1"/>
  <c r="Y88" i="1"/>
  <c r="Z88" i="1"/>
  <c r="AA88" i="1"/>
  <c r="AB88" i="1"/>
  <c r="AD88" i="1"/>
  <c r="AG88" i="1"/>
  <c r="S89" i="1"/>
  <c r="T89" i="1" s="1"/>
  <c r="W89" i="1"/>
  <c r="Y89" i="1"/>
  <c r="Z89" i="1"/>
  <c r="AA89" i="1"/>
  <c r="AB89" i="1"/>
  <c r="AD89" i="1"/>
  <c r="AG89" i="1"/>
  <c r="AI89" i="1"/>
  <c r="S90" i="1"/>
  <c r="T90" i="1" s="1"/>
  <c r="W90" i="1"/>
  <c r="Y90" i="1"/>
  <c r="Z90" i="1"/>
  <c r="AA90" i="1"/>
  <c r="AB90" i="1"/>
  <c r="AD90" i="1"/>
  <c r="AG90" i="1"/>
  <c r="S91" i="1"/>
  <c r="T91" i="1" s="1"/>
  <c r="W91" i="1"/>
  <c r="Y91" i="1"/>
  <c r="Z91" i="1"/>
  <c r="AA91" i="1"/>
  <c r="AB91" i="1"/>
  <c r="AD91" i="1"/>
  <c r="AG91" i="1"/>
  <c r="AU91" i="1"/>
  <c r="S92" i="1"/>
  <c r="T92" i="1" s="1"/>
  <c r="W92" i="1"/>
  <c r="Y92" i="1"/>
  <c r="Z92" i="1"/>
  <c r="AA92" i="1"/>
  <c r="AB92" i="1"/>
  <c r="AD92" i="1"/>
  <c r="AG92" i="1"/>
  <c r="S93" i="1"/>
  <c r="T93" i="1" s="1"/>
  <c r="W93" i="1"/>
  <c r="Y93" i="1"/>
  <c r="Z93" i="1"/>
  <c r="AA93" i="1"/>
  <c r="AB93" i="1"/>
  <c r="AD93" i="1"/>
  <c r="AG93" i="1"/>
  <c r="S94" i="1"/>
  <c r="T94" i="1" s="1"/>
  <c r="W94" i="1"/>
  <c r="Y94" i="1"/>
  <c r="Z94" i="1"/>
  <c r="AA94" i="1"/>
  <c r="AB94" i="1"/>
  <c r="AD94" i="1"/>
  <c r="AG94" i="1"/>
  <c r="S95" i="1"/>
  <c r="T95" i="1" s="1"/>
  <c r="W95" i="1"/>
  <c r="Y95" i="1"/>
  <c r="Z95" i="1"/>
  <c r="AA95" i="1"/>
  <c r="AB95" i="1"/>
  <c r="AD95" i="1"/>
  <c r="AG95" i="1"/>
  <c r="AH95" i="1" s="1"/>
  <c r="AK95" i="1"/>
  <c r="AL95" i="1"/>
  <c r="AN95" i="1"/>
  <c r="AO95" i="1"/>
  <c r="AP95" i="1"/>
  <c r="AR95" i="1"/>
  <c r="S96" i="1"/>
  <c r="T96" i="1" s="1"/>
  <c r="W96" i="1"/>
  <c r="Y96" i="1"/>
  <c r="Z96" i="1"/>
  <c r="AA96" i="1"/>
  <c r="AB96" i="1"/>
  <c r="AD96" i="1"/>
  <c r="AE96" i="1" s="1"/>
  <c r="AG96" i="1"/>
  <c r="AM95" i="1" s="1"/>
  <c r="AN96" i="1"/>
  <c r="AP96" i="1"/>
  <c r="AQ96" i="1"/>
  <c r="AR96" i="1"/>
  <c r="AS96" i="1"/>
  <c r="S97" i="1"/>
  <c r="T97" i="1" s="1"/>
  <c r="W97" i="1"/>
  <c r="X97" i="1" s="1"/>
  <c r="AC97" i="1" s="1"/>
  <c r="Y97" i="1"/>
  <c r="Z97" i="1"/>
  <c r="AA97" i="1"/>
  <c r="AB97" i="1"/>
  <c r="AD97" i="1"/>
  <c r="AE97" i="1" s="1"/>
  <c r="AG97" i="1"/>
  <c r="AH97" i="1" s="1"/>
  <c r="AI97" i="1"/>
  <c r="AK97" i="1"/>
  <c r="AQ97" i="1"/>
  <c r="AR97" i="1"/>
  <c r="AU97" i="1"/>
  <c r="S98" i="1"/>
  <c r="T98" i="1" s="1"/>
  <c r="W98" i="1"/>
  <c r="X98" i="1" s="1"/>
  <c r="AC98" i="1" s="1"/>
  <c r="Y98" i="1"/>
  <c r="Z98" i="1"/>
  <c r="AA98" i="1"/>
  <c r="AB98" i="1"/>
  <c r="AD98" i="1"/>
  <c r="AE98" i="1" s="1"/>
  <c r="AG98" i="1"/>
  <c r="S99" i="1"/>
  <c r="T99" i="1" s="1"/>
  <c r="W99" i="1"/>
  <c r="Y99" i="1"/>
  <c r="Z99" i="1"/>
  <c r="AA99" i="1"/>
  <c r="AB99" i="1"/>
  <c r="AD99" i="1"/>
  <c r="AG99" i="1"/>
  <c r="S100" i="1"/>
  <c r="T100" i="1" s="1"/>
  <c r="W100" i="1"/>
  <c r="Y100" i="1"/>
  <c r="Z100" i="1"/>
  <c r="AA100" i="1"/>
  <c r="AB100" i="1"/>
  <c r="AD100" i="1"/>
  <c r="AE102" i="1" s="1"/>
  <c r="AG100" i="1"/>
  <c r="S101" i="1"/>
  <c r="T101" i="1" s="1"/>
  <c r="W101" i="1"/>
  <c r="Y101" i="1"/>
  <c r="Z101" i="1"/>
  <c r="AA101" i="1"/>
  <c r="AB101" i="1"/>
  <c r="AD101" i="1"/>
  <c r="AG101" i="1"/>
  <c r="AK101" i="1"/>
  <c r="S102" i="1"/>
  <c r="T102" i="1" s="1"/>
  <c r="W102" i="1"/>
  <c r="Y102" i="1"/>
  <c r="Z102" i="1"/>
  <c r="AA102" i="1"/>
  <c r="AB102" i="1"/>
  <c r="AD102" i="1"/>
  <c r="AG102" i="1"/>
  <c r="S103" i="1"/>
  <c r="T103" i="1" s="1"/>
  <c r="W103" i="1"/>
  <c r="Y103" i="1"/>
  <c r="Z103" i="1"/>
  <c r="AA103" i="1"/>
  <c r="AB103" i="1"/>
  <c r="AD103" i="1"/>
  <c r="AG103" i="1"/>
  <c r="S104" i="1"/>
  <c r="T104" i="1"/>
  <c r="W104" i="1"/>
  <c r="X103" i="1" s="1"/>
  <c r="AC103" i="1" s="1"/>
  <c r="Y104" i="1"/>
  <c r="Z104" i="1"/>
  <c r="AA104" i="1"/>
  <c r="AB104" i="1"/>
  <c r="AD104" i="1"/>
  <c r="AG104" i="1"/>
  <c r="S105" i="1"/>
  <c r="T105" i="1"/>
  <c r="W105" i="1"/>
  <c r="Y105" i="1"/>
  <c r="Z105" i="1"/>
  <c r="AA105" i="1"/>
  <c r="AB105" i="1"/>
  <c r="AD105" i="1"/>
  <c r="AG105" i="1"/>
  <c r="S106" i="1"/>
  <c r="T106" i="1"/>
  <c r="W106" i="1"/>
  <c r="Y106" i="1"/>
  <c r="Z106" i="1"/>
  <c r="AA106" i="1"/>
  <c r="AB106" i="1"/>
  <c r="AD106" i="1"/>
  <c r="AG106" i="1"/>
  <c r="AH105" i="1" s="1"/>
  <c r="S107" i="1"/>
  <c r="T107" i="1"/>
  <c r="W107" i="1"/>
  <c r="Y107" i="1"/>
  <c r="Z107" i="1"/>
  <c r="AA107" i="1"/>
  <c r="AB107" i="1"/>
  <c r="AD107" i="1"/>
  <c r="AG107" i="1"/>
  <c r="S108" i="1"/>
  <c r="T108" i="1" s="1"/>
  <c r="W108" i="1"/>
  <c r="Y108" i="1"/>
  <c r="Z108" i="1"/>
  <c r="AA108" i="1"/>
  <c r="AB108" i="1"/>
  <c r="AD108" i="1"/>
  <c r="AG108" i="1"/>
  <c r="AN109" i="1" s="1"/>
  <c r="AL108" i="1"/>
  <c r="S109" i="1"/>
  <c r="T109" i="1" s="1"/>
  <c r="W109" i="1"/>
  <c r="Y109" i="1"/>
  <c r="Z109" i="1"/>
  <c r="AA109" i="1"/>
  <c r="AB109" i="1"/>
  <c r="AD109" i="1"/>
  <c r="AG109" i="1"/>
  <c r="AO108" i="1" s="1"/>
  <c r="AS109" i="1"/>
  <c r="S110" i="1"/>
  <c r="T110" i="1" s="1"/>
  <c r="W110" i="1"/>
  <c r="Y110" i="1"/>
  <c r="Z110" i="1"/>
  <c r="AA110" i="1"/>
  <c r="AB110" i="1"/>
  <c r="AD110" i="1"/>
  <c r="AG110" i="1"/>
  <c r="AS110" i="1"/>
  <c r="S111" i="1"/>
  <c r="T111" i="1" s="1"/>
  <c r="W111" i="1"/>
  <c r="Y111" i="1"/>
  <c r="Z111" i="1"/>
  <c r="AA111" i="1"/>
  <c r="AB111" i="1"/>
  <c r="AD111" i="1"/>
  <c r="AG111" i="1"/>
  <c r="AJ111" i="1"/>
  <c r="S112" i="1"/>
  <c r="T112" i="1" s="1"/>
  <c r="W112" i="1"/>
  <c r="Y112" i="1"/>
  <c r="Z112" i="1"/>
  <c r="AA112" i="1"/>
  <c r="AB112" i="1"/>
  <c r="AD112" i="1"/>
  <c r="AG112" i="1"/>
  <c r="S113" i="1"/>
  <c r="T113" i="1" s="1"/>
  <c r="W113" i="1"/>
  <c r="Y113" i="1"/>
  <c r="Z113" i="1"/>
  <c r="AA113" i="1"/>
  <c r="AB113" i="1"/>
  <c r="AD113" i="1"/>
  <c r="AG113" i="1"/>
  <c r="AP113" i="1" s="1"/>
  <c r="S114" i="1"/>
  <c r="T114" i="1"/>
  <c r="W114" i="1"/>
  <c r="Y114" i="1"/>
  <c r="Z114" i="1"/>
  <c r="AA114" i="1"/>
  <c r="AB114" i="1"/>
  <c r="AD114" i="1"/>
  <c r="AG114" i="1"/>
  <c r="AM114" i="1"/>
  <c r="AN114" i="1"/>
  <c r="S115" i="1"/>
  <c r="T115" i="1" s="1"/>
  <c r="W115" i="1"/>
  <c r="Y115" i="1"/>
  <c r="Z115" i="1"/>
  <c r="AA115" i="1"/>
  <c r="AB115" i="1"/>
  <c r="AD115" i="1"/>
  <c r="AG115" i="1"/>
  <c r="S116" i="1"/>
  <c r="T116" i="1" s="1"/>
  <c r="W116" i="1"/>
  <c r="Y116" i="1"/>
  <c r="Z116" i="1"/>
  <c r="AA116" i="1"/>
  <c r="AB116" i="1"/>
  <c r="AD116" i="1"/>
  <c r="AG116" i="1"/>
  <c r="S117" i="1"/>
  <c r="T117" i="1" s="1"/>
  <c r="W117" i="1"/>
  <c r="Y117" i="1"/>
  <c r="Z117" i="1"/>
  <c r="AA117" i="1"/>
  <c r="AB117" i="1"/>
  <c r="AD117" i="1"/>
  <c r="AG117" i="1"/>
  <c r="S118" i="1"/>
  <c r="T118" i="1" s="1"/>
  <c r="W118" i="1"/>
  <c r="Y118" i="1"/>
  <c r="Z118" i="1"/>
  <c r="AA118" i="1"/>
  <c r="AB118" i="1"/>
  <c r="AD118" i="1"/>
  <c r="AG118" i="1"/>
  <c r="S119" i="1"/>
  <c r="T119" i="1" s="1"/>
  <c r="W119" i="1"/>
  <c r="Y119" i="1"/>
  <c r="Z119" i="1"/>
  <c r="AA119" i="1"/>
  <c r="AB119" i="1"/>
  <c r="AD119" i="1"/>
  <c r="AG119" i="1"/>
  <c r="S120" i="1"/>
  <c r="T120" i="1" s="1"/>
  <c r="W120" i="1"/>
  <c r="Y120" i="1"/>
  <c r="Z120" i="1"/>
  <c r="AA120" i="1"/>
  <c r="AB120" i="1"/>
  <c r="AD120" i="1"/>
  <c r="AG120" i="1"/>
  <c r="S121" i="1"/>
  <c r="T121" i="1" s="1"/>
  <c r="W121" i="1"/>
  <c r="X121" i="1" s="1"/>
  <c r="AC121" i="1" s="1"/>
  <c r="Y121" i="1"/>
  <c r="Z121" i="1"/>
  <c r="AA121" i="1"/>
  <c r="AB121" i="1"/>
  <c r="AD121" i="1"/>
  <c r="AE121" i="1" s="1"/>
  <c r="AG121" i="1"/>
  <c r="AM121" i="1"/>
  <c r="AP121" i="1"/>
  <c r="AT121" i="1"/>
  <c r="S122" i="1"/>
  <c r="T122" i="1" s="1"/>
  <c r="W122" i="1"/>
  <c r="Y122" i="1"/>
  <c r="Z122" i="1"/>
  <c r="AA122" i="1"/>
  <c r="AB122" i="1"/>
  <c r="AD122" i="1"/>
  <c r="AG122" i="1"/>
  <c r="S123" i="1"/>
  <c r="T123" i="1" s="1"/>
  <c r="W123" i="1"/>
  <c r="Y123" i="1"/>
  <c r="Z123" i="1"/>
  <c r="AA123" i="1"/>
  <c r="AB123" i="1"/>
  <c r="AD123" i="1"/>
  <c r="AG123" i="1"/>
  <c r="S124" i="1"/>
  <c r="T124" i="1" s="1"/>
  <c r="W124" i="1"/>
  <c r="Y124" i="1"/>
  <c r="Z124" i="1"/>
  <c r="AA124" i="1"/>
  <c r="AB124" i="1"/>
  <c r="AD124" i="1"/>
  <c r="AG124" i="1"/>
  <c r="S125" i="1"/>
  <c r="T125" i="1" s="1"/>
  <c r="W125" i="1"/>
  <c r="Y125" i="1"/>
  <c r="Z125" i="1"/>
  <c r="AA125" i="1"/>
  <c r="AB125" i="1"/>
  <c r="AD125" i="1"/>
  <c r="AG125" i="1"/>
  <c r="S126" i="1"/>
  <c r="T126" i="1" s="1"/>
  <c r="W126" i="1"/>
  <c r="X127" i="1" s="1"/>
  <c r="AC127" i="1" s="1"/>
  <c r="Y126" i="1"/>
  <c r="Z126" i="1"/>
  <c r="AA126" i="1"/>
  <c r="AB126" i="1"/>
  <c r="AD126" i="1"/>
  <c r="AG126" i="1"/>
  <c r="S127" i="1"/>
  <c r="T127" i="1" s="1"/>
  <c r="W127" i="1"/>
  <c r="Y127" i="1"/>
  <c r="Z127" i="1"/>
  <c r="AA127" i="1"/>
  <c r="AB127" i="1"/>
  <c r="AD127" i="1"/>
  <c r="AE127" i="1" s="1"/>
  <c r="AG127" i="1"/>
  <c r="S128" i="1"/>
  <c r="T128" i="1"/>
  <c r="W128" i="1"/>
  <c r="Y128" i="1"/>
  <c r="Z128" i="1"/>
  <c r="AA128" i="1"/>
  <c r="AB128" i="1"/>
  <c r="AD128" i="1"/>
  <c r="AG128" i="1"/>
  <c r="AT128" i="1" s="1"/>
  <c r="AU128" i="1"/>
  <c r="S129" i="1"/>
  <c r="T129" i="1" s="1"/>
  <c r="W129" i="1"/>
  <c r="Y129" i="1"/>
  <c r="Z129" i="1"/>
  <c r="AA129" i="1"/>
  <c r="AB129" i="1"/>
  <c r="AD129" i="1"/>
  <c r="AG129" i="1"/>
  <c r="S130" i="1"/>
  <c r="T130" i="1" s="1"/>
  <c r="W130" i="1"/>
  <c r="Y130" i="1"/>
  <c r="Z130" i="1"/>
  <c r="AA130" i="1"/>
  <c r="AB130" i="1"/>
  <c r="AD130" i="1"/>
  <c r="AG130" i="1"/>
  <c r="S131" i="1"/>
  <c r="T131" i="1"/>
  <c r="W131" i="1"/>
  <c r="X131" i="1"/>
  <c r="AC131" i="1" s="1"/>
  <c r="Y131" i="1"/>
  <c r="Z131" i="1"/>
  <c r="AA131" i="1"/>
  <c r="AB131" i="1"/>
  <c r="AD131" i="1"/>
  <c r="AG131" i="1"/>
  <c r="S132" i="1"/>
  <c r="T132" i="1" s="1"/>
  <c r="W132" i="1"/>
  <c r="Y132" i="1"/>
  <c r="Z132" i="1"/>
  <c r="AA132" i="1"/>
  <c r="AB132" i="1"/>
  <c r="AD132" i="1"/>
  <c r="AG132" i="1"/>
  <c r="S133" i="1"/>
  <c r="T133" i="1"/>
  <c r="W133" i="1"/>
  <c r="X133" i="1" s="1"/>
  <c r="AC133" i="1" s="1"/>
  <c r="Y133" i="1"/>
  <c r="Z133" i="1"/>
  <c r="AA133" i="1"/>
  <c r="AB133" i="1"/>
  <c r="AD133" i="1"/>
  <c r="AG133" i="1"/>
  <c r="AU133" i="1"/>
  <c r="S134" i="1"/>
  <c r="T134" i="1" s="1"/>
  <c r="W134" i="1"/>
  <c r="Y134" i="1"/>
  <c r="Z134" i="1"/>
  <c r="AA134" i="1"/>
  <c r="AB134" i="1"/>
  <c r="AD134" i="1"/>
  <c r="AG134" i="1"/>
  <c r="S135" i="1"/>
  <c r="T135" i="1" s="1"/>
  <c r="W135" i="1"/>
  <c r="X134" i="1" s="1"/>
  <c r="AC134" i="1" s="1"/>
  <c r="X135" i="1"/>
  <c r="AC135" i="1" s="1"/>
  <c r="Y135" i="1"/>
  <c r="Z135" i="1"/>
  <c r="AA135" i="1"/>
  <c r="AB135" i="1"/>
  <c r="AD135" i="1"/>
  <c r="AG135" i="1"/>
  <c r="AH135" i="1" s="1"/>
  <c r="S136" i="1"/>
  <c r="T136" i="1"/>
  <c r="W136" i="1"/>
  <c r="Y136" i="1"/>
  <c r="Z136" i="1"/>
  <c r="AA136" i="1"/>
  <c r="AB136" i="1"/>
  <c r="AD136" i="1"/>
  <c r="AG136" i="1"/>
  <c r="S137" i="1"/>
  <c r="T137" i="1"/>
  <c r="W137" i="1"/>
  <c r="Y137" i="1"/>
  <c r="Z137" i="1"/>
  <c r="AA137" i="1"/>
  <c r="AB137" i="1"/>
  <c r="AD137" i="1"/>
  <c r="AG137" i="1"/>
  <c r="AH138" i="1" s="1"/>
  <c r="S138" i="1"/>
  <c r="T138" i="1"/>
  <c r="W138" i="1"/>
  <c r="Y138" i="1"/>
  <c r="Z138" i="1"/>
  <c r="AA138" i="1"/>
  <c r="AB138" i="1"/>
  <c r="AD138" i="1"/>
  <c r="AG138" i="1"/>
  <c r="S139" i="1"/>
  <c r="T139" i="1" s="1"/>
  <c r="W139" i="1"/>
  <c r="Y139" i="1"/>
  <c r="Z139" i="1"/>
  <c r="AA139" i="1"/>
  <c r="AB139" i="1"/>
  <c r="AD139" i="1"/>
  <c r="AG139" i="1"/>
  <c r="AI138" i="1" s="1"/>
  <c r="AS139" i="1"/>
  <c r="S140" i="1"/>
  <c r="T140" i="1" s="1"/>
  <c r="W140" i="1"/>
  <c r="Y140" i="1"/>
  <c r="Z140" i="1"/>
  <c r="AA140" i="1"/>
  <c r="AB140" i="1"/>
  <c r="AD140" i="1"/>
  <c r="AG140" i="1"/>
  <c r="AH140" i="1"/>
  <c r="AM140" i="1"/>
  <c r="S141" i="1"/>
  <c r="T141" i="1" s="1"/>
  <c r="W141" i="1"/>
  <c r="Y141" i="1"/>
  <c r="Z141" i="1"/>
  <c r="AA141" i="1"/>
  <c r="AB141" i="1"/>
  <c r="AD141" i="1"/>
  <c r="AG141" i="1"/>
  <c r="S142" i="1"/>
  <c r="T142" i="1" s="1"/>
  <c r="W142" i="1"/>
  <c r="Y142" i="1"/>
  <c r="Z142" i="1"/>
  <c r="AA142" i="1"/>
  <c r="AB142" i="1"/>
  <c r="AD142" i="1"/>
  <c r="AG142" i="1"/>
  <c r="S143" i="1"/>
  <c r="T143" i="1" s="1"/>
  <c r="W143" i="1"/>
  <c r="Y143" i="1"/>
  <c r="Z143" i="1"/>
  <c r="AA143" i="1"/>
  <c r="AB143" i="1"/>
  <c r="AD143" i="1"/>
  <c r="AG143" i="1"/>
  <c r="S144" i="1"/>
  <c r="T144" i="1" s="1"/>
  <c r="W144" i="1"/>
  <c r="Y144" i="1"/>
  <c r="Z144" i="1"/>
  <c r="AA144" i="1"/>
  <c r="AB144" i="1"/>
  <c r="AD144" i="1"/>
  <c r="AE143" i="1" s="1"/>
  <c r="AG144" i="1"/>
  <c r="S145" i="1"/>
  <c r="T145" i="1" s="1"/>
  <c r="W145" i="1"/>
  <c r="Y145" i="1"/>
  <c r="Z145" i="1"/>
  <c r="AA145" i="1"/>
  <c r="AB145" i="1"/>
  <c r="AD145" i="1"/>
  <c r="AG145" i="1"/>
  <c r="AP145" i="1"/>
  <c r="S146" i="1"/>
  <c r="T146" i="1" s="1"/>
  <c r="W146" i="1"/>
  <c r="Y146" i="1"/>
  <c r="Z146" i="1"/>
  <c r="AA146" i="1"/>
  <c r="AB146" i="1"/>
  <c r="AD146" i="1"/>
  <c r="AG146" i="1"/>
  <c r="AH146" i="1"/>
  <c r="AI146" i="1"/>
  <c r="S147" i="1"/>
  <c r="T147" i="1" s="1"/>
  <c r="W147" i="1"/>
  <c r="Y147" i="1"/>
  <c r="Z147" i="1"/>
  <c r="AA147" i="1"/>
  <c r="AB147" i="1"/>
  <c r="AD147" i="1"/>
  <c r="AG147" i="1"/>
  <c r="AS147" i="1"/>
  <c r="S148" i="1"/>
  <c r="T148" i="1" s="1"/>
  <c r="W148" i="1"/>
  <c r="X147" i="1" s="1"/>
  <c r="AC147" i="1" s="1"/>
  <c r="Y148" i="1"/>
  <c r="Z148" i="1"/>
  <c r="AA148" i="1"/>
  <c r="AB148" i="1"/>
  <c r="AD148" i="1"/>
  <c r="AG148" i="1"/>
  <c r="S149" i="1"/>
  <c r="T149" i="1"/>
  <c r="W149" i="1"/>
  <c r="Y149" i="1"/>
  <c r="Z149" i="1"/>
  <c r="AA149" i="1"/>
  <c r="AB149" i="1"/>
  <c r="AD149" i="1"/>
  <c r="AG149" i="1"/>
  <c r="AK149" i="1"/>
  <c r="S150" i="1"/>
  <c r="T150" i="1" s="1"/>
  <c r="W150" i="1"/>
  <c r="Y150" i="1"/>
  <c r="Z150" i="1"/>
  <c r="AA150" i="1"/>
  <c r="AB150" i="1"/>
  <c r="AD150" i="1"/>
  <c r="AG150" i="1"/>
  <c r="AO150" i="1"/>
  <c r="S151" i="1"/>
  <c r="T151" i="1" s="1"/>
  <c r="W151" i="1"/>
  <c r="Y151" i="1"/>
  <c r="Z151" i="1"/>
  <c r="AA151" i="1"/>
  <c r="AB151" i="1"/>
  <c r="AD151" i="1"/>
  <c r="AG151" i="1"/>
  <c r="AS151" i="1"/>
  <c r="AU151" i="1"/>
  <c r="S152" i="1"/>
  <c r="T152" i="1" s="1"/>
  <c r="W152" i="1"/>
  <c r="Y152" i="1"/>
  <c r="Z152" i="1"/>
  <c r="AA152" i="1"/>
  <c r="AB152" i="1"/>
  <c r="AD152" i="1"/>
  <c r="AG152" i="1"/>
  <c r="AT152" i="1"/>
  <c r="S153" i="1"/>
  <c r="T153" i="1" s="1"/>
  <c r="W153" i="1"/>
  <c r="Y153" i="1"/>
  <c r="Z153" i="1"/>
  <c r="AA153" i="1"/>
  <c r="AB153" i="1"/>
  <c r="AD153" i="1"/>
  <c r="AG153" i="1"/>
  <c r="AO153" i="1"/>
  <c r="S154" i="1"/>
  <c r="T154" i="1" s="1"/>
  <c r="W154" i="1"/>
  <c r="Y154" i="1"/>
  <c r="Z154" i="1"/>
  <c r="AA154" i="1"/>
  <c r="AB154" i="1"/>
  <c r="AD154" i="1"/>
  <c r="AG154" i="1"/>
  <c r="AM152" i="1" s="1"/>
  <c r="S155" i="1"/>
  <c r="T155" i="1" s="1"/>
  <c r="W155" i="1"/>
  <c r="Y155" i="1"/>
  <c r="Z155" i="1"/>
  <c r="AA155" i="1"/>
  <c r="AB155" i="1"/>
  <c r="AD155" i="1"/>
  <c r="AG155" i="1"/>
  <c r="S156" i="1"/>
  <c r="T156" i="1"/>
  <c r="W156" i="1"/>
  <c r="Y156" i="1"/>
  <c r="Z156" i="1"/>
  <c r="AA156" i="1"/>
  <c r="AB156" i="1"/>
  <c r="AD156" i="1"/>
  <c r="AG156" i="1"/>
  <c r="S157" i="1"/>
  <c r="T157" i="1" s="1"/>
  <c r="W157" i="1"/>
  <c r="Y157" i="1"/>
  <c r="Z157" i="1"/>
  <c r="AA157" i="1"/>
  <c r="AB157" i="1"/>
  <c r="AD157" i="1"/>
  <c r="AG157" i="1"/>
  <c r="S158" i="1"/>
  <c r="T158" i="1" s="1"/>
  <c r="W158" i="1"/>
  <c r="X158" i="1"/>
  <c r="AC158" i="1" s="1"/>
  <c r="Y158" i="1"/>
  <c r="Z158" i="1"/>
  <c r="AA158" i="1"/>
  <c r="AB158" i="1"/>
  <c r="AD158" i="1"/>
  <c r="AE159" i="1" s="1"/>
  <c r="AG158" i="1"/>
  <c r="AH158" i="1" s="1"/>
  <c r="S159" i="1"/>
  <c r="T159" i="1" s="1"/>
  <c r="W159" i="1"/>
  <c r="X159" i="1" s="1"/>
  <c r="AC159" i="1" s="1"/>
  <c r="Y159" i="1"/>
  <c r="Z159" i="1"/>
  <c r="AA159" i="1"/>
  <c r="AB159" i="1"/>
  <c r="AD159" i="1"/>
  <c r="AG159" i="1"/>
  <c r="S160" i="1"/>
  <c r="T160" i="1" s="1"/>
  <c r="W160" i="1"/>
  <c r="Y160" i="1"/>
  <c r="Z160" i="1"/>
  <c r="AA160" i="1"/>
  <c r="AB160" i="1"/>
  <c r="AD160" i="1"/>
  <c r="AG160" i="1"/>
  <c r="S161" i="1"/>
  <c r="T161" i="1" s="1"/>
  <c r="W161" i="1"/>
  <c r="Y161" i="1"/>
  <c r="Z161" i="1"/>
  <c r="AA161" i="1"/>
  <c r="AB161" i="1"/>
  <c r="AD161" i="1"/>
  <c r="AG161" i="1"/>
  <c r="AH161" i="1" s="1"/>
  <c r="S162" i="1"/>
  <c r="T162" i="1" s="1"/>
  <c r="W162" i="1"/>
  <c r="X163" i="1" s="1"/>
  <c r="AC163" i="1" s="1"/>
  <c r="X162" i="1"/>
  <c r="AC162" i="1" s="1"/>
  <c r="Y162" i="1"/>
  <c r="Z162" i="1"/>
  <c r="AA162" i="1"/>
  <c r="AB162" i="1"/>
  <c r="AD162" i="1"/>
  <c r="AE162" i="1"/>
  <c r="AG162" i="1"/>
  <c r="AR162" i="1"/>
  <c r="S163" i="1"/>
  <c r="T163" i="1" s="1"/>
  <c r="W163" i="1"/>
  <c r="Y163" i="1"/>
  <c r="Z163" i="1"/>
  <c r="AA163" i="1"/>
  <c r="AB163" i="1"/>
  <c r="AD163" i="1"/>
  <c r="AG163" i="1"/>
  <c r="AS162" i="1" s="1"/>
  <c r="AR163" i="1"/>
  <c r="S164" i="1"/>
  <c r="T164" i="1" s="1"/>
  <c r="W164" i="1"/>
  <c r="Y164" i="1"/>
  <c r="Z164" i="1"/>
  <c r="AA164" i="1"/>
  <c r="AB164" i="1"/>
  <c r="AD164" i="1"/>
  <c r="AG164" i="1"/>
  <c r="S165" i="1"/>
  <c r="T165" i="1" s="1"/>
  <c r="W165" i="1"/>
  <c r="Y165" i="1"/>
  <c r="Z165" i="1"/>
  <c r="AA165" i="1"/>
  <c r="AB165" i="1"/>
  <c r="AD165" i="1"/>
  <c r="AG165" i="1"/>
  <c r="AS165" i="1"/>
  <c r="S166" i="1"/>
  <c r="T166" i="1" s="1"/>
  <c r="W166" i="1"/>
  <c r="Y166" i="1"/>
  <c r="Z166" i="1"/>
  <c r="AA166" i="1"/>
  <c r="AB166" i="1"/>
  <c r="AD166" i="1"/>
  <c r="AG166" i="1"/>
  <c r="S167" i="1"/>
  <c r="T167" i="1" s="1"/>
  <c r="W167" i="1"/>
  <c r="X166" i="1" s="1"/>
  <c r="AC166" i="1" s="1"/>
  <c r="Y167" i="1"/>
  <c r="Z167" i="1"/>
  <c r="AA167" i="1"/>
  <c r="AB167" i="1"/>
  <c r="AD167" i="1"/>
  <c r="AG167" i="1"/>
  <c r="AO166" i="1" s="1"/>
  <c r="AK167" i="1"/>
  <c r="S168" i="1"/>
  <c r="T168" i="1"/>
  <c r="W168" i="1"/>
  <c r="Y168" i="1"/>
  <c r="Z168" i="1"/>
  <c r="AA168" i="1"/>
  <c r="AB168" i="1"/>
  <c r="AD168" i="1"/>
  <c r="AG168" i="1"/>
  <c r="S169" i="1"/>
  <c r="T169" i="1"/>
  <c r="W169" i="1"/>
  <c r="Y169" i="1"/>
  <c r="Z169" i="1"/>
  <c r="AA169" i="1"/>
  <c r="AB169" i="1"/>
  <c r="AD169" i="1"/>
  <c r="AG169" i="1"/>
  <c r="S170" i="1"/>
  <c r="T170" i="1" s="1"/>
  <c r="W170" i="1"/>
  <c r="X170" i="1" s="1"/>
  <c r="AC170" i="1" s="1"/>
  <c r="Y170" i="1"/>
  <c r="Z170" i="1"/>
  <c r="AA170" i="1"/>
  <c r="AB170" i="1"/>
  <c r="AD170" i="1"/>
  <c r="AE170" i="1" s="1"/>
  <c r="AG170" i="1"/>
  <c r="AH170" i="1" s="1"/>
  <c r="AJ170" i="1"/>
  <c r="AM170" i="1"/>
  <c r="AN170" i="1"/>
  <c r="AO170" i="1"/>
  <c r="AQ170" i="1"/>
  <c r="AT170" i="1"/>
  <c r="AU170" i="1"/>
  <c r="S171" i="1"/>
  <c r="T171" i="1" s="1"/>
  <c r="W171" i="1"/>
  <c r="Y171" i="1"/>
  <c r="Z171" i="1"/>
  <c r="AA171" i="1"/>
  <c r="AB171" i="1"/>
  <c r="AD171" i="1"/>
  <c r="AG171" i="1"/>
  <c r="S172" i="1"/>
  <c r="T172" i="1" s="1"/>
  <c r="W172" i="1"/>
  <c r="Y172" i="1"/>
  <c r="Z172" i="1"/>
  <c r="AA172" i="1"/>
  <c r="AB172" i="1"/>
  <c r="AD172" i="1"/>
  <c r="AG172" i="1"/>
  <c r="AH172" i="1" s="1"/>
  <c r="AI172" i="1"/>
  <c r="S173" i="1"/>
  <c r="T173" i="1" s="1"/>
  <c r="W173" i="1"/>
  <c r="Y173" i="1"/>
  <c r="Z173" i="1"/>
  <c r="AA173" i="1"/>
  <c r="AB173" i="1"/>
  <c r="AD173" i="1"/>
  <c r="AG173" i="1"/>
  <c r="S174" i="1"/>
  <c r="T174" i="1" s="1"/>
  <c r="W174" i="1"/>
  <c r="Y174" i="1"/>
  <c r="Z174" i="1"/>
  <c r="AA174" i="1"/>
  <c r="AB174" i="1"/>
  <c r="AD174" i="1"/>
  <c r="AG174" i="1"/>
  <c r="S175" i="1"/>
  <c r="T175" i="1" s="1"/>
  <c r="W175" i="1"/>
  <c r="Y175" i="1"/>
  <c r="Z175" i="1"/>
  <c r="AA175" i="1"/>
  <c r="AB175" i="1"/>
  <c r="AD175" i="1"/>
  <c r="AG175" i="1"/>
  <c r="S176" i="1"/>
  <c r="T176" i="1" s="1"/>
  <c r="W176" i="1"/>
  <c r="Y176" i="1"/>
  <c r="Z176" i="1"/>
  <c r="AA176" i="1"/>
  <c r="AB176" i="1"/>
  <c r="AD176" i="1"/>
  <c r="AG176" i="1"/>
  <c r="S177" i="1"/>
  <c r="T177" i="1" s="1"/>
  <c r="W177" i="1"/>
  <c r="Y177" i="1"/>
  <c r="Z177" i="1"/>
  <c r="AA177" i="1"/>
  <c r="AB177" i="1"/>
  <c r="AD177" i="1"/>
  <c r="AG177" i="1"/>
  <c r="S178" i="1"/>
  <c r="T178" i="1" s="1"/>
  <c r="W178" i="1"/>
  <c r="Y178" i="1"/>
  <c r="Z178" i="1"/>
  <c r="AA178" i="1"/>
  <c r="AB178" i="1"/>
  <c r="AD178" i="1"/>
  <c r="AG178" i="1"/>
  <c r="S179" i="1"/>
  <c r="T179" i="1" s="1"/>
  <c r="W179" i="1"/>
  <c r="Y179" i="1"/>
  <c r="Z179" i="1"/>
  <c r="AA179" i="1"/>
  <c r="AB179" i="1"/>
  <c r="AD179" i="1"/>
  <c r="AG179" i="1"/>
  <c r="S180" i="1"/>
  <c r="T180" i="1" s="1"/>
  <c r="W180" i="1"/>
  <c r="Y180" i="1"/>
  <c r="Z180" i="1"/>
  <c r="AA180" i="1"/>
  <c r="AB180" i="1"/>
  <c r="AD180" i="1"/>
  <c r="AG180" i="1"/>
  <c r="S181" i="1"/>
  <c r="T181" i="1" s="1"/>
  <c r="W181" i="1"/>
  <c r="Y181" i="1"/>
  <c r="Z181" i="1"/>
  <c r="AA181" i="1"/>
  <c r="AB181" i="1"/>
  <c r="AD181" i="1"/>
  <c r="AG181" i="1"/>
  <c r="S182" i="1"/>
  <c r="T182" i="1" s="1"/>
  <c r="W182" i="1"/>
  <c r="Y182" i="1"/>
  <c r="Z182" i="1"/>
  <c r="AA182" i="1"/>
  <c r="AB182" i="1"/>
  <c r="AD182" i="1"/>
  <c r="AG182" i="1"/>
  <c r="S183" i="1"/>
  <c r="T183" i="1" s="1"/>
  <c r="W183" i="1"/>
  <c r="X183" i="1" s="1"/>
  <c r="AC183" i="1" s="1"/>
  <c r="Y183" i="1"/>
  <c r="Z183" i="1"/>
  <c r="AA183" i="1"/>
  <c r="AB183" i="1"/>
  <c r="AD183" i="1"/>
  <c r="AE183" i="1" s="1"/>
  <c r="AG183" i="1"/>
  <c r="AO183" i="1" s="1"/>
  <c r="AH183" i="1"/>
  <c r="AI183" i="1"/>
  <c r="AL183" i="1"/>
  <c r="AN183" i="1"/>
  <c r="S184" i="1"/>
  <c r="T184" i="1"/>
  <c r="W184" i="1"/>
  <c r="Y184" i="1"/>
  <c r="Z184" i="1"/>
  <c r="AA184" i="1"/>
  <c r="AB184" i="1"/>
  <c r="AD184" i="1"/>
  <c r="AG184" i="1"/>
  <c r="S185" i="1"/>
  <c r="T185" i="1" s="1"/>
  <c r="W185" i="1"/>
  <c r="Y185" i="1"/>
  <c r="Z185" i="1"/>
  <c r="AA185" i="1"/>
  <c r="AB185" i="1"/>
  <c r="AD185" i="1"/>
  <c r="AG185" i="1"/>
  <c r="S186" i="1"/>
  <c r="T186" i="1" s="1"/>
  <c r="W186" i="1"/>
  <c r="Y186" i="1"/>
  <c r="Z186" i="1"/>
  <c r="AA186" i="1"/>
  <c r="AB186" i="1"/>
  <c r="AD186" i="1"/>
  <c r="AG186" i="1"/>
  <c r="S187" i="1"/>
  <c r="T187" i="1"/>
  <c r="W187" i="1"/>
  <c r="Y187" i="1"/>
  <c r="Z187" i="1"/>
  <c r="AA187" i="1"/>
  <c r="AB187" i="1"/>
  <c r="AD187" i="1"/>
  <c r="AG187" i="1"/>
  <c r="AR187" i="1" s="1"/>
  <c r="S188" i="1"/>
  <c r="T188" i="1" s="1"/>
  <c r="W188" i="1"/>
  <c r="Y188" i="1"/>
  <c r="Z188" i="1"/>
  <c r="AA188" i="1"/>
  <c r="AB188" i="1"/>
  <c r="AD188" i="1"/>
  <c r="AG188" i="1"/>
  <c r="S189" i="1"/>
  <c r="T189" i="1" s="1"/>
  <c r="W189" i="1"/>
  <c r="Y189" i="1"/>
  <c r="Z189" i="1"/>
  <c r="AA189" i="1"/>
  <c r="AB189" i="1"/>
  <c r="AD189" i="1"/>
  <c r="AG189" i="1"/>
  <c r="AO189" i="1" s="1"/>
  <c r="S190" i="1"/>
  <c r="T190" i="1" s="1"/>
  <c r="W190" i="1"/>
  <c r="Y190" i="1"/>
  <c r="Z190" i="1"/>
  <c r="AA190" i="1"/>
  <c r="AB190" i="1"/>
  <c r="AD190" i="1"/>
  <c r="AG190" i="1"/>
  <c r="S191" i="1"/>
  <c r="T191" i="1" s="1"/>
  <c r="W191" i="1"/>
  <c r="Y191" i="1"/>
  <c r="Z191" i="1"/>
  <c r="AA191" i="1"/>
  <c r="AB191" i="1"/>
  <c r="AD191" i="1"/>
  <c r="AG191" i="1"/>
  <c r="S192" i="1"/>
  <c r="T192" i="1" s="1"/>
  <c r="W192" i="1"/>
  <c r="Y192" i="1"/>
  <c r="Z192" i="1"/>
  <c r="AA192" i="1"/>
  <c r="AB192" i="1"/>
  <c r="AD192" i="1"/>
  <c r="AG192" i="1"/>
  <c r="S193" i="1"/>
  <c r="T193" i="1" s="1"/>
  <c r="W193" i="1"/>
  <c r="Y193" i="1"/>
  <c r="Z193" i="1"/>
  <c r="AA193" i="1"/>
  <c r="AB193" i="1"/>
  <c r="AD193" i="1"/>
  <c r="AE193" i="1" s="1"/>
  <c r="AG193" i="1"/>
  <c r="S194" i="1"/>
  <c r="T194" i="1" s="1"/>
  <c r="W194" i="1"/>
  <c r="Y194" i="1"/>
  <c r="Z194" i="1"/>
  <c r="AA194" i="1"/>
  <c r="AB194" i="1"/>
  <c r="AD194" i="1"/>
  <c r="AG194" i="1"/>
  <c r="S195" i="1"/>
  <c r="T195" i="1" s="1"/>
  <c r="W195" i="1"/>
  <c r="Y195" i="1"/>
  <c r="Z195" i="1"/>
  <c r="AA195" i="1"/>
  <c r="AB195" i="1"/>
  <c r="AD195" i="1"/>
  <c r="AG195" i="1"/>
  <c r="S196" i="1"/>
  <c r="T196" i="1" s="1"/>
  <c r="W196" i="1"/>
  <c r="Y196" i="1"/>
  <c r="Z196" i="1"/>
  <c r="AA196" i="1"/>
  <c r="AB196" i="1"/>
  <c r="AD196" i="1"/>
  <c r="AG196" i="1"/>
  <c r="S197" i="1"/>
  <c r="T197" i="1" s="1"/>
  <c r="W197" i="1"/>
  <c r="Y197" i="1"/>
  <c r="Z197" i="1"/>
  <c r="AA197" i="1"/>
  <c r="AB197" i="1"/>
  <c r="AD197" i="1"/>
  <c r="AG197" i="1"/>
  <c r="S198" i="1"/>
  <c r="T198" i="1"/>
  <c r="W198" i="1"/>
  <c r="Y198" i="1"/>
  <c r="Z198" i="1"/>
  <c r="AA198" i="1"/>
  <c r="AB198" i="1"/>
  <c r="AD198" i="1"/>
  <c r="AE198" i="1" s="1"/>
  <c r="AG198" i="1"/>
  <c r="S199" i="1"/>
  <c r="T199" i="1" s="1"/>
  <c r="W199" i="1"/>
  <c r="Y199" i="1"/>
  <c r="Z199" i="1"/>
  <c r="AA199" i="1"/>
  <c r="AB199" i="1"/>
  <c r="AD199" i="1"/>
  <c r="AG199" i="1"/>
  <c r="AN199" i="1" s="1"/>
  <c r="S200" i="1"/>
  <c r="T200" i="1" s="1"/>
  <c r="W200" i="1"/>
  <c r="Y200" i="1"/>
  <c r="Z200" i="1"/>
  <c r="AA200" i="1"/>
  <c r="AB200" i="1"/>
  <c r="AD200" i="1"/>
  <c r="AG200" i="1"/>
  <c r="AH200" i="1"/>
  <c r="AK200" i="1"/>
  <c r="S201" i="1"/>
  <c r="T201" i="1" s="1"/>
  <c r="W201" i="1"/>
  <c r="Y201" i="1"/>
  <c r="Z201" i="1"/>
  <c r="AA201" i="1"/>
  <c r="AB201" i="1"/>
  <c r="AD201" i="1"/>
  <c r="AG201" i="1"/>
  <c r="S202" i="1"/>
  <c r="T202" i="1" s="1"/>
  <c r="W202" i="1"/>
  <c r="Y202" i="1"/>
  <c r="Z202" i="1"/>
  <c r="AA202" i="1"/>
  <c r="AB202" i="1"/>
  <c r="AD202" i="1"/>
  <c r="AG202" i="1"/>
  <c r="S203" i="1"/>
  <c r="T203" i="1" s="1"/>
  <c r="W203" i="1"/>
  <c r="Y203" i="1"/>
  <c r="Z203" i="1"/>
  <c r="AA203" i="1"/>
  <c r="AB203" i="1"/>
  <c r="AD203" i="1"/>
  <c r="AG203" i="1"/>
  <c r="S204" i="1"/>
  <c r="T204" i="1"/>
  <c r="W204" i="1"/>
  <c r="Y204" i="1"/>
  <c r="Z204" i="1"/>
  <c r="AA204" i="1"/>
  <c r="AB204" i="1"/>
  <c r="AD204" i="1"/>
  <c r="AG204" i="1"/>
  <c r="S205" i="1"/>
  <c r="T205" i="1" s="1"/>
  <c r="W205" i="1"/>
  <c r="Y205" i="1"/>
  <c r="Z205" i="1"/>
  <c r="AA205" i="1"/>
  <c r="AB205" i="1"/>
  <c r="AD205" i="1"/>
  <c r="AG205" i="1"/>
  <c r="S206" i="1"/>
  <c r="T206" i="1"/>
  <c r="W206" i="1"/>
  <c r="Y206" i="1"/>
  <c r="Z206" i="1"/>
  <c r="AA206" i="1"/>
  <c r="AB206" i="1"/>
  <c r="AD206" i="1"/>
  <c r="AG206" i="1"/>
  <c r="S207" i="1"/>
  <c r="T207" i="1" s="1"/>
  <c r="W207" i="1"/>
  <c r="Y207" i="1"/>
  <c r="Z207" i="1"/>
  <c r="AA207" i="1"/>
  <c r="AB207" i="1"/>
  <c r="AD207" i="1"/>
  <c r="AG207" i="1"/>
  <c r="S208" i="1"/>
  <c r="T208" i="1" s="1"/>
  <c r="W208" i="1"/>
  <c r="Y208" i="1"/>
  <c r="Z208" i="1"/>
  <c r="AA208" i="1"/>
  <c r="AB208" i="1"/>
  <c r="AD208" i="1"/>
  <c r="AG208" i="1"/>
  <c r="S209" i="1"/>
  <c r="T209" i="1" s="1"/>
  <c r="W209" i="1"/>
  <c r="Y209" i="1"/>
  <c r="Z209" i="1"/>
  <c r="AA209" i="1"/>
  <c r="AB209" i="1"/>
  <c r="AD209" i="1"/>
  <c r="AG209" i="1"/>
  <c r="S210" i="1"/>
  <c r="T210" i="1" s="1"/>
  <c r="W210" i="1"/>
  <c r="Y210" i="1"/>
  <c r="Z210" i="1"/>
  <c r="AA210" i="1"/>
  <c r="AB210" i="1"/>
  <c r="AD210" i="1"/>
  <c r="AG210" i="1"/>
  <c r="S211" i="1"/>
  <c r="T211" i="1" s="1"/>
  <c r="W211" i="1"/>
  <c r="Y211" i="1"/>
  <c r="Z211" i="1"/>
  <c r="AA211" i="1"/>
  <c r="AB211" i="1"/>
  <c r="AD211" i="1"/>
  <c r="AG211" i="1"/>
  <c r="AT211" i="1"/>
  <c r="S212" i="1"/>
  <c r="T212" i="1" s="1"/>
  <c r="W212" i="1"/>
  <c r="Y212" i="1"/>
  <c r="Z212" i="1"/>
  <c r="AA212" i="1"/>
  <c r="AB212" i="1"/>
  <c r="AD212" i="1"/>
  <c r="AG212" i="1"/>
  <c r="AS212" i="1" s="1"/>
  <c r="AO212" i="1"/>
  <c r="S213" i="1"/>
  <c r="T213" i="1" s="1"/>
  <c r="W213" i="1"/>
  <c r="Y213" i="1"/>
  <c r="Z213" i="1"/>
  <c r="AA213" i="1"/>
  <c r="AB213" i="1"/>
  <c r="AD213" i="1"/>
  <c r="AG213" i="1"/>
  <c r="S214" i="1"/>
  <c r="T214" i="1" s="1"/>
  <c r="W214" i="1"/>
  <c r="Y214" i="1"/>
  <c r="Z214" i="1"/>
  <c r="AA214" i="1"/>
  <c r="AB214" i="1"/>
  <c r="AD214" i="1"/>
  <c r="AG214" i="1"/>
  <c r="S215" i="1"/>
  <c r="T215" i="1" s="1"/>
  <c r="W215" i="1"/>
  <c r="X215" i="1" s="1"/>
  <c r="AC215" i="1" s="1"/>
  <c r="Y215" i="1"/>
  <c r="Z215" i="1"/>
  <c r="AA215" i="1"/>
  <c r="AB215" i="1"/>
  <c r="AD215" i="1"/>
  <c r="AG215" i="1"/>
  <c r="S216" i="1"/>
  <c r="T216" i="1" s="1"/>
  <c r="W216" i="1"/>
  <c r="Y216" i="1"/>
  <c r="Z216" i="1"/>
  <c r="AA216" i="1"/>
  <c r="AB216" i="1"/>
  <c r="AD216" i="1"/>
  <c r="AG216" i="1"/>
  <c r="S217" i="1"/>
  <c r="T217" i="1" s="1"/>
  <c r="W217" i="1"/>
  <c r="Y217" i="1"/>
  <c r="Z217" i="1"/>
  <c r="AA217" i="1"/>
  <c r="AB217" i="1"/>
  <c r="AD217" i="1"/>
  <c r="AG217" i="1"/>
  <c r="S218" i="1"/>
  <c r="T218" i="1" s="1"/>
  <c r="W218" i="1"/>
  <c r="Y218" i="1"/>
  <c r="Z218" i="1"/>
  <c r="AA218" i="1"/>
  <c r="AB218" i="1"/>
  <c r="AD218" i="1"/>
  <c r="AG218" i="1"/>
  <c r="S219" i="1"/>
  <c r="T219" i="1" s="1"/>
  <c r="W219" i="1"/>
  <c r="Y219" i="1"/>
  <c r="Z219" i="1"/>
  <c r="AA219" i="1"/>
  <c r="AB219" i="1"/>
  <c r="AD219" i="1"/>
  <c r="AG219" i="1"/>
  <c r="S220" i="1"/>
  <c r="T220" i="1" s="1"/>
  <c r="W220" i="1"/>
  <c r="X220" i="1"/>
  <c r="AC220" i="1" s="1"/>
  <c r="Y220" i="1"/>
  <c r="Z220" i="1"/>
  <c r="AA220" i="1"/>
  <c r="AB220" i="1"/>
  <c r="AD220" i="1"/>
  <c r="AE220" i="1" s="1"/>
  <c r="AG220" i="1"/>
  <c r="AM220" i="1"/>
  <c r="S221" i="1"/>
  <c r="T221" i="1" s="1"/>
  <c r="W221" i="1"/>
  <c r="Y221" i="1"/>
  <c r="Z221" i="1"/>
  <c r="AA221" i="1"/>
  <c r="AB221" i="1"/>
  <c r="AD221" i="1"/>
  <c r="AG221" i="1"/>
  <c r="AH221" i="1"/>
  <c r="S222" i="1"/>
  <c r="T222" i="1" s="1"/>
  <c r="W222" i="1"/>
  <c r="Y222" i="1"/>
  <c r="Z222" i="1"/>
  <c r="AA222" i="1"/>
  <c r="AB222" i="1"/>
  <c r="AD222" i="1"/>
  <c r="AG222" i="1"/>
  <c r="AL222" i="1"/>
  <c r="AO222" i="1"/>
  <c r="AR222" i="1"/>
  <c r="AU222" i="1"/>
  <c r="S223" i="1"/>
  <c r="T223" i="1" s="1"/>
  <c r="W223" i="1"/>
  <c r="Y223" i="1"/>
  <c r="Z223" i="1"/>
  <c r="AA223" i="1"/>
  <c r="AB223" i="1"/>
  <c r="AD223" i="1"/>
  <c r="AG223" i="1"/>
  <c r="S224" i="1"/>
  <c r="T224" i="1" s="1"/>
  <c r="W224" i="1"/>
  <c r="Y224" i="1"/>
  <c r="Z224" i="1"/>
  <c r="AA224" i="1"/>
  <c r="AB224" i="1"/>
  <c r="AD224" i="1"/>
  <c r="AG224" i="1"/>
  <c r="AO224" i="1"/>
  <c r="S225" i="1"/>
  <c r="T225" i="1" s="1"/>
  <c r="W225" i="1"/>
  <c r="Y225" i="1"/>
  <c r="Z225" i="1"/>
  <c r="AA225" i="1"/>
  <c r="AB225" i="1"/>
  <c r="AD225" i="1"/>
  <c r="AG225" i="1"/>
  <c r="AH223" i="1" s="1"/>
  <c r="S226" i="1"/>
  <c r="T226" i="1" s="1"/>
  <c r="W226" i="1"/>
  <c r="X226" i="1" s="1"/>
  <c r="AC226" i="1" s="1"/>
  <c r="Y226" i="1"/>
  <c r="Z226" i="1"/>
  <c r="AA226" i="1"/>
  <c r="AB226" i="1"/>
  <c r="AD226" i="1"/>
  <c r="AG226" i="1"/>
  <c r="S227" i="1"/>
  <c r="T227" i="1" s="1"/>
  <c r="W227" i="1"/>
  <c r="Y227" i="1"/>
  <c r="Z227" i="1"/>
  <c r="AA227" i="1"/>
  <c r="AB227" i="1"/>
  <c r="AD227" i="1"/>
  <c r="AG227" i="1"/>
  <c r="S228" i="1"/>
  <c r="T228" i="1" s="1"/>
  <c r="W228" i="1"/>
  <c r="X227" i="1" s="1"/>
  <c r="AC227" i="1" s="1"/>
  <c r="Y228" i="1"/>
  <c r="Z228" i="1"/>
  <c r="AA228" i="1"/>
  <c r="AB228" i="1"/>
  <c r="AD228" i="1"/>
  <c r="AG228" i="1"/>
  <c r="AJ228" i="1"/>
  <c r="S229" i="1"/>
  <c r="T229" i="1" s="1"/>
  <c r="W229" i="1"/>
  <c r="X229" i="1"/>
  <c r="AC229" i="1" s="1"/>
  <c r="Y229" i="1"/>
  <c r="Z229" i="1"/>
  <c r="AA229" i="1"/>
  <c r="AB229" i="1"/>
  <c r="AD229" i="1"/>
  <c r="AE229" i="1" s="1"/>
  <c r="AG229" i="1"/>
  <c r="AH229" i="1"/>
  <c r="AJ229" i="1"/>
  <c r="AK229" i="1"/>
  <c r="AL229" i="1"/>
  <c r="AN229" i="1"/>
  <c r="AP229" i="1"/>
  <c r="AU229" i="1"/>
  <c r="S230" i="1"/>
  <c r="T230" i="1" s="1"/>
  <c r="W230" i="1"/>
  <c r="X233" i="1" s="1"/>
  <c r="AC233" i="1" s="1"/>
  <c r="Y230" i="1"/>
  <c r="Z230" i="1"/>
  <c r="AA230" i="1"/>
  <c r="AB230" i="1"/>
  <c r="AD230" i="1"/>
  <c r="AG230" i="1"/>
  <c r="AT231" i="1" s="1"/>
  <c r="S231" i="1"/>
  <c r="T231" i="1" s="1"/>
  <c r="W231" i="1"/>
  <c r="Y231" i="1"/>
  <c r="Z231" i="1"/>
  <c r="AA231" i="1"/>
  <c r="AB231" i="1"/>
  <c r="AD231" i="1"/>
  <c r="AG231" i="1"/>
  <c r="S232" i="1"/>
  <c r="T232" i="1" s="1"/>
  <c r="W232" i="1"/>
  <c r="Y232" i="1"/>
  <c r="Z232" i="1"/>
  <c r="AA232" i="1"/>
  <c r="AB232" i="1"/>
  <c r="AD232" i="1"/>
  <c r="AG232" i="1"/>
  <c r="S233" i="1"/>
  <c r="T233" i="1" s="1"/>
  <c r="W233" i="1"/>
  <c r="Y233" i="1"/>
  <c r="Z233" i="1"/>
  <c r="AA233" i="1"/>
  <c r="AB233" i="1"/>
  <c r="AD233" i="1"/>
  <c r="AG233" i="1"/>
  <c r="S234" i="1"/>
  <c r="T234" i="1" s="1"/>
  <c r="W234" i="1"/>
  <c r="Y234" i="1"/>
  <c r="Z234" i="1"/>
  <c r="AA234" i="1"/>
  <c r="AB234" i="1"/>
  <c r="AD234" i="1"/>
  <c r="AG234" i="1"/>
  <c r="S235" i="1"/>
  <c r="T235" i="1" s="1"/>
  <c r="W235" i="1"/>
  <c r="Y235" i="1"/>
  <c r="Z235" i="1"/>
  <c r="AA235" i="1"/>
  <c r="AB235" i="1"/>
  <c r="AD235" i="1"/>
  <c r="AG235" i="1"/>
  <c r="AK235" i="1" s="1"/>
  <c r="AO235" i="1"/>
  <c r="AQ235" i="1"/>
  <c r="AR235" i="1"/>
  <c r="AS235" i="1"/>
  <c r="AT235" i="1"/>
  <c r="S236" i="1"/>
  <c r="T236" i="1" s="1"/>
  <c r="W236" i="1"/>
  <c r="Y236" i="1"/>
  <c r="Z236" i="1"/>
  <c r="AA236" i="1"/>
  <c r="AB236" i="1"/>
  <c r="AD236" i="1"/>
  <c r="AG236" i="1"/>
  <c r="AI236" i="1"/>
  <c r="AN236" i="1"/>
  <c r="AT236" i="1"/>
  <c r="AU236" i="1"/>
  <c r="S237" i="1"/>
  <c r="T237" i="1" s="1"/>
  <c r="W237" i="1"/>
  <c r="Y237" i="1"/>
  <c r="Z237" i="1"/>
  <c r="AA237" i="1"/>
  <c r="AB237" i="1"/>
  <c r="AD237" i="1"/>
  <c r="AG237" i="1"/>
  <c r="AT237" i="1" s="1"/>
  <c r="AI237" i="1"/>
  <c r="AP237" i="1"/>
  <c r="AQ237" i="1"/>
  <c r="AR237" i="1"/>
  <c r="S238" i="1"/>
  <c r="T238" i="1" s="1"/>
  <c r="W238" i="1"/>
  <c r="Y238" i="1"/>
  <c r="Z238" i="1"/>
  <c r="AA238" i="1"/>
  <c r="AB238" i="1"/>
  <c r="AD238" i="1"/>
  <c r="AG238" i="1"/>
  <c r="AJ238" i="1"/>
  <c r="AL238" i="1"/>
  <c r="AO238" i="1"/>
  <c r="AQ238" i="1"/>
  <c r="AT238" i="1"/>
  <c r="S239" i="1"/>
  <c r="T239" i="1" s="1"/>
  <c r="W239" i="1"/>
  <c r="X240" i="1" s="1"/>
  <c r="AC240" i="1" s="1"/>
  <c r="Y239" i="1"/>
  <c r="Z239" i="1"/>
  <c r="AA239" i="1"/>
  <c r="AB239" i="1"/>
  <c r="AD239" i="1"/>
  <c r="AG239" i="1"/>
  <c r="S240" i="1"/>
  <c r="T240" i="1" s="1"/>
  <c r="W240" i="1"/>
  <c r="Y240" i="1"/>
  <c r="Z240" i="1"/>
  <c r="AA240" i="1"/>
  <c r="AB240" i="1"/>
  <c r="AD240" i="1"/>
  <c r="AG240" i="1"/>
  <c r="S241" i="1"/>
  <c r="T241" i="1" s="1"/>
  <c r="W241" i="1"/>
  <c r="Y241" i="1"/>
  <c r="Z241" i="1"/>
  <c r="AA241" i="1"/>
  <c r="AB241" i="1"/>
  <c r="AD241" i="1"/>
  <c r="AG241" i="1"/>
  <c r="S242" i="1"/>
  <c r="T242" i="1" s="1"/>
  <c r="W242" i="1"/>
  <c r="Y242" i="1"/>
  <c r="Z242" i="1"/>
  <c r="AA242" i="1"/>
  <c r="AB242" i="1"/>
  <c r="AD242" i="1"/>
  <c r="AG242" i="1"/>
  <c r="AM242" i="1"/>
  <c r="AT242" i="1"/>
  <c r="S243" i="1"/>
  <c r="T243" i="1" s="1"/>
  <c r="W243" i="1"/>
  <c r="Y243" i="1"/>
  <c r="Z243" i="1"/>
  <c r="AA243" i="1"/>
  <c r="AB243" i="1"/>
  <c r="AD243" i="1"/>
  <c r="AG243" i="1"/>
  <c r="AR241" i="1" s="1"/>
  <c r="S244" i="1"/>
  <c r="T244" i="1" s="1"/>
  <c r="W244" i="1"/>
  <c r="Y244" i="1"/>
  <c r="Z244" i="1"/>
  <c r="AA244" i="1"/>
  <c r="AB244" i="1"/>
  <c r="AD244" i="1"/>
  <c r="AG244" i="1"/>
  <c r="AI244" i="1" s="1"/>
  <c r="S245" i="1"/>
  <c r="T245" i="1" s="1"/>
  <c r="W245" i="1"/>
  <c r="Y245" i="1"/>
  <c r="Z245" i="1"/>
  <c r="AA245" i="1"/>
  <c r="AB245" i="1"/>
  <c r="AD245" i="1"/>
  <c r="AG245" i="1"/>
  <c r="AK246" i="1" s="1"/>
  <c r="S246" i="1"/>
  <c r="T246" i="1" s="1"/>
  <c r="W246" i="1"/>
  <c r="Y246" i="1"/>
  <c r="Z246" i="1"/>
  <c r="AA246" i="1"/>
  <c r="AB246" i="1"/>
  <c r="AD246" i="1"/>
  <c r="AG246" i="1"/>
  <c r="AL246" i="1"/>
  <c r="S247" i="1"/>
  <c r="T247" i="1" s="1"/>
  <c r="W247" i="1"/>
  <c r="Y247" i="1"/>
  <c r="Z247" i="1"/>
  <c r="AA247" i="1"/>
  <c r="AB247" i="1"/>
  <c r="AD247" i="1"/>
  <c r="AG247" i="1"/>
  <c r="S248" i="1"/>
  <c r="T248" i="1"/>
  <c r="W248" i="1"/>
  <c r="Y248" i="1"/>
  <c r="Z248" i="1"/>
  <c r="AA248" i="1"/>
  <c r="AB248" i="1"/>
  <c r="AD248" i="1"/>
  <c r="AG248" i="1"/>
  <c r="S249" i="1"/>
  <c r="T249" i="1"/>
  <c r="W249" i="1"/>
  <c r="Y249" i="1"/>
  <c r="Z249" i="1"/>
  <c r="AA249" i="1"/>
  <c r="AB249" i="1"/>
  <c r="AD249" i="1"/>
  <c r="AE249" i="1" s="1"/>
  <c r="AG249" i="1"/>
  <c r="AT250" i="1" s="1"/>
  <c r="S250" i="1"/>
  <c r="T250" i="1" s="1"/>
  <c r="W250" i="1"/>
  <c r="Y250" i="1"/>
  <c r="Z250" i="1"/>
  <c r="AA250" i="1"/>
  <c r="AB250" i="1"/>
  <c r="AD250" i="1"/>
  <c r="AG250" i="1"/>
  <c r="S251" i="1"/>
  <c r="T251" i="1" s="1"/>
  <c r="W251" i="1"/>
  <c r="Y251" i="1"/>
  <c r="Z251" i="1"/>
  <c r="AA251" i="1"/>
  <c r="AB251" i="1"/>
  <c r="AD251" i="1"/>
  <c r="AG251" i="1"/>
  <c r="S252" i="1"/>
  <c r="T252" i="1" s="1"/>
  <c r="W252" i="1"/>
  <c r="Y252" i="1"/>
  <c r="Z252" i="1"/>
  <c r="AA252" i="1"/>
  <c r="AB252" i="1"/>
  <c r="AD252" i="1"/>
  <c r="AG252" i="1"/>
  <c r="S253" i="1"/>
  <c r="T253" i="1" s="1"/>
  <c r="W253" i="1"/>
  <c r="Y253" i="1"/>
  <c r="Z253" i="1"/>
  <c r="AA253" i="1"/>
  <c r="AB253" i="1"/>
  <c r="AD253" i="1"/>
  <c r="AG253" i="1"/>
  <c r="S254" i="1"/>
  <c r="T254" i="1"/>
  <c r="W254" i="1"/>
  <c r="Y254" i="1"/>
  <c r="Z254" i="1"/>
  <c r="AA254" i="1"/>
  <c r="AB254" i="1"/>
  <c r="AD254" i="1"/>
  <c r="AG254" i="1"/>
  <c r="S255" i="1"/>
  <c r="T255" i="1" s="1"/>
  <c r="W255" i="1"/>
  <c r="Y255" i="1"/>
  <c r="Z255" i="1"/>
  <c r="AA255" i="1"/>
  <c r="AB255" i="1"/>
  <c r="AD255" i="1"/>
  <c r="AG255" i="1"/>
  <c r="S256" i="1"/>
  <c r="T256" i="1" s="1"/>
  <c r="W256" i="1"/>
  <c r="Y256" i="1"/>
  <c r="Z256" i="1"/>
  <c r="AA256" i="1"/>
  <c r="AB256" i="1"/>
  <c r="AD256" i="1"/>
  <c r="AG256" i="1"/>
  <c r="S257" i="1"/>
  <c r="T257" i="1" s="1"/>
  <c r="W257" i="1"/>
  <c r="Y257" i="1"/>
  <c r="Z257" i="1"/>
  <c r="AA257" i="1"/>
  <c r="AB257" i="1"/>
  <c r="AD257" i="1"/>
  <c r="AG257" i="1"/>
  <c r="S258" i="1"/>
  <c r="T258" i="1" s="1"/>
  <c r="W258" i="1"/>
  <c r="Y258" i="1"/>
  <c r="Z258" i="1"/>
  <c r="AA258" i="1"/>
  <c r="AB258" i="1"/>
  <c r="AD258" i="1"/>
  <c r="AG258" i="1"/>
  <c r="AH258" i="1" s="1"/>
  <c r="S259" i="1"/>
  <c r="T259" i="1" s="1"/>
  <c r="W259" i="1"/>
  <c r="Y259" i="1"/>
  <c r="Z259" i="1"/>
  <c r="AA259" i="1"/>
  <c r="AB259" i="1"/>
  <c r="AD259" i="1"/>
  <c r="AG259" i="1"/>
  <c r="S260" i="1"/>
  <c r="T260" i="1" s="1"/>
  <c r="W260" i="1"/>
  <c r="Y260" i="1"/>
  <c r="Z260" i="1"/>
  <c r="AA260" i="1"/>
  <c r="AB260" i="1"/>
  <c r="AD260" i="1"/>
  <c r="AG260" i="1"/>
  <c r="S261" i="1"/>
  <c r="T261" i="1" s="1"/>
  <c r="W261" i="1"/>
  <c r="Y261" i="1"/>
  <c r="Z261" i="1"/>
  <c r="AA261" i="1"/>
  <c r="AB261" i="1"/>
  <c r="AD261" i="1"/>
  <c r="AG261" i="1"/>
  <c r="S262" i="1"/>
  <c r="T262" i="1" s="1"/>
  <c r="W262" i="1"/>
  <c r="Y262" i="1"/>
  <c r="Z262" i="1"/>
  <c r="AA262" i="1"/>
  <c r="AB262" i="1"/>
  <c r="AD262" i="1"/>
  <c r="AG262" i="1"/>
  <c r="S263" i="1"/>
  <c r="T263" i="1" s="1"/>
  <c r="W263" i="1"/>
  <c r="X262" i="1" s="1"/>
  <c r="AC262" i="1" s="1"/>
  <c r="Y263" i="1"/>
  <c r="Z263" i="1"/>
  <c r="AA263" i="1"/>
  <c r="AB263" i="1"/>
  <c r="AD263" i="1"/>
  <c r="AG263" i="1"/>
  <c r="S264" i="1"/>
  <c r="T264" i="1" s="1"/>
  <c r="W264" i="1"/>
  <c r="Y264" i="1"/>
  <c r="Z264" i="1"/>
  <c r="AA264" i="1"/>
  <c r="AB264" i="1"/>
  <c r="AD264" i="1"/>
  <c r="AG264" i="1"/>
  <c r="S265" i="1"/>
  <c r="T265" i="1" s="1"/>
  <c r="W265" i="1"/>
  <c r="X264" i="1" s="1"/>
  <c r="AC264" i="1" s="1"/>
  <c r="X265" i="1"/>
  <c r="AC265" i="1" s="1"/>
  <c r="Y265" i="1"/>
  <c r="Z265" i="1"/>
  <c r="AA265" i="1"/>
  <c r="AB265" i="1"/>
  <c r="AD265" i="1"/>
  <c r="AG265" i="1"/>
  <c r="S266" i="1"/>
  <c r="T266" i="1"/>
  <c r="W266" i="1"/>
  <c r="Y266" i="1"/>
  <c r="Z266" i="1"/>
  <c r="AA266" i="1"/>
  <c r="AB266" i="1"/>
  <c r="AD266" i="1"/>
  <c r="AG266" i="1"/>
  <c r="S267" i="1"/>
  <c r="T267" i="1" s="1"/>
  <c r="W267" i="1"/>
  <c r="X266" i="1" s="1"/>
  <c r="AC266" i="1" s="1"/>
  <c r="Y267" i="1"/>
  <c r="Z267" i="1"/>
  <c r="AA267" i="1"/>
  <c r="AB267" i="1"/>
  <c r="AD267" i="1"/>
  <c r="AG267" i="1"/>
  <c r="S268" i="1"/>
  <c r="T268" i="1" s="1"/>
  <c r="W268" i="1"/>
  <c r="Y268" i="1"/>
  <c r="Z268" i="1"/>
  <c r="AA268" i="1"/>
  <c r="AB268" i="1"/>
  <c r="AD268" i="1"/>
  <c r="AG268" i="1"/>
  <c r="S269" i="1"/>
  <c r="T269" i="1"/>
  <c r="W269" i="1"/>
  <c r="Y269" i="1"/>
  <c r="Z269" i="1"/>
  <c r="AA269" i="1"/>
  <c r="AB269" i="1"/>
  <c r="AD269" i="1"/>
  <c r="AG269" i="1"/>
  <c r="S270" i="1"/>
  <c r="T270" i="1" s="1"/>
  <c r="W270" i="1"/>
  <c r="Y270" i="1"/>
  <c r="Z270" i="1"/>
  <c r="AA270" i="1"/>
  <c r="AB270" i="1"/>
  <c r="AD270" i="1"/>
  <c r="AG270" i="1"/>
  <c r="AH270" i="1"/>
  <c r="AQ270" i="1"/>
  <c r="S271" i="1"/>
  <c r="T271" i="1"/>
  <c r="W271" i="1"/>
  <c r="Y271" i="1"/>
  <c r="Z271" i="1"/>
  <c r="AA271" i="1"/>
  <c r="AB271" i="1"/>
  <c r="AD271" i="1"/>
  <c r="AG271" i="1"/>
  <c r="S272" i="1"/>
  <c r="T272" i="1" s="1"/>
  <c r="W272" i="1"/>
  <c r="Y272" i="1"/>
  <c r="Z272" i="1"/>
  <c r="AA272" i="1"/>
  <c r="AB272" i="1"/>
  <c r="AD272" i="1"/>
  <c r="AG272" i="1"/>
  <c r="S273" i="1"/>
  <c r="T273" i="1" s="1"/>
  <c r="W273" i="1"/>
  <c r="Y273" i="1"/>
  <c r="Z273" i="1"/>
  <c r="AA273" i="1"/>
  <c r="AB273" i="1"/>
  <c r="AD273" i="1"/>
  <c r="AG273" i="1"/>
  <c r="S274" i="1"/>
  <c r="T274" i="1"/>
  <c r="W274" i="1"/>
  <c r="X277" i="1" s="1"/>
  <c r="AC277" i="1" s="1"/>
  <c r="Y274" i="1"/>
  <c r="Z274" i="1"/>
  <c r="AA274" i="1"/>
  <c r="AB274" i="1"/>
  <c r="AD274" i="1"/>
  <c r="AG274" i="1"/>
  <c r="AI276" i="1" s="1"/>
  <c r="S275" i="1"/>
  <c r="T275" i="1" s="1"/>
  <c r="W275" i="1"/>
  <c r="Y275" i="1"/>
  <c r="Z275" i="1"/>
  <c r="AA275" i="1"/>
  <c r="AB275" i="1"/>
  <c r="AD275" i="1"/>
  <c r="AG275" i="1"/>
  <c r="AP275" i="1" s="1"/>
  <c r="S276" i="1"/>
  <c r="T276" i="1" s="1"/>
  <c r="W276" i="1"/>
  <c r="Y276" i="1"/>
  <c r="Z276" i="1"/>
  <c r="AA276" i="1"/>
  <c r="AB276" i="1"/>
  <c r="AD276" i="1"/>
  <c r="AG276" i="1"/>
  <c r="AL276" i="1"/>
  <c r="S277" i="1"/>
  <c r="T277" i="1" s="1"/>
  <c r="W277" i="1"/>
  <c r="Y277" i="1"/>
  <c r="Z277" i="1"/>
  <c r="AA277" i="1"/>
  <c r="AB277" i="1"/>
  <c r="AD277" i="1"/>
  <c r="AG277" i="1"/>
  <c r="AK274" i="1" s="1"/>
  <c r="S278" i="1"/>
  <c r="T278" i="1" s="1"/>
  <c r="W278" i="1"/>
  <c r="Y278" i="1"/>
  <c r="Z278" i="1"/>
  <c r="AA278" i="1"/>
  <c r="AB278" i="1"/>
  <c r="AD278" i="1"/>
  <c r="AG278" i="1"/>
  <c r="AI278" i="1"/>
  <c r="S279" i="1"/>
  <c r="T279" i="1" s="1"/>
  <c r="W279" i="1"/>
  <c r="Y279" i="1"/>
  <c r="Z279" i="1"/>
  <c r="AA279" i="1"/>
  <c r="AB279" i="1"/>
  <c r="AD279" i="1"/>
  <c r="AE280" i="1" s="1"/>
  <c r="AG279" i="1"/>
  <c r="AR279" i="1" s="1"/>
  <c r="S280" i="1"/>
  <c r="T280" i="1" s="1"/>
  <c r="W280" i="1"/>
  <c r="Y280" i="1"/>
  <c r="Z280" i="1"/>
  <c r="AA280" i="1"/>
  <c r="AB280" i="1"/>
  <c r="AD280" i="1"/>
  <c r="AG280" i="1"/>
  <c r="S281" i="1"/>
  <c r="T281" i="1" s="1"/>
  <c r="W281" i="1"/>
  <c r="X282" i="1" s="1"/>
  <c r="AC282" i="1" s="1"/>
  <c r="Y281" i="1"/>
  <c r="Z281" i="1"/>
  <c r="AA281" i="1"/>
  <c r="AB281" i="1"/>
  <c r="AD281" i="1"/>
  <c r="AE282" i="1" s="1"/>
  <c r="AG281" i="1"/>
  <c r="AO281" i="1" s="1"/>
  <c r="S282" i="1"/>
  <c r="T282" i="1" s="1"/>
  <c r="W282" i="1"/>
  <c r="Y282" i="1"/>
  <c r="Z282" i="1"/>
  <c r="AA282" i="1"/>
  <c r="AB282" i="1"/>
  <c r="AD282" i="1"/>
  <c r="AG282" i="1"/>
  <c r="S283" i="1"/>
  <c r="T283" i="1" s="1"/>
  <c r="W283" i="1"/>
  <c r="X285" i="1" s="1"/>
  <c r="AC285" i="1" s="1"/>
  <c r="Y283" i="1"/>
  <c r="Z283" i="1"/>
  <c r="AA283" i="1"/>
  <c r="AB283" i="1"/>
  <c r="AD283" i="1"/>
  <c r="AE283" i="1"/>
  <c r="AG283" i="1"/>
  <c r="AJ283" i="1" s="1"/>
  <c r="AI283" i="1"/>
  <c r="AK283" i="1"/>
  <c r="AN283" i="1"/>
  <c r="AQ283" i="1"/>
  <c r="AR283" i="1"/>
  <c r="AS283" i="1"/>
  <c r="S284" i="1"/>
  <c r="T284" i="1" s="1"/>
  <c r="W284" i="1"/>
  <c r="X284" i="1"/>
  <c r="AC284" i="1" s="1"/>
  <c r="Y284" i="1"/>
  <c r="Z284" i="1"/>
  <c r="AA284" i="1"/>
  <c r="AB284" i="1"/>
  <c r="AD284" i="1"/>
  <c r="AG284" i="1"/>
  <c r="AH285" i="1" s="1"/>
  <c r="AH284" i="1"/>
  <c r="AI284" i="1"/>
  <c r="AK284" i="1"/>
  <c r="AM284" i="1"/>
  <c r="AO284" i="1"/>
  <c r="AQ284" i="1"/>
  <c r="AR284" i="1"/>
  <c r="S285" i="1"/>
  <c r="T285" i="1" s="1"/>
  <c r="W285" i="1"/>
  <c r="Y285" i="1"/>
  <c r="Z285" i="1"/>
  <c r="AA285" i="1"/>
  <c r="AB285" i="1"/>
  <c r="AD285" i="1"/>
  <c r="AG285" i="1"/>
  <c r="AI285" i="1"/>
  <c r="AJ285" i="1"/>
  <c r="AP285" i="1"/>
  <c r="AR285" i="1"/>
  <c r="AU285" i="1"/>
  <c r="S286" i="1"/>
  <c r="T286" i="1" s="1"/>
  <c r="W286" i="1"/>
  <c r="Y286" i="1"/>
  <c r="Z286" i="1"/>
  <c r="AA286" i="1"/>
  <c r="AB286" i="1"/>
  <c r="AD286" i="1"/>
  <c r="AG286" i="1"/>
  <c r="AL286" i="1"/>
  <c r="S287" i="1"/>
  <c r="T287" i="1" s="1"/>
  <c r="W287" i="1"/>
  <c r="Y287" i="1"/>
  <c r="Z287" i="1"/>
  <c r="AA287" i="1"/>
  <c r="AB287" i="1"/>
  <c r="AD287" i="1"/>
  <c r="AG287" i="1"/>
  <c r="AQ289" i="1" s="1"/>
  <c r="S288" i="1"/>
  <c r="T288" i="1" s="1"/>
  <c r="W288" i="1"/>
  <c r="Y288" i="1"/>
  <c r="Z288" i="1"/>
  <c r="AA288" i="1"/>
  <c r="AB288" i="1"/>
  <c r="AD288" i="1"/>
  <c r="AG288" i="1"/>
  <c r="S289" i="1"/>
  <c r="T289" i="1" s="1"/>
  <c r="W289" i="1"/>
  <c r="X289" i="1" s="1"/>
  <c r="AC289" i="1" s="1"/>
  <c r="Y289" i="1"/>
  <c r="Z289" i="1"/>
  <c r="AA289" i="1"/>
  <c r="AB289" i="1"/>
  <c r="AD289" i="1"/>
  <c r="AG289" i="1"/>
  <c r="S290" i="1"/>
  <c r="T290" i="1"/>
  <c r="W290" i="1"/>
  <c r="Y290" i="1"/>
  <c r="Z290" i="1"/>
  <c r="AA290" i="1"/>
  <c r="AB290" i="1"/>
  <c r="AD290" i="1"/>
  <c r="AG290" i="1"/>
  <c r="S291" i="1"/>
  <c r="T291" i="1" s="1"/>
  <c r="W291" i="1"/>
  <c r="Y291" i="1"/>
  <c r="Z291" i="1"/>
  <c r="AA291" i="1"/>
  <c r="AB291" i="1"/>
  <c r="AD291" i="1"/>
  <c r="AG291" i="1"/>
  <c r="S292" i="1"/>
  <c r="T292" i="1" s="1"/>
  <c r="W292" i="1"/>
  <c r="Y292" i="1"/>
  <c r="Z292" i="1"/>
  <c r="AA292" i="1"/>
  <c r="AB292" i="1"/>
  <c r="AD292" i="1"/>
  <c r="AG292" i="1"/>
  <c r="S293" i="1"/>
  <c r="T293" i="1"/>
  <c r="W293" i="1"/>
  <c r="Y293" i="1"/>
  <c r="Z293" i="1"/>
  <c r="AA293" i="1"/>
  <c r="AB293" i="1"/>
  <c r="AD293" i="1"/>
  <c r="AG293" i="1"/>
  <c r="S294" i="1"/>
  <c r="T294" i="1" s="1"/>
  <c r="W294" i="1"/>
  <c r="Y294" i="1"/>
  <c r="Z294" i="1"/>
  <c r="AA294" i="1"/>
  <c r="AB294" i="1"/>
  <c r="AD294" i="1"/>
  <c r="AE294" i="1" s="1"/>
  <c r="AG294" i="1"/>
  <c r="S295" i="1"/>
  <c r="T295" i="1" s="1"/>
  <c r="W295" i="1"/>
  <c r="Y295" i="1"/>
  <c r="Z295" i="1"/>
  <c r="AA295" i="1"/>
  <c r="AB295" i="1"/>
  <c r="AD295" i="1"/>
  <c r="AG295" i="1"/>
  <c r="AJ295" i="1"/>
  <c r="S296" i="1"/>
  <c r="T296" i="1" s="1"/>
  <c r="W296" i="1"/>
  <c r="Y296" i="1"/>
  <c r="Z296" i="1"/>
  <c r="AA296" i="1"/>
  <c r="AB296" i="1"/>
  <c r="AD296" i="1"/>
  <c r="AE296" i="1"/>
  <c r="AG296" i="1"/>
  <c r="S297" i="1"/>
  <c r="T297" i="1" s="1"/>
  <c r="W297" i="1"/>
  <c r="Y297" i="1"/>
  <c r="Z297" i="1"/>
  <c r="AA297" i="1"/>
  <c r="AB297" i="1"/>
  <c r="AD297" i="1"/>
  <c r="AG297" i="1"/>
  <c r="S298" i="1"/>
  <c r="T298" i="1" s="1"/>
  <c r="W298" i="1"/>
  <c r="X298" i="1" s="1"/>
  <c r="AC298" i="1" s="1"/>
  <c r="Y298" i="1"/>
  <c r="Z298" i="1"/>
  <c r="AA298" i="1"/>
  <c r="AB298" i="1"/>
  <c r="AD298" i="1"/>
  <c r="AE298" i="1" s="1"/>
  <c r="AG298" i="1"/>
  <c r="AP298" i="1"/>
  <c r="S299" i="1"/>
  <c r="T299" i="1" s="1"/>
  <c r="W299" i="1"/>
  <c r="Y299" i="1"/>
  <c r="Z299" i="1"/>
  <c r="AA299" i="1"/>
  <c r="AB299" i="1"/>
  <c r="AD299" i="1"/>
  <c r="AE299" i="1"/>
  <c r="AG299" i="1"/>
  <c r="S300" i="1"/>
  <c r="T300" i="1" s="1"/>
  <c r="W300" i="1"/>
  <c r="Y300" i="1"/>
  <c r="Z300" i="1"/>
  <c r="AA300" i="1"/>
  <c r="AB300" i="1"/>
  <c r="AD300" i="1"/>
  <c r="AG300" i="1"/>
  <c r="AU300" i="1"/>
  <c r="S301" i="1"/>
  <c r="T301" i="1" s="1"/>
  <c r="W301" i="1"/>
  <c r="X301" i="1"/>
  <c r="AC301" i="1" s="1"/>
  <c r="Y301" i="1"/>
  <c r="Z301" i="1"/>
  <c r="AA301" i="1"/>
  <c r="AB301" i="1"/>
  <c r="AD301" i="1"/>
  <c r="AE301" i="1" s="1"/>
  <c r="AG301" i="1"/>
  <c r="AI301" i="1"/>
  <c r="S302" i="1"/>
  <c r="T302" i="1" s="1"/>
  <c r="W302" i="1"/>
  <c r="Y302" i="1"/>
  <c r="Z302" i="1"/>
  <c r="AA302" i="1"/>
  <c r="AB302" i="1"/>
  <c r="AD302" i="1"/>
  <c r="AG302" i="1"/>
  <c r="S303" i="1"/>
  <c r="T303" i="1"/>
  <c r="W303" i="1"/>
  <c r="Y303" i="1"/>
  <c r="Z303" i="1"/>
  <c r="AA303" i="1"/>
  <c r="AB303" i="1"/>
  <c r="AD303" i="1"/>
  <c r="AG303" i="1"/>
  <c r="S304" i="1"/>
  <c r="T304" i="1"/>
  <c r="W304" i="1"/>
  <c r="Y304" i="1"/>
  <c r="Z304" i="1"/>
  <c r="AA304" i="1"/>
  <c r="AB304" i="1"/>
  <c r="AD304" i="1"/>
  <c r="AG304" i="1"/>
  <c r="S305" i="1"/>
  <c r="T305" i="1" s="1"/>
  <c r="W305" i="1"/>
  <c r="Y305" i="1"/>
  <c r="Z305" i="1"/>
  <c r="AA305" i="1"/>
  <c r="AB305" i="1"/>
  <c r="AD305" i="1"/>
  <c r="AG305" i="1"/>
  <c r="S306" i="1"/>
  <c r="T306" i="1" s="1"/>
  <c r="W306" i="1"/>
  <c r="Y306" i="1"/>
  <c r="Z306" i="1"/>
  <c r="AA306" i="1"/>
  <c r="AB306" i="1"/>
  <c r="AD306" i="1"/>
  <c r="AE305" i="1" s="1"/>
  <c r="AG306" i="1"/>
  <c r="AJ305" i="1" s="1"/>
  <c r="S307" i="1"/>
  <c r="T307" i="1" s="1"/>
  <c r="W307" i="1"/>
  <c r="Y307" i="1"/>
  <c r="Z307" i="1"/>
  <c r="AA307" i="1"/>
  <c r="AB307" i="1"/>
  <c r="AD307" i="1"/>
  <c r="AG307" i="1"/>
  <c r="AR307" i="1" s="1"/>
  <c r="S308" i="1"/>
  <c r="T308" i="1" s="1"/>
  <c r="W308" i="1"/>
  <c r="Y308" i="1"/>
  <c r="Z308" i="1"/>
  <c r="AA308" i="1"/>
  <c r="AB308" i="1"/>
  <c r="AD308" i="1"/>
  <c r="AG308" i="1"/>
  <c r="S309" i="1"/>
  <c r="T309" i="1" s="1"/>
  <c r="W309" i="1"/>
  <c r="Y309" i="1"/>
  <c r="Z309" i="1"/>
  <c r="AA309" i="1"/>
  <c r="AB309" i="1"/>
  <c r="AD309" i="1"/>
  <c r="AG309" i="1"/>
  <c r="AN309" i="1"/>
  <c r="S310" i="1"/>
  <c r="T310" i="1" s="1"/>
  <c r="W310" i="1"/>
  <c r="Y310" i="1"/>
  <c r="Z310" i="1"/>
  <c r="AA310" i="1"/>
  <c r="AB310" i="1"/>
  <c r="AD310" i="1"/>
  <c r="AE312" i="1" s="1"/>
  <c r="AG310" i="1"/>
  <c r="AI310" i="1"/>
  <c r="S311" i="1"/>
  <c r="T311" i="1" s="1"/>
  <c r="W311" i="1"/>
  <c r="Y311" i="1"/>
  <c r="Z311" i="1"/>
  <c r="AA311" i="1"/>
  <c r="AB311" i="1"/>
  <c r="AD311" i="1"/>
  <c r="AG311" i="1"/>
  <c r="S312" i="1"/>
  <c r="T312" i="1"/>
  <c r="W312" i="1"/>
  <c r="Y312" i="1"/>
  <c r="Z312" i="1"/>
  <c r="AA312" i="1"/>
  <c r="AB312" i="1"/>
  <c r="AD312" i="1"/>
  <c r="AG312" i="1"/>
  <c r="AR310" i="1" s="1"/>
  <c r="S313" i="1"/>
  <c r="T313" i="1" s="1"/>
  <c r="W313" i="1"/>
  <c r="Y313" i="1"/>
  <c r="Z313" i="1"/>
  <c r="AA313" i="1"/>
  <c r="AB313" i="1"/>
  <c r="AD313" i="1"/>
  <c r="AG313" i="1"/>
  <c r="AL313" i="1"/>
  <c r="AN313" i="1"/>
  <c r="AT313" i="1"/>
  <c r="S314" i="1"/>
  <c r="T314" i="1" s="1"/>
  <c r="W314" i="1"/>
  <c r="Y314" i="1"/>
  <c r="Z314" i="1"/>
  <c r="AA314" i="1"/>
  <c r="AB314" i="1"/>
  <c r="AD314" i="1"/>
  <c r="AG314" i="1"/>
  <c r="AR314" i="1" s="1"/>
  <c r="S315" i="1"/>
  <c r="T315" i="1"/>
  <c r="W315" i="1"/>
  <c r="Y315" i="1"/>
  <c r="Z315" i="1"/>
  <c r="AA315" i="1"/>
  <c r="AB315" i="1"/>
  <c r="AD315" i="1"/>
  <c r="AG315" i="1"/>
  <c r="S316" i="1"/>
  <c r="T316" i="1" s="1"/>
  <c r="W316" i="1"/>
  <c r="Y316" i="1"/>
  <c r="Z316" i="1"/>
  <c r="AA316" i="1"/>
  <c r="AB316" i="1"/>
  <c r="AD316" i="1"/>
  <c r="AG316" i="1"/>
  <c r="S317" i="1"/>
  <c r="T317" i="1" s="1"/>
  <c r="W317" i="1"/>
  <c r="Y317" i="1"/>
  <c r="Z317" i="1"/>
  <c r="AA317" i="1"/>
  <c r="AB317" i="1"/>
  <c r="AD317" i="1"/>
  <c r="AG317" i="1"/>
  <c r="S318" i="1"/>
  <c r="T318" i="1" s="1"/>
  <c r="W318" i="1"/>
  <c r="Y318" i="1"/>
  <c r="Z318" i="1"/>
  <c r="AA318" i="1"/>
  <c r="AB318" i="1"/>
  <c r="AD318" i="1"/>
  <c r="AG318" i="1"/>
  <c r="S319" i="1"/>
  <c r="T319" i="1" s="1"/>
  <c r="W319" i="1"/>
  <c r="Y319" i="1"/>
  <c r="Z319" i="1"/>
  <c r="AA319" i="1"/>
  <c r="AB319" i="1"/>
  <c r="AD319" i="1"/>
  <c r="AG319" i="1"/>
  <c r="S320" i="1"/>
  <c r="T320" i="1"/>
  <c r="W320" i="1"/>
  <c r="Y320" i="1"/>
  <c r="Z320" i="1"/>
  <c r="AA320" i="1"/>
  <c r="AB320" i="1"/>
  <c r="AD320" i="1"/>
  <c r="AG320" i="1"/>
  <c r="S321" i="1"/>
  <c r="T321" i="1" s="1"/>
  <c r="W321" i="1"/>
  <c r="Y321" i="1"/>
  <c r="Z321" i="1"/>
  <c r="AA321" i="1"/>
  <c r="AB321" i="1"/>
  <c r="AD321" i="1"/>
  <c r="AG321" i="1"/>
  <c r="AT322" i="1" s="1"/>
  <c r="S322" i="1"/>
  <c r="T322" i="1"/>
  <c r="W322" i="1"/>
  <c r="Y322" i="1"/>
  <c r="Z322" i="1"/>
  <c r="AA322" i="1"/>
  <c r="AB322" i="1"/>
  <c r="AD322" i="1"/>
  <c r="AG322" i="1"/>
  <c r="S323" i="1"/>
  <c r="T323" i="1" s="1"/>
  <c r="W323" i="1"/>
  <c r="Y323" i="1"/>
  <c r="Z323" i="1"/>
  <c r="AA323" i="1"/>
  <c r="AB323" i="1"/>
  <c r="AD323" i="1"/>
  <c r="AG323" i="1"/>
  <c r="S324" i="1"/>
  <c r="T324" i="1" s="1"/>
  <c r="W324" i="1"/>
  <c r="X324" i="1" s="1"/>
  <c r="AC324" i="1" s="1"/>
  <c r="Y324" i="1"/>
  <c r="Z324" i="1"/>
  <c r="AA324" i="1"/>
  <c r="AB324" i="1"/>
  <c r="AD324" i="1"/>
  <c r="AE324" i="1" s="1"/>
  <c r="AG324" i="1"/>
  <c r="S325" i="1"/>
  <c r="T325" i="1" s="1"/>
  <c r="W325" i="1"/>
  <c r="Y325" i="1"/>
  <c r="Z325" i="1"/>
  <c r="AA325" i="1"/>
  <c r="AB325" i="1"/>
  <c r="AD325" i="1"/>
  <c r="AG325" i="1"/>
  <c r="S326" i="1"/>
  <c r="T326" i="1" s="1"/>
  <c r="W326" i="1"/>
  <c r="Y326" i="1"/>
  <c r="Z326" i="1"/>
  <c r="AA326" i="1"/>
  <c r="AB326" i="1"/>
  <c r="AD326" i="1"/>
  <c r="AG326" i="1"/>
  <c r="AH327" i="1" s="1"/>
  <c r="S327" i="1"/>
  <c r="T327" i="1" s="1"/>
  <c r="W327" i="1"/>
  <c r="Y327" i="1"/>
  <c r="Z327" i="1"/>
  <c r="AA327" i="1"/>
  <c r="AB327" i="1"/>
  <c r="AD327" i="1"/>
  <c r="AE326" i="1" s="1"/>
  <c r="AG327" i="1"/>
  <c r="S328" i="1"/>
  <c r="T328" i="1" s="1"/>
  <c r="W328" i="1"/>
  <c r="Y328" i="1"/>
  <c r="Z328" i="1"/>
  <c r="AA328" i="1"/>
  <c r="AB328" i="1"/>
  <c r="AD328" i="1"/>
  <c r="AE329" i="1" s="1"/>
  <c r="AG328" i="1"/>
  <c r="AS328" i="1" s="1"/>
  <c r="AK328" i="1"/>
  <c r="S329" i="1"/>
  <c r="T329" i="1" s="1"/>
  <c r="W329" i="1"/>
  <c r="Y329" i="1"/>
  <c r="Z329" i="1"/>
  <c r="AA329" i="1"/>
  <c r="AB329" i="1"/>
  <c r="AD329" i="1"/>
  <c r="AG329" i="1"/>
  <c r="AI329" i="1"/>
  <c r="AK329" i="1"/>
  <c r="AL329" i="1"/>
  <c r="AM329" i="1"/>
  <c r="S330" i="1"/>
  <c r="T330" i="1" s="1"/>
  <c r="W330" i="1"/>
  <c r="X330" i="1" s="1"/>
  <c r="AC330" i="1" s="1"/>
  <c r="Y330" i="1"/>
  <c r="Z330" i="1"/>
  <c r="AA330" i="1"/>
  <c r="AB330" i="1"/>
  <c r="AD330" i="1"/>
  <c r="AE330" i="1" s="1"/>
  <c r="AG330" i="1"/>
  <c r="AI330" i="1"/>
  <c r="AK330" i="1"/>
  <c r="S331" i="1"/>
  <c r="T331" i="1" s="1"/>
  <c r="W331" i="1"/>
  <c r="Y331" i="1"/>
  <c r="Z331" i="1"/>
  <c r="AA331" i="1"/>
  <c r="AB331" i="1"/>
  <c r="AD331" i="1"/>
  <c r="AG331" i="1"/>
  <c r="S332" i="1"/>
  <c r="T332" i="1"/>
  <c r="W332" i="1"/>
  <c r="Y332" i="1"/>
  <c r="Z332" i="1"/>
  <c r="AA332" i="1"/>
  <c r="AB332" i="1"/>
  <c r="AD332" i="1"/>
  <c r="AG332" i="1"/>
  <c r="S333" i="1"/>
  <c r="T333" i="1" s="1"/>
  <c r="W333" i="1"/>
  <c r="Y333" i="1"/>
  <c r="Z333" i="1"/>
  <c r="AA333" i="1"/>
  <c r="AB333" i="1"/>
  <c r="AD333" i="1"/>
  <c r="AG333" i="1"/>
  <c r="S334" i="1"/>
  <c r="T334" i="1"/>
  <c r="W334" i="1"/>
  <c r="Y334" i="1"/>
  <c r="Z334" i="1"/>
  <c r="AA334" i="1"/>
  <c r="AB334" i="1"/>
  <c r="AD334" i="1"/>
  <c r="AG334" i="1"/>
  <c r="S335" i="1"/>
  <c r="T335" i="1" s="1"/>
  <c r="W335" i="1"/>
  <c r="Y335" i="1"/>
  <c r="Z335" i="1"/>
  <c r="AA335" i="1"/>
  <c r="AB335" i="1"/>
  <c r="AD335" i="1"/>
  <c r="AG335" i="1"/>
  <c r="S336" i="1"/>
  <c r="T336" i="1"/>
  <c r="W336" i="1"/>
  <c r="Y336" i="1"/>
  <c r="Z336" i="1"/>
  <c r="AA336" i="1"/>
  <c r="AB336" i="1"/>
  <c r="AD336" i="1"/>
  <c r="AE335" i="1" s="1"/>
  <c r="AG336" i="1"/>
  <c r="S337" i="1"/>
  <c r="T337" i="1" s="1"/>
  <c r="W337" i="1"/>
  <c r="X337" i="1" s="1"/>
  <c r="AC337" i="1" s="1"/>
  <c r="Y337" i="1"/>
  <c r="Z337" i="1"/>
  <c r="AA337" i="1"/>
  <c r="AB337" i="1"/>
  <c r="AD337" i="1"/>
  <c r="AE337" i="1"/>
  <c r="AG337" i="1"/>
  <c r="AI337" i="1"/>
  <c r="AT337" i="1"/>
  <c r="S338" i="1"/>
  <c r="T338" i="1"/>
  <c r="W338" i="1"/>
  <c r="X338" i="1" s="1"/>
  <c r="AC338" i="1" s="1"/>
  <c r="Y338" i="1"/>
  <c r="Z338" i="1"/>
  <c r="AA338" i="1"/>
  <c r="AB338" i="1"/>
  <c r="AD338" i="1"/>
  <c r="AE338" i="1"/>
  <c r="AG338" i="1"/>
  <c r="AH338" i="1" s="1"/>
  <c r="AL338" i="1"/>
  <c r="AT338" i="1"/>
  <c r="S339" i="1"/>
  <c r="T339" i="1"/>
  <c r="W339" i="1"/>
  <c r="Y339" i="1"/>
  <c r="Z339" i="1"/>
  <c r="AA339" i="1"/>
  <c r="AB339" i="1"/>
  <c r="AD339" i="1"/>
  <c r="AG339" i="1"/>
  <c r="S340" i="1"/>
  <c r="T340" i="1" s="1"/>
  <c r="W340" i="1"/>
  <c r="Y340" i="1"/>
  <c r="Z340" i="1"/>
  <c r="AA340" i="1"/>
  <c r="AB340" i="1"/>
  <c r="AD340" i="1"/>
  <c r="AG340" i="1"/>
  <c r="S341" i="1"/>
  <c r="T341" i="1" s="1"/>
  <c r="W341" i="1"/>
  <c r="Y341" i="1"/>
  <c r="Z341" i="1"/>
  <c r="AA341" i="1"/>
  <c r="AB341" i="1"/>
  <c r="AD341" i="1"/>
  <c r="AG341" i="1"/>
  <c r="S342" i="1"/>
  <c r="T342" i="1" s="1"/>
  <c r="W342" i="1"/>
  <c r="X342" i="1" s="1"/>
  <c r="AC342" i="1" s="1"/>
  <c r="Y342" i="1"/>
  <c r="Z342" i="1"/>
  <c r="AA342" i="1"/>
  <c r="AB342" i="1"/>
  <c r="AD342" i="1"/>
  <c r="AE342" i="1"/>
  <c r="AG342" i="1"/>
  <c r="AJ342" i="1" s="1"/>
  <c r="AH342" i="1"/>
  <c r="AI342" i="1"/>
  <c r="AN342" i="1"/>
  <c r="AO342" i="1"/>
  <c r="AS342" i="1"/>
  <c r="AU342" i="1"/>
  <c r="S343" i="1"/>
  <c r="T343" i="1" s="1"/>
  <c r="W343" i="1"/>
  <c r="Y343" i="1"/>
  <c r="Z343" i="1"/>
  <c r="AA343" i="1"/>
  <c r="AB343" i="1"/>
  <c r="AD343" i="1"/>
  <c r="AE343" i="1" s="1"/>
  <c r="AG343" i="1"/>
  <c r="S344" i="1"/>
  <c r="T344" i="1" s="1"/>
  <c r="W344" i="1"/>
  <c r="Y344" i="1"/>
  <c r="Z344" i="1"/>
  <c r="AA344" i="1"/>
  <c r="AB344" i="1"/>
  <c r="AD344" i="1"/>
  <c r="AG344" i="1"/>
  <c r="S345" i="1"/>
  <c r="T345" i="1" s="1"/>
  <c r="W345" i="1"/>
  <c r="Y345" i="1"/>
  <c r="Z345" i="1"/>
  <c r="AA345" i="1"/>
  <c r="AB345" i="1"/>
  <c r="AD345" i="1"/>
  <c r="AG345" i="1"/>
  <c r="S346" i="1"/>
  <c r="T346" i="1" s="1"/>
  <c r="W346" i="1"/>
  <c r="Y346" i="1"/>
  <c r="Z346" i="1"/>
  <c r="AA346" i="1"/>
  <c r="AB346" i="1"/>
  <c r="AD346" i="1"/>
  <c r="AG346" i="1"/>
  <c r="AJ346" i="1" s="1"/>
  <c r="S347" i="1"/>
  <c r="T347" i="1"/>
  <c r="W347" i="1"/>
  <c r="Y347" i="1"/>
  <c r="Z347" i="1"/>
  <c r="AA347" i="1"/>
  <c r="AB347" i="1"/>
  <c r="AD347" i="1"/>
  <c r="AG347" i="1"/>
  <c r="AK347" i="1"/>
  <c r="S348" i="1"/>
  <c r="T348" i="1" s="1"/>
  <c r="W348" i="1"/>
  <c r="Y348" i="1"/>
  <c r="Z348" i="1"/>
  <c r="AA348" i="1"/>
  <c r="AB348" i="1"/>
  <c r="AD348" i="1"/>
  <c r="AG348" i="1"/>
  <c r="AL347" i="1" s="1"/>
  <c r="S349" i="1"/>
  <c r="T349" i="1"/>
  <c r="W349" i="1"/>
  <c r="X349" i="1" s="1"/>
  <c r="Y349" i="1"/>
  <c r="Z349" i="1"/>
  <c r="AA349" i="1"/>
  <c r="AB349" i="1"/>
  <c r="AC349" i="1"/>
  <c r="AD349" i="1"/>
  <c r="AE349" i="1"/>
  <c r="AG349" i="1"/>
  <c r="AI349" i="1" s="1"/>
  <c r="S350" i="1"/>
  <c r="T350" i="1" s="1"/>
  <c r="W350" i="1"/>
  <c r="Y350" i="1"/>
  <c r="Z350" i="1"/>
  <c r="AA350" i="1"/>
  <c r="AB350" i="1"/>
  <c r="AD350" i="1"/>
  <c r="AE350" i="1"/>
  <c r="AG350" i="1"/>
  <c r="S351" i="1"/>
  <c r="T351" i="1" s="1"/>
  <c r="W351" i="1"/>
  <c r="Y351" i="1"/>
  <c r="Z351" i="1"/>
  <c r="AA351" i="1"/>
  <c r="AB351" i="1"/>
  <c r="AD351" i="1"/>
  <c r="AG351" i="1"/>
  <c r="S352" i="1"/>
  <c r="T352" i="1" s="1"/>
  <c r="W352" i="1"/>
  <c r="Y352" i="1"/>
  <c r="Z352" i="1"/>
  <c r="AA352" i="1"/>
  <c r="AB352" i="1"/>
  <c r="AD352" i="1"/>
  <c r="AG352" i="1"/>
  <c r="S353" i="1"/>
  <c r="T353" i="1"/>
  <c r="W353" i="1"/>
  <c r="X353" i="1" s="1"/>
  <c r="AC353" i="1" s="1"/>
  <c r="Y353" i="1"/>
  <c r="Z353" i="1"/>
  <c r="AA353" i="1"/>
  <c r="AB353" i="1"/>
  <c r="AD353" i="1"/>
  <c r="AE353" i="1" s="1"/>
  <c r="AG353" i="1"/>
  <c r="AS353" i="1" s="1"/>
  <c r="AI353" i="1"/>
  <c r="AJ353" i="1"/>
  <c r="AK353" i="1"/>
  <c r="AL353" i="1"/>
  <c r="AO353" i="1"/>
  <c r="AP353" i="1"/>
  <c r="AQ353" i="1"/>
  <c r="AT353" i="1"/>
  <c r="S354" i="1"/>
  <c r="T354" i="1"/>
  <c r="W354" i="1"/>
  <c r="Y354" i="1"/>
  <c r="Z354" i="1"/>
  <c r="AA354" i="1"/>
  <c r="AB354" i="1"/>
  <c r="AD354" i="1"/>
  <c r="AG354" i="1"/>
  <c r="S355" i="1"/>
  <c r="T355" i="1" s="1"/>
  <c r="W355" i="1"/>
  <c r="Y355" i="1"/>
  <c r="Z355" i="1"/>
  <c r="AA355" i="1"/>
  <c r="AB355" i="1"/>
  <c r="AD355" i="1"/>
  <c r="AG355" i="1"/>
  <c r="S356" i="1"/>
  <c r="T356" i="1" s="1"/>
  <c r="W356" i="1"/>
  <c r="Y356" i="1"/>
  <c r="Z356" i="1"/>
  <c r="AA356" i="1"/>
  <c r="AB356" i="1"/>
  <c r="AD356" i="1"/>
  <c r="AG356" i="1"/>
  <c r="S357" i="1"/>
  <c r="T357" i="1" s="1"/>
  <c r="W357" i="1"/>
  <c r="Y357" i="1"/>
  <c r="Z357" i="1"/>
  <c r="AA357" i="1"/>
  <c r="AB357" i="1"/>
  <c r="AD357" i="1"/>
  <c r="AG357" i="1"/>
  <c r="S358" i="1"/>
  <c r="T358" i="1" s="1"/>
  <c r="W358" i="1"/>
  <c r="Y358" i="1"/>
  <c r="Z358" i="1"/>
  <c r="AA358" i="1"/>
  <c r="AB358" i="1"/>
  <c r="AD358" i="1"/>
  <c r="AG358" i="1"/>
  <c r="S359" i="1"/>
  <c r="T359" i="1"/>
  <c r="W359" i="1"/>
  <c r="Y359" i="1"/>
  <c r="Z359" i="1"/>
  <c r="AA359" i="1"/>
  <c r="AB359" i="1"/>
  <c r="AD359" i="1"/>
  <c r="AG359" i="1"/>
  <c r="S360" i="1"/>
  <c r="T360" i="1" s="1"/>
  <c r="W360" i="1"/>
  <c r="Y360" i="1"/>
  <c r="Z360" i="1"/>
  <c r="AA360" i="1"/>
  <c r="AB360" i="1"/>
  <c r="AD360" i="1"/>
  <c r="AG360" i="1"/>
  <c r="S361" i="1"/>
  <c r="T361" i="1" s="1"/>
  <c r="W361" i="1"/>
  <c r="Y361" i="1"/>
  <c r="Z361" i="1"/>
  <c r="AA361" i="1"/>
  <c r="AB361" i="1"/>
  <c r="AD361" i="1"/>
  <c r="AG361" i="1"/>
  <c r="S362" i="1"/>
  <c r="T362" i="1" s="1"/>
  <c r="W362" i="1"/>
  <c r="Y362" i="1"/>
  <c r="Z362" i="1"/>
  <c r="AA362" i="1"/>
  <c r="AB362" i="1"/>
  <c r="AD362" i="1"/>
  <c r="AG362" i="1"/>
  <c r="S363" i="1"/>
  <c r="T363" i="1" s="1"/>
  <c r="W363" i="1"/>
  <c r="Y363" i="1"/>
  <c r="Z363" i="1"/>
  <c r="AA363" i="1"/>
  <c r="AB363" i="1"/>
  <c r="AD363" i="1"/>
  <c r="AG363" i="1"/>
  <c r="S364" i="1"/>
  <c r="T364" i="1" s="1"/>
  <c r="W364" i="1"/>
  <c r="Y364" i="1"/>
  <c r="Z364" i="1"/>
  <c r="AA364" i="1"/>
  <c r="AB364" i="1"/>
  <c r="AD364" i="1"/>
  <c r="AG364" i="1"/>
  <c r="S365" i="1"/>
  <c r="T365" i="1" s="1"/>
  <c r="W365" i="1"/>
  <c r="X365" i="1" s="1"/>
  <c r="AC365" i="1" s="1"/>
  <c r="Y365" i="1"/>
  <c r="Z365" i="1"/>
  <c r="AA365" i="1"/>
  <c r="AB365" i="1"/>
  <c r="AD365" i="1"/>
  <c r="AE365" i="1"/>
  <c r="AG365" i="1"/>
  <c r="S366" i="1"/>
  <c r="T366" i="1" s="1"/>
  <c r="W366" i="1"/>
  <c r="Y366" i="1"/>
  <c r="Z366" i="1"/>
  <c r="AA366" i="1"/>
  <c r="AB366" i="1"/>
  <c r="AD366" i="1"/>
  <c r="AG366" i="1"/>
  <c r="S367" i="1"/>
  <c r="T367" i="1"/>
  <c r="W367" i="1"/>
  <c r="Y367" i="1"/>
  <c r="Z367" i="1"/>
  <c r="AA367" i="1"/>
  <c r="AB367" i="1"/>
  <c r="AD367" i="1"/>
  <c r="AG367" i="1"/>
  <c r="AK367" i="1"/>
  <c r="AL367" i="1"/>
  <c r="AM367" i="1"/>
  <c r="S368" i="1"/>
  <c r="T368" i="1" s="1"/>
  <c r="W368" i="1"/>
  <c r="Y368" i="1"/>
  <c r="Z368" i="1"/>
  <c r="AA368" i="1"/>
  <c r="AB368" i="1"/>
  <c r="AD368" i="1"/>
  <c r="AG368" i="1"/>
  <c r="S369" i="1"/>
  <c r="T369" i="1" s="1"/>
  <c r="W369" i="1"/>
  <c r="Y369" i="1"/>
  <c r="Z369" i="1"/>
  <c r="AA369" i="1"/>
  <c r="AB369" i="1"/>
  <c r="AD369" i="1"/>
  <c r="AG369" i="1"/>
  <c r="S370" i="1"/>
  <c r="T370" i="1" s="1"/>
  <c r="W370" i="1"/>
  <c r="Y370" i="1"/>
  <c r="Z370" i="1"/>
  <c r="AA370" i="1"/>
  <c r="AB370" i="1"/>
  <c r="AD370" i="1"/>
  <c r="AG370" i="1"/>
  <c r="S371" i="1"/>
  <c r="T371" i="1" s="1"/>
  <c r="W371" i="1"/>
  <c r="Y371" i="1"/>
  <c r="Z371" i="1"/>
  <c r="AA371" i="1"/>
  <c r="AB371" i="1"/>
  <c r="AD371" i="1"/>
  <c r="AG371" i="1"/>
  <c r="S372" i="1"/>
  <c r="T372" i="1"/>
  <c r="W372" i="1"/>
  <c r="Y372" i="1"/>
  <c r="Z372" i="1"/>
  <c r="AA372" i="1"/>
  <c r="AB372" i="1"/>
  <c r="AD372" i="1"/>
  <c r="AG372" i="1"/>
  <c r="S373" i="1"/>
  <c r="T373" i="1" s="1"/>
  <c r="W373" i="1"/>
  <c r="Y373" i="1"/>
  <c r="Z373" i="1"/>
  <c r="AA373" i="1"/>
  <c r="AB373" i="1"/>
  <c r="AD373" i="1"/>
  <c r="AE375" i="1" s="1"/>
  <c r="AG373" i="1"/>
  <c r="S374" i="1"/>
  <c r="T374" i="1"/>
  <c r="W374" i="1"/>
  <c r="Y374" i="1"/>
  <c r="Z374" i="1"/>
  <c r="AA374" i="1"/>
  <c r="AB374" i="1"/>
  <c r="AD374" i="1"/>
  <c r="AG374" i="1"/>
  <c r="S375" i="1"/>
  <c r="T375" i="1"/>
  <c r="W375" i="1"/>
  <c r="Y375" i="1"/>
  <c r="Z375" i="1"/>
  <c r="AA375" i="1"/>
  <c r="AB375" i="1"/>
  <c r="AD375" i="1"/>
  <c r="AG375" i="1"/>
  <c r="AO373" i="1" s="1"/>
  <c r="S376" i="1"/>
  <c r="T376" i="1" s="1"/>
  <c r="W376" i="1"/>
  <c r="Y376" i="1"/>
  <c r="Z376" i="1"/>
  <c r="AA376" i="1"/>
  <c r="AB376" i="1"/>
  <c r="AD376" i="1"/>
  <c r="AG376" i="1"/>
  <c r="S377" i="1"/>
  <c r="T377" i="1" s="1"/>
  <c r="W377" i="1"/>
  <c r="Y377" i="1"/>
  <c r="Z377" i="1"/>
  <c r="AA377" i="1"/>
  <c r="AB377" i="1"/>
  <c r="AD377" i="1"/>
  <c r="AG377" i="1"/>
  <c r="S378" i="1"/>
  <c r="T378" i="1" s="1"/>
  <c r="W378" i="1"/>
  <c r="Y378" i="1"/>
  <c r="Z378" i="1"/>
  <c r="AA378" i="1"/>
  <c r="AB378" i="1"/>
  <c r="AD378" i="1"/>
  <c r="AG378" i="1"/>
  <c r="S379" i="1"/>
  <c r="T379" i="1" s="1"/>
  <c r="W379" i="1"/>
  <c r="Y379" i="1"/>
  <c r="Z379" i="1"/>
  <c r="AA379" i="1"/>
  <c r="AB379" i="1"/>
  <c r="AD379" i="1"/>
  <c r="AG379" i="1"/>
  <c r="S380" i="1"/>
  <c r="T380" i="1" s="1"/>
  <c r="W380" i="1"/>
  <c r="Y380" i="1"/>
  <c r="Z380" i="1"/>
  <c r="AA380" i="1"/>
  <c r="AB380" i="1"/>
  <c r="AD380" i="1"/>
  <c r="AG380" i="1"/>
  <c r="S381" i="1"/>
  <c r="T381" i="1" s="1"/>
  <c r="W381" i="1"/>
  <c r="Y381" i="1"/>
  <c r="Z381" i="1"/>
  <c r="AA381" i="1"/>
  <c r="AB381" i="1"/>
  <c r="AD381" i="1"/>
  <c r="AE381" i="1"/>
  <c r="AG381" i="1"/>
  <c r="S382" i="1"/>
  <c r="T382" i="1" s="1"/>
  <c r="W382" i="1"/>
  <c r="Y382" i="1"/>
  <c r="Z382" i="1"/>
  <c r="AA382" i="1"/>
  <c r="AB382" i="1"/>
  <c r="AD382" i="1"/>
  <c r="AG382" i="1"/>
  <c r="AU382" i="1" s="1"/>
  <c r="S383" i="1"/>
  <c r="T383" i="1" s="1"/>
  <c r="W383" i="1"/>
  <c r="Y383" i="1"/>
  <c r="Z383" i="1"/>
  <c r="AA383" i="1"/>
  <c r="AB383" i="1"/>
  <c r="AD383" i="1"/>
  <c r="AG383" i="1"/>
  <c r="S384" i="1"/>
  <c r="T384" i="1" s="1"/>
  <c r="W384" i="1"/>
  <c r="Y384" i="1"/>
  <c r="Z384" i="1"/>
  <c r="AA384" i="1"/>
  <c r="AB384" i="1"/>
  <c r="AD384" i="1"/>
  <c r="AG384" i="1"/>
  <c r="AL386" i="1" s="1"/>
  <c r="S385" i="1"/>
  <c r="T385" i="1" s="1"/>
  <c r="W385" i="1"/>
  <c r="Y385" i="1"/>
  <c r="Z385" i="1"/>
  <c r="AA385" i="1"/>
  <c r="AB385" i="1"/>
  <c r="AD385" i="1"/>
  <c r="AG385" i="1"/>
  <c r="S386" i="1"/>
  <c r="T386" i="1" s="1"/>
  <c r="W386" i="1"/>
  <c r="Y386" i="1"/>
  <c r="Z386" i="1"/>
  <c r="AA386" i="1"/>
  <c r="AB386" i="1"/>
  <c r="AD386" i="1"/>
  <c r="AG386" i="1"/>
  <c r="S387" i="1"/>
  <c r="T387" i="1" s="1"/>
  <c r="W387" i="1"/>
  <c r="Y387" i="1"/>
  <c r="Z387" i="1"/>
  <c r="AA387" i="1"/>
  <c r="AB387" i="1"/>
  <c r="AD387" i="1"/>
  <c r="AE386" i="1" s="1"/>
  <c r="AG387" i="1"/>
  <c r="S388" i="1"/>
  <c r="T388" i="1" s="1"/>
  <c r="W388" i="1"/>
  <c r="Y388" i="1"/>
  <c r="Z388" i="1"/>
  <c r="AA388" i="1"/>
  <c r="AB388" i="1"/>
  <c r="AD388" i="1"/>
  <c r="AG388" i="1"/>
  <c r="AJ388" i="1"/>
  <c r="AM388" i="1"/>
  <c r="AN388" i="1"/>
  <c r="S389" i="1"/>
  <c r="T389" i="1" s="1"/>
  <c r="W389" i="1"/>
  <c r="Y389" i="1"/>
  <c r="Z389" i="1"/>
  <c r="AA389" i="1"/>
  <c r="AB389" i="1"/>
  <c r="AD389" i="1"/>
  <c r="AG389" i="1"/>
  <c r="AM389" i="1"/>
  <c r="AP389" i="1"/>
  <c r="AQ389" i="1"/>
  <c r="S390" i="1"/>
  <c r="T390" i="1" s="1"/>
  <c r="W390" i="1"/>
  <c r="Y390" i="1"/>
  <c r="Z390" i="1"/>
  <c r="AA390" i="1"/>
  <c r="AB390" i="1"/>
  <c r="AD390" i="1"/>
  <c r="AG390" i="1"/>
  <c r="S391" i="1"/>
  <c r="T391" i="1" s="1"/>
  <c r="W391" i="1"/>
  <c r="Y391" i="1"/>
  <c r="Z391" i="1"/>
  <c r="AA391" i="1"/>
  <c r="AB391" i="1"/>
  <c r="AD391" i="1"/>
  <c r="AG391" i="1"/>
  <c r="S392" i="1"/>
  <c r="T392" i="1" s="1"/>
  <c r="W392" i="1"/>
  <c r="Y392" i="1"/>
  <c r="Z392" i="1"/>
  <c r="AA392" i="1"/>
  <c r="AB392" i="1"/>
  <c r="AD392" i="1"/>
  <c r="AG392" i="1"/>
  <c r="S393" i="1"/>
  <c r="T393" i="1" s="1"/>
  <c r="W393" i="1"/>
  <c r="Y393" i="1"/>
  <c r="Z393" i="1"/>
  <c r="AA393" i="1"/>
  <c r="AB393" i="1"/>
  <c r="AD393" i="1"/>
  <c r="AG393" i="1"/>
  <c r="S394" i="1"/>
  <c r="T394" i="1" s="1"/>
  <c r="W394" i="1"/>
  <c r="Y394" i="1"/>
  <c r="Z394" i="1"/>
  <c r="AA394" i="1"/>
  <c r="AB394" i="1"/>
  <c r="AD394" i="1"/>
  <c r="AG394" i="1"/>
  <c r="AH394" i="1"/>
  <c r="S395" i="1"/>
  <c r="T395" i="1" s="1"/>
  <c r="W395" i="1"/>
  <c r="Y395" i="1"/>
  <c r="Z395" i="1"/>
  <c r="AA395" i="1"/>
  <c r="AB395" i="1"/>
  <c r="AD395" i="1"/>
  <c r="AG395" i="1"/>
  <c r="S396" i="1"/>
  <c r="T396" i="1" s="1"/>
  <c r="W396" i="1"/>
  <c r="Y396" i="1"/>
  <c r="Z396" i="1"/>
  <c r="AA396" i="1"/>
  <c r="AB396" i="1"/>
  <c r="AD396" i="1"/>
  <c r="AG396" i="1"/>
  <c r="AH396" i="1" s="1"/>
  <c r="AI396" i="1"/>
  <c r="S397" i="1"/>
  <c r="T397" i="1" s="1"/>
  <c r="W397" i="1"/>
  <c r="Y397" i="1"/>
  <c r="Z397" i="1"/>
  <c r="AA397" i="1"/>
  <c r="AB397" i="1"/>
  <c r="AD397" i="1"/>
  <c r="AG397" i="1"/>
  <c r="AM397" i="1"/>
  <c r="S398" i="1"/>
  <c r="T398" i="1" s="1"/>
  <c r="W398" i="1"/>
  <c r="Y398" i="1"/>
  <c r="Z398" i="1"/>
  <c r="AA398" i="1"/>
  <c r="AB398" i="1"/>
  <c r="AD398" i="1"/>
  <c r="AG398" i="1"/>
  <c r="AP402" i="1" s="1"/>
  <c r="S399" i="1"/>
  <c r="T399" i="1" s="1"/>
  <c r="W399" i="1"/>
  <c r="Y399" i="1"/>
  <c r="Z399" i="1"/>
  <c r="AA399" i="1"/>
  <c r="AB399" i="1"/>
  <c r="AD399" i="1"/>
  <c r="AG399" i="1"/>
  <c r="S400" i="1"/>
  <c r="T400" i="1" s="1"/>
  <c r="W400" i="1"/>
  <c r="X399" i="1" s="1"/>
  <c r="AC399" i="1" s="1"/>
  <c r="Y400" i="1"/>
  <c r="Z400" i="1"/>
  <c r="AA400" i="1"/>
  <c r="AB400" i="1"/>
  <c r="AD400" i="1"/>
  <c r="AG400" i="1"/>
  <c r="S401" i="1"/>
  <c r="T401" i="1" s="1"/>
  <c r="W401" i="1"/>
  <c r="Y401" i="1"/>
  <c r="Z401" i="1"/>
  <c r="AA401" i="1"/>
  <c r="AB401" i="1"/>
  <c r="AD401" i="1"/>
  <c r="AG401" i="1"/>
  <c r="S402" i="1"/>
  <c r="T402" i="1" s="1"/>
  <c r="W402" i="1"/>
  <c r="Y402" i="1"/>
  <c r="Z402" i="1"/>
  <c r="AA402" i="1"/>
  <c r="AB402" i="1"/>
  <c r="AD402" i="1"/>
  <c r="AG402" i="1"/>
  <c r="AT402" i="1"/>
  <c r="S403" i="1"/>
  <c r="T403" i="1" s="1"/>
  <c r="W403" i="1"/>
  <c r="Y403" i="1"/>
  <c r="Z403" i="1"/>
  <c r="AA403" i="1"/>
  <c r="AB403" i="1"/>
  <c r="AD403" i="1"/>
  <c r="AG403" i="1"/>
  <c r="S404" i="1"/>
  <c r="T404" i="1" s="1"/>
  <c r="W404" i="1"/>
  <c r="Y404" i="1"/>
  <c r="Z404" i="1"/>
  <c r="AA404" i="1"/>
  <c r="AB404" i="1"/>
  <c r="AD404" i="1"/>
  <c r="AE403" i="1" s="1"/>
  <c r="AG404" i="1"/>
  <c r="AS404" i="1" s="1"/>
  <c r="AP404" i="1"/>
  <c r="S405" i="1"/>
  <c r="T405" i="1" s="1"/>
  <c r="W405" i="1"/>
  <c r="Y405" i="1"/>
  <c r="Z405" i="1"/>
  <c r="AA405" i="1"/>
  <c r="AB405" i="1"/>
  <c r="AD405" i="1"/>
  <c r="AG405" i="1"/>
  <c r="AS405" i="1" s="1"/>
  <c r="S406" i="1"/>
  <c r="T406" i="1" s="1"/>
  <c r="W406" i="1"/>
  <c r="Y406" i="1"/>
  <c r="Z406" i="1"/>
  <c r="AA406" i="1"/>
  <c r="AB406" i="1"/>
  <c r="AD406" i="1"/>
  <c r="AG406" i="1"/>
  <c r="S407" i="1"/>
  <c r="T407" i="1" s="1"/>
  <c r="W407" i="1"/>
  <c r="Y407" i="1"/>
  <c r="Z407" i="1"/>
  <c r="AA407" i="1"/>
  <c r="AB407" i="1"/>
  <c r="AD407" i="1"/>
  <c r="AG407" i="1"/>
  <c r="S408" i="1"/>
  <c r="T408" i="1" s="1"/>
  <c r="W408" i="1"/>
  <c r="Y408" i="1"/>
  <c r="Z408" i="1"/>
  <c r="AA408" i="1"/>
  <c r="AB408" i="1"/>
  <c r="AD408" i="1"/>
  <c r="AG408" i="1"/>
  <c r="S409" i="1"/>
  <c r="T409" i="1" s="1"/>
  <c r="W409" i="1"/>
  <c r="Y409" i="1"/>
  <c r="Z409" i="1"/>
  <c r="AA409" i="1"/>
  <c r="AB409" i="1"/>
  <c r="AD409" i="1"/>
  <c r="AG409" i="1"/>
  <c r="AI409" i="1" s="1"/>
  <c r="S410" i="1"/>
  <c r="T410" i="1" s="1"/>
  <c r="W410" i="1"/>
  <c r="Y410" i="1"/>
  <c r="Z410" i="1"/>
  <c r="AA410" i="1"/>
  <c r="AB410" i="1"/>
  <c r="AD410" i="1"/>
  <c r="AG410" i="1"/>
  <c r="S411" i="1"/>
  <c r="T411" i="1" s="1"/>
  <c r="W411" i="1"/>
  <c r="Y411" i="1"/>
  <c r="Z411" i="1"/>
  <c r="AA411" i="1"/>
  <c r="AB411" i="1"/>
  <c r="AD411" i="1"/>
  <c r="AG411" i="1"/>
  <c r="S412" i="1"/>
  <c r="T412" i="1" s="1"/>
  <c r="W412" i="1"/>
  <c r="Y412" i="1"/>
  <c r="Z412" i="1"/>
  <c r="AA412" i="1"/>
  <c r="AB412" i="1"/>
  <c r="AD412" i="1"/>
  <c r="AG412" i="1"/>
  <c r="S413" i="1"/>
  <c r="T413" i="1" s="1"/>
  <c r="W413" i="1"/>
  <c r="Y413" i="1"/>
  <c r="Z413" i="1"/>
  <c r="AA413" i="1"/>
  <c r="AB413" i="1"/>
  <c r="AD413" i="1"/>
  <c r="AG413" i="1"/>
  <c r="S414" i="1"/>
  <c r="T414" i="1" s="1"/>
  <c r="W414" i="1"/>
  <c r="Y414" i="1"/>
  <c r="Z414" i="1"/>
  <c r="AA414" i="1"/>
  <c r="AB414" i="1"/>
  <c r="AD414" i="1"/>
  <c r="AG414" i="1"/>
  <c r="A415" i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S415" i="1"/>
  <c r="T415" i="1" s="1"/>
  <c r="W415" i="1"/>
  <c r="Y415" i="1"/>
  <c r="Z415" i="1"/>
  <c r="AA415" i="1"/>
  <c r="AB415" i="1"/>
  <c r="AD415" i="1"/>
  <c r="AG415" i="1"/>
  <c r="S416" i="1"/>
  <c r="T416" i="1" s="1"/>
  <c r="W416" i="1"/>
  <c r="Y416" i="1"/>
  <c r="Z416" i="1"/>
  <c r="AA416" i="1"/>
  <c r="AB416" i="1"/>
  <c r="AD416" i="1"/>
  <c r="AG416" i="1"/>
  <c r="S417" i="1"/>
  <c r="T417" i="1"/>
  <c r="W417" i="1"/>
  <c r="X417" i="1" s="1"/>
  <c r="AC417" i="1" s="1"/>
  <c r="Y417" i="1"/>
  <c r="Z417" i="1"/>
  <c r="AA417" i="1"/>
  <c r="AB417" i="1"/>
  <c r="AD417" i="1"/>
  <c r="AE416" i="1" s="1"/>
  <c r="AG417" i="1"/>
  <c r="S418" i="1"/>
  <c r="T418" i="1"/>
  <c r="W418" i="1"/>
  <c r="Y418" i="1"/>
  <c r="Z418" i="1"/>
  <c r="AA418" i="1"/>
  <c r="AB418" i="1"/>
  <c r="AD418" i="1"/>
  <c r="AG418" i="1"/>
  <c r="AH418" i="1" s="1"/>
  <c r="S419" i="1"/>
  <c r="T419" i="1" s="1"/>
  <c r="W419" i="1"/>
  <c r="Y419" i="1"/>
  <c r="Z419" i="1"/>
  <c r="AA419" i="1"/>
  <c r="AB419" i="1"/>
  <c r="AD419" i="1"/>
  <c r="AG419" i="1"/>
  <c r="S420" i="1"/>
  <c r="T420" i="1" s="1"/>
  <c r="W420" i="1"/>
  <c r="Y420" i="1"/>
  <c r="Z420" i="1"/>
  <c r="AA420" i="1"/>
  <c r="AB420" i="1"/>
  <c r="AD420" i="1"/>
  <c r="AG420" i="1"/>
  <c r="S421" i="1"/>
  <c r="T421" i="1"/>
  <c r="W421" i="1"/>
  <c r="Y421" i="1"/>
  <c r="Z421" i="1"/>
  <c r="AA421" i="1"/>
  <c r="AB421" i="1"/>
  <c r="AD421" i="1"/>
  <c r="AE424" i="1" s="1"/>
  <c r="AG421" i="1"/>
  <c r="S422" i="1"/>
  <c r="T422" i="1" s="1"/>
  <c r="W422" i="1"/>
  <c r="Y422" i="1"/>
  <c r="Z422" i="1"/>
  <c r="AA422" i="1"/>
  <c r="AB422" i="1"/>
  <c r="AD422" i="1"/>
  <c r="AG422" i="1"/>
  <c r="S423" i="1"/>
  <c r="T423" i="1"/>
  <c r="W423" i="1"/>
  <c r="Y423" i="1"/>
  <c r="Z423" i="1"/>
  <c r="AA423" i="1"/>
  <c r="AB423" i="1"/>
  <c r="AD423" i="1"/>
  <c r="AG423" i="1"/>
  <c r="S424" i="1"/>
  <c r="T424" i="1" s="1"/>
  <c r="W424" i="1"/>
  <c r="Y424" i="1"/>
  <c r="Z424" i="1"/>
  <c r="AA424" i="1"/>
  <c r="AB424" i="1"/>
  <c r="AD424" i="1"/>
  <c r="AG424" i="1"/>
  <c r="S425" i="1"/>
  <c r="T425" i="1" s="1"/>
  <c r="W425" i="1"/>
  <c r="Y425" i="1"/>
  <c r="Z425" i="1"/>
  <c r="AA425" i="1"/>
  <c r="AB425" i="1"/>
  <c r="AD425" i="1"/>
  <c r="AG425" i="1"/>
  <c r="S426" i="1"/>
  <c r="T426" i="1" s="1"/>
  <c r="W426" i="1"/>
  <c r="X426" i="1" s="1"/>
  <c r="AC426" i="1" s="1"/>
  <c r="Y426" i="1"/>
  <c r="Z426" i="1"/>
  <c r="AA426" i="1"/>
  <c r="AB426" i="1"/>
  <c r="AD426" i="1"/>
  <c r="AE426" i="1" s="1"/>
  <c r="AG426" i="1"/>
  <c r="AI426" i="1" s="1"/>
  <c r="S427" i="1"/>
  <c r="T427" i="1" s="1"/>
  <c r="W427" i="1"/>
  <c r="Y427" i="1"/>
  <c r="Z427" i="1"/>
  <c r="AA427" i="1"/>
  <c r="AB427" i="1"/>
  <c r="AD427" i="1"/>
  <c r="AG427" i="1"/>
  <c r="S428" i="1"/>
  <c r="T428" i="1" s="1"/>
  <c r="W428" i="1"/>
  <c r="Y428" i="1"/>
  <c r="Z428" i="1"/>
  <c r="AA428" i="1"/>
  <c r="AB428" i="1"/>
  <c r="AD428" i="1"/>
  <c r="AG428" i="1"/>
  <c r="S429" i="1"/>
  <c r="T429" i="1" s="1"/>
  <c r="W429" i="1"/>
  <c r="Y429" i="1"/>
  <c r="Z429" i="1"/>
  <c r="AA429" i="1"/>
  <c r="AB429" i="1"/>
  <c r="AD429" i="1"/>
  <c r="AG429" i="1"/>
  <c r="S430" i="1"/>
  <c r="T430" i="1" s="1"/>
  <c r="W430" i="1"/>
  <c r="Y430" i="1"/>
  <c r="Z430" i="1"/>
  <c r="AA430" i="1"/>
  <c r="AB430" i="1"/>
  <c r="AD430" i="1"/>
  <c r="AG430" i="1"/>
  <c r="S431" i="1"/>
  <c r="T431" i="1" s="1"/>
  <c r="W431" i="1"/>
  <c r="Y431" i="1"/>
  <c r="Z431" i="1"/>
  <c r="AA431" i="1"/>
  <c r="AB431" i="1"/>
  <c r="AD431" i="1"/>
  <c r="AG431" i="1"/>
  <c r="S432" i="1"/>
  <c r="T432" i="1" s="1"/>
  <c r="W432" i="1"/>
  <c r="Y432" i="1"/>
  <c r="Z432" i="1"/>
  <c r="AA432" i="1"/>
  <c r="AB432" i="1"/>
  <c r="AD432" i="1"/>
  <c r="AG432" i="1"/>
  <c r="S433" i="1"/>
  <c r="T433" i="1"/>
  <c r="W433" i="1"/>
  <c r="Y433" i="1"/>
  <c r="Z433" i="1"/>
  <c r="AA433" i="1"/>
  <c r="AB433" i="1"/>
  <c r="AD433" i="1"/>
  <c r="AE433" i="1" s="1"/>
  <c r="AG433" i="1"/>
  <c r="S434" i="1"/>
  <c r="T434" i="1" s="1"/>
  <c r="W434" i="1"/>
  <c r="Y434" i="1"/>
  <c r="Z434" i="1"/>
  <c r="AA434" i="1"/>
  <c r="AB434" i="1"/>
  <c r="AD434" i="1"/>
  <c r="AG434" i="1"/>
  <c r="S435" i="1"/>
  <c r="T435" i="1" s="1"/>
  <c r="W435" i="1"/>
  <c r="Y435" i="1"/>
  <c r="Z435" i="1"/>
  <c r="AA435" i="1"/>
  <c r="AB435" i="1"/>
  <c r="AD435" i="1"/>
  <c r="AG435" i="1"/>
  <c r="AP436" i="1" s="1"/>
  <c r="AM435" i="1"/>
  <c r="S436" i="1"/>
  <c r="T436" i="1" s="1"/>
  <c r="W436" i="1"/>
  <c r="Y436" i="1"/>
  <c r="Z436" i="1"/>
  <c r="AA436" i="1"/>
  <c r="AB436" i="1"/>
  <c r="AD436" i="1"/>
  <c r="AG436" i="1"/>
  <c r="S437" i="1"/>
  <c r="T437" i="1" s="1"/>
  <c r="W437" i="1"/>
  <c r="Y437" i="1"/>
  <c r="Z437" i="1"/>
  <c r="AA437" i="1"/>
  <c r="AB437" i="1"/>
  <c r="AD437" i="1"/>
  <c r="AG437" i="1"/>
  <c r="AJ437" i="1" s="1"/>
  <c r="S438" i="1"/>
  <c r="T438" i="1" s="1"/>
  <c r="W438" i="1"/>
  <c r="Y438" i="1"/>
  <c r="Z438" i="1"/>
  <c r="AA438" i="1"/>
  <c r="AB438" i="1"/>
  <c r="AD438" i="1"/>
  <c r="AG438" i="1"/>
  <c r="S439" i="1"/>
  <c r="T439" i="1"/>
  <c r="W439" i="1"/>
  <c r="Y439" i="1"/>
  <c r="Z439" i="1"/>
  <c r="AA439" i="1"/>
  <c r="AB439" i="1"/>
  <c r="AD439" i="1"/>
  <c r="AG439" i="1"/>
  <c r="S440" i="1"/>
  <c r="T440" i="1"/>
  <c r="W440" i="1"/>
  <c r="Y440" i="1"/>
  <c r="Z440" i="1"/>
  <c r="AA440" i="1"/>
  <c r="AB440" i="1"/>
  <c r="AD440" i="1"/>
  <c r="AG440" i="1"/>
  <c r="S441" i="1"/>
  <c r="T441" i="1"/>
  <c r="W441" i="1"/>
  <c r="Y441" i="1"/>
  <c r="Z441" i="1"/>
  <c r="AA441" i="1"/>
  <c r="AB441" i="1"/>
  <c r="AD441" i="1"/>
  <c r="AG441" i="1"/>
  <c r="S442" i="1"/>
  <c r="T442" i="1" s="1"/>
  <c r="W442" i="1"/>
  <c r="Y442" i="1"/>
  <c r="Z442" i="1"/>
  <c r="AA442" i="1"/>
  <c r="AB442" i="1"/>
  <c r="AD442" i="1"/>
  <c r="AG442" i="1"/>
  <c r="S443" i="1"/>
  <c r="T443" i="1" s="1"/>
  <c r="W443" i="1"/>
  <c r="Y443" i="1"/>
  <c r="Z443" i="1"/>
  <c r="AA443" i="1"/>
  <c r="AB443" i="1"/>
  <c r="AD443" i="1"/>
  <c r="AG443" i="1"/>
  <c r="S444" i="1"/>
  <c r="T444" i="1" s="1"/>
  <c r="W444" i="1"/>
  <c r="Y444" i="1"/>
  <c r="Z444" i="1"/>
  <c r="AA444" i="1"/>
  <c r="AB444" i="1"/>
  <c r="AD444" i="1"/>
  <c r="AE445" i="1" s="1"/>
  <c r="AG444" i="1"/>
  <c r="S445" i="1"/>
  <c r="T445" i="1" s="1"/>
  <c r="W445" i="1"/>
  <c r="Y445" i="1"/>
  <c r="Z445" i="1"/>
  <c r="AA445" i="1"/>
  <c r="AB445" i="1"/>
  <c r="AD445" i="1"/>
  <c r="AG445" i="1"/>
  <c r="AL445" i="1"/>
  <c r="S446" i="1"/>
  <c r="T446" i="1" s="1"/>
  <c r="W446" i="1"/>
  <c r="X446" i="1" s="1"/>
  <c r="AC446" i="1" s="1"/>
  <c r="Y446" i="1"/>
  <c r="Z446" i="1"/>
  <c r="AA446" i="1"/>
  <c r="AB446" i="1"/>
  <c r="AD446" i="1"/>
  <c r="AE446" i="1" s="1"/>
  <c r="AG446" i="1"/>
  <c r="AJ446" i="1" s="1"/>
  <c r="AH446" i="1"/>
  <c r="AI446" i="1"/>
  <c r="AM446" i="1"/>
  <c r="AN446" i="1"/>
  <c r="AO446" i="1"/>
  <c r="AP446" i="1"/>
  <c r="AQ446" i="1"/>
  <c r="AR446" i="1"/>
  <c r="AS446" i="1"/>
  <c r="AT446" i="1"/>
  <c r="AU446" i="1"/>
  <c r="S447" i="1"/>
  <c r="T447" i="1" s="1"/>
  <c r="W447" i="1"/>
  <c r="Y447" i="1"/>
  <c r="Z447" i="1"/>
  <c r="AA447" i="1"/>
  <c r="AB447" i="1"/>
  <c r="AD447" i="1"/>
  <c r="AG447" i="1"/>
  <c r="S448" i="1"/>
  <c r="T448" i="1" s="1"/>
  <c r="W448" i="1"/>
  <c r="X451" i="1" s="1"/>
  <c r="AC451" i="1" s="1"/>
  <c r="Y448" i="1"/>
  <c r="Z448" i="1"/>
  <c r="AA448" i="1"/>
  <c r="AB448" i="1"/>
  <c r="AD448" i="1"/>
  <c r="AG448" i="1"/>
  <c r="S449" i="1"/>
  <c r="T449" i="1" s="1"/>
  <c r="W449" i="1"/>
  <c r="Y449" i="1"/>
  <c r="Z449" i="1"/>
  <c r="AA449" i="1"/>
  <c r="AB449" i="1"/>
  <c r="AD449" i="1"/>
  <c r="AG449" i="1"/>
  <c r="AH449" i="1"/>
  <c r="AS449" i="1"/>
  <c r="S450" i="1"/>
  <c r="T450" i="1" s="1"/>
  <c r="W450" i="1"/>
  <c r="Y450" i="1"/>
  <c r="Z450" i="1"/>
  <c r="AA450" i="1"/>
  <c r="AB450" i="1"/>
  <c r="AD450" i="1"/>
  <c r="AG450" i="1"/>
  <c r="AO450" i="1"/>
  <c r="S451" i="1"/>
  <c r="T451" i="1" s="1"/>
  <c r="W451" i="1"/>
  <c r="Y451" i="1"/>
  <c r="Z451" i="1"/>
  <c r="AA451" i="1"/>
  <c r="AB451" i="1"/>
  <c r="AD451" i="1"/>
  <c r="AG451" i="1"/>
  <c r="AI449" i="1" s="1"/>
  <c r="S452" i="1"/>
  <c r="T452" i="1" s="1"/>
  <c r="W452" i="1"/>
  <c r="Y452" i="1"/>
  <c r="Z452" i="1"/>
  <c r="AA452" i="1"/>
  <c r="AB452" i="1"/>
  <c r="AD452" i="1"/>
  <c r="AG452" i="1"/>
  <c r="S453" i="1"/>
  <c r="T453" i="1" s="1"/>
  <c r="W453" i="1"/>
  <c r="Y453" i="1"/>
  <c r="Z453" i="1"/>
  <c r="AA453" i="1"/>
  <c r="AB453" i="1"/>
  <c r="AD453" i="1"/>
  <c r="AG453" i="1"/>
  <c r="S454" i="1"/>
  <c r="T454" i="1" s="1"/>
  <c r="W454" i="1"/>
  <c r="Y454" i="1"/>
  <c r="Z454" i="1"/>
  <c r="AA454" i="1"/>
  <c r="AB454" i="1"/>
  <c r="AD454" i="1"/>
  <c r="AG454" i="1"/>
  <c r="S455" i="1"/>
  <c r="T455" i="1" s="1"/>
  <c r="W455" i="1"/>
  <c r="Y455" i="1"/>
  <c r="Z455" i="1"/>
  <c r="AA455" i="1"/>
  <c r="AB455" i="1"/>
  <c r="AD455" i="1"/>
  <c r="AG455" i="1"/>
  <c r="S456" i="1"/>
  <c r="T456" i="1" s="1"/>
  <c r="W456" i="1"/>
  <c r="X456" i="1" s="1"/>
  <c r="AC456" i="1" s="1"/>
  <c r="Y456" i="1"/>
  <c r="Z456" i="1"/>
  <c r="AA456" i="1"/>
  <c r="AB456" i="1"/>
  <c r="AD456" i="1"/>
  <c r="AG456" i="1"/>
  <c r="S457" i="1"/>
  <c r="T457" i="1" s="1"/>
  <c r="W457" i="1"/>
  <c r="Y457" i="1"/>
  <c r="Z457" i="1"/>
  <c r="AA457" i="1"/>
  <c r="AB457" i="1"/>
  <c r="AD457" i="1"/>
  <c r="AG457" i="1"/>
  <c r="S458" i="1"/>
  <c r="T458" i="1" s="1"/>
  <c r="W458" i="1"/>
  <c r="Y458" i="1"/>
  <c r="Z458" i="1"/>
  <c r="AA458" i="1"/>
  <c r="AB458" i="1"/>
  <c r="AD458" i="1"/>
  <c r="AG458" i="1"/>
  <c r="S459" i="1"/>
  <c r="T459" i="1" s="1"/>
  <c r="W459" i="1"/>
  <c r="Y459" i="1"/>
  <c r="Z459" i="1"/>
  <c r="AA459" i="1"/>
  <c r="AB459" i="1"/>
  <c r="AD459" i="1"/>
  <c r="AG459" i="1"/>
  <c r="S460" i="1"/>
  <c r="T460" i="1" s="1"/>
  <c r="W460" i="1"/>
  <c r="Y460" i="1"/>
  <c r="Z460" i="1"/>
  <c r="AA460" i="1"/>
  <c r="AB460" i="1"/>
  <c r="AD460" i="1"/>
  <c r="AG460" i="1"/>
  <c r="AS460" i="1" s="1"/>
  <c r="AR460" i="1"/>
  <c r="S461" i="1"/>
  <c r="T461" i="1" s="1"/>
  <c r="W461" i="1"/>
  <c r="Y461" i="1"/>
  <c r="Z461" i="1"/>
  <c r="AA461" i="1"/>
  <c r="AB461" i="1"/>
  <c r="AD461" i="1"/>
  <c r="AG461" i="1"/>
  <c r="S462" i="1"/>
  <c r="T462" i="1" s="1"/>
  <c r="W462" i="1"/>
  <c r="X464" i="1" s="1"/>
  <c r="AC464" i="1" s="1"/>
  <c r="Y462" i="1"/>
  <c r="Z462" i="1"/>
  <c r="AA462" i="1"/>
  <c r="AB462" i="1"/>
  <c r="AD462" i="1"/>
  <c r="AG462" i="1"/>
  <c r="S463" i="1"/>
  <c r="T463" i="1" s="1"/>
  <c r="W463" i="1"/>
  <c r="Y463" i="1"/>
  <c r="Z463" i="1"/>
  <c r="AA463" i="1"/>
  <c r="AB463" i="1"/>
  <c r="AD463" i="1"/>
  <c r="AG463" i="1"/>
  <c r="S464" i="1"/>
  <c r="T464" i="1" s="1"/>
  <c r="W464" i="1"/>
  <c r="Y464" i="1"/>
  <c r="Z464" i="1"/>
  <c r="AA464" i="1"/>
  <c r="AB464" i="1"/>
  <c r="AD464" i="1"/>
  <c r="AG464" i="1"/>
  <c r="S465" i="1"/>
  <c r="T465" i="1" s="1"/>
  <c r="W465" i="1"/>
  <c r="X465" i="1" s="1"/>
  <c r="AC465" i="1" s="1"/>
  <c r="Y465" i="1"/>
  <c r="Z465" i="1"/>
  <c r="AA465" i="1"/>
  <c r="AB465" i="1"/>
  <c r="AD465" i="1"/>
  <c r="AE465" i="1" s="1"/>
  <c r="AG465" i="1"/>
  <c r="AO465" i="1" s="1"/>
  <c r="AH465" i="1"/>
  <c r="AL465" i="1"/>
  <c r="AM465" i="1"/>
  <c r="AP465" i="1"/>
  <c r="AQ465" i="1"/>
  <c r="AR465" i="1"/>
  <c r="AS465" i="1"/>
  <c r="AT465" i="1"/>
  <c r="AU465" i="1"/>
  <c r="S466" i="1"/>
  <c r="T466" i="1" s="1"/>
  <c r="W466" i="1"/>
  <c r="Y466" i="1"/>
  <c r="Z466" i="1"/>
  <c r="AA466" i="1"/>
  <c r="AB466" i="1"/>
  <c r="AD466" i="1"/>
  <c r="AG466" i="1"/>
  <c r="S467" i="1"/>
  <c r="T467" i="1" s="1"/>
  <c r="W467" i="1"/>
  <c r="Y467" i="1"/>
  <c r="Z467" i="1"/>
  <c r="AA467" i="1"/>
  <c r="AB467" i="1"/>
  <c r="AD467" i="1"/>
  <c r="AE466" i="1" s="1"/>
  <c r="AG467" i="1"/>
  <c r="AK467" i="1"/>
  <c r="AL467" i="1"/>
  <c r="S468" i="1"/>
  <c r="T468" i="1" s="1"/>
  <c r="W468" i="1"/>
  <c r="Y468" i="1"/>
  <c r="Z468" i="1"/>
  <c r="AA468" i="1"/>
  <c r="AB468" i="1"/>
  <c r="AD468" i="1"/>
  <c r="AG468" i="1"/>
  <c r="AJ468" i="1"/>
  <c r="S469" i="1"/>
  <c r="T469" i="1" s="1"/>
  <c r="W469" i="1"/>
  <c r="Y469" i="1"/>
  <c r="Z469" i="1"/>
  <c r="AA469" i="1"/>
  <c r="AB469" i="1"/>
  <c r="AD469" i="1"/>
  <c r="AG469" i="1"/>
  <c r="AH469" i="1" s="1"/>
  <c r="AQ469" i="1"/>
  <c r="S470" i="1"/>
  <c r="T470" i="1" s="1"/>
  <c r="W470" i="1"/>
  <c r="Y470" i="1"/>
  <c r="Z470" i="1"/>
  <c r="AA470" i="1"/>
  <c r="AB470" i="1"/>
  <c r="AD470" i="1"/>
  <c r="AG470" i="1"/>
  <c r="AQ468" i="1" s="1"/>
  <c r="AU470" i="1"/>
  <c r="S471" i="1"/>
  <c r="T471" i="1" s="1"/>
  <c r="W471" i="1"/>
  <c r="Y471" i="1"/>
  <c r="Z471" i="1"/>
  <c r="AA471" i="1"/>
  <c r="AB471" i="1"/>
  <c r="AD471" i="1"/>
  <c r="AG471" i="1"/>
  <c r="S472" i="1"/>
  <c r="T472" i="1" s="1"/>
  <c r="W472" i="1"/>
  <c r="X471" i="1" s="1"/>
  <c r="AC471" i="1" s="1"/>
  <c r="Y472" i="1"/>
  <c r="Z472" i="1"/>
  <c r="AA472" i="1"/>
  <c r="AB472" i="1"/>
  <c r="AD472" i="1"/>
  <c r="AG472" i="1"/>
  <c r="S473" i="1"/>
  <c r="T473" i="1" s="1"/>
  <c r="W473" i="1"/>
  <c r="Y473" i="1"/>
  <c r="Z473" i="1"/>
  <c r="AA473" i="1"/>
  <c r="AB473" i="1"/>
  <c r="AD473" i="1"/>
  <c r="AG473" i="1"/>
  <c r="S474" i="1"/>
  <c r="T474" i="1" s="1"/>
  <c r="W474" i="1"/>
  <c r="Y474" i="1"/>
  <c r="Z474" i="1"/>
  <c r="AA474" i="1"/>
  <c r="AB474" i="1"/>
  <c r="AD474" i="1"/>
  <c r="AG474" i="1"/>
  <c r="AL478" i="1" s="1"/>
  <c r="S475" i="1"/>
  <c r="T475" i="1" s="1"/>
  <c r="W475" i="1"/>
  <c r="Y475" i="1"/>
  <c r="Z475" i="1"/>
  <c r="AA475" i="1"/>
  <c r="AB475" i="1"/>
  <c r="AD475" i="1"/>
  <c r="AG475" i="1"/>
  <c r="S476" i="1"/>
  <c r="T476" i="1" s="1"/>
  <c r="W476" i="1"/>
  <c r="Y476" i="1"/>
  <c r="Z476" i="1"/>
  <c r="AA476" i="1"/>
  <c r="AB476" i="1"/>
  <c r="AD476" i="1"/>
  <c r="AG476" i="1"/>
  <c r="S477" i="1"/>
  <c r="T477" i="1"/>
  <c r="W477" i="1"/>
  <c r="Y477" i="1"/>
  <c r="Z477" i="1"/>
  <c r="AA477" i="1"/>
  <c r="AB477" i="1"/>
  <c r="AD477" i="1"/>
  <c r="AG477" i="1"/>
  <c r="S478" i="1"/>
  <c r="T478" i="1" s="1"/>
  <c r="W478" i="1"/>
  <c r="Y478" i="1"/>
  <c r="Z478" i="1"/>
  <c r="AA478" i="1"/>
  <c r="AB478" i="1"/>
  <c r="AD478" i="1"/>
  <c r="AG478" i="1"/>
  <c r="S479" i="1"/>
  <c r="T479" i="1" s="1"/>
  <c r="W479" i="1"/>
  <c r="Y479" i="1"/>
  <c r="Z479" i="1"/>
  <c r="AA479" i="1"/>
  <c r="AB479" i="1"/>
  <c r="AD479" i="1"/>
  <c r="AG479" i="1"/>
  <c r="S480" i="1"/>
  <c r="T480" i="1" s="1"/>
  <c r="W480" i="1"/>
  <c r="X480" i="1" s="1"/>
  <c r="AC480" i="1" s="1"/>
  <c r="Y480" i="1"/>
  <c r="Z480" i="1"/>
  <c r="AA480" i="1"/>
  <c r="AB480" i="1"/>
  <c r="AD480" i="1"/>
  <c r="AG480" i="1"/>
  <c r="S481" i="1"/>
  <c r="T481" i="1" s="1"/>
  <c r="W481" i="1"/>
  <c r="Y481" i="1"/>
  <c r="Z481" i="1"/>
  <c r="AA481" i="1"/>
  <c r="AB481" i="1"/>
  <c r="AD481" i="1"/>
  <c r="AG481" i="1"/>
  <c r="S482" i="1"/>
  <c r="T482" i="1" s="1"/>
  <c r="W482" i="1"/>
  <c r="Y482" i="1"/>
  <c r="Z482" i="1"/>
  <c r="AA482" i="1"/>
  <c r="AB482" i="1"/>
  <c r="AD482" i="1"/>
  <c r="AG482" i="1"/>
  <c r="AJ481" i="1" s="1"/>
  <c r="S483" i="1"/>
  <c r="T483" i="1" s="1"/>
  <c r="W483" i="1"/>
  <c r="Y483" i="1"/>
  <c r="Z483" i="1"/>
  <c r="AA483" i="1"/>
  <c r="AB483" i="1"/>
  <c r="AD483" i="1"/>
  <c r="AG483" i="1"/>
  <c r="S484" i="1"/>
  <c r="T484" i="1" s="1"/>
  <c r="W484" i="1"/>
  <c r="X484" i="1"/>
  <c r="Y484" i="1"/>
  <c r="Z484" i="1"/>
  <c r="AA484" i="1"/>
  <c r="AB484" i="1"/>
  <c r="AC484" i="1"/>
  <c r="AD484" i="1"/>
  <c r="AE484" i="1" s="1"/>
  <c r="AG484" i="1"/>
  <c r="AI484" i="1" s="1"/>
  <c r="AM484" i="1"/>
  <c r="S485" i="1"/>
  <c r="T485" i="1" s="1"/>
  <c r="W485" i="1"/>
  <c r="Y485" i="1"/>
  <c r="Z485" i="1"/>
  <c r="AA485" i="1"/>
  <c r="AB485" i="1"/>
  <c r="AD485" i="1"/>
  <c r="AG485" i="1"/>
  <c r="S486" i="1"/>
  <c r="T486" i="1" s="1"/>
  <c r="W486" i="1"/>
  <c r="Y486" i="1"/>
  <c r="Z486" i="1"/>
  <c r="AA486" i="1"/>
  <c r="AB486" i="1"/>
  <c r="AD486" i="1"/>
  <c r="AG486" i="1"/>
  <c r="S487" i="1"/>
  <c r="T487" i="1" s="1"/>
  <c r="W487" i="1"/>
  <c r="Y487" i="1"/>
  <c r="Z487" i="1"/>
  <c r="AA487" i="1"/>
  <c r="AB487" i="1"/>
  <c r="AD487" i="1"/>
  <c r="AG487" i="1"/>
  <c r="AR487" i="1" s="1"/>
  <c r="S488" i="1"/>
  <c r="T488" i="1" s="1"/>
  <c r="W488" i="1"/>
  <c r="Y488" i="1"/>
  <c r="Z488" i="1"/>
  <c r="AA488" i="1"/>
  <c r="AB488" i="1"/>
  <c r="AD488" i="1"/>
  <c r="AG488" i="1"/>
  <c r="S489" i="1"/>
  <c r="T489" i="1" s="1"/>
  <c r="W489" i="1"/>
  <c r="Y489" i="1"/>
  <c r="Z489" i="1"/>
  <c r="AA489" i="1"/>
  <c r="AB489" i="1"/>
  <c r="AD489" i="1"/>
  <c r="AG489" i="1"/>
  <c r="S490" i="1"/>
  <c r="T490" i="1" s="1"/>
  <c r="W490" i="1"/>
  <c r="Y490" i="1"/>
  <c r="Z490" i="1"/>
  <c r="AA490" i="1"/>
  <c r="AB490" i="1"/>
  <c r="AD490" i="1"/>
  <c r="AG490" i="1"/>
  <c r="S491" i="1"/>
  <c r="T491" i="1" s="1"/>
  <c r="W491" i="1"/>
  <c r="Y491" i="1"/>
  <c r="Z491" i="1"/>
  <c r="AA491" i="1"/>
  <c r="AB491" i="1"/>
  <c r="AD491" i="1"/>
  <c r="AG491" i="1"/>
  <c r="S492" i="1"/>
  <c r="T492" i="1"/>
  <c r="W492" i="1"/>
  <c r="Y492" i="1"/>
  <c r="Z492" i="1"/>
  <c r="AA492" i="1"/>
  <c r="AB492" i="1"/>
  <c r="AD492" i="1"/>
  <c r="AG492" i="1"/>
  <c r="S493" i="1"/>
  <c r="T493" i="1" s="1"/>
  <c r="W493" i="1"/>
  <c r="Y493" i="1"/>
  <c r="Z493" i="1"/>
  <c r="AA493" i="1"/>
  <c r="AB493" i="1"/>
  <c r="AD493" i="1"/>
  <c r="AG493" i="1"/>
  <c r="S494" i="1"/>
  <c r="T494" i="1"/>
  <c r="W494" i="1"/>
  <c r="Y494" i="1"/>
  <c r="Z494" i="1"/>
  <c r="AA494" i="1"/>
  <c r="AB494" i="1"/>
  <c r="AD494" i="1"/>
  <c r="AG494" i="1"/>
  <c r="S495" i="1"/>
  <c r="T495" i="1" s="1"/>
  <c r="W495" i="1"/>
  <c r="Y495" i="1"/>
  <c r="Z495" i="1"/>
  <c r="AA495" i="1"/>
  <c r="AB495" i="1"/>
  <c r="AD495" i="1"/>
  <c r="AG495" i="1"/>
  <c r="S496" i="1"/>
  <c r="T496" i="1" s="1"/>
  <c r="W496" i="1"/>
  <c r="Y496" i="1"/>
  <c r="Z496" i="1"/>
  <c r="AA496" i="1"/>
  <c r="AB496" i="1"/>
  <c r="AD496" i="1"/>
  <c r="AG496" i="1"/>
  <c r="S497" i="1"/>
  <c r="T497" i="1" s="1"/>
  <c r="W497" i="1"/>
  <c r="Y497" i="1"/>
  <c r="Z497" i="1"/>
  <c r="AA497" i="1"/>
  <c r="AB497" i="1"/>
  <c r="AD497" i="1"/>
  <c r="AG497" i="1"/>
  <c r="AT498" i="1" s="1"/>
  <c r="S498" i="1"/>
  <c r="T498" i="1" s="1"/>
  <c r="W498" i="1"/>
  <c r="X498" i="1"/>
  <c r="AC498" i="1" s="1"/>
  <c r="Y498" i="1"/>
  <c r="Z498" i="1"/>
  <c r="AA498" i="1"/>
  <c r="AB498" i="1"/>
  <c r="AD498" i="1"/>
  <c r="AG498" i="1"/>
  <c r="S499" i="1"/>
  <c r="T499" i="1" s="1"/>
  <c r="W499" i="1"/>
  <c r="Y499" i="1"/>
  <c r="Z499" i="1"/>
  <c r="AA499" i="1"/>
  <c r="AB499" i="1"/>
  <c r="AD499" i="1"/>
  <c r="AG499" i="1"/>
  <c r="AI499" i="1" s="1"/>
  <c r="S500" i="1"/>
  <c r="T500" i="1" s="1"/>
  <c r="W500" i="1"/>
  <c r="Y500" i="1"/>
  <c r="Z500" i="1"/>
  <c r="AA500" i="1"/>
  <c r="AB500" i="1"/>
  <c r="AD500" i="1"/>
  <c r="AG500" i="1"/>
  <c r="S501" i="1"/>
  <c r="T501" i="1" s="1"/>
  <c r="W501" i="1"/>
  <c r="Y501" i="1"/>
  <c r="Z501" i="1"/>
  <c r="AA501" i="1"/>
  <c r="AB501" i="1"/>
  <c r="AD501" i="1"/>
  <c r="AG501" i="1"/>
  <c r="AL501" i="1"/>
  <c r="S502" i="1"/>
  <c r="T502" i="1" s="1"/>
  <c r="W502" i="1"/>
  <c r="Y502" i="1"/>
  <c r="Z502" i="1"/>
  <c r="AA502" i="1"/>
  <c r="AB502" i="1"/>
  <c r="AD502" i="1"/>
  <c r="AG502" i="1"/>
  <c r="S503" i="1"/>
  <c r="T503" i="1" s="1"/>
  <c r="W503" i="1"/>
  <c r="X501" i="1" s="1"/>
  <c r="AC501" i="1" s="1"/>
  <c r="Y503" i="1"/>
  <c r="Z503" i="1"/>
  <c r="AA503" i="1"/>
  <c r="AB503" i="1"/>
  <c r="AD503" i="1"/>
  <c r="AG503" i="1"/>
  <c r="AL503" i="1"/>
  <c r="AO503" i="1"/>
  <c r="S504" i="1"/>
  <c r="T504" i="1" s="1"/>
  <c r="W504" i="1"/>
  <c r="Y504" i="1"/>
  <c r="Z504" i="1"/>
  <c r="AA504" i="1"/>
  <c r="AB504" i="1"/>
  <c r="AD504" i="1"/>
  <c r="AE505" i="1" s="1"/>
  <c r="AG504" i="1"/>
  <c r="S505" i="1"/>
  <c r="T505" i="1" s="1"/>
  <c r="W505" i="1"/>
  <c r="Y505" i="1"/>
  <c r="Z505" i="1"/>
  <c r="AA505" i="1"/>
  <c r="AB505" i="1"/>
  <c r="AD505" i="1"/>
  <c r="AG505" i="1"/>
  <c r="AN504" i="1" s="1"/>
  <c r="S506" i="1"/>
  <c r="T506" i="1" s="1"/>
  <c r="W506" i="1"/>
  <c r="X506" i="1"/>
  <c r="AC506" i="1" s="1"/>
  <c r="Y506" i="1"/>
  <c r="Z506" i="1"/>
  <c r="AA506" i="1"/>
  <c r="AB506" i="1"/>
  <c r="AD506" i="1"/>
  <c r="AG506" i="1"/>
  <c r="AU507" i="1" s="1"/>
  <c r="S507" i="1"/>
  <c r="T507" i="1" s="1"/>
  <c r="W507" i="1"/>
  <c r="Y507" i="1"/>
  <c r="Z507" i="1"/>
  <c r="AA507" i="1"/>
  <c r="AB507" i="1"/>
  <c r="AD507" i="1"/>
  <c r="AG507" i="1"/>
  <c r="S508" i="1"/>
  <c r="T508" i="1" s="1"/>
  <c r="W508" i="1"/>
  <c r="Y508" i="1"/>
  <c r="Z508" i="1"/>
  <c r="AA508" i="1"/>
  <c r="AB508" i="1"/>
  <c r="AD508" i="1"/>
  <c r="AG508" i="1"/>
  <c r="S509" i="1"/>
  <c r="T509" i="1" s="1"/>
  <c r="W509" i="1"/>
  <c r="Y509" i="1"/>
  <c r="Z509" i="1"/>
  <c r="AA509" i="1"/>
  <c r="AB509" i="1"/>
  <c r="AD509" i="1"/>
  <c r="AG509" i="1"/>
  <c r="S510" i="1"/>
  <c r="T510" i="1" s="1"/>
  <c r="W510" i="1"/>
  <c r="Y510" i="1"/>
  <c r="Z510" i="1"/>
  <c r="AA510" i="1"/>
  <c r="AB510" i="1"/>
  <c r="AD510" i="1"/>
  <c r="AG510" i="1"/>
  <c r="S511" i="1"/>
  <c r="T511" i="1" s="1"/>
  <c r="W511" i="1"/>
  <c r="Y511" i="1"/>
  <c r="Z511" i="1"/>
  <c r="AA511" i="1"/>
  <c r="AB511" i="1"/>
  <c r="AD511" i="1"/>
  <c r="AG511" i="1"/>
  <c r="S512" i="1"/>
  <c r="T512" i="1" s="1"/>
  <c r="W512" i="1"/>
  <c r="Y512" i="1"/>
  <c r="Z512" i="1"/>
  <c r="AA512" i="1"/>
  <c r="AB512" i="1"/>
  <c r="AD512" i="1"/>
  <c r="AG512" i="1"/>
  <c r="AM512" i="1"/>
  <c r="S513" i="1"/>
  <c r="T513" i="1" s="1"/>
  <c r="W513" i="1"/>
  <c r="Y513" i="1"/>
  <c r="Z513" i="1"/>
  <c r="AA513" i="1"/>
  <c r="AB513" i="1"/>
  <c r="AD513" i="1"/>
  <c r="AG513" i="1"/>
  <c r="AQ513" i="1"/>
  <c r="AU513" i="1"/>
  <c r="S514" i="1"/>
  <c r="T514" i="1" s="1"/>
  <c r="W514" i="1"/>
  <c r="X514" i="1" s="1"/>
  <c r="AC514" i="1" s="1"/>
  <c r="Y514" i="1"/>
  <c r="Z514" i="1"/>
  <c r="AA514" i="1"/>
  <c r="AB514" i="1"/>
  <c r="AD514" i="1"/>
  <c r="AE514" i="1" s="1"/>
  <c r="AG514" i="1"/>
  <c r="AP514" i="1"/>
  <c r="AR514" i="1"/>
  <c r="S515" i="1"/>
  <c r="T515" i="1" s="1"/>
  <c r="W515" i="1"/>
  <c r="Y515" i="1"/>
  <c r="Z515" i="1"/>
  <c r="AA515" i="1"/>
  <c r="AB515" i="1"/>
  <c r="AD515" i="1"/>
  <c r="AG515" i="1"/>
  <c r="S516" i="1"/>
  <c r="T516" i="1"/>
  <c r="W516" i="1"/>
  <c r="Y516" i="1"/>
  <c r="Z516" i="1"/>
  <c r="AA516" i="1"/>
  <c r="AB516" i="1"/>
  <c r="AD516" i="1"/>
  <c r="AG516" i="1"/>
  <c r="S517" i="1"/>
  <c r="T517" i="1"/>
  <c r="W517" i="1"/>
  <c r="Y517" i="1"/>
  <c r="Z517" i="1"/>
  <c r="AA517" i="1"/>
  <c r="AB517" i="1"/>
  <c r="AD517" i="1"/>
  <c r="AG517" i="1"/>
  <c r="AL515" i="1" s="1"/>
  <c r="S518" i="1"/>
  <c r="T518" i="1" s="1"/>
  <c r="W518" i="1"/>
  <c r="Y518" i="1"/>
  <c r="Z518" i="1"/>
  <c r="AA518" i="1"/>
  <c r="AB518" i="1"/>
  <c r="AD518" i="1"/>
  <c r="AG518" i="1"/>
  <c r="S519" i="1"/>
  <c r="T519" i="1" s="1"/>
  <c r="W519" i="1"/>
  <c r="Y519" i="1"/>
  <c r="Z519" i="1"/>
  <c r="AA519" i="1"/>
  <c r="AB519" i="1"/>
  <c r="AD519" i="1"/>
  <c r="AG519" i="1"/>
  <c r="S520" i="1"/>
  <c r="T520" i="1" s="1"/>
  <c r="W520" i="1"/>
  <c r="Y520" i="1"/>
  <c r="Z520" i="1"/>
  <c r="AA520" i="1"/>
  <c r="AB520" i="1"/>
  <c r="AD520" i="1"/>
  <c r="AG520" i="1"/>
  <c r="AJ520" i="1" s="1"/>
  <c r="S521" i="1"/>
  <c r="T521" i="1"/>
  <c r="W521" i="1"/>
  <c r="Y521" i="1"/>
  <c r="Z521" i="1"/>
  <c r="AA521" i="1"/>
  <c r="AB521" i="1"/>
  <c r="AD521" i="1"/>
  <c r="AG521" i="1"/>
  <c r="S522" i="1"/>
  <c r="T522" i="1" s="1"/>
  <c r="W522" i="1"/>
  <c r="Y522" i="1"/>
  <c r="Z522" i="1"/>
  <c r="AA522" i="1"/>
  <c r="AB522" i="1"/>
  <c r="AD522" i="1"/>
  <c r="AG522" i="1"/>
  <c r="AL524" i="1" s="1"/>
  <c r="S523" i="1"/>
  <c r="T523" i="1" s="1"/>
  <c r="W523" i="1"/>
  <c r="Y523" i="1"/>
  <c r="Z523" i="1"/>
  <c r="AA523" i="1"/>
  <c r="AB523" i="1"/>
  <c r="AD523" i="1"/>
  <c r="AG523" i="1"/>
  <c r="S524" i="1"/>
  <c r="T524" i="1"/>
  <c r="W524" i="1"/>
  <c r="Y524" i="1"/>
  <c r="Z524" i="1"/>
  <c r="AA524" i="1"/>
  <c r="AB524" i="1"/>
  <c r="AD524" i="1"/>
  <c r="AG524" i="1"/>
  <c r="S525" i="1"/>
  <c r="T525" i="1" s="1"/>
  <c r="W525" i="1"/>
  <c r="Y525" i="1"/>
  <c r="Z525" i="1"/>
  <c r="AA525" i="1"/>
  <c r="AB525" i="1"/>
  <c r="AD525" i="1"/>
  <c r="AG525" i="1"/>
  <c r="S526" i="1"/>
  <c r="T526" i="1" s="1"/>
  <c r="W526" i="1"/>
  <c r="Y526" i="1"/>
  <c r="Z526" i="1"/>
  <c r="AA526" i="1"/>
  <c r="AB526" i="1"/>
  <c r="AD526" i="1"/>
  <c r="AG526" i="1"/>
  <c r="S527" i="1"/>
  <c r="T527" i="1" s="1"/>
  <c r="W527" i="1"/>
  <c r="Y527" i="1"/>
  <c r="Z527" i="1"/>
  <c r="AA527" i="1"/>
  <c r="AB527" i="1"/>
  <c r="AD527" i="1"/>
  <c r="AE527" i="1" s="1"/>
  <c r="AG527" i="1"/>
  <c r="AP527" i="1" s="1"/>
  <c r="S528" i="1"/>
  <c r="T528" i="1" s="1"/>
  <c r="W528" i="1"/>
  <c r="Y528" i="1"/>
  <c r="Z528" i="1"/>
  <c r="AA528" i="1"/>
  <c r="AB528" i="1"/>
  <c r="AD528" i="1"/>
  <c r="AG528" i="1"/>
  <c r="S529" i="1"/>
  <c r="T529" i="1" s="1"/>
  <c r="W529" i="1"/>
  <c r="Y529" i="1"/>
  <c r="Z529" i="1"/>
  <c r="AA529" i="1"/>
  <c r="AB529" i="1"/>
  <c r="AD529" i="1"/>
  <c r="AG529" i="1"/>
  <c r="S530" i="1"/>
  <c r="T530" i="1" s="1"/>
  <c r="W530" i="1"/>
  <c r="Y530" i="1"/>
  <c r="Z530" i="1"/>
  <c r="AA530" i="1"/>
  <c r="AB530" i="1"/>
  <c r="AD530" i="1"/>
  <c r="AG530" i="1"/>
  <c r="S531" i="1"/>
  <c r="T531" i="1" s="1"/>
  <c r="W531" i="1"/>
  <c r="Y531" i="1"/>
  <c r="Z531" i="1"/>
  <c r="AA531" i="1"/>
  <c r="AB531" i="1"/>
  <c r="AD531" i="1"/>
  <c r="AG531" i="1"/>
  <c r="S532" i="1"/>
  <c r="T532" i="1" s="1"/>
  <c r="W532" i="1"/>
  <c r="X534" i="1" s="1"/>
  <c r="AC534" i="1" s="1"/>
  <c r="Y532" i="1"/>
  <c r="Z532" i="1"/>
  <c r="AA532" i="1"/>
  <c r="AB532" i="1"/>
  <c r="AD532" i="1"/>
  <c r="AE532" i="1" s="1"/>
  <c r="AG532" i="1"/>
  <c r="S533" i="1"/>
  <c r="T533" i="1" s="1"/>
  <c r="W533" i="1"/>
  <c r="Y533" i="1"/>
  <c r="Z533" i="1"/>
  <c r="AA533" i="1"/>
  <c r="AB533" i="1"/>
  <c r="AD533" i="1"/>
  <c r="AG533" i="1"/>
  <c r="S534" i="1"/>
  <c r="T534" i="1" s="1"/>
  <c r="W534" i="1"/>
  <c r="Y534" i="1"/>
  <c r="Z534" i="1"/>
  <c r="AA534" i="1"/>
  <c r="AB534" i="1"/>
  <c r="AD534" i="1"/>
  <c r="AG534" i="1"/>
  <c r="S535" i="1"/>
  <c r="T535" i="1" s="1"/>
  <c r="W535" i="1"/>
  <c r="Y535" i="1"/>
  <c r="Z535" i="1"/>
  <c r="AA535" i="1"/>
  <c r="AB535" i="1"/>
  <c r="AD535" i="1"/>
  <c r="AG535" i="1"/>
  <c r="S536" i="1"/>
  <c r="T536" i="1"/>
  <c r="W536" i="1"/>
  <c r="Y536" i="1"/>
  <c r="Z536" i="1"/>
  <c r="AA536" i="1"/>
  <c r="AB536" i="1"/>
  <c r="AD536" i="1"/>
  <c r="AG536" i="1"/>
  <c r="S537" i="1"/>
  <c r="T537" i="1" s="1"/>
  <c r="W537" i="1"/>
  <c r="Y537" i="1"/>
  <c r="Z537" i="1"/>
  <c r="AA537" i="1"/>
  <c r="AB537" i="1"/>
  <c r="AD537" i="1"/>
  <c r="AG537" i="1"/>
  <c r="S538" i="1"/>
  <c r="T538" i="1" s="1"/>
  <c r="W538" i="1"/>
  <c r="Y538" i="1"/>
  <c r="Z538" i="1"/>
  <c r="AA538" i="1"/>
  <c r="AB538" i="1"/>
  <c r="AD538" i="1"/>
  <c r="AG538" i="1"/>
  <c r="S539" i="1"/>
  <c r="T539" i="1" s="1"/>
  <c r="W539" i="1"/>
  <c r="Y539" i="1"/>
  <c r="Z539" i="1"/>
  <c r="AA539" i="1"/>
  <c r="AB539" i="1"/>
  <c r="AD539" i="1"/>
  <c r="AE539" i="1" s="1"/>
  <c r="AG539" i="1"/>
  <c r="S540" i="1"/>
  <c r="T540" i="1" s="1"/>
  <c r="W540" i="1"/>
  <c r="X540" i="1" s="1"/>
  <c r="AC540" i="1" s="1"/>
  <c r="Y540" i="1"/>
  <c r="Z540" i="1"/>
  <c r="AA540" i="1"/>
  <c r="AB540" i="1"/>
  <c r="AD540" i="1"/>
  <c r="AE540" i="1" s="1"/>
  <c r="AG540" i="1"/>
  <c r="AP540" i="1"/>
  <c r="AQ540" i="1"/>
  <c r="AU540" i="1"/>
  <c r="S541" i="1"/>
  <c r="T541" i="1" s="1"/>
  <c r="W541" i="1"/>
  <c r="X541" i="1" s="1"/>
  <c r="AC541" i="1" s="1"/>
  <c r="Y541" i="1"/>
  <c r="Z541" i="1"/>
  <c r="AA541" i="1"/>
  <c r="AB541" i="1"/>
  <c r="AD541" i="1"/>
  <c r="AE541" i="1" s="1"/>
  <c r="AG541" i="1"/>
  <c r="S542" i="1"/>
  <c r="T542" i="1" s="1"/>
  <c r="W542" i="1"/>
  <c r="X542" i="1" s="1"/>
  <c r="AC542" i="1" s="1"/>
  <c r="Y542" i="1"/>
  <c r="Z542" i="1"/>
  <c r="AA542" i="1"/>
  <c r="AB542" i="1"/>
  <c r="AD542" i="1"/>
  <c r="AG542" i="1"/>
  <c r="AJ542" i="1" s="1"/>
  <c r="S543" i="1"/>
  <c r="T543" i="1" s="1"/>
  <c r="W543" i="1"/>
  <c r="Y543" i="1"/>
  <c r="Z543" i="1"/>
  <c r="AA543" i="1"/>
  <c r="AB543" i="1"/>
  <c r="AD543" i="1"/>
  <c r="AG543" i="1"/>
  <c r="AL542" i="1" s="1"/>
  <c r="S544" i="1"/>
  <c r="T544" i="1"/>
  <c r="W544" i="1"/>
  <c r="Y544" i="1"/>
  <c r="Z544" i="1"/>
  <c r="AA544" i="1"/>
  <c r="AB544" i="1"/>
  <c r="AD544" i="1"/>
  <c r="AG544" i="1"/>
  <c r="S545" i="1"/>
  <c r="T545" i="1"/>
  <c r="W545" i="1"/>
  <c r="Y545" i="1"/>
  <c r="Z545" i="1"/>
  <c r="AA545" i="1"/>
  <c r="AB545" i="1"/>
  <c r="AD545" i="1"/>
  <c r="AG545" i="1"/>
  <c r="S546" i="1"/>
  <c r="T546" i="1" s="1"/>
  <c r="W546" i="1"/>
  <c r="Y546" i="1"/>
  <c r="Z546" i="1"/>
  <c r="AA546" i="1"/>
  <c r="AB546" i="1"/>
  <c r="AD546" i="1"/>
  <c r="AG546" i="1"/>
  <c r="S547" i="1"/>
  <c r="T547" i="1" s="1"/>
  <c r="W547" i="1"/>
  <c r="Y547" i="1"/>
  <c r="Z547" i="1"/>
  <c r="AA547" i="1"/>
  <c r="AB547" i="1"/>
  <c r="AD547" i="1"/>
  <c r="AG547" i="1"/>
  <c r="S548" i="1"/>
  <c r="T548" i="1" s="1"/>
  <c r="W548" i="1"/>
  <c r="Y548" i="1"/>
  <c r="Z548" i="1"/>
  <c r="AA548" i="1"/>
  <c r="AB548" i="1"/>
  <c r="AD548" i="1"/>
  <c r="AG548" i="1"/>
  <c r="AI547" i="1" s="1"/>
  <c r="S549" i="1"/>
  <c r="T549" i="1" s="1"/>
  <c r="W549" i="1"/>
  <c r="Y549" i="1"/>
  <c r="Z549" i="1"/>
  <c r="AA549" i="1"/>
  <c r="AB549" i="1"/>
  <c r="AD549" i="1"/>
  <c r="AG549" i="1"/>
  <c r="S550" i="1"/>
  <c r="T550" i="1" s="1"/>
  <c r="W550" i="1"/>
  <c r="Y550" i="1"/>
  <c r="Z550" i="1"/>
  <c r="AA550" i="1"/>
  <c r="AB550" i="1"/>
  <c r="AD550" i="1"/>
  <c r="AG550" i="1"/>
  <c r="AQ550" i="1" s="1"/>
  <c r="S551" i="1"/>
  <c r="T551" i="1" s="1"/>
  <c r="W551" i="1"/>
  <c r="Y551" i="1"/>
  <c r="Z551" i="1"/>
  <c r="AA551" i="1"/>
  <c r="AB551" i="1"/>
  <c r="AD551" i="1"/>
  <c r="AG551" i="1"/>
  <c r="S552" i="1"/>
  <c r="T552" i="1"/>
  <c r="W552" i="1"/>
  <c r="Y552" i="1"/>
  <c r="Z552" i="1"/>
  <c r="AA552" i="1"/>
  <c r="AB552" i="1"/>
  <c r="AD552" i="1"/>
  <c r="AG552" i="1"/>
  <c r="S553" i="1"/>
  <c r="T553" i="1" s="1"/>
  <c r="W553" i="1"/>
  <c r="Y553" i="1"/>
  <c r="Z553" i="1"/>
  <c r="AA553" i="1"/>
  <c r="AB553" i="1"/>
  <c r="AD553" i="1"/>
  <c r="AG553" i="1"/>
  <c r="S554" i="1"/>
  <c r="T554" i="1" s="1"/>
  <c r="W554" i="1"/>
  <c r="Y554" i="1"/>
  <c r="Z554" i="1"/>
  <c r="AA554" i="1"/>
  <c r="AB554" i="1"/>
  <c r="AD554" i="1"/>
  <c r="AG554" i="1"/>
  <c r="S555" i="1"/>
  <c r="T555" i="1" s="1"/>
  <c r="W555" i="1"/>
  <c r="Y555" i="1"/>
  <c r="Z555" i="1"/>
  <c r="AA555" i="1"/>
  <c r="AB555" i="1"/>
  <c r="AD555" i="1"/>
  <c r="AG555" i="1"/>
  <c r="S556" i="1"/>
  <c r="T556" i="1" s="1"/>
  <c r="W556" i="1"/>
  <c r="X556" i="1" s="1"/>
  <c r="AC556" i="1" s="1"/>
  <c r="Y556" i="1"/>
  <c r="Z556" i="1"/>
  <c r="AA556" i="1"/>
  <c r="AB556" i="1"/>
  <c r="AD556" i="1"/>
  <c r="AE556" i="1"/>
  <c r="AG556" i="1"/>
  <c r="S557" i="1"/>
  <c r="T557" i="1" s="1"/>
  <c r="W557" i="1"/>
  <c r="X557" i="1" s="1"/>
  <c r="AC557" i="1" s="1"/>
  <c r="Y557" i="1"/>
  <c r="Z557" i="1"/>
  <c r="AA557" i="1"/>
  <c r="AB557" i="1"/>
  <c r="AD557" i="1"/>
  <c r="AE557" i="1" s="1"/>
  <c r="AG557" i="1"/>
  <c r="AH557" i="1"/>
  <c r="AI557" i="1"/>
  <c r="AL557" i="1"/>
  <c r="AM557" i="1"/>
  <c r="AO557" i="1"/>
  <c r="AP557" i="1"/>
  <c r="AQ557" i="1"/>
  <c r="AS557" i="1"/>
  <c r="AT557" i="1"/>
  <c r="AU557" i="1"/>
  <c r="S558" i="1"/>
  <c r="T558" i="1" s="1"/>
  <c r="W558" i="1"/>
  <c r="Y558" i="1"/>
  <c r="Z558" i="1"/>
  <c r="AA558" i="1"/>
  <c r="AB558" i="1"/>
  <c r="AD558" i="1"/>
  <c r="AE558" i="1" s="1"/>
  <c r="AG558" i="1"/>
  <c r="S559" i="1"/>
  <c r="T559" i="1" s="1"/>
  <c r="W559" i="1"/>
  <c r="Y559" i="1"/>
  <c r="Z559" i="1"/>
  <c r="AA559" i="1"/>
  <c r="AB559" i="1"/>
  <c r="AD559" i="1"/>
  <c r="AG559" i="1"/>
  <c r="S560" i="1"/>
  <c r="T560" i="1" s="1"/>
  <c r="W560" i="1"/>
  <c r="X560" i="1" s="1"/>
  <c r="AC560" i="1" s="1"/>
  <c r="Y560" i="1"/>
  <c r="Z560" i="1"/>
  <c r="AA560" i="1"/>
  <c r="AB560" i="1"/>
  <c r="AD560" i="1"/>
  <c r="AE560" i="1" s="1"/>
  <c r="AG560" i="1"/>
  <c r="S561" i="1"/>
  <c r="T561" i="1"/>
  <c r="W561" i="1"/>
  <c r="X562" i="1" s="1"/>
  <c r="AC562" i="1" s="1"/>
  <c r="Y561" i="1"/>
  <c r="Z561" i="1"/>
  <c r="AA561" i="1"/>
  <c r="AB561" i="1"/>
  <c r="AD561" i="1"/>
  <c r="AG561" i="1"/>
  <c r="AH561" i="1"/>
  <c r="S562" i="1"/>
  <c r="T562" i="1" s="1"/>
  <c r="W562" i="1"/>
  <c r="Y562" i="1"/>
  <c r="Z562" i="1"/>
  <c r="AA562" i="1"/>
  <c r="AB562" i="1"/>
  <c r="AD562" i="1"/>
  <c r="AG562" i="1"/>
  <c r="S563" i="1"/>
  <c r="T563" i="1"/>
  <c r="W563" i="1"/>
  <c r="Y563" i="1"/>
  <c r="Z563" i="1"/>
  <c r="AA563" i="1"/>
  <c r="AB563" i="1"/>
  <c r="AD563" i="1"/>
  <c r="AG563" i="1"/>
  <c r="AO563" i="1"/>
  <c r="S564" i="1"/>
  <c r="T564" i="1" s="1"/>
  <c r="W564" i="1"/>
  <c r="Y564" i="1"/>
  <c r="Z564" i="1"/>
  <c r="AA564" i="1"/>
  <c r="AB564" i="1"/>
  <c r="AD564" i="1"/>
  <c r="AE565" i="1" s="1"/>
  <c r="AG564" i="1"/>
  <c r="S565" i="1"/>
  <c r="T565" i="1" s="1"/>
  <c r="W565" i="1"/>
  <c r="Y565" i="1"/>
  <c r="Z565" i="1"/>
  <c r="AA565" i="1"/>
  <c r="AB565" i="1"/>
  <c r="AD565" i="1"/>
  <c r="AG565" i="1"/>
  <c r="S566" i="1"/>
  <c r="T566" i="1" s="1"/>
  <c r="W566" i="1"/>
  <c r="X566" i="1" s="1"/>
  <c r="AC566" i="1" s="1"/>
  <c r="Y566" i="1"/>
  <c r="Z566" i="1"/>
  <c r="AA566" i="1"/>
  <c r="AB566" i="1"/>
  <c r="AD566" i="1"/>
  <c r="AE567" i="1" s="1"/>
  <c r="AG566" i="1"/>
  <c r="S567" i="1"/>
  <c r="T567" i="1"/>
  <c r="W567" i="1"/>
  <c r="Y567" i="1"/>
  <c r="Z567" i="1"/>
  <c r="AA567" i="1"/>
  <c r="AB567" i="1"/>
  <c r="AD567" i="1"/>
  <c r="AG567" i="1"/>
  <c r="AQ567" i="1"/>
  <c r="S568" i="1"/>
  <c r="T568" i="1" s="1"/>
  <c r="W568" i="1"/>
  <c r="X568" i="1"/>
  <c r="AC568" i="1" s="1"/>
  <c r="Y568" i="1"/>
  <c r="Z568" i="1"/>
  <c r="AA568" i="1"/>
  <c r="AB568" i="1"/>
  <c r="AD568" i="1"/>
  <c r="AE568" i="1" s="1"/>
  <c r="AG568" i="1"/>
  <c r="AP568" i="1" s="1"/>
  <c r="S569" i="1"/>
  <c r="T569" i="1" s="1"/>
  <c r="W569" i="1"/>
  <c r="Y569" i="1"/>
  <c r="Z569" i="1"/>
  <c r="AA569" i="1"/>
  <c r="AB569" i="1"/>
  <c r="AD569" i="1"/>
  <c r="AG569" i="1"/>
  <c r="S570" i="1"/>
  <c r="T570" i="1" s="1"/>
  <c r="W570" i="1"/>
  <c r="Y570" i="1"/>
  <c r="Z570" i="1"/>
  <c r="AA570" i="1"/>
  <c r="AB570" i="1"/>
  <c r="AD570" i="1"/>
  <c r="AG570" i="1"/>
  <c r="AI571" i="1" s="1"/>
  <c r="S571" i="1"/>
  <c r="T571" i="1" s="1"/>
  <c r="W571" i="1"/>
  <c r="Y571" i="1"/>
  <c r="Z571" i="1"/>
  <c r="AA571" i="1"/>
  <c r="AB571" i="1"/>
  <c r="AD571" i="1"/>
  <c r="AG571" i="1"/>
  <c r="S572" i="1"/>
  <c r="T572" i="1" s="1"/>
  <c r="W572" i="1"/>
  <c r="Y572" i="1"/>
  <c r="Z572" i="1"/>
  <c r="AA572" i="1"/>
  <c r="AB572" i="1"/>
  <c r="AD572" i="1"/>
  <c r="AG572" i="1"/>
  <c r="S573" i="1"/>
  <c r="T573" i="1" s="1"/>
  <c r="W573" i="1"/>
  <c r="Y573" i="1"/>
  <c r="Z573" i="1"/>
  <c r="AA573" i="1"/>
  <c r="AB573" i="1"/>
  <c r="AD573" i="1"/>
  <c r="AG573" i="1"/>
  <c r="S574" i="1"/>
  <c r="T574" i="1" s="1"/>
  <c r="W574" i="1"/>
  <c r="Y574" i="1"/>
  <c r="Z574" i="1"/>
  <c r="AA574" i="1"/>
  <c r="AB574" i="1"/>
  <c r="AD574" i="1"/>
  <c r="AG574" i="1"/>
  <c r="S575" i="1"/>
  <c r="T575" i="1" s="1"/>
  <c r="W575" i="1"/>
  <c r="Y575" i="1"/>
  <c r="Z575" i="1"/>
  <c r="AA575" i="1"/>
  <c r="AB575" i="1"/>
  <c r="AD575" i="1"/>
  <c r="AG575" i="1"/>
  <c r="S576" i="1"/>
  <c r="T576" i="1" s="1"/>
  <c r="W576" i="1"/>
  <c r="Y576" i="1"/>
  <c r="Z576" i="1"/>
  <c r="AA576" i="1"/>
  <c r="AB576" i="1"/>
  <c r="AD576" i="1"/>
  <c r="AG576" i="1"/>
  <c r="S577" i="1"/>
  <c r="T577" i="1" s="1"/>
  <c r="W577" i="1"/>
  <c r="Y577" i="1"/>
  <c r="Z577" i="1"/>
  <c r="AA577" i="1"/>
  <c r="AB577" i="1"/>
  <c r="AD577" i="1"/>
  <c r="AG577" i="1"/>
  <c r="AR577" i="1" s="1"/>
  <c r="S578" i="1"/>
  <c r="T578" i="1" s="1"/>
  <c r="W578" i="1"/>
  <c r="Y578" i="1"/>
  <c r="Z578" i="1"/>
  <c r="AA578" i="1"/>
  <c r="AB578" i="1"/>
  <c r="AD578" i="1"/>
  <c r="AG578" i="1"/>
  <c r="S579" i="1"/>
  <c r="T579" i="1" s="1"/>
  <c r="W579" i="1"/>
  <c r="Y579" i="1"/>
  <c r="Z579" i="1"/>
  <c r="AA579" i="1"/>
  <c r="AB579" i="1"/>
  <c r="AD579" i="1"/>
  <c r="AG579" i="1"/>
  <c r="S580" i="1"/>
  <c r="T580" i="1" s="1"/>
  <c r="W580" i="1"/>
  <c r="Y580" i="1"/>
  <c r="Z580" i="1"/>
  <c r="AA580" i="1"/>
  <c r="AB580" i="1"/>
  <c r="AD580" i="1"/>
  <c r="AG580" i="1"/>
  <c r="S581" i="1"/>
  <c r="T581" i="1" s="1"/>
  <c r="W581" i="1"/>
  <c r="Y581" i="1"/>
  <c r="Z581" i="1"/>
  <c r="AA581" i="1"/>
  <c r="AB581" i="1"/>
  <c r="AD581" i="1"/>
  <c r="AG581" i="1"/>
  <c r="S582" i="1"/>
  <c r="T582" i="1"/>
  <c r="W582" i="1"/>
  <c r="Y582" i="1"/>
  <c r="Z582" i="1"/>
  <c r="AA582" i="1"/>
  <c r="AB582" i="1"/>
  <c r="AD582" i="1"/>
  <c r="AG582" i="1"/>
  <c r="AP582" i="1"/>
  <c r="S583" i="1"/>
  <c r="T583" i="1" s="1"/>
  <c r="W583" i="1"/>
  <c r="Y583" i="1"/>
  <c r="Z583" i="1"/>
  <c r="AA583" i="1"/>
  <c r="AB583" i="1"/>
  <c r="AD583" i="1"/>
  <c r="AG583" i="1"/>
  <c r="S584" i="1"/>
  <c r="T584" i="1" s="1"/>
  <c r="W584" i="1"/>
  <c r="Y584" i="1"/>
  <c r="Z584" i="1"/>
  <c r="AA584" i="1"/>
  <c r="AB584" i="1"/>
  <c r="AD584" i="1"/>
  <c r="AE584" i="1" s="1"/>
  <c r="AG584" i="1"/>
  <c r="S585" i="1"/>
  <c r="T585" i="1" s="1"/>
  <c r="W585" i="1"/>
  <c r="Y585" i="1"/>
  <c r="Z585" i="1"/>
  <c r="AA585" i="1"/>
  <c r="AB585" i="1"/>
  <c r="AD585" i="1"/>
  <c r="AG585" i="1"/>
  <c r="S586" i="1"/>
  <c r="T586" i="1" s="1"/>
  <c r="W586" i="1"/>
  <c r="Y586" i="1"/>
  <c r="Z586" i="1"/>
  <c r="AA586" i="1"/>
  <c r="AB586" i="1"/>
  <c r="AD586" i="1"/>
  <c r="AG586" i="1"/>
  <c r="S587" i="1"/>
  <c r="T587" i="1" s="1"/>
  <c r="W587" i="1"/>
  <c r="X587" i="1" s="1"/>
  <c r="AC587" i="1" s="1"/>
  <c r="Y587" i="1"/>
  <c r="Z587" i="1"/>
  <c r="AA587" i="1"/>
  <c r="AB587" i="1"/>
  <c r="AD587" i="1"/>
  <c r="AE587" i="1" s="1"/>
  <c r="AG587" i="1"/>
  <c r="AM587" i="1" s="1"/>
  <c r="AR587" i="1"/>
  <c r="AU587" i="1"/>
  <c r="S588" i="1"/>
  <c r="T588" i="1" s="1"/>
  <c r="W588" i="1"/>
  <c r="Y588" i="1"/>
  <c r="Z588" i="1"/>
  <c r="AA588" i="1"/>
  <c r="AB588" i="1"/>
  <c r="AD588" i="1"/>
  <c r="AG588" i="1"/>
  <c r="S589" i="1"/>
  <c r="T589" i="1" s="1"/>
  <c r="W589" i="1"/>
  <c r="Y589" i="1"/>
  <c r="Z589" i="1"/>
  <c r="AA589" i="1"/>
  <c r="AB589" i="1"/>
  <c r="AD589" i="1"/>
  <c r="AG589" i="1"/>
  <c r="S590" i="1"/>
  <c r="T590" i="1"/>
  <c r="W590" i="1"/>
  <c r="Y590" i="1"/>
  <c r="Z590" i="1"/>
  <c r="AA590" i="1"/>
  <c r="AB590" i="1"/>
  <c r="AD590" i="1"/>
  <c r="AG590" i="1"/>
  <c r="S591" i="1"/>
  <c r="T591" i="1" s="1"/>
  <c r="W591" i="1"/>
  <c r="Y591" i="1"/>
  <c r="Z591" i="1"/>
  <c r="AA591" i="1"/>
  <c r="AB591" i="1"/>
  <c r="AD591" i="1"/>
  <c r="AG591" i="1"/>
  <c r="S592" i="1"/>
  <c r="T592" i="1" s="1"/>
  <c r="W592" i="1"/>
  <c r="Y592" i="1"/>
  <c r="Z592" i="1"/>
  <c r="AA592" i="1"/>
  <c r="AB592" i="1"/>
  <c r="AD592" i="1"/>
  <c r="AG592" i="1"/>
  <c r="S593" i="1"/>
  <c r="T593" i="1" s="1"/>
  <c r="W593" i="1"/>
  <c r="Y593" i="1"/>
  <c r="Z593" i="1"/>
  <c r="AA593" i="1"/>
  <c r="AB593" i="1"/>
  <c r="AD593" i="1"/>
  <c r="AG593" i="1"/>
  <c r="S594" i="1"/>
  <c r="T594" i="1"/>
  <c r="W594" i="1"/>
  <c r="Y594" i="1"/>
  <c r="Z594" i="1"/>
  <c r="AA594" i="1"/>
  <c r="AB594" i="1"/>
  <c r="AD594" i="1"/>
  <c r="AG594" i="1"/>
  <c r="S595" i="1"/>
  <c r="T595" i="1" s="1"/>
  <c r="W595" i="1"/>
  <c r="Y595" i="1"/>
  <c r="Z595" i="1"/>
  <c r="AA595" i="1"/>
  <c r="AB595" i="1"/>
  <c r="AD595" i="1"/>
  <c r="AG595" i="1"/>
  <c r="S596" i="1"/>
  <c r="T596" i="1" s="1"/>
  <c r="W596" i="1"/>
  <c r="Y596" i="1"/>
  <c r="Z596" i="1"/>
  <c r="AA596" i="1"/>
  <c r="AB596" i="1"/>
  <c r="AD596" i="1"/>
  <c r="AE598" i="1" s="1"/>
  <c r="AG596" i="1"/>
  <c r="AK597" i="1" s="1"/>
  <c r="S597" i="1"/>
  <c r="T597" i="1" s="1"/>
  <c r="W597" i="1"/>
  <c r="Y597" i="1"/>
  <c r="Z597" i="1"/>
  <c r="AA597" i="1"/>
  <c r="AB597" i="1"/>
  <c r="AD597" i="1"/>
  <c r="AG597" i="1"/>
  <c r="AQ597" i="1"/>
  <c r="S598" i="1"/>
  <c r="T598" i="1" s="1"/>
  <c r="W598" i="1"/>
  <c r="Y598" i="1"/>
  <c r="Z598" i="1"/>
  <c r="AA598" i="1"/>
  <c r="AB598" i="1"/>
  <c r="AD598" i="1"/>
  <c r="AG598" i="1"/>
  <c r="AP596" i="1" s="1"/>
  <c r="S599" i="1"/>
  <c r="T599" i="1"/>
  <c r="W599" i="1"/>
  <c r="Y599" i="1"/>
  <c r="Z599" i="1"/>
  <c r="AA599" i="1"/>
  <c r="AB599" i="1"/>
  <c r="AD599" i="1"/>
  <c r="AG599" i="1"/>
  <c r="S600" i="1"/>
  <c r="T600" i="1" s="1"/>
  <c r="W600" i="1"/>
  <c r="Y600" i="1"/>
  <c r="Z600" i="1"/>
  <c r="AA600" i="1"/>
  <c r="AB600" i="1"/>
  <c r="AD600" i="1"/>
  <c r="AG600" i="1"/>
  <c r="AM601" i="1" s="1"/>
  <c r="S601" i="1"/>
  <c r="T601" i="1" s="1"/>
  <c r="W601" i="1"/>
  <c r="Y601" i="1"/>
  <c r="Z601" i="1"/>
  <c r="AA601" i="1"/>
  <c r="AB601" i="1"/>
  <c r="AD601" i="1"/>
  <c r="AG601" i="1"/>
  <c r="AP601" i="1"/>
  <c r="AQ601" i="1"/>
  <c r="AR601" i="1"/>
  <c r="S602" i="1"/>
  <c r="T602" i="1" s="1"/>
  <c r="W602" i="1"/>
  <c r="Y602" i="1"/>
  <c r="Z602" i="1"/>
  <c r="AA602" i="1"/>
  <c r="AB602" i="1"/>
  <c r="AD602" i="1"/>
  <c r="AG602" i="1"/>
  <c r="AI602" i="1"/>
  <c r="AN602" i="1"/>
  <c r="S603" i="1"/>
  <c r="T603" i="1"/>
  <c r="W603" i="1"/>
  <c r="Y603" i="1"/>
  <c r="Z603" i="1"/>
  <c r="AA603" i="1"/>
  <c r="AB603" i="1"/>
  <c r="AD603" i="1"/>
  <c r="AG603" i="1"/>
  <c r="AH602" i="1" s="1"/>
  <c r="AI603" i="1"/>
  <c r="AJ603" i="1"/>
  <c r="S604" i="1"/>
  <c r="T604" i="1" s="1"/>
  <c r="W604" i="1"/>
  <c r="X604" i="1" s="1"/>
  <c r="AC604" i="1" s="1"/>
  <c r="Y604" i="1"/>
  <c r="Z604" i="1"/>
  <c r="AA604" i="1"/>
  <c r="AB604" i="1"/>
  <c r="AD604" i="1"/>
  <c r="AE604" i="1" s="1"/>
  <c r="AG604" i="1"/>
  <c r="S605" i="1"/>
  <c r="T605" i="1" s="1"/>
  <c r="W605" i="1"/>
  <c r="X605" i="1" s="1"/>
  <c r="AC605" i="1" s="1"/>
  <c r="Y605" i="1"/>
  <c r="Z605" i="1"/>
  <c r="AA605" i="1"/>
  <c r="AB605" i="1"/>
  <c r="AD605" i="1"/>
  <c r="AE605" i="1" s="1"/>
  <c r="AG605" i="1"/>
  <c r="AR605" i="1"/>
  <c r="AT605" i="1"/>
  <c r="S606" i="1"/>
  <c r="T606" i="1" s="1"/>
  <c r="W606" i="1"/>
  <c r="Y606" i="1"/>
  <c r="Z606" i="1"/>
  <c r="AA606" i="1"/>
  <c r="AB606" i="1"/>
  <c r="AD606" i="1"/>
  <c r="AE606" i="1" s="1"/>
  <c r="AG606" i="1"/>
  <c r="S607" i="1"/>
  <c r="T607" i="1" s="1"/>
  <c r="W607" i="1"/>
  <c r="Y607" i="1"/>
  <c r="Z607" i="1"/>
  <c r="AA607" i="1"/>
  <c r="AB607" i="1"/>
  <c r="AD607" i="1"/>
  <c r="AG607" i="1"/>
  <c r="S608" i="1"/>
  <c r="T608" i="1" s="1"/>
  <c r="W608" i="1"/>
  <c r="Y608" i="1"/>
  <c r="Z608" i="1"/>
  <c r="AA608" i="1"/>
  <c r="AB608" i="1"/>
  <c r="AD608" i="1"/>
  <c r="AG608" i="1"/>
  <c r="S609" i="1"/>
  <c r="T609" i="1" s="1"/>
  <c r="W609" i="1"/>
  <c r="Y609" i="1"/>
  <c r="Z609" i="1"/>
  <c r="AA609" i="1"/>
  <c r="AB609" i="1"/>
  <c r="AD609" i="1"/>
  <c r="AG609" i="1"/>
  <c r="S610" i="1"/>
  <c r="T610" i="1" s="1"/>
  <c r="W610" i="1"/>
  <c r="Y610" i="1"/>
  <c r="Z610" i="1"/>
  <c r="AA610" i="1"/>
  <c r="AB610" i="1"/>
  <c r="AD610" i="1"/>
  <c r="AG610" i="1"/>
  <c r="AI610" i="1"/>
  <c r="S611" i="1"/>
  <c r="T611" i="1" s="1"/>
  <c r="W611" i="1"/>
  <c r="Y611" i="1"/>
  <c r="Z611" i="1"/>
  <c r="AA611" i="1"/>
  <c r="AB611" i="1"/>
  <c r="AD611" i="1"/>
  <c r="AG611" i="1"/>
  <c r="S612" i="1"/>
  <c r="T612" i="1" s="1"/>
  <c r="W612" i="1"/>
  <c r="Y612" i="1"/>
  <c r="Z612" i="1"/>
  <c r="AA612" i="1"/>
  <c r="AB612" i="1"/>
  <c r="AD612" i="1"/>
  <c r="AG612" i="1"/>
  <c r="S613" i="1"/>
  <c r="T613" i="1"/>
  <c r="W613" i="1"/>
  <c r="Y613" i="1"/>
  <c r="Z613" i="1"/>
  <c r="AA613" i="1"/>
  <c r="AB613" i="1"/>
  <c r="AD613" i="1"/>
  <c r="AG613" i="1"/>
  <c r="S614" i="1"/>
  <c r="T614" i="1"/>
  <c r="W614" i="1"/>
  <c r="Y614" i="1"/>
  <c r="Z614" i="1"/>
  <c r="AA614" i="1"/>
  <c r="AB614" i="1"/>
  <c r="AD614" i="1"/>
  <c r="AG614" i="1"/>
  <c r="S615" i="1"/>
  <c r="T615" i="1" s="1"/>
  <c r="W615" i="1"/>
  <c r="Y615" i="1"/>
  <c r="Z615" i="1"/>
  <c r="AA615" i="1"/>
  <c r="AB615" i="1"/>
  <c r="AD615" i="1"/>
  <c r="AG615" i="1"/>
  <c r="S616" i="1"/>
  <c r="T616" i="1" s="1"/>
  <c r="W616" i="1"/>
  <c r="Y616" i="1"/>
  <c r="Z616" i="1"/>
  <c r="AA616" i="1"/>
  <c r="AB616" i="1"/>
  <c r="AD616" i="1"/>
  <c r="AG616" i="1"/>
  <c r="S617" i="1"/>
  <c r="T617" i="1" s="1"/>
  <c r="W617" i="1"/>
  <c r="Y617" i="1"/>
  <c r="Z617" i="1"/>
  <c r="AA617" i="1"/>
  <c r="AB617" i="1"/>
  <c r="AD617" i="1"/>
  <c r="AG617" i="1"/>
  <c r="S618" i="1"/>
  <c r="T618" i="1" s="1"/>
  <c r="W618" i="1"/>
  <c r="X618" i="1" s="1"/>
  <c r="AC618" i="1" s="1"/>
  <c r="Y618" i="1"/>
  <c r="Z618" i="1"/>
  <c r="AA618" i="1"/>
  <c r="AB618" i="1"/>
  <c r="AD618" i="1"/>
  <c r="AE619" i="1" s="1"/>
  <c r="AG618" i="1"/>
  <c r="S619" i="1"/>
  <c r="T619" i="1" s="1"/>
  <c r="W619" i="1"/>
  <c r="Y619" i="1"/>
  <c r="Z619" i="1"/>
  <c r="AA619" i="1"/>
  <c r="AB619" i="1"/>
  <c r="AD619" i="1"/>
  <c r="AG619" i="1"/>
  <c r="AM619" i="1" s="1"/>
  <c r="S620" i="1"/>
  <c r="T620" i="1"/>
  <c r="W620" i="1"/>
  <c r="Y620" i="1"/>
  <c r="Z620" i="1"/>
  <c r="AA620" i="1"/>
  <c r="AB620" i="1"/>
  <c r="AD620" i="1"/>
  <c r="AG620" i="1"/>
  <c r="S621" i="1"/>
  <c r="T621" i="1"/>
  <c r="W621" i="1"/>
  <c r="Y621" i="1"/>
  <c r="Z621" i="1"/>
  <c r="AA621" i="1"/>
  <c r="AB621" i="1"/>
  <c r="AD621" i="1"/>
  <c r="AG621" i="1"/>
  <c r="S622" i="1"/>
  <c r="T622" i="1" s="1"/>
  <c r="W622" i="1"/>
  <c r="Y622" i="1"/>
  <c r="Z622" i="1"/>
  <c r="AA622" i="1"/>
  <c r="AB622" i="1"/>
  <c r="AD622" i="1"/>
  <c r="AG622" i="1"/>
  <c r="S623" i="1"/>
  <c r="T623" i="1"/>
  <c r="W623" i="1"/>
  <c r="Y623" i="1"/>
  <c r="Z623" i="1"/>
  <c r="AA623" i="1"/>
  <c r="AB623" i="1"/>
  <c r="AD623" i="1"/>
  <c r="AG623" i="1"/>
  <c r="S624" i="1"/>
  <c r="T624" i="1" s="1"/>
  <c r="W624" i="1"/>
  <c r="Y624" i="1"/>
  <c r="Z624" i="1"/>
  <c r="AA624" i="1"/>
  <c r="AB624" i="1"/>
  <c r="AD624" i="1"/>
  <c r="AG624" i="1"/>
  <c r="S625" i="1"/>
  <c r="T625" i="1"/>
  <c r="W625" i="1"/>
  <c r="Y625" i="1"/>
  <c r="Z625" i="1"/>
  <c r="AA625" i="1"/>
  <c r="AB625" i="1"/>
  <c r="AD625" i="1"/>
  <c r="AG625" i="1"/>
  <c r="S626" i="1"/>
  <c r="T626" i="1" s="1"/>
  <c r="W626" i="1"/>
  <c r="Y626" i="1"/>
  <c r="Z626" i="1"/>
  <c r="AA626" i="1"/>
  <c r="AB626" i="1"/>
  <c r="AD626" i="1"/>
  <c r="AE625" i="1" s="1"/>
  <c r="AE626" i="1"/>
  <c r="AG626" i="1"/>
  <c r="S627" i="1"/>
  <c r="T627" i="1" s="1"/>
  <c r="W627" i="1"/>
  <c r="Y627" i="1"/>
  <c r="Z627" i="1"/>
  <c r="AA627" i="1"/>
  <c r="AB627" i="1"/>
  <c r="AD627" i="1"/>
  <c r="AG627" i="1"/>
  <c r="AK625" i="1" s="1"/>
  <c r="S628" i="1"/>
  <c r="T628" i="1" s="1"/>
  <c r="W628" i="1"/>
  <c r="Y628" i="1"/>
  <c r="Z628" i="1"/>
  <c r="AA628" i="1"/>
  <c r="AB628" i="1"/>
  <c r="AD628" i="1"/>
  <c r="AG628" i="1"/>
  <c r="S629" i="1"/>
  <c r="T629" i="1" s="1"/>
  <c r="W629" i="1"/>
  <c r="X629" i="1" s="1"/>
  <c r="AC629" i="1" s="1"/>
  <c r="Y629" i="1"/>
  <c r="Z629" i="1"/>
  <c r="AA629" i="1"/>
  <c r="AB629" i="1"/>
  <c r="AD629" i="1"/>
  <c r="AE629" i="1" s="1"/>
  <c r="AG629" i="1"/>
  <c r="S630" i="1"/>
  <c r="T630" i="1" s="1"/>
  <c r="W630" i="1"/>
  <c r="X630" i="1" s="1"/>
  <c r="AC630" i="1" s="1"/>
  <c r="Y630" i="1"/>
  <c r="Z630" i="1"/>
  <c r="AA630" i="1"/>
  <c r="AB630" i="1"/>
  <c r="AD630" i="1"/>
  <c r="AE630" i="1" s="1"/>
  <c r="AG630" i="1"/>
  <c r="AT630" i="1" s="1"/>
  <c r="AQ630" i="1"/>
  <c r="AS630" i="1"/>
  <c r="AU630" i="1"/>
  <c r="S631" i="1"/>
  <c r="T631" i="1" s="1"/>
  <c r="W631" i="1"/>
  <c r="Y631" i="1"/>
  <c r="Z631" i="1"/>
  <c r="AA631" i="1"/>
  <c r="AB631" i="1"/>
  <c r="AD631" i="1"/>
  <c r="AG631" i="1"/>
  <c r="S632" i="1"/>
  <c r="T632" i="1" s="1"/>
  <c r="W632" i="1"/>
  <c r="Y632" i="1"/>
  <c r="Z632" i="1"/>
  <c r="AA632" i="1"/>
  <c r="AB632" i="1"/>
  <c r="AD632" i="1"/>
  <c r="AG632" i="1"/>
  <c r="S633" i="1"/>
  <c r="T633" i="1" s="1"/>
  <c r="W633" i="1"/>
  <c r="Y633" i="1"/>
  <c r="Z633" i="1"/>
  <c r="AA633" i="1"/>
  <c r="AB633" i="1"/>
  <c r="AD633" i="1"/>
  <c r="AG633" i="1"/>
  <c r="S634" i="1"/>
  <c r="T634" i="1" s="1"/>
  <c r="W634" i="1"/>
  <c r="Y634" i="1"/>
  <c r="Z634" i="1"/>
  <c r="AA634" i="1"/>
  <c r="AB634" i="1"/>
  <c r="AD634" i="1"/>
  <c r="AG634" i="1"/>
  <c r="S635" i="1"/>
  <c r="T635" i="1" s="1"/>
  <c r="W635" i="1"/>
  <c r="Y635" i="1"/>
  <c r="Z635" i="1"/>
  <c r="AA635" i="1"/>
  <c r="AB635" i="1"/>
  <c r="AD635" i="1"/>
  <c r="AG635" i="1"/>
  <c r="S636" i="1"/>
  <c r="T636" i="1" s="1"/>
  <c r="W636" i="1"/>
  <c r="Y636" i="1"/>
  <c r="Z636" i="1"/>
  <c r="AA636" i="1"/>
  <c r="AB636" i="1"/>
  <c r="AD636" i="1"/>
  <c r="AG636" i="1"/>
  <c r="S637" i="1"/>
  <c r="T637" i="1" s="1"/>
  <c r="W637" i="1"/>
  <c r="Y637" i="1"/>
  <c r="Z637" i="1"/>
  <c r="AA637" i="1"/>
  <c r="AB637" i="1"/>
  <c r="AD637" i="1"/>
  <c r="AG637" i="1"/>
  <c r="S638" i="1"/>
  <c r="T638" i="1" s="1"/>
  <c r="W638" i="1"/>
  <c r="Y638" i="1"/>
  <c r="Z638" i="1"/>
  <c r="AA638" i="1"/>
  <c r="AB638" i="1"/>
  <c r="AD638" i="1"/>
  <c r="AG638" i="1"/>
  <c r="S639" i="1"/>
  <c r="T639" i="1" s="1"/>
  <c r="W639" i="1"/>
  <c r="Y639" i="1"/>
  <c r="Z639" i="1"/>
  <c r="AA639" i="1"/>
  <c r="AB639" i="1"/>
  <c r="AD639" i="1"/>
  <c r="AE639" i="1"/>
  <c r="AG639" i="1"/>
  <c r="AP637" i="1" s="1"/>
  <c r="S640" i="1"/>
  <c r="T640" i="1" s="1"/>
  <c r="W640" i="1"/>
  <c r="X640" i="1" s="1"/>
  <c r="AC640" i="1" s="1"/>
  <c r="Y640" i="1"/>
  <c r="Z640" i="1"/>
  <c r="AA640" i="1"/>
  <c r="AB640" i="1"/>
  <c r="AD640" i="1"/>
  <c r="AG640" i="1"/>
  <c r="S641" i="1"/>
  <c r="T641" i="1" s="1"/>
  <c r="W641" i="1"/>
  <c r="Y641" i="1"/>
  <c r="Z641" i="1"/>
  <c r="AA641" i="1"/>
  <c r="AB641" i="1"/>
  <c r="AD641" i="1"/>
  <c r="AG641" i="1"/>
  <c r="S642" i="1"/>
  <c r="T642" i="1"/>
  <c r="W642" i="1"/>
  <c r="X642" i="1"/>
  <c r="AC642" i="1" s="1"/>
  <c r="Y642" i="1"/>
  <c r="Z642" i="1"/>
  <c r="AA642" i="1"/>
  <c r="AB642" i="1"/>
  <c r="AD642" i="1"/>
  <c r="AG642" i="1"/>
  <c r="S643" i="1"/>
  <c r="T643" i="1" s="1"/>
  <c r="W643" i="1"/>
  <c r="Y643" i="1"/>
  <c r="Z643" i="1"/>
  <c r="AA643" i="1"/>
  <c r="AB643" i="1"/>
  <c r="AD643" i="1"/>
  <c r="AG643" i="1"/>
  <c r="S644" i="1"/>
  <c r="T644" i="1" s="1"/>
  <c r="W644" i="1"/>
  <c r="X643" i="1" s="1"/>
  <c r="AC643" i="1" s="1"/>
  <c r="Y644" i="1"/>
  <c r="Z644" i="1"/>
  <c r="AA644" i="1"/>
  <c r="AB644" i="1"/>
  <c r="AD644" i="1"/>
  <c r="AG644" i="1"/>
  <c r="S645" i="1"/>
  <c r="T645" i="1" s="1"/>
  <c r="W645" i="1"/>
  <c r="Y645" i="1"/>
  <c r="Z645" i="1"/>
  <c r="AA645" i="1"/>
  <c r="AB645" i="1"/>
  <c r="AD645" i="1"/>
  <c r="AG645" i="1"/>
  <c r="S646" i="1"/>
  <c r="T646" i="1"/>
  <c r="W646" i="1"/>
  <c r="X649" i="1" s="1"/>
  <c r="AC649" i="1" s="1"/>
  <c r="Y646" i="1"/>
  <c r="Z646" i="1"/>
  <c r="AA646" i="1"/>
  <c r="AB646" i="1"/>
  <c r="AD646" i="1"/>
  <c r="AG646" i="1"/>
  <c r="S647" i="1"/>
  <c r="T647" i="1" s="1"/>
  <c r="W647" i="1"/>
  <c r="Y647" i="1"/>
  <c r="Z647" i="1"/>
  <c r="AA647" i="1"/>
  <c r="AB647" i="1"/>
  <c r="AD647" i="1"/>
  <c r="AG647" i="1"/>
  <c r="S648" i="1"/>
  <c r="T648" i="1" s="1"/>
  <c r="W648" i="1"/>
  <c r="Y648" i="1"/>
  <c r="Z648" i="1"/>
  <c r="AA648" i="1"/>
  <c r="AB648" i="1"/>
  <c r="AD648" i="1"/>
  <c r="AE646" i="1" s="1"/>
  <c r="AG648" i="1"/>
  <c r="S649" i="1"/>
  <c r="T649" i="1" s="1"/>
  <c r="W649" i="1"/>
  <c r="Y649" i="1"/>
  <c r="Z649" i="1"/>
  <c r="AA649" i="1"/>
  <c r="AB649" i="1"/>
  <c r="AD649" i="1"/>
  <c r="AG649" i="1"/>
  <c r="S650" i="1"/>
  <c r="T650" i="1" s="1"/>
  <c r="W650" i="1"/>
  <c r="Y650" i="1"/>
  <c r="Z650" i="1"/>
  <c r="AA650" i="1"/>
  <c r="AB650" i="1"/>
  <c r="AD650" i="1"/>
  <c r="AG650" i="1"/>
  <c r="AS650" i="1"/>
  <c r="S651" i="1"/>
  <c r="T651" i="1"/>
  <c r="W651" i="1"/>
  <c r="Y651" i="1"/>
  <c r="Z651" i="1"/>
  <c r="AA651" i="1"/>
  <c r="AB651" i="1"/>
  <c r="AD651" i="1"/>
  <c r="AG651" i="1"/>
  <c r="S652" i="1"/>
  <c r="T652" i="1" s="1"/>
  <c r="W652" i="1"/>
  <c r="Y652" i="1"/>
  <c r="Z652" i="1"/>
  <c r="AA652" i="1"/>
  <c r="AB652" i="1"/>
  <c r="AD652" i="1"/>
  <c r="AG652" i="1"/>
  <c r="S653" i="1"/>
  <c r="T653" i="1" s="1"/>
  <c r="W653" i="1"/>
  <c r="Y653" i="1"/>
  <c r="Z653" i="1"/>
  <c r="AA653" i="1"/>
  <c r="AB653" i="1"/>
  <c r="AD653" i="1"/>
  <c r="AG653" i="1"/>
  <c r="S654" i="1"/>
  <c r="T654" i="1" s="1"/>
  <c r="W654" i="1"/>
  <c r="Y654" i="1"/>
  <c r="Z654" i="1"/>
  <c r="AA654" i="1"/>
  <c r="AB654" i="1"/>
  <c r="AD654" i="1"/>
  <c r="AG654" i="1"/>
  <c r="S655" i="1"/>
  <c r="T655" i="1" s="1"/>
  <c r="W655" i="1"/>
  <c r="Y655" i="1"/>
  <c r="Z655" i="1"/>
  <c r="AA655" i="1"/>
  <c r="AB655" i="1"/>
  <c r="AD655" i="1"/>
  <c r="AG655" i="1"/>
  <c r="S656" i="1"/>
  <c r="T656" i="1"/>
  <c r="W656" i="1"/>
  <c r="Y656" i="1"/>
  <c r="Z656" i="1"/>
  <c r="AA656" i="1"/>
  <c r="AB656" i="1"/>
  <c r="AD656" i="1"/>
  <c r="AG656" i="1"/>
  <c r="S657" i="1"/>
  <c r="T657" i="1" s="1"/>
  <c r="W657" i="1"/>
  <c r="Y657" i="1"/>
  <c r="Z657" i="1"/>
  <c r="AA657" i="1"/>
  <c r="AB657" i="1"/>
  <c r="AD657" i="1"/>
  <c r="AG657" i="1"/>
  <c r="S658" i="1"/>
  <c r="T658" i="1" s="1"/>
  <c r="W658" i="1"/>
  <c r="Y658" i="1"/>
  <c r="Z658" i="1"/>
  <c r="AA658" i="1"/>
  <c r="AB658" i="1"/>
  <c r="AD658" i="1"/>
  <c r="AG658" i="1"/>
  <c r="S659" i="1"/>
  <c r="T659" i="1"/>
  <c r="W659" i="1"/>
  <c r="Y659" i="1"/>
  <c r="Z659" i="1"/>
  <c r="AA659" i="1"/>
  <c r="AB659" i="1"/>
  <c r="AD659" i="1"/>
  <c r="AG659" i="1"/>
  <c r="S660" i="1"/>
  <c r="T660" i="1" s="1"/>
  <c r="W660" i="1"/>
  <c r="Y660" i="1"/>
  <c r="Z660" i="1"/>
  <c r="AA660" i="1"/>
  <c r="AB660" i="1"/>
  <c r="AD660" i="1"/>
  <c r="AG660" i="1"/>
  <c r="S661" i="1"/>
  <c r="T661" i="1"/>
  <c r="W661" i="1"/>
  <c r="X661" i="1" s="1"/>
  <c r="AC661" i="1" s="1"/>
  <c r="Y661" i="1"/>
  <c r="Z661" i="1"/>
  <c r="AA661" i="1"/>
  <c r="AB661" i="1"/>
  <c r="AD661" i="1"/>
  <c r="AE661" i="1" s="1"/>
  <c r="AG661" i="1"/>
  <c r="AP661" i="1" s="1"/>
  <c r="S662" i="1"/>
  <c r="T662" i="1" s="1"/>
  <c r="W662" i="1"/>
  <c r="Y662" i="1"/>
  <c r="Z662" i="1"/>
  <c r="AA662" i="1"/>
  <c r="AB662" i="1"/>
  <c r="AD662" i="1"/>
  <c r="AG662" i="1"/>
  <c r="AH662" i="1" s="1"/>
  <c r="S663" i="1"/>
  <c r="T663" i="1"/>
  <c r="W663" i="1"/>
  <c r="Y663" i="1"/>
  <c r="Z663" i="1"/>
  <c r="AA663" i="1"/>
  <c r="AB663" i="1"/>
  <c r="AD663" i="1"/>
  <c r="AG663" i="1"/>
  <c r="S664" i="1"/>
  <c r="T664" i="1" s="1"/>
  <c r="W664" i="1"/>
  <c r="Y664" i="1"/>
  <c r="Z664" i="1"/>
  <c r="AA664" i="1"/>
  <c r="AB664" i="1"/>
  <c r="AD664" i="1"/>
  <c r="AG664" i="1"/>
  <c r="AH665" i="1" s="1"/>
  <c r="AP664" i="1"/>
  <c r="AR664" i="1"/>
  <c r="AT664" i="1"/>
  <c r="S665" i="1"/>
  <c r="T665" i="1" s="1"/>
  <c r="W665" i="1"/>
  <c r="Y665" i="1"/>
  <c r="Z665" i="1"/>
  <c r="AA665" i="1"/>
  <c r="AB665" i="1"/>
  <c r="AD665" i="1"/>
  <c r="AG665" i="1"/>
  <c r="AT665" i="1"/>
  <c r="S666" i="1"/>
  <c r="T666" i="1" s="1"/>
  <c r="W666" i="1"/>
  <c r="Y666" i="1"/>
  <c r="Z666" i="1"/>
  <c r="AA666" i="1"/>
  <c r="AB666" i="1"/>
  <c r="AD666" i="1"/>
  <c r="AE666" i="1" s="1"/>
  <c r="AG666" i="1"/>
  <c r="AL666" i="1"/>
  <c r="AM666" i="1"/>
  <c r="AN666" i="1"/>
  <c r="AR666" i="1"/>
  <c r="S667" i="1"/>
  <c r="T667" i="1" s="1"/>
  <c r="W667" i="1"/>
  <c r="Y667" i="1"/>
  <c r="Z667" i="1"/>
  <c r="AA667" i="1"/>
  <c r="AB667" i="1"/>
  <c r="AD667" i="1"/>
  <c r="AG667" i="1"/>
  <c r="S668" i="1"/>
  <c r="T668" i="1" s="1"/>
  <c r="W668" i="1"/>
  <c r="Y668" i="1"/>
  <c r="Z668" i="1"/>
  <c r="AA668" i="1"/>
  <c r="AB668" i="1"/>
  <c r="AD668" i="1"/>
  <c r="AG668" i="1"/>
  <c r="S669" i="1"/>
  <c r="T669" i="1" s="1"/>
  <c r="W669" i="1"/>
  <c r="X669" i="1" s="1"/>
  <c r="AC669" i="1" s="1"/>
  <c r="Y669" i="1"/>
  <c r="Z669" i="1"/>
  <c r="AA669" i="1"/>
  <c r="AB669" i="1"/>
  <c r="AD669" i="1"/>
  <c r="AG669" i="1"/>
  <c r="S670" i="1"/>
  <c r="T670" i="1" s="1"/>
  <c r="W670" i="1"/>
  <c r="X670" i="1"/>
  <c r="AC670" i="1" s="1"/>
  <c r="Y670" i="1"/>
  <c r="Z670" i="1"/>
  <c r="AA670" i="1"/>
  <c r="AB670" i="1"/>
  <c r="AD670" i="1"/>
  <c r="AG670" i="1"/>
  <c r="S671" i="1"/>
  <c r="T671" i="1" s="1"/>
  <c r="W671" i="1"/>
  <c r="Y671" i="1"/>
  <c r="Z671" i="1"/>
  <c r="AA671" i="1"/>
  <c r="AB671" i="1"/>
  <c r="AD671" i="1"/>
  <c r="AG671" i="1"/>
  <c r="S672" i="1"/>
  <c r="T672" i="1" s="1"/>
  <c r="W672" i="1"/>
  <c r="X672" i="1" s="1"/>
  <c r="AC672" i="1" s="1"/>
  <c r="Y672" i="1"/>
  <c r="Z672" i="1"/>
  <c r="AA672" i="1"/>
  <c r="AB672" i="1"/>
  <c r="AD672" i="1"/>
  <c r="AG672" i="1"/>
  <c r="S673" i="1"/>
  <c r="T673" i="1" s="1"/>
  <c r="W673" i="1"/>
  <c r="Y673" i="1"/>
  <c r="Z673" i="1"/>
  <c r="AA673" i="1"/>
  <c r="AB673" i="1"/>
  <c r="AD673" i="1"/>
  <c r="AG673" i="1"/>
  <c r="S674" i="1"/>
  <c r="T674" i="1" s="1"/>
  <c r="W674" i="1"/>
  <c r="Y674" i="1"/>
  <c r="Z674" i="1"/>
  <c r="AA674" i="1"/>
  <c r="AB674" i="1"/>
  <c r="AD674" i="1"/>
  <c r="AE674" i="1" s="1"/>
  <c r="AG674" i="1"/>
  <c r="S675" i="1"/>
  <c r="T675" i="1" s="1"/>
  <c r="W675" i="1"/>
  <c r="X675" i="1" s="1"/>
  <c r="AC675" i="1" s="1"/>
  <c r="Y675" i="1"/>
  <c r="Z675" i="1"/>
  <c r="AA675" i="1"/>
  <c r="AB675" i="1"/>
  <c r="AD675" i="1"/>
  <c r="AG675" i="1"/>
  <c r="S676" i="1"/>
  <c r="T676" i="1" s="1"/>
  <c r="W676" i="1"/>
  <c r="Y676" i="1"/>
  <c r="Z676" i="1"/>
  <c r="AA676" i="1"/>
  <c r="AB676" i="1"/>
  <c r="AD676" i="1"/>
  <c r="AE676" i="1"/>
  <c r="AG676" i="1"/>
  <c r="AJ676" i="1" s="1"/>
  <c r="S677" i="1"/>
  <c r="T677" i="1" s="1"/>
  <c r="W677" i="1"/>
  <c r="X680" i="1" s="1"/>
  <c r="AC680" i="1" s="1"/>
  <c r="Y677" i="1"/>
  <c r="Z677" i="1"/>
  <c r="AA677" i="1"/>
  <c r="AB677" i="1"/>
  <c r="AD677" i="1"/>
  <c r="AG677" i="1"/>
  <c r="S678" i="1"/>
  <c r="T678" i="1" s="1"/>
  <c r="W678" i="1"/>
  <c r="Y678" i="1"/>
  <c r="Z678" i="1"/>
  <c r="AA678" i="1"/>
  <c r="AB678" i="1"/>
  <c r="AD678" i="1"/>
  <c r="AG678" i="1"/>
  <c r="S679" i="1"/>
  <c r="T679" i="1" s="1"/>
  <c r="W679" i="1"/>
  <c r="Y679" i="1"/>
  <c r="Z679" i="1"/>
  <c r="AA679" i="1"/>
  <c r="AB679" i="1"/>
  <c r="AD679" i="1"/>
  <c r="AG679" i="1"/>
  <c r="S680" i="1"/>
  <c r="T680" i="1" s="1"/>
  <c r="W680" i="1"/>
  <c r="Y680" i="1"/>
  <c r="Z680" i="1"/>
  <c r="AA680" i="1"/>
  <c r="AB680" i="1"/>
  <c r="AD680" i="1"/>
  <c r="AG680" i="1"/>
  <c r="S681" i="1"/>
  <c r="T681" i="1" s="1"/>
  <c r="W681" i="1"/>
  <c r="Y681" i="1"/>
  <c r="Z681" i="1"/>
  <c r="AA681" i="1"/>
  <c r="AB681" i="1"/>
  <c r="AD681" i="1"/>
  <c r="AG681" i="1"/>
  <c r="S682" i="1"/>
  <c r="T682" i="1" s="1"/>
  <c r="W682" i="1"/>
  <c r="Y682" i="1"/>
  <c r="Z682" i="1"/>
  <c r="AA682" i="1"/>
  <c r="AB682" i="1"/>
  <c r="AD682" i="1"/>
  <c r="AG682" i="1"/>
  <c r="S683" i="1"/>
  <c r="T683" i="1" s="1"/>
  <c r="W683" i="1"/>
  <c r="Y683" i="1"/>
  <c r="Z683" i="1"/>
  <c r="AA683" i="1"/>
  <c r="AB683" i="1"/>
  <c r="AD683" i="1"/>
  <c r="AG683" i="1"/>
  <c r="S684" i="1"/>
  <c r="T684" i="1" s="1"/>
  <c r="W684" i="1"/>
  <c r="Y684" i="1"/>
  <c r="Z684" i="1"/>
  <c r="AA684" i="1"/>
  <c r="AB684" i="1"/>
  <c r="AD684" i="1"/>
  <c r="AG684" i="1"/>
  <c r="S685" i="1"/>
  <c r="T685" i="1"/>
  <c r="W685" i="1"/>
  <c r="X685" i="1"/>
  <c r="AC685" i="1" s="1"/>
  <c r="Y685" i="1"/>
  <c r="Z685" i="1"/>
  <c r="AA685" i="1"/>
  <c r="AB685" i="1"/>
  <c r="AD685" i="1"/>
  <c r="AE686" i="1" s="1"/>
  <c r="AG685" i="1"/>
  <c r="S686" i="1"/>
  <c r="T686" i="1" s="1"/>
  <c r="W686" i="1"/>
  <c r="Y686" i="1"/>
  <c r="Z686" i="1"/>
  <c r="AA686" i="1"/>
  <c r="AB686" i="1"/>
  <c r="AD686" i="1"/>
  <c r="AG686" i="1"/>
  <c r="S687" i="1"/>
  <c r="T687" i="1" s="1"/>
  <c r="W687" i="1"/>
  <c r="Y687" i="1"/>
  <c r="Z687" i="1"/>
  <c r="AA687" i="1"/>
  <c r="AB687" i="1"/>
  <c r="AD687" i="1"/>
  <c r="AE689" i="1" s="1"/>
  <c r="AG687" i="1"/>
  <c r="S688" i="1"/>
  <c r="T688" i="1" s="1"/>
  <c r="W688" i="1"/>
  <c r="Y688" i="1"/>
  <c r="Z688" i="1"/>
  <c r="AA688" i="1"/>
  <c r="AB688" i="1"/>
  <c r="AD688" i="1"/>
  <c r="AG688" i="1"/>
  <c r="S689" i="1"/>
  <c r="T689" i="1"/>
  <c r="W689" i="1"/>
  <c r="Y689" i="1"/>
  <c r="Z689" i="1"/>
  <c r="AA689" i="1"/>
  <c r="AB689" i="1"/>
  <c r="AD689" i="1"/>
  <c r="AG689" i="1"/>
  <c r="S690" i="1"/>
  <c r="T690" i="1" s="1"/>
  <c r="W690" i="1"/>
  <c r="Y690" i="1"/>
  <c r="Z690" i="1"/>
  <c r="AA690" i="1"/>
  <c r="AB690" i="1"/>
  <c r="AD690" i="1"/>
  <c r="AG690" i="1"/>
  <c r="S691" i="1"/>
  <c r="T691" i="1" s="1"/>
  <c r="W691" i="1"/>
  <c r="X691" i="1" s="1"/>
  <c r="AC691" i="1" s="1"/>
  <c r="Y691" i="1"/>
  <c r="Z691" i="1"/>
  <c r="AA691" i="1"/>
  <c r="AB691" i="1"/>
  <c r="AD691" i="1"/>
  <c r="AE691" i="1" s="1"/>
  <c r="AG691" i="1"/>
  <c r="S692" i="1"/>
  <c r="T692" i="1" s="1"/>
  <c r="W692" i="1"/>
  <c r="Y692" i="1"/>
  <c r="Z692" i="1"/>
  <c r="AA692" i="1"/>
  <c r="AB692" i="1"/>
  <c r="AD692" i="1"/>
  <c r="AG692" i="1"/>
  <c r="S693" i="1"/>
  <c r="T693" i="1" s="1"/>
  <c r="W693" i="1"/>
  <c r="Y693" i="1"/>
  <c r="Z693" i="1"/>
  <c r="AA693" i="1"/>
  <c r="AB693" i="1"/>
  <c r="AD693" i="1"/>
  <c r="AG693" i="1"/>
  <c r="S694" i="1"/>
  <c r="T694" i="1" s="1"/>
  <c r="W694" i="1"/>
  <c r="Y694" i="1"/>
  <c r="Z694" i="1"/>
  <c r="AA694" i="1"/>
  <c r="AB694" i="1"/>
  <c r="AD694" i="1"/>
  <c r="AG694" i="1"/>
  <c r="AP694" i="1" s="1"/>
  <c r="S695" i="1"/>
  <c r="T695" i="1"/>
  <c r="W695" i="1"/>
  <c r="Y695" i="1"/>
  <c r="Z695" i="1"/>
  <c r="AA695" i="1"/>
  <c r="AB695" i="1"/>
  <c r="AD695" i="1"/>
  <c r="AG695" i="1"/>
  <c r="S696" i="1"/>
  <c r="T696" i="1" s="1"/>
  <c r="W696" i="1"/>
  <c r="Y696" i="1"/>
  <c r="Z696" i="1"/>
  <c r="AA696" i="1"/>
  <c r="AB696" i="1"/>
  <c r="AD696" i="1"/>
  <c r="AG696" i="1"/>
  <c r="S697" i="1"/>
  <c r="T697" i="1" s="1"/>
  <c r="W697" i="1"/>
  <c r="Y697" i="1"/>
  <c r="Z697" i="1"/>
  <c r="AA697" i="1"/>
  <c r="AB697" i="1"/>
  <c r="AD697" i="1"/>
  <c r="AG697" i="1"/>
  <c r="S698" i="1"/>
  <c r="T698" i="1" s="1"/>
  <c r="W698" i="1"/>
  <c r="Y698" i="1"/>
  <c r="Z698" i="1"/>
  <c r="AA698" i="1"/>
  <c r="AB698" i="1"/>
  <c r="AD698" i="1"/>
  <c r="AG698" i="1"/>
  <c r="AN698" i="1"/>
  <c r="S699" i="1"/>
  <c r="T699" i="1" s="1"/>
  <c r="W699" i="1"/>
  <c r="Y699" i="1"/>
  <c r="Z699" i="1"/>
  <c r="AA699" i="1"/>
  <c r="AB699" i="1"/>
  <c r="AD699" i="1"/>
  <c r="AG699" i="1"/>
  <c r="S700" i="1"/>
  <c r="T700" i="1" s="1"/>
  <c r="W700" i="1"/>
  <c r="Y700" i="1"/>
  <c r="Z700" i="1"/>
  <c r="AA700" i="1"/>
  <c r="AB700" i="1"/>
  <c r="AD700" i="1"/>
  <c r="AG700" i="1"/>
  <c r="S701" i="1"/>
  <c r="T701" i="1" s="1"/>
  <c r="W701" i="1"/>
  <c r="Y701" i="1"/>
  <c r="Z701" i="1"/>
  <c r="AA701" i="1"/>
  <c r="AB701" i="1"/>
  <c r="AD701" i="1"/>
  <c r="AG701" i="1"/>
  <c r="S702" i="1"/>
  <c r="T702" i="1" s="1"/>
  <c r="W702" i="1"/>
  <c r="Y702" i="1"/>
  <c r="Z702" i="1"/>
  <c r="AA702" i="1"/>
  <c r="AB702" i="1"/>
  <c r="AD702" i="1"/>
  <c r="AG702" i="1"/>
  <c r="S703" i="1"/>
  <c r="T703" i="1" s="1"/>
  <c r="W703" i="1"/>
  <c r="Y703" i="1"/>
  <c r="Z703" i="1"/>
  <c r="AA703" i="1"/>
  <c r="AB703" i="1"/>
  <c r="AD703" i="1"/>
  <c r="AG703" i="1"/>
  <c r="S704" i="1"/>
  <c r="T704" i="1" s="1"/>
  <c r="W704" i="1"/>
  <c r="Y704" i="1"/>
  <c r="Z704" i="1"/>
  <c r="AA704" i="1"/>
  <c r="AB704" i="1"/>
  <c r="AD704" i="1"/>
  <c r="AG704" i="1"/>
  <c r="S705" i="1"/>
  <c r="T705" i="1" s="1"/>
  <c r="W705" i="1"/>
  <c r="X705" i="1" s="1"/>
  <c r="AC705" i="1" s="1"/>
  <c r="Y705" i="1"/>
  <c r="Z705" i="1"/>
  <c r="AA705" i="1"/>
  <c r="AB705" i="1"/>
  <c r="AD705" i="1"/>
  <c r="AE705" i="1" s="1"/>
  <c r="AG705" i="1"/>
  <c r="S706" i="1"/>
  <c r="T706" i="1" s="1"/>
  <c r="W706" i="1"/>
  <c r="Y706" i="1"/>
  <c r="Z706" i="1"/>
  <c r="AA706" i="1"/>
  <c r="AB706" i="1"/>
  <c r="AD706" i="1"/>
  <c r="AG706" i="1"/>
  <c r="S707" i="1"/>
  <c r="T707" i="1" s="1"/>
  <c r="W707" i="1"/>
  <c r="Y707" i="1"/>
  <c r="Z707" i="1"/>
  <c r="AA707" i="1"/>
  <c r="AB707" i="1"/>
  <c r="AD707" i="1"/>
  <c r="AG707" i="1"/>
  <c r="S708" i="1"/>
  <c r="T708" i="1" s="1"/>
  <c r="W708" i="1"/>
  <c r="X707" i="1" s="1"/>
  <c r="AC707" i="1" s="1"/>
  <c r="Y708" i="1"/>
  <c r="Z708" i="1"/>
  <c r="AA708" i="1"/>
  <c r="AB708" i="1"/>
  <c r="AD708" i="1"/>
  <c r="AG708" i="1"/>
  <c r="S709" i="1"/>
  <c r="T709" i="1" s="1"/>
  <c r="W709" i="1"/>
  <c r="Y709" i="1"/>
  <c r="Z709" i="1"/>
  <c r="AA709" i="1"/>
  <c r="AB709" i="1"/>
  <c r="AD709" i="1"/>
  <c r="AG709" i="1"/>
  <c r="S710" i="1"/>
  <c r="T710" i="1" s="1"/>
  <c r="W710" i="1"/>
  <c r="Y710" i="1"/>
  <c r="Z710" i="1"/>
  <c r="AA710" i="1"/>
  <c r="AB710" i="1"/>
  <c r="AD710" i="1"/>
  <c r="AG710" i="1"/>
  <c r="S711" i="1"/>
  <c r="T711" i="1" s="1"/>
  <c r="W711" i="1"/>
  <c r="Y711" i="1"/>
  <c r="Z711" i="1"/>
  <c r="AA711" i="1"/>
  <c r="AB711" i="1"/>
  <c r="AD711" i="1"/>
  <c r="AG711" i="1"/>
  <c r="S712" i="1"/>
  <c r="T712" i="1" s="1"/>
  <c r="W712" i="1"/>
  <c r="Y712" i="1"/>
  <c r="Z712" i="1"/>
  <c r="AA712" i="1"/>
  <c r="AB712" i="1"/>
  <c r="AD712" i="1"/>
  <c r="AG712" i="1"/>
  <c r="S713" i="1"/>
  <c r="T713" i="1" s="1"/>
  <c r="W713" i="1"/>
  <c r="Y713" i="1"/>
  <c r="Z713" i="1"/>
  <c r="AA713" i="1"/>
  <c r="AB713" i="1"/>
  <c r="AD713" i="1"/>
  <c r="AG713" i="1"/>
  <c r="S714" i="1"/>
  <c r="T714" i="1"/>
  <c r="W714" i="1"/>
  <c r="Y714" i="1"/>
  <c r="Z714" i="1"/>
  <c r="AA714" i="1"/>
  <c r="AB714" i="1"/>
  <c r="AD714" i="1"/>
  <c r="AG714" i="1"/>
  <c r="AI714" i="1"/>
  <c r="S715" i="1"/>
  <c r="T715" i="1" s="1"/>
  <c r="W715" i="1"/>
  <c r="Y715" i="1"/>
  <c r="Z715" i="1"/>
  <c r="AA715" i="1"/>
  <c r="AB715" i="1"/>
  <c r="AD715" i="1"/>
  <c r="AG715" i="1"/>
  <c r="S716" i="1"/>
  <c r="T716" i="1" s="1"/>
  <c r="W716" i="1"/>
  <c r="Y716" i="1"/>
  <c r="Z716" i="1"/>
  <c r="AA716" i="1"/>
  <c r="AB716" i="1"/>
  <c r="AD716" i="1"/>
  <c r="AG716" i="1"/>
  <c r="S717" i="1"/>
  <c r="T717" i="1" s="1"/>
  <c r="W717" i="1"/>
  <c r="X715" i="1" s="1"/>
  <c r="AC715" i="1" s="1"/>
  <c r="Y717" i="1"/>
  <c r="Z717" i="1"/>
  <c r="AA717" i="1"/>
  <c r="AB717" i="1"/>
  <c r="AD717" i="1"/>
  <c r="AG717" i="1"/>
  <c r="S718" i="1"/>
  <c r="T718" i="1" s="1"/>
  <c r="W718" i="1"/>
  <c r="Y718" i="1"/>
  <c r="Z718" i="1"/>
  <c r="AA718" i="1"/>
  <c r="AB718" i="1"/>
  <c r="AD718" i="1"/>
  <c r="AG718" i="1"/>
  <c r="S719" i="1"/>
  <c r="T719" i="1" s="1"/>
  <c r="W719" i="1"/>
  <c r="Y719" i="1"/>
  <c r="Z719" i="1"/>
  <c r="AA719" i="1"/>
  <c r="AB719" i="1"/>
  <c r="AD719" i="1"/>
  <c r="AG719" i="1"/>
  <c r="S720" i="1"/>
  <c r="T720" i="1" s="1"/>
  <c r="W720" i="1"/>
  <c r="X721" i="1" s="1"/>
  <c r="AC721" i="1" s="1"/>
  <c r="Y720" i="1"/>
  <c r="Z720" i="1"/>
  <c r="AA720" i="1"/>
  <c r="AB720" i="1"/>
  <c r="AD720" i="1"/>
  <c r="AG720" i="1"/>
  <c r="S721" i="1"/>
  <c r="T721" i="1" s="1"/>
  <c r="W721" i="1"/>
  <c r="Y721" i="1"/>
  <c r="Z721" i="1"/>
  <c r="AA721" i="1"/>
  <c r="AB721" i="1"/>
  <c r="AD721" i="1"/>
  <c r="AE721" i="1" s="1"/>
  <c r="AG721" i="1"/>
  <c r="S722" i="1"/>
  <c r="T722" i="1" s="1"/>
  <c r="W722" i="1"/>
  <c r="X722" i="1" s="1"/>
  <c r="AC722" i="1" s="1"/>
  <c r="Y722" i="1"/>
  <c r="Z722" i="1"/>
  <c r="AA722" i="1"/>
  <c r="AB722" i="1"/>
  <c r="AD722" i="1"/>
  <c r="AE722" i="1" s="1"/>
  <c r="AG722" i="1"/>
  <c r="S723" i="1"/>
  <c r="T723" i="1" s="1"/>
  <c r="W723" i="1"/>
  <c r="Y723" i="1"/>
  <c r="Z723" i="1"/>
  <c r="AA723" i="1"/>
  <c r="AB723" i="1"/>
  <c r="AD723" i="1"/>
  <c r="AG723" i="1"/>
  <c r="S724" i="1"/>
  <c r="T724" i="1"/>
  <c r="W724" i="1"/>
  <c r="X724" i="1"/>
  <c r="AC724" i="1" s="1"/>
  <c r="Y724" i="1"/>
  <c r="Z724" i="1"/>
  <c r="AA724" i="1"/>
  <c r="AB724" i="1"/>
  <c r="AD724" i="1"/>
  <c r="AG724" i="1"/>
  <c r="S725" i="1"/>
  <c r="T725" i="1" s="1"/>
  <c r="W725" i="1"/>
  <c r="Y725" i="1"/>
  <c r="Z725" i="1"/>
  <c r="AA725" i="1"/>
  <c r="AB725" i="1"/>
  <c r="AD725" i="1"/>
  <c r="AG725" i="1"/>
  <c r="S726" i="1"/>
  <c r="T726" i="1" s="1"/>
  <c r="W726" i="1"/>
  <c r="Y726" i="1"/>
  <c r="Z726" i="1"/>
  <c r="AA726" i="1"/>
  <c r="AB726" i="1"/>
  <c r="AD726" i="1"/>
  <c r="AG726" i="1"/>
  <c r="AO726" i="1"/>
  <c r="S727" i="1"/>
  <c r="T727" i="1" s="1"/>
  <c r="W727" i="1"/>
  <c r="Y727" i="1"/>
  <c r="Z727" i="1"/>
  <c r="AA727" i="1"/>
  <c r="AB727" i="1"/>
  <c r="AD727" i="1"/>
  <c r="AG727" i="1"/>
  <c r="S728" i="1"/>
  <c r="T728" i="1" s="1"/>
  <c r="W728" i="1"/>
  <c r="Y728" i="1"/>
  <c r="Z728" i="1"/>
  <c r="AA728" i="1"/>
  <c r="AB728" i="1"/>
  <c r="AD728" i="1"/>
  <c r="AG728" i="1"/>
  <c r="S729" i="1"/>
  <c r="T729" i="1" s="1"/>
  <c r="W729" i="1"/>
  <c r="X729" i="1"/>
  <c r="AC729" i="1" s="1"/>
  <c r="Y729" i="1"/>
  <c r="Z729" i="1"/>
  <c r="AA729" i="1"/>
  <c r="AB729" i="1"/>
  <c r="AD729" i="1"/>
  <c r="AE729" i="1" s="1"/>
  <c r="AG729" i="1"/>
  <c r="AP729" i="1"/>
  <c r="S730" i="1"/>
  <c r="T730" i="1" s="1"/>
  <c r="W730" i="1"/>
  <c r="Y730" i="1"/>
  <c r="Z730" i="1"/>
  <c r="AA730" i="1"/>
  <c r="AB730" i="1"/>
  <c r="AD730" i="1"/>
  <c r="AG730" i="1"/>
  <c r="AL730" i="1"/>
  <c r="S731" i="1"/>
  <c r="T731" i="1" s="1"/>
  <c r="W731" i="1"/>
  <c r="Y731" i="1"/>
  <c r="Z731" i="1"/>
  <c r="AA731" i="1"/>
  <c r="AB731" i="1"/>
  <c r="AD731" i="1"/>
  <c r="AG731" i="1"/>
  <c r="S732" i="1"/>
  <c r="T732" i="1" s="1"/>
  <c r="W732" i="1"/>
  <c r="Y732" i="1"/>
  <c r="Z732" i="1"/>
  <c r="AA732" i="1"/>
  <c r="AB732" i="1"/>
  <c r="AD732" i="1"/>
  <c r="AG732" i="1"/>
  <c r="S733" i="1"/>
  <c r="T733" i="1" s="1"/>
  <c r="W733" i="1"/>
  <c r="Y733" i="1"/>
  <c r="Z733" i="1"/>
  <c r="AA733" i="1"/>
  <c r="AB733" i="1"/>
  <c r="AD733" i="1"/>
  <c r="AG733" i="1"/>
  <c r="S734" i="1"/>
  <c r="T734" i="1" s="1"/>
  <c r="W734" i="1"/>
  <c r="X733" i="1" s="1"/>
  <c r="AC733" i="1" s="1"/>
  <c r="X734" i="1"/>
  <c r="AC734" i="1" s="1"/>
  <c r="Y734" i="1"/>
  <c r="Z734" i="1"/>
  <c r="AA734" i="1"/>
  <c r="AB734" i="1"/>
  <c r="AD734" i="1"/>
  <c r="AG734" i="1"/>
  <c r="S735" i="1"/>
  <c r="T735" i="1" s="1"/>
  <c r="W735" i="1"/>
  <c r="Y735" i="1"/>
  <c r="Z735" i="1"/>
  <c r="AA735" i="1"/>
  <c r="AB735" i="1"/>
  <c r="AD735" i="1"/>
  <c r="AG735" i="1"/>
  <c r="AJ735" i="1" s="1"/>
  <c r="AH735" i="1"/>
  <c r="AN735" i="1"/>
  <c r="AP735" i="1"/>
  <c r="S736" i="1"/>
  <c r="T736" i="1" s="1"/>
  <c r="W736" i="1"/>
  <c r="Y736" i="1"/>
  <c r="Z736" i="1"/>
  <c r="AA736" i="1"/>
  <c r="AB736" i="1"/>
  <c r="AD736" i="1"/>
  <c r="AG736" i="1"/>
  <c r="AI736" i="1"/>
  <c r="AM736" i="1"/>
  <c r="AN736" i="1"/>
  <c r="AR736" i="1"/>
  <c r="AS736" i="1"/>
  <c r="AU736" i="1"/>
  <c r="S737" i="1"/>
  <c r="T737" i="1" s="1"/>
  <c r="W737" i="1"/>
  <c r="Y737" i="1"/>
  <c r="Z737" i="1"/>
  <c r="AA737" i="1"/>
  <c r="AB737" i="1"/>
  <c r="AD737" i="1"/>
  <c r="AG737" i="1"/>
  <c r="S738" i="1"/>
  <c r="T738" i="1" s="1"/>
  <c r="W738" i="1"/>
  <c r="Y738" i="1"/>
  <c r="Z738" i="1"/>
  <c r="AA738" i="1"/>
  <c r="AB738" i="1"/>
  <c r="AD738" i="1"/>
  <c r="AG738" i="1"/>
  <c r="AP738" i="1" s="1"/>
  <c r="S739" i="1"/>
  <c r="T739" i="1" s="1"/>
  <c r="W739" i="1"/>
  <c r="X739" i="1" s="1"/>
  <c r="AC739" i="1" s="1"/>
  <c r="Y739" i="1"/>
  <c r="Z739" i="1"/>
  <c r="AA739" i="1"/>
  <c r="AB739" i="1"/>
  <c r="AD739" i="1"/>
  <c r="AE739" i="1" s="1"/>
  <c r="AG739" i="1"/>
  <c r="AH739" i="1" s="1"/>
  <c r="S740" i="1"/>
  <c r="T740" i="1" s="1"/>
  <c r="W740" i="1"/>
  <c r="Y740" i="1"/>
  <c r="Z740" i="1"/>
  <c r="AA740" i="1"/>
  <c r="AB740" i="1"/>
  <c r="AD740" i="1"/>
  <c r="AG740" i="1"/>
  <c r="S741" i="1"/>
  <c r="T741" i="1" s="1"/>
  <c r="W741" i="1"/>
  <c r="Y741" i="1"/>
  <c r="Z741" i="1"/>
  <c r="AA741" i="1"/>
  <c r="AB741" i="1"/>
  <c r="AD741" i="1"/>
  <c r="AG741" i="1"/>
  <c r="S742" i="1"/>
  <c r="T742" i="1" s="1"/>
  <c r="W742" i="1"/>
  <c r="Y742" i="1"/>
  <c r="Z742" i="1"/>
  <c r="AA742" i="1"/>
  <c r="AB742" i="1"/>
  <c r="AD742" i="1"/>
  <c r="AG742" i="1"/>
  <c r="S743" i="1"/>
  <c r="T743" i="1" s="1"/>
  <c r="W743" i="1"/>
  <c r="Y743" i="1"/>
  <c r="Z743" i="1"/>
  <c r="AA743" i="1"/>
  <c r="AB743" i="1"/>
  <c r="AD743" i="1"/>
  <c r="AG743" i="1"/>
  <c r="S744" i="1"/>
  <c r="T744" i="1"/>
  <c r="W744" i="1"/>
  <c r="Y744" i="1"/>
  <c r="Z744" i="1"/>
  <c r="AA744" i="1"/>
  <c r="AB744" i="1"/>
  <c r="AD744" i="1"/>
  <c r="AG744" i="1"/>
  <c r="S745" i="1"/>
  <c r="T745" i="1" s="1"/>
  <c r="W745" i="1"/>
  <c r="Y745" i="1"/>
  <c r="Z745" i="1"/>
  <c r="AA745" i="1"/>
  <c r="AB745" i="1"/>
  <c r="AD745" i="1"/>
  <c r="AE745" i="1" s="1"/>
  <c r="AG745" i="1"/>
  <c r="S746" i="1"/>
  <c r="T746" i="1" s="1"/>
  <c r="W746" i="1"/>
  <c r="Y746" i="1"/>
  <c r="Z746" i="1"/>
  <c r="AA746" i="1"/>
  <c r="AB746" i="1"/>
  <c r="AD746" i="1"/>
  <c r="AG746" i="1"/>
  <c r="S747" i="1"/>
  <c r="T747" i="1" s="1"/>
  <c r="W747" i="1"/>
  <c r="Y747" i="1"/>
  <c r="Z747" i="1"/>
  <c r="AA747" i="1"/>
  <c r="AB747" i="1"/>
  <c r="AD747" i="1"/>
  <c r="AG747" i="1"/>
  <c r="S748" i="1"/>
  <c r="T748" i="1" s="1"/>
  <c r="W748" i="1"/>
  <c r="Y748" i="1"/>
  <c r="Z748" i="1"/>
  <c r="AA748" i="1"/>
  <c r="AB748" i="1"/>
  <c r="AD748" i="1"/>
  <c r="AG748" i="1"/>
  <c r="AI748" i="1"/>
  <c r="AJ748" i="1"/>
  <c r="S749" i="1"/>
  <c r="T749" i="1" s="1"/>
  <c r="W749" i="1"/>
  <c r="Y749" i="1"/>
  <c r="Z749" i="1"/>
  <c r="AA749" i="1"/>
  <c r="AB749" i="1"/>
  <c r="AD749" i="1"/>
  <c r="AG749" i="1"/>
  <c r="AK749" i="1"/>
  <c r="S750" i="1"/>
  <c r="T750" i="1"/>
  <c r="W750" i="1"/>
  <c r="Y750" i="1"/>
  <c r="Z750" i="1"/>
  <c r="AA750" i="1"/>
  <c r="AB750" i="1"/>
  <c r="AD750" i="1"/>
  <c r="AG750" i="1"/>
  <c r="S751" i="1"/>
  <c r="T751" i="1" s="1"/>
  <c r="W751" i="1"/>
  <c r="Y751" i="1"/>
  <c r="Z751" i="1"/>
  <c r="AA751" i="1"/>
  <c r="AB751" i="1"/>
  <c r="AD751" i="1"/>
  <c r="AG751" i="1"/>
  <c r="S752" i="1"/>
  <c r="T752" i="1" s="1"/>
  <c r="W752" i="1"/>
  <c r="Y752" i="1"/>
  <c r="Z752" i="1"/>
  <c r="AA752" i="1"/>
  <c r="AB752" i="1"/>
  <c r="AD752" i="1"/>
  <c r="AG752" i="1"/>
  <c r="S753" i="1"/>
  <c r="T753" i="1" s="1"/>
  <c r="W753" i="1"/>
  <c r="Y753" i="1"/>
  <c r="Z753" i="1"/>
  <c r="AA753" i="1"/>
  <c r="AB753" i="1"/>
  <c r="AD753" i="1"/>
  <c r="AE753" i="1" s="1"/>
  <c r="AG753" i="1"/>
  <c r="AL753" i="1"/>
  <c r="S754" i="1"/>
  <c r="T754" i="1"/>
  <c r="W754" i="1"/>
  <c r="X754" i="1" s="1"/>
  <c r="AC754" i="1" s="1"/>
  <c r="Y754" i="1"/>
  <c r="Z754" i="1"/>
  <c r="AA754" i="1"/>
  <c r="AB754" i="1"/>
  <c r="AD754" i="1"/>
  <c r="AE754" i="1" s="1"/>
  <c r="AG754" i="1"/>
  <c r="AJ754" i="1" s="1"/>
  <c r="AK754" i="1"/>
  <c r="AM754" i="1"/>
  <c r="AO754" i="1"/>
  <c r="AQ754" i="1"/>
  <c r="AR754" i="1"/>
  <c r="S755" i="1"/>
  <c r="T755" i="1" s="1"/>
  <c r="W755" i="1"/>
  <c r="Y755" i="1"/>
  <c r="Z755" i="1"/>
  <c r="AA755" i="1"/>
  <c r="AB755" i="1"/>
  <c r="AD755" i="1"/>
  <c r="AE757" i="1" s="1"/>
  <c r="AG755" i="1"/>
  <c r="S756" i="1"/>
  <c r="T756" i="1" s="1"/>
  <c r="W756" i="1"/>
  <c r="Y756" i="1"/>
  <c r="Z756" i="1"/>
  <c r="AA756" i="1"/>
  <c r="AB756" i="1"/>
  <c r="AD756" i="1"/>
  <c r="AG756" i="1"/>
  <c r="S757" i="1"/>
  <c r="T757" i="1" s="1"/>
  <c r="W757" i="1"/>
  <c r="Y757" i="1"/>
  <c r="Z757" i="1"/>
  <c r="AA757" i="1"/>
  <c r="AB757" i="1"/>
  <c r="AD757" i="1"/>
  <c r="AG757" i="1"/>
  <c r="S758" i="1"/>
  <c r="T758" i="1"/>
  <c r="W758" i="1"/>
  <c r="Y758" i="1"/>
  <c r="Z758" i="1"/>
  <c r="AA758" i="1"/>
  <c r="AB758" i="1"/>
  <c r="AD758" i="1"/>
  <c r="AG758" i="1"/>
  <c r="S759" i="1"/>
  <c r="T759" i="1" s="1"/>
  <c r="W759" i="1"/>
  <c r="Y759" i="1"/>
  <c r="Z759" i="1"/>
  <c r="AA759" i="1"/>
  <c r="AB759" i="1"/>
  <c r="AD759" i="1"/>
  <c r="AG759" i="1"/>
  <c r="AI759" i="1"/>
  <c r="AS759" i="1"/>
  <c r="S760" i="1"/>
  <c r="T760" i="1" s="1"/>
  <c r="W760" i="1"/>
  <c r="Y760" i="1"/>
  <c r="Z760" i="1"/>
  <c r="AA760" i="1"/>
  <c r="AB760" i="1"/>
  <c r="AD760" i="1"/>
  <c r="AG760" i="1"/>
  <c r="S761" i="1"/>
  <c r="T761" i="1" s="1"/>
  <c r="W761" i="1"/>
  <c r="X762" i="1" s="1"/>
  <c r="AC762" i="1" s="1"/>
  <c r="Y761" i="1"/>
  <c r="Z761" i="1"/>
  <c r="AA761" i="1"/>
  <c r="AB761" i="1"/>
  <c r="AD761" i="1"/>
  <c r="AG761" i="1"/>
  <c r="AH761" i="1"/>
  <c r="AI761" i="1"/>
  <c r="AJ761" i="1"/>
  <c r="AK761" i="1"/>
  <c r="AO761" i="1"/>
  <c r="AR761" i="1"/>
  <c r="AT761" i="1"/>
  <c r="AU761" i="1"/>
  <c r="S762" i="1"/>
  <c r="T762" i="1" s="1"/>
  <c r="W762" i="1"/>
  <c r="Y762" i="1"/>
  <c r="Z762" i="1"/>
  <c r="AA762" i="1"/>
  <c r="AB762" i="1"/>
  <c r="AD762" i="1"/>
  <c r="AG762" i="1"/>
  <c r="AH762" i="1" s="1"/>
  <c r="AM762" i="1"/>
  <c r="AQ762" i="1"/>
  <c r="AR762" i="1"/>
  <c r="AS762" i="1"/>
  <c r="AT762" i="1"/>
  <c r="S763" i="1"/>
  <c r="T763" i="1" s="1"/>
  <c r="W763" i="1"/>
  <c r="Y763" i="1"/>
  <c r="Z763" i="1"/>
  <c r="AA763" i="1"/>
  <c r="AB763" i="1"/>
  <c r="AD763" i="1"/>
  <c r="AE765" i="1" s="1"/>
  <c r="AG763" i="1"/>
  <c r="S764" i="1"/>
  <c r="T764" i="1" s="1"/>
  <c r="W764" i="1"/>
  <c r="Y764" i="1"/>
  <c r="Z764" i="1"/>
  <c r="AA764" i="1"/>
  <c r="AB764" i="1"/>
  <c r="AD764" i="1"/>
  <c r="AG764" i="1"/>
  <c r="S765" i="1"/>
  <c r="T765" i="1" s="1"/>
  <c r="W765" i="1"/>
  <c r="Y765" i="1"/>
  <c r="Z765" i="1"/>
  <c r="AA765" i="1"/>
  <c r="AB765" i="1"/>
  <c r="AD765" i="1"/>
  <c r="AG765" i="1"/>
  <c r="AU765" i="1"/>
  <c r="S766" i="1"/>
  <c r="T766" i="1" s="1"/>
  <c r="W766" i="1"/>
  <c r="Y766" i="1"/>
  <c r="Z766" i="1"/>
  <c r="AA766" i="1"/>
  <c r="AB766" i="1"/>
  <c r="AD766" i="1"/>
  <c r="AG766" i="1"/>
  <c r="S767" i="1"/>
  <c r="T767" i="1" s="1"/>
  <c r="W767" i="1"/>
  <c r="Y767" i="1"/>
  <c r="Z767" i="1"/>
  <c r="AA767" i="1"/>
  <c r="AB767" i="1"/>
  <c r="AD767" i="1"/>
  <c r="AG767" i="1"/>
  <c r="S768" i="1"/>
  <c r="T768" i="1" s="1"/>
  <c r="W768" i="1"/>
  <c r="Y768" i="1"/>
  <c r="Z768" i="1"/>
  <c r="AA768" i="1"/>
  <c r="AB768" i="1"/>
  <c r="AD768" i="1"/>
  <c r="AG768" i="1"/>
  <c r="S769" i="1"/>
  <c r="T769" i="1" s="1"/>
  <c r="W769" i="1"/>
  <c r="Y769" i="1"/>
  <c r="Z769" i="1"/>
  <c r="AA769" i="1"/>
  <c r="AB769" i="1"/>
  <c r="AD769" i="1"/>
  <c r="AG769" i="1"/>
  <c r="AQ767" i="1" s="1"/>
  <c r="AM769" i="1"/>
  <c r="S770" i="1"/>
  <c r="T770" i="1" s="1"/>
  <c r="W770" i="1"/>
  <c r="X770" i="1" s="1"/>
  <c r="AC770" i="1" s="1"/>
  <c r="Y770" i="1"/>
  <c r="Z770" i="1"/>
  <c r="AA770" i="1"/>
  <c r="AB770" i="1"/>
  <c r="AD770" i="1"/>
  <c r="AE770" i="1" s="1"/>
  <c r="AG770" i="1"/>
  <c r="AK770" i="1"/>
  <c r="AR770" i="1"/>
  <c r="AT770" i="1"/>
  <c r="S771" i="1"/>
  <c r="T771" i="1" s="1"/>
  <c r="W771" i="1"/>
  <c r="Y771" i="1"/>
  <c r="Z771" i="1"/>
  <c r="AA771" i="1"/>
  <c r="AB771" i="1"/>
  <c r="AD771" i="1"/>
  <c r="AE771" i="1" s="1"/>
  <c r="AG771" i="1"/>
  <c r="S772" i="1"/>
  <c r="T772" i="1" s="1"/>
  <c r="W772" i="1"/>
  <c r="Y772" i="1"/>
  <c r="Z772" i="1"/>
  <c r="AA772" i="1"/>
  <c r="AB772" i="1"/>
  <c r="AD772" i="1"/>
  <c r="AG772" i="1"/>
  <c r="AP771" i="1" s="1"/>
  <c r="S773" i="1"/>
  <c r="T773" i="1" s="1"/>
  <c r="W773" i="1"/>
  <c r="Y773" i="1"/>
  <c r="Z773" i="1"/>
  <c r="AA773" i="1"/>
  <c r="AB773" i="1"/>
  <c r="AD773" i="1"/>
  <c r="AG773" i="1"/>
  <c r="AJ773" i="1"/>
  <c r="AO773" i="1"/>
  <c r="AT773" i="1"/>
  <c r="S774" i="1"/>
  <c r="T774" i="1" s="1"/>
  <c r="W774" i="1"/>
  <c r="X773" i="1" s="1"/>
  <c r="AC773" i="1" s="1"/>
  <c r="Y774" i="1"/>
  <c r="Z774" i="1"/>
  <c r="AA774" i="1"/>
  <c r="AB774" i="1"/>
  <c r="AD774" i="1"/>
  <c r="AG774" i="1"/>
  <c r="AH774" i="1" s="1"/>
  <c r="AO774" i="1"/>
  <c r="S775" i="1"/>
  <c r="T775" i="1" s="1"/>
  <c r="W775" i="1"/>
  <c r="Y775" i="1"/>
  <c r="Z775" i="1"/>
  <c r="AA775" i="1"/>
  <c r="AB775" i="1"/>
  <c r="AD775" i="1"/>
  <c r="AG775" i="1"/>
  <c r="AN775" i="1"/>
  <c r="AT775" i="1"/>
  <c r="AU775" i="1"/>
  <c r="S776" i="1"/>
  <c r="T776" i="1" s="1"/>
  <c r="W776" i="1"/>
  <c r="Y776" i="1"/>
  <c r="Z776" i="1"/>
  <c r="AA776" i="1"/>
  <c r="AB776" i="1"/>
  <c r="AD776" i="1"/>
  <c r="AG776" i="1"/>
  <c r="AH776" i="1"/>
  <c r="AK776" i="1"/>
  <c r="AM776" i="1"/>
  <c r="AQ776" i="1"/>
  <c r="S777" i="1"/>
  <c r="T777" i="1" s="1"/>
  <c r="W777" i="1"/>
  <c r="Y777" i="1"/>
  <c r="Z777" i="1"/>
  <c r="AA777" i="1"/>
  <c r="AB777" i="1"/>
  <c r="AD777" i="1"/>
  <c r="AG777" i="1"/>
  <c r="S778" i="1"/>
  <c r="T778" i="1" s="1"/>
  <c r="W778" i="1"/>
  <c r="Y778" i="1"/>
  <c r="Z778" i="1"/>
  <c r="AA778" i="1"/>
  <c r="AB778" i="1"/>
  <c r="AD778" i="1"/>
  <c r="AE778" i="1" s="1"/>
  <c r="AG778" i="1"/>
  <c r="AH777" i="1" s="1"/>
  <c r="AQ778" i="1"/>
  <c r="S779" i="1"/>
  <c r="T779" i="1"/>
  <c r="W779" i="1"/>
  <c r="Y779" i="1"/>
  <c r="Z779" i="1"/>
  <c r="AA779" i="1"/>
  <c r="AB779" i="1"/>
  <c r="AD779" i="1"/>
  <c r="AG779" i="1"/>
  <c r="S780" i="1"/>
  <c r="T780" i="1" s="1"/>
  <c r="W780" i="1"/>
  <c r="Y780" i="1"/>
  <c r="Z780" i="1"/>
  <c r="AA780" i="1"/>
  <c r="AB780" i="1"/>
  <c r="AD780" i="1"/>
  <c r="AG780" i="1"/>
  <c r="AQ780" i="1"/>
  <c r="S781" i="1"/>
  <c r="T781" i="1" s="1"/>
  <c r="W781" i="1"/>
  <c r="Y781" i="1"/>
  <c r="Z781" i="1"/>
  <c r="AA781" i="1"/>
  <c r="AB781" i="1"/>
  <c r="AD781" i="1"/>
  <c r="AG781" i="1"/>
  <c r="AU781" i="1"/>
  <c r="S782" i="1"/>
  <c r="T782" i="1" s="1"/>
  <c r="W782" i="1"/>
  <c r="Y782" i="1"/>
  <c r="Z782" i="1"/>
  <c r="AA782" i="1"/>
  <c r="AB782" i="1"/>
  <c r="AD782" i="1"/>
  <c r="AG782" i="1"/>
  <c r="AS782" i="1"/>
  <c r="S783" i="1"/>
  <c r="T783" i="1" s="1"/>
  <c r="W783" i="1"/>
  <c r="Y783" i="1"/>
  <c r="Z783" i="1"/>
  <c r="AA783" i="1"/>
  <c r="AB783" i="1"/>
  <c r="AD783" i="1"/>
  <c r="AG783" i="1"/>
  <c r="AJ783" i="1"/>
  <c r="S784" i="1"/>
  <c r="T784" i="1"/>
  <c r="W784" i="1"/>
  <c r="Y784" i="1"/>
  <c r="Z784" i="1"/>
  <c r="AA784" i="1"/>
  <c r="AB784" i="1"/>
  <c r="AD784" i="1"/>
  <c r="AG784" i="1"/>
  <c r="AI784" i="1" s="1"/>
  <c r="S785" i="1"/>
  <c r="T785" i="1"/>
  <c r="W785" i="1"/>
  <c r="Y785" i="1"/>
  <c r="Z785" i="1"/>
  <c r="AA785" i="1"/>
  <c r="AB785" i="1"/>
  <c r="AD785" i="1"/>
  <c r="AG785" i="1"/>
  <c r="S786" i="1"/>
  <c r="T786" i="1" s="1"/>
  <c r="W786" i="1"/>
  <c r="X786" i="1" s="1"/>
  <c r="AC786" i="1" s="1"/>
  <c r="Y786" i="1"/>
  <c r="Z786" i="1"/>
  <c r="AA786" i="1"/>
  <c r="AB786" i="1"/>
  <c r="AD786" i="1"/>
  <c r="AG786" i="1"/>
  <c r="AI786" i="1"/>
  <c r="AJ786" i="1"/>
  <c r="AU786" i="1"/>
  <c r="S787" i="1"/>
  <c r="T787" i="1"/>
  <c r="W787" i="1"/>
  <c r="X787" i="1" s="1"/>
  <c r="AC787" i="1" s="1"/>
  <c r="Y787" i="1"/>
  <c r="Z787" i="1"/>
  <c r="AA787" i="1"/>
  <c r="AB787" i="1"/>
  <c r="AD787" i="1"/>
  <c r="AE787" i="1" s="1"/>
  <c r="AG787" i="1"/>
  <c r="AK787" i="1"/>
  <c r="AL787" i="1"/>
  <c r="S788" i="1"/>
  <c r="T788" i="1" s="1"/>
  <c r="W788" i="1"/>
  <c r="Y788" i="1"/>
  <c r="Z788" i="1"/>
  <c r="AA788" i="1"/>
  <c r="AB788" i="1"/>
  <c r="AD788" i="1"/>
  <c r="AG788" i="1"/>
  <c r="AI788" i="1"/>
  <c r="S789" i="1"/>
  <c r="T789" i="1" s="1"/>
  <c r="W789" i="1"/>
  <c r="X789" i="1" s="1"/>
  <c r="AC789" i="1" s="1"/>
  <c r="Y789" i="1"/>
  <c r="Z789" i="1"/>
  <c r="AA789" i="1"/>
  <c r="AB789" i="1"/>
  <c r="AD789" i="1"/>
  <c r="AG789" i="1"/>
  <c r="S790" i="1"/>
  <c r="T790" i="1" s="1"/>
  <c r="W790" i="1"/>
  <c r="Y790" i="1"/>
  <c r="Z790" i="1"/>
  <c r="AA790" i="1"/>
  <c r="AB790" i="1"/>
  <c r="AD790" i="1"/>
  <c r="AG790" i="1"/>
  <c r="AM790" i="1"/>
  <c r="S791" i="1"/>
  <c r="T791" i="1" s="1"/>
  <c r="W791" i="1"/>
  <c r="X791" i="1" s="1"/>
  <c r="AC791" i="1" s="1"/>
  <c r="Y791" i="1"/>
  <c r="Z791" i="1"/>
  <c r="AA791" i="1"/>
  <c r="AB791" i="1"/>
  <c r="AD791" i="1"/>
  <c r="AE791" i="1"/>
  <c r="AG791" i="1"/>
  <c r="AQ791" i="1"/>
  <c r="S792" i="1"/>
  <c r="T792" i="1" s="1"/>
  <c r="W792" i="1"/>
  <c r="Y792" i="1"/>
  <c r="Z792" i="1"/>
  <c r="AA792" i="1"/>
  <c r="AB792" i="1"/>
  <c r="AD792" i="1"/>
  <c r="AG792" i="1"/>
  <c r="S793" i="1"/>
  <c r="T793" i="1"/>
  <c r="W793" i="1"/>
  <c r="Y793" i="1"/>
  <c r="Z793" i="1"/>
  <c r="AA793" i="1"/>
  <c r="AB793" i="1"/>
  <c r="AD793" i="1"/>
  <c r="AG793" i="1"/>
  <c r="S794" i="1"/>
  <c r="T794" i="1"/>
  <c r="W794" i="1"/>
  <c r="Y794" i="1"/>
  <c r="Z794" i="1"/>
  <c r="AA794" i="1"/>
  <c r="AB794" i="1"/>
  <c r="AD794" i="1"/>
  <c r="AE792" i="1" s="1"/>
  <c r="AG794" i="1"/>
  <c r="S795" i="1"/>
  <c r="T795" i="1"/>
  <c r="W795" i="1"/>
  <c r="Y795" i="1"/>
  <c r="Z795" i="1"/>
  <c r="AA795" i="1"/>
  <c r="AB795" i="1"/>
  <c r="AD795" i="1"/>
  <c r="AG795" i="1"/>
  <c r="S796" i="1"/>
  <c r="T796" i="1" s="1"/>
  <c r="W796" i="1"/>
  <c r="Y796" i="1"/>
  <c r="Z796" i="1"/>
  <c r="AA796" i="1"/>
  <c r="AB796" i="1"/>
  <c r="AD796" i="1"/>
  <c r="AG796" i="1"/>
  <c r="S797" i="1"/>
  <c r="T797" i="1" s="1"/>
  <c r="W797" i="1"/>
  <c r="X797" i="1"/>
  <c r="AC797" i="1" s="1"/>
  <c r="Y797" i="1"/>
  <c r="Z797" i="1"/>
  <c r="AA797" i="1"/>
  <c r="AB797" i="1"/>
  <c r="AD797" i="1"/>
  <c r="AG797" i="1"/>
  <c r="AH797" i="1" s="1"/>
  <c r="AJ797" i="1"/>
  <c r="AU797" i="1"/>
  <c r="S798" i="1"/>
  <c r="T798" i="1"/>
  <c r="W798" i="1"/>
  <c r="X798" i="1" s="1"/>
  <c r="AC798" i="1" s="1"/>
  <c r="Y798" i="1"/>
  <c r="Z798" i="1"/>
  <c r="AA798" i="1"/>
  <c r="AB798" i="1"/>
  <c r="AD798" i="1"/>
  <c r="AG798" i="1"/>
  <c r="AQ798" i="1"/>
  <c r="AU798" i="1"/>
  <c r="S799" i="1"/>
  <c r="T799" i="1" s="1"/>
  <c r="W799" i="1"/>
  <c r="Y799" i="1"/>
  <c r="Z799" i="1"/>
  <c r="AA799" i="1"/>
  <c r="AB799" i="1"/>
  <c r="AD799" i="1"/>
  <c r="AG799" i="1"/>
  <c r="AR799" i="1"/>
  <c r="S800" i="1"/>
  <c r="T800" i="1" s="1"/>
  <c r="W800" i="1"/>
  <c r="Y800" i="1"/>
  <c r="Z800" i="1"/>
  <c r="AA800" i="1"/>
  <c r="AB800" i="1"/>
  <c r="AD800" i="1"/>
  <c r="AG800" i="1"/>
  <c r="S801" i="1"/>
  <c r="T801" i="1"/>
  <c r="W801" i="1"/>
  <c r="X804" i="1" s="1"/>
  <c r="AC804" i="1" s="1"/>
  <c r="Y801" i="1"/>
  <c r="Z801" i="1"/>
  <c r="AA801" i="1"/>
  <c r="AB801" i="1"/>
  <c r="AD801" i="1"/>
  <c r="AG801" i="1"/>
  <c r="S802" i="1"/>
  <c r="T802" i="1" s="1"/>
  <c r="W802" i="1"/>
  <c r="Y802" i="1"/>
  <c r="Z802" i="1"/>
  <c r="AA802" i="1"/>
  <c r="AB802" i="1"/>
  <c r="AD802" i="1"/>
  <c r="AE803" i="1" s="1"/>
  <c r="AG802" i="1"/>
  <c r="S803" i="1"/>
  <c r="T803" i="1" s="1"/>
  <c r="W803" i="1"/>
  <c r="Y803" i="1"/>
  <c r="Z803" i="1"/>
  <c r="AA803" i="1"/>
  <c r="AB803" i="1"/>
  <c r="AD803" i="1"/>
  <c r="AG803" i="1"/>
  <c r="S804" i="1"/>
  <c r="T804" i="1" s="1"/>
  <c r="W804" i="1"/>
  <c r="Y804" i="1"/>
  <c r="Z804" i="1"/>
  <c r="AA804" i="1"/>
  <c r="AB804" i="1"/>
  <c r="AD804" i="1"/>
  <c r="AG804" i="1"/>
  <c r="AR804" i="1" s="1"/>
  <c r="AM804" i="1"/>
  <c r="S805" i="1"/>
  <c r="T805" i="1" s="1"/>
  <c r="W805" i="1"/>
  <c r="Y805" i="1"/>
  <c r="Z805" i="1"/>
  <c r="AA805" i="1"/>
  <c r="AB805" i="1"/>
  <c r="AD805" i="1"/>
  <c r="AG805" i="1"/>
  <c r="S806" i="1"/>
  <c r="T806" i="1" s="1"/>
  <c r="W806" i="1"/>
  <c r="Y806" i="1"/>
  <c r="Z806" i="1"/>
  <c r="AA806" i="1"/>
  <c r="AB806" i="1"/>
  <c r="AD806" i="1"/>
  <c r="AE806" i="1" s="1"/>
  <c r="AG806" i="1"/>
  <c r="S807" i="1"/>
  <c r="T807" i="1" s="1"/>
  <c r="W807" i="1"/>
  <c r="X807" i="1" s="1"/>
  <c r="AC807" i="1" s="1"/>
  <c r="Y807" i="1"/>
  <c r="Z807" i="1"/>
  <c r="AA807" i="1"/>
  <c r="AB807" i="1"/>
  <c r="AD807" i="1"/>
  <c r="AE807" i="1" s="1"/>
  <c r="AG807" i="1"/>
  <c r="S808" i="1"/>
  <c r="T808" i="1"/>
  <c r="W808" i="1"/>
  <c r="Y808" i="1"/>
  <c r="Z808" i="1"/>
  <c r="AA808" i="1"/>
  <c r="AB808" i="1"/>
  <c r="AD808" i="1"/>
  <c r="AG808" i="1"/>
  <c r="AK809" i="1" s="1"/>
  <c r="S809" i="1"/>
  <c r="T809" i="1" s="1"/>
  <c r="W809" i="1"/>
  <c r="Y809" i="1"/>
  <c r="Z809" i="1"/>
  <c r="AA809" i="1"/>
  <c r="AB809" i="1"/>
  <c r="AD809" i="1"/>
  <c r="AG809" i="1"/>
  <c r="S810" i="1"/>
  <c r="T810" i="1" s="1"/>
  <c r="W810" i="1"/>
  <c r="Y810" i="1"/>
  <c r="Z810" i="1"/>
  <c r="AA810" i="1"/>
  <c r="AB810" i="1"/>
  <c r="AD810" i="1"/>
  <c r="AG810" i="1"/>
  <c r="S811" i="1"/>
  <c r="T811" i="1" s="1"/>
  <c r="W811" i="1"/>
  <c r="Y811" i="1"/>
  <c r="Z811" i="1"/>
  <c r="AA811" i="1"/>
  <c r="AB811" i="1"/>
  <c r="AD811" i="1"/>
  <c r="AG811" i="1"/>
  <c r="S812" i="1"/>
  <c r="T812" i="1" s="1"/>
  <c r="W812" i="1"/>
  <c r="Y812" i="1"/>
  <c r="Z812" i="1"/>
  <c r="AA812" i="1"/>
  <c r="AB812" i="1"/>
  <c r="AD812" i="1"/>
  <c r="AE813" i="1" s="1"/>
  <c r="AG812" i="1"/>
  <c r="S813" i="1"/>
  <c r="T813" i="1" s="1"/>
  <c r="W813" i="1"/>
  <c r="Y813" i="1"/>
  <c r="Z813" i="1"/>
  <c r="AA813" i="1"/>
  <c r="AB813" i="1"/>
  <c r="AD813" i="1"/>
  <c r="AG813" i="1"/>
  <c r="AH813" i="1" s="1"/>
  <c r="S814" i="1"/>
  <c r="T814" i="1" s="1"/>
  <c r="W814" i="1"/>
  <c r="X814" i="1" s="1"/>
  <c r="AC814" i="1" s="1"/>
  <c r="Y814" i="1"/>
  <c r="Z814" i="1"/>
  <c r="AA814" i="1"/>
  <c r="AB814" i="1"/>
  <c r="AD814" i="1"/>
  <c r="AE814" i="1" s="1"/>
  <c r="AG814" i="1"/>
  <c r="AH814" i="1"/>
  <c r="AR814" i="1"/>
  <c r="AT814" i="1"/>
  <c r="S815" i="1"/>
  <c r="T815" i="1"/>
  <c r="W815" i="1"/>
  <c r="X815" i="1"/>
  <c r="AC815" i="1" s="1"/>
  <c r="Y815" i="1"/>
  <c r="Z815" i="1"/>
  <c r="AA815" i="1"/>
  <c r="AB815" i="1"/>
  <c r="AD815" i="1"/>
  <c r="AG815" i="1"/>
  <c r="AO815" i="1" s="1"/>
  <c r="AP815" i="1"/>
  <c r="AT815" i="1"/>
  <c r="AU815" i="1"/>
  <c r="S816" i="1"/>
  <c r="T816" i="1" s="1"/>
  <c r="W816" i="1"/>
  <c r="X816" i="1"/>
  <c r="AC816" i="1" s="1"/>
  <c r="Y816" i="1"/>
  <c r="Z816" i="1"/>
  <c r="AA816" i="1"/>
  <c r="AB816" i="1"/>
  <c r="AD816" i="1"/>
  <c r="AE816" i="1" s="1"/>
  <c r="AG816" i="1"/>
  <c r="S817" i="1"/>
  <c r="T817" i="1" s="1"/>
  <c r="W817" i="1"/>
  <c r="X817" i="1" s="1"/>
  <c r="AC817" i="1" s="1"/>
  <c r="Y817" i="1"/>
  <c r="Z817" i="1"/>
  <c r="AA817" i="1"/>
  <c r="AB817" i="1"/>
  <c r="AD817" i="1"/>
  <c r="AG817" i="1"/>
  <c r="AQ817" i="1"/>
  <c r="AR817" i="1"/>
  <c r="AS817" i="1"/>
  <c r="S818" i="1"/>
  <c r="T818" i="1" s="1"/>
  <c r="W818" i="1"/>
  <c r="Y818" i="1"/>
  <c r="Z818" i="1"/>
  <c r="AA818" i="1"/>
  <c r="AB818" i="1"/>
  <c r="AD818" i="1"/>
  <c r="AG818" i="1"/>
  <c r="AQ818" i="1" s="1"/>
  <c r="AJ818" i="1"/>
  <c r="AL818" i="1"/>
  <c r="AM818" i="1"/>
  <c r="S819" i="1"/>
  <c r="T819" i="1" s="1"/>
  <c r="W819" i="1"/>
  <c r="Y819" i="1"/>
  <c r="Z819" i="1"/>
  <c r="AA819" i="1"/>
  <c r="AB819" i="1"/>
  <c r="AD819" i="1"/>
  <c r="AG819" i="1"/>
  <c r="AJ820" i="1" s="1"/>
  <c r="S820" i="1"/>
  <c r="T820" i="1" s="1"/>
  <c r="W820" i="1"/>
  <c r="X820" i="1" s="1"/>
  <c r="AC820" i="1" s="1"/>
  <c r="Y820" i="1"/>
  <c r="Z820" i="1"/>
  <c r="AA820" i="1"/>
  <c r="AB820" i="1"/>
  <c r="AD820" i="1"/>
  <c r="AG820" i="1"/>
  <c r="AP819" i="1" s="1"/>
  <c r="S821" i="1"/>
  <c r="T821" i="1" s="1"/>
  <c r="W821" i="1"/>
  <c r="Y821" i="1"/>
  <c r="Z821" i="1"/>
  <c r="AA821" i="1"/>
  <c r="AB821" i="1"/>
  <c r="AD821" i="1"/>
  <c r="AE821" i="1"/>
  <c r="AG821" i="1"/>
  <c r="AH821" i="1" s="1"/>
  <c r="S822" i="1"/>
  <c r="T822" i="1" s="1"/>
  <c r="W822" i="1"/>
  <c r="Y822" i="1"/>
  <c r="Z822" i="1"/>
  <c r="AA822" i="1"/>
  <c r="AB822" i="1"/>
  <c r="AD822" i="1"/>
  <c r="AG822" i="1"/>
  <c r="AJ822" i="1"/>
  <c r="S823" i="1"/>
  <c r="T823" i="1" s="1"/>
  <c r="W823" i="1"/>
  <c r="X823" i="1"/>
  <c r="AC823" i="1" s="1"/>
  <c r="Y823" i="1"/>
  <c r="Z823" i="1"/>
  <c r="AA823" i="1"/>
  <c r="AB823" i="1"/>
  <c r="AD823" i="1"/>
  <c r="AG823" i="1"/>
  <c r="S824" i="1"/>
  <c r="T824" i="1" s="1"/>
  <c r="W824" i="1"/>
  <c r="Y824" i="1"/>
  <c r="Z824" i="1"/>
  <c r="AA824" i="1"/>
  <c r="AB824" i="1"/>
  <c r="AD824" i="1"/>
  <c r="AG824" i="1"/>
  <c r="S825" i="1"/>
  <c r="T825" i="1" s="1"/>
  <c r="W825" i="1"/>
  <c r="Y825" i="1"/>
  <c r="Z825" i="1"/>
  <c r="AA825" i="1"/>
  <c r="AB825" i="1"/>
  <c r="AD825" i="1"/>
  <c r="AG825" i="1"/>
  <c r="S826" i="1"/>
  <c r="T826" i="1" s="1"/>
  <c r="W826" i="1"/>
  <c r="Y826" i="1"/>
  <c r="Z826" i="1"/>
  <c r="AA826" i="1"/>
  <c r="AB826" i="1"/>
  <c r="AD826" i="1"/>
  <c r="AG826" i="1"/>
  <c r="S827" i="1"/>
  <c r="T827" i="1" s="1"/>
  <c r="W827" i="1"/>
  <c r="Y827" i="1"/>
  <c r="Z827" i="1"/>
  <c r="AA827" i="1"/>
  <c r="AB827" i="1"/>
  <c r="AD827" i="1"/>
  <c r="AG827" i="1"/>
  <c r="S828" i="1"/>
  <c r="T828" i="1"/>
  <c r="W828" i="1"/>
  <c r="Y828" i="1"/>
  <c r="Z828" i="1"/>
  <c r="AA828" i="1"/>
  <c r="AB828" i="1"/>
  <c r="AD828" i="1"/>
  <c r="AG828" i="1"/>
  <c r="AH828" i="1" s="1"/>
  <c r="S829" i="1"/>
  <c r="T829" i="1" s="1"/>
  <c r="W829" i="1"/>
  <c r="Y829" i="1"/>
  <c r="Z829" i="1"/>
  <c r="AA829" i="1"/>
  <c r="AB829" i="1"/>
  <c r="AD829" i="1"/>
  <c r="AG829" i="1"/>
  <c r="S830" i="1"/>
  <c r="T830" i="1"/>
  <c r="W830" i="1"/>
  <c r="X829" i="1" s="1"/>
  <c r="AC829" i="1" s="1"/>
  <c r="Y830" i="1"/>
  <c r="Z830" i="1"/>
  <c r="AA830" i="1"/>
  <c r="AB830" i="1"/>
  <c r="AD830" i="1"/>
  <c r="AG830" i="1"/>
  <c r="S831" i="1"/>
  <c r="T831" i="1"/>
  <c r="W831" i="1"/>
  <c r="Y831" i="1"/>
  <c r="Z831" i="1"/>
  <c r="AA831" i="1"/>
  <c r="AB831" i="1"/>
  <c r="AD831" i="1"/>
  <c r="AE831" i="1" s="1"/>
  <c r="AG831" i="1"/>
  <c r="S832" i="1"/>
  <c r="T832" i="1" s="1"/>
  <c r="W832" i="1"/>
  <c r="Y832" i="1"/>
  <c r="Z832" i="1"/>
  <c r="AA832" i="1"/>
  <c r="AB832" i="1"/>
  <c r="AD832" i="1"/>
  <c r="AG832" i="1"/>
  <c r="AS832" i="1" s="1"/>
  <c r="S833" i="1"/>
  <c r="T833" i="1"/>
  <c r="W833" i="1"/>
  <c r="Y833" i="1"/>
  <c r="Z833" i="1"/>
  <c r="AA833" i="1"/>
  <c r="AB833" i="1"/>
  <c r="AD833" i="1"/>
  <c r="AG833" i="1"/>
  <c r="AO833" i="1"/>
  <c r="S834" i="1"/>
  <c r="T834" i="1" s="1"/>
  <c r="W834" i="1"/>
  <c r="Y834" i="1"/>
  <c r="Z834" i="1"/>
  <c r="AA834" i="1"/>
  <c r="AB834" i="1"/>
  <c r="AD834" i="1"/>
  <c r="AG834" i="1"/>
  <c r="S835" i="1"/>
  <c r="T835" i="1" s="1"/>
  <c r="W835" i="1"/>
  <c r="Y835" i="1"/>
  <c r="Z835" i="1"/>
  <c r="AA835" i="1"/>
  <c r="AB835" i="1"/>
  <c r="AD835" i="1"/>
  <c r="AE832" i="1" s="1"/>
  <c r="AG835" i="1"/>
  <c r="S836" i="1"/>
  <c r="T836" i="1" s="1"/>
  <c r="W836" i="1"/>
  <c r="Y836" i="1"/>
  <c r="Z836" i="1"/>
  <c r="AA836" i="1"/>
  <c r="AB836" i="1"/>
  <c r="AD836" i="1"/>
  <c r="AG836" i="1"/>
  <c r="S837" i="1"/>
  <c r="T837" i="1" s="1"/>
  <c r="W837" i="1"/>
  <c r="Y837" i="1"/>
  <c r="Z837" i="1"/>
  <c r="AA837" i="1"/>
  <c r="AB837" i="1"/>
  <c r="AD837" i="1"/>
  <c r="AG837" i="1"/>
  <c r="S838" i="1"/>
  <c r="T838" i="1" s="1"/>
  <c r="W838" i="1"/>
  <c r="Y838" i="1"/>
  <c r="Z838" i="1"/>
  <c r="AA838" i="1"/>
  <c r="AB838" i="1"/>
  <c r="AD838" i="1"/>
  <c r="AG838" i="1"/>
  <c r="S839" i="1"/>
  <c r="T839" i="1" s="1"/>
  <c r="W839" i="1"/>
  <c r="Y839" i="1"/>
  <c r="Z839" i="1"/>
  <c r="AA839" i="1"/>
  <c r="AB839" i="1"/>
  <c r="AD839" i="1"/>
  <c r="AE839" i="1"/>
  <c r="AG839" i="1"/>
  <c r="S840" i="1"/>
  <c r="T840" i="1" s="1"/>
  <c r="W840" i="1"/>
  <c r="Y840" i="1"/>
  <c r="Z840" i="1"/>
  <c r="AA840" i="1"/>
  <c r="AB840" i="1"/>
  <c r="AD840" i="1"/>
  <c r="AG840" i="1"/>
  <c r="S841" i="1"/>
  <c r="T841" i="1"/>
  <c r="W841" i="1"/>
  <c r="Y841" i="1"/>
  <c r="Z841" i="1"/>
  <c r="AA841" i="1"/>
  <c r="AB841" i="1"/>
  <c r="AD841" i="1"/>
  <c r="AG841" i="1"/>
  <c r="S842" i="1"/>
  <c r="T842" i="1"/>
  <c r="W842" i="1"/>
  <c r="Y842" i="1"/>
  <c r="Z842" i="1"/>
  <c r="AA842" i="1"/>
  <c r="AB842" i="1"/>
  <c r="AD842" i="1"/>
  <c r="AG842" i="1"/>
  <c r="S843" i="1"/>
  <c r="T843" i="1"/>
  <c r="W843" i="1"/>
  <c r="Y843" i="1"/>
  <c r="Z843" i="1"/>
  <c r="AA843" i="1"/>
  <c r="AB843" i="1"/>
  <c r="AD843" i="1"/>
  <c r="AG843" i="1"/>
  <c r="S844" i="1"/>
  <c r="T844" i="1" s="1"/>
  <c r="W844" i="1"/>
  <c r="Y844" i="1"/>
  <c r="Z844" i="1"/>
  <c r="AA844" i="1"/>
  <c r="AB844" i="1"/>
  <c r="AD844" i="1"/>
  <c r="AE845" i="1" s="1"/>
  <c r="AG844" i="1"/>
  <c r="S845" i="1"/>
  <c r="T845" i="1" s="1"/>
  <c r="W845" i="1"/>
  <c r="Y845" i="1"/>
  <c r="Z845" i="1"/>
  <c r="AA845" i="1"/>
  <c r="AB845" i="1"/>
  <c r="AD845" i="1"/>
  <c r="AG845" i="1"/>
  <c r="S846" i="1"/>
  <c r="T846" i="1" s="1"/>
  <c r="W846" i="1"/>
  <c r="Y846" i="1"/>
  <c r="Z846" i="1"/>
  <c r="AA846" i="1"/>
  <c r="AB846" i="1"/>
  <c r="AD846" i="1"/>
  <c r="AG846" i="1"/>
  <c r="AL846" i="1"/>
  <c r="AQ846" i="1"/>
  <c r="S847" i="1"/>
  <c r="T847" i="1" s="1"/>
  <c r="W847" i="1"/>
  <c r="Y847" i="1"/>
  <c r="Z847" i="1"/>
  <c r="AA847" i="1"/>
  <c r="AB847" i="1"/>
  <c r="AD847" i="1"/>
  <c r="AG847" i="1"/>
  <c r="AK846" i="1" s="1"/>
  <c r="AO847" i="1"/>
  <c r="AP847" i="1"/>
  <c r="S848" i="1"/>
  <c r="T848" i="1" s="1"/>
  <c r="W848" i="1"/>
  <c r="X852" i="1" s="1"/>
  <c r="AC852" i="1" s="1"/>
  <c r="Y848" i="1"/>
  <c r="Z848" i="1"/>
  <c r="AA848" i="1"/>
  <c r="AB848" i="1"/>
  <c r="AD848" i="1"/>
  <c r="AG848" i="1"/>
  <c r="S849" i="1"/>
  <c r="T849" i="1" s="1"/>
  <c r="W849" i="1"/>
  <c r="Y849" i="1"/>
  <c r="Z849" i="1"/>
  <c r="AA849" i="1"/>
  <c r="AB849" i="1"/>
  <c r="AD849" i="1"/>
  <c r="AG849" i="1"/>
  <c r="AM852" i="1" s="1"/>
  <c r="S850" i="1"/>
  <c r="T850" i="1" s="1"/>
  <c r="W850" i="1"/>
  <c r="X850" i="1"/>
  <c r="AC850" i="1" s="1"/>
  <c r="Y850" i="1"/>
  <c r="Z850" i="1"/>
  <c r="AA850" i="1"/>
  <c r="AB850" i="1"/>
  <c r="AD850" i="1"/>
  <c r="AG850" i="1"/>
  <c r="S851" i="1"/>
  <c r="T851" i="1" s="1"/>
  <c r="W851" i="1"/>
  <c r="Y851" i="1"/>
  <c r="Z851" i="1"/>
  <c r="AA851" i="1"/>
  <c r="AB851" i="1"/>
  <c r="AD851" i="1"/>
  <c r="AG851" i="1"/>
  <c r="AL849" i="1" s="1"/>
  <c r="S852" i="1"/>
  <c r="T852" i="1"/>
  <c r="W852" i="1"/>
  <c r="Y852" i="1"/>
  <c r="Z852" i="1"/>
  <c r="AA852" i="1"/>
  <c r="AB852" i="1"/>
  <c r="AD852" i="1"/>
  <c r="AG852" i="1"/>
  <c r="AR852" i="1"/>
  <c r="S853" i="1"/>
  <c r="T853" i="1" s="1"/>
  <c r="W853" i="1"/>
  <c r="X853" i="1" s="1"/>
  <c r="AC853" i="1" s="1"/>
  <c r="Y853" i="1"/>
  <c r="Z853" i="1"/>
  <c r="AA853" i="1"/>
  <c r="AB853" i="1"/>
  <c r="AD853" i="1"/>
  <c r="AE853" i="1" s="1"/>
  <c r="AG853" i="1"/>
  <c r="AR853" i="1" s="1"/>
  <c r="AH853" i="1"/>
  <c r="AI853" i="1"/>
  <c r="AK853" i="1"/>
  <c r="AL853" i="1"/>
  <c r="AM853" i="1"/>
  <c r="AO853" i="1"/>
  <c r="AP853" i="1"/>
  <c r="AQ853" i="1"/>
  <c r="AT853" i="1"/>
  <c r="S854" i="1"/>
  <c r="T854" i="1" s="1"/>
  <c r="W854" i="1"/>
  <c r="Y854" i="1"/>
  <c r="Z854" i="1"/>
  <c r="AA854" i="1"/>
  <c r="AB854" i="1"/>
  <c r="AD854" i="1"/>
  <c r="AG854" i="1"/>
  <c r="AO854" i="1"/>
  <c r="S855" i="1"/>
  <c r="T855" i="1"/>
  <c r="W855" i="1"/>
  <c r="Y855" i="1"/>
  <c r="Z855" i="1"/>
  <c r="AA855" i="1"/>
  <c r="AB855" i="1"/>
  <c r="AD855" i="1"/>
  <c r="AG855" i="1"/>
  <c r="AH855" i="1"/>
  <c r="S856" i="1"/>
  <c r="T856" i="1" s="1"/>
  <c r="W856" i="1"/>
  <c r="Y856" i="1"/>
  <c r="Z856" i="1"/>
  <c r="AA856" i="1"/>
  <c r="AB856" i="1"/>
  <c r="AD856" i="1"/>
  <c r="AG856" i="1"/>
  <c r="AR856" i="1"/>
  <c r="S857" i="1"/>
  <c r="T857" i="1" s="1"/>
  <c r="W857" i="1"/>
  <c r="X857" i="1"/>
  <c r="AC857" i="1" s="1"/>
  <c r="Y857" i="1"/>
  <c r="Z857" i="1"/>
  <c r="AA857" i="1"/>
  <c r="AB857" i="1"/>
  <c r="AD857" i="1"/>
  <c r="AG857" i="1"/>
  <c r="AL857" i="1"/>
  <c r="AO857" i="1"/>
  <c r="AS857" i="1"/>
  <c r="S858" i="1"/>
  <c r="T858" i="1" s="1"/>
  <c r="W858" i="1"/>
  <c r="Y858" i="1"/>
  <c r="Z858" i="1"/>
  <c r="AA858" i="1"/>
  <c r="AB858" i="1"/>
  <c r="AD858" i="1"/>
  <c r="AG858" i="1"/>
  <c r="S859" i="1"/>
  <c r="T859" i="1" s="1"/>
  <c r="W859" i="1"/>
  <c r="Y859" i="1"/>
  <c r="Z859" i="1"/>
  <c r="AA859" i="1"/>
  <c r="AB859" i="1"/>
  <c r="AD859" i="1"/>
  <c r="AG859" i="1"/>
  <c r="AO859" i="1"/>
  <c r="S860" i="1"/>
  <c r="T860" i="1" s="1"/>
  <c r="W860" i="1"/>
  <c r="Y860" i="1"/>
  <c r="Z860" i="1"/>
  <c r="AA860" i="1"/>
  <c r="AB860" i="1"/>
  <c r="AD860" i="1"/>
  <c r="AG860" i="1"/>
  <c r="S861" i="1"/>
  <c r="T861" i="1" s="1"/>
  <c r="W861" i="1"/>
  <c r="Y861" i="1"/>
  <c r="Z861" i="1"/>
  <c r="AA861" i="1"/>
  <c r="AB861" i="1"/>
  <c r="AD861" i="1"/>
  <c r="AE860" i="1" s="1"/>
  <c r="AG861" i="1"/>
  <c r="AS858" i="1" s="1"/>
  <c r="AS861" i="1"/>
  <c r="S862" i="1"/>
  <c r="T862" i="1" s="1"/>
  <c r="W862" i="1"/>
  <c r="Y862" i="1"/>
  <c r="Z862" i="1"/>
  <c r="AA862" i="1"/>
  <c r="AB862" i="1"/>
  <c r="AD862" i="1"/>
  <c r="AG862" i="1"/>
  <c r="AU864" i="1" s="1"/>
  <c r="AL862" i="1"/>
  <c r="S863" i="1"/>
  <c r="T863" i="1"/>
  <c r="W863" i="1"/>
  <c r="Y863" i="1"/>
  <c r="Z863" i="1"/>
  <c r="AA863" i="1"/>
  <c r="AB863" i="1"/>
  <c r="AD863" i="1"/>
  <c r="AG863" i="1"/>
  <c r="AR863" i="1"/>
  <c r="S864" i="1"/>
  <c r="T864" i="1" s="1"/>
  <c r="W864" i="1"/>
  <c r="Y864" i="1"/>
  <c r="Z864" i="1"/>
  <c r="AA864" i="1"/>
  <c r="AB864" i="1"/>
  <c r="AD864" i="1"/>
  <c r="AG864" i="1"/>
  <c r="AH864" i="1"/>
  <c r="AS864" i="1"/>
  <c r="S865" i="1"/>
  <c r="T865" i="1" s="1"/>
  <c r="W865" i="1"/>
  <c r="Y865" i="1"/>
  <c r="Z865" i="1"/>
  <c r="AA865" i="1"/>
  <c r="AB865" i="1"/>
  <c r="AD865" i="1"/>
  <c r="AG865" i="1"/>
  <c r="S866" i="1"/>
  <c r="T866" i="1" s="1"/>
  <c r="W866" i="1"/>
  <c r="Y866" i="1"/>
  <c r="Z866" i="1"/>
  <c r="AA866" i="1"/>
  <c r="AB866" i="1"/>
  <c r="AD866" i="1"/>
  <c r="AG866" i="1"/>
  <c r="S867" i="1"/>
  <c r="T867" i="1" s="1"/>
  <c r="W867" i="1"/>
  <c r="Y867" i="1"/>
  <c r="Z867" i="1"/>
  <c r="AA867" i="1"/>
  <c r="AB867" i="1"/>
  <c r="AD867" i="1"/>
  <c r="AG867" i="1"/>
  <c r="S868" i="1"/>
  <c r="T868" i="1"/>
  <c r="W868" i="1"/>
  <c r="Y868" i="1"/>
  <c r="Z868" i="1"/>
  <c r="AA868" i="1"/>
  <c r="AB868" i="1"/>
  <c r="AD868" i="1"/>
  <c r="AG868" i="1"/>
  <c r="S869" i="1"/>
  <c r="T869" i="1"/>
  <c r="W869" i="1"/>
  <c r="Y869" i="1"/>
  <c r="Z869" i="1"/>
  <c r="AA869" i="1"/>
  <c r="AB869" i="1"/>
  <c r="AD869" i="1"/>
  <c r="AE869" i="1"/>
  <c r="AG869" i="1"/>
  <c r="S870" i="1"/>
  <c r="T870" i="1" s="1"/>
  <c r="W870" i="1"/>
  <c r="Y870" i="1"/>
  <c r="Z870" i="1"/>
  <c r="AA870" i="1"/>
  <c r="AB870" i="1"/>
  <c r="AD870" i="1"/>
  <c r="AE870" i="1"/>
  <c r="AG870" i="1"/>
  <c r="AO870" i="1"/>
  <c r="S871" i="1"/>
  <c r="T871" i="1" s="1"/>
  <c r="W871" i="1"/>
  <c r="X872" i="1" s="1"/>
  <c r="AC872" i="1" s="1"/>
  <c r="Y871" i="1"/>
  <c r="Z871" i="1"/>
  <c r="AA871" i="1"/>
  <c r="AB871" i="1"/>
  <c r="AD871" i="1"/>
  <c r="AG871" i="1"/>
  <c r="AH872" i="1" s="1"/>
  <c r="AJ871" i="1"/>
  <c r="AK871" i="1"/>
  <c r="AL871" i="1"/>
  <c r="AM871" i="1"/>
  <c r="AN871" i="1"/>
  <c r="AQ871" i="1"/>
  <c r="S872" i="1"/>
  <c r="T872" i="1" s="1"/>
  <c r="W872" i="1"/>
  <c r="Y872" i="1"/>
  <c r="Z872" i="1"/>
  <c r="AA872" i="1"/>
  <c r="AB872" i="1"/>
  <c r="AD872" i="1"/>
  <c r="AE872" i="1" s="1"/>
  <c r="AG872" i="1"/>
  <c r="AI872" i="1" s="1"/>
  <c r="AJ872" i="1"/>
  <c r="AK872" i="1"/>
  <c r="AQ872" i="1"/>
  <c r="AT872" i="1"/>
  <c r="S873" i="1"/>
  <c r="T873" i="1" s="1"/>
  <c r="W873" i="1"/>
  <c r="Y873" i="1"/>
  <c r="Z873" i="1"/>
  <c r="AA873" i="1"/>
  <c r="AB873" i="1"/>
  <c r="AD873" i="1"/>
  <c r="AG873" i="1"/>
  <c r="S874" i="1"/>
  <c r="T874" i="1" s="1"/>
  <c r="W874" i="1"/>
  <c r="Y874" i="1"/>
  <c r="Z874" i="1"/>
  <c r="AA874" i="1"/>
  <c r="AB874" i="1"/>
  <c r="AD874" i="1"/>
  <c r="AG874" i="1"/>
  <c r="S875" i="1"/>
  <c r="T875" i="1"/>
  <c r="W875" i="1"/>
  <c r="Y875" i="1"/>
  <c r="Z875" i="1"/>
  <c r="AA875" i="1"/>
  <c r="AB875" i="1"/>
  <c r="AD875" i="1"/>
  <c r="AG875" i="1"/>
  <c r="AI875" i="1" s="1"/>
  <c r="AJ875" i="1"/>
  <c r="S876" i="1"/>
  <c r="T876" i="1" s="1"/>
  <c r="W876" i="1"/>
  <c r="Y876" i="1"/>
  <c r="Z876" i="1"/>
  <c r="AA876" i="1"/>
  <c r="AB876" i="1"/>
  <c r="AD876" i="1"/>
  <c r="AG876" i="1"/>
  <c r="S877" i="1"/>
  <c r="T877" i="1" s="1"/>
  <c r="W877" i="1"/>
  <c r="X876" i="1" s="1"/>
  <c r="AC876" i="1" s="1"/>
  <c r="Y877" i="1"/>
  <c r="Z877" i="1"/>
  <c r="AA877" i="1"/>
  <c r="AB877" i="1"/>
  <c r="AD877" i="1"/>
  <c r="AG877" i="1"/>
  <c r="AH876" i="1" s="1"/>
  <c r="S878" i="1"/>
  <c r="T878" i="1"/>
  <c r="W878" i="1"/>
  <c r="Y878" i="1"/>
  <c r="Z878" i="1"/>
  <c r="AA878" i="1"/>
  <c r="AB878" i="1"/>
  <c r="AD878" i="1"/>
  <c r="AG878" i="1"/>
  <c r="S879" i="1"/>
  <c r="T879" i="1" s="1"/>
  <c r="W879" i="1"/>
  <c r="Y879" i="1"/>
  <c r="Z879" i="1"/>
  <c r="AA879" i="1"/>
  <c r="AB879" i="1"/>
  <c r="AD879" i="1"/>
  <c r="AG879" i="1"/>
  <c r="AQ879" i="1"/>
  <c r="S880" i="1"/>
  <c r="T880" i="1"/>
  <c r="W880" i="1"/>
  <c r="Y880" i="1"/>
  <c r="Z880" i="1"/>
  <c r="AA880" i="1"/>
  <c r="AB880" i="1"/>
  <c r="AD880" i="1"/>
  <c r="AG880" i="1"/>
  <c r="S881" i="1"/>
  <c r="T881" i="1" s="1"/>
  <c r="W881" i="1"/>
  <c r="X881" i="1" s="1"/>
  <c r="AC881" i="1" s="1"/>
  <c r="Y881" i="1"/>
  <c r="Z881" i="1"/>
  <c r="AA881" i="1"/>
  <c r="AB881" i="1"/>
  <c r="AD881" i="1"/>
  <c r="AE881" i="1" s="1"/>
  <c r="AG881" i="1"/>
  <c r="AN881" i="1" s="1"/>
  <c r="S882" i="1"/>
  <c r="T882" i="1" s="1"/>
  <c r="W882" i="1"/>
  <c r="Y882" i="1"/>
  <c r="Z882" i="1"/>
  <c r="AA882" i="1"/>
  <c r="AB882" i="1"/>
  <c r="AD882" i="1"/>
  <c r="AE882" i="1" s="1"/>
  <c r="AG882" i="1"/>
  <c r="AH882" i="1" s="1"/>
  <c r="AO882" i="1"/>
  <c r="S883" i="1"/>
  <c r="T883" i="1" s="1"/>
  <c r="W883" i="1"/>
  <c r="Y883" i="1"/>
  <c r="Z883" i="1"/>
  <c r="AA883" i="1"/>
  <c r="AB883" i="1"/>
  <c r="AD883" i="1"/>
  <c r="AG883" i="1"/>
  <c r="S884" i="1"/>
  <c r="T884" i="1" s="1"/>
  <c r="W884" i="1"/>
  <c r="Y884" i="1"/>
  <c r="Z884" i="1"/>
  <c r="AA884" i="1"/>
  <c r="AB884" i="1"/>
  <c r="AD884" i="1"/>
  <c r="AG884" i="1"/>
  <c r="AK884" i="1"/>
  <c r="AQ884" i="1"/>
  <c r="AT884" i="1"/>
  <c r="S885" i="1"/>
  <c r="T885" i="1" s="1"/>
  <c r="W885" i="1"/>
  <c r="Y885" i="1"/>
  <c r="Z885" i="1"/>
  <c r="AA885" i="1"/>
  <c r="AB885" i="1"/>
  <c r="AD885" i="1"/>
  <c r="AG885" i="1"/>
  <c r="S886" i="1"/>
  <c r="T886" i="1"/>
  <c r="W886" i="1"/>
  <c r="X885" i="1" s="1"/>
  <c r="AC885" i="1" s="1"/>
  <c r="Y886" i="1"/>
  <c r="Z886" i="1"/>
  <c r="AA886" i="1"/>
  <c r="AB886" i="1"/>
  <c r="AD886" i="1"/>
  <c r="AE885" i="1" s="1"/>
  <c r="AG886" i="1"/>
  <c r="AI886" i="1"/>
  <c r="S887" i="1"/>
  <c r="T887" i="1" s="1"/>
  <c r="W887" i="1"/>
  <c r="X887" i="1" s="1"/>
  <c r="AC887" i="1" s="1"/>
  <c r="Y887" i="1"/>
  <c r="Z887" i="1"/>
  <c r="AA887" i="1"/>
  <c r="AB887" i="1"/>
  <c r="AD887" i="1"/>
  <c r="AE887" i="1"/>
  <c r="AG887" i="1"/>
  <c r="AH887" i="1"/>
  <c r="AI887" i="1"/>
  <c r="S888" i="1"/>
  <c r="T888" i="1" s="1"/>
  <c r="W888" i="1"/>
  <c r="X888" i="1"/>
  <c r="AC888" i="1" s="1"/>
  <c r="Y888" i="1"/>
  <c r="Z888" i="1"/>
  <c r="AA888" i="1"/>
  <c r="AB888" i="1"/>
  <c r="AD888" i="1"/>
  <c r="AG888" i="1"/>
  <c r="S889" i="1"/>
  <c r="T889" i="1" s="1"/>
  <c r="W889" i="1"/>
  <c r="Y889" i="1"/>
  <c r="Z889" i="1"/>
  <c r="AA889" i="1"/>
  <c r="AB889" i="1"/>
  <c r="AD889" i="1"/>
  <c r="AG889" i="1"/>
  <c r="A890" i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S890" i="1"/>
  <c r="T890" i="1" s="1"/>
  <c r="W890" i="1"/>
  <c r="X890" i="1"/>
  <c r="AC890" i="1" s="1"/>
  <c r="Y890" i="1"/>
  <c r="Z890" i="1"/>
  <c r="AA890" i="1"/>
  <c r="AB890" i="1"/>
  <c r="AD890" i="1"/>
  <c r="AG890" i="1"/>
  <c r="S891" i="1"/>
  <c r="T891" i="1" s="1"/>
  <c r="W891" i="1"/>
  <c r="X891" i="1" s="1"/>
  <c r="AC891" i="1" s="1"/>
  <c r="Y891" i="1"/>
  <c r="Z891" i="1"/>
  <c r="AA891" i="1"/>
  <c r="AB891" i="1"/>
  <c r="AD891" i="1"/>
  <c r="AE891" i="1"/>
  <c r="AG891" i="1"/>
  <c r="AK891" i="1"/>
  <c r="S892" i="1"/>
  <c r="T892" i="1"/>
  <c r="W892" i="1"/>
  <c r="Y892" i="1"/>
  <c r="Z892" i="1"/>
  <c r="AA892" i="1"/>
  <c r="AB892" i="1"/>
  <c r="AD892" i="1"/>
  <c r="AG892" i="1"/>
  <c r="S893" i="1"/>
  <c r="T893" i="1"/>
  <c r="W893" i="1"/>
  <c r="Y893" i="1"/>
  <c r="Z893" i="1"/>
  <c r="AA893" i="1"/>
  <c r="AB893" i="1"/>
  <c r="AD893" i="1"/>
  <c r="AG893" i="1"/>
  <c r="AL894" i="1" s="1"/>
  <c r="S894" i="1"/>
  <c r="T894" i="1" s="1"/>
  <c r="W894" i="1"/>
  <c r="Y894" i="1"/>
  <c r="Z894" i="1"/>
  <c r="AA894" i="1"/>
  <c r="AB894" i="1"/>
  <c r="AD894" i="1"/>
  <c r="AE893" i="1" s="1"/>
  <c r="AG894" i="1"/>
  <c r="S895" i="1"/>
  <c r="T895" i="1" s="1"/>
  <c r="W895" i="1"/>
  <c r="Y895" i="1"/>
  <c r="Z895" i="1"/>
  <c r="AA895" i="1"/>
  <c r="AB895" i="1"/>
  <c r="AD895" i="1"/>
  <c r="AG895" i="1"/>
  <c r="S896" i="1"/>
  <c r="T896" i="1" s="1"/>
  <c r="W896" i="1"/>
  <c r="X896" i="1" s="1"/>
  <c r="AC896" i="1" s="1"/>
  <c r="Y896" i="1"/>
  <c r="Z896" i="1"/>
  <c r="AA896" i="1"/>
  <c r="AB896" i="1"/>
  <c r="AD896" i="1"/>
  <c r="AE896" i="1" s="1"/>
  <c r="AG896" i="1"/>
  <c r="AI896" i="1"/>
  <c r="AJ896" i="1"/>
  <c r="AO896" i="1"/>
  <c r="AR896" i="1"/>
  <c r="AS896" i="1"/>
  <c r="AT896" i="1"/>
  <c r="AU896" i="1"/>
  <c r="S897" i="1"/>
  <c r="T897" i="1" s="1"/>
  <c r="W897" i="1"/>
  <c r="Y897" i="1"/>
  <c r="Z897" i="1"/>
  <c r="AA897" i="1"/>
  <c r="AB897" i="1"/>
  <c r="AD897" i="1"/>
  <c r="AG897" i="1"/>
  <c r="AH897" i="1" s="1"/>
  <c r="S898" i="1"/>
  <c r="T898" i="1"/>
  <c r="W898" i="1"/>
  <c r="X899" i="1" s="1"/>
  <c r="AC899" i="1" s="1"/>
  <c r="Y898" i="1"/>
  <c r="Z898" i="1"/>
  <c r="AA898" i="1"/>
  <c r="AB898" i="1"/>
  <c r="AD898" i="1"/>
  <c r="AG898" i="1"/>
  <c r="S899" i="1"/>
  <c r="T899" i="1" s="1"/>
  <c r="W899" i="1"/>
  <c r="Y899" i="1"/>
  <c r="Z899" i="1"/>
  <c r="AA899" i="1"/>
  <c r="AB899" i="1"/>
  <c r="AD899" i="1"/>
  <c r="AG899" i="1"/>
  <c r="AJ899" i="1"/>
  <c r="AP899" i="1"/>
  <c r="AT899" i="1"/>
  <c r="S900" i="1"/>
  <c r="T900" i="1" s="1"/>
  <c r="W900" i="1"/>
  <c r="Y900" i="1"/>
  <c r="Z900" i="1"/>
  <c r="AA900" i="1"/>
  <c r="AB900" i="1"/>
  <c r="AD900" i="1"/>
  <c r="AG900" i="1"/>
  <c r="AO900" i="1"/>
  <c r="AT900" i="1"/>
  <c r="S901" i="1"/>
  <c r="T901" i="1" s="1"/>
  <c r="W901" i="1"/>
  <c r="Y901" i="1"/>
  <c r="Z901" i="1"/>
  <c r="AA901" i="1"/>
  <c r="AB901" i="1"/>
  <c r="AD901" i="1"/>
  <c r="AG901" i="1"/>
  <c r="S902" i="1"/>
  <c r="T902" i="1" s="1"/>
  <c r="W902" i="1"/>
  <c r="Y902" i="1"/>
  <c r="Z902" i="1"/>
  <c r="AA902" i="1"/>
  <c r="AB902" i="1"/>
  <c r="AD902" i="1"/>
  <c r="AG902" i="1"/>
  <c r="AI902" i="1"/>
  <c r="S903" i="1"/>
  <c r="T903" i="1" s="1"/>
  <c r="W903" i="1"/>
  <c r="Y903" i="1"/>
  <c r="Z903" i="1"/>
  <c r="AA903" i="1"/>
  <c r="AB903" i="1"/>
  <c r="AD903" i="1"/>
  <c r="AG903" i="1"/>
  <c r="S904" i="1"/>
  <c r="T904" i="1" s="1"/>
  <c r="W904" i="1"/>
  <c r="Y904" i="1"/>
  <c r="Z904" i="1"/>
  <c r="AA904" i="1"/>
  <c r="AB904" i="1"/>
  <c r="AD904" i="1"/>
  <c r="AG904" i="1"/>
  <c r="S905" i="1"/>
  <c r="T905" i="1" s="1"/>
  <c r="W905" i="1"/>
  <c r="Y905" i="1"/>
  <c r="Z905" i="1"/>
  <c r="AA905" i="1"/>
  <c r="AB905" i="1"/>
  <c r="AD905" i="1"/>
  <c r="AG905" i="1"/>
  <c r="S906" i="1"/>
  <c r="T906" i="1" s="1"/>
  <c r="W906" i="1"/>
  <c r="X906" i="1" s="1"/>
  <c r="AC906" i="1" s="1"/>
  <c r="Y906" i="1"/>
  <c r="Z906" i="1"/>
  <c r="AA906" i="1"/>
  <c r="AB906" i="1"/>
  <c r="AD906" i="1"/>
  <c r="AG906" i="1"/>
  <c r="AQ904" i="1" s="1"/>
  <c r="S907" i="1"/>
  <c r="T907" i="1" s="1"/>
  <c r="W907" i="1"/>
  <c r="Y907" i="1"/>
  <c r="Z907" i="1"/>
  <c r="AA907" i="1"/>
  <c r="AB907" i="1"/>
  <c r="AD907" i="1"/>
  <c r="AG907" i="1"/>
  <c r="S908" i="1"/>
  <c r="T908" i="1" s="1"/>
  <c r="W908" i="1"/>
  <c r="Y908" i="1"/>
  <c r="Z908" i="1"/>
  <c r="AA908" i="1"/>
  <c r="AB908" i="1"/>
  <c r="AD908" i="1"/>
  <c r="AG908" i="1"/>
  <c r="AP908" i="1" s="1"/>
  <c r="S909" i="1"/>
  <c r="T909" i="1" s="1"/>
  <c r="W909" i="1"/>
  <c r="Y909" i="1"/>
  <c r="Z909" i="1"/>
  <c r="AA909" i="1"/>
  <c r="AB909" i="1"/>
  <c r="AD909" i="1"/>
  <c r="AG909" i="1"/>
  <c r="S910" i="1"/>
  <c r="T910" i="1" s="1"/>
  <c r="W910" i="1"/>
  <c r="Y910" i="1"/>
  <c r="Z910" i="1"/>
  <c r="AA910" i="1"/>
  <c r="AB910" i="1"/>
  <c r="AD910" i="1"/>
  <c r="AG910" i="1"/>
  <c r="S911" i="1"/>
  <c r="T911" i="1" s="1"/>
  <c r="W911" i="1"/>
  <c r="Y911" i="1"/>
  <c r="Z911" i="1"/>
  <c r="AA911" i="1"/>
  <c r="AB911" i="1"/>
  <c r="AD911" i="1"/>
  <c r="AG911" i="1"/>
  <c r="S912" i="1"/>
  <c r="T912" i="1" s="1"/>
  <c r="W912" i="1"/>
  <c r="Y912" i="1"/>
  <c r="Z912" i="1"/>
  <c r="AA912" i="1"/>
  <c r="AB912" i="1"/>
  <c r="AD912" i="1"/>
  <c r="AE912" i="1" s="1"/>
  <c r="AG912" i="1"/>
  <c r="S913" i="1"/>
  <c r="T913" i="1" s="1"/>
  <c r="W913" i="1"/>
  <c r="Y913" i="1"/>
  <c r="Z913" i="1"/>
  <c r="AA913" i="1"/>
  <c r="AB913" i="1"/>
  <c r="AD913" i="1"/>
  <c r="AG913" i="1"/>
  <c r="S914" i="1"/>
  <c r="T914" i="1" s="1"/>
  <c r="W914" i="1"/>
  <c r="Y914" i="1"/>
  <c r="Z914" i="1"/>
  <c r="AA914" i="1"/>
  <c r="AB914" i="1"/>
  <c r="AD914" i="1"/>
  <c r="AG914" i="1"/>
  <c r="S915" i="1"/>
  <c r="T915" i="1" s="1"/>
  <c r="W915" i="1"/>
  <c r="Y915" i="1"/>
  <c r="Z915" i="1"/>
  <c r="AA915" i="1"/>
  <c r="AB915" i="1"/>
  <c r="AD915" i="1"/>
  <c r="AG915" i="1"/>
  <c r="S916" i="1"/>
  <c r="T916" i="1" s="1"/>
  <c r="W916" i="1"/>
  <c r="Y916" i="1"/>
  <c r="Z916" i="1"/>
  <c r="AA916" i="1"/>
  <c r="AB916" i="1"/>
  <c r="AD916" i="1"/>
  <c r="AG916" i="1"/>
  <c r="S917" i="1"/>
  <c r="T917" i="1" s="1"/>
  <c r="W917" i="1"/>
  <c r="Y917" i="1"/>
  <c r="Z917" i="1"/>
  <c r="AA917" i="1"/>
  <c r="AB917" i="1"/>
  <c r="AD917" i="1"/>
  <c r="AG917" i="1"/>
  <c r="S918" i="1"/>
  <c r="T918" i="1" s="1"/>
  <c r="W918" i="1"/>
  <c r="X917" i="1" s="1"/>
  <c r="AC917" i="1" s="1"/>
  <c r="Y918" i="1"/>
  <c r="Z918" i="1"/>
  <c r="AA918" i="1"/>
  <c r="AB918" i="1"/>
  <c r="AD918" i="1"/>
  <c r="AG918" i="1"/>
  <c r="S919" i="1"/>
  <c r="T919" i="1" s="1"/>
  <c r="W919" i="1"/>
  <c r="Y919" i="1"/>
  <c r="Z919" i="1"/>
  <c r="AA919" i="1"/>
  <c r="AB919" i="1"/>
  <c r="AD919" i="1"/>
  <c r="AG919" i="1"/>
  <c r="S920" i="1"/>
  <c r="T920" i="1" s="1"/>
  <c r="W920" i="1"/>
  <c r="Y920" i="1"/>
  <c r="Z920" i="1"/>
  <c r="AA920" i="1"/>
  <c r="AB920" i="1"/>
  <c r="AD920" i="1"/>
  <c r="AG920" i="1"/>
  <c r="S921" i="1"/>
  <c r="T921" i="1" s="1"/>
  <c r="W921" i="1"/>
  <c r="Y921" i="1"/>
  <c r="Z921" i="1"/>
  <c r="AA921" i="1"/>
  <c r="AB921" i="1"/>
  <c r="AD921" i="1"/>
  <c r="AG921" i="1"/>
  <c r="AS924" i="1" s="1"/>
  <c r="S922" i="1"/>
  <c r="T922" i="1" s="1"/>
  <c r="W922" i="1"/>
  <c r="Y922" i="1"/>
  <c r="Z922" i="1"/>
  <c r="AA922" i="1"/>
  <c r="AB922" i="1"/>
  <c r="AD922" i="1"/>
  <c r="AG922" i="1"/>
  <c r="S923" i="1"/>
  <c r="T923" i="1" s="1"/>
  <c r="W923" i="1"/>
  <c r="Y923" i="1"/>
  <c r="Z923" i="1"/>
  <c r="AA923" i="1"/>
  <c r="AB923" i="1"/>
  <c r="AD923" i="1"/>
  <c r="AG923" i="1"/>
  <c r="AN923" i="1"/>
  <c r="S924" i="1"/>
  <c r="T924" i="1" s="1"/>
  <c r="W924" i="1"/>
  <c r="Y924" i="1"/>
  <c r="Z924" i="1"/>
  <c r="AA924" i="1"/>
  <c r="AB924" i="1"/>
  <c r="AD924" i="1"/>
  <c r="AG924" i="1"/>
  <c r="S925" i="1"/>
  <c r="T925" i="1" s="1"/>
  <c r="W925" i="1"/>
  <c r="Y925" i="1"/>
  <c r="Z925" i="1"/>
  <c r="AA925" i="1"/>
  <c r="AB925" i="1"/>
  <c r="AD925" i="1"/>
  <c r="AG925" i="1"/>
  <c r="S926" i="1"/>
  <c r="T926" i="1"/>
  <c r="W926" i="1"/>
  <c r="Y926" i="1"/>
  <c r="Z926" i="1"/>
  <c r="AA926" i="1"/>
  <c r="AB926" i="1"/>
  <c r="AD926" i="1"/>
  <c r="AG926" i="1"/>
  <c r="S927" i="1"/>
  <c r="T927" i="1" s="1"/>
  <c r="W927" i="1"/>
  <c r="Y927" i="1"/>
  <c r="Z927" i="1"/>
  <c r="AA927" i="1"/>
  <c r="AB927" i="1"/>
  <c r="AD927" i="1"/>
  <c r="AG927" i="1"/>
  <c r="AH927" i="1" s="1"/>
  <c r="S928" i="1"/>
  <c r="T928" i="1"/>
  <c r="W928" i="1"/>
  <c r="Y928" i="1"/>
  <c r="Z928" i="1"/>
  <c r="AA928" i="1"/>
  <c r="AB928" i="1"/>
  <c r="AD928" i="1"/>
  <c r="AG928" i="1"/>
  <c r="S929" i="1"/>
  <c r="T929" i="1" s="1"/>
  <c r="W929" i="1"/>
  <c r="Y929" i="1"/>
  <c r="Z929" i="1"/>
  <c r="AA929" i="1"/>
  <c r="AB929" i="1"/>
  <c r="AD929" i="1"/>
  <c r="AG929" i="1"/>
  <c r="S930" i="1"/>
  <c r="T930" i="1" s="1"/>
  <c r="W930" i="1"/>
  <c r="Y930" i="1"/>
  <c r="Z930" i="1"/>
  <c r="AA930" i="1"/>
  <c r="AB930" i="1"/>
  <c r="AD930" i="1"/>
  <c r="AG930" i="1"/>
  <c r="AP931" i="1" s="1"/>
  <c r="S931" i="1"/>
  <c r="T931" i="1" s="1"/>
  <c r="W931" i="1"/>
  <c r="Y931" i="1"/>
  <c r="Z931" i="1"/>
  <c r="AA931" i="1"/>
  <c r="AB931" i="1"/>
  <c r="AD931" i="1"/>
  <c r="AG931" i="1"/>
  <c r="S932" i="1"/>
  <c r="T932" i="1" s="1"/>
  <c r="W932" i="1"/>
  <c r="Y932" i="1"/>
  <c r="Z932" i="1"/>
  <c r="AA932" i="1"/>
  <c r="AB932" i="1"/>
  <c r="AD932" i="1"/>
  <c r="AG932" i="1"/>
  <c r="S933" i="1"/>
  <c r="T933" i="1" s="1"/>
  <c r="W933" i="1"/>
  <c r="Y933" i="1"/>
  <c r="Z933" i="1"/>
  <c r="AA933" i="1"/>
  <c r="AB933" i="1"/>
  <c r="AD933" i="1"/>
  <c r="AE933" i="1"/>
  <c r="AG933" i="1"/>
  <c r="AP933" i="1" s="1"/>
  <c r="AM933" i="1"/>
  <c r="AN933" i="1"/>
  <c r="S934" i="1"/>
  <c r="T934" i="1" s="1"/>
  <c r="W934" i="1"/>
  <c r="Y934" i="1"/>
  <c r="Z934" i="1"/>
  <c r="AA934" i="1"/>
  <c r="AB934" i="1"/>
  <c r="AD934" i="1"/>
  <c r="AG934" i="1"/>
  <c r="S935" i="1"/>
  <c r="T935" i="1"/>
  <c r="W935" i="1"/>
  <c r="Y935" i="1"/>
  <c r="Z935" i="1"/>
  <c r="AA935" i="1"/>
  <c r="AB935" i="1"/>
  <c r="AD935" i="1"/>
  <c r="AG935" i="1"/>
  <c r="S936" i="1"/>
  <c r="T936" i="1" s="1"/>
  <c r="W936" i="1"/>
  <c r="X937" i="1" s="1"/>
  <c r="AC937" i="1" s="1"/>
  <c r="Y936" i="1"/>
  <c r="Z936" i="1"/>
  <c r="AA936" i="1"/>
  <c r="AB936" i="1"/>
  <c r="AD936" i="1"/>
  <c r="AE937" i="1" s="1"/>
  <c r="AG936" i="1"/>
  <c r="S937" i="1"/>
  <c r="T937" i="1" s="1"/>
  <c r="W937" i="1"/>
  <c r="Y937" i="1"/>
  <c r="Z937" i="1"/>
  <c r="AA937" i="1"/>
  <c r="AB937" i="1"/>
  <c r="AD937" i="1"/>
  <c r="AG937" i="1"/>
  <c r="AR937" i="1" s="1"/>
  <c r="S938" i="1"/>
  <c r="T938" i="1" s="1"/>
  <c r="W938" i="1"/>
  <c r="X938" i="1" s="1"/>
  <c r="AC938" i="1" s="1"/>
  <c r="Y938" i="1"/>
  <c r="Z938" i="1"/>
  <c r="AA938" i="1"/>
  <c r="AB938" i="1"/>
  <c r="AD938" i="1"/>
  <c r="AG938" i="1"/>
  <c r="AH938" i="1" s="1"/>
  <c r="S939" i="1"/>
  <c r="T939" i="1" s="1"/>
  <c r="W939" i="1"/>
  <c r="Y939" i="1"/>
  <c r="Z939" i="1"/>
  <c r="AA939" i="1"/>
  <c r="AB939" i="1"/>
  <c r="AD939" i="1"/>
  <c r="AE939" i="1" s="1"/>
  <c r="AG939" i="1"/>
  <c r="AJ939" i="1" s="1"/>
  <c r="S940" i="1"/>
  <c r="T940" i="1" s="1"/>
  <c r="W940" i="1"/>
  <c r="Y940" i="1"/>
  <c r="Z940" i="1"/>
  <c r="AA940" i="1"/>
  <c r="AB940" i="1"/>
  <c r="AD940" i="1"/>
  <c r="AG940" i="1"/>
  <c r="S941" i="1"/>
  <c r="T941" i="1" s="1"/>
  <c r="W941" i="1"/>
  <c r="Y941" i="1"/>
  <c r="Z941" i="1"/>
  <c r="AA941" i="1"/>
  <c r="AB941" i="1"/>
  <c r="AD941" i="1"/>
  <c r="AG941" i="1"/>
  <c r="S942" i="1"/>
  <c r="T942" i="1"/>
  <c r="W942" i="1"/>
  <c r="Y942" i="1"/>
  <c r="Z942" i="1"/>
  <c r="AA942" i="1"/>
  <c r="AB942" i="1"/>
  <c r="AD942" i="1"/>
  <c r="AG942" i="1"/>
  <c r="S943" i="1"/>
  <c r="T943" i="1" s="1"/>
  <c r="W943" i="1"/>
  <c r="Y943" i="1"/>
  <c r="Z943" i="1"/>
  <c r="AA943" i="1"/>
  <c r="AB943" i="1"/>
  <c r="AD943" i="1"/>
  <c r="AG943" i="1"/>
  <c r="S944" i="1"/>
  <c r="T944" i="1"/>
  <c r="W944" i="1"/>
  <c r="Y944" i="1"/>
  <c r="Z944" i="1"/>
  <c r="AA944" i="1"/>
  <c r="AB944" i="1"/>
  <c r="AD944" i="1"/>
  <c r="AG944" i="1"/>
  <c r="S945" i="1"/>
  <c r="T945" i="1" s="1"/>
  <c r="W945" i="1"/>
  <c r="Y945" i="1"/>
  <c r="Z945" i="1"/>
  <c r="AA945" i="1"/>
  <c r="AB945" i="1"/>
  <c r="AD945" i="1"/>
  <c r="AG945" i="1"/>
  <c r="S946" i="1"/>
  <c r="T946" i="1" s="1"/>
  <c r="W946" i="1"/>
  <c r="Y946" i="1"/>
  <c r="Z946" i="1"/>
  <c r="AA946" i="1"/>
  <c r="AB946" i="1"/>
  <c r="AD946" i="1"/>
  <c r="AE946" i="1" s="1"/>
  <c r="AG946" i="1"/>
  <c r="AR946" i="1"/>
  <c r="S947" i="1"/>
  <c r="T947" i="1" s="1"/>
  <c r="W947" i="1"/>
  <c r="X947" i="1"/>
  <c r="AC947" i="1" s="1"/>
  <c r="Y947" i="1"/>
  <c r="Z947" i="1"/>
  <c r="AA947" i="1"/>
  <c r="AB947" i="1"/>
  <c r="AD947" i="1"/>
  <c r="AE947" i="1" s="1"/>
  <c r="AG947" i="1"/>
  <c r="S948" i="1"/>
  <c r="T948" i="1"/>
  <c r="W948" i="1"/>
  <c r="Y948" i="1"/>
  <c r="Z948" i="1"/>
  <c r="AA948" i="1"/>
  <c r="AB948" i="1"/>
  <c r="AD948" i="1"/>
  <c r="AG948" i="1"/>
  <c r="S949" i="1"/>
  <c r="T949" i="1" s="1"/>
  <c r="W949" i="1"/>
  <c r="Y949" i="1"/>
  <c r="Z949" i="1"/>
  <c r="AA949" i="1"/>
  <c r="AB949" i="1"/>
  <c r="AD949" i="1"/>
  <c r="AG949" i="1"/>
  <c r="S950" i="1"/>
  <c r="T950" i="1" s="1"/>
  <c r="W950" i="1"/>
  <c r="Y950" i="1"/>
  <c r="Z950" i="1"/>
  <c r="AA950" i="1"/>
  <c r="AB950" i="1"/>
  <c r="AD950" i="1"/>
  <c r="AG950" i="1"/>
  <c r="S951" i="1"/>
  <c r="T951" i="1" s="1"/>
  <c r="W951" i="1"/>
  <c r="Y951" i="1"/>
  <c r="Z951" i="1"/>
  <c r="AA951" i="1"/>
  <c r="AB951" i="1"/>
  <c r="AD951" i="1"/>
  <c r="AG951" i="1"/>
  <c r="AM950" i="1" s="1"/>
  <c r="S952" i="1"/>
  <c r="T952" i="1"/>
  <c r="W952" i="1"/>
  <c r="Y952" i="1"/>
  <c r="Z952" i="1"/>
  <c r="AA952" i="1"/>
  <c r="AB952" i="1"/>
  <c r="AD952" i="1"/>
  <c r="AG952" i="1"/>
  <c r="S953" i="1"/>
  <c r="T953" i="1" s="1"/>
  <c r="W953" i="1"/>
  <c r="Y953" i="1"/>
  <c r="Z953" i="1"/>
  <c r="AA953" i="1"/>
  <c r="AB953" i="1"/>
  <c r="AD953" i="1"/>
  <c r="AG953" i="1"/>
  <c r="S954" i="1"/>
  <c r="T954" i="1" s="1"/>
  <c r="W954" i="1"/>
  <c r="Y954" i="1"/>
  <c r="Z954" i="1"/>
  <c r="AA954" i="1"/>
  <c r="AB954" i="1"/>
  <c r="AD954" i="1"/>
  <c r="AG954" i="1"/>
  <c r="S955" i="1"/>
  <c r="T955" i="1" s="1"/>
  <c r="W955" i="1"/>
  <c r="Y955" i="1"/>
  <c r="Z955" i="1"/>
  <c r="AA955" i="1"/>
  <c r="AB955" i="1"/>
  <c r="AD955" i="1"/>
  <c r="AG955" i="1"/>
  <c r="S956" i="1"/>
  <c r="T956" i="1" s="1"/>
  <c r="W956" i="1"/>
  <c r="Y956" i="1"/>
  <c r="Z956" i="1"/>
  <c r="AA956" i="1"/>
  <c r="AB956" i="1"/>
  <c r="AD956" i="1"/>
  <c r="AG956" i="1"/>
  <c r="S957" i="1"/>
  <c r="T957" i="1"/>
  <c r="W957" i="1"/>
  <c r="Y957" i="1"/>
  <c r="Z957" i="1"/>
  <c r="AA957" i="1"/>
  <c r="AB957" i="1"/>
  <c r="AD957" i="1"/>
  <c r="AG957" i="1"/>
  <c r="S958" i="1"/>
  <c r="T958" i="1"/>
  <c r="W958" i="1"/>
  <c r="Y958" i="1"/>
  <c r="Z958" i="1"/>
  <c r="AA958" i="1"/>
  <c r="AB958" i="1"/>
  <c r="AD958" i="1"/>
  <c r="AG958" i="1"/>
  <c r="S959" i="1"/>
  <c r="T959" i="1" s="1"/>
  <c r="W959" i="1"/>
  <c r="Y959" i="1"/>
  <c r="Z959" i="1"/>
  <c r="AA959" i="1"/>
  <c r="AB959" i="1"/>
  <c r="AD959" i="1"/>
  <c r="AG959" i="1"/>
  <c r="S960" i="1"/>
  <c r="T960" i="1" s="1"/>
  <c r="W960" i="1"/>
  <c r="Y960" i="1"/>
  <c r="Z960" i="1"/>
  <c r="AA960" i="1"/>
  <c r="AB960" i="1"/>
  <c r="AD960" i="1"/>
  <c r="AG960" i="1"/>
  <c r="S961" i="1"/>
  <c r="T961" i="1"/>
  <c r="W961" i="1"/>
  <c r="Y961" i="1"/>
  <c r="Z961" i="1"/>
  <c r="AA961" i="1"/>
  <c r="AB961" i="1"/>
  <c r="AD961" i="1"/>
  <c r="AG961" i="1"/>
  <c r="S962" i="1"/>
  <c r="T962" i="1"/>
  <c r="W962" i="1"/>
  <c r="Y962" i="1"/>
  <c r="Z962" i="1"/>
  <c r="AA962" i="1"/>
  <c r="AB962" i="1"/>
  <c r="AD962" i="1"/>
  <c r="AE962" i="1"/>
  <c r="AG962" i="1"/>
  <c r="AL962" i="1" s="1"/>
  <c r="S963" i="1"/>
  <c r="T963" i="1" s="1"/>
  <c r="W963" i="1"/>
  <c r="Y963" i="1"/>
  <c r="Z963" i="1"/>
  <c r="AA963" i="1"/>
  <c r="AB963" i="1"/>
  <c r="AD963" i="1"/>
  <c r="AG963" i="1"/>
  <c r="S964" i="1"/>
  <c r="T964" i="1"/>
  <c r="W964" i="1"/>
  <c r="X968" i="1" s="1"/>
  <c r="AC968" i="1" s="1"/>
  <c r="Y964" i="1"/>
  <c r="Z964" i="1"/>
  <c r="AA964" i="1"/>
  <c r="AB964" i="1"/>
  <c r="AD964" i="1"/>
  <c r="AG964" i="1"/>
  <c r="S965" i="1"/>
  <c r="T965" i="1" s="1"/>
  <c r="W965" i="1"/>
  <c r="Y965" i="1"/>
  <c r="Z965" i="1"/>
  <c r="AA965" i="1"/>
  <c r="AB965" i="1"/>
  <c r="AD965" i="1"/>
  <c r="AG965" i="1"/>
  <c r="S966" i="1"/>
  <c r="T966" i="1" s="1"/>
  <c r="W966" i="1"/>
  <c r="Y966" i="1"/>
  <c r="Z966" i="1"/>
  <c r="AA966" i="1"/>
  <c r="AB966" i="1"/>
  <c r="AD966" i="1"/>
  <c r="AG966" i="1"/>
  <c r="S967" i="1"/>
  <c r="T967" i="1" s="1"/>
  <c r="W967" i="1"/>
  <c r="Y967" i="1"/>
  <c r="Z967" i="1"/>
  <c r="AA967" i="1"/>
  <c r="AB967" i="1"/>
  <c r="AD967" i="1"/>
  <c r="AG967" i="1"/>
  <c r="S968" i="1"/>
  <c r="T968" i="1" s="1"/>
  <c r="W968" i="1"/>
  <c r="Y968" i="1"/>
  <c r="Z968" i="1"/>
  <c r="AA968" i="1"/>
  <c r="AB968" i="1"/>
  <c r="AD968" i="1"/>
  <c r="AG968" i="1"/>
  <c r="S969" i="1"/>
  <c r="T969" i="1"/>
  <c r="W969" i="1"/>
  <c r="Y969" i="1"/>
  <c r="Z969" i="1"/>
  <c r="AA969" i="1"/>
  <c r="AB969" i="1"/>
  <c r="AD969" i="1"/>
  <c r="AG969" i="1"/>
  <c r="S970" i="1"/>
  <c r="T970" i="1" s="1"/>
  <c r="W970" i="1"/>
  <c r="Y970" i="1"/>
  <c r="Z970" i="1"/>
  <c r="AA970" i="1"/>
  <c r="AB970" i="1"/>
  <c r="AD970" i="1"/>
  <c r="AG970" i="1"/>
  <c r="S971" i="1"/>
  <c r="T971" i="1" s="1"/>
  <c r="W971" i="1"/>
  <c r="Y971" i="1"/>
  <c r="Z971" i="1"/>
  <c r="AA971" i="1"/>
  <c r="AB971" i="1"/>
  <c r="AD971" i="1"/>
  <c r="AG971" i="1"/>
  <c r="S972" i="1"/>
  <c r="T972" i="1" s="1"/>
  <c r="W972" i="1"/>
  <c r="Y972" i="1"/>
  <c r="Z972" i="1"/>
  <c r="AA972" i="1"/>
  <c r="AB972" i="1"/>
  <c r="AD972" i="1"/>
  <c r="AE971" i="1" s="1"/>
  <c r="AG972" i="1"/>
  <c r="S973" i="1"/>
  <c r="T973" i="1" s="1"/>
  <c r="W973" i="1"/>
  <c r="Y973" i="1"/>
  <c r="Z973" i="1"/>
  <c r="AA973" i="1"/>
  <c r="AB973" i="1"/>
  <c r="AD973" i="1"/>
  <c r="AG973" i="1"/>
  <c r="S974" i="1"/>
  <c r="T974" i="1" s="1"/>
  <c r="W974" i="1"/>
  <c r="Y974" i="1"/>
  <c r="Z974" i="1"/>
  <c r="AA974" i="1"/>
  <c r="AB974" i="1"/>
  <c r="AD974" i="1"/>
  <c r="AG974" i="1"/>
  <c r="S975" i="1"/>
  <c r="T975" i="1" s="1"/>
  <c r="W975" i="1"/>
  <c r="Y975" i="1"/>
  <c r="Z975" i="1"/>
  <c r="AA975" i="1"/>
  <c r="AB975" i="1"/>
  <c r="AD975" i="1"/>
  <c r="AG975" i="1"/>
  <c r="S976" i="1"/>
  <c r="T976" i="1" s="1"/>
  <c r="W976" i="1"/>
  <c r="Y976" i="1"/>
  <c r="Z976" i="1"/>
  <c r="AA976" i="1"/>
  <c r="AB976" i="1"/>
  <c r="AD976" i="1"/>
  <c r="AG976" i="1"/>
  <c r="AT976" i="1"/>
  <c r="S977" i="1"/>
  <c r="T977" i="1" s="1"/>
  <c r="W977" i="1"/>
  <c r="Y977" i="1"/>
  <c r="Z977" i="1"/>
  <c r="AA977" i="1"/>
  <c r="AB977" i="1"/>
  <c r="AD977" i="1"/>
  <c r="AG977" i="1"/>
  <c r="S978" i="1"/>
  <c r="T978" i="1" s="1"/>
  <c r="W978" i="1"/>
  <c r="Y978" i="1"/>
  <c r="Z978" i="1"/>
  <c r="AA978" i="1"/>
  <c r="AB978" i="1"/>
  <c r="AD978" i="1"/>
  <c r="AG978" i="1"/>
  <c r="S979" i="1"/>
  <c r="T979" i="1" s="1"/>
  <c r="W979" i="1"/>
  <c r="Y979" i="1"/>
  <c r="Z979" i="1"/>
  <c r="AA979" i="1"/>
  <c r="AB979" i="1"/>
  <c r="AD979" i="1"/>
  <c r="AG979" i="1"/>
  <c r="S980" i="1"/>
  <c r="T980" i="1" s="1"/>
  <c r="W980" i="1"/>
  <c r="Y980" i="1"/>
  <c r="Z980" i="1"/>
  <c r="AA980" i="1"/>
  <c r="AB980" i="1"/>
  <c r="AD980" i="1"/>
  <c r="AG980" i="1"/>
  <c r="S981" i="1"/>
  <c r="T981" i="1"/>
  <c r="W981" i="1"/>
  <c r="Y981" i="1"/>
  <c r="Z981" i="1"/>
  <c r="AA981" i="1"/>
  <c r="AB981" i="1"/>
  <c r="AD981" i="1"/>
  <c r="AG981" i="1"/>
  <c r="S982" i="1"/>
  <c r="T982" i="1" s="1"/>
  <c r="W982" i="1"/>
  <c r="Y982" i="1"/>
  <c r="Z982" i="1"/>
  <c r="AA982" i="1"/>
  <c r="AB982" i="1"/>
  <c r="AD982" i="1"/>
  <c r="AG982" i="1"/>
  <c r="AT982" i="1"/>
  <c r="S983" i="1"/>
  <c r="T983" i="1" s="1"/>
  <c r="W983" i="1"/>
  <c r="Y983" i="1"/>
  <c r="Z983" i="1"/>
  <c r="AA983" i="1"/>
  <c r="AB983" i="1"/>
  <c r="AD983" i="1"/>
  <c r="AG983" i="1"/>
  <c r="S984" i="1"/>
  <c r="T984" i="1"/>
  <c r="W984" i="1"/>
  <c r="Y984" i="1"/>
  <c r="Z984" i="1"/>
  <c r="AA984" i="1"/>
  <c r="AB984" i="1"/>
  <c r="AD984" i="1"/>
  <c r="AG984" i="1"/>
  <c r="AJ984" i="1"/>
  <c r="S985" i="1"/>
  <c r="T985" i="1" s="1"/>
  <c r="W985" i="1"/>
  <c r="Y985" i="1"/>
  <c r="Z985" i="1"/>
  <c r="AA985" i="1"/>
  <c r="AB985" i="1"/>
  <c r="AD985" i="1"/>
  <c r="AG985" i="1"/>
  <c r="AM985" i="1"/>
  <c r="AO985" i="1"/>
  <c r="S986" i="1"/>
  <c r="T986" i="1"/>
  <c r="W986" i="1"/>
  <c r="Y986" i="1"/>
  <c r="Z986" i="1"/>
  <c r="AA986" i="1"/>
  <c r="AB986" i="1"/>
  <c r="AD986" i="1"/>
  <c r="AG986" i="1"/>
  <c r="AO986" i="1"/>
  <c r="AQ986" i="1"/>
  <c r="S987" i="1"/>
  <c r="T987" i="1" s="1"/>
  <c r="W987" i="1"/>
  <c r="Y987" i="1"/>
  <c r="Z987" i="1"/>
  <c r="AA987" i="1"/>
  <c r="AB987" i="1"/>
  <c r="AD987" i="1"/>
  <c r="AG987" i="1"/>
  <c r="AJ987" i="1" s="1"/>
  <c r="AO987" i="1"/>
  <c r="AR987" i="1"/>
  <c r="S988" i="1"/>
  <c r="T988" i="1" s="1"/>
  <c r="W988" i="1"/>
  <c r="X988" i="1"/>
  <c r="AC988" i="1" s="1"/>
  <c r="Y988" i="1"/>
  <c r="Z988" i="1"/>
  <c r="AA988" i="1"/>
  <c r="AB988" i="1"/>
  <c r="AD988" i="1"/>
  <c r="AG988" i="1"/>
  <c r="S989" i="1"/>
  <c r="T989" i="1" s="1"/>
  <c r="W989" i="1"/>
  <c r="Y989" i="1"/>
  <c r="Z989" i="1"/>
  <c r="AA989" i="1"/>
  <c r="AB989" i="1"/>
  <c r="AD989" i="1"/>
  <c r="AG989" i="1"/>
  <c r="AN989" i="1"/>
  <c r="AP989" i="1"/>
  <c r="AQ989" i="1"/>
  <c r="AS989" i="1"/>
  <c r="S990" i="1"/>
  <c r="T990" i="1" s="1"/>
  <c r="W990" i="1"/>
  <c r="Y990" i="1"/>
  <c r="Z990" i="1"/>
  <c r="AA990" i="1"/>
  <c r="AB990" i="1"/>
  <c r="AD990" i="1"/>
  <c r="AE988" i="1" s="1"/>
  <c r="AG990" i="1"/>
  <c r="AJ990" i="1"/>
  <c r="S991" i="1"/>
  <c r="T991" i="1" s="1"/>
  <c r="W991" i="1"/>
  <c r="Y991" i="1"/>
  <c r="Z991" i="1"/>
  <c r="AA991" i="1"/>
  <c r="AB991" i="1"/>
  <c r="AD991" i="1"/>
  <c r="AG991" i="1"/>
  <c r="S992" i="1"/>
  <c r="T992" i="1" s="1"/>
  <c r="W992" i="1"/>
  <c r="Y992" i="1"/>
  <c r="Z992" i="1"/>
  <c r="AA992" i="1"/>
  <c r="AB992" i="1"/>
  <c r="AD992" i="1"/>
  <c r="AG992" i="1"/>
  <c r="AL992" i="1"/>
  <c r="S993" i="1"/>
  <c r="T993" i="1" s="1"/>
  <c r="W993" i="1"/>
  <c r="Y993" i="1"/>
  <c r="Z993" i="1"/>
  <c r="AA993" i="1"/>
  <c r="AB993" i="1"/>
  <c r="AD993" i="1"/>
  <c r="AG993" i="1"/>
  <c r="S994" i="1"/>
  <c r="T994" i="1" s="1"/>
  <c r="W994" i="1"/>
  <c r="Y994" i="1"/>
  <c r="Z994" i="1"/>
  <c r="AA994" i="1"/>
  <c r="AB994" i="1"/>
  <c r="AD994" i="1"/>
  <c r="AE994" i="1" s="1"/>
  <c r="AG994" i="1"/>
  <c r="S995" i="1"/>
  <c r="T995" i="1" s="1"/>
  <c r="W995" i="1"/>
  <c r="X996" i="1" s="1"/>
  <c r="AC996" i="1" s="1"/>
  <c r="Y995" i="1"/>
  <c r="Z995" i="1"/>
  <c r="AA995" i="1"/>
  <c r="AB995" i="1"/>
  <c r="AD995" i="1"/>
  <c r="AG995" i="1"/>
  <c r="S996" i="1"/>
  <c r="T996" i="1" s="1"/>
  <c r="W996" i="1"/>
  <c r="Y996" i="1"/>
  <c r="Z996" i="1"/>
  <c r="AA996" i="1"/>
  <c r="AB996" i="1"/>
  <c r="AD996" i="1"/>
  <c r="AG996" i="1"/>
  <c r="S997" i="1"/>
  <c r="T997" i="1" s="1"/>
  <c r="W997" i="1"/>
  <c r="Y997" i="1"/>
  <c r="Z997" i="1"/>
  <c r="AA997" i="1"/>
  <c r="AB997" i="1"/>
  <c r="AD997" i="1"/>
  <c r="AE997" i="1"/>
  <c r="AG997" i="1"/>
  <c r="S998" i="1"/>
  <c r="T998" i="1" s="1"/>
  <c r="W998" i="1"/>
  <c r="X998" i="1" s="1"/>
  <c r="AC998" i="1" s="1"/>
  <c r="Y998" i="1"/>
  <c r="Z998" i="1"/>
  <c r="AA998" i="1"/>
  <c r="AB998" i="1"/>
  <c r="AD998" i="1"/>
  <c r="AG998" i="1"/>
  <c r="S999" i="1"/>
  <c r="T999" i="1" s="1"/>
  <c r="W999" i="1"/>
  <c r="Y999" i="1"/>
  <c r="Z999" i="1"/>
  <c r="AA999" i="1"/>
  <c r="AB999" i="1"/>
  <c r="AD999" i="1"/>
  <c r="AG999" i="1"/>
  <c r="S1000" i="1"/>
  <c r="T1000" i="1" s="1"/>
  <c r="W1000" i="1"/>
  <c r="Y1000" i="1"/>
  <c r="Z1000" i="1"/>
  <c r="AA1000" i="1"/>
  <c r="AB1000" i="1"/>
  <c r="AD1000" i="1"/>
  <c r="AG1000" i="1"/>
  <c r="S1001" i="1"/>
  <c r="T1001" i="1" s="1"/>
  <c r="W1001" i="1"/>
  <c r="Y1001" i="1"/>
  <c r="Z1001" i="1"/>
  <c r="AA1001" i="1"/>
  <c r="AB1001" i="1"/>
  <c r="AD1001" i="1"/>
  <c r="AG1001" i="1"/>
  <c r="S1002" i="1"/>
  <c r="T1002" i="1" s="1"/>
  <c r="W1002" i="1"/>
  <c r="Y1002" i="1"/>
  <c r="Z1002" i="1"/>
  <c r="AA1002" i="1"/>
  <c r="AB1002" i="1"/>
  <c r="AD1002" i="1"/>
  <c r="AG1002" i="1"/>
  <c r="S1003" i="1"/>
  <c r="T1003" i="1" s="1"/>
  <c r="W1003" i="1"/>
  <c r="Y1003" i="1"/>
  <c r="Z1003" i="1"/>
  <c r="AA1003" i="1"/>
  <c r="AB1003" i="1"/>
  <c r="AD1003" i="1"/>
  <c r="AG1003" i="1"/>
  <c r="AT1003" i="1" s="1"/>
  <c r="S1004" i="1"/>
  <c r="T1004" i="1" s="1"/>
  <c r="W1004" i="1"/>
  <c r="Y1004" i="1"/>
  <c r="Z1004" i="1"/>
  <c r="AA1004" i="1"/>
  <c r="AB1004" i="1"/>
  <c r="AD1004" i="1"/>
  <c r="AG1004" i="1"/>
  <c r="S1005" i="1"/>
  <c r="T1005" i="1" s="1"/>
  <c r="W1005" i="1"/>
  <c r="Y1005" i="1"/>
  <c r="Z1005" i="1"/>
  <c r="AA1005" i="1"/>
  <c r="AB1005" i="1"/>
  <c r="AD1005" i="1"/>
  <c r="AG1005" i="1"/>
  <c r="AI1005" i="1"/>
  <c r="S1006" i="1"/>
  <c r="T1006" i="1" s="1"/>
  <c r="W1006" i="1"/>
  <c r="Y1006" i="1"/>
  <c r="Z1006" i="1"/>
  <c r="AA1006" i="1"/>
  <c r="AB1006" i="1"/>
  <c r="AD1006" i="1"/>
  <c r="AG1006" i="1"/>
  <c r="S1007" i="1"/>
  <c r="T1007" i="1" s="1"/>
  <c r="W1007" i="1"/>
  <c r="Y1007" i="1"/>
  <c r="Z1007" i="1"/>
  <c r="AA1007" i="1"/>
  <c r="AB1007" i="1"/>
  <c r="AD1007" i="1"/>
  <c r="AG1007" i="1"/>
  <c r="AI1009" i="1" s="1"/>
  <c r="S1008" i="1"/>
  <c r="T1008" i="1" s="1"/>
  <c r="W1008" i="1"/>
  <c r="Y1008" i="1"/>
  <c r="Z1008" i="1"/>
  <c r="AA1008" i="1"/>
  <c r="AB1008" i="1"/>
  <c r="AD1008" i="1"/>
  <c r="AG1008" i="1"/>
  <c r="S1009" i="1"/>
  <c r="T1009" i="1"/>
  <c r="W1009" i="1"/>
  <c r="Y1009" i="1"/>
  <c r="Z1009" i="1"/>
  <c r="AA1009" i="1"/>
  <c r="AB1009" i="1"/>
  <c r="AD1009" i="1"/>
  <c r="AE1010" i="1" s="1"/>
  <c r="AG1009" i="1"/>
  <c r="S1010" i="1"/>
  <c r="T1010" i="1" s="1"/>
  <c r="W1010" i="1"/>
  <c r="Y1010" i="1"/>
  <c r="Z1010" i="1"/>
  <c r="AA1010" i="1"/>
  <c r="AB1010" i="1"/>
  <c r="AD1010" i="1"/>
  <c r="AG1010" i="1"/>
  <c r="S1011" i="1"/>
  <c r="T1011" i="1" s="1"/>
  <c r="W1011" i="1"/>
  <c r="Y1011" i="1"/>
  <c r="Z1011" i="1"/>
  <c r="AA1011" i="1"/>
  <c r="AB1011" i="1"/>
  <c r="AD1011" i="1"/>
  <c r="AE1011" i="1" s="1"/>
  <c r="AG1011" i="1"/>
  <c r="AK1011" i="1"/>
  <c r="AO1011" i="1"/>
  <c r="S1012" i="1"/>
  <c r="T1012" i="1" s="1"/>
  <c r="W1012" i="1"/>
  <c r="Y1012" i="1"/>
  <c r="Z1012" i="1"/>
  <c r="AA1012" i="1"/>
  <c r="AB1012" i="1"/>
  <c r="AD1012" i="1"/>
  <c r="AG1012" i="1"/>
  <c r="AP1012" i="1"/>
  <c r="AR1012" i="1"/>
  <c r="AS1012" i="1"/>
  <c r="S1013" i="1"/>
  <c r="T1013" i="1" s="1"/>
  <c r="W1013" i="1"/>
  <c r="X1013" i="1" s="1"/>
  <c r="AC1013" i="1" s="1"/>
  <c r="Y1013" i="1"/>
  <c r="Z1013" i="1"/>
  <c r="AA1013" i="1"/>
  <c r="AB1013" i="1"/>
  <c r="AD1013" i="1"/>
  <c r="AE1013" i="1" s="1"/>
  <c r="AG1013" i="1"/>
  <c r="AI1013" i="1" s="1"/>
  <c r="S1014" i="1"/>
  <c r="T1014" i="1" s="1"/>
  <c r="W1014" i="1"/>
  <c r="X1015" i="1" s="1"/>
  <c r="AC1015" i="1" s="1"/>
  <c r="Y1014" i="1"/>
  <c r="Z1014" i="1"/>
  <c r="AA1014" i="1"/>
  <c r="AB1014" i="1"/>
  <c r="AD1014" i="1"/>
  <c r="AE1015" i="1" s="1"/>
  <c r="AG1014" i="1"/>
  <c r="S1015" i="1"/>
  <c r="T1015" i="1"/>
  <c r="W1015" i="1"/>
  <c r="Y1015" i="1"/>
  <c r="Z1015" i="1"/>
  <c r="AA1015" i="1"/>
  <c r="AB1015" i="1"/>
  <c r="AD1015" i="1"/>
  <c r="AG1015" i="1"/>
  <c r="S1016" i="1"/>
  <c r="T1016" i="1" s="1"/>
  <c r="W1016" i="1"/>
  <c r="Y1016" i="1"/>
  <c r="Z1016" i="1"/>
  <c r="AA1016" i="1"/>
  <c r="AB1016" i="1"/>
  <c r="AD1016" i="1"/>
  <c r="AG1016" i="1"/>
  <c r="AN1016" i="1" s="1"/>
  <c r="S1017" i="1"/>
  <c r="T1017" i="1" s="1"/>
  <c r="W1017" i="1"/>
  <c r="Y1017" i="1"/>
  <c r="Z1017" i="1"/>
  <c r="AA1017" i="1"/>
  <c r="AB1017" i="1"/>
  <c r="AD1017" i="1"/>
  <c r="AG1017" i="1"/>
  <c r="S1018" i="1"/>
  <c r="T1018" i="1" s="1"/>
  <c r="W1018" i="1"/>
  <c r="Y1018" i="1"/>
  <c r="Z1018" i="1"/>
  <c r="AA1018" i="1"/>
  <c r="AB1018" i="1"/>
  <c r="AD1018" i="1"/>
  <c r="AG1018" i="1"/>
  <c r="S1019" i="1"/>
  <c r="T1019" i="1" s="1"/>
  <c r="W1019" i="1"/>
  <c r="Y1019" i="1"/>
  <c r="Z1019" i="1"/>
  <c r="AA1019" i="1"/>
  <c r="AB1019" i="1"/>
  <c r="AD1019" i="1"/>
  <c r="AG1019" i="1"/>
  <c r="S1020" i="1"/>
  <c r="T1020" i="1" s="1"/>
  <c r="W1020" i="1"/>
  <c r="Y1020" i="1"/>
  <c r="Z1020" i="1"/>
  <c r="AA1020" i="1"/>
  <c r="AB1020" i="1"/>
  <c r="AD1020" i="1"/>
  <c r="AG1020" i="1"/>
  <c r="S1021" i="1"/>
  <c r="T1021" i="1" s="1"/>
  <c r="W1021" i="1"/>
  <c r="X1021" i="1" s="1"/>
  <c r="AC1021" i="1" s="1"/>
  <c r="Y1021" i="1"/>
  <c r="Z1021" i="1"/>
  <c r="AA1021" i="1"/>
  <c r="AB1021" i="1"/>
  <c r="AD1021" i="1"/>
  <c r="AG1021" i="1"/>
  <c r="S1022" i="1"/>
  <c r="T1022" i="1" s="1"/>
  <c r="W1022" i="1"/>
  <c r="X1022" i="1" s="1"/>
  <c r="AC1022" i="1" s="1"/>
  <c r="Y1022" i="1"/>
  <c r="Z1022" i="1"/>
  <c r="AA1022" i="1"/>
  <c r="AB1022" i="1"/>
  <c r="AD1022" i="1"/>
  <c r="AE1022" i="1" s="1"/>
  <c r="AG1022" i="1"/>
  <c r="AM1022" i="1"/>
  <c r="S1023" i="1"/>
  <c r="T1023" i="1" s="1"/>
  <c r="W1023" i="1"/>
  <c r="Y1023" i="1"/>
  <c r="Z1023" i="1"/>
  <c r="AA1023" i="1"/>
  <c r="AB1023" i="1"/>
  <c r="AD1023" i="1"/>
  <c r="AG1023" i="1"/>
  <c r="S1024" i="1"/>
  <c r="T1024" i="1" s="1"/>
  <c r="W1024" i="1"/>
  <c r="Y1024" i="1"/>
  <c r="Z1024" i="1"/>
  <c r="AA1024" i="1"/>
  <c r="AB1024" i="1"/>
  <c r="AD1024" i="1"/>
  <c r="AE1023" i="1" s="1"/>
  <c r="AG1024" i="1"/>
  <c r="S1025" i="1"/>
  <c r="T1025" i="1" s="1"/>
  <c r="W1025" i="1"/>
  <c r="X1025" i="1" s="1"/>
  <c r="AC1025" i="1" s="1"/>
  <c r="Y1025" i="1"/>
  <c r="Z1025" i="1"/>
  <c r="AA1025" i="1"/>
  <c r="AB1025" i="1"/>
  <c r="AD1025" i="1"/>
  <c r="AE1025" i="1" s="1"/>
  <c r="AG1025" i="1"/>
  <c r="AJ1025" i="1" s="1"/>
  <c r="AP1025" i="1"/>
  <c r="AQ1025" i="1"/>
  <c r="AU1025" i="1"/>
  <c r="S1026" i="1"/>
  <c r="T1026" i="1" s="1"/>
  <c r="W1026" i="1"/>
  <c r="Y1026" i="1"/>
  <c r="Z1026" i="1"/>
  <c r="AA1026" i="1"/>
  <c r="AB1026" i="1"/>
  <c r="AD1026" i="1"/>
  <c r="AG1026" i="1"/>
  <c r="S1027" i="1"/>
  <c r="T1027" i="1" s="1"/>
  <c r="W1027" i="1"/>
  <c r="Y1027" i="1"/>
  <c r="Z1027" i="1"/>
  <c r="AA1027" i="1"/>
  <c r="AB1027" i="1"/>
  <c r="AD1027" i="1"/>
  <c r="AG1027" i="1"/>
  <c r="AO1027" i="1"/>
  <c r="AP1027" i="1"/>
  <c r="S1028" i="1"/>
  <c r="T1028" i="1" s="1"/>
  <c r="W1028" i="1"/>
  <c r="Y1028" i="1"/>
  <c r="Z1028" i="1"/>
  <c r="AA1028" i="1"/>
  <c r="AB1028" i="1"/>
  <c r="AD1028" i="1"/>
  <c r="AG1028" i="1"/>
  <c r="S1029" i="1"/>
  <c r="T1029" i="1" s="1"/>
  <c r="W1029" i="1"/>
  <c r="Y1029" i="1"/>
  <c r="Z1029" i="1"/>
  <c r="AA1029" i="1"/>
  <c r="AB1029" i="1"/>
  <c r="AD1029" i="1"/>
  <c r="AG1029" i="1"/>
  <c r="AP1032" i="1" s="1"/>
  <c r="S1030" i="1"/>
  <c r="T1030" i="1" s="1"/>
  <c r="W1030" i="1"/>
  <c r="Y1030" i="1"/>
  <c r="Z1030" i="1"/>
  <c r="AA1030" i="1"/>
  <c r="AB1030" i="1"/>
  <c r="AD1030" i="1"/>
  <c r="AG1030" i="1"/>
  <c r="S1031" i="1"/>
  <c r="T1031" i="1" s="1"/>
  <c r="W1031" i="1"/>
  <c r="Y1031" i="1"/>
  <c r="Z1031" i="1"/>
  <c r="AA1031" i="1"/>
  <c r="AB1031" i="1"/>
  <c r="AD1031" i="1"/>
  <c r="AG1031" i="1"/>
  <c r="S1032" i="1"/>
  <c r="T1032" i="1" s="1"/>
  <c r="W1032" i="1"/>
  <c r="Y1032" i="1"/>
  <c r="Z1032" i="1"/>
  <c r="AA1032" i="1"/>
  <c r="AB1032" i="1"/>
  <c r="AD1032" i="1"/>
  <c r="AG1032" i="1"/>
  <c r="S1033" i="1"/>
  <c r="T1033" i="1" s="1"/>
  <c r="W1033" i="1"/>
  <c r="Y1033" i="1"/>
  <c r="Z1033" i="1"/>
  <c r="AA1033" i="1"/>
  <c r="AB1033" i="1"/>
  <c r="AD1033" i="1"/>
  <c r="AG1033" i="1"/>
  <c r="S1034" i="1"/>
  <c r="T1034" i="1"/>
  <c r="W1034" i="1"/>
  <c r="Y1034" i="1"/>
  <c r="Z1034" i="1"/>
  <c r="AA1034" i="1"/>
  <c r="AB1034" i="1"/>
  <c r="AD1034" i="1"/>
  <c r="AG1034" i="1"/>
  <c r="S1035" i="1"/>
  <c r="T1035" i="1" s="1"/>
  <c r="W1035" i="1"/>
  <c r="Y1035" i="1"/>
  <c r="Z1035" i="1"/>
  <c r="AA1035" i="1"/>
  <c r="AB1035" i="1"/>
  <c r="AD1035" i="1"/>
  <c r="AG1035" i="1"/>
  <c r="S1036" i="1"/>
  <c r="T1036" i="1" s="1"/>
  <c r="W1036" i="1"/>
  <c r="Y1036" i="1"/>
  <c r="Z1036" i="1"/>
  <c r="AA1036" i="1"/>
  <c r="AB1036" i="1"/>
  <c r="AD1036" i="1"/>
  <c r="AG1036" i="1"/>
  <c r="S1037" i="1"/>
  <c r="T1037" i="1" s="1"/>
  <c r="W1037" i="1"/>
  <c r="Y1037" i="1"/>
  <c r="Z1037" i="1"/>
  <c r="AA1037" i="1"/>
  <c r="AB1037" i="1"/>
  <c r="AD1037" i="1"/>
  <c r="AG1037" i="1"/>
  <c r="S1038" i="1"/>
  <c r="T1038" i="1" s="1"/>
  <c r="W1038" i="1"/>
  <c r="Y1038" i="1"/>
  <c r="Z1038" i="1"/>
  <c r="AA1038" i="1"/>
  <c r="AB1038" i="1"/>
  <c r="AD1038" i="1"/>
  <c r="AG1038" i="1"/>
  <c r="S1039" i="1"/>
  <c r="T1039" i="1" s="1"/>
  <c r="W1039" i="1"/>
  <c r="X1040" i="1" s="1"/>
  <c r="AC1040" i="1" s="1"/>
  <c r="Y1039" i="1"/>
  <c r="Z1039" i="1"/>
  <c r="AA1039" i="1"/>
  <c r="AB1039" i="1"/>
  <c r="AD1039" i="1"/>
  <c r="AG1039" i="1"/>
  <c r="S1040" i="1"/>
  <c r="T1040" i="1" s="1"/>
  <c r="W1040" i="1"/>
  <c r="Y1040" i="1"/>
  <c r="Z1040" i="1"/>
  <c r="AA1040" i="1"/>
  <c r="AB1040" i="1"/>
  <c r="AD1040" i="1"/>
  <c r="AG1040" i="1"/>
  <c r="AN1040" i="1"/>
  <c r="S1041" i="1"/>
  <c r="T1041" i="1"/>
  <c r="W1041" i="1"/>
  <c r="X1042" i="1" s="1"/>
  <c r="AC1042" i="1" s="1"/>
  <c r="Y1041" i="1"/>
  <c r="Z1041" i="1"/>
  <c r="AA1041" i="1"/>
  <c r="AB1041" i="1"/>
  <c r="AD1041" i="1"/>
  <c r="AG1041" i="1"/>
  <c r="S1042" i="1"/>
  <c r="T1042" i="1" s="1"/>
  <c r="W1042" i="1"/>
  <c r="Y1042" i="1"/>
  <c r="Z1042" i="1"/>
  <c r="AA1042" i="1"/>
  <c r="AB1042" i="1"/>
  <c r="AD1042" i="1"/>
  <c r="AG1042" i="1"/>
  <c r="S1043" i="1"/>
  <c r="T1043" i="1" s="1"/>
  <c r="W1043" i="1"/>
  <c r="Y1043" i="1"/>
  <c r="Z1043" i="1"/>
  <c r="AA1043" i="1"/>
  <c r="AB1043" i="1"/>
  <c r="AD1043" i="1"/>
  <c r="AG1043" i="1"/>
  <c r="AK1043" i="1" s="1"/>
  <c r="S1044" i="1"/>
  <c r="T1044" i="1" s="1"/>
  <c r="W1044" i="1"/>
  <c r="Y1044" i="1"/>
  <c r="Z1044" i="1"/>
  <c r="AA1044" i="1"/>
  <c r="AB1044" i="1"/>
  <c r="AD1044" i="1"/>
  <c r="AG1044" i="1"/>
  <c r="S1045" i="1"/>
  <c r="T1045" i="1"/>
  <c r="W1045" i="1"/>
  <c r="Y1045" i="1"/>
  <c r="Z1045" i="1"/>
  <c r="AA1045" i="1"/>
  <c r="AB1045" i="1"/>
  <c r="AD1045" i="1"/>
  <c r="AG1045" i="1"/>
  <c r="S1046" i="1"/>
  <c r="T1046" i="1" s="1"/>
  <c r="W1046" i="1"/>
  <c r="Y1046" i="1"/>
  <c r="Z1046" i="1"/>
  <c r="AA1046" i="1"/>
  <c r="AB1046" i="1"/>
  <c r="AD1046" i="1"/>
  <c r="AG1046" i="1"/>
  <c r="AH1046" i="1"/>
  <c r="S1047" i="1"/>
  <c r="T1047" i="1" s="1"/>
  <c r="W1047" i="1"/>
  <c r="X1047" i="1" s="1"/>
  <c r="AC1047" i="1" s="1"/>
  <c r="Y1047" i="1"/>
  <c r="Z1047" i="1"/>
  <c r="AA1047" i="1"/>
  <c r="AB1047" i="1"/>
  <c r="AD1047" i="1"/>
  <c r="AG1047" i="1"/>
  <c r="S1048" i="1"/>
  <c r="T1048" i="1" s="1"/>
  <c r="W1048" i="1"/>
  <c r="Y1048" i="1"/>
  <c r="Z1048" i="1"/>
  <c r="AA1048" i="1"/>
  <c r="AB1048" i="1"/>
  <c r="AD1048" i="1"/>
  <c r="AG1048" i="1"/>
  <c r="AJ1048" i="1" s="1"/>
  <c r="S1049" i="1"/>
  <c r="T1049" i="1" s="1"/>
  <c r="W1049" i="1"/>
  <c r="Y1049" i="1"/>
  <c r="Z1049" i="1"/>
  <c r="AA1049" i="1"/>
  <c r="AB1049" i="1"/>
  <c r="AD1049" i="1"/>
  <c r="AG1049" i="1"/>
  <c r="S1050" i="1"/>
  <c r="T1050" i="1" s="1"/>
  <c r="W1050" i="1"/>
  <c r="Y1050" i="1"/>
  <c r="Z1050" i="1"/>
  <c r="AA1050" i="1"/>
  <c r="AB1050" i="1"/>
  <c r="AD1050" i="1"/>
  <c r="AG1050" i="1"/>
  <c r="S1051" i="1"/>
  <c r="T1051" i="1" s="1"/>
  <c r="W1051" i="1"/>
  <c r="Y1051" i="1"/>
  <c r="Z1051" i="1"/>
  <c r="AA1051" i="1"/>
  <c r="AB1051" i="1"/>
  <c r="AD1051" i="1"/>
  <c r="AG1051" i="1"/>
  <c r="S1052" i="1"/>
  <c r="T1052" i="1" s="1"/>
  <c r="W1052" i="1"/>
  <c r="Y1052" i="1"/>
  <c r="Z1052" i="1"/>
  <c r="AA1052" i="1"/>
  <c r="AB1052" i="1"/>
  <c r="AD1052" i="1"/>
  <c r="AG1052" i="1"/>
  <c r="S1053" i="1"/>
  <c r="T1053" i="1" s="1"/>
  <c r="W1053" i="1"/>
  <c r="Y1053" i="1"/>
  <c r="Z1053" i="1"/>
  <c r="AA1053" i="1"/>
  <c r="AB1053" i="1"/>
  <c r="AD1053" i="1"/>
  <c r="AG1053" i="1"/>
  <c r="AM1053" i="1"/>
  <c r="S1054" i="1"/>
  <c r="T1054" i="1" s="1"/>
  <c r="W1054" i="1"/>
  <c r="Y1054" i="1"/>
  <c r="Z1054" i="1"/>
  <c r="AA1054" i="1"/>
  <c r="AB1054" i="1"/>
  <c r="AD1054" i="1"/>
  <c r="AG1054" i="1"/>
  <c r="S1055" i="1"/>
  <c r="T1055" i="1"/>
  <c r="W1055" i="1"/>
  <c r="X1054" i="1" s="1"/>
  <c r="AC1054" i="1" s="1"/>
  <c r="Y1055" i="1"/>
  <c r="Z1055" i="1"/>
  <c r="AA1055" i="1"/>
  <c r="AB1055" i="1"/>
  <c r="AD1055" i="1"/>
  <c r="AG1055" i="1"/>
  <c r="AQ1055" i="1"/>
  <c r="AS1055" i="1"/>
  <c r="S1056" i="1"/>
  <c r="T1056" i="1" s="1"/>
  <c r="W1056" i="1"/>
  <c r="Y1056" i="1"/>
  <c r="Z1056" i="1"/>
  <c r="AA1056" i="1"/>
  <c r="AB1056" i="1"/>
  <c r="AD1056" i="1"/>
  <c r="AG1056" i="1"/>
  <c r="S1057" i="1"/>
  <c r="T1057" i="1" s="1"/>
  <c r="W1057" i="1"/>
  <c r="X1057" i="1" s="1"/>
  <c r="Y1057" i="1"/>
  <c r="Z1057" i="1"/>
  <c r="AA1057" i="1"/>
  <c r="AB1057" i="1"/>
  <c r="AC1057" i="1"/>
  <c r="AD1057" i="1"/>
  <c r="AG1057" i="1"/>
  <c r="AS1057" i="1" s="1"/>
  <c r="S1058" i="1"/>
  <c r="T1058" i="1" s="1"/>
  <c r="W1058" i="1"/>
  <c r="Y1058" i="1"/>
  <c r="Z1058" i="1"/>
  <c r="AA1058" i="1"/>
  <c r="AB1058" i="1"/>
  <c r="AD1058" i="1"/>
  <c r="AG1058" i="1"/>
  <c r="S1059" i="1"/>
  <c r="T1059" i="1" s="1"/>
  <c r="W1059" i="1"/>
  <c r="Y1059" i="1"/>
  <c r="Z1059" i="1"/>
  <c r="AA1059" i="1"/>
  <c r="AB1059" i="1"/>
  <c r="AD1059" i="1"/>
  <c r="AG1059" i="1"/>
  <c r="S1060" i="1"/>
  <c r="T1060" i="1" s="1"/>
  <c r="W1060" i="1"/>
  <c r="Y1060" i="1"/>
  <c r="Z1060" i="1"/>
  <c r="AA1060" i="1"/>
  <c r="AB1060" i="1"/>
  <c r="AD1060" i="1"/>
  <c r="AG1060" i="1"/>
  <c r="S1061" i="1"/>
  <c r="T1061" i="1" s="1"/>
  <c r="W1061" i="1"/>
  <c r="Y1061" i="1"/>
  <c r="Z1061" i="1"/>
  <c r="AA1061" i="1"/>
  <c r="AB1061" i="1"/>
  <c r="AD1061" i="1"/>
  <c r="AG1061" i="1"/>
  <c r="AJ1061" i="1"/>
  <c r="AL1061" i="1"/>
  <c r="S1062" i="1"/>
  <c r="T1062" i="1"/>
  <c r="W1062" i="1"/>
  <c r="X1062" i="1"/>
  <c r="AC1062" i="1" s="1"/>
  <c r="Y1062" i="1"/>
  <c r="Z1062" i="1"/>
  <c r="AA1062" i="1"/>
  <c r="AB1062" i="1"/>
  <c r="AD1062" i="1"/>
  <c r="AG1062" i="1"/>
  <c r="S1063" i="1"/>
  <c r="T1063" i="1" s="1"/>
  <c r="W1063" i="1"/>
  <c r="Y1063" i="1"/>
  <c r="Z1063" i="1"/>
  <c r="AA1063" i="1"/>
  <c r="AB1063" i="1"/>
  <c r="AD1063" i="1"/>
  <c r="AG1063" i="1"/>
  <c r="S1064" i="1"/>
  <c r="T1064" i="1" s="1"/>
  <c r="W1064" i="1"/>
  <c r="Y1064" i="1"/>
  <c r="Z1064" i="1"/>
  <c r="AA1064" i="1"/>
  <c r="AB1064" i="1"/>
  <c r="AD1064" i="1"/>
  <c r="AG1064" i="1"/>
  <c r="S1065" i="1"/>
  <c r="T1065" i="1" s="1"/>
  <c r="W1065" i="1"/>
  <c r="Y1065" i="1"/>
  <c r="Z1065" i="1"/>
  <c r="AA1065" i="1"/>
  <c r="AB1065" i="1"/>
  <c r="AD1065" i="1"/>
  <c r="AG1065" i="1"/>
  <c r="S1066" i="1"/>
  <c r="T1066" i="1" s="1"/>
  <c r="W1066" i="1"/>
  <c r="X1066" i="1" s="1"/>
  <c r="AC1066" i="1" s="1"/>
  <c r="Y1066" i="1"/>
  <c r="Z1066" i="1"/>
  <c r="AA1066" i="1"/>
  <c r="AB1066" i="1"/>
  <c r="AD1066" i="1"/>
  <c r="AE1066" i="1"/>
  <c r="AG1066" i="1"/>
  <c r="AK1066" i="1"/>
  <c r="S1067" i="1"/>
  <c r="T1067" i="1" s="1"/>
  <c r="W1067" i="1"/>
  <c r="Y1067" i="1"/>
  <c r="Z1067" i="1"/>
  <c r="AA1067" i="1"/>
  <c r="AB1067" i="1"/>
  <c r="AD1067" i="1"/>
  <c r="AG1067" i="1"/>
  <c r="AK1067" i="1" s="1"/>
  <c r="S1068" i="1"/>
  <c r="T1068" i="1" s="1"/>
  <c r="W1068" i="1"/>
  <c r="Y1068" i="1"/>
  <c r="Z1068" i="1"/>
  <c r="AA1068" i="1"/>
  <c r="AB1068" i="1"/>
  <c r="AD1068" i="1"/>
  <c r="AG1068" i="1"/>
  <c r="AN1068" i="1"/>
  <c r="AR1068" i="1"/>
  <c r="S1069" i="1"/>
  <c r="T1069" i="1" s="1"/>
  <c r="W1069" i="1"/>
  <c r="Y1069" i="1"/>
  <c r="Z1069" i="1"/>
  <c r="AA1069" i="1"/>
  <c r="AB1069" i="1"/>
  <c r="AD1069" i="1"/>
  <c r="AG1069" i="1"/>
  <c r="AL1067" i="1" s="1"/>
  <c r="S1070" i="1"/>
  <c r="T1070" i="1" s="1"/>
  <c r="W1070" i="1"/>
  <c r="Y1070" i="1"/>
  <c r="Z1070" i="1"/>
  <c r="AA1070" i="1"/>
  <c r="AB1070" i="1"/>
  <c r="AD1070" i="1"/>
  <c r="AG1070" i="1"/>
  <c r="S1071" i="1"/>
  <c r="T1071" i="1" s="1"/>
  <c r="W1071" i="1"/>
  <c r="X1071" i="1" s="1"/>
  <c r="AC1071" i="1" s="1"/>
  <c r="Y1071" i="1"/>
  <c r="Z1071" i="1"/>
  <c r="AA1071" i="1"/>
  <c r="AB1071" i="1"/>
  <c r="AD1071" i="1"/>
  <c r="AG1071" i="1"/>
  <c r="AN1071" i="1"/>
  <c r="S1072" i="1"/>
  <c r="T1072" i="1" s="1"/>
  <c r="W1072" i="1"/>
  <c r="Y1072" i="1"/>
  <c r="Z1072" i="1"/>
  <c r="AA1072" i="1"/>
  <c r="AB1072" i="1"/>
  <c r="AD1072" i="1"/>
  <c r="AG1072" i="1"/>
  <c r="S1073" i="1"/>
  <c r="T1073" i="1"/>
  <c r="W1073" i="1"/>
  <c r="Y1073" i="1"/>
  <c r="Z1073" i="1"/>
  <c r="AA1073" i="1"/>
  <c r="AB1073" i="1"/>
  <c r="AD1073" i="1"/>
  <c r="AG1073" i="1"/>
  <c r="AK1073" i="1"/>
  <c r="AL1073" i="1"/>
  <c r="S1074" i="1"/>
  <c r="T1074" i="1" s="1"/>
  <c r="W1074" i="1"/>
  <c r="Y1074" i="1"/>
  <c r="Z1074" i="1"/>
  <c r="AA1074" i="1"/>
  <c r="AB1074" i="1"/>
  <c r="AD1074" i="1"/>
  <c r="AG1074" i="1"/>
  <c r="S1075" i="1"/>
  <c r="T1075" i="1" s="1"/>
  <c r="W1075" i="1"/>
  <c r="Y1075" i="1"/>
  <c r="Z1075" i="1"/>
  <c r="AA1075" i="1"/>
  <c r="AB1075" i="1"/>
  <c r="AD1075" i="1"/>
  <c r="AG1075" i="1"/>
  <c r="AK1075" i="1" s="1"/>
  <c r="S1076" i="1"/>
  <c r="T1076" i="1" s="1"/>
  <c r="W1076" i="1"/>
  <c r="X1077" i="1" s="1"/>
  <c r="AC1077" i="1" s="1"/>
  <c r="Y1076" i="1"/>
  <c r="Z1076" i="1"/>
  <c r="AA1076" i="1"/>
  <c r="AB1076" i="1"/>
  <c r="AD1076" i="1"/>
  <c r="AG1076" i="1"/>
  <c r="S1077" i="1"/>
  <c r="T1077" i="1"/>
  <c r="W1077" i="1"/>
  <c r="Y1077" i="1"/>
  <c r="Z1077" i="1"/>
  <c r="AA1077" i="1"/>
  <c r="AB1077" i="1"/>
  <c r="AD1077" i="1"/>
  <c r="AG1077" i="1"/>
  <c r="AO1076" i="1" s="1"/>
  <c r="AJ1077" i="1"/>
  <c r="S1078" i="1"/>
  <c r="T1078" i="1" s="1"/>
  <c r="W1078" i="1"/>
  <c r="Y1078" i="1"/>
  <c r="Z1078" i="1"/>
  <c r="AA1078" i="1"/>
  <c r="AB1078" i="1"/>
  <c r="AD1078" i="1"/>
  <c r="AG1078" i="1"/>
  <c r="S1079" i="1"/>
  <c r="T1079" i="1" s="1"/>
  <c r="W1079" i="1"/>
  <c r="Y1079" i="1"/>
  <c r="Z1079" i="1"/>
  <c r="AA1079" i="1"/>
  <c r="AB1079" i="1"/>
  <c r="AD1079" i="1"/>
  <c r="AE1080" i="1" s="1"/>
  <c r="AG1079" i="1"/>
  <c r="AJ1079" i="1"/>
  <c r="S1080" i="1"/>
  <c r="T1080" i="1" s="1"/>
  <c r="W1080" i="1"/>
  <c r="Y1080" i="1"/>
  <c r="Z1080" i="1"/>
  <c r="AA1080" i="1"/>
  <c r="AB1080" i="1"/>
  <c r="AD1080" i="1"/>
  <c r="AG1080" i="1"/>
  <c r="S1081" i="1"/>
  <c r="T1081" i="1" s="1"/>
  <c r="W1081" i="1"/>
  <c r="Y1081" i="1"/>
  <c r="Z1081" i="1"/>
  <c r="AA1081" i="1"/>
  <c r="AB1081" i="1"/>
  <c r="AD1081" i="1"/>
  <c r="AG1081" i="1"/>
  <c r="AT1084" i="1" s="1"/>
  <c r="S1082" i="1"/>
  <c r="T1082" i="1" s="1"/>
  <c r="W1082" i="1"/>
  <c r="Y1082" i="1"/>
  <c r="Z1082" i="1"/>
  <c r="AA1082" i="1"/>
  <c r="AB1082" i="1"/>
  <c r="AD1082" i="1"/>
  <c r="AG1082" i="1"/>
  <c r="S1083" i="1"/>
  <c r="T1083" i="1" s="1"/>
  <c r="W1083" i="1"/>
  <c r="Y1083" i="1"/>
  <c r="Z1083" i="1"/>
  <c r="AA1083" i="1"/>
  <c r="AB1083" i="1"/>
  <c r="AD1083" i="1"/>
  <c r="AG1083" i="1"/>
  <c r="S1084" i="1"/>
  <c r="T1084" i="1" s="1"/>
  <c r="W1084" i="1"/>
  <c r="Y1084" i="1"/>
  <c r="Z1084" i="1"/>
  <c r="AA1084" i="1"/>
  <c r="AB1084" i="1"/>
  <c r="AD1084" i="1"/>
  <c r="AG1084" i="1"/>
  <c r="S1085" i="1"/>
  <c r="T1085" i="1" s="1"/>
  <c r="W1085" i="1"/>
  <c r="X1085" i="1" s="1"/>
  <c r="AC1085" i="1" s="1"/>
  <c r="Y1085" i="1"/>
  <c r="Z1085" i="1"/>
  <c r="AA1085" i="1"/>
  <c r="AB1085" i="1"/>
  <c r="AD1085" i="1"/>
  <c r="AG1085" i="1"/>
  <c r="AS1085" i="1" s="1"/>
  <c r="S1086" i="1"/>
  <c r="T1086" i="1" s="1"/>
  <c r="W1086" i="1"/>
  <c r="Y1086" i="1"/>
  <c r="Z1086" i="1"/>
  <c r="AA1086" i="1"/>
  <c r="AB1086" i="1"/>
  <c r="AD1086" i="1"/>
  <c r="AG1086" i="1"/>
  <c r="S1087" i="1"/>
  <c r="T1087" i="1" s="1"/>
  <c r="W1087" i="1"/>
  <c r="Y1087" i="1"/>
  <c r="Z1087" i="1"/>
  <c r="AA1087" i="1"/>
  <c r="AB1087" i="1"/>
  <c r="AD1087" i="1"/>
  <c r="AG1087" i="1"/>
  <c r="AT1087" i="1" s="1"/>
  <c r="S1088" i="1"/>
  <c r="T1088" i="1" s="1"/>
  <c r="W1088" i="1"/>
  <c r="Y1088" i="1"/>
  <c r="Z1088" i="1"/>
  <c r="AA1088" i="1"/>
  <c r="AB1088" i="1"/>
  <c r="AD1088" i="1"/>
  <c r="AG1088" i="1"/>
  <c r="S1089" i="1"/>
  <c r="T1089" i="1" s="1"/>
  <c r="W1089" i="1"/>
  <c r="Y1089" i="1"/>
  <c r="Z1089" i="1"/>
  <c r="AA1089" i="1"/>
  <c r="AB1089" i="1"/>
  <c r="AD1089" i="1"/>
  <c r="AG1089" i="1"/>
  <c r="AQ1089" i="1"/>
  <c r="S1090" i="1"/>
  <c r="T1090" i="1" s="1"/>
  <c r="W1090" i="1"/>
  <c r="Y1090" i="1"/>
  <c r="Z1090" i="1"/>
  <c r="AA1090" i="1"/>
  <c r="AB1090" i="1"/>
  <c r="AD1090" i="1"/>
  <c r="AG1090" i="1"/>
  <c r="AH1090" i="1"/>
  <c r="AJ1090" i="1"/>
  <c r="AT1090" i="1"/>
  <c r="S1091" i="1"/>
  <c r="T1091" i="1"/>
  <c r="W1091" i="1"/>
  <c r="Y1091" i="1"/>
  <c r="Z1091" i="1"/>
  <c r="AA1091" i="1"/>
  <c r="AB1091" i="1"/>
  <c r="AD1091" i="1"/>
  <c r="AG1091" i="1"/>
  <c r="AI1091" i="1"/>
  <c r="AO1091" i="1"/>
  <c r="AS1091" i="1"/>
  <c r="S1092" i="1"/>
  <c r="T1092" i="1" s="1"/>
  <c r="W1092" i="1"/>
  <c r="X1093" i="1" s="1"/>
  <c r="AC1093" i="1" s="1"/>
  <c r="Y1092" i="1"/>
  <c r="Z1092" i="1"/>
  <c r="AA1092" i="1"/>
  <c r="AB1092" i="1"/>
  <c r="AD1092" i="1"/>
  <c r="AE1092" i="1"/>
  <c r="AG1092" i="1"/>
  <c r="AH1092" i="1"/>
  <c r="S1093" i="1"/>
  <c r="T1093" i="1" s="1"/>
  <c r="W1093" i="1"/>
  <c r="Y1093" i="1"/>
  <c r="Z1093" i="1"/>
  <c r="AA1093" i="1"/>
  <c r="AB1093" i="1"/>
  <c r="AD1093" i="1"/>
  <c r="AG1093" i="1"/>
  <c r="S1094" i="1"/>
  <c r="T1094" i="1" s="1"/>
  <c r="W1094" i="1"/>
  <c r="Y1094" i="1"/>
  <c r="Z1094" i="1"/>
  <c r="AA1094" i="1"/>
  <c r="AB1094" i="1"/>
  <c r="AD1094" i="1"/>
  <c r="AG1094" i="1"/>
  <c r="AU1094" i="1" s="1"/>
  <c r="S1095" i="1"/>
  <c r="T1095" i="1" s="1"/>
  <c r="W1095" i="1"/>
  <c r="Y1095" i="1"/>
  <c r="Z1095" i="1"/>
  <c r="AA1095" i="1"/>
  <c r="AB1095" i="1"/>
  <c r="AD1095" i="1"/>
  <c r="AG1095" i="1"/>
  <c r="S1096" i="1"/>
  <c r="T1096" i="1" s="1"/>
  <c r="W1096" i="1"/>
  <c r="Y1096" i="1"/>
  <c r="Z1096" i="1"/>
  <c r="AA1096" i="1"/>
  <c r="AB1096" i="1"/>
  <c r="AD1096" i="1"/>
  <c r="AG1096" i="1"/>
  <c r="AN1096" i="1"/>
  <c r="S1097" i="1"/>
  <c r="T1097" i="1"/>
  <c r="W1097" i="1"/>
  <c r="Y1097" i="1"/>
  <c r="Z1097" i="1"/>
  <c r="AA1097" i="1"/>
  <c r="AB1097" i="1"/>
  <c r="AD1097" i="1"/>
  <c r="AG1097" i="1"/>
  <c r="AH1098" i="1" s="1"/>
  <c r="AJ1097" i="1"/>
  <c r="AL1097" i="1"/>
  <c r="S1098" i="1"/>
  <c r="T1098" i="1" s="1"/>
  <c r="W1098" i="1"/>
  <c r="Y1098" i="1"/>
  <c r="Z1098" i="1"/>
  <c r="AA1098" i="1"/>
  <c r="AB1098" i="1"/>
  <c r="AD1098" i="1"/>
  <c r="AG1098" i="1"/>
  <c r="AI1098" i="1"/>
  <c r="S1099" i="1"/>
  <c r="T1099" i="1" s="1"/>
  <c r="W1099" i="1"/>
  <c r="Y1099" i="1"/>
  <c r="Z1099" i="1"/>
  <c r="AA1099" i="1"/>
  <c r="AB1099" i="1"/>
  <c r="AD1099" i="1"/>
  <c r="AG1099" i="1"/>
  <c r="AL1099" i="1" s="1"/>
  <c r="AM1099" i="1"/>
  <c r="AN1099" i="1"/>
  <c r="AO1099" i="1"/>
  <c r="AQ1099" i="1"/>
  <c r="AT1099" i="1"/>
  <c r="S1100" i="1"/>
  <c r="T1100" i="1" s="1"/>
  <c r="W1100" i="1"/>
  <c r="Y1100" i="1"/>
  <c r="Z1100" i="1"/>
  <c r="AA1100" i="1"/>
  <c r="AB1100" i="1"/>
  <c r="AD1100" i="1"/>
  <c r="AG1100" i="1"/>
  <c r="AJ1099" i="1" s="1"/>
  <c r="AH1100" i="1"/>
  <c r="AM1100" i="1"/>
  <c r="AN1100" i="1"/>
  <c r="AP1100" i="1"/>
  <c r="AR1100" i="1"/>
  <c r="AS1100" i="1"/>
  <c r="AU1100" i="1"/>
  <c r="S1101" i="1"/>
  <c r="T1101" i="1" s="1"/>
  <c r="W1101" i="1"/>
  <c r="Y1101" i="1"/>
  <c r="Z1101" i="1"/>
  <c r="AA1101" i="1"/>
  <c r="AB1101" i="1"/>
  <c r="AD1101" i="1"/>
  <c r="AG1101" i="1"/>
  <c r="S1102" i="1"/>
  <c r="T1102" i="1" s="1"/>
  <c r="W1102" i="1"/>
  <c r="Y1102" i="1"/>
  <c r="Z1102" i="1"/>
  <c r="AA1102" i="1"/>
  <c r="AB1102" i="1"/>
  <c r="AD1102" i="1"/>
  <c r="AG1102" i="1"/>
  <c r="S1103" i="1"/>
  <c r="T1103" i="1" s="1"/>
  <c r="W1103" i="1"/>
  <c r="Y1103" i="1"/>
  <c r="Z1103" i="1"/>
  <c r="AA1103" i="1"/>
  <c r="AB1103" i="1"/>
  <c r="AD1103" i="1"/>
  <c r="AG1103" i="1"/>
  <c r="AI1103" i="1" s="1"/>
  <c r="S1104" i="1"/>
  <c r="T1104" i="1" s="1"/>
  <c r="W1104" i="1"/>
  <c r="Y1104" i="1"/>
  <c r="Z1104" i="1"/>
  <c r="AA1104" i="1"/>
  <c r="AB1104" i="1"/>
  <c r="AD1104" i="1"/>
  <c r="AG1104" i="1"/>
  <c r="AU1104" i="1"/>
  <c r="S1105" i="1"/>
  <c r="T1105" i="1" s="1"/>
  <c r="W1105" i="1"/>
  <c r="Y1105" i="1"/>
  <c r="Z1105" i="1"/>
  <c r="AA1105" i="1"/>
  <c r="AB1105" i="1"/>
  <c r="AD1105" i="1"/>
  <c r="AG1105" i="1"/>
  <c r="AH1105" i="1"/>
  <c r="S1106" i="1"/>
  <c r="T1106" i="1" s="1"/>
  <c r="W1106" i="1"/>
  <c r="Y1106" i="1"/>
  <c r="Z1106" i="1"/>
  <c r="AA1106" i="1"/>
  <c r="AB1106" i="1"/>
  <c r="AD1106" i="1"/>
  <c r="AE1106" i="1" s="1"/>
  <c r="AG1106" i="1"/>
  <c r="AN1108" i="1" s="1"/>
  <c r="S1107" i="1"/>
  <c r="T1107" i="1" s="1"/>
  <c r="W1107" i="1"/>
  <c r="Y1107" i="1"/>
  <c r="Z1107" i="1"/>
  <c r="AA1107" i="1"/>
  <c r="AB1107" i="1"/>
  <c r="AD1107" i="1"/>
  <c r="AG1107" i="1"/>
  <c r="AU1107" i="1"/>
  <c r="S1108" i="1"/>
  <c r="T1108" i="1" s="1"/>
  <c r="W1108" i="1"/>
  <c r="Y1108" i="1"/>
  <c r="Z1108" i="1"/>
  <c r="AA1108" i="1"/>
  <c r="AB1108" i="1"/>
  <c r="AD1108" i="1"/>
  <c r="AG1108" i="1"/>
  <c r="AI1108" i="1"/>
  <c r="AM1108" i="1"/>
  <c r="S1109" i="1"/>
  <c r="T1109" i="1" s="1"/>
  <c r="W1109" i="1"/>
  <c r="X1109" i="1" s="1"/>
  <c r="AC1109" i="1" s="1"/>
  <c r="Y1109" i="1"/>
  <c r="Z1109" i="1"/>
  <c r="AA1109" i="1"/>
  <c r="AB1109" i="1"/>
  <c r="AD1109" i="1"/>
  <c r="AG1109" i="1"/>
  <c r="AK1111" i="1" s="1"/>
  <c r="S1110" i="1"/>
  <c r="T1110" i="1" s="1"/>
  <c r="W1110" i="1"/>
  <c r="X1110" i="1"/>
  <c r="AC1110" i="1" s="1"/>
  <c r="Y1110" i="1"/>
  <c r="Z1110" i="1"/>
  <c r="AA1110" i="1"/>
  <c r="AB1110" i="1"/>
  <c r="AD1110" i="1"/>
  <c r="AG1110" i="1"/>
  <c r="AS1110" i="1"/>
  <c r="S1111" i="1"/>
  <c r="T1111" i="1"/>
  <c r="W1111" i="1"/>
  <c r="Y1111" i="1"/>
  <c r="Z1111" i="1"/>
  <c r="AA1111" i="1"/>
  <c r="AB1111" i="1"/>
  <c r="AD1111" i="1"/>
  <c r="AG1111" i="1"/>
  <c r="S1112" i="1"/>
  <c r="T1112" i="1" s="1"/>
  <c r="W1112" i="1"/>
  <c r="Y1112" i="1"/>
  <c r="Z1112" i="1"/>
  <c r="AA1112" i="1"/>
  <c r="AB1112" i="1"/>
  <c r="AD1112" i="1"/>
  <c r="AG1112" i="1"/>
  <c r="AJ1112" i="1"/>
  <c r="AQ1112" i="1"/>
  <c r="AS1112" i="1"/>
  <c r="S1113" i="1"/>
  <c r="T1113" i="1" s="1"/>
  <c r="W1113" i="1"/>
  <c r="Y1113" i="1"/>
  <c r="Z1113" i="1"/>
  <c r="AA1113" i="1"/>
  <c r="AB1113" i="1"/>
  <c r="AD1113" i="1"/>
  <c r="AG1113" i="1"/>
  <c r="AH1113" i="1"/>
  <c r="AL1113" i="1"/>
  <c r="S1114" i="1"/>
  <c r="T1114" i="1" s="1"/>
  <c r="W1114" i="1"/>
  <c r="Y1114" i="1"/>
  <c r="Z1114" i="1"/>
  <c r="AA1114" i="1"/>
  <c r="AB1114" i="1"/>
  <c r="AD1114" i="1"/>
  <c r="AG1114" i="1"/>
  <c r="S1115" i="1"/>
  <c r="T1115" i="1" s="1"/>
  <c r="W1115" i="1"/>
  <c r="X1115" i="1" s="1"/>
  <c r="AC1115" i="1" s="1"/>
  <c r="Y1115" i="1"/>
  <c r="Z1115" i="1"/>
  <c r="AA1115" i="1"/>
  <c r="AB1115" i="1"/>
  <c r="AD1115" i="1"/>
  <c r="AG1115" i="1"/>
  <c r="AK1112" i="1" s="1"/>
  <c r="S1116" i="1"/>
  <c r="T1116" i="1" s="1"/>
  <c r="W1116" i="1"/>
  <c r="X1116" i="1"/>
  <c r="AC1116" i="1" s="1"/>
  <c r="Y1116" i="1"/>
  <c r="Z1116" i="1"/>
  <c r="AA1116" i="1"/>
  <c r="AB1116" i="1"/>
  <c r="AD1116" i="1"/>
  <c r="AE1116" i="1" s="1"/>
  <c r="AG1116" i="1"/>
  <c r="AL1116" i="1" s="1"/>
  <c r="AH1116" i="1"/>
  <c r="AI1116" i="1"/>
  <c r="AJ1116" i="1"/>
  <c r="AK1116" i="1"/>
  <c r="AN1116" i="1"/>
  <c r="AP1116" i="1"/>
  <c r="AR1116" i="1"/>
  <c r="S1117" i="1"/>
  <c r="T1117" i="1" s="1"/>
  <c r="W1117" i="1"/>
  <c r="Y1117" i="1"/>
  <c r="Z1117" i="1"/>
  <c r="AA1117" i="1"/>
  <c r="AB1117" i="1"/>
  <c r="AD1117" i="1"/>
  <c r="AG1117" i="1"/>
  <c r="AI1117" i="1"/>
  <c r="AK1117" i="1"/>
  <c r="AR1117" i="1"/>
  <c r="AT1117" i="1"/>
  <c r="S1118" i="1"/>
  <c r="T1118" i="1" s="1"/>
  <c r="W1118" i="1"/>
  <c r="X1117" i="1" s="1"/>
  <c r="AC1117" i="1" s="1"/>
  <c r="Y1118" i="1"/>
  <c r="Z1118" i="1"/>
  <c r="AA1118" i="1"/>
  <c r="AB1118" i="1"/>
  <c r="AD1118" i="1"/>
  <c r="AG1118" i="1"/>
  <c r="AK1118" i="1"/>
  <c r="AL1118" i="1"/>
  <c r="AN1118" i="1"/>
  <c r="AQ1118" i="1"/>
  <c r="AR1118" i="1"/>
  <c r="AS1118" i="1"/>
  <c r="AT1118" i="1"/>
  <c r="S1119" i="1"/>
  <c r="T1119" i="1" s="1"/>
  <c r="W1119" i="1"/>
  <c r="X1119" i="1"/>
  <c r="AC1119" i="1" s="1"/>
  <c r="Y1119" i="1"/>
  <c r="Z1119" i="1"/>
  <c r="AA1119" i="1"/>
  <c r="AB1119" i="1"/>
  <c r="AD1119" i="1"/>
  <c r="AG1119" i="1"/>
  <c r="AK1119" i="1"/>
  <c r="AL1119" i="1"/>
  <c r="AM1119" i="1"/>
  <c r="AN1119" i="1"/>
  <c r="AR1119" i="1"/>
  <c r="AT1119" i="1"/>
  <c r="S1120" i="1"/>
  <c r="T1120" i="1" s="1"/>
  <c r="W1120" i="1"/>
  <c r="Y1120" i="1"/>
  <c r="Z1120" i="1"/>
  <c r="AA1120" i="1"/>
  <c r="AB1120" i="1"/>
  <c r="AD1120" i="1"/>
  <c r="AG1120" i="1"/>
  <c r="S1121" i="1"/>
  <c r="T1121" i="1" s="1"/>
  <c r="W1121" i="1"/>
  <c r="Y1121" i="1"/>
  <c r="Z1121" i="1"/>
  <c r="AA1121" i="1"/>
  <c r="AB1121" i="1"/>
  <c r="AD1121" i="1"/>
  <c r="AG1121" i="1"/>
  <c r="S1122" i="1"/>
  <c r="T1122" i="1" s="1"/>
  <c r="W1122" i="1"/>
  <c r="Y1122" i="1"/>
  <c r="Z1122" i="1"/>
  <c r="AA1122" i="1"/>
  <c r="AB1122" i="1"/>
  <c r="AD1122" i="1"/>
  <c r="AG1122" i="1"/>
  <c r="S1123" i="1"/>
  <c r="T1123" i="1" s="1"/>
  <c r="W1123" i="1"/>
  <c r="Y1123" i="1"/>
  <c r="Z1123" i="1"/>
  <c r="AA1123" i="1"/>
  <c r="AB1123" i="1"/>
  <c r="AD1123" i="1"/>
  <c r="AG1123" i="1"/>
  <c r="S1124" i="1"/>
  <c r="T1124" i="1" s="1"/>
  <c r="W1124" i="1"/>
  <c r="Y1124" i="1"/>
  <c r="Z1124" i="1"/>
  <c r="AA1124" i="1"/>
  <c r="AB1124" i="1"/>
  <c r="AD1124" i="1"/>
  <c r="AG1124" i="1"/>
  <c r="AO1124" i="1" s="1"/>
  <c r="AK1124" i="1"/>
  <c r="S1125" i="1"/>
  <c r="T1125" i="1" s="1"/>
  <c r="W1125" i="1"/>
  <c r="Y1125" i="1"/>
  <c r="Z1125" i="1"/>
  <c r="AA1125" i="1"/>
  <c r="AB1125" i="1"/>
  <c r="AD1125" i="1"/>
  <c r="AG1125" i="1"/>
  <c r="AH1125" i="1"/>
  <c r="AJ1125" i="1"/>
  <c r="AM1125" i="1"/>
  <c r="AN1125" i="1"/>
  <c r="AQ1125" i="1"/>
  <c r="AT1125" i="1"/>
  <c r="S1126" i="1"/>
  <c r="T1126" i="1" s="1"/>
  <c r="W1126" i="1"/>
  <c r="Y1126" i="1"/>
  <c r="Z1126" i="1"/>
  <c r="AA1126" i="1"/>
  <c r="AB1126" i="1"/>
  <c r="AD1126" i="1"/>
  <c r="AG1126" i="1"/>
  <c r="S1127" i="1"/>
  <c r="T1127" i="1" s="1"/>
  <c r="W1127" i="1"/>
  <c r="Y1127" i="1"/>
  <c r="Z1127" i="1"/>
  <c r="AA1127" i="1"/>
  <c r="AB1127" i="1"/>
  <c r="AD1127" i="1"/>
  <c r="AG1127" i="1"/>
  <c r="S1128" i="1"/>
  <c r="T1128" i="1" s="1"/>
  <c r="W1128" i="1"/>
  <c r="Y1128" i="1"/>
  <c r="Z1128" i="1"/>
  <c r="AA1128" i="1"/>
  <c r="AB1128" i="1"/>
  <c r="AD1128" i="1"/>
  <c r="AG1128" i="1"/>
  <c r="S1129" i="1"/>
  <c r="T1129" i="1" s="1"/>
  <c r="W1129" i="1"/>
  <c r="X1129" i="1" s="1"/>
  <c r="AC1129" i="1" s="1"/>
  <c r="Y1129" i="1"/>
  <c r="Z1129" i="1"/>
  <c r="AA1129" i="1"/>
  <c r="AB1129" i="1"/>
  <c r="AD1129" i="1"/>
  <c r="AG1129" i="1"/>
  <c r="S1130" i="1"/>
  <c r="T1130" i="1" s="1"/>
  <c r="W1130" i="1"/>
  <c r="Y1130" i="1"/>
  <c r="Z1130" i="1"/>
  <c r="AA1130" i="1"/>
  <c r="AB1130" i="1"/>
  <c r="AD1130" i="1"/>
  <c r="AG1130" i="1"/>
  <c r="S1131" i="1"/>
  <c r="T1131" i="1" s="1"/>
  <c r="W1131" i="1"/>
  <c r="Y1131" i="1"/>
  <c r="Z1131" i="1"/>
  <c r="AA1131" i="1"/>
  <c r="AB1131" i="1"/>
  <c r="AD1131" i="1"/>
  <c r="AG1131" i="1"/>
  <c r="S1132" i="1"/>
  <c r="T1132" i="1" s="1"/>
  <c r="W1132" i="1"/>
  <c r="Y1132" i="1"/>
  <c r="Z1132" i="1"/>
  <c r="AA1132" i="1"/>
  <c r="AB1132" i="1"/>
  <c r="AD1132" i="1"/>
  <c r="AG1132" i="1"/>
  <c r="S1133" i="1"/>
  <c r="T1133" i="1" s="1"/>
  <c r="W1133" i="1"/>
  <c r="Y1133" i="1"/>
  <c r="Z1133" i="1"/>
  <c r="AA1133" i="1"/>
  <c r="AB1133" i="1"/>
  <c r="AD1133" i="1"/>
  <c r="AG1133" i="1"/>
  <c r="S1134" i="1"/>
  <c r="T1134" i="1" s="1"/>
  <c r="W1134" i="1"/>
  <c r="Y1134" i="1"/>
  <c r="Z1134" i="1"/>
  <c r="AA1134" i="1"/>
  <c r="AB1134" i="1"/>
  <c r="AD1134" i="1"/>
  <c r="AG1134" i="1"/>
  <c r="AI1133" i="1" s="1"/>
  <c r="S1135" i="1"/>
  <c r="T1135" i="1" s="1"/>
  <c r="W1135" i="1"/>
  <c r="Y1135" i="1"/>
  <c r="Z1135" i="1"/>
  <c r="AA1135" i="1"/>
  <c r="AB1135" i="1"/>
  <c r="AD1135" i="1"/>
  <c r="AG1135" i="1"/>
  <c r="S1136" i="1"/>
  <c r="T1136" i="1" s="1"/>
  <c r="W1136" i="1"/>
  <c r="Y1136" i="1"/>
  <c r="Z1136" i="1"/>
  <c r="AA1136" i="1"/>
  <c r="AB1136" i="1"/>
  <c r="AD1136" i="1"/>
  <c r="AG1136" i="1"/>
  <c r="S1137" i="1"/>
  <c r="T1137" i="1" s="1"/>
  <c r="W1137" i="1"/>
  <c r="X1139" i="1" s="1"/>
  <c r="AC1139" i="1" s="1"/>
  <c r="Y1137" i="1"/>
  <c r="Z1137" i="1"/>
  <c r="AA1137" i="1"/>
  <c r="AB1137" i="1"/>
  <c r="AD1137" i="1"/>
  <c r="AG1137" i="1"/>
  <c r="AO1137" i="1"/>
  <c r="S1138" i="1"/>
  <c r="T1138" i="1"/>
  <c r="W1138" i="1"/>
  <c r="Y1138" i="1"/>
  <c r="Z1138" i="1"/>
  <c r="AA1138" i="1"/>
  <c r="AB1138" i="1"/>
  <c r="AD1138" i="1"/>
  <c r="AG1138" i="1"/>
  <c r="AM1138" i="1"/>
  <c r="S1139" i="1"/>
  <c r="T1139" i="1" s="1"/>
  <c r="W1139" i="1"/>
  <c r="Y1139" i="1"/>
  <c r="Z1139" i="1"/>
  <c r="AA1139" i="1"/>
  <c r="AB1139" i="1"/>
  <c r="AD1139" i="1"/>
  <c r="AG1139" i="1"/>
  <c r="AO1139" i="1"/>
  <c r="S1140" i="1"/>
  <c r="T1140" i="1"/>
  <c r="W1140" i="1"/>
  <c r="Y1140" i="1"/>
  <c r="Z1140" i="1"/>
  <c r="AA1140" i="1"/>
  <c r="AB1140" i="1"/>
  <c r="AD1140" i="1"/>
  <c r="AG1140" i="1"/>
  <c r="AL1140" i="1"/>
  <c r="S1141" i="1"/>
  <c r="T1141" i="1" s="1"/>
  <c r="W1141" i="1"/>
  <c r="Y1141" i="1"/>
  <c r="Z1141" i="1"/>
  <c r="AA1141" i="1"/>
  <c r="AB1141" i="1"/>
  <c r="AD1141" i="1"/>
  <c r="AG1141" i="1"/>
  <c r="S1142" i="1"/>
  <c r="T1142" i="1" s="1"/>
  <c r="W1142" i="1"/>
  <c r="Y1142" i="1"/>
  <c r="Z1142" i="1"/>
  <c r="AA1142" i="1"/>
  <c r="AB1142" i="1"/>
  <c r="AD1142" i="1"/>
  <c r="AG1142" i="1"/>
  <c r="S1143" i="1"/>
  <c r="T1143" i="1" s="1"/>
  <c r="W1143" i="1"/>
  <c r="X1143" i="1"/>
  <c r="AC1143" i="1" s="1"/>
  <c r="Y1143" i="1"/>
  <c r="Z1143" i="1"/>
  <c r="AA1143" i="1"/>
  <c r="AB1143" i="1"/>
  <c r="AD1143" i="1"/>
  <c r="AE1143" i="1" s="1"/>
  <c r="AG1143" i="1"/>
  <c r="AH1143" i="1" s="1"/>
  <c r="AI1143" i="1"/>
  <c r="AJ1143" i="1"/>
  <c r="AK1143" i="1"/>
  <c r="AL1143" i="1"/>
  <c r="AM1143" i="1"/>
  <c r="AS1143" i="1"/>
  <c r="S1144" i="1"/>
  <c r="T1144" i="1" s="1"/>
  <c r="W1144" i="1"/>
  <c r="Y1144" i="1"/>
  <c r="Z1144" i="1"/>
  <c r="AA1144" i="1"/>
  <c r="AB1144" i="1"/>
  <c r="AD1144" i="1"/>
  <c r="AG1144" i="1"/>
  <c r="AJ1145" i="1" s="1"/>
  <c r="S1145" i="1"/>
  <c r="T1145" i="1" s="1"/>
  <c r="W1145" i="1"/>
  <c r="X1148" i="1" s="1"/>
  <c r="AC1148" i="1" s="1"/>
  <c r="Y1145" i="1"/>
  <c r="Z1145" i="1"/>
  <c r="AA1145" i="1"/>
  <c r="AB1145" i="1"/>
  <c r="AD1145" i="1"/>
  <c r="AG1145" i="1"/>
  <c r="S1146" i="1"/>
  <c r="T1146" i="1" s="1"/>
  <c r="W1146" i="1"/>
  <c r="Y1146" i="1"/>
  <c r="Z1146" i="1"/>
  <c r="AA1146" i="1"/>
  <c r="AB1146" i="1"/>
  <c r="AD1146" i="1"/>
  <c r="AG1146" i="1"/>
  <c r="AL1146" i="1"/>
  <c r="S1147" i="1"/>
  <c r="T1147" i="1" s="1"/>
  <c r="W1147" i="1"/>
  <c r="Y1147" i="1"/>
  <c r="Z1147" i="1"/>
  <c r="AA1147" i="1"/>
  <c r="AB1147" i="1"/>
  <c r="AD1147" i="1"/>
  <c r="AG1147" i="1"/>
  <c r="S1148" i="1"/>
  <c r="T1148" i="1" s="1"/>
  <c r="W1148" i="1"/>
  <c r="Y1148" i="1"/>
  <c r="Z1148" i="1"/>
  <c r="AA1148" i="1"/>
  <c r="AB1148" i="1"/>
  <c r="AD1148" i="1"/>
  <c r="AG1148" i="1"/>
  <c r="AH1148" i="1"/>
  <c r="AJ1148" i="1"/>
  <c r="S1149" i="1"/>
  <c r="T1149" i="1" s="1"/>
  <c r="W1149" i="1"/>
  <c r="Y1149" i="1"/>
  <c r="Z1149" i="1"/>
  <c r="AA1149" i="1"/>
  <c r="AB1149" i="1"/>
  <c r="AD1149" i="1"/>
  <c r="AG1149" i="1"/>
  <c r="S1150" i="1"/>
  <c r="T1150" i="1" s="1"/>
  <c r="W1150" i="1"/>
  <c r="Y1150" i="1"/>
  <c r="Z1150" i="1"/>
  <c r="AA1150" i="1"/>
  <c r="AB1150" i="1"/>
  <c r="AD1150" i="1"/>
  <c r="AG1150" i="1"/>
  <c r="S1151" i="1"/>
  <c r="T1151" i="1"/>
  <c r="W1151" i="1"/>
  <c r="Y1151" i="1"/>
  <c r="Z1151" i="1"/>
  <c r="AA1151" i="1"/>
  <c r="AB1151" i="1"/>
  <c r="AD1151" i="1"/>
  <c r="AG1151" i="1"/>
  <c r="S1152" i="1"/>
  <c r="T1152" i="1" s="1"/>
  <c r="W1152" i="1"/>
  <c r="Y1152" i="1"/>
  <c r="Z1152" i="1"/>
  <c r="AA1152" i="1"/>
  <c r="AB1152" i="1"/>
  <c r="AD1152" i="1"/>
  <c r="AG1152" i="1"/>
  <c r="AK1154" i="1" s="1"/>
  <c r="AN1152" i="1"/>
  <c r="S1153" i="1"/>
  <c r="T1153" i="1" s="1"/>
  <c r="W1153" i="1"/>
  <c r="Y1153" i="1"/>
  <c r="Z1153" i="1"/>
  <c r="AA1153" i="1"/>
  <c r="AB1153" i="1"/>
  <c r="AD1153" i="1"/>
  <c r="AG1153" i="1"/>
  <c r="AS1153" i="1" s="1"/>
  <c r="S1154" i="1"/>
  <c r="T1154" i="1" s="1"/>
  <c r="W1154" i="1"/>
  <c r="Y1154" i="1"/>
  <c r="Z1154" i="1"/>
  <c r="AA1154" i="1"/>
  <c r="AB1154" i="1"/>
  <c r="AD1154" i="1"/>
  <c r="AG1154" i="1"/>
  <c r="AL1154" i="1"/>
  <c r="AT1154" i="1"/>
  <c r="S1155" i="1"/>
  <c r="T1155" i="1" s="1"/>
  <c r="W1155" i="1"/>
  <c r="Y1155" i="1"/>
  <c r="Z1155" i="1"/>
  <c r="AA1155" i="1"/>
  <c r="AB1155" i="1"/>
  <c r="AD1155" i="1"/>
  <c r="AG1155" i="1"/>
  <c r="AI1155" i="1"/>
  <c r="S1156" i="1"/>
  <c r="T1156" i="1" s="1"/>
  <c r="W1156" i="1"/>
  <c r="Y1156" i="1"/>
  <c r="Z1156" i="1"/>
  <c r="AA1156" i="1"/>
  <c r="AB1156" i="1"/>
  <c r="AD1156" i="1"/>
  <c r="AG1156" i="1"/>
  <c r="S1157" i="1"/>
  <c r="T1157" i="1"/>
  <c r="W1157" i="1"/>
  <c r="Y1157" i="1"/>
  <c r="Z1157" i="1"/>
  <c r="AA1157" i="1"/>
  <c r="AB1157" i="1"/>
  <c r="AD1157" i="1"/>
  <c r="AG1157" i="1"/>
  <c r="S1158" i="1"/>
  <c r="T1158" i="1" s="1"/>
  <c r="W1158" i="1"/>
  <c r="Y1158" i="1"/>
  <c r="Z1158" i="1"/>
  <c r="AA1158" i="1"/>
  <c r="AB1158" i="1"/>
  <c r="AD1158" i="1"/>
  <c r="AE1158" i="1"/>
  <c r="AG1158" i="1"/>
  <c r="S1159" i="1"/>
  <c r="T1159" i="1" s="1"/>
  <c r="W1159" i="1"/>
  <c r="Y1159" i="1"/>
  <c r="Z1159" i="1"/>
  <c r="AA1159" i="1"/>
  <c r="AB1159" i="1"/>
  <c r="AD1159" i="1"/>
  <c r="AG1159" i="1"/>
  <c r="S1160" i="1"/>
  <c r="T1160" i="1" s="1"/>
  <c r="W1160" i="1"/>
  <c r="Y1160" i="1"/>
  <c r="Z1160" i="1"/>
  <c r="AA1160" i="1"/>
  <c r="AB1160" i="1"/>
  <c r="AD1160" i="1"/>
  <c r="AE1161" i="1" s="1"/>
  <c r="AG1160" i="1"/>
  <c r="AJ1160" i="1"/>
  <c r="AK1160" i="1"/>
  <c r="AM1160" i="1"/>
  <c r="AU1160" i="1"/>
  <c r="S1161" i="1"/>
  <c r="T1161" i="1" s="1"/>
  <c r="W1161" i="1"/>
  <c r="X1161" i="1" s="1"/>
  <c r="AC1161" i="1" s="1"/>
  <c r="Y1161" i="1"/>
  <c r="Z1161" i="1"/>
  <c r="AA1161" i="1"/>
  <c r="AB1161" i="1"/>
  <c r="AD1161" i="1"/>
  <c r="AG1161" i="1"/>
  <c r="AO1161" i="1" s="1"/>
  <c r="AH1161" i="1"/>
  <c r="AI1161" i="1"/>
  <c r="AU1161" i="1"/>
  <c r="S1162" i="1"/>
  <c r="T1162" i="1"/>
  <c r="W1162" i="1"/>
  <c r="X1162" i="1" s="1"/>
  <c r="AC1162" i="1" s="1"/>
  <c r="Y1162" i="1"/>
  <c r="Z1162" i="1"/>
  <c r="AA1162" i="1"/>
  <c r="AB1162" i="1"/>
  <c r="AD1162" i="1"/>
  <c r="AG1162" i="1"/>
  <c r="S1163" i="1"/>
  <c r="T1163" i="1" s="1"/>
  <c r="W1163" i="1"/>
  <c r="Y1163" i="1"/>
  <c r="Z1163" i="1"/>
  <c r="AA1163" i="1"/>
  <c r="AB1163" i="1"/>
  <c r="AD1163" i="1"/>
  <c r="AG1163" i="1"/>
  <c r="AK1163" i="1"/>
  <c r="S1164" i="1"/>
  <c r="T1164" i="1"/>
  <c r="W1164" i="1"/>
  <c r="Y1164" i="1"/>
  <c r="Z1164" i="1"/>
  <c r="AA1164" i="1"/>
  <c r="AB1164" i="1"/>
  <c r="AD1164" i="1"/>
  <c r="AG1164" i="1"/>
  <c r="AI1164" i="1" s="1"/>
  <c r="AJ1164" i="1"/>
  <c r="AR1164" i="1"/>
  <c r="S1165" i="1"/>
  <c r="T1165" i="1" s="1"/>
  <c r="W1165" i="1"/>
  <c r="Y1165" i="1"/>
  <c r="Z1165" i="1"/>
  <c r="AA1165" i="1"/>
  <c r="AB1165" i="1"/>
  <c r="AD1165" i="1"/>
  <c r="AG1165" i="1"/>
  <c r="AN1165" i="1"/>
  <c r="AQ1165" i="1"/>
  <c r="AR1165" i="1"/>
  <c r="AS1165" i="1"/>
  <c r="S1166" i="1"/>
  <c r="T1166" i="1" s="1"/>
  <c r="W1166" i="1"/>
  <c r="Y1166" i="1"/>
  <c r="Z1166" i="1"/>
  <c r="AA1166" i="1"/>
  <c r="AB1166" i="1"/>
  <c r="AD1166" i="1"/>
  <c r="AG1166" i="1"/>
  <c r="AQ1168" i="1" s="1"/>
  <c r="S1167" i="1"/>
  <c r="T1167" i="1" s="1"/>
  <c r="W1167" i="1"/>
  <c r="Y1167" i="1"/>
  <c r="Z1167" i="1"/>
  <c r="AA1167" i="1"/>
  <c r="AB1167" i="1"/>
  <c r="AD1167" i="1"/>
  <c r="AG1167" i="1"/>
  <c r="S1168" i="1"/>
  <c r="T1168" i="1" s="1"/>
  <c r="W1168" i="1"/>
  <c r="Y1168" i="1"/>
  <c r="Z1168" i="1"/>
  <c r="AA1168" i="1"/>
  <c r="AB1168" i="1"/>
  <c r="AD1168" i="1"/>
  <c r="AG1168" i="1"/>
  <c r="AS1168" i="1"/>
  <c r="S1169" i="1"/>
  <c r="T1169" i="1" s="1"/>
  <c r="W1169" i="1"/>
  <c r="Y1169" i="1"/>
  <c r="Z1169" i="1"/>
  <c r="AA1169" i="1"/>
  <c r="AB1169" i="1"/>
  <c r="AD1169" i="1"/>
  <c r="AG1169" i="1"/>
  <c r="S1170" i="1"/>
  <c r="T1170" i="1"/>
  <c r="W1170" i="1"/>
  <c r="Y1170" i="1"/>
  <c r="Z1170" i="1"/>
  <c r="AA1170" i="1"/>
  <c r="AB1170" i="1"/>
  <c r="AD1170" i="1"/>
  <c r="AG1170" i="1"/>
  <c r="AH1170" i="1" s="1"/>
  <c r="AK1170" i="1"/>
  <c r="S1171" i="1"/>
  <c r="T1171" i="1" s="1"/>
  <c r="W1171" i="1"/>
  <c r="Y1171" i="1"/>
  <c r="Z1171" i="1"/>
  <c r="AA1171" i="1"/>
  <c r="AB1171" i="1"/>
  <c r="AD1171" i="1"/>
  <c r="AG1171" i="1"/>
  <c r="AK1171" i="1" s="1"/>
  <c r="S1172" i="1"/>
  <c r="T1172" i="1" s="1"/>
  <c r="W1172" i="1"/>
  <c r="Y1172" i="1"/>
  <c r="Z1172" i="1"/>
  <c r="AA1172" i="1"/>
  <c r="AB1172" i="1"/>
  <c r="AD1172" i="1"/>
  <c r="AG1172" i="1"/>
  <c r="AO1172" i="1"/>
  <c r="AS1172" i="1"/>
  <c r="S1173" i="1"/>
  <c r="T1173" i="1" s="1"/>
  <c r="W1173" i="1"/>
  <c r="Y1173" i="1"/>
  <c r="Z1173" i="1"/>
  <c r="AA1173" i="1"/>
  <c r="AB1173" i="1"/>
  <c r="AD1173" i="1"/>
  <c r="AG1173" i="1"/>
  <c r="AH1173" i="1"/>
  <c r="AI1173" i="1"/>
  <c r="S1174" i="1"/>
  <c r="T1174" i="1" s="1"/>
  <c r="W1174" i="1"/>
  <c r="Y1174" i="1"/>
  <c r="Z1174" i="1"/>
  <c r="AA1174" i="1"/>
  <c r="AB1174" i="1"/>
  <c r="AD1174" i="1"/>
  <c r="AG1174" i="1"/>
  <c r="S1175" i="1"/>
  <c r="T1175" i="1" s="1"/>
  <c r="W1175" i="1"/>
  <c r="X1175" i="1" s="1"/>
  <c r="AC1175" i="1" s="1"/>
  <c r="Y1175" i="1"/>
  <c r="Z1175" i="1"/>
  <c r="AA1175" i="1"/>
  <c r="AB1175" i="1"/>
  <c r="AD1175" i="1"/>
  <c r="AG1175" i="1"/>
  <c r="AQ1175" i="1"/>
  <c r="AR1175" i="1"/>
  <c r="AU1175" i="1"/>
  <c r="S1176" i="1"/>
  <c r="T1176" i="1" s="1"/>
  <c r="W1176" i="1"/>
  <c r="Y1176" i="1"/>
  <c r="Z1176" i="1"/>
  <c r="AA1176" i="1"/>
  <c r="AB1176" i="1"/>
  <c r="AD1176" i="1"/>
  <c r="AG1176" i="1"/>
  <c r="AN1175" i="1" s="1"/>
  <c r="AL1176" i="1"/>
  <c r="AN1176" i="1"/>
  <c r="AS1176" i="1"/>
  <c r="S1177" i="1"/>
  <c r="T1177" i="1" s="1"/>
  <c r="W1177" i="1"/>
  <c r="X1178" i="1" s="1"/>
  <c r="AC1178" i="1" s="1"/>
  <c r="Y1177" i="1"/>
  <c r="Z1177" i="1"/>
  <c r="AA1177" i="1"/>
  <c r="AB1177" i="1"/>
  <c r="AD1177" i="1"/>
  <c r="AG1177" i="1"/>
  <c r="S1178" i="1"/>
  <c r="T1178" i="1"/>
  <c r="W1178" i="1"/>
  <c r="Y1178" i="1"/>
  <c r="Z1178" i="1"/>
  <c r="AA1178" i="1"/>
  <c r="AB1178" i="1"/>
  <c r="AD1178" i="1"/>
  <c r="AG1178" i="1"/>
  <c r="S1179" i="1"/>
  <c r="T1179" i="1" s="1"/>
  <c r="W1179" i="1"/>
  <c r="Y1179" i="1"/>
  <c r="Z1179" i="1"/>
  <c r="AA1179" i="1"/>
  <c r="AB1179" i="1"/>
  <c r="AD1179" i="1"/>
  <c r="AG1179" i="1"/>
  <c r="S1180" i="1"/>
  <c r="T1180" i="1" s="1"/>
  <c r="W1180" i="1"/>
  <c r="Y1180" i="1"/>
  <c r="Z1180" i="1"/>
  <c r="AA1180" i="1"/>
  <c r="AB1180" i="1"/>
  <c r="AD1180" i="1"/>
  <c r="AG1180" i="1"/>
  <c r="S1181" i="1"/>
  <c r="T1181" i="1" s="1"/>
  <c r="W1181" i="1"/>
  <c r="X1181" i="1"/>
  <c r="AC1181" i="1" s="1"/>
  <c r="Y1181" i="1"/>
  <c r="Z1181" i="1"/>
  <c r="AA1181" i="1"/>
  <c r="AB1181" i="1"/>
  <c r="AD1181" i="1"/>
  <c r="AG1181" i="1"/>
  <c r="S1182" i="1"/>
  <c r="T1182" i="1" s="1"/>
  <c r="W1182" i="1"/>
  <c r="X1182" i="1" s="1"/>
  <c r="AC1182" i="1" s="1"/>
  <c r="Y1182" i="1"/>
  <c r="Z1182" i="1"/>
  <c r="AA1182" i="1"/>
  <c r="AB1182" i="1"/>
  <c r="AD1182" i="1"/>
  <c r="AE1182" i="1" s="1"/>
  <c r="AG1182" i="1"/>
  <c r="AJ1182" i="1" s="1"/>
  <c r="AH1182" i="1"/>
  <c r="AI1182" i="1"/>
  <c r="AL1182" i="1"/>
  <c r="AM1182" i="1"/>
  <c r="AN1182" i="1"/>
  <c r="AO1182" i="1"/>
  <c r="AP1182" i="1"/>
  <c r="AQ1182" i="1"/>
  <c r="AR1182" i="1"/>
  <c r="AS1182" i="1"/>
  <c r="AT1182" i="1"/>
  <c r="S1183" i="1"/>
  <c r="T1183" i="1" s="1"/>
  <c r="W1183" i="1"/>
  <c r="X1183" i="1"/>
  <c r="AC1183" i="1" s="1"/>
  <c r="Y1183" i="1"/>
  <c r="Z1183" i="1"/>
  <c r="AA1183" i="1"/>
  <c r="AB1183" i="1"/>
  <c r="AD1183" i="1"/>
  <c r="AG1183" i="1"/>
  <c r="S1184" i="1"/>
  <c r="T1184" i="1" s="1"/>
  <c r="W1184" i="1"/>
  <c r="Y1184" i="1"/>
  <c r="Z1184" i="1"/>
  <c r="AA1184" i="1"/>
  <c r="AB1184" i="1"/>
  <c r="AD1184" i="1"/>
  <c r="AG1184" i="1"/>
  <c r="AH1184" i="1" s="1"/>
  <c r="S1185" i="1"/>
  <c r="T1185" i="1" s="1"/>
  <c r="W1185" i="1"/>
  <c r="Y1185" i="1"/>
  <c r="Z1185" i="1"/>
  <c r="AA1185" i="1"/>
  <c r="AB1185" i="1"/>
  <c r="AD1185" i="1"/>
  <c r="AG1185" i="1"/>
  <c r="S1186" i="1"/>
  <c r="T1186" i="1" s="1"/>
  <c r="W1186" i="1"/>
  <c r="Y1186" i="1"/>
  <c r="Z1186" i="1"/>
  <c r="AA1186" i="1"/>
  <c r="AB1186" i="1"/>
  <c r="AD1186" i="1"/>
  <c r="AG1186" i="1"/>
  <c r="S1187" i="1"/>
  <c r="T1187" i="1" s="1"/>
  <c r="W1187" i="1"/>
  <c r="Y1187" i="1"/>
  <c r="Z1187" i="1"/>
  <c r="AA1187" i="1"/>
  <c r="AB1187" i="1"/>
  <c r="AD1187" i="1"/>
  <c r="AG1187" i="1"/>
  <c r="S1188" i="1"/>
  <c r="T1188" i="1" s="1"/>
  <c r="W1188" i="1"/>
  <c r="Y1188" i="1"/>
  <c r="Z1188" i="1"/>
  <c r="AA1188" i="1"/>
  <c r="AB1188" i="1"/>
  <c r="AD1188" i="1"/>
  <c r="AG1188" i="1"/>
  <c r="AU1188" i="1"/>
  <c r="S1189" i="1"/>
  <c r="T1189" i="1" s="1"/>
  <c r="W1189" i="1"/>
  <c r="Y1189" i="1"/>
  <c r="Z1189" i="1"/>
  <c r="AA1189" i="1"/>
  <c r="AB1189" i="1"/>
  <c r="AD1189" i="1"/>
  <c r="AE1188" i="1" s="1"/>
  <c r="AG1189" i="1"/>
  <c r="AT1188" i="1" s="1"/>
  <c r="S1190" i="1"/>
  <c r="T1190" i="1" s="1"/>
  <c r="W1190" i="1"/>
  <c r="Y1190" i="1"/>
  <c r="Z1190" i="1"/>
  <c r="AA1190" i="1"/>
  <c r="AB1190" i="1"/>
  <c r="AD1190" i="1"/>
  <c r="AG1190" i="1"/>
  <c r="AQ1190" i="1"/>
  <c r="AR1190" i="1"/>
  <c r="S1191" i="1"/>
  <c r="T1191" i="1" s="1"/>
  <c r="W1191" i="1"/>
  <c r="Y1191" i="1"/>
  <c r="Z1191" i="1"/>
  <c r="AA1191" i="1"/>
  <c r="AB1191" i="1"/>
  <c r="AD1191" i="1"/>
  <c r="AG1191" i="1"/>
  <c r="S1192" i="1"/>
  <c r="T1192" i="1" s="1"/>
  <c r="W1192" i="1"/>
  <c r="Y1192" i="1"/>
  <c r="Z1192" i="1"/>
  <c r="AA1192" i="1"/>
  <c r="AB1192" i="1"/>
  <c r="AD1192" i="1"/>
  <c r="AG1192" i="1"/>
  <c r="AU1192" i="1"/>
  <c r="S1193" i="1"/>
  <c r="T1193" i="1" s="1"/>
  <c r="W1193" i="1"/>
  <c r="Y1193" i="1"/>
  <c r="Z1193" i="1"/>
  <c r="AA1193" i="1"/>
  <c r="AB1193" i="1"/>
  <c r="AD1193" i="1"/>
  <c r="AG1193" i="1"/>
  <c r="S1194" i="1"/>
  <c r="T1194" i="1"/>
  <c r="W1194" i="1"/>
  <c r="Y1194" i="1"/>
  <c r="Z1194" i="1"/>
  <c r="AA1194" i="1"/>
  <c r="AB1194" i="1"/>
  <c r="AD1194" i="1"/>
  <c r="AG1194" i="1"/>
  <c r="AK1194" i="1"/>
  <c r="S1195" i="1"/>
  <c r="T1195" i="1"/>
  <c r="W1195" i="1"/>
  <c r="Y1195" i="1"/>
  <c r="Z1195" i="1"/>
  <c r="AA1195" i="1"/>
  <c r="AB1195" i="1"/>
  <c r="AD1195" i="1"/>
  <c r="AG1195" i="1"/>
  <c r="S1196" i="1"/>
  <c r="T1196" i="1" s="1"/>
  <c r="W1196" i="1"/>
  <c r="Y1196" i="1"/>
  <c r="Z1196" i="1"/>
  <c r="AA1196" i="1"/>
  <c r="AB1196" i="1"/>
  <c r="AD1196" i="1"/>
  <c r="AG1196" i="1"/>
  <c r="AM1196" i="1"/>
  <c r="S1197" i="1"/>
  <c r="T1197" i="1" s="1"/>
  <c r="W1197" i="1"/>
  <c r="Y1197" i="1"/>
  <c r="Z1197" i="1"/>
  <c r="AA1197" i="1"/>
  <c r="AB1197" i="1"/>
  <c r="AD1197" i="1"/>
  <c r="AG1197" i="1"/>
  <c r="S1198" i="1"/>
  <c r="T1198" i="1"/>
  <c r="W1198" i="1"/>
  <c r="Y1198" i="1"/>
  <c r="Z1198" i="1"/>
  <c r="AA1198" i="1"/>
  <c r="AB1198" i="1"/>
  <c r="AD1198" i="1"/>
  <c r="AG1198" i="1"/>
  <c r="AT1195" i="1" s="1"/>
  <c r="S1199" i="1"/>
  <c r="T1199" i="1" s="1"/>
  <c r="W1199" i="1"/>
  <c r="Y1199" i="1"/>
  <c r="Z1199" i="1"/>
  <c r="AA1199" i="1"/>
  <c r="AB1199" i="1"/>
  <c r="AD1199" i="1"/>
  <c r="AG1199" i="1"/>
  <c r="S1200" i="1"/>
  <c r="T1200" i="1"/>
  <c r="W1200" i="1"/>
  <c r="X1200" i="1" s="1"/>
  <c r="AC1200" i="1" s="1"/>
  <c r="Y1200" i="1"/>
  <c r="Z1200" i="1"/>
  <c r="AA1200" i="1"/>
  <c r="AB1200" i="1"/>
  <c r="AD1200" i="1"/>
  <c r="AE1200" i="1"/>
  <c r="AG1200" i="1"/>
  <c r="AJ1200" i="1"/>
  <c r="S1201" i="1"/>
  <c r="T1201" i="1"/>
  <c r="W1201" i="1"/>
  <c r="Y1201" i="1"/>
  <c r="Z1201" i="1"/>
  <c r="AA1201" i="1"/>
  <c r="AB1201" i="1"/>
  <c r="AD1201" i="1"/>
  <c r="AE1201" i="1" s="1"/>
  <c r="AG1201" i="1"/>
  <c r="S1202" i="1"/>
  <c r="T1202" i="1" s="1"/>
  <c r="W1202" i="1"/>
  <c r="X1201" i="1" s="1"/>
  <c r="AC1201" i="1" s="1"/>
  <c r="X1202" i="1"/>
  <c r="AC1202" i="1" s="1"/>
  <c r="Y1202" i="1"/>
  <c r="Z1202" i="1"/>
  <c r="AA1202" i="1"/>
  <c r="AB1202" i="1"/>
  <c r="AD1202" i="1"/>
  <c r="AG1202" i="1"/>
  <c r="AJ1202" i="1"/>
  <c r="S1203" i="1"/>
  <c r="T1203" i="1" s="1"/>
  <c r="W1203" i="1"/>
  <c r="Y1203" i="1"/>
  <c r="Z1203" i="1"/>
  <c r="AA1203" i="1"/>
  <c r="AB1203" i="1"/>
  <c r="AD1203" i="1"/>
  <c r="AG1203" i="1"/>
  <c r="S1204" i="1"/>
  <c r="T1204" i="1" s="1"/>
  <c r="W1204" i="1"/>
  <c r="X1204" i="1" s="1"/>
  <c r="AC1204" i="1" s="1"/>
  <c r="Y1204" i="1"/>
  <c r="Z1204" i="1"/>
  <c r="AA1204" i="1"/>
  <c r="AB1204" i="1"/>
  <c r="AD1204" i="1"/>
  <c r="AG1204" i="1"/>
  <c r="S1205" i="1"/>
  <c r="T1205" i="1" s="1"/>
  <c r="W1205" i="1"/>
  <c r="Y1205" i="1"/>
  <c r="Z1205" i="1"/>
  <c r="AA1205" i="1"/>
  <c r="AB1205" i="1"/>
  <c r="AD1205" i="1"/>
  <c r="AG1205" i="1"/>
  <c r="S1206" i="1"/>
  <c r="T1206" i="1" s="1"/>
  <c r="W1206" i="1"/>
  <c r="Y1206" i="1"/>
  <c r="Z1206" i="1"/>
  <c r="AA1206" i="1"/>
  <c r="AB1206" i="1"/>
  <c r="AD1206" i="1"/>
  <c r="AG1206" i="1"/>
  <c r="AM1206" i="1"/>
  <c r="S1207" i="1"/>
  <c r="T1207" i="1"/>
  <c r="W1207" i="1"/>
  <c r="Y1207" i="1"/>
  <c r="Z1207" i="1"/>
  <c r="AA1207" i="1"/>
  <c r="AB1207" i="1"/>
  <c r="AD1207" i="1"/>
  <c r="AG1207" i="1"/>
  <c r="S1208" i="1"/>
  <c r="T1208" i="1" s="1"/>
  <c r="W1208" i="1"/>
  <c r="Y1208" i="1"/>
  <c r="Z1208" i="1"/>
  <c r="AA1208" i="1"/>
  <c r="AB1208" i="1"/>
  <c r="AD1208" i="1"/>
  <c r="AG1208" i="1"/>
  <c r="S1209" i="1"/>
  <c r="T1209" i="1"/>
  <c r="W1209" i="1"/>
  <c r="Y1209" i="1"/>
  <c r="Z1209" i="1"/>
  <c r="AA1209" i="1"/>
  <c r="AB1209" i="1"/>
  <c r="AD1209" i="1"/>
  <c r="AG1209" i="1"/>
  <c r="S1210" i="1"/>
  <c r="T1210" i="1" s="1"/>
  <c r="W1210" i="1"/>
  <c r="Y1210" i="1"/>
  <c r="Z1210" i="1"/>
  <c r="AA1210" i="1"/>
  <c r="AB1210" i="1"/>
  <c r="AD1210" i="1"/>
  <c r="AE1212" i="1" s="1"/>
  <c r="AG1210" i="1"/>
  <c r="S1211" i="1"/>
  <c r="T1211" i="1" s="1"/>
  <c r="W1211" i="1"/>
  <c r="Y1211" i="1"/>
  <c r="Z1211" i="1"/>
  <c r="AA1211" i="1"/>
  <c r="AB1211" i="1"/>
  <c r="AD1211" i="1"/>
  <c r="AG1211" i="1"/>
  <c r="AU1211" i="1"/>
  <c r="S1212" i="1"/>
  <c r="T1212" i="1" s="1"/>
  <c r="W1212" i="1"/>
  <c r="Y1212" i="1"/>
  <c r="Z1212" i="1"/>
  <c r="AA1212" i="1"/>
  <c r="AB1212" i="1"/>
  <c r="AD1212" i="1"/>
  <c r="AG1212" i="1"/>
  <c r="S1213" i="1"/>
  <c r="T1213" i="1" s="1"/>
  <c r="W1213" i="1"/>
  <c r="X1214" i="1" s="1"/>
  <c r="AC1214" i="1" s="1"/>
  <c r="Y1213" i="1"/>
  <c r="Z1213" i="1"/>
  <c r="AA1213" i="1"/>
  <c r="AB1213" i="1"/>
  <c r="AD1213" i="1"/>
  <c r="AG1213" i="1"/>
  <c r="AS1215" i="1" s="1"/>
  <c r="AI1213" i="1"/>
  <c r="S1214" i="1"/>
  <c r="T1214" i="1" s="1"/>
  <c r="W1214" i="1"/>
  <c r="Y1214" i="1"/>
  <c r="Z1214" i="1"/>
  <c r="AA1214" i="1"/>
  <c r="AB1214" i="1"/>
  <c r="AD1214" i="1"/>
  <c r="AG1214" i="1"/>
  <c r="AL1214" i="1"/>
  <c r="AM1214" i="1"/>
  <c r="AQ1214" i="1"/>
  <c r="S1215" i="1"/>
  <c r="T1215" i="1" s="1"/>
  <c r="W1215" i="1"/>
  <c r="Y1215" i="1"/>
  <c r="Z1215" i="1"/>
  <c r="AA1215" i="1"/>
  <c r="AB1215" i="1"/>
  <c r="AD1215" i="1"/>
  <c r="AG1215" i="1"/>
  <c r="AN1215" i="1"/>
  <c r="AO1215" i="1"/>
  <c r="S1216" i="1"/>
  <c r="T1216" i="1" s="1"/>
  <c r="W1216" i="1"/>
  <c r="X1218" i="1" s="1"/>
  <c r="AC1218" i="1" s="1"/>
  <c r="Y1216" i="1"/>
  <c r="Z1216" i="1"/>
  <c r="AA1216" i="1"/>
  <c r="AB1216" i="1"/>
  <c r="AD1216" i="1"/>
  <c r="AG1216" i="1"/>
  <c r="AH1216" i="1" s="1"/>
  <c r="S1217" i="1"/>
  <c r="T1217" i="1" s="1"/>
  <c r="W1217" i="1"/>
  <c r="Y1217" i="1"/>
  <c r="Z1217" i="1"/>
  <c r="AA1217" i="1"/>
  <c r="AB1217" i="1"/>
  <c r="AD1217" i="1"/>
  <c r="AE1217" i="1" s="1"/>
  <c r="AG1217" i="1"/>
  <c r="AU1217" i="1" s="1"/>
  <c r="S1218" i="1"/>
  <c r="T1218" i="1" s="1"/>
  <c r="W1218" i="1"/>
  <c r="Y1218" i="1"/>
  <c r="Z1218" i="1"/>
  <c r="AA1218" i="1"/>
  <c r="AB1218" i="1"/>
  <c r="AD1218" i="1"/>
  <c r="AG1218" i="1"/>
  <c r="AU1218" i="1"/>
  <c r="S1219" i="1"/>
  <c r="T1219" i="1" s="1"/>
  <c r="W1219" i="1"/>
  <c r="Y1219" i="1"/>
  <c r="Z1219" i="1"/>
  <c r="AA1219" i="1"/>
  <c r="AB1219" i="1"/>
  <c r="AD1219" i="1"/>
  <c r="AG1219" i="1"/>
  <c r="AM1219" i="1"/>
  <c r="AR1219" i="1"/>
  <c r="S1220" i="1"/>
  <c r="T1220" i="1"/>
  <c r="W1220" i="1"/>
  <c r="Y1220" i="1"/>
  <c r="Z1220" i="1"/>
  <c r="AA1220" i="1"/>
  <c r="AB1220" i="1"/>
  <c r="AD1220" i="1"/>
  <c r="AG1220" i="1"/>
  <c r="AH1220" i="1" s="1"/>
  <c r="S1221" i="1"/>
  <c r="T1221" i="1" s="1"/>
  <c r="W1221" i="1"/>
  <c r="Y1221" i="1"/>
  <c r="Z1221" i="1"/>
  <c r="AA1221" i="1"/>
  <c r="AB1221" i="1"/>
  <c r="AD1221" i="1"/>
  <c r="AG1221" i="1"/>
  <c r="AQ1221" i="1" s="1"/>
  <c r="AH1221" i="1"/>
  <c r="AI1221" i="1"/>
  <c r="AJ1221" i="1"/>
  <c r="S1222" i="1"/>
  <c r="T1222" i="1" s="1"/>
  <c r="W1222" i="1"/>
  <c r="Y1222" i="1"/>
  <c r="Z1222" i="1"/>
  <c r="AA1222" i="1"/>
  <c r="AB1222" i="1"/>
  <c r="AD1222" i="1"/>
  <c r="AE1222" i="1" s="1"/>
  <c r="AG1222" i="1"/>
  <c r="AQ1224" i="1" s="1"/>
  <c r="S1223" i="1"/>
  <c r="T1223" i="1" s="1"/>
  <c r="W1223" i="1"/>
  <c r="Y1223" i="1"/>
  <c r="Z1223" i="1"/>
  <c r="AA1223" i="1"/>
  <c r="AB1223" i="1"/>
  <c r="AD1223" i="1"/>
  <c r="AG1223" i="1"/>
  <c r="S1224" i="1"/>
  <c r="T1224" i="1"/>
  <c r="W1224" i="1"/>
  <c r="Y1224" i="1"/>
  <c r="Z1224" i="1"/>
  <c r="AA1224" i="1"/>
  <c r="AB1224" i="1"/>
  <c r="AD1224" i="1"/>
  <c r="AG1224" i="1"/>
  <c r="AL1224" i="1"/>
  <c r="S1225" i="1"/>
  <c r="T1225" i="1" s="1"/>
  <c r="W1225" i="1"/>
  <c r="Y1225" i="1"/>
  <c r="Z1225" i="1"/>
  <c r="AA1225" i="1"/>
  <c r="AB1225" i="1"/>
  <c r="AD1225" i="1"/>
  <c r="AG1225" i="1"/>
  <c r="S1226" i="1"/>
  <c r="T1226" i="1"/>
  <c r="W1226" i="1"/>
  <c r="Y1226" i="1"/>
  <c r="Z1226" i="1"/>
  <c r="AA1226" i="1"/>
  <c r="AB1226" i="1"/>
  <c r="AD1226" i="1"/>
  <c r="AG1226" i="1"/>
  <c r="S1227" i="1"/>
  <c r="T1227" i="1" s="1"/>
  <c r="W1227" i="1"/>
  <c r="Y1227" i="1"/>
  <c r="Z1227" i="1"/>
  <c r="AA1227" i="1"/>
  <c r="AB1227" i="1"/>
  <c r="AD1227" i="1"/>
  <c r="AG1227" i="1"/>
  <c r="S1228" i="1"/>
  <c r="T1228" i="1" s="1"/>
  <c r="W1228" i="1"/>
  <c r="Y1228" i="1"/>
  <c r="Z1228" i="1"/>
  <c r="AA1228" i="1"/>
  <c r="AB1228" i="1"/>
  <c r="AD1228" i="1"/>
  <c r="AG1228" i="1"/>
  <c r="S1229" i="1"/>
  <c r="T1229" i="1" s="1"/>
  <c r="W1229" i="1"/>
  <c r="Y1229" i="1"/>
  <c r="Z1229" i="1"/>
  <c r="AA1229" i="1"/>
  <c r="AB1229" i="1"/>
  <c r="AD1229" i="1"/>
  <c r="AG1229" i="1"/>
  <c r="S1230" i="1"/>
  <c r="T1230" i="1" s="1"/>
  <c r="W1230" i="1"/>
  <c r="Y1230" i="1"/>
  <c r="Z1230" i="1"/>
  <c r="AA1230" i="1"/>
  <c r="AB1230" i="1"/>
  <c r="AD1230" i="1"/>
  <c r="AG1230" i="1"/>
  <c r="S1231" i="1"/>
  <c r="T1231" i="1"/>
  <c r="W1231" i="1"/>
  <c r="Y1231" i="1"/>
  <c r="Z1231" i="1"/>
  <c r="AA1231" i="1"/>
  <c r="AB1231" i="1"/>
  <c r="AD1231" i="1"/>
  <c r="AG1231" i="1"/>
  <c r="S1232" i="1"/>
  <c r="T1232" i="1" s="1"/>
  <c r="W1232" i="1"/>
  <c r="X1232" i="1" s="1"/>
  <c r="AC1232" i="1" s="1"/>
  <c r="Y1232" i="1"/>
  <c r="Z1232" i="1"/>
  <c r="AA1232" i="1"/>
  <c r="AB1232" i="1"/>
  <c r="AD1232" i="1"/>
  <c r="AG1232" i="1"/>
  <c r="S1233" i="1"/>
  <c r="T1233" i="1" s="1"/>
  <c r="W1233" i="1"/>
  <c r="Y1233" i="1"/>
  <c r="Z1233" i="1"/>
  <c r="AA1233" i="1"/>
  <c r="AB1233" i="1"/>
  <c r="AD1233" i="1"/>
  <c r="AG1233" i="1"/>
  <c r="S1234" i="1"/>
  <c r="T1234" i="1" s="1"/>
  <c r="W1234" i="1"/>
  <c r="Y1234" i="1"/>
  <c r="Z1234" i="1"/>
  <c r="AA1234" i="1"/>
  <c r="AB1234" i="1"/>
  <c r="AD1234" i="1"/>
  <c r="AG1234" i="1"/>
  <c r="S1235" i="1"/>
  <c r="T1235" i="1" s="1"/>
  <c r="W1235" i="1"/>
  <c r="Y1235" i="1"/>
  <c r="Z1235" i="1"/>
  <c r="AA1235" i="1"/>
  <c r="AB1235" i="1"/>
  <c r="AD1235" i="1"/>
  <c r="AG1235" i="1"/>
  <c r="S1236" i="1"/>
  <c r="T1236" i="1" s="1"/>
  <c r="W1236" i="1"/>
  <c r="Y1236" i="1"/>
  <c r="Z1236" i="1"/>
  <c r="AA1236" i="1"/>
  <c r="AB1236" i="1"/>
  <c r="AD1236" i="1"/>
  <c r="AG1236" i="1"/>
  <c r="S1237" i="1"/>
  <c r="T1237" i="1" s="1"/>
  <c r="W1237" i="1"/>
  <c r="Y1237" i="1"/>
  <c r="Z1237" i="1"/>
  <c r="AA1237" i="1"/>
  <c r="AB1237" i="1"/>
  <c r="AD1237" i="1"/>
  <c r="AG1237" i="1"/>
  <c r="AK1237" i="1"/>
  <c r="AU1237" i="1"/>
  <c r="S1238" i="1"/>
  <c r="T1238" i="1" s="1"/>
  <c r="W1238" i="1"/>
  <c r="Y1238" i="1"/>
  <c r="Z1238" i="1"/>
  <c r="AA1238" i="1"/>
  <c r="AB1238" i="1"/>
  <c r="AD1238" i="1"/>
  <c r="AG1238" i="1"/>
  <c r="AP1238" i="1" s="1"/>
  <c r="AQ1238" i="1"/>
  <c r="AR1238" i="1"/>
  <c r="S1239" i="1"/>
  <c r="T1239" i="1" s="1"/>
  <c r="W1239" i="1"/>
  <c r="Y1239" i="1"/>
  <c r="Z1239" i="1"/>
  <c r="AA1239" i="1"/>
  <c r="AB1239" i="1"/>
  <c r="AD1239" i="1"/>
  <c r="AG1239" i="1"/>
  <c r="S1240" i="1"/>
  <c r="T1240" i="1" s="1"/>
  <c r="W1240" i="1"/>
  <c r="Y1240" i="1"/>
  <c r="Z1240" i="1"/>
  <c r="AA1240" i="1"/>
  <c r="AB1240" i="1"/>
  <c r="AD1240" i="1"/>
  <c r="AG1240" i="1"/>
  <c r="S1241" i="1"/>
  <c r="T1241" i="1" s="1"/>
  <c r="W1241" i="1"/>
  <c r="Y1241" i="1"/>
  <c r="Z1241" i="1"/>
  <c r="AA1241" i="1"/>
  <c r="AB1241" i="1"/>
  <c r="AD1241" i="1"/>
  <c r="AE1242" i="1" s="1"/>
  <c r="AG1241" i="1"/>
  <c r="AJ1241" i="1" s="1"/>
  <c r="S1242" i="1"/>
  <c r="T1242" i="1"/>
  <c r="W1242" i="1"/>
  <c r="Y1242" i="1"/>
  <c r="Z1242" i="1"/>
  <c r="AA1242" i="1"/>
  <c r="AB1242" i="1"/>
  <c r="AD1242" i="1"/>
  <c r="AG1242" i="1"/>
  <c r="AL1242" i="1"/>
  <c r="AM1242" i="1"/>
  <c r="S1243" i="1"/>
  <c r="T1243" i="1" s="1"/>
  <c r="W1243" i="1"/>
  <c r="Y1243" i="1"/>
  <c r="Z1243" i="1"/>
  <c r="AA1243" i="1"/>
  <c r="AB1243" i="1"/>
  <c r="AD1243" i="1"/>
  <c r="AG1243" i="1"/>
  <c r="S1244" i="1"/>
  <c r="T1244" i="1" s="1"/>
  <c r="W1244" i="1"/>
  <c r="X1245" i="1" s="1"/>
  <c r="AC1245" i="1" s="1"/>
  <c r="X1244" i="1"/>
  <c r="AC1244" i="1" s="1"/>
  <c r="Y1244" i="1"/>
  <c r="Z1244" i="1"/>
  <c r="AA1244" i="1"/>
  <c r="AB1244" i="1"/>
  <c r="AD1244" i="1"/>
  <c r="AG1244" i="1"/>
  <c r="AO1245" i="1" s="1"/>
  <c r="S1245" i="1"/>
  <c r="T1245" i="1" s="1"/>
  <c r="W1245" i="1"/>
  <c r="Y1245" i="1"/>
  <c r="Z1245" i="1"/>
  <c r="AA1245" i="1"/>
  <c r="AB1245" i="1"/>
  <c r="AD1245" i="1"/>
  <c r="AG1245" i="1"/>
  <c r="AQ1245" i="1"/>
  <c r="AR1245" i="1"/>
  <c r="S1246" i="1"/>
  <c r="T1246" i="1" s="1"/>
  <c r="W1246" i="1"/>
  <c r="X1246" i="1" s="1"/>
  <c r="AC1246" i="1" s="1"/>
  <c r="Y1246" i="1"/>
  <c r="Z1246" i="1"/>
  <c r="AA1246" i="1"/>
  <c r="AB1246" i="1"/>
  <c r="AD1246" i="1"/>
  <c r="AE1246" i="1" s="1"/>
  <c r="AG1246" i="1"/>
  <c r="AL1246" i="1" s="1"/>
  <c r="AI1246" i="1"/>
  <c r="AJ1246" i="1"/>
  <c r="AK1246" i="1"/>
  <c r="AS1246" i="1"/>
  <c r="S1247" i="1"/>
  <c r="T1247" i="1" s="1"/>
  <c r="W1247" i="1"/>
  <c r="Y1247" i="1"/>
  <c r="Z1247" i="1"/>
  <c r="AA1247" i="1"/>
  <c r="AB1247" i="1"/>
  <c r="AD1247" i="1"/>
  <c r="AE1247" i="1" s="1"/>
  <c r="AG1247" i="1"/>
  <c r="S1248" i="1"/>
  <c r="T1248" i="1" s="1"/>
  <c r="W1248" i="1"/>
  <c r="X1248" i="1" s="1"/>
  <c r="AC1248" i="1" s="1"/>
  <c r="Y1248" i="1"/>
  <c r="Z1248" i="1"/>
  <c r="AA1248" i="1"/>
  <c r="AB1248" i="1"/>
  <c r="AD1248" i="1"/>
  <c r="AG1248" i="1"/>
  <c r="AS1248" i="1" s="1"/>
  <c r="S1249" i="1"/>
  <c r="T1249" i="1" s="1"/>
  <c r="W1249" i="1"/>
  <c r="Y1249" i="1"/>
  <c r="Z1249" i="1"/>
  <c r="AA1249" i="1"/>
  <c r="AB1249" i="1"/>
  <c r="AD1249" i="1"/>
  <c r="AG1249" i="1"/>
  <c r="S1250" i="1"/>
  <c r="T1250" i="1" s="1"/>
  <c r="W1250" i="1"/>
  <c r="Y1250" i="1"/>
  <c r="Z1250" i="1"/>
  <c r="AA1250" i="1"/>
  <c r="AB1250" i="1"/>
  <c r="AD1250" i="1"/>
  <c r="AG1250" i="1"/>
  <c r="S1251" i="1"/>
  <c r="T1251" i="1" s="1"/>
  <c r="W1251" i="1"/>
  <c r="X1251" i="1" s="1"/>
  <c r="AC1251" i="1" s="1"/>
  <c r="Y1251" i="1"/>
  <c r="Z1251" i="1"/>
  <c r="AA1251" i="1"/>
  <c r="AB1251" i="1"/>
  <c r="AD1251" i="1"/>
  <c r="AE1251" i="1" s="1"/>
  <c r="AG1251" i="1"/>
  <c r="AK1251" i="1" s="1"/>
  <c r="S1252" i="1"/>
  <c r="T1252" i="1" s="1"/>
  <c r="W1252" i="1"/>
  <c r="Y1252" i="1"/>
  <c r="Z1252" i="1"/>
  <c r="AA1252" i="1"/>
  <c r="AB1252" i="1"/>
  <c r="AD1252" i="1"/>
  <c r="AE1253" i="1" s="1"/>
  <c r="AG1252" i="1"/>
  <c r="S1253" i="1"/>
  <c r="T1253" i="1" s="1"/>
  <c r="W1253" i="1"/>
  <c r="Y1253" i="1"/>
  <c r="Z1253" i="1"/>
  <c r="AA1253" i="1"/>
  <c r="AB1253" i="1"/>
  <c r="AD1253" i="1"/>
  <c r="AG1253" i="1"/>
  <c r="S1254" i="1"/>
  <c r="T1254" i="1" s="1"/>
  <c r="W1254" i="1"/>
  <c r="Y1254" i="1"/>
  <c r="Z1254" i="1"/>
  <c r="AA1254" i="1"/>
  <c r="AB1254" i="1"/>
  <c r="AD1254" i="1"/>
  <c r="AG1254" i="1"/>
  <c r="AH1254" i="1" s="1"/>
  <c r="S1255" i="1"/>
  <c r="T1255" i="1"/>
  <c r="W1255" i="1"/>
  <c r="X1254" i="1" s="1"/>
  <c r="AC1254" i="1" s="1"/>
  <c r="Y1255" i="1"/>
  <c r="Z1255" i="1"/>
  <c r="AA1255" i="1"/>
  <c r="AB1255" i="1"/>
  <c r="AD1255" i="1"/>
  <c r="AG1255" i="1"/>
  <c r="S1256" i="1"/>
  <c r="T1256" i="1" s="1"/>
  <c r="W1256" i="1"/>
  <c r="Y1256" i="1"/>
  <c r="Z1256" i="1"/>
  <c r="AA1256" i="1"/>
  <c r="AB1256" i="1"/>
  <c r="AD1256" i="1"/>
  <c r="AG1256" i="1"/>
  <c r="AL1256" i="1" s="1"/>
  <c r="S1257" i="1"/>
  <c r="T1257" i="1" s="1"/>
  <c r="W1257" i="1"/>
  <c r="Y1257" i="1"/>
  <c r="Z1257" i="1"/>
  <c r="AA1257" i="1"/>
  <c r="AB1257" i="1"/>
  <c r="AD1257" i="1"/>
  <c r="AG1257" i="1"/>
  <c r="S1258" i="1"/>
  <c r="T1258" i="1" s="1"/>
  <c r="W1258" i="1"/>
  <c r="X1258" i="1" s="1"/>
  <c r="AC1258" i="1" s="1"/>
  <c r="Y1258" i="1"/>
  <c r="Z1258" i="1"/>
  <c r="AA1258" i="1"/>
  <c r="AB1258" i="1"/>
  <c r="AD1258" i="1"/>
  <c r="AG1258" i="1"/>
  <c r="S1259" i="1"/>
  <c r="T1259" i="1" s="1"/>
  <c r="W1259" i="1"/>
  <c r="X1259" i="1" s="1"/>
  <c r="AC1259" i="1" s="1"/>
  <c r="Y1259" i="1"/>
  <c r="Z1259" i="1"/>
  <c r="AA1259" i="1"/>
  <c r="AB1259" i="1"/>
  <c r="AD1259" i="1"/>
  <c r="AG1259" i="1"/>
  <c r="AH1259" i="1" s="1"/>
  <c r="AN1259" i="1"/>
  <c r="S1260" i="1"/>
  <c r="T1260" i="1"/>
  <c r="W1260" i="1"/>
  <c r="Y1260" i="1"/>
  <c r="Z1260" i="1"/>
  <c r="AA1260" i="1"/>
  <c r="AB1260" i="1"/>
  <c r="AD1260" i="1"/>
  <c r="AE1260" i="1" s="1"/>
  <c r="AG1260" i="1"/>
  <c r="AH1260" i="1"/>
  <c r="AP1260" i="1"/>
  <c r="S1261" i="1"/>
  <c r="T1261" i="1" s="1"/>
  <c r="W1261" i="1"/>
  <c r="Y1261" i="1"/>
  <c r="Z1261" i="1"/>
  <c r="AA1261" i="1"/>
  <c r="AB1261" i="1"/>
  <c r="AD1261" i="1"/>
  <c r="AG1261" i="1"/>
  <c r="AH1261" i="1"/>
  <c r="AR1261" i="1"/>
  <c r="S1262" i="1"/>
  <c r="T1262" i="1" s="1"/>
  <c r="W1262" i="1"/>
  <c r="Y1262" i="1"/>
  <c r="Z1262" i="1"/>
  <c r="AA1262" i="1"/>
  <c r="AB1262" i="1"/>
  <c r="AD1262" i="1"/>
  <c r="AG1262" i="1"/>
  <c r="AT1261" i="1" s="1"/>
  <c r="AK1262" i="1"/>
  <c r="AU1262" i="1"/>
  <c r="S1263" i="1"/>
  <c r="T1263" i="1" s="1"/>
  <c r="W1263" i="1"/>
  <c r="X1261" i="1" s="1"/>
  <c r="AC1261" i="1" s="1"/>
  <c r="Y1263" i="1"/>
  <c r="Z1263" i="1"/>
  <c r="AA1263" i="1"/>
  <c r="AB1263" i="1"/>
  <c r="AD1263" i="1"/>
  <c r="AE1262" i="1" s="1"/>
  <c r="AG1263" i="1"/>
  <c r="AO1263" i="1"/>
  <c r="S1264" i="1"/>
  <c r="T1264" i="1" s="1"/>
  <c r="W1264" i="1"/>
  <c r="X1264" i="1"/>
  <c r="AC1264" i="1" s="1"/>
  <c r="Y1264" i="1"/>
  <c r="Z1264" i="1"/>
  <c r="AA1264" i="1"/>
  <c r="AB1264" i="1"/>
  <c r="AD1264" i="1"/>
  <c r="AE1264" i="1" s="1"/>
  <c r="AG1264" i="1"/>
  <c r="AQ1264" i="1" s="1"/>
  <c r="AK1264" i="1"/>
  <c r="AN1264" i="1"/>
  <c r="AO1264" i="1"/>
  <c r="AR1264" i="1"/>
  <c r="AS1264" i="1"/>
  <c r="S1265" i="1"/>
  <c r="T1265" i="1" s="1"/>
  <c r="W1265" i="1"/>
  <c r="Y1265" i="1"/>
  <c r="Z1265" i="1"/>
  <c r="AA1265" i="1"/>
  <c r="AB1265" i="1"/>
  <c r="AD1265" i="1"/>
  <c r="AG1265" i="1"/>
  <c r="S1266" i="1"/>
  <c r="T1266" i="1" s="1"/>
  <c r="W1266" i="1"/>
  <c r="Y1266" i="1"/>
  <c r="Z1266" i="1"/>
  <c r="AA1266" i="1"/>
  <c r="AB1266" i="1"/>
  <c r="AD1266" i="1"/>
  <c r="AE1266" i="1" s="1"/>
  <c r="AG1266" i="1"/>
  <c r="S1267" i="1"/>
  <c r="T1267" i="1"/>
  <c r="W1267" i="1"/>
  <c r="Y1267" i="1"/>
  <c r="Z1267" i="1"/>
  <c r="AA1267" i="1"/>
  <c r="AB1267" i="1"/>
  <c r="AD1267" i="1"/>
  <c r="AG1267" i="1"/>
  <c r="S1268" i="1"/>
  <c r="T1268" i="1" s="1"/>
  <c r="W1268" i="1"/>
  <c r="Y1268" i="1"/>
  <c r="Z1268" i="1"/>
  <c r="AA1268" i="1"/>
  <c r="AB1268" i="1"/>
  <c r="AD1268" i="1"/>
  <c r="AG1268" i="1"/>
  <c r="S1269" i="1"/>
  <c r="T1269" i="1" s="1"/>
  <c r="W1269" i="1"/>
  <c r="Y1269" i="1"/>
  <c r="Z1269" i="1"/>
  <c r="AA1269" i="1"/>
  <c r="AB1269" i="1"/>
  <c r="AD1269" i="1"/>
  <c r="AG1269" i="1"/>
  <c r="S1270" i="1"/>
  <c r="T1270" i="1" s="1"/>
  <c r="W1270" i="1"/>
  <c r="Y1270" i="1"/>
  <c r="Z1270" i="1"/>
  <c r="AA1270" i="1"/>
  <c r="AB1270" i="1"/>
  <c r="AD1270" i="1"/>
  <c r="AG1270" i="1"/>
  <c r="S1271" i="1"/>
  <c r="T1271" i="1" s="1"/>
  <c r="W1271" i="1"/>
  <c r="Y1271" i="1"/>
  <c r="Z1271" i="1"/>
  <c r="AA1271" i="1"/>
  <c r="AB1271" i="1"/>
  <c r="AD1271" i="1"/>
  <c r="AG1271" i="1"/>
  <c r="S1272" i="1"/>
  <c r="T1272" i="1"/>
  <c r="W1272" i="1"/>
  <c r="Y1272" i="1"/>
  <c r="Z1272" i="1"/>
  <c r="AA1272" i="1"/>
  <c r="AB1272" i="1"/>
  <c r="AD1272" i="1"/>
  <c r="AE1276" i="1" s="1"/>
  <c r="AG1272" i="1"/>
  <c r="S1273" i="1"/>
  <c r="T1273" i="1" s="1"/>
  <c r="W1273" i="1"/>
  <c r="Y1273" i="1"/>
  <c r="Z1273" i="1"/>
  <c r="AA1273" i="1"/>
  <c r="AB1273" i="1"/>
  <c r="AD1273" i="1"/>
  <c r="AG1273" i="1"/>
  <c r="S1274" i="1"/>
  <c r="T1274" i="1" s="1"/>
  <c r="W1274" i="1"/>
  <c r="Y1274" i="1"/>
  <c r="Z1274" i="1"/>
  <c r="AA1274" i="1"/>
  <c r="AB1274" i="1"/>
  <c r="AD1274" i="1"/>
  <c r="AG1274" i="1"/>
  <c r="AQ1274" i="1"/>
  <c r="S1275" i="1"/>
  <c r="T1275" i="1" s="1"/>
  <c r="W1275" i="1"/>
  <c r="Y1275" i="1"/>
  <c r="Z1275" i="1"/>
  <c r="AA1275" i="1"/>
  <c r="AB1275" i="1"/>
  <c r="AD1275" i="1"/>
  <c r="AG1275" i="1"/>
  <c r="S1276" i="1"/>
  <c r="T1276" i="1" s="1"/>
  <c r="W1276" i="1"/>
  <c r="Y1276" i="1"/>
  <c r="Z1276" i="1"/>
  <c r="AA1276" i="1"/>
  <c r="AB1276" i="1"/>
  <c r="AD1276" i="1"/>
  <c r="AG1276" i="1"/>
  <c r="S1277" i="1"/>
  <c r="T1277" i="1" s="1"/>
  <c r="W1277" i="1"/>
  <c r="X1277" i="1"/>
  <c r="AC1277" i="1" s="1"/>
  <c r="Y1277" i="1"/>
  <c r="Z1277" i="1"/>
  <c r="AA1277" i="1"/>
  <c r="AB1277" i="1"/>
  <c r="AD1277" i="1"/>
  <c r="AE1277" i="1" s="1"/>
  <c r="AG1277" i="1"/>
  <c r="AJ1277" i="1" s="1"/>
  <c r="AH1277" i="1"/>
  <c r="AI1277" i="1"/>
  <c r="S1278" i="1"/>
  <c r="T1278" i="1" s="1"/>
  <c r="W1278" i="1"/>
  <c r="Y1278" i="1"/>
  <c r="Z1278" i="1"/>
  <c r="AA1278" i="1"/>
  <c r="AB1278" i="1"/>
  <c r="AD1278" i="1"/>
  <c r="AG1278" i="1"/>
  <c r="AS1278" i="1" s="1"/>
  <c r="AO1278" i="1"/>
  <c r="AQ1278" i="1"/>
  <c r="AR1278" i="1"/>
  <c r="S1279" i="1"/>
  <c r="T1279" i="1" s="1"/>
  <c r="W1279" i="1"/>
  <c r="Y1279" i="1"/>
  <c r="Z1279" i="1"/>
  <c r="AA1279" i="1"/>
  <c r="AB1279" i="1"/>
  <c r="AD1279" i="1"/>
  <c r="AG1279" i="1"/>
  <c r="AN1279" i="1"/>
  <c r="AO1279" i="1"/>
  <c r="AQ1279" i="1"/>
  <c r="S1280" i="1"/>
  <c r="T1280" i="1" s="1"/>
  <c r="W1280" i="1"/>
  <c r="Y1280" i="1"/>
  <c r="Z1280" i="1"/>
  <c r="AA1280" i="1"/>
  <c r="AB1280" i="1"/>
  <c r="AD1280" i="1"/>
  <c r="AG1280" i="1"/>
  <c r="AI1280" i="1"/>
  <c r="AK1280" i="1"/>
  <c r="AM1280" i="1"/>
  <c r="AO1280" i="1"/>
  <c r="S1281" i="1"/>
  <c r="T1281" i="1" s="1"/>
  <c r="W1281" i="1"/>
  <c r="Y1281" i="1"/>
  <c r="Z1281" i="1"/>
  <c r="AA1281" i="1"/>
  <c r="AB1281" i="1"/>
  <c r="AD1281" i="1"/>
  <c r="AG1281" i="1"/>
  <c r="S1282" i="1"/>
  <c r="T1282" i="1" s="1"/>
  <c r="W1282" i="1"/>
  <c r="Y1282" i="1"/>
  <c r="Z1282" i="1"/>
  <c r="AA1282" i="1"/>
  <c r="AB1282" i="1"/>
  <c r="AD1282" i="1"/>
  <c r="AG1282" i="1"/>
  <c r="S1283" i="1"/>
  <c r="T1283" i="1" s="1"/>
  <c r="W1283" i="1"/>
  <c r="Y1283" i="1"/>
  <c r="Z1283" i="1"/>
  <c r="AA1283" i="1"/>
  <c r="AB1283" i="1"/>
  <c r="AD1283" i="1"/>
  <c r="AG1283" i="1"/>
  <c r="S1284" i="1"/>
  <c r="T1284" i="1" s="1"/>
  <c r="W1284" i="1"/>
  <c r="X1285" i="1" s="1"/>
  <c r="AC1285" i="1" s="1"/>
  <c r="X1284" i="1"/>
  <c r="AC1284" i="1" s="1"/>
  <c r="Y1284" i="1"/>
  <c r="Z1284" i="1"/>
  <c r="AA1284" i="1"/>
  <c r="AB1284" i="1"/>
  <c r="AD1284" i="1"/>
  <c r="AG1284" i="1"/>
  <c r="AS1284" i="1"/>
  <c r="S1285" i="1"/>
  <c r="T1285" i="1" s="1"/>
  <c r="W1285" i="1"/>
  <c r="Y1285" i="1"/>
  <c r="Z1285" i="1"/>
  <c r="AA1285" i="1"/>
  <c r="AB1285" i="1"/>
  <c r="AD1285" i="1"/>
  <c r="AG1285" i="1"/>
  <c r="AN1285" i="1" s="1"/>
  <c r="AM1285" i="1"/>
  <c r="S1286" i="1"/>
  <c r="T1286" i="1" s="1"/>
  <c r="W1286" i="1"/>
  <c r="Y1286" i="1"/>
  <c r="Z1286" i="1"/>
  <c r="AA1286" i="1"/>
  <c r="AB1286" i="1"/>
  <c r="AD1286" i="1"/>
  <c r="AG1286" i="1"/>
  <c r="S1287" i="1"/>
  <c r="T1287" i="1" s="1"/>
  <c r="W1287" i="1"/>
  <c r="X1287" i="1" s="1"/>
  <c r="AC1287" i="1" s="1"/>
  <c r="Y1287" i="1"/>
  <c r="Z1287" i="1"/>
  <c r="AA1287" i="1"/>
  <c r="AB1287" i="1"/>
  <c r="AD1287" i="1"/>
  <c r="AG1287" i="1"/>
  <c r="S1288" i="1"/>
  <c r="T1288" i="1" s="1"/>
  <c r="W1288" i="1"/>
  <c r="Y1288" i="1"/>
  <c r="Z1288" i="1"/>
  <c r="AA1288" i="1"/>
  <c r="AB1288" i="1"/>
  <c r="AD1288" i="1"/>
  <c r="AG1288" i="1"/>
  <c r="S1289" i="1"/>
  <c r="T1289" i="1" s="1"/>
  <c r="W1289" i="1"/>
  <c r="Y1289" i="1"/>
  <c r="Z1289" i="1"/>
  <c r="AA1289" i="1"/>
  <c r="AB1289" i="1"/>
  <c r="AD1289" i="1"/>
  <c r="AG1289" i="1"/>
  <c r="AJ1289" i="1"/>
  <c r="S1290" i="1"/>
  <c r="T1290" i="1" s="1"/>
  <c r="W1290" i="1"/>
  <c r="Y1290" i="1"/>
  <c r="Z1290" i="1"/>
  <c r="AA1290" i="1"/>
  <c r="AB1290" i="1"/>
  <c r="AD1290" i="1"/>
  <c r="AG1290" i="1"/>
  <c r="AJ1290" i="1"/>
  <c r="S1291" i="1"/>
  <c r="T1291" i="1" s="1"/>
  <c r="W1291" i="1"/>
  <c r="Y1291" i="1"/>
  <c r="Z1291" i="1"/>
  <c r="AA1291" i="1"/>
  <c r="AB1291" i="1"/>
  <c r="AD1291" i="1"/>
  <c r="AG1291" i="1"/>
  <c r="S1292" i="1"/>
  <c r="T1292" i="1" s="1"/>
  <c r="W1292" i="1"/>
  <c r="Y1292" i="1"/>
  <c r="Z1292" i="1"/>
  <c r="AA1292" i="1"/>
  <c r="AB1292" i="1"/>
  <c r="AD1292" i="1"/>
  <c r="AG1292" i="1"/>
  <c r="AQ1292" i="1" s="1"/>
  <c r="S1293" i="1"/>
  <c r="T1293" i="1" s="1"/>
  <c r="W1293" i="1"/>
  <c r="X1294" i="1" s="1"/>
  <c r="Y1293" i="1"/>
  <c r="Z1293" i="1"/>
  <c r="AA1293" i="1"/>
  <c r="AB1293" i="1"/>
  <c r="AD1293" i="1"/>
  <c r="AG1293" i="1"/>
  <c r="S1294" i="1"/>
  <c r="T1294" i="1" s="1"/>
  <c r="W1294" i="1"/>
  <c r="Y1294" i="1"/>
  <c r="Z1294" i="1"/>
  <c r="AA1294" i="1"/>
  <c r="AB1294" i="1"/>
  <c r="AC1294" i="1"/>
  <c r="AD1294" i="1"/>
  <c r="AG1294" i="1"/>
  <c r="S1295" i="1"/>
  <c r="T1295" i="1" s="1"/>
  <c r="W1295" i="1"/>
  <c r="X1295" i="1" s="1"/>
  <c r="AC1295" i="1" s="1"/>
  <c r="Y1295" i="1"/>
  <c r="Z1295" i="1"/>
  <c r="AA1295" i="1"/>
  <c r="AB1295" i="1"/>
  <c r="AD1295" i="1"/>
  <c r="AG1295" i="1"/>
  <c r="AI1295" i="1"/>
  <c r="AR1295" i="1"/>
  <c r="S1296" i="1"/>
  <c r="T1296" i="1" s="1"/>
  <c r="W1296" i="1"/>
  <c r="Y1296" i="1"/>
  <c r="Z1296" i="1"/>
  <c r="AA1296" i="1"/>
  <c r="AB1296" i="1"/>
  <c r="AD1296" i="1"/>
  <c r="AG1296" i="1"/>
  <c r="S1297" i="1"/>
  <c r="T1297" i="1" s="1"/>
  <c r="W1297" i="1"/>
  <c r="Y1297" i="1"/>
  <c r="Z1297" i="1"/>
  <c r="AA1297" i="1"/>
  <c r="AB1297" i="1"/>
  <c r="AD1297" i="1"/>
  <c r="AG1297" i="1"/>
  <c r="AO1297" i="1"/>
  <c r="AS1297" i="1"/>
  <c r="S1298" i="1"/>
  <c r="T1298" i="1" s="1"/>
  <c r="W1298" i="1"/>
  <c r="Y1298" i="1"/>
  <c r="Z1298" i="1"/>
  <c r="AA1298" i="1"/>
  <c r="AB1298" i="1"/>
  <c r="AD1298" i="1"/>
  <c r="AG1298" i="1"/>
  <c r="AN1297" i="1" s="1"/>
  <c r="S1299" i="1"/>
  <c r="T1299" i="1" s="1"/>
  <c r="W1299" i="1"/>
  <c r="Y1299" i="1"/>
  <c r="Z1299" i="1"/>
  <c r="AA1299" i="1"/>
  <c r="AB1299" i="1"/>
  <c r="AD1299" i="1"/>
  <c r="AG1299" i="1"/>
  <c r="AQ1299" i="1"/>
  <c r="S1300" i="1"/>
  <c r="T1300" i="1" s="1"/>
  <c r="W1300" i="1"/>
  <c r="Y1300" i="1"/>
  <c r="Z1300" i="1"/>
  <c r="AA1300" i="1"/>
  <c r="AB1300" i="1"/>
  <c r="AD1300" i="1"/>
  <c r="AG1300" i="1"/>
  <c r="S1301" i="1"/>
  <c r="T1301" i="1" s="1"/>
  <c r="W1301" i="1"/>
  <c r="Y1301" i="1"/>
  <c r="Z1301" i="1"/>
  <c r="AA1301" i="1"/>
  <c r="AB1301" i="1"/>
  <c r="AD1301" i="1"/>
  <c r="AG1301" i="1"/>
  <c r="S1302" i="1"/>
  <c r="T1302" i="1" s="1"/>
  <c r="W1302" i="1"/>
  <c r="X1304" i="1" s="1"/>
  <c r="AC1304" i="1" s="1"/>
  <c r="Y1302" i="1"/>
  <c r="Z1302" i="1"/>
  <c r="AA1302" i="1"/>
  <c r="AB1302" i="1"/>
  <c r="AD1302" i="1"/>
  <c r="AG1302" i="1"/>
  <c r="AK1302" i="1"/>
  <c r="S1303" i="1"/>
  <c r="T1303" i="1" s="1"/>
  <c r="W1303" i="1"/>
  <c r="Y1303" i="1"/>
  <c r="Z1303" i="1"/>
  <c r="AA1303" i="1"/>
  <c r="AB1303" i="1"/>
  <c r="AD1303" i="1"/>
  <c r="AG1303" i="1"/>
  <c r="S1304" i="1"/>
  <c r="T1304" i="1" s="1"/>
  <c r="W1304" i="1"/>
  <c r="Y1304" i="1"/>
  <c r="Z1304" i="1"/>
  <c r="AA1304" i="1"/>
  <c r="AB1304" i="1"/>
  <c r="AD1304" i="1"/>
  <c r="AG1304" i="1"/>
  <c r="S1305" i="1"/>
  <c r="T1305" i="1" s="1"/>
  <c r="W1305" i="1"/>
  <c r="Y1305" i="1"/>
  <c r="Z1305" i="1"/>
  <c r="AA1305" i="1"/>
  <c r="AB1305" i="1"/>
  <c r="AD1305" i="1"/>
  <c r="AG1305" i="1"/>
  <c r="AN1308" i="1" s="1"/>
  <c r="S1306" i="1"/>
  <c r="T1306" i="1" s="1"/>
  <c r="W1306" i="1"/>
  <c r="Y1306" i="1"/>
  <c r="Z1306" i="1"/>
  <c r="AA1306" i="1"/>
  <c r="AB1306" i="1"/>
  <c r="AD1306" i="1"/>
  <c r="AG1306" i="1"/>
  <c r="S1307" i="1"/>
  <c r="T1307" i="1" s="1"/>
  <c r="W1307" i="1"/>
  <c r="Y1307" i="1"/>
  <c r="Z1307" i="1"/>
  <c r="AA1307" i="1"/>
  <c r="AB1307" i="1"/>
  <c r="AD1307" i="1"/>
  <c r="AG1307" i="1"/>
  <c r="S1308" i="1"/>
  <c r="T1308" i="1" s="1"/>
  <c r="W1308" i="1"/>
  <c r="Y1308" i="1"/>
  <c r="Z1308" i="1"/>
  <c r="AA1308" i="1"/>
  <c r="AB1308" i="1"/>
  <c r="AD1308" i="1"/>
  <c r="AG1308" i="1"/>
  <c r="S1309" i="1"/>
  <c r="T1309" i="1" s="1"/>
  <c r="W1309" i="1"/>
  <c r="X1310" i="1" s="1"/>
  <c r="AC1310" i="1" s="1"/>
  <c r="Y1309" i="1"/>
  <c r="Z1309" i="1"/>
  <c r="AA1309" i="1"/>
  <c r="AB1309" i="1"/>
  <c r="AD1309" i="1"/>
  <c r="AG1309" i="1"/>
  <c r="S1310" i="1"/>
  <c r="T1310" i="1"/>
  <c r="W1310" i="1"/>
  <c r="Y1310" i="1"/>
  <c r="Z1310" i="1"/>
  <c r="AA1310" i="1"/>
  <c r="AB1310" i="1"/>
  <c r="AD1310" i="1"/>
  <c r="AG1310" i="1"/>
  <c r="AU1309" i="1" s="1"/>
  <c r="S1311" i="1"/>
  <c r="T1311" i="1" s="1"/>
  <c r="W1311" i="1"/>
  <c r="X1311" i="1" s="1"/>
  <c r="AC1311" i="1" s="1"/>
  <c r="Y1311" i="1"/>
  <c r="Z1311" i="1"/>
  <c r="AA1311" i="1"/>
  <c r="AB1311" i="1"/>
  <c r="AD1311" i="1"/>
  <c r="AE1311" i="1" s="1"/>
  <c r="AG1311" i="1"/>
  <c r="AH1311" i="1"/>
  <c r="S1312" i="1"/>
  <c r="T1312" i="1" s="1"/>
  <c r="W1312" i="1"/>
  <c r="Y1312" i="1"/>
  <c r="Z1312" i="1"/>
  <c r="AA1312" i="1"/>
  <c r="AB1312" i="1"/>
  <c r="AD1312" i="1"/>
  <c r="AE1313" i="1" s="1"/>
  <c r="AG1312" i="1"/>
  <c r="AQ1312" i="1"/>
  <c r="S1313" i="1"/>
  <c r="T1313" i="1"/>
  <c r="W1313" i="1"/>
  <c r="Y1313" i="1"/>
  <c r="Z1313" i="1"/>
  <c r="AA1313" i="1"/>
  <c r="AB1313" i="1"/>
  <c r="AD1313" i="1"/>
  <c r="AG1313" i="1"/>
  <c r="S1314" i="1"/>
  <c r="T1314" i="1" s="1"/>
  <c r="W1314" i="1"/>
  <c r="Y1314" i="1"/>
  <c r="Z1314" i="1"/>
  <c r="AA1314" i="1"/>
  <c r="AB1314" i="1"/>
  <c r="AD1314" i="1"/>
  <c r="AG1314" i="1"/>
  <c r="S1315" i="1"/>
  <c r="T1315" i="1" s="1"/>
  <c r="W1315" i="1"/>
  <c r="X1315" i="1"/>
  <c r="AC1315" i="1" s="1"/>
  <c r="Y1315" i="1"/>
  <c r="Z1315" i="1"/>
  <c r="AA1315" i="1"/>
  <c r="AB1315" i="1"/>
  <c r="AD1315" i="1"/>
  <c r="AE1315" i="1" s="1"/>
  <c r="AG1315" i="1"/>
  <c r="AH1315" i="1"/>
  <c r="AI1315" i="1"/>
  <c r="AJ1315" i="1"/>
  <c r="AK1315" i="1"/>
  <c r="AM1315" i="1"/>
  <c r="AN1315" i="1"/>
  <c r="AQ1315" i="1"/>
  <c r="AR1315" i="1"/>
  <c r="AS1315" i="1"/>
  <c r="AT1315" i="1"/>
  <c r="S1316" i="1"/>
  <c r="T1316" i="1"/>
  <c r="W1316" i="1"/>
  <c r="Y1316" i="1"/>
  <c r="Z1316" i="1"/>
  <c r="AA1316" i="1"/>
  <c r="AB1316" i="1"/>
  <c r="AD1316" i="1"/>
  <c r="AG1316" i="1"/>
  <c r="S1317" i="1"/>
  <c r="T1317" i="1" s="1"/>
  <c r="W1317" i="1"/>
  <c r="Y1317" i="1"/>
  <c r="Z1317" i="1"/>
  <c r="AA1317" i="1"/>
  <c r="AB1317" i="1"/>
  <c r="AD1317" i="1"/>
  <c r="AG1317" i="1"/>
  <c r="S1318" i="1"/>
  <c r="T1318" i="1" s="1"/>
  <c r="W1318" i="1"/>
  <c r="Y1318" i="1"/>
  <c r="Z1318" i="1"/>
  <c r="AA1318" i="1"/>
  <c r="AB1318" i="1"/>
  <c r="AD1318" i="1"/>
  <c r="AG1318" i="1"/>
  <c r="AQ1318" i="1"/>
  <c r="S1319" i="1"/>
  <c r="T1319" i="1" s="1"/>
  <c r="W1319" i="1"/>
  <c r="Y1319" i="1"/>
  <c r="Z1319" i="1"/>
  <c r="AA1319" i="1"/>
  <c r="AB1319" i="1"/>
  <c r="AD1319" i="1"/>
  <c r="AG1319" i="1"/>
  <c r="S1320" i="1"/>
  <c r="T1320" i="1" s="1"/>
  <c r="W1320" i="1"/>
  <c r="X1320" i="1" s="1"/>
  <c r="Y1320" i="1"/>
  <c r="Z1320" i="1"/>
  <c r="AA1320" i="1"/>
  <c r="AB1320" i="1"/>
  <c r="AC1320" i="1"/>
  <c r="AD1320" i="1"/>
  <c r="AG1320" i="1"/>
  <c r="AH1320" i="1"/>
  <c r="AJ1320" i="1"/>
  <c r="S1321" i="1"/>
  <c r="T1321" i="1" s="1"/>
  <c r="W1321" i="1"/>
  <c r="X1321" i="1"/>
  <c r="AC1321" i="1" s="1"/>
  <c r="Y1321" i="1"/>
  <c r="Z1321" i="1"/>
  <c r="AA1321" i="1"/>
  <c r="AB1321" i="1"/>
  <c r="AD1321" i="1"/>
  <c r="AG1321" i="1"/>
  <c r="AS1321" i="1"/>
  <c r="S1322" i="1"/>
  <c r="T1322" i="1" s="1"/>
  <c r="W1322" i="1"/>
  <c r="Y1322" i="1"/>
  <c r="Z1322" i="1"/>
  <c r="AA1322" i="1"/>
  <c r="AB1322" i="1"/>
  <c r="AD1322" i="1"/>
  <c r="AE1322" i="1" s="1"/>
  <c r="AG1322" i="1"/>
  <c r="AL1322" i="1"/>
  <c r="S1323" i="1"/>
  <c r="T1323" i="1" s="1"/>
  <c r="W1323" i="1"/>
  <c r="Y1323" i="1"/>
  <c r="Z1323" i="1"/>
  <c r="AA1323" i="1"/>
  <c r="AB1323" i="1"/>
  <c r="AD1323" i="1"/>
  <c r="AG1323" i="1"/>
  <c r="AH1322" i="1" s="1"/>
  <c r="AJ1323" i="1"/>
  <c r="AM1323" i="1"/>
  <c r="AN1323" i="1"/>
  <c r="AR1323" i="1"/>
  <c r="S1324" i="1"/>
  <c r="T1324" i="1" s="1"/>
  <c r="W1324" i="1"/>
  <c r="Y1324" i="1"/>
  <c r="Z1324" i="1"/>
  <c r="AA1324" i="1"/>
  <c r="AB1324" i="1"/>
  <c r="AD1324" i="1"/>
  <c r="AG1324" i="1"/>
  <c r="S1325" i="1"/>
  <c r="T1325" i="1"/>
  <c r="W1325" i="1"/>
  <c r="Y1325" i="1"/>
  <c r="Z1325" i="1"/>
  <c r="AA1325" i="1"/>
  <c r="AB1325" i="1"/>
  <c r="AD1325" i="1"/>
  <c r="AG1325" i="1"/>
  <c r="AN1324" i="1" s="1"/>
  <c r="S1326" i="1"/>
  <c r="T1326" i="1" s="1"/>
  <c r="W1326" i="1"/>
  <c r="Y1326" i="1"/>
  <c r="Z1326" i="1"/>
  <c r="AA1326" i="1"/>
  <c r="AB1326" i="1"/>
  <c r="AD1326" i="1"/>
  <c r="AG1326" i="1"/>
  <c r="S1327" i="1"/>
  <c r="T1327" i="1" s="1"/>
  <c r="W1327" i="1"/>
  <c r="Y1327" i="1"/>
  <c r="Z1327" i="1"/>
  <c r="AA1327" i="1"/>
  <c r="AB1327" i="1"/>
  <c r="AD1327" i="1"/>
  <c r="AG1327" i="1"/>
  <c r="AH1331" i="1" s="1"/>
  <c r="S1328" i="1"/>
  <c r="T1328" i="1" s="1"/>
  <c r="W1328" i="1"/>
  <c r="Y1328" i="1"/>
  <c r="Z1328" i="1"/>
  <c r="AA1328" i="1"/>
  <c r="AB1328" i="1"/>
  <c r="AD1328" i="1"/>
  <c r="AG1328" i="1"/>
  <c r="S1329" i="1"/>
  <c r="T1329" i="1"/>
  <c r="W1329" i="1"/>
  <c r="Y1329" i="1"/>
  <c r="Z1329" i="1"/>
  <c r="AA1329" i="1"/>
  <c r="AB1329" i="1"/>
  <c r="AD1329" i="1"/>
  <c r="AG1329" i="1"/>
  <c r="AS1329" i="1"/>
  <c r="S1330" i="1"/>
  <c r="T1330" i="1" s="1"/>
  <c r="W1330" i="1"/>
  <c r="Y1330" i="1"/>
  <c r="Z1330" i="1"/>
  <c r="AA1330" i="1"/>
  <c r="AB1330" i="1"/>
  <c r="AD1330" i="1"/>
  <c r="AG1330" i="1"/>
  <c r="S1331" i="1"/>
  <c r="T1331" i="1" s="1"/>
  <c r="W1331" i="1"/>
  <c r="Y1331" i="1"/>
  <c r="Z1331" i="1"/>
  <c r="AA1331" i="1"/>
  <c r="AB1331" i="1"/>
  <c r="AD1331" i="1"/>
  <c r="AG1331" i="1"/>
  <c r="S1332" i="1"/>
  <c r="T1332" i="1" s="1"/>
  <c r="W1332" i="1"/>
  <c r="Y1332" i="1"/>
  <c r="Z1332" i="1"/>
  <c r="AA1332" i="1"/>
  <c r="AB1332" i="1"/>
  <c r="AD1332" i="1"/>
  <c r="AE1332" i="1" s="1"/>
  <c r="AG1332" i="1"/>
  <c r="S1333" i="1"/>
  <c r="T1333" i="1" s="1"/>
  <c r="W1333" i="1"/>
  <c r="X1333" i="1"/>
  <c r="AC1333" i="1" s="1"/>
  <c r="Y1333" i="1"/>
  <c r="Z1333" i="1"/>
  <c r="AA1333" i="1"/>
  <c r="AB1333" i="1"/>
  <c r="AD1333" i="1"/>
  <c r="AG1333" i="1"/>
  <c r="AJ1332" i="1" s="1"/>
  <c r="S1334" i="1"/>
  <c r="T1334" i="1" s="1"/>
  <c r="W1334" i="1"/>
  <c r="Y1334" i="1"/>
  <c r="Z1334" i="1"/>
  <c r="AA1334" i="1"/>
  <c r="AB1334" i="1"/>
  <c r="AD1334" i="1"/>
  <c r="AE1335" i="1" s="1"/>
  <c r="AG1334" i="1"/>
  <c r="AJ1334" i="1" s="1"/>
  <c r="AL1334" i="1"/>
  <c r="AO1334" i="1"/>
  <c r="AT1334" i="1"/>
  <c r="S1335" i="1"/>
  <c r="T1335" i="1" s="1"/>
  <c r="W1335" i="1"/>
  <c r="Y1335" i="1"/>
  <c r="Z1335" i="1"/>
  <c r="AA1335" i="1"/>
  <c r="AB1335" i="1"/>
  <c r="AD1335" i="1"/>
  <c r="AG1335" i="1"/>
  <c r="AI1335" i="1"/>
  <c r="AJ1335" i="1"/>
  <c r="AS1335" i="1"/>
  <c r="AT1335" i="1"/>
  <c r="S1336" i="1"/>
  <c r="T1336" i="1" s="1"/>
  <c r="W1336" i="1"/>
  <c r="Y1336" i="1"/>
  <c r="Z1336" i="1"/>
  <c r="AA1336" i="1"/>
  <c r="AB1336" i="1"/>
  <c r="AD1336" i="1"/>
  <c r="AE1336" i="1" s="1"/>
  <c r="AG1336" i="1"/>
  <c r="S1337" i="1"/>
  <c r="T1337" i="1" s="1"/>
  <c r="W1337" i="1"/>
  <c r="Y1337" i="1"/>
  <c r="Z1337" i="1"/>
  <c r="AA1337" i="1"/>
  <c r="AB1337" i="1"/>
  <c r="AD1337" i="1"/>
  <c r="AG1337" i="1"/>
  <c r="AI1337" i="1"/>
  <c r="S1338" i="1"/>
  <c r="T1338" i="1" s="1"/>
  <c r="W1338" i="1"/>
  <c r="Y1338" i="1"/>
  <c r="Z1338" i="1"/>
  <c r="AA1338" i="1"/>
  <c r="AB1338" i="1"/>
  <c r="AD1338" i="1"/>
  <c r="AG1338" i="1"/>
  <c r="S1339" i="1"/>
  <c r="T1339" i="1" s="1"/>
  <c r="W1339" i="1"/>
  <c r="Y1339" i="1"/>
  <c r="Z1339" i="1"/>
  <c r="AA1339" i="1"/>
  <c r="AB1339" i="1"/>
  <c r="AD1339" i="1"/>
  <c r="AG1339" i="1"/>
  <c r="S1340" i="1"/>
  <c r="T1340" i="1" s="1"/>
  <c r="W1340" i="1"/>
  <c r="Y1340" i="1"/>
  <c r="Z1340" i="1"/>
  <c r="AA1340" i="1"/>
  <c r="AB1340" i="1"/>
  <c r="AD1340" i="1"/>
  <c r="AG1340" i="1"/>
  <c r="S1341" i="1"/>
  <c r="T1341" i="1" s="1"/>
  <c r="W1341" i="1"/>
  <c r="Y1341" i="1"/>
  <c r="Z1341" i="1"/>
  <c r="AA1341" i="1"/>
  <c r="AB1341" i="1"/>
  <c r="AD1341" i="1"/>
  <c r="AG1341" i="1"/>
  <c r="S1342" i="1"/>
  <c r="T1342" i="1" s="1"/>
  <c r="W1342" i="1"/>
  <c r="Y1342" i="1"/>
  <c r="Z1342" i="1"/>
  <c r="AA1342" i="1"/>
  <c r="AB1342" i="1"/>
  <c r="AD1342" i="1"/>
  <c r="AG1342" i="1"/>
  <c r="S1343" i="1"/>
  <c r="T1343" i="1" s="1"/>
  <c r="W1343" i="1"/>
  <c r="Y1343" i="1"/>
  <c r="Z1343" i="1"/>
  <c r="AA1343" i="1"/>
  <c r="AB1343" i="1"/>
  <c r="AD1343" i="1"/>
  <c r="AG1343" i="1"/>
  <c r="S1344" i="1"/>
  <c r="T1344" i="1" s="1"/>
  <c r="W1344" i="1"/>
  <c r="Y1344" i="1"/>
  <c r="Z1344" i="1"/>
  <c r="AA1344" i="1"/>
  <c r="AB1344" i="1"/>
  <c r="AD1344" i="1"/>
  <c r="AG1344" i="1"/>
  <c r="S1345" i="1"/>
  <c r="T1345" i="1" s="1"/>
  <c r="W1345" i="1"/>
  <c r="Y1345" i="1"/>
  <c r="Z1345" i="1"/>
  <c r="AA1345" i="1"/>
  <c r="AB1345" i="1"/>
  <c r="AD1345" i="1"/>
  <c r="AG1345" i="1"/>
  <c r="S1346" i="1"/>
  <c r="T1346" i="1"/>
  <c r="W1346" i="1"/>
  <c r="Y1346" i="1"/>
  <c r="Z1346" i="1"/>
  <c r="AA1346" i="1"/>
  <c r="AB1346" i="1"/>
  <c r="AD1346" i="1"/>
  <c r="AG1346" i="1"/>
  <c r="S1347" i="1"/>
  <c r="T1347" i="1" s="1"/>
  <c r="W1347" i="1"/>
  <c r="Y1347" i="1"/>
  <c r="Z1347" i="1"/>
  <c r="AA1347" i="1"/>
  <c r="AB1347" i="1"/>
  <c r="AD1347" i="1"/>
  <c r="AG1347" i="1"/>
  <c r="S1348" i="1"/>
  <c r="T1348" i="1" s="1"/>
  <c r="W1348" i="1"/>
  <c r="Y1348" i="1"/>
  <c r="Z1348" i="1"/>
  <c r="AA1348" i="1"/>
  <c r="AB1348" i="1"/>
  <c r="AD1348" i="1"/>
  <c r="AG1348" i="1"/>
  <c r="S1349" i="1"/>
  <c r="T1349" i="1" s="1"/>
  <c r="W1349" i="1"/>
  <c r="Y1349" i="1"/>
  <c r="Z1349" i="1"/>
  <c r="AA1349" i="1"/>
  <c r="AB1349" i="1"/>
  <c r="AD1349" i="1"/>
  <c r="AG1349" i="1"/>
  <c r="S1350" i="1"/>
  <c r="T1350" i="1" s="1"/>
  <c r="W1350" i="1"/>
  <c r="Y1350" i="1"/>
  <c r="Z1350" i="1"/>
  <c r="AA1350" i="1"/>
  <c r="AB1350" i="1"/>
  <c r="AD1350" i="1"/>
  <c r="AG1350" i="1"/>
  <c r="AM1349" i="1" s="1"/>
  <c r="S1351" i="1"/>
  <c r="T1351" i="1" s="1"/>
  <c r="W1351" i="1"/>
  <c r="X1350" i="1" s="1"/>
  <c r="AC1350" i="1" s="1"/>
  <c r="Y1351" i="1"/>
  <c r="Z1351" i="1"/>
  <c r="AA1351" i="1"/>
  <c r="AB1351" i="1"/>
  <c r="AD1351" i="1"/>
  <c r="AG1351" i="1"/>
  <c r="S1352" i="1"/>
  <c r="T1352" i="1" s="1"/>
  <c r="W1352" i="1"/>
  <c r="Y1352" i="1"/>
  <c r="Z1352" i="1"/>
  <c r="AA1352" i="1"/>
  <c r="AB1352" i="1"/>
  <c r="AD1352" i="1"/>
  <c r="AG1352" i="1"/>
  <c r="AT1352" i="1" s="1"/>
  <c r="S1353" i="1"/>
  <c r="T1353" i="1" s="1"/>
  <c r="W1353" i="1"/>
  <c r="X1353" i="1" s="1"/>
  <c r="AC1353" i="1" s="1"/>
  <c r="Y1353" i="1"/>
  <c r="Z1353" i="1"/>
  <c r="AA1353" i="1"/>
  <c r="AB1353" i="1"/>
  <c r="AD1353" i="1"/>
  <c r="AG1353" i="1"/>
  <c r="S1354" i="1"/>
  <c r="T1354" i="1" s="1"/>
  <c r="W1354" i="1"/>
  <c r="Y1354" i="1"/>
  <c r="Z1354" i="1"/>
  <c r="AA1354" i="1"/>
  <c r="AB1354" i="1"/>
  <c r="AD1354" i="1"/>
  <c r="AE1352" i="1" s="1"/>
  <c r="AG1354" i="1"/>
  <c r="S1355" i="1"/>
  <c r="T1355" i="1"/>
  <c r="W1355" i="1"/>
  <c r="Y1355" i="1"/>
  <c r="Z1355" i="1"/>
  <c r="AA1355" i="1"/>
  <c r="AB1355" i="1"/>
  <c r="AD1355" i="1"/>
  <c r="AG1355" i="1"/>
  <c r="S1356" i="1"/>
  <c r="T1356" i="1" s="1"/>
  <c r="W1356" i="1"/>
  <c r="X1356" i="1"/>
  <c r="Y1356" i="1"/>
  <c r="Z1356" i="1"/>
  <c r="AA1356" i="1"/>
  <c r="AB1356" i="1"/>
  <c r="AC1356" i="1"/>
  <c r="AD1356" i="1"/>
  <c r="AE1356" i="1" s="1"/>
  <c r="AG1356" i="1"/>
  <c r="AK1356" i="1"/>
  <c r="AL1356" i="1"/>
  <c r="AM1356" i="1"/>
  <c r="AO1356" i="1"/>
  <c r="AP1356" i="1"/>
  <c r="AS1356" i="1"/>
  <c r="AT1356" i="1"/>
  <c r="S1357" i="1"/>
  <c r="T1357" i="1" s="1"/>
  <c r="W1357" i="1"/>
  <c r="Y1357" i="1"/>
  <c r="Z1357" i="1"/>
  <c r="AA1357" i="1"/>
  <c r="AB1357" i="1"/>
  <c r="AD1357" i="1"/>
  <c r="AG1357" i="1"/>
  <c r="S1358" i="1"/>
  <c r="T1358" i="1" s="1"/>
  <c r="W1358" i="1"/>
  <c r="Y1358" i="1"/>
  <c r="Z1358" i="1"/>
  <c r="AA1358" i="1"/>
  <c r="AB1358" i="1"/>
  <c r="AD1358" i="1"/>
  <c r="AG1358" i="1"/>
  <c r="AM1358" i="1" s="1"/>
  <c r="S1359" i="1"/>
  <c r="T1359" i="1"/>
  <c r="W1359" i="1"/>
  <c r="Y1359" i="1"/>
  <c r="Z1359" i="1"/>
  <c r="AA1359" i="1"/>
  <c r="AB1359" i="1"/>
  <c r="AD1359" i="1"/>
  <c r="AG1359" i="1"/>
  <c r="S1360" i="1"/>
  <c r="T1360" i="1" s="1"/>
  <c r="W1360" i="1"/>
  <c r="X1360" i="1" s="1"/>
  <c r="AC1360" i="1" s="1"/>
  <c r="Y1360" i="1"/>
  <c r="Z1360" i="1"/>
  <c r="AA1360" i="1"/>
  <c r="AB1360" i="1"/>
  <c r="AD1360" i="1"/>
  <c r="AE1360" i="1" s="1"/>
  <c r="AG1360" i="1"/>
  <c r="AH1360" i="1" s="1"/>
  <c r="AN1360" i="1"/>
  <c r="AP1360" i="1"/>
  <c r="AS1360" i="1"/>
  <c r="AU1360" i="1"/>
  <c r="S1361" i="1"/>
  <c r="T1361" i="1" s="1"/>
  <c r="W1361" i="1"/>
  <c r="Y1361" i="1"/>
  <c r="Z1361" i="1"/>
  <c r="AA1361" i="1"/>
  <c r="AB1361" i="1"/>
  <c r="AD1361" i="1"/>
  <c r="AG1361" i="1"/>
  <c r="AQ1361" i="1"/>
  <c r="AR1361" i="1"/>
  <c r="S1362" i="1"/>
  <c r="T1362" i="1" s="1"/>
  <c r="W1362" i="1"/>
  <c r="Y1362" i="1"/>
  <c r="Z1362" i="1"/>
  <c r="AA1362" i="1"/>
  <c r="AB1362" i="1"/>
  <c r="AD1362" i="1"/>
  <c r="AG1362" i="1"/>
  <c r="AJ1362" i="1"/>
  <c r="AK1362" i="1"/>
  <c r="S1363" i="1"/>
  <c r="T1363" i="1" s="1"/>
  <c r="W1363" i="1"/>
  <c r="X1363" i="1" s="1"/>
  <c r="AC1363" i="1" s="1"/>
  <c r="Y1363" i="1"/>
  <c r="Z1363" i="1"/>
  <c r="AA1363" i="1"/>
  <c r="AB1363" i="1"/>
  <c r="AD1363" i="1"/>
  <c r="AE1363" i="1" s="1"/>
  <c r="AG1363" i="1"/>
  <c r="S1364" i="1"/>
  <c r="T1364" i="1" s="1"/>
  <c r="W1364" i="1"/>
  <c r="X1365" i="1" s="1"/>
  <c r="AC1365" i="1" s="1"/>
  <c r="Y1364" i="1"/>
  <c r="Z1364" i="1"/>
  <c r="AA1364" i="1"/>
  <c r="AB1364" i="1"/>
  <c r="AD1364" i="1"/>
  <c r="AG1364" i="1"/>
  <c r="S1365" i="1"/>
  <c r="T1365" i="1" s="1"/>
  <c r="W1365" i="1"/>
  <c r="Y1365" i="1"/>
  <c r="Z1365" i="1"/>
  <c r="AA1365" i="1"/>
  <c r="AB1365" i="1"/>
  <c r="AD1365" i="1"/>
  <c r="AG1365" i="1"/>
  <c r="S1366" i="1"/>
  <c r="T1366" i="1" s="1"/>
  <c r="W1366" i="1"/>
  <c r="X1368" i="1" s="1"/>
  <c r="AC1368" i="1" s="1"/>
  <c r="Y1366" i="1"/>
  <c r="Z1366" i="1"/>
  <c r="AA1366" i="1"/>
  <c r="AB1366" i="1"/>
  <c r="AD1366" i="1"/>
  <c r="AG1366" i="1"/>
  <c r="S1367" i="1"/>
  <c r="T1367" i="1" s="1"/>
  <c r="W1367" i="1"/>
  <c r="X1367" i="1" s="1"/>
  <c r="AC1367" i="1" s="1"/>
  <c r="Y1367" i="1"/>
  <c r="Z1367" i="1"/>
  <c r="AA1367" i="1"/>
  <c r="AB1367" i="1"/>
  <c r="AD1367" i="1"/>
  <c r="AG1367" i="1"/>
  <c r="S1368" i="1"/>
  <c r="T1368" i="1" s="1"/>
  <c r="W1368" i="1"/>
  <c r="Y1368" i="1"/>
  <c r="Z1368" i="1"/>
  <c r="AA1368" i="1"/>
  <c r="AB1368" i="1"/>
  <c r="AD1368" i="1"/>
  <c r="AG1368" i="1"/>
  <c r="S1369" i="1"/>
  <c r="T1369" i="1" s="1"/>
  <c r="W1369" i="1"/>
  <c r="Y1369" i="1"/>
  <c r="Z1369" i="1"/>
  <c r="AA1369" i="1"/>
  <c r="AB1369" i="1"/>
  <c r="AD1369" i="1"/>
  <c r="AG1369" i="1"/>
  <c r="AN1369" i="1"/>
  <c r="S1370" i="1"/>
  <c r="T1370" i="1" s="1"/>
  <c r="W1370" i="1"/>
  <c r="Y1370" i="1"/>
  <c r="Z1370" i="1"/>
  <c r="AA1370" i="1"/>
  <c r="AB1370" i="1"/>
  <c r="AD1370" i="1"/>
  <c r="AE1370" i="1" s="1"/>
  <c r="AG1370" i="1"/>
  <c r="S1371" i="1"/>
  <c r="T1371" i="1" s="1"/>
  <c r="W1371" i="1"/>
  <c r="Y1371" i="1"/>
  <c r="Z1371" i="1"/>
  <c r="AA1371" i="1"/>
  <c r="AB1371" i="1"/>
  <c r="AD1371" i="1"/>
  <c r="AG1371" i="1"/>
  <c r="S1372" i="1"/>
  <c r="T1372" i="1"/>
  <c r="W1372" i="1"/>
  <c r="X1372" i="1"/>
  <c r="AC1372" i="1" s="1"/>
  <c r="Y1372" i="1"/>
  <c r="Z1372" i="1"/>
  <c r="AA1372" i="1"/>
  <c r="AB1372" i="1"/>
  <c r="AD1372" i="1"/>
  <c r="AG1372" i="1"/>
  <c r="S1373" i="1"/>
  <c r="T1373" i="1" s="1"/>
  <c r="W1373" i="1"/>
  <c r="X1375" i="1" s="1"/>
  <c r="AC1375" i="1" s="1"/>
  <c r="Y1373" i="1"/>
  <c r="Z1373" i="1"/>
  <c r="AA1373" i="1"/>
  <c r="AB1373" i="1"/>
  <c r="AD1373" i="1"/>
  <c r="AG1373" i="1"/>
  <c r="AR1373" i="1" s="1"/>
  <c r="AT1373" i="1"/>
  <c r="S1374" i="1"/>
  <c r="T1374" i="1" s="1"/>
  <c r="W1374" i="1"/>
  <c r="Y1374" i="1"/>
  <c r="Z1374" i="1"/>
  <c r="AA1374" i="1"/>
  <c r="AB1374" i="1"/>
  <c r="AD1374" i="1"/>
  <c r="AG1374" i="1"/>
  <c r="S1375" i="1"/>
  <c r="T1375" i="1" s="1"/>
  <c r="W1375" i="1"/>
  <c r="Y1375" i="1"/>
  <c r="Z1375" i="1"/>
  <c r="AA1375" i="1"/>
  <c r="AB1375" i="1"/>
  <c r="AD1375" i="1"/>
  <c r="AG1375" i="1"/>
  <c r="S1376" i="1"/>
  <c r="T1376" i="1" s="1"/>
  <c r="W1376" i="1"/>
  <c r="Y1376" i="1"/>
  <c r="Z1376" i="1"/>
  <c r="AA1376" i="1"/>
  <c r="AB1376" i="1"/>
  <c r="AD1376" i="1"/>
  <c r="AG1376" i="1"/>
  <c r="AH1376" i="1" s="1"/>
  <c r="AJ1376" i="1"/>
  <c r="AS1376" i="1"/>
  <c r="S1377" i="1"/>
  <c r="T1377" i="1" s="1"/>
  <c r="W1377" i="1"/>
  <c r="Y1377" i="1"/>
  <c r="Z1377" i="1"/>
  <c r="AA1377" i="1"/>
  <c r="AB1377" i="1"/>
  <c r="AD1377" i="1"/>
  <c r="AG1377" i="1"/>
  <c r="AM1376" i="1" s="1"/>
  <c r="AH1377" i="1"/>
  <c r="AM1377" i="1"/>
  <c r="AQ1377" i="1"/>
  <c r="AR1377" i="1"/>
  <c r="AS1377" i="1"/>
  <c r="S1378" i="1"/>
  <c r="T1378" i="1"/>
  <c r="W1378" i="1"/>
  <c r="Y1378" i="1"/>
  <c r="Z1378" i="1"/>
  <c r="AA1378" i="1"/>
  <c r="AB1378" i="1"/>
  <c r="AD1378" i="1"/>
  <c r="AG1378" i="1"/>
  <c r="S1379" i="1"/>
  <c r="T1379" i="1" s="1"/>
  <c r="W1379" i="1"/>
  <c r="Y1379" i="1"/>
  <c r="Z1379" i="1"/>
  <c r="AA1379" i="1"/>
  <c r="AB1379" i="1"/>
  <c r="AD1379" i="1"/>
  <c r="AE1378" i="1" s="1"/>
  <c r="AG1379" i="1"/>
  <c r="S1380" i="1"/>
  <c r="T1380" i="1" s="1"/>
  <c r="W1380" i="1"/>
  <c r="Y1380" i="1"/>
  <c r="Z1380" i="1"/>
  <c r="AA1380" i="1"/>
  <c r="AB1380" i="1"/>
  <c r="AD1380" i="1"/>
  <c r="AG1380" i="1"/>
  <c r="S1381" i="1"/>
  <c r="T1381" i="1" s="1"/>
  <c r="W1381" i="1"/>
  <c r="Y1381" i="1"/>
  <c r="Z1381" i="1"/>
  <c r="AA1381" i="1"/>
  <c r="AB1381" i="1"/>
  <c r="AD1381" i="1"/>
  <c r="AE1382" i="1" s="1"/>
  <c r="AG1381" i="1"/>
  <c r="S1382" i="1"/>
  <c r="T1382" i="1" s="1"/>
  <c r="W1382" i="1"/>
  <c r="Y1382" i="1"/>
  <c r="Z1382" i="1"/>
  <c r="AA1382" i="1"/>
  <c r="AB1382" i="1"/>
  <c r="AD1382" i="1"/>
  <c r="AG1382" i="1"/>
  <c r="S1383" i="1"/>
  <c r="T1383" i="1" s="1"/>
  <c r="W1383" i="1"/>
  <c r="X1385" i="1" s="1"/>
  <c r="AC1385" i="1" s="1"/>
  <c r="Y1383" i="1"/>
  <c r="Z1383" i="1"/>
  <c r="AA1383" i="1"/>
  <c r="AB1383" i="1"/>
  <c r="AD1383" i="1"/>
  <c r="AG1383" i="1"/>
  <c r="S1384" i="1"/>
  <c r="T1384" i="1" s="1"/>
  <c r="W1384" i="1"/>
  <c r="Y1384" i="1"/>
  <c r="Z1384" i="1"/>
  <c r="AA1384" i="1"/>
  <c r="AB1384" i="1"/>
  <c r="AD1384" i="1"/>
  <c r="AG1384" i="1"/>
  <c r="S1385" i="1"/>
  <c r="T1385" i="1" s="1"/>
  <c r="W1385" i="1"/>
  <c r="Y1385" i="1"/>
  <c r="Z1385" i="1"/>
  <c r="AA1385" i="1"/>
  <c r="AB1385" i="1"/>
  <c r="AD1385" i="1"/>
  <c r="AG1385" i="1"/>
  <c r="S1386" i="1"/>
  <c r="T1386" i="1" s="1"/>
  <c r="W1386" i="1"/>
  <c r="X1386" i="1"/>
  <c r="AC1386" i="1" s="1"/>
  <c r="Y1386" i="1"/>
  <c r="Z1386" i="1"/>
  <c r="AA1386" i="1"/>
  <c r="AB1386" i="1"/>
  <c r="AD1386" i="1"/>
  <c r="AG1386" i="1"/>
  <c r="S1387" i="1"/>
  <c r="T1387" i="1" s="1"/>
  <c r="W1387" i="1"/>
  <c r="Y1387" i="1"/>
  <c r="Z1387" i="1"/>
  <c r="AA1387" i="1"/>
  <c r="AB1387" i="1"/>
  <c r="AD1387" i="1"/>
  <c r="AG1387" i="1"/>
  <c r="S1388" i="1"/>
  <c r="T1388" i="1"/>
  <c r="W1388" i="1"/>
  <c r="Y1388" i="1"/>
  <c r="Z1388" i="1"/>
  <c r="AA1388" i="1"/>
  <c r="AB1388" i="1"/>
  <c r="AD1388" i="1"/>
  <c r="AG1388" i="1"/>
  <c r="S1389" i="1"/>
  <c r="T1389" i="1" s="1"/>
  <c r="W1389" i="1"/>
  <c r="Y1389" i="1"/>
  <c r="Z1389" i="1"/>
  <c r="AA1389" i="1"/>
  <c r="AB1389" i="1"/>
  <c r="AD1389" i="1"/>
  <c r="AE1389" i="1"/>
  <c r="AG1389" i="1"/>
  <c r="S1390" i="1"/>
  <c r="T1390" i="1" s="1"/>
  <c r="W1390" i="1"/>
  <c r="Y1390" i="1"/>
  <c r="Z1390" i="1"/>
  <c r="AA1390" i="1"/>
  <c r="AB1390" i="1"/>
  <c r="AD1390" i="1"/>
  <c r="AE1390" i="1"/>
  <c r="AG1390" i="1"/>
  <c r="S1391" i="1"/>
  <c r="T1391" i="1" s="1"/>
  <c r="W1391" i="1"/>
  <c r="Y1391" i="1"/>
  <c r="Z1391" i="1"/>
  <c r="AA1391" i="1"/>
  <c r="AB1391" i="1"/>
  <c r="AD1391" i="1"/>
  <c r="AG1391" i="1"/>
  <c r="S1392" i="1"/>
  <c r="T1392" i="1" s="1"/>
  <c r="W1392" i="1"/>
  <c r="Y1392" i="1"/>
  <c r="Z1392" i="1"/>
  <c r="AA1392" i="1"/>
  <c r="AB1392" i="1"/>
  <c r="AD1392" i="1"/>
  <c r="AG1392" i="1"/>
  <c r="S1393" i="1"/>
  <c r="T1393" i="1" s="1"/>
  <c r="W1393" i="1"/>
  <c r="Y1393" i="1"/>
  <c r="Z1393" i="1"/>
  <c r="AA1393" i="1"/>
  <c r="AB1393" i="1"/>
  <c r="AD1393" i="1"/>
  <c r="AG1393" i="1"/>
  <c r="S1394" i="1"/>
  <c r="T1394" i="1" s="1"/>
  <c r="W1394" i="1"/>
  <c r="Y1394" i="1"/>
  <c r="Z1394" i="1"/>
  <c r="AA1394" i="1"/>
  <c r="AB1394" i="1"/>
  <c r="AD1394" i="1"/>
  <c r="AG1394" i="1"/>
  <c r="S1395" i="1"/>
  <c r="T1395" i="1" s="1"/>
  <c r="W1395" i="1"/>
  <c r="Y1395" i="1"/>
  <c r="Z1395" i="1"/>
  <c r="AA1395" i="1"/>
  <c r="AB1395" i="1"/>
  <c r="AD1395" i="1"/>
  <c r="AG1395" i="1"/>
  <c r="S1396" i="1"/>
  <c r="T1396" i="1" s="1"/>
  <c r="W1396" i="1"/>
  <c r="Y1396" i="1"/>
  <c r="Z1396" i="1"/>
  <c r="AA1396" i="1"/>
  <c r="AB1396" i="1"/>
  <c r="AD1396" i="1"/>
  <c r="AG1396" i="1"/>
  <c r="S1397" i="1"/>
  <c r="T1397" i="1" s="1"/>
  <c r="W1397" i="1"/>
  <c r="Y1397" i="1"/>
  <c r="Z1397" i="1"/>
  <c r="AA1397" i="1"/>
  <c r="AB1397" i="1"/>
  <c r="AD1397" i="1"/>
  <c r="AG1397" i="1"/>
  <c r="S1398" i="1"/>
  <c r="T1398" i="1" s="1"/>
  <c r="W1398" i="1"/>
  <c r="Y1398" i="1"/>
  <c r="Z1398" i="1"/>
  <c r="AA1398" i="1"/>
  <c r="AB1398" i="1"/>
  <c r="AD1398" i="1"/>
  <c r="AG1398" i="1"/>
  <c r="S1399" i="1"/>
  <c r="T1399" i="1" s="1"/>
  <c r="W1399" i="1"/>
  <c r="Y1399" i="1"/>
  <c r="Z1399" i="1"/>
  <c r="AA1399" i="1"/>
  <c r="AB1399" i="1"/>
  <c r="AD1399" i="1"/>
  <c r="AG1399" i="1"/>
  <c r="S1400" i="1"/>
  <c r="T1400" i="1" s="1"/>
  <c r="W1400" i="1"/>
  <c r="Y1400" i="1"/>
  <c r="Z1400" i="1"/>
  <c r="AA1400" i="1"/>
  <c r="AB1400" i="1"/>
  <c r="AD1400" i="1"/>
  <c r="AG1400" i="1"/>
  <c r="S1401" i="1"/>
  <c r="T1401" i="1" s="1"/>
  <c r="W1401" i="1"/>
  <c r="Y1401" i="1"/>
  <c r="Z1401" i="1"/>
  <c r="AA1401" i="1"/>
  <c r="AB1401" i="1"/>
  <c r="AD1401" i="1"/>
  <c r="AG1401" i="1"/>
  <c r="S1402" i="1"/>
  <c r="T1402" i="1" s="1"/>
  <c r="W1402" i="1"/>
  <c r="Y1402" i="1"/>
  <c r="Z1402" i="1"/>
  <c r="AA1402" i="1"/>
  <c r="AB1402" i="1"/>
  <c r="AD1402" i="1"/>
  <c r="AG1402" i="1"/>
  <c r="S1403" i="1"/>
  <c r="T1403" i="1" s="1"/>
  <c r="W1403" i="1"/>
  <c r="Y1403" i="1"/>
  <c r="Z1403" i="1"/>
  <c r="AA1403" i="1"/>
  <c r="AB1403" i="1"/>
  <c r="AD1403" i="1"/>
  <c r="AE1403" i="1"/>
  <c r="AG1403" i="1"/>
  <c r="AH1404" i="1" s="1"/>
  <c r="S1404" i="1"/>
  <c r="T1404" i="1" s="1"/>
  <c r="W1404" i="1"/>
  <c r="Y1404" i="1"/>
  <c r="Z1404" i="1"/>
  <c r="AA1404" i="1"/>
  <c r="AB1404" i="1"/>
  <c r="AD1404" i="1"/>
  <c r="AG1404" i="1"/>
  <c r="S1405" i="1"/>
  <c r="T1405" i="1" s="1"/>
  <c r="W1405" i="1"/>
  <c r="X1405" i="1" s="1"/>
  <c r="AC1405" i="1" s="1"/>
  <c r="Y1405" i="1"/>
  <c r="Z1405" i="1"/>
  <c r="AA1405" i="1"/>
  <c r="AB1405" i="1"/>
  <c r="AD1405" i="1"/>
  <c r="AE1405" i="1" s="1"/>
  <c r="AG1405" i="1"/>
  <c r="AH1405" i="1"/>
  <c r="S1406" i="1"/>
  <c r="T1406" i="1" s="1"/>
  <c r="W1406" i="1"/>
  <c r="Y1406" i="1"/>
  <c r="Z1406" i="1"/>
  <c r="AA1406" i="1"/>
  <c r="AB1406" i="1"/>
  <c r="AD1406" i="1"/>
  <c r="AG1406" i="1"/>
  <c r="S1407" i="1"/>
  <c r="T1407" i="1" s="1"/>
  <c r="W1407" i="1"/>
  <c r="Y1407" i="1"/>
  <c r="Z1407" i="1"/>
  <c r="AA1407" i="1"/>
  <c r="AB1407" i="1"/>
  <c r="AD1407" i="1"/>
  <c r="AG1407" i="1"/>
  <c r="S1408" i="1"/>
  <c r="T1408" i="1" s="1"/>
  <c r="W1408" i="1"/>
  <c r="Y1408" i="1"/>
  <c r="Z1408" i="1"/>
  <c r="AA1408" i="1"/>
  <c r="AB1408" i="1"/>
  <c r="AD1408" i="1"/>
  <c r="AE1408" i="1" s="1"/>
  <c r="AG1408" i="1"/>
  <c r="S1409" i="1"/>
  <c r="T1409" i="1" s="1"/>
  <c r="W1409" i="1"/>
  <c r="Y1409" i="1"/>
  <c r="Z1409" i="1"/>
  <c r="AA1409" i="1"/>
  <c r="AB1409" i="1"/>
  <c r="AD1409" i="1"/>
  <c r="AG1409" i="1"/>
  <c r="AM1409" i="1"/>
  <c r="AT1409" i="1"/>
  <c r="S1410" i="1"/>
  <c r="T1410" i="1"/>
  <c r="W1410" i="1"/>
  <c r="Y1410" i="1"/>
  <c r="Z1410" i="1"/>
  <c r="AA1410" i="1"/>
  <c r="AB1410" i="1"/>
  <c r="AD1410" i="1"/>
  <c r="AG1410" i="1"/>
  <c r="S1411" i="1"/>
  <c r="T1411" i="1" s="1"/>
  <c r="W1411" i="1"/>
  <c r="Y1411" i="1"/>
  <c r="Z1411" i="1"/>
  <c r="AA1411" i="1"/>
  <c r="AB1411" i="1"/>
  <c r="AD1411" i="1"/>
  <c r="AG1411" i="1"/>
  <c r="S1412" i="1"/>
  <c r="T1412" i="1" s="1"/>
  <c r="W1412" i="1"/>
  <c r="Y1412" i="1"/>
  <c r="Z1412" i="1"/>
  <c r="AA1412" i="1"/>
  <c r="AB1412" i="1"/>
  <c r="AD1412" i="1"/>
  <c r="AG1412" i="1"/>
  <c r="S1413" i="1"/>
  <c r="T1413" i="1" s="1"/>
  <c r="W1413" i="1"/>
  <c r="Y1413" i="1"/>
  <c r="Z1413" i="1"/>
  <c r="AA1413" i="1"/>
  <c r="AB1413" i="1"/>
  <c r="AD1413" i="1"/>
  <c r="AG1413" i="1"/>
  <c r="S1414" i="1"/>
  <c r="T1414" i="1" s="1"/>
  <c r="W1414" i="1"/>
  <c r="X1416" i="1" s="1"/>
  <c r="AC1416" i="1" s="1"/>
  <c r="Y1414" i="1"/>
  <c r="Z1414" i="1"/>
  <c r="AA1414" i="1"/>
  <c r="AB1414" i="1"/>
  <c r="AD1414" i="1"/>
  <c r="AG1414" i="1"/>
  <c r="S1415" i="1"/>
  <c r="T1415" i="1" s="1"/>
  <c r="W1415" i="1"/>
  <c r="Y1415" i="1"/>
  <c r="Z1415" i="1"/>
  <c r="AA1415" i="1"/>
  <c r="AB1415" i="1"/>
  <c r="AD1415" i="1"/>
  <c r="AG1415" i="1"/>
  <c r="AI1415" i="1"/>
  <c r="S1416" i="1"/>
  <c r="T1416" i="1" s="1"/>
  <c r="W1416" i="1"/>
  <c r="Y1416" i="1"/>
  <c r="Z1416" i="1"/>
  <c r="AA1416" i="1"/>
  <c r="AB1416" i="1"/>
  <c r="AD1416" i="1"/>
  <c r="AE1415" i="1" s="1"/>
  <c r="AG1416" i="1"/>
  <c r="AM1414" i="1" s="1"/>
  <c r="S1417" i="1"/>
  <c r="T1417" i="1" s="1"/>
  <c r="W1417" i="1"/>
  <c r="Y1417" i="1"/>
  <c r="Z1417" i="1"/>
  <c r="AA1417" i="1"/>
  <c r="AB1417" i="1"/>
  <c r="AD1417" i="1"/>
  <c r="AG1417" i="1"/>
  <c r="S1418" i="1"/>
  <c r="T1418" i="1" s="1"/>
  <c r="W1418" i="1"/>
  <c r="Y1418" i="1"/>
  <c r="Z1418" i="1"/>
  <c r="AA1418" i="1"/>
  <c r="AB1418" i="1"/>
  <c r="AD1418" i="1"/>
  <c r="AG1418" i="1"/>
  <c r="AI1418" i="1"/>
  <c r="S1419" i="1"/>
  <c r="T1419" i="1" s="1"/>
  <c r="W1419" i="1"/>
  <c r="X1418" i="1" s="1"/>
  <c r="AC1418" i="1" s="1"/>
  <c r="Y1419" i="1"/>
  <c r="Z1419" i="1"/>
  <c r="AA1419" i="1"/>
  <c r="AB1419" i="1"/>
  <c r="AD1419" i="1"/>
  <c r="AG1419" i="1"/>
  <c r="S1420" i="1"/>
  <c r="T1420" i="1" s="1"/>
  <c r="W1420" i="1"/>
  <c r="Y1420" i="1"/>
  <c r="Z1420" i="1"/>
  <c r="AA1420" i="1"/>
  <c r="AB1420" i="1"/>
  <c r="AD1420" i="1"/>
  <c r="AG1420" i="1"/>
  <c r="AT1420" i="1" s="1"/>
  <c r="S1421" i="1"/>
  <c r="T1421" i="1" s="1"/>
  <c r="W1421" i="1"/>
  <c r="Y1421" i="1"/>
  <c r="Z1421" i="1"/>
  <c r="AA1421" i="1"/>
  <c r="AB1421" i="1"/>
  <c r="AD1421" i="1"/>
  <c r="AG1421" i="1"/>
  <c r="S1422" i="1"/>
  <c r="T1422" i="1" s="1"/>
  <c r="W1422" i="1"/>
  <c r="Y1422" i="1"/>
  <c r="Z1422" i="1"/>
  <c r="AA1422" i="1"/>
  <c r="AB1422" i="1"/>
  <c r="AD1422" i="1"/>
  <c r="AG1422" i="1"/>
  <c r="S1423" i="1"/>
  <c r="T1423" i="1" s="1"/>
  <c r="W1423" i="1"/>
  <c r="Y1423" i="1"/>
  <c r="Z1423" i="1"/>
  <c r="AA1423" i="1"/>
  <c r="AB1423" i="1"/>
  <c r="AD1423" i="1"/>
  <c r="AG1423" i="1"/>
  <c r="S1424" i="1"/>
  <c r="T1424" i="1" s="1"/>
  <c r="W1424" i="1"/>
  <c r="Y1424" i="1"/>
  <c r="Z1424" i="1"/>
  <c r="AA1424" i="1"/>
  <c r="AB1424" i="1"/>
  <c r="AD1424" i="1"/>
  <c r="AG1424" i="1"/>
  <c r="S1425" i="1"/>
  <c r="T1425" i="1" s="1"/>
  <c r="W1425" i="1"/>
  <c r="Y1425" i="1"/>
  <c r="Z1425" i="1"/>
  <c r="AA1425" i="1"/>
  <c r="AB1425" i="1"/>
  <c r="AD1425" i="1"/>
  <c r="AG1425" i="1"/>
  <c r="S1426" i="1"/>
  <c r="T1426" i="1" s="1"/>
  <c r="W1426" i="1"/>
  <c r="Y1426" i="1"/>
  <c r="Z1426" i="1"/>
  <c r="AA1426" i="1"/>
  <c r="AB1426" i="1"/>
  <c r="AD1426" i="1"/>
  <c r="AG1426" i="1"/>
  <c r="S1427" i="1"/>
  <c r="T1427" i="1" s="1"/>
  <c r="W1427" i="1"/>
  <c r="Y1427" i="1"/>
  <c r="Z1427" i="1"/>
  <c r="AA1427" i="1"/>
  <c r="AB1427" i="1"/>
  <c r="AD1427" i="1"/>
  <c r="AG1427" i="1"/>
  <c r="S1428" i="1"/>
  <c r="T1428" i="1" s="1"/>
  <c r="W1428" i="1"/>
  <c r="Y1428" i="1"/>
  <c r="Z1428" i="1"/>
  <c r="AA1428" i="1"/>
  <c r="AB1428" i="1"/>
  <c r="AD1428" i="1"/>
  <c r="AG1428" i="1"/>
  <c r="S1429" i="1"/>
  <c r="T1429" i="1" s="1"/>
  <c r="W1429" i="1"/>
  <c r="Y1429" i="1"/>
  <c r="Z1429" i="1"/>
  <c r="AA1429" i="1"/>
  <c r="AB1429" i="1"/>
  <c r="AD1429" i="1"/>
  <c r="AG1429" i="1"/>
  <c r="S1430" i="1"/>
  <c r="T1430" i="1" s="1"/>
  <c r="W1430" i="1"/>
  <c r="Y1430" i="1"/>
  <c r="Z1430" i="1"/>
  <c r="AA1430" i="1"/>
  <c r="AB1430" i="1"/>
  <c r="AD1430" i="1"/>
  <c r="AG1430" i="1"/>
  <c r="S1431" i="1"/>
  <c r="T1431" i="1" s="1"/>
  <c r="W1431" i="1"/>
  <c r="Y1431" i="1"/>
  <c r="Z1431" i="1"/>
  <c r="AA1431" i="1"/>
  <c r="AB1431" i="1"/>
  <c r="AD1431" i="1"/>
  <c r="AG1431" i="1"/>
  <c r="S1432" i="1"/>
  <c r="T1432" i="1"/>
  <c r="W1432" i="1"/>
  <c r="Y1432" i="1"/>
  <c r="Z1432" i="1"/>
  <c r="AA1432" i="1"/>
  <c r="AB1432" i="1"/>
  <c r="AD1432" i="1"/>
  <c r="AE1433" i="1" s="1"/>
  <c r="AG1432" i="1"/>
  <c r="AK1432" i="1"/>
  <c r="AL1432" i="1"/>
  <c r="S1433" i="1"/>
  <c r="T1433" i="1" s="1"/>
  <c r="W1433" i="1"/>
  <c r="Y1433" i="1"/>
  <c r="Z1433" i="1"/>
  <c r="AA1433" i="1"/>
  <c r="AB1433" i="1"/>
  <c r="AD1433" i="1"/>
  <c r="AG1433" i="1"/>
  <c r="S1434" i="1"/>
  <c r="T1434" i="1" s="1"/>
  <c r="W1434" i="1"/>
  <c r="Y1434" i="1"/>
  <c r="Z1434" i="1"/>
  <c r="AA1434" i="1"/>
  <c r="AB1434" i="1"/>
  <c r="AD1434" i="1"/>
  <c r="AG1434" i="1"/>
  <c r="S1435" i="1"/>
  <c r="T1435" i="1" s="1"/>
  <c r="W1435" i="1"/>
  <c r="X1435" i="1"/>
  <c r="AC1435" i="1" s="1"/>
  <c r="Y1435" i="1"/>
  <c r="Z1435" i="1"/>
  <c r="AA1435" i="1"/>
  <c r="AB1435" i="1"/>
  <c r="AD1435" i="1"/>
  <c r="AG1435" i="1"/>
  <c r="S1436" i="1"/>
  <c r="T1436" i="1"/>
  <c r="W1436" i="1"/>
  <c r="X1436" i="1"/>
  <c r="AC1436" i="1" s="1"/>
  <c r="Y1436" i="1"/>
  <c r="Z1436" i="1"/>
  <c r="AA1436" i="1"/>
  <c r="AB1436" i="1"/>
  <c r="AD1436" i="1"/>
  <c r="AE1436" i="1" s="1"/>
  <c r="AG1436" i="1"/>
  <c r="AH1436" i="1" s="1"/>
  <c r="AQ1436" i="1"/>
  <c r="AR1436" i="1"/>
  <c r="S1437" i="1"/>
  <c r="T1437" i="1" s="1"/>
  <c r="W1437" i="1"/>
  <c r="X1437" i="1" s="1"/>
  <c r="AC1437" i="1" s="1"/>
  <c r="Y1437" i="1"/>
  <c r="Z1437" i="1"/>
  <c r="AA1437" i="1"/>
  <c r="AB1437" i="1"/>
  <c r="AD1437" i="1"/>
  <c r="AG1437" i="1"/>
  <c r="S1438" i="1"/>
  <c r="T1438" i="1" s="1"/>
  <c r="W1438" i="1"/>
  <c r="Y1438" i="1"/>
  <c r="Z1438" i="1"/>
  <c r="AA1438" i="1"/>
  <c r="AB1438" i="1"/>
  <c r="AD1438" i="1"/>
  <c r="AG1438" i="1"/>
  <c r="AM1437" i="1" s="1"/>
  <c r="S1439" i="1"/>
  <c r="T1439" i="1" s="1"/>
  <c r="W1439" i="1"/>
  <c r="Y1439" i="1"/>
  <c r="Z1439" i="1"/>
  <c r="AA1439" i="1"/>
  <c r="AB1439" i="1"/>
  <c r="AD1439" i="1"/>
  <c r="AG1439" i="1"/>
  <c r="S1440" i="1"/>
  <c r="T1440" i="1"/>
  <c r="W1440" i="1"/>
  <c r="Y1440" i="1"/>
  <c r="Z1440" i="1"/>
  <c r="AA1440" i="1"/>
  <c r="AB1440" i="1"/>
  <c r="AD1440" i="1"/>
  <c r="AG1440" i="1"/>
  <c r="S1441" i="1"/>
  <c r="T1441" i="1" s="1"/>
  <c r="W1441" i="1"/>
  <c r="X1440" i="1" s="1"/>
  <c r="AC1440" i="1" s="1"/>
  <c r="Y1441" i="1"/>
  <c r="Z1441" i="1"/>
  <c r="AA1441" i="1"/>
  <c r="AB1441" i="1"/>
  <c r="AD1441" i="1"/>
  <c r="AG1441" i="1"/>
  <c r="S1442" i="1"/>
  <c r="T1442" i="1"/>
  <c r="W1442" i="1"/>
  <c r="Y1442" i="1"/>
  <c r="Z1442" i="1"/>
  <c r="AA1442" i="1"/>
  <c r="AB1442" i="1"/>
  <c r="AD1442" i="1"/>
  <c r="AG1442" i="1"/>
  <c r="S1443" i="1"/>
  <c r="T1443" i="1" s="1"/>
  <c r="W1443" i="1"/>
  <c r="Y1443" i="1"/>
  <c r="Z1443" i="1"/>
  <c r="AA1443" i="1"/>
  <c r="AB1443" i="1"/>
  <c r="AD1443" i="1"/>
  <c r="AG1443" i="1"/>
  <c r="S1444" i="1"/>
  <c r="T1444" i="1" s="1"/>
  <c r="W1444" i="1"/>
  <c r="Y1444" i="1"/>
  <c r="Z1444" i="1"/>
  <c r="AA1444" i="1"/>
  <c r="AB1444" i="1"/>
  <c r="AD1444" i="1"/>
  <c r="AG1444" i="1"/>
  <c r="AN1445" i="1" s="1"/>
  <c r="S1445" i="1"/>
  <c r="T1445" i="1" s="1"/>
  <c r="W1445" i="1"/>
  <c r="Y1445" i="1"/>
  <c r="Z1445" i="1"/>
  <c r="AA1445" i="1"/>
  <c r="AB1445" i="1"/>
  <c r="AD1445" i="1"/>
  <c r="AG1445" i="1"/>
  <c r="S1446" i="1"/>
  <c r="T1446" i="1" s="1"/>
  <c r="W1446" i="1"/>
  <c r="Y1446" i="1"/>
  <c r="Z1446" i="1"/>
  <c r="AA1446" i="1"/>
  <c r="AB1446" i="1"/>
  <c r="AD1446" i="1"/>
  <c r="AG1446" i="1"/>
  <c r="S1447" i="1"/>
  <c r="T1447" i="1" s="1"/>
  <c r="W1447" i="1"/>
  <c r="Y1447" i="1"/>
  <c r="Z1447" i="1"/>
  <c r="AA1447" i="1"/>
  <c r="AB1447" i="1"/>
  <c r="AD1447" i="1"/>
  <c r="AG1447" i="1"/>
  <c r="S1448" i="1"/>
  <c r="T1448" i="1" s="1"/>
  <c r="W1448" i="1"/>
  <c r="Y1448" i="1"/>
  <c r="Z1448" i="1"/>
  <c r="AA1448" i="1"/>
  <c r="AB1448" i="1"/>
  <c r="AD1448" i="1"/>
  <c r="AG1448" i="1"/>
  <c r="AL1448" i="1" s="1"/>
  <c r="AJ1448" i="1"/>
  <c r="S1449" i="1"/>
  <c r="T1449" i="1" s="1"/>
  <c r="W1449" i="1"/>
  <c r="Y1449" i="1"/>
  <c r="Z1449" i="1"/>
  <c r="AA1449" i="1"/>
  <c r="AB1449" i="1"/>
  <c r="AD1449" i="1"/>
  <c r="AG1449" i="1"/>
  <c r="AS1449" i="1"/>
  <c r="S1450" i="1"/>
  <c r="T1450" i="1" s="1"/>
  <c r="W1450" i="1"/>
  <c r="X1450" i="1" s="1"/>
  <c r="AC1450" i="1" s="1"/>
  <c r="Y1450" i="1"/>
  <c r="Z1450" i="1"/>
  <c r="AA1450" i="1"/>
  <c r="AB1450" i="1"/>
  <c r="AD1450" i="1"/>
  <c r="AE1450" i="1" s="1"/>
  <c r="AG1450" i="1"/>
  <c r="S1451" i="1"/>
  <c r="T1451" i="1" s="1"/>
  <c r="W1451" i="1"/>
  <c r="Y1451" i="1"/>
  <c r="Z1451" i="1"/>
  <c r="AA1451" i="1"/>
  <c r="AB1451" i="1"/>
  <c r="AD1451" i="1"/>
  <c r="AG1451" i="1"/>
  <c r="S1452" i="1"/>
  <c r="T1452" i="1" s="1"/>
  <c r="W1452" i="1"/>
  <c r="Y1452" i="1"/>
  <c r="Z1452" i="1"/>
  <c r="AA1452" i="1"/>
  <c r="AB1452" i="1"/>
  <c r="AD1452" i="1"/>
  <c r="AE1453" i="1" s="1"/>
  <c r="AG1452" i="1"/>
  <c r="AH1455" i="1" s="1"/>
  <c r="S1453" i="1"/>
  <c r="T1453" i="1" s="1"/>
  <c r="W1453" i="1"/>
  <c r="X1454" i="1" s="1"/>
  <c r="AC1454" i="1" s="1"/>
  <c r="Y1453" i="1"/>
  <c r="Z1453" i="1"/>
  <c r="AA1453" i="1"/>
  <c r="AB1453" i="1"/>
  <c r="AD1453" i="1"/>
  <c r="AG1453" i="1"/>
  <c r="S1454" i="1"/>
  <c r="T1454" i="1" s="1"/>
  <c r="W1454" i="1"/>
  <c r="Y1454" i="1"/>
  <c r="Z1454" i="1"/>
  <c r="AA1454" i="1"/>
  <c r="AB1454" i="1"/>
  <c r="AD1454" i="1"/>
  <c r="AG1454" i="1"/>
  <c r="S1455" i="1"/>
  <c r="T1455" i="1" s="1"/>
  <c r="W1455" i="1"/>
  <c r="Y1455" i="1"/>
  <c r="Z1455" i="1"/>
  <c r="AA1455" i="1"/>
  <c r="AB1455" i="1"/>
  <c r="AD1455" i="1"/>
  <c r="AG1455" i="1"/>
  <c r="S1456" i="1"/>
  <c r="T1456" i="1" s="1"/>
  <c r="W1456" i="1"/>
  <c r="Y1456" i="1"/>
  <c r="Z1456" i="1"/>
  <c r="AA1456" i="1"/>
  <c r="AB1456" i="1"/>
  <c r="AD1456" i="1"/>
  <c r="AG1456" i="1"/>
  <c r="S1457" i="1"/>
  <c r="T1457" i="1" s="1"/>
  <c r="W1457" i="1"/>
  <c r="Y1457" i="1"/>
  <c r="Z1457" i="1"/>
  <c r="AA1457" i="1"/>
  <c r="AB1457" i="1"/>
  <c r="AD1457" i="1"/>
  <c r="AG1457" i="1"/>
  <c r="S1458" i="1"/>
  <c r="T1458" i="1" s="1"/>
  <c r="W1458" i="1"/>
  <c r="Y1458" i="1"/>
  <c r="Z1458" i="1"/>
  <c r="AA1458" i="1"/>
  <c r="AB1458" i="1"/>
  <c r="AD1458" i="1"/>
  <c r="AG1458" i="1"/>
  <c r="S1459" i="1"/>
  <c r="T1459" i="1" s="1"/>
  <c r="W1459" i="1"/>
  <c r="Y1459" i="1"/>
  <c r="Z1459" i="1"/>
  <c r="AA1459" i="1"/>
  <c r="AB1459" i="1"/>
  <c r="AD1459" i="1"/>
  <c r="AG1459" i="1"/>
  <c r="S1460" i="1"/>
  <c r="T1460" i="1" s="1"/>
  <c r="W1460" i="1"/>
  <c r="Y1460" i="1"/>
  <c r="Z1460" i="1"/>
  <c r="AA1460" i="1"/>
  <c r="AB1460" i="1"/>
  <c r="AD1460" i="1"/>
  <c r="AG1460" i="1"/>
  <c r="S1461" i="1"/>
  <c r="T1461" i="1" s="1"/>
  <c r="W1461" i="1"/>
  <c r="Y1461" i="1"/>
  <c r="Z1461" i="1"/>
  <c r="AA1461" i="1"/>
  <c r="AB1461" i="1"/>
  <c r="AD1461" i="1"/>
  <c r="AG1461" i="1"/>
  <c r="AJ1459" i="1" s="1"/>
  <c r="S1462" i="1"/>
  <c r="T1462" i="1" s="1"/>
  <c r="W1462" i="1"/>
  <c r="X1462" i="1" s="1"/>
  <c r="AC1462" i="1" s="1"/>
  <c r="Y1462" i="1"/>
  <c r="Z1462" i="1"/>
  <c r="AA1462" i="1"/>
  <c r="AB1462" i="1"/>
  <c r="AD1462" i="1"/>
  <c r="AE1462" i="1" s="1"/>
  <c r="AG1462" i="1"/>
  <c r="AK1462" i="1" s="1"/>
  <c r="S1463" i="1"/>
  <c r="T1463" i="1" s="1"/>
  <c r="W1463" i="1"/>
  <c r="Y1463" i="1"/>
  <c r="Z1463" i="1"/>
  <c r="AA1463" i="1"/>
  <c r="AB1463" i="1"/>
  <c r="AD1463" i="1"/>
  <c r="AE1463" i="1" s="1"/>
  <c r="AG1463" i="1"/>
  <c r="S1464" i="1"/>
  <c r="T1464" i="1" s="1"/>
  <c r="W1464" i="1"/>
  <c r="Y1464" i="1"/>
  <c r="Z1464" i="1"/>
  <c r="AA1464" i="1"/>
  <c r="AB1464" i="1"/>
  <c r="AD1464" i="1"/>
  <c r="AG1464" i="1"/>
  <c r="S1465" i="1"/>
  <c r="T1465" i="1" s="1"/>
  <c r="W1465" i="1"/>
  <c r="Y1465" i="1"/>
  <c r="Z1465" i="1"/>
  <c r="AA1465" i="1"/>
  <c r="AB1465" i="1"/>
  <c r="AD1465" i="1"/>
  <c r="AG1465" i="1"/>
  <c r="AM1465" i="1" s="1"/>
  <c r="S1466" i="1"/>
  <c r="T1466" i="1"/>
  <c r="W1466" i="1"/>
  <c r="Y1466" i="1"/>
  <c r="Z1466" i="1"/>
  <c r="AA1466" i="1"/>
  <c r="AB1466" i="1"/>
  <c r="AD1466" i="1"/>
  <c r="AG1466" i="1"/>
  <c r="S1467" i="1"/>
  <c r="T1467" i="1" s="1"/>
  <c r="W1467" i="1"/>
  <c r="Y1467" i="1"/>
  <c r="Z1467" i="1"/>
  <c r="AA1467" i="1"/>
  <c r="AB1467" i="1"/>
  <c r="AD1467" i="1"/>
  <c r="AG1467" i="1"/>
  <c r="AP1466" i="1" s="1"/>
  <c r="S1468" i="1"/>
  <c r="T1468" i="1" s="1"/>
  <c r="W1468" i="1"/>
  <c r="Y1468" i="1"/>
  <c r="Z1468" i="1"/>
  <c r="AA1468" i="1"/>
  <c r="AB1468" i="1"/>
  <c r="AD1468" i="1"/>
  <c r="AG1468" i="1"/>
  <c r="S1469" i="1"/>
  <c r="T1469" i="1"/>
  <c r="W1469" i="1"/>
  <c r="Y1469" i="1"/>
  <c r="Z1469" i="1"/>
  <c r="AA1469" i="1"/>
  <c r="AB1469" i="1"/>
  <c r="AD1469" i="1"/>
  <c r="AG1469" i="1"/>
  <c r="S1470" i="1"/>
  <c r="T1470" i="1" s="1"/>
  <c r="W1470" i="1"/>
  <c r="Y1470" i="1"/>
  <c r="Z1470" i="1"/>
  <c r="AA1470" i="1"/>
  <c r="AB1470" i="1"/>
  <c r="AD1470" i="1"/>
  <c r="AG1470" i="1"/>
  <c r="AL1468" i="1" s="1"/>
  <c r="S1471" i="1"/>
  <c r="T1471" i="1"/>
  <c r="W1471" i="1"/>
  <c r="Y1471" i="1"/>
  <c r="Z1471" i="1"/>
  <c r="AA1471" i="1"/>
  <c r="AB1471" i="1"/>
  <c r="AD1471" i="1"/>
  <c r="AG1471" i="1"/>
  <c r="S1472" i="1"/>
  <c r="T1472" i="1" s="1"/>
  <c r="W1472" i="1"/>
  <c r="Y1472" i="1"/>
  <c r="Z1472" i="1"/>
  <c r="AA1472" i="1"/>
  <c r="AB1472" i="1"/>
  <c r="AD1472" i="1"/>
  <c r="AG1472" i="1"/>
  <c r="S1473" i="1"/>
  <c r="T1473" i="1" s="1"/>
  <c r="W1473" i="1"/>
  <c r="Y1473" i="1"/>
  <c r="Z1473" i="1"/>
  <c r="AA1473" i="1"/>
  <c r="AB1473" i="1"/>
  <c r="AD1473" i="1"/>
  <c r="AG1473" i="1"/>
  <c r="S1474" i="1"/>
  <c r="T1474" i="1"/>
  <c r="W1474" i="1"/>
  <c r="Y1474" i="1"/>
  <c r="Z1474" i="1"/>
  <c r="AA1474" i="1"/>
  <c r="AB1474" i="1"/>
  <c r="AD1474" i="1"/>
  <c r="AG1474" i="1"/>
  <c r="S1475" i="1"/>
  <c r="T1475" i="1" s="1"/>
  <c r="W1475" i="1"/>
  <c r="Y1475" i="1"/>
  <c r="Z1475" i="1"/>
  <c r="AA1475" i="1"/>
  <c r="AB1475" i="1"/>
  <c r="AD1475" i="1"/>
  <c r="AG1475" i="1"/>
  <c r="S1476" i="1"/>
  <c r="T1476" i="1"/>
  <c r="W1476" i="1"/>
  <c r="Y1476" i="1"/>
  <c r="Z1476" i="1"/>
  <c r="AA1476" i="1"/>
  <c r="AB1476" i="1"/>
  <c r="AD1476" i="1"/>
  <c r="AG1476" i="1"/>
  <c r="AR1476" i="1" s="1"/>
  <c r="S1477" i="1"/>
  <c r="T1477" i="1" s="1"/>
  <c r="W1477" i="1"/>
  <c r="Y1477" i="1"/>
  <c r="Z1477" i="1"/>
  <c r="AA1477" i="1"/>
  <c r="AB1477" i="1"/>
  <c r="AD1477" i="1"/>
  <c r="AG1477" i="1"/>
  <c r="AJ1477" i="1"/>
  <c r="AM1477" i="1"/>
  <c r="AN1477" i="1"/>
  <c r="S1478" i="1"/>
  <c r="T1478" i="1" s="1"/>
  <c r="W1478" i="1"/>
  <c r="X1478" i="1" s="1"/>
  <c r="AC1478" i="1" s="1"/>
  <c r="Y1478" i="1"/>
  <c r="Z1478" i="1"/>
  <c r="AA1478" i="1"/>
  <c r="AB1478" i="1"/>
  <c r="AD1478" i="1"/>
  <c r="AE1478" i="1" s="1"/>
  <c r="AG1478" i="1"/>
  <c r="AN1478" i="1" s="1"/>
  <c r="AI1478" i="1"/>
  <c r="AJ1478" i="1"/>
  <c r="AK1478" i="1"/>
  <c r="AL1478" i="1"/>
  <c r="AM1478" i="1"/>
  <c r="S1479" i="1"/>
  <c r="T1479" i="1" s="1"/>
  <c r="W1479" i="1"/>
  <c r="Y1479" i="1"/>
  <c r="Z1479" i="1"/>
  <c r="AA1479" i="1"/>
  <c r="AB1479" i="1"/>
  <c r="AD1479" i="1"/>
  <c r="AG1479" i="1"/>
  <c r="S1480" i="1"/>
  <c r="T1480" i="1" s="1"/>
  <c r="W1480" i="1"/>
  <c r="Y1480" i="1"/>
  <c r="Z1480" i="1"/>
  <c r="AA1480" i="1"/>
  <c r="AB1480" i="1"/>
  <c r="AD1480" i="1"/>
  <c r="AG1480" i="1"/>
  <c r="S1481" i="1"/>
  <c r="T1481" i="1" s="1"/>
  <c r="W1481" i="1"/>
  <c r="Y1481" i="1"/>
  <c r="Z1481" i="1"/>
  <c r="AA1481" i="1"/>
  <c r="AB1481" i="1"/>
  <c r="AD1481" i="1"/>
  <c r="AG1481" i="1"/>
  <c r="S1482" i="1"/>
  <c r="T1482" i="1" s="1"/>
  <c r="W1482" i="1"/>
  <c r="Y1482" i="1"/>
  <c r="Z1482" i="1"/>
  <c r="AA1482" i="1"/>
  <c r="AB1482" i="1"/>
  <c r="AD1482" i="1"/>
  <c r="AG1482" i="1"/>
  <c r="AT1482" i="1" s="1"/>
  <c r="S1483" i="1"/>
  <c r="T1483" i="1" s="1"/>
  <c r="W1483" i="1"/>
  <c r="Y1483" i="1"/>
  <c r="Z1483" i="1"/>
  <c r="AA1483" i="1"/>
  <c r="AB1483" i="1"/>
  <c r="AD1483" i="1"/>
  <c r="AG1483" i="1"/>
  <c r="S1484" i="1"/>
  <c r="T1484" i="1" s="1"/>
  <c r="W1484" i="1"/>
  <c r="Y1484" i="1"/>
  <c r="Z1484" i="1"/>
  <c r="AA1484" i="1"/>
  <c r="AB1484" i="1"/>
  <c r="AD1484" i="1"/>
  <c r="AG1484" i="1"/>
  <c r="AM1482" i="1" s="1"/>
  <c r="S1485" i="1"/>
  <c r="T1485" i="1" s="1"/>
  <c r="W1485" i="1"/>
  <c r="Y1485" i="1"/>
  <c r="Z1485" i="1"/>
  <c r="AA1485" i="1"/>
  <c r="AB1485" i="1"/>
  <c r="AD1485" i="1"/>
  <c r="AG1485" i="1"/>
  <c r="S1486" i="1"/>
  <c r="T1486" i="1" s="1"/>
  <c r="W1486" i="1"/>
  <c r="Y1486" i="1"/>
  <c r="Z1486" i="1"/>
  <c r="AA1486" i="1"/>
  <c r="AB1486" i="1"/>
  <c r="AD1486" i="1"/>
  <c r="AG1486" i="1"/>
  <c r="S1487" i="1"/>
  <c r="T1487" i="1" s="1"/>
  <c r="W1487" i="1"/>
  <c r="Y1487" i="1"/>
  <c r="Z1487" i="1"/>
  <c r="AA1487" i="1"/>
  <c r="AB1487" i="1"/>
  <c r="AD1487" i="1"/>
  <c r="AG1487" i="1"/>
  <c r="S1488" i="1"/>
  <c r="T1488" i="1"/>
  <c r="W1488" i="1"/>
  <c r="Y1488" i="1"/>
  <c r="Z1488" i="1"/>
  <c r="AA1488" i="1"/>
  <c r="AB1488" i="1"/>
  <c r="AD1488" i="1"/>
  <c r="AG1488" i="1"/>
  <c r="S1489" i="1"/>
  <c r="T1489" i="1" s="1"/>
  <c r="W1489" i="1"/>
  <c r="Y1489" i="1"/>
  <c r="Z1489" i="1"/>
  <c r="AA1489" i="1"/>
  <c r="AB1489" i="1"/>
  <c r="AD1489" i="1"/>
  <c r="AG1489" i="1"/>
  <c r="S1490" i="1"/>
  <c r="T1490" i="1" s="1"/>
  <c r="W1490" i="1"/>
  <c r="Y1490" i="1"/>
  <c r="Z1490" i="1"/>
  <c r="AA1490" i="1"/>
  <c r="AB1490" i="1"/>
  <c r="AD1490" i="1"/>
  <c r="AG1490" i="1"/>
  <c r="S1491" i="1"/>
  <c r="T1491" i="1" s="1"/>
  <c r="W1491" i="1"/>
  <c r="Y1491" i="1"/>
  <c r="Z1491" i="1"/>
  <c r="AA1491" i="1"/>
  <c r="AB1491" i="1"/>
  <c r="AD1491" i="1"/>
  <c r="AG1491" i="1"/>
  <c r="S1492" i="1"/>
  <c r="T1492" i="1"/>
  <c r="W1492" i="1"/>
  <c r="Y1492" i="1"/>
  <c r="Z1492" i="1"/>
  <c r="AA1492" i="1"/>
  <c r="AB1492" i="1"/>
  <c r="AD1492" i="1"/>
  <c r="AG1492" i="1"/>
  <c r="AR1493" i="1" s="1"/>
  <c r="AH1492" i="1"/>
  <c r="S1493" i="1"/>
  <c r="T1493" i="1" s="1"/>
  <c r="W1493" i="1"/>
  <c r="Y1493" i="1"/>
  <c r="Z1493" i="1"/>
  <c r="AA1493" i="1"/>
  <c r="AB1493" i="1"/>
  <c r="AD1493" i="1"/>
  <c r="AE1493" i="1"/>
  <c r="AG1493" i="1"/>
  <c r="S1494" i="1"/>
  <c r="T1494" i="1" s="1"/>
  <c r="W1494" i="1"/>
  <c r="X1494" i="1"/>
  <c r="AC1494" i="1" s="1"/>
  <c r="Y1494" i="1"/>
  <c r="Z1494" i="1"/>
  <c r="AA1494" i="1"/>
  <c r="AB1494" i="1"/>
  <c r="AD1494" i="1"/>
  <c r="AG1494" i="1"/>
  <c r="S1495" i="1"/>
  <c r="T1495" i="1"/>
  <c r="W1495" i="1"/>
  <c r="X1495" i="1"/>
  <c r="AC1495" i="1" s="1"/>
  <c r="Y1495" i="1"/>
  <c r="Z1495" i="1"/>
  <c r="AA1495" i="1"/>
  <c r="AB1495" i="1"/>
  <c r="AD1495" i="1"/>
  <c r="AG1495" i="1"/>
  <c r="AI1494" i="1" s="1"/>
  <c r="AQ1495" i="1"/>
  <c r="AS1495" i="1"/>
  <c r="S1496" i="1"/>
  <c r="T1496" i="1" s="1"/>
  <c r="W1496" i="1"/>
  <c r="X1496" i="1" s="1"/>
  <c r="AC1496" i="1" s="1"/>
  <c r="Y1496" i="1"/>
  <c r="Z1496" i="1"/>
  <c r="AA1496" i="1"/>
  <c r="AB1496" i="1"/>
  <c r="AD1496" i="1"/>
  <c r="AE1496" i="1" s="1"/>
  <c r="AG1496" i="1"/>
  <c r="AK1496" i="1"/>
  <c r="AQ1496" i="1"/>
  <c r="AS1496" i="1"/>
  <c r="AU1496" i="1"/>
  <c r="S1497" i="1"/>
  <c r="T1497" i="1" s="1"/>
  <c r="W1497" i="1"/>
  <c r="Y1497" i="1"/>
  <c r="Z1497" i="1"/>
  <c r="AA1497" i="1"/>
  <c r="AB1497" i="1"/>
  <c r="AD1497" i="1"/>
  <c r="AG1497" i="1"/>
  <c r="S1498" i="1"/>
  <c r="T1498" i="1" s="1"/>
  <c r="W1498" i="1"/>
  <c r="Y1498" i="1"/>
  <c r="Z1498" i="1"/>
  <c r="AA1498" i="1"/>
  <c r="AB1498" i="1"/>
  <c r="AD1498" i="1"/>
  <c r="AG1498" i="1"/>
  <c r="S1499" i="1"/>
  <c r="T1499" i="1" s="1"/>
  <c r="W1499" i="1"/>
  <c r="Y1499" i="1"/>
  <c r="Z1499" i="1"/>
  <c r="AA1499" i="1"/>
  <c r="AB1499" i="1"/>
  <c r="AD1499" i="1"/>
  <c r="AG1499" i="1"/>
  <c r="AN1499" i="1" s="1"/>
  <c r="AT1499" i="1"/>
  <c r="AU1499" i="1"/>
  <c r="S1500" i="1"/>
  <c r="T1500" i="1" s="1"/>
  <c r="W1500" i="1"/>
  <c r="Y1500" i="1"/>
  <c r="Z1500" i="1"/>
  <c r="AA1500" i="1"/>
  <c r="AB1500" i="1"/>
  <c r="AD1500" i="1"/>
  <c r="AG1500" i="1"/>
  <c r="AM1500" i="1"/>
  <c r="AT1500" i="1"/>
  <c r="AU1500" i="1"/>
  <c r="S1501" i="1"/>
  <c r="T1501" i="1" s="1"/>
  <c r="W1501" i="1"/>
  <c r="Y1501" i="1"/>
  <c r="Z1501" i="1"/>
  <c r="AA1501" i="1"/>
  <c r="AB1501" i="1"/>
  <c r="AD1501" i="1"/>
  <c r="AG1501" i="1"/>
  <c r="S1502" i="1"/>
  <c r="T1502" i="1" s="1"/>
  <c r="W1502" i="1"/>
  <c r="Y1502" i="1"/>
  <c r="Z1502" i="1"/>
  <c r="AA1502" i="1"/>
  <c r="AB1502" i="1"/>
  <c r="AD1502" i="1"/>
  <c r="AG1502" i="1"/>
  <c r="S1503" i="1"/>
  <c r="T1503" i="1" s="1"/>
  <c r="W1503" i="1"/>
  <c r="X1503" i="1" s="1"/>
  <c r="AC1503" i="1" s="1"/>
  <c r="Y1503" i="1"/>
  <c r="Z1503" i="1"/>
  <c r="AA1503" i="1"/>
  <c r="AB1503" i="1"/>
  <c r="AD1503" i="1"/>
  <c r="AG1503" i="1"/>
  <c r="S1504" i="1"/>
  <c r="T1504" i="1" s="1"/>
  <c r="W1504" i="1"/>
  <c r="Y1504" i="1"/>
  <c r="Z1504" i="1"/>
  <c r="AA1504" i="1"/>
  <c r="AB1504" i="1"/>
  <c r="AD1504" i="1"/>
  <c r="AG1504" i="1"/>
  <c r="S1505" i="1"/>
  <c r="T1505" i="1"/>
  <c r="W1505" i="1"/>
  <c r="X1505" i="1" s="1"/>
  <c r="AC1505" i="1" s="1"/>
  <c r="Y1505" i="1"/>
  <c r="Z1505" i="1"/>
  <c r="AA1505" i="1"/>
  <c r="AB1505" i="1"/>
  <c r="AD1505" i="1"/>
  <c r="AG1505" i="1"/>
  <c r="AL1505" i="1" s="1"/>
  <c r="S1506" i="1"/>
  <c r="T1506" i="1" s="1"/>
  <c r="W1506" i="1"/>
  <c r="Y1506" i="1"/>
  <c r="Z1506" i="1"/>
  <c r="AA1506" i="1"/>
  <c r="AB1506" i="1"/>
  <c r="AD1506" i="1"/>
  <c r="AG1506" i="1"/>
  <c r="AL1506" i="1"/>
  <c r="S1507" i="1"/>
  <c r="T1507" i="1" s="1"/>
  <c r="W1507" i="1"/>
  <c r="X1507" i="1"/>
  <c r="AC1507" i="1" s="1"/>
  <c r="Y1507" i="1"/>
  <c r="Z1507" i="1"/>
  <c r="AA1507" i="1"/>
  <c r="AB1507" i="1"/>
  <c r="AD1507" i="1"/>
  <c r="AG1507" i="1"/>
  <c r="S1508" i="1"/>
  <c r="T1508" i="1" s="1"/>
  <c r="W1508" i="1"/>
  <c r="Y1508" i="1"/>
  <c r="Z1508" i="1"/>
  <c r="AA1508" i="1"/>
  <c r="AB1508" i="1"/>
  <c r="AD1508" i="1"/>
  <c r="AG1508" i="1"/>
  <c r="S1509" i="1"/>
  <c r="T1509" i="1" s="1"/>
  <c r="W1509" i="1"/>
  <c r="X1511" i="1" s="1"/>
  <c r="AC1511" i="1" s="1"/>
  <c r="X1509" i="1"/>
  <c r="AC1509" i="1" s="1"/>
  <c r="Y1509" i="1"/>
  <c r="Z1509" i="1"/>
  <c r="AA1509" i="1"/>
  <c r="AB1509" i="1"/>
  <c r="AD1509" i="1"/>
  <c r="AG1509" i="1"/>
  <c r="AK1509" i="1" s="1"/>
  <c r="S1510" i="1"/>
  <c r="T1510" i="1" s="1"/>
  <c r="W1510" i="1"/>
  <c r="Y1510" i="1"/>
  <c r="Z1510" i="1"/>
  <c r="AA1510" i="1"/>
  <c r="AB1510" i="1"/>
  <c r="AD1510" i="1"/>
  <c r="AG1510" i="1"/>
  <c r="AL1510" i="1" s="1"/>
  <c r="AJ1510" i="1"/>
  <c r="S1511" i="1"/>
  <c r="T1511" i="1" s="1"/>
  <c r="W1511" i="1"/>
  <c r="Y1511" i="1"/>
  <c r="Z1511" i="1"/>
  <c r="AA1511" i="1"/>
  <c r="AB1511" i="1"/>
  <c r="AD1511" i="1"/>
  <c r="AG1511" i="1"/>
  <c r="AT1511" i="1"/>
  <c r="S1512" i="1"/>
  <c r="T1512" i="1" s="1"/>
  <c r="W1512" i="1"/>
  <c r="Y1512" i="1"/>
  <c r="Z1512" i="1"/>
  <c r="AA1512" i="1"/>
  <c r="AB1512" i="1"/>
  <c r="AD1512" i="1"/>
  <c r="AG1512" i="1"/>
  <c r="S1513" i="1"/>
  <c r="T1513" i="1"/>
  <c r="W1513" i="1"/>
  <c r="Y1513" i="1"/>
  <c r="Z1513" i="1"/>
  <c r="AA1513" i="1"/>
  <c r="AB1513" i="1"/>
  <c r="AD1513" i="1"/>
  <c r="AG1513" i="1"/>
  <c r="S1514" i="1"/>
  <c r="T1514" i="1"/>
  <c r="W1514" i="1"/>
  <c r="Y1514" i="1"/>
  <c r="Z1514" i="1"/>
  <c r="AA1514" i="1"/>
  <c r="AB1514" i="1"/>
  <c r="AD1514" i="1"/>
  <c r="AG1514" i="1"/>
  <c r="S1515" i="1"/>
  <c r="T1515" i="1" s="1"/>
  <c r="W1515" i="1"/>
  <c r="Y1515" i="1"/>
  <c r="Z1515" i="1"/>
  <c r="AA1515" i="1"/>
  <c r="AB1515" i="1"/>
  <c r="AD1515" i="1"/>
  <c r="AG1515" i="1"/>
  <c r="AP1514" i="1" s="1"/>
  <c r="S1516" i="1"/>
  <c r="T1516" i="1" s="1"/>
  <c r="W1516" i="1"/>
  <c r="Y1516" i="1"/>
  <c r="Z1516" i="1"/>
  <c r="AA1516" i="1"/>
  <c r="AB1516" i="1"/>
  <c r="AD1516" i="1"/>
  <c r="AG1516" i="1"/>
  <c r="S1517" i="1"/>
  <c r="T1517" i="1"/>
  <c r="W1517" i="1"/>
  <c r="Y1517" i="1"/>
  <c r="Z1517" i="1"/>
  <c r="AA1517" i="1"/>
  <c r="AB1517" i="1"/>
  <c r="AD1517" i="1"/>
  <c r="AG1517" i="1"/>
  <c r="AM1517" i="1"/>
  <c r="AN1517" i="1"/>
  <c r="AS1517" i="1"/>
  <c r="AU1517" i="1"/>
  <c r="S1518" i="1"/>
  <c r="T1518" i="1" s="1"/>
  <c r="W1518" i="1"/>
  <c r="Y1518" i="1"/>
  <c r="Z1518" i="1"/>
  <c r="AA1518" i="1"/>
  <c r="AB1518" i="1"/>
  <c r="AD1518" i="1"/>
  <c r="AE1517" i="1" s="1"/>
  <c r="AG1518" i="1"/>
  <c r="S1519" i="1"/>
  <c r="T1519" i="1"/>
  <c r="W1519" i="1"/>
  <c r="Y1519" i="1"/>
  <c r="Z1519" i="1"/>
  <c r="AA1519" i="1"/>
  <c r="AB1519" i="1"/>
  <c r="AD1519" i="1"/>
  <c r="AG1519" i="1"/>
  <c r="AL1519" i="1"/>
  <c r="AO1519" i="1"/>
  <c r="AQ1519" i="1"/>
  <c r="S1520" i="1"/>
  <c r="T1520" i="1" s="1"/>
  <c r="W1520" i="1"/>
  <c r="Y1520" i="1"/>
  <c r="Z1520" i="1"/>
  <c r="AA1520" i="1"/>
  <c r="AB1520" i="1"/>
  <c r="AD1520" i="1"/>
  <c r="AG1520" i="1"/>
  <c r="AH1520" i="1"/>
  <c r="AU1520" i="1"/>
  <c r="S1521" i="1"/>
  <c r="T1521" i="1" s="1"/>
  <c r="W1521" i="1"/>
  <c r="Y1521" i="1"/>
  <c r="Z1521" i="1"/>
  <c r="AA1521" i="1"/>
  <c r="AB1521" i="1"/>
  <c r="AD1521" i="1"/>
  <c r="AG1521" i="1"/>
  <c r="AN1521" i="1"/>
  <c r="S1522" i="1"/>
  <c r="T1522" i="1"/>
  <c r="W1522" i="1"/>
  <c r="Y1522" i="1"/>
  <c r="Z1522" i="1"/>
  <c r="AA1522" i="1"/>
  <c r="AB1522" i="1"/>
  <c r="AD1522" i="1"/>
  <c r="AG1522" i="1"/>
  <c r="AM1522" i="1"/>
  <c r="AN1522" i="1"/>
  <c r="AO1522" i="1"/>
  <c r="AT1522" i="1"/>
  <c r="S1523" i="1"/>
  <c r="T1523" i="1" s="1"/>
  <c r="W1523" i="1"/>
  <c r="Y1523" i="1"/>
  <c r="Z1523" i="1"/>
  <c r="AA1523" i="1"/>
  <c r="AB1523" i="1"/>
  <c r="AD1523" i="1"/>
  <c r="AG1523" i="1"/>
  <c r="AO1523" i="1"/>
  <c r="AQ1523" i="1"/>
  <c r="AU1523" i="1"/>
  <c r="S1524" i="1"/>
  <c r="T1524" i="1"/>
  <c r="W1524" i="1"/>
  <c r="X1525" i="1" s="1"/>
  <c r="AC1525" i="1" s="1"/>
  <c r="Y1524" i="1"/>
  <c r="Z1524" i="1"/>
  <c r="AA1524" i="1"/>
  <c r="AB1524" i="1"/>
  <c r="AD1524" i="1"/>
  <c r="AE1525" i="1" s="1"/>
  <c r="AG1524" i="1"/>
  <c r="S1525" i="1"/>
  <c r="T1525" i="1"/>
  <c r="W1525" i="1"/>
  <c r="Y1525" i="1"/>
  <c r="Z1525" i="1"/>
  <c r="AA1525" i="1"/>
  <c r="AB1525" i="1"/>
  <c r="AD1525" i="1"/>
  <c r="AG1525" i="1"/>
  <c r="S1526" i="1"/>
  <c r="T1526" i="1"/>
  <c r="W1526" i="1"/>
  <c r="Y1526" i="1"/>
  <c r="Z1526" i="1"/>
  <c r="AA1526" i="1"/>
  <c r="AB1526" i="1"/>
  <c r="AD1526" i="1"/>
  <c r="AG1526" i="1"/>
  <c r="AL1526" i="1"/>
  <c r="S1527" i="1"/>
  <c r="T1527" i="1" s="1"/>
  <c r="W1527" i="1"/>
  <c r="Y1527" i="1"/>
  <c r="Z1527" i="1"/>
  <c r="AA1527" i="1"/>
  <c r="AB1527" i="1"/>
  <c r="AD1527" i="1"/>
  <c r="AG1527" i="1"/>
  <c r="S1528" i="1"/>
  <c r="T1528" i="1"/>
  <c r="W1528" i="1"/>
  <c r="X1527" i="1" s="1"/>
  <c r="AC1527" i="1" s="1"/>
  <c r="Y1528" i="1"/>
  <c r="Z1528" i="1"/>
  <c r="AA1528" i="1"/>
  <c r="AB1528" i="1"/>
  <c r="AD1528" i="1"/>
  <c r="AG1528" i="1"/>
  <c r="S1529" i="1"/>
  <c r="T1529" i="1" s="1"/>
  <c r="W1529" i="1"/>
  <c r="Y1529" i="1"/>
  <c r="Z1529" i="1"/>
  <c r="AA1529" i="1"/>
  <c r="AB1529" i="1"/>
  <c r="AD1529" i="1"/>
  <c r="AG1529" i="1"/>
  <c r="S1530" i="1"/>
  <c r="T1530" i="1"/>
  <c r="W1530" i="1"/>
  <c r="Y1530" i="1"/>
  <c r="Z1530" i="1"/>
  <c r="AA1530" i="1"/>
  <c r="AB1530" i="1"/>
  <c r="AD1530" i="1"/>
  <c r="AG1530" i="1"/>
  <c r="S1531" i="1"/>
  <c r="T1531" i="1"/>
  <c r="W1531" i="1"/>
  <c r="Y1531" i="1"/>
  <c r="Z1531" i="1"/>
  <c r="AA1531" i="1"/>
  <c r="AB1531" i="1"/>
  <c r="AD1531" i="1"/>
  <c r="AG1531" i="1"/>
  <c r="AL1531" i="1"/>
  <c r="AQ1531" i="1"/>
  <c r="S1532" i="1"/>
  <c r="T1532" i="1" s="1"/>
  <c r="W1532" i="1"/>
  <c r="Y1532" i="1"/>
  <c r="Z1532" i="1"/>
  <c r="AA1532" i="1"/>
  <c r="AB1532" i="1"/>
  <c r="AD1532" i="1"/>
  <c r="AG1532" i="1"/>
  <c r="AM1532" i="1"/>
  <c r="AT1532" i="1"/>
  <c r="AU1532" i="1"/>
  <c r="S1533" i="1"/>
  <c r="T1533" i="1" s="1"/>
  <c r="W1533" i="1"/>
  <c r="Y1533" i="1"/>
  <c r="Z1533" i="1"/>
  <c r="AA1533" i="1"/>
  <c r="AB1533" i="1"/>
  <c r="AD1533" i="1"/>
  <c r="AG1533" i="1"/>
  <c r="S1534" i="1"/>
  <c r="T1534" i="1"/>
  <c r="W1534" i="1"/>
  <c r="X1533" i="1" s="1"/>
  <c r="AC1533" i="1" s="1"/>
  <c r="Y1534" i="1"/>
  <c r="Z1534" i="1"/>
  <c r="AA1534" i="1"/>
  <c r="AB1534" i="1"/>
  <c r="AD1534" i="1"/>
  <c r="AG1534" i="1"/>
  <c r="S1535" i="1"/>
  <c r="T1535" i="1" s="1"/>
  <c r="W1535" i="1"/>
  <c r="Y1535" i="1"/>
  <c r="Z1535" i="1"/>
  <c r="AA1535" i="1"/>
  <c r="AB1535" i="1"/>
  <c r="AD1535" i="1"/>
  <c r="AE1535" i="1"/>
  <c r="AG1535" i="1"/>
  <c r="AS1535" i="1"/>
  <c r="S1536" i="1"/>
  <c r="T1536" i="1" s="1"/>
  <c r="W1536" i="1"/>
  <c r="X1536" i="1" s="1"/>
  <c r="AC1536" i="1" s="1"/>
  <c r="Y1536" i="1"/>
  <c r="Z1536" i="1"/>
  <c r="AA1536" i="1"/>
  <c r="AB1536" i="1"/>
  <c r="AD1536" i="1"/>
  <c r="AE1536" i="1" s="1"/>
  <c r="AG1536" i="1"/>
  <c r="AI1536" i="1" s="1"/>
  <c r="AH1536" i="1"/>
  <c r="AJ1536" i="1"/>
  <c r="AP1536" i="1"/>
  <c r="AQ1536" i="1"/>
  <c r="AR1536" i="1"/>
  <c r="S1537" i="1"/>
  <c r="T1537" i="1" s="1"/>
  <c r="W1537" i="1"/>
  <c r="Y1537" i="1"/>
  <c r="Z1537" i="1"/>
  <c r="AA1537" i="1"/>
  <c r="AB1537" i="1"/>
  <c r="AD1537" i="1"/>
  <c r="AE1538" i="1" s="1"/>
  <c r="AE1537" i="1"/>
  <c r="AG1537" i="1"/>
  <c r="S1538" i="1"/>
  <c r="T1538" i="1" s="1"/>
  <c r="W1538" i="1"/>
  <c r="Y1538" i="1"/>
  <c r="Z1538" i="1"/>
  <c r="AA1538" i="1"/>
  <c r="AB1538" i="1"/>
  <c r="AD1538" i="1"/>
  <c r="AG1538" i="1"/>
  <c r="AJ1538" i="1"/>
  <c r="S1539" i="1"/>
  <c r="T1539" i="1" s="1"/>
  <c r="W1539" i="1"/>
  <c r="Y1539" i="1"/>
  <c r="Z1539" i="1"/>
  <c r="AA1539" i="1"/>
  <c r="AB1539" i="1"/>
  <c r="AD1539" i="1"/>
  <c r="AE1539" i="1" s="1"/>
  <c r="AG1539" i="1"/>
  <c r="S1540" i="1"/>
  <c r="T1540" i="1"/>
  <c r="W1540" i="1"/>
  <c r="Y1540" i="1"/>
  <c r="Z1540" i="1"/>
  <c r="AA1540" i="1"/>
  <c r="AB1540" i="1"/>
  <c r="AD1540" i="1"/>
  <c r="AG1540" i="1"/>
  <c r="S1541" i="1"/>
  <c r="T1541" i="1" s="1"/>
  <c r="W1541" i="1"/>
  <c r="X1541" i="1" s="1"/>
  <c r="AC1541" i="1" s="1"/>
  <c r="Y1541" i="1"/>
  <c r="Z1541" i="1"/>
  <c r="AA1541" i="1"/>
  <c r="AB1541" i="1"/>
  <c r="AD1541" i="1"/>
  <c r="AG1541" i="1"/>
  <c r="S1542" i="1"/>
  <c r="T1542" i="1" s="1"/>
  <c r="W1542" i="1"/>
  <c r="Y1542" i="1"/>
  <c r="Z1542" i="1"/>
  <c r="AA1542" i="1"/>
  <c r="AB1542" i="1"/>
  <c r="AD1542" i="1"/>
  <c r="AG1542" i="1"/>
  <c r="AL1542" i="1"/>
  <c r="AM1542" i="1"/>
  <c r="AP1542" i="1"/>
  <c r="AT1542" i="1"/>
  <c r="S1543" i="1"/>
  <c r="T1543" i="1"/>
  <c r="W1543" i="1"/>
  <c r="Y1543" i="1"/>
  <c r="Z1543" i="1"/>
  <c r="AA1543" i="1"/>
  <c r="AB1543" i="1"/>
  <c r="AD1543" i="1"/>
  <c r="AG1543" i="1"/>
  <c r="AM1543" i="1" s="1"/>
  <c r="S1544" i="1"/>
  <c r="T1544" i="1" s="1"/>
  <c r="W1544" i="1"/>
  <c r="X1543" i="1" s="1"/>
  <c r="AC1543" i="1" s="1"/>
  <c r="Y1544" i="1"/>
  <c r="Z1544" i="1"/>
  <c r="AA1544" i="1"/>
  <c r="AB1544" i="1"/>
  <c r="AD1544" i="1"/>
  <c r="AG1544" i="1"/>
  <c r="AL1544" i="1"/>
  <c r="AM1544" i="1"/>
  <c r="AT1544" i="1"/>
  <c r="S1545" i="1"/>
  <c r="T1545" i="1" s="1"/>
  <c r="W1545" i="1"/>
  <c r="Y1545" i="1"/>
  <c r="Z1545" i="1"/>
  <c r="AA1545" i="1"/>
  <c r="AB1545" i="1"/>
  <c r="AD1545" i="1"/>
  <c r="AE1545" i="1" s="1"/>
  <c r="AG1545" i="1"/>
  <c r="S1546" i="1"/>
  <c r="T1546" i="1" s="1"/>
  <c r="W1546" i="1"/>
  <c r="Y1546" i="1"/>
  <c r="Z1546" i="1"/>
  <c r="AA1546" i="1"/>
  <c r="AB1546" i="1"/>
  <c r="AD1546" i="1"/>
  <c r="AG1546" i="1"/>
  <c r="S1547" i="1"/>
  <c r="T1547" i="1"/>
  <c r="W1547" i="1"/>
  <c r="Y1547" i="1"/>
  <c r="Z1547" i="1"/>
  <c r="AA1547" i="1"/>
  <c r="AB1547" i="1"/>
  <c r="AD1547" i="1"/>
  <c r="AG1547" i="1"/>
  <c r="AO1547" i="1" s="1"/>
  <c r="S1548" i="1"/>
  <c r="T1548" i="1" s="1"/>
  <c r="W1548" i="1"/>
  <c r="Y1548" i="1"/>
  <c r="Z1548" i="1"/>
  <c r="AA1548" i="1"/>
  <c r="AB1548" i="1"/>
  <c r="AD1548" i="1"/>
  <c r="AG1548" i="1"/>
  <c r="S1549" i="1"/>
  <c r="T1549" i="1" s="1"/>
  <c r="W1549" i="1"/>
  <c r="Y1549" i="1"/>
  <c r="Z1549" i="1"/>
  <c r="AA1549" i="1"/>
  <c r="AB1549" i="1"/>
  <c r="AD1549" i="1"/>
  <c r="AG1549" i="1"/>
  <c r="AL1549" i="1" s="1"/>
  <c r="S1550" i="1"/>
  <c r="T1550" i="1"/>
  <c r="W1550" i="1"/>
  <c r="Y1550" i="1"/>
  <c r="Z1550" i="1"/>
  <c r="AA1550" i="1"/>
  <c r="AB1550" i="1"/>
  <c r="AD1550" i="1"/>
  <c r="AG1550" i="1"/>
  <c r="S1551" i="1"/>
  <c r="T1551" i="1"/>
  <c r="W1551" i="1"/>
  <c r="X1551" i="1" s="1"/>
  <c r="AC1551" i="1" s="1"/>
  <c r="Y1551" i="1"/>
  <c r="Z1551" i="1"/>
  <c r="AA1551" i="1"/>
  <c r="AB1551" i="1"/>
  <c r="AD1551" i="1"/>
  <c r="AG1551" i="1"/>
  <c r="AS1551" i="1"/>
  <c r="AT1551" i="1"/>
  <c r="AU1551" i="1"/>
  <c r="S1552" i="1"/>
  <c r="T1552" i="1" s="1"/>
  <c r="W1552" i="1"/>
  <c r="Y1552" i="1"/>
  <c r="Z1552" i="1"/>
  <c r="AA1552" i="1"/>
  <c r="AB1552" i="1"/>
  <c r="AD1552" i="1"/>
  <c r="AG1552" i="1"/>
  <c r="AJ1552" i="1" s="1"/>
  <c r="AN1552" i="1"/>
  <c r="S1553" i="1"/>
  <c r="T1553" i="1" s="1"/>
  <c r="W1553" i="1"/>
  <c r="X1553" i="1" s="1"/>
  <c r="AC1553" i="1" s="1"/>
  <c r="Y1553" i="1"/>
  <c r="Z1553" i="1"/>
  <c r="AA1553" i="1"/>
  <c r="AB1553" i="1"/>
  <c r="AD1553" i="1"/>
  <c r="AE1553" i="1" s="1"/>
  <c r="AG1553" i="1"/>
  <c r="AL1553" i="1"/>
  <c r="AM1553" i="1"/>
  <c r="AN1553" i="1"/>
  <c r="AO1553" i="1"/>
  <c r="AQ1553" i="1"/>
  <c r="AS1553" i="1"/>
  <c r="S1554" i="1"/>
  <c r="T1554" i="1" s="1"/>
  <c r="W1554" i="1"/>
  <c r="Y1554" i="1"/>
  <c r="Z1554" i="1"/>
  <c r="AA1554" i="1"/>
  <c r="AB1554" i="1"/>
  <c r="AD1554" i="1"/>
  <c r="AG1554" i="1"/>
  <c r="AH1554" i="1" s="1"/>
  <c r="AK1554" i="1"/>
  <c r="AL1554" i="1"/>
  <c r="AM1554" i="1"/>
  <c r="AN1554" i="1"/>
  <c r="AO1554" i="1"/>
  <c r="AT1554" i="1"/>
  <c r="S1555" i="1"/>
  <c r="T1555" i="1" s="1"/>
  <c r="W1555" i="1"/>
  <c r="X1555" i="1"/>
  <c r="AC1555" i="1" s="1"/>
  <c r="Y1555" i="1"/>
  <c r="Z1555" i="1"/>
  <c r="AA1555" i="1"/>
  <c r="AB1555" i="1"/>
  <c r="AD1555" i="1"/>
  <c r="AE1555" i="1" s="1"/>
  <c r="AG1555" i="1"/>
  <c r="AK1555" i="1" s="1"/>
  <c r="AU1555" i="1"/>
  <c r="S1556" i="1"/>
  <c r="T1556" i="1"/>
  <c r="W1556" i="1"/>
  <c r="Y1556" i="1"/>
  <c r="Z1556" i="1"/>
  <c r="AA1556" i="1"/>
  <c r="AB1556" i="1"/>
  <c r="AD1556" i="1"/>
  <c r="AG1556" i="1"/>
  <c r="AH1556" i="1" s="1"/>
  <c r="S1557" i="1"/>
  <c r="T1557" i="1" s="1"/>
  <c r="W1557" i="1"/>
  <c r="Y1557" i="1"/>
  <c r="Z1557" i="1"/>
  <c r="AA1557" i="1"/>
  <c r="AB1557" i="1"/>
  <c r="AD1557" i="1"/>
  <c r="AG1557" i="1"/>
  <c r="AN1557" i="1"/>
  <c r="S1558" i="1"/>
  <c r="T1558" i="1" s="1"/>
  <c r="W1558" i="1"/>
  <c r="X1559" i="1" s="1"/>
  <c r="AC1559" i="1" s="1"/>
  <c r="Y1558" i="1"/>
  <c r="Z1558" i="1"/>
  <c r="AA1558" i="1"/>
  <c r="AB1558" i="1"/>
  <c r="AD1558" i="1"/>
  <c r="AE1558" i="1" s="1"/>
  <c r="AG1558" i="1"/>
  <c r="S1559" i="1"/>
  <c r="T1559" i="1"/>
  <c r="W1559" i="1"/>
  <c r="Y1559" i="1"/>
  <c r="Z1559" i="1"/>
  <c r="AA1559" i="1"/>
  <c r="AB1559" i="1"/>
  <c r="AD1559" i="1"/>
  <c r="AE1559" i="1"/>
  <c r="AG1559" i="1"/>
  <c r="AT1559" i="1" s="1"/>
  <c r="AU1559" i="1"/>
  <c r="S1560" i="1"/>
  <c r="T1560" i="1" s="1"/>
  <c r="W1560" i="1"/>
  <c r="Y1560" i="1"/>
  <c r="Z1560" i="1"/>
  <c r="AA1560" i="1"/>
  <c r="AB1560" i="1"/>
  <c r="AD1560" i="1"/>
  <c r="AE1561" i="1" s="1"/>
  <c r="AG1560" i="1"/>
  <c r="AJ1560" i="1" s="1"/>
  <c r="S1561" i="1"/>
  <c r="T1561" i="1" s="1"/>
  <c r="W1561" i="1"/>
  <c r="Y1561" i="1"/>
  <c r="Z1561" i="1"/>
  <c r="AA1561" i="1"/>
  <c r="AB1561" i="1"/>
  <c r="AD1561" i="1"/>
  <c r="AG1561" i="1"/>
  <c r="AM1561" i="1"/>
  <c r="AN1561" i="1"/>
  <c r="AO1561" i="1"/>
  <c r="S1562" i="1"/>
  <c r="T1562" i="1" s="1"/>
  <c r="W1562" i="1"/>
  <c r="Y1562" i="1"/>
  <c r="Z1562" i="1"/>
  <c r="AA1562" i="1"/>
  <c r="AB1562" i="1"/>
  <c r="AD1562" i="1"/>
  <c r="AG1562" i="1"/>
  <c r="S1563" i="1"/>
  <c r="T1563" i="1" s="1"/>
  <c r="W1563" i="1"/>
  <c r="Y1563" i="1"/>
  <c r="Z1563" i="1"/>
  <c r="AA1563" i="1"/>
  <c r="AB1563" i="1"/>
  <c r="AD1563" i="1"/>
  <c r="AE1562" i="1" s="1"/>
  <c r="AG1563" i="1"/>
  <c r="AL1563" i="1"/>
  <c r="S1564" i="1"/>
  <c r="T1564" i="1" s="1"/>
  <c r="W1564" i="1"/>
  <c r="Y1564" i="1"/>
  <c r="Z1564" i="1"/>
  <c r="AA1564" i="1"/>
  <c r="AB1564" i="1"/>
  <c r="AD1564" i="1"/>
  <c r="AG1564" i="1"/>
  <c r="AL1564" i="1"/>
  <c r="AN1564" i="1"/>
  <c r="S1565" i="1"/>
  <c r="T1565" i="1" s="1"/>
  <c r="W1565" i="1"/>
  <c r="Y1565" i="1"/>
  <c r="Z1565" i="1"/>
  <c r="AA1565" i="1"/>
  <c r="AB1565" i="1"/>
  <c r="AD1565" i="1"/>
  <c r="AG1565" i="1"/>
  <c r="AR1567" i="1" s="1"/>
  <c r="S1566" i="1"/>
  <c r="T1566" i="1" s="1"/>
  <c r="W1566" i="1"/>
  <c r="Y1566" i="1"/>
  <c r="Z1566" i="1"/>
  <c r="AA1566" i="1"/>
  <c r="AB1566" i="1"/>
  <c r="AD1566" i="1"/>
  <c r="AE1566" i="1" s="1"/>
  <c r="AG1566" i="1"/>
  <c r="S1567" i="1"/>
  <c r="T1567" i="1"/>
  <c r="W1567" i="1"/>
  <c r="Y1567" i="1"/>
  <c r="Z1567" i="1"/>
  <c r="AA1567" i="1"/>
  <c r="AB1567" i="1"/>
  <c r="AD1567" i="1"/>
  <c r="AG1567" i="1"/>
  <c r="S1568" i="1"/>
  <c r="T1568" i="1" s="1"/>
  <c r="W1568" i="1"/>
  <c r="X1568" i="1" s="1"/>
  <c r="AC1568" i="1" s="1"/>
  <c r="Y1568" i="1"/>
  <c r="Z1568" i="1"/>
  <c r="AA1568" i="1"/>
  <c r="AB1568" i="1"/>
  <c r="AD1568" i="1"/>
  <c r="AG1568" i="1"/>
  <c r="AK1568" i="1" s="1"/>
  <c r="AJ1568" i="1"/>
  <c r="S1569" i="1"/>
  <c r="T1569" i="1" s="1"/>
  <c r="W1569" i="1"/>
  <c r="Y1569" i="1"/>
  <c r="Z1569" i="1"/>
  <c r="AA1569" i="1"/>
  <c r="AB1569" i="1"/>
  <c r="AD1569" i="1"/>
  <c r="AG1569" i="1"/>
  <c r="S1570" i="1"/>
  <c r="T1570" i="1" s="1"/>
  <c r="W1570" i="1"/>
  <c r="X1571" i="1" s="1"/>
  <c r="AC1571" i="1" s="1"/>
  <c r="Y1570" i="1"/>
  <c r="Z1570" i="1"/>
  <c r="AA1570" i="1"/>
  <c r="AB1570" i="1"/>
  <c r="AD1570" i="1"/>
  <c r="AG1570" i="1"/>
  <c r="S1571" i="1"/>
  <c r="T1571" i="1" s="1"/>
  <c r="W1571" i="1"/>
  <c r="Y1571" i="1"/>
  <c r="Z1571" i="1"/>
  <c r="AA1571" i="1"/>
  <c r="AB1571" i="1"/>
  <c r="AD1571" i="1"/>
  <c r="AG1571" i="1"/>
  <c r="S1572" i="1"/>
  <c r="T1572" i="1" s="1"/>
  <c r="W1572" i="1"/>
  <c r="Y1572" i="1"/>
  <c r="Z1572" i="1"/>
  <c r="AA1572" i="1"/>
  <c r="AB1572" i="1"/>
  <c r="AD1572" i="1"/>
  <c r="AG1572" i="1"/>
  <c r="S1573" i="1"/>
  <c r="T1573" i="1" s="1"/>
  <c r="W1573" i="1"/>
  <c r="Y1573" i="1"/>
  <c r="Z1573" i="1"/>
  <c r="AA1573" i="1"/>
  <c r="AB1573" i="1"/>
  <c r="AD1573" i="1"/>
  <c r="AG1573" i="1"/>
  <c r="S1574" i="1"/>
  <c r="T1574" i="1" s="1"/>
  <c r="W1574" i="1"/>
  <c r="Y1574" i="1"/>
  <c r="Z1574" i="1"/>
  <c r="AA1574" i="1"/>
  <c r="AB1574" i="1"/>
  <c r="AD1574" i="1"/>
  <c r="AG1574" i="1"/>
  <c r="AH1574" i="1" s="1"/>
  <c r="S1575" i="1"/>
  <c r="T1575" i="1" s="1"/>
  <c r="W1575" i="1"/>
  <c r="X1575" i="1" s="1"/>
  <c r="AC1575" i="1" s="1"/>
  <c r="Y1575" i="1"/>
  <c r="Z1575" i="1"/>
  <c r="AA1575" i="1"/>
  <c r="AB1575" i="1"/>
  <c r="AD1575" i="1"/>
  <c r="AG1575" i="1"/>
  <c r="S1576" i="1"/>
  <c r="T1576" i="1" s="1"/>
  <c r="W1576" i="1"/>
  <c r="Y1576" i="1"/>
  <c r="Z1576" i="1"/>
  <c r="AA1576" i="1"/>
  <c r="AB1576" i="1"/>
  <c r="AD1576" i="1"/>
  <c r="AG1576" i="1"/>
  <c r="AH1576" i="1" s="1"/>
  <c r="S1577" i="1"/>
  <c r="T1577" i="1" s="1"/>
  <c r="W1577" i="1"/>
  <c r="Y1577" i="1"/>
  <c r="Z1577" i="1"/>
  <c r="AA1577" i="1"/>
  <c r="AB1577" i="1"/>
  <c r="AD1577" i="1"/>
  <c r="AG1577" i="1"/>
  <c r="S1578" i="1"/>
  <c r="T1578" i="1"/>
  <c r="W1578" i="1"/>
  <c r="Y1578" i="1"/>
  <c r="Z1578" i="1"/>
  <c r="AA1578" i="1"/>
  <c r="AB1578" i="1"/>
  <c r="AD1578" i="1"/>
  <c r="AG1578" i="1"/>
  <c r="AP1578" i="1"/>
  <c r="AQ1578" i="1"/>
  <c r="S1579" i="1"/>
  <c r="T1579" i="1" s="1"/>
  <c r="W1579" i="1"/>
  <c r="Y1579" i="1"/>
  <c r="Z1579" i="1"/>
  <c r="AA1579" i="1"/>
  <c r="AB1579" i="1"/>
  <c r="AD1579" i="1"/>
  <c r="AG1579" i="1"/>
  <c r="AL1579" i="1" s="1"/>
  <c r="AH1579" i="1"/>
  <c r="AM1579" i="1"/>
  <c r="AO1579" i="1"/>
  <c r="S1580" i="1"/>
  <c r="T1580" i="1" s="1"/>
  <c r="W1580" i="1"/>
  <c r="Y1580" i="1"/>
  <c r="Z1580" i="1"/>
  <c r="AA1580" i="1"/>
  <c r="AB1580" i="1"/>
  <c r="AD1580" i="1"/>
  <c r="AG1580" i="1"/>
  <c r="AH1580" i="1"/>
  <c r="AP1580" i="1"/>
  <c r="AQ1580" i="1"/>
  <c r="AT1580" i="1"/>
  <c r="AU1580" i="1"/>
  <c r="S1581" i="1"/>
  <c r="T1581" i="1"/>
  <c r="W1581" i="1"/>
  <c r="Y1581" i="1"/>
  <c r="Z1581" i="1"/>
  <c r="AA1581" i="1"/>
  <c r="AB1581" i="1"/>
  <c r="AD1581" i="1"/>
  <c r="AG1581" i="1"/>
  <c r="AH1581" i="1"/>
  <c r="AQ1581" i="1"/>
  <c r="S1582" i="1"/>
  <c r="T1582" i="1" s="1"/>
  <c r="W1582" i="1"/>
  <c r="Y1582" i="1"/>
  <c r="Z1582" i="1"/>
  <c r="AA1582" i="1"/>
  <c r="AB1582" i="1"/>
  <c r="AD1582" i="1"/>
  <c r="AG1582" i="1"/>
  <c r="S1583" i="1"/>
  <c r="T1583" i="1"/>
  <c r="W1583" i="1"/>
  <c r="X1584" i="1" s="1"/>
  <c r="AC1584" i="1" s="1"/>
  <c r="Y1583" i="1"/>
  <c r="Z1583" i="1"/>
  <c r="AA1583" i="1"/>
  <c r="AB1583" i="1"/>
  <c r="AD1583" i="1"/>
  <c r="AG1583" i="1"/>
  <c r="AN1583" i="1"/>
  <c r="AT1583" i="1"/>
  <c r="AU1583" i="1"/>
  <c r="S1584" i="1"/>
  <c r="T1584" i="1" s="1"/>
  <c r="W1584" i="1"/>
  <c r="Y1584" i="1"/>
  <c r="Z1584" i="1"/>
  <c r="AA1584" i="1"/>
  <c r="AB1584" i="1"/>
  <c r="AD1584" i="1"/>
  <c r="AG1584" i="1"/>
  <c r="AO1581" i="1" s="1"/>
  <c r="AK1584" i="1"/>
  <c r="S1585" i="1"/>
  <c r="T1585" i="1" s="1"/>
  <c r="W1585" i="1"/>
  <c r="X1585" i="1"/>
  <c r="AC1585" i="1" s="1"/>
  <c r="Y1585" i="1"/>
  <c r="Z1585" i="1"/>
  <c r="AA1585" i="1"/>
  <c r="AB1585" i="1"/>
  <c r="AD1585" i="1"/>
  <c r="AE1585" i="1"/>
  <c r="AG1585" i="1"/>
  <c r="AL1585" i="1" s="1"/>
  <c r="S1586" i="1"/>
  <c r="T1586" i="1" s="1"/>
  <c r="W1586" i="1"/>
  <c r="X1587" i="1" s="1"/>
  <c r="AC1587" i="1" s="1"/>
  <c r="Y1586" i="1"/>
  <c r="Z1586" i="1"/>
  <c r="AA1586" i="1"/>
  <c r="AB1586" i="1"/>
  <c r="AD1586" i="1"/>
  <c r="AG1586" i="1"/>
  <c r="S1587" i="1"/>
  <c r="T1587" i="1" s="1"/>
  <c r="W1587" i="1"/>
  <c r="Y1587" i="1"/>
  <c r="Z1587" i="1"/>
  <c r="AA1587" i="1"/>
  <c r="AB1587" i="1"/>
  <c r="AD1587" i="1"/>
  <c r="AG1587" i="1"/>
  <c r="S1588" i="1"/>
  <c r="T1588" i="1" s="1"/>
  <c r="W1588" i="1"/>
  <c r="X1588" i="1" s="1"/>
  <c r="AC1588" i="1" s="1"/>
  <c r="Y1588" i="1"/>
  <c r="Z1588" i="1"/>
  <c r="AA1588" i="1"/>
  <c r="AB1588" i="1"/>
  <c r="AD1588" i="1"/>
  <c r="AE1588" i="1" s="1"/>
  <c r="AG1588" i="1"/>
  <c r="AT1588" i="1" s="1"/>
  <c r="AH1588" i="1"/>
  <c r="AI1588" i="1"/>
  <c r="AJ1588" i="1"/>
  <c r="AL1588" i="1"/>
  <c r="AM1588" i="1"/>
  <c r="AN1588" i="1"/>
  <c r="AO1588" i="1"/>
  <c r="AP1588" i="1"/>
  <c r="AQ1588" i="1"/>
  <c r="AR1588" i="1"/>
  <c r="AS1588" i="1"/>
  <c r="AU1588" i="1"/>
  <c r="S1589" i="1"/>
  <c r="T1589" i="1" s="1"/>
  <c r="W1589" i="1"/>
  <c r="X1590" i="1" s="1"/>
  <c r="AC1590" i="1" s="1"/>
  <c r="Y1589" i="1"/>
  <c r="Z1589" i="1"/>
  <c r="AA1589" i="1"/>
  <c r="AB1589" i="1"/>
  <c r="AD1589" i="1"/>
  <c r="AE1589" i="1" s="1"/>
  <c r="AG1589" i="1"/>
  <c r="AH1589" i="1"/>
  <c r="AL1589" i="1"/>
  <c r="AM1589" i="1"/>
  <c r="AN1589" i="1"/>
  <c r="AQ1589" i="1"/>
  <c r="AR1589" i="1"/>
  <c r="S1590" i="1"/>
  <c r="T1590" i="1" s="1"/>
  <c r="W1590" i="1"/>
  <c r="Y1590" i="1"/>
  <c r="Z1590" i="1"/>
  <c r="AA1590" i="1"/>
  <c r="AB1590" i="1"/>
  <c r="AD1590" i="1"/>
  <c r="AG1590" i="1"/>
  <c r="AK1590" i="1" s="1"/>
  <c r="AI1590" i="1"/>
  <c r="AJ1590" i="1"/>
  <c r="AL1590" i="1"/>
  <c r="AN1590" i="1"/>
  <c r="S1591" i="1"/>
  <c r="T1591" i="1" s="1"/>
  <c r="W1591" i="1"/>
  <c r="Y1591" i="1"/>
  <c r="Z1591" i="1"/>
  <c r="AA1591" i="1"/>
  <c r="AB1591" i="1"/>
  <c r="AD1591" i="1"/>
  <c r="AG1591" i="1"/>
  <c r="S1592" i="1"/>
  <c r="T1592" i="1"/>
  <c r="W1592" i="1"/>
  <c r="Y1592" i="1"/>
  <c r="Z1592" i="1"/>
  <c r="AA1592" i="1"/>
  <c r="AB1592" i="1"/>
  <c r="AD1592" i="1"/>
  <c r="AE1595" i="1" s="1"/>
  <c r="AG1592" i="1"/>
  <c r="S1593" i="1"/>
  <c r="T1593" i="1" s="1"/>
  <c r="W1593" i="1"/>
  <c r="Y1593" i="1"/>
  <c r="Z1593" i="1"/>
  <c r="AA1593" i="1"/>
  <c r="AB1593" i="1"/>
  <c r="AD1593" i="1"/>
  <c r="AG1593" i="1"/>
  <c r="S1594" i="1"/>
  <c r="T1594" i="1" s="1"/>
  <c r="W1594" i="1"/>
  <c r="Y1594" i="1"/>
  <c r="Z1594" i="1"/>
  <c r="AA1594" i="1"/>
  <c r="AB1594" i="1"/>
  <c r="AD1594" i="1"/>
  <c r="AG1594" i="1"/>
  <c r="S1595" i="1"/>
  <c r="T1595" i="1"/>
  <c r="W1595" i="1"/>
  <c r="Y1595" i="1"/>
  <c r="Z1595" i="1"/>
  <c r="AA1595" i="1"/>
  <c r="AB1595" i="1"/>
  <c r="AD1595" i="1"/>
  <c r="AG1595" i="1"/>
  <c r="S1596" i="1"/>
  <c r="T1596" i="1" s="1"/>
  <c r="W1596" i="1"/>
  <c r="Y1596" i="1"/>
  <c r="Z1596" i="1"/>
  <c r="AA1596" i="1"/>
  <c r="AB1596" i="1"/>
  <c r="AD1596" i="1"/>
  <c r="AE1598" i="1" s="1"/>
  <c r="AG1596" i="1"/>
  <c r="AH1596" i="1"/>
  <c r="S1597" i="1"/>
  <c r="T1597" i="1" s="1"/>
  <c r="W1597" i="1"/>
  <c r="Y1597" i="1"/>
  <c r="Z1597" i="1"/>
  <c r="AA1597" i="1"/>
  <c r="AB1597" i="1"/>
  <c r="AD1597" i="1"/>
  <c r="AG1597" i="1"/>
  <c r="S1598" i="1"/>
  <c r="T1598" i="1"/>
  <c r="W1598" i="1"/>
  <c r="Y1598" i="1"/>
  <c r="Z1598" i="1"/>
  <c r="AA1598" i="1"/>
  <c r="AB1598" i="1"/>
  <c r="AD1598" i="1"/>
  <c r="AG1598" i="1"/>
  <c r="AK1598" i="1"/>
  <c r="AQ1598" i="1"/>
  <c r="S1599" i="1"/>
  <c r="T1599" i="1" s="1"/>
  <c r="W1599" i="1"/>
  <c r="Y1599" i="1"/>
  <c r="Z1599" i="1"/>
  <c r="AA1599" i="1"/>
  <c r="AB1599" i="1"/>
  <c r="AD1599" i="1"/>
  <c r="AG1599" i="1"/>
  <c r="S1600" i="1"/>
  <c r="T1600" i="1" s="1"/>
  <c r="W1600" i="1"/>
  <c r="Y1600" i="1"/>
  <c r="Z1600" i="1"/>
  <c r="AA1600" i="1"/>
  <c r="AB1600" i="1"/>
  <c r="AD1600" i="1"/>
  <c r="AE1600" i="1" s="1"/>
  <c r="AG1600" i="1"/>
  <c r="AM1600" i="1" s="1"/>
  <c r="AU1600" i="1"/>
  <c r="S1601" i="1"/>
  <c r="T1601" i="1" s="1"/>
  <c r="W1601" i="1"/>
  <c r="X1600" i="1" s="1"/>
  <c r="AC1600" i="1" s="1"/>
  <c r="Y1601" i="1"/>
  <c r="Z1601" i="1"/>
  <c r="AA1601" i="1"/>
  <c r="AB1601" i="1"/>
  <c r="AD1601" i="1"/>
  <c r="AG1601" i="1"/>
  <c r="AR1601" i="1" s="1"/>
  <c r="AL1601" i="1"/>
  <c r="AM1601" i="1"/>
  <c r="AS1601" i="1"/>
  <c r="S1602" i="1"/>
  <c r="T1602" i="1" s="1"/>
  <c r="W1602" i="1"/>
  <c r="Y1602" i="1"/>
  <c r="Z1602" i="1"/>
  <c r="AA1602" i="1"/>
  <c r="AB1602" i="1"/>
  <c r="AD1602" i="1"/>
  <c r="AG1602" i="1"/>
  <c r="AT1602" i="1"/>
  <c r="S1603" i="1"/>
  <c r="T1603" i="1"/>
  <c r="W1603" i="1"/>
  <c r="Y1603" i="1"/>
  <c r="Z1603" i="1"/>
  <c r="AA1603" i="1"/>
  <c r="AB1603" i="1"/>
  <c r="AD1603" i="1"/>
  <c r="AG1603" i="1"/>
  <c r="AK1603" i="1"/>
  <c r="AL1603" i="1"/>
  <c r="AO1603" i="1"/>
  <c r="S1604" i="1"/>
  <c r="T1604" i="1" s="1"/>
  <c r="W1604" i="1"/>
  <c r="Y1604" i="1"/>
  <c r="Z1604" i="1"/>
  <c r="AA1604" i="1"/>
  <c r="AB1604" i="1"/>
  <c r="AD1604" i="1"/>
  <c r="AG1604" i="1"/>
  <c r="S1605" i="1"/>
  <c r="T1605" i="1"/>
  <c r="W1605" i="1"/>
  <c r="Y1605" i="1"/>
  <c r="Z1605" i="1"/>
  <c r="AA1605" i="1"/>
  <c r="AB1605" i="1"/>
  <c r="AD1605" i="1"/>
  <c r="AG1605" i="1"/>
  <c r="S1606" i="1"/>
  <c r="T1606" i="1"/>
  <c r="W1606" i="1"/>
  <c r="Y1606" i="1"/>
  <c r="Z1606" i="1"/>
  <c r="AA1606" i="1"/>
  <c r="AB1606" i="1"/>
  <c r="AD1606" i="1"/>
  <c r="AG1606" i="1"/>
  <c r="S1607" i="1"/>
  <c r="T1607" i="1"/>
  <c r="W1607" i="1"/>
  <c r="Y1607" i="1"/>
  <c r="Z1607" i="1"/>
  <c r="AA1607" i="1"/>
  <c r="AB1607" i="1"/>
  <c r="AD1607" i="1"/>
  <c r="AG1607" i="1"/>
  <c r="AL1607" i="1" s="1"/>
  <c r="S1608" i="1"/>
  <c r="T1608" i="1" s="1"/>
  <c r="W1608" i="1"/>
  <c r="Y1608" i="1"/>
  <c r="Z1608" i="1"/>
  <c r="AA1608" i="1"/>
  <c r="AB1608" i="1"/>
  <c r="AD1608" i="1"/>
  <c r="AG1608" i="1"/>
  <c r="S1609" i="1"/>
  <c r="T1609" i="1"/>
  <c r="W1609" i="1"/>
  <c r="Y1609" i="1"/>
  <c r="Z1609" i="1"/>
  <c r="AA1609" i="1"/>
  <c r="AB1609" i="1"/>
  <c r="AD1609" i="1"/>
  <c r="AG1609" i="1"/>
  <c r="S1610" i="1"/>
  <c r="T1610" i="1" s="1"/>
  <c r="W1610" i="1"/>
  <c r="Y1610" i="1"/>
  <c r="Z1610" i="1"/>
  <c r="AA1610" i="1"/>
  <c r="AB1610" i="1"/>
  <c r="AD1610" i="1"/>
  <c r="AG1610" i="1"/>
  <c r="S1611" i="1"/>
  <c r="T1611" i="1" s="1"/>
  <c r="W1611" i="1"/>
  <c r="Y1611" i="1"/>
  <c r="Z1611" i="1"/>
  <c r="AA1611" i="1"/>
  <c r="AB1611" i="1"/>
  <c r="AD1611" i="1"/>
  <c r="AG1611" i="1"/>
  <c r="S1612" i="1"/>
  <c r="T1612" i="1" s="1"/>
  <c r="W1612" i="1"/>
  <c r="X1613" i="1" s="1"/>
  <c r="AC1613" i="1" s="1"/>
  <c r="Y1612" i="1"/>
  <c r="Z1612" i="1"/>
  <c r="AA1612" i="1"/>
  <c r="AB1612" i="1"/>
  <c r="AD1612" i="1"/>
  <c r="AG1612" i="1"/>
  <c r="AH1612" i="1"/>
  <c r="AI1612" i="1"/>
  <c r="S1613" i="1"/>
  <c r="T1613" i="1" s="1"/>
  <c r="W1613" i="1"/>
  <c r="Y1613" i="1"/>
  <c r="Z1613" i="1"/>
  <c r="AA1613" i="1"/>
  <c r="AB1613" i="1"/>
  <c r="AD1613" i="1"/>
  <c r="AG1613" i="1"/>
  <c r="AK1613" i="1"/>
  <c r="AL1613" i="1"/>
  <c r="AO1613" i="1"/>
  <c r="S1614" i="1"/>
  <c r="T1614" i="1" s="1"/>
  <c r="W1614" i="1"/>
  <c r="Y1614" i="1"/>
  <c r="Z1614" i="1"/>
  <c r="AA1614" i="1"/>
  <c r="AB1614" i="1"/>
  <c r="AD1614" i="1"/>
  <c r="AG1614" i="1"/>
  <c r="AU1614" i="1"/>
  <c r="S1615" i="1"/>
  <c r="T1615" i="1" s="1"/>
  <c r="W1615" i="1"/>
  <c r="Y1615" i="1"/>
  <c r="Z1615" i="1"/>
  <c r="AA1615" i="1"/>
  <c r="AB1615" i="1"/>
  <c r="AD1615" i="1"/>
  <c r="AG1615" i="1"/>
  <c r="S1616" i="1"/>
  <c r="T1616" i="1" s="1"/>
  <c r="W1616" i="1"/>
  <c r="Y1616" i="1"/>
  <c r="Z1616" i="1"/>
  <c r="AA1616" i="1"/>
  <c r="AB1616" i="1"/>
  <c r="AD1616" i="1"/>
  <c r="AG1616" i="1"/>
  <c r="AN1616" i="1"/>
  <c r="AO1616" i="1"/>
  <c r="AU1616" i="1"/>
  <c r="S1617" i="1"/>
  <c r="T1617" i="1" s="1"/>
  <c r="W1617" i="1"/>
  <c r="Y1617" i="1"/>
  <c r="Z1617" i="1"/>
  <c r="AA1617" i="1"/>
  <c r="AB1617" i="1"/>
  <c r="AD1617" i="1"/>
  <c r="AG1617" i="1"/>
  <c r="S1618" i="1"/>
  <c r="T1618" i="1" s="1"/>
  <c r="W1618" i="1"/>
  <c r="Y1618" i="1"/>
  <c r="Z1618" i="1"/>
  <c r="AA1618" i="1"/>
  <c r="AB1618" i="1"/>
  <c r="AD1618" i="1"/>
  <c r="AG1618" i="1"/>
  <c r="S1619" i="1"/>
  <c r="T1619" i="1" s="1"/>
  <c r="W1619" i="1"/>
  <c r="Y1619" i="1"/>
  <c r="Z1619" i="1"/>
  <c r="AA1619" i="1"/>
  <c r="AB1619" i="1"/>
  <c r="AD1619" i="1"/>
  <c r="AG1619" i="1"/>
  <c r="S1620" i="1"/>
  <c r="T1620" i="1" s="1"/>
  <c r="W1620" i="1"/>
  <c r="Y1620" i="1"/>
  <c r="Z1620" i="1"/>
  <c r="AA1620" i="1"/>
  <c r="AB1620" i="1"/>
  <c r="AD1620" i="1"/>
  <c r="AE1621" i="1" s="1"/>
  <c r="AG1620" i="1"/>
  <c r="S1621" i="1"/>
  <c r="T1621" i="1" s="1"/>
  <c r="W1621" i="1"/>
  <c r="Y1621" i="1"/>
  <c r="Z1621" i="1"/>
  <c r="AA1621" i="1"/>
  <c r="AB1621" i="1"/>
  <c r="AD1621" i="1"/>
  <c r="AG1621" i="1"/>
  <c r="S1622" i="1"/>
  <c r="T1622" i="1" s="1"/>
  <c r="W1622" i="1"/>
  <c r="Y1622" i="1"/>
  <c r="Z1622" i="1"/>
  <c r="AA1622" i="1"/>
  <c r="AB1622" i="1"/>
  <c r="AD1622" i="1"/>
  <c r="AG1622" i="1"/>
  <c r="AN1622" i="1"/>
  <c r="S1623" i="1"/>
  <c r="T1623" i="1"/>
  <c r="W1623" i="1"/>
  <c r="Y1623" i="1"/>
  <c r="Z1623" i="1"/>
  <c r="AA1623" i="1"/>
  <c r="AB1623" i="1"/>
  <c r="AD1623" i="1"/>
  <c r="AG1623" i="1"/>
  <c r="AI1623" i="1"/>
  <c r="AM1623" i="1"/>
  <c r="AN1623" i="1"/>
  <c r="S1624" i="1"/>
  <c r="T1624" i="1" s="1"/>
  <c r="W1624" i="1"/>
  <c r="X1624" i="1"/>
  <c r="AC1624" i="1" s="1"/>
  <c r="Y1624" i="1"/>
  <c r="Z1624" i="1"/>
  <c r="AA1624" i="1"/>
  <c r="AB1624" i="1"/>
  <c r="AD1624" i="1"/>
  <c r="AG1624" i="1"/>
  <c r="AU1624" i="1"/>
  <c r="S1625" i="1"/>
  <c r="T1625" i="1" s="1"/>
  <c r="W1625" i="1"/>
  <c r="X1625" i="1" s="1"/>
  <c r="AC1625" i="1" s="1"/>
  <c r="Y1625" i="1"/>
  <c r="Z1625" i="1"/>
  <c r="AA1625" i="1"/>
  <c r="AB1625" i="1"/>
  <c r="AD1625" i="1"/>
  <c r="AG1625" i="1"/>
  <c r="AI1625" i="1"/>
  <c r="AQ1625" i="1"/>
  <c r="AT1625" i="1"/>
  <c r="S1626" i="1"/>
  <c r="T1626" i="1" s="1"/>
  <c r="W1626" i="1"/>
  <c r="X1626" i="1"/>
  <c r="AC1626" i="1" s="1"/>
  <c r="Y1626" i="1"/>
  <c r="Z1626" i="1"/>
  <c r="AA1626" i="1"/>
  <c r="AB1626" i="1"/>
  <c r="AD1626" i="1"/>
  <c r="AG1626" i="1"/>
  <c r="AM1626" i="1" s="1"/>
  <c r="S1627" i="1"/>
  <c r="T1627" i="1" s="1"/>
  <c r="W1627" i="1"/>
  <c r="Y1627" i="1"/>
  <c r="Z1627" i="1"/>
  <c r="AA1627" i="1"/>
  <c r="AB1627" i="1"/>
  <c r="AD1627" i="1"/>
  <c r="AG1627" i="1"/>
  <c r="S1628" i="1"/>
  <c r="T1628" i="1"/>
  <c r="W1628" i="1"/>
  <c r="Y1628" i="1"/>
  <c r="Z1628" i="1"/>
  <c r="AA1628" i="1"/>
  <c r="AB1628" i="1"/>
  <c r="AD1628" i="1"/>
  <c r="AG1628" i="1"/>
  <c r="AN1628" i="1"/>
  <c r="AO1628" i="1"/>
  <c r="S1629" i="1"/>
  <c r="T1629" i="1" s="1"/>
  <c r="W1629" i="1"/>
  <c r="X1629" i="1"/>
  <c r="AC1629" i="1" s="1"/>
  <c r="Y1629" i="1"/>
  <c r="Z1629" i="1"/>
  <c r="AA1629" i="1"/>
  <c r="AB1629" i="1"/>
  <c r="AD1629" i="1"/>
  <c r="AE1627" i="1" s="1"/>
  <c r="AE1629" i="1"/>
  <c r="AG1629" i="1"/>
  <c r="AI1629" i="1" s="1"/>
  <c r="AN1629" i="1"/>
  <c r="S1630" i="1"/>
  <c r="T1630" i="1" s="1"/>
  <c r="W1630" i="1"/>
  <c r="Y1630" i="1"/>
  <c r="Z1630" i="1"/>
  <c r="AA1630" i="1"/>
  <c r="AB1630" i="1"/>
  <c r="AD1630" i="1"/>
  <c r="AE1632" i="1" s="1"/>
  <c r="AG1630" i="1"/>
  <c r="S1631" i="1"/>
  <c r="T1631" i="1"/>
  <c r="W1631" i="1"/>
  <c r="Y1631" i="1"/>
  <c r="Z1631" i="1"/>
  <c r="AA1631" i="1"/>
  <c r="AB1631" i="1"/>
  <c r="AD1631" i="1"/>
  <c r="AG1631" i="1"/>
  <c r="S1632" i="1"/>
  <c r="T1632" i="1"/>
  <c r="W1632" i="1"/>
  <c r="Y1632" i="1"/>
  <c r="Z1632" i="1"/>
  <c r="AA1632" i="1"/>
  <c r="AB1632" i="1"/>
  <c r="AD1632" i="1"/>
  <c r="AG1632" i="1"/>
  <c r="AK1632" i="1"/>
  <c r="AN1632" i="1"/>
  <c r="S1633" i="1"/>
  <c r="T1633" i="1" s="1"/>
  <c r="W1633" i="1"/>
  <c r="Y1633" i="1"/>
  <c r="Z1633" i="1"/>
  <c r="AA1633" i="1"/>
  <c r="AB1633" i="1"/>
  <c r="AD1633" i="1"/>
  <c r="AG1633" i="1"/>
  <c r="AI1633" i="1" s="1"/>
  <c r="AH1633" i="1"/>
  <c r="S1634" i="1"/>
  <c r="T1634" i="1" s="1"/>
  <c r="W1634" i="1"/>
  <c r="Y1634" i="1"/>
  <c r="Z1634" i="1"/>
  <c r="AA1634" i="1"/>
  <c r="AB1634" i="1"/>
  <c r="AD1634" i="1"/>
  <c r="AG1634" i="1"/>
  <c r="S1635" i="1"/>
  <c r="T1635" i="1"/>
  <c r="W1635" i="1"/>
  <c r="Y1635" i="1"/>
  <c r="Z1635" i="1"/>
  <c r="AA1635" i="1"/>
  <c r="AB1635" i="1"/>
  <c r="AD1635" i="1"/>
  <c r="AG1635" i="1"/>
  <c r="AN1635" i="1"/>
  <c r="AR1635" i="1"/>
  <c r="AS1635" i="1"/>
  <c r="S1636" i="1"/>
  <c r="T1636" i="1" s="1"/>
  <c r="W1636" i="1"/>
  <c r="X1636" i="1" s="1"/>
  <c r="AC1636" i="1" s="1"/>
  <c r="Y1636" i="1"/>
  <c r="Z1636" i="1"/>
  <c r="AA1636" i="1"/>
  <c r="AB1636" i="1"/>
  <c r="AD1636" i="1"/>
  <c r="AG1636" i="1"/>
  <c r="AK1636" i="1" s="1"/>
  <c r="S1637" i="1"/>
  <c r="T1637" i="1" s="1"/>
  <c r="W1637" i="1"/>
  <c r="Y1637" i="1"/>
  <c r="Z1637" i="1"/>
  <c r="AA1637" i="1"/>
  <c r="AB1637" i="1"/>
  <c r="AD1637" i="1"/>
  <c r="AG1637" i="1"/>
  <c r="S1638" i="1"/>
  <c r="T1638" i="1" s="1"/>
  <c r="W1638" i="1"/>
  <c r="Y1638" i="1"/>
  <c r="Z1638" i="1"/>
  <c r="AA1638" i="1"/>
  <c r="AB1638" i="1"/>
  <c r="AD1638" i="1"/>
  <c r="AE1638" i="1" s="1"/>
  <c r="AG1638" i="1"/>
  <c r="AI1638" i="1"/>
  <c r="AQ1638" i="1"/>
  <c r="S1639" i="1"/>
  <c r="T1639" i="1" s="1"/>
  <c r="W1639" i="1"/>
  <c r="X1639" i="1" s="1"/>
  <c r="AC1639" i="1" s="1"/>
  <c r="Y1639" i="1"/>
  <c r="Z1639" i="1"/>
  <c r="AA1639" i="1"/>
  <c r="AB1639" i="1"/>
  <c r="AD1639" i="1"/>
  <c r="AG1639" i="1"/>
  <c r="AK1639" i="1"/>
  <c r="AO1639" i="1"/>
  <c r="AQ1639" i="1"/>
  <c r="S1640" i="1"/>
  <c r="T1640" i="1" s="1"/>
  <c r="W1640" i="1"/>
  <c r="Y1640" i="1"/>
  <c r="Z1640" i="1"/>
  <c r="AA1640" i="1"/>
  <c r="AB1640" i="1"/>
  <c r="AD1640" i="1"/>
  <c r="AG1640" i="1"/>
  <c r="AH1640" i="1"/>
  <c r="S1641" i="1"/>
  <c r="T1641" i="1" s="1"/>
  <c r="W1641" i="1"/>
  <c r="Y1641" i="1"/>
  <c r="Z1641" i="1"/>
  <c r="AA1641" i="1"/>
  <c r="AB1641" i="1"/>
  <c r="AD1641" i="1"/>
  <c r="AG1641" i="1"/>
  <c r="AT1641" i="1" s="1"/>
  <c r="S1642" i="1"/>
  <c r="T1642" i="1" s="1"/>
  <c r="W1642" i="1"/>
  <c r="Y1642" i="1"/>
  <c r="Z1642" i="1"/>
  <c r="AA1642" i="1"/>
  <c r="AB1642" i="1"/>
  <c r="AD1642" i="1"/>
  <c r="AG1642" i="1"/>
  <c r="AL1642" i="1"/>
  <c r="AR1642" i="1"/>
  <c r="S1643" i="1"/>
  <c r="T1643" i="1" s="1"/>
  <c r="W1643" i="1"/>
  <c r="X1643" i="1" s="1"/>
  <c r="AC1643" i="1" s="1"/>
  <c r="Y1643" i="1"/>
  <c r="Z1643" i="1"/>
  <c r="AA1643" i="1"/>
  <c r="AB1643" i="1"/>
  <c r="AD1643" i="1"/>
  <c r="AE1644" i="1" s="1"/>
  <c r="AG1643" i="1"/>
  <c r="S1644" i="1"/>
  <c r="T1644" i="1" s="1"/>
  <c r="W1644" i="1"/>
  <c r="Y1644" i="1"/>
  <c r="Z1644" i="1"/>
  <c r="AA1644" i="1"/>
  <c r="AB1644" i="1"/>
  <c r="AD1644" i="1"/>
  <c r="AG1644" i="1"/>
  <c r="AM1643" i="1" s="1"/>
  <c r="S1645" i="1"/>
  <c r="T1645" i="1" s="1"/>
  <c r="W1645" i="1"/>
  <c r="Y1645" i="1"/>
  <c r="Z1645" i="1"/>
  <c r="AA1645" i="1"/>
  <c r="AB1645" i="1"/>
  <c r="AD1645" i="1"/>
  <c r="AG1645" i="1"/>
  <c r="S1646" i="1"/>
  <c r="T1646" i="1" s="1"/>
  <c r="W1646" i="1"/>
  <c r="Y1646" i="1"/>
  <c r="Z1646" i="1"/>
  <c r="AA1646" i="1"/>
  <c r="AB1646" i="1"/>
  <c r="AD1646" i="1"/>
  <c r="AG1646" i="1"/>
  <c r="S1647" i="1"/>
  <c r="T1647" i="1" s="1"/>
  <c r="W1647" i="1"/>
  <c r="Y1647" i="1"/>
  <c r="Z1647" i="1"/>
  <c r="AA1647" i="1"/>
  <c r="AB1647" i="1"/>
  <c r="AD1647" i="1"/>
  <c r="AG1647" i="1"/>
  <c r="S1648" i="1"/>
  <c r="T1648" i="1" s="1"/>
  <c r="W1648" i="1"/>
  <c r="Y1648" i="1"/>
  <c r="Z1648" i="1"/>
  <c r="AA1648" i="1"/>
  <c r="AB1648" i="1"/>
  <c r="AD1648" i="1"/>
  <c r="AG1648" i="1"/>
  <c r="AN1646" i="1" s="1"/>
  <c r="S1649" i="1"/>
  <c r="T1649" i="1" s="1"/>
  <c r="W1649" i="1"/>
  <c r="Y1649" i="1"/>
  <c r="Z1649" i="1"/>
  <c r="AA1649" i="1"/>
  <c r="AB1649" i="1"/>
  <c r="AD1649" i="1"/>
  <c r="AG1649" i="1"/>
  <c r="S1650" i="1"/>
  <c r="T1650" i="1"/>
  <c r="W1650" i="1"/>
  <c r="Y1650" i="1"/>
  <c r="Z1650" i="1"/>
  <c r="AA1650" i="1"/>
  <c r="AB1650" i="1"/>
  <c r="AD1650" i="1"/>
  <c r="AG1650" i="1"/>
  <c r="S1651" i="1"/>
  <c r="T1651" i="1"/>
  <c r="W1651" i="1"/>
  <c r="Y1651" i="1"/>
  <c r="Z1651" i="1"/>
  <c r="AA1651" i="1"/>
  <c r="AB1651" i="1"/>
  <c r="AD1651" i="1"/>
  <c r="AG1651" i="1"/>
  <c r="S1652" i="1"/>
  <c r="T1652" i="1"/>
  <c r="W1652" i="1"/>
  <c r="X1651" i="1" s="1"/>
  <c r="AC1651" i="1" s="1"/>
  <c r="Y1652" i="1"/>
  <c r="Z1652" i="1"/>
  <c r="AA1652" i="1"/>
  <c r="AB1652" i="1"/>
  <c r="AD1652" i="1"/>
  <c r="AG1652" i="1"/>
  <c r="S1653" i="1"/>
  <c r="T1653" i="1"/>
  <c r="W1653" i="1"/>
  <c r="Y1653" i="1"/>
  <c r="Z1653" i="1"/>
  <c r="AA1653" i="1"/>
  <c r="AB1653" i="1"/>
  <c r="AD1653" i="1"/>
  <c r="AG1653" i="1"/>
  <c r="S1654" i="1"/>
  <c r="T1654" i="1" s="1"/>
  <c r="W1654" i="1"/>
  <c r="Y1654" i="1"/>
  <c r="Z1654" i="1"/>
  <c r="AA1654" i="1"/>
  <c r="AB1654" i="1"/>
  <c r="AD1654" i="1"/>
  <c r="AG1654" i="1"/>
  <c r="S1655" i="1"/>
  <c r="T1655" i="1"/>
  <c r="W1655" i="1"/>
  <c r="X1655" i="1"/>
  <c r="AC1655" i="1" s="1"/>
  <c r="Y1655" i="1"/>
  <c r="Z1655" i="1"/>
  <c r="AA1655" i="1"/>
  <c r="AB1655" i="1"/>
  <c r="AD1655" i="1"/>
  <c r="AG1655" i="1"/>
  <c r="S1656" i="1"/>
  <c r="T1656" i="1" s="1"/>
  <c r="W1656" i="1"/>
  <c r="X1656" i="1"/>
  <c r="AC1656" i="1" s="1"/>
  <c r="Y1656" i="1"/>
  <c r="Z1656" i="1"/>
  <c r="AA1656" i="1"/>
  <c r="AB1656" i="1"/>
  <c r="AD1656" i="1"/>
  <c r="AG1656" i="1"/>
  <c r="S1657" i="1"/>
  <c r="T1657" i="1" s="1"/>
  <c r="W1657" i="1"/>
  <c r="X1657" i="1"/>
  <c r="AC1657" i="1" s="1"/>
  <c r="Y1657" i="1"/>
  <c r="Z1657" i="1"/>
  <c r="AA1657" i="1"/>
  <c r="AB1657" i="1"/>
  <c r="AD1657" i="1"/>
  <c r="AE1655" i="1" s="1"/>
  <c r="AG1657" i="1"/>
  <c r="AK1657" i="1" s="1"/>
  <c r="S1658" i="1"/>
  <c r="T1658" i="1" s="1"/>
  <c r="W1658" i="1"/>
  <c r="X1658" i="1"/>
  <c r="AC1658" i="1" s="1"/>
  <c r="Y1658" i="1"/>
  <c r="Z1658" i="1"/>
  <c r="AA1658" i="1"/>
  <c r="AB1658" i="1"/>
  <c r="AD1658" i="1"/>
  <c r="AG1658" i="1"/>
  <c r="AH1658" i="1" s="1"/>
  <c r="AI1658" i="1"/>
  <c r="AJ1658" i="1"/>
  <c r="AO1658" i="1"/>
  <c r="AT1658" i="1"/>
  <c r="S1659" i="1"/>
  <c r="T1659" i="1" s="1"/>
  <c r="W1659" i="1"/>
  <c r="X1659" i="1" s="1"/>
  <c r="AC1659" i="1" s="1"/>
  <c r="Y1659" i="1"/>
  <c r="Z1659" i="1"/>
  <c r="AA1659" i="1"/>
  <c r="AB1659" i="1"/>
  <c r="AD1659" i="1"/>
  <c r="AG1659" i="1"/>
  <c r="AN1659" i="1"/>
  <c r="AS1659" i="1"/>
  <c r="AU1659" i="1"/>
  <c r="S1660" i="1"/>
  <c r="T1660" i="1" s="1"/>
  <c r="W1660" i="1"/>
  <c r="X1660" i="1" s="1"/>
  <c r="AC1660" i="1" s="1"/>
  <c r="Y1660" i="1"/>
  <c r="Z1660" i="1"/>
  <c r="AA1660" i="1"/>
  <c r="AB1660" i="1"/>
  <c r="AD1660" i="1"/>
  <c r="AE1660" i="1" s="1"/>
  <c r="AG1660" i="1"/>
  <c r="S1661" i="1"/>
  <c r="T1661" i="1" s="1"/>
  <c r="W1661" i="1"/>
  <c r="X1661" i="1"/>
  <c r="AC1661" i="1" s="1"/>
  <c r="Y1661" i="1"/>
  <c r="Z1661" i="1"/>
  <c r="AA1661" i="1"/>
  <c r="AB1661" i="1"/>
  <c r="AD1661" i="1"/>
  <c r="AE1661" i="1"/>
  <c r="AG1661" i="1"/>
  <c r="AJ1661" i="1" s="1"/>
  <c r="AK1661" i="1"/>
  <c r="AL1661" i="1"/>
  <c r="AN1661" i="1"/>
  <c r="AO1661" i="1"/>
  <c r="AQ1661" i="1"/>
  <c r="AT1661" i="1"/>
  <c r="S1662" i="1"/>
  <c r="T1662" i="1" s="1"/>
  <c r="W1662" i="1"/>
  <c r="X1662" i="1" s="1"/>
  <c r="AC1662" i="1" s="1"/>
  <c r="Y1662" i="1"/>
  <c r="Z1662" i="1"/>
  <c r="AA1662" i="1"/>
  <c r="AB1662" i="1"/>
  <c r="AD1662" i="1"/>
  <c r="AE1662" i="1" s="1"/>
  <c r="AG1662" i="1"/>
  <c r="AM1662" i="1" s="1"/>
  <c r="AH1662" i="1"/>
  <c r="AR1662" i="1"/>
  <c r="AS1662" i="1"/>
  <c r="S1663" i="1"/>
  <c r="T1663" i="1" s="1"/>
  <c r="W1663" i="1"/>
  <c r="Y1663" i="1"/>
  <c r="Z1663" i="1"/>
  <c r="AA1663" i="1"/>
  <c r="AB1663" i="1"/>
  <c r="AD1663" i="1"/>
  <c r="AE1663" i="1"/>
  <c r="AG1663" i="1"/>
  <c r="S1664" i="1"/>
  <c r="T1664" i="1" s="1"/>
  <c r="W1664" i="1"/>
  <c r="Y1664" i="1"/>
  <c r="Z1664" i="1"/>
  <c r="AA1664" i="1"/>
  <c r="AB1664" i="1"/>
  <c r="AD1664" i="1"/>
  <c r="AE1664" i="1" s="1"/>
  <c r="AG1664" i="1"/>
  <c r="AO1664" i="1" s="1"/>
  <c r="S1665" i="1"/>
  <c r="T1665" i="1" s="1"/>
  <c r="W1665" i="1"/>
  <c r="Y1665" i="1"/>
  <c r="Z1665" i="1"/>
  <c r="AA1665" i="1"/>
  <c r="AB1665" i="1"/>
  <c r="AD1665" i="1"/>
  <c r="AG1665" i="1"/>
  <c r="AP1664" i="1" s="1"/>
  <c r="AK1665" i="1"/>
  <c r="S1666" i="1"/>
  <c r="T1666" i="1"/>
  <c r="W1666" i="1"/>
  <c r="Y1666" i="1"/>
  <c r="Z1666" i="1"/>
  <c r="AA1666" i="1"/>
  <c r="AB1666" i="1"/>
  <c r="AD1666" i="1"/>
  <c r="AG1666" i="1"/>
  <c r="S1667" i="1"/>
  <c r="T1667" i="1" s="1"/>
  <c r="W1667" i="1"/>
  <c r="Y1667" i="1"/>
  <c r="Z1667" i="1"/>
  <c r="AA1667" i="1"/>
  <c r="AB1667" i="1"/>
  <c r="AD1667" i="1"/>
  <c r="AG1667" i="1"/>
  <c r="AK1667" i="1" s="1"/>
  <c r="AQ1667" i="1"/>
  <c r="S1668" i="1"/>
  <c r="T1668" i="1" s="1"/>
  <c r="W1668" i="1"/>
  <c r="Y1668" i="1"/>
  <c r="Z1668" i="1"/>
  <c r="AA1668" i="1"/>
  <c r="AB1668" i="1"/>
  <c r="AD1668" i="1"/>
  <c r="AG1668" i="1"/>
  <c r="S1669" i="1"/>
  <c r="T1669" i="1" s="1"/>
  <c r="W1669" i="1"/>
  <c r="Y1669" i="1"/>
  <c r="Z1669" i="1"/>
  <c r="AA1669" i="1"/>
  <c r="AB1669" i="1"/>
  <c r="AD1669" i="1"/>
  <c r="AG1669" i="1"/>
  <c r="AP1668" i="1" s="1"/>
  <c r="S1670" i="1"/>
  <c r="T1670" i="1" s="1"/>
  <c r="W1670" i="1"/>
  <c r="Y1670" i="1"/>
  <c r="Z1670" i="1"/>
  <c r="AA1670" i="1"/>
  <c r="AB1670" i="1"/>
  <c r="AD1670" i="1"/>
  <c r="AG1670" i="1"/>
  <c r="S1671" i="1"/>
  <c r="T1671" i="1" s="1"/>
  <c r="W1671" i="1"/>
  <c r="X1670" i="1" s="1"/>
  <c r="AC1670" i="1" s="1"/>
  <c r="Y1671" i="1"/>
  <c r="Z1671" i="1"/>
  <c r="AA1671" i="1"/>
  <c r="AB1671" i="1"/>
  <c r="AD1671" i="1"/>
  <c r="AG1671" i="1"/>
  <c r="AI1671" i="1" s="1"/>
  <c r="S1672" i="1"/>
  <c r="T1672" i="1" s="1"/>
  <c r="W1672" i="1"/>
  <c r="X1672" i="1"/>
  <c r="AC1672" i="1" s="1"/>
  <c r="Y1672" i="1"/>
  <c r="Z1672" i="1"/>
  <c r="AA1672" i="1"/>
  <c r="AB1672" i="1"/>
  <c r="AD1672" i="1"/>
  <c r="AE1672" i="1" s="1"/>
  <c r="AG1672" i="1"/>
  <c r="AO1672" i="1" s="1"/>
  <c r="AH1672" i="1"/>
  <c r="AI1672" i="1"/>
  <c r="AJ1672" i="1"/>
  <c r="AK1672" i="1"/>
  <c r="AL1672" i="1"/>
  <c r="AM1672" i="1"/>
  <c r="AN1672" i="1"/>
  <c r="AQ1672" i="1"/>
  <c r="AS1672" i="1"/>
  <c r="AU1672" i="1"/>
  <c r="S1673" i="1"/>
  <c r="T1673" i="1" s="1"/>
  <c r="W1673" i="1"/>
  <c r="Y1673" i="1"/>
  <c r="Z1673" i="1"/>
  <c r="AA1673" i="1"/>
  <c r="AB1673" i="1"/>
  <c r="AD1673" i="1"/>
  <c r="AG1673" i="1"/>
  <c r="AM1673" i="1"/>
  <c r="AR1673" i="1"/>
  <c r="S1674" i="1"/>
  <c r="T1674" i="1" s="1"/>
  <c r="W1674" i="1"/>
  <c r="X1673" i="1" s="1"/>
  <c r="AC1673" i="1" s="1"/>
  <c r="Y1674" i="1"/>
  <c r="Z1674" i="1"/>
  <c r="AA1674" i="1"/>
  <c r="AB1674" i="1"/>
  <c r="AD1674" i="1"/>
  <c r="AG1674" i="1"/>
  <c r="AJ1674" i="1"/>
  <c r="AQ1674" i="1"/>
  <c r="S1675" i="1"/>
  <c r="T1675" i="1" s="1"/>
  <c r="W1675" i="1"/>
  <c r="Y1675" i="1"/>
  <c r="Z1675" i="1"/>
  <c r="AA1675" i="1"/>
  <c r="AB1675" i="1"/>
  <c r="AD1675" i="1"/>
  <c r="AG1675" i="1"/>
  <c r="AL1675" i="1"/>
  <c r="AO1675" i="1"/>
  <c r="AU1675" i="1"/>
  <c r="S1676" i="1"/>
  <c r="T1676" i="1" s="1"/>
  <c r="W1676" i="1"/>
  <c r="Y1676" i="1"/>
  <c r="Z1676" i="1"/>
  <c r="AA1676" i="1"/>
  <c r="AB1676" i="1"/>
  <c r="AD1676" i="1"/>
  <c r="AG1676" i="1"/>
  <c r="AQ1676" i="1"/>
  <c r="S1677" i="1"/>
  <c r="T1677" i="1" s="1"/>
  <c r="W1677" i="1"/>
  <c r="Y1677" i="1"/>
  <c r="Z1677" i="1"/>
  <c r="AA1677" i="1"/>
  <c r="AB1677" i="1"/>
  <c r="AD1677" i="1"/>
  <c r="AG1677" i="1"/>
  <c r="S1678" i="1"/>
  <c r="T1678" i="1" s="1"/>
  <c r="W1678" i="1"/>
  <c r="Y1678" i="1"/>
  <c r="Z1678" i="1"/>
  <c r="AA1678" i="1"/>
  <c r="AB1678" i="1"/>
  <c r="AD1678" i="1"/>
  <c r="AG1678" i="1"/>
  <c r="AL1678" i="1"/>
  <c r="S1679" i="1"/>
  <c r="T1679" i="1"/>
  <c r="W1679" i="1"/>
  <c r="Y1679" i="1"/>
  <c r="Z1679" i="1"/>
  <c r="AA1679" i="1"/>
  <c r="AB1679" i="1"/>
  <c r="AD1679" i="1"/>
  <c r="AG1679" i="1"/>
  <c r="S1680" i="1"/>
  <c r="T1680" i="1" s="1"/>
  <c r="W1680" i="1"/>
  <c r="Y1680" i="1"/>
  <c r="Z1680" i="1"/>
  <c r="AA1680" i="1"/>
  <c r="AB1680" i="1"/>
  <c r="AD1680" i="1"/>
  <c r="AG1680" i="1"/>
  <c r="S1681" i="1"/>
  <c r="T1681" i="1" s="1"/>
  <c r="W1681" i="1"/>
  <c r="Y1681" i="1"/>
  <c r="Z1681" i="1"/>
  <c r="AA1681" i="1"/>
  <c r="AB1681" i="1"/>
  <c r="AD1681" i="1"/>
  <c r="AG1681" i="1"/>
  <c r="AS1681" i="1"/>
  <c r="S1682" i="1"/>
  <c r="T1682" i="1" s="1"/>
  <c r="W1682" i="1"/>
  <c r="Y1682" i="1"/>
  <c r="Z1682" i="1"/>
  <c r="AA1682" i="1"/>
  <c r="AB1682" i="1"/>
  <c r="AD1682" i="1"/>
  <c r="AE1682" i="1"/>
  <c r="AG1682" i="1"/>
  <c r="AK1682" i="1"/>
  <c r="S1683" i="1"/>
  <c r="T1683" i="1" s="1"/>
  <c r="W1683" i="1"/>
  <c r="Y1683" i="1"/>
  <c r="Z1683" i="1"/>
  <c r="AA1683" i="1"/>
  <c r="AB1683" i="1"/>
  <c r="AD1683" i="1"/>
  <c r="AE1683" i="1"/>
  <c r="AG1683" i="1"/>
  <c r="AH1683" i="1"/>
  <c r="AI1683" i="1"/>
  <c r="AM1683" i="1"/>
  <c r="S1684" i="1"/>
  <c r="T1684" i="1" s="1"/>
  <c r="W1684" i="1"/>
  <c r="Y1684" i="1"/>
  <c r="Z1684" i="1"/>
  <c r="AA1684" i="1"/>
  <c r="AB1684" i="1"/>
  <c r="AD1684" i="1"/>
  <c r="AE1686" i="1" s="1"/>
  <c r="AE1684" i="1"/>
  <c r="AG1684" i="1"/>
  <c r="S1685" i="1"/>
  <c r="T1685" i="1"/>
  <c r="W1685" i="1"/>
  <c r="Y1685" i="1"/>
  <c r="Z1685" i="1"/>
  <c r="AA1685" i="1"/>
  <c r="AB1685" i="1"/>
  <c r="AD1685" i="1"/>
  <c r="AG1685" i="1"/>
  <c r="AR1685" i="1"/>
  <c r="S1686" i="1"/>
  <c r="T1686" i="1" s="1"/>
  <c r="W1686" i="1"/>
  <c r="Y1686" i="1"/>
  <c r="Z1686" i="1"/>
  <c r="AA1686" i="1"/>
  <c r="AB1686" i="1"/>
  <c r="AD1686" i="1"/>
  <c r="AG1686" i="1"/>
  <c r="S1687" i="1"/>
  <c r="T1687" i="1" s="1"/>
  <c r="W1687" i="1"/>
  <c r="Y1687" i="1"/>
  <c r="Z1687" i="1"/>
  <c r="AA1687" i="1"/>
  <c r="AB1687" i="1"/>
  <c r="AD1687" i="1"/>
  <c r="AE1688" i="1" s="1"/>
  <c r="AG1687" i="1"/>
  <c r="S1688" i="1"/>
  <c r="T1688" i="1" s="1"/>
  <c r="W1688" i="1"/>
  <c r="Y1688" i="1"/>
  <c r="Z1688" i="1"/>
  <c r="AA1688" i="1"/>
  <c r="AB1688" i="1"/>
  <c r="AD1688" i="1"/>
  <c r="AG1688" i="1"/>
  <c r="AU1688" i="1"/>
  <c r="S1689" i="1"/>
  <c r="T1689" i="1" s="1"/>
  <c r="W1689" i="1"/>
  <c r="Y1689" i="1"/>
  <c r="Z1689" i="1"/>
  <c r="AA1689" i="1"/>
  <c r="AB1689" i="1"/>
  <c r="AD1689" i="1"/>
  <c r="AG1689" i="1"/>
  <c r="S1690" i="1"/>
  <c r="T1690" i="1" s="1"/>
  <c r="W1690" i="1"/>
  <c r="Y1690" i="1"/>
  <c r="Z1690" i="1"/>
  <c r="AA1690" i="1"/>
  <c r="AB1690" i="1"/>
  <c r="AD1690" i="1"/>
  <c r="AG1690" i="1"/>
  <c r="S1691" i="1"/>
  <c r="T1691" i="1"/>
  <c r="W1691" i="1"/>
  <c r="Y1691" i="1"/>
  <c r="Z1691" i="1"/>
  <c r="AA1691" i="1"/>
  <c r="AB1691" i="1"/>
  <c r="AD1691" i="1"/>
  <c r="AG1691" i="1"/>
  <c r="S1692" i="1"/>
  <c r="T1692" i="1" s="1"/>
  <c r="W1692" i="1"/>
  <c r="X1692" i="1" s="1"/>
  <c r="AC1692" i="1" s="1"/>
  <c r="Y1692" i="1"/>
  <c r="Z1692" i="1"/>
  <c r="AA1692" i="1"/>
  <c r="AB1692" i="1"/>
  <c r="AD1692" i="1"/>
  <c r="AG1692" i="1"/>
  <c r="S1693" i="1"/>
  <c r="T1693" i="1" s="1"/>
  <c r="W1693" i="1"/>
  <c r="Y1693" i="1"/>
  <c r="Z1693" i="1"/>
  <c r="AA1693" i="1"/>
  <c r="AB1693" i="1"/>
  <c r="AD1693" i="1"/>
  <c r="AG1693" i="1"/>
  <c r="S1694" i="1"/>
  <c r="T1694" i="1" s="1"/>
  <c r="W1694" i="1"/>
  <c r="Y1694" i="1"/>
  <c r="Z1694" i="1"/>
  <c r="AA1694" i="1"/>
  <c r="AB1694" i="1"/>
  <c r="AD1694" i="1"/>
  <c r="AG1694" i="1"/>
  <c r="S1695" i="1"/>
  <c r="T1695" i="1"/>
  <c r="W1695" i="1"/>
  <c r="Y1695" i="1"/>
  <c r="Z1695" i="1"/>
  <c r="AA1695" i="1"/>
  <c r="AB1695" i="1"/>
  <c r="AD1695" i="1"/>
  <c r="AG1695" i="1"/>
  <c r="AP1694" i="1" s="1"/>
  <c r="S1696" i="1"/>
  <c r="T1696" i="1" s="1"/>
  <c r="W1696" i="1"/>
  <c r="Y1696" i="1"/>
  <c r="Z1696" i="1"/>
  <c r="AA1696" i="1"/>
  <c r="AB1696" i="1"/>
  <c r="AD1696" i="1"/>
  <c r="AG1696" i="1"/>
  <c r="S1697" i="1"/>
  <c r="T1697" i="1"/>
  <c r="W1697" i="1"/>
  <c r="X1697" i="1" s="1"/>
  <c r="AC1697" i="1" s="1"/>
  <c r="Y1697" i="1"/>
  <c r="Z1697" i="1"/>
  <c r="AA1697" i="1"/>
  <c r="AB1697" i="1"/>
  <c r="AD1697" i="1"/>
  <c r="AE1697" i="1" s="1"/>
  <c r="AG1697" i="1"/>
  <c r="AM1697" i="1" s="1"/>
  <c r="AH1697" i="1"/>
  <c r="S1698" i="1"/>
  <c r="T1698" i="1" s="1"/>
  <c r="W1698" i="1"/>
  <c r="X1698" i="1" s="1"/>
  <c r="AC1698" i="1" s="1"/>
  <c r="Y1698" i="1"/>
  <c r="Z1698" i="1"/>
  <c r="AA1698" i="1"/>
  <c r="AB1698" i="1"/>
  <c r="AD1698" i="1"/>
  <c r="AE1698" i="1" s="1"/>
  <c r="AG1698" i="1"/>
  <c r="AH1698" i="1" s="1"/>
  <c r="AL1698" i="1"/>
  <c r="S1699" i="1"/>
  <c r="T1699" i="1" s="1"/>
  <c r="W1699" i="1"/>
  <c r="Y1699" i="1"/>
  <c r="Z1699" i="1"/>
  <c r="AA1699" i="1"/>
  <c r="AB1699" i="1"/>
  <c r="AD1699" i="1"/>
  <c r="AG1699" i="1"/>
  <c r="S1700" i="1"/>
  <c r="T1700" i="1" s="1"/>
  <c r="W1700" i="1"/>
  <c r="Y1700" i="1"/>
  <c r="Z1700" i="1"/>
  <c r="AA1700" i="1"/>
  <c r="AB1700" i="1"/>
  <c r="AD1700" i="1"/>
  <c r="AG1700" i="1"/>
  <c r="S1701" i="1"/>
  <c r="T1701" i="1"/>
  <c r="W1701" i="1"/>
  <c r="Y1701" i="1"/>
  <c r="Z1701" i="1"/>
  <c r="AA1701" i="1"/>
  <c r="AB1701" i="1"/>
  <c r="AD1701" i="1"/>
  <c r="AG1701" i="1"/>
  <c r="S1702" i="1"/>
  <c r="T1702" i="1" s="1"/>
  <c r="W1702" i="1"/>
  <c r="Y1702" i="1"/>
  <c r="Z1702" i="1"/>
  <c r="AA1702" i="1"/>
  <c r="AB1702" i="1"/>
  <c r="AD1702" i="1"/>
  <c r="AG1702" i="1"/>
  <c r="S1703" i="1"/>
  <c r="T1703" i="1"/>
  <c r="W1703" i="1"/>
  <c r="Y1703" i="1"/>
  <c r="Z1703" i="1"/>
  <c r="AA1703" i="1"/>
  <c r="AB1703" i="1"/>
  <c r="AD1703" i="1"/>
  <c r="AE1703" i="1"/>
  <c r="AG1703" i="1"/>
  <c r="AM1703" i="1"/>
  <c r="S1704" i="1"/>
  <c r="T1704" i="1" s="1"/>
  <c r="W1704" i="1"/>
  <c r="Y1704" i="1"/>
  <c r="Z1704" i="1"/>
  <c r="AA1704" i="1"/>
  <c r="AB1704" i="1"/>
  <c r="AD1704" i="1"/>
  <c r="AG1704" i="1"/>
  <c r="S1705" i="1"/>
  <c r="T1705" i="1" s="1"/>
  <c r="W1705" i="1"/>
  <c r="Y1705" i="1"/>
  <c r="Z1705" i="1"/>
  <c r="AA1705" i="1"/>
  <c r="AB1705" i="1"/>
  <c r="AD1705" i="1"/>
  <c r="AG1705" i="1"/>
  <c r="S1706" i="1"/>
  <c r="T1706" i="1"/>
  <c r="W1706" i="1"/>
  <c r="Y1706" i="1"/>
  <c r="Z1706" i="1"/>
  <c r="AA1706" i="1"/>
  <c r="AB1706" i="1"/>
  <c r="AD1706" i="1"/>
  <c r="AG1706" i="1"/>
  <c r="S1707" i="1"/>
  <c r="T1707" i="1"/>
  <c r="W1707" i="1"/>
  <c r="Y1707" i="1"/>
  <c r="Z1707" i="1"/>
  <c r="AA1707" i="1"/>
  <c r="AB1707" i="1"/>
  <c r="AD1707" i="1"/>
  <c r="AG1707" i="1"/>
  <c r="AQ1705" i="1" s="1"/>
  <c r="S1708" i="1"/>
  <c r="T1708" i="1" s="1"/>
  <c r="W1708" i="1"/>
  <c r="Y1708" i="1"/>
  <c r="Z1708" i="1"/>
  <c r="AA1708" i="1"/>
  <c r="AB1708" i="1"/>
  <c r="AD1708" i="1"/>
  <c r="AG1708" i="1"/>
  <c r="S1709" i="1"/>
  <c r="T1709" i="1" s="1"/>
  <c r="W1709" i="1"/>
  <c r="Y1709" i="1"/>
  <c r="Z1709" i="1"/>
  <c r="AA1709" i="1"/>
  <c r="AB1709" i="1"/>
  <c r="AD1709" i="1"/>
  <c r="AG1709" i="1"/>
  <c r="AT1710" i="1" s="1"/>
  <c r="S1710" i="1"/>
  <c r="T1710" i="1" s="1"/>
  <c r="W1710" i="1"/>
  <c r="Y1710" i="1"/>
  <c r="Z1710" i="1"/>
  <c r="AA1710" i="1"/>
  <c r="AB1710" i="1"/>
  <c r="AD1710" i="1"/>
  <c r="AG1710" i="1"/>
  <c r="S1711" i="1"/>
  <c r="T1711" i="1" s="1"/>
  <c r="W1711" i="1"/>
  <c r="X1711" i="1"/>
  <c r="AC1711" i="1" s="1"/>
  <c r="Y1711" i="1"/>
  <c r="Z1711" i="1"/>
  <c r="AA1711" i="1"/>
  <c r="AB1711" i="1"/>
  <c r="AD1711" i="1"/>
  <c r="AG1711" i="1"/>
  <c r="AL1711" i="1" s="1"/>
  <c r="AH1711" i="1"/>
  <c r="S1712" i="1"/>
  <c r="T1712" i="1" s="1"/>
  <c r="W1712" i="1"/>
  <c r="X1712" i="1"/>
  <c r="AC1712" i="1" s="1"/>
  <c r="Y1712" i="1"/>
  <c r="Z1712" i="1"/>
  <c r="AA1712" i="1"/>
  <c r="AB1712" i="1"/>
  <c r="AD1712" i="1"/>
  <c r="AG1712" i="1"/>
  <c r="S1713" i="1"/>
  <c r="T1713" i="1" s="1"/>
  <c r="W1713" i="1"/>
  <c r="X1714" i="1" s="1"/>
  <c r="AC1714" i="1" s="1"/>
  <c r="Y1713" i="1"/>
  <c r="Z1713" i="1"/>
  <c r="AA1713" i="1"/>
  <c r="AB1713" i="1"/>
  <c r="AD1713" i="1"/>
  <c r="AG1713" i="1"/>
  <c r="AU1713" i="1" s="1"/>
  <c r="S1714" i="1"/>
  <c r="T1714" i="1" s="1"/>
  <c r="W1714" i="1"/>
  <c r="Y1714" i="1"/>
  <c r="Z1714" i="1"/>
  <c r="AA1714" i="1"/>
  <c r="AB1714" i="1"/>
  <c r="AD1714" i="1"/>
  <c r="AG1714" i="1"/>
  <c r="AL1714" i="1" s="1"/>
  <c r="AR1714" i="1"/>
  <c r="AU1714" i="1"/>
  <c r="S1715" i="1"/>
  <c r="T1715" i="1" s="1"/>
  <c r="W1715" i="1"/>
  <c r="Y1715" i="1"/>
  <c r="Z1715" i="1"/>
  <c r="AA1715" i="1"/>
  <c r="AB1715" i="1"/>
  <c r="AD1715" i="1"/>
  <c r="AG1715" i="1"/>
  <c r="AN1715" i="1"/>
  <c r="AU1715" i="1"/>
  <c r="S1716" i="1"/>
  <c r="T1716" i="1" s="1"/>
  <c r="W1716" i="1"/>
  <c r="Y1716" i="1"/>
  <c r="Z1716" i="1"/>
  <c r="AA1716" i="1"/>
  <c r="AB1716" i="1"/>
  <c r="AD1716" i="1"/>
  <c r="AG1716" i="1"/>
  <c r="S1717" i="1"/>
  <c r="T1717" i="1" s="1"/>
  <c r="W1717" i="1"/>
  <c r="Y1717" i="1"/>
  <c r="Z1717" i="1"/>
  <c r="AA1717" i="1"/>
  <c r="AB1717" i="1"/>
  <c r="AD1717" i="1"/>
  <c r="AG1717" i="1"/>
  <c r="S1718" i="1"/>
  <c r="T1718" i="1" s="1"/>
  <c r="W1718" i="1"/>
  <c r="Y1718" i="1"/>
  <c r="Z1718" i="1"/>
  <c r="AA1718" i="1"/>
  <c r="AB1718" i="1"/>
  <c r="AD1718" i="1"/>
  <c r="AG1718" i="1"/>
  <c r="S1719" i="1"/>
  <c r="T1719" i="1" s="1"/>
  <c r="W1719" i="1"/>
  <c r="Y1719" i="1"/>
  <c r="Z1719" i="1"/>
  <c r="AA1719" i="1"/>
  <c r="AB1719" i="1"/>
  <c r="AD1719" i="1"/>
  <c r="AG1719" i="1"/>
  <c r="S1720" i="1"/>
  <c r="T1720" i="1" s="1"/>
  <c r="W1720" i="1"/>
  <c r="Y1720" i="1"/>
  <c r="Z1720" i="1"/>
  <c r="AA1720" i="1"/>
  <c r="AB1720" i="1"/>
  <c r="AD1720" i="1"/>
  <c r="AG1720" i="1"/>
  <c r="S1721" i="1"/>
  <c r="T1721" i="1" s="1"/>
  <c r="W1721" i="1"/>
  <c r="Y1721" i="1"/>
  <c r="Z1721" i="1"/>
  <c r="AA1721" i="1"/>
  <c r="AB1721" i="1"/>
  <c r="AD1721" i="1"/>
  <c r="AG1721" i="1"/>
  <c r="AM1717" i="1" s="1"/>
  <c r="S1722" i="1"/>
  <c r="T1722" i="1" s="1"/>
  <c r="W1722" i="1"/>
  <c r="Y1722" i="1"/>
  <c r="Z1722" i="1"/>
  <c r="AA1722" i="1"/>
  <c r="AB1722" i="1"/>
  <c r="AD1722" i="1"/>
  <c r="AG1722" i="1"/>
  <c r="AQ1724" i="1" s="1"/>
  <c r="S1723" i="1"/>
  <c r="T1723" i="1" s="1"/>
  <c r="W1723" i="1"/>
  <c r="Y1723" i="1"/>
  <c r="Z1723" i="1"/>
  <c r="AA1723" i="1"/>
  <c r="AB1723" i="1"/>
  <c r="AD1723" i="1"/>
  <c r="AG1723" i="1"/>
  <c r="S1724" i="1"/>
  <c r="T1724" i="1" s="1"/>
  <c r="W1724" i="1"/>
  <c r="Y1724" i="1"/>
  <c r="Z1724" i="1"/>
  <c r="AA1724" i="1"/>
  <c r="AB1724" i="1"/>
  <c r="AD1724" i="1"/>
  <c r="AG1724" i="1"/>
  <c r="S1725" i="1"/>
  <c r="T1725" i="1" s="1"/>
  <c r="W1725" i="1"/>
  <c r="Y1725" i="1"/>
  <c r="Z1725" i="1"/>
  <c r="AA1725" i="1"/>
  <c r="AB1725" i="1"/>
  <c r="AD1725" i="1"/>
  <c r="AG1725" i="1"/>
  <c r="AK1725" i="1"/>
  <c r="AQ1725" i="1"/>
  <c r="S1726" i="1"/>
  <c r="T1726" i="1" s="1"/>
  <c r="W1726" i="1"/>
  <c r="Y1726" i="1"/>
  <c r="Z1726" i="1"/>
  <c r="AA1726" i="1"/>
  <c r="AB1726" i="1"/>
  <c r="AD1726" i="1"/>
  <c r="AG1726" i="1"/>
  <c r="S1727" i="1"/>
  <c r="T1727" i="1"/>
  <c r="W1727" i="1"/>
  <c r="Y1727" i="1"/>
  <c r="Z1727" i="1"/>
  <c r="AA1727" i="1"/>
  <c r="AB1727" i="1"/>
  <c r="AD1727" i="1"/>
  <c r="AE1726" i="1" s="1"/>
  <c r="AG1727" i="1"/>
  <c r="AM1727" i="1" s="1"/>
  <c r="S1728" i="1"/>
  <c r="T1728" i="1" s="1"/>
  <c r="W1728" i="1"/>
  <c r="Y1728" i="1"/>
  <c r="Z1728" i="1"/>
  <c r="AA1728" i="1"/>
  <c r="AB1728" i="1"/>
  <c r="AD1728" i="1"/>
  <c r="AG1728" i="1"/>
  <c r="S1729" i="1"/>
  <c r="T1729" i="1" s="1"/>
  <c r="W1729" i="1"/>
  <c r="Y1729" i="1"/>
  <c r="Z1729" i="1"/>
  <c r="AA1729" i="1"/>
  <c r="AB1729" i="1"/>
  <c r="AD1729" i="1"/>
  <c r="AG1729" i="1"/>
  <c r="S1730" i="1"/>
  <c r="T1730" i="1"/>
  <c r="W1730" i="1"/>
  <c r="X1732" i="1" s="1"/>
  <c r="AC1732" i="1" s="1"/>
  <c r="Y1730" i="1"/>
  <c r="Z1730" i="1"/>
  <c r="AA1730" i="1"/>
  <c r="AB1730" i="1"/>
  <c r="AD1730" i="1"/>
  <c r="AG1730" i="1"/>
  <c r="AH1731" i="1" s="1"/>
  <c r="AO1730" i="1"/>
  <c r="S1731" i="1"/>
  <c r="T1731" i="1" s="1"/>
  <c r="W1731" i="1"/>
  <c r="Y1731" i="1"/>
  <c r="Z1731" i="1"/>
  <c r="AA1731" i="1"/>
  <c r="AB1731" i="1"/>
  <c r="AD1731" i="1"/>
  <c r="AG1731" i="1"/>
  <c r="S1732" i="1"/>
  <c r="T1732" i="1" s="1"/>
  <c r="W1732" i="1"/>
  <c r="Y1732" i="1"/>
  <c r="Z1732" i="1"/>
  <c r="AA1732" i="1"/>
  <c r="AB1732" i="1"/>
  <c r="AD1732" i="1"/>
  <c r="AG1732" i="1"/>
  <c r="S1733" i="1"/>
  <c r="T1733" i="1" s="1"/>
  <c r="W1733" i="1"/>
  <c r="X1733" i="1" s="1"/>
  <c r="AC1733" i="1" s="1"/>
  <c r="Y1733" i="1"/>
  <c r="Z1733" i="1"/>
  <c r="AA1733" i="1"/>
  <c r="AB1733" i="1"/>
  <c r="AD1733" i="1"/>
  <c r="AE1733" i="1" s="1"/>
  <c r="AG1733" i="1"/>
  <c r="AH1733" i="1" s="1"/>
  <c r="AI1733" i="1"/>
  <c r="AM1733" i="1"/>
  <c r="AN1733" i="1"/>
  <c r="AO1733" i="1"/>
  <c r="AS1733" i="1"/>
  <c r="AT1733" i="1"/>
  <c r="S1734" i="1"/>
  <c r="T1734" i="1" s="1"/>
  <c r="W1734" i="1"/>
  <c r="X1735" i="1" s="1"/>
  <c r="AC1735" i="1" s="1"/>
  <c r="Y1734" i="1"/>
  <c r="Z1734" i="1"/>
  <c r="AA1734" i="1"/>
  <c r="AB1734" i="1"/>
  <c r="AD1734" i="1"/>
  <c r="AG1734" i="1"/>
  <c r="S1735" i="1"/>
  <c r="T1735" i="1" s="1"/>
  <c r="W1735" i="1"/>
  <c r="Y1735" i="1"/>
  <c r="Z1735" i="1"/>
  <c r="AA1735" i="1"/>
  <c r="AB1735" i="1"/>
  <c r="AD1735" i="1"/>
  <c r="AG1735" i="1"/>
  <c r="AJ1735" i="1"/>
  <c r="S1736" i="1"/>
  <c r="T1736" i="1" s="1"/>
  <c r="W1736" i="1"/>
  <c r="Y1736" i="1"/>
  <c r="Z1736" i="1"/>
  <c r="AA1736" i="1"/>
  <c r="AB1736" i="1"/>
  <c r="AD1736" i="1"/>
  <c r="AG1736" i="1"/>
  <c r="S1737" i="1"/>
  <c r="T1737" i="1" s="1"/>
  <c r="W1737" i="1"/>
  <c r="Y1737" i="1"/>
  <c r="Z1737" i="1"/>
  <c r="AA1737" i="1"/>
  <c r="AB1737" i="1"/>
  <c r="AD1737" i="1"/>
  <c r="AG1737" i="1"/>
  <c r="AK1737" i="1" s="1"/>
  <c r="S1738" i="1"/>
  <c r="T1738" i="1" s="1"/>
  <c r="W1738" i="1"/>
  <c r="Y1738" i="1"/>
  <c r="Z1738" i="1"/>
  <c r="AA1738" i="1"/>
  <c r="AB1738" i="1"/>
  <c r="AD1738" i="1"/>
  <c r="AG1738" i="1"/>
  <c r="AR1738" i="1"/>
  <c r="AU1738" i="1"/>
  <c r="S1739" i="1"/>
  <c r="T1739" i="1" s="1"/>
  <c r="W1739" i="1"/>
  <c r="X1738" i="1" s="1"/>
  <c r="AC1738" i="1" s="1"/>
  <c r="Y1739" i="1"/>
  <c r="Z1739" i="1"/>
  <c r="AA1739" i="1"/>
  <c r="AB1739" i="1"/>
  <c r="AD1739" i="1"/>
  <c r="AG1739" i="1"/>
  <c r="S1740" i="1"/>
  <c r="T1740" i="1" s="1"/>
  <c r="W1740" i="1"/>
  <c r="Y1740" i="1"/>
  <c r="Z1740" i="1"/>
  <c r="AA1740" i="1"/>
  <c r="AB1740" i="1"/>
  <c r="AD1740" i="1"/>
  <c r="AG1740" i="1"/>
  <c r="AJ1740" i="1"/>
  <c r="AK1740" i="1"/>
  <c r="AM1740" i="1"/>
  <c r="AN1740" i="1"/>
  <c r="AO1740" i="1"/>
  <c r="AQ1740" i="1"/>
  <c r="AR1740" i="1"/>
  <c r="AS1740" i="1"/>
  <c r="AT1740" i="1"/>
  <c r="AU1740" i="1"/>
  <c r="S1741" i="1"/>
  <c r="T1741" i="1" s="1"/>
  <c r="W1741" i="1"/>
  <c r="Y1741" i="1"/>
  <c r="Z1741" i="1"/>
  <c r="AA1741" i="1"/>
  <c r="AB1741" i="1"/>
  <c r="AD1741" i="1"/>
  <c r="AE1740" i="1" s="1"/>
  <c r="AG1741" i="1"/>
  <c r="AH1741" i="1"/>
  <c r="AI1741" i="1"/>
  <c r="AJ1741" i="1"/>
  <c r="AK1741" i="1"/>
  <c r="AL1741" i="1"/>
  <c r="AM1741" i="1"/>
  <c r="AN1741" i="1"/>
  <c r="AO1741" i="1"/>
  <c r="AQ1741" i="1"/>
  <c r="AR1741" i="1"/>
  <c r="AT1741" i="1"/>
  <c r="S1742" i="1"/>
  <c r="T1742" i="1" s="1"/>
  <c r="W1742" i="1"/>
  <c r="X1743" i="1" s="1"/>
  <c r="AC1743" i="1" s="1"/>
  <c r="Y1742" i="1"/>
  <c r="Z1742" i="1"/>
  <c r="AA1742" i="1"/>
  <c r="AB1742" i="1"/>
  <c r="AD1742" i="1"/>
  <c r="AG1742" i="1"/>
  <c r="S1743" i="1"/>
  <c r="T1743" i="1"/>
  <c r="W1743" i="1"/>
  <c r="Y1743" i="1"/>
  <c r="Z1743" i="1"/>
  <c r="AA1743" i="1"/>
  <c r="AB1743" i="1"/>
  <c r="AD1743" i="1"/>
  <c r="AG1743" i="1"/>
  <c r="S1744" i="1"/>
  <c r="T1744" i="1" s="1"/>
  <c r="W1744" i="1"/>
  <c r="Y1744" i="1"/>
  <c r="Z1744" i="1"/>
  <c r="AA1744" i="1"/>
  <c r="AB1744" i="1"/>
  <c r="AD1744" i="1"/>
  <c r="AE1744" i="1"/>
  <c r="AG1744" i="1"/>
  <c r="S1745" i="1"/>
  <c r="T1745" i="1" s="1"/>
  <c r="W1745" i="1"/>
  <c r="Y1745" i="1"/>
  <c r="Z1745" i="1"/>
  <c r="AA1745" i="1"/>
  <c r="AB1745" i="1"/>
  <c r="AD1745" i="1"/>
  <c r="AG1745" i="1"/>
  <c r="AL1745" i="1"/>
  <c r="AO1745" i="1"/>
  <c r="AS1745" i="1"/>
  <c r="S1746" i="1"/>
  <c r="T1746" i="1" s="1"/>
  <c r="W1746" i="1"/>
  <c r="X1746" i="1" s="1"/>
  <c r="AC1746" i="1" s="1"/>
  <c r="Y1746" i="1"/>
  <c r="Z1746" i="1"/>
  <c r="AA1746" i="1"/>
  <c r="AB1746" i="1"/>
  <c r="AD1746" i="1"/>
  <c r="AG1746" i="1"/>
  <c r="AI1746" i="1" s="1"/>
  <c r="AH1746" i="1"/>
  <c r="AK1746" i="1"/>
  <c r="AM1746" i="1"/>
  <c r="AP1746" i="1"/>
  <c r="S1747" i="1"/>
  <c r="T1747" i="1"/>
  <c r="W1747" i="1"/>
  <c r="Y1747" i="1"/>
  <c r="Z1747" i="1"/>
  <c r="AA1747" i="1"/>
  <c r="AB1747" i="1"/>
  <c r="AD1747" i="1"/>
  <c r="AG1747" i="1"/>
  <c r="S1748" i="1"/>
  <c r="T1748" i="1" s="1"/>
  <c r="W1748" i="1"/>
  <c r="Y1748" i="1"/>
  <c r="Z1748" i="1"/>
  <c r="AA1748" i="1"/>
  <c r="AB1748" i="1"/>
  <c r="AD1748" i="1"/>
  <c r="AG1748" i="1"/>
  <c r="S1749" i="1"/>
  <c r="T1749" i="1" s="1"/>
  <c r="W1749" i="1"/>
  <c r="Y1749" i="1"/>
  <c r="Z1749" i="1"/>
  <c r="AA1749" i="1"/>
  <c r="AB1749" i="1"/>
  <c r="AD1749" i="1"/>
  <c r="AG1749" i="1"/>
  <c r="AM1749" i="1"/>
  <c r="S1750" i="1"/>
  <c r="T1750" i="1"/>
  <c r="W1750" i="1"/>
  <c r="Y1750" i="1"/>
  <c r="Z1750" i="1"/>
  <c r="AA1750" i="1"/>
  <c r="AB1750" i="1"/>
  <c r="AD1750" i="1"/>
  <c r="AG1750" i="1"/>
  <c r="S1751" i="1"/>
  <c r="T1751" i="1" s="1"/>
  <c r="W1751" i="1"/>
  <c r="Y1751" i="1"/>
  <c r="Z1751" i="1"/>
  <c r="AA1751" i="1"/>
  <c r="AB1751" i="1"/>
  <c r="AD1751" i="1"/>
  <c r="AG1751" i="1"/>
  <c r="S1752" i="1"/>
  <c r="T1752" i="1" s="1"/>
  <c r="W1752" i="1"/>
  <c r="Y1752" i="1"/>
  <c r="Z1752" i="1"/>
  <c r="AA1752" i="1"/>
  <c r="AB1752" i="1"/>
  <c r="AD1752" i="1"/>
  <c r="AG1752" i="1"/>
  <c r="S1753" i="1"/>
  <c r="T1753" i="1"/>
  <c r="W1753" i="1"/>
  <c r="Y1753" i="1"/>
  <c r="Z1753" i="1"/>
  <c r="AA1753" i="1"/>
  <c r="AB1753" i="1"/>
  <c r="AD1753" i="1"/>
  <c r="AE1753" i="1"/>
  <c r="AG1753" i="1"/>
  <c r="AU1753" i="1" s="1"/>
  <c r="S1754" i="1"/>
  <c r="T1754" i="1" s="1"/>
  <c r="W1754" i="1"/>
  <c r="Y1754" i="1"/>
  <c r="Z1754" i="1"/>
  <c r="AA1754" i="1"/>
  <c r="AB1754" i="1"/>
  <c r="AD1754" i="1"/>
  <c r="AG1754" i="1"/>
  <c r="S1755" i="1"/>
  <c r="T1755" i="1" s="1"/>
  <c r="W1755" i="1"/>
  <c r="X1755" i="1" s="1"/>
  <c r="AC1755" i="1" s="1"/>
  <c r="Y1755" i="1"/>
  <c r="Z1755" i="1"/>
  <c r="AA1755" i="1"/>
  <c r="AB1755" i="1"/>
  <c r="AD1755" i="1"/>
  <c r="AG1755" i="1"/>
  <c r="S1756" i="1"/>
  <c r="T1756" i="1"/>
  <c r="W1756" i="1"/>
  <c r="Y1756" i="1"/>
  <c r="Z1756" i="1"/>
  <c r="AA1756" i="1"/>
  <c r="AB1756" i="1"/>
  <c r="AD1756" i="1"/>
  <c r="AG1756" i="1"/>
  <c r="AO1756" i="1"/>
  <c r="S1757" i="1"/>
  <c r="T1757" i="1" s="1"/>
  <c r="W1757" i="1"/>
  <c r="Y1757" i="1"/>
  <c r="Z1757" i="1"/>
  <c r="AA1757" i="1"/>
  <c r="AB1757" i="1"/>
  <c r="AD1757" i="1"/>
  <c r="AE1758" i="1" s="1"/>
  <c r="AG1757" i="1"/>
  <c r="S1758" i="1"/>
  <c r="T1758" i="1" s="1"/>
  <c r="W1758" i="1"/>
  <c r="Y1758" i="1"/>
  <c r="Z1758" i="1"/>
  <c r="AA1758" i="1"/>
  <c r="AB1758" i="1"/>
  <c r="AD1758" i="1"/>
  <c r="AG1758" i="1"/>
  <c r="AO1758" i="1"/>
  <c r="S1759" i="1"/>
  <c r="T1759" i="1" s="1"/>
  <c r="W1759" i="1"/>
  <c r="Y1759" i="1"/>
  <c r="Z1759" i="1"/>
  <c r="AA1759" i="1"/>
  <c r="AB1759" i="1"/>
  <c r="AD1759" i="1"/>
  <c r="AG1759" i="1"/>
  <c r="S1760" i="1"/>
  <c r="T1760" i="1" s="1"/>
  <c r="W1760" i="1"/>
  <c r="Y1760" i="1"/>
  <c r="Z1760" i="1"/>
  <c r="AA1760" i="1"/>
  <c r="AB1760" i="1"/>
  <c r="AD1760" i="1"/>
  <c r="AG1760" i="1"/>
  <c r="S1761" i="1"/>
  <c r="T1761" i="1" s="1"/>
  <c r="W1761" i="1"/>
  <c r="Y1761" i="1"/>
  <c r="Z1761" i="1"/>
  <c r="AA1761" i="1"/>
  <c r="AB1761" i="1"/>
  <c r="AD1761" i="1"/>
  <c r="AG1761" i="1"/>
  <c r="S1762" i="1"/>
  <c r="T1762" i="1"/>
  <c r="W1762" i="1"/>
  <c r="Y1762" i="1"/>
  <c r="Z1762" i="1"/>
  <c r="AA1762" i="1"/>
  <c r="AB1762" i="1"/>
  <c r="AD1762" i="1"/>
  <c r="AG1762" i="1"/>
  <c r="AR1762" i="1"/>
  <c r="S1763" i="1"/>
  <c r="T1763" i="1" s="1"/>
  <c r="W1763" i="1"/>
  <c r="Y1763" i="1"/>
  <c r="Z1763" i="1"/>
  <c r="AA1763" i="1"/>
  <c r="AB1763" i="1"/>
  <c r="AD1763" i="1"/>
  <c r="AG1763" i="1"/>
  <c r="S1764" i="1"/>
  <c r="T1764" i="1" s="1"/>
  <c r="W1764" i="1"/>
  <c r="X1764" i="1" s="1"/>
  <c r="AC1764" i="1" s="1"/>
  <c r="Y1764" i="1"/>
  <c r="Z1764" i="1"/>
  <c r="AA1764" i="1"/>
  <c r="AB1764" i="1"/>
  <c r="AD1764" i="1"/>
  <c r="AE1764" i="1" s="1"/>
  <c r="AG1764" i="1"/>
  <c r="AO1764" i="1"/>
  <c r="S1765" i="1"/>
  <c r="T1765" i="1" s="1"/>
  <c r="W1765" i="1"/>
  <c r="Y1765" i="1"/>
  <c r="Z1765" i="1"/>
  <c r="AA1765" i="1"/>
  <c r="AB1765" i="1"/>
  <c r="AD1765" i="1"/>
  <c r="AG1765" i="1"/>
  <c r="S1766" i="1"/>
  <c r="T1766" i="1" s="1"/>
  <c r="W1766" i="1"/>
  <c r="Y1766" i="1"/>
  <c r="Z1766" i="1"/>
  <c r="AA1766" i="1"/>
  <c r="AB1766" i="1"/>
  <c r="AD1766" i="1"/>
  <c r="AE1768" i="1" s="1"/>
  <c r="AG1766" i="1"/>
  <c r="AR1766" i="1" s="1"/>
  <c r="S1767" i="1"/>
  <c r="T1767" i="1" s="1"/>
  <c r="W1767" i="1"/>
  <c r="Y1767" i="1"/>
  <c r="Z1767" i="1"/>
  <c r="AA1767" i="1"/>
  <c r="AB1767" i="1"/>
  <c r="AD1767" i="1"/>
  <c r="AG1767" i="1"/>
  <c r="S1768" i="1"/>
  <c r="T1768" i="1" s="1"/>
  <c r="W1768" i="1"/>
  <c r="X1768" i="1"/>
  <c r="AC1768" i="1" s="1"/>
  <c r="Y1768" i="1"/>
  <c r="Z1768" i="1"/>
  <c r="AA1768" i="1"/>
  <c r="AB1768" i="1"/>
  <c r="AD1768" i="1"/>
  <c r="AG1768" i="1"/>
  <c r="S1769" i="1"/>
  <c r="T1769" i="1" s="1"/>
  <c r="W1769" i="1"/>
  <c r="X1769" i="1" s="1"/>
  <c r="AC1769" i="1" s="1"/>
  <c r="Y1769" i="1"/>
  <c r="Z1769" i="1"/>
  <c r="AA1769" i="1"/>
  <c r="AB1769" i="1"/>
  <c r="AD1769" i="1"/>
  <c r="AE1769" i="1" s="1"/>
  <c r="AG1769" i="1"/>
  <c r="AI1769" i="1" s="1"/>
  <c r="AH1769" i="1"/>
  <c r="AQ1769" i="1"/>
  <c r="AS1769" i="1"/>
  <c r="S1770" i="1"/>
  <c r="T1770" i="1" s="1"/>
  <c r="W1770" i="1"/>
  <c r="X1773" i="1" s="1"/>
  <c r="AC1773" i="1" s="1"/>
  <c r="Y1770" i="1"/>
  <c r="Z1770" i="1"/>
  <c r="AA1770" i="1"/>
  <c r="AB1770" i="1"/>
  <c r="AD1770" i="1"/>
  <c r="AG1770" i="1"/>
  <c r="S1771" i="1"/>
  <c r="T1771" i="1"/>
  <c r="W1771" i="1"/>
  <c r="Y1771" i="1"/>
  <c r="Z1771" i="1"/>
  <c r="AA1771" i="1"/>
  <c r="AB1771" i="1"/>
  <c r="AD1771" i="1"/>
  <c r="AG1771" i="1"/>
  <c r="AU1772" i="1" s="1"/>
  <c r="S1772" i="1"/>
  <c r="T1772" i="1" s="1"/>
  <c r="W1772" i="1"/>
  <c r="Y1772" i="1"/>
  <c r="Z1772" i="1"/>
  <c r="AA1772" i="1"/>
  <c r="AB1772" i="1"/>
  <c r="AD1772" i="1"/>
  <c r="AG1772" i="1"/>
  <c r="S1773" i="1"/>
  <c r="T1773" i="1" s="1"/>
  <c r="W1773" i="1"/>
  <c r="Y1773" i="1"/>
  <c r="Z1773" i="1"/>
  <c r="AA1773" i="1"/>
  <c r="AB1773" i="1"/>
  <c r="AD1773" i="1"/>
  <c r="AG1773" i="1"/>
  <c r="S1774" i="1"/>
  <c r="T1774" i="1" s="1"/>
  <c r="W1774" i="1"/>
  <c r="X1776" i="1" s="1"/>
  <c r="AC1776" i="1" s="1"/>
  <c r="X1774" i="1"/>
  <c r="AC1774" i="1" s="1"/>
  <c r="Y1774" i="1"/>
  <c r="Z1774" i="1"/>
  <c r="AA1774" i="1"/>
  <c r="AB1774" i="1"/>
  <c r="AD1774" i="1"/>
  <c r="AG1774" i="1"/>
  <c r="AQ1774" i="1" s="1"/>
  <c r="S1775" i="1"/>
  <c r="T1775" i="1" s="1"/>
  <c r="W1775" i="1"/>
  <c r="X1775" i="1"/>
  <c r="AC1775" i="1" s="1"/>
  <c r="Y1775" i="1"/>
  <c r="Z1775" i="1"/>
  <c r="AA1775" i="1"/>
  <c r="AB1775" i="1"/>
  <c r="AD1775" i="1"/>
  <c r="AG1775" i="1"/>
  <c r="AO1775" i="1" s="1"/>
  <c r="AK1775" i="1"/>
  <c r="S1776" i="1"/>
  <c r="T1776" i="1" s="1"/>
  <c r="W1776" i="1"/>
  <c r="Y1776" i="1"/>
  <c r="Z1776" i="1"/>
  <c r="AA1776" i="1"/>
  <c r="AB1776" i="1"/>
  <c r="AD1776" i="1"/>
  <c r="AE1774" i="1" s="1"/>
  <c r="AG1776" i="1"/>
  <c r="S1777" i="1"/>
  <c r="T1777" i="1" s="1"/>
  <c r="W1777" i="1"/>
  <c r="X1777" i="1" s="1"/>
  <c r="AC1777" i="1" s="1"/>
  <c r="Y1777" i="1"/>
  <c r="Z1777" i="1"/>
  <c r="AA1777" i="1"/>
  <c r="AB1777" i="1"/>
  <c r="AD1777" i="1"/>
  <c r="AG1777" i="1"/>
  <c r="S1778" i="1"/>
  <c r="T1778" i="1" s="1"/>
  <c r="W1778" i="1"/>
  <c r="Y1778" i="1"/>
  <c r="Z1778" i="1"/>
  <c r="AA1778" i="1"/>
  <c r="AB1778" i="1"/>
  <c r="AD1778" i="1"/>
  <c r="AE1778" i="1" s="1"/>
  <c r="AG1778" i="1"/>
  <c r="S1779" i="1"/>
  <c r="T1779" i="1" s="1"/>
  <c r="W1779" i="1"/>
  <c r="Y1779" i="1"/>
  <c r="Z1779" i="1"/>
  <c r="AA1779" i="1"/>
  <c r="AB1779" i="1"/>
  <c r="AD1779" i="1"/>
  <c r="AG1779" i="1"/>
  <c r="AU1779" i="1" s="1"/>
  <c r="S1780" i="1"/>
  <c r="T1780" i="1" s="1"/>
  <c r="W1780" i="1"/>
  <c r="Y1780" i="1"/>
  <c r="Z1780" i="1"/>
  <c r="AA1780" i="1"/>
  <c r="AB1780" i="1"/>
  <c r="AD1780" i="1"/>
  <c r="AE1780" i="1" s="1"/>
  <c r="AG1780" i="1"/>
  <c r="AL1780" i="1" s="1"/>
  <c r="AT1780" i="1"/>
  <c r="S1781" i="1"/>
  <c r="T1781" i="1" s="1"/>
  <c r="W1781" i="1"/>
  <c r="Y1781" i="1"/>
  <c r="Z1781" i="1"/>
  <c r="AA1781" i="1"/>
  <c r="AB1781" i="1"/>
  <c r="AD1781" i="1"/>
  <c r="AG1781" i="1"/>
  <c r="AO1781" i="1"/>
  <c r="AT1781" i="1"/>
  <c r="S1782" i="1"/>
  <c r="T1782" i="1" s="1"/>
  <c r="W1782" i="1"/>
  <c r="X1782" i="1" s="1"/>
  <c r="AC1782" i="1" s="1"/>
  <c r="Y1782" i="1"/>
  <c r="Z1782" i="1"/>
  <c r="AA1782" i="1"/>
  <c r="AB1782" i="1"/>
  <c r="AD1782" i="1"/>
  <c r="AE1782" i="1" s="1"/>
  <c r="AG1782" i="1"/>
  <c r="AU1782" i="1" s="1"/>
  <c r="AP1782" i="1"/>
  <c r="AT1782" i="1"/>
  <c r="S1783" i="1"/>
  <c r="T1783" i="1" s="1"/>
  <c r="W1783" i="1"/>
  <c r="Y1783" i="1"/>
  <c r="Z1783" i="1"/>
  <c r="AA1783" i="1"/>
  <c r="AB1783" i="1"/>
  <c r="AD1783" i="1"/>
  <c r="AG1783" i="1"/>
  <c r="S1784" i="1"/>
  <c r="T1784" i="1" s="1"/>
  <c r="W1784" i="1"/>
  <c r="Y1784" i="1"/>
  <c r="Z1784" i="1"/>
  <c r="AA1784" i="1"/>
  <c r="AB1784" i="1"/>
  <c r="AD1784" i="1"/>
  <c r="AG1784" i="1"/>
  <c r="S1785" i="1"/>
  <c r="T1785" i="1" s="1"/>
  <c r="W1785" i="1"/>
  <c r="X1785" i="1" s="1"/>
  <c r="AC1785" i="1" s="1"/>
  <c r="Y1785" i="1"/>
  <c r="Z1785" i="1"/>
  <c r="AA1785" i="1"/>
  <c r="AB1785" i="1"/>
  <c r="AD1785" i="1"/>
  <c r="AE1785" i="1" s="1"/>
  <c r="AG1785" i="1"/>
  <c r="AM1785" i="1" s="1"/>
  <c r="S1786" i="1"/>
  <c r="T1786" i="1"/>
  <c r="W1786" i="1"/>
  <c r="Y1786" i="1"/>
  <c r="Z1786" i="1"/>
  <c r="AA1786" i="1"/>
  <c r="AB1786" i="1"/>
  <c r="AD1786" i="1"/>
  <c r="AG1786" i="1"/>
  <c r="S1787" i="1"/>
  <c r="T1787" i="1" s="1"/>
  <c r="W1787" i="1"/>
  <c r="Y1787" i="1"/>
  <c r="Z1787" i="1"/>
  <c r="AA1787" i="1"/>
  <c r="AB1787" i="1"/>
  <c r="AD1787" i="1"/>
  <c r="AG1787" i="1"/>
  <c r="S1788" i="1"/>
  <c r="T1788" i="1" s="1"/>
  <c r="W1788" i="1"/>
  <c r="Y1788" i="1"/>
  <c r="Z1788" i="1"/>
  <c r="AA1788" i="1"/>
  <c r="AB1788" i="1"/>
  <c r="AD1788" i="1"/>
  <c r="AG1788" i="1"/>
  <c r="S1789" i="1"/>
  <c r="T1789" i="1"/>
  <c r="W1789" i="1"/>
  <c r="Y1789" i="1"/>
  <c r="Z1789" i="1"/>
  <c r="AA1789" i="1"/>
  <c r="AB1789" i="1"/>
  <c r="AD1789" i="1"/>
  <c r="AG1789" i="1"/>
  <c r="S1790" i="1"/>
  <c r="T1790" i="1" s="1"/>
  <c r="W1790" i="1"/>
  <c r="X1790" i="1"/>
  <c r="AC1790" i="1" s="1"/>
  <c r="Y1790" i="1"/>
  <c r="Z1790" i="1"/>
  <c r="AA1790" i="1"/>
  <c r="AB1790" i="1"/>
  <c r="AD1790" i="1"/>
  <c r="AE1790" i="1"/>
  <c r="AG1790" i="1"/>
  <c r="AO1790" i="1" s="1"/>
  <c r="AI1790" i="1"/>
  <c r="S1791" i="1"/>
  <c r="T1791" i="1"/>
  <c r="W1791" i="1"/>
  <c r="X1791" i="1" s="1"/>
  <c r="AC1791" i="1" s="1"/>
  <c r="Y1791" i="1"/>
  <c r="Z1791" i="1"/>
  <c r="AA1791" i="1"/>
  <c r="AB1791" i="1"/>
  <c r="AD1791" i="1"/>
  <c r="AE1791" i="1" s="1"/>
  <c r="AG1791" i="1"/>
  <c r="AP1791" i="1" s="1"/>
  <c r="AI1791" i="1"/>
  <c r="S1792" i="1"/>
  <c r="T1792" i="1" s="1"/>
  <c r="W1792" i="1"/>
  <c r="Y1792" i="1"/>
  <c r="Z1792" i="1"/>
  <c r="AA1792" i="1"/>
  <c r="AB1792" i="1"/>
  <c r="AD1792" i="1"/>
  <c r="AG1792" i="1"/>
  <c r="S1793" i="1"/>
  <c r="T1793" i="1" s="1"/>
  <c r="W1793" i="1"/>
  <c r="Y1793" i="1"/>
  <c r="Z1793" i="1"/>
  <c r="AA1793" i="1"/>
  <c r="AB1793" i="1"/>
  <c r="AD1793" i="1"/>
  <c r="AG1793" i="1"/>
  <c r="AP1793" i="1" s="1"/>
  <c r="S1794" i="1"/>
  <c r="T1794" i="1" s="1"/>
  <c r="W1794" i="1"/>
  <c r="Y1794" i="1"/>
  <c r="Z1794" i="1"/>
  <c r="AA1794" i="1"/>
  <c r="AB1794" i="1"/>
  <c r="AD1794" i="1"/>
  <c r="AG1794" i="1"/>
  <c r="S1795" i="1"/>
  <c r="T1795" i="1" s="1"/>
  <c r="W1795" i="1"/>
  <c r="Y1795" i="1"/>
  <c r="Z1795" i="1"/>
  <c r="AA1795" i="1"/>
  <c r="AB1795" i="1"/>
  <c r="AD1795" i="1"/>
  <c r="AE1795" i="1" s="1"/>
  <c r="AG1795" i="1"/>
  <c r="S1796" i="1"/>
  <c r="T1796" i="1" s="1"/>
  <c r="W1796" i="1"/>
  <c r="Y1796" i="1"/>
  <c r="Z1796" i="1"/>
  <c r="AA1796" i="1"/>
  <c r="AB1796" i="1"/>
  <c r="AD1796" i="1"/>
  <c r="AG1796" i="1"/>
  <c r="S1797" i="1"/>
  <c r="T1797" i="1" s="1"/>
  <c r="W1797" i="1"/>
  <c r="Y1797" i="1"/>
  <c r="Z1797" i="1"/>
  <c r="AA1797" i="1"/>
  <c r="AB1797" i="1"/>
  <c r="AD1797" i="1"/>
  <c r="AG1797" i="1"/>
  <c r="S1798" i="1"/>
  <c r="T1798" i="1" s="1"/>
  <c r="W1798" i="1"/>
  <c r="Y1798" i="1"/>
  <c r="Z1798" i="1"/>
  <c r="AA1798" i="1"/>
  <c r="AB1798" i="1"/>
  <c r="AD1798" i="1"/>
  <c r="AG1798" i="1"/>
  <c r="S1799" i="1"/>
  <c r="T1799" i="1" s="1"/>
  <c r="W1799" i="1"/>
  <c r="Y1799" i="1"/>
  <c r="Z1799" i="1"/>
  <c r="AA1799" i="1"/>
  <c r="AB1799" i="1"/>
  <c r="AD1799" i="1"/>
  <c r="AG1799" i="1"/>
  <c r="S1800" i="1"/>
  <c r="T1800" i="1" s="1"/>
  <c r="W1800" i="1"/>
  <c r="Y1800" i="1"/>
  <c r="Z1800" i="1"/>
  <c r="AA1800" i="1"/>
  <c r="AB1800" i="1"/>
  <c r="AD1800" i="1"/>
  <c r="AG1800" i="1"/>
  <c r="S1801" i="1"/>
  <c r="T1801" i="1" s="1"/>
  <c r="W1801" i="1"/>
  <c r="Y1801" i="1"/>
  <c r="Z1801" i="1"/>
  <c r="AA1801" i="1"/>
  <c r="AB1801" i="1"/>
  <c r="AD1801" i="1"/>
  <c r="AG1801" i="1"/>
  <c r="S1802" i="1"/>
  <c r="T1802" i="1" s="1"/>
  <c r="W1802" i="1"/>
  <c r="Y1802" i="1"/>
  <c r="Z1802" i="1"/>
  <c r="AA1802" i="1"/>
  <c r="AB1802" i="1"/>
  <c r="AD1802" i="1"/>
  <c r="AE1802" i="1" s="1"/>
  <c r="AG1802" i="1"/>
  <c r="S1803" i="1"/>
  <c r="T1803" i="1" s="1"/>
  <c r="W1803" i="1"/>
  <c r="Y1803" i="1"/>
  <c r="Z1803" i="1"/>
  <c r="AA1803" i="1"/>
  <c r="AB1803" i="1"/>
  <c r="AD1803" i="1"/>
  <c r="AG1803" i="1"/>
  <c r="AN1803" i="1"/>
  <c r="S1804" i="1"/>
  <c r="T1804" i="1"/>
  <c r="W1804" i="1"/>
  <c r="Y1804" i="1"/>
  <c r="Z1804" i="1"/>
  <c r="AA1804" i="1"/>
  <c r="AB1804" i="1"/>
  <c r="AD1804" i="1"/>
  <c r="AG1804" i="1"/>
  <c r="S1805" i="1"/>
  <c r="T1805" i="1" s="1"/>
  <c r="W1805" i="1"/>
  <c r="Y1805" i="1"/>
  <c r="Z1805" i="1"/>
  <c r="AA1805" i="1"/>
  <c r="AB1805" i="1"/>
  <c r="AD1805" i="1"/>
  <c r="AG1805" i="1"/>
  <c r="AO1805" i="1" s="1"/>
  <c r="AH1805" i="1"/>
  <c r="S1806" i="1"/>
  <c r="T1806" i="1" s="1"/>
  <c r="W1806" i="1"/>
  <c r="Y1806" i="1"/>
  <c r="Z1806" i="1"/>
  <c r="AA1806" i="1"/>
  <c r="AB1806" i="1"/>
  <c r="AD1806" i="1"/>
  <c r="AG1806" i="1"/>
  <c r="S1807" i="1"/>
  <c r="T1807" i="1" s="1"/>
  <c r="W1807" i="1"/>
  <c r="X1807" i="1" s="1"/>
  <c r="AC1807" i="1" s="1"/>
  <c r="Y1807" i="1"/>
  <c r="Z1807" i="1"/>
  <c r="AA1807" i="1"/>
  <c r="AB1807" i="1"/>
  <c r="AD1807" i="1"/>
  <c r="AG1807" i="1"/>
  <c r="AI1808" i="1" s="1"/>
  <c r="S1808" i="1"/>
  <c r="T1808" i="1" s="1"/>
  <c r="W1808" i="1"/>
  <c r="Y1808" i="1"/>
  <c r="Z1808" i="1"/>
  <c r="AA1808" i="1"/>
  <c r="AB1808" i="1"/>
  <c r="AD1808" i="1"/>
  <c r="AG1808" i="1"/>
  <c r="S1809" i="1"/>
  <c r="T1809" i="1" s="1"/>
  <c r="W1809" i="1"/>
  <c r="Y1809" i="1"/>
  <c r="Z1809" i="1"/>
  <c r="AA1809" i="1"/>
  <c r="AB1809" i="1"/>
  <c r="AD1809" i="1"/>
  <c r="AG1809" i="1"/>
  <c r="S1810" i="1"/>
  <c r="T1810" i="1" s="1"/>
  <c r="W1810" i="1"/>
  <c r="X1810" i="1" s="1"/>
  <c r="AC1810" i="1" s="1"/>
  <c r="Y1810" i="1"/>
  <c r="Z1810" i="1"/>
  <c r="AA1810" i="1"/>
  <c r="AB1810" i="1"/>
  <c r="AD1810" i="1"/>
  <c r="AE1810" i="1"/>
  <c r="AG1810" i="1"/>
  <c r="AO1810" i="1" s="1"/>
  <c r="AH1810" i="1"/>
  <c r="AI1810" i="1"/>
  <c r="AJ1810" i="1"/>
  <c r="AK1810" i="1"/>
  <c r="AL1810" i="1"/>
  <c r="AM1810" i="1"/>
  <c r="AN1810" i="1"/>
  <c r="AP1810" i="1"/>
  <c r="AQ1810" i="1"/>
  <c r="AR1810" i="1"/>
  <c r="AS1810" i="1"/>
  <c r="AU1810" i="1"/>
  <c r="S1811" i="1"/>
  <c r="T1811" i="1" s="1"/>
  <c r="W1811" i="1"/>
  <c r="X1811" i="1" s="1"/>
  <c r="AC1811" i="1" s="1"/>
  <c r="Y1811" i="1"/>
  <c r="Z1811" i="1"/>
  <c r="AA1811" i="1"/>
  <c r="AB1811" i="1"/>
  <c r="AD1811" i="1"/>
  <c r="AE1811" i="1" s="1"/>
  <c r="AG1811" i="1"/>
  <c r="AI1811" i="1" s="1"/>
  <c r="AH1811" i="1"/>
  <c r="AL1811" i="1"/>
  <c r="S1812" i="1"/>
  <c r="T1812" i="1" s="1"/>
  <c r="W1812" i="1"/>
  <c r="Y1812" i="1"/>
  <c r="Z1812" i="1"/>
  <c r="AA1812" i="1"/>
  <c r="AB1812" i="1"/>
  <c r="AD1812" i="1"/>
  <c r="AG1812" i="1"/>
  <c r="S1813" i="1"/>
  <c r="T1813" i="1" s="1"/>
  <c r="W1813" i="1"/>
  <c r="Y1813" i="1"/>
  <c r="Z1813" i="1"/>
  <c r="AA1813" i="1"/>
  <c r="AB1813" i="1"/>
  <c r="AD1813" i="1"/>
  <c r="AG1813" i="1"/>
  <c r="S1814" i="1"/>
  <c r="T1814" i="1" s="1"/>
  <c r="W1814" i="1"/>
  <c r="Y1814" i="1"/>
  <c r="Z1814" i="1"/>
  <c r="AA1814" i="1"/>
  <c r="AB1814" i="1"/>
  <c r="AD1814" i="1"/>
  <c r="AG1814" i="1"/>
  <c r="S1815" i="1"/>
  <c r="T1815" i="1" s="1"/>
  <c r="W1815" i="1"/>
  <c r="Y1815" i="1"/>
  <c r="Z1815" i="1"/>
  <c r="AA1815" i="1"/>
  <c r="AB1815" i="1"/>
  <c r="AD1815" i="1"/>
  <c r="AG1815" i="1"/>
  <c r="AL1813" i="1" s="1"/>
  <c r="AN1815" i="1"/>
  <c r="AS1815" i="1"/>
  <c r="S1816" i="1"/>
  <c r="T1816" i="1" s="1"/>
  <c r="W1816" i="1"/>
  <c r="Y1816" i="1"/>
  <c r="Z1816" i="1"/>
  <c r="AA1816" i="1"/>
  <c r="AB1816" i="1"/>
  <c r="AD1816" i="1"/>
  <c r="AG1816" i="1"/>
  <c r="AM1816" i="1" s="1"/>
  <c r="S1817" i="1"/>
  <c r="T1817" i="1"/>
  <c r="W1817" i="1"/>
  <c r="Y1817" i="1"/>
  <c r="Z1817" i="1"/>
  <c r="AA1817" i="1"/>
  <c r="AB1817" i="1"/>
  <c r="AD1817" i="1"/>
  <c r="AG1817" i="1"/>
  <c r="S1818" i="1"/>
  <c r="T1818" i="1"/>
  <c r="W1818" i="1"/>
  <c r="Y1818" i="1"/>
  <c r="Z1818" i="1"/>
  <c r="AA1818" i="1"/>
  <c r="AB1818" i="1"/>
  <c r="AD1818" i="1"/>
  <c r="AG1818" i="1"/>
  <c r="AJ1818" i="1"/>
  <c r="S1819" i="1"/>
  <c r="T1819" i="1" s="1"/>
  <c r="W1819" i="1"/>
  <c r="Y1819" i="1"/>
  <c r="Z1819" i="1"/>
  <c r="AA1819" i="1"/>
  <c r="AB1819" i="1"/>
  <c r="AD1819" i="1"/>
  <c r="AG1819" i="1"/>
  <c r="S1820" i="1"/>
  <c r="T1820" i="1" s="1"/>
  <c r="W1820" i="1"/>
  <c r="Y1820" i="1"/>
  <c r="Z1820" i="1"/>
  <c r="AA1820" i="1"/>
  <c r="AB1820" i="1"/>
  <c r="AD1820" i="1"/>
  <c r="AG1820" i="1"/>
  <c r="AI1820" i="1" s="1"/>
  <c r="S1821" i="1"/>
  <c r="T1821" i="1" s="1"/>
  <c r="W1821" i="1"/>
  <c r="Y1821" i="1"/>
  <c r="Z1821" i="1"/>
  <c r="AA1821" i="1"/>
  <c r="AB1821" i="1"/>
  <c r="AD1821" i="1"/>
  <c r="AG1821" i="1"/>
  <c r="AN1820" i="1" s="1"/>
  <c r="S1822" i="1"/>
  <c r="T1822" i="1" s="1"/>
  <c r="W1822" i="1"/>
  <c r="X1822" i="1" s="1"/>
  <c r="AC1822" i="1" s="1"/>
  <c r="Y1822" i="1"/>
  <c r="Z1822" i="1"/>
  <c r="AA1822" i="1"/>
  <c r="AB1822" i="1"/>
  <c r="AD1822" i="1"/>
  <c r="AG1822" i="1"/>
  <c r="S1823" i="1"/>
  <c r="T1823" i="1"/>
  <c r="W1823" i="1"/>
  <c r="Y1823" i="1"/>
  <c r="Z1823" i="1"/>
  <c r="AA1823" i="1"/>
  <c r="AB1823" i="1"/>
  <c r="AD1823" i="1"/>
  <c r="AG1823" i="1"/>
  <c r="S1824" i="1"/>
  <c r="T1824" i="1" s="1"/>
  <c r="W1824" i="1"/>
  <c r="Y1824" i="1"/>
  <c r="Z1824" i="1"/>
  <c r="AA1824" i="1"/>
  <c r="AB1824" i="1"/>
  <c r="AD1824" i="1"/>
  <c r="AG1824" i="1"/>
  <c r="S1825" i="1"/>
  <c r="T1825" i="1" s="1"/>
  <c r="W1825" i="1"/>
  <c r="Y1825" i="1"/>
  <c r="Z1825" i="1"/>
  <c r="AA1825" i="1"/>
  <c r="AB1825" i="1"/>
  <c r="AD1825" i="1"/>
  <c r="AG1825" i="1"/>
  <c r="S1826" i="1"/>
  <c r="T1826" i="1" s="1"/>
  <c r="W1826" i="1"/>
  <c r="Y1826" i="1"/>
  <c r="Z1826" i="1"/>
  <c r="AA1826" i="1"/>
  <c r="AB1826" i="1"/>
  <c r="AD1826" i="1"/>
  <c r="AG1826" i="1"/>
  <c r="S1827" i="1"/>
  <c r="T1827" i="1" s="1"/>
  <c r="W1827" i="1"/>
  <c r="Y1827" i="1"/>
  <c r="Z1827" i="1"/>
  <c r="AA1827" i="1"/>
  <c r="AB1827" i="1"/>
  <c r="AD1827" i="1"/>
  <c r="AG1827" i="1"/>
  <c r="S1828" i="1"/>
  <c r="T1828" i="1"/>
  <c r="W1828" i="1"/>
  <c r="Y1828" i="1"/>
  <c r="Z1828" i="1"/>
  <c r="AA1828" i="1"/>
  <c r="AB1828" i="1"/>
  <c r="AD1828" i="1"/>
  <c r="AE1829" i="1" s="1"/>
  <c r="AG1828" i="1"/>
  <c r="AR1828" i="1" s="1"/>
  <c r="AH1828" i="1"/>
  <c r="S1829" i="1"/>
  <c r="T1829" i="1" s="1"/>
  <c r="W1829" i="1"/>
  <c r="Y1829" i="1"/>
  <c r="Z1829" i="1"/>
  <c r="AA1829" i="1"/>
  <c r="AB1829" i="1"/>
  <c r="AD1829" i="1"/>
  <c r="AG1829" i="1"/>
  <c r="AM1829" i="1"/>
  <c r="S1830" i="1"/>
  <c r="T1830" i="1" s="1"/>
  <c r="W1830" i="1"/>
  <c r="Y1830" i="1"/>
  <c r="Z1830" i="1"/>
  <c r="AA1830" i="1"/>
  <c r="AB1830" i="1"/>
  <c r="AD1830" i="1"/>
  <c r="AG1830" i="1"/>
  <c r="AN1830" i="1" s="1"/>
  <c r="S1831" i="1"/>
  <c r="T1831" i="1" s="1"/>
  <c r="W1831" i="1"/>
  <c r="Y1831" i="1"/>
  <c r="Z1831" i="1"/>
  <c r="AA1831" i="1"/>
  <c r="AB1831" i="1"/>
  <c r="AD1831" i="1"/>
  <c r="AG1831" i="1"/>
  <c r="S1832" i="1"/>
  <c r="T1832" i="1" s="1"/>
  <c r="W1832" i="1"/>
  <c r="Y1832" i="1"/>
  <c r="Z1832" i="1"/>
  <c r="AA1832" i="1"/>
  <c r="AB1832" i="1"/>
  <c r="AD1832" i="1"/>
  <c r="AG1832" i="1"/>
  <c r="AK1833" i="1" s="1"/>
  <c r="S1833" i="1"/>
  <c r="T1833" i="1" s="1"/>
  <c r="W1833" i="1"/>
  <c r="Y1833" i="1"/>
  <c r="Z1833" i="1"/>
  <c r="AA1833" i="1"/>
  <c r="AB1833" i="1"/>
  <c r="AD1833" i="1"/>
  <c r="AG1833" i="1"/>
  <c r="S1834" i="1"/>
  <c r="T1834" i="1" s="1"/>
  <c r="W1834" i="1"/>
  <c r="Y1834" i="1"/>
  <c r="Z1834" i="1"/>
  <c r="AA1834" i="1"/>
  <c r="AB1834" i="1"/>
  <c r="AD1834" i="1"/>
  <c r="AG1834" i="1"/>
  <c r="S1835" i="1"/>
  <c r="T1835" i="1"/>
  <c r="W1835" i="1"/>
  <c r="Y1835" i="1"/>
  <c r="Z1835" i="1"/>
  <c r="AA1835" i="1"/>
  <c r="AB1835" i="1"/>
  <c r="AD1835" i="1"/>
  <c r="AG1835" i="1"/>
  <c r="S1836" i="1"/>
  <c r="T1836" i="1"/>
  <c r="W1836" i="1"/>
  <c r="Y1836" i="1"/>
  <c r="Z1836" i="1"/>
  <c r="AA1836" i="1"/>
  <c r="AB1836" i="1"/>
  <c r="AD1836" i="1"/>
  <c r="AG1836" i="1"/>
  <c r="S1837" i="1"/>
  <c r="T1837" i="1" s="1"/>
  <c r="W1837" i="1"/>
  <c r="Y1837" i="1"/>
  <c r="Z1837" i="1"/>
  <c r="AA1837" i="1"/>
  <c r="AB1837" i="1"/>
  <c r="AD1837" i="1"/>
  <c r="AG1837" i="1"/>
  <c r="S1838" i="1"/>
  <c r="T1838" i="1" s="1"/>
  <c r="W1838" i="1"/>
  <c r="Y1838" i="1"/>
  <c r="Z1838" i="1"/>
  <c r="AA1838" i="1"/>
  <c r="AB1838" i="1"/>
  <c r="AD1838" i="1"/>
  <c r="AE1834" i="1" s="1"/>
  <c r="AG1838" i="1"/>
  <c r="S1839" i="1"/>
  <c r="T1839" i="1" s="1"/>
  <c r="W1839" i="1"/>
  <c r="Y1839" i="1"/>
  <c r="Z1839" i="1"/>
  <c r="AA1839" i="1"/>
  <c r="AB1839" i="1"/>
  <c r="AD1839" i="1"/>
  <c r="AG1839" i="1"/>
  <c r="S1840" i="1"/>
  <c r="T1840" i="1" s="1"/>
  <c r="W1840" i="1"/>
  <c r="Y1840" i="1"/>
  <c r="Z1840" i="1"/>
  <c r="AA1840" i="1"/>
  <c r="AB1840" i="1"/>
  <c r="AD1840" i="1"/>
  <c r="AG1840" i="1"/>
  <c r="AM1840" i="1"/>
  <c r="AR1840" i="1"/>
  <c r="AT1840" i="1"/>
  <c r="S1841" i="1"/>
  <c r="T1841" i="1" s="1"/>
  <c r="W1841" i="1"/>
  <c r="Y1841" i="1"/>
  <c r="Z1841" i="1"/>
  <c r="AA1841" i="1"/>
  <c r="AB1841" i="1"/>
  <c r="AD1841" i="1"/>
  <c r="AG1841" i="1"/>
  <c r="S1842" i="1"/>
  <c r="T1842" i="1" s="1"/>
  <c r="W1842" i="1"/>
  <c r="Y1842" i="1"/>
  <c r="Z1842" i="1"/>
  <c r="AA1842" i="1"/>
  <c r="AB1842" i="1"/>
  <c r="AD1842" i="1"/>
  <c r="AG1842" i="1"/>
  <c r="S1843" i="1"/>
  <c r="T1843" i="1" s="1"/>
  <c r="W1843" i="1"/>
  <c r="Y1843" i="1"/>
  <c r="Z1843" i="1"/>
  <c r="AA1843" i="1"/>
  <c r="AB1843" i="1"/>
  <c r="AD1843" i="1"/>
  <c r="AG1843" i="1"/>
  <c r="AT1843" i="1" s="1"/>
  <c r="AK1843" i="1"/>
  <c r="AM1843" i="1"/>
  <c r="AU1843" i="1"/>
  <c r="S1844" i="1"/>
  <c r="T1844" i="1" s="1"/>
  <c r="W1844" i="1"/>
  <c r="X1845" i="1" s="1"/>
  <c r="AC1845" i="1" s="1"/>
  <c r="Y1844" i="1"/>
  <c r="Z1844" i="1"/>
  <c r="AA1844" i="1"/>
  <c r="AB1844" i="1"/>
  <c r="AD1844" i="1"/>
  <c r="AG1844" i="1"/>
  <c r="S1845" i="1"/>
  <c r="T1845" i="1" s="1"/>
  <c r="W1845" i="1"/>
  <c r="Y1845" i="1"/>
  <c r="Z1845" i="1"/>
  <c r="AA1845" i="1"/>
  <c r="AB1845" i="1"/>
  <c r="AD1845" i="1"/>
  <c r="AE1844" i="1" s="1"/>
  <c r="AE1845" i="1"/>
  <c r="AG1845" i="1"/>
  <c r="S1846" i="1"/>
  <c r="T1846" i="1" s="1"/>
  <c r="W1846" i="1"/>
  <c r="X1846" i="1" s="1"/>
  <c r="AC1846" i="1" s="1"/>
  <c r="Y1846" i="1"/>
  <c r="Z1846" i="1"/>
  <c r="AA1846" i="1"/>
  <c r="AB1846" i="1"/>
  <c r="AD1846" i="1"/>
  <c r="AE1846" i="1" s="1"/>
  <c r="AG1846" i="1"/>
  <c r="AH1846" i="1" s="1"/>
  <c r="AL1846" i="1"/>
  <c r="AN1846" i="1"/>
  <c r="AQ1846" i="1"/>
  <c r="AR1846" i="1"/>
  <c r="S1847" i="1"/>
  <c r="T1847" i="1" s="1"/>
  <c r="W1847" i="1"/>
  <c r="Y1847" i="1"/>
  <c r="Z1847" i="1"/>
  <c r="AA1847" i="1"/>
  <c r="AB1847" i="1"/>
  <c r="AD1847" i="1"/>
  <c r="AG1847" i="1"/>
  <c r="AQ1847" i="1" s="1"/>
  <c r="S1848" i="1"/>
  <c r="T1848" i="1" s="1"/>
  <c r="W1848" i="1"/>
  <c r="Y1848" i="1"/>
  <c r="Z1848" i="1"/>
  <c r="AA1848" i="1"/>
  <c r="AB1848" i="1"/>
  <c r="AD1848" i="1"/>
  <c r="AG1848" i="1"/>
  <c r="S1849" i="1"/>
  <c r="T1849" i="1" s="1"/>
  <c r="W1849" i="1"/>
  <c r="Y1849" i="1"/>
  <c r="Z1849" i="1"/>
  <c r="AA1849" i="1"/>
  <c r="AB1849" i="1"/>
  <c r="AD1849" i="1"/>
  <c r="AG1849" i="1"/>
  <c r="S1850" i="1"/>
  <c r="T1850" i="1" s="1"/>
  <c r="W1850" i="1"/>
  <c r="Y1850" i="1"/>
  <c r="Z1850" i="1"/>
  <c r="AA1850" i="1"/>
  <c r="AB1850" i="1"/>
  <c r="AD1850" i="1"/>
  <c r="AG1850" i="1"/>
  <c r="S1851" i="1"/>
  <c r="T1851" i="1" s="1"/>
  <c r="W1851" i="1"/>
  <c r="X1851" i="1"/>
  <c r="AC1851" i="1" s="1"/>
  <c r="Y1851" i="1"/>
  <c r="Z1851" i="1"/>
  <c r="AA1851" i="1"/>
  <c r="AB1851" i="1"/>
  <c r="AD1851" i="1"/>
  <c r="AE1851" i="1" s="1"/>
  <c r="AG1851" i="1"/>
  <c r="AI1851" i="1"/>
  <c r="AK1851" i="1"/>
  <c r="AS1851" i="1"/>
  <c r="S1852" i="1"/>
  <c r="T1852" i="1" s="1"/>
  <c r="W1852" i="1"/>
  <c r="Y1852" i="1"/>
  <c r="Z1852" i="1"/>
  <c r="AA1852" i="1"/>
  <c r="AB1852" i="1"/>
  <c r="AD1852" i="1"/>
  <c r="AG1852" i="1"/>
  <c r="S1853" i="1"/>
  <c r="T1853" i="1"/>
  <c r="W1853" i="1"/>
  <c r="Y1853" i="1"/>
  <c r="Z1853" i="1"/>
  <c r="AA1853" i="1"/>
  <c r="AB1853" i="1"/>
  <c r="AD1853" i="1"/>
  <c r="AG1853" i="1"/>
  <c r="S1854" i="1"/>
  <c r="T1854" i="1" s="1"/>
  <c r="W1854" i="1"/>
  <c r="X1854" i="1" s="1"/>
  <c r="AC1854" i="1" s="1"/>
  <c r="Y1854" i="1"/>
  <c r="Z1854" i="1"/>
  <c r="AA1854" i="1"/>
  <c r="AB1854" i="1"/>
  <c r="AD1854" i="1"/>
  <c r="AG1854" i="1"/>
  <c r="S1855" i="1"/>
  <c r="T1855" i="1" s="1"/>
  <c r="W1855" i="1"/>
  <c r="Y1855" i="1"/>
  <c r="Z1855" i="1"/>
  <c r="AA1855" i="1"/>
  <c r="AB1855" i="1"/>
  <c r="AD1855" i="1"/>
  <c r="AG1855" i="1"/>
  <c r="AR1855" i="1"/>
  <c r="S1856" i="1"/>
  <c r="T1856" i="1" s="1"/>
  <c r="W1856" i="1"/>
  <c r="Y1856" i="1"/>
  <c r="Z1856" i="1"/>
  <c r="AA1856" i="1"/>
  <c r="AB1856" i="1"/>
  <c r="AD1856" i="1"/>
  <c r="AG1856" i="1"/>
  <c r="S1857" i="1"/>
  <c r="T1857" i="1" s="1"/>
  <c r="W1857" i="1"/>
  <c r="Y1857" i="1"/>
  <c r="Z1857" i="1"/>
  <c r="AA1857" i="1"/>
  <c r="AB1857" i="1"/>
  <c r="AD1857" i="1"/>
  <c r="AG1857" i="1"/>
  <c r="S1858" i="1"/>
  <c r="T1858" i="1" s="1"/>
  <c r="W1858" i="1"/>
  <c r="Y1858" i="1"/>
  <c r="Z1858" i="1"/>
  <c r="AA1858" i="1"/>
  <c r="AB1858" i="1"/>
  <c r="AD1858" i="1"/>
  <c r="AG1858" i="1"/>
  <c r="S1859" i="1"/>
  <c r="T1859" i="1" s="1"/>
  <c r="W1859" i="1"/>
  <c r="Y1859" i="1"/>
  <c r="Z1859" i="1"/>
  <c r="AA1859" i="1"/>
  <c r="AB1859" i="1"/>
  <c r="AD1859" i="1"/>
  <c r="AG1859" i="1"/>
  <c r="AM1858" i="1" s="1"/>
  <c r="S1860" i="1"/>
  <c r="T1860" i="1" s="1"/>
  <c r="W1860" i="1"/>
  <c r="Y1860" i="1"/>
  <c r="Z1860" i="1"/>
  <c r="AA1860" i="1"/>
  <c r="AB1860" i="1"/>
  <c r="AD1860" i="1"/>
  <c r="AG1860" i="1"/>
  <c r="S1861" i="1"/>
  <c r="T1861" i="1" s="1"/>
  <c r="W1861" i="1"/>
  <c r="X1861" i="1" s="1"/>
  <c r="AC1861" i="1" s="1"/>
  <c r="Y1861" i="1"/>
  <c r="Z1861" i="1"/>
  <c r="AA1861" i="1"/>
  <c r="AB1861" i="1"/>
  <c r="AD1861" i="1"/>
  <c r="AE1861" i="1" s="1"/>
  <c r="AG1861" i="1"/>
  <c r="AO1861" i="1" s="1"/>
  <c r="AH1861" i="1"/>
  <c r="AI1861" i="1"/>
  <c r="S1862" i="1"/>
  <c r="T1862" i="1" s="1"/>
  <c r="W1862" i="1"/>
  <c r="Y1862" i="1"/>
  <c r="Z1862" i="1"/>
  <c r="AA1862" i="1"/>
  <c r="AB1862" i="1"/>
  <c r="AD1862" i="1"/>
  <c r="AG1862" i="1"/>
  <c r="S1863" i="1"/>
  <c r="T1863" i="1" s="1"/>
  <c r="W1863" i="1"/>
  <c r="Y1863" i="1"/>
  <c r="Z1863" i="1"/>
  <c r="AA1863" i="1"/>
  <c r="AB1863" i="1"/>
  <c r="AD1863" i="1"/>
  <c r="AG1863" i="1"/>
  <c r="S1864" i="1"/>
  <c r="T1864" i="1" s="1"/>
  <c r="W1864" i="1"/>
  <c r="Y1864" i="1"/>
  <c r="Z1864" i="1"/>
  <c r="AA1864" i="1"/>
  <c r="AB1864" i="1"/>
  <c r="AD1864" i="1"/>
  <c r="AG1864" i="1"/>
  <c r="S1865" i="1"/>
  <c r="T1865" i="1" s="1"/>
  <c r="W1865" i="1"/>
  <c r="Y1865" i="1"/>
  <c r="Z1865" i="1"/>
  <c r="AA1865" i="1"/>
  <c r="AB1865" i="1"/>
  <c r="AD1865" i="1"/>
  <c r="AG1865" i="1"/>
  <c r="S1866" i="1"/>
  <c r="T1866" i="1"/>
  <c r="W1866" i="1"/>
  <c r="Y1866" i="1"/>
  <c r="Z1866" i="1"/>
  <c r="AA1866" i="1"/>
  <c r="AB1866" i="1"/>
  <c r="AD1866" i="1"/>
  <c r="AG1866" i="1"/>
  <c r="S1867" i="1"/>
  <c r="T1867" i="1" s="1"/>
  <c r="W1867" i="1"/>
  <c r="Y1867" i="1"/>
  <c r="Z1867" i="1"/>
  <c r="AA1867" i="1"/>
  <c r="AB1867" i="1"/>
  <c r="AD1867" i="1"/>
  <c r="AG1867" i="1"/>
  <c r="AI1867" i="1"/>
  <c r="S1868" i="1"/>
  <c r="T1868" i="1" s="1"/>
  <c r="W1868" i="1"/>
  <c r="Y1868" i="1"/>
  <c r="Z1868" i="1"/>
  <c r="AA1868" i="1"/>
  <c r="AB1868" i="1"/>
  <c r="AD1868" i="1"/>
  <c r="AG1868" i="1"/>
  <c r="S1869" i="1"/>
  <c r="T1869" i="1"/>
  <c r="W1869" i="1"/>
  <c r="Y1869" i="1"/>
  <c r="Z1869" i="1"/>
  <c r="AA1869" i="1"/>
  <c r="AB1869" i="1"/>
  <c r="AD1869" i="1"/>
  <c r="AG1869" i="1"/>
  <c r="S1870" i="1"/>
  <c r="T1870" i="1" s="1"/>
  <c r="W1870" i="1"/>
  <c r="Y1870" i="1"/>
  <c r="Z1870" i="1"/>
  <c r="AA1870" i="1"/>
  <c r="AB1870" i="1"/>
  <c r="AD1870" i="1"/>
  <c r="AG1870" i="1"/>
  <c r="S1871" i="1"/>
  <c r="T1871" i="1" s="1"/>
  <c r="W1871" i="1"/>
  <c r="Y1871" i="1"/>
  <c r="Z1871" i="1"/>
  <c r="AA1871" i="1"/>
  <c r="AB1871" i="1"/>
  <c r="AD1871" i="1"/>
  <c r="AG1871" i="1"/>
  <c r="S1872" i="1"/>
  <c r="T1872" i="1"/>
  <c r="W1872" i="1"/>
  <c r="Y1872" i="1"/>
  <c r="Z1872" i="1"/>
  <c r="AA1872" i="1"/>
  <c r="AB1872" i="1"/>
  <c r="AD1872" i="1"/>
  <c r="AG1872" i="1"/>
  <c r="S1873" i="1"/>
  <c r="T1873" i="1" s="1"/>
  <c r="W1873" i="1"/>
  <c r="Y1873" i="1"/>
  <c r="Z1873" i="1"/>
  <c r="AA1873" i="1"/>
  <c r="AB1873" i="1"/>
  <c r="AD1873" i="1"/>
  <c r="AE1876" i="1" s="1"/>
  <c r="AG1873" i="1"/>
  <c r="S1874" i="1"/>
  <c r="T1874" i="1" s="1"/>
  <c r="W1874" i="1"/>
  <c r="Y1874" i="1"/>
  <c r="Z1874" i="1"/>
  <c r="AA1874" i="1"/>
  <c r="AB1874" i="1"/>
  <c r="AD1874" i="1"/>
  <c r="AG1874" i="1"/>
  <c r="S1875" i="1"/>
  <c r="T1875" i="1" s="1"/>
  <c r="W1875" i="1"/>
  <c r="Y1875" i="1"/>
  <c r="Z1875" i="1"/>
  <c r="AA1875" i="1"/>
  <c r="AB1875" i="1"/>
  <c r="AD1875" i="1"/>
  <c r="AG1875" i="1"/>
  <c r="S1876" i="1"/>
  <c r="T1876" i="1" s="1"/>
  <c r="W1876" i="1"/>
  <c r="Y1876" i="1"/>
  <c r="Z1876" i="1"/>
  <c r="AA1876" i="1"/>
  <c r="AB1876" i="1"/>
  <c r="AD1876" i="1"/>
  <c r="AG1876" i="1"/>
  <c r="S1877" i="1"/>
  <c r="T1877" i="1" s="1"/>
  <c r="W1877" i="1"/>
  <c r="Y1877" i="1"/>
  <c r="Z1877" i="1"/>
  <c r="AA1877" i="1"/>
  <c r="AB1877" i="1"/>
  <c r="AD1877" i="1"/>
  <c r="AG1877" i="1"/>
  <c r="AU1877" i="1" s="1"/>
  <c r="S1878" i="1"/>
  <c r="T1878" i="1" s="1"/>
  <c r="W1878" i="1"/>
  <c r="X1877" i="1" s="1"/>
  <c r="AC1877" i="1" s="1"/>
  <c r="Y1878" i="1"/>
  <c r="Z1878" i="1"/>
  <c r="AA1878" i="1"/>
  <c r="AB1878" i="1"/>
  <c r="AD1878" i="1"/>
  <c r="AG1878" i="1"/>
  <c r="S1879" i="1"/>
  <c r="T1879" i="1" s="1"/>
  <c r="W1879" i="1"/>
  <c r="X1879" i="1" s="1"/>
  <c r="AC1879" i="1" s="1"/>
  <c r="Y1879" i="1"/>
  <c r="Z1879" i="1"/>
  <c r="AA1879" i="1"/>
  <c r="AB1879" i="1"/>
  <c r="AD1879" i="1"/>
  <c r="AE1879" i="1" s="1"/>
  <c r="AG1879" i="1"/>
  <c r="AH1879" i="1"/>
  <c r="S1880" i="1"/>
  <c r="T1880" i="1" s="1"/>
  <c r="W1880" i="1"/>
  <c r="Y1880" i="1"/>
  <c r="Z1880" i="1"/>
  <c r="AA1880" i="1"/>
  <c r="AB1880" i="1"/>
  <c r="AD1880" i="1"/>
  <c r="AG1880" i="1"/>
  <c r="AH1885" i="1" s="1"/>
  <c r="S1881" i="1"/>
  <c r="T1881" i="1" s="1"/>
  <c r="W1881" i="1"/>
  <c r="Y1881" i="1"/>
  <c r="Z1881" i="1"/>
  <c r="AA1881" i="1"/>
  <c r="AB1881" i="1"/>
  <c r="AD1881" i="1"/>
  <c r="AG1881" i="1"/>
  <c r="AO1885" i="1" s="1"/>
  <c r="S1882" i="1"/>
  <c r="T1882" i="1" s="1"/>
  <c r="W1882" i="1"/>
  <c r="Y1882" i="1"/>
  <c r="Z1882" i="1"/>
  <c r="AA1882" i="1"/>
  <c r="AB1882" i="1"/>
  <c r="AD1882" i="1"/>
  <c r="AG1882" i="1"/>
  <c r="S1883" i="1"/>
  <c r="T1883" i="1" s="1"/>
  <c r="W1883" i="1"/>
  <c r="Y1883" i="1"/>
  <c r="Z1883" i="1"/>
  <c r="AA1883" i="1"/>
  <c r="AB1883" i="1"/>
  <c r="AD1883" i="1"/>
  <c r="AG1883" i="1"/>
  <c r="AJ1883" i="1"/>
  <c r="S1884" i="1"/>
  <c r="T1884" i="1" s="1"/>
  <c r="W1884" i="1"/>
  <c r="Y1884" i="1"/>
  <c r="Z1884" i="1"/>
  <c r="AA1884" i="1"/>
  <c r="AB1884" i="1"/>
  <c r="AD1884" i="1"/>
  <c r="AG1884" i="1"/>
  <c r="S1885" i="1"/>
  <c r="T1885" i="1" s="1"/>
  <c r="W1885" i="1"/>
  <c r="Y1885" i="1"/>
  <c r="Z1885" i="1"/>
  <c r="AA1885" i="1"/>
  <c r="AB1885" i="1"/>
  <c r="AD1885" i="1"/>
  <c r="AG1885" i="1"/>
  <c r="S1886" i="1"/>
  <c r="T1886" i="1" s="1"/>
  <c r="W1886" i="1"/>
  <c r="Y1886" i="1"/>
  <c r="Z1886" i="1"/>
  <c r="AA1886" i="1"/>
  <c r="AB1886" i="1"/>
  <c r="AD1886" i="1"/>
  <c r="AG1886" i="1"/>
  <c r="S1887" i="1"/>
  <c r="T1887" i="1" s="1"/>
  <c r="W1887" i="1"/>
  <c r="Y1887" i="1"/>
  <c r="Z1887" i="1"/>
  <c r="AA1887" i="1"/>
  <c r="AB1887" i="1"/>
  <c r="AD1887" i="1"/>
  <c r="AG1887" i="1"/>
  <c r="S1888" i="1"/>
  <c r="T1888" i="1" s="1"/>
  <c r="W1888" i="1"/>
  <c r="X1887" i="1" s="1"/>
  <c r="AC1887" i="1" s="1"/>
  <c r="Y1888" i="1"/>
  <c r="Z1888" i="1"/>
  <c r="AA1888" i="1"/>
  <c r="AB1888" i="1"/>
  <c r="AD1888" i="1"/>
  <c r="AG1888" i="1"/>
  <c r="S1889" i="1"/>
  <c r="T1889" i="1" s="1"/>
  <c r="W1889" i="1"/>
  <c r="Y1889" i="1"/>
  <c r="Z1889" i="1"/>
  <c r="AA1889" i="1"/>
  <c r="AB1889" i="1"/>
  <c r="AD1889" i="1"/>
  <c r="AG1889" i="1"/>
  <c r="AP1889" i="1" s="1"/>
  <c r="S1890" i="1"/>
  <c r="T1890" i="1" s="1"/>
  <c r="W1890" i="1"/>
  <c r="X1889" i="1" s="1"/>
  <c r="AC1889" i="1" s="1"/>
  <c r="Y1890" i="1"/>
  <c r="Z1890" i="1"/>
  <c r="AA1890" i="1"/>
  <c r="AB1890" i="1"/>
  <c r="AD1890" i="1"/>
  <c r="AG1890" i="1"/>
  <c r="S1891" i="1"/>
  <c r="T1891" i="1" s="1"/>
  <c r="W1891" i="1"/>
  <c r="Y1891" i="1"/>
  <c r="Z1891" i="1"/>
  <c r="AA1891" i="1"/>
  <c r="AB1891" i="1"/>
  <c r="AD1891" i="1"/>
  <c r="AG1891" i="1"/>
  <c r="S1892" i="1"/>
  <c r="T1892" i="1" s="1"/>
  <c r="W1892" i="1"/>
  <c r="Y1892" i="1"/>
  <c r="Z1892" i="1"/>
  <c r="AA1892" i="1"/>
  <c r="AB1892" i="1"/>
  <c r="AD1892" i="1"/>
  <c r="AG1892" i="1"/>
  <c r="S1893" i="1"/>
  <c r="T1893" i="1" s="1"/>
  <c r="W1893" i="1"/>
  <c r="Y1893" i="1"/>
  <c r="Z1893" i="1"/>
  <c r="AA1893" i="1"/>
  <c r="AB1893" i="1"/>
  <c r="AD1893" i="1"/>
  <c r="AG1893" i="1"/>
  <c r="AQ1893" i="1"/>
  <c r="S1894" i="1"/>
  <c r="T1894" i="1" s="1"/>
  <c r="W1894" i="1"/>
  <c r="Y1894" i="1"/>
  <c r="Z1894" i="1"/>
  <c r="AA1894" i="1"/>
  <c r="AB1894" i="1"/>
  <c r="AD1894" i="1"/>
  <c r="AG1894" i="1"/>
  <c r="S1895" i="1"/>
  <c r="T1895" i="1" s="1"/>
  <c r="W1895" i="1"/>
  <c r="X1895" i="1"/>
  <c r="AC1895" i="1" s="1"/>
  <c r="Y1895" i="1"/>
  <c r="Z1895" i="1"/>
  <c r="AA1895" i="1"/>
  <c r="AB1895" i="1"/>
  <c r="AD1895" i="1"/>
  <c r="AE1895" i="1" s="1"/>
  <c r="AG1895" i="1"/>
  <c r="AI1895" i="1" s="1"/>
  <c r="S1896" i="1"/>
  <c r="T1896" i="1" s="1"/>
  <c r="W1896" i="1"/>
  <c r="Y1896" i="1"/>
  <c r="Z1896" i="1"/>
  <c r="AA1896" i="1"/>
  <c r="AB1896" i="1"/>
  <c r="AD1896" i="1"/>
  <c r="AG1896" i="1"/>
  <c r="S1897" i="1"/>
  <c r="T1897" i="1" s="1"/>
  <c r="W1897" i="1"/>
  <c r="Y1897" i="1"/>
  <c r="Z1897" i="1"/>
  <c r="AA1897" i="1"/>
  <c r="AB1897" i="1"/>
  <c r="AD1897" i="1"/>
  <c r="AG1897" i="1"/>
  <c r="S1898" i="1"/>
  <c r="T1898" i="1"/>
  <c r="W1898" i="1"/>
  <c r="Y1898" i="1"/>
  <c r="Z1898" i="1"/>
  <c r="AA1898" i="1"/>
  <c r="AB1898" i="1"/>
  <c r="AD1898" i="1"/>
  <c r="AG1898" i="1"/>
  <c r="S1899" i="1"/>
  <c r="T1899" i="1" s="1"/>
  <c r="W1899" i="1"/>
  <c r="Y1899" i="1"/>
  <c r="Z1899" i="1"/>
  <c r="AA1899" i="1"/>
  <c r="AB1899" i="1"/>
  <c r="AD1899" i="1"/>
  <c r="AG1899" i="1"/>
  <c r="AP1902" i="1" s="1"/>
  <c r="S1900" i="1"/>
  <c r="T1900" i="1"/>
  <c r="W1900" i="1"/>
  <c r="Y1900" i="1"/>
  <c r="Z1900" i="1"/>
  <c r="AA1900" i="1"/>
  <c r="AB1900" i="1"/>
  <c r="AD1900" i="1"/>
  <c r="AE1899" i="1" s="1"/>
  <c r="AG1900" i="1"/>
  <c r="AO1900" i="1" s="1"/>
  <c r="AL1900" i="1"/>
  <c r="S1901" i="1"/>
  <c r="T1901" i="1" s="1"/>
  <c r="W1901" i="1"/>
  <c r="Y1901" i="1"/>
  <c r="Z1901" i="1"/>
  <c r="AA1901" i="1"/>
  <c r="AB1901" i="1"/>
  <c r="AD1901" i="1"/>
  <c r="AG1901" i="1"/>
  <c r="AJ1901" i="1"/>
  <c r="AM1901" i="1"/>
  <c r="AN1901" i="1"/>
  <c r="AQ1901" i="1"/>
  <c r="AS1901" i="1"/>
  <c r="AU1901" i="1"/>
  <c r="S1902" i="1"/>
  <c r="T1902" i="1" s="1"/>
  <c r="W1902" i="1"/>
  <c r="Y1902" i="1"/>
  <c r="Z1902" i="1"/>
  <c r="AA1902" i="1"/>
  <c r="AB1902" i="1"/>
  <c r="AD1902" i="1"/>
  <c r="AG1902" i="1"/>
  <c r="AH1902" i="1"/>
  <c r="AO1902" i="1"/>
  <c r="AR1902" i="1"/>
  <c r="AU1902" i="1"/>
  <c r="S1903" i="1"/>
  <c r="T1903" i="1" s="1"/>
  <c r="W1903" i="1"/>
  <c r="X1903" i="1" s="1"/>
  <c r="AC1903" i="1" s="1"/>
  <c r="Y1903" i="1"/>
  <c r="Z1903" i="1"/>
  <c r="AA1903" i="1"/>
  <c r="AB1903" i="1"/>
  <c r="AD1903" i="1"/>
  <c r="AE1903" i="1" s="1"/>
  <c r="AG1903" i="1"/>
  <c r="AJ1903" i="1" s="1"/>
  <c r="AL1903" i="1"/>
  <c r="AN1903" i="1"/>
  <c r="AQ1903" i="1"/>
  <c r="AU1903" i="1"/>
  <c r="S1904" i="1"/>
  <c r="T1904" i="1"/>
  <c r="W1904" i="1"/>
  <c r="X1904" i="1" s="1"/>
  <c r="AC1904" i="1" s="1"/>
  <c r="Y1904" i="1"/>
  <c r="Z1904" i="1"/>
  <c r="AA1904" i="1"/>
  <c r="AB1904" i="1"/>
  <c r="AD1904" i="1"/>
  <c r="AG1904" i="1"/>
  <c r="S1905" i="1"/>
  <c r="T1905" i="1" s="1"/>
  <c r="W1905" i="1"/>
  <c r="Y1905" i="1"/>
  <c r="Z1905" i="1"/>
  <c r="AA1905" i="1"/>
  <c r="AB1905" i="1"/>
  <c r="AD1905" i="1"/>
  <c r="AG1905" i="1"/>
  <c r="S1906" i="1"/>
  <c r="T1906" i="1" s="1"/>
  <c r="W1906" i="1"/>
  <c r="Y1906" i="1"/>
  <c r="Z1906" i="1"/>
  <c r="AA1906" i="1"/>
  <c r="AB1906" i="1"/>
  <c r="AD1906" i="1"/>
  <c r="AG1906" i="1"/>
  <c r="S1907" i="1"/>
  <c r="T1907" i="1" s="1"/>
  <c r="W1907" i="1"/>
  <c r="Y1907" i="1"/>
  <c r="Z1907" i="1"/>
  <c r="AA1907" i="1"/>
  <c r="AB1907" i="1"/>
  <c r="AD1907" i="1"/>
  <c r="AG1907" i="1"/>
  <c r="S1908" i="1"/>
  <c r="T1908" i="1" s="1"/>
  <c r="W1908" i="1"/>
  <c r="Y1908" i="1"/>
  <c r="Z1908" i="1"/>
  <c r="AA1908" i="1"/>
  <c r="AB1908" i="1"/>
  <c r="AD1908" i="1"/>
  <c r="AG1908" i="1"/>
  <c r="S1909" i="1"/>
  <c r="T1909" i="1" s="1"/>
  <c r="W1909" i="1"/>
  <c r="Y1909" i="1"/>
  <c r="Z1909" i="1"/>
  <c r="AA1909" i="1"/>
  <c r="AB1909" i="1"/>
  <c r="AD1909" i="1"/>
  <c r="AG1909" i="1"/>
  <c r="S1910" i="1"/>
  <c r="T1910" i="1" s="1"/>
  <c r="W1910" i="1"/>
  <c r="Y1910" i="1"/>
  <c r="Z1910" i="1"/>
  <c r="AA1910" i="1"/>
  <c r="AB1910" i="1"/>
  <c r="AD1910" i="1"/>
  <c r="AG1910" i="1"/>
  <c r="S1911" i="1"/>
  <c r="T1911" i="1" s="1"/>
  <c r="W1911" i="1"/>
  <c r="Y1911" i="1"/>
  <c r="Z1911" i="1"/>
  <c r="AA1911" i="1"/>
  <c r="AB1911" i="1"/>
  <c r="AD1911" i="1"/>
  <c r="AG1911" i="1"/>
  <c r="S1912" i="1"/>
  <c r="T1912" i="1" s="1"/>
  <c r="W1912" i="1"/>
  <c r="Y1912" i="1"/>
  <c r="Z1912" i="1"/>
  <c r="AA1912" i="1"/>
  <c r="AB1912" i="1"/>
  <c r="AD1912" i="1"/>
  <c r="AG1912" i="1"/>
  <c r="S1913" i="1"/>
  <c r="T1913" i="1" s="1"/>
  <c r="W1913" i="1"/>
  <c r="X1913" i="1" s="1"/>
  <c r="AC1913" i="1" s="1"/>
  <c r="Y1913" i="1"/>
  <c r="Z1913" i="1"/>
  <c r="AA1913" i="1"/>
  <c r="AB1913" i="1"/>
  <c r="AD1913" i="1"/>
  <c r="AE1913" i="1"/>
  <c r="AG1913" i="1"/>
  <c r="S1914" i="1"/>
  <c r="T1914" i="1"/>
  <c r="W1914" i="1"/>
  <c r="X1914" i="1" s="1"/>
  <c r="Y1914" i="1"/>
  <c r="Z1914" i="1"/>
  <c r="AA1914" i="1"/>
  <c r="AB1914" i="1"/>
  <c r="AC1914" i="1"/>
  <c r="AD1914" i="1"/>
  <c r="AE1914" i="1" s="1"/>
  <c r="AG1914" i="1"/>
  <c r="AH1914" i="1"/>
  <c r="S1915" i="1"/>
  <c r="T1915" i="1" s="1"/>
  <c r="W1915" i="1"/>
  <c r="Y1915" i="1"/>
  <c r="Z1915" i="1"/>
  <c r="AA1915" i="1"/>
  <c r="AB1915" i="1"/>
  <c r="AD1915" i="1"/>
  <c r="AG1915" i="1"/>
  <c r="S1916" i="1"/>
  <c r="T1916" i="1" s="1"/>
  <c r="W1916" i="1"/>
  <c r="X1916" i="1" s="1"/>
  <c r="AC1916" i="1" s="1"/>
  <c r="Y1916" i="1"/>
  <c r="Z1916" i="1"/>
  <c r="AA1916" i="1"/>
  <c r="AB1916" i="1"/>
  <c r="AD1916" i="1"/>
  <c r="AE1917" i="1" s="1"/>
  <c r="AG1916" i="1"/>
  <c r="S1917" i="1"/>
  <c r="T1917" i="1" s="1"/>
  <c r="W1917" i="1"/>
  <c r="Y1917" i="1"/>
  <c r="Z1917" i="1"/>
  <c r="AA1917" i="1"/>
  <c r="AB1917" i="1"/>
  <c r="AD1917" i="1"/>
  <c r="AG1917" i="1"/>
  <c r="AM1917" i="1" s="1"/>
  <c r="AJ1917" i="1"/>
  <c r="AS1917" i="1"/>
  <c r="S1918" i="1"/>
  <c r="T1918" i="1" s="1"/>
  <c r="W1918" i="1"/>
  <c r="Y1918" i="1"/>
  <c r="Z1918" i="1"/>
  <c r="AA1918" i="1"/>
  <c r="AB1918" i="1"/>
  <c r="AD1918" i="1"/>
  <c r="AG1918" i="1"/>
  <c r="AH1918" i="1"/>
  <c r="AJ1918" i="1"/>
  <c r="AO1918" i="1"/>
  <c r="AQ1918" i="1"/>
  <c r="AR1918" i="1"/>
  <c r="AS1918" i="1"/>
  <c r="AU1918" i="1"/>
  <c r="S1919" i="1"/>
  <c r="T1919" i="1" s="1"/>
  <c r="W1919" i="1"/>
  <c r="Y1919" i="1"/>
  <c r="Z1919" i="1"/>
  <c r="AA1919" i="1"/>
  <c r="AB1919" i="1"/>
  <c r="AD1919" i="1"/>
  <c r="AE1919" i="1"/>
  <c r="AG1919" i="1"/>
  <c r="AJ1919" i="1"/>
  <c r="AM1919" i="1"/>
  <c r="AN1919" i="1"/>
  <c r="AO1919" i="1"/>
  <c r="AQ1919" i="1"/>
  <c r="AS1919" i="1"/>
  <c r="AU1919" i="1"/>
  <c r="S1920" i="1"/>
  <c r="T1920" i="1"/>
  <c r="W1920" i="1"/>
  <c r="Y1920" i="1"/>
  <c r="Z1920" i="1"/>
  <c r="AA1920" i="1"/>
  <c r="AB1920" i="1"/>
  <c r="AD1920" i="1"/>
  <c r="AG1920" i="1"/>
  <c r="AS1920" i="1" s="1"/>
  <c r="S1921" i="1"/>
  <c r="T1921" i="1" s="1"/>
  <c r="W1921" i="1"/>
  <c r="Y1921" i="1"/>
  <c r="Z1921" i="1"/>
  <c r="AA1921" i="1"/>
  <c r="AB1921" i="1"/>
  <c r="AD1921" i="1"/>
  <c r="AG1921" i="1"/>
  <c r="AS1921" i="1"/>
  <c r="S1922" i="1"/>
  <c r="T1922" i="1"/>
  <c r="W1922" i="1"/>
  <c r="Y1922" i="1"/>
  <c r="Z1922" i="1"/>
  <c r="AA1922" i="1"/>
  <c r="AB1922" i="1"/>
  <c r="AD1922" i="1"/>
  <c r="AG1922" i="1"/>
  <c r="AU1920" i="1" s="1"/>
  <c r="S1923" i="1"/>
  <c r="T1923" i="1" s="1"/>
  <c r="W1923" i="1"/>
  <c r="Y1923" i="1"/>
  <c r="Z1923" i="1"/>
  <c r="AA1923" i="1"/>
  <c r="AB1923" i="1"/>
  <c r="AD1923" i="1"/>
  <c r="AG1923" i="1"/>
  <c r="AP1922" i="1" s="1"/>
  <c r="AL1923" i="1"/>
  <c r="S1924" i="1"/>
  <c r="T1924" i="1" s="1"/>
  <c r="W1924" i="1"/>
  <c r="X1926" i="1" s="1"/>
  <c r="AC1926" i="1" s="1"/>
  <c r="Y1924" i="1"/>
  <c r="Z1924" i="1"/>
  <c r="AA1924" i="1"/>
  <c r="AB1924" i="1"/>
  <c r="AD1924" i="1"/>
  <c r="AG1924" i="1"/>
  <c r="S1925" i="1"/>
  <c r="T1925" i="1" s="1"/>
  <c r="W1925" i="1"/>
  <c r="Y1925" i="1"/>
  <c r="Z1925" i="1"/>
  <c r="AA1925" i="1"/>
  <c r="AB1925" i="1"/>
  <c r="AD1925" i="1"/>
  <c r="AE1925" i="1"/>
  <c r="AG1925" i="1"/>
  <c r="AP1926" i="1" s="1"/>
  <c r="S1926" i="1"/>
  <c r="T1926" i="1" s="1"/>
  <c r="W1926" i="1"/>
  <c r="Y1926" i="1"/>
  <c r="Z1926" i="1"/>
  <c r="AA1926" i="1"/>
  <c r="AB1926" i="1"/>
  <c r="AD1926" i="1"/>
  <c r="AG1926" i="1"/>
  <c r="S1927" i="1"/>
  <c r="T1927" i="1" s="1"/>
  <c r="W1927" i="1"/>
  <c r="X1928" i="1" s="1"/>
  <c r="AC1928" i="1" s="1"/>
  <c r="Y1927" i="1"/>
  <c r="Z1927" i="1"/>
  <c r="AA1927" i="1"/>
  <c r="AB1927" i="1"/>
  <c r="AD1927" i="1"/>
  <c r="AG1927" i="1"/>
  <c r="S1928" i="1"/>
  <c r="T1928" i="1" s="1"/>
  <c r="W1928" i="1"/>
  <c r="Y1928" i="1"/>
  <c r="Z1928" i="1"/>
  <c r="AA1928" i="1"/>
  <c r="AB1928" i="1"/>
  <c r="AD1928" i="1"/>
  <c r="AG1928" i="1"/>
  <c r="AL1928" i="1"/>
  <c r="S1929" i="1"/>
  <c r="T1929" i="1" s="1"/>
  <c r="W1929" i="1"/>
  <c r="Y1929" i="1"/>
  <c r="Z1929" i="1"/>
  <c r="AA1929" i="1"/>
  <c r="AB1929" i="1"/>
  <c r="AD1929" i="1"/>
  <c r="AG1929" i="1"/>
  <c r="AL1929" i="1" s="1"/>
  <c r="AM1929" i="1"/>
  <c r="AO1929" i="1"/>
  <c r="AS1929" i="1"/>
  <c r="S1930" i="1"/>
  <c r="T1930" i="1"/>
  <c r="W1930" i="1"/>
  <c r="X1930" i="1"/>
  <c r="AC1930" i="1" s="1"/>
  <c r="Y1930" i="1"/>
  <c r="Z1930" i="1"/>
  <c r="AA1930" i="1"/>
  <c r="AB1930" i="1"/>
  <c r="AD1930" i="1"/>
  <c r="AG1930" i="1"/>
  <c r="AH1930" i="1" s="1"/>
  <c r="AO1930" i="1"/>
  <c r="AS1930" i="1"/>
  <c r="S1931" i="1"/>
  <c r="T1931" i="1" s="1"/>
  <c r="W1931" i="1"/>
  <c r="X1931" i="1"/>
  <c r="AC1931" i="1" s="1"/>
  <c r="Y1931" i="1"/>
  <c r="Z1931" i="1"/>
  <c r="AA1931" i="1"/>
  <c r="AB1931" i="1"/>
  <c r="AD1931" i="1"/>
  <c r="AG1931" i="1"/>
  <c r="AJ1931" i="1"/>
  <c r="AS1931" i="1"/>
  <c r="S1932" i="1"/>
  <c r="T1932" i="1" s="1"/>
  <c r="W1932" i="1"/>
  <c r="X1932" i="1" s="1"/>
  <c r="AC1932" i="1" s="1"/>
  <c r="Y1932" i="1"/>
  <c r="Z1932" i="1"/>
  <c r="AA1932" i="1"/>
  <c r="AB1932" i="1"/>
  <c r="AD1932" i="1"/>
  <c r="AE1932" i="1" s="1"/>
  <c r="AG1932" i="1"/>
  <c r="AK1932" i="1" s="1"/>
  <c r="AH1932" i="1"/>
  <c r="AI1932" i="1"/>
  <c r="AJ1932" i="1"/>
  <c r="AM1932" i="1"/>
  <c r="AO1932" i="1"/>
  <c r="AP1932" i="1"/>
  <c r="AQ1932" i="1"/>
  <c r="AS1932" i="1"/>
  <c r="AT1932" i="1"/>
  <c r="AU1932" i="1"/>
  <c r="S1933" i="1"/>
  <c r="T1933" i="1" s="1"/>
  <c r="W1933" i="1"/>
  <c r="Y1933" i="1"/>
  <c r="Z1933" i="1"/>
  <c r="AA1933" i="1"/>
  <c r="AB1933" i="1"/>
  <c r="AD1933" i="1"/>
  <c r="AG1933" i="1"/>
  <c r="S1934" i="1"/>
  <c r="T1934" i="1" s="1"/>
  <c r="W1934" i="1"/>
  <c r="Y1934" i="1"/>
  <c r="Z1934" i="1"/>
  <c r="AA1934" i="1"/>
  <c r="AB1934" i="1"/>
  <c r="AD1934" i="1"/>
  <c r="AG1934" i="1"/>
  <c r="AS1934" i="1"/>
  <c r="S1935" i="1"/>
  <c r="T1935" i="1" s="1"/>
  <c r="W1935" i="1"/>
  <c r="Y1935" i="1"/>
  <c r="Z1935" i="1"/>
  <c r="AA1935" i="1"/>
  <c r="AB1935" i="1"/>
  <c r="AD1935" i="1"/>
  <c r="AG1935" i="1"/>
  <c r="S1936" i="1"/>
  <c r="T1936" i="1" s="1"/>
  <c r="W1936" i="1"/>
  <c r="Y1936" i="1"/>
  <c r="Z1936" i="1"/>
  <c r="AA1936" i="1"/>
  <c r="AB1936" i="1"/>
  <c r="AD1936" i="1"/>
  <c r="AG1936" i="1"/>
  <c r="AR1936" i="1"/>
  <c r="AS1936" i="1"/>
  <c r="S1937" i="1"/>
  <c r="T1937" i="1" s="1"/>
  <c r="W1937" i="1"/>
  <c r="Y1937" i="1"/>
  <c r="Z1937" i="1"/>
  <c r="AA1937" i="1"/>
  <c r="AB1937" i="1"/>
  <c r="AD1937" i="1"/>
  <c r="AG1937" i="1"/>
  <c r="S1938" i="1"/>
  <c r="T1938" i="1" s="1"/>
  <c r="W1938" i="1"/>
  <c r="X1938" i="1" s="1"/>
  <c r="AC1938" i="1" s="1"/>
  <c r="Y1938" i="1"/>
  <c r="Z1938" i="1"/>
  <c r="AA1938" i="1"/>
  <c r="AB1938" i="1"/>
  <c r="AD1938" i="1"/>
  <c r="AG1938" i="1"/>
  <c r="S1939" i="1"/>
  <c r="T1939" i="1"/>
  <c r="W1939" i="1"/>
  <c r="Y1939" i="1"/>
  <c r="Z1939" i="1"/>
  <c r="AA1939" i="1"/>
  <c r="AB1939" i="1"/>
  <c r="AD1939" i="1"/>
  <c r="AG1939" i="1"/>
  <c r="AL1941" i="1" s="1"/>
  <c r="S1940" i="1"/>
  <c r="T1940" i="1" s="1"/>
  <c r="W1940" i="1"/>
  <c r="Y1940" i="1"/>
  <c r="Z1940" i="1"/>
  <c r="AA1940" i="1"/>
  <c r="AB1940" i="1"/>
  <c r="AD1940" i="1"/>
  <c r="AG1940" i="1"/>
  <c r="S1941" i="1"/>
  <c r="T1941" i="1" s="1"/>
  <c r="W1941" i="1"/>
  <c r="Y1941" i="1"/>
  <c r="Z1941" i="1"/>
  <c r="AA1941" i="1"/>
  <c r="AB1941" i="1"/>
  <c r="AD1941" i="1"/>
  <c r="AE1941" i="1" s="1"/>
  <c r="AG1941" i="1"/>
  <c r="S1942" i="1"/>
  <c r="T1942" i="1" s="1"/>
  <c r="W1942" i="1"/>
  <c r="Y1942" i="1"/>
  <c r="Z1942" i="1"/>
  <c r="AA1942" i="1"/>
  <c r="AB1942" i="1"/>
  <c r="AD1942" i="1"/>
  <c r="AG1942" i="1"/>
  <c r="AQ1942" i="1"/>
  <c r="AR1942" i="1"/>
  <c r="S1943" i="1"/>
  <c r="T1943" i="1" s="1"/>
  <c r="W1943" i="1"/>
  <c r="Y1943" i="1"/>
  <c r="Z1943" i="1"/>
  <c r="AA1943" i="1"/>
  <c r="AB1943" i="1"/>
  <c r="AD1943" i="1"/>
  <c r="AG1943" i="1"/>
  <c r="S1944" i="1"/>
  <c r="T1944" i="1" s="1"/>
  <c r="W1944" i="1"/>
  <c r="X1944" i="1"/>
  <c r="AC1944" i="1" s="1"/>
  <c r="Y1944" i="1"/>
  <c r="Z1944" i="1"/>
  <c r="AA1944" i="1"/>
  <c r="AB1944" i="1"/>
  <c r="AD1944" i="1"/>
  <c r="AG1944" i="1"/>
  <c r="S1945" i="1"/>
  <c r="T1945" i="1" s="1"/>
  <c r="W1945" i="1"/>
  <c r="Y1945" i="1"/>
  <c r="Z1945" i="1"/>
  <c r="AA1945" i="1"/>
  <c r="AB1945" i="1"/>
  <c r="AD1945" i="1"/>
  <c r="AG1945" i="1"/>
  <c r="AO1945" i="1"/>
  <c r="AS1945" i="1"/>
  <c r="S1946" i="1"/>
  <c r="T1946" i="1" s="1"/>
  <c r="W1946" i="1"/>
  <c r="Y1946" i="1"/>
  <c r="Z1946" i="1"/>
  <c r="AA1946" i="1"/>
  <c r="AB1946" i="1"/>
  <c r="AD1946" i="1"/>
  <c r="AG1946" i="1"/>
  <c r="S1947" i="1"/>
  <c r="T1947" i="1"/>
  <c r="W1947" i="1"/>
  <c r="Y1947" i="1"/>
  <c r="Z1947" i="1"/>
  <c r="AA1947" i="1"/>
  <c r="AB1947" i="1"/>
  <c r="AD1947" i="1"/>
  <c r="AG1947" i="1"/>
  <c r="AL1947" i="1" s="1"/>
  <c r="S1948" i="1"/>
  <c r="T1948" i="1" s="1"/>
  <c r="W1948" i="1"/>
  <c r="Y1948" i="1"/>
  <c r="Z1948" i="1"/>
  <c r="AA1948" i="1"/>
  <c r="AB1948" i="1"/>
  <c r="AD1948" i="1"/>
  <c r="AG1948" i="1"/>
  <c r="AQ1948" i="1" s="1"/>
  <c r="S1949" i="1"/>
  <c r="T1949" i="1"/>
  <c r="W1949" i="1"/>
  <c r="X1949" i="1" s="1"/>
  <c r="AC1949" i="1" s="1"/>
  <c r="Y1949" i="1"/>
  <c r="Z1949" i="1"/>
  <c r="AA1949" i="1"/>
  <c r="AB1949" i="1"/>
  <c r="AD1949" i="1"/>
  <c r="AG1949" i="1"/>
  <c r="S1950" i="1"/>
  <c r="T1950" i="1" s="1"/>
  <c r="W1950" i="1"/>
  <c r="Y1950" i="1"/>
  <c r="Z1950" i="1"/>
  <c r="AA1950" i="1"/>
  <c r="AB1950" i="1"/>
  <c r="AD1950" i="1"/>
  <c r="AE1947" i="1" s="1"/>
  <c r="AG1950" i="1"/>
  <c r="S1951" i="1"/>
  <c r="T1951" i="1" s="1"/>
  <c r="W1951" i="1"/>
  <c r="Y1951" i="1"/>
  <c r="Z1951" i="1"/>
  <c r="AA1951" i="1"/>
  <c r="AB1951" i="1"/>
  <c r="AD1951" i="1"/>
  <c r="AG1951" i="1"/>
  <c r="S1952" i="1"/>
  <c r="T1952" i="1" s="1"/>
  <c r="W1952" i="1"/>
  <c r="Y1952" i="1"/>
  <c r="Z1952" i="1"/>
  <c r="AA1952" i="1"/>
  <c r="AB1952" i="1"/>
  <c r="AD1952" i="1"/>
  <c r="AG1952" i="1"/>
  <c r="S1953" i="1"/>
  <c r="T1953" i="1" s="1"/>
  <c r="W1953" i="1"/>
  <c r="Y1953" i="1"/>
  <c r="Z1953" i="1"/>
  <c r="AA1953" i="1"/>
  <c r="AB1953" i="1"/>
  <c r="AD1953" i="1"/>
  <c r="AG1953" i="1"/>
  <c r="S1954" i="1"/>
  <c r="T1954" i="1" s="1"/>
  <c r="W1954" i="1"/>
  <c r="Y1954" i="1"/>
  <c r="Z1954" i="1"/>
  <c r="AA1954" i="1"/>
  <c r="AB1954" i="1"/>
  <c r="AD1954" i="1"/>
  <c r="AG1954" i="1"/>
  <c r="S1955" i="1"/>
  <c r="T1955" i="1"/>
  <c r="W1955" i="1"/>
  <c r="Y1955" i="1"/>
  <c r="Z1955" i="1"/>
  <c r="AA1955" i="1"/>
  <c r="AB1955" i="1"/>
  <c r="AD1955" i="1"/>
  <c r="AG1955" i="1"/>
  <c r="S1956" i="1"/>
  <c r="T1956" i="1" s="1"/>
  <c r="W1956" i="1"/>
  <c r="Y1956" i="1"/>
  <c r="Z1956" i="1"/>
  <c r="AA1956" i="1"/>
  <c r="AB1956" i="1"/>
  <c r="AD1956" i="1"/>
  <c r="AG1956" i="1"/>
  <c r="AH1956" i="1"/>
  <c r="S1957" i="1"/>
  <c r="T1957" i="1" s="1"/>
  <c r="W1957" i="1"/>
  <c r="Y1957" i="1"/>
  <c r="Z1957" i="1"/>
  <c r="AA1957" i="1"/>
  <c r="AB1957" i="1"/>
  <c r="AD1957" i="1"/>
  <c r="AG1957" i="1"/>
  <c r="S1958" i="1"/>
  <c r="T1958" i="1"/>
  <c r="W1958" i="1"/>
  <c r="Y1958" i="1"/>
  <c r="Z1958" i="1"/>
  <c r="AA1958" i="1"/>
  <c r="AB1958" i="1"/>
  <c r="AD1958" i="1"/>
  <c r="AG1958" i="1"/>
  <c r="AH1958" i="1"/>
  <c r="AO1958" i="1"/>
  <c r="S1959" i="1"/>
  <c r="T1959" i="1"/>
  <c r="W1959" i="1"/>
  <c r="Y1959" i="1"/>
  <c r="Z1959" i="1"/>
  <c r="AA1959" i="1"/>
  <c r="AB1959" i="1"/>
  <c r="AD1959" i="1"/>
  <c r="AG1959" i="1"/>
  <c r="S1960" i="1"/>
  <c r="T1960" i="1" s="1"/>
  <c r="W1960" i="1"/>
  <c r="Y1960" i="1"/>
  <c r="Z1960" i="1"/>
  <c r="AA1960" i="1"/>
  <c r="AB1960" i="1"/>
  <c r="AD1960" i="1"/>
  <c r="AG1960" i="1"/>
  <c r="AP1960" i="1"/>
  <c r="S1961" i="1"/>
  <c r="T1961" i="1" s="1"/>
  <c r="W1961" i="1"/>
  <c r="Y1961" i="1"/>
  <c r="Z1961" i="1"/>
  <c r="AA1961" i="1"/>
  <c r="AB1961" i="1"/>
  <c r="AD1961" i="1"/>
  <c r="AG1961" i="1"/>
  <c r="S1962" i="1"/>
  <c r="T1962" i="1" s="1"/>
  <c r="W1962" i="1"/>
  <c r="X1962" i="1" s="1"/>
  <c r="AC1962" i="1" s="1"/>
  <c r="Y1962" i="1"/>
  <c r="Z1962" i="1"/>
  <c r="AA1962" i="1"/>
  <c r="AB1962" i="1"/>
  <c r="AD1962" i="1"/>
  <c r="AE1962" i="1" s="1"/>
  <c r="AG1962" i="1"/>
  <c r="AH1962" i="1"/>
  <c r="S1963" i="1"/>
  <c r="T1963" i="1"/>
  <c r="W1963" i="1"/>
  <c r="Y1963" i="1"/>
  <c r="Z1963" i="1"/>
  <c r="AA1963" i="1"/>
  <c r="AB1963" i="1"/>
  <c r="AD1963" i="1"/>
  <c r="AG1963" i="1"/>
  <c r="AH1963" i="1" s="1"/>
  <c r="S1964" i="1"/>
  <c r="T1964" i="1" s="1"/>
  <c r="W1964" i="1"/>
  <c r="Y1964" i="1"/>
  <c r="Z1964" i="1"/>
  <c r="AA1964" i="1"/>
  <c r="AB1964" i="1"/>
  <c r="AD1964" i="1"/>
  <c r="AE1963" i="1" s="1"/>
  <c r="AG1964" i="1"/>
  <c r="S1965" i="1"/>
  <c r="T1965" i="1" s="1"/>
  <c r="W1965" i="1"/>
  <c r="Y1965" i="1"/>
  <c r="Z1965" i="1"/>
  <c r="AA1965" i="1"/>
  <c r="AB1965" i="1"/>
  <c r="AD1965" i="1"/>
  <c r="AG1965" i="1"/>
  <c r="S1966" i="1"/>
  <c r="T1966" i="1" s="1"/>
  <c r="W1966" i="1"/>
  <c r="Y1966" i="1"/>
  <c r="Z1966" i="1"/>
  <c r="AA1966" i="1"/>
  <c r="AB1966" i="1"/>
  <c r="AD1966" i="1"/>
  <c r="AG1966" i="1"/>
  <c r="S1967" i="1"/>
  <c r="T1967" i="1" s="1"/>
  <c r="W1967" i="1"/>
  <c r="Y1967" i="1"/>
  <c r="Z1967" i="1"/>
  <c r="AA1967" i="1"/>
  <c r="AB1967" i="1"/>
  <c r="AD1967" i="1"/>
  <c r="AG1967" i="1"/>
  <c r="AM1967" i="1"/>
  <c r="AO1967" i="1"/>
  <c r="AS1967" i="1"/>
  <c r="AU1967" i="1"/>
  <c r="S1968" i="1"/>
  <c r="T1968" i="1" s="1"/>
  <c r="W1968" i="1"/>
  <c r="X1968" i="1" s="1"/>
  <c r="AC1968" i="1" s="1"/>
  <c r="Y1968" i="1"/>
  <c r="Z1968" i="1"/>
  <c r="AA1968" i="1"/>
  <c r="AB1968" i="1"/>
  <c r="AD1968" i="1"/>
  <c r="AG1968" i="1"/>
  <c r="AP1968" i="1" s="1"/>
  <c r="AO1968" i="1"/>
  <c r="AR1968" i="1"/>
  <c r="AS1968" i="1"/>
  <c r="S1969" i="1"/>
  <c r="T1969" i="1" s="1"/>
  <c r="W1969" i="1"/>
  <c r="Y1969" i="1"/>
  <c r="Z1969" i="1"/>
  <c r="AA1969" i="1"/>
  <c r="AB1969" i="1"/>
  <c r="AD1969" i="1"/>
  <c r="AE1967" i="1" s="1"/>
  <c r="AG1969" i="1"/>
  <c r="AJ1969" i="1"/>
  <c r="AS1969" i="1"/>
  <c r="S1970" i="1"/>
  <c r="T1970" i="1" s="1"/>
  <c r="W1970" i="1"/>
  <c r="Y1970" i="1"/>
  <c r="Z1970" i="1"/>
  <c r="AA1970" i="1"/>
  <c r="AB1970" i="1"/>
  <c r="AD1970" i="1"/>
  <c r="AG1970" i="1"/>
  <c r="S1971" i="1"/>
  <c r="T1971" i="1"/>
  <c r="W1971" i="1"/>
  <c r="Y1971" i="1"/>
  <c r="Z1971" i="1"/>
  <c r="AA1971" i="1"/>
  <c r="AB1971" i="1"/>
  <c r="AD1971" i="1"/>
  <c r="AG1971" i="1"/>
  <c r="S1972" i="1"/>
  <c r="T1972" i="1"/>
  <c r="W1972" i="1"/>
  <c r="Y1972" i="1"/>
  <c r="Z1972" i="1"/>
  <c r="AA1972" i="1"/>
  <c r="AB1972" i="1"/>
  <c r="AD1972" i="1"/>
  <c r="AG1972" i="1"/>
  <c r="S1973" i="1"/>
  <c r="T1973" i="1"/>
  <c r="W1973" i="1"/>
  <c r="Y1973" i="1"/>
  <c r="Z1973" i="1"/>
  <c r="AA1973" i="1"/>
  <c r="AB1973" i="1"/>
  <c r="AD1973" i="1"/>
  <c r="AG1973" i="1"/>
  <c r="S1974" i="1"/>
  <c r="T1974" i="1" s="1"/>
  <c r="W1974" i="1"/>
  <c r="Y1974" i="1"/>
  <c r="Z1974" i="1"/>
  <c r="AA1974" i="1"/>
  <c r="AB1974" i="1"/>
  <c r="AD1974" i="1"/>
  <c r="AG1974" i="1"/>
  <c r="S1975" i="1"/>
  <c r="T1975" i="1" s="1"/>
  <c r="W1975" i="1"/>
  <c r="Y1975" i="1"/>
  <c r="Z1975" i="1"/>
  <c r="AA1975" i="1"/>
  <c r="AB1975" i="1"/>
  <c r="AD1975" i="1"/>
  <c r="AG1975" i="1"/>
  <c r="S1976" i="1"/>
  <c r="T1976" i="1" s="1"/>
  <c r="W1976" i="1"/>
  <c r="X1976" i="1" s="1"/>
  <c r="AC1976" i="1" s="1"/>
  <c r="Y1976" i="1"/>
  <c r="Z1976" i="1"/>
  <c r="AA1976" i="1"/>
  <c r="AB1976" i="1"/>
  <c r="AD1976" i="1"/>
  <c r="AE1976" i="1" s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S1977" i="1"/>
  <c r="T1977" i="1"/>
  <c r="W1977" i="1"/>
  <c r="X1977" i="1" s="1"/>
  <c r="AC1977" i="1" s="1"/>
  <c r="Y1977" i="1"/>
  <c r="Z1977" i="1"/>
  <c r="AA1977" i="1"/>
  <c r="AB1977" i="1"/>
  <c r="AD1977" i="1"/>
  <c r="AG1977" i="1"/>
  <c r="S1978" i="1"/>
  <c r="T1978" i="1" s="1"/>
  <c r="W1978" i="1"/>
  <c r="Y1978" i="1"/>
  <c r="Z1978" i="1"/>
  <c r="AA1978" i="1"/>
  <c r="AB1978" i="1"/>
  <c r="AD1978" i="1"/>
  <c r="AG1978" i="1"/>
  <c r="AH1977" i="1" s="1"/>
  <c r="AJ1978" i="1"/>
  <c r="S1979" i="1"/>
  <c r="T1979" i="1" s="1"/>
  <c r="W1979" i="1"/>
  <c r="Y1979" i="1"/>
  <c r="Z1979" i="1"/>
  <c r="AA1979" i="1"/>
  <c r="AB1979" i="1"/>
  <c r="AD1979" i="1"/>
  <c r="AG1979" i="1"/>
  <c r="S1980" i="1"/>
  <c r="T1980" i="1"/>
  <c r="W1980" i="1"/>
  <c r="Y1980" i="1"/>
  <c r="Z1980" i="1"/>
  <c r="AA1980" i="1"/>
  <c r="AB1980" i="1"/>
  <c r="AD1980" i="1"/>
  <c r="AG1980" i="1"/>
  <c r="S1981" i="1"/>
  <c r="T1981" i="1"/>
  <c r="W1981" i="1"/>
  <c r="Y1981" i="1"/>
  <c r="Z1981" i="1"/>
  <c r="AA1981" i="1"/>
  <c r="AB1981" i="1"/>
  <c r="AD1981" i="1"/>
  <c r="AG1981" i="1"/>
  <c r="S1982" i="1"/>
  <c r="T1982" i="1" s="1"/>
  <c r="W1982" i="1"/>
  <c r="Y1982" i="1"/>
  <c r="Z1982" i="1"/>
  <c r="AA1982" i="1"/>
  <c r="AB1982" i="1"/>
  <c r="AD1982" i="1"/>
  <c r="AE1983" i="1" s="1"/>
  <c r="AG1982" i="1"/>
  <c r="AQ1982" i="1" s="1"/>
  <c r="AR1982" i="1"/>
  <c r="AU1982" i="1"/>
  <c r="S1983" i="1"/>
  <c r="T1983" i="1" s="1"/>
  <c r="W1983" i="1"/>
  <c r="Y1983" i="1"/>
  <c r="Z1983" i="1"/>
  <c r="AA1983" i="1"/>
  <c r="AB1983" i="1"/>
  <c r="AD1983" i="1"/>
  <c r="AG1983" i="1"/>
  <c r="S1984" i="1"/>
  <c r="T1984" i="1" s="1"/>
  <c r="W1984" i="1"/>
  <c r="Y1984" i="1"/>
  <c r="Z1984" i="1"/>
  <c r="AA1984" i="1"/>
  <c r="AB1984" i="1"/>
  <c r="AD1984" i="1"/>
  <c r="AE1984" i="1"/>
  <c r="AG1984" i="1"/>
  <c r="AS1983" i="1" s="1"/>
  <c r="AL1984" i="1"/>
  <c r="AM1984" i="1"/>
  <c r="S1985" i="1"/>
  <c r="T1985" i="1" s="1"/>
  <c r="W1985" i="1"/>
  <c r="Y1985" i="1"/>
  <c r="Z1985" i="1"/>
  <c r="AA1985" i="1"/>
  <c r="AB1985" i="1"/>
  <c r="AD1985" i="1"/>
  <c r="AE1986" i="1" s="1"/>
  <c r="AG1985" i="1"/>
  <c r="S1986" i="1"/>
  <c r="T1986" i="1" s="1"/>
  <c r="W1986" i="1"/>
  <c r="Y1986" i="1"/>
  <c r="Z1986" i="1"/>
  <c r="AA1986" i="1"/>
  <c r="AB1986" i="1"/>
  <c r="AD1986" i="1"/>
  <c r="AG1986" i="1"/>
  <c r="AH1985" i="1" s="1"/>
  <c r="S1987" i="1"/>
  <c r="T1987" i="1"/>
  <c r="W1987" i="1"/>
  <c r="Y1987" i="1"/>
  <c r="Z1987" i="1"/>
  <c r="AA1987" i="1"/>
  <c r="AB1987" i="1"/>
  <c r="AD1987" i="1"/>
  <c r="AG1987" i="1"/>
  <c r="S1988" i="1"/>
  <c r="T1988" i="1" s="1"/>
  <c r="W1988" i="1"/>
  <c r="Y1988" i="1"/>
  <c r="Z1988" i="1"/>
  <c r="AA1988" i="1"/>
  <c r="AB1988" i="1"/>
  <c r="AD1988" i="1"/>
  <c r="AG1988" i="1"/>
  <c r="S1989" i="1"/>
  <c r="T1989" i="1"/>
  <c r="W1989" i="1"/>
  <c r="Y1989" i="1"/>
  <c r="Z1989" i="1"/>
  <c r="AA1989" i="1"/>
  <c r="AB1989" i="1"/>
  <c r="AD1989" i="1"/>
  <c r="AG1989" i="1"/>
  <c r="S1990" i="1"/>
  <c r="T1990" i="1"/>
  <c r="W1990" i="1"/>
  <c r="Y1990" i="1"/>
  <c r="Z1990" i="1"/>
  <c r="AA1990" i="1"/>
  <c r="AB1990" i="1"/>
  <c r="AD1990" i="1"/>
  <c r="AG1990" i="1"/>
  <c r="S1991" i="1"/>
  <c r="T1991" i="1" s="1"/>
  <c r="W1991" i="1"/>
  <c r="Y1991" i="1"/>
  <c r="Z1991" i="1"/>
  <c r="AA1991" i="1"/>
  <c r="AB1991" i="1"/>
  <c r="AD1991" i="1"/>
  <c r="AG1991" i="1"/>
  <c r="S1992" i="1"/>
  <c r="T1992" i="1"/>
  <c r="W1992" i="1"/>
  <c r="Y1992" i="1"/>
  <c r="Z1992" i="1"/>
  <c r="AA1992" i="1"/>
  <c r="AB1992" i="1"/>
  <c r="AD1992" i="1"/>
  <c r="AG1992" i="1"/>
  <c r="S1993" i="1"/>
  <c r="T1993" i="1" s="1"/>
  <c r="W1993" i="1"/>
  <c r="Y1993" i="1"/>
  <c r="Z1993" i="1"/>
  <c r="AA1993" i="1"/>
  <c r="AB1993" i="1"/>
  <c r="AD1993" i="1"/>
  <c r="AG1993" i="1"/>
  <c r="S1994" i="1"/>
  <c r="T1994" i="1"/>
  <c r="W1994" i="1"/>
  <c r="Y1994" i="1"/>
  <c r="Z1994" i="1"/>
  <c r="AA1994" i="1"/>
  <c r="AB1994" i="1"/>
  <c r="AD1994" i="1"/>
  <c r="AG1994" i="1"/>
  <c r="S1995" i="1"/>
  <c r="T1995" i="1" s="1"/>
  <c r="W1995" i="1"/>
  <c r="Y1995" i="1"/>
  <c r="Z1995" i="1"/>
  <c r="AA1995" i="1"/>
  <c r="AB1995" i="1"/>
  <c r="AD1995" i="1"/>
  <c r="AG1995" i="1"/>
  <c r="S1996" i="1"/>
  <c r="T1996" i="1" s="1"/>
  <c r="W1996" i="1"/>
  <c r="Y1996" i="1"/>
  <c r="Z1996" i="1"/>
  <c r="AA1996" i="1"/>
  <c r="AB1996" i="1"/>
  <c r="AD1996" i="1"/>
  <c r="AG1996" i="1"/>
  <c r="AJ1996" i="1" s="1"/>
  <c r="S1997" i="1"/>
  <c r="T1997" i="1"/>
  <c r="W1997" i="1"/>
  <c r="Y1997" i="1"/>
  <c r="Z1997" i="1"/>
  <c r="AA1997" i="1"/>
  <c r="AB1997" i="1"/>
  <c r="AD1997" i="1"/>
  <c r="AG1997" i="1"/>
  <c r="S1998" i="1"/>
  <c r="T1998" i="1" s="1"/>
  <c r="W1998" i="1"/>
  <c r="Y1998" i="1"/>
  <c r="Z1998" i="1"/>
  <c r="AA1998" i="1"/>
  <c r="AB1998" i="1"/>
  <c r="AD1998" i="1"/>
  <c r="AG1998" i="1"/>
  <c r="S1999" i="1"/>
  <c r="T1999" i="1" s="1"/>
  <c r="W1999" i="1"/>
  <c r="Y1999" i="1"/>
  <c r="Z1999" i="1"/>
  <c r="AA1999" i="1"/>
  <c r="AB1999" i="1"/>
  <c r="AD1999" i="1"/>
  <c r="AG1999" i="1"/>
  <c r="S2000" i="1"/>
  <c r="T2000" i="1"/>
  <c r="W2000" i="1"/>
  <c r="Y2000" i="1"/>
  <c r="Z2000" i="1"/>
  <c r="AA2000" i="1"/>
  <c r="AB2000" i="1"/>
  <c r="AD2000" i="1"/>
  <c r="AE2000" i="1"/>
  <c r="AG2000" i="1"/>
  <c r="S2001" i="1"/>
  <c r="T2001" i="1" s="1"/>
  <c r="W2001" i="1"/>
  <c r="Y2001" i="1"/>
  <c r="Z2001" i="1"/>
  <c r="AA2001" i="1"/>
  <c r="AB2001" i="1"/>
  <c r="AD2001" i="1"/>
  <c r="AG2001" i="1"/>
  <c r="S2002" i="1"/>
  <c r="T2002" i="1" s="1"/>
  <c r="W2002" i="1"/>
  <c r="Y2002" i="1"/>
  <c r="Z2002" i="1"/>
  <c r="AA2002" i="1"/>
  <c r="AB2002" i="1"/>
  <c r="AD2002" i="1"/>
  <c r="AG2002" i="1"/>
  <c r="S2003" i="1"/>
  <c r="T2003" i="1" s="1"/>
  <c r="W2003" i="1"/>
  <c r="X2004" i="1" s="1"/>
  <c r="AC2004" i="1" s="1"/>
  <c r="Y2003" i="1"/>
  <c r="Z2003" i="1"/>
  <c r="AA2003" i="1"/>
  <c r="AB2003" i="1"/>
  <c r="AD2003" i="1"/>
  <c r="AG2003" i="1"/>
  <c r="S2004" i="1"/>
  <c r="T2004" i="1" s="1"/>
  <c r="W2004" i="1"/>
  <c r="Y2004" i="1"/>
  <c r="Z2004" i="1"/>
  <c r="AA2004" i="1"/>
  <c r="AB2004" i="1"/>
  <c r="AD2004" i="1"/>
  <c r="AG2004" i="1"/>
  <c r="S2005" i="1"/>
  <c r="T2005" i="1" s="1"/>
  <c r="W2005" i="1"/>
  <c r="Y2005" i="1"/>
  <c r="Z2005" i="1"/>
  <c r="AA2005" i="1"/>
  <c r="AB2005" i="1"/>
  <c r="AD2005" i="1"/>
  <c r="AG2005" i="1"/>
  <c r="AK2004" i="1" s="1"/>
  <c r="S2006" i="1"/>
  <c r="T2006" i="1" s="1"/>
  <c r="W2006" i="1"/>
  <c r="Y2006" i="1"/>
  <c r="Z2006" i="1"/>
  <c r="AA2006" i="1"/>
  <c r="AB2006" i="1"/>
  <c r="AD2006" i="1"/>
  <c r="AG2006" i="1"/>
  <c r="AO2006" i="1" s="1"/>
  <c r="AM2006" i="1"/>
  <c r="AS2006" i="1"/>
  <c r="AT2006" i="1"/>
  <c r="S2007" i="1"/>
  <c r="T2007" i="1" s="1"/>
  <c r="W2007" i="1"/>
  <c r="Y2007" i="1"/>
  <c r="Z2007" i="1"/>
  <c r="AA2007" i="1"/>
  <c r="AB2007" i="1"/>
  <c r="AD2007" i="1"/>
  <c r="AG2007" i="1"/>
  <c r="AN2007" i="1"/>
  <c r="S2008" i="1"/>
  <c r="T2008" i="1" s="1"/>
  <c r="W2008" i="1"/>
  <c r="Y2008" i="1"/>
  <c r="Z2008" i="1"/>
  <c r="AA2008" i="1"/>
  <c r="AB2008" i="1"/>
  <c r="AD2008" i="1"/>
  <c r="AE2008" i="1" s="1"/>
  <c r="AG2008" i="1"/>
  <c r="AH2008" i="1"/>
  <c r="AJ2008" i="1"/>
  <c r="AP2008" i="1"/>
  <c r="S2009" i="1"/>
  <c r="T2009" i="1" s="1"/>
  <c r="W2009" i="1"/>
  <c r="X2011" i="1" s="1"/>
  <c r="AC2011" i="1" s="1"/>
  <c r="Y2009" i="1"/>
  <c r="Z2009" i="1"/>
  <c r="AA2009" i="1"/>
  <c r="AB2009" i="1"/>
  <c r="AD2009" i="1"/>
  <c r="AG2009" i="1"/>
  <c r="S2010" i="1"/>
  <c r="T2010" i="1" s="1"/>
  <c r="W2010" i="1"/>
  <c r="X2010" i="1"/>
  <c r="AC2010" i="1" s="1"/>
  <c r="Y2010" i="1"/>
  <c r="Z2010" i="1"/>
  <c r="AA2010" i="1"/>
  <c r="AB2010" i="1"/>
  <c r="AD2010" i="1"/>
  <c r="AG2010" i="1"/>
  <c r="S2011" i="1"/>
  <c r="T2011" i="1"/>
  <c r="W2011" i="1"/>
  <c r="Y2011" i="1"/>
  <c r="Z2011" i="1"/>
  <c r="AA2011" i="1"/>
  <c r="AB2011" i="1"/>
  <c r="AD2011" i="1"/>
  <c r="AG2011" i="1"/>
  <c r="S2012" i="1"/>
  <c r="T2012" i="1" s="1"/>
  <c r="W2012" i="1"/>
  <c r="X2013" i="1" s="1"/>
  <c r="AC2013" i="1" s="1"/>
  <c r="Y2012" i="1"/>
  <c r="Z2012" i="1"/>
  <c r="AA2012" i="1"/>
  <c r="AB2012" i="1"/>
  <c r="AD2012" i="1"/>
  <c r="AG2012" i="1"/>
  <c r="S2013" i="1"/>
  <c r="T2013" i="1" s="1"/>
  <c r="W2013" i="1"/>
  <c r="Y2013" i="1"/>
  <c r="Z2013" i="1"/>
  <c r="AA2013" i="1"/>
  <c r="AB2013" i="1"/>
  <c r="AD2013" i="1"/>
  <c r="AG2013" i="1"/>
  <c r="S2014" i="1"/>
  <c r="T2014" i="1" s="1"/>
  <c r="W2014" i="1"/>
  <c r="Y2014" i="1"/>
  <c r="Z2014" i="1"/>
  <c r="AA2014" i="1"/>
  <c r="AB2014" i="1"/>
  <c r="AD2014" i="1"/>
  <c r="AG2014" i="1"/>
  <c r="S2015" i="1"/>
  <c r="T2015" i="1" s="1"/>
  <c r="W2015" i="1"/>
  <c r="X2016" i="1" s="1"/>
  <c r="AC2016" i="1" s="1"/>
  <c r="X2015" i="1"/>
  <c r="Y2015" i="1"/>
  <c r="Z2015" i="1"/>
  <c r="AA2015" i="1"/>
  <c r="AB2015" i="1"/>
  <c r="AC2015" i="1"/>
  <c r="AD2015" i="1"/>
  <c r="AE2016" i="1" s="1"/>
  <c r="AG2015" i="1"/>
  <c r="AQ2016" i="1" s="1"/>
  <c r="AH2015" i="1"/>
  <c r="AL2015" i="1"/>
  <c r="AN2015" i="1"/>
  <c r="S2016" i="1"/>
  <c r="T2016" i="1" s="1"/>
  <c r="W2016" i="1"/>
  <c r="Y2016" i="1"/>
  <c r="Z2016" i="1"/>
  <c r="AA2016" i="1"/>
  <c r="AB2016" i="1"/>
  <c r="AD2016" i="1"/>
  <c r="AG2016" i="1"/>
  <c r="S2017" i="1"/>
  <c r="T2017" i="1" s="1"/>
  <c r="W2017" i="1"/>
  <c r="X2018" i="1" s="1"/>
  <c r="AC2018" i="1" s="1"/>
  <c r="X2017" i="1"/>
  <c r="AC2017" i="1" s="1"/>
  <c r="Y2017" i="1"/>
  <c r="Z2017" i="1"/>
  <c r="AA2017" i="1"/>
  <c r="AB2017" i="1"/>
  <c r="AD2017" i="1"/>
  <c r="AG2017" i="1"/>
  <c r="S2018" i="1"/>
  <c r="T2018" i="1" s="1"/>
  <c r="W2018" i="1"/>
  <c r="Y2018" i="1"/>
  <c r="Z2018" i="1"/>
  <c r="AA2018" i="1"/>
  <c r="AB2018" i="1"/>
  <c r="AD2018" i="1"/>
  <c r="AG2018" i="1"/>
  <c r="AN2017" i="1" s="1"/>
  <c r="AH2018" i="1"/>
  <c r="S2019" i="1"/>
  <c r="T2019" i="1" s="1"/>
  <c r="W2019" i="1"/>
  <c r="X2019" i="1"/>
  <c r="AC2019" i="1" s="1"/>
  <c r="Y2019" i="1"/>
  <c r="Z2019" i="1"/>
  <c r="AA2019" i="1"/>
  <c r="AB2019" i="1"/>
  <c r="AD2019" i="1"/>
  <c r="AE2019" i="1"/>
  <c r="AG2019" i="1"/>
  <c r="AI2019" i="1" s="1"/>
  <c r="AM2019" i="1"/>
  <c r="AO2019" i="1"/>
  <c r="AT2019" i="1"/>
  <c r="AU2019" i="1"/>
  <c r="S2020" i="1"/>
  <c r="T2020" i="1" s="1"/>
  <c r="W2020" i="1"/>
  <c r="X2020" i="1" s="1"/>
  <c r="AC2020" i="1" s="1"/>
  <c r="Y2020" i="1"/>
  <c r="Z2020" i="1"/>
  <c r="AA2020" i="1"/>
  <c r="AB2020" i="1"/>
  <c r="AD2020" i="1"/>
  <c r="AE2020" i="1" s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S2021" i="1"/>
  <c r="T2021" i="1" s="1"/>
  <c r="W2021" i="1"/>
  <c r="X2021" i="1" s="1"/>
  <c r="AC2021" i="1" s="1"/>
  <c r="Y2021" i="1"/>
  <c r="Z2021" i="1"/>
  <c r="AA2021" i="1"/>
  <c r="AB2021" i="1"/>
  <c r="AD2021" i="1"/>
  <c r="AE2021" i="1" s="1"/>
  <c r="AG2021" i="1"/>
  <c r="S2022" i="1"/>
  <c r="T2022" i="1" s="1"/>
  <c r="W2022" i="1"/>
  <c r="X2022" i="1" s="1"/>
  <c r="AC2022" i="1" s="1"/>
  <c r="Y2022" i="1"/>
  <c r="Z2022" i="1"/>
  <c r="AA2022" i="1"/>
  <c r="AB2022" i="1"/>
  <c r="AD2022" i="1"/>
  <c r="AG2022" i="1"/>
  <c r="S2023" i="1"/>
  <c r="T2023" i="1" s="1"/>
  <c r="W2023" i="1"/>
  <c r="Y2023" i="1"/>
  <c r="Z2023" i="1"/>
  <c r="AA2023" i="1"/>
  <c r="AB2023" i="1"/>
  <c r="AD2023" i="1"/>
  <c r="AG2023" i="1"/>
  <c r="S2024" i="1"/>
  <c r="T2024" i="1" s="1"/>
  <c r="W2024" i="1"/>
  <c r="Y2024" i="1"/>
  <c r="Z2024" i="1"/>
  <c r="AA2024" i="1"/>
  <c r="AB2024" i="1"/>
  <c r="AD2024" i="1"/>
  <c r="AG2024" i="1"/>
  <c r="S2025" i="1"/>
  <c r="T2025" i="1" s="1"/>
  <c r="W2025" i="1"/>
  <c r="Y2025" i="1"/>
  <c r="Z2025" i="1"/>
  <c r="AA2025" i="1"/>
  <c r="AB2025" i="1"/>
  <c r="AD2025" i="1"/>
  <c r="AG2025" i="1"/>
  <c r="S2026" i="1"/>
  <c r="T2026" i="1" s="1"/>
  <c r="W2026" i="1"/>
  <c r="Y2026" i="1"/>
  <c r="Z2026" i="1"/>
  <c r="AA2026" i="1"/>
  <c r="AB2026" i="1"/>
  <c r="AD2026" i="1"/>
  <c r="AE2027" i="1" s="1"/>
  <c r="AG2026" i="1"/>
  <c r="AI2026" i="1" s="1"/>
  <c r="AJ2026" i="1"/>
  <c r="AL2026" i="1"/>
  <c r="AN2026" i="1"/>
  <c r="AO2026" i="1"/>
  <c r="AQ2026" i="1"/>
  <c r="AS2026" i="1"/>
  <c r="AU2026" i="1"/>
  <c r="S2027" i="1"/>
  <c r="T2027" i="1" s="1"/>
  <c r="W2027" i="1"/>
  <c r="Y2027" i="1"/>
  <c r="Z2027" i="1"/>
  <c r="AA2027" i="1"/>
  <c r="AB2027" i="1"/>
  <c r="AD2027" i="1"/>
  <c r="AG2027" i="1"/>
  <c r="AJ2027" i="1"/>
  <c r="AM2027" i="1"/>
  <c r="AN2027" i="1"/>
  <c r="AQ2027" i="1"/>
  <c r="AS2027" i="1"/>
  <c r="AT2027" i="1"/>
  <c r="AU2027" i="1"/>
  <c r="S2028" i="1"/>
  <c r="T2028" i="1" s="1"/>
  <c r="W2028" i="1"/>
  <c r="X2028" i="1" s="1"/>
  <c r="AC2028" i="1" s="1"/>
  <c r="Y2028" i="1"/>
  <c r="Z2028" i="1"/>
  <c r="AA2028" i="1"/>
  <c r="AB2028" i="1"/>
  <c r="AD2028" i="1"/>
  <c r="AE2028" i="1"/>
  <c r="AG2028" i="1"/>
  <c r="AQ2028" i="1" s="1"/>
  <c r="AJ2028" i="1"/>
  <c r="AN2028" i="1"/>
  <c r="AP2028" i="1"/>
  <c r="S2029" i="1"/>
  <c r="T2029" i="1"/>
  <c r="W2029" i="1"/>
  <c r="X2029" i="1" s="1"/>
  <c r="AC2029" i="1" s="1"/>
  <c r="Y2029" i="1"/>
  <c r="Z2029" i="1"/>
  <c r="AA2029" i="1"/>
  <c r="AB2029" i="1"/>
  <c r="AD2029" i="1"/>
  <c r="AG2029" i="1"/>
  <c r="S2030" i="1"/>
  <c r="T2030" i="1" s="1"/>
  <c r="W2030" i="1"/>
  <c r="Y2030" i="1"/>
  <c r="Z2030" i="1"/>
  <c r="AA2030" i="1"/>
  <c r="AB2030" i="1"/>
  <c r="AD2030" i="1"/>
  <c r="AG2030" i="1"/>
  <c r="S2031" i="1"/>
  <c r="T2031" i="1" s="1"/>
  <c r="W2031" i="1"/>
  <c r="Y2031" i="1"/>
  <c r="Z2031" i="1"/>
  <c r="AA2031" i="1"/>
  <c r="AB2031" i="1"/>
  <c r="AD2031" i="1"/>
  <c r="AG2031" i="1"/>
  <c r="S2032" i="1"/>
  <c r="T2032" i="1" s="1"/>
  <c r="W2032" i="1"/>
  <c r="Y2032" i="1"/>
  <c r="Z2032" i="1"/>
  <c r="AA2032" i="1"/>
  <c r="AB2032" i="1"/>
  <c r="AD2032" i="1"/>
  <c r="AG2032" i="1"/>
  <c r="AM2033" i="1" s="1"/>
  <c r="AT2032" i="1"/>
  <c r="S2033" i="1"/>
  <c r="T2033" i="1"/>
  <c r="W2033" i="1"/>
  <c r="X2033" i="1" s="1"/>
  <c r="AC2033" i="1" s="1"/>
  <c r="Y2033" i="1"/>
  <c r="Z2033" i="1"/>
  <c r="AA2033" i="1"/>
  <c r="AB2033" i="1"/>
  <c r="AD2033" i="1"/>
  <c r="AG2033" i="1"/>
  <c r="S2034" i="1"/>
  <c r="T2034" i="1" s="1"/>
  <c r="W2034" i="1"/>
  <c r="X2034" i="1" s="1"/>
  <c r="AC2034" i="1" s="1"/>
  <c r="Y2034" i="1"/>
  <c r="Z2034" i="1"/>
  <c r="AA2034" i="1"/>
  <c r="AB2034" i="1"/>
  <c r="AD2034" i="1"/>
  <c r="AE2034" i="1" s="1"/>
  <c r="AG2034" i="1"/>
  <c r="AM2034" i="1" s="1"/>
  <c r="S2035" i="1"/>
  <c r="T2035" i="1" s="1"/>
  <c r="W2035" i="1"/>
  <c r="X2035" i="1" s="1"/>
  <c r="AC2035" i="1" s="1"/>
  <c r="Y2035" i="1"/>
  <c r="Z2035" i="1"/>
  <c r="AA2035" i="1"/>
  <c r="AB2035" i="1"/>
  <c r="AD2035" i="1"/>
  <c r="AE2035" i="1"/>
  <c r="AG2035" i="1"/>
  <c r="AN2035" i="1"/>
  <c r="S2036" i="1"/>
  <c r="T2036" i="1" s="1"/>
  <c r="W2036" i="1"/>
  <c r="X2036" i="1"/>
  <c r="AC2036" i="1" s="1"/>
  <c r="Y2036" i="1"/>
  <c r="Z2036" i="1"/>
  <c r="AA2036" i="1"/>
  <c r="AB2036" i="1"/>
  <c r="AD2036" i="1"/>
  <c r="AE2036" i="1"/>
  <c r="AG2036" i="1"/>
  <c r="AI2036" i="1" s="1"/>
  <c r="AH2036" i="1"/>
  <c r="AL2036" i="1"/>
  <c r="AM2036" i="1"/>
  <c r="AN2036" i="1"/>
  <c r="AO2036" i="1"/>
  <c r="AP2036" i="1"/>
  <c r="AQ2036" i="1"/>
  <c r="S2037" i="1"/>
  <c r="T2037" i="1" s="1"/>
  <c r="W2037" i="1"/>
  <c r="X2037" i="1"/>
  <c r="AC2037" i="1" s="1"/>
  <c r="Y2037" i="1"/>
  <c r="Z2037" i="1"/>
  <c r="AA2037" i="1"/>
  <c r="AB2037" i="1"/>
  <c r="AD2037" i="1"/>
  <c r="AE2037" i="1" s="1"/>
  <c r="AG2037" i="1"/>
  <c r="AH2037" i="1"/>
  <c r="S2038" i="1"/>
  <c r="T2038" i="1" s="1"/>
  <c r="W2038" i="1"/>
  <c r="X2038" i="1" s="1"/>
  <c r="AC2038" i="1" s="1"/>
  <c r="Y2038" i="1"/>
  <c r="Z2038" i="1"/>
  <c r="AA2038" i="1"/>
  <c r="AB2038" i="1"/>
  <c r="AD2038" i="1"/>
  <c r="AE2038" i="1" s="1"/>
  <c r="AG2038" i="1"/>
  <c r="AJ2038" i="1" s="1"/>
  <c r="AI2038" i="1"/>
  <c r="AM2038" i="1"/>
  <c r="AN2038" i="1"/>
  <c r="AO2038" i="1"/>
  <c r="AQ2038" i="1"/>
  <c r="AS2038" i="1"/>
  <c r="AU2038" i="1"/>
  <c r="S2039" i="1"/>
  <c r="T2039" i="1" s="1"/>
  <c r="W2039" i="1"/>
  <c r="X2039" i="1" s="1"/>
  <c r="AC2039" i="1" s="1"/>
  <c r="Y2039" i="1"/>
  <c r="Z2039" i="1"/>
  <c r="AA2039" i="1"/>
  <c r="AB2039" i="1"/>
  <c r="AD2039" i="1"/>
  <c r="AE2039" i="1" s="1"/>
  <c r="AG2039" i="1"/>
  <c r="AR2039" i="1"/>
  <c r="S2040" i="1"/>
  <c r="T2040" i="1" s="1"/>
  <c r="W2040" i="1"/>
  <c r="X2040" i="1" s="1"/>
  <c r="AC2040" i="1" s="1"/>
  <c r="Y2040" i="1"/>
  <c r="Z2040" i="1"/>
  <c r="AA2040" i="1"/>
  <c r="AB2040" i="1"/>
  <c r="AD2040" i="1"/>
  <c r="AE2040" i="1" s="1"/>
  <c r="AG2040" i="1"/>
  <c r="AJ2040" i="1"/>
  <c r="AU2040" i="1"/>
  <c r="S2041" i="1"/>
  <c r="T2041" i="1" s="1"/>
  <c r="W2041" i="1"/>
  <c r="X2041" i="1" s="1"/>
  <c r="Y2041" i="1"/>
  <c r="Z2041" i="1"/>
  <c r="AA2041" i="1"/>
  <c r="AB2041" i="1"/>
  <c r="AC2041" i="1"/>
  <c r="AD2041" i="1"/>
  <c r="AE2041" i="1" s="1"/>
  <c r="AG2041" i="1"/>
  <c r="S2042" i="1"/>
  <c r="T2042" i="1" s="1"/>
  <c r="W2042" i="1"/>
  <c r="X2042" i="1"/>
  <c r="AC2042" i="1" s="1"/>
  <c r="Y2042" i="1"/>
  <c r="Z2042" i="1"/>
  <c r="AA2042" i="1"/>
  <c r="AB2042" i="1"/>
  <c r="AD2042" i="1"/>
  <c r="AE2042" i="1" s="1"/>
  <c r="AG2042" i="1"/>
  <c r="AH2042" i="1" s="1"/>
  <c r="AK2042" i="1"/>
  <c r="AR2042" i="1"/>
  <c r="AT2042" i="1"/>
  <c r="S2043" i="1"/>
  <c r="T2043" i="1" s="1"/>
  <c r="W2043" i="1"/>
  <c r="X2043" i="1" s="1"/>
  <c r="Y2043" i="1"/>
  <c r="Z2043" i="1"/>
  <c r="AA2043" i="1"/>
  <c r="AB2043" i="1"/>
  <c r="AC2043" i="1"/>
  <c r="AD2043" i="1"/>
  <c r="AE2043" i="1" s="1"/>
  <c r="AG2043" i="1"/>
  <c r="AK2043" i="1"/>
  <c r="AL2043" i="1"/>
  <c r="AM2043" i="1"/>
  <c r="S2044" i="1"/>
  <c r="T2044" i="1" s="1"/>
  <c r="W2044" i="1"/>
  <c r="Y2044" i="1"/>
  <c r="Z2044" i="1"/>
  <c r="AA2044" i="1"/>
  <c r="AB2044" i="1"/>
  <c r="AD2044" i="1"/>
  <c r="AG2044" i="1"/>
  <c r="S2045" i="1"/>
  <c r="T2045" i="1" s="1"/>
  <c r="W2045" i="1"/>
  <c r="Y2045" i="1"/>
  <c r="Z2045" i="1"/>
  <c r="AA2045" i="1"/>
  <c r="AB2045" i="1"/>
  <c r="AD2045" i="1"/>
  <c r="AG2045" i="1"/>
  <c r="S2046" i="1"/>
  <c r="T2046" i="1"/>
  <c r="W2046" i="1"/>
  <c r="X2046" i="1" s="1"/>
  <c r="AC2046" i="1" s="1"/>
  <c r="Y2046" i="1"/>
  <c r="Z2046" i="1"/>
  <c r="AA2046" i="1"/>
  <c r="AB2046" i="1"/>
  <c r="AD2046" i="1"/>
  <c r="AE2046" i="1" s="1"/>
  <c r="AG2046" i="1"/>
  <c r="AM2046" i="1" s="1"/>
  <c r="AO2046" i="1"/>
  <c r="AP2046" i="1"/>
  <c r="AT2046" i="1"/>
  <c r="S2047" i="1"/>
  <c r="T2047" i="1" s="1"/>
  <c r="W2047" i="1"/>
  <c r="X2047" i="1" s="1"/>
  <c r="AC2047" i="1" s="1"/>
  <c r="Y2047" i="1"/>
  <c r="Z2047" i="1"/>
  <c r="AA2047" i="1"/>
  <c r="AB2047" i="1"/>
  <c r="AD2047" i="1"/>
  <c r="AE2047" i="1"/>
  <c r="AG2047" i="1"/>
  <c r="AO2047" i="1" s="1"/>
  <c r="AL2047" i="1"/>
  <c r="AR2047" i="1"/>
  <c r="S2048" i="1"/>
  <c r="T2048" i="1" s="1"/>
  <c r="W2048" i="1"/>
  <c r="Y2048" i="1"/>
  <c r="Z2048" i="1"/>
  <c r="AA2048" i="1"/>
  <c r="AB2048" i="1"/>
  <c r="AD2048" i="1"/>
  <c r="AG2048" i="1"/>
  <c r="S2049" i="1"/>
  <c r="T2049" i="1" s="1"/>
  <c r="W2049" i="1"/>
  <c r="Y2049" i="1"/>
  <c r="Z2049" i="1"/>
  <c r="AA2049" i="1"/>
  <c r="AB2049" i="1"/>
  <c r="AD2049" i="1"/>
  <c r="AG2049" i="1"/>
  <c r="S2050" i="1"/>
  <c r="T2050" i="1" s="1"/>
  <c r="W2050" i="1"/>
  <c r="Y2050" i="1"/>
  <c r="Z2050" i="1"/>
  <c r="AA2050" i="1"/>
  <c r="AB2050" i="1"/>
  <c r="AD2050" i="1"/>
  <c r="AG2050" i="1"/>
  <c r="AN2048" i="1" s="1"/>
  <c r="S2051" i="1"/>
  <c r="T2051" i="1"/>
  <c r="W2051" i="1"/>
  <c r="Y2051" i="1"/>
  <c r="Z2051" i="1"/>
  <c r="AA2051" i="1"/>
  <c r="AB2051" i="1"/>
  <c r="AD2051" i="1"/>
  <c r="AG2051" i="1"/>
  <c r="S2052" i="1"/>
  <c r="T2052" i="1" s="1"/>
  <c r="W2052" i="1"/>
  <c r="Y2052" i="1"/>
  <c r="Z2052" i="1"/>
  <c r="AA2052" i="1"/>
  <c r="AB2052" i="1"/>
  <c r="AD2052" i="1"/>
  <c r="AE2052" i="1" s="1"/>
  <c r="AG2052" i="1"/>
  <c r="S2053" i="1"/>
  <c r="T2053" i="1"/>
  <c r="W2053" i="1"/>
  <c r="Y2053" i="1"/>
  <c r="Z2053" i="1"/>
  <c r="AA2053" i="1"/>
  <c r="AB2053" i="1"/>
  <c r="AD2053" i="1"/>
  <c r="AG2053" i="1"/>
  <c r="AO2054" i="1" s="1"/>
  <c r="S2054" i="1"/>
  <c r="T2054" i="1"/>
  <c r="W2054" i="1"/>
  <c r="Y2054" i="1"/>
  <c r="Z2054" i="1"/>
  <c r="AA2054" i="1"/>
  <c r="AB2054" i="1"/>
  <c r="AD2054" i="1"/>
  <c r="AE2054" i="1" s="1"/>
  <c r="AG2054" i="1"/>
  <c r="S2055" i="1"/>
  <c r="T2055" i="1"/>
  <c r="W2055" i="1"/>
  <c r="X2055" i="1"/>
  <c r="AC2055" i="1" s="1"/>
  <c r="Y2055" i="1"/>
  <c r="Z2055" i="1"/>
  <c r="AA2055" i="1"/>
  <c r="AB2055" i="1"/>
  <c r="AD2055" i="1"/>
  <c r="AE2055" i="1" s="1"/>
  <c r="AG2055" i="1"/>
  <c r="AH2055" i="1"/>
  <c r="S2056" i="1"/>
  <c r="T2056" i="1"/>
  <c r="W2056" i="1"/>
  <c r="Y2056" i="1"/>
  <c r="Z2056" i="1"/>
  <c r="AA2056" i="1"/>
  <c r="AB2056" i="1"/>
  <c r="AD2056" i="1"/>
  <c r="AG2056" i="1"/>
  <c r="S2057" i="1"/>
  <c r="T2057" i="1" s="1"/>
  <c r="W2057" i="1"/>
  <c r="Y2057" i="1"/>
  <c r="Z2057" i="1"/>
  <c r="AA2057" i="1"/>
  <c r="AB2057" i="1"/>
  <c r="AD2057" i="1"/>
  <c r="AG2057" i="1"/>
  <c r="S2058" i="1"/>
  <c r="T2058" i="1" s="1"/>
  <c r="W2058" i="1"/>
  <c r="Y2058" i="1"/>
  <c r="Z2058" i="1"/>
  <c r="AA2058" i="1"/>
  <c r="AB2058" i="1"/>
  <c r="AD2058" i="1"/>
  <c r="AG2058" i="1"/>
  <c r="S2059" i="1"/>
  <c r="T2059" i="1"/>
  <c r="W2059" i="1"/>
  <c r="Y2059" i="1"/>
  <c r="Z2059" i="1"/>
  <c r="AA2059" i="1"/>
  <c r="AB2059" i="1"/>
  <c r="AD2059" i="1"/>
  <c r="AG2059" i="1"/>
  <c r="S2060" i="1"/>
  <c r="T2060" i="1" s="1"/>
  <c r="W2060" i="1"/>
  <c r="Y2060" i="1"/>
  <c r="Z2060" i="1"/>
  <c r="AA2060" i="1"/>
  <c r="AB2060" i="1"/>
  <c r="AD2060" i="1"/>
  <c r="AG2060" i="1"/>
  <c r="S2061" i="1"/>
  <c r="W2061" i="1"/>
  <c r="Y2061" i="1"/>
  <c r="Z2061" i="1"/>
  <c r="AA2061" i="1"/>
  <c r="AB2061" i="1"/>
  <c r="AD2061" i="1"/>
  <c r="AG2061" i="1"/>
  <c r="S2062" i="1"/>
  <c r="W2062" i="1"/>
  <c r="Y2062" i="1"/>
  <c r="Z2062" i="1"/>
  <c r="AA2062" i="1"/>
  <c r="AB2062" i="1"/>
  <c r="AD2062" i="1"/>
  <c r="AG2062" i="1"/>
  <c r="S2063" i="1"/>
  <c r="T2063" i="1" s="1"/>
  <c r="W2063" i="1"/>
  <c r="Y2063" i="1"/>
  <c r="Z2063" i="1"/>
  <c r="AA2063" i="1"/>
  <c r="AB2063" i="1"/>
  <c r="AD2063" i="1"/>
  <c r="AG2063" i="1"/>
  <c r="S2064" i="1"/>
  <c r="W2064" i="1"/>
  <c r="Y2064" i="1"/>
  <c r="Z2064" i="1"/>
  <c r="AA2064" i="1"/>
  <c r="AB2064" i="1"/>
  <c r="AD2064" i="1"/>
  <c r="AG2064" i="1"/>
  <c r="S2065" i="1"/>
  <c r="W2065" i="1"/>
  <c r="X2066" i="1" s="1"/>
  <c r="AC2066" i="1" s="1"/>
  <c r="Y2065" i="1"/>
  <c r="Z2065" i="1"/>
  <c r="AA2065" i="1"/>
  <c r="AB2065" i="1"/>
  <c r="AD2065" i="1"/>
  <c r="AG2065" i="1"/>
  <c r="S2066" i="1"/>
  <c r="W2066" i="1"/>
  <c r="Y2066" i="1"/>
  <c r="Z2066" i="1"/>
  <c r="AA2066" i="1"/>
  <c r="AB2066" i="1"/>
  <c r="AD2066" i="1"/>
  <c r="AG2066" i="1"/>
  <c r="S2067" i="1"/>
  <c r="W2067" i="1"/>
  <c r="Y2067" i="1"/>
  <c r="Z2067" i="1"/>
  <c r="AA2067" i="1"/>
  <c r="AB2067" i="1"/>
  <c r="AD2067" i="1"/>
  <c r="AG2067" i="1"/>
  <c r="S2068" i="1"/>
  <c r="W2068" i="1"/>
  <c r="Y2068" i="1"/>
  <c r="Z2068" i="1"/>
  <c r="AA2068" i="1"/>
  <c r="AB2068" i="1"/>
  <c r="AD2068" i="1"/>
  <c r="AG2068" i="1"/>
  <c r="S2069" i="1"/>
  <c r="W2069" i="1"/>
  <c r="Y2069" i="1"/>
  <c r="Z2069" i="1"/>
  <c r="AA2069" i="1"/>
  <c r="AB2069" i="1"/>
  <c r="AD2069" i="1"/>
  <c r="AG2069" i="1"/>
  <c r="AH2069" i="1"/>
  <c r="S2070" i="1"/>
  <c r="W2070" i="1"/>
  <c r="Y2070" i="1"/>
  <c r="Z2070" i="1"/>
  <c r="AA2070" i="1"/>
  <c r="AB2070" i="1"/>
  <c r="AD2070" i="1"/>
  <c r="AG2070" i="1"/>
  <c r="AP2070" i="1"/>
  <c r="S2071" i="1"/>
  <c r="T2071" i="1" s="1"/>
  <c r="W2071" i="1"/>
  <c r="Y2071" i="1"/>
  <c r="Z2071" i="1"/>
  <c r="AA2071" i="1"/>
  <c r="AB2071" i="1"/>
  <c r="AD2071" i="1"/>
  <c r="AG2071" i="1"/>
  <c r="S2072" i="1"/>
  <c r="W2072" i="1"/>
  <c r="Y2072" i="1"/>
  <c r="Z2072" i="1"/>
  <c r="AA2072" i="1"/>
  <c r="AB2072" i="1"/>
  <c r="AD2072" i="1"/>
  <c r="AE2073" i="1" s="1"/>
  <c r="AG2072" i="1"/>
  <c r="S2073" i="1"/>
  <c r="T2073" i="1" s="1"/>
  <c r="W2073" i="1"/>
  <c r="Y2073" i="1"/>
  <c r="Z2073" i="1"/>
  <c r="AA2073" i="1"/>
  <c r="AB2073" i="1"/>
  <c r="AD2073" i="1"/>
  <c r="AE2072" i="1" s="1"/>
  <c r="AG2073" i="1"/>
  <c r="S2074" i="1"/>
  <c r="W2074" i="1"/>
  <c r="Y2074" i="1"/>
  <c r="Z2074" i="1"/>
  <c r="AA2074" i="1"/>
  <c r="AB2074" i="1"/>
  <c r="AD2074" i="1"/>
  <c r="AG2074" i="1"/>
  <c r="S2075" i="1"/>
  <c r="W2075" i="1"/>
  <c r="Y2075" i="1"/>
  <c r="Z2075" i="1"/>
  <c r="AA2075" i="1"/>
  <c r="AB2075" i="1"/>
  <c r="AD2075" i="1"/>
  <c r="AE2077" i="1" s="1"/>
  <c r="AG2075" i="1"/>
  <c r="S2076" i="1"/>
  <c r="W2076" i="1"/>
  <c r="Y2076" i="1"/>
  <c r="Z2076" i="1"/>
  <c r="AA2076" i="1"/>
  <c r="AB2076" i="1"/>
  <c r="AD2076" i="1"/>
  <c r="AG2076" i="1"/>
  <c r="AP2076" i="1" s="1"/>
  <c r="AQ2076" i="1"/>
  <c r="S2077" i="1"/>
  <c r="W2077" i="1"/>
  <c r="Y2077" i="1"/>
  <c r="Z2077" i="1"/>
  <c r="AA2077" i="1"/>
  <c r="AB2077" i="1"/>
  <c r="AD2077" i="1"/>
  <c r="AG2077" i="1"/>
  <c r="S2078" i="1"/>
  <c r="T2078" i="1" s="1"/>
  <c r="W2078" i="1"/>
  <c r="X2078" i="1"/>
  <c r="AC2078" i="1" s="1"/>
  <c r="Y2078" i="1"/>
  <c r="Z2078" i="1"/>
  <c r="AA2078" i="1"/>
  <c r="AB2078" i="1"/>
  <c r="AD2078" i="1"/>
  <c r="AE2078" i="1" s="1"/>
  <c r="AG2078" i="1"/>
  <c r="AH2078" i="1" s="1"/>
  <c r="S2079" i="1"/>
  <c r="T2079" i="1" s="1"/>
  <c r="W2079" i="1"/>
  <c r="Y2079" i="1"/>
  <c r="Z2079" i="1"/>
  <c r="AA2079" i="1"/>
  <c r="AB2079" i="1"/>
  <c r="AD2079" i="1"/>
  <c r="AG2079" i="1"/>
  <c r="S2080" i="1"/>
  <c r="W2080" i="1"/>
  <c r="Y2080" i="1"/>
  <c r="Z2080" i="1"/>
  <c r="AA2080" i="1"/>
  <c r="AB2080" i="1"/>
  <c r="AD2080" i="1"/>
  <c r="AE2079" i="1" s="1"/>
  <c r="AG2080" i="1"/>
  <c r="S2081" i="1"/>
  <c r="W2081" i="1"/>
  <c r="X2080" i="1" s="1"/>
  <c r="AC2080" i="1" s="1"/>
  <c r="Y2081" i="1"/>
  <c r="Z2081" i="1"/>
  <c r="AA2081" i="1"/>
  <c r="AB2081" i="1"/>
  <c r="AD2081" i="1"/>
  <c r="AG2081" i="1"/>
  <c r="S2082" i="1"/>
  <c r="T2082" i="1" s="1"/>
  <c r="W2082" i="1"/>
  <c r="X2082" i="1" s="1"/>
  <c r="AC2082" i="1" s="1"/>
  <c r="Y2082" i="1"/>
  <c r="Z2082" i="1"/>
  <c r="AA2082" i="1"/>
  <c r="AB2082" i="1"/>
  <c r="AD2082" i="1"/>
  <c r="AE2082" i="1" s="1"/>
  <c r="AG2082" i="1"/>
  <c r="AR2082" i="1" s="1"/>
  <c r="AJ2082" i="1"/>
  <c r="AN2082" i="1"/>
  <c r="S2083" i="1"/>
  <c r="W2083" i="1"/>
  <c r="Y2083" i="1"/>
  <c r="Z2083" i="1"/>
  <c r="AA2083" i="1"/>
  <c r="AB2083" i="1"/>
  <c r="AD2083" i="1"/>
  <c r="AG2083" i="1"/>
  <c r="S2084" i="1"/>
  <c r="W2084" i="1"/>
  <c r="Y2084" i="1"/>
  <c r="Z2084" i="1"/>
  <c r="AA2084" i="1"/>
  <c r="AB2084" i="1"/>
  <c r="AD2084" i="1"/>
  <c r="AG2084" i="1"/>
  <c r="AP2084" i="1"/>
  <c r="S2085" i="1"/>
  <c r="W2085" i="1"/>
  <c r="Y2085" i="1"/>
  <c r="Z2085" i="1"/>
  <c r="AA2085" i="1"/>
  <c r="AB2085" i="1"/>
  <c r="AD2085" i="1"/>
  <c r="AG2085" i="1"/>
  <c r="S2086" i="1"/>
  <c r="W2086" i="1"/>
  <c r="Y2086" i="1"/>
  <c r="Z2086" i="1"/>
  <c r="AA2086" i="1"/>
  <c r="AB2086" i="1"/>
  <c r="AD2086" i="1"/>
  <c r="AE2083" i="1" s="1"/>
  <c r="AG2086" i="1"/>
  <c r="S2087" i="1"/>
  <c r="T2090" i="1" s="1"/>
  <c r="T2087" i="1"/>
  <c r="W2087" i="1"/>
  <c r="Y2087" i="1"/>
  <c r="Z2087" i="1"/>
  <c r="AA2087" i="1"/>
  <c r="AB2087" i="1"/>
  <c r="AD2087" i="1"/>
  <c r="AG2087" i="1"/>
  <c r="S2088" i="1"/>
  <c r="W2088" i="1"/>
  <c r="Y2088" i="1"/>
  <c r="Z2088" i="1"/>
  <c r="AA2088" i="1"/>
  <c r="AB2088" i="1"/>
  <c r="AD2088" i="1"/>
  <c r="AE2088" i="1" s="1"/>
  <c r="AG2088" i="1"/>
  <c r="S2089" i="1"/>
  <c r="T2089" i="1"/>
  <c r="W2089" i="1"/>
  <c r="Y2089" i="1"/>
  <c r="Z2089" i="1"/>
  <c r="AA2089" i="1"/>
  <c r="AB2089" i="1"/>
  <c r="AD2089" i="1"/>
  <c r="AG2089" i="1"/>
  <c r="S2090" i="1"/>
  <c r="W2090" i="1"/>
  <c r="Y2090" i="1"/>
  <c r="Z2090" i="1"/>
  <c r="AA2090" i="1"/>
  <c r="AB2090" i="1"/>
  <c r="AD2090" i="1"/>
  <c r="AG2090" i="1"/>
  <c r="S2091" i="1"/>
  <c r="W2091" i="1"/>
  <c r="X2094" i="1" s="1"/>
  <c r="AC2094" i="1" s="1"/>
  <c r="Y2091" i="1"/>
  <c r="Z2091" i="1"/>
  <c r="AA2091" i="1"/>
  <c r="AB2091" i="1"/>
  <c r="AD2091" i="1"/>
  <c r="AG2091" i="1"/>
  <c r="S2092" i="1"/>
  <c r="W2092" i="1"/>
  <c r="Y2092" i="1"/>
  <c r="Z2092" i="1"/>
  <c r="AA2092" i="1"/>
  <c r="AB2092" i="1"/>
  <c r="AD2092" i="1"/>
  <c r="AG2092" i="1"/>
  <c r="S2093" i="1"/>
  <c r="W2093" i="1"/>
  <c r="Y2093" i="1"/>
  <c r="Z2093" i="1"/>
  <c r="AA2093" i="1"/>
  <c r="AB2093" i="1"/>
  <c r="AD2093" i="1"/>
  <c r="AG2093" i="1"/>
  <c r="S2094" i="1"/>
  <c r="W2094" i="1"/>
  <c r="Y2094" i="1"/>
  <c r="Z2094" i="1"/>
  <c r="AA2094" i="1"/>
  <c r="AB2094" i="1"/>
  <c r="AD2094" i="1"/>
  <c r="AG2094" i="1"/>
  <c r="S2095" i="1"/>
  <c r="W2095" i="1"/>
  <c r="Y2095" i="1"/>
  <c r="Z2095" i="1"/>
  <c r="AA2095" i="1"/>
  <c r="AB2095" i="1"/>
  <c r="AD2095" i="1"/>
  <c r="AG2095" i="1"/>
  <c r="AH2095" i="1" s="1"/>
  <c r="S2096" i="1"/>
  <c r="W2096" i="1"/>
  <c r="Y2096" i="1"/>
  <c r="Z2096" i="1"/>
  <c r="AA2096" i="1"/>
  <c r="AB2096" i="1"/>
  <c r="AD2096" i="1"/>
  <c r="AG2096" i="1"/>
  <c r="S2097" i="1"/>
  <c r="W2097" i="1"/>
  <c r="Y2097" i="1"/>
  <c r="Z2097" i="1"/>
  <c r="AA2097" i="1"/>
  <c r="AB2097" i="1"/>
  <c r="AD2097" i="1"/>
  <c r="AG2097" i="1"/>
  <c r="S2098" i="1"/>
  <c r="W2098" i="1"/>
  <c r="Y2098" i="1"/>
  <c r="Z2098" i="1"/>
  <c r="AA2098" i="1"/>
  <c r="AB2098" i="1"/>
  <c r="AD2098" i="1"/>
  <c r="AG2098" i="1"/>
  <c r="S2099" i="1"/>
  <c r="W2099" i="1"/>
  <c r="Y2099" i="1"/>
  <c r="Z2099" i="1"/>
  <c r="AA2099" i="1"/>
  <c r="AB2099" i="1"/>
  <c r="AD2099" i="1"/>
  <c r="AG2099" i="1"/>
  <c r="S2100" i="1"/>
  <c r="W2100" i="1"/>
  <c r="Y2100" i="1"/>
  <c r="Z2100" i="1"/>
  <c r="AA2100" i="1"/>
  <c r="AB2100" i="1"/>
  <c r="AD2100" i="1"/>
  <c r="AG2100" i="1"/>
  <c r="S2101" i="1"/>
  <c r="W2101" i="1"/>
  <c r="X2101" i="1" s="1"/>
  <c r="AC2101" i="1" s="1"/>
  <c r="Y2101" i="1"/>
  <c r="Z2101" i="1"/>
  <c r="AA2101" i="1"/>
  <c r="AB2101" i="1"/>
  <c r="AD2101" i="1"/>
  <c r="AE2102" i="1" s="1"/>
  <c r="AE2101" i="1"/>
  <c r="AG2101" i="1"/>
  <c r="S2102" i="1"/>
  <c r="W2102" i="1"/>
  <c r="Y2102" i="1"/>
  <c r="Z2102" i="1"/>
  <c r="AA2102" i="1"/>
  <c r="AB2102" i="1"/>
  <c r="AD2102" i="1"/>
  <c r="AG2102" i="1"/>
  <c r="S2103" i="1"/>
  <c r="W2103" i="1"/>
  <c r="Y2103" i="1"/>
  <c r="Z2103" i="1"/>
  <c r="AA2103" i="1"/>
  <c r="AB2103" i="1"/>
  <c r="AD2103" i="1"/>
  <c r="AG2103" i="1"/>
  <c r="S2104" i="1"/>
  <c r="W2104" i="1"/>
  <c r="Y2104" i="1"/>
  <c r="Z2104" i="1"/>
  <c r="AA2104" i="1"/>
  <c r="AB2104" i="1"/>
  <c r="AD2104" i="1"/>
  <c r="AG2104" i="1"/>
  <c r="S2105" i="1"/>
  <c r="W2105" i="1"/>
  <c r="Y2105" i="1"/>
  <c r="Z2105" i="1"/>
  <c r="AA2105" i="1"/>
  <c r="AB2105" i="1"/>
  <c r="AD2105" i="1"/>
  <c r="AG2105" i="1"/>
  <c r="S2106" i="1"/>
  <c r="T2106" i="1" s="1"/>
  <c r="W2106" i="1"/>
  <c r="Y2106" i="1"/>
  <c r="Z2106" i="1"/>
  <c r="AA2106" i="1"/>
  <c r="AB2106" i="1"/>
  <c r="AD2106" i="1"/>
  <c r="AG2106" i="1"/>
  <c r="S2107" i="1"/>
  <c r="W2107" i="1"/>
  <c r="Y2107" i="1"/>
  <c r="Z2107" i="1"/>
  <c r="AA2107" i="1"/>
  <c r="AB2107" i="1"/>
  <c r="AD2107" i="1"/>
  <c r="AG2107" i="1"/>
  <c r="S2108" i="1"/>
  <c r="T2109" i="1" s="1"/>
  <c r="T2108" i="1"/>
  <c r="W2108" i="1"/>
  <c r="Y2108" i="1"/>
  <c r="Z2108" i="1"/>
  <c r="AA2108" i="1"/>
  <c r="AB2108" i="1"/>
  <c r="AD2108" i="1"/>
  <c r="AG2108" i="1"/>
  <c r="S2109" i="1"/>
  <c r="W2109" i="1"/>
  <c r="Y2109" i="1"/>
  <c r="Z2109" i="1"/>
  <c r="AA2109" i="1"/>
  <c r="AB2109" i="1"/>
  <c r="AD2109" i="1"/>
  <c r="AE2108" i="1" s="1"/>
  <c r="AE2109" i="1"/>
  <c r="AG2109" i="1"/>
  <c r="S2110" i="1"/>
  <c r="T2110" i="1" s="1"/>
  <c r="W2110" i="1"/>
  <c r="Y2110" i="1"/>
  <c r="Z2110" i="1"/>
  <c r="AA2110" i="1"/>
  <c r="AB2110" i="1"/>
  <c r="AD2110" i="1"/>
  <c r="AE2110" i="1" s="1"/>
  <c r="AG2110" i="1"/>
  <c r="AU2111" i="1" s="1"/>
  <c r="S2111" i="1"/>
  <c r="W2111" i="1"/>
  <c r="X2112" i="1" s="1"/>
  <c r="AC2112" i="1" s="1"/>
  <c r="Y2111" i="1"/>
  <c r="Z2111" i="1"/>
  <c r="AA2111" i="1"/>
  <c r="AB2111" i="1"/>
  <c r="AD2111" i="1"/>
  <c r="AG2111" i="1"/>
  <c r="S2112" i="1"/>
  <c r="W2112" i="1"/>
  <c r="Y2112" i="1"/>
  <c r="Z2112" i="1"/>
  <c r="AA2112" i="1"/>
  <c r="AB2112" i="1"/>
  <c r="AD2112" i="1"/>
  <c r="AG2112" i="1"/>
  <c r="AJ2112" i="1"/>
  <c r="AL2112" i="1"/>
  <c r="S2113" i="1"/>
  <c r="T2113" i="1"/>
  <c r="W2113" i="1"/>
  <c r="Y2113" i="1"/>
  <c r="Z2113" i="1"/>
  <c r="AA2113" i="1"/>
  <c r="AB2113" i="1"/>
  <c r="AD2113" i="1"/>
  <c r="AG2113" i="1"/>
  <c r="S2114" i="1"/>
  <c r="W2114" i="1"/>
  <c r="Y2114" i="1"/>
  <c r="Z2114" i="1"/>
  <c r="AA2114" i="1"/>
  <c r="AB2114" i="1"/>
  <c r="AD2114" i="1"/>
  <c r="AG2114" i="1"/>
  <c r="AQ2115" i="1" s="1"/>
  <c r="S2115" i="1"/>
  <c r="T2115" i="1"/>
  <c r="W2115" i="1"/>
  <c r="Y2115" i="1"/>
  <c r="Z2115" i="1"/>
  <c r="AA2115" i="1"/>
  <c r="AB2115" i="1"/>
  <c r="AD2115" i="1"/>
  <c r="AG2115" i="1"/>
  <c r="S2116" i="1"/>
  <c r="W2116" i="1"/>
  <c r="Y2116" i="1"/>
  <c r="Z2116" i="1"/>
  <c r="AA2116" i="1"/>
  <c r="AB2116" i="1"/>
  <c r="AD2116" i="1"/>
  <c r="AE2118" i="1" s="1"/>
  <c r="AE2116" i="1"/>
  <c r="AG2116" i="1"/>
  <c r="S2117" i="1"/>
  <c r="W2117" i="1"/>
  <c r="Y2117" i="1"/>
  <c r="Z2117" i="1"/>
  <c r="AA2117" i="1"/>
  <c r="AB2117" i="1"/>
  <c r="AD2117" i="1"/>
  <c r="AG2117" i="1"/>
  <c r="S2118" i="1"/>
  <c r="T2118" i="1" s="1"/>
  <c r="W2118" i="1"/>
  <c r="Y2118" i="1"/>
  <c r="Z2118" i="1"/>
  <c r="AA2118" i="1"/>
  <c r="AB2118" i="1"/>
  <c r="AD2118" i="1"/>
  <c r="AG2118" i="1"/>
  <c r="S2119" i="1"/>
  <c r="T2119" i="1" s="1"/>
  <c r="W2119" i="1"/>
  <c r="X2120" i="1" s="1"/>
  <c r="AC2120" i="1" s="1"/>
  <c r="Y2119" i="1"/>
  <c r="Z2119" i="1"/>
  <c r="AA2119" i="1"/>
  <c r="AB2119" i="1"/>
  <c r="AD2119" i="1"/>
  <c r="AG2119" i="1"/>
  <c r="S2120" i="1"/>
  <c r="W2120" i="1"/>
  <c r="Y2120" i="1"/>
  <c r="Z2120" i="1"/>
  <c r="AA2120" i="1"/>
  <c r="AB2120" i="1"/>
  <c r="AD2120" i="1"/>
  <c r="AG2120" i="1"/>
  <c r="AO2120" i="1"/>
  <c r="AQ2120" i="1"/>
  <c r="S2121" i="1"/>
  <c r="W2121" i="1"/>
  <c r="Y2121" i="1"/>
  <c r="Z2121" i="1"/>
  <c r="AA2121" i="1"/>
  <c r="AB2121" i="1"/>
  <c r="AD2121" i="1"/>
  <c r="AG2121" i="1"/>
  <c r="S2122" i="1"/>
  <c r="W2122" i="1"/>
  <c r="Y2122" i="1"/>
  <c r="Z2122" i="1"/>
  <c r="AA2122" i="1"/>
  <c r="AB2122" i="1"/>
  <c r="AD2122" i="1"/>
  <c r="AE2122" i="1" s="1"/>
  <c r="AG2122" i="1"/>
  <c r="S2123" i="1"/>
  <c r="W2123" i="1"/>
  <c r="Y2123" i="1"/>
  <c r="Z2123" i="1"/>
  <c r="AA2123" i="1"/>
  <c r="AB2123" i="1"/>
  <c r="AD2123" i="1"/>
  <c r="AG2123" i="1"/>
  <c r="S2124" i="1"/>
  <c r="W2124" i="1"/>
  <c r="Y2124" i="1"/>
  <c r="Z2124" i="1"/>
  <c r="AA2124" i="1"/>
  <c r="AB2124" i="1"/>
  <c r="AD2124" i="1"/>
  <c r="AG2124" i="1"/>
  <c r="S2125" i="1"/>
  <c r="W2125" i="1"/>
  <c r="Y2125" i="1"/>
  <c r="Z2125" i="1"/>
  <c r="AA2125" i="1"/>
  <c r="AB2125" i="1"/>
  <c r="AD2125" i="1"/>
  <c r="AG2125" i="1"/>
  <c r="S2126" i="1"/>
  <c r="W2126" i="1"/>
  <c r="Y2126" i="1"/>
  <c r="Z2126" i="1"/>
  <c r="AA2126" i="1"/>
  <c r="AB2126" i="1"/>
  <c r="AD2126" i="1"/>
  <c r="AG2126" i="1"/>
  <c r="S2127" i="1"/>
  <c r="T2127" i="1" s="1"/>
  <c r="W2127" i="1"/>
  <c r="Y2127" i="1"/>
  <c r="Z2127" i="1"/>
  <c r="AA2127" i="1"/>
  <c r="AB2127" i="1"/>
  <c r="AD2127" i="1"/>
  <c r="AG2127" i="1"/>
  <c r="S2128" i="1"/>
  <c r="W2128" i="1"/>
  <c r="Y2128" i="1"/>
  <c r="Z2128" i="1"/>
  <c r="AA2128" i="1"/>
  <c r="AB2128" i="1"/>
  <c r="AD2128" i="1"/>
  <c r="AE2129" i="1" s="1"/>
  <c r="AG2128" i="1"/>
  <c r="S2129" i="1"/>
  <c r="W2129" i="1"/>
  <c r="Y2129" i="1"/>
  <c r="Z2129" i="1"/>
  <c r="AA2129" i="1"/>
  <c r="AB2129" i="1"/>
  <c r="AD2129" i="1"/>
  <c r="AG2129" i="1"/>
  <c r="AS2129" i="1" s="1"/>
  <c r="S2130" i="1"/>
  <c r="T2130" i="1" s="1"/>
  <c r="W2130" i="1"/>
  <c r="X2131" i="1" s="1"/>
  <c r="AC2131" i="1" s="1"/>
  <c r="Y2130" i="1"/>
  <c r="Z2130" i="1"/>
  <c r="AA2130" i="1"/>
  <c r="AB2130" i="1"/>
  <c r="AD2130" i="1"/>
  <c r="AG2130" i="1"/>
  <c r="AP2130" i="1" s="1"/>
  <c r="AS2130" i="1"/>
  <c r="S2131" i="1"/>
  <c r="W2131" i="1"/>
  <c r="Y2131" i="1"/>
  <c r="Z2131" i="1"/>
  <c r="AA2131" i="1"/>
  <c r="AB2131" i="1"/>
  <c r="AD2131" i="1"/>
  <c r="AG2131" i="1"/>
  <c r="S2132" i="1"/>
  <c r="W2132" i="1"/>
  <c r="Y2132" i="1"/>
  <c r="Z2132" i="1"/>
  <c r="AA2132" i="1"/>
  <c r="AB2132" i="1"/>
  <c r="AD2132" i="1"/>
  <c r="AG2132" i="1"/>
  <c r="S2133" i="1"/>
  <c r="T2132" i="1" s="1"/>
  <c r="W2133" i="1"/>
  <c r="Y2133" i="1"/>
  <c r="Z2133" i="1"/>
  <c r="AA2133" i="1"/>
  <c r="AB2133" i="1"/>
  <c r="AD2133" i="1"/>
  <c r="AG2133" i="1"/>
  <c r="AL2132" i="1" s="1"/>
  <c r="S2134" i="1"/>
  <c r="W2134" i="1"/>
  <c r="Y2134" i="1"/>
  <c r="Z2134" i="1"/>
  <c r="AA2134" i="1"/>
  <c r="AB2134" i="1"/>
  <c r="AD2134" i="1"/>
  <c r="AG2134" i="1"/>
  <c r="AP2136" i="1" s="1"/>
  <c r="S2135" i="1"/>
  <c r="W2135" i="1"/>
  <c r="Y2135" i="1"/>
  <c r="Z2135" i="1"/>
  <c r="AA2135" i="1"/>
  <c r="AB2135" i="1"/>
  <c r="AD2135" i="1"/>
  <c r="AE2134" i="1" s="1"/>
  <c r="AE2135" i="1"/>
  <c r="AG2135" i="1"/>
  <c r="S2136" i="1"/>
  <c r="W2136" i="1"/>
  <c r="Y2136" i="1"/>
  <c r="Z2136" i="1"/>
  <c r="AA2136" i="1"/>
  <c r="AB2136" i="1"/>
  <c r="AD2136" i="1"/>
  <c r="AG2136" i="1"/>
  <c r="AL2136" i="1"/>
  <c r="S2137" i="1"/>
  <c r="T2137" i="1"/>
  <c r="W2137" i="1"/>
  <c r="Y2137" i="1"/>
  <c r="Z2137" i="1"/>
  <c r="AA2137" i="1"/>
  <c r="AB2137" i="1"/>
  <c r="AD2137" i="1"/>
  <c r="AG2137" i="1"/>
  <c r="AI2137" i="1"/>
  <c r="AS2137" i="1"/>
  <c r="S2138" i="1"/>
  <c r="W2138" i="1"/>
  <c r="Y2138" i="1"/>
  <c r="Z2138" i="1"/>
  <c r="AA2138" i="1"/>
  <c r="AB2138" i="1"/>
  <c r="AD2138" i="1"/>
  <c r="AG2138" i="1"/>
  <c r="AJ2137" i="1" s="1"/>
  <c r="AP2138" i="1"/>
  <c r="S2139" i="1"/>
  <c r="T2139" i="1" s="1"/>
  <c r="W2139" i="1"/>
  <c r="X2141" i="1" s="1"/>
  <c r="AC2141" i="1" s="1"/>
  <c r="Y2139" i="1"/>
  <c r="Z2139" i="1"/>
  <c r="AA2139" i="1"/>
  <c r="AB2139" i="1"/>
  <c r="AD2139" i="1"/>
  <c r="AG2139" i="1"/>
  <c r="S2140" i="1"/>
  <c r="W2140" i="1"/>
  <c r="Y2140" i="1"/>
  <c r="Z2140" i="1"/>
  <c r="AA2140" i="1"/>
  <c r="AB2140" i="1"/>
  <c r="AD2140" i="1"/>
  <c r="AG2140" i="1"/>
  <c r="AH2141" i="1" s="1"/>
  <c r="S2141" i="1"/>
  <c r="W2141" i="1"/>
  <c r="Y2141" i="1"/>
  <c r="Z2141" i="1"/>
  <c r="AA2141" i="1"/>
  <c r="AB2141" i="1"/>
  <c r="AD2141" i="1"/>
  <c r="AG2141" i="1"/>
  <c r="S2142" i="1"/>
  <c r="W2142" i="1"/>
  <c r="Y2142" i="1"/>
  <c r="Z2142" i="1"/>
  <c r="AA2142" i="1"/>
  <c r="AB2142" i="1"/>
  <c r="AD2142" i="1"/>
  <c r="AG2142" i="1"/>
  <c r="S2143" i="1"/>
  <c r="W2143" i="1"/>
  <c r="Y2143" i="1"/>
  <c r="Z2143" i="1"/>
  <c r="AA2143" i="1"/>
  <c r="AB2143" i="1"/>
  <c r="AD2143" i="1"/>
  <c r="AG2143" i="1"/>
  <c r="S2144" i="1"/>
  <c r="W2144" i="1"/>
  <c r="Y2144" i="1"/>
  <c r="Z2144" i="1"/>
  <c r="AA2144" i="1"/>
  <c r="AB2144" i="1"/>
  <c r="AD2144" i="1"/>
  <c r="AG2144" i="1"/>
  <c r="S2145" i="1"/>
  <c r="W2145" i="1"/>
  <c r="Y2145" i="1"/>
  <c r="Z2145" i="1"/>
  <c r="AA2145" i="1"/>
  <c r="AB2145" i="1"/>
  <c r="AD2145" i="1"/>
  <c r="AG2145" i="1"/>
  <c r="S2146" i="1"/>
  <c r="W2146" i="1"/>
  <c r="Y2146" i="1"/>
  <c r="Z2146" i="1"/>
  <c r="AA2146" i="1"/>
  <c r="AB2146" i="1"/>
  <c r="AD2146" i="1"/>
  <c r="AG2146" i="1"/>
  <c r="S2147" i="1"/>
  <c r="W2147" i="1"/>
  <c r="Y2147" i="1"/>
  <c r="Z2147" i="1"/>
  <c r="AA2147" i="1"/>
  <c r="AB2147" i="1"/>
  <c r="AD2147" i="1"/>
  <c r="AG2147" i="1"/>
  <c r="S2148" i="1"/>
  <c r="W2148" i="1"/>
  <c r="X2150" i="1" s="1"/>
  <c r="AC2150" i="1" s="1"/>
  <c r="Y2148" i="1"/>
  <c r="Z2148" i="1"/>
  <c r="AA2148" i="1"/>
  <c r="AB2148" i="1"/>
  <c r="AD2148" i="1"/>
  <c r="AG2148" i="1"/>
  <c r="S2149" i="1"/>
  <c r="W2149" i="1"/>
  <c r="Y2149" i="1"/>
  <c r="Z2149" i="1"/>
  <c r="AA2149" i="1"/>
  <c r="AB2149" i="1"/>
  <c r="AD2149" i="1"/>
  <c r="AG2149" i="1"/>
  <c r="S2150" i="1"/>
  <c r="W2150" i="1"/>
  <c r="Y2150" i="1"/>
  <c r="Z2150" i="1"/>
  <c r="AA2150" i="1"/>
  <c r="AB2150" i="1"/>
  <c r="AD2150" i="1"/>
  <c r="AG2150" i="1"/>
  <c r="S2151" i="1"/>
  <c r="W2151" i="1"/>
  <c r="Y2151" i="1"/>
  <c r="Z2151" i="1"/>
  <c r="AA2151" i="1"/>
  <c r="AB2151" i="1"/>
  <c r="AD2151" i="1"/>
  <c r="AG2151" i="1"/>
  <c r="S2152" i="1"/>
  <c r="W2152" i="1"/>
  <c r="Y2152" i="1"/>
  <c r="Z2152" i="1"/>
  <c r="AA2152" i="1"/>
  <c r="AB2152" i="1"/>
  <c r="AD2152" i="1"/>
  <c r="AG2152" i="1"/>
  <c r="S2153" i="1"/>
  <c r="T2153" i="1" s="1"/>
  <c r="W2153" i="1"/>
  <c r="Y2153" i="1"/>
  <c r="Z2153" i="1"/>
  <c r="AA2153" i="1"/>
  <c r="AB2153" i="1"/>
  <c r="AD2153" i="1"/>
  <c r="AG2153" i="1"/>
  <c r="S2154" i="1"/>
  <c r="W2154" i="1"/>
  <c r="Y2154" i="1"/>
  <c r="Z2154" i="1"/>
  <c r="AA2154" i="1"/>
  <c r="AB2154" i="1"/>
  <c r="AD2154" i="1"/>
  <c r="AG2154" i="1"/>
  <c r="S2155" i="1"/>
  <c r="W2155" i="1"/>
  <c r="Y2155" i="1"/>
  <c r="Z2155" i="1"/>
  <c r="AA2155" i="1"/>
  <c r="AB2155" i="1"/>
  <c r="AD2155" i="1"/>
  <c r="AG2155" i="1"/>
  <c r="AS2155" i="1" s="1"/>
  <c r="AH2155" i="1"/>
  <c r="S2156" i="1"/>
  <c r="W2156" i="1"/>
  <c r="X2156" i="1"/>
  <c r="AC2156" i="1" s="1"/>
  <c r="Y2156" i="1"/>
  <c r="Z2156" i="1"/>
  <c r="AA2156" i="1"/>
  <c r="AB2156" i="1"/>
  <c r="AD2156" i="1"/>
  <c r="AG2156" i="1"/>
  <c r="S2157" i="1"/>
  <c r="W2157" i="1"/>
  <c r="Y2157" i="1"/>
  <c r="Z2157" i="1"/>
  <c r="AA2157" i="1"/>
  <c r="AB2157" i="1"/>
  <c r="AD2157" i="1"/>
  <c r="AG2157" i="1"/>
  <c r="S2158" i="1"/>
  <c r="W2158" i="1"/>
  <c r="Y2158" i="1"/>
  <c r="Z2158" i="1"/>
  <c r="AA2158" i="1"/>
  <c r="AB2158" i="1"/>
  <c r="AD2158" i="1"/>
  <c r="AG2158" i="1"/>
  <c r="AU2159" i="1" s="1"/>
  <c r="S2159" i="1"/>
  <c r="W2159" i="1"/>
  <c r="Y2159" i="1"/>
  <c r="Z2159" i="1"/>
  <c r="AA2159" i="1"/>
  <c r="AB2159" i="1"/>
  <c r="AD2159" i="1"/>
  <c r="AG2159" i="1"/>
  <c r="S2160" i="1"/>
  <c r="W2160" i="1"/>
  <c r="Y2160" i="1"/>
  <c r="Z2160" i="1"/>
  <c r="AA2160" i="1"/>
  <c r="AB2160" i="1"/>
  <c r="AD2160" i="1"/>
  <c r="AG2160" i="1"/>
  <c r="S2161" i="1"/>
  <c r="T2161" i="1" s="1"/>
  <c r="W2161" i="1"/>
  <c r="Y2161" i="1"/>
  <c r="Z2161" i="1"/>
  <c r="AA2161" i="1"/>
  <c r="AB2161" i="1"/>
  <c r="AD2161" i="1"/>
  <c r="AG2161" i="1"/>
  <c r="AU2158" i="1" s="1"/>
  <c r="S2162" i="1"/>
  <c r="W2162" i="1"/>
  <c r="Y2162" i="1"/>
  <c r="Z2162" i="1"/>
  <c r="AA2162" i="1"/>
  <c r="AB2162" i="1"/>
  <c r="AD2162" i="1"/>
  <c r="AG2162" i="1"/>
  <c r="AP2163" i="1" s="1"/>
  <c r="S2163" i="1"/>
  <c r="T2163" i="1" s="1"/>
  <c r="W2163" i="1"/>
  <c r="Y2163" i="1"/>
  <c r="Z2163" i="1"/>
  <c r="AA2163" i="1"/>
  <c r="AB2163" i="1"/>
  <c r="AD2163" i="1"/>
  <c r="AG2163" i="1"/>
  <c r="S2164" i="1"/>
  <c r="W2164" i="1"/>
  <c r="Y2164" i="1"/>
  <c r="Z2164" i="1"/>
  <c r="AA2164" i="1"/>
  <c r="AB2164" i="1"/>
  <c r="AD2164" i="1"/>
  <c r="AG2164" i="1"/>
  <c r="AT2165" i="1" s="1"/>
  <c r="AI2164" i="1"/>
  <c r="S2165" i="1"/>
  <c r="W2165" i="1"/>
  <c r="Y2165" i="1"/>
  <c r="Z2165" i="1"/>
  <c r="AA2165" i="1"/>
  <c r="AB2165" i="1"/>
  <c r="AD2165" i="1"/>
  <c r="AG2165" i="1"/>
  <c r="S2166" i="1"/>
  <c r="W2166" i="1"/>
  <c r="Y2166" i="1"/>
  <c r="Z2166" i="1"/>
  <c r="AA2166" i="1"/>
  <c r="AB2166" i="1"/>
  <c r="AD2166" i="1"/>
  <c r="AG2166" i="1"/>
  <c r="AJ2166" i="1"/>
  <c r="AP2166" i="1"/>
  <c r="S2167" i="1"/>
  <c r="W2167" i="1"/>
  <c r="Y2167" i="1"/>
  <c r="Z2167" i="1"/>
  <c r="AA2167" i="1"/>
  <c r="AB2167" i="1"/>
  <c r="AD2167" i="1"/>
  <c r="AG2167" i="1"/>
  <c r="S2168" i="1"/>
  <c r="W2168" i="1"/>
  <c r="Y2168" i="1"/>
  <c r="Z2168" i="1"/>
  <c r="AA2168" i="1"/>
  <c r="AB2168" i="1"/>
  <c r="AD2168" i="1"/>
  <c r="AG2168" i="1"/>
  <c r="S2169" i="1"/>
  <c r="W2169" i="1"/>
  <c r="Y2169" i="1"/>
  <c r="Z2169" i="1"/>
  <c r="AA2169" i="1"/>
  <c r="AB2169" i="1"/>
  <c r="AD2169" i="1"/>
  <c r="AG2169" i="1"/>
  <c r="S2170" i="1"/>
  <c r="W2170" i="1"/>
  <c r="Y2170" i="1"/>
  <c r="Z2170" i="1"/>
  <c r="AA2170" i="1"/>
  <c r="AB2170" i="1"/>
  <c r="AD2170" i="1"/>
  <c r="AG2170" i="1"/>
  <c r="S2171" i="1"/>
  <c r="W2171" i="1"/>
  <c r="Y2171" i="1"/>
  <c r="Z2171" i="1"/>
  <c r="AA2171" i="1"/>
  <c r="AB2171" i="1"/>
  <c r="AD2171" i="1"/>
  <c r="AG2171" i="1"/>
  <c r="S2172" i="1"/>
  <c r="W2172" i="1"/>
  <c r="Y2172" i="1"/>
  <c r="Z2172" i="1"/>
  <c r="AA2172" i="1"/>
  <c r="AB2172" i="1"/>
  <c r="AD2172" i="1"/>
  <c r="AG2172" i="1"/>
  <c r="AJ2172" i="1"/>
  <c r="AP2172" i="1"/>
  <c r="S2173" i="1"/>
  <c r="W2173" i="1"/>
  <c r="X2171" i="1" s="1"/>
  <c r="AC2171" i="1" s="1"/>
  <c r="Y2173" i="1"/>
  <c r="Z2173" i="1"/>
  <c r="AA2173" i="1"/>
  <c r="AB2173" i="1"/>
  <c r="AD2173" i="1"/>
  <c r="AG2173" i="1"/>
  <c r="AO2171" i="1" s="1"/>
  <c r="S2174" i="1"/>
  <c r="W2174" i="1"/>
  <c r="Y2174" i="1"/>
  <c r="Z2174" i="1"/>
  <c r="AA2174" i="1"/>
  <c r="AB2174" i="1"/>
  <c r="AD2174" i="1"/>
  <c r="AG2174" i="1"/>
  <c r="S2175" i="1"/>
  <c r="W2175" i="1"/>
  <c r="Y2175" i="1"/>
  <c r="Z2175" i="1"/>
  <c r="AA2175" i="1"/>
  <c r="AB2175" i="1"/>
  <c r="AD2175" i="1"/>
  <c r="AG2175" i="1"/>
  <c r="S2176" i="1"/>
  <c r="W2176" i="1"/>
  <c r="Y2176" i="1"/>
  <c r="Z2176" i="1"/>
  <c r="AA2176" i="1"/>
  <c r="AB2176" i="1"/>
  <c r="AD2176" i="1"/>
  <c r="AG2176" i="1"/>
  <c r="AQ2174" i="1" s="1"/>
  <c r="S2177" i="1"/>
  <c r="W2177" i="1"/>
  <c r="Y2177" i="1"/>
  <c r="Z2177" i="1"/>
  <c r="AA2177" i="1"/>
  <c r="AB2177" i="1"/>
  <c r="AD2177" i="1"/>
  <c r="AG2177" i="1"/>
  <c r="S2178" i="1"/>
  <c r="W2178" i="1"/>
  <c r="Y2178" i="1"/>
  <c r="Z2178" i="1"/>
  <c r="AA2178" i="1"/>
  <c r="AB2178" i="1"/>
  <c r="AD2178" i="1"/>
  <c r="AG2178" i="1"/>
  <c r="S2179" i="1"/>
  <c r="W2179" i="1"/>
  <c r="X2177" i="1" s="1"/>
  <c r="AC2177" i="1" s="1"/>
  <c r="Y2179" i="1"/>
  <c r="Z2179" i="1"/>
  <c r="AA2179" i="1"/>
  <c r="AB2179" i="1"/>
  <c r="AD2179" i="1"/>
  <c r="AG2179" i="1"/>
  <c r="S2180" i="1"/>
  <c r="W2180" i="1"/>
  <c r="Y2180" i="1"/>
  <c r="Z2180" i="1"/>
  <c r="AA2180" i="1"/>
  <c r="AB2180" i="1"/>
  <c r="AD2180" i="1"/>
  <c r="AG2180" i="1"/>
  <c r="S2181" i="1"/>
  <c r="W2181" i="1"/>
  <c r="Y2181" i="1"/>
  <c r="Z2181" i="1"/>
  <c r="AA2181" i="1"/>
  <c r="AB2181" i="1"/>
  <c r="AD2181" i="1"/>
  <c r="AG2181" i="1"/>
  <c r="AL2181" i="1" s="1"/>
  <c r="AH2181" i="1"/>
  <c r="AO2181" i="1"/>
  <c r="AQ2181" i="1"/>
  <c r="S2182" i="1"/>
  <c r="W2182" i="1"/>
  <c r="Y2182" i="1"/>
  <c r="Z2182" i="1"/>
  <c r="AA2182" i="1"/>
  <c r="AB2182" i="1"/>
  <c r="AD2182" i="1"/>
  <c r="AG2182" i="1"/>
  <c r="S2183" i="1"/>
  <c r="W2183" i="1"/>
  <c r="Y2183" i="1"/>
  <c r="Z2183" i="1"/>
  <c r="AA2183" i="1"/>
  <c r="AB2183" i="1"/>
  <c r="AD2183" i="1"/>
  <c r="AG2183" i="1"/>
  <c r="AT2183" i="1" s="1"/>
  <c r="S2184" i="1"/>
  <c r="W2184" i="1"/>
  <c r="Y2184" i="1"/>
  <c r="Z2184" i="1"/>
  <c r="AA2184" i="1"/>
  <c r="AB2184" i="1"/>
  <c r="AD2184" i="1"/>
  <c r="AG2184" i="1"/>
  <c r="S2185" i="1"/>
  <c r="W2185" i="1"/>
  <c r="Y2185" i="1"/>
  <c r="Z2185" i="1"/>
  <c r="AA2185" i="1"/>
  <c r="AB2185" i="1"/>
  <c r="AD2185" i="1"/>
  <c r="AE2186" i="1" s="1"/>
  <c r="AG2185" i="1"/>
  <c r="AK2186" i="1" s="1"/>
  <c r="AI2185" i="1"/>
  <c r="AJ2185" i="1"/>
  <c r="AR2185" i="1"/>
  <c r="S2186" i="1"/>
  <c r="W2186" i="1"/>
  <c r="Y2186" i="1"/>
  <c r="Z2186" i="1"/>
  <c r="AA2186" i="1"/>
  <c r="AB2186" i="1"/>
  <c r="AD2186" i="1"/>
  <c r="AG2186" i="1"/>
  <c r="AS2186" i="1"/>
  <c r="AT2186" i="1"/>
  <c r="S2187" i="1"/>
  <c r="T2186" i="1" s="1"/>
  <c r="W2187" i="1"/>
  <c r="Y2187" i="1"/>
  <c r="Z2187" i="1"/>
  <c r="AA2187" i="1"/>
  <c r="AB2187" i="1"/>
  <c r="AD2187" i="1"/>
  <c r="AG2187" i="1"/>
  <c r="S2188" i="1"/>
  <c r="W2188" i="1"/>
  <c r="Y2188" i="1"/>
  <c r="Z2188" i="1"/>
  <c r="AA2188" i="1"/>
  <c r="AB2188" i="1"/>
  <c r="AD2188" i="1"/>
  <c r="AG2188" i="1"/>
  <c r="AS2189" i="1" s="1"/>
  <c r="AI2188" i="1"/>
  <c r="S2189" i="1"/>
  <c r="T2189" i="1" s="1"/>
  <c r="W2189" i="1"/>
  <c r="Y2189" i="1"/>
  <c r="Z2189" i="1"/>
  <c r="AA2189" i="1"/>
  <c r="AB2189" i="1"/>
  <c r="AD2189" i="1"/>
  <c r="AG2189" i="1"/>
  <c r="S2190" i="1"/>
  <c r="W2190" i="1"/>
  <c r="Y2190" i="1"/>
  <c r="Z2190" i="1"/>
  <c r="AA2190" i="1"/>
  <c r="AB2190" i="1"/>
  <c r="AD2190" i="1"/>
  <c r="AG2190" i="1"/>
  <c r="AU2191" i="1" s="1"/>
  <c r="S2191" i="1"/>
  <c r="W2191" i="1"/>
  <c r="Y2191" i="1"/>
  <c r="Z2191" i="1"/>
  <c r="AA2191" i="1"/>
  <c r="AB2191" i="1"/>
  <c r="AD2191" i="1"/>
  <c r="AG2191" i="1"/>
  <c r="S2192" i="1"/>
  <c r="W2192" i="1"/>
  <c r="Y2192" i="1"/>
  <c r="Z2192" i="1"/>
  <c r="AA2192" i="1"/>
  <c r="AB2192" i="1"/>
  <c r="AD2192" i="1"/>
  <c r="AE2191" i="1" s="1"/>
  <c r="AG2192" i="1"/>
  <c r="S2193" i="1"/>
  <c r="W2193" i="1"/>
  <c r="Y2193" i="1"/>
  <c r="Z2193" i="1"/>
  <c r="AA2193" i="1"/>
  <c r="AB2193" i="1"/>
  <c r="AD2193" i="1"/>
  <c r="AE2193" i="1" s="1"/>
  <c r="AG2193" i="1"/>
  <c r="S2194" i="1"/>
  <c r="W2194" i="1"/>
  <c r="Y2194" i="1"/>
  <c r="Z2194" i="1"/>
  <c r="AA2194" i="1"/>
  <c r="AB2194" i="1"/>
  <c r="AD2194" i="1"/>
  <c r="AG2194" i="1"/>
  <c r="S2195" i="1"/>
  <c r="W2195" i="1"/>
  <c r="Y2195" i="1"/>
  <c r="Z2195" i="1"/>
  <c r="AA2195" i="1"/>
  <c r="AB2195" i="1"/>
  <c r="AD2195" i="1"/>
  <c r="AG2195" i="1"/>
  <c r="S2196" i="1"/>
  <c r="W2196" i="1"/>
  <c r="Y2196" i="1"/>
  <c r="Z2196" i="1"/>
  <c r="AA2196" i="1"/>
  <c r="AB2196" i="1"/>
  <c r="AD2196" i="1"/>
  <c r="AG2196" i="1"/>
  <c r="S2197" i="1"/>
  <c r="W2197" i="1"/>
  <c r="Y2197" i="1"/>
  <c r="Z2197" i="1"/>
  <c r="AA2197" i="1"/>
  <c r="AB2197" i="1"/>
  <c r="AD2197" i="1"/>
  <c r="AG2197" i="1"/>
  <c r="S2198" i="1"/>
  <c r="T2198" i="1" s="1"/>
  <c r="W2198" i="1"/>
  <c r="Y2198" i="1"/>
  <c r="Z2198" i="1"/>
  <c r="AA2198" i="1"/>
  <c r="AB2198" i="1"/>
  <c r="AD2198" i="1"/>
  <c r="AG2198" i="1"/>
  <c r="AN2199" i="1" s="1"/>
  <c r="S2199" i="1"/>
  <c r="W2199" i="1"/>
  <c r="Y2199" i="1"/>
  <c r="Z2199" i="1"/>
  <c r="AA2199" i="1"/>
  <c r="AB2199" i="1"/>
  <c r="AD2199" i="1"/>
  <c r="AG2199" i="1"/>
  <c r="S2200" i="1"/>
  <c r="W2200" i="1"/>
  <c r="Y2200" i="1"/>
  <c r="Z2200" i="1"/>
  <c r="AA2200" i="1"/>
  <c r="AB2200" i="1"/>
  <c r="AD2200" i="1"/>
  <c r="AG2200" i="1"/>
  <c r="AH2200" i="1"/>
  <c r="AJ2200" i="1"/>
  <c r="S2201" i="1"/>
  <c r="W2201" i="1"/>
  <c r="Y2201" i="1"/>
  <c r="Z2201" i="1"/>
  <c r="AA2201" i="1"/>
  <c r="AB2201" i="1"/>
  <c r="AD2201" i="1"/>
  <c r="AG2201" i="1"/>
  <c r="AU2201" i="1" s="1"/>
  <c r="AT2201" i="1"/>
  <c r="S2202" i="1"/>
  <c r="W2202" i="1"/>
  <c r="Y2202" i="1"/>
  <c r="Z2202" i="1"/>
  <c r="AA2202" i="1"/>
  <c r="AB2202" i="1"/>
  <c r="AD2202" i="1"/>
  <c r="AG2202" i="1"/>
  <c r="S2203" i="1"/>
  <c r="W2203" i="1"/>
  <c r="Y2203" i="1"/>
  <c r="Z2203" i="1"/>
  <c r="AA2203" i="1"/>
  <c r="AB2203" i="1"/>
  <c r="AD2203" i="1"/>
  <c r="AG2203" i="1"/>
  <c r="S2204" i="1"/>
  <c r="T2204" i="1"/>
  <c r="W2204" i="1"/>
  <c r="Y2204" i="1"/>
  <c r="Z2204" i="1"/>
  <c r="AA2204" i="1"/>
  <c r="AB2204" i="1"/>
  <c r="AD2204" i="1"/>
  <c r="AG2204" i="1"/>
  <c r="S2205" i="1"/>
  <c r="W2205" i="1"/>
  <c r="Y2205" i="1"/>
  <c r="Z2205" i="1"/>
  <c r="AA2205" i="1"/>
  <c r="AB2205" i="1"/>
  <c r="AD2205" i="1"/>
  <c r="AG2205" i="1"/>
  <c r="S2206" i="1"/>
  <c r="W2206" i="1"/>
  <c r="Y2206" i="1"/>
  <c r="Z2206" i="1"/>
  <c r="AA2206" i="1"/>
  <c r="AB2206" i="1"/>
  <c r="AD2206" i="1"/>
  <c r="AG2206" i="1"/>
  <c r="S2207" i="1"/>
  <c r="W2207" i="1"/>
  <c r="Y2207" i="1"/>
  <c r="Z2207" i="1"/>
  <c r="AA2207" i="1"/>
  <c r="AB2207" i="1"/>
  <c r="AD2207" i="1"/>
  <c r="AG2207" i="1"/>
  <c r="AI2207" i="1" s="1"/>
  <c r="S2208" i="1"/>
  <c r="T2207" i="1" s="1"/>
  <c r="W2208" i="1"/>
  <c r="Y2208" i="1"/>
  <c r="Z2208" i="1"/>
  <c r="AA2208" i="1"/>
  <c r="AB2208" i="1"/>
  <c r="AD2208" i="1"/>
  <c r="AG2208" i="1"/>
  <c r="S2209" i="1"/>
  <c r="W2209" i="1"/>
  <c r="Y2209" i="1"/>
  <c r="Z2209" i="1"/>
  <c r="AA2209" i="1"/>
  <c r="AB2209" i="1"/>
  <c r="AD2209" i="1"/>
  <c r="AE2209" i="1"/>
  <c r="AG2209" i="1"/>
  <c r="S2210" i="1"/>
  <c r="W2210" i="1"/>
  <c r="Y2210" i="1"/>
  <c r="Z2210" i="1"/>
  <c r="AA2210" i="1"/>
  <c r="AB2210" i="1"/>
  <c r="AD2210" i="1"/>
  <c r="AG2210" i="1"/>
  <c r="S2211" i="1"/>
  <c r="W2211" i="1"/>
  <c r="Y2211" i="1"/>
  <c r="Z2211" i="1"/>
  <c r="AA2211" i="1"/>
  <c r="AB2211" i="1"/>
  <c r="AD2211" i="1"/>
  <c r="AE2211" i="1" s="1"/>
  <c r="AG2211" i="1"/>
  <c r="S2212" i="1"/>
  <c r="W2212" i="1"/>
  <c r="Y2212" i="1"/>
  <c r="Z2212" i="1"/>
  <c r="AA2212" i="1"/>
  <c r="AB2212" i="1"/>
  <c r="AD2212" i="1"/>
  <c r="AG2212" i="1"/>
  <c r="S2213" i="1"/>
  <c r="W2213" i="1"/>
  <c r="X2213" i="1"/>
  <c r="AC2213" i="1" s="1"/>
  <c r="Y2213" i="1"/>
  <c r="Z2213" i="1"/>
  <c r="AA2213" i="1"/>
  <c r="AB2213" i="1"/>
  <c r="AD2213" i="1"/>
  <c r="AG2213" i="1"/>
  <c r="AO2213" i="1" s="1"/>
  <c r="AI2213" i="1"/>
  <c r="AK2213" i="1"/>
  <c r="AL2213" i="1"/>
  <c r="S2214" i="1"/>
  <c r="W2214" i="1"/>
  <c r="X2214" i="1" s="1"/>
  <c r="AC2214" i="1" s="1"/>
  <c r="Y2214" i="1"/>
  <c r="Z2214" i="1"/>
  <c r="AA2214" i="1"/>
  <c r="AB2214" i="1"/>
  <c r="AD2214" i="1"/>
  <c r="AE2213" i="1" s="1"/>
  <c r="AG2214" i="1"/>
  <c r="AJ2214" i="1"/>
  <c r="AL2214" i="1"/>
  <c r="AN2214" i="1"/>
  <c r="AP2214" i="1"/>
  <c r="AQ2214" i="1"/>
  <c r="S2215" i="1"/>
  <c r="T2215" i="1" s="1"/>
  <c r="W2215" i="1"/>
  <c r="X2215" i="1" s="1"/>
  <c r="AC2215" i="1" s="1"/>
  <c r="Y2215" i="1"/>
  <c r="Z2215" i="1"/>
  <c r="AA2215" i="1"/>
  <c r="AB2215" i="1"/>
  <c r="AD2215" i="1"/>
  <c r="AE2215" i="1" s="1"/>
  <c r="AG2215" i="1"/>
  <c r="AJ2215" i="1" s="1"/>
  <c r="S2216" i="1"/>
  <c r="W2216" i="1"/>
  <c r="Y2216" i="1"/>
  <c r="Z2216" i="1"/>
  <c r="AA2216" i="1"/>
  <c r="AB2216" i="1"/>
  <c r="AD2216" i="1"/>
  <c r="AG2216" i="1"/>
  <c r="S2217" i="1"/>
  <c r="W2217" i="1"/>
  <c r="Y2217" i="1"/>
  <c r="Z2217" i="1"/>
  <c r="AA2217" i="1"/>
  <c r="AB2217" i="1"/>
  <c r="AD2217" i="1"/>
  <c r="AG2217" i="1"/>
  <c r="AN2217" i="1" s="1"/>
  <c r="S2218" i="1"/>
  <c r="W2218" i="1"/>
  <c r="Y2218" i="1"/>
  <c r="Z2218" i="1"/>
  <c r="AA2218" i="1"/>
  <c r="AB2218" i="1"/>
  <c r="AD2218" i="1"/>
  <c r="AG2218" i="1"/>
  <c r="S2219" i="1"/>
  <c r="W2219" i="1"/>
  <c r="Y2219" i="1"/>
  <c r="Z2219" i="1"/>
  <c r="AA2219" i="1"/>
  <c r="AB2219" i="1"/>
  <c r="AD2219" i="1"/>
  <c r="AG2219" i="1"/>
  <c r="S2220" i="1"/>
  <c r="W2220" i="1"/>
  <c r="Y2220" i="1"/>
  <c r="Z2220" i="1"/>
  <c r="AA2220" i="1"/>
  <c r="AB2220" i="1"/>
  <c r="AD2220" i="1"/>
  <c r="AG2220" i="1"/>
  <c r="S2221" i="1"/>
  <c r="W2221" i="1"/>
  <c r="Y2221" i="1"/>
  <c r="Z2221" i="1"/>
  <c r="AA2221" i="1"/>
  <c r="AB2221" i="1"/>
  <c r="AD2221" i="1"/>
  <c r="AG2221" i="1"/>
  <c r="S2222" i="1"/>
  <c r="W2222" i="1"/>
  <c r="Y2222" i="1"/>
  <c r="Z2222" i="1"/>
  <c r="AA2222" i="1"/>
  <c r="AB2222" i="1"/>
  <c r="AD2222" i="1"/>
  <c r="AG2222" i="1"/>
  <c r="S2223" i="1"/>
  <c r="T2223" i="1" s="1"/>
  <c r="W2223" i="1"/>
  <c r="Y2223" i="1"/>
  <c r="Z2223" i="1"/>
  <c r="AA2223" i="1"/>
  <c r="AB2223" i="1"/>
  <c r="AD2223" i="1"/>
  <c r="AG2223" i="1"/>
  <c r="S2224" i="1"/>
  <c r="W2224" i="1"/>
  <c r="Y2224" i="1"/>
  <c r="Z2224" i="1"/>
  <c r="AA2224" i="1"/>
  <c r="AB2224" i="1"/>
  <c r="AD2224" i="1"/>
  <c r="AG2224" i="1"/>
  <c r="AU2224" i="1"/>
  <c r="S2225" i="1"/>
  <c r="W2225" i="1"/>
  <c r="Y2225" i="1"/>
  <c r="Z2225" i="1"/>
  <c r="AA2225" i="1"/>
  <c r="AB2225" i="1"/>
  <c r="AD2225" i="1"/>
  <c r="AG2225" i="1"/>
  <c r="S2226" i="1"/>
  <c r="W2226" i="1"/>
  <c r="Y2226" i="1"/>
  <c r="Z2226" i="1"/>
  <c r="AA2226" i="1"/>
  <c r="AB2226" i="1"/>
  <c r="AD2226" i="1"/>
  <c r="AE2228" i="1" s="1"/>
  <c r="AG2226" i="1"/>
  <c r="S2227" i="1"/>
  <c r="T2227" i="1" s="1"/>
  <c r="W2227" i="1"/>
  <c r="Y2227" i="1"/>
  <c r="Z2227" i="1"/>
  <c r="AA2227" i="1"/>
  <c r="AB2227" i="1"/>
  <c r="AD2227" i="1"/>
  <c r="AG2227" i="1"/>
  <c r="S2228" i="1"/>
  <c r="W2228" i="1"/>
  <c r="Y2228" i="1"/>
  <c r="Z2228" i="1"/>
  <c r="AA2228" i="1"/>
  <c r="AB2228" i="1"/>
  <c r="AD2228" i="1"/>
  <c r="AG2228" i="1"/>
  <c r="AR2228" i="1" s="1"/>
  <c r="S2229" i="1"/>
  <c r="T2229" i="1" s="1"/>
  <c r="W2229" i="1"/>
  <c r="X2229" i="1" s="1"/>
  <c r="AC2229" i="1" s="1"/>
  <c r="Y2229" i="1"/>
  <c r="Z2229" i="1"/>
  <c r="AA2229" i="1"/>
  <c r="AB2229" i="1"/>
  <c r="AD2229" i="1"/>
  <c r="AE2229" i="1" s="1"/>
  <c r="AG2229" i="1"/>
  <c r="S2230" i="1"/>
  <c r="W2230" i="1"/>
  <c r="Y2230" i="1"/>
  <c r="Z2230" i="1"/>
  <c r="AA2230" i="1"/>
  <c r="AB2230" i="1"/>
  <c r="AD2230" i="1"/>
  <c r="AE2231" i="1" s="1"/>
  <c r="AG2230" i="1"/>
  <c r="AR2230" i="1" s="1"/>
  <c r="S2231" i="1"/>
  <c r="W2231" i="1"/>
  <c r="Y2231" i="1"/>
  <c r="Z2231" i="1"/>
  <c r="AA2231" i="1"/>
  <c r="AB2231" i="1"/>
  <c r="AD2231" i="1"/>
  <c r="AG2231" i="1"/>
  <c r="S2232" i="1"/>
  <c r="W2232" i="1"/>
  <c r="X2235" i="1" s="1"/>
  <c r="AC2235" i="1" s="1"/>
  <c r="Y2232" i="1"/>
  <c r="Z2232" i="1"/>
  <c r="AA2232" i="1"/>
  <c r="AB2232" i="1"/>
  <c r="AD2232" i="1"/>
  <c r="AG2232" i="1"/>
  <c r="S2233" i="1"/>
  <c r="T2235" i="1" s="1"/>
  <c r="W2233" i="1"/>
  <c r="Y2233" i="1"/>
  <c r="Z2233" i="1"/>
  <c r="AA2233" i="1"/>
  <c r="AB2233" i="1"/>
  <c r="AD2233" i="1"/>
  <c r="AG2233" i="1"/>
  <c r="S2234" i="1"/>
  <c r="W2234" i="1"/>
  <c r="Y2234" i="1"/>
  <c r="Z2234" i="1"/>
  <c r="AA2234" i="1"/>
  <c r="AB2234" i="1"/>
  <c r="AD2234" i="1"/>
  <c r="AG2234" i="1"/>
  <c r="S2235" i="1"/>
  <c r="W2235" i="1"/>
  <c r="Y2235" i="1"/>
  <c r="Z2235" i="1"/>
  <c r="AA2235" i="1"/>
  <c r="AB2235" i="1"/>
  <c r="AD2235" i="1"/>
  <c r="AG2235" i="1"/>
  <c r="S2236" i="1"/>
  <c r="W2236" i="1"/>
  <c r="Y2236" i="1"/>
  <c r="Z2236" i="1"/>
  <c r="AA2236" i="1"/>
  <c r="AB2236" i="1"/>
  <c r="AD2236" i="1"/>
  <c r="AG2236" i="1"/>
  <c r="S2237" i="1"/>
  <c r="W2237" i="1"/>
  <c r="Y2237" i="1"/>
  <c r="Z2237" i="1"/>
  <c r="AA2237" i="1"/>
  <c r="AB2237" i="1"/>
  <c r="AD2237" i="1"/>
  <c r="AG2237" i="1"/>
  <c r="S2238" i="1"/>
  <c r="W2238" i="1"/>
  <c r="Y2238" i="1"/>
  <c r="Z2238" i="1"/>
  <c r="AA2238" i="1"/>
  <c r="AB2238" i="1"/>
  <c r="AD2238" i="1"/>
  <c r="AG2238" i="1"/>
  <c r="AN2239" i="1" s="1"/>
  <c r="S2239" i="1"/>
  <c r="T2239" i="1" s="1"/>
  <c r="W2239" i="1"/>
  <c r="Y2239" i="1"/>
  <c r="Z2239" i="1"/>
  <c r="AA2239" i="1"/>
  <c r="AB2239" i="1"/>
  <c r="AD2239" i="1"/>
  <c r="AG2239" i="1"/>
  <c r="S2240" i="1"/>
  <c r="W2240" i="1"/>
  <c r="Y2240" i="1"/>
  <c r="Z2240" i="1"/>
  <c r="AA2240" i="1"/>
  <c r="AB2240" i="1"/>
  <c r="AD2240" i="1"/>
  <c r="AG2240" i="1"/>
  <c r="S2241" i="1"/>
  <c r="T2242" i="1" s="1"/>
  <c r="W2241" i="1"/>
  <c r="Y2241" i="1"/>
  <c r="Z2241" i="1"/>
  <c r="AA2241" i="1"/>
  <c r="AB2241" i="1"/>
  <c r="AD2241" i="1"/>
  <c r="AG2241" i="1"/>
  <c r="S2242" i="1"/>
  <c r="W2242" i="1"/>
  <c r="Y2242" i="1"/>
  <c r="Z2242" i="1"/>
  <c r="AA2242" i="1"/>
  <c r="AB2242" i="1"/>
  <c r="AD2242" i="1"/>
  <c r="AE2240" i="1" s="1"/>
  <c r="AG2242" i="1"/>
  <c r="AH2240" i="1" s="1"/>
  <c r="S2243" i="1"/>
  <c r="W2243" i="1"/>
  <c r="Y2243" i="1"/>
  <c r="Z2243" i="1"/>
  <c r="AA2243" i="1"/>
  <c r="AB2243" i="1"/>
  <c r="AD2243" i="1"/>
  <c r="AG2243" i="1"/>
  <c r="S2244" i="1"/>
  <c r="W2244" i="1"/>
  <c r="Y2244" i="1"/>
  <c r="Z2244" i="1"/>
  <c r="AA2244" i="1"/>
  <c r="AB2244" i="1"/>
  <c r="AD2244" i="1"/>
  <c r="AG2244" i="1"/>
  <c r="S2245" i="1"/>
  <c r="W2245" i="1"/>
  <c r="Y2245" i="1"/>
  <c r="Z2245" i="1"/>
  <c r="AA2245" i="1"/>
  <c r="AB2245" i="1"/>
  <c r="AD2245" i="1"/>
  <c r="AG2245" i="1"/>
  <c r="S2246" i="1"/>
  <c r="W2246" i="1"/>
  <c r="Y2246" i="1"/>
  <c r="Z2246" i="1"/>
  <c r="AA2246" i="1"/>
  <c r="AB2246" i="1"/>
  <c r="AD2246" i="1"/>
  <c r="AG2246" i="1"/>
  <c r="S2247" i="1"/>
  <c r="W2247" i="1"/>
  <c r="Y2247" i="1"/>
  <c r="Z2247" i="1"/>
  <c r="AA2247" i="1"/>
  <c r="AB2247" i="1"/>
  <c r="AD2247" i="1"/>
  <c r="AG2247" i="1"/>
  <c r="S2248" i="1"/>
  <c r="W2248" i="1"/>
  <c r="Y2248" i="1"/>
  <c r="Z2248" i="1"/>
  <c r="AA2248" i="1"/>
  <c r="AB2248" i="1"/>
  <c r="AD2248" i="1"/>
  <c r="AG2248" i="1"/>
  <c r="S2249" i="1"/>
  <c r="W2249" i="1"/>
  <c r="Y2249" i="1"/>
  <c r="Z2249" i="1"/>
  <c r="AA2249" i="1"/>
  <c r="AB2249" i="1"/>
  <c r="AD2249" i="1"/>
  <c r="AE2248" i="1" s="1"/>
  <c r="AG2249" i="1"/>
  <c r="S2250" i="1"/>
  <c r="W2250" i="1"/>
  <c r="Y2250" i="1"/>
  <c r="Z2250" i="1"/>
  <c r="AA2250" i="1"/>
  <c r="AB2250" i="1"/>
  <c r="AD2250" i="1"/>
  <c r="AG2250" i="1"/>
  <c r="S2251" i="1"/>
  <c r="W2251" i="1"/>
  <c r="Y2251" i="1"/>
  <c r="Z2251" i="1"/>
  <c r="AA2251" i="1"/>
  <c r="AB2251" i="1"/>
  <c r="AD2251" i="1"/>
  <c r="AG2251" i="1"/>
  <c r="S2252" i="1"/>
  <c r="W2252" i="1"/>
  <c r="Y2252" i="1"/>
  <c r="Z2252" i="1"/>
  <c r="AA2252" i="1"/>
  <c r="AB2252" i="1"/>
  <c r="AD2252" i="1"/>
  <c r="AG2252" i="1"/>
  <c r="S2253" i="1"/>
  <c r="W2253" i="1"/>
  <c r="Y2253" i="1"/>
  <c r="Z2253" i="1"/>
  <c r="AA2253" i="1"/>
  <c r="AB2253" i="1"/>
  <c r="AD2253" i="1"/>
  <c r="AG2253" i="1"/>
  <c r="AN2253" i="1"/>
  <c r="S2254" i="1"/>
  <c r="W2254" i="1"/>
  <c r="Y2254" i="1"/>
  <c r="Z2254" i="1"/>
  <c r="AA2254" i="1"/>
  <c r="AB2254" i="1"/>
  <c r="AD2254" i="1"/>
  <c r="AG2254" i="1"/>
  <c r="AK2254" i="1" s="1"/>
  <c r="S2255" i="1"/>
  <c r="T2255" i="1" s="1"/>
  <c r="W2255" i="1"/>
  <c r="Y2255" i="1"/>
  <c r="Z2255" i="1"/>
  <c r="AA2255" i="1"/>
  <c r="AB2255" i="1"/>
  <c r="AD2255" i="1"/>
  <c r="AG2255" i="1"/>
  <c r="S2256" i="1"/>
  <c r="W2256" i="1"/>
  <c r="Y2256" i="1"/>
  <c r="Z2256" i="1"/>
  <c r="AA2256" i="1"/>
  <c r="AB2256" i="1"/>
  <c r="AD2256" i="1"/>
  <c r="AG2256" i="1"/>
  <c r="AN2256" i="1"/>
  <c r="S2257" i="1"/>
  <c r="T2257" i="1" s="1"/>
  <c r="W2257" i="1"/>
  <c r="X2258" i="1" s="1"/>
  <c r="AC2258" i="1" s="1"/>
  <c r="Y2257" i="1"/>
  <c r="Z2257" i="1"/>
  <c r="AA2257" i="1"/>
  <c r="AB2257" i="1"/>
  <c r="AD2257" i="1"/>
  <c r="AG2257" i="1"/>
  <c r="S2258" i="1"/>
  <c r="W2258" i="1"/>
  <c r="Y2258" i="1"/>
  <c r="Z2258" i="1"/>
  <c r="AA2258" i="1"/>
  <c r="AB2258" i="1"/>
  <c r="AD2258" i="1"/>
  <c r="AG2258" i="1"/>
  <c r="AN2258" i="1" s="1"/>
  <c r="AJ2258" i="1"/>
  <c r="S2259" i="1"/>
  <c r="T2259" i="1" s="1"/>
  <c r="W2259" i="1"/>
  <c r="X2260" i="1" s="1"/>
  <c r="AC2260" i="1" s="1"/>
  <c r="Y2259" i="1"/>
  <c r="Z2259" i="1"/>
  <c r="AA2259" i="1"/>
  <c r="AB2259" i="1"/>
  <c r="AD2259" i="1"/>
  <c r="AG2259" i="1"/>
  <c r="S2260" i="1"/>
  <c r="W2260" i="1"/>
  <c r="Y2260" i="1"/>
  <c r="Z2260" i="1"/>
  <c r="AA2260" i="1"/>
  <c r="AB2260" i="1"/>
  <c r="AD2260" i="1"/>
  <c r="AG2260" i="1"/>
  <c r="S2261" i="1"/>
  <c r="W2261" i="1"/>
  <c r="Y2261" i="1"/>
  <c r="Z2261" i="1"/>
  <c r="AA2261" i="1"/>
  <c r="AB2261" i="1"/>
  <c r="AD2261" i="1"/>
  <c r="AG2261" i="1"/>
  <c r="S2262" i="1"/>
  <c r="W2262" i="1"/>
  <c r="Y2262" i="1"/>
  <c r="Z2262" i="1"/>
  <c r="AA2262" i="1"/>
  <c r="AB2262" i="1"/>
  <c r="AD2262" i="1"/>
  <c r="AE2263" i="1" s="1"/>
  <c r="AG2262" i="1"/>
  <c r="AI2263" i="1" s="1"/>
  <c r="S2263" i="1"/>
  <c r="T2263" i="1" s="1"/>
  <c r="W2263" i="1"/>
  <c r="Y2263" i="1"/>
  <c r="Z2263" i="1"/>
  <c r="AA2263" i="1"/>
  <c r="AB2263" i="1"/>
  <c r="AD2263" i="1"/>
  <c r="AG2263" i="1"/>
  <c r="AJ2263" i="1"/>
  <c r="S2264" i="1"/>
  <c r="W2264" i="1"/>
  <c r="Y2264" i="1"/>
  <c r="Z2264" i="1"/>
  <c r="AA2264" i="1"/>
  <c r="AB2264" i="1"/>
  <c r="AD2264" i="1"/>
  <c r="AG2264" i="1"/>
  <c r="S2265" i="1"/>
  <c r="T2265" i="1" s="1"/>
  <c r="W2265" i="1"/>
  <c r="Y2265" i="1"/>
  <c r="Z2265" i="1"/>
  <c r="AA2265" i="1"/>
  <c r="AB2265" i="1"/>
  <c r="AD2265" i="1"/>
  <c r="AG2265" i="1"/>
  <c r="S2266" i="1"/>
  <c r="W2266" i="1"/>
  <c r="Y2266" i="1"/>
  <c r="Z2266" i="1"/>
  <c r="AA2266" i="1"/>
  <c r="AB2266" i="1"/>
  <c r="AD2266" i="1"/>
  <c r="AG2266" i="1"/>
  <c r="S2267" i="1"/>
  <c r="W2267" i="1"/>
  <c r="Y2267" i="1"/>
  <c r="Z2267" i="1"/>
  <c r="AA2267" i="1"/>
  <c r="AB2267" i="1"/>
  <c r="AD2267" i="1"/>
  <c r="AG2267" i="1"/>
  <c r="S2268" i="1"/>
  <c r="W2268" i="1"/>
  <c r="X2267" i="1" s="1"/>
  <c r="AC2267" i="1" s="1"/>
  <c r="Y2268" i="1"/>
  <c r="Z2268" i="1"/>
  <c r="AA2268" i="1"/>
  <c r="AB2268" i="1"/>
  <c r="AD2268" i="1"/>
  <c r="AG2268" i="1"/>
  <c r="S2269" i="1"/>
  <c r="W2269" i="1"/>
  <c r="Y2269" i="1"/>
  <c r="Z2269" i="1"/>
  <c r="AA2269" i="1"/>
  <c r="AB2269" i="1"/>
  <c r="AD2269" i="1"/>
  <c r="AG2269" i="1"/>
  <c r="AR2269" i="1"/>
  <c r="S2270" i="1"/>
  <c r="W2270" i="1"/>
  <c r="X2270" i="1"/>
  <c r="AC2270" i="1" s="1"/>
  <c r="Y2270" i="1"/>
  <c r="Z2270" i="1"/>
  <c r="AA2270" i="1"/>
  <c r="AB2270" i="1"/>
  <c r="AD2270" i="1"/>
  <c r="AG2270" i="1"/>
  <c r="AH2268" i="1" s="1"/>
  <c r="S2271" i="1"/>
  <c r="W2271" i="1"/>
  <c r="Y2271" i="1"/>
  <c r="Z2271" i="1"/>
  <c r="AA2271" i="1"/>
  <c r="AB2271" i="1"/>
  <c r="AD2271" i="1"/>
  <c r="AG2271" i="1"/>
  <c r="S2272" i="1"/>
  <c r="T2272" i="1" s="1"/>
  <c r="W2272" i="1"/>
  <c r="Y2272" i="1"/>
  <c r="Z2272" i="1"/>
  <c r="AA2272" i="1"/>
  <c r="AB2272" i="1"/>
  <c r="AD2272" i="1"/>
  <c r="AG2272" i="1"/>
  <c r="S2273" i="1"/>
  <c r="W2273" i="1"/>
  <c r="Y2273" i="1"/>
  <c r="Z2273" i="1"/>
  <c r="AA2273" i="1"/>
  <c r="AB2273" i="1"/>
  <c r="AD2273" i="1"/>
  <c r="AG2273" i="1"/>
  <c r="AQ2273" i="1" s="1"/>
  <c r="S2274" i="1"/>
  <c r="W2274" i="1"/>
  <c r="Y2274" i="1"/>
  <c r="Z2274" i="1"/>
  <c r="AA2274" i="1"/>
  <c r="AB2274" i="1"/>
  <c r="AD2274" i="1"/>
  <c r="AG2274" i="1"/>
  <c r="S2275" i="1"/>
  <c r="W2275" i="1"/>
  <c r="Y2275" i="1"/>
  <c r="Z2275" i="1"/>
  <c r="AA2275" i="1"/>
  <c r="AB2275" i="1"/>
  <c r="AD2275" i="1"/>
  <c r="AG2275" i="1"/>
  <c r="AH2275" i="1"/>
  <c r="S2276" i="1"/>
  <c r="W2276" i="1"/>
  <c r="Y2276" i="1"/>
  <c r="Z2276" i="1"/>
  <c r="AA2276" i="1"/>
  <c r="AB2276" i="1"/>
  <c r="AD2276" i="1"/>
  <c r="AG2276" i="1"/>
  <c r="S2277" i="1"/>
  <c r="W2277" i="1"/>
  <c r="Y2277" i="1"/>
  <c r="Z2277" i="1"/>
  <c r="AA2277" i="1"/>
  <c r="AB2277" i="1"/>
  <c r="AD2277" i="1"/>
  <c r="AE2279" i="1" s="1"/>
  <c r="AG2277" i="1"/>
  <c r="S2278" i="1"/>
  <c r="T2278" i="1" s="1"/>
  <c r="W2278" i="1"/>
  <c r="Y2278" i="1"/>
  <c r="Z2278" i="1"/>
  <c r="AA2278" i="1"/>
  <c r="AB2278" i="1"/>
  <c r="AD2278" i="1"/>
  <c r="AG2278" i="1"/>
  <c r="S2279" i="1"/>
  <c r="W2279" i="1"/>
  <c r="Y2279" i="1"/>
  <c r="Z2279" i="1"/>
  <c r="AA2279" i="1"/>
  <c r="AB2279" i="1"/>
  <c r="AD2279" i="1"/>
  <c r="AG2279" i="1"/>
  <c r="S2280" i="1"/>
  <c r="W2280" i="1"/>
  <c r="Y2280" i="1"/>
  <c r="Z2280" i="1"/>
  <c r="AA2280" i="1"/>
  <c r="AB2280" i="1"/>
  <c r="AD2280" i="1"/>
  <c r="AG2280" i="1"/>
  <c r="S2281" i="1"/>
  <c r="T2281" i="1" s="1"/>
  <c r="W2281" i="1"/>
  <c r="X2281" i="1" s="1"/>
  <c r="AC2281" i="1" s="1"/>
  <c r="Y2281" i="1"/>
  <c r="Z2281" i="1"/>
  <c r="AA2281" i="1"/>
  <c r="AB2281" i="1"/>
  <c r="AD2281" i="1"/>
  <c r="AE2281" i="1" s="1"/>
  <c r="AG2281" i="1"/>
  <c r="AH2281" i="1" s="1"/>
  <c r="S2282" i="1"/>
  <c r="T2282" i="1"/>
  <c r="W2282" i="1"/>
  <c r="Y2282" i="1"/>
  <c r="Z2282" i="1"/>
  <c r="AA2282" i="1"/>
  <c r="AB2282" i="1"/>
  <c r="AD2282" i="1"/>
  <c r="AG2282" i="1"/>
  <c r="S2283" i="1"/>
  <c r="T2283" i="1" s="1"/>
  <c r="W2283" i="1"/>
  <c r="Y2283" i="1"/>
  <c r="Z2283" i="1"/>
  <c r="AA2283" i="1"/>
  <c r="AB2283" i="1"/>
  <c r="AD2283" i="1"/>
  <c r="AG2283" i="1"/>
  <c r="S2284" i="1"/>
  <c r="W2284" i="1"/>
  <c r="Y2284" i="1"/>
  <c r="Z2284" i="1"/>
  <c r="AA2284" i="1"/>
  <c r="AB2284" i="1"/>
  <c r="AD2284" i="1"/>
  <c r="AG2284" i="1"/>
  <c r="S2285" i="1"/>
  <c r="T2285" i="1" s="1"/>
  <c r="W2285" i="1"/>
  <c r="X2285" i="1" s="1"/>
  <c r="AC2285" i="1" s="1"/>
  <c r="Y2285" i="1"/>
  <c r="Z2285" i="1"/>
  <c r="AA2285" i="1"/>
  <c r="AB2285" i="1"/>
  <c r="AD2285" i="1"/>
  <c r="AE2285" i="1" s="1"/>
  <c r="AG2285" i="1"/>
  <c r="AH2285" i="1" s="1"/>
  <c r="S2286" i="1"/>
  <c r="W2286" i="1"/>
  <c r="X2288" i="1" s="1"/>
  <c r="AC2288" i="1" s="1"/>
  <c r="Y2286" i="1"/>
  <c r="Z2286" i="1"/>
  <c r="AA2286" i="1"/>
  <c r="AB2286" i="1"/>
  <c r="AD2286" i="1"/>
  <c r="AG2286" i="1"/>
  <c r="S2287" i="1"/>
  <c r="W2287" i="1"/>
  <c r="Y2287" i="1"/>
  <c r="Z2287" i="1"/>
  <c r="AA2287" i="1"/>
  <c r="AB2287" i="1"/>
  <c r="AD2287" i="1"/>
  <c r="AG2287" i="1"/>
  <c r="AS2288" i="1" s="1"/>
  <c r="S2288" i="1"/>
  <c r="T2288" i="1" s="1"/>
  <c r="W2288" i="1"/>
  <c r="Y2288" i="1"/>
  <c r="Z2288" i="1"/>
  <c r="AA2288" i="1"/>
  <c r="AB2288" i="1"/>
  <c r="AD2288" i="1"/>
  <c r="AG2288" i="1"/>
  <c r="S2289" i="1"/>
  <c r="W2289" i="1"/>
  <c r="Y2289" i="1"/>
  <c r="Z2289" i="1"/>
  <c r="AA2289" i="1"/>
  <c r="AB2289" i="1"/>
  <c r="AD2289" i="1"/>
  <c r="AG2289" i="1"/>
  <c r="AR2289" i="1" s="1"/>
  <c r="S2290" i="1"/>
  <c r="T2290" i="1"/>
  <c r="W2290" i="1"/>
  <c r="Y2290" i="1"/>
  <c r="Z2290" i="1"/>
  <c r="AA2290" i="1"/>
  <c r="AB2290" i="1"/>
  <c r="AD2290" i="1"/>
  <c r="AG2290" i="1"/>
  <c r="AR2290" i="1"/>
  <c r="S2291" i="1"/>
  <c r="W2291" i="1"/>
  <c r="Y2291" i="1"/>
  <c r="Z2291" i="1"/>
  <c r="AA2291" i="1"/>
  <c r="AB2291" i="1"/>
  <c r="AD2291" i="1"/>
  <c r="AG2291" i="1"/>
  <c r="AM2289" i="1" s="1"/>
  <c r="S2292" i="1"/>
  <c r="W2292" i="1"/>
  <c r="Y2292" i="1"/>
  <c r="Z2292" i="1"/>
  <c r="AA2292" i="1"/>
  <c r="AB2292" i="1"/>
  <c r="AD2292" i="1"/>
  <c r="AG2292" i="1"/>
  <c r="AR2292" i="1"/>
  <c r="S2293" i="1"/>
  <c r="W2293" i="1"/>
  <c r="Y2293" i="1"/>
  <c r="Z2293" i="1"/>
  <c r="AA2293" i="1"/>
  <c r="AB2293" i="1"/>
  <c r="AD2293" i="1"/>
  <c r="AG2293" i="1"/>
  <c r="AH2293" i="1" s="1"/>
  <c r="S2294" i="1"/>
  <c r="W2294" i="1"/>
  <c r="Y2294" i="1"/>
  <c r="Z2294" i="1"/>
  <c r="AA2294" i="1"/>
  <c r="AB2294" i="1"/>
  <c r="AD2294" i="1"/>
  <c r="AG2294" i="1"/>
  <c r="AS2294" i="1"/>
  <c r="S2295" i="1"/>
  <c r="W2295" i="1"/>
  <c r="X2295" i="1" s="1"/>
  <c r="AC2295" i="1" s="1"/>
  <c r="Y2295" i="1"/>
  <c r="Z2295" i="1"/>
  <c r="AA2295" i="1"/>
  <c r="AB2295" i="1"/>
  <c r="AD2295" i="1"/>
  <c r="AG2295" i="1"/>
  <c r="AI2295" i="1" s="1"/>
  <c r="S2296" i="1"/>
  <c r="W2296" i="1"/>
  <c r="Y2296" i="1"/>
  <c r="Z2296" i="1"/>
  <c r="AA2296" i="1"/>
  <c r="AB2296" i="1"/>
  <c r="AD2296" i="1"/>
  <c r="AG2296" i="1"/>
  <c r="AH2296" i="1"/>
  <c r="S2297" i="1"/>
  <c r="T2296" i="1" s="1"/>
  <c r="W2297" i="1"/>
  <c r="X2297" i="1" s="1"/>
  <c r="AC2297" i="1" s="1"/>
  <c r="Y2297" i="1"/>
  <c r="Z2297" i="1"/>
  <c r="AA2297" i="1"/>
  <c r="AB2297" i="1"/>
  <c r="AD2297" i="1"/>
  <c r="AG2297" i="1"/>
  <c r="S2298" i="1"/>
  <c r="W2298" i="1"/>
  <c r="Y2298" i="1"/>
  <c r="Z2298" i="1"/>
  <c r="AA2298" i="1"/>
  <c r="AB2298" i="1"/>
  <c r="AD2298" i="1"/>
  <c r="AG2298" i="1"/>
  <c r="AN2296" i="1" s="1"/>
  <c r="S2299" i="1"/>
  <c r="W2299" i="1"/>
  <c r="Y2299" i="1"/>
  <c r="Z2299" i="1"/>
  <c r="AA2299" i="1"/>
  <c r="AB2299" i="1"/>
  <c r="AD2299" i="1"/>
  <c r="AE2299" i="1" s="1"/>
  <c r="AG2299" i="1"/>
  <c r="S2300" i="1"/>
  <c r="W2300" i="1"/>
  <c r="X2299" i="1" s="1"/>
  <c r="AC2299" i="1" s="1"/>
  <c r="Y2300" i="1"/>
  <c r="Z2300" i="1"/>
  <c r="AA2300" i="1"/>
  <c r="AB2300" i="1"/>
  <c r="AD2300" i="1"/>
  <c r="AG2300" i="1"/>
  <c r="AH2300" i="1"/>
  <c r="S2301" i="1"/>
  <c r="W2301" i="1"/>
  <c r="Y2301" i="1"/>
  <c r="Z2301" i="1"/>
  <c r="AA2301" i="1"/>
  <c r="AB2301" i="1"/>
  <c r="AD2301" i="1"/>
  <c r="AG2301" i="1"/>
  <c r="AH2301" i="1"/>
  <c r="AI2301" i="1"/>
  <c r="S2302" i="1"/>
  <c r="W2302" i="1"/>
  <c r="Y2302" i="1"/>
  <c r="Z2302" i="1"/>
  <c r="AA2302" i="1"/>
  <c r="AB2302" i="1"/>
  <c r="AD2302" i="1"/>
  <c r="AG2302" i="1"/>
  <c r="AH2302" i="1" s="1"/>
  <c r="S2303" i="1"/>
  <c r="T2303" i="1" s="1"/>
  <c r="W2303" i="1"/>
  <c r="Y2303" i="1"/>
  <c r="Z2303" i="1"/>
  <c r="AA2303" i="1"/>
  <c r="AB2303" i="1"/>
  <c r="AD2303" i="1"/>
  <c r="AG2303" i="1"/>
  <c r="AJ2301" i="1" s="1"/>
  <c r="AH2303" i="1"/>
  <c r="AM2303" i="1"/>
  <c r="S2304" i="1"/>
  <c r="W2304" i="1"/>
  <c r="Y2304" i="1"/>
  <c r="Z2304" i="1"/>
  <c r="AA2304" i="1"/>
  <c r="AB2304" i="1"/>
  <c r="AD2304" i="1"/>
  <c r="AE2309" i="1" s="1"/>
  <c r="AG2304" i="1"/>
  <c r="S2305" i="1"/>
  <c r="W2305" i="1"/>
  <c r="Y2305" i="1"/>
  <c r="Z2305" i="1"/>
  <c r="AA2305" i="1"/>
  <c r="AB2305" i="1"/>
  <c r="AD2305" i="1"/>
  <c r="AG2305" i="1"/>
  <c r="AQ2305" i="1" s="1"/>
  <c r="S2306" i="1"/>
  <c r="W2306" i="1"/>
  <c r="Y2306" i="1"/>
  <c r="Z2306" i="1"/>
  <c r="AA2306" i="1"/>
  <c r="AB2306" i="1"/>
  <c r="AD2306" i="1"/>
  <c r="AG2306" i="1"/>
  <c r="S2307" i="1"/>
  <c r="W2307" i="1"/>
  <c r="Y2307" i="1"/>
  <c r="Z2307" i="1"/>
  <c r="AA2307" i="1"/>
  <c r="AB2307" i="1"/>
  <c r="AD2307" i="1"/>
  <c r="AG2307" i="1"/>
  <c r="AN2307" i="1" s="1"/>
  <c r="S2308" i="1"/>
  <c r="W2308" i="1"/>
  <c r="Y2308" i="1"/>
  <c r="Z2308" i="1"/>
  <c r="AA2308" i="1"/>
  <c r="AB2308" i="1"/>
  <c r="AD2308" i="1"/>
  <c r="AG2308" i="1"/>
  <c r="S2309" i="1"/>
  <c r="T2306" i="1" s="1"/>
  <c r="W2309" i="1"/>
  <c r="Y2309" i="1"/>
  <c r="Z2309" i="1"/>
  <c r="AA2309" i="1"/>
  <c r="AB2309" i="1"/>
  <c r="AD2309" i="1"/>
  <c r="AG2309" i="1"/>
  <c r="S2310" i="1"/>
  <c r="T2310" i="1" s="1"/>
  <c r="W2310" i="1"/>
  <c r="X2310" i="1" s="1"/>
  <c r="AC2310" i="1" s="1"/>
  <c r="Y2310" i="1"/>
  <c r="Z2310" i="1"/>
  <c r="AA2310" i="1"/>
  <c r="AB2310" i="1"/>
  <c r="AD2310" i="1"/>
  <c r="AG2310" i="1"/>
  <c r="AN2313" i="1" s="1"/>
  <c r="AH2310" i="1"/>
  <c r="S2311" i="1"/>
  <c r="W2311" i="1"/>
  <c r="Y2311" i="1"/>
  <c r="Z2311" i="1"/>
  <c r="AA2311" i="1"/>
  <c r="AB2311" i="1"/>
  <c r="AD2311" i="1"/>
  <c r="AG2311" i="1"/>
  <c r="AQ2311" i="1" s="1"/>
  <c r="AI2311" i="1"/>
  <c r="AJ2311" i="1"/>
  <c r="S2312" i="1"/>
  <c r="W2312" i="1"/>
  <c r="Y2312" i="1"/>
  <c r="Z2312" i="1"/>
  <c r="AA2312" i="1"/>
  <c r="AB2312" i="1"/>
  <c r="AD2312" i="1"/>
  <c r="AG2312" i="1"/>
  <c r="AI2312" i="1"/>
  <c r="AN2312" i="1"/>
  <c r="S2313" i="1"/>
  <c r="W2313" i="1"/>
  <c r="X2313" i="1"/>
  <c r="AC2313" i="1" s="1"/>
  <c r="Y2313" i="1"/>
  <c r="Z2313" i="1"/>
  <c r="AA2313" i="1"/>
  <c r="AB2313" i="1"/>
  <c r="AD2313" i="1"/>
  <c r="AG2313" i="1"/>
  <c r="AR2313" i="1"/>
  <c r="S2314" i="1"/>
  <c r="T2314" i="1"/>
  <c r="W2314" i="1"/>
  <c r="X2314" i="1" s="1"/>
  <c r="AC2314" i="1" s="1"/>
  <c r="Y2314" i="1"/>
  <c r="Z2314" i="1"/>
  <c r="AA2314" i="1"/>
  <c r="AB2314" i="1"/>
  <c r="AD2314" i="1"/>
  <c r="AE2314" i="1" s="1"/>
  <c r="AG2314" i="1"/>
  <c r="AH2314" i="1"/>
  <c r="AI2314" i="1"/>
  <c r="AS2314" i="1"/>
  <c r="S2315" i="1"/>
  <c r="W2315" i="1"/>
  <c r="Y2315" i="1"/>
  <c r="Z2315" i="1"/>
  <c r="AA2315" i="1"/>
  <c r="AB2315" i="1"/>
  <c r="AD2315" i="1"/>
  <c r="AG2315" i="1"/>
  <c r="S2316" i="1"/>
  <c r="W2316" i="1"/>
  <c r="Y2316" i="1"/>
  <c r="Z2316" i="1"/>
  <c r="AA2316" i="1"/>
  <c r="AB2316" i="1"/>
  <c r="AD2316" i="1"/>
  <c r="AG2316" i="1"/>
  <c r="S2317" i="1"/>
  <c r="W2317" i="1"/>
  <c r="Y2317" i="1"/>
  <c r="Z2317" i="1"/>
  <c r="AA2317" i="1"/>
  <c r="AB2317" i="1"/>
  <c r="AD2317" i="1"/>
  <c r="AE2315" i="1" s="1"/>
  <c r="AG2317" i="1"/>
  <c r="S2318" i="1"/>
  <c r="T2318" i="1" s="1"/>
  <c r="W2318" i="1"/>
  <c r="X2318" i="1" s="1"/>
  <c r="AC2318" i="1" s="1"/>
  <c r="Y2318" i="1"/>
  <c r="Z2318" i="1"/>
  <c r="AA2318" i="1"/>
  <c r="AB2318" i="1"/>
  <c r="AD2318" i="1"/>
  <c r="AG2318" i="1"/>
  <c r="AH2319" i="1" s="1"/>
  <c r="AH2318" i="1"/>
  <c r="AL2318" i="1"/>
  <c r="AO2318" i="1"/>
  <c r="AQ2318" i="1"/>
  <c r="AS2318" i="1"/>
  <c r="S2319" i="1"/>
  <c r="W2319" i="1"/>
  <c r="X2319" i="1"/>
  <c r="AC2319" i="1" s="1"/>
  <c r="Y2319" i="1"/>
  <c r="Z2319" i="1"/>
  <c r="AA2319" i="1"/>
  <c r="AB2319" i="1"/>
  <c r="AD2319" i="1"/>
  <c r="AE2319" i="1" s="1"/>
  <c r="AG2319" i="1"/>
  <c r="AI2319" i="1" s="1"/>
  <c r="AJ2319" i="1"/>
  <c r="AO2319" i="1"/>
  <c r="AP2319" i="1"/>
  <c r="AQ2319" i="1"/>
  <c r="S2320" i="1"/>
  <c r="W2320" i="1"/>
  <c r="X2322" i="1" s="1"/>
  <c r="AC2322" i="1" s="1"/>
  <c r="Y2320" i="1"/>
  <c r="Z2320" i="1"/>
  <c r="AA2320" i="1"/>
  <c r="AB2320" i="1"/>
  <c r="AD2320" i="1"/>
  <c r="AG2320" i="1"/>
  <c r="S2321" i="1"/>
  <c r="W2321" i="1"/>
  <c r="X2321" i="1"/>
  <c r="AC2321" i="1" s="1"/>
  <c r="Y2321" i="1"/>
  <c r="Z2321" i="1"/>
  <c r="AA2321" i="1"/>
  <c r="AB2321" i="1"/>
  <c r="AD2321" i="1"/>
  <c r="AG2321" i="1"/>
  <c r="S2322" i="1"/>
  <c r="T2322" i="1" s="1"/>
  <c r="W2322" i="1"/>
  <c r="Y2322" i="1"/>
  <c r="Z2322" i="1"/>
  <c r="AA2322" i="1"/>
  <c r="AB2322" i="1"/>
  <c r="AD2322" i="1"/>
  <c r="AG2322" i="1"/>
  <c r="S2323" i="1"/>
  <c r="W2323" i="1"/>
  <c r="Y2323" i="1"/>
  <c r="Z2323" i="1"/>
  <c r="AA2323" i="1"/>
  <c r="AB2323" i="1"/>
  <c r="AD2323" i="1"/>
  <c r="AG2323" i="1"/>
  <c r="S2324" i="1"/>
  <c r="T2324" i="1" s="1"/>
  <c r="W2324" i="1"/>
  <c r="Y2324" i="1"/>
  <c r="Z2324" i="1"/>
  <c r="AA2324" i="1"/>
  <c r="AB2324" i="1"/>
  <c r="AD2324" i="1"/>
  <c r="AG2324" i="1"/>
  <c r="AH2324" i="1"/>
  <c r="AQ2324" i="1"/>
  <c r="AR2324" i="1"/>
  <c r="S2325" i="1"/>
  <c r="W2325" i="1"/>
  <c r="Y2325" i="1"/>
  <c r="Z2325" i="1"/>
  <c r="AA2325" i="1"/>
  <c r="AB2325" i="1"/>
  <c r="AD2325" i="1"/>
  <c r="AE2325" i="1" s="1"/>
  <c r="AG2325" i="1"/>
  <c r="AQ2325" i="1"/>
  <c r="AU2325" i="1"/>
  <c r="S2326" i="1"/>
  <c r="T2326" i="1" s="1"/>
  <c r="W2326" i="1"/>
  <c r="Y2326" i="1"/>
  <c r="Z2326" i="1"/>
  <c r="AA2326" i="1"/>
  <c r="AB2326" i="1"/>
  <c r="AD2326" i="1"/>
  <c r="AG2326" i="1"/>
  <c r="AO2327" i="1" s="1"/>
  <c r="AO2326" i="1"/>
  <c r="S2327" i="1"/>
  <c r="T2327" i="1" s="1"/>
  <c r="W2327" i="1"/>
  <c r="Y2327" i="1"/>
  <c r="Z2327" i="1"/>
  <c r="AA2327" i="1"/>
  <c r="AB2327" i="1"/>
  <c r="AD2327" i="1"/>
  <c r="AG2327" i="1"/>
  <c r="AR2327" i="1"/>
  <c r="S2328" i="1"/>
  <c r="W2328" i="1"/>
  <c r="Y2328" i="1"/>
  <c r="Z2328" i="1"/>
  <c r="AA2328" i="1"/>
  <c r="AB2328" i="1"/>
  <c r="AD2328" i="1"/>
  <c r="AE2328" i="1" s="1"/>
  <c r="AG2328" i="1"/>
  <c r="S2329" i="1"/>
  <c r="T2329" i="1"/>
  <c r="W2329" i="1"/>
  <c r="Y2329" i="1"/>
  <c r="Z2329" i="1"/>
  <c r="AA2329" i="1"/>
  <c r="AB2329" i="1"/>
  <c r="AD2329" i="1"/>
  <c r="AE2329" i="1"/>
  <c r="AG2329" i="1"/>
  <c r="AI2329" i="1"/>
  <c r="AN2329" i="1"/>
  <c r="AO2329" i="1"/>
  <c r="S2330" i="1"/>
  <c r="W2330" i="1"/>
  <c r="Y2330" i="1"/>
  <c r="Z2330" i="1"/>
  <c r="AA2330" i="1"/>
  <c r="AB2330" i="1"/>
  <c r="AD2330" i="1"/>
  <c r="AG2330" i="1"/>
  <c r="S2331" i="1"/>
  <c r="T2331" i="1" s="1"/>
  <c r="W2331" i="1"/>
  <c r="X2330" i="1" s="1"/>
  <c r="AC2330" i="1" s="1"/>
  <c r="Y2331" i="1"/>
  <c r="Z2331" i="1"/>
  <c r="AA2331" i="1"/>
  <c r="AB2331" i="1"/>
  <c r="AD2331" i="1"/>
  <c r="AG2331" i="1"/>
  <c r="S2332" i="1"/>
  <c r="W2332" i="1"/>
  <c r="Y2332" i="1"/>
  <c r="Z2332" i="1"/>
  <c r="AA2332" i="1"/>
  <c r="AB2332" i="1"/>
  <c r="AD2332" i="1"/>
  <c r="AG2332" i="1"/>
  <c r="A2333" i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S2333" i="1"/>
  <c r="W2333" i="1"/>
  <c r="Y2333" i="1"/>
  <c r="Z2333" i="1"/>
  <c r="AA2333" i="1"/>
  <c r="AB2333" i="1"/>
  <c r="AD2333" i="1"/>
  <c r="AG2333" i="1"/>
  <c r="S2334" i="1"/>
  <c r="W2334" i="1"/>
  <c r="Y2334" i="1"/>
  <c r="Z2334" i="1"/>
  <c r="AA2334" i="1"/>
  <c r="AB2334" i="1"/>
  <c r="AD2334" i="1"/>
  <c r="AG2334" i="1"/>
  <c r="S2335" i="1"/>
  <c r="W2335" i="1"/>
  <c r="Y2335" i="1"/>
  <c r="Z2335" i="1"/>
  <c r="AA2335" i="1"/>
  <c r="AB2335" i="1"/>
  <c r="AD2335" i="1"/>
  <c r="AG2335" i="1"/>
  <c r="AN2335" i="1" s="1"/>
  <c r="S2336" i="1"/>
  <c r="W2336" i="1"/>
  <c r="Y2336" i="1"/>
  <c r="Z2336" i="1"/>
  <c r="AA2336" i="1"/>
  <c r="AB2336" i="1"/>
  <c r="AD2336" i="1"/>
  <c r="AG2336" i="1"/>
  <c r="S2337" i="1"/>
  <c r="W2337" i="1"/>
  <c r="Y2337" i="1"/>
  <c r="Z2337" i="1"/>
  <c r="AA2337" i="1"/>
  <c r="AB2337" i="1"/>
  <c r="AD2337" i="1"/>
  <c r="AG2337" i="1"/>
  <c r="S2338" i="1"/>
  <c r="W2338" i="1"/>
  <c r="Y2338" i="1"/>
  <c r="Z2338" i="1"/>
  <c r="AA2338" i="1"/>
  <c r="AB2338" i="1"/>
  <c r="AD2338" i="1"/>
  <c r="AG2338" i="1"/>
  <c r="S2339" i="1"/>
  <c r="W2339" i="1"/>
  <c r="Y2339" i="1"/>
  <c r="Z2339" i="1"/>
  <c r="AA2339" i="1"/>
  <c r="AB2339" i="1"/>
  <c r="AD2339" i="1"/>
  <c r="AG2339" i="1"/>
  <c r="AI2337" i="1" s="1"/>
  <c r="S2340" i="1"/>
  <c r="W2340" i="1"/>
  <c r="Y2340" i="1"/>
  <c r="Z2340" i="1"/>
  <c r="AA2340" i="1"/>
  <c r="AB2340" i="1"/>
  <c r="AD2340" i="1"/>
  <c r="AG2340" i="1"/>
  <c r="AQ2340" i="1" s="1"/>
  <c r="AH2340" i="1"/>
  <c r="AI2340" i="1"/>
  <c r="AO2340" i="1"/>
  <c r="S2341" i="1"/>
  <c r="W2341" i="1"/>
  <c r="Y2341" i="1"/>
  <c r="Z2341" i="1"/>
  <c r="AA2341" i="1"/>
  <c r="AB2341" i="1"/>
  <c r="AD2341" i="1"/>
  <c r="AG2341" i="1"/>
  <c r="AL2340" i="1" s="1"/>
  <c r="S2342" i="1"/>
  <c r="W2342" i="1"/>
  <c r="Y2342" i="1"/>
  <c r="Z2342" i="1"/>
  <c r="AA2342" i="1"/>
  <c r="AB2342" i="1"/>
  <c r="AD2342" i="1"/>
  <c r="AG2342" i="1"/>
  <c r="AH2342" i="1"/>
  <c r="AI2342" i="1"/>
  <c r="AO2342" i="1"/>
  <c r="AQ2342" i="1"/>
  <c r="S2343" i="1"/>
  <c r="W2343" i="1"/>
  <c r="Y2343" i="1"/>
  <c r="Z2343" i="1"/>
  <c r="AA2343" i="1"/>
  <c r="AB2343" i="1"/>
  <c r="AD2343" i="1"/>
  <c r="AG2343" i="1"/>
  <c r="AI2343" i="1"/>
  <c r="AJ2343" i="1"/>
  <c r="AO2343" i="1"/>
  <c r="S2344" i="1"/>
  <c r="W2344" i="1"/>
  <c r="Y2344" i="1"/>
  <c r="Z2344" i="1"/>
  <c r="AA2344" i="1"/>
  <c r="AB2344" i="1"/>
  <c r="AD2344" i="1"/>
  <c r="AG2344" i="1"/>
  <c r="S2345" i="1"/>
  <c r="W2345" i="1"/>
  <c r="Y2345" i="1"/>
  <c r="Z2345" i="1"/>
  <c r="AA2345" i="1"/>
  <c r="AB2345" i="1"/>
  <c r="AD2345" i="1"/>
  <c r="AG2345" i="1"/>
  <c r="AJ2345" i="1" s="1"/>
  <c r="AI2345" i="1"/>
  <c r="S2346" i="1"/>
  <c r="W2346" i="1"/>
  <c r="Y2346" i="1"/>
  <c r="Z2346" i="1"/>
  <c r="AA2346" i="1"/>
  <c r="AB2346" i="1"/>
  <c r="AD2346" i="1"/>
  <c r="AG2346" i="1"/>
  <c r="AO2346" i="1"/>
  <c r="S2347" i="1"/>
  <c r="T2347" i="1" s="1"/>
  <c r="W2347" i="1"/>
  <c r="X2347" i="1" s="1"/>
  <c r="AC2347" i="1" s="1"/>
  <c r="Y2347" i="1"/>
  <c r="Z2347" i="1"/>
  <c r="AA2347" i="1"/>
  <c r="AB2347" i="1"/>
  <c r="AD2347" i="1"/>
  <c r="AG2347" i="1"/>
  <c r="S2348" i="1"/>
  <c r="W2348" i="1"/>
  <c r="Y2348" i="1"/>
  <c r="Z2348" i="1"/>
  <c r="AA2348" i="1"/>
  <c r="AB2348" i="1"/>
  <c r="AD2348" i="1"/>
  <c r="AG2348" i="1"/>
  <c r="AK2347" i="1" s="1"/>
  <c r="S2349" i="1"/>
  <c r="W2349" i="1"/>
  <c r="X2349" i="1" s="1"/>
  <c r="AC2349" i="1" s="1"/>
  <c r="Y2349" i="1"/>
  <c r="Z2349" i="1"/>
  <c r="AA2349" i="1"/>
  <c r="AB2349" i="1"/>
  <c r="AD2349" i="1"/>
  <c r="AG2349" i="1"/>
  <c r="AI2349" i="1" s="1"/>
  <c r="S2350" i="1"/>
  <c r="W2350" i="1"/>
  <c r="Y2350" i="1"/>
  <c r="Z2350" i="1"/>
  <c r="AA2350" i="1"/>
  <c r="AB2350" i="1"/>
  <c r="AD2350" i="1"/>
  <c r="AG2350" i="1"/>
  <c r="S2351" i="1"/>
  <c r="W2351" i="1"/>
  <c r="Y2351" i="1"/>
  <c r="Z2351" i="1"/>
  <c r="AA2351" i="1"/>
  <c r="AB2351" i="1"/>
  <c r="AD2351" i="1"/>
  <c r="AG2351" i="1"/>
  <c r="S2352" i="1"/>
  <c r="W2352" i="1"/>
  <c r="Y2352" i="1"/>
  <c r="Z2352" i="1"/>
  <c r="AA2352" i="1"/>
  <c r="AB2352" i="1"/>
  <c r="AD2352" i="1"/>
  <c r="AG2352" i="1"/>
  <c r="S2353" i="1"/>
  <c r="W2353" i="1"/>
  <c r="X2353" i="1"/>
  <c r="AC2353" i="1" s="1"/>
  <c r="Y2353" i="1"/>
  <c r="Z2353" i="1"/>
  <c r="AA2353" i="1"/>
  <c r="AB2353" i="1"/>
  <c r="AD2353" i="1"/>
  <c r="AG2353" i="1"/>
  <c r="S2354" i="1"/>
  <c r="W2354" i="1"/>
  <c r="Y2354" i="1"/>
  <c r="Z2354" i="1"/>
  <c r="AA2354" i="1"/>
  <c r="AB2354" i="1"/>
  <c r="AD2354" i="1"/>
  <c r="AG2354" i="1"/>
  <c r="S2355" i="1"/>
  <c r="W2355" i="1"/>
  <c r="Y2355" i="1"/>
  <c r="Z2355" i="1"/>
  <c r="AA2355" i="1"/>
  <c r="AB2355" i="1"/>
  <c r="AD2355" i="1"/>
  <c r="AG2355" i="1"/>
  <c r="S2356" i="1"/>
  <c r="W2356" i="1"/>
  <c r="Y2356" i="1"/>
  <c r="Z2356" i="1"/>
  <c r="AA2356" i="1"/>
  <c r="AB2356" i="1"/>
  <c r="AD2356" i="1"/>
  <c r="AG2356" i="1"/>
  <c r="AI2355" i="1" s="1"/>
  <c r="S2357" i="1"/>
  <c r="W2357" i="1"/>
  <c r="Y2357" i="1"/>
  <c r="Z2357" i="1"/>
  <c r="AA2357" i="1"/>
  <c r="AB2357" i="1"/>
  <c r="AD2357" i="1"/>
  <c r="AG2357" i="1"/>
  <c r="AN2357" i="1" s="1"/>
  <c r="S2358" i="1"/>
  <c r="W2358" i="1"/>
  <c r="Y2358" i="1"/>
  <c r="Z2358" i="1"/>
  <c r="AA2358" i="1"/>
  <c r="AB2358" i="1"/>
  <c r="AD2358" i="1"/>
  <c r="AG2358" i="1"/>
  <c r="S2359" i="1"/>
  <c r="W2359" i="1"/>
  <c r="Y2359" i="1"/>
  <c r="Z2359" i="1"/>
  <c r="AA2359" i="1"/>
  <c r="AB2359" i="1"/>
  <c r="AD2359" i="1"/>
  <c r="AE2359" i="1"/>
  <c r="AG2359" i="1"/>
  <c r="AP2359" i="1" s="1"/>
  <c r="S2360" i="1"/>
  <c r="W2360" i="1"/>
  <c r="Y2360" i="1"/>
  <c r="Z2360" i="1"/>
  <c r="AA2360" i="1"/>
  <c r="AB2360" i="1"/>
  <c r="AD2360" i="1"/>
  <c r="AG2360" i="1"/>
  <c r="S2361" i="1"/>
  <c r="W2361" i="1"/>
  <c r="X2362" i="1" s="1"/>
  <c r="AC2362" i="1" s="1"/>
  <c r="Y2361" i="1"/>
  <c r="Z2361" i="1"/>
  <c r="AA2361" i="1"/>
  <c r="AB2361" i="1"/>
  <c r="AD2361" i="1"/>
  <c r="AE2361" i="1" s="1"/>
  <c r="AG2361" i="1"/>
  <c r="AR2362" i="1" s="1"/>
  <c r="S2362" i="1"/>
  <c r="W2362" i="1"/>
  <c r="Y2362" i="1"/>
  <c r="Z2362" i="1"/>
  <c r="AA2362" i="1"/>
  <c r="AB2362" i="1"/>
  <c r="AD2362" i="1"/>
  <c r="AG2362" i="1"/>
  <c r="S2363" i="1"/>
  <c r="W2363" i="1"/>
  <c r="Y2363" i="1"/>
  <c r="Z2363" i="1"/>
  <c r="AA2363" i="1"/>
  <c r="AB2363" i="1"/>
  <c r="AD2363" i="1"/>
  <c r="AG2363" i="1"/>
  <c r="S2364" i="1"/>
  <c r="W2364" i="1"/>
  <c r="X2364" i="1"/>
  <c r="AC2364" i="1" s="1"/>
  <c r="Y2364" i="1"/>
  <c r="Z2364" i="1"/>
  <c r="AA2364" i="1"/>
  <c r="AB2364" i="1"/>
  <c r="AD2364" i="1"/>
  <c r="AG2364" i="1"/>
  <c r="S2365" i="1"/>
  <c r="W2365" i="1"/>
  <c r="Y2365" i="1"/>
  <c r="Z2365" i="1"/>
  <c r="AA2365" i="1"/>
  <c r="AB2365" i="1"/>
  <c r="AD2365" i="1"/>
  <c r="AG2365" i="1"/>
  <c r="AL2366" i="1" s="1"/>
  <c r="S2366" i="1"/>
  <c r="W2366" i="1"/>
  <c r="Y2366" i="1"/>
  <c r="Z2366" i="1"/>
  <c r="AA2366" i="1"/>
  <c r="AB2366" i="1"/>
  <c r="AD2366" i="1"/>
  <c r="AG2366" i="1"/>
  <c r="S2367" i="1"/>
  <c r="W2367" i="1"/>
  <c r="Y2367" i="1"/>
  <c r="Z2367" i="1"/>
  <c r="AA2367" i="1"/>
  <c r="AB2367" i="1"/>
  <c r="AD2367" i="1"/>
  <c r="AG2367" i="1"/>
  <c r="AH2367" i="1"/>
  <c r="S2368" i="1"/>
  <c r="W2368" i="1"/>
  <c r="Y2368" i="1"/>
  <c r="Z2368" i="1"/>
  <c r="AA2368" i="1"/>
  <c r="AB2368" i="1"/>
  <c r="AD2368" i="1"/>
  <c r="AG2368" i="1"/>
  <c r="AR2368" i="1" s="1"/>
  <c r="S2369" i="1"/>
  <c r="W2369" i="1"/>
  <c r="X2368" i="1" s="1"/>
  <c r="AC2368" i="1" s="1"/>
  <c r="Y2369" i="1"/>
  <c r="Z2369" i="1"/>
  <c r="AA2369" i="1"/>
  <c r="AB2369" i="1"/>
  <c r="AD2369" i="1"/>
  <c r="AE2369" i="1" s="1"/>
  <c r="AG2369" i="1"/>
  <c r="S2370" i="1"/>
  <c r="W2370" i="1"/>
  <c r="Y2370" i="1"/>
  <c r="Z2370" i="1"/>
  <c r="AA2370" i="1"/>
  <c r="AB2370" i="1"/>
  <c r="AD2370" i="1"/>
  <c r="AG2370" i="1"/>
  <c r="S2371" i="1"/>
  <c r="W2371" i="1"/>
  <c r="Y2371" i="1"/>
  <c r="Z2371" i="1"/>
  <c r="AA2371" i="1"/>
  <c r="AB2371" i="1"/>
  <c r="AD2371" i="1"/>
  <c r="AG2371" i="1"/>
  <c r="S2372" i="1"/>
  <c r="W2372" i="1"/>
  <c r="Y2372" i="1"/>
  <c r="Z2372" i="1"/>
  <c r="AA2372" i="1"/>
  <c r="AB2372" i="1"/>
  <c r="AD2372" i="1"/>
  <c r="AG2372" i="1"/>
  <c r="S2373" i="1"/>
  <c r="W2373" i="1"/>
  <c r="Y2373" i="1"/>
  <c r="Z2373" i="1"/>
  <c r="AA2373" i="1"/>
  <c r="AB2373" i="1"/>
  <c r="AD2373" i="1"/>
  <c r="AG2373" i="1"/>
  <c r="AI2373" i="1" s="1"/>
  <c r="S2374" i="1"/>
  <c r="W2374" i="1"/>
  <c r="Y2374" i="1"/>
  <c r="Z2374" i="1"/>
  <c r="AA2374" i="1"/>
  <c r="AB2374" i="1"/>
  <c r="AD2374" i="1"/>
  <c r="AG2374" i="1"/>
  <c r="S2375" i="1"/>
  <c r="W2375" i="1"/>
  <c r="Y2375" i="1"/>
  <c r="Z2375" i="1"/>
  <c r="AA2375" i="1"/>
  <c r="AB2375" i="1"/>
  <c r="AD2375" i="1"/>
  <c r="AG2375" i="1"/>
  <c r="AU2375" i="1"/>
  <c r="S2376" i="1"/>
  <c r="T2376" i="1" s="1"/>
  <c r="W2376" i="1"/>
  <c r="X2376" i="1" s="1"/>
  <c r="AC2376" i="1" s="1"/>
  <c r="Y2376" i="1"/>
  <c r="Z2376" i="1"/>
  <c r="AA2376" i="1"/>
  <c r="AB2376" i="1"/>
  <c r="AD2376" i="1"/>
  <c r="AE2376" i="1" s="1"/>
  <c r="AG2376" i="1"/>
  <c r="AL2376" i="1" s="1"/>
  <c r="AH2376" i="1"/>
  <c r="AI2376" i="1"/>
  <c r="S2377" i="1"/>
  <c r="W2377" i="1"/>
  <c r="Y2377" i="1"/>
  <c r="Z2377" i="1"/>
  <c r="AA2377" i="1"/>
  <c r="AB2377" i="1"/>
  <c r="AD2377" i="1"/>
  <c r="AE2378" i="1" s="1"/>
  <c r="AG2377" i="1"/>
  <c r="S2378" i="1"/>
  <c r="W2378" i="1"/>
  <c r="Y2378" i="1"/>
  <c r="Z2378" i="1"/>
  <c r="AA2378" i="1"/>
  <c r="AB2378" i="1"/>
  <c r="AD2378" i="1"/>
  <c r="AG2378" i="1"/>
  <c r="S2379" i="1"/>
  <c r="T2379" i="1" s="1"/>
  <c r="W2379" i="1"/>
  <c r="X2379" i="1" s="1"/>
  <c r="AC2379" i="1" s="1"/>
  <c r="Y2379" i="1"/>
  <c r="Z2379" i="1"/>
  <c r="AA2379" i="1"/>
  <c r="AB2379" i="1"/>
  <c r="AD2379" i="1"/>
  <c r="AE2379" i="1" s="1"/>
  <c r="AG2379" i="1"/>
  <c r="S2380" i="1"/>
  <c r="W2380" i="1"/>
  <c r="Y2380" i="1"/>
  <c r="Z2380" i="1"/>
  <c r="AA2380" i="1"/>
  <c r="AB2380" i="1"/>
  <c r="AD2380" i="1"/>
  <c r="AG2380" i="1"/>
  <c r="AN2380" i="1"/>
  <c r="S2381" i="1"/>
  <c r="T2381" i="1" s="1"/>
  <c r="W2381" i="1"/>
  <c r="Y2381" i="1"/>
  <c r="Z2381" i="1"/>
  <c r="AA2381" i="1"/>
  <c r="AB2381" i="1"/>
  <c r="AD2381" i="1"/>
  <c r="AG2381" i="1"/>
  <c r="AR2381" i="1" s="1"/>
  <c r="S2382" i="1"/>
  <c r="W2382" i="1"/>
  <c r="X2384" i="1" s="1"/>
  <c r="AC2384" i="1" s="1"/>
  <c r="Y2382" i="1"/>
  <c r="Z2382" i="1"/>
  <c r="AA2382" i="1"/>
  <c r="AB2382" i="1"/>
  <c r="AD2382" i="1"/>
  <c r="AG2382" i="1"/>
  <c r="S2383" i="1"/>
  <c r="W2383" i="1"/>
  <c r="Y2383" i="1"/>
  <c r="Z2383" i="1"/>
  <c r="AA2383" i="1"/>
  <c r="AB2383" i="1"/>
  <c r="AD2383" i="1"/>
  <c r="AG2383" i="1"/>
  <c r="AI2382" i="1" s="1"/>
  <c r="AP2383" i="1"/>
  <c r="S2384" i="1"/>
  <c r="W2384" i="1"/>
  <c r="Y2384" i="1"/>
  <c r="Z2384" i="1"/>
  <c r="AA2384" i="1"/>
  <c r="AB2384" i="1"/>
  <c r="AD2384" i="1"/>
  <c r="AG2384" i="1"/>
  <c r="S2385" i="1"/>
  <c r="W2385" i="1"/>
  <c r="Y2385" i="1"/>
  <c r="Z2385" i="1"/>
  <c r="AA2385" i="1"/>
  <c r="AB2385" i="1"/>
  <c r="AD2385" i="1"/>
  <c r="AE2386" i="1" s="1"/>
  <c r="AG2385" i="1"/>
  <c r="AO2385" i="1"/>
  <c r="S2386" i="1"/>
  <c r="T2386" i="1" s="1"/>
  <c r="W2386" i="1"/>
  <c r="Y2386" i="1"/>
  <c r="Z2386" i="1"/>
  <c r="AA2386" i="1"/>
  <c r="AB2386" i="1"/>
  <c r="AD2386" i="1"/>
  <c r="AG2386" i="1"/>
  <c r="S2387" i="1"/>
  <c r="W2387" i="1"/>
  <c r="Y2387" i="1"/>
  <c r="Z2387" i="1"/>
  <c r="AA2387" i="1"/>
  <c r="AB2387" i="1"/>
  <c r="AD2387" i="1"/>
  <c r="AG2387" i="1"/>
  <c r="AJ2387" i="1"/>
  <c r="AN2387" i="1"/>
  <c r="AQ2387" i="1"/>
  <c r="AR2387" i="1"/>
  <c r="S2388" i="1"/>
  <c r="T2388" i="1" s="1"/>
  <c r="W2388" i="1"/>
  <c r="Y2388" i="1"/>
  <c r="Z2388" i="1"/>
  <c r="AA2388" i="1"/>
  <c r="AB2388" i="1"/>
  <c r="AD2388" i="1"/>
  <c r="AG2388" i="1"/>
  <c r="AS2388" i="1" s="1"/>
  <c r="AH2388" i="1"/>
  <c r="AL2388" i="1"/>
  <c r="AR2388" i="1"/>
  <c r="S2389" i="1"/>
  <c r="W2389" i="1"/>
  <c r="Y2389" i="1"/>
  <c r="Z2389" i="1"/>
  <c r="AA2389" i="1"/>
  <c r="AB2389" i="1"/>
  <c r="AD2389" i="1"/>
  <c r="AG2389" i="1"/>
  <c r="S2390" i="1"/>
  <c r="W2390" i="1"/>
  <c r="Y2390" i="1"/>
  <c r="Z2390" i="1"/>
  <c r="AA2390" i="1"/>
  <c r="AB2390" i="1"/>
  <c r="AD2390" i="1"/>
  <c r="AG2390" i="1"/>
  <c r="S2391" i="1"/>
  <c r="W2391" i="1"/>
  <c r="Y2391" i="1"/>
  <c r="Z2391" i="1"/>
  <c r="AA2391" i="1"/>
  <c r="AB2391" i="1"/>
  <c r="AD2391" i="1"/>
  <c r="AG2391" i="1"/>
  <c r="S2392" i="1"/>
  <c r="W2392" i="1"/>
  <c r="Y2392" i="1"/>
  <c r="Z2392" i="1"/>
  <c r="AA2392" i="1"/>
  <c r="AB2392" i="1"/>
  <c r="AD2392" i="1"/>
  <c r="AG2392" i="1"/>
  <c r="S2393" i="1"/>
  <c r="T2393" i="1" s="1"/>
  <c r="W2393" i="1"/>
  <c r="X2393" i="1" s="1"/>
  <c r="AC2393" i="1" s="1"/>
  <c r="Y2393" i="1"/>
  <c r="Z2393" i="1"/>
  <c r="AA2393" i="1"/>
  <c r="AB2393" i="1"/>
  <c r="AD2393" i="1"/>
  <c r="AE2393" i="1" s="1"/>
  <c r="AG2393" i="1"/>
  <c r="AQ2393" i="1" s="1"/>
  <c r="AH2393" i="1"/>
  <c r="AJ2393" i="1"/>
  <c r="AK2393" i="1"/>
  <c r="AL2393" i="1"/>
  <c r="AN2393" i="1"/>
  <c r="AO2393" i="1"/>
  <c r="AP2393" i="1"/>
  <c r="AT2393" i="1"/>
  <c r="S2394" i="1"/>
  <c r="W2394" i="1"/>
  <c r="Y2394" i="1"/>
  <c r="Z2394" i="1"/>
  <c r="AA2394" i="1"/>
  <c r="AB2394" i="1"/>
  <c r="AD2394" i="1"/>
  <c r="AG2394" i="1"/>
  <c r="S2395" i="1"/>
  <c r="W2395" i="1"/>
  <c r="Y2395" i="1"/>
  <c r="Z2395" i="1"/>
  <c r="AA2395" i="1"/>
  <c r="AB2395" i="1"/>
  <c r="AD2395" i="1"/>
  <c r="AG2395" i="1"/>
  <c r="S2396" i="1"/>
  <c r="T2396" i="1" s="1"/>
  <c r="W2396" i="1"/>
  <c r="Y2396" i="1"/>
  <c r="Z2396" i="1"/>
  <c r="AA2396" i="1"/>
  <c r="AB2396" i="1"/>
  <c r="AD2396" i="1"/>
  <c r="AG2396" i="1"/>
  <c r="S2397" i="1"/>
  <c r="W2397" i="1"/>
  <c r="Y2397" i="1"/>
  <c r="Z2397" i="1"/>
  <c r="AA2397" i="1"/>
  <c r="AB2397" i="1"/>
  <c r="AD2397" i="1"/>
  <c r="AG2397" i="1"/>
  <c r="S2398" i="1"/>
  <c r="T2398" i="1" s="1"/>
  <c r="W2398" i="1"/>
  <c r="Y2398" i="1"/>
  <c r="Z2398" i="1"/>
  <c r="AA2398" i="1"/>
  <c r="AB2398" i="1"/>
  <c r="AD2398" i="1"/>
  <c r="AG2398" i="1"/>
  <c r="S2399" i="1"/>
  <c r="W2399" i="1"/>
  <c r="Y2399" i="1"/>
  <c r="Z2399" i="1"/>
  <c r="AA2399" i="1"/>
  <c r="AB2399" i="1"/>
  <c r="AD2399" i="1"/>
  <c r="AG2399" i="1"/>
  <c r="AQ2399" i="1"/>
  <c r="S2400" i="1"/>
  <c r="W2400" i="1"/>
  <c r="Y2400" i="1"/>
  <c r="Z2400" i="1"/>
  <c r="AA2400" i="1"/>
  <c r="AB2400" i="1"/>
  <c r="AD2400" i="1"/>
  <c r="AG2400" i="1"/>
  <c r="S2401" i="1"/>
  <c r="W2401" i="1"/>
  <c r="Y2401" i="1"/>
  <c r="Z2401" i="1"/>
  <c r="AA2401" i="1"/>
  <c r="AB2401" i="1"/>
  <c r="AD2401" i="1"/>
  <c r="AG2401" i="1"/>
  <c r="S2402" i="1"/>
  <c r="W2402" i="1"/>
  <c r="Y2402" i="1"/>
  <c r="Z2402" i="1"/>
  <c r="AA2402" i="1"/>
  <c r="AB2402" i="1"/>
  <c r="AD2402" i="1"/>
  <c r="AE2402" i="1" s="1"/>
  <c r="AG2402" i="1"/>
  <c r="AU2403" i="1" s="1"/>
  <c r="S2403" i="1"/>
  <c r="W2403" i="1"/>
  <c r="Y2403" i="1"/>
  <c r="Z2403" i="1"/>
  <c r="AA2403" i="1"/>
  <c r="AB2403" i="1"/>
  <c r="AD2403" i="1"/>
  <c r="AG2403" i="1"/>
  <c r="S2404" i="1"/>
  <c r="T2406" i="1" s="1"/>
  <c r="W2404" i="1"/>
  <c r="Y2404" i="1"/>
  <c r="Z2404" i="1"/>
  <c r="AA2404" i="1"/>
  <c r="AB2404" i="1"/>
  <c r="AD2404" i="1"/>
  <c r="AE2405" i="1" s="1"/>
  <c r="AG2404" i="1"/>
  <c r="S2405" i="1"/>
  <c r="W2405" i="1"/>
  <c r="Y2405" i="1"/>
  <c r="Z2405" i="1"/>
  <c r="AA2405" i="1"/>
  <c r="AB2405" i="1"/>
  <c r="AD2405" i="1"/>
  <c r="AG2405" i="1"/>
  <c r="S2406" i="1"/>
  <c r="W2406" i="1"/>
  <c r="Y2406" i="1"/>
  <c r="Z2406" i="1"/>
  <c r="AA2406" i="1"/>
  <c r="AB2406" i="1"/>
  <c r="AD2406" i="1"/>
  <c r="AG2406" i="1"/>
  <c r="S2407" i="1"/>
  <c r="W2407" i="1"/>
  <c r="Y2407" i="1"/>
  <c r="Z2407" i="1"/>
  <c r="AA2407" i="1"/>
  <c r="AB2407" i="1"/>
  <c r="AD2407" i="1"/>
  <c r="AG2407" i="1"/>
  <c r="AJ2407" i="1" s="1"/>
  <c r="S2408" i="1"/>
  <c r="W2408" i="1"/>
  <c r="Y2408" i="1"/>
  <c r="Z2408" i="1"/>
  <c r="AA2408" i="1"/>
  <c r="AB2408" i="1"/>
  <c r="AD2408" i="1"/>
  <c r="AG2408" i="1"/>
  <c r="AJ2411" i="1" s="1"/>
  <c r="S2409" i="1"/>
  <c r="T2409" i="1" s="1"/>
  <c r="W2409" i="1"/>
  <c r="Y2409" i="1"/>
  <c r="Z2409" i="1"/>
  <c r="AA2409" i="1"/>
  <c r="AB2409" i="1"/>
  <c r="AD2409" i="1"/>
  <c r="AG2409" i="1"/>
  <c r="S2410" i="1"/>
  <c r="W2410" i="1"/>
  <c r="Y2410" i="1"/>
  <c r="Z2410" i="1"/>
  <c r="AA2410" i="1"/>
  <c r="AB2410" i="1"/>
  <c r="AD2410" i="1"/>
  <c r="AE2410" i="1" s="1"/>
  <c r="AG2410" i="1"/>
  <c r="S2411" i="1"/>
  <c r="W2411" i="1"/>
  <c r="Y2411" i="1"/>
  <c r="Z2411" i="1"/>
  <c r="AA2411" i="1"/>
  <c r="AB2411" i="1"/>
  <c r="AD2411" i="1"/>
  <c r="AG2411" i="1"/>
  <c r="S2412" i="1"/>
  <c r="T2412" i="1" s="1"/>
  <c r="W2412" i="1"/>
  <c r="Y2412" i="1"/>
  <c r="Z2412" i="1"/>
  <c r="AA2412" i="1"/>
  <c r="AB2412" i="1"/>
  <c r="AD2412" i="1"/>
  <c r="AG2412" i="1"/>
  <c r="S2413" i="1"/>
  <c r="T2413" i="1" s="1"/>
  <c r="W2413" i="1"/>
  <c r="Y2413" i="1"/>
  <c r="Z2413" i="1"/>
  <c r="AA2413" i="1"/>
  <c r="AB2413" i="1"/>
  <c r="AD2413" i="1"/>
  <c r="AE2413" i="1"/>
  <c r="AG2413" i="1"/>
  <c r="S2414" i="1"/>
  <c r="W2414" i="1"/>
  <c r="Y2414" i="1"/>
  <c r="Z2414" i="1"/>
  <c r="AA2414" i="1"/>
  <c r="AB2414" i="1"/>
  <c r="AD2414" i="1"/>
  <c r="AG2414" i="1"/>
  <c r="S2415" i="1"/>
  <c r="W2415" i="1"/>
  <c r="Y2415" i="1"/>
  <c r="Z2415" i="1"/>
  <c r="AA2415" i="1"/>
  <c r="AB2415" i="1"/>
  <c r="AD2415" i="1"/>
  <c r="AG2415" i="1"/>
  <c r="S2416" i="1"/>
  <c r="W2416" i="1"/>
  <c r="Y2416" i="1"/>
  <c r="Z2416" i="1"/>
  <c r="AA2416" i="1"/>
  <c r="AB2416" i="1"/>
  <c r="AD2416" i="1"/>
  <c r="AG2416" i="1"/>
  <c r="S2417" i="1"/>
  <c r="T2417" i="1" s="1"/>
  <c r="W2417" i="1"/>
  <c r="X2416" i="1" s="1"/>
  <c r="AC2416" i="1" s="1"/>
  <c r="Y2417" i="1"/>
  <c r="Z2417" i="1"/>
  <c r="AA2417" i="1"/>
  <c r="AB2417" i="1"/>
  <c r="AD2417" i="1"/>
  <c r="AG2417" i="1"/>
  <c r="S2418" i="1"/>
  <c r="W2418" i="1"/>
  <c r="Y2418" i="1"/>
  <c r="Z2418" i="1"/>
  <c r="AA2418" i="1"/>
  <c r="AB2418" i="1"/>
  <c r="AD2418" i="1"/>
  <c r="AG2418" i="1"/>
  <c r="AS2420" i="1" s="1"/>
  <c r="S2419" i="1"/>
  <c r="T2419" i="1" s="1"/>
  <c r="W2419" i="1"/>
  <c r="Y2419" i="1"/>
  <c r="Z2419" i="1"/>
  <c r="AA2419" i="1"/>
  <c r="AB2419" i="1"/>
  <c r="AD2419" i="1"/>
  <c r="AG2419" i="1"/>
  <c r="AJ2419" i="1"/>
  <c r="S2420" i="1"/>
  <c r="W2420" i="1"/>
  <c r="Y2420" i="1"/>
  <c r="Z2420" i="1"/>
  <c r="AA2420" i="1"/>
  <c r="AB2420" i="1"/>
  <c r="AD2420" i="1"/>
  <c r="AG2420" i="1"/>
  <c r="S2421" i="1"/>
  <c r="W2421" i="1"/>
  <c r="X2421" i="1" s="1"/>
  <c r="AC2421" i="1" s="1"/>
  <c r="Y2421" i="1"/>
  <c r="Z2421" i="1"/>
  <c r="AA2421" i="1"/>
  <c r="AB2421" i="1"/>
  <c r="AD2421" i="1"/>
  <c r="AG2421" i="1"/>
  <c r="S2422" i="1"/>
  <c r="W2422" i="1"/>
  <c r="Y2422" i="1"/>
  <c r="Z2422" i="1"/>
  <c r="AA2422" i="1"/>
  <c r="AB2422" i="1"/>
  <c r="AD2422" i="1"/>
  <c r="AE2421" i="1" s="1"/>
  <c r="AG2422" i="1"/>
  <c r="AS2422" i="1"/>
  <c r="S2423" i="1"/>
  <c r="T2423" i="1" s="1"/>
  <c r="W2423" i="1"/>
  <c r="Y2423" i="1"/>
  <c r="Z2423" i="1"/>
  <c r="AA2423" i="1"/>
  <c r="AB2423" i="1"/>
  <c r="AD2423" i="1"/>
  <c r="AG2423" i="1"/>
  <c r="S2424" i="1"/>
  <c r="W2424" i="1"/>
  <c r="Y2424" i="1"/>
  <c r="Z2424" i="1"/>
  <c r="AA2424" i="1"/>
  <c r="AB2424" i="1"/>
  <c r="AD2424" i="1"/>
  <c r="AG2424" i="1"/>
  <c r="S2425" i="1"/>
  <c r="W2425" i="1"/>
  <c r="Y2425" i="1"/>
  <c r="Z2425" i="1"/>
  <c r="AA2425" i="1"/>
  <c r="AB2425" i="1"/>
  <c r="AD2425" i="1"/>
  <c r="AG2425" i="1"/>
  <c r="S2426" i="1"/>
  <c r="W2426" i="1"/>
  <c r="Y2426" i="1"/>
  <c r="Z2426" i="1"/>
  <c r="AA2426" i="1"/>
  <c r="AB2426" i="1"/>
  <c r="AD2426" i="1"/>
  <c r="AE2427" i="1" s="1"/>
  <c r="AG2426" i="1"/>
  <c r="S2427" i="1"/>
  <c r="W2427" i="1"/>
  <c r="Y2427" i="1"/>
  <c r="Z2427" i="1"/>
  <c r="AA2427" i="1"/>
  <c r="AB2427" i="1"/>
  <c r="AD2427" i="1"/>
  <c r="AG2427" i="1"/>
  <c r="S2428" i="1"/>
  <c r="W2428" i="1"/>
  <c r="Y2428" i="1"/>
  <c r="Z2428" i="1"/>
  <c r="AA2428" i="1"/>
  <c r="AB2428" i="1"/>
  <c r="AD2428" i="1"/>
  <c r="AG2428" i="1"/>
  <c r="AP2427" i="1" s="1"/>
  <c r="S2429" i="1"/>
  <c r="T2429" i="1" s="1"/>
  <c r="W2429" i="1"/>
  <c r="Y2429" i="1"/>
  <c r="Z2429" i="1"/>
  <c r="AA2429" i="1"/>
  <c r="AB2429" i="1"/>
  <c r="AD2429" i="1"/>
  <c r="AG2429" i="1"/>
  <c r="S2430" i="1"/>
  <c r="W2430" i="1"/>
  <c r="Y2430" i="1"/>
  <c r="Z2430" i="1"/>
  <c r="AA2430" i="1"/>
  <c r="AB2430" i="1"/>
  <c r="AD2430" i="1"/>
  <c r="AG2430" i="1"/>
  <c r="S2431" i="1"/>
  <c r="W2431" i="1"/>
  <c r="Y2431" i="1"/>
  <c r="Z2431" i="1"/>
  <c r="AA2431" i="1"/>
  <c r="AB2431" i="1"/>
  <c r="AD2431" i="1"/>
  <c r="AG2431" i="1"/>
  <c r="S2432" i="1"/>
  <c r="T2432" i="1"/>
  <c r="W2432" i="1"/>
  <c r="Y2432" i="1"/>
  <c r="Z2432" i="1"/>
  <c r="AA2432" i="1"/>
  <c r="AB2432" i="1"/>
  <c r="AD2432" i="1"/>
  <c r="AG2432" i="1"/>
  <c r="S2433" i="1"/>
  <c r="W2433" i="1"/>
  <c r="Y2433" i="1"/>
  <c r="Z2433" i="1"/>
  <c r="AA2433" i="1"/>
  <c r="AB2433" i="1"/>
  <c r="AD2433" i="1"/>
  <c r="AG2433" i="1"/>
  <c r="S2434" i="1"/>
  <c r="T2434" i="1" s="1"/>
  <c r="W2434" i="1"/>
  <c r="Y2434" i="1"/>
  <c r="Z2434" i="1"/>
  <c r="AA2434" i="1"/>
  <c r="AB2434" i="1"/>
  <c r="AD2434" i="1"/>
  <c r="AG2434" i="1"/>
  <c r="AS2434" i="1"/>
  <c r="S2435" i="1"/>
  <c r="W2435" i="1"/>
  <c r="Y2435" i="1"/>
  <c r="Z2435" i="1"/>
  <c r="AA2435" i="1"/>
  <c r="AB2435" i="1"/>
  <c r="AD2435" i="1"/>
  <c r="AG2435" i="1"/>
  <c r="S2436" i="1"/>
  <c r="W2436" i="1"/>
  <c r="Y2436" i="1"/>
  <c r="Z2436" i="1"/>
  <c r="AA2436" i="1"/>
  <c r="AB2436" i="1"/>
  <c r="AD2436" i="1"/>
  <c r="AG2436" i="1"/>
  <c r="AO2436" i="1" s="1"/>
  <c r="S2437" i="1"/>
  <c r="T2437" i="1"/>
  <c r="W2437" i="1"/>
  <c r="Y2437" i="1"/>
  <c r="Z2437" i="1"/>
  <c r="AA2437" i="1"/>
  <c r="AB2437" i="1"/>
  <c r="AD2437" i="1"/>
  <c r="AG2437" i="1"/>
  <c r="S2438" i="1"/>
  <c r="W2438" i="1"/>
  <c r="Y2438" i="1"/>
  <c r="Z2438" i="1"/>
  <c r="AA2438" i="1"/>
  <c r="AB2438" i="1"/>
  <c r="AD2438" i="1"/>
  <c r="AG2438" i="1"/>
  <c r="S2439" i="1"/>
  <c r="W2439" i="1"/>
  <c r="Y2439" i="1"/>
  <c r="Z2439" i="1"/>
  <c r="AA2439" i="1"/>
  <c r="AB2439" i="1"/>
  <c r="AD2439" i="1"/>
  <c r="AG2439" i="1"/>
  <c r="AJ2439" i="1"/>
  <c r="S2440" i="1"/>
  <c r="W2440" i="1"/>
  <c r="Y2440" i="1"/>
  <c r="Z2440" i="1"/>
  <c r="AA2440" i="1"/>
  <c r="AB2440" i="1"/>
  <c r="AD2440" i="1"/>
  <c r="AG2440" i="1"/>
  <c r="S2441" i="1"/>
  <c r="W2441" i="1"/>
  <c r="Y2441" i="1"/>
  <c r="Z2441" i="1"/>
  <c r="AA2441" i="1"/>
  <c r="AB2441" i="1"/>
  <c r="AD2441" i="1"/>
  <c r="AG2441" i="1"/>
  <c r="S2442" i="1"/>
  <c r="W2442" i="1"/>
  <c r="Y2442" i="1"/>
  <c r="Z2442" i="1"/>
  <c r="AA2442" i="1"/>
  <c r="AB2442" i="1"/>
  <c r="AD2442" i="1"/>
  <c r="AG2442" i="1"/>
  <c r="AO2442" i="1"/>
  <c r="S2443" i="1"/>
  <c r="W2443" i="1"/>
  <c r="Y2443" i="1"/>
  <c r="Z2443" i="1"/>
  <c r="AA2443" i="1"/>
  <c r="AB2443" i="1"/>
  <c r="AD2443" i="1"/>
  <c r="AG2443" i="1"/>
  <c r="S2444" i="1"/>
  <c r="T2444" i="1" s="1"/>
  <c r="W2444" i="1"/>
  <c r="Y2444" i="1"/>
  <c r="Z2444" i="1"/>
  <c r="AA2444" i="1"/>
  <c r="AB2444" i="1"/>
  <c r="AD2444" i="1"/>
  <c r="AG2444" i="1"/>
  <c r="AH2445" i="1" s="1"/>
  <c r="S2445" i="1"/>
  <c r="W2445" i="1"/>
  <c r="Y2445" i="1"/>
  <c r="Z2445" i="1"/>
  <c r="AA2445" i="1"/>
  <c r="AB2445" i="1"/>
  <c r="AD2445" i="1"/>
  <c r="AG2445" i="1"/>
  <c r="AJ2445" i="1" s="1"/>
  <c r="S2446" i="1"/>
  <c r="W2446" i="1"/>
  <c r="Y2446" i="1"/>
  <c r="Z2446" i="1"/>
  <c r="AA2446" i="1"/>
  <c r="AB2446" i="1"/>
  <c r="AD2446" i="1"/>
  <c r="AG2446" i="1"/>
  <c r="S2447" i="1"/>
  <c r="W2447" i="1"/>
  <c r="X2447" i="1" s="1"/>
  <c r="AC2447" i="1" s="1"/>
  <c r="Y2447" i="1"/>
  <c r="Z2447" i="1"/>
  <c r="AA2447" i="1"/>
  <c r="AB2447" i="1"/>
  <c r="AD2447" i="1"/>
  <c r="AG2447" i="1"/>
  <c r="S2448" i="1"/>
  <c r="T2448" i="1" s="1"/>
  <c r="W2448" i="1"/>
  <c r="Y2448" i="1"/>
  <c r="Z2448" i="1"/>
  <c r="AA2448" i="1"/>
  <c r="AB2448" i="1"/>
  <c r="AD2448" i="1"/>
  <c r="AG2448" i="1"/>
  <c r="S2449" i="1"/>
  <c r="T2449" i="1" s="1"/>
  <c r="W2449" i="1"/>
  <c r="X2449" i="1" s="1"/>
  <c r="AC2449" i="1" s="1"/>
  <c r="Y2449" i="1"/>
  <c r="Z2449" i="1"/>
  <c r="AA2449" i="1"/>
  <c r="AB2449" i="1"/>
  <c r="AD2449" i="1"/>
  <c r="AE2449" i="1" s="1"/>
  <c r="AG2449" i="1"/>
  <c r="AJ2449" i="1" s="1"/>
  <c r="S2450" i="1"/>
  <c r="W2450" i="1"/>
  <c r="Y2450" i="1"/>
  <c r="Z2450" i="1"/>
  <c r="AA2450" i="1"/>
  <c r="AB2450" i="1"/>
  <c r="AD2450" i="1"/>
  <c r="AE2450" i="1" s="1"/>
  <c r="AG2450" i="1"/>
  <c r="S2451" i="1"/>
  <c r="T2451" i="1" s="1"/>
  <c r="W2451" i="1"/>
  <c r="Y2451" i="1"/>
  <c r="Z2451" i="1"/>
  <c r="AA2451" i="1"/>
  <c r="AB2451" i="1"/>
  <c r="AD2451" i="1"/>
  <c r="AG2451" i="1"/>
  <c r="S2452" i="1"/>
  <c r="W2452" i="1"/>
  <c r="Y2452" i="1"/>
  <c r="Z2452" i="1"/>
  <c r="AA2452" i="1"/>
  <c r="AB2452" i="1"/>
  <c r="AD2452" i="1"/>
  <c r="AE2452" i="1"/>
  <c r="AG2452" i="1"/>
  <c r="S2453" i="1"/>
  <c r="T2453" i="1" s="1"/>
  <c r="W2453" i="1"/>
  <c r="X2453" i="1" s="1"/>
  <c r="AC2453" i="1" s="1"/>
  <c r="Y2453" i="1"/>
  <c r="Z2453" i="1"/>
  <c r="AA2453" i="1"/>
  <c r="AB2453" i="1"/>
  <c r="AD2453" i="1"/>
  <c r="AE2453" i="1"/>
  <c r="AG2453" i="1"/>
  <c r="S2454" i="1"/>
  <c r="W2454" i="1"/>
  <c r="X2454" i="1"/>
  <c r="AC2454" i="1" s="1"/>
  <c r="Y2454" i="1"/>
  <c r="Z2454" i="1"/>
  <c r="AA2454" i="1"/>
  <c r="AB2454" i="1"/>
  <c r="AD2454" i="1"/>
  <c r="AE2454" i="1" s="1"/>
  <c r="AG2454" i="1"/>
  <c r="S2455" i="1"/>
  <c r="T2455" i="1" s="1"/>
  <c r="W2455" i="1"/>
  <c r="Y2455" i="1"/>
  <c r="Z2455" i="1"/>
  <c r="AA2455" i="1"/>
  <c r="AB2455" i="1"/>
  <c r="AD2455" i="1"/>
  <c r="AG2455" i="1"/>
  <c r="S2456" i="1"/>
  <c r="W2456" i="1"/>
  <c r="X2456" i="1"/>
  <c r="AC2456" i="1" s="1"/>
  <c r="Y2456" i="1"/>
  <c r="Z2456" i="1"/>
  <c r="AA2456" i="1"/>
  <c r="AB2456" i="1"/>
  <c r="AD2456" i="1"/>
  <c r="AG2456" i="1"/>
  <c r="S2457" i="1"/>
  <c r="T2457" i="1" s="1"/>
  <c r="W2457" i="1"/>
  <c r="X2457" i="1" s="1"/>
  <c r="AC2457" i="1" s="1"/>
  <c r="Y2457" i="1"/>
  <c r="Z2457" i="1"/>
  <c r="AA2457" i="1"/>
  <c r="AB2457" i="1"/>
  <c r="AD2457" i="1"/>
  <c r="AG2457" i="1"/>
  <c r="S2458" i="1"/>
  <c r="W2458" i="1"/>
  <c r="Y2458" i="1"/>
  <c r="Z2458" i="1"/>
  <c r="AA2458" i="1"/>
  <c r="AB2458" i="1"/>
  <c r="AD2458" i="1"/>
  <c r="AG2458" i="1"/>
  <c r="AL2458" i="1"/>
  <c r="S2459" i="1"/>
  <c r="W2459" i="1"/>
  <c r="Y2459" i="1"/>
  <c r="Z2459" i="1"/>
  <c r="AA2459" i="1"/>
  <c r="AB2459" i="1"/>
  <c r="AD2459" i="1"/>
  <c r="AG2459" i="1"/>
  <c r="AQ2460" i="1" s="1"/>
  <c r="S2460" i="1"/>
  <c r="T2460" i="1" s="1"/>
  <c r="W2460" i="1"/>
  <c r="Y2460" i="1"/>
  <c r="Z2460" i="1"/>
  <c r="AA2460" i="1"/>
  <c r="AB2460" i="1"/>
  <c r="AD2460" i="1"/>
  <c r="AG2460" i="1"/>
  <c r="S2461" i="1"/>
  <c r="T2461" i="1" s="1"/>
  <c r="W2461" i="1"/>
  <c r="Y2461" i="1"/>
  <c r="Z2461" i="1"/>
  <c r="AA2461" i="1"/>
  <c r="AB2461" i="1"/>
  <c r="AD2461" i="1"/>
  <c r="AG2461" i="1"/>
  <c r="S2462" i="1"/>
  <c r="W2462" i="1"/>
  <c r="Y2462" i="1"/>
  <c r="Z2462" i="1"/>
  <c r="AA2462" i="1"/>
  <c r="AB2462" i="1"/>
  <c r="AD2462" i="1"/>
  <c r="AE2462" i="1" s="1"/>
  <c r="AG2462" i="1"/>
  <c r="S2463" i="1"/>
  <c r="W2463" i="1"/>
  <c r="X2464" i="1" s="1"/>
  <c r="AC2464" i="1" s="1"/>
  <c r="X2463" i="1"/>
  <c r="AC2463" i="1" s="1"/>
  <c r="Y2463" i="1"/>
  <c r="Z2463" i="1"/>
  <c r="AA2463" i="1"/>
  <c r="AB2463" i="1"/>
  <c r="AD2463" i="1"/>
  <c r="AG2463" i="1"/>
  <c r="S2464" i="1"/>
  <c r="W2464" i="1"/>
  <c r="Y2464" i="1"/>
  <c r="Z2464" i="1"/>
  <c r="AA2464" i="1"/>
  <c r="AB2464" i="1"/>
  <c r="AD2464" i="1"/>
  <c r="AG2464" i="1"/>
  <c r="S2465" i="1"/>
  <c r="W2465" i="1"/>
  <c r="Y2465" i="1"/>
  <c r="Z2465" i="1"/>
  <c r="AA2465" i="1"/>
  <c r="AB2465" i="1"/>
  <c r="AD2465" i="1"/>
  <c r="AG2465" i="1"/>
  <c r="S2466" i="1"/>
  <c r="T2466" i="1" s="1"/>
  <c r="W2466" i="1"/>
  <c r="Y2466" i="1"/>
  <c r="Z2466" i="1"/>
  <c r="AA2466" i="1"/>
  <c r="AB2466" i="1"/>
  <c r="AD2466" i="1"/>
  <c r="AG2466" i="1"/>
  <c r="S2467" i="1"/>
  <c r="W2467" i="1"/>
  <c r="Y2467" i="1"/>
  <c r="Z2467" i="1"/>
  <c r="AA2467" i="1"/>
  <c r="AB2467" i="1"/>
  <c r="AD2467" i="1"/>
  <c r="AG2467" i="1"/>
  <c r="S2468" i="1"/>
  <c r="W2468" i="1"/>
  <c r="Y2468" i="1"/>
  <c r="Z2468" i="1"/>
  <c r="AA2468" i="1"/>
  <c r="AB2468" i="1"/>
  <c r="AD2468" i="1"/>
  <c r="AG2468" i="1"/>
  <c r="S2469" i="1"/>
  <c r="T2469" i="1" s="1"/>
  <c r="W2469" i="1"/>
  <c r="Y2469" i="1"/>
  <c r="Z2469" i="1"/>
  <c r="AA2469" i="1"/>
  <c r="AB2469" i="1"/>
  <c r="AD2469" i="1"/>
  <c r="AG2469" i="1"/>
  <c r="S2470" i="1"/>
  <c r="W2470" i="1"/>
  <c r="Y2470" i="1"/>
  <c r="Z2470" i="1"/>
  <c r="AA2470" i="1"/>
  <c r="AB2470" i="1"/>
  <c r="AD2470" i="1"/>
  <c r="AG2470" i="1"/>
  <c r="S2471" i="1"/>
  <c r="W2471" i="1"/>
  <c r="Y2471" i="1"/>
  <c r="Z2471" i="1"/>
  <c r="AA2471" i="1"/>
  <c r="AB2471" i="1"/>
  <c r="AD2471" i="1"/>
  <c r="AG2471" i="1"/>
  <c r="S2472" i="1"/>
  <c r="W2472" i="1"/>
  <c r="Y2472" i="1"/>
  <c r="Z2472" i="1"/>
  <c r="AA2472" i="1"/>
  <c r="AB2472" i="1"/>
  <c r="AD2472" i="1"/>
  <c r="AG2472" i="1"/>
  <c r="S2473" i="1"/>
  <c r="T2473" i="1"/>
  <c r="W2473" i="1"/>
  <c r="Y2473" i="1"/>
  <c r="Z2473" i="1"/>
  <c r="AA2473" i="1"/>
  <c r="AB2473" i="1"/>
  <c r="AD2473" i="1"/>
  <c r="AG2473" i="1"/>
  <c r="S2474" i="1"/>
  <c r="W2474" i="1"/>
  <c r="Y2474" i="1"/>
  <c r="Z2474" i="1"/>
  <c r="AA2474" i="1"/>
  <c r="AB2474" i="1"/>
  <c r="AD2474" i="1"/>
  <c r="AG2474" i="1"/>
  <c r="S2475" i="1"/>
  <c r="T2475" i="1" s="1"/>
  <c r="W2475" i="1"/>
  <c r="Y2475" i="1"/>
  <c r="Z2475" i="1"/>
  <c r="AA2475" i="1"/>
  <c r="AB2475" i="1"/>
  <c r="AD2475" i="1"/>
  <c r="AG2475" i="1"/>
  <c r="S2476" i="1"/>
  <c r="W2476" i="1"/>
  <c r="Y2476" i="1"/>
  <c r="Z2476" i="1"/>
  <c r="AA2476" i="1"/>
  <c r="AB2476" i="1"/>
  <c r="AD2476" i="1"/>
  <c r="AG2476" i="1"/>
  <c r="S2477" i="1"/>
  <c r="W2477" i="1"/>
  <c r="X2479" i="1" s="1"/>
  <c r="AC2479" i="1" s="1"/>
  <c r="Y2477" i="1"/>
  <c r="Z2477" i="1"/>
  <c r="AA2477" i="1"/>
  <c r="AB2477" i="1"/>
  <c r="AD2477" i="1"/>
  <c r="AG2477" i="1"/>
  <c r="S2478" i="1"/>
  <c r="W2478" i="1"/>
  <c r="Y2478" i="1"/>
  <c r="Z2478" i="1"/>
  <c r="AA2478" i="1"/>
  <c r="AB2478" i="1"/>
  <c r="AD2478" i="1"/>
  <c r="AG2478" i="1"/>
  <c r="S2479" i="1"/>
  <c r="W2479" i="1"/>
  <c r="Y2479" i="1"/>
  <c r="Z2479" i="1"/>
  <c r="AA2479" i="1"/>
  <c r="AB2479" i="1"/>
  <c r="AD2479" i="1"/>
  <c r="AG2479" i="1"/>
  <c r="AH2480" i="1" s="1"/>
  <c r="S2480" i="1"/>
  <c r="W2480" i="1"/>
  <c r="Y2480" i="1"/>
  <c r="Z2480" i="1"/>
  <c r="AA2480" i="1"/>
  <c r="AB2480" i="1"/>
  <c r="AD2480" i="1"/>
  <c r="AG2480" i="1"/>
  <c r="S2481" i="1"/>
  <c r="W2481" i="1"/>
  <c r="Y2481" i="1"/>
  <c r="Z2481" i="1"/>
  <c r="AA2481" i="1"/>
  <c r="AB2481" i="1"/>
  <c r="AD2481" i="1"/>
  <c r="AG2481" i="1"/>
  <c r="S2482" i="1"/>
  <c r="W2482" i="1"/>
  <c r="Y2482" i="1"/>
  <c r="Z2482" i="1"/>
  <c r="AA2482" i="1"/>
  <c r="AB2482" i="1"/>
  <c r="AD2482" i="1"/>
  <c r="AG2482" i="1"/>
  <c r="S2483" i="1"/>
  <c r="W2483" i="1"/>
  <c r="Y2483" i="1"/>
  <c r="Z2483" i="1"/>
  <c r="AA2483" i="1"/>
  <c r="AB2483" i="1"/>
  <c r="AD2483" i="1"/>
  <c r="AG2483" i="1"/>
  <c r="AU2485" i="1" s="1"/>
  <c r="S2484" i="1"/>
  <c r="W2484" i="1"/>
  <c r="Y2484" i="1"/>
  <c r="Z2484" i="1"/>
  <c r="AA2484" i="1"/>
  <c r="AB2484" i="1"/>
  <c r="AD2484" i="1"/>
  <c r="AG2484" i="1"/>
  <c r="S2485" i="1"/>
  <c r="W2485" i="1"/>
  <c r="Y2485" i="1"/>
  <c r="Z2485" i="1"/>
  <c r="AA2485" i="1"/>
  <c r="AB2485" i="1"/>
  <c r="AD2485" i="1"/>
  <c r="AG2485" i="1"/>
  <c r="S2486" i="1"/>
  <c r="T2486" i="1" s="1"/>
  <c r="W2486" i="1"/>
  <c r="Y2486" i="1"/>
  <c r="Z2486" i="1"/>
  <c r="AA2486" i="1"/>
  <c r="AB2486" i="1"/>
  <c r="AD2486" i="1"/>
  <c r="AG2486" i="1"/>
  <c r="S2487" i="1"/>
  <c r="W2487" i="1"/>
  <c r="Y2487" i="1"/>
  <c r="Z2487" i="1"/>
  <c r="AA2487" i="1"/>
  <c r="AB2487" i="1"/>
  <c r="AD2487" i="1"/>
  <c r="AG2487" i="1"/>
  <c r="AH2487" i="1"/>
  <c r="S2488" i="1"/>
  <c r="T2488" i="1" s="1"/>
  <c r="W2488" i="1"/>
  <c r="Y2488" i="1"/>
  <c r="Z2488" i="1"/>
  <c r="AA2488" i="1"/>
  <c r="AB2488" i="1"/>
  <c r="AD2488" i="1"/>
  <c r="AG2488" i="1"/>
  <c r="S2489" i="1"/>
  <c r="W2489" i="1"/>
  <c r="Y2489" i="1"/>
  <c r="Z2489" i="1"/>
  <c r="AA2489" i="1"/>
  <c r="AB2489" i="1"/>
  <c r="AD2489" i="1"/>
  <c r="AG2489" i="1"/>
  <c r="AH2489" i="1" s="1"/>
  <c r="S2490" i="1"/>
  <c r="T2490" i="1" s="1"/>
  <c r="W2490" i="1"/>
  <c r="X2490" i="1" s="1"/>
  <c r="AC2490" i="1" s="1"/>
  <c r="Y2490" i="1"/>
  <c r="Z2490" i="1"/>
  <c r="AA2490" i="1"/>
  <c r="AB2490" i="1"/>
  <c r="AD2490" i="1"/>
  <c r="AE2490" i="1" s="1"/>
  <c r="AG2490" i="1"/>
  <c r="S2491" i="1"/>
  <c r="W2491" i="1"/>
  <c r="Y2491" i="1"/>
  <c r="Z2491" i="1"/>
  <c r="AA2491" i="1"/>
  <c r="AB2491" i="1"/>
  <c r="AD2491" i="1"/>
  <c r="AE2493" i="1" s="1"/>
  <c r="AG2491" i="1"/>
  <c r="AJ2491" i="1" s="1"/>
  <c r="AI2491" i="1"/>
  <c r="AP2491" i="1"/>
  <c r="S2492" i="1"/>
  <c r="W2492" i="1"/>
  <c r="Y2492" i="1"/>
  <c r="Z2492" i="1"/>
  <c r="AA2492" i="1"/>
  <c r="AB2492" i="1"/>
  <c r="AD2492" i="1"/>
  <c r="AG2492" i="1"/>
  <c r="AL2492" i="1"/>
  <c r="S2493" i="1"/>
  <c r="W2493" i="1"/>
  <c r="Y2493" i="1"/>
  <c r="Z2493" i="1"/>
  <c r="AA2493" i="1"/>
  <c r="AB2493" i="1"/>
  <c r="AD2493" i="1"/>
  <c r="AG2493" i="1"/>
  <c r="AO2493" i="1"/>
  <c r="AP2493" i="1"/>
  <c r="S2494" i="1"/>
  <c r="W2494" i="1"/>
  <c r="Y2494" i="1"/>
  <c r="Z2494" i="1"/>
  <c r="AA2494" i="1"/>
  <c r="AB2494" i="1"/>
  <c r="AD2494" i="1"/>
  <c r="AG2494" i="1"/>
  <c r="AL2494" i="1"/>
  <c r="S2495" i="1"/>
  <c r="W2495" i="1"/>
  <c r="Y2495" i="1"/>
  <c r="Z2495" i="1"/>
  <c r="AA2495" i="1"/>
  <c r="AB2495" i="1"/>
  <c r="AD2495" i="1"/>
  <c r="AG2495" i="1"/>
  <c r="S2496" i="1"/>
  <c r="W2496" i="1"/>
  <c r="X2495" i="1" s="1"/>
  <c r="AC2495" i="1" s="1"/>
  <c r="Y2496" i="1"/>
  <c r="Z2496" i="1"/>
  <c r="AA2496" i="1"/>
  <c r="AB2496" i="1"/>
  <c r="AD2496" i="1"/>
  <c r="AE2496" i="1" s="1"/>
  <c r="AG2496" i="1"/>
  <c r="S2497" i="1"/>
  <c r="W2497" i="1"/>
  <c r="Y2497" i="1"/>
  <c r="Z2497" i="1"/>
  <c r="AA2497" i="1"/>
  <c r="AB2497" i="1"/>
  <c r="AD2497" i="1"/>
  <c r="AG2497" i="1"/>
  <c r="S2498" i="1"/>
  <c r="W2498" i="1"/>
  <c r="Y2498" i="1"/>
  <c r="Z2498" i="1"/>
  <c r="AA2498" i="1"/>
  <c r="AB2498" i="1"/>
  <c r="AD2498" i="1"/>
  <c r="AE2501" i="1" s="1"/>
  <c r="AE2498" i="1"/>
  <c r="AG2498" i="1"/>
  <c r="AI2501" i="1" s="1"/>
  <c r="S2499" i="1"/>
  <c r="W2499" i="1"/>
  <c r="Y2499" i="1"/>
  <c r="Z2499" i="1"/>
  <c r="AA2499" i="1"/>
  <c r="AB2499" i="1"/>
  <c r="AD2499" i="1"/>
  <c r="AG2499" i="1"/>
  <c r="S2500" i="1"/>
  <c r="W2500" i="1"/>
  <c r="Y2500" i="1"/>
  <c r="Z2500" i="1"/>
  <c r="AA2500" i="1"/>
  <c r="AB2500" i="1"/>
  <c r="AD2500" i="1"/>
  <c r="AG2500" i="1"/>
  <c r="S2501" i="1"/>
  <c r="W2501" i="1"/>
  <c r="Y2501" i="1"/>
  <c r="Z2501" i="1"/>
  <c r="AA2501" i="1"/>
  <c r="AB2501" i="1"/>
  <c r="AD2501" i="1"/>
  <c r="AG2501" i="1"/>
  <c r="AO2501" i="1"/>
  <c r="S2502" i="1"/>
  <c r="W2502" i="1"/>
  <c r="Y2502" i="1"/>
  <c r="Z2502" i="1"/>
  <c r="AA2502" i="1"/>
  <c r="AB2502" i="1"/>
  <c r="AD2502" i="1"/>
  <c r="AE2504" i="1" s="1"/>
  <c r="AG2502" i="1"/>
  <c r="S2503" i="1"/>
  <c r="T2503" i="1" s="1"/>
  <c r="W2503" i="1"/>
  <c r="Y2503" i="1"/>
  <c r="Z2503" i="1"/>
  <c r="AA2503" i="1"/>
  <c r="AB2503" i="1"/>
  <c r="AD2503" i="1"/>
  <c r="AG2503" i="1"/>
  <c r="S2504" i="1"/>
  <c r="T2504" i="1"/>
  <c r="W2504" i="1"/>
  <c r="Y2504" i="1"/>
  <c r="Z2504" i="1"/>
  <c r="AA2504" i="1"/>
  <c r="AB2504" i="1"/>
  <c r="AD2504" i="1"/>
  <c r="AG2504" i="1"/>
  <c r="S2505" i="1"/>
  <c r="W2505" i="1"/>
  <c r="Y2505" i="1"/>
  <c r="Z2505" i="1"/>
  <c r="AA2505" i="1"/>
  <c r="AB2505" i="1"/>
  <c r="AD2505" i="1"/>
  <c r="AG2505" i="1"/>
  <c r="S2506" i="1"/>
  <c r="W2506" i="1"/>
  <c r="Y2506" i="1"/>
  <c r="Z2506" i="1"/>
  <c r="AA2506" i="1"/>
  <c r="AB2506" i="1"/>
  <c r="AD2506" i="1"/>
  <c r="AG2506" i="1"/>
  <c r="S2507" i="1"/>
  <c r="W2507" i="1"/>
  <c r="Y2507" i="1"/>
  <c r="Z2507" i="1"/>
  <c r="AA2507" i="1"/>
  <c r="AB2507" i="1"/>
  <c r="AD2507" i="1"/>
  <c r="AG2507" i="1"/>
  <c r="S2508" i="1"/>
  <c r="W2508" i="1"/>
  <c r="Y2508" i="1"/>
  <c r="Z2508" i="1"/>
  <c r="AA2508" i="1"/>
  <c r="AB2508" i="1"/>
  <c r="AD2508" i="1"/>
  <c r="AG2508" i="1"/>
  <c r="S2509" i="1"/>
  <c r="T2509" i="1" s="1"/>
  <c r="W2509" i="1"/>
  <c r="Y2509" i="1"/>
  <c r="Z2509" i="1"/>
  <c r="AA2509" i="1"/>
  <c r="AB2509" i="1"/>
  <c r="AD2509" i="1"/>
  <c r="AG2509" i="1"/>
  <c r="S2510" i="1"/>
  <c r="T2510" i="1" s="1"/>
  <c r="W2510" i="1"/>
  <c r="Y2510" i="1"/>
  <c r="Z2510" i="1"/>
  <c r="AA2510" i="1"/>
  <c r="AB2510" i="1"/>
  <c r="AD2510" i="1"/>
  <c r="AG2510" i="1"/>
  <c r="S2511" i="1"/>
  <c r="W2511" i="1"/>
  <c r="Y2511" i="1"/>
  <c r="Z2511" i="1"/>
  <c r="AA2511" i="1"/>
  <c r="AB2511" i="1"/>
  <c r="AD2511" i="1"/>
  <c r="AG2511" i="1"/>
  <c r="S2512" i="1"/>
  <c r="W2512" i="1"/>
  <c r="Y2512" i="1"/>
  <c r="Z2512" i="1"/>
  <c r="AA2512" i="1"/>
  <c r="AB2512" i="1"/>
  <c r="AD2512" i="1"/>
  <c r="AG2512" i="1"/>
  <c r="AQ2514" i="1" s="1"/>
  <c r="S2513" i="1"/>
  <c r="W2513" i="1"/>
  <c r="Y2513" i="1"/>
  <c r="Z2513" i="1"/>
  <c r="AA2513" i="1"/>
  <c r="AB2513" i="1"/>
  <c r="AD2513" i="1"/>
  <c r="AG2513" i="1"/>
  <c r="S2514" i="1"/>
  <c r="W2514" i="1"/>
  <c r="Y2514" i="1"/>
  <c r="Z2514" i="1"/>
  <c r="AA2514" i="1"/>
  <c r="AB2514" i="1"/>
  <c r="AD2514" i="1"/>
  <c r="AG2514" i="1"/>
  <c r="S2515" i="1"/>
  <c r="T2515" i="1" s="1"/>
  <c r="W2515" i="1"/>
  <c r="Y2515" i="1"/>
  <c r="Z2515" i="1"/>
  <c r="AA2515" i="1"/>
  <c r="AB2515" i="1"/>
  <c r="AD2515" i="1"/>
  <c r="AG2515" i="1"/>
  <c r="S2516" i="1"/>
  <c r="W2516" i="1"/>
  <c r="Y2516" i="1"/>
  <c r="Z2516" i="1"/>
  <c r="AA2516" i="1"/>
  <c r="AB2516" i="1"/>
  <c r="AD2516" i="1"/>
  <c r="AG2516" i="1"/>
  <c r="S2517" i="1"/>
  <c r="W2517" i="1"/>
  <c r="Y2517" i="1"/>
  <c r="Z2517" i="1"/>
  <c r="AA2517" i="1"/>
  <c r="AB2517" i="1"/>
  <c r="AD2517" i="1"/>
  <c r="AG2517" i="1"/>
  <c r="S2518" i="1"/>
  <c r="W2518" i="1"/>
  <c r="Y2518" i="1"/>
  <c r="Z2518" i="1"/>
  <c r="AA2518" i="1"/>
  <c r="AB2518" i="1"/>
  <c r="AD2518" i="1"/>
  <c r="AG2518" i="1"/>
  <c r="S2519" i="1"/>
  <c r="W2519" i="1"/>
  <c r="Y2519" i="1"/>
  <c r="Z2519" i="1"/>
  <c r="AA2519" i="1"/>
  <c r="AB2519" i="1"/>
  <c r="AD2519" i="1"/>
  <c r="AG2519" i="1"/>
  <c r="S2520" i="1"/>
  <c r="W2520" i="1"/>
  <c r="Y2520" i="1"/>
  <c r="Z2520" i="1"/>
  <c r="AA2520" i="1"/>
  <c r="AB2520" i="1"/>
  <c r="AD2520" i="1"/>
  <c r="AG2520" i="1"/>
  <c r="S2521" i="1"/>
  <c r="W2521" i="1"/>
  <c r="Y2521" i="1"/>
  <c r="Z2521" i="1"/>
  <c r="AA2521" i="1"/>
  <c r="AB2521" i="1"/>
  <c r="AD2521" i="1"/>
  <c r="AE2523" i="1" s="1"/>
  <c r="AG2521" i="1"/>
  <c r="S2522" i="1"/>
  <c r="T2522" i="1" s="1"/>
  <c r="W2522" i="1"/>
  <c r="Y2522" i="1"/>
  <c r="Z2522" i="1"/>
  <c r="AA2522" i="1"/>
  <c r="AB2522" i="1"/>
  <c r="AD2522" i="1"/>
  <c r="AG2522" i="1"/>
  <c r="S2523" i="1"/>
  <c r="W2523" i="1"/>
  <c r="Y2523" i="1"/>
  <c r="Z2523" i="1"/>
  <c r="AA2523" i="1"/>
  <c r="AB2523" i="1"/>
  <c r="AD2523" i="1"/>
  <c r="AG2523" i="1"/>
  <c r="S2524" i="1"/>
  <c r="W2524" i="1"/>
  <c r="Y2524" i="1"/>
  <c r="Z2524" i="1"/>
  <c r="AA2524" i="1"/>
  <c r="AB2524" i="1"/>
  <c r="AD2524" i="1"/>
  <c r="AE2525" i="1" s="1"/>
  <c r="AG2524" i="1"/>
  <c r="S2525" i="1"/>
  <c r="W2525" i="1"/>
  <c r="Y2525" i="1"/>
  <c r="Z2525" i="1"/>
  <c r="AA2525" i="1"/>
  <c r="AB2525" i="1"/>
  <c r="AD2525" i="1"/>
  <c r="AG2525" i="1"/>
  <c r="S2526" i="1"/>
  <c r="W2526" i="1"/>
  <c r="Y2526" i="1"/>
  <c r="Z2526" i="1"/>
  <c r="AA2526" i="1"/>
  <c r="AB2526" i="1"/>
  <c r="AD2526" i="1"/>
  <c r="AG2526" i="1"/>
  <c r="S2527" i="1"/>
  <c r="W2527" i="1"/>
  <c r="Y2527" i="1"/>
  <c r="Z2527" i="1"/>
  <c r="AA2527" i="1"/>
  <c r="AB2527" i="1"/>
  <c r="AD2527" i="1"/>
  <c r="AG2527" i="1"/>
  <c r="S2528" i="1"/>
  <c r="W2528" i="1"/>
  <c r="Y2528" i="1"/>
  <c r="Z2528" i="1"/>
  <c r="AA2528" i="1"/>
  <c r="AB2528" i="1"/>
  <c r="AD2528" i="1"/>
  <c r="AE2531" i="1" s="1"/>
  <c r="AG2528" i="1"/>
  <c r="S2529" i="1"/>
  <c r="W2529" i="1"/>
  <c r="Y2529" i="1"/>
  <c r="Z2529" i="1"/>
  <c r="AA2529" i="1"/>
  <c r="AB2529" i="1"/>
  <c r="AD2529" i="1"/>
  <c r="AG2529" i="1"/>
  <c r="S2530" i="1"/>
  <c r="W2530" i="1"/>
  <c r="Y2530" i="1"/>
  <c r="Z2530" i="1"/>
  <c r="AA2530" i="1"/>
  <c r="AB2530" i="1"/>
  <c r="AD2530" i="1"/>
  <c r="AG2530" i="1"/>
  <c r="S2531" i="1"/>
  <c r="W2531" i="1"/>
  <c r="Y2531" i="1"/>
  <c r="Z2531" i="1"/>
  <c r="AA2531" i="1"/>
  <c r="AB2531" i="1"/>
  <c r="AD2531" i="1"/>
  <c r="AG2531" i="1"/>
  <c r="S2532" i="1"/>
  <c r="T2532" i="1" s="1"/>
  <c r="W2532" i="1"/>
  <c r="Y2532" i="1"/>
  <c r="Z2532" i="1"/>
  <c r="AA2532" i="1"/>
  <c r="AB2532" i="1"/>
  <c r="AD2532" i="1"/>
  <c r="AG2532" i="1"/>
  <c r="S2533" i="1"/>
  <c r="W2533" i="1"/>
  <c r="Y2533" i="1"/>
  <c r="Z2533" i="1"/>
  <c r="AA2533" i="1"/>
  <c r="AB2533" i="1"/>
  <c r="AD2533" i="1"/>
  <c r="AG2533" i="1"/>
  <c r="S2534" i="1"/>
  <c r="W2534" i="1"/>
  <c r="Y2534" i="1"/>
  <c r="Z2534" i="1"/>
  <c r="AA2534" i="1"/>
  <c r="AB2534" i="1"/>
  <c r="AD2534" i="1"/>
  <c r="AG2534" i="1"/>
  <c r="S2535" i="1"/>
  <c r="W2535" i="1"/>
  <c r="Y2535" i="1"/>
  <c r="Z2535" i="1"/>
  <c r="AA2535" i="1"/>
  <c r="AB2535" i="1"/>
  <c r="AD2535" i="1"/>
  <c r="AG2535" i="1"/>
  <c r="S2536" i="1"/>
  <c r="W2536" i="1"/>
  <c r="Y2536" i="1"/>
  <c r="Z2536" i="1"/>
  <c r="AA2536" i="1"/>
  <c r="AB2536" i="1"/>
  <c r="AD2536" i="1"/>
  <c r="AE2534" i="1" s="1"/>
  <c r="AG2536" i="1"/>
  <c r="S2537" i="1"/>
  <c r="T2537" i="1"/>
  <c r="W2537" i="1"/>
  <c r="Y2537" i="1"/>
  <c r="Z2537" i="1"/>
  <c r="AA2537" i="1"/>
  <c r="AB2537" i="1"/>
  <c r="AD2537" i="1"/>
  <c r="AG2537" i="1"/>
  <c r="S2538" i="1"/>
  <c r="W2538" i="1"/>
  <c r="X2538" i="1" s="1"/>
  <c r="AC2538" i="1" s="1"/>
  <c r="Y2538" i="1"/>
  <c r="Z2538" i="1"/>
  <c r="AA2538" i="1"/>
  <c r="AB2538" i="1"/>
  <c r="AD2538" i="1"/>
  <c r="AG2538" i="1"/>
  <c r="S2539" i="1"/>
  <c r="T2538" i="1" s="1"/>
  <c r="W2539" i="1"/>
  <c r="Y2539" i="1"/>
  <c r="Z2539" i="1"/>
  <c r="AA2539" i="1"/>
  <c r="AB2539" i="1"/>
  <c r="AD2539" i="1"/>
  <c r="AG2539" i="1"/>
  <c r="S2540" i="1"/>
  <c r="W2540" i="1"/>
  <c r="Y2540" i="1"/>
  <c r="Z2540" i="1"/>
  <c r="AA2540" i="1"/>
  <c r="AB2540" i="1"/>
  <c r="AD2540" i="1"/>
  <c r="AE2538" i="1" s="1"/>
  <c r="AG2540" i="1"/>
  <c r="S2541" i="1"/>
  <c r="W2541" i="1"/>
  <c r="X2541" i="1" s="1"/>
  <c r="AC2541" i="1" s="1"/>
  <c r="Y2541" i="1"/>
  <c r="Z2541" i="1"/>
  <c r="AA2541" i="1"/>
  <c r="AB2541" i="1"/>
  <c r="AD2541" i="1"/>
  <c r="AG2541" i="1"/>
  <c r="AI2541" i="1" s="1"/>
  <c r="S2542" i="1"/>
  <c r="W2542" i="1"/>
  <c r="Y2542" i="1"/>
  <c r="Z2542" i="1"/>
  <c r="AA2542" i="1"/>
  <c r="AB2542" i="1"/>
  <c r="AD2542" i="1"/>
  <c r="AG2542" i="1"/>
  <c r="S2543" i="1"/>
  <c r="W2543" i="1"/>
  <c r="Y2543" i="1"/>
  <c r="Z2543" i="1"/>
  <c r="AA2543" i="1"/>
  <c r="AB2543" i="1"/>
  <c r="AD2543" i="1"/>
  <c r="AG2543" i="1"/>
  <c r="AH2543" i="1"/>
  <c r="AO2543" i="1"/>
  <c r="S2544" i="1"/>
  <c r="T2544" i="1"/>
  <c r="W2544" i="1"/>
  <c r="X2544" i="1" s="1"/>
  <c r="AC2544" i="1" s="1"/>
  <c r="Y2544" i="1"/>
  <c r="Z2544" i="1"/>
  <c r="AA2544" i="1"/>
  <c r="AB2544" i="1"/>
  <c r="AD2544" i="1"/>
  <c r="AE2544" i="1"/>
  <c r="AG2544" i="1"/>
  <c r="AL2544" i="1" s="1"/>
  <c r="AK2544" i="1"/>
  <c r="S2545" i="1"/>
  <c r="T2545" i="1" s="1"/>
  <c r="W2545" i="1"/>
  <c r="X2545" i="1" s="1"/>
  <c r="AC2545" i="1" s="1"/>
  <c r="Y2545" i="1"/>
  <c r="Z2545" i="1"/>
  <c r="AA2545" i="1"/>
  <c r="AB2545" i="1"/>
  <c r="AD2545" i="1"/>
  <c r="AE2545" i="1" s="1"/>
  <c r="AG2545" i="1"/>
  <c r="AI2545" i="1" s="1"/>
  <c r="S2546" i="1"/>
  <c r="W2546" i="1"/>
  <c r="Y2546" i="1"/>
  <c r="Z2546" i="1"/>
  <c r="AA2546" i="1"/>
  <c r="AB2546" i="1"/>
  <c r="AD2546" i="1"/>
  <c r="AG2546" i="1"/>
  <c r="S2547" i="1"/>
  <c r="W2547" i="1"/>
  <c r="X2547" i="1" s="1"/>
  <c r="AC2547" i="1" s="1"/>
  <c r="Y2547" i="1"/>
  <c r="Z2547" i="1"/>
  <c r="AA2547" i="1"/>
  <c r="AB2547" i="1"/>
  <c r="AD2547" i="1"/>
  <c r="AG2547" i="1"/>
  <c r="S2548" i="1"/>
  <c r="T2548" i="1" s="1"/>
  <c r="W2548" i="1"/>
  <c r="X2548" i="1" s="1"/>
  <c r="AC2548" i="1" s="1"/>
  <c r="Y2548" i="1"/>
  <c r="Z2548" i="1"/>
  <c r="AA2548" i="1"/>
  <c r="AB2548" i="1"/>
  <c r="AD2548" i="1"/>
  <c r="AE2548" i="1" s="1"/>
  <c r="AG2548" i="1"/>
  <c r="AI2548" i="1" s="1"/>
  <c r="S2549" i="1"/>
  <c r="T2549" i="1" s="1"/>
  <c r="W2549" i="1"/>
  <c r="X2549" i="1"/>
  <c r="Z2549" i="1"/>
  <c r="AD2549" i="1"/>
  <c r="AG2549" i="1"/>
  <c r="S2550" i="1"/>
  <c r="T2550" i="1"/>
  <c r="W2550" i="1"/>
  <c r="X2550" i="1"/>
  <c r="Z2550" i="1"/>
  <c r="AD2550" i="1"/>
  <c r="AG2550" i="1"/>
  <c r="AP2554" i="1" s="1"/>
  <c r="S2551" i="1"/>
  <c r="T2551" i="1" s="1"/>
  <c r="W2551" i="1"/>
  <c r="X2551" i="1"/>
  <c r="Z2551" i="1"/>
  <c r="AD2551" i="1"/>
  <c r="AG2551" i="1"/>
  <c r="S2552" i="1"/>
  <c r="T2552" i="1" s="1"/>
  <c r="W2552" i="1"/>
  <c r="X2552" i="1"/>
  <c r="Z2552" i="1"/>
  <c r="AD2552" i="1"/>
  <c r="AG2552" i="1"/>
  <c r="S2553" i="1"/>
  <c r="T2553" i="1" s="1"/>
  <c r="W2553" i="1"/>
  <c r="X2553" i="1"/>
  <c r="Z2553" i="1"/>
  <c r="AD2553" i="1"/>
  <c r="AG2553" i="1"/>
  <c r="S2554" i="1"/>
  <c r="T2554" i="1" s="1"/>
  <c r="W2554" i="1"/>
  <c r="X2554" i="1"/>
  <c r="Z2554" i="1"/>
  <c r="AD2554" i="1"/>
  <c r="AG2554" i="1"/>
  <c r="S2555" i="1"/>
  <c r="T2555" i="1"/>
  <c r="W2555" i="1"/>
  <c r="Y2555" i="1" s="1"/>
  <c r="X2555" i="1"/>
  <c r="Z2555" i="1"/>
  <c r="AA2555" i="1" s="1"/>
  <c r="AD2555" i="1"/>
  <c r="AE2555" i="1" s="1"/>
  <c r="AG2555" i="1"/>
  <c r="AH2555" i="1" s="1"/>
  <c r="AI2555" i="1"/>
  <c r="AK2555" i="1"/>
  <c r="AN2555" i="1"/>
  <c r="AP2555" i="1"/>
  <c r="AQ2555" i="1"/>
  <c r="AR2555" i="1"/>
  <c r="AT2555" i="1"/>
  <c r="AU2555" i="1"/>
  <c r="S2556" i="1"/>
  <c r="T2556" i="1"/>
  <c r="W2556" i="1"/>
  <c r="Y2556" i="1" s="1"/>
  <c r="AB2556" i="1" s="1"/>
  <c r="AC2556" i="1" s="1"/>
  <c r="X2556" i="1"/>
  <c r="Z2556" i="1"/>
  <c r="AA2556" i="1" s="1"/>
  <c r="AD2556" i="1"/>
  <c r="AE2556" i="1" s="1"/>
  <c r="AG2556" i="1"/>
  <c r="AH2556" i="1" s="1"/>
  <c r="S2557" i="1"/>
  <c r="T2557" i="1" s="1"/>
  <c r="W2557" i="1"/>
  <c r="Y2557" i="1" s="1"/>
  <c r="X2557" i="1"/>
  <c r="Z2557" i="1"/>
  <c r="AA2557" i="1" s="1"/>
  <c r="AD2557" i="1"/>
  <c r="AE2557" i="1" s="1"/>
  <c r="AG2557" i="1"/>
  <c r="AH2557" i="1" s="1"/>
  <c r="S2558" i="1"/>
  <c r="T2558" i="1" s="1"/>
  <c r="W2558" i="1"/>
  <c r="X2558" i="1"/>
  <c r="Z2558" i="1"/>
  <c r="AD2558" i="1"/>
  <c r="AE2559" i="1" s="1"/>
  <c r="AG2558" i="1"/>
  <c r="S2559" i="1"/>
  <c r="T2559" i="1"/>
  <c r="W2559" i="1"/>
  <c r="X2559" i="1"/>
  <c r="Z2559" i="1"/>
  <c r="AD2559" i="1"/>
  <c r="AG2559" i="1"/>
  <c r="AH2559" i="1" s="1"/>
  <c r="S2560" i="1"/>
  <c r="T2560" i="1" s="1"/>
  <c r="W2560" i="1"/>
  <c r="X2560" i="1"/>
  <c r="Z2560" i="1"/>
  <c r="AD2560" i="1"/>
  <c r="AG2560" i="1"/>
  <c r="S2561" i="1"/>
  <c r="T2561" i="1" s="1"/>
  <c r="W2561" i="1"/>
  <c r="X2561" i="1"/>
  <c r="Z2561" i="1"/>
  <c r="AD2561" i="1"/>
  <c r="AG2561" i="1"/>
  <c r="S2562" i="1"/>
  <c r="T2562" i="1"/>
  <c r="W2562" i="1"/>
  <c r="X2562" i="1"/>
  <c r="Y2562" i="1"/>
  <c r="Z2562" i="1"/>
  <c r="AA2562" i="1" s="1"/>
  <c r="AD2562" i="1"/>
  <c r="AG2562" i="1"/>
  <c r="S2563" i="1"/>
  <c r="T2563" i="1" s="1"/>
  <c r="W2563" i="1"/>
  <c r="X2563" i="1"/>
  <c r="Z2563" i="1"/>
  <c r="AD2563" i="1"/>
  <c r="AG2563" i="1"/>
  <c r="S2564" i="1"/>
  <c r="T2564" i="1" s="1"/>
  <c r="W2564" i="1"/>
  <c r="X2564" i="1"/>
  <c r="Z2564" i="1"/>
  <c r="AD2564" i="1"/>
  <c r="AG2564" i="1"/>
  <c r="S2565" i="1"/>
  <c r="T2565" i="1" s="1"/>
  <c r="W2565" i="1"/>
  <c r="X2565" i="1"/>
  <c r="Z2565" i="1"/>
  <c r="AD2565" i="1"/>
  <c r="AG2565" i="1"/>
  <c r="S2566" i="1"/>
  <c r="T2566" i="1" s="1"/>
  <c r="W2566" i="1"/>
  <c r="X2566" i="1"/>
  <c r="Z2566" i="1"/>
  <c r="AD2566" i="1"/>
  <c r="AG2566" i="1"/>
  <c r="AJ2567" i="1" s="1"/>
  <c r="S2567" i="1"/>
  <c r="T2567" i="1" s="1"/>
  <c r="W2567" i="1"/>
  <c r="X2567" i="1"/>
  <c r="Z2567" i="1"/>
  <c r="AD2567" i="1"/>
  <c r="AG2567" i="1"/>
  <c r="S2568" i="1"/>
  <c r="T2568" i="1" s="1"/>
  <c r="W2568" i="1"/>
  <c r="X2568" i="1"/>
  <c r="Z2568" i="1"/>
  <c r="AD2568" i="1"/>
  <c r="AG2568" i="1"/>
  <c r="S2569" i="1"/>
  <c r="T2569" i="1" s="1"/>
  <c r="W2569" i="1"/>
  <c r="X2569" i="1"/>
  <c r="Z2569" i="1"/>
  <c r="AD2569" i="1"/>
  <c r="AG2569" i="1"/>
  <c r="S2570" i="1"/>
  <c r="T2570" i="1" s="1"/>
  <c r="W2570" i="1"/>
  <c r="Y2570" i="1" s="1"/>
  <c r="X2570" i="1"/>
  <c r="Z2570" i="1"/>
  <c r="AA2570" i="1" s="1"/>
  <c r="AD2570" i="1"/>
  <c r="AE2570" i="1" s="1"/>
  <c r="AG2570" i="1"/>
  <c r="AL2570" i="1" s="1"/>
  <c r="AK2570" i="1"/>
  <c r="AP2570" i="1"/>
  <c r="AR2570" i="1"/>
  <c r="AT2570" i="1"/>
  <c r="S2571" i="1"/>
  <c r="T2571" i="1" s="1"/>
  <c r="W2571" i="1"/>
  <c r="Y2571" i="1" s="1"/>
  <c r="X2571" i="1"/>
  <c r="Z2571" i="1"/>
  <c r="AA2571" i="1" s="1"/>
  <c r="AD2571" i="1"/>
  <c r="AE2571" i="1" s="1"/>
  <c r="AG2571" i="1"/>
  <c r="AM2571" i="1" s="1"/>
  <c r="S2572" i="1"/>
  <c r="T2572" i="1" s="1"/>
  <c r="W2572" i="1"/>
  <c r="X2572" i="1"/>
  <c r="Z2572" i="1"/>
  <c r="AD2572" i="1"/>
  <c r="AG2572" i="1"/>
  <c r="S2573" i="1"/>
  <c r="T2573" i="1" s="1"/>
  <c r="W2573" i="1"/>
  <c r="X2573" i="1"/>
  <c r="Z2573" i="1"/>
  <c r="AD2573" i="1"/>
  <c r="AG2573" i="1"/>
  <c r="S2574" i="1"/>
  <c r="T2574" i="1" s="1"/>
  <c r="W2574" i="1"/>
  <c r="X2574" i="1"/>
  <c r="Z2574" i="1"/>
  <c r="AD2574" i="1"/>
  <c r="AG2574" i="1"/>
  <c r="S2575" i="1"/>
  <c r="T2575" i="1" s="1"/>
  <c r="W2575" i="1"/>
  <c r="X2575" i="1"/>
  <c r="Z2575" i="1"/>
  <c r="AD2575" i="1"/>
  <c r="AG2575" i="1"/>
  <c r="S2576" i="1"/>
  <c r="T2576" i="1" s="1"/>
  <c r="W2576" i="1"/>
  <c r="X2576" i="1"/>
  <c r="Z2576" i="1"/>
  <c r="AD2576" i="1"/>
  <c r="AG2576" i="1"/>
  <c r="S2577" i="1"/>
  <c r="T2577" i="1" s="1"/>
  <c r="W2577" i="1"/>
  <c r="X2577" i="1"/>
  <c r="Z2577" i="1"/>
  <c r="AD2577" i="1"/>
  <c r="AG2577" i="1"/>
  <c r="S2578" i="1"/>
  <c r="T2578" i="1" s="1"/>
  <c r="W2578" i="1"/>
  <c r="X2578" i="1"/>
  <c r="Z2578" i="1"/>
  <c r="AA2579" i="1" s="1"/>
  <c r="AD2578" i="1"/>
  <c r="AG2578" i="1"/>
  <c r="AP2578" i="1" s="1"/>
  <c r="S2579" i="1"/>
  <c r="T2579" i="1" s="1"/>
  <c r="W2579" i="1"/>
  <c r="X2579" i="1"/>
  <c r="Z2579" i="1"/>
  <c r="AD2579" i="1"/>
  <c r="AG2579" i="1"/>
  <c r="AT2579" i="1"/>
  <c r="S2580" i="1"/>
  <c r="T2580" i="1" s="1"/>
  <c r="W2580" i="1"/>
  <c r="Y2580" i="1" s="1"/>
  <c r="X2580" i="1"/>
  <c r="Z2580" i="1"/>
  <c r="AA2580" i="1" s="1"/>
  <c r="AD2580" i="1"/>
  <c r="AE2580" i="1" s="1"/>
  <c r="AG2580" i="1"/>
  <c r="AK2580" i="1" s="1"/>
  <c r="AH2580" i="1"/>
  <c r="AS2580" i="1"/>
  <c r="S2581" i="1"/>
  <c r="T2581" i="1" s="1"/>
  <c r="W2581" i="1"/>
  <c r="X2581" i="1"/>
  <c r="Z2581" i="1"/>
  <c r="AD2581" i="1"/>
  <c r="AG2581" i="1"/>
  <c r="S2582" i="1"/>
  <c r="T2582" i="1"/>
  <c r="W2582" i="1"/>
  <c r="X2582" i="1"/>
  <c r="Z2582" i="1"/>
  <c r="AA2582" i="1" s="1"/>
  <c r="AD2582" i="1"/>
  <c r="AG2582" i="1"/>
  <c r="S2583" i="1"/>
  <c r="T2583" i="1" s="1"/>
  <c r="W2583" i="1"/>
  <c r="Y2583" i="1" s="1"/>
  <c r="X2583" i="1"/>
  <c r="Z2583" i="1"/>
  <c r="AA2583" i="1"/>
  <c r="AD2583" i="1"/>
  <c r="AE2583" i="1" s="1"/>
  <c r="AG2583" i="1"/>
  <c r="AO2583" i="1" s="1"/>
  <c r="S2584" i="1"/>
  <c r="T2584" i="1" s="1"/>
  <c r="W2584" i="1"/>
  <c r="Y2584" i="1" s="1"/>
  <c r="X2584" i="1"/>
  <c r="Z2584" i="1"/>
  <c r="AA2584" i="1" s="1"/>
  <c r="AD2584" i="1"/>
  <c r="AE2584" i="1" s="1"/>
  <c r="AG2584" i="1"/>
  <c r="AH2584" i="1" s="1"/>
  <c r="AJ2584" i="1"/>
  <c r="AL2584" i="1"/>
  <c r="AP2584" i="1"/>
  <c r="AQ2584" i="1"/>
  <c r="AR2584" i="1"/>
  <c r="AS2584" i="1"/>
  <c r="AT2584" i="1"/>
  <c r="AU2584" i="1"/>
  <c r="S2585" i="1"/>
  <c r="T2585" i="1" s="1"/>
  <c r="W2585" i="1"/>
  <c r="X2585" i="1"/>
  <c r="Y2585" i="1"/>
  <c r="Z2585" i="1"/>
  <c r="AA2585" i="1" s="1"/>
  <c r="AD2585" i="1"/>
  <c r="AE2585" i="1"/>
  <c r="AG2585" i="1"/>
  <c r="AM2585" i="1" s="1"/>
  <c r="AL2585" i="1"/>
  <c r="AR2585" i="1"/>
  <c r="S2586" i="1"/>
  <c r="T2586" i="1" s="1"/>
  <c r="W2586" i="1"/>
  <c r="Y2586" i="1" s="1"/>
  <c r="X2586" i="1"/>
  <c r="Z2586" i="1"/>
  <c r="AA2586" i="1" s="1"/>
  <c r="AD2586" i="1"/>
  <c r="AE2586" i="1"/>
  <c r="AG2586" i="1"/>
  <c r="AP2586" i="1" s="1"/>
  <c r="AK2586" i="1"/>
  <c r="AO2586" i="1"/>
  <c r="AQ2586" i="1"/>
  <c r="AT2586" i="1"/>
  <c r="AU2586" i="1"/>
  <c r="S2587" i="1"/>
  <c r="T2587" i="1" s="1"/>
  <c r="W2587" i="1"/>
  <c r="Y2587" i="1" s="1"/>
  <c r="X2587" i="1"/>
  <c r="Z2587" i="1"/>
  <c r="AD2587" i="1"/>
  <c r="AG2587" i="1"/>
  <c r="AT2587" i="1"/>
  <c r="S2588" i="1"/>
  <c r="T2588" i="1" s="1"/>
  <c r="W2588" i="1"/>
  <c r="X2588" i="1"/>
  <c r="Z2588" i="1"/>
  <c r="AD2588" i="1"/>
  <c r="AG2588" i="1"/>
  <c r="AU2588" i="1"/>
  <c r="S2589" i="1"/>
  <c r="W2589" i="1"/>
  <c r="X2589" i="1"/>
  <c r="Z2589" i="1"/>
  <c r="AD2589" i="1"/>
  <c r="AG2589" i="1"/>
  <c r="S2590" i="1"/>
  <c r="W2590" i="1"/>
  <c r="X2590" i="1"/>
  <c r="Z2590" i="1"/>
  <c r="AA2592" i="1" s="1"/>
  <c r="AD2590" i="1"/>
  <c r="AG2590" i="1"/>
  <c r="S2591" i="1"/>
  <c r="W2591" i="1"/>
  <c r="X2591" i="1"/>
  <c r="Z2591" i="1"/>
  <c r="AD2591" i="1"/>
  <c r="AG2591" i="1"/>
  <c r="S2592" i="1"/>
  <c r="W2592" i="1"/>
  <c r="X2592" i="1"/>
  <c r="Z2592" i="1"/>
  <c r="AD2592" i="1"/>
  <c r="AG2592" i="1"/>
  <c r="S2593" i="1"/>
  <c r="W2593" i="1"/>
  <c r="Y2593" i="1" s="1"/>
  <c r="X2593" i="1"/>
  <c r="Z2593" i="1"/>
  <c r="AD2593" i="1"/>
  <c r="AG2593" i="1"/>
  <c r="S2594" i="1"/>
  <c r="W2594" i="1"/>
  <c r="X2594" i="1"/>
  <c r="Z2594" i="1"/>
  <c r="AD2594" i="1"/>
  <c r="AG2594" i="1"/>
  <c r="S2595" i="1"/>
  <c r="W2595" i="1"/>
  <c r="X2595" i="1"/>
  <c r="Z2595" i="1"/>
  <c r="AD2595" i="1"/>
  <c r="AG2595" i="1"/>
  <c r="AU2595" i="1"/>
  <c r="S2596" i="1"/>
  <c r="W2596" i="1"/>
  <c r="X2596" i="1"/>
  <c r="Z2596" i="1"/>
  <c r="AD2596" i="1"/>
  <c r="AE2598" i="1" s="1"/>
  <c r="AG2596" i="1"/>
  <c r="AP2596" i="1" s="1"/>
  <c r="S2597" i="1"/>
  <c r="T2597" i="1" s="1"/>
  <c r="W2597" i="1"/>
  <c r="X2597" i="1"/>
  <c r="Z2597" i="1"/>
  <c r="AD2597" i="1"/>
  <c r="AG2597" i="1"/>
  <c r="AQ2596" i="1" s="1"/>
  <c r="S2598" i="1"/>
  <c r="W2598" i="1"/>
  <c r="X2598" i="1"/>
  <c r="Z2598" i="1"/>
  <c r="AA2598" i="1"/>
  <c r="AD2598" i="1"/>
  <c r="AG2598" i="1"/>
  <c r="S2599" i="1"/>
  <c r="W2599" i="1"/>
  <c r="X2599" i="1"/>
  <c r="Z2599" i="1"/>
  <c r="AD2599" i="1"/>
  <c r="AG2599" i="1"/>
  <c r="S2600" i="1"/>
  <c r="W2600" i="1"/>
  <c r="X2600" i="1"/>
  <c r="Z2600" i="1"/>
  <c r="AD2600" i="1"/>
  <c r="AE2601" i="1" s="1"/>
  <c r="AG2600" i="1"/>
  <c r="S2601" i="1"/>
  <c r="T2599" i="1" s="1"/>
  <c r="W2601" i="1"/>
  <c r="X2601" i="1"/>
  <c r="Z2601" i="1"/>
  <c r="AD2601" i="1"/>
  <c r="AG2601" i="1"/>
  <c r="S2602" i="1"/>
  <c r="W2602" i="1"/>
  <c r="X2602" i="1"/>
  <c r="Z2602" i="1"/>
  <c r="AD2602" i="1"/>
  <c r="AG2602" i="1"/>
  <c r="S2603" i="1"/>
  <c r="W2603" i="1"/>
  <c r="X2603" i="1"/>
  <c r="Z2603" i="1"/>
  <c r="AD2603" i="1"/>
  <c r="AG2603" i="1"/>
  <c r="AI2603" i="1" s="1"/>
  <c r="S2604" i="1"/>
  <c r="T2604" i="1" s="1"/>
  <c r="W2604" i="1"/>
  <c r="Y2604" i="1" s="1"/>
  <c r="X2604" i="1"/>
  <c r="Z2604" i="1"/>
  <c r="AA2604" i="1" s="1"/>
  <c r="AD2604" i="1"/>
  <c r="AE2604" i="1" s="1"/>
  <c r="AG2604" i="1"/>
  <c r="AK2604" i="1" s="1"/>
  <c r="A2605" i="1"/>
  <c r="A2606" i="1" s="1"/>
  <c r="A2607" i="1" s="1"/>
  <c r="A2608" i="1" s="1"/>
  <c r="A2609" i="1" s="1"/>
  <c r="A2610" i="1" s="1"/>
  <c r="A2611" i="1" s="1"/>
  <c r="A2612" i="1" s="1"/>
  <c r="A2613" i="1" s="1"/>
  <c r="A2614" i="1" s="1"/>
  <c r="S2605" i="1"/>
  <c r="W2605" i="1"/>
  <c r="X2605" i="1"/>
  <c r="Z2605" i="1"/>
  <c r="AD2605" i="1"/>
  <c r="AG2605" i="1"/>
  <c r="AR2607" i="1" s="1"/>
  <c r="S2606" i="1"/>
  <c r="W2606" i="1"/>
  <c r="X2606" i="1"/>
  <c r="Z2606" i="1"/>
  <c r="AD2606" i="1"/>
  <c r="AG2606" i="1"/>
  <c r="S2607" i="1"/>
  <c r="W2607" i="1"/>
  <c r="X2607" i="1"/>
  <c r="Z2607" i="1"/>
  <c r="AD2607" i="1"/>
  <c r="AG2607" i="1"/>
  <c r="S2608" i="1"/>
  <c r="W2608" i="1"/>
  <c r="X2608" i="1"/>
  <c r="Z2608" i="1"/>
  <c r="AD2608" i="1"/>
  <c r="AG2608" i="1"/>
  <c r="S2609" i="1"/>
  <c r="W2609" i="1"/>
  <c r="X2609" i="1"/>
  <c r="Z2609" i="1"/>
  <c r="AD2609" i="1"/>
  <c r="AG2609" i="1"/>
  <c r="S2610" i="1"/>
  <c r="T2610" i="1" s="1"/>
  <c r="W2610" i="1"/>
  <c r="Y2610" i="1" s="1"/>
  <c r="X2610" i="1"/>
  <c r="Z2610" i="1"/>
  <c r="AA2610" i="1" s="1"/>
  <c r="AD2610" i="1"/>
  <c r="AE2610" i="1" s="1"/>
  <c r="AG2610" i="1"/>
  <c r="AL2610" i="1" s="1"/>
  <c r="AK2610" i="1"/>
  <c r="AP2610" i="1"/>
  <c r="AQ2610" i="1"/>
  <c r="AS2610" i="1"/>
  <c r="S2611" i="1"/>
  <c r="W2611" i="1"/>
  <c r="X2611" i="1"/>
  <c r="Z2611" i="1"/>
  <c r="AD2611" i="1"/>
  <c r="AG2611" i="1"/>
  <c r="S2612" i="1"/>
  <c r="W2612" i="1"/>
  <c r="X2612" i="1"/>
  <c r="Z2612" i="1"/>
  <c r="AD2612" i="1"/>
  <c r="AG2612" i="1"/>
  <c r="S2613" i="1"/>
  <c r="W2613" i="1"/>
  <c r="X2613" i="1"/>
  <c r="Z2613" i="1"/>
  <c r="AD2613" i="1"/>
  <c r="AG2613" i="1"/>
  <c r="AI2613" i="1"/>
  <c r="S2614" i="1"/>
  <c r="T2614" i="1" s="1"/>
  <c r="W2614" i="1"/>
  <c r="Y2614" i="1" s="1"/>
  <c r="AB2614" i="1" s="1"/>
  <c r="AC2614" i="1" s="1"/>
  <c r="X2614" i="1"/>
  <c r="Z2614" i="1"/>
  <c r="AA2614" i="1" s="1"/>
  <c r="AD2614" i="1"/>
  <c r="AE2614" i="1" s="1"/>
  <c r="AG2614" i="1"/>
  <c r="AM2614" i="1" s="1"/>
  <c r="A2615" i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S2615" i="1"/>
  <c r="W2615" i="1"/>
  <c r="Y2615" i="1" s="1"/>
  <c r="X2615" i="1"/>
  <c r="Z2615" i="1"/>
  <c r="AA2616" i="1" s="1"/>
  <c r="AA2615" i="1"/>
  <c r="AD2615" i="1"/>
  <c r="AG2615" i="1"/>
  <c r="AN2615" i="1" s="1"/>
  <c r="AL2615" i="1"/>
  <c r="S2616" i="1"/>
  <c r="W2616" i="1"/>
  <c r="X2616" i="1"/>
  <c r="Z2616" i="1"/>
  <c r="AD2616" i="1"/>
  <c r="AG2616" i="1"/>
  <c r="S2617" i="1"/>
  <c r="W2617" i="1"/>
  <c r="X2617" i="1"/>
  <c r="Z2617" i="1"/>
  <c r="AD2617" i="1"/>
  <c r="AG2617" i="1"/>
  <c r="S2618" i="1"/>
  <c r="W2618" i="1"/>
  <c r="X2618" i="1"/>
  <c r="Z2618" i="1"/>
  <c r="AD2618" i="1"/>
  <c r="AG2618" i="1"/>
  <c r="S2619" i="1"/>
  <c r="W2619" i="1"/>
  <c r="X2619" i="1"/>
  <c r="Z2619" i="1"/>
  <c r="AD2619" i="1"/>
  <c r="AG2619" i="1"/>
  <c r="S2620" i="1"/>
  <c r="W2620" i="1"/>
  <c r="X2620" i="1"/>
  <c r="Z2620" i="1"/>
  <c r="AD2620" i="1"/>
  <c r="AG2620" i="1"/>
  <c r="S2621" i="1"/>
  <c r="W2621" i="1"/>
  <c r="X2621" i="1"/>
  <c r="Z2621" i="1"/>
  <c r="AD2621" i="1"/>
  <c r="AG2621" i="1"/>
  <c r="S2622" i="1"/>
  <c r="T2622" i="1" s="1"/>
  <c r="W2622" i="1"/>
  <c r="Y2622" i="1" s="1"/>
  <c r="X2622" i="1"/>
  <c r="Z2622" i="1"/>
  <c r="AA2622" i="1" s="1"/>
  <c r="AD2622" i="1"/>
  <c r="AE2622" i="1"/>
  <c r="AG2622" i="1"/>
  <c r="S2623" i="1"/>
  <c r="T2623" i="1" s="1"/>
  <c r="W2623" i="1"/>
  <c r="Y2623" i="1" s="1"/>
  <c r="X2623" i="1"/>
  <c r="Z2623" i="1"/>
  <c r="AA2623" i="1" s="1"/>
  <c r="AD2623" i="1"/>
  <c r="AE2623" i="1"/>
  <c r="AG2623" i="1"/>
  <c r="AJ2623" i="1" s="1"/>
  <c r="AI2623" i="1"/>
  <c r="AK2623" i="1"/>
  <c r="AM2623" i="1"/>
  <c r="AO2623" i="1"/>
  <c r="AQ2623" i="1"/>
  <c r="AR2623" i="1"/>
  <c r="AU2623" i="1"/>
  <c r="S2624" i="1"/>
  <c r="T2624" i="1" s="1"/>
  <c r="W2624" i="1"/>
  <c r="Y2624" i="1" s="1"/>
  <c r="AB2624" i="1" s="1"/>
  <c r="AC2624" i="1" s="1"/>
  <c r="X2624" i="1"/>
  <c r="Z2624" i="1"/>
  <c r="AA2624" i="1" s="1"/>
  <c r="AD2624" i="1"/>
  <c r="AE2624" i="1" s="1"/>
  <c r="AG2624" i="1"/>
  <c r="AH2624" i="1" s="1"/>
  <c r="AO2624" i="1"/>
  <c r="AP2624" i="1"/>
  <c r="AS2624" i="1"/>
  <c r="AT2624" i="1"/>
  <c r="S2625" i="1"/>
  <c r="W2625" i="1"/>
  <c r="X2625" i="1"/>
  <c r="Z2625" i="1"/>
  <c r="AD2625" i="1"/>
  <c r="AE2626" i="1" s="1"/>
  <c r="AG2625" i="1"/>
  <c r="S2626" i="1"/>
  <c r="W2626" i="1"/>
  <c r="X2626" i="1"/>
  <c r="Z2626" i="1"/>
  <c r="AD2626" i="1"/>
  <c r="AG2626" i="1"/>
  <c r="S2627" i="1"/>
  <c r="W2627" i="1"/>
  <c r="X2627" i="1"/>
  <c r="Z2627" i="1"/>
  <c r="AD2627" i="1"/>
  <c r="AG2627" i="1"/>
  <c r="AO2627" i="1"/>
  <c r="S2628" i="1"/>
  <c r="W2628" i="1"/>
  <c r="X2628" i="1"/>
  <c r="Z2628" i="1"/>
  <c r="AD2628" i="1"/>
  <c r="AG2628" i="1"/>
  <c r="AO2629" i="1" s="1"/>
  <c r="S2629" i="1"/>
  <c r="W2629" i="1"/>
  <c r="X2629" i="1"/>
  <c r="Z2629" i="1"/>
  <c r="AA2628" i="1" s="1"/>
  <c r="AD2629" i="1"/>
  <c r="AG2629" i="1"/>
  <c r="S2630" i="1"/>
  <c r="T2630" i="1" s="1"/>
  <c r="W2630" i="1"/>
  <c r="X2630" i="1"/>
  <c r="Z2630" i="1"/>
  <c r="AD2630" i="1"/>
  <c r="AE2631" i="1" s="1"/>
  <c r="AG2630" i="1"/>
  <c r="AI2630" i="1"/>
  <c r="S2631" i="1"/>
  <c r="T2631" i="1"/>
  <c r="W2631" i="1"/>
  <c r="X2631" i="1"/>
  <c r="Z2631" i="1"/>
  <c r="AD2631" i="1"/>
  <c r="AG2631" i="1"/>
  <c r="AU2631" i="1" s="1"/>
  <c r="S2632" i="1"/>
  <c r="T2632" i="1" s="1"/>
  <c r="W2632" i="1"/>
  <c r="Y2632" i="1" s="1"/>
  <c r="X2632" i="1"/>
  <c r="Z2632" i="1"/>
  <c r="AA2632" i="1"/>
  <c r="AD2632" i="1"/>
  <c r="AE2632" i="1" s="1"/>
  <c r="AG2632" i="1"/>
  <c r="AJ2632" i="1" s="1"/>
  <c r="AH2632" i="1"/>
  <c r="AL2632" i="1"/>
  <c r="AT2632" i="1"/>
  <c r="S2633" i="1"/>
  <c r="W2633" i="1"/>
  <c r="X2633" i="1"/>
  <c r="Z2633" i="1"/>
  <c r="AD2633" i="1"/>
  <c r="AG2633" i="1"/>
  <c r="AM2633" i="1" s="1"/>
  <c r="S2634" i="1"/>
  <c r="T2633" i="1" s="1"/>
  <c r="W2634" i="1"/>
  <c r="X2634" i="1"/>
  <c r="Z2634" i="1"/>
  <c r="AD2634" i="1"/>
  <c r="AG2634" i="1"/>
  <c r="AK2634" i="1"/>
  <c r="AL2634" i="1"/>
  <c r="AQ2634" i="1"/>
  <c r="S2635" i="1"/>
  <c r="T2635" i="1"/>
  <c r="W2635" i="1"/>
  <c r="Y2635" i="1" s="1"/>
  <c r="X2635" i="1"/>
  <c r="Z2635" i="1"/>
  <c r="AA2635" i="1"/>
  <c r="AD2635" i="1"/>
  <c r="AE2635" i="1" s="1"/>
  <c r="AG2635" i="1"/>
  <c r="AH2635" i="1"/>
  <c r="S2636" i="1"/>
  <c r="W2636" i="1"/>
  <c r="Y2636" i="1" s="1"/>
  <c r="X2636" i="1"/>
  <c r="Z2636" i="1"/>
  <c r="AD2636" i="1"/>
  <c r="AG2636" i="1"/>
  <c r="S2637" i="1"/>
  <c r="T2637" i="1" s="1"/>
  <c r="W2637" i="1"/>
  <c r="X2637" i="1"/>
  <c r="Z2637" i="1"/>
  <c r="AD2637" i="1"/>
  <c r="AG2637" i="1"/>
  <c r="S2638" i="1"/>
  <c r="W2638" i="1"/>
  <c r="X2638" i="1"/>
  <c r="Z2638" i="1"/>
  <c r="AD2638" i="1"/>
  <c r="AG2638" i="1"/>
  <c r="AT2636" i="1" s="1"/>
  <c r="S2639" i="1"/>
  <c r="W2639" i="1"/>
  <c r="X2639" i="1"/>
  <c r="Z2639" i="1"/>
  <c r="AD2639" i="1"/>
  <c r="AG2639" i="1"/>
  <c r="AL2639" i="1" s="1"/>
  <c r="S2640" i="1"/>
  <c r="W2640" i="1"/>
  <c r="X2640" i="1"/>
  <c r="Z2640" i="1"/>
  <c r="AA2639" i="1" s="1"/>
  <c r="AA2640" i="1"/>
  <c r="AD2640" i="1"/>
  <c r="AG2640" i="1"/>
  <c r="S2641" i="1"/>
  <c r="W2641" i="1"/>
  <c r="X2641" i="1"/>
  <c r="Z2641" i="1"/>
  <c r="AD2641" i="1"/>
  <c r="AG2641" i="1"/>
  <c r="AR2641" i="1"/>
  <c r="S2642" i="1"/>
  <c r="W2642" i="1"/>
  <c r="X2642" i="1"/>
  <c r="Z2642" i="1"/>
  <c r="AD2642" i="1"/>
  <c r="AG2642" i="1"/>
  <c r="AJ2642" i="1" s="1"/>
  <c r="S2643" i="1"/>
  <c r="W2643" i="1"/>
  <c r="X2643" i="1"/>
  <c r="Z2643" i="1"/>
  <c r="AD2643" i="1"/>
  <c r="AG2643" i="1"/>
  <c r="S2644" i="1"/>
  <c r="W2644" i="1"/>
  <c r="X2644" i="1"/>
  <c r="Z2644" i="1"/>
  <c r="AD2644" i="1"/>
  <c r="AG2644" i="1"/>
  <c r="AL2644" i="1" s="1"/>
  <c r="S2645" i="1"/>
  <c r="W2645" i="1"/>
  <c r="X2645" i="1"/>
  <c r="Z2645" i="1"/>
  <c r="AD2645" i="1"/>
  <c r="AG2645" i="1"/>
  <c r="S2646" i="1"/>
  <c r="T2646" i="1" s="1"/>
  <c r="W2646" i="1"/>
  <c r="X2646" i="1"/>
  <c r="Z2646" i="1"/>
  <c r="AD2646" i="1"/>
  <c r="AE2647" i="1" s="1"/>
  <c r="AG2646" i="1"/>
  <c r="AJ2646" i="1" s="1"/>
  <c r="AT2646" i="1"/>
  <c r="S2647" i="1"/>
  <c r="T2647" i="1" s="1"/>
  <c r="W2647" i="1"/>
  <c r="X2647" i="1"/>
  <c r="Z2647" i="1"/>
  <c r="AD2647" i="1"/>
  <c r="AE2646" i="1" s="1"/>
  <c r="AG2647" i="1"/>
  <c r="S2648" i="1"/>
  <c r="W2648" i="1"/>
  <c r="X2648" i="1"/>
  <c r="Z2648" i="1"/>
  <c r="AD2648" i="1"/>
  <c r="AG2648" i="1"/>
  <c r="S2649" i="1"/>
  <c r="W2649" i="1"/>
  <c r="X2649" i="1"/>
  <c r="Z2649" i="1"/>
  <c r="AD2649" i="1"/>
  <c r="AG2649" i="1"/>
  <c r="S2650" i="1"/>
  <c r="W2650" i="1"/>
  <c r="X2650" i="1"/>
  <c r="Z2650" i="1"/>
  <c r="AD2650" i="1"/>
  <c r="AG2650" i="1"/>
  <c r="S2651" i="1"/>
  <c r="W2651" i="1"/>
  <c r="X2651" i="1"/>
  <c r="Z2651" i="1"/>
  <c r="AD2651" i="1"/>
  <c r="AG2651" i="1"/>
  <c r="S2652" i="1"/>
  <c r="W2652" i="1"/>
  <c r="X2652" i="1"/>
  <c r="Z2652" i="1"/>
  <c r="AD2652" i="1"/>
  <c r="AG2652" i="1"/>
  <c r="S2653" i="1"/>
  <c r="W2653" i="1"/>
  <c r="X2653" i="1"/>
  <c r="Z2653" i="1"/>
  <c r="AD2653" i="1"/>
  <c r="AG2653" i="1"/>
  <c r="S2654" i="1"/>
  <c r="W2654" i="1"/>
  <c r="X2654" i="1"/>
  <c r="Z2654" i="1"/>
  <c r="AD2654" i="1"/>
  <c r="AG2654" i="1"/>
  <c r="AR2653" i="1" s="1"/>
  <c r="S2655" i="1"/>
  <c r="W2655" i="1"/>
  <c r="X2655" i="1"/>
  <c r="Z2655" i="1"/>
  <c r="AD2655" i="1"/>
  <c r="AG2655" i="1"/>
  <c r="S2656" i="1"/>
  <c r="W2656" i="1"/>
  <c r="X2656" i="1"/>
  <c r="Z2656" i="1"/>
  <c r="AD2656" i="1"/>
  <c r="AG2656" i="1"/>
  <c r="S2657" i="1"/>
  <c r="T2657" i="1" s="1"/>
  <c r="W2657" i="1"/>
  <c r="Y2657" i="1" s="1"/>
  <c r="AB2657" i="1" s="1"/>
  <c r="AC2657" i="1" s="1"/>
  <c r="X2657" i="1"/>
  <c r="Z2657" i="1"/>
  <c r="AA2657" i="1"/>
  <c r="AD2657" i="1"/>
  <c r="AE2657" i="1" s="1"/>
  <c r="AG2657" i="1"/>
  <c r="AI2657" i="1" s="1"/>
  <c r="AH2657" i="1"/>
  <c r="AS2657" i="1"/>
  <c r="S2658" i="1"/>
  <c r="T2658" i="1"/>
  <c r="W2658" i="1"/>
  <c r="X2658" i="1"/>
  <c r="Z2658" i="1"/>
  <c r="AA2658" i="1" s="1"/>
  <c r="AD2658" i="1"/>
  <c r="AG2658" i="1"/>
  <c r="AR2659" i="1" s="1"/>
  <c r="AR2658" i="1"/>
  <c r="S2659" i="1"/>
  <c r="T2659" i="1"/>
  <c r="W2659" i="1"/>
  <c r="X2659" i="1"/>
  <c r="Z2659" i="1"/>
  <c r="AD2659" i="1"/>
  <c r="AG2659" i="1"/>
  <c r="S2660" i="1"/>
  <c r="W2660" i="1"/>
  <c r="X2660" i="1"/>
  <c r="Z2660" i="1"/>
  <c r="AD2660" i="1"/>
  <c r="AG2660" i="1"/>
  <c r="S2661" i="1"/>
  <c r="T2661" i="1" s="1"/>
  <c r="W2661" i="1"/>
  <c r="X2661" i="1"/>
  <c r="Z2661" i="1"/>
  <c r="AD2661" i="1"/>
  <c r="AG2661" i="1"/>
  <c r="AQ2660" i="1" s="1"/>
  <c r="S2662" i="1"/>
  <c r="W2662" i="1"/>
  <c r="X2662" i="1"/>
  <c r="Z2662" i="1"/>
  <c r="AD2662" i="1"/>
  <c r="AG2662" i="1"/>
  <c r="S2663" i="1"/>
  <c r="W2663" i="1"/>
  <c r="X2663" i="1"/>
  <c r="Z2663" i="1"/>
  <c r="AD2663" i="1"/>
  <c r="AG2663" i="1"/>
  <c r="AU2664" i="1" s="1"/>
  <c r="S2664" i="1"/>
  <c r="W2664" i="1"/>
  <c r="X2664" i="1"/>
  <c r="Z2664" i="1"/>
  <c r="AD2664" i="1"/>
  <c r="AG2664" i="1"/>
  <c r="S2665" i="1"/>
  <c r="W2665" i="1"/>
  <c r="X2665" i="1"/>
  <c r="Z2665" i="1"/>
  <c r="AD2665" i="1"/>
  <c r="AG2665" i="1"/>
  <c r="S2666" i="1"/>
  <c r="W2666" i="1"/>
  <c r="X2666" i="1"/>
  <c r="Z2666" i="1"/>
  <c r="AD2666" i="1"/>
  <c r="AE2666" i="1" s="1"/>
  <c r="AG2666" i="1"/>
  <c r="S2667" i="1"/>
  <c r="W2667" i="1"/>
  <c r="X2667" i="1"/>
  <c r="Z2667" i="1"/>
  <c r="AD2667" i="1"/>
  <c r="AG2667" i="1"/>
  <c r="AR2668" i="1" s="1"/>
  <c r="AQ2667" i="1"/>
  <c r="S2668" i="1"/>
  <c r="W2668" i="1"/>
  <c r="X2668" i="1"/>
  <c r="Z2668" i="1"/>
  <c r="AD2668" i="1"/>
  <c r="AG2668" i="1"/>
  <c r="AO2668" i="1"/>
  <c r="AP2668" i="1"/>
  <c r="S2669" i="1"/>
  <c r="T2669" i="1" s="1"/>
  <c r="W2669" i="1"/>
  <c r="Y2669" i="1" s="1"/>
  <c r="X2669" i="1"/>
  <c r="Z2669" i="1"/>
  <c r="AA2669" i="1" s="1"/>
  <c r="AD2669" i="1"/>
  <c r="AE2669" i="1" s="1"/>
  <c r="AG2669" i="1"/>
  <c r="AI2669" i="1" s="1"/>
  <c r="S2670" i="1"/>
  <c r="W2670" i="1"/>
  <c r="X2670" i="1"/>
  <c r="Z2670" i="1"/>
  <c r="AD2670" i="1"/>
  <c r="AG2670" i="1"/>
  <c r="S2671" i="1"/>
  <c r="W2671" i="1"/>
  <c r="X2671" i="1"/>
  <c r="Z2671" i="1"/>
  <c r="AD2671" i="1"/>
  <c r="AG2671" i="1"/>
  <c r="S2672" i="1"/>
  <c r="W2672" i="1"/>
  <c r="X2672" i="1"/>
  <c r="Z2672" i="1"/>
  <c r="AD2672" i="1"/>
  <c r="AG2672" i="1"/>
  <c r="AO2672" i="1"/>
  <c r="S2673" i="1"/>
  <c r="W2673" i="1"/>
  <c r="X2673" i="1"/>
  <c r="Z2673" i="1"/>
  <c r="AD2673" i="1"/>
  <c r="AG2673" i="1"/>
  <c r="S2674" i="1"/>
  <c r="W2674" i="1"/>
  <c r="X2674" i="1"/>
  <c r="Z2674" i="1"/>
  <c r="AD2674" i="1"/>
  <c r="AG2674" i="1"/>
  <c r="S2675" i="1"/>
  <c r="W2675" i="1"/>
  <c r="Y2675" i="1" s="1"/>
  <c r="X2675" i="1"/>
  <c r="Z2675" i="1"/>
  <c r="AD2675" i="1"/>
  <c r="AE2674" i="1" s="1"/>
  <c r="AG2675" i="1"/>
  <c r="AK2675" i="1"/>
  <c r="S2676" i="1"/>
  <c r="W2676" i="1"/>
  <c r="X2676" i="1"/>
  <c r="AC2676" i="1" s="1"/>
  <c r="Y2676" i="1"/>
  <c r="Z2676" i="1"/>
  <c r="AA2676" i="1"/>
  <c r="AB2676" i="1"/>
  <c r="AD2676" i="1"/>
  <c r="AG2676" i="1"/>
  <c r="AU2676" i="1" s="1"/>
  <c r="S2677" i="1"/>
  <c r="W2677" i="1"/>
  <c r="X2677" i="1"/>
  <c r="AC2677" i="1" s="1"/>
  <c r="Y2677" i="1"/>
  <c r="Z2677" i="1"/>
  <c r="AA2677" i="1"/>
  <c r="AB2677" i="1"/>
  <c r="AD2677" i="1"/>
  <c r="AG2677" i="1"/>
  <c r="S2678" i="1"/>
  <c r="W2678" i="1"/>
  <c r="X2678" i="1"/>
  <c r="AC2678" i="1" s="1"/>
  <c r="Y2678" i="1"/>
  <c r="Z2678" i="1"/>
  <c r="AA2678" i="1"/>
  <c r="AB2678" i="1"/>
  <c r="AD2678" i="1"/>
  <c r="AE2677" i="1" s="1"/>
  <c r="AG2678" i="1"/>
  <c r="S2679" i="1"/>
  <c r="T2679" i="1"/>
  <c r="W2679" i="1"/>
  <c r="X2679" i="1"/>
  <c r="AC2679" i="1" s="1"/>
  <c r="Y2679" i="1"/>
  <c r="Z2679" i="1"/>
  <c r="AA2679" i="1"/>
  <c r="AB2679" i="1"/>
  <c r="AD2679" i="1"/>
  <c r="AE2679" i="1" s="1"/>
  <c r="AG2679" i="1"/>
  <c r="AI2679" i="1" s="1"/>
  <c r="S2680" i="1"/>
  <c r="T2680" i="1"/>
  <c r="W2680" i="1"/>
  <c r="X2680" i="1"/>
  <c r="AC2680" i="1" s="1"/>
  <c r="Y2680" i="1"/>
  <c r="Z2680" i="1"/>
  <c r="AA2680" i="1"/>
  <c r="AB2680" i="1"/>
  <c r="AD2680" i="1"/>
  <c r="AE2680" i="1" s="1"/>
  <c r="AG2680" i="1"/>
  <c r="AL2680" i="1" s="1"/>
  <c r="AH2680" i="1"/>
  <c r="AI2680" i="1"/>
  <c r="AO2680" i="1"/>
  <c r="AP2680" i="1"/>
  <c r="AR2680" i="1"/>
  <c r="S2681" i="1"/>
  <c r="T2681" i="1" s="1"/>
  <c r="W2681" i="1"/>
  <c r="X2681" i="1"/>
  <c r="AC2681" i="1" s="1"/>
  <c r="Y2681" i="1"/>
  <c r="Z2681" i="1"/>
  <c r="AA2681" i="1"/>
  <c r="AB2681" i="1"/>
  <c r="AD2681" i="1"/>
  <c r="AE2681" i="1" s="1"/>
  <c r="AG2681" i="1"/>
  <c r="AH2681" i="1" s="1"/>
  <c r="S2682" i="1"/>
  <c r="T2682" i="1" s="1"/>
  <c r="W2682" i="1"/>
  <c r="X2682" i="1"/>
  <c r="AC2682" i="1" s="1"/>
  <c r="Y2682" i="1"/>
  <c r="Z2682" i="1"/>
  <c r="AA2682" i="1"/>
  <c r="AB2682" i="1"/>
  <c r="AD2682" i="1"/>
  <c r="AE2682" i="1" s="1"/>
  <c r="AG2682" i="1"/>
  <c r="AK2682" i="1" s="1"/>
  <c r="AH2682" i="1"/>
  <c r="AI2682" i="1"/>
  <c r="AT2682" i="1"/>
  <c r="AU2682" i="1"/>
  <c r="S2683" i="1"/>
  <c r="T2683" i="1"/>
  <c r="W2683" i="1"/>
  <c r="X2683" i="1"/>
  <c r="AC2683" i="1" s="1"/>
  <c r="Y2683" i="1"/>
  <c r="Z2683" i="1"/>
  <c r="AA2683" i="1"/>
  <c r="AB2683" i="1"/>
  <c r="AD2683" i="1"/>
  <c r="AG2683" i="1"/>
  <c r="S2684" i="1"/>
  <c r="T2684" i="1" s="1"/>
  <c r="W2684" i="1"/>
  <c r="X2684" i="1"/>
  <c r="AC2684" i="1" s="1"/>
  <c r="Y2684" i="1"/>
  <c r="Z2684" i="1"/>
  <c r="AA2684" i="1"/>
  <c r="AB2684" i="1"/>
  <c r="AD2684" i="1"/>
  <c r="AG2684" i="1"/>
  <c r="S2685" i="1"/>
  <c r="T2685" i="1" s="1"/>
  <c r="W2685" i="1"/>
  <c r="X2685" i="1"/>
  <c r="AC2685" i="1" s="1"/>
  <c r="Y2685" i="1"/>
  <c r="Z2685" i="1"/>
  <c r="AA2685" i="1"/>
  <c r="AB2685" i="1"/>
  <c r="AD2685" i="1"/>
  <c r="AE2685" i="1"/>
  <c r="AG2685" i="1"/>
  <c r="AI2685" i="1" s="1"/>
  <c r="S2686" i="1"/>
  <c r="T2686" i="1" s="1"/>
  <c r="W2686" i="1"/>
  <c r="X2686" i="1"/>
  <c r="Y2686" i="1"/>
  <c r="Z2686" i="1"/>
  <c r="AA2686" i="1"/>
  <c r="AB2686" i="1"/>
  <c r="AC2686" i="1"/>
  <c r="AD2686" i="1"/>
  <c r="AG2686" i="1"/>
  <c r="S2687" i="1"/>
  <c r="T2687" i="1" s="1"/>
  <c r="W2687" i="1"/>
  <c r="X2687" i="1"/>
  <c r="AC2687" i="1" s="1"/>
  <c r="Y2687" i="1"/>
  <c r="Z2687" i="1"/>
  <c r="AA2687" i="1"/>
  <c r="AB2687" i="1"/>
  <c r="AD2687" i="1"/>
  <c r="AG2687" i="1"/>
  <c r="S2688" i="1"/>
  <c r="T2688" i="1" s="1"/>
  <c r="W2688" i="1"/>
  <c r="X2688" i="1"/>
  <c r="Y2688" i="1"/>
  <c r="Z2688" i="1"/>
  <c r="AA2688" i="1"/>
  <c r="AB2688" i="1"/>
  <c r="AC2688" i="1"/>
  <c r="AD2688" i="1"/>
  <c r="AG2688" i="1"/>
  <c r="S2689" i="1"/>
  <c r="T2689" i="1" s="1"/>
  <c r="W2689" i="1"/>
  <c r="X2689" i="1"/>
  <c r="AC2689" i="1" s="1"/>
  <c r="Y2689" i="1"/>
  <c r="Z2689" i="1"/>
  <c r="AA2689" i="1"/>
  <c r="AB2689" i="1"/>
  <c r="AD2689" i="1"/>
  <c r="AE2689" i="1"/>
  <c r="AG2689" i="1"/>
  <c r="AS2689" i="1" s="1"/>
  <c r="AM2689" i="1"/>
  <c r="AN2689" i="1"/>
  <c r="AQ2689" i="1"/>
  <c r="AR2689" i="1"/>
  <c r="AT2689" i="1"/>
  <c r="S2690" i="1"/>
  <c r="T2690" i="1" s="1"/>
  <c r="W2690" i="1"/>
  <c r="X2690" i="1"/>
  <c r="AC2690" i="1" s="1"/>
  <c r="Y2690" i="1"/>
  <c r="Z2690" i="1"/>
  <c r="AA2690" i="1"/>
  <c r="AB2690" i="1"/>
  <c r="AD2690" i="1"/>
  <c r="AE2690" i="1" s="1"/>
  <c r="AG2690" i="1"/>
  <c r="AI2690" i="1" s="1"/>
  <c r="S2691" i="1"/>
  <c r="T2691" i="1"/>
  <c r="W2691" i="1"/>
  <c r="X2691" i="1"/>
  <c r="AC2691" i="1" s="1"/>
  <c r="Y2691" i="1"/>
  <c r="Z2691" i="1"/>
  <c r="AA2691" i="1"/>
  <c r="AB2691" i="1"/>
  <c r="AD2691" i="1"/>
  <c r="AE2691" i="1" s="1"/>
  <c r="AG2691" i="1"/>
  <c r="AI2691" i="1" s="1"/>
  <c r="AJ2691" i="1"/>
  <c r="S2692" i="1"/>
  <c r="T2692" i="1" s="1"/>
  <c r="W2692" i="1"/>
  <c r="X2692" i="1"/>
  <c r="AC2692" i="1" s="1"/>
  <c r="Y2692" i="1"/>
  <c r="Z2692" i="1"/>
  <c r="AA2692" i="1"/>
  <c r="AB2692" i="1"/>
  <c r="AD2692" i="1"/>
  <c r="AE2692" i="1" s="1"/>
  <c r="AG2692" i="1"/>
  <c r="AI2692" i="1" s="1"/>
  <c r="AH2692" i="1"/>
  <c r="S2693" i="1"/>
  <c r="T2693" i="1" s="1"/>
  <c r="W2693" i="1"/>
  <c r="X2693" i="1"/>
  <c r="AC2693" i="1" s="1"/>
  <c r="Y2693" i="1"/>
  <c r="Z2693" i="1"/>
  <c r="AA2693" i="1"/>
  <c r="AB2693" i="1"/>
  <c r="AD2693" i="1"/>
  <c r="AE2693" i="1" s="1"/>
  <c r="AG2693" i="1"/>
  <c r="AJ2693" i="1" s="1"/>
  <c r="S2694" i="1"/>
  <c r="T2694" i="1" s="1"/>
  <c r="W2694" i="1"/>
  <c r="X2694" i="1"/>
  <c r="AC2694" i="1" s="1"/>
  <c r="Y2694" i="1"/>
  <c r="Z2694" i="1"/>
  <c r="AA2694" i="1"/>
  <c r="AB2694" i="1"/>
  <c r="AD2694" i="1"/>
  <c r="AE2694" i="1" s="1"/>
  <c r="AG2694" i="1"/>
  <c r="AM2694" i="1" s="1"/>
  <c r="AH2694" i="1"/>
  <c r="AK2694" i="1"/>
  <c r="AP2694" i="1"/>
  <c r="AQ2694" i="1"/>
  <c r="AT2694" i="1"/>
  <c r="S2695" i="1"/>
  <c r="T2695" i="1"/>
  <c r="W2695" i="1"/>
  <c r="X2695" i="1"/>
  <c r="AC2695" i="1" s="1"/>
  <c r="Y2695" i="1"/>
  <c r="Z2695" i="1"/>
  <c r="AA2695" i="1"/>
  <c r="AB2695" i="1"/>
  <c r="AD2695" i="1"/>
  <c r="AG2695" i="1"/>
  <c r="AL2697" i="1" s="1"/>
  <c r="S2696" i="1"/>
  <c r="T2696" i="1" s="1"/>
  <c r="W2696" i="1"/>
  <c r="X2696" i="1"/>
  <c r="AC2696" i="1" s="1"/>
  <c r="Y2696" i="1"/>
  <c r="Z2696" i="1"/>
  <c r="AA2696" i="1"/>
  <c r="AB2696" i="1"/>
  <c r="AD2696" i="1"/>
  <c r="AG2696" i="1"/>
  <c r="S2697" i="1"/>
  <c r="T2697" i="1" s="1"/>
  <c r="W2697" i="1"/>
  <c r="X2697" i="1"/>
  <c r="AC2697" i="1" s="1"/>
  <c r="Y2697" i="1"/>
  <c r="Z2697" i="1"/>
  <c r="AA2697" i="1"/>
  <c r="AB2697" i="1"/>
  <c r="AD2697" i="1"/>
  <c r="AG2697" i="1"/>
  <c r="S2698" i="1"/>
  <c r="T2698" i="1" s="1"/>
  <c r="W2698" i="1"/>
  <c r="X2698" i="1"/>
  <c r="AC2698" i="1" s="1"/>
  <c r="Y2698" i="1"/>
  <c r="Z2698" i="1"/>
  <c r="AA2698" i="1"/>
  <c r="AB2698" i="1"/>
  <c r="AD2698" i="1"/>
  <c r="AE2698" i="1" s="1"/>
  <c r="AG2698" i="1"/>
  <c r="AM2698" i="1" s="1"/>
  <c r="AL2698" i="1"/>
  <c r="S2699" i="1"/>
  <c r="W2699" i="1"/>
  <c r="X2699" i="1"/>
  <c r="AC2699" i="1" s="1"/>
  <c r="Y2699" i="1"/>
  <c r="Z2699" i="1"/>
  <c r="AA2699" i="1"/>
  <c r="AB2699" i="1"/>
  <c r="AD2699" i="1"/>
  <c r="AG2699" i="1"/>
  <c r="S2700" i="1"/>
  <c r="W2700" i="1"/>
  <c r="X2700" i="1"/>
  <c r="AC2700" i="1" s="1"/>
  <c r="Y2700" i="1"/>
  <c r="Z2700" i="1"/>
  <c r="AA2700" i="1"/>
  <c r="AB2700" i="1"/>
  <c r="AD2700" i="1"/>
  <c r="AG2700" i="1"/>
  <c r="S2701" i="1"/>
  <c r="W2701" i="1"/>
  <c r="X2701" i="1"/>
  <c r="AC2701" i="1" s="1"/>
  <c r="Y2701" i="1"/>
  <c r="Z2701" i="1"/>
  <c r="AA2701" i="1"/>
  <c r="AB2701" i="1"/>
  <c r="AD2701" i="1"/>
  <c r="AG2701" i="1"/>
  <c r="S2702" i="1"/>
  <c r="W2702" i="1"/>
  <c r="X2702" i="1"/>
  <c r="AC2702" i="1" s="1"/>
  <c r="Y2702" i="1"/>
  <c r="Z2702" i="1"/>
  <c r="AA2702" i="1"/>
  <c r="AB2702" i="1"/>
  <c r="AD2702" i="1"/>
  <c r="AG2702" i="1"/>
  <c r="S2703" i="1"/>
  <c r="W2703" i="1"/>
  <c r="X2703" i="1"/>
  <c r="AC2703" i="1" s="1"/>
  <c r="Y2703" i="1"/>
  <c r="Z2703" i="1"/>
  <c r="AA2703" i="1"/>
  <c r="AB2703" i="1"/>
  <c r="AD2703" i="1"/>
  <c r="AG2703" i="1"/>
  <c r="S2704" i="1"/>
  <c r="T2705" i="1" s="1"/>
  <c r="W2704" i="1"/>
  <c r="X2704" i="1"/>
  <c r="AC2704" i="1" s="1"/>
  <c r="Y2704" i="1"/>
  <c r="Z2704" i="1"/>
  <c r="AA2704" i="1"/>
  <c r="AB2704" i="1"/>
  <c r="AD2704" i="1"/>
  <c r="AG2704" i="1"/>
  <c r="S2705" i="1"/>
  <c r="W2705" i="1"/>
  <c r="X2705" i="1"/>
  <c r="AC2705" i="1" s="1"/>
  <c r="Y2705" i="1"/>
  <c r="Z2705" i="1"/>
  <c r="AA2705" i="1"/>
  <c r="AB2705" i="1"/>
  <c r="AD2705" i="1"/>
  <c r="AE2705" i="1" s="1"/>
  <c r="AG2705" i="1"/>
  <c r="S2706" i="1"/>
  <c r="T2706" i="1" s="1"/>
  <c r="W2706" i="1"/>
  <c r="X2706" i="1"/>
  <c r="AC2706" i="1" s="1"/>
  <c r="Y2706" i="1"/>
  <c r="Z2706" i="1"/>
  <c r="AA2706" i="1"/>
  <c r="AB2706" i="1"/>
  <c r="AD2706" i="1"/>
  <c r="AE2706" i="1" s="1"/>
  <c r="AG2706" i="1"/>
  <c r="AI2706" i="1" s="1"/>
  <c r="AH2706" i="1"/>
  <c r="AT2706" i="1"/>
  <c r="S2707" i="1"/>
  <c r="W2707" i="1"/>
  <c r="X2707" i="1"/>
  <c r="AC2707" i="1" s="1"/>
  <c r="Y2707" i="1"/>
  <c r="Z2707" i="1"/>
  <c r="AA2707" i="1"/>
  <c r="AB2707" i="1"/>
  <c r="AD2707" i="1"/>
  <c r="AG2707" i="1"/>
  <c r="S2708" i="1"/>
  <c r="W2708" i="1"/>
  <c r="X2708" i="1"/>
  <c r="AC2708" i="1" s="1"/>
  <c r="Y2708" i="1"/>
  <c r="Z2708" i="1"/>
  <c r="AA2708" i="1"/>
  <c r="AB2708" i="1"/>
  <c r="AD2708" i="1"/>
  <c r="AG2708" i="1"/>
  <c r="AI2708" i="1"/>
  <c r="AN2708" i="1"/>
  <c r="S2709" i="1"/>
  <c r="W2709" i="1"/>
  <c r="X2709" i="1"/>
  <c r="Y2709" i="1"/>
  <c r="Z2709" i="1"/>
  <c r="AA2709" i="1"/>
  <c r="AB2709" i="1"/>
  <c r="AC2709" i="1"/>
  <c r="AD2709" i="1"/>
  <c r="AG2709" i="1"/>
  <c r="AS2709" i="1"/>
  <c r="S2710" i="1"/>
  <c r="W2710" i="1"/>
  <c r="X2710" i="1"/>
  <c r="AC2710" i="1" s="1"/>
  <c r="Y2710" i="1"/>
  <c r="Z2710" i="1"/>
  <c r="AA2710" i="1"/>
  <c r="AB2710" i="1"/>
  <c r="AD2710" i="1"/>
  <c r="AG2710" i="1"/>
  <c r="AN2710" i="1" s="1"/>
  <c r="AJ2710" i="1"/>
  <c r="AK2710" i="1"/>
  <c r="S2711" i="1"/>
  <c r="T2711" i="1"/>
  <c r="W2711" i="1"/>
  <c r="X2711" i="1"/>
  <c r="Y2711" i="1"/>
  <c r="Z2711" i="1"/>
  <c r="AA2711" i="1"/>
  <c r="AB2711" i="1"/>
  <c r="AC2711" i="1"/>
  <c r="AD2711" i="1"/>
  <c r="AE2711" i="1" s="1"/>
  <c r="AG2711" i="1"/>
  <c r="AR2711" i="1"/>
  <c r="S2712" i="1"/>
  <c r="T2712" i="1" s="1"/>
  <c r="W2712" i="1"/>
  <c r="X2712" i="1"/>
  <c r="AC2712" i="1" s="1"/>
  <c r="Y2712" i="1"/>
  <c r="Z2712" i="1"/>
  <c r="AA2712" i="1"/>
  <c r="AB2712" i="1"/>
  <c r="AD2712" i="1"/>
  <c r="AE2712" i="1" s="1"/>
  <c r="AG2712" i="1"/>
  <c r="AI2712" i="1" s="1"/>
  <c r="S2713" i="1"/>
  <c r="W2713" i="1"/>
  <c r="X2713" i="1"/>
  <c r="AC2713" i="1" s="1"/>
  <c r="Y2713" i="1"/>
  <c r="Z2713" i="1"/>
  <c r="AA2713" i="1"/>
  <c r="AB2713" i="1"/>
  <c r="AD2713" i="1"/>
  <c r="AG2713" i="1"/>
  <c r="S2714" i="1"/>
  <c r="W2714" i="1"/>
  <c r="X2714" i="1"/>
  <c r="AC2714" i="1" s="1"/>
  <c r="Y2714" i="1"/>
  <c r="Z2714" i="1"/>
  <c r="AA2714" i="1"/>
  <c r="AB2714" i="1"/>
  <c r="AD2714" i="1"/>
  <c r="AG2714" i="1"/>
  <c r="S2715" i="1"/>
  <c r="W2715" i="1"/>
  <c r="X2715" i="1"/>
  <c r="AC2715" i="1" s="1"/>
  <c r="Y2715" i="1"/>
  <c r="Z2715" i="1"/>
  <c r="AA2715" i="1"/>
  <c r="AB2715" i="1"/>
  <c r="AD2715" i="1"/>
  <c r="AG2715" i="1"/>
  <c r="S2716" i="1"/>
  <c r="W2716" i="1"/>
  <c r="X2716" i="1"/>
  <c r="AC2716" i="1" s="1"/>
  <c r="Y2716" i="1"/>
  <c r="Z2716" i="1"/>
  <c r="AA2716" i="1"/>
  <c r="AB2716" i="1"/>
  <c r="AD2716" i="1"/>
  <c r="AG2716" i="1"/>
  <c r="S2717" i="1"/>
  <c r="W2717" i="1"/>
  <c r="X2717" i="1"/>
  <c r="AC2717" i="1" s="1"/>
  <c r="Y2717" i="1"/>
  <c r="Z2717" i="1"/>
  <c r="AA2717" i="1"/>
  <c r="AB2717" i="1"/>
  <c r="AD2717" i="1"/>
  <c r="AG2717" i="1"/>
  <c r="S2718" i="1"/>
  <c r="W2718" i="1"/>
  <c r="X2718" i="1"/>
  <c r="Y2718" i="1"/>
  <c r="Z2718" i="1"/>
  <c r="AA2718" i="1"/>
  <c r="AB2718" i="1"/>
  <c r="AC2718" i="1"/>
  <c r="AD2718" i="1"/>
  <c r="AG2718" i="1"/>
  <c r="AJ2720" i="1" s="1"/>
  <c r="AK2718" i="1"/>
  <c r="S2719" i="1"/>
  <c r="W2719" i="1"/>
  <c r="X2719" i="1"/>
  <c r="AC2719" i="1" s="1"/>
  <c r="Y2719" i="1"/>
  <c r="Z2719" i="1"/>
  <c r="AA2719" i="1"/>
  <c r="AB2719" i="1"/>
  <c r="AD2719" i="1"/>
  <c r="AG2719" i="1"/>
  <c r="S2720" i="1"/>
  <c r="W2720" i="1"/>
  <c r="X2720" i="1"/>
  <c r="Y2720" i="1"/>
  <c r="Z2720" i="1"/>
  <c r="AA2720" i="1"/>
  <c r="AB2720" i="1"/>
  <c r="AC2720" i="1"/>
  <c r="AD2720" i="1"/>
  <c r="AG2720" i="1"/>
  <c r="S2721" i="1"/>
  <c r="W2721" i="1"/>
  <c r="X2721" i="1"/>
  <c r="AC2721" i="1" s="1"/>
  <c r="Y2721" i="1"/>
  <c r="Z2721" i="1"/>
  <c r="AA2721" i="1"/>
  <c r="AB2721" i="1"/>
  <c r="AD2721" i="1"/>
  <c r="AG2721" i="1"/>
  <c r="S2722" i="1"/>
  <c r="W2722" i="1"/>
  <c r="X2722" i="1"/>
  <c r="AC2722" i="1" s="1"/>
  <c r="Y2722" i="1"/>
  <c r="Z2722" i="1"/>
  <c r="AA2722" i="1"/>
  <c r="AB2722" i="1"/>
  <c r="AD2722" i="1"/>
  <c r="AG2722" i="1"/>
  <c r="S2723" i="1"/>
  <c r="T2723" i="1" s="1"/>
  <c r="W2723" i="1"/>
  <c r="X2723" i="1"/>
  <c r="AC2723" i="1" s="1"/>
  <c r="Y2723" i="1"/>
  <c r="Z2723" i="1"/>
  <c r="AA2723" i="1"/>
  <c r="AB2723" i="1"/>
  <c r="AD2723" i="1"/>
  <c r="AE2723" i="1" s="1"/>
  <c r="AG2723" i="1"/>
  <c r="S2724" i="1"/>
  <c r="W2724" i="1"/>
  <c r="X2724" i="1"/>
  <c r="AC2724" i="1" s="1"/>
  <c r="Y2724" i="1"/>
  <c r="Z2724" i="1"/>
  <c r="AA2724" i="1"/>
  <c r="AB2724" i="1"/>
  <c r="AD2724" i="1"/>
  <c r="AG2724" i="1"/>
  <c r="S2725" i="1"/>
  <c r="W2725" i="1"/>
  <c r="X2725" i="1"/>
  <c r="AC2725" i="1" s="1"/>
  <c r="Y2725" i="1"/>
  <c r="Z2725" i="1"/>
  <c r="AA2725" i="1"/>
  <c r="AB2725" i="1"/>
  <c r="AD2725" i="1"/>
  <c r="AG2725" i="1"/>
  <c r="S2726" i="1"/>
  <c r="W2726" i="1"/>
  <c r="X2726" i="1"/>
  <c r="AC2726" i="1" s="1"/>
  <c r="Y2726" i="1"/>
  <c r="Z2726" i="1"/>
  <c r="AA2726" i="1"/>
  <c r="AB2726" i="1"/>
  <c r="AD2726" i="1"/>
  <c r="AG2726" i="1"/>
  <c r="S2727" i="1"/>
  <c r="W2727" i="1"/>
  <c r="X2727" i="1"/>
  <c r="AC2727" i="1" s="1"/>
  <c r="Y2727" i="1"/>
  <c r="Z2727" i="1"/>
  <c r="AA2727" i="1"/>
  <c r="AB2727" i="1"/>
  <c r="AD2727" i="1"/>
  <c r="AG2727" i="1"/>
  <c r="S2728" i="1"/>
  <c r="W2728" i="1"/>
  <c r="X2728" i="1"/>
  <c r="AC2728" i="1" s="1"/>
  <c r="Y2728" i="1"/>
  <c r="Z2728" i="1"/>
  <c r="AA2728" i="1"/>
  <c r="AB2728" i="1"/>
  <c r="AD2728" i="1"/>
  <c r="AG2728" i="1"/>
  <c r="S2729" i="1"/>
  <c r="W2729" i="1"/>
  <c r="X2729" i="1"/>
  <c r="AC2729" i="1" s="1"/>
  <c r="Y2729" i="1"/>
  <c r="Z2729" i="1"/>
  <c r="AA2729" i="1"/>
  <c r="AB2729" i="1"/>
  <c r="AD2729" i="1"/>
  <c r="AG2729" i="1"/>
  <c r="S2730" i="1"/>
  <c r="W2730" i="1"/>
  <c r="X2730" i="1"/>
  <c r="AC2730" i="1" s="1"/>
  <c r="Y2730" i="1"/>
  <c r="Z2730" i="1"/>
  <c r="AA2730" i="1"/>
  <c r="AB2730" i="1"/>
  <c r="AD2730" i="1"/>
  <c r="AG2730" i="1"/>
  <c r="S2731" i="1"/>
  <c r="W2731" i="1"/>
  <c r="X2731" i="1"/>
  <c r="AC2731" i="1" s="1"/>
  <c r="Y2731" i="1"/>
  <c r="Z2731" i="1"/>
  <c r="AA2731" i="1"/>
  <c r="AB2731" i="1"/>
  <c r="AD2731" i="1"/>
  <c r="AG2731" i="1"/>
  <c r="S2732" i="1"/>
  <c r="W2732" i="1"/>
  <c r="X2732" i="1"/>
  <c r="Y2732" i="1"/>
  <c r="Z2732" i="1"/>
  <c r="AA2732" i="1"/>
  <c r="AB2732" i="1"/>
  <c r="AC2732" i="1"/>
  <c r="AD2732" i="1"/>
  <c r="AG2732" i="1"/>
  <c r="S2733" i="1"/>
  <c r="W2733" i="1"/>
  <c r="X2733" i="1"/>
  <c r="Y2733" i="1"/>
  <c r="Z2733" i="1"/>
  <c r="AA2733" i="1"/>
  <c r="AB2733" i="1"/>
  <c r="AC2733" i="1"/>
  <c r="AD2733" i="1"/>
  <c r="AG2733" i="1"/>
  <c r="S2734" i="1"/>
  <c r="W2734" i="1"/>
  <c r="X2734" i="1"/>
  <c r="AC2734" i="1" s="1"/>
  <c r="Y2734" i="1"/>
  <c r="Z2734" i="1"/>
  <c r="AA2734" i="1"/>
  <c r="AB2734" i="1"/>
  <c r="AD2734" i="1"/>
  <c r="AG2734" i="1"/>
  <c r="AO2734" i="1" s="1"/>
  <c r="S2735" i="1"/>
  <c r="W2735" i="1"/>
  <c r="X2735" i="1"/>
  <c r="Y2735" i="1"/>
  <c r="Z2735" i="1"/>
  <c r="AA2735" i="1"/>
  <c r="AB2735" i="1"/>
  <c r="AC2735" i="1"/>
  <c r="AD2735" i="1"/>
  <c r="AG2735" i="1"/>
  <c r="S2736" i="1"/>
  <c r="W2736" i="1"/>
  <c r="X2736" i="1"/>
  <c r="AC2736" i="1" s="1"/>
  <c r="Y2736" i="1"/>
  <c r="Z2736" i="1"/>
  <c r="AA2736" i="1"/>
  <c r="AB2736" i="1"/>
  <c r="AD2736" i="1"/>
  <c r="AG2736" i="1"/>
  <c r="S2737" i="1"/>
  <c r="W2737" i="1"/>
  <c r="X2737" i="1"/>
  <c r="AC2737" i="1" s="1"/>
  <c r="Y2737" i="1"/>
  <c r="Z2737" i="1"/>
  <c r="AA2737" i="1"/>
  <c r="AB2737" i="1"/>
  <c r="AD2737" i="1"/>
  <c r="AG2737" i="1"/>
  <c r="S2738" i="1"/>
  <c r="W2738" i="1"/>
  <c r="X2738" i="1"/>
  <c r="AC2738" i="1" s="1"/>
  <c r="Y2738" i="1"/>
  <c r="Z2738" i="1"/>
  <c r="AA2738" i="1"/>
  <c r="AB2738" i="1"/>
  <c r="AD2738" i="1"/>
  <c r="AG2738" i="1"/>
  <c r="S2739" i="1"/>
  <c r="W2739" i="1"/>
  <c r="X2739" i="1"/>
  <c r="AC2739" i="1" s="1"/>
  <c r="Y2739" i="1"/>
  <c r="Z2739" i="1"/>
  <c r="AA2739" i="1"/>
  <c r="AB2739" i="1"/>
  <c r="AD2739" i="1"/>
  <c r="AG2739" i="1"/>
  <c r="S2740" i="1"/>
  <c r="T2740" i="1" s="1"/>
  <c r="W2740" i="1"/>
  <c r="X2740" i="1"/>
  <c r="AC2740" i="1" s="1"/>
  <c r="Y2740" i="1"/>
  <c r="Z2740" i="1"/>
  <c r="AA2740" i="1"/>
  <c r="AB2740" i="1"/>
  <c r="AD2740" i="1"/>
  <c r="AE2740" i="1" s="1"/>
  <c r="AG2740" i="1"/>
  <c r="S2741" i="1"/>
  <c r="T2741" i="1"/>
  <c r="W2741" i="1"/>
  <c r="X2741" i="1"/>
  <c r="AC2741" i="1" s="1"/>
  <c r="Y2741" i="1"/>
  <c r="Z2741" i="1"/>
  <c r="AA2741" i="1"/>
  <c r="AB2741" i="1"/>
  <c r="AD2741" i="1"/>
  <c r="AE2741" i="1" s="1"/>
  <c r="AG2741" i="1"/>
  <c r="AH2741" i="1" s="1"/>
  <c r="S2742" i="1"/>
  <c r="W2742" i="1"/>
  <c r="X2742" i="1"/>
  <c r="AC2742" i="1" s="1"/>
  <c r="Y2742" i="1"/>
  <c r="Z2742" i="1"/>
  <c r="AA2742" i="1"/>
  <c r="AB2742" i="1"/>
  <c r="AD2742" i="1"/>
  <c r="AG2742" i="1"/>
  <c r="S2743" i="1"/>
  <c r="W2743" i="1"/>
  <c r="X2743" i="1"/>
  <c r="AC2743" i="1" s="1"/>
  <c r="Y2743" i="1"/>
  <c r="Z2743" i="1"/>
  <c r="AA2743" i="1"/>
  <c r="AB2743" i="1"/>
  <c r="AD2743" i="1"/>
  <c r="AG2743" i="1"/>
  <c r="S2744" i="1"/>
  <c r="W2744" i="1"/>
  <c r="X2744" i="1"/>
  <c r="Y2744" i="1"/>
  <c r="Z2744" i="1"/>
  <c r="AA2744" i="1"/>
  <c r="AB2744" i="1"/>
  <c r="AC2744" i="1"/>
  <c r="AD2744" i="1"/>
  <c r="AG2744" i="1"/>
  <c r="S2745" i="1"/>
  <c r="W2745" i="1"/>
  <c r="X2745" i="1"/>
  <c r="AC2745" i="1" s="1"/>
  <c r="Y2745" i="1"/>
  <c r="Z2745" i="1"/>
  <c r="AA2745" i="1"/>
  <c r="AB2745" i="1"/>
  <c r="AD2745" i="1"/>
  <c r="AG2745" i="1"/>
  <c r="AM2745" i="1"/>
  <c r="AS2745" i="1"/>
  <c r="S2746" i="1"/>
  <c r="W2746" i="1"/>
  <c r="X2746" i="1"/>
  <c r="AC2746" i="1" s="1"/>
  <c r="Y2746" i="1"/>
  <c r="Z2746" i="1"/>
  <c r="AA2746" i="1"/>
  <c r="AB2746" i="1"/>
  <c r="AD2746" i="1"/>
  <c r="AG2746" i="1"/>
  <c r="AM2750" i="1" s="1"/>
  <c r="S2747" i="1"/>
  <c r="W2747" i="1"/>
  <c r="X2747" i="1"/>
  <c r="Y2747" i="1"/>
  <c r="Z2747" i="1"/>
  <c r="AA2747" i="1"/>
  <c r="AB2747" i="1"/>
  <c r="AC2747" i="1"/>
  <c r="AD2747" i="1"/>
  <c r="AG2747" i="1"/>
  <c r="S2748" i="1"/>
  <c r="W2748" i="1"/>
  <c r="X2748" i="1"/>
  <c r="AC2748" i="1" s="1"/>
  <c r="Y2748" i="1"/>
  <c r="Z2748" i="1"/>
  <c r="AA2748" i="1"/>
  <c r="AB2748" i="1"/>
  <c r="AD2748" i="1"/>
  <c r="AG2748" i="1"/>
  <c r="S2749" i="1"/>
  <c r="W2749" i="1"/>
  <c r="X2749" i="1"/>
  <c r="Y2749" i="1"/>
  <c r="Z2749" i="1"/>
  <c r="AA2749" i="1"/>
  <c r="AB2749" i="1"/>
  <c r="AC2749" i="1"/>
  <c r="AD2749" i="1"/>
  <c r="AG2749" i="1"/>
  <c r="S2750" i="1"/>
  <c r="W2750" i="1"/>
  <c r="X2750" i="1"/>
  <c r="AC2750" i="1" s="1"/>
  <c r="Y2750" i="1"/>
  <c r="Z2750" i="1"/>
  <c r="AA2750" i="1"/>
  <c r="AB2750" i="1"/>
  <c r="AD2750" i="1"/>
  <c r="AG2750" i="1"/>
  <c r="S2751" i="1"/>
  <c r="W2751" i="1"/>
  <c r="X2751" i="1"/>
  <c r="AC2751" i="1" s="1"/>
  <c r="Y2751" i="1"/>
  <c r="Z2751" i="1"/>
  <c r="AA2751" i="1"/>
  <c r="AB2751" i="1"/>
  <c r="AD2751" i="1"/>
  <c r="AG2751" i="1"/>
  <c r="S2752" i="1"/>
  <c r="W2752" i="1"/>
  <c r="X2752" i="1"/>
  <c r="AC2752" i="1" s="1"/>
  <c r="Y2752" i="1"/>
  <c r="Z2752" i="1"/>
  <c r="AA2752" i="1"/>
  <c r="AB2752" i="1"/>
  <c r="AD2752" i="1"/>
  <c r="AG2752" i="1"/>
  <c r="S2753" i="1"/>
  <c r="W2753" i="1"/>
  <c r="X2753" i="1"/>
  <c r="AC2753" i="1" s="1"/>
  <c r="Y2753" i="1"/>
  <c r="Z2753" i="1"/>
  <c r="AA2753" i="1"/>
  <c r="AB2753" i="1"/>
  <c r="AD2753" i="1"/>
  <c r="AG2753" i="1"/>
  <c r="S2754" i="1"/>
  <c r="W2754" i="1"/>
  <c r="X2754" i="1"/>
  <c r="AC2754" i="1" s="1"/>
  <c r="Y2754" i="1"/>
  <c r="Z2754" i="1"/>
  <c r="AA2754" i="1"/>
  <c r="AB2754" i="1"/>
  <c r="AD2754" i="1"/>
  <c r="AG2754" i="1"/>
  <c r="S2755" i="1"/>
  <c r="W2755" i="1"/>
  <c r="X2755" i="1"/>
  <c r="AC2755" i="1" s="1"/>
  <c r="Y2755" i="1"/>
  <c r="Z2755" i="1"/>
  <c r="AA2755" i="1"/>
  <c r="AB2755" i="1"/>
  <c r="AD2755" i="1"/>
  <c r="AG2755" i="1"/>
  <c r="S2756" i="1"/>
  <c r="W2756" i="1"/>
  <c r="X2756" i="1"/>
  <c r="AC2756" i="1" s="1"/>
  <c r="Y2756" i="1"/>
  <c r="Z2756" i="1"/>
  <c r="AA2756" i="1"/>
  <c r="AB2756" i="1"/>
  <c r="AD2756" i="1"/>
  <c r="AG2756" i="1"/>
  <c r="S2757" i="1"/>
  <c r="W2757" i="1"/>
  <c r="X2757" i="1"/>
  <c r="AC2757" i="1" s="1"/>
  <c r="Y2757" i="1"/>
  <c r="Z2757" i="1"/>
  <c r="AA2757" i="1"/>
  <c r="AB2757" i="1"/>
  <c r="AD2757" i="1"/>
  <c r="AG2757" i="1"/>
  <c r="S2758" i="1"/>
  <c r="W2758" i="1"/>
  <c r="X2758" i="1"/>
  <c r="AC2758" i="1" s="1"/>
  <c r="Y2758" i="1"/>
  <c r="Z2758" i="1"/>
  <c r="AA2758" i="1"/>
  <c r="AB2758" i="1"/>
  <c r="AD2758" i="1"/>
  <c r="AG2758" i="1"/>
  <c r="S2759" i="1"/>
  <c r="W2759" i="1"/>
  <c r="X2759" i="1"/>
  <c r="AC2759" i="1" s="1"/>
  <c r="Y2759" i="1"/>
  <c r="Z2759" i="1"/>
  <c r="AA2759" i="1"/>
  <c r="AB2759" i="1"/>
  <c r="AD2759" i="1"/>
  <c r="AG2759" i="1"/>
  <c r="S2760" i="1"/>
  <c r="W2760" i="1"/>
  <c r="X2760" i="1"/>
  <c r="Y2760" i="1"/>
  <c r="Z2760" i="1"/>
  <c r="AA2760" i="1"/>
  <c r="AB2760" i="1"/>
  <c r="AC2760" i="1"/>
  <c r="AD2760" i="1"/>
  <c r="AG2760" i="1"/>
  <c r="AR2760" i="1"/>
  <c r="S2761" i="1"/>
  <c r="W2761" i="1"/>
  <c r="X2761" i="1"/>
  <c r="AC2761" i="1" s="1"/>
  <c r="Y2761" i="1"/>
  <c r="Z2761" i="1"/>
  <c r="AA2761" i="1"/>
  <c r="AB2761" i="1"/>
  <c r="AD2761" i="1"/>
  <c r="AE2757" i="1" s="1"/>
  <c r="AG2761" i="1"/>
  <c r="S2762" i="1"/>
  <c r="W2762" i="1"/>
  <c r="X2762" i="1"/>
  <c r="AC2762" i="1" s="1"/>
  <c r="Y2762" i="1"/>
  <c r="Z2762" i="1"/>
  <c r="AA2762" i="1"/>
  <c r="AB2762" i="1"/>
  <c r="AD2762" i="1"/>
  <c r="AG2762" i="1"/>
  <c r="AJ2762" i="1" s="1"/>
  <c r="S2763" i="1"/>
  <c r="W2763" i="1"/>
  <c r="X2763" i="1"/>
  <c r="AC2763" i="1" s="1"/>
  <c r="Y2763" i="1"/>
  <c r="Z2763" i="1"/>
  <c r="AA2763" i="1"/>
  <c r="AB2763" i="1"/>
  <c r="AD2763" i="1"/>
  <c r="AG2763" i="1"/>
  <c r="S2764" i="1"/>
  <c r="W2764" i="1"/>
  <c r="X2764" i="1"/>
  <c r="AC2764" i="1" s="1"/>
  <c r="Y2764" i="1"/>
  <c r="Z2764" i="1"/>
  <c r="AA2764" i="1"/>
  <c r="AB2764" i="1"/>
  <c r="AD2764" i="1"/>
  <c r="AG2764" i="1"/>
  <c r="S2765" i="1"/>
  <c r="W2765" i="1"/>
  <c r="X2765" i="1"/>
  <c r="AC2765" i="1" s="1"/>
  <c r="Y2765" i="1"/>
  <c r="Z2765" i="1"/>
  <c r="AA2765" i="1"/>
  <c r="AB2765" i="1"/>
  <c r="AD2765" i="1"/>
  <c r="AG2765" i="1"/>
  <c r="S2766" i="1"/>
  <c r="W2766" i="1"/>
  <c r="X2766" i="1"/>
  <c r="AC2766" i="1" s="1"/>
  <c r="Y2766" i="1"/>
  <c r="Z2766" i="1"/>
  <c r="AA2766" i="1"/>
  <c r="AB2766" i="1"/>
  <c r="AD2766" i="1"/>
  <c r="AG2766" i="1"/>
  <c r="S2767" i="1"/>
  <c r="W2767" i="1"/>
  <c r="X2767" i="1"/>
  <c r="AC2767" i="1" s="1"/>
  <c r="Y2767" i="1"/>
  <c r="Z2767" i="1"/>
  <c r="AA2767" i="1"/>
  <c r="AB2767" i="1"/>
  <c r="AD2767" i="1"/>
  <c r="AG2767" i="1"/>
  <c r="S2768" i="1"/>
  <c r="W2768" i="1"/>
  <c r="X2768" i="1"/>
  <c r="AC2768" i="1" s="1"/>
  <c r="Y2768" i="1"/>
  <c r="Z2768" i="1"/>
  <c r="AA2768" i="1"/>
  <c r="AB2768" i="1"/>
  <c r="AD2768" i="1"/>
  <c r="AG2768" i="1"/>
  <c r="S2769" i="1"/>
  <c r="W2769" i="1"/>
  <c r="X2769" i="1"/>
  <c r="AC2769" i="1" s="1"/>
  <c r="Y2769" i="1"/>
  <c r="Z2769" i="1"/>
  <c r="AA2769" i="1"/>
  <c r="AB2769" i="1"/>
  <c r="AD2769" i="1"/>
  <c r="AG2769" i="1"/>
  <c r="S2770" i="1"/>
  <c r="W2770" i="1"/>
  <c r="X2770" i="1"/>
  <c r="AC2770" i="1" s="1"/>
  <c r="Y2770" i="1"/>
  <c r="Z2770" i="1"/>
  <c r="AA2770" i="1"/>
  <c r="AB2770" i="1"/>
  <c r="AD2770" i="1"/>
  <c r="AG2770" i="1"/>
  <c r="AR2770" i="1"/>
  <c r="S2771" i="1"/>
  <c r="W2771" i="1"/>
  <c r="X2771" i="1"/>
  <c r="AC2771" i="1" s="1"/>
  <c r="Y2771" i="1"/>
  <c r="Z2771" i="1"/>
  <c r="AA2771" i="1"/>
  <c r="AB2771" i="1"/>
  <c r="AD2771" i="1"/>
  <c r="AG2771" i="1"/>
  <c r="S2772" i="1"/>
  <c r="W2772" i="1"/>
  <c r="X2772" i="1"/>
  <c r="AC2772" i="1" s="1"/>
  <c r="Y2772" i="1"/>
  <c r="Z2772" i="1"/>
  <c r="AA2772" i="1"/>
  <c r="AB2772" i="1"/>
  <c r="AD2772" i="1"/>
  <c r="AG2772" i="1"/>
  <c r="S2773" i="1"/>
  <c r="W2773" i="1"/>
  <c r="X2773" i="1"/>
  <c r="AC2773" i="1" s="1"/>
  <c r="Y2773" i="1"/>
  <c r="Z2773" i="1"/>
  <c r="AA2773" i="1"/>
  <c r="AB2773" i="1"/>
  <c r="AD2773" i="1"/>
  <c r="AG2773" i="1"/>
  <c r="AI2773" i="1"/>
  <c r="S2774" i="1"/>
  <c r="W2774" i="1"/>
  <c r="X2774" i="1"/>
  <c r="AC2774" i="1" s="1"/>
  <c r="Y2774" i="1"/>
  <c r="Z2774" i="1"/>
  <c r="AA2774" i="1"/>
  <c r="AB2774" i="1"/>
  <c r="AD2774" i="1"/>
  <c r="AG2774" i="1"/>
  <c r="AK2774" i="1" s="1"/>
  <c r="S2775" i="1"/>
  <c r="W2775" i="1"/>
  <c r="X2775" i="1"/>
  <c r="AC2775" i="1" s="1"/>
  <c r="Y2775" i="1"/>
  <c r="Z2775" i="1"/>
  <c r="AA2775" i="1"/>
  <c r="AB2775" i="1"/>
  <c r="AD2775" i="1"/>
  <c r="AE2775" i="1" s="1"/>
  <c r="AG2775" i="1"/>
  <c r="S2776" i="1"/>
  <c r="W2776" i="1"/>
  <c r="X2776" i="1"/>
  <c r="Y2776" i="1"/>
  <c r="Z2776" i="1"/>
  <c r="AA2776" i="1"/>
  <c r="AB2776" i="1"/>
  <c r="AC2776" i="1"/>
  <c r="AD2776" i="1"/>
  <c r="AG2776" i="1"/>
  <c r="S2777" i="1"/>
  <c r="W2777" i="1"/>
  <c r="X2777" i="1"/>
  <c r="AC2777" i="1" s="1"/>
  <c r="Y2777" i="1"/>
  <c r="Z2777" i="1"/>
  <c r="AA2777" i="1"/>
  <c r="AB2777" i="1"/>
  <c r="AD2777" i="1"/>
  <c r="AG2777" i="1"/>
  <c r="S2778" i="1"/>
  <c r="W2778" i="1"/>
  <c r="X2778" i="1"/>
  <c r="AC2778" i="1" s="1"/>
  <c r="Y2778" i="1"/>
  <c r="Z2778" i="1"/>
  <c r="AA2778" i="1"/>
  <c r="AB2778" i="1"/>
  <c r="AD2778" i="1"/>
  <c r="AG2778" i="1"/>
  <c r="S2779" i="1"/>
  <c r="W2779" i="1"/>
  <c r="X2779" i="1"/>
  <c r="AC2779" i="1" s="1"/>
  <c r="Y2779" i="1"/>
  <c r="Z2779" i="1"/>
  <c r="AA2779" i="1"/>
  <c r="AB2779" i="1"/>
  <c r="AD2779" i="1"/>
  <c r="AG2779" i="1"/>
  <c r="S2780" i="1"/>
  <c r="W2780" i="1"/>
  <c r="X2780" i="1"/>
  <c r="AC2780" i="1" s="1"/>
  <c r="Y2780" i="1"/>
  <c r="Z2780" i="1"/>
  <c r="AA2780" i="1"/>
  <c r="AB2780" i="1"/>
  <c r="AD2780" i="1"/>
  <c r="AG2780" i="1"/>
  <c r="S2781" i="1"/>
  <c r="T2781" i="1" s="1"/>
  <c r="W2781" i="1"/>
  <c r="X2781" i="1"/>
  <c r="AC2781" i="1" s="1"/>
  <c r="Y2781" i="1"/>
  <c r="Z2781" i="1"/>
  <c r="AA2781" i="1"/>
  <c r="AB2781" i="1"/>
  <c r="AD2781" i="1"/>
  <c r="AG2781" i="1"/>
  <c r="S2782" i="1"/>
  <c r="W2782" i="1"/>
  <c r="X2782" i="1"/>
  <c r="AC2782" i="1" s="1"/>
  <c r="Y2782" i="1"/>
  <c r="Z2782" i="1"/>
  <c r="AA2782" i="1"/>
  <c r="AB2782" i="1"/>
  <c r="AD2782" i="1"/>
  <c r="AG2782" i="1"/>
  <c r="AS2782" i="1" s="1"/>
  <c r="S2783" i="1"/>
  <c r="W2783" i="1"/>
  <c r="X2783" i="1"/>
  <c r="AC2783" i="1" s="1"/>
  <c r="Y2783" i="1"/>
  <c r="Z2783" i="1"/>
  <c r="AA2783" i="1"/>
  <c r="AB2783" i="1"/>
  <c r="AD2783" i="1"/>
  <c r="AG2783" i="1"/>
  <c r="S2784" i="1"/>
  <c r="T2784" i="1" s="1"/>
  <c r="W2784" i="1"/>
  <c r="X2784" i="1"/>
  <c r="AC2784" i="1" s="1"/>
  <c r="Y2784" i="1"/>
  <c r="Z2784" i="1"/>
  <c r="AA2784" i="1"/>
  <c r="AB2784" i="1"/>
  <c r="AD2784" i="1"/>
  <c r="AE2784" i="1" s="1"/>
  <c r="AG2784" i="1"/>
  <c r="AH2784" i="1" s="1"/>
  <c r="AI2784" i="1"/>
  <c r="AN2784" i="1"/>
  <c r="AP2784" i="1"/>
  <c r="AR2784" i="1"/>
  <c r="AS2784" i="1"/>
  <c r="S2785" i="1"/>
  <c r="W2785" i="1"/>
  <c r="X2785" i="1"/>
  <c r="Y2785" i="1"/>
  <c r="Z2785" i="1"/>
  <c r="AA2785" i="1"/>
  <c r="AB2785" i="1"/>
  <c r="AC2785" i="1"/>
  <c r="AD2785" i="1"/>
  <c r="AG2785" i="1"/>
  <c r="AI2785" i="1" s="1"/>
  <c r="S2786" i="1"/>
  <c r="W2786" i="1"/>
  <c r="X2786" i="1"/>
  <c r="AC2786" i="1" s="1"/>
  <c r="Y2786" i="1"/>
  <c r="Z2786" i="1"/>
  <c r="AA2786" i="1"/>
  <c r="AB2786" i="1"/>
  <c r="AD2786" i="1"/>
  <c r="AG2786" i="1"/>
  <c r="AH2786" i="1"/>
  <c r="AQ2786" i="1"/>
  <c r="S2787" i="1"/>
  <c r="W2787" i="1"/>
  <c r="X2787" i="1"/>
  <c r="AC2787" i="1" s="1"/>
  <c r="Y2787" i="1"/>
  <c r="Z2787" i="1"/>
  <c r="AA2787" i="1"/>
  <c r="AB2787" i="1"/>
  <c r="AD2787" i="1"/>
  <c r="AG2787" i="1"/>
  <c r="AH2787" i="1" s="1"/>
  <c r="S2788" i="1"/>
  <c r="W2788" i="1"/>
  <c r="X2788" i="1"/>
  <c r="AC2788" i="1" s="1"/>
  <c r="Y2788" i="1"/>
  <c r="Z2788" i="1"/>
  <c r="AA2788" i="1"/>
  <c r="AB2788" i="1"/>
  <c r="AD2788" i="1"/>
  <c r="AE2789" i="1" s="1"/>
  <c r="AG2788" i="1"/>
  <c r="AQ2787" i="1" s="1"/>
  <c r="AO2788" i="1"/>
  <c r="S2789" i="1"/>
  <c r="W2789" i="1"/>
  <c r="X2789" i="1"/>
  <c r="AC2789" i="1" s="1"/>
  <c r="Y2789" i="1"/>
  <c r="Z2789" i="1"/>
  <c r="AA2789" i="1"/>
  <c r="AB2789" i="1"/>
  <c r="AD2789" i="1"/>
  <c r="AG2789" i="1"/>
  <c r="S2790" i="1"/>
  <c r="T2790" i="1" s="1"/>
  <c r="W2790" i="1"/>
  <c r="X2790" i="1"/>
  <c r="AC2790" i="1" s="1"/>
  <c r="Y2790" i="1"/>
  <c r="Z2790" i="1"/>
  <c r="AA2790" i="1"/>
  <c r="AB2790" i="1"/>
  <c r="AD2790" i="1"/>
  <c r="AG2790" i="1"/>
  <c r="S2791" i="1"/>
  <c r="W2791" i="1"/>
  <c r="X2791" i="1"/>
  <c r="Y2791" i="1"/>
  <c r="Z2791" i="1"/>
  <c r="AA2791" i="1"/>
  <c r="AB2791" i="1"/>
  <c r="AC2791" i="1"/>
  <c r="AD2791" i="1"/>
  <c r="AG2791" i="1"/>
  <c r="AJ2791" i="1"/>
  <c r="S2792" i="1"/>
  <c r="T2792" i="1" s="1"/>
  <c r="W2792" i="1"/>
  <c r="X2792" i="1"/>
  <c r="AC2792" i="1" s="1"/>
  <c r="Y2792" i="1"/>
  <c r="Z2792" i="1"/>
  <c r="AA2792" i="1"/>
  <c r="AB2792" i="1"/>
  <c r="AD2792" i="1"/>
  <c r="AE2792" i="1" s="1"/>
  <c r="AG2792" i="1"/>
  <c r="AI2792" i="1" s="1"/>
  <c r="AH2792" i="1"/>
  <c r="AK2792" i="1"/>
  <c r="AL2792" i="1"/>
  <c r="AN2792" i="1"/>
  <c r="AO2792" i="1"/>
  <c r="AU2792" i="1"/>
  <c r="S2793" i="1"/>
  <c r="T2793" i="1" s="1"/>
  <c r="W2793" i="1"/>
  <c r="X2793" i="1"/>
  <c r="Y2793" i="1"/>
  <c r="Z2793" i="1"/>
  <c r="AA2793" i="1"/>
  <c r="AB2793" i="1"/>
  <c r="AC2793" i="1"/>
  <c r="AD2793" i="1"/>
  <c r="AE2793" i="1" s="1"/>
  <c r="AG2793" i="1"/>
  <c r="AJ2793" i="1" s="1"/>
  <c r="AH2793" i="1"/>
  <c r="AR2793" i="1"/>
  <c r="S2794" i="1"/>
  <c r="W2794" i="1"/>
  <c r="X2794" i="1"/>
  <c r="AC2794" i="1" s="1"/>
  <c r="Y2794" i="1"/>
  <c r="Z2794" i="1"/>
  <c r="AA2794" i="1"/>
  <c r="AB2794" i="1"/>
  <c r="AD2794" i="1"/>
  <c r="AG2794" i="1"/>
  <c r="AR2794" i="1"/>
  <c r="S2795" i="1"/>
  <c r="W2795" i="1"/>
  <c r="X2795" i="1"/>
  <c r="AC2795" i="1" s="1"/>
  <c r="Y2795" i="1"/>
  <c r="Z2795" i="1"/>
  <c r="AA2795" i="1"/>
  <c r="AB2795" i="1"/>
  <c r="AD2795" i="1"/>
  <c r="AE2794" i="1" s="1"/>
  <c r="AE2795" i="1"/>
  <c r="AG2795" i="1"/>
  <c r="AO2794" i="1" s="1"/>
  <c r="AI2795" i="1"/>
  <c r="AS2795" i="1"/>
  <c r="S2796" i="1"/>
  <c r="W2796" i="1"/>
  <c r="X2796" i="1"/>
  <c r="AC2796" i="1" s="1"/>
  <c r="Y2796" i="1"/>
  <c r="Z2796" i="1"/>
  <c r="AA2796" i="1"/>
  <c r="AB2796" i="1"/>
  <c r="AD2796" i="1"/>
  <c r="AE2796" i="1" s="1"/>
  <c r="AG2796" i="1"/>
  <c r="AO2796" i="1" s="1"/>
  <c r="AH2796" i="1"/>
  <c r="AI2796" i="1"/>
  <c r="AS2796" i="1"/>
  <c r="AT2796" i="1"/>
  <c r="AU2796" i="1"/>
  <c r="S2797" i="1"/>
  <c r="W2797" i="1"/>
  <c r="X2797" i="1"/>
  <c r="Y2797" i="1"/>
  <c r="Z2797" i="1"/>
  <c r="AA2797" i="1"/>
  <c r="AB2797" i="1"/>
  <c r="AC2797" i="1"/>
  <c r="AD2797" i="1"/>
  <c r="AE2797" i="1"/>
  <c r="AG2797" i="1"/>
  <c r="AS2797" i="1" s="1"/>
  <c r="AK2797" i="1"/>
  <c r="AL2797" i="1"/>
  <c r="AQ2797" i="1"/>
  <c r="AR2797" i="1"/>
  <c r="S2798" i="1"/>
  <c r="W2798" i="1"/>
  <c r="X2798" i="1"/>
  <c r="AC2798" i="1" s="1"/>
  <c r="Y2798" i="1"/>
  <c r="Z2798" i="1"/>
  <c r="AA2798" i="1"/>
  <c r="AB2798" i="1"/>
  <c r="AD2798" i="1"/>
  <c r="AG2798" i="1"/>
  <c r="AO2800" i="1" s="1"/>
  <c r="S2799" i="1"/>
  <c r="W2799" i="1"/>
  <c r="X2799" i="1"/>
  <c r="Y2799" i="1"/>
  <c r="Z2799" i="1"/>
  <c r="AA2799" i="1"/>
  <c r="AB2799" i="1"/>
  <c r="AC2799" i="1"/>
  <c r="AD2799" i="1"/>
  <c r="AG2799" i="1"/>
  <c r="AI2803" i="1" s="1"/>
  <c r="S2800" i="1"/>
  <c r="W2800" i="1"/>
  <c r="X2800" i="1"/>
  <c r="AC2800" i="1" s="1"/>
  <c r="Y2800" i="1"/>
  <c r="Z2800" i="1"/>
  <c r="AA2800" i="1"/>
  <c r="AB2800" i="1"/>
  <c r="AD2800" i="1"/>
  <c r="AG2800" i="1"/>
  <c r="S2801" i="1"/>
  <c r="W2801" i="1"/>
  <c r="X2801" i="1"/>
  <c r="AC2801" i="1" s="1"/>
  <c r="Y2801" i="1"/>
  <c r="Z2801" i="1"/>
  <c r="AA2801" i="1"/>
  <c r="AB2801" i="1"/>
  <c r="AD2801" i="1"/>
  <c r="AG2801" i="1"/>
  <c r="S2802" i="1"/>
  <c r="W2802" i="1"/>
  <c r="X2802" i="1"/>
  <c r="AC2802" i="1" s="1"/>
  <c r="Y2802" i="1"/>
  <c r="Z2802" i="1"/>
  <c r="AA2802" i="1"/>
  <c r="AB2802" i="1"/>
  <c r="AD2802" i="1"/>
  <c r="AG2802" i="1"/>
  <c r="S2803" i="1"/>
  <c r="W2803" i="1"/>
  <c r="X2803" i="1"/>
  <c r="AC2803" i="1" s="1"/>
  <c r="Y2803" i="1"/>
  <c r="Z2803" i="1"/>
  <c r="AA2803" i="1"/>
  <c r="AB2803" i="1"/>
  <c r="AD2803" i="1"/>
  <c r="AG2803" i="1"/>
  <c r="S2804" i="1"/>
  <c r="W2804" i="1"/>
  <c r="X2804" i="1"/>
  <c r="AC2804" i="1" s="1"/>
  <c r="Y2804" i="1"/>
  <c r="Z2804" i="1"/>
  <c r="AA2804" i="1"/>
  <c r="AB2804" i="1"/>
  <c r="AD2804" i="1"/>
  <c r="AG2804" i="1"/>
  <c r="S2805" i="1"/>
  <c r="W2805" i="1"/>
  <c r="X2805" i="1"/>
  <c r="AC2805" i="1" s="1"/>
  <c r="Y2805" i="1"/>
  <c r="Z2805" i="1"/>
  <c r="AA2805" i="1"/>
  <c r="AB2805" i="1"/>
  <c r="AD2805" i="1"/>
  <c r="AG2805" i="1"/>
  <c r="S2806" i="1"/>
  <c r="W2806" i="1"/>
  <c r="X2806" i="1"/>
  <c r="AC2806" i="1" s="1"/>
  <c r="Y2806" i="1"/>
  <c r="Z2806" i="1"/>
  <c r="AA2806" i="1"/>
  <c r="AB2806" i="1"/>
  <c r="AD2806" i="1"/>
  <c r="AE2805" i="1" s="1"/>
  <c r="AE2806" i="1"/>
  <c r="AG2806" i="1"/>
  <c r="S2807" i="1"/>
  <c r="W2807" i="1"/>
  <c r="X2807" i="1"/>
  <c r="AC2807" i="1" s="1"/>
  <c r="Y2807" i="1"/>
  <c r="Z2807" i="1"/>
  <c r="AA2807" i="1"/>
  <c r="AB2807" i="1"/>
  <c r="AD2807" i="1"/>
  <c r="AE2808" i="1" s="1"/>
  <c r="AG2807" i="1"/>
  <c r="AH2808" i="1" s="1"/>
  <c r="AH2807" i="1"/>
  <c r="S2808" i="1"/>
  <c r="W2808" i="1"/>
  <c r="X2808" i="1"/>
  <c r="Y2808" i="1"/>
  <c r="Z2808" i="1"/>
  <c r="AA2808" i="1"/>
  <c r="AB2808" i="1"/>
  <c r="AC2808" i="1"/>
  <c r="AD2808" i="1"/>
  <c r="AG2808" i="1"/>
  <c r="S2809" i="1"/>
  <c r="W2809" i="1"/>
  <c r="X2809" i="1"/>
  <c r="Y2809" i="1"/>
  <c r="Z2809" i="1"/>
  <c r="AA2809" i="1"/>
  <c r="AB2809" i="1"/>
  <c r="AC2809" i="1"/>
  <c r="AD2809" i="1"/>
  <c r="AG2809" i="1"/>
  <c r="AR2809" i="1"/>
  <c r="S2810" i="1"/>
  <c r="W2810" i="1"/>
  <c r="X2810" i="1"/>
  <c r="AC2810" i="1" s="1"/>
  <c r="Y2810" i="1"/>
  <c r="Z2810" i="1"/>
  <c r="AA2810" i="1"/>
  <c r="AB2810" i="1"/>
  <c r="AD2810" i="1"/>
  <c r="AG2810" i="1"/>
  <c r="AI2809" i="1" s="1"/>
  <c r="S2811" i="1"/>
  <c r="W2811" i="1"/>
  <c r="X2811" i="1"/>
  <c r="AC2811" i="1" s="1"/>
  <c r="Y2811" i="1"/>
  <c r="Z2811" i="1"/>
  <c r="AA2811" i="1"/>
  <c r="AB2811" i="1"/>
  <c r="AD2811" i="1"/>
  <c r="AG2811" i="1"/>
  <c r="AH2811" i="1"/>
  <c r="S2812" i="1"/>
  <c r="W2812" i="1"/>
  <c r="X2812" i="1"/>
  <c r="AC2812" i="1" s="1"/>
  <c r="Y2812" i="1"/>
  <c r="Z2812" i="1"/>
  <c r="AA2812" i="1"/>
  <c r="AB2812" i="1"/>
  <c r="AD2812" i="1"/>
  <c r="AG2812" i="1"/>
  <c r="S2813" i="1"/>
  <c r="W2813" i="1"/>
  <c r="X2813" i="1"/>
  <c r="AC2813" i="1" s="1"/>
  <c r="Y2813" i="1"/>
  <c r="Z2813" i="1"/>
  <c r="AA2813" i="1"/>
  <c r="AB2813" i="1"/>
  <c r="AD2813" i="1"/>
  <c r="AG2813" i="1"/>
  <c r="S2814" i="1"/>
  <c r="W2814" i="1"/>
  <c r="X2814" i="1"/>
  <c r="AC2814" i="1" s="1"/>
  <c r="Y2814" i="1"/>
  <c r="Z2814" i="1"/>
  <c r="AA2814" i="1"/>
  <c r="AB2814" i="1"/>
  <c r="AD2814" i="1"/>
  <c r="AG2814" i="1"/>
  <c r="S2815" i="1"/>
  <c r="W2815" i="1"/>
  <c r="X2815" i="1"/>
  <c r="AC2815" i="1" s="1"/>
  <c r="Y2815" i="1"/>
  <c r="Z2815" i="1"/>
  <c r="AA2815" i="1"/>
  <c r="AB2815" i="1"/>
  <c r="AD2815" i="1"/>
  <c r="AG2815" i="1"/>
  <c r="S2816" i="1"/>
  <c r="W2816" i="1"/>
  <c r="X2816" i="1"/>
  <c r="AC2816" i="1" s="1"/>
  <c r="Y2816" i="1"/>
  <c r="Z2816" i="1"/>
  <c r="AA2816" i="1"/>
  <c r="AB2816" i="1"/>
  <c r="AD2816" i="1"/>
  <c r="AG2816" i="1"/>
  <c r="S2817" i="1"/>
  <c r="W2817" i="1"/>
  <c r="X2817" i="1"/>
  <c r="AC2817" i="1" s="1"/>
  <c r="Y2817" i="1"/>
  <c r="Z2817" i="1"/>
  <c r="AA2817" i="1"/>
  <c r="AB2817" i="1"/>
  <c r="AD2817" i="1"/>
  <c r="AG2817" i="1"/>
  <c r="AI2822" i="1" s="1"/>
  <c r="S2818" i="1"/>
  <c r="W2818" i="1"/>
  <c r="X2818" i="1"/>
  <c r="AC2818" i="1" s="1"/>
  <c r="Y2818" i="1"/>
  <c r="Z2818" i="1"/>
  <c r="AA2818" i="1"/>
  <c r="AB2818" i="1"/>
  <c r="AD2818" i="1"/>
  <c r="AG2818" i="1"/>
  <c r="S2819" i="1"/>
  <c r="W2819" i="1"/>
  <c r="X2819" i="1"/>
  <c r="AC2819" i="1" s="1"/>
  <c r="Y2819" i="1"/>
  <c r="Z2819" i="1"/>
  <c r="AA2819" i="1"/>
  <c r="AB2819" i="1"/>
  <c r="AD2819" i="1"/>
  <c r="AG2819" i="1"/>
  <c r="S2820" i="1"/>
  <c r="W2820" i="1"/>
  <c r="X2820" i="1"/>
  <c r="AC2820" i="1" s="1"/>
  <c r="Y2820" i="1"/>
  <c r="Z2820" i="1"/>
  <c r="AA2820" i="1"/>
  <c r="AB2820" i="1"/>
  <c r="AD2820" i="1"/>
  <c r="AG2820" i="1"/>
  <c r="S2821" i="1"/>
  <c r="W2821" i="1"/>
  <c r="X2821" i="1"/>
  <c r="AC2821" i="1" s="1"/>
  <c r="Y2821" i="1"/>
  <c r="Z2821" i="1"/>
  <c r="AA2821" i="1"/>
  <c r="AB2821" i="1"/>
  <c r="AD2821" i="1"/>
  <c r="AG2821" i="1"/>
  <c r="S2822" i="1"/>
  <c r="W2822" i="1"/>
  <c r="X2822" i="1"/>
  <c r="AC2822" i="1" s="1"/>
  <c r="Y2822" i="1"/>
  <c r="Z2822" i="1"/>
  <c r="AA2822" i="1"/>
  <c r="AB2822" i="1"/>
  <c r="AD2822" i="1"/>
  <c r="AG2822" i="1"/>
  <c r="S2823" i="1"/>
  <c r="T2824" i="1" s="1"/>
  <c r="W2823" i="1"/>
  <c r="X2823" i="1"/>
  <c r="AC2823" i="1" s="1"/>
  <c r="Y2823" i="1"/>
  <c r="Z2823" i="1"/>
  <c r="AA2823" i="1"/>
  <c r="AB2823" i="1"/>
  <c r="AD2823" i="1"/>
  <c r="AG2823" i="1"/>
  <c r="S2824" i="1"/>
  <c r="W2824" i="1"/>
  <c r="X2824" i="1"/>
  <c r="AC2824" i="1" s="1"/>
  <c r="Y2824" i="1"/>
  <c r="Z2824" i="1"/>
  <c r="AA2824" i="1"/>
  <c r="AB2824" i="1"/>
  <c r="AD2824" i="1"/>
  <c r="AE2824" i="1" s="1"/>
  <c r="AG2824" i="1"/>
  <c r="S2825" i="1"/>
  <c r="W2825" i="1"/>
  <c r="X2825" i="1"/>
  <c r="AC2825" i="1" s="1"/>
  <c r="Y2825" i="1"/>
  <c r="Z2825" i="1"/>
  <c r="AA2825" i="1"/>
  <c r="AB2825" i="1"/>
  <c r="AD2825" i="1"/>
  <c r="AG2825" i="1"/>
  <c r="AN2826" i="1" s="1"/>
  <c r="AL2825" i="1"/>
  <c r="S2826" i="1"/>
  <c r="W2826" i="1"/>
  <c r="X2826" i="1"/>
  <c r="AC2826" i="1" s="1"/>
  <c r="Y2826" i="1"/>
  <c r="Z2826" i="1"/>
  <c r="AA2826" i="1"/>
  <c r="AB2826" i="1"/>
  <c r="AD2826" i="1"/>
  <c r="AG2826" i="1"/>
  <c r="AI2826" i="1"/>
  <c r="S2827" i="1"/>
  <c r="W2827" i="1"/>
  <c r="X2827" i="1"/>
  <c r="AC2827" i="1" s="1"/>
  <c r="Y2827" i="1"/>
  <c r="Z2827" i="1"/>
  <c r="AA2827" i="1"/>
  <c r="AB2827" i="1"/>
  <c r="AD2827" i="1"/>
  <c r="AG2827" i="1"/>
  <c r="AO2827" i="1"/>
  <c r="S2828" i="1"/>
  <c r="T2828" i="1" s="1"/>
  <c r="W2828" i="1"/>
  <c r="X2828" i="1"/>
  <c r="AC2828" i="1" s="1"/>
  <c r="Y2828" i="1"/>
  <c r="Z2828" i="1"/>
  <c r="AA2828" i="1"/>
  <c r="AB2828" i="1"/>
  <c r="AD2828" i="1"/>
  <c r="AG2828" i="1"/>
  <c r="S2829" i="1"/>
  <c r="T2829" i="1" s="1"/>
  <c r="W2829" i="1"/>
  <c r="X2829" i="1"/>
  <c r="Y2829" i="1"/>
  <c r="Z2829" i="1"/>
  <c r="AA2829" i="1"/>
  <c r="AB2829" i="1"/>
  <c r="AC2829" i="1"/>
  <c r="AD2829" i="1"/>
  <c r="AG2829" i="1"/>
  <c r="S2830" i="1"/>
  <c r="T2830" i="1" s="1"/>
  <c r="W2830" i="1"/>
  <c r="X2830" i="1"/>
  <c r="AC2830" i="1" s="1"/>
  <c r="Y2830" i="1"/>
  <c r="Z2830" i="1"/>
  <c r="AA2830" i="1"/>
  <c r="AB2830" i="1"/>
  <c r="AD2830" i="1"/>
  <c r="AG2830" i="1"/>
  <c r="S2831" i="1"/>
  <c r="T2831" i="1" s="1"/>
  <c r="W2831" i="1"/>
  <c r="X2831" i="1"/>
  <c r="AC2831" i="1" s="1"/>
  <c r="Y2831" i="1"/>
  <c r="Z2831" i="1"/>
  <c r="AA2831" i="1"/>
  <c r="AB2831" i="1"/>
  <c r="AD2831" i="1"/>
  <c r="AG2831" i="1"/>
  <c r="S2832" i="1"/>
  <c r="T2832" i="1" s="1"/>
  <c r="W2832" i="1"/>
  <c r="X2832" i="1"/>
  <c r="AC2832" i="1" s="1"/>
  <c r="Y2832" i="1"/>
  <c r="Z2832" i="1"/>
  <c r="AA2832" i="1"/>
  <c r="AB2832" i="1"/>
  <c r="AD2832" i="1"/>
  <c r="AG2832" i="1"/>
  <c r="S2833" i="1"/>
  <c r="T2833" i="1" s="1"/>
  <c r="W2833" i="1"/>
  <c r="X2833" i="1"/>
  <c r="AC2833" i="1" s="1"/>
  <c r="Y2833" i="1"/>
  <c r="Z2833" i="1"/>
  <c r="AA2833" i="1"/>
  <c r="AB2833" i="1"/>
  <c r="AD2833" i="1"/>
  <c r="AG2833" i="1"/>
  <c r="S2834" i="1"/>
  <c r="T2834" i="1" s="1"/>
  <c r="W2834" i="1"/>
  <c r="X2834" i="1"/>
  <c r="Y2834" i="1"/>
  <c r="Z2834" i="1"/>
  <c r="AA2834" i="1"/>
  <c r="AB2834" i="1"/>
  <c r="AC2834" i="1"/>
  <c r="AD2834" i="1"/>
  <c r="AE2834" i="1" s="1"/>
  <c r="AG2834" i="1"/>
  <c r="AH2834" i="1"/>
  <c r="S2835" i="1"/>
  <c r="T2835" i="1" s="1"/>
  <c r="W2835" i="1"/>
  <c r="X2835" i="1"/>
  <c r="AC2835" i="1" s="1"/>
  <c r="Y2835" i="1"/>
  <c r="Z2835" i="1"/>
  <c r="AA2835" i="1"/>
  <c r="AB2835" i="1"/>
  <c r="AD2835" i="1"/>
  <c r="AE2835" i="1"/>
  <c r="AG2835" i="1"/>
  <c r="AS2835" i="1" s="1"/>
  <c r="AH2835" i="1"/>
  <c r="AI2835" i="1"/>
  <c r="AL2835" i="1"/>
  <c r="AO2835" i="1"/>
  <c r="AR2835" i="1"/>
  <c r="AT2835" i="1"/>
  <c r="S2836" i="1"/>
  <c r="T2836" i="1" s="1"/>
  <c r="W2836" i="1"/>
  <c r="X2836" i="1"/>
  <c r="AC2836" i="1" s="1"/>
  <c r="Y2836" i="1"/>
  <c r="Z2836" i="1"/>
  <c r="AA2836" i="1"/>
  <c r="AB2836" i="1"/>
  <c r="AD2836" i="1"/>
  <c r="AE2836" i="1"/>
  <c r="AG2836" i="1"/>
  <c r="AL2836" i="1" s="1"/>
  <c r="S2837" i="1"/>
  <c r="W2837" i="1"/>
  <c r="X2837" i="1"/>
  <c r="AC2837" i="1" s="1"/>
  <c r="Y2837" i="1"/>
  <c r="Z2837" i="1"/>
  <c r="AA2837" i="1"/>
  <c r="AB2837" i="1"/>
  <c r="AD2837" i="1"/>
  <c r="AG2837" i="1"/>
  <c r="AH2840" i="1" s="1"/>
  <c r="S2838" i="1"/>
  <c r="W2838" i="1"/>
  <c r="X2838" i="1"/>
  <c r="Y2838" i="1"/>
  <c r="Z2838" i="1"/>
  <c r="AA2838" i="1"/>
  <c r="AB2838" i="1"/>
  <c r="AC2838" i="1"/>
  <c r="AD2838" i="1"/>
  <c r="AG2838" i="1"/>
  <c r="S2839" i="1"/>
  <c r="W2839" i="1"/>
  <c r="X2839" i="1"/>
  <c r="AC2839" i="1" s="1"/>
  <c r="Y2839" i="1"/>
  <c r="Z2839" i="1"/>
  <c r="AA2839" i="1"/>
  <c r="AB2839" i="1"/>
  <c r="AD2839" i="1"/>
  <c r="AG2839" i="1"/>
  <c r="S2840" i="1"/>
  <c r="T2840" i="1" s="1"/>
  <c r="W2840" i="1"/>
  <c r="X2840" i="1"/>
  <c r="AC2840" i="1" s="1"/>
  <c r="Y2840" i="1"/>
  <c r="Z2840" i="1"/>
  <c r="AA2840" i="1"/>
  <c r="AB2840" i="1"/>
  <c r="AD2840" i="1"/>
  <c r="AG2840" i="1"/>
  <c r="S2841" i="1"/>
  <c r="W2841" i="1"/>
  <c r="X2841" i="1"/>
  <c r="AC2841" i="1" s="1"/>
  <c r="Y2841" i="1"/>
  <c r="Z2841" i="1"/>
  <c r="AA2841" i="1"/>
  <c r="AB2841" i="1"/>
  <c r="AD2841" i="1"/>
  <c r="AG2841" i="1"/>
  <c r="S2842" i="1"/>
  <c r="W2842" i="1"/>
  <c r="X2842" i="1"/>
  <c r="AC2842" i="1" s="1"/>
  <c r="Y2842" i="1"/>
  <c r="Z2842" i="1"/>
  <c r="AA2842" i="1"/>
  <c r="AB2842" i="1"/>
  <c r="AD2842" i="1"/>
  <c r="AG2842" i="1"/>
  <c r="S2843" i="1"/>
  <c r="T2843" i="1"/>
  <c r="W2843" i="1"/>
  <c r="X2843" i="1"/>
  <c r="AC2843" i="1" s="1"/>
  <c r="Y2843" i="1"/>
  <c r="Z2843" i="1"/>
  <c r="AA2843" i="1"/>
  <c r="AB2843" i="1"/>
  <c r="AD2843" i="1"/>
  <c r="AE2843" i="1" s="1"/>
  <c r="AG2843" i="1"/>
  <c r="AI2843" i="1" s="1"/>
  <c r="S2844" i="1"/>
  <c r="T2844" i="1" s="1"/>
  <c r="W2844" i="1"/>
  <c r="X2844" i="1"/>
  <c r="AC2844" i="1" s="1"/>
  <c r="Y2844" i="1"/>
  <c r="Z2844" i="1"/>
  <c r="AA2844" i="1"/>
  <c r="AB2844" i="1"/>
  <c r="AD2844" i="1"/>
  <c r="AG2844" i="1"/>
  <c r="S2845" i="1"/>
  <c r="T2845" i="1" s="1"/>
  <c r="W2845" i="1"/>
  <c r="X2845" i="1"/>
  <c r="AC2845" i="1" s="1"/>
  <c r="Y2845" i="1"/>
  <c r="Z2845" i="1"/>
  <c r="AA2845" i="1"/>
  <c r="AB2845" i="1"/>
  <c r="AD2845" i="1"/>
  <c r="AG2845" i="1"/>
  <c r="S2846" i="1"/>
  <c r="T2846" i="1" s="1"/>
  <c r="W2846" i="1"/>
  <c r="X2846" i="1"/>
  <c r="AC2846" i="1" s="1"/>
  <c r="Y2846" i="1"/>
  <c r="Z2846" i="1"/>
  <c r="AA2846" i="1"/>
  <c r="AB2846" i="1"/>
  <c r="AD2846" i="1"/>
  <c r="AG2846" i="1"/>
  <c r="S2847" i="1"/>
  <c r="T2847" i="1" s="1"/>
  <c r="W2847" i="1"/>
  <c r="X2847" i="1"/>
  <c r="AC2847" i="1" s="1"/>
  <c r="Y2847" i="1"/>
  <c r="Z2847" i="1"/>
  <c r="AA2847" i="1"/>
  <c r="AB2847" i="1"/>
  <c r="AD2847" i="1"/>
  <c r="AG2847" i="1"/>
  <c r="S2848" i="1"/>
  <c r="T2848" i="1" s="1"/>
  <c r="W2848" i="1"/>
  <c r="X2848" i="1"/>
  <c r="AC2848" i="1" s="1"/>
  <c r="Y2848" i="1"/>
  <c r="Z2848" i="1"/>
  <c r="AA2848" i="1"/>
  <c r="AB2848" i="1"/>
  <c r="AD2848" i="1"/>
  <c r="AG2848" i="1"/>
  <c r="S2849" i="1"/>
  <c r="W2849" i="1"/>
  <c r="X2849" i="1"/>
  <c r="AC2849" i="1" s="1"/>
  <c r="Y2849" i="1"/>
  <c r="Z2849" i="1"/>
  <c r="AA2849" i="1"/>
  <c r="AB2849" i="1"/>
  <c r="AD2849" i="1"/>
  <c r="AG2849" i="1"/>
  <c r="S2850" i="1"/>
  <c r="W2850" i="1"/>
  <c r="X2850" i="1"/>
  <c r="AC2850" i="1" s="1"/>
  <c r="Y2850" i="1"/>
  <c r="Z2850" i="1"/>
  <c r="AA2850" i="1"/>
  <c r="AB2850" i="1"/>
  <c r="AD2850" i="1"/>
  <c r="AG2850" i="1"/>
  <c r="S2851" i="1"/>
  <c r="W2851" i="1"/>
  <c r="X2851" i="1"/>
  <c r="Y2851" i="1"/>
  <c r="Z2851" i="1"/>
  <c r="AA2851" i="1"/>
  <c r="AB2851" i="1"/>
  <c r="AC2851" i="1"/>
  <c r="AD2851" i="1"/>
  <c r="AG2851" i="1"/>
  <c r="S2852" i="1"/>
  <c r="W2852" i="1"/>
  <c r="X2852" i="1"/>
  <c r="AC2852" i="1" s="1"/>
  <c r="Y2852" i="1"/>
  <c r="Z2852" i="1"/>
  <c r="AA2852" i="1"/>
  <c r="AB2852" i="1"/>
  <c r="AD2852" i="1"/>
  <c r="AG2852" i="1"/>
  <c r="S2853" i="1"/>
  <c r="W2853" i="1"/>
  <c r="X2853" i="1"/>
  <c r="AC2853" i="1" s="1"/>
  <c r="Y2853" i="1"/>
  <c r="Z2853" i="1"/>
  <c r="AA2853" i="1"/>
  <c r="AB2853" i="1"/>
  <c r="AD2853" i="1"/>
  <c r="AG2853" i="1"/>
  <c r="S2854" i="1"/>
  <c r="T2854" i="1" s="1"/>
  <c r="W2854" i="1"/>
  <c r="X2854" i="1"/>
  <c r="AC2854" i="1" s="1"/>
  <c r="Y2854" i="1"/>
  <c r="Z2854" i="1"/>
  <c r="AA2854" i="1"/>
  <c r="AB2854" i="1"/>
  <c r="AD2854" i="1"/>
  <c r="AG2854" i="1"/>
  <c r="S2855" i="1"/>
  <c r="W2855" i="1"/>
  <c r="X2855" i="1"/>
  <c r="AC2855" i="1" s="1"/>
  <c r="Y2855" i="1"/>
  <c r="Z2855" i="1"/>
  <c r="AA2855" i="1"/>
  <c r="AB2855" i="1"/>
  <c r="AD2855" i="1"/>
  <c r="AG2855" i="1"/>
  <c r="S2856" i="1"/>
  <c r="W2856" i="1"/>
  <c r="X2856" i="1"/>
  <c r="Y2856" i="1"/>
  <c r="Z2856" i="1"/>
  <c r="AA2856" i="1"/>
  <c r="AB2856" i="1"/>
  <c r="AC2856" i="1"/>
  <c r="AD2856" i="1"/>
  <c r="AG2856" i="1"/>
  <c r="AH2856" i="1" s="1"/>
  <c r="S2857" i="1"/>
  <c r="W2857" i="1"/>
  <c r="X2857" i="1"/>
  <c r="Y2857" i="1"/>
  <c r="Z2857" i="1"/>
  <c r="AA2857" i="1"/>
  <c r="AB2857" i="1"/>
  <c r="AC2857" i="1"/>
  <c r="AD2857" i="1"/>
  <c r="AG2857" i="1"/>
  <c r="S2858" i="1"/>
  <c r="W2858" i="1"/>
  <c r="X2858" i="1"/>
  <c r="Y2858" i="1"/>
  <c r="Z2858" i="1"/>
  <c r="AA2858" i="1"/>
  <c r="AB2858" i="1"/>
  <c r="AC2858" i="1"/>
  <c r="AD2858" i="1"/>
  <c r="AG2858" i="1"/>
  <c r="AT2860" i="1" s="1"/>
  <c r="AP2858" i="1"/>
  <c r="S2859" i="1"/>
  <c r="W2859" i="1"/>
  <c r="X2859" i="1"/>
  <c r="AC2859" i="1" s="1"/>
  <c r="Y2859" i="1"/>
  <c r="Z2859" i="1"/>
  <c r="AA2859" i="1"/>
  <c r="AB2859" i="1"/>
  <c r="AD2859" i="1"/>
  <c r="AE2857" i="1" s="1"/>
  <c r="AG2859" i="1"/>
  <c r="S2860" i="1"/>
  <c r="W2860" i="1"/>
  <c r="X2860" i="1"/>
  <c r="AC2860" i="1" s="1"/>
  <c r="Y2860" i="1"/>
  <c r="Z2860" i="1"/>
  <c r="AA2860" i="1"/>
  <c r="AB2860" i="1"/>
  <c r="AD2860" i="1"/>
  <c r="AG2860" i="1"/>
  <c r="S2861" i="1"/>
  <c r="T2861" i="1" s="1"/>
  <c r="W2861" i="1"/>
  <c r="X2861" i="1"/>
  <c r="AC2861" i="1" s="1"/>
  <c r="Y2861" i="1"/>
  <c r="Z2861" i="1"/>
  <c r="AA2861" i="1"/>
  <c r="AB2861" i="1"/>
  <c r="AD2861" i="1"/>
  <c r="AE2861" i="1"/>
  <c r="AG2861" i="1"/>
  <c r="AI2861" i="1" s="1"/>
  <c r="S2862" i="1"/>
  <c r="W2862" i="1"/>
  <c r="X2862" i="1"/>
  <c r="Y2862" i="1"/>
  <c r="Z2862" i="1"/>
  <c r="AA2862" i="1"/>
  <c r="AB2862" i="1"/>
  <c r="AC2862" i="1"/>
  <c r="AD2862" i="1"/>
  <c r="AG2862" i="1"/>
  <c r="S2863" i="1"/>
  <c r="W2863" i="1"/>
  <c r="X2863" i="1"/>
  <c r="AC2863" i="1" s="1"/>
  <c r="Y2863" i="1"/>
  <c r="Z2863" i="1"/>
  <c r="AA2863" i="1"/>
  <c r="AB2863" i="1"/>
  <c r="AD2863" i="1"/>
  <c r="AG2863" i="1"/>
  <c r="S2864" i="1"/>
  <c r="W2864" i="1"/>
  <c r="X2864" i="1"/>
  <c r="AC2864" i="1" s="1"/>
  <c r="Y2864" i="1"/>
  <c r="Z2864" i="1"/>
  <c r="AA2864" i="1"/>
  <c r="AB2864" i="1"/>
  <c r="AD2864" i="1"/>
  <c r="AG2864" i="1"/>
  <c r="AS2862" i="1" s="1"/>
  <c r="S2865" i="1"/>
  <c r="T2865" i="1" s="1"/>
  <c r="W2865" i="1"/>
  <c r="X2865" i="1"/>
  <c r="AC2865" i="1" s="1"/>
  <c r="Y2865" i="1"/>
  <c r="Z2865" i="1"/>
  <c r="AA2865" i="1"/>
  <c r="AB2865" i="1"/>
  <c r="AD2865" i="1"/>
  <c r="AE2865" i="1" s="1"/>
  <c r="AG2865" i="1"/>
  <c r="AP2865" i="1" s="1"/>
  <c r="AQ2865" i="1"/>
  <c r="AR2865" i="1"/>
  <c r="AU2865" i="1"/>
  <c r="S2866" i="1"/>
  <c r="T2866" i="1" s="1"/>
  <c r="W2866" i="1"/>
  <c r="X2866" i="1"/>
  <c r="AC2866" i="1" s="1"/>
  <c r="Y2866" i="1"/>
  <c r="Z2866" i="1"/>
  <c r="AA2866" i="1"/>
  <c r="AB2866" i="1"/>
  <c r="AD2866" i="1"/>
  <c r="AE2866" i="1"/>
  <c r="AG2866" i="1"/>
  <c r="AT2866" i="1" s="1"/>
  <c r="AH2866" i="1"/>
  <c r="AI2866" i="1"/>
  <c r="AL2866" i="1"/>
  <c r="AM2866" i="1"/>
  <c r="AN2866" i="1"/>
  <c r="AO2866" i="1"/>
  <c r="AP2866" i="1"/>
  <c r="AR2866" i="1"/>
  <c r="AS2866" i="1"/>
  <c r="AU2866" i="1"/>
  <c r="S2867" i="1"/>
  <c r="T2867" i="1" s="1"/>
  <c r="W2867" i="1"/>
  <c r="X2867" i="1"/>
  <c r="AC2867" i="1" s="1"/>
  <c r="Y2867" i="1"/>
  <c r="Z2867" i="1"/>
  <c r="AA2867" i="1"/>
  <c r="AB2867" i="1"/>
  <c r="AD2867" i="1"/>
  <c r="AE2867" i="1"/>
  <c r="AG2867" i="1"/>
  <c r="AP2867" i="1" s="1"/>
  <c r="AH2867" i="1"/>
  <c r="AI2867" i="1"/>
  <c r="AJ2867" i="1"/>
  <c r="AO2867" i="1"/>
  <c r="S2868" i="1"/>
  <c r="T2870" i="1" s="1"/>
  <c r="W2868" i="1"/>
  <c r="X2868" i="1"/>
  <c r="AC2868" i="1" s="1"/>
  <c r="Y2868" i="1"/>
  <c r="Z2868" i="1"/>
  <c r="AA2868" i="1"/>
  <c r="AB2868" i="1"/>
  <c r="AD2868" i="1"/>
  <c r="AG2868" i="1"/>
  <c r="S2869" i="1"/>
  <c r="W2869" i="1"/>
  <c r="X2869" i="1"/>
  <c r="AC2869" i="1" s="1"/>
  <c r="Y2869" i="1"/>
  <c r="Z2869" i="1"/>
  <c r="AA2869" i="1"/>
  <c r="AB2869" i="1"/>
  <c r="AD2869" i="1"/>
  <c r="AG2869" i="1"/>
  <c r="AU2868" i="1" s="1"/>
  <c r="S2870" i="1"/>
  <c r="W2870" i="1"/>
  <c r="X2870" i="1"/>
  <c r="AC2870" i="1" s="1"/>
  <c r="Y2870" i="1"/>
  <c r="Z2870" i="1"/>
  <c r="AA2870" i="1"/>
  <c r="AB2870" i="1"/>
  <c r="AD2870" i="1"/>
  <c r="AG2870" i="1"/>
  <c r="S2871" i="1"/>
  <c r="W2871" i="1"/>
  <c r="X2871" i="1"/>
  <c r="AC2871" i="1" s="1"/>
  <c r="Y2871" i="1"/>
  <c r="Z2871" i="1"/>
  <c r="AA2871" i="1"/>
  <c r="AB2871" i="1"/>
  <c r="AD2871" i="1"/>
  <c r="AG2871" i="1"/>
  <c r="S2872" i="1"/>
  <c r="W2872" i="1"/>
  <c r="X2872" i="1"/>
  <c r="AC2872" i="1" s="1"/>
  <c r="Y2872" i="1"/>
  <c r="Z2872" i="1"/>
  <c r="AA2872" i="1"/>
  <c r="AB2872" i="1"/>
  <c r="AD2872" i="1"/>
  <c r="AG2872" i="1"/>
  <c r="S2873" i="1"/>
  <c r="T2873" i="1" s="1"/>
  <c r="W2873" i="1"/>
  <c r="X2873" i="1"/>
  <c r="AC2873" i="1" s="1"/>
  <c r="Y2873" i="1"/>
  <c r="Z2873" i="1"/>
  <c r="AA2873" i="1"/>
  <c r="AB2873" i="1"/>
  <c r="AD2873" i="1"/>
  <c r="AE2873" i="1"/>
  <c r="AG2873" i="1"/>
  <c r="AL2873" i="1" s="1"/>
  <c r="AI2873" i="1"/>
  <c r="AN2873" i="1"/>
  <c r="AO2873" i="1"/>
  <c r="AR2873" i="1"/>
  <c r="S2874" i="1"/>
  <c r="T2875" i="1" s="1"/>
  <c r="W2874" i="1"/>
  <c r="X2874" i="1"/>
  <c r="AC2874" i="1" s="1"/>
  <c r="Y2874" i="1"/>
  <c r="Z2874" i="1"/>
  <c r="AA2874" i="1"/>
  <c r="AB2874" i="1"/>
  <c r="AD2874" i="1"/>
  <c r="AG2874" i="1"/>
  <c r="S2875" i="1"/>
  <c r="W2875" i="1"/>
  <c r="X2875" i="1"/>
  <c r="AC2875" i="1" s="1"/>
  <c r="Y2875" i="1"/>
  <c r="Z2875" i="1"/>
  <c r="AA2875" i="1"/>
  <c r="AB2875" i="1"/>
  <c r="AD2875" i="1"/>
  <c r="AG2875" i="1"/>
  <c r="AT2877" i="1" s="1"/>
  <c r="S2876" i="1"/>
  <c r="W2876" i="1"/>
  <c r="X2876" i="1"/>
  <c r="AC2876" i="1" s="1"/>
  <c r="Y2876" i="1"/>
  <c r="Z2876" i="1"/>
  <c r="AA2876" i="1"/>
  <c r="AB2876" i="1"/>
  <c r="AD2876" i="1"/>
  <c r="AG2876" i="1"/>
  <c r="S2877" i="1"/>
  <c r="W2877" i="1"/>
  <c r="X2877" i="1"/>
  <c r="AC2877" i="1" s="1"/>
  <c r="Y2877" i="1"/>
  <c r="Z2877" i="1"/>
  <c r="AA2877" i="1"/>
  <c r="AB2877" i="1"/>
  <c r="AD2877" i="1"/>
  <c r="AG2877" i="1"/>
  <c r="S2878" i="1"/>
  <c r="T2878" i="1"/>
  <c r="W2878" i="1"/>
  <c r="X2878" i="1"/>
  <c r="AC2878" i="1" s="1"/>
  <c r="Y2878" i="1"/>
  <c r="Z2878" i="1"/>
  <c r="AA2878" i="1"/>
  <c r="AB2878" i="1"/>
  <c r="AD2878" i="1"/>
  <c r="AE2878" i="1" s="1"/>
  <c r="AG2878" i="1"/>
  <c r="AN2878" i="1" s="1"/>
  <c r="AK2878" i="1"/>
  <c r="AL2878" i="1"/>
  <c r="AM2878" i="1"/>
  <c r="AR2878" i="1"/>
  <c r="S2879" i="1"/>
  <c r="T2879" i="1" s="1"/>
  <c r="W2879" i="1"/>
  <c r="X2879" i="1"/>
  <c r="AC2879" i="1" s="1"/>
  <c r="Y2879" i="1"/>
  <c r="Z2879" i="1"/>
  <c r="AA2879" i="1"/>
  <c r="AB2879" i="1"/>
  <c r="AD2879" i="1"/>
  <c r="AE2879" i="1"/>
  <c r="AG2879" i="1"/>
  <c r="S2880" i="1"/>
  <c r="W2880" i="1"/>
  <c r="X2880" i="1"/>
  <c r="AC2880" i="1" s="1"/>
  <c r="Y2880" i="1"/>
  <c r="Z2880" i="1"/>
  <c r="AA2880" i="1"/>
  <c r="AB2880" i="1"/>
  <c r="AD2880" i="1"/>
  <c r="AG2880" i="1"/>
  <c r="S2881" i="1"/>
  <c r="W2881" i="1"/>
  <c r="X2881" i="1"/>
  <c r="AC2881" i="1" s="1"/>
  <c r="Y2881" i="1"/>
  <c r="Z2881" i="1"/>
  <c r="AA2881" i="1"/>
  <c r="AB2881" i="1"/>
  <c r="AD2881" i="1"/>
  <c r="AG2881" i="1"/>
  <c r="S2882" i="1"/>
  <c r="W2882" i="1"/>
  <c r="X2882" i="1"/>
  <c r="AC2882" i="1" s="1"/>
  <c r="Y2882" i="1"/>
  <c r="Z2882" i="1"/>
  <c r="AA2882" i="1"/>
  <c r="AB2882" i="1"/>
  <c r="AD2882" i="1"/>
  <c r="AG2882" i="1"/>
  <c r="AI2880" i="1" s="1"/>
  <c r="S2883" i="1"/>
  <c r="W2883" i="1"/>
  <c r="X2883" i="1"/>
  <c r="AC2883" i="1" s="1"/>
  <c r="Y2883" i="1"/>
  <c r="Z2883" i="1"/>
  <c r="AA2883" i="1"/>
  <c r="AB2883" i="1"/>
  <c r="AD2883" i="1"/>
  <c r="AG2883" i="1"/>
  <c r="S2884" i="1"/>
  <c r="T2884" i="1"/>
  <c r="W2884" i="1"/>
  <c r="X2884" i="1"/>
  <c r="AC2884" i="1" s="1"/>
  <c r="Y2884" i="1"/>
  <c r="Z2884" i="1"/>
  <c r="AA2884" i="1"/>
  <c r="AB2884" i="1"/>
  <c r="AD2884" i="1"/>
  <c r="AE2884" i="1"/>
  <c r="AG2884" i="1"/>
  <c r="AH2884" i="1" s="1"/>
  <c r="AI2884" i="1"/>
  <c r="AL2884" i="1"/>
  <c r="S2885" i="1"/>
  <c r="W2885" i="1"/>
  <c r="X2885" i="1"/>
  <c r="Y2885" i="1"/>
  <c r="Z2885" i="1"/>
  <c r="AA2885" i="1"/>
  <c r="AB2885" i="1"/>
  <c r="AC2885" i="1"/>
  <c r="AD2885" i="1"/>
  <c r="AE2887" i="1" s="1"/>
  <c r="AG2885" i="1"/>
  <c r="S2886" i="1"/>
  <c r="W2886" i="1"/>
  <c r="X2886" i="1"/>
  <c r="AC2886" i="1" s="1"/>
  <c r="Y2886" i="1"/>
  <c r="Z2886" i="1"/>
  <c r="AA2886" i="1"/>
  <c r="AB2886" i="1"/>
  <c r="AD2886" i="1"/>
  <c r="AG2886" i="1"/>
  <c r="S2887" i="1"/>
  <c r="W2887" i="1"/>
  <c r="X2887" i="1"/>
  <c r="AC2887" i="1" s="1"/>
  <c r="Y2887" i="1"/>
  <c r="Z2887" i="1"/>
  <c r="AA2887" i="1"/>
  <c r="AB2887" i="1"/>
  <c r="AD2887" i="1"/>
  <c r="AG2887" i="1"/>
  <c r="AK2886" i="1" s="1"/>
  <c r="S2888" i="1"/>
  <c r="T2888" i="1" s="1"/>
  <c r="W2888" i="1"/>
  <c r="X2888" i="1"/>
  <c r="AC2888" i="1" s="1"/>
  <c r="Y2888" i="1"/>
  <c r="Z2888" i="1"/>
  <c r="AA2888" i="1"/>
  <c r="AB2888" i="1"/>
  <c r="AD2888" i="1"/>
  <c r="AE2888" i="1"/>
  <c r="AG2888" i="1"/>
  <c r="AT2888" i="1" s="1"/>
  <c r="AL2888" i="1"/>
  <c r="S2889" i="1"/>
  <c r="W2889" i="1"/>
  <c r="X2889" i="1"/>
  <c r="AC2889" i="1" s="1"/>
  <c r="Y2889" i="1"/>
  <c r="Z2889" i="1"/>
  <c r="AA2889" i="1"/>
  <c r="AB2889" i="1"/>
  <c r="AD2889" i="1"/>
  <c r="AE2891" i="1" s="1"/>
  <c r="AG2889" i="1"/>
  <c r="S2890" i="1"/>
  <c r="T2890" i="1"/>
  <c r="W2890" i="1"/>
  <c r="X2890" i="1"/>
  <c r="AC2890" i="1" s="1"/>
  <c r="Y2890" i="1"/>
  <c r="Z2890" i="1"/>
  <c r="AA2890" i="1"/>
  <c r="AB2890" i="1"/>
  <c r="AD2890" i="1"/>
  <c r="AG2890" i="1"/>
  <c r="S2891" i="1"/>
  <c r="W2891" i="1"/>
  <c r="X2891" i="1"/>
  <c r="AC2891" i="1" s="1"/>
  <c r="Y2891" i="1"/>
  <c r="Z2891" i="1"/>
  <c r="AA2891" i="1"/>
  <c r="AB2891" i="1"/>
  <c r="AD2891" i="1"/>
  <c r="AG2891" i="1"/>
  <c r="S2892" i="1"/>
  <c r="T2892" i="1" s="1"/>
  <c r="W2892" i="1"/>
  <c r="X2892" i="1"/>
  <c r="AC2892" i="1" s="1"/>
  <c r="Y2892" i="1"/>
  <c r="Z2892" i="1"/>
  <c r="AA2892" i="1"/>
  <c r="AB2892" i="1"/>
  <c r="AD2892" i="1"/>
  <c r="AE2892" i="1" s="1"/>
  <c r="AG2892" i="1"/>
  <c r="AH2892" i="1" s="1"/>
  <c r="AI2892" i="1"/>
  <c r="AL2892" i="1"/>
  <c r="AO2892" i="1"/>
  <c r="S2893" i="1"/>
  <c r="T2893" i="1"/>
  <c r="W2893" i="1"/>
  <c r="X2893" i="1"/>
  <c r="AC2893" i="1" s="1"/>
  <c r="Y2893" i="1"/>
  <c r="Z2893" i="1"/>
  <c r="AA2893" i="1"/>
  <c r="AB2893" i="1"/>
  <c r="AD2893" i="1"/>
  <c r="AE2893" i="1"/>
  <c r="AG2893" i="1"/>
  <c r="AU2893" i="1" s="1"/>
  <c r="S2894" i="1"/>
  <c r="T2894" i="1" s="1"/>
  <c r="W2894" i="1"/>
  <c r="X2894" i="1"/>
  <c r="AC2894" i="1" s="1"/>
  <c r="Y2894" i="1"/>
  <c r="Z2894" i="1"/>
  <c r="AA2894" i="1"/>
  <c r="AB2894" i="1"/>
  <c r="AD2894" i="1"/>
  <c r="AG2894" i="1"/>
  <c r="S2895" i="1"/>
  <c r="W2895" i="1"/>
  <c r="X2895" i="1"/>
  <c r="Y2895" i="1"/>
  <c r="Z2895" i="1"/>
  <c r="AA2895" i="1"/>
  <c r="AB2895" i="1"/>
  <c r="AC2895" i="1"/>
  <c r="AD2895" i="1"/>
  <c r="AG2895" i="1"/>
  <c r="AH2895" i="1"/>
  <c r="S2896" i="1"/>
  <c r="W2896" i="1"/>
  <c r="X2896" i="1"/>
  <c r="AC2896" i="1" s="1"/>
  <c r="Y2896" i="1"/>
  <c r="Z2896" i="1"/>
  <c r="AA2896" i="1"/>
  <c r="AB2896" i="1"/>
  <c r="AD2896" i="1"/>
  <c r="AG2896" i="1"/>
  <c r="AK2895" i="1" s="1"/>
  <c r="S2897" i="1"/>
  <c r="W2897" i="1"/>
  <c r="X2897" i="1"/>
  <c r="AC2897" i="1" s="1"/>
  <c r="Y2897" i="1"/>
  <c r="Z2897" i="1"/>
  <c r="AA2897" i="1"/>
  <c r="AB2897" i="1"/>
  <c r="AD2897" i="1"/>
  <c r="AG2897" i="1"/>
  <c r="S2898" i="1"/>
  <c r="W2898" i="1"/>
  <c r="X2898" i="1"/>
  <c r="AC2898" i="1" s="1"/>
  <c r="Y2898" i="1"/>
  <c r="Z2898" i="1"/>
  <c r="AA2898" i="1"/>
  <c r="AB2898" i="1"/>
  <c r="AD2898" i="1"/>
  <c r="AG2898" i="1"/>
  <c r="AU2897" i="1" s="1"/>
  <c r="AI2898" i="1"/>
  <c r="AJ2898" i="1"/>
  <c r="S2899" i="1"/>
  <c r="W2899" i="1"/>
  <c r="X2899" i="1"/>
  <c r="AC2899" i="1" s="1"/>
  <c r="Y2899" i="1"/>
  <c r="Z2899" i="1"/>
  <c r="AA2899" i="1"/>
  <c r="AB2899" i="1"/>
  <c r="AD2899" i="1"/>
  <c r="AG2899" i="1"/>
  <c r="S2900" i="1"/>
  <c r="W2900" i="1"/>
  <c r="X2900" i="1"/>
  <c r="Y2900" i="1"/>
  <c r="Z2900" i="1"/>
  <c r="AA2900" i="1"/>
  <c r="AB2900" i="1"/>
  <c r="AC2900" i="1"/>
  <c r="AD2900" i="1"/>
  <c r="AG2900" i="1"/>
  <c r="S2901" i="1"/>
  <c r="T2901" i="1" s="1"/>
  <c r="W2901" i="1"/>
  <c r="X2901" i="1"/>
  <c r="Y2901" i="1"/>
  <c r="Z2901" i="1"/>
  <c r="AA2901" i="1"/>
  <c r="AB2901" i="1"/>
  <c r="AC2901" i="1"/>
  <c r="AD2901" i="1"/>
  <c r="AE2901" i="1"/>
  <c r="AG2901" i="1"/>
  <c r="S2902" i="1"/>
  <c r="W2902" i="1"/>
  <c r="X2902" i="1"/>
  <c r="AC2902" i="1" s="1"/>
  <c r="Y2902" i="1"/>
  <c r="Z2902" i="1"/>
  <c r="AA2902" i="1"/>
  <c r="AB2902" i="1"/>
  <c r="AD2902" i="1"/>
  <c r="AG2902" i="1"/>
  <c r="S2903" i="1"/>
  <c r="W2903" i="1"/>
  <c r="X2903" i="1"/>
  <c r="Y2903" i="1"/>
  <c r="Z2903" i="1"/>
  <c r="AA2903" i="1"/>
  <c r="AB2903" i="1"/>
  <c r="AC2903" i="1"/>
  <c r="AD2903" i="1"/>
  <c r="AG2903" i="1"/>
  <c r="S2904" i="1"/>
  <c r="W2904" i="1"/>
  <c r="X2904" i="1"/>
  <c r="AC2904" i="1" s="1"/>
  <c r="Y2904" i="1"/>
  <c r="Z2904" i="1"/>
  <c r="AA2904" i="1"/>
  <c r="AB2904" i="1"/>
  <c r="AD2904" i="1"/>
  <c r="AG2904" i="1"/>
  <c r="S2905" i="1"/>
  <c r="W2905" i="1"/>
  <c r="X2905" i="1"/>
  <c r="AC2905" i="1" s="1"/>
  <c r="Y2905" i="1"/>
  <c r="Z2905" i="1"/>
  <c r="AA2905" i="1"/>
  <c r="AB2905" i="1"/>
  <c r="AD2905" i="1"/>
  <c r="AG2905" i="1"/>
  <c r="S2906" i="1"/>
  <c r="W2906" i="1"/>
  <c r="X2906" i="1"/>
  <c r="AC2906" i="1" s="1"/>
  <c r="Y2906" i="1"/>
  <c r="Z2906" i="1"/>
  <c r="AA2906" i="1"/>
  <c r="AB2906" i="1"/>
  <c r="AD2906" i="1"/>
  <c r="AG2906" i="1"/>
  <c r="S2907" i="1"/>
  <c r="W2907" i="1"/>
  <c r="X2907" i="1"/>
  <c r="AC2907" i="1" s="1"/>
  <c r="Y2907" i="1"/>
  <c r="Z2907" i="1"/>
  <c r="AA2907" i="1"/>
  <c r="AB2907" i="1"/>
  <c r="AD2907" i="1"/>
  <c r="AG2907" i="1"/>
  <c r="S2908" i="1"/>
  <c r="T2908" i="1" s="1"/>
  <c r="W2908" i="1"/>
  <c r="X2908" i="1"/>
  <c r="AC2908" i="1" s="1"/>
  <c r="Y2908" i="1"/>
  <c r="Z2908" i="1"/>
  <c r="AA2908" i="1"/>
  <c r="AB2908" i="1"/>
  <c r="AD2908" i="1"/>
  <c r="AE2908" i="1"/>
  <c r="AG2908" i="1"/>
  <c r="AR2908" i="1" s="1"/>
  <c r="AH2908" i="1"/>
  <c r="AI2908" i="1"/>
  <c r="AJ2908" i="1"/>
  <c r="AL2908" i="1"/>
  <c r="AN2908" i="1"/>
  <c r="AO2908" i="1"/>
  <c r="AQ2908" i="1"/>
  <c r="S2909" i="1"/>
  <c r="T2909" i="1" s="1"/>
  <c r="W2909" i="1"/>
  <c r="X2909" i="1"/>
  <c r="AC2909" i="1" s="1"/>
  <c r="Y2909" i="1"/>
  <c r="Z2909" i="1"/>
  <c r="AA2909" i="1"/>
  <c r="AB2909" i="1"/>
  <c r="AD2909" i="1"/>
  <c r="AE2909" i="1" s="1"/>
  <c r="AG2909" i="1"/>
  <c r="AQ2909" i="1" s="1"/>
  <c r="S2910" i="1"/>
  <c r="W2910" i="1"/>
  <c r="X2910" i="1"/>
  <c r="AC2910" i="1" s="1"/>
  <c r="Y2910" i="1"/>
  <c r="Z2910" i="1"/>
  <c r="AA2910" i="1"/>
  <c r="AB2910" i="1"/>
  <c r="AD2910" i="1"/>
  <c r="AG2910" i="1"/>
  <c r="S2911" i="1"/>
  <c r="W2911" i="1"/>
  <c r="X2911" i="1"/>
  <c r="AC2911" i="1" s="1"/>
  <c r="Y2911" i="1"/>
  <c r="Z2911" i="1"/>
  <c r="AA2911" i="1"/>
  <c r="AB2911" i="1"/>
  <c r="AD2911" i="1"/>
  <c r="AE2913" i="1" s="1"/>
  <c r="AG2911" i="1"/>
  <c r="S2912" i="1"/>
  <c r="T2912" i="1" s="1"/>
  <c r="W2912" i="1"/>
  <c r="X2912" i="1"/>
  <c r="AC2912" i="1" s="1"/>
  <c r="Y2912" i="1"/>
  <c r="Z2912" i="1"/>
  <c r="AA2912" i="1"/>
  <c r="AB2912" i="1"/>
  <c r="AD2912" i="1"/>
  <c r="AG2912" i="1"/>
  <c r="S2913" i="1"/>
  <c r="W2913" i="1"/>
  <c r="X2913" i="1"/>
  <c r="AC2913" i="1" s="1"/>
  <c r="Y2913" i="1"/>
  <c r="Z2913" i="1"/>
  <c r="AA2913" i="1"/>
  <c r="AB2913" i="1"/>
  <c r="AD2913" i="1"/>
  <c r="AG2913" i="1"/>
  <c r="S2914" i="1"/>
  <c r="W2914" i="1"/>
  <c r="X2914" i="1"/>
  <c r="AC2914" i="1" s="1"/>
  <c r="Y2914" i="1"/>
  <c r="Z2914" i="1"/>
  <c r="AA2914" i="1"/>
  <c r="AB2914" i="1"/>
  <c r="AD2914" i="1"/>
  <c r="AG2914" i="1"/>
  <c r="S2915" i="1"/>
  <c r="W2915" i="1"/>
  <c r="X2915" i="1"/>
  <c r="AC2915" i="1" s="1"/>
  <c r="Y2915" i="1"/>
  <c r="Z2915" i="1"/>
  <c r="AA2915" i="1"/>
  <c r="AB2915" i="1"/>
  <c r="AD2915" i="1"/>
  <c r="AG2915" i="1"/>
  <c r="S2916" i="1"/>
  <c r="W2916" i="1"/>
  <c r="X2916" i="1"/>
  <c r="AC2916" i="1" s="1"/>
  <c r="Y2916" i="1"/>
  <c r="Z2916" i="1"/>
  <c r="AA2916" i="1"/>
  <c r="AB2916" i="1"/>
  <c r="AD2916" i="1"/>
  <c r="AG2916" i="1"/>
  <c r="S2917" i="1"/>
  <c r="W2917" i="1"/>
  <c r="X2917" i="1"/>
  <c r="AC2917" i="1" s="1"/>
  <c r="Y2917" i="1"/>
  <c r="Z2917" i="1"/>
  <c r="AA2917" i="1"/>
  <c r="AB2917" i="1"/>
  <c r="AD2917" i="1"/>
  <c r="AG2917" i="1"/>
  <c r="AR2917" i="1"/>
  <c r="S2918" i="1"/>
  <c r="W2918" i="1"/>
  <c r="X2918" i="1"/>
  <c r="AC2918" i="1" s="1"/>
  <c r="Y2918" i="1"/>
  <c r="Z2918" i="1"/>
  <c r="AA2918" i="1"/>
  <c r="AB2918" i="1"/>
  <c r="AD2918" i="1"/>
  <c r="AG2918" i="1"/>
  <c r="S2919" i="1"/>
  <c r="W2919" i="1"/>
  <c r="X2919" i="1"/>
  <c r="AC2919" i="1" s="1"/>
  <c r="Y2919" i="1"/>
  <c r="Z2919" i="1"/>
  <c r="AA2919" i="1"/>
  <c r="AB2919" i="1"/>
  <c r="AD2919" i="1"/>
  <c r="AG2919" i="1"/>
  <c r="AS2918" i="1" s="1"/>
  <c r="AH2919" i="1"/>
  <c r="AT2919" i="1"/>
  <c r="S2920" i="1"/>
  <c r="W2920" i="1"/>
  <c r="X2920" i="1"/>
  <c r="AC2920" i="1" s="1"/>
  <c r="Y2920" i="1"/>
  <c r="Z2920" i="1"/>
  <c r="AA2920" i="1"/>
  <c r="AB2920" i="1"/>
  <c r="AD2920" i="1"/>
  <c r="AG2920" i="1"/>
  <c r="S2921" i="1"/>
  <c r="W2921" i="1"/>
  <c r="X2921" i="1"/>
  <c r="Y2921" i="1"/>
  <c r="Z2921" i="1"/>
  <c r="AA2921" i="1"/>
  <c r="AB2921" i="1"/>
  <c r="AC2921" i="1"/>
  <c r="AD2921" i="1"/>
  <c r="AG2921" i="1"/>
  <c r="S2922" i="1"/>
  <c r="W2922" i="1"/>
  <c r="X2922" i="1"/>
  <c r="AC2922" i="1" s="1"/>
  <c r="Y2922" i="1"/>
  <c r="Z2922" i="1"/>
  <c r="AA2922" i="1"/>
  <c r="AB2922" i="1"/>
  <c r="AD2922" i="1"/>
  <c r="AG2922" i="1"/>
  <c r="S2923" i="1"/>
  <c r="W2923" i="1"/>
  <c r="X2923" i="1"/>
  <c r="AC2923" i="1" s="1"/>
  <c r="Y2923" i="1"/>
  <c r="Z2923" i="1"/>
  <c r="AA2923" i="1"/>
  <c r="AB2923" i="1"/>
  <c r="AD2923" i="1"/>
  <c r="AG2923" i="1"/>
  <c r="S2924" i="1"/>
  <c r="W2924" i="1"/>
  <c r="X2924" i="1"/>
  <c r="AC2924" i="1" s="1"/>
  <c r="Y2924" i="1"/>
  <c r="Z2924" i="1"/>
  <c r="AA2924" i="1"/>
  <c r="AB2924" i="1"/>
  <c r="AD2924" i="1"/>
  <c r="AE2924" i="1" s="1"/>
  <c r="AG2924" i="1"/>
  <c r="S2925" i="1"/>
  <c r="W2925" i="1"/>
  <c r="X2925" i="1"/>
  <c r="AC2925" i="1" s="1"/>
  <c r="Y2925" i="1"/>
  <c r="Z2925" i="1"/>
  <c r="AA2925" i="1"/>
  <c r="AB2925" i="1"/>
  <c r="AD2925" i="1"/>
  <c r="AG2925" i="1"/>
  <c r="S2926" i="1"/>
  <c r="T2926" i="1" s="1"/>
  <c r="W2926" i="1"/>
  <c r="X2926" i="1"/>
  <c r="AC2926" i="1" s="1"/>
  <c r="Y2926" i="1"/>
  <c r="Z2926" i="1"/>
  <c r="AA2926" i="1"/>
  <c r="AB2926" i="1"/>
  <c r="AD2926" i="1"/>
  <c r="AE2926" i="1" s="1"/>
  <c r="AG2926" i="1"/>
  <c r="AH2926" i="1" s="1"/>
  <c r="AK2926" i="1"/>
  <c r="AP2926" i="1"/>
  <c r="AU2926" i="1"/>
  <c r="S2927" i="1"/>
  <c r="T2927" i="1" s="1"/>
  <c r="W2927" i="1"/>
  <c r="X2927" i="1"/>
  <c r="AC2927" i="1" s="1"/>
  <c r="Y2927" i="1"/>
  <c r="Z2927" i="1"/>
  <c r="AA2927" i="1"/>
  <c r="AB2927" i="1"/>
  <c r="AD2927" i="1"/>
  <c r="AE2927" i="1" s="1"/>
  <c r="AG2927" i="1"/>
  <c r="AH2927" i="1" s="1"/>
  <c r="AJ2927" i="1"/>
  <c r="AP2927" i="1"/>
  <c r="AQ2927" i="1"/>
  <c r="AS2927" i="1"/>
  <c r="S2928" i="1"/>
  <c r="T2928" i="1" s="1"/>
  <c r="W2928" i="1"/>
  <c r="X2928" i="1"/>
  <c r="AC2928" i="1" s="1"/>
  <c r="Y2928" i="1"/>
  <c r="Z2928" i="1"/>
  <c r="AA2928" i="1"/>
  <c r="AB2928" i="1"/>
  <c r="AD2928" i="1"/>
  <c r="AE2928" i="1"/>
  <c r="AG2928" i="1"/>
  <c r="AM2928" i="1" s="1"/>
  <c r="S2929" i="1"/>
  <c r="W2929" i="1"/>
  <c r="X2929" i="1"/>
  <c r="AC2929" i="1" s="1"/>
  <c r="Y2929" i="1"/>
  <c r="Z2929" i="1"/>
  <c r="AA2929" i="1"/>
  <c r="AB2929" i="1"/>
  <c r="AD2929" i="1"/>
  <c r="AG2929" i="1"/>
  <c r="S2930" i="1"/>
  <c r="T2930" i="1" s="1"/>
  <c r="W2930" i="1"/>
  <c r="X2930" i="1"/>
  <c r="AC2930" i="1" s="1"/>
  <c r="Y2930" i="1"/>
  <c r="Z2930" i="1"/>
  <c r="AA2930" i="1"/>
  <c r="AB2930" i="1"/>
  <c r="AD2930" i="1"/>
  <c r="AG2930" i="1"/>
  <c r="S2931" i="1"/>
  <c r="W2931" i="1"/>
  <c r="X2931" i="1"/>
  <c r="AC2931" i="1" s="1"/>
  <c r="Y2931" i="1"/>
  <c r="Z2931" i="1"/>
  <c r="AA2931" i="1"/>
  <c r="AB2931" i="1"/>
  <c r="AD2931" i="1"/>
  <c r="AG2931" i="1"/>
  <c r="AO2930" i="1" s="1"/>
  <c r="S2932" i="1"/>
  <c r="W2932" i="1"/>
  <c r="X2932" i="1"/>
  <c r="AC2932" i="1" s="1"/>
  <c r="Y2932" i="1"/>
  <c r="Z2932" i="1"/>
  <c r="AA2932" i="1"/>
  <c r="AB2932" i="1"/>
  <c r="AD2932" i="1"/>
  <c r="AG2932" i="1"/>
  <c r="S2933" i="1"/>
  <c r="W2933" i="1"/>
  <c r="X2933" i="1"/>
  <c r="AC2933" i="1" s="1"/>
  <c r="Y2933" i="1"/>
  <c r="Z2933" i="1"/>
  <c r="AA2933" i="1"/>
  <c r="AB2933" i="1"/>
  <c r="AD2933" i="1"/>
  <c r="AG2933" i="1"/>
  <c r="S2934" i="1"/>
  <c r="W2934" i="1"/>
  <c r="X2934" i="1"/>
  <c r="AC2934" i="1" s="1"/>
  <c r="Y2934" i="1"/>
  <c r="Z2934" i="1"/>
  <c r="AA2934" i="1"/>
  <c r="AB2934" i="1"/>
  <c r="AD2934" i="1"/>
  <c r="AE2934" i="1" s="1"/>
  <c r="AG2934" i="1"/>
  <c r="S2935" i="1"/>
  <c r="W2935" i="1"/>
  <c r="X2935" i="1"/>
  <c r="Y2935" i="1"/>
  <c r="Z2935" i="1"/>
  <c r="AA2935" i="1"/>
  <c r="AB2935" i="1"/>
  <c r="AC2935" i="1"/>
  <c r="AD2935" i="1"/>
  <c r="AG2935" i="1"/>
  <c r="S2936" i="1"/>
  <c r="T2936" i="1"/>
  <c r="W2936" i="1"/>
  <c r="X2936" i="1"/>
  <c r="AC2936" i="1" s="1"/>
  <c r="Y2936" i="1"/>
  <c r="Z2936" i="1"/>
  <c r="AA2936" i="1"/>
  <c r="AB2936" i="1"/>
  <c r="AD2936" i="1"/>
  <c r="AE2936" i="1"/>
  <c r="AG2936" i="1"/>
  <c r="AQ2936" i="1" s="1"/>
  <c r="AI2936" i="1"/>
  <c r="AO2936" i="1"/>
  <c r="AP2936" i="1"/>
  <c r="AR2936" i="1"/>
  <c r="AU2936" i="1"/>
  <c r="S2937" i="1"/>
  <c r="T2937" i="1"/>
  <c r="W2937" i="1"/>
  <c r="X2937" i="1"/>
  <c r="AC2937" i="1" s="1"/>
  <c r="Y2937" i="1"/>
  <c r="Z2937" i="1"/>
  <c r="AA2937" i="1"/>
  <c r="AB2937" i="1"/>
  <c r="AD2937" i="1"/>
  <c r="AE2937" i="1"/>
  <c r="AG2937" i="1"/>
  <c r="S2938" i="1"/>
  <c r="T2942" i="1" s="1"/>
  <c r="W2938" i="1"/>
  <c r="X2938" i="1"/>
  <c r="Y2938" i="1"/>
  <c r="Z2938" i="1"/>
  <c r="AA2938" i="1"/>
  <c r="AB2938" i="1"/>
  <c r="AC2938" i="1"/>
  <c r="AD2938" i="1"/>
  <c r="AG2938" i="1"/>
  <c r="S2939" i="1"/>
  <c r="W2939" i="1"/>
  <c r="X2939" i="1"/>
  <c r="AC2939" i="1" s="1"/>
  <c r="Y2939" i="1"/>
  <c r="Z2939" i="1"/>
  <c r="AA2939" i="1"/>
  <c r="AB2939" i="1"/>
  <c r="AD2939" i="1"/>
  <c r="AG2939" i="1"/>
  <c r="S2940" i="1"/>
  <c r="W2940" i="1"/>
  <c r="X2940" i="1"/>
  <c r="AC2940" i="1" s="1"/>
  <c r="Y2940" i="1"/>
  <c r="Z2940" i="1"/>
  <c r="AA2940" i="1"/>
  <c r="AB2940" i="1"/>
  <c r="AD2940" i="1"/>
  <c r="AG2940" i="1"/>
  <c r="S2941" i="1"/>
  <c r="W2941" i="1"/>
  <c r="X2941" i="1"/>
  <c r="Y2941" i="1"/>
  <c r="Z2941" i="1"/>
  <c r="AA2941" i="1"/>
  <c r="AB2941" i="1"/>
  <c r="AC2941" i="1"/>
  <c r="AD2941" i="1"/>
  <c r="AG2941" i="1"/>
  <c r="S2942" i="1"/>
  <c r="W2942" i="1"/>
  <c r="X2942" i="1"/>
  <c r="AC2942" i="1" s="1"/>
  <c r="Y2942" i="1"/>
  <c r="Z2942" i="1"/>
  <c r="AA2942" i="1"/>
  <c r="AB2942" i="1"/>
  <c r="AD2942" i="1"/>
  <c r="AG2942" i="1"/>
  <c r="S2943" i="1"/>
  <c r="W2943" i="1"/>
  <c r="X2943" i="1"/>
  <c r="AC2943" i="1" s="1"/>
  <c r="Y2943" i="1"/>
  <c r="Z2943" i="1"/>
  <c r="AA2943" i="1"/>
  <c r="AB2943" i="1"/>
  <c r="AD2943" i="1"/>
  <c r="AG2943" i="1"/>
  <c r="S2944" i="1"/>
  <c r="W2944" i="1"/>
  <c r="X2944" i="1"/>
  <c r="Y2944" i="1"/>
  <c r="Z2944" i="1"/>
  <c r="AA2944" i="1"/>
  <c r="AB2944" i="1"/>
  <c r="AC2944" i="1"/>
  <c r="AD2944" i="1"/>
  <c r="AG2944" i="1"/>
  <c r="S2945" i="1"/>
  <c r="T2946" i="1" s="1"/>
  <c r="W2945" i="1"/>
  <c r="X2945" i="1"/>
  <c r="AC2945" i="1" s="1"/>
  <c r="Y2945" i="1"/>
  <c r="Z2945" i="1"/>
  <c r="AA2945" i="1"/>
  <c r="AB2945" i="1"/>
  <c r="AD2945" i="1"/>
  <c r="AE2945" i="1" s="1"/>
  <c r="AG2945" i="1"/>
  <c r="S2946" i="1"/>
  <c r="W2946" i="1"/>
  <c r="X2946" i="1"/>
  <c r="AC2946" i="1" s="1"/>
  <c r="Y2946" i="1"/>
  <c r="Z2946" i="1"/>
  <c r="AA2946" i="1"/>
  <c r="AB2946" i="1"/>
  <c r="AD2946" i="1"/>
  <c r="AG2946" i="1"/>
  <c r="S2947" i="1"/>
  <c r="T2948" i="1" s="1"/>
  <c r="W2947" i="1"/>
  <c r="X2947" i="1"/>
  <c r="Y2947" i="1"/>
  <c r="Z2947" i="1"/>
  <c r="AA2947" i="1"/>
  <c r="AB2947" i="1"/>
  <c r="AC2947" i="1"/>
  <c r="AD2947" i="1"/>
  <c r="AG2947" i="1"/>
  <c r="S2948" i="1"/>
  <c r="W2948" i="1"/>
  <c r="X2948" i="1"/>
  <c r="AC2948" i="1" s="1"/>
  <c r="Y2948" i="1"/>
  <c r="Z2948" i="1"/>
  <c r="AA2948" i="1"/>
  <c r="AB2948" i="1"/>
  <c r="AD2948" i="1"/>
  <c r="AE2947" i="1" s="1"/>
  <c r="AE2948" i="1"/>
  <c r="AG2948" i="1"/>
  <c r="S2949" i="1"/>
  <c r="T2949" i="1" s="1"/>
  <c r="W2949" i="1"/>
  <c r="X2949" i="1"/>
  <c r="AC2949" i="1" s="1"/>
  <c r="Y2949" i="1"/>
  <c r="Z2949" i="1"/>
  <c r="AA2949" i="1"/>
  <c r="AB2949" i="1"/>
  <c r="AD2949" i="1"/>
  <c r="AE2949" i="1" s="1"/>
  <c r="AG2949" i="1"/>
  <c r="S2950" i="1"/>
  <c r="T2950" i="1" s="1"/>
  <c r="W2950" i="1"/>
  <c r="X2950" i="1"/>
  <c r="Y2950" i="1"/>
  <c r="Z2950" i="1"/>
  <c r="AA2950" i="1"/>
  <c r="AB2950" i="1"/>
  <c r="AC2950" i="1"/>
  <c r="AD2950" i="1"/>
  <c r="AE2950" i="1" s="1"/>
  <c r="AG2950" i="1"/>
  <c r="AQ2950" i="1" s="1"/>
  <c r="S2951" i="1"/>
  <c r="T2952" i="1" s="1"/>
  <c r="W2951" i="1"/>
  <c r="X2951" i="1"/>
  <c r="AC2951" i="1" s="1"/>
  <c r="Y2951" i="1"/>
  <c r="Z2951" i="1"/>
  <c r="AA2951" i="1"/>
  <c r="AB2951" i="1"/>
  <c r="AD2951" i="1"/>
  <c r="AE2951" i="1" s="1"/>
  <c r="AG2951" i="1"/>
  <c r="S2952" i="1"/>
  <c r="W2952" i="1"/>
  <c r="X2952" i="1"/>
  <c r="Y2952" i="1"/>
  <c r="Z2952" i="1"/>
  <c r="AA2952" i="1"/>
  <c r="AB2952" i="1"/>
  <c r="AC2952" i="1"/>
  <c r="AD2952" i="1"/>
  <c r="AE2952" i="1"/>
  <c r="AG2952" i="1"/>
  <c r="AO2952" i="1"/>
  <c r="S2953" i="1"/>
  <c r="W2953" i="1"/>
  <c r="X2953" i="1"/>
  <c r="Y2953" i="1"/>
  <c r="Z2953" i="1"/>
  <c r="AA2953" i="1"/>
  <c r="AB2953" i="1"/>
  <c r="AC2953" i="1"/>
  <c r="AD2953" i="1"/>
  <c r="AG2953" i="1"/>
  <c r="S2954" i="1"/>
  <c r="T2957" i="1" s="1"/>
  <c r="W2954" i="1"/>
  <c r="X2954" i="1"/>
  <c r="AC2954" i="1" s="1"/>
  <c r="Y2954" i="1"/>
  <c r="Z2954" i="1"/>
  <c r="AA2954" i="1"/>
  <c r="AB2954" i="1"/>
  <c r="AD2954" i="1"/>
  <c r="AG2954" i="1"/>
  <c r="S2955" i="1"/>
  <c r="W2955" i="1"/>
  <c r="X2955" i="1"/>
  <c r="Y2955" i="1"/>
  <c r="Z2955" i="1"/>
  <c r="AA2955" i="1"/>
  <c r="AB2955" i="1"/>
  <c r="AC2955" i="1"/>
  <c r="AD2955" i="1"/>
  <c r="AG2955" i="1"/>
  <c r="S2956" i="1"/>
  <c r="T2953" i="1" s="1"/>
  <c r="W2956" i="1"/>
  <c r="X2956" i="1"/>
  <c r="Y2956" i="1"/>
  <c r="Z2956" i="1"/>
  <c r="AA2956" i="1"/>
  <c r="AB2956" i="1"/>
  <c r="AC2956" i="1"/>
  <c r="AD2956" i="1"/>
  <c r="AG2956" i="1"/>
  <c r="S2957" i="1"/>
  <c r="W2957" i="1"/>
  <c r="X2957" i="1"/>
  <c r="Y2957" i="1"/>
  <c r="Z2957" i="1"/>
  <c r="AA2957" i="1"/>
  <c r="AB2957" i="1"/>
  <c r="AC2957" i="1"/>
  <c r="AD2957" i="1"/>
  <c r="AG2957" i="1"/>
  <c r="S2958" i="1"/>
  <c r="W2958" i="1"/>
  <c r="X2958" i="1"/>
  <c r="AC2958" i="1" s="1"/>
  <c r="Y2958" i="1"/>
  <c r="Z2958" i="1"/>
  <c r="AA2958" i="1"/>
  <c r="AB2958" i="1"/>
  <c r="AD2958" i="1"/>
  <c r="AE2958" i="1" s="1"/>
  <c r="AG2958" i="1"/>
  <c r="S2959" i="1"/>
  <c r="W2959" i="1"/>
  <c r="X2959" i="1"/>
  <c r="AC2959" i="1" s="1"/>
  <c r="Y2959" i="1"/>
  <c r="Z2959" i="1"/>
  <c r="AA2959" i="1"/>
  <c r="AB2959" i="1"/>
  <c r="AD2959" i="1"/>
  <c r="AE2959" i="1"/>
  <c r="AG2959" i="1"/>
  <c r="S2960" i="1"/>
  <c r="W2960" i="1"/>
  <c r="X2960" i="1"/>
  <c r="AC2960" i="1" s="1"/>
  <c r="Y2960" i="1"/>
  <c r="Z2960" i="1"/>
  <c r="AA2960" i="1"/>
  <c r="AB2960" i="1"/>
  <c r="AD2960" i="1"/>
  <c r="AG2960" i="1"/>
  <c r="S2961" i="1"/>
  <c r="T2961" i="1" s="1"/>
  <c r="W2961" i="1"/>
  <c r="X2961" i="1"/>
  <c r="AC2961" i="1" s="1"/>
  <c r="Y2961" i="1"/>
  <c r="Z2961" i="1"/>
  <c r="AA2961" i="1"/>
  <c r="AB2961" i="1"/>
  <c r="AD2961" i="1"/>
  <c r="AG2961" i="1"/>
  <c r="S2962" i="1"/>
  <c r="T2962" i="1"/>
  <c r="W2962" i="1"/>
  <c r="X2962" i="1"/>
  <c r="Y2962" i="1"/>
  <c r="Z2962" i="1"/>
  <c r="AA2962" i="1"/>
  <c r="AB2962" i="1"/>
  <c r="AC2962" i="1"/>
  <c r="AD2962" i="1"/>
  <c r="AE2962" i="1"/>
  <c r="AG2962" i="1"/>
  <c r="AQ2962" i="1" s="1"/>
  <c r="S2963" i="1"/>
  <c r="T2965" i="1" s="1"/>
  <c r="W2963" i="1"/>
  <c r="X2963" i="1"/>
  <c r="AC2963" i="1" s="1"/>
  <c r="Y2963" i="1"/>
  <c r="Z2963" i="1"/>
  <c r="AA2963" i="1"/>
  <c r="AB2963" i="1"/>
  <c r="AD2963" i="1"/>
  <c r="AE2963" i="1" s="1"/>
  <c r="AG2963" i="1"/>
  <c r="S2964" i="1"/>
  <c r="W2964" i="1"/>
  <c r="X2964" i="1"/>
  <c r="AC2964" i="1" s="1"/>
  <c r="Y2964" i="1"/>
  <c r="Z2964" i="1"/>
  <c r="AA2964" i="1"/>
  <c r="AB2964" i="1"/>
  <c r="AD2964" i="1"/>
  <c r="AG2964" i="1"/>
  <c r="S2965" i="1"/>
  <c r="W2965" i="1"/>
  <c r="X2965" i="1"/>
  <c r="AC2965" i="1" s="1"/>
  <c r="Y2965" i="1"/>
  <c r="Z2965" i="1"/>
  <c r="AA2965" i="1"/>
  <c r="AB2965" i="1"/>
  <c r="AD2965" i="1"/>
  <c r="AG2965" i="1"/>
  <c r="AO2964" i="1" s="1"/>
  <c r="S2966" i="1"/>
  <c r="T2966" i="1" s="1"/>
  <c r="W2966" i="1"/>
  <c r="X2966" i="1"/>
  <c r="AC2966" i="1" s="1"/>
  <c r="Y2966" i="1"/>
  <c r="Z2966" i="1"/>
  <c r="AA2966" i="1"/>
  <c r="AB2966" i="1"/>
  <c r="AD2966" i="1"/>
  <c r="AE2966" i="1" s="1"/>
  <c r="AG2966" i="1"/>
  <c r="AQ2966" i="1" s="1"/>
  <c r="S2967" i="1"/>
  <c r="W2967" i="1"/>
  <c r="X2967" i="1"/>
  <c r="AC2967" i="1" s="1"/>
  <c r="Y2967" i="1"/>
  <c r="Z2967" i="1"/>
  <c r="AA2967" i="1"/>
  <c r="AB2967" i="1"/>
  <c r="AD2967" i="1"/>
  <c r="AE2967" i="1" s="1"/>
  <c r="AG2967" i="1"/>
  <c r="AO2968" i="1" s="1"/>
  <c r="S2968" i="1"/>
  <c r="T2968" i="1" s="1"/>
  <c r="W2968" i="1"/>
  <c r="X2968" i="1"/>
  <c r="Y2968" i="1"/>
  <c r="Z2968" i="1"/>
  <c r="AA2968" i="1"/>
  <c r="AB2968" i="1"/>
  <c r="AC2968" i="1"/>
  <c r="AD2968" i="1"/>
  <c r="AG2968" i="1"/>
  <c r="S2969" i="1"/>
  <c r="W2969" i="1"/>
  <c r="X2969" i="1"/>
  <c r="AC2969" i="1" s="1"/>
  <c r="Y2969" i="1"/>
  <c r="Z2969" i="1"/>
  <c r="AA2969" i="1"/>
  <c r="AB2969" i="1"/>
  <c r="AD2969" i="1"/>
  <c r="AE2971" i="1" s="1"/>
  <c r="AG2969" i="1"/>
  <c r="S2970" i="1"/>
  <c r="T2970" i="1" s="1"/>
  <c r="W2970" i="1"/>
  <c r="X2970" i="1"/>
  <c r="AC2970" i="1" s="1"/>
  <c r="Y2970" i="1"/>
  <c r="Z2970" i="1"/>
  <c r="AA2970" i="1"/>
  <c r="AB2970" i="1"/>
  <c r="AD2970" i="1"/>
  <c r="AG2970" i="1"/>
  <c r="S2971" i="1"/>
  <c r="T2971" i="1" s="1"/>
  <c r="W2971" i="1"/>
  <c r="X2971" i="1"/>
  <c r="AC2971" i="1" s="1"/>
  <c r="Y2971" i="1"/>
  <c r="Z2971" i="1"/>
  <c r="AA2971" i="1"/>
  <c r="AB2971" i="1"/>
  <c r="AD2971" i="1"/>
  <c r="AE2970" i="1" s="1"/>
  <c r="AG2971" i="1"/>
  <c r="S2972" i="1"/>
  <c r="T2972" i="1"/>
  <c r="W2972" i="1"/>
  <c r="X2972" i="1"/>
  <c r="Y2972" i="1"/>
  <c r="Z2972" i="1"/>
  <c r="AA2972" i="1"/>
  <c r="AB2972" i="1"/>
  <c r="AC2972" i="1"/>
  <c r="AD2972" i="1"/>
  <c r="AE2973" i="1" s="1"/>
  <c r="AE2972" i="1"/>
  <c r="AG2972" i="1"/>
  <c r="S2973" i="1"/>
  <c r="T2973" i="1"/>
  <c r="W2973" i="1"/>
  <c r="X2973" i="1"/>
  <c r="AC2973" i="1" s="1"/>
  <c r="Y2973" i="1"/>
  <c r="Z2973" i="1"/>
  <c r="AA2973" i="1"/>
  <c r="AB2973" i="1"/>
  <c r="AD2973" i="1"/>
  <c r="AG2973" i="1"/>
  <c r="S2974" i="1"/>
  <c r="T2974" i="1" s="1"/>
  <c r="W2974" i="1"/>
  <c r="X2974" i="1"/>
  <c r="AC2974" i="1" s="1"/>
  <c r="Y2974" i="1"/>
  <c r="Z2974" i="1"/>
  <c r="AA2974" i="1"/>
  <c r="AB2974" i="1"/>
  <c r="AD2974" i="1"/>
  <c r="AE2974" i="1" s="1"/>
  <c r="AG2974" i="1"/>
  <c r="AQ2974" i="1" s="1"/>
  <c r="S2975" i="1"/>
  <c r="T2975" i="1" s="1"/>
  <c r="W2975" i="1"/>
  <c r="X2975" i="1"/>
  <c r="Y2975" i="1"/>
  <c r="Z2975" i="1"/>
  <c r="AA2975" i="1"/>
  <c r="AB2975" i="1"/>
  <c r="AC2975" i="1"/>
  <c r="AD2975" i="1"/>
  <c r="AE2975" i="1" s="1"/>
  <c r="AG2975" i="1"/>
  <c r="S2976" i="1"/>
  <c r="W2976" i="1"/>
  <c r="X2976" i="1"/>
  <c r="AC2976" i="1" s="1"/>
  <c r="Y2976" i="1"/>
  <c r="Z2976" i="1"/>
  <c r="AA2976" i="1"/>
  <c r="AB2976" i="1"/>
  <c r="AD2976" i="1"/>
  <c r="AG2976" i="1"/>
  <c r="AP2976" i="1" s="1"/>
  <c r="S2977" i="1"/>
  <c r="T2977" i="1" s="1"/>
  <c r="W2977" i="1"/>
  <c r="X2977" i="1"/>
  <c r="AC2977" i="1" s="1"/>
  <c r="Y2977" i="1"/>
  <c r="Z2977" i="1"/>
  <c r="AA2977" i="1"/>
  <c r="AB2977" i="1"/>
  <c r="AD2977" i="1"/>
  <c r="AG2977" i="1"/>
  <c r="S2978" i="1"/>
  <c r="W2978" i="1"/>
  <c r="X2978" i="1"/>
  <c r="AC2978" i="1" s="1"/>
  <c r="Y2978" i="1"/>
  <c r="Z2978" i="1"/>
  <c r="AA2978" i="1"/>
  <c r="AB2978" i="1"/>
  <c r="AD2978" i="1"/>
  <c r="AG2978" i="1"/>
  <c r="S2979" i="1"/>
  <c r="W2979" i="1"/>
  <c r="X2979" i="1"/>
  <c r="Y2979" i="1"/>
  <c r="Z2979" i="1"/>
  <c r="AA2979" i="1"/>
  <c r="AB2979" i="1"/>
  <c r="AC2979" i="1"/>
  <c r="AD2979" i="1"/>
  <c r="AG2979" i="1"/>
  <c r="S2980" i="1"/>
  <c r="W2980" i="1"/>
  <c r="X2980" i="1"/>
  <c r="AC2980" i="1" s="1"/>
  <c r="Y2980" i="1"/>
  <c r="Z2980" i="1"/>
  <c r="AA2980" i="1"/>
  <c r="AB2980" i="1"/>
  <c r="AD2980" i="1"/>
  <c r="AG2980" i="1"/>
  <c r="S2981" i="1"/>
  <c r="T2981" i="1" s="1"/>
  <c r="W2981" i="1"/>
  <c r="X2981" i="1"/>
  <c r="AC2981" i="1" s="1"/>
  <c r="Y2981" i="1"/>
  <c r="Z2981" i="1"/>
  <c r="AA2981" i="1"/>
  <c r="AB2981" i="1"/>
  <c r="AD2981" i="1"/>
  <c r="AE2981" i="1" s="1"/>
  <c r="AG2981" i="1"/>
  <c r="AO2981" i="1" s="1"/>
  <c r="S2982" i="1"/>
  <c r="W2982" i="1"/>
  <c r="X2982" i="1"/>
  <c r="AC2982" i="1" s="1"/>
  <c r="Y2982" i="1"/>
  <c r="Z2982" i="1"/>
  <c r="AA2982" i="1"/>
  <c r="AB2982" i="1"/>
  <c r="AD2982" i="1"/>
  <c r="AE2982" i="1" s="1"/>
  <c r="AG2982" i="1"/>
  <c r="S2983" i="1"/>
  <c r="T2983" i="1" s="1"/>
  <c r="W2983" i="1"/>
  <c r="X2983" i="1"/>
  <c r="AC2983" i="1" s="1"/>
  <c r="Y2983" i="1"/>
  <c r="Z2983" i="1"/>
  <c r="AA2983" i="1"/>
  <c r="AB2983" i="1"/>
  <c r="AD2983" i="1"/>
  <c r="AG2983" i="1"/>
  <c r="S2984" i="1"/>
  <c r="W2984" i="1"/>
  <c r="X2984" i="1"/>
  <c r="AC2984" i="1" s="1"/>
  <c r="Y2984" i="1"/>
  <c r="Z2984" i="1"/>
  <c r="AA2984" i="1"/>
  <c r="AB2984" i="1"/>
  <c r="AD2984" i="1"/>
  <c r="AG2984" i="1"/>
  <c r="S2985" i="1"/>
  <c r="T2985" i="1"/>
  <c r="W2985" i="1"/>
  <c r="X2985" i="1"/>
  <c r="AC2985" i="1" s="1"/>
  <c r="Y2985" i="1"/>
  <c r="Z2985" i="1"/>
  <c r="AA2985" i="1"/>
  <c r="AB2985" i="1"/>
  <c r="AD2985" i="1"/>
  <c r="AG2985" i="1"/>
  <c r="S2986" i="1"/>
  <c r="W2986" i="1"/>
  <c r="X2986" i="1"/>
  <c r="Y2986" i="1"/>
  <c r="Z2986" i="1"/>
  <c r="AA2986" i="1"/>
  <c r="AB2986" i="1"/>
  <c r="AC2986" i="1"/>
  <c r="AD2986" i="1"/>
  <c r="AG2986" i="1"/>
  <c r="S2987" i="1"/>
  <c r="T2987" i="1"/>
  <c r="W2987" i="1"/>
  <c r="X2987" i="1"/>
  <c r="AC2987" i="1" s="1"/>
  <c r="Y2987" i="1"/>
  <c r="Z2987" i="1"/>
  <c r="AA2987" i="1"/>
  <c r="AB2987" i="1"/>
  <c r="AD2987" i="1"/>
  <c r="AG2987" i="1"/>
  <c r="S2988" i="1"/>
  <c r="W2988" i="1"/>
  <c r="X2988" i="1"/>
  <c r="Y2988" i="1"/>
  <c r="Z2988" i="1"/>
  <c r="AA2988" i="1"/>
  <c r="AB2988" i="1"/>
  <c r="AC2988" i="1"/>
  <c r="AD2988" i="1"/>
  <c r="AG2988" i="1"/>
  <c r="AU2988" i="1"/>
  <c r="S2989" i="1"/>
  <c r="T2989" i="1" s="1"/>
  <c r="W2989" i="1"/>
  <c r="X2989" i="1"/>
  <c r="AC2989" i="1" s="1"/>
  <c r="Y2989" i="1"/>
  <c r="Z2989" i="1"/>
  <c r="AA2989" i="1"/>
  <c r="AB2989" i="1"/>
  <c r="AD2989" i="1"/>
  <c r="AE2989" i="1" s="1"/>
  <c r="AG2989" i="1"/>
  <c r="AL2989" i="1" s="1"/>
  <c r="S2990" i="1"/>
  <c r="T2990" i="1" s="1"/>
  <c r="W2990" i="1"/>
  <c r="X2990" i="1"/>
  <c r="AC2990" i="1" s="1"/>
  <c r="Y2990" i="1"/>
  <c r="Z2990" i="1"/>
  <c r="AA2990" i="1"/>
  <c r="AB2990" i="1"/>
  <c r="AD2990" i="1"/>
  <c r="AG2990" i="1"/>
  <c r="S2991" i="1"/>
  <c r="W2991" i="1"/>
  <c r="X2991" i="1"/>
  <c r="AC2991" i="1" s="1"/>
  <c r="Y2991" i="1"/>
  <c r="Z2991" i="1"/>
  <c r="AA2991" i="1"/>
  <c r="AB2991" i="1"/>
  <c r="AD2991" i="1"/>
  <c r="AE2991" i="1" s="1"/>
  <c r="AG2991" i="1"/>
  <c r="AO2992" i="1" s="1"/>
  <c r="S2992" i="1"/>
  <c r="W2992" i="1"/>
  <c r="X2992" i="1"/>
  <c r="AC2992" i="1" s="1"/>
  <c r="Y2992" i="1"/>
  <c r="Z2992" i="1"/>
  <c r="AA2992" i="1"/>
  <c r="AB2992" i="1"/>
  <c r="AD2992" i="1"/>
  <c r="AG2992" i="1"/>
  <c r="S2993" i="1"/>
  <c r="W2993" i="1"/>
  <c r="X2993" i="1"/>
  <c r="AC2993" i="1" s="1"/>
  <c r="Y2993" i="1"/>
  <c r="Z2993" i="1"/>
  <c r="AA2993" i="1"/>
  <c r="AB2993" i="1"/>
  <c r="AD2993" i="1"/>
  <c r="AG2993" i="1"/>
  <c r="S2994" i="1"/>
  <c r="T2994" i="1" s="1"/>
  <c r="W2994" i="1"/>
  <c r="X2994" i="1"/>
  <c r="AC2994" i="1" s="1"/>
  <c r="Y2994" i="1"/>
  <c r="Z2994" i="1"/>
  <c r="AA2994" i="1"/>
  <c r="AB2994" i="1"/>
  <c r="AD2994" i="1"/>
  <c r="AG2994" i="1"/>
  <c r="S2995" i="1"/>
  <c r="T2995" i="1" s="1"/>
  <c r="W2995" i="1"/>
  <c r="X2995" i="1"/>
  <c r="AC2995" i="1" s="1"/>
  <c r="Y2995" i="1"/>
  <c r="Z2995" i="1"/>
  <c r="AA2995" i="1"/>
  <c r="AB2995" i="1"/>
  <c r="AD2995" i="1"/>
  <c r="AE2995" i="1"/>
  <c r="AG2995" i="1"/>
  <c r="AL2995" i="1" s="1"/>
  <c r="S2996" i="1"/>
  <c r="W2996" i="1"/>
  <c r="X2996" i="1"/>
  <c r="AC2996" i="1" s="1"/>
  <c r="Y2996" i="1"/>
  <c r="Z2996" i="1"/>
  <c r="AA2996" i="1"/>
  <c r="AB2996" i="1"/>
  <c r="AD2996" i="1"/>
  <c r="AE2998" i="1" s="1"/>
  <c r="AG2996" i="1"/>
  <c r="S2997" i="1"/>
  <c r="W2997" i="1"/>
  <c r="X2997" i="1"/>
  <c r="AC2997" i="1" s="1"/>
  <c r="Y2997" i="1"/>
  <c r="Z2997" i="1"/>
  <c r="AA2997" i="1"/>
  <c r="AB2997" i="1"/>
  <c r="AD2997" i="1"/>
  <c r="AG2997" i="1"/>
  <c r="S2998" i="1"/>
  <c r="W2998" i="1"/>
  <c r="X2998" i="1"/>
  <c r="AC2998" i="1" s="1"/>
  <c r="Y2998" i="1"/>
  <c r="Z2998" i="1"/>
  <c r="AA2998" i="1"/>
  <c r="AB2998" i="1"/>
  <c r="AD2998" i="1"/>
  <c r="AG2998" i="1"/>
  <c r="S2999" i="1"/>
  <c r="W2999" i="1"/>
  <c r="X2999" i="1"/>
  <c r="AC2999" i="1" s="1"/>
  <c r="Y2999" i="1"/>
  <c r="Z2999" i="1"/>
  <c r="AA2999" i="1"/>
  <c r="AB2999" i="1"/>
  <c r="AD2999" i="1"/>
  <c r="AG2999" i="1"/>
  <c r="S3000" i="1"/>
  <c r="T3000" i="1" s="1"/>
  <c r="W3000" i="1"/>
  <c r="X3000" i="1"/>
  <c r="AC3000" i="1" s="1"/>
  <c r="Y3000" i="1"/>
  <c r="Z3000" i="1"/>
  <c r="AA3000" i="1"/>
  <c r="AB3000" i="1"/>
  <c r="AD3000" i="1"/>
  <c r="AG3000" i="1"/>
  <c r="S3001" i="1"/>
  <c r="W3001" i="1"/>
  <c r="X3001" i="1"/>
  <c r="AC3001" i="1" s="1"/>
  <c r="Y3001" i="1"/>
  <c r="Z3001" i="1"/>
  <c r="AA3001" i="1"/>
  <c r="AB3001" i="1"/>
  <c r="AD3001" i="1"/>
  <c r="AG3001" i="1"/>
  <c r="AR3002" i="1" s="1"/>
  <c r="S3002" i="1"/>
  <c r="W3002" i="1"/>
  <c r="X3002" i="1"/>
  <c r="AC3002" i="1" s="1"/>
  <c r="Y3002" i="1"/>
  <c r="Z3002" i="1"/>
  <c r="AA3002" i="1"/>
  <c r="AB3002" i="1"/>
  <c r="AD3002" i="1"/>
  <c r="AG3002" i="1"/>
  <c r="S3003" i="1"/>
  <c r="W3003" i="1"/>
  <c r="X3003" i="1"/>
  <c r="AC3003" i="1" s="1"/>
  <c r="Y3003" i="1"/>
  <c r="Z3003" i="1"/>
  <c r="AA3003" i="1"/>
  <c r="AB3003" i="1"/>
  <c r="AD3003" i="1"/>
  <c r="AE3001" i="1" s="1"/>
  <c r="AG3003" i="1"/>
  <c r="S3004" i="1"/>
  <c r="W3004" i="1"/>
  <c r="X3004" i="1"/>
  <c r="Y3004" i="1"/>
  <c r="Z3004" i="1"/>
  <c r="AA3004" i="1"/>
  <c r="AB3004" i="1"/>
  <c r="AC3004" i="1"/>
  <c r="AD3004" i="1"/>
  <c r="AG3004" i="1"/>
  <c r="S3005" i="1"/>
  <c r="W3005" i="1"/>
  <c r="X3005" i="1"/>
  <c r="AC3005" i="1" s="1"/>
  <c r="Y3005" i="1"/>
  <c r="Z3005" i="1"/>
  <c r="AA3005" i="1"/>
  <c r="AB3005" i="1"/>
  <c r="AD3005" i="1"/>
  <c r="AG3005" i="1"/>
  <c r="AI3005" i="1" s="1"/>
  <c r="S3006" i="1"/>
  <c r="T3006" i="1" s="1"/>
  <c r="W3006" i="1"/>
  <c r="X3006" i="1"/>
  <c r="AC3006" i="1" s="1"/>
  <c r="Y3006" i="1"/>
  <c r="Z3006" i="1"/>
  <c r="AA3006" i="1"/>
  <c r="AB3006" i="1"/>
  <c r="AD3006" i="1"/>
  <c r="AG3006" i="1"/>
  <c r="S3007" i="1"/>
  <c r="T3008" i="1" s="1"/>
  <c r="W3007" i="1"/>
  <c r="X3007" i="1"/>
  <c r="AC3007" i="1" s="1"/>
  <c r="Y3007" i="1"/>
  <c r="Z3007" i="1"/>
  <c r="AA3007" i="1"/>
  <c r="AB3007" i="1"/>
  <c r="AD3007" i="1"/>
  <c r="AE3007" i="1" s="1"/>
  <c r="AG3007" i="1"/>
  <c r="AO3008" i="1" s="1"/>
  <c r="S3008" i="1"/>
  <c r="W3008" i="1"/>
  <c r="X3008" i="1"/>
  <c r="AC3008" i="1" s="1"/>
  <c r="Y3008" i="1"/>
  <c r="Z3008" i="1"/>
  <c r="AA3008" i="1"/>
  <c r="AB3008" i="1"/>
  <c r="AD3008" i="1"/>
  <c r="AE3008" i="1"/>
  <c r="AG3008" i="1"/>
  <c r="AR3008" i="1" s="1"/>
  <c r="S3009" i="1"/>
  <c r="T3009" i="1"/>
  <c r="W3009" i="1"/>
  <c r="X3009" i="1"/>
  <c r="AC3009" i="1" s="1"/>
  <c r="Y3009" i="1"/>
  <c r="Z3009" i="1"/>
  <c r="AA3009" i="1"/>
  <c r="AB3009" i="1"/>
  <c r="AD3009" i="1"/>
  <c r="AE3009" i="1" s="1"/>
  <c r="AG3009" i="1"/>
  <c r="AI3009" i="1" s="1"/>
  <c r="AL3009" i="1"/>
  <c r="S3010" i="1"/>
  <c r="T3010" i="1"/>
  <c r="W3010" i="1"/>
  <c r="X3010" i="1"/>
  <c r="AC3010" i="1" s="1"/>
  <c r="Y3010" i="1"/>
  <c r="Z3010" i="1"/>
  <c r="AA3010" i="1"/>
  <c r="AB3010" i="1"/>
  <c r="AD3010" i="1"/>
  <c r="AE3010" i="1"/>
  <c r="AG3010" i="1"/>
  <c r="AQ3010" i="1" s="1"/>
  <c r="AH3010" i="1"/>
  <c r="AI3010" i="1"/>
  <c r="AM3010" i="1"/>
  <c r="AO3010" i="1"/>
  <c r="AP3010" i="1"/>
  <c r="AR3010" i="1"/>
  <c r="AT3010" i="1"/>
  <c r="S3011" i="1"/>
  <c r="W3011" i="1"/>
  <c r="X3011" i="1"/>
  <c r="AC3011" i="1" s="1"/>
  <c r="Y3011" i="1"/>
  <c r="Z3011" i="1"/>
  <c r="AA3011" i="1"/>
  <c r="AB3011" i="1"/>
  <c r="AD3011" i="1"/>
  <c r="AG3011" i="1"/>
  <c r="S3012" i="1"/>
  <c r="W3012" i="1"/>
  <c r="X3012" i="1"/>
  <c r="AC3012" i="1" s="1"/>
  <c r="Y3012" i="1"/>
  <c r="Z3012" i="1"/>
  <c r="AA3012" i="1"/>
  <c r="AB3012" i="1"/>
  <c r="AD3012" i="1"/>
  <c r="AG3012" i="1"/>
  <c r="AQ3015" i="1" s="1"/>
  <c r="S3013" i="1"/>
  <c r="T3011" i="1" s="1"/>
  <c r="W3013" i="1"/>
  <c r="X3013" i="1"/>
  <c r="AC3013" i="1" s="1"/>
  <c r="Y3013" i="1"/>
  <c r="Z3013" i="1"/>
  <c r="AA3013" i="1"/>
  <c r="AB3013" i="1"/>
  <c r="AD3013" i="1"/>
  <c r="AG3013" i="1"/>
  <c r="S3014" i="1"/>
  <c r="W3014" i="1"/>
  <c r="X3014" i="1"/>
  <c r="AC3014" i="1" s="1"/>
  <c r="Y3014" i="1"/>
  <c r="Z3014" i="1"/>
  <c r="AA3014" i="1"/>
  <c r="AB3014" i="1"/>
  <c r="AD3014" i="1"/>
  <c r="AE3014" i="1"/>
  <c r="AG3014" i="1"/>
  <c r="AO3015" i="1" s="1"/>
  <c r="S3015" i="1"/>
  <c r="W3015" i="1"/>
  <c r="X3015" i="1"/>
  <c r="AC3015" i="1" s="1"/>
  <c r="Y3015" i="1"/>
  <c r="Z3015" i="1"/>
  <c r="AA3015" i="1"/>
  <c r="AB3015" i="1"/>
  <c r="AD3015" i="1"/>
  <c r="AG3015" i="1"/>
  <c r="S3016" i="1"/>
  <c r="T3016" i="1"/>
  <c r="W3016" i="1"/>
  <c r="X3016" i="1"/>
  <c r="Y3016" i="1"/>
  <c r="Z3016" i="1"/>
  <c r="AA3016" i="1"/>
  <c r="AB3016" i="1"/>
  <c r="AC3016" i="1"/>
  <c r="AD3016" i="1"/>
  <c r="AE3016" i="1"/>
  <c r="AG3016" i="1"/>
  <c r="AQ3016" i="1" s="1"/>
  <c r="AP3016" i="1"/>
  <c r="AR3016" i="1"/>
  <c r="AT3016" i="1"/>
  <c r="S3017" i="1"/>
  <c r="T3017" i="1"/>
  <c r="W3017" i="1"/>
  <c r="X3017" i="1"/>
  <c r="AC3017" i="1" s="1"/>
  <c r="Y3017" i="1"/>
  <c r="Z3017" i="1"/>
  <c r="AA3017" i="1"/>
  <c r="AB3017" i="1"/>
  <c r="AD3017" i="1"/>
  <c r="AE3017" i="1" s="1"/>
  <c r="AG3017" i="1"/>
  <c r="AQ3017" i="1" s="1"/>
  <c r="AO3017" i="1"/>
  <c r="S3018" i="1"/>
  <c r="T3018" i="1" s="1"/>
  <c r="W3018" i="1"/>
  <c r="X3018" i="1"/>
  <c r="AC3018" i="1" s="1"/>
  <c r="Y3018" i="1"/>
  <c r="Z3018" i="1"/>
  <c r="AA3018" i="1"/>
  <c r="AB3018" i="1"/>
  <c r="AD3018" i="1"/>
  <c r="AG3018" i="1"/>
  <c r="S3019" i="1"/>
  <c r="W3019" i="1"/>
  <c r="X3019" i="1"/>
  <c r="AC3019" i="1" s="1"/>
  <c r="Y3019" i="1"/>
  <c r="Z3019" i="1"/>
  <c r="AA3019" i="1"/>
  <c r="AB3019" i="1"/>
  <c r="AD3019" i="1"/>
  <c r="AG3019" i="1"/>
  <c r="S3020" i="1"/>
  <c r="T3022" i="1" s="1"/>
  <c r="W3020" i="1"/>
  <c r="X3020" i="1"/>
  <c r="AC3020" i="1" s="1"/>
  <c r="Y3020" i="1"/>
  <c r="Z3020" i="1"/>
  <c r="AA3020" i="1"/>
  <c r="AB3020" i="1"/>
  <c r="AD3020" i="1"/>
  <c r="AG3020" i="1"/>
  <c r="AQ3021" i="1" s="1"/>
  <c r="S3021" i="1"/>
  <c r="W3021" i="1"/>
  <c r="X3021" i="1"/>
  <c r="AC3021" i="1" s="1"/>
  <c r="Y3021" i="1"/>
  <c r="Z3021" i="1"/>
  <c r="AA3021" i="1"/>
  <c r="AB3021" i="1"/>
  <c r="AD3021" i="1"/>
  <c r="AG3021" i="1"/>
  <c r="S3022" i="1"/>
  <c r="W3022" i="1"/>
  <c r="X3022" i="1"/>
  <c r="Y3022" i="1"/>
  <c r="Z3022" i="1"/>
  <c r="AA3022" i="1"/>
  <c r="AB3022" i="1"/>
  <c r="AC3022" i="1"/>
  <c r="AD3022" i="1"/>
  <c r="AG3022" i="1"/>
  <c r="S3023" i="1"/>
  <c r="W3023" i="1"/>
  <c r="X3023" i="1"/>
  <c r="AC3023" i="1" s="1"/>
  <c r="Y3023" i="1"/>
  <c r="Z3023" i="1"/>
  <c r="AA3023" i="1"/>
  <c r="AB3023" i="1"/>
  <c r="AD3023" i="1"/>
  <c r="AE3021" i="1" s="1"/>
  <c r="AG3023" i="1"/>
  <c r="S3024" i="1"/>
  <c r="W3024" i="1"/>
  <c r="X3024" i="1"/>
  <c r="AC3024" i="1" s="1"/>
  <c r="Y3024" i="1"/>
  <c r="Z3024" i="1"/>
  <c r="AA3024" i="1"/>
  <c r="AB3024" i="1"/>
  <c r="AD3024" i="1"/>
  <c r="AG3024" i="1"/>
  <c r="AI3030" i="1" s="1"/>
  <c r="S3025" i="1"/>
  <c r="W3025" i="1"/>
  <c r="X3025" i="1"/>
  <c r="AC3025" i="1" s="1"/>
  <c r="Y3025" i="1"/>
  <c r="Z3025" i="1"/>
  <c r="AA3025" i="1"/>
  <c r="AB3025" i="1"/>
  <c r="AD3025" i="1"/>
  <c r="AE3028" i="1" s="1"/>
  <c r="AG3025" i="1"/>
  <c r="S3026" i="1"/>
  <c r="W3026" i="1"/>
  <c r="X3026" i="1"/>
  <c r="Y3026" i="1"/>
  <c r="Z3026" i="1"/>
  <c r="AA3026" i="1"/>
  <c r="AB3026" i="1"/>
  <c r="AC3026" i="1"/>
  <c r="AD3026" i="1"/>
  <c r="AG3026" i="1"/>
  <c r="S3027" i="1"/>
  <c r="W3027" i="1"/>
  <c r="X3027" i="1"/>
  <c r="AC3027" i="1" s="1"/>
  <c r="Y3027" i="1"/>
  <c r="Z3027" i="1"/>
  <c r="AA3027" i="1"/>
  <c r="AB3027" i="1"/>
  <c r="AD3027" i="1"/>
  <c r="AG3027" i="1"/>
  <c r="S3028" i="1"/>
  <c r="W3028" i="1"/>
  <c r="X3028" i="1"/>
  <c r="AC3028" i="1" s="1"/>
  <c r="Y3028" i="1"/>
  <c r="Z3028" i="1"/>
  <c r="AA3028" i="1"/>
  <c r="AB3028" i="1"/>
  <c r="AD3028" i="1"/>
  <c r="AG3028" i="1"/>
  <c r="AU3026" i="1" s="1"/>
  <c r="S3029" i="1"/>
  <c r="W3029" i="1"/>
  <c r="X3029" i="1"/>
  <c r="AC3029" i="1" s="1"/>
  <c r="Y3029" i="1"/>
  <c r="Z3029" i="1"/>
  <c r="AA3029" i="1"/>
  <c r="AB3029" i="1"/>
  <c r="AD3029" i="1"/>
  <c r="AG3029" i="1"/>
  <c r="S3030" i="1"/>
  <c r="W3030" i="1"/>
  <c r="X3030" i="1"/>
  <c r="Y3030" i="1"/>
  <c r="Z3030" i="1"/>
  <c r="AA3030" i="1"/>
  <c r="AB3030" i="1"/>
  <c r="AC3030" i="1"/>
  <c r="AD3030" i="1"/>
  <c r="AG3030" i="1"/>
  <c r="AH3030" i="1"/>
  <c r="S3031" i="1"/>
  <c r="W3031" i="1"/>
  <c r="X3031" i="1"/>
  <c r="AC3031" i="1" s="1"/>
  <c r="Y3031" i="1"/>
  <c r="Z3031" i="1"/>
  <c r="AA3031" i="1"/>
  <c r="AB3031" i="1"/>
  <c r="AD3031" i="1"/>
  <c r="AG3031" i="1"/>
  <c r="S3032" i="1"/>
  <c r="W3032" i="1"/>
  <c r="X3032" i="1"/>
  <c r="AC3032" i="1" s="1"/>
  <c r="Y3032" i="1"/>
  <c r="Z3032" i="1"/>
  <c r="AA3032" i="1"/>
  <c r="AB3032" i="1"/>
  <c r="AD3032" i="1"/>
  <c r="AG3032" i="1"/>
  <c r="S3033" i="1"/>
  <c r="W3033" i="1"/>
  <c r="X3033" i="1"/>
  <c r="AC3033" i="1" s="1"/>
  <c r="Y3033" i="1"/>
  <c r="Z3033" i="1"/>
  <c r="AA3033" i="1"/>
  <c r="AB3033" i="1"/>
  <c r="AD3033" i="1"/>
  <c r="AE3034" i="1" s="1"/>
  <c r="AG3033" i="1"/>
  <c r="AL3031" i="1" s="1"/>
  <c r="S3034" i="1"/>
  <c r="T3032" i="1" s="1"/>
  <c r="W3034" i="1"/>
  <c r="X3034" i="1"/>
  <c r="AC3034" i="1" s="1"/>
  <c r="Y3034" i="1"/>
  <c r="Z3034" i="1"/>
  <c r="AA3034" i="1"/>
  <c r="AB3034" i="1"/>
  <c r="AD3034" i="1"/>
  <c r="AG3034" i="1"/>
  <c r="S3035" i="1"/>
  <c r="W3035" i="1"/>
  <c r="X3035" i="1"/>
  <c r="Y3035" i="1"/>
  <c r="Z3035" i="1"/>
  <c r="AA3035" i="1"/>
  <c r="AB3035" i="1"/>
  <c r="AC3035" i="1"/>
  <c r="AD3035" i="1"/>
  <c r="AE3036" i="1" s="1"/>
  <c r="AE3035" i="1"/>
  <c r="AG3035" i="1"/>
  <c r="AI3035" i="1" s="1"/>
  <c r="S3036" i="1"/>
  <c r="T3036" i="1" s="1"/>
  <c r="W3036" i="1"/>
  <c r="X3036" i="1"/>
  <c r="AC3036" i="1" s="1"/>
  <c r="Y3036" i="1"/>
  <c r="Z3036" i="1"/>
  <c r="AA3036" i="1"/>
  <c r="AB3036" i="1"/>
  <c r="AD3036" i="1"/>
  <c r="AG3036" i="1"/>
  <c r="S3037" i="1"/>
  <c r="W3037" i="1"/>
  <c r="X3037" i="1"/>
  <c r="AC3037" i="1" s="1"/>
  <c r="Y3037" i="1"/>
  <c r="Z3037" i="1"/>
  <c r="AA3037" i="1"/>
  <c r="AB3037" i="1"/>
  <c r="AD3037" i="1"/>
  <c r="AG3037" i="1"/>
  <c r="S3038" i="1"/>
  <c r="W3038" i="1"/>
  <c r="X3038" i="1"/>
  <c r="AC3038" i="1" s="1"/>
  <c r="Y3038" i="1"/>
  <c r="Z3038" i="1"/>
  <c r="AA3038" i="1"/>
  <c r="AB3038" i="1"/>
  <c r="AD3038" i="1"/>
  <c r="AG3038" i="1"/>
  <c r="S3039" i="1"/>
  <c r="T3039" i="1" s="1"/>
  <c r="W3039" i="1"/>
  <c r="X3039" i="1"/>
  <c r="AC3039" i="1" s="1"/>
  <c r="Y3039" i="1"/>
  <c r="Z3039" i="1"/>
  <c r="AA3039" i="1"/>
  <c r="AB3039" i="1"/>
  <c r="AD3039" i="1"/>
  <c r="AE3038" i="1" s="1"/>
  <c r="AG3039" i="1"/>
  <c r="S3040" i="1"/>
  <c r="W3040" i="1"/>
  <c r="X3040" i="1"/>
  <c r="AC3040" i="1" s="1"/>
  <c r="Y3040" i="1"/>
  <c r="Z3040" i="1"/>
  <c r="AA3040" i="1"/>
  <c r="AB3040" i="1"/>
  <c r="AD3040" i="1"/>
  <c r="AE3041" i="1" s="1"/>
  <c r="AE3040" i="1"/>
  <c r="AG3040" i="1"/>
  <c r="AP3040" i="1" s="1"/>
  <c r="AO3040" i="1"/>
  <c r="S3041" i="1"/>
  <c r="T3041" i="1" s="1"/>
  <c r="W3041" i="1"/>
  <c r="X3041" i="1"/>
  <c r="AC3041" i="1" s="1"/>
  <c r="Y3041" i="1"/>
  <c r="Z3041" i="1"/>
  <c r="AA3041" i="1"/>
  <c r="AB3041" i="1"/>
  <c r="AD3041" i="1"/>
  <c r="AG3041" i="1"/>
  <c r="S3042" i="1"/>
  <c r="T3042" i="1" s="1"/>
  <c r="W3042" i="1"/>
  <c r="X3042" i="1"/>
  <c r="AC3042" i="1" s="1"/>
  <c r="Y3042" i="1"/>
  <c r="Z3042" i="1"/>
  <c r="AA3042" i="1"/>
  <c r="AB3042" i="1"/>
  <c r="AD3042" i="1"/>
  <c r="AE3042" i="1" s="1"/>
  <c r="AG3042" i="1"/>
  <c r="AQ3042" i="1" s="1"/>
  <c r="AM3042" i="1"/>
  <c r="AO3042" i="1"/>
  <c r="AP3042" i="1"/>
  <c r="AS3042" i="1"/>
  <c r="S3043" i="1"/>
  <c r="T3043" i="1" s="1"/>
  <c r="W3043" i="1"/>
  <c r="X3043" i="1"/>
  <c r="Y3043" i="1"/>
  <c r="Z3043" i="1"/>
  <c r="AA3043" i="1"/>
  <c r="AB3043" i="1"/>
  <c r="AC3043" i="1"/>
  <c r="AD3043" i="1"/>
  <c r="AE3044" i="1" s="1"/>
  <c r="AG3043" i="1"/>
  <c r="AI3043" i="1" s="1"/>
  <c r="AN3043" i="1"/>
  <c r="AR3043" i="1"/>
  <c r="S3044" i="1"/>
  <c r="W3044" i="1"/>
  <c r="X3044" i="1"/>
  <c r="AC3044" i="1" s="1"/>
  <c r="Y3044" i="1"/>
  <c r="Z3044" i="1"/>
  <c r="AA3044" i="1"/>
  <c r="AB3044" i="1"/>
  <c r="AD3044" i="1"/>
  <c r="AG3044" i="1"/>
  <c r="S3045" i="1"/>
  <c r="T3045" i="1" s="1"/>
  <c r="W3045" i="1"/>
  <c r="X3045" i="1"/>
  <c r="AC3045" i="1" s="1"/>
  <c r="Y3045" i="1"/>
  <c r="Z3045" i="1"/>
  <c r="AA3045" i="1"/>
  <c r="AB3045" i="1"/>
  <c r="AD3045" i="1"/>
  <c r="AE3045" i="1" s="1"/>
  <c r="AG3045" i="1"/>
  <c r="AI3045" i="1" s="1"/>
  <c r="AN3045" i="1"/>
  <c r="AO3045" i="1"/>
  <c r="S3046" i="1"/>
  <c r="W3046" i="1"/>
  <c r="X3046" i="1"/>
  <c r="AC3046" i="1" s="1"/>
  <c r="Y3046" i="1"/>
  <c r="Z3046" i="1"/>
  <c r="AA3046" i="1"/>
  <c r="AB3046" i="1"/>
  <c r="AD3046" i="1"/>
  <c r="AE3049" i="1" s="1"/>
  <c r="AG3046" i="1"/>
  <c r="AM3046" i="1" s="1"/>
  <c r="S3047" i="1"/>
  <c r="W3047" i="1"/>
  <c r="X3047" i="1"/>
  <c r="AC3047" i="1" s="1"/>
  <c r="Y3047" i="1"/>
  <c r="Z3047" i="1"/>
  <c r="AA3047" i="1"/>
  <c r="AB3047" i="1"/>
  <c r="AD3047" i="1"/>
  <c r="AG3047" i="1"/>
  <c r="S3048" i="1"/>
  <c r="W3048" i="1"/>
  <c r="X3048" i="1"/>
  <c r="AC3048" i="1" s="1"/>
  <c r="Y3048" i="1"/>
  <c r="Z3048" i="1"/>
  <c r="AA3048" i="1"/>
  <c r="AB3048" i="1"/>
  <c r="AD3048" i="1"/>
  <c r="AG3048" i="1"/>
  <c r="S3049" i="1"/>
  <c r="W3049" i="1"/>
  <c r="X3049" i="1"/>
  <c r="Y3049" i="1"/>
  <c r="Z3049" i="1"/>
  <c r="AA3049" i="1"/>
  <c r="AB3049" i="1"/>
  <c r="AC3049" i="1"/>
  <c r="AD3049" i="1"/>
  <c r="AG3049" i="1"/>
  <c r="S3050" i="1"/>
  <c r="T3050" i="1"/>
  <c r="W3050" i="1"/>
  <c r="X3050" i="1"/>
  <c r="AC3050" i="1" s="1"/>
  <c r="Y3050" i="1"/>
  <c r="Z3050" i="1"/>
  <c r="AA3050" i="1"/>
  <c r="AB3050" i="1"/>
  <c r="AD3050" i="1"/>
  <c r="AE3050" i="1" s="1"/>
  <c r="AG3050" i="1"/>
  <c r="AQ3050" i="1" s="1"/>
  <c r="AI3050" i="1"/>
  <c r="AL3050" i="1"/>
  <c r="AM3050" i="1"/>
  <c r="AO3050" i="1"/>
  <c r="AR3050" i="1"/>
  <c r="S3051" i="1"/>
  <c r="W3051" i="1"/>
  <c r="X3051" i="1"/>
  <c r="AC3051" i="1" s="1"/>
  <c r="Y3051" i="1"/>
  <c r="Z3051" i="1"/>
  <c r="AA3051" i="1"/>
  <c r="AB3051" i="1"/>
  <c r="AD3051" i="1"/>
  <c r="AG3051" i="1"/>
  <c r="AI3051" i="1" s="1"/>
  <c r="S3052" i="1"/>
  <c r="W3052" i="1"/>
  <c r="X3052" i="1"/>
  <c r="AC3052" i="1" s="1"/>
  <c r="Y3052" i="1"/>
  <c r="Z3052" i="1"/>
  <c r="AA3052" i="1"/>
  <c r="AB3052" i="1"/>
  <c r="AD3052" i="1"/>
  <c r="AG3052" i="1"/>
  <c r="AI3054" i="1" s="1"/>
  <c r="AI3052" i="1"/>
  <c r="AL3052" i="1"/>
  <c r="S3053" i="1"/>
  <c r="W3053" i="1"/>
  <c r="X3053" i="1"/>
  <c r="Y3053" i="1"/>
  <c r="Z3053" i="1"/>
  <c r="AA3053" i="1"/>
  <c r="AB3053" i="1"/>
  <c r="AC3053" i="1"/>
  <c r="AD3053" i="1"/>
  <c r="AE3052" i="1" s="1"/>
  <c r="AG3053" i="1"/>
  <c r="S3054" i="1"/>
  <c r="T3054" i="1" s="1"/>
  <c r="W3054" i="1"/>
  <c r="X3054" i="1"/>
  <c r="AC3054" i="1" s="1"/>
  <c r="Y3054" i="1"/>
  <c r="Z3054" i="1"/>
  <c r="AA3054" i="1"/>
  <c r="AB3054" i="1"/>
  <c r="AD3054" i="1"/>
  <c r="AG3054" i="1"/>
  <c r="S3055" i="1"/>
  <c r="T3055" i="1" s="1"/>
  <c r="W3055" i="1"/>
  <c r="X3055" i="1"/>
  <c r="AC3055" i="1" s="1"/>
  <c r="Y3055" i="1"/>
  <c r="Z3055" i="1"/>
  <c r="AA3055" i="1"/>
  <c r="AB3055" i="1"/>
  <c r="AD3055" i="1"/>
  <c r="AE3055" i="1" s="1"/>
  <c r="AG3055" i="1"/>
  <c r="AQ3055" i="1" s="1"/>
  <c r="AJ3055" i="1"/>
  <c r="AK3055" i="1"/>
  <c r="AL3055" i="1"/>
  <c r="AN3055" i="1"/>
  <c r="AM2622" i="1" l="1"/>
  <c r="AP2622" i="1"/>
  <c r="AQ2622" i="1"/>
  <c r="AR2622" i="1"/>
  <c r="AS2622" i="1"/>
  <c r="AT2622" i="1"/>
  <c r="AU2622" i="1"/>
  <c r="AJ2622" i="1"/>
  <c r="Y2579" i="1"/>
  <c r="Y2578" i="1"/>
  <c r="AI2379" i="1"/>
  <c r="AO2379" i="1"/>
  <c r="AP2379" i="1"/>
  <c r="AQ2379" i="1"/>
  <c r="AR2379" i="1"/>
  <c r="AT2379" i="1"/>
  <c r="AL2379" i="1"/>
  <c r="AM2379" i="1"/>
  <c r="AN2379" i="1"/>
  <c r="AS2379" i="1"/>
  <c r="AU2379" i="1"/>
  <c r="AH2379" i="1"/>
  <c r="AE2938" i="1"/>
  <c r="AL3017" i="1"/>
  <c r="T3015" i="1"/>
  <c r="AE3003" i="1"/>
  <c r="T2996" i="1"/>
  <c r="AM2926" i="1"/>
  <c r="AK2892" i="1"/>
  <c r="AT2887" i="1"/>
  <c r="AO2880" i="1"/>
  <c r="AE2862" i="1"/>
  <c r="AE2855" i="1"/>
  <c r="AM2721" i="1"/>
  <c r="AH2320" i="1"/>
  <c r="AI2320" i="1"/>
  <c r="AL2320" i="1"/>
  <c r="AQ2320" i="1"/>
  <c r="AH2322" i="1"/>
  <c r="AI2322" i="1"/>
  <c r="AO2322" i="1"/>
  <c r="AS2322" i="1"/>
  <c r="AH2321" i="1"/>
  <c r="AM2321" i="1"/>
  <c r="AN2321" i="1"/>
  <c r="AH2280" i="1"/>
  <c r="AU2862" i="1"/>
  <c r="T2964" i="1"/>
  <c r="T2931" i="1"/>
  <c r="AL2927" i="1"/>
  <c r="AU2917" i="1"/>
  <c r="AL2918" i="1"/>
  <c r="AP2918" i="1"/>
  <c r="AS2917" i="1"/>
  <c r="AT2917" i="1"/>
  <c r="AQ2919" i="1"/>
  <c r="AE2895" i="1"/>
  <c r="AE2896" i="1"/>
  <c r="AS2880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O2773" i="1"/>
  <c r="AS2773" i="1"/>
  <c r="AJ2772" i="1"/>
  <c r="AO2772" i="1"/>
  <c r="AQ2772" i="1"/>
  <c r="AR2772" i="1"/>
  <c r="AL2771" i="1"/>
  <c r="AS2771" i="1"/>
  <c r="AT2771" i="1"/>
  <c r="AN2768" i="1"/>
  <c r="AO2704" i="1"/>
  <c r="AS2705" i="1"/>
  <c r="AJ2666" i="1"/>
  <c r="AJ2443" i="1"/>
  <c r="AU2416" i="1"/>
  <c r="AO2416" i="1"/>
  <c r="AM2279" i="1"/>
  <c r="AN2279" i="1"/>
  <c r="AU2279" i="1"/>
  <c r="AE2700" i="1"/>
  <c r="AE2702" i="1"/>
  <c r="AI3020" i="1"/>
  <c r="T3031" i="1"/>
  <c r="T3005" i="1"/>
  <c r="AO2984" i="1"/>
  <c r="T2969" i="1"/>
  <c r="AR2926" i="1"/>
  <c r="AO2926" i="1"/>
  <c r="AS2926" i="1"/>
  <c r="AT2926" i="1"/>
  <c r="AI2926" i="1"/>
  <c r="AI2909" i="1"/>
  <c r="AH2909" i="1"/>
  <c r="AK2909" i="1"/>
  <c r="AS2909" i="1"/>
  <c r="AU3050" i="1"/>
  <c r="AR3044" i="1"/>
  <c r="AE3039" i="1"/>
  <c r="AR3031" i="1"/>
  <c r="AM3026" i="1"/>
  <c r="AU3010" i="1"/>
  <c r="T2992" i="1"/>
  <c r="AO2946" i="1"/>
  <c r="AP2946" i="1"/>
  <c r="AH2858" i="1"/>
  <c r="AO2831" i="1"/>
  <c r="AE2765" i="1"/>
  <c r="AH2594" i="1"/>
  <c r="AI2590" i="1"/>
  <c r="AM3044" i="1"/>
  <c r="AE3033" i="1"/>
  <c r="AQ3009" i="1"/>
  <c r="AE2985" i="1"/>
  <c r="AP2968" i="1"/>
  <c r="AE2965" i="1"/>
  <c r="AE2944" i="1"/>
  <c r="T2943" i="1"/>
  <c r="AP2928" i="1"/>
  <c r="AI2927" i="1"/>
  <c r="AK2927" i="1"/>
  <c r="AM2927" i="1"/>
  <c r="AP2921" i="1"/>
  <c r="AU2922" i="1"/>
  <c r="AK2646" i="1"/>
  <c r="AU2646" i="1"/>
  <c r="AH2647" i="1"/>
  <c r="AM2647" i="1"/>
  <c r="AO2647" i="1"/>
  <c r="AP2647" i="1"/>
  <c r="AT2647" i="1"/>
  <c r="AU2647" i="1"/>
  <c r="AH2646" i="1"/>
  <c r="AI2644" i="1"/>
  <c r="AB2571" i="1"/>
  <c r="AC2571" i="1" s="1"/>
  <c r="AR2525" i="1"/>
  <c r="AP2526" i="1"/>
  <c r="T2517" i="1"/>
  <c r="AO2468" i="1"/>
  <c r="AO3046" i="1"/>
  <c r="AE2919" i="1"/>
  <c r="AM2892" i="1"/>
  <c r="AN2892" i="1"/>
  <c r="AP2892" i="1"/>
  <c r="AQ2892" i="1"/>
  <c r="AJ2892" i="1"/>
  <c r="AT3050" i="1"/>
  <c r="T3023" i="1"/>
  <c r="AK3053" i="1"/>
  <c r="AS3050" i="1"/>
  <c r="AO3041" i="1"/>
  <c r="AO3009" i="1"/>
  <c r="AE3004" i="1"/>
  <c r="T3003" i="1"/>
  <c r="T2979" i="1"/>
  <c r="T2956" i="1"/>
  <c r="T2804" i="1"/>
  <c r="AR2788" i="1"/>
  <c r="T2782" i="1"/>
  <c r="AT2728" i="1"/>
  <c r="AO2494" i="1"/>
  <c r="AQ2494" i="1"/>
  <c r="AS2494" i="1"/>
  <c r="AH2496" i="1"/>
  <c r="AI2496" i="1"/>
  <c r="AS2496" i="1"/>
  <c r="AP2495" i="1"/>
  <c r="AU2495" i="1"/>
  <c r="X2476" i="1"/>
  <c r="AC2476" i="1" s="1"/>
  <c r="AE2467" i="1"/>
  <c r="AU1906" i="1"/>
  <c r="AI1905" i="1"/>
  <c r="AO1906" i="1"/>
  <c r="AN1906" i="1"/>
  <c r="AU1904" i="1"/>
  <c r="AE3048" i="1"/>
  <c r="AE3025" i="1"/>
  <c r="T2976" i="1"/>
  <c r="T2941" i="1"/>
  <c r="T2939" i="1"/>
  <c r="AR2928" i="1"/>
  <c r="AT2928" i="1"/>
  <c r="AJ2881" i="1"/>
  <c r="AQ2782" i="1"/>
  <c r="AI2781" i="1"/>
  <c r="AH2331" i="1"/>
  <c r="T2069" i="1"/>
  <c r="AO3019" i="1"/>
  <c r="T2988" i="1"/>
  <c r="AM2966" i="1"/>
  <c r="AP2938" i="1"/>
  <c r="T2919" i="1"/>
  <c r="AM2888" i="1"/>
  <c r="AH2888" i="1"/>
  <c r="AI2888" i="1"/>
  <c r="AJ2888" i="1"/>
  <c r="AK2888" i="1"/>
  <c r="AP2888" i="1"/>
  <c r="AS2888" i="1"/>
  <c r="AM2812" i="1"/>
  <c r="AE2781" i="1"/>
  <c r="AL2392" i="1"/>
  <c r="AL2390" i="1"/>
  <c r="AS2392" i="1"/>
  <c r="T3037" i="1"/>
  <c r="AK3047" i="1"/>
  <c r="T3040" i="1"/>
  <c r="AE3020" i="1"/>
  <c r="AE3019" i="1"/>
  <c r="AO2988" i="1"/>
  <c r="AO2976" i="1"/>
  <c r="T2960" i="1"/>
  <c r="AE2941" i="1"/>
  <c r="AJ2861" i="1"/>
  <c r="AL2844" i="1"/>
  <c r="AM2844" i="1"/>
  <c r="AR2848" i="1"/>
  <c r="AT2721" i="1"/>
  <c r="AQ2665" i="1"/>
  <c r="AE2629" i="1"/>
  <c r="AE2628" i="1"/>
  <c r="AE2518" i="1"/>
  <c r="AP2447" i="1"/>
  <c r="AS2448" i="1"/>
  <c r="AS2446" i="1"/>
  <c r="AT2250" i="1"/>
  <c r="AT2252" i="1"/>
  <c r="AU2998" i="1"/>
  <c r="AJ3053" i="1"/>
  <c r="T3052" i="1"/>
  <c r="AI3037" i="1"/>
  <c r="T3033" i="1"/>
  <c r="AE3029" i="1"/>
  <c r="AE2999" i="1"/>
  <c r="AL2997" i="1"/>
  <c r="AE2988" i="1"/>
  <c r="AE2978" i="1"/>
  <c r="AO2958" i="1"/>
  <c r="T2945" i="1"/>
  <c r="T2932" i="1"/>
  <c r="AK2917" i="1"/>
  <c r="T2913" i="1"/>
  <c r="AK2744" i="1"/>
  <c r="AQ2744" i="1"/>
  <c r="AH2743" i="1"/>
  <c r="AK2745" i="1"/>
  <c r="AT2711" i="1"/>
  <c r="AS2711" i="1"/>
  <c r="AQ2475" i="1"/>
  <c r="AO2474" i="1"/>
  <c r="AE2448" i="1"/>
  <c r="AM2776" i="1"/>
  <c r="AH2777" i="1"/>
  <c r="AU2778" i="1"/>
  <c r="T2219" i="1"/>
  <c r="T2217" i="1"/>
  <c r="T3027" i="1"/>
  <c r="T3028" i="1"/>
  <c r="T3012" i="1"/>
  <c r="AO2983" i="1"/>
  <c r="AK2547" i="1"/>
  <c r="AN2547" i="1"/>
  <c r="AT2547" i="1"/>
  <c r="AU2547" i="1"/>
  <c r="X2128" i="1"/>
  <c r="AC2128" i="1" s="1"/>
  <c r="X2129" i="1"/>
  <c r="AC2129" i="1" s="1"/>
  <c r="T2954" i="1"/>
  <c r="AH2853" i="1"/>
  <c r="AR2853" i="1"/>
  <c r="T2667" i="1"/>
  <c r="T2668" i="1"/>
  <c r="AI3029" i="1"/>
  <c r="AJ3051" i="1"/>
  <c r="AE2997" i="1"/>
  <c r="AI2671" i="1"/>
  <c r="AR2617" i="1"/>
  <c r="AR2619" i="1"/>
  <c r="T2477" i="1"/>
  <c r="T2479" i="1"/>
  <c r="AL3054" i="1"/>
  <c r="AH3050" i="1"/>
  <c r="AK3045" i="1"/>
  <c r="AI3039" i="1"/>
  <c r="AE2960" i="1"/>
  <c r="AE2935" i="1"/>
  <c r="AS2929" i="1"/>
  <c r="AE2894" i="1"/>
  <c r="AR2829" i="1"/>
  <c r="AL2831" i="1"/>
  <c r="AP2830" i="1"/>
  <c r="AS2442" i="1"/>
  <c r="X2263" i="1"/>
  <c r="AC2263" i="1" s="1"/>
  <c r="X2261" i="1"/>
  <c r="AC2261" i="1" s="1"/>
  <c r="X2262" i="1"/>
  <c r="AC2262" i="1" s="1"/>
  <c r="AQ2882" i="1"/>
  <c r="AH2883" i="1"/>
  <c r="T3038" i="1"/>
  <c r="T3014" i="1"/>
  <c r="T2984" i="1"/>
  <c r="AH2910" i="1"/>
  <c r="AS2911" i="1"/>
  <c r="AI2886" i="1"/>
  <c r="AP2861" i="1"/>
  <c r="AK2861" i="1"/>
  <c r="AL2861" i="1"/>
  <c r="AN2861" i="1"/>
  <c r="AO2861" i="1"/>
  <c r="AQ2861" i="1"/>
  <c r="AS2861" i="1"/>
  <c r="AH2861" i="1"/>
  <c r="AU3055" i="1"/>
  <c r="AO3051" i="1"/>
  <c r="AE3037" i="1"/>
  <c r="AO3011" i="1"/>
  <c r="T2991" i="1"/>
  <c r="AM2583" i="1"/>
  <c r="AQ2583" i="1"/>
  <c r="AR2583" i="1"/>
  <c r="AS2583" i="1"/>
  <c r="AU2583" i="1"/>
  <c r="AN2400" i="1"/>
  <c r="AO2397" i="1"/>
  <c r="AO2849" i="1"/>
  <c r="AL2850" i="1"/>
  <c r="AJ2849" i="1"/>
  <c r="AL2849" i="1"/>
  <c r="AI3047" i="1"/>
  <c r="T2993" i="1"/>
  <c r="AI2879" i="1"/>
  <c r="AJ2879" i="1"/>
  <c r="AL2879" i="1"/>
  <c r="AQ2879" i="1"/>
  <c r="AU2990" i="1"/>
  <c r="AR3055" i="1"/>
  <c r="AE3054" i="1"/>
  <c r="AP3030" i="1"/>
  <c r="AO3016" i="1"/>
  <c r="AE3013" i="1"/>
  <c r="AE3006" i="1"/>
  <c r="AO2994" i="1"/>
  <c r="AO2979" i="1"/>
  <c r="AH2962" i="1"/>
  <c r="AH2870" i="1"/>
  <c r="AQ2804" i="1"/>
  <c r="AE2636" i="1"/>
  <c r="AE2638" i="1"/>
  <c r="AN2622" i="1"/>
  <c r="AK2379" i="1"/>
  <c r="AP2377" i="1"/>
  <c r="AL2378" i="1"/>
  <c r="AH2373" i="1"/>
  <c r="AN2375" i="1"/>
  <c r="AP2880" i="1"/>
  <c r="AI2264" i="1"/>
  <c r="AQ2265" i="1"/>
  <c r="AR2265" i="1"/>
  <c r="AH2264" i="1"/>
  <c r="AS2264" i="1"/>
  <c r="AS3054" i="1"/>
  <c r="T3035" i="1"/>
  <c r="AO3005" i="1"/>
  <c r="T2980" i="1"/>
  <c r="AH2929" i="1"/>
  <c r="AO3055" i="1"/>
  <c r="T3044" i="1"/>
  <c r="AR3035" i="1"/>
  <c r="AO3025" i="1"/>
  <c r="T3004" i="1"/>
  <c r="T3002" i="1"/>
  <c r="AO2980" i="1"/>
  <c r="AQ2972" i="1"/>
  <c r="AU2919" i="1"/>
  <c r="AT2892" i="1"/>
  <c r="AE2868" i="1"/>
  <c r="AL2622" i="1"/>
  <c r="AJ2379" i="1"/>
  <c r="AH2332" i="1"/>
  <c r="AP2283" i="1"/>
  <c r="AH2283" i="1"/>
  <c r="AU2215" i="1"/>
  <c r="AR2130" i="1"/>
  <c r="AN1939" i="1"/>
  <c r="AI1685" i="1"/>
  <c r="AU1684" i="1"/>
  <c r="AL1686" i="1"/>
  <c r="AM1685" i="1"/>
  <c r="AI2876" i="1"/>
  <c r="AL2867" i="1"/>
  <c r="AQ2866" i="1"/>
  <c r="AI2858" i="1"/>
  <c r="AU2806" i="1"/>
  <c r="AP2792" i="1"/>
  <c r="AH2788" i="1"/>
  <c r="AT2784" i="1"/>
  <c r="AE2771" i="1"/>
  <c r="AE2751" i="1"/>
  <c r="AU2718" i="1"/>
  <c r="AJ2708" i="1"/>
  <c r="AU2694" i="1"/>
  <c r="AE2688" i="1"/>
  <c r="AL2687" i="1"/>
  <c r="AL2668" i="1"/>
  <c r="AR2662" i="1"/>
  <c r="AE2659" i="1"/>
  <c r="Y2649" i="1"/>
  <c r="AP2634" i="1"/>
  <c r="T2625" i="1"/>
  <c r="AO2610" i="1"/>
  <c r="T2596" i="1"/>
  <c r="AT2592" i="1"/>
  <c r="AH2587" i="1"/>
  <c r="AU2579" i="1"/>
  <c r="T2530" i="1"/>
  <c r="AE2524" i="1"/>
  <c r="T2506" i="1"/>
  <c r="T2502" i="1"/>
  <c r="AE2494" i="1"/>
  <c r="AR2492" i="1"/>
  <c r="X2405" i="1"/>
  <c r="AC2405" i="1" s="1"/>
  <c r="AE2352" i="1"/>
  <c r="AE2353" i="1"/>
  <c r="T2341" i="1"/>
  <c r="X2336" i="1"/>
  <c r="AC2336" i="1" s="1"/>
  <c r="AR2325" i="1"/>
  <c r="AT2296" i="1"/>
  <c r="AL2298" i="1"/>
  <c r="AQ2298" i="1"/>
  <c r="AI2297" i="1"/>
  <c r="AJ2297" i="1"/>
  <c r="AT2227" i="1"/>
  <c r="AJ2197" i="1"/>
  <c r="AJ2196" i="1"/>
  <c r="AL2196" i="1"/>
  <c r="AE2174" i="1"/>
  <c r="AP1944" i="1"/>
  <c r="AJ1943" i="1"/>
  <c r="AS1943" i="1"/>
  <c r="AJ1946" i="1"/>
  <c r="AJ1942" i="1"/>
  <c r="AU1943" i="1"/>
  <c r="AN1946" i="1"/>
  <c r="AU1942" i="1"/>
  <c r="AM1945" i="1"/>
  <c r="AU1945" i="1"/>
  <c r="AH1939" i="1"/>
  <c r="AH2231" i="1"/>
  <c r="AQ2231" i="1"/>
  <c r="AH2215" i="1"/>
  <c r="AI2215" i="1"/>
  <c r="AI2131" i="1"/>
  <c r="AK2131" i="1"/>
  <c r="AT2712" i="1"/>
  <c r="AR2706" i="1"/>
  <c r="AS2694" i="1"/>
  <c r="AS2692" i="1"/>
  <c r="T2675" i="1"/>
  <c r="AU2669" i="1"/>
  <c r="AE2662" i="1"/>
  <c r="AA2633" i="1"/>
  <c r="AS2614" i="1"/>
  <c r="AJ2610" i="1"/>
  <c r="AE2592" i="1"/>
  <c r="AT2585" i="1"/>
  <c r="AU2580" i="1"/>
  <c r="AQ2579" i="1"/>
  <c r="AE2575" i="1"/>
  <c r="AU2571" i="1"/>
  <c r="T2519" i="1"/>
  <c r="AU2513" i="1"/>
  <c r="T2508" i="1"/>
  <c r="AE2508" i="1"/>
  <c r="AE2503" i="1"/>
  <c r="AO2497" i="1"/>
  <c r="T2496" i="1"/>
  <c r="AU2491" i="1"/>
  <c r="T2491" i="1"/>
  <c r="T2485" i="1"/>
  <c r="X2486" i="1"/>
  <c r="AC2486" i="1" s="1"/>
  <c r="X2452" i="1"/>
  <c r="AC2452" i="1" s="1"/>
  <c r="T2436" i="1"/>
  <c r="AE2417" i="1"/>
  <c r="T2387" i="1"/>
  <c r="AL2384" i="1"/>
  <c r="AL2380" i="1"/>
  <c r="T2361" i="1"/>
  <c r="AN2338" i="1"/>
  <c r="AT2328" i="1"/>
  <c r="AL2328" i="1"/>
  <c r="AQ2328" i="1"/>
  <c r="AR2328" i="1"/>
  <c r="AO2325" i="1"/>
  <c r="T2312" i="1"/>
  <c r="X2301" i="1"/>
  <c r="AC2301" i="1" s="1"/>
  <c r="X2303" i="1"/>
  <c r="AC2303" i="1" s="1"/>
  <c r="AE2293" i="1"/>
  <c r="AJ2232" i="1"/>
  <c r="AO2233" i="1"/>
  <c r="AT2233" i="1"/>
  <c r="T2120" i="1"/>
  <c r="T2075" i="1"/>
  <c r="T2076" i="1"/>
  <c r="AJ1915" i="1"/>
  <c r="AS1915" i="1"/>
  <c r="AL1914" i="1"/>
  <c r="AN1914" i="1"/>
  <c r="AO1915" i="1"/>
  <c r="AJ1914" i="1"/>
  <c r="AH1804" i="1"/>
  <c r="AI1802" i="1"/>
  <c r="AS1802" i="1"/>
  <c r="AN1806" i="1"/>
  <c r="AP1806" i="1"/>
  <c r="AU1806" i="1"/>
  <c r="AK1805" i="1"/>
  <c r="AR1805" i="1"/>
  <c r="AH1803" i="1"/>
  <c r="AL1677" i="1"/>
  <c r="AQ2835" i="1"/>
  <c r="T2821" i="1"/>
  <c r="AP2804" i="1"/>
  <c r="AM2797" i="1"/>
  <c r="AM2792" i="1"/>
  <c r="AE2791" i="1"/>
  <c r="AT2789" i="1"/>
  <c r="T2785" i="1"/>
  <c r="AQ2784" i="1"/>
  <c r="AE2776" i="1"/>
  <c r="AU2774" i="1"/>
  <c r="AO2712" i="1"/>
  <c r="AQ2706" i="1"/>
  <c r="AR2694" i="1"/>
  <c r="AQ2692" i="1"/>
  <c r="AO2689" i="1"/>
  <c r="AE2683" i="1"/>
  <c r="AT2674" i="1"/>
  <c r="AT2669" i="1"/>
  <c r="AA2646" i="1"/>
  <c r="T2644" i="1"/>
  <c r="AQ2629" i="1"/>
  <c r="AQ2624" i="1"/>
  <c r="AJ2614" i="1"/>
  <c r="AH2610" i="1"/>
  <c r="AA2607" i="1"/>
  <c r="AA2596" i="1"/>
  <c r="AS2585" i="1"/>
  <c r="AO2584" i="1"/>
  <c r="AT2580" i="1"/>
  <c r="AP2579" i="1"/>
  <c r="AT2571" i="1"/>
  <c r="AU2570" i="1"/>
  <c r="AP2558" i="1"/>
  <c r="AP2549" i="1"/>
  <c r="AE2497" i="1"/>
  <c r="AS2486" i="1"/>
  <c r="AQ2484" i="1"/>
  <c r="T2483" i="1"/>
  <c r="T2456" i="1"/>
  <c r="T2454" i="1"/>
  <c r="AO2449" i="1"/>
  <c r="T2438" i="1"/>
  <c r="T2425" i="1"/>
  <c r="AE2418" i="1"/>
  <c r="AQ2403" i="1"/>
  <c r="AE2384" i="1"/>
  <c r="AH2380" i="1"/>
  <c r="AU2381" i="1"/>
  <c r="AI2347" i="1"/>
  <c r="AH2344" i="1"/>
  <c r="AI2344" i="1"/>
  <c r="AO2344" i="1"/>
  <c r="AQ2344" i="1"/>
  <c r="AQ2343" i="1"/>
  <c r="AH2325" i="1"/>
  <c r="AH2327" i="1"/>
  <c r="AJ2327" i="1"/>
  <c r="AN2327" i="1"/>
  <c r="AL2326" i="1"/>
  <c r="AP2327" i="1"/>
  <c r="AM2325" i="1"/>
  <c r="AS2326" i="1"/>
  <c r="X2324" i="1"/>
  <c r="AC2324" i="1" s="1"/>
  <c r="AN2303" i="1"/>
  <c r="X2300" i="1"/>
  <c r="AC2300" i="1" s="1"/>
  <c r="AK2269" i="1"/>
  <c r="AI2269" i="1"/>
  <c r="AS2236" i="1"/>
  <c r="T2133" i="1"/>
  <c r="AI2035" i="1"/>
  <c r="AH2035" i="1"/>
  <c r="AE1636" i="1"/>
  <c r="AE1637" i="1"/>
  <c r="AJ2883" i="1"/>
  <c r="AR2789" i="1"/>
  <c r="AR2785" i="1"/>
  <c r="T2783" i="1"/>
  <c r="AP2742" i="1"/>
  <c r="AI2734" i="1"/>
  <c r="AN2712" i="1"/>
  <c r="AU2693" i="1"/>
  <c r="AS2669" i="1"/>
  <c r="Y2612" i="1"/>
  <c r="T2595" i="1"/>
  <c r="AB2583" i="1"/>
  <c r="AC2583" i="1" s="1"/>
  <c r="AS2571" i="1"/>
  <c r="AQ2560" i="1"/>
  <c r="AR2554" i="1"/>
  <c r="AE2543" i="1"/>
  <c r="T2521" i="1"/>
  <c r="X2517" i="1"/>
  <c r="AC2517" i="1" s="1"/>
  <c r="AH2485" i="1"/>
  <c r="T2464" i="1"/>
  <c r="T2462" i="1"/>
  <c r="T2458" i="1"/>
  <c r="AS2456" i="1"/>
  <c r="T2446" i="1"/>
  <c r="AE2435" i="1"/>
  <c r="X2427" i="1"/>
  <c r="AC2427" i="1" s="1"/>
  <c r="AU2424" i="1"/>
  <c r="AP2425" i="1"/>
  <c r="AE2422" i="1"/>
  <c r="AE2403" i="1"/>
  <c r="AE2380" i="1"/>
  <c r="AH2364" i="1"/>
  <c r="AE2348" i="1"/>
  <c r="AQ2345" i="1"/>
  <c r="X2332" i="1"/>
  <c r="AC2332" i="1" s="1"/>
  <c r="T2308" i="1"/>
  <c r="AR2272" i="1"/>
  <c r="AQ2276" i="1"/>
  <c r="AR2275" i="1"/>
  <c r="AU2238" i="1"/>
  <c r="AN2236" i="1"/>
  <c r="AO2198" i="1"/>
  <c r="AQ2198" i="1"/>
  <c r="AO2135" i="1"/>
  <c r="AL2134" i="1"/>
  <c r="AR2136" i="1"/>
  <c r="AT2136" i="1"/>
  <c r="AU2136" i="1"/>
  <c r="AO2133" i="1"/>
  <c r="AU2131" i="1"/>
  <c r="AQ2092" i="1"/>
  <c r="AH2092" i="1"/>
  <c r="AS1926" i="1"/>
  <c r="X1703" i="1"/>
  <c r="AC1703" i="1" s="1"/>
  <c r="X1704" i="1"/>
  <c r="AC1704" i="1" s="1"/>
  <c r="AH794" i="1"/>
  <c r="AO796" i="1"/>
  <c r="AO792" i="1"/>
  <c r="AQ792" i="1"/>
  <c r="AJ794" i="1"/>
  <c r="AH793" i="1"/>
  <c r="AK793" i="1"/>
  <c r="AH796" i="1"/>
  <c r="AJ793" i="1"/>
  <c r="AI795" i="1"/>
  <c r="AK795" i="1"/>
  <c r="AK792" i="1"/>
  <c r="AN2886" i="1"/>
  <c r="AE2883" i="1"/>
  <c r="AR2859" i="1"/>
  <c r="T2839" i="1"/>
  <c r="AK2789" i="1"/>
  <c r="AT2786" i="1"/>
  <c r="AO2785" i="1"/>
  <c r="T2750" i="1"/>
  <c r="AT2693" i="1"/>
  <c r="AQ2671" i="1"/>
  <c r="AN2669" i="1"/>
  <c r="AE2643" i="1"/>
  <c r="T2641" i="1"/>
  <c r="T2612" i="1"/>
  <c r="Y2588" i="1"/>
  <c r="AR2580" i="1"/>
  <c r="AR2571" i="1"/>
  <c r="AP2560" i="1"/>
  <c r="T2523" i="1"/>
  <c r="AE2519" i="1"/>
  <c r="T2512" i="1"/>
  <c r="AI2495" i="1"/>
  <c r="X2494" i="1"/>
  <c r="AC2494" i="1" s="1"/>
  <c r="AL2457" i="1"/>
  <c r="AO2458" i="1"/>
  <c r="AE2451" i="1"/>
  <c r="AE2424" i="1"/>
  <c r="AE2425" i="1"/>
  <c r="T2392" i="1"/>
  <c r="AU2367" i="1"/>
  <c r="AO2345" i="1"/>
  <c r="T2330" i="1"/>
  <c r="AR2326" i="1"/>
  <c r="AH2323" i="1"/>
  <c r="AI2323" i="1"/>
  <c r="AS2324" i="1"/>
  <c r="AM2323" i="1"/>
  <c r="AN2323" i="1"/>
  <c r="AR2323" i="1"/>
  <c r="AU2323" i="1"/>
  <c r="X2315" i="1"/>
  <c r="AC2315" i="1" s="1"/>
  <c r="AJ2305" i="1"/>
  <c r="T2298" i="1"/>
  <c r="AH2274" i="1"/>
  <c r="AE2275" i="1"/>
  <c r="AE2273" i="1"/>
  <c r="X2257" i="1"/>
  <c r="AC2257" i="1" s="1"/>
  <c r="X2244" i="1"/>
  <c r="AC2244" i="1" s="1"/>
  <c r="AO2236" i="1"/>
  <c r="AS2131" i="1"/>
  <c r="AE2092" i="1"/>
  <c r="X1969" i="1"/>
  <c r="AC1969" i="1" s="1"/>
  <c r="X1943" i="1"/>
  <c r="AC1943" i="1" s="1"/>
  <c r="X1945" i="1"/>
  <c r="AC1945" i="1" s="1"/>
  <c r="X1933" i="1"/>
  <c r="AC1933" i="1" s="1"/>
  <c r="X1936" i="1"/>
  <c r="AC1936" i="1" s="1"/>
  <c r="AQ1926" i="1"/>
  <c r="AI838" i="1"/>
  <c r="AT840" i="1"/>
  <c r="AI839" i="1"/>
  <c r="AO2954" i="1"/>
  <c r="T2921" i="1"/>
  <c r="T2882" i="1"/>
  <c r="AQ2877" i="1"/>
  <c r="AK2866" i="1"/>
  <c r="AJ2865" i="1"/>
  <c r="T2864" i="1"/>
  <c r="AO2859" i="1"/>
  <c r="AJ2856" i="1"/>
  <c r="AS2842" i="1"/>
  <c r="AK2835" i="1"/>
  <c r="AN2830" i="1"/>
  <c r="AQ2825" i="1"/>
  <c r="AQ2800" i="1"/>
  <c r="AH2797" i="1"/>
  <c r="AT2797" i="1"/>
  <c r="AJ2792" i="1"/>
  <c r="AS2786" i="1"/>
  <c r="AK2785" i="1"/>
  <c r="AM2784" i="1"/>
  <c r="AH2781" i="1"/>
  <c r="AR2750" i="1"/>
  <c r="AM2710" i="1"/>
  <c r="AN2694" i="1"/>
  <c r="AS2693" i="1"/>
  <c r="AH2689" i="1"/>
  <c r="AS2682" i="1"/>
  <c r="AK2671" i="1"/>
  <c r="AL2669" i="1"/>
  <c r="AU2657" i="1"/>
  <c r="AT2633" i="1"/>
  <c r="AB2622" i="1"/>
  <c r="AC2622" i="1" s="1"/>
  <c r="AQ2612" i="1"/>
  <c r="AJ2585" i="1"/>
  <c r="AQ2580" i="1"/>
  <c r="AQ2571" i="1"/>
  <c r="AQ2570" i="1"/>
  <c r="AE2566" i="1"/>
  <c r="AI2560" i="1"/>
  <c r="AN2545" i="1"/>
  <c r="T2527" i="1"/>
  <c r="AE2464" i="1"/>
  <c r="AE2458" i="1"/>
  <c r="AO2448" i="1"/>
  <c r="T2442" i="1"/>
  <c r="AO2426" i="1"/>
  <c r="AE2365" i="1"/>
  <c r="AE2351" i="1"/>
  <c r="AQ2326" i="1"/>
  <c r="AE2323" i="1"/>
  <c r="AH2313" i="1"/>
  <c r="AO2313" i="1"/>
  <c r="AI2304" i="1"/>
  <c r="AO2297" i="1"/>
  <c r="AP2273" i="1"/>
  <c r="AR2250" i="1"/>
  <c r="AK2242" i="1"/>
  <c r="AE2237" i="1"/>
  <c r="X2159" i="1"/>
  <c r="AC2159" i="1" s="1"/>
  <c r="AP2131" i="1"/>
  <c r="T2126" i="1"/>
  <c r="AI2039" i="1"/>
  <c r="AS2039" i="1"/>
  <c r="AP2039" i="1"/>
  <c r="X1941" i="1"/>
  <c r="AC1941" i="1" s="1"/>
  <c r="AN1926" i="1"/>
  <c r="AQ940" i="1"/>
  <c r="AN941" i="1"/>
  <c r="AP941" i="1"/>
  <c r="AH941" i="1"/>
  <c r="AR941" i="1"/>
  <c r="AL940" i="1"/>
  <c r="AM940" i="1"/>
  <c r="AK940" i="1"/>
  <c r="AE2961" i="1"/>
  <c r="AE2955" i="1"/>
  <c r="T2940" i="1"/>
  <c r="AS2920" i="1"/>
  <c r="AE2904" i="1"/>
  <c r="T2891" i="1"/>
  <c r="AN2884" i="1"/>
  <c r="AP2881" i="1"/>
  <c r="AL2876" i="1"/>
  <c r="T2876" i="1"/>
  <c r="AJ2869" i="1"/>
  <c r="AJ2866" i="1"/>
  <c r="AM2859" i="1"/>
  <c r="AH2836" i="1"/>
  <c r="AJ2835" i="1"/>
  <c r="AU2830" i="1"/>
  <c r="AM2825" i="1"/>
  <c r="AI2807" i="1"/>
  <c r="AE2801" i="1"/>
  <c r="AR2786" i="1"/>
  <c r="AH2785" i="1"/>
  <c r="AL2784" i="1"/>
  <c r="AK2770" i="1"/>
  <c r="T2770" i="1"/>
  <c r="T2742" i="1"/>
  <c r="AL2694" i="1"/>
  <c r="AN2693" i="1"/>
  <c r="AJ2690" i="1"/>
  <c r="AJ2682" i="1"/>
  <c r="AH2669" i="1"/>
  <c r="AR2667" i="1"/>
  <c r="AT2657" i="1"/>
  <c r="AE2640" i="1"/>
  <c r="AH2633" i="1"/>
  <c r="AK2605" i="1"/>
  <c r="AE2600" i="1"/>
  <c r="AE2582" i="1"/>
  <c r="AP2580" i="1"/>
  <c r="AR2576" i="1"/>
  <c r="AP2571" i="1"/>
  <c r="Y2558" i="1"/>
  <c r="AJ2545" i="1"/>
  <c r="T2472" i="1"/>
  <c r="AE2447" i="1"/>
  <c r="T2394" i="1"/>
  <c r="AU2371" i="1"/>
  <c r="AN2331" i="1"/>
  <c r="X2266" i="1"/>
  <c r="AC2266" i="1" s="1"/>
  <c r="AS2154" i="1"/>
  <c r="T2129" i="1"/>
  <c r="X2089" i="1"/>
  <c r="AC2089" i="1" s="1"/>
  <c r="AH1950" i="1"/>
  <c r="AQ1946" i="1"/>
  <c r="AS1942" i="1"/>
  <c r="X1815" i="1"/>
  <c r="AC1815" i="1" s="1"/>
  <c r="AK1064" i="1"/>
  <c r="AO1065" i="1"/>
  <c r="AM1064" i="1"/>
  <c r="AL1063" i="1"/>
  <c r="AJ1064" i="1"/>
  <c r="AM1065" i="1"/>
  <c r="AM1063" i="1"/>
  <c r="AM2856" i="1"/>
  <c r="T2855" i="1"/>
  <c r="AR2843" i="1"/>
  <c r="AH2814" i="1"/>
  <c r="AJ2799" i="1"/>
  <c r="AE2782" i="1"/>
  <c r="AT2745" i="1"/>
  <c r="AT2733" i="1"/>
  <c r="AJ2699" i="1"/>
  <c r="AQ2696" i="1"/>
  <c r="AM2693" i="1"/>
  <c r="AL2656" i="1"/>
  <c r="AN2645" i="1"/>
  <c r="AE2625" i="1"/>
  <c r="AA2611" i="1"/>
  <c r="AU2604" i="1"/>
  <c r="AO2580" i="1"/>
  <c r="AO2571" i="1"/>
  <c r="AU2562" i="1"/>
  <c r="AH2546" i="1"/>
  <c r="T2529" i="1"/>
  <c r="T2505" i="1"/>
  <c r="X2502" i="1"/>
  <c r="AC2502" i="1" s="1"/>
  <c r="X2497" i="1"/>
  <c r="AC2497" i="1" s="1"/>
  <c r="T2476" i="1"/>
  <c r="T2474" i="1"/>
  <c r="AE2472" i="1"/>
  <c r="AE2441" i="1"/>
  <c r="T2416" i="1"/>
  <c r="AL2345" i="1"/>
  <c r="AQ2346" i="1"/>
  <c r="X2328" i="1"/>
  <c r="AC2328" i="1" s="1"/>
  <c r="AM2291" i="1"/>
  <c r="T2262" i="1"/>
  <c r="AO2207" i="1"/>
  <c r="AH2154" i="1"/>
  <c r="AS2146" i="1"/>
  <c r="AT2146" i="1"/>
  <c r="AO2095" i="1"/>
  <c r="AL2095" i="1"/>
  <c r="AU2096" i="1"/>
  <c r="AH1974" i="1"/>
  <c r="AM1975" i="1"/>
  <c r="AS1975" i="1"/>
  <c r="AE1973" i="1"/>
  <c r="AS1947" i="1"/>
  <c r="AR1783" i="1"/>
  <c r="AK1784" i="1"/>
  <c r="AP1784" i="1"/>
  <c r="AL1783" i="1"/>
  <c r="AT1783" i="1"/>
  <c r="T2900" i="1"/>
  <c r="AS2887" i="1"/>
  <c r="AT2880" i="1"/>
  <c r="AL2843" i="1"/>
  <c r="AE2813" i="1"/>
  <c r="AS2810" i="1"/>
  <c r="AI2798" i="1"/>
  <c r="T2787" i="1"/>
  <c r="AP2786" i="1"/>
  <c r="AS2765" i="1"/>
  <c r="T2762" i="1"/>
  <c r="AE2749" i="1"/>
  <c r="AU2732" i="1"/>
  <c r="AT2698" i="1"/>
  <c r="AE2695" i="1"/>
  <c r="AJ2694" i="1"/>
  <c r="AL2693" i="1"/>
  <c r="AI2667" i="1"/>
  <c r="AA2664" i="1"/>
  <c r="AK2659" i="1"/>
  <c r="AN2657" i="1"/>
  <c r="AB2610" i="1"/>
  <c r="AC2610" i="1" s="1"/>
  <c r="AR2604" i="1"/>
  <c r="AT2588" i="1"/>
  <c r="AR2586" i="1"/>
  <c r="AL2580" i="1"/>
  <c r="AN2571" i="1"/>
  <c r="AE2562" i="1"/>
  <c r="AT2557" i="1"/>
  <c r="AT2548" i="1"/>
  <c r="AE2547" i="1"/>
  <c r="AE2526" i="1"/>
  <c r="AE2516" i="1"/>
  <c r="AI2493" i="1"/>
  <c r="AH2473" i="1"/>
  <c r="AL2474" i="1"/>
  <c r="X2435" i="1"/>
  <c r="AC2435" i="1" s="1"/>
  <c r="AO2432" i="1"/>
  <c r="T2418" i="1"/>
  <c r="AE2414" i="1"/>
  <c r="AJ2291" i="1"/>
  <c r="AU2281" i="1"/>
  <c r="AJ2229" i="1"/>
  <c r="AS2229" i="1"/>
  <c r="AE2146" i="1"/>
  <c r="T2111" i="1"/>
  <c r="AE2095" i="1"/>
  <c r="AE2096" i="1"/>
  <c r="AJ1951" i="1"/>
  <c r="AH1951" i="1"/>
  <c r="AQ1813" i="1"/>
  <c r="AR2887" i="1"/>
  <c r="T2853" i="1"/>
  <c r="AJ2843" i="1"/>
  <c r="AE2832" i="1"/>
  <c r="AE2825" i="1"/>
  <c r="AH2810" i="1"/>
  <c r="T2805" i="1"/>
  <c r="AU2794" i="1"/>
  <c r="AS2787" i="1"/>
  <c r="AJ2786" i="1"/>
  <c r="AK2733" i="1"/>
  <c r="AS2698" i="1"/>
  <c r="AI2694" i="1"/>
  <c r="AH2693" i="1"/>
  <c r="AT2679" i="1"/>
  <c r="AL2657" i="1"/>
  <c r="AI2642" i="1"/>
  <c r="AH2604" i="1"/>
  <c r="AI2580" i="1"/>
  <c r="AU2578" i="1"/>
  <c r="AL2571" i="1"/>
  <c r="AR2548" i="1"/>
  <c r="AT2543" i="1"/>
  <c r="AE2528" i="1"/>
  <c r="AQ2498" i="1"/>
  <c r="AQ2491" i="1"/>
  <c r="X2485" i="1"/>
  <c r="AC2485" i="1" s="1"/>
  <c r="AO2481" i="1"/>
  <c r="AE2475" i="1"/>
  <c r="X2455" i="1"/>
  <c r="AC2455" i="1" s="1"/>
  <c r="AE2415" i="1"/>
  <c r="AP2387" i="1"/>
  <c r="X2386" i="1"/>
  <c r="AC2386" i="1" s="1"/>
  <c r="X2385" i="1"/>
  <c r="AC2385" i="1" s="1"/>
  <c r="T2380" i="1"/>
  <c r="X2340" i="1"/>
  <c r="AC2340" i="1" s="1"/>
  <c r="AU2327" i="1"/>
  <c r="T2325" i="1"/>
  <c r="AI2321" i="1"/>
  <c r="AT2314" i="1"/>
  <c r="AL2314" i="1"/>
  <c r="AN2314" i="1"/>
  <c r="AO2314" i="1"/>
  <c r="AQ2314" i="1"/>
  <c r="AR2314" i="1"/>
  <c r="AI2291" i="1"/>
  <c r="AI2283" i="1"/>
  <c r="AH2284" i="1"/>
  <c r="AT2281" i="1"/>
  <c r="X2276" i="1"/>
  <c r="AC2276" i="1" s="1"/>
  <c r="T2270" i="1"/>
  <c r="AT2213" i="1"/>
  <c r="AQ2213" i="1"/>
  <c r="AS2214" i="1"/>
  <c r="AS2213" i="1"/>
  <c r="AT2214" i="1"/>
  <c r="AU2213" i="1"/>
  <c r="AQ2118" i="1"/>
  <c r="AU2117" i="1"/>
  <c r="AT2114" i="1"/>
  <c r="AH1959" i="1"/>
  <c r="AM1959" i="1"/>
  <c r="AU1959" i="1"/>
  <c r="AI1961" i="1"/>
  <c r="AS1961" i="1"/>
  <c r="AR1960" i="1"/>
  <c r="AL1958" i="1"/>
  <c r="AO1942" i="1"/>
  <c r="AM1933" i="1"/>
  <c r="AM1935" i="1"/>
  <c r="AS1935" i="1"/>
  <c r="AU1935" i="1"/>
  <c r="AN1936" i="1"/>
  <c r="AU1936" i="1"/>
  <c r="AQ1915" i="1"/>
  <c r="AE1887" i="1"/>
  <c r="AE1888" i="1"/>
  <c r="AT1861" i="1"/>
  <c r="AU1861" i="1"/>
  <c r="AK1861" i="1"/>
  <c r="AQ1861" i="1"/>
  <c r="AS1861" i="1"/>
  <c r="AK1815" i="1"/>
  <c r="AI1763" i="1"/>
  <c r="AO1760" i="1"/>
  <c r="AP1760" i="1"/>
  <c r="AL1762" i="1"/>
  <c r="AL1717" i="1"/>
  <c r="T2827" i="1"/>
  <c r="T2791" i="1"/>
  <c r="AR2776" i="1"/>
  <c r="Y2630" i="1"/>
  <c r="Y2625" i="1"/>
  <c r="T2611" i="1"/>
  <c r="T2602" i="1"/>
  <c r="Y2575" i="1"/>
  <c r="AK2571" i="1"/>
  <c r="AQ2548" i="1"/>
  <c r="T2484" i="1"/>
  <c r="AH2358" i="1"/>
  <c r="AU2289" i="1"/>
  <c r="AP2281" i="1"/>
  <c r="T2199" i="1"/>
  <c r="X2181" i="1"/>
  <c r="AC2181" i="1" s="1"/>
  <c r="X2180" i="1"/>
  <c r="AC2180" i="1" s="1"/>
  <c r="AO2177" i="1"/>
  <c r="AJ2178" i="1"/>
  <c r="T2162" i="1"/>
  <c r="T2102" i="1"/>
  <c r="T2101" i="1"/>
  <c r="AS1954" i="1"/>
  <c r="AU1953" i="1"/>
  <c r="AI1812" i="1"/>
  <c r="AQ1812" i="1"/>
  <c r="AR1815" i="1"/>
  <c r="AR2897" i="1"/>
  <c r="T2896" i="1"/>
  <c r="AS2860" i="1"/>
  <c r="AI2857" i="1"/>
  <c r="AU2826" i="1"/>
  <c r="T2822" i="1"/>
  <c r="T2817" i="1"/>
  <c r="T2810" i="1"/>
  <c r="AI2787" i="1"/>
  <c r="AM2785" i="1"/>
  <c r="AQ2774" i="1"/>
  <c r="T2758" i="1"/>
  <c r="AK2698" i="1"/>
  <c r="T2665" i="1"/>
  <c r="Y2645" i="1"/>
  <c r="AE2641" i="1"/>
  <c r="AU2610" i="1"/>
  <c r="T2591" i="1"/>
  <c r="AI2571" i="1"/>
  <c r="AP2548" i="1"/>
  <c r="T2520" i="1"/>
  <c r="AE2502" i="1"/>
  <c r="AR2497" i="1"/>
  <c r="X2496" i="1"/>
  <c r="AC2496" i="1" s="1"/>
  <c r="AQ2485" i="1"/>
  <c r="AR2483" i="1"/>
  <c r="X2472" i="1"/>
  <c r="AC2472" i="1" s="1"/>
  <c r="T2459" i="1"/>
  <c r="AK2402" i="1"/>
  <c r="AO2402" i="1"/>
  <c r="AQ2402" i="1"/>
  <c r="X2367" i="1"/>
  <c r="AC2367" i="1" s="1"/>
  <c r="X2365" i="1"/>
  <c r="AC2365" i="1" s="1"/>
  <c r="AI2346" i="1"/>
  <c r="AQ2327" i="1"/>
  <c r="AO2289" i="1"/>
  <c r="AI2281" i="1"/>
  <c r="T2280" i="1"/>
  <c r="X2277" i="1"/>
  <c r="AC2277" i="1" s="1"/>
  <c r="T2276" i="1"/>
  <c r="AE2177" i="1"/>
  <c r="T2123" i="1"/>
  <c r="AL2110" i="1"/>
  <c r="AP2110" i="1"/>
  <c r="AN2034" i="1"/>
  <c r="AQ1917" i="1"/>
  <c r="AO1916" i="1"/>
  <c r="AU1917" i="1"/>
  <c r="AQ1916" i="1"/>
  <c r="AS1916" i="1"/>
  <c r="AU1916" i="1"/>
  <c r="AN1916" i="1"/>
  <c r="AO1917" i="1"/>
  <c r="AN1868" i="1"/>
  <c r="AL1764" i="1"/>
  <c r="AU1764" i="1"/>
  <c r="AJ1764" i="1"/>
  <c r="AQ1764" i="1"/>
  <c r="AT1764" i="1"/>
  <c r="AN1677" i="1"/>
  <c r="AO1677" i="1"/>
  <c r="AI1678" i="1"/>
  <c r="AO1678" i="1"/>
  <c r="AQ1678" i="1"/>
  <c r="AE2946" i="1"/>
  <c r="AE2885" i="1"/>
  <c r="AR2860" i="1"/>
  <c r="AH2857" i="1"/>
  <c r="AR2826" i="1"/>
  <c r="AJ2794" i="1"/>
  <c r="T2774" i="1"/>
  <c r="AK2760" i="1"/>
  <c r="T2734" i="1"/>
  <c r="AJ2698" i="1"/>
  <c r="Y2674" i="1"/>
  <c r="AK2661" i="1"/>
  <c r="T2649" i="1"/>
  <c r="AT2610" i="1"/>
  <c r="AS2609" i="1"/>
  <c r="AA2578" i="1"/>
  <c r="AH2571" i="1"/>
  <c r="Y2563" i="1"/>
  <c r="AH2548" i="1"/>
  <c r="X2525" i="1"/>
  <c r="AC2525" i="1" s="1"/>
  <c r="AQ2489" i="1"/>
  <c r="AQ2486" i="1"/>
  <c r="AQ2483" i="1"/>
  <c r="T2465" i="1"/>
  <c r="T2463" i="1"/>
  <c r="AS2458" i="1"/>
  <c r="T2447" i="1"/>
  <c r="AE2404" i="1"/>
  <c r="T2390" i="1"/>
  <c r="AU2387" i="1"/>
  <c r="AN2388" i="1"/>
  <c r="AH2385" i="1"/>
  <c r="AI2386" i="1"/>
  <c r="AL2386" i="1"/>
  <c r="AN2386" i="1"/>
  <c r="AP2385" i="1"/>
  <c r="X2371" i="1"/>
  <c r="AC2371" i="1" s="1"/>
  <c r="AI2367" i="1"/>
  <c r="AP2365" i="1"/>
  <c r="AH2361" i="1"/>
  <c r="AH2362" i="1"/>
  <c r="AH2346" i="1"/>
  <c r="AO2324" i="1"/>
  <c r="AQ2275" i="1"/>
  <c r="AK2214" i="1"/>
  <c r="AS2162" i="1"/>
  <c r="AK2162" i="1"/>
  <c r="T2152" i="1"/>
  <c r="AT2134" i="1"/>
  <c r="AH2011" i="1"/>
  <c r="AI1965" i="1"/>
  <c r="AH1965" i="1"/>
  <c r="AO1966" i="1"/>
  <c r="AU2856" i="1"/>
  <c r="AS2813" i="1"/>
  <c r="AJ2787" i="1"/>
  <c r="AI2755" i="1"/>
  <c r="AL2670" i="1"/>
  <c r="AA2601" i="1"/>
  <c r="AE2489" i="1"/>
  <c r="T2467" i="1"/>
  <c r="AE2456" i="1"/>
  <c r="AE2304" i="1"/>
  <c r="AL2281" i="1"/>
  <c r="AJ2281" i="1"/>
  <c r="AK2281" i="1"/>
  <c r="AM2281" i="1"/>
  <c r="AN2281" i="1"/>
  <c r="AO2281" i="1"/>
  <c r="AQ2281" i="1"/>
  <c r="AR2281" i="1"/>
  <c r="X2146" i="1"/>
  <c r="AC2146" i="1" s="1"/>
  <c r="AH2034" i="1"/>
  <c r="AR2034" i="1"/>
  <c r="AQ2034" i="1"/>
  <c r="AS2034" i="1"/>
  <c r="AT2034" i="1"/>
  <c r="AU2034" i="1"/>
  <c r="AI2034" i="1"/>
  <c r="AO2034" i="1"/>
  <c r="X1726" i="1"/>
  <c r="AC1726" i="1" s="1"/>
  <c r="X1727" i="1"/>
  <c r="AC1727" i="1" s="1"/>
  <c r="AE2918" i="1"/>
  <c r="AQ2895" i="1"/>
  <c r="AE2889" i="1"/>
  <c r="T2889" i="1"/>
  <c r="AJ2885" i="1"/>
  <c r="AO2882" i="1"/>
  <c r="T2863" i="1"/>
  <c r="T2842" i="1"/>
  <c r="AO2813" i="1"/>
  <c r="AO2804" i="1"/>
  <c r="T2796" i="1"/>
  <c r="AT2788" i="1"/>
  <c r="AO2696" i="1"/>
  <c r="AJ2680" i="1"/>
  <c r="AQ2672" i="1"/>
  <c r="AE2672" i="1"/>
  <c r="AQ2636" i="1"/>
  <c r="AN2634" i="1"/>
  <c r="AQ2632" i="1"/>
  <c r="AJ2630" i="1"/>
  <c r="AR2610" i="1"/>
  <c r="AE2589" i="1"/>
  <c r="AA2565" i="1"/>
  <c r="T2546" i="1"/>
  <c r="T2533" i="1"/>
  <c r="T2513" i="1"/>
  <c r="AE2486" i="1"/>
  <c r="AO2446" i="1"/>
  <c r="AQ2448" i="1"/>
  <c r="AU2444" i="1"/>
  <c r="AU2440" i="1"/>
  <c r="AE2438" i="1"/>
  <c r="AH2391" i="1"/>
  <c r="AP2391" i="1"/>
  <c r="AO2388" i="1"/>
  <c r="X2373" i="1"/>
  <c r="AC2373" i="1" s="1"/>
  <c r="AN2369" i="1"/>
  <c r="AE2345" i="1"/>
  <c r="T2334" i="1"/>
  <c r="AO2332" i="1"/>
  <c r="AN2330" i="1"/>
  <c r="T2316" i="1"/>
  <c r="AI2298" i="1"/>
  <c r="AS2296" i="1"/>
  <c r="AM2277" i="1"/>
  <c r="AO2278" i="1"/>
  <c r="AO2280" i="1"/>
  <c r="AQ2280" i="1"/>
  <c r="AR2277" i="1"/>
  <c r="AL2252" i="1"/>
  <c r="T2225" i="1"/>
  <c r="AH2214" i="1"/>
  <c r="AH2185" i="1"/>
  <c r="AU2185" i="1"/>
  <c r="AQ2187" i="1"/>
  <c r="AO2186" i="1"/>
  <c r="AN2155" i="1"/>
  <c r="T2154" i="1"/>
  <c r="T2155" i="1"/>
  <c r="AE2144" i="1"/>
  <c r="AU2130" i="1"/>
  <c r="AL2125" i="1"/>
  <c r="AQ2125" i="1"/>
  <c r="AU2125" i="1"/>
  <c r="X2108" i="1"/>
  <c r="AC2108" i="1" s="1"/>
  <c r="X2109" i="1"/>
  <c r="AC2109" i="1" s="1"/>
  <c r="AE2107" i="1"/>
  <c r="AH2067" i="1"/>
  <c r="AO2012" i="1"/>
  <c r="AR2012" i="1"/>
  <c r="AT2012" i="1"/>
  <c r="AK2013" i="1"/>
  <c r="AU1926" i="1"/>
  <c r="AM1925" i="1"/>
  <c r="AO1904" i="1"/>
  <c r="AE2017" i="1"/>
  <c r="AE2018" i="1"/>
  <c r="AI1941" i="1"/>
  <c r="AI1821" i="1"/>
  <c r="X1820" i="1"/>
  <c r="AC1820" i="1" s="1"/>
  <c r="X1821" i="1"/>
  <c r="AC1821" i="1" s="1"/>
  <c r="X1721" i="1"/>
  <c r="AC1721" i="1" s="1"/>
  <c r="AE1679" i="1"/>
  <c r="AE1681" i="1"/>
  <c r="X1615" i="1"/>
  <c r="AC1615" i="1" s="1"/>
  <c r="X1617" i="1"/>
  <c r="AC1617" i="1" s="1"/>
  <c r="X1614" i="1"/>
  <c r="AC1614" i="1" s="1"/>
  <c r="X1513" i="1"/>
  <c r="AC1513" i="1" s="1"/>
  <c r="X1515" i="1"/>
  <c r="AC1515" i="1" s="1"/>
  <c r="AN1480" i="1"/>
  <c r="AK1479" i="1"/>
  <c r="AU1480" i="1"/>
  <c r="AL1479" i="1"/>
  <c r="AT1479" i="1"/>
  <c r="AK1480" i="1"/>
  <c r="AO1481" i="1"/>
  <c r="AL1480" i="1"/>
  <c r="AM1480" i="1"/>
  <c r="AO1480" i="1"/>
  <c r="AM1479" i="1"/>
  <c r="AJ1481" i="1"/>
  <c r="AK1481" i="1"/>
  <c r="AL1481" i="1"/>
  <c r="AM1481" i="1"/>
  <c r="AN1481" i="1"/>
  <c r="AJ1480" i="1"/>
  <c r="AT1456" i="1"/>
  <c r="AL1457" i="1"/>
  <c r="AN1457" i="1"/>
  <c r="AK1258" i="1"/>
  <c r="AR996" i="1"/>
  <c r="AH995" i="1"/>
  <c r="AP1785" i="1"/>
  <c r="AN1785" i="1"/>
  <c r="AR1785" i="1"/>
  <c r="AS1785" i="1"/>
  <c r="AT1785" i="1"/>
  <c r="AU1785" i="1"/>
  <c r="AO1768" i="1"/>
  <c r="AJ1765" i="1"/>
  <c r="AL1737" i="1"/>
  <c r="AS1737" i="1"/>
  <c r="AQ1737" i="1"/>
  <c r="AR1737" i="1"/>
  <c r="AH1736" i="1"/>
  <c r="AI1736" i="1"/>
  <c r="AQ1736" i="1"/>
  <c r="AM1739" i="1"/>
  <c r="AU1736" i="1"/>
  <c r="AO1739" i="1"/>
  <c r="AQ1739" i="1"/>
  <c r="AS1739" i="1"/>
  <c r="AH1738" i="1"/>
  <c r="AU1739" i="1"/>
  <c r="AJ1546" i="1"/>
  <c r="AM1546" i="1"/>
  <c r="AN1256" i="1"/>
  <c r="AS1258" i="1"/>
  <c r="AH1257" i="1"/>
  <c r="AQ1257" i="1"/>
  <c r="AK1254" i="1"/>
  <c r="AO1254" i="1"/>
  <c r="AN1255" i="1"/>
  <c r="AQ1254" i="1"/>
  <c r="AQ1255" i="1"/>
  <c r="AS1254" i="1"/>
  <c r="AR1255" i="1"/>
  <c r="AT1254" i="1"/>
  <c r="AS1255" i="1"/>
  <c r="AU1254" i="1"/>
  <c r="AT1255" i="1"/>
  <c r="AU1255" i="1"/>
  <c r="AJ1254" i="1"/>
  <c r="AN1254" i="1"/>
  <c r="AI1255" i="1"/>
  <c r="AJ1255" i="1"/>
  <c r="AK1255" i="1"/>
  <c r="AI1254" i="1"/>
  <c r="AM1255" i="1"/>
  <c r="AO1255" i="1"/>
  <c r="X1012" i="1"/>
  <c r="AC1012" i="1" s="1"/>
  <c r="X1011" i="1"/>
  <c r="AC1011" i="1" s="1"/>
  <c r="X76" i="2"/>
  <c r="Y76" i="2" s="1"/>
  <c r="Z76" i="2" s="1"/>
  <c r="AB76" i="2"/>
  <c r="AD76" i="2"/>
  <c r="X1560" i="1"/>
  <c r="AC1560" i="1" s="1"/>
  <c r="X1561" i="1"/>
  <c r="AC1561" i="1" s="1"/>
  <c r="AE1255" i="1"/>
  <c r="AE1254" i="1"/>
  <c r="X78" i="2"/>
  <c r="Y78" i="2" s="1"/>
  <c r="Z78" i="2" s="1"/>
  <c r="AB78" i="2"/>
  <c r="AD74" i="2"/>
  <c r="X74" i="2"/>
  <c r="Y74" i="2" s="1"/>
  <c r="Z74" i="2" s="1"/>
  <c r="AB74" i="2"/>
  <c r="T2114" i="1"/>
  <c r="AE2103" i="1"/>
  <c r="X2085" i="1"/>
  <c r="AC2085" i="1" s="1"/>
  <c r="AI2044" i="1"/>
  <c r="AT2045" i="1"/>
  <c r="AH1994" i="1"/>
  <c r="AS1939" i="1"/>
  <c r="AH1855" i="1"/>
  <c r="AI1856" i="1"/>
  <c r="AK1856" i="1"/>
  <c r="AP1856" i="1"/>
  <c r="AL1855" i="1"/>
  <c r="AI1839" i="1"/>
  <c r="AO1839" i="1"/>
  <c r="AH1841" i="1"/>
  <c r="AH1717" i="1"/>
  <c r="AE1267" i="1"/>
  <c r="AQ1662" i="1"/>
  <c r="AU1648" i="1"/>
  <c r="AJ1620" i="1"/>
  <c r="AK1620" i="1"/>
  <c r="AL1619" i="1"/>
  <c r="AQ1619" i="1"/>
  <c r="AI1562" i="1"/>
  <c r="AQ1563" i="1"/>
  <c r="AJ1562" i="1"/>
  <c r="AS1563" i="1"/>
  <c r="AL1562" i="1"/>
  <c r="AM1563" i="1"/>
  <c r="AN1563" i="1"/>
  <c r="AM1562" i="1"/>
  <c r="AT1562" i="1"/>
  <c r="AU1562" i="1"/>
  <c r="AH1564" i="1"/>
  <c r="AK1071" i="1"/>
  <c r="AJ1071" i="1"/>
  <c r="AT1072" i="1"/>
  <c r="AN1073" i="1"/>
  <c r="AO1074" i="1"/>
  <c r="AH1072" i="1"/>
  <c r="AO1073" i="1"/>
  <c r="AP1074" i="1"/>
  <c r="AM1072" i="1"/>
  <c r="AQ1073" i="1"/>
  <c r="AT1074" i="1"/>
  <c r="AN1072" i="1"/>
  <c r="AR1073" i="1"/>
  <c r="AU1074" i="1"/>
  <c r="AR1072" i="1"/>
  <c r="AI1071" i="1"/>
  <c r="AT1071" i="1"/>
  <c r="AH1074" i="1"/>
  <c r="AM1073" i="1"/>
  <c r="AN1074" i="1"/>
  <c r="AS1072" i="1"/>
  <c r="AI1074" i="1"/>
  <c r="AJ1074" i="1"/>
  <c r="AK1074" i="1"/>
  <c r="AM1074" i="1"/>
  <c r="AO1071" i="1"/>
  <c r="AS1071" i="1"/>
  <c r="AM942" i="1"/>
  <c r="AQ944" i="1"/>
  <c r="AU869" i="1"/>
  <c r="AU868" i="1"/>
  <c r="AQ1738" i="1"/>
  <c r="AT1727" i="1"/>
  <c r="AQ1711" i="1"/>
  <c r="AH1699" i="1"/>
  <c r="AQ1701" i="1"/>
  <c r="AR1700" i="1"/>
  <c r="AK1702" i="1"/>
  <c r="AQ1702" i="1"/>
  <c r="AL1699" i="1"/>
  <c r="AO1662" i="1"/>
  <c r="AT1648" i="1"/>
  <c r="AO1646" i="1"/>
  <c r="AH1440" i="1"/>
  <c r="AQ1441" i="1"/>
  <c r="AP1435" i="1"/>
  <c r="AJ1432" i="1"/>
  <c r="AQ1433" i="1"/>
  <c r="AS1433" i="1"/>
  <c r="AU1433" i="1"/>
  <c r="AI1314" i="1"/>
  <c r="AS1314" i="1"/>
  <c r="AR1313" i="1"/>
  <c r="AS1312" i="1"/>
  <c r="AR1312" i="1"/>
  <c r="AQ891" i="1"/>
  <c r="AR891" i="1"/>
  <c r="AS891" i="1"/>
  <c r="AH891" i="1"/>
  <c r="AI891" i="1"/>
  <c r="AL891" i="1"/>
  <c r="AM891" i="1"/>
  <c r="AN891" i="1"/>
  <c r="AO891" i="1"/>
  <c r="AP891" i="1"/>
  <c r="AT891" i="1"/>
  <c r="AH2459" i="1"/>
  <c r="T2435" i="1"/>
  <c r="AE2412" i="1"/>
  <c r="AE2407" i="1"/>
  <c r="AU2399" i="1"/>
  <c r="AE2400" i="1"/>
  <c r="AM2393" i="1"/>
  <c r="X2359" i="1"/>
  <c r="AC2359" i="1" s="1"/>
  <c r="T2355" i="1"/>
  <c r="T2352" i="1"/>
  <c r="AH2350" i="1"/>
  <c r="AH2348" i="1"/>
  <c r="X2331" i="1"/>
  <c r="AC2331" i="1" s="1"/>
  <c r="T2328" i="1"/>
  <c r="T2320" i="1"/>
  <c r="AR2318" i="1"/>
  <c r="AR2312" i="1"/>
  <c r="AN2292" i="1"/>
  <c r="T2249" i="1"/>
  <c r="AI2200" i="1"/>
  <c r="AH2190" i="1"/>
  <c r="AQ2162" i="1"/>
  <c r="AQ2144" i="1"/>
  <c r="T2138" i="1"/>
  <c r="AQ2110" i="1"/>
  <c r="AH2082" i="1"/>
  <c r="AM2047" i="1"/>
  <c r="AP2042" i="1"/>
  <c r="AM2032" i="1"/>
  <c r="AM2028" i="1"/>
  <c r="AL2027" i="1"/>
  <c r="AI2024" i="1"/>
  <c r="AE2001" i="1"/>
  <c r="AH1978" i="1"/>
  <c r="AH1968" i="1"/>
  <c r="AL1969" i="1"/>
  <c r="AL1959" i="1"/>
  <c r="AS1959" i="1"/>
  <c r="AI1955" i="1"/>
  <c r="AO1946" i="1"/>
  <c r="AJ1933" i="1"/>
  <c r="AN1934" i="1"/>
  <c r="AR1934" i="1"/>
  <c r="AU1934" i="1"/>
  <c r="AU1933" i="1"/>
  <c r="AQ1936" i="1"/>
  <c r="AQ1930" i="1"/>
  <c r="AS1902" i="1"/>
  <c r="AQ1845" i="1"/>
  <c r="AU1845" i="1"/>
  <c r="AJ1844" i="1"/>
  <c r="AE1814" i="1"/>
  <c r="AR1792" i="1"/>
  <c r="AI1738" i="1"/>
  <c r="AH1705" i="1"/>
  <c r="AI1706" i="1"/>
  <c r="AL1648" i="1"/>
  <c r="AE1622" i="1"/>
  <c r="AE1624" i="1"/>
  <c r="AP1534" i="1"/>
  <c r="AL1533" i="1"/>
  <c r="AU1534" i="1"/>
  <c r="AQ1533" i="1"/>
  <c r="AU1533" i="1"/>
  <c r="AM1535" i="1"/>
  <c r="AN1535" i="1"/>
  <c r="AQ1535" i="1"/>
  <c r="AT1535" i="1"/>
  <c r="AH1534" i="1"/>
  <c r="AM1534" i="1"/>
  <c r="AO1534" i="1"/>
  <c r="AQ1480" i="1"/>
  <c r="AP1445" i="1"/>
  <c r="AK1425" i="1"/>
  <c r="AT1423" i="1"/>
  <c r="AM1424" i="1"/>
  <c r="AK1210" i="1"/>
  <c r="AL1211" i="1"/>
  <c r="AS1210" i="1"/>
  <c r="AH1212" i="1"/>
  <c r="AK1212" i="1"/>
  <c r="AL1212" i="1"/>
  <c r="AP1212" i="1"/>
  <c r="AJ1211" i="1"/>
  <c r="AM1211" i="1"/>
  <c r="AI1211" i="1"/>
  <c r="AN1211" i="1"/>
  <c r="AN1210" i="1"/>
  <c r="AQ1210" i="1"/>
  <c r="AR1210" i="1"/>
  <c r="AH1210" i="1"/>
  <c r="AT1212" i="1"/>
  <c r="AI1127" i="1"/>
  <c r="AK1127" i="1"/>
  <c r="AN1129" i="1"/>
  <c r="AQ1129" i="1"/>
  <c r="AJ1128" i="1"/>
  <c r="AL1128" i="1"/>
  <c r="AO1128" i="1"/>
  <c r="AO1129" i="1"/>
  <c r="AJ1126" i="1"/>
  <c r="AI1130" i="1"/>
  <c r="AJ1130" i="1"/>
  <c r="AH1126" i="1"/>
  <c r="AN1080" i="1"/>
  <c r="AJ1078" i="1"/>
  <c r="AO1079" i="1"/>
  <c r="AH1078" i="1"/>
  <c r="AU1078" i="1"/>
  <c r="AP1080" i="1"/>
  <c r="X2154" i="1"/>
  <c r="AC2154" i="1" s="1"/>
  <c r="AE2137" i="1"/>
  <c r="AH2102" i="1"/>
  <c r="AP2096" i="1"/>
  <c r="AE2074" i="1"/>
  <c r="AP2026" i="1"/>
  <c r="AR2027" i="1"/>
  <c r="AU2016" i="1"/>
  <c r="AQ1985" i="1"/>
  <c r="AO1984" i="1"/>
  <c r="AO1937" i="1"/>
  <c r="AN1928" i="1"/>
  <c r="AU1929" i="1"/>
  <c r="AQ1928" i="1"/>
  <c r="AS1928" i="1"/>
  <c r="X1927" i="1"/>
  <c r="AC1927" i="1" s="1"/>
  <c r="X1925" i="1"/>
  <c r="AC1925" i="1" s="1"/>
  <c r="AS1874" i="1"/>
  <c r="AI1876" i="1"/>
  <c r="AR1841" i="1"/>
  <c r="AP1726" i="1"/>
  <c r="AH1726" i="1"/>
  <c r="AL1726" i="1"/>
  <c r="AH1729" i="1"/>
  <c r="AU1729" i="1"/>
  <c r="AI1728" i="1"/>
  <c r="X1653" i="1"/>
  <c r="AC1653" i="1" s="1"/>
  <c r="AQ1646" i="1"/>
  <c r="AT1647" i="1"/>
  <c r="AH1649" i="1"/>
  <c r="AJ1646" i="1"/>
  <c r="AT1595" i="1"/>
  <c r="AK1591" i="1"/>
  <c r="AO1591" i="1"/>
  <c r="AO1595" i="1"/>
  <c r="AQ1595" i="1"/>
  <c r="AU1595" i="1"/>
  <c r="AO683" i="1"/>
  <c r="AM683" i="1"/>
  <c r="AB165" i="2"/>
  <c r="X165" i="2"/>
  <c r="Y165" i="2" s="1"/>
  <c r="Z165" i="2" s="1"/>
  <c r="T2236" i="1"/>
  <c r="AQ2131" i="1"/>
  <c r="AS2097" i="1"/>
  <c r="AS2036" i="1"/>
  <c r="AK2036" i="1"/>
  <c r="AR2036" i="1"/>
  <c r="AH2027" i="1"/>
  <c r="AL2016" i="1"/>
  <c r="AL2006" i="1"/>
  <c r="AU2006" i="1"/>
  <c r="X1994" i="1"/>
  <c r="AC1994" i="1" s="1"/>
  <c r="X1995" i="1"/>
  <c r="AC1995" i="1" s="1"/>
  <c r="AL1985" i="1"/>
  <c r="AE1978" i="1"/>
  <c r="AE1968" i="1"/>
  <c r="AE1964" i="1"/>
  <c r="AH1946" i="1"/>
  <c r="AJ1945" i="1"/>
  <c r="AL1946" i="1"/>
  <c r="AL1945" i="1"/>
  <c r="AN1944" i="1"/>
  <c r="AN1945" i="1"/>
  <c r="AP1946" i="1"/>
  <c r="AM1943" i="1"/>
  <c r="AQ1944" i="1"/>
  <c r="AQ1945" i="1"/>
  <c r="AR1946" i="1"/>
  <c r="AL1942" i="1"/>
  <c r="AQ1943" i="1"/>
  <c r="AU1944" i="1"/>
  <c r="AL1937" i="1"/>
  <c r="AO1931" i="1"/>
  <c r="AL1930" i="1"/>
  <c r="AN1841" i="1"/>
  <c r="AP1820" i="1"/>
  <c r="AP1811" i="1"/>
  <c r="AM1811" i="1"/>
  <c r="AN1811" i="1"/>
  <c r="AO1811" i="1"/>
  <c r="AQ1811" i="1"/>
  <c r="AR1811" i="1"/>
  <c r="AS1811" i="1"/>
  <c r="AT1811" i="1"/>
  <c r="AU1811" i="1"/>
  <c r="AH1790" i="1"/>
  <c r="AS1790" i="1"/>
  <c r="AU1790" i="1"/>
  <c r="AP1775" i="1"/>
  <c r="AU1775" i="1"/>
  <c r="AJ1774" i="1"/>
  <c r="AU1774" i="1"/>
  <c r="AM1773" i="1"/>
  <c r="AH1767" i="1"/>
  <c r="AT1766" i="1"/>
  <c r="AS1751" i="1"/>
  <c r="AI1711" i="1"/>
  <c r="AT1712" i="1"/>
  <c r="AU1711" i="1"/>
  <c r="AJ1697" i="1"/>
  <c r="AK1697" i="1"/>
  <c r="AN1697" i="1"/>
  <c r="AO1697" i="1"/>
  <c r="AQ1697" i="1"/>
  <c r="AR1697" i="1"/>
  <c r="AS1697" i="1"/>
  <c r="AT1697" i="1"/>
  <c r="AU1697" i="1"/>
  <c r="X1687" i="1"/>
  <c r="AC1687" i="1" s="1"/>
  <c r="X1688" i="1"/>
  <c r="AC1688" i="1" s="1"/>
  <c r="X1671" i="1"/>
  <c r="AC1671" i="1" s="1"/>
  <c r="AK1662" i="1"/>
  <c r="AI1662" i="1"/>
  <c r="AJ1662" i="1"/>
  <c r="AT1662" i="1"/>
  <c r="AI1646" i="1"/>
  <c r="AH2311" i="1"/>
  <c r="X2311" i="1"/>
  <c r="AC2311" i="1" s="1"/>
  <c r="T2291" i="1"/>
  <c r="AN2289" i="1"/>
  <c r="AI2270" i="1"/>
  <c r="X2265" i="1"/>
  <c r="AC2265" i="1" s="1"/>
  <c r="X2254" i="1"/>
  <c r="AC2254" i="1" s="1"/>
  <c r="AH2250" i="1"/>
  <c r="T2241" i="1"/>
  <c r="X2210" i="1"/>
  <c r="AC2210" i="1" s="1"/>
  <c r="AE2200" i="1"/>
  <c r="AJ2182" i="1"/>
  <c r="T2180" i="1"/>
  <c r="AH2061" i="1"/>
  <c r="AE2051" i="1"/>
  <c r="AH2026" i="1"/>
  <c r="AH2016" i="1"/>
  <c r="X1996" i="1"/>
  <c r="AC1996" i="1" s="1"/>
  <c r="AH1966" i="1"/>
  <c r="AU1960" i="1"/>
  <c r="AO1943" i="1"/>
  <c r="AR1940" i="1"/>
  <c r="AS1941" i="1"/>
  <c r="AN1931" i="1"/>
  <c r="AJ1930" i="1"/>
  <c r="AU1927" i="1"/>
  <c r="AQ1866" i="1"/>
  <c r="AN1842" i="1"/>
  <c r="AH1842" i="1"/>
  <c r="AO1842" i="1"/>
  <c r="AS1842" i="1"/>
  <c r="AO1807" i="1"/>
  <c r="AH1809" i="1"/>
  <c r="AE1786" i="1"/>
  <c r="AE1787" i="1"/>
  <c r="X1684" i="1"/>
  <c r="AC1684" i="1" s="1"/>
  <c r="X1685" i="1"/>
  <c r="AC1685" i="1" s="1"/>
  <c r="X1686" i="1"/>
  <c r="AC1686" i="1" s="1"/>
  <c r="X1619" i="1"/>
  <c r="AC1619" i="1" s="1"/>
  <c r="X1621" i="1"/>
  <c r="AC1621" i="1" s="1"/>
  <c r="T2487" i="1"/>
  <c r="T2445" i="1"/>
  <c r="T2443" i="1"/>
  <c r="AL2421" i="1"/>
  <c r="AO2418" i="1"/>
  <c r="AI2393" i="1"/>
  <c r="X2391" i="1"/>
  <c r="AC2391" i="1" s="1"/>
  <c r="T2377" i="1"/>
  <c r="T2371" i="1"/>
  <c r="X2345" i="1"/>
  <c r="AC2345" i="1" s="1"/>
  <c r="AL2342" i="1"/>
  <c r="X2342" i="1"/>
  <c r="AC2342" i="1" s="1"/>
  <c r="AN2319" i="1"/>
  <c r="AI2318" i="1"/>
  <c r="AU2313" i="1"/>
  <c r="T2311" i="1"/>
  <c r="AS2290" i="1"/>
  <c r="AE2289" i="1"/>
  <c r="X2245" i="1"/>
  <c r="AC2245" i="1" s="1"/>
  <c r="T2210" i="1"/>
  <c r="AI2197" i="1"/>
  <c r="AE2183" i="1"/>
  <c r="T2166" i="1"/>
  <c r="AT2154" i="1"/>
  <c r="X2152" i="1"/>
  <c r="AC2152" i="1" s="1"/>
  <c r="AH2150" i="1"/>
  <c r="T2064" i="1"/>
  <c r="AI2040" i="1"/>
  <c r="AP2040" i="1"/>
  <c r="AS2019" i="1"/>
  <c r="X2009" i="1"/>
  <c r="AC2009" i="1" s="1"/>
  <c r="AS2007" i="1"/>
  <c r="AI1985" i="1"/>
  <c r="AR1986" i="1"/>
  <c r="X1974" i="1"/>
  <c r="AC1974" i="1" s="1"/>
  <c r="X1952" i="1"/>
  <c r="AC1952" i="1" s="1"/>
  <c r="AN1943" i="1"/>
  <c r="AH1940" i="1"/>
  <c r="AM1931" i="1"/>
  <c r="AS1927" i="1"/>
  <c r="AQ1924" i="1"/>
  <c r="AO1925" i="1"/>
  <c r="AH1924" i="1"/>
  <c r="AJ1924" i="1"/>
  <c r="AR1924" i="1"/>
  <c r="AS1924" i="1"/>
  <c r="AO1922" i="1"/>
  <c r="AN1905" i="1"/>
  <c r="AQ1905" i="1"/>
  <c r="AL1904" i="1"/>
  <c r="AS1905" i="1"/>
  <c r="AN1904" i="1"/>
  <c r="AU1905" i="1"/>
  <c r="AR1904" i="1"/>
  <c r="X1867" i="1"/>
  <c r="AC1867" i="1" s="1"/>
  <c r="AL1841" i="1"/>
  <c r="AN1818" i="1"/>
  <c r="AK1757" i="1"/>
  <c r="AI1757" i="1"/>
  <c r="AM1758" i="1"/>
  <c r="AP1755" i="1"/>
  <c r="AL1754" i="1"/>
  <c r="X1744" i="1"/>
  <c r="AC1744" i="1" s="1"/>
  <c r="X1740" i="1"/>
  <c r="AC1740" i="1" s="1"/>
  <c r="AS1669" i="1"/>
  <c r="AS1665" i="1"/>
  <c r="AU1663" i="1"/>
  <c r="AH1655" i="1"/>
  <c r="AJ1654" i="1"/>
  <c r="AT1649" i="1"/>
  <c r="AL1625" i="1"/>
  <c r="AJ1596" i="1"/>
  <c r="AL1596" i="1"/>
  <c r="AO1599" i="1"/>
  <c r="AM1596" i="1"/>
  <c r="AU1599" i="1"/>
  <c r="AK1597" i="1"/>
  <c r="AL1597" i="1"/>
  <c r="AR1597" i="1"/>
  <c r="AI1596" i="1"/>
  <c r="AK1599" i="1"/>
  <c r="AM1564" i="1"/>
  <c r="AJ1502" i="1"/>
  <c r="AJ1504" i="1"/>
  <c r="AL1504" i="1"/>
  <c r="AP1504" i="1"/>
  <c r="AN1502" i="1"/>
  <c r="AN1501" i="1"/>
  <c r="AL1503" i="1"/>
  <c r="AT1501" i="1"/>
  <c r="AQ1503" i="1"/>
  <c r="T2117" i="1"/>
  <c r="AE2112" i="1"/>
  <c r="AR2045" i="1"/>
  <c r="X2023" i="1"/>
  <c r="AC2023" i="1" s="1"/>
  <c r="AQ1983" i="1"/>
  <c r="AN1930" i="1"/>
  <c r="AR1930" i="1"/>
  <c r="AN1927" i="1"/>
  <c r="AJ1922" i="1"/>
  <c r="AE1890" i="1"/>
  <c r="AJ1877" i="1"/>
  <c r="AH1878" i="1"/>
  <c r="AH1825" i="1"/>
  <c r="AR1820" i="1"/>
  <c r="AN1821" i="1"/>
  <c r="AU1817" i="1"/>
  <c r="AR1817" i="1"/>
  <c r="AH1819" i="1"/>
  <c r="AL1819" i="1"/>
  <c r="AR1819" i="1"/>
  <c r="AT1816" i="1"/>
  <c r="AE1799" i="1"/>
  <c r="AE1797" i="1"/>
  <c r="X1779" i="1"/>
  <c r="AC1779" i="1" s="1"/>
  <c r="X1781" i="1"/>
  <c r="AC1781" i="1" s="1"/>
  <c r="AS1776" i="1"/>
  <c r="X1676" i="1"/>
  <c r="AC1676" i="1" s="1"/>
  <c r="AQ1668" i="1"/>
  <c r="AL1666" i="1"/>
  <c r="AE1651" i="1"/>
  <c r="AS1649" i="1"/>
  <c r="AL1566" i="1"/>
  <c r="AM1567" i="1"/>
  <c r="AT1567" i="1"/>
  <c r="AO1512" i="1"/>
  <c r="AU1515" i="1"/>
  <c r="AO1515" i="1"/>
  <c r="AQ1515" i="1"/>
  <c r="AH1514" i="1"/>
  <c r="AK1513" i="1"/>
  <c r="AM1513" i="1"/>
  <c r="AS1513" i="1"/>
  <c r="AT1512" i="1"/>
  <c r="AK1515" i="1"/>
  <c r="AJ1512" i="1"/>
  <c r="AL1512" i="1"/>
  <c r="AK1514" i="1"/>
  <c r="AO1514" i="1"/>
  <c r="AH1381" i="1"/>
  <c r="AJ1382" i="1"/>
  <c r="AO1382" i="1"/>
  <c r="X1312" i="1"/>
  <c r="AC1312" i="1" s="1"/>
  <c r="X1313" i="1"/>
  <c r="AC1313" i="1" s="1"/>
  <c r="X1314" i="1"/>
  <c r="AC1314" i="1" s="1"/>
  <c r="T2431" i="1"/>
  <c r="AJ2427" i="1"/>
  <c r="AE2423" i="1"/>
  <c r="T2407" i="1"/>
  <c r="T2405" i="1"/>
  <c r="AP2341" i="1"/>
  <c r="X2335" i="1"/>
  <c r="AC2335" i="1" s="1"/>
  <c r="AI2302" i="1"/>
  <c r="AE2297" i="1"/>
  <c r="AN2290" i="1"/>
  <c r="AE2265" i="1"/>
  <c r="AP2251" i="1"/>
  <c r="AN2243" i="1"/>
  <c r="AS2225" i="1"/>
  <c r="AE2212" i="1"/>
  <c r="T2190" i="1"/>
  <c r="T2188" i="1"/>
  <c r="AQ2165" i="1"/>
  <c r="X2157" i="1"/>
  <c r="AC2157" i="1" s="1"/>
  <c r="AR2154" i="1"/>
  <c r="AS2135" i="1"/>
  <c r="AJ2132" i="1"/>
  <c r="T2125" i="1"/>
  <c r="AL2119" i="1"/>
  <c r="X2110" i="1"/>
  <c r="AC2110" i="1" s="1"/>
  <c r="X2070" i="1"/>
  <c r="AC2070" i="1" s="1"/>
  <c r="T2068" i="1"/>
  <c r="AQ2033" i="1"/>
  <c r="AL2007" i="1"/>
  <c r="AJ1995" i="1"/>
  <c r="AN1983" i="1"/>
  <c r="AS1944" i="1"/>
  <c r="AI1931" i="1"/>
  <c r="AO1927" i="1"/>
  <c r="AP1892" i="1"/>
  <c r="AJ1893" i="1"/>
  <c r="X1792" i="1"/>
  <c r="AC1792" i="1" s="1"/>
  <c r="X1793" i="1"/>
  <c r="AC1793" i="1" s="1"/>
  <c r="AQ1776" i="1"/>
  <c r="AT1739" i="1"/>
  <c r="AQ1728" i="1"/>
  <c r="AO1712" i="1"/>
  <c r="X1705" i="1"/>
  <c r="AC1705" i="1" s="1"/>
  <c r="AN1687" i="1"/>
  <c r="AO1688" i="1"/>
  <c r="AN1684" i="1"/>
  <c r="AE1666" i="1"/>
  <c r="AE1668" i="1"/>
  <c r="AO1649" i="1"/>
  <c r="AR1619" i="1"/>
  <c r="AH1568" i="1"/>
  <c r="AS1569" i="1"/>
  <c r="AO1568" i="1"/>
  <c r="AL1569" i="1"/>
  <c r="AM1569" i="1"/>
  <c r="AK1564" i="1"/>
  <c r="AM1509" i="1"/>
  <c r="AS1511" i="1"/>
  <c r="AT1447" i="1"/>
  <c r="AQ1448" i="1"/>
  <c r="AS1448" i="1"/>
  <c r="AU1448" i="1"/>
  <c r="AK1447" i="1"/>
  <c r="AH1449" i="1"/>
  <c r="AN1449" i="1"/>
  <c r="AP1449" i="1"/>
  <c r="AM1448" i="1"/>
  <c r="AU1449" i="1"/>
  <c r="AM1447" i="1"/>
  <c r="AN1447" i="1"/>
  <c r="AQ1449" i="1"/>
  <c r="AR1449" i="1"/>
  <c r="AJ1437" i="1"/>
  <c r="AI1405" i="1"/>
  <c r="AJ1405" i="1"/>
  <c r="AJ1370" i="1"/>
  <c r="AN1370" i="1"/>
  <c r="AP1370" i="1"/>
  <c r="AI1369" i="1"/>
  <c r="AL1369" i="1"/>
  <c r="AQ1370" i="1"/>
  <c r="AH1369" i="1"/>
  <c r="AO1234" i="1"/>
  <c r="AQ1234" i="1"/>
  <c r="AH1236" i="1"/>
  <c r="AN1235" i="1"/>
  <c r="AO1235" i="1"/>
  <c r="AK1235" i="1"/>
  <c r="AE2429" i="1"/>
  <c r="T2411" i="1"/>
  <c r="T2408" i="1"/>
  <c r="AU2404" i="1"/>
  <c r="T2399" i="1"/>
  <c r="AJ2389" i="1"/>
  <c r="AN2377" i="1"/>
  <c r="AH2372" i="1"/>
  <c r="X2352" i="1"/>
  <c r="AC2352" i="1" s="1"/>
  <c r="AO2341" i="1"/>
  <c r="X2339" i="1"/>
  <c r="AC2339" i="1" s="1"/>
  <c r="X2325" i="1"/>
  <c r="AC2325" i="1" s="1"/>
  <c r="AR2295" i="1"/>
  <c r="T2292" i="1"/>
  <c r="AL2290" i="1"/>
  <c r="AM2263" i="1"/>
  <c r="T2260" i="1"/>
  <c r="AE2254" i="1"/>
  <c r="AO2251" i="1"/>
  <c r="AI2227" i="1"/>
  <c r="X2216" i="1"/>
  <c r="AC2216" i="1" s="1"/>
  <c r="T2214" i="1"/>
  <c r="X2204" i="1"/>
  <c r="AC2204" i="1" s="1"/>
  <c r="AK2165" i="1"/>
  <c r="AQ2163" i="1"/>
  <c r="T2157" i="1"/>
  <c r="X2140" i="1"/>
  <c r="AC2140" i="1" s="1"/>
  <c r="AE2128" i="1"/>
  <c r="AO2123" i="1"/>
  <c r="AE2119" i="1"/>
  <c r="AH2116" i="1"/>
  <c r="T2112" i="1"/>
  <c r="T2088" i="1"/>
  <c r="T2086" i="1"/>
  <c r="T2080" i="1"/>
  <c r="X2073" i="1"/>
  <c r="AC2073" i="1" s="1"/>
  <c r="T2070" i="1"/>
  <c r="AH2043" i="1"/>
  <c r="AN2043" i="1"/>
  <c r="AO2033" i="1"/>
  <c r="AS2029" i="1"/>
  <c r="AU2014" i="1"/>
  <c r="AS2012" i="1"/>
  <c r="AU2008" i="1"/>
  <c r="AK2007" i="1"/>
  <c r="AE1997" i="1"/>
  <c r="AM1983" i="1"/>
  <c r="X1982" i="1"/>
  <c r="AC1982" i="1" s="1"/>
  <c r="AH1971" i="1"/>
  <c r="AO1969" i="1"/>
  <c r="AE1961" i="1"/>
  <c r="AR1944" i="1"/>
  <c r="AQ1935" i="1"/>
  <c r="AH1931" i="1"/>
  <c r="AE1921" i="1"/>
  <c r="AP1919" i="1"/>
  <c r="AH1919" i="1"/>
  <c r="X1899" i="1"/>
  <c r="AC1899" i="1" s="1"/>
  <c r="X1901" i="1"/>
  <c r="AC1901" i="1" s="1"/>
  <c r="AT1850" i="1"/>
  <c r="AM1846" i="1"/>
  <c r="AN1776" i="1"/>
  <c r="AP1728" i="1"/>
  <c r="AH1712" i="1"/>
  <c r="AP1698" i="1"/>
  <c r="AK1649" i="1"/>
  <c r="AH1630" i="1"/>
  <c r="AO1632" i="1"/>
  <c r="AJ1632" i="1"/>
  <c r="X1627" i="1"/>
  <c r="AC1627" i="1" s="1"/>
  <c r="AP1614" i="1"/>
  <c r="AI1617" i="1"/>
  <c r="AQ1615" i="1"/>
  <c r="AH1614" i="1"/>
  <c r="AN1614" i="1"/>
  <c r="AK1615" i="1"/>
  <c r="AL1615" i="1"/>
  <c r="AO1615" i="1"/>
  <c r="AK1617" i="1"/>
  <c r="AU1617" i="1"/>
  <c r="AT1614" i="1"/>
  <c r="X1612" i="1"/>
  <c r="AC1612" i="1" s="1"/>
  <c r="AH1607" i="1"/>
  <c r="AN1542" i="1"/>
  <c r="AK1541" i="1"/>
  <c r="AT1541" i="1"/>
  <c r="AU1541" i="1"/>
  <c r="AE1472" i="1"/>
  <c r="AE1473" i="1"/>
  <c r="X1463" i="1"/>
  <c r="AC1463" i="1" s="1"/>
  <c r="AI1397" i="1"/>
  <c r="AL1397" i="1"/>
  <c r="AU1394" i="1"/>
  <c r="X1387" i="1"/>
  <c r="AC1387" i="1" s="1"/>
  <c r="AO1383" i="1"/>
  <c r="AK1384" i="1"/>
  <c r="AM1384" i="1"/>
  <c r="AH1374" i="1"/>
  <c r="AM1374" i="1"/>
  <c r="AR1374" i="1"/>
  <c r="AS1374" i="1"/>
  <c r="AK1373" i="1"/>
  <c r="AQ1373" i="1"/>
  <c r="AR1375" i="1"/>
  <c r="AJ1375" i="1"/>
  <c r="AT1374" i="1"/>
  <c r="AK1371" i="1"/>
  <c r="AQ1372" i="1"/>
  <c r="AT1371" i="1"/>
  <c r="AU1371" i="1"/>
  <c r="AL1372" i="1"/>
  <c r="AO1372" i="1"/>
  <c r="AS1371" i="1"/>
  <c r="AP1372" i="1"/>
  <c r="AR1372" i="1"/>
  <c r="AQ1371" i="1"/>
  <c r="X2380" i="1"/>
  <c r="AC2380" i="1" s="1"/>
  <c r="AE2375" i="1"/>
  <c r="X2355" i="1"/>
  <c r="AC2355" i="1" s="1"/>
  <c r="AJ2341" i="1"/>
  <c r="T2336" i="1"/>
  <c r="AM2333" i="1"/>
  <c r="T2299" i="1"/>
  <c r="AR2293" i="1"/>
  <c r="AU2291" i="1"/>
  <c r="T2277" i="1"/>
  <c r="AK2251" i="1"/>
  <c r="AE2243" i="1"/>
  <c r="AK2226" i="1"/>
  <c r="X2200" i="1"/>
  <c r="AC2200" i="1" s="1"/>
  <c r="X2174" i="1"/>
  <c r="AC2174" i="1" s="1"/>
  <c r="AL2154" i="1"/>
  <c r="AP2141" i="1"/>
  <c r="X2102" i="1"/>
  <c r="AC2102" i="1" s="1"/>
  <c r="AO2066" i="1"/>
  <c r="AE2066" i="1"/>
  <c r="AP2019" i="1"/>
  <c r="AN2019" i="1"/>
  <c r="AR2019" i="1"/>
  <c r="AE2013" i="1"/>
  <c r="AT2008" i="1"/>
  <c r="AP2007" i="1"/>
  <c r="X2003" i="1"/>
  <c r="AC2003" i="1" s="1"/>
  <c r="AU1984" i="1"/>
  <c r="AE1952" i="1"/>
  <c r="AH1947" i="1"/>
  <c r="AM1947" i="1"/>
  <c r="AO1944" i="1"/>
  <c r="AQ1938" i="1"/>
  <c r="AN1920" i="1"/>
  <c r="X1912" i="1"/>
  <c r="AC1912" i="1" s="1"/>
  <c r="AE1882" i="1"/>
  <c r="AL1781" i="1"/>
  <c r="AQ1779" i="1"/>
  <c r="AK1776" i="1"/>
  <c r="AK1728" i="1"/>
  <c r="AI1714" i="1"/>
  <c r="AL1713" i="1"/>
  <c r="AJ1716" i="1"/>
  <c r="AS1713" i="1"/>
  <c r="AL1716" i="1"/>
  <c r="AI1715" i="1"/>
  <c r="AK1677" i="1"/>
  <c r="AI1677" i="1"/>
  <c r="AN1678" i="1"/>
  <c r="AT1677" i="1"/>
  <c r="AQ1677" i="1"/>
  <c r="AU1677" i="1"/>
  <c r="AH1678" i="1"/>
  <c r="AI1660" i="1"/>
  <c r="AL1660" i="1"/>
  <c r="AM1660" i="1"/>
  <c r="AP1660" i="1"/>
  <c r="AQ1660" i="1"/>
  <c r="AT1660" i="1"/>
  <c r="AU1660" i="1"/>
  <c r="X1579" i="1"/>
  <c r="AC1579" i="1" s="1"/>
  <c r="X1580" i="1"/>
  <c r="AC1580" i="1" s="1"/>
  <c r="AL1477" i="1"/>
  <c r="AK1476" i="1"/>
  <c r="AP1477" i="1"/>
  <c r="AL1476" i="1"/>
  <c r="AT1477" i="1"/>
  <c r="AO1476" i="1"/>
  <c r="AQ1476" i="1"/>
  <c r="AS1476" i="1"/>
  <c r="AK1477" i="1"/>
  <c r="AE1461" i="1"/>
  <c r="AR1439" i="1"/>
  <c r="AK1411" i="1"/>
  <c r="AH1412" i="1"/>
  <c r="AI1412" i="1"/>
  <c r="X2358" i="1"/>
  <c r="AC2358" i="1" s="1"/>
  <c r="AH2351" i="1"/>
  <c r="AI2341" i="1"/>
  <c r="X2337" i="1"/>
  <c r="AC2337" i="1" s="1"/>
  <c r="AO2310" i="1"/>
  <c r="AQ2291" i="1"/>
  <c r="AH2261" i="1"/>
  <c r="AJ2251" i="1"/>
  <c r="AP2245" i="1"/>
  <c r="AI2216" i="1"/>
  <c r="AE2217" i="1"/>
  <c r="T2193" i="1"/>
  <c r="T2176" i="1"/>
  <c r="AQ2171" i="1"/>
  <c r="AP2155" i="1"/>
  <c r="AH2139" i="1"/>
  <c r="X2130" i="1"/>
  <c r="AC2130" i="1" s="1"/>
  <c r="AO2110" i="1"/>
  <c r="T2098" i="1"/>
  <c r="T2096" i="1"/>
  <c r="AE2087" i="1"/>
  <c r="AE2086" i="1"/>
  <c r="T2077" i="1"/>
  <c r="AH2071" i="1"/>
  <c r="AS2008" i="1"/>
  <c r="AE1982" i="1"/>
  <c r="AS1966" i="1"/>
  <c r="AL1944" i="1"/>
  <c r="AN1938" i="1"/>
  <c r="AP1934" i="1"/>
  <c r="AS1933" i="1"/>
  <c r="AE1931" i="1"/>
  <c r="AU1928" i="1"/>
  <c r="AU1925" i="1"/>
  <c r="AH1920" i="1"/>
  <c r="AQ1922" i="1"/>
  <c r="AL1921" i="1"/>
  <c r="AO1921" i="1"/>
  <c r="AQ1921" i="1"/>
  <c r="AR1920" i="1"/>
  <c r="AU1923" i="1"/>
  <c r="AS1906" i="1"/>
  <c r="AH1900" i="1"/>
  <c r="AT1844" i="1"/>
  <c r="AH1812" i="1"/>
  <c r="AU1815" i="1"/>
  <c r="AI1814" i="1"/>
  <c r="AM1814" i="1"/>
  <c r="AO1814" i="1"/>
  <c r="AT1814" i="1"/>
  <c r="AS1813" i="1"/>
  <c r="AH1802" i="1"/>
  <c r="AN1804" i="1"/>
  <c r="AS1804" i="1"/>
  <c r="AU1804" i="1"/>
  <c r="AH1806" i="1"/>
  <c r="AS1803" i="1"/>
  <c r="AT1806" i="1"/>
  <c r="AI1776" i="1"/>
  <c r="AO1737" i="1"/>
  <c r="AT1678" i="1"/>
  <c r="AI1647" i="1"/>
  <c r="AE1609" i="1"/>
  <c r="AE1608" i="1"/>
  <c r="AJ1479" i="1"/>
  <c r="AH1409" i="1"/>
  <c r="AM1408" i="1"/>
  <c r="AM1399" i="1"/>
  <c r="AQ1401" i="1"/>
  <c r="X2343" i="1"/>
  <c r="AC2343" i="1" s="1"/>
  <c r="T2338" i="1"/>
  <c r="X2309" i="1"/>
  <c r="AC2309" i="1" s="1"/>
  <c r="AE2300" i="1"/>
  <c r="AP2291" i="1"/>
  <c r="AH2286" i="1"/>
  <c r="AH2282" i="1"/>
  <c r="AE2277" i="1"/>
  <c r="AS2270" i="1"/>
  <c r="X2268" i="1"/>
  <c r="AC2268" i="1" s="1"/>
  <c r="AH2251" i="1"/>
  <c r="T2238" i="1"/>
  <c r="T2220" i="1"/>
  <c r="AI2203" i="1"/>
  <c r="AP2193" i="1"/>
  <c r="AH2161" i="1"/>
  <c r="AO2155" i="1"/>
  <c r="AK2141" i="1"/>
  <c r="AE2140" i="1"/>
  <c r="T2131" i="1"/>
  <c r="AE2111" i="1"/>
  <c r="X2098" i="1"/>
  <c r="AC2098" i="1" s="1"/>
  <c r="T2094" i="1"/>
  <c r="T2092" i="1"/>
  <c r="AE2089" i="1"/>
  <c r="AE2075" i="1"/>
  <c r="AH2075" i="1"/>
  <c r="AE2069" i="1"/>
  <c r="T2062" i="1"/>
  <c r="AH2051" i="1"/>
  <c r="AE2049" i="1"/>
  <c r="AE2029" i="1"/>
  <c r="AH2017" i="1"/>
  <c r="AQ2008" i="1"/>
  <c r="AH2005" i="1"/>
  <c r="AE1969" i="1"/>
  <c r="AR1966" i="1"/>
  <c r="AQ1941" i="1"/>
  <c r="AL1938" i="1"/>
  <c r="AR1928" i="1"/>
  <c r="AN1925" i="1"/>
  <c r="X1924" i="1"/>
  <c r="AC1924" i="1" s="1"/>
  <c r="AR1906" i="1"/>
  <c r="X1853" i="1"/>
  <c r="AC1853" i="1" s="1"/>
  <c r="AS1846" i="1"/>
  <c r="AT1846" i="1"/>
  <c r="AT1836" i="1"/>
  <c r="AM1835" i="1"/>
  <c r="AN1837" i="1"/>
  <c r="AS1821" i="1"/>
  <c r="AN1737" i="1"/>
  <c r="AI1729" i="1"/>
  <c r="X1718" i="1"/>
  <c r="AC1718" i="1" s="1"/>
  <c r="AJ1698" i="1"/>
  <c r="AI1698" i="1"/>
  <c r="AR1698" i="1"/>
  <c r="AH1681" i="1"/>
  <c r="AL1679" i="1"/>
  <c r="AL1681" i="1"/>
  <c r="AR1678" i="1"/>
  <c r="X1674" i="1"/>
  <c r="AC1674" i="1" s="1"/>
  <c r="AN1626" i="1"/>
  <c r="AL1626" i="1"/>
  <c r="AU1625" i="1"/>
  <c r="AH1626" i="1"/>
  <c r="AU1547" i="1"/>
  <c r="AI1479" i="1"/>
  <c r="AU1258" i="1"/>
  <c r="AM1256" i="1"/>
  <c r="AL1939" i="1"/>
  <c r="AP1931" i="1"/>
  <c r="AN1918" i="1"/>
  <c r="AS1903" i="1"/>
  <c r="X1864" i="1"/>
  <c r="AC1864" i="1" s="1"/>
  <c r="AE1842" i="1"/>
  <c r="AS1841" i="1"/>
  <c r="AK1769" i="1"/>
  <c r="AP1762" i="1"/>
  <c r="AQ1745" i="1"/>
  <c r="AL1728" i="1"/>
  <c r="AE1724" i="1"/>
  <c r="AQ1715" i="1"/>
  <c r="X1693" i="1"/>
  <c r="AC1693" i="1" s="1"/>
  <c r="AE1665" i="1"/>
  <c r="AQ1663" i="1"/>
  <c r="AR1663" i="1"/>
  <c r="AL1658" i="1"/>
  <c r="AN1649" i="1"/>
  <c r="AJ1640" i="1"/>
  <c r="AK1640" i="1"/>
  <c r="AN1642" i="1"/>
  <c r="AQ1642" i="1"/>
  <c r="AU1641" i="1"/>
  <c r="AI1640" i="1"/>
  <c r="AM1634" i="1"/>
  <c r="AL1581" i="1"/>
  <c r="AK1582" i="1"/>
  <c r="AM1582" i="1"/>
  <c r="AQ1582" i="1"/>
  <c r="AR1581" i="1"/>
  <c r="AN1584" i="1"/>
  <c r="AO1584" i="1"/>
  <c r="AT1584" i="1"/>
  <c r="AM1583" i="1"/>
  <c r="AU1584" i="1"/>
  <c r="AP1544" i="1"/>
  <c r="AU1543" i="1"/>
  <c r="AT1529" i="1"/>
  <c r="AJ1102" i="1"/>
  <c r="AO1750" i="1"/>
  <c r="X1737" i="1"/>
  <c r="AC1737" i="1" s="1"/>
  <c r="AE1699" i="1"/>
  <c r="AR1692" i="1"/>
  <c r="AE1677" i="1"/>
  <c r="AT1634" i="1"/>
  <c r="AM1635" i="1"/>
  <c r="X1599" i="1"/>
  <c r="AC1599" i="1" s="1"/>
  <c r="AO1536" i="1"/>
  <c r="AU1536" i="1"/>
  <c r="AK1536" i="1"/>
  <c r="AL1536" i="1"/>
  <c r="AM1536" i="1"/>
  <c r="AN1536" i="1"/>
  <c r="AS1536" i="1"/>
  <c r="AE1524" i="1"/>
  <c r="AI1476" i="1"/>
  <c r="AS1430" i="1"/>
  <c r="AI1427" i="1"/>
  <c r="AU1427" i="1"/>
  <c r="AH1427" i="1"/>
  <c r="AQ1349" i="1"/>
  <c r="AR1349" i="1"/>
  <c r="AJ1286" i="1"/>
  <c r="AL1286" i="1"/>
  <c r="AI1288" i="1"/>
  <c r="AK1288" i="1"/>
  <c r="AK1179" i="1"/>
  <c r="AL1181" i="1"/>
  <c r="AH1180" i="1"/>
  <c r="AN358" i="1"/>
  <c r="AQ359" i="1"/>
  <c r="AE2064" i="1"/>
  <c r="X2053" i="1"/>
  <c r="AC2053" i="1" s="1"/>
  <c r="AE2031" i="1"/>
  <c r="AE1933" i="1"/>
  <c r="X1917" i="1"/>
  <c r="AC1917" i="1" s="1"/>
  <c r="AS1904" i="1"/>
  <c r="AM1903" i="1"/>
  <c r="X1872" i="1"/>
  <c r="AC1872" i="1" s="1"/>
  <c r="AP1828" i="1"/>
  <c r="AP1780" i="1"/>
  <c r="X1780" i="1"/>
  <c r="AC1780" i="1" s="1"/>
  <c r="AL1752" i="1"/>
  <c r="AL1746" i="1"/>
  <c r="X1719" i="1"/>
  <c r="AC1719" i="1" s="1"/>
  <c r="AI1694" i="1"/>
  <c r="AQ1680" i="1"/>
  <c r="AT1671" i="1"/>
  <c r="AK1668" i="1"/>
  <c r="AQ1659" i="1"/>
  <c r="AO1629" i="1"/>
  <c r="AM1614" i="1"/>
  <c r="AP1600" i="1"/>
  <c r="AU1603" i="1"/>
  <c r="AK1602" i="1"/>
  <c r="AH1600" i="1"/>
  <c r="AN1600" i="1"/>
  <c r="AP1598" i="1"/>
  <c r="AK1589" i="1"/>
  <c r="AS1589" i="1"/>
  <c r="AP1590" i="1"/>
  <c r="AT1589" i="1"/>
  <c r="AQ1590" i="1"/>
  <c r="AT1590" i="1"/>
  <c r="AU1590" i="1"/>
  <c r="AO1552" i="1"/>
  <c r="AU1521" i="1"/>
  <c r="AK1523" i="1"/>
  <c r="AL1523" i="1"/>
  <c r="AK1522" i="1"/>
  <c r="AM1523" i="1"/>
  <c r="AL1522" i="1"/>
  <c r="AN1523" i="1"/>
  <c r="AM1520" i="1"/>
  <c r="AS1521" i="1"/>
  <c r="AN1520" i="1"/>
  <c r="AT1521" i="1"/>
  <c r="AO1520" i="1"/>
  <c r="AT1520" i="1"/>
  <c r="AI1459" i="1"/>
  <c r="AJ1452" i="1"/>
  <c r="AI1443" i="1"/>
  <c r="AP1441" i="1"/>
  <c r="AU1416" i="1"/>
  <c r="AO1414" i="1"/>
  <c r="AL1411" i="1"/>
  <c r="AN1411" i="1"/>
  <c r="AL1406" i="1"/>
  <c r="AO1406" i="1"/>
  <c r="AK1298" i="1"/>
  <c r="AJ1288" i="1"/>
  <c r="AQ1156" i="1"/>
  <c r="AK1159" i="1"/>
  <c r="AN1158" i="1"/>
  <c r="AJ1159" i="1"/>
  <c r="AN1140" i="1"/>
  <c r="AR1142" i="1"/>
  <c r="AH1142" i="1"/>
  <c r="AS1142" i="1"/>
  <c r="AT1142" i="1"/>
  <c r="AK1141" i="1"/>
  <c r="AH799" i="1"/>
  <c r="AH800" i="1"/>
  <c r="AK799" i="1"/>
  <c r="AJ800" i="1"/>
  <c r="AM799" i="1"/>
  <c r="AM800" i="1"/>
  <c r="AN799" i="1"/>
  <c r="AU800" i="1"/>
  <c r="AO799" i="1"/>
  <c r="AQ799" i="1"/>
  <c r="AT799" i="1"/>
  <c r="AI800" i="1"/>
  <c r="AS800" i="1"/>
  <c r="AK800" i="1"/>
  <c r="AQ800" i="1"/>
  <c r="AR800" i="1"/>
  <c r="AJ799" i="1"/>
  <c r="AL799" i="1"/>
  <c r="AN700" i="1"/>
  <c r="AS700" i="1"/>
  <c r="AI699" i="1"/>
  <c r="AL699" i="1"/>
  <c r="AL698" i="1"/>
  <c r="AN699" i="1"/>
  <c r="AR698" i="1"/>
  <c r="AT698" i="1"/>
  <c r="AQ698" i="1"/>
  <c r="AJ700" i="1"/>
  <c r="AT699" i="1"/>
  <c r="AP1915" i="1"/>
  <c r="AJ1899" i="1"/>
  <c r="AN1862" i="1"/>
  <c r="X1839" i="1"/>
  <c r="AC1839" i="1" s="1"/>
  <c r="AU1783" i="1"/>
  <c r="AE1751" i="1"/>
  <c r="X1706" i="1"/>
  <c r="AC1706" i="1" s="1"/>
  <c r="AK1658" i="1"/>
  <c r="AN1658" i="1"/>
  <c r="AT1659" i="1"/>
  <c r="AE1614" i="1"/>
  <c r="AE1616" i="1"/>
  <c r="X1574" i="1"/>
  <c r="AC1574" i="1" s="1"/>
  <c r="AP1568" i="1"/>
  <c r="X1523" i="1"/>
  <c r="AC1523" i="1" s="1"/>
  <c r="X1521" i="1"/>
  <c r="AC1521" i="1" s="1"/>
  <c r="AN1462" i="1"/>
  <c r="AM1462" i="1"/>
  <c r="AL1462" i="1"/>
  <c r="AO1462" i="1"/>
  <c r="AT1462" i="1"/>
  <c r="AU1462" i="1"/>
  <c r="AE1460" i="1"/>
  <c r="AH1439" i="1"/>
  <c r="AP1439" i="1"/>
  <c r="AU1440" i="1"/>
  <c r="AH1438" i="1"/>
  <c r="AL1437" i="1"/>
  <c r="AE1411" i="1"/>
  <c r="AE1310" i="1"/>
  <c r="AE1309" i="1"/>
  <c r="AP1251" i="1"/>
  <c r="AS1251" i="1"/>
  <c r="AO1251" i="1"/>
  <c r="AQ1251" i="1"/>
  <c r="AR1251" i="1"/>
  <c r="AT1251" i="1"/>
  <c r="AU1251" i="1"/>
  <c r="X1224" i="1"/>
  <c r="AC1224" i="1" s="1"/>
  <c r="X1223" i="1"/>
  <c r="AC1223" i="1" s="1"/>
  <c r="AJ1186" i="1"/>
  <c r="AL1186" i="1"/>
  <c r="AK1183" i="1"/>
  <c r="AI1185" i="1"/>
  <c r="AT1187" i="1"/>
  <c r="AH1187" i="1"/>
  <c r="AK2023" i="1"/>
  <c r="AH2009" i="1"/>
  <c r="AJ1990" i="1"/>
  <c r="AQ1940" i="1"/>
  <c r="AM1937" i="1"/>
  <c r="AH1927" i="1"/>
  <c r="AS1869" i="1"/>
  <c r="AH1844" i="1"/>
  <c r="X1843" i="1"/>
  <c r="AC1843" i="1" s="1"/>
  <c r="AE1831" i="1"/>
  <c r="AT1810" i="1"/>
  <c r="AH1801" i="1"/>
  <c r="AS1782" i="1"/>
  <c r="AL1777" i="1"/>
  <c r="AP1716" i="1"/>
  <c r="AE1696" i="1"/>
  <c r="AK1659" i="1"/>
  <c r="AJ1638" i="1"/>
  <c r="AO1638" i="1"/>
  <c r="AU1638" i="1"/>
  <c r="AH1623" i="1"/>
  <c r="AM1622" i="1"/>
  <c r="AR1622" i="1"/>
  <c r="AI1584" i="1"/>
  <c r="AE1571" i="1"/>
  <c r="AE1572" i="1"/>
  <c r="AK1562" i="1"/>
  <c r="AI1419" i="1"/>
  <c r="AK1419" i="1"/>
  <c r="AS1415" i="1"/>
  <c r="AI1408" i="1"/>
  <c r="AU1409" i="1"/>
  <c r="AO1408" i="1"/>
  <c r="AP1362" i="1"/>
  <c r="AQ1362" i="1"/>
  <c r="AL1361" i="1"/>
  <c r="AO1362" i="1"/>
  <c r="X1164" i="1"/>
  <c r="AC1164" i="1" s="1"/>
  <c r="X1165" i="1"/>
  <c r="AC1165" i="1" s="1"/>
  <c r="X1918" i="1"/>
  <c r="AC1918" i="1" s="1"/>
  <c r="AE1869" i="1"/>
  <c r="X1745" i="1"/>
  <c r="AC1745" i="1" s="1"/>
  <c r="AH1709" i="1"/>
  <c r="AH1686" i="1"/>
  <c r="AI1659" i="1"/>
  <c r="AL1646" i="1"/>
  <c r="AH1648" i="1"/>
  <c r="AO1648" i="1"/>
  <c r="AK1647" i="1"/>
  <c r="X1648" i="1"/>
  <c r="AC1648" i="1" s="1"/>
  <c r="X1649" i="1"/>
  <c r="AC1649" i="1" s="1"/>
  <c r="X1641" i="1"/>
  <c r="AC1641" i="1" s="1"/>
  <c r="X1623" i="1"/>
  <c r="AC1623" i="1" s="1"/>
  <c r="X1622" i="1"/>
  <c r="AC1622" i="1" s="1"/>
  <c r="AE1617" i="1"/>
  <c r="AS1605" i="1"/>
  <c r="AT1605" i="1"/>
  <c r="AL1606" i="1"/>
  <c r="AQ1606" i="1"/>
  <c r="AE1597" i="1"/>
  <c r="AL1565" i="1"/>
  <c r="AS1565" i="1"/>
  <c r="AU1565" i="1"/>
  <c r="AL1567" i="1"/>
  <c r="AM1566" i="1"/>
  <c r="AT1566" i="1"/>
  <c r="AK1565" i="1"/>
  <c r="AE1563" i="1"/>
  <c r="AE1564" i="1"/>
  <c r="AH1550" i="1"/>
  <c r="AT1552" i="1"/>
  <c r="AM1551" i="1"/>
  <c r="AS1533" i="1"/>
  <c r="AN1509" i="1"/>
  <c r="AK1511" i="1"/>
  <c r="AU1510" i="1"/>
  <c r="AL1511" i="1"/>
  <c r="AM1511" i="1"/>
  <c r="AT1510" i="1"/>
  <c r="AS1509" i="1"/>
  <c r="AE1418" i="1"/>
  <c r="AK1374" i="1"/>
  <c r="AE1365" i="1"/>
  <c r="AE1364" i="1"/>
  <c r="AH1241" i="1"/>
  <c r="AR1241" i="1"/>
  <c r="AN1242" i="1"/>
  <c r="AQ1241" i="1"/>
  <c r="AO1242" i="1"/>
  <c r="AS1241" i="1"/>
  <c r="AQ1242" i="1"/>
  <c r="AT1241" i="1"/>
  <c r="AS1242" i="1"/>
  <c r="AU1241" i="1"/>
  <c r="AN1241" i="1"/>
  <c r="AO1241" i="1"/>
  <c r="AI1242" i="1"/>
  <c r="AJ1242" i="1"/>
  <c r="AK1242" i="1"/>
  <c r="AK1241" i="1"/>
  <c r="AT1223" i="1"/>
  <c r="AN1225" i="1"/>
  <c r="AK1223" i="1"/>
  <c r="AR1223" i="1"/>
  <c r="AQ1222" i="1"/>
  <c r="AO1225" i="1"/>
  <c r="AK1225" i="1"/>
  <c r="AM1225" i="1"/>
  <c r="AR1224" i="1"/>
  <c r="AS1224" i="1"/>
  <c r="AM1169" i="1"/>
  <c r="AS1946" i="1"/>
  <c r="AM1877" i="1"/>
  <c r="AN1782" i="1"/>
  <c r="AO1779" i="1"/>
  <c r="AI1774" i="1"/>
  <c r="X1739" i="1"/>
  <c r="AC1739" i="1" s="1"/>
  <c r="X1678" i="1"/>
  <c r="AC1678" i="1" s="1"/>
  <c r="AE1669" i="1"/>
  <c r="AH1659" i="1"/>
  <c r="AE1650" i="1"/>
  <c r="AE1652" i="1"/>
  <c r="AE1654" i="1"/>
  <c r="AE1653" i="1"/>
  <c r="AE1611" i="1"/>
  <c r="AK1560" i="1"/>
  <c r="AO1541" i="1"/>
  <c r="AQ1521" i="1"/>
  <c r="AH1422" i="1"/>
  <c r="AI1079" i="1"/>
  <c r="X1946" i="1"/>
  <c r="AC1946" i="1" s="1"/>
  <c r="X1923" i="1"/>
  <c r="AC1923" i="1" s="1"/>
  <c r="X1922" i="1"/>
  <c r="AC1922" i="1" s="1"/>
  <c r="X1919" i="1"/>
  <c r="AC1919" i="1" s="1"/>
  <c r="AH1904" i="1"/>
  <c r="AE1860" i="1"/>
  <c r="AH1839" i="1"/>
  <c r="AJ1782" i="1"/>
  <c r="AE1779" i="1"/>
  <c r="AE1776" i="1"/>
  <c r="AH1773" i="1"/>
  <c r="AU1726" i="1"/>
  <c r="AK1726" i="1"/>
  <c r="AH1713" i="1"/>
  <c r="AT1715" i="1"/>
  <c r="AT1716" i="1"/>
  <c r="AM1658" i="1"/>
  <c r="X1635" i="1"/>
  <c r="AC1635" i="1" s="1"/>
  <c r="X1634" i="1"/>
  <c r="AC1634" i="1" s="1"/>
  <c r="AL1612" i="1"/>
  <c r="AT1613" i="1"/>
  <c r="AN1612" i="1"/>
  <c r="AU1613" i="1"/>
  <c r="AO1612" i="1"/>
  <c r="AT1612" i="1"/>
  <c r="AI1613" i="1"/>
  <c r="AJ1612" i="1"/>
  <c r="AR1613" i="1"/>
  <c r="X1586" i="1"/>
  <c r="AC1586" i="1" s="1"/>
  <c r="X1557" i="1"/>
  <c r="AC1557" i="1" s="1"/>
  <c r="AM1550" i="1"/>
  <c r="AE1549" i="1"/>
  <c r="AE1548" i="1"/>
  <c r="AL1530" i="1"/>
  <c r="AN1529" i="1"/>
  <c r="AO1521" i="1"/>
  <c r="AJ1516" i="1"/>
  <c r="AK1518" i="1"/>
  <c r="AS1519" i="1"/>
  <c r="AT1517" i="1"/>
  <c r="AL1518" i="1"/>
  <c r="AU1519" i="1"/>
  <c r="AO1518" i="1"/>
  <c r="AT1518" i="1"/>
  <c r="AU1518" i="1"/>
  <c r="AH1516" i="1"/>
  <c r="AM1516" i="1"/>
  <c r="AN1516" i="1"/>
  <c r="AU1516" i="1"/>
  <c r="AK1519" i="1"/>
  <c r="AT1519" i="1"/>
  <c r="AP1502" i="1"/>
  <c r="AU1422" i="1"/>
  <c r="AK1388" i="1"/>
  <c r="X1349" i="1"/>
  <c r="AC1349" i="1" s="1"/>
  <c r="AR1103" i="1"/>
  <c r="AS1101" i="1"/>
  <c r="AE1904" i="1"/>
  <c r="AE1873" i="1"/>
  <c r="AE1855" i="1"/>
  <c r="AQ1854" i="1"/>
  <c r="X1848" i="1"/>
  <c r="AC1848" i="1" s="1"/>
  <c r="AL1817" i="1"/>
  <c r="X1812" i="1"/>
  <c r="AC1812" i="1" s="1"/>
  <c r="X1802" i="1"/>
  <c r="AC1802" i="1" s="1"/>
  <c r="AS1794" i="1"/>
  <c r="AL1792" i="1"/>
  <c r="X1765" i="1"/>
  <c r="AC1765" i="1" s="1"/>
  <c r="X1756" i="1"/>
  <c r="AC1756" i="1" s="1"/>
  <c r="X1675" i="1"/>
  <c r="AC1675" i="1" s="1"/>
  <c r="AR1634" i="1"/>
  <c r="AK1629" i="1"/>
  <c r="AU1561" i="1"/>
  <c r="AN1560" i="1"/>
  <c r="AR1561" i="1"/>
  <c r="AO1560" i="1"/>
  <c r="AS1561" i="1"/>
  <c r="AT1560" i="1"/>
  <c r="AT1561" i="1"/>
  <c r="AU1560" i="1"/>
  <c r="AK1561" i="1"/>
  <c r="AM1560" i="1"/>
  <c r="AQ1561" i="1"/>
  <c r="AK1497" i="1"/>
  <c r="AS1497" i="1"/>
  <c r="AT1497" i="1"/>
  <c r="AU1497" i="1"/>
  <c r="AL1498" i="1"/>
  <c r="AU1498" i="1"/>
  <c r="AL1497" i="1"/>
  <c r="AM1423" i="1"/>
  <c r="AN1358" i="1"/>
  <c r="AS1358" i="1"/>
  <c r="AO1359" i="1"/>
  <c r="AE1193" i="1"/>
  <c r="AM1101" i="1"/>
  <c r="AJ1964" i="1"/>
  <c r="AI1951" i="1"/>
  <c r="AQ1929" i="1"/>
  <c r="AL1905" i="1"/>
  <c r="AN1900" i="1"/>
  <c r="AE1852" i="1"/>
  <c r="AK1845" i="1"/>
  <c r="AO1843" i="1"/>
  <c r="AO1822" i="1"/>
  <c r="AT1809" i="1"/>
  <c r="AE1793" i="1"/>
  <c r="X1784" i="1"/>
  <c r="AC1784" i="1" s="1"/>
  <c r="AR1775" i="1"/>
  <c r="AL1740" i="1"/>
  <c r="AI1740" i="1"/>
  <c r="AR1702" i="1"/>
  <c r="AI1682" i="1"/>
  <c r="AR1682" i="1"/>
  <c r="X1679" i="1"/>
  <c r="AC1679" i="1" s="1"/>
  <c r="AI1674" i="1"/>
  <c r="AT1676" i="1"/>
  <c r="AL1639" i="1"/>
  <c r="AK1633" i="1"/>
  <c r="AH1546" i="1"/>
  <c r="AM1521" i="1"/>
  <c r="AK1399" i="1"/>
  <c r="AM1336" i="1"/>
  <c r="AJ1337" i="1"/>
  <c r="AK1289" i="1"/>
  <c r="AH1207" i="1"/>
  <c r="AN1206" i="1"/>
  <c r="AL1206" i="1"/>
  <c r="AP1102" i="1"/>
  <c r="AL1102" i="1"/>
  <c r="AU1103" i="1"/>
  <c r="AK1735" i="1"/>
  <c r="X1690" i="1"/>
  <c r="AC1690" i="1" s="1"/>
  <c r="AM1636" i="1"/>
  <c r="AI1626" i="1"/>
  <c r="AE1625" i="1"/>
  <c r="AU1623" i="1"/>
  <c r="X1609" i="1"/>
  <c r="AC1609" i="1" s="1"/>
  <c r="AQ1603" i="1"/>
  <c r="AE1583" i="1"/>
  <c r="AT1579" i="1"/>
  <c r="AT1534" i="1"/>
  <c r="AK1533" i="1"/>
  <c r="AN1534" i="1"/>
  <c r="X1531" i="1"/>
  <c r="AC1531" i="1" s="1"/>
  <c r="AU1337" i="1"/>
  <c r="AQ1252" i="1"/>
  <c r="AO1252" i="1"/>
  <c r="AK1253" i="1"/>
  <c r="AR1214" i="1"/>
  <c r="AI1183" i="1"/>
  <c r="AP1141" i="1"/>
  <c r="X1576" i="1"/>
  <c r="AC1576" i="1" s="1"/>
  <c r="AE1546" i="1"/>
  <c r="AH1544" i="1"/>
  <c r="AQ1541" i="1"/>
  <c r="AE1515" i="1"/>
  <c r="AQ1485" i="1"/>
  <c r="X1466" i="1"/>
  <c r="AC1466" i="1" s="1"/>
  <c r="AE1447" i="1"/>
  <c r="AR1376" i="1"/>
  <c r="AE1374" i="1"/>
  <c r="AH1290" i="1"/>
  <c r="AH1264" i="1"/>
  <c r="AJ1264" i="1"/>
  <c r="AP1264" i="1"/>
  <c r="AU1264" i="1"/>
  <c r="AL1264" i="1"/>
  <c r="AM1264" i="1"/>
  <c r="X1191" i="1"/>
  <c r="AC1191" i="1" s="1"/>
  <c r="AL1174" i="1"/>
  <c r="AS1171" i="1"/>
  <c r="AU1171" i="1"/>
  <c r="AE1059" i="1"/>
  <c r="AK874" i="1"/>
  <c r="X1663" i="1"/>
  <c r="AC1663" i="1" s="1"/>
  <c r="AH1643" i="1"/>
  <c r="X1640" i="1"/>
  <c r="AC1640" i="1" s="1"/>
  <c r="AO1622" i="1"/>
  <c r="AP1612" i="1"/>
  <c r="AS1581" i="1"/>
  <c r="AM1580" i="1"/>
  <c r="AE1579" i="1"/>
  <c r="AT1563" i="1"/>
  <c r="AU1552" i="1"/>
  <c r="X1545" i="1"/>
  <c r="AC1545" i="1" s="1"/>
  <c r="AO1535" i="1"/>
  <c r="AP1485" i="1"/>
  <c r="AO1468" i="1"/>
  <c r="X1451" i="1"/>
  <c r="AC1451" i="1" s="1"/>
  <c r="AQ1376" i="1"/>
  <c r="AK1354" i="1"/>
  <c r="AH1297" i="1"/>
  <c r="AT1299" i="1"/>
  <c r="AT1297" i="1"/>
  <c r="AQ1298" i="1"/>
  <c r="AP1295" i="1"/>
  <c r="AI1296" i="1"/>
  <c r="AK1296" i="1"/>
  <c r="AM1296" i="1"/>
  <c r="AN1296" i="1"/>
  <c r="AQ1296" i="1"/>
  <c r="AM1295" i="1"/>
  <c r="AN1295" i="1"/>
  <c r="AJ1281" i="1"/>
  <c r="AM1227" i="1"/>
  <c r="X1208" i="1"/>
  <c r="AC1208" i="1" s="1"/>
  <c r="AK670" i="1"/>
  <c r="AH670" i="1"/>
  <c r="AJ670" i="1"/>
  <c r="X1601" i="1"/>
  <c r="AC1601" i="1" s="1"/>
  <c r="AE1582" i="1"/>
  <c r="AK1577" i="1"/>
  <c r="AP1574" i="1"/>
  <c r="AK1505" i="1"/>
  <c r="AP1506" i="1"/>
  <c r="AQ1505" i="1"/>
  <c r="AL1485" i="1"/>
  <c r="AO1483" i="1"/>
  <c r="AM1468" i="1"/>
  <c r="AK1466" i="1"/>
  <c r="X1420" i="1"/>
  <c r="AC1420" i="1" s="1"/>
  <c r="AN1376" i="1"/>
  <c r="AE1303" i="1"/>
  <c r="AE1282" i="1"/>
  <c r="X1252" i="1"/>
  <c r="AC1252" i="1" s="1"/>
  <c r="AL1112" i="1"/>
  <c r="AK1000" i="1"/>
  <c r="AE1631" i="1"/>
  <c r="AI1614" i="1"/>
  <c r="AI1600" i="1"/>
  <c r="AU1554" i="1"/>
  <c r="AT1553" i="1"/>
  <c r="AP1552" i="1"/>
  <c r="AM1537" i="1"/>
  <c r="X1535" i="1"/>
  <c r="AC1535" i="1" s="1"/>
  <c r="AE1526" i="1"/>
  <c r="AP1498" i="1"/>
  <c r="AL1483" i="1"/>
  <c r="AE1467" i="1"/>
  <c r="X1444" i="1"/>
  <c r="AC1444" i="1" s="1"/>
  <c r="AK1320" i="1"/>
  <c r="AO1320" i="1"/>
  <c r="AK1319" i="1"/>
  <c r="AU1319" i="1"/>
  <c r="AK1305" i="1"/>
  <c r="AM1305" i="1"/>
  <c r="AS1305" i="1"/>
  <c r="AU1307" i="1"/>
  <c r="AT1305" i="1"/>
  <c r="AP1242" i="1"/>
  <c r="X1239" i="1"/>
  <c r="AC1239" i="1" s="1"/>
  <c r="AU1204" i="1"/>
  <c r="AS1200" i="1"/>
  <c r="AL1200" i="1"/>
  <c r="AK1200" i="1"/>
  <c r="AN1200" i="1"/>
  <c r="AO1200" i="1"/>
  <c r="AP1200" i="1"/>
  <c r="AQ1200" i="1"/>
  <c r="AR1200" i="1"/>
  <c r="AT1200" i="1"/>
  <c r="AU1200" i="1"/>
  <c r="AL1191" i="1"/>
  <c r="AM1191" i="1"/>
  <c r="AH1193" i="1"/>
  <c r="AQ1193" i="1"/>
  <c r="AO1190" i="1"/>
  <c r="X1187" i="1"/>
  <c r="AC1187" i="1" s="1"/>
  <c r="X1166" i="1"/>
  <c r="AC1166" i="1" s="1"/>
  <c r="X1108" i="1"/>
  <c r="AC1108" i="1" s="1"/>
  <c r="X1107" i="1"/>
  <c r="AC1107" i="1" s="1"/>
  <c r="AS983" i="1"/>
  <c r="AP983" i="1"/>
  <c r="AU984" i="1"/>
  <c r="AH983" i="1"/>
  <c r="AI881" i="1"/>
  <c r="AM881" i="1"/>
  <c r="AU881" i="1"/>
  <c r="AT881" i="1"/>
  <c r="AS881" i="1"/>
  <c r="X826" i="1"/>
  <c r="AC826" i="1" s="1"/>
  <c r="AE1541" i="1"/>
  <c r="X1539" i="1"/>
  <c r="AC1539" i="1" s="1"/>
  <c r="AN1496" i="1"/>
  <c r="AT1496" i="1"/>
  <c r="X1483" i="1"/>
  <c r="AC1483" i="1" s="1"/>
  <c r="X1473" i="1"/>
  <c r="AC1473" i="1" s="1"/>
  <c r="X1449" i="1"/>
  <c r="AC1449" i="1" s="1"/>
  <c r="AL1376" i="1"/>
  <c r="AJ1377" i="1"/>
  <c r="AN1327" i="1"/>
  <c r="AP1323" i="1"/>
  <c r="AL1323" i="1"/>
  <c r="AI1322" i="1"/>
  <c r="AO1323" i="1"/>
  <c r="AM1322" i="1"/>
  <c r="AS1323" i="1"/>
  <c r="AN1322" i="1"/>
  <c r="AU1323" i="1"/>
  <c r="AR1322" i="1"/>
  <c r="AS1322" i="1"/>
  <c r="AU1322" i="1"/>
  <c r="AE1292" i="1"/>
  <c r="AH1213" i="1"/>
  <c r="AR1213" i="1"/>
  <c r="AS1214" i="1"/>
  <c r="AU1215" i="1"/>
  <c r="AS1213" i="1"/>
  <c r="AT1214" i="1"/>
  <c r="AT1213" i="1"/>
  <c r="AU1214" i="1"/>
  <c r="AM1213" i="1"/>
  <c r="AL1215" i="1"/>
  <c r="AM1215" i="1"/>
  <c r="AQ1215" i="1"/>
  <c r="AH1214" i="1"/>
  <c r="AR1215" i="1"/>
  <c r="AH1014" i="1"/>
  <c r="AM1015" i="1"/>
  <c r="AS1015" i="1"/>
  <c r="AJ1014" i="1"/>
  <c r="AP1014" i="1"/>
  <c r="AU1015" i="1"/>
  <c r="AR691" i="1"/>
  <c r="AU691" i="1"/>
  <c r="AS691" i="1"/>
  <c r="AT691" i="1"/>
  <c r="AK691" i="1"/>
  <c r="AM691" i="1"/>
  <c r="AN691" i="1"/>
  <c r="AE1709" i="1"/>
  <c r="AH1687" i="1"/>
  <c r="AI1661" i="1"/>
  <c r="AR1647" i="1"/>
  <c r="AM1638" i="1"/>
  <c r="AQ1626" i="1"/>
  <c r="AO1625" i="1"/>
  <c r="AT1622" i="1"/>
  <c r="AL1618" i="1"/>
  <c r="AR1617" i="1"/>
  <c r="AK1616" i="1"/>
  <c r="X1616" i="1"/>
  <c r="AC1616" i="1" s="1"/>
  <c r="AQ1602" i="1"/>
  <c r="AE1602" i="1"/>
  <c r="AE1590" i="1"/>
  <c r="AK1588" i="1"/>
  <c r="AJ1578" i="1"/>
  <c r="AJ1554" i="1"/>
  <c r="AH1553" i="1"/>
  <c r="AU1550" i="1"/>
  <c r="X1549" i="1"/>
  <c r="AC1549" i="1" s="1"/>
  <c r="AN1543" i="1"/>
  <c r="X1537" i="1"/>
  <c r="AC1537" i="1" s="1"/>
  <c r="AT1533" i="1"/>
  <c r="AL1513" i="1"/>
  <c r="AJ1506" i="1"/>
  <c r="X1493" i="1"/>
  <c r="AC1493" i="1" s="1"/>
  <c r="AN1489" i="1"/>
  <c r="X1456" i="1"/>
  <c r="AC1456" i="1" s="1"/>
  <c r="AR1447" i="1"/>
  <c r="AI1447" i="1"/>
  <c r="AP1447" i="1"/>
  <c r="AQ1447" i="1"/>
  <c r="AJ1449" i="1"/>
  <c r="X1429" i="1"/>
  <c r="AC1429" i="1" s="1"/>
  <c r="AH1361" i="1"/>
  <c r="AM1361" i="1"/>
  <c r="AU1362" i="1"/>
  <c r="AT1361" i="1"/>
  <c r="AU1361" i="1"/>
  <c r="AR1356" i="1"/>
  <c r="AQ1356" i="1"/>
  <c r="AU1356" i="1"/>
  <c r="AL1302" i="1"/>
  <c r="AH1303" i="1"/>
  <c r="AI1304" i="1"/>
  <c r="AL1304" i="1"/>
  <c r="AN1289" i="1"/>
  <c r="AT1290" i="1"/>
  <c r="AH1289" i="1"/>
  <c r="AK1286" i="1"/>
  <c r="AQ1284" i="1"/>
  <c r="X1267" i="1"/>
  <c r="AC1267" i="1" s="1"/>
  <c r="AS1218" i="1"/>
  <c r="X1150" i="1"/>
  <c r="AC1150" i="1" s="1"/>
  <c r="AM1131" i="1"/>
  <c r="AT1120" i="1"/>
  <c r="AN1122" i="1"/>
  <c r="AI1115" i="1"/>
  <c r="AE1096" i="1"/>
  <c r="AL1081" i="1"/>
  <c r="AU1084" i="1"/>
  <c r="AE999" i="1"/>
  <c r="AE998" i="1"/>
  <c r="AI980" i="1"/>
  <c r="X833" i="1"/>
  <c r="AC833" i="1" s="1"/>
  <c r="AO751" i="1"/>
  <c r="AR751" i="1"/>
  <c r="AU752" i="1"/>
  <c r="AN751" i="1"/>
  <c r="AU753" i="1"/>
  <c r="AT752" i="1"/>
  <c r="AJ752" i="1"/>
  <c r="AS752" i="1"/>
  <c r="X1667" i="1"/>
  <c r="AC1667" i="1" s="1"/>
  <c r="AH1650" i="1"/>
  <c r="X1638" i="1"/>
  <c r="AC1638" i="1" s="1"/>
  <c r="AE1628" i="1"/>
  <c r="AP1626" i="1"/>
  <c r="AO1617" i="1"/>
  <c r="AI1616" i="1"/>
  <c r="AM1602" i="1"/>
  <c r="X1572" i="1"/>
  <c r="AC1572" i="1" s="1"/>
  <c r="AM1540" i="1"/>
  <c r="AE1532" i="1"/>
  <c r="AH1528" i="1"/>
  <c r="AP1510" i="1"/>
  <c r="AH1499" i="1"/>
  <c r="AH1500" i="1"/>
  <c r="AO1484" i="1"/>
  <c r="X1398" i="1"/>
  <c r="AC1398" i="1" s="1"/>
  <c r="AS1393" i="1"/>
  <c r="AK1394" i="1"/>
  <c r="AI1371" i="1"/>
  <c r="AJ1352" i="1"/>
  <c r="AT1264" i="1"/>
  <c r="AE1263" i="1"/>
  <c r="AT1248" i="1"/>
  <c r="AR1218" i="1"/>
  <c r="X1210" i="1"/>
  <c r="AC1210" i="1" s="1"/>
  <c r="AK1202" i="1"/>
  <c r="AE1084" i="1"/>
  <c r="AM1048" i="1"/>
  <c r="AH726" i="1"/>
  <c r="AR726" i="1"/>
  <c r="AN727" i="1"/>
  <c r="AE1576" i="1"/>
  <c r="AE1540" i="1"/>
  <c r="AE1521" i="1"/>
  <c r="AE1471" i="1"/>
  <c r="AN1465" i="1"/>
  <c r="X1415" i="1"/>
  <c r="AC1415" i="1" s="1"/>
  <c r="X1407" i="1"/>
  <c r="AC1407" i="1" s="1"/>
  <c r="X1240" i="1"/>
  <c r="AC1240" i="1" s="1"/>
  <c r="X1222" i="1"/>
  <c r="AC1222" i="1" s="1"/>
  <c r="AQ1218" i="1"/>
  <c r="AM1189" i="1"/>
  <c r="AR1189" i="1"/>
  <c r="AS1189" i="1"/>
  <c r="AT1189" i="1"/>
  <c r="AL1189" i="1"/>
  <c r="AQ1189" i="1"/>
  <c r="AU1189" i="1"/>
  <c r="AH1188" i="1"/>
  <c r="AM1188" i="1"/>
  <c r="AR1089" i="1"/>
  <c r="AI1085" i="1"/>
  <c r="AU1086" i="1"/>
  <c r="AU1088" i="1"/>
  <c r="AT1085" i="1"/>
  <c r="AS1089" i="1"/>
  <c r="AJ780" i="1"/>
  <c r="AS780" i="1"/>
  <c r="AT779" i="1"/>
  <c r="AI779" i="1"/>
  <c r="AJ779" i="1"/>
  <c r="AO779" i="1"/>
  <c r="AR781" i="1"/>
  <c r="AM783" i="1"/>
  <c r="AU783" i="1"/>
  <c r="AK783" i="1"/>
  <c r="AK1625" i="1"/>
  <c r="AU1605" i="1"/>
  <c r="AH1602" i="1"/>
  <c r="X1583" i="1"/>
  <c r="AC1583" i="1" s="1"/>
  <c r="AU1579" i="1"/>
  <c r="AE1554" i="1"/>
  <c r="AJ1550" i="1"/>
  <c r="AP1491" i="1"/>
  <c r="AQ1491" i="1"/>
  <c r="AE1484" i="1"/>
  <c r="AM1485" i="1"/>
  <c r="AN1485" i="1"/>
  <c r="AU1482" i="1"/>
  <c r="AM1484" i="1"/>
  <c r="X1445" i="1"/>
  <c r="AC1445" i="1" s="1"/>
  <c r="X1404" i="1"/>
  <c r="AC1404" i="1" s="1"/>
  <c r="AO1378" i="1"/>
  <c r="AR1358" i="1"/>
  <c r="AJ1313" i="1"/>
  <c r="AQ1247" i="1"/>
  <c r="AN1248" i="1"/>
  <c r="AH1247" i="1"/>
  <c r="AI1248" i="1"/>
  <c r="AI1247" i="1"/>
  <c r="AJ1248" i="1"/>
  <c r="AJ1247" i="1"/>
  <c r="AK1248" i="1"/>
  <c r="AN1247" i="1"/>
  <c r="AM1248" i="1"/>
  <c r="AO1247" i="1"/>
  <c r="AO1248" i="1"/>
  <c r="AS1247" i="1"/>
  <c r="AP1248" i="1"/>
  <c r="AT1247" i="1"/>
  <c r="AQ1248" i="1"/>
  <c r="AU1247" i="1"/>
  <c r="AR1248" i="1"/>
  <c r="AU1248" i="1"/>
  <c r="X1234" i="1"/>
  <c r="AC1234" i="1" s="1"/>
  <c r="AP1205" i="1"/>
  <c r="AR1205" i="1"/>
  <c r="AS1205" i="1"/>
  <c r="AT1205" i="1"/>
  <c r="AT1050" i="1"/>
  <c r="AJ1051" i="1"/>
  <c r="AK1053" i="1"/>
  <c r="AL1053" i="1"/>
  <c r="AL1048" i="1"/>
  <c r="AN1048" i="1"/>
  <c r="AS1047" i="1"/>
  <c r="X838" i="1"/>
  <c r="AC838" i="1" s="1"/>
  <c r="X839" i="1"/>
  <c r="AC839" i="1" s="1"/>
  <c r="AK782" i="1"/>
  <c r="AK1520" i="1"/>
  <c r="X1517" i="1"/>
  <c r="AC1517" i="1" s="1"/>
  <c r="AE1519" i="1"/>
  <c r="AK1512" i="1"/>
  <c r="X1500" i="1"/>
  <c r="AC1500" i="1" s="1"/>
  <c r="AS1478" i="1"/>
  <c r="AI1468" i="1"/>
  <c r="X1453" i="1"/>
  <c r="AC1453" i="1" s="1"/>
  <c r="X1422" i="1"/>
  <c r="AC1422" i="1" s="1"/>
  <c r="X1391" i="1"/>
  <c r="AC1391" i="1" s="1"/>
  <c r="AK1377" i="1"/>
  <c r="X1374" i="1"/>
  <c r="AC1374" i="1" s="1"/>
  <c r="X1366" i="1"/>
  <c r="AC1366" i="1" s="1"/>
  <c r="X1364" i="1"/>
  <c r="AC1364" i="1" s="1"/>
  <c r="AE1361" i="1"/>
  <c r="AK1357" i="1"/>
  <c r="AI1334" i="1"/>
  <c r="AI1326" i="1"/>
  <c r="AP1315" i="1"/>
  <c r="AO1315" i="1"/>
  <c r="AK1308" i="1"/>
  <c r="X1260" i="1"/>
  <c r="AC1260" i="1" s="1"/>
  <c r="AH1243" i="1"/>
  <c r="AH1237" i="1"/>
  <c r="X1230" i="1"/>
  <c r="AC1230" i="1" s="1"/>
  <c r="X1233" i="1"/>
  <c r="AC1233" i="1" s="1"/>
  <c r="X1205" i="1"/>
  <c r="AC1205" i="1" s="1"/>
  <c r="X1203" i="1"/>
  <c r="AC1203" i="1" s="1"/>
  <c r="AH1190" i="1"/>
  <c r="AH1192" i="1"/>
  <c r="AI1192" i="1"/>
  <c r="AL1192" i="1"/>
  <c r="AO1191" i="1"/>
  <c r="AM1173" i="1"/>
  <c r="AR1168" i="1"/>
  <c r="AQ1163" i="1"/>
  <c r="AT1161" i="1"/>
  <c r="AK1115" i="1"/>
  <c r="AJ1110" i="1"/>
  <c r="AS1108" i="1"/>
  <c r="AO992" i="1"/>
  <c r="AQ982" i="1"/>
  <c r="AK980" i="1"/>
  <c r="AP980" i="1"/>
  <c r="AR980" i="1"/>
  <c r="AL981" i="1"/>
  <c r="AK981" i="1"/>
  <c r="AR981" i="1"/>
  <c r="AS981" i="1"/>
  <c r="AL982" i="1"/>
  <c r="AI979" i="1"/>
  <c r="AI945" i="1"/>
  <c r="AJ945" i="1"/>
  <c r="AU946" i="1"/>
  <c r="AE940" i="1"/>
  <c r="AE941" i="1"/>
  <c r="AU840" i="1"/>
  <c r="AL837" i="1"/>
  <c r="AJ839" i="1"/>
  <c r="AE805" i="1"/>
  <c r="AE794" i="1"/>
  <c r="AU1377" i="1"/>
  <c r="AI1352" i="1"/>
  <c r="AE1326" i="1"/>
  <c r="AL1300" i="1"/>
  <c r="AO1291" i="1"/>
  <c r="AM1286" i="1"/>
  <c r="AI1287" i="1"/>
  <c r="AE1280" i="1"/>
  <c r="AE1261" i="1"/>
  <c r="AP1244" i="1"/>
  <c r="AE1238" i="1"/>
  <c r="AS1219" i="1"/>
  <c r="AI1207" i="1"/>
  <c r="AJ1207" i="1"/>
  <c r="AE1192" i="1"/>
  <c r="AJ1173" i="1"/>
  <c r="X1126" i="1"/>
  <c r="AC1126" i="1" s="1"/>
  <c r="AE817" i="1"/>
  <c r="AE818" i="1"/>
  <c r="AT769" i="1"/>
  <c r="AJ769" i="1"/>
  <c r="AK769" i="1"/>
  <c r="AL769" i="1"/>
  <c r="AU766" i="1"/>
  <c r="AO768" i="1"/>
  <c r="AP1380" i="1"/>
  <c r="AK1321" i="1"/>
  <c r="AE1299" i="1"/>
  <c r="AE1293" i="1"/>
  <c r="AR1284" i="1"/>
  <c r="AP1277" i="1"/>
  <c r="AR1277" i="1"/>
  <c r="AM1274" i="1"/>
  <c r="AM1259" i="1"/>
  <c r="AP1224" i="1"/>
  <c r="AL1219" i="1"/>
  <c r="AU1216" i="1"/>
  <c r="AE1211" i="1"/>
  <c r="AE1205" i="1"/>
  <c r="AE1204" i="1"/>
  <c r="AL1201" i="1"/>
  <c r="AJ1183" i="1"/>
  <c r="AS1164" i="1"/>
  <c r="AQ1161" i="1"/>
  <c r="AH1160" i="1"/>
  <c r="AR1161" i="1"/>
  <c r="AI1160" i="1"/>
  <c r="AS1161" i="1"/>
  <c r="X1144" i="1"/>
  <c r="AC1144" i="1" s="1"/>
  <c r="AE1142" i="1"/>
  <c r="AU1120" i="1"/>
  <c r="AM1115" i="1"/>
  <c r="AN1115" i="1"/>
  <c r="AU1114" i="1"/>
  <c r="AU1113" i="1"/>
  <c r="AN1106" i="1"/>
  <c r="AK1108" i="1"/>
  <c r="AK1106" i="1"/>
  <c r="AU1108" i="1"/>
  <c r="AQ1107" i="1"/>
  <c r="AT1107" i="1"/>
  <c r="AU1106" i="1"/>
  <c r="X1087" i="1"/>
  <c r="AC1087" i="1" s="1"/>
  <c r="AI1081" i="1"/>
  <c r="AP1055" i="1"/>
  <c r="AJ1028" i="1"/>
  <c r="AH1028" i="1"/>
  <c r="AH1022" i="1"/>
  <c r="AN1022" i="1"/>
  <c r="AT1022" i="1"/>
  <c r="AU1022" i="1"/>
  <c r="X936" i="1"/>
  <c r="AC936" i="1" s="1"/>
  <c r="AI899" i="1"/>
  <c r="AJ1394" i="1"/>
  <c r="AN1379" i="1"/>
  <c r="X1256" i="1"/>
  <c r="AC1256" i="1" s="1"/>
  <c r="X1253" i="1"/>
  <c r="AC1253" i="1" s="1"/>
  <c r="AH1219" i="1"/>
  <c r="AL1216" i="1"/>
  <c r="AQ1155" i="1"/>
  <c r="X1152" i="1"/>
  <c r="AC1152" i="1" s="1"/>
  <c r="X1155" i="1"/>
  <c r="AC1155" i="1" s="1"/>
  <c r="AE1138" i="1"/>
  <c r="X1118" i="1"/>
  <c r="AC1118" i="1" s="1"/>
  <c r="X1112" i="1"/>
  <c r="AC1112" i="1" s="1"/>
  <c r="AI1105" i="1"/>
  <c r="AO1105" i="1"/>
  <c r="AL1104" i="1"/>
  <c r="AH1059" i="1"/>
  <c r="AS1060" i="1"/>
  <c r="AQ1058" i="1"/>
  <c r="AU1060" i="1"/>
  <c r="AE916" i="1"/>
  <c r="AQ899" i="1"/>
  <c r="AR899" i="1"/>
  <c r="AS899" i="1"/>
  <c r="AM898" i="1"/>
  <c r="AJ897" i="1"/>
  <c r="AL897" i="1"/>
  <c r="AT898" i="1"/>
  <c r="AI897" i="1"/>
  <c r="AT897" i="1"/>
  <c r="AS824" i="1"/>
  <c r="X1468" i="1"/>
  <c r="AC1468" i="1" s="1"/>
  <c r="AU1415" i="1"/>
  <c r="X1359" i="1"/>
  <c r="AC1359" i="1" s="1"/>
  <c r="AL1287" i="1"/>
  <c r="AL1220" i="1"/>
  <c r="AK1216" i="1"/>
  <c r="AH1183" i="1"/>
  <c r="AQ1185" i="1"/>
  <c r="AR1185" i="1"/>
  <c r="AS1185" i="1"/>
  <c r="AL1184" i="1"/>
  <c r="AI1187" i="1"/>
  <c r="AJ1187" i="1"/>
  <c r="X1170" i="1"/>
  <c r="AC1170" i="1" s="1"/>
  <c r="X1151" i="1"/>
  <c r="AC1151" i="1" s="1"/>
  <c r="AE1104" i="1"/>
  <c r="AH1086" i="1"/>
  <c r="AM1081" i="1"/>
  <c r="X1019" i="1"/>
  <c r="AC1019" i="1" s="1"/>
  <c r="AE958" i="1"/>
  <c r="X840" i="1"/>
  <c r="AC840" i="1" s="1"/>
  <c r="AK834" i="1"/>
  <c r="AR824" i="1"/>
  <c r="AE797" i="1"/>
  <c r="AE798" i="1"/>
  <c r="AL796" i="1"/>
  <c r="X730" i="1"/>
  <c r="AC730" i="1" s="1"/>
  <c r="X732" i="1"/>
  <c r="AC732" i="1" s="1"/>
  <c r="AK1501" i="1"/>
  <c r="AE1492" i="1"/>
  <c r="AT1369" i="1"/>
  <c r="X1332" i="1"/>
  <c r="AC1332" i="1" s="1"/>
  <c r="X1327" i="1"/>
  <c r="AC1327" i="1" s="1"/>
  <c r="X1300" i="1"/>
  <c r="AC1300" i="1" s="1"/>
  <c r="AJ1287" i="1"/>
  <c r="AJ1262" i="1"/>
  <c r="AE1239" i="1"/>
  <c r="AK1220" i="1"/>
  <c r="AJ1216" i="1"/>
  <c r="X1206" i="1"/>
  <c r="AC1206" i="1" s="1"/>
  <c r="AN1186" i="1"/>
  <c r="AR1091" i="1"/>
  <c r="AJ1091" i="1"/>
  <c r="AK1091" i="1"/>
  <c r="AL1090" i="1"/>
  <c r="AM1090" i="1"/>
  <c r="AN1090" i="1"/>
  <c r="AH1061" i="1"/>
  <c r="AR1062" i="1"/>
  <c r="AT1062" i="1"/>
  <c r="AU1062" i="1"/>
  <c r="AP975" i="1"/>
  <c r="AU977" i="1"/>
  <c r="AJ960" i="1"/>
  <c r="AI960" i="1"/>
  <c r="AK961" i="1"/>
  <c r="AT961" i="1"/>
  <c r="AL947" i="1"/>
  <c r="AM947" i="1"/>
  <c r="AH861" i="1"/>
  <c r="X854" i="1"/>
  <c r="AC854" i="1" s="1"/>
  <c r="X855" i="1"/>
  <c r="AC855" i="1" s="1"/>
  <c r="X848" i="1"/>
  <c r="AC848" i="1" s="1"/>
  <c r="AM841" i="1"/>
  <c r="AK841" i="1"/>
  <c r="AP845" i="1"/>
  <c r="AO842" i="1"/>
  <c r="AU841" i="1"/>
  <c r="AN843" i="1"/>
  <c r="AO845" i="1"/>
  <c r="AP833" i="1"/>
  <c r="AR828" i="1"/>
  <c r="AK826" i="1"/>
  <c r="AO828" i="1"/>
  <c r="AO825" i="1"/>
  <c r="AR825" i="1"/>
  <c r="AS825" i="1"/>
  <c r="AL827" i="1"/>
  <c r="AU826" i="1"/>
  <c r="AM827" i="1"/>
  <c r="AS480" i="1"/>
  <c r="AL479" i="1"/>
  <c r="AU480" i="1"/>
  <c r="AH480" i="1"/>
  <c r="AJ480" i="1"/>
  <c r="AO480" i="1"/>
  <c r="AQ480" i="1"/>
  <c r="AR479" i="1"/>
  <c r="X458" i="1"/>
  <c r="AC458" i="1" s="1"/>
  <c r="AH364" i="1"/>
  <c r="AK364" i="1"/>
  <c r="AN364" i="1"/>
  <c r="AS364" i="1"/>
  <c r="AL363" i="1"/>
  <c r="AI363" i="1"/>
  <c r="AQ363" i="1"/>
  <c r="AI364" i="1"/>
  <c r="AJ364" i="1"/>
  <c r="AE1346" i="1"/>
  <c r="AE1334" i="1"/>
  <c r="X1269" i="1"/>
  <c r="AC1269" i="1" s="1"/>
  <c r="AI1220" i="1"/>
  <c r="X1213" i="1"/>
  <c r="AC1213" i="1" s="1"/>
  <c r="AE1190" i="1"/>
  <c r="AM1186" i="1"/>
  <c r="AH1171" i="1"/>
  <c r="AT1171" i="1"/>
  <c r="AS1174" i="1"/>
  <c r="AT1174" i="1"/>
  <c r="AU1174" i="1"/>
  <c r="AL1172" i="1"/>
  <c r="AS1173" i="1"/>
  <c r="AM1172" i="1"/>
  <c r="AN1172" i="1"/>
  <c r="AH1164" i="1"/>
  <c r="AL1165" i="1"/>
  <c r="AM1165" i="1"/>
  <c r="AT1164" i="1"/>
  <c r="AT1165" i="1"/>
  <c r="AU1164" i="1"/>
  <c r="AU1165" i="1"/>
  <c r="AJ1155" i="1"/>
  <c r="AM1154" i="1"/>
  <c r="AQ1153" i="1"/>
  <c r="AR1153" i="1"/>
  <c r="AJ1149" i="1"/>
  <c r="AU1101" i="1"/>
  <c r="AN1102" i="1"/>
  <c r="AU939" i="1"/>
  <c r="AJ938" i="1"/>
  <c r="AN939" i="1"/>
  <c r="AH931" i="1"/>
  <c r="AN929" i="1"/>
  <c r="AI832" i="1"/>
  <c r="AT834" i="1"/>
  <c r="AT835" i="1"/>
  <c r="AT833" i="1"/>
  <c r="AT832" i="1"/>
  <c r="AK836" i="1"/>
  <c r="AH835" i="1"/>
  <c r="AM836" i="1"/>
  <c r="AJ835" i="1"/>
  <c r="AO836" i="1"/>
  <c r="AI834" i="1"/>
  <c r="AN835" i="1"/>
  <c r="AR836" i="1"/>
  <c r="AM834" i="1"/>
  <c r="AQ835" i="1"/>
  <c r="AN833" i="1"/>
  <c r="AS833" i="1"/>
  <c r="AR834" i="1"/>
  <c r="AU834" i="1"/>
  <c r="AH836" i="1"/>
  <c r="AI836" i="1"/>
  <c r="AQ836" i="1"/>
  <c r="AK835" i="1"/>
  <c r="AO835" i="1"/>
  <c r="AR835" i="1"/>
  <c r="AO834" i="1"/>
  <c r="AT518" i="1"/>
  <c r="X1271" i="1"/>
  <c r="AC1271" i="1" s="1"/>
  <c r="X1268" i="1"/>
  <c r="AC1268" i="1" s="1"/>
  <c r="X1270" i="1"/>
  <c r="AC1270" i="1" s="1"/>
  <c r="AE1252" i="1"/>
  <c r="X1225" i="1"/>
  <c r="AC1225" i="1" s="1"/>
  <c r="AI1216" i="1"/>
  <c r="AN1219" i="1"/>
  <c r="AO1219" i="1"/>
  <c r="AL1218" i="1"/>
  <c r="AQ1219" i="1"/>
  <c r="AN1217" i="1"/>
  <c r="X1185" i="1"/>
  <c r="AC1185" i="1" s="1"/>
  <c r="AM1166" i="1"/>
  <c r="X1097" i="1"/>
  <c r="AC1097" i="1" s="1"/>
  <c r="AM895" i="1"/>
  <c r="AO895" i="1"/>
  <c r="AI892" i="1"/>
  <c r="AR893" i="1"/>
  <c r="AL518" i="1"/>
  <c r="AH1226" i="1"/>
  <c r="AS1229" i="1"/>
  <c r="AM1222" i="1"/>
  <c r="AJ1220" i="1"/>
  <c r="AM1220" i="1"/>
  <c r="X1137" i="1"/>
  <c r="AC1137" i="1" s="1"/>
  <c r="AH1109" i="1"/>
  <c r="AU1110" i="1"/>
  <c r="AM1111" i="1"/>
  <c r="AO1111" i="1"/>
  <c r="AQ1111" i="1"/>
  <c r="AR1111" i="1"/>
  <c r="AH1110" i="1"/>
  <c r="AQ1110" i="1"/>
  <c r="AI1109" i="1"/>
  <c r="AM1109" i="1"/>
  <c r="AO1109" i="1"/>
  <c r="AE945" i="1"/>
  <c r="AS766" i="1"/>
  <c r="AP683" i="1"/>
  <c r="AU1376" i="1"/>
  <c r="AS1365" i="1"/>
  <c r="AL1285" i="1"/>
  <c r="AU1221" i="1"/>
  <c r="AJ1217" i="1"/>
  <c r="AI1184" i="1"/>
  <c r="AO1165" i="1"/>
  <c r="AS1114" i="1"/>
  <c r="AP1096" i="1"/>
  <c r="AI1094" i="1"/>
  <c r="AQ1095" i="1"/>
  <c r="AO1098" i="1"/>
  <c r="AR1095" i="1"/>
  <c r="AR1098" i="1"/>
  <c r="AT1097" i="1"/>
  <c r="AS1095" i="1"/>
  <c r="X1079" i="1"/>
  <c r="AC1079" i="1" s="1"/>
  <c r="AJ1067" i="1"/>
  <c r="AS1069" i="1"/>
  <c r="AH1066" i="1"/>
  <c r="AI1066" i="1"/>
  <c r="AL1066" i="1"/>
  <c r="AM1066" i="1"/>
  <c r="AS1066" i="1"/>
  <c r="AT901" i="1"/>
  <c r="AN903" i="1"/>
  <c r="AP903" i="1"/>
  <c r="AJ902" i="1"/>
  <c r="AU902" i="1"/>
  <c r="AI901" i="1"/>
  <c r="AE846" i="1"/>
  <c r="AE847" i="1"/>
  <c r="AP809" i="1"/>
  <c r="AH810" i="1"/>
  <c r="AI811" i="1"/>
  <c r="AI809" i="1"/>
  <c r="AM811" i="1"/>
  <c r="AN811" i="1"/>
  <c r="AJ808" i="1"/>
  <c r="AR768" i="1"/>
  <c r="AO766" i="1"/>
  <c r="AR740" i="1"/>
  <c r="AT743" i="1"/>
  <c r="AP740" i="1"/>
  <c r="AP742" i="1"/>
  <c r="AO740" i="1"/>
  <c r="AE586" i="1"/>
  <c r="AO1032" i="1"/>
  <c r="AE1020" i="1"/>
  <c r="AE986" i="1"/>
  <c r="AE970" i="1"/>
  <c r="AU910" i="1"/>
  <c r="AE907" i="1"/>
  <c r="AU858" i="1"/>
  <c r="AU861" i="1"/>
  <c r="AS860" i="1"/>
  <c r="AL859" i="1"/>
  <c r="AN859" i="1"/>
  <c r="AJ858" i="1"/>
  <c r="AQ859" i="1"/>
  <c r="AE842" i="1"/>
  <c r="AT816" i="1"/>
  <c r="AQ816" i="1"/>
  <c r="AS816" i="1"/>
  <c r="AU816" i="1"/>
  <c r="AL805" i="1"/>
  <c r="AJ805" i="1"/>
  <c r="AN805" i="1"/>
  <c r="AH806" i="1"/>
  <c r="AQ742" i="1"/>
  <c r="AI721" i="1"/>
  <c r="AR720" i="1"/>
  <c r="AS720" i="1"/>
  <c r="AN721" i="1"/>
  <c r="AN709" i="1"/>
  <c r="AH711" i="1"/>
  <c r="AQ711" i="1"/>
  <c r="AT553" i="1"/>
  <c r="AM554" i="1"/>
  <c r="AI294" i="1"/>
  <c r="AM294" i="1"/>
  <c r="AJ103" i="1"/>
  <c r="AP103" i="1"/>
  <c r="AQ103" i="1"/>
  <c r="AO1175" i="1"/>
  <c r="AI1167" i="1"/>
  <c r="AK1146" i="1"/>
  <c r="AL1144" i="1"/>
  <c r="AN1112" i="1"/>
  <c r="AH1112" i="1"/>
  <c r="AT1114" i="1"/>
  <c r="AQ1103" i="1"/>
  <c r="X1100" i="1"/>
  <c r="AC1100" i="1" s="1"/>
  <c r="AE1076" i="1"/>
  <c r="AL1065" i="1"/>
  <c r="AM1038" i="1"/>
  <c r="AO1040" i="1"/>
  <c r="AQ942" i="1"/>
  <c r="AT883" i="1"/>
  <c r="AS882" i="1"/>
  <c r="AM884" i="1"/>
  <c r="AK859" i="1"/>
  <c r="AI855" i="1"/>
  <c r="AT856" i="1"/>
  <c r="AU857" i="1"/>
  <c r="AI854" i="1"/>
  <c r="AK855" i="1"/>
  <c r="AN817" i="1"/>
  <c r="AK472" i="1"/>
  <c r="AO471" i="1"/>
  <c r="AM350" i="1"/>
  <c r="AJ350" i="1"/>
  <c r="AL350" i="1"/>
  <c r="AL351" i="1"/>
  <c r="AR351" i="1"/>
  <c r="AB747" i="2"/>
  <c r="AD747" i="2"/>
  <c r="X747" i="2"/>
  <c r="Y747" i="2" s="1"/>
  <c r="Z747" i="2" s="1"/>
  <c r="AP1143" i="1"/>
  <c r="AO1143" i="1"/>
  <c r="X1128" i="1"/>
  <c r="AC1128" i="1" s="1"/>
  <c r="AE1114" i="1"/>
  <c r="AO1103" i="1"/>
  <c r="AJ1075" i="1"/>
  <c r="AJ904" i="1"/>
  <c r="AH896" i="1"/>
  <c r="AL896" i="1"/>
  <c r="AM896" i="1"/>
  <c r="AQ896" i="1"/>
  <c r="AL867" i="1"/>
  <c r="AR868" i="1"/>
  <c r="AR870" i="1"/>
  <c r="AS870" i="1"/>
  <c r="AU866" i="1"/>
  <c r="AI859" i="1"/>
  <c r="AN821" i="1"/>
  <c r="AT818" i="1"/>
  <c r="AJ817" i="1"/>
  <c r="AI790" i="1"/>
  <c r="AL791" i="1"/>
  <c r="AS791" i="1"/>
  <c r="AH790" i="1"/>
  <c r="AL790" i="1"/>
  <c r="AK788" i="1"/>
  <c r="AM788" i="1"/>
  <c r="AH789" i="1"/>
  <c r="AL789" i="1"/>
  <c r="AL788" i="1"/>
  <c r="X785" i="1"/>
  <c r="AC785" i="1" s="1"/>
  <c r="AJ759" i="1"/>
  <c r="AJ760" i="1"/>
  <c r="AL759" i="1"/>
  <c r="AO760" i="1"/>
  <c r="AH758" i="1"/>
  <c r="AN759" i="1"/>
  <c r="AJ758" i="1"/>
  <c r="AQ759" i="1"/>
  <c r="AR760" i="1"/>
  <c r="AO758" i="1"/>
  <c r="AU759" i="1"/>
  <c r="AU760" i="1"/>
  <c r="AM758" i="1"/>
  <c r="AR758" i="1"/>
  <c r="AT758" i="1"/>
  <c r="AH760" i="1"/>
  <c r="AQ760" i="1"/>
  <c r="X492" i="1"/>
  <c r="AC492" i="1" s="1"/>
  <c r="AQ259" i="1"/>
  <c r="AR259" i="1"/>
  <c r="AD888" i="2"/>
  <c r="X888" i="2"/>
  <c r="Y888" i="2" s="1"/>
  <c r="Z888" i="2" s="1"/>
  <c r="AB888" i="2"/>
  <c r="X1243" i="1"/>
  <c r="AC1243" i="1" s="1"/>
  <c r="X1242" i="1"/>
  <c r="AC1242" i="1" s="1"/>
  <c r="AE1234" i="1"/>
  <c r="AI1231" i="1"/>
  <c r="X1217" i="1"/>
  <c r="AC1217" i="1" s="1"/>
  <c r="AL1160" i="1"/>
  <c r="AN1160" i="1"/>
  <c r="AI1153" i="1"/>
  <c r="X1141" i="1"/>
  <c r="AC1141" i="1" s="1"/>
  <c r="AQ1123" i="1"/>
  <c r="AP1121" i="1"/>
  <c r="AJ1117" i="1"/>
  <c r="AI1119" i="1"/>
  <c r="AN1113" i="1"/>
  <c r="AK1103" i="1"/>
  <c r="AT1100" i="1"/>
  <c r="AU1099" i="1"/>
  <c r="AJ1098" i="1"/>
  <c r="X1058" i="1"/>
  <c r="AC1058" i="1" s="1"/>
  <c r="AE1041" i="1"/>
  <c r="AL1038" i="1"/>
  <c r="AI929" i="1"/>
  <c r="AQ930" i="1"/>
  <c r="AQ909" i="1"/>
  <c r="AM906" i="1"/>
  <c r="AT882" i="1"/>
  <c r="AI846" i="1"/>
  <c r="AR846" i="1"/>
  <c r="AR847" i="1"/>
  <c r="AT846" i="1"/>
  <c r="AS847" i="1"/>
  <c r="AU846" i="1"/>
  <c r="AI847" i="1"/>
  <c r="AM817" i="1"/>
  <c r="AE788" i="1"/>
  <c r="AE789" i="1"/>
  <c r="X782" i="1"/>
  <c r="AC782" i="1" s="1"/>
  <c r="X778" i="1"/>
  <c r="AC778" i="1" s="1"/>
  <c r="X777" i="1"/>
  <c r="AC777" i="1" s="1"/>
  <c r="AE706" i="1"/>
  <c r="AH291" i="1"/>
  <c r="AK291" i="1"/>
  <c r="AI69" i="1"/>
  <c r="AK69" i="1"/>
  <c r="AH299" i="1"/>
  <c r="AK299" i="1"/>
  <c r="AL300" i="1"/>
  <c r="AS300" i="1"/>
  <c r="AT300" i="1"/>
  <c r="X117" i="2"/>
  <c r="Y117" i="2" s="1"/>
  <c r="Z117" i="2" s="1"/>
  <c r="AB117" i="2"/>
  <c r="AD117" i="2"/>
  <c r="AP1138" i="1"/>
  <c r="AP1134" i="1"/>
  <c r="AH1088" i="1"/>
  <c r="AE1002" i="1"/>
  <c r="AM994" i="1"/>
  <c r="X934" i="1"/>
  <c r="AC934" i="1" s="1"/>
  <c r="AR900" i="1"/>
  <c r="AR878" i="1"/>
  <c r="AI877" i="1"/>
  <c r="AK877" i="1"/>
  <c r="AM862" i="1"/>
  <c r="AL866" i="1"/>
  <c r="AK863" i="1"/>
  <c r="AM866" i="1"/>
  <c r="AS863" i="1"/>
  <c r="AU862" i="1"/>
  <c r="AU865" i="1"/>
  <c r="AU860" i="1"/>
  <c r="AK857" i="1"/>
  <c r="AM854" i="1"/>
  <c r="AO817" i="1"/>
  <c r="AU818" i="1"/>
  <c r="AH818" i="1"/>
  <c r="AI818" i="1"/>
  <c r="AH763" i="1"/>
  <c r="AO765" i="1"/>
  <c r="AT765" i="1"/>
  <c r="AT764" i="1"/>
  <c r="AL764" i="1"/>
  <c r="AJ729" i="1"/>
  <c r="AN729" i="1"/>
  <c r="AH729" i="1"/>
  <c r="AI729" i="1"/>
  <c r="AU729" i="1"/>
  <c r="AE723" i="1"/>
  <c r="AE575" i="1"/>
  <c r="AQ520" i="1"/>
  <c r="AR520" i="1"/>
  <c r="AU519" i="1"/>
  <c r="AH521" i="1"/>
  <c r="AI518" i="1"/>
  <c r="AQ521" i="1"/>
  <c r="AJ518" i="1"/>
  <c r="AT521" i="1"/>
  <c r="AP518" i="1"/>
  <c r="AQ518" i="1"/>
  <c r="AM519" i="1"/>
  <c r="AR519" i="1"/>
  <c r="AI520" i="1"/>
  <c r="AO520" i="1"/>
  <c r="AM408" i="1"/>
  <c r="AN408" i="1"/>
  <c r="AL963" i="1"/>
  <c r="AI938" i="1"/>
  <c r="X924" i="1"/>
  <c r="AC924" i="1" s="1"/>
  <c r="AS894" i="1"/>
  <c r="AT894" i="1"/>
  <c r="AU894" i="1"/>
  <c r="AH895" i="1"/>
  <c r="AH892" i="1"/>
  <c r="AN895" i="1"/>
  <c r="AS869" i="1"/>
  <c r="AL860" i="1"/>
  <c r="AI857" i="1"/>
  <c r="AK854" i="1"/>
  <c r="AJ838" i="1"/>
  <c r="AJ823" i="1"/>
  <c r="AJ791" i="1"/>
  <c r="AQ765" i="1"/>
  <c r="X761" i="1"/>
  <c r="AC761" i="1" s="1"/>
  <c r="AT760" i="1"/>
  <c r="X758" i="1"/>
  <c r="AC758" i="1" s="1"/>
  <c r="X759" i="1"/>
  <c r="AC759" i="1" s="1"/>
  <c r="X760" i="1"/>
  <c r="AC760" i="1" s="1"/>
  <c r="X663" i="1"/>
  <c r="AC663" i="1" s="1"/>
  <c r="AK515" i="1"/>
  <c r="AH517" i="1"/>
  <c r="AJ517" i="1"/>
  <c r="AJ479" i="1"/>
  <c r="X1298" i="1"/>
  <c r="AC1298" i="1" s="1"/>
  <c r="AT1278" i="1"/>
  <c r="AP1247" i="1"/>
  <c r="X1231" i="1"/>
  <c r="AC1231" i="1" s="1"/>
  <c r="AS1211" i="1"/>
  <c r="AI1188" i="1"/>
  <c r="AU1182" i="1"/>
  <c r="X1160" i="1"/>
  <c r="AC1160" i="1" s="1"/>
  <c r="AI1147" i="1"/>
  <c r="AJ1137" i="1"/>
  <c r="X1125" i="1"/>
  <c r="AC1125" i="1" s="1"/>
  <c r="AQ1114" i="1"/>
  <c r="AR1101" i="1"/>
  <c r="AL1100" i="1"/>
  <c r="AL1096" i="1"/>
  <c r="AP1045" i="1"/>
  <c r="AO1025" i="1"/>
  <c r="AP988" i="1"/>
  <c r="AJ983" i="1"/>
  <c r="AT983" i="1"/>
  <c r="AE956" i="1"/>
  <c r="AJ922" i="1"/>
  <c r="AE886" i="1"/>
  <c r="AS883" i="1"/>
  <c r="AU855" i="1"/>
  <c r="AH854" i="1"/>
  <c r="AN847" i="1"/>
  <c r="X847" i="1"/>
  <c r="AC847" i="1" s="1"/>
  <c r="X846" i="1"/>
  <c r="AC846" i="1" s="1"/>
  <c r="AE829" i="1"/>
  <c r="AI823" i="1"/>
  <c r="AT411" i="1"/>
  <c r="AH1204" i="1"/>
  <c r="AO1168" i="1"/>
  <c r="AU1143" i="1"/>
  <c r="AT1115" i="1"/>
  <c r="AN1114" i="1"/>
  <c r="AE1105" i="1"/>
  <c r="AO1101" i="1"/>
  <c r="AK1100" i="1"/>
  <c r="AK1099" i="1"/>
  <c r="AE1078" i="1"/>
  <c r="AI1076" i="1"/>
  <c r="AE1047" i="1"/>
  <c r="AO1045" i="1"/>
  <c r="AN1025" i="1"/>
  <c r="X1020" i="1"/>
  <c r="AC1020" i="1" s="1"/>
  <c r="AT1008" i="1"/>
  <c r="AE1006" i="1"/>
  <c r="AK938" i="1"/>
  <c r="AU938" i="1"/>
  <c r="AI939" i="1"/>
  <c r="AL939" i="1"/>
  <c r="AH936" i="1"/>
  <c r="X933" i="1"/>
  <c r="AC933" i="1" s="1"/>
  <c r="X931" i="1"/>
  <c r="AC931" i="1" s="1"/>
  <c r="AQ924" i="1"/>
  <c r="AR895" i="1"/>
  <c r="AQ883" i="1"/>
  <c r="AR858" i="1"/>
  <c r="AE856" i="1"/>
  <c r="AS855" i="1"/>
  <c r="AQ854" i="1"/>
  <c r="AK847" i="1"/>
  <c r="AO821" i="1"/>
  <c r="X810" i="1"/>
  <c r="AC810" i="1" s="1"/>
  <c r="X808" i="1"/>
  <c r="AC808" i="1" s="1"/>
  <c r="AH798" i="1"/>
  <c r="AN797" i="1"/>
  <c r="AR798" i="1"/>
  <c r="AQ797" i="1"/>
  <c r="AS798" i="1"/>
  <c r="AT797" i="1"/>
  <c r="AT798" i="1"/>
  <c r="AK789" i="1"/>
  <c r="AI705" i="1"/>
  <c r="AK705" i="1"/>
  <c r="AT705" i="1"/>
  <c r="AI665" i="1"/>
  <c r="AJ666" i="1"/>
  <c r="AK666" i="1"/>
  <c r="AH664" i="1"/>
  <c r="AP665" i="1"/>
  <c r="AP666" i="1"/>
  <c r="AJ664" i="1"/>
  <c r="AQ665" i="1"/>
  <c r="AQ666" i="1"/>
  <c r="AK665" i="1"/>
  <c r="AT666" i="1"/>
  <c r="AO665" i="1"/>
  <c r="AS665" i="1"/>
  <c r="AK664" i="1"/>
  <c r="AU665" i="1"/>
  <c r="AN664" i="1"/>
  <c r="AO664" i="1"/>
  <c r="AP382" i="1"/>
  <c r="AQ241" i="1"/>
  <c r="AE1189" i="1"/>
  <c r="AH1166" i="1"/>
  <c r="X1158" i="1"/>
  <c r="AC1158" i="1" s="1"/>
  <c r="AT1143" i="1"/>
  <c r="AU1116" i="1"/>
  <c r="AO1115" i="1"/>
  <c r="AH1114" i="1"/>
  <c r="AS1107" i="1"/>
  <c r="X1101" i="1"/>
  <c r="AC1101" i="1" s="1"/>
  <c r="AJ1100" i="1"/>
  <c r="AI1099" i="1"/>
  <c r="AI1100" i="1"/>
  <c r="AI1075" i="1"/>
  <c r="AI1067" i="1"/>
  <c r="AJ1068" i="1"/>
  <c r="AL1025" i="1"/>
  <c r="AP1008" i="1"/>
  <c r="X979" i="1"/>
  <c r="AC979" i="1" s="1"/>
  <c r="AK941" i="1"/>
  <c r="AE934" i="1"/>
  <c r="AR909" i="1"/>
  <c r="X901" i="1"/>
  <c r="AC901" i="1" s="1"/>
  <c r="AN897" i="1"/>
  <c r="AP895" i="1"/>
  <c r="AO883" i="1"/>
  <c r="AR867" i="1"/>
  <c r="AL865" i="1"/>
  <c r="AQ858" i="1"/>
  <c r="AL855" i="1"/>
  <c r="AO816" i="1"/>
  <c r="AH692" i="1"/>
  <c r="AH693" i="1"/>
  <c r="AO693" i="1"/>
  <c r="AP693" i="1"/>
  <c r="AU693" i="1"/>
  <c r="AO692" i="1"/>
  <c r="AM692" i="1"/>
  <c r="AQ692" i="1"/>
  <c r="AS247" i="1"/>
  <c r="AT245" i="1"/>
  <c r="AL245" i="1"/>
  <c r="AR246" i="1"/>
  <c r="AN245" i="1"/>
  <c r="AS246" i="1"/>
  <c r="AQ245" i="1"/>
  <c r="AS245" i="1"/>
  <c r="AP247" i="1"/>
  <c r="AQ247" i="1"/>
  <c r="AM246" i="1"/>
  <c r="AQ246" i="1"/>
  <c r="AJ245" i="1"/>
  <c r="AP245" i="1"/>
  <c r="AT247" i="1"/>
  <c r="AU247" i="1"/>
  <c r="AJ246" i="1"/>
  <c r="AB861" i="2"/>
  <c r="X861" i="2"/>
  <c r="Y861" i="2" s="1"/>
  <c r="Z861" i="2" s="1"/>
  <c r="AD861" i="2"/>
  <c r="X1132" i="1"/>
  <c r="AC1132" i="1" s="1"/>
  <c r="AJ1101" i="1"/>
  <c r="AR1102" i="1"/>
  <c r="AN1103" i="1"/>
  <c r="AE1099" i="1"/>
  <c r="X1090" i="1"/>
  <c r="AC1090" i="1" s="1"/>
  <c r="AN1061" i="1"/>
  <c r="AJ1046" i="1"/>
  <c r="AK1013" i="1"/>
  <c r="AS1008" i="1"/>
  <c r="AK948" i="1"/>
  <c r="AR911" i="1"/>
  <c r="AI909" i="1"/>
  <c r="AM883" i="1"/>
  <c r="AH865" i="1"/>
  <c r="AO858" i="1"/>
  <c r="AJ855" i="1"/>
  <c r="AT823" i="1"/>
  <c r="AH822" i="1"/>
  <c r="AK822" i="1"/>
  <c r="AJ821" i="1"/>
  <c r="AM821" i="1"/>
  <c r="AQ821" i="1"/>
  <c r="AJ819" i="1"/>
  <c r="AM816" i="1"/>
  <c r="AU813" i="1"/>
  <c r="AO720" i="1"/>
  <c r="X711" i="1"/>
  <c r="AC711" i="1" s="1"/>
  <c r="AE370" i="1"/>
  <c r="AE372" i="1"/>
  <c r="AE245" i="1"/>
  <c r="AE79" i="1"/>
  <c r="AH1152" i="1"/>
  <c r="AH1155" i="1"/>
  <c r="AQ1143" i="1"/>
  <c r="X1127" i="1"/>
  <c r="AC1127" i="1" s="1"/>
  <c r="AH1124" i="1"/>
  <c r="AT1124" i="1"/>
  <c r="AH1120" i="1"/>
  <c r="AS1102" i="1"/>
  <c r="AH1094" i="1"/>
  <c r="AM1096" i="1"/>
  <c r="AK1097" i="1"/>
  <c r="AQ1071" i="1"/>
  <c r="X1037" i="1"/>
  <c r="AC1037" i="1" s="1"/>
  <c r="AH1025" i="1"/>
  <c r="AK1025" i="1"/>
  <c r="AJ1013" i="1"/>
  <c r="AJ971" i="1"/>
  <c r="AH909" i="1"/>
  <c r="X873" i="1"/>
  <c r="AC873" i="1" s="1"/>
  <c r="AL858" i="1"/>
  <c r="AI816" i="1"/>
  <c r="AM805" i="1"/>
  <c r="X781" i="1"/>
  <c r="AC781" i="1" s="1"/>
  <c r="X765" i="1"/>
  <c r="AC765" i="1" s="1"/>
  <c r="AH720" i="1"/>
  <c r="AH650" i="1"/>
  <c r="AS651" i="1"/>
  <c r="AO652" i="1"/>
  <c r="AQ652" i="1"/>
  <c r="AH621" i="1"/>
  <c r="AI624" i="1"/>
  <c r="AK605" i="1"/>
  <c r="AL605" i="1"/>
  <c r="AJ605" i="1"/>
  <c r="AO605" i="1"/>
  <c r="AH103" i="1"/>
  <c r="AI102" i="1"/>
  <c r="AH100" i="1"/>
  <c r="AL102" i="1"/>
  <c r="AQ101" i="1"/>
  <c r="AL101" i="1"/>
  <c r="AE1152" i="1"/>
  <c r="AU1118" i="1"/>
  <c r="AI1078" i="1"/>
  <c r="AH987" i="1"/>
  <c r="AJ932" i="1"/>
  <c r="AE921" i="1"/>
  <c r="AR884" i="1"/>
  <c r="AQ880" i="1"/>
  <c r="AE868" i="1"/>
  <c r="AP863" i="1"/>
  <c r="AU853" i="1"/>
  <c r="AP843" i="1"/>
  <c r="AK818" i="1"/>
  <c r="AO785" i="1"/>
  <c r="AS775" i="1"/>
  <c r="AJ756" i="1"/>
  <c r="AK756" i="1"/>
  <c r="AE709" i="1"/>
  <c r="AP631" i="1"/>
  <c r="AQ634" i="1"/>
  <c r="AK610" i="1"/>
  <c r="AL610" i="1"/>
  <c r="AJ612" i="1"/>
  <c r="AS609" i="1"/>
  <c r="AO611" i="1"/>
  <c r="AU613" i="1"/>
  <c r="AH444" i="1"/>
  <c r="AI444" i="1"/>
  <c r="AO444" i="1"/>
  <c r="AR445" i="1"/>
  <c r="AT445" i="1"/>
  <c r="AM310" i="1"/>
  <c r="AE281" i="1"/>
  <c r="AO207" i="1"/>
  <c r="AJ123" i="1"/>
  <c r="AT122" i="1"/>
  <c r="AH124" i="1"/>
  <c r="AT41" i="1"/>
  <c r="AJ248" i="2"/>
  <c r="AK248" i="2" s="1"/>
  <c r="AK266" i="1"/>
  <c r="AU267" i="1"/>
  <c r="AR267" i="1"/>
  <c r="AH266" i="1"/>
  <c r="AL266" i="1"/>
  <c r="X221" i="1"/>
  <c r="AC221" i="1" s="1"/>
  <c r="X222" i="1"/>
  <c r="AC222" i="1" s="1"/>
  <c r="AJ145" i="1"/>
  <c r="AL146" i="1"/>
  <c r="AL145" i="1"/>
  <c r="AQ146" i="1"/>
  <c r="AO145" i="1"/>
  <c r="AI145" i="1"/>
  <c r="AN145" i="1"/>
  <c r="AT145" i="1"/>
  <c r="AJ146" i="1"/>
  <c r="AK146" i="1"/>
  <c r="AD547" i="2"/>
  <c r="AB547" i="2"/>
  <c r="X547" i="2"/>
  <c r="Y547" i="2" s="1"/>
  <c r="Z547" i="2" s="1"/>
  <c r="AE951" i="1"/>
  <c r="AT949" i="1"/>
  <c r="X910" i="1"/>
  <c r="AC910" i="1" s="1"/>
  <c r="AM900" i="1"/>
  <c r="AE892" i="1"/>
  <c r="AO884" i="1"/>
  <c r="X877" i="1"/>
  <c r="AC877" i="1" s="1"/>
  <c r="AT817" i="1"/>
  <c r="AR818" i="1"/>
  <c r="AJ768" i="1"/>
  <c r="AO769" i="1"/>
  <c r="AQ768" i="1"/>
  <c r="AT768" i="1"/>
  <c r="X769" i="1"/>
  <c r="AC769" i="1" s="1"/>
  <c r="AN741" i="1"/>
  <c r="AU740" i="1"/>
  <c r="AH736" i="1"/>
  <c r="AO736" i="1"/>
  <c r="AR719" i="1"/>
  <c r="AI715" i="1"/>
  <c r="X659" i="1"/>
  <c r="AC659" i="1" s="1"/>
  <c r="AE612" i="1"/>
  <c r="AR21" i="1"/>
  <c r="AS22" i="1"/>
  <c r="X591" i="2"/>
  <c r="Y591" i="2" s="1"/>
  <c r="Z591" i="2" s="1"/>
  <c r="AD591" i="2"/>
  <c r="AB591" i="2"/>
  <c r="X320" i="2"/>
  <c r="Y320" i="2" s="1"/>
  <c r="Z320" i="2" s="1"/>
  <c r="AB320" i="2"/>
  <c r="AD320" i="2"/>
  <c r="AE903" i="1"/>
  <c r="AE867" i="1"/>
  <c r="X727" i="1"/>
  <c r="AC727" i="1" s="1"/>
  <c r="X620" i="1"/>
  <c r="AC620" i="1" s="1"/>
  <c r="AR486" i="1"/>
  <c r="AH436" i="1"/>
  <c r="AR436" i="1"/>
  <c r="X142" i="1"/>
  <c r="AC142" i="1" s="1"/>
  <c r="AP24" i="1"/>
  <c r="AE876" i="1"/>
  <c r="AE824" i="1"/>
  <c r="AH812" i="1"/>
  <c r="AM669" i="1"/>
  <c r="AE572" i="1"/>
  <c r="AK514" i="1"/>
  <c r="AU514" i="1"/>
  <c r="AS514" i="1"/>
  <c r="AN470" i="1"/>
  <c r="AU468" i="1"/>
  <c r="AH330" i="1"/>
  <c r="AL330" i="1"/>
  <c r="AO330" i="1"/>
  <c r="AP330" i="1"/>
  <c r="AR330" i="1"/>
  <c r="AS330" i="1"/>
  <c r="AT330" i="1"/>
  <c r="AU330" i="1"/>
  <c r="AS307" i="1"/>
  <c r="AN305" i="1"/>
  <c r="AH305" i="1"/>
  <c r="AI305" i="1"/>
  <c r="AK305" i="1"/>
  <c r="AI223" i="1"/>
  <c r="AJ117" i="1"/>
  <c r="AK117" i="1"/>
  <c r="AD863" i="2"/>
  <c r="AB863" i="2"/>
  <c r="X863" i="2"/>
  <c r="Y863" i="2" s="1"/>
  <c r="Z863" i="2" s="1"/>
  <c r="AB859" i="2"/>
  <c r="X859" i="2"/>
  <c r="Y859" i="2" s="1"/>
  <c r="Z859" i="2" s="1"/>
  <c r="AD859" i="2"/>
  <c r="AB833" i="2"/>
  <c r="X833" i="2"/>
  <c r="Y833" i="2" s="1"/>
  <c r="Z833" i="2" s="1"/>
  <c r="AD833" i="2"/>
  <c r="AB623" i="2"/>
  <c r="X623" i="2"/>
  <c r="Y623" i="2" s="1"/>
  <c r="Z623" i="2" s="1"/>
  <c r="AD623" i="2"/>
  <c r="AD239" i="2"/>
  <c r="X239" i="2"/>
  <c r="Y239" i="2" s="1"/>
  <c r="Z239" i="2" s="1"/>
  <c r="AB239" i="2"/>
  <c r="AN779" i="1"/>
  <c r="AI587" i="1"/>
  <c r="AH587" i="1"/>
  <c r="AL587" i="1"/>
  <c r="AS587" i="1"/>
  <c r="AT587" i="1"/>
  <c r="AP587" i="1"/>
  <c r="AQ587" i="1"/>
  <c r="AM541" i="1"/>
  <c r="AK541" i="1"/>
  <c r="AR472" i="1"/>
  <c r="AM468" i="1"/>
  <c r="AO315" i="1"/>
  <c r="AH316" i="1"/>
  <c r="AH279" i="1"/>
  <c r="AL923" i="1"/>
  <c r="AE925" i="1"/>
  <c r="AI903" i="1"/>
  <c r="AR854" i="1"/>
  <c r="AJ854" i="1"/>
  <c r="AI745" i="1"/>
  <c r="AJ743" i="1"/>
  <c r="AH497" i="1"/>
  <c r="AK468" i="1"/>
  <c r="AK363" i="1"/>
  <c r="X534" i="2"/>
  <c r="Y534" i="2" s="1"/>
  <c r="Z534" i="2" s="1"/>
  <c r="AD534" i="2"/>
  <c r="AO396" i="1"/>
  <c r="AO395" i="1"/>
  <c r="AL397" i="1"/>
  <c r="AD590" i="2"/>
  <c r="AB590" i="2"/>
  <c r="X590" i="2"/>
  <c r="Y590" i="2" s="1"/>
  <c r="Z590" i="2" s="1"/>
  <c r="X438" i="2"/>
  <c r="Y438" i="2" s="1"/>
  <c r="Z438" i="2" s="1"/>
  <c r="AB438" i="2"/>
  <c r="AD438" i="2"/>
  <c r="AI985" i="1"/>
  <c r="X974" i="1"/>
  <c r="AC974" i="1" s="1"/>
  <c r="AM882" i="1"/>
  <c r="AJ878" i="1"/>
  <c r="X862" i="1"/>
  <c r="AC862" i="1" s="1"/>
  <c r="AE861" i="1"/>
  <c r="AR857" i="1"/>
  <c r="AQ856" i="1"/>
  <c r="AS853" i="1"/>
  <c r="AJ853" i="1"/>
  <c r="AN853" i="1"/>
  <c r="AE823" i="1"/>
  <c r="X818" i="1"/>
  <c r="AC818" i="1" s="1"/>
  <c r="AH808" i="1"/>
  <c r="AM810" i="1"/>
  <c r="AM798" i="1"/>
  <c r="AI797" i="1"/>
  <c r="X788" i="1"/>
  <c r="AC788" i="1" s="1"/>
  <c r="AL774" i="1"/>
  <c r="AO767" i="1"/>
  <c r="AK762" i="1"/>
  <c r="AI751" i="1"/>
  <c r="AT751" i="1"/>
  <c r="AO753" i="1"/>
  <c r="AR753" i="1"/>
  <c r="AS753" i="1"/>
  <c r="AT753" i="1"/>
  <c r="AM752" i="1"/>
  <c r="AJ751" i="1"/>
  <c r="AI747" i="1"/>
  <c r="AL748" i="1"/>
  <c r="AM749" i="1"/>
  <c r="AH741" i="1"/>
  <c r="X742" i="1"/>
  <c r="AC742" i="1" s="1"/>
  <c r="AL714" i="1"/>
  <c r="X696" i="1"/>
  <c r="AC696" i="1" s="1"/>
  <c r="X667" i="1"/>
  <c r="AC667" i="1" s="1"/>
  <c r="X668" i="1"/>
  <c r="AC668" i="1" s="1"/>
  <c r="AI599" i="1"/>
  <c r="AP600" i="1"/>
  <c r="AQ600" i="1"/>
  <c r="AI600" i="1"/>
  <c r="AU601" i="1"/>
  <c r="AJ600" i="1"/>
  <c r="AM600" i="1"/>
  <c r="AO600" i="1"/>
  <c r="AJ598" i="1"/>
  <c r="AI563" i="1"/>
  <c r="AP563" i="1"/>
  <c r="AT563" i="1"/>
  <c r="AN564" i="1"/>
  <c r="AE450" i="1"/>
  <c r="AE448" i="1"/>
  <c r="AE376" i="1"/>
  <c r="AE378" i="1"/>
  <c r="AR121" i="1"/>
  <c r="AU121" i="1"/>
  <c r="AI121" i="1"/>
  <c r="AJ121" i="1"/>
  <c r="AL121" i="1"/>
  <c r="AN121" i="1"/>
  <c r="AO121" i="1"/>
  <c r="AQ121" i="1"/>
  <c r="AS121" i="1"/>
  <c r="AH121" i="1"/>
  <c r="AK121" i="1"/>
  <c r="X24" i="1"/>
  <c r="AC24" i="1" s="1"/>
  <c r="AD584" i="2"/>
  <c r="AB584" i="2"/>
  <c r="X584" i="2"/>
  <c r="Y584" i="2" s="1"/>
  <c r="Z584" i="2" s="1"/>
  <c r="X1111" i="1"/>
  <c r="AC1111" i="1" s="1"/>
  <c r="X1072" i="1"/>
  <c r="AC1072" i="1" s="1"/>
  <c r="AH1056" i="1"/>
  <c r="AT1024" i="1"/>
  <c r="AE1018" i="1"/>
  <c r="AL1014" i="1"/>
  <c r="AT988" i="1"/>
  <c r="X865" i="1"/>
  <c r="AC865" i="1" s="1"/>
  <c r="AQ857" i="1"/>
  <c r="AM856" i="1"/>
  <c r="AU845" i="1"/>
  <c r="X824" i="1"/>
  <c r="AC824" i="1" s="1"/>
  <c r="X827" i="1"/>
  <c r="AC827" i="1" s="1"/>
  <c r="X805" i="1"/>
  <c r="AC805" i="1" s="1"/>
  <c r="X803" i="1"/>
  <c r="AC803" i="1" s="1"/>
  <c r="AJ798" i="1"/>
  <c r="AI777" i="1"/>
  <c r="AK767" i="1"/>
  <c r="AU698" i="1"/>
  <c r="AM685" i="1"/>
  <c r="AL601" i="1"/>
  <c r="X537" i="1"/>
  <c r="AC537" i="1" s="1"/>
  <c r="X413" i="1"/>
  <c r="AC413" i="1" s="1"/>
  <c r="AE404" i="1"/>
  <c r="AO379" i="1"/>
  <c r="AI379" i="1"/>
  <c r="X333" i="1"/>
  <c r="AC333" i="1" s="1"/>
  <c r="X249" i="1"/>
  <c r="AC249" i="1" s="1"/>
  <c r="AR221" i="1"/>
  <c r="AP221" i="1"/>
  <c r="AM222" i="1"/>
  <c r="AS221" i="1"/>
  <c r="AS222" i="1"/>
  <c r="AT221" i="1"/>
  <c r="AT222" i="1"/>
  <c r="AI221" i="1"/>
  <c r="AQ221" i="1"/>
  <c r="AU221" i="1"/>
  <c r="AJ222" i="1"/>
  <c r="AK222" i="1"/>
  <c r="AI66" i="1"/>
  <c r="AJ66" i="1"/>
  <c r="AQ890" i="1"/>
  <c r="AI882" i="1"/>
  <c r="AE863" i="1"/>
  <c r="AP857" i="1"/>
  <c r="AI856" i="1"/>
  <c r="AL797" i="1"/>
  <c r="AI798" i="1"/>
  <c r="AO797" i="1"/>
  <c r="AL798" i="1"/>
  <c r="AS797" i="1"/>
  <c r="AO798" i="1"/>
  <c r="AE777" i="1"/>
  <c r="AT774" i="1"/>
  <c r="AU774" i="1"/>
  <c r="AK773" i="1"/>
  <c r="AR773" i="1"/>
  <c r="AK775" i="1"/>
  <c r="AT776" i="1"/>
  <c r="AI767" i="1"/>
  <c r="AP761" i="1"/>
  <c r="AL761" i="1"/>
  <c r="AI762" i="1"/>
  <c r="AN761" i="1"/>
  <c r="AJ762" i="1"/>
  <c r="AQ761" i="1"/>
  <c r="AL762" i="1"/>
  <c r="AS761" i="1"/>
  <c r="AO762" i="1"/>
  <c r="AS726" i="1"/>
  <c r="AE717" i="1"/>
  <c r="AE547" i="1"/>
  <c r="AE548" i="1"/>
  <c r="AT381" i="1"/>
  <c r="AH239" i="1"/>
  <c r="AH240" i="1"/>
  <c r="AB464" i="2"/>
  <c r="X464" i="2"/>
  <c r="Y464" i="2" s="1"/>
  <c r="Z464" i="2" s="1"/>
  <c r="AD464" i="2"/>
  <c r="X783" i="2"/>
  <c r="Y783" i="2" s="1"/>
  <c r="Z783" i="2" s="1"/>
  <c r="AD783" i="2"/>
  <c r="AK637" i="1"/>
  <c r="AL637" i="1"/>
  <c r="AM637" i="1"/>
  <c r="AT512" i="1"/>
  <c r="AH513" i="1"/>
  <c r="AO485" i="1"/>
  <c r="AO427" i="1"/>
  <c r="AT373" i="1"/>
  <c r="AQ369" i="1"/>
  <c r="AN344" i="1"/>
  <c r="AM212" i="1"/>
  <c r="AR210" i="1"/>
  <c r="AL212" i="1"/>
  <c r="AN212" i="1"/>
  <c r="AQ212" i="1"/>
  <c r="AO211" i="1"/>
  <c r="AR212" i="1"/>
  <c r="AR211" i="1"/>
  <c r="AU211" i="1"/>
  <c r="X199" i="1"/>
  <c r="AC199" i="1" s="1"/>
  <c r="AH162" i="1"/>
  <c r="AP149" i="1"/>
  <c r="AT150" i="1"/>
  <c r="AL149" i="1"/>
  <c r="AJ151" i="1"/>
  <c r="AP151" i="1"/>
  <c r="AH150" i="1"/>
  <c r="AJ150" i="1"/>
  <c r="AQ150" i="1"/>
  <c r="AU150" i="1"/>
  <c r="AH149" i="1"/>
  <c r="AU149" i="1"/>
  <c r="AB954" i="2"/>
  <c r="X731" i="2"/>
  <c r="Y731" i="2" s="1"/>
  <c r="Z731" i="2" s="1"/>
  <c r="AB731" i="2"/>
  <c r="AD731" i="2"/>
  <c r="X338" i="2"/>
  <c r="Y338" i="2" s="1"/>
  <c r="Z338" i="2" s="1"/>
  <c r="AD338" i="2"/>
  <c r="AH770" i="1"/>
  <c r="AI770" i="1"/>
  <c r="AH740" i="1"/>
  <c r="AH742" i="1"/>
  <c r="AL742" i="1"/>
  <c r="AE737" i="1"/>
  <c r="AE736" i="1"/>
  <c r="AH697" i="1"/>
  <c r="X607" i="1"/>
  <c r="AC607" i="1" s="1"/>
  <c r="AI581" i="1"/>
  <c r="AM581" i="1"/>
  <c r="AO581" i="1"/>
  <c r="AO580" i="1"/>
  <c r="AS491" i="1"/>
  <c r="AO468" i="1"/>
  <c r="X379" i="1"/>
  <c r="AC379" i="1" s="1"/>
  <c r="AU373" i="1"/>
  <c r="AN374" i="1"/>
  <c r="AH272" i="1"/>
  <c r="AS270" i="1"/>
  <c r="AT270" i="1"/>
  <c r="AQ271" i="1"/>
  <c r="AI251" i="1"/>
  <c r="AQ234" i="1"/>
  <c r="AE160" i="1"/>
  <c r="AE161" i="1"/>
  <c r="AE135" i="1"/>
  <c r="AE134" i="1"/>
  <c r="AP10" i="1"/>
  <c r="AS10" i="1"/>
  <c r="X945" i="2"/>
  <c r="Y945" i="2" s="1"/>
  <c r="Z945" i="2" s="1"/>
  <c r="AD785" i="2"/>
  <c r="AB785" i="2"/>
  <c r="AD493" i="2"/>
  <c r="X493" i="2"/>
  <c r="Y493" i="2" s="1"/>
  <c r="Z493" i="2" s="1"/>
  <c r="AD424" i="2"/>
  <c r="AB424" i="2"/>
  <c r="X424" i="2"/>
  <c r="Y424" i="2" s="1"/>
  <c r="Z424" i="2" s="1"/>
  <c r="AJ167" i="2"/>
  <c r="AK167" i="2" s="1"/>
  <c r="AE743" i="1"/>
  <c r="AU651" i="1"/>
  <c r="AP636" i="1"/>
  <c r="AJ566" i="1"/>
  <c r="AT513" i="1"/>
  <c r="AE504" i="1"/>
  <c r="X470" i="1"/>
  <c r="AC470" i="1" s="1"/>
  <c r="AK469" i="1"/>
  <c r="AN465" i="1"/>
  <c r="AI465" i="1"/>
  <c r="AJ465" i="1"/>
  <c r="AK465" i="1"/>
  <c r="AE434" i="1"/>
  <c r="AI341" i="1"/>
  <c r="X314" i="1"/>
  <c r="AC314" i="1" s="1"/>
  <c r="X313" i="1"/>
  <c r="AC313" i="1" s="1"/>
  <c r="AJ290" i="1"/>
  <c r="AL293" i="1"/>
  <c r="AI290" i="1"/>
  <c r="AK292" i="1"/>
  <c r="AM224" i="1"/>
  <c r="AN220" i="1"/>
  <c r="AH220" i="1"/>
  <c r="AI220" i="1"/>
  <c r="AK220" i="1"/>
  <c r="AT220" i="1"/>
  <c r="AU220" i="1"/>
  <c r="AE180" i="1"/>
  <c r="AH93" i="1"/>
  <c r="AT94" i="1"/>
  <c r="AB83" i="2"/>
  <c r="X83" i="2"/>
  <c r="Y83" i="2" s="1"/>
  <c r="Z83" i="2" s="1"/>
  <c r="AD83" i="2"/>
  <c r="AE830" i="1"/>
  <c r="X821" i="1"/>
  <c r="AC821" i="1" s="1"/>
  <c r="AI814" i="1"/>
  <c r="X792" i="1"/>
  <c r="AC792" i="1" s="1"/>
  <c r="AU767" i="1"/>
  <c r="AL741" i="1"/>
  <c r="AR725" i="1"/>
  <c r="AE671" i="1"/>
  <c r="AM665" i="1"/>
  <c r="AE635" i="1"/>
  <c r="AI575" i="1"/>
  <c r="AN557" i="1"/>
  <c r="AJ557" i="1"/>
  <c r="AK557" i="1"/>
  <c r="AS513" i="1"/>
  <c r="AT479" i="1"/>
  <c r="AP366" i="1"/>
  <c r="AL257" i="1"/>
  <c r="AQ243" i="1"/>
  <c r="AT151" i="1"/>
  <c r="AP51" i="1"/>
  <c r="AD801" i="2"/>
  <c r="X801" i="2"/>
  <c r="Y801" i="2" s="1"/>
  <c r="Z801" i="2" s="1"/>
  <c r="AB801" i="2"/>
  <c r="AE790" i="1"/>
  <c r="X774" i="1"/>
  <c r="AC774" i="1" s="1"/>
  <c r="AT737" i="1"/>
  <c r="AI734" i="1"/>
  <c r="AE714" i="1"/>
  <c r="AL638" i="1"/>
  <c r="AQ631" i="1"/>
  <c r="X586" i="1"/>
  <c r="AC586" i="1" s="1"/>
  <c r="AM542" i="1"/>
  <c r="AP513" i="1"/>
  <c r="AO484" i="1"/>
  <c r="AQ479" i="1"/>
  <c r="AK478" i="1"/>
  <c r="AE471" i="1"/>
  <c r="AM363" i="1"/>
  <c r="AO364" i="1"/>
  <c r="AP363" i="1"/>
  <c r="AR364" i="1"/>
  <c r="AR363" i="1"/>
  <c r="AT364" i="1"/>
  <c r="AT363" i="1"/>
  <c r="AT347" i="1"/>
  <c r="AJ310" i="1"/>
  <c r="AL310" i="1"/>
  <c r="AN310" i="1"/>
  <c r="AM312" i="1"/>
  <c r="AE306" i="1"/>
  <c r="X268" i="1"/>
  <c r="AC268" i="1" s="1"/>
  <c r="AE259" i="1"/>
  <c r="AS211" i="1"/>
  <c r="AH163" i="1"/>
  <c r="AK151" i="1"/>
  <c r="AT149" i="1"/>
  <c r="AO129" i="1"/>
  <c r="AL130" i="1"/>
  <c r="X486" i="2"/>
  <c r="Y486" i="2" s="1"/>
  <c r="Z486" i="2" s="1"/>
  <c r="AD486" i="2"/>
  <c r="AB486" i="2"/>
  <c r="AB339" i="2"/>
  <c r="X339" i="2"/>
  <c r="Y339" i="2" s="1"/>
  <c r="Z339" i="2" s="1"/>
  <c r="AD339" i="2"/>
  <c r="X235" i="2"/>
  <c r="Y235" i="2" s="1"/>
  <c r="Z235" i="2" s="1"/>
  <c r="AD235" i="2"/>
  <c r="X180" i="2"/>
  <c r="AB180" i="2"/>
  <c r="AI669" i="1"/>
  <c r="AO669" i="1"/>
  <c r="AQ669" i="1"/>
  <c r="AE574" i="1"/>
  <c r="AI545" i="1"/>
  <c r="AJ545" i="1"/>
  <c r="AE473" i="1"/>
  <c r="AN468" i="1"/>
  <c r="AJ470" i="1"/>
  <c r="AK470" i="1"/>
  <c r="AR470" i="1"/>
  <c r="AL469" i="1"/>
  <c r="AI468" i="1"/>
  <c r="AO469" i="1"/>
  <c r="AE444" i="1"/>
  <c r="AH243" i="1"/>
  <c r="AU242" i="1"/>
  <c r="AH244" i="1"/>
  <c r="AN242" i="1"/>
  <c r="AO230" i="1"/>
  <c r="AR234" i="1"/>
  <c r="AU231" i="1"/>
  <c r="AP211" i="1"/>
  <c r="AK104" i="1"/>
  <c r="AQ55" i="1"/>
  <c r="AR55" i="1"/>
  <c r="AI51" i="1"/>
  <c r="X35" i="1"/>
  <c r="AC35" i="1" s="1"/>
  <c r="AB670" i="2"/>
  <c r="X670" i="2"/>
  <c r="Y670" i="2" s="1"/>
  <c r="Z670" i="2" s="1"/>
  <c r="AD670" i="2"/>
  <c r="AB514" i="2"/>
  <c r="AE838" i="1"/>
  <c r="AE819" i="1"/>
  <c r="AI773" i="1"/>
  <c r="AO776" i="1"/>
  <c r="AS769" i="1"/>
  <c r="AL768" i="1"/>
  <c r="AK758" i="1"/>
  <c r="AK747" i="1"/>
  <c r="AE669" i="1"/>
  <c r="AU586" i="1"/>
  <c r="AU580" i="1"/>
  <c r="AE543" i="1"/>
  <c r="AM525" i="1"/>
  <c r="AE512" i="1"/>
  <c r="X507" i="1"/>
  <c r="AC507" i="1" s="1"/>
  <c r="X499" i="1"/>
  <c r="AC499" i="1" s="1"/>
  <c r="AT480" i="1"/>
  <c r="X381" i="1"/>
  <c r="AC381" i="1" s="1"/>
  <c r="AE368" i="1"/>
  <c r="AL364" i="1"/>
  <c r="AE333" i="1"/>
  <c r="X606" i="2"/>
  <c r="Y606" i="2" s="1"/>
  <c r="Z606" i="2" s="1"/>
  <c r="AD606" i="2"/>
  <c r="AJ285" i="2"/>
  <c r="AK285" i="2" s="1"/>
  <c r="AE644" i="1"/>
  <c r="AJ628" i="1"/>
  <c r="AP626" i="1"/>
  <c r="AL621" i="1"/>
  <c r="AJ484" i="1"/>
  <c r="AK484" i="1"/>
  <c r="AE460" i="1"/>
  <c r="AE461" i="1"/>
  <c r="AE274" i="1"/>
  <c r="AU254" i="1"/>
  <c r="AU234" i="1"/>
  <c r="AI185" i="1"/>
  <c r="AP187" i="1"/>
  <c r="AQ187" i="1"/>
  <c r="AH98" i="1"/>
  <c r="AT98" i="1"/>
  <c r="AN98" i="1"/>
  <c r="AU98" i="1"/>
  <c r="X923" i="2"/>
  <c r="Y923" i="2" s="1"/>
  <c r="Z923" i="2" s="1"/>
  <c r="AB923" i="2"/>
  <c r="AB386" i="2"/>
  <c r="X386" i="2"/>
  <c r="Y386" i="2" s="1"/>
  <c r="Z386" i="2" s="1"/>
  <c r="AD386" i="2"/>
  <c r="AB338" i="2"/>
  <c r="AE479" i="1"/>
  <c r="X473" i="1"/>
  <c r="AC473" i="1" s="1"/>
  <c r="AL446" i="1"/>
  <c r="AE419" i="1"/>
  <c r="AE397" i="1"/>
  <c r="AE344" i="1"/>
  <c r="AL342" i="1"/>
  <c r="AJ328" i="1"/>
  <c r="AO327" i="1"/>
  <c r="AI325" i="1"/>
  <c r="AN275" i="1"/>
  <c r="AE266" i="1"/>
  <c r="AI228" i="1"/>
  <c r="AN228" i="1"/>
  <c r="AQ228" i="1"/>
  <c r="AT108" i="1"/>
  <c r="AE100" i="1"/>
  <c r="AI42" i="1"/>
  <c r="AD735" i="2"/>
  <c r="X735" i="2"/>
  <c r="Y735" i="2" s="1"/>
  <c r="Z735" i="2" s="1"/>
  <c r="AB735" i="2"/>
  <c r="AB648" i="2"/>
  <c r="X648" i="2"/>
  <c r="Y648" i="2" s="1"/>
  <c r="Z648" i="2" s="1"/>
  <c r="X616" i="2"/>
  <c r="Y616" i="2" s="1"/>
  <c r="Z616" i="2" s="1"/>
  <c r="AB616" i="2"/>
  <c r="X582" i="2"/>
  <c r="Y582" i="2" s="1"/>
  <c r="Z582" i="2" s="1"/>
  <c r="AB582" i="2"/>
  <c r="X578" i="2"/>
  <c r="Y578" i="2" s="1"/>
  <c r="Z578" i="2" s="1"/>
  <c r="AD578" i="2"/>
  <c r="AB578" i="2"/>
  <c r="AD520" i="2"/>
  <c r="AB520" i="2"/>
  <c r="X508" i="2"/>
  <c r="Y508" i="2" s="1"/>
  <c r="Z508" i="2" s="1"/>
  <c r="AD508" i="2"/>
  <c r="AJ455" i="2"/>
  <c r="AK455" i="2" s="1"/>
  <c r="AH695" i="1"/>
  <c r="AE662" i="1"/>
  <c r="AE638" i="1"/>
  <c r="AE622" i="1"/>
  <c r="AE607" i="1"/>
  <c r="AI549" i="1"/>
  <c r="AH518" i="1"/>
  <c r="AE498" i="1"/>
  <c r="X472" i="1"/>
  <c r="AC472" i="1" s="1"/>
  <c r="AE455" i="1"/>
  <c r="AK446" i="1"/>
  <c r="AE417" i="1"/>
  <c r="AE377" i="1"/>
  <c r="AQ351" i="1"/>
  <c r="AK342" i="1"/>
  <c r="AH325" i="1"/>
  <c r="AP325" i="1"/>
  <c r="AJ327" i="1"/>
  <c r="X297" i="1"/>
  <c r="AC297" i="1" s="1"/>
  <c r="AL275" i="1"/>
  <c r="AH237" i="1"/>
  <c r="AK236" i="1"/>
  <c r="AE228" i="1"/>
  <c r="AK176" i="1"/>
  <c r="AQ113" i="1"/>
  <c r="AS108" i="1"/>
  <c r="AE83" i="1"/>
  <c r="AR52" i="1"/>
  <c r="AS13" i="1"/>
  <c r="X974" i="2"/>
  <c r="Y974" i="2" s="1"/>
  <c r="AB881" i="2"/>
  <c r="AB725" i="2"/>
  <c r="X725" i="2"/>
  <c r="Y725" i="2" s="1"/>
  <c r="Z725" i="2" s="1"/>
  <c r="AB715" i="2"/>
  <c r="AD715" i="2"/>
  <c r="AD528" i="2"/>
  <c r="X528" i="2"/>
  <c r="Y528" i="2" s="1"/>
  <c r="Z528" i="2" s="1"/>
  <c r="AD227" i="2"/>
  <c r="X227" i="2"/>
  <c r="Y227" i="2" s="1"/>
  <c r="Z227" i="2" s="1"/>
  <c r="X111" i="2"/>
  <c r="Y111" i="2" s="1"/>
  <c r="Z111" i="2" s="1"/>
  <c r="AB111" i="2"/>
  <c r="AD111" i="2"/>
  <c r="AE761" i="1"/>
  <c r="AE748" i="1"/>
  <c r="AU702" i="1"/>
  <c r="X692" i="1"/>
  <c r="AC692" i="1" s="1"/>
  <c r="AH666" i="1"/>
  <c r="AE645" i="1"/>
  <c r="AE618" i="1"/>
  <c r="AO602" i="1"/>
  <c r="X538" i="1"/>
  <c r="AC538" i="1" s="1"/>
  <c r="AS519" i="1"/>
  <c r="AE482" i="1"/>
  <c r="AE457" i="1"/>
  <c r="AJ428" i="1"/>
  <c r="AE352" i="1"/>
  <c r="X286" i="1"/>
  <c r="AC286" i="1" s="1"/>
  <c r="X288" i="1"/>
  <c r="AC288" i="1" s="1"/>
  <c r="AK275" i="1"/>
  <c r="X196" i="1"/>
  <c r="AC196" i="1" s="1"/>
  <c r="AN138" i="1"/>
  <c r="AS140" i="1"/>
  <c r="AH114" i="1"/>
  <c r="AO114" i="1"/>
  <c r="AJ115" i="1"/>
  <c r="AE57" i="1"/>
  <c r="AR54" i="1"/>
  <c r="AH49" i="1"/>
  <c r="AJ36" i="1"/>
  <c r="AR38" i="1"/>
  <c r="AH36" i="1"/>
  <c r="AI13" i="1"/>
  <c r="X994" i="2"/>
  <c r="Y994" i="2" s="1"/>
  <c r="X991" i="2"/>
  <c r="Y991" i="2" s="1"/>
  <c r="X550" i="2"/>
  <c r="Y550" i="2" s="1"/>
  <c r="Z550" i="2" s="1"/>
  <c r="AB550" i="2"/>
  <c r="X544" i="2"/>
  <c r="Y544" i="2" s="1"/>
  <c r="Z544" i="2" s="1"/>
  <c r="AD544" i="2"/>
  <c r="AB544" i="2"/>
  <c r="X526" i="2"/>
  <c r="Y526" i="2" s="1"/>
  <c r="Z526" i="2" s="1"/>
  <c r="AD526" i="2"/>
  <c r="AB526" i="2"/>
  <c r="AO476" i="1"/>
  <c r="AE405" i="1"/>
  <c r="AI391" i="1"/>
  <c r="AU338" i="1"/>
  <c r="AT298" i="1"/>
  <c r="AS298" i="1"/>
  <c r="AE297" i="1"/>
  <c r="AJ278" i="1"/>
  <c r="X242" i="1"/>
  <c r="AC242" i="1" s="1"/>
  <c r="AE233" i="1"/>
  <c r="AH205" i="1"/>
  <c r="AH177" i="1"/>
  <c r="AI168" i="1"/>
  <c r="X100" i="1"/>
  <c r="AC100" i="1" s="1"/>
  <c r="AL85" i="1"/>
  <c r="AN86" i="1"/>
  <c r="AH64" i="1"/>
  <c r="AT64" i="1"/>
  <c r="AO63" i="1"/>
  <c r="AB629" i="2"/>
  <c r="AD629" i="2"/>
  <c r="AD595" i="2"/>
  <c r="AB595" i="2"/>
  <c r="X595" i="2"/>
  <c r="Y595" i="2" s="1"/>
  <c r="Z595" i="2" s="1"/>
  <c r="X591" i="1"/>
  <c r="AC591" i="1" s="1"/>
  <c r="AR508" i="1"/>
  <c r="X503" i="1"/>
  <c r="AC503" i="1" s="1"/>
  <c r="AE491" i="1"/>
  <c r="AL389" i="1"/>
  <c r="AR338" i="1"/>
  <c r="AE309" i="1"/>
  <c r="AE288" i="1"/>
  <c r="AH278" i="1"/>
  <c r="AK276" i="1"/>
  <c r="AE197" i="1"/>
  <c r="AS179" i="1"/>
  <c r="X91" i="1"/>
  <c r="AC91" i="1" s="1"/>
  <c r="AK72" i="1"/>
  <c r="AH21" i="1"/>
  <c r="AM21" i="1"/>
  <c r="AN21" i="1"/>
  <c r="AP21" i="1"/>
  <c r="AD559" i="2"/>
  <c r="X559" i="2"/>
  <c r="X443" i="2"/>
  <c r="Y443" i="2" s="1"/>
  <c r="Z443" i="2" s="1"/>
  <c r="AD443" i="2"/>
  <c r="AE566" i="1"/>
  <c r="X551" i="1"/>
  <c r="AC551" i="1" s="1"/>
  <c r="X548" i="1"/>
  <c r="AC548" i="1" s="1"/>
  <c r="AS528" i="1"/>
  <c r="X517" i="1"/>
  <c r="AC517" i="1" s="1"/>
  <c r="AJ504" i="1"/>
  <c r="AP503" i="1"/>
  <c r="X483" i="1"/>
  <c r="AC483" i="1" s="1"/>
  <c r="X463" i="1"/>
  <c r="AC463" i="1" s="1"/>
  <c r="AK395" i="1"/>
  <c r="AK387" i="1"/>
  <c r="X373" i="1"/>
  <c r="AC373" i="1" s="1"/>
  <c r="AU353" i="1"/>
  <c r="AE347" i="1"/>
  <c r="AM338" i="1"/>
  <c r="AE332" i="1"/>
  <c r="AE185" i="1"/>
  <c r="AO163" i="1"/>
  <c r="AH143" i="1"/>
  <c r="X140" i="1"/>
  <c r="AC140" i="1" s="1"/>
  <c r="X132" i="1"/>
  <c r="AC132" i="1" s="1"/>
  <c r="X115" i="1"/>
  <c r="AC115" i="1" s="1"/>
  <c r="AS41" i="1"/>
  <c r="AE21" i="1"/>
  <c r="AE22" i="1"/>
  <c r="X957" i="2"/>
  <c r="Y957" i="2" s="1"/>
  <c r="Z957" i="2" s="1"/>
  <c r="X912" i="2"/>
  <c r="Y912" i="2" s="1"/>
  <c r="Z912" i="2" s="1"/>
  <c r="AB912" i="2"/>
  <c r="X734" i="2"/>
  <c r="Y734" i="2" s="1"/>
  <c r="Z734" i="2" s="1"/>
  <c r="AB734" i="2"/>
  <c r="X647" i="2"/>
  <c r="Y647" i="2" s="1"/>
  <c r="Z647" i="2" s="1"/>
  <c r="AB647" i="2"/>
  <c r="AD647" i="2"/>
  <c r="AB459" i="2"/>
  <c r="X459" i="2"/>
  <c r="Y459" i="2" s="1"/>
  <c r="Z459" i="2" s="1"/>
  <c r="X437" i="2"/>
  <c r="Y437" i="2" s="1"/>
  <c r="Z437" i="2" s="1"/>
  <c r="AB437" i="2"/>
  <c r="AB393" i="2"/>
  <c r="X393" i="2"/>
  <c r="Y393" i="2" s="1"/>
  <c r="Z393" i="2" s="1"/>
  <c r="AD393" i="2"/>
  <c r="X258" i="2"/>
  <c r="Y258" i="2" s="1"/>
  <c r="Z258" i="2" s="1"/>
  <c r="AD258" i="2"/>
  <c r="AB258" i="2"/>
  <c r="AB33" i="2"/>
  <c r="X33" i="2"/>
  <c r="AD33" i="2"/>
  <c r="X959" i="2"/>
  <c r="Y959" i="2" s="1"/>
  <c r="Z959" i="2" s="1"/>
  <c r="X800" i="2"/>
  <c r="Y800" i="2" s="1"/>
  <c r="Z800" i="2" s="1"/>
  <c r="AB800" i="2"/>
  <c r="X744" i="2"/>
  <c r="Y744" i="2" s="1"/>
  <c r="Z744" i="2" s="1"/>
  <c r="AB744" i="2"/>
  <c r="AJ373" i="2"/>
  <c r="AK373" i="2" s="1"/>
  <c r="X248" i="2"/>
  <c r="Y248" i="2" s="1"/>
  <c r="Z248" i="2" s="1"/>
  <c r="AB248" i="2"/>
  <c r="AE355" i="1"/>
  <c r="AJ338" i="1"/>
  <c r="X929" i="2"/>
  <c r="Y929" i="2" s="1"/>
  <c r="Z929" i="2" s="1"/>
  <c r="AB929" i="2"/>
  <c r="AB738" i="2"/>
  <c r="AD738" i="2"/>
  <c r="AD736" i="2"/>
  <c r="X736" i="2"/>
  <c r="Y736" i="2" s="1"/>
  <c r="Z736" i="2" s="1"/>
  <c r="AB607" i="2"/>
  <c r="AD607" i="2"/>
  <c r="AD565" i="2"/>
  <c r="X565" i="2"/>
  <c r="Y565" i="2" s="1"/>
  <c r="Z565" i="2" s="1"/>
  <c r="AJ498" i="2"/>
  <c r="AK498" i="2" s="1"/>
  <c r="AB397" i="2"/>
  <c r="AD397" i="2"/>
  <c r="AB371" i="2"/>
  <c r="AD371" i="2"/>
  <c r="AH277" i="2"/>
  <c r="X226" i="2"/>
  <c r="Y226" i="2" s="1"/>
  <c r="Z226" i="2" s="1"/>
  <c r="AD226" i="2"/>
  <c r="AE373" i="1"/>
  <c r="X308" i="1"/>
  <c r="AC308" i="1" s="1"/>
  <c r="AH275" i="1"/>
  <c r="X153" i="1"/>
  <c r="AC153" i="1" s="1"/>
  <c r="X119" i="1"/>
  <c r="AC119" i="1" s="1"/>
  <c r="X60" i="1"/>
  <c r="AC60" i="1" s="1"/>
  <c r="AQ20" i="1"/>
  <c r="AS19" i="1"/>
  <c r="X781" i="2"/>
  <c r="Y781" i="2" s="1"/>
  <c r="Z781" i="2" s="1"/>
  <c r="AB781" i="2"/>
  <c r="AD781" i="2"/>
  <c r="AD616" i="2"/>
  <c r="AD582" i="2"/>
  <c r="AB527" i="2"/>
  <c r="X527" i="2"/>
  <c r="Y527" i="2" s="1"/>
  <c r="Z527" i="2" s="1"/>
  <c r="AD527" i="2"/>
  <c r="X520" i="2"/>
  <c r="Y520" i="2" s="1"/>
  <c r="Z520" i="2" s="1"/>
  <c r="AB508" i="2"/>
  <c r="AD325" i="2"/>
  <c r="X325" i="2"/>
  <c r="Y325" i="2" s="1"/>
  <c r="Z325" i="2" s="1"/>
  <c r="X249" i="2"/>
  <c r="AH296" i="1"/>
  <c r="AN285" i="1"/>
  <c r="AJ284" i="1"/>
  <c r="X238" i="1"/>
  <c r="AC238" i="1" s="1"/>
  <c r="AO236" i="1"/>
  <c r="AP235" i="1"/>
  <c r="AL200" i="1"/>
  <c r="X149" i="1"/>
  <c r="AC149" i="1" s="1"/>
  <c r="AH132" i="1"/>
  <c r="AN108" i="1"/>
  <c r="AO96" i="1"/>
  <c r="AJ95" i="1"/>
  <c r="AS94" i="1"/>
  <c r="AH74" i="1"/>
  <c r="AT72" i="1"/>
  <c r="X70" i="1"/>
  <c r="AC70" i="1" s="1"/>
  <c r="AJ51" i="1"/>
  <c r="AS37" i="1"/>
  <c r="AR15" i="1"/>
  <c r="AE10" i="1"/>
  <c r="X961" i="2"/>
  <c r="AB952" i="2"/>
  <c r="AD659" i="2"/>
  <c r="AB659" i="2"/>
  <c r="AB641" i="2"/>
  <c r="AJ579" i="2"/>
  <c r="AK579" i="2" s="1"/>
  <c r="X151" i="2"/>
  <c r="Y151" i="2" s="1"/>
  <c r="Z151" i="2" s="1"/>
  <c r="AB151" i="2"/>
  <c r="X120" i="2"/>
  <c r="Y120" i="2" s="1"/>
  <c r="Z120" i="2" s="1"/>
  <c r="AB120" i="2"/>
  <c r="AB116" i="2"/>
  <c r="X116" i="2"/>
  <c r="Y116" i="2" s="1"/>
  <c r="Z116" i="2" s="1"/>
  <c r="AR72" i="1"/>
  <c r="X67" i="1"/>
  <c r="AC67" i="1" s="1"/>
  <c r="AH63" i="1"/>
  <c r="AP15" i="1"/>
  <c r="X968" i="2"/>
  <c r="AD793" i="2"/>
  <c r="AB765" i="2"/>
  <c r="AJ752" i="2"/>
  <c r="AK752" i="2" s="1"/>
  <c r="AD663" i="2"/>
  <c r="X663" i="2"/>
  <c r="Y663" i="2" s="1"/>
  <c r="Z663" i="2" s="1"/>
  <c r="X638" i="2"/>
  <c r="AB638" i="2"/>
  <c r="AD638" i="2"/>
  <c r="AD546" i="2"/>
  <c r="AD543" i="2"/>
  <c r="X543" i="2"/>
  <c r="Y543" i="2" s="1"/>
  <c r="Z543" i="2" s="1"/>
  <c r="AB543" i="2"/>
  <c r="AD407" i="2"/>
  <c r="AB374" i="2"/>
  <c r="X374" i="2"/>
  <c r="Y374" i="2" s="1"/>
  <c r="Z374" i="2" s="1"/>
  <c r="AH294" i="2"/>
  <c r="AP283" i="1"/>
  <c r="AE265" i="1"/>
  <c r="AU237" i="1"/>
  <c r="AL236" i="1"/>
  <c r="AE210" i="1"/>
  <c r="AL166" i="1"/>
  <c r="AE125" i="1"/>
  <c r="AL96" i="1"/>
  <c r="AE63" i="1"/>
  <c r="AE28" i="1"/>
  <c r="AP20" i="1"/>
  <c r="AN15" i="1"/>
  <c r="AJ927" i="2"/>
  <c r="AK927" i="2" s="1"/>
  <c r="X793" i="2"/>
  <c r="Y793" i="2" s="1"/>
  <c r="Z793" i="2" s="1"/>
  <c r="X758" i="2"/>
  <c r="Y758" i="2" s="1"/>
  <c r="Z758" i="2" s="1"/>
  <c r="AB758" i="2"/>
  <c r="AB726" i="2"/>
  <c r="X726" i="2"/>
  <c r="Y726" i="2" s="1"/>
  <c r="Z726" i="2" s="1"/>
  <c r="X653" i="2"/>
  <c r="Y653" i="2" s="1"/>
  <c r="Z653" i="2" s="1"/>
  <c r="AB653" i="2"/>
  <c r="AD653" i="2"/>
  <c r="X641" i="2"/>
  <c r="Y641" i="2" s="1"/>
  <c r="Z641" i="2" s="1"/>
  <c r="AB546" i="2"/>
  <c r="AB407" i="2"/>
  <c r="AB200" i="2"/>
  <c r="AD200" i="2"/>
  <c r="AI235" i="1"/>
  <c r="X194" i="1"/>
  <c r="AC194" i="1" s="1"/>
  <c r="AE171" i="1"/>
  <c r="X113" i="1"/>
  <c r="AC113" i="1" s="1"/>
  <c r="AO72" i="1"/>
  <c r="AE31" i="1"/>
  <c r="AI15" i="1"/>
  <c r="X743" i="2"/>
  <c r="Y743" i="2" s="1"/>
  <c r="Z743" i="2" s="1"/>
  <c r="AD743" i="2"/>
  <c r="AH483" i="2"/>
  <c r="X206" i="2"/>
  <c r="Y206" i="2" s="1"/>
  <c r="Z206" i="2" s="1"/>
  <c r="AB206" i="2"/>
  <c r="X184" i="2"/>
  <c r="Y184" i="2" s="1"/>
  <c r="Z184" i="2" s="1"/>
  <c r="AD184" i="2"/>
  <c r="AR110" i="1"/>
  <c r="X94" i="1"/>
  <c r="AC94" i="1" s="1"/>
  <c r="X76" i="1"/>
  <c r="AC76" i="1" s="1"/>
  <c r="AJ52" i="1"/>
  <c r="AJ13" i="1"/>
  <c r="AI7" i="1"/>
  <c r="AB847" i="2"/>
  <c r="AD847" i="2"/>
  <c r="X632" i="2"/>
  <c r="Y632" i="2" s="1"/>
  <c r="Z632" i="2" s="1"/>
  <c r="AB632" i="2"/>
  <c r="AJ590" i="2"/>
  <c r="AK590" i="2" s="1"/>
  <c r="AH6" i="2"/>
  <c r="X175" i="1"/>
  <c r="AC175" i="1" s="1"/>
  <c r="AE163" i="1"/>
  <c r="AE146" i="1"/>
  <c r="AE90" i="1"/>
  <c r="AK24" i="1"/>
  <c r="AJ702" i="2"/>
  <c r="AK702" i="2" s="1"/>
  <c r="AB664" i="2"/>
  <c r="X664" i="2"/>
  <c r="Y664" i="2" s="1"/>
  <c r="Z664" i="2" s="1"/>
  <c r="X609" i="2"/>
  <c r="Y609" i="2" s="1"/>
  <c r="Z609" i="2" s="1"/>
  <c r="AB609" i="2"/>
  <c r="X365" i="2"/>
  <c r="Y365" i="2" s="1"/>
  <c r="Z365" i="2" s="1"/>
  <c r="AB365" i="2"/>
  <c r="AD365" i="2"/>
  <c r="AH181" i="2"/>
  <c r="AD142" i="2"/>
  <c r="X142" i="2"/>
  <c r="Y142" i="2" s="1"/>
  <c r="Z142" i="2" s="1"/>
  <c r="X291" i="1"/>
  <c r="AC291" i="1" s="1"/>
  <c r="X287" i="1"/>
  <c r="AC287" i="1" s="1"/>
  <c r="AU283" i="1"/>
  <c r="AK273" i="1"/>
  <c r="AE251" i="1"/>
  <c r="AH218" i="1"/>
  <c r="AE172" i="1"/>
  <c r="AS170" i="1"/>
  <c r="AN149" i="1"/>
  <c r="AJ118" i="1"/>
  <c r="AQ95" i="1"/>
  <c r="AS36" i="1"/>
  <c r="X995" i="2"/>
  <c r="Y995" i="2" s="1"/>
  <c r="AB924" i="2"/>
  <c r="AB887" i="2"/>
  <c r="AD848" i="2"/>
  <c r="AB848" i="2"/>
  <c r="X745" i="2"/>
  <c r="Y745" i="2" s="1"/>
  <c r="Z745" i="2" s="1"/>
  <c r="AJ692" i="2"/>
  <c r="AK692" i="2" s="1"/>
  <c r="AB663" i="2"/>
  <c r="X605" i="2"/>
  <c r="Y605" i="2" s="1"/>
  <c r="Z605" i="2" s="1"/>
  <c r="AB605" i="2"/>
  <c r="AJ592" i="2"/>
  <c r="AK592" i="2" s="1"/>
  <c r="AB478" i="2"/>
  <c r="X478" i="2"/>
  <c r="Y478" i="2" s="1"/>
  <c r="Z478" i="2" s="1"/>
  <c r="AD478" i="2"/>
  <c r="AJ410" i="2"/>
  <c r="AK410" i="2" s="1"/>
  <c r="X406" i="2"/>
  <c r="Y406" i="2" s="1"/>
  <c r="Z406" i="2" s="1"/>
  <c r="AD746" i="2"/>
  <c r="AH683" i="2"/>
  <c r="X622" i="2"/>
  <c r="Y622" i="2" s="1"/>
  <c r="Z622" i="2" s="1"/>
  <c r="X615" i="2"/>
  <c r="Y615" i="2" s="1"/>
  <c r="Z615" i="2" s="1"/>
  <c r="AB340" i="2"/>
  <c r="AD264" i="2"/>
  <c r="X264" i="2"/>
  <c r="Y264" i="2" s="1"/>
  <c r="Z264" i="2" s="1"/>
  <c r="AB264" i="2"/>
  <c r="AB217" i="2"/>
  <c r="AB40" i="2"/>
  <c r="AD799" i="2"/>
  <c r="AB746" i="2"/>
  <c r="AD739" i="2"/>
  <c r="AB721" i="2"/>
  <c r="X721" i="2"/>
  <c r="Y721" i="2" s="1"/>
  <c r="Z721" i="2" s="1"/>
  <c r="AB577" i="2"/>
  <c r="AD286" i="2"/>
  <c r="AD192" i="2"/>
  <c r="X48" i="2"/>
  <c r="Y48" i="2" s="1"/>
  <c r="Z48" i="2" s="1"/>
  <c r="AB48" i="2"/>
  <c r="AH525" i="2"/>
  <c r="AH501" i="2"/>
  <c r="AB364" i="2"/>
  <c r="AD364" i="2"/>
  <c r="AD327" i="2"/>
  <c r="X327" i="2"/>
  <c r="Y327" i="2" s="1"/>
  <c r="Z327" i="2" s="1"/>
  <c r="AB327" i="2"/>
  <c r="AJ99" i="2"/>
  <c r="AK99" i="2" s="1"/>
  <c r="X42" i="2"/>
  <c r="Y42" i="2" s="1"/>
  <c r="Z42" i="2" s="1"/>
  <c r="AB42" i="2"/>
  <c r="AH564" i="2"/>
  <c r="AJ666" i="2"/>
  <c r="AK666" i="2" s="1"/>
  <c r="AJ659" i="2"/>
  <c r="AK659" i="2" s="1"/>
  <c r="AJ641" i="2"/>
  <c r="AK641" i="2" s="1"/>
  <c r="AJ643" i="2"/>
  <c r="AK643" i="2" s="1"/>
  <c r="AJ635" i="2"/>
  <c r="AK635" i="2" s="1"/>
  <c r="AD485" i="2"/>
  <c r="AB387" i="2"/>
  <c r="AD387" i="2"/>
  <c r="AH361" i="2"/>
  <c r="AD359" i="2"/>
  <c r="AD211" i="2"/>
  <c r="AB211" i="2"/>
  <c r="AJ775" i="2"/>
  <c r="AK775" i="2" s="1"/>
  <c r="AB457" i="2"/>
  <c r="AD297" i="2"/>
  <c r="AD84" i="2"/>
  <c r="AJ488" i="2"/>
  <c r="AK488" i="2" s="1"/>
  <c r="AB84" i="2"/>
  <c r="AB139" i="2"/>
  <c r="AD71" i="2"/>
  <c r="AH253" i="2"/>
  <c r="X26" i="2"/>
  <c r="Y26" i="2" s="1"/>
  <c r="Z26" i="2" s="1"/>
  <c r="AD158" i="2"/>
  <c r="X119" i="2"/>
  <c r="Y119" i="2" s="1"/>
  <c r="Z119" i="2" s="1"/>
  <c r="X3" i="2"/>
  <c r="AO2871" i="1"/>
  <c r="AM2713" i="1"/>
  <c r="AT2717" i="1"/>
  <c r="AK2714" i="1"/>
  <c r="AM2712" i="1"/>
  <c r="AM2711" i="1"/>
  <c r="AP2706" i="1"/>
  <c r="AI2697" i="1"/>
  <c r="AH2671" i="1"/>
  <c r="T2660" i="1"/>
  <c r="Y2651" i="1"/>
  <c r="AE2648" i="1"/>
  <c r="AJ2644" i="1"/>
  <c r="AT2638" i="1"/>
  <c r="T2634" i="1"/>
  <c r="Y2613" i="1"/>
  <c r="AQ2607" i="1"/>
  <c r="T2593" i="1"/>
  <c r="AB2580" i="1"/>
  <c r="AC2580" i="1" s="1"/>
  <c r="AI2527" i="1"/>
  <c r="AE2520" i="1"/>
  <c r="AE2522" i="1"/>
  <c r="AE2521" i="1"/>
  <c r="AH2490" i="1"/>
  <c r="AQ2490" i="1"/>
  <c r="AR2490" i="1"/>
  <c r="AS2490" i="1"/>
  <c r="AE2470" i="1"/>
  <c r="AE2469" i="1"/>
  <c r="AE2468" i="1"/>
  <c r="AE2471" i="1"/>
  <c r="X2396" i="1"/>
  <c r="AC2396" i="1" s="1"/>
  <c r="X2395" i="1"/>
  <c r="AC2395" i="1" s="1"/>
  <c r="X2394" i="1"/>
  <c r="AC2394" i="1" s="1"/>
  <c r="AE2311" i="1"/>
  <c r="AE2313" i="1"/>
  <c r="AP2287" i="1"/>
  <c r="AO2287" i="1"/>
  <c r="AI2286" i="1"/>
  <c r="AR2287" i="1"/>
  <c r="AQ2286" i="1"/>
  <c r="AR2286" i="1"/>
  <c r="AS2286" i="1"/>
  <c r="AN2288" i="1"/>
  <c r="AH2287" i="1"/>
  <c r="AQ2288" i="1"/>
  <c r="AE2286" i="1"/>
  <c r="AE2287" i="1"/>
  <c r="AE2615" i="1"/>
  <c r="AE2616" i="1"/>
  <c r="AP2439" i="1"/>
  <c r="AO2438" i="1"/>
  <c r="AS2438" i="1"/>
  <c r="AH3054" i="1"/>
  <c r="AE3053" i="1"/>
  <c r="AE3051" i="1"/>
  <c r="AP3046" i="1"/>
  <c r="AL3042" i="1"/>
  <c r="AI3041" i="1"/>
  <c r="AO3022" i="1"/>
  <c r="AI3017" i="1"/>
  <c r="AM3016" i="1"/>
  <c r="AE2992" i="1"/>
  <c r="AE2979" i="1"/>
  <c r="AE2968" i="1"/>
  <c r="T2951" i="1"/>
  <c r="AO2944" i="1"/>
  <c r="AO2942" i="1"/>
  <c r="AK2928" i="1"/>
  <c r="AN2919" i="1"/>
  <c r="AK2918" i="1"/>
  <c r="AO2917" i="1"/>
  <c r="AM2912" i="1"/>
  <c r="AM2887" i="1"/>
  <c r="AT2881" i="1"/>
  <c r="AL2880" i="1"/>
  <c r="AJ2878" i="1"/>
  <c r="AI2872" i="1"/>
  <c r="AK2871" i="1"/>
  <c r="AO2863" i="1"/>
  <c r="AE2863" i="1"/>
  <c r="AQ2860" i="1"/>
  <c r="AL2859" i="1"/>
  <c r="AI2831" i="1"/>
  <c r="AS2827" i="1"/>
  <c r="AO2826" i="1"/>
  <c r="AK2825" i="1"/>
  <c r="AT2814" i="1"/>
  <c r="AI2813" i="1"/>
  <c r="AE2807" i="1"/>
  <c r="AM2804" i="1"/>
  <c r="AJ2782" i="1"/>
  <c r="AQ2778" i="1"/>
  <c r="AM2773" i="1"/>
  <c r="AN2772" i="1"/>
  <c r="AR2771" i="1"/>
  <c r="AU2770" i="1"/>
  <c r="AO2766" i="1"/>
  <c r="AT2763" i="1"/>
  <c r="AH2760" i="1"/>
  <c r="AS2755" i="1"/>
  <c r="AI2745" i="1"/>
  <c r="AK2712" i="1"/>
  <c r="AL2711" i="1"/>
  <c r="AN2706" i="1"/>
  <c r="AH2697" i="1"/>
  <c r="AH2668" i="1"/>
  <c r="AJ2668" i="1"/>
  <c r="AU2659" i="1"/>
  <c r="AU2658" i="1"/>
  <c r="AU2645" i="1"/>
  <c r="AJ2636" i="1"/>
  <c r="AS2636" i="1"/>
  <c r="AR2638" i="1"/>
  <c r="AO2617" i="1"/>
  <c r="AU2619" i="1"/>
  <c r="AJ2620" i="1"/>
  <c r="AI2618" i="1"/>
  <c r="AL2620" i="1"/>
  <c r="T2603" i="1"/>
  <c r="AI2564" i="1"/>
  <c r="AH2564" i="1"/>
  <c r="AJ2564" i="1"/>
  <c r="AQ2566" i="1"/>
  <c r="AS2566" i="1"/>
  <c r="AL2567" i="1"/>
  <c r="AT2569" i="1"/>
  <c r="AU2569" i="1"/>
  <c r="AU2454" i="1"/>
  <c r="AO2454" i="1"/>
  <c r="AQ2454" i="1"/>
  <c r="AS2454" i="1"/>
  <c r="AL2456" i="1"/>
  <c r="AO2456" i="1"/>
  <c r="AQ2456" i="1"/>
  <c r="AJ2455" i="1"/>
  <c r="AO2455" i="1"/>
  <c r="AE2444" i="1"/>
  <c r="AE2445" i="1"/>
  <c r="AJ2248" i="1"/>
  <c r="AO2248" i="1"/>
  <c r="AE2152" i="1"/>
  <c r="AE2153" i="1"/>
  <c r="AS2626" i="1"/>
  <c r="AT2626" i="1"/>
  <c r="AA2668" i="1"/>
  <c r="AA2667" i="1"/>
  <c r="AJ2648" i="1"/>
  <c r="AQ2648" i="1"/>
  <c r="AS2648" i="1"/>
  <c r="AT2648" i="1"/>
  <c r="AK3041" i="1"/>
  <c r="AL3015" i="1"/>
  <c r="AE2916" i="1"/>
  <c r="AN2808" i="1"/>
  <c r="AO2807" i="1"/>
  <c r="AJ2808" i="1"/>
  <c r="AQ2807" i="1"/>
  <c r="AK2808" i="1"/>
  <c r="AS2807" i="1"/>
  <c r="AO2808" i="1"/>
  <c r="T2775" i="1"/>
  <c r="AI3042" i="1"/>
  <c r="AM3040" i="1"/>
  <c r="AI3031" i="1"/>
  <c r="AE3030" i="1"/>
  <c r="AE3026" i="1"/>
  <c r="AR3023" i="1"/>
  <c r="AP3018" i="1"/>
  <c r="AI3016" i="1"/>
  <c r="AE3015" i="1"/>
  <c r="AR3011" i="1"/>
  <c r="T2997" i="1"/>
  <c r="AQ2976" i="1"/>
  <c r="AE2956" i="1"/>
  <c r="AI2932" i="1"/>
  <c r="AJ2928" i="1"/>
  <c r="AL2919" i="1"/>
  <c r="AJ2918" i="1"/>
  <c r="AL2917" i="1"/>
  <c r="AL2912" i="1"/>
  <c r="T2910" i="1"/>
  <c r="AK2903" i="1"/>
  <c r="T2897" i="1"/>
  <c r="AH2887" i="1"/>
  <c r="AI2878" i="1"/>
  <c r="AS2874" i="1"/>
  <c r="AH2871" i="1"/>
  <c r="AN2863" i="1"/>
  <c r="AO2860" i="1"/>
  <c r="AJ2859" i="1"/>
  <c r="AE2860" i="1"/>
  <c r="AO2843" i="1"/>
  <c r="AU2843" i="1"/>
  <c r="AT2833" i="1"/>
  <c r="AR2827" i="1"/>
  <c r="AM2826" i="1"/>
  <c r="AJ2825" i="1"/>
  <c r="AT2815" i="1"/>
  <c r="AS2814" i="1"/>
  <c r="AQ2812" i="1"/>
  <c r="AI2804" i="1"/>
  <c r="T2797" i="1"/>
  <c r="AN2778" i="1"/>
  <c r="AL2773" i="1"/>
  <c r="AM2772" i="1"/>
  <c r="AQ2771" i="1"/>
  <c r="AT2770" i="1"/>
  <c r="AM2766" i="1"/>
  <c r="AI2763" i="1"/>
  <c r="AR2755" i="1"/>
  <c r="AJ2742" i="1"/>
  <c r="AL2724" i="1"/>
  <c r="AM2732" i="1"/>
  <c r="AN2716" i="1"/>
  <c r="AJ2712" i="1"/>
  <c r="AR2707" i="1"/>
  <c r="AJ2706" i="1"/>
  <c r="AK2697" i="1"/>
  <c r="AU2692" i="1"/>
  <c r="AU2691" i="1"/>
  <c r="AE2686" i="1"/>
  <c r="AT2672" i="1"/>
  <c r="AE2671" i="1"/>
  <c r="AE2664" i="1"/>
  <c r="AT2659" i="1"/>
  <c r="AT2658" i="1"/>
  <c r="AT2650" i="1"/>
  <c r="AT2645" i="1"/>
  <c r="T2643" i="1"/>
  <c r="AM2632" i="1"/>
  <c r="AI2632" i="1"/>
  <c r="AN2632" i="1"/>
  <c r="AO2632" i="1"/>
  <c r="AP2632" i="1"/>
  <c r="AR2632" i="1"/>
  <c r="AT2631" i="1"/>
  <c r="Y2626" i="1"/>
  <c r="AS2623" i="1"/>
  <c r="AT2623" i="1"/>
  <c r="AH2623" i="1"/>
  <c r="AL2623" i="1"/>
  <c r="AE2621" i="1"/>
  <c r="AB2615" i="1"/>
  <c r="AC2615" i="1" s="1"/>
  <c r="AU2609" i="1"/>
  <c r="AJ2597" i="1"/>
  <c r="AI2597" i="1"/>
  <c r="AL2596" i="1"/>
  <c r="AE2564" i="1"/>
  <c r="AI2559" i="1"/>
  <c r="AR2560" i="1"/>
  <c r="AO2559" i="1"/>
  <c r="AS2560" i="1"/>
  <c r="AP2559" i="1"/>
  <c r="AT2560" i="1"/>
  <c r="AQ2559" i="1"/>
  <c r="AT2559" i="1"/>
  <c r="AH2558" i="1"/>
  <c r="AU2559" i="1"/>
  <c r="AO2558" i="1"/>
  <c r="AK2560" i="1"/>
  <c r="T2514" i="1"/>
  <c r="T2516" i="1"/>
  <c r="T2494" i="1"/>
  <c r="AO2480" i="1"/>
  <c r="AJ2479" i="1"/>
  <c r="AQ2482" i="1"/>
  <c r="AQ2481" i="1"/>
  <c r="AE2473" i="1"/>
  <c r="AE2476" i="1"/>
  <c r="AE2474" i="1"/>
  <c r="AU2450" i="1"/>
  <c r="AL2452" i="1"/>
  <c r="AO2452" i="1"/>
  <c r="AQ2452" i="1"/>
  <c r="AS2452" i="1"/>
  <c r="AH2451" i="1"/>
  <c r="AJ2451" i="1"/>
  <c r="AO2451" i="1"/>
  <c r="AO2450" i="1"/>
  <c r="AS2450" i="1"/>
  <c r="AE2358" i="1"/>
  <c r="AE2357" i="1"/>
  <c r="X2290" i="1"/>
  <c r="AC2290" i="1" s="1"/>
  <c r="X2289" i="1"/>
  <c r="AC2289" i="1" s="1"/>
  <c r="X2291" i="1"/>
  <c r="AC2291" i="1" s="1"/>
  <c r="X2207" i="1"/>
  <c r="AC2207" i="1" s="1"/>
  <c r="X2209" i="1"/>
  <c r="AC2209" i="1" s="1"/>
  <c r="AL2740" i="1"/>
  <c r="AH2740" i="1"/>
  <c r="AI2740" i="1"/>
  <c r="AK2740" i="1"/>
  <c r="T3019" i="1"/>
  <c r="AQ3045" i="1"/>
  <c r="AT3044" i="1"/>
  <c r="AH3042" i="1"/>
  <c r="AE3031" i="1"/>
  <c r="AQ3023" i="1"/>
  <c r="AE3022" i="1"/>
  <c r="AO3018" i="1"/>
  <c r="AH3016" i="1"/>
  <c r="T3013" i="1"/>
  <c r="AQ3011" i="1"/>
  <c r="AL3005" i="1"/>
  <c r="AE2986" i="1"/>
  <c r="AP2980" i="1"/>
  <c r="AE2976" i="1"/>
  <c r="AE2953" i="1"/>
  <c r="AU2950" i="1"/>
  <c r="T2947" i="1"/>
  <c r="AE2942" i="1"/>
  <c r="AP2942" i="1"/>
  <c r="AE2932" i="1"/>
  <c r="AU2929" i="1"/>
  <c r="AH2928" i="1"/>
  <c r="AQ2926" i="1"/>
  <c r="AK2919" i="1"/>
  <c r="AI2918" i="1"/>
  <c r="AJ2917" i="1"/>
  <c r="AJ2912" i="1"/>
  <c r="AT2909" i="1"/>
  <c r="AE2906" i="1"/>
  <c r="T2905" i="1"/>
  <c r="AE2890" i="1"/>
  <c r="AK2881" i="1"/>
  <c r="AH2878" i="1"/>
  <c r="AP2874" i="1"/>
  <c r="AE2872" i="1"/>
  <c r="AS2865" i="1"/>
  <c r="AL2863" i="1"/>
  <c r="AL2860" i="1"/>
  <c r="AI2859" i="1"/>
  <c r="AQ2854" i="1"/>
  <c r="T2852" i="1"/>
  <c r="AU2842" i="1"/>
  <c r="AT2832" i="1"/>
  <c r="AE2831" i="1"/>
  <c r="AQ2827" i="1"/>
  <c r="AK2826" i="1"/>
  <c r="AH2825" i="1"/>
  <c r="AR2815" i="1"/>
  <c r="AQ2814" i="1"/>
  <c r="AP2810" i="1"/>
  <c r="T2806" i="1"/>
  <c r="AO2797" i="1"/>
  <c r="AT2794" i="1"/>
  <c r="AU2788" i="1"/>
  <c r="AO2787" i="1"/>
  <c r="AN2786" i="1"/>
  <c r="AJ2785" i="1"/>
  <c r="AO2784" i="1"/>
  <c r="AR2783" i="1"/>
  <c r="AJ2778" i="1"/>
  <c r="AM2774" i="1"/>
  <c r="AK2773" i="1"/>
  <c r="AK2772" i="1"/>
  <c r="AM2771" i="1"/>
  <c r="AS2770" i="1"/>
  <c r="AQ2769" i="1"/>
  <c r="AK2766" i="1"/>
  <c r="AR2762" i="1"/>
  <c r="AL2742" i="1"/>
  <c r="AN2742" i="1"/>
  <c r="AQ2742" i="1"/>
  <c r="AH2745" i="1"/>
  <c r="T2732" i="1"/>
  <c r="T2720" i="1"/>
  <c r="AI2716" i="1"/>
  <c r="AT2707" i="1"/>
  <c r="T2704" i="1"/>
  <c r="AR2698" i="1"/>
  <c r="AT2692" i="1"/>
  <c r="AR2691" i="1"/>
  <c r="AS2680" i="1"/>
  <c r="AI2678" i="1"/>
  <c r="AS2672" i="1"/>
  <c r="AE2670" i="1"/>
  <c r="AL2661" i="1"/>
  <c r="AS2659" i="1"/>
  <c r="AS2658" i="1"/>
  <c r="AE2651" i="1"/>
  <c r="T2645" i="1"/>
  <c r="AL2633" i="1"/>
  <c r="AM2624" i="1"/>
  <c r="AI2624" i="1"/>
  <c r="AA2619" i="1"/>
  <c r="AL2590" i="1"/>
  <c r="AU2592" i="1"/>
  <c r="AR2569" i="1"/>
  <c r="AI2550" i="1"/>
  <c r="T2534" i="1"/>
  <c r="X2507" i="1"/>
  <c r="AC2507" i="1" s="1"/>
  <c r="X2506" i="1"/>
  <c r="AC2506" i="1" s="1"/>
  <c r="X2462" i="1"/>
  <c r="AC2462" i="1" s="1"/>
  <c r="AM2339" i="1"/>
  <c r="AO2337" i="1"/>
  <c r="AT2330" i="1"/>
  <c r="AO2330" i="1"/>
  <c r="AO2331" i="1"/>
  <c r="AQ2332" i="1"/>
  <c r="AQ2330" i="1"/>
  <c r="AQ2331" i="1"/>
  <c r="AR2332" i="1"/>
  <c r="AR2330" i="1"/>
  <c r="AR2331" i="1"/>
  <c r="AS2332" i="1"/>
  <c r="AS2330" i="1"/>
  <c r="AU2331" i="1"/>
  <c r="AH2330" i="1"/>
  <c r="AI2331" i="1"/>
  <c r="AI2332" i="1"/>
  <c r="AI2330" i="1"/>
  <c r="AJ2331" i="1"/>
  <c r="AL2332" i="1"/>
  <c r="AL2330" i="1"/>
  <c r="AM2331" i="1"/>
  <c r="AN2332" i="1"/>
  <c r="X2293" i="1"/>
  <c r="AC2293" i="1" s="1"/>
  <c r="X2294" i="1"/>
  <c r="AC2294" i="1" s="1"/>
  <c r="X2292" i="1"/>
  <c r="AC2292" i="1" s="1"/>
  <c r="AJ2194" i="1"/>
  <c r="AQ2193" i="1"/>
  <c r="AI2194" i="1"/>
  <c r="AR2194" i="1"/>
  <c r="AU2194" i="1"/>
  <c r="AH2193" i="1"/>
  <c r="AJ2193" i="1"/>
  <c r="AL2193" i="1"/>
  <c r="AI2157" i="1"/>
  <c r="AH2157" i="1"/>
  <c r="AQ2157" i="1"/>
  <c r="AR2871" i="1"/>
  <c r="AJ2683" i="1"/>
  <c r="AI2684" i="1"/>
  <c r="AL3041" i="1"/>
  <c r="AR3022" i="1"/>
  <c r="AL2635" i="1"/>
  <c r="AO2635" i="1"/>
  <c r="AP2635" i="1"/>
  <c r="AQ2635" i="1"/>
  <c r="AS2635" i="1"/>
  <c r="AO3023" i="1"/>
  <c r="T3020" i="1"/>
  <c r="AI3018" i="1"/>
  <c r="T3007" i="1"/>
  <c r="AE3002" i="1"/>
  <c r="AP2996" i="1"/>
  <c r="AE2983" i="1"/>
  <c r="T2978" i="1"/>
  <c r="T2967" i="1"/>
  <c r="AE2964" i="1"/>
  <c r="AT2950" i="1"/>
  <c r="AE2939" i="1"/>
  <c r="AH2917" i="1"/>
  <c r="AP2895" i="1"/>
  <c r="AM2862" i="1"/>
  <c r="AI2860" i="1"/>
  <c r="AU2836" i="1"/>
  <c r="AS2832" i="1"/>
  <c r="AQ2815" i="1"/>
  <c r="AO2814" i="1"/>
  <c r="AK2801" i="1"/>
  <c r="AS2798" i="1"/>
  <c r="AM2783" i="1"/>
  <c r="AL2769" i="1"/>
  <c r="AE2767" i="1"/>
  <c r="AM2756" i="1"/>
  <c r="AP2756" i="1"/>
  <c r="AM2731" i="1"/>
  <c r="AU2722" i="1"/>
  <c r="AR2719" i="1"/>
  <c r="AL2712" i="1"/>
  <c r="AH2712" i="1"/>
  <c r="T2648" i="1"/>
  <c r="AO2644" i="1"/>
  <c r="AH2645" i="1"/>
  <c r="AL2645" i="1"/>
  <c r="AH2644" i="1"/>
  <c r="AM2645" i="1"/>
  <c r="AI2561" i="1"/>
  <c r="AO2315" i="1"/>
  <c r="AQ2316" i="1"/>
  <c r="AP2317" i="1"/>
  <c r="AQ2315" i="1"/>
  <c r="AR2316" i="1"/>
  <c r="AQ2317" i="1"/>
  <c r="AU2315" i="1"/>
  <c r="AU2317" i="1"/>
  <c r="AH2317" i="1"/>
  <c r="AI2315" i="1"/>
  <c r="AI2316" i="1"/>
  <c r="AJ2317" i="1"/>
  <c r="T3048" i="1"/>
  <c r="AR3032" i="1"/>
  <c r="AL3027" i="1"/>
  <c r="T3025" i="1"/>
  <c r="AL3023" i="1"/>
  <c r="AU3012" i="1"/>
  <c r="AI3011" i="1"/>
  <c r="AL2993" i="1"/>
  <c r="AE2969" i="1"/>
  <c r="T2958" i="1"/>
  <c r="T2955" i="1"/>
  <c r="AR2950" i="1"/>
  <c r="T2944" i="1"/>
  <c r="AU2920" i="1"/>
  <c r="AM2917" i="1"/>
  <c r="T2916" i="1"/>
  <c r="T2895" i="1"/>
  <c r="AT2875" i="1"/>
  <c r="AN2864" i="1"/>
  <c r="AS2848" i="1"/>
  <c r="AT2836" i="1"/>
  <c r="AR2833" i="1"/>
  <c r="AQ2832" i="1"/>
  <c r="AQ2828" i="1"/>
  <c r="AL2827" i="1"/>
  <c r="AK2815" i="1"/>
  <c r="AR2805" i="1"/>
  <c r="AP2798" i="1"/>
  <c r="AJ2783" i="1"/>
  <c r="AQ2775" i="1"/>
  <c r="AJ2774" i="1"/>
  <c r="AH2773" i="1"/>
  <c r="AI2772" i="1"/>
  <c r="AK2771" i="1"/>
  <c r="AQ2770" i="1"/>
  <c r="T2752" i="1"/>
  <c r="AM2722" i="1"/>
  <c r="AJ2714" i="1"/>
  <c r="AL2706" i="1"/>
  <c r="AK2706" i="1"/>
  <c r="AM2706" i="1"/>
  <c r="AO2706" i="1"/>
  <c r="AT2703" i="1"/>
  <c r="AH2695" i="1"/>
  <c r="AR2692" i="1"/>
  <c r="AR2679" i="1"/>
  <c r="AM2677" i="1"/>
  <c r="AJ2678" i="1"/>
  <c r="AN2677" i="1"/>
  <c r="AP2672" i="1"/>
  <c r="AI2661" i="1"/>
  <c r="AQ2659" i="1"/>
  <c r="AQ2658" i="1"/>
  <c r="AE2645" i="1"/>
  <c r="T2626" i="1"/>
  <c r="Y2569" i="1"/>
  <c r="Y2559" i="1"/>
  <c r="AI2503" i="1"/>
  <c r="AH2502" i="1"/>
  <c r="T2499" i="1"/>
  <c r="T2497" i="1"/>
  <c r="T2500" i="1"/>
  <c r="AE2430" i="1"/>
  <c r="AE2432" i="1"/>
  <c r="AE2434" i="1"/>
  <c r="AE2431" i="1"/>
  <c r="AL2299" i="1"/>
  <c r="AU2299" i="1"/>
  <c r="AS2300" i="1"/>
  <c r="AH2299" i="1"/>
  <c r="AI2300" i="1"/>
  <c r="AI2299" i="1"/>
  <c r="AL2300" i="1"/>
  <c r="AJ2299" i="1"/>
  <c r="AN2300" i="1"/>
  <c r="AM2299" i="1"/>
  <c r="AO2300" i="1"/>
  <c r="AN2299" i="1"/>
  <c r="AQ2300" i="1"/>
  <c r="AO2299" i="1"/>
  <c r="AR2300" i="1"/>
  <c r="AQ2299" i="1"/>
  <c r="AR2299" i="1"/>
  <c r="AH2103" i="1"/>
  <c r="AS2107" i="1"/>
  <c r="AU2106" i="1"/>
  <c r="AE2871" i="1"/>
  <c r="AK2814" i="1"/>
  <c r="AI2815" i="1"/>
  <c r="AJ2816" i="1"/>
  <c r="AJ2812" i="1"/>
  <c r="AK2813" i="1"/>
  <c r="AR2814" i="1"/>
  <c r="AM2815" i="1"/>
  <c r="AS2816" i="1"/>
  <c r="T2525" i="1"/>
  <c r="AL2813" i="1"/>
  <c r="AH3048" i="1"/>
  <c r="AL3045" i="1"/>
  <c r="AP3032" i="1"/>
  <c r="AI3024" i="1"/>
  <c r="AH3020" i="1"/>
  <c r="AR3019" i="1"/>
  <c r="AE3018" i="1"/>
  <c r="AR3012" i="1"/>
  <c r="AE3011" i="1"/>
  <c r="AU3006" i="1"/>
  <c r="AE3005" i="1"/>
  <c r="AE2996" i="1"/>
  <c r="AE2980" i="1"/>
  <c r="AO2977" i="1"/>
  <c r="AU2966" i="1"/>
  <c r="AP2950" i="1"/>
  <c r="AS2930" i="1"/>
  <c r="AP2929" i="1"/>
  <c r="AN2926" i="1"/>
  <c r="AE2917" i="1"/>
  <c r="AP2909" i="1"/>
  <c r="AU2908" i="1"/>
  <c r="AT2899" i="1"/>
  <c r="AT2893" i="1"/>
  <c r="AT2884" i="1"/>
  <c r="AN2882" i="1"/>
  <c r="AE2881" i="1"/>
  <c r="AR2875" i="1"/>
  <c r="AO2865" i="1"/>
  <c r="AK2864" i="1"/>
  <c r="AE2858" i="1"/>
  <c r="AI2849" i="1"/>
  <c r="AS2836" i="1"/>
  <c r="AM2833" i="1"/>
  <c r="AO2832" i="1"/>
  <c r="AP2828" i="1"/>
  <c r="AI2827" i="1"/>
  <c r="T2823" i="1"/>
  <c r="AU2816" i="1"/>
  <c r="AJ2815" i="1"/>
  <c r="AH2805" i="1"/>
  <c r="AQ2806" i="1"/>
  <c r="AS2806" i="1"/>
  <c r="AO2805" i="1"/>
  <c r="AM2798" i="1"/>
  <c r="AO2795" i="1"/>
  <c r="AN2794" i="1"/>
  <c r="AH2783" i="1"/>
  <c r="AT2779" i="1"/>
  <c r="AL2775" i="1"/>
  <c r="AH2774" i="1"/>
  <c r="AH2772" i="1"/>
  <c r="AJ2771" i="1"/>
  <c r="AP2770" i="1"/>
  <c r="AE2769" i="1"/>
  <c r="AJ2761" i="1"/>
  <c r="AT2758" i="1"/>
  <c r="AJ2752" i="1"/>
  <c r="AL2746" i="1"/>
  <c r="AM2751" i="1"/>
  <c r="T2744" i="1"/>
  <c r="AU2740" i="1"/>
  <c r="AI2722" i="1"/>
  <c r="AH2691" i="1"/>
  <c r="AK2691" i="1"/>
  <c r="AP2691" i="1"/>
  <c r="AQ2691" i="1"/>
  <c r="AT2691" i="1"/>
  <c r="AS2681" i="1"/>
  <c r="AQ2679" i="1"/>
  <c r="AJ2675" i="1"/>
  <c r="AP2659" i="1"/>
  <c r="AN2658" i="1"/>
  <c r="Y2652" i="1"/>
  <c r="Y2650" i="1"/>
  <c r="AE2634" i="1"/>
  <c r="AL2625" i="1"/>
  <c r="AA2609" i="1"/>
  <c r="AJ2600" i="1"/>
  <c r="AE2546" i="1"/>
  <c r="T2507" i="1"/>
  <c r="T2511" i="1"/>
  <c r="T2470" i="1"/>
  <c r="T2468" i="1"/>
  <c r="AO2459" i="1"/>
  <c r="T2439" i="1"/>
  <c r="AL2413" i="1"/>
  <c r="AJ2413" i="1"/>
  <c r="AJ2415" i="1"/>
  <c r="AP2415" i="1"/>
  <c r="AO2414" i="1"/>
  <c r="AS2414" i="1"/>
  <c r="AE2392" i="1"/>
  <c r="AE2390" i="1"/>
  <c r="AE2346" i="1"/>
  <c r="AH2335" i="1"/>
  <c r="AL2316" i="1"/>
  <c r="AE2303" i="1"/>
  <c r="AE2301" i="1"/>
  <c r="AS2108" i="1"/>
  <c r="AO2108" i="1"/>
  <c r="AH2109" i="1"/>
  <c r="AK2109" i="1"/>
  <c r="AN2871" i="1"/>
  <c r="AP2782" i="1"/>
  <c r="T3034" i="1"/>
  <c r="T3029" i="1"/>
  <c r="AE3027" i="1"/>
  <c r="AO3024" i="1"/>
  <c r="AE3023" i="1"/>
  <c r="T3021" i="1"/>
  <c r="AQ3019" i="1"/>
  <c r="AP3012" i="1"/>
  <c r="AR3006" i="1"/>
  <c r="T3001" i="1"/>
  <c r="T2998" i="1"/>
  <c r="AE2993" i="1"/>
  <c r="AE2990" i="1"/>
  <c r="AP2984" i="1"/>
  <c r="T2982" i="1"/>
  <c r="AE2977" i="1"/>
  <c r="AT2966" i="1"/>
  <c r="T2963" i="1"/>
  <c r="AO2956" i="1"/>
  <c r="AO2950" i="1"/>
  <c r="T2934" i="1"/>
  <c r="AM2930" i="1"/>
  <c r="AO2920" i="1"/>
  <c r="AE2915" i="1"/>
  <c r="T2915" i="1"/>
  <c r="T2911" i="1"/>
  <c r="AM2909" i="1"/>
  <c r="AT2908" i="1"/>
  <c r="AS2893" i="1"/>
  <c r="AS2884" i="1"/>
  <c r="AU2883" i="1"/>
  <c r="AL2882" i="1"/>
  <c r="AQ2875" i="1"/>
  <c r="AS2868" i="1"/>
  <c r="AT2867" i="1"/>
  <c r="AN2865" i="1"/>
  <c r="AI2864" i="1"/>
  <c r="AR2836" i="1"/>
  <c r="AK2833" i="1"/>
  <c r="AK2828" i="1"/>
  <c r="AT2826" i="1"/>
  <c r="AH2823" i="1"/>
  <c r="AP2816" i="1"/>
  <c r="AH2815" i="1"/>
  <c r="AE2814" i="1"/>
  <c r="T2816" i="1"/>
  <c r="AE2800" i="1"/>
  <c r="AJ2798" i="1"/>
  <c r="AJ2797" i="1"/>
  <c r="AR2796" i="1"/>
  <c r="AL2795" i="1"/>
  <c r="AM2794" i="1"/>
  <c r="AQ2792" i="1"/>
  <c r="AR2792" i="1"/>
  <c r="AT2792" i="1"/>
  <c r="AM2789" i="1"/>
  <c r="AK2788" i="1"/>
  <c r="AK2784" i="1"/>
  <c r="AL2779" i="1"/>
  <c r="AJ2775" i="1"/>
  <c r="AR2774" i="1"/>
  <c r="AT2775" i="1"/>
  <c r="AS2774" i="1"/>
  <c r="AE2773" i="1"/>
  <c r="AI2771" i="1"/>
  <c r="AN2770" i="1"/>
  <c r="AO2758" i="1"/>
  <c r="AT2743" i="1"/>
  <c r="AT2740" i="1"/>
  <c r="AK2708" i="1"/>
  <c r="AO2692" i="1"/>
  <c r="AQ2682" i="1"/>
  <c r="AN2681" i="1"/>
  <c r="AN2680" i="1"/>
  <c r="AP2679" i="1"/>
  <c r="AE2675" i="1"/>
  <c r="AH2672" i="1"/>
  <c r="AO2659" i="1"/>
  <c r="AI2658" i="1"/>
  <c r="T2650" i="1"/>
  <c r="AS2647" i="1"/>
  <c r="AS2646" i="1"/>
  <c r="AU2643" i="1"/>
  <c r="T2636" i="1"/>
  <c r="AN2627" i="1"/>
  <c r="AI2625" i="1"/>
  <c r="AA2620" i="1"/>
  <c r="AE2613" i="1"/>
  <c r="AE2612" i="1"/>
  <c r="AO2605" i="1"/>
  <c r="AH2538" i="1"/>
  <c r="AQ2538" i="1"/>
  <c r="AI2540" i="1"/>
  <c r="AK2539" i="1"/>
  <c r="T2531" i="1"/>
  <c r="T2528" i="1"/>
  <c r="T2524" i="1"/>
  <c r="T2501" i="1"/>
  <c r="AL2467" i="1"/>
  <c r="AJ2467" i="1"/>
  <c r="AU2467" i="1"/>
  <c r="AO2470" i="1"/>
  <c r="AQ2470" i="1"/>
  <c r="AJ2469" i="1"/>
  <c r="AO2469" i="1"/>
  <c r="AQ2469" i="1"/>
  <c r="AS2472" i="1"/>
  <c r="AH2468" i="1"/>
  <c r="AS2468" i="1"/>
  <c r="AP2471" i="1"/>
  <c r="AQ2471" i="1"/>
  <c r="T2440" i="1"/>
  <c r="T2441" i="1"/>
  <c r="AO2435" i="1"/>
  <c r="AS2436" i="1"/>
  <c r="AP2437" i="1"/>
  <c r="AL2333" i="1"/>
  <c r="AU2333" i="1"/>
  <c r="AR2334" i="1"/>
  <c r="AP2335" i="1"/>
  <c r="AS2334" i="1"/>
  <c r="AQ2335" i="1"/>
  <c r="AN2333" i="1"/>
  <c r="AN2334" i="1"/>
  <c r="AO2335" i="1"/>
  <c r="AO2333" i="1"/>
  <c r="AO2334" i="1"/>
  <c r="AR2335" i="1"/>
  <c r="AQ2333" i="1"/>
  <c r="AQ2334" i="1"/>
  <c r="AU2335" i="1"/>
  <c r="AR2333" i="1"/>
  <c r="AH2333" i="1"/>
  <c r="AI2335" i="1"/>
  <c r="AI2333" i="1"/>
  <c r="AH2334" i="1"/>
  <c r="AJ2335" i="1"/>
  <c r="AJ2333" i="1"/>
  <c r="AI2334" i="1"/>
  <c r="AM2335" i="1"/>
  <c r="AH2315" i="1"/>
  <c r="AH2306" i="1"/>
  <c r="AQ2224" i="1"/>
  <c r="AT2224" i="1"/>
  <c r="AL2713" i="1"/>
  <c r="AE3043" i="1"/>
  <c r="AR3037" i="1"/>
  <c r="AE3032" i="1"/>
  <c r="AP3006" i="1"/>
  <c r="AO2987" i="1"/>
  <c r="AU2974" i="1"/>
  <c r="AR2966" i="1"/>
  <c r="AE2957" i="1"/>
  <c r="AM2950" i="1"/>
  <c r="AE2943" i="1"/>
  <c r="AO2940" i="1"/>
  <c r="T2938" i="1"/>
  <c r="AM2936" i="1"/>
  <c r="AL2930" i="1"/>
  <c r="AL2926" i="1"/>
  <c r="AE2925" i="1"/>
  <c r="T2922" i="1"/>
  <c r="AE2922" i="1"/>
  <c r="AU2913" i="1"/>
  <c r="AK2910" i="1"/>
  <c r="AL2909" i="1"/>
  <c r="AS2908" i="1"/>
  <c r="AE2902" i="1"/>
  <c r="AE2899" i="1"/>
  <c r="AR2893" i="1"/>
  <c r="AO2884" i="1"/>
  <c r="AR2883" i="1"/>
  <c r="AH2882" i="1"/>
  <c r="AU2878" i="1"/>
  <c r="AN2875" i="1"/>
  <c r="AP2868" i="1"/>
  <c r="AS2867" i="1"/>
  <c r="AM2865" i="1"/>
  <c r="AQ2836" i="1"/>
  <c r="AI2833" i="1"/>
  <c r="AT2829" i="1"/>
  <c r="AE2823" i="1"/>
  <c r="AM2816" i="1"/>
  <c r="AT2811" i="1"/>
  <c r="T2809" i="1"/>
  <c r="T2798" i="1"/>
  <c r="AI2797" i="1"/>
  <c r="AQ2796" i="1"/>
  <c r="AK2795" i="1"/>
  <c r="AL2789" i="1"/>
  <c r="AI2788" i="1"/>
  <c r="AJ2784" i="1"/>
  <c r="AE2783" i="1"/>
  <c r="AI2775" i="1"/>
  <c r="AE2772" i="1"/>
  <c r="AH2771" i="1"/>
  <c r="AM2767" i="1"/>
  <c r="AM2743" i="1"/>
  <c r="AS2740" i="1"/>
  <c r="AU2688" i="1"/>
  <c r="AL2681" i="1"/>
  <c r="AK2679" i="1"/>
  <c r="AN2670" i="1"/>
  <c r="AU2667" i="1"/>
  <c r="AN2659" i="1"/>
  <c r="AH2658" i="1"/>
  <c r="AE2652" i="1"/>
  <c r="AL2649" i="1"/>
  <c r="AR2647" i="1"/>
  <c r="AQ2646" i="1"/>
  <c r="AT2643" i="1"/>
  <c r="AL2637" i="1"/>
  <c r="AU2635" i="1"/>
  <c r="AR2634" i="1"/>
  <c r="AA2634" i="1"/>
  <c r="AR2629" i="1"/>
  <c r="AL2627" i="1"/>
  <c r="AK2625" i="1"/>
  <c r="AA2612" i="1"/>
  <c r="AB2612" i="1" s="1"/>
  <c r="AC2612" i="1" s="1"/>
  <c r="AA2599" i="1"/>
  <c r="AT2554" i="1"/>
  <c r="AL2550" i="1"/>
  <c r="AN2549" i="1"/>
  <c r="AH2551" i="1"/>
  <c r="AO2544" i="1"/>
  <c r="AP2544" i="1"/>
  <c r="AQ2544" i="1"/>
  <c r="AR2544" i="1"/>
  <c r="AS2544" i="1"/>
  <c r="AT2544" i="1"/>
  <c r="AH2544" i="1"/>
  <c r="AI2544" i="1"/>
  <c r="AE2539" i="1"/>
  <c r="T2526" i="1"/>
  <c r="T2478" i="1"/>
  <c r="AU2471" i="1"/>
  <c r="T2426" i="1"/>
  <c r="T2428" i="1"/>
  <c r="T2427" i="1"/>
  <c r="T2422" i="1"/>
  <c r="T2420" i="1"/>
  <c r="AH2354" i="1"/>
  <c r="AL2354" i="1"/>
  <c r="AN2354" i="1"/>
  <c r="AR2354" i="1"/>
  <c r="AH2356" i="1"/>
  <c r="AR2356" i="1"/>
  <c r="AH2355" i="1"/>
  <c r="AN2355" i="1"/>
  <c r="AT2352" i="1"/>
  <c r="AH2352" i="1"/>
  <c r="AH2353" i="1"/>
  <c r="AI2352" i="1"/>
  <c r="AI2353" i="1"/>
  <c r="AL2352" i="1"/>
  <c r="AJ2353" i="1"/>
  <c r="AN2352" i="1"/>
  <c r="AM2353" i="1"/>
  <c r="AO2352" i="1"/>
  <c r="AN2353" i="1"/>
  <c r="AQ2352" i="1"/>
  <c r="AO2353" i="1"/>
  <c r="AR2352" i="1"/>
  <c r="AP2353" i="1"/>
  <c r="AS2352" i="1"/>
  <c r="AQ2353" i="1"/>
  <c r="AR2353" i="1"/>
  <c r="AU2353" i="1"/>
  <c r="AL2308" i="1"/>
  <c r="AI2287" i="1"/>
  <c r="AK2872" i="1"/>
  <c r="AE2335" i="1"/>
  <c r="AE2333" i="1"/>
  <c r="AE2870" i="1"/>
  <c r="AT2778" i="1"/>
  <c r="T3051" i="1"/>
  <c r="AE3047" i="1"/>
  <c r="T3046" i="1"/>
  <c r="AU3038" i="1"/>
  <c r="AQ3037" i="1"/>
  <c r="AO3033" i="1"/>
  <c r="AR3028" i="1"/>
  <c r="AE3024" i="1"/>
  <c r="AU3020" i="1"/>
  <c r="AI3019" i="1"/>
  <c r="AE3012" i="1"/>
  <c r="AO2997" i="1"/>
  <c r="AT2974" i="1"/>
  <c r="AP2966" i="1"/>
  <c r="AU2962" i="1"/>
  <c r="T2959" i="1"/>
  <c r="AE2954" i="1"/>
  <c r="AI2950" i="1"/>
  <c r="AN2932" i="1"/>
  <c r="AJ2930" i="1"/>
  <c r="AN2921" i="1"/>
  <c r="AM2910" i="1"/>
  <c r="AJ2910" i="1"/>
  <c r="AS2897" i="1"/>
  <c r="AQ2893" i="1"/>
  <c r="AH2890" i="1"/>
  <c r="T2886" i="1"/>
  <c r="AM2883" i="1"/>
  <c r="AJ2880" i="1"/>
  <c r="AT2878" i="1"/>
  <c r="T2877" i="1"/>
  <c r="AL2874" i="1"/>
  <c r="AT2869" i="1"/>
  <c r="AN2868" i="1"/>
  <c r="AR2867" i="1"/>
  <c r="AL2865" i="1"/>
  <c r="AE2864" i="1"/>
  <c r="AH2845" i="1"/>
  <c r="AP2836" i="1"/>
  <c r="AH2833" i="1"/>
  <c r="AE2828" i="1"/>
  <c r="AE2833" i="1"/>
  <c r="T2820" i="1"/>
  <c r="AI2816" i="1"/>
  <c r="AE2815" i="1"/>
  <c r="AU2802" i="1"/>
  <c r="AO2799" i="1"/>
  <c r="AO2801" i="1"/>
  <c r="AT2801" i="1"/>
  <c r="AN2800" i="1"/>
  <c r="AQ2776" i="1"/>
  <c r="AT2772" i="1"/>
  <c r="AQ2773" i="1"/>
  <c r="AU2772" i="1"/>
  <c r="AR2773" i="1"/>
  <c r="AT2773" i="1"/>
  <c r="AJ2770" i="1"/>
  <c r="AK2763" i="1"/>
  <c r="AN2764" i="1"/>
  <c r="AR2740" i="1"/>
  <c r="T2738" i="1"/>
  <c r="AL2717" i="1"/>
  <c r="AN2704" i="1"/>
  <c r="AQ2683" i="1"/>
  <c r="AI2681" i="1"/>
  <c r="AJ2679" i="1"/>
  <c r="AB2669" i="1"/>
  <c r="AC2669" i="1" s="1"/>
  <c r="AT2667" i="1"/>
  <c r="AM2659" i="1"/>
  <c r="AJ2658" i="1"/>
  <c r="AK2649" i="1"/>
  <c r="AQ2647" i="1"/>
  <c r="AR2643" i="1"/>
  <c r="AN2639" i="1"/>
  <c r="AK2637" i="1"/>
  <c r="AT2635" i="1"/>
  <c r="AU2621" i="1"/>
  <c r="AE2551" i="1"/>
  <c r="T2495" i="1"/>
  <c r="T2480" i="1"/>
  <c r="AE2461" i="1"/>
  <c r="AE2460" i="1"/>
  <c r="AE2459" i="1"/>
  <c r="AU2455" i="1"/>
  <c r="X2450" i="1"/>
  <c r="AC2450" i="1" s="1"/>
  <c r="AE2440" i="1"/>
  <c r="X2378" i="1"/>
  <c r="AC2378" i="1" s="1"/>
  <c r="X2377" i="1"/>
  <c r="AC2377" i="1" s="1"/>
  <c r="AH2168" i="1"/>
  <c r="AI2170" i="1"/>
  <c r="AJ2170" i="1"/>
  <c r="AR2170" i="1"/>
  <c r="AU2170" i="1"/>
  <c r="AH2169" i="1"/>
  <c r="AQ2169" i="1"/>
  <c r="AK2168" i="1"/>
  <c r="AJ2169" i="1"/>
  <c r="AP2169" i="1"/>
  <c r="AO2168" i="1"/>
  <c r="AQ2168" i="1"/>
  <c r="AH2126" i="1"/>
  <c r="AH2127" i="1"/>
  <c r="AJ2127" i="1"/>
  <c r="AL2127" i="1"/>
  <c r="AJ2126" i="1"/>
  <c r="AP2127" i="1"/>
  <c r="AO2126" i="1"/>
  <c r="AQ2127" i="1"/>
  <c r="AQ2126" i="1"/>
  <c r="AS2127" i="1"/>
  <c r="AT2126" i="1"/>
  <c r="AU2126" i="1"/>
  <c r="AO2127" i="1"/>
  <c r="AH3052" i="1"/>
  <c r="T3053" i="1"/>
  <c r="AR3039" i="1"/>
  <c r="AT3038" i="1"/>
  <c r="AO3037" i="1"/>
  <c r="AL3033" i="1"/>
  <c r="AI3028" i="1"/>
  <c r="AR3020" i="1"/>
  <c r="AR3013" i="1"/>
  <c r="AE3000" i="1"/>
  <c r="AE2987" i="1"/>
  <c r="AE2984" i="1"/>
  <c r="AR2974" i="1"/>
  <c r="AO2972" i="1"/>
  <c r="AO2966" i="1"/>
  <c r="AT2962" i="1"/>
  <c r="AH2950" i="1"/>
  <c r="AE2940" i="1"/>
  <c r="AE2933" i="1"/>
  <c r="AJ2926" i="1"/>
  <c r="AM2921" i="1"/>
  <c r="AJ2909" i="1"/>
  <c r="AP2908" i="1"/>
  <c r="AP2900" i="1"/>
  <c r="AP2893" i="1"/>
  <c r="AS2892" i="1"/>
  <c r="AT2885" i="1"/>
  <c r="AM2884" i="1"/>
  <c r="AS2878" i="1"/>
  <c r="AT2876" i="1"/>
  <c r="AS2869" i="1"/>
  <c r="AM2868" i="1"/>
  <c r="AQ2867" i="1"/>
  <c r="AK2865" i="1"/>
  <c r="AT2861" i="1"/>
  <c r="AT2856" i="1"/>
  <c r="AH2855" i="1"/>
  <c r="T2851" i="1"/>
  <c r="AM2837" i="1"/>
  <c r="AO2836" i="1"/>
  <c r="AU2835" i="1"/>
  <c r="AL2809" i="1"/>
  <c r="AU2808" i="1"/>
  <c r="AT2807" i="1"/>
  <c r="AH2806" i="1"/>
  <c r="AM2802" i="1"/>
  <c r="AM2799" i="1"/>
  <c r="AE2804" i="1"/>
  <c r="AK2796" i="1"/>
  <c r="AQ2794" i="1"/>
  <c r="AI2789" i="1"/>
  <c r="AH2770" i="1"/>
  <c r="AQ2740" i="1"/>
  <c r="T2736" i="1"/>
  <c r="AN2720" i="1"/>
  <c r="AU2712" i="1"/>
  <c r="AT2709" i="1"/>
  <c r="AL2704" i="1"/>
  <c r="AJ2702" i="1"/>
  <c r="AM2692" i="1"/>
  <c r="AJ2692" i="1"/>
  <c r="AL2692" i="1"/>
  <c r="AN2692" i="1"/>
  <c r="AP2692" i="1"/>
  <c r="AT2686" i="1"/>
  <c r="AK2683" i="1"/>
  <c r="AO2670" i="1"/>
  <c r="AK2670" i="1"/>
  <c r="AP2670" i="1"/>
  <c r="AQ2670" i="1"/>
  <c r="AS2670" i="1"/>
  <c r="AI2672" i="1"/>
  <c r="AJ2654" i="1"/>
  <c r="AI2649" i="1"/>
  <c r="AQ2643" i="1"/>
  <c r="AI2637" i="1"/>
  <c r="AR2635" i="1"/>
  <c r="AU2601" i="1"/>
  <c r="AN2573" i="1"/>
  <c r="AK2528" i="1"/>
  <c r="AQ2532" i="1"/>
  <c r="AT2525" i="1"/>
  <c r="AK2527" i="1"/>
  <c r="AO2526" i="1"/>
  <c r="AR2527" i="1"/>
  <c r="AQ2526" i="1"/>
  <c r="AE2510" i="1"/>
  <c r="AE2509" i="1"/>
  <c r="AE2511" i="1"/>
  <c r="T2481" i="1"/>
  <c r="T2482" i="1"/>
  <c r="AE2477" i="1"/>
  <c r="AE2479" i="1"/>
  <c r="AE2482" i="1"/>
  <c r="AE2481" i="1"/>
  <c r="AE2478" i="1"/>
  <c r="AE2480" i="1"/>
  <c r="AH2455" i="1"/>
  <c r="T2450" i="1"/>
  <c r="T2268" i="1"/>
  <c r="X2196" i="1"/>
  <c r="AC2196" i="1" s="1"/>
  <c r="X2195" i="1"/>
  <c r="AC2195" i="1" s="1"/>
  <c r="AR2863" i="1"/>
  <c r="AU3052" i="1"/>
  <c r="AQ3039" i="1"/>
  <c r="AR3038" i="1"/>
  <c r="AL3037" i="1"/>
  <c r="T3030" i="1"/>
  <c r="T3026" i="1"/>
  <c r="AP3020" i="1"/>
  <c r="AI3013" i="1"/>
  <c r="AL3007" i="1"/>
  <c r="AP2974" i="1"/>
  <c r="AR2962" i="1"/>
  <c r="AP2958" i="1"/>
  <c r="AK2921" i="1"/>
  <c r="AI2910" i="1"/>
  <c r="AN2900" i="1"/>
  <c r="AH2897" i="1"/>
  <c r="AS2894" i="1"/>
  <c r="AO2893" i="1"/>
  <c r="AS2885" i="1"/>
  <c r="T2880" i="1"/>
  <c r="AU2872" i="1"/>
  <c r="AO2869" i="1"/>
  <c r="AK2868" i="1"/>
  <c r="AR2857" i="1"/>
  <c r="AS2856" i="1"/>
  <c r="AE2853" i="1"/>
  <c r="AN2836" i="1"/>
  <c r="AJ2829" i="1"/>
  <c r="AU2812" i="1"/>
  <c r="AE2811" i="1"/>
  <c r="AT2808" i="1"/>
  <c r="AR2807" i="1"/>
  <c r="AK2802" i="1"/>
  <c r="AR2780" i="1"/>
  <c r="AI2776" i="1"/>
  <c r="AP2740" i="1"/>
  <c r="AJ2704" i="1"/>
  <c r="AH2683" i="1"/>
  <c r="AJ2681" i="1"/>
  <c r="AM2681" i="1"/>
  <c r="AT2681" i="1"/>
  <c r="AU2681" i="1"/>
  <c r="AH2679" i="1"/>
  <c r="AU2679" i="1"/>
  <c r="AI2654" i="1"/>
  <c r="AN2649" i="1"/>
  <c r="AP2643" i="1"/>
  <c r="AH2639" i="1"/>
  <c r="AO2639" i="1"/>
  <c r="AN2635" i="1"/>
  <c r="AJ2618" i="1"/>
  <c r="AE2568" i="1"/>
  <c r="AE2565" i="1"/>
  <c r="AL2453" i="1"/>
  <c r="AH2453" i="1"/>
  <c r="AI2453" i="1"/>
  <c r="AJ2453" i="1"/>
  <c r="AO2453" i="1"/>
  <c r="AP2453" i="1"/>
  <c r="AQ2453" i="1"/>
  <c r="AU2453" i="1"/>
  <c r="AE2320" i="1"/>
  <c r="AE2321" i="1"/>
  <c r="AE2189" i="1"/>
  <c r="AE2188" i="1"/>
  <c r="AN2309" i="1"/>
  <c r="AI2305" i="1"/>
  <c r="AQ2306" i="1"/>
  <c r="AO2305" i="1"/>
  <c r="AS2304" i="1"/>
  <c r="AP3022" i="1"/>
  <c r="AT3052" i="1"/>
  <c r="AR3051" i="1"/>
  <c r="AQ3046" i="1"/>
  <c r="AU3042" i="1"/>
  <c r="AO3039" i="1"/>
  <c r="AP3038" i="1"/>
  <c r="AU3014" i="1"/>
  <c r="AH3012" i="1"/>
  <c r="AI3007" i="1"/>
  <c r="T2999" i="1"/>
  <c r="AE2994" i="1"/>
  <c r="AL2991" i="1"/>
  <c r="AP2988" i="1"/>
  <c r="T2986" i="1"/>
  <c r="AO2974" i="1"/>
  <c r="AI2966" i="1"/>
  <c r="AP2962" i="1"/>
  <c r="AU2931" i="1"/>
  <c r="AM2900" i="1"/>
  <c r="AQ2894" i="1"/>
  <c r="AM2893" i="1"/>
  <c r="AQ2885" i="1"/>
  <c r="AQ2878" i="1"/>
  <c r="AJ2876" i="1"/>
  <c r="T2874" i="1"/>
  <c r="AR2872" i="1"/>
  <c r="AQ2870" i="1"/>
  <c r="AN2869" i="1"/>
  <c r="AI2868" i="1"/>
  <c r="AN2867" i="1"/>
  <c r="AI2865" i="1"/>
  <c r="T2859" i="1"/>
  <c r="AQ2857" i="1"/>
  <c r="AR2856" i="1"/>
  <c r="AJ2850" i="1"/>
  <c r="T2838" i="1"/>
  <c r="AM2836" i="1"/>
  <c r="AN2828" i="1"/>
  <c r="AT2812" i="1"/>
  <c r="AR2808" i="1"/>
  <c r="AM2807" i="1"/>
  <c r="AH2802" i="1"/>
  <c r="AR2802" i="1"/>
  <c r="AO2780" i="1"/>
  <c r="AH2779" i="1"/>
  <c r="AU2780" i="1"/>
  <c r="AK2779" i="1"/>
  <c r="AH2778" i="1"/>
  <c r="AS2779" i="1"/>
  <c r="AP2762" i="1"/>
  <c r="AR2759" i="1"/>
  <c r="AP2744" i="1"/>
  <c r="AL2741" i="1"/>
  <c r="AO2740" i="1"/>
  <c r="AS2712" i="1"/>
  <c r="AR2709" i="1"/>
  <c r="AI2704" i="1"/>
  <c r="AE2687" i="1"/>
  <c r="AM2682" i="1"/>
  <c r="AL2682" i="1"/>
  <c r="AN2682" i="1"/>
  <c r="AP2682" i="1"/>
  <c r="AR2682" i="1"/>
  <c r="AM2680" i="1"/>
  <c r="AQ2680" i="1"/>
  <c r="AT2680" i="1"/>
  <c r="AU2680" i="1"/>
  <c r="AR2677" i="1"/>
  <c r="AK2673" i="1"/>
  <c r="AU2668" i="1"/>
  <c r="AP2667" i="1"/>
  <c r="AS2660" i="1"/>
  <c r="AO2653" i="1"/>
  <c r="AU2655" i="1"/>
  <c r="AM2646" i="1"/>
  <c r="AI2646" i="1"/>
  <c r="AL2646" i="1"/>
  <c r="AJ2647" i="1"/>
  <c r="AN2646" i="1"/>
  <c r="AK2647" i="1"/>
  <c r="AP2646" i="1"/>
  <c r="AL2647" i="1"/>
  <c r="AR2646" i="1"/>
  <c r="AN2647" i="1"/>
  <c r="AU2644" i="1"/>
  <c r="AK2643" i="1"/>
  <c r="AQ2641" i="1"/>
  <c r="AM2635" i="1"/>
  <c r="T2594" i="1"/>
  <c r="AK2533" i="1"/>
  <c r="AH2394" i="1"/>
  <c r="AL2370" i="1"/>
  <c r="AM2371" i="1"/>
  <c r="AP2371" i="1"/>
  <c r="AQ2371" i="1"/>
  <c r="AR2371" i="1"/>
  <c r="AH2370" i="1"/>
  <c r="AI2370" i="1"/>
  <c r="AQ2370" i="1"/>
  <c r="T2294" i="1"/>
  <c r="AE2267" i="1"/>
  <c r="AE2271" i="1"/>
  <c r="AE2269" i="1"/>
  <c r="AO3053" i="1"/>
  <c r="AS3052" i="1"/>
  <c r="AN3051" i="1"/>
  <c r="AE3046" i="1"/>
  <c r="AT3042" i="1"/>
  <c r="AT3040" i="1"/>
  <c r="AL3039" i="1"/>
  <c r="AO3038" i="1"/>
  <c r="AM3034" i="1"/>
  <c r="AR3029" i="1"/>
  <c r="AU3016" i="1"/>
  <c r="AO3014" i="1"/>
  <c r="AO3007" i="1"/>
  <c r="AM2974" i="1"/>
  <c r="AH2966" i="1"/>
  <c r="AO2962" i="1"/>
  <c r="AQ2958" i="1"/>
  <c r="AK2931" i="1"/>
  <c r="AM2908" i="1"/>
  <c r="AK2900" i="1"/>
  <c r="AL2894" i="1"/>
  <c r="AK2893" i="1"/>
  <c r="AQ2886" i="1"/>
  <c r="AP2878" i="1"/>
  <c r="AS2873" i="1"/>
  <c r="AP2872" i="1"/>
  <c r="AU2871" i="1"/>
  <c r="AO2870" i="1"/>
  <c r="AM2869" i="1"/>
  <c r="AH2868" i="1"/>
  <c r="AM2867" i="1"/>
  <c r="AH2865" i="1"/>
  <c r="AT2858" i="1"/>
  <c r="AL2857" i="1"/>
  <c r="AQ2856" i="1"/>
  <c r="AK2836" i="1"/>
  <c r="AE2819" i="1"/>
  <c r="AJ2817" i="1"/>
  <c r="AR2812" i="1"/>
  <c r="AP2808" i="1"/>
  <c r="AL2807" i="1"/>
  <c r="AQ2803" i="1"/>
  <c r="AE2798" i="1"/>
  <c r="AE2790" i="1"/>
  <c r="AM2780" i="1"/>
  <c r="AR2777" i="1"/>
  <c r="AL2759" i="1"/>
  <c r="AK2747" i="1"/>
  <c r="AO2744" i="1"/>
  <c r="AN2740" i="1"/>
  <c r="AR2712" i="1"/>
  <c r="AP2710" i="1"/>
  <c r="AM2709" i="1"/>
  <c r="AU2706" i="1"/>
  <c r="AK2704" i="1"/>
  <c r="AM2705" i="1"/>
  <c r="AR2705" i="1"/>
  <c r="AH2704" i="1"/>
  <c r="AT2705" i="1"/>
  <c r="AT2684" i="1"/>
  <c r="AE2684" i="1"/>
  <c r="AI2673" i="1"/>
  <c r="AT2668" i="1"/>
  <c r="AK2667" i="1"/>
  <c r="Y2665" i="1"/>
  <c r="AT2660" i="1"/>
  <c r="AN2656" i="1"/>
  <c r="AE2655" i="1"/>
  <c r="AI2647" i="1"/>
  <c r="AT2644" i="1"/>
  <c r="AJ2643" i="1"/>
  <c r="AO2641" i="1"/>
  <c r="AK2635" i="1"/>
  <c r="AU2632" i="1"/>
  <c r="AP2623" i="1"/>
  <c r="AM2605" i="1"/>
  <c r="AL2593" i="1"/>
  <c r="AK2593" i="1"/>
  <c r="AO2593" i="1"/>
  <c r="T2536" i="1"/>
  <c r="AE2533" i="1"/>
  <c r="AE2515" i="1"/>
  <c r="X2503" i="1"/>
  <c r="AC2503" i="1" s="1"/>
  <c r="AL2449" i="1"/>
  <c r="AP2449" i="1"/>
  <c r="AQ2449" i="1"/>
  <c r="AU2449" i="1"/>
  <c r="AH2449" i="1"/>
  <c r="AI2449" i="1"/>
  <c r="AP2337" i="1"/>
  <c r="AS2336" i="1"/>
  <c r="AU2337" i="1"/>
  <c r="AR2338" i="1"/>
  <c r="AP2339" i="1"/>
  <c r="AS2338" i="1"/>
  <c r="AQ2339" i="1"/>
  <c r="AH2337" i="1"/>
  <c r="AJ2337" i="1"/>
  <c r="AH2338" i="1"/>
  <c r="AH2339" i="1"/>
  <c r="AN2336" i="1"/>
  <c r="AN2337" i="1"/>
  <c r="AL2338" i="1"/>
  <c r="AJ2339" i="1"/>
  <c r="AO2336" i="1"/>
  <c r="AS2174" i="1"/>
  <c r="AO2174" i="1"/>
  <c r="AU3054" i="1"/>
  <c r="AN3053" i="1"/>
  <c r="AR3052" i="1"/>
  <c r="AL3051" i="1"/>
  <c r="AR3040" i="1"/>
  <c r="AK3039" i="1"/>
  <c r="AM3038" i="1"/>
  <c r="AI3034" i="1"/>
  <c r="AU3030" i="1"/>
  <c r="AR3024" i="1"/>
  <c r="AR3021" i="1"/>
  <c r="AI3014" i="1"/>
  <c r="AI2974" i="1"/>
  <c r="AM2962" i="1"/>
  <c r="T2929" i="1"/>
  <c r="T2917" i="1"/>
  <c r="AJ2893" i="1"/>
  <c r="AH2885" i="1"/>
  <c r="AO2878" i="1"/>
  <c r="AO2872" i="1"/>
  <c r="AT2871" i="1"/>
  <c r="AL2870" i="1"/>
  <c r="AL2869" i="1"/>
  <c r="AU2859" i="1"/>
  <c r="AS2858" i="1"/>
  <c r="AK2857" i="1"/>
  <c r="AP2856" i="1"/>
  <c r="AJ2836" i="1"/>
  <c r="AT2825" i="1"/>
  <c r="AO2812" i="1"/>
  <c r="AM2808" i="1"/>
  <c r="AK2807" i="1"/>
  <c r="AL2803" i="1"/>
  <c r="AR2781" i="1"/>
  <c r="AK2780" i="1"/>
  <c r="AO2777" i="1"/>
  <c r="AQ2762" i="1"/>
  <c r="AM2759" i="1"/>
  <c r="AH2747" i="1"/>
  <c r="AM2740" i="1"/>
  <c r="AR2715" i="1"/>
  <c r="AQ2712" i="1"/>
  <c r="AQ2684" i="1"/>
  <c r="AL2673" i="1"/>
  <c r="AP2644" i="1"/>
  <c r="AI2643" i="1"/>
  <c r="AJ2635" i="1"/>
  <c r="AL2613" i="1"/>
  <c r="AS2612" i="1"/>
  <c r="AT2612" i="1"/>
  <c r="AH2611" i="1"/>
  <c r="T2493" i="1"/>
  <c r="T2492" i="1"/>
  <c r="AE2485" i="1"/>
  <c r="AE2484" i="1"/>
  <c r="AE2483" i="1"/>
  <c r="X2448" i="1"/>
  <c r="AC2448" i="1" s="1"/>
  <c r="AJ2433" i="1"/>
  <c r="AO2430" i="1"/>
  <c r="AS2430" i="1"/>
  <c r="AO2434" i="1"/>
  <c r="AJ2431" i="1"/>
  <c r="AU2408" i="1"/>
  <c r="AO2410" i="1"/>
  <c r="AS2410" i="1"/>
  <c r="AO2412" i="1"/>
  <c r="AS2412" i="1"/>
  <c r="AJ2409" i="1"/>
  <c r="AO2408" i="1"/>
  <c r="AS2408" i="1"/>
  <c r="AH2336" i="1"/>
  <c r="X2308" i="1"/>
  <c r="AC2308" i="1" s="1"/>
  <c r="X2306" i="1"/>
  <c r="AC2306" i="1" s="1"/>
  <c r="AL2872" i="1"/>
  <c r="T2421" i="1"/>
  <c r="T3024" i="1"/>
  <c r="AJ2872" i="1"/>
  <c r="T2756" i="1"/>
  <c r="AT3054" i="1"/>
  <c r="AL3053" i="1"/>
  <c r="AP3052" i="1"/>
  <c r="AK3051" i="1"/>
  <c r="AP3050" i="1"/>
  <c r="AR3042" i="1"/>
  <c r="AQ3041" i="1"/>
  <c r="AT3030" i="1"/>
  <c r="AM3024" i="1"/>
  <c r="AS3016" i="1"/>
  <c r="AH3014" i="1"/>
  <c r="AP3008" i="1"/>
  <c r="AL3001" i="1"/>
  <c r="AH2974" i="1"/>
  <c r="AI2962" i="1"/>
  <c r="AU2928" i="1"/>
  <c r="AT2927" i="1"/>
  <c r="T2924" i="1"/>
  <c r="T2920" i="1"/>
  <c r="AT2918" i="1"/>
  <c r="AU2911" i="1"/>
  <c r="AK2908" i="1"/>
  <c r="T2898" i="1"/>
  <c r="AM2895" i="1"/>
  <c r="AH2893" i="1"/>
  <c r="AO2888" i="1"/>
  <c r="AU2887" i="1"/>
  <c r="AL2886" i="1"/>
  <c r="AQ2873" i="1"/>
  <c r="AM2872" i="1"/>
  <c r="AS2871" i="1"/>
  <c r="AK2870" i="1"/>
  <c r="AK2867" i="1"/>
  <c r="AM2861" i="1"/>
  <c r="AU2860" i="1"/>
  <c r="AS2859" i="1"/>
  <c r="AQ2858" i="1"/>
  <c r="AJ2857" i="1"/>
  <c r="AU2853" i="1"/>
  <c r="AS2843" i="1"/>
  <c r="AI2836" i="1"/>
  <c r="AM2835" i="1"/>
  <c r="AR2830" i="1"/>
  <c r="AS2825" i="1"/>
  <c r="AN2812" i="1"/>
  <c r="AI2808" i="1"/>
  <c r="AJ2807" i="1"/>
  <c r="AJ2803" i="1"/>
  <c r="AT2800" i="1"/>
  <c r="AS2792" i="1"/>
  <c r="AU2786" i="1"/>
  <c r="T2786" i="1"/>
  <c r="AU2784" i="1"/>
  <c r="AL2781" i="1"/>
  <c r="AM2777" i="1"/>
  <c r="AS2768" i="1"/>
  <c r="AR2765" i="1"/>
  <c r="AE2747" i="1"/>
  <c r="AJ2740" i="1"/>
  <c r="AP2730" i="1"/>
  <c r="AP2712" i="1"/>
  <c r="AS2706" i="1"/>
  <c r="AH2684" i="1"/>
  <c r="AL2675" i="1"/>
  <c r="AP2671" i="1"/>
  <c r="AQ2668" i="1"/>
  <c r="AJ2667" i="1"/>
  <c r="AJ2656" i="1"/>
  <c r="AE2650" i="1"/>
  <c r="AN2644" i="1"/>
  <c r="AI2635" i="1"/>
  <c r="AS2632" i="1"/>
  <c r="AR2626" i="1"/>
  <c r="AN2623" i="1"/>
  <c r="AO2615" i="1"/>
  <c r="AK2613" i="1"/>
  <c r="Y2609" i="1"/>
  <c r="AN2605" i="1"/>
  <c r="Y2598" i="1"/>
  <c r="AB2598" i="1" s="1"/>
  <c r="AC2598" i="1" s="1"/>
  <c r="AT2589" i="1"/>
  <c r="AU2575" i="1"/>
  <c r="AE2536" i="1"/>
  <c r="AI2518" i="1"/>
  <c r="AK2522" i="1"/>
  <c r="AH2517" i="1"/>
  <c r="AK2515" i="1"/>
  <c r="AP2515" i="1"/>
  <c r="AH2516" i="1"/>
  <c r="T2498" i="1"/>
  <c r="X2475" i="1"/>
  <c r="AC2475" i="1" s="1"/>
  <c r="X2473" i="1"/>
  <c r="AC2473" i="1" s="1"/>
  <c r="AP2459" i="1"/>
  <c r="AO2460" i="1"/>
  <c r="AJ2435" i="1"/>
  <c r="AE2433" i="1"/>
  <c r="T2414" i="1"/>
  <c r="T2415" i="1"/>
  <c r="AI2336" i="1"/>
  <c r="AL2334" i="1"/>
  <c r="AM2317" i="1"/>
  <c r="AJ2315" i="1"/>
  <c r="X2280" i="1"/>
  <c r="AC2280" i="1" s="1"/>
  <c r="AH2255" i="1"/>
  <c r="AQ2255" i="1"/>
  <c r="AR2255" i="1"/>
  <c r="AS2255" i="1"/>
  <c r="AH2254" i="1"/>
  <c r="AL2253" i="1"/>
  <c r="AP2253" i="1"/>
  <c r="AS2245" i="1"/>
  <c r="AJ2243" i="1"/>
  <c r="AH2223" i="1"/>
  <c r="AJ2397" i="1"/>
  <c r="AK2349" i="1"/>
  <c r="AH2349" i="1"/>
  <c r="AH2347" i="1"/>
  <c r="AK2299" i="1"/>
  <c r="AL2285" i="1"/>
  <c r="AQ2285" i="1"/>
  <c r="AR2285" i="1"/>
  <c r="AS2285" i="1"/>
  <c r="X2206" i="1"/>
  <c r="AC2206" i="1" s="1"/>
  <c r="T2168" i="1"/>
  <c r="T2169" i="1"/>
  <c r="AT2159" i="1"/>
  <c r="T2148" i="1"/>
  <c r="X2115" i="1"/>
  <c r="AC2115" i="1" s="1"/>
  <c r="X2114" i="1"/>
  <c r="AC2114" i="1" s="1"/>
  <c r="X2044" i="1"/>
  <c r="AC2044" i="1" s="1"/>
  <c r="X2045" i="1"/>
  <c r="AC2045" i="1" s="1"/>
  <c r="AJ1908" i="1"/>
  <c r="T2638" i="1"/>
  <c r="AB2632" i="1"/>
  <c r="AC2632" i="1" s="1"/>
  <c r="Y2631" i="1"/>
  <c r="Y2605" i="1"/>
  <c r="AE2603" i="1"/>
  <c r="T2598" i="1"/>
  <c r="AS2586" i="1"/>
  <c r="AT2583" i="1"/>
  <c r="AS2579" i="1"/>
  <c r="AS2570" i="1"/>
  <c r="AL2560" i="1"/>
  <c r="AB2557" i="1"/>
  <c r="AC2557" i="1" s="1"/>
  <c r="AH2545" i="1"/>
  <c r="AK2542" i="1"/>
  <c r="X2542" i="1"/>
  <c r="AC2542" i="1" s="1"/>
  <c r="T2535" i="1"/>
  <c r="AS2526" i="1"/>
  <c r="AK2516" i="1"/>
  <c r="AE2506" i="1"/>
  <c r="AH2501" i="1"/>
  <c r="AL2498" i="1"/>
  <c r="AU2493" i="1"/>
  <c r="AQ2492" i="1"/>
  <c r="AO2491" i="1"/>
  <c r="AU2487" i="1"/>
  <c r="AO2473" i="1"/>
  <c r="AL2459" i="1"/>
  <c r="AO2443" i="1"/>
  <c r="X2441" i="1"/>
  <c r="AC2441" i="1" s="1"/>
  <c r="AE2439" i="1"/>
  <c r="AE2436" i="1"/>
  <c r="AS2428" i="1"/>
  <c r="AJ2425" i="1"/>
  <c r="AO2422" i="1"/>
  <c r="AE2419" i="1"/>
  <c r="AE2416" i="1"/>
  <c r="AJ2405" i="1"/>
  <c r="AS2402" i="1"/>
  <c r="AQ2388" i="1"/>
  <c r="AO2387" i="1"/>
  <c r="AN2385" i="1"/>
  <c r="AJ2383" i="1"/>
  <c r="T2384" i="1"/>
  <c r="AI2380" i="1"/>
  <c r="AQ2376" i="1"/>
  <c r="AO2361" i="1"/>
  <c r="X2361" i="1"/>
  <c r="AC2361" i="1" s="1"/>
  <c r="AE2349" i="1"/>
  <c r="AL2349" i="1"/>
  <c r="AL2347" i="1"/>
  <c r="AK2345" i="1"/>
  <c r="AH2345" i="1"/>
  <c r="AP2343" i="1"/>
  <c r="AH2343" i="1"/>
  <c r="AT2342" i="1"/>
  <c r="AH2341" i="1"/>
  <c r="AT2340" i="1"/>
  <c r="AI2339" i="1"/>
  <c r="AI2338" i="1"/>
  <c r="AM2337" i="1"/>
  <c r="AL2336" i="1"/>
  <c r="AM2329" i="1"/>
  <c r="AO2328" i="1"/>
  <c r="AN2322" i="1"/>
  <c r="AJ2321" i="1"/>
  <c r="AT2318" i="1"/>
  <c r="AR2319" i="1"/>
  <c r="AU2319" i="1"/>
  <c r="AI2317" i="1"/>
  <c r="AH2316" i="1"/>
  <c r="AM2313" i="1"/>
  <c r="AH2312" i="1"/>
  <c r="AR2304" i="1"/>
  <c r="AJ2303" i="1"/>
  <c r="AK2301" i="1"/>
  <c r="AL2301" i="1"/>
  <c r="AR2301" i="1"/>
  <c r="AQ2302" i="1"/>
  <c r="AO2303" i="1"/>
  <c r="AU2301" i="1"/>
  <c r="AR2302" i="1"/>
  <c r="AP2303" i="1"/>
  <c r="AS2302" i="1"/>
  <c r="AQ2303" i="1"/>
  <c r="AO2288" i="1"/>
  <c r="AE2283" i="1"/>
  <c r="AO2275" i="1"/>
  <c r="X2272" i="1"/>
  <c r="AC2272" i="1" s="1"/>
  <c r="AM2269" i="1"/>
  <c r="AE2268" i="1"/>
  <c r="AR2264" i="1"/>
  <c r="AH2263" i="1"/>
  <c r="X2256" i="1"/>
  <c r="AC2256" i="1" s="1"/>
  <c r="AK2245" i="1"/>
  <c r="AE2242" i="1"/>
  <c r="AQ2238" i="1"/>
  <c r="AR2236" i="1"/>
  <c r="AJ2233" i="1"/>
  <c r="AN2227" i="1"/>
  <c r="AS2224" i="1"/>
  <c r="AQ2207" i="1"/>
  <c r="T2202" i="1"/>
  <c r="T2201" i="1"/>
  <c r="T2192" i="1"/>
  <c r="AH2188" i="1"/>
  <c r="AJ2188" i="1"/>
  <c r="AR2188" i="1"/>
  <c r="AU2188" i="1"/>
  <c r="AN2181" i="1"/>
  <c r="AH2174" i="1"/>
  <c r="AI2176" i="1"/>
  <c r="AJ2176" i="1"/>
  <c r="AR2176" i="1"/>
  <c r="AU2176" i="1"/>
  <c r="AH2175" i="1"/>
  <c r="AQ2175" i="1"/>
  <c r="AK2174" i="1"/>
  <c r="AS2168" i="1"/>
  <c r="AL2148" i="1"/>
  <c r="AL2149" i="1"/>
  <c r="AN2150" i="1"/>
  <c r="X2107" i="1"/>
  <c r="AC2107" i="1" s="1"/>
  <c r="X2103" i="1"/>
  <c r="AC2103" i="1" s="1"/>
  <c r="AO2083" i="1"/>
  <c r="AQ2083" i="1"/>
  <c r="AH2086" i="1"/>
  <c r="AP2086" i="1"/>
  <c r="AQ2086" i="1"/>
  <c r="AH2085" i="1"/>
  <c r="AO2085" i="1"/>
  <c r="AQ2085" i="1"/>
  <c r="AH2084" i="1"/>
  <c r="AO2084" i="1"/>
  <c r="AH2083" i="1"/>
  <c r="AE2063" i="1"/>
  <c r="AJ2011" i="1"/>
  <c r="AL2011" i="1"/>
  <c r="AO2010" i="1"/>
  <c r="AQ2011" i="1"/>
  <c r="AO2009" i="1"/>
  <c r="AT2009" i="1"/>
  <c r="AI2011" i="1"/>
  <c r="X1979" i="1"/>
  <c r="AC1979" i="1" s="1"/>
  <c r="X1980" i="1"/>
  <c r="AC1980" i="1" s="1"/>
  <c r="AI1896" i="1"/>
  <c r="AH1898" i="1"/>
  <c r="AO1896" i="1"/>
  <c r="AQ1897" i="1"/>
  <c r="AR1898" i="1"/>
  <c r="AR1896" i="1"/>
  <c r="AS1897" i="1"/>
  <c r="AS1898" i="1"/>
  <c r="AS1896" i="1"/>
  <c r="AU1897" i="1"/>
  <c r="AU1898" i="1"/>
  <c r="AJ1896" i="1"/>
  <c r="AL1896" i="1"/>
  <c r="AN1896" i="1"/>
  <c r="AU1896" i="1"/>
  <c r="AJ1898" i="1"/>
  <c r="AL1898" i="1"/>
  <c r="AN1898" i="1"/>
  <c r="AO1898" i="1"/>
  <c r="AI1897" i="1"/>
  <c r="AP1898" i="1"/>
  <c r="AJ1897" i="1"/>
  <c r="AL1897" i="1"/>
  <c r="AH1896" i="1"/>
  <c r="X2543" i="1"/>
  <c r="AC2543" i="1" s="1"/>
  <c r="AE2529" i="1"/>
  <c r="AQ2520" i="1"/>
  <c r="AE2513" i="1"/>
  <c r="AP2497" i="1"/>
  <c r="AQ2493" i="1"/>
  <c r="AO2492" i="1"/>
  <c r="AR2487" i="1"/>
  <c r="X2482" i="1"/>
  <c r="AC2482" i="1" s="1"/>
  <c r="AE2465" i="1"/>
  <c r="AE2442" i="1"/>
  <c r="AO2428" i="1"/>
  <c r="AO2421" i="1"/>
  <c r="AH2395" i="1"/>
  <c r="AE2372" i="1"/>
  <c r="T2366" i="1"/>
  <c r="AE2347" i="1"/>
  <c r="AE2342" i="1"/>
  <c r="AE2340" i="1"/>
  <c r="AK2333" i="1"/>
  <c r="AJ2329" i="1"/>
  <c r="AN2328" i="1"/>
  <c r="AL2322" i="1"/>
  <c r="AT2320" i="1"/>
  <c r="AR2320" i="1"/>
  <c r="AQ2321" i="1"/>
  <c r="AQ2322" i="1"/>
  <c r="AS2320" i="1"/>
  <c r="AR2321" i="1"/>
  <c r="AR2322" i="1"/>
  <c r="AE2318" i="1"/>
  <c r="AK2315" i="1"/>
  <c r="AI2313" i="1"/>
  <c r="AP2311" i="1"/>
  <c r="AN2310" i="1"/>
  <c r="AM2311" i="1"/>
  <c r="AL2312" i="1"/>
  <c r="AJ2313" i="1"/>
  <c r="X2307" i="1"/>
  <c r="AC2307" i="1" s="1"/>
  <c r="AR2305" i="1"/>
  <c r="AQ2304" i="1"/>
  <c r="AI2303" i="1"/>
  <c r="AE2302" i="1"/>
  <c r="X2296" i="1"/>
  <c r="AC2296" i="1" s="1"/>
  <c r="X2278" i="1"/>
  <c r="AC2278" i="1" s="1"/>
  <c r="AS2276" i="1"/>
  <c r="AI2275" i="1"/>
  <c r="T2271" i="1"/>
  <c r="AJ2269" i="1"/>
  <c r="T2266" i="1"/>
  <c r="AU2232" i="1"/>
  <c r="AK2227" i="1"/>
  <c r="AH2203" i="1"/>
  <c r="T2197" i="1"/>
  <c r="AO2152" i="1"/>
  <c r="AO2153" i="1"/>
  <c r="AS2153" i="1"/>
  <c r="AU2152" i="1"/>
  <c r="AE2149" i="1"/>
  <c r="T2103" i="1"/>
  <c r="T2107" i="1"/>
  <c r="T2104" i="1"/>
  <c r="AO2087" i="1"/>
  <c r="AQ2087" i="1"/>
  <c r="AH2089" i="1"/>
  <c r="AH2087" i="1"/>
  <c r="X2075" i="1"/>
  <c r="AC2075" i="1" s="1"/>
  <c r="X2077" i="1"/>
  <c r="AC2077" i="1" s="1"/>
  <c r="X2076" i="1"/>
  <c r="AC2076" i="1" s="1"/>
  <c r="T2065" i="1"/>
  <c r="AS1990" i="1"/>
  <c r="X2000" i="1"/>
  <c r="AC2000" i="1" s="1"/>
  <c r="X2002" i="1"/>
  <c r="AC2002" i="1" s="1"/>
  <c r="X1997" i="1"/>
  <c r="AC1997" i="1" s="1"/>
  <c r="X1855" i="1"/>
  <c r="AC1855" i="1" s="1"/>
  <c r="X1856" i="1"/>
  <c r="AC1856" i="1" s="1"/>
  <c r="AN2593" i="1"/>
  <c r="AO2579" i="1"/>
  <c r="AQ2563" i="1"/>
  <c r="AR2557" i="1"/>
  <c r="AL2556" i="1"/>
  <c r="AQ2541" i="1"/>
  <c r="X2540" i="1"/>
  <c r="AC2540" i="1" s="1"/>
  <c r="AI2492" i="1"/>
  <c r="AL2491" i="1"/>
  <c r="T2489" i="1"/>
  <c r="X2477" i="1"/>
  <c r="AC2477" i="1" s="1"/>
  <c r="AP2475" i="1"/>
  <c r="T2452" i="1"/>
  <c r="AS2440" i="1"/>
  <c r="AE2428" i="1"/>
  <c r="T2424" i="1"/>
  <c r="AP2417" i="1"/>
  <c r="AE2408" i="1"/>
  <c r="T2404" i="1"/>
  <c r="T2401" i="1"/>
  <c r="X2390" i="1"/>
  <c r="AC2390" i="1" s="1"/>
  <c r="AI2387" i="1"/>
  <c r="AO2381" i="1"/>
  <c r="AE2370" i="1"/>
  <c r="AR2360" i="1"/>
  <c r="AT2336" i="1"/>
  <c r="AP2331" i="1"/>
  <c r="AH2329" i="1"/>
  <c r="AI2328" i="1"/>
  <c r="AE2317" i="1"/>
  <c r="T2307" i="1"/>
  <c r="AH2304" i="1"/>
  <c r="T2293" i="1"/>
  <c r="AO2276" i="1"/>
  <c r="AN2270" i="1"/>
  <c r="AH2269" i="1"/>
  <c r="AT2264" i="1"/>
  <c r="AN2264" i="1"/>
  <c r="AM2265" i="1"/>
  <c r="AN2266" i="1"/>
  <c r="AO2264" i="1"/>
  <c r="AN2265" i="1"/>
  <c r="AO2266" i="1"/>
  <c r="AQ2264" i="1"/>
  <c r="AO2265" i="1"/>
  <c r="AQ2266" i="1"/>
  <c r="AT2245" i="1"/>
  <c r="AU2247" i="1"/>
  <c r="AR2244" i="1"/>
  <c r="AI2246" i="1"/>
  <c r="AU2225" i="1"/>
  <c r="AH2209" i="1"/>
  <c r="AP2209" i="1"/>
  <c r="AH2208" i="1"/>
  <c r="AO2201" i="1"/>
  <c r="AJ2181" i="1"/>
  <c r="AQ2180" i="1"/>
  <c r="AP2181" i="1"/>
  <c r="AE2154" i="1"/>
  <c r="AE2155" i="1"/>
  <c r="AE2081" i="1"/>
  <c r="AE2080" i="1"/>
  <c r="AI1993" i="1"/>
  <c r="AL1980" i="1"/>
  <c r="AO1979" i="1"/>
  <c r="AS1979" i="1"/>
  <c r="T2811" i="1"/>
  <c r="AE2763" i="1"/>
  <c r="AE2755" i="1"/>
  <c r="T2754" i="1"/>
  <c r="AR2739" i="1"/>
  <c r="AE2703" i="1"/>
  <c r="AI2693" i="1"/>
  <c r="AS2684" i="1"/>
  <c r="AP2683" i="1"/>
  <c r="AM2669" i="1"/>
  <c r="AN2668" i="1"/>
  <c r="AL2659" i="1"/>
  <c r="AP2658" i="1"/>
  <c r="AM2657" i="1"/>
  <c r="AS2645" i="1"/>
  <c r="AH2643" i="1"/>
  <c r="AI2641" i="1"/>
  <c r="AE2639" i="1"/>
  <c r="AN2637" i="1"/>
  <c r="AB2635" i="1"/>
  <c r="AC2635" i="1" s="1"/>
  <c r="AU2633" i="1"/>
  <c r="AH2627" i="1"/>
  <c r="AK2622" i="1"/>
  <c r="AT2614" i="1"/>
  <c r="AI2610" i="1"/>
  <c r="T2607" i="1"/>
  <c r="AS2604" i="1"/>
  <c r="AH2596" i="1"/>
  <c r="AL2586" i="1"/>
  <c r="AK2584" i="1"/>
  <c r="AP2583" i="1"/>
  <c r="AJ2580" i="1"/>
  <c r="AI2579" i="1"/>
  <c r="AJ2571" i="1"/>
  <c r="AO2570" i="1"/>
  <c r="AE2569" i="1"/>
  <c r="AO2563" i="1"/>
  <c r="AQ2557" i="1"/>
  <c r="AI2556" i="1"/>
  <c r="AJ2555" i="1"/>
  <c r="T2547" i="1"/>
  <c r="AH2541" i="1"/>
  <c r="AP2527" i="1"/>
  <c r="AT2526" i="1"/>
  <c r="AR2495" i="1"/>
  <c r="AJ2493" i="1"/>
  <c r="AH2492" i="1"/>
  <c r="AE2491" i="1"/>
  <c r="AE2487" i="1"/>
  <c r="AS2484" i="1"/>
  <c r="AO2475" i="1"/>
  <c r="AH2467" i="1"/>
  <c r="AE2463" i="1"/>
  <c r="AL2460" i="1"/>
  <c r="AE2455" i="1"/>
  <c r="AU2446" i="1"/>
  <c r="AP2443" i="1"/>
  <c r="AO2440" i="1"/>
  <c r="AJ2437" i="1"/>
  <c r="AP2433" i="1"/>
  <c r="T2430" i="1"/>
  <c r="AJ2417" i="1"/>
  <c r="AE2411" i="1"/>
  <c r="AH2402" i="1"/>
  <c r="AU2393" i="1"/>
  <c r="AI2388" i="1"/>
  <c r="AH2387" i="1"/>
  <c r="AI2381" i="1"/>
  <c r="T2364" i="1"/>
  <c r="AN2360" i="1"/>
  <c r="AE2334" i="1"/>
  <c r="AH2328" i="1"/>
  <c r="AM2327" i="1"/>
  <c r="AN2326" i="1"/>
  <c r="AN2325" i="1"/>
  <c r="AI2324" i="1"/>
  <c r="AJ2323" i="1"/>
  <c r="AP2321" i="1"/>
  <c r="AR2306" i="1"/>
  <c r="AT2304" i="1"/>
  <c r="AL2304" i="1"/>
  <c r="AN2304" i="1"/>
  <c r="AM2305" i="1"/>
  <c r="AL2306" i="1"/>
  <c r="AJ2307" i="1"/>
  <c r="AH2308" i="1"/>
  <c r="AH2309" i="1"/>
  <c r="AO2304" i="1"/>
  <c r="AN2305" i="1"/>
  <c r="AN2306" i="1"/>
  <c r="AM2307" i="1"/>
  <c r="AI2308" i="1"/>
  <c r="AI2309" i="1"/>
  <c r="AU2305" i="1"/>
  <c r="AS2306" i="1"/>
  <c r="AR2307" i="1"/>
  <c r="AQ2308" i="1"/>
  <c r="AO2309" i="1"/>
  <c r="T2297" i="1"/>
  <c r="AU2295" i="1"/>
  <c r="T2295" i="1"/>
  <c r="AU2293" i="1"/>
  <c r="AS2292" i="1"/>
  <c r="AR2291" i="1"/>
  <c r="AQ2290" i="1"/>
  <c r="X2286" i="1"/>
  <c r="AC2286" i="1" s="1"/>
  <c r="X2282" i="1"/>
  <c r="AC2282" i="1" s="1"/>
  <c r="X2283" i="1"/>
  <c r="AC2283" i="1" s="1"/>
  <c r="X2284" i="1"/>
  <c r="AC2284" i="1" s="1"/>
  <c r="X2279" i="1"/>
  <c r="AC2279" i="1" s="1"/>
  <c r="AN2276" i="1"/>
  <c r="X2273" i="1"/>
  <c r="AC2273" i="1" s="1"/>
  <c r="AU2271" i="1"/>
  <c r="AJ2265" i="1"/>
  <c r="AE2264" i="1"/>
  <c r="AE2257" i="1"/>
  <c r="AE2256" i="1"/>
  <c r="AS2253" i="1"/>
  <c r="AT2253" i="1"/>
  <c r="AI2255" i="1"/>
  <c r="AS2250" i="1"/>
  <c r="AT2229" i="1"/>
  <c r="AQ2228" i="1"/>
  <c r="AK2216" i="1"/>
  <c r="AS2216" i="1"/>
  <c r="AU2219" i="1"/>
  <c r="AJ2218" i="1"/>
  <c r="AR2218" i="1"/>
  <c r="AE2208" i="1"/>
  <c r="AH2196" i="1"/>
  <c r="AT2189" i="1"/>
  <c r="AI2129" i="1"/>
  <c r="X2126" i="1"/>
  <c r="AC2126" i="1" s="1"/>
  <c r="AH2104" i="1"/>
  <c r="AS2101" i="1"/>
  <c r="AJ2101" i="1"/>
  <c r="AO2102" i="1"/>
  <c r="AK2101" i="1"/>
  <c r="AP2102" i="1"/>
  <c r="AL2101" i="1"/>
  <c r="AQ2102" i="1"/>
  <c r="AO2101" i="1"/>
  <c r="AS2102" i="1"/>
  <c r="AQ2101" i="1"/>
  <c r="AU2102" i="1"/>
  <c r="AH2101" i="1"/>
  <c r="AJ2102" i="1"/>
  <c r="AK1998" i="1"/>
  <c r="AP1998" i="1"/>
  <c r="AS1998" i="1"/>
  <c r="AJ2000" i="1"/>
  <c r="AS1999" i="1"/>
  <c r="AJ1977" i="1"/>
  <c r="AO1978" i="1"/>
  <c r="AL1977" i="1"/>
  <c r="AQ1978" i="1"/>
  <c r="AM1977" i="1"/>
  <c r="AU1978" i="1"/>
  <c r="AO1977" i="1"/>
  <c r="AS1977" i="1"/>
  <c r="AI1977" i="1"/>
  <c r="AL1978" i="1"/>
  <c r="X1967" i="1"/>
  <c r="AC1967" i="1" s="1"/>
  <c r="AJ1879" i="1"/>
  <c r="AQ1879" i="1"/>
  <c r="AP2557" i="1"/>
  <c r="X2539" i="1"/>
  <c r="AC2539" i="1" s="1"/>
  <c r="X2523" i="1"/>
  <c r="AC2523" i="1" s="1"/>
  <c r="AP2499" i="1"/>
  <c r="AS2488" i="1"/>
  <c r="X2470" i="1"/>
  <c r="AC2470" i="1" s="1"/>
  <c r="AJ2459" i="1"/>
  <c r="AE2446" i="1"/>
  <c r="T2433" i="1"/>
  <c r="AS2426" i="1"/>
  <c r="AP2423" i="1"/>
  <c r="AO2420" i="1"/>
  <c r="AP2413" i="1"/>
  <c r="X2413" i="1"/>
  <c r="AC2413" i="1" s="1"/>
  <c r="T2410" i="1"/>
  <c r="AI2400" i="1"/>
  <c r="X2400" i="1"/>
  <c r="AC2400" i="1" s="1"/>
  <c r="AE2389" i="1"/>
  <c r="T2385" i="1"/>
  <c r="AH2381" i="1"/>
  <c r="AR2374" i="1"/>
  <c r="AH2368" i="1"/>
  <c r="AU2363" i="1"/>
  <c r="AL2360" i="1"/>
  <c r="AE2354" i="1"/>
  <c r="T2354" i="1"/>
  <c r="AE2322" i="1"/>
  <c r="AP2275" i="1"/>
  <c r="AR2271" i="1"/>
  <c r="AH2270" i="1"/>
  <c r="T2267" i="1"/>
  <c r="AI2265" i="1"/>
  <c r="AR2241" i="1"/>
  <c r="X2242" i="1"/>
  <c r="AC2242" i="1" s="1"/>
  <c r="AO2228" i="1"/>
  <c r="AM2225" i="1"/>
  <c r="T2177" i="1"/>
  <c r="T2178" i="1"/>
  <c r="AE2071" i="1"/>
  <c r="AE2070" i="1"/>
  <c r="T2778" i="1"/>
  <c r="AM2707" i="1"/>
  <c r="AJ2695" i="1"/>
  <c r="AP2684" i="1"/>
  <c r="AI2683" i="1"/>
  <c r="AR2670" i="1"/>
  <c r="AM2668" i="1"/>
  <c r="AJ2659" i="1"/>
  <c r="AL2658" i="1"/>
  <c r="AI2653" i="1"/>
  <c r="AA2644" i="1"/>
  <c r="AA2641" i="1"/>
  <c r="AS2633" i="1"/>
  <c r="AM2626" i="1"/>
  <c r="AI2622" i="1"/>
  <c r="AR2614" i="1"/>
  <c r="AE2606" i="1"/>
  <c r="AQ2604" i="1"/>
  <c r="T2600" i="1"/>
  <c r="AK2587" i="1"/>
  <c r="AJ2586" i="1"/>
  <c r="AI2584" i="1"/>
  <c r="AL2583" i="1"/>
  <c r="AE2577" i="1"/>
  <c r="AJ2570" i="1"/>
  <c r="AA2569" i="1"/>
  <c r="AE2561" i="1"/>
  <c r="AO2557" i="1"/>
  <c r="AH2549" i="1"/>
  <c r="AE2541" i="1"/>
  <c r="AJ2527" i="1"/>
  <c r="T2518" i="1"/>
  <c r="AI2502" i="1"/>
  <c r="AJ2499" i="1"/>
  <c r="AR2496" i="1"/>
  <c r="AO2495" i="1"/>
  <c r="AI2494" i="1"/>
  <c r="AH2493" i="1"/>
  <c r="AE2492" i="1"/>
  <c r="AR2488" i="1"/>
  <c r="AU2483" i="1"/>
  <c r="X2480" i="1"/>
  <c r="AC2480" i="1" s="1"/>
  <c r="AS2476" i="1"/>
  <c r="AU2457" i="1"/>
  <c r="AP2455" i="1"/>
  <c r="X2439" i="1"/>
  <c r="AC2439" i="1" s="1"/>
  <c r="AE2437" i="1"/>
  <c r="AP2429" i="1"/>
  <c r="AJ2423" i="1"/>
  <c r="AP2419" i="1"/>
  <c r="X2419" i="1"/>
  <c r="AC2419" i="1" s="1"/>
  <c r="X2417" i="1"/>
  <c r="AC2417" i="1" s="1"/>
  <c r="AS2406" i="1"/>
  <c r="AP2403" i="1"/>
  <c r="X2397" i="1"/>
  <c r="AC2397" i="1" s="1"/>
  <c r="AS2393" i="1"/>
  <c r="AP2389" i="1"/>
  <c r="AE2387" i="1"/>
  <c r="T2378" i="1"/>
  <c r="AH2374" i="1"/>
  <c r="AI2368" i="1"/>
  <c r="AN2363" i="1"/>
  <c r="AO2357" i="1"/>
  <c r="T2357" i="1"/>
  <c r="X2351" i="1"/>
  <c r="AC2351" i="1" s="1"/>
  <c r="X2350" i="1"/>
  <c r="AC2350" i="1" s="1"/>
  <c r="X2348" i="1"/>
  <c r="AC2348" i="1" s="1"/>
  <c r="AI2327" i="1"/>
  <c r="AI2326" i="1"/>
  <c r="AK2323" i="1"/>
  <c r="AU2307" i="1"/>
  <c r="AO2306" i="1"/>
  <c r="AH2305" i="1"/>
  <c r="AU2297" i="1"/>
  <c r="AR2296" i="1"/>
  <c r="AQ2295" i="1"/>
  <c r="AR2294" i="1"/>
  <c r="AQ2293" i="1"/>
  <c r="AQ2292" i="1"/>
  <c r="AL2289" i="1"/>
  <c r="AH2289" i="1"/>
  <c r="AI2289" i="1"/>
  <c r="AJ2289" i="1"/>
  <c r="AH2290" i="1"/>
  <c r="AH2291" i="1"/>
  <c r="AQ2289" i="1"/>
  <c r="AO2290" i="1"/>
  <c r="AN2291" i="1"/>
  <c r="T2286" i="1"/>
  <c r="T2279" i="1"/>
  <c r="AO2277" i="1"/>
  <c r="X2274" i="1"/>
  <c r="AC2274" i="1" s="1"/>
  <c r="AQ2271" i="1"/>
  <c r="AO2267" i="1"/>
  <c r="AS2266" i="1"/>
  <c r="AH2265" i="1"/>
  <c r="AQ2254" i="1"/>
  <c r="AT2251" i="1"/>
  <c r="AP2250" i="1"/>
  <c r="AN2246" i="1"/>
  <c r="AN2240" i="1"/>
  <c r="AE2230" i="1"/>
  <c r="AR2229" i="1"/>
  <c r="AK2228" i="1"/>
  <c r="AJ2225" i="1"/>
  <c r="X2220" i="1"/>
  <c r="AC2220" i="1" s="1"/>
  <c r="X2208" i="1"/>
  <c r="AC2208" i="1" s="1"/>
  <c r="AO2199" i="1"/>
  <c r="AQ2189" i="1"/>
  <c r="AH2184" i="1"/>
  <c r="AR2182" i="1"/>
  <c r="AS2177" i="1"/>
  <c r="AQ2177" i="1"/>
  <c r="AP2175" i="1"/>
  <c r="X2168" i="1"/>
  <c r="AC2168" i="1" s="1"/>
  <c r="AS1886" i="1"/>
  <c r="AU1880" i="1"/>
  <c r="AH2819" i="1"/>
  <c r="AE2735" i="1"/>
  <c r="AJ2724" i="1"/>
  <c r="AO2684" i="1"/>
  <c r="AO2675" i="1"/>
  <c r="T2674" i="1"/>
  <c r="AI2668" i="1"/>
  <c r="AE2667" i="1"/>
  <c r="AH2662" i="1"/>
  <c r="AJ2660" i="1"/>
  <c r="AI2659" i="1"/>
  <c r="AK2658" i="1"/>
  <c r="AE2656" i="1"/>
  <c r="AT2634" i="1"/>
  <c r="AN2633" i="1"/>
  <c r="AA2630" i="1"/>
  <c r="AB2630" i="1" s="1"/>
  <c r="AC2630" i="1" s="1"/>
  <c r="AA2629" i="1"/>
  <c r="AH2622" i="1"/>
  <c r="AN2620" i="1"/>
  <c r="AL2614" i="1"/>
  <c r="AJ2608" i="1"/>
  <c r="AA2606" i="1"/>
  <c r="AJ2604" i="1"/>
  <c r="AA2597" i="1"/>
  <c r="AJ2587" i="1"/>
  <c r="AI2586" i="1"/>
  <c r="AK2583" i="1"/>
  <c r="AS2582" i="1"/>
  <c r="AI2570" i="1"/>
  <c r="AA2563" i="1"/>
  <c r="AB2563" i="1" s="1"/>
  <c r="AC2563" i="1" s="1"/>
  <c r="Y2560" i="1"/>
  <c r="AU2558" i="1"/>
  <c r="AN2557" i="1"/>
  <c r="AU2553" i="1"/>
  <c r="AI2546" i="1"/>
  <c r="AE2532" i="1"/>
  <c r="AE2507" i="1"/>
  <c r="AO2496" i="1"/>
  <c r="AJ2495" i="1"/>
  <c r="AH2494" i="1"/>
  <c r="AH2488" i="1"/>
  <c r="X2483" i="1"/>
  <c r="AC2483" i="1" s="1"/>
  <c r="AQ2476" i="1"/>
  <c r="AP2457" i="1"/>
  <c r="X2445" i="1"/>
  <c r="AC2445" i="1" s="1"/>
  <c r="AE2443" i="1"/>
  <c r="AS2432" i="1"/>
  <c r="AJ2429" i="1"/>
  <c r="AU2426" i="1"/>
  <c r="AE2420" i="1"/>
  <c r="AO2406" i="1"/>
  <c r="AJ2403" i="1"/>
  <c r="T2397" i="1"/>
  <c r="AR2393" i="1"/>
  <c r="AR2383" i="1"/>
  <c r="X2383" i="1"/>
  <c r="AC2383" i="1" s="1"/>
  <c r="X2372" i="1"/>
  <c r="AC2372" i="1" s="1"/>
  <c r="AE2368" i="1"/>
  <c r="X2360" i="1"/>
  <c r="AC2360" i="1" s="1"/>
  <c r="AU2351" i="1"/>
  <c r="X2346" i="1"/>
  <c r="AC2346" i="1" s="1"/>
  <c r="X2344" i="1"/>
  <c r="AC2344" i="1" s="1"/>
  <c r="X2341" i="1"/>
  <c r="AC2341" i="1" s="1"/>
  <c r="AL2325" i="1"/>
  <c r="AI2325" i="1"/>
  <c r="AJ2325" i="1"/>
  <c r="AH2326" i="1"/>
  <c r="AE2324" i="1"/>
  <c r="AL2323" i="1"/>
  <c r="AO2323" i="1"/>
  <c r="AL2324" i="1"/>
  <c r="AQ2323" i="1"/>
  <c r="AN2324" i="1"/>
  <c r="X2320" i="1"/>
  <c r="AC2320" i="1" s="1"/>
  <c r="X2312" i="1"/>
  <c r="AC2312" i="1" s="1"/>
  <c r="T2309" i="1"/>
  <c r="AQ2307" i="1"/>
  <c r="AI2306" i="1"/>
  <c r="X2302" i="1"/>
  <c r="AC2302" i="1" s="1"/>
  <c r="AS2298" i="1"/>
  <c r="AR2297" i="1"/>
  <c r="AQ2296" i="1"/>
  <c r="AP2295" i="1"/>
  <c r="AQ2294" i="1"/>
  <c r="AO2293" i="1"/>
  <c r="AO2292" i="1"/>
  <c r="AO2291" i="1"/>
  <c r="AI2290" i="1"/>
  <c r="X2287" i="1"/>
  <c r="AC2287" i="1" s="1"/>
  <c r="AU2285" i="1"/>
  <c r="T2284" i="1"/>
  <c r="AS2282" i="1"/>
  <c r="AS2278" i="1"/>
  <c r="AN2277" i="1"/>
  <c r="AS2272" i="1"/>
  <c r="AM2271" i="1"/>
  <c r="AR2266" i="1"/>
  <c r="AR2261" i="1"/>
  <c r="AL2254" i="1"/>
  <c r="AS2251" i="1"/>
  <c r="AK2248" i="1"/>
  <c r="AL2246" i="1"/>
  <c r="AE2241" i="1"/>
  <c r="AH2234" i="1"/>
  <c r="X2236" i="1"/>
  <c r="AC2236" i="1" s="1"/>
  <c r="AP2229" i="1"/>
  <c r="AI2228" i="1"/>
  <c r="AO2227" i="1"/>
  <c r="AS2227" i="1"/>
  <c r="AN2226" i="1"/>
  <c r="AS2226" i="1"/>
  <c r="AT2226" i="1"/>
  <c r="AN2225" i="1"/>
  <c r="T2213" i="1"/>
  <c r="AH2211" i="1"/>
  <c r="AK2193" i="1"/>
  <c r="AO2189" i="1"/>
  <c r="AJ2175" i="1"/>
  <c r="T2171" i="1"/>
  <c r="T2172" i="1"/>
  <c r="T2146" i="1"/>
  <c r="AE2121" i="1"/>
  <c r="AK2022" i="1"/>
  <c r="AO2017" i="1"/>
  <c r="AI1907" i="1"/>
  <c r="AH1887" i="1"/>
  <c r="AJ1887" i="1"/>
  <c r="AK1887" i="1"/>
  <c r="AM1887" i="1"/>
  <c r="AN1888" i="1"/>
  <c r="AU1887" i="1"/>
  <c r="AN2675" i="1"/>
  <c r="AA2672" i="1"/>
  <c r="AE2663" i="1"/>
  <c r="AE2660" i="1"/>
  <c r="AH2659" i="1"/>
  <c r="Y2644" i="1"/>
  <c r="Y2639" i="1"/>
  <c r="AB2639" i="1" s="1"/>
  <c r="AC2639" i="1" s="1"/>
  <c r="AS2634" i="1"/>
  <c r="AA2625" i="1"/>
  <c r="AE2619" i="1"/>
  <c r="AK2614" i="1"/>
  <c r="Y2611" i="1"/>
  <c r="AB2611" i="1" s="1"/>
  <c r="AC2611" i="1" s="1"/>
  <c r="AA2613" i="1"/>
  <c r="AI2608" i="1"/>
  <c r="AI2604" i="1"/>
  <c r="AE2602" i="1"/>
  <c r="AS2589" i="1"/>
  <c r="AA2590" i="1"/>
  <c r="AH2586" i="1"/>
  <c r="AJ2583" i="1"/>
  <c r="AH2570" i="1"/>
  <c r="AK2557" i="1"/>
  <c r="AR2553" i="1"/>
  <c r="AT2542" i="1"/>
  <c r="AS2514" i="1"/>
  <c r="AE2514" i="1"/>
  <c r="AE2499" i="1"/>
  <c r="AL2496" i="1"/>
  <c r="AJ2487" i="1"/>
  <c r="AH2476" i="1"/>
  <c r="AO2457" i="1"/>
  <c r="AO2447" i="1"/>
  <c r="AE2426" i="1"/>
  <c r="X2425" i="1"/>
  <c r="AC2425" i="1" s="1"/>
  <c r="AP2405" i="1"/>
  <c r="X2404" i="1"/>
  <c r="AC2404" i="1" s="1"/>
  <c r="AH2403" i="1"/>
  <c r="AQ2396" i="1"/>
  <c r="T2383" i="1"/>
  <c r="T2373" i="1"/>
  <c r="AE2371" i="1"/>
  <c r="X2370" i="1"/>
  <c r="AC2370" i="1" s="1"/>
  <c r="T2367" i="1"/>
  <c r="AE2363" i="1"/>
  <c r="T2362" i="1"/>
  <c r="AP2357" i="1"/>
  <c r="AR2351" i="1"/>
  <c r="T2349" i="1"/>
  <c r="T2348" i="1"/>
  <c r="X2334" i="1"/>
  <c r="AC2334" i="1" s="1"/>
  <c r="AE2326" i="1"/>
  <c r="X2317" i="1"/>
  <c r="AC2317" i="1" s="1"/>
  <c r="AS2308" i="1"/>
  <c r="AO2307" i="1"/>
  <c r="AE2305" i="1"/>
  <c r="AR2298" i="1"/>
  <c r="AQ2297" i="1"/>
  <c r="AO2296" i="1"/>
  <c r="AO2295" i="1"/>
  <c r="AO2294" i="1"/>
  <c r="AN2293" i="1"/>
  <c r="AE2291" i="1"/>
  <c r="AT2285" i="1"/>
  <c r="AU2283" i="1"/>
  <c r="AR2282" i="1"/>
  <c r="AR2278" i="1"/>
  <c r="T2274" i="1"/>
  <c r="AJ2271" i="1"/>
  <c r="AI2266" i="1"/>
  <c r="AJ2261" i="1"/>
  <c r="AI2250" i="1"/>
  <c r="AH2252" i="1"/>
  <c r="AI2252" i="1"/>
  <c r="AL2251" i="1"/>
  <c r="T2234" i="1"/>
  <c r="T2233" i="1"/>
  <c r="AO2229" i="1"/>
  <c r="AT2219" i="1"/>
  <c r="X2218" i="1"/>
  <c r="AC2218" i="1" s="1"/>
  <c r="AO2208" i="1"/>
  <c r="AU2197" i="1"/>
  <c r="AK2189" i="1"/>
  <c r="AE2182" i="1"/>
  <c r="AH2182" i="1"/>
  <c r="AJ2184" i="1"/>
  <c r="AL2184" i="1"/>
  <c r="AN2184" i="1"/>
  <c r="AK2183" i="1"/>
  <c r="AP2184" i="1"/>
  <c r="AO2183" i="1"/>
  <c r="AQ2184" i="1"/>
  <c r="AQ2183" i="1"/>
  <c r="AS2183" i="1"/>
  <c r="AI2182" i="1"/>
  <c r="AU2182" i="1"/>
  <c r="AH2177" i="1"/>
  <c r="AI2179" i="1"/>
  <c r="AJ2179" i="1"/>
  <c r="AR2179" i="1"/>
  <c r="AU2179" i="1"/>
  <c r="AH2178" i="1"/>
  <c r="AQ2178" i="1"/>
  <c r="AK2177" i="1"/>
  <c r="AS2171" i="1"/>
  <c r="AL2159" i="1"/>
  <c r="AI2145" i="1"/>
  <c r="AJ2145" i="1"/>
  <c r="AN2145" i="1"/>
  <c r="AL2147" i="1"/>
  <c r="AN2147" i="1"/>
  <c r="AJ2146" i="1"/>
  <c r="AE2143" i="1"/>
  <c r="X2104" i="1"/>
  <c r="AC2104" i="1" s="1"/>
  <c r="T2084" i="1"/>
  <c r="T2083" i="1"/>
  <c r="T2085" i="1"/>
  <c r="AN1897" i="1"/>
  <c r="T2613" i="1"/>
  <c r="AO2607" i="1"/>
  <c r="AE2599" i="1"/>
  <c r="Y2596" i="1"/>
  <c r="AE2591" i="1"/>
  <c r="AI2587" i="1"/>
  <c r="AI2583" i="1"/>
  <c r="AI2574" i="1"/>
  <c r="Y2576" i="1"/>
  <c r="AJ2557" i="1"/>
  <c r="AS2542" i="1"/>
  <c r="AE2537" i="1"/>
  <c r="AE2530" i="1"/>
  <c r="AE2527" i="1"/>
  <c r="AI2524" i="1"/>
  <c r="AE2517" i="1"/>
  <c r="AU2489" i="1"/>
  <c r="AE2488" i="1"/>
  <c r="AR2485" i="1"/>
  <c r="AJ2475" i="1"/>
  <c r="X2471" i="1"/>
  <c r="AC2471" i="1" s="1"/>
  <c r="AE2466" i="1"/>
  <c r="AU2461" i="1"/>
  <c r="AH2457" i="1"/>
  <c r="AJ2447" i="1"/>
  <c r="AP2431" i="1"/>
  <c r="X2431" i="1"/>
  <c r="AC2431" i="1" s="1"/>
  <c r="AS2418" i="1"/>
  <c r="AE2409" i="1"/>
  <c r="X2409" i="1"/>
  <c r="AC2409" i="1" s="1"/>
  <c r="AE2406" i="1"/>
  <c r="AE2399" i="1"/>
  <c r="AR2394" i="1"/>
  <c r="AO2382" i="1"/>
  <c r="AE2377" i="1"/>
  <c r="AR2372" i="1"/>
  <c r="AR2366" i="1"/>
  <c r="AN2361" i="1"/>
  <c r="AQ2351" i="1"/>
  <c r="AS2350" i="1"/>
  <c r="AU2349" i="1"/>
  <c r="AS2348" i="1"/>
  <c r="AU2347" i="1"/>
  <c r="T2342" i="1"/>
  <c r="AU2341" i="1"/>
  <c r="T2340" i="1"/>
  <c r="X2338" i="1"/>
  <c r="AC2338" i="1" s="1"/>
  <c r="X2333" i="1"/>
  <c r="AC2333" i="1" s="1"/>
  <c r="AE2327" i="1"/>
  <c r="X2316" i="1"/>
  <c r="AC2316" i="1" s="1"/>
  <c r="AU2309" i="1"/>
  <c r="AR2308" i="1"/>
  <c r="AP2305" i="1"/>
  <c r="T2302" i="1"/>
  <c r="AN2295" i="1"/>
  <c r="AN2294" i="1"/>
  <c r="AM2293" i="1"/>
  <c r="AL2292" i="1"/>
  <c r="AP2285" i="1"/>
  <c r="AS2284" i="1"/>
  <c r="AR2283" i="1"/>
  <c r="AQ2282" i="1"/>
  <c r="AL2277" i="1"/>
  <c r="AH2277" i="1"/>
  <c r="AI2277" i="1"/>
  <c r="AH2278" i="1"/>
  <c r="AH2279" i="1"/>
  <c r="AJ2277" i="1"/>
  <c r="AI2278" i="1"/>
  <c r="AI2279" i="1"/>
  <c r="AQ2277" i="1"/>
  <c r="AQ2278" i="1"/>
  <c r="AO2279" i="1"/>
  <c r="AN2280" i="1"/>
  <c r="AQ2272" i="1"/>
  <c r="AI2271" i="1"/>
  <c r="AH2266" i="1"/>
  <c r="AI2261" i="1"/>
  <c r="X2259" i="1"/>
  <c r="AC2259" i="1" s="1"/>
  <c r="T2247" i="1"/>
  <c r="X2232" i="1"/>
  <c r="AC2232" i="1" s="1"/>
  <c r="AT2232" i="1"/>
  <c r="AN2229" i="1"/>
  <c r="T2224" i="1"/>
  <c r="AQ2219" i="1"/>
  <c r="AN2208" i="1"/>
  <c r="AR2197" i="1"/>
  <c r="T2191" i="1"/>
  <c r="AE2160" i="1"/>
  <c r="AL2158" i="1"/>
  <c r="AQ2119" i="1"/>
  <c r="T2099" i="1"/>
  <c r="T2100" i="1"/>
  <c r="T2097" i="1"/>
  <c r="T2067" i="1"/>
  <c r="AP2064" i="1"/>
  <c r="AQ2064" i="1"/>
  <c r="AK2024" i="1"/>
  <c r="AL2024" i="1"/>
  <c r="AN2023" i="1"/>
  <c r="AT2023" i="1"/>
  <c r="AU2022" i="1"/>
  <c r="AO2025" i="1"/>
  <c r="AQ2025" i="1"/>
  <c r="AR2025" i="1"/>
  <c r="AT2025" i="1"/>
  <c r="AJ2024" i="1"/>
  <c r="AI1909" i="1"/>
  <c r="AM1897" i="1"/>
  <c r="T2629" i="1"/>
  <c r="Y2561" i="1"/>
  <c r="AI2557" i="1"/>
  <c r="Y2554" i="1"/>
  <c r="Y2549" i="1"/>
  <c r="AL2542" i="1"/>
  <c r="AI2512" i="1"/>
  <c r="AE2495" i="1"/>
  <c r="AR2489" i="1"/>
  <c r="AJ2473" i="1"/>
  <c r="T2471" i="1"/>
  <c r="AH2463" i="1"/>
  <c r="AS2444" i="1"/>
  <c r="AJ2441" i="1"/>
  <c r="AL2435" i="1"/>
  <c r="AP2411" i="1"/>
  <c r="AN2372" i="1"/>
  <c r="T2370" i="1"/>
  <c r="AN2366" i="1"/>
  <c r="AI2361" i="1"/>
  <c r="AP2351" i="1"/>
  <c r="AR2350" i="1"/>
  <c r="AR2349" i="1"/>
  <c r="AR2348" i="1"/>
  <c r="AR2347" i="1"/>
  <c r="AS2346" i="1"/>
  <c r="AU2345" i="1"/>
  <c r="AS2344" i="1"/>
  <c r="AU2343" i="1"/>
  <c r="AS2342" i="1"/>
  <c r="AR2341" i="1"/>
  <c r="AS2340" i="1"/>
  <c r="AU2339" i="1"/>
  <c r="T2339" i="1"/>
  <c r="T2317" i="1"/>
  <c r="T2315" i="1"/>
  <c r="AS2310" i="1"/>
  <c r="AR2309" i="1"/>
  <c r="AO2308" i="1"/>
  <c r="AI2307" i="1"/>
  <c r="AO2298" i="1"/>
  <c r="AN2297" i="1"/>
  <c r="AL2296" i="1"/>
  <c r="AM2295" i="1"/>
  <c r="AL2294" i="1"/>
  <c r="AJ2293" i="1"/>
  <c r="AH2292" i="1"/>
  <c r="AO2285" i="1"/>
  <c r="AR2284" i="1"/>
  <c r="AQ2283" i="1"/>
  <c r="AO2282" i="1"/>
  <c r="AS2280" i="1"/>
  <c r="AR2279" i="1"/>
  <c r="AN2278" i="1"/>
  <c r="X2275" i="1"/>
  <c r="AC2275" i="1" s="1"/>
  <c r="AR2273" i="1"/>
  <c r="AH2272" i="1"/>
  <c r="AH2271" i="1"/>
  <c r="AR2267" i="1"/>
  <c r="AP2265" i="1"/>
  <c r="X2264" i="1"/>
  <c r="AC2264" i="1" s="1"/>
  <c r="AS2262" i="1"/>
  <c r="T2256" i="1"/>
  <c r="AQ2253" i="1"/>
  <c r="X2253" i="1"/>
  <c r="AC2253" i="1" s="1"/>
  <c r="AE2238" i="1"/>
  <c r="AS2232" i="1"/>
  <c r="AL2229" i="1"/>
  <c r="AS2223" i="1"/>
  <c r="AO2219" i="1"/>
  <c r="AS2217" i="1"/>
  <c r="AE2206" i="1"/>
  <c r="AO2202" i="1"/>
  <c r="AK2192" i="1"/>
  <c r="AQ2190" i="1"/>
  <c r="AH2171" i="1"/>
  <c r="AI2173" i="1"/>
  <c r="AJ2173" i="1"/>
  <c r="AR2173" i="1"/>
  <c r="AU2173" i="1"/>
  <c r="AH2172" i="1"/>
  <c r="AQ2172" i="1"/>
  <c r="AK2171" i="1"/>
  <c r="AL2166" i="1"/>
  <c r="AI2167" i="1"/>
  <c r="AJ2167" i="1"/>
  <c r="AR2167" i="1"/>
  <c r="AU2167" i="1"/>
  <c r="AH2166" i="1"/>
  <c r="AQ2166" i="1"/>
  <c r="AH2160" i="1"/>
  <c r="AO2161" i="1"/>
  <c r="AL2160" i="1"/>
  <c r="AQ2161" i="1"/>
  <c r="AO2160" i="1"/>
  <c r="AU2161" i="1"/>
  <c r="AH2159" i="1"/>
  <c r="AP2160" i="1"/>
  <c r="AK2159" i="1"/>
  <c r="AS2160" i="1"/>
  <c r="AN2159" i="1"/>
  <c r="AU2160" i="1"/>
  <c r="AQ2159" i="1"/>
  <c r="AO2158" i="1"/>
  <c r="AR2158" i="1"/>
  <c r="AT2158" i="1"/>
  <c r="AI2161" i="1"/>
  <c r="AH2152" i="1"/>
  <c r="X2132" i="1"/>
  <c r="AC2132" i="1" s="1"/>
  <c r="T2093" i="1"/>
  <c r="T2091" i="1"/>
  <c r="AE2061" i="1"/>
  <c r="AO1911" i="1"/>
  <c r="AI1911" i="1"/>
  <c r="AJ1912" i="1"/>
  <c r="Y2668" i="1"/>
  <c r="AB2668" i="1" s="1"/>
  <c r="AC2668" i="1" s="1"/>
  <c r="AJ2663" i="1"/>
  <c r="Y2664" i="1"/>
  <c r="Y2661" i="1"/>
  <c r="AE2658" i="1"/>
  <c r="AM2658" i="1"/>
  <c r="AA2656" i="1"/>
  <c r="AM2634" i="1"/>
  <c r="AB2623" i="1"/>
  <c r="AC2623" i="1" s="1"/>
  <c r="AK2564" i="1"/>
  <c r="AI2558" i="1"/>
  <c r="AE2535" i="1"/>
  <c r="AI2528" i="1"/>
  <c r="AE2512" i="1"/>
  <c r="X2508" i="1"/>
  <c r="AC2508" i="1" s="1"/>
  <c r="AE2505" i="1"/>
  <c r="AO2500" i="1"/>
  <c r="AQ2497" i="1"/>
  <c r="X2466" i="1"/>
  <c r="AC2466" i="1" s="1"/>
  <c r="AQ2458" i="1"/>
  <c r="AE2457" i="1"/>
  <c r="AO2444" i="1"/>
  <c r="AU2438" i="1"/>
  <c r="AS2424" i="1"/>
  <c r="AJ2421" i="1"/>
  <c r="AU2418" i="1"/>
  <c r="AS2404" i="1"/>
  <c r="X2403" i="1"/>
  <c r="AC2403" i="1" s="1"/>
  <c r="AN2394" i="1"/>
  <c r="X2387" i="1"/>
  <c r="AC2387" i="1" s="1"/>
  <c r="AQ2385" i="1"/>
  <c r="AL2372" i="1"/>
  <c r="AU2369" i="1"/>
  <c r="X2366" i="1"/>
  <c r="AC2366" i="1" s="1"/>
  <c r="X2354" i="1"/>
  <c r="AC2354" i="1" s="1"/>
  <c r="AO2351" i="1"/>
  <c r="AQ2350" i="1"/>
  <c r="AQ2349" i="1"/>
  <c r="AQ2348" i="1"/>
  <c r="AQ2347" i="1"/>
  <c r="AR2346" i="1"/>
  <c r="AR2345" i="1"/>
  <c r="AR2344" i="1"/>
  <c r="AR2343" i="1"/>
  <c r="AR2342" i="1"/>
  <c r="AQ2341" i="1"/>
  <c r="AR2340" i="1"/>
  <c r="AR2339" i="1"/>
  <c r="X2329" i="1"/>
  <c r="AC2329" i="1" s="1"/>
  <c r="AR2317" i="1"/>
  <c r="AS2316" i="1"/>
  <c r="AR2315" i="1"/>
  <c r="T2313" i="1"/>
  <c r="AU2311" i="1"/>
  <c r="AR2310" i="1"/>
  <c r="AQ2309" i="1"/>
  <c r="AN2308" i="1"/>
  <c r="AH2307" i="1"/>
  <c r="X2304" i="1"/>
  <c r="AC2304" i="1" s="1"/>
  <c r="AQ2301" i="1"/>
  <c r="AN2298" i="1"/>
  <c r="AM2297" i="1"/>
  <c r="AI2296" i="1"/>
  <c r="AJ2295" i="1"/>
  <c r="AI2294" i="1"/>
  <c r="AT2292" i="1"/>
  <c r="AI2292" i="1"/>
  <c r="AI2293" i="1"/>
  <c r="AH2294" i="1"/>
  <c r="AH2295" i="1"/>
  <c r="AN2285" i="1"/>
  <c r="AQ2284" i="1"/>
  <c r="AO2283" i="1"/>
  <c r="AN2282" i="1"/>
  <c r="AR2280" i="1"/>
  <c r="AQ2279" i="1"/>
  <c r="AL2278" i="1"/>
  <c r="AT2272" i="1"/>
  <c r="AI2272" i="1"/>
  <c r="AJ2273" i="1"/>
  <c r="AI2274" i="1"/>
  <c r="AJ2275" i="1"/>
  <c r="AH2276" i="1"/>
  <c r="AN2272" i="1"/>
  <c r="AM2273" i="1"/>
  <c r="AN2274" i="1"/>
  <c r="AM2275" i="1"/>
  <c r="AI2276" i="1"/>
  <c r="AO2272" i="1"/>
  <c r="AN2273" i="1"/>
  <c r="AO2274" i="1"/>
  <c r="AN2275" i="1"/>
  <c r="AL2276" i="1"/>
  <c r="AU2275" i="1"/>
  <c r="AR2276" i="1"/>
  <c r="X2269" i="1"/>
  <c r="AC2269" i="1" s="1"/>
  <c r="X2271" i="1"/>
  <c r="AC2271" i="1" s="1"/>
  <c r="AJ2267" i="1"/>
  <c r="AN2262" i="1"/>
  <c r="AK2261" i="1"/>
  <c r="AM2261" i="1"/>
  <c r="AO2262" i="1"/>
  <c r="AN2263" i="1"/>
  <c r="AN2261" i="1"/>
  <c r="AQ2262" i="1"/>
  <c r="AO2263" i="1"/>
  <c r="AQ2261" i="1"/>
  <c r="AR2262" i="1"/>
  <c r="AP2263" i="1"/>
  <c r="AJ2259" i="1"/>
  <c r="T2253" i="1"/>
  <c r="AO2232" i="1"/>
  <c r="AI2219" i="1"/>
  <c r="AP2190" i="1"/>
  <c r="AS2180" i="1"/>
  <c r="AO2156" i="1"/>
  <c r="AO2119" i="1"/>
  <c r="AU2119" i="1"/>
  <c r="AJ2120" i="1"/>
  <c r="AN2120" i="1"/>
  <c r="AP2119" i="1"/>
  <c r="AT2120" i="1"/>
  <c r="AH2113" i="1"/>
  <c r="T2105" i="1"/>
  <c r="AQ2090" i="1"/>
  <c r="AR2078" i="1"/>
  <c r="AL2078" i="1"/>
  <c r="AN2078" i="1"/>
  <c r="AO2078" i="1"/>
  <c r="AP2078" i="1"/>
  <c r="AQ2078" i="1"/>
  <c r="AS2078" i="1"/>
  <c r="AT2078" i="1"/>
  <c r="AU2078" i="1"/>
  <c r="AJ2078" i="1"/>
  <c r="AL1989" i="1"/>
  <c r="AJ1974" i="1"/>
  <c r="AQ1975" i="1"/>
  <c r="AO1974" i="1"/>
  <c r="AQ1974" i="1"/>
  <c r="AS1974" i="1"/>
  <c r="AH1975" i="1"/>
  <c r="AJ1975" i="1"/>
  <c r="AL1974" i="1"/>
  <c r="AJ1972" i="1"/>
  <c r="AJ1973" i="1"/>
  <c r="AO1913" i="1"/>
  <c r="AQ1913" i="1"/>
  <c r="AS1913" i="1"/>
  <c r="AU1913" i="1"/>
  <c r="AI1913" i="1"/>
  <c r="AJ1913" i="1"/>
  <c r="AL1913" i="1"/>
  <c r="AM1913" i="1"/>
  <c r="AN1913" i="1"/>
  <c r="AH1913" i="1"/>
  <c r="AE2558" i="1"/>
  <c r="AB2555" i="1"/>
  <c r="AC2555" i="1" s="1"/>
  <c r="AU2543" i="1"/>
  <c r="AE2542" i="1"/>
  <c r="AH2523" i="1"/>
  <c r="AT2508" i="1"/>
  <c r="AI2500" i="1"/>
  <c r="AP2451" i="1"/>
  <c r="AO2424" i="1"/>
  <c r="AP2407" i="1"/>
  <c r="AO2404" i="1"/>
  <c r="AE2382" i="1"/>
  <c r="AN2351" i="1"/>
  <c r="AO2350" i="1"/>
  <c r="AO2349" i="1"/>
  <c r="AO2348" i="1"/>
  <c r="AO2347" i="1"/>
  <c r="T2337" i="1"/>
  <c r="AU2329" i="1"/>
  <c r="T2321" i="1"/>
  <c r="AS2312" i="1"/>
  <c r="AR2311" i="1"/>
  <c r="AQ2310" i="1"/>
  <c r="AP2309" i="1"/>
  <c r="AO2301" i="1"/>
  <c r="AP2293" i="1"/>
  <c r="AE2292" i="1"/>
  <c r="AM2285" i="1"/>
  <c r="AO2284" i="1"/>
  <c r="AN2283" i="1"/>
  <c r="AL2282" i="1"/>
  <c r="AO2273" i="1"/>
  <c r="AE2272" i="1"/>
  <c r="T2269" i="1"/>
  <c r="AI2267" i="1"/>
  <c r="T2264" i="1"/>
  <c r="AI2262" i="1"/>
  <c r="AE2259" i="1"/>
  <c r="AK2256" i="1"/>
  <c r="AR2258" i="1"/>
  <c r="AU2242" i="1"/>
  <c r="AT2235" i="1"/>
  <c r="T2231" i="1"/>
  <c r="T2230" i="1"/>
  <c r="AQ2229" i="1"/>
  <c r="AI2229" i="1"/>
  <c r="AK2223" i="1"/>
  <c r="AI2223" i="1"/>
  <c r="AJ2223" i="1"/>
  <c r="AT2195" i="1"/>
  <c r="T2196" i="1"/>
  <c r="AL2190" i="1"/>
  <c r="AO2180" i="1"/>
  <c r="T2134" i="1"/>
  <c r="T2135" i="1"/>
  <c r="AO2074" i="1"/>
  <c r="AQ2074" i="1"/>
  <c r="AO2072" i="1"/>
  <c r="AI2029" i="1"/>
  <c r="AH2031" i="1"/>
  <c r="AL2030" i="1"/>
  <c r="AN2030" i="1"/>
  <c r="AU2029" i="1"/>
  <c r="AE1957" i="1"/>
  <c r="AE1956" i="1"/>
  <c r="Y2552" i="1"/>
  <c r="T2541" i="1"/>
  <c r="X2474" i="1"/>
  <c r="AC2474" i="1" s="1"/>
  <c r="AH2401" i="1"/>
  <c r="T2360" i="1"/>
  <c r="AM2351" i="1"/>
  <c r="AN2350" i="1"/>
  <c r="AN2349" i="1"/>
  <c r="AN2348" i="1"/>
  <c r="AN2347" i="1"/>
  <c r="AR2329" i="1"/>
  <c r="AP2307" i="1"/>
  <c r="AE2307" i="1"/>
  <c r="T2304" i="1"/>
  <c r="AO2302" i="1"/>
  <c r="AN2301" i="1"/>
  <c r="AK2285" i="1"/>
  <c r="AN2284" i="1"/>
  <c r="AM2283" i="1"/>
  <c r="AI2282" i="1"/>
  <c r="AE2278" i="1"/>
  <c r="AS2274" i="1"/>
  <c r="AI2273" i="1"/>
  <c r="AS2268" i="1"/>
  <c r="AH2267" i="1"/>
  <c r="AR2263" i="1"/>
  <c r="AH2262" i="1"/>
  <c r="AQ2242" i="1"/>
  <c r="AO2235" i="1"/>
  <c r="AK2232" i="1"/>
  <c r="AI2234" i="1"/>
  <c r="AO2234" i="1"/>
  <c r="AM2233" i="1"/>
  <c r="AJ2236" i="1"/>
  <c r="AE2223" i="1"/>
  <c r="AE2216" i="1"/>
  <c r="X2212" i="1"/>
  <c r="AC2212" i="1" s="1"/>
  <c r="AH2195" i="1"/>
  <c r="AP2196" i="1"/>
  <c r="AQ2196" i="1"/>
  <c r="AK2195" i="1"/>
  <c r="AO2195" i="1"/>
  <c r="AQ2195" i="1"/>
  <c r="AS2195" i="1"/>
  <c r="AK2180" i="1"/>
  <c r="T2179" i="1"/>
  <c r="AE2100" i="1"/>
  <c r="AE2097" i="1"/>
  <c r="AE2099" i="1"/>
  <c r="AE2098" i="1"/>
  <c r="AH2615" i="1"/>
  <c r="AB2604" i="1"/>
  <c r="AC2604" i="1" s="1"/>
  <c r="AH2599" i="1"/>
  <c r="AO2588" i="1"/>
  <c r="AB2586" i="1"/>
  <c r="AC2586" i="1" s="1"/>
  <c r="AB2584" i="1"/>
  <c r="AC2584" i="1" s="1"/>
  <c r="AA2567" i="1"/>
  <c r="X2546" i="1"/>
  <c r="AC2546" i="1" s="1"/>
  <c r="AQ2543" i="1"/>
  <c r="T2539" i="1"/>
  <c r="AU2525" i="1"/>
  <c r="AE2500" i="1"/>
  <c r="X2491" i="1"/>
  <c r="AC2491" i="1" s="1"/>
  <c r="AO2462" i="1"/>
  <c r="AJ2457" i="1"/>
  <c r="AP2445" i="1"/>
  <c r="AU2430" i="1"/>
  <c r="T2400" i="1"/>
  <c r="AE2396" i="1"/>
  <c r="AN2389" i="1"/>
  <c r="X2389" i="1"/>
  <c r="AC2389" i="1" s="1"/>
  <c r="AS2386" i="1"/>
  <c r="T2368" i="1"/>
  <c r="AL2364" i="1"/>
  <c r="AJ2351" i="1"/>
  <c r="AL2350" i="1"/>
  <c r="AM2349" i="1"/>
  <c r="AL2348" i="1"/>
  <c r="AM2347" i="1"/>
  <c r="AN2346" i="1"/>
  <c r="AN2345" i="1"/>
  <c r="AN2344" i="1"/>
  <c r="AN2343" i="1"/>
  <c r="AN2342" i="1"/>
  <c r="AN2341" i="1"/>
  <c r="AN2340" i="1"/>
  <c r="AO2339" i="1"/>
  <c r="AQ2338" i="1"/>
  <c r="AR2337" i="1"/>
  <c r="AR2336" i="1"/>
  <c r="AQ2329" i="1"/>
  <c r="X2327" i="1"/>
  <c r="AC2327" i="1" s="1"/>
  <c r="X2326" i="1"/>
  <c r="AC2326" i="1" s="1"/>
  <c r="X2323" i="1"/>
  <c r="AC2323" i="1" s="1"/>
  <c r="AU2321" i="1"/>
  <c r="AO2320" i="1"/>
  <c r="AM2319" i="1"/>
  <c r="AN2318" i="1"/>
  <c r="AO2317" i="1"/>
  <c r="AO2316" i="1"/>
  <c r="AN2315" i="1"/>
  <c r="AQ2313" i="1"/>
  <c r="AQ2312" i="1"/>
  <c r="AO2311" i="1"/>
  <c r="AL2310" i="1"/>
  <c r="AM2309" i="1"/>
  <c r="X2305" i="1"/>
  <c r="AC2305" i="1" s="1"/>
  <c r="AU2303" i="1"/>
  <c r="AN2302" i="1"/>
  <c r="AM2301" i="1"/>
  <c r="AH2298" i="1"/>
  <c r="AH2297" i="1"/>
  <c r="AE2295" i="1"/>
  <c r="AQ2287" i="1"/>
  <c r="AJ2285" i="1"/>
  <c r="AL2284" i="1"/>
  <c r="AJ2283" i="1"/>
  <c r="AL2280" i="1"/>
  <c r="AJ2279" i="1"/>
  <c r="AR2274" i="1"/>
  <c r="AH2273" i="1"/>
  <c r="AN2268" i="1"/>
  <c r="AK2267" i="1"/>
  <c r="AM2267" i="1"/>
  <c r="AO2268" i="1"/>
  <c r="AN2269" i="1"/>
  <c r="AO2270" i="1"/>
  <c r="AN2271" i="1"/>
  <c r="AN2267" i="1"/>
  <c r="AQ2268" i="1"/>
  <c r="AO2269" i="1"/>
  <c r="AQ2270" i="1"/>
  <c r="AO2271" i="1"/>
  <c r="AQ2267" i="1"/>
  <c r="AR2268" i="1"/>
  <c r="AQ2269" i="1"/>
  <c r="AR2270" i="1"/>
  <c r="AP2271" i="1"/>
  <c r="AQ2263" i="1"/>
  <c r="AO2261" i="1"/>
  <c r="AO2255" i="1"/>
  <c r="AM2252" i="1"/>
  <c r="X2243" i="1"/>
  <c r="AC2243" i="1" s="1"/>
  <c r="X2237" i="1"/>
  <c r="AC2237" i="1" s="1"/>
  <c r="AH2235" i="1"/>
  <c r="AJ2230" i="1"/>
  <c r="AT2231" i="1"/>
  <c r="AU2231" i="1"/>
  <c r="AI2230" i="1"/>
  <c r="AH2199" i="1"/>
  <c r="AK2198" i="1"/>
  <c r="AE2197" i="1"/>
  <c r="AO2192" i="1"/>
  <c r="AQ2192" i="1"/>
  <c r="AS2192" i="1"/>
  <c r="AT2192" i="1"/>
  <c r="AI2191" i="1"/>
  <c r="AJ2191" i="1"/>
  <c r="AR2191" i="1"/>
  <c r="AJ2190" i="1"/>
  <c r="T2183" i="1"/>
  <c r="T2184" i="1"/>
  <c r="AI2180" i="1"/>
  <c r="AP2178" i="1"/>
  <c r="AR2108" i="1"/>
  <c r="AP2108" i="1"/>
  <c r="AL2109" i="1"/>
  <c r="AQ2108" i="1"/>
  <c r="AQ2109" i="1"/>
  <c r="AT2108" i="1"/>
  <c r="AS2109" i="1"/>
  <c r="AU2108" i="1"/>
  <c r="AL2108" i="1"/>
  <c r="AJ2109" i="1"/>
  <c r="AE2094" i="1"/>
  <c r="AE2091" i="1"/>
  <c r="AE2093" i="1"/>
  <c r="AR2017" i="1"/>
  <c r="AJ2018" i="1"/>
  <c r="AU2018" i="1"/>
  <c r="AK2017" i="1"/>
  <c r="AQ2017" i="1"/>
  <c r="AI2018" i="1"/>
  <c r="AA2594" i="1"/>
  <c r="AH2578" i="1"/>
  <c r="AB2570" i="1"/>
  <c r="AC2570" i="1" s="1"/>
  <c r="AE2567" i="1"/>
  <c r="AQ2549" i="1"/>
  <c r="AP2543" i="1"/>
  <c r="AO2539" i="1"/>
  <c r="AR2491" i="1"/>
  <c r="AL2462" i="1"/>
  <c r="AU2459" i="1"/>
  <c r="X2451" i="1"/>
  <c r="AC2451" i="1" s="1"/>
  <c r="AO2445" i="1"/>
  <c r="AS2416" i="1"/>
  <c r="AP2409" i="1"/>
  <c r="X2408" i="1"/>
  <c r="AC2408" i="1" s="1"/>
  <c r="AE2401" i="1"/>
  <c r="T2389" i="1"/>
  <c r="AS2380" i="1"/>
  <c r="AR2378" i="1"/>
  <c r="AN2373" i="1"/>
  <c r="AN2367" i="1"/>
  <c r="AE2364" i="1"/>
  <c r="AI2351" i="1"/>
  <c r="AI2350" i="1"/>
  <c r="AJ2349" i="1"/>
  <c r="AI2348" i="1"/>
  <c r="AJ2347" i="1"/>
  <c r="AL2346" i="1"/>
  <c r="AM2345" i="1"/>
  <c r="AL2344" i="1"/>
  <c r="AM2343" i="1"/>
  <c r="AM2341" i="1"/>
  <c r="AN2339" i="1"/>
  <c r="AO2338" i="1"/>
  <c r="AQ2337" i="1"/>
  <c r="AQ2336" i="1"/>
  <c r="AP2329" i="1"/>
  <c r="AS2328" i="1"/>
  <c r="T2323" i="1"/>
  <c r="AO2321" i="1"/>
  <c r="AN2320" i="1"/>
  <c r="AN2317" i="1"/>
  <c r="AN2316" i="1"/>
  <c r="AM2315" i="1"/>
  <c r="AP2313" i="1"/>
  <c r="AO2312" i="1"/>
  <c r="AN2311" i="1"/>
  <c r="AI2310" i="1"/>
  <c r="AJ2309" i="1"/>
  <c r="AR2303" i="1"/>
  <c r="AL2302" i="1"/>
  <c r="AP2297" i="1"/>
  <c r="T2289" i="1"/>
  <c r="AT2286" i="1"/>
  <c r="AL2286" i="1"/>
  <c r="AJ2287" i="1"/>
  <c r="AH2288" i="1"/>
  <c r="AN2286" i="1"/>
  <c r="AM2287" i="1"/>
  <c r="AI2288" i="1"/>
  <c r="AO2286" i="1"/>
  <c r="AN2287" i="1"/>
  <c r="AL2288" i="1"/>
  <c r="AU2287" i="1"/>
  <c r="AR2288" i="1"/>
  <c r="AI2285" i="1"/>
  <c r="AI2284" i="1"/>
  <c r="AT2282" i="1"/>
  <c r="AI2280" i="1"/>
  <c r="AQ2274" i="1"/>
  <c r="AI2268" i="1"/>
  <c r="AP2247" i="1"/>
  <c r="AL2240" i="1"/>
  <c r="AT2236" i="1"/>
  <c r="AN2209" i="1"/>
  <c r="T2174" i="1"/>
  <c r="T2175" i="1"/>
  <c r="AL2161" i="1"/>
  <c r="AE2131" i="1"/>
  <c r="AE2130" i="1"/>
  <c r="AP2128" i="1"/>
  <c r="AU2120" i="1"/>
  <c r="AE2059" i="1"/>
  <c r="AE2056" i="1"/>
  <c r="AE2058" i="1"/>
  <c r="AE2060" i="1"/>
  <c r="AE2057" i="1"/>
  <c r="X1748" i="1"/>
  <c r="AC1748" i="1" s="1"/>
  <c r="X1747" i="1"/>
  <c r="AC1747" i="1" s="1"/>
  <c r="X2149" i="1"/>
  <c r="AC2149" i="1" s="1"/>
  <c r="AN2141" i="1"/>
  <c r="AT2110" i="1"/>
  <c r="AE2105" i="1"/>
  <c r="AL2082" i="1"/>
  <c r="AP2047" i="1"/>
  <c r="AS2046" i="1"/>
  <c r="AS2042" i="1"/>
  <c r="AO2028" i="1"/>
  <c r="AT2016" i="1"/>
  <c r="AM2015" i="1"/>
  <c r="AN1984" i="1"/>
  <c r="AO1983" i="1"/>
  <c r="AS1982" i="1"/>
  <c r="AH1973" i="1"/>
  <c r="AH1972" i="1"/>
  <c r="AN1962" i="1"/>
  <c r="AP1962" i="1"/>
  <c r="AT1962" i="1"/>
  <c r="AN1947" i="1"/>
  <c r="AU1941" i="1"/>
  <c r="AS1940" i="1"/>
  <c r="AQ1939" i="1"/>
  <c r="AO1938" i="1"/>
  <c r="AN1937" i="1"/>
  <c r="AH1912" i="1"/>
  <c r="AH1911" i="1"/>
  <c r="AE1909" i="1"/>
  <c r="AE1911" i="1"/>
  <c r="AL1880" i="1"/>
  <c r="AE1807" i="1"/>
  <c r="AS1689" i="1"/>
  <c r="AN1690" i="1"/>
  <c r="AM1691" i="1"/>
  <c r="AT1689" i="1"/>
  <c r="AO1690" i="1"/>
  <c r="AQ1691" i="1"/>
  <c r="AU1689" i="1"/>
  <c r="AQ1690" i="1"/>
  <c r="AS1691" i="1"/>
  <c r="AU1690" i="1"/>
  <c r="AU1691" i="1"/>
  <c r="AI1689" i="1"/>
  <c r="AK1689" i="1"/>
  <c r="AM1689" i="1"/>
  <c r="AH1690" i="1"/>
  <c r="AN1689" i="1"/>
  <c r="AI1690" i="1"/>
  <c r="AH1691" i="1"/>
  <c r="AO1689" i="1"/>
  <c r="AJ1690" i="1"/>
  <c r="AI1691" i="1"/>
  <c r="AQ1689" i="1"/>
  <c r="AK1690" i="1"/>
  <c r="AK1691" i="1"/>
  <c r="AH1572" i="1"/>
  <c r="AL1573" i="1"/>
  <c r="AI1570" i="1"/>
  <c r="AM1571" i="1"/>
  <c r="AM1572" i="1"/>
  <c r="AO1573" i="1"/>
  <c r="AJ1570" i="1"/>
  <c r="AN1571" i="1"/>
  <c r="AN1572" i="1"/>
  <c r="AQ1573" i="1"/>
  <c r="AO1571" i="1"/>
  <c r="AQ1572" i="1"/>
  <c r="AR1573" i="1"/>
  <c r="AO1570" i="1"/>
  <c r="AU1573" i="1"/>
  <c r="AK1573" i="1"/>
  <c r="AR1265" i="1"/>
  <c r="AK1266" i="1"/>
  <c r="AT1265" i="1"/>
  <c r="AM1266" i="1"/>
  <c r="AR1266" i="1"/>
  <c r="AS1266" i="1"/>
  <c r="AI1265" i="1"/>
  <c r="AU1266" i="1"/>
  <c r="AJ1265" i="1"/>
  <c r="AK1265" i="1"/>
  <c r="AL1265" i="1"/>
  <c r="AH1266" i="1"/>
  <c r="AI1266" i="1"/>
  <c r="AQ1266" i="1"/>
  <c r="AM1265" i="1"/>
  <c r="AN1265" i="1"/>
  <c r="AO1265" i="1"/>
  <c r="X1229" i="1"/>
  <c r="AC1229" i="1" s="1"/>
  <c r="X1226" i="1"/>
  <c r="AC1226" i="1" s="1"/>
  <c r="X1227" i="1"/>
  <c r="AC1227" i="1" s="1"/>
  <c r="X1228" i="1"/>
  <c r="AC1228" i="1" s="1"/>
  <c r="AS2096" i="1"/>
  <c r="AQ2095" i="1"/>
  <c r="X2092" i="1"/>
  <c r="AC2092" i="1" s="1"/>
  <c r="X2083" i="1"/>
  <c r="AC2083" i="1" s="1"/>
  <c r="X2081" i="1"/>
  <c r="AC2081" i="1" s="1"/>
  <c r="AE2062" i="1"/>
  <c r="T2061" i="1"/>
  <c r="AK2047" i="1"/>
  <c r="AN2046" i="1"/>
  <c r="AN2042" i="1"/>
  <c r="AU2035" i="1"/>
  <c r="AL2028" i="1"/>
  <c r="AM2017" i="1"/>
  <c r="AI2016" i="1"/>
  <c r="AJ2015" i="1"/>
  <c r="AJ1984" i="1"/>
  <c r="AL1983" i="1"/>
  <c r="AP1982" i="1"/>
  <c r="AE1977" i="1"/>
  <c r="AE1970" i="1"/>
  <c r="X1970" i="1"/>
  <c r="AC1970" i="1" s="1"/>
  <c r="AE1958" i="1"/>
  <c r="AJ1947" i="1"/>
  <c r="AN1941" i="1"/>
  <c r="AN1940" i="1"/>
  <c r="AJ1939" i="1"/>
  <c r="AJ1938" i="1"/>
  <c r="AJ1937" i="1"/>
  <c r="AP1936" i="1"/>
  <c r="AO1935" i="1"/>
  <c r="AQ1934" i="1"/>
  <c r="AQ1933" i="1"/>
  <c r="X1929" i="1"/>
  <c r="AC1929" i="1" s="1"/>
  <c r="AS1923" i="1"/>
  <c r="AN1922" i="1"/>
  <c r="AN1921" i="1"/>
  <c r="AQ1920" i="1"/>
  <c r="AI1915" i="1"/>
  <c r="AO1914" i="1"/>
  <c r="AL1915" i="1"/>
  <c r="AQ1914" i="1"/>
  <c r="AM1915" i="1"/>
  <c r="AR1914" i="1"/>
  <c r="AN1915" i="1"/>
  <c r="AU1915" i="1"/>
  <c r="AN1902" i="1"/>
  <c r="AP1900" i="1"/>
  <c r="AE1874" i="1"/>
  <c r="AH1874" i="1"/>
  <c r="AT1874" i="1"/>
  <c r="AH1876" i="1"/>
  <c r="AR1876" i="1"/>
  <c r="AM1873" i="1"/>
  <c r="AL1875" i="1"/>
  <c r="AO1875" i="1"/>
  <c r="AS1864" i="1"/>
  <c r="AO1742" i="1"/>
  <c r="AN1743" i="1"/>
  <c r="AJ1744" i="1"/>
  <c r="AT1742" i="1"/>
  <c r="AR1743" i="1"/>
  <c r="AM1744" i="1"/>
  <c r="AH1742" i="1"/>
  <c r="AI1742" i="1"/>
  <c r="AI1743" i="1"/>
  <c r="AH1744" i="1"/>
  <c r="AJ1742" i="1"/>
  <c r="AJ1743" i="1"/>
  <c r="AI1744" i="1"/>
  <c r="AK1742" i="1"/>
  <c r="AK1743" i="1"/>
  <c r="AK1744" i="1"/>
  <c r="AL1742" i="1"/>
  <c r="AM1743" i="1"/>
  <c r="AL1744" i="1"/>
  <c r="AM1742" i="1"/>
  <c r="AO1743" i="1"/>
  <c r="AN1744" i="1"/>
  <c r="AN1742" i="1"/>
  <c r="AQ1743" i="1"/>
  <c r="AO1744" i="1"/>
  <c r="AR1742" i="1"/>
  <c r="AS1743" i="1"/>
  <c r="AP1744" i="1"/>
  <c r="AS1742" i="1"/>
  <c r="AT1743" i="1"/>
  <c r="AQ1744" i="1"/>
  <c r="AU1743" i="1"/>
  <c r="AS1744" i="1"/>
  <c r="AT1744" i="1"/>
  <c r="AU1744" i="1"/>
  <c r="AE1673" i="1"/>
  <c r="AE1675" i="1"/>
  <c r="AE1648" i="1"/>
  <c r="AE1649" i="1"/>
  <c r="AE1646" i="1"/>
  <c r="AE1647" i="1"/>
  <c r="AJ1508" i="1"/>
  <c r="AK1507" i="1"/>
  <c r="AK1508" i="1"/>
  <c r="AL1507" i="1"/>
  <c r="AL1508" i="1"/>
  <c r="AM1507" i="1"/>
  <c r="AM1508" i="1"/>
  <c r="AS1507" i="1"/>
  <c r="AT1508" i="1"/>
  <c r="AU1507" i="1"/>
  <c r="AU1508" i="1"/>
  <c r="AH2180" i="1"/>
  <c r="AO2165" i="1"/>
  <c r="AO2162" i="1"/>
  <c r="T2156" i="1"/>
  <c r="X2155" i="1"/>
  <c r="AC2155" i="1" s="1"/>
  <c r="T2128" i="1"/>
  <c r="T2124" i="1"/>
  <c r="AU2112" i="1"/>
  <c r="AQ2111" i="1"/>
  <c r="AR2110" i="1"/>
  <c r="AQ2096" i="1"/>
  <c r="AE2090" i="1"/>
  <c r="AE2067" i="1"/>
  <c r="T2066" i="1"/>
  <c r="X2054" i="1"/>
  <c r="AC2054" i="1" s="1"/>
  <c r="AO2050" i="1"/>
  <c r="AH2047" i="1"/>
  <c r="AL2046" i="1"/>
  <c r="AL2042" i="1"/>
  <c r="AR2035" i="1"/>
  <c r="AK2028" i="1"/>
  <c r="AL2017" i="1"/>
  <c r="X2008" i="1"/>
  <c r="AC2008" i="1" s="1"/>
  <c r="AE1985" i="1"/>
  <c r="AH1984" i="1"/>
  <c r="AJ1983" i="1"/>
  <c r="AN1982" i="1"/>
  <c r="AE1951" i="1"/>
  <c r="AS1948" i="1"/>
  <c r="AM1941" i="1"/>
  <c r="AJ1940" i="1"/>
  <c r="AI1939" i="1"/>
  <c r="AH1938" i="1"/>
  <c r="AI1937" i="1"/>
  <c r="AO1936" i="1"/>
  <c r="AN1935" i="1"/>
  <c r="AO1934" i="1"/>
  <c r="AO1933" i="1"/>
  <c r="AM1923" i="1"/>
  <c r="AL1922" i="1"/>
  <c r="AM1921" i="1"/>
  <c r="AO1920" i="1"/>
  <c r="AH1915" i="1"/>
  <c r="AL1902" i="1"/>
  <c r="AR1864" i="1"/>
  <c r="AE1857" i="1"/>
  <c r="AE1859" i="1"/>
  <c r="AM1848" i="1"/>
  <c r="AQ1747" i="1"/>
  <c r="AO1608" i="1"/>
  <c r="AM1609" i="1"/>
  <c r="AU1611" i="1"/>
  <c r="AH1608" i="1"/>
  <c r="AQ1611" i="1"/>
  <c r="AI1608" i="1"/>
  <c r="AR1611" i="1"/>
  <c r="AJ1608" i="1"/>
  <c r="AS1611" i="1"/>
  <c r="AK1608" i="1"/>
  <c r="AH1609" i="1"/>
  <c r="AT1611" i="1"/>
  <c r="AL1608" i="1"/>
  <c r="AK1609" i="1"/>
  <c r="AM1608" i="1"/>
  <c r="AL1609" i="1"/>
  <c r="AN1608" i="1"/>
  <c r="AN1609" i="1"/>
  <c r="AH1610" i="1"/>
  <c r="AQ1608" i="1"/>
  <c r="AO1609" i="1"/>
  <c r="AI1610" i="1"/>
  <c r="AT1608" i="1"/>
  <c r="AQ1609" i="1"/>
  <c r="AJ1610" i="1"/>
  <c r="AU1608" i="1"/>
  <c r="AR1609" i="1"/>
  <c r="AK1610" i="1"/>
  <c r="AS1609" i="1"/>
  <c r="AL1610" i="1"/>
  <c r="AT1609" i="1"/>
  <c r="AM1610" i="1"/>
  <c r="AH1611" i="1"/>
  <c r="AQ1610" i="1"/>
  <c r="AL1611" i="1"/>
  <c r="AR1610" i="1"/>
  <c r="AM1611" i="1"/>
  <c r="AO1611" i="1"/>
  <c r="AN1610" i="1"/>
  <c r="AO1610" i="1"/>
  <c r="AT1610" i="1"/>
  <c r="AU1610" i="1"/>
  <c r="AU1609" i="1"/>
  <c r="AI1611" i="1"/>
  <c r="AK1611" i="1"/>
  <c r="AQ2139" i="1"/>
  <c r="AE2123" i="1"/>
  <c r="AH2119" i="1"/>
  <c r="AT2112" i="1"/>
  <c r="AL2111" i="1"/>
  <c r="AQ2099" i="1"/>
  <c r="T2081" i="1"/>
  <c r="AO2048" i="1"/>
  <c r="AK2046" i="1"/>
  <c r="AI1983" i="1"/>
  <c r="AM1982" i="1"/>
  <c r="AP1974" i="1"/>
  <c r="AN1950" i="1"/>
  <c r="AQ1950" i="1"/>
  <c r="AH1948" i="1"/>
  <c r="AM1949" i="1"/>
  <c r="AH1937" i="1"/>
  <c r="AU1907" i="1"/>
  <c r="AU1862" i="1"/>
  <c r="AI1864" i="1"/>
  <c r="AU1864" i="1"/>
  <c r="AO1863" i="1"/>
  <c r="AJ1866" i="1"/>
  <c r="AJ1865" i="1"/>
  <c r="AK1862" i="1"/>
  <c r="AK1865" i="1"/>
  <c r="AL1862" i="1"/>
  <c r="AI1848" i="1"/>
  <c r="AS1787" i="1"/>
  <c r="AO1786" i="1"/>
  <c r="AQ1789" i="1"/>
  <c r="AL1788" i="1"/>
  <c r="T2173" i="1"/>
  <c r="AE2171" i="1"/>
  <c r="T2170" i="1"/>
  <c r="AE2168" i="1"/>
  <c r="T2167" i="1"/>
  <c r="AH2162" i="1"/>
  <c r="T2145" i="1"/>
  <c r="AI2139" i="1"/>
  <c r="AL2123" i="1"/>
  <c r="AE2120" i="1"/>
  <c r="T2116" i="1"/>
  <c r="AS2112" i="1"/>
  <c r="AK2111" i="1"/>
  <c r="AH2098" i="1"/>
  <c r="AO2096" i="1"/>
  <c r="AE2084" i="1"/>
  <c r="T2074" i="1"/>
  <c r="AJ2046" i="1"/>
  <c r="AJ2042" i="1"/>
  <c r="AL2035" i="1"/>
  <c r="AI2028" i="1"/>
  <c r="AI2017" i="1"/>
  <c r="AM2013" i="1"/>
  <c r="AH2003" i="1"/>
  <c r="AP1986" i="1"/>
  <c r="AH1983" i="1"/>
  <c r="AL1982" i="1"/>
  <c r="AI1979" i="1"/>
  <c r="AE1974" i="1"/>
  <c r="X1963" i="1"/>
  <c r="AC1963" i="1" s="1"/>
  <c r="AE1953" i="1"/>
  <c r="AO1948" i="1"/>
  <c r="AP1938" i="1"/>
  <c r="AE1940" i="1"/>
  <c r="AP1937" i="1"/>
  <c r="AU1937" i="1"/>
  <c r="AR1938" i="1"/>
  <c r="AM1939" i="1"/>
  <c r="AL1940" i="1"/>
  <c r="AH1941" i="1"/>
  <c r="AU1938" i="1"/>
  <c r="AO1939" i="1"/>
  <c r="AO1940" i="1"/>
  <c r="AJ1941" i="1"/>
  <c r="AU1940" i="1"/>
  <c r="AO1941" i="1"/>
  <c r="AL1936" i="1"/>
  <c r="AL1935" i="1"/>
  <c r="AJ1934" i="1"/>
  <c r="AL1933" i="1"/>
  <c r="AJ1923" i="1"/>
  <c r="AH1922" i="1"/>
  <c r="AJ1921" i="1"/>
  <c r="AL1920" i="1"/>
  <c r="AH1916" i="1"/>
  <c r="AJ1916" i="1"/>
  <c r="AH1917" i="1"/>
  <c r="AL1916" i="1"/>
  <c r="AI1917" i="1"/>
  <c r="AR1916" i="1"/>
  <c r="AN1917" i="1"/>
  <c r="AE1915" i="1"/>
  <c r="AS1907" i="1"/>
  <c r="AO1903" i="1"/>
  <c r="AI1903" i="1"/>
  <c r="X1900" i="1"/>
  <c r="AC1900" i="1" s="1"/>
  <c r="AU1894" i="1"/>
  <c r="AO1877" i="1"/>
  <c r="AI1866" i="1"/>
  <c r="X1849" i="1"/>
  <c r="AC1849" i="1" s="1"/>
  <c r="AP1788" i="1"/>
  <c r="AI1778" i="1"/>
  <c r="AT1722" i="1"/>
  <c r="AQ1723" i="1"/>
  <c r="AU1724" i="1"/>
  <c r="AS1725" i="1"/>
  <c r="AU1722" i="1"/>
  <c r="AK1722" i="1"/>
  <c r="AL1723" i="1"/>
  <c r="AS1724" i="1"/>
  <c r="AR1725" i="1"/>
  <c r="AL1722" i="1"/>
  <c r="AM1723" i="1"/>
  <c r="AT1724" i="1"/>
  <c r="AT1725" i="1"/>
  <c r="AP1722" i="1"/>
  <c r="AN1723" i="1"/>
  <c r="AU1725" i="1"/>
  <c r="AQ1722" i="1"/>
  <c r="AO1723" i="1"/>
  <c r="AR1722" i="1"/>
  <c r="AR1723" i="1"/>
  <c r="AS1722" i="1"/>
  <c r="AH1725" i="1"/>
  <c r="AI1725" i="1"/>
  <c r="AH1724" i="1"/>
  <c r="AL1725" i="1"/>
  <c r="AH1723" i="1"/>
  <c r="AI1724" i="1"/>
  <c r="AM1725" i="1"/>
  <c r="AI1723" i="1"/>
  <c r="AJ1724" i="1"/>
  <c r="AN1725" i="1"/>
  <c r="AJ1723" i="1"/>
  <c r="AP1724" i="1"/>
  <c r="AO1725" i="1"/>
  <c r="X1709" i="1"/>
  <c r="AC1709" i="1" s="1"/>
  <c r="X1710" i="1"/>
  <c r="AC1710" i="1" s="1"/>
  <c r="AM1704" i="1"/>
  <c r="AO1703" i="1"/>
  <c r="AK1704" i="1"/>
  <c r="AQ1703" i="1"/>
  <c r="AL1704" i="1"/>
  <c r="AS1703" i="1"/>
  <c r="AO1704" i="1"/>
  <c r="AU1703" i="1"/>
  <c r="AQ1704" i="1"/>
  <c r="AN1703" i="1"/>
  <c r="AT1704" i="1"/>
  <c r="AR1703" i="1"/>
  <c r="AU1704" i="1"/>
  <c r="AT1703" i="1"/>
  <c r="AH1703" i="1"/>
  <c r="AI1704" i="1"/>
  <c r="AI1703" i="1"/>
  <c r="AJ1704" i="1"/>
  <c r="AK1703" i="1"/>
  <c r="AN1704" i="1"/>
  <c r="AL1703" i="1"/>
  <c r="AP1704" i="1"/>
  <c r="AE1694" i="1"/>
  <c r="AQ1693" i="1"/>
  <c r="AE2316" i="1"/>
  <c r="AL2315" i="1"/>
  <c r="T2305" i="1"/>
  <c r="AE2296" i="1"/>
  <c r="T2287" i="1"/>
  <c r="AE2282" i="1"/>
  <c r="T2275" i="1"/>
  <c r="T2273" i="1"/>
  <c r="T2261" i="1"/>
  <c r="AE2252" i="1"/>
  <c r="AE2226" i="1"/>
  <c r="X2217" i="1"/>
  <c r="AC2217" i="1" s="1"/>
  <c r="T2209" i="1"/>
  <c r="AS2198" i="1"/>
  <c r="AQ2186" i="1"/>
  <c r="T2164" i="1"/>
  <c r="AQ2155" i="1"/>
  <c r="AU2154" i="1"/>
  <c r="AE2147" i="1"/>
  <c r="AL2131" i="1"/>
  <c r="AH2130" i="1"/>
  <c r="AK2123" i="1"/>
  <c r="T2121" i="1"/>
  <c r="AE2117" i="1"/>
  <c r="AP2112" i="1"/>
  <c r="AH2111" i="1"/>
  <c r="AE2106" i="1"/>
  <c r="AJ2096" i="1"/>
  <c r="X2093" i="1"/>
  <c r="AC2093" i="1" s="1"/>
  <c r="AE2065" i="1"/>
  <c r="AI2046" i="1"/>
  <c r="AI2042" i="1"/>
  <c r="AJ2036" i="1"/>
  <c r="AK2035" i="1"/>
  <c r="AP2034" i="1"/>
  <c r="AH2028" i="1"/>
  <c r="AO2024" i="1"/>
  <c r="AQ2019" i="1"/>
  <c r="AE2015" i="1"/>
  <c r="AL2013" i="1"/>
  <c r="AQ2007" i="1"/>
  <c r="AR2006" i="1"/>
  <c r="AH2004" i="1"/>
  <c r="AT2001" i="1"/>
  <c r="AE1999" i="1"/>
  <c r="AT1996" i="1"/>
  <c r="AO1986" i="1"/>
  <c r="AJ1982" i="1"/>
  <c r="AE1981" i="1"/>
  <c r="X1972" i="1"/>
  <c r="AC1972" i="1" s="1"/>
  <c r="AM1969" i="1"/>
  <c r="AQ1968" i="1"/>
  <c r="AL1967" i="1"/>
  <c r="AE1965" i="1"/>
  <c r="AU1962" i="1"/>
  <c r="AO1959" i="1"/>
  <c r="AS1960" i="1"/>
  <c r="AL1948" i="1"/>
  <c r="AE1948" i="1"/>
  <c r="AI1945" i="1"/>
  <c r="AH1944" i="1"/>
  <c r="AI1943" i="1"/>
  <c r="AH1942" i="1"/>
  <c r="AP1940" i="1"/>
  <c r="AE1938" i="1"/>
  <c r="AE1939" i="1"/>
  <c r="AE1937" i="1"/>
  <c r="AJ1936" i="1"/>
  <c r="AI1935" i="1"/>
  <c r="AH1934" i="1"/>
  <c r="AL1931" i="1"/>
  <c r="AN1929" i="1"/>
  <c r="AO1928" i="1"/>
  <c r="AQ1927" i="1"/>
  <c r="AR1926" i="1"/>
  <c r="AS1925" i="1"/>
  <c r="AI1923" i="1"/>
  <c r="AI1921" i="1"/>
  <c r="AJ1920" i="1"/>
  <c r="AL1919" i="1"/>
  <c r="AL1917" i="1"/>
  <c r="AE1916" i="1"/>
  <c r="AU1908" i="1"/>
  <c r="AQ1907" i="1"/>
  <c r="AP1906" i="1"/>
  <c r="AM1905" i="1"/>
  <c r="X1896" i="1"/>
  <c r="AC1896" i="1" s="1"/>
  <c r="X1897" i="1"/>
  <c r="AC1897" i="1" s="1"/>
  <c r="AS1894" i="1"/>
  <c r="AN1877" i="1"/>
  <c r="AN1852" i="1"/>
  <c r="AO1833" i="1"/>
  <c r="AM1831" i="1"/>
  <c r="X1699" i="1"/>
  <c r="AC1699" i="1" s="1"/>
  <c r="AH1693" i="1"/>
  <c r="AL1691" i="1"/>
  <c r="AJ2139" i="1"/>
  <c r="AH2073" i="1"/>
  <c r="X2072" i="1"/>
  <c r="AC2072" i="1" s="1"/>
  <c r="AH2053" i="1"/>
  <c r="AE2023" i="1"/>
  <c r="X2024" i="1"/>
  <c r="AC2024" i="1" s="1"/>
  <c r="AP2017" i="1"/>
  <c r="AS1996" i="1"/>
  <c r="AU1995" i="1"/>
  <c r="AU1994" i="1"/>
  <c r="AS1993" i="1"/>
  <c r="AL1986" i="1"/>
  <c r="AH1982" i="1"/>
  <c r="X1971" i="1"/>
  <c r="AC1971" i="1" s="1"/>
  <c r="AU1970" i="1"/>
  <c r="AH1967" i="1"/>
  <c r="AU1963" i="1"/>
  <c r="AS1962" i="1"/>
  <c r="AQ1954" i="1"/>
  <c r="AS1949" i="1"/>
  <c r="AJ1948" i="1"/>
  <c r="AH1943" i="1"/>
  <c r="AN1942" i="1"/>
  <c r="AH1935" i="1"/>
  <c r="AI1933" i="1"/>
  <c r="AN1933" i="1"/>
  <c r="AL1934" i="1"/>
  <c r="AJ1935" i="1"/>
  <c r="AH1936" i="1"/>
  <c r="AH1933" i="1"/>
  <c r="AH1923" i="1"/>
  <c r="AH1921" i="1"/>
  <c r="AS1908" i="1"/>
  <c r="AN1907" i="1"/>
  <c r="AI1904" i="1"/>
  <c r="AJ1904" i="1"/>
  <c r="AJ1905" i="1"/>
  <c r="AN1887" i="1"/>
  <c r="X1888" i="1"/>
  <c r="AC1888" i="1" s="1"/>
  <c r="AE1853" i="1"/>
  <c r="AE1838" i="1"/>
  <c r="AR1689" i="1"/>
  <c r="AK2113" i="1"/>
  <c r="X2113" i="1"/>
  <c r="AC2113" i="1" s="1"/>
  <c r="AO2086" i="1"/>
  <c r="AR1996" i="1"/>
  <c r="AT1995" i="1"/>
  <c r="AR1994" i="1"/>
  <c r="AL1993" i="1"/>
  <c r="AS1970" i="1"/>
  <c r="AU1964" i="1"/>
  <c r="AS1963" i="1"/>
  <c r="AR1962" i="1"/>
  <c r="AP1954" i="1"/>
  <c r="AQ1949" i="1"/>
  <c r="AP1921" i="1"/>
  <c r="AU1921" i="1"/>
  <c r="AR1922" i="1"/>
  <c r="AN1923" i="1"/>
  <c r="AS1922" i="1"/>
  <c r="AO1923" i="1"/>
  <c r="AU1922" i="1"/>
  <c r="AQ1923" i="1"/>
  <c r="AU1910" i="1"/>
  <c r="AU1909" i="1"/>
  <c r="AR1908" i="1"/>
  <c r="AM1907" i="1"/>
  <c r="AQ1899" i="1"/>
  <c r="AU1895" i="1"/>
  <c r="AH1892" i="1"/>
  <c r="AI1894" i="1"/>
  <c r="AR1894" i="1"/>
  <c r="AH1893" i="1"/>
  <c r="AI1877" i="1"/>
  <c r="AH1877" i="1"/>
  <c r="AI1878" i="1"/>
  <c r="AL1877" i="1"/>
  <c r="AM1878" i="1"/>
  <c r="AP1877" i="1"/>
  <c r="AR1878" i="1"/>
  <c r="AR1877" i="1"/>
  <c r="AS1878" i="1"/>
  <c r="AU1878" i="1"/>
  <c r="X1874" i="1"/>
  <c r="AC1874" i="1" s="1"/>
  <c r="AE1839" i="1"/>
  <c r="AE1840" i="1"/>
  <c r="X1800" i="1"/>
  <c r="AC1800" i="1" s="1"/>
  <c r="AE1691" i="1"/>
  <c r="AE1690" i="1"/>
  <c r="AL1689" i="1"/>
  <c r="X2211" i="1"/>
  <c r="AC2211" i="1" s="1"/>
  <c r="T2200" i="1"/>
  <c r="AP2187" i="1"/>
  <c r="AJ2163" i="1"/>
  <c r="AE2161" i="1"/>
  <c r="AJ2134" i="1"/>
  <c r="X2124" i="1"/>
  <c r="AC2124" i="1" s="1"/>
  <c r="AE2104" i="1"/>
  <c r="AH2097" i="1"/>
  <c r="AE2085" i="1"/>
  <c r="AO2076" i="1"/>
  <c r="T2072" i="1"/>
  <c r="AE2053" i="1"/>
  <c r="AE2030" i="1"/>
  <c r="AN2022" i="1"/>
  <c r="AS2018" i="1"/>
  <c r="X2005" i="1"/>
  <c r="AC2005" i="1" s="1"/>
  <c r="AQ1996" i="1"/>
  <c r="AS1995" i="1"/>
  <c r="AP1994" i="1"/>
  <c r="AO1980" i="1"/>
  <c r="X1978" i="1"/>
  <c r="AC1978" i="1" s="1"/>
  <c r="AU1973" i="1"/>
  <c r="AQ1970" i="1"/>
  <c r="AI1969" i="1"/>
  <c r="AL1968" i="1"/>
  <c r="AS1964" i="1"/>
  <c r="AO1963" i="1"/>
  <c r="AQ1962" i="1"/>
  <c r="AO1960" i="1"/>
  <c r="AP1956" i="1"/>
  <c r="AM1955" i="1"/>
  <c r="X1951" i="1"/>
  <c r="AC1951" i="1" s="1"/>
  <c r="AJ1949" i="1"/>
  <c r="AE1942" i="1"/>
  <c r="AJ1929" i="1"/>
  <c r="AJ1928" i="1"/>
  <c r="AM1927" i="1"/>
  <c r="AL1924" i="1"/>
  <c r="AI1925" i="1"/>
  <c r="AN1924" i="1"/>
  <c r="AO1924" i="1"/>
  <c r="AL1925" i="1"/>
  <c r="AH1926" i="1"/>
  <c r="AU1924" i="1"/>
  <c r="AQ1925" i="1"/>
  <c r="AO1926" i="1"/>
  <c r="AE1923" i="1"/>
  <c r="AL1918" i="1"/>
  <c r="AI1919" i="1"/>
  <c r="AU1911" i="1"/>
  <c r="AS1910" i="1"/>
  <c r="AS1909" i="1"/>
  <c r="AO1908" i="1"/>
  <c r="AL1907" i="1"/>
  <c r="AL1906" i="1"/>
  <c r="AO1905" i="1"/>
  <c r="AN1899" i="1"/>
  <c r="AS1895" i="1"/>
  <c r="AI1882" i="1"/>
  <c r="AR1883" i="1"/>
  <c r="AR1882" i="1"/>
  <c r="AR1886" i="1"/>
  <c r="AT1878" i="1"/>
  <c r="AE1877" i="1"/>
  <c r="AE1878" i="1"/>
  <c r="AN1875" i="1"/>
  <c r="AJ1771" i="1"/>
  <c r="AK1771" i="1"/>
  <c r="AL1771" i="1"/>
  <c r="AM1771" i="1"/>
  <c r="AQ1771" i="1"/>
  <c r="AU1770" i="1"/>
  <c r="AN1773" i="1"/>
  <c r="AH1772" i="1"/>
  <c r="AR1773" i="1"/>
  <c r="AT1772" i="1"/>
  <c r="X1749" i="1"/>
  <c r="AC1749" i="1" s="1"/>
  <c r="AE1708" i="1"/>
  <c r="AE1706" i="1"/>
  <c r="AP1524" i="1"/>
  <c r="AT1524" i="1"/>
  <c r="AQ1525" i="1"/>
  <c r="AU1524" i="1"/>
  <c r="AS1525" i="1"/>
  <c r="AT1525" i="1"/>
  <c r="AU1525" i="1"/>
  <c r="AH1524" i="1"/>
  <c r="AL1524" i="1"/>
  <c r="AM1524" i="1"/>
  <c r="AN1524" i="1"/>
  <c r="AK1525" i="1"/>
  <c r="AL1525" i="1"/>
  <c r="AJ1524" i="1"/>
  <c r="AK1524" i="1"/>
  <c r="AM1525" i="1"/>
  <c r="AN1525" i="1"/>
  <c r="AT2310" i="1"/>
  <c r="T2300" i="1"/>
  <c r="X2298" i="1"/>
  <c r="AC2298" i="1" s="1"/>
  <c r="AP2279" i="1"/>
  <c r="X2248" i="1"/>
  <c r="AC2248" i="1" s="1"/>
  <c r="T2232" i="1"/>
  <c r="AQ2199" i="1"/>
  <c r="AH2198" i="1"/>
  <c r="AN2187" i="1"/>
  <c r="AH2163" i="1"/>
  <c r="AL2155" i="1"/>
  <c r="AP2154" i="1"/>
  <c r="AH2134" i="1"/>
  <c r="AT2132" i="1"/>
  <c r="AU2118" i="1"/>
  <c r="T2095" i="1"/>
  <c r="AU2082" i="1"/>
  <c r="AE2068" i="1"/>
  <c r="X2050" i="1"/>
  <c r="AC2050" i="1" s="1"/>
  <c r="AN2040" i="1"/>
  <c r="AN2039" i="1"/>
  <c r="AL2034" i="1"/>
  <c r="AP2032" i="1"/>
  <c r="AS2023" i="1"/>
  <c r="AL2022" i="1"/>
  <c r="AL2019" i="1"/>
  <c r="AR2018" i="1"/>
  <c r="AM2009" i="1"/>
  <c r="AN2008" i="1"/>
  <c r="AJ2007" i="1"/>
  <c r="AI2006" i="1"/>
  <c r="AP1996" i="1"/>
  <c r="AQ1995" i="1"/>
  <c r="AN1994" i="1"/>
  <c r="AJ1980" i="1"/>
  <c r="X1975" i="1"/>
  <c r="AC1975" i="1" s="1"/>
  <c r="AS1973" i="1"/>
  <c r="AU1972" i="1"/>
  <c r="AU1971" i="1"/>
  <c r="AO1970" i="1"/>
  <c r="AH1969" i="1"/>
  <c r="AR1964" i="1"/>
  <c r="AN1963" i="1"/>
  <c r="AO1962" i="1"/>
  <c r="AM1961" i="1"/>
  <c r="AL1960" i="1"/>
  <c r="AS1957" i="1"/>
  <c r="AH1949" i="1"/>
  <c r="AL1932" i="1"/>
  <c r="AN1932" i="1"/>
  <c r="AR1932" i="1"/>
  <c r="AU1930" i="1"/>
  <c r="AQ1931" i="1"/>
  <c r="AU1931" i="1"/>
  <c r="AI1929" i="1"/>
  <c r="AH1928" i="1"/>
  <c r="AL1927" i="1"/>
  <c r="AL1926" i="1"/>
  <c r="AJ1925" i="1"/>
  <c r="AE1924" i="1"/>
  <c r="AR1912" i="1"/>
  <c r="AS1911" i="1"/>
  <c r="AR1910" i="1"/>
  <c r="AQ1909" i="1"/>
  <c r="AN1908" i="1"/>
  <c r="AJ1907" i="1"/>
  <c r="AJ1906" i="1"/>
  <c r="AE1905" i="1"/>
  <c r="AM1899" i="1"/>
  <c r="AL1895" i="1"/>
  <c r="AP1878" i="1"/>
  <c r="AK1875" i="1"/>
  <c r="AQ1865" i="1"/>
  <c r="AN1858" i="1"/>
  <c r="AP1851" i="1"/>
  <c r="AJ1851" i="1"/>
  <c r="AM1851" i="1"/>
  <c r="AN1851" i="1"/>
  <c r="AO1851" i="1"/>
  <c r="AQ1851" i="1"/>
  <c r="AR1851" i="1"/>
  <c r="AT1851" i="1"/>
  <c r="AU1851" i="1"/>
  <c r="AS1849" i="1"/>
  <c r="X1841" i="1"/>
  <c r="AC1841" i="1" s="1"/>
  <c r="X1840" i="1"/>
  <c r="AC1840" i="1" s="1"/>
  <c r="AE1732" i="1"/>
  <c r="AE1731" i="1"/>
  <c r="X1593" i="1"/>
  <c r="AC1593" i="1" s="1"/>
  <c r="T2335" i="1"/>
  <c r="T2332" i="1"/>
  <c r="AK2325" i="1"/>
  <c r="T2319" i="1"/>
  <c r="AE2310" i="1"/>
  <c r="T2301" i="1"/>
  <c r="AK2289" i="1"/>
  <c r="X2251" i="1"/>
  <c r="AC2251" i="1" s="1"/>
  <c r="T2248" i="1"/>
  <c r="AO2243" i="1"/>
  <c r="X2246" i="1"/>
  <c r="AC2246" i="1" s="1"/>
  <c r="T2237" i="1"/>
  <c r="T2205" i="1"/>
  <c r="AP2199" i="1"/>
  <c r="AL2187" i="1"/>
  <c r="AE2173" i="1"/>
  <c r="AE2170" i="1"/>
  <c r="AP2156" i="1"/>
  <c r="AK2155" i="1"/>
  <c r="AO2154" i="1"/>
  <c r="AP2145" i="1"/>
  <c r="X2145" i="1"/>
  <c r="AC2145" i="1" s="1"/>
  <c r="AT2140" i="1"/>
  <c r="AN2134" i="1"/>
  <c r="AS2124" i="1"/>
  <c r="AS2100" i="1"/>
  <c r="X2084" i="1"/>
  <c r="AC2084" i="1" s="1"/>
  <c r="AT2082" i="1"/>
  <c r="AE2076" i="1"/>
  <c r="AM2040" i="1"/>
  <c r="AJ2039" i="1"/>
  <c r="AK2034" i="1"/>
  <c r="AE2032" i="1"/>
  <c r="X2032" i="1"/>
  <c r="AC2032" i="1" s="1"/>
  <c r="AU2028" i="1"/>
  <c r="AR2023" i="1"/>
  <c r="AK2019" i="1"/>
  <c r="AQ2018" i="1"/>
  <c r="AU2011" i="1"/>
  <c r="AT2010" i="1"/>
  <c r="AL2009" i="1"/>
  <c r="AM2008" i="1"/>
  <c r="AI2007" i="1"/>
  <c r="AO1996" i="1"/>
  <c r="AN1995" i="1"/>
  <c r="AL1994" i="1"/>
  <c r="AO1989" i="1"/>
  <c r="X1984" i="1"/>
  <c r="AC1984" i="1" s="1"/>
  <c r="AQ1973" i="1"/>
  <c r="AS1972" i="1"/>
  <c r="AS1971" i="1"/>
  <c r="AL1970" i="1"/>
  <c r="AU1968" i="1"/>
  <c r="AP1964" i="1"/>
  <c r="AM1963" i="1"/>
  <c r="AM1962" i="1"/>
  <c r="AL1961" i="1"/>
  <c r="AH1960" i="1"/>
  <c r="AI1957" i="1"/>
  <c r="AO1947" i="1"/>
  <c r="X1940" i="1"/>
  <c r="AC1940" i="1" s="1"/>
  <c r="AE1930" i="1"/>
  <c r="AH1929" i="1"/>
  <c r="AI1927" i="1"/>
  <c r="AJ1926" i="1"/>
  <c r="AH1925" i="1"/>
  <c r="X1915" i="1"/>
  <c r="AC1915" i="1" s="1"/>
  <c r="AQ1912" i="1"/>
  <c r="AQ1911" i="1"/>
  <c r="AO1910" i="1"/>
  <c r="AN1909" i="1"/>
  <c r="AL1908" i="1"/>
  <c r="AH1906" i="1"/>
  <c r="AS1900" i="1"/>
  <c r="AL1899" i="1"/>
  <c r="AJ1895" i="1"/>
  <c r="AN1878" i="1"/>
  <c r="AE1871" i="1"/>
  <c r="AE1872" i="1"/>
  <c r="AE1867" i="1"/>
  <c r="AM1865" i="1"/>
  <c r="AI1849" i="1"/>
  <c r="X1847" i="1"/>
  <c r="AC1847" i="1" s="1"/>
  <c r="AE1761" i="1"/>
  <c r="AR1704" i="1"/>
  <c r="AE1586" i="1"/>
  <c r="AE1587" i="1"/>
  <c r="AE2290" i="1"/>
  <c r="AK2277" i="1"/>
  <c r="T2250" i="1"/>
  <c r="AJ2239" i="1"/>
  <c r="AE2207" i="1"/>
  <c r="T2203" i="1"/>
  <c r="X2197" i="1"/>
  <c r="AC2197" i="1" s="1"/>
  <c r="AK2190" i="1"/>
  <c r="AJ2187" i="1"/>
  <c r="T2181" i="1"/>
  <c r="AE2164" i="1"/>
  <c r="AI2155" i="1"/>
  <c r="AE2148" i="1"/>
  <c r="AE2145" i="1"/>
  <c r="T2142" i="1"/>
  <c r="AR2140" i="1"/>
  <c r="T2136" i="1"/>
  <c r="AS2126" i="1"/>
  <c r="AJ2124" i="1"/>
  <c r="X2119" i="1"/>
  <c r="AC2119" i="1" s="1"/>
  <c r="AN2116" i="1"/>
  <c r="AJ2103" i="1"/>
  <c r="X2106" i="1"/>
  <c r="AC2106" i="1" s="1"/>
  <c r="AS2082" i="1"/>
  <c r="AQ2077" i="1"/>
  <c r="AO2064" i="1"/>
  <c r="AQ2054" i="1"/>
  <c r="AK2040" i="1"/>
  <c r="AH2039" i="1"/>
  <c r="AJ2034" i="1"/>
  <c r="AT2028" i="1"/>
  <c r="AE2026" i="1"/>
  <c r="AQ2023" i="1"/>
  <c r="AJ2019" i="1"/>
  <c r="AO2018" i="1"/>
  <c r="AS2011" i="1"/>
  <c r="AQ2010" i="1"/>
  <c r="AE2006" i="1"/>
  <c r="AJ1999" i="1"/>
  <c r="AN1996" i="1"/>
  <c r="AL1995" i="1"/>
  <c r="AK1994" i="1"/>
  <c r="AS1984" i="1"/>
  <c r="AO1973" i="1"/>
  <c r="AR1972" i="1"/>
  <c r="AO1971" i="1"/>
  <c r="AJ1970" i="1"/>
  <c r="AO1964" i="1"/>
  <c r="AL1963" i="1"/>
  <c r="AL1962" i="1"/>
  <c r="AJ1961" i="1"/>
  <c r="AU1955" i="1"/>
  <c r="AU1950" i="1"/>
  <c r="X1939" i="1"/>
  <c r="AC1939" i="1" s="1"/>
  <c r="X1937" i="1"/>
  <c r="AC1937" i="1" s="1"/>
  <c r="AP1928" i="1"/>
  <c r="AE1928" i="1"/>
  <c r="AP1925" i="1"/>
  <c r="AP1912" i="1"/>
  <c r="AN1911" i="1"/>
  <c r="AN1910" i="1"/>
  <c r="AM1909" i="1"/>
  <c r="AO1907" i="1"/>
  <c r="AS1912" i="1"/>
  <c r="AU1912" i="1"/>
  <c r="AR1900" i="1"/>
  <c r="AL1878" i="1"/>
  <c r="X1818" i="1"/>
  <c r="AC1818" i="1" s="1"/>
  <c r="AH1704" i="1"/>
  <c r="AN1611" i="1"/>
  <c r="AH2187" i="1"/>
  <c r="AU2164" i="1"/>
  <c r="AS2158" i="1"/>
  <c r="AH2156" i="1"/>
  <c r="X2142" i="1"/>
  <c r="AC2142" i="1" s="1"/>
  <c r="AU2141" i="1"/>
  <c r="AO2140" i="1"/>
  <c r="AH2128" i="1"/>
  <c r="AH2124" i="1"/>
  <c r="X2125" i="1"/>
  <c r="AC2125" i="1" s="1"/>
  <c r="AQ2088" i="1"/>
  <c r="X2088" i="1"/>
  <c r="AC2088" i="1" s="1"/>
  <c r="AQ2082" i="1"/>
  <c r="AH2077" i="1"/>
  <c r="AP2054" i="1"/>
  <c r="AM2048" i="1"/>
  <c r="AU2036" i="1"/>
  <c r="AS2028" i="1"/>
  <c r="AE2025" i="1"/>
  <c r="AM2018" i="1"/>
  <c r="AU2017" i="1"/>
  <c r="AJ2009" i="1"/>
  <c r="AE2007" i="1"/>
  <c r="AL1996" i="1"/>
  <c r="AJ1994" i="1"/>
  <c r="AH1987" i="1"/>
  <c r="AR1984" i="1"/>
  <c r="X1983" i="1"/>
  <c r="AC1983" i="1" s="1"/>
  <c r="AN1973" i="1"/>
  <c r="AQ1972" i="1"/>
  <c r="AN1971" i="1"/>
  <c r="AH1970" i="1"/>
  <c r="AS1965" i="1"/>
  <c r="AN1964" i="1"/>
  <c r="AJ1963" i="1"/>
  <c r="AK1962" i="1"/>
  <c r="AJ1955" i="1"/>
  <c r="AS1950" i="1"/>
  <c r="X1942" i="1"/>
  <c r="AC1942" i="1" s="1"/>
  <c r="AP1927" i="1"/>
  <c r="AJ1927" i="1"/>
  <c r="AO1912" i="1"/>
  <c r="AM1911" i="1"/>
  <c r="AL1910" i="1"/>
  <c r="AL1909" i="1"/>
  <c r="AH1908" i="1"/>
  <c r="AE1907" i="1"/>
  <c r="AO1899" i="1"/>
  <c r="AI1901" i="1"/>
  <c r="AJ1902" i="1"/>
  <c r="AI1899" i="1"/>
  <c r="AJ1900" i="1"/>
  <c r="AL1901" i="1"/>
  <c r="AS1899" i="1"/>
  <c r="AU1900" i="1"/>
  <c r="AU1899" i="1"/>
  <c r="AO1895" i="1"/>
  <c r="AM1895" i="1"/>
  <c r="AN1895" i="1"/>
  <c r="AQ1895" i="1"/>
  <c r="AU1847" i="1"/>
  <c r="AO1787" i="1"/>
  <c r="AN1749" i="1"/>
  <c r="AP1750" i="1"/>
  <c r="AJ1748" i="1"/>
  <c r="AT1749" i="1"/>
  <c r="AH1748" i="1"/>
  <c r="X2221" i="1"/>
  <c r="AC2221" i="1" s="1"/>
  <c r="T2222" i="1"/>
  <c r="T2216" i="1"/>
  <c r="AE2210" i="1"/>
  <c r="T2182" i="1"/>
  <c r="AU2180" i="1"/>
  <c r="AR2164" i="1"/>
  <c r="X2158" i="1"/>
  <c r="AC2158" i="1" s="1"/>
  <c r="AJ2154" i="1"/>
  <c r="AS2141" i="1"/>
  <c r="AH2123" i="1"/>
  <c r="X2121" i="1"/>
  <c r="AC2121" i="1" s="1"/>
  <c r="X2096" i="1"/>
  <c r="AC2096" i="1" s="1"/>
  <c r="AP2082" i="1"/>
  <c r="X2079" i="1"/>
  <c r="AC2079" i="1" s="1"/>
  <c r="AU2047" i="1"/>
  <c r="AT2036" i="1"/>
  <c r="AM2030" i="1"/>
  <c r="AR2028" i="1"/>
  <c r="AH2019" i="1"/>
  <c r="AL2018" i="1"/>
  <c r="AT2017" i="1"/>
  <c r="AS2015" i="1"/>
  <c r="AE2014" i="1"/>
  <c r="AN2011" i="1"/>
  <c r="AN2010" i="1"/>
  <c r="AE2011" i="1"/>
  <c r="AK1996" i="1"/>
  <c r="AH1995" i="1"/>
  <c r="AQ1984" i="1"/>
  <c r="AU1983" i="1"/>
  <c r="AM1973" i="1"/>
  <c r="AP1972" i="1"/>
  <c r="AM1971" i="1"/>
  <c r="AM1965" i="1"/>
  <c r="AL1964" i="1"/>
  <c r="AJ1962" i="1"/>
  <c r="AH1961" i="1"/>
  <c r="AR1950" i="1"/>
  <c r="X1950" i="1"/>
  <c r="AC1950" i="1" s="1"/>
  <c r="AU1946" i="1"/>
  <c r="AS1937" i="1"/>
  <c r="X1935" i="1"/>
  <c r="AC1935" i="1" s="1"/>
  <c r="X1934" i="1"/>
  <c r="AC1934" i="1" s="1"/>
  <c r="AE1927" i="1"/>
  <c r="AE1929" i="1"/>
  <c r="AU1914" i="1"/>
  <c r="AN1912" i="1"/>
  <c r="AL1911" i="1"/>
  <c r="AJ1910" i="1"/>
  <c r="AJ1909" i="1"/>
  <c r="X1894" i="1"/>
  <c r="AC1894" i="1" s="1"/>
  <c r="AS1847" i="1"/>
  <c r="AS1836" i="1"/>
  <c r="AI1838" i="1"/>
  <c r="AO1837" i="1"/>
  <c r="AK1834" i="1"/>
  <c r="AK1723" i="1"/>
  <c r="X1701" i="1"/>
  <c r="AC1701" i="1" s="1"/>
  <c r="X1702" i="1"/>
  <c r="AC1702" i="1" s="1"/>
  <c r="AE1676" i="1"/>
  <c r="AE2244" i="1"/>
  <c r="AH2230" i="1"/>
  <c r="AE2225" i="1"/>
  <c r="X2228" i="1"/>
  <c r="AC2228" i="1" s="1"/>
  <c r="AE2185" i="1"/>
  <c r="AT2181" i="1"/>
  <c r="AT2180" i="1"/>
  <c r="AJ2164" i="1"/>
  <c r="AQ2141" i="1"/>
  <c r="AE2139" i="1"/>
  <c r="X2137" i="1"/>
  <c r="AC2137" i="1" s="1"/>
  <c r="X2127" i="1"/>
  <c r="AC2127" i="1" s="1"/>
  <c r="AP2116" i="1"/>
  <c r="AT2098" i="1"/>
  <c r="AO2082" i="1"/>
  <c r="AT2047" i="1"/>
  <c r="AU2046" i="1"/>
  <c r="AU2042" i="1"/>
  <c r="X2031" i="1"/>
  <c r="AC2031" i="1" s="1"/>
  <c r="AK2018" i="1"/>
  <c r="AS2017" i="1"/>
  <c r="AQ2015" i="1"/>
  <c r="AE2012" i="1"/>
  <c r="AE2002" i="1"/>
  <c r="AQ1994" i="1"/>
  <c r="AM1994" i="1"/>
  <c r="AM1995" i="1"/>
  <c r="AM1996" i="1"/>
  <c r="AP1984" i="1"/>
  <c r="AL1973" i="1"/>
  <c r="AO1972" i="1"/>
  <c r="AI1963" i="1"/>
  <c r="AH1964" i="1"/>
  <c r="AQ1963" i="1"/>
  <c r="AQ1964" i="1"/>
  <c r="AI1962" i="1"/>
  <c r="AS1958" i="1"/>
  <c r="AO1950" i="1"/>
  <c r="AU1939" i="1"/>
  <c r="AS1938" i="1"/>
  <c r="AQ1937" i="1"/>
  <c r="X1920" i="1"/>
  <c r="AC1920" i="1" s="1"/>
  <c r="X1921" i="1"/>
  <c r="AC1921" i="1" s="1"/>
  <c r="AS1914" i="1"/>
  <c r="AL1912" i="1"/>
  <c r="AJ1911" i="1"/>
  <c r="AH1910" i="1"/>
  <c r="X1886" i="1"/>
  <c r="AC1886" i="1" s="1"/>
  <c r="X1883" i="1"/>
  <c r="AC1883" i="1" s="1"/>
  <c r="AQ1824" i="1"/>
  <c r="AP1777" i="1"/>
  <c r="AM1777" i="1"/>
  <c r="AJ1778" i="1"/>
  <c r="AN1777" i="1"/>
  <c r="AK1778" i="1"/>
  <c r="AO1777" i="1"/>
  <c r="AL1778" i="1"/>
  <c r="AQ1777" i="1"/>
  <c r="AM1778" i="1"/>
  <c r="AR1777" i="1"/>
  <c r="AN1778" i="1"/>
  <c r="AS1777" i="1"/>
  <c r="AO1778" i="1"/>
  <c r="AT1777" i="1"/>
  <c r="AP1778" i="1"/>
  <c r="AU1777" i="1"/>
  <c r="AQ1778" i="1"/>
  <c r="AR1778" i="1"/>
  <c r="AS1778" i="1"/>
  <c r="AT1778" i="1"/>
  <c r="AU1778" i="1"/>
  <c r="AH1777" i="1"/>
  <c r="AI1777" i="1"/>
  <c r="AJ1777" i="1"/>
  <c r="AK1777" i="1"/>
  <c r="AH1778" i="1"/>
  <c r="AE1556" i="1"/>
  <c r="AE1557" i="1"/>
  <c r="AE1996" i="1"/>
  <c r="AP1970" i="1"/>
  <c r="AJ1971" i="1"/>
  <c r="AL1972" i="1"/>
  <c r="AI1973" i="1"/>
  <c r="AP1908" i="1"/>
  <c r="AR1853" i="1"/>
  <c r="AI1852" i="1"/>
  <c r="AJ1852" i="1"/>
  <c r="AL1852" i="1"/>
  <c r="AU1852" i="1"/>
  <c r="AI1854" i="1"/>
  <c r="AT1854" i="1"/>
  <c r="AH1847" i="1"/>
  <c r="AT1847" i="1"/>
  <c r="AJ1850" i="1"/>
  <c r="AL1850" i="1"/>
  <c r="AO1850" i="1"/>
  <c r="AH1849" i="1"/>
  <c r="AH1848" i="1"/>
  <c r="AQ1849" i="1"/>
  <c r="AL1847" i="1"/>
  <c r="AK1848" i="1"/>
  <c r="AO1847" i="1"/>
  <c r="AL1848" i="1"/>
  <c r="AL1833" i="1"/>
  <c r="AN1833" i="1"/>
  <c r="AJ1832" i="1"/>
  <c r="AS1833" i="1"/>
  <c r="AO1832" i="1"/>
  <c r="AR1832" i="1"/>
  <c r="AS1832" i="1"/>
  <c r="AU1832" i="1"/>
  <c r="AH1833" i="1"/>
  <c r="AI1831" i="1"/>
  <c r="AK1831" i="1"/>
  <c r="AH1830" i="1"/>
  <c r="AR1831" i="1"/>
  <c r="AJ1830" i="1"/>
  <c r="AS1831" i="1"/>
  <c r="AM1830" i="1"/>
  <c r="AT1831" i="1"/>
  <c r="AQ1830" i="1"/>
  <c r="AS1830" i="1"/>
  <c r="AU1830" i="1"/>
  <c r="AR1824" i="1"/>
  <c r="AJ1823" i="1"/>
  <c r="AT1823" i="1"/>
  <c r="AJ1824" i="1"/>
  <c r="AM1824" i="1"/>
  <c r="AP1824" i="1"/>
  <c r="AS1823" i="1"/>
  <c r="X1716" i="1"/>
  <c r="AC1716" i="1" s="1"/>
  <c r="X1713" i="1"/>
  <c r="AC1713" i="1" s="1"/>
  <c r="X1715" i="1"/>
  <c r="AC1715" i="1" s="1"/>
  <c r="AP1706" i="1"/>
  <c r="AR1705" i="1"/>
  <c r="AJ1706" i="1"/>
  <c r="AH1707" i="1"/>
  <c r="AS1705" i="1"/>
  <c r="AK1706" i="1"/>
  <c r="AI1707" i="1"/>
  <c r="AT1705" i="1"/>
  <c r="AL1706" i="1"/>
  <c r="AK1707" i="1"/>
  <c r="AH1708" i="1"/>
  <c r="AU1705" i="1"/>
  <c r="AN1706" i="1"/>
  <c r="AL1707" i="1"/>
  <c r="AI1708" i="1"/>
  <c r="AO1706" i="1"/>
  <c r="AM1707" i="1"/>
  <c r="AL1708" i="1"/>
  <c r="AQ1706" i="1"/>
  <c r="AN1707" i="1"/>
  <c r="AO1708" i="1"/>
  <c r="AR1706" i="1"/>
  <c r="AO1707" i="1"/>
  <c r="AQ1708" i="1"/>
  <c r="AT1706" i="1"/>
  <c r="AS1707" i="1"/>
  <c r="AR1708" i="1"/>
  <c r="AU1707" i="1"/>
  <c r="AT1708" i="1"/>
  <c r="AK1705" i="1"/>
  <c r="AM1705" i="1"/>
  <c r="AO1705" i="1"/>
  <c r="AH1706" i="1"/>
  <c r="AJ1692" i="1"/>
  <c r="AU1694" i="1"/>
  <c r="AQ1695" i="1"/>
  <c r="AJ1696" i="1"/>
  <c r="AK1692" i="1"/>
  <c r="AR1695" i="1"/>
  <c r="AK1696" i="1"/>
  <c r="AN1692" i="1"/>
  <c r="AI1693" i="1"/>
  <c r="AT1695" i="1"/>
  <c r="AN1696" i="1"/>
  <c r="AQ1692" i="1"/>
  <c r="AL1693" i="1"/>
  <c r="AP1696" i="1"/>
  <c r="AT1692" i="1"/>
  <c r="AR1693" i="1"/>
  <c r="AJ1694" i="1"/>
  <c r="AH1695" i="1"/>
  <c r="AU1692" i="1"/>
  <c r="AS1693" i="1"/>
  <c r="AK1694" i="1"/>
  <c r="AI1695" i="1"/>
  <c r="AT1693" i="1"/>
  <c r="AL1694" i="1"/>
  <c r="AK1695" i="1"/>
  <c r="AH1696" i="1"/>
  <c r="AU1693" i="1"/>
  <c r="AN1694" i="1"/>
  <c r="AL1695" i="1"/>
  <c r="AI1696" i="1"/>
  <c r="AO1694" i="1"/>
  <c r="AM1695" i="1"/>
  <c r="AL1696" i="1"/>
  <c r="AQ1694" i="1"/>
  <c r="AN1695" i="1"/>
  <c r="AO1696" i="1"/>
  <c r="AR1694" i="1"/>
  <c r="AO1695" i="1"/>
  <c r="AQ1696" i="1"/>
  <c r="AT1694" i="1"/>
  <c r="AS1695" i="1"/>
  <c r="AR1696" i="1"/>
  <c r="AU1695" i="1"/>
  <c r="AT1696" i="1"/>
  <c r="AU1696" i="1"/>
  <c r="AH1692" i="1"/>
  <c r="AK1693" i="1"/>
  <c r="AI1692" i="1"/>
  <c r="AM1693" i="1"/>
  <c r="AL1692" i="1"/>
  <c r="AN1693" i="1"/>
  <c r="AO1692" i="1"/>
  <c r="AO1693" i="1"/>
  <c r="AH1694" i="1"/>
  <c r="AL1690" i="1"/>
  <c r="AE1854" i="1"/>
  <c r="X1850" i="1"/>
  <c r="AC1850" i="1" s="1"/>
  <c r="AP1846" i="1"/>
  <c r="X1844" i="1"/>
  <c r="AC1844" i="1" s="1"/>
  <c r="AQ1841" i="1"/>
  <c r="AK1829" i="1"/>
  <c r="AK1820" i="1"/>
  <c r="AT1819" i="1"/>
  <c r="AQ1815" i="1"/>
  <c r="AS1814" i="1"/>
  <c r="AU1813" i="1"/>
  <c r="AS1806" i="1"/>
  <c r="AT1805" i="1"/>
  <c r="AE1788" i="1"/>
  <c r="AO1784" i="1"/>
  <c r="AS1783" i="1"/>
  <c r="AR1782" i="1"/>
  <c r="AM1776" i="1"/>
  <c r="AT1775" i="1"/>
  <c r="AU1769" i="1"/>
  <c r="AS1764" i="1"/>
  <c r="AN1760" i="1"/>
  <c r="AS1758" i="1"/>
  <c r="AE1752" i="1"/>
  <c r="AM1750" i="1"/>
  <c r="AE1743" i="1"/>
  <c r="AE1736" i="1"/>
  <c r="AE1725" i="1"/>
  <c r="AQ1720" i="1"/>
  <c r="AO1716" i="1"/>
  <c r="AS1715" i="1"/>
  <c r="AP1702" i="1"/>
  <c r="AU1701" i="1"/>
  <c r="AU1699" i="1"/>
  <c r="AT1688" i="1"/>
  <c r="AU1687" i="1"/>
  <c r="AT1686" i="1"/>
  <c r="AT1679" i="1"/>
  <c r="AO1676" i="1"/>
  <c r="AK1675" i="1"/>
  <c r="AO1668" i="1"/>
  <c r="AH1667" i="1"/>
  <c r="X1646" i="1"/>
  <c r="AC1646" i="1" s="1"/>
  <c r="X1647" i="1"/>
  <c r="AC1647" i="1" s="1"/>
  <c r="AJ1636" i="1"/>
  <c r="AI1630" i="1"/>
  <c r="AP1632" i="1"/>
  <c r="AJ1630" i="1"/>
  <c r="AQ1632" i="1"/>
  <c r="AK1630" i="1"/>
  <c r="AR1632" i="1"/>
  <c r="AL1630" i="1"/>
  <c r="AT1632" i="1"/>
  <c r="AM1630" i="1"/>
  <c r="AH1631" i="1"/>
  <c r="AU1632" i="1"/>
  <c r="AN1630" i="1"/>
  <c r="AI1631" i="1"/>
  <c r="AO1630" i="1"/>
  <c r="AK1631" i="1"/>
  <c r="AQ1630" i="1"/>
  <c r="AL1631" i="1"/>
  <c r="AR1630" i="1"/>
  <c r="AM1631" i="1"/>
  <c r="AT1630" i="1"/>
  <c r="AN1631" i="1"/>
  <c r="AU1630" i="1"/>
  <c r="AO1631" i="1"/>
  <c r="AH1632" i="1"/>
  <c r="AQ1631" i="1"/>
  <c r="AI1632" i="1"/>
  <c r="AT1631" i="1"/>
  <c r="AL1632" i="1"/>
  <c r="AU1631" i="1"/>
  <c r="AM1632" i="1"/>
  <c r="AH1570" i="1"/>
  <c r="X1569" i="1"/>
  <c r="AC1569" i="1" s="1"/>
  <c r="AJ1526" i="1"/>
  <c r="AR1958" i="1"/>
  <c r="AH1945" i="1"/>
  <c r="AJ1944" i="1"/>
  <c r="AL1943" i="1"/>
  <c r="AE1920" i="1"/>
  <c r="AE1908" i="1"/>
  <c r="AN1892" i="1"/>
  <c r="AH1886" i="1"/>
  <c r="AE1870" i="1"/>
  <c r="X1858" i="1"/>
  <c r="AC1858" i="1" s="1"/>
  <c r="AO1846" i="1"/>
  <c r="AU1842" i="1"/>
  <c r="AO1841" i="1"/>
  <c r="AU1840" i="1"/>
  <c r="AT1834" i="1"/>
  <c r="AP1832" i="1"/>
  <c r="AJ1829" i="1"/>
  <c r="AN1824" i="1"/>
  <c r="AU1821" i="1"/>
  <c r="AJ1820" i="1"/>
  <c r="AE1816" i="1"/>
  <c r="AO1815" i="1"/>
  <c r="AR1814" i="1"/>
  <c r="AT1813" i="1"/>
  <c r="X1813" i="1"/>
  <c r="AC1813" i="1" s="1"/>
  <c r="AS1809" i="1"/>
  <c r="X1808" i="1"/>
  <c r="AC1808" i="1" s="1"/>
  <c r="AR1806" i="1"/>
  <c r="AS1805" i="1"/>
  <c r="AN1784" i="1"/>
  <c r="AQ1782" i="1"/>
  <c r="AL1776" i="1"/>
  <c r="AS1775" i="1"/>
  <c r="AQ1772" i="1"/>
  <c r="AT1769" i="1"/>
  <c r="X1766" i="1"/>
  <c r="AC1766" i="1" s="1"/>
  <c r="AR1764" i="1"/>
  <c r="AU1761" i="1"/>
  <c r="AP1758" i="1"/>
  <c r="AR1754" i="1"/>
  <c r="AL1750" i="1"/>
  <c r="AE1750" i="1"/>
  <c r="AP1741" i="1"/>
  <c r="AR1739" i="1"/>
  <c r="AK1738" i="1"/>
  <c r="AQ1733" i="1"/>
  <c r="X1728" i="1"/>
  <c r="AC1728" i="1" s="1"/>
  <c r="AL1720" i="1"/>
  <c r="AN1716" i="1"/>
  <c r="AR1715" i="1"/>
  <c r="AU1712" i="1"/>
  <c r="AR1707" i="1"/>
  <c r="AK1708" i="1"/>
  <c r="AN1705" i="1"/>
  <c r="AO1702" i="1"/>
  <c r="AT1701" i="1"/>
  <c r="AT1699" i="1"/>
  <c r="AU1698" i="1"/>
  <c r="AR1688" i="1"/>
  <c r="AT1687" i="1"/>
  <c r="AP1686" i="1"/>
  <c r="AU1685" i="1"/>
  <c r="AR1679" i="1"/>
  <c r="AJ1676" i="1"/>
  <c r="AP1674" i="1"/>
  <c r="AM1663" i="1"/>
  <c r="AE1659" i="1"/>
  <c r="AE1658" i="1"/>
  <c r="AU1655" i="1"/>
  <c r="AH1651" i="1"/>
  <c r="AE1645" i="1"/>
  <c r="AE1643" i="1"/>
  <c r="AL1636" i="1"/>
  <c r="AH1637" i="1"/>
  <c r="AN1636" i="1"/>
  <c r="AI1637" i="1"/>
  <c r="AO1636" i="1"/>
  <c r="AK1637" i="1"/>
  <c r="AQ1636" i="1"/>
  <c r="AL1637" i="1"/>
  <c r="AR1636" i="1"/>
  <c r="AM1637" i="1"/>
  <c r="AT1636" i="1"/>
  <c r="AN1637" i="1"/>
  <c r="AU1636" i="1"/>
  <c r="AO1637" i="1"/>
  <c r="AQ1637" i="1"/>
  <c r="AR1637" i="1"/>
  <c r="AS1637" i="1"/>
  <c r="AT1637" i="1"/>
  <c r="AU1637" i="1"/>
  <c r="AH1636" i="1"/>
  <c r="AI1636" i="1"/>
  <c r="AJ1627" i="1"/>
  <c r="AH1627" i="1"/>
  <c r="AQ1629" i="1"/>
  <c r="AI1627" i="1"/>
  <c r="AR1629" i="1"/>
  <c r="AK1627" i="1"/>
  <c r="AS1629" i="1"/>
  <c r="AL1627" i="1"/>
  <c r="AT1629" i="1"/>
  <c r="AM1627" i="1"/>
  <c r="AU1629" i="1"/>
  <c r="AN1627" i="1"/>
  <c r="AO1627" i="1"/>
  <c r="AH1628" i="1"/>
  <c r="AQ1627" i="1"/>
  <c r="AI1628" i="1"/>
  <c r="AR1627" i="1"/>
  <c r="AJ1628" i="1"/>
  <c r="AS1627" i="1"/>
  <c r="AK1628" i="1"/>
  <c r="AT1627" i="1"/>
  <c r="AL1628" i="1"/>
  <c r="AU1627" i="1"/>
  <c r="AM1628" i="1"/>
  <c r="AH1629" i="1"/>
  <c r="AQ1628" i="1"/>
  <c r="AL1629" i="1"/>
  <c r="AR1628" i="1"/>
  <c r="AM1629" i="1"/>
  <c r="AE1593" i="1"/>
  <c r="AE1594" i="1"/>
  <c r="AE1591" i="1"/>
  <c r="AE1570" i="1"/>
  <c r="AE1547" i="1"/>
  <c r="AM1784" i="1"/>
  <c r="AQ1783" i="1"/>
  <c r="AE1760" i="1"/>
  <c r="AQ1754" i="1"/>
  <c r="AJ1750" i="1"/>
  <c r="AJ1720" i="1"/>
  <c r="AN1702" i="1"/>
  <c r="AS1701" i="1"/>
  <c r="AU1700" i="1"/>
  <c r="AR1699" i="1"/>
  <c r="AQ1688" i="1"/>
  <c r="AS1687" i="1"/>
  <c r="AO1686" i="1"/>
  <c r="AT1685" i="1"/>
  <c r="X1682" i="1"/>
  <c r="AC1682" i="1" s="1"/>
  <c r="X1683" i="1"/>
  <c r="AC1683" i="1" s="1"/>
  <c r="AN1679" i="1"/>
  <c r="AI1676" i="1"/>
  <c r="AJ1668" i="1"/>
  <c r="AE1667" i="1"/>
  <c r="AL1663" i="1"/>
  <c r="AR1660" i="1"/>
  <c r="AS1660" i="1"/>
  <c r="AH1660" i="1"/>
  <c r="AJ1660" i="1"/>
  <c r="AK1660" i="1"/>
  <c r="AN1660" i="1"/>
  <c r="AO1660" i="1"/>
  <c r="AR1655" i="1"/>
  <c r="AM1650" i="1"/>
  <c r="AU1619" i="1"/>
  <c r="AN1620" i="1"/>
  <c r="AI1621" i="1"/>
  <c r="AO1620" i="1"/>
  <c r="AK1621" i="1"/>
  <c r="AI1618" i="1"/>
  <c r="AU1620" i="1"/>
  <c r="AO1621" i="1"/>
  <c r="AR1621" i="1"/>
  <c r="AE1573" i="1"/>
  <c r="AI1857" i="1"/>
  <c r="AS1845" i="1"/>
  <c r="AU1844" i="1"/>
  <c r="AM1841" i="1"/>
  <c r="AS1840" i="1"/>
  <c r="X1825" i="1"/>
  <c r="AC1825" i="1" s="1"/>
  <c r="AO1816" i="1"/>
  <c r="AM1815" i="1"/>
  <c r="AN1814" i="1"/>
  <c r="AR1813" i="1"/>
  <c r="AO1806" i="1"/>
  <c r="AQ1805" i="1"/>
  <c r="AT1804" i="1"/>
  <c r="AE1796" i="1"/>
  <c r="AE1794" i="1"/>
  <c r="AT1790" i="1"/>
  <c r="AK1788" i="1"/>
  <c r="AL1784" i="1"/>
  <c r="AM1783" i="1"/>
  <c r="AO1782" i="1"/>
  <c r="AU1781" i="1"/>
  <c r="AU1780" i="1"/>
  <c r="AJ1776" i="1"/>
  <c r="AQ1775" i="1"/>
  <c r="AR1774" i="1"/>
  <c r="AR1769" i="1"/>
  <c r="AP1764" i="1"/>
  <c r="X1762" i="1"/>
  <c r="AC1762" i="1" s="1"/>
  <c r="AN1758" i="1"/>
  <c r="AM1754" i="1"/>
  <c r="AU1751" i="1"/>
  <c r="AI1750" i="1"/>
  <c r="AR1736" i="1"/>
  <c r="AH1737" i="1"/>
  <c r="AI1739" i="1"/>
  <c r="AM1737" i="1"/>
  <c r="AJ1738" i="1"/>
  <c r="AN1739" i="1"/>
  <c r="AO1717" i="1"/>
  <c r="AK1716" i="1"/>
  <c r="AO1715" i="1"/>
  <c r="AT1714" i="1"/>
  <c r="AT1713" i="1"/>
  <c r="AQ1712" i="1"/>
  <c r="AR1711" i="1"/>
  <c r="AU1710" i="1"/>
  <c r="AL1702" i="1"/>
  <c r="AR1701" i="1"/>
  <c r="AT1700" i="1"/>
  <c r="AO1699" i="1"/>
  <c r="AQ1698" i="1"/>
  <c r="AP1690" i="1"/>
  <c r="AP1688" i="1"/>
  <c r="AQ1687" i="1"/>
  <c r="AN1686" i="1"/>
  <c r="AS1685" i="1"/>
  <c r="AU1681" i="1"/>
  <c r="AR1680" i="1"/>
  <c r="AM1679" i="1"/>
  <c r="AU1669" i="1"/>
  <c r="AS1667" i="1"/>
  <c r="AL1668" i="1"/>
  <c r="AH1669" i="1"/>
  <c r="AR1668" i="1"/>
  <c r="AM1669" i="1"/>
  <c r="AQ1664" i="1"/>
  <c r="AH1663" i="1"/>
  <c r="AO1655" i="1"/>
  <c r="AE1634" i="1"/>
  <c r="AE1635" i="1"/>
  <c r="AE1633" i="1"/>
  <c r="X1610" i="1"/>
  <c r="AC1610" i="1" s="1"/>
  <c r="AO1606" i="1"/>
  <c r="AN1591" i="1"/>
  <c r="X1577" i="1"/>
  <c r="AC1577" i="1" s="1"/>
  <c r="X1578" i="1"/>
  <c r="AC1578" i="1" s="1"/>
  <c r="X1188" i="1"/>
  <c r="AC1188" i="1" s="1"/>
  <c r="X1189" i="1"/>
  <c r="AC1189" i="1" s="1"/>
  <c r="AP1943" i="1"/>
  <c r="AE1935" i="1"/>
  <c r="AE1918" i="1"/>
  <c r="AE1848" i="1"/>
  <c r="AK1846" i="1"/>
  <c r="AO1845" i="1"/>
  <c r="AQ1844" i="1"/>
  <c r="AR1843" i="1"/>
  <c r="AK1841" i="1"/>
  <c r="AQ1840" i="1"/>
  <c r="AS1839" i="1"/>
  <c r="AL1837" i="1"/>
  <c r="AM1820" i="1"/>
  <c r="AK1816" i="1"/>
  <c r="AJ1815" i="1"/>
  <c r="AL1814" i="1"/>
  <c r="AO1813" i="1"/>
  <c r="AU1812" i="1"/>
  <c r="AK1806" i="1"/>
  <c r="AN1805" i="1"/>
  <c r="AR1804" i="1"/>
  <c r="AR1803" i="1"/>
  <c r="AR1790" i="1"/>
  <c r="AJ1784" i="1"/>
  <c r="AP1783" i="1"/>
  <c r="AM1782" i="1"/>
  <c r="AS1781" i="1"/>
  <c r="AO1780" i="1"/>
  <c r="AT1779" i="1"/>
  <c r="AE1777" i="1"/>
  <c r="AH1776" i="1"/>
  <c r="AN1775" i="1"/>
  <c r="AM1774" i="1"/>
  <c r="AL1773" i="1"/>
  <c r="AO1769" i="1"/>
  <c r="AR1768" i="1"/>
  <c r="AI1765" i="1"/>
  <c r="AN1764" i="1"/>
  <c r="AR1756" i="1"/>
  <c r="AU1755" i="1"/>
  <c r="AH1754" i="1"/>
  <c r="AH1751" i="1"/>
  <c r="AT1751" i="1"/>
  <c r="X1742" i="1"/>
  <c r="AC1742" i="1" s="1"/>
  <c r="AS1741" i="1"/>
  <c r="AH1740" i="1"/>
  <c r="AL1739" i="1"/>
  <c r="AE1738" i="1"/>
  <c r="AU1734" i="1"/>
  <c r="AL1733" i="1"/>
  <c r="AS1727" i="1"/>
  <c r="AR1729" i="1"/>
  <c r="AJ1728" i="1"/>
  <c r="X1722" i="1"/>
  <c r="AC1722" i="1" s="1"/>
  <c r="AK1717" i="1"/>
  <c r="AI1716" i="1"/>
  <c r="AM1715" i="1"/>
  <c r="AQ1714" i="1"/>
  <c r="AR1713" i="1"/>
  <c r="AK1712" i="1"/>
  <c r="AO1711" i="1"/>
  <c r="AR1710" i="1"/>
  <c r="AU1709" i="1"/>
  <c r="X1708" i="1"/>
  <c r="AC1708" i="1" s="1"/>
  <c r="X1707" i="1"/>
  <c r="AC1707" i="1" s="1"/>
  <c r="AI1705" i="1"/>
  <c r="AJ1702" i="1"/>
  <c r="AO1701" i="1"/>
  <c r="AQ1700" i="1"/>
  <c r="AK1699" i="1"/>
  <c r="AO1698" i="1"/>
  <c r="X1696" i="1"/>
  <c r="AC1696" i="1" s="1"/>
  <c r="X1695" i="1"/>
  <c r="AC1695" i="1" s="1"/>
  <c r="AE1693" i="1"/>
  <c r="AN1688" i="1"/>
  <c r="AK1687" i="1"/>
  <c r="AK1686" i="1"/>
  <c r="AQ1685" i="1"/>
  <c r="AT1684" i="1"/>
  <c r="AU1683" i="1"/>
  <c r="AQ1682" i="1"/>
  <c r="AR1681" i="1"/>
  <c r="AO1680" i="1"/>
  <c r="AI1679" i="1"/>
  <c r="AU1670" i="1"/>
  <c r="AQ1669" i="1"/>
  <c r="X1668" i="1"/>
  <c r="AC1668" i="1" s="1"/>
  <c r="AK1664" i="1"/>
  <c r="AU1656" i="1"/>
  <c r="AU1645" i="1"/>
  <c r="AR1623" i="1"/>
  <c r="AJ1624" i="1"/>
  <c r="AS1623" i="1"/>
  <c r="AK1624" i="1"/>
  <c r="AH1622" i="1"/>
  <c r="AO1624" i="1"/>
  <c r="AJ1622" i="1"/>
  <c r="AQ1624" i="1"/>
  <c r="AT1624" i="1"/>
  <c r="AU1618" i="1"/>
  <c r="AK1606" i="1"/>
  <c r="X1607" i="1"/>
  <c r="AC1607" i="1" s="1"/>
  <c r="AE1599" i="1"/>
  <c r="AI1591" i="1"/>
  <c r="AQ1592" i="1"/>
  <c r="AN1593" i="1"/>
  <c r="AH1591" i="1"/>
  <c r="AT1593" i="1"/>
  <c r="AL1594" i="1"/>
  <c r="AH1595" i="1"/>
  <c r="AQ1591" i="1"/>
  <c r="AI1592" i="1"/>
  <c r="AR1591" i="1"/>
  <c r="AJ1592" i="1"/>
  <c r="AS1591" i="1"/>
  <c r="AK1592" i="1"/>
  <c r="AH1593" i="1"/>
  <c r="AT1591" i="1"/>
  <c r="AL1592" i="1"/>
  <c r="AK1593" i="1"/>
  <c r="AU1591" i="1"/>
  <c r="AM1592" i="1"/>
  <c r="AL1593" i="1"/>
  <c r="AN1592" i="1"/>
  <c r="AM1593" i="1"/>
  <c r="AH1594" i="1"/>
  <c r="AO1592" i="1"/>
  <c r="AO1593" i="1"/>
  <c r="AI1594" i="1"/>
  <c r="AT1592" i="1"/>
  <c r="AQ1593" i="1"/>
  <c r="AJ1594" i="1"/>
  <c r="AU1592" i="1"/>
  <c r="AR1593" i="1"/>
  <c r="AK1594" i="1"/>
  <c r="AK1595" i="1"/>
  <c r="AS1593" i="1"/>
  <c r="AM1594" i="1"/>
  <c r="AL1595" i="1"/>
  <c r="AU1593" i="1"/>
  <c r="AN1594" i="1"/>
  <c r="AM1595" i="1"/>
  <c r="AO1594" i="1"/>
  <c r="AN1595" i="1"/>
  <c r="AL1591" i="1"/>
  <c r="AU1594" i="1"/>
  <c r="AR1595" i="1"/>
  <c r="AM1591" i="1"/>
  <c r="AS1595" i="1"/>
  <c r="X1910" i="1"/>
  <c r="AC1910" i="1" s="1"/>
  <c r="X1908" i="1"/>
  <c r="AC1908" i="1" s="1"/>
  <c r="X1907" i="1"/>
  <c r="AC1907" i="1" s="1"/>
  <c r="X1905" i="1"/>
  <c r="AC1905" i="1" s="1"/>
  <c r="X1891" i="1"/>
  <c r="AC1891" i="1" s="1"/>
  <c r="AH1880" i="1"/>
  <c r="X1878" i="1"/>
  <c r="AC1878" i="1" s="1"/>
  <c r="AP1862" i="1"/>
  <c r="AJ1846" i="1"/>
  <c r="AN1845" i="1"/>
  <c r="AO1844" i="1"/>
  <c r="AQ1843" i="1"/>
  <c r="AJ1841" i="1"/>
  <c r="AO1840" i="1"/>
  <c r="AR1839" i="1"/>
  <c r="AK1837" i="1"/>
  <c r="AS1822" i="1"/>
  <c r="AI1815" i="1"/>
  <c r="AK1814" i="1"/>
  <c r="AN1813" i="1"/>
  <c r="AS1812" i="1"/>
  <c r="AJ1807" i="1"/>
  <c r="AJ1806" i="1"/>
  <c r="AM1805" i="1"/>
  <c r="AQ1804" i="1"/>
  <c r="AQ1803" i="1"/>
  <c r="AU1802" i="1"/>
  <c r="AU1791" i="1"/>
  <c r="AQ1790" i="1"/>
  <c r="AI1784" i="1"/>
  <c r="AL1782" i="1"/>
  <c r="AR1781" i="1"/>
  <c r="AN1780" i="1"/>
  <c r="AS1779" i="1"/>
  <c r="AM1775" i="1"/>
  <c r="AL1774" i="1"/>
  <c r="AK1773" i="1"/>
  <c r="AN1769" i="1"/>
  <c r="AH1765" i="1"/>
  <c r="AM1764" i="1"/>
  <c r="AK1761" i="1"/>
  <c r="AQ1756" i="1"/>
  <c r="AR1755" i="1"/>
  <c r="AK1754" i="1"/>
  <c r="AI1755" i="1"/>
  <c r="AN1754" i="1"/>
  <c r="AS1756" i="1"/>
  <c r="AU1747" i="1"/>
  <c r="AU1746" i="1"/>
  <c r="AU1745" i="1"/>
  <c r="AH1739" i="1"/>
  <c r="X1736" i="1"/>
  <c r="AC1736" i="1" s="1"/>
  <c r="AT1734" i="1"/>
  <c r="AK1733" i="1"/>
  <c r="AE1730" i="1"/>
  <c r="AR1727" i="1"/>
  <c r="AI1717" i="1"/>
  <c r="AH1716" i="1"/>
  <c r="AL1715" i="1"/>
  <c r="AO1714" i="1"/>
  <c r="AQ1713" i="1"/>
  <c r="AJ1712" i="1"/>
  <c r="AN1711" i="1"/>
  <c r="AQ1710" i="1"/>
  <c r="AT1709" i="1"/>
  <c r="AE1707" i="1"/>
  <c r="AE1705" i="1"/>
  <c r="AE1704" i="1"/>
  <c r="AI1702" i="1"/>
  <c r="AN1701" i="1"/>
  <c r="AN1700" i="1"/>
  <c r="AI1699" i="1"/>
  <c r="AN1698" i="1"/>
  <c r="AE1695" i="1"/>
  <c r="AK1688" i="1"/>
  <c r="AI1687" i="1"/>
  <c r="AJ1686" i="1"/>
  <c r="AO1685" i="1"/>
  <c r="AQ1684" i="1"/>
  <c r="AS1683" i="1"/>
  <c r="AO1682" i="1"/>
  <c r="AQ1681" i="1"/>
  <c r="AL1680" i="1"/>
  <c r="AH1679" i="1"/>
  <c r="AQ1670" i="1"/>
  <c r="AL1669" i="1"/>
  <c r="AJ1664" i="1"/>
  <c r="AQ1656" i="1"/>
  <c r="AE1656" i="1"/>
  <c r="AE1657" i="1"/>
  <c r="AR1652" i="1"/>
  <c r="AR1645" i="1"/>
  <c r="AS1631" i="1"/>
  <c r="AU1628" i="1"/>
  <c r="AU1621" i="1"/>
  <c r="AO1618" i="1"/>
  <c r="AM1585" i="1"/>
  <c r="AJ1389" i="1"/>
  <c r="AN1390" i="1"/>
  <c r="AH1997" i="1"/>
  <c r="AJ1965" i="1"/>
  <c r="AO1961" i="1"/>
  <c r="AQ1960" i="1"/>
  <c r="AH1953" i="1"/>
  <c r="AP1933" i="1"/>
  <c r="AP1917" i="1"/>
  <c r="X1911" i="1"/>
  <c r="AC1911" i="1" s="1"/>
  <c r="X1909" i="1"/>
  <c r="AC1909" i="1" s="1"/>
  <c r="X1890" i="1"/>
  <c r="AC1890" i="1" s="1"/>
  <c r="AH1873" i="1"/>
  <c r="X1871" i="1"/>
  <c r="AC1871" i="1" s="1"/>
  <c r="AS1855" i="1"/>
  <c r="AI1846" i="1"/>
  <c r="AM1845" i="1"/>
  <c r="AL1844" i="1"/>
  <c r="AE1843" i="1"/>
  <c r="AI1841" i="1"/>
  <c r="AN1840" i="1"/>
  <c r="AQ1839" i="1"/>
  <c r="AE1825" i="1"/>
  <c r="AR1822" i="1"/>
  <c r="AO1812" i="1"/>
  <c r="AJ1814" i="1"/>
  <c r="AM1813" i="1"/>
  <c r="AR1812" i="1"/>
  <c r="AI1806" i="1"/>
  <c r="AL1805" i="1"/>
  <c r="AO1804" i="1"/>
  <c r="AO1803" i="1"/>
  <c r="AT1802" i="1"/>
  <c r="X1806" i="1"/>
  <c r="AC1806" i="1" s="1"/>
  <c r="AS1792" i="1"/>
  <c r="AR1791" i="1"/>
  <c r="AP1790" i="1"/>
  <c r="AH1784" i="1"/>
  <c r="AK1782" i="1"/>
  <c r="AQ1781" i="1"/>
  <c r="AM1780" i="1"/>
  <c r="AR1779" i="1"/>
  <c r="X1778" i="1"/>
  <c r="AC1778" i="1" s="1"/>
  <c r="AL1775" i="1"/>
  <c r="AK1774" i="1"/>
  <c r="AM1769" i="1"/>
  <c r="AK1764" i="1"/>
  <c r="AH1761" i="1"/>
  <c r="X1760" i="1"/>
  <c r="AC1760" i="1" s="1"/>
  <c r="AP1756" i="1"/>
  <c r="AH1755" i="1"/>
  <c r="AT1747" i="1"/>
  <c r="AQ1746" i="1"/>
  <c r="AT1745" i="1"/>
  <c r="AU1741" i="1"/>
  <c r="X1741" i="1"/>
  <c r="AC1741" i="1" s="1"/>
  <c r="AS1734" i="1"/>
  <c r="AJ1733" i="1"/>
  <c r="AQ1727" i="1"/>
  <c r="AE1729" i="1"/>
  <c r="AI1721" i="1"/>
  <c r="AK1715" i="1"/>
  <c r="AN1714" i="1"/>
  <c r="AN1713" i="1"/>
  <c r="AI1712" i="1"/>
  <c r="AM1711" i="1"/>
  <c r="AP1710" i="1"/>
  <c r="AS1709" i="1"/>
  <c r="AU1708" i="1"/>
  <c r="AH1702" i="1"/>
  <c r="AM1701" i="1"/>
  <c r="AK1700" i="1"/>
  <c r="AM1698" i="1"/>
  <c r="AM1690" i="1"/>
  <c r="AR1690" i="1"/>
  <c r="AN1691" i="1"/>
  <c r="AT1690" i="1"/>
  <c r="AO1691" i="1"/>
  <c r="AR1691" i="1"/>
  <c r="AH1689" i="1"/>
  <c r="AT1691" i="1"/>
  <c r="AI1688" i="1"/>
  <c r="AI1686" i="1"/>
  <c r="AN1685" i="1"/>
  <c r="AO1684" i="1"/>
  <c r="AQ1683" i="1"/>
  <c r="AL1682" i="1"/>
  <c r="AM1681" i="1"/>
  <c r="AJ1680" i="1"/>
  <c r="AM1680" i="1"/>
  <c r="AK1679" i="1"/>
  <c r="AT1681" i="1"/>
  <c r="AO1679" i="1"/>
  <c r="AH1680" i="1"/>
  <c r="AQ1679" i="1"/>
  <c r="AI1680" i="1"/>
  <c r="AS1679" i="1"/>
  <c r="AK1680" i="1"/>
  <c r="AU1679" i="1"/>
  <c r="AN1680" i="1"/>
  <c r="AI1681" i="1"/>
  <c r="AT1680" i="1"/>
  <c r="AN1681" i="1"/>
  <c r="AU1680" i="1"/>
  <c r="AO1681" i="1"/>
  <c r="AP1678" i="1"/>
  <c r="AU1678" i="1"/>
  <c r="AH1677" i="1"/>
  <c r="AM1677" i="1"/>
  <c r="AR1677" i="1"/>
  <c r="AJ1678" i="1"/>
  <c r="AS1677" i="1"/>
  <c r="AK1678" i="1"/>
  <c r="AE1678" i="1"/>
  <c r="AU1673" i="1"/>
  <c r="AU1671" i="1"/>
  <c r="AO1670" i="1"/>
  <c r="AK1669" i="1"/>
  <c r="AS1663" i="1"/>
  <c r="AL1664" i="1"/>
  <c r="AH1665" i="1"/>
  <c r="AT1663" i="1"/>
  <c r="AN1664" i="1"/>
  <c r="AI1665" i="1"/>
  <c r="AR1664" i="1"/>
  <c r="AM1665" i="1"/>
  <c r="AT1664" i="1"/>
  <c r="AN1665" i="1"/>
  <c r="AU1664" i="1"/>
  <c r="AO1665" i="1"/>
  <c r="AR1665" i="1"/>
  <c r="AI1663" i="1"/>
  <c r="AT1665" i="1"/>
  <c r="AK1663" i="1"/>
  <c r="AU1665" i="1"/>
  <c r="AN1663" i="1"/>
  <c r="AH1664" i="1"/>
  <c r="AO1663" i="1"/>
  <c r="AI1664" i="1"/>
  <c r="AO1656" i="1"/>
  <c r="AQ1652" i="1"/>
  <c r="AQ1645" i="1"/>
  <c r="AR1631" i="1"/>
  <c r="X1632" i="1"/>
  <c r="AC1632" i="1" s="1"/>
  <c r="AT1628" i="1"/>
  <c r="AN1618" i="1"/>
  <c r="AE1613" i="1"/>
  <c r="AE1612" i="1"/>
  <c r="AT1594" i="1"/>
  <c r="AE1568" i="1"/>
  <c r="X1801" i="1"/>
  <c r="AC1801" i="1" s="1"/>
  <c r="X1796" i="1"/>
  <c r="AC1796" i="1" s="1"/>
  <c r="X1767" i="1"/>
  <c r="AC1767" i="1" s="1"/>
  <c r="AP1752" i="1"/>
  <c r="AS1747" i="1"/>
  <c r="AT1718" i="1"/>
  <c r="AK1721" i="1"/>
  <c r="AI1720" i="1"/>
  <c r="AT1721" i="1"/>
  <c r="AK1720" i="1"/>
  <c r="AM1719" i="1"/>
  <c r="AP1720" i="1"/>
  <c r="AO1710" i="1"/>
  <c r="AR1709" i="1"/>
  <c r="AK1701" i="1"/>
  <c r="AH1700" i="1"/>
  <c r="AM1700" i="1"/>
  <c r="AM1699" i="1"/>
  <c r="AI1700" i="1"/>
  <c r="AU1702" i="1"/>
  <c r="AN1699" i="1"/>
  <c r="AJ1700" i="1"/>
  <c r="AQ1699" i="1"/>
  <c r="AL1700" i="1"/>
  <c r="AI1701" i="1"/>
  <c r="AS1699" i="1"/>
  <c r="AO1700" i="1"/>
  <c r="AL1701" i="1"/>
  <c r="AM1688" i="1"/>
  <c r="AL1687" i="1"/>
  <c r="AM1687" i="1"/>
  <c r="AH1688" i="1"/>
  <c r="AO1687" i="1"/>
  <c r="AJ1688" i="1"/>
  <c r="AR1687" i="1"/>
  <c r="AL1688" i="1"/>
  <c r="AN1670" i="1"/>
  <c r="AK1656" i="1"/>
  <c r="AJ1652" i="1"/>
  <c r="AJ1618" i="1"/>
  <c r="AM1607" i="1"/>
  <c r="AK1604" i="1"/>
  <c r="AQ1594" i="1"/>
  <c r="AI1585" i="1"/>
  <c r="AS1585" i="1"/>
  <c r="AN1585" i="1"/>
  <c r="AO1585" i="1"/>
  <c r="AQ1585" i="1"/>
  <c r="AR1585" i="1"/>
  <c r="AT1585" i="1"/>
  <c r="AU1585" i="1"/>
  <c r="AH1585" i="1"/>
  <c r="AK1585" i="1"/>
  <c r="AE1552" i="1"/>
  <c r="AE1551" i="1"/>
  <c r="AE1550" i="1"/>
  <c r="X1869" i="1"/>
  <c r="AC1869" i="1" s="1"/>
  <c r="AQ1855" i="1"/>
  <c r="AH1845" i="1"/>
  <c r="AI1844" i="1"/>
  <c r="AJ1840" i="1"/>
  <c r="AN1839" i="1"/>
  <c r="AT1838" i="1"/>
  <c r="AO1834" i="1"/>
  <c r="AJ1822" i="1"/>
  <c r="AU1818" i="1"/>
  <c r="AQ1817" i="1"/>
  <c r="AH1814" i="1"/>
  <c r="AJ1813" i="1"/>
  <c r="AN1812" i="1"/>
  <c r="X1809" i="1"/>
  <c r="AC1809" i="1" s="1"/>
  <c r="AJ1805" i="1"/>
  <c r="AM1804" i="1"/>
  <c r="AM1803" i="1"/>
  <c r="AR1802" i="1"/>
  <c r="AQ1792" i="1"/>
  <c r="AH1791" i="1"/>
  <c r="AN1790" i="1"/>
  <c r="AT1789" i="1"/>
  <c r="AI1782" i="1"/>
  <c r="AK1780" i="1"/>
  <c r="AI1775" i="1"/>
  <c r="AS1770" i="1"/>
  <c r="AJ1769" i="1"/>
  <c r="AI1764" i="1"/>
  <c r="AE1762" i="1"/>
  <c r="AJ1759" i="1"/>
  <c r="AN1756" i="1"/>
  <c r="AM1752" i="1"/>
  <c r="AO1748" i="1"/>
  <c r="AR1747" i="1"/>
  <c r="AO1746" i="1"/>
  <c r="AR1745" i="1"/>
  <c r="AE1734" i="1"/>
  <c r="AE1721" i="1"/>
  <c r="X1720" i="1"/>
  <c r="AC1720" i="1" s="1"/>
  <c r="AI1718" i="1"/>
  <c r="AH1715" i="1"/>
  <c r="AK1714" i="1"/>
  <c r="AK1711" i="1"/>
  <c r="AN1710" i="1"/>
  <c r="AQ1709" i="1"/>
  <c r="AH1701" i="1"/>
  <c r="AK1698" i="1"/>
  <c r="X1694" i="1"/>
  <c r="AC1694" i="1" s="1"/>
  <c r="X1691" i="1"/>
  <c r="AC1691" i="1" s="1"/>
  <c r="AE1687" i="1"/>
  <c r="AL1685" i="1"/>
  <c r="AK1684" i="1"/>
  <c r="AL1683" i="1"/>
  <c r="AJ1682" i="1"/>
  <c r="AK1681" i="1"/>
  <c r="AE1680" i="1"/>
  <c r="AQ1673" i="1"/>
  <c r="AQ1671" i="1"/>
  <c r="AK1670" i="1"/>
  <c r="AQ1665" i="1"/>
  <c r="AI1656" i="1"/>
  <c r="AR1653" i="1"/>
  <c r="AL1643" i="1"/>
  <c r="AE1618" i="1"/>
  <c r="AE1604" i="1"/>
  <c r="AE1605" i="1"/>
  <c r="AE1606" i="1"/>
  <c r="AE1607" i="1"/>
  <c r="X1596" i="1"/>
  <c r="AC1596" i="1" s="1"/>
  <c r="X1597" i="1"/>
  <c r="AC1597" i="1" s="1"/>
  <c r="X1598" i="1"/>
  <c r="AC1598" i="1" s="1"/>
  <c r="AH1592" i="1"/>
  <c r="AI1558" i="1"/>
  <c r="AJ1528" i="1"/>
  <c r="AO1528" i="1"/>
  <c r="AK1527" i="1"/>
  <c r="AL1527" i="1"/>
  <c r="AH1526" i="1"/>
  <c r="AK1526" i="1"/>
  <c r="AQ1871" i="1"/>
  <c r="AI1869" i="1"/>
  <c r="AM1855" i="1"/>
  <c r="AP1844" i="1"/>
  <c r="AI1840" i="1"/>
  <c r="AM1839" i="1"/>
  <c r="AL1838" i="1"/>
  <c r="AE1835" i="1"/>
  <c r="AQ1818" i="1"/>
  <c r="AI1813" i="1"/>
  <c r="AM1812" i="1"/>
  <c r="AI1805" i="1"/>
  <c r="AJ1804" i="1"/>
  <c r="AL1803" i="1"/>
  <c r="AQ1802" i="1"/>
  <c r="AS1793" i="1"/>
  <c r="AO1792" i="1"/>
  <c r="AM1790" i="1"/>
  <c r="AE1789" i="1"/>
  <c r="X1788" i="1"/>
  <c r="AC1788" i="1" s="1"/>
  <c r="AH1782" i="1"/>
  <c r="AK1781" i="1"/>
  <c r="AJ1780" i="1"/>
  <c r="AN1779" i="1"/>
  <c r="AH1775" i="1"/>
  <c r="AH1774" i="1"/>
  <c r="AE1773" i="1"/>
  <c r="AH1764" i="1"/>
  <c r="AT1759" i="1"/>
  <c r="AM1756" i="1"/>
  <c r="X1750" i="1"/>
  <c r="AC1750" i="1" s="1"/>
  <c r="AN1748" i="1"/>
  <c r="AN1746" i="1"/>
  <c r="AQ1735" i="1"/>
  <c r="AP1733" i="1"/>
  <c r="AR1733" i="1"/>
  <c r="AU1733" i="1"/>
  <c r="AH1718" i="1"/>
  <c r="AM1714" i="1"/>
  <c r="AI1713" i="1"/>
  <c r="AQ1716" i="1"/>
  <c r="AK1713" i="1"/>
  <c r="AR1716" i="1"/>
  <c r="AM1713" i="1"/>
  <c r="AH1714" i="1"/>
  <c r="AU1716" i="1"/>
  <c r="AO1713" i="1"/>
  <c r="AJ1714" i="1"/>
  <c r="AE1712" i="1"/>
  <c r="AL1710" i="1"/>
  <c r="AO1709" i="1"/>
  <c r="AE1700" i="1"/>
  <c r="AE1702" i="1"/>
  <c r="AK1685" i="1"/>
  <c r="AI1684" i="1"/>
  <c r="AK1683" i="1"/>
  <c r="AU1674" i="1"/>
  <c r="AO1673" i="1"/>
  <c r="AO1671" i="1"/>
  <c r="AI1670" i="1"/>
  <c r="AL1665" i="1"/>
  <c r="AQ1657" i="1"/>
  <c r="AQ1653" i="1"/>
  <c r="AE1641" i="1"/>
  <c r="AE1642" i="1"/>
  <c r="AE1640" i="1"/>
  <c r="X1565" i="1"/>
  <c r="AC1565" i="1" s="1"/>
  <c r="X1567" i="1"/>
  <c r="AC1567" i="1" s="1"/>
  <c r="AH1558" i="1"/>
  <c r="AH1840" i="1"/>
  <c r="AL1839" i="1"/>
  <c r="AP1830" i="1"/>
  <c r="AU1828" i="1"/>
  <c r="AE1822" i="1"/>
  <c r="AO1818" i="1"/>
  <c r="AQ1816" i="1"/>
  <c r="AH1813" i="1"/>
  <c r="AL1812" i="1"/>
  <c r="AI1804" i="1"/>
  <c r="AK1803" i="1"/>
  <c r="AN1802" i="1"/>
  <c r="AI1795" i="1"/>
  <c r="AJ1793" i="1"/>
  <c r="AN1792" i="1"/>
  <c r="AL1790" i="1"/>
  <c r="X1783" i="1"/>
  <c r="AC1783" i="1" s="1"/>
  <c r="AI1780" i="1"/>
  <c r="AK1779" i="1"/>
  <c r="AL1756" i="1"/>
  <c r="AK1752" i="1"/>
  <c r="AM1748" i="1"/>
  <c r="AM1747" i="1"/>
  <c r="AM1735" i="1"/>
  <c r="X1730" i="1"/>
  <c r="AC1730" i="1" s="1"/>
  <c r="AE1715" i="1"/>
  <c r="AE1713" i="1"/>
  <c r="AK1710" i="1"/>
  <c r="AN1709" i="1"/>
  <c r="AJ1684" i="1"/>
  <c r="AN1682" i="1"/>
  <c r="AT1682" i="1"/>
  <c r="AN1683" i="1"/>
  <c r="AU1682" i="1"/>
  <c r="AO1683" i="1"/>
  <c r="AR1683" i="1"/>
  <c r="AT1683" i="1"/>
  <c r="AH1682" i="1"/>
  <c r="AL1671" i="1"/>
  <c r="AJ1670" i="1"/>
  <c r="AR1666" i="1"/>
  <c r="AO1657" i="1"/>
  <c r="AM1653" i="1"/>
  <c r="AL1650" i="1"/>
  <c r="AM1644" i="1"/>
  <c r="AN1643" i="1"/>
  <c r="AO1643" i="1"/>
  <c r="AH1644" i="1"/>
  <c r="AQ1643" i="1"/>
  <c r="AI1644" i="1"/>
  <c r="AR1643" i="1"/>
  <c r="AJ1644" i="1"/>
  <c r="AS1643" i="1"/>
  <c r="AK1644" i="1"/>
  <c r="AT1643" i="1"/>
  <c r="AL1644" i="1"/>
  <c r="AH1645" i="1"/>
  <c r="AU1643" i="1"/>
  <c r="AN1644" i="1"/>
  <c r="AI1645" i="1"/>
  <c r="AO1644" i="1"/>
  <c r="AK1645" i="1"/>
  <c r="AQ1644" i="1"/>
  <c r="AL1645" i="1"/>
  <c r="AR1644" i="1"/>
  <c r="AM1645" i="1"/>
  <c r="AT1644" i="1"/>
  <c r="AN1645" i="1"/>
  <c r="AU1644" i="1"/>
  <c r="AO1645" i="1"/>
  <c r="AI1643" i="1"/>
  <c r="AS1645" i="1"/>
  <c r="AK1643" i="1"/>
  <c r="AT1645" i="1"/>
  <c r="X1642" i="1"/>
  <c r="AC1642" i="1" s="1"/>
  <c r="AP1606" i="1"/>
  <c r="AT1606" i="1"/>
  <c r="AN1607" i="1"/>
  <c r="AH1604" i="1"/>
  <c r="AQ1607" i="1"/>
  <c r="AI1604" i="1"/>
  <c r="AR1607" i="1"/>
  <c r="AS1607" i="1"/>
  <c r="AM1604" i="1"/>
  <c r="AL1605" i="1"/>
  <c r="AO1604" i="1"/>
  <c r="AO1605" i="1"/>
  <c r="AH1606" i="1"/>
  <c r="AU1604" i="1"/>
  <c r="AR1605" i="1"/>
  <c r="AJ1606" i="1"/>
  <c r="X1591" i="1"/>
  <c r="AC1591" i="1" s="1"/>
  <c r="AK1839" i="1"/>
  <c r="AS1828" i="1"/>
  <c r="AE1817" i="1"/>
  <c r="AK1812" i="1"/>
  <c r="AJ1803" i="1"/>
  <c r="AM1802" i="1"/>
  <c r="AI1793" i="1"/>
  <c r="AM1792" i="1"/>
  <c r="AK1790" i="1"/>
  <c r="AE1781" i="1"/>
  <c r="AH1780" i="1"/>
  <c r="AJ1779" i="1"/>
  <c r="AP1769" i="1"/>
  <c r="AL1769" i="1"/>
  <c r="AQ1762" i="1"/>
  <c r="AI1756" i="1"/>
  <c r="X1754" i="1"/>
  <c r="AC1754" i="1" s="1"/>
  <c r="AJ1752" i="1"/>
  <c r="AL1748" i="1"/>
  <c r="AL1747" i="1"/>
  <c r="AL1735" i="1"/>
  <c r="AT1719" i="1"/>
  <c r="AM1712" i="1"/>
  <c r="AS1711" i="1"/>
  <c r="AL1712" i="1"/>
  <c r="AT1711" i="1"/>
  <c r="AN1712" i="1"/>
  <c r="AP1712" i="1"/>
  <c r="AR1712" i="1"/>
  <c r="AJ1710" i="1"/>
  <c r="AM1709" i="1"/>
  <c r="AM1684" i="1"/>
  <c r="AQ1686" i="1"/>
  <c r="AH1684" i="1"/>
  <c r="AR1686" i="1"/>
  <c r="AU1686" i="1"/>
  <c r="AL1684" i="1"/>
  <c r="AH1685" i="1"/>
  <c r="AR1684" i="1"/>
  <c r="X1677" i="1"/>
  <c r="AC1677" i="1" s="1"/>
  <c r="AO1674" i="1"/>
  <c r="AK1673" i="1"/>
  <c r="AK1671" i="1"/>
  <c r="AE1670" i="1"/>
  <c r="AE1671" i="1"/>
  <c r="AU1667" i="1"/>
  <c r="AQ1666" i="1"/>
  <c r="AL1657" i="1"/>
  <c r="AL1653" i="1"/>
  <c r="AK1650" i="1"/>
  <c r="X1606" i="1"/>
  <c r="AC1606" i="1" s="1"/>
  <c r="X1604" i="1"/>
  <c r="AC1604" i="1" s="1"/>
  <c r="AO1897" i="1"/>
  <c r="AE1896" i="1"/>
  <c r="AH1867" i="1"/>
  <c r="AN1861" i="1"/>
  <c r="AJ1856" i="1"/>
  <c r="AU1846" i="1"/>
  <c r="X1842" i="1"/>
  <c r="AC1842" i="1" s="1"/>
  <c r="AJ1839" i="1"/>
  <c r="AS1819" i="1"/>
  <c r="AK1818" i="1"/>
  <c r="AJ1812" i="1"/>
  <c r="AI1803" i="1"/>
  <c r="AL1802" i="1"/>
  <c r="AE1798" i="1"/>
  <c r="AH1793" i="1"/>
  <c r="AJ1790" i="1"/>
  <c r="AT1787" i="1"/>
  <c r="AH1779" i="1"/>
  <c r="AU1776" i="1"/>
  <c r="AU1749" i="1"/>
  <c r="AK1748" i="1"/>
  <c r="AH1747" i="1"/>
  <c r="AK1750" i="1"/>
  <c r="AI1748" i="1"/>
  <c r="AR1749" i="1"/>
  <c r="AN1750" i="1"/>
  <c r="AP1745" i="1"/>
  <c r="AK1745" i="1"/>
  <c r="AJ1746" i="1"/>
  <c r="AT1736" i="1"/>
  <c r="AS1719" i="1"/>
  <c r="AI1710" i="1"/>
  <c r="AK1709" i="1"/>
  <c r="AS1698" i="1"/>
  <c r="AT1698" i="1"/>
  <c r="X1689" i="1"/>
  <c r="AC1689" i="1" s="1"/>
  <c r="AE1685" i="1"/>
  <c r="AM1682" i="1"/>
  <c r="AK1674" i="1"/>
  <c r="AH1673" i="1"/>
  <c r="AR1667" i="1"/>
  <c r="AO1666" i="1"/>
  <c r="AH1653" i="1"/>
  <c r="AK1619" i="1"/>
  <c r="AK1586" i="1"/>
  <c r="AQ1586" i="1"/>
  <c r="AN1587" i="1"/>
  <c r="AU1586" i="1"/>
  <c r="AQ1587" i="1"/>
  <c r="AH1586" i="1"/>
  <c r="AI1586" i="1"/>
  <c r="AH1587" i="1"/>
  <c r="AJ1586" i="1"/>
  <c r="AK1587" i="1"/>
  <c r="AL1586" i="1"/>
  <c r="AL1587" i="1"/>
  <c r="AM1586" i="1"/>
  <c r="AM1587" i="1"/>
  <c r="AN1586" i="1"/>
  <c r="AO1587" i="1"/>
  <c r="AO1586" i="1"/>
  <c r="AR1587" i="1"/>
  <c r="AT1586" i="1"/>
  <c r="AS1587" i="1"/>
  <c r="AT1587" i="1"/>
  <c r="AU1587" i="1"/>
  <c r="X1830" i="1"/>
  <c r="AC1830" i="1" s="1"/>
  <c r="AE1809" i="1"/>
  <c r="AI1792" i="1"/>
  <c r="AE1745" i="1"/>
  <c r="AR1719" i="1"/>
  <c r="AM1670" i="1"/>
  <c r="AR1671" i="1"/>
  <c r="AS1671" i="1"/>
  <c r="AH1670" i="1"/>
  <c r="AL1670" i="1"/>
  <c r="AH1671" i="1"/>
  <c r="AR1670" i="1"/>
  <c r="AM1671" i="1"/>
  <c r="AT1670" i="1"/>
  <c r="AN1671" i="1"/>
  <c r="AP1656" i="1"/>
  <c r="AR1657" i="1"/>
  <c r="AI1655" i="1"/>
  <c r="AT1657" i="1"/>
  <c r="AK1655" i="1"/>
  <c r="AU1657" i="1"/>
  <c r="AL1655" i="1"/>
  <c r="AT1655" i="1"/>
  <c r="AN1656" i="1"/>
  <c r="AI1657" i="1"/>
  <c r="AN1650" i="1"/>
  <c r="AI1651" i="1"/>
  <c r="AS1653" i="1"/>
  <c r="AL1654" i="1"/>
  <c r="AO1650" i="1"/>
  <c r="AK1651" i="1"/>
  <c r="AT1653" i="1"/>
  <c r="AN1654" i="1"/>
  <c r="AQ1650" i="1"/>
  <c r="AL1651" i="1"/>
  <c r="AU1653" i="1"/>
  <c r="AO1654" i="1"/>
  <c r="AR1650" i="1"/>
  <c r="AM1651" i="1"/>
  <c r="AP1654" i="1"/>
  <c r="AT1650" i="1"/>
  <c r="AN1651" i="1"/>
  <c r="AQ1654" i="1"/>
  <c r="AU1650" i="1"/>
  <c r="AO1651" i="1"/>
  <c r="AH1652" i="1"/>
  <c r="AR1654" i="1"/>
  <c r="AQ1651" i="1"/>
  <c r="AI1652" i="1"/>
  <c r="AT1654" i="1"/>
  <c r="AR1651" i="1"/>
  <c r="AS1651" i="1"/>
  <c r="AK1652" i="1"/>
  <c r="AT1651" i="1"/>
  <c r="AL1652" i="1"/>
  <c r="AU1651" i="1"/>
  <c r="AN1652" i="1"/>
  <c r="AI1653" i="1"/>
  <c r="AO1652" i="1"/>
  <c r="AK1653" i="1"/>
  <c r="AI1650" i="1"/>
  <c r="AT1652" i="1"/>
  <c r="AN1653" i="1"/>
  <c r="AH1654" i="1"/>
  <c r="AJ1650" i="1"/>
  <c r="AU1652" i="1"/>
  <c r="AO1653" i="1"/>
  <c r="AI1654" i="1"/>
  <c r="X1611" i="1"/>
  <c r="AC1611" i="1" s="1"/>
  <c r="X1608" i="1"/>
  <c r="AC1608" i="1" s="1"/>
  <c r="AS1442" i="1"/>
  <c r="AK1444" i="1"/>
  <c r="AL1444" i="1"/>
  <c r="AM1444" i="1"/>
  <c r="AL1446" i="1"/>
  <c r="AO1446" i="1"/>
  <c r="AJ1443" i="1"/>
  <c r="AI1445" i="1"/>
  <c r="AQ1445" i="1"/>
  <c r="AE1900" i="1"/>
  <c r="AJ1861" i="1"/>
  <c r="AT1841" i="1"/>
  <c r="AE1832" i="1"/>
  <c r="AM1822" i="1"/>
  <c r="AQ1819" i="1"/>
  <c r="AH1818" i="1"/>
  <c r="AT1815" i="1"/>
  <c r="AR1776" i="1"/>
  <c r="AT1753" i="1"/>
  <c r="AQ1750" i="1"/>
  <c r="AS1749" i="1"/>
  <c r="AP1735" i="1"/>
  <c r="AQ1719" i="1"/>
  <c r="AI1709" i="1"/>
  <c r="AT1702" i="1"/>
  <c r="X1700" i="1"/>
  <c r="AC1700" i="1" s="1"/>
  <c r="X1681" i="1"/>
  <c r="AC1681" i="1" s="1"/>
  <c r="X1680" i="1"/>
  <c r="AC1680" i="1" s="1"/>
  <c r="AU1676" i="1"/>
  <c r="AQ1675" i="1"/>
  <c r="AE1674" i="1"/>
  <c r="AM1667" i="1"/>
  <c r="AJ1666" i="1"/>
  <c r="AU1654" i="1"/>
  <c r="X1595" i="1"/>
  <c r="AC1595" i="1" s="1"/>
  <c r="AQ1829" i="1"/>
  <c r="AE1828" i="1"/>
  <c r="X1814" i="1"/>
  <c r="AC1814" i="1" s="1"/>
  <c r="AE1806" i="1"/>
  <c r="AQ1784" i="1"/>
  <c r="AP1743" i="1"/>
  <c r="AU1717" i="1"/>
  <c r="AR1674" i="1"/>
  <c r="AM1675" i="1"/>
  <c r="AR1675" i="1"/>
  <c r="AK1676" i="1"/>
  <c r="AL1667" i="1"/>
  <c r="AT1667" i="1"/>
  <c r="AK1654" i="1"/>
  <c r="AE1574" i="1"/>
  <c r="AE1575" i="1"/>
  <c r="AP1558" i="1"/>
  <c r="AL1558" i="1"/>
  <c r="AL1559" i="1"/>
  <c r="AM1558" i="1"/>
  <c r="AM1559" i="1"/>
  <c r="AN1558" i="1"/>
  <c r="AN1559" i="1"/>
  <c r="AT1558" i="1"/>
  <c r="AQ1559" i="1"/>
  <c r="AU1558" i="1"/>
  <c r="AR1559" i="1"/>
  <c r="AS1559" i="1"/>
  <c r="AJ1558" i="1"/>
  <c r="AK1558" i="1"/>
  <c r="AO1558" i="1"/>
  <c r="AK1559" i="1"/>
  <c r="AO1559" i="1"/>
  <c r="AE1445" i="1"/>
  <c r="AE1443" i="1"/>
  <c r="X1378" i="1"/>
  <c r="AC1378" i="1" s="1"/>
  <c r="X1380" i="1"/>
  <c r="AC1380" i="1" s="1"/>
  <c r="X1379" i="1"/>
  <c r="AC1379" i="1" s="1"/>
  <c r="AM1366" i="1"/>
  <c r="AP1366" i="1"/>
  <c r="AQ1366" i="1"/>
  <c r="AH1368" i="1"/>
  <c r="AO1368" i="1"/>
  <c r="AP964" i="1"/>
  <c r="AT964" i="1"/>
  <c r="AL967" i="1"/>
  <c r="AU966" i="1"/>
  <c r="AJ963" i="1"/>
  <c r="AM965" i="1"/>
  <c r="AN967" i="1"/>
  <c r="AL966" i="1"/>
  <c r="AM966" i="1"/>
  <c r="AE944" i="1"/>
  <c r="AE943" i="1"/>
  <c r="AQ423" i="1"/>
  <c r="AP422" i="1"/>
  <c r="AK425" i="1"/>
  <c r="AL421" i="1"/>
  <c r="AO421" i="1"/>
  <c r="AQ421" i="1"/>
  <c r="AI425" i="1"/>
  <c r="AM422" i="1"/>
  <c r="AH424" i="1"/>
  <c r="AR424" i="1"/>
  <c r="AI421" i="1"/>
  <c r="AE393" i="1"/>
  <c r="AE394" i="1"/>
  <c r="AI1675" i="1"/>
  <c r="AN1674" i="1"/>
  <c r="AT1673" i="1"/>
  <c r="AI1668" i="1"/>
  <c r="AO1667" i="1"/>
  <c r="AU1666" i="1"/>
  <c r="X1666" i="1"/>
  <c r="AC1666" i="1" s="1"/>
  <c r="AU1662" i="1"/>
  <c r="AH1661" i="1"/>
  <c r="AN1657" i="1"/>
  <c r="AT1656" i="1"/>
  <c r="AR1649" i="1"/>
  <c r="AH1647" i="1"/>
  <c r="X1645" i="1"/>
  <c r="AC1645" i="1" s="1"/>
  <c r="AP1642" i="1"/>
  <c r="AN1639" i="1"/>
  <c r="AT1638" i="1"/>
  <c r="AQ1635" i="1"/>
  <c r="AJ1633" i="1"/>
  <c r="AE1630" i="1"/>
  <c r="X1628" i="1"/>
  <c r="AC1628" i="1" s="1"/>
  <c r="AK1626" i="1"/>
  <c r="AS1625" i="1"/>
  <c r="AL1623" i="1"/>
  <c r="AQ1622" i="1"/>
  <c r="AI1620" i="1"/>
  <c r="AO1619" i="1"/>
  <c r="AT1618" i="1"/>
  <c r="X1618" i="1"/>
  <c r="AC1618" i="1" s="1"/>
  <c r="AH1616" i="1"/>
  <c r="AN1615" i="1"/>
  <c r="AQ1614" i="1"/>
  <c r="AM1612" i="1"/>
  <c r="AH1613" i="1"/>
  <c r="AE1610" i="1"/>
  <c r="AK1607" i="1"/>
  <c r="AN1606" i="1"/>
  <c r="X1605" i="1"/>
  <c r="AC1605" i="1" s="1"/>
  <c r="AP1602" i="1"/>
  <c r="AJ1602" i="1"/>
  <c r="AQ1601" i="1"/>
  <c r="AT1600" i="1"/>
  <c r="AH1597" i="1"/>
  <c r="AK1596" i="1"/>
  <c r="AE1592" i="1"/>
  <c r="AM1584" i="1"/>
  <c r="AS1583" i="1"/>
  <c r="AO1582" i="1"/>
  <c r="AU1581" i="1"/>
  <c r="X1566" i="1"/>
  <c r="AC1566" i="1" s="1"/>
  <c r="AU1564" i="1"/>
  <c r="AR1563" i="1"/>
  <c r="AN1562" i="1"/>
  <c r="AM1547" i="1"/>
  <c r="AQ1543" i="1"/>
  <c r="AO1542" i="1"/>
  <c r="AP1538" i="1"/>
  <c r="AP1530" i="1"/>
  <c r="AK1529" i="1"/>
  <c r="AH1530" i="1"/>
  <c r="AL1529" i="1"/>
  <c r="AJ1530" i="1"/>
  <c r="AM1529" i="1"/>
  <c r="AK1530" i="1"/>
  <c r="AK1531" i="1"/>
  <c r="AO1529" i="1"/>
  <c r="AM1530" i="1"/>
  <c r="AM1531" i="1"/>
  <c r="AJ1532" i="1"/>
  <c r="AQ1529" i="1"/>
  <c r="AN1530" i="1"/>
  <c r="AN1531" i="1"/>
  <c r="AK1532" i="1"/>
  <c r="AS1529" i="1"/>
  <c r="AO1530" i="1"/>
  <c r="AO1531" i="1"/>
  <c r="AL1532" i="1"/>
  <c r="AU1529" i="1"/>
  <c r="AU1530" i="1"/>
  <c r="AS1531" i="1"/>
  <c r="AN1532" i="1"/>
  <c r="AT1531" i="1"/>
  <c r="AO1532" i="1"/>
  <c r="AU1531" i="1"/>
  <c r="AP1532" i="1"/>
  <c r="X1530" i="1"/>
  <c r="AC1530" i="1" s="1"/>
  <c r="X1529" i="1"/>
  <c r="AC1529" i="1" s="1"/>
  <c r="AO1524" i="1"/>
  <c r="X1516" i="1"/>
  <c r="AC1516" i="1" s="1"/>
  <c r="X1519" i="1"/>
  <c r="AC1519" i="1" s="1"/>
  <c r="AE1470" i="1"/>
  <c r="AE1469" i="1"/>
  <c r="AN1463" i="1"/>
  <c r="AK1464" i="1"/>
  <c r="AH1464" i="1"/>
  <c r="AK1463" i="1"/>
  <c r="AJ1464" i="1"/>
  <c r="AL1463" i="1"/>
  <c r="AL1464" i="1"/>
  <c r="AM1463" i="1"/>
  <c r="AM1464" i="1"/>
  <c r="AO1463" i="1"/>
  <c r="AO1464" i="1"/>
  <c r="AQ1463" i="1"/>
  <c r="AP1464" i="1"/>
  <c r="AS1463" i="1"/>
  <c r="AQ1464" i="1"/>
  <c r="AT1463" i="1"/>
  <c r="AU1464" i="1"/>
  <c r="AU1463" i="1"/>
  <c r="AO1329" i="1"/>
  <c r="AE1300" i="1"/>
  <c r="AE1301" i="1"/>
  <c r="AH1675" i="1"/>
  <c r="AL1674" i="1"/>
  <c r="AS1673" i="1"/>
  <c r="AH1668" i="1"/>
  <c r="AN1667" i="1"/>
  <c r="AT1666" i="1"/>
  <c r="AM1657" i="1"/>
  <c r="AR1656" i="1"/>
  <c r="X1652" i="1"/>
  <c r="AC1652" i="1" s="1"/>
  <c r="AQ1649" i="1"/>
  <c r="AM1646" i="1"/>
  <c r="AK1646" i="1"/>
  <c r="AO1642" i="1"/>
  <c r="AM1639" i="1"/>
  <c r="AR1638" i="1"/>
  <c r="AO1635" i="1"/>
  <c r="AU1634" i="1"/>
  <c r="X1631" i="1"/>
  <c r="AC1631" i="1" s="1"/>
  <c r="AJ1626" i="1"/>
  <c r="AR1625" i="1"/>
  <c r="AK1623" i="1"/>
  <c r="AH1620" i="1"/>
  <c r="AN1619" i="1"/>
  <c r="AQ1618" i="1"/>
  <c r="AM1615" i="1"/>
  <c r="AO1614" i="1"/>
  <c r="AI1607" i="1"/>
  <c r="AM1606" i="1"/>
  <c r="AE1603" i="1"/>
  <c r="AI1602" i="1"/>
  <c r="AO1601" i="1"/>
  <c r="AO1600" i="1"/>
  <c r="AP1596" i="1"/>
  <c r="X1594" i="1"/>
  <c r="AC1594" i="1" s="1"/>
  <c r="AL1584" i="1"/>
  <c r="AQ1583" i="1"/>
  <c r="AN1582" i="1"/>
  <c r="AT1578" i="1"/>
  <c r="AP1546" i="1"/>
  <c r="AO1543" i="1"/>
  <c r="X1540" i="1"/>
  <c r="AC1540" i="1" s="1"/>
  <c r="AL1538" i="1"/>
  <c r="AM1649" i="1"/>
  <c r="AR1648" i="1"/>
  <c r="AH1646" i="1"/>
  <c r="AK1642" i="1"/>
  <c r="AS1641" i="1"/>
  <c r="AI1639" i="1"/>
  <c r="AN1638" i="1"/>
  <c r="AL1635" i="1"/>
  <c r="AQ1634" i="1"/>
  <c r="AN1625" i="1"/>
  <c r="AP1622" i="1"/>
  <c r="AL1622" i="1"/>
  <c r="AT1621" i="1"/>
  <c r="AI1619" i="1"/>
  <c r="AM1618" i="1"/>
  <c r="AT1617" i="1"/>
  <c r="AI1615" i="1"/>
  <c r="AL1614" i="1"/>
  <c r="AK1601" i="1"/>
  <c r="AL1600" i="1"/>
  <c r="AT1599" i="1"/>
  <c r="AQ1596" i="1"/>
  <c r="AN1597" i="1"/>
  <c r="AT1597" i="1"/>
  <c r="AL1598" i="1"/>
  <c r="AH1599" i="1"/>
  <c r="AL1583" i="1"/>
  <c r="AJ1582" i="1"/>
  <c r="AO1578" i="1"/>
  <c r="AU1577" i="1"/>
  <c r="AT1548" i="1"/>
  <c r="X1546" i="1"/>
  <c r="AC1546" i="1" s="1"/>
  <c r="X1547" i="1"/>
  <c r="AC1547" i="1" s="1"/>
  <c r="AL1543" i="1"/>
  <c r="AL1541" i="1"/>
  <c r="AH1542" i="1"/>
  <c r="AM1541" i="1"/>
  <c r="AJ1542" i="1"/>
  <c r="AN1541" i="1"/>
  <c r="AK1542" i="1"/>
  <c r="AU1539" i="1"/>
  <c r="AO1489" i="1"/>
  <c r="AP1489" i="1"/>
  <c r="AE1485" i="1"/>
  <c r="AK1240" i="1"/>
  <c r="AS1240" i="1"/>
  <c r="AT1240" i="1"/>
  <c r="AH1239" i="1"/>
  <c r="AU1240" i="1"/>
  <c r="AI1239" i="1"/>
  <c r="AO1240" i="1"/>
  <c r="AJ1239" i="1"/>
  <c r="AK1239" i="1"/>
  <c r="AL1239" i="1"/>
  <c r="AU1239" i="1"/>
  <c r="AP1714" i="1"/>
  <c r="AH1710" i="1"/>
  <c r="AL1709" i="1"/>
  <c r="AP1708" i="1"/>
  <c r="AL1705" i="1"/>
  <c r="AL1697" i="1"/>
  <c r="AR1676" i="1"/>
  <c r="AH1674" i="1"/>
  <c r="AN1673" i="1"/>
  <c r="AT1672" i="1"/>
  <c r="AT1669" i="1"/>
  <c r="X1669" i="1"/>
  <c r="AC1669" i="1" s="1"/>
  <c r="AI1667" i="1"/>
  <c r="AN1666" i="1"/>
  <c r="X1665" i="1"/>
  <c r="AC1665" i="1" s="1"/>
  <c r="AP1662" i="1"/>
  <c r="AR1659" i="1"/>
  <c r="AH1657" i="1"/>
  <c r="AL1656" i="1"/>
  <c r="AS1655" i="1"/>
  <c r="AL1649" i="1"/>
  <c r="AQ1648" i="1"/>
  <c r="X1644" i="1"/>
  <c r="AC1644" i="1" s="1"/>
  <c r="AJ1642" i="1"/>
  <c r="AR1641" i="1"/>
  <c r="AH1639" i="1"/>
  <c r="AL1638" i="1"/>
  <c r="X1637" i="1"/>
  <c r="AC1637" i="1" s="1"/>
  <c r="AK1635" i="1"/>
  <c r="AO1634" i="1"/>
  <c r="AP1628" i="1"/>
  <c r="AE1626" i="1"/>
  <c r="AM1625" i="1"/>
  <c r="AR1624" i="1"/>
  <c r="AE1623" i="1"/>
  <c r="AK1622" i="1"/>
  <c r="AS1621" i="1"/>
  <c r="AH1619" i="1"/>
  <c r="AS1617" i="1"/>
  <c r="AH1615" i="1"/>
  <c r="AK1614" i="1"/>
  <c r="AS1613" i="1"/>
  <c r="AP1610" i="1"/>
  <c r="AI1606" i="1"/>
  <c r="AQ1605" i="1"/>
  <c r="AT1604" i="1"/>
  <c r="AH1601" i="1"/>
  <c r="AK1600" i="1"/>
  <c r="AS1599" i="1"/>
  <c r="AE1596" i="1"/>
  <c r="AE1584" i="1"/>
  <c r="AK1583" i="1"/>
  <c r="AI1582" i="1"/>
  <c r="AN1581" i="1"/>
  <c r="AO1580" i="1"/>
  <c r="AN1579" i="1"/>
  <c r="AM1578" i="1"/>
  <c r="AT1577" i="1"/>
  <c r="AU1576" i="1"/>
  <c r="AU1575" i="1"/>
  <c r="AU1574" i="1"/>
  <c r="X1573" i="1"/>
  <c r="AC1573" i="1" s="1"/>
  <c r="AU1567" i="1"/>
  <c r="AU1566" i="1"/>
  <c r="AR1565" i="1"/>
  <c r="AI1564" i="1"/>
  <c r="AK1563" i="1"/>
  <c r="AS1555" i="1"/>
  <c r="AL1548" i="1"/>
  <c r="AK1544" i="1"/>
  <c r="AK1543" i="1"/>
  <c r="AO1539" i="1"/>
  <c r="AH1532" i="1"/>
  <c r="AE1488" i="1"/>
  <c r="AH1406" i="1"/>
  <c r="AL1407" i="1"/>
  <c r="AI1406" i="1"/>
  <c r="AP1407" i="1"/>
  <c r="AJ1406" i="1"/>
  <c r="AQ1407" i="1"/>
  <c r="AR1406" i="1"/>
  <c r="AU1407" i="1"/>
  <c r="AQ1406" i="1"/>
  <c r="AI1407" i="1"/>
  <c r="AK1407" i="1"/>
  <c r="AR1407" i="1"/>
  <c r="AS1407" i="1"/>
  <c r="AT1407" i="1"/>
  <c r="AI1642" i="1"/>
  <c r="AQ1641" i="1"/>
  <c r="AK1638" i="1"/>
  <c r="AI1635" i="1"/>
  <c r="AN1634" i="1"/>
  <c r="AU1633" i="1"/>
  <c r="AP1618" i="1"/>
  <c r="AK1618" i="1"/>
  <c r="AJ1614" i="1"/>
  <c r="AJ1600" i="1"/>
  <c r="AR1599" i="1"/>
  <c r="AU1598" i="1"/>
  <c r="AP1582" i="1"/>
  <c r="AH1582" i="1"/>
  <c r="AM1581" i="1"/>
  <c r="AL1578" i="1"/>
  <c r="AS1577" i="1"/>
  <c r="AT1576" i="1"/>
  <c r="AQ1575" i="1"/>
  <c r="AT1574" i="1"/>
  <c r="AU1569" i="1"/>
  <c r="AM1565" i="1"/>
  <c r="AP1562" i="1"/>
  <c r="AP1564" i="1"/>
  <c r="AH1562" i="1"/>
  <c r="AT1556" i="1"/>
  <c r="AQ1555" i="1"/>
  <c r="AJ1548" i="1"/>
  <c r="AT1545" i="1"/>
  <c r="AJ1544" i="1"/>
  <c r="AK1539" i="1"/>
  <c r="AE1529" i="1"/>
  <c r="AP1460" i="1"/>
  <c r="AT1461" i="1"/>
  <c r="AK1459" i="1"/>
  <c r="AH1460" i="1"/>
  <c r="AH1461" i="1"/>
  <c r="AL1459" i="1"/>
  <c r="AI1460" i="1"/>
  <c r="AI1461" i="1"/>
  <c r="AM1459" i="1"/>
  <c r="AJ1460" i="1"/>
  <c r="AJ1461" i="1"/>
  <c r="AO1459" i="1"/>
  <c r="AK1460" i="1"/>
  <c r="AK1461" i="1"/>
  <c r="AQ1459" i="1"/>
  <c r="AL1460" i="1"/>
  <c r="AL1461" i="1"/>
  <c r="AR1459" i="1"/>
  <c r="AM1460" i="1"/>
  <c r="AQ1461" i="1"/>
  <c r="AS1459" i="1"/>
  <c r="AO1460" i="1"/>
  <c r="AR1461" i="1"/>
  <c r="AT1459" i="1"/>
  <c r="AQ1460" i="1"/>
  <c r="AS1461" i="1"/>
  <c r="AU1459" i="1"/>
  <c r="AU1460" i="1"/>
  <c r="AU1461" i="1"/>
  <c r="AE1417" i="1"/>
  <c r="X1412" i="1"/>
  <c r="AC1412" i="1" s="1"/>
  <c r="AN1708" i="1"/>
  <c r="AT1707" i="1"/>
  <c r="AI1697" i="1"/>
  <c r="AP1680" i="1"/>
  <c r="AP1676" i="1"/>
  <c r="AL1673" i="1"/>
  <c r="AR1672" i="1"/>
  <c r="AR1669" i="1"/>
  <c r="AM1666" i="1"/>
  <c r="AK1666" i="1"/>
  <c r="AM1664" i="1"/>
  <c r="AN1662" i="1"/>
  <c r="AU1661" i="1"/>
  <c r="AO1659" i="1"/>
  <c r="AU1658" i="1"/>
  <c r="AJ1656" i="1"/>
  <c r="AQ1655" i="1"/>
  <c r="AP1652" i="1"/>
  <c r="AI1649" i="1"/>
  <c r="AN1648" i="1"/>
  <c r="AU1647" i="1"/>
  <c r="AH1642" i="1"/>
  <c r="AO1641" i="1"/>
  <c r="AU1640" i="1"/>
  <c r="AE1639" i="1"/>
  <c r="AH1635" i="1"/>
  <c r="AL1634" i="1"/>
  <c r="AT1633" i="1"/>
  <c r="X1633" i="1"/>
  <c r="AC1633" i="1" s="1"/>
  <c r="X1630" i="1"/>
  <c r="AC1630" i="1" s="1"/>
  <c r="AP1624" i="1"/>
  <c r="AI1622" i="1"/>
  <c r="AQ1621" i="1"/>
  <c r="AE1619" i="1"/>
  <c r="AQ1617" i="1"/>
  <c r="AE1615" i="1"/>
  <c r="AQ1613" i="1"/>
  <c r="AU1612" i="1"/>
  <c r="AM1605" i="1"/>
  <c r="AN1604" i="1"/>
  <c r="X1603" i="1"/>
  <c r="AC1603" i="1" s="1"/>
  <c r="AE1601" i="1"/>
  <c r="AQ1599" i="1"/>
  <c r="AT1598" i="1"/>
  <c r="X1592" i="1"/>
  <c r="AC1592" i="1" s="1"/>
  <c r="AI1589" i="1"/>
  <c r="AO1589" i="1"/>
  <c r="AH1590" i="1"/>
  <c r="AU1589" i="1"/>
  <c r="AM1590" i="1"/>
  <c r="AO1590" i="1"/>
  <c r="AL1580" i="1"/>
  <c r="AK1578" i="1"/>
  <c r="AR1577" i="1"/>
  <c r="AQ1576" i="1"/>
  <c r="AO1575" i="1"/>
  <c r="AQ1574" i="1"/>
  <c r="X1570" i="1"/>
  <c r="AC1570" i="1" s="1"/>
  <c r="AT1570" i="1"/>
  <c r="AT1569" i="1"/>
  <c r="AT1568" i="1"/>
  <c r="AS1567" i="1"/>
  <c r="AO1566" i="1"/>
  <c r="AO1562" i="1"/>
  <c r="AP1560" i="1"/>
  <c r="AH1560" i="1"/>
  <c r="AI1560" i="1"/>
  <c r="AL1560" i="1"/>
  <c r="AL1561" i="1"/>
  <c r="AE1560" i="1"/>
  <c r="AN1556" i="1"/>
  <c r="AN1555" i="1"/>
  <c r="X1550" i="1"/>
  <c r="AC1550" i="1" s="1"/>
  <c r="AQ1545" i="1"/>
  <c r="AE1543" i="1"/>
  <c r="AL1539" i="1"/>
  <c r="AE1531" i="1"/>
  <c r="AM1526" i="1"/>
  <c r="AM1527" i="1"/>
  <c r="AK1528" i="1"/>
  <c r="AN1526" i="1"/>
  <c r="AN1527" i="1"/>
  <c r="AL1528" i="1"/>
  <c r="AO1526" i="1"/>
  <c r="AO1527" i="1"/>
  <c r="AM1528" i="1"/>
  <c r="AT1526" i="1"/>
  <c r="AQ1527" i="1"/>
  <c r="AN1528" i="1"/>
  <c r="AU1526" i="1"/>
  <c r="AS1527" i="1"/>
  <c r="AT1527" i="1"/>
  <c r="AP1528" i="1"/>
  <c r="AU1527" i="1"/>
  <c r="AT1528" i="1"/>
  <c r="AU1528" i="1"/>
  <c r="AQ1451" i="1"/>
  <c r="AK1452" i="1"/>
  <c r="AI1455" i="1"/>
  <c r="AS1455" i="1"/>
  <c r="AT1455" i="1"/>
  <c r="AT1451" i="1"/>
  <c r="AO1454" i="1"/>
  <c r="AK1451" i="1"/>
  <c r="AM1454" i="1"/>
  <c r="AR1451" i="1"/>
  <c r="AQ1454" i="1"/>
  <c r="AS1451" i="1"/>
  <c r="AO1453" i="1"/>
  <c r="AI1452" i="1"/>
  <c r="AQ1446" i="1"/>
  <c r="AE1419" i="1"/>
  <c r="AS1403" i="1"/>
  <c r="AI1404" i="1"/>
  <c r="AH1403" i="1"/>
  <c r="AJ1404" i="1"/>
  <c r="AI1403" i="1"/>
  <c r="AM1404" i="1"/>
  <c r="AK1403" i="1"/>
  <c r="AO1404" i="1"/>
  <c r="AM1403" i="1"/>
  <c r="AQ1404" i="1"/>
  <c r="AP1403" i="1"/>
  <c r="AQ1403" i="1"/>
  <c r="X1336" i="1"/>
  <c r="AC1336" i="1" s="1"/>
  <c r="X1337" i="1"/>
  <c r="AC1337" i="1" s="1"/>
  <c r="AN1641" i="1"/>
  <c r="AT1640" i="1"/>
  <c r="AK1634" i="1"/>
  <c r="AS1633" i="1"/>
  <c r="AP1594" i="1"/>
  <c r="AQ1577" i="1"/>
  <c r="AN1576" i="1"/>
  <c r="AN1575" i="1"/>
  <c r="AO1574" i="1"/>
  <c r="AM1556" i="1"/>
  <c r="AM1555" i="1"/>
  <c r="AM1545" i="1"/>
  <c r="AT1543" i="1"/>
  <c r="AO1544" i="1"/>
  <c r="AO1545" i="1"/>
  <c r="AU1544" i="1"/>
  <c r="AS1545" i="1"/>
  <c r="AE1459" i="1"/>
  <c r="AK1443" i="1"/>
  <c r="AO1444" i="1"/>
  <c r="AR1445" i="1"/>
  <c r="AS1446" i="1"/>
  <c r="AH1442" i="1"/>
  <c r="AQ1443" i="1"/>
  <c r="AR1444" i="1"/>
  <c r="AS1445" i="1"/>
  <c r="AU1446" i="1"/>
  <c r="AI1442" i="1"/>
  <c r="AR1443" i="1"/>
  <c r="AT1444" i="1"/>
  <c r="AT1445" i="1"/>
  <c r="AJ1442" i="1"/>
  <c r="AS1443" i="1"/>
  <c r="AK1442" i="1"/>
  <c r="AT1443" i="1"/>
  <c r="AL1442" i="1"/>
  <c r="AM1442" i="1"/>
  <c r="AH1446" i="1"/>
  <c r="AH1445" i="1"/>
  <c r="AI1446" i="1"/>
  <c r="AJ1444" i="1"/>
  <c r="AK1445" i="1"/>
  <c r="AK1446" i="1"/>
  <c r="AE1404" i="1"/>
  <c r="AM1710" i="1"/>
  <c r="AM1706" i="1"/>
  <c r="AP1700" i="1"/>
  <c r="AM1692" i="1"/>
  <c r="AN1676" i="1"/>
  <c r="AT1675" i="1"/>
  <c r="AI1673" i="1"/>
  <c r="AP1672" i="1"/>
  <c r="AO1669" i="1"/>
  <c r="AU1668" i="1"/>
  <c r="AI1666" i="1"/>
  <c r="X1664" i="1"/>
  <c r="AC1664" i="1" s="1"/>
  <c r="AL1662" i="1"/>
  <c r="AS1661" i="1"/>
  <c r="AM1659" i="1"/>
  <c r="AR1658" i="1"/>
  <c r="AH1656" i="1"/>
  <c r="AN1655" i="1"/>
  <c r="X1654" i="1"/>
  <c r="AC1654" i="1" s="1"/>
  <c r="AP1648" i="1"/>
  <c r="AK1648" i="1"/>
  <c r="AS1647" i="1"/>
  <c r="AM1641" i="1"/>
  <c r="AR1640" i="1"/>
  <c r="AH1638" i="1"/>
  <c r="AJ1634" i="1"/>
  <c r="AR1633" i="1"/>
  <c r="AU1626" i="1"/>
  <c r="AH1625" i="1"/>
  <c r="AN1624" i="1"/>
  <c r="AN1621" i="1"/>
  <c r="AT1620" i="1"/>
  <c r="X1620" i="1"/>
  <c r="AC1620" i="1" s="1"/>
  <c r="AH1618" i="1"/>
  <c r="AN1617" i="1"/>
  <c r="AT1616" i="1"/>
  <c r="AR1615" i="1"/>
  <c r="AJ1616" i="1"/>
  <c r="AN1613" i="1"/>
  <c r="AR1612" i="1"/>
  <c r="AU1607" i="1"/>
  <c r="AK1605" i="1"/>
  <c r="AL1604" i="1"/>
  <c r="AT1603" i="1"/>
  <c r="AQ1600" i="1"/>
  <c r="AN1601" i="1"/>
  <c r="AT1601" i="1"/>
  <c r="AL1602" i="1"/>
  <c r="AH1603" i="1"/>
  <c r="AN1599" i="1"/>
  <c r="AO1598" i="1"/>
  <c r="AI1581" i="1"/>
  <c r="AT1581" i="1"/>
  <c r="AL1582" i="1"/>
  <c r="AH1583" i="1"/>
  <c r="AT1582" i="1"/>
  <c r="AO1583" i="1"/>
  <c r="AH1584" i="1"/>
  <c r="AU1582" i="1"/>
  <c r="AR1583" i="1"/>
  <c r="AJ1584" i="1"/>
  <c r="AK1581" i="1"/>
  <c r="AI1579" i="1"/>
  <c r="AK1579" i="1"/>
  <c r="AQ1579" i="1"/>
  <c r="AI1580" i="1"/>
  <c r="AR1579" i="1"/>
  <c r="AJ1580" i="1"/>
  <c r="AS1579" i="1"/>
  <c r="AK1580" i="1"/>
  <c r="AN1580" i="1"/>
  <c r="AI1578" i="1"/>
  <c r="AO1577" i="1"/>
  <c r="AM1576" i="1"/>
  <c r="AM1575" i="1"/>
  <c r="AM1574" i="1"/>
  <c r="AT1573" i="1"/>
  <c r="AU1572" i="1"/>
  <c r="AU1571" i="1"/>
  <c r="AN1570" i="1"/>
  <c r="AQ1569" i="1"/>
  <c r="AN1568" i="1"/>
  <c r="AQ1567" i="1"/>
  <c r="AH1565" i="1"/>
  <c r="AN1565" i="1"/>
  <c r="AI1566" i="1"/>
  <c r="AO1565" i="1"/>
  <c r="AJ1566" i="1"/>
  <c r="AQ1565" i="1"/>
  <c r="AK1566" i="1"/>
  <c r="AK1567" i="1"/>
  <c r="AT1565" i="1"/>
  <c r="AN1566" i="1"/>
  <c r="AN1567" i="1"/>
  <c r="AU1557" i="1"/>
  <c r="AK1556" i="1"/>
  <c r="AL1555" i="1"/>
  <c r="AL1545" i="1"/>
  <c r="AU1540" i="1"/>
  <c r="X1501" i="1"/>
  <c r="AC1501" i="1" s="1"/>
  <c r="AI1387" i="1"/>
  <c r="AQ1388" i="1"/>
  <c r="AN1387" i="1"/>
  <c r="AR1388" i="1"/>
  <c r="AH1386" i="1"/>
  <c r="AO1387" i="1"/>
  <c r="AS1388" i="1"/>
  <c r="AJ1386" i="1"/>
  <c r="AS1387" i="1"/>
  <c r="AU1388" i="1"/>
  <c r="AR1386" i="1"/>
  <c r="AS1386" i="1"/>
  <c r="AI1386" i="1"/>
  <c r="AM1343" i="1"/>
  <c r="AM1342" i="1"/>
  <c r="AP1342" i="1"/>
  <c r="AR1342" i="1"/>
  <c r="AL1343" i="1"/>
  <c r="AP1748" i="1"/>
  <c r="AE1741" i="1"/>
  <c r="AI1726" i="1"/>
  <c r="AJ1708" i="1"/>
  <c r="AQ1707" i="1"/>
  <c r="AU1706" i="1"/>
  <c r="AM1678" i="1"/>
  <c r="AL1676" i="1"/>
  <c r="AS1675" i="1"/>
  <c r="AN1669" i="1"/>
  <c r="AT1668" i="1"/>
  <c r="AH1666" i="1"/>
  <c r="AR1661" i="1"/>
  <c r="AL1659" i="1"/>
  <c r="AQ1658" i="1"/>
  <c r="AM1655" i="1"/>
  <c r="AJ1648" i="1"/>
  <c r="AL1641" i="1"/>
  <c r="AQ1640" i="1"/>
  <c r="AI1634" i="1"/>
  <c r="AQ1633" i="1"/>
  <c r="AT1626" i="1"/>
  <c r="AJ1625" i="1"/>
  <c r="AM1624" i="1"/>
  <c r="AM1621" i="1"/>
  <c r="AR1620" i="1"/>
  <c r="AR1618" i="1"/>
  <c r="AM1619" i="1"/>
  <c r="AM1617" i="1"/>
  <c r="AR1616" i="1"/>
  <c r="AM1613" i="1"/>
  <c r="AQ1612" i="1"/>
  <c r="AT1607" i="1"/>
  <c r="AH1605" i="1"/>
  <c r="AS1603" i="1"/>
  <c r="AM1599" i="1"/>
  <c r="AN1598" i="1"/>
  <c r="AU1597" i="1"/>
  <c r="AE1581" i="1"/>
  <c r="AE1580" i="1"/>
  <c r="AH1578" i="1"/>
  <c r="AN1577" i="1"/>
  <c r="AI1576" i="1"/>
  <c r="AK1575" i="1"/>
  <c r="AL1574" i="1"/>
  <c r="AS1573" i="1"/>
  <c r="AT1572" i="1"/>
  <c r="AQ1571" i="1"/>
  <c r="AM1570" i="1"/>
  <c r="AO1569" i="1"/>
  <c r="AM1568" i="1"/>
  <c r="AO1567" i="1"/>
  <c r="AH1566" i="1"/>
  <c r="AE1565" i="1"/>
  <c r="AE1567" i="1"/>
  <c r="AQ1557" i="1"/>
  <c r="AJ1556" i="1"/>
  <c r="AQ1549" i="1"/>
  <c r="AK1545" i="1"/>
  <c r="AT1540" i="1"/>
  <c r="AT1530" i="1"/>
  <c r="AP1526" i="1"/>
  <c r="AE1523" i="1"/>
  <c r="X1491" i="1"/>
  <c r="AC1491" i="1" s="1"/>
  <c r="AJ1446" i="1"/>
  <c r="X1421" i="1"/>
  <c r="AC1421" i="1" s="1"/>
  <c r="AE1386" i="1"/>
  <c r="AM1326" i="1"/>
  <c r="AM1674" i="1"/>
  <c r="X1650" i="1"/>
  <c r="AC1650" i="1" s="1"/>
  <c r="AI1648" i="1"/>
  <c r="AQ1647" i="1"/>
  <c r="AP1644" i="1"/>
  <c r="AK1641" i="1"/>
  <c r="AO1640" i="1"/>
  <c r="AH1634" i="1"/>
  <c r="AO1633" i="1"/>
  <c r="AR1626" i="1"/>
  <c r="AL1624" i="1"/>
  <c r="AT1623" i="1"/>
  <c r="AL1621" i="1"/>
  <c r="AQ1620" i="1"/>
  <c r="AL1617" i="1"/>
  <c r="AQ1616" i="1"/>
  <c r="AP1604" i="1"/>
  <c r="AJ1604" i="1"/>
  <c r="AR1603" i="1"/>
  <c r="AU1602" i="1"/>
  <c r="X1602" i="1"/>
  <c r="AC1602" i="1" s="1"/>
  <c r="AL1599" i="1"/>
  <c r="AM1598" i="1"/>
  <c r="AS1597" i="1"/>
  <c r="AL1577" i="1"/>
  <c r="AH1575" i="1"/>
  <c r="AK1574" i="1"/>
  <c r="AK1570" i="1"/>
  <c r="AN1569" i="1"/>
  <c r="AL1568" i="1"/>
  <c r="AO1557" i="1"/>
  <c r="AH1555" i="1"/>
  <c r="AO1555" i="1"/>
  <c r="AT1555" i="1"/>
  <c r="AO1546" i="1"/>
  <c r="AP1540" i="1"/>
  <c r="AE1533" i="1"/>
  <c r="AE1534" i="1"/>
  <c r="AE1527" i="1"/>
  <c r="AN1507" i="1"/>
  <c r="X1423" i="1"/>
  <c r="AC1423" i="1" s="1"/>
  <c r="X1345" i="1"/>
  <c r="AC1345" i="1" s="1"/>
  <c r="X1347" i="1"/>
  <c r="AC1347" i="1" s="1"/>
  <c r="AR1232" i="1"/>
  <c r="AH1231" i="1"/>
  <c r="AT1231" i="1"/>
  <c r="AN1233" i="1"/>
  <c r="AK1230" i="1"/>
  <c r="AL1230" i="1"/>
  <c r="AM1230" i="1"/>
  <c r="AO1647" i="1"/>
  <c r="AU1646" i="1"/>
  <c r="AI1641" i="1"/>
  <c r="AN1640" i="1"/>
  <c r="AU1639" i="1"/>
  <c r="AN1633" i="1"/>
  <c r="AP1630" i="1"/>
  <c r="AE1620" i="1"/>
  <c r="AU1596" i="1"/>
  <c r="AN1578" i="1"/>
  <c r="AJ1576" i="1"/>
  <c r="AU1578" i="1"/>
  <c r="AK1576" i="1"/>
  <c r="AL1576" i="1"/>
  <c r="AH1577" i="1"/>
  <c r="AO1576" i="1"/>
  <c r="AM1577" i="1"/>
  <c r="AJ1574" i="1"/>
  <c r="AL1556" i="1"/>
  <c r="AL1557" i="1"/>
  <c r="AO1556" i="1"/>
  <c r="AU1556" i="1"/>
  <c r="AR1557" i="1"/>
  <c r="AS1557" i="1"/>
  <c r="AT1557" i="1"/>
  <c r="AP1548" i="1"/>
  <c r="AH1548" i="1"/>
  <c r="AK1548" i="1"/>
  <c r="AK1549" i="1"/>
  <c r="AM1548" i="1"/>
  <c r="AM1549" i="1"/>
  <c r="AN1548" i="1"/>
  <c r="AN1549" i="1"/>
  <c r="AO1548" i="1"/>
  <c r="AO1549" i="1"/>
  <c r="AU1548" i="1"/>
  <c r="AS1549" i="1"/>
  <c r="AT1549" i="1"/>
  <c r="AU1549" i="1"/>
  <c r="AL1540" i="1"/>
  <c r="AU1537" i="1"/>
  <c r="AE1441" i="1"/>
  <c r="AE1439" i="1"/>
  <c r="AQ1326" i="1"/>
  <c r="AH1324" i="1"/>
  <c r="AH1325" i="1"/>
  <c r="AR1326" i="1"/>
  <c r="AI1324" i="1"/>
  <c r="AI1325" i="1"/>
  <c r="AS1326" i="1"/>
  <c r="AJ1324" i="1"/>
  <c r="AJ1325" i="1"/>
  <c r="AT1326" i="1"/>
  <c r="AK1324" i="1"/>
  <c r="AL1325" i="1"/>
  <c r="AU1326" i="1"/>
  <c r="AL1324" i="1"/>
  <c r="AN1325" i="1"/>
  <c r="AM1324" i="1"/>
  <c r="AS1325" i="1"/>
  <c r="AQ1324" i="1"/>
  <c r="AS1324" i="1"/>
  <c r="AN1647" i="1"/>
  <c r="AT1646" i="1"/>
  <c r="AH1641" i="1"/>
  <c r="AL1640" i="1"/>
  <c r="AT1639" i="1"/>
  <c r="AM1633" i="1"/>
  <c r="AU1615" i="1"/>
  <c r="AP1608" i="1"/>
  <c r="AJ1598" i="1"/>
  <c r="AQ1597" i="1"/>
  <c r="AT1596" i="1"/>
  <c r="AI1574" i="1"/>
  <c r="AM1557" i="1"/>
  <c r="AO1537" i="1"/>
  <c r="X1376" i="1"/>
  <c r="AC1376" i="1" s="1"/>
  <c r="X1377" i="1"/>
  <c r="AC1377" i="1" s="1"/>
  <c r="AH1676" i="1"/>
  <c r="AN1675" i="1"/>
  <c r="AT1674" i="1"/>
  <c r="AI1669" i="1"/>
  <c r="AN1668" i="1"/>
  <c r="AM1661" i="1"/>
  <c r="AS1657" i="1"/>
  <c r="AM1647" i="1"/>
  <c r="AR1646" i="1"/>
  <c r="AU1642" i="1"/>
  <c r="AM1640" i="1"/>
  <c r="AS1639" i="1"/>
  <c r="AU1635" i="1"/>
  <c r="AL1633" i="1"/>
  <c r="AO1626" i="1"/>
  <c r="AI1624" i="1"/>
  <c r="AQ1623" i="1"/>
  <c r="AH1621" i="1"/>
  <c r="AM1620" i="1"/>
  <c r="AT1619" i="1"/>
  <c r="AH1617" i="1"/>
  <c r="AM1616" i="1"/>
  <c r="AT1615" i="1"/>
  <c r="AK1612" i="1"/>
  <c r="AO1607" i="1"/>
  <c r="AU1606" i="1"/>
  <c r="AQ1604" i="1"/>
  <c r="AN1605" i="1"/>
  <c r="AN1603" i="1"/>
  <c r="AO1602" i="1"/>
  <c r="AI1598" i="1"/>
  <c r="AO1597" i="1"/>
  <c r="AO1596" i="1"/>
  <c r="AP1592" i="1"/>
  <c r="X1589" i="1"/>
  <c r="AC1589" i="1" s="1"/>
  <c r="AQ1584" i="1"/>
  <c r="AE1577" i="1"/>
  <c r="AE1578" i="1"/>
  <c r="AN1573" i="1"/>
  <c r="AI1572" i="1"/>
  <c r="AK1571" i="1"/>
  <c r="AK1569" i="1"/>
  <c r="X1562" i="1"/>
  <c r="AC1562" i="1" s="1"/>
  <c r="X1563" i="1"/>
  <c r="AC1563" i="1" s="1"/>
  <c r="AK1557" i="1"/>
  <c r="AS1541" i="1"/>
  <c r="AE1421" i="1"/>
  <c r="AH1418" i="1"/>
  <c r="AH1419" i="1"/>
  <c r="AI1417" i="1"/>
  <c r="AJ1418" i="1"/>
  <c r="AL1419" i="1"/>
  <c r="AN1417" i="1"/>
  <c r="AK1418" i="1"/>
  <c r="AQ1419" i="1"/>
  <c r="AP1417" i="1"/>
  <c r="AL1418" i="1"/>
  <c r="AR1419" i="1"/>
  <c r="AQ1417" i="1"/>
  <c r="AM1418" i="1"/>
  <c r="AS1419" i="1"/>
  <c r="AR1417" i="1"/>
  <c r="AO1418" i="1"/>
  <c r="AS1417" i="1"/>
  <c r="AR1418" i="1"/>
  <c r="AT1417" i="1"/>
  <c r="AU1418" i="1"/>
  <c r="AU1417" i="1"/>
  <c r="X1322" i="1"/>
  <c r="AC1322" i="1" s="1"/>
  <c r="X1323" i="1"/>
  <c r="AC1323" i="1" s="1"/>
  <c r="AM1656" i="1"/>
  <c r="AU1649" i="1"/>
  <c r="AL1647" i="1"/>
  <c r="AT1642" i="1"/>
  <c r="AR1639" i="1"/>
  <c r="AT1635" i="1"/>
  <c r="AH1624" i="1"/>
  <c r="AO1623" i="1"/>
  <c r="AU1622" i="1"/>
  <c r="AP1620" i="1"/>
  <c r="AL1620" i="1"/>
  <c r="AS1619" i="1"/>
  <c r="AP1616" i="1"/>
  <c r="AL1616" i="1"/>
  <c r="AS1615" i="1"/>
  <c r="AM1603" i="1"/>
  <c r="AN1602" i="1"/>
  <c r="AU1601" i="1"/>
  <c r="AH1598" i="1"/>
  <c r="AM1597" i="1"/>
  <c r="AN1596" i="1"/>
  <c r="AP1584" i="1"/>
  <c r="X1582" i="1"/>
  <c r="AC1582" i="1" s="1"/>
  <c r="X1581" i="1"/>
  <c r="AC1581" i="1" s="1"/>
  <c r="AN1574" i="1"/>
  <c r="AL1575" i="1"/>
  <c r="AR1575" i="1"/>
  <c r="AS1575" i="1"/>
  <c r="AT1575" i="1"/>
  <c r="AP1570" i="1"/>
  <c r="AL1570" i="1"/>
  <c r="AL1571" i="1"/>
  <c r="AU1570" i="1"/>
  <c r="AR1571" i="1"/>
  <c r="AJ1572" i="1"/>
  <c r="AS1571" i="1"/>
  <c r="AK1572" i="1"/>
  <c r="AT1571" i="1"/>
  <c r="AL1572" i="1"/>
  <c r="AH1573" i="1"/>
  <c r="AO1572" i="1"/>
  <c r="AM1573" i="1"/>
  <c r="AU1568" i="1"/>
  <c r="AR1569" i="1"/>
  <c r="AI1568" i="1"/>
  <c r="AP1556" i="1"/>
  <c r="AK1546" i="1"/>
  <c r="AK1547" i="1"/>
  <c r="AL1546" i="1"/>
  <c r="AL1547" i="1"/>
  <c r="AN1546" i="1"/>
  <c r="AN1547" i="1"/>
  <c r="AT1546" i="1"/>
  <c r="AQ1547" i="1"/>
  <c r="AU1546" i="1"/>
  <c r="AS1547" i="1"/>
  <c r="AT1547" i="1"/>
  <c r="AH1537" i="1"/>
  <c r="AK1537" i="1"/>
  <c r="AL1537" i="1"/>
  <c r="AH1538" i="1"/>
  <c r="AN1537" i="1"/>
  <c r="AK1538" i="1"/>
  <c r="AQ1537" i="1"/>
  <c r="AM1538" i="1"/>
  <c r="AS1537" i="1"/>
  <c r="AN1538" i="1"/>
  <c r="AT1537" i="1"/>
  <c r="AO1538" i="1"/>
  <c r="AT1538" i="1"/>
  <c r="AU1538" i="1"/>
  <c r="AO1249" i="1"/>
  <c r="AJ1250" i="1"/>
  <c r="AQ1249" i="1"/>
  <c r="AK1250" i="1"/>
  <c r="AR1249" i="1"/>
  <c r="AL1250" i="1"/>
  <c r="AS1249" i="1"/>
  <c r="AM1250" i="1"/>
  <c r="AT1249" i="1"/>
  <c r="AN1250" i="1"/>
  <c r="AR1250" i="1"/>
  <c r="AS1250" i="1"/>
  <c r="AT1250" i="1"/>
  <c r="AH1249" i="1"/>
  <c r="AU1250" i="1"/>
  <c r="AI1249" i="1"/>
  <c r="AJ1249" i="1"/>
  <c r="AK1249" i="1"/>
  <c r="AH1250" i="1"/>
  <c r="AI1250" i="1"/>
  <c r="AQ1250" i="1"/>
  <c r="AL1249" i="1"/>
  <c r="AM1249" i="1"/>
  <c r="AN1249" i="1"/>
  <c r="AJ1268" i="1"/>
  <c r="AS1269" i="1"/>
  <c r="AT1267" i="1"/>
  <c r="AJ1271" i="1"/>
  <c r="AL1271" i="1"/>
  <c r="X1247" i="1"/>
  <c r="AC1247" i="1" s="1"/>
  <c r="AQ947" i="1"/>
  <c r="AR947" i="1"/>
  <c r="AS947" i="1"/>
  <c r="AT947" i="1"/>
  <c r="AU947" i="1"/>
  <c r="AH947" i="1"/>
  <c r="AI947" i="1"/>
  <c r="AJ947" i="1"/>
  <c r="AK947" i="1"/>
  <c r="AN947" i="1"/>
  <c r="AO947" i="1"/>
  <c r="AP947" i="1"/>
  <c r="X1504" i="1"/>
  <c r="AC1504" i="1" s="1"/>
  <c r="AH1473" i="1"/>
  <c r="AR1433" i="1"/>
  <c r="AH1432" i="1"/>
  <c r="AO1427" i="1"/>
  <c r="AJ1431" i="1"/>
  <c r="AK1431" i="1"/>
  <c r="AL1431" i="1"/>
  <c r="AO1405" i="1"/>
  <c r="AM1405" i="1"/>
  <c r="AN1405" i="1"/>
  <c r="AP1405" i="1"/>
  <c r="AT1405" i="1"/>
  <c r="AL1349" i="1"/>
  <c r="AJ1351" i="1"/>
  <c r="AH1349" i="1"/>
  <c r="AJ1350" i="1"/>
  <c r="AI1349" i="1"/>
  <c r="AO1350" i="1"/>
  <c r="AJ1349" i="1"/>
  <c r="AQ1350" i="1"/>
  <c r="AS1349" i="1"/>
  <c r="AK1328" i="1"/>
  <c r="AH1330" i="1"/>
  <c r="AI1330" i="1"/>
  <c r="AM1330" i="1"/>
  <c r="AR1327" i="1"/>
  <c r="X1262" i="1"/>
  <c r="AC1262" i="1" s="1"/>
  <c r="X1263" i="1"/>
  <c r="AC1263" i="1" s="1"/>
  <c r="AR1430" i="1"/>
  <c r="X1408" i="1"/>
  <c r="AC1408" i="1" s="1"/>
  <c r="X1393" i="1"/>
  <c r="AC1393" i="1" s="1"/>
  <c r="AU1375" i="1"/>
  <c r="AP1374" i="1"/>
  <c r="AL1373" i="1"/>
  <c r="AM1372" i="1"/>
  <c r="AO1371" i="1"/>
  <c r="AI1370" i="1"/>
  <c r="AS1369" i="1"/>
  <c r="AJ1369" i="1"/>
  <c r="AK1370" i="1"/>
  <c r="AT1360" i="1"/>
  <c r="AR1359" i="1"/>
  <c r="AE1358" i="1"/>
  <c r="X1357" i="1"/>
  <c r="AC1357" i="1" s="1"/>
  <c r="AE1354" i="1"/>
  <c r="AE1351" i="1"/>
  <c r="AS1348" i="1"/>
  <c r="AH1338" i="1"/>
  <c r="AE1337" i="1"/>
  <c r="AU1321" i="1"/>
  <c r="AQ1293" i="1"/>
  <c r="AT1291" i="1"/>
  <c r="AP1274" i="1"/>
  <c r="AQ1267" i="1"/>
  <c r="X1235" i="1"/>
  <c r="AC1235" i="1" s="1"/>
  <c r="X1236" i="1"/>
  <c r="AC1236" i="1" s="1"/>
  <c r="X1215" i="1"/>
  <c r="AC1215" i="1" s="1"/>
  <c r="AS1206" i="1"/>
  <c r="AN1207" i="1"/>
  <c r="AK1208" i="1"/>
  <c r="AJ1209" i="1"/>
  <c r="AU1207" i="1"/>
  <c r="AR1208" i="1"/>
  <c r="AN1209" i="1"/>
  <c r="AS1209" i="1"/>
  <c r="AI1206" i="1"/>
  <c r="AT1209" i="1"/>
  <c r="AJ1206" i="1"/>
  <c r="AU1209" i="1"/>
  <c r="AM1179" i="1"/>
  <c r="AJ1180" i="1"/>
  <c r="AH1178" i="1"/>
  <c r="AN1179" i="1"/>
  <c r="AK1180" i="1"/>
  <c r="AO1178" i="1"/>
  <c r="AO1179" i="1"/>
  <c r="AL1180" i="1"/>
  <c r="AQ1178" i="1"/>
  <c r="AQ1179" i="1"/>
  <c r="AQ1180" i="1"/>
  <c r="AR1178" i="1"/>
  <c r="AR1179" i="1"/>
  <c r="AH1177" i="1"/>
  <c r="AS1178" i="1"/>
  <c r="AS1179" i="1"/>
  <c r="AI1177" i="1"/>
  <c r="AT1178" i="1"/>
  <c r="AJ1177" i="1"/>
  <c r="AU1178" i="1"/>
  <c r="AN1177" i="1"/>
  <c r="AH1181" i="1"/>
  <c r="X1512" i="1"/>
  <c r="AC1512" i="1" s="1"/>
  <c r="X1510" i="1"/>
  <c r="AC1510" i="1" s="1"/>
  <c r="X1506" i="1"/>
  <c r="AC1506" i="1" s="1"/>
  <c r="AK1440" i="1"/>
  <c r="AS1434" i="1"/>
  <c r="AP1433" i="1"/>
  <c r="AQ1430" i="1"/>
  <c r="AI1420" i="1"/>
  <c r="AP1411" i="1"/>
  <c r="AN1413" i="1"/>
  <c r="AU1355" i="1"/>
  <c r="AJ1269" i="1"/>
  <c r="AR1243" i="1"/>
  <c r="AP1202" i="1"/>
  <c r="AK1197" i="1"/>
  <c r="X1558" i="1"/>
  <c r="AC1558" i="1" s="1"/>
  <c r="AM1552" i="1"/>
  <c r="AQ1551" i="1"/>
  <c r="AT1550" i="1"/>
  <c r="X1548" i="1"/>
  <c r="AC1548" i="1" s="1"/>
  <c r="AE1544" i="1"/>
  <c r="AH1543" i="1"/>
  <c r="AO1540" i="1"/>
  <c r="AT1539" i="1"/>
  <c r="X1538" i="1"/>
  <c r="AC1538" i="1" s="1"/>
  <c r="AL1535" i="1"/>
  <c r="AL1534" i="1"/>
  <c r="AO1533" i="1"/>
  <c r="AP1522" i="1"/>
  <c r="AJ1522" i="1"/>
  <c r="AL1521" i="1"/>
  <c r="AL1520" i="1"/>
  <c r="AN1519" i="1"/>
  <c r="AN1518" i="1"/>
  <c r="AQ1517" i="1"/>
  <c r="AT1516" i="1"/>
  <c r="AT1515" i="1"/>
  <c r="X1508" i="1"/>
  <c r="AC1508" i="1" s="1"/>
  <c r="AU1502" i="1"/>
  <c r="AS1501" i="1"/>
  <c r="AP1500" i="1"/>
  <c r="AS1499" i="1"/>
  <c r="AT1498" i="1"/>
  <c r="AR1497" i="1"/>
  <c r="AO1496" i="1"/>
  <c r="AL1482" i="1"/>
  <c r="AH1481" i="1"/>
  <c r="AI1477" i="1"/>
  <c r="AJ1476" i="1"/>
  <c r="AL1466" i="1"/>
  <c r="AM1449" i="1"/>
  <c r="AI1448" i="1"/>
  <c r="AH1447" i="1"/>
  <c r="AJ1440" i="1"/>
  <c r="AR1434" i="1"/>
  <c r="AJ1433" i="1"/>
  <c r="AQ1424" i="1"/>
  <c r="AU1423" i="1"/>
  <c r="AM1415" i="1"/>
  <c r="AU1412" i="1"/>
  <c r="AT1408" i="1"/>
  <c r="AO1385" i="1"/>
  <c r="AL1375" i="1"/>
  <c r="AL1374" i="1"/>
  <c r="AJ1373" i="1"/>
  <c r="AJ1372" i="1"/>
  <c r="AJ1371" i="1"/>
  <c r="AM1362" i="1"/>
  <c r="AO1361" i="1"/>
  <c r="AR1360" i="1"/>
  <c r="AN1359" i="1"/>
  <c r="AK1334" i="1"/>
  <c r="AH1335" i="1"/>
  <c r="AN1334" i="1"/>
  <c r="AQ1334" i="1"/>
  <c r="AM1335" i="1"/>
  <c r="AR1334" i="1"/>
  <c r="AO1335" i="1"/>
  <c r="AS1334" i="1"/>
  <c r="AQ1335" i="1"/>
  <c r="AU1335" i="1"/>
  <c r="AR1332" i="1"/>
  <c r="AQ1321" i="1"/>
  <c r="AE1319" i="1"/>
  <c r="AE1317" i="1"/>
  <c r="AE1316" i="1"/>
  <c r="AE1318" i="1"/>
  <c r="AP1303" i="1"/>
  <c r="AM1302" i="1"/>
  <c r="AL1303" i="1"/>
  <c r="AN1304" i="1"/>
  <c r="AO1304" i="1"/>
  <c r="AQ1302" i="1"/>
  <c r="AS1303" i="1"/>
  <c r="AQ1304" i="1"/>
  <c r="X1302" i="1"/>
  <c r="AC1302" i="1" s="1"/>
  <c r="X1303" i="1"/>
  <c r="AC1303" i="1" s="1"/>
  <c r="AE1291" i="1"/>
  <c r="AR1276" i="1"/>
  <c r="AM1276" i="1"/>
  <c r="X1265" i="1"/>
  <c r="AC1265" i="1" s="1"/>
  <c r="X1266" i="1"/>
  <c r="AC1266" i="1" s="1"/>
  <c r="AR1252" i="1"/>
  <c r="AI1243" i="1"/>
  <c r="AO1237" i="1"/>
  <c r="AK1238" i="1"/>
  <c r="AQ1237" i="1"/>
  <c r="AM1238" i="1"/>
  <c r="AS1237" i="1"/>
  <c r="AN1238" i="1"/>
  <c r="AT1237" i="1"/>
  <c r="AO1238" i="1"/>
  <c r="AR1236" i="1"/>
  <c r="AH1230" i="1"/>
  <c r="AJ1197" i="1"/>
  <c r="AE1569" i="1"/>
  <c r="AK1553" i="1"/>
  <c r="AL1552" i="1"/>
  <c r="AO1551" i="1"/>
  <c r="AO1550" i="1"/>
  <c r="AN1540" i="1"/>
  <c r="AS1539" i="1"/>
  <c r="AK1535" i="1"/>
  <c r="AK1534" i="1"/>
  <c r="AN1533" i="1"/>
  <c r="AH1522" i="1"/>
  <c r="AK1521" i="1"/>
  <c r="AM1519" i="1"/>
  <c r="AM1518" i="1"/>
  <c r="AO1517" i="1"/>
  <c r="AO1516" i="1"/>
  <c r="AS1515" i="1"/>
  <c r="AU1514" i="1"/>
  <c r="AU1513" i="1"/>
  <c r="AU1511" i="1"/>
  <c r="AU1509" i="1"/>
  <c r="AT1505" i="1"/>
  <c r="AU1504" i="1"/>
  <c r="AT1503" i="1"/>
  <c r="AT1502" i="1"/>
  <c r="AQ1501" i="1"/>
  <c r="AO1500" i="1"/>
  <c r="AQ1499" i="1"/>
  <c r="AO1498" i="1"/>
  <c r="AN1497" i="1"/>
  <c r="AM1496" i="1"/>
  <c r="AE1491" i="1"/>
  <c r="AQ1490" i="1"/>
  <c r="X1490" i="1"/>
  <c r="AC1490" i="1" s="1"/>
  <c r="AH1482" i="1"/>
  <c r="AU1484" i="1"/>
  <c r="AK1483" i="1"/>
  <c r="AE1480" i="1"/>
  <c r="AH1477" i="1"/>
  <c r="AO1469" i="1"/>
  <c r="X1464" i="1"/>
  <c r="AC1464" i="1" s="1"/>
  <c r="AL1449" i="1"/>
  <c r="AH1448" i="1"/>
  <c r="AQ1434" i="1"/>
  <c r="AI1433" i="1"/>
  <c r="X1417" i="1"/>
  <c r="AC1417" i="1" s="1"/>
  <c r="AK1415" i="1"/>
  <c r="AT1412" i="1"/>
  <c r="AQ1408" i="1"/>
  <c r="X1403" i="1"/>
  <c r="AC1403" i="1" s="1"/>
  <c r="AT1395" i="1"/>
  <c r="X1389" i="1"/>
  <c r="AC1389" i="1" s="1"/>
  <c r="X1388" i="1"/>
  <c r="AC1388" i="1" s="1"/>
  <c r="AL1385" i="1"/>
  <c r="AL1377" i="1"/>
  <c r="AO1376" i="1"/>
  <c r="AK1375" i="1"/>
  <c r="AH1372" i="1"/>
  <c r="AL1362" i="1"/>
  <c r="AN1361" i="1"/>
  <c r="AQ1360" i="1"/>
  <c r="AI1359" i="1"/>
  <c r="AR1350" i="1"/>
  <c r="AK1335" i="1"/>
  <c r="AI1333" i="1"/>
  <c r="AR1333" i="1"/>
  <c r="AU1333" i="1"/>
  <c r="AI1332" i="1"/>
  <c r="AM1332" i="1"/>
  <c r="AE1273" i="1"/>
  <c r="AP1262" i="1"/>
  <c r="AL1261" i="1"/>
  <c r="AT1263" i="1"/>
  <c r="AU1263" i="1"/>
  <c r="AN1261" i="1"/>
  <c r="AH1262" i="1"/>
  <c r="AR1259" i="1"/>
  <c r="AJ1260" i="1"/>
  <c r="AT1259" i="1"/>
  <c r="AL1260" i="1"/>
  <c r="AQ1260" i="1"/>
  <c r="AR1260" i="1"/>
  <c r="AI1259" i="1"/>
  <c r="AT1260" i="1"/>
  <c r="AJ1259" i="1"/>
  <c r="AU1260" i="1"/>
  <c r="AK1259" i="1"/>
  <c r="AL1259" i="1"/>
  <c r="AP1257" i="1"/>
  <c r="AU1257" i="1"/>
  <c r="AO1258" i="1"/>
  <c r="AI1256" i="1"/>
  <c r="AQ1258" i="1"/>
  <c r="X1255" i="1"/>
  <c r="AC1255" i="1" s="1"/>
  <c r="AJ1236" i="1"/>
  <c r="AN1201" i="1"/>
  <c r="AI1197" i="1"/>
  <c r="AK1552" i="1"/>
  <c r="AN1551" i="1"/>
  <c r="AN1550" i="1"/>
  <c r="AQ1539" i="1"/>
  <c r="AJ1534" i="1"/>
  <c r="AM1533" i="1"/>
  <c r="AP1520" i="1"/>
  <c r="AJ1520" i="1"/>
  <c r="AT1514" i="1"/>
  <c r="AT1513" i="1"/>
  <c r="AU1512" i="1"/>
  <c r="AT1509" i="1"/>
  <c r="AT1506" i="1"/>
  <c r="AS1505" i="1"/>
  <c r="AT1504" i="1"/>
  <c r="AS1503" i="1"/>
  <c r="AO1502" i="1"/>
  <c r="AO1501" i="1"/>
  <c r="AN1500" i="1"/>
  <c r="AO1499" i="1"/>
  <c r="AM1498" i="1"/>
  <c r="AM1497" i="1"/>
  <c r="AL1496" i="1"/>
  <c r="AE1490" i="1"/>
  <c r="AE1482" i="1"/>
  <c r="AQ1477" i="1"/>
  <c r="AH1476" i="1"/>
  <c r="AR1474" i="1"/>
  <c r="AM1466" i="1"/>
  <c r="AU1465" i="1"/>
  <c r="AT1439" i="1"/>
  <c r="AL1440" i="1"/>
  <c r="AR1441" i="1"/>
  <c r="AO1440" i="1"/>
  <c r="AS1441" i="1"/>
  <c r="AT1440" i="1"/>
  <c r="AT1441" i="1"/>
  <c r="AU1435" i="1"/>
  <c r="AM1434" i="1"/>
  <c r="AM1428" i="1"/>
  <c r="X1414" i="1"/>
  <c r="AC1414" i="1" s="1"/>
  <c r="AR1395" i="1"/>
  <c r="AT1372" i="1"/>
  <c r="AH1371" i="1"/>
  <c r="AM1371" i="1"/>
  <c r="AK1372" i="1"/>
  <c r="AH1350" i="1"/>
  <c r="X1325" i="1"/>
  <c r="AC1325" i="1" s="1"/>
  <c r="AP1321" i="1"/>
  <c r="AI1320" i="1"/>
  <c r="AQ1320" i="1"/>
  <c r="AL1321" i="1"/>
  <c r="AR1320" i="1"/>
  <c r="AM1321" i="1"/>
  <c r="AU1320" i="1"/>
  <c r="AR1321" i="1"/>
  <c r="AT1321" i="1"/>
  <c r="AP1301" i="1"/>
  <c r="AI1301" i="1"/>
  <c r="AH1300" i="1"/>
  <c r="AK1301" i="1"/>
  <c r="AJ1300" i="1"/>
  <c r="AQ1301" i="1"/>
  <c r="AK1300" i="1"/>
  <c r="AR1301" i="1"/>
  <c r="AL1270" i="1"/>
  <c r="AP1243" i="1"/>
  <c r="AJ1243" i="1"/>
  <c r="AS1245" i="1"/>
  <c r="AK1243" i="1"/>
  <c r="AT1245" i="1"/>
  <c r="AL1243" i="1"/>
  <c r="AU1245" i="1"/>
  <c r="AM1243" i="1"/>
  <c r="AH1244" i="1"/>
  <c r="AN1243" i="1"/>
  <c r="AI1244" i="1"/>
  <c r="AO1243" i="1"/>
  <c r="AJ1244" i="1"/>
  <c r="AQ1243" i="1"/>
  <c r="AK1244" i="1"/>
  <c r="AS1243" i="1"/>
  <c r="AM1244" i="1"/>
  <c r="AH1245" i="1"/>
  <c r="AT1243" i="1"/>
  <c r="AN1244" i="1"/>
  <c r="AI1245" i="1"/>
  <c r="AU1243" i="1"/>
  <c r="AO1244" i="1"/>
  <c r="AJ1245" i="1"/>
  <c r="AQ1244" i="1"/>
  <c r="AK1245" i="1"/>
  <c r="AR1244" i="1"/>
  <c r="AL1245" i="1"/>
  <c r="AS1244" i="1"/>
  <c r="AM1245" i="1"/>
  <c r="AT1244" i="1"/>
  <c r="AN1245" i="1"/>
  <c r="AI1236" i="1"/>
  <c r="AU1228" i="1"/>
  <c r="AM1201" i="1"/>
  <c r="AS1195" i="1"/>
  <c r="AE1476" i="1"/>
  <c r="AE1477" i="1"/>
  <c r="AQ1472" i="1"/>
  <c r="X1457" i="1"/>
  <c r="AC1457" i="1" s="1"/>
  <c r="AE1448" i="1"/>
  <c r="AE1449" i="1"/>
  <c r="AE1440" i="1"/>
  <c r="AS1435" i="1"/>
  <c r="AK1434" i="1"/>
  <c r="AP1427" i="1"/>
  <c r="X1430" i="1"/>
  <c r="AC1430" i="1" s="1"/>
  <c r="AO1402" i="1"/>
  <c r="AM1395" i="1"/>
  <c r="AE1383" i="1"/>
  <c r="AI1374" i="1"/>
  <c r="AH1375" i="1"/>
  <c r="AN1364" i="1"/>
  <c r="X1358" i="1"/>
  <c r="AC1358" i="1" s="1"/>
  <c r="AJ1270" i="1"/>
  <c r="AS1252" i="1"/>
  <c r="AM1253" i="1"/>
  <c r="AT1252" i="1"/>
  <c r="AN1253" i="1"/>
  <c r="AU1252" i="1"/>
  <c r="AO1253" i="1"/>
  <c r="AQ1253" i="1"/>
  <c r="AR1253" i="1"/>
  <c r="AS1253" i="1"/>
  <c r="AT1253" i="1"/>
  <c r="AH1252" i="1"/>
  <c r="AI1252" i="1"/>
  <c r="AJ1252" i="1"/>
  <c r="AK1252" i="1"/>
  <c r="AL1252" i="1"/>
  <c r="AM1252" i="1"/>
  <c r="AH1253" i="1"/>
  <c r="AN1252" i="1"/>
  <c r="AI1253" i="1"/>
  <c r="AJ1228" i="1"/>
  <c r="AE1218" i="1"/>
  <c r="AE1216" i="1"/>
  <c r="AU1195" i="1"/>
  <c r="AT1181" i="1"/>
  <c r="AT1564" i="1"/>
  <c r="X1556" i="1"/>
  <c r="AC1556" i="1" s="1"/>
  <c r="AH1552" i="1"/>
  <c r="AL1551" i="1"/>
  <c r="AL1550" i="1"/>
  <c r="AE1542" i="1"/>
  <c r="AH1541" i="1"/>
  <c r="AK1540" i="1"/>
  <c r="AN1539" i="1"/>
  <c r="X1526" i="1"/>
  <c r="AC1526" i="1" s="1"/>
  <c r="AE1520" i="1"/>
  <c r="AP1518" i="1"/>
  <c r="AJ1518" i="1"/>
  <c r="AL1517" i="1"/>
  <c r="AL1516" i="1"/>
  <c r="AN1515" i="1"/>
  <c r="AN1514" i="1"/>
  <c r="AQ1513" i="1"/>
  <c r="AQ1511" i="1"/>
  <c r="AO1510" i="1"/>
  <c r="AQ1509" i="1"/>
  <c r="AP1508" i="1"/>
  <c r="AQ1507" i="1"/>
  <c r="AO1506" i="1"/>
  <c r="AO1505" i="1"/>
  <c r="AO1504" i="1"/>
  <c r="AO1503" i="1"/>
  <c r="AM1502" i="1"/>
  <c r="AM1501" i="1"/>
  <c r="AL1500" i="1"/>
  <c r="AM1499" i="1"/>
  <c r="AK1498" i="1"/>
  <c r="AJ1496" i="1"/>
  <c r="AQ1493" i="1"/>
  <c r="AH1486" i="1"/>
  <c r="AM1483" i="1"/>
  <c r="AE1474" i="1"/>
  <c r="AP1472" i="1"/>
  <c r="AN1441" i="1"/>
  <c r="AQ1435" i="1"/>
  <c r="X1432" i="1"/>
  <c r="AC1432" i="1" s="1"/>
  <c r="AN1421" i="1"/>
  <c r="AQ1416" i="1"/>
  <c r="AT1410" i="1"/>
  <c r="AS1409" i="1"/>
  <c r="AM1398" i="1"/>
  <c r="AM1402" i="1"/>
  <c r="AT1387" i="1"/>
  <c r="AQ1386" i="1"/>
  <c r="AR1383" i="1"/>
  <c r="AQ1380" i="1"/>
  <c r="AU1380" i="1"/>
  <c r="AI1377" i="1"/>
  <c r="AE1375" i="1"/>
  <c r="AI1362" i="1"/>
  <c r="AK1361" i="1"/>
  <c r="AM1360" i="1"/>
  <c r="AJ1355" i="1"/>
  <c r="AP1335" i="1"/>
  <c r="AP1308" i="1"/>
  <c r="AU1306" i="1"/>
  <c r="AI1270" i="1"/>
  <c r="AS1261" i="1"/>
  <c r="AR1226" i="1"/>
  <c r="X1220" i="1"/>
  <c r="AC1220" i="1" s="1"/>
  <c r="X1221" i="1"/>
  <c r="AC1221" i="1" s="1"/>
  <c r="X1219" i="1"/>
  <c r="AC1219" i="1" s="1"/>
  <c r="X1211" i="1"/>
  <c r="AC1211" i="1" s="1"/>
  <c r="X1212" i="1"/>
  <c r="AC1212" i="1" s="1"/>
  <c r="AS1181" i="1"/>
  <c r="AP1576" i="1"/>
  <c r="AP1572" i="1"/>
  <c r="AP1566" i="1"/>
  <c r="AK1551" i="1"/>
  <c r="AK1550" i="1"/>
  <c r="AJ1540" i="1"/>
  <c r="AM1539" i="1"/>
  <c r="AH1533" i="1"/>
  <c r="AH1518" i="1"/>
  <c r="AK1517" i="1"/>
  <c r="AK1516" i="1"/>
  <c r="AM1515" i="1"/>
  <c r="AM1514" i="1"/>
  <c r="AO1513" i="1"/>
  <c r="AN1512" i="1"/>
  <c r="AO1511" i="1"/>
  <c r="AN1510" i="1"/>
  <c r="AO1509" i="1"/>
  <c r="AO1508" i="1"/>
  <c r="AO1507" i="1"/>
  <c r="AN1506" i="1"/>
  <c r="AN1505" i="1"/>
  <c r="AN1504" i="1"/>
  <c r="AN1503" i="1"/>
  <c r="AL1502" i="1"/>
  <c r="AL1501" i="1"/>
  <c r="AK1500" i="1"/>
  <c r="AL1499" i="1"/>
  <c r="AJ1498" i="1"/>
  <c r="AJ1497" i="1"/>
  <c r="AI1496" i="1"/>
  <c r="AP1493" i="1"/>
  <c r="AE1457" i="1"/>
  <c r="AU1456" i="1"/>
  <c r="AL1441" i="1"/>
  <c r="AN1435" i="1"/>
  <c r="AO1416" i="1"/>
  <c r="AE1413" i="1"/>
  <c r="X1411" i="1"/>
  <c r="AC1411" i="1" s="1"/>
  <c r="AQ1409" i="1"/>
  <c r="AH1408" i="1"/>
  <c r="AQ1383" i="1"/>
  <c r="X1381" i="1"/>
  <c r="AC1381" i="1" s="1"/>
  <c r="AH1362" i="1"/>
  <c r="AI1361" i="1"/>
  <c r="AL1360" i="1"/>
  <c r="AU1357" i="1"/>
  <c r="X1351" i="1"/>
  <c r="AC1351" i="1" s="1"/>
  <c r="AP1328" i="1"/>
  <c r="AU1268" i="1"/>
  <c r="AU1253" i="1"/>
  <c r="AI1226" i="1"/>
  <c r="AN1195" i="1"/>
  <c r="AO1564" i="1"/>
  <c r="AU1563" i="1"/>
  <c r="AP1550" i="1"/>
  <c r="AU1545" i="1"/>
  <c r="X1544" i="1"/>
  <c r="AC1544" i="1" s="1"/>
  <c r="AH1540" i="1"/>
  <c r="AT1536" i="1"/>
  <c r="X1524" i="1"/>
  <c r="AC1524" i="1" s="1"/>
  <c r="AP1516" i="1"/>
  <c r="AL1515" i="1"/>
  <c r="AL1514" i="1"/>
  <c r="AN1513" i="1"/>
  <c r="AM1512" i="1"/>
  <c r="AN1511" i="1"/>
  <c r="AM1510" i="1"/>
  <c r="AN1508" i="1"/>
  <c r="AM1506" i="1"/>
  <c r="AM1505" i="1"/>
  <c r="AM1504" i="1"/>
  <c r="AM1503" i="1"/>
  <c r="AK1502" i="1"/>
  <c r="AJ1500" i="1"/>
  <c r="AK1499" i="1"/>
  <c r="AI1498" i="1"/>
  <c r="AH1496" i="1"/>
  <c r="AU1467" i="1"/>
  <c r="AH1441" i="1"/>
  <c r="AK1435" i="1"/>
  <c r="AO1424" i="1"/>
  <c r="AH1416" i="1"/>
  <c r="AU1413" i="1"/>
  <c r="X1410" i="1"/>
  <c r="AC1410" i="1" s="1"/>
  <c r="AP1409" i="1"/>
  <c r="AU1408" i="1"/>
  <c r="AJ1408" i="1"/>
  <c r="AI1409" i="1"/>
  <c r="AK1408" i="1"/>
  <c r="AK1409" i="1"/>
  <c r="AL1408" i="1"/>
  <c r="AL1409" i="1"/>
  <c r="AR1408" i="1"/>
  <c r="AR1409" i="1"/>
  <c r="AU1405" i="1"/>
  <c r="AU1396" i="1"/>
  <c r="X1392" i="1"/>
  <c r="AC1392" i="1" s="1"/>
  <c r="AT1388" i="1"/>
  <c r="AQ1387" i="1"/>
  <c r="AE1380" i="1"/>
  <c r="AP1377" i="1"/>
  <c r="AT1376" i="1"/>
  <c r="AN1377" i="1"/>
  <c r="AT1377" i="1"/>
  <c r="AK1376" i="1"/>
  <c r="AI1376" i="1"/>
  <c r="AT1357" i="1"/>
  <c r="AO1353" i="1"/>
  <c r="AL1336" i="1"/>
  <c r="X1335" i="1"/>
  <c r="AC1335" i="1" s="1"/>
  <c r="X1334" i="1"/>
  <c r="AC1334" i="1" s="1"/>
  <c r="AJ1304" i="1"/>
  <c r="AT1284" i="1"/>
  <c r="AQ1285" i="1"/>
  <c r="AU1284" i="1"/>
  <c r="AR1285" i="1"/>
  <c r="AS1285" i="1"/>
  <c r="AT1285" i="1"/>
  <c r="AU1285" i="1"/>
  <c r="AH1284" i="1"/>
  <c r="AI1284" i="1"/>
  <c r="AJ1284" i="1"/>
  <c r="AK1284" i="1"/>
  <c r="AH1285" i="1"/>
  <c r="AL1284" i="1"/>
  <c r="AI1285" i="1"/>
  <c r="AM1284" i="1"/>
  <c r="AJ1285" i="1"/>
  <c r="AO1284" i="1"/>
  <c r="AK1285" i="1"/>
  <c r="AH1265" i="1"/>
  <c r="AQ1261" i="1"/>
  <c r="AT1258" i="1"/>
  <c r="AL1253" i="1"/>
  <c r="AU1244" i="1"/>
  <c r="X1238" i="1"/>
  <c r="AC1238" i="1" s="1"/>
  <c r="X1237" i="1"/>
  <c r="AC1237" i="1" s="1"/>
  <c r="AR1234" i="1"/>
  <c r="AP1231" i="1"/>
  <c r="AJ1233" i="1"/>
  <c r="AS1233" i="1"/>
  <c r="AT1233" i="1"/>
  <c r="AI1230" i="1"/>
  <c r="AU1233" i="1"/>
  <c r="AH1501" i="1"/>
  <c r="AU1501" i="1"/>
  <c r="AU1503" i="1"/>
  <c r="AU1478" i="1"/>
  <c r="AP1470" i="1"/>
  <c r="AO1467" i="1"/>
  <c r="AM1457" i="1"/>
  <c r="AJ1435" i="1"/>
  <c r="X1425" i="1"/>
  <c r="AC1425" i="1" s="1"/>
  <c r="AH1414" i="1"/>
  <c r="AT1413" i="1"/>
  <c r="AS1405" i="1"/>
  <c r="AT1396" i="1"/>
  <c r="AR1393" i="1"/>
  <c r="AH1383" i="1"/>
  <c r="AH1385" i="1"/>
  <c r="AJ1385" i="1"/>
  <c r="AP1361" i="1"/>
  <c r="AS1361" i="1"/>
  <c r="AN1362" i="1"/>
  <c r="AR1362" i="1"/>
  <c r="AS1362" i="1"/>
  <c r="AT1362" i="1"/>
  <c r="AJ1361" i="1"/>
  <c r="AI1360" i="1"/>
  <c r="AJ1360" i="1"/>
  <c r="AK1360" i="1"/>
  <c r="AO1360" i="1"/>
  <c r="AS1357" i="1"/>
  <c r="AK1336" i="1"/>
  <c r="AH1294" i="1"/>
  <c r="AL1293" i="1"/>
  <c r="AI1294" i="1"/>
  <c r="AM1293" i="1"/>
  <c r="AJ1294" i="1"/>
  <c r="AO1293" i="1"/>
  <c r="AO1294" i="1"/>
  <c r="AH1292" i="1"/>
  <c r="AK1291" i="1"/>
  <c r="AI1292" i="1"/>
  <c r="AL1291" i="1"/>
  <c r="AK1292" i="1"/>
  <c r="AN1291" i="1"/>
  <c r="AL1292" i="1"/>
  <c r="AU1291" i="1"/>
  <c r="AU1292" i="1"/>
  <c r="AO1272" i="1"/>
  <c r="AP1272" i="1"/>
  <c r="AL1244" i="1"/>
  <c r="AR1227" i="1"/>
  <c r="AL1228" i="1"/>
  <c r="AS1227" i="1"/>
  <c r="AM1228" i="1"/>
  <c r="AH1229" i="1"/>
  <c r="AJ1226" i="1"/>
  <c r="AT1229" i="1"/>
  <c r="AK1226" i="1"/>
  <c r="AU1229" i="1"/>
  <c r="AL1226" i="1"/>
  <c r="AH1227" i="1"/>
  <c r="AM1226" i="1"/>
  <c r="AI1227" i="1"/>
  <c r="AN1226" i="1"/>
  <c r="AJ1227" i="1"/>
  <c r="AO1226" i="1"/>
  <c r="AK1227" i="1"/>
  <c r="AH1228" i="1"/>
  <c r="AQ1226" i="1"/>
  <c r="AL1227" i="1"/>
  <c r="AI1228" i="1"/>
  <c r="AS1226" i="1"/>
  <c r="AN1227" i="1"/>
  <c r="AK1228" i="1"/>
  <c r="AI1229" i="1"/>
  <c r="AT1226" i="1"/>
  <c r="AO1227" i="1"/>
  <c r="AN1228" i="1"/>
  <c r="AJ1229" i="1"/>
  <c r="AU1226" i="1"/>
  <c r="AQ1227" i="1"/>
  <c r="AO1228" i="1"/>
  <c r="AK1229" i="1"/>
  <c r="AT1227" i="1"/>
  <c r="AQ1228" i="1"/>
  <c r="AL1229" i="1"/>
  <c r="AU1227" i="1"/>
  <c r="AR1228" i="1"/>
  <c r="AM1229" i="1"/>
  <c r="AS1228" i="1"/>
  <c r="AN1229" i="1"/>
  <c r="AT1228" i="1"/>
  <c r="AO1229" i="1"/>
  <c r="AH1195" i="1"/>
  <c r="AS1198" i="1"/>
  <c r="AQ1199" i="1"/>
  <c r="X1554" i="1"/>
  <c r="AC1554" i="1" s="1"/>
  <c r="AH1539" i="1"/>
  <c r="AE1516" i="1"/>
  <c r="AJ1514" i="1"/>
  <c r="AK1510" i="1"/>
  <c r="AL1509" i="1"/>
  <c r="AK1506" i="1"/>
  <c r="AK1504" i="1"/>
  <c r="AK1503" i="1"/>
  <c r="AH1502" i="1"/>
  <c r="AE1501" i="1"/>
  <c r="AE1499" i="1"/>
  <c r="AE1497" i="1"/>
  <c r="AU1479" i="1"/>
  <c r="AT1478" i="1"/>
  <c r="AU1477" i="1"/>
  <c r="X1477" i="1"/>
  <c r="AC1477" i="1" s="1"/>
  <c r="AO1470" i="1"/>
  <c r="AN1467" i="1"/>
  <c r="X1467" i="1"/>
  <c r="AC1467" i="1" s="1"/>
  <c r="AE1456" i="1"/>
  <c r="AS1413" i="1"/>
  <c r="AR1410" i="1"/>
  <c r="AR1405" i="1"/>
  <c r="AO1396" i="1"/>
  <c r="AN1393" i="1"/>
  <c r="AL1386" i="1"/>
  <c r="AJ1387" i="1"/>
  <c r="AH1388" i="1"/>
  <c r="AN1386" i="1"/>
  <c r="AK1387" i="1"/>
  <c r="AI1388" i="1"/>
  <c r="AO1386" i="1"/>
  <c r="AM1387" i="1"/>
  <c r="AJ1388" i="1"/>
  <c r="AT1386" i="1"/>
  <c r="AR1387" i="1"/>
  <c r="AP1388" i="1"/>
  <c r="AM1351" i="1"/>
  <c r="AT1316" i="1"/>
  <c r="AS1318" i="1"/>
  <c r="AJ1253" i="1"/>
  <c r="X1241" i="1"/>
  <c r="AC1241" i="1" s="1"/>
  <c r="X1172" i="1"/>
  <c r="AC1172" i="1" s="1"/>
  <c r="X1171" i="1"/>
  <c r="AC1171" i="1" s="1"/>
  <c r="AH1505" i="1"/>
  <c r="AU1505" i="1"/>
  <c r="AU1506" i="1"/>
  <c r="AM1470" i="1"/>
  <c r="X1470" i="1"/>
  <c r="AC1470" i="1" s="1"/>
  <c r="AU1429" i="1"/>
  <c r="AP1413" i="1"/>
  <c r="AQ1410" i="1"/>
  <c r="X1406" i="1"/>
  <c r="AC1406" i="1" s="1"/>
  <c r="AQ1405" i="1"/>
  <c r="AJ1396" i="1"/>
  <c r="AI1393" i="1"/>
  <c r="X1390" i="1"/>
  <c r="AC1390" i="1" s="1"/>
  <c r="AH1357" i="1"/>
  <c r="AK1351" i="1"/>
  <c r="AU1271" i="1"/>
  <c r="AS1234" i="1"/>
  <c r="AL1235" i="1"/>
  <c r="AT1234" i="1"/>
  <c r="AM1235" i="1"/>
  <c r="AU1234" i="1"/>
  <c r="AQ1235" i="1"/>
  <c r="AK1236" i="1"/>
  <c r="AR1235" i="1"/>
  <c r="AL1236" i="1"/>
  <c r="AS1235" i="1"/>
  <c r="AM1236" i="1"/>
  <c r="AT1235" i="1"/>
  <c r="AN1236" i="1"/>
  <c r="AU1235" i="1"/>
  <c r="AO1236" i="1"/>
  <c r="AP1236" i="1"/>
  <c r="AQ1236" i="1"/>
  <c r="AH1234" i="1"/>
  <c r="AS1236" i="1"/>
  <c r="AI1234" i="1"/>
  <c r="AT1236" i="1"/>
  <c r="AJ1234" i="1"/>
  <c r="AU1236" i="1"/>
  <c r="AK1234" i="1"/>
  <c r="AL1234" i="1"/>
  <c r="AH1235" i="1"/>
  <c r="AM1234" i="1"/>
  <c r="AI1235" i="1"/>
  <c r="AN1234" i="1"/>
  <c r="AJ1235" i="1"/>
  <c r="X1542" i="1"/>
  <c r="AC1542" i="1" s="1"/>
  <c r="AT1523" i="1"/>
  <c r="X1520" i="1"/>
  <c r="AC1520" i="1" s="1"/>
  <c r="AE1513" i="1"/>
  <c r="AP1512" i="1"/>
  <c r="AH1512" i="1"/>
  <c r="AH1510" i="1"/>
  <c r="AH1509" i="1"/>
  <c r="AH1507" i="1"/>
  <c r="AT1507" i="1"/>
  <c r="AH1506" i="1"/>
  <c r="AE1505" i="1"/>
  <c r="AH1504" i="1"/>
  <c r="AO1491" i="1"/>
  <c r="AU1481" i="1"/>
  <c r="AT1480" i="1"/>
  <c r="AS1479" i="1"/>
  <c r="AR1478" i="1"/>
  <c r="AS1477" i="1"/>
  <c r="AU1476" i="1"/>
  <c r="AQ1470" i="1"/>
  <c r="AU1451" i="1"/>
  <c r="AU1447" i="1"/>
  <c r="AJ1429" i="1"/>
  <c r="AT1422" i="1"/>
  <c r="AK1410" i="1"/>
  <c r="AE1409" i="1"/>
  <c r="AL1405" i="1"/>
  <c r="AH1396" i="1"/>
  <c r="AM1397" i="1"/>
  <c r="AO1388" i="1"/>
  <c r="AH1387" i="1"/>
  <c r="AU1372" i="1"/>
  <c r="AR1369" i="1"/>
  <c r="AJ1359" i="1"/>
  <c r="AI1358" i="1"/>
  <c r="AL1359" i="1"/>
  <c r="AL1358" i="1"/>
  <c r="AM1359" i="1"/>
  <c r="AI1357" i="1"/>
  <c r="AU1358" i="1"/>
  <c r="AT1359" i="1"/>
  <c r="AH1351" i="1"/>
  <c r="X1339" i="1"/>
  <c r="AC1339" i="1" s="1"/>
  <c r="X1338" i="1"/>
  <c r="AC1338" i="1" s="1"/>
  <c r="X1340" i="1"/>
  <c r="AC1340" i="1" s="1"/>
  <c r="X1344" i="1"/>
  <c r="AC1344" i="1" s="1"/>
  <c r="AT1331" i="1"/>
  <c r="AI1302" i="1"/>
  <c r="AT1271" i="1"/>
  <c r="AR1229" i="1"/>
  <c r="AS1201" i="1"/>
  <c r="AM1202" i="1"/>
  <c r="AI1203" i="1"/>
  <c r="AT1201" i="1"/>
  <c r="AN1202" i="1"/>
  <c r="AJ1203" i="1"/>
  <c r="AU1201" i="1"/>
  <c r="AO1202" i="1"/>
  <c r="AK1203" i="1"/>
  <c r="AQ1202" i="1"/>
  <c r="AL1203" i="1"/>
  <c r="AS1202" i="1"/>
  <c r="AN1203" i="1"/>
  <c r="AT1202" i="1"/>
  <c r="AO1203" i="1"/>
  <c r="AU1202" i="1"/>
  <c r="AQ1203" i="1"/>
  <c r="AR1203" i="1"/>
  <c r="AS1203" i="1"/>
  <c r="AH1201" i="1"/>
  <c r="AT1203" i="1"/>
  <c r="AI1201" i="1"/>
  <c r="AU1203" i="1"/>
  <c r="AJ1201" i="1"/>
  <c r="AK1201" i="1"/>
  <c r="AO1196" i="1"/>
  <c r="AP1586" i="1"/>
  <c r="AJ1564" i="1"/>
  <c r="AO1563" i="1"/>
  <c r="AP1554" i="1"/>
  <c r="AU1553" i="1"/>
  <c r="AN1545" i="1"/>
  <c r="AN1544" i="1"/>
  <c r="AS1543" i="1"/>
  <c r="AU1542" i="1"/>
  <c r="AU1535" i="1"/>
  <c r="X1534" i="1"/>
  <c r="AC1534" i="1" s="1"/>
  <c r="AE1530" i="1"/>
  <c r="AH1529" i="1"/>
  <c r="AO1525" i="1"/>
  <c r="AS1523" i="1"/>
  <c r="AU1522" i="1"/>
  <c r="AE1512" i="1"/>
  <c r="AE1511" i="1"/>
  <c r="AE1509" i="1"/>
  <c r="AH1508" i="1"/>
  <c r="AE1507" i="1"/>
  <c r="X1489" i="1"/>
  <c r="AC1489" i="1" s="1"/>
  <c r="AP1483" i="1"/>
  <c r="AT1481" i="1"/>
  <c r="AS1480" i="1"/>
  <c r="AN1479" i="1"/>
  <c r="AP1478" i="1"/>
  <c r="AR1477" i="1"/>
  <c r="AT1476" i="1"/>
  <c r="AH1475" i="1"/>
  <c r="AT1465" i="1"/>
  <c r="AE1454" i="1"/>
  <c r="AQ1442" i="1"/>
  <c r="AU1443" i="1"/>
  <c r="AU1442" i="1"/>
  <c r="AS1439" i="1"/>
  <c r="AQ1432" i="1"/>
  <c r="X1426" i="1"/>
  <c r="AC1426" i="1" s="1"/>
  <c r="AI1422" i="1"/>
  <c r="AH1410" i="1"/>
  <c r="AK1405" i="1"/>
  <c r="AO1403" i="1"/>
  <c r="AR1403" i="1"/>
  <c r="AR1404" i="1"/>
  <c r="AU1403" i="1"/>
  <c r="AT1404" i="1"/>
  <c r="AU1404" i="1"/>
  <c r="X1401" i="1"/>
  <c r="AC1401" i="1" s="1"/>
  <c r="AN1395" i="1"/>
  <c r="X1395" i="1"/>
  <c r="AC1395" i="1" s="1"/>
  <c r="AM1388" i="1"/>
  <c r="AP1387" i="1"/>
  <c r="AE1379" i="1"/>
  <c r="AS1372" i="1"/>
  <c r="AR1370" i="1"/>
  <c r="AO1369" i="1"/>
  <c r="AH1356" i="1"/>
  <c r="AI1356" i="1"/>
  <c r="AJ1356" i="1"/>
  <c r="AN1356" i="1"/>
  <c r="AQ1331" i="1"/>
  <c r="AP1325" i="1"/>
  <c r="AO1324" i="1"/>
  <c r="AK1325" i="1"/>
  <c r="AR1324" i="1"/>
  <c r="AM1325" i="1"/>
  <c r="AH1326" i="1"/>
  <c r="AT1324" i="1"/>
  <c r="AO1325" i="1"/>
  <c r="AJ1326" i="1"/>
  <c r="AT1325" i="1"/>
  <c r="AN1326" i="1"/>
  <c r="AU1325" i="1"/>
  <c r="AO1326" i="1"/>
  <c r="AP1326" i="1"/>
  <c r="AU1324" i="1"/>
  <c r="AT1320" i="1"/>
  <c r="AH1313" i="1"/>
  <c r="AQ1314" i="1"/>
  <c r="AI1313" i="1"/>
  <c r="AR1314" i="1"/>
  <c r="AM1312" i="1"/>
  <c r="AN1312" i="1"/>
  <c r="AO1313" i="1"/>
  <c r="AT1314" i="1"/>
  <c r="AH1302" i="1"/>
  <c r="AT1300" i="1"/>
  <c r="AL1290" i="1"/>
  <c r="AH1286" i="1"/>
  <c r="AN1271" i="1"/>
  <c r="AL1262" i="1"/>
  <c r="AO1259" i="1"/>
  <c r="AK1256" i="1"/>
  <c r="X1249" i="1"/>
  <c r="AC1249" i="1" s="1"/>
  <c r="AQ1229" i="1"/>
  <c r="AE1213" i="1"/>
  <c r="AE1214" i="1"/>
  <c r="AE1202" i="1"/>
  <c r="AN1196" i="1"/>
  <c r="X1195" i="1"/>
  <c r="AC1195" i="1" s="1"/>
  <c r="X1196" i="1"/>
  <c r="AC1196" i="1" s="1"/>
  <c r="X1197" i="1"/>
  <c r="AC1197" i="1" s="1"/>
  <c r="X1198" i="1"/>
  <c r="AC1198" i="1" s="1"/>
  <c r="X1199" i="1"/>
  <c r="AC1199" i="1" s="1"/>
  <c r="AP1310" i="1"/>
  <c r="AJ1296" i="1"/>
  <c r="AH1295" i="1"/>
  <c r="AQ1286" i="1"/>
  <c r="AI1286" i="1"/>
  <c r="AE1283" i="1"/>
  <c r="AE1281" i="1"/>
  <c r="AJ1280" i="1"/>
  <c r="AM1279" i="1"/>
  <c r="AN1278" i="1"/>
  <c r="AL1274" i="1"/>
  <c r="AI1262" i="1"/>
  <c r="AO1261" i="1"/>
  <c r="AR1258" i="1"/>
  <c r="AJ1256" i="1"/>
  <c r="AH1246" i="1"/>
  <c r="AE1231" i="1"/>
  <c r="AJ1230" i="1"/>
  <c r="AE1227" i="1"/>
  <c r="AL1225" i="1"/>
  <c r="AM1224" i="1"/>
  <c r="AS1223" i="1"/>
  <c r="AP1221" i="1"/>
  <c r="AT1218" i="1"/>
  <c r="AK1211" i="1"/>
  <c r="AO1210" i="1"/>
  <c r="X1209" i="1"/>
  <c r="AC1209" i="1" s="1"/>
  <c r="AP1207" i="1"/>
  <c r="AK1206" i="1"/>
  <c r="AQ1205" i="1"/>
  <c r="AT1204" i="1"/>
  <c r="AH1197" i="1"/>
  <c r="AL1196" i="1"/>
  <c r="AU1194" i="1"/>
  <c r="AK1191" i="1"/>
  <c r="AN1190" i="1"/>
  <c r="AP1186" i="1"/>
  <c r="AK1186" i="1"/>
  <c r="AO1185" i="1"/>
  <c r="AO1176" i="1"/>
  <c r="AN1144" i="1"/>
  <c r="AQ1145" i="1"/>
  <c r="AM1146" i="1"/>
  <c r="AM1147" i="1"/>
  <c r="AK1148" i="1"/>
  <c r="AR1144" i="1"/>
  <c r="AR1145" i="1"/>
  <c r="AN1146" i="1"/>
  <c r="AN1147" i="1"/>
  <c r="AL1148" i="1"/>
  <c r="AS1144" i="1"/>
  <c r="AS1145" i="1"/>
  <c r="AO1146" i="1"/>
  <c r="AQ1147" i="1"/>
  <c r="AO1148" i="1"/>
  <c r="AU1144" i="1"/>
  <c r="AT1145" i="1"/>
  <c r="AR1146" i="1"/>
  <c r="AR1147" i="1"/>
  <c r="AP1148" i="1"/>
  <c r="AU1145" i="1"/>
  <c r="AS1146" i="1"/>
  <c r="AS1147" i="1"/>
  <c r="AQ1148" i="1"/>
  <c r="AU1146" i="1"/>
  <c r="AR1148" i="1"/>
  <c r="AS1148" i="1"/>
  <c r="AT1148" i="1"/>
  <c r="AU1148" i="1"/>
  <c r="AI1144" i="1"/>
  <c r="AI1145" i="1"/>
  <c r="AH1146" i="1"/>
  <c r="AH1147" i="1"/>
  <c r="AH1133" i="1"/>
  <c r="AO1305" i="1"/>
  <c r="AE1288" i="1"/>
  <c r="AK1279" i="1"/>
  <c r="AL1278" i="1"/>
  <c r="AO1205" i="1"/>
  <c r="AS1204" i="1"/>
  <c r="AE1203" i="1"/>
  <c r="AP1196" i="1"/>
  <c r="AK1196" i="1"/>
  <c r="AR1195" i="1"/>
  <c r="AT1194" i="1"/>
  <c r="AJ1191" i="1"/>
  <c r="AM1190" i="1"/>
  <c r="AE1184" i="1"/>
  <c r="AP1183" i="1"/>
  <c r="AQ1183" i="1"/>
  <c r="AJ1184" i="1"/>
  <c r="AR1183" i="1"/>
  <c r="AK1184" i="1"/>
  <c r="AS1183" i="1"/>
  <c r="AU1183" i="1"/>
  <c r="AN1184" i="1"/>
  <c r="AJ1185" i="1"/>
  <c r="AS1187" i="1"/>
  <c r="AO1184" i="1"/>
  <c r="AK1185" i="1"/>
  <c r="AQ1184" i="1"/>
  <c r="AL1185" i="1"/>
  <c r="AR1184" i="1"/>
  <c r="AM1185" i="1"/>
  <c r="AS1184" i="1"/>
  <c r="AN1185" i="1"/>
  <c r="AH1186" i="1"/>
  <c r="AP1180" i="1"/>
  <c r="AU1159" i="1"/>
  <c r="AO1306" i="1"/>
  <c r="AH1296" i="1"/>
  <c r="X1293" i="1"/>
  <c r="AC1293" i="1" s="1"/>
  <c r="AH1280" i="1"/>
  <c r="AJ1279" i="1"/>
  <c r="AJ1278" i="1"/>
  <c r="AE1272" i="1"/>
  <c r="AP1270" i="1"/>
  <c r="AM1261" i="1"/>
  <c r="AP1258" i="1"/>
  <c r="AH1256" i="1"/>
  <c r="AP1253" i="1"/>
  <c r="AP1239" i="1"/>
  <c r="AH1225" i="1"/>
  <c r="AK1224" i="1"/>
  <c r="AQ1223" i="1"/>
  <c r="AO1217" i="1"/>
  <c r="AI1218" i="1"/>
  <c r="AQ1217" i="1"/>
  <c r="AJ1218" i="1"/>
  <c r="AM1210" i="1"/>
  <c r="AN1205" i="1"/>
  <c r="AO1204" i="1"/>
  <c r="AJ1196" i="1"/>
  <c r="AQ1195" i="1"/>
  <c r="AQ1194" i="1"/>
  <c r="AI1191" i="1"/>
  <c r="AL1190" i="1"/>
  <c r="AI1186" i="1"/>
  <c r="AH1185" i="1"/>
  <c r="X1179" i="1"/>
  <c r="AC1179" i="1" s="1"/>
  <c r="X1180" i="1"/>
  <c r="AC1180" i="1" s="1"/>
  <c r="X1177" i="1"/>
  <c r="AC1177" i="1" s="1"/>
  <c r="AP1175" i="1"/>
  <c r="AS1175" i="1"/>
  <c r="AT1175" i="1"/>
  <c r="AM1176" i="1"/>
  <c r="AP1176" i="1"/>
  <c r="AQ1176" i="1"/>
  <c r="AR1176" i="1"/>
  <c r="AH1175" i="1"/>
  <c r="AT1176" i="1"/>
  <c r="AI1175" i="1"/>
  <c r="AU1176" i="1"/>
  <c r="AJ1175" i="1"/>
  <c r="AK1175" i="1"/>
  <c r="AL1175" i="1"/>
  <c r="AM1175" i="1"/>
  <c r="AP1163" i="1"/>
  <c r="AM1162" i="1"/>
  <c r="AH1163" i="1"/>
  <c r="AN1162" i="1"/>
  <c r="AI1163" i="1"/>
  <c r="AO1162" i="1"/>
  <c r="AJ1163" i="1"/>
  <c r="AQ1162" i="1"/>
  <c r="AR1162" i="1"/>
  <c r="AL1163" i="1"/>
  <c r="AS1162" i="1"/>
  <c r="AM1163" i="1"/>
  <c r="AT1162" i="1"/>
  <c r="AN1163" i="1"/>
  <c r="AU1162" i="1"/>
  <c r="AO1163" i="1"/>
  <c r="AR1163" i="1"/>
  <c r="AS1163" i="1"/>
  <c r="AT1163" i="1"/>
  <c r="AU1163" i="1"/>
  <c r="AI1162" i="1"/>
  <c r="AT1157" i="1"/>
  <c r="AL1158" i="1"/>
  <c r="AH1156" i="1"/>
  <c r="AR1158" i="1"/>
  <c r="AL1159" i="1"/>
  <c r="AI1156" i="1"/>
  <c r="AS1158" i="1"/>
  <c r="AM1159" i="1"/>
  <c r="AJ1156" i="1"/>
  <c r="AT1158" i="1"/>
  <c r="AN1159" i="1"/>
  <c r="AK1156" i="1"/>
  <c r="AU1158" i="1"/>
  <c r="AO1159" i="1"/>
  <c r="AL1156" i="1"/>
  <c r="AH1157" i="1"/>
  <c r="AQ1159" i="1"/>
  <c r="AM1156" i="1"/>
  <c r="AI1157" i="1"/>
  <c r="AR1159" i="1"/>
  <c r="AN1156" i="1"/>
  <c r="AJ1157" i="1"/>
  <c r="AS1159" i="1"/>
  <c r="AO1156" i="1"/>
  <c r="AK1157" i="1"/>
  <c r="AT1159" i="1"/>
  <c r="AR1156" i="1"/>
  <c r="AM1157" i="1"/>
  <c r="AS1156" i="1"/>
  <c r="AN1157" i="1"/>
  <c r="AH1158" i="1"/>
  <c r="AT1156" i="1"/>
  <c r="AO1157" i="1"/>
  <c r="AI1158" i="1"/>
  <c r="AU1156" i="1"/>
  <c r="AQ1157" i="1"/>
  <c r="AJ1158" i="1"/>
  <c r="AR1157" i="1"/>
  <c r="AK1158" i="1"/>
  <c r="AS1157" i="1"/>
  <c r="AM1158" i="1"/>
  <c r="AH1159" i="1"/>
  <c r="AN1306" i="1"/>
  <c r="AE1297" i="1"/>
  <c r="AI1279" i="1"/>
  <c r="AI1278" i="1"/>
  <c r="AE1271" i="1"/>
  <c r="AP1235" i="1"/>
  <c r="AU1230" i="1"/>
  <c r="AO1231" i="1"/>
  <c r="AK1232" i="1"/>
  <c r="AQ1231" i="1"/>
  <c r="AL1232" i="1"/>
  <c r="AH1233" i="1"/>
  <c r="AJ1224" i="1"/>
  <c r="AO1223" i="1"/>
  <c r="AU1222" i="1"/>
  <c r="AR1220" i="1"/>
  <c r="AL1221" i="1"/>
  <c r="AS1220" i="1"/>
  <c r="AM1221" i="1"/>
  <c r="AH1211" i="1"/>
  <c r="AL1210" i="1"/>
  <c r="AH1206" i="1"/>
  <c r="AM1205" i="1"/>
  <c r="AN1204" i="1"/>
  <c r="AU1199" i="1"/>
  <c r="AI1196" i="1"/>
  <c r="AO1195" i="1"/>
  <c r="AP1194" i="1"/>
  <c r="AU1193" i="1"/>
  <c r="AH1191" i="1"/>
  <c r="AK1190" i="1"/>
  <c r="AP1184" i="1"/>
  <c r="AK1176" i="1"/>
  <c r="AN1460" i="1"/>
  <c r="AS1432" i="1"/>
  <c r="AM1427" i="1"/>
  <c r="AE1391" i="1"/>
  <c r="AO1379" i="1"/>
  <c r="AH1373" i="1"/>
  <c r="AE1366" i="1"/>
  <c r="AE1355" i="1"/>
  <c r="AK1327" i="1"/>
  <c r="AI1323" i="1"/>
  <c r="AK1322" i="1"/>
  <c r="AN1321" i="1"/>
  <c r="AS1320" i="1"/>
  <c r="AP1316" i="1"/>
  <c r="AO1314" i="1"/>
  <c r="AP1313" i="1"/>
  <c r="X1308" i="1"/>
  <c r="AC1308" i="1" s="1"/>
  <c r="AM1306" i="1"/>
  <c r="X1301" i="1"/>
  <c r="AC1301" i="1" s="1"/>
  <c r="AJ1298" i="1"/>
  <c r="AE1295" i="1"/>
  <c r="X1292" i="1"/>
  <c r="AC1292" i="1" s="1"/>
  <c r="AP1285" i="1"/>
  <c r="AH1279" i="1"/>
  <c r="AH1278" i="1"/>
  <c r="AL1272" i="1"/>
  <c r="AT1266" i="1"/>
  <c r="AS1263" i="1"/>
  <c r="AK1261" i="1"/>
  <c r="AS1260" i="1"/>
  <c r="AN1258" i="1"/>
  <c r="AT1257" i="1"/>
  <c r="AE1256" i="1"/>
  <c r="AL1255" i="1"/>
  <c r="AR1254" i="1"/>
  <c r="AN1251" i="1"/>
  <c r="AP1249" i="1"/>
  <c r="AL1248" i="1"/>
  <c r="AR1247" i="1"/>
  <c r="AH1242" i="1"/>
  <c r="AM1241" i="1"/>
  <c r="AR1240" i="1"/>
  <c r="AE1240" i="1"/>
  <c r="AJ1238" i="1"/>
  <c r="AN1237" i="1"/>
  <c r="AE1235" i="1"/>
  <c r="AR1233" i="1"/>
  <c r="AU1232" i="1"/>
  <c r="AI1224" i="1"/>
  <c r="AN1223" i="1"/>
  <c r="AT1222" i="1"/>
  <c r="AE1220" i="1"/>
  <c r="AK1219" i="1"/>
  <c r="AO1218" i="1"/>
  <c r="AT1217" i="1"/>
  <c r="AE1219" i="1"/>
  <c r="AI1215" i="1"/>
  <c r="AK1214" i="1"/>
  <c r="AQ1213" i="1"/>
  <c r="AP1211" i="1"/>
  <c r="AR1209" i="1"/>
  <c r="AU1208" i="1"/>
  <c r="AS1207" i="1"/>
  <c r="AM1208" i="1"/>
  <c r="AH1209" i="1"/>
  <c r="AT1207" i="1"/>
  <c r="AN1208" i="1"/>
  <c r="AI1209" i="1"/>
  <c r="AJ1205" i="1"/>
  <c r="AM1204" i="1"/>
  <c r="AP1201" i="1"/>
  <c r="AO1201" i="1"/>
  <c r="AH1202" i="1"/>
  <c r="AQ1201" i="1"/>
  <c r="AI1202" i="1"/>
  <c r="AM1200" i="1"/>
  <c r="AT1199" i="1"/>
  <c r="AH1196" i="1"/>
  <c r="AN1194" i="1"/>
  <c r="AT1193" i="1"/>
  <c r="X1193" i="1"/>
  <c r="AC1193" i="1" s="1"/>
  <c r="AP1191" i="1"/>
  <c r="AJ1190" i="1"/>
  <c r="AO1189" i="1"/>
  <c r="AS1188" i="1"/>
  <c r="AJ1176" i="1"/>
  <c r="AH1168" i="1"/>
  <c r="AI1159" i="1"/>
  <c r="AJ1146" i="1"/>
  <c r="AK1131" i="1"/>
  <c r="AE1324" i="1"/>
  <c r="AJ1322" i="1"/>
  <c r="AN1314" i="1"/>
  <c r="AM1310" i="1"/>
  <c r="AK1306" i="1"/>
  <c r="AU1299" i="1"/>
  <c r="X1288" i="1"/>
  <c r="AC1288" i="1" s="1"/>
  <c r="AP1279" i="1"/>
  <c r="AK1272" i="1"/>
  <c r="AU1267" i="1"/>
  <c r="AP1265" i="1"/>
  <c r="AR1263" i="1"/>
  <c r="AJ1261" i="1"/>
  <c r="AP1259" i="1"/>
  <c r="AM1258" i="1"/>
  <c r="AS1257" i="1"/>
  <c r="X1257" i="1"/>
  <c r="AC1257" i="1" s="1"/>
  <c r="AM1251" i="1"/>
  <c r="AE1249" i="1"/>
  <c r="AU1246" i="1"/>
  <c r="AL1241" i="1"/>
  <c r="AQ1240" i="1"/>
  <c r="AI1238" i="1"/>
  <c r="AM1237" i="1"/>
  <c r="AQ1233" i="1"/>
  <c r="AT1232" i="1"/>
  <c r="AH1224" i="1"/>
  <c r="AM1223" i="1"/>
  <c r="AS1222" i="1"/>
  <c r="AJ1219" i="1"/>
  <c r="AN1218" i="1"/>
  <c r="AS1217" i="1"/>
  <c r="AH1215" i="1"/>
  <c r="AJ1214" i="1"/>
  <c r="AO1213" i="1"/>
  <c r="AJ1210" i="1"/>
  <c r="AQ1209" i="1"/>
  <c r="AT1208" i="1"/>
  <c r="AI1205" i="1"/>
  <c r="AL1204" i="1"/>
  <c r="AS1199" i="1"/>
  <c r="AU1198" i="1"/>
  <c r="AK1195" i="1"/>
  <c r="AM1194" i="1"/>
  <c r="AS1193" i="1"/>
  <c r="AI1190" i="1"/>
  <c r="AN1189" i="1"/>
  <c r="AR1188" i="1"/>
  <c r="AI1176" i="1"/>
  <c r="AR1169" i="1"/>
  <c r="AH1145" i="1"/>
  <c r="AH1131" i="1"/>
  <c r="X1123" i="1"/>
  <c r="AC1123" i="1" s="1"/>
  <c r="X1121" i="1"/>
  <c r="AC1121" i="1" s="1"/>
  <c r="AL1310" i="1"/>
  <c r="AJ1306" i="1"/>
  <c r="AE1298" i="1"/>
  <c r="AU1290" i="1"/>
  <c r="AH1275" i="1"/>
  <c r="AE1265" i="1"/>
  <c r="AQ1263" i="1"/>
  <c r="AI1261" i="1"/>
  <c r="AE1259" i="1"/>
  <c r="AL1258" i="1"/>
  <c r="AR1257" i="1"/>
  <c r="AL1251" i="1"/>
  <c r="X1250" i="1"/>
  <c r="AC1250" i="1" s="1"/>
  <c r="AT1246" i="1"/>
  <c r="AP1240" i="1"/>
  <c r="AH1238" i="1"/>
  <c r="AL1237" i="1"/>
  <c r="AO1233" i="1"/>
  <c r="AS1232" i="1"/>
  <c r="AU1231" i="1"/>
  <c r="AL1223" i="1"/>
  <c r="AR1222" i="1"/>
  <c r="AI1219" i="1"/>
  <c r="AM1218" i="1"/>
  <c r="AR1217" i="1"/>
  <c r="AP1214" i="1"/>
  <c r="AI1214" i="1"/>
  <c r="AN1213" i="1"/>
  <c r="AU1212" i="1"/>
  <c r="AI1210" i="1"/>
  <c r="AO1209" i="1"/>
  <c r="AS1208" i="1"/>
  <c r="AH1205" i="1"/>
  <c r="AK1204" i="1"/>
  <c r="AR1199" i="1"/>
  <c r="AT1198" i="1"/>
  <c r="AJ1195" i="1"/>
  <c r="AL1194" i="1"/>
  <c r="AR1193" i="1"/>
  <c r="AQ1188" i="1"/>
  <c r="AU1187" i="1"/>
  <c r="AH1176" i="1"/>
  <c r="AN1169" i="1"/>
  <c r="AS1166" i="1"/>
  <c r="AM1144" i="1"/>
  <c r="AJ1204" i="1"/>
  <c r="AS1190" i="1"/>
  <c r="AN1191" i="1"/>
  <c r="AO1194" i="1"/>
  <c r="AR1191" i="1"/>
  <c r="AJ1192" i="1"/>
  <c r="AR1194" i="1"/>
  <c r="AS1191" i="1"/>
  <c r="AK1192" i="1"/>
  <c r="AS1194" i="1"/>
  <c r="X1502" i="1"/>
  <c r="AC1502" i="1" s="1"/>
  <c r="X1485" i="1"/>
  <c r="AC1485" i="1" s="1"/>
  <c r="AE1468" i="1"/>
  <c r="AH1465" i="1"/>
  <c r="AE1464" i="1"/>
  <c r="AN1464" i="1"/>
  <c r="AJ1462" i="1"/>
  <c r="AP1461" i="1"/>
  <c r="AT1460" i="1"/>
  <c r="X1452" i="1"/>
  <c r="AC1452" i="1" s="1"/>
  <c r="AN1439" i="1"/>
  <c r="X1438" i="1"/>
  <c r="AC1438" i="1" s="1"/>
  <c r="AO1436" i="1"/>
  <c r="AE1429" i="1"/>
  <c r="AJ1410" i="1"/>
  <c r="AE1392" i="1"/>
  <c r="AE1369" i="1"/>
  <c r="AE1353" i="1"/>
  <c r="AE1330" i="1"/>
  <c r="AL1326" i="1"/>
  <c r="AR1325" i="1"/>
  <c r="AJ1321" i="1"/>
  <c r="AM1320" i="1"/>
  <c r="AT1307" i="1"/>
  <c r="AR1300" i="1"/>
  <c r="AO1299" i="1"/>
  <c r="X1297" i="1"/>
  <c r="AC1297" i="1" s="1"/>
  <c r="AS1293" i="1"/>
  <c r="AP1292" i="1"/>
  <c r="AR1291" i="1"/>
  <c r="AR1290" i="1"/>
  <c r="AU1289" i="1"/>
  <c r="AT1288" i="1"/>
  <c r="AU1287" i="1"/>
  <c r="X1289" i="1"/>
  <c r="AC1289" i="1" s="1"/>
  <c r="AE1284" i="1"/>
  <c r="AS1268" i="1"/>
  <c r="AO1267" i="1"/>
  <c r="AP1266" i="1"/>
  <c r="AI1264" i="1"/>
  <c r="AN1263" i="1"/>
  <c r="AT1262" i="1"/>
  <c r="AP1261" i="1"/>
  <c r="AO1260" i="1"/>
  <c r="AJ1258" i="1"/>
  <c r="AO1257" i="1"/>
  <c r="AU1256" i="1"/>
  <c r="AH1255" i="1"/>
  <c r="AM1254" i="1"/>
  <c r="AJ1251" i="1"/>
  <c r="AP1250" i="1"/>
  <c r="AH1248" i="1"/>
  <c r="AM1247" i="1"/>
  <c r="AR1246" i="1"/>
  <c r="AI1241" i="1"/>
  <c r="AN1240" i="1"/>
  <c r="AT1239" i="1"/>
  <c r="AJ1237" i="1"/>
  <c r="AM1233" i="1"/>
  <c r="AQ1232" i="1"/>
  <c r="AS1231" i="1"/>
  <c r="AE1229" i="1"/>
  <c r="AJ1223" i="1"/>
  <c r="AO1222" i="1"/>
  <c r="AT1221" i="1"/>
  <c r="AP1218" i="1"/>
  <c r="AK1218" i="1"/>
  <c r="AM1217" i="1"/>
  <c r="AT1216" i="1"/>
  <c r="AL1213" i="1"/>
  <c r="AS1212" i="1"/>
  <c r="AU1210" i="1"/>
  <c r="AO1211" i="1"/>
  <c r="AI1212" i="1"/>
  <c r="AQ1211" i="1"/>
  <c r="AJ1212" i="1"/>
  <c r="AM1209" i="1"/>
  <c r="AQ1208" i="1"/>
  <c r="AR1207" i="1"/>
  <c r="AI1204" i="1"/>
  <c r="AI1200" i="1"/>
  <c r="AO1199" i="1"/>
  <c r="AR1198" i="1"/>
  <c r="AT1197" i="1"/>
  <c r="AP1195" i="1"/>
  <c r="AI1195" i="1"/>
  <c r="AR1197" i="1"/>
  <c r="AK1198" i="1"/>
  <c r="AL1195" i="1"/>
  <c r="AU1197" i="1"/>
  <c r="AN1198" i="1"/>
  <c r="AJ1199" i="1"/>
  <c r="AM1195" i="1"/>
  <c r="AO1198" i="1"/>
  <c r="AK1199" i="1"/>
  <c r="AJ1194" i="1"/>
  <c r="AO1193" i="1"/>
  <c r="AT1192" i="1"/>
  <c r="X1192" i="1"/>
  <c r="AC1192" i="1" s="1"/>
  <c r="AK1189" i="1"/>
  <c r="AL1188" i="1"/>
  <c r="AR1187" i="1"/>
  <c r="X1184" i="1"/>
  <c r="AC1184" i="1" s="1"/>
  <c r="X1173" i="1"/>
  <c r="AC1173" i="1" s="1"/>
  <c r="X1174" i="1"/>
  <c r="AC1174" i="1" s="1"/>
  <c r="AL1169" i="1"/>
  <c r="AI1166" i="1"/>
  <c r="AU1157" i="1"/>
  <c r="AP1149" i="1"/>
  <c r="AT1149" i="1"/>
  <c r="AM1150" i="1"/>
  <c r="AH1151" i="1"/>
  <c r="AQ1150" i="1"/>
  <c r="AK1151" i="1"/>
  <c r="AH1149" i="1"/>
  <c r="AU1150" i="1"/>
  <c r="AO1151" i="1"/>
  <c r="AI1149" i="1"/>
  <c r="AQ1151" i="1"/>
  <c r="AK1149" i="1"/>
  <c r="AL1149" i="1"/>
  <c r="AH1150" i="1"/>
  <c r="AM1149" i="1"/>
  <c r="AI1150" i="1"/>
  <c r="AN1149" i="1"/>
  <c r="AJ1150" i="1"/>
  <c r="AI1151" i="1"/>
  <c r="AO1149" i="1"/>
  <c r="AK1150" i="1"/>
  <c r="AJ1151" i="1"/>
  <c r="AQ1149" i="1"/>
  <c r="AL1150" i="1"/>
  <c r="AL1151" i="1"/>
  <c r="AR1149" i="1"/>
  <c r="AN1150" i="1"/>
  <c r="AM1151" i="1"/>
  <c r="AS1149" i="1"/>
  <c r="AO1150" i="1"/>
  <c r="AN1151" i="1"/>
  <c r="AU1149" i="1"/>
  <c r="AR1150" i="1"/>
  <c r="AR1151" i="1"/>
  <c r="AS1150" i="1"/>
  <c r="AS1151" i="1"/>
  <c r="AT1150" i="1"/>
  <c r="AT1151" i="1"/>
  <c r="AU1151" i="1"/>
  <c r="AJ1144" i="1"/>
  <c r="AN1131" i="1"/>
  <c r="AM1132" i="1"/>
  <c r="AK1133" i="1"/>
  <c r="AH1134" i="1"/>
  <c r="AH1135" i="1"/>
  <c r="AI1134" i="1"/>
  <c r="AJ1135" i="1"/>
  <c r="AI1136" i="1"/>
  <c r="AJ1134" i="1"/>
  <c r="AK1135" i="1"/>
  <c r="AJ1136" i="1"/>
  <c r="AT1131" i="1"/>
  <c r="AR1132" i="1"/>
  <c r="AN1133" i="1"/>
  <c r="AL1134" i="1"/>
  <c r="AL1135" i="1"/>
  <c r="AL1136" i="1"/>
  <c r="AT1132" i="1"/>
  <c r="AQ1133" i="1"/>
  <c r="AO1134" i="1"/>
  <c r="AQ1135" i="1"/>
  <c r="AN1136" i="1"/>
  <c r="AU1134" i="1"/>
  <c r="AU1135" i="1"/>
  <c r="AQ1136" i="1"/>
  <c r="AS1136" i="1"/>
  <c r="AQ1126" i="1"/>
  <c r="AL1127" i="1"/>
  <c r="AU1129" i="1"/>
  <c r="AN1130" i="1"/>
  <c r="AR1126" i="1"/>
  <c r="AM1127" i="1"/>
  <c r="AO1130" i="1"/>
  <c r="AT1126" i="1"/>
  <c r="AO1127" i="1"/>
  <c r="AI1128" i="1"/>
  <c r="AQ1130" i="1"/>
  <c r="AR1127" i="1"/>
  <c r="AK1128" i="1"/>
  <c r="AT1127" i="1"/>
  <c r="AM1128" i="1"/>
  <c r="AI1129" i="1"/>
  <c r="AU1130" i="1"/>
  <c r="AU1127" i="1"/>
  <c r="AN1128" i="1"/>
  <c r="AJ1129" i="1"/>
  <c r="AI1126" i="1"/>
  <c r="AR1128" i="1"/>
  <c r="AM1129" i="1"/>
  <c r="AK1126" i="1"/>
  <c r="AT1128" i="1"/>
  <c r="AL1126" i="1"/>
  <c r="AN1127" i="1"/>
  <c r="AQ1128" i="1"/>
  <c r="AR1129" i="1"/>
  <c r="AL1130" i="1"/>
  <c r="AM1126" i="1"/>
  <c r="AQ1127" i="1"/>
  <c r="AS1128" i="1"/>
  <c r="AS1129" i="1"/>
  <c r="AM1130" i="1"/>
  <c r="AN1126" i="1"/>
  <c r="AS1127" i="1"/>
  <c r="AU1128" i="1"/>
  <c r="AT1129" i="1"/>
  <c r="AP1130" i="1"/>
  <c r="AO1126" i="1"/>
  <c r="AR1130" i="1"/>
  <c r="AS1126" i="1"/>
  <c r="AS1130" i="1"/>
  <c r="AU1126" i="1"/>
  <c r="AT1130" i="1"/>
  <c r="AH1129" i="1"/>
  <c r="AK1129" i="1"/>
  <c r="AH1127" i="1"/>
  <c r="AH1128" i="1"/>
  <c r="AL1129" i="1"/>
  <c r="AH1130" i="1"/>
  <c r="X1499" i="1"/>
  <c r="AC1499" i="1" s="1"/>
  <c r="X1498" i="1"/>
  <c r="AC1498" i="1" s="1"/>
  <c r="AH1494" i="1"/>
  <c r="AN1483" i="1"/>
  <c r="X1481" i="1"/>
  <c r="AC1481" i="1" s="1"/>
  <c r="AM1476" i="1"/>
  <c r="AI1462" i="1"/>
  <c r="AN1461" i="1"/>
  <c r="AS1460" i="1"/>
  <c r="X1434" i="1"/>
  <c r="AC1434" i="1" s="1"/>
  <c r="AS1423" i="1"/>
  <c r="AE1376" i="1"/>
  <c r="AK1367" i="1"/>
  <c r="AE1362" i="1"/>
  <c r="X1354" i="1"/>
  <c r="AC1354" i="1" s="1"/>
  <c r="AK1326" i="1"/>
  <c r="AQ1325" i="1"/>
  <c r="AI1321" i="1"/>
  <c r="AL1320" i="1"/>
  <c r="AK1317" i="1"/>
  <c r="AN1307" i="1"/>
  <c r="AT1304" i="1"/>
  <c r="AU1302" i="1"/>
  <c r="AU1301" i="1"/>
  <c r="AM1300" i="1"/>
  <c r="AH1299" i="1"/>
  <c r="X1296" i="1"/>
  <c r="AC1296" i="1" s="1"/>
  <c r="AR1293" i="1"/>
  <c r="AO1292" i="1"/>
  <c r="AQ1291" i="1"/>
  <c r="AP1290" i="1"/>
  <c r="AT1289" i="1"/>
  <c r="AS1288" i="1"/>
  <c r="AT1287" i="1"/>
  <c r="AU1280" i="1"/>
  <c r="AL1268" i="1"/>
  <c r="AJ1267" i="1"/>
  <c r="AO1266" i="1"/>
  <c r="AM1263" i="1"/>
  <c r="AS1262" i="1"/>
  <c r="AN1260" i="1"/>
  <c r="AI1258" i="1"/>
  <c r="AN1257" i="1"/>
  <c r="AT1256" i="1"/>
  <c r="AP1255" i="1"/>
  <c r="AL1254" i="1"/>
  <c r="AI1251" i="1"/>
  <c r="AO1250" i="1"/>
  <c r="AU1249" i="1"/>
  <c r="AL1247" i="1"/>
  <c r="AQ1246" i="1"/>
  <c r="AU1242" i="1"/>
  <c r="AM1240" i="1"/>
  <c r="AS1239" i="1"/>
  <c r="AI1237" i="1"/>
  <c r="AE1236" i="1"/>
  <c r="AL1233" i="1"/>
  <c r="AO1232" i="1"/>
  <c r="AR1231" i="1"/>
  <c r="AT1230" i="1"/>
  <c r="AI1223" i="1"/>
  <c r="AN1222" i="1"/>
  <c r="AS1221" i="1"/>
  <c r="AH1218" i="1"/>
  <c r="AL1217" i="1"/>
  <c r="AS1216" i="1"/>
  <c r="X1216" i="1"/>
  <c r="AC1216" i="1" s="1"/>
  <c r="AK1213" i="1"/>
  <c r="AR1212" i="1"/>
  <c r="AE1210" i="1"/>
  <c r="AL1209" i="1"/>
  <c r="AO1208" i="1"/>
  <c r="AQ1207" i="1"/>
  <c r="AU1206" i="1"/>
  <c r="AM1203" i="1"/>
  <c r="AR1202" i="1"/>
  <c r="AH1200" i="1"/>
  <c r="AN1199" i="1"/>
  <c r="AQ1198" i="1"/>
  <c r="AS1197" i="1"/>
  <c r="AI1194" i="1"/>
  <c r="AN1193" i="1"/>
  <c r="AS1192" i="1"/>
  <c r="AH1189" i="1"/>
  <c r="AJ1188" i="1"/>
  <c r="AQ1187" i="1"/>
  <c r="AU1186" i="1"/>
  <c r="AP1177" i="1"/>
  <c r="AK1177" i="1"/>
  <c r="AT1179" i="1"/>
  <c r="AM1180" i="1"/>
  <c r="AI1181" i="1"/>
  <c r="AL1177" i="1"/>
  <c r="AU1179" i="1"/>
  <c r="AN1180" i="1"/>
  <c r="AJ1181" i="1"/>
  <c r="AM1177" i="1"/>
  <c r="AO1180" i="1"/>
  <c r="AK1181" i="1"/>
  <c r="AO1177" i="1"/>
  <c r="AI1178" i="1"/>
  <c r="AR1180" i="1"/>
  <c r="AM1181" i="1"/>
  <c r="AQ1177" i="1"/>
  <c r="AJ1178" i="1"/>
  <c r="AS1180" i="1"/>
  <c r="AN1181" i="1"/>
  <c r="AR1177" i="1"/>
  <c r="AK1178" i="1"/>
  <c r="AT1180" i="1"/>
  <c r="AO1181" i="1"/>
  <c r="AS1177" i="1"/>
  <c r="AL1178" i="1"/>
  <c r="AH1179" i="1"/>
  <c r="AU1180" i="1"/>
  <c r="AQ1181" i="1"/>
  <c r="AT1177" i="1"/>
  <c r="AM1178" i="1"/>
  <c r="AI1179" i="1"/>
  <c r="AR1181" i="1"/>
  <c r="AU1177" i="1"/>
  <c r="AN1178" i="1"/>
  <c r="AJ1179" i="1"/>
  <c r="AP1172" i="1"/>
  <c r="AQ1172" i="1"/>
  <c r="AK1173" i="1"/>
  <c r="AR1172" i="1"/>
  <c r="AL1173" i="1"/>
  <c r="AT1172" i="1"/>
  <c r="AN1173" i="1"/>
  <c r="AH1174" i="1"/>
  <c r="AR1174" i="1"/>
  <c r="AK1169" i="1"/>
  <c r="AL1157" i="1"/>
  <c r="X1153" i="1"/>
  <c r="AC1153" i="1" s="1"/>
  <c r="X1154" i="1"/>
  <c r="AC1154" i="1" s="1"/>
  <c r="AK1147" i="1"/>
  <c r="AL1132" i="1"/>
  <c r="AE1495" i="1"/>
  <c r="AL1491" i="1"/>
  <c r="AM1461" i="1"/>
  <c r="AR1460" i="1"/>
  <c r="AN1440" i="1"/>
  <c r="AQ1384" i="1"/>
  <c r="X1383" i="1"/>
  <c r="AC1383" i="1" s="1"/>
  <c r="AE1381" i="1"/>
  <c r="AE1372" i="1"/>
  <c r="AE1323" i="1"/>
  <c r="AH1321" i="1"/>
  <c r="AQ1308" i="1"/>
  <c r="AL1307" i="1"/>
  <c r="AR1304" i="1"/>
  <c r="AU1303" i="1"/>
  <c r="AS1302" i="1"/>
  <c r="AT1301" i="1"/>
  <c r="AQ1294" i="1"/>
  <c r="AN1292" i="1"/>
  <c r="AO1290" i="1"/>
  <c r="AS1289" i="1"/>
  <c r="AQ1288" i="1"/>
  <c r="AS1287" i="1"/>
  <c r="AU1286" i="1"/>
  <c r="AT1280" i="1"/>
  <c r="AU1273" i="1"/>
  <c r="AU1269" i="1"/>
  <c r="AK1268" i="1"/>
  <c r="AH1267" i="1"/>
  <c r="AN1266" i="1"/>
  <c r="AU1265" i="1"/>
  <c r="AL1263" i="1"/>
  <c r="AR1262" i="1"/>
  <c r="AM1260" i="1"/>
  <c r="AU1259" i="1"/>
  <c r="AH1258" i="1"/>
  <c r="AM1257" i="1"/>
  <c r="AS1256" i="1"/>
  <c r="AH1251" i="1"/>
  <c r="AK1247" i="1"/>
  <c r="AP1246" i="1"/>
  <c r="AT1242" i="1"/>
  <c r="AP1241" i="1"/>
  <c r="AL1240" i="1"/>
  <c r="AR1239" i="1"/>
  <c r="AK1233" i="1"/>
  <c r="AN1232" i="1"/>
  <c r="AN1231" i="1"/>
  <c r="AS1230" i="1"/>
  <c r="AU1225" i="1"/>
  <c r="AH1223" i="1"/>
  <c r="AR1221" i="1"/>
  <c r="AU1220" i="1"/>
  <c r="AK1217" i="1"/>
  <c r="AR1216" i="1"/>
  <c r="AE1215" i="1"/>
  <c r="AJ1213" i="1"/>
  <c r="AQ1212" i="1"/>
  <c r="AK1209" i="1"/>
  <c r="AL1208" i="1"/>
  <c r="AO1207" i="1"/>
  <c r="AT1206" i="1"/>
  <c r="AQ1204" i="1"/>
  <c r="AK1205" i="1"/>
  <c r="AR1204" i="1"/>
  <c r="AL1205" i="1"/>
  <c r="AM1199" i="1"/>
  <c r="AM1198" i="1"/>
  <c r="AQ1197" i="1"/>
  <c r="AU1196" i="1"/>
  <c r="AH1194" i="1"/>
  <c r="AM1193" i="1"/>
  <c r="AR1192" i="1"/>
  <c r="AP1189" i="1"/>
  <c r="AO1187" i="1"/>
  <c r="AT1186" i="1"/>
  <c r="X1186" i="1"/>
  <c r="AC1186" i="1" s="1"/>
  <c r="AT1183" i="1"/>
  <c r="AP1170" i="1"/>
  <c r="AJ1166" i="1"/>
  <c r="AK1166" i="1"/>
  <c r="AT1168" i="1"/>
  <c r="AO1169" i="1"/>
  <c r="AI1170" i="1"/>
  <c r="AL1166" i="1"/>
  <c r="AH1167" i="1"/>
  <c r="AU1168" i="1"/>
  <c r="AQ1169" i="1"/>
  <c r="AJ1170" i="1"/>
  <c r="AN1166" i="1"/>
  <c r="AJ1167" i="1"/>
  <c r="AS1169" i="1"/>
  <c r="AL1170" i="1"/>
  <c r="AO1166" i="1"/>
  <c r="AK1167" i="1"/>
  <c r="AT1169" i="1"/>
  <c r="AM1170" i="1"/>
  <c r="AQ1166" i="1"/>
  <c r="AL1167" i="1"/>
  <c r="AU1169" i="1"/>
  <c r="AN1170" i="1"/>
  <c r="AR1166" i="1"/>
  <c r="AM1167" i="1"/>
  <c r="AO1170" i="1"/>
  <c r="AT1166" i="1"/>
  <c r="AO1167" i="1"/>
  <c r="AI1168" i="1"/>
  <c r="AQ1170" i="1"/>
  <c r="AU1166" i="1"/>
  <c r="AQ1167" i="1"/>
  <c r="AJ1168" i="1"/>
  <c r="AR1170" i="1"/>
  <c r="AR1167" i="1"/>
  <c r="AK1168" i="1"/>
  <c r="AS1170" i="1"/>
  <c r="AS1167" i="1"/>
  <c r="AL1168" i="1"/>
  <c r="AH1169" i="1"/>
  <c r="AT1170" i="1"/>
  <c r="AT1167" i="1"/>
  <c r="AM1168" i="1"/>
  <c r="AI1169" i="1"/>
  <c r="AU1170" i="1"/>
  <c r="AU1167" i="1"/>
  <c r="AN1168" i="1"/>
  <c r="AJ1169" i="1"/>
  <c r="AL1162" i="1"/>
  <c r="AJ1147" i="1"/>
  <c r="AI1132" i="1"/>
  <c r="AQ1306" i="1"/>
  <c r="AS1296" i="1"/>
  <c r="AT1295" i="1"/>
  <c r="AN1290" i="1"/>
  <c r="AQ1289" i="1"/>
  <c r="AO1288" i="1"/>
  <c r="AR1287" i="1"/>
  <c r="AS1286" i="1"/>
  <c r="AS1280" i="1"/>
  <c r="AK1263" i="1"/>
  <c r="AQ1262" i="1"/>
  <c r="AL1257" i="1"/>
  <c r="AR1256" i="1"/>
  <c r="AO1246" i="1"/>
  <c r="AQ1239" i="1"/>
  <c r="AP1237" i="1"/>
  <c r="AR1237" i="1"/>
  <c r="AL1238" i="1"/>
  <c r="AM1232" i="1"/>
  <c r="AM1231" i="1"/>
  <c r="AR1230" i="1"/>
  <c r="AT1225" i="1"/>
  <c r="AP1223" i="1"/>
  <c r="AU1223" i="1"/>
  <c r="AN1224" i="1"/>
  <c r="AI1225" i="1"/>
  <c r="AH1222" i="1"/>
  <c r="AO1224" i="1"/>
  <c r="AJ1225" i="1"/>
  <c r="AL1222" i="1"/>
  <c r="AT1220" i="1"/>
  <c r="AQ1216" i="1"/>
  <c r="X1207" i="1"/>
  <c r="AC1207" i="1" s="1"/>
  <c r="AL1199" i="1"/>
  <c r="AL1198" i="1"/>
  <c r="AO1197" i="1"/>
  <c r="AT1196" i="1"/>
  <c r="AL1193" i="1"/>
  <c r="AQ1192" i="1"/>
  <c r="AN1187" i="1"/>
  <c r="AS1186" i="1"/>
  <c r="AO1183" i="1"/>
  <c r="X1168" i="1"/>
  <c r="AC1168" i="1" s="1"/>
  <c r="X1169" i="1"/>
  <c r="AC1169" i="1" s="1"/>
  <c r="AK1162" i="1"/>
  <c r="AH1132" i="1"/>
  <c r="AE1331" i="1"/>
  <c r="AO1308" i="1"/>
  <c r="AR1303" i="1"/>
  <c r="AN1302" i="1"/>
  <c r="AR1296" i="1"/>
  <c r="AS1295" i="1"/>
  <c r="AM1290" i="1"/>
  <c r="AO1289" i="1"/>
  <c r="AN1288" i="1"/>
  <c r="AO1287" i="1"/>
  <c r="AR1286" i="1"/>
  <c r="AR1280" i="1"/>
  <c r="AT1279" i="1"/>
  <c r="AQ1276" i="1"/>
  <c r="X1274" i="1"/>
  <c r="AC1274" i="1" s="1"/>
  <c r="AU1270" i="1"/>
  <c r="AR1269" i="1"/>
  <c r="AH1268" i="1"/>
  <c r="AE1269" i="1"/>
  <c r="AL1266" i="1"/>
  <c r="AS1265" i="1"/>
  <c r="AJ1263" i="1"/>
  <c r="AO1262" i="1"/>
  <c r="AK1260" i="1"/>
  <c r="AS1259" i="1"/>
  <c r="AE1258" i="1"/>
  <c r="AK1257" i="1"/>
  <c r="AQ1256" i="1"/>
  <c r="AN1246" i="1"/>
  <c r="AR1242" i="1"/>
  <c r="AJ1240" i="1"/>
  <c r="AO1239" i="1"/>
  <c r="AU1238" i="1"/>
  <c r="AE1237" i="1"/>
  <c r="AI1233" i="1"/>
  <c r="AJ1232" i="1"/>
  <c r="AL1231" i="1"/>
  <c r="AQ1230" i="1"/>
  <c r="AS1225" i="1"/>
  <c r="AK1222" i="1"/>
  <c r="AO1221" i="1"/>
  <c r="AQ1220" i="1"/>
  <c r="AI1217" i="1"/>
  <c r="AO1216" i="1"/>
  <c r="AO1212" i="1"/>
  <c r="AT1211" i="1"/>
  <c r="AP1208" i="1"/>
  <c r="AJ1208" i="1"/>
  <c r="AM1207" i="1"/>
  <c r="AR1206" i="1"/>
  <c r="AI1199" i="1"/>
  <c r="AJ1198" i="1"/>
  <c r="AN1197" i="1"/>
  <c r="AS1196" i="1"/>
  <c r="AE1194" i="1"/>
  <c r="AK1193" i="1"/>
  <c r="AO1192" i="1"/>
  <c r="AU1191" i="1"/>
  <c r="AK1188" i="1"/>
  <c r="AN1188" i="1"/>
  <c r="AI1189" i="1"/>
  <c r="AO1188" i="1"/>
  <c r="AJ1189" i="1"/>
  <c r="AM1187" i="1"/>
  <c r="AR1186" i="1"/>
  <c r="AU1184" i="1"/>
  <c r="AN1183" i="1"/>
  <c r="AJ1162" i="1"/>
  <c r="X1299" i="1"/>
  <c r="AC1299" i="1" s="1"/>
  <c r="AM1288" i="1"/>
  <c r="AN1287" i="1"/>
  <c r="AN1286" i="1"/>
  <c r="AQ1280" i="1"/>
  <c r="AS1279" i="1"/>
  <c r="AN1276" i="1"/>
  <c r="AE1274" i="1"/>
  <c r="AN1270" i="1"/>
  <c r="AL1269" i="1"/>
  <c r="AI1263" i="1"/>
  <c r="AN1262" i="1"/>
  <c r="AU1261" i="1"/>
  <c r="AJ1257" i="1"/>
  <c r="AO1256" i="1"/>
  <c r="AM1246" i="1"/>
  <c r="AI1240" i="1"/>
  <c r="AN1239" i="1"/>
  <c r="AT1238" i="1"/>
  <c r="AI1232" i="1"/>
  <c r="AK1231" i="1"/>
  <c r="AO1230" i="1"/>
  <c r="AP1227" i="1"/>
  <c r="AR1225" i="1"/>
  <c r="AU1224" i="1"/>
  <c r="AJ1222" i="1"/>
  <c r="AN1221" i="1"/>
  <c r="AO1220" i="1"/>
  <c r="AU1219" i="1"/>
  <c r="AH1217" i="1"/>
  <c r="AN1216" i="1"/>
  <c r="AP1213" i="1"/>
  <c r="AU1213" i="1"/>
  <c r="AN1214" i="1"/>
  <c r="AJ1215" i="1"/>
  <c r="AO1214" i="1"/>
  <c r="AK1215" i="1"/>
  <c r="AN1212" i="1"/>
  <c r="AI1208" i="1"/>
  <c r="AL1207" i="1"/>
  <c r="AQ1206" i="1"/>
  <c r="AH1199" i="1"/>
  <c r="AI1198" i="1"/>
  <c r="AM1197" i="1"/>
  <c r="AR1196" i="1"/>
  <c r="AJ1193" i="1"/>
  <c r="AN1192" i="1"/>
  <c r="AT1191" i="1"/>
  <c r="AU1190" i="1"/>
  <c r="AL1187" i="1"/>
  <c r="AQ1186" i="1"/>
  <c r="AU1185" i="1"/>
  <c r="AT1184" i="1"/>
  <c r="AM1183" i="1"/>
  <c r="AH1162" i="1"/>
  <c r="AQ1158" i="1"/>
  <c r="AN1145" i="1"/>
  <c r="X1140" i="1"/>
  <c r="AC1140" i="1" s="1"/>
  <c r="X1142" i="1"/>
  <c r="AC1142" i="1" s="1"/>
  <c r="X1373" i="1"/>
  <c r="AC1373" i="1" s="1"/>
  <c r="X1371" i="1"/>
  <c r="AC1371" i="1" s="1"/>
  <c r="AH1345" i="1"/>
  <c r="AT1323" i="1"/>
  <c r="X1309" i="1"/>
  <c r="AC1309" i="1" s="1"/>
  <c r="AL1308" i="1"/>
  <c r="AM1304" i="1"/>
  <c r="AJ1303" i="1"/>
  <c r="AP1296" i="1"/>
  <c r="AQ1295" i="1"/>
  <c r="AP1293" i="1"/>
  <c r="AP1291" i="1"/>
  <c r="AK1290" i="1"/>
  <c r="AM1289" i="1"/>
  <c r="AL1288" i="1"/>
  <c r="AM1287" i="1"/>
  <c r="AP1280" i="1"/>
  <c r="AR1279" i="1"/>
  <c r="AO1277" i="1"/>
  <c r="AM1270" i="1"/>
  <c r="AJ1266" i="1"/>
  <c r="AQ1265" i="1"/>
  <c r="AH1263" i="1"/>
  <c r="AM1262" i="1"/>
  <c r="AI1260" i="1"/>
  <c r="AQ1259" i="1"/>
  <c r="AI1257" i="1"/>
  <c r="AH1240" i="1"/>
  <c r="AM1239" i="1"/>
  <c r="AS1238" i="1"/>
  <c r="AH1232" i="1"/>
  <c r="AJ1231" i="1"/>
  <c r="AN1230" i="1"/>
  <c r="AQ1225" i="1"/>
  <c r="AT1224" i="1"/>
  <c r="AI1222" i="1"/>
  <c r="AK1221" i="1"/>
  <c r="AN1220" i="1"/>
  <c r="AT1219" i="1"/>
  <c r="AP1217" i="1"/>
  <c r="AM1216" i="1"/>
  <c r="AT1215" i="1"/>
  <c r="AM1212" i="1"/>
  <c r="AR1211" i="1"/>
  <c r="AT1210" i="1"/>
  <c r="AH1208" i="1"/>
  <c r="AK1207" i="1"/>
  <c r="AO1206" i="1"/>
  <c r="AU1205" i="1"/>
  <c r="AH1203" i="1"/>
  <c r="AL1202" i="1"/>
  <c r="AR1201" i="1"/>
  <c r="AH1198" i="1"/>
  <c r="AL1197" i="1"/>
  <c r="AQ1196" i="1"/>
  <c r="AI1193" i="1"/>
  <c r="AM1192" i="1"/>
  <c r="AQ1191" i="1"/>
  <c r="AT1190" i="1"/>
  <c r="X1190" i="1"/>
  <c r="AC1190" i="1" s="1"/>
  <c r="X1194" i="1"/>
  <c r="AC1194" i="1" s="1"/>
  <c r="AK1187" i="1"/>
  <c r="AO1186" i="1"/>
  <c r="AT1185" i="1"/>
  <c r="AM1184" i="1"/>
  <c r="AL1183" i="1"/>
  <c r="AU1181" i="1"/>
  <c r="AI1180" i="1"/>
  <c r="AL1179" i="1"/>
  <c r="AN1167" i="1"/>
  <c r="AO1158" i="1"/>
  <c r="AM1145" i="1"/>
  <c r="AK1130" i="1"/>
  <c r="AJ1127" i="1"/>
  <c r="AK1172" i="1"/>
  <c r="AR1171" i="1"/>
  <c r="AE1166" i="1"/>
  <c r="AQ1164" i="1"/>
  <c r="AP1154" i="1"/>
  <c r="AJ1154" i="1"/>
  <c r="AO1153" i="1"/>
  <c r="AU1152" i="1"/>
  <c r="AQ1142" i="1"/>
  <c r="AU1141" i="1"/>
  <c r="AU1140" i="1"/>
  <c r="AP1131" i="1"/>
  <c r="AI1131" i="1"/>
  <c r="AR1133" i="1"/>
  <c r="AK1134" i="1"/>
  <c r="AR1136" i="1"/>
  <c r="AJ1131" i="1"/>
  <c r="AL1131" i="1"/>
  <c r="AU1133" i="1"/>
  <c r="AN1134" i="1"/>
  <c r="AI1135" i="1"/>
  <c r="AU1136" i="1"/>
  <c r="AQ1131" i="1"/>
  <c r="AJ1132" i="1"/>
  <c r="AS1134" i="1"/>
  <c r="AM1135" i="1"/>
  <c r="AR1131" i="1"/>
  <c r="AK1132" i="1"/>
  <c r="AT1134" i="1"/>
  <c r="AN1135" i="1"/>
  <c r="AH1136" i="1"/>
  <c r="AU1131" i="1"/>
  <c r="AN1132" i="1"/>
  <c r="AJ1133" i="1"/>
  <c r="AR1135" i="1"/>
  <c r="AK1136" i="1"/>
  <c r="AU1121" i="1"/>
  <c r="AN1120" i="1"/>
  <c r="AP1105" i="1"/>
  <c r="AN1104" i="1"/>
  <c r="AJ1105" i="1"/>
  <c r="AR1104" i="1"/>
  <c r="AL1105" i="1"/>
  <c r="AS1104" i="1"/>
  <c r="AM1105" i="1"/>
  <c r="AQ1105" i="1"/>
  <c r="AR1105" i="1"/>
  <c r="AU1105" i="1"/>
  <c r="AJ1104" i="1"/>
  <c r="AE1206" i="1"/>
  <c r="AP1192" i="1"/>
  <c r="AK1182" i="1"/>
  <c r="AE1175" i="1"/>
  <c r="AQ1174" i="1"/>
  <c r="AJ1172" i="1"/>
  <c r="AQ1171" i="1"/>
  <c r="X1167" i="1"/>
  <c r="AC1167" i="1" s="1"/>
  <c r="AK1165" i="1"/>
  <c r="AO1164" i="1"/>
  <c r="AN1161" i="1"/>
  <c r="AT1160" i="1"/>
  <c r="AI1154" i="1"/>
  <c r="AN1153" i="1"/>
  <c r="AT1152" i="1"/>
  <c r="AP1146" i="1"/>
  <c r="AH1144" i="1"/>
  <c r="AQ1146" i="1"/>
  <c r="AL1147" i="1"/>
  <c r="AK1144" i="1"/>
  <c r="AT1146" i="1"/>
  <c r="AO1147" i="1"/>
  <c r="AI1148" i="1"/>
  <c r="AO1144" i="1"/>
  <c r="AK1145" i="1"/>
  <c r="AT1147" i="1"/>
  <c r="AM1148" i="1"/>
  <c r="AQ1144" i="1"/>
  <c r="AL1145" i="1"/>
  <c r="AU1147" i="1"/>
  <c r="AN1148" i="1"/>
  <c r="AT1144" i="1"/>
  <c r="AO1145" i="1"/>
  <c r="AI1146" i="1"/>
  <c r="AP1142" i="1"/>
  <c r="AT1141" i="1"/>
  <c r="AT1140" i="1"/>
  <c r="AU1139" i="1"/>
  <c r="AT1121" i="1"/>
  <c r="AL1120" i="1"/>
  <c r="AP1118" i="1"/>
  <c r="AQ1119" i="1"/>
  <c r="AU1119" i="1"/>
  <c r="AM1117" i="1"/>
  <c r="AH1118" i="1"/>
  <c r="AQ1117" i="1"/>
  <c r="AU1117" i="1"/>
  <c r="AO1118" i="1"/>
  <c r="AJ1119" i="1"/>
  <c r="AE1118" i="1"/>
  <c r="AP1113" i="1"/>
  <c r="AM1112" i="1"/>
  <c r="AI1113" i="1"/>
  <c r="AQ1115" i="1"/>
  <c r="AO1112" i="1"/>
  <c r="AK1113" i="1"/>
  <c r="AS1115" i="1"/>
  <c r="AT1112" i="1"/>
  <c r="AO1113" i="1"/>
  <c r="AI1114" i="1"/>
  <c r="AU1112" i="1"/>
  <c r="AQ1113" i="1"/>
  <c r="AJ1114" i="1"/>
  <c r="AT1113" i="1"/>
  <c r="AM1114" i="1"/>
  <c r="AH1115" i="1"/>
  <c r="AO1114" i="1"/>
  <c r="AJ1115" i="1"/>
  <c r="AI1112" i="1"/>
  <c r="AR1114" i="1"/>
  <c r="AL1115" i="1"/>
  <c r="AP1232" i="1"/>
  <c r="AP1228" i="1"/>
  <c r="AP1174" i="1"/>
  <c r="AI1172" i="1"/>
  <c r="AO1171" i="1"/>
  <c r="AJ1165" i="1"/>
  <c r="AN1164" i="1"/>
  <c r="AM1161" i="1"/>
  <c r="AS1160" i="1"/>
  <c r="AH1154" i="1"/>
  <c r="AM1153" i="1"/>
  <c r="AS1152" i="1"/>
  <c r="AE1144" i="1"/>
  <c r="AO1142" i="1"/>
  <c r="AQ1141" i="1"/>
  <c r="AR1140" i="1"/>
  <c r="AT1139" i="1"/>
  <c r="AU1138" i="1"/>
  <c r="X1138" i="1"/>
  <c r="AC1138" i="1" s="1"/>
  <c r="X1124" i="1"/>
  <c r="AC1124" i="1" s="1"/>
  <c r="AU1122" i="1"/>
  <c r="AR1121" i="1"/>
  <c r="AI1120" i="1"/>
  <c r="AP1109" i="1"/>
  <c r="AJ1109" i="1"/>
  <c r="AS1111" i="1"/>
  <c r="AK1109" i="1"/>
  <c r="AT1111" i="1"/>
  <c r="AL1109" i="1"/>
  <c r="AU1111" i="1"/>
  <c r="AN1109" i="1"/>
  <c r="AI1110" i="1"/>
  <c r="AQ1109" i="1"/>
  <c r="AK1110" i="1"/>
  <c r="AR1109" i="1"/>
  <c r="AL1110" i="1"/>
  <c r="AS1109" i="1"/>
  <c r="AM1110" i="1"/>
  <c r="AH1111" i="1"/>
  <c r="AT1109" i="1"/>
  <c r="AN1110" i="1"/>
  <c r="AI1111" i="1"/>
  <c r="AU1109" i="1"/>
  <c r="AO1110" i="1"/>
  <c r="AJ1111" i="1"/>
  <c r="AR1110" i="1"/>
  <c r="AL1111" i="1"/>
  <c r="AT1110" i="1"/>
  <c r="AN1111" i="1"/>
  <c r="X1081" i="1"/>
  <c r="AC1081" i="1" s="1"/>
  <c r="X1069" i="1"/>
  <c r="AC1069" i="1" s="1"/>
  <c r="X897" i="1"/>
  <c r="AC897" i="1" s="1"/>
  <c r="X898" i="1"/>
  <c r="AC898" i="1" s="1"/>
  <c r="AP1178" i="1"/>
  <c r="AO1174" i="1"/>
  <c r="AH1172" i="1"/>
  <c r="AN1171" i="1"/>
  <c r="AP1168" i="1"/>
  <c r="AI1165" i="1"/>
  <c r="AM1164" i="1"/>
  <c r="X1163" i="1"/>
  <c r="AC1163" i="1" s="1"/>
  <c r="AE1163" i="1"/>
  <c r="AL1161" i="1"/>
  <c r="AR1160" i="1"/>
  <c r="X1156" i="1"/>
  <c r="AC1156" i="1" s="1"/>
  <c r="AL1153" i="1"/>
  <c r="AR1152" i="1"/>
  <c r="AM1142" i="1"/>
  <c r="AO1141" i="1"/>
  <c r="AQ1140" i="1"/>
  <c r="AS1139" i="1"/>
  <c r="AT1138" i="1"/>
  <c r="AT1137" i="1"/>
  <c r="X1135" i="1"/>
  <c r="AC1135" i="1" s="1"/>
  <c r="AP1128" i="1"/>
  <c r="AR1122" i="1"/>
  <c r="AO1121" i="1"/>
  <c r="X1104" i="1"/>
  <c r="AC1104" i="1" s="1"/>
  <c r="X1105" i="1"/>
  <c r="AC1105" i="1" s="1"/>
  <c r="AE1101" i="1"/>
  <c r="AE1102" i="1"/>
  <c r="AN1174" i="1"/>
  <c r="AU1173" i="1"/>
  <c r="AM1171" i="1"/>
  <c r="AH1165" i="1"/>
  <c r="AL1164" i="1"/>
  <c r="AK1161" i="1"/>
  <c r="AQ1160" i="1"/>
  <c r="X1157" i="1"/>
  <c r="AC1157" i="1" s="1"/>
  <c r="AK1153" i="1"/>
  <c r="AQ1152" i="1"/>
  <c r="X1149" i="1"/>
  <c r="AC1149" i="1" s="1"/>
  <c r="AL1142" i="1"/>
  <c r="AN1141" i="1"/>
  <c r="AR1139" i="1"/>
  <c r="AR1138" i="1"/>
  <c r="AS1137" i="1"/>
  <c r="AT1136" i="1"/>
  <c r="AQ1122" i="1"/>
  <c r="AN1121" i="1"/>
  <c r="AJ1120" i="1"/>
  <c r="AS1122" i="1"/>
  <c r="AN1123" i="1"/>
  <c r="AK1120" i="1"/>
  <c r="AT1122" i="1"/>
  <c r="AO1123" i="1"/>
  <c r="AM1120" i="1"/>
  <c r="AH1121" i="1"/>
  <c r="AR1123" i="1"/>
  <c r="AO1120" i="1"/>
  <c r="AJ1121" i="1"/>
  <c r="AT1123" i="1"/>
  <c r="AQ1120" i="1"/>
  <c r="AK1121" i="1"/>
  <c r="AU1123" i="1"/>
  <c r="AR1120" i="1"/>
  <c r="AL1121" i="1"/>
  <c r="AS1120" i="1"/>
  <c r="AM1121" i="1"/>
  <c r="AH1122" i="1"/>
  <c r="AQ1121" i="1"/>
  <c r="AK1122" i="1"/>
  <c r="AS1121" i="1"/>
  <c r="AM1122" i="1"/>
  <c r="AI1123" i="1"/>
  <c r="X869" i="1"/>
  <c r="AC869" i="1" s="1"/>
  <c r="X867" i="1"/>
  <c r="AC867" i="1" s="1"/>
  <c r="X868" i="1"/>
  <c r="AC868" i="1" s="1"/>
  <c r="X870" i="1"/>
  <c r="AC870" i="1" s="1"/>
  <c r="AP1198" i="1"/>
  <c r="AM1174" i="1"/>
  <c r="AT1173" i="1"/>
  <c r="AL1171" i="1"/>
  <c r="AP1165" i="1"/>
  <c r="AK1164" i="1"/>
  <c r="AJ1161" i="1"/>
  <c r="AO1160" i="1"/>
  <c r="AJ1153" i="1"/>
  <c r="AO1152" i="1"/>
  <c r="AI1142" i="1"/>
  <c r="AL1141" i="1"/>
  <c r="AM1140" i="1"/>
  <c r="AQ1139" i="1"/>
  <c r="AQ1138" i="1"/>
  <c r="AR1137" i="1"/>
  <c r="X1133" i="1"/>
  <c r="AC1133" i="1" s="1"/>
  <c r="AS1123" i="1"/>
  <c r="AO1122" i="1"/>
  <c r="AI1121" i="1"/>
  <c r="X1131" i="1"/>
  <c r="AC1131" i="1" s="1"/>
  <c r="AH952" i="1"/>
  <c r="AP953" i="1"/>
  <c r="AO953" i="1"/>
  <c r="X1176" i="1"/>
  <c r="AC1176" i="1" s="1"/>
  <c r="AK1174" i="1"/>
  <c r="AR1173" i="1"/>
  <c r="AJ1171" i="1"/>
  <c r="X1159" i="1"/>
  <c r="AC1159" i="1" s="1"/>
  <c r="AE1156" i="1"/>
  <c r="AU1155" i="1"/>
  <c r="AH1153" i="1"/>
  <c r="AM1152" i="1"/>
  <c r="X1146" i="1"/>
  <c r="AC1146" i="1" s="1"/>
  <c r="AI1141" i="1"/>
  <c r="AK1140" i="1"/>
  <c r="AM1139" i="1"/>
  <c r="AL1138" i="1"/>
  <c r="AN1137" i="1"/>
  <c r="AP1136" i="1"/>
  <c r="AT1135" i="1"/>
  <c r="AR1134" i="1"/>
  <c r="AT1133" i="1"/>
  <c r="X1136" i="1"/>
  <c r="AC1136" i="1" s="1"/>
  <c r="X1134" i="1"/>
  <c r="AC1134" i="1" s="1"/>
  <c r="AM1123" i="1"/>
  <c r="AL1122" i="1"/>
  <c r="AE953" i="1"/>
  <c r="AE954" i="1"/>
  <c r="AE952" i="1"/>
  <c r="AJ1174" i="1"/>
  <c r="AQ1173" i="1"/>
  <c r="AI1171" i="1"/>
  <c r="AP1161" i="1"/>
  <c r="AT1155" i="1"/>
  <c r="AP1153" i="1"/>
  <c r="AL1152" i="1"/>
  <c r="X1145" i="1"/>
  <c r="AC1145" i="1" s="1"/>
  <c r="AH1141" i="1"/>
  <c r="AJ1140" i="1"/>
  <c r="AL1139" i="1"/>
  <c r="AK1138" i="1"/>
  <c r="AL1137" i="1"/>
  <c r="AO1136" i="1"/>
  <c r="AS1135" i="1"/>
  <c r="AQ1134" i="1"/>
  <c r="AS1133" i="1"/>
  <c r="AU1132" i="1"/>
  <c r="X1130" i="1"/>
  <c r="AC1130" i="1" s="1"/>
  <c r="AU1125" i="1"/>
  <c r="AS1124" i="1"/>
  <c r="AL1123" i="1"/>
  <c r="AJ1122" i="1"/>
  <c r="AI1174" i="1"/>
  <c r="AO1173" i="1"/>
  <c r="AU1172" i="1"/>
  <c r="AS1155" i="1"/>
  <c r="AK1152" i="1"/>
  <c r="X1147" i="1"/>
  <c r="AC1147" i="1" s="1"/>
  <c r="AI1140" i="1"/>
  <c r="AI1139" i="1"/>
  <c r="AI1138" i="1"/>
  <c r="AK1137" i="1"/>
  <c r="AK1123" i="1"/>
  <c r="AI1122" i="1"/>
  <c r="AP1171" i="1"/>
  <c r="AE1165" i="1"/>
  <c r="AR1155" i="1"/>
  <c r="AU1154" i="1"/>
  <c r="AO1140" i="1"/>
  <c r="AJ1141" i="1"/>
  <c r="AU1142" i="1"/>
  <c r="AS1140" i="1"/>
  <c r="AM1141" i="1"/>
  <c r="AR1141" i="1"/>
  <c r="AJ1142" i="1"/>
  <c r="AS1141" i="1"/>
  <c r="AK1142" i="1"/>
  <c r="AH1140" i="1"/>
  <c r="AN1142" i="1"/>
  <c r="AH1139" i="1"/>
  <c r="AH1138" i="1"/>
  <c r="AM1136" i="1"/>
  <c r="AO1135" i="1"/>
  <c r="AM1134" i="1"/>
  <c r="AO1133" i="1"/>
  <c r="AS1132" i="1"/>
  <c r="AS1125" i="1"/>
  <c r="AM1124" i="1"/>
  <c r="AJ1123" i="1"/>
  <c r="X1120" i="1"/>
  <c r="AC1120" i="1" s="1"/>
  <c r="AM1104" i="1"/>
  <c r="AM1092" i="1"/>
  <c r="AJ1093" i="1"/>
  <c r="AI1092" i="1"/>
  <c r="AJ1092" i="1"/>
  <c r="AK1092" i="1"/>
  <c r="AI1093" i="1"/>
  <c r="AL1092" i="1"/>
  <c r="AK1093" i="1"/>
  <c r="AN1092" i="1"/>
  <c r="AL1093" i="1"/>
  <c r="AO1092" i="1"/>
  <c r="AM1093" i="1"/>
  <c r="AR1092" i="1"/>
  <c r="AN1093" i="1"/>
  <c r="AS1092" i="1"/>
  <c r="AO1093" i="1"/>
  <c r="AT1092" i="1"/>
  <c r="AQ1093" i="1"/>
  <c r="AU1092" i="1"/>
  <c r="AR1093" i="1"/>
  <c r="AS1093" i="1"/>
  <c r="AT1093" i="1"/>
  <c r="AU1093" i="1"/>
  <c r="AP1063" i="1"/>
  <c r="AS1063" i="1"/>
  <c r="AS1064" i="1"/>
  <c r="AN1065" i="1"/>
  <c r="AU1064" i="1"/>
  <c r="AQ1065" i="1"/>
  <c r="AI1063" i="1"/>
  <c r="AJ1063" i="1"/>
  <c r="AK1063" i="1"/>
  <c r="AH1064" i="1"/>
  <c r="AN1063" i="1"/>
  <c r="AN1064" i="1"/>
  <c r="AR1065" i="1"/>
  <c r="AO1063" i="1"/>
  <c r="AR1064" i="1"/>
  <c r="AS1065" i="1"/>
  <c r="AQ1063" i="1"/>
  <c r="AT1064" i="1"/>
  <c r="AT1065" i="1"/>
  <c r="AR1063" i="1"/>
  <c r="AT1063" i="1"/>
  <c r="AI1065" i="1"/>
  <c r="AJ1065" i="1"/>
  <c r="AI1064" i="1"/>
  <c r="AK1065" i="1"/>
  <c r="X1035" i="1"/>
  <c r="AC1035" i="1" s="1"/>
  <c r="AP1157" i="1"/>
  <c r="AI1152" i="1"/>
  <c r="AQ1154" i="1"/>
  <c r="AK1155" i="1"/>
  <c r="AJ1152" i="1"/>
  <c r="AR1154" i="1"/>
  <c r="AL1155" i="1"/>
  <c r="AI1137" i="1"/>
  <c r="AH1123" i="1"/>
  <c r="X1034" i="1"/>
  <c r="AC1034" i="1" s="1"/>
  <c r="AO1155" i="1"/>
  <c r="AS1154" i="1"/>
  <c r="AP1150" i="1"/>
  <c r="AH1137" i="1"/>
  <c r="AM1133" i="1"/>
  <c r="AQ1132" i="1"/>
  <c r="AS1131" i="1"/>
  <c r="AP1107" i="1"/>
  <c r="AP1108" i="1"/>
  <c r="AQ1108" i="1"/>
  <c r="AH1106" i="1"/>
  <c r="AR1108" i="1"/>
  <c r="AI1106" i="1"/>
  <c r="AJ1106" i="1"/>
  <c r="AT1108" i="1"/>
  <c r="AL1106" i="1"/>
  <c r="AH1107" i="1"/>
  <c r="AM1106" i="1"/>
  <c r="AI1107" i="1"/>
  <c r="AJ1107" i="1"/>
  <c r="AQ1106" i="1"/>
  <c r="AL1107" i="1"/>
  <c r="AR1106" i="1"/>
  <c r="AM1107" i="1"/>
  <c r="AS1106" i="1"/>
  <c r="AO1107" i="1"/>
  <c r="AJ1108" i="1"/>
  <c r="AR1107" i="1"/>
  <c r="AL1108" i="1"/>
  <c r="AK1104" i="1"/>
  <c r="AH934" i="1"/>
  <c r="AH935" i="1"/>
  <c r="AQ935" i="1"/>
  <c r="AR935" i="1"/>
  <c r="AQ934" i="1"/>
  <c r="AP935" i="1"/>
  <c r="AP1167" i="1"/>
  <c r="AN1155" i="1"/>
  <c r="AO1154" i="1"/>
  <c r="AU1153" i="1"/>
  <c r="AP1137" i="1"/>
  <c r="AM1137" i="1"/>
  <c r="AQ1137" i="1"/>
  <c r="AJ1138" i="1"/>
  <c r="AU1137" i="1"/>
  <c r="AN1138" i="1"/>
  <c r="AJ1139" i="1"/>
  <c r="AO1138" i="1"/>
  <c r="AK1139" i="1"/>
  <c r="AS1138" i="1"/>
  <c r="AN1139" i="1"/>
  <c r="AL1133" i="1"/>
  <c r="AO1132" i="1"/>
  <c r="AO1131" i="1"/>
  <c r="AI1124" i="1"/>
  <c r="AJ1124" i="1"/>
  <c r="AL1124" i="1"/>
  <c r="AN1124" i="1"/>
  <c r="AI1125" i="1"/>
  <c r="AQ1124" i="1"/>
  <c r="AK1125" i="1"/>
  <c r="AR1124" i="1"/>
  <c r="AL1125" i="1"/>
  <c r="AU1124" i="1"/>
  <c r="AO1125" i="1"/>
  <c r="AR1125" i="1"/>
  <c r="X1122" i="1"/>
  <c r="AC1122" i="1" s="1"/>
  <c r="X1113" i="1"/>
  <c r="AC1113" i="1" s="1"/>
  <c r="X1114" i="1"/>
  <c r="AC1114" i="1" s="1"/>
  <c r="AO1108" i="1"/>
  <c r="AH1104" i="1"/>
  <c r="AT1042" i="1"/>
  <c r="AU1042" i="1"/>
  <c r="AP885" i="1"/>
  <c r="AK886" i="1"/>
  <c r="AQ885" i="1"/>
  <c r="AL886" i="1"/>
  <c r="AR885" i="1"/>
  <c r="AM886" i="1"/>
  <c r="AS885" i="1"/>
  <c r="AR886" i="1"/>
  <c r="AU886" i="1"/>
  <c r="AJ885" i="1"/>
  <c r="AL885" i="1"/>
  <c r="AH886" i="1"/>
  <c r="AJ886" i="1"/>
  <c r="AK885" i="1"/>
  <c r="AM885" i="1"/>
  <c r="AN885" i="1"/>
  <c r="AM1155" i="1"/>
  <c r="AN1154" i="1"/>
  <c r="AT1153" i="1"/>
  <c r="AE1125" i="1"/>
  <c r="AP1127" i="1"/>
  <c r="AE1109" i="1"/>
  <c r="AL1103" i="1"/>
  <c r="AM1102" i="1"/>
  <c r="AQ1101" i="1"/>
  <c r="AI1097" i="1"/>
  <c r="AK1096" i="1"/>
  <c r="AO1095" i="1"/>
  <c r="AT1094" i="1"/>
  <c r="X1094" i="1"/>
  <c r="AC1094" i="1" s="1"/>
  <c r="AE1093" i="1"/>
  <c r="AP1091" i="1"/>
  <c r="AK1090" i="1"/>
  <c r="AO1089" i="1"/>
  <c r="AT1088" i="1"/>
  <c r="AS1087" i="1"/>
  <c r="AT1086" i="1"/>
  <c r="AR1085" i="1"/>
  <c r="AP1084" i="1"/>
  <c r="AT1083" i="1"/>
  <c r="X1075" i="1"/>
  <c r="AC1075" i="1" s="1"/>
  <c r="AT1069" i="1"/>
  <c r="AK1068" i="1"/>
  <c r="AJ1066" i="1"/>
  <c r="AI1051" i="1"/>
  <c r="AL1049" i="1"/>
  <c r="AQ1050" i="1"/>
  <c r="AN1053" i="1"/>
  <c r="AR1050" i="1"/>
  <c r="AS1050" i="1"/>
  <c r="AT1052" i="1"/>
  <c r="AU1052" i="1"/>
  <c r="AH1051" i="1"/>
  <c r="AM1040" i="1"/>
  <c r="AI1011" i="1"/>
  <c r="AS1011" i="1"/>
  <c r="AU1012" i="1"/>
  <c r="AU1011" i="1"/>
  <c r="AH1012" i="1"/>
  <c r="AL1012" i="1"/>
  <c r="AJ1011" i="1"/>
  <c r="AO1009" i="1"/>
  <c r="AJ997" i="1"/>
  <c r="AH997" i="1"/>
  <c r="AI999" i="1"/>
  <c r="AI997" i="1"/>
  <c r="AH998" i="1"/>
  <c r="AJ999" i="1"/>
  <c r="AK997" i="1"/>
  <c r="AJ998" i="1"/>
  <c r="AL999" i="1"/>
  <c r="AO997" i="1"/>
  <c r="AK998" i="1"/>
  <c r="AN999" i="1"/>
  <c r="AR997" i="1"/>
  <c r="AL998" i="1"/>
  <c r="AP999" i="1"/>
  <c r="AS997" i="1"/>
  <c r="AO998" i="1"/>
  <c r="AS999" i="1"/>
  <c r="AT997" i="1"/>
  <c r="AP998" i="1"/>
  <c r="AT999" i="1"/>
  <c r="AU997" i="1"/>
  <c r="AS998" i="1"/>
  <c r="AU999" i="1"/>
  <c r="AJ978" i="1"/>
  <c r="AH978" i="1"/>
  <c r="AL979" i="1"/>
  <c r="AT980" i="1"/>
  <c r="AU981" i="1"/>
  <c r="AL978" i="1"/>
  <c r="AN979" i="1"/>
  <c r="AU980" i="1"/>
  <c r="AR978" i="1"/>
  <c r="AQ979" i="1"/>
  <c r="AS978" i="1"/>
  <c r="AR979" i="1"/>
  <c r="AT978" i="1"/>
  <c r="AU978" i="1"/>
  <c r="AI981" i="1"/>
  <c r="AI982" i="1"/>
  <c r="AJ981" i="1"/>
  <c r="AJ982" i="1"/>
  <c r="AM980" i="1"/>
  <c r="AM981" i="1"/>
  <c r="AS982" i="1"/>
  <c r="X940" i="1"/>
  <c r="AC940" i="1" s="1"/>
  <c r="X842" i="1"/>
  <c r="AC842" i="1" s="1"/>
  <c r="X843" i="1"/>
  <c r="AC843" i="1" s="1"/>
  <c r="X841" i="1"/>
  <c r="AC841" i="1" s="1"/>
  <c r="X845" i="1"/>
  <c r="AC845" i="1" s="1"/>
  <c r="X844" i="1"/>
  <c r="AC844" i="1" s="1"/>
  <c r="AJ1096" i="1"/>
  <c r="AN1095" i="1"/>
  <c r="AS1094" i="1"/>
  <c r="AN1089" i="1"/>
  <c r="AS1088" i="1"/>
  <c r="AR1087" i="1"/>
  <c r="AS1086" i="1"/>
  <c r="AQ1085" i="1"/>
  <c r="AO1084" i="1"/>
  <c r="AS1083" i="1"/>
  <c r="X1082" i="1"/>
  <c r="AC1082" i="1" s="1"/>
  <c r="AP1067" i="1"/>
  <c r="AN1067" i="1"/>
  <c r="AM1068" i="1"/>
  <c r="AL1069" i="1"/>
  <c r="AI1070" i="1"/>
  <c r="AR1067" i="1"/>
  <c r="AS1068" i="1"/>
  <c r="AO1069" i="1"/>
  <c r="AM1070" i="1"/>
  <c r="AS1067" i="1"/>
  <c r="AT1068" i="1"/>
  <c r="AQ1069" i="1"/>
  <c r="AN1070" i="1"/>
  <c r="AT1067" i="1"/>
  <c r="AU1068" i="1"/>
  <c r="AR1069" i="1"/>
  <c r="AP1070" i="1"/>
  <c r="AE1049" i="1"/>
  <c r="AQ1040" i="1"/>
  <c r="AS1039" i="1"/>
  <c r="AJ1038" i="1"/>
  <c r="AQ1030" i="1"/>
  <c r="AL1030" i="1"/>
  <c r="AN1030" i="1"/>
  <c r="AO1030" i="1"/>
  <c r="AP1029" i="1"/>
  <c r="AE978" i="1"/>
  <c r="AE982" i="1"/>
  <c r="AR972" i="1"/>
  <c r="AT972" i="1"/>
  <c r="AS974" i="1"/>
  <c r="AN971" i="1"/>
  <c r="AO970" i="1"/>
  <c r="AT948" i="1"/>
  <c r="X922" i="1"/>
  <c r="AC922" i="1" s="1"/>
  <c r="AJ874" i="1"/>
  <c r="AH875" i="1"/>
  <c r="AP1122" i="1"/>
  <c r="AH1119" i="1"/>
  <c r="AM1118" i="1"/>
  <c r="AS1117" i="1"/>
  <c r="AI1104" i="1"/>
  <c r="AJ1103" i="1"/>
  <c r="AK1102" i="1"/>
  <c r="AN1101" i="1"/>
  <c r="AI1096" i="1"/>
  <c r="AM1095" i="1"/>
  <c r="AR1094" i="1"/>
  <c r="AI1090" i="1"/>
  <c r="AM1089" i="1"/>
  <c r="AR1088" i="1"/>
  <c r="AQ1087" i="1"/>
  <c r="AR1086" i="1"/>
  <c r="AM1085" i="1"/>
  <c r="AN1084" i="1"/>
  <c r="AR1083" i="1"/>
  <c r="AU1082" i="1"/>
  <c r="X1078" i="1"/>
  <c r="AC1078" i="1" s="1"/>
  <c r="AT1075" i="1"/>
  <c r="X1073" i="1"/>
  <c r="AC1073" i="1" s="1"/>
  <c r="AU1070" i="1"/>
  <c r="AN1069" i="1"/>
  <c r="AI1068" i="1"/>
  <c r="AE1060" i="1"/>
  <c r="AM1056" i="1"/>
  <c r="AO1005" i="1"/>
  <c r="AT1004" i="1"/>
  <c r="AE977" i="1"/>
  <c r="AM970" i="1"/>
  <c r="AS961" i="1"/>
  <c r="AQ926" i="1"/>
  <c r="AO906" i="1"/>
  <c r="AI848" i="1"/>
  <c r="X1099" i="1"/>
  <c r="AC1099" i="1" s="1"/>
  <c r="AH1096" i="1"/>
  <c r="AL1095" i="1"/>
  <c r="AO1094" i="1"/>
  <c r="AL1089" i="1"/>
  <c r="AO1088" i="1"/>
  <c r="AO1087" i="1"/>
  <c r="AO1086" i="1"/>
  <c r="AL1085" i="1"/>
  <c r="AM1084" i="1"/>
  <c r="AQ1083" i="1"/>
  <c r="AT1082" i="1"/>
  <c r="AT1081" i="1"/>
  <c r="X1083" i="1"/>
  <c r="AC1083" i="1" s="1"/>
  <c r="AT1076" i="1"/>
  <c r="AS1075" i="1"/>
  <c r="AT1070" i="1"/>
  <c r="AM1069" i="1"/>
  <c r="AH1068" i="1"/>
  <c r="AQ1066" i="1"/>
  <c r="AR1066" i="1"/>
  <c r="AU1066" i="1"/>
  <c r="AP1064" i="1"/>
  <c r="AL1056" i="1"/>
  <c r="AE1033" i="1"/>
  <c r="X969" i="1"/>
  <c r="AC969" i="1" s="1"/>
  <c r="AH948" i="1"/>
  <c r="X935" i="1"/>
  <c r="AC935" i="1" s="1"/>
  <c r="X882" i="1"/>
  <c r="AC882" i="1" s="1"/>
  <c r="X883" i="1"/>
  <c r="AC883" i="1" s="1"/>
  <c r="X884" i="1"/>
  <c r="AC884" i="1" s="1"/>
  <c r="X863" i="1"/>
  <c r="AC863" i="1" s="1"/>
  <c r="X864" i="1"/>
  <c r="AC864" i="1" s="1"/>
  <c r="AI1102" i="1"/>
  <c r="AL1101" i="1"/>
  <c r="AK1095" i="1"/>
  <c r="AN1094" i="1"/>
  <c r="AK1089" i="1"/>
  <c r="AN1088" i="1"/>
  <c r="AN1087" i="1"/>
  <c r="AK1086" i="1"/>
  <c r="AK1085" i="1"/>
  <c r="AL1084" i="1"/>
  <c r="AO1083" i="1"/>
  <c r="AS1082" i="1"/>
  <c r="AS1081" i="1"/>
  <c r="AT1077" i="1"/>
  <c r="AS1076" i="1"/>
  <c r="AQ1075" i="1"/>
  <c r="AS1070" i="1"/>
  <c r="AK1069" i="1"/>
  <c r="AJ1056" i="1"/>
  <c r="AE993" i="1"/>
  <c r="X961" i="1"/>
  <c r="AC961" i="1" s="1"/>
  <c r="X960" i="1"/>
  <c r="AC960" i="1" s="1"/>
  <c r="X962" i="1"/>
  <c r="AC962" i="1" s="1"/>
  <c r="AJ948" i="1"/>
  <c r="AU948" i="1"/>
  <c r="AM951" i="1"/>
  <c r="AN951" i="1"/>
  <c r="AO951" i="1"/>
  <c r="AP951" i="1"/>
  <c r="AR951" i="1"/>
  <c r="AJ950" i="1"/>
  <c r="AU951" i="1"/>
  <c r="AK950" i="1"/>
  <c r="AK949" i="1"/>
  <c r="AL949" i="1"/>
  <c r="AM949" i="1"/>
  <c r="AN949" i="1"/>
  <c r="AI948" i="1"/>
  <c r="AP921" i="1"/>
  <c r="AK922" i="1"/>
  <c r="AL922" i="1"/>
  <c r="AH920" i="1"/>
  <c r="AT921" i="1"/>
  <c r="AJ925" i="1"/>
  <c r="AI920" i="1"/>
  <c r="AU921" i="1"/>
  <c r="AM925" i="1"/>
  <c r="AK923" i="1"/>
  <c r="AO873" i="1"/>
  <c r="AP1158" i="1"/>
  <c r="AP1132" i="1"/>
  <c r="AJ1118" i="1"/>
  <c r="AO1117" i="1"/>
  <c r="AT1116" i="1"/>
  <c r="AP1114" i="1"/>
  <c r="AL1114" i="1"/>
  <c r="AS1113" i="1"/>
  <c r="AE1108" i="1"/>
  <c r="AK1107" i="1"/>
  <c r="AO1106" i="1"/>
  <c r="AT1105" i="1"/>
  <c r="AH1102" i="1"/>
  <c r="AK1101" i="1"/>
  <c r="AO1100" i="1"/>
  <c r="AS1099" i="1"/>
  <c r="AJ1095" i="1"/>
  <c r="AM1094" i="1"/>
  <c r="X1092" i="1"/>
  <c r="AC1092" i="1" s="1"/>
  <c r="AE1091" i="1"/>
  <c r="AJ1089" i="1"/>
  <c r="AM1088" i="1"/>
  <c r="AM1087" i="1"/>
  <c r="AJ1086" i="1"/>
  <c r="AJ1085" i="1"/>
  <c r="AK1084" i="1"/>
  <c r="AN1083" i="1"/>
  <c r="AR1082" i="1"/>
  <c r="AR1081" i="1"/>
  <c r="AU1080" i="1"/>
  <c r="AT1079" i="1"/>
  <c r="AT1078" i="1"/>
  <c r="AO1077" i="1"/>
  <c r="AN1076" i="1"/>
  <c r="AO1075" i="1"/>
  <c r="AS1074" i="1"/>
  <c r="AT1073" i="1"/>
  <c r="AR1071" i="1"/>
  <c r="AR1070" i="1"/>
  <c r="AJ1069" i="1"/>
  <c r="AE1068" i="1"/>
  <c r="X1064" i="1"/>
  <c r="AC1064" i="1" s="1"/>
  <c r="X1063" i="1"/>
  <c r="AC1063" i="1" s="1"/>
  <c r="X1065" i="1"/>
  <c r="AC1065" i="1" s="1"/>
  <c r="AL1043" i="1"/>
  <c r="AH1020" i="1"/>
  <c r="AJ1020" i="1"/>
  <c r="AO1012" i="1"/>
  <c r="AU982" i="1"/>
  <c r="AU962" i="1"/>
  <c r="AN946" i="1"/>
  <c r="AR945" i="1"/>
  <c r="AI946" i="1"/>
  <c r="AH945" i="1"/>
  <c r="AT946" i="1"/>
  <c r="AE905" i="1"/>
  <c r="AN873" i="1"/>
  <c r="AI1118" i="1"/>
  <c r="AN1117" i="1"/>
  <c r="AS1116" i="1"/>
  <c r="AK1114" i="1"/>
  <c r="AR1113" i="1"/>
  <c r="AS1105" i="1"/>
  <c r="AR1099" i="1"/>
  <c r="AU1098" i="1"/>
  <c r="AI1095" i="1"/>
  <c r="AL1094" i="1"/>
  <c r="X1091" i="1"/>
  <c r="AC1091" i="1" s="1"/>
  <c r="AI1089" i="1"/>
  <c r="AL1088" i="1"/>
  <c r="AJ1087" i="1"/>
  <c r="AI1086" i="1"/>
  <c r="AJ1084" i="1"/>
  <c r="AM1083" i="1"/>
  <c r="AO1082" i="1"/>
  <c r="AQ1081" i="1"/>
  <c r="AT1080" i="1"/>
  <c r="AS1079" i="1"/>
  <c r="AS1078" i="1"/>
  <c r="AN1077" i="1"/>
  <c r="AM1076" i="1"/>
  <c r="AN1075" i="1"/>
  <c r="AR1074" i="1"/>
  <c r="AS1073" i="1"/>
  <c r="AU1072" i="1"/>
  <c r="AK1070" i="1"/>
  <c r="AI1069" i="1"/>
  <c r="AI1061" i="1"/>
  <c r="AK1061" i="1"/>
  <c r="AU1057" i="1"/>
  <c r="AN1012" i="1"/>
  <c r="AK979" i="1"/>
  <c r="AS962" i="1"/>
  <c r="AK873" i="1"/>
  <c r="AP1110" i="1"/>
  <c r="AI1101" i="1"/>
  <c r="AT1098" i="1"/>
  <c r="AP1095" i="1"/>
  <c r="AK1094" i="1"/>
  <c r="AU1091" i="1"/>
  <c r="AU1087" i="1"/>
  <c r="AK1088" i="1"/>
  <c r="AI1087" i="1"/>
  <c r="AP1085" i="1"/>
  <c r="AN1085" i="1"/>
  <c r="AM1086" i="1"/>
  <c r="AK1087" i="1"/>
  <c r="AI1088" i="1"/>
  <c r="AO1085" i="1"/>
  <c r="AN1086" i="1"/>
  <c r="AL1087" i="1"/>
  <c r="AJ1088" i="1"/>
  <c r="AI1084" i="1"/>
  <c r="AL1083" i="1"/>
  <c r="AN1082" i="1"/>
  <c r="AO1081" i="1"/>
  <c r="AS1080" i="1"/>
  <c r="AR1079" i="1"/>
  <c r="AR1078" i="1"/>
  <c r="AL1077" i="1"/>
  <c r="AK1076" i="1"/>
  <c r="AM1075" i="1"/>
  <c r="AJ1070" i="1"/>
  <c r="AO1070" i="1"/>
  <c r="X1067" i="1"/>
  <c r="AC1067" i="1" s="1"/>
  <c r="X1060" i="1"/>
  <c r="AC1060" i="1" s="1"/>
  <c r="X1023" i="1"/>
  <c r="AC1023" i="1" s="1"/>
  <c r="X1024" i="1"/>
  <c r="AC1024" i="1" s="1"/>
  <c r="AU998" i="1"/>
  <c r="AO962" i="1"/>
  <c r="AE957" i="1"/>
  <c r="AU890" i="1"/>
  <c r="AL1117" i="1"/>
  <c r="AQ1116" i="1"/>
  <c r="AP1101" i="1"/>
  <c r="AT1101" i="1"/>
  <c r="AO1102" i="1"/>
  <c r="AM1103" i="1"/>
  <c r="AS1098" i="1"/>
  <c r="AU1097" i="1"/>
  <c r="AJ1094" i="1"/>
  <c r="AT1091" i="1"/>
  <c r="AL1086" i="1"/>
  <c r="AH1084" i="1"/>
  <c r="AK1083" i="1"/>
  <c r="AM1082" i="1"/>
  <c r="AN1081" i="1"/>
  <c r="AR1080" i="1"/>
  <c r="AQ1079" i="1"/>
  <c r="AK1078" i="1"/>
  <c r="AK1077" i="1"/>
  <c r="AJ1076" i="1"/>
  <c r="AL1075" i="1"/>
  <c r="AH1070" i="1"/>
  <c r="AO1058" i="1"/>
  <c r="AP1058" i="1"/>
  <c r="AE1055" i="1"/>
  <c r="AE1054" i="1"/>
  <c r="AL1000" i="1"/>
  <c r="AH1001" i="1"/>
  <c r="X972" i="1"/>
  <c r="AC972" i="1" s="1"/>
  <c r="X928" i="1"/>
  <c r="AC928" i="1" s="1"/>
  <c r="X926" i="1"/>
  <c r="AC926" i="1" s="1"/>
  <c r="AS890" i="1"/>
  <c r="AN876" i="1"/>
  <c r="AI876" i="1"/>
  <c r="AJ876" i="1"/>
  <c r="AK876" i="1"/>
  <c r="AM876" i="1"/>
  <c r="AJ877" i="1"/>
  <c r="AR876" i="1"/>
  <c r="AM877" i="1"/>
  <c r="AL876" i="1"/>
  <c r="AL877" i="1"/>
  <c r="AO876" i="1"/>
  <c r="AN877" i="1"/>
  <c r="AQ876" i="1"/>
  <c r="AO877" i="1"/>
  <c r="AS876" i="1"/>
  <c r="AP877" i="1"/>
  <c r="AT876" i="1"/>
  <c r="AQ877" i="1"/>
  <c r="AU876" i="1"/>
  <c r="AR877" i="1"/>
  <c r="AS877" i="1"/>
  <c r="AT877" i="1"/>
  <c r="AU877" i="1"/>
  <c r="AH877" i="1"/>
  <c r="X860" i="1"/>
  <c r="AC860" i="1" s="1"/>
  <c r="AE1086" i="1"/>
  <c r="AJ1083" i="1"/>
  <c r="AK1082" i="1"/>
  <c r="AP1040" i="1"/>
  <c r="X992" i="1"/>
  <c r="AC992" i="1" s="1"/>
  <c r="X991" i="1"/>
  <c r="AC991" i="1" s="1"/>
  <c r="AE979" i="1"/>
  <c r="AH961" i="1"/>
  <c r="AH960" i="1"/>
  <c r="AI961" i="1"/>
  <c r="AU961" i="1"/>
  <c r="AR962" i="1"/>
  <c r="AR927" i="1"/>
  <c r="X879" i="1"/>
  <c r="AC879" i="1" s="1"/>
  <c r="X880" i="1"/>
  <c r="AC880" i="1" s="1"/>
  <c r="X866" i="1"/>
  <c r="AC866" i="1" s="1"/>
  <c r="AQ851" i="1"/>
  <c r="AP1145" i="1"/>
  <c r="AR1143" i="1"/>
  <c r="AP1125" i="1"/>
  <c r="AS1119" i="1"/>
  <c r="AO1116" i="1"/>
  <c r="AU1115" i="1"/>
  <c r="AM1113" i="1"/>
  <c r="AR1112" i="1"/>
  <c r="AN1105" i="1"/>
  <c r="AT1104" i="1"/>
  <c r="X1103" i="1"/>
  <c r="AC1103" i="1" s="1"/>
  <c r="AP1098" i="1"/>
  <c r="AS1097" i="1"/>
  <c r="AQ1091" i="1"/>
  <c r="AU1090" i="1"/>
  <c r="AI1083" i="1"/>
  <c r="AJ1082" i="1"/>
  <c r="AO1080" i="1"/>
  <c r="AN1079" i="1"/>
  <c r="AI1077" i="1"/>
  <c r="AH1076" i="1"/>
  <c r="AE1070" i="1"/>
  <c r="X1070" i="1"/>
  <c r="AC1070" i="1" s="1"/>
  <c r="AT1066" i="1"/>
  <c r="AE1036" i="1"/>
  <c r="AS1031" i="1"/>
  <c r="AU1029" i="1"/>
  <c r="AH1006" i="1"/>
  <c r="AP1004" i="1"/>
  <c r="AO975" i="1"/>
  <c r="AT975" i="1"/>
  <c r="AH977" i="1"/>
  <c r="AM977" i="1"/>
  <c r="AQ977" i="1"/>
  <c r="AS977" i="1"/>
  <c r="AQ976" i="1"/>
  <c r="AS976" i="1"/>
  <c r="AQ973" i="1"/>
  <c r="AP971" i="1"/>
  <c r="AS949" i="1"/>
  <c r="AS946" i="1"/>
  <c r="AI927" i="1"/>
  <c r="AL874" i="1"/>
  <c r="AO851" i="1"/>
  <c r="AN830" i="1"/>
  <c r="AJ829" i="1"/>
  <c r="AQ831" i="1"/>
  <c r="AQ829" i="1"/>
  <c r="AJ830" i="1"/>
  <c r="AH829" i="1"/>
  <c r="AS831" i="1"/>
  <c r="AN829" i="1"/>
  <c r="AI830" i="1"/>
  <c r="AI829" i="1"/>
  <c r="AM829" i="1"/>
  <c r="AK830" i="1"/>
  <c r="AS829" i="1"/>
  <c r="AO830" i="1"/>
  <c r="AJ831" i="1"/>
  <c r="AT829" i="1"/>
  <c r="AQ830" i="1"/>
  <c r="AK831" i="1"/>
  <c r="AU829" i="1"/>
  <c r="AR830" i="1"/>
  <c r="AL831" i="1"/>
  <c r="AS830" i="1"/>
  <c r="AM831" i="1"/>
  <c r="AT830" i="1"/>
  <c r="AN831" i="1"/>
  <c r="AU830" i="1"/>
  <c r="AO831" i="1"/>
  <c r="AP831" i="1"/>
  <c r="AU831" i="1"/>
  <c r="AK829" i="1"/>
  <c r="AL829" i="1"/>
  <c r="AO829" i="1"/>
  <c r="AR829" i="1"/>
  <c r="AH831" i="1"/>
  <c r="AI831" i="1"/>
  <c r="AR831" i="1"/>
  <c r="AT831" i="1"/>
  <c r="AH830" i="1"/>
  <c r="AL830" i="1"/>
  <c r="AM830" i="1"/>
  <c r="AR1097" i="1"/>
  <c r="AU1096" i="1"/>
  <c r="AS1096" i="1"/>
  <c r="AN1097" i="1"/>
  <c r="AK1098" i="1"/>
  <c r="AU1083" i="1"/>
  <c r="AI1082" i="1"/>
  <c r="AK1081" i="1"/>
  <c r="AS1029" i="1"/>
  <c r="AU1024" i="1"/>
  <c r="AH1023" i="1"/>
  <c r="AO1016" i="1"/>
  <c r="AN1019" i="1"/>
  <c r="AE976" i="1"/>
  <c r="AE975" i="1"/>
  <c r="AK965" i="1"/>
  <c r="AH918" i="1"/>
  <c r="AS919" i="1"/>
  <c r="AN888" i="1"/>
  <c r="AR889" i="1"/>
  <c r="AI890" i="1"/>
  <c r="AS889" i="1"/>
  <c r="AJ890" i="1"/>
  <c r="AK888" i="1"/>
  <c r="AR890" i="1"/>
  <c r="AH888" i="1"/>
  <c r="AI888" i="1"/>
  <c r="AJ888" i="1"/>
  <c r="AH889" i="1"/>
  <c r="AL888" i="1"/>
  <c r="AI889" i="1"/>
  <c r="AM888" i="1"/>
  <c r="AJ889" i="1"/>
  <c r="AO888" i="1"/>
  <c r="AK889" i="1"/>
  <c r="AQ888" i="1"/>
  <c r="AL889" i="1"/>
  <c r="AR888" i="1"/>
  <c r="AM889" i="1"/>
  <c r="AS888" i="1"/>
  <c r="AN889" i="1"/>
  <c r="AH890" i="1"/>
  <c r="AT888" i="1"/>
  <c r="AO889" i="1"/>
  <c r="AK890" i="1"/>
  <c r="AU888" i="1"/>
  <c r="AQ889" i="1"/>
  <c r="AL890" i="1"/>
  <c r="AT889" i="1"/>
  <c r="AM890" i="1"/>
  <c r="AU889" i="1"/>
  <c r="AO890" i="1"/>
  <c r="AT890" i="1"/>
  <c r="AH885" i="1"/>
  <c r="AH1117" i="1"/>
  <c r="AM1116" i="1"/>
  <c r="AE1112" i="1"/>
  <c r="AT1103" i="1"/>
  <c r="AN1098" i="1"/>
  <c r="AQ1097" i="1"/>
  <c r="AT1096" i="1"/>
  <c r="AN1091" i="1"/>
  <c r="AS1090" i="1"/>
  <c r="AH1082" i="1"/>
  <c r="AJ1081" i="1"/>
  <c r="AM1080" i="1"/>
  <c r="AM1078" i="1"/>
  <c r="AK1079" i="1"/>
  <c r="AH1080" i="1"/>
  <c r="AN1078" i="1"/>
  <c r="AL1079" i="1"/>
  <c r="AI1080" i="1"/>
  <c r="AO1078" i="1"/>
  <c r="AM1079" i="1"/>
  <c r="AJ1080" i="1"/>
  <c r="AP1075" i="1"/>
  <c r="AR1075" i="1"/>
  <c r="AR1076" i="1"/>
  <c r="AM1077" i="1"/>
  <c r="AU1076" i="1"/>
  <c r="AQ1077" i="1"/>
  <c r="AR1077" i="1"/>
  <c r="AS1077" i="1"/>
  <c r="AE1071" i="1"/>
  <c r="AE1074" i="1"/>
  <c r="AQ1067" i="1"/>
  <c r="AP1066" i="1"/>
  <c r="AQ1048" i="1"/>
  <c r="AO1048" i="1"/>
  <c r="AP1047" i="1"/>
  <c r="AQ1047" i="1"/>
  <c r="AU1047" i="1"/>
  <c r="AQ1029" i="1"/>
  <c r="AE1016" i="1"/>
  <c r="AE1017" i="1"/>
  <c r="AH1010" i="1"/>
  <c r="AR1008" i="1"/>
  <c r="AE987" i="1"/>
  <c r="AE888" i="1"/>
  <c r="AE889" i="1"/>
  <c r="AE890" i="1"/>
  <c r="AI874" i="1"/>
  <c r="AN1143" i="1"/>
  <c r="AO1119" i="1"/>
  <c r="AP1117" i="1"/>
  <c r="AR1115" i="1"/>
  <c r="AJ1113" i="1"/>
  <c r="AE1110" i="1"/>
  <c r="X1106" i="1"/>
  <c r="AC1106" i="1" s="1"/>
  <c r="AT1106" i="1"/>
  <c r="AN1107" i="1"/>
  <c r="AH1108" i="1"/>
  <c r="AK1105" i="1"/>
  <c r="AO1104" i="1"/>
  <c r="AS1103" i="1"/>
  <c r="AU1102" i="1"/>
  <c r="X1102" i="1"/>
  <c r="AC1102" i="1" s="1"/>
  <c r="AM1098" i="1"/>
  <c r="AO1097" i="1"/>
  <c r="AR1096" i="1"/>
  <c r="AU1095" i="1"/>
  <c r="X1095" i="1"/>
  <c r="AC1095" i="1" s="1"/>
  <c r="AP1093" i="1"/>
  <c r="AM1091" i="1"/>
  <c r="AR1090" i="1"/>
  <c r="AU1089" i="1"/>
  <c r="X1089" i="1"/>
  <c r="AC1089" i="1" s="1"/>
  <c r="AK1080" i="1"/>
  <c r="AP1079" i="1"/>
  <c r="AE1075" i="1"/>
  <c r="AO1067" i="1"/>
  <c r="AO1066" i="1"/>
  <c r="AS1045" i="1"/>
  <c r="AE1031" i="1"/>
  <c r="AE991" i="1"/>
  <c r="AE992" i="1"/>
  <c r="AT960" i="1"/>
  <c r="X955" i="1"/>
  <c r="AC955" i="1" s="1"/>
  <c r="AH923" i="1"/>
  <c r="AI921" i="1"/>
  <c r="AK905" i="1"/>
  <c r="AS906" i="1"/>
  <c r="AL905" i="1"/>
  <c r="AN905" i="1"/>
  <c r="AK904" i="1"/>
  <c r="AL904" i="1"/>
  <c r="AM904" i="1"/>
  <c r="AT904" i="1"/>
  <c r="AL906" i="1"/>
  <c r="X902" i="1"/>
  <c r="AC902" i="1" s="1"/>
  <c r="AL873" i="1"/>
  <c r="AT1102" i="1"/>
  <c r="AE1100" i="1"/>
  <c r="AL1098" i="1"/>
  <c r="AM1097" i="1"/>
  <c r="AO1096" i="1"/>
  <c r="AT1095" i="1"/>
  <c r="AL1091" i="1"/>
  <c r="AO1090" i="1"/>
  <c r="AT1089" i="1"/>
  <c r="X1086" i="1"/>
  <c r="AC1086" i="1" s="1"/>
  <c r="AE1079" i="1"/>
  <c r="AM1067" i="1"/>
  <c r="AN1066" i="1"/>
  <c r="AR960" i="1"/>
  <c r="X895" i="1"/>
  <c r="AC895" i="1" s="1"/>
  <c r="X892" i="1"/>
  <c r="AC892" i="1" s="1"/>
  <c r="X893" i="1"/>
  <c r="AC893" i="1" s="1"/>
  <c r="X894" i="1"/>
  <c r="AC894" i="1" s="1"/>
  <c r="AE894" i="1"/>
  <c r="AE895" i="1"/>
  <c r="AT852" i="1"/>
  <c r="AE826" i="1"/>
  <c r="AE825" i="1"/>
  <c r="AE827" i="1"/>
  <c r="AE828" i="1"/>
  <c r="X939" i="1"/>
  <c r="AC939" i="1" s="1"/>
  <c r="AJ909" i="1"/>
  <c r="X900" i="1"/>
  <c r="AC900" i="1" s="1"/>
  <c r="AN892" i="1"/>
  <c r="AM892" i="1"/>
  <c r="AO892" i="1"/>
  <c r="AI893" i="1"/>
  <c r="AQ895" i="1"/>
  <c r="AO893" i="1"/>
  <c r="AI894" i="1"/>
  <c r="AJ887" i="1"/>
  <c r="AK887" i="1"/>
  <c r="AN887" i="1"/>
  <c r="AQ887" i="1"/>
  <c r="AQ870" i="1"/>
  <c r="AT869" i="1"/>
  <c r="AT868" i="1"/>
  <c r="AS867" i="1"/>
  <c r="AQ852" i="1"/>
  <c r="AM851" i="1"/>
  <c r="AE784" i="1"/>
  <c r="AP873" i="1"/>
  <c r="AU874" i="1"/>
  <c r="AO875" i="1"/>
  <c r="AP875" i="1"/>
  <c r="AH873" i="1"/>
  <c r="AQ875" i="1"/>
  <c r="AJ873" i="1"/>
  <c r="AS875" i="1"/>
  <c r="AM873" i="1"/>
  <c r="AH874" i="1"/>
  <c r="AI873" i="1"/>
  <c r="AM870" i="1"/>
  <c r="AQ869" i="1"/>
  <c r="AL868" i="1"/>
  <c r="AQ867" i="1"/>
  <c r="AE855" i="1"/>
  <c r="AE854" i="1"/>
  <c r="AK852" i="1"/>
  <c r="AE849" i="1"/>
  <c r="AE851" i="1"/>
  <c r="AO848" i="1"/>
  <c r="X835" i="1"/>
  <c r="AC835" i="1" s="1"/>
  <c r="X832" i="1"/>
  <c r="AC832" i="1" s="1"/>
  <c r="X836" i="1"/>
  <c r="AC836" i="1" s="1"/>
  <c r="X737" i="1"/>
  <c r="AC737" i="1" s="1"/>
  <c r="X738" i="1"/>
  <c r="AC738" i="1" s="1"/>
  <c r="AS1027" i="1"/>
  <c r="AI1025" i="1"/>
  <c r="AS1022" i="1"/>
  <c r="AL1009" i="1"/>
  <c r="AU1003" i="1"/>
  <c r="AH994" i="1"/>
  <c r="AK993" i="1"/>
  <c r="AU990" i="1"/>
  <c r="AT984" i="1"/>
  <c r="AN983" i="1"/>
  <c r="AN973" i="1"/>
  <c r="AI970" i="1"/>
  <c r="AK966" i="1"/>
  <c r="AK962" i="1"/>
  <c r="AR961" i="1"/>
  <c r="AQ960" i="1"/>
  <c r="AE950" i="1"/>
  <c r="AT939" i="1"/>
  <c r="AS938" i="1"/>
  <c r="AT931" i="1"/>
  <c r="AT929" i="1"/>
  <c r="AT928" i="1"/>
  <c r="AO924" i="1"/>
  <c r="AU920" i="1"/>
  <c r="AT910" i="1"/>
  <c r="AN910" i="1"/>
  <c r="AU903" i="1"/>
  <c r="AS902" i="1"/>
  <c r="AS901" i="1"/>
  <c r="AN899" i="1"/>
  <c r="AS898" i="1"/>
  <c r="AL895" i="1"/>
  <c r="AR894" i="1"/>
  <c r="AJ884" i="1"/>
  <c r="AL883" i="1"/>
  <c r="AL882" i="1"/>
  <c r="AR881" i="1"/>
  <c r="AE874" i="1"/>
  <c r="AP871" i="1"/>
  <c r="AS871" i="1"/>
  <c r="AL872" i="1"/>
  <c r="AU871" i="1"/>
  <c r="AO872" i="1"/>
  <c r="AR872" i="1"/>
  <c r="AU872" i="1"/>
  <c r="AI871" i="1"/>
  <c r="AL870" i="1"/>
  <c r="AN869" i="1"/>
  <c r="AK868" i="1"/>
  <c r="AO867" i="1"/>
  <c r="AT866" i="1"/>
  <c r="AS865" i="1"/>
  <c r="AM864" i="1"/>
  <c r="AQ863" i="1"/>
  <c r="AT862" i="1"/>
  <c r="AR861" i="1"/>
  <c r="AK860" i="1"/>
  <c r="AJ859" i="1"/>
  <c r="AI858" i="1"/>
  <c r="AE857" i="1"/>
  <c r="AI852" i="1"/>
  <c r="AM848" i="1"/>
  <c r="AL847" i="1"/>
  <c r="AU842" i="1"/>
  <c r="AT841" i="1"/>
  <c r="AR840" i="1"/>
  <c r="AP829" i="1"/>
  <c r="AU827" i="1"/>
  <c r="AT826" i="1"/>
  <c r="AM825" i="1"/>
  <c r="AE822" i="1"/>
  <c r="AT819" i="1"/>
  <c r="AO787" i="1"/>
  <c r="AQ787" i="1"/>
  <c r="AU787" i="1"/>
  <c r="AS787" i="1"/>
  <c r="AH787" i="1"/>
  <c r="AJ787" i="1"/>
  <c r="AM787" i="1"/>
  <c r="AN787" i="1"/>
  <c r="AP787" i="1"/>
  <c r="AR787" i="1"/>
  <c r="AT787" i="1"/>
  <c r="AI787" i="1"/>
  <c r="AE779" i="1"/>
  <c r="AE780" i="1"/>
  <c r="AE783" i="1"/>
  <c r="AE782" i="1"/>
  <c r="AE781" i="1"/>
  <c r="AE1082" i="1"/>
  <c r="AP1081" i="1"/>
  <c r="AJ1073" i="1"/>
  <c r="AK1072" i="1"/>
  <c r="AM1071" i="1"/>
  <c r="X1068" i="1"/>
  <c r="AC1068" i="1" s="1"/>
  <c r="AE1057" i="1"/>
  <c r="X1050" i="1"/>
  <c r="AC1050" i="1" s="1"/>
  <c r="X1048" i="1"/>
  <c r="AC1048" i="1" s="1"/>
  <c r="AH1041" i="1"/>
  <c r="AH1038" i="1"/>
  <c r="AS1032" i="1"/>
  <c r="AH1026" i="1"/>
  <c r="AQ1022" i="1"/>
  <c r="AK1009" i="1"/>
  <c r="AI993" i="1"/>
  <c r="AS990" i="1"/>
  <c r="AU985" i="1"/>
  <c r="AP984" i="1"/>
  <c r="AM983" i="1"/>
  <c r="AE980" i="1"/>
  <c r="AU963" i="1"/>
  <c r="AJ962" i="1"/>
  <c r="AQ961" i="1"/>
  <c r="AM960" i="1"/>
  <c r="AE955" i="1"/>
  <c r="AP946" i="1"/>
  <c r="AU940" i="1"/>
  <c r="AS939" i="1"/>
  <c r="AR938" i="1"/>
  <c r="AE935" i="1"/>
  <c r="AS931" i="1"/>
  <c r="AU930" i="1"/>
  <c r="AR929" i="1"/>
  <c r="AS928" i="1"/>
  <c r="AR925" i="1"/>
  <c r="AM924" i="1"/>
  <c r="AS920" i="1"/>
  <c r="AS910" i="1"/>
  <c r="X904" i="1"/>
  <c r="AC904" i="1" s="1"/>
  <c r="AT903" i="1"/>
  <c r="AR902" i="1"/>
  <c r="AR901" i="1"/>
  <c r="AH900" i="1"/>
  <c r="AM899" i="1"/>
  <c r="AR898" i="1"/>
  <c r="AN896" i="1"/>
  <c r="AK896" i="1"/>
  <c r="AK895" i="1"/>
  <c r="AQ894" i="1"/>
  <c r="AU893" i="1"/>
  <c r="AN886" i="1"/>
  <c r="AU885" i="1"/>
  <c r="AO886" i="1"/>
  <c r="AQ886" i="1"/>
  <c r="AT886" i="1"/>
  <c r="AI885" i="1"/>
  <c r="AH884" i="1"/>
  <c r="AI883" i="1"/>
  <c r="AK882" i="1"/>
  <c r="AQ881" i="1"/>
  <c r="AU880" i="1"/>
  <c r="AU879" i="1"/>
  <c r="X878" i="1"/>
  <c r="AC878" i="1" s="1"/>
  <c r="AE873" i="1"/>
  <c r="AH871" i="1"/>
  <c r="AI870" i="1"/>
  <c r="AM869" i="1"/>
  <c r="AJ868" i="1"/>
  <c r="AN867" i="1"/>
  <c r="AS866" i="1"/>
  <c r="AR865" i="1"/>
  <c r="AL864" i="1"/>
  <c r="AN863" i="1"/>
  <c r="AS862" i="1"/>
  <c r="AP861" i="1"/>
  <c r="AJ860" i="1"/>
  <c r="AL848" i="1"/>
  <c r="AT842" i="1"/>
  <c r="AS841" i="1"/>
  <c r="AQ840" i="1"/>
  <c r="AT827" i="1"/>
  <c r="AR826" i="1"/>
  <c r="AK824" i="1"/>
  <c r="X812" i="1"/>
  <c r="AC812" i="1" s="1"/>
  <c r="X813" i="1"/>
  <c r="AC813" i="1" s="1"/>
  <c r="AJ803" i="1"/>
  <c r="X772" i="1"/>
  <c r="AC772" i="1" s="1"/>
  <c r="X771" i="1"/>
  <c r="AC771" i="1" s="1"/>
  <c r="AE525" i="1"/>
  <c r="AE522" i="1"/>
  <c r="AS1084" i="1"/>
  <c r="AE1081" i="1"/>
  <c r="X1076" i="1"/>
  <c r="AC1076" i="1" s="1"/>
  <c r="AI1073" i="1"/>
  <c r="AJ1072" i="1"/>
  <c r="AL1071" i="1"/>
  <c r="X1061" i="1"/>
  <c r="AC1061" i="1" s="1"/>
  <c r="AH1049" i="1"/>
  <c r="AR1032" i="1"/>
  <c r="AP1022" i="1"/>
  <c r="AO1019" i="1"/>
  <c r="X1017" i="1"/>
  <c r="AC1017" i="1" s="1"/>
  <c r="AJ1009" i="1"/>
  <c r="X1001" i="1"/>
  <c r="AC1001" i="1" s="1"/>
  <c r="X999" i="1"/>
  <c r="AC999" i="1" s="1"/>
  <c r="X997" i="1"/>
  <c r="AC997" i="1" s="1"/>
  <c r="AU991" i="1"/>
  <c r="AQ990" i="1"/>
  <c r="AU986" i="1"/>
  <c r="AT985" i="1"/>
  <c r="AM984" i="1"/>
  <c r="AL983" i="1"/>
  <c r="AO978" i="1"/>
  <c r="AH975" i="1"/>
  <c r="AS963" i="1"/>
  <c r="AI962" i="1"/>
  <c r="AO961" i="1"/>
  <c r="AK960" i="1"/>
  <c r="AT940" i="1"/>
  <c r="AR939" i="1"/>
  <c r="AM938" i="1"/>
  <c r="AR931" i="1"/>
  <c r="AT930" i="1"/>
  <c r="AQ929" i="1"/>
  <c r="AI928" i="1"/>
  <c r="AP925" i="1"/>
  <c r="AL924" i="1"/>
  <c r="AK920" i="1"/>
  <c r="AR910" i="1"/>
  <c r="AN908" i="1"/>
  <c r="AS903" i="1"/>
  <c r="AM902" i="1"/>
  <c r="AM901" i="1"/>
  <c r="AN900" i="1"/>
  <c r="AJ900" i="1"/>
  <c r="AQ901" i="1"/>
  <c r="AL899" i="1"/>
  <c r="AQ898" i="1"/>
  <c r="AJ895" i="1"/>
  <c r="AO894" i="1"/>
  <c r="AT893" i="1"/>
  <c r="X889" i="1"/>
  <c r="AC889" i="1" s="1"/>
  <c r="AP883" i="1"/>
  <c r="AH883" i="1"/>
  <c r="AJ882" i="1"/>
  <c r="AP881" i="1"/>
  <c r="AT880" i="1"/>
  <c r="AT879" i="1"/>
  <c r="AH870" i="1"/>
  <c r="AK869" i="1"/>
  <c r="AI868" i="1"/>
  <c r="AM867" i="1"/>
  <c r="AQ866" i="1"/>
  <c r="AO865" i="1"/>
  <c r="AK864" i="1"/>
  <c r="AM863" i="1"/>
  <c r="AQ862" i="1"/>
  <c r="AO861" i="1"/>
  <c r="AI860" i="1"/>
  <c r="AU859" i="1"/>
  <c r="AO860" i="1"/>
  <c r="AI861" i="1"/>
  <c r="AM858" i="1"/>
  <c r="AT858" i="1"/>
  <c r="AM859" i="1"/>
  <c r="AH860" i="1"/>
  <c r="AK858" i="1"/>
  <c r="AH859" i="1"/>
  <c r="AT861" i="1"/>
  <c r="AR859" i="1"/>
  <c r="AM860" i="1"/>
  <c r="AJ861" i="1"/>
  <c r="AS859" i="1"/>
  <c r="AQ860" i="1"/>
  <c r="AK861" i="1"/>
  <c r="AT859" i="1"/>
  <c r="AR860" i="1"/>
  <c r="AL861" i="1"/>
  <c r="AT860" i="1"/>
  <c r="AN861" i="1"/>
  <c r="AH858" i="1"/>
  <c r="AQ861" i="1"/>
  <c r="AE858" i="1"/>
  <c r="AK848" i="1"/>
  <c r="AS842" i="1"/>
  <c r="AN841" i="1"/>
  <c r="AQ827" i="1"/>
  <c r="AQ826" i="1"/>
  <c r="X825" i="1"/>
  <c r="AC825" i="1" s="1"/>
  <c r="X828" i="1"/>
  <c r="AC828" i="1" s="1"/>
  <c r="AI819" i="1"/>
  <c r="AI803" i="1"/>
  <c r="AH755" i="1"/>
  <c r="AP1099" i="1"/>
  <c r="AR1084" i="1"/>
  <c r="AP1072" i="1"/>
  <c r="AI1072" i="1"/>
  <c r="AE1064" i="1"/>
  <c r="AE1042" i="1"/>
  <c r="AE1039" i="1"/>
  <c r="AE1034" i="1"/>
  <c r="AQ1032" i="1"/>
  <c r="AO1022" i="1"/>
  <c r="AU1014" i="1"/>
  <c r="AO990" i="1"/>
  <c r="AU987" i="1"/>
  <c r="AS986" i="1"/>
  <c r="AQ985" i="1"/>
  <c r="AK984" i="1"/>
  <c r="AU967" i="1"/>
  <c r="AH962" i="1"/>
  <c r="AM961" i="1"/>
  <c r="AU941" i="1"/>
  <c r="AP939" i="1"/>
  <c r="AQ931" i="1"/>
  <c r="AS930" i="1"/>
  <c r="AO929" i="1"/>
  <c r="AN925" i="1"/>
  <c r="AM920" i="1"/>
  <c r="AJ920" i="1"/>
  <c r="AT911" i="1"/>
  <c r="AI910" i="1"/>
  <c r="AU904" i="1"/>
  <c r="AR903" i="1"/>
  <c r="AK902" i="1"/>
  <c r="AK901" i="1"/>
  <c r="AE900" i="1"/>
  <c r="AK899" i="1"/>
  <c r="AO898" i="1"/>
  <c r="AU897" i="1"/>
  <c r="AI895" i="1"/>
  <c r="AM894" i="1"/>
  <c r="AS893" i="1"/>
  <c r="AU891" i="1"/>
  <c r="AJ891" i="1"/>
  <c r="AO881" i="1"/>
  <c r="AS880" i="1"/>
  <c r="AR879" i="1"/>
  <c r="AS878" i="1"/>
  <c r="AE871" i="1"/>
  <c r="AH868" i="1"/>
  <c r="AO866" i="1"/>
  <c r="AN865" i="1"/>
  <c r="AJ864" i="1"/>
  <c r="AL863" i="1"/>
  <c r="AM861" i="1"/>
  <c r="AP859" i="1"/>
  <c r="AE859" i="1"/>
  <c r="AN849" i="1"/>
  <c r="AS846" i="1"/>
  <c r="AM847" i="1"/>
  <c r="AT847" i="1"/>
  <c r="AU847" i="1"/>
  <c r="AH846" i="1"/>
  <c r="AO843" i="1"/>
  <c r="AR842" i="1"/>
  <c r="AE840" i="1"/>
  <c r="AN837" i="1"/>
  <c r="AO827" i="1"/>
  <c r="AL826" i="1"/>
  <c r="AN820" i="1"/>
  <c r="AL819" i="1"/>
  <c r="AS819" i="1"/>
  <c r="AL820" i="1"/>
  <c r="AK819" i="1"/>
  <c r="AH820" i="1"/>
  <c r="AR819" i="1"/>
  <c r="AO820" i="1"/>
  <c r="AU819" i="1"/>
  <c r="AR820" i="1"/>
  <c r="AM819" i="1"/>
  <c r="AM820" i="1"/>
  <c r="AN819" i="1"/>
  <c r="AQ820" i="1"/>
  <c r="AO819" i="1"/>
  <c r="AS820" i="1"/>
  <c r="AQ819" i="1"/>
  <c r="AT820" i="1"/>
  <c r="AH819" i="1"/>
  <c r="AI820" i="1"/>
  <c r="AP805" i="1"/>
  <c r="AK806" i="1"/>
  <c r="AT805" i="1"/>
  <c r="AM806" i="1"/>
  <c r="AH801" i="1"/>
  <c r="X927" i="1"/>
  <c r="AC927" i="1" s="1"/>
  <c r="AE923" i="1"/>
  <c r="AP867" i="1"/>
  <c r="AM868" i="1"/>
  <c r="AH869" i="1"/>
  <c r="AQ868" i="1"/>
  <c r="AJ869" i="1"/>
  <c r="AS868" i="1"/>
  <c r="AL869" i="1"/>
  <c r="AO869" i="1"/>
  <c r="AJ870" i="1"/>
  <c r="AJ867" i="1"/>
  <c r="AN848" i="1"/>
  <c r="AJ848" i="1"/>
  <c r="AS850" i="1"/>
  <c r="AL851" i="1"/>
  <c r="AR848" i="1"/>
  <c r="AK849" i="1"/>
  <c r="AS851" i="1"/>
  <c r="AL852" i="1"/>
  <c r="AT849" i="1"/>
  <c r="AM850" i="1"/>
  <c r="AJ851" i="1"/>
  <c r="AH848" i="1"/>
  <c r="AS852" i="1"/>
  <c r="AQ848" i="1"/>
  <c r="AM849" i="1"/>
  <c r="AH850" i="1"/>
  <c r="AS848" i="1"/>
  <c r="AT848" i="1"/>
  <c r="AO849" i="1"/>
  <c r="AJ850" i="1"/>
  <c r="AH851" i="1"/>
  <c r="AU848" i="1"/>
  <c r="AQ849" i="1"/>
  <c r="AK850" i="1"/>
  <c r="AI851" i="1"/>
  <c r="AR849" i="1"/>
  <c r="AL850" i="1"/>
  <c r="AK851" i="1"/>
  <c r="AH852" i="1"/>
  <c r="AS849" i="1"/>
  <c r="AO850" i="1"/>
  <c r="AU849" i="1"/>
  <c r="AQ850" i="1"/>
  <c r="AN851" i="1"/>
  <c r="AJ852" i="1"/>
  <c r="AU850" i="1"/>
  <c r="AR851" i="1"/>
  <c r="AO852" i="1"/>
  <c r="AQ745" i="1"/>
  <c r="AL745" i="1"/>
  <c r="AM746" i="1"/>
  <c r="AS745" i="1"/>
  <c r="AU745" i="1"/>
  <c r="AL744" i="1"/>
  <c r="AN744" i="1"/>
  <c r="AI746" i="1"/>
  <c r="AJ746" i="1"/>
  <c r="AU746" i="1"/>
  <c r="AI983" i="1"/>
  <c r="AH963" i="1"/>
  <c r="AQ953" i="1"/>
  <c r="X945" i="1"/>
  <c r="AC945" i="1" s="1"/>
  <c r="AN931" i="1"/>
  <c r="AM930" i="1"/>
  <c r="AL929" i="1"/>
  <c r="X918" i="1"/>
  <c r="AC918" i="1" s="1"/>
  <c r="AL911" i="1"/>
  <c r="AL898" i="1"/>
  <c r="AS897" i="1"/>
  <c r="AK894" i="1"/>
  <c r="AQ893" i="1"/>
  <c r="AU892" i="1"/>
  <c r="AP889" i="1"/>
  <c r="AU887" i="1"/>
  <c r="AN882" i="1"/>
  <c r="AQ882" i="1"/>
  <c r="AJ883" i="1"/>
  <c r="AR882" i="1"/>
  <c r="AK883" i="1"/>
  <c r="AU882" i="1"/>
  <c r="AN883" i="1"/>
  <c r="AI884" i="1"/>
  <c r="AR883" i="1"/>
  <c r="AL884" i="1"/>
  <c r="AO880" i="1"/>
  <c r="AM879" i="1"/>
  <c r="AQ878" i="1"/>
  <c r="AI867" i="1"/>
  <c r="AI863" i="1"/>
  <c r="AJ862" i="1"/>
  <c r="AJ849" i="1"/>
  <c r="AE848" i="1"/>
  <c r="AM843" i="1"/>
  <c r="AL842" i="1"/>
  <c r="AJ841" i="1"/>
  <c r="AK837" i="1"/>
  <c r="AE804" i="1"/>
  <c r="AE801" i="1"/>
  <c r="AE802" i="1"/>
  <c r="AE799" i="1"/>
  <c r="AE800" i="1"/>
  <c r="AE1072" i="1"/>
  <c r="AP1071" i="1"/>
  <c r="X1059" i="1"/>
  <c r="AC1059" i="1" s="1"/>
  <c r="X1056" i="1"/>
  <c r="AC1056" i="1" s="1"/>
  <c r="AN1043" i="1"/>
  <c r="AU1039" i="1"/>
  <c r="AM1032" i="1"/>
  <c r="AJ1022" i="1"/>
  <c r="AQ1015" i="1"/>
  <c r="AS1004" i="1"/>
  <c r="X995" i="1"/>
  <c r="AC995" i="1" s="1"/>
  <c r="AR991" i="1"/>
  <c r="AN987" i="1"/>
  <c r="AL986" i="1"/>
  <c r="AL985" i="1"/>
  <c r="AM971" i="1"/>
  <c r="AU968" i="1"/>
  <c r="AK967" i="1"/>
  <c r="AM964" i="1"/>
  <c r="AM932" i="1"/>
  <c r="AM931" i="1"/>
  <c r="AK930" i="1"/>
  <c r="AK929" i="1"/>
  <c r="AH925" i="1"/>
  <c r="AS921" i="1"/>
  <c r="X916" i="1"/>
  <c r="AC916" i="1" s="1"/>
  <c r="X915" i="1"/>
  <c r="AC915" i="1" s="1"/>
  <c r="AK911" i="1"/>
  <c r="X911" i="1"/>
  <c r="AC911" i="1" s="1"/>
  <c r="AL903" i="1"/>
  <c r="AH902" i="1"/>
  <c r="AH899" i="1"/>
  <c r="AK898" i="1"/>
  <c r="AR897" i="1"/>
  <c r="AJ894" i="1"/>
  <c r="AN893" i="1"/>
  <c r="AT892" i="1"/>
  <c r="AT887" i="1"/>
  <c r="AL881" i="1"/>
  <c r="AL880" i="1"/>
  <c r="AL879" i="1"/>
  <c r="AO878" i="1"/>
  <c r="AU875" i="1"/>
  <c r="AH867" i="1"/>
  <c r="AJ866" i="1"/>
  <c r="AE864" i="1"/>
  <c r="AH863" i="1"/>
  <c r="AI862" i="1"/>
  <c r="X856" i="1"/>
  <c r="AC856" i="1" s="1"/>
  <c r="AI849" i="1"/>
  <c r="AL843" i="1"/>
  <c r="AJ842" i="1"/>
  <c r="AI841" i="1"/>
  <c r="AJ837" i="1"/>
  <c r="AL828" i="1"/>
  <c r="AJ827" i="1"/>
  <c r="X650" i="1"/>
  <c r="AC650" i="1" s="1"/>
  <c r="X651" i="1"/>
  <c r="AC651" i="1" s="1"/>
  <c r="AP1015" i="1"/>
  <c r="AT1014" i="1"/>
  <c r="AR1004" i="1"/>
  <c r="AQ991" i="1"/>
  <c r="AM987" i="1"/>
  <c r="AK986" i="1"/>
  <c r="AK985" i="1"/>
  <c r="AP968" i="1"/>
  <c r="AL964" i="1"/>
  <c r="AE961" i="1"/>
  <c r="AP949" i="1"/>
  <c r="AL941" i="1"/>
  <c r="AJ940" i="1"/>
  <c r="AK932" i="1"/>
  <c r="AL931" i="1"/>
  <c r="AI930" i="1"/>
  <c r="AJ929" i="1"/>
  <c r="AR926" i="1"/>
  <c r="AU922" i="1"/>
  <c r="AL921" i="1"/>
  <c r="AE924" i="1"/>
  <c r="AL913" i="1"/>
  <c r="AJ911" i="1"/>
  <c r="AJ903" i="1"/>
  <c r="AP901" i="1"/>
  <c r="AJ898" i="1"/>
  <c r="AQ897" i="1"/>
  <c r="AH894" i="1"/>
  <c r="AM893" i="1"/>
  <c r="AS892" i="1"/>
  <c r="AS887" i="1"/>
  <c r="AJ881" i="1"/>
  <c r="AK880" i="1"/>
  <c r="AK879" i="1"/>
  <c r="AM878" i="1"/>
  <c r="AT875" i="1"/>
  <c r="AT874" i="1"/>
  <c r="AI866" i="1"/>
  <c r="AE865" i="1"/>
  <c r="AN862" i="1"/>
  <c r="AO863" i="1"/>
  <c r="AI864" i="1"/>
  <c r="AR866" i="1"/>
  <c r="AR862" i="1"/>
  <c r="AO862" i="1"/>
  <c r="AJ863" i="1"/>
  <c r="AT865" i="1"/>
  <c r="AT863" i="1"/>
  <c r="AO864" i="1"/>
  <c r="AI865" i="1"/>
  <c r="AU863" i="1"/>
  <c r="AQ864" i="1"/>
  <c r="AJ865" i="1"/>
  <c r="AR864" i="1"/>
  <c r="AK865" i="1"/>
  <c r="AH862" i="1"/>
  <c r="AT864" i="1"/>
  <c r="AM865" i="1"/>
  <c r="AH866" i="1"/>
  <c r="AK862" i="1"/>
  <c r="AQ865" i="1"/>
  <c r="AK866" i="1"/>
  <c r="AT850" i="1"/>
  <c r="AH849" i="1"/>
  <c r="AU844" i="1"/>
  <c r="AK843" i="1"/>
  <c r="AP841" i="1"/>
  <c r="AR841" i="1"/>
  <c r="AM842" i="1"/>
  <c r="AI843" i="1"/>
  <c r="AQ843" i="1"/>
  <c r="AK844" i="1"/>
  <c r="AR843" i="1"/>
  <c r="AL844" i="1"/>
  <c r="AH845" i="1"/>
  <c r="AU843" i="1"/>
  <c r="AQ844" i="1"/>
  <c r="AL845" i="1"/>
  <c r="AH841" i="1"/>
  <c r="AS844" i="1"/>
  <c r="AM845" i="1"/>
  <c r="AR845" i="1"/>
  <c r="AE841" i="1"/>
  <c r="AK838" i="1"/>
  <c r="AI837" i="1"/>
  <c r="AJ828" i="1"/>
  <c r="AH827" i="1"/>
  <c r="AU820" i="1"/>
  <c r="X1041" i="1"/>
  <c r="AC1041" i="1" s="1"/>
  <c r="X1038" i="1"/>
  <c r="AC1038" i="1" s="1"/>
  <c r="AH1029" i="1"/>
  <c r="AE1024" i="1"/>
  <c r="AO1015" i="1"/>
  <c r="AI1007" i="1"/>
  <c r="AL987" i="1"/>
  <c r="AH986" i="1"/>
  <c r="AE973" i="1"/>
  <c r="AH971" i="1"/>
  <c r="AO968" i="1"/>
  <c r="X965" i="1"/>
  <c r="AC965" i="1" s="1"/>
  <c r="AK964" i="1"/>
  <c r="AH956" i="1"/>
  <c r="X946" i="1"/>
  <c r="AC946" i="1" s="1"/>
  <c r="AR944" i="1"/>
  <c r="X944" i="1"/>
  <c r="AC944" i="1" s="1"/>
  <c r="AH940" i="1"/>
  <c r="AE938" i="1"/>
  <c r="AK931" i="1"/>
  <c r="AH930" i="1"/>
  <c r="AT922" i="1"/>
  <c r="AJ921" i="1"/>
  <c r="AN913" i="1"/>
  <c r="AU912" i="1"/>
  <c r="AI911" i="1"/>
  <c r="AU905" i="1"/>
  <c r="AI898" i="1"/>
  <c r="AO897" i="1"/>
  <c r="AP893" i="1"/>
  <c r="AL893" i="1"/>
  <c r="AR892" i="1"/>
  <c r="AR887" i="1"/>
  <c r="AS886" i="1"/>
  <c r="AT885" i="1"/>
  <c r="X886" i="1"/>
  <c r="AC886" i="1" s="1"/>
  <c r="AH880" i="1"/>
  <c r="AJ879" i="1"/>
  <c r="AL878" i="1"/>
  <c r="AR875" i="1"/>
  <c r="AS874" i="1"/>
  <c r="AU873" i="1"/>
  <c r="X874" i="1"/>
  <c r="AC874" i="1" s="1"/>
  <c r="X875" i="1"/>
  <c r="AC875" i="1" s="1"/>
  <c r="X871" i="1"/>
  <c r="AC871" i="1" s="1"/>
  <c r="AP865" i="1"/>
  <c r="X858" i="1"/>
  <c r="AC858" i="1" s="1"/>
  <c r="AR850" i="1"/>
  <c r="AJ844" i="1"/>
  <c r="AH843" i="1"/>
  <c r="X834" i="1"/>
  <c r="AC834" i="1" s="1"/>
  <c r="AQ824" i="1"/>
  <c r="AK820" i="1"/>
  <c r="AE1029" i="1"/>
  <c r="AE1007" i="1"/>
  <c r="AL1003" i="1"/>
  <c r="AN985" i="1"/>
  <c r="X978" i="1"/>
  <c r="AC978" i="1" s="1"/>
  <c r="AM968" i="1"/>
  <c r="AJ964" i="1"/>
  <c r="AU933" i="1"/>
  <c r="AH932" i="1"/>
  <c r="AJ931" i="1"/>
  <c r="AP930" i="1"/>
  <c r="AH929" i="1"/>
  <c r="AH926" i="1"/>
  <c r="AM922" i="1"/>
  <c r="AQ913" i="1"/>
  <c r="AT912" i="1"/>
  <c r="AR908" i="1"/>
  <c r="X908" i="1"/>
  <c r="AC908" i="1" s="1"/>
  <c r="AH904" i="1"/>
  <c r="AH898" i="1"/>
  <c r="AK893" i="1"/>
  <c r="AQ892" i="1"/>
  <c r="AP887" i="1"/>
  <c r="AH881" i="1"/>
  <c r="AK881" i="1"/>
  <c r="AP879" i="1"/>
  <c r="AI879" i="1"/>
  <c r="AK878" i="1"/>
  <c r="AN875" i="1"/>
  <c r="AR874" i="1"/>
  <c r="AT873" i="1"/>
  <c r="AE862" i="1"/>
  <c r="AE866" i="1"/>
  <c r="AI850" i="1"/>
  <c r="AI844" i="1"/>
  <c r="AE837" i="1"/>
  <c r="AP827" i="1"/>
  <c r="AT825" i="1"/>
  <c r="AS826" i="1"/>
  <c r="AN827" i="1"/>
  <c r="AI828" i="1"/>
  <c r="AS827" i="1"/>
  <c r="AM828" i="1"/>
  <c r="AT828" i="1"/>
  <c r="AH824" i="1"/>
  <c r="AU828" i="1"/>
  <c r="AM824" i="1"/>
  <c r="AK825" i="1"/>
  <c r="AI826" i="1"/>
  <c r="AK827" i="1"/>
  <c r="X1049" i="1"/>
  <c r="AC1049" i="1" s="1"/>
  <c r="AM1030" i="1"/>
  <c r="AI1015" i="1"/>
  <c r="AL1005" i="1"/>
  <c r="AE1005" i="1"/>
  <c r="AO969" i="1"/>
  <c r="AL968" i="1"/>
  <c r="AQ964" i="1"/>
  <c r="AE959" i="1"/>
  <c r="X951" i="1"/>
  <c r="AC951" i="1" s="1"/>
  <c r="AO942" i="1"/>
  <c r="AE936" i="1"/>
  <c r="AR933" i="1"/>
  <c r="AE932" i="1"/>
  <c r="AE930" i="1"/>
  <c r="AE928" i="1"/>
  <c r="AE915" i="1"/>
  <c r="AK912" i="1"/>
  <c r="AQ908" i="1"/>
  <c r="AE906" i="1"/>
  <c r="AP897" i="1"/>
  <c r="AU898" i="1"/>
  <c r="AO899" i="1"/>
  <c r="AM897" i="1"/>
  <c r="AU895" i="1"/>
  <c r="AJ893" i="1"/>
  <c r="AL892" i="1"/>
  <c r="AO887" i="1"/>
  <c r="AU884" i="1"/>
  <c r="AH879" i="1"/>
  <c r="AM875" i="1"/>
  <c r="AQ874" i="1"/>
  <c r="AS873" i="1"/>
  <c r="AR871" i="1"/>
  <c r="AP849" i="1"/>
  <c r="AH844" i="1"/>
  <c r="AE843" i="1"/>
  <c r="AP837" i="1"/>
  <c r="AU838" i="1"/>
  <c r="AN839" i="1"/>
  <c r="AH840" i="1"/>
  <c r="AM837" i="1"/>
  <c r="AH838" i="1"/>
  <c r="AS837" i="1"/>
  <c r="AO838" i="1"/>
  <c r="AK839" i="1"/>
  <c r="AH837" i="1"/>
  <c r="AO837" i="1"/>
  <c r="AL838" i="1"/>
  <c r="AL839" i="1"/>
  <c r="AQ837" i="1"/>
  <c r="AQ838" i="1"/>
  <c r="AM839" i="1"/>
  <c r="AI840" i="1"/>
  <c r="AR837" i="1"/>
  <c r="AR838" i="1"/>
  <c r="AO839" i="1"/>
  <c r="AJ840" i="1"/>
  <c r="AU837" i="1"/>
  <c r="AS838" i="1"/>
  <c r="AQ839" i="1"/>
  <c r="AK840" i="1"/>
  <c r="AT838" i="1"/>
  <c r="AR839" i="1"/>
  <c r="AL840" i="1"/>
  <c r="AS839" i="1"/>
  <c r="AM840" i="1"/>
  <c r="AT839" i="1"/>
  <c r="AO840" i="1"/>
  <c r="AS840" i="1"/>
  <c r="AE809" i="1"/>
  <c r="AE810" i="1"/>
  <c r="AE811" i="1"/>
  <c r="AE808" i="1"/>
  <c r="AJ807" i="1"/>
  <c r="AL807" i="1"/>
  <c r="AP807" i="1"/>
  <c r="AQ807" i="1"/>
  <c r="AH807" i="1"/>
  <c r="AI807" i="1"/>
  <c r="AK807" i="1"/>
  <c r="AM807" i="1"/>
  <c r="AN807" i="1"/>
  <c r="AO807" i="1"/>
  <c r="AR807" i="1"/>
  <c r="AS807" i="1"/>
  <c r="AT807" i="1"/>
  <c r="AU807" i="1"/>
  <c r="AP803" i="1"/>
  <c r="AJ801" i="1"/>
  <c r="AI802" i="1"/>
  <c r="AL803" i="1"/>
  <c r="AS804" i="1"/>
  <c r="AK801" i="1"/>
  <c r="AJ802" i="1"/>
  <c r="AO803" i="1"/>
  <c r="AT804" i="1"/>
  <c r="AL801" i="1"/>
  <c r="AL802" i="1"/>
  <c r="AS803" i="1"/>
  <c r="AU804" i="1"/>
  <c r="AN801" i="1"/>
  <c r="AM802" i="1"/>
  <c r="AT803" i="1"/>
  <c r="AO801" i="1"/>
  <c r="AQ802" i="1"/>
  <c r="AQ801" i="1"/>
  <c r="AS802" i="1"/>
  <c r="AS801" i="1"/>
  <c r="AT801" i="1"/>
  <c r="AK804" i="1"/>
  <c r="AK1005" i="1"/>
  <c r="AI988" i="1"/>
  <c r="AE985" i="1"/>
  <c r="X983" i="1"/>
  <c r="AC983" i="1" s="1"/>
  <c r="AM969" i="1"/>
  <c r="AU965" i="1"/>
  <c r="X966" i="1"/>
  <c r="AC966" i="1" s="1"/>
  <c r="AQ954" i="1"/>
  <c r="AI912" i="1"/>
  <c r="AT895" i="1"/>
  <c r="AH893" i="1"/>
  <c r="AK892" i="1"/>
  <c r="AM887" i="1"/>
  <c r="AT878" i="1"/>
  <c r="AN879" i="1"/>
  <c r="AI880" i="1"/>
  <c r="AS879" i="1"/>
  <c r="AM880" i="1"/>
  <c r="AR880" i="1"/>
  <c r="AI878" i="1"/>
  <c r="AL875" i="1"/>
  <c r="AO874" i="1"/>
  <c r="AR873" i="1"/>
  <c r="AU870" i="1"/>
  <c r="X859" i="1"/>
  <c r="AC859" i="1" s="1"/>
  <c r="AU851" i="1"/>
  <c r="AE850" i="1"/>
  <c r="AP755" i="1"/>
  <c r="AI755" i="1"/>
  <c r="AU756" i="1"/>
  <c r="AK755" i="1"/>
  <c r="AL755" i="1"/>
  <c r="AM755" i="1"/>
  <c r="AN755" i="1"/>
  <c r="AH757" i="1"/>
  <c r="AI757" i="1"/>
  <c r="AR757" i="1"/>
  <c r="AS757" i="1"/>
  <c r="AI756" i="1"/>
  <c r="AH730" i="1"/>
  <c r="AP732" i="1"/>
  <c r="AQ732" i="1"/>
  <c r="AM730" i="1"/>
  <c r="AO730" i="1"/>
  <c r="AQ730" i="1"/>
  <c r="AU730" i="1"/>
  <c r="AI732" i="1"/>
  <c r="AL732" i="1"/>
  <c r="AO732" i="1"/>
  <c r="AU732" i="1"/>
  <c r="AJ731" i="1"/>
  <c r="AH731" i="1"/>
  <c r="AN731" i="1"/>
  <c r="AP731" i="1"/>
  <c r="AU731" i="1"/>
  <c r="AH1047" i="1"/>
  <c r="AE1037" i="1"/>
  <c r="AJ1030" i="1"/>
  <c r="AE1021" i="1"/>
  <c r="AJ1005" i="1"/>
  <c r="X984" i="1"/>
  <c r="AC984" i="1" s="1"/>
  <c r="AP972" i="1"/>
  <c r="AL969" i="1"/>
  <c r="AT965" i="1"/>
  <c r="AH942" i="1"/>
  <c r="AO933" i="1"/>
  <c r="AU923" i="1"/>
  <c r="AE908" i="1"/>
  <c r="AQ906" i="1"/>
  <c r="AH905" i="1"/>
  <c r="AU899" i="1"/>
  <c r="AK897" i="1"/>
  <c r="AS895" i="1"/>
  <c r="AJ892" i="1"/>
  <c r="AL887" i="1"/>
  <c r="AO885" i="1"/>
  <c r="AS884" i="1"/>
  <c r="AU883" i="1"/>
  <c r="AH878" i="1"/>
  <c r="AK875" i="1"/>
  <c r="AM874" i="1"/>
  <c r="AQ873" i="1"/>
  <c r="AS872" i="1"/>
  <c r="AO871" i="1"/>
  <c r="AT870" i="1"/>
  <c r="X861" i="1"/>
  <c r="AC861" i="1" s="1"/>
  <c r="AU852" i="1"/>
  <c r="AT851" i="1"/>
  <c r="AT845" i="1"/>
  <c r="AE844" i="1"/>
  <c r="AU839" i="1"/>
  <c r="AE836" i="1"/>
  <c r="AE833" i="1"/>
  <c r="AE834" i="1"/>
  <c r="AE835" i="1"/>
  <c r="AI812" i="1"/>
  <c r="AH802" i="1"/>
  <c r="AR792" i="1"/>
  <c r="AL793" i="1"/>
  <c r="AL794" i="1"/>
  <c r="AL795" i="1"/>
  <c r="AS796" i="1"/>
  <c r="AS792" i="1"/>
  <c r="AM793" i="1"/>
  <c r="AM794" i="1"/>
  <c r="AO795" i="1"/>
  <c r="AT792" i="1"/>
  <c r="AN793" i="1"/>
  <c r="AO794" i="1"/>
  <c r="AQ795" i="1"/>
  <c r="AU792" i="1"/>
  <c r="AQ793" i="1"/>
  <c r="AT794" i="1"/>
  <c r="AS795" i="1"/>
  <c r="AS793" i="1"/>
  <c r="AU794" i="1"/>
  <c r="AU795" i="1"/>
  <c r="AI792" i="1"/>
  <c r="AH795" i="1"/>
  <c r="AK796" i="1"/>
  <c r="AN878" i="1"/>
  <c r="AN872" i="1"/>
  <c r="AN868" i="1"/>
  <c r="AK867" i="1"/>
  <c r="AR869" i="1"/>
  <c r="AK870" i="1"/>
  <c r="AM857" i="1"/>
  <c r="AS856" i="1"/>
  <c r="AE852" i="1"/>
  <c r="AJ847" i="1"/>
  <c r="AO846" i="1"/>
  <c r="AH842" i="1"/>
  <c r="AL841" i="1"/>
  <c r="AP835" i="1"/>
  <c r="AI835" i="1"/>
  <c r="AL834" i="1"/>
  <c r="AR833" i="1"/>
  <c r="AU832" i="1"/>
  <c r="AM826" i="1"/>
  <c r="AQ825" i="1"/>
  <c r="AT824" i="1"/>
  <c r="AR815" i="1"/>
  <c r="AI801" i="1"/>
  <c r="AQ803" i="1"/>
  <c r="AJ804" i="1"/>
  <c r="AU803" i="1"/>
  <c r="AO804" i="1"/>
  <c r="AR801" i="1"/>
  <c r="AK802" i="1"/>
  <c r="AH803" i="1"/>
  <c r="AU801" i="1"/>
  <c r="AO802" i="1"/>
  <c r="AK803" i="1"/>
  <c r="AI804" i="1"/>
  <c r="AR802" i="1"/>
  <c r="AM803" i="1"/>
  <c r="AL804" i="1"/>
  <c r="AT802" i="1"/>
  <c r="AR803" i="1"/>
  <c r="AQ804" i="1"/>
  <c r="AP799" i="1"/>
  <c r="AI799" i="1"/>
  <c r="AP793" i="1"/>
  <c r="AT793" i="1"/>
  <c r="AR794" i="1"/>
  <c r="AM795" i="1"/>
  <c r="AI796" i="1"/>
  <c r="AR795" i="1"/>
  <c r="AM796" i="1"/>
  <c r="AI793" i="1"/>
  <c r="AM792" i="1"/>
  <c r="AN791" i="1"/>
  <c r="AJ789" i="1"/>
  <c r="X784" i="1"/>
  <c r="AC784" i="1" s="1"/>
  <c r="X783" i="1"/>
  <c r="AC783" i="1" s="1"/>
  <c r="AK779" i="1"/>
  <c r="AU768" i="1"/>
  <c r="AP769" i="1"/>
  <c r="AS765" i="1"/>
  <c r="AE764" i="1"/>
  <c r="AE751" i="1"/>
  <c r="AM709" i="1"/>
  <c r="AP712" i="1"/>
  <c r="AU711" i="1"/>
  <c r="AM710" i="1"/>
  <c r="AH712" i="1"/>
  <c r="AO712" i="1"/>
  <c r="AR712" i="1"/>
  <c r="AT813" i="1"/>
  <c r="AN806" i="1"/>
  <c r="AQ806" i="1"/>
  <c r="AS806" i="1"/>
  <c r="AI805" i="1"/>
  <c r="AT806" i="1"/>
  <c r="AH805" i="1"/>
  <c r="AK805" i="1"/>
  <c r="AP795" i="1"/>
  <c r="AN790" i="1"/>
  <c r="AO790" i="1"/>
  <c r="AI791" i="1"/>
  <c r="AR790" i="1"/>
  <c r="AK791" i="1"/>
  <c r="AO791" i="1"/>
  <c r="AJ790" i="1"/>
  <c r="AK790" i="1"/>
  <c r="AH791" i="1"/>
  <c r="AQ790" i="1"/>
  <c r="AM791" i="1"/>
  <c r="AT790" i="1"/>
  <c r="AP791" i="1"/>
  <c r="AR791" i="1"/>
  <c r="AN788" i="1"/>
  <c r="AH788" i="1"/>
  <c r="AU789" i="1"/>
  <c r="AJ788" i="1"/>
  <c r="AO788" i="1"/>
  <c r="AI789" i="1"/>
  <c r="AU788" i="1"/>
  <c r="AO789" i="1"/>
  <c r="AP789" i="1"/>
  <c r="AS789" i="1"/>
  <c r="AE776" i="1"/>
  <c r="AE773" i="1"/>
  <c r="AJ640" i="1"/>
  <c r="AO642" i="1"/>
  <c r="AM640" i="1"/>
  <c r="AS640" i="1"/>
  <c r="AK642" i="1"/>
  <c r="AM642" i="1"/>
  <c r="AR642" i="1"/>
  <c r="AK640" i="1"/>
  <c r="AL640" i="1"/>
  <c r="AQ640" i="1"/>
  <c r="AS642" i="1"/>
  <c r="AT642" i="1"/>
  <c r="AH641" i="1"/>
  <c r="AJ641" i="1"/>
  <c r="AU641" i="1"/>
  <c r="AE178" i="1"/>
  <c r="AE177" i="1"/>
  <c r="X46" i="1"/>
  <c r="AC46" i="1" s="1"/>
  <c r="X50" i="1"/>
  <c r="AC50" i="1" s="1"/>
  <c r="AP869" i="1"/>
  <c r="AJ857" i="1"/>
  <c r="AO856" i="1"/>
  <c r="AT855" i="1"/>
  <c r="AN845" i="1"/>
  <c r="AT844" i="1"/>
  <c r="AH834" i="1"/>
  <c r="AM833" i="1"/>
  <c r="AQ832" i="1"/>
  <c r="X830" i="1"/>
  <c r="AC830" i="1" s="1"/>
  <c r="AJ826" i="1"/>
  <c r="AL825" i="1"/>
  <c r="AS823" i="1"/>
  <c r="X822" i="1"/>
  <c r="AC822" i="1" s="1"/>
  <c r="AE820" i="1"/>
  <c r="AP817" i="1"/>
  <c r="AU817" i="1"/>
  <c r="AO818" i="1"/>
  <c r="AH817" i="1"/>
  <c r="AL817" i="1"/>
  <c r="AM815" i="1"/>
  <c r="AQ814" i="1"/>
  <c r="AS813" i="1"/>
  <c r="AU811" i="1"/>
  <c r="X811" i="1"/>
  <c r="AC811" i="1" s="1"/>
  <c r="AE796" i="1"/>
  <c r="AE793" i="1"/>
  <c r="AJ792" i="1"/>
  <c r="AU782" i="1"/>
  <c r="AS781" i="1"/>
  <c r="AK780" i="1"/>
  <c r="AQ771" i="1"/>
  <c r="AN770" i="1"/>
  <c r="AQ770" i="1"/>
  <c r="AS770" i="1"/>
  <c r="AJ770" i="1"/>
  <c r="AL770" i="1"/>
  <c r="AM770" i="1"/>
  <c r="AO770" i="1"/>
  <c r="AU770" i="1"/>
  <c r="AQ766" i="1"/>
  <c r="AJ765" i="1"/>
  <c r="AL749" i="1"/>
  <c r="AP733" i="1"/>
  <c r="AS644" i="1"/>
  <c r="AE642" i="1"/>
  <c r="AE641" i="1"/>
  <c r="AR528" i="1"/>
  <c r="AL833" i="1"/>
  <c r="AM832" i="1"/>
  <c r="AR823" i="1"/>
  <c r="AK815" i="1"/>
  <c r="AO814" i="1"/>
  <c r="AR813" i="1"/>
  <c r="AS812" i="1"/>
  <c r="AT811" i="1"/>
  <c r="AO771" i="1"/>
  <c r="AI765" i="1"/>
  <c r="AJ656" i="1"/>
  <c r="AN656" i="1"/>
  <c r="AP656" i="1"/>
  <c r="AR660" i="1"/>
  <c r="AO655" i="1"/>
  <c r="AH657" i="1"/>
  <c r="AI657" i="1"/>
  <c r="AT654" i="1"/>
  <c r="AQ578" i="1"/>
  <c r="AM577" i="1"/>
  <c r="AL578" i="1"/>
  <c r="AM578" i="1"/>
  <c r="AP578" i="1"/>
  <c r="AR578" i="1"/>
  <c r="AS577" i="1"/>
  <c r="AU577" i="1"/>
  <c r="AN578" i="1"/>
  <c r="AH857" i="1"/>
  <c r="AL856" i="1"/>
  <c r="AR855" i="1"/>
  <c r="AN846" i="1"/>
  <c r="AQ847" i="1"/>
  <c r="AJ846" i="1"/>
  <c r="AM846" i="1"/>
  <c r="AH847" i="1"/>
  <c r="AN842" i="1"/>
  <c r="AO841" i="1"/>
  <c r="AI842" i="1"/>
  <c r="AR844" i="1"/>
  <c r="AK845" i="1"/>
  <c r="AQ842" i="1"/>
  <c r="AJ843" i="1"/>
  <c r="AQ845" i="1"/>
  <c r="AQ841" i="1"/>
  <c r="AK842" i="1"/>
  <c r="AS845" i="1"/>
  <c r="X837" i="1"/>
  <c r="AC837" i="1" s="1"/>
  <c r="AI833" i="1"/>
  <c r="AL832" i="1"/>
  <c r="AP825" i="1"/>
  <c r="AI825" i="1"/>
  <c r="AL824" i="1"/>
  <c r="AQ823" i="1"/>
  <c r="AS822" i="1"/>
  <c r="AI817" i="1"/>
  <c r="AJ815" i="1"/>
  <c r="AM814" i="1"/>
  <c r="AO813" i="1"/>
  <c r="AQ812" i="1"/>
  <c r="AS811" i="1"/>
  <c r="AU808" i="1"/>
  <c r="AE795" i="1"/>
  <c r="AS783" i="1"/>
  <c r="AR782" i="1"/>
  <c r="AN781" i="1"/>
  <c r="AP779" i="1"/>
  <c r="AT782" i="1"/>
  <c r="AN783" i="1"/>
  <c r="AR779" i="1"/>
  <c r="AM780" i="1"/>
  <c r="AU780" i="1"/>
  <c r="AQ781" i="1"/>
  <c r="AL782" i="1"/>
  <c r="AI783" i="1"/>
  <c r="AP773" i="1"/>
  <c r="AS776" i="1"/>
  <c r="AU776" i="1"/>
  <c r="AL773" i="1"/>
  <c r="AI774" i="1"/>
  <c r="AM773" i="1"/>
  <c r="AJ774" i="1"/>
  <c r="AH775" i="1"/>
  <c r="AS773" i="1"/>
  <c r="AR774" i="1"/>
  <c r="AO775" i="1"/>
  <c r="AL776" i="1"/>
  <c r="AI771" i="1"/>
  <c r="AT767" i="1"/>
  <c r="AL766" i="1"/>
  <c r="X763" i="1"/>
  <c r="AC763" i="1" s="1"/>
  <c r="X764" i="1"/>
  <c r="AC764" i="1" s="1"/>
  <c r="AJ749" i="1"/>
  <c r="AS744" i="1"/>
  <c r="X701" i="1"/>
  <c r="AC701" i="1" s="1"/>
  <c r="X703" i="1"/>
  <c r="AC703" i="1" s="1"/>
  <c r="X702" i="1"/>
  <c r="AC702" i="1" s="1"/>
  <c r="AI530" i="1"/>
  <c r="AO531" i="1"/>
  <c r="AS531" i="1"/>
  <c r="AT530" i="1"/>
  <c r="AR531" i="1"/>
  <c r="AT531" i="1"/>
  <c r="AH530" i="1"/>
  <c r="AN898" i="1"/>
  <c r="AE884" i="1"/>
  <c r="AJ880" i="1"/>
  <c r="AO879" i="1"/>
  <c r="AU878" i="1"/>
  <c r="AN874" i="1"/>
  <c r="AM872" i="1"/>
  <c r="AT871" i="1"/>
  <c r="AI869" i="1"/>
  <c r="AO868" i="1"/>
  <c r="AU867" i="1"/>
  <c r="AK856" i="1"/>
  <c r="AQ855" i="1"/>
  <c r="AU854" i="1"/>
  <c r="X851" i="1"/>
  <c r="AC851" i="1" s="1"/>
  <c r="X849" i="1"/>
  <c r="AC849" i="1" s="1"/>
  <c r="AJ845" i="1"/>
  <c r="AO844" i="1"/>
  <c r="AT843" i="1"/>
  <c r="AH833" i="1"/>
  <c r="AK832" i="1"/>
  <c r="X831" i="1"/>
  <c r="AC831" i="1" s="1"/>
  <c r="AH825" i="1"/>
  <c r="AO823" i="1"/>
  <c r="AR822" i="1"/>
  <c r="AN818" i="1"/>
  <c r="AN816" i="1"/>
  <c r="AJ816" i="1"/>
  <c r="AL816" i="1"/>
  <c r="AR816" i="1"/>
  <c r="AH816" i="1"/>
  <c r="AK816" i="1"/>
  <c r="AI815" i="1"/>
  <c r="AK814" i="1"/>
  <c r="AN813" i="1"/>
  <c r="AO812" i="1"/>
  <c r="AR811" i="1"/>
  <c r="AU809" i="1"/>
  <c r="AS808" i="1"/>
  <c r="X806" i="1"/>
  <c r="AC806" i="1" s="1"/>
  <c r="X801" i="1"/>
  <c r="AC801" i="1" s="1"/>
  <c r="X802" i="1"/>
  <c r="AC802" i="1" s="1"/>
  <c r="X799" i="1"/>
  <c r="AC799" i="1" s="1"/>
  <c r="X800" i="1"/>
  <c r="AC800" i="1" s="1"/>
  <c r="AT784" i="1"/>
  <c r="AP783" i="1"/>
  <c r="AQ782" i="1"/>
  <c r="AK781" i="1"/>
  <c r="X779" i="1"/>
  <c r="AC779" i="1" s="1"/>
  <c r="AU777" i="1"/>
  <c r="AR776" i="1"/>
  <c r="AR775" i="1"/>
  <c r="AN772" i="1"/>
  <c r="AK771" i="1"/>
  <c r="AM771" i="1"/>
  <c r="AH772" i="1"/>
  <c r="AR771" i="1"/>
  <c r="AL772" i="1"/>
  <c r="AH771" i="1"/>
  <c r="AJ771" i="1"/>
  <c r="AI772" i="1"/>
  <c r="AL771" i="1"/>
  <c r="AJ772" i="1"/>
  <c r="AN771" i="1"/>
  <c r="AK772" i="1"/>
  <c r="AS771" i="1"/>
  <c r="AQ772" i="1"/>
  <c r="AT771" i="1"/>
  <c r="AR772" i="1"/>
  <c r="AU771" i="1"/>
  <c r="AS772" i="1"/>
  <c r="AU772" i="1"/>
  <c r="AR767" i="1"/>
  <c r="AJ766" i="1"/>
  <c r="AE746" i="1"/>
  <c r="AO714" i="1"/>
  <c r="X713" i="1"/>
  <c r="AC713" i="1" s="1"/>
  <c r="X714" i="1"/>
  <c r="AC714" i="1" s="1"/>
  <c r="AQ695" i="1"/>
  <c r="AI681" i="1"/>
  <c r="AM681" i="1"/>
  <c r="AN682" i="1"/>
  <c r="AO682" i="1"/>
  <c r="AT682" i="1"/>
  <c r="AU682" i="1"/>
  <c r="AK683" i="1"/>
  <c r="AN683" i="1"/>
  <c r="AE531" i="1"/>
  <c r="AE530" i="1"/>
  <c r="AT867" i="1"/>
  <c r="AJ856" i="1"/>
  <c r="AO855" i="1"/>
  <c r="AI845" i="1"/>
  <c r="AM844" i="1"/>
  <c r="AS843" i="1"/>
  <c r="AU825" i="1"/>
  <c r="AO826" i="1"/>
  <c r="AI827" i="1"/>
  <c r="AI824" i="1"/>
  <c r="AR827" i="1"/>
  <c r="AK828" i="1"/>
  <c r="AO824" i="1"/>
  <c r="AJ825" i="1"/>
  <c r="AS828" i="1"/>
  <c r="AJ824" i="1"/>
  <c r="AM823" i="1"/>
  <c r="AQ822" i="1"/>
  <c r="AU821" i="1"/>
  <c r="AH815" i="1"/>
  <c r="AL813" i="1"/>
  <c r="AM812" i="1"/>
  <c r="AQ811" i="1"/>
  <c r="AU810" i="1"/>
  <c r="AT809" i="1"/>
  <c r="AQ808" i="1"/>
  <c r="X795" i="1"/>
  <c r="AC795" i="1" s="1"/>
  <c r="X794" i="1"/>
  <c r="AC794" i="1" s="1"/>
  <c r="AR784" i="1"/>
  <c r="AO783" i="1"/>
  <c r="AO782" i="1"/>
  <c r="AI781" i="1"/>
  <c r="AS777" i="1"/>
  <c r="AI766" i="1"/>
  <c r="AR750" i="1"/>
  <c r="AH703" i="1"/>
  <c r="AP702" i="1"/>
  <c r="AL701" i="1"/>
  <c r="AO701" i="1"/>
  <c r="AH704" i="1"/>
  <c r="AR704" i="1"/>
  <c r="AS704" i="1"/>
  <c r="AP701" i="1"/>
  <c r="AP703" i="1"/>
  <c r="AQ703" i="1"/>
  <c r="AT660" i="1"/>
  <c r="AE562" i="1"/>
  <c r="AE561" i="1"/>
  <c r="AU836" i="1"/>
  <c r="AH832" i="1"/>
  <c r="AL823" i="1"/>
  <c r="AO822" i="1"/>
  <c r="AS821" i="1"/>
  <c r="AJ813" i="1"/>
  <c r="AL812" i="1"/>
  <c r="AP811" i="1"/>
  <c r="AT810" i="1"/>
  <c r="AR809" i="1"/>
  <c r="AO808" i="1"/>
  <c r="AU806" i="1"/>
  <c r="AO784" i="1"/>
  <c r="AM777" i="1"/>
  <c r="X776" i="1"/>
  <c r="AC776" i="1" s="1"/>
  <c r="AE766" i="1"/>
  <c r="AE767" i="1"/>
  <c r="AE769" i="1"/>
  <c r="AQ763" i="1"/>
  <c r="X756" i="1"/>
  <c r="AC756" i="1" s="1"/>
  <c r="X757" i="1"/>
  <c r="AC757" i="1" s="1"/>
  <c r="AM750" i="1"/>
  <c r="AH604" i="1"/>
  <c r="AR604" i="1"/>
  <c r="AT604" i="1"/>
  <c r="AU604" i="1"/>
  <c r="AK604" i="1"/>
  <c r="AL604" i="1"/>
  <c r="AP839" i="1"/>
  <c r="AS836" i="1"/>
  <c r="AU835" i="1"/>
  <c r="AN832" i="1"/>
  <c r="AJ832" i="1"/>
  <c r="AS834" i="1"/>
  <c r="AL835" i="1"/>
  <c r="AR832" i="1"/>
  <c r="AK833" i="1"/>
  <c r="AS835" i="1"/>
  <c r="AL836" i="1"/>
  <c r="AO832" i="1"/>
  <c r="AJ833" i="1"/>
  <c r="AT836" i="1"/>
  <c r="AQ833" i="1"/>
  <c r="AJ834" i="1"/>
  <c r="AK823" i="1"/>
  <c r="AL822" i="1"/>
  <c r="AR821" i="1"/>
  <c r="AE815" i="1"/>
  <c r="AN814" i="1"/>
  <c r="AQ815" i="1"/>
  <c r="AS815" i="1"/>
  <c r="AJ814" i="1"/>
  <c r="AL814" i="1"/>
  <c r="AS814" i="1"/>
  <c r="AL815" i="1"/>
  <c r="AU814" i="1"/>
  <c r="AN815" i="1"/>
  <c r="AI813" i="1"/>
  <c r="AK812" i="1"/>
  <c r="AO811" i="1"/>
  <c r="AS810" i="1"/>
  <c r="AN809" i="1"/>
  <c r="AM808" i="1"/>
  <c r="AR806" i="1"/>
  <c r="X790" i="1"/>
  <c r="AC790" i="1" s="1"/>
  <c r="AT785" i="1"/>
  <c r="AJ784" i="1"/>
  <c r="AL783" i="1"/>
  <c r="AH782" i="1"/>
  <c r="AK777" i="1"/>
  <c r="AN763" i="1"/>
  <c r="AK750" i="1"/>
  <c r="AL747" i="1"/>
  <c r="AM714" i="1"/>
  <c r="AJ713" i="1"/>
  <c r="AR713" i="1"/>
  <c r="AH714" i="1"/>
  <c r="AI460" i="1"/>
  <c r="AK460" i="1"/>
  <c r="AH461" i="1"/>
  <c r="AM460" i="1"/>
  <c r="AI461" i="1"/>
  <c r="AP460" i="1"/>
  <c r="AK461" i="1"/>
  <c r="AJ461" i="1"/>
  <c r="AL461" i="1"/>
  <c r="AT460" i="1"/>
  <c r="AO461" i="1"/>
  <c r="AQ461" i="1"/>
  <c r="AO460" i="1"/>
  <c r="AT461" i="1"/>
  <c r="AQ460" i="1"/>
  <c r="AJ812" i="1"/>
  <c r="AQ810" i="1"/>
  <c r="AL809" i="1"/>
  <c r="AL808" i="1"/>
  <c r="AO806" i="1"/>
  <c r="AU805" i="1"/>
  <c r="AR785" i="1"/>
  <c r="AR778" i="1"/>
  <c r="AJ777" i="1"/>
  <c r="AE775" i="1"/>
  <c r="AT772" i="1"/>
  <c r="AJ750" i="1"/>
  <c r="AJ747" i="1"/>
  <c r="AH744" i="1"/>
  <c r="AR739" i="1"/>
  <c r="X581" i="1"/>
  <c r="AC581" i="1" s="1"/>
  <c r="X580" i="1"/>
  <c r="AC580" i="1" s="1"/>
  <c r="X796" i="1"/>
  <c r="AC796" i="1" s="1"/>
  <c r="X793" i="1"/>
  <c r="AC793" i="1" s="1"/>
  <c r="AT789" i="1"/>
  <c r="AN784" i="1"/>
  <c r="AM784" i="1"/>
  <c r="AH785" i="1"/>
  <c r="AQ784" i="1"/>
  <c r="AJ785" i="1"/>
  <c r="AU784" i="1"/>
  <c r="AN785" i="1"/>
  <c r="AH786" i="1"/>
  <c r="AH784" i="1"/>
  <c r="AK784" i="1"/>
  <c r="AK785" i="1"/>
  <c r="AL784" i="1"/>
  <c r="AL785" i="1"/>
  <c r="AS784" i="1"/>
  <c r="AQ785" i="1"/>
  <c r="AK786" i="1"/>
  <c r="AS785" i="1"/>
  <c r="AM786" i="1"/>
  <c r="AU785" i="1"/>
  <c r="AQ786" i="1"/>
  <c r="AS786" i="1"/>
  <c r="AO772" i="1"/>
  <c r="AO763" i="1"/>
  <c r="AI764" i="1"/>
  <c r="AR763" i="1"/>
  <c r="AK764" i="1"/>
  <c r="AQ764" i="1"/>
  <c r="AK765" i="1"/>
  <c r="AI763" i="1"/>
  <c r="AJ763" i="1"/>
  <c r="AK763" i="1"/>
  <c r="AL763" i="1"/>
  <c r="AH764" i="1"/>
  <c r="AM763" i="1"/>
  <c r="AJ764" i="1"/>
  <c r="AH765" i="1"/>
  <c r="AS763" i="1"/>
  <c r="AO764" i="1"/>
  <c r="AL765" i="1"/>
  <c r="AT763" i="1"/>
  <c r="AR764" i="1"/>
  <c r="AM765" i="1"/>
  <c r="AU763" i="1"/>
  <c r="AS764" i="1"/>
  <c r="AN765" i="1"/>
  <c r="AU764" i="1"/>
  <c r="AP765" i="1"/>
  <c r="AR765" i="1"/>
  <c r="AE758" i="1"/>
  <c r="AE759" i="1"/>
  <c r="AP643" i="1"/>
  <c r="AM641" i="1"/>
  <c r="AK572" i="1"/>
  <c r="AK573" i="1"/>
  <c r="AU574" i="1"/>
  <c r="AU575" i="1"/>
  <c r="AP576" i="1"/>
  <c r="AT572" i="1"/>
  <c r="AQ573" i="1"/>
  <c r="AU572" i="1"/>
  <c r="AH576" i="1"/>
  <c r="AM575" i="1"/>
  <c r="AL576" i="1"/>
  <c r="AQ575" i="1"/>
  <c r="AO576" i="1"/>
  <c r="AH574" i="1"/>
  <c r="AR575" i="1"/>
  <c r="AU576" i="1"/>
  <c r="AI574" i="1"/>
  <c r="AS575" i="1"/>
  <c r="AJ574" i="1"/>
  <c r="AT575" i="1"/>
  <c r="AP574" i="1"/>
  <c r="AH573" i="1"/>
  <c r="AL573" i="1"/>
  <c r="AO573" i="1"/>
  <c r="AP573" i="1"/>
  <c r="AO572" i="1"/>
  <c r="AQ572" i="1"/>
  <c r="AS572" i="1"/>
  <c r="AI576" i="1"/>
  <c r="AJ576" i="1"/>
  <c r="AK576" i="1"/>
  <c r="AM576" i="1"/>
  <c r="AJ573" i="1"/>
  <c r="AO575" i="1"/>
  <c r="AI822" i="1"/>
  <c r="AL811" i="1"/>
  <c r="AI810" i="1"/>
  <c r="AJ809" i="1"/>
  <c r="AL806" i="1"/>
  <c r="AS805" i="1"/>
  <c r="AR789" i="1"/>
  <c r="AT788" i="1"/>
  <c r="AT786" i="1"/>
  <c r="AM785" i="1"/>
  <c r="AI778" i="1"/>
  <c r="X775" i="1"/>
  <c r="AC775" i="1" s="1"/>
  <c r="AM772" i="1"/>
  <c r="AE763" i="1"/>
  <c r="AQ747" i="1"/>
  <c r="AS747" i="1"/>
  <c r="AR748" i="1"/>
  <c r="AN749" i="1"/>
  <c r="AL750" i="1"/>
  <c r="AU747" i="1"/>
  <c r="AT748" i="1"/>
  <c r="AR749" i="1"/>
  <c r="AO750" i="1"/>
  <c r="AU750" i="1"/>
  <c r="AM747" i="1"/>
  <c r="AM748" i="1"/>
  <c r="AO749" i="1"/>
  <c r="AS750" i="1"/>
  <c r="AN747" i="1"/>
  <c r="AO748" i="1"/>
  <c r="AS749" i="1"/>
  <c r="AT750" i="1"/>
  <c r="AO747" i="1"/>
  <c r="AS748" i="1"/>
  <c r="AT749" i="1"/>
  <c r="AR747" i="1"/>
  <c r="AU748" i="1"/>
  <c r="AU749" i="1"/>
  <c r="AT747" i="1"/>
  <c r="AI749" i="1"/>
  <c r="AI750" i="1"/>
  <c r="AP739" i="1"/>
  <c r="AQ739" i="1"/>
  <c r="AU739" i="1"/>
  <c r="AI739" i="1"/>
  <c r="AJ739" i="1"/>
  <c r="AL739" i="1"/>
  <c r="AM739" i="1"/>
  <c r="AN739" i="1"/>
  <c r="AL733" i="1"/>
  <c r="AL734" i="1"/>
  <c r="AN734" i="1"/>
  <c r="AQ734" i="1"/>
  <c r="AI733" i="1"/>
  <c r="AN733" i="1"/>
  <c r="AR733" i="1"/>
  <c r="AN618" i="1"/>
  <c r="AQ619" i="1"/>
  <c r="AS619" i="1"/>
  <c r="AL618" i="1"/>
  <c r="AS618" i="1"/>
  <c r="AR619" i="1"/>
  <c r="AN812" i="1"/>
  <c r="AR812" i="1"/>
  <c r="AK813" i="1"/>
  <c r="AT812" i="1"/>
  <c r="AM813" i="1"/>
  <c r="AQ813" i="1"/>
  <c r="AU812" i="1"/>
  <c r="AP813" i="1"/>
  <c r="AN808" i="1"/>
  <c r="AQ809" i="1"/>
  <c r="AJ810" i="1"/>
  <c r="AS809" i="1"/>
  <c r="AL810" i="1"/>
  <c r="AI808" i="1"/>
  <c r="AR810" i="1"/>
  <c r="AK811" i="1"/>
  <c r="AK808" i="1"/>
  <c r="AH809" i="1"/>
  <c r="AR808" i="1"/>
  <c r="AM809" i="1"/>
  <c r="AK810" i="1"/>
  <c r="AH811" i="1"/>
  <c r="AT808" i="1"/>
  <c r="AO809" i="1"/>
  <c r="AO810" i="1"/>
  <c r="AJ811" i="1"/>
  <c r="AR805" i="1"/>
  <c r="AQ789" i="1"/>
  <c r="AS788" i="1"/>
  <c r="AR786" i="1"/>
  <c r="AI785" i="1"/>
  <c r="AE785" i="1"/>
  <c r="AE786" i="1"/>
  <c r="AP777" i="1"/>
  <c r="AN777" i="1"/>
  <c r="AJ778" i="1"/>
  <c r="AU778" i="1"/>
  <c r="AE749" i="1"/>
  <c r="AE747" i="1"/>
  <c r="AP821" i="1"/>
  <c r="AU822" i="1"/>
  <c r="AN823" i="1"/>
  <c r="AT822" i="1"/>
  <c r="AP823" i="1"/>
  <c r="AI821" i="1"/>
  <c r="AU823" i="1"/>
  <c r="AL821" i="1"/>
  <c r="AE812" i="1"/>
  <c r="AJ806" i="1"/>
  <c r="AQ805" i="1"/>
  <c r="AU791" i="1"/>
  <c r="AU790" i="1"/>
  <c r="AN789" i="1"/>
  <c r="AR788" i="1"/>
  <c r="AO786" i="1"/>
  <c r="X768" i="1"/>
  <c r="AC768" i="1" s="1"/>
  <c r="AE762" i="1"/>
  <c r="AS461" i="1"/>
  <c r="AN854" i="1"/>
  <c r="AL854" i="1"/>
  <c r="AU856" i="1"/>
  <c r="AN857" i="1"/>
  <c r="AT854" i="1"/>
  <c r="AM855" i="1"/>
  <c r="AT857" i="1"/>
  <c r="AS854" i="1"/>
  <c r="AN855" i="1"/>
  <c r="AH856" i="1"/>
  <c r="AJ836" i="1"/>
  <c r="AM835" i="1"/>
  <c r="AQ834" i="1"/>
  <c r="AU833" i="1"/>
  <c r="AK821" i="1"/>
  <c r="AI806" i="1"/>
  <c r="AO805" i="1"/>
  <c r="AT791" i="1"/>
  <c r="AS790" i="1"/>
  <c r="AM789" i="1"/>
  <c r="AQ788" i="1"/>
  <c r="AL786" i="1"/>
  <c r="AM764" i="1"/>
  <c r="AK748" i="1"/>
  <c r="AP687" i="1"/>
  <c r="AQ689" i="1"/>
  <c r="AS689" i="1"/>
  <c r="AT689" i="1"/>
  <c r="AI687" i="1"/>
  <c r="AT688" i="1"/>
  <c r="AJ690" i="1"/>
  <c r="X666" i="1"/>
  <c r="AC666" i="1" s="1"/>
  <c r="X664" i="1"/>
  <c r="AC664" i="1" s="1"/>
  <c r="X665" i="1"/>
  <c r="AC665" i="1" s="1"/>
  <c r="AH648" i="1"/>
  <c r="AH589" i="1"/>
  <c r="AK588" i="1"/>
  <c r="AE585" i="1"/>
  <c r="AK561" i="1"/>
  <c r="AQ562" i="1"/>
  <c r="AU561" i="1"/>
  <c r="AJ561" i="1"/>
  <c r="AM561" i="1"/>
  <c r="AL561" i="1"/>
  <c r="AS561" i="1"/>
  <c r="AJ547" i="1"/>
  <c r="AS548" i="1"/>
  <c r="AI548" i="1"/>
  <c r="AO547" i="1"/>
  <c r="AO548" i="1"/>
  <c r="AP547" i="1"/>
  <c r="AP548" i="1"/>
  <c r="AR547" i="1"/>
  <c r="AQ548" i="1"/>
  <c r="AS547" i="1"/>
  <c r="AR548" i="1"/>
  <c r="AT547" i="1"/>
  <c r="AQ474" i="1"/>
  <c r="X20" i="2"/>
  <c r="Y20" i="2" s="1"/>
  <c r="Z20" i="2" s="1"/>
  <c r="AD20" i="2"/>
  <c r="AB20" i="2"/>
  <c r="AN778" i="1"/>
  <c r="AR777" i="1"/>
  <c r="AK778" i="1"/>
  <c r="AT777" i="1"/>
  <c r="AM778" i="1"/>
  <c r="AS778" i="1"/>
  <c r="AH769" i="1"/>
  <c r="AK768" i="1"/>
  <c r="AM767" i="1"/>
  <c r="AM766" i="1"/>
  <c r="AE756" i="1"/>
  <c r="AJ755" i="1"/>
  <c r="AL754" i="1"/>
  <c r="AP753" i="1"/>
  <c r="AO752" i="1"/>
  <c r="AL751" i="1"/>
  <c r="AP747" i="1"/>
  <c r="AU705" i="1"/>
  <c r="AM699" i="1"/>
  <c r="AM698" i="1"/>
  <c r="X627" i="1"/>
  <c r="AC627" i="1" s="1"/>
  <c r="AT546" i="1"/>
  <c r="AM544" i="1"/>
  <c r="AP544" i="1"/>
  <c r="AQ544" i="1"/>
  <c r="AR544" i="1"/>
  <c r="AH546" i="1"/>
  <c r="AO501" i="1"/>
  <c r="AS503" i="1"/>
  <c r="AM474" i="1"/>
  <c r="AQ466" i="1"/>
  <c r="AM466" i="1"/>
  <c r="AO466" i="1"/>
  <c r="AP467" i="1"/>
  <c r="AS466" i="1"/>
  <c r="AS467" i="1"/>
  <c r="AH466" i="1"/>
  <c r="AM467" i="1"/>
  <c r="AJ466" i="1"/>
  <c r="AR467" i="1"/>
  <c r="AL466" i="1"/>
  <c r="AT467" i="1"/>
  <c r="AR466" i="1"/>
  <c r="AT466" i="1"/>
  <c r="AU466" i="1"/>
  <c r="AJ444" i="1"/>
  <c r="AJ401" i="1"/>
  <c r="AL401" i="1"/>
  <c r="AM401" i="1"/>
  <c r="AU401" i="1"/>
  <c r="AO398" i="1"/>
  <c r="AS398" i="1"/>
  <c r="AJ400" i="1"/>
  <c r="AR399" i="1"/>
  <c r="X819" i="1"/>
  <c r="AC819" i="1" s="1"/>
  <c r="X809" i="1"/>
  <c r="AC809" i="1" s="1"/>
  <c r="AU796" i="1"/>
  <c r="AL792" i="1"/>
  <c r="AJ782" i="1"/>
  <c r="AL781" i="1"/>
  <c r="AR780" i="1"/>
  <c r="AU779" i="1"/>
  <c r="X780" i="1"/>
  <c r="AC780" i="1" s="1"/>
  <c r="AI776" i="1"/>
  <c r="AM775" i="1"/>
  <c r="AM774" i="1"/>
  <c r="AQ773" i="1"/>
  <c r="AH768" i="1"/>
  <c r="AJ767" i="1"/>
  <c r="AK766" i="1"/>
  <c r="AL760" i="1"/>
  <c r="AO759" i="1"/>
  <c r="AU758" i="1"/>
  <c r="AM753" i="1"/>
  <c r="AL752" i="1"/>
  <c r="AE725" i="1"/>
  <c r="AU720" i="1"/>
  <c r="AP721" i="1"/>
  <c r="AI720" i="1"/>
  <c r="AS705" i="1"/>
  <c r="AT700" i="1"/>
  <c r="AK699" i="1"/>
  <c r="AH698" i="1"/>
  <c r="AS698" i="1"/>
  <c r="AQ699" i="1"/>
  <c r="AU700" i="1"/>
  <c r="AJ698" i="1"/>
  <c r="AJ699" i="1"/>
  <c r="AO700" i="1"/>
  <c r="AE654" i="1"/>
  <c r="AE655" i="1"/>
  <c r="AP652" i="1"/>
  <c r="AI630" i="1"/>
  <c r="AR630" i="1"/>
  <c r="AJ630" i="1"/>
  <c r="AK630" i="1"/>
  <c r="AO630" i="1"/>
  <c r="AS626" i="1"/>
  <c r="AP580" i="1"/>
  <c r="X516" i="1"/>
  <c r="AC516" i="1" s="1"/>
  <c r="AL484" i="1"/>
  <c r="AN484" i="1"/>
  <c r="AQ484" i="1"/>
  <c r="AS484" i="1"/>
  <c r="AR484" i="1"/>
  <c r="AU484" i="1"/>
  <c r="AO442" i="1"/>
  <c r="AT440" i="1"/>
  <c r="AT155" i="1"/>
  <c r="AS155" i="1"/>
  <c r="AO157" i="1"/>
  <c r="AP157" i="1"/>
  <c r="AM156" i="1"/>
  <c r="AN156" i="1"/>
  <c r="AR155" i="1"/>
  <c r="AS156" i="1"/>
  <c r="AT755" i="1"/>
  <c r="AO756" i="1"/>
  <c r="AJ757" i="1"/>
  <c r="AR756" i="1"/>
  <c r="AL757" i="1"/>
  <c r="AP757" i="1"/>
  <c r="AH754" i="1"/>
  <c r="AI754" i="1"/>
  <c r="AK751" i="1"/>
  <c r="AI752" i="1"/>
  <c r="AM751" i="1"/>
  <c r="AK752" i="1"/>
  <c r="AJ753" i="1"/>
  <c r="AS751" i="1"/>
  <c r="AR752" i="1"/>
  <c r="AN753" i="1"/>
  <c r="AE731" i="1"/>
  <c r="X718" i="1"/>
  <c r="AC718" i="1" s="1"/>
  <c r="AE698" i="1"/>
  <c r="AE700" i="1"/>
  <c r="AP682" i="1"/>
  <c r="AH671" i="1"/>
  <c r="AP672" i="1"/>
  <c r="X597" i="1"/>
  <c r="AC597" i="1" s="1"/>
  <c r="X595" i="1"/>
  <c r="AC595" i="1" s="1"/>
  <c r="X596" i="1"/>
  <c r="AC596" i="1" s="1"/>
  <c r="AT562" i="1"/>
  <c r="AN548" i="1"/>
  <c r="X526" i="1"/>
  <c r="AC526" i="1" s="1"/>
  <c r="X528" i="1"/>
  <c r="AC528" i="1" s="1"/>
  <c r="X527" i="1"/>
  <c r="AC527" i="1" s="1"/>
  <c r="AL444" i="1"/>
  <c r="AJ445" i="1"/>
  <c r="AP444" i="1"/>
  <c r="AM445" i="1"/>
  <c r="AQ444" i="1"/>
  <c r="AQ445" i="1"/>
  <c r="AT444" i="1"/>
  <c r="AS445" i="1"/>
  <c r="AU445" i="1"/>
  <c r="AH445" i="1"/>
  <c r="AS444" i="1"/>
  <c r="AU444" i="1"/>
  <c r="AK445" i="1"/>
  <c r="AP406" i="1"/>
  <c r="AN800" i="1"/>
  <c r="AS799" i="1"/>
  <c r="AL800" i="1"/>
  <c r="AU799" i="1"/>
  <c r="AO800" i="1"/>
  <c r="AT800" i="1"/>
  <c r="AQ796" i="1"/>
  <c r="AT795" i="1"/>
  <c r="AJ781" i="1"/>
  <c r="AO780" i="1"/>
  <c r="AS779" i="1"/>
  <c r="AP775" i="1"/>
  <c r="AI775" i="1"/>
  <c r="AK774" i="1"/>
  <c r="AN773" i="1"/>
  <c r="AH767" i="1"/>
  <c r="AI760" i="1"/>
  <c r="AM759" i="1"/>
  <c r="AS758" i="1"/>
  <c r="AE755" i="1"/>
  <c r="AK753" i="1"/>
  <c r="AP751" i="1"/>
  <c r="AQ743" i="1"/>
  <c r="AI735" i="1"/>
  <c r="AT735" i="1"/>
  <c r="AU735" i="1"/>
  <c r="X731" i="1"/>
  <c r="AC731" i="1" s="1"/>
  <c r="X726" i="1"/>
  <c r="AC726" i="1" s="1"/>
  <c r="AP700" i="1"/>
  <c r="AH699" i="1"/>
  <c r="X644" i="1"/>
  <c r="AC644" i="1" s="1"/>
  <c r="AJ611" i="1"/>
  <c r="AM610" i="1"/>
  <c r="AP609" i="1"/>
  <c r="AU610" i="1"/>
  <c r="AR609" i="1"/>
  <c r="AT609" i="1"/>
  <c r="AK612" i="1"/>
  <c r="AI611" i="1"/>
  <c r="AP611" i="1"/>
  <c r="AM580" i="1"/>
  <c r="AP562" i="1"/>
  <c r="AI556" i="1"/>
  <c r="AU556" i="1"/>
  <c r="AL556" i="1"/>
  <c r="AQ556" i="1"/>
  <c r="AR556" i="1"/>
  <c r="AT556" i="1"/>
  <c r="AM548" i="1"/>
  <c r="AI516" i="1"/>
  <c r="AQ515" i="1"/>
  <c r="AR515" i="1"/>
  <c r="AH506" i="1"/>
  <c r="AS333" i="1"/>
  <c r="AM334" i="1"/>
  <c r="AK333" i="1"/>
  <c r="AR333" i="1"/>
  <c r="AE263" i="1"/>
  <c r="AE262" i="1"/>
  <c r="AE774" i="1"/>
  <c r="AH766" i="1"/>
  <c r="AU757" i="1"/>
  <c r="AI753" i="1"/>
  <c r="AE752" i="1"/>
  <c r="AR705" i="1"/>
  <c r="AJ705" i="1"/>
  <c r="AN705" i="1"/>
  <c r="AO705" i="1"/>
  <c r="AP705" i="1"/>
  <c r="AQ705" i="1"/>
  <c r="AK681" i="1"/>
  <c r="AE672" i="1"/>
  <c r="AE663" i="1"/>
  <c r="AU644" i="1"/>
  <c r="AM562" i="1"/>
  <c r="AK548" i="1"/>
  <c r="AO529" i="1"/>
  <c r="AH508" i="1"/>
  <c r="AQ508" i="1"/>
  <c r="AS508" i="1"/>
  <c r="AL508" i="1"/>
  <c r="AL509" i="1"/>
  <c r="AH510" i="1"/>
  <c r="AJ510" i="1"/>
  <c r="AL510" i="1"/>
  <c r="AQ509" i="1"/>
  <c r="AK499" i="1"/>
  <c r="AO500" i="1"/>
  <c r="AM499" i="1"/>
  <c r="AR500" i="1"/>
  <c r="AT499" i="1"/>
  <c r="AT500" i="1"/>
  <c r="AH499" i="1"/>
  <c r="AS500" i="1"/>
  <c r="AL499" i="1"/>
  <c r="AQ499" i="1"/>
  <c r="AH500" i="1"/>
  <c r="AN792" i="1"/>
  <c r="AO793" i="1"/>
  <c r="AI794" i="1"/>
  <c r="AR796" i="1"/>
  <c r="AR793" i="1"/>
  <c r="AK794" i="1"/>
  <c r="AT796" i="1"/>
  <c r="AH792" i="1"/>
  <c r="AQ794" i="1"/>
  <c r="AJ795" i="1"/>
  <c r="AH781" i="1"/>
  <c r="AL780" i="1"/>
  <c r="AQ779" i="1"/>
  <c r="AT778" i="1"/>
  <c r="AN766" i="1"/>
  <c r="AR766" i="1"/>
  <c r="AL767" i="1"/>
  <c r="AU769" i="1"/>
  <c r="AT766" i="1"/>
  <c r="AN767" i="1"/>
  <c r="AI768" i="1"/>
  <c r="AS767" i="1"/>
  <c r="AM768" i="1"/>
  <c r="AI769" i="1"/>
  <c r="AP759" i="1"/>
  <c r="AK759" i="1"/>
  <c r="AQ758" i="1"/>
  <c r="AT757" i="1"/>
  <c r="X747" i="1"/>
  <c r="AC747" i="1" s="1"/>
  <c r="AR744" i="1"/>
  <c r="AL700" i="1"/>
  <c r="AP696" i="1"/>
  <c r="X695" i="1"/>
  <c r="AC695" i="1" s="1"/>
  <c r="AH688" i="1"/>
  <c r="AT661" i="1"/>
  <c r="AL646" i="1"/>
  <c r="AT644" i="1"/>
  <c r="AO596" i="1"/>
  <c r="AR596" i="1"/>
  <c r="AR595" i="1"/>
  <c r="AJ597" i="1"/>
  <c r="AJ593" i="1"/>
  <c r="AK582" i="1"/>
  <c r="AH583" i="1"/>
  <c r="AJ583" i="1"/>
  <c r="AM583" i="1"/>
  <c r="AR583" i="1"/>
  <c r="AS582" i="1"/>
  <c r="AT581" i="1"/>
  <c r="AL562" i="1"/>
  <c r="AH548" i="1"/>
  <c r="X431" i="1"/>
  <c r="AC431" i="1" s="1"/>
  <c r="X303" i="1"/>
  <c r="AC303" i="1" s="1"/>
  <c r="X304" i="1"/>
  <c r="AC304" i="1" s="1"/>
  <c r="AE650" i="1"/>
  <c r="AE648" i="1"/>
  <c r="AQ614" i="1"/>
  <c r="AE596" i="1"/>
  <c r="AS590" i="1"/>
  <c r="AE583" i="1"/>
  <c r="AE582" i="1"/>
  <c r="AE537" i="1"/>
  <c r="AT527" i="1"/>
  <c r="AH529" i="1"/>
  <c r="AI529" i="1"/>
  <c r="AI526" i="1"/>
  <c r="AJ529" i="1"/>
  <c r="AJ526" i="1"/>
  <c r="AL529" i="1"/>
  <c r="AK528" i="1"/>
  <c r="AO528" i="1"/>
  <c r="AQ528" i="1"/>
  <c r="AE497" i="1"/>
  <c r="X723" i="1"/>
  <c r="AC723" i="1" s="1"/>
  <c r="AE715" i="1"/>
  <c r="AI703" i="1"/>
  <c r="X699" i="1"/>
  <c r="AC699" i="1" s="1"/>
  <c r="X698" i="1"/>
  <c r="AC698" i="1" s="1"/>
  <c r="AR661" i="1"/>
  <c r="AO661" i="1"/>
  <c r="AI661" i="1"/>
  <c r="AJ661" i="1"/>
  <c r="AK661" i="1"/>
  <c r="AL661" i="1"/>
  <c r="AM661" i="1"/>
  <c r="AN661" i="1"/>
  <c r="AQ661" i="1"/>
  <c r="AU661" i="1"/>
  <c r="AM645" i="1"/>
  <c r="AP645" i="1"/>
  <c r="X550" i="1"/>
  <c r="AC550" i="1" s="1"/>
  <c r="AE494" i="1"/>
  <c r="AE496" i="1"/>
  <c r="AH490" i="1"/>
  <c r="AO492" i="1"/>
  <c r="AS475" i="1"/>
  <c r="AU473" i="1"/>
  <c r="AP851" i="1"/>
  <c r="AN798" i="1"/>
  <c r="AK797" i="1"/>
  <c r="AM797" i="1"/>
  <c r="AR797" i="1"/>
  <c r="AK798" i="1"/>
  <c r="AJ796" i="1"/>
  <c r="AN795" i="1"/>
  <c r="AS794" i="1"/>
  <c r="AU793" i="1"/>
  <c r="AP785" i="1"/>
  <c r="AR783" i="1"/>
  <c r="AI780" i="1"/>
  <c r="AM779" i="1"/>
  <c r="AO778" i="1"/>
  <c r="AQ777" i="1"/>
  <c r="AR769" i="1"/>
  <c r="AH759" i="1"/>
  <c r="AL758" i="1"/>
  <c r="AQ757" i="1"/>
  <c r="AT756" i="1"/>
  <c r="AS746" i="1"/>
  <c r="AR745" i="1"/>
  <c r="AJ744" i="1"/>
  <c r="AT741" i="1"/>
  <c r="AI740" i="1"/>
  <c r="AL729" i="1"/>
  <c r="AI726" i="1"/>
  <c r="X720" i="1"/>
  <c r="AC720" i="1" s="1"/>
  <c r="X673" i="1"/>
  <c r="AC673" i="1" s="1"/>
  <c r="AS610" i="1"/>
  <c r="AN560" i="1"/>
  <c r="AT560" i="1"/>
  <c r="AK560" i="1"/>
  <c r="AM560" i="1"/>
  <c r="AH560" i="1"/>
  <c r="AI560" i="1"/>
  <c r="AL560" i="1"/>
  <c r="AP560" i="1"/>
  <c r="AQ560" i="1"/>
  <c r="AS560" i="1"/>
  <c r="AU560" i="1"/>
  <c r="AK542" i="1"/>
  <c r="AJ477" i="1"/>
  <c r="AP477" i="1"/>
  <c r="AN476" i="1"/>
  <c r="AI467" i="1"/>
  <c r="AJ451" i="1"/>
  <c r="AO448" i="1"/>
  <c r="AU451" i="1"/>
  <c r="AP450" i="1"/>
  <c r="AS450" i="1"/>
  <c r="AL447" i="1"/>
  <c r="AM402" i="1"/>
  <c r="AP400" i="1"/>
  <c r="AQ783" i="1"/>
  <c r="AH780" i="1"/>
  <c r="AL778" i="1"/>
  <c r="AO777" i="1"/>
  <c r="AN774" i="1"/>
  <c r="AU773" i="1"/>
  <c r="AQ774" i="1"/>
  <c r="AJ775" i="1"/>
  <c r="AS774" i="1"/>
  <c r="AL775" i="1"/>
  <c r="AH773" i="1"/>
  <c r="AQ775" i="1"/>
  <c r="AJ776" i="1"/>
  <c r="AQ769" i="1"/>
  <c r="AO757" i="1"/>
  <c r="AS756" i="1"/>
  <c r="AU755" i="1"/>
  <c r="X751" i="1"/>
  <c r="AC751" i="1" s="1"/>
  <c r="AR746" i="1"/>
  <c r="AO745" i="1"/>
  <c r="AI744" i="1"/>
  <c r="AR741" i="1"/>
  <c r="AH737" i="1"/>
  <c r="AM738" i="1"/>
  <c r="AQ738" i="1"/>
  <c r="X736" i="1"/>
  <c r="AC736" i="1" s="1"/>
  <c r="X735" i="1"/>
  <c r="AC735" i="1" s="1"/>
  <c r="AH733" i="1"/>
  <c r="AE710" i="1"/>
  <c r="AE707" i="1"/>
  <c r="AU697" i="1"/>
  <c r="X679" i="1"/>
  <c r="AC679" i="1" s="1"/>
  <c r="AP654" i="1"/>
  <c r="AM653" i="1"/>
  <c r="AI639" i="1"/>
  <c r="AQ639" i="1"/>
  <c r="AU639" i="1"/>
  <c r="AP638" i="1"/>
  <c r="AU638" i="1"/>
  <c r="AT627" i="1"/>
  <c r="X622" i="1"/>
  <c r="AC622" i="1" s="1"/>
  <c r="AM599" i="1"/>
  <c r="AT600" i="1"/>
  <c r="AT601" i="1"/>
  <c r="AQ599" i="1"/>
  <c r="AT599" i="1"/>
  <c r="AH599" i="1"/>
  <c r="AU600" i="1"/>
  <c r="AL599" i="1"/>
  <c r="AS599" i="1"/>
  <c r="AH601" i="1"/>
  <c r="AK601" i="1"/>
  <c r="AJ549" i="1"/>
  <c r="AU500" i="1"/>
  <c r="AP466" i="1"/>
  <c r="AE398" i="1"/>
  <c r="AP763" i="1"/>
  <c r="AN757" i="1"/>
  <c r="AQ756" i="1"/>
  <c r="AS755" i="1"/>
  <c r="AU754" i="1"/>
  <c r="AO746" i="1"/>
  <c r="AM745" i="1"/>
  <c r="AL740" i="1"/>
  <c r="AI743" i="1"/>
  <c r="AP743" i="1"/>
  <c r="AR743" i="1"/>
  <c r="AM742" i="1"/>
  <c r="AE734" i="1"/>
  <c r="AP726" i="1"/>
  <c r="AI727" i="1"/>
  <c r="AI728" i="1"/>
  <c r="AL728" i="1"/>
  <c r="AK697" i="1"/>
  <c r="AO694" i="1"/>
  <c r="X683" i="1"/>
  <c r="AC683" i="1" s="1"/>
  <c r="AQ672" i="1"/>
  <c r="AU668" i="1"/>
  <c r="AM655" i="1"/>
  <c r="AK606" i="1"/>
  <c r="AQ606" i="1"/>
  <c r="AR597" i="1"/>
  <c r="AH558" i="1"/>
  <c r="AQ559" i="1"/>
  <c r="AU559" i="1"/>
  <c r="AH542" i="1"/>
  <c r="AN542" i="1"/>
  <c r="AT543" i="1"/>
  <c r="AU543" i="1"/>
  <c r="AQ500" i="1"/>
  <c r="AE476" i="1"/>
  <c r="AE477" i="1"/>
  <c r="AE474" i="1"/>
  <c r="AE462" i="1"/>
  <c r="AT423" i="1"/>
  <c r="AQ407" i="1"/>
  <c r="AM757" i="1"/>
  <c r="AM756" i="1"/>
  <c r="AR755" i="1"/>
  <c r="AT754" i="1"/>
  <c r="AK744" i="1"/>
  <c r="AN745" i="1"/>
  <c r="AL746" i="1"/>
  <c r="AQ744" i="1"/>
  <c r="AT745" i="1"/>
  <c r="AT746" i="1"/>
  <c r="AE741" i="1"/>
  <c r="AJ697" i="1"/>
  <c r="AN694" i="1"/>
  <c r="AO672" i="1"/>
  <c r="AU568" i="1"/>
  <c r="AK549" i="1"/>
  <c r="AL551" i="1"/>
  <c r="AH551" i="1"/>
  <c r="AU550" i="1"/>
  <c r="AH549" i="1"/>
  <c r="AI551" i="1"/>
  <c r="AK551" i="1"/>
  <c r="AM551" i="1"/>
  <c r="AP551" i="1"/>
  <c r="AQ551" i="1"/>
  <c r="AR551" i="1"/>
  <c r="AP550" i="1"/>
  <c r="AS551" i="1"/>
  <c r="AS550" i="1"/>
  <c r="AT550" i="1"/>
  <c r="AM500" i="1"/>
  <c r="AI437" i="1"/>
  <c r="AK437" i="1"/>
  <c r="AL437" i="1"/>
  <c r="AM437" i="1"/>
  <c r="AI443" i="1"/>
  <c r="AR443" i="1"/>
  <c r="AI442" i="1"/>
  <c r="AU440" i="1"/>
  <c r="AR439" i="1"/>
  <c r="AH442" i="1"/>
  <c r="AJ442" i="1"/>
  <c r="AK442" i="1"/>
  <c r="AL441" i="1"/>
  <c r="AS442" i="1"/>
  <c r="AO441" i="1"/>
  <c r="AP441" i="1"/>
  <c r="AQ441" i="1"/>
  <c r="AS441" i="1"/>
  <c r="AH438" i="1"/>
  <c r="AL443" i="1"/>
  <c r="AI438" i="1"/>
  <c r="AL440" i="1"/>
  <c r="AN780" i="1"/>
  <c r="AT780" i="1"/>
  <c r="AM781" i="1"/>
  <c r="AT783" i="1"/>
  <c r="AH779" i="1"/>
  <c r="AO781" i="1"/>
  <c r="AI782" i="1"/>
  <c r="AL779" i="1"/>
  <c r="AT781" i="1"/>
  <c r="AM782" i="1"/>
  <c r="AH783" i="1"/>
  <c r="AH778" i="1"/>
  <c r="AL777" i="1"/>
  <c r="AN769" i="1"/>
  <c r="AS768" i="1"/>
  <c r="X766" i="1"/>
  <c r="AC766" i="1" s="1"/>
  <c r="X767" i="1"/>
  <c r="AC767" i="1" s="1"/>
  <c r="AN758" i="1"/>
  <c r="AR759" i="1"/>
  <c r="AK760" i="1"/>
  <c r="AT759" i="1"/>
  <c r="AM760" i="1"/>
  <c r="AI758" i="1"/>
  <c r="AS760" i="1"/>
  <c r="AK757" i="1"/>
  <c r="AL756" i="1"/>
  <c r="AO755" i="1"/>
  <c r="AS754" i="1"/>
  <c r="AU751" i="1"/>
  <c r="AK746" i="1"/>
  <c r="AJ745" i="1"/>
  <c r="AI741" i="1"/>
  <c r="AM729" i="1"/>
  <c r="AQ729" i="1"/>
  <c r="AR729" i="1"/>
  <c r="AP727" i="1"/>
  <c r="AL713" i="1"/>
  <c r="AI697" i="1"/>
  <c r="AQ696" i="1"/>
  <c r="AL697" i="1"/>
  <c r="AJ696" i="1"/>
  <c r="AR696" i="1"/>
  <c r="X684" i="1"/>
  <c r="AC684" i="1" s="1"/>
  <c r="X686" i="1"/>
  <c r="AC686" i="1" s="1"/>
  <c r="AR672" i="1"/>
  <c r="X653" i="1"/>
  <c r="AC653" i="1" s="1"/>
  <c r="X652" i="1"/>
  <c r="AC652" i="1" s="1"/>
  <c r="AM597" i="1"/>
  <c r="AM579" i="1"/>
  <c r="AL580" i="1"/>
  <c r="AL581" i="1"/>
  <c r="AI579" i="1"/>
  <c r="AQ580" i="1"/>
  <c r="AS580" i="1"/>
  <c r="AH579" i="1"/>
  <c r="AK579" i="1"/>
  <c r="AQ579" i="1"/>
  <c r="AU579" i="1"/>
  <c r="AH581" i="1"/>
  <c r="X512" i="1"/>
  <c r="AC512" i="1" s="1"/>
  <c r="X513" i="1"/>
  <c r="AC513" i="1" s="1"/>
  <c r="AO509" i="1"/>
  <c r="AT507" i="1"/>
  <c r="AK500" i="1"/>
  <c r="X493" i="1"/>
  <c r="AC493" i="1" s="1"/>
  <c r="AM393" i="1"/>
  <c r="AN394" i="1"/>
  <c r="AK393" i="1"/>
  <c r="AR394" i="1"/>
  <c r="AT393" i="1"/>
  <c r="AO393" i="1"/>
  <c r="AJ394" i="1"/>
  <c r="AK568" i="1"/>
  <c r="AH568" i="1"/>
  <c r="AI568" i="1"/>
  <c r="AJ568" i="1"/>
  <c r="AO405" i="1"/>
  <c r="AM405" i="1"/>
  <c r="AI406" i="1"/>
  <c r="AI405" i="1"/>
  <c r="AJ405" i="1"/>
  <c r="AL405" i="1"/>
  <c r="AJ406" i="1"/>
  <c r="AQ405" i="1"/>
  <c r="AL406" i="1"/>
  <c r="AI407" i="1"/>
  <c r="AT405" i="1"/>
  <c r="AT406" i="1"/>
  <c r="AR407" i="1"/>
  <c r="AU405" i="1"/>
  <c r="AU406" i="1"/>
  <c r="AT407" i="1"/>
  <c r="AJ407" i="1"/>
  <c r="AK407" i="1"/>
  <c r="AH406" i="1"/>
  <c r="AL407" i="1"/>
  <c r="AK406" i="1"/>
  <c r="AM407" i="1"/>
  <c r="AM406" i="1"/>
  <c r="AO407" i="1"/>
  <c r="AN406" i="1"/>
  <c r="AP407" i="1"/>
  <c r="AK405" i="1"/>
  <c r="AR406" i="1"/>
  <c r="AU407" i="1"/>
  <c r="AP405" i="1"/>
  <c r="AS406" i="1"/>
  <c r="AR405" i="1"/>
  <c r="AP855" i="1"/>
  <c r="AN838" i="1"/>
  <c r="AN824" i="1"/>
  <c r="AN822" i="1"/>
  <c r="AK817" i="1"/>
  <c r="AP801" i="1"/>
  <c r="AM801" i="1"/>
  <c r="AM761" i="1"/>
  <c r="X745" i="1"/>
  <c r="AC745" i="1" s="1"/>
  <c r="AU741" i="1"/>
  <c r="AU733" i="1"/>
  <c r="AU726" i="1"/>
  <c r="AO691" i="1"/>
  <c r="AE688" i="1"/>
  <c r="X687" i="1"/>
  <c r="AC687" i="1" s="1"/>
  <c r="AL683" i="1"/>
  <c r="X628" i="1"/>
  <c r="AC628" i="1" s="1"/>
  <c r="AH620" i="1"/>
  <c r="AE614" i="1"/>
  <c r="AO609" i="1"/>
  <c r="AH605" i="1"/>
  <c r="AI605" i="1"/>
  <c r="AM605" i="1"/>
  <c r="AS605" i="1"/>
  <c r="AO599" i="1"/>
  <c r="AE578" i="1"/>
  <c r="AE577" i="1"/>
  <c r="AT565" i="1"/>
  <c r="AU562" i="1"/>
  <c r="AE533" i="1"/>
  <c r="AT523" i="1"/>
  <c r="AU520" i="1"/>
  <c r="AT519" i="1"/>
  <c r="AN518" i="1"/>
  <c r="AN514" i="1"/>
  <c r="AE492" i="1"/>
  <c r="AP487" i="1"/>
  <c r="AP470" i="1"/>
  <c r="AJ469" i="1"/>
  <c r="AP468" i="1"/>
  <c r="AP469" i="1"/>
  <c r="AT470" i="1"/>
  <c r="AS468" i="1"/>
  <c r="AT469" i="1"/>
  <c r="AE458" i="1"/>
  <c r="AQ431" i="1"/>
  <c r="AU422" i="1"/>
  <c r="AE420" i="1"/>
  <c r="AK417" i="1"/>
  <c r="X408" i="1"/>
  <c r="AC408" i="1" s="1"/>
  <c r="AK397" i="1"/>
  <c r="AJ396" i="1"/>
  <c r="AO397" i="1"/>
  <c r="AK396" i="1"/>
  <c r="AT397" i="1"/>
  <c r="AH388" i="1"/>
  <c r="AK322" i="1"/>
  <c r="AM322" i="1"/>
  <c r="AS322" i="1"/>
  <c r="AU322" i="1"/>
  <c r="AP321" i="1"/>
  <c r="AQ321" i="1"/>
  <c r="AR321" i="1"/>
  <c r="AN323" i="1"/>
  <c r="AO323" i="1"/>
  <c r="AS633" i="1"/>
  <c r="AE621" i="1"/>
  <c r="AU597" i="1"/>
  <c r="AE576" i="1"/>
  <c r="X547" i="1"/>
  <c r="AC547" i="1" s="1"/>
  <c r="AJ505" i="1"/>
  <c r="AI504" i="1"/>
  <c r="AK504" i="1"/>
  <c r="AO504" i="1"/>
  <c r="AU501" i="1"/>
  <c r="X475" i="1"/>
  <c r="AC475" i="1" s="1"/>
  <c r="AU471" i="1"/>
  <c r="X466" i="1"/>
  <c r="AC466" i="1" s="1"/>
  <c r="X467" i="1"/>
  <c r="AC467" i="1" s="1"/>
  <c r="AE454" i="1"/>
  <c r="AE453" i="1"/>
  <c r="AH447" i="1"/>
  <c r="AN448" i="1"/>
  <c r="AO449" i="1"/>
  <c r="AU448" i="1"/>
  <c r="AK447" i="1"/>
  <c r="AI451" i="1"/>
  <c r="AT447" i="1"/>
  <c r="AM451" i="1"/>
  <c r="AJ449" i="1"/>
  <c r="AL449" i="1"/>
  <c r="AQ448" i="1"/>
  <c r="AR448" i="1"/>
  <c r="AT451" i="1"/>
  <c r="AK444" i="1"/>
  <c r="AE435" i="1"/>
  <c r="AM425" i="1"/>
  <c r="AR422" i="1"/>
  <c r="AN378" i="1"/>
  <c r="AT377" i="1"/>
  <c r="AR376" i="1"/>
  <c r="AK378" i="1"/>
  <c r="AO378" i="1"/>
  <c r="AK377" i="1"/>
  <c r="AP365" i="1"/>
  <c r="AI365" i="1"/>
  <c r="AE363" i="1"/>
  <c r="AE364" i="1"/>
  <c r="AE636" i="1"/>
  <c r="AR631" i="1"/>
  <c r="AL625" i="1"/>
  <c r="AR599" i="1"/>
  <c r="AE597" i="1"/>
  <c r="AK587" i="1"/>
  <c r="AJ587" i="1"/>
  <c r="AE523" i="1"/>
  <c r="AH514" i="1"/>
  <c r="AJ514" i="1"/>
  <c r="AO514" i="1"/>
  <c r="AQ501" i="1"/>
  <c r="AE485" i="1"/>
  <c r="AE489" i="1"/>
  <c r="AR471" i="1"/>
  <c r="AJ460" i="1"/>
  <c r="AE408" i="1"/>
  <c r="AP797" i="1"/>
  <c r="AO734" i="1"/>
  <c r="AJ733" i="1"/>
  <c r="X716" i="1"/>
  <c r="AC716" i="1" s="1"/>
  <c r="AO699" i="1"/>
  <c r="AN692" i="1"/>
  <c r="AI691" i="1"/>
  <c r="AN681" i="1"/>
  <c r="AK653" i="1"/>
  <c r="AO637" i="1"/>
  <c r="X592" i="1"/>
  <c r="AC592" i="1" s="1"/>
  <c r="AH582" i="1"/>
  <c r="AT582" i="1"/>
  <c r="AO582" i="1"/>
  <c r="AQ583" i="1"/>
  <c r="AR582" i="1"/>
  <c r="X559" i="1"/>
  <c r="AC559" i="1" s="1"/>
  <c r="AO521" i="1"/>
  <c r="AM520" i="1"/>
  <c r="AK519" i="1"/>
  <c r="AK506" i="1"/>
  <c r="AS501" i="1"/>
  <c r="AT502" i="1"/>
  <c r="AL497" i="1"/>
  <c r="AM471" i="1"/>
  <c r="AH470" i="1"/>
  <c r="AL450" i="1"/>
  <c r="X445" i="1"/>
  <c r="AC445" i="1" s="1"/>
  <c r="X444" i="1"/>
  <c r="AC444" i="1" s="1"/>
  <c r="X443" i="1"/>
  <c r="AC443" i="1" s="1"/>
  <c r="AN420" i="1"/>
  <c r="AE396" i="1"/>
  <c r="AO389" i="1"/>
  <c r="X207" i="1"/>
  <c r="AC207" i="1" s="1"/>
  <c r="X202" i="1"/>
  <c r="AC202" i="1" s="1"/>
  <c r="AM189" i="1"/>
  <c r="AH189" i="1"/>
  <c r="AH190" i="1"/>
  <c r="AJ191" i="1"/>
  <c r="AJ193" i="1"/>
  <c r="AI189" i="1"/>
  <c r="AJ190" i="1"/>
  <c r="AK191" i="1"/>
  <c r="AH192" i="1"/>
  <c r="AK193" i="1"/>
  <c r="AT189" i="1"/>
  <c r="AT190" i="1"/>
  <c r="AR191" i="1"/>
  <c r="AM192" i="1"/>
  <c r="AI193" i="1"/>
  <c r="AQ193" i="1"/>
  <c r="AJ189" i="1"/>
  <c r="AU190" i="1"/>
  <c r="AU189" i="1"/>
  <c r="AR193" i="1"/>
  <c r="AT193" i="1"/>
  <c r="AN191" i="1"/>
  <c r="AL192" i="1"/>
  <c r="AQ189" i="1"/>
  <c r="AR189" i="1"/>
  <c r="AI192" i="1"/>
  <c r="AJ192" i="1"/>
  <c r="AK192" i="1"/>
  <c r="AN192" i="1"/>
  <c r="AL191" i="1"/>
  <c r="AS192" i="1"/>
  <c r="AP191" i="1"/>
  <c r="AQ191" i="1"/>
  <c r="AS191" i="1"/>
  <c r="AT191" i="1"/>
  <c r="AL190" i="1"/>
  <c r="AU191" i="1"/>
  <c r="AM190" i="1"/>
  <c r="AN190" i="1"/>
  <c r="AR190" i="1"/>
  <c r="X694" i="1"/>
  <c r="AC694" i="1" s="1"/>
  <c r="X678" i="1"/>
  <c r="AC678" i="1" s="1"/>
  <c r="AE664" i="1"/>
  <c r="AJ650" i="1"/>
  <c r="AN653" i="1"/>
  <c r="AJ631" i="1"/>
  <c r="AL628" i="1"/>
  <c r="AE608" i="1"/>
  <c r="AL554" i="1"/>
  <c r="AI554" i="1"/>
  <c r="AS553" i="1"/>
  <c r="X549" i="1"/>
  <c r="AC549" i="1" s="1"/>
  <c r="AE542" i="1"/>
  <c r="X543" i="1"/>
  <c r="AC543" i="1" s="1"/>
  <c r="AL521" i="1"/>
  <c r="AL520" i="1"/>
  <c r="AI519" i="1"/>
  <c r="AS520" i="1"/>
  <c r="AS521" i="1"/>
  <c r="AK518" i="1"/>
  <c r="AP519" i="1"/>
  <c r="AN520" i="1"/>
  <c r="AM521" i="1"/>
  <c r="AI515" i="1"/>
  <c r="AH516" i="1"/>
  <c r="AJ515" i="1"/>
  <c r="AL516" i="1"/>
  <c r="AE503" i="1"/>
  <c r="X490" i="1"/>
  <c r="AC490" i="1" s="1"/>
  <c r="AM476" i="1"/>
  <c r="AP475" i="1"/>
  <c r="AO478" i="1"/>
  <c r="AS474" i="1"/>
  <c r="X474" i="1"/>
  <c r="AC474" i="1" s="1"/>
  <c r="AL471" i="1"/>
  <c r="AK462" i="1"/>
  <c r="AH450" i="1"/>
  <c r="AE406" i="1"/>
  <c r="AE407" i="1"/>
  <c r="AI403" i="1"/>
  <c r="AJ404" i="1"/>
  <c r="AL404" i="1"/>
  <c r="AI404" i="1"/>
  <c r="AL403" i="1"/>
  <c r="AO403" i="1"/>
  <c r="AP403" i="1"/>
  <c r="AQ403" i="1"/>
  <c r="AN858" i="1"/>
  <c r="AH839" i="1"/>
  <c r="AM838" i="1"/>
  <c r="AT837" i="1"/>
  <c r="AQ828" i="1"/>
  <c r="AH826" i="1"/>
  <c r="AN825" i="1"/>
  <c r="AU824" i="1"/>
  <c r="AH823" i="1"/>
  <c r="AM822" i="1"/>
  <c r="AT821" i="1"/>
  <c r="AS818" i="1"/>
  <c r="AH804" i="1"/>
  <c r="AN803" i="1"/>
  <c r="AU802" i="1"/>
  <c r="AN802" i="1"/>
  <c r="AP781" i="1"/>
  <c r="AE772" i="1"/>
  <c r="AP767" i="1"/>
  <c r="AU762" i="1"/>
  <c r="X755" i="1"/>
  <c r="AC755" i="1" s="1"/>
  <c r="X741" i="1"/>
  <c r="AC741" i="1" s="1"/>
  <c r="AM737" i="1"/>
  <c r="AM734" i="1"/>
  <c r="AN720" i="1"/>
  <c r="AS714" i="1"/>
  <c r="AP713" i="1"/>
  <c r="AK709" i="1"/>
  <c r="X708" i="1"/>
  <c r="AC708" i="1" s="1"/>
  <c r="AK701" i="1"/>
  <c r="AM703" i="1"/>
  <c r="AL692" i="1"/>
  <c r="AL681" i="1"/>
  <c r="AE653" i="1"/>
  <c r="AQ643" i="1"/>
  <c r="AE631" i="1"/>
  <c r="AE620" i="1"/>
  <c r="AO621" i="1"/>
  <c r="X623" i="1"/>
  <c r="AC623" i="1" s="1"/>
  <c r="AE595" i="1"/>
  <c r="AP583" i="1"/>
  <c r="AE573" i="1"/>
  <c r="AE564" i="1"/>
  <c r="AS544" i="1"/>
  <c r="AL526" i="1"/>
  <c r="AQ527" i="1"/>
  <c r="AU528" i="1"/>
  <c r="AH526" i="1"/>
  <c r="AM528" i="1"/>
  <c r="AM529" i="1"/>
  <c r="AP528" i="1"/>
  <c r="AP529" i="1"/>
  <c r="AQ524" i="1"/>
  <c r="AJ521" i="1"/>
  <c r="AK520" i="1"/>
  <c r="AH519" i="1"/>
  <c r="AE515" i="1"/>
  <c r="AH505" i="1"/>
  <c r="AO502" i="1"/>
  <c r="X459" i="1"/>
  <c r="AC459" i="1" s="1"/>
  <c r="AU418" i="1"/>
  <c r="AK398" i="1"/>
  <c r="AS400" i="1"/>
  <c r="AM399" i="1"/>
  <c r="AP401" i="1"/>
  <c r="AH400" i="1"/>
  <c r="AR401" i="1"/>
  <c r="AO400" i="1"/>
  <c r="AR400" i="1"/>
  <c r="AT398" i="1"/>
  <c r="AU398" i="1"/>
  <c r="AI402" i="1"/>
  <c r="AQ399" i="1"/>
  <c r="AN402" i="1"/>
  <c r="AJ209" i="1"/>
  <c r="AL207" i="1"/>
  <c r="AU193" i="1"/>
  <c r="AM733" i="1"/>
  <c r="AQ733" i="1"/>
  <c r="AU734" i="1"/>
  <c r="AR714" i="1"/>
  <c r="AE703" i="1"/>
  <c r="AE651" i="1"/>
  <c r="X647" i="1"/>
  <c r="AC647" i="1" s="1"/>
  <c r="AI628" i="1"/>
  <c r="AH617" i="1"/>
  <c r="AP614" i="1"/>
  <c r="X563" i="1"/>
  <c r="AC563" i="1" s="1"/>
  <c r="X561" i="1"/>
  <c r="AC561" i="1" s="1"/>
  <c r="AU541" i="1"/>
  <c r="AE526" i="1"/>
  <c r="AP524" i="1"/>
  <c r="AI521" i="1"/>
  <c r="AO516" i="1"/>
  <c r="AN502" i="1"/>
  <c r="X500" i="1"/>
  <c r="AC500" i="1" s="1"/>
  <c r="X487" i="1"/>
  <c r="AC487" i="1" s="1"/>
  <c r="X435" i="1"/>
  <c r="AC435" i="1" s="1"/>
  <c r="AU426" i="1"/>
  <c r="AI388" i="1"/>
  <c r="AI389" i="1"/>
  <c r="AP388" i="1"/>
  <c r="AR389" i="1"/>
  <c r="AR388" i="1"/>
  <c r="AS389" i="1"/>
  <c r="AS388" i="1"/>
  <c r="AT389" i="1"/>
  <c r="AT388" i="1"/>
  <c r="AU389" i="1"/>
  <c r="AU388" i="1"/>
  <c r="AP358" i="1"/>
  <c r="AU361" i="1"/>
  <c r="AK360" i="1"/>
  <c r="AU360" i="1"/>
  <c r="AH362" i="1"/>
  <c r="AN362" i="1"/>
  <c r="AL357" i="1"/>
  <c r="AR357" i="1"/>
  <c r="AI208" i="1"/>
  <c r="AQ204" i="1"/>
  <c r="AS203" i="1"/>
  <c r="AU203" i="1"/>
  <c r="AJ197" i="1"/>
  <c r="AH643" i="1"/>
  <c r="AN645" i="1"/>
  <c r="AR636" i="1"/>
  <c r="AM628" i="1"/>
  <c r="AE594" i="1"/>
  <c r="X588" i="1"/>
  <c r="AC588" i="1" s="1"/>
  <c r="X590" i="1"/>
  <c r="AC590" i="1" s="1"/>
  <c r="AS541" i="1"/>
  <c r="AE534" i="1"/>
  <c r="AM502" i="1"/>
  <c r="AS472" i="1"/>
  <c r="AM427" i="1"/>
  <c r="AP427" i="1"/>
  <c r="AK428" i="1"/>
  <c r="AL430" i="1"/>
  <c r="AJ432" i="1"/>
  <c r="AK432" i="1"/>
  <c r="AL432" i="1"/>
  <c r="AS426" i="1"/>
  <c r="AI420" i="1"/>
  <c r="AM418" i="1"/>
  <c r="AR419" i="1"/>
  <c r="AE400" i="1"/>
  <c r="AH713" i="1"/>
  <c r="AJ681" i="1"/>
  <c r="AE675" i="1"/>
  <c r="AK647" i="1"/>
  <c r="AM573" i="1"/>
  <c r="AE529" i="1"/>
  <c r="AP521" i="1"/>
  <c r="AH512" i="1"/>
  <c r="AU512" i="1"/>
  <c r="AT503" i="1"/>
  <c r="AH502" i="1"/>
  <c r="AU420" i="1"/>
  <c r="AI423" i="1"/>
  <c r="AJ424" i="1"/>
  <c r="AO425" i="1"/>
  <c r="AJ423" i="1"/>
  <c r="AL424" i="1"/>
  <c r="AQ425" i="1"/>
  <c r="AH422" i="1"/>
  <c r="AK423" i="1"/>
  <c r="AM424" i="1"/>
  <c r="AT425" i="1"/>
  <c r="AE422" i="1"/>
  <c r="AE418" i="1"/>
  <c r="AL382" i="1"/>
  <c r="AK383" i="1"/>
  <c r="AK381" i="1"/>
  <c r="AL381" i="1"/>
  <c r="AR381" i="1"/>
  <c r="AS381" i="1"/>
  <c r="AI383" i="1"/>
  <c r="AQ383" i="1"/>
  <c r="AO382" i="1"/>
  <c r="AT382" i="1"/>
  <c r="AS524" i="1"/>
  <c r="AK525" i="1"/>
  <c r="AJ426" i="1"/>
  <c r="AH426" i="1"/>
  <c r="AL426" i="1"/>
  <c r="AN426" i="1"/>
  <c r="AP426" i="1"/>
  <c r="AP335" i="1"/>
  <c r="AM336" i="1"/>
  <c r="AQ335" i="1"/>
  <c r="AN336" i="1"/>
  <c r="AI335" i="1"/>
  <c r="AJ336" i="1"/>
  <c r="AU335" i="1"/>
  <c r="AU336" i="1"/>
  <c r="AI336" i="1"/>
  <c r="AL336" i="1"/>
  <c r="AJ335" i="1"/>
  <c r="AP336" i="1"/>
  <c r="AK335" i="1"/>
  <c r="AR336" i="1"/>
  <c r="AM335" i="1"/>
  <c r="AS336" i="1"/>
  <c r="AR335" i="1"/>
  <c r="AT335" i="1"/>
  <c r="AH336" i="1"/>
  <c r="AO336" i="1"/>
  <c r="AS636" i="1"/>
  <c r="AS611" i="1"/>
  <c r="AE588" i="1"/>
  <c r="AE579" i="1"/>
  <c r="AH541" i="1"/>
  <c r="AJ541" i="1"/>
  <c r="AQ541" i="1"/>
  <c r="AP541" i="1"/>
  <c r="AT541" i="1"/>
  <c r="AE513" i="1"/>
  <c r="AI471" i="1"/>
  <c r="AH472" i="1"/>
  <c r="AM472" i="1"/>
  <c r="AQ472" i="1"/>
  <c r="AE452" i="1"/>
  <c r="X441" i="1"/>
  <c r="AC441" i="1" s="1"/>
  <c r="AH410" i="1"/>
  <c r="AO413" i="1"/>
  <c r="AE383" i="1"/>
  <c r="AE382" i="1"/>
  <c r="AK379" i="1"/>
  <c r="AP379" i="1"/>
  <c r="AJ380" i="1"/>
  <c r="AO380" i="1"/>
  <c r="AH380" i="1"/>
  <c r="AP380" i="1"/>
  <c r="AK607" i="1"/>
  <c r="AL602" i="1"/>
  <c r="AH595" i="1"/>
  <c r="AI598" i="1"/>
  <c r="AS586" i="1"/>
  <c r="AE559" i="1"/>
  <c r="X552" i="1"/>
  <c r="AC552" i="1" s="1"/>
  <c r="X553" i="1"/>
  <c r="AC553" i="1" s="1"/>
  <c r="AH544" i="1"/>
  <c r="AH545" i="1"/>
  <c r="AI540" i="1"/>
  <c r="AL540" i="1"/>
  <c r="AI490" i="1"/>
  <c r="AS492" i="1"/>
  <c r="AM479" i="1"/>
  <c r="AI479" i="1"/>
  <c r="AK479" i="1"/>
  <c r="AI480" i="1"/>
  <c r="AP479" i="1"/>
  <c r="AL480" i="1"/>
  <c r="AS424" i="1"/>
  <c r="AS423" i="1"/>
  <c r="AN422" i="1"/>
  <c r="AP420" i="1"/>
  <c r="AT421" i="1"/>
  <c r="AE415" i="1"/>
  <c r="AP395" i="1"/>
  <c r="AE380" i="1"/>
  <c r="AE379" i="1"/>
  <c r="AN366" i="1"/>
  <c r="AT367" i="1"/>
  <c r="AJ366" i="1"/>
  <c r="AO366" i="1"/>
  <c r="AS366" i="1"/>
  <c r="AK351" i="1"/>
  <c r="AP346" i="1"/>
  <c r="AP299" i="1"/>
  <c r="AU294" i="1"/>
  <c r="AQ295" i="1"/>
  <c r="AR295" i="1"/>
  <c r="AO294" i="1"/>
  <c r="AK295" i="1"/>
  <c r="AT295" i="1"/>
  <c r="AH294" i="1"/>
  <c r="AJ294" i="1"/>
  <c r="AK294" i="1"/>
  <c r="AH295" i="1"/>
  <c r="AL294" i="1"/>
  <c r="AI295" i="1"/>
  <c r="AN294" i="1"/>
  <c r="AL295" i="1"/>
  <c r="AQ294" i="1"/>
  <c r="AN295" i="1"/>
  <c r="AR294" i="1"/>
  <c r="AP295" i="1"/>
  <c r="AS294" i="1"/>
  <c r="AS295" i="1"/>
  <c r="AT294" i="1"/>
  <c r="AU295" i="1"/>
  <c r="AJ276" i="1"/>
  <c r="AM223" i="1"/>
  <c r="AK223" i="1"/>
  <c r="AN224" i="1"/>
  <c r="AO225" i="1"/>
  <c r="AM226" i="1"/>
  <c r="AU223" i="1"/>
  <c r="AH225" i="1"/>
  <c r="AH226" i="1"/>
  <c r="AI225" i="1"/>
  <c r="AI226" i="1"/>
  <c r="AI224" i="1"/>
  <c r="AP225" i="1"/>
  <c r="AU226" i="1"/>
  <c r="AJ223" i="1"/>
  <c r="AR224" i="1"/>
  <c r="AN223" i="1"/>
  <c r="AP223" i="1"/>
  <c r="AQ223" i="1"/>
  <c r="AR223" i="1"/>
  <c r="AL226" i="1"/>
  <c r="AN226" i="1"/>
  <c r="AR226" i="1"/>
  <c r="AJ225" i="1"/>
  <c r="AS226" i="1"/>
  <c r="AK225" i="1"/>
  <c r="AR225" i="1"/>
  <c r="AT225" i="1"/>
  <c r="AJ224" i="1"/>
  <c r="AU225" i="1"/>
  <c r="AE195" i="1"/>
  <c r="AE196" i="1"/>
  <c r="AQ186" i="1"/>
  <c r="AH184" i="1"/>
  <c r="AK184" i="1"/>
  <c r="AL184" i="1"/>
  <c r="AO188" i="1"/>
  <c r="AH185" i="1"/>
  <c r="AM343" i="1"/>
  <c r="AO344" i="1"/>
  <c r="AU343" i="1"/>
  <c r="AK345" i="1"/>
  <c r="AT345" i="1"/>
  <c r="AN325" i="1"/>
  <c r="AU326" i="1"/>
  <c r="AR327" i="1"/>
  <c r="AT327" i="1"/>
  <c r="AJ325" i="1"/>
  <c r="AH326" i="1"/>
  <c r="AL325" i="1"/>
  <c r="AK326" i="1"/>
  <c r="AK327" i="1"/>
  <c r="AM325" i="1"/>
  <c r="AL326" i="1"/>
  <c r="AL327" i="1"/>
  <c r="AO325" i="1"/>
  <c r="AM326" i="1"/>
  <c r="AN327" i="1"/>
  <c r="AQ325" i="1"/>
  <c r="AO326" i="1"/>
  <c r="AP327" i="1"/>
  <c r="AR325" i="1"/>
  <c r="AR326" i="1"/>
  <c r="AQ327" i="1"/>
  <c r="AT325" i="1"/>
  <c r="AS326" i="1"/>
  <c r="AU325" i="1"/>
  <c r="AT326" i="1"/>
  <c r="AE226" i="1"/>
  <c r="AE224" i="1"/>
  <c r="AE225" i="1"/>
  <c r="X948" i="2"/>
  <c r="Y948" i="2" s="1"/>
  <c r="Z948" i="2" s="1"/>
  <c r="AB948" i="2"/>
  <c r="AK593" i="1"/>
  <c r="AO545" i="1"/>
  <c r="AE538" i="1"/>
  <c r="AH536" i="1"/>
  <c r="X519" i="1"/>
  <c r="AC519" i="1" s="1"/>
  <c r="X520" i="1"/>
  <c r="AC520" i="1" s="1"/>
  <c r="AL485" i="1"/>
  <c r="AE480" i="1"/>
  <c r="X427" i="1"/>
  <c r="AC427" i="1" s="1"/>
  <c r="AP424" i="1"/>
  <c r="AL423" i="1"/>
  <c r="AJ422" i="1"/>
  <c r="AS352" i="1"/>
  <c r="AE351" i="1"/>
  <c r="AE339" i="1"/>
  <c r="AP313" i="1"/>
  <c r="AU313" i="1"/>
  <c r="AH314" i="1"/>
  <c r="AM314" i="1"/>
  <c r="AN314" i="1"/>
  <c r="AO314" i="1"/>
  <c r="AE290" i="1"/>
  <c r="AI287" i="1"/>
  <c r="AK287" i="1"/>
  <c r="AS289" i="1"/>
  <c r="AS288" i="1"/>
  <c r="AH276" i="1"/>
  <c r="AQ273" i="1"/>
  <c r="AP258" i="1"/>
  <c r="AJ258" i="1"/>
  <c r="AK258" i="1"/>
  <c r="AH257" i="1"/>
  <c r="AL258" i="1"/>
  <c r="AI257" i="1"/>
  <c r="AM258" i="1"/>
  <c r="AU258" i="1"/>
  <c r="AR257" i="1"/>
  <c r="AS257" i="1"/>
  <c r="AN231" i="1"/>
  <c r="AL418" i="1"/>
  <c r="AP396" i="1"/>
  <c r="AI395" i="1"/>
  <c r="AK375" i="1"/>
  <c r="AN368" i="1"/>
  <c r="AR352" i="1"/>
  <c r="AE319" i="1"/>
  <c r="AE313" i="1"/>
  <c r="AE314" i="1"/>
  <c r="AL299" i="1"/>
  <c r="AM300" i="1"/>
  <c r="AN299" i="1"/>
  <c r="AO300" i="1"/>
  <c r="AQ299" i="1"/>
  <c r="AR299" i="1"/>
  <c r="AT299" i="1"/>
  <c r="AH300" i="1"/>
  <c r="AJ300" i="1"/>
  <c r="AE287" i="1"/>
  <c r="AL273" i="1"/>
  <c r="AK231" i="1"/>
  <c r="X190" i="1"/>
  <c r="AC190" i="1" s="1"/>
  <c r="X429" i="1"/>
  <c r="AC429" i="1" s="1"/>
  <c r="X405" i="1"/>
  <c r="AC405" i="1" s="1"/>
  <c r="AQ395" i="1"/>
  <c r="AS396" i="1"/>
  <c r="AR397" i="1"/>
  <c r="AR395" i="1"/>
  <c r="AT396" i="1"/>
  <c r="AS397" i="1"/>
  <c r="AU396" i="1"/>
  <c r="AI375" i="1"/>
  <c r="AM368" i="1"/>
  <c r="AT357" i="1"/>
  <c r="AP352" i="1"/>
  <c r="AT336" i="1"/>
  <c r="AE328" i="1"/>
  <c r="AJ277" i="1"/>
  <c r="AQ266" i="1"/>
  <c r="AS267" i="1"/>
  <c r="AU268" i="1"/>
  <c r="AK268" i="1"/>
  <c r="AN269" i="1"/>
  <c r="AH267" i="1"/>
  <c r="AL268" i="1"/>
  <c r="AP269" i="1"/>
  <c r="AI267" i="1"/>
  <c r="AM268" i="1"/>
  <c r="AR269" i="1"/>
  <c r="AO266" i="1"/>
  <c r="AI269" i="1"/>
  <c r="AT268" i="1"/>
  <c r="AR266" i="1"/>
  <c r="AS266" i="1"/>
  <c r="AH269" i="1"/>
  <c r="AS269" i="1"/>
  <c r="AT269" i="1"/>
  <c r="AJ268" i="1"/>
  <c r="AN268" i="1"/>
  <c r="AQ268" i="1"/>
  <c r="AK267" i="1"/>
  <c r="AN267" i="1"/>
  <c r="AP267" i="1"/>
  <c r="AI264" i="1"/>
  <c r="AH264" i="1"/>
  <c r="AU224" i="1"/>
  <c r="AE395" i="1"/>
  <c r="AE361" i="1"/>
  <c r="AE358" i="1"/>
  <c r="AL352" i="1"/>
  <c r="AP349" i="1"/>
  <c r="AO349" i="1"/>
  <c r="AK349" i="1"/>
  <c r="AL349" i="1"/>
  <c r="AM349" i="1"/>
  <c r="AQ349" i="1"/>
  <c r="AR349" i="1"/>
  <c r="AT349" i="1"/>
  <c r="AU349" i="1"/>
  <c r="AN326" i="1"/>
  <c r="AH277" i="1"/>
  <c r="AM273" i="1"/>
  <c r="AN273" i="1"/>
  <c r="AI274" i="1"/>
  <c r="AR277" i="1"/>
  <c r="AQ278" i="1"/>
  <c r="AH273" i="1"/>
  <c r="AU276" i="1"/>
  <c r="AQ277" i="1"/>
  <c r="AR278" i="1"/>
  <c r="AI273" i="1"/>
  <c r="AT277" i="1"/>
  <c r="AS278" i="1"/>
  <c r="AP273" i="1"/>
  <c r="AL274" i="1"/>
  <c r="AI275" i="1"/>
  <c r="AT274" i="1"/>
  <c r="AR275" i="1"/>
  <c r="AM276" i="1"/>
  <c r="AI277" i="1"/>
  <c r="AL278" i="1"/>
  <c r="AR273" i="1"/>
  <c r="AO274" i="1"/>
  <c r="AQ275" i="1"/>
  <c r="AN276" i="1"/>
  <c r="AK277" i="1"/>
  <c r="AO278" i="1"/>
  <c r="AS273" i="1"/>
  <c r="AQ274" i="1"/>
  <c r="AS275" i="1"/>
  <c r="AO276" i="1"/>
  <c r="AL277" i="1"/>
  <c r="AT278" i="1"/>
  <c r="AT273" i="1"/>
  <c r="AS274" i="1"/>
  <c r="AT275" i="1"/>
  <c r="AQ276" i="1"/>
  <c r="AN277" i="1"/>
  <c r="AU278" i="1"/>
  <c r="AU273" i="1"/>
  <c r="AU274" i="1"/>
  <c r="AU275" i="1"/>
  <c r="AR276" i="1"/>
  <c r="AP277" i="1"/>
  <c r="AS276" i="1"/>
  <c r="AU277" i="1"/>
  <c r="AT276" i="1"/>
  <c r="X252" i="1"/>
  <c r="AC252" i="1" s="1"/>
  <c r="X254" i="1"/>
  <c r="AC254" i="1" s="1"/>
  <c r="X253" i="1"/>
  <c r="AC253" i="1" s="1"/>
  <c r="AQ224" i="1"/>
  <c r="AJ352" i="1"/>
  <c r="AJ332" i="1"/>
  <c r="AI326" i="1"/>
  <c r="AN274" i="1"/>
  <c r="X223" i="1"/>
  <c r="AC223" i="1" s="1"/>
  <c r="AJ393" i="1"/>
  <c r="X377" i="1"/>
  <c r="AC377" i="1" s="1"/>
  <c r="AI352" i="1"/>
  <c r="X341" i="1"/>
  <c r="AC341" i="1" s="1"/>
  <c r="AE295" i="1"/>
  <c r="AE277" i="1"/>
  <c r="AM274" i="1"/>
  <c r="AL385" i="1"/>
  <c r="AI384" i="1"/>
  <c r="AR386" i="1"/>
  <c r="AE331" i="1"/>
  <c r="AE276" i="1"/>
  <c r="X232" i="1"/>
  <c r="AC232" i="1" s="1"/>
  <c r="X234" i="1"/>
  <c r="AC234" i="1" s="1"/>
  <c r="AS198" i="1"/>
  <c r="AN200" i="1"/>
  <c r="AT200" i="1"/>
  <c r="AL199" i="1"/>
  <c r="AT198" i="1"/>
  <c r="AK382" i="1"/>
  <c r="AL378" i="1"/>
  <c r="AI347" i="1"/>
  <c r="AH348" i="1"/>
  <c r="AO348" i="1"/>
  <c r="AP348" i="1"/>
  <c r="AS316" i="1"/>
  <c r="AN319" i="1"/>
  <c r="AP309" i="1"/>
  <c r="AK308" i="1"/>
  <c r="AM308" i="1"/>
  <c r="AK300" i="1"/>
  <c r="AN278" i="1"/>
  <c r="AJ274" i="1"/>
  <c r="AH255" i="1"/>
  <c r="AT254" i="1"/>
  <c r="AJ177" i="1"/>
  <c r="AI177" i="1"/>
  <c r="AE502" i="1"/>
  <c r="AE486" i="1"/>
  <c r="AI487" i="1"/>
  <c r="AQ487" i="1"/>
  <c r="X481" i="1"/>
  <c r="AC481" i="1" s="1"/>
  <c r="AP434" i="1"/>
  <c r="AO436" i="1"/>
  <c r="AI397" i="1"/>
  <c r="AJ375" i="1"/>
  <c r="AP375" i="1"/>
  <c r="AH374" i="1"/>
  <c r="AR374" i="1"/>
  <c r="AM373" i="1"/>
  <c r="AT343" i="1"/>
  <c r="AJ337" i="1"/>
  <c r="AK337" i="1"/>
  <c r="AS329" i="1"/>
  <c r="AJ329" i="1"/>
  <c r="AL328" i="1"/>
  <c r="AP329" i="1"/>
  <c r="AP328" i="1"/>
  <c r="AT329" i="1"/>
  <c r="AR328" i="1"/>
  <c r="AM278" i="1"/>
  <c r="AH274" i="1"/>
  <c r="AH261" i="1"/>
  <c r="AJ261" i="1"/>
  <c r="AK261" i="1"/>
  <c r="AO263" i="1"/>
  <c r="AP263" i="1"/>
  <c r="AQ263" i="1"/>
  <c r="AM260" i="1"/>
  <c r="AN260" i="1"/>
  <c r="AJ262" i="1"/>
  <c r="AH176" i="1"/>
  <c r="AS363" i="1"/>
  <c r="AP364" i="1"/>
  <c r="AH312" i="1"/>
  <c r="AI312" i="1"/>
  <c r="AI279" i="1"/>
  <c r="AU270" i="1"/>
  <c r="AO270" i="1"/>
  <c r="AK272" i="1"/>
  <c r="X269" i="1"/>
  <c r="AC269" i="1" s="1"/>
  <c r="AU239" i="1"/>
  <c r="X144" i="1"/>
  <c r="AC144" i="1" s="1"/>
  <c r="X87" i="1"/>
  <c r="AC87" i="1" s="1"/>
  <c r="X88" i="1"/>
  <c r="AC88" i="1" s="1"/>
  <c r="X85" i="1"/>
  <c r="AC85" i="1" s="1"/>
  <c r="AQ338" i="1"/>
  <c r="AN338" i="1"/>
  <c r="AS338" i="1"/>
  <c r="AE323" i="1"/>
  <c r="AT311" i="1"/>
  <c r="AR297" i="1"/>
  <c r="AP271" i="1"/>
  <c r="AM245" i="1"/>
  <c r="AK245" i="1"/>
  <c r="AI246" i="1"/>
  <c r="AJ247" i="1"/>
  <c r="AR245" i="1"/>
  <c r="AN246" i="1"/>
  <c r="AR247" i="1"/>
  <c r="AT240" i="1"/>
  <c r="AT239" i="1"/>
  <c r="AL232" i="1"/>
  <c r="X228" i="1"/>
  <c r="AC228" i="1" s="1"/>
  <c r="AN203" i="1"/>
  <c r="X168" i="1"/>
  <c r="AC168" i="1" s="1"/>
  <c r="X165" i="1"/>
  <c r="AC165" i="1" s="1"/>
  <c r="AL123" i="1"/>
  <c r="AN123" i="1"/>
  <c r="AU125" i="1"/>
  <c r="AI124" i="1"/>
  <c r="AK124" i="1"/>
  <c r="AL124" i="1"/>
  <c r="AR125" i="1"/>
  <c r="X284" i="2"/>
  <c r="Y284" i="2" s="1"/>
  <c r="Z284" i="2" s="1"/>
  <c r="AB284" i="2"/>
  <c r="AD284" i="2"/>
  <c r="X395" i="1"/>
  <c r="AC395" i="1" s="1"/>
  <c r="AL388" i="1"/>
  <c r="AJ389" i="1"/>
  <c r="AK388" i="1"/>
  <c r="AK389" i="1"/>
  <c r="AE334" i="1"/>
  <c r="AQ330" i="1"/>
  <c r="AM330" i="1"/>
  <c r="AN330" i="1"/>
  <c r="AJ330" i="1"/>
  <c r="AS311" i="1"/>
  <c r="AJ306" i="1"/>
  <c r="AT306" i="1"/>
  <c r="AU306" i="1"/>
  <c r="AM279" i="1"/>
  <c r="AU279" i="1"/>
  <c r="AS280" i="1"/>
  <c r="AT279" i="1"/>
  <c r="AO271" i="1"/>
  <c r="AH262" i="1"/>
  <c r="AO247" i="1"/>
  <c r="AH246" i="1"/>
  <c r="AR240" i="1"/>
  <c r="AS239" i="1"/>
  <c r="AJ235" i="1"/>
  <c r="AH232" i="1"/>
  <c r="AQ227" i="1"/>
  <c r="AP189" i="1"/>
  <c r="AK129" i="1"/>
  <c r="AJ130" i="1"/>
  <c r="AS131" i="1"/>
  <c r="AH131" i="1"/>
  <c r="AI131" i="1"/>
  <c r="AR131" i="1"/>
  <c r="AH130" i="1"/>
  <c r="AI130" i="1"/>
  <c r="AP129" i="1"/>
  <c r="AM130" i="1"/>
  <c r="AQ129" i="1"/>
  <c r="AR129" i="1"/>
  <c r="AS129" i="1"/>
  <c r="AT129" i="1"/>
  <c r="AK130" i="1"/>
  <c r="AB797" i="2"/>
  <c r="X797" i="2"/>
  <c r="Y797" i="2" s="1"/>
  <c r="Z797" i="2" s="1"/>
  <c r="AD797" i="2"/>
  <c r="X657" i="2"/>
  <c r="Y657" i="2" s="1"/>
  <c r="Z657" i="2" s="1"/>
  <c r="AB657" i="2"/>
  <c r="AD657" i="2"/>
  <c r="AJ618" i="1"/>
  <c r="AE602" i="1"/>
  <c r="X603" i="1"/>
  <c r="AC603" i="1" s="1"/>
  <c r="X599" i="1"/>
  <c r="AC599" i="1" s="1"/>
  <c r="AE507" i="1"/>
  <c r="X497" i="1"/>
  <c r="AC497" i="1" s="1"/>
  <c r="AE475" i="1"/>
  <c r="AP471" i="1"/>
  <c r="AE468" i="1"/>
  <c r="AE429" i="1"/>
  <c r="X397" i="1"/>
  <c r="AC397" i="1" s="1"/>
  <c r="AS393" i="1"/>
  <c r="X387" i="1"/>
  <c r="AC387" i="1" s="1"/>
  <c r="AE374" i="1"/>
  <c r="AR359" i="1"/>
  <c r="AR353" i="1"/>
  <c r="AM353" i="1"/>
  <c r="X351" i="1"/>
  <c r="AC351" i="1" s="1"/>
  <c r="X325" i="1"/>
  <c r="AC325" i="1" s="1"/>
  <c r="X327" i="1"/>
  <c r="AC327" i="1" s="1"/>
  <c r="AR311" i="1"/>
  <c r="AL301" i="1"/>
  <c r="AH301" i="1"/>
  <c r="AT292" i="1"/>
  <c r="AU291" i="1"/>
  <c r="AU290" i="1"/>
  <c r="AH282" i="1"/>
  <c r="X281" i="1"/>
  <c r="AC281" i="1" s="1"/>
  <c r="AN271" i="1"/>
  <c r="X256" i="1"/>
  <c r="AC256" i="1" s="1"/>
  <c r="X255" i="1"/>
  <c r="AC255" i="1" s="1"/>
  <c r="AK247" i="1"/>
  <c r="AQ240" i="1"/>
  <c r="AQ239" i="1"/>
  <c r="AN238" i="1"/>
  <c r="AL237" i="1"/>
  <c r="AH236" i="1"/>
  <c r="AR230" i="1"/>
  <c r="AT165" i="1"/>
  <c r="AH154" i="1"/>
  <c r="AN154" i="1"/>
  <c r="AQ152" i="1"/>
  <c r="AP153" i="1"/>
  <c r="AS152" i="1"/>
  <c r="AQ153" i="1"/>
  <c r="AT154" i="1"/>
  <c r="AN153" i="1"/>
  <c r="AJ152" i="1"/>
  <c r="AU152" i="1"/>
  <c r="AQ134" i="1"/>
  <c r="AJ127" i="1"/>
  <c r="AI126" i="1"/>
  <c r="AK127" i="1"/>
  <c r="AH128" i="1"/>
  <c r="AR128" i="1"/>
  <c r="AS128" i="1"/>
  <c r="AL109" i="1"/>
  <c r="AO109" i="1"/>
  <c r="AP109" i="1"/>
  <c r="AQ109" i="1"/>
  <c r="AH108" i="1"/>
  <c r="AR109" i="1"/>
  <c r="AK85" i="1"/>
  <c r="AK86" i="1"/>
  <c r="AO86" i="1"/>
  <c r="AM86" i="1"/>
  <c r="X466" i="2"/>
  <c r="Y466" i="2" s="1"/>
  <c r="Z466" i="2" s="1"/>
  <c r="AB466" i="2"/>
  <c r="AD466" i="2"/>
  <c r="AE345" i="1"/>
  <c r="AE341" i="1"/>
  <c r="AI311" i="1"/>
  <c r="AU293" i="1"/>
  <c r="AQ292" i="1"/>
  <c r="AS291" i="1"/>
  <c r="AS290" i="1"/>
  <c r="AL271" i="1"/>
  <c r="AE261" i="1"/>
  <c r="X261" i="1"/>
  <c r="AC261" i="1" s="1"/>
  <c r="X260" i="1"/>
  <c r="AC260" i="1" s="1"/>
  <c r="AI247" i="1"/>
  <c r="AO240" i="1"/>
  <c r="AP239" i="1"/>
  <c r="AH235" i="1"/>
  <c r="X203" i="1"/>
  <c r="AC203" i="1" s="1"/>
  <c r="X151" i="1"/>
  <c r="AC151" i="1" s="1"/>
  <c r="X150" i="1"/>
  <c r="AC150" i="1" s="1"/>
  <c r="AO91" i="1"/>
  <c r="AL92" i="1"/>
  <c r="AH90" i="1"/>
  <c r="AK90" i="1"/>
  <c r="AN90" i="1"/>
  <c r="AO92" i="1"/>
  <c r="AP92" i="1"/>
  <c r="AK89" i="1"/>
  <c r="AR91" i="1"/>
  <c r="AJ89" i="1"/>
  <c r="AQ92" i="1"/>
  <c r="AU92" i="1"/>
  <c r="X45" i="1"/>
  <c r="AC45" i="1" s="1"/>
  <c r="X830" i="2"/>
  <c r="Y830" i="2" s="1"/>
  <c r="Z830" i="2" s="1"/>
  <c r="AB830" i="2"/>
  <c r="AD830" i="2"/>
  <c r="X535" i="1"/>
  <c r="AC535" i="1" s="1"/>
  <c r="AQ437" i="1"/>
  <c r="AS420" i="1"/>
  <c r="AU394" i="1"/>
  <c r="AL393" i="1"/>
  <c r="AP376" i="1"/>
  <c r="AE371" i="1"/>
  <c r="AJ359" i="1"/>
  <c r="AH306" i="1"/>
  <c r="AT293" i="1"/>
  <c r="AO292" i="1"/>
  <c r="AR291" i="1"/>
  <c r="AQ290" i="1"/>
  <c r="X276" i="1"/>
  <c r="AC276" i="1" s="1"/>
  <c r="X267" i="1"/>
  <c r="AC267" i="1" s="1"/>
  <c r="AN240" i="1"/>
  <c r="AL239" i="1"/>
  <c r="AU238" i="1"/>
  <c r="AN235" i="1"/>
  <c r="AJ236" i="1"/>
  <c r="AN237" i="1"/>
  <c r="AM238" i="1"/>
  <c r="AL196" i="1"/>
  <c r="AI160" i="1"/>
  <c r="AH160" i="1"/>
  <c r="AK160" i="1"/>
  <c r="AQ160" i="1"/>
  <c r="AJ161" i="1"/>
  <c r="AR160" i="1"/>
  <c r="AL161" i="1"/>
  <c r="AS160" i="1"/>
  <c r="AN161" i="1"/>
  <c r="AT160" i="1"/>
  <c r="AO161" i="1"/>
  <c r="AU160" i="1"/>
  <c r="AP161" i="1"/>
  <c r="AT161" i="1"/>
  <c r="AI161" i="1"/>
  <c r="AL160" i="1"/>
  <c r="AS161" i="1"/>
  <c r="AM160" i="1"/>
  <c r="AN160" i="1"/>
  <c r="AO160" i="1"/>
  <c r="AM132" i="1"/>
  <c r="AO117" i="1"/>
  <c r="AH118" i="1"/>
  <c r="AT119" i="1"/>
  <c r="AI118" i="1"/>
  <c r="AL117" i="1"/>
  <c r="AN117" i="1"/>
  <c r="AJ120" i="1"/>
  <c r="AQ117" i="1"/>
  <c r="AK120" i="1"/>
  <c r="AR117" i="1"/>
  <c r="AL120" i="1"/>
  <c r="AM120" i="1"/>
  <c r="AN120" i="1"/>
  <c r="AR120" i="1"/>
  <c r="AR119" i="1"/>
  <c r="AS119" i="1"/>
  <c r="AK118" i="1"/>
  <c r="AS120" i="1"/>
  <c r="AT120" i="1"/>
  <c r="AP119" i="1"/>
  <c r="AQ119" i="1"/>
  <c r="AB849" i="2"/>
  <c r="X849" i="2"/>
  <c r="Y849" i="2" s="1"/>
  <c r="Z849" i="2" s="1"/>
  <c r="AD849" i="2"/>
  <c r="AD133" i="2"/>
  <c r="X133" i="2"/>
  <c r="Y133" i="2" s="1"/>
  <c r="Z133" i="2" s="1"/>
  <c r="AB133" i="2"/>
  <c r="AM374" i="1"/>
  <c r="AI359" i="1"/>
  <c r="AU350" i="1"/>
  <c r="AE348" i="1"/>
  <c r="AL345" i="1"/>
  <c r="AH346" i="1"/>
  <c r="AR293" i="1"/>
  <c r="AN292" i="1"/>
  <c r="AQ291" i="1"/>
  <c r="AO290" i="1"/>
  <c r="AQ280" i="1"/>
  <c r="AL272" i="1"/>
  <c r="AQ257" i="1"/>
  <c r="AH252" i="1"/>
  <c r="AK248" i="1"/>
  <c r="AN250" i="1"/>
  <c r="AE247" i="1"/>
  <c r="AK240" i="1"/>
  <c r="AK239" i="1"/>
  <c r="AI238" i="1"/>
  <c r="X231" i="1"/>
  <c r="AC231" i="1" s="1"/>
  <c r="X230" i="1"/>
  <c r="AC230" i="1" s="1"/>
  <c r="AS199" i="1"/>
  <c r="AL132" i="1"/>
  <c r="AK75" i="1"/>
  <c r="AK77" i="1"/>
  <c r="AS75" i="1"/>
  <c r="AJ77" i="1"/>
  <c r="AN77" i="1"/>
  <c r="AN76" i="1"/>
  <c r="AO77" i="1"/>
  <c r="AO76" i="1"/>
  <c r="AP77" i="1"/>
  <c r="AQ76" i="1"/>
  <c r="AS77" i="1"/>
  <c r="AR76" i="1"/>
  <c r="AS76" i="1"/>
  <c r="AT76" i="1"/>
  <c r="AT75" i="1"/>
  <c r="AH77" i="1"/>
  <c r="AM77" i="1"/>
  <c r="X865" i="2"/>
  <c r="Y865" i="2" s="1"/>
  <c r="Z865" i="2" s="1"/>
  <c r="AB865" i="2"/>
  <c r="AD865" i="2"/>
  <c r="X732" i="2"/>
  <c r="Y732" i="2" s="1"/>
  <c r="Z732" i="2" s="1"/>
  <c r="AB732" i="2"/>
  <c r="AQ731" i="1"/>
  <c r="AP692" i="1"/>
  <c r="AS666" i="1"/>
  <c r="X662" i="1"/>
  <c r="AC662" i="1" s="1"/>
  <c r="AE656" i="1"/>
  <c r="AE637" i="1"/>
  <c r="AN620" i="1"/>
  <c r="AP619" i="1"/>
  <c r="AJ567" i="1"/>
  <c r="X567" i="1"/>
  <c r="AC567" i="1" s="1"/>
  <c r="AH552" i="1"/>
  <c r="X532" i="1"/>
  <c r="AC532" i="1" s="1"/>
  <c r="AM504" i="1"/>
  <c r="AI473" i="1"/>
  <c r="AE449" i="1"/>
  <c r="AE451" i="1"/>
  <c r="X411" i="1"/>
  <c r="AC411" i="1" s="1"/>
  <c r="AO394" i="1"/>
  <c r="AT385" i="1"/>
  <c r="X380" i="1"/>
  <c r="AC380" i="1" s="1"/>
  <c r="AP350" i="1"/>
  <c r="AQ342" i="1"/>
  <c r="AP342" i="1"/>
  <c r="AK323" i="1"/>
  <c r="AL323" i="1"/>
  <c r="AM323" i="1"/>
  <c r="AN322" i="1"/>
  <c r="AK319" i="1"/>
  <c r="AQ312" i="1"/>
  <c r="AQ293" i="1"/>
  <c r="AM292" i="1"/>
  <c r="AP291" i="1"/>
  <c r="AN290" i="1"/>
  <c r="AN280" i="1"/>
  <c r="AJ272" i="1"/>
  <c r="AN266" i="1"/>
  <c r="AQ258" i="1"/>
  <c r="AP257" i="1"/>
  <c r="AJ240" i="1"/>
  <c r="AI239" i="1"/>
  <c r="AH238" i="1"/>
  <c r="AE236" i="1"/>
  <c r="AM229" i="1"/>
  <c r="AS229" i="1"/>
  <c r="AQ229" i="1"/>
  <c r="AR229" i="1"/>
  <c r="AT229" i="1"/>
  <c r="AI229" i="1"/>
  <c r="AO229" i="1"/>
  <c r="AQ199" i="1"/>
  <c r="AM183" i="1"/>
  <c r="AP183" i="1"/>
  <c r="AQ183" i="1"/>
  <c r="AS183" i="1"/>
  <c r="AT183" i="1"/>
  <c r="AU183" i="1"/>
  <c r="AJ183" i="1"/>
  <c r="AK183" i="1"/>
  <c r="AR183" i="1"/>
  <c r="AM168" i="1"/>
  <c r="AT163" i="1"/>
  <c r="AJ162" i="1"/>
  <c r="AI163" i="1"/>
  <c r="AL162" i="1"/>
  <c r="AJ163" i="1"/>
  <c r="AO162" i="1"/>
  <c r="AK163" i="1"/>
  <c r="AQ162" i="1"/>
  <c r="AL163" i="1"/>
  <c r="AT162" i="1"/>
  <c r="AU162" i="1"/>
  <c r="AQ163" i="1"/>
  <c r="AN163" i="1"/>
  <c r="AP163" i="1"/>
  <c r="AU139" i="1"/>
  <c r="AI132" i="1"/>
  <c r="AJ61" i="1"/>
  <c r="AM61" i="1"/>
  <c r="AN61" i="1"/>
  <c r="X462" i="1"/>
  <c r="AC462" i="1" s="1"/>
  <c r="AM420" i="1"/>
  <c r="AU421" i="1"/>
  <c r="AU364" i="1"/>
  <c r="AR346" i="1"/>
  <c r="AR331" i="1"/>
  <c r="AL334" i="1"/>
  <c r="AM320" i="1"/>
  <c r="AI316" i="1"/>
  <c r="AT318" i="1"/>
  <c r="AL315" i="1"/>
  <c r="AO312" i="1"/>
  <c r="AN293" i="1"/>
  <c r="AL292" i="1"/>
  <c r="AN291" i="1"/>
  <c r="AM280" i="1"/>
  <c r="AI272" i="1"/>
  <c r="AO258" i="1"/>
  <c r="AI240" i="1"/>
  <c r="AQ236" i="1"/>
  <c r="AE182" i="1"/>
  <c r="AL168" i="1"/>
  <c r="X167" i="1"/>
  <c r="AC167" i="1" s="1"/>
  <c r="AT139" i="1"/>
  <c r="AM239" i="1"/>
  <c r="AR239" i="1"/>
  <c r="AM240" i="1"/>
  <c r="AS240" i="1"/>
  <c r="AU240" i="1"/>
  <c r="AN239" i="1"/>
  <c r="AL240" i="1"/>
  <c r="AJ230" i="1"/>
  <c r="AH233" i="1"/>
  <c r="AK232" i="1"/>
  <c r="AS233" i="1"/>
  <c r="AT233" i="1"/>
  <c r="AN230" i="1"/>
  <c r="AI231" i="1"/>
  <c r="X141" i="1"/>
  <c r="AC141" i="1" s="1"/>
  <c r="AJ132" i="1"/>
  <c r="AK132" i="1"/>
  <c r="AQ132" i="1"/>
  <c r="AJ133" i="1"/>
  <c r="AN132" i="1"/>
  <c r="AK133" i="1"/>
  <c r="AO132" i="1"/>
  <c r="AL133" i="1"/>
  <c r="AR132" i="1"/>
  <c r="AN133" i="1"/>
  <c r="AS132" i="1"/>
  <c r="AP133" i="1"/>
  <c r="AT132" i="1"/>
  <c r="AQ133" i="1"/>
  <c r="AU132" i="1"/>
  <c r="AR133" i="1"/>
  <c r="AS133" i="1"/>
  <c r="AH133" i="1"/>
  <c r="AI133" i="1"/>
  <c r="AT133" i="1"/>
  <c r="X646" i="2"/>
  <c r="Y646" i="2" s="1"/>
  <c r="Z646" i="2" s="1"/>
  <c r="AB646" i="2"/>
  <c r="AG564" i="2"/>
  <c r="AB564" i="2"/>
  <c r="AD357" i="2"/>
  <c r="AJ357" i="2" s="1"/>
  <c r="AK357" i="2" s="1"/>
  <c r="X357" i="2"/>
  <c r="Y357" i="2" s="1"/>
  <c r="Z357" i="2" s="1"/>
  <c r="AB357" i="2"/>
  <c r="AH309" i="1"/>
  <c r="AK293" i="1"/>
  <c r="AI292" i="1"/>
  <c r="AI291" i="1"/>
  <c r="AH290" i="1"/>
  <c r="AP240" i="1"/>
  <c r="AE202" i="1"/>
  <c r="AT199" i="1"/>
  <c r="AO200" i="1"/>
  <c r="AR161" i="1"/>
  <c r="AS122" i="1"/>
  <c r="AL358" i="1"/>
  <c r="AO361" i="1"/>
  <c r="AJ362" i="1"/>
  <c r="AH350" i="1"/>
  <c r="AN350" i="1"/>
  <c r="AT351" i="1"/>
  <c r="AI351" i="1"/>
  <c r="AN352" i="1"/>
  <c r="AE340" i="1"/>
  <c r="AE336" i="1"/>
  <c r="X310" i="1"/>
  <c r="AC310" i="1" s="1"/>
  <c r="AI298" i="1"/>
  <c r="AM298" i="1"/>
  <c r="AN298" i="1"/>
  <c r="AU298" i="1"/>
  <c r="AI293" i="1"/>
  <c r="AH292" i="1"/>
  <c r="AK290" i="1"/>
  <c r="AT291" i="1"/>
  <c r="AS292" i="1"/>
  <c r="AS293" i="1"/>
  <c r="AL290" i="1"/>
  <c r="AL291" i="1"/>
  <c r="AJ292" i="1"/>
  <c r="AH293" i="1"/>
  <c r="X270" i="1"/>
  <c r="AC270" i="1" s="1"/>
  <c r="AM257" i="1"/>
  <c r="AK257" i="1"/>
  <c r="AI258" i="1"/>
  <c r="AT257" i="1"/>
  <c r="AR258" i="1"/>
  <c r="AU257" i="1"/>
  <c r="AS258" i="1"/>
  <c r="AT258" i="1"/>
  <c r="AN257" i="1"/>
  <c r="AN258" i="1"/>
  <c r="AU245" i="1"/>
  <c r="AJ243" i="1"/>
  <c r="AK243" i="1"/>
  <c r="AP243" i="1"/>
  <c r="X219" i="1"/>
  <c r="AC219" i="1" s="1"/>
  <c r="X217" i="1"/>
  <c r="AC217" i="1" s="1"/>
  <c r="AQ200" i="1"/>
  <c r="AS166" i="1"/>
  <c r="AK161" i="1"/>
  <c r="AH148" i="1"/>
  <c r="AI148" i="1"/>
  <c r="AJ148" i="1"/>
  <c r="AL148" i="1"/>
  <c r="AN147" i="1"/>
  <c r="AP147" i="1"/>
  <c r="AQ147" i="1"/>
  <c r="AR147" i="1"/>
  <c r="AK137" i="1"/>
  <c r="AM122" i="1"/>
  <c r="AM110" i="1"/>
  <c r="X798" i="2"/>
  <c r="Y798" i="2" s="1"/>
  <c r="Z798" i="2" s="1"/>
  <c r="AB798" i="2"/>
  <c r="AO303" i="1"/>
  <c r="AP304" i="1"/>
  <c r="AU227" i="1"/>
  <c r="AN227" i="1"/>
  <c r="AO227" i="1"/>
  <c r="AT227" i="1"/>
  <c r="AL228" i="1"/>
  <c r="X214" i="1"/>
  <c r="AC214" i="1" s="1"/>
  <c r="X195" i="1"/>
  <c r="AC195" i="1" s="1"/>
  <c r="X197" i="1"/>
  <c r="AC197" i="1" s="1"/>
  <c r="AE189" i="1"/>
  <c r="AE187" i="1"/>
  <c r="AE186" i="1"/>
  <c r="AE188" i="1"/>
  <c r="X160" i="1"/>
  <c r="AC160" i="1" s="1"/>
  <c r="X161" i="1"/>
  <c r="AC161" i="1" s="1"/>
  <c r="X152" i="1"/>
  <c r="AC152" i="1" s="1"/>
  <c r="AT134" i="1"/>
  <c r="AP135" i="1"/>
  <c r="AU134" i="1"/>
  <c r="AQ135" i="1"/>
  <c r="AH134" i="1"/>
  <c r="AK134" i="1"/>
  <c r="AI135" i="1"/>
  <c r="AL134" i="1"/>
  <c r="AJ135" i="1"/>
  <c r="AM134" i="1"/>
  <c r="AK135" i="1"/>
  <c r="AN134" i="1"/>
  <c r="AL135" i="1"/>
  <c r="AR134" i="1"/>
  <c r="AR135" i="1"/>
  <c r="AS134" i="1"/>
  <c r="AS135" i="1"/>
  <c r="AT135" i="1"/>
  <c r="AN135" i="1"/>
  <c r="AO135" i="1"/>
  <c r="AU135" i="1"/>
  <c r="AI134" i="1"/>
  <c r="AJ134" i="1"/>
  <c r="AO134" i="1"/>
  <c r="X105" i="1"/>
  <c r="AC105" i="1" s="1"/>
  <c r="AH538" i="2"/>
  <c r="AB538" i="2"/>
  <c r="AE316" i="2"/>
  <c r="AB316" i="2"/>
  <c r="AI366" i="1"/>
  <c r="AU367" i="1"/>
  <c r="AI331" i="1"/>
  <c r="AM331" i="1"/>
  <c r="AM328" i="1"/>
  <c r="AT328" i="1"/>
  <c r="AQ329" i="1"/>
  <c r="AU328" i="1"/>
  <c r="AR329" i="1"/>
  <c r="AE310" i="1"/>
  <c r="X283" i="1"/>
  <c r="AC283" i="1" s="1"/>
  <c r="AE257" i="1"/>
  <c r="X248" i="1"/>
  <c r="AC248" i="1" s="1"/>
  <c r="X250" i="1"/>
  <c r="AC250" i="1" s="1"/>
  <c r="AK207" i="1"/>
  <c r="X191" i="1"/>
  <c r="AC191" i="1" s="1"/>
  <c r="AK168" i="1"/>
  <c r="X154" i="1"/>
  <c r="AC154" i="1" s="1"/>
  <c r="AR140" i="1"/>
  <c r="AR139" i="1"/>
  <c r="AI136" i="1"/>
  <c r="AE106" i="1"/>
  <c r="AJ69" i="1"/>
  <c r="AH69" i="1"/>
  <c r="AN69" i="1"/>
  <c r="AS71" i="1"/>
  <c r="AM69" i="1"/>
  <c r="AT71" i="1"/>
  <c r="AT58" i="1"/>
  <c r="AS59" i="1"/>
  <c r="AI58" i="1"/>
  <c r="AO61" i="1"/>
  <c r="AN60" i="1"/>
  <c r="AP60" i="1"/>
  <c r="AS60" i="1"/>
  <c r="AT60" i="1"/>
  <c r="AJ58" i="1"/>
  <c r="AQ60" i="1"/>
  <c r="AR60" i="1"/>
  <c r="AN59" i="1"/>
  <c r="AO59" i="1"/>
  <c r="AE56" i="1"/>
  <c r="AR10" i="1"/>
  <c r="AB737" i="2"/>
  <c r="X737" i="2"/>
  <c r="Y737" i="2" s="1"/>
  <c r="Z737" i="2" s="1"/>
  <c r="AD737" i="2"/>
  <c r="X45" i="2"/>
  <c r="Y45" i="2" s="1"/>
  <c r="Z45" i="2" s="1"/>
  <c r="AD45" i="2"/>
  <c r="AB45" i="2"/>
  <c r="AO140" i="1"/>
  <c r="AE136" i="1"/>
  <c r="AL114" i="1"/>
  <c r="AN116" i="1"/>
  <c r="AL116" i="1"/>
  <c r="AM116" i="1"/>
  <c r="AO116" i="1"/>
  <c r="AR116" i="1"/>
  <c r="AT116" i="1"/>
  <c r="AU116" i="1"/>
  <c r="AI114" i="1"/>
  <c r="AT115" i="1"/>
  <c r="AJ114" i="1"/>
  <c r="AU115" i="1"/>
  <c r="AK114" i="1"/>
  <c r="AB773" i="2"/>
  <c r="X773" i="2"/>
  <c r="Y773" i="2" s="1"/>
  <c r="Z773" i="2" s="1"/>
  <c r="AD554" i="2"/>
  <c r="AJ554" i="2" s="1"/>
  <c r="AK554" i="2" s="1"/>
  <c r="X554" i="2"/>
  <c r="Y554" i="2" s="1"/>
  <c r="Z554" i="2" s="1"/>
  <c r="AB554" i="2"/>
  <c r="X173" i="1"/>
  <c r="AC173" i="1" s="1"/>
  <c r="AE152" i="1"/>
  <c r="AN140" i="1"/>
  <c r="AP101" i="1"/>
  <c r="X946" i="2"/>
  <c r="Y946" i="2" s="1"/>
  <c r="Z946" i="2" s="1"/>
  <c r="AB946" i="2"/>
  <c r="X779" i="2"/>
  <c r="Y779" i="2" s="1"/>
  <c r="Z779" i="2" s="1"/>
  <c r="AB779" i="2"/>
  <c r="AD779" i="2"/>
  <c r="AJ779" i="2" s="1"/>
  <c r="AK779" i="2" s="1"/>
  <c r="AJ670" i="2"/>
  <c r="AK670" i="2" s="1"/>
  <c r="AB557" i="2"/>
  <c r="X557" i="2"/>
  <c r="Y557" i="2" s="1"/>
  <c r="Z557" i="2" s="1"/>
  <c r="AD557" i="2"/>
  <c r="X355" i="2"/>
  <c r="Y355" i="2" s="1"/>
  <c r="Z355" i="2" s="1"/>
  <c r="AD355" i="2"/>
  <c r="AB355" i="2"/>
  <c r="AB113" i="2"/>
  <c r="X113" i="2"/>
  <c r="AD113" i="2"/>
  <c r="AR137" i="1"/>
  <c r="AP117" i="1"/>
  <c r="AI115" i="1"/>
  <c r="AO110" i="1"/>
  <c r="X14" i="1"/>
  <c r="AC14" i="1" s="1"/>
  <c r="X943" i="2"/>
  <c r="Y943" i="2" s="1"/>
  <c r="Z943" i="2" s="1"/>
  <c r="X681" i="2"/>
  <c r="Y681" i="2" s="1"/>
  <c r="Z681" i="2" s="1"/>
  <c r="AB681" i="2"/>
  <c r="AD681" i="2"/>
  <c r="AD141" i="2"/>
  <c r="AJ141" i="2" s="1"/>
  <c r="AK141" i="2" s="1"/>
  <c r="AB141" i="2"/>
  <c r="X141" i="2"/>
  <c r="Y141" i="2" s="1"/>
  <c r="Z141" i="2" s="1"/>
  <c r="AE385" i="1"/>
  <c r="AU368" i="1"/>
  <c r="AS332" i="1"/>
  <c r="X302" i="1"/>
  <c r="AC302" i="1" s="1"/>
  <c r="AO285" i="1"/>
  <c r="AL284" i="1"/>
  <c r="AE243" i="1"/>
  <c r="AN222" i="1"/>
  <c r="AK210" i="1"/>
  <c r="AQ210" i="1"/>
  <c r="AH212" i="1"/>
  <c r="AI212" i="1"/>
  <c r="AK212" i="1"/>
  <c r="AE175" i="1"/>
  <c r="AU169" i="1"/>
  <c r="AH153" i="1"/>
  <c r="AR145" i="1"/>
  <c r="AU146" i="1"/>
  <c r="AS145" i="1"/>
  <c r="AQ145" i="1"/>
  <c r="AP137" i="1"/>
  <c r="AN110" i="1"/>
  <c r="AM101" i="1"/>
  <c r="AN102" i="1"/>
  <c r="AK99" i="1"/>
  <c r="AI100" i="1"/>
  <c r="AR101" i="1"/>
  <c r="AL99" i="1"/>
  <c r="AN100" i="1"/>
  <c r="AT101" i="1"/>
  <c r="AN99" i="1"/>
  <c r="AS100" i="1"/>
  <c r="AU101" i="1"/>
  <c r="AO99" i="1"/>
  <c r="AT100" i="1"/>
  <c r="AP99" i="1"/>
  <c r="AU100" i="1"/>
  <c r="AR99" i="1"/>
  <c r="AT99" i="1"/>
  <c r="AH102" i="1"/>
  <c r="AI205" i="1"/>
  <c r="AO204" i="1"/>
  <c r="AK209" i="1"/>
  <c r="AL209" i="1"/>
  <c r="AN209" i="1"/>
  <c r="AI204" i="1"/>
  <c r="AE153" i="1"/>
  <c r="AL137" i="1"/>
  <c r="X129" i="1"/>
  <c r="AC129" i="1" s="1"/>
  <c r="AE115" i="1"/>
  <c r="AP102" i="1"/>
  <c r="X58" i="1"/>
  <c r="AC58" i="1" s="1"/>
  <c r="X62" i="1"/>
  <c r="AC62" i="1" s="1"/>
  <c r="AB782" i="2"/>
  <c r="X782" i="2"/>
  <c r="Y782" i="2" s="1"/>
  <c r="Z782" i="2" s="1"/>
  <c r="AD782" i="2"/>
  <c r="AJ168" i="1"/>
  <c r="AU166" i="1"/>
  <c r="AH164" i="1"/>
  <c r="AQ167" i="1"/>
  <c r="AR167" i="1"/>
  <c r="AS167" i="1"/>
  <c r="AK166" i="1"/>
  <c r="AR169" i="1"/>
  <c r="AE144" i="1"/>
  <c r="AJ110" i="1"/>
  <c r="AU113" i="1"/>
  <c r="AR112" i="1"/>
  <c r="AS112" i="1"/>
  <c r="AT112" i="1"/>
  <c r="AH110" i="1"/>
  <c r="AK111" i="1"/>
  <c r="AI110" i="1"/>
  <c r="AL111" i="1"/>
  <c r="AK110" i="1"/>
  <c r="AK105" i="1"/>
  <c r="X104" i="1"/>
  <c r="AC104" i="1" s="1"/>
  <c r="AO102" i="1"/>
  <c r="X92" i="1"/>
  <c r="AC92" i="1" s="1"/>
  <c r="AI23" i="1"/>
  <c r="AR24" i="1"/>
  <c r="AR25" i="1"/>
  <c r="AN22" i="1"/>
  <c r="AO22" i="1"/>
  <c r="AP22" i="1"/>
  <c r="AR22" i="1"/>
  <c r="X626" i="2"/>
  <c r="Y626" i="2" s="1"/>
  <c r="Z626" i="2" s="1"/>
  <c r="AD626" i="2"/>
  <c r="AJ626" i="2" s="1"/>
  <c r="AK626" i="2" s="1"/>
  <c r="AB626" i="2"/>
  <c r="AB439" i="2"/>
  <c r="X439" i="2"/>
  <c r="Y439" i="2" s="1"/>
  <c r="Z439" i="2" s="1"/>
  <c r="AD439" i="2"/>
  <c r="AO137" i="1"/>
  <c r="AM138" i="1"/>
  <c r="AS137" i="1"/>
  <c r="AT137" i="1"/>
  <c r="AI140" i="1"/>
  <c r="AL140" i="1"/>
  <c r="AP139" i="1"/>
  <c r="AI105" i="1"/>
  <c r="AK68" i="1"/>
  <c r="AP68" i="1"/>
  <c r="AQ68" i="1"/>
  <c r="AR68" i="1"/>
  <c r="AH68" i="1"/>
  <c r="AI68" i="1"/>
  <c r="AJ68" i="1"/>
  <c r="AM68" i="1"/>
  <c r="AN68" i="1"/>
  <c r="AO68" i="1"/>
  <c r="AS68" i="1"/>
  <c r="AB915" i="2"/>
  <c r="X915" i="2"/>
  <c r="Y915" i="2" s="1"/>
  <c r="Z915" i="2" s="1"/>
  <c r="AD915" i="2"/>
  <c r="AD432" i="2"/>
  <c r="AJ432" i="2" s="1"/>
  <c r="AK432" i="2" s="1"/>
  <c r="X432" i="2"/>
  <c r="Y432" i="2" s="1"/>
  <c r="Z432" i="2" s="1"/>
  <c r="AB432" i="2"/>
  <c r="AL138" i="1"/>
  <c r="AL126" i="1"/>
  <c r="AT113" i="1"/>
  <c r="AJ93" i="1"/>
  <c r="AK93" i="1"/>
  <c r="AL93" i="1"/>
  <c r="AI93" i="1"/>
  <c r="AM93" i="1"/>
  <c r="X965" i="2"/>
  <c r="Y965" i="2" s="1"/>
  <c r="AB428" i="2"/>
  <c r="AD428" i="2"/>
  <c r="X428" i="2"/>
  <c r="Y428" i="2" s="1"/>
  <c r="Z428" i="2" s="1"/>
  <c r="X292" i="1"/>
  <c r="AC292" i="1" s="1"/>
  <c r="AJ286" i="1"/>
  <c r="AU288" i="1"/>
  <c r="AM283" i="1"/>
  <c r="AT283" i="1"/>
  <c r="AN284" i="1"/>
  <c r="AK285" i="1"/>
  <c r="AS284" i="1"/>
  <c r="AS285" i="1"/>
  <c r="AU284" i="1"/>
  <c r="AT285" i="1"/>
  <c r="AE231" i="1"/>
  <c r="AE227" i="1"/>
  <c r="AM221" i="1"/>
  <c r="AQ222" i="1"/>
  <c r="AK221" i="1"/>
  <c r="AL221" i="1"/>
  <c r="AH222" i="1"/>
  <c r="AN221" i="1"/>
  <c r="AI222" i="1"/>
  <c r="AL220" i="1"/>
  <c r="AJ220" i="1"/>
  <c r="AO220" i="1"/>
  <c r="AQ220" i="1"/>
  <c r="AS220" i="1"/>
  <c r="AR204" i="1"/>
  <c r="AN188" i="1"/>
  <c r="AN167" i="1"/>
  <c r="AK138" i="1"/>
  <c r="AR113" i="1"/>
  <c r="AJ105" i="1"/>
  <c r="AT107" i="1"/>
  <c r="AU107" i="1"/>
  <c r="AH107" i="1"/>
  <c r="AQ107" i="1"/>
  <c r="AR107" i="1"/>
  <c r="AH106" i="1"/>
  <c r="AE93" i="1"/>
  <c r="AE94" i="1"/>
  <c r="X985" i="2"/>
  <c r="Y985" i="2" s="1"/>
  <c r="AD780" i="2"/>
  <c r="AJ780" i="2" s="1"/>
  <c r="AK780" i="2" s="1"/>
  <c r="X780" i="2"/>
  <c r="Y780" i="2" s="1"/>
  <c r="Z780" i="2" s="1"/>
  <c r="AB780" i="2"/>
  <c r="AE275" i="2"/>
  <c r="X275" i="2"/>
  <c r="AB275" i="2"/>
  <c r="AB807" i="2"/>
  <c r="AD807" i="2"/>
  <c r="AB709" i="2"/>
  <c r="X709" i="2"/>
  <c r="Y709" i="2" s="1"/>
  <c r="Z709" i="2" s="1"/>
  <c r="AD709" i="2"/>
  <c r="AJ682" i="2"/>
  <c r="AK682" i="2" s="1"/>
  <c r="AJ556" i="2"/>
  <c r="AK556" i="2" s="1"/>
  <c r="AJ393" i="2"/>
  <c r="AK393" i="2" s="1"/>
  <c r="AE117" i="1"/>
  <c r="AI108" i="1"/>
  <c r="X99" i="1"/>
  <c r="AC99" i="1" s="1"/>
  <c r="X57" i="1"/>
  <c r="AC57" i="1" s="1"/>
  <c r="X56" i="1"/>
  <c r="AC56" i="1" s="1"/>
  <c r="AQ52" i="1"/>
  <c r="AN30" i="1"/>
  <c r="X759" i="2"/>
  <c r="Y759" i="2" s="1"/>
  <c r="Z759" i="2" s="1"/>
  <c r="AB759" i="2"/>
  <c r="AJ736" i="2"/>
  <c r="AK736" i="2" s="1"/>
  <c r="AJ404" i="2"/>
  <c r="X155" i="1"/>
  <c r="AC155" i="1" s="1"/>
  <c r="AN151" i="1"/>
  <c r="AS150" i="1"/>
  <c r="AT125" i="1"/>
  <c r="AK109" i="1"/>
  <c r="AE78" i="1"/>
  <c r="AH70" i="1"/>
  <c r="AR63" i="1"/>
  <c r="AI64" i="1"/>
  <c r="AJ63" i="1"/>
  <c r="AM64" i="1"/>
  <c r="AQ63" i="1"/>
  <c r="AP64" i="1"/>
  <c r="AN52" i="1"/>
  <c r="AJ12" i="1"/>
  <c r="AR12" i="1"/>
  <c r="AS11" i="1"/>
  <c r="X958" i="2"/>
  <c r="Y958" i="2" s="1"/>
  <c r="Z958" i="2" s="1"/>
  <c r="AB945" i="2"/>
  <c r="AB917" i="2"/>
  <c r="AB909" i="2"/>
  <c r="X909" i="2"/>
  <c r="Y909" i="2" s="1"/>
  <c r="Z909" i="2" s="1"/>
  <c r="AJ867" i="2"/>
  <c r="AK867" i="2" s="1"/>
  <c r="AJ835" i="2"/>
  <c r="AK835" i="2" s="1"/>
  <c r="AJ821" i="2"/>
  <c r="AK821" i="2" s="1"/>
  <c r="X792" i="2"/>
  <c r="Y792" i="2" s="1"/>
  <c r="Z792" i="2" s="1"/>
  <c r="AB686" i="2"/>
  <c r="AD686" i="2"/>
  <c r="AJ672" i="2"/>
  <c r="AK672" i="2" s="1"/>
  <c r="AJ639" i="2"/>
  <c r="AJ543" i="2"/>
  <c r="AK543" i="2" s="1"/>
  <c r="AD522" i="2"/>
  <c r="AJ522" i="2" s="1"/>
  <c r="AK522" i="2" s="1"/>
  <c r="X522" i="2"/>
  <c r="Y522" i="2" s="1"/>
  <c r="Z522" i="2" s="1"/>
  <c r="AB522" i="2"/>
  <c r="X271" i="2"/>
  <c r="Y271" i="2" s="1"/>
  <c r="Z271" i="2" s="1"/>
  <c r="AB271" i="2"/>
  <c r="AD271" i="2"/>
  <c r="AJ245" i="2"/>
  <c r="AK245" i="2" s="1"/>
  <c r="X244" i="2"/>
  <c r="Y244" i="2" s="1"/>
  <c r="Z244" i="2" s="1"/>
  <c r="AD244" i="2"/>
  <c r="X242" i="2"/>
  <c r="Y242" i="2" s="1"/>
  <c r="Z242" i="2" s="1"/>
  <c r="AB242" i="2"/>
  <c r="AD242" i="2"/>
  <c r="AJ242" i="2" s="1"/>
  <c r="AK242" i="2" s="1"/>
  <c r="X81" i="2"/>
  <c r="Y81" i="2" s="1"/>
  <c r="Z81" i="2" s="1"/>
  <c r="AD81" i="2"/>
  <c r="AB81" i="2"/>
  <c r="AJ156" i="1"/>
  <c r="AL151" i="1"/>
  <c r="AR150" i="1"/>
  <c r="X139" i="1"/>
  <c r="AC139" i="1" s="1"/>
  <c r="AS125" i="1"/>
  <c r="AJ109" i="1"/>
  <c r="AE70" i="1"/>
  <c r="AR7" i="1"/>
  <c r="AI6" i="1"/>
  <c r="X993" i="2"/>
  <c r="Y993" i="2" s="1"/>
  <c r="AB891" i="2"/>
  <c r="X891" i="2"/>
  <c r="Y891" i="2" s="1"/>
  <c r="Z891" i="2" s="1"/>
  <c r="AD891" i="2"/>
  <c r="AJ891" i="2" s="1"/>
  <c r="AK891" i="2" s="1"/>
  <c r="AD576" i="2"/>
  <c r="AJ576" i="2" s="1"/>
  <c r="AK576" i="2" s="1"/>
  <c r="X576" i="2"/>
  <c r="Y576" i="2" s="1"/>
  <c r="Z576" i="2" s="1"/>
  <c r="AB576" i="2"/>
  <c r="AJ523" i="2"/>
  <c r="AK523" i="2" s="1"/>
  <c r="AJ384" i="2"/>
  <c r="AK384" i="2" s="1"/>
  <c r="AB372" i="2"/>
  <c r="X372" i="2"/>
  <c r="Y372" i="2" s="1"/>
  <c r="Z372" i="2" s="1"/>
  <c r="AB319" i="2"/>
  <c r="X319" i="2"/>
  <c r="Y319" i="2" s="1"/>
  <c r="Z319" i="2" s="1"/>
  <c r="AD319" i="2"/>
  <c r="AB261" i="2"/>
  <c r="X261" i="2"/>
  <c r="Y261" i="2" s="1"/>
  <c r="Z261" i="2" s="1"/>
  <c r="AD261" i="2"/>
  <c r="AJ261" i="2" s="1"/>
  <c r="AK261" i="2" s="1"/>
  <c r="X176" i="2"/>
  <c r="Y176" i="2" s="1"/>
  <c r="Z176" i="2" s="1"/>
  <c r="AD176" i="2"/>
  <c r="AB176" i="2"/>
  <c r="X259" i="2"/>
  <c r="Y259" i="2" s="1"/>
  <c r="Z259" i="2" s="1"/>
  <c r="AB259" i="2"/>
  <c r="AD259" i="2"/>
  <c r="AJ259" i="2" s="1"/>
  <c r="AK259" i="2" s="1"/>
  <c r="AE59" i="1"/>
  <c r="AH52" i="1"/>
  <c r="AK53" i="1"/>
  <c r="AK51" i="1"/>
  <c r="AP52" i="1"/>
  <c r="AN55" i="1"/>
  <c r="AQ51" i="1"/>
  <c r="AS55" i="1"/>
  <c r="AR51" i="1"/>
  <c r="AN54" i="1"/>
  <c r="AT55" i="1"/>
  <c r="AO54" i="1"/>
  <c r="AH53" i="1"/>
  <c r="AJ859" i="2"/>
  <c r="AK859" i="2" s="1"/>
  <c r="X785" i="2"/>
  <c r="Y785" i="2" s="1"/>
  <c r="Z785" i="2" s="1"/>
  <c r="AB718" i="2"/>
  <c r="AD718" i="2"/>
  <c r="AJ718" i="2" s="1"/>
  <c r="AK718" i="2" s="1"/>
  <c r="AB689" i="2"/>
  <c r="AE689" i="2"/>
  <c r="AJ689" i="2" s="1"/>
  <c r="AK689" i="2" s="1"/>
  <c r="X620" i="2"/>
  <c r="Y620" i="2" s="1"/>
  <c r="Z620" i="2" s="1"/>
  <c r="AD620" i="2"/>
  <c r="AJ620" i="2" s="1"/>
  <c r="AK620" i="2" s="1"/>
  <c r="AB620" i="2"/>
  <c r="AB594" i="2"/>
  <c r="X594" i="2"/>
  <c r="Y594" i="2" s="1"/>
  <c r="Z594" i="2" s="1"/>
  <c r="AD594" i="2"/>
  <c r="AJ594" i="2" s="1"/>
  <c r="AK594" i="2" s="1"/>
  <c r="AD574" i="2"/>
  <c r="X574" i="2"/>
  <c r="Y574" i="2" s="1"/>
  <c r="Z574" i="2" s="1"/>
  <c r="AB487" i="2"/>
  <c r="AD487" i="2"/>
  <c r="X487" i="2"/>
  <c r="Y487" i="2" s="1"/>
  <c r="Z487" i="2" s="1"/>
  <c r="X480" i="2"/>
  <c r="Y480" i="2" s="1"/>
  <c r="Z480" i="2" s="1"/>
  <c r="X411" i="2"/>
  <c r="Y411" i="2" s="1"/>
  <c r="Z411" i="2" s="1"/>
  <c r="AD411" i="2"/>
  <c r="AB269" i="2"/>
  <c r="X269" i="2"/>
  <c r="Y269" i="2" s="1"/>
  <c r="Z269" i="2" s="1"/>
  <c r="X185" i="2"/>
  <c r="Y185" i="2" s="1"/>
  <c r="Z185" i="2" s="1"/>
  <c r="AB185" i="2"/>
  <c r="AJ251" i="1"/>
  <c r="AL198" i="1"/>
  <c r="AR199" i="1"/>
  <c r="AI170" i="1"/>
  <c r="AS154" i="1"/>
  <c r="AI153" i="1"/>
  <c r="AN152" i="1"/>
  <c r="AJ153" i="1"/>
  <c r="AI154" i="1"/>
  <c r="AO152" i="1"/>
  <c r="AL153" i="1"/>
  <c r="AJ154" i="1"/>
  <c r="AR153" i="1"/>
  <c r="AU154" i="1"/>
  <c r="AI151" i="1"/>
  <c r="AN150" i="1"/>
  <c r="AS149" i="1"/>
  <c r="AJ136" i="1"/>
  <c r="AE131" i="1"/>
  <c r="AS126" i="1"/>
  <c r="AR122" i="1"/>
  <c r="AE114" i="1"/>
  <c r="AE113" i="1"/>
  <c r="AE111" i="1"/>
  <c r="AE104" i="1"/>
  <c r="AE103" i="1"/>
  <c r="AS98" i="1"/>
  <c r="AI96" i="1"/>
  <c r="AI95" i="1"/>
  <c r="AT92" i="1"/>
  <c r="AQ73" i="1"/>
  <c r="AO55" i="1"/>
  <c r="AJ39" i="1"/>
  <c r="AJ839" i="2"/>
  <c r="AK839" i="2" s="1"/>
  <c r="AJ754" i="2"/>
  <c r="AK754" i="2" s="1"/>
  <c r="AB733" i="2"/>
  <c r="AD733" i="2"/>
  <c r="AJ733" i="2" s="1"/>
  <c r="AK733" i="2" s="1"/>
  <c r="AJ664" i="2"/>
  <c r="AK664" i="2" s="1"/>
  <c r="AD651" i="2"/>
  <c r="X651" i="2"/>
  <c r="Y651" i="2" s="1"/>
  <c r="Z651" i="2" s="1"/>
  <c r="AJ614" i="2"/>
  <c r="AK614" i="2" s="1"/>
  <c r="AJ526" i="2"/>
  <c r="AK526" i="2" s="1"/>
  <c r="AH514" i="2"/>
  <c r="AJ514" i="2" s="1"/>
  <c r="AB416" i="2"/>
  <c r="X416" i="2"/>
  <c r="Y416" i="2" s="1"/>
  <c r="Z416" i="2" s="1"/>
  <c r="AD409" i="2"/>
  <c r="AB409" i="2"/>
  <c r="X409" i="2"/>
  <c r="Y409" i="2" s="1"/>
  <c r="Z409" i="2" s="1"/>
  <c r="AB285" i="2"/>
  <c r="X285" i="2"/>
  <c r="Y285" i="2" s="1"/>
  <c r="Z285" i="2" s="1"/>
  <c r="X448" i="1"/>
  <c r="AC448" i="1" s="1"/>
  <c r="AT400" i="1"/>
  <c r="AP390" i="1"/>
  <c r="X239" i="1"/>
  <c r="AC239" i="1" s="1"/>
  <c r="X182" i="1"/>
  <c r="AC182" i="1" s="1"/>
  <c r="X179" i="1"/>
  <c r="AC179" i="1" s="1"/>
  <c r="AE158" i="1"/>
  <c r="AR154" i="1"/>
  <c r="AH151" i="1"/>
  <c r="AM150" i="1"/>
  <c r="AR149" i="1"/>
  <c r="X146" i="1"/>
  <c r="AC146" i="1" s="1"/>
  <c r="AN126" i="1"/>
  <c r="AO122" i="1"/>
  <c r="AR98" i="1"/>
  <c r="AH96" i="1"/>
  <c r="AE89" i="1"/>
  <c r="X78" i="1"/>
  <c r="AC78" i="1" s="1"/>
  <c r="X79" i="1"/>
  <c r="AC79" i="1" s="1"/>
  <c r="AP73" i="1"/>
  <c r="AH65" i="1"/>
  <c r="AM55" i="1"/>
  <c r="AT53" i="1"/>
  <c r="X51" i="1"/>
  <c r="AC51" i="1" s="1"/>
  <c r="X20" i="1"/>
  <c r="AC20" i="1" s="1"/>
  <c r="X975" i="2"/>
  <c r="Y975" i="2" s="1"/>
  <c r="X964" i="2"/>
  <c r="Y964" i="2" s="1"/>
  <c r="AJ869" i="2"/>
  <c r="AK869" i="2" s="1"/>
  <c r="AD864" i="2"/>
  <c r="AB864" i="2"/>
  <c r="X864" i="2"/>
  <c r="Y864" i="2" s="1"/>
  <c r="Z864" i="2" s="1"/>
  <c r="X853" i="2"/>
  <c r="Y853" i="2" s="1"/>
  <c r="Z853" i="2" s="1"/>
  <c r="AB839" i="2"/>
  <c r="AJ762" i="2"/>
  <c r="AK762" i="2" s="1"/>
  <c r="X644" i="2"/>
  <c r="Y644" i="2" s="1"/>
  <c r="Z644" i="2" s="1"/>
  <c r="AD644" i="2"/>
  <c r="AB644" i="2"/>
  <c r="AB603" i="2"/>
  <c r="AD603" i="2"/>
  <c r="X603" i="2"/>
  <c r="Y603" i="2" s="1"/>
  <c r="Z603" i="2" s="1"/>
  <c r="AB567" i="2"/>
  <c r="X567" i="2"/>
  <c r="Y567" i="2" s="1"/>
  <c r="Z567" i="2" s="1"/>
  <c r="AD567" i="2"/>
  <c r="AJ567" i="2" s="1"/>
  <c r="AK567" i="2" s="1"/>
  <c r="AB370" i="2"/>
  <c r="AD370" i="2"/>
  <c r="AJ370" i="2" s="1"/>
  <c r="AK370" i="2" s="1"/>
  <c r="X370" i="2"/>
  <c r="Y370" i="2" s="1"/>
  <c r="Z370" i="2" s="1"/>
  <c r="AJ124" i="2"/>
  <c r="AK124" i="2" s="1"/>
  <c r="X251" i="1"/>
  <c r="AC251" i="1" s="1"/>
  <c r="AQ225" i="1"/>
  <c r="AP222" i="1"/>
  <c r="AP170" i="1"/>
  <c r="AK170" i="1"/>
  <c r="AL170" i="1"/>
  <c r="AR170" i="1"/>
  <c r="AE154" i="1"/>
  <c r="AL150" i="1"/>
  <c r="AQ149" i="1"/>
  <c r="AH136" i="1"/>
  <c r="AT136" i="1"/>
  <c r="AU137" i="1"/>
  <c r="AU136" i="1"/>
  <c r="AK140" i="1"/>
  <c r="AM126" i="1"/>
  <c r="AP123" i="1"/>
  <c r="AN122" i="1"/>
  <c r="AL104" i="1"/>
  <c r="AO104" i="1"/>
  <c r="X101" i="1"/>
  <c r="AC101" i="1" s="1"/>
  <c r="AP98" i="1"/>
  <c r="AU95" i="1"/>
  <c r="AT96" i="1"/>
  <c r="AU96" i="1"/>
  <c r="AM73" i="1"/>
  <c r="X74" i="1"/>
  <c r="AC74" i="1" s="1"/>
  <c r="X63" i="1"/>
  <c r="AC63" i="1" s="1"/>
  <c r="AJ53" i="1"/>
  <c r="AN36" i="1"/>
  <c r="AI39" i="1"/>
  <c r="AQ39" i="1"/>
  <c r="AR11" i="1"/>
  <c r="X10" i="1"/>
  <c r="AC10" i="1" s="1"/>
  <c r="AJ829" i="2"/>
  <c r="AK829" i="2" s="1"/>
  <c r="AJ741" i="2"/>
  <c r="AJ621" i="2"/>
  <c r="AK621" i="2" s="1"/>
  <c r="X532" i="2"/>
  <c r="AE151" i="1"/>
  <c r="AK150" i="1"/>
  <c r="AK148" i="1"/>
  <c r="AO123" i="1"/>
  <c r="AO98" i="1"/>
  <c r="AI53" i="1"/>
  <c r="AS25" i="1"/>
  <c r="AH11" i="1"/>
  <c r="X977" i="2"/>
  <c r="Y977" i="2" s="1"/>
  <c r="X970" i="2"/>
  <c r="Y970" i="2" s="1"/>
  <c r="AB933" i="2"/>
  <c r="X933" i="2"/>
  <c r="Y933" i="2" s="1"/>
  <c r="Z933" i="2" s="1"/>
  <c r="AD933" i="2"/>
  <c r="AJ933" i="2" s="1"/>
  <c r="AK933" i="2" s="1"/>
  <c r="AJ695" i="2"/>
  <c r="AK695" i="2" s="1"/>
  <c r="AB441" i="2"/>
  <c r="AD441" i="2"/>
  <c r="X441" i="2"/>
  <c r="Y441" i="2" s="1"/>
  <c r="Z441" i="2" s="1"/>
  <c r="AI394" i="2"/>
  <c r="X394" i="2"/>
  <c r="Y394" i="2" s="1"/>
  <c r="Z394" i="2" s="1"/>
  <c r="X368" i="2"/>
  <c r="Y368" i="2" s="1"/>
  <c r="Z368" i="2" s="1"/>
  <c r="AB368" i="2"/>
  <c r="AJ301" i="2"/>
  <c r="AK301" i="2" s="1"/>
  <c r="AB283" i="2"/>
  <c r="X283" i="2"/>
  <c r="Y283" i="2" s="1"/>
  <c r="Z283" i="2" s="1"/>
  <c r="X69" i="2"/>
  <c r="Y69" i="2" s="1"/>
  <c r="Z69" i="2" s="1"/>
  <c r="AD69" i="2"/>
  <c r="AJ69" i="2" s="1"/>
  <c r="AK69" i="2" s="1"/>
  <c r="AB69" i="2"/>
  <c r="AP125" i="1"/>
  <c r="AQ125" i="1"/>
  <c r="AJ124" i="1"/>
  <c r="X107" i="1"/>
  <c r="AC107" i="1" s="1"/>
  <c r="AH83" i="1"/>
  <c r="X49" i="1"/>
  <c r="AC49" i="1" s="1"/>
  <c r="AI34" i="1"/>
  <c r="AJ31" i="1"/>
  <c r="AR20" i="1"/>
  <c r="AH17" i="1"/>
  <c r="AH19" i="1"/>
  <c r="AI19" i="1"/>
  <c r="AP19" i="1"/>
  <c r="X981" i="2"/>
  <c r="Y981" i="2" s="1"/>
  <c r="AD843" i="2"/>
  <c r="AJ843" i="2" s="1"/>
  <c r="AK843" i="2" s="1"/>
  <c r="X843" i="2"/>
  <c r="Y843" i="2" s="1"/>
  <c r="Z843" i="2" s="1"/>
  <c r="AD816" i="2"/>
  <c r="AJ816" i="2" s="1"/>
  <c r="AK816" i="2" s="1"/>
  <c r="X786" i="2"/>
  <c r="Y786" i="2" s="1"/>
  <c r="Z786" i="2" s="1"/>
  <c r="AB786" i="2"/>
  <c r="AD786" i="2"/>
  <c r="AJ786" i="2" s="1"/>
  <c r="AK786" i="2" s="1"/>
  <c r="AB695" i="2"/>
  <c r="AJ694" i="2"/>
  <c r="AK694" i="2" s="1"/>
  <c r="X580" i="2"/>
  <c r="Y580" i="2" s="1"/>
  <c r="Z580" i="2" s="1"/>
  <c r="AD580" i="2"/>
  <c r="AJ580" i="2" s="1"/>
  <c r="AK580" i="2" s="1"/>
  <c r="AB580" i="2"/>
  <c r="AB423" i="2"/>
  <c r="AD423" i="2"/>
  <c r="X423" i="2"/>
  <c r="Y423" i="2" s="1"/>
  <c r="Z423" i="2" s="1"/>
  <c r="AO126" i="1"/>
  <c r="AL127" i="1"/>
  <c r="AR126" i="1"/>
  <c r="AE82" i="1"/>
  <c r="AR47" i="1"/>
  <c r="AE14" i="1"/>
  <c r="AE13" i="1"/>
  <c r="X992" i="2"/>
  <c r="Y992" i="2" s="1"/>
  <c r="X987" i="2"/>
  <c r="Y987" i="2" s="1"/>
  <c r="X979" i="2"/>
  <c r="Y979" i="2" s="1"/>
  <c r="X972" i="2"/>
  <c r="Y972" i="2" s="1"/>
  <c r="AJ917" i="2"/>
  <c r="AK917" i="2" s="1"/>
  <c r="X845" i="2"/>
  <c r="Y845" i="2" s="1"/>
  <c r="Z845" i="2" s="1"/>
  <c r="AB845" i="2"/>
  <c r="AB816" i="2"/>
  <c r="AB815" i="2"/>
  <c r="X815" i="2"/>
  <c r="Y815" i="2" s="1"/>
  <c r="Z815" i="2" s="1"/>
  <c r="AD815" i="2"/>
  <c r="X807" i="2"/>
  <c r="Y807" i="2" s="1"/>
  <c r="Z807" i="2" s="1"/>
  <c r="AJ759" i="2"/>
  <c r="AK759" i="2" s="1"/>
  <c r="AB724" i="2"/>
  <c r="X724" i="2"/>
  <c r="Y724" i="2" s="1"/>
  <c r="Z724" i="2" s="1"/>
  <c r="AD724" i="2"/>
  <c r="AJ724" i="2" s="1"/>
  <c r="AK724" i="2" s="1"/>
  <c r="X695" i="2"/>
  <c r="Y695" i="2" s="1"/>
  <c r="Z695" i="2" s="1"/>
  <c r="AB685" i="2"/>
  <c r="AD685" i="2"/>
  <c r="X685" i="2"/>
  <c r="AJ578" i="2"/>
  <c r="AK578" i="2" s="1"/>
  <c r="AD521" i="2"/>
  <c r="AJ521" i="2" s="1"/>
  <c r="AK521" i="2" s="1"/>
  <c r="AB521" i="2"/>
  <c r="AB474" i="2"/>
  <c r="AD474" i="2"/>
  <c r="AJ474" i="2" s="1"/>
  <c r="AK474" i="2" s="1"/>
  <c r="X474" i="2"/>
  <c r="Y474" i="2" s="1"/>
  <c r="Z474" i="2" s="1"/>
  <c r="AB373" i="2"/>
  <c r="X373" i="2"/>
  <c r="Y373" i="2" s="1"/>
  <c r="Z373" i="2" s="1"/>
  <c r="AD333" i="2"/>
  <c r="AB333" i="2"/>
  <c r="X333" i="2"/>
  <c r="Y333" i="2" s="1"/>
  <c r="Z333" i="2" s="1"/>
  <c r="AB143" i="2"/>
  <c r="X143" i="2"/>
  <c r="Y143" i="2" s="1"/>
  <c r="Z143" i="2" s="1"/>
  <c r="AD143" i="2"/>
  <c r="AQ151" i="1"/>
  <c r="AR151" i="1"/>
  <c r="AI149" i="1"/>
  <c r="X148" i="1"/>
  <c r="AC148" i="1" s="1"/>
  <c r="X143" i="1"/>
  <c r="AC143" i="1" s="1"/>
  <c r="X130" i="1"/>
  <c r="AC130" i="1" s="1"/>
  <c r="AI127" i="1"/>
  <c r="AK123" i="1"/>
  <c r="AT109" i="1"/>
  <c r="AU108" i="1"/>
  <c r="AH56" i="1"/>
  <c r="AI44" i="1"/>
  <c r="AE7" i="1"/>
  <c r="AB818" i="2"/>
  <c r="X818" i="2"/>
  <c r="Y818" i="2" s="1"/>
  <c r="Z818" i="2" s="1"/>
  <c r="AJ801" i="2"/>
  <c r="AK801" i="2" s="1"/>
  <c r="AB774" i="2"/>
  <c r="AB727" i="2"/>
  <c r="AD727" i="2"/>
  <c r="X727" i="2"/>
  <c r="Y727" i="2" s="1"/>
  <c r="Z727" i="2" s="1"/>
  <c r="AB671" i="2"/>
  <c r="X671" i="2"/>
  <c r="Y671" i="2" s="1"/>
  <c r="Z671" i="2" s="1"/>
  <c r="AD652" i="2"/>
  <c r="AJ652" i="2" s="1"/>
  <c r="AK652" i="2" s="1"/>
  <c r="X652" i="2"/>
  <c r="Y652" i="2" s="1"/>
  <c r="Z652" i="2" s="1"/>
  <c r="AB652" i="2"/>
  <c r="X389" i="2"/>
  <c r="Y389" i="2" s="1"/>
  <c r="Z389" i="2" s="1"/>
  <c r="AB389" i="2"/>
  <c r="X241" i="2"/>
  <c r="Y241" i="2" s="1"/>
  <c r="Z241" i="2" s="1"/>
  <c r="AD241" i="2"/>
  <c r="AB241" i="2"/>
  <c r="X39" i="1"/>
  <c r="AC39" i="1" s="1"/>
  <c r="AS21" i="1"/>
  <c r="AB957" i="2"/>
  <c r="AJ838" i="2"/>
  <c r="AK838" i="2" s="1"/>
  <c r="AB783" i="2"/>
  <c r="AB766" i="2"/>
  <c r="AB624" i="2"/>
  <c r="X624" i="2"/>
  <c r="Y624" i="2" s="1"/>
  <c r="Z624" i="2" s="1"/>
  <c r="AJ591" i="2"/>
  <c r="AK591" i="2" s="1"/>
  <c r="AB518" i="2"/>
  <c r="X518" i="2"/>
  <c r="Y518" i="2" s="1"/>
  <c r="Z518" i="2" s="1"/>
  <c r="AD497" i="2"/>
  <c r="AB497" i="2"/>
  <c r="AJ454" i="2"/>
  <c r="AK454" i="2" s="1"/>
  <c r="AD418" i="2"/>
  <c r="AJ418" i="2" s="1"/>
  <c r="AD351" i="2"/>
  <c r="AJ351" i="2" s="1"/>
  <c r="AK351" i="2" s="1"/>
  <c r="AB351" i="2"/>
  <c r="X351" i="2"/>
  <c r="Y351" i="2" s="1"/>
  <c r="Z351" i="2" s="1"/>
  <c r="AJ186" i="2"/>
  <c r="AK186" i="2" s="1"/>
  <c r="AF100" i="2"/>
  <c r="AB100" i="2"/>
  <c r="X100" i="2"/>
  <c r="AI150" i="1"/>
  <c r="AE141" i="1"/>
  <c r="X111" i="1"/>
  <c r="AC111" i="1" s="1"/>
  <c r="AE108" i="1"/>
  <c r="AM99" i="1"/>
  <c r="AE91" i="1"/>
  <c r="X80" i="1"/>
  <c r="AC80" i="1" s="1"/>
  <c r="X72" i="1"/>
  <c r="AC72" i="1" s="1"/>
  <c r="AK66" i="1"/>
  <c r="AQ64" i="1"/>
  <c r="AS63" i="1"/>
  <c r="AM22" i="1"/>
  <c r="AM13" i="1"/>
  <c r="AJ6" i="1"/>
  <c r="AJ873" i="2"/>
  <c r="AK873" i="2" s="1"/>
  <c r="AB772" i="2"/>
  <c r="AB763" i="2"/>
  <c r="AJ725" i="2"/>
  <c r="AK725" i="2" s="1"/>
  <c r="AB707" i="2"/>
  <c r="AD707" i="2"/>
  <c r="AB602" i="2"/>
  <c r="AD597" i="2"/>
  <c r="X597" i="2"/>
  <c r="Y597" i="2" s="1"/>
  <c r="Z597" i="2" s="1"/>
  <c r="AB597" i="2"/>
  <c r="AH553" i="2"/>
  <c r="X463" i="2"/>
  <c r="Y463" i="2" s="1"/>
  <c r="Z463" i="2" s="1"/>
  <c r="AB463" i="2"/>
  <c r="AD463" i="2"/>
  <c r="AJ463" i="2" s="1"/>
  <c r="AK463" i="2" s="1"/>
  <c r="AB429" i="2"/>
  <c r="AD429" i="2"/>
  <c r="AB418" i="2"/>
  <c r="X417" i="2"/>
  <c r="AD417" i="2"/>
  <c r="AD395" i="2"/>
  <c r="AJ395" i="2" s="1"/>
  <c r="AK395" i="2" s="1"/>
  <c r="X395" i="2"/>
  <c r="Y395" i="2" s="1"/>
  <c r="Z395" i="2" s="1"/>
  <c r="AB395" i="2"/>
  <c r="AH376" i="2"/>
  <c r="X277" i="2"/>
  <c r="AJ230" i="2"/>
  <c r="AK230" i="2" s="1"/>
  <c r="X51" i="2"/>
  <c r="Y51" i="2" s="1"/>
  <c r="Z51" i="2" s="1"/>
  <c r="AB51" i="2"/>
  <c r="AD51" i="2"/>
  <c r="AJ51" i="2" s="1"/>
  <c r="AK51" i="2" s="1"/>
  <c r="AE60" i="1"/>
  <c r="AK22" i="1"/>
  <c r="X976" i="2"/>
  <c r="Y976" i="2" s="1"/>
  <c r="AJ769" i="2"/>
  <c r="AK769" i="2" s="1"/>
  <c r="AJ719" i="2"/>
  <c r="AK719" i="2" s="1"/>
  <c r="AB682" i="2"/>
  <c r="X682" i="2"/>
  <c r="Y682" i="2" s="1"/>
  <c r="Z682" i="2" s="1"/>
  <c r="AJ678" i="2"/>
  <c r="AK678" i="2" s="1"/>
  <c r="X650" i="2"/>
  <c r="Y650" i="2" s="1"/>
  <c r="Z650" i="2" s="1"/>
  <c r="AB650" i="2"/>
  <c r="X604" i="2"/>
  <c r="Y604" i="2" s="1"/>
  <c r="Z604" i="2" s="1"/>
  <c r="AB604" i="2"/>
  <c r="AD604" i="2"/>
  <c r="AJ604" i="2" s="1"/>
  <c r="AK604" i="2" s="1"/>
  <c r="X602" i="2"/>
  <c r="Y602" i="2" s="1"/>
  <c r="Z602" i="2" s="1"/>
  <c r="AB555" i="2"/>
  <c r="X555" i="2"/>
  <c r="Y555" i="2" s="1"/>
  <c r="Z555" i="2" s="1"/>
  <c r="X511" i="2"/>
  <c r="Y511" i="2" s="1"/>
  <c r="Z511" i="2" s="1"/>
  <c r="AD511" i="2"/>
  <c r="AJ511" i="2" s="1"/>
  <c r="AK511" i="2" s="1"/>
  <c r="AD406" i="2"/>
  <c r="X376" i="2"/>
  <c r="AJ319" i="2"/>
  <c r="AK319" i="2" s="1"/>
  <c r="AD252" i="2"/>
  <c r="X252" i="2"/>
  <c r="Y252" i="2" s="1"/>
  <c r="Z252" i="2" s="1"/>
  <c r="AB224" i="2"/>
  <c r="AD224" i="2"/>
  <c r="AB183" i="2"/>
  <c r="AD183" i="2"/>
  <c r="AD165" i="2"/>
  <c r="AE80" i="1"/>
  <c r="AQ38" i="1"/>
  <c r="AR26" i="1"/>
  <c r="AJ24" i="1"/>
  <c r="X16" i="1"/>
  <c r="AC16" i="1" s="1"/>
  <c r="X813" i="2"/>
  <c r="Y813" i="2" s="1"/>
  <c r="Z813" i="2" s="1"/>
  <c r="AD813" i="2"/>
  <c r="AJ813" i="2" s="1"/>
  <c r="AK813" i="2" s="1"/>
  <c r="AJ637" i="2"/>
  <c r="AK637" i="2" s="1"/>
  <c r="AB456" i="2"/>
  <c r="AD456" i="2"/>
  <c r="X456" i="2"/>
  <c r="Y456" i="2" s="1"/>
  <c r="Z456" i="2" s="1"/>
  <c r="X367" i="2"/>
  <c r="Y367" i="2" s="1"/>
  <c r="Z367" i="2" s="1"/>
  <c r="AB367" i="2"/>
  <c r="AD367" i="2"/>
  <c r="AJ367" i="2" s="1"/>
  <c r="AK367" i="2" s="1"/>
  <c r="X268" i="2"/>
  <c r="Y268" i="2" s="1"/>
  <c r="Z268" i="2" s="1"/>
  <c r="AD268" i="2"/>
  <c r="AB268" i="2"/>
  <c r="AB44" i="2"/>
  <c r="AD44" i="2"/>
  <c r="X44" i="2"/>
  <c r="Y44" i="2" s="1"/>
  <c r="Z44" i="2" s="1"/>
  <c r="X235" i="1"/>
  <c r="AC235" i="1" s="1"/>
  <c r="AH202" i="1"/>
  <c r="AE174" i="1"/>
  <c r="AE156" i="1"/>
  <c r="AR144" i="1"/>
  <c r="X123" i="1"/>
  <c r="AC123" i="1" s="1"/>
  <c r="X108" i="1"/>
  <c r="AC108" i="1" s="1"/>
  <c r="AK103" i="1"/>
  <c r="X96" i="1"/>
  <c r="AC96" i="1" s="1"/>
  <c r="AE74" i="1"/>
  <c r="X73" i="1"/>
  <c r="AC73" i="1" s="1"/>
  <c r="AJ64" i="1"/>
  <c r="AP39" i="1"/>
  <c r="AI38" i="1"/>
  <c r="AJ7" i="1"/>
  <c r="X978" i="2"/>
  <c r="Y978" i="2" s="1"/>
  <c r="X918" i="2"/>
  <c r="Y918" i="2" s="1"/>
  <c r="Z918" i="2" s="1"/>
  <c r="AD918" i="2"/>
  <c r="X839" i="2"/>
  <c r="Y839" i="2" s="1"/>
  <c r="Z839" i="2" s="1"/>
  <c r="X705" i="2"/>
  <c r="Y705" i="2" s="1"/>
  <c r="Z705" i="2" s="1"/>
  <c r="AD705" i="2"/>
  <c r="AB608" i="2"/>
  <c r="AD608" i="2"/>
  <c r="X608" i="2"/>
  <c r="Y608" i="2" s="1"/>
  <c r="Z608" i="2" s="1"/>
  <c r="AJ413" i="2"/>
  <c r="AK413" i="2" s="1"/>
  <c r="AD408" i="2"/>
  <c r="X408" i="2"/>
  <c r="Y408" i="2" s="1"/>
  <c r="Z408" i="2" s="1"/>
  <c r="AD369" i="2"/>
  <c r="X369" i="2"/>
  <c r="Y369" i="2" s="1"/>
  <c r="Z369" i="2" s="1"/>
  <c r="AB260" i="2"/>
  <c r="AD260" i="2"/>
  <c r="X260" i="2"/>
  <c r="Y260" i="2" s="1"/>
  <c r="Z260" i="2" s="1"/>
  <c r="AJ243" i="2"/>
  <c r="AK243" i="2" s="1"/>
  <c r="AD186" i="2"/>
  <c r="AB186" i="2"/>
  <c r="X186" i="2"/>
  <c r="Y186" i="2" s="1"/>
  <c r="Z186" i="2" s="1"/>
  <c r="X118" i="2"/>
  <c r="Y118" i="2" s="1"/>
  <c r="Z118" i="2" s="1"/>
  <c r="AD118" i="2"/>
  <c r="AB118" i="2"/>
  <c r="AJ3" i="2"/>
  <c r="AE99" i="1"/>
  <c r="AS52" i="1"/>
  <c r="AE49" i="1"/>
  <c r="X47" i="1"/>
  <c r="AC47" i="1" s="1"/>
  <c r="AO39" i="1"/>
  <c r="X4" i="1"/>
  <c r="AC4" i="1" s="1"/>
  <c r="X980" i="2"/>
  <c r="Y980" i="2" s="1"/>
  <c r="AB755" i="2"/>
  <c r="X755" i="2"/>
  <c r="Y755" i="2" s="1"/>
  <c r="Z755" i="2" s="1"/>
  <c r="X708" i="2"/>
  <c r="Y708" i="2" s="1"/>
  <c r="Z708" i="2" s="1"/>
  <c r="AB708" i="2"/>
  <c r="AB688" i="2"/>
  <c r="X688" i="2"/>
  <c r="Y688" i="2" s="1"/>
  <c r="Z688" i="2" s="1"/>
  <c r="AD688" i="2"/>
  <c r="AJ688" i="2" s="1"/>
  <c r="AK688" i="2" s="1"/>
  <c r="AB654" i="2"/>
  <c r="AD654" i="2"/>
  <c r="AB561" i="2"/>
  <c r="X561" i="2"/>
  <c r="Y561" i="2" s="1"/>
  <c r="Z561" i="2" s="1"/>
  <c r="AD561" i="2"/>
  <c r="AJ561" i="2" s="1"/>
  <c r="AK561" i="2" s="1"/>
  <c r="X519" i="2"/>
  <c r="Y519" i="2" s="1"/>
  <c r="Z519" i="2" s="1"/>
  <c r="AD519" i="2"/>
  <c r="AJ482" i="2"/>
  <c r="X481" i="2"/>
  <c r="Y481" i="2" s="1"/>
  <c r="Z481" i="2" s="1"/>
  <c r="AD481" i="2"/>
  <c r="AD447" i="2"/>
  <c r="X447" i="2"/>
  <c r="Y447" i="2" s="1"/>
  <c r="Z447" i="2" s="1"/>
  <c r="AB445" i="2"/>
  <c r="AD445" i="2"/>
  <c r="AD240" i="2"/>
  <c r="AB240" i="2"/>
  <c r="AD232" i="2"/>
  <c r="AB232" i="2"/>
  <c r="AJ765" i="2"/>
  <c r="AK765" i="2" s="1"/>
  <c r="AB574" i="2"/>
  <c r="AD539" i="2"/>
  <c r="AB539" i="2"/>
  <c r="X539" i="2"/>
  <c r="Y539" i="2" s="1"/>
  <c r="Z539" i="2" s="1"/>
  <c r="AH532" i="2"/>
  <c r="AJ443" i="2"/>
  <c r="AK443" i="2" s="1"/>
  <c r="X315" i="2"/>
  <c r="Y315" i="2" s="1"/>
  <c r="Z315" i="2" s="1"/>
  <c r="AD315" i="2"/>
  <c r="AB315" i="2"/>
  <c r="X266" i="2"/>
  <c r="AD266" i="2"/>
  <c r="AJ266" i="2" s="1"/>
  <c r="AD168" i="2"/>
  <c r="AB168" i="2"/>
  <c r="X147" i="2"/>
  <c r="Y147" i="2" s="1"/>
  <c r="Z147" i="2" s="1"/>
  <c r="AD147" i="2"/>
  <c r="AJ147" i="2" s="1"/>
  <c r="AK147" i="2" s="1"/>
  <c r="AB147" i="2"/>
  <c r="AJ139" i="2"/>
  <c r="AK139" i="2" s="1"/>
  <c r="AJ721" i="2"/>
  <c r="AK721" i="2" s="1"/>
  <c r="AJ663" i="2"/>
  <c r="AK663" i="2" s="1"/>
  <c r="AF633" i="2"/>
  <c r="X633" i="2"/>
  <c r="Y633" i="2" s="1"/>
  <c r="Z633" i="2" s="1"/>
  <c r="AJ629" i="2"/>
  <c r="AB614" i="2"/>
  <c r="AD593" i="2"/>
  <c r="AJ593" i="2" s="1"/>
  <c r="AK593" i="2" s="1"/>
  <c r="AB593" i="2"/>
  <c r="AJ585" i="2"/>
  <c r="AK585" i="2" s="1"/>
  <c r="AD396" i="2"/>
  <c r="X396" i="2"/>
  <c r="Y396" i="2" s="1"/>
  <c r="Z396" i="2" s="1"/>
  <c r="AB396" i="2"/>
  <c r="AD384" i="2"/>
  <c r="AB384" i="2"/>
  <c r="X384" i="2"/>
  <c r="Y384" i="2" s="1"/>
  <c r="Z384" i="2" s="1"/>
  <c r="AJ298" i="2"/>
  <c r="AK298" i="2" s="1"/>
  <c r="X216" i="2"/>
  <c r="Y216" i="2" s="1"/>
  <c r="Z216" i="2" s="1"/>
  <c r="AB216" i="2"/>
  <c r="AD216" i="2"/>
  <c r="AB65" i="2"/>
  <c r="AD65" i="2"/>
  <c r="AJ65" i="2" s="1"/>
  <c r="X65" i="2"/>
  <c r="X56" i="2"/>
  <c r="Y56" i="2" s="1"/>
  <c r="Z56" i="2" s="1"/>
  <c r="AD56" i="2"/>
  <c r="AB56" i="2"/>
  <c r="X8" i="1"/>
  <c r="AC8" i="1" s="1"/>
  <c r="X962" i="2"/>
  <c r="Y962" i="2" s="1"/>
  <c r="X881" i="2"/>
  <c r="Y881" i="2" s="1"/>
  <c r="Z881" i="2" s="1"/>
  <c r="AB866" i="2"/>
  <c r="AB853" i="2"/>
  <c r="AB834" i="2"/>
  <c r="X834" i="2"/>
  <c r="Y834" i="2" s="1"/>
  <c r="Z834" i="2" s="1"/>
  <c r="X831" i="2"/>
  <c r="Y831" i="2" s="1"/>
  <c r="Z831" i="2" s="1"/>
  <c r="AD831" i="2"/>
  <c r="X812" i="2"/>
  <c r="Y812" i="2" s="1"/>
  <c r="Z812" i="2" s="1"/>
  <c r="X770" i="2"/>
  <c r="Y770" i="2" s="1"/>
  <c r="Z770" i="2" s="1"/>
  <c r="AB757" i="2"/>
  <c r="X756" i="2"/>
  <c r="Y756" i="2" s="1"/>
  <c r="Z756" i="2" s="1"/>
  <c r="AJ738" i="2"/>
  <c r="AK738" i="2" s="1"/>
  <c r="AD721" i="2"/>
  <c r="AB673" i="2"/>
  <c r="AD673" i="2"/>
  <c r="X665" i="2"/>
  <c r="Y665" i="2" s="1"/>
  <c r="Z665" i="2" s="1"/>
  <c r="AB665" i="2"/>
  <c r="AD665" i="2"/>
  <c r="AJ665" i="2" s="1"/>
  <c r="AK665" i="2" s="1"/>
  <c r="AJ653" i="2"/>
  <c r="AK653" i="2" s="1"/>
  <c r="X629" i="2"/>
  <c r="X610" i="2"/>
  <c r="Y610" i="2" s="1"/>
  <c r="Z610" i="2" s="1"/>
  <c r="AD518" i="2"/>
  <c r="AJ518" i="2" s="1"/>
  <c r="AK518" i="2" s="1"/>
  <c r="X497" i="2"/>
  <c r="Y497" i="2" s="1"/>
  <c r="Z497" i="2" s="1"/>
  <c r="AJ451" i="2"/>
  <c r="AK451" i="2" s="1"/>
  <c r="X399" i="2"/>
  <c r="Y399" i="2" s="1"/>
  <c r="Z399" i="2" s="1"/>
  <c r="AB399" i="2"/>
  <c r="AD399" i="2"/>
  <c r="AJ399" i="2" s="1"/>
  <c r="AK399" i="2" s="1"/>
  <c r="X298" i="2"/>
  <c r="Y298" i="2" s="1"/>
  <c r="Z298" i="2" s="1"/>
  <c r="AB298" i="2"/>
  <c r="AD298" i="2"/>
  <c r="AD276" i="2"/>
  <c r="AJ276" i="2" s="1"/>
  <c r="AB276" i="2"/>
  <c r="X276" i="2"/>
  <c r="AJ47" i="2"/>
  <c r="AK47" i="2" s="1"/>
  <c r="AJ649" i="2"/>
  <c r="AK649" i="2" s="1"/>
  <c r="AB627" i="2"/>
  <c r="X627" i="2"/>
  <c r="Y627" i="2" s="1"/>
  <c r="Z627" i="2" s="1"/>
  <c r="AD572" i="2"/>
  <c r="AB572" i="2"/>
  <c r="AD360" i="2"/>
  <c r="AJ360" i="2" s="1"/>
  <c r="X360" i="2"/>
  <c r="AB360" i="2"/>
  <c r="AB237" i="2"/>
  <c r="AD237" i="2"/>
  <c r="X237" i="2"/>
  <c r="Y237" i="2" s="1"/>
  <c r="Z237" i="2" s="1"/>
  <c r="AB41" i="2"/>
  <c r="X41" i="2"/>
  <c r="Y41" i="2" s="1"/>
  <c r="Z41" i="2" s="1"/>
  <c r="AJ731" i="2"/>
  <c r="AK731" i="2" s="1"/>
  <c r="X684" i="2"/>
  <c r="Y684" i="2" s="1"/>
  <c r="Z684" i="2" s="1"/>
  <c r="AB684" i="2"/>
  <c r="AD684" i="2"/>
  <c r="AJ661" i="2"/>
  <c r="AK661" i="2" s="1"/>
  <c r="AB598" i="2"/>
  <c r="AD598" i="2"/>
  <c r="AB586" i="2"/>
  <c r="AD586" i="2"/>
  <c r="AJ586" i="2" s="1"/>
  <c r="AK586" i="2" s="1"/>
  <c r="AD562" i="2"/>
  <c r="X562" i="2"/>
  <c r="Y562" i="2" s="1"/>
  <c r="Z562" i="2" s="1"/>
  <c r="AJ534" i="2"/>
  <c r="AK534" i="2" s="1"/>
  <c r="AB512" i="2"/>
  <c r="X512" i="2"/>
  <c r="Y512" i="2" s="1"/>
  <c r="Z512" i="2" s="1"/>
  <c r="AD467" i="2"/>
  <c r="X467" i="2"/>
  <c r="Y467" i="2" s="1"/>
  <c r="Z467" i="2" s="1"/>
  <c r="AJ275" i="2"/>
  <c r="X159" i="2"/>
  <c r="Y159" i="2" s="1"/>
  <c r="Z159" i="2" s="1"/>
  <c r="AD159" i="2"/>
  <c r="AJ159" i="2" s="1"/>
  <c r="AK159" i="2" s="1"/>
  <c r="X67" i="2"/>
  <c r="Y67" i="2" s="1"/>
  <c r="Z67" i="2" s="1"/>
  <c r="AJ44" i="2"/>
  <c r="AK44" i="2" s="1"/>
  <c r="AJ30" i="2"/>
  <c r="AK30" i="2" s="1"/>
  <c r="AJ774" i="2"/>
  <c r="AK774" i="2" s="1"/>
  <c r="AJ773" i="2"/>
  <c r="AK773" i="2" s="1"/>
  <c r="X719" i="2"/>
  <c r="Y719" i="2" s="1"/>
  <c r="Z719" i="2" s="1"/>
  <c r="AB719" i="2"/>
  <c r="X628" i="2"/>
  <c r="Y628" i="2" s="1"/>
  <c r="Z628" i="2" s="1"/>
  <c r="AD628" i="2"/>
  <c r="AJ622" i="2"/>
  <c r="AK622" i="2" s="1"/>
  <c r="AJ508" i="2"/>
  <c r="AK508" i="2" s="1"/>
  <c r="AJ386" i="2"/>
  <c r="AK386" i="2" s="1"/>
  <c r="AH378" i="2"/>
  <c r="AJ378" i="2" s="1"/>
  <c r="AK378" i="2" s="1"/>
  <c r="AJ359" i="2"/>
  <c r="AK359" i="2" s="1"/>
  <c r="AB293" i="2"/>
  <c r="X293" i="2"/>
  <c r="AD293" i="2"/>
  <c r="AJ293" i="2" s="1"/>
  <c r="AB135" i="2"/>
  <c r="X135" i="2"/>
  <c r="Y135" i="2" s="1"/>
  <c r="Z135" i="2" s="1"/>
  <c r="AJ75" i="1"/>
  <c r="AS74" i="1"/>
  <c r="AM51" i="1"/>
  <c r="AJ833" i="2"/>
  <c r="AK833" i="2" s="1"/>
  <c r="AJ619" i="2"/>
  <c r="AK619" i="2" s="1"/>
  <c r="AJ609" i="2"/>
  <c r="AK609" i="2" s="1"/>
  <c r="X573" i="2"/>
  <c r="Y573" i="2" s="1"/>
  <c r="Z573" i="2" s="1"/>
  <c r="AB573" i="2"/>
  <c r="AD573" i="2"/>
  <c r="AD560" i="2"/>
  <c r="X560" i="2"/>
  <c r="Y560" i="2" s="1"/>
  <c r="Z560" i="2" s="1"/>
  <c r="AB549" i="2"/>
  <c r="AD549" i="2"/>
  <c r="AJ549" i="2" s="1"/>
  <c r="AK549" i="2" s="1"/>
  <c r="AB431" i="2"/>
  <c r="X431" i="2"/>
  <c r="Y431" i="2" s="1"/>
  <c r="Z431" i="2" s="1"/>
  <c r="AJ424" i="2"/>
  <c r="AK424" i="2" s="1"/>
  <c r="AD358" i="2"/>
  <c r="AB358" i="2"/>
  <c r="X197" i="2"/>
  <c r="Y197" i="2" s="1"/>
  <c r="Z197" i="2" s="1"/>
  <c r="AB197" i="2"/>
  <c r="X175" i="2"/>
  <c r="Y175" i="2" s="1"/>
  <c r="Z175" i="2" s="1"/>
  <c r="AB175" i="2"/>
  <c r="AD175" i="2"/>
  <c r="AD126" i="2"/>
  <c r="AJ126" i="2" s="1"/>
  <c r="AK126" i="2" s="1"/>
  <c r="X126" i="2"/>
  <c r="Y126" i="2" s="1"/>
  <c r="Z126" i="2" s="1"/>
  <c r="AB126" i="2"/>
  <c r="X92" i="2"/>
  <c r="Y92" i="2" s="1"/>
  <c r="Z92" i="2" s="1"/>
  <c r="AD92" i="2"/>
  <c r="AJ42" i="2"/>
  <c r="AK42" i="2" s="1"/>
  <c r="X37" i="2"/>
  <c r="Y37" i="2" s="1"/>
  <c r="Z37" i="2" s="1"/>
  <c r="AD37" i="2"/>
  <c r="AJ37" i="2" s="1"/>
  <c r="AK37" i="2" s="1"/>
  <c r="AJ582" i="2"/>
  <c r="AK582" i="2" s="1"/>
  <c r="AB476" i="2"/>
  <c r="AD476" i="2"/>
  <c r="X422" i="2"/>
  <c r="Y422" i="2" s="1"/>
  <c r="Z422" i="2" s="1"/>
  <c r="AB422" i="2"/>
  <c r="AD422" i="2"/>
  <c r="AJ422" i="2" s="1"/>
  <c r="AK422" i="2" s="1"/>
  <c r="X404" i="2"/>
  <c r="AB404" i="2"/>
  <c r="X272" i="2"/>
  <c r="Y272" i="2" s="1"/>
  <c r="Z272" i="2" s="1"/>
  <c r="AB272" i="2"/>
  <c r="AB230" i="2"/>
  <c r="X230" i="2"/>
  <c r="Y230" i="2" s="1"/>
  <c r="Z230" i="2" s="1"/>
  <c r="AJ211" i="2"/>
  <c r="AK211" i="2" s="1"/>
  <c r="AJ48" i="2"/>
  <c r="AK48" i="2" s="1"/>
  <c r="AB10" i="2"/>
  <c r="AJ708" i="2"/>
  <c r="AK708" i="2" s="1"/>
  <c r="AH630" i="2"/>
  <c r="AJ607" i="2"/>
  <c r="AK607" i="2" s="1"/>
  <c r="AJ568" i="2"/>
  <c r="AK568" i="2" s="1"/>
  <c r="AJ377" i="2"/>
  <c r="AK377" i="2" s="1"/>
  <c r="AH231" i="2"/>
  <c r="AJ231" i="2" s="1"/>
  <c r="AB166" i="2"/>
  <c r="AD166" i="2"/>
  <c r="AD120" i="2"/>
  <c r="AJ95" i="2"/>
  <c r="AK95" i="2" s="1"/>
  <c r="AB361" i="2"/>
  <c r="AD361" i="2"/>
  <c r="AB228" i="2"/>
  <c r="X228" i="2"/>
  <c r="Y228" i="2" s="1"/>
  <c r="Z228" i="2" s="1"/>
  <c r="AD228" i="2"/>
  <c r="AJ228" i="2" s="1"/>
  <c r="AK228" i="2" s="1"/>
  <c r="AH172" i="2"/>
  <c r="AB101" i="2"/>
  <c r="AD101" i="2"/>
  <c r="X101" i="2"/>
  <c r="Y101" i="2" s="1"/>
  <c r="Z101" i="2" s="1"/>
  <c r="AJ62" i="2"/>
  <c r="AK62" i="2" s="1"/>
  <c r="AD4" i="2"/>
  <c r="X4" i="2"/>
  <c r="AJ766" i="2"/>
  <c r="AK766" i="2" s="1"/>
  <c r="AD617" i="2"/>
  <c r="X617" i="2"/>
  <c r="Y617" i="2" s="1"/>
  <c r="Z617" i="2" s="1"/>
  <c r="AJ509" i="2"/>
  <c r="AK509" i="2" s="1"/>
  <c r="X477" i="2"/>
  <c r="Y477" i="2" s="1"/>
  <c r="Z477" i="2" s="1"/>
  <c r="AD477" i="2"/>
  <c r="AJ477" i="2" s="1"/>
  <c r="AK477" i="2" s="1"/>
  <c r="X460" i="2"/>
  <c r="Y460" i="2" s="1"/>
  <c r="Z460" i="2" s="1"/>
  <c r="AB460" i="2"/>
  <c r="AJ339" i="2"/>
  <c r="AK339" i="2" s="1"/>
  <c r="AD236" i="2"/>
  <c r="X236" i="2"/>
  <c r="Y236" i="2" s="1"/>
  <c r="Z236" i="2" s="1"/>
  <c r="AJ146" i="2"/>
  <c r="AK146" i="2" s="1"/>
  <c r="AJ87" i="2"/>
  <c r="AJ49" i="2"/>
  <c r="AK49" i="2" s="1"/>
  <c r="AJ100" i="2"/>
  <c r="AD82" i="2"/>
  <c r="AB82" i="2"/>
  <c r="AD38" i="2"/>
  <c r="X38" i="2"/>
  <c r="Y38" i="2" s="1"/>
  <c r="Z38" i="2" s="1"/>
  <c r="AD9" i="2"/>
  <c r="X9" i="2"/>
  <c r="AB2" i="2"/>
  <c r="AD2" i="2"/>
  <c r="AB291" i="2"/>
  <c r="X291" i="2"/>
  <c r="Y291" i="2" s="1"/>
  <c r="Z291" i="2" s="1"/>
  <c r="AD291" i="2"/>
  <c r="AH274" i="2"/>
  <c r="X164" i="2"/>
  <c r="Y164" i="2" s="1"/>
  <c r="Z164" i="2" s="1"/>
  <c r="AB164" i="2"/>
  <c r="AJ115" i="2"/>
  <c r="AK115" i="2" s="1"/>
  <c r="AJ103" i="2"/>
  <c r="AK103" i="2" s="1"/>
  <c r="AB102" i="2"/>
  <c r="AF102" i="2"/>
  <c r="X8" i="2"/>
  <c r="AB8" i="2"/>
  <c r="AD8" i="2"/>
  <c r="X434" i="2"/>
  <c r="Y434" i="2" s="1"/>
  <c r="Z434" i="2" s="1"/>
  <c r="AB434" i="2"/>
  <c r="AD434" i="2"/>
  <c r="AB412" i="2"/>
  <c r="AD412" i="2"/>
  <c r="AB331" i="2"/>
  <c r="AD331" i="2"/>
  <c r="X263" i="2"/>
  <c r="Y263" i="2" s="1"/>
  <c r="Z263" i="2" s="1"/>
  <c r="AD263" i="2"/>
  <c r="AJ119" i="2"/>
  <c r="AK119" i="2" s="1"/>
  <c r="AB99" i="2"/>
  <c r="X99" i="2"/>
  <c r="Y99" i="2" s="1"/>
  <c r="Z99" i="2" s="1"/>
  <c r="AJ40" i="2"/>
  <c r="AK40" i="2" s="1"/>
  <c r="X160" i="2"/>
  <c r="Y160" i="2" s="1"/>
  <c r="Z160" i="2" s="1"/>
  <c r="AD160" i="2"/>
  <c r="AD134" i="2"/>
  <c r="AJ134" i="2" s="1"/>
  <c r="AK134" i="2" s="1"/>
  <c r="X134" i="2"/>
  <c r="Y134" i="2" s="1"/>
  <c r="Z134" i="2" s="1"/>
  <c r="AJ84" i="2"/>
  <c r="AK84" i="2" s="1"/>
  <c r="AJ493" i="2"/>
  <c r="AK493" i="2" s="1"/>
  <c r="AJ486" i="2"/>
  <c r="AK486" i="2" s="1"/>
  <c r="AB482" i="2"/>
  <c r="X482" i="2"/>
  <c r="AJ397" i="2"/>
  <c r="AK397" i="2" s="1"/>
  <c r="AD321" i="2"/>
  <c r="AJ321" i="2" s="1"/>
  <c r="AK321" i="2" s="1"/>
  <c r="X321" i="2"/>
  <c r="Y321" i="2" s="1"/>
  <c r="Z321" i="2" s="1"/>
  <c r="AB321" i="2"/>
  <c r="AB265" i="2"/>
  <c r="X265" i="2"/>
  <c r="Y265" i="2" s="1"/>
  <c r="Z265" i="2" s="1"/>
  <c r="AD209" i="2"/>
  <c r="AB209" i="2"/>
  <c r="AD194" i="2"/>
  <c r="AJ194" i="2" s="1"/>
  <c r="AK194" i="2" s="1"/>
  <c r="X194" i="2"/>
  <c r="Y194" i="2" s="1"/>
  <c r="Z194" i="2" s="1"/>
  <c r="AD116" i="2"/>
  <c r="AB26" i="2"/>
  <c r="AB79" i="2"/>
  <c r="X39" i="2"/>
  <c r="Y39" i="2" s="1"/>
  <c r="Z39" i="2" s="1"/>
  <c r="AD39" i="2"/>
  <c r="AJ39" i="2" s="1"/>
  <c r="AK39" i="2" s="1"/>
  <c r="AH559" i="2"/>
  <c r="AJ419" i="2"/>
  <c r="AK419" i="2" s="1"/>
  <c r="AJ407" i="2"/>
  <c r="AK407" i="2" s="1"/>
  <c r="AD229" i="2"/>
  <c r="X229" i="2"/>
  <c r="Y229" i="2" s="1"/>
  <c r="Z229" i="2" s="1"/>
  <c r="AJ200" i="2"/>
  <c r="AK200" i="2" s="1"/>
  <c r="X187" i="2"/>
  <c r="Y187" i="2" s="1"/>
  <c r="Z187" i="2" s="1"/>
  <c r="AB122" i="2"/>
  <c r="X122" i="2"/>
  <c r="Y122" i="2" s="1"/>
  <c r="Z122" i="2" s="1"/>
  <c r="AJ72" i="2"/>
  <c r="AK72" i="2" s="1"/>
  <c r="X108" i="2"/>
  <c r="Y108" i="2" s="1"/>
  <c r="Z108" i="2" s="1"/>
  <c r="AD108" i="2"/>
  <c r="AJ108" i="2" s="1"/>
  <c r="AK108" i="2" s="1"/>
  <c r="AJ79" i="2"/>
  <c r="AK79" i="2" s="1"/>
  <c r="AJ60" i="2"/>
  <c r="AK60" i="2" s="1"/>
  <c r="AB86" i="2"/>
  <c r="AD86" i="2"/>
  <c r="AJ15" i="2"/>
  <c r="AK15" i="2" s="1"/>
  <c r="AH403" i="2"/>
  <c r="AJ239" i="2"/>
  <c r="AK239" i="2" s="1"/>
  <c r="AD104" i="2"/>
  <c r="AJ104" i="2" s="1"/>
  <c r="X104" i="2"/>
  <c r="AH287" i="2"/>
  <c r="AB226" i="2"/>
  <c r="AH112" i="2"/>
  <c r="AD78" i="2"/>
  <c r="AJ78" i="2" s="1"/>
  <c r="AK78" i="2" s="1"/>
  <c r="AB4" i="2"/>
  <c r="AH3055" i="1"/>
  <c r="AM3055" i="1"/>
  <c r="AP3055" i="1"/>
  <c r="AS3055" i="1"/>
  <c r="AT3055" i="1"/>
  <c r="AM3054" i="1"/>
  <c r="AQ3053" i="1"/>
  <c r="AI3048" i="1"/>
  <c r="AL3047" i="1"/>
  <c r="AU3044" i="1"/>
  <c r="AH3036" i="1"/>
  <c r="AK3035" i="1"/>
  <c r="AO3034" i="1"/>
  <c r="AQ3033" i="1"/>
  <c r="AT3032" i="1"/>
  <c r="AU3008" i="1"/>
  <c r="AO3001" i="1"/>
  <c r="AQ2996" i="1"/>
  <c r="AP2992" i="1"/>
  <c r="AH2987" i="1"/>
  <c r="AQ2988" i="1"/>
  <c r="AI2987" i="1"/>
  <c r="AR2988" i="1"/>
  <c r="AJ2987" i="1"/>
  <c r="AS2988" i="1"/>
  <c r="AK2987" i="1"/>
  <c r="AT2988" i="1"/>
  <c r="AM2987" i="1"/>
  <c r="AN2987" i="1"/>
  <c r="AP2987" i="1"/>
  <c r="AQ2987" i="1"/>
  <c r="AH2988" i="1"/>
  <c r="AR2987" i="1"/>
  <c r="AI2988" i="1"/>
  <c r="AS2987" i="1"/>
  <c r="AJ2988" i="1"/>
  <c r="AT2987" i="1"/>
  <c r="AK2988" i="1"/>
  <c r="AU2987" i="1"/>
  <c r="AL2988" i="1"/>
  <c r="AM2988" i="1"/>
  <c r="AN2988" i="1"/>
  <c r="AH2967" i="1"/>
  <c r="AQ2968" i="1"/>
  <c r="AI2967" i="1"/>
  <c r="AR2968" i="1"/>
  <c r="AJ2967" i="1"/>
  <c r="AS2968" i="1"/>
  <c r="AK2967" i="1"/>
  <c r="AT2968" i="1"/>
  <c r="AL2967" i="1"/>
  <c r="AU2968" i="1"/>
  <c r="AM2967" i="1"/>
  <c r="AN2967" i="1"/>
  <c r="AO2967" i="1"/>
  <c r="AP2967" i="1"/>
  <c r="AQ2967" i="1"/>
  <c r="AH2968" i="1"/>
  <c r="AR2967" i="1"/>
  <c r="AI2968" i="1"/>
  <c r="AS2967" i="1"/>
  <c r="AJ2968" i="1"/>
  <c r="AT2967" i="1"/>
  <c r="AK2968" i="1"/>
  <c r="AU2967" i="1"/>
  <c r="AL2968" i="1"/>
  <c r="AM2968" i="1"/>
  <c r="AN2968" i="1"/>
  <c r="AP2954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Q2938" i="1"/>
  <c r="AO2934" i="1"/>
  <c r="AJ2923" i="1"/>
  <c r="AI2902" i="1"/>
  <c r="X2534" i="1"/>
  <c r="AC2534" i="1" s="1"/>
  <c r="X2536" i="1"/>
  <c r="AC2536" i="1" s="1"/>
  <c r="AS3046" i="1"/>
  <c r="AJ3047" i="1"/>
  <c r="AS3048" i="1"/>
  <c r="AJ3049" i="1"/>
  <c r="AP3047" i="1"/>
  <c r="AP3049" i="1"/>
  <c r="AL3046" i="1"/>
  <c r="AU3047" i="1"/>
  <c r="AL3048" i="1"/>
  <c r="AU3049" i="1"/>
  <c r="AI3046" i="1"/>
  <c r="AP3044" i="1"/>
  <c r="AQ3043" i="1"/>
  <c r="AH3034" i="1"/>
  <c r="AK3033" i="1"/>
  <c r="AO3032" i="1"/>
  <c r="AQ3031" i="1"/>
  <c r="AH3007" i="1"/>
  <c r="AQ3008" i="1"/>
  <c r="AJ3007" i="1"/>
  <c r="AS3008" i="1"/>
  <c r="AK3007" i="1"/>
  <c r="AT3008" i="1"/>
  <c r="AM3007" i="1"/>
  <c r="AN3007" i="1"/>
  <c r="AP3007" i="1"/>
  <c r="AR3007" i="1"/>
  <c r="AI3008" i="1"/>
  <c r="AS3007" i="1"/>
  <c r="AJ3008" i="1"/>
  <c r="AT3007" i="1"/>
  <c r="AK3008" i="1"/>
  <c r="AU3007" i="1"/>
  <c r="AL3008" i="1"/>
  <c r="AM3008" i="1"/>
  <c r="AN3008" i="1"/>
  <c r="AQ2914" i="1"/>
  <c r="AJ2915" i="1"/>
  <c r="AT2916" i="1"/>
  <c r="AU2914" i="1"/>
  <c r="AM2915" i="1"/>
  <c r="AP2915" i="1"/>
  <c r="AQ2915" i="1"/>
  <c r="AH2916" i="1"/>
  <c r="AR2915" i="1"/>
  <c r="AI2916" i="1"/>
  <c r="AH2914" i="1"/>
  <c r="AS2915" i="1"/>
  <c r="AJ2916" i="1"/>
  <c r="AL2914" i="1"/>
  <c r="AN2916" i="1"/>
  <c r="AM2903" i="1"/>
  <c r="AE2840" i="1"/>
  <c r="AE2839" i="1"/>
  <c r="AE2837" i="1"/>
  <c r="AE2841" i="1"/>
  <c r="AE2842" i="1"/>
  <c r="T2763" i="1"/>
  <c r="T2765" i="1"/>
  <c r="T2767" i="1"/>
  <c r="T2769" i="1"/>
  <c r="T2764" i="1"/>
  <c r="T2768" i="1"/>
  <c r="AH3001" i="1"/>
  <c r="AQ3002" i="1"/>
  <c r="AH3003" i="1"/>
  <c r="AQ3004" i="1"/>
  <c r="AI3001" i="1"/>
  <c r="AJ3001" i="1"/>
  <c r="AS3002" i="1"/>
  <c r="AJ3003" i="1"/>
  <c r="AS3004" i="1"/>
  <c r="AK3001" i="1"/>
  <c r="AT3002" i="1"/>
  <c r="AK3003" i="1"/>
  <c r="AT3004" i="1"/>
  <c r="AM3001" i="1"/>
  <c r="AM3003" i="1"/>
  <c r="AN3001" i="1"/>
  <c r="AN3003" i="1"/>
  <c r="AP3001" i="1"/>
  <c r="AP3003" i="1"/>
  <c r="AQ3001" i="1"/>
  <c r="AH3002" i="1"/>
  <c r="AQ3003" i="1"/>
  <c r="AH3004" i="1"/>
  <c r="AR3001" i="1"/>
  <c r="AI3002" i="1"/>
  <c r="AR3003" i="1"/>
  <c r="AI3004" i="1"/>
  <c r="AS3001" i="1"/>
  <c r="AJ3002" i="1"/>
  <c r="AS3003" i="1"/>
  <c r="AJ3004" i="1"/>
  <c r="AT3001" i="1"/>
  <c r="AK3002" i="1"/>
  <c r="AT3003" i="1"/>
  <c r="AK3004" i="1"/>
  <c r="AU3001" i="1"/>
  <c r="AL3002" i="1"/>
  <c r="AU3003" i="1"/>
  <c r="AL3004" i="1"/>
  <c r="AM3002" i="1"/>
  <c r="AM3004" i="1"/>
  <c r="AN3002" i="1"/>
  <c r="AN3004" i="1"/>
  <c r="AH3046" i="1"/>
  <c r="AO3044" i="1"/>
  <c r="AO3043" i="1"/>
  <c r="AI3033" i="1"/>
  <c r="AM3032" i="1"/>
  <c r="AO3031" i="1"/>
  <c r="AR3030" i="1"/>
  <c r="AU3028" i="1"/>
  <c r="AH3008" i="1"/>
  <c r="AP3002" i="1"/>
  <c r="AR2996" i="1"/>
  <c r="AI2997" i="1"/>
  <c r="AR2998" i="1"/>
  <c r="AI2999" i="1"/>
  <c r="AR3000" i="1"/>
  <c r="AS3000" i="1"/>
  <c r="AT2996" i="1"/>
  <c r="AK2997" i="1"/>
  <c r="AT2998" i="1"/>
  <c r="AK2999" i="1"/>
  <c r="AT3000" i="1"/>
  <c r="AN2997" i="1"/>
  <c r="AN2999" i="1"/>
  <c r="AP2997" i="1"/>
  <c r="AP2999" i="1"/>
  <c r="AH2996" i="1"/>
  <c r="AQ2997" i="1"/>
  <c r="AH2998" i="1"/>
  <c r="AQ2999" i="1"/>
  <c r="AH3000" i="1"/>
  <c r="AI2996" i="1"/>
  <c r="AR2997" i="1"/>
  <c r="AI2998" i="1"/>
  <c r="AR2999" i="1"/>
  <c r="AI3000" i="1"/>
  <c r="AM2996" i="1"/>
  <c r="AM2998" i="1"/>
  <c r="AM3000" i="1"/>
  <c r="AO2993" i="1"/>
  <c r="AH2963" i="1"/>
  <c r="AQ2964" i="1"/>
  <c r="AH2965" i="1"/>
  <c r="AI2963" i="1"/>
  <c r="AR2964" i="1"/>
  <c r="AI2965" i="1"/>
  <c r="AJ2963" i="1"/>
  <c r="AS2964" i="1"/>
  <c r="AJ2965" i="1"/>
  <c r="AK2963" i="1"/>
  <c r="AT2964" i="1"/>
  <c r="AK2965" i="1"/>
  <c r="AL2963" i="1"/>
  <c r="AU2964" i="1"/>
  <c r="AL2965" i="1"/>
  <c r="AM2963" i="1"/>
  <c r="AM2965" i="1"/>
  <c r="AN2963" i="1"/>
  <c r="AN2965" i="1"/>
  <c r="AO2963" i="1"/>
  <c r="AO2965" i="1"/>
  <c r="AP2963" i="1"/>
  <c r="AP2965" i="1"/>
  <c r="AQ2963" i="1"/>
  <c r="AH2964" i="1"/>
  <c r="AQ2965" i="1"/>
  <c r="AR2963" i="1"/>
  <c r="AI2964" i="1"/>
  <c r="AR2965" i="1"/>
  <c r="AS2963" i="1"/>
  <c r="AJ2964" i="1"/>
  <c r="AS2965" i="1"/>
  <c r="AT2963" i="1"/>
  <c r="AK2964" i="1"/>
  <c r="AT2965" i="1"/>
  <c r="AU2963" i="1"/>
  <c r="AL2964" i="1"/>
  <c r="AU2965" i="1"/>
  <c r="AM2964" i="1"/>
  <c r="AN2964" i="1"/>
  <c r="AH2951" i="1"/>
  <c r="AQ2952" i="1"/>
  <c r="AI2951" i="1"/>
  <c r="AR2952" i="1"/>
  <c r="AJ2951" i="1"/>
  <c r="AS2952" i="1"/>
  <c r="AK2951" i="1"/>
  <c r="AT2952" i="1"/>
  <c r="AL2951" i="1"/>
  <c r="AU2952" i="1"/>
  <c r="AM2951" i="1"/>
  <c r="AN2951" i="1"/>
  <c r="AO2951" i="1"/>
  <c r="AP2951" i="1"/>
  <c r="AQ2951" i="1"/>
  <c r="AH2952" i="1"/>
  <c r="AR2951" i="1"/>
  <c r="AI2952" i="1"/>
  <c r="AS2951" i="1"/>
  <c r="AJ2952" i="1"/>
  <c r="AT2951" i="1"/>
  <c r="AK2952" i="1"/>
  <c r="AU2951" i="1"/>
  <c r="AL2952" i="1"/>
  <c r="AM2952" i="1"/>
  <c r="AN2952" i="1"/>
  <c r="AR2938" i="1"/>
  <c r="AI2939" i="1"/>
  <c r="AR2940" i="1"/>
  <c r="AI2941" i="1"/>
  <c r="AR2942" i="1"/>
  <c r="AI2943" i="1"/>
  <c r="AT2942" i="1"/>
  <c r="AK2943" i="1"/>
  <c r="AU2938" i="1"/>
  <c r="AL2939" i="1"/>
  <c r="AU2940" i="1"/>
  <c r="AL2941" i="1"/>
  <c r="AU2942" i="1"/>
  <c r="AL2943" i="1"/>
  <c r="AO2939" i="1"/>
  <c r="AO2941" i="1"/>
  <c r="AO2943" i="1"/>
  <c r="AP2939" i="1"/>
  <c r="AP2941" i="1"/>
  <c r="AP2943" i="1"/>
  <c r="AH2942" i="1"/>
  <c r="AQ2943" i="1"/>
  <c r="AI2938" i="1"/>
  <c r="AR2939" i="1"/>
  <c r="AI2940" i="1"/>
  <c r="AR2941" i="1"/>
  <c r="AI2942" i="1"/>
  <c r="AR2943" i="1"/>
  <c r="AM2938" i="1"/>
  <c r="AM2940" i="1"/>
  <c r="AM2942" i="1"/>
  <c r="T2925" i="1"/>
  <c r="T2907" i="1"/>
  <c r="AI3032" i="1"/>
  <c r="AR2923" i="1"/>
  <c r="AI2924" i="1"/>
  <c r="AT2925" i="1"/>
  <c r="AU2923" i="1"/>
  <c r="AL2924" i="1"/>
  <c r="AO2924" i="1"/>
  <c r="AP2924" i="1"/>
  <c r="AH2925" i="1"/>
  <c r="AQ2924" i="1"/>
  <c r="AJ2925" i="1"/>
  <c r="AH2923" i="1"/>
  <c r="AS2924" i="1"/>
  <c r="AK2925" i="1"/>
  <c r="AM2923" i="1"/>
  <c r="AO2925" i="1"/>
  <c r="AO2903" i="1"/>
  <c r="AR2905" i="1"/>
  <c r="AI2906" i="1"/>
  <c r="AT2907" i="1"/>
  <c r="AR2903" i="1"/>
  <c r="AI2904" i="1"/>
  <c r="AU2905" i="1"/>
  <c r="AL2906" i="1"/>
  <c r="AH2902" i="1"/>
  <c r="AU2903" i="1"/>
  <c r="AL2904" i="1"/>
  <c r="AO2906" i="1"/>
  <c r="AM2904" i="1"/>
  <c r="AP2906" i="1"/>
  <c r="AH2907" i="1"/>
  <c r="AQ2906" i="1"/>
  <c r="AJ2907" i="1"/>
  <c r="AK2902" i="1"/>
  <c r="AO2904" i="1"/>
  <c r="AH2905" i="1"/>
  <c r="AS2906" i="1"/>
  <c r="AK2907" i="1"/>
  <c r="AO2902" i="1"/>
  <c r="AH2903" i="1"/>
  <c r="AT2904" i="1"/>
  <c r="AM2905" i="1"/>
  <c r="AO2907" i="1"/>
  <c r="AP2903" i="1"/>
  <c r="AR2889" i="1"/>
  <c r="AI2890" i="1"/>
  <c r="AS2889" i="1"/>
  <c r="AJ2890" i="1"/>
  <c r="AT2889" i="1"/>
  <c r="AK2890" i="1"/>
  <c r="AU2889" i="1"/>
  <c r="AL2890" i="1"/>
  <c r="AM2890" i="1"/>
  <c r="AN2890" i="1"/>
  <c r="AO2890" i="1"/>
  <c r="AH2891" i="1"/>
  <c r="AP2890" i="1"/>
  <c r="AJ2891" i="1"/>
  <c r="AQ2890" i="1"/>
  <c r="AK2891" i="1"/>
  <c r="AS2890" i="1"/>
  <c r="AM2891" i="1"/>
  <c r="AT2890" i="1"/>
  <c r="AO2891" i="1"/>
  <c r="AP2891" i="1"/>
  <c r="AH2889" i="1"/>
  <c r="AQ2891" i="1"/>
  <c r="AJ2889" i="1"/>
  <c r="AR2891" i="1"/>
  <c r="AK2889" i="1"/>
  <c r="AS2891" i="1"/>
  <c r="AT2891" i="1"/>
  <c r="AE2847" i="1"/>
  <c r="AE2848" i="1"/>
  <c r="AI3053" i="1"/>
  <c r="AO3052" i="1"/>
  <c r="AQ3051" i="1"/>
  <c r="AH3045" i="1"/>
  <c r="AJ3045" i="1"/>
  <c r="AM3045" i="1"/>
  <c r="AP3045" i="1"/>
  <c r="AS3045" i="1"/>
  <c r="AT3045" i="1"/>
  <c r="AU3045" i="1"/>
  <c r="AI3044" i="1"/>
  <c r="AL3043" i="1"/>
  <c r="AH3032" i="1"/>
  <c r="AK3031" i="1"/>
  <c r="AO3030" i="1"/>
  <c r="AQ3029" i="1"/>
  <c r="AP3028" i="1"/>
  <c r="AR3027" i="1"/>
  <c r="AR3026" i="1"/>
  <c r="AU3024" i="1"/>
  <c r="AU3018" i="1"/>
  <c r="AR3017" i="1"/>
  <c r="AR3014" i="1"/>
  <c r="AQ3013" i="1"/>
  <c r="AO3012" i="1"/>
  <c r="AL3011" i="1"/>
  <c r="AO3003" i="1"/>
  <c r="AP2998" i="1"/>
  <c r="AO2989" i="1"/>
  <c r="AP2972" i="1"/>
  <c r="AO2932" i="1"/>
  <c r="T2914" i="1"/>
  <c r="AP2854" i="1"/>
  <c r="AO3002" i="1"/>
  <c r="AM3052" i="1"/>
  <c r="AH3044" i="1"/>
  <c r="AK3043" i="1"/>
  <c r="AR3041" i="1"/>
  <c r="AU3040" i="1"/>
  <c r="AM3030" i="1"/>
  <c r="AO3029" i="1"/>
  <c r="AO3028" i="1"/>
  <c r="AQ3027" i="1"/>
  <c r="AP3026" i="1"/>
  <c r="AR3025" i="1"/>
  <c r="AU3022" i="1"/>
  <c r="AR3018" i="1"/>
  <c r="AR3015" i="1"/>
  <c r="AP3014" i="1"/>
  <c r="AO3013" i="1"/>
  <c r="AI3012" i="1"/>
  <c r="AH3009" i="1"/>
  <c r="AJ3009" i="1"/>
  <c r="AK3009" i="1"/>
  <c r="AM3009" i="1"/>
  <c r="AN3009" i="1"/>
  <c r="AP3009" i="1"/>
  <c r="AR3009" i="1"/>
  <c r="AS3009" i="1"/>
  <c r="AT3009" i="1"/>
  <c r="AU3009" i="1"/>
  <c r="AL3003" i="1"/>
  <c r="AO2998" i="1"/>
  <c r="AU2994" i="1"/>
  <c r="AH3031" i="1"/>
  <c r="AQ3032" i="1"/>
  <c r="AH3033" i="1"/>
  <c r="AQ3034" i="1"/>
  <c r="AJ3031" i="1"/>
  <c r="AS3032" i="1"/>
  <c r="AJ3033" i="1"/>
  <c r="AS3034" i="1"/>
  <c r="AM3031" i="1"/>
  <c r="AM3033" i="1"/>
  <c r="AN3031" i="1"/>
  <c r="AN3033" i="1"/>
  <c r="AP3031" i="1"/>
  <c r="AP3033" i="1"/>
  <c r="AS3031" i="1"/>
  <c r="AJ3032" i="1"/>
  <c r="AS3033" i="1"/>
  <c r="AJ3034" i="1"/>
  <c r="AT3031" i="1"/>
  <c r="AK3032" i="1"/>
  <c r="AT3033" i="1"/>
  <c r="AK3034" i="1"/>
  <c r="AU3031" i="1"/>
  <c r="AL3032" i="1"/>
  <c r="AU3033" i="1"/>
  <c r="AL3034" i="1"/>
  <c r="AN3032" i="1"/>
  <c r="AN3034" i="1"/>
  <c r="AL3029" i="1"/>
  <c r="AM3028" i="1"/>
  <c r="AO3027" i="1"/>
  <c r="AO3026" i="1"/>
  <c r="AQ3025" i="1"/>
  <c r="AP3024" i="1"/>
  <c r="AL3013" i="1"/>
  <c r="AH3011" i="1"/>
  <c r="AQ3012" i="1"/>
  <c r="AH3013" i="1"/>
  <c r="AQ3014" i="1"/>
  <c r="AH3015" i="1"/>
  <c r="AJ3011" i="1"/>
  <c r="AS3012" i="1"/>
  <c r="AJ3013" i="1"/>
  <c r="AS3014" i="1"/>
  <c r="AJ3015" i="1"/>
  <c r="AK3011" i="1"/>
  <c r="AT3012" i="1"/>
  <c r="AK3013" i="1"/>
  <c r="AT3014" i="1"/>
  <c r="AK3015" i="1"/>
  <c r="AM3011" i="1"/>
  <c r="AM3013" i="1"/>
  <c r="AM3015" i="1"/>
  <c r="AN3011" i="1"/>
  <c r="AN3013" i="1"/>
  <c r="AN3015" i="1"/>
  <c r="AP3011" i="1"/>
  <c r="AP3013" i="1"/>
  <c r="AP3015" i="1"/>
  <c r="AS3011" i="1"/>
  <c r="AJ3012" i="1"/>
  <c r="AS3013" i="1"/>
  <c r="AJ3014" i="1"/>
  <c r="AS3015" i="1"/>
  <c r="AT3011" i="1"/>
  <c r="AK3012" i="1"/>
  <c r="AT3013" i="1"/>
  <c r="AK3014" i="1"/>
  <c r="AT3015" i="1"/>
  <c r="AU3011" i="1"/>
  <c r="AL3012" i="1"/>
  <c r="AU3013" i="1"/>
  <c r="AL3014" i="1"/>
  <c r="AU3015" i="1"/>
  <c r="AM3012" i="1"/>
  <c r="AM3014" i="1"/>
  <c r="AN3012" i="1"/>
  <c r="AN3014" i="1"/>
  <c r="AU3004" i="1"/>
  <c r="AI3003" i="1"/>
  <c r="AP2994" i="1"/>
  <c r="AH2989" i="1"/>
  <c r="AI2989" i="1"/>
  <c r="AJ2989" i="1"/>
  <c r="AK2989" i="1"/>
  <c r="AM2989" i="1"/>
  <c r="AN2989" i="1"/>
  <c r="AP2989" i="1"/>
  <c r="AQ2989" i="1"/>
  <c r="AR2989" i="1"/>
  <c r="AS2989" i="1"/>
  <c r="AT2989" i="1"/>
  <c r="AU2989" i="1"/>
  <c r="AO2985" i="1"/>
  <c r="AH2981" i="1"/>
  <c r="AI2981" i="1"/>
  <c r="AJ2981" i="1"/>
  <c r="AK2981" i="1"/>
  <c r="AL2981" i="1"/>
  <c r="AM2981" i="1"/>
  <c r="AN2981" i="1"/>
  <c r="AP2981" i="1"/>
  <c r="AQ2981" i="1"/>
  <c r="AR2981" i="1"/>
  <c r="AS2981" i="1"/>
  <c r="AT2981" i="1"/>
  <c r="AU2981" i="1"/>
  <c r="AR2976" i="1"/>
  <c r="AI2977" i="1"/>
  <c r="AR2978" i="1"/>
  <c r="AI2979" i="1"/>
  <c r="AR2980" i="1"/>
  <c r="AT2976" i="1"/>
  <c r="AK2977" i="1"/>
  <c r="AT2978" i="1"/>
  <c r="AK2979" i="1"/>
  <c r="AT2980" i="1"/>
  <c r="AU2976" i="1"/>
  <c r="AL2977" i="1"/>
  <c r="AU2978" i="1"/>
  <c r="AL2979" i="1"/>
  <c r="AU2980" i="1"/>
  <c r="AP2977" i="1"/>
  <c r="AP2979" i="1"/>
  <c r="AH2976" i="1"/>
  <c r="AQ2977" i="1"/>
  <c r="AH2978" i="1"/>
  <c r="AQ2979" i="1"/>
  <c r="AH2980" i="1"/>
  <c r="AI2976" i="1"/>
  <c r="AR2977" i="1"/>
  <c r="AI2978" i="1"/>
  <c r="AR2979" i="1"/>
  <c r="AI2980" i="1"/>
  <c r="AM2976" i="1"/>
  <c r="AM2978" i="1"/>
  <c r="AM2980" i="1"/>
  <c r="AP2964" i="1"/>
  <c r="AR2958" i="1"/>
  <c r="AI2959" i="1"/>
  <c r="AR2960" i="1"/>
  <c r="AI2961" i="1"/>
  <c r="AT2958" i="1"/>
  <c r="AK2959" i="1"/>
  <c r="AT2960" i="1"/>
  <c r="AK2961" i="1"/>
  <c r="AU2958" i="1"/>
  <c r="AL2959" i="1"/>
  <c r="AU2960" i="1"/>
  <c r="AL2961" i="1"/>
  <c r="AO2959" i="1"/>
  <c r="AO2961" i="1"/>
  <c r="AP2959" i="1"/>
  <c r="AP2961" i="1"/>
  <c r="AH2958" i="1"/>
  <c r="AQ2959" i="1"/>
  <c r="AH2960" i="1"/>
  <c r="AQ2961" i="1"/>
  <c r="AI2958" i="1"/>
  <c r="AR2959" i="1"/>
  <c r="AI2960" i="1"/>
  <c r="AR2961" i="1"/>
  <c r="AM2958" i="1"/>
  <c r="AM2960" i="1"/>
  <c r="AP2952" i="1"/>
  <c r="AH2947" i="1"/>
  <c r="AQ2948" i="1"/>
  <c r="AI2947" i="1"/>
  <c r="AR2948" i="1"/>
  <c r="AJ2947" i="1"/>
  <c r="AS2948" i="1"/>
  <c r="AK2947" i="1"/>
  <c r="AT2948" i="1"/>
  <c r="AL2947" i="1"/>
  <c r="AU2948" i="1"/>
  <c r="AM2947" i="1"/>
  <c r="AN2947" i="1"/>
  <c r="AO2947" i="1"/>
  <c r="AP2947" i="1"/>
  <c r="AQ2947" i="1"/>
  <c r="AH2948" i="1"/>
  <c r="AR2947" i="1"/>
  <c r="AI2948" i="1"/>
  <c r="AS2947" i="1"/>
  <c r="AJ2948" i="1"/>
  <c r="AT2947" i="1"/>
  <c r="AK2948" i="1"/>
  <c r="AU2947" i="1"/>
  <c r="AL2948" i="1"/>
  <c r="AM2948" i="1"/>
  <c r="AN2948" i="1"/>
  <c r="AP2940" i="1"/>
  <c r="T2923" i="1"/>
  <c r="AI2901" i="1"/>
  <c r="AL2901" i="1"/>
  <c r="AH2901" i="1"/>
  <c r="AJ2901" i="1"/>
  <c r="AK2901" i="1"/>
  <c r="AM2901" i="1"/>
  <c r="AN2901" i="1"/>
  <c r="AO2901" i="1"/>
  <c r="AP2901" i="1"/>
  <c r="AQ2901" i="1"/>
  <c r="AR2901" i="1"/>
  <c r="AS2901" i="1"/>
  <c r="AT2901" i="1"/>
  <c r="AU2901" i="1"/>
  <c r="T2872" i="1"/>
  <c r="T2869" i="1"/>
  <c r="T2826" i="1"/>
  <c r="T2825" i="1"/>
  <c r="AU3002" i="1"/>
  <c r="AH3043" i="1"/>
  <c r="AQ3044" i="1"/>
  <c r="AJ3043" i="1"/>
  <c r="AS3044" i="1"/>
  <c r="AM3043" i="1"/>
  <c r="AP3043" i="1"/>
  <c r="AS3043" i="1"/>
  <c r="AJ3044" i="1"/>
  <c r="AT3043" i="1"/>
  <c r="AK3044" i="1"/>
  <c r="AU3043" i="1"/>
  <c r="AL3044" i="1"/>
  <c r="AN3044" i="1"/>
  <c r="AR3004" i="1"/>
  <c r="T2906" i="1"/>
  <c r="T2904" i="1"/>
  <c r="T2902" i="1"/>
  <c r="AU2891" i="1"/>
  <c r="AE2877" i="1"/>
  <c r="T2766" i="1"/>
  <c r="T3049" i="1"/>
  <c r="AH3028" i="1"/>
  <c r="AI3027" i="1"/>
  <c r="AI3026" i="1"/>
  <c r="AL3025" i="1"/>
  <c r="AP3004" i="1"/>
  <c r="AO2999" i="1"/>
  <c r="AP2990" i="1"/>
  <c r="AH2969" i="1"/>
  <c r="AQ2970" i="1"/>
  <c r="AH2971" i="1"/>
  <c r="AI2969" i="1"/>
  <c r="AR2970" i="1"/>
  <c r="AI2971" i="1"/>
  <c r="AJ2969" i="1"/>
  <c r="AS2970" i="1"/>
  <c r="AJ2971" i="1"/>
  <c r="AK2969" i="1"/>
  <c r="AT2970" i="1"/>
  <c r="AK2971" i="1"/>
  <c r="AL2969" i="1"/>
  <c r="AU2970" i="1"/>
  <c r="AL2971" i="1"/>
  <c r="AM2969" i="1"/>
  <c r="AM2971" i="1"/>
  <c r="AN2969" i="1"/>
  <c r="AN2971" i="1"/>
  <c r="AO2969" i="1"/>
  <c r="AO2971" i="1"/>
  <c r="AP2969" i="1"/>
  <c r="AP2971" i="1"/>
  <c r="AQ2969" i="1"/>
  <c r="AH2970" i="1"/>
  <c r="AQ2971" i="1"/>
  <c r="AR2969" i="1"/>
  <c r="AI2970" i="1"/>
  <c r="AR2971" i="1"/>
  <c r="AS2969" i="1"/>
  <c r="AJ2970" i="1"/>
  <c r="AS2971" i="1"/>
  <c r="AT2969" i="1"/>
  <c r="AK2970" i="1"/>
  <c r="AT2971" i="1"/>
  <c r="AU2969" i="1"/>
  <c r="AL2970" i="1"/>
  <c r="AU2971" i="1"/>
  <c r="AM2970" i="1"/>
  <c r="AN2970" i="1"/>
  <c r="AP2956" i="1"/>
  <c r="AP2944" i="1"/>
  <c r="AQ2916" i="1"/>
  <c r="AE2838" i="1"/>
  <c r="AE2707" i="1"/>
  <c r="AE2708" i="1"/>
  <c r="AR3049" i="1"/>
  <c r="AU3036" i="1"/>
  <c r="AH3026" i="1"/>
  <c r="AI3025" i="1"/>
  <c r="AM3022" i="1"/>
  <c r="AO3021" i="1"/>
  <c r="AO3020" i="1"/>
  <c r="AL3019" i="1"/>
  <c r="AH3018" i="1"/>
  <c r="AH3017" i="1"/>
  <c r="AJ3017" i="1"/>
  <c r="AK3017" i="1"/>
  <c r="AM3017" i="1"/>
  <c r="AN3017" i="1"/>
  <c r="AP3017" i="1"/>
  <c r="AS3017" i="1"/>
  <c r="AT3017" i="1"/>
  <c r="AU3017" i="1"/>
  <c r="AI3015" i="1"/>
  <c r="AO3004" i="1"/>
  <c r="AL2999" i="1"/>
  <c r="AO2990" i="1"/>
  <c r="AU2986" i="1"/>
  <c r="AP2982" i="1"/>
  <c r="AP2978" i="1"/>
  <c r="AP2916" i="1"/>
  <c r="T2871" i="1"/>
  <c r="T2858" i="1"/>
  <c r="T2856" i="1"/>
  <c r="AQ3049" i="1"/>
  <c r="AU3048" i="1"/>
  <c r="AT3036" i="1"/>
  <c r="AS3024" i="1"/>
  <c r="AJ3025" i="1"/>
  <c r="AS3026" i="1"/>
  <c r="AJ3027" i="1"/>
  <c r="AS3028" i="1"/>
  <c r="AJ3029" i="1"/>
  <c r="AS3030" i="1"/>
  <c r="AT3024" i="1"/>
  <c r="AK3025" i="1"/>
  <c r="AT3026" i="1"/>
  <c r="AK3027" i="1"/>
  <c r="AT3028" i="1"/>
  <c r="AK3029" i="1"/>
  <c r="AN3025" i="1"/>
  <c r="AN3027" i="1"/>
  <c r="AN3029" i="1"/>
  <c r="AP3025" i="1"/>
  <c r="AP3027" i="1"/>
  <c r="AP3029" i="1"/>
  <c r="AU3025" i="1"/>
  <c r="AL3026" i="1"/>
  <c r="AU3027" i="1"/>
  <c r="AL3028" i="1"/>
  <c r="AU3029" i="1"/>
  <c r="AL3030" i="1"/>
  <c r="AH3024" i="1"/>
  <c r="AI3023" i="1"/>
  <c r="AI3022" i="1"/>
  <c r="AL3021" i="1"/>
  <c r="AQ3018" i="1"/>
  <c r="AO2995" i="1"/>
  <c r="AQ2990" i="1"/>
  <c r="AP2986" i="1"/>
  <c r="AO2982" i="1"/>
  <c r="AO2978" i="1"/>
  <c r="AR2972" i="1"/>
  <c r="AI2973" i="1"/>
  <c r="AT2972" i="1"/>
  <c r="AK2973" i="1"/>
  <c r="AU2972" i="1"/>
  <c r="AL2973" i="1"/>
  <c r="AO2973" i="1"/>
  <c r="AP2973" i="1"/>
  <c r="AH2972" i="1"/>
  <c r="AQ2973" i="1"/>
  <c r="AI2972" i="1"/>
  <c r="AR2973" i="1"/>
  <c r="AM2972" i="1"/>
  <c r="AP2960" i="1"/>
  <c r="AP2948" i="1"/>
  <c r="AQ2944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R2925" i="1"/>
  <c r="AR2907" i="1"/>
  <c r="AS2854" i="1"/>
  <c r="AJ2855" i="1"/>
  <c r="AS2855" i="1"/>
  <c r="AI2853" i="1"/>
  <c r="AN2853" i="1"/>
  <c r="AN2854" i="1"/>
  <c r="AH3051" i="1"/>
  <c r="AQ3052" i="1"/>
  <c r="AH3053" i="1"/>
  <c r="AQ3054" i="1"/>
  <c r="AM3051" i="1"/>
  <c r="AM3053" i="1"/>
  <c r="AP3051" i="1"/>
  <c r="AP3053" i="1"/>
  <c r="AS3051" i="1"/>
  <c r="AJ3052" i="1"/>
  <c r="AS3053" i="1"/>
  <c r="AJ3054" i="1"/>
  <c r="AT3051" i="1"/>
  <c r="AK3052" i="1"/>
  <c r="AT3053" i="1"/>
  <c r="AK3054" i="1"/>
  <c r="AU3051" i="1"/>
  <c r="AN3052" i="1"/>
  <c r="AN3054" i="1"/>
  <c r="AO3049" i="1"/>
  <c r="AT3048" i="1"/>
  <c r="T3047" i="1"/>
  <c r="AS3040" i="1"/>
  <c r="AJ3041" i="1"/>
  <c r="AN3041" i="1"/>
  <c r="AP3041" i="1"/>
  <c r="AL3040" i="1"/>
  <c r="AU3041" i="1"/>
  <c r="AI3040" i="1"/>
  <c r="AR3036" i="1"/>
  <c r="AQ3024" i="1"/>
  <c r="AH3022" i="1"/>
  <c r="AI3021" i="1"/>
  <c r="AS3018" i="1"/>
  <c r="AJ3019" i="1"/>
  <c r="AT3018" i="1"/>
  <c r="AK3019" i="1"/>
  <c r="AN3019" i="1"/>
  <c r="AP3019" i="1"/>
  <c r="AM3018" i="1"/>
  <c r="AU3000" i="1"/>
  <c r="AO2986" i="1"/>
  <c r="AQ2982" i="1"/>
  <c r="AO2960" i="1"/>
  <c r="AO2948" i="1"/>
  <c r="AQ2932" i="1"/>
  <c r="AI2933" i="1"/>
  <c r="AR2934" i="1"/>
  <c r="AI2935" i="1"/>
  <c r="AU2932" i="1"/>
  <c r="AL2933" i="1"/>
  <c r="AU2934" i="1"/>
  <c r="AL2935" i="1"/>
  <c r="AO2933" i="1"/>
  <c r="AO2935" i="1"/>
  <c r="AP2933" i="1"/>
  <c r="AP2935" i="1"/>
  <c r="AQ2933" i="1"/>
  <c r="AH2934" i="1"/>
  <c r="AQ2935" i="1"/>
  <c r="AH2932" i="1"/>
  <c r="AR2933" i="1"/>
  <c r="AI2934" i="1"/>
  <c r="AR2935" i="1"/>
  <c r="AU2933" i="1"/>
  <c r="AL2934" i="1"/>
  <c r="AU2935" i="1"/>
  <c r="AL2932" i="1"/>
  <c r="AM2934" i="1"/>
  <c r="AQ2925" i="1"/>
  <c r="AQ2907" i="1"/>
  <c r="AN2791" i="1"/>
  <c r="AP2791" i="1"/>
  <c r="AL2790" i="1"/>
  <c r="AU2791" i="1"/>
  <c r="AU2790" i="1"/>
  <c r="AL2791" i="1"/>
  <c r="AO2791" i="1"/>
  <c r="AQ2791" i="1"/>
  <c r="AH2790" i="1"/>
  <c r="AT2791" i="1"/>
  <c r="AI2790" i="1"/>
  <c r="AJ2790" i="1"/>
  <c r="AK2790" i="1"/>
  <c r="AO2790" i="1"/>
  <c r="AQ2790" i="1"/>
  <c r="AH2791" i="1"/>
  <c r="AR2790" i="1"/>
  <c r="AI2791" i="1"/>
  <c r="AT2790" i="1"/>
  <c r="AK2791" i="1"/>
  <c r="AM2791" i="1"/>
  <c r="AM2790" i="1"/>
  <c r="AR2791" i="1"/>
  <c r="AN2790" i="1"/>
  <c r="AS2791" i="1"/>
  <c r="AP2790" i="1"/>
  <c r="AS2790" i="1"/>
  <c r="AN3049" i="1"/>
  <c r="AR3048" i="1"/>
  <c r="AR3047" i="1"/>
  <c r="AH3040" i="1"/>
  <c r="AP3036" i="1"/>
  <c r="AU3034" i="1"/>
  <c r="AS3020" i="1"/>
  <c r="AJ3021" i="1"/>
  <c r="AS3022" i="1"/>
  <c r="AJ3023" i="1"/>
  <c r="AT3020" i="1"/>
  <c r="AK3021" i="1"/>
  <c r="AT3022" i="1"/>
  <c r="AK3023" i="1"/>
  <c r="AN3021" i="1"/>
  <c r="AN3023" i="1"/>
  <c r="AP3021" i="1"/>
  <c r="AP3023" i="1"/>
  <c r="AL3022" i="1"/>
  <c r="AU3023" i="1"/>
  <c r="AM3020" i="1"/>
  <c r="AQ3020" i="1"/>
  <c r="AP3000" i="1"/>
  <c r="AH2995" i="1"/>
  <c r="AI2995" i="1"/>
  <c r="AJ2995" i="1"/>
  <c r="AK2995" i="1"/>
  <c r="AM2995" i="1"/>
  <c r="AN2995" i="1"/>
  <c r="AP2995" i="1"/>
  <c r="AQ2995" i="1"/>
  <c r="AR2995" i="1"/>
  <c r="AS2995" i="1"/>
  <c r="AT2995" i="1"/>
  <c r="AU2995" i="1"/>
  <c r="AO2991" i="1"/>
  <c r="AP2970" i="1"/>
  <c r="AH2953" i="1"/>
  <c r="AQ2954" i="1"/>
  <c r="AH2955" i="1"/>
  <c r="AQ2956" i="1"/>
  <c r="AH2957" i="1"/>
  <c r="AI2953" i="1"/>
  <c r="AR2954" i="1"/>
  <c r="AI2955" i="1"/>
  <c r="AR2956" i="1"/>
  <c r="AI2957" i="1"/>
  <c r="AJ2953" i="1"/>
  <c r="AS2954" i="1"/>
  <c r="AJ2955" i="1"/>
  <c r="AS2956" i="1"/>
  <c r="AJ2957" i="1"/>
  <c r="AK2953" i="1"/>
  <c r="AT2954" i="1"/>
  <c r="AK2955" i="1"/>
  <c r="AT2956" i="1"/>
  <c r="AK2957" i="1"/>
  <c r="AL2953" i="1"/>
  <c r="AU2954" i="1"/>
  <c r="AL2955" i="1"/>
  <c r="AU2956" i="1"/>
  <c r="AL2957" i="1"/>
  <c r="AM2953" i="1"/>
  <c r="AM2955" i="1"/>
  <c r="AM2957" i="1"/>
  <c r="AN2953" i="1"/>
  <c r="AN2955" i="1"/>
  <c r="AN2957" i="1"/>
  <c r="AO2953" i="1"/>
  <c r="AO2955" i="1"/>
  <c r="AO2957" i="1"/>
  <c r="AP2953" i="1"/>
  <c r="AP2955" i="1"/>
  <c r="AP2957" i="1"/>
  <c r="AQ2953" i="1"/>
  <c r="AH2954" i="1"/>
  <c r="AQ2955" i="1"/>
  <c r="AH2956" i="1"/>
  <c r="AQ2957" i="1"/>
  <c r="AR2953" i="1"/>
  <c r="AI2954" i="1"/>
  <c r="AR2955" i="1"/>
  <c r="AI2956" i="1"/>
  <c r="AR2957" i="1"/>
  <c r="AS2953" i="1"/>
  <c r="AJ2954" i="1"/>
  <c r="AS2955" i="1"/>
  <c r="AJ2956" i="1"/>
  <c r="AS2957" i="1"/>
  <c r="AT2953" i="1"/>
  <c r="AK2954" i="1"/>
  <c r="AT2955" i="1"/>
  <c r="AK2956" i="1"/>
  <c r="AT2957" i="1"/>
  <c r="AU2953" i="1"/>
  <c r="AL2954" i="1"/>
  <c r="AU2955" i="1"/>
  <c r="AL2956" i="1"/>
  <c r="AU2957" i="1"/>
  <c r="AM2954" i="1"/>
  <c r="AM2956" i="1"/>
  <c r="AN2954" i="1"/>
  <c r="AN2956" i="1"/>
  <c r="AE2931" i="1"/>
  <c r="AO2914" i="1"/>
  <c r="T2903" i="1"/>
  <c r="AP2845" i="1"/>
  <c r="AP2847" i="1"/>
  <c r="AO2845" i="1"/>
  <c r="AQ2847" i="1"/>
  <c r="AH2848" i="1"/>
  <c r="AH2844" i="1"/>
  <c r="AR2845" i="1"/>
  <c r="AI2846" i="1"/>
  <c r="AS2847" i="1"/>
  <c r="AJ2848" i="1"/>
  <c r="AO2844" i="1"/>
  <c r="AR2844" i="1"/>
  <c r="AI2845" i="1"/>
  <c r="AS2846" i="1"/>
  <c r="AJ2847" i="1"/>
  <c r="AT2848" i="1"/>
  <c r="AU2844" i="1"/>
  <c r="AL2845" i="1"/>
  <c r="AM2847" i="1"/>
  <c r="AN2845" i="1"/>
  <c r="AO2847" i="1"/>
  <c r="AN2844" i="1"/>
  <c r="AJ2845" i="1"/>
  <c r="AH2846" i="1"/>
  <c r="AU2848" i="1"/>
  <c r="AP2844" i="1"/>
  <c r="AK2845" i="1"/>
  <c r="AJ2846" i="1"/>
  <c r="AQ2844" i="1"/>
  <c r="AM2845" i="1"/>
  <c r="AK2846" i="1"/>
  <c r="AS2844" i="1"/>
  <c r="AQ2845" i="1"/>
  <c r="AL2846" i="1"/>
  <c r="AT2844" i="1"/>
  <c r="AS2845" i="1"/>
  <c r="AM2846" i="1"/>
  <c r="AT2845" i="1"/>
  <c r="AN2846" i="1"/>
  <c r="AH2847" i="1"/>
  <c r="AU2845" i="1"/>
  <c r="AO2846" i="1"/>
  <c r="AI2847" i="1"/>
  <c r="AP2846" i="1"/>
  <c r="AK2847" i="1"/>
  <c r="AQ2846" i="1"/>
  <c r="AL2847" i="1"/>
  <c r="AI2848" i="1"/>
  <c r="AR2846" i="1"/>
  <c r="AN2847" i="1"/>
  <c r="AK2848" i="1"/>
  <c r="AT2846" i="1"/>
  <c r="AR2847" i="1"/>
  <c r="AL2848" i="1"/>
  <c r="AU2846" i="1"/>
  <c r="AT2847" i="1"/>
  <c r="AM2848" i="1"/>
  <c r="AU2847" i="1"/>
  <c r="AN2848" i="1"/>
  <c r="AI2844" i="1"/>
  <c r="AO2848" i="1"/>
  <c r="AJ2844" i="1"/>
  <c r="AP2848" i="1"/>
  <c r="AK2844" i="1"/>
  <c r="AQ2848" i="1"/>
  <c r="AH3035" i="1"/>
  <c r="AQ3036" i="1"/>
  <c r="AJ3035" i="1"/>
  <c r="AS3036" i="1"/>
  <c r="AM3035" i="1"/>
  <c r="AN3035" i="1"/>
  <c r="AP3035" i="1"/>
  <c r="AS3035" i="1"/>
  <c r="AJ3036" i="1"/>
  <c r="AT3035" i="1"/>
  <c r="AK3036" i="1"/>
  <c r="AU3035" i="1"/>
  <c r="AL3036" i="1"/>
  <c r="AN3036" i="1"/>
  <c r="AR3054" i="1"/>
  <c r="AL3049" i="1"/>
  <c r="AP3048" i="1"/>
  <c r="AQ3047" i="1"/>
  <c r="AU3046" i="1"/>
  <c r="AQ3040" i="1"/>
  <c r="AI3038" i="1"/>
  <c r="AK3037" i="1"/>
  <c r="AO3036" i="1"/>
  <c r="AQ3035" i="1"/>
  <c r="AT3034" i="1"/>
  <c r="AH3005" i="1"/>
  <c r="AQ3006" i="1"/>
  <c r="AJ3005" i="1"/>
  <c r="AS3006" i="1"/>
  <c r="AK3005" i="1"/>
  <c r="AT3006" i="1"/>
  <c r="AM3005" i="1"/>
  <c r="AN3005" i="1"/>
  <c r="AP3005" i="1"/>
  <c r="AQ3005" i="1"/>
  <c r="AH3006" i="1"/>
  <c r="AR3005" i="1"/>
  <c r="AI3006" i="1"/>
  <c r="AS3005" i="1"/>
  <c r="AJ3006" i="1"/>
  <c r="AT3005" i="1"/>
  <c r="AK3006" i="1"/>
  <c r="AU3005" i="1"/>
  <c r="AL3006" i="1"/>
  <c r="AM3006" i="1"/>
  <c r="AN3006" i="1"/>
  <c r="AO3000" i="1"/>
  <c r="AU2996" i="1"/>
  <c r="AO2970" i="1"/>
  <c r="AN2914" i="1"/>
  <c r="AS2902" i="1"/>
  <c r="AQ2889" i="1"/>
  <c r="T2812" i="1"/>
  <c r="T2813" i="1"/>
  <c r="T2815" i="1"/>
  <c r="AU3053" i="1"/>
  <c r="AK3049" i="1"/>
  <c r="AO3047" i="1"/>
  <c r="AT3046" i="1"/>
  <c r="AH3038" i="1"/>
  <c r="AM3036" i="1"/>
  <c r="AO3035" i="1"/>
  <c r="AR3034" i="1"/>
  <c r="AR2990" i="1"/>
  <c r="AI2991" i="1"/>
  <c r="AR2992" i="1"/>
  <c r="AI2993" i="1"/>
  <c r="AR2994" i="1"/>
  <c r="AT2990" i="1"/>
  <c r="AK2991" i="1"/>
  <c r="AT2992" i="1"/>
  <c r="AK2993" i="1"/>
  <c r="AT2994" i="1"/>
  <c r="AN2993" i="1"/>
  <c r="AP2991" i="1"/>
  <c r="AP2993" i="1"/>
  <c r="AH2990" i="1"/>
  <c r="AQ2991" i="1"/>
  <c r="AH2992" i="1"/>
  <c r="AQ2993" i="1"/>
  <c r="AH2994" i="1"/>
  <c r="AI2990" i="1"/>
  <c r="AR2991" i="1"/>
  <c r="AI2992" i="1"/>
  <c r="AR2993" i="1"/>
  <c r="AI2994" i="1"/>
  <c r="AM2990" i="1"/>
  <c r="AM2992" i="1"/>
  <c r="AM2994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R2944" i="1"/>
  <c r="AI2945" i="1"/>
  <c r="AR2946" i="1"/>
  <c r="AT2944" i="1"/>
  <c r="AK2945" i="1"/>
  <c r="AT2946" i="1"/>
  <c r="AU2944" i="1"/>
  <c r="AL2945" i="1"/>
  <c r="AU2946" i="1"/>
  <c r="AO2945" i="1"/>
  <c r="AP2945" i="1"/>
  <c r="AH2946" i="1"/>
  <c r="AI2944" i="1"/>
  <c r="AR2945" i="1"/>
  <c r="AI2946" i="1"/>
  <c r="AM2944" i="1"/>
  <c r="AM2946" i="1"/>
  <c r="AP2923" i="1"/>
  <c r="AI2914" i="1"/>
  <c r="AP2905" i="1"/>
  <c r="AQ2902" i="1"/>
  <c r="AP2889" i="1"/>
  <c r="AP3054" i="1"/>
  <c r="AO3048" i="1"/>
  <c r="AI3055" i="1"/>
  <c r="AO3054" i="1"/>
  <c r="AR3053" i="1"/>
  <c r="AI3049" i="1"/>
  <c r="AM3048" i="1"/>
  <c r="AN3047" i="1"/>
  <c r="AR3046" i="1"/>
  <c r="AR3045" i="1"/>
  <c r="AH3037" i="1"/>
  <c r="AQ3038" i="1"/>
  <c r="AH3039" i="1"/>
  <c r="AJ3037" i="1"/>
  <c r="AS3038" i="1"/>
  <c r="AJ3039" i="1"/>
  <c r="AM3037" i="1"/>
  <c r="AM3039" i="1"/>
  <c r="AN3037" i="1"/>
  <c r="AN3039" i="1"/>
  <c r="AP3037" i="1"/>
  <c r="AP3039" i="1"/>
  <c r="AS3037" i="1"/>
  <c r="AJ3038" i="1"/>
  <c r="AS3039" i="1"/>
  <c r="AT3037" i="1"/>
  <c r="AK3038" i="1"/>
  <c r="AT3039" i="1"/>
  <c r="AU3037" i="1"/>
  <c r="AL3038" i="1"/>
  <c r="AU3039" i="1"/>
  <c r="AN3038" i="1"/>
  <c r="AI3036" i="1"/>
  <c r="AL3035" i="1"/>
  <c r="AP3034" i="1"/>
  <c r="AR3033" i="1"/>
  <c r="AU3032" i="1"/>
  <c r="AQ3007" i="1"/>
  <c r="AO3006" i="1"/>
  <c r="AO2996" i="1"/>
  <c r="AU2992" i="1"/>
  <c r="AL2987" i="1"/>
  <c r="AR2982" i="1"/>
  <c r="AI2983" i="1"/>
  <c r="AR2984" i="1"/>
  <c r="AI2985" i="1"/>
  <c r="AR2986" i="1"/>
  <c r="AT2982" i="1"/>
  <c r="AK2983" i="1"/>
  <c r="AT2984" i="1"/>
  <c r="AK2985" i="1"/>
  <c r="AT2986" i="1"/>
  <c r="AU2982" i="1"/>
  <c r="AL2983" i="1"/>
  <c r="AU2984" i="1"/>
  <c r="AL2985" i="1"/>
  <c r="AP2983" i="1"/>
  <c r="AP2985" i="1"/>
  <c r="AH2982" i="1"/>
  <c r="AQ2983" i="1"/>
  <c r="AH2984" i="1"/>
  <c r="AQ2985" i="1"/>
  <c r="AH2986" i="1"/>
  <c r="AI2982" i="1"/>
  <c r="AR2983" i="1"/>
  <c r="AI2984" i="1"/>
  <c r="AR2985" i="1"/>
  <c r="AI2986" i="1"/>
  <c r="AM2982" i="1"/>
  <c r="AM2984" i="1"/>
  <c r="AM2986" i="1"/>
  <c r="AO2938" i="1"/>
  <c r="AP2934" i="1"/>
  <c r="T2933" i="1"/>
  <c r="T2935" i="1"/>
  <c r="AO2923" i="1"/>
  <c r="AO2905" i="1"/>
  <c r="AL2902" i="1"/>
  <c r="AM2889" i="1"/>
  <c r="AE2851" i="1"/>
  <c r="AN3050" i="1"/>
  <c r="AN3048" i="1"/>
  <c r="AN3046" i="1"/>
  <c r="AN3042" i="1"/>
  <c r="AN3040" i="1"/>
  <c r="AN3030" i="1"/>
  <c r="AN3028" i="1"/>
  <c r="AN3026" i="1"/>
  <c r="AN3024" i="1"/>
  <c r="AN3022" i="1"/>
  <c r="AN3020" i="1"/>
  <c r="AN3018" i="1"/>
  <c r="AN3016" i="1"/>
  <c r="AN3010" i="1"/>
  <c r="AN3000" i="1"/>
  <c r="AN2998" i="1"/>
  <c r="AN2996" i="1"/>
  <c r="AN2994" i="1"/>
  <c r="AN2992" i="1"/>
  <c r="AN2990" i="1"/>
  <c r="AN2986" i="1"/>
  <c r="AN2984" i="1"/>
  <c r="AN2982" i="1"/>
  <c r="AN2980" i="1"/>
  <c r="AN2978" i="1"/>
  <c r="AN2976" i="1"/>
  <c r="AN2974" i="1"/>
  <c r="AN2972" i="1"/>
  <c r="AN2966" i="1"/>
  <c r="AN2962" i="1"/>
  <c r="AN2960" i="1"/>
  <c r="AN2958" i="1"/>
  <c r="AN2950" i="1"/>
  <c r="AN2946" i="1"/>
  <c r="AN2944" i="1"/>
  <c r="AN2942" i="1"/>
  <c r="AN2940" i="1"/>
  <c r="AN2938" i="1"/>
  <c r="AN2936" i="1"/>
  <c r="AN2934" i="1"/>
  <c r="AM2932" i="1"/>
  <c r="AK2930" i="1"/>
  <c r="AT2929" i="1"/>
  <c r="AI2928" i="1"/>
  <c r="AR2927" i="1"/>
  <c r="AP2925" i="1"/>
  <c r="AN2923" i="1"/>
  <c r="AL2921" i="1"/>
  <c r="AT2920" i="1"/>
  <c r="AJ2919" i="1"/>
  <c r="AQ2918" i="1"/>
  <c r="AI2917" i="1"/>
  <c r="AR2918" i="1"/>
  <c r="AI2919" i="1"/>
  <c r="AO2916" i="1"/>
  <c r="AM2914" i="1"/>
  <c r="AK2912" i="1"/>
  <c r="AT2911" i="1"/>
  <c r="AR2909" i="1"/>
  <c r="AP2907" i="1"/>
  <c r="AN2905" i="1"/>
  <c r="AJ2903" i="1"/>
  <c r="AP2902" i="1"/>
  <c r="AL2900" i="1"/>
  <c r="AU2899" i="1"/>
  <c r="AH2898" i="1"/>
  <c r="AQ2897" i="1"/>
  <c r="AJ2895" i="1"/>
  <c r="AP2894" i="1"/>
  <c r="AQ2888" i="1"/>
  <c r="AJ2886" i="1"/>
  <c r="AR2885" i="1"/>
  <c r="AM2882" i="1"/>
  <c r="AU2881" i="1"/>
  <c r="AH2876" i="1"/>
  <c r="AO2875" i="1"/>
  <c r="AQ2874" i="1"/>
  <c r="AM2871" i="1"/>
  <c r="AN2870" i="1"/>
  <c r="AU2869" i="1"/>
  <c r="AH2864" i="1"/>
  <c r="AM2863" i="1"/>
  <c r="AT2862" i="1"/>
  <c r="AK2859" i="1"/>
  <c r="AR2858" i="1"/>
  <c r="AT2857" i="1"/>
  <c r="AO2854" i="1"/>
  <c r="AO2853" i="1"/>
  <c r="AE2844" i="1"/>
  <c r="AE2845" i="1"/>
  <c r="AE2846" i="1"/>
  <c r="AR2842" i="1"/>
  <c r="AJ2833" i="1"/>
  <c r="AR2832" i="1"/>
  <c r="AK2831" i="1"/>
  <c r="AO2830" i="1"/>
  <c r="AM2829" i="1"/>
  <c r="AU2824" i="1"/>
  <c r="T2819" i="1"/>
  <c r="T2818" i="1"/>
  <c r="AQ2810" i="1"/>
  <c r="T2803" i="1"/>
  <c r="AS2801" i="1"/>
  <c r="AH2800" i="1"/>
  <c r="AO2781" i="1"/>
  <c r="AH2782" i="1"/>
  <c r="AT2783" i="1"/>
  <c r="AQ2781" i="1"/>
  <c r="AI2782" i="1"/>
  <c r="AS2781" i="1"/>
  <c r="AK2782" i="1"/>
  <c r="AN2782" i="1"/>
  <c r="AT2782" i="1"/>
  <c r="AK2783" i="1"/>
  <c r="AT2769" i="1"/>
  <c r="AI2768" i="1"/>
  <c r="AQ2761" i="1"/>
  <c r="AH2757" i="1"/>
  <c r="AS2751" i="1"/>
  <c r="AP2897" i="1"/>
  <c r="AO2894" i="1"/>
  <c r="AP2879" i="1"/>
  <c r="AN2879" i="1"/>
  <c r="AH2879" i="1"/>
  <c r="AK2879" i="1"/>
  <c r="AM2879" i="1"/>
  <c r="AU2852" i="1"/>
  <c r="AH2849" i="1"/>
  <c r="AP2842" i="1"/>
  <c r="AT2824" i="1"/>
  <c r="AU2820" i="1"/>
  <c r="AT2818" i="1"/>
  <c r="AS2746" i="1"/>
  <c r="AJ2747" i="1"/>
  <c r="AS2748" i="1"/>
  <c r="AJ2749" i="1"/>
  <c r="AS2750" i="1"/>
  <c r="AJ2751" i="1"/>
  <c r="AN2747" i="1"/>
  <c r="AN2749" i="1"/>
  <c r="AN2751" i="1"/>
  <c r="AO2747" i="1"/>
  <c r="AO2749" i="1"/>
  <c r="AO2751" i="1"/>
  <c r="AP2747" i="1"/>
  <c r="AP2749" i="1"/>
  <c r="AP2751" i="1"/>
  <c r="AH2746" i="1"/>
  <c r="AQ2747" i="1"/>
  <c r="AH2748" i="1"/>
  <c r="AQ2749" i="1"/>
  <c r="AH2750" i="1"/>
  <c r="AQ2751" i="1"/>
  <c r="AU2749" i="1"/>
  <c r="AL2750" i="1"/>
  <c r="AU2751" i="1"/>
  <c r="AT2747" i="1"/>
  <c r="AO2748" i="1"/>
  <c r="AH2749" i="1"/>
  <c r="AP2748" i="1"/>
  <c r="AI2749" i="1"/>
  <c r="AQ2748" i="1"/>
  <c r="AK2749" i="1"/>
  <c r="AI2750" i="1"/>
  <c r="AR2748" i="1"/>
  <c r="AL2749" i="1"/>
  <c r="AJ2750" i="1"/>
  <c r="AT2748" i="1"/>
  <c r="AM2749" i="1"/>
  <c r="AK2750" i="1"/>
  <c r="AI2746" i="1"/>
  <c r="AS2749" i="1"/>
  <c r="AN2750" i="1"/>
  <c r="AJ2746" i="1"/>
  <c r="AT2749" i="1"/>
  <c r="AO2750" i="1"/>
  <c r="AH2751" i="1"/>
  <c r="AK2746" i="1"/>
  <c r="AP2750" i="1"/>
  <c r="AI2751" i="1"/>
  <c r="AM2746" i="1"/>
  <c r="AQ2750" i="1"/>
  <c r="AK2751" i="1"/>
  <c r="AP2746" i="1"/>
  <c r="AI2747" i="1"/>
  <c r="AU2750" i="1"/>
  <c r="AR2751" i="1"/>
  <c r="AR2746" i="1"/>
  <c r="AL2747" i="1"/>
  <c r="AJ2748" i="1"/>
  <c r="AT2751" i="1"/>
  <c r="AT2746" i="1"/>
  <c r="AM2747" i="1"/>
  <c r="AK2748" i="1"/>
  <c r="AU2746" i="1"/>
  <c r="AR2747" i="1"/>
  <c r="AM2748" i="1"/>
  <c r="AS2747" i="1"/>
  <c r="AN2748" i="1"/>
  <c r="AR2735" i="1"/>
  <c r="AL3024" i="1"/>
  <c r="AU3021" i="1"/>
  <c r="AL3020" i="1"/>
  <c r="AU3019" i="1"/>
  <c r="AL3018" i="1"/>
  <c r="AL3016" i="1"/>
  <c r="AL3010" i="1"/>
  <c r="AL3000" i="1"/>
  <c r="AU2999" i="1"/>
  <c r="AL2998" i="1"/>
  <c r="AU2997" i="1"/>
  <c r="AL2996" i="1"/>
  <c r="AL2994" i="1"/>
  <c r="AU2993" i="1"/>
  <c r="AL2992" i="1"/>
  <c r="AU2991" i="1"/>
  <c r="AL2990" i="1"/>
  <c r="AL2986" i="1"/>
  <c r="AU2985" i="1"/>
  <c r="AL2984" i="1"/>
  <c r="AU2983" i="1"/>
  <c r="AL2982" i="1"/>
  <c r="AL2980" i="1"/>
  <c r="AU2979" i="1"/>
  <c r="AL2978" i="1"/>
  <c r="AU2977" i="1"/>
  <c r="AL2976" i="1"/>
  <c r="AL2974" i="1"/>
  <c r="AU2973" i="1"/>
  <c r="AL2972" i="1"/>
  <c r="AL2966" i="1"/>
  <c r="AL2962" i="1"/>
  <c r="AU2961" i="1"/>
  <c r="AL2960" i="1"/>
  <c r="AU2959" i="1"/>
  <c r="AL2958" i="1"/>
  <c r="AL2950" i="1"/>
  <c r="AL2946" i="1"/>
  <c r="AU2945" i="1"/>
  <c r="AL2944" i="1"/>
  <c r="AU2943" i="1"/>
  <c r="AL2942" i="1"/>
  <c r="AU2941" i="1"/>
  <c r="AL2940" i="1"/>
  <c r="AU2939" i="1"/>
  <c r="AL2938" i="1"/>
  <c r="AL2936" i="1"/>
  <c r="AK2932" i="1"/>
  <c r="AT2931" i="1"/>
  <c r="AI2930" i="1"/>
  <c r="AR2929" i="1"/>
  <c r="AN2925" i="1"/>
  <c r="AL2923" i="1"/>
  <c r="AT2922" i="1"/>
  <c r="AJ2921" i="1"/>
  <c r="AQ2920" i="1"/>
  <c r="AO2918" i="1"/>
  <c r="T2918" i="1"/>
  <c r="AM2916" i="1"/>
  <c r="AK2914" i="1"/>
  <c r="AT2913" i="1"/>
  <c r="AI2912" i="1"/>
  <c r="AR2911" i="1"/>
  <c r="AR2910" i="1"/>
  <c r="AI2911" i="1"/>
  <c r="AR2912" i="1"/>
  <c r="AI2913" i="1"/>
  <c r="AN2907" i="1"/>
  <c r="AL2905" i="1"/>
  <c r="AS2904" i="1"/>
  <c r="AN2902" i="1"/>
  <c r="AJ2900" i="1"/>
  <c r="AS2899" i="1"/>
  <c r="AE2898" i="1"/>
  <c r="AO2897" i="1"/>
  <c r="AT2896" i="1"/>
  <c r="AN2894" i="1"/>
  <c r="AH2886" i="1"/>
  <c r="AP2885" i="1"/>
  <c r="AK2882" i="1"/>
  <c r="AS2881" i="1"/>
  <c r="AE2876" i="1"/>
  <c r="AM2875" i="1"/>
  <c r="AN2874" i="1"/>
  <c r="AK2863" i="1"/>
  <c r="AR2862" i="1"/>
  <c r="T2857" i="1"/>
  <c r="AL2854" i="1"/>
  <c r="AL2853" i="1"/>
  <c r="AT2852" i="1"/>
  <c r="AP2849" i="1"/>
  <c r="AP2851" i="1"/>
  <c r="AR2849" i="1"/>
  <c r="AI2850" i="1"/>
  <c r="AS2851" i="1"/>
  <c r="AJ2852" i="1"/>
  <c r="AT2849" i="1"/>
  <c r="AK2850" i="1"/>
  <c r="AU2851" i="1"/>
  <c r="AL2852" i="1"/>
  <c r="AK2849" i="1"/>
  <c r="AU2850" i="1"/>
  <c r="AL2851" i="1"/>
  <c r="AN2849" i="1"/>
  <c r="AO2851" i="1"/>
  <c r="AQ2849" i="1"/>
  <c r="AH2850" i="1"/>
  <c r="AR2851" i="1"/>
  <c r="AI2852" i="1"/>
  <c r="AO2842" i="1"/>
  <c r="AM2830" i="1"/>
  <c r="AH2829" i="1"/>
  <c r="AJ2828" i="1"/>
  <c r="AS2824" i="1"/>
  <c r="AR2823" i="1"/>
  <c r="AT2822" i="1"/>
  <c r="AS2820" i="1"/>
  <c r="AQ2818" i="1"/>
  <c r="AS2817" i="1"/>
  <c r="T2814" i="1"/>
  <c r="AR2811" i="1"/>
  <c r="AN2810" i="1"/>
  <c r="AQ2809" i="1"/>
  <c r="T2807" i="1"/>
  <c r="T2808" i="1"/>
  <c r="T2776" i="1"/>
  <c r="T2779" i="1"/>
  <c r="T2780" i="1"/>
  <c r="AL2751" i="1"/>
  <c r="AL2735" i="1"/>
  <c r="AR2701" i="1"/>
  <c r="AU2700" i="1"/>
  <c r="AK2699" i="1"/>
  <c r="AL2699" i="1"/>
  <c r="AK2703" i="1"/>
  <c r="AN2699" i="1"/>
  <c r="AP2703" i="1"/>
  <c r="AO2699" i="1"/>
  <c r="AQ2703" i="1"/>
  <c r="AH2701" i="1"/>
  <c r="AS2702" i="1"/>
  <c r="AN2701" i="1"/>
  <c r="T2701" i="1"/>
  <c r="T2703" i="1"/>
  <c r="AK3050" i="1"/>
  <c r="AT3049" i="1"/>
  <c r="AK3048" i="1"/>
  <c r="AT3047" i="1"/>
  <c r="AK3046" i="1"/>
  <c r="AK3042" i="1"/>
  <c r="AT3041" i="1"/>
  <c r="AK3040" i="1"/>
  <c r="AK3030" i="1"/>
  <c r="AT3029" i="1"/>
  <c r="AK3028" i="1"/>
  <c r="AT3027" i="1"/>
  <c r="AK3026" i="1"/>
  <c r="AT3025" i="1"/>
  <c r="AK3024" i="1"/>
  <c r="AT3023" i="1"/>
  <c r="AK3022" i="1"/>
  <c r="AT3021" i="1"/>
  <c r="AK3020" i="1"/>
  <c r="AT3019" i="1"/>
  <c r="AK3018" i="1"/>
  <c r="AK3016" i="1"/>
  <c r="AK3010" i="1"/>
  <c r="AK3000" i="1"/>
  <c r="AT2999" i="1"/>
  <c r="AK2998" i="1"/>
  <c r="AT2997" i="1"/>
  <c r="AK2996" i="1"/>
  <c r="AK2994" i="1"/>
  <c r="AT2993" i="1"/>
  <c r="AK2992" i="1"/>
  <c r="AT2991" i="1"/>
  <c r="AK2990" i="1"/>
  <c r="AK2986" i="1"/>
  <c r="AT2985" i="1"/>
  <c r="AK2984" i="1"/>
  <c r="AT2983" i="1"/>
  <c r="AK2982" i="1"/>
  <c r="AK2980" i="1"/>
  <c r="AT2979" i="1"/>
  <c r="AK2978" i="1"/>
  <c r="AT2977" i="1"/>
  <c r="AK2976" i="1"/>
  <c r="AK2974" i="1"/>
  <c r="AT2973" i="1"/>
  <c r="AK2972" i="1"/>
  <c r="AK2966" i="1"/>
  <c r="AK2962" i="1"/>
  <c r="AT2961" i="1"/>
  <c r="AK2960" i="1"/>
  <c r="AT2959" i="1"/>
  <c r="AK2958" i="1"/>
  <c r="AK2950" i="1"/>
  <c r="AK2946" i="1"/>
  <c r="AT2945" i="1"/>
  <c r="AK2944" i="1"/>
  <c r="AT2943" i="1"/>
  <c r="AK2942" i="1"/>
  <c r="AT2941" i="1"/>
  <c r="AK2940" i="1"/>
  <c r="AT2939" i="1"/>
  <c r="AK2938" i="1"/>
  <c r="AK2936" i="1"/>
  <c r="AT2935" i="1"/>
  <c r="AK2934" i="1"/>
  <c r="AT2933" i="1"/>
  <c r="AJ2932" i="1"/>
  <c r="AS2931" i="1"/>
  <c r="AH2930" i="1"/>
  <c r="AQ2929" i="1"/>
  <c r="AO2927" i="1"/>
  <c r="AM2925" i="1"/>
  <c r="AU2924" i="1"/>
  <c r="AK2923" i="1"/>
  <c r="AS2922" i="1"/>
  <c r="AH2921" i="1"/>
  <c r="AP2920" i="1"/>
  <c r="AN2918" i="1"/>
  <c r="AL2916" i="1"/>
  <c r="AU2915" i="1"/>
  <c r="AJ2914" i="1"/>
  <c r="AS2913" i="1"/>
  <c r="AH2912" i="1"/>
  <c r="AQ2911" i="1"/>
  <c r="AE2910" i="1"/>
  <c r="AO2909" i="1"/>
  <c r="AM2907" i="1"/>
  <c r="AU2906" i="1"/>
  <c r="AK2905" i="1"/>
  <c r="AQ2904" i="1"/>
  <c r="AE2903" i="1"/>
  <c r="AM2902" i="1"/>
  <c r="AI2900" i="1"/>
  <c r="AR2899" i="1"/>
  <c r="AM2897" i="1"/>
  <c r="AS2896" i="1"/>
  <c r="AM2894" i="1"/>
  <c r="AN2888" i="1"/>
  <c r="AM2885" i="1"/>
  <c r="AQ2884" i="1"/>
  <c r="AJ2882" i="1"/>
  <c r="AR2881" i="1"/>
  <c r="AJ2875" i="1"/>
  <c r="AM2874" i="1"/>
  <c r="AU2873" i="1"/>
  <c r="AJ2870" i="1"/>
  <c r="AR2869" i="1"/>
  <c r="AJ2863" i="1"/>
  <c r="AP2862" i="1"/>
  <c r="AH2859" i="1"/>
  <c r="AN2858" i="1"/>
  <c r="AN2857" i="1"/>
  <c r="AI2854" i="1"/>
  <c r="AK2853" i="1"/>
  <c r="AS2852" i="1"/>
  <c r="AE2849" i="1"/>
  <c r="AM2842" i="1"/>
  <c r="AK2832" i="1"/>
  <c r="AJ2830" i="1"/>
  <c r="AN2829" i="1"/>
  <c r="AN2831" i="1"/>
  <c r="AN2833" i="1"/>
  <c r="AP2829" i="1"/>
  <c r="AP2831" i="1"/>
  <c r="AP2833" i="1"/>
  <c r="AL2828" i="1"/>
  <c r="AU2829" i="1"/>
  <c r="AL2830" i="1"/>
  <c r="AU2831" i="1"/>
  <c r="AL2832" i="1"/>
  <c r="AU2833" i="1"/>
  <c r="AQ2829" i="1"/>
  <c r="AI2830" i="1"/>
  <c r="AN2832" i="1"/>
  <c r="AS2829" i="1"/>
  <c r="AK2830" i="1"/>
  <c r="AP2832" i="1"/>
  <c r="AM2828" i="1"/>
  <c r="AQ2830" i="1"/>
  <c r="AH2831" i="1"/>
  <c r="AU2832" i="1"/>
  <c r="AL2833" i="1"/>
  <c r="AO2828" i="1"/>
  <c r="AS2830" i="1"/>
  <c r="AJ2831" i="1"/>
  <c r="AO2833" i="1"/>
  <c r="AR2828" i="1"/>
  <c r="AI2829" i="1"/>
  <c r="AM2831" i="1"/>
  <c r="AS2833" i="1"/>
  <c r="AT2828" i="1"/>
  <c r="AK2829" i="1"/>
  <c r="AQ2831" i="1"/>
  <c r="AI2832" i="1"/>
  <c r="AU2828" i="1"/>
  <c r="AL2829" i="1"/>
  <c r="AR2831" i="1"/>
  <c r="AJ2832" i="1"/>
  <c r="AO2829" i="1"/>
  <c r="AH2830" i="1"/>
  <c r="AT2831" i="1"/>
  <c r="AM2832" i="1"/>
  <c r="AI2828" i="1"/>
  <c r="AQ2824" i="1"/>
  <c r="AO2823" i="1"/>
  <c r="AR2822" i="1"/>
  <c r="AT2821" i="1"/>
  <c r="AR2820" i="1"/>
  <c r="AT2819" i="1"/>
  <c r="AO2818" i="1"/>
  <c r="AQ2817" i="1"/>
  <c r="AM2811" i="1"/>
  <c r="AJ2810" i="1"/>
  <c r="AO2809" i="1"/>
  <c r="AS2802" i="1"/>
  <c r="AH2801" i="1"/>
  <c r="AE2779" i="1"/>
  <c r="AK2769" i="1"/>
  <c r="AJ2765" i="1"/>
  <c r="AQ2754" i="1"/>
  <c r="AT2738" i="1"/>
  <c r="AK2735" i="1"/>
  <c r="AI2702" i="1"/>
  <c r="AL2508" i="1"/>
  <c r="AI2509" i="1"/>
  <c r="AK2509" i="1"/>
  <c r="AP2509" i="1"/>
  <c r="AQ2508" i="1"/>
  <c r="AS2508" i="1"/>
  <c r="AH2510" i="1"/>
  <c r="AT2507" i="1"/>
  <c r="AK2510" i="1"/>
  <c r="AJ3050" i="1"/>
  <c r="AS3049" i="1"/>
  <c r="AJ3048" i="1"/>
  <c r="AS3047" i="1"/>
  <c r="AJ3046" i="1"/>
  <c r="AJ3042" i="1"/>
  <c r="AS3041" i="1"/>
  <c r="AJ3040" i="1"/>
  <c r="AJ3030" i="1"/>
  <c r="AS3029" i="1"/>
  <c r="AJ3028" i="1"/>
  <c r="AS3027" i="1"/>
  <c r="AJ3026" i="1"/>
  <c r="AS3025" i="1"/>
  <c r="AJ3024" i="1"/>
  <c r="AS3023" i="1"/>
  <c r="AJ3022" i="1"/>
  <c r="AS3021" i="1"/>
  <c r="AJ3020" i="1"/>
  <c r="AS3019" i="1"/>
  <c r="AJ3018" i="1"/>
  <c r="AJ3016" i="1"/>
  <c r="AJ3010" i="1"/>
  <c r="AJ3000" i="1"/>
  <c r="AS2999" i="1"/>
  <c r="AJ2998" i="1"/>
  <c r="AS2997" i="1"/>
  <c r="AJ2996" i="1"/>
  <c r="AJ2994" i="1"/>
  <c r="AS2993" i="1"/>
  <c r="AJ2992" i="1"/>
  <c r="AS2991" i="1"/>
  <c r="AJ2990" i="1"/>
  <c r="AJ2986" i="1"/>
  <c r="AS2985" i="1"/>
  <c r="AJ2984" i="1"/>
  <c r="AS2983" i="1"/>
  <c r="AJ2982" i="1"/>
  <c r="AJ2980" i="1"/>
  <c r="AS2979" i="1"/>
  <c r="AJ2978" i="1"/>
  <c r="AS2977" i="1"/>
  <c r="AJ2976" i="1"/>
  <c r="AJ2974" i="1"/>
  <c r="AS2973" i="1"/>
  <c r="AJ2972" i="1"/>
  <c r="AJ2966" i="1"/>
  <c r="AJ2962" i="1"/>
  <c r="AS2961" i="1"/>
  <c r="AJ2960" i="1"/>
  <c r="AS2959" i="1"/>
  <c r="AJ2958" i="1"/>
  <c r="AJ2950" i="1"/>
  <c r="AJ2946" i="1"/>
  <c r="AS2945" i="1"/>
  <c r="AJ2944" i="1"/>
  <c r="AS2943" i="1"/>
  <c r="AJ2942" i="1"/>
  <c r="AS2941" i="1"/>
  <c r="AJ2940" i="1"/>
  <c r="AS2939" i="1"/>
  <c r="AJ2938" i="1"/>
  <c r="AJ2936" i="1"/>
  <c r="AS2935" i="1"/>
  <c r="AJ2934" i="1"/>
  <c r="AS2933" i="1"/>
  <c r="AR2931" i="1"/>
  <c r="AN2927" i="1"/>
  <c r="AL2925" i="1"/>
  <c r="AT2924" i="1"/>
  <c r="AQ2922" i="1"/>
  <c r="AM2918" i="1"/>
  <c r="AK2916" i="1"/>
  <c r="AT2915" i="1"/>
  <c r="AR2913" i="1"/>
  <c r="AP2911" i="1"/>
  <c r="AN2909" i="1"/>
  <c r="AL2907" i="1"/>
  <c r="AT2906" i="1"/>
  <c r="AJ2905" i="1"/>
  <c r="AP2904" i="1"/>
  <c r="AH2900" i="1"/>
  <c r="AQ2899" i="1"/>
  <c r="T2899" i="1"/>
  <c r="AK2897" i="1"/>
  <c r="AQ2896" i="1"/>
  <c r="AR2892" i="1"/>
  <c r="AU2892" i="1"/>
  <c r="AO2889" i="1"/>
  <c r="AI2889" i="1"/>
  <c r="AR2890" i="1"/>
  <c r="AI2891" i="1"/>
  <c r="AL2889" i="1"/>
  <c r="AU2890" i="1"/>
  <c r="AL2891" i="1"/>
  <c r="AN2889" i="1"/>
  <c r="AN2891" i="1"/>
  <c r="AK2885" i="1"/>
  <c r="AP2884" i="1"/>
  <c r="AI2882" i="1"/>
  <c r="AQ2881" i="1"/>
  <c r="AU2877" i="1"/>
  <c r="AH2875" i="1"/>
  <c r="AT2873" i="1"/>
  <c r="AI2870" i="1"/>
  <c r="AQ2869" i="1"/>
  <c r="AI2863" i="1"/>
  <c r="AK2858" i="1"/>
  <c r="AM2857" i="1"/>
  <c r="AJ2853" i="1"/>
  <c r="AR2852" i="1"/>
  <c r="AE2850" i="1"/>
  <c r="AP2843" i="1"/>
  <c r="AN2843" i="1"/>
  <c r="AQ2843" i="1"/>
  <c r="AH2843" i="1"/>
  <c r="AK2843" i="1"/>
  <c r="AM2843" i="1"/>
  <c r="AL2842" i="1"/>
  <c r="AU2841" i="1"/>
  <c r="T2841" i="1"/>
  <c r="AH2832" i="1"/>
  <c r="AE2829" i="1"/>
  <c r="AE2830" i="1"/>
  <c r="AH2828" i="1"/>
  <c r="AN2824" i="1"/>
  <c r="AM2823" i="1"/>
  <c r="AQ2822" i="1"/>
  <c r="AQ2821" i="1"/>
  <c r="AP2820" i="1"/>
  <c r="AS2819" i="1"/>
  <c r="AN2818" i="1"/>
  <c r="AO2817" i="1"/>
  <c r="AJ2811" i="1"/>
  <c r="AI2810" i="1"/>
  <c r="AT2803" i="1"/>
  <c r="AU2766" i="1"/>
  <c r="AS2762" i="1"/>
  <c r="AU2758" i="1"/>
  <c r="T2747" i="1"/>
  <c r="T2749" i="1"/>
  <c r="T2751" i="1"/>
  <c r="T2748" i="1"/>
  <c r="T2746" i="1"/>
  <c r="AN2734" i="1"/>
  <c r="AS2729" i="1"/>
  <c r="Y2581" i="1"/>
  <c r="Y2582" i="1"/>
  <c r="AB2582" i="1" s="1"/>
  <c r="AC2582" i="1" s="1"/>
  <c r="AQ2931" i="1"/>
  <c r="AE2930" i="1"/>
  <c r="AO2929" i="1"/>
  <c r="AP2922" i="1"/>
  <c r="AE2921" i="1"/>
  <c r="AN2920" i="1"/>
  <c r="AQ2913" i="1"/>
  <c r="AE2912" i="1"/>
  <c r="AO2911" i="1"/>
  <c r="AP2899" i="1"/>
  <c r="AJ2897" i="1"/>
  <c r="AP2896" i="1"/>
  <c r="AK2894" i="1"/>
  <c r="AP2875" i="1"/>
  <c r="AP2877" i="1"/>
  <c r="AU2874" i="1"/>
  <c r="AL2875" i="1"/>
  <c r="AM2877" i="1"/>
  <c r="AO2874" i="1"/>
  <c r="AP2876" i="1"/>
  <c r="AR2874" i="1"/>
  <c r="AI2875" i="1"/>
  <c r="AS2876" i="1"/>
  <c r="AJ2877" i="1"/>
  <c r="AT2874" i="1"/>
  <c r="AK2875" i="1"/>
  <c r="AU2876" i="1"/>
  <c r="AL2877" i="1"/>
  <c r="AK2874" i="1"/>
  <c r="T2868" i="1"/>
  <c r="AP2863" i="1"/>
  <c r="AO2862" i="1"/>
  <c r="AP2864" i="1"/>
  <c r="AQ2862" i="1"/>
  <c r="AH2863" i="1"/>
  <c r="AR2864" i="1"/>
  <c r="AI2862" i="1"/>
  <c r="AS2863" i="1"/>
  <c r="AJ2864" i="1"/>
  <c r="AL2862" i="1"/>
  <c r="AM2864" i="1"/>
  <c r="AN2862" i="1"/>
  <c r="AO2864" i="1"/>
  <c r="AK2862" i="1"/>
  <c r="AE2854" i="1"/>
  <c r="AQ2852" i="1"/>
  <c r="AK2842" i="1"/>
  <c r="AT2841" i="1"/>
  <c r="AT2840" i="1"/>
  <c r="AJ2824" i="1"/>
  <c r="AK2823" i="1"/>
  <c r="AP2822" i="1"/>
  <c r="AL2821" i="1"/>
  <c r="AN2820" i="1"/>
  <c r="AR2819" i="1"/>
  <c r="AK2818" i="1"/>
  <c r="AM2817" i="1"/>
  <c r="AU2748" i="1"/>
  <c r="AE2742" i="1"/>
  <c r="AE2744" i="1"/>
  <c r="AE2745" i="1"/>
  <c r="AE2743" i="1"/>
  <c r="T2714" i="1"/>
  <c r="T2713" i="1"/>
  <c r="T2715" i="1"/>
  <c r="T2717" i="1"/>
  <c r="T2719" i="1"/>
  <c r="T2721" i="1"/>
  <c r="AQ2945" i="1"/>
  <c r="AH2944" i="1"/>
  <c r="AQ2941" i="1"/>
  <c r="AH2940" i="1"/>
  <c r="AQ2939" i="1"/>
  <c r="AH2938" i="1"/>
  <c r="AH2936" i="1"/>
  <c r="AR2932" i="1"/>
  <c r="AP2931" i="1"/>
  <c r="AN2929" i="1"/>
  <c r="AI2923" i="1"/>
  <c r="AR2924" i="1"/>
  <c r="AI2925" i="1"/>
  <c r="AO2922" i="1"/>
  <c r="AM2920" i="1"/>
  <c r="AR2914" i="1"/>
  <c r="AI2915" i="1"/>
  <c r="AR2916" i="1"/>
  <c r="AP2913" i="1"/>
  <c r="AN2911" i="1"/>
  <c r="AN2904" i="1"/>
  <c r="AJ2902" i="1"/>
  <c r="AE2900" i="1"/>
  <c r="AO2899" i="1"/>
  <c r="AO2896" i="1"/>
  <c r="AJ2894" i="1"/>
  <c r="AM2881" i="1"/>
  <c r="AQ2880" i="1"/>
  <c r="AS2877" i="1"/>
  <c r="AJ2874" i="1"/>
  <c r="AJ2862" i="1"/>
  <c r="AP2852" i="1"/>
  <c r="AT2851" i="1"/>
  <c r="AJ2842" i="1"/>
  <c r="AS2841" i="1"/>
  <c r="AR2840" i="1"/>
  <c r="T2837" i="1"/>
  <c r="AH2824" i="1"/>
  <c r="AI2823" i="1"/>
  <c r="AO2822" i="1"/>
  <c r="AJ2821" i="1"/>
  <c r="AM2820" i="1"/>
  <c r="AO2819" i="1"/>
  <c r="AI2818" i="1"/>
  <c r="AL2817" i="1"/>
  <c r="AS2809" i="1"/>
  <c r="AK2810" i="1"/>
  <c r="AT2810" i="1"/>
  <c r="AK2811" i="1"/>
  <c r="AH2809" i="1"/>
  <c r="AT2806" i="1"/>
  <c r="T2794" i="1"/>
  <c r="T2795" i="1"/>
  <c r="AN2752" i="1"/>
  <c r="AI2748" i="1"/>
  <c r="AM2736" i="1"/>
  <c r="X2532" i="1"/>
  <c r="AC2532" i="1" s="1"/>
  <c r="X2528" i="1"/>
  <c r="AC2528" i="1" s="1"/>
  <c r="X2530" i="1"/>
  <c r="AC2530" i="1" s="1"/>
  <c r="AO2931" i="1"/>
  <c r="AM2929" i="1"/>
  <c r="AE2923" i="1"/>
  <c r="AN2922" i="1"/>
  <c r="AL2920" i="1"/>
  <c r="AE2914" i="1"/>
  <c r="AO2913" i="1"/>
  <c r="AM2911" i="1"/>
  <c r="AU2910" i="1"/>
  <c r="AE2905" i="1"/>
  <c r="AN2899" i="1"/>
  <c r="AT2898" i="1"/>
  <c r="AI2897" i="1"/>
  <c r="AR2898" i="1"/>
  <c r="AI2899" i="1"/>
  <c r="AR2900" i="1"/>
  <c r="AL2897" i="1"/>
  <c r="AU2898" i="1"/>
  <c r="AL2899" i="1"/>
  <c r="AU2900" i="1"/>
  <c r="AN2897" i="1"/>
  <c r="AN2896" i="1"/>
  <c r="AI2894" i="1"/>
  <c r="AO2885" i="1"/>
  <c r="AO2887" i="1"/>
  <c r="AI2885" i="1"/>
  <c r="AR2886" i="1"/>
  <c r="AI2887" i="1"/>
  <c r="AL2885" i="1"/>
  <c r="AU2886" i="1"/>
  <c r="AL2887" i="1"/>
  <c r="AN2885" i="1"/>
  <c r="AN2887" i="1"/>
  <c r="AR2877" i="1"/>
  <c r="AI2874" i="1"/>
  <c r="AH2862" i="1"/>
  <c r="AP2853" i="1"/>
  <c r="AP2855" i="1"/>
  <c r="AT2853" i="1"/>
  <c r="AK2854" i="1"/>
  <c r="AU2855" i="1"/>
  <c r="AM2854" i="1"/>
  <c r="AM2853" i="1"/>
  <c r="AN2855" i="1"/>
  <c r="AQ2853" i="1"/>
  <c r="AH2854" i="1"/>
  <c r="AR2855" i="1"/>
  <c r="AS2853" i="1"/>
  <c r="AJ2854" i="1"/>
  <c r="AT2855" i="1"/>
  <c r="AO2852" i="1"/>
  <c r="AQ2851" i="1"/>
  <c r="AI2842" i="1"/>
  <c r="AR2841" i="1"/>
  <c r="AQ2840" i="1"/>
  <c r="AU2839" i="1"/>
  <c r="AE2827" i="1"/>
  <c r="AE2826" i="1"/>
  <c r="AM2822" i="1"/>
  <c r="AI2821" i="1"/>
  <c r="AK2820" i="1"/>
  <c r="AK2819" i="1"/>
  <c r="AH2818" i="1"/>
  <c r="AE2810" i="1"/>
  <c r="AE2809" i="1"/>
  <c r="T2789" i="1"/>
  <c r="T2788" i="1"/>
  <c r="AK2752" i="1"/>
  <c r="AJ2736" i="1"/>
  <c r="AN2931" i="1"/>
  <c r="AL2929" i="1"/>
  <c r="AM2922" i="1"/>
  <c r="AK2920" i="1"/>
  <c r="AN2913" i="1"/>
  <c r="AL2911" i="1"/>
  <c r="AT2910" i="1"/>
  <c r="AM2899" i="1"/>
  <c r="AS2898" i="1"/>
  <c r="AE2897" i="1"/>
  <c r="AM2896" i="1"/>
  <c r="AH2894" i="1"/>
  <c r="T2881" i="1"/>
  <c r="T2883" i="1"/>
  <c r="AH2874" i="1"/>
  <c r="AN2852" i="1"/>
  <c r="AN2851" i="1"/>
  <c r="AT2850" i="1"/>
  <c r="AH2842" i="1"/>
  <c r="AQ2841" i="1"/>
  <c r="AO2840" i="1"/>
  <c r="AS2839" i="1"/>
  <c r="AS2838" i="1"/>
  <c r="AN2823" i="1"/>
  <c r="AP2823" i="1"/>
  <c r="AU2823" i="1"/>
  <c r="AL2824" i="1"/>
  <c r="AP2824" i="1"/>
  <c r="AR2824" i="1"/>
  <c r="AJ2823" i="1"/>
  <c r="AL2823" i="1"/>
  <c r="AQ2823" i="1"/>
  <c r="AI2824" i="1"/>
  <c r="AS2823" i="1"/>
  <c r="AK2824" i="1"/>
  <c r="AT2823" i="1"/>
  <c r="AM2824" i="1"/>
  <c r="AO2824" i="1"/>
  <c r="AJ2820" i="1"/>
  <c r="AN2817" i="1"/>
  <c r="AN2819" i="1"/>
  <c r="AN2821" i="1"/>
  <c r="AP2817" i="1"/>
  <c r="AP2819" i="1"/>
  <c r="AP2821" i="1"/>
  <c r="AU2817" i="1"/>
  <c r="AL2818" i="1"/>
  <c r="AU2819" i="1"/>
  <c r="AL2820" i="1"/>
  <c r="AU2821" i="1"/>
  <c r="AL2822" i="1"/>
  <c r="AI2817" i="1"/>
  <c r="AM2819" i="1"/>
  <c r="AS2821" i="1"/>
  <c r="AK2822" i="1"/>
  <c r="AK2817" i="1"/>
  <c r="AQ2819" i="1"/>
  <c r="AI2820" i="1"/>
  <c r="AN2822" i="1"/>
  <c r="AR2817" i="1"/>
  <c r="AJ2818" i="1"/>
  <c r="AO2820" i="1"/>
  <c r="AS2822" i="1"/>
  <c r="AT2817" i="1"/>
  <c r="AM2818" i="1"/>
  <c r="AQ2820" i="1"/>
  <c r="AH2821" i="1"/>
  <c r="AU2822" i="1"/>
  <c r="AP2818" i="1"/>
  <c r="AT2820" i="1"/>
  <c r="AK2821" i="1"/>
  <c r="AR2818" i="1"/>
  <c r="AI2819" i="1"/>
  <c r="AM2821" i="1"/>
  <c r="AS2818" i="1"/>
  <c r="AJ2819" i="1"/>
  <c r="AO2821" i="1"/>
  <c r="AH2822" i="1"/>
  <c r="AH2817" i="1"/>
  <c r="AU2818" i="1"/>
  <c r="AL2819" i="1"/>
  <c r="AR2821" i="1"/>
  <c r="AJ2822" i="1"/>
  <c r="AI2736" i="1"/>
  <c r="AM2685" i="1"/>
  <c r="AN2685" i="1"/>
  <c r="AO2685" i="1"/>
  <c r="AP2685" i="1"/>
  <c r="AQ2685" i="1"/>
  <c r="AR2685" i="1"/>
  <c r="AS2685" i="1"/>
  <c r="AT2685" i="1"/>
  <c r="AU2685" i="1"/>
  <c r="AJ2685" i="1"/>
  <c r="AH2685" i="1"/>
  <c r="AK2685" i="1"/>
  <c r="AL2685" i="1"/>
  <c r="T2656" i="1"/>
  <c r="T2655" i="1"/>
  <c r="T2653" i="1"/>
  <c r="AA2651" i="1"/>
  <c r="AA2652" i="1"/>
  <c r="AA2650" i="1"/>
  <c r="AB2650" i="1" s="1"/>
  <c r="AC2650" i="1" s="1"/>
  <c r="AB2625" i="1"/>
  <c r="AC2625" i="1" s="1"/>
  <c r="AN2991" i="1"/>
  <c r="AN2985" i="1"/>
  <c r="AN2983" i="1"/>
  <c r="AN2979" i="1"/>
  <c r="AN2977" i="1"/>
  <c r="AN2973" i="1"/>
  <c r="AN2961" i="1"/>
  <c r="AN2959" i="1"/>
  <c r="AN2945" i="1"/>
  <c r="AN2943" i="1"/>
  <c r="AN2941" i="1"/>
  <c r="AN2939" i="1"/>
  <c r="AN2935" i="1"/>
  <c r="AN2933" i="1"/>
  <c r="AM2931" i="1"/>
  <c r="AU2930" i="1"/>
  <c r="AK2929" i="1"/>
  <c r="AS2928" i="1"/>
  <c r="AN2924" i="1"/>
  <c r="AL2922" i="1"/>
  <c r="AU2921" i="1"/>
  <c r="AJ2920" i="1"/>
  <c r="AS2919" i="1"/>
  <c r="AH2918" i="1"/>
  <c r="AQ2917" i="1"/>
  <c r="AO2915" i="1"/>
  <c r="AM2913" i="1"/>
  <c r="AU2912" i="1"/>
  <c r="AK2911" i="1"/>
  <c r="AS2910" i="1"/>
  <c r="AE2907" i="1"/>
  <c r="AN2906" i="1"/>
  <c r="AK2904" i="1"/>
  <c r="AT2903" i="1"/>
  <c r="AR2902" i="1"/>
  <c r="AI2903" i="1"/>
  <c r="AR2904" i="1"/>
  <c r="AI2905" i="1"/>
  <c r="AR2906" i="1"/>
  <c r="AI2907" i="1"/>
  <c r="AU2902" i="1"/>
  <c r="AL2903" i="1"/>
  <c r="AU2904" i="1"/>
  <c r="AK2899" i="1"/>
  <c r="AQ2898" i="1"/>
  <c r="AL2896" i="1"/>
  <c r="AU2895" i="1"/>
  <c r="AR2894" i="1"/>
  <c r="AI2895" i="1"/>
  <c r="AR2896" i="1"/>
  <c r="AU2894" i="1"/>
  <c r="AL2895" i="1"/>
  <c r="AU2896" i="1"/>
  <c r="AN2895" i="1"/>
  <c r="AQ2887" i="1"/>
  <c r="AT2886" i="1"/>
  <c r="AE2886" i="1"/>
  <c r="AK2884" i="1"/>
  <c r="AT2883" i="1"/>
  <c r="AH2881" i="1"/>
  <c r="AN2880" i="1"/>
  <c r="AO2877" i="1"/>
  <c r="AR2876" i="1"/>
  <c r="T2860" i="1"/>
  <c r="AQ2855" i="1"/>
  <c r="AM2852" i="1"/>
  <c r="AM2851" i="1"/>
  <c r="AS2850" i="1"/>
  <c r="T2850" i="1"/>
  <c r="AN2841" i="1"/>
  <c r="AN2840" i="1"/>
  <c r="AR2839" i="1"/>
  <c r="AP2838" i="1"/>
  <c r="AT2837" i="1"/>
  <c r="AH2820" i="1"/>
  <c r="AE2818" i="1"/>
  <c r="AE2821" i="1"/>
  <c r="AN2806" i="1"/>
  <c r="AM2805" i="1"/>
  <c r="AM2793" i="1"/>
  <c r="AE2777" i="1"/>
  <c r="AE2778" i="1"/>
  <c r="AR2703" i="1"/>
  <c r="AP2651" i="1"/>
  <c r="AH2652" i="1"/>
  <c r="AQ2651" i="1"/>
  <c r="AI2652" i="1"/>
  <c r="AR2651" i="1"/>
  <c r="AJ2652" i="1"/>
  <c r="AJ2650" i="1"/>
  <c r="AU2651" i="1"/>
  <c r="AN2652" i="1"/>
  <c r="AK2650" i="1"/>
  <c r="AO2652" i="1"/>
  <c r="AL2650" i="1"/>
  <c r="AP2652" i="1"/>
  <c r="AR2650" i="1"/>
  <c r="AJ2651" i="1"/>
  <c r="AU2652" i="1"/>
  <c r="AS2650" i="1"/>
  <c r="AK2651" i="1"/>
  <c r="AL2651" i="1"/>
  <c r="AN2651" i="1"/>
  <c r="AO2651" i="1"/>
  <c r="AM3049" i="1"/>
  <c r="AM3047" i="1"/>
  <c r="AM3041" i="1"/>
  <c r="AM3029" i="1"/>
  <c r="AM3027" i="1"/>
  <c r="AM3025" i="1"/>
  <c r="AM3023" i="1"/>
  <c r="AM3021" i="1"/>
  <c r="AM3019" i="1"/>
  <c r="AM2999" i="1"/>
  <c r="AM2997" i="1"/>
  <c r="AM2993" i="1"/>
  <c r="AM2991" i="1"/>
  <c r="AM2985" i="1"/>
  <c r="AM2983" i="1"/>
  <c r="AM2979" i="1"/>
  <c r="AM2977" i="1"/>
  <c r="AM2973" i="1"/>
  <c r="AM2961" i="1"/>
  <c r="AM2959" i="1"/>
  <c r="AM2945" i="1"/>
  <c r="AM2943" i="1"/>
  <c r="AM2941" i="1"/>
  <c r="AM2939" i="1"/>
  <c r="AM2935" i="1"/>
  <c r="AM2933" i="1"/>
  <c r="AL2931" i="1"/>
  <c r="AT2930" i="1"/>
  <c r="AJ2929" i="1"/>
  <c r="AQ2928" i="1"/>
  <c r="AM2924" i="1"/>
  <c r="AK2922" i="1"/>
  <c r="AT2921" i="1"/>
  <c r="AI2920" i="1"/>
  <c r="AR2919" i="1"/>
  <c r="AP2917" i="1"/>
  <c r="AN2915" i="1"/>
  <c r="AL2913" i="1"/>
  <c r="AT2912" i="1"/>
  <c r="AJ2911" i="1"/>
  <c r="AQ2910" i="1"/>
  <c r="AM2906" i="1"/>
  <c r="AJ2904" i="1"/>
  <c r="AS2903" i="1"/>
  <c r="AJ2899" i="1"/>
  <c r="AP2898" i="1"/>
  <c r="AK2896" i="1"/>
  <c r="AT2895" i="1"/>
  <c r="AR2888" i="1"/>
  <c r="AU2888" i="1"/>
  <c r="AP2887" i="1"/>
  <c r="AS2886" i="1"/>
  <c r="AJ2884" i="1"/>
  <c r="AS2883" i="1"/>
  <c r="AO2881" i="1"/>
  <c r="AO2883" i="1"/>
  <c r="AR2880" i="1"/>
  <c r="AI2881" i="1"/>
  <c r="AR2882" i="1"/>
  <c r="AI2883" i="1"/>
  <c r="AU2880" i="1"/>
  <c r="AL2881" i="1"/>
  <c r="AU2882" i="1"/>
  <c r="AL2883" i="1"/>
  <c r="AN2881" i="1"/>
  <c r="AN2883" i="1"/>
  <c r="AM2880" i="1"/>
  <c r="AU2879" i="1"/>
  <c r="AN2877" i="1"/>
  <c r="AQ2876" i="1"/>
  <c r="AE2874" i="1"/>
  <c r="AP2869" i="1"/>
  <c r="AP2871" i="1"/>
  <c r="AR2868" i="1"/>
  <c r="AI2869" i="1"/>
  <c r="AS2870" i="1"/>
  <c r="AJ2871" i="1"/>
  <c r="AT2872" i="1"/>
  <c r="AT2868" i="1"/>
  <c r="AK2869" i="1"/>
  <c r="AU2870" i="1"/>
  <c r="AL2871" i="1"/>
  <c r="AL2868" i="1"/>
  <c r="AM2870" i="1"/>
  <c r="AN2872" i="1"/>
  <c r="AO2868" i="1"/>
  <c r="AP2870" i="1"/>
  <c r="AQ2872" i="1"/>
  <c r="AQ2868" i="1"/>
  <c r="AH2869" i="1"/>
  <c r="AR2870" i="1"/>
  <c r="AI2871" i="1"/>
  <c r="AS2872" i="1"/>
  <c r="AJ2868" i="1"/>
  <c r="AU2864" i="1"/>
  <c r="AP2857" i="1"/>
  <c r="AP2859" i="1"/>
  <c r="AL2856" i="1"/>
  <c r="AM2858" i="1"/>
  <c r="AN2860" i="1"/>
  <c r="AN2856" i="1"/>
  <c r="AO2858" i="1"/>
  <c r="AP2860" i="1"/>
  <c r="AO2857" i="1"/>
  <c r="AQ2859" i="1"/>
  <c r="AH2860" i="1"/>
  <c r="AI2856" i="1"/>
  <c r="AS2857" i="1"/>
  <c r="AJ2858" i="1"/>
  <c r="AT2859" i="1"/>
  <c r="AK2860" i="1"/>
  <c r="AK2856" i="1"/>
  <c r="AU2857" i="1"/>
  <c r="AL2858" i="1"/>
  <c r="AM2860" i="1"/>
  <c r="AO2856" i="1"/>
  <c r="AO2855" i="1"/>
  <c r="AK2852" i="1"/>
  <c r="AK2851" i="1"/>
  <c r="AR2850" i="1"/>
  <c r="AK2841" i="1"/>
  <c r="AL2840" i="1"/>
  <c r="AQ2839" i="1"/>
  <c r="AN2838" i="1"/>
  <c r="AR2837" i="1"/>
  <c r="AE2822" i="1"/>
  <c r="AE2816" i="1"/>
  <c r="AE2812" i="1"/>
  <c r="AJ2806" i="1"/>
  <c r="T2801" i="1"/>
  <c r="T2799" i="1"/>
  <c r="T2802" i="1"/>
  <c r="T2800" i="1"/>
  <c r="T2773" i="1"/>
  <c r="T2772" i="1"/>
  <c r="AT2767" i="1"/>
  <c r="AK2755" i="1"/>
  <c r="AI2741" i="1"/>
  <c r="AJ2741" i="1"/>
  <c r="AN2741" i="1"/>
  <c r="AO2741" i="1"/>
  <c r="AP2741" i="1"/>
  <c r="AQ2741" i="1"/>
  <c r="AU2741" i="1"/>
  <c r="AK2741" i="1"/>
  <c r="AM2741" i="1"/>
  <c r="AR2741" i="1"/>
  <c r="AS2741" i="1"/>
  <c r="AT2741" i="1"/>
  <c r="AJ2922" i="1"/>
  <c r="AS2921" i="1"/>
  <c r="AH2920" i="1"/>
  <c r="AK2913" i="1"/>
  <c r="AS2912" i="1"/>
  <c r="AH2911" i="1"/>
  <c r="AP2910" i="1"/>
  <c r="AT2900" i="1"/>
  <c r="AH2899" i="1"/>
  <c r="AO2898" i="1"/>
  <c r="AJ2896" i="1"/>
  <c r="AS2895" i="1"/>
  <c r="AT2879" i="1"/>
  <c r="AK2877" i="1"/>
  <c r="AO2876" i="1"/>
  <c r="AE2875" i="1"/>
  <c r="AT2864" i="1"/>
  <c r="AM2855" i="1"/>
  <c r="AH2852" i="1"/>
  <c r="AJ2851" i="1"/>
  <c r="AQ2850" i="1"/>
  <c r="AI2841" i="1"/>
  <c r="AK2840" i="1"/>
  <c r="AO2839" i="1"/>
  <c r="AM2838" i="1"/>
  <c r="AQ2837" i="1"/>
  <c r="AN2805" i="1"/>
  <c r="AP2805" i="1"/>
  <c r="AU2805" i="1"/>
  <c r="AL2806" i="1"/>
  <c r="AP2806" i="1"/>
  <c r="AR2806" i="1"/>
  <c r="AI2805" i="1"/>
  <c r="AJ2805" i="1"/>
  <c r="AK2805" i="1"/>
  <c r="AL2805" i="1"/>
  <c r="AQ2805" i="1"/>
  <c r="AI2806" i="1"/>
  <c r="AS2805" i="1"/>
  <c r="AK2806" i="1"/>
  <c r="AT2805" i="1"/>
  <c r="AM2806" i="1"/>
  <c r="AO2806" i="1"/>
  <c r="AR2749" i="1"/>
  <c r="AQ2746" i="1"/>
  <c r="AR2533" i="1"/>
  <c r="AO2534" i="1"/>
  <c r="AI2535" i="1"/>
  <c r="AP2536" i="1"/>
  <c r="AJ2537" i="1"/>
  <c r="AI2533" i="1"/>
  <c r="AR2537" i="1"/>
  <c r="AT2537" i="1"/>
  <c r="AK2534" i="1"/>
  <c r="AP2533" i="1"/>
  <c r="AU2537" i="1"/>
  <c r="AH2534" i="1"/>
  <c r="AK2941" i="1"/>
  <c r="AT2940" i="1"/>
  <c r="AK2939" i="1"/>
  <c r="AT2938" i="1"/>
  <c r="AT2936" i="1"/>
  <c r="AK2935" i="1"/>
  <c r="AT2934" i="1"/>
  <c r="AK2933" i="1"/>
  <c r="AT2932" i="1"/>
  <c r="AJ2931" i="1"/>
  <c r="AQ2930" i="1"/>
  <c r="AI2929" i="1"/>
  <c r="AR2930" i="1"/>
  <c r="AI2931" i="1"/>
  <c r="AO2928" i="1"/>
  <c r="AK2924" i="1"/>
  <c r="AT2923" i="1"/>
  <c r="AI2922" i="1"/>
  <c r="AR2921" i="1"/>
  <c r="AR2920" i="1"/>
  <c r="AI2921" i="1"/>
  <c r="AR2922" i="1"/>
  <c r="AP2919" i="1"/>
  <c r="AN2917" i="1"/>
  <c r="AL2915" i="1"/>
  <c r="AT2914" i="1"/>
  <c r="AJ2913" i="1"/>
  <c r="AQ2912" i="1"/>
  <c r="AO2910" i="1"/>
  <c r="AK2906" i="1"/>
  <c r="AT2905" i="1"/>
  <c r="AH2904" i="1"/>
  <c r="AQ2903" i="1"/>
  <c r="AS2900" i="1"/>
  <c r="AN2898" i="1"/>
  <c r="AI2896" i="1"/>
  <c r="AR2895" i="1"/>
  <c r="AK2887" i="1"/>
  <c r="AP2886" i="1"/>
  <c r="AQ2883" i="1"/>
  <c r="AT2882" i="1"/>
  <c r="AE2880" i="1"/>
  <c r="AE2882" i="1"/>
  <c r="AK2880" i="1"/>
  <c r="AS2879" i="1"/>
  <c r="AI2877" i="1"/>
  <c r="AN2876" i="1"/>
  <c r="AP2873" i="1"/>
  <c r="AK2873" i="1"/>
  <c r="AM2873" i="1"/>
  <c r="AH2873" i="1"/>
  <c r="AJ2873" i="1"/>
  <c r="AS2864" i="1"/>
  <c r="AU2863" i="1"/>
  <c r="AL2855" i="1"/>
  <c r="AU2854" i="1"/>
  <c r="AI2851" i="1"/>
  <c r="AP2850" i="1"/>
  <c r="AU2849" i="1"/>
  <c r="T2849" i="1"/>
  <c r="AH2841" i="1"/>
  <c r="AJ2840" i="1"/>
  <c r="AM2839" i="1"/>
  <c r="AK2838" i="1"/>
  <c r="AO2837" i="1"/>
  <c r="AN2793" i="1"/>
  <c r="AP2793" i="1"/>
  <c r="AU2793" i="1"/>
  <c r="AQ2793" i="1"/>
  <c r="AS2793" i="1"/>
  <c r="AT2793" i="1"/>
  <c r="AI2793" i="1"/>
  <c r="AK2793" i="1"/>
  <c r="AL2793" i="1"/>
  <c r="AO2793" i="1"/>
  <c r="AE2780" i="1"/>
  <c r="AH2762" i="1"/>
  <c r="AP2764" i="1"/>
  <c r="AH2765" i="1"/>
  <c r="AR2767" i="1"/>
  <c r="AK2768" i="1"/>
  <c r="AI2762" i="1"/>
  <c r="AQ2764" i="1"/>
  <c r="AI2765" i="1"/>
  <c r="AS2767" i="1"/>
  <c r="AM2768" i="1"/>
  <c r="AK2762" i="1"/>
  <c r="AS2764" i="1"/>
  <c r="AK2765" i="1"/>
  <c r="AO2768" i="1"/>
  <c r="AM2762" i="1"/>
  <c r="AT2764" i="1"/>
  <c r="AL2765" i="1"/>
  <c r="AH2766" i="1"/>
  <c r="AP2768" i="1"/>
  <c r="AH2769" i="1"/>
  <c r="AN2762" i="1"/>
  <c r="AU2764" i="1"/>
  <c r="AM2765" i="1"/>
  <c r="AI2766" i="1"/>
  <c r="AQ2768" i="1"/>
  <c r="AI2769" i="1"/>
  <c r="AQ2765" i="1"/>
  <c r="AJ2766" i="1"/>
  <c r="AR2768" i="1"/>
  <c r="AJ2769" i="1"/>
  <c r="AT2762" i="1"/>
  <c r="AL2763" i="1"/>
  <c r="AH2764" i="1"/>
  <c r="AP2766" i="1"/>
  <c r="AH2767" i="1"/>
  <c r="AR2769" i="1"/>
  <c r="AQ2763" i="1"/>
  <c r="AJ2764" i="1"/>
  <c r="AR2766" i="1"/>
  <c r="AJ2767" i="1"/>
  <c r="AH2763" i="1"/>
  <c r="AQ2757" i="1"/>
  <c r="AJ2758" i="1"/>
  <c r="AS2757" i="1"/>
  <c r="AM2758" i="1"/>
  <c r="AT2760" i="1"/>
  <c r="AL2761" i="1"/>
  <c r="AH2755" i="1"/>
  <c r="AT2757" i="1"/>
  <c r="AN2758" i="1"/>
  <c r="AU2760" i="1"/>
  <c r="AM2761" i="1"/>
  <c r="AJ2755" i="1"/>
  <c r="AP2758" i="1"/>
  <c r="AH2759" i="1"/>
  <c r="AR2761" i="1"/>
  <c r="AL2755" i="1"/>
  <c r="AJ2756" i="1"/>
  <c r="AR2758" i="1"/>
  <c r="AJ2759" i="1"/>
  <c r="AT2761" i="1"/>
  <c r="AS2756" i="1"/>
  <c r="AK2757" i="1"/>
  <c r="AO2760" i="1"/>
  <c r="AN2756" i="1"/>
  <c r="AO2746" i="1"/>
  <c r="AO2724" i="1"/>
  <c r="AO2726" i="1"/>
  <c r="AO2728" i="1"/>
  <c r="AO2730" i="1"/>
  <c r="AO2732" i="1"/>
  <c r="AR2724" i="1"/>
  <c r="AI2725" i="1"/>
  <c r="AR2726" i="1"/>
  <c r="AI2727" i="1"/>
  <c r="AR2728" i="1"/>
  <c r="AI2729" i="1"/>
  <c r="AR2730" i="1"/>
  <c r="AI2731" i="1"/>
  <c r="AR2732" i="1"/>
  <c r="AI2733" i="1"/>
  <c r="AS2724" i="1"/>
  <c r="AJ2725" i="1"/>
  <c r="AS2726" i="1"/>
  <c r="AJ2727" i="1"/>
  <c r="AS2728" i="1"/>
  <c r="AJ2729" i="1"/>
  <c r="AS2730" i="1"/>
  <c r="AJ2731" i="1"/>
  <c r="AS2732" i="1"/>
  <c r="AJ2733" i="1"/>
  <c r="AN2725" i="1"/>
  <c r="AN2727" i="1"/>
  <c r="AN2729" i="1"/>
  <c r="AN2731" i="1"/>
  <c r="AN2733" i="1"/>
  <c r="AO2725" i="1"/>
  <c r="AO2727" i="1"/>
  <c r="AO2729" i="1"/>
  <c r="AO2731" i="1"/>
  <c r="AO2733" i="1"/>
  <c r="AP2725" i="1"/>
  <c r="AP2727" i="1"/>
  <c r="AP2729" i="1"/>
  <c r="AP2731" i="1"/>
  <c r="AP2733" i="1"/>
  <c r="AH2724" i="1"/>
  <c r="AQ2725" i="1"/>
  <c r="AH2726" i="1"/>
  <c r="AQ2727" i="1"/>
  <c r="AH2728" i="1"/>
  <c r="AQ2729" i="1"/>
  <c r="AH2730" i="1"/>
  <c r="AQ2731" i="1"/>
  <c r="AH2732" i="1"/>
  <c r="AQ2733" i="1"/>
  <c r="AU2731" i="1"/>
  <c r="AL2732" i="1"/>
  <c r="AU2733" i="1"/>
  <c r="AQ2724" i="1"/>
  <c r="AR2725" i="1"/>
  <c r="AN2726" i="1"/>
  <c r="AL2727" i="1"/>
  <c r="AK2728" i="1"/>
  <c r="AH2729" i="1"/>
  <c r="AI2730" i="1"/>
  <c r="AT2724" i="1"/>
  <c r="AS2725" i="1"/>
  <c r="AP2726" i="1"/>
  <c r="AM2727" i="1"/>
  <c r="AM2728" i="1"/>
  <c r="AK2729" i="1"/>
  <c r="AJ2730" i="1"/>
  <c r="AU2724" i="1"/>
  <c r="AT2725" i="1"/>
  <c r="AQ2726" i="1"/>
  <c r="AR2727" i="1"/>
  <c r="AN2728" i="1"/>
  <c r="AL2729" i="1"/>
  <c r="AK2730" i="1"/>
  <c r="AH2731" i="1"/>
  <c r="AI2732" i="1"/>
  <c r="AT2726" i="1"/>
  <c r="AS2727" i="1"/>
  <c r="AP2728" i="1"/>
  <c r="AM2729" i="1"/>
  <c r="AM2730" i="1"/>
  <c r="AK2731" i="1"/>
  <c r="AJ2732" i="1"/>
  <c r="AU2726" i="1"/>
  <c r="AT2727" i="1"/>
  <c r="AQ2728" i="1"/>
  <c r="AR2729" i="1"/>
  <c r="AN2730" i="1"/>
  <c r="AL2731" i="1"/>
  <c r="AK2732" i="1"/>
  <c r="AH2733" i="1"/>
  <c r="AU2728" i="1"/>
  <c r="AT2729" i="1"/>
  <c r="AQ2730" i="1"/>
  <c r="AR2731" i="1"/>
  <c r="AN2732" i="1"/>
  <c r="AL2733" i="1"/>
  <c r="AT2730" i="1"/>
  <c r="AS2731" i="1"/>
  <c r="AP2732" i="1"/>
  <c r="AM2733" i="1"/>
  <c r="AU2730" i="1"/>
  <c r="AT2731" i="1"/>
  <c r="AQ2732" i="1"/>
  <c r="AR2733" i="1"/>
  <c r="AT2732" i="1"/>
  <c r="AS2733" i="1"/>
  <c r="AI2724" i="1"/>
  <c r="AK2724" i="1"/>
  <c r="AH2725" i="1"/>
  <c r="AI2726" i="1"/>
  <c r="AM2724" i="1"/>
  <c r="AK2725" i="1"/>
  <c r="AJ2726" i="1"/>
  <c r="AN2724" i="1"/>
  <c r="AL2725" i="1"/>
  <c r="AK2726" i="1"/>
  <c r="AH2727" i="1"/>
  <c r="AI2728" i="1"/>
  <c r="AP2724" i="1"/>
  <c r="AM2725" i="1"/>
  <c r="AM2726" i="1"/>
  <c r="AK2727" i="1"/>
  <c r="AJ2728" i="1"/>
  <c r="AS3010" i="1"/>
  <c r="AJ2999" i="1"/>
  <c r="AS2998" i="1"/>
  <c r="AJ2997" i="1"/>
  <c r="AS2996" i="1"/>
  <c r="AS2994" i="1"/>
  <c r="AJ2993" i="1"/>
  <c r="AS2992" i="1"/>
  <c r="AJ2991" i="1"/>
  <c r="AS2990" i="1"/>
  <c r="AS2986" i="1"/>
  <c r="AJ2985" i="1"/>
  <c r="AS2984" i="1"/>
  <c r="AJ2983" i="1"/>
  <c r="AS2982" i="1"/>
  <c r="AS2980" i="1"/>
  <c r="AJ2979" i="1"/>
  <c r="AS2978" i="1"/>
  <c r="AJ2977" i="1"/>
  <c r="AS2976" i="1"/>
  <c r="AS2974" i="1"/>
  <c r="AJ2973" i="1"/>
  <c r="AS2972" i="1"/>
  <c r="AS2966" i="1"/>
  <c r="AS2962" i="1"/>
  <c r="AJ2961" i="1"/>
  <c r="AS2960" i="1"/>
  <c r="AJ2959" i="1"/>
  <c r="AS2958" i="1"/>
  <c r="AS2950" i="1"/>
  <c r="AS2946" i="1"/>
  <c r="AJ2945" i="1"/>
  <c r="AS2944" i="1"/>
  <c r="AJ2943" i="1"/>
  <c r="AS2942" i="1"/>
  <c r="AJ2941" i="1"/>
  <c r="AS2940" i="1"/>
  <c r="AJ2939" i="1"/>
  <c r="AS2938" i="1"/>
  <c r="AS2936" i="1"/>
  <c r="AJ2935" i="1"/>
  <c r="AS2934" i="1"/>
  <c r="AJ2933" i="1"/>
  <c r="AS2932" i="1"/>
  <c r="AH2931" i="1"/>
  <c r="AP2930" i="1"/>
  <c r="AE2929" i="1"/>
  <c r="AN2928" i="1"/>
  <c r="AU2925" i="1"/>
  <c r="AJ2924" i="1"/>
  <c r="AS2923" i="1"/>
  <c r="AH2922" i="1"/>
  <c r="AQ2921" i="1"/>
  <c r="AE2920" i="1"/>
  <c r="AO2919" i="1"/>
  <c r="AU2916" i="1"/>
  <c r="AK2915" i="1"/>
  <c r="AS2914" i="1"/>
  <c r="AH2913" i="1"/>
  <c r="AP2912" i="1"/>
  <c r="AE2911" i="1"/>
  <c r="AN2910" i="1"/>
  <c r="AU2907" i="1"/>
  <c r="AJ2906" i="1"/>
  <c r="AS2905" i="1"/>
  <c r="AQ2900" i="1"/>
  <c r="AM2898" i="1"/>
  <c r="AH2896" i="1"/>
  <c r="AJ2887" i="1"/>
  <c r="AO2886" i="1"/>
  <c r="T2885" i="1"/>
  <c r="T2887" i="1"/>
  <c r="AR2884" i="1"/>
  <c r="AU2884" i="1"/>
  <c r="AP2883" i="1"/>
  <c r="AS2882" i="1"/>
  <c r="AR2879" i="1"/>
  <c r="AH2877" i="1"/>
  <c r="AM2876" i="1"/>
  <c r="AU2875" i="1"/>
  <c r="AQ2864" i="1"/>
  <c r="AT2863" i="1"/>
  <c r="AK2855" i="1"/>
  <c r="AT2854" i="1"/>
  <c r="AE2852" i="1"/>
  <c r="AH2851" i="1"/>
  <c r="AO2850" i="1"/>
  <c r="AS2849" i="1"/>
  <c r="AI2840" i="1"/>
  <c r="AJ2839" i="1"/>
  <c r="AI2838" i="1"/>
  <c r="AN2746" i="1"/>
  <c r="Y2670" i="1"/>
  <c r="Y2671" i="1"/>
  <c r="Y2672" i="1"/>
  <c r="AA2636" i="1"/>
  <c r="AB2636" i="1" s="1"/>
  <c r="AC2636" i="1" s="1"/>
  <c r="AA2637" i="1"/>
  <c r="AA2638" i="1"/>
  <c r="AO2912" i="1"/>
  <c r="AL2898" i="1"/>
  <c r="AN2850" i="1"/>
  <c r="AJ2837" i="1"/>
  <c r="AU2838" i="1"/>
  <c r="AL2839" i="1"/>
  <c r="AM2841" i="1"/>
  <c r="AL2837" i="1"/>
  <c r="AN2839" i="1"/>
  <c r="AO2841" i="1"/>
  <c r="AS2837" i="1"/>
  <c r="AJ2838" i="1"/>
  <c r="AT2839" i="1"/>
  <c r="AU2837" i="1"/>
  <c r="AL2838" i="1"/>
  <c r="AM2840" i="1"/>
  <c r="AN2842" i="1"/>
  <c r="AQ2838" i="1"/>
  <c r="AH2839" i="1"/>
  <c r="AR2838" i="1"/>
  <c r="AI2839" i="1"/>
  <c r="AS2840" i="1"/>
  <c r="AJ2841" i="1"/>
  <c r="AT2842" i="1"/>
  <c r="AI2837" i="1"/>
  <c r="AT2838" i="1"/>
  <c r="AK2839" i="1"/>
  <c r="AU2840" i="1"/>
  <c r="AL2841" i="1"/>
  <c r="AH2838" i="1"/>
  <c r="AK2837" i="1"/>
  <c r="AE2787" i="1"/>
  <c r="AE2788" i="1"/>
  <c r="AS2752" i="1"/>
  <c r="AJ2753" i="1"/>
  <c r="AN2753" i="1"/>
  <c r="AO2753" i="1"/>
  <c r="AP2753" i="1"/>
  <c r="AH2752" i="1"/>
  <c r="AQ2753" i="1"/>
  <c r="AH2754" i="1"/>
  <c r="AL2754" i="1"/>
  <c r="AT2752" i="1"/>
  <c r="AM2753" i="1"/>
  <c r="AK2754" i="1"/>
  <c r="AU2752" i="1"/>
  <c r="AR2753" i="1"/>
  <c r="AM2754" i="1"/>
  <c r="AS2753" i="1"/>
  <c r="AN2754" i="1"/>
  <c r="AT2753" i="1"/>
  <c r="AO2754" i="1"/>
  <c r="AP2754" i="1"/>
  <c r="AR2754" i="1"/>
  <c r="AS2754" i="1"/>
  <c r="AT2754" i="1"/>
  <c r="AI2752" i="1"/>
  <c r="AU2754" i="1"/>
  <c r="AM2752" i="1"/>
  <c r="AO2752" i="1"/>
  <c r="AH2753" i="1"/>
  <c r="AP2752" i="1"/>
  <c r="AI2753" i="1"/>
  <c r="AQ2752" i="1"/>
  <c r="AK2753" i="1"/>
  <c r="AI2754" i="1"/>
  <c r="AR2752" i="1"/>
  <c r="AL2753" i="1"/>
  <c r="AJ2754" i="1"/>
  <c r="AU2736" i="1"/>
  <c r="AS2737" i="1"/>
  <c r="AN2738" i="1"/>
  <c r="AH2739" i="1"/>
  <c r="AQ2738" i="1"/>
  <c r="AM2739" i="1"/>
  <c r="AJ2734" i="1"/>
  <c r="AU2738" i="1"/>
  <c r="AS2739" i="1"/>
  <c r="AP2736" i="1"/>
  <c r="AL2737" i="1"/>
  <c r="AJ2738" i="1"/>
  <c r="AT2734" i="1"/>
  <c r="AH2723" i="1"/>
  <c r="AI2723" i="1"/>
  <c r="AJ2723" i="1"/>
  <c r="AK2723" i="1"/>
  <c r="AN2723" i="1"/>
  <c r="AO2723" i="1"/>
  <c r="AP2723" i="1"/>
  <c r="AQ2723" i="1"/>
  <c r="AU2723" i="1"/>
  <c r="AT2723" i="1"/>
  <c r="AL2723" i="1"/>
  <c r="AM2723" i="1"/>
  <c r="AR2723" i="1"/>
  <c r="AS2723" i="1"/>
  <c r="AH3049" i="1"/>
  <c r="AQ3048" i="1"/>
  <c r="AH3047" i="1"/>
  <c r="AH3041" i="1"/>
  <c r="AQ3030" i="1"/>
  <c r="AH3029" i="1"/>
  <c r="AQ3028" i="1"/>
  <c r="AH3027" i="1"/>
  <c r="AQ3026" i="1"/>
  <c r="AH3025" i="1"/>
  <c r="AH3023" i="1"/>
  <c r="AQ3022" i="1"/>
  <c r="AH3021" i="1"/>
  <c r="AH3019" i="1"/>
  <c r="AQ3000" i="1"/>
  <c r="AH2999" i="1"/>
  <c r="AQ2998" i="1"/>
  <c r="AH2997" i="1"/>
  <c r="AQ2994" i="1"/>
  <c r="AH2993" i="1"/>
  <c r="AQ2992" i="1"/>
  <c r="AH2991" i="1"/>
  <c r="AQ2986" i="1"/>
  <c r="AH2985" i="1"/>
  <c r="AQ2984" i="1"/>
  <c r="AH2983" i="1"/>
  <c r="AQ2980" i="1"/>
  <c r="AH2979" i="1"/>
  <c r="AQ2978" i="1"/>
  <c r="AH2977" i="1"/>
  <c r="AH2973" i="1"/>
  <c r="AH2961" i="1"/>
  <c r="AQ2960" i="1"/>
  <c r="AH2959" i="1"/>
  <c r="AQ2946" i="1"/>
  <c r="AH2945" i="1"/>
  <c r="AH2943" i="1"/>
  <c r="AQ2942" i="1"/>
  <c r="AH2941" i="1"/>
  <c r="AQ2940" i="1"/>
  <c r="AH2939" i="1"/>
  <c r="AH2935" i="1"/>
  <c r="AQ2934" i="1"/>
  <c r="AH2933" i="1"/>
  <c r="AP2932" i="1"/>
  <c r="AN2930" i="1"/>
  <c r="AL2928" i="1"/>
  <c r="AU2927" i="1"/>
  <c r="AS2925" i="1"/>
  <c r="AH2924" i="1"/>
  <c r="AQ2923" i="1"/>
  <c r="AO2921" i="1"/>
  <c r="AM2919" i="1"/>
  <c r="AU2918" i="1"/>
  <c r="AS2916" i="1"/>
  <c r="AH2915" i="1"/>
  <c r="AP2914" i="1"/>
  <c r="AN2912" i="1"/>
  <c r="AL2910" i="1"/>
  <c r="AU2909" i="1"/>
  <c r="AS2907" i="1"/>
  <c r="AH2906" i="1"/>
  <c r="AQ2905" i="1"/>
  <c r="AN2903" i="1"/>
  <c r="AT2902" i="1"/>
  <c r="AO2900" i="1"/>
  <c r="AK2898" i="1"/>
  <c r="AT2897" i="1"/>
  <c r="AO2895" i="1"/>
  <c r="AT2894" i="1"/>
  <c r="AI2893" i="1"/>
  <c r="AL2893" i="1"/>
  <c r="AN2893" i="1"/>
  <c r="AM2886" i="1"/>
  <c r="AU2885" i="1"/>
  <c r="AK2883" i="1"/>
  <c r="AP2882" i="1"/>
  <c r="AH2880" i="1"/>
  <c r="AO2879" i="1"/>
  <c r="AK2876" i="1"/>
  <c r="AS2875" i="1"/>
  <c r="AH2872" i="1"/>
  <c r="AQ2871" i="1"/>
  <c r="AT2870" i="1"/>
  <c r="AE2869" i="1"/>
  <c r="AL2864" i="1"/>
  <c r="AQ2863" i="1"/>
  <c r="T2862" i="1"/>
  <c r="AJ2860" i="1"/>
  <c r="AN2859" i="1"/>
  <c r="AU2858" i="1"/>
  <c r="AE2859" i="1"/>
  <c r="AE2856" i="1"/>
  <c r="AI2855" i="1"/>
  <c r="AR2854" i="1"/>
  <c r="AM2850" i="1"/>
  <c r="AM2849" i="1"/>
  <c r="AT2843" i="1"/>
  <c r="AH2837" i="1"/>
  <c r="AQ2833" i="1"/>
  <c r="AS2831" i="1"/>
  <c r="AT2830" i="1"/>
  <c r="AS2828" i="1"/>
  <c r="AN2799" i="1"/>
  <c r="AN2801" i="1"/>
  <c r="AN2803" i="1"/>
  <c r="AP2799" i="1"/>
  <c r="AP2801" i="1"/>
  <c r="AP2803" i="1"/>
  <c r="AL2798" i="1"/>
  <c r="AU2799" i="1"/>
  <c r="AL2800" i="1"/>
  <c r="AU2801" i="1"/>
  <c r="AL2802" i="1"/>
  <c r="AU2803" i="1"/>
  <c r="AL2804" i="1"/>
  <c r="AR2798" i="1"/>
  <c r="AI2799" i="1"/>
  <c r="AM2801" i="1"/>
  <c r="AS2803" i="1"/>
  <c r="AK2804" i="1"/>
  <c r="AT2798" i="1"/>
  <c r="AK2799" i="1"/>
  <c r="AQ2801" i="1"/>
  <c r="AI2802" i="1"/>
  <c r="AN2804" i="1"/>
  <c r="AU2798" i="1"/>
  <c r="AL2799" i="1"/>
  <c r="AR2801" i="1"/>
  <c r="AJ2802" i="1"/>
  <c r="AQ2799" i="1"/>
  <c r="AI2800" i="1"/>
  <c r="AN2802" i="1"/>
  <c r="AR2804" i="1"/>
  <c r="AR2799" i="1"/>
  <c r="AJ2800" i="1"/>
  <c r="AO2802" i="1"/>
  <c r="AS2804" i="1"/>
  <c r="AS2799" i="1"/>
  <c r="AK2800" i="1"/>
  <c r="AP2802" i="1"/>
  <c r="AT2804" i="1"/>
  <c r="AH2798" i="1"/>
  <c r="AT2799" i="1"/>
  <c r="AM2800" i="1"/>
  <c r="AQ2802" i="1"/>
  <c r="AH2803" i="1"/>
  <c r="AU2804" i="1"/>
  <c r="AK2798" i="1"/>
  <c r="AP2800" i="1"/>
  <c r="AT2802" i="1"/>
  <c r="AK2803" i="1"/>
  <c r="AN2798" i="1"/>
  <c r="AR2800" i="1"/>
  <c r="AI2801" i="1"/>
  <c r="AM2803" i="1"/>
  <c r="AO2798" i="1"/>
  <c r="AS2800" i="1"/>
  <c r="AJ2801" i="1"/>
  <c r="AO2803" i="1"/>
  <c r="AH2804" i="1"/>
  <c r="AQ2798" i="1"/>
  <c r="AH2799" i="1"/>
  <c r="AU2800" i="1"/>
  <c r="AL2801" i="1"/>
  <c r="AR2803" i="1"/>
  <c r="AJ2804" i="1"/>
  <c r="AE2785" i="1"/>
  <c r="AE2786" i="1"/>
  <c r="AT2768" i="1"/>
  <c r="AR2764" i="1"/>
  <c r="AI2760" i="1"/>
  <c r="AE2752" i="1"/>
  <c r="AE2754" i="1"/>
  <c r="AE2753" i="1"/>
  <c r="AT2750" i="1"/>
  <c r="AP2734" i="1"/>
  <c r="AA2559" i="1"/>
  <c r="AB2559" i="1" s="1"/>
  <c r="AC2559" i="1" s="1"/>
  <c r="AA2560" i="1"/>
  <c r="AA2558" i="1"/>
  <c r="AB2558" i="1" s="1"/>
  <c r="AC2558" i="1" s="1"/>
  <c r="AN2835" i="1"/>
  <c r="AP2835" i="1"/>
  <c r="AJ2827" i="1"/>
  <c r="AS2826" i="1"/>
  <c r="AE2820" i="1"/>
  <c r="AQ2816" i="1"/>
  <c r="AM2814" i="1"/>
  <c r="AT2813" i="1"/>
  <c r="AH2812" i="1"/>
  <c r="AO2811" i="1"/>
  <c r="AJ2809" i="1"/>
  <c r="AS2808" i="1"/>
  <c r="AE2802" i="1"/>
  <c r="AM2796" i="1"/>
  <c r="AT2795" i="1"/>
  <c r="AH2794" i="1"/>
  <c r="AP2788" i="1"/>
  <c r="AK2786" i="1"/>
  <c r="AS2785" i="1"/>
  <c r="AO2783" i="1"/>
  <c r="AJ2781" i="1"/>
  <c r="AS2780" i="1"/>
  <c r="AO2778" i="1"/>
  <c r="AJ2776" i="1"/>
  <c r="AR2775" i="1"/>
  <c r="AE2774" i="1"/>
  <c r="AN2771" i="1"/>
  <c r="AN2773" i="1"/>
  <c r="AO2771" i="1"/>
  <c r="AP2771" i="1"/>
  <c r="AP2773" i="1"/>
  <c r="AL2770" i="1"/>
  <c r="AU2771" i="1"/>
  <c r="AL2772" i="1"/>
  <c r="AU2773" i="1"/>
  <c r="AO2770" i="1"/>
  <c r="AK2767" i="1"/>
  <c r="AS2766" i="1"/>
  <c r="AK2764" i="1"/>
  <c r="AR2763" i="1"/>
  <c r="AH2761" i="1"/>
  <c r="AP2760" i="1"/>
  <c r="AH2758" i="1"/>
  <c r="AL2757" i="1"/>
  <c r="AT2756" i="1"/>
  <c r="AI2744" i="1"/>
  <c r="AK2743" i="1"/>
  <c r="AO2742" i="1"/>
  <c r="AE2739" i="1"/>
  <c r="AK2738" i="1"/>
  <c r="AM2737" i="1"/>
  <c r="AQ2736" i="1"/>
  <c r="AN2722" i="1"/>
  <c r="AR2721" i="1"/>
  <c r="AK2720" i="1"/>
  <c r="AL2719" i="1"/>
  <c r="AI2718" i="1"/>
  <c r="AH2711" i="1"/>
  <c r="AI2711" i="1"/>
  <c r="AJ2711" i="1"/>
  <c r="AK2711" i="1"/>
  <c r="AN2711" i="1"/>
  <c r="AO2711" i="1"/>
  <c r="AP2711" i="1"/>
  <c r="AQ2711" i="1"/>
  <c r="AU2711" i="1"/>
  <c r="AO2701" i="1"/>
  <c r="AS2696" i="1"/>
  <c r="T2678" i="1"/>
  <c r="AE2676" i="1"/>
  <c r="AM2674" i="1"/>
  <c r="AM2673" i="1"/>
  <c r="AP2675" i="1"/>
  <c r="AN2673" i="1"/>
  <c r="AQ2675" i="1"/>
  <c r="AO2673" i="1"/>
  <c r="AR2675" i="1"/>
  <c r="AP2673" i="1"/>
  <c r="AH2674" i="1"/>
  <c r="AS2675" i="1"/>
  <c r="AQ2673" i="1"/>
  <c r="AI2674" i="1"/>
  <c r="AT2675" i="1"/>
  <c r="AR2673" i="1"/>
  <c r="AJ2674" i="1"/>
  <c r="AU2675" i="1"/>
  <c r="AS2673" i="1"/>
  <c r="AK2674" i="1"/>
  <c r="AT2673" i="1"/>
  <c r="AL2674" i="1"/>
  <c r="AU2673" i="1"/>
  <c r="AN2674" i="1"/>
  <c r="AO2674" i="1"/>
  <c r="AP2674" i="1"/>
  <c r="AH2675" i="1"/>
  <c r="AQ2674" i="1"/>
  <c r="AI2675" i="1"/>
  <c r="AH2673" i="1"/>
  <c r="AS2674" i="1"/>
  <c r="AJ2673" i="1"/>
  <c r="AU2674" i="1"/>
  <c r="AM2675" i="1"/>
  <c r="AM2665" i="1"/>
  <c r="AN2663" i="1"/>
  <c r="AR2655" i="1"/>
  <c r="AR2642" i="1"/>
  <c r="AH2641" i="1"/>
  <c r="AS2642" i="1"/>
  <c r="AM2641" i="1"/>
  <c r="AN2641" i="1"/>
  <c r="AA2631" i="1"/>
  <c r="AB2631" i="1" s="1"/>
  <c r="AC2631" i="1" s="1"/>
  <c r="AA2621" i="1"/>
  <c r="AE2620" i="1"/>
  <c r="AS2595" i="1"/>
  <c r="AE2578" i="1"/>
  <c r="AE2579" i="1"/>
  <c r="T2753" i="1"/>
  <c r="AE2696" i="1"/>
  <c r="AE2697" i="1"/>
  <c r="T2671" i="1"/>
  <c r="T2672" i="1"/>
  <c r="AL2663" i="1"/>
  <c r="T2662" i="1"/>
  <c r="AA2617" i="1"/>
  <c r="AR2602" i="1"/>
  <c r="AU2591" i="1"/>
  <c r="AP2592" i="1"/>
  <c r="AR2589" i="1"/>
  <c r="T2542" i="1"/>
  <c r="T2543" i="1"/>
  <c r="AQ2533" i="1"/>
  <c r="X2203" i="1"/>
  <c r="AC2203" i="1" s="1"/>
  <c r="X2201" i="1"/>
  <c r="AC2201" i="1" s="1"/>
  <c r="AU2861" i="1"/>
  <c r="AN2837" i="1"/>
  <c r="AP2837" i="1"/>
  <c r="AP2839" i="1"/>
  <c r="AP2841" i="1"/>
  <c r="AH2827" i="1"/>
  <c r="AQ2826" i="1"/>
  <c r="AE2817" i="1"/>
  <c r="AO2816" i="1"/>
  <c r="AJ2814" i="1"/>
  <c r="AR2813" i="1"/>
  <c r="AL2811" i="1"/>
  <c r="AU2810" i="1"/>
  <c r="AQ2808" i="1"/>
  <c r="AE2799" i="1"/>
  <c r="AJ2796" i="1"/>
  <c r="AR2795" i="1"/>
  <c r="AN2788" i="1"/>
  <c r="AI2786" i="1"/>
  <c r="AQ2785" i="1"/>
  <c r="AL2783" i="1"/>
  <c r="AU2782" i="1"/>
  <c r="AQ2780" i="1"/>
  <c r="AM2778" i="1"/>
  <c r="AT2777" i="1"/>
  <c r="AH2776" i="1"/>
  <c r="AO2775" i="1"/>
  <c r="AJ2773" i="1"/>
  <c r="AS2772" i="1"/>
  <c r="AE2770" i="1"/>
  <c r="AM2770" i="1"/>
  <c r="AS2769" i="1"/>
  <c r="AI2767" i="1"/>
  <c r="AQ2766" i="1"/>
  <c r="AI2764" i="1"/>
  <c r="AM2763" i="1"/>
  <c r="AU2762" i="1"/>
  <c r="AE2761" i="1"/>
  <c r="AN2760" i="1"/>
  <c r="AT2759" i="1"/>
  <c r="AJ2757" i="1"/>
  <c r="AR2756" i="1"/>
  <c r="AR2742" i="1"/>
  <c r="AI2743" i="1"/>
  <c r="AS2742" i="1"/>
  <c r="AJ2743" i="1"/>
  <c r="AS2744" i="1"/>
  <c r="AJ2745" i="1"/>
  <c r="AN2743" i="1"/>
  <c r="AN2745" i="1"/>
  <c r="AO2743" i="1"/>
  <c r="AO2745" i="1"/>
  <c r="AP2743" i="1"/>
  <c r="AP2745" i="1"/>
  <c r="AH2742" i="1"/>
  <c r="AQ2743" i="1"/>
  <c r="AH2744" i="1"/>
  <c r="AQ2745" i="1"/>
  <c r="AM2742" i="1"/>
  <c r="AI2738" i="1"/>
  <c r="AK2737" i="1"/>
  <c r="AO2736" i="1"/>
  <c r="AT2735" i="1"/>
  <c r="AK2722" i="1"/>
  <c r="AL2721" i="1"/>
  <c r="AI2720" i="1"/>
  <c r="AM2701" i="1"/>
  <c r="AP2696" i="1"/>
  <c r="AQ2677" i="1"/>
  <c r="AA2675" i="1"/>
  <c r="AB2675" i="1" s="1"/>
  <c r="AC2675" i="1" s="1"/>
  <c r="Y2646" i="1"/>
  <c r="AB2646" i="1" s="1"/>
  <c r="AC2646" i="1" s="1"/>
  <c r="Y2647" i="1"/>
  <c r="AQ2602" i="1"/>
  <c r="Y2599" i="1"/>
  <c r="AB2599" i="1" s="1"/>
  <c r="AC2599" i="1" s="1"/>
  <c r="Y2602" i="1"/>
  <c r="Y2600" i="1"/>
  <c r="Y2603" i="1"/>
  <c r="Y2601" i="1"/>
  <c r="AB2601" i="1" s="1"/>
  <c r="AC2601" i="1" s="1"/>
  <c r="AP2589" i="1"/>
  <c r="X2533" i="1"/>
  <c r="AC2533" i="1" s="1"/>
  <c r="AO2528" i="1"/>
  <c r="AI2529" i="1"/>
  <c r="AP2530" i="1"/>
  <c r="AJ2531" i="1"/>
  <c r="AR2531" i="1"/>
  <c r="AO2532" i="1"/>
  <c r="AT2531" i="1"/>
  <c r="AP2532" i="1"/>
  <c r="AS2520" i="1"/>
  <c r="AP2826" i="1"/>
  <c r="AN2816" i="1"/>
  <c r="AI2814" i="1"/>
  <c r="AQ2813" i="1"/>
  <c r="AN2809" i="1"/>
  <c r="AN2811" i="1"/>
  <c r="AP2809" i="1"/>
  <c r="AP2811" i="1"/>
  <c r="AU2809" i="1"/>
  <c r="AL2810" i="1"/>
  <c r="AU2811" i="1"/>
  <c r="AQ2795" i="1"/>
  <c r="AM2788" i="1"/>
  <c r="AT2787" i="1"/>
  <c r="AN2781" i="1"/>
  <c r="AN2783" i="1"/>
  <c r="AP2781" i="1"/>
  <c r="AP2783" i="1"/>
  <c r="AU2781" i="1"/>
  <c r="AL2782" i="1"/>
  <c r="AU2783" i="1"/>
  <c r="AP2780" i="1"/>
  <c r="AK2778" i="1"/>
  <c r="AS2777" i="1"/>
  <c r="AM2775" i="1"/>
  <c r="AM2760" i="1"/>
  <c r="AS2759" i="1"/>
  <c r="AI2757" i="1"/>
  <c r="AQ2756" i="1"/>
  <c r="T2755" i="1"/>
  <c r="T2757" i="1"/>
  <c r="T2759" i="1"/>
  <c r="T2761" i="1"/>
  <c r="AK2742" i="1"/>
  <c r="AH2737" i="1"/>
  <c r="AN2736" i="1"/>
  <c r="AS2735" i="1"/>
  <c r="AU2734" i="1"/>
  <c r="AJ2722" i="1"/>
  <c r="T2699" i="1"/>
  <c r="T2700" i="1"/>
  <c r="AO2677" i="1"/>
  <c r="AA2655" i="1"/>
  <c r="AA2653" i="1"/>
  <c r="AE2633" i="1"/>
  <c r="Y2629" i="1"/>
  <c r="AB2629" i="1" s="1"/>
  <c r="AC2629" i="1" s="1"/>
  <c r="Y2617" i="1"/>
  <c r="Y2620" i="1"/>
  <c r="AB2620" i="1" s="1"/>
  <c r="AC2620" i="1" s="1"/>
  <c r="Y2618" i="1"/>
  <c r="Y2621" i="1"/>
  <c r="AB2621" i="1" s="1"/>
  <c r="AC2621" i="1" s="1"/>
  <c r="Y2619" i="1"/>
  <c r="AB2619" i="1" s="1"/>
  <c r="AC2619" i="1" s="1"/>
  <c r="AO2602" i="1"/>
  <c r="AK2600" i="1"/>
  <c r="AA2595" i="1"/>
  <c r="AI2589" i="1"/>
  <c r="AB2578" i="1"/>
  <c r="AC2578" i="1" s="1"/>
  <c r="X2529" i="1"/>
  <c r="AC2529" i="1" s="1"/>
  <c r="AB2651" i="1"/>
  <c r="AC2651" i="1" s="1"/>
  <c r="T2627" i="1"/>
  <c r="T2628" i="1"/>
  <c r="T2620" i="1"/>
  <c r="T2621" i="1"/>
  <c r="T2619" i="1"/>
  <c r="T2617" i="1"/>
  <c r="AA2593" i="1"/>
  <c r="AB2593" i="1" s="1"/>
  <c r="AC2593" i="1" s="1"/>
  <c r="AI2523" i="1"/>
  <c r="AR2519" i="1"/>
  <c r="AO2520" i="1"/>
  <c r="AI2521" i="1"/>
  <c r="AT2520" i="1"/>
  <c r="X2520" i="1"/>
  <c r="AC2520" i="1" s="1"/>
  <c r="X2521" i="1"/>
  <c r="AC2521" i="1" s="1"/>
  <c r="X2522" i="1"/>
  <c r="AC2522" i="1" s="1"/>
  <c r="X2518" i="1"/>
  <c r="AC2518" i="1" s="1"/>
  <c r="AU2867" i="1"/>
  <c r="AT2865" i="1"/>
  <c r="AR2861" i="1"/>
  <c r="AQ2842" i="1"/>
  <c r="AP2840" i="1"/>
  <c r="AO2838" i="1"/>
  <c r="AK2816" i="1"/>
  <c r="AS2815" i="1"/>
  <c r="AM2813" i="1"/>
  <c r="AI2811" i="1"/>
  <c r="AR2810" i="1"/>
  <c r="AM2795" i="1"/>
  <c r="AJ2788" i="1"/>
  <c r="AR2787" i="1"/>
  <c r="AL2785" i="1"/>
  <c r="AI2783" i="1"/>
  <c r="AR2782" i="1"/>
  <c r="AN2780" i="1"/>
  <c r="AI2778" i="1"/>
  <c r="AQ2777" i="1"/>
  <c r="T2777" i="1"/>
  <c r="AK2775" i="1"/>
  <c r="AT2774" i="1"/>
  <c r="AP2772" i="1"/>
  <c r="AI2770" i="1"/>
  <c r="AM2769" i="1"/>
  <c r="AU2768" i="1"/>
  <c r="AN2766" i="1"/>
  <c r="AT2765" i="1"/>
  <c r="AJ2763" i="1"/>
  <c r="AJ2760" i="1"/>
  <c r="AQ2759" i="1"/>
  <c r="AO2756" i="1"/>
  <c r="AT2755" i="1"/>
  <c r="AI2742" i="1"/>
  <c r="AE2737" i="1"/>
  <c r="AK2736" i="1"/>
  <c r="AM2735" i="1"/>
  <c r="AQ2734" i="1"/>
  <c r="T2735" i="1"/>
  <c r="T2737" i="1"/>
  <c r="T2739" i="1"/>
  <c r="AE2725" i="1"/>
  <c r="AE2727" i="1"/>
  <c r="AE2729" i="1"/>
  <c r="AE2731" i="1"/>
  <c r="AE2733" i="1"/>
  <c r="AE2724" i="1"/>
  <c r="AE2726" i="1"/>
  <c r="AE2728" i="1"/>
  <c r="AE2730" i="1"/>
  <c r="AE2732" i="1"/>
  <c r="T2708" i="1"/>
  <c r="T2707" i="1"/>
  <c r="AU2703" i="1"/>
  <c r="AM2690" i="1"/>
  <c r="AK2690" i="1"/>
  <c r="AL2690" i="1"/>
  <c r="AN2690" i="1"/>
  <c r="AO2690" i="1"/>
  <c r="AP2690" i="1"/>
  <c r="AQ2690" i="1"/>
  <c r="AR2690" i="1"/>
  <c r="AS2690" i="1"/>
  <c r="AT2690" i="1"/>
  <c r="AU2690" i="1"/>
  <c r="AH2690" i="1"/>
  <c r="AR2674" i="1"/>
  <c r="T2673" i="1"/>
  <c r="AA2670" i="1"/>
  <c r="Y2666" i="1"/>
  <c r="Y2662" i="1"/>
  <c r="AN2661" i="1"/>
  <c r="AR2661" i="1"/>
  <c r="AH2660" i="1"/>
  <c r="AS2661" i="1"/>
  <c r="AI2660" i="1"/>
  <c r="AT2661" i="1"/>
  <c r="AO2660" i="1"/>
  <c r="AP2660" i="1"/>
  <c r="AH2661" i="1"/>
  <c r="Y2658" i="1"/>
  <c r="AB2658" i="1" s="1"/>
  <c r="AC2658" i="1" s="1"/>
  <c r="Y2659" i="1"/>
  <c r="Y2653" i="1"/>
  <c r="Y2656" i="1"/>
  <c r="AB2656" i="1" s="1"/>
  <c r="AC2656" i="1" s="1"/>
  <c r="Y2654" i="1"/>
  <c r="Y2655" i="1"/>
  <c r="T2651" i="1"/>
  <c r="T2652" i="1"/>
  <c r="T2642" i="1"/>
  <c r="AP2627" i="1"/>
  <c r="AH2628" i="1"/>
  <c r="AS2629" i="1"/>
  <c r="AQ2627" i="1"/>
  <c r="AI2628" i="1"/>
  <c r="AT2629" i="1"/>
  <c r="AR2627" i="1"/>
  <c r="AJ2628" i="1"/>
  <c r="AU2629" i="1"/>
  <c r="AS2627" i="1"/>
  <c r="AK2628" i="1"/>
  <c r="AT2627" i="1"/>
  <c r="AL2628" i="1"/>
  <c r="AU2627" i="1"/>
  <c r="AN2628" i="1"/>
  <c r="AO2628" i="1"/>
  <c r="AP2628" i="1"/>
  <c r="AH2629" i="1"/>
  <c r="AR2628" i="1"/>
  <c r="AJ2629" i="1"/>
  <c r="AI2627" i="1"/>
  <c r="AT2628" i="1"/>
  <c r="AL2629" i="1"/>
  <c r="AJ2627" i="1"/>
  <c r="AU2628" i="1"/>
  <c r="AM2629" i="1"/>
  <c r="AK2627" i="1"/>
  <c r="AN2629" i="1"/>
  <c r="AP2615" i="1"/>
  <c r="AH2616" i="1"/>
  <c r="AQ2615" i="1"/>
  <c r="AI2616" i="1"/>
  <c r="AR2615" i="1"/>
  <c r="AJ2616" i="1"/>
  <c r="AS2615" i="1"/>
  <c r="AK2616" i="1"/>
  <c r="AT2615" i="1"/>
  <c r="AL2616" i="1"/>
  <c r="AU2615" i="1"/>
  <c r="AN2616" i="1"/>
  <c r="AO2616" i="1"/>
  <c r="AP2616" i="1"/>
  <c r="AR2616" i="1"/>
  <c r="AI2615" i="1"/>
  <c r="AT2616" i="1"/>
  <c r="AJ2615" i="1"/>
  <c r="AU2616" i="1"/>
  <c r="AK2615" i="1"/>
  <c r="T2615" i="1"/>
  <c r="T2616" i="1"/>
  <c r="AL2605" i="1"/>
  <c r="AH2600" i="1"/>
  <c r="AU2598" i="1"/>
  <c r="AP2573" i="1"/>
  <c r="AS2532" i="1"/>
  <c r="AL2502" i="1"/>
  <c r="AR2477" i="1"/>
  <c r="AI2478" i="1"/>
  <c r="AR2479" i="1"/>
  <c r="AI2480" i="1"/>
  <c r="AR2481" i="1"/>
  <c r="AI2482" i="1"/>
  <c r="AK2480" i="1"/>
  <c r="AT2481" i="1"/>
  <c r="AK2482" i="1"/>
  <c r="AP2478" i="1"/>
  <c r="AP2480" i="1"/>
  <c r="AP2482" i="1"/>
  <c r="AI2477" i="1"/>
  <c r="AR2478" i="1"/>
  <c r="AI2479" i="1"/>
  <c r="AR2480" i="1"/>
  <c r="AI2481" i="1"/>
  <c r="AR2482" i="1"/>
  <c r="AK2477" i="1"/>
  <c r="AT2478" i="1"/>
  <c r="AK2479" i="1"/>
  <c r="AT2480" i="1"/>
  <c r="AK2481" i="1"/>
  <c r="AT2482" i="1"/>
  <c r="AH2478" i="1"/>
  <c r="AO2479" i="1"/>
  <c r="AQ2480" i="1"/>
  <c r="AU2481" i="1"/>
  <c r="AH2477" i="1"/>
  <c r="AL2478" i="1"/>
  <c r="AP2479" i="1"/>
  <c r="AS2480" i="1"/>
  <c r="AJ2477" i="1"/>
  <c r="AO2478" i="1"/>
  <c r="AQ2479" i="1"/>
  <c r="AO2477" i="1"/>
  <c r="AQ2478" i="1"/>
  <c r="AU2479" i="1"/>
  <c r="AP2477" i="1"/>
  <c r="AS2478" i="1"/>
  <c r="AQ2477" i="1"/>
  <c r="AU2477" i="1"/>
  <c r="AH2482" i="1"/>
  <c r="AH2481" i="1"/>
  <c r="AL2482" i="1"/>
  <c r="AJ2481" i="1"/>
  <c r="AO2482" i="1"/>
  <c r="AH2479" i="1"/>
  <c r="AL2480" i="1"/>
  <c r="AP2481" i="1"/>
  <c r="AS2482" i="1"/>
  <c r="AJ2826" i="1"/>
  <c r="AR2825" i="1"/>
  <c r="AH2816" i="1"/>
  <c r="AO2815" i="1"/>
  <c r="AJ2813" i="1"/>
  <c r="AS2812" i="1"/>
  <c r="AO2810" i="1"/>
  <c r="AJ2795" i="1"/>
  <c r="AS2794" i="1"/>
  <c r="AS2789" i="1"/>
  <c r="AM2787" i="1"/>
  <c r="AO2782" i="1"/>
  <c r="AJ2780" i="1"/>
  <c r="AR2779" i="1"/>
  <c r="AL2777" i="1"/>
  <c r="AU2776" i="1"/>
  <c r="AH2775" i="1"/>
  <c r="AN2763" i="1"/>
  <c r="AN2765" i="1"/>
  <c r="AN2767" i="1"/>
  <c r="AN2769" i="1"/>
  <c r="AO2763" i="1"/>
  <c r="AO2765" i="1"/>
  <c r="AO2767" i="1"/>
  <c r="AO2769" i="1"/>
  <c r="AP2763" i="1"/>
  <c r="AP2765" i="1"/>
  <c r="AP2767" i="1"/>
  <c r="AP2769" i="1"/>
  <c r="AL2762" i="1"/>
  <c r="AU2763" i="1"/>
  <c r="AL2764" i="1"/>
  <c r="AU2765" i="1"/>
  <c r="AL2766" i="1"/>
  <c r="AU2767" i="1"/>
  <c r="AL2768" i="1"/>
  <c r="AU2769" i="1"/>
  <c r="AO2762" i="1"/>
  <c r="AK2759" i="1"/>
  <c r="AS2758" i="1"/>
  <c r="AK2756" i="1"/>
  <c r="AM2755" i="1"/>
  <c r="AR2745" i="1"/>
  <c r="AU2744" i="1"/>
  <c r="AH2735" i="1"/>
  <c r="T2716" i="1"/>
  <c r="AU2714" i="1"/>
  <c r="AT2713" i="1"/>
  <c r="AP2708" i="1"/>
  <c r="AS2707" i="1"/>
  <c r="AK2695" i="1"/>
  <c r="AN2697" i="1"/>
  <c r="AO2697" i="1"/>
  <c r="AR2697" i="1"/>
  <c r="AP2695" i="1"/>
  <c r="AH2696" i="1"/>
  <c r="AS2697" i="1"/>
  <c r="AQ2695" i="1"/>
  <c r="AI2696" i="1"/>
  <c r="AT2697" i="1"/>
  <c r="AS2686" i="1"/>
  <c r="T2670" i="1"/>
  <c r="AI2666" i="1"/>
  <c r="AP2663" i="1"/>
  <c r="AH2664" i="1"/>
  <c r="AS2665" i="1"/>
  <c r="AK2666" i="1"/>
  <c r="AQ2663" i="1"/>
  <c r="AI2664" i="1"/>
  <c r="AT2665" i="1"/>
  <c r="AL2666" i="1"/>
  <c r="AR2663" i="1"/>
  <c r="AJ2664" i="1"/>
  <c r="AU2665" i="1"/>
  <c r="AN2666" i="1"/>
  <c r="AJ2662" i="1"/>
  <c r="AU2663" i="1"/>
  <c r="AN2664" i="1"/>
  <c r="AQ2666" i="1"/>
  <c r="AK2662" i="1"/>
  <c r="AO2664" i="1"/>
  <c r="AR2666" i="1"/>
  <c r="AL2662" i="1"/>
  <c r="AP2664" i="1"/>
  <c r="AH2665" i="1"/>
  <c r="AS2666" i="1"/>
  <c r="AS2662" i="1"/>
  <c r="AK2663" i="1"/>
  <c r="AN2665" i="1"/>
  <c r="T2663" i="1"/>
  <c r="T2664" i="1"/>
  <c r="AH2650" i="1"/>
  <c r="AM2630" i="1"/>
  <c r="AK2630" i="1"/>
  <c r="AL2630" i="1"/>
  <c r="AN2630" i="1"/>
  <c r="AO2630" i="1"/>
  <c r="AP2630" i="1"/>
  <c r="AH2631" i="1"/>
  <c r="AQ2630" i="1"/>
  <c r="AI2631" i="1"/>
  <c r="AR2630" i="1"/>
  <c r="AJ2631" i="1"/>
  <c r="AS2630" i="1"/>
  <c r="AK2631" i="1"/>
  <c r="AT2630" i="1"/>
  <c r="AL2631" i="1"/>
  <c r="AU2630" i="1"/>
  <c r="AM2631" i="1"/>
  <c r="AN2631" i="1"/>
  <c r="AO2631" i="1"/>
  <c r="AP2631" i="1"/>
  <c r="AQ2631" i="1"/>
  <c r="AH2630" i="1"/>
  <c r="AS2631" i="1"/>
  <c r="AK2618" i="1"/>
  <c r="AO2620" i="1"/>
  <c r="AL2618" i="1"/>
  <c r="AP2620" i="1"/>
  <c r="AH2621" i="1"/>
  <c r="AQ2618" i="1"/>
  <c r="AI2619" i="1"/>
  <c r="AT2620" i="1"/>
  <c r="AL2621" i="1"/>
  <c r="AR2618" i="1"/>
  <c r="AJ2619" i="1"/>
  <c r="AU2620" i="1"/>
  <c r="AM2621" i="1"/>
  <c r="AH2617" i="1"/>
  <c r="AS2618" i="1"/>
  <c r="AK2619" i="1"/>
  <c r="AN2621" i="1"/>
  <c r="AM2617" i="1"/>
  <c r="AP2619" i="1"/>
  <c r="AH2620" i="1"/>
  <c r="AS2621" i="1"/>
  <c r="AN2617" i="1"/>
  <c r="AQ2619" i="1"/>
  <c r="AI2620" i="1"/>
  <c r="AT2621" i="1"/>
  <c r="Y2589" i="1"/>
  <c r="Y2590" i="1"/>
  <c r="AB2590" i="1" s="1"/>
  <c r="AC2590" i="1" s="1"/>
  <c r="Y2591" i="1"/>
  <c r="AB2585" i="1"/>
  <c r="AC2585" i="1" s="1"/>
  <c r="AK2577" i="1"/>
  <c r="AP2521" i="1"/>
  <c r="AL2787" i="1"/>
  <c r="AI2780" i="1"/>
  <c r="AQ2779" i="1"/>
  <c r="AK2777" i="1"/>
  <c r="AT2776" i="1"/>
  <c r="AN2775" i="1"/>
  <c r="AP2775" i="1"/>
  <c r="AL2774" i="1"/>
  <c r="AU2775" i="1"/>
  <c r="AP2774" i="1"/>
  <c r="AL2752" i="1"/>
  <c r="AE2746" i="1"/>
  <c r="AE2748" i="1"/>
  <c r="AE2750" i="1"/>
  <c r="AT2744" i="1"/>
  <c r="AR2734" i="1"/>
  <c r="AI2735" i="1"/>
  <c r="AR2736" i="1"/>
  <c r="AI2737" i="1"/>
  <c r="AR2738" i="1"/>
  <c r="AI2739" i="1"/>
  <c r="AS2734" i="1"/>
  <c r="AJ2735" i="1"/>
  <c r="AS2736" i="1"/>
  <c r="AJ2737" i="1"/>
  <c r="AS2738" i="1"/>
  <c r="AJ2739" i="1"/>
  <c r="AN2735" i="1"/>
  <c r="AN2737" i="1"/>
  <c r="AN2739" i="1"/>
  <c r="AO2735" i="1"/>
  <c r="AO2737" i="1"/>
  <c r="AO2739" i="1"/>
  <c r="AP2735" i="1"/>
  <c r="AP2737" i="1"/>
  <c r="AP2739" i="1"/>
  <c r="AH2734" i="1"/>
  <c r="AQ2735" i="1"/>
  <c r="AH2736" i="1"/>
  <c r="AQ2737" i="1"/>
  <c r="AH2738" i="1"/>
  <c r="AQ2739" i="1"/>
  <c r="AM2734" i="1"/>
  <c r="T2730" i="1"/>
  <c r="AP2714" i="1"/>
  <c r="AS2713" i="1"/>
  <c r="T2710" i="1"/>
  <c r="T2709" i="1"/>
  <c r="AR2686" i="1"/>
  <c r="Y2637" i="1"/>
  <c r="Y2638" i="1"/>
  <c r="AB2638" i="1" s="1"/>
  <c r="AC2638" i="1" s="1"/>
  <c r="AJ2603" i="1"/>
  <c r="T2590" i="1"/>
  <c r="T2589" i="1"/>
  <c r="AM2581" i="1"/>
  <c r="AM2582" i="1"/>
  <c r="AN2582" i="1"/>
  <c r="AH2581" i="1"/>
  <c r="AI2581" i="1"/>
  <c r="AJ2581" i="1"/>
  <c r="AK2581" i="1"/>
  <c r="AL2581" i="1"/>
  <c r="AN2581" i="1"/>
  <c r="AO2581" i="1"/>
  <c r="AH2582" i="1"/>
  <c r="AP2581" i="1"/>
  <c r="AI2582" i="1"/>
  <c r="AQ2581" i="1"/>
  <c r="AJ2582" i="1"/>
  <c r="AR2581" i="1"/>
  <c r="AK2582" i="1"/>
  <c r="AS2581" i="1"/>
  <c r="AL2582" i="1"/>
  <c r="AT2581" i="1"/>
  <c r="AO2582" i="1"/>
  <c r="AU2581" i="1"/>
  <c r="AP2582" i="1"/>
  <c r="AQ2582" i="1"/>
  <c r="AR2582" i="1"/>
  <c r="AT2582" i="1"/>
  <c r="AI2577" i="1"/>
  <c r="Y2566" i="1"/>
  <c r="Y2567" i="1"/>
  <c r="AB2567" i="1" s="1"/>
  <c r="AC2567" i="1" s="1"/>
  <c r="Y2564" i="1"/>
  <c r="Y2565" i="1"/>
  <c r="AB2565" i="1" s="1"/>
  <c r="AC2565" i="1" s="1"/>
  <c r="AB2562" i="1"/>
  <c r="AC2562" i="1" s="1"/>
  <c r="AK2540" i="1"/>
  <c r="AQ2539" i="1"/>
  <c r="AL2540" i="1"/>
  <c r="AO2538" i="1"/>
  <c r="AI2539" i="1"/>
  <c r="AP2538" i="1"/>
  <c r="AJ2539" i="1"/>
  <c r="X2526" i="1"/>
  <c r="AC2526" i="1" s="1"/>
  <c r="X2527" i="1"/>
  <c r="AC2527" i="1" s="1"/>
  <c r="X2524" i="1"/>
  <c r="AC2524" i="1" s="1"/>
  <c r="AK2521" i="1"/>
  <c r="AH2465" i="1"/>
  <c r="AL2466" i="1"/>
  <c r="AJ2465" i="1"/>
  <c r="AO2466" i="1"/>
  <c r="AH2464" i="1"/>
  <c r="AO2465" i="1"/>
  <c r="AQ2466" i="1"/>
  <c r="AO2463" i="1"/>
  <c r="AQ2464" i="1"/>
  <c r="AU2465" i="1"/>
  <c r="AP2463" i="1"/>
  <c r="AS2464" i="1"/>
  <c r="AQ2463" i="1"/>
  <c r="AT2827" i="1"/>
  <c r="AH2826" i="1"/>
  <c r="AO2825" i="1"/>
  <c r="AL2815" i="1"/>
  <c r="AU2814" i="1"/>
  <c r="AH2813" i="1"/>
  <c r="AM2810" i="1"/>
  <c r="AT2809" i="1"/>
  <c r="AE2803" i="1"/>
  <c r="AH2795" i="1"/>
  <c r="AQ2789" i="1"/>
  <c r="AK2787" i="1"/>
  <c r="AN2785" i="1"/>
  <c r="AP2785" i="1"/>
  <c r="AU2785" i="1"/>
  <c r="AL2786" i="1"/>
  <c r="AM2782" i="1"/>
  <c r="AT2781" i="1"/>
  <c r="AH2780" i="1"/>
  <c r="AO2779" i="1"/>
  <c r="AJ2777" i="1"/>
  <c r="AS2776" i="1"/>
  <c r="AO2774" i="1"/>
  <c r="AE2762" i="1"/>
  <c r="AE2764" i="1"/>
  <c r="AE2766" i="1"/>
  <c r="AE2768" i="1"/>
  <c r="AS2761" i="1"/>
  <c r="AI2759" i="1"/>
  <c r="AQ2758" i="1"/>
  <c r="AI2756" i="1"/>
  <c r="AL2745" i="1"/>
  <c r="AR2744" i="1"/>
  <c r="AT2739" i="1"/>
  <c r="AK2734" i="1"/>
  <c r="T2718" i="1"/>
  <c r="AU2716" i="1"/>
  <c r="AT2715" i="1"/>
  <c r="AN2714" i="1"/>
  <c r="AR2713" i="1"/>
  <c r="AM2708" i="1"/>
  <c r="AO2687" i="1"/>
  <c r="AH2686" i="1"/>
  <c r="AE2678" i="1"/>
  <c r="AT2662" i="1"/>
  <c r="AR2654" i="1"/>
  <c r="AJ2655" i="1"/>
  <c r="AU2656" i="1"/>
  <c r="AH2653" i="1"/>
  <c r="AS2654" i="1"/>
  <c r="AK2655" i="1"/>
  <c r="AM2653" i="1"/>
  <c r="AP2655" i="1"/>
  <c r="AH2656" i="1"/>
  <c r="AN2653" i="1"/>
  <c r="AQ2655" i="1"/>
  <c r="AI2656" i="1"/>
  <c r="AA2643" i="1"/>
  <c r="Y2634" i="1"/>
  <c r="AB2634" i="1" s="1"/>
  <c r="AC2634" i="1" s="1"/>
  <c r="Y2633" i="1"/>
  <c r="AB2633" i="1" s="1"/>
  <c r="AC2633" i="1" s="1"/>
  <c r="AM2612" i="1"/>
  <c r="AN2612" i="1"/>
  <c r="AI2611" i="1"/>
  <c r="AU2612" i="1"/>
  <c r="AM2613" i="1"/>
  <c r="AJ2611" i="1"/>
  <c r="AN2613" i="1"/>
  <c r="AK2611" i="1"/>
  <c r="AO2613" i="1"/>
  <c r="AL2611" i="1"/>
  <c r="AP2613" i="1"/>
  <c r="AM2611" i="1"/>
  <c r="AQ2613" i="1"/>
  <c r="AN2611" i="1"/>
  <c r="AR2613" i="1"/>
  <c r="AO2611" i="1"/>
  <c r="AS2613" i="1"/>
  <c r="AP2611" i="1"/>
  <c r="AH2612" i="1"/>
  <c r="AT2613" i="1"/>
  <c r="AQ2611" i="1"/>
  <c r="AI2612" i="1"/>
  <c r="AU2613" i="1"/>
  <c r="AR2611" i="1"/>
  <c r="AJ2612" i="1"/>
  <c r="AS2611" i="1"/>
  <c r="AK2612" i="1"/>
  <c r="AT2611" i="1"/>
  <c r="AL2612" i="1"/>
  <c r="AU2611" i="1"/>
  <c r="AO2612" i="1"/>
  <c r="AP2612" i="1"/>
  <c r="AH2613" i="1"/>
  <c r="AR2612" i="1"/>
  <c r="AJ2613" i="1"/>
  <c r="Y2607" i="1"/>
  <c r="AB2607" i="1" s="1"/>
  <c r="AC2607" i="1" s="1"/>
  <c r="Y2608" i="1"/>
  <c r="T2605" i="1"/>
  <c r="AP2593" i="1"/>
  <c r="AI2594" i="1"/>
  <c r="AQ2593" i="1"/>
  <c r="AJ2594" i="1"/>
  <c r="AR2593" i="1"/>
  <c r="AK2594" i="1"/>
  <c r="AS2593" i="1"/>
  <c r="AL2594" i="1"/>
  <c r="AT2593" i="1"/>
  <c r="AO2594" i="1"/>
  <c r="AH2595" i="1"/>
  <c r="AU2593" i="1"/>
  <c r="AP2594" i="1"/>
  <c r="AI2595" i="1"/>
  <c r="AQ2594" i="1"/>
  <c r="AJ2595" i="1"/>
  <c r="AR2594" i="1"/>
  <c r="AK2595" i="1"/>
  <c r="AT2594" i="1"/>
  <c r="AN2595" i="1"/>
  <c r="AU2594" i="1"/>
  <c r="AO2595" i="1"/>
  <c r="AH2593" i="1"/>
  <c r="AP2595" i="1"/>
  <c r="AI2593" i="1"/>
  <c r="AQ2595" i="1"/>
  <c r="AJ2593" i="1"/>
  <c r="AR2595" i="1"/>
  <c r="AR2592" i="1"/>
  <c r="AK2590" i="1"/>
  <c r="AB2579" i="1"/>
  <c r="AC2579" i="1" s="1"/>
  <c r="Y2568" i="1"/>
  <c r="AE2552" i="1"/>
  <c r="AE2553" i="1"/>
  <c r="AE2554" i="1"/>
  <c r="AE2550" i="1"/>
  <c r="AE2549" i="1"/>
  <c r="AS2538" i="1"/>
  <c r="AN2813" i="1"/>
  <c r="AN2815" i="1"/>
  <c r="AP2813" i="1"/>
  <c r="AP2815" i="1"/>
  <c r="AL2812" i="1"/>
  <c r="AU2813" i="1"/>
  <c r="AL2814" i="1"/>
  <c r="AU2815" i="1"/>
  <c r="AL2816" i="1"/>
  <c r="AP2812" i="1"/>
  <c r="AN2795" i="1"/>
  <c r="AP2795" i="1"/>
  <c r="AL2794" i="1"/>
  <c r="AU2795" i="1"/>
  <c r="AP2794" i="1"/>
  <c r="AO2789" i="1"/>
  <c r="AM2779" i="1"/>
  <c r="AI2777" i="1"/>
  <c r="AN2774" i="1"/>
  <c r="AE2734" i="1"/>
  <c r="AE2736" i="1"/>
  <c r="AE2738" i="1"/>
  <c r="T2728" i="1"/>
  <c r="AP2716" i="1"/>
  <c r="AS2715" i="1"/>
  <c r="AM2714" i="1"/>
  <c r="AO2708" i="1"/>
  <c r="AH2707" i="1"/>
  <c r="AQ2708" i="1"/>
  <c r="AI2707" i="1"/>
  <c r="AR2708" i="1"/>
  <c r="AJ2707" i="1"/>
  <c r="AS2708" i="1"/>
  <c r="AK2707" i="1"/>
  <c r="AT2708" i="1"/>
  <c r="AL2707" i="1"/>
  <c r="AU2708" i="1"/>
  <c r="AN2707" i="1"/>
  <c r="AO2707" i="1"/>
  <c r="AP2707" i="1"/>
  <c r="AQ2707" i="1"/>
  <c r="AH2708" i="1"/>
  <c r="AU2707" i="1"/>
  <c r="AL2708" i="1"/>
  <c r="AN2687" i="1"/>
  <c r="AU2600" i="1"/>
  <c r="AN2601" i="1"/>
  <c r="AR2603" i="1"/>
  <c r="AL2599" i="1"/>
  <c r="AS2601" i="1"/>
  <c r="AK2602" i="1"/>
  <c r="AE2595" i="1"/>
  <c r="AE2593" i="1"/>
  <c r="AE2594" i="1"/>
  <c r="AA2553" i="1"/>
  <c r="AA2554" i="1"/>
  <c r="AB2554" i="1" s="1"/>
  <c r="AC2554" i="1" s="1"/>
  <c r="AA2549" i="1"/>
  <c r="AB2549" i="1" s="1"/>
  <c r="AC2549" i="1" s="1"/>
  <c r="AA2550" i="1"/>
  <c r="AA2551" i="1"/>
  <c r="AA2552" i="1"/>
  <c r="AB2552" i="1" s="1"/>
  <c r="AC2552" i="1" s="1"/>
  <c r="X2487" i="1"/>
  <c r="AC2487" i="1" s="1"/>
  <c r="X2488" i="1"/>
  <c r="AC2488" i="1" s="1"/>
  <c r="X2489" i="1"/>
  <c r="AC2489" i="1" s="1"/>
  <c r="AN2777" i="1"/>
  <c r="AN2779" i="1"/>
  <c r="AP2777" i="1"/>
  <c r="AP2779" i="1"/>
  <c r="AL2776" i="1"/>
  <c r="AU2777" i="1"/>
  <c r="AL2778" i="1"/>
  <c r="AU2779" i="1"/>
  <c r="AL2780" i="1"/>
  <c r="AP2776" i="1"/>
  <c r="AE2759" i="1"/>
  <c r="AL2734" i="1"/>
  <c r="T2726" i="1"/>
  <c r="AP2718" i="1"/>
  <c r="AS2717" i="1"/>
  <c r="AM2716" i="1"/>
  <c r="AM2715" i="1"/>
  <c r="AO2714" i="1"/>
  <c r="AO2716" i="1"/>
  <c r="AO2718" i="1"/>
  <c r="AO2720" i="1"/>
  <c r="AO2722" i="1"/>
  <c r="AH2713" i="1"/>
  <c r="AQ2714" i="1"/>
  <c r="AH2715" i="1"/>
  <c r="AQ2716" i="1"/>
  <c r="AH2717" i="1"/>
  <c r="AQ2718" i="1"/>
  <c r="AH2719" i="1"/>
  <c r="AQ2720" i="1"/>
  <c r="AH2721" i="1"/>
  <c r="AQ2722" i="1"/>
  <c r="AI2713" i="1"/>
  <c r="AR2714" i="1"/>
  <c r="AI2715" i="1"/>
  <c r="AR2716" i="1"/>
  <c r="AI2717" i="1"/>
  <c r="AR2718" i="1"/>
  <c r="AI2719" i="1"/>
  <c r="AR2720" i="1"/>
  <c r="AI2721" i="1"/>
  <c r="AR2722" i="1"/>
  <c r="AJ2713" i="1"/>
  <c r="AS2714" i="1"/>
  <c r="AJ2715" i="1"/>
  <c r="AS2716" i="1"/>
  <c r="AJ2717" i="1"/>
  <c r="AS2718" i="1"/>
  <c r="AJ2719" i="1"/>
  <c r="AS2720" i="1"/>
  <c r="AJ2721" i="1"/>
  <c r="AS2722" i="1"/>
  <c r="AK2713" i="1"/>
  <c r="AT2714" i="1"/>
  <c r="AK2715" i="1"/>
  <c r="AT2716" i="1"/>
  <c r="AK2717" i="1"/>
  <c r="AT2718" i="1"/>
  <c r="AK2719" i="1"/>
  <c r="AT2720" i="1"/>
  <c r="AK2721" i="1"/>
  <c r="AT2722" i="1"/>
  <c r="AN2713" i="1"/>
  <c r="AN2715" i="1"/>
  <c r="AN2717" i="1"/>
  <c r="AN2719" i="1"/>
  <c r="AN2721" i="1"/>
  <c r="AO2713" i="1"/>
  <c r="AO2715" i="1"/>
  <c r="AO2717" i="1"/>
  <c r="AO2719" i="1"/>
  <c r="AO2721" i="1"/>
  <c r="AP2713" i="1"/>
  <c r="AP2715" i="1"/>
  <c r="AP2717" i="1"/>
  <c r="AP2719" i="1"/>
  <c r="AP2721" i="1"/>
  <c r="AQ2713" i="1"/>
  <c r="AH2714" i="1"/>
  <c r="AQ2715" i="1"/>
  <c r="AH2716" i="1"/>
  <c r="AQ2717" i="1"/>
  <c r="AH2718" i="1"/>
  <c r="AQ2719" i="1"/>
  <c r="AH2720" i="1"/>
  <c r="AQ2721" i="1"/>
  <c r="AH2722" i="1"/>
  <c r="AU2713" i="1"/>
  <c r="AL2714" i="1"/>
  <c r="AU2715" i="1"/>
  <c r="AL2716" i="1"/>
  <c r="AU2717" i="1"/>
  <c r="AL2718" i="1"/>
  <c r="AU2719" i="1"/>
  <c r="AL2720" i="1"/>
  <c r="AU2721" i="1"/>
  <c r="AL2722" i="1"/>
  <c r="AH2699" i="1"/>
  <c r="AK2687" i="1"/>
  <c r="AA2648" i="1"/>
  <c r="AA2649" i="1"/>
  <c r="AB2649" i="1" s="1"/>
  <c r="AC2649" i="1" s="1"/>
  <c r="Y2641" i="1"/>
  <c r="AB2641" i="1" s="1"/>
  <c r="AC2641" i="1" s="1"/>
  <c r="Y2642" i="1"/>
  <c r="T2618" i="1"/>
  <c r="AR2599" i="1"/>
  <c r="AT2572" i="1"/>
  <c r="AO2533" i="1"/>
  <c r="AH2528" i="1"/>
  <c r="AN2787" i="1"/>
  <c r="AN2789" i="1"/>
  <c r="AP2787" i="1"/>
  <c r="AP2789" i="1"/>
  <c r="AU2787" i="1"/>
  <c r="AL2788" i="1"/>
  <c r="AU2789" i="1"/>
  <c r="AJ2779" i="1"/>
  <c r="AS2778" i="1"/>
  <c r="AO2776" i="1"/>
  <c r="AN2755" i="1"/>
  <c r="AN2757" i="1"/>
  <c r="AN2759" i="1"/>
  <c r="AN2761" i="1"/>
  <c r="AO2755" i="1"/>
  <c r="AO2757" i="1"/>
  <c r="AO2759" i="1"/>
  <c r="AO2761" i="1"/>
  <c r="AP2755" i="1"/>
  <c r="AP2757" i="1"/>
  <c r="AP2759" i="1"/>
  <c r="AP2761" i="1"/>
  <c r="AQ2755" i="1"/>
  <c r="AH2756" i="1"/>
  <c r="AU2755" i="1"/>
  <c r="AL2756" i="1"/>
  <c r="AU2757" i="1"/>
  <c r="AL2758" i="1"/>
  <c r="AU2759" i="1"/>
  <c r="AL2760" i="1"/>
  <c r="AU2761" i="1"/>
  <c r="AN2744" i="1"/>
  <c r="AS2743" i="1"/>
  <c r="AU2742" i="1"/>
  <c r="AL2739" i="1"/>
  <c r="AP2738" i="1"/>
  <c r="T2722" i="1"/>
  <c r="AU2720" i="1"/>
  <c r="AT2719" i="1"/>
  <c r="AN2718" i="1"/>
  <c r="AR2717" i="1"/>
  <c r="AK2716" i="1"/>
  <c r="AL2715" i="1"/>
  <c r="AI2714" i="1"/>
  <c r="AE2713" i="1"/>
  <c r="AE2715" i="1"/>
  <c r="AE2717" i="1"/>
  <c r="AE2719" i="1"/>
  <c r="AE2721" i="1"/>
  <c r="AE2714" i="1"/>
  <c r="AE2716" i="1"/>
  <c r="AE2718" i="1"/>
  <c r="AE2720" i="1"/>
  <c r="AE2722" i="1"/>
  <c r="AE2704" i="1"/>
  <c r="AJ2687" i="1"/>
  <c r="T2676" i="1"/>
  <c r="T2677" i="1"/>
  <c r="T2666" i="1"/>
  <c r="Y2648" i="1"/>
  <c r="AE2609" i="1"/>
  <c r="AE2607" i="1"/>
  <c r="AE2605" i="1"/>
  <c r="AE2608" i="1"/>
  <c r="AQ2599" i="1"/>
  <c r="Y2592" i="1"/>
  <c r="AB2592" i="1" s="1"/>
  <c r="AC2592" i="1" s="1"/>
  <c r="AE2588" i="1"/>
  <c r="AE2587" i="1"/>
  <c r="AH2572" i="1"/>
  <c r="AU2519" i="1"/>
  <c r="AM2827" i="1"/>
  <c r="AI2825" i="1"/>
  <c r="AT2816" i="1"/>
  <c r="AP2814" i="1"/>
  <c r="AK2812" i="1"/>
  <c r="AS2811" i="1"/>
  <c r="AM2809" i="1"/>
  <c r="AN2797" i="1"/>
  <c r="AP2797" i="1"/>
  <c r="AL2796" i="1"/>
  <c r="AU2797" i="1"/>
  <c r="AP2796" i="1"/>
  <c r="AK2794" i="1"/>
  <c r="AJ2789" i="1"/>
  <c r="AS2788" i="1"/>
  <c r="AO2786" i="1"/>
  <c r="AS2783" i="1"/>
  <c r="AM2781" i="1"/>
  <c r="AI2779" i="1"/>
  <c r="AR2778" i="1"/>
  <c r="AN2776" i="1"/>
  <c r="AI2774" i="1"/>
  <c r="AJ2768" i="1"/>
  <c r="AQ2767" i="1"/>
  <c r="AO2764" i="1"/>
  <c r="AK2761" i="1"/>
  <c r="AS2760" i="1"/>
  <c r="AK2758" i="1"/>
  <c r="AR2757" i="1"/>
  <c r="AM2744" i="1"/>
  <c r="AR2743" i="1"/>
  <c r="AT2742" i="1"/>
  <c r="AK2739" i="1"/>
  <c r="AO2738" i="1"/>
  <c r="AT2737" i="1"/>
  <c r="T2724" i="1"/>
  <c r="T2725" i="1"/>
  <c r="T2727" i="1"/>
  <c r="T2729" i="1"/>
  <c r="T2731" i="1"/>
  <c r="T2733" i="1"/>
  <c r="AP2720" i="1"/>
  <c r="AS2719" i="1"/>
  <c r="AM2718" i="1"/>
  <c r="AM2717" i="1"/>
  <c r="AJ2716" i="1"/>
  <c r="AO2710" i="1"/>
  <c r="AH2709" i="1"/>
  <c r="AQ2710" i="1"/>
  <c r="AI2709" i="1"/>
  <c r="AR2710" i="1"/>
  <c r="AJ2709" i="1"/>
  <c r="AS2710" i="1"/>
  <c r="AK2709" i="1"/>
  <c r="AT2710" i="1"/>
  <c r="AL2709" i="1"/>
  <c r="AU2710" i="1"/>
  <c r="AN2709" i="1"/>
  <c r="AO2709" i="1"/>
  <c r="AP2709" i="1"/>
  <c r="AQ2709" i="1"/>
  <c r="AH2710" i="1"/>
  <c r="AU2709" i="1"/>
  <c r="AL2710" i="1"/>
  <c r="T2702" i="1"/>
  <c r="AP2699" i="1"/>
  <c r="AH2700" i="1"/>
  <c r="AS2701" i="1"/>
  <c r="AK2702" i="1"/>
  <c r="AQ2699" i="1"/>
  <c r="AI2700" i="1"/>
  <c r="AT2701" i="1"/>
  <c r="AL2702" i="1"/>
  <c r="AR2699" i="1"/>
  <c r="AJ2700" i="1"/>
  <c r="AU2701" i="1"/>
  <c r="AN2702" i="1"/>
  <c r="AS2699" i="1"/>
  <c r="AK2700" i="1"/>
  <c r="AO2702" i="1"/>
  <c r="AT2699" i="1"/>
  <c r="AL2700" i="1"/>
  <c r="AP2702" i="1"/>
  <c r="AH2703" i="1"/>
  <c r="AU2699" i="1"/>
  <c r="AN2700" i="1"/>
  <c r="AQ2702" i="1"/>
  <c r="AI2703" i="1"/>
  <c r="AO2700" i="1"/>
  <c r="AR2702" i="1"/>
  <c r="AJ2703" i="1"/>
  <c r="AP2700" i="1"/>
  <c r="AR2700" i="1"/>
  <c r="AJ2701" i="1"/>
  <c r="AU2702" i="1"/>
  <c r="AM2703" i="1"/>
  <c r="AI2699" i="1"/>
  <c r="AT2700" i="1"/>
  <c r="AL2701" i="1"/>
  <c r="AO2703" i="1"/>
  <c r="AI2695" i="1"/>
  <c r="AR2665" i="1"/>
  <c r="T2654" i="1"/>
  <c r="AB2652" i="1"/>
  <c r="AC2652" i="1" s="1"/>
  <c r="AA2645" i="1"/>
  <c r="AB2645" i="1" s="1"/>
  <c r="AC2645" i="1" s="1"/>
  <c r="AP2639" i="1"/>
  <c r="AH2640" i="1"/>
  <c r="AQ2639" i="1"/>
  <c r="AI2640" i="1"/>
  <c r="AR2639" i="1"/>
  <c r="AJ2640" i="1"/>
  <c r="AS2639" i="1"/>
  <c r="AK2640" i="1"/>
  <c r="AT2639" i="1"/>
  <c r="AL2640" i="1"/>
  <c r="AU2639" i="1"/>
  <c r="AN2640" i="1"/>
  <c r="AO2640" i="1"/>
  <c r="AP2640" i="1"/>
  <c r="AR2640" i="1"/>
  <c r="AI2639" i="1"/>
  <c r="AT2640" i="1"/>
  <c r="AJ2639" i="1"/>
  <c r="AU2640" i="1"/>
  <c r="AK2639" i="1"/>
  <c r="T2639" i="1"/>
  <c r="T2640" i="1"/>
  <c r="AR2631" i="1"/>
  <c r="AT2619" i="1"/>
  <c r="AQ2617" i="1"/>
  <c r="AS2607" i="1"/>
  <c r="AK2608" i="1"/>
  <c r="AL2608" i="1"/>
  <c r="AO2608" i="1"/>
  <c r="AL2606" i="1"/>
  <c r="AR2608" i="1"/>
  <c r="AJ2609" i="1"/>
  <c r="AP2606" i="1"/>
  <c r="AH2607" i="1"/>
  <c r="AT2608" i="1"/>
  <c r="AL2609" i="1"/>
  <c r="AI2605" i="1"/>
  <c r="AU2606" i="1"/>
  <c r="AM2607" i="1"/>
  <c r="AQ2609" i="1"/>
  <c r="AJ2605" i="1"/>
  <c r="AN2607" i="1"/>
  <c r="AR2609" i="1"/>
  <c r="AO2599" i="1"/>
  <c r="AM2561" i="1"/>
  <c r="AM2563" i="1"/>
  <c r="AM2562" i="1"/>
  <c r="AN2562" i="1"/>
  <c r="AJ2561" i="1"/>
  <c r="AR2563" i="1"/>
  <c r="AK2561" i="1"/>
  <c r="AS2563" i="1"/>
  <c r="AL2561" i="1"/>
  <c r="AT2563" i="1"/>
  <c r="AN2561" i="1"/>
  <c r="AU2563" i="1"/>
  <c r="AO2561" i="1"/>
  <c r="AH2562" i="1"/>
  <c r="AP2561" i="1"/>
  <c r="AI2562" i="1"/>
  <c r="AQ2561" i="1"/>
  <c r="AJ2562" i="1"/>
  <c r="AR2561" i="1"/>
  <c r="AK2562" i="1"/>
  <c r="AS2561" i="1"/>
  <c r="AL2562" i="1"/>
  <c r="AT2561" i="1"/>
  <c r="AO2562" i="1"/>
  <c r="AH2563" i="1"/>
  <c r="AU2561" i="1"/>
  <c r="AP2562" i="1"/>
  <c r="AI2563" i="1"/>
  <c r="AQ2562" i="1"/>
  <c r="AJ2563" i="1"/>
  <c r="AR2562" i="1"/>
  <c r="AK2563" i="1"/>
  <c r="AS2562" i="1"/>
  <c r="AL2563" i="1"/>
  <c r="AT2562" i="1"/>
  <c r="AN2563" i="1"/>
  <c r="AH2561" i="1"/>
  <c r="AP2563" i="1"/>
  <c r="AH2522" i="1"/>
  <c r="AE2756" i="1"/>
  <c r="AE2758" i="1"/>
  <c r="AE2760" i="1"/>
  <c r="T2743" i="1"/>
  <c r="T2745" i="1"/>
  <c r="AE2709" i="1"/>
  <c r="AE2710" i="1"/>
  <c r="AQ2687" i="1"/>
  <c r="AI2688" i="1"/>
  <c r="AR2687" i="1"/>
  <c r="AJ2688" i="1"/>
  <c r="AJ2686" i="1"/>
  <c r="AU2687" i="1"/>
  <c r="AN2688" i="1"/>
  <c r="AK2686" i="1"/>
  <c r="AO2688" i="1"/>
  <c r="AL2686" i="1"/>
  <c r="AP2688" i="1"/>
  <c r="AA2665" i="1"/>
  <c r="AB2665" i="1" s="1"/>
  <c r="AC2665" i="1" s="1"/>
  <c r="AA2663" i="1"/>
  <c r="AA2666" i="1"/>
  <c r="AA2662" i="1"/>
  <c r="AA2660" i="1"/>
  <c r="AA2661" i="1"/>
  <c r="AB2661" i="1" s="1"/>
  <c r="AC2661" i="1" s="1"/>
  <c r="AA2587" i="1"/>
  <c r="AB2587" i="1" s="1"/>
  <c r="AC2587" i="1" s="1"/>
  <c r="AA2588" i="1"/>
  <c r="AB2588" i="1" s="1"/>
  <c r="AC2588" i="1" s="1"/>
  <c r="AQ2573" i="1"/>
  <c r="AJ2574" i="1"/>
  <c r="AS2576" i="1"/>
  <c r="AL2577" i="1"/>
  <c r="AR2573" i="1"/>
  <c r="AK2574" i="1"/>
  <c r="AT2576" i="1"/>
  <c r="AN2577" i="1"/>
  <c r="AS2573" i="1"/>
  <c r="AL2574" i="1"/>
  <c r="AU2576" i="1"/>
  <c r="AO2577" i="1"/>
  <c r="AT2573" i="1"/>
  <c r="AO2574" i="1"/>
  <c r="AH2575" i="1"/>
  <c r="AP2577" i="1"/>
  <c r="AU2573" i="1"/>
  <c r="AP2574" i="1"/>
  <c r="AI2575" i="1"/>
  <c r="AQ2577" i="1"/>
  <c r="AI2572" i="1"/>
  <c r="AR2574" i="1"/>
  <c r="AK2575" i="1"/>
  <c r="AS2577" i="1"/>
  <c r="AJ2572" i="1"/>
  <c r="AS2574" i="1"/>
  <c r="AL2575" i="1"/>
  <c r="AT2577" i="1"/>
  <c r="AK2572" i="1"/>
  <c r="AT2574" i="1"/>
  <c r="AN2575" i="1"/>
  <c r="AU2577" i="1"/>
  <c r="AR2572" i="1"/>
  <c r="AK2573" i="1"/>
  <c r="AS2575" i="1"/>
  <c r="AL2576" i="1"/>
  <c r="AS2572" i="1"/>
  <c r="AL2573" i="1"/>
  <c r="AT2575" i="1"/>
  <c r="AO2576" i="1"/>
  <c r="AH2577" i="1"/>
  <c r="AA2572" i="1"/>
  <c r="AA2576" i="1"/>
  <c r="AB2576" i="1" s="1"/>
  <c r="AC2576" i="1" s="1"/>
  <c r="AA2573" i="1"/>
  <c r="AA2577" i="1"/>
  <c r="AA2574" i="1"/>
  <c r="AA2575" i="1"/>
  <c r="AB2575" i="1" s="1"/>
  <c r="AC2575" i="1" s="1"/>
  <c r="AR2505" i="1"/>
  <c r="AK2827" i="1"/>
  <c r="AN2825" i="1"/>
  <c r="AN2827" i="1"/>
  <c r="AP2825" i="1"/>
  <c r="AP2827" i="1"/>
  <c r="AU2825" i="1"/>
  <c r="AL2826" i="1"/>
  <c r="AU2827" i="1"/>
  <c r="AR2816" i="1"/>
  <c r="AN2814" i="1"/>
  <c r="AI2812" i="1"/>
  <c r="AQ2811" i="1"/>
  <c r="AK2809" i="1"/>
  <c r="AN2807" i="1"/>
  <c r="AP2807" i="1"/>
  <c r="AU2807" i="1"/>
  <c r="AL2808" i="1"/>
  <c r="AN2796" i="1"/>
  <c r="AI2794" i="1"/>
  <c r="AH2789" i="1"/>
  <c r="AQ2788" i="1"/>
  <c r="AM2786" i="1"/>
  <c r="AT2785" i="1"/>
  <c r="AQ2783" i="1"/>
  <c r="AK2781" i="1"/>
  <c r="AT2780" i="1"/>
  <c r="AP2778" i="1"/>
  <c r="AK2776" i="1"/>
  <c r="AS2775" i="1"/>
  <c r="T2771" i="1"/>
  <c r="AH2768" i="1"/>
  <c r="AL2767" i="1"/>
  <c r="AT2766" i="1"/>
  <c r="AM2764" i="1"/>
  <c r="AS2763" i="1"/>
  <c r="AI2761" i="1"/>
  <c r="AQ2760" i="1"/>
  <c r="T2760" i="1"/>
  <c r="AI2758" i="1"/>
  <c r="AM2757" i="1"/>
  <c r="AU2756" i="1"/>
  <c r="AJ2744" i="1"/>
  <c r="AL2743" i="1"/>
  <c r="AM2738" i="1"/>
  <c r="AR2737" i="1"/>
  <c r="AT2736" i="1"/>
  <c r="AP2722" i="1"/>
  <c r="AS2721" i="1"/>
  <c r="AM2720" i="1"/>
  <c r="AM2719" i="1"/>
  <c r="AJ2718" i="1"/>
  <c r="AI2710" i="1"/>
  <c r="AQ2701" i="1"/>
  <c r="AT2696" i="1"/>
  <c r="AM2676" i="1"/>
  <c r="AM2678" i="1"/>
  <c r="AH2676" i="1"/>
  <c r="AS2677" i="1"/>
  <c r="AK2678" i="1"/>
  <c r="AI2676" i="1"/>
  <c r="AT2677" i="1"/>
  <c r="AL2678" i="1"/>
  <c r="AJ2676" i="1"/>
  <c r="AU2677" i="1"/>
  <c r="AN2678" i="1"/>
  <c r="AK2676" i="1"/>
  <c r="AO2678" i="1"/>
  <c r="AL2676" i="1"/>
  <c r="AP2678" i="1"/>
  <c r="AN2676" i="1"/>
  <c r="AQ2678" i="1"/>
  <c r="AO2676" i="1"/>
  <c r="AR2678" i="1"/>
  <c r="AP2676" i="1"/>
  <c r="AH2677" i="1"/>
  <c r="AS2678" i="1"/>
  <c r="AQ2676" i="1"/>
  <c r="AI2677" i="1"/>
  <c r="AT2678" i="1"/>
  <c r="AR2676" i="1"/>
  <c r="AJ2677" i="1"/>
  <c r="AU2678" i="1"/>
  <c r="AS2676" i="1"/>
  <c r="AK2677" i="1"/>
  <c r="AT2676" i="1"/>
  <c r="AL2677" i="1"/>
  <c r="AP2677" i="1"/>
  <c r="AH2678" i="1"/>
  <c r="AO2665" i="1"/>
  <c r="AO2663" i="1"/>
  <c r="Y2660" i="1"/>
  <c r="AT2655" i="1"/>
  <c r="AQ2653" i="1"/>
  <c r="AI2617" i="1"/>
  <c r="AR2596" i="1"/>
  <c r="AK2597" i="1"/>
  <c r="AS2596" i="1"/>
  <c r="AL2597" i="1"/>
  <c r="AT2596" i="1"/>
  <c r="AN2597" i="1"/>
  <c r="AU2596" i="1"/>
  <c r="AO2597" i="1"/>
  <c r="AH2598" i="1"/>
  <c r="AP2597" i="1"/>
  <c r="AI2598" i="1"/>
  <c r="AQ2597" i="1"/>
  <c r="AJ2598" i="1"/>
  <c r="AR2597" i="1"/>
  <c r="AK2598" i="1"/>
  <c r="AS2597" i="1"/>
  <c r="AL2598" i="1"/>
  <c r="AU2597" i="1"/>
  <c r="AP2598" i="1"/>
  <c r="AI2596" i="1"/>
  <c r="AR2598" i="1"/>
  <c r="AJ2596" i="1"/>
  <c r="AS2598" i="1"/>
  <c r="AK2596" i="1"/>
  <c r="AT2598" i="1"/>
  <c r="T2592" i="1"/>
  <c r="AU2582" i="1"/>
  <c r="AP2576" i="1"/>
  <c r="AB2560" i="1"/>
  <c r="AC2560" i="1" s="1"/>
  <c r="AU2531" i="1"/>
  <c r="AR2513" i="1"/>
  <c r="AO2514" i="1"/>
  <c r="AI2515" i="1"/>
  <c r="AT2514" i="1"/>
  <c r="X2514" i="1"/>
  <c r="AC2514" i="1" s="1"/>
  <c r="X2515" i="1"/>
  <c r="AC2515" i="1" s="1"/>
  <c r="X2516" i="1"/>
  <c r="AC2516" i="1" s="1"/>
  <c r="X2512" i="1"/>
  <c r="AC2512" i="1" s="1"/>
  <c r="AU2753" i="1"/>
  <c r="AL2748" i="1"/>
  <c r="AU2747" i="1"/>
  <c r="AU2745" i="1"/>
  <c r="AL2744" i="1"/>
  <c r="AU2743" i="1"/>
  <c r="AU2739" i="1"/>
  <c r="AL2738" i="1"/>
  <c r="AU2737" i="1"/>
  <c r="AL2736" i="1"/>
  <c r="AU2735" i="1"/>
  <c r="AL2730" i="1"/>
  <c r="AU2729" i="1"/>
  <c r="AL2728" i="1"/>
  <c r="AU2727" i="1"/>
  <c r="AL2726" i="1"/>
  <c r="AU2725" i="1"/>
  <c r="AU2705" i="1"/>
  <c r="AS2703" i="1"/>
  <c r="AH2702" i="1"/>
  <c r="AP2701" i="1"/>
  <c r="AM2699" i="1"/>
  <c r="AU2698" i="1"/>
  <c r="AJ2697" i="1"/>
  <c r="AR2696" i="1"/>
  <c r="AM2696" i="1"/>
  <c r="AO2694" i="1"/>
  <c r="AK2692" i="1"/>
  <c r="AS2691" i="1"/>
  <c r="AP2689" i="1"/>
  <c r="AM2687" i="1"/>
  <c r="AU2686" i="1"/>
  <c r="AR2684" i="1"/>
  <c r="AM2684" i="1"/>
  <c r="AO2682" i="1"/>
  <c r="AK2680" i="1"/>
  <c r="AS2679" i="1"/>
  <c r="AA2674" i="1"/>
  <c r="AB2674" i="1" s="1"/>
  <c r="AC2674" i="1" s="1"/>
  <c r="AR2672" i="1"/>
  <c r="AK2668" i="1"/>
  <c r="AS2667" i="1"/>
  <c r="Y2667" i="1"/>
  <c r="AB2667" i="1" s="1"/>
  <c r="AC2667" i="1" s="1"/>
  <c r="AH2666" i="1"/>
  <c r="AP2665" i="1"/>
  <c r="AM2663" i="1"/>
  <c r="AU2662" i="1"/>
  <c r="AJ2661" i="1"/>
  <c r="AR2660" i="1"/>
  <c r="AO2658" i="1"/>
  <c r="AK2656" i="1"/>
  <c r="AS2655" i="1"/>
  <c r="AH2654" i="1"/>
  <c r="AP2653" i="1"/>
  <c r="AM2651" i="1"/>
  <c r="AU2650" i="1"/>
  <c r="AJ2649" i="1"/>
  <c r="AR2648" i="1"/>
  <c r="AO2646" i="1"/>
  <c r="AK2644" i="1"/>
  <c r="AS2643" i="1"/>
  <c r="Y2643" i="1"/>
  <c r="AH2642" i="1"/>
  <c r="AP2641" i="1"/>
  <c r="AM2639" i="1"/>
  <c r="AU2638" i="1"/>
  <c r="AJ2637" i="1"/>
  <c r="AR2636" i="1"/>
  <c r="AO2634" i="1"/>
  <c r="AK2632" i="1"/>
  <c r="AP2629" i="1"/>
  <c r="AM2627" i="1"/>
  <c r="AU2626" i="1"/>
  <c r="AA2626" i="1"/>
  <c r="AB2626" i="1" s="1"/>
  <c r="AC2626" i="1" s="1"/>
  <c r="AJ2625" i="1"/>
  <c r="AR2624" i="1"/>
  <c r="AO2622" i="1"/>
  <c r="AK2620" i="1"/>
  <c r="AS2619" i="1"/>
  <c r="AH2618" i="1"/>
  <c r="AP2617" i="1"/>
  <c r="AM2615" i="1"/>
  <c r="AU2614" i="1"/>
  <c r="AE2611" i="1"/>
  <c r="AT2609" i="1"/>
  <c r="AH2608" i="1"/>
  <c r="AP2607" i="1"/>
  <c r="AT2604" i="1"/>
  <c r="AH2603" i="1"/>
  <c r="AP2602" i="1"/>
  <c r="AI2600" i="1"/>
  <c r="AP2599" i="1"/>
  <c r="AH2597" i="1"/>
  <c r="AO2596" i="1"/>
  <c r="AT2595" i="1"/>
  <c r="Y2595" i="1"/>
  <c r="AS2592" i="1"/>
  <c r="AJ2590" i="1"/>
  <c r="AQ2589" i="1"/>
  <c r="AU2585" i="1"/>
  <c r="AM2584" i="1"/>
  <c r="AN2584" i="1"/>
  <c r="AN2583" i="1"/>
  <c r="AE2581" i="1"/>
  <c r="AR2579" i="1"/>
  <c r="AJ2577" i="1"/>
  <c r="AQ2576" i="1"/>
  <c r="AH2574" i="1"/>
  <c r="AO2573" i="1"/>
  <c r="AU2572" i="1"/>
  <c r="Y2572" i="1"/>
  <c r="AS2569" i="1"/>
  <c r="AK2567" i="1"/>
  <c r="AR2566" i="1"/>
  <c r="AO2560" i="1"/>
  <c r="AR2559" i="1"/>
  <c r="AL2557" i="1"/>
  <c r="AM2557" i="1"/>
  <c r="AS2557" i="1"/>
  <c r="AK2556" i="1"/>
  <c r="AO2555" i="1"/>
  <c r="AS2554" i="1"/>
  <c r="Y2553" i="1"/>
  <c r="AB2553" i="1" s="1"/>
  <c r="AC2553" i="1" s="1"/>
  <c r="AK2550" i="1"/>
  <c r="AO2549" i="1"/>
  <c r="AS2548" i="1"/>
  <c r="AR2543" i="1"/>
  <c r="AH2540" i="1"/>
  <c r="AN2539" i="1"/>
  <c r="AR2538" i="1"/>
  <c r="X2537" i="1"/>
  <c r="AC2537" i="1" s="1"/>
  <c r="AI2534" i="1"/>
  <c r="AR2532" i="1"/>
  <c r="X2531" i="1"/>
  <c r="AC2531" i="1" s="1"/>
  <c r="AO2527" i="1"/>
  <c r="AR2526" i="1"/>
  <c r="AI2522" i="1"/>
  <c r="AO2521" i="1"/>
  <c r="AR2520" i="1"/>
  <c r="X2519" i="1"/>
  <c r="AC2519" i="1" s="1"/>
  <c r="AI2516" i="1"/>
  <c r="AO2515" i="1"/>
  <c r="AR2514" i="1"/>
  <c r="X2513" i="1"/>
  <c r="AC2513" i="1" s="1"/>
  <c r="AI2510" i="1"/>
  <c r="AO2509" i="1"/>
  <c r="AR2508" i="1"/>
  <c r="AU2507" i="1"/>
  <c r="AH2503" i="1"/>
  <c r="AJ2501" i="1"/>
  <c r="AL2500" i="1"/>
  <c r="AO2499" i="1"/>
  <c r="AO2498" i="1"/>
  <c r="AQ2496" i="1"/>
  <c r="AQ2495" i="1"/>
  <c r="AR2494" i="1"/>
  <c r="AR2493" i="1"/>
  <c r="AS2492" i="1"/>
  <c r="AS2470" i="1"/>
  <c r="AP2469" i="1"/>
  <c r="AL2468" i="1"/>
  <c r="AS2460" i="1"/>
  <c r="AE2343" i="1"/>
  <c r="AE2654" i="1"/>
  <c r="AH2649" i="1"/>
  <c r="AP2648" i="1"/>
  <c r="AE2642" i="1"/>
  <c r="AS2638" i="1"/>
  <c r="AH2637" i="1"/>
  <c r="AP2636" i="1"/>
  <c r="AE2630" i="1"/>
  <c r="AH2625" i="1"/>
  <c r="AE2618" i="1"/>
  <c r="AL2602" i="1"/>
  <c r="AT2601" i="1"/>
  <c r="AN2599" i="1"/>
  <c r="AE2597" i="1"/>
  <c r="AQ2592" i="1"/>
  <c r="AA2591" i="1"/>
  <c r="AH2590" i="1"/>
  <c r="AO2589" i="1"/>
  <c r="AM2587" i="1"/>
  <c r="AM2588" i="1"/>
  <c r="AN2588" i="1"/>
  <c r="AE2574" i="1"/>
  <c r="AQ2569" i="1"/>
  <c r="AA2568" i="1"/>
  <c r="AI2567" i="1"/>
  <c r="AP2566" i="1"/>
  <c r="AU2565" i="1"/>
  <c r="AM2565" i="1"/>
  <c r="AM2567" i="1"/>
  <c r="AM2569" i="1"/>
  <c r="AM2564" i="1"/>
  <c r="AM2566" i="1"/>
  <c r="AM2568" i="1"/>
  <c r="AN2564" i="1"/>
  <c r="AN2566" i="1"/>
  <c r="AN2568" i="1"/>
  <c r="AQ2554" i="1"/>
  <c r="AT2553" i="1"/>
  <c r="AH2550" i="1"/>
  <c r="AK2549" i="1"/>
  <c r="AL2545" i="1"/>
  <c r="AM2545" i="1"/>
  <c r="AS2545" i="1"/>
  <c r="AE2540" i="1"/>
  <c r="AJ2533" i="1"/>
  <c r="AU2528" i="1"/>
  <c r="AL2529" i="1"/>
  <c r="AU2530" i="1"/>
  <c r="AL2531" i="1"/>
  <c r="AU2532" i="1"/>
  <c r="AM2529" i="1"/>
  <c r="AM2531" i="1"/>
  <c r="AN2529" i="1"/>
  <c r="AN2531" i="1"/>
  <c r="AJ2528" i="1"/>
  <c r="AS2529" i="1"/>
  <c r="AJ2530" i="1"/>
  <c r="AS2531" i="1"/>
  <c r="AJ2532" i="1"/>
  <c r="AM2528" i="1"/>
  <c r="AM2530" i="1"/>
  <c r="AM2532" i="1"/>
  <c r="AN2528" i="1"/>
  <c r="AN2530" i="1"/>
  <c r="AN2532" i="1"/>
  <c r="AJ2521" i="1"/>
  <c r="AP2520" i="1"/>
  <c r="AT2519" i="1"/>
  <c r="AJ2515" i="1"/>
  <c r="AP2514" i="1"/>
  <c r="AT2513" i="1"/>
  <c r="AJ2509" i="1"/>
  <c r="AO2508" i="1"/>
  <c r="AR2507" i="1"/>
  <c r="AU2502" i="1"/>
  <c r="AL2503" i="1"/>
  <c r="AU2504" i="1"/>
  <c r="AM2503" i="1"/>
  <c r="AN2503" i="1"/>
  <c r="AJ2502" i="1"/>
  <c r="AS2503" i="1"/>
  <c r="AJ2504" i="1"/>
  <c r="AK2502" i="1"/>
  <c r="AT2503" i="1"/>
  <c r="AM2502" i="1"/>
  <c r="AM2504" i="1"/>
  <c r="AN2502" i="1"/>
  <c r="AN2504" i="1"/>
  <c r="AP2502" i="1"/>
  <c r="AP2504" i="1"/>
  <c r="AH2500" i="1"/>
  <c r="AI2499" i="1"/>
  <c r="AI2498" i="1"/>
  <c r="AJ2497" i="1"/>
  <c r="AI2470" i="1"/>
  <c r="AR2471" i="1"/>
  <c r="AI2472" i="1"/>
  <c r="AP2468" i="1"/>
  <c r="AP2470" i="1"/>
  <c r="AP2472" i="1"/>
  <c r="AI2467" i="1"/>
  <c r="AR2468" i="1"/>
  <c r="AI2469" i="1"/>
  <c r="AR2470" i="1"/>
  <c r="AI2471" i="1"/>
  <c r="AR2472" i="1"/>
  <c r="AT2470" i="1"/>
  <c r="AK2471" i="1"/>
  <c r="AT2472" i="1"/>
  <c r="AO2648" i="1"/>
  <c r="AO2636" i="1"/>
  <c r="AN2589" i="1"/>
  <c r="AA2581" i="1"/>
  <c r="AP2569" i="1"/>
  <c r="AH2567" i="1"/>
  <c r="AO2566" i="1"/>
  <c r="AT2565" i="1"/>
  <c r="AU2556" i="1"/>
  <c r="AJ2556" i="1"/>
  <c r="AM2556" i="1"/>
  <c r="AN2556" i="1"/>
  <c r="AJ2549" i="1"/>
  <c r="AQ2507" i="1"/>
  <c r="AT2506" i="1"/>
  <c r="AH2499" i="1"/>
  <c r="AH2498" i="1"/>
  <c r="AI2497" i="1"/>
  <c r="AO2484" i="1"/>
  <c r="AP2483" i="1"/>
  <c r="AL2470" i="1"/>
  <c r="AH2469" i="1"/>
  <c r="AQ2705" i="1"/>
  <c r="AM2704" i="1"/>
  <c r="AQ2698" i="1"/>
  <c r="AN2696" i="1"/>
  <c r="AU2695" i="1"/>
  <c r="AR2693" i="1"/>
  <c r="AO2691" i="1"/>
  <c r="AL2689" i="1"/>
  <c r="AT2688" i="1"/>
  <c r="AI2687" i="1"/>
  <c r="AQ2686" i="1"/>
  <c r="AN2684" i="1"/>
  <c r="AU2683" i="1"/>
  <c r="AR2681" i="1"/>
  <c r="AO2679" i="1"/>
  <c r="AE2673" i="1"/>
  <c r="AN2672" i="1"/>
  <c r="AU2671" i="1"/>
  <c r="AA2671" i="1"/>
  <c r="AJ2670" i="1"/>
  <c r="AR2669" i="1"/>
  <c r="AO2667" i="1"/>
  <c r="AL2665" i="1"/>
  <c r="AT2664" i="1"/>
  <c r="AI2663" i="1"/>
  <c r="AQ2662" i="1"/>
  <c r="AE2661" i="1"/>
  <c r="AN2660" i="1"/>
  <c r="AA2659" i="1"/>
  <c r="AR2657" i="1"/>
  <c r="AO2655" i="1"/>
  <c r="AL2653" i="1"/>
  <c r="AT2652" i="1"/>
  <c r="AI2651" i="1"/>
  <c r="AQ2650" i="1"/>
  <c r="AE2649" i="1"/>
  <c r="AN2648" i="1"/>
  <c r="AA2647" i="1"/>
  <c r="AR2645" i="1"/>
  <c r="AO2643" i="1"/>
  <c r="AL2641" i="1"/>
  <c r="AQ2638" i="1"/>
  <c r="AE2637" i="1"/>
  <c r="AN2636" i="1"/>
  <c r="AJ2634" i="1"/>
  <c r="AR2633" i="1"/>
  <c r="AQ2626" i="1"/>
  <c r="AN2624" i="1"/>
  <c r="AR2621" i="1"/>
  <c r="AO2619" i="1"/>
  <c r="AL2617" i="1"/>
  <c r="AQ2614" i="1"/>
  <c r="AP2609" i="1"/>
  <c r="T2609" i="1"/>
  <c r="AL2607" i="1"/>
  <c r="AT2606" i="1"/>
  <c r="Y2606" i="1"/>
  <c r="AB2606" i="1" s="1"/>
  <c r="AC2606" i="1" s="1"/>
  <c r="AH2605" i="1"/>
  <c r="AP2604" i="1"/>
  <c r="AJ2602" i="1"/>
  <c r="AR2601" i="1"/>
  <c r="AK2599" i="1"/>
  <c r="AO2592" i="1"/>
  <c r="AT2591" i="1"/>
  <c r="AE2590" i="1"/>
  <c r="AL2589" i="1"/>
  <c r="AS2588" i="1"/>
  <c r="AQ2585" i="1"/>
  <c r="AM2580" i="1"/>
  <c r="AN2580" i="1"/>
  <c r="AN2579" i="1"/>
  <c r="AT2578" i="1"/>
  <c r="AK2576" i="1"/>
  <c r="AR2575" i="1"/>
  <c r="AJ2573" i="1"/>
  <c r="AQ2572" i="1"/>
  <c r="AO2569" i="1"/>
  <c r="AU2568" i="1"/>
  <c r="AL2566" i="1"/>
  <c r="AS2565" i="1"/>
  <c r="AH2560" i="1"/>
  <c r="AN2559" i="1"/>
  <c r="AT2558" i="1"/>
  <c r="AO2554" i="1"/>
  <c r="AQ2553" i="1"/>
  <c r="AI2549" i="1"/>
  <c r="AO2548" i="1"/>
  <c r="AR2547" i="1"/>
  <c r="AN2543" i="1"/>
  <c r="AR2542" i="1"/>
  <c r="AH2539" i="1"/>
  <c r="AL2538" i="1"/>
  <c r="AQ2537" i="1"/>
  <c r="AT2536" i="1"/>
  <c r="AH2533" i="1"/>
  <c r="AL2532" i="1"/>
  <c r="AQ2531" i="1"/>
  <c r="AT2530" i="1"/>
  <c r="AH2527" i="1"/>
  <c r="AL2526" i="1"/>
  <c r="AQ2525" i="1"/>
  <c r="AT2524" i="1"/>
  <c r="AH2521" i="1"/>
  <c r="AL2520" i="1"/>
  <c r="AQ2519" i="1"/>
  <c r="AT2518" i="1"/>
  <c r="AH2515" i="1"/>
  <c r="AL2514" i="1"/>
  <c r="AQ2513" i="1"/>
  <c r="AT2512" i="1"/>
  <c r="AH2509" i="1"/>
  <c r="AK2508" i="1"/>
  <c r="AP2507" i="1"/>
  <c r="AS2506" i="1"/>
  <c r="X2505" i="1"/>
  <c r="AC2505" i="1" s="1"/>
  <c r="AT2497" i="1"/>
  <c r="AK2498" i="1"/>
  <c r="AT2499" i="1"/>
  <c r="AK2500" i="1"/>
  <c r="AT2501" i="1"/>
  <c r="AP2498" i="1"/>
  <c r="AP2500" i="1"/>
  <c r="AK2497" i="1"/>
  <c r="AT2498" i="1"/>
  <c r="AK2499" i="1"/>
  <c r="AT2500" i="1"/>
  <c r="AK2501" i="1"/>
  <c r="AH2497" i="1"/>
  <c r="AO2490" i="1"/>
  <c r="AP2489" i="1"/>
  <c r="AQ2488" i="1"/>
  <c r="AQ2487" i="1"/>
  <c r="AO2486" i="1"/>
  <c r="AP2485" i="1"/>
  <c r="AL2484" i="1"/>
  <c r="AO2483" i="1"/>
  <c r="AU2473" i="1"/>
  <c r="AQ2472" i="1"/>
  <c r="AO2471" i="1"/>
  <c r="AH2470" i="1"/>
  <c r="AP2461" i="1"/>
  <c r="AQ2459" i="1"/>
  <c r="AH2460" i="1"/>
  <c r="AQ2461" i="1"/>
  <c r="AH2462" i="1"/>
  <c r="AP2460" i="1"/>
  <c r="AP2462" i="1"/>
  <c r="AI2459" i="1"/>
  <c r="AR2460" i="1"/>
  <c r="AI2461" i="1"/>
  <c r="AR2462" i="1"/>
  <c r="AE2338" i="1"/>
  <c r="AE2339" i="1"/>
  <c r="AE2336" i="1"/>
  <c r="AE2337" i="1"/>
  <c r="AP2705" i="1"/>
  <c r="AN2703" i="1"/>
  <c r="AK2701" i="1"/>
  <c r="AS2700" i="1"/>
  <c r="AP2698" i="1"/>
  <c r="AL2696" i="1"/>
  <c r="AT2695" i="1"/>
  <c r="AQ2693" i="1"/>
  <c r="AN2691" i="1"/>
  <c r="AK2689" i="1"/>
  <c r="AS2688" i="1"/>
  <c r="AH2687" i="1"/>
  <c r="AP2686" i="1"/>
  <c r="AL2684" i="1"/>
  <c r="AT2683" i="1"/>
  <c r="AQ2681" i="1"/>
  <c r="AN2679" i="1"/>
  <c r="AL2672" i="1"/>
  <c r="AT2671" i="1"/>
  <c r="AI2670" i="1"/>
  <c r="AQ2669" i="1"/>
  <c r="AE2668" i="1"/>
  <c r="AN2667" i="1"/>
  <c r="AK2665" i="1"/>
  <c r="AS2664" i="1"/>
  <c r="AH2663" i="1"/>
  <c r="AP2662" i="1"/>
  <c r="AL2660" i="1"/>
  <c r="AQ2657" i="1"/>
  <c r="AN2655" i="1"/>
  <c r="AK2653" i="1"/>
  <c r="AS2652" i="1"/>
  <c r="AH2651" i="1"/>
  <c r="AP2650" i="1"/>
  <c r="AL2648" i="1"/>
  <c r="AQ2645" i="1"/>
  <c r="AE2644" i="1"/>
  <c r="AN2643" i="1"/>
  <c r="AK2641" i="1"/>
  <c r="AS2640" i="1"/>
  <c r="Y2640" i="1"/>
  <c r="AB2640" i="1" s="1"/>
  <c r="AC2640" i="1" s="1"/>
  <c r="AP2638" i="1"/>
  <c r="AL2636" i="1"/>
  <c r="AI2634" i="1"/>
  <c r="AQ2633" i="1"/>
  <c r="AK2629" i="1"/>
  <c r="AS2628" i="1"/>
  <c r="Y2628" i="1"/>
  <c r="AB2628" i="1" s="1"/>
  <c r="AC2628" i="1" s="1"/>
  <c r="AP2626" i="1"/>
  <c r="AL2624" i="1"/>
  <c r="AQ2621" i="1"/>
  <c r="AN2619" i="1"/>
  <c r="AK2617" i="1"/>
  <c r="AS2616" i="1"/>
  <c r="Y2616" i="1"/>
  <c r="AB2616" i="1" s="1"/>
  <c r="AC2616" i="1" s="1"/>
  <c r="AP2614" i="1"/>
  <c r="AM2610" i="1"/>
  <c r="AN2610" i="1"/>
  <c r="AO2609" i="1"/>
  <c r="AK2607" i="1"/>
  <c r="AS2606" i="1"/>
  <c r="AM2606" i="1"/>
  <c r="AM2608" i="1"/>
  <c r="AN2606" i="1"/>
  <c r="AN2608" i="1"/>
  <c r="AO2604" i="1"/>
  <c r="AU2603" i="1"/>
  <c r="AA2603" i="1"/>
  <c r="AI2602" i="1"/>
  <c r="AQ2601" i="1"/>
  <c r="AJ2599" i="1"/>
  <c r="AQ2598" i="1"/>
  <c r="Y2594" i="1"/>
  <c r="AB2594" i="1" s="1"/>
  <c r="AC2594" i="1" s="1"/>
  <c r="AM2593" i="1"/>
  <c r="AM2595" i="1"/>
  <c r="AM2594" i="1"/>
  <c r="AN2594" i="1"/>
  <c r="AL2592" i="1"/>
  <c r="AS2591" i="1"/>
  <c r="AK2589" i="1"/>
  <c r="AR2588" i="1"/>
  <c r="AP2585" i="1"/>
  <c r="AH2583" i="1"/>
  <c r="AL2579" i="1"/>
  <c r="AS2578" i="1"/>
  <c r="AJ2576" i="1"/>
  <c r="AQ2575" i="1"/>
  <c r="AI2573" i="1"/>
  <c r="AP2572" i="1"/>
  <c r="AM2570" i="1"/>
  <c r="AN2570" i="1"/>
  <c r="AN2569" i="1"/>
  <c r="AT2568" i="1"/>
  <c r="AK2566" i="1"/>
  <c r="AR2565" i="1"/>
  <c r="AA2561" i="1"/>
  <c r="AB2561" i="1" s="1"/>
  <c r="AC2561" i="1" s="1"/>
  <c r="AL2559" i="1"/>
  <c r="AS2558" i="1"/>
  <c r="AL2554" i="1"/>
  <c r="AP2553" i="1"/>
  <c r="AT2552" i="1"/>
  <c r="AL2548" i="1"/>
  <c r="AQ2547" i="1"/>
  <c r="AU2544" i="1"/>
  <c r="AJ2544" i="1"/>
  <c r="AM2544" i="1"/>
  <c r="AN2544" i="1"/>
  <c r="AK2543" i="1"/>
  <c r="AQ2542" i="1"/>
  <c r="AU2541" i="1"/>
  <c r="AK2538" i="1"/>
  <c r="AP2537" i="1"/>
  <c r="AS2536" i="1"/>
  <c r="AL2533" i="1"/>
  <c r="AU2534" i="1"/>
  <c r="AL2535" i="1"/>
  <c r="AU2536" i="1"/>
  <c r="AL2537" i="1"/>
  <c r="AM2533" i="1"/>
  <c r="AM2535" i="1"/>
  <c r="AM2537" i="1"/>
  <c r="AN2533" i="1"/>
  <c r="AN2535" i="1"/>
  <c r="AN2537" i="1"/>
  <c r="AS2533" i="1"/>
  <c r="AJ2534" i="1"/>
  <c r="AS2535" i="1"/>
  <c r="AJ2536" i="1"/>
  <c r="AS2537" i="1"/>
  <c r="AM2534" i="1"/>
  <c r="AM2536" i="1"/>
  <c r="AN2534" i="1"/>
  <c r="AN2536" i="1"/>
  <c r="AK2532" i="1"/>
  <c r="AP2531" i="1"/>
  <c r="AS2530" i="1"/>
  <c r="AK2526" i="1"/>
  <c r="AP2525" i="1"/>
  <c r="AS2524" i="1"/>
  <c r="AK2520" i="1"/>
  <c r="AP2519" i="1"/>
  <c r="AS2518" i="1"/>
  <c r="AK2514" i="1"/>
  <c r="AP2513" i="1"/>
  <c r="AS2512" i="1"/>
  <c r="AI2508" i="1"/>
  <c r="AO2507" i="1"/>
  <c r="AR2506" i="1"/>
  <c r="AU2505" i="1"/>
  <c r="AL2497" i="1"/>
  <c r="AH2495" i="1"/>
  <c r="AL2490" i="1"/>
  <c r="AO2489" i="1"/>
  <c r="AO2488" i="1"/>
  <c r="AP2487" i="1"/>
  <c r="AL2486" i="1"/>
  <c r="AO2485" i="1"/>
  <c r="AI2484" i="1"/>
  <c r="AJ2483" i="1"/>
  <c r="AQ2473" i="1"/>
  <c r="AO2472" i="1"/>
  <c r="AJ2471" i="1"/>
  <c r="X2465" i="1"/>
  <c r="AC2465" i="1" s="1"/>
  <c r="AO2461" i="1"/>
  <c r="X2458" i="1"/>
  <c r="AC2458" i="1" s="1"/>
  <c r="AO2705" i="1"/>
  <c r="AM2700" i="1"/>
  <c r="AM2702" i="1"/>
  <c r="AO2698" i="1"/>
  <c r="AK2696" i="1"/>
  <c r="AS2695" i="1"/>
  <c r="AP2693" i="1"/>
  <c r="AM2691" i="1"/>
  <c r="AJ2689" i="1"/>
  <c r="AR2688" i="1"/>
  <c r="AO2686" i="1"/>
  <c r="AK2684" i="1"/>
  <c r="AS2683" i="1"/>
  <c r="AP2681" i="1"/>
  <c r="AM2679" i="1"/>
  <c r="AK2672" i="1"/>
  <c r="AS2671" i="1"/>
  <c r="AH2670" i="1"/>
  <c r="AP2669" i="1"/>
  <c r="AM2667" i="1"/>
  <c r="AU2666" i="1"/>
  <c r="AJ2665" i="1"/>
  <c r="AR2664" i="1"/>
  <c r="AO2662" i="1"/>
  <c r="AK2660" i="1"/>
  <c r="AP2657" i="1"/>
  <c r="AM2655" i="1"/>
  <c r="AU2654" i="1"/>
  <c r="AA2654" i="1"/>
  <c r="AJ2653" i="1"/>
  <c r="AR2652" i="1"/>
  <c r="AO2650" i="1"/>
  <c r="AK2648" i="1"/>
  <c r="AP2645" i="1"/>
  <c r="AM2643" i="1"/>
  <c r="AU2642" i="1"/>
  <c r="AA2642" i="1"/>
  <c r="AJ2641" i="1"/>
  <c r="AM2640" i="1"/>
  <c r="AO2638" i="1"/>
  <c r="AK2636" i="1"/>
  <c r="AH2634" i="1"/>
  <c r="AP2633" i="1"/>
  <c r="AM2628" i="1"/>
  <c r="AO2626" i="1"/>
  <c r="AK2624" i="1"/>
  <c r="AP2621" i="1"/>
  <c r="AM2619" i="1"/>
  <c r="AU2618" i="1"/>
  <c r="AA2618" i="1"/>
  <c r="AJ2617" i="1"/>
  <c r="AM2616" i="1"/>
  <c r="AO2614" i="1"/>
  <c r="AN2609" i="1"/>
  <c r="AA2608" i="1"/>
  <c r="AJ2607" i="1"/>
  <c r="AR2606" i="1"/>
  <c r="AL2604" i="1"/>
  <c r="AT2603" i="1"/>
  <c r="AH2602" i="1"/>
  <c r="AP2601" i="1"/>
  <c r="T2601" i="1"/>
  <c r="AA2600" i="1"/>
  <c r="AI2599" i="1"/>
  <c r="AM2597" i="1"/>
  <c r="AM2596" i="1"/>
  <c r="AM2598" i="1"/>
  <c r="AN2596" i="1"/>
  <c r="AN2598" i="1"/>
  <c r="AK2592" i="1"/>
  <c r="AR2591" i="1"/>
  <c r="AJ2589" i="1"/>
  <c r="AQ2588" i="1"/>
  <c r="AO2585" i="1"/>
  <c r="AK2579" i="1"/>
  <c r="AR2578" i="1"/>
  <c r="AI2576" i="1"/>
  <c r="AP2575" i="1"/>
  <c r="AH2573" i="1"/>
  <c r="AO2572" i="1"/>
  <c r="AL2569" i="1"/>
  <c r="AS2568" i="1"/>
  <c r="AJ2566" i="1"/>
  <c r="AQ2565" i="1"/>
  <c r="AA2564" i="1"/>
  <c r="AE2560" i="1"/>
  <c r="AK2559" i="1"/>
  <c r="AR2558" i="1"/>
  <c r="AL2555" i="1"/>
  <c r="AM2555" i="1"/>
  <c r="AS2555" i="1"/>
  <c r="AK2554" i="1"/>
  <c r="AO2553" i="1"/>
  <c r="AS2552" i="1"/>
  <c r="Y2551" i="1"/>
  <c r="AL2549" i="1"/>
  <c r="AU2550" i="1"/>
  <c r="AL2551" i="1"/>
  <c r="AU2552" i="1"/>
  <c r="AL2553" i="1"/>
  <c r="AU2554" i="1"/>
  <c r="AM2549" i="1"/>
  <c r="AM2551" i="1"/>
  <c r="AM2553" i="1"/>
  <c r="AS2549" i="1"/>
  <c r="AJ2550" i="1"/>
  <c r="AS2551" i="1"/>
  <c r="AJ2552" i="1"/>
  <c r="AS2553" i="1"/>
  <c r="AJ2554" i="1"/>
  <c r="AM2550" i="1"/>
  <c r="AM2552" i="1"/>
  <c r="AM2554" i="1"/>
  <c r="AN2550" i="1"/>
  <c r="AN2552" i="1"/>
  <c r="AN2554" i="1"/>
  <c r="AK2548" i="1"/>
  <c r="AP2547" i="1"/>
  <c r="AT2546" i="1"/>
  <c r="AJ2543" i="1"/>
  <c r="AP2542" i="1"/>
  <c r="AT2541" i="1"/>
  <c r="AI2538" i="1"/>
  <c r="AO2537" i="1"/>
  <c r="AR2536" i="1"/>
  <c r="X2535" i="1"/>
  <c r="AC2535" i="1" s="1"/>
  <c r="AI2532" i="1"/>
  <c r="AO2531" i="1"/>
  <c r="AR2530" i="1"/>
  <c r="AI2526" i="1"/>
  <c r="AO2525" i="1"/>
  <c r="AR2524" i="1"/>
  <c r="AI2520" i="1"/>
  <c r="AO2519" i="1"/>
  <c r="AR2518" i="1"/>
  <c r="AI2514" i="1"/>
  <c r="AO2513" i="1"/>
  <c r="AR2512" i="1"/>
  <c r="X2511" i="1"/>
  <c r="AC2511" i="1" s="1"/>
  <c r="AH2508" i="1"/>
  <c r="AK2507" i="1"/>
  <c r="AQ2506" i="1"/>
  <c r="AT2505" i="1"/>
  <c r="X2504" i="1"/>
  <c r="AC2504" i="1" s="1"/>
  <c r="AU2494" i="1"/>
  <c r="AL2495" i="1"/>
  <c r="AU2496" i="1"/>
  <c r="AM2495" i="1"/>
  <c r="AN2495" i="1"/>
  <c r="AJ2494" i="1"/>
  <c r="AS2495" i="1"/>
  <c r="AJ2496" i="1"/>
  <c r="AK2494" i="1"/>
  <c r="AT2495" i="1"/>
  <c r="AK2496" i="1"/>
  <c r="AM2494" i="1"/>
  <c r="AM2496" i="1"/>
  <c r="AN2494" i="1"/>
  <c r="AN2496" i="1"/>
  <c r="AP2494" i="1"/>
  <c r="AP2496" i="1"/>
  <c r="AT2494" i="1"/>
  <c r="AK2495" i="1"/>
  <c r="AT2496" i="1"/>
  <c r="AI2490" i="1"/>
  <c r="AJ2489" i="1"/>
  <c r="AL2488" i="1"/>
  <c r="AO2487" i="1"/>
  <c r="AI2486" i="1"/>
  <c r="AJ2485" i="1"/>
  <c r="AH2484" i="1"/>
  <c r="AH2483" i="1"/>
  <c r="X2478" i="1"/>
  <c r="AC2478" i="1" s="1"/>
  <c r="AS2474" i="1"/>
  <c r="AP2473" i="1"/>
  <c r="AL2472" i="1"/>
  <c r="AH2471" i="1"/>
  <c r="AS2462" i="1"/>
  <c r="AJ2461" i="1"/>
  <c r="T2365" i="1"/>
  <c r="AN2705" i="1"/>
  <c r="AL2703" i="1"/>
  <c r="AT2702" i="1"/>
  <c r="AI2701" i="1"/>
  <c r="AQ2700" i="1"/>
  <c r="AE2699" i="1"/>
  <c r="AN2698" i="1"/>
  <c r="AU2697" i="1"/>
  <c r="AJ2696" i="1"/>
  <c r="AR2695" i="1"/>
  <c r="AO2693" i="1"/>
  <c r="AL2691" i="1"/>
  <c r="AI2689" i="1"/>
  <c r="AQ2688" i="1"/>
  <c r="AN2686" i="1"/>
  <c r="AJ2684" i="1"/>
  <c r="AR2683" i="1"/>
  <c r="AO2681" i="1"/>
  <c r="AL2679" i="1"/>
  <c r="AA2673" i="1"/>
  <c r="AJ2672" i="1"/>
  <c r="AR2671" i="1"/>
  <c r="AM2670" i="1"/>
  <c r="AM2672" i="1"/>
  <c r="AO2669" i="1"/>
  <c r="AL2667" i="1"/>
  <c r="AT2666" i="1"/>
  <c r="AI2665" i="1"/>
  <c r="AQ2664" i="1"/>
  <c r="AN2662" i="1"/>
  <c r="AU2661" i="1"/>
  <c r="AO2657" i="1"/>
  <c r="AL2655" i="1"/>
  <c r="AT2654" i="1"/>
  <c r="AQ2652" i="1"/>
  <c r="AN2650" i="1"/>
  <c r="AU2649" i="1"/>
  <c r="AO2645" i="1"/>
  <c r="AL2643" i="1"/>
  <c r="AT2642" i="1"/>
  <c r="AQ2640" i="1"/>
  <c r="AN2638" i="1"/>
  <c r="AU2637" i="1"/>
  <c r="AO2633" i="1"/>
  <c r="AI2629" i="1"/>
  <c r="AQ2628" i="1"/>
  <c r="AE2627" i="1"/>
  <c r="AN2626" i="1"/>
  <c r="AU2625" i="1"/>
  <c r="AJ2624" i="1"/>
  <c r="AO2621" i="1"/>
  <c r="AL2619" i="1"/>
  <c r="AT2618" i="1"/>
  <c r="AQ2616" i="1"/>
  <c r="AN2614" i="1"/>
  <c r="AM2609" i="1"/>
  <c r="AU2608" i="1"/>
  <c r="AI2607" i="1"/>
  <c r="AQ2606" i="1"/>
  <c r="T2606" i="1"/>
  <c r="AS2603" i="1"/>
  <c r="AO2601" i="1"/>
  <c r="AO2598" i="1"/>
  <c r="AT2597" i="1"/>
  <c r="Y2597" i="1"/>
  <c r="AB2597" i="1" s="1"/>
  <c r="AC2597" i="1" s="1"/>
  <c r="AE2596" i="1"/>
  <c r="AL2595" i="1"/>
  <c r="AS2594" i="1"/>
  <c r="AJ2592" i="1"/>
  <c r="AQ2591" i="1"/>
  <c r="AP2588" i="1"/>
  <c r="AU2587" i="1"/>
  <c r="AM2586" i="1"/>
  <c r="AN2586" i="1"/>
  <c r="AN2585" i="1"/>
  <c r="AJ2579" i="1"/>
  <c r="AQ2578" i="1"/>
  <c r="AH2576" i="1"/>
  <c r="AO2575" i="1"/>
  <c r="AU2574" i="1"/>
  <c r="Y2574" i="1"/>
  <c r="AB2574" i="1" s="1"/>
  <c r="AC2574" i="1" s="1"/>
  <c r="AL2572" i="1"/>
  <c r="AK2569" i="1"/>
  <c r="AR2568" i="1"/>
  <c r="AI2566" i="1"/>
  <c r="AP2565" i="1"/>
  <c r="AJ2559" i="1"/>
  <c r="AQ2558" i="1"/>
  <c r="AU2557" i="1"/>
  <c r="AI2554" i="1"/>
  <c r="AN2553" i="1"/>
  <c r="AR2552" i="1"/>
  <c r="AU2551" i="1"/>
  <c r="AO2547" i="1"/>
  <c r="AS2546" i="1"/>
  <c r="AI2543" i="1"/>
  <c r="AO2542" i="1"/>
  <c r="AR2541" i="1"/>
  <c r="AK2537" i="1"/>
  <c r="AQ2536" i="1"/>
  <c r="AU2535" i="1"/>
  <c r="AH2532" i="1"/>
  <c r="AK2531" i="1"/>
  <c r="AQ2530" i="1"/>
  <c r="AU2529" i="1"/>
  <c r="AH2526" i="1"/>
  <c r="AK2525" i="1"/>
  <c r="AQ2524" i="1"/>
  <c r="AU2523" i="1"/>
  <c r="AH2520" i="1"/>
  <c r="AK2519" i="1"/>
  <c r="AQ2518" i="1"/>
  <c r="AU2517" i="1"/>
  <c r="AH2514" i="1"/>
  <c r="AK2513" i="1"/>
  <c r="AQ2512" i="1"/>
  <c r="AU2511" i="1"/>
  <c r="AJ2507" i="1"/>
  <c r="AO2506" i="1"/>
  <c r="AT2491" i="1"/>
  <c r="AK2492" i="1"/>
  <c r="AT2493" i="1"/>
  <c r="AP2492" i="1"/>
  <c r="AK2491" i="1"/>
  <c r="AT2492" i="1"/>
  <c r="AK2493" i="1"/>
  <c r="AH2491" i="1"/>
  <c r="AI2489" i="1"/>
  <c r="AI2488" i="1"/>
  <c r="AH2486" i="1"/>
  <c r="AT2485" i="1"/>
  <c r="AK2486" i="1"/>
  <c r="AP2484" i="1"/>
  <c r="AP2486" i="1"/>
  <c r="AI2483" i="1"/>
  <c r="AR2484" i="1"/>
  <c r="AI2485" i="1"/>
  <c r="AR2486" i="1"/>
  <c r="AK2483" i="1"/>
  <c r="AT2484" i="1"/>
  <c r="AK2485" i="1"/>
  <c r="AT2486" i="1"/>
  <c r="AL2483" i="1"/>
  <c r="AU2475" i="1"/>
  <c r="AQ2474" i="1"/>
  <c r="AH2472" i="1"/>
  <c r="AU2463" i="1"/>
  <c r="AQ2462" i="1"/>
  <c r="AH2461" i="1"/>
  <c r="T2374" i="1"/>
  <c r="T2345" i="1"/>
  <c r="T2346" i="1"/>
  <c r="AT2649" i="1"/>
  <c r="AI2648" i="1"/>
  <c r="AL2638" i="1"/>
  <c r="AT2637" i="1"/>
  <c r="AI2636" i="1"/>
  <c r="AL2626" i="1"/>
  <c r="AT2625" i="1"/>
  <c r="AM2599" i="1"/>
  <c r="AM2600" i="1"/>
  <c r="AM2602" i="1"/>
  <c r="AN2600" i="1"/>
  <c r="AN2602" i="1"/>
  <c r="AI2592" i="1"/>
  <c r="AP2591" i="1"/>
  <c r="AH2589" i="1"/>
  <c r="AE2573" i="1"/>
  <c r="AJ2569" i="1"/>
  <c r="AQ2568" i="1"/>
  <c r="AH2566" i="1"/>
  <c r="AO2565" i="1"/>
  <c r="AU2564" i="1"/>
  <c r="AH2554" i="1"/>
  <c r="AK2553" i="1"/>
  <c r="AQ2552" i="1"/>
  <c r="AT2551" i="1"/>
  <c r="Y2550" i="1"/>
  <c r="AR2546" i="1"/>
  <c r="AU2538" i="1"/>
  <c r="AL2539" i="1"/>
  <c r="AU2540" i="1"/>
  <c r="AM2539" i="1"/>
  <c r="AJ2538" i="1"/>
  <c r="AS2539" i="1"/>
  <c r="AJ2540" i="1"/>
  <c r="AM2538" i="1"/>
  <c r="AM2540" i="1"/>
  <c r="AN2538" i="1"/>
  <c r="AN2540" i="1"/>
  <c r="AT2535" i="1"/>
  <c r="AT2529" i="1"/>
  <c r="AJ2525" i="1"/>
  <c r="AP2524" i="1"/>
  <c r="AT2523" i="1"/>
  <c r="AJ2519" i="1"/>
  <c r="AP2518" i="1"/>
  <c r="AT2517" i="1"/>
  <c r="AJ2513" i="1"/>
  <c r="AP2512" i="1"/>
  <c r="AT2511" i="1"/>
  <c r="AI2507" i="1"/>
  <c r="AL2506" i="1"/>
  <c r="AQ2505" i="1"/>
  <c r="AT2504" i="1"/>
  <c r="AU2490" i="1"/>
  <c r="AJ2490" i="1"/>
  <c r="AK2490" i="1"/>
  <c r="AM2490" i="1"/>
  <c r="AN2490" i="1"/>
  <c r="AP2490" i="1"/>
  <c r="AT2490" i="1"/>
  <c r="X2467" i="1"/>
  <c r="AC2467" i="1" s="1"/>
  <c r="AL2705" i="1"/>
  <c r="AU2704" i="1"/>
  <c r="Y2673" i="1"/>
  <c r="AM2654" i="1"/>
  <c r="AM2656" i="1"/>
  <c r="AS2649" i="1"/>
  <c r="AH2648" i="1"/>
  <c r="AM2642" i="1"/>
  <c r="AK2638" i="1"/>
  <c r="AS2637" i="1"/>
  <c r="AH2636" i="1"/>
  <c r="AK2626" i="1"/>
  <c r="AS2625" i="1"/>
  <c r="AM2618" i="1"/>
  <c r="AM2620" i="1"/>
  <c r="AK2609" i="1"/>
  <c r="AS2608" i="1"/>
  <c r="AO2606" i="1"/>
  <c r="AU2605" i="1"/>
  <c r="AA2605" i="1"/>
  <c r="AB2605" i="1" s="1"/>
  <c r="AC2605" i="1" s="1"/>
  <c r="AQ2603" i="1"/>
  <c r="AM2601" i="1"/>
  <c r="AT2600" i="1"/>
  <c r="AH2592" i="1"/>
  <c r="AO2591" i="1"/>
  <c r="AU2590" i="1"/>
  <c r="AM2589" i="1"/>
  <c r="AM2591" i="1"/>
  <c r="AM2590" i="1"/>
  <c r="AM2592" i="1"/>
  <c r="AN2590" i="1"/>
  <c r="AN2592" i="1"/>
  <c r="AL2588" i="1"/>
  <c r="AS2587" i="1"/>
  <c r="AK2585" i="1"/>
  <c r="AH2579" i="1"/>
  <c r="AO2578" i="1"/>
  <c r="Y2577" i="1"/>
  <c r="AE2576" i="1"/>
  <c r="AI2569" i="1"/>
  <c r="AP2568" i="1"/>
  <c r="AU2567" i="1"/>
  <c r="AN2565" i="1"/>
  <c r="AT2564" i="1"/>
  <c r="AE2563" i="1"/>
  <c r="AJ2553" i="1"/>
  <c r="AP2552" i="1"/>
  <c r="AR2551" i="1"/>
  <c r="AU2548" i="1"/>
  <c r="AJ2548" i="1"/>
  <c r="AM2548" i="1"/>
  <c r="AN2548" i="1"/>
  <c r="AQ2546" i="1"/>
  <c r="AU2545" i="1"/>
  <c r="AP2541" i="1"/>
  <c r="AT2540" i="1"/>
  <c r="AI2537" i="1"/>
  <c r="AO2536" i="1"/>
  <c r="AR2535" i="1"/>
  <c r="AI2531" i="1"/>
  <c r="AO2530" i="1"/>
  <c r="AR2529" i="1"/>
  <c r="AI2525" i="1"/>
  <c r="AO2524" i="1"/>
  <c r="AR2523" i="1"/>
  <c r="AI2519" i="1"/>
  <c r="AO2518" i="1"/>
  <c r="AR2517" i="1"/>
  <c r="AI2513" i="1"/>
  <c r="AO2512" i="1"/>
  <c r="AR2511" i="1"/>
  <c r="X2510" i="1"/>
  <c r="AC2510" i="1" s="1"/>
  <c r="AH2507" i="1"/>
  <c r="AK2506" i="1"/>
  <c r="AP2505" i="1"/>
  <c r="AS2504" i="1"/>
  <c r="AK2488" i="1"/>
  <c r="AT2489" i="1"/>
  <c r="AP2488" i="1"/>
  <c r="AI2487" i="1"/>
  <c r="AK2487" i="1"/>
  <c r="AT2488" i="1"/>
  <c r="AK2489" i="1"/>
  <c r="AL2487" i="1"/>
  <c r="X2468" i="1"/>
  <c r="AC2468" i="1" s="1"/>
  <c r="X2459" i="1"/>
  <c r="AC2459" i="1" s="1"/>
  <c r="X2461" i="1"/>
  <c r="AC2461" i="1" s="1"/>
  <c r="AE2332" i="1"/>
  <c r="AE2330" i="1"/>
  <c r="AE2331" i="1"/>
  <c r="AK2705" i="1"/>
  <c r="AT2704" i="1"/>
  <c r="AE2701" i="1"/>
  <c r="AO2695" i="1"/>
  <c r="AO2683" i="1"/>
  <c r="AO2671" i="1"/>
  <c r="AE2665" i="1"/>
  <c r="AM2660" i="1"/>
  <c r="AT2656" i="1"/>
  <c r="AI2655" i="1"/>
  <c r="AQ2654" i="1"/>
  <c r="AE2653" i="1"/>
  <c r="AR2649" i="1"/>
  <c r="AM2648" i="1"/>
  <c r="AQ2642" i="1"/>
  <c r="AJ2638" i="1"/>
  <c r="AR2637" i="1"/>
  <c r="AM2636" i="1"/>
  <c r="AM2638" i="1"/>
  <c r="AA2627" i="1"/>
  <c r="AJ2626" i="1"/>
  <c r="AR2625" i="1"/>
  <c r="AE2617" i="1"/>
  <c r="AT2605" i="1"/>
  <c r="AP2603" i="1"/>
  <c r="AL2601" i="1"/>
  <c r="AS2600" i="1"/>
  <c r="AN2591" i="1"/>
  <c r="AT2590" i="1"/>
  <c r="AK2588" i="1"/>
  <c r="AR2587" i="1"/>
  <c r="AL2578" i="1"/>
  <c r="AH2569" i="1"/>
  <c r="AO2568" i="1"/>
  <c r="AT2567" i="1"/>
  <c r="AL2565" i="1"/>
  <c r="AS2564" i="1"/>
  <c r="AL2558" i="1"/>
  <c r="AI2553" i="1"/>
  <c r="AO2552" i="1"/>
  <c r="AQ2551" i="1"/>
  <c r="AJ2547" i="1"/>
  <c r="AP2546" i="1"/>
  <c r="AT2545" i="1"/>
  <c r="AI2542" i="1"/>
  <c r="AO2541" i="1"/>
  <c r="AS2540" i="1"/>
  <c r="T2540" i="1"/>
  <c r="AH2537" i="1"/>
  <c r="AL2536" i="1"/>
  <c r="AQ2535" i="1"/>
  <c r="AT2534" i="1"/>
  <c r="AH2531" i="1"/>
  <c r="AL2530" i="1"/>
  <c r="AQ2529" i="1"/>
  <c r="AT2528" i="1"/>
  <c r="AH2525" i="1"/>
  <c r="AL2524" i="1"/>
  <c r="AQ2523" i="1"/>
  <c r="AT2522" i="1"/>
  <c r="AH2519" i="1"/>
  <c r="AL2518" i="1"/>
  <c r="AQ2517" i="1"/>
  <c r="AT2516" i="1"/>
  <c r="AH2513" i="1"/>
  <c r="AL2512" i="1"/>
  <c r="AQ2511" i="1"/>
  <c r="AT2510" i="1"/>
  <c r="AI2506" i="1"/>
  <c r="AO2505" i="1"/>
  <c r="AR2504" i="1"/>
  <c r="AU2503" i="1"/>
  <c r="X2501" i="1"/>
  <c r="AC2501" i="1" s="1"/>
  <c r="X2500" i="1"/>
  <c r="AC2500" i="1" s="1"/>
  <c r="AH2474" i="1"/>
  <c r="AL2473" i="1"/>
  <c r="AJ2705" i="1"/>
  <c r="AS2704" i="1"/>
  <c r="AI2698" i="1"/>
  <c r="AQ2697" i="1"/>
  <c r="AN2695" i="1"/>
  <c r="AK2693" i="1"/>
  <c r="AL2688" i="1"/>
  <c r="AT2687" i="1"/>
  <c r="AI2686" i="1"/>
  <c r="AN2683" i="1"/>
  <c r="AK2681" i="1"/>
  <c r="AN2671" i="1"/>
  <c r="AK2669" i="1"/>
  <c r="AS2668" i="1"/>
  <c r="AH2667" i="1"/>
  <c r="AP2666" i="1"/>
  <c r="AL2664" i="1"/>
  <c r="AT2663" i="1"/>
  <c r="AI2662" i="1"/>
  <c r="AQ2661" i="1"/>
  <c r="AK2657" i="1"/>
  <c r="AS2656" i="1"/>
  <c r="AH2655" i="1"/>
  <c r="AP2654" i="1"/>
  <c r="AL2652" i="1"/>
  <c r="AT2651" i="1"/>
  <c r="AI2650" i="1"/>
  <c r="AQ2649" i="1"/>
  <c r="AK2645" i="1"/>
  <c r="AS2644" i="1"/>
  <c r="AP2642" i="1"/>
  <c r="AI2638" i="1"/>
  <c r="AQ2637" i="1"/>
  <c r="AK2633" i="1"/>
  <c r="AI2626" i="1"/>
  <c r="AQ2625" i="1"/>
  <c r="AK2621" i="1"/>
  <c r="AS2620" i="1"/>
  <c r="AH2619" i="1"/>
  <c r="AP2618" i="1"/>
  <c r="AI2614" i="1"/>
  <c r="AI2609" i="1"/>
  <c r="AQ2608" i="1"/>
  <c r="T2608" i="1"/>
  <c r="AK2606" i="1"/>
  <c r="AS2605" i="1"/>
  <c r="AM2604" i="1"/>
  <c r="AN2604" i="1"/>
  <c r="AO2603" i="1"/>
  <c r="AK2601" i="1"/>
  <c r="AR2600" i="1"/>
  <c r="AL2591" i="1"/>
  <c r="AS2590" i="1"/>
  <c r="AJ2588" i="1"/>
  <c r="AQ2587" i="1"/>
  <c r="AI2585" i="1"/>
  <c r="AK2578" i="1"/>
  <c r="AR2577" i="1"/>
  <c r="AJ2575" i="1"/>
  <c r="AQ2574" i="1"/>
  <c r="AL2568" i="1"/>
  <c r="AS2567" i="1"/>
  <c r="AK2565" i="1"/>
  <c r="AR2564" i="1"/>
  <c r="AK2558" i="1"/>
  <c r="AT2556" i="1"/>
  <c r="AH2553" i="1"/>
  <c r="AL2552" i="1"/>
  <c r="AP2551" i="1"/>
  <c r="AT2550" i="1"/>
  <c r="AI2547" i="1"/>
  <c r="AO2546" i="1"/>
  <c r="AR2545" i="1"/>
  <c r="AH2542" i="1"/>
  <c r="AN2541" i="1"/>
  <c r="AR2540" i="1"/>
  <c r="AK2536" i="1"/>
  <c r="AP2535" i="1"/>
  <c r="AS2534" i="1"/>
  <c r="AK2530" i="1"/>
  <c r="AP2529" i="1"/>
  <c r="AS2528" i="1"/>
  <c r="AK2524" i="1"/>
  <c r="AP2523" i="1"/>
  <c r="AS2522" i="1"/>
  <c r="AK2518" i="1"/>
  <c r="AP2517" i="1"/>
  <c r="AS2516" i="1"/>
  <c r="AK2512" i="1"/>
  <c r="AP2511" i="1"/>
  <c r="AS2510" i="1"/>
  <c r="AH2506" i="1"/>
  <c r="AK2505" i="1"/>
  <c r="AQ2504" i="1"/>
  <c r="AR2503" i="1"/>
  <c r="X2499" i="1"/>
  <c r="AC2499" i="1" s="1"/>
  <c r="X2498" i="1"/>
  <c r="AC2498" i="1" s="1"/>
  <c r="X2481" i="1"/>
  <c r="AC2481" i="1" s="1"/>
  <c r="AO2476" i="1"/>
  <c r="AI2474" i="1"/>
  <c r="AR2475" i="1"/>
  <c r="AI2476" i="1"/>
  <c r="AP2474" i="1"/>
  <c r="AP2476" i="1"/>
  <c r="AI2473" i="1"/>
  <c r="AR2474" i="1"/>
  <c r="AI2475" i="1"/>
  <c r="AR2476" i="1"/>
  <c r="AT2474" i="1"/>
  <c r="AK2475" i="1"/>
  <c r="AT2476" i="1"/>
  <c r="X2469" i="1"/>
  <c r="AC2469" i="1" s="1"/>
  <c r="AQ2465" i="1"/>
  <c r="AO2464" i="1"/>
  <c r="AJ2463" i="1"/>
  <c r="X2460" i="1"/>
  <c r="AC2460" i="1" s="1"/>
  <c r="AI2705" i="1"/>
  <c r="AR2704" i="1"/>
  <c r="AH2698" i="1"/>
  <c r="AP2697" i="1"/>
  <c r="AM2695" i="1"/>
  <c r="AK2688" i="1"/>
  <c r="AS2687" i="1"/>
  <c r="AM2683" i="1"/>
  <c r="AM2671" i="1"/>
  <c r="AU2670" i="1"/>
  <c r="AJ2669" i="1"/>
  <c r="AO2666" i="1"/>
  <c r="AK2664" i="1"/>
  <c r="AS2663" i="1"/>
  <c r="Y2663" i="1"/>
  <c r="AP2661" i="1"/>
  <c r="AJ2657" i="1"/>
  <c r="AR2656" i="1"/>
  <c r="AO2654" i="1"/>
  <c r="AK2652" i="1"/>
  <c r="AS2651" i="1"/>
  <c r="AP2649" i="1"/>
  <c r="AJ2645" i="1"/>
  <c r="AR2644" i="1"/>
  <c r="AM2644" i="1"/>
  <c r="AO2642" i="1"/>
  <c r="AH2638" i="1"/>
  <c r="AP2637" i="1"/>
  <c r="AU2634" i="1"/>
  <c r="AJ2633" i="1"/>
  <c r="Y2627" i="1"/>
  <c r="AB2627" i="1" s="1"/>
  <c r="AC2627" i="1" s="1"/>
  <c r="AH2626" i="1"/>
  <c r="AP2625" i="1"/>
  <c r="AJ2621" i="1"/>
  <c r="AR2620" i="1"/>
  <c r="AO2618" i="1"/>
  <c r="AH2614" i="1"/>
  <c r="AH2609" i="1"/>
  <c r="AP2608" i="1"/>
  <c r="AJ2606" i="1"/>
  <c r="AR2605" i="1"/>
  <c r="AN2603" i="1"/>
  <c r="AA2602" i="1"/>
  <c r="AJ2601" i="1"/>
  <c r="AQ2600" i="1"/>
  <c r="AK2591" i="1"/>
  <c r="AR2590" i="1"/>
  <c r="AI2588" i="1"/>
  <c r="AP2587" i="1"/>
  <c r="AH2585" i="1"/>
  <c r="AJ2578" i="1"/>
  <c r="AM2573" i="1"/>
  <c r="AM2575" i="1"/>
  <c r="AM2577" i="1"/>
  <c r="AM2572" i="1"/>
  <c r="AM2574" i="1"/>
  <c r="AM2576" i="1"/>
  <c r="AN2572" i="1"/>
  <c r="AN2574" i="1"/>
  <c r="AN2576" i="1"/>
  <c r="AK2568" i="1"/>
  <c r="AR2567" i="1"/>
  <c r="AJ2565" i="1"/>
  <c r="AQ2564" i="1"/>
  <c r="AU2560" i="1"/>
  <c r="AS2556" i="1"/>
  <c r="AK2552" i="1"/>
  <c r="AO2551" i="1"/>
  <c r="AS2550" i="1"/>
  <c r="AH2547" i="1"/>
  <c r="AL2546" i="1"/>
  <c r="AQ2545" i="1"/>
  <c r="AK2541" i="1"/>
  <c r="AQ2540" i="1"/>
  <c r="AU2539" i="1"/>
  <c r="AI2536" i="1"/>
  <c r="AO2535" i="1"/>
  <c r="AR2534" i="1"/>
  <c r="AI2530" i="1"/>
  <c r="AO2529" i="1"/>
  <c r="AR2528" i="1"/>
  <c r="AO2523" i="1"/>
  <c r="AR2522" i="1"/>
  <c r="AO2517" i="1"/>
  <c r="AR2516" i="1"/>
  <c r="AO2511" i="1"/>
  <c r="AR2510" i="1"/>
  <c r="X2509" i="1"/>
  <c r="AC2509" i="1" s="1"/>
  <c r="AP2506" i="1"/>
  <c r="AP2508" i="1"/>
  <c r="AJ2505" i="1"/>
  <c r="AO2504" i="1"/>
  <c r="AQ2503" i="1"/>
  <c r="AT2502" i="1"/>
  <c r="AL2476" i="1"/>
  <c r="AH2475" i="1"/>
  <c r="AS2466" i="1"/>
  <c r="AP2465" i="1"/>
  <c r="AL2464" i="1"/>
  <c r="AL2397" i="1"/>
  <c r="AU2398" i="1"/>
  <c r="AL2399" i="1"/>
  <c r="AU2400" i="1"/>
  <c r="AM2398" i="1"/>
  <c r="AM2400" i="1"/>
  <c r="AP2398" i="1"/>
  <c r="AP2400" i="1"/>
  <c r="AQ2397" i="1"/>
  <c r="AI2398" i="1"/>
  <c r="AQ2400" i="1"/>
  <c r="AJ2401" i="1"/>
  <c r="AR2397" i="1"/>
  <c r="AJ2398" i="1"/>
  <c r="AR2400" i="1"/>
  <c r="AK2401" i="1"/>
  <c r="AS2397" i="1"/>
  <c r="AK2398" i="1"/>
  <c r="AS2400" i="1"/>
  <c r="AL2401" i="1"/>
  <c r="AT2397" i="1"/>
  <c r="AL2398" i="1"/>
  <c r="AT2400" i="1"/>
  <c r="AM2401" i="1"/>
  <c r="AU2397" i="1"/>
  <c r="AN2398" i="1"/>
  <c r="AH2399" i="1"/>
  <c r="AN2401" i="1"/>
  <c r="AO2398" i="1"/>
  <c r="AI2399" i="1"/>
  <c r="AO2401" i="1"/>
  <c r="AQ2398" i="1"/>
  <c r="AJ2399" i="1"/>
  <c r="AP2401" i="1"/>
  <c r="AR2398" i="1"/>
  <c r="AK2399" i="1"/>
  <c r="AQ2401" i="1"/>
  <c r="AS2398" i="1"/>
  <c r="AM2399" i="1"/>
  <c r="AR2401" i="1"/>
  <c r="AT2398" i="1"/>
  <c r="AN2399" i="1"/>
  <c r="AS2401" i="1"/>
  <c r="AH2397" i="1"/>
  <c r="AO2399" i="1"/>
  <c r="AT2401" i="1"/>
  <c r="AI2397" i="1"/>
  <c r="AP2399" i="1"/>
  <c r="AH2400" i="1"/>
  <c r="AU2401" i="1"/>
  <c r="AK2397" i="1"/>
  <c r="AR2399" i="1"/>
  <c r="AJ2400" i="1"/>
  <c r="AM2397" i="1"/>
  <c r="AS2399" i="1"/>
  <c r="AK2400" i="1"/>
  <c r="AN2397" i="1"/>
  <c r="AT2399" i="1"/>
  <c r="AL2400" i="1"/>
  <c r="AP2397" i="1"/>
  <c r="AH2398" i="1"/>
  <c r="AO2400" i="1"/>
  <c r="AI2401" i="1"/>
  <c r="T2375" i="1"/>
  <c r="T2372" i="1"/>
  <c r="T2358" i="1"/>
  <c r="AH2705" i="1"/>
  <c r="AQ2704" i="1"/>
  <c r="AL2695" i="1"/>
  <c r="AU2689" i="1"/>
  <c r="AM2686" i="1"/>
  <c r="AM2688" i="1"/>
  <c r="AL2683" i="1"/>
  <c r="AL2671" i="1"/>
  <c r="AT2670" i="1"/>
  <c r="AM2662" i="1"/>
  <c r="AM2664" i="1"/>
  <c r="AM2666" i="1"/>
  <c r="AO2661" i="1"/>
  <c r="AQ2656" i="1"/>
  <c r="AN2654" i="1"/>
  <c r="AU2653" i="1"/>
  <c r="AM2650" i="1"/>
  <c r="AM2652" i="1"/>
  <c r="AO2649" i="1"/>
  <c r="AI2645" i="1"/>
  <c r="AQ2644" i="1"/>
  <c r="AN2642" i="1"/>
  <c r="AU2641" i="1"/>
  <c r="AO2637" i="1"/>
  <c r="AI2633" i="1"/>
  <c r="AO2625" i="1"/>
  <c r="AI2621" i="1"/>
  <c r="AQ2620" i="1"/>
  <c r="AN2618" i="1"/>
  <c r="AU2617" i="1"/>
  <c r="AU2607" i="1"/>
  <c r="AI2606" i="1"/>
  <c r="AQ2605" i="1"/>
  <c r="AM2603" i="1"/>
  <c r="AU2602" i="1"/>
  <c r="AI2601" i="1"/>
  <c r="AP2600" i="1"/>
  <c r="AU2599" i="1"/>
  <c r="AJ2591" i="1"/>
  <c r="AQ2590" i="1"/>
  <c r="AA2589" i="1"/>
  <c r="AH2588" i="1"/>
  <c r="AO2587" i="1"/>
  <c r="AI2578" i="1"/>
  <c r="Y2573" i="1"/>
  <c r="AB2573" i="1" s="1"/>
  <c r="AC2573" i="1" s="1"/>
  <c r="AE2572" i="1"/>
  <c r="AJ2568" i="1"/>
  <c r="AQ2567" i="1"/>
  <c r="AA2566" i="1"/>
  <c r="AI2565" i="1"/>
  <c r="AP2564" i="1"/>
  <c r="AR2556" i="1"/>
  <c r="AI2552" i="1"/>
  <c r="AN2551" i="1"/>
  <c r="AR2550" i="1"/>
  <c r="AU2549" i="1"/>
  <c r="AK2546" i="1"/>
  <c r="AP2545" i="1"/>
  <c r="AJ2541" i="1"/>
  <c r="AP2540" i="1"/>
  <c r="AT2539" i="1"/>
  <c r="AH2536" i="1"/>
  <c r="AK2535" i="1"/>
  <c r="AQ2534" i="1"/>
  <c r="AU2533" i="1"/>
  <c r="AH2530" i="1"/>
  <c r="AK2529" i="1"/>
  <c r="AQ2528" i="1"/>
  <c r="AU2527" i="1"/>
  <c r="AH2524" i="1"/>
  <c r="AK2523" i="1"/>
  <c r="AQ2522" i="1"/>
  <c r="AU2521" i="1"/>
  <c r="AH2518" i="1"/>
  <c r="AK2517" i="1"/>
  <c r="AQ2516" i="1"/>
  <c r="AU2515" i="1"/>
  <c r="AH2512" i="1"/>
  <c r="AK2511" i="1"/>
  <c r="AQ2510" i="1"/>
  <c r="AU2509" i="1"/>
  <c r="AI2505" i="1"/>
  <c r="AL2504" i="1"/>
  <c r="AP2503" i="1"/>
  <c r="AS2502" i="1"/>
  <c r="AU2501" i="1"/>
  <c r="AL2463" i="1"/>
  <c r="AP2704" i="1"/>
  <c r="AP2656" i="1"/>
  <c r="AL2654" i="1"/>
  <c r="AT2653" i="1"/>
  <c r="AL2642" i="1"/>
  <c r="AT2641" i="1"/>
  <c r="AN2625" i="1"/>
  <c r="AT2617" i="1"/>
  <c r="AT2607" i="1"/>
  <c r="AH2606" i="1"/>
  <c r="AP2605" i="1"/>
  <c r="AL2603" i="1"/>
  <c r="AT2602" i="1"/>
  <c r="AH2601" i="1"/>
  <c r="AO2600" i="1"/>
  <c r="AT2599" i="1"/>
  <c r="AI2591" i="1"/>
  <c r="AP2590" i="1"/>
  <c r="AU2589" i="1"/>
  <c r="AN2587" i="1"/>
  <c r="AI2568" i="1"/>
  <c r="AP2567" i="1"/>
  <c r="AH2565" i="1"/>
  <c r="AO2564" i="1"/>
  <c r="AM2559" i="1"/>
  <c r="AJ2558" i="1"/>
  <c r="AS2559" i="1"/>
  <c r="AJ2560" i="1"/>
  <c r="AM2558" i="1"/>
  <c r="AM2560" i="1"/>
  <c r="AN2558" i="1"/>
  <c r="AN2560" i="1"/>
  <c r="AQ2556" i="1"/>
  <c r="AH2552" i="1"/>
  <c r="AK2551" i="1"/>
  <c r="AQ2550" i="1"/>
  <c r="AT2549" i="1"/>
  <c r="AO2545" i="1"/>
  <c r="AO2540" i="1"/>
  <c r="AR2539" i="1"/>
  <c r="AJ2535" i="1"/>
  <c r="AP2534" i="1"/>
  <c r="AT2533" i="1"/>
  <c r="AJ2529" i="1"/>
  <c r="AP2528" i="1"/>
  <c r="AT2527" i="1"/>
  <c r="AU2524" i="1"/>
  <c r="AL2525" i="1"/>
  <c r="AU2526" i="1"/>
  <c r="AL2527" i="1"/>
  <c r="AM2525" i="1"/>
  <c r="AM2527" i="1"/>
  <c r="AN2525" i="1"/>
  <c r="AN2527" i="1"/>
  <c r="AJ2524" i="1"/>
  <c r="AS2525" i="1"/>
  <c r="AJ2526" i="1"/>
  <c r="AS2527" i="1"/>
  <c r="AM2524" i="1"/>
  <c r="AM2526" i="1"/>
  <c r="AN2524" i="1"/>
  <c r="AN2526" i="1"/>
  <c r="AJ2523" i="1"/>
  <c r="AP2522" i="1"/>
  <c r="AT2521" i="1"/>
  <c r="AU2518" i="1"/>
  <c r="AL2519" i="1"/>
  <c r="AU2520" i="1"/>
  <c r="AL2521" i="1"/>
  <c r="AU2522" i="1"/>
  <c r="AL2523" i="1"/>
  <c r="AM2519" i="1"/>
  <c r="AM2521" i="1"/>
  <c r="AM2523" i="1"/>
  <c r="AN2519" i="1"/>
  <c r="AN2521" i="1"/>
  <c r="AN2523" i="1"/>
  <c r="AJ2518" i="1"/>
  <c r="AS2519" i="1"/>
  <c r="AJ2520" i="1"/>
  <c r="AS2521" i="1"/>
  <c r="AJ2522" i="1"/>
  <c r="AS2523" i="1"/>
  <c r="AM2518" i="1"/>
  <c r="AM2520" i="1"/>
  <c r="AM2522" i="1"/>
  <c r="AN2518" i="1"/>
  <c r="AN2520" i="1"/>
  <c r="AN2522" i="1"/>
  <c r="AJ2517" i="1"/>
  <c r="AP2516" i="1"/>
  <c r="AT2515" i="1"/>
  <c r="AU2512" i="1"/>
  <c r="AL2513" i="1"/>
  <c r="AU2514" i="1"/>
  <c r="AL2515" i="1"/>
  <c r="AU2516" i="1"/>
  <c r="AL2517" i="1"/>
  <c r="AM2513" i="1"/>
  <c r="AM2515" i="1"/>
  <c r="AM2517" i="1"/>
  <c r="AN2513" i="1"/>
  <c r="AN2515" i="1"/>
  <c r="AN2517" i="1"/>
  <c r="AJ2512" i="1"/>
  <c r="AS2513" i="1"/>
  <c r="AJ2514" i="1"/>
  <c r="AS2515" i="1"/>
  <c r="AJ2516" i="1"/>
  <c r="AS2517" i="1"/>
  <c r="AM2512" i="1"/>
  <c r="AM2514" i="1"/>
  <c r="AM2516" i="1"/>
  <c r="AN2512" i="1"/>
  <c r="AN2514" i="1"/>
  <c r="AN2516" i="1"/>
  <c r="AJ2511" i="1"/>
  <c r="AP2510" i="1"/>
  <c r="AT2509" i="1"/>
  <c r="AH2505" i="1"/>
  <c r="AK2504" i="1"/>
  <c r="AO2503" i="1"/>
  <c r="AR2502" i="1"/>
  <c r="AR2501" i="1"/>
  <c r="AS2500" i="1"/>
  <c r="AU2499" i="1"/>
  <c r="X2493" i="1"/>
  <c r="AC2493" i="1" s="1"/>
  <c r="X2492" i="1"/>
  <c r="AC2492" i="1" s="1"/>
  <c r="X2484" i="1"/>
  <c r="AC2484" i="1" s="1"/>
  <c r="AQ2467" i="1"/>
  <c r="AP2464" i="1"/>
  <c r="AP2466" i="1"/>
  <c r="AI2463" i="1"/>
  <c r="AR2464" i="1"/>
  <c r="AI2465" i="1"/>
  <c r="AR2466" i="1"/>
  <c r="AM2697" i="1"/>
  <c r="AU2696" i="1"/>
  <c r="AH2688" i="1"/>
  <c r="AP2687" i="1"/>
  <c r="AU2684" i="1"/>
  <c r="AU2672" i="1"/>
  <c r="AJ2671" i="1"/>
  <c r="AM2661" i="1"/>
  <c r="AU2660" i="1"/>
  <c r="AO2656" i="1"/>
  <c r="AK2654" i="1"/>
  <c r="AS2653" i="1"/>
  <c r="AM2649" i="1"/>
  <c r="AU2648" i="1"/>
  <c r="AK2642" i="1"/>
  <c r="AS2641" i="1"/>
  <c r="AM2637" i="1"/>
  <c r="AU2636" i="1"/>
  <c r="AM2625" i="1"/>
  <c r="AU2624" i="1"/>
  <c r="AS2617" i="1"/>
  <c r="AK2603" i="1"/>
  <c r="AS2602" i="1"/>
  <c r="AL2600" i="1"/>
  <c r="AS2599" i="1"/>
  <c r="AH2591" i="1"/>
  <c r="AO2590" i="1"/>
  <c r="AL2587" i="1"/>
  <c r="AM2579" i="1"/>
  <c r="AM2578" i="1"/>
  <c r="AN2578" i="1"/>
  <c r="AH2568" i="1"/>
  <c r="AO2567" i="1"/>
  <c r="AU2566" i="1"/>
  <c r="AL2564" i="1"/>
  <c r="AP2556" i="1"/>
  <c r="AJ2551" i="1"/>
  <c r="AP2550" i="1"/>
  <c r="AR2549" i="1"/>
  <c r="AO2522" i="1"/>
  <c r="AR2521" i="1"/>
  <c r="AI2517" i="1"/>
  <c r="AO2516" i="1"/>
  <c r="AR2515" i="1"/>
  <c r="AI2511" i="1"/>
  <c r="AO2510" i="1"/>
  <c r="AR2509" i="1"/>
  <c r="AL2505" i="1"/>
  <c r="AI2504" i="1"/>
  <c r="AK2503" i="1"/>
  <c r="AQ2502" i="1"/>
  <c r="AQ2501" i="1"/>
  <c r="AR2500" i="1"/>
  <c r="AR2499" i="1"/>
  <c r="AS2498" i="1"/>
  <c r="AU2497" i="1"/>
  <c r="AP2467" i="1"/>
  <c r="T2356" i="1"/>
  <c r="AN2567" i="1"/>
  <c r="AT2566" i="1"/>
  <c r="AO2556" i="1"/>
  <c r="AI2551" i="1"/>
  <c r="AO2550" i="1"/>
  <c r="AU2546" i="1"/>
  <c r="AL2547" i="1"/>
  <c r="AM2547" i="1"/>
  <c r="AJ2546" i="1"/>
  <c r="AS2547" i="1"/>
  <c r="AM2546" i="1"/>
  <c r="AN2546" i="1"/>
  <c r="AK2545" i="1"/>
  <c r="AL2541" i="1"/>
  <c r="AU2542" i="1"/>
  <c r="AL2543" i="1"/>
  <c r="AM2541" i="1"/>
  <c r="AM2543" i="1"/>
  <c r="AS2541" i="1"/>
  <c r="AJ2542" i="1"/>
  <c r="AS2543" i="1"/>
  <c r="AM2542" i="1"/>
  <c r="AN2542" i="1"/>
  <c r="AP2539" i="1"/>
  <c r="AT2538" i="1"/>
  <c r="AH2535" i="1"/>
  <c r="AL2534" i="1"/>
  <c r="AT2532" i="1"/>
  <c r="AH2529" i="1"/>
  <c r="AL2528" i="1"/>
  <c r="AQ2527" i="1"/>
  <c r="AL2522" i="1"/>
  <c r="AQ2521" i="1"/>
  <c r="AL2516" i="1"/>
  <c r="AQ2515" i="1"/>
  <c r="AH2511" i="1"/>
  <c r="AL2510" i="1"/>
  <c r="AQ2509" i="1"/>
  <c r="AH2504" i="1"/>
  <c r="AJ2503" i="1"/>
  <c r="AO2502" i="1"/>
  <c r="AP2501" i="1"/>
  <c r="AQ2500" i="1"/>
  <c r="AQ2499" i="1"/>
  <c r="AR2498" i="1"/>
  <c r="AL2477" i="1"/>
  <c r="AU2469" i="1"/>
  <c r="AQ2468" i="1"/>
  <c r="AO2467" i="1"/>
  <c r="AH2466" i="1"/>
  <c r="AQ2457" i="1"/>
  <c r="AH2458" i="1"/>
  <c r="AP2458" i="1"/>
  <c r="AI2457" i="1"/>
  <c r="AR2458" i="1"/>
  <c r="T2403" i="1"/>
  <c r="T2402" i="1"/>
  <c r="AK2473" i="1"/>
  <c r="AK2469" i="1"/>
  <c r="AT2468" i="1"/>
  <c r="AK2467" i="1"/>
  <c r="AT2466" i="1"/>
  <c r="AK2465" i="1"/>
  <c r="AT2464" i="1"/>
  <c r="AK2463" i="1"/>
  <c r="AT2462" i="1"/>
  <c r="AK2461" i="1"/>
  <c r="AT2460" i="1"/>
  <c r="AK2459" i="1"/>
  <c r="AT2458" i="1"/>
  <c r="AK2457" i="1"/>
  <c r="AT2456" i="1"/>
  <c r="AK2455" i="1"/>
  <c r="AT2454" i="1"/>
  <c r="AK2453" i="1"/>
  <c r="AT2452" i="1"/>
  <c r="AK2451" i="1"/>
  <c r="AT2450" i="1"/>
  <c r="AK2449" i="1"/>
  <c r="AT2448" i="1"/>
  <c r="AK2447" i="1"/>
  <c r="AT2446" i="1"/>
  <c r="AK2445" i="1"/>
  <c r="AT2444" i="1"/>
  <c r="AK2443" i="1"/>
  <c r="AT2442" i="1"/>
  <c r="AK2441" i="1"/>
  <c r="AT2440" i="1"/>
  <c r="AK2439" i="1"/>
  <c r="AT2438" i="1"/>
  <c r="AK2437" i="1"/>
  <c r="AT2436" i="1"/>
  <c r="AK2435" i="1"/>
  <c r="AT2434" i="1"/>
  <c r="AK2433" i="1"/>
  <c r="AT2432" i="1"/>
  <c r="AK2431" i="1"/>
  <c r="AT2430" i="1"/>
  <c r="AK2429" i="1"/>
  <c r="AT2428" i="1"/>
  <c r="AK2427" i="1"/>
  <c r="AT2426" i="1"/>
  <c r="AK2425" i="1"/>
  <c r="AT2424" i="1"/>
  <c r="AK2423" i="1"/>
  <c r="AT2422" i="1"/>
  <c r="AK2421" i="1"/>
  <c r="AT2420" i="1"/>
  <c r="AK2419" i="1"/>
  <c r="AT2418" i="1"/>
  <c r="AK2417" i="1"/>
  <c r="AT2416" i="1"/>
  <c r="AK2415" i="1"/>
  <c r="AT2414" i="1"/>
  <c r="AK2413" i="1"/>
  <c r="AT2412" i="1"/>
  <c r="AK2411" i="1"/>
  <c r="AT2410" i="1"/>
  <c r="AK2409" i="1"/>
  <c r="AT2408" i="1"/>
  <c r="AK2407" i="1"/>
  <c r="AT2406" i="1"/>
  <c r="AK2405" i="1"/>
  <c r="AT2404" i="1"/>
  <c r="AK2403" i="1"/>
  <c r="AT2402" i="1"/>
  <c r="AI2395" i="1"/>
  <c r="AO2394" i="1"/>
  <c r="AI2391" i="1"/>
  <c r="AN2390" i="1"/>
  <c r="AQ2389" i="1"/>
  <c r="X2388" i="1"/>
  <c r="AC2388" i="1" s="1"/>
  <c r="AI2385" i="1"/>
  <c r="AN2384" i="1"/>
  <c r="AQ2383" i="1"/>
  <c r="X2382" i="1"/>
  <c r="AC2382" i="1" s="1"/>
  <c r="AS2378" i="1"/>
  <c r="AI2374" i="1"/>
  <c r="AO2373" i="1"/>
  <c r="AS2372" i="1"/>
  <c r="AO2367" i="1"/>
  <c r="AS2366" i="1"/>
  <c r="AI2362" i="1"/>
  <c r="AS2360" i="1"/>
  <c r="AL2357" i="1"/>
  <c r="AI2356" i="1"/>
  <c r="AO2355" i="1"/>
  <c r="AS2354" i="1"/>
  <c r="AE2344" i="1"/>
  <c r="AR2456" i="1"/>
  <c r="AI2455" i="1"/>
  <c r="AR2454" i="1"/>
  <c r="AR2452" i="1"/>
  <c r="AI2451" i="1"/>
  <c r="AR2450" i="1"/>
  <c r="AR2448" i="1"/>
  <c r="AI2447" i="1"/>
  <c r="AR2446" i="1"/>
  <c r="AI2445" i="1"/>
  <c r="AR2444" i="1"/>
  <c r="AI2443" i="1"/>
  <c r="AR2442" i="1"/>
  <c r="AI2441" i="1"/>
  <c r="AR2440" i="1"/>
  <c r="AI2439" i="1"/>
  <c r="AR2438" i="1"/>
  <c r="AI2437" i="1"/>
  <c r="AR2436" i="1"/>
  <c r="AI2435" i="1"/>
  <c r="AR2434" i="1"/>
  <c r="AI2433" i="1"/>
  <c r="AR2432" i="1"/>
  <c r="AI2431" i="1"/>
  <c r="AR2430" i="1"/>
  <c r="AI2429" i="1"/>
  <c r="AR2428" i="1"/>
  <c r="AI2427" i="1"/>
  <c r="AR2426" i="1"/>
  <c r="AI2425" i="1"/>
  <c r="AR2424" i="1"/>
  <c r="AI2423" i="1"/>
  <c r="AR2422" i="1"/>
  <c r="AI2421" i="1"/>
  <c r="AR2420" i="1"/>
  <c r="AI2419" i="1"/>
  <c r="AR2418" i="1"/>
  <c r="AI2417" i="1"/>
  <c r="AR2416" i="1"/>
  <c r="AI2415" i="1"/>
  <c r="AR2414" i="1"/>
  <c r="AI2413" i="1"/>
  <c r="AR2412" i="1"/>
  <c r="AI2411" i="1"/>
  <c r="AR2410" i="1"/>
  <c r="AI2409" i="1"/>
  <c r="AR2408" i="1"/>
  <c r="AI2407" i="1"/>
  <c r="AR2406" i="1"/>
  <c r="AI2405" i="1"/>
  <c r="AR2404" i="1"/>
  <c r="AI2403" i="1"/>
  <c r="AR2402" i="1"/>
  <c r="X2402" i="1"/>
  <c r="AC2402" i="1" s="1"/>
  <c r="AE2398" i="1"/>
  <c r="AT2396" i="1"/>
  <c r="AL2394" i="1"/>
  <c r="AI2390" i="1"/>
  <c r="AO2389" i="1"/>
  <c r="AI2384" i="1"/>
  <c r="AO2383" i="1"/>
  <c r="AS2382" i="1"/>
  <c r="T2382" i="1"/>
  <c r="AQ2378" i="1"/>
  <c r="AU2377" i="1"/>
  <c r="AM2373" i="1"/>
  <c r="AQ2372" i="1"/>
  <c r="AT2368" i="1"/>
  <c r="AK2369" i="1"/>
  <c r="AU2368" i="1"/>
  <c r="AL2369" i="1"/>
  <c r="AJ2368" i="1"/>
  <c r="AS2369" i="1"/>
  <c r="AK2368" i="1"/>
  <c r="AT2369" i="1"/>
  <c r="AM2368" i="1"/>
  <c r="AP2368" i="1"/>
  <c r="AM2367" i="1"/>
  <c r="AQ2366" i="1"/>
  <c r="AU2365" i="1"/>
  <c r="AK2361" i="1"/>
  <c r="AT2362" i="1"/>
  <c r="AK2363" i="1"/>
  <c r="AL2361" i="1"/>
  <c r="AU2362" i="1"/>
  <c r="AL2363" i="1"/>
  <c r="AS2361" i="1"/>
  <c r="AJ2362" i="1"/>
  <c r="AS2363" i="1"/>
  <c r="AT2361" i="1"/>
  <c r="AK2362" i="1"/>
  <c r="AT2363" i="1"/>
  <c r="AM2362" i="1"/>
  <c r="AP2362" i="1"/>
  <c r="AM2361" i="1"/>
  <c r="AQ2360" i="1"/>
  <c r="AU2359" i="1"/>
  <c r="AM2355" i="1"/>
  <c r="AQ2354" i="1"/>
  <c r="AQ2450" i="1"/>
  <c r="AH2447" i="1"/>
  <c r="AQ2446" i="1"/>
  <c r="X2446" i="1"/>
  <c r="AC2446" i="1" s="1"/>
  <c r="AQ2444" i="1"/>
  <c r="X2444" i="1"/>
  <c r="AC2444" i="1" s="1"/>
  <c r="AH2443" i="1"/>
  <c r="AQ2442" i="1"/>
  <c r="X2442" i="1"/>
  <c r="AC2442" i="1" s="1"/>
  <c r="AH2441" i="1"/>
  <c r="AQ2440" i="1"/>
  <c r="X2440" i="1"/>
  <c r="AC2440" i="1" s="1"/>
  <c r="AH2439" i="1"/>
  <c r="AQ2438" i="1"/>
  <c r="X2438" i="1"/>
  <c r="AC2438" i="1" s="1"/>
  <c r="AH2437" i="1"/>
  <c r="AQ2436" i="1"/>
  <c r="X2436" i="1"/>
  <c r="AC2436" i="1" s="1"/>
  <c r="AH2435" i="1"/>
  <c r="AQ2434" i="1"/>
  <c r="X2434" i="1"/>
  <c r="AC2434" i="1" s="1"/>
  <c r="AH2433" i="1"/>
  <c r="AQ2432" i="1"/>
  <c r="X2432" i="1"/>
  <c r="AC2432" i="1" s="1"/>
  <c r="AH2431" i="1"/>
  <c r="AQ2430" i="1"/>
  <c r="X2430" i="1"/>
  <c r="AC2430" i="1" s="1"/>
  <c r="AH2429" i="1"/>
  <c r="AQ2428" i="1"/>
  <c r="X2428" i="1"/>
  <c r="AC2428" i="1" s="1"/>
  <c r="AH2427" i="1"/>
  <c r="AQ2426" i="1"/>
  <c r="X2426" i="1"/>
  <c r="AC2426" i="1" s="1"/>
  <c r="AH2425" i="1"/>
  <c r="AQ2424" i="1"/>
  <c r="X2424" i="1"/>
  <c r="AC2424" i="1" s="1"/>
  <c r="AH2423" i="1"/>
  <c r="AQ2422" i="1"/>
  <c r="X2422" i="1"/>
  <c r="AC2422" i="1" s="1"/>
  <c r="AH2421" i="1"/>
  <c r="AQ2420" i="1"/>
  <c r="X2420" i="1"/>
  <c r="AC2420" i="1" s="1"/>
  <c r="AH2419" i="1"/>
  <c r="AQ2418" i="1"/>
  <c r="X2418" i="1"/>
  <c r="AC2418" i="1" s="1"/>
  <c r="AH2417" i="1"/>
  <c r="AQ2416" i="1"/>
  <c r="AH2415" i="1"/>
  <c r="AQ2414" i="1"/>
  <c r="X2414" i="1"/>
  <c r="AC2414" i="1" s="1"/>
  <c r="AH2413" i="1"/>
  <c r="AQ2412" i="1"/>
  <c r="X2412" i="1"/>
  <c r="AC2412" i="1" s="1"/>
  <c r="AH2411" i="1"/>
  <c r="AQ2410" i="1"/>
  <c r="X2410" i="1"/>
  <c r="AC2410" i="1" s="1"/>
  <c r="AH2409" i="1"/>
  <c r="AQ2408" i="1"/>
  <c r="AH2407" i="1"/>
  <c r="AQ2406" i="1"/>
  <c r="X2406" i="1"/>
  <c r="AC2406" i="1" s="1"/>
  <c r="AH2405" i="1"/>
  <c r="AQ2404" i="1"/>
  <c r="X2399" i="1"/>
  <c r="AC2399" i="1" s="1"/>
  <c r="AS2396" i="1"/>
  <c r="AE2395" i="1"/>
  <c r="AK2394" i="1"/>
  <c r="AE2391" i="1"/>
  <c r="AH2390" i="1"/>
  <c r="AE2385" i="1"/>
  <c r="AH2384" i="1"/>
  <c r="AN2383" i="1"/>
  <c r="AR2382" i="1"/>
  <c r="X2381" i="1"/>
  <c r="AC2381" i="1" s="1"/>
  <c r="AO2378" i="1"/>
  <c r="AR2377" i="1"/>
  <c r="AE2374" i="1"/>
  <c r="AJ2373" i="1"/>
  <c r="AO2372" i="1"/>
  <c r="AJ2367" i="1"/>
  <c r="AO2366" i="1"/>
  <c r="AR2365" i="1"/>
  <c r="AE2362" i="1"/>
  <c r="AJ2361" i="1"/>
  <c r="AO2360" i="1"/>
  <c r="AR2359" i="1"/>
  <c r="T2359" i="1"/>
  <c r="AE2356" i="1"/>
  <c r="AJ2355" i="1"/>
  <c r="AO2354" i="1"/>
  <c r="T2353" i="1"/>
  <c r="AE2350" i="1"/>
  <c r="T2333" i="1"/>
  <c r="T2244" i="1"/>
  <c r="AT2205" i="1"/>
  <c r="AS2206" i="1"/>
  <c r="AH2206" i="1"/>
  <c r="AI2206" i="1"/>
  <c r="AH2205" i="1"/>
  <c r="AJ2206" i="1"/>
  <c r="AJ2205" i="1"/>
  <c r="AN2206" i="1"/>
  <c r="AI2204" i="1"/>
  <c r="AL2205" i="1"/>
  <c r="AP2206" i="1"/>
  <c r="AK2204" i="1"/>
  <c r="AN2205" i="1"/>
  <c r="AR2206" i="1"/>
  <c r="AO2204" i="1"/>
  <c r="AO2205" i="1"/>
  <c r="AU2206" i="1"/>
  <c r="AQ2204" i="1"/>
  <c r="AP2205" i="1"/>
  <c r="AS2204" i="1"/>
  <c r="AQ2205" i="1"/>
  <c r="AT2204" i="1"/>
  <c r="AU2204" i="1"/>
  <c r="AP2456" i="1"/>
  <c r="AP2454" i="1"/>
  <c r="AP2452" i="1"/>
  <c r="AP2450" i="1"/>
  <c r="AP2448" i="1"/>
  <c r="AP2446" i="1"/>
  <c r="AP2444" i="1"/>
  <c r="AP2442" i="1"/>
  <c r="AP2440" i="1"/>
  <c r="AP2438" i="1"/>
  <c r="AP2436" i="1"/>
  <c r="AP2434" i="1"/>
  <c r="AP2432" i="1"/>
  <c r="AP2430" i="1"/>
  <c r="AP2428" i="1"/>
  <c r="AP2426" i="1"/>
  <c r="AP2424" i="1"/>
  <c r="AP2422" i="1"/>
  <c r="AP2420" i="1"/>
  <c r="AP2418" i="1"/>
  <c r="AP2416" i="1"/>
  <c r="AP2414" i="1"/>
  <c r="AP2412" i="1"/>
  <c r="AP2410" i="1"/>
  <c r="AP2408" i="1"/>
  <c r="AP2406" i="1"/>
  <c r="AP2404" i="1"/>
  <c r="AP2402" i="1"/>
  <c r="AR2396" i="1"/>
  <c r="AI2394" i="1"/>
  <c r="AK2389" i="1"/>
  <c r="AT2390" i="1"/>
  <c r="AK2391" i="1"/>
  <c r="AT2392" i="1"/>
  <c r="AL2389" i="1"/>
  <c r="AU2390" i="1"/>
  <c r="AL2391" i="1"/>
  <c r="AU2392" i="1"/>
  <c r="AS2389" i="1"/>
  <c r="AJ2390" i="1"/>
  <c r="AS2391" i="1"/>
  <c r="AJ2392" i="1"/>
  <c r="AT2389" i="1"/>
  <c r="AK2390" i="1"/>
  <c r="AT2391" i="1"/>
  <c r="AK2392" i="1"/>
  <c r="AM2390" i="1"/>
  <c r="AM2392" i="1"/>
  <c r="AP2390" i="1"/>
  <c r="AP2392" i="1"/>
  <c r="AM2389" i="1"/>
  <c r="AM2383" i="1"/>
  <c r="AQ2382" i="1"/>
  <c r="AN2378" i="1"/>
  <c r="AQ2377" i="1"/>
  <c r="AQ2365" i="1"/>
  <c r="AQ2359" i="1"/>
  <c r="AO2220" i="1"/>
  <c r="AK2221" i="1"/>
  <c r="AJ2222" i="1"/>
  <c r="AP2220" i="1"/>
  <c r="AM2221" i="1"/>
  <c r="AL2222" i="1"/>
  <c r="AR2220" i="1"/>
  <c r="AO2221" i="1"/>
  <c r="AN2222" i="1"/>
  <c r="AS2220" i="1"/>
  <c r="AP2221" i="1"/>
  <c r="AO2222" i="1"/>
  <c r="AU2220" i="1"/>
  <c r="AR2221" i="1"/>
  <c r="AP2222" i="1"/>
  <c r="AT2221" i="1"/>
  <c r="AQ2222" i="1"/>
  <c r="AS2222" i="1"/>
  <c r="AU2222" i="1"/>
  <c r="AI2220" i="1"/>
  <c r="AJ2220" i="1"/>
  <c r="X2193" i="1"/>
  <c r="AC2193" i="1" s="1"/>
  <c r="X2194" i="1"/>
  <c r="AC2194" i="1" s="1"/>
  <c r="AN2510" i="1"/>
  <c r="AN2508" i="1"/>
  <c r="AN2506" i="1"/>
  <c r="AN2500" i="1"/>
  <c r="AN2498" i="1"/>
  <c r="AN2492" i="1"/>
  <c r="AN2488" i="1"/>
  <c r="AN2486" i="1"/>
  <c r="AN2484" i="1"/>
  <c r="AN2482" i="1"/>
  <c r="AN2480" i="1"/>
  <c r="AN2478" i="1"/>
  <c r="AN2476" i="1"/>
  <c r="AN2474" i="1"/>
  <c r="AN2472" i="1"/>
  <c r="AN2470" i="1"/>
  <c r="AN2468" i="1"/>
  <c r="AN2466" i="1"/>
  <c r="AN2464" i="1"/>
  <c r="AN2462" i="1"/>
  <c r="AN2460" i="1"/>
  <c r="AN2458" i="1"/>
  <c r="AN2456" i="1"/>
  <c r="AN2454" i="1"/>
  <c r="AN2452" i="1"/>
  <c r="AN2450" i="1"/>
  <c r="AN2448" i="1"/>
  <c r="AN2446" i="1"/>
  <c r="AN2444" i="1"/>
  <c r="AN2442" i="1"/>
  <c r="AN2440" i="1"/>
  <c r="AN2438" i="1"/>
  <c r="AN2436" i="1"/>
  <c r="AN2434" i="1"/>
  <c r="AN2432" i="1"/>
  <c r="AN2430" i="1"/>
  <c r="AN2428" i="1"/>
  <c r="AN2426" i="1"/>
  <c r="AN2424" i="1"/>
  <c r="AN2422" i="1"/>
  <c r="AN2420" i="1"/>
  <c r="AN2418" i="1"/>
  <c r="AN2416" i="1"/>
  <c r="AN2414" i="1"/>
  <c r="AN2412" i="1"/>
  <c r="AN2410" i="1"/>
  <c r="AN2408" i="1"/>
  <c r="AN2406" i="1"/>
  <c r="AN2404" i="1"/>
  <c r="AN2402" i="1"/>
  <c r="AO2396" i="1"/>
  <c r="AU2394" i="1"/>
  <c r="AL2395" i="1"/>
  <c r="AU2396" i="1"/>
  <c r="AJ2394" i="1"/>
  <c r="AM2394" i="1"/>
  <c r="AM2396" i="1"/>
  <c r="AP2394" i="1"/>
  <c r="AP2396" i="1"/>
  <c r="X2392" i="1"/>
  <c r="AC2392" i="1" s="1"/>
  <c r="AI2389" i="1"/>
  <c r="AI2383" i="1"/>
  <c r="AN2382" i="1"/>
  <c r="AQ2381" i="1"/>
  <c r="AI2378" i="1"/>
  <c r="AO2377" i="1"/>
  <c r="AS2376" i="1"/>
  <c r="AI2372" i="1"/>
  <c r="AO2371" i="1"/>
  <c r="AS2370" i="1"/>
  <c r="AI2366" i="1"/>
  <c r="AO2365" i="1"/>
  <c r="AS2364" i="1"/>
  <c r="AI2360" i="1"/>
  <c r="AO2359" i="1"/>
  <c r="AS2358" i="1"/>
  <c r="AI2354" i="1"/>
  <c r="AK2121" i="1"/>
  <c r="AH2122" i="1"/>
  <c r="AL2121" i="1"/>
  <c r="AJ2122" i="1"/>
  <c r="AO2121" i="1"/>
  <c r="AL2122" i="1"/>
  <c r="AP2121" i="1"/>
  <c r="AN2122" i="1"/>
  <c r="AQ2121" i="1"/>
  <c r="AO2122" i="1"/>
  <c r="AS2121" i="1"/>
  <c r="AP2122" i="1"/>
  <c r="AU2121" i="1"/>
  <c r="AQ2122" i="1"/>
  <c r="AS2122" i="1"/>
  <c r="AT2122" i="1"/>
  <c r="AU2122" i="1"/>
  <c r="AH2121" i="1"/>
  <c r="AJ2121" i="1"/>
  <c r="AS2056" i="1"/>
  <c r="AJ2057" i="1"/>
  <c r="AS2058" i="1"/>
  <c r="AJ2059" i="1"/>
  <c r="AS2060" i="1"/>
  <c r="AT2056" i="1"/>
  <c r="AK2057" i="1"/>
  <c r="AT2058" i="1"/>
  <c r="AK2059" i="1"/>
  <c r="AT2060" i="1"/>
  <c r="AU2056" i="1"/>
  <c r="AL2057" i="1"/>
  <c r="AU2058" i="1"/>
  <c r="AL2059" i="1"/>
  <c r="AU2060" i="1"/>
  <c r="AO2057" i="1"/>
  <c r="AO2059" i="1"/>
  <c r="AP2057" i="1"/>
  <c r="AP2059" i="1"/>
  <c r="AH2056" i="1"/>
  <c r="AQ2057" i="1"/>
  <c r="AH2058" i="1"/>
  <c r="AQ2059" i="1"/>
  <c r="AH2060" i="1"/>
  <c r="AJ2056" i="1"/>
  <c r="AS2057" i="1"/>
  <c r="AJ2058" i="1"/>
  <c r="AS2059" i="1"/>
  <c r="AJ2060" i="1"/>
  <c r="AL2056" i="1"/>
  <c r="AU2057" i="1"/>
  <c r="AL2058" i="1"/>
  <c r="AU2059" i="1"/>
  <c r="AL2060" i="1"/>
  <c r="AN2056" i="1"/>
  <c r="AN2058" i="1"/>
  <c r="AN2060" i="1"/>
  <c r="AH2057" i="1"/>
  <c r="AO2060" i="1"/>
  <c r="AP2060" i="1"/>
  <c r="AQ2060" i="1"/>
  <c r="AO2056" i="1"/>
  <c r="AP2056" i="1"/>
  <c r="AQ2056" i="1"/>
  <c r="AH2059" i="1"/>
  <c r="AO2058" i="1"/>
  <c r="AP2058" i="1"/>
  <c r="AQ2058" i="1"/>
  <c r="AM2510" i="1"/>
  <c r="AM2508" i="1"/>
  <c r="AM2506" i="1"/>
  <c r="AM2500" i="1"/>
  <c r="AM2498" i="1"/>
  <c r="AM2492" i="1"/>
  <c r="AM2488" i="1"/>
  <c r="AM2486" i="1"/>
  <c r="AM2484" i="1"/>
  <c r="AM2482" i="1"/>
  <c r="AM2480" i="1"/>
  <c r="AM2478" i="1"/>
  <c r="AM2476" i="1"/>
  <c r="AM2474" i="1"/>
  <c r="AM2472" i="1"/>
  <c r="AM2470" i="1"/>
  <c r="AM2468" i="1"/>
  <c r="AM2466" i="1"/>
  <c r="AM2464" i="1"/>
  <c r="AM2462" i="1"/>
  <c r="AM2460" i="1"/>
  <c r="AM2458" i="1"/>
  <c r="AM2456" i="1"/>
  <c r="AM2454" i="1"/>
  <c r="AM2452" i="1"/>
  <c r="AM2450" i="1"/>
  <c r="AM2448" i="1"/>
  <c r="AM2446" i="1"/>
  <c r="AM2444" i="1"/>
  <c r="AM2442" i="1"/>
  <c r="AM2440" i="1"/>
  <c r="AM2438" i="1"/>
  <c r="AM2436" i="1"/>
  <c r="AM2434" i="1"/>
  <c r="AM2432" i="1"/>
  <c r="AM2430" i="1"/>
  <c r="AM2428" i="1"/>
  <c r="AM2426" i="1"/>
  <c r="AM2424" i="1"/>
  <c r="AM2422" i="1"/>
  <c r="AM2420" i="1"/>
  <c r="AM2418" i="1"/>
  <c r="AM2416" i="1"/>
  <c r="AM2414" i="1"/>
  <c r="AM2412" i="1"/>
  <c r="AM2410" i="1"/>
  <c r="AM2408" i="1"/>
  <c r="AM2406" i="1"/>
  <c r="AM2404" i="1"/>
  <c r="AL2402" i="1"/>
  <c r="AN2396" i="1"/>
  <c r="AU2395" i="1"/>
  <c r="AE2394" i="1"/>
  <c r="AH2389" i="1"/>
  <c r="AH2383" i="1"/>
  <c r="AL2382" i="1"/>
  <c r="AP2381" i="1"/>
  <c r="AH2378" i="1"/>
  <c r="AR2376" i="1"/>
  <c r="X2375" i="1"/>
  <c r="AC2375" i="1" s="1"/>
  <c r="AE2373" i="1"/>
  <c r="AN2371" i="1"/>
  <c r="AR2370" i="1"/>
  <c r="X2369" i="1"/>
  <c r="AC2369" i="1" s="1"/>
  <c r="AE2367" i="1"/>
  <c r="AH2366" i="1"/>
  <c r="AN2365" i="1"/>
  <c r="AR2364" i="1"/>
  <c r="X2363" i="1"/>
  <c r="AC2363" i="1" s="1"/>
  <c r="AH2360" i="1"/>
  <c r="AN2359" i="1"/>
  <c r="AR2358" i="1"/>
  <c r="X2357" i="1"/>
  <c r="AC2357" i="1" s="1"/>
  <c r="AE2355" i="1"/>
  <c r="AE2261" i="1"/>
  <c r="AE2262" i="1"/>
  <c r="X2135" i="1"/>
  <c r="AC2135" i="1" s="1"/>
  <c r="X2136" i="1"/>
  <c r="AC2136" i="1" s="1"/>
  <c r="X2134" i="1"/>
  <c r="AC2134" i="1" s="1"/>
  <c r="AI2079" i="1"/>
  <c r="AR2080" i="1"/>
  <c r="AI2081" i="1"/>
  <c r="AJ2079" i="1"/>
  <c r="AS2080" i="1"/>
  <c r="AJ2081" i="1"/>
  <c r="AK2079" i="1"/>
  <c r="AT2080" i="1"/>
  <c r="AK2081" i="1"/>
  <c r="AL2079" i="1"/>
  <c r="AU2080" i="1"/>
  <c r="AL2081" i="1"/>
  <c r="AM2079" i="1"/>
  <c r="AM2081" i="1"/>
  <c r="AN2079" i="1"/>
  <c r="AN2081" i="1"/>
  <c r="AP2079" i="1"/>
  <c r="AP2081" i="1"/>
  <c r="AR2079" i="1"/>
  <c r="AI2080" i="1"/>
  <c r="AR2081" i="1"/>
  <c r="AS2079" i="1"/>
  <c r="AJ2080" i="1"/>
  <c r="AS2081" i="1"/>
  <c r="AT2079" i="1"/>
  <c r="AK2080" i="1"/>
  <c r="AT2081" i="1"/>
  <c r="AU2079" i="1"/>
  <c r="AL2080" i="1"/>
  <c r="AU2081" i="1"/>
  <c r="AM2080" i="1"/>
  <c r="AN2080" i="1"/>
  <c r="AH2079" i="1"/>
  <c r="AO2079" i="1"/>
  <c r="AQ2079" i="1"/>
  <c r="AH2081" i="1"/>
  <c r="AO2081" i="1"/>
  <c r="AQ2081" i="1"/>
  <c r="AO2080" i="1"/>
  <c r="AP2080" i="1"/>
  <c r="AH2080" i="1"/>
  <c r="AQ2080" i="1"/>
  <c r="AL2454" i="1"/>
  <c r="AU2451" i="1"/>
  <c r="AL2450" i="1"/>
  <c r="AL2448" i="1"/>
  <c r="AU2447" i="1"/>
  <c r="AL2446" i="1"/>
  <c r="AU2445" i="1"/>
  <c r="AL2444" i="1"/>
  <c r="AU2443" i="1"/>
  <c r="AL2442" i="1"/>
  <c r="AU2441" i="1"/>
  <c r="AL2440" i="1"/>
  <c r="AU2439" i="1"/>
  <c r="AL2438" i="1"/>
  <c r="AU2437" i="1"/>
  <c r="AL2436" i="1"/>
  <c r="AU2435" i="1"/>
  <c r="AL2434" i="1"/>
  <c r="AU2433" i="1"/>
  <c r="AL2432" i="1"/>
  <c r="AU2431" i="1"/>
  <c r="AL2430" i="1"/>
  <c r="AU2429" i="1"/>
  <c r="AL2428" i="1"/>
  <c r="AU2427" i="1"/>
  <c r="AL2426" i="1"/>
  <c r="AU2425" i="1"/>
  <c r="AL2424" i="1"/>
  <c r="AU2423" i="1"/>
  <c r="AL2422" i="1"/>
  <c r="AU2421" i="1"/>
  <c r="AL2420" i="1"/>
  <c r="AU2419" i="1"/>
  <c r="AL2418" i="1"/>
  <c r="AU2417" i="1"/>
  <c r="AL2416" i="1"/>
  <c r="AU2415" i="1"/>
  <c r="AL2414" i="1"/>
  <c r="AU2413" i="1"/>
  <c r="AL2412" i="1"/>
  <c r="AU2411" i="1"/>
  <c r="AL2410" i="1"/>
  <c r="AU2409" i="1"/>
  <c r="AL2408" i="1"/>
  <c r="AU2407" i="1"/>
  <c r="AL2406" i="1"/>
  <c r="AU2405" i="1"/>
  <c r="AL2404" i="1"/>
  <c r="AL2396" i="1"/>
  <c r="AT2395" i="1"/>
  <c r="AK2377" i="1"/>
  <c r="AT2378" i="1"/>
  <c r="AL2377" i="1"/>
  <c r="AU2378" i="1"/>
  <c r="AS2377" i="1"/>
  <c r="AJ2378" i="1"/>
  <c r="AT2377" i="1"/>
  <c r="AK2378" i="1"/>
  <c r="AM2378" i="1"/>
  <c r="AP2378" i="1"/>
  <c r="AM2377" i="1"/>
  <c r="AT2372" i="1"/>
  <c r="AK2373" i="1"/>
  <c r="AT2374" i="1"/>
  <c r="AK2375" i="1"/>
  <c r="AU2372" i="1"/>
  <c r="AL2373" i="1"/>
  <c r="AU2374" i="1"/>
  <c r="AL2375" i="1"/>
  <c r="AJ2372" i="1"/>
  <c r="AS2373" i="1"/>
  <c r="AJ2374" i="1"/>
  <c r="AS2375" i="1"/>
  <c r="AK2372" i="1"/>
  <c r="AT2373" i="1"/>
  <c r="AK2374" i="1"/>
  <c r="AT2375" i="1"/>
  <c r="AM2372" i="1"/>
  <c r="AM2374" i="1"/>
  <c r="AP2372" i="1"/>
  <c r="AP2374" i="1"/>
  <c r="AM2365" i="1"/>
  <c r="AQ2364" i="1"/>
  <c r="AM2359" i="1"/>
  <c r="AQ2358" i="1"/>
  <c r="AU2357" i="1"/>
  <c r="AT2354" i="1"/>
  <c r="AK2355" i="1"/>
  <c r="AT2356" i="1"/>
  <c r="AU2354" i="1"/>
  <c r="AL2355" i="1"/>
  <c r="AU2356" i="1"/>
  <c r="AJ2354" i="1"/>
  <c r="AS2355" i="1"/>
  <c r="AJ2356" i="1"/>
  <c r="AK2354" i="1"/>
  <c r="AT2355" i="1"/>
  <c r="AK2356" i="1"/>
  <c r="AM2354" i="1"/>
  <c r="AM2356" i="1"/>
  <c r="AP2354" i="1"/>
  <c r="AP2356" i="1"/>
  <c r="AO2256" i="1"/>
  <c r="AO2258" i="1"/>
  <c r="AL2256" i="1"/>
  <c r="AP2258" i="1"/>
  <c r="AM2256" i="1"/>
  <c r="AQ2258" i="1"/>
  <c r="AP2256" i="1"/>
  <c r="AH2257" i="1"/>
  <c r="AS2258" i="1"/>
  <c r="AQ2256" i="1"/>
  <c r="AI2257" i="1"/>
  <c r="AT2258" i="1"/>
  <c r="AR2256" i="1"/>
  <c r="AJ2257" i="1"/>
  <c r="AU2258" i="1"/>
  <c r="AS2256" i="1"/>
  <c r="AK2257" i="1"/>
  <c r="AT2256" i="1"/>
  <c r="AL2257" i="1"/>
  <c r="AU2256" i="1"/>
  <c r="AM2257" i="1"/>
  <c r="AN2257" i="1"/>
  <c r="AO2257" i="1"/>
  <c r="AP2257" i="1"/>
  <c r="AH2258" i="1"/>
  <c r="AQ2257" i="1"/>
  <c r="AI2258" i="1"/>
  <c r="AH2256" i="1"/>
  <c r="AS2257" i="1"/>
  <c r="AK2258" i="1"/>
  <c r="AI2256" i="1"/>
  <c r="AT2257" i="1"/>
  <c r="AL2258" i="1"/>
  <c r="AJ2256" i="1"/>
  <c r="AU2257" i="1"/>
  <c r="AM2258" i="1"/>
  <c r="AO2210" i="1"/>
  <c r="AN2211" i="1"/>
  <c r="AJ2212" i="1"/>
  <c r="AQ2210" i="1"/>
  <c r="AO2211" i="1"/>
  <c r="AL2212" i="1"/>
  <c r="AS2211" i="1"/>
  <c r="AR2212" i="1"/>
  <c r="AT2211" i="1"/>
  <c r="AS2212" i="1"/>
  <c r="AT2487" i="1"/>
  <c r="AK2484" i="1"/>
  <c r="AT2483" i="1"/>
  <c r="AT2479" i="1"/>
  <c r="AK2478" i="1"/>
  <c r="AT2477" i="1"/>
  <c r="AK2476" i="1"/>
  <c r="AT2475" i="1"/>
  <c r="AK2474" i="1"/>
  <c r="AT2473" i="1"/>
  <c r="AK2472" i="1"/>
  <c r="AT2471" i="1"/>
  <c r="AK2470" i="1"/>
  <c r="AT2469" i="1"/>
  <c r="AK2468" i="1"/>
  <c r="AT2467" i="1"/>
  <c r="AK2466" i="1"/>
  <c r="AT2465" i="1"/>
  <c r="AK2464" i="1"/>
  <c r="AT2463" i="1"/>
  <c r="AK2462" i="1"/>
  <c r="AT2461" i="1"/>
  <c r="AK2460" i="1"/>
  <c r="AT2459" i="1"/>
  <c r="AK2458" i="1"/>
  <c r="AT2457" i="1"/>
  <c r="AK2456" i="1"/>
  <c r="AT2455" i="1"/>
  <c r="AK2454" i="1"/>
  <c r="AT2453" i="1"/>
  <c r="AK2452" i="1"/>
  <c r="AT2451" i="1"/>
  <c r="AK2450" i="1"/>
  <c r="AT2449" i="1"/>
  <c r="AK2448" i="1"/>
  <c r="AT2447" i="1"/>
  <c r="AK2446" i="1"/>
  <c r="AT2445" i="1"/>
  <c r="AK2444" i="1"/>
  <c r="AT2443" i="1"/>
  <c r="AK2442" i="1"/>
  <c r="AT2441" i="1"/>
  <c r="AK2440" i="1"/>
  <c r="AT2439" i="1"/>
  <c r="AK2438" i="1"/>
  <c r="AT2437" i="1"/>
  <c r="AK2436" i="1"/>
  <c r="AT2435" i="1"/>
  <c r="AK2434" i="1"/>
  <c r="AT2433" i="1"/>
  <c r="AK2432" i="1"/>
  <c r="AT2431" i="1"/>
  <c r="AK2430" i="1"/>
  <c r="AT2429" i="1"/>
  <c r="AK2428" i="1"/>
  <c r="AT2427" i="1"/>
  <c r="AK2426" i="1"/>
  <c r="AT2425" i="1"/>
  <c r="AK2424" i="1"/>
  <c r="AT2423" i="1"/>
  <c r="AK2422" i="1"/>
  <c r="AT2421" i="1"/>
  <c r="AK2420" i="1"/>
  <c r="AT2419" i="1"/>
  <c r="AK2418" i="1"/>
  <c r="AT2417" i="1"/>
  <c r="AK2416" i="1"/>
  <c r="AT2415" i="1"/>
  <c r="AK2414" i="1"/>
  <c r="AT2413" i="1"/>
  <c r="AK2412" i="1"/>
  <c r="AT2411" i="1"/>
  <c r="AK2410" i="1"/>
  <c r="AT2409" i="1"/>
  <c r="AK2408" i="1"/>
  <c r="AT2407" i="1"/>
  <c r="AK2406" i="1"/>
  <c r="AT2405" i="1"/>
  <c r="AK2404" i="1"/>
  <c r="AT2403" i="1"/>
  <c r="AJ2402" i="1"/>
  <c r="X2401" i="1"/>
  <c r="AC2401" i="1" s="1"/>
  <c r="X2398" i="1"/>
  <c r="AC2398" i="1" s="1"/>
  <c r="AE2397" i="1"/>
  <c r="AK2396" i="1"/>
  <c r="AS2395" i="1"/>
  <c r="AR2392" i="1"/>
  <c r="AR2386" i="1"/>
  <c r="AE2383" i="1"/>
  <c r="AH2382" i="1"/>
  <c r="AN2381" i="1"/>
  <c r="AR2380" i="1"/>
  <c r="AJ2377" i="1"/>
  <c r="AO2376" i="1"/>
  <c r="AR2375" i="1"/>
  <c r="AJ2371" i="1"/>
  <c r="AO2370" i="1"/>
  <c r="AR2369" i="1"/>
  <c r="T2369" i="1"/>
  <c r="AE2366" i="1"/>
  <c r="AJ2365" i="1"/>
  <c r="AO2364" i="1"/>
  <c r="AR2363" i="1"/>
  <c r="T2363" i="1"/>
  <c r="AE2360" i="1"/>
  <c r="AJ2359" i="1"/>
  <c r="AO2358" i="1"/>
  <c r="AR2357" i="1"/>
  <c r="T2351" i="1"/>
  <c r="T2344" i="1"/>
  <c r="AE2341" i="1"/>
  <c r="AU2259" i="1"/>
  <c r="X2231" i="1"/>
  <c r="AC2231" i="1" s="1"/>
  <c r="X2230" i="1"/>
  <c r="AC2230" i="1" s="1"/>
  <c r="X2116" i="1"/>
  <c r="AC2116" i="1" s="1"/>
  <c r="X2117" i="1"/>
  <c r="AC2117" i="1" s="1"/>
  <c r="AS2511" i="1"/>
  <c r="AJ2510" i="1"/>
  <c r="AS2509" i="1"/>
  <c r="AJ2508" i="1"/>
  <c r="AS2507" i="1"/>
  <c r="AJ2506" i="1"/>
  <c r="AS2505" i="1"/>
  <c r="AS2501" i="1"/>
  <c r="AJ2500" i="1"/>
  <c r="AS2499" i="1"/>
  <c r="AJ2498" i="1"/>
  <c r="AS2497" i="1"/>
  <c r="AS2493" i="1"/>
  <c r="AJ2492" i="1"/>
  <c r="AS2491" i="1"/>
  <c r="AS2489" i="1"/>
  <c r="AJ2488" i="1"/>
  <c r="AS2487" i="1"/>
  <c r="AJ2486" i="1"/>
  <c r="AS2485" i="1"/>
  <c r="AJ2484" i="1"/>
  <c r="AS2483" i="1"/>
  <c r="AJ2482" i="1"/>
  <c r="AS2481" i="1"/>
  <c r="AJ2480" i="1"/>
  <c r="AS2479" i="1"/>
  <c r="AJ2478" i="1"/>
  <c r="AS2477" i="1"/>
  <c r="AJ2476" i="1"/>
  <c r="AS2475" i="1"/>
  <c r="AJ2474" i="1"/>
  <c r="AS2473" i="1"/>
  <c r="AJ2472" i="1"/>
  <c r="AS2471" i="1"/>
  <c r="AJ2470" i="1"/>
  <c r="AS2469" i="1"/>
  <c r="AJ2468" i="1"/>
  <c r="AS2467" i="1"/>
  <c r="AJ2466" i="1"/>
  <c r="AS2465" i="1"/>
  <c r="AJ2464" i="1"/>
  <c r="AS2463" i="1"/>
  <c r="AJ2462" i="1"/>
  <c r="AS2461" i="1"/>
  <c r="AJ2460" i="1"/>
  <c r="AS2459" i="1"/>
  <c r="AJ2458" i="1"/>
  <c r="AS2457" i="1"/>
  <c r="AJ2456" i="1"/>
  <c r="AS2455" i="1"/>
  <c r="AJ2454" i="1"/>
  <c r="AS2453" i="1"/>
  <c r="AJ2452" i="1"/>
  <c r="AS2451" i="1"/>
  <c r="AJ2450" i="1"/>
  <c r="AS2449" i="1"/>
  <c r="AJ2448" i="1"/>
  <c r="AS2447" i="1"/>
  <c r="AJ2446" i="1"/>
  <c r="AS2445" i="1"/>
  <c r="AJ2444" i="1"/>
  <c r="AS2443" i="1"/>
  <c r="AJ2442" i="1"/>
  <c r="AS2441" i="1"/>
  <c r="AJ2440" i="1"/>
  <c r="AS2439" i="1"/>
  <c r="AJ2438" i="1"/>
  <c r="AS2437" i="1"/>
  <c r="AJ2436" i="1"/>
  <c r="AS2435" i="1"/>
  <c r="AJ2434" i="1"/>
  <c r="AS2433" i="1"/>
  <c r="AJ2432" i="1"/>
  <c r="AS2431" i="1"/>
  <c r="AJ2430" i="1"/>
  <c r="AS2429" i="1"/>
  <c r="AJ2428" i="1"/>
  <c r="AS2427" i="1"/>
  <c r="AJ2426" i="1"/>
  <c r="AS2425" i="1"/>
  <c r="AJ2424" i="1"/>
  <c r="AS2423" i="1"/>
  <c r="AJ2422" i="1"/>
  <c r="AS2421" i="1"/>
  <c r="AJ2420" i="1"/>
  <c r="AS2419" i="1"/>
  <c r="AJ2418" i="1"/>
  <c r="AS2417" i="1"/>
  <c r="AJ2416" i="1"/>
  <c r="AS2415" i="1"/>
  <c r="AJ2414" i="1"/>
  <c r="AS2413" i="1"/>
  <c r="AJ2412" i="1"/>
  <c r="AS2411" i="1"/>
  <c r="AJ2410" i="1"/>
  <c r="AS2409" i="1"/>
  <c r="AJ2408" i="1"/>
  <c r="AS2407" i="1"/>
  <c r="AJ2406" i="1"/>
  <c r="AS2405" i="1"/>
  <c r="AJ2404" i="1"/>
  <c r="AS2403" i="1"/>
  <c r="AI2402" i="1"/>
  <c r="AJ2396" i="1"/>
  <c r="AR2395" i="1"/>
  <c r="AQ2392" i="1"/>
  <c r="AU2391" i="1"/>
  <c r="AK2387" i="1"/>
  <c r="AT2388" i="1"/>
  <c r="AL2387" i="1"/>
  <c r="AU2388" i="1"/>
  <c r="AS2387" i="1"/>
  <c r="AJ2388" i="1"/>
  <c r="AT2387" i="1"/>
  <c r="AK2388" i="1"/>
  <c r="AM2388" i="1"/>
  <c r="AP2388" i="1"/>
  <c r="AM2387" i="1"/>
  <c r="AQ2386" i="1"/>
  <c r="AU2385" i="1"/>
  <c r="AT2382" i="1"/>
  <c r="AK2383" i="1"/>
  <c r="AT2384" i="1"/>
  <c r="AU2382" i="1"/>
  <c r="AL2383" i="1"/>
  <c r="AU2384" i="1"/>
  <c r="AJ2382" i="1"/>
  <c r="AS2383" i="1"/>
  <c r="AJ2384" i="1"/>
  <c r="AK2382" i="1"/>
  <c r="AT2383" i="1"/>
  <c r="AK2384" i="1"/>
  <c r="AM2382" i="1"/>
  <c r="AM2384" i="1"/>
  <c r="AP2382" i="1"/>
  <c r="AP2384" i="1"/>
  <c r="AM2381" i="1"/>
  <c r="AQ2380" i="1"/>
  <c r="AI2377" i="1"/>
  <c r="AN2376" i="1"/>
  <c r="AQ2375" i="1"/>
  <c r="X2374" i="1"/>
  <c r="AC2374" i="1" s="1"/>
  <c r="AI2371" i="1"/>
  <c r="AN2370" i="1"/>
  <c r="AQ2369" i="1"/>
  <c r="AI2365" i="1"/>
  <c r="AN2364" i="1"/>
  <c r="AQ2363" i="1"/>
  <c r="AI2359" i="1"/>
  <c r="AN2358" i="1"/>
  <c r="AQ2357" i="1"/>
  <c r="X2356" i="1"/>
  <c r="AC2356" i="1" s="1"/>
  <c r="AE2233" i="1"/>
  <c r="AI2210" i="1"/>
  <c r="AR2473" i="1"/>
  <c r="AR2469" i="1"/>
  <c r="AI2468" i="1"/>
  <c r="AR2467" i="1"/>
  <c r="AI2466" i="1"/>
  <c r="AR2465" i="1"/>
  <c r="AI2464" i="1"/>
  <c r="AR2463" i="1"/>
  <c r="AI2462" i="1"/>
  <c r="AR2461" i="1"/>
  <c r="AI2460" i="1"/>
  <c r="AR2459" i="1"/>
  <c r="AI2458" i="1"/>
  <c r="AR2457" i="1"/>
  <c r="AI2456" i="1"/>
  <c r="AR2455" i="1"/>
  <c r="AI2454" i="1"/>
  <c r="AR2453" i="1"/>
  <c r="AI2452" i="1"/>
  <c r="AR2451" i="1"/>
  <c r="AI2450" i="1"/>
  <c r="AR2449" i="1"/>
  <c r="AI2448" i="1"/>
  <c r="AR2447" i="1"/>
  <c r="AI2446" i="1"/>
  <c r="AR2445" i="1"/>
  <c r="AI2444" i="1"/>
  <c r="AR2443" i="1"/>
  <c r="AI2442" i="1"/>
  <c r="AR2441" i="1"/>
  <c r="AI2440" i="1"/>
  <c r="AR2439" i="1"/>
  <c r="AI2438" i="1"/>
  <c r="AR2437" i="1"/>
  <c r="AI2436" i="1"/>
  <c r="AR2435" i="1"/>
  <c r="AI2434" i="1"/>
  <c r="AR2433" i="1"/>
  <c r="AI2432" i="1"/>
  <c r="AR2431" i="1"/>
  <c r="AI2430" i="1"/>
  <c r="AR2429" i="1"/>
  <c r="AI2428" i="1"/>
  <c r="AR2427" i="1"/>
  <c r="AI2426" i="1"/>
  <c r="AR2425" i="1"/>
  <c r="AI2424" i="1"/>
  <c r="AR2423" i="1"/>
  <c r="AI2422" i="1"/>
  <c r="AR2421" i="1"/>
  <c r="AI2420" i="1"/>
  <c r="AR2419" i="1"/>
  <c r="AI2418" i="1"/>
  <c r="AR2417" i="1"/>
  <c r="AI2416" i="1"/>
  <c r="AR2415" i="1"/>
  <c r="AI2414" i="1"/>
  <c r="AR2413" i="1"/>
  <c r="AI2412" i="1"/>
  <c r="AR2411" i="1"/>
  <c r="AI2410" i="1"/>
  <c r="AR2409" i="1"/>
  <c r="AI2408" i="1"/>
  <c r="AR2407" i="1"/>
  <c r="AI2406" i="1"/>
  <c r="AR2405" i="1"/>
  <c r="AI2404" i="1"/>
  <c r="AR2403" i="1"/>
  <c r="AI2396" i="1"/>
  <c r="AQ2395" i="1"/>
  <c r="T2395" i="1"/>
  <c r="AO2392" i="1"/>
  <c r="AR2391" i="1"/>
  <c r="T2391" i="1"/>
  <c r="AE2388" i="1"/>
  <c r="AO2386" i="1"/>
  <c r="AR2385" i="1"/>
  <c r="AJ2381" i="1"/>
  <c r="AO2380" i="1"/>
  <c r="AH2377" i="1"/>
  <c r="AP2375" i="1"/>
  <c r="AH2371" i="1"/>
  <c r="AP2369" i="1"/>
  <c r="AH2365" i="1"/>
  <c r="AP2363" i="1"/>
  <c r="AH2359" i="1"/>
  <c r="AL2358" i="1"/>
  <c r="T2343" i="1"/>
  <c r="AO2260" i="1"/>
  <c r="AH2259" i="1"/>
  <c r="AS2260" i="1"/>
  <c r="AI2259" i="1"/>
  <c r="AT2260" i="1"/>
  <c r="AK2259" i="1"/>
  <c r="AL2259" i="1"/>
  <c r="AM2259" i="1"/>
  <c r="AN2259" i="1"/>
  <c r="AO2259" i="1"/>
  <c r="AP2259" i="1"/>
  <c r="AH2260" i="1"/>
  <c r="AQ2259" i="1"/>
  <c r="AI2260" i="1"/>
  <c r="AR2259" i="1"/>
  <c r="AJ2260" i="1"/>
  <c r="AS2259" i="1"/>
  <c r="AK2260" i="1"/>
  <c r="AT2259" i="1"/>
  <c r="AL2260" i="1"/>
  <c r="AN2260" i="1"/>
  <c r="AP2260" i="1"/>
  <c r="AQ2260" i="1"/>
  <c r="T2245" i="1"/>
  <c r="T2246" i="1"/>
  <c r="AE2133" i="1"/>
  <c r="AE2132" i="1"/>
  <c r="AH2456" i="1"/>
  <c r="AQ2455" i="1"/>
  <c r="AH2454" i="1"/>
  <c r="AH2452" i="1"/>
  <c r="AQ2451" i="1"/>
  <c r="AH2450" i="1"/>
  <c r="AH2448" i="1"/>
  <c r="AQ2447" i="1"/>
  <c r="AH2446" i="1"/>
  <c r="AQ2445" i="1"/>
  <c r="AH2444" i="1"/>
  <c r="AQ2443" i="1"/>
  <c r="X2443" i="1"/>
  <c r="AC2443" i="1" s="1"/>
  <c r="AH2442" i="1"/>
  <c r="AQ2441" i="1"/>
  <c r="AH2440" i="1"/>
  <c r="AQ2439" i="1"/>
  <c r="AH2438" i="1"/>
  <c r="AQ2437" i="1"/>
  <c r="X2437" i="1"/>
  <c r="AC2437" i="1" s="1"/>
  <c r="AH2436" i="1"/>
  <c r="AQ2435" i="1"/>
  <c r="AH2434" i="1"/>
  <c r="AQ2433" i="1"/>
  <c r="X2433" i="1"/>
  <c r="AC2433" i="1" s="1"/>
  <c r="AH2432" i="1"/>
  <c r="AQ2431" i="1"/>
  <c r="AH2430" i="1"/>
  <c r="AQ2429" i="1"/>
  <c r="X2429" i="1"/>
  <c r="AC2429" i="1" s="1"/>
  <c r="AH2428" i="1"/>
  <c r="AQ2427" i="1"/>
  <c r="AH2426" i="1"/>
  <c r="AQ2425" i="1"/>
  <c r="AH2424" i="1"/>
  <c r="AQ2423" i="1"/>
  <c r="X2423" i="1"/>
  <c r="AC2423" i="1" s="1"/>
  <c r="AH2422" i="1"/>
  <c r="AQ2421" i="1"/>
  <c r="AH2420" i="1"/>
  <c r="AQ2419" i="1"/>
  <c r="AH2418" i="1"/>
  <c r="AQ2417" i="1"/>
  <c r="AH2416" i="1"/>
  <c r="AQ2415" i="1"/>
  <c r="X2415" i="1"/>
  <c r="AC2415" i="1" s="1"/>
  <c r="AH2414" i="1"/>
  <c r="AQ2413" i="1"/>
  <c r="AH2412" i="1"/>
  <c r="AQ2411" i="1"/>
  <c r="X2411" i="1"/>
  <c r="AC2411" i="1" s="1"/>
  <c r="AH2410" i="1"/>
  <c r="AQ2409" i="1"/>
  <c r="AH2408" i="1"/>
  <c r="AQ2407" i="1"/>
  <c r="X2407" i="1"/>
  <c r="AC2407" i="1" s="1"/>
  <c r="AH2406" i="1"/>
  <c r="AQ2405" i="1"/>
  <c r="AH2404" i="1"/>
  <c r="AM2402" i="1"/>
  <c r="AH2396" i="1"/>
  <c r="AP2395" i="1"/>
  <c r="AN2392" i="1"/>
  <c r="AQ2391" i="1"/>
  <c r="AO2375" i="1"/>
  <c r="AS2374" i="1"/>
  <c r="AO2369" i="1"/>
  <c r="AS2368" i="1"/>
  <c r="AI2364" i="1"/>
  <c r="AO2363" i="1"/>
  <c r="AS2362" i="1"/>
  <c r="AI2358" i="1"/>
  <c r="AS2356" i="1"/>
  <c r="T2350" i="1"/>
  <c r="AR2248" i="1"/>
  <c r="AJ2249" i="1"/>
  <c r="AS2248" i="1"/>
  <c r="AK2249" i="1"/>
  <c r="AT2248" i="1"/>
  <c r="AL2249" i="1"/>
  <c r="AU2248" i="1"/>
  <c r="AM2249" i="1"/>
  <c r="AN2249" i="1"/>
  <c r="AO2249" i="1"/>
  <c r="AR2249" i="1"/>
  <c r="AS2249" i="1"/>
  <c r="AH2248" i="1"/>
  <c r="AU2249" i="1"/>
  <c r="AL2248" i="1"/>
  <c r="AN2248" i="1"/>
  <c r="AK2220" i="1"/>
  <c r="AP2441" i="1"/>
  <c r="AP2435" i="1"/>
  <c r="AP2421" i="1"/>
  <c r="AO2395" i="1"/>
  <c r="AO2441" i="1"/>
  <c r="AO2439" i="1"/>
  <c r="AO2437" i="1"/>
  <c r="AO2433" i="1"/>
  <c r="AO2431" i="1"/>
  <c r="AO2429" i="1"/>
  <c r="AO2427" i="1"/>
  <c r="AO2425" i="1"/>
  <c r="AO2423" i="1"/>
  <c r="AO2419" i="1"/>
  <c r="AO2417" i="1"/>
  <c r="AO2415" i="1"/>
  <c r="AO2413" i="1"/>
  <c r="AO2411" i="1"/>
  <c r="AO2409" i="1"/>
  <c r="AO2407" i="1"/>
  <c r="AO2405" i="1"/>
  <c r="AO2403" i="1"/>
  <c r="AN2395" i="1"/>
  <c r="AT2394" i="1"/>
  <c r="AI2392" i="1"/>
  <c r="AO2391" i="1"/>
  <c r="AS2390" i="1"/>
  <c r="AS2384" i="1"/>
  <c r="AT2376" i="1"/>
  <c r="AU2376" i="1"/>
  <c r="AJ2376" i="1"/>
  <c r="AK2376" i="1"/>
  <c r="AM2376" i="1"/>
  <c r="AP2376" i="1"/>
  <c r="AM2375" i="1"/>
  <c r="AQ2374" i="1"/>
  <c r="AU2373" i="1"/>
  <c r="AT2370" i="1"/>
  <c r="AK2371" i="1"/>
  <c r="AU2370" i="1"/>
  <c r="AL2371" i="1"/>
  <c r="AJ2370" i="1"/>
  <c r="AS2371" i="1"/>
  <c r="AK2370" i="1"/>
  <c r="AT2371" i="1"/>
  <c r="AM2370" i="1"/>
  <c r="AP2370" i="1"/>
  <c r="AM2369" i="1"/>
  <c r="AQ2368" i="1"/>
  <c r="AT2364" i="1"/>
  <c r="AK2365" i="1"/>
  <c r="AT2366" i="1"/>
  <c r="AK2367" i="1"/>
  <c r="AU2364" i="1"/>
  <c r="AL2365" i="1"/>
  <c r="AU2366" i="1"/>
  <c r="AL2367" i="1"/>
  <c r="AJ2364" i="1"/>
  <c r="AS2365" i="1"/>
  <c r="AJ2366" i="1"/>
  <c r="AS2367" i="1"/>
  <c r="AK2364" i="1"/>
  <c r="AT2365" i="1"/>
  <c r="AK2366" i="1"/>
  <c r="AT2367" i="1"/>
  <c r="AM2364" i="1"/>
  <c r="AM2366" i="1"/>
  <c r="AP2364" i="1"/>
  <c r="AP2366" i="1"/>
  <c r="AM2363" i="1"/>
  <c r="AQ2362" i="1"/>
  <c r="AU2361" i="1"/>
  <c r="AK2357" i="1"/>
  <c r="AT2358" i="1"/>
  <c r="AK2359" i="1"/>
  <c r="AT2360" i="1"/>
  <c r="AU2358" i="1"/>
  <c r="AL2359" i="1"/>
  <c r="AU2360" i="1"/>
  <c r="AS2357" i="1"/>
  <c r="AJ2358" i="1"/>
  <c r="AS2359" i="1"/>
  <c r="AJ2360" i="1"/>
  <c r="AT2357" i="1"/>
  <c r="AK2358" i="1"/>
  <c r="AT2359" i="1"/>
  <c r="AK2360" i="1"/>
  <c r="AM2358" i="1"/>
  <c r="AM2360" i="1"/>
  <c r="AP2358" i="1"/>
  <c r="AP2360" i="1"/>
  <c r="AM2357" i="1"/>
  <c r="AQ2356" i="1"/>
  <c r="AU2355" i="1"/>
  <c r="AR2257" i="1"/>
  <c r="T2243" i="1"/>
  <c r="AE2222" i="1"/>
  <c r="AE2220" i="1"/>
  <c r="AE2221" i="1"/>
  <c r="AN2511" i="1"/>
  <c r="AN2509" i="1"/>
  <c r="AN2507" i="1"/>
  <c r="AN2505" i="1"/>
  <c r="AN2501" i="1"/>
  <c r="AN2499" i="1"/>
  <c r="AN2497" i="1"/>
  <c r="AN2493" i="1"/>
  <c r="AN2491" i="1"/>
  <c r="AN2489" i="1"/>
  <c r="AN2487" i="1"/>
  <c r="AN2485" i="1"/>
  <c r="AN2483" i="1"/>
  <c r="AN2481" i="1"/>
  <c r="AN2479" i="1"/>
  <c r="AN2477" i="1"/>
  <c r="AN2475" i="1"/>
  <c r="AN2473" i="1"/>
  <c r="AN2471" i="1"/>
  <c r="AN2469" i="1"/>
  <c r="AN2467" i="1"/>
  <c r="AN2465" i="1"/>
  <c r="AN2463" i="1"/>
  <c r="AN2461" i="1"/>
  <c r="AN2459" i="1"/>
  <c r="AN2457" i="1"/>
  <c r="AN2455" i="1"/>
  <c r="AN2453" i="1"/>
  <c r="AN2451" i="1"/>
  <c r="AN2449" i="1"/>
  <c r="AN2447" i="1"/>
  <c r="AN2445" i="1"/>
  <c r="AN2443" i="1"/>
  <c r="AN2441" i="1"/>
  <c r="AN2439" i="1"/>
  <c r="AN2437" i="1"/>
  <c r="AN2435" i="1"/>
  <c r="AN2433" i="1"/>
  <c r="AN2431" i="1"/>
  <c r="AN2429" i="1"/>
  <c r="AN2427" i="1"/>
  <c r="AN2425" i="1"/>
  <c r="AN2423" i="1"/>
  <c r="AN2421" i="1"/>
  <c r="AN2419" i="1"/>
  <c r="AN2417" i="1"/>
  <c r="AN2415" i="1"/>
  <c r="AN2413" i="1"/>
  <c r="AN2411" i="1"/>
  <c r="AN2409" i="1"/>
  <c r="AN2407" i="1"/>
  <c r="AN2405" i="1"/>
  <c r="AN2403" i="1"/>
  <c r="AM2395" i="1"/>
  <c r="AS2394" i="1"/>
  <c r="AH2392" i="1"/>
  <c r="AN2391" i="1"/>
  <c r="AR2390" i="1"/>
  <c r="AH2386" i="1"/>
  <c r="AR2384" i="1"/>
  <c r="AE2381" i="1"/>
  <c r="AJ2375" i="1"/>
  <c r="AO2374" i="1"/>
  <c r="AR2373" i="1"/>
  <c r="AJ2369" i="1"/>
  <c r="AO2368" i="1"/>
  <c r="AR2367" i="1"/>
  <c r="AJ2363" i="1"/>
  <c r="AO2362" i="1"/>
  <c r="AR2361" i="1"/>
  <c r="AJ2357" i="1"/>
  <c r="AO2356" i="1"/>
  <c r="AR2355" i="1"/>
  <c r="AU2260" i="1"/>
  <c r="AE2235" i="1"/>
  <c r="AE2232" i="1"/>
  <c r="AE2236" i="1"/>
  <c r="AM2511" i="1"/>
  <c r="AM2509" i="1"/>
  <c r="AM2507" i="1"/>
  <c r="AM2505" i="1"/>
  <c r="AM2501" i="1"/>
  <c r="AM2499" i="1"/>
  <c r="AM2497" i="1"/>
  <c r="AM2493" i="1"/>
  <c r="AM2491" i="1"/>
  <c r="AM2489" i="1"/>
  <c r="AM2487" i="1"/>
  <c r="AM2485" i="1"/>
  <c r="AM2483" i="1"/>
  <c r="AM2481" i="1"/>
  <c r="AM2479" i="1"/>
  <c r="AM2477" i="1"/>
  <c r="AM2475" i="1"/>
  <c r="AM2473" i="1"/>
  <c r="AM2471" i="1"/>
  <c r="AM2469" i="1"/>
  <c r="AM2467" i="1"/>
  <c r="AM2465" i="1"/>
  <c r="AM2463" i="1"/>
  <c r="AM2461" i="1"/>
  <c r="AM2459" i="1"/>
  <c r="AM2457" i="1"/>
  <c r="AM2455" i="1"/>
  <c r="AM2453" i="1"/>
  <c r="AM2451" i="1"/>
  <c r="AM2449" i="1"/>
  <c r="AM2447" i="1"/>
  <c r="AM2445" i="1"/>
  <c r="AM2443" i="1"/>
  <c r="AM2441" i="1"/>
  <c r="AM2439" i="1"/>
  <c r="AM2437" i="1"/>
  <c r="AM2435" i="1"/>
  <c r="AM2433" i="1"/>
  <c r="AM2431" i="1"/>
  <c r="AM2429" i="1"/>
  <c r="AM2427" i="1"/>
  <c r="AM2425" i="1"/>
  <c r="AM2423" i="1"/>
  <c r="AM2421" i="1"/>
  <c r="AM2419" i="1"/>
  <c r="AM2417" i="1"/>
  <c r="AM2415" i="1"/>
  <c r="AM2413" i="1"/>
  <c r="AM2411" i="1"/>
  <c r="AM2409" i="1"/>
  <c r="AM2407" i="1"/>
  <c r="AM2405" i="1"/>
  <c r="AM2403" i="1"/>
  <c r="AK2395" i="1"/>
  <c r="AM2391" i="1"/>
  <c r="AQ2390" i="1"/>
  <c r="AU2389" i="1"/>
  <c r="AK2385" i="1"/>
  <c r="AT2386" i="1"/>
  <c r="AL2385" i="1"/>
  <c r="AU2386" i="1"/>
  <c r="AS2385" i="1"/>
  <c r="AJ2386" i="1"/>
  <c r="AT2385" i="1"/>
  <c r="AK2386" i="1"/>
  <c r="AM2386" i="1"/>
  <c r="AP2386" i="1"/>
  <c r="AM2385" i="1"/>
  <c r="AQ2384" i="1"/>
  <c r="AU2383" i="1"/>
  <c r="AT2380" i="1"/>
  <c r="AK2381" i="1"/>
  <c r="AU2380" i="1"/>
  <c r="AL2381" i="1"/>
  <c r="AJ2380" i="1"/>
  <c r="AS2381" i="1"/>
  <c r="AK2380" i="1"/>
  <c r="AT2381" i="1"/>
  <c r="AM2380" i="1"/>
  <c r="AP2380" i="1"/>
  <c r="AI2375" i="1"/>
  <c r="AN2374" i="1"/>
  <c r="AQ2373" i="1"/>
  <c r="AI2369" i="1"/>
  <c r="AN2368" i="1"/>
  <c r="AQ2367" i="1"/>
  <c r="AI2363" i="1"/>
  <c r="AN2362" i="1"/>
  <c r="AQ2361" i="1"/>
  <c r="AI2357" i="1"/>
  <c r="AN2356" i="1"/>
  <c r="AQ2355" i="1"/>
  <c r="AR2260" i="1"/>
  <c r="T2251" i="1"/>
  <c r="AM2238" i="1"/>
  <c r="AO2237" i="1"/>
  <c r="AR2239" i="1"/>
  <c r="AT2237" i="1"/>
  <c r="AL2238" i="1"/>
  <c r="AH2237" i="1"/>
  <c r="AO2239" i="1"/>
  <c r="AI2237" i="1"/>
  <c r="AP2239" i="1"/>
  <c r="AJ2237" i="1"/>
  <c r="AQ2239" i="1"/>
  <c r="AK2237" i="1"/>
  <c r="AS2239" i="1"/>
  <c r="AL2237" i="1"/>
  <c r="AT2239" i="1"/>
  <c r="AM2237" i="1"/>
  <c r="AU2239" i="1"/>
  <c r="AN2237" i="1"/>
  <c r="AH2238" i="1"/>
  <c r="AP2237" i="1"/>
  <c r="AI2238" i="1"/>
  <c r="AQ2237" i="1"/>
  <c r="AJ2238" i="1"/>
  <c r="AR2237" i="1"/>
  <c r="AK2238" i="1"/>
  <c r="AS2237" i="1"/>
  <c r="AN2238" i="1"/>
  <c r="AU2237" i="1"/>
  <c r="AO2238" i="1"/>
  <c r="AH2239" i="1"/>
  <c r="AP2238" i="1"/>
  <c r="AI2239" i="1"/>
  <c r="AR2238" i="1"/>
  <c r="AK2239" i="1"/>
  <c r="AS2238" i="1"/>
  <c r="AL2239" i="1"/>
  <c r="AT2238" i="1"/>
  <c r="AM2239" i="1"/>
  <c r="X2224" i="1"/>
  <c r="AC2224" i="1" s="1"/>
  <c r="X2223" i="1"/>
  <c r="AC2223" i="1" s="1"/>
  <c r="AL2511" i="1"/>
  <c r="AU2510" i="1"/>
  <c r="AL2509" i="1"/>
  <c r="AU2508" i="1"/>
  <c r="AL2507" i="1"/>
  <c r="AU2506" i="1"/>
  <c r="AL2501" i="1"/>
  <c r="AU2500" i="1"/>
  <c r="AL2499" i="1"/>
  <c r="AU2498" i="1"/>
  <c r="AL2493" i="1"/>
  <c r="AU2492" i="1"/>
  <c r="AL2489" i="1"/>
  <c r="AU2488" i="1"/>
  <c r="AU2486" i="1"/>
  <c r="AL2485" i="1"/>
  <c r="AU2484" i="1"/>
  <c r="AU2482" i="1"/>
  <c r="AL2481" i="1"/>
  <c r="AU2480" i="1"/>
  <c r="AL2479" i="1"/>
  <c r="AU2478" i="1"/>
  <c r="AU2476" i="1"/>
  <c r="AL2475" i="1"/>
  <c r="AU2474" i="1"/>
  <c r="AU2472" i="1"/>
  <c r="AL2471" i="1"/>
  <c r="AU2470" i="1"/>
  <c r="AL2469" i="1"/>
  <c r="AU2468" i="1"/>
  <c r="AU2466" i="1"/>
  <c r="AL2465" i="1"/>
  <c r="AU2464" i="1"/>
  <c r="AU2462" i="1"/>
  <c r="AL2461" i="1"/>
  <c r="AU2460" i="1"/>
  <c r="AU2458" i="1"/>
  <c r="AU2456" i="1"/>
  <c r="AL2455" i="1"/>
  <c r="AU2452" i="1"/>
  <c r="AL2451" i="1"/>
  <c r="AU2448" i="1"/>
  <c r="AL2447" i="1"/>
  <c r="AL2445" i="1"/>
  <c r="AL2443" i="1"/>
  <c r="AU2442" i="1"/>
  <c r="AL2441" i="1"/>
  <c r="AL2439" i="1"/>
  <c r="AL2437" i="1"/>
  <c r="AU2436" i="1"/>
  <c r="AU2434" i="1"/>
  <c r="AL2433" i="1"/>
  <c r="AU2432" i="1"/>
  <c r="AL2431" i="1"/>
  <c r="AL2429" i="1"/>
  <c r="AU2428" i="1"/>
  <c r="AL2427" i="1"/>
  <c r="AL2425" i="1"/>
  <c r="AL2423" i="1"/>
  <c r="AU2422" i="1"/>
  <c r="AU2420" i="1"/>
  <c r="AL2419" i="1"/>
  <c r="AL2417" i="1"/>
  <c r="AL2415" i="1"/>
  <c r="AU2414" i="1"/>
  <c r="AU2412" i="1"/>
  <c r="AL2411" i="1"/>
  <c r="AU2410" i="1"/>
  <c r="AL2409" i="1"/>
  <c r="AL2407" i="1"/>
  <c r="AU2406" i="1"/>
  <c r="AL2405" i="1"/>
  <c r="AL2403" i="1"/>
  <c r="AU2402" i="1"/>
  <c r="AJ2395" i="1"/>
  <c r="AQ2394" i="1"/>
  <c r="AJ2391" i="1"/>
  <c r="AO2390" i="1"/>
  <c r="AR2389" i="1"/>
  <c r="AJ2385" i="1"/>
  <c r="AO2384" i="1"/>
  <c r="AH2375" i="1"/>
  <c r="AL2374" i="1"/>
  <c r="AP2373" i="1"/>
  <c r="AH2369" i="1"/>
  <c r="AL2368" i="1"/>
  <c r="AP2367" i="1"/>
  <c r="AH2363" i="1"/>
  <c r="AL2362" i="1"/>
  <c r="AP2361" i="1"/>
  <c r="AH2357" i="1"/>
  <c r="AL2356" i="1"/>
  <c r="AP2355" i="1"/>
  <c r="AM2260" i="1"/>
  <c r="AE2192" i="1"/>
  <c r="AE2190" i="1"/>
  <c r="X2255" i="1"/>
  <c r="AC2255" i="1" s="1"/>
  <c r="AO2253" i="1"/>
  <c r="X2250" i="1"/>
  <c r="AC2250" i="1" s="1"/>
  <c r="AE2249" i="1"/>
  <c r="AT2247" i="1"/>
  <c r="AH2246" i="1"/>
  <c r="AO2245" i="1"/>
  <c r="AU2244" i="1"/>
  <c r="AI2243" i="1"/>
  <c r="AP2242" i="1"/>
  <c r="AM2240" i="1"/>
  <c r="AM2242" i="1"/>
  <c r="AJ2240" i="1"/>
  <c r="AU2241" i="1"/>
  <c r="AN2242" i="1"/>
  <c r="AP2240" i="1"/>
  <c r="AH2241" i="1"/>
  <c r="AS2242" i="1"/>
  <c r="AS2235" i="1"/>
  <c r="AH2233" i="1"/>
  <c r="AN2232" i="1"/>
  <c r="AP2218" i="1"/>
  <c r="AQ2217" i="1"/>
  <c r="AM2211" i="1"/>
  <c r="AM2210" i="1"/>
  <c r="AM2212" i="1"/>
  <c r="AP2210" i="1"/>
  <c r="AI2211" i="1"/>
  <c r="AR2210" i="1"/>
  <c r="AK2211" i="1"/>
  <c r="AR2211" i="1"/>
  <c r="AK2212" i="1"/>
  <c r="AH2210" i="1"/>
  <c r="AU2211" i="1"/>
  <c r="AO2212" i="1"/>
  <c r="AJ2210" i="1"/>
  <c r="AQ2212" i="1"/>
  <c r="AN2210" i="1"/>
  <c r="AT2212" i="1"/>
  <c r="AM2207" i="1"/>
  <c r="AM2209" i="1"/>
  <c r="AM2208" i="1"/>
  <c r="AP2207" i="1"/>
  <c r="AI2208" i="1"/>
  <c r="AR2207" i="1"/>
  <c r="AK2208" i="1"/>
  <c r="AR2208" i="1"/>
  <c r="AK2209" i="1"/>
  <c r="AS2208" i="1"/>
  <c r="AL2209" i="1"/>
  <c r="AH2207" i="1"/>
  <c r="AU2208" i="1"/>
  <c r="AO2209" i="1"/>
  <c r="AJ2207" i="1"/>
  <c r="AQ2209" i="1"/>
  <c r="AN2207" i="1"/>
  <c r="AT2209" i="1"/>
  <c r="X2186" i="1"/>
  <c r="AC2186" i="1" s="1"/>
  <c r="X2187" i="1"/>
  <c r="AC2187" i="1" s="1"/>
  <c r="X2185" i="1"/>
  <c r="AC2185" i="1" s="1"/>
  <c r="AS2247" i="1"/>
  <c r="X2247" i="1"/>
  <c r="AC2247" i="1" s="1"/>
  <c r="AM2245" i="1"/>
  <c r="AT2244" i="1"/>
  <c r="AH2243" i="1"/>
  <c r="AO2242" i="1"/>
  <c r="AT2241" i="1"/>
  <c r="X2238" i="1"/>
  <c r="AC2238" i="1" s="1"/>
  <c r="AL2236" i="1"/>
  <c r="AR2235" i="1"/>
  <c r="AL2232" i="1"/>
  <c r="AS2231" i="1"/>
  <c r="AU2230" i="1"/>
  <c r="AR2226" i="1"/>
  <c r="AJ2227" i="1"/>
  <c r="AU2228" i="1"/>
  <c r="AR2225" i="1"/>
  <c r="AJ2226" i="1"/>
  <c r="AU2227" i="1"/>
  <c r="AN2228" i="1"/>
  <c r="AP2226" i="1"/>
  <c r="AH2227" i="1"/>
  <c r="AS2228" i="1"/>
  <c r="AI2226" i="1"/>
  <c r="AL2225" i="1"/>
  <c r="AL2219" i="1"/>
  <c r="AN2218" i="1"/>
  <c r="AP2217" i="1"/>
  <c r="AU2216" i="1"/>
  <c r="AQ2202" i="1"/>
  <c r="AS2201" i="1"/>
  <c r="AE2198" i="1"/>
  <c r="AE2199" i="1"/>
  <c r="X2198" i="1"/>
  <c r="AC2198" i="1" s="1"/>
  <c r="T2185" i="1"/>
  <c r="X2178" i="1"/>
  <c r="AC2178" i="1" s="1"/>
  <c r="X2175" i="1"/>
  <c r="AC2175" i="1" s="1"/>
  <c r="X2172" i="1"/>
  <c r="AC2172" i="1" s="1"/>
  <c r="X2169" i="1"/>
  <c r="AC2169" i="1" s="1"/>
  <c r="AS2149" i="1"/>
  <c r="AP2150" i="1"/>
  <c r="AI2151" i="1"/>
  <c r="AR2150" i="1"/>
  <c r="AK2151" i="1"/>
  <c r="AS2150" i="1"/>
  <c r="AL2151" i="1"/>
  <c r="AT2150" i="1"/>
  <c r="AN2151" i="1"/>
  <c r="AH2148" i="1"/>
  <c r="AU2150" i="1"/>
  <c r="AO2151" i="1"/>
  <c r="AJ2148" i="1"/>
  <c r="AP2151" i="1"/>
  <c r="AT2144" i="1"/>
  <c r="X2143" i="1"/>
  <c r="AC2143" i="1" s="1"/>
  <c r="AP2352" i="1"/>
  <c r="AP2350" i="1"/>
  <c r="AP2348" i="1"/>
  <c r="AP2346" i="1"/>
  <c r="AP2344" i="1"/>
  <c r="AP2342" i="1"/>
  <c r="AP2340" i="1"/>
  <c r="AP2338" i="1"/>
  <c r="AP2336" i="1"/>
  <c r="AP2334" i="1"/>
  <c r="AP2332" i="1"/>
  <c r="AP2330" i="1"/>
  <c r="AP2328" i="1"/>
  <c r="AP2326" i="1"/>
  <c r="AP2324" i="1"/>
  <c r="AP2322" i="1"/>
  <c r="AP2320" i="1"/>
  <c r="AP2318" i="1"/>
  <c r="AP2316" i="1"/>
  <c r="AP2314" i="1"/>
  <c r="AP2312" i="1"/>
  <c r="AP2310" i="1"/>
  <c r="AP2308" i="1"/>
  <c r="AP2306" i="1"/>
  <c r="AP2304" i="1"/>
  <c r="AP2302" i="1"/>
  <c r="AP2300" i="1"/>
  <c r="AP2298" i="1"/>
  <c r="AP2296" i="1"/>
  <c r="AP2294" i="1"/>
  <c r="AP2292" i="1"/>
  <c r="AP2290" i="1"/>
  <c r="AP2288" i="1"/>
  <c r="AP2286" i="1"/>
  <c r="AP2284" i="1"/>
  <c r="AP2282" i="1"/>
  <c r="AP2280" i="1"/>
  <c r="AP2278" i="1"/>
  <c r="AP2276" i="1"/>
  <c r="AP2274" i="1"/>
  <c r="AP2272" i="1"/>
  <c r="AP2270" i="1"/>
  <c r="AP2268" i="1"/>
  <c r="AP2266" i="1"/>
  <c r="AP2264" i="1"/>
  <c r="AP2262" i="1"/>
  <c r="AP2255" i="1"/>
  <c r="AM2253" i="1"/>
  <c r="AU2252" i="1"/>
  <c r="AI2251" i="1"/>
  <c r="AQ2250" i="1"/>
  <c r="AR2247" i="1"/>
  <c r="AL2245" i="1"/>
  <c r="AS2244" i="1"/>
  <c r="AM2244" i="1"/>
  <c r="AM2246" i="1"/>
  <c r="AK2243" i="1"/>
  <c r="AN2245" i="1"/>
  <c r="AQ2247" i="1"/>
  <c r="AL2242" i="1"/>
  <c r="AS2241" i="1"/>
  <c r="X2241" i="1"/>
  <c r="AC2241" i="1" s="1"/>
  <c r="AK2236" i="1"/>
  <c r="AP2235" i="1"/>
  <c r="AR2231" i="1"/>
  <c r="AT2230" i="1"/>
  <c r="AE2227" i="1"/>
  <c r="AH2226" i="1"/>
  <c r="AK2225" i="1"/>
  <c r="AR2224" i="1"/>
  <c r="AU2223" i="1"/>
  <c r="AM2220" i="1"/>
  <c r="AM2222" i="1"/>
  <c r="AH2220" i="1"/>
  <c r="AS2221" i="1"/>
  <c r="AK2222" i="1"/>
  <c r="AQ2220" i="1"/>
  <c r="AI2221" i="1"/>
  <c r="AT2222" i="1"/>
  <c r="AT2220" i="1"/>
  <c r="AL2221" i="1"/>
  <c r="AN2221" i="1"/>
  <c r="AQ2221" i="1"/>
  <c r="AI2222" i="1"/>
  <c r="AK2219" i="1"/>
  <c r="AL2218" i="1"/>
  <c r="AO2217" i="1"/>
  <c r="AT2216" i="1"/>
  <c r="X2205" i="1"/>
  <c r="AC2205" i="1" s="1"/>
  <c r="AP2202" i="1"/>
  <c r="AQ2201" i="1"/>
  <c r="AT2198" i="1"/>
  <c r="AU2198" i="1"/>
  <c r="AT2199" i="1"/>
  <c r="AN2200" i="1"/>
  <c r="AI2198" i="1"/>
  <c r="AP2200" i="1"/>
  <c r="X2199" i="1"/>
  <c r="AC2199" i="1" s="1"/>
  <c r="AE2179" i="1"/>
  <c r="AE2178" i="1"/>
  <c r="AE2176" i="1"/>
  <c r="AE2175" i="1"/>
  <c r="AE2167" i="1"/>
  <c r="AE2166" i="1"/>
  <c r="X2163" i="1"/>
  <c r="AC2163" i="1" s="1"/>
  <c r="AP2149" i="1"/>
  <c r="X2144" i="1"/>
  <c r="AC2144" i="1" s="1"/>
  <c r="T2140" i="1"/>
  <c r="T2141" i="1"/>
  <c r="X2057" i="1"/>
  <c r="AC2057" i="1" s="1"/>
  <c r="X2059" i="1"/>
  <c r="AC2059" i="1" s="1"/>
  <c r="X2058" i="1"/>
  <c r="AC2058" i="1" s="1"/>
  <c r="X2060" i="1"/>
  <c r="AC2060" i="1" s="1"/>
  <c r="X2056" i="1"/>
  <c r="AC2056" i="1" s="1"/>
  <c r="AN2255" i="1"/>
  <c r="AK2253" i="1"/>
  <c r="AS2252" i="1"/>
  <c r="AO2250" i="1"/>
  <c r="AO2247" i="1"/>
  <c r="AJ2245" i="1"/>
  <c r="AQ2244" i="1"/>
  <c r="AE2246" i="1"/>
  <c r="AJ2242" i="1"/>
  <c r="AQ2241" i="1"/>
  <c r="AH2236" i="1"/>
  <c r="AN2235" i="1"/>
  <c r="AU2234" i="1"/>
  <c r="X2234" i="1"/>
  <c r="AC2234" i="1" s="1"/>
  <c r="AI2232" i="1"/>
  <c r="AO2231" i="1"/>
  <c r="AP2230" i="1"/>
  <c r="AI2225" i="1"/>
  <c r="AP2224" i="1"/>
  <c r="AR2223" i="1"/>
  <c r="X2222" i="1"/>
  <c r="AC2222" i="1" s="1"/>
  <c r="AI2218" i="1"/>
  <c r="AL2217" i="1"/>
  <c r="AR2216" i="1"/>
  <c r="AS2215" i="1"/>
  <c r="AN2202" i="1"/>
  <c r="AK2201" i="1"/>
  <c r="T2194" i="1"/>
  <c r="X2183" i="1"/>
  <c r="AC2183" i="1" s="1"/>
  <c r="X2184" i="1"/>
  <c r="AC2184" i="1" s="1"/>
  <c r="X2182" i="1"/>
  <c r="AC2182" i="1" s="1"/>
  <c r="AM2143" i="1"/>
  <c r="AI2142" i="1"/>
  <c r="AR2143" i="1"/>
  <c r="AI2144" i="1"/>
  <c r="AK2142" i="1"/>
  <c r="AT2143" i="1"/>
  <c r="AK2144" i="1"/>
  <c r="AM2142" i="1"/>
  <c r="AM2144" i="1"/>
  <c r="AH2142" i="1"/>
  <c r="AU2144" i="1"/>
  <c r="AJ2142" i="1"/>
  <c r="AL2142" i="1"/>
  <c r="AN2142" i="1"/>
  <c r="AO2142" i="1"/>
  <c r="AH2143" i="1"/>
  <c r="AP2142" i="1"/>
  <c r="AI2143" i="1"/>
  <c r="AQ2142" i="1"/>
  <c r="AJ2143" i="1"/>
  <c r="AR2142" i="1"/>
  <c r="AK2143" i="1"/>
  <c r="AS2142" i="1"/>
  <c r="AL2143" i="1"/>
  <c r="AH2144" i="1"/>
  <c r="AT2142" i="1"/>
  <c r="AN2143" i="1"/>
  <c r="AJ2144" i="1"/>
  <c r="AU2142" i="1"/>
  <c r="AO2143" i="1"/>
  <c r="AL2144" i="1"/>
  <c r="AP2143" i="1"/>
  <c r="AN2144" i="1"/>
  <c r="AQ2143" i="1"/>
  <c r="AO2144" i="1"/>
  <c r="AS2143" i="1"/>
  <c r="AP2144" i="1"/>
  <c r="AR2144" i="1"/>
  <c r="AS2144" i="1"/>
  <c r="AM2352" i="1"/>
  <c r="AM2350" i="1"/>
  <c r="AM2348" i="1"/>
  <c r="AM2346" i="1"/>
  <c r="AM2344" i="1"/>
  <c r="AM2342" i="1"/>
  <c r="AM2340" i="1"/>
  <c r="AM2338" i="1"/>
  <c r="AM2336" i="1"/>
  <c r="AM2334" i="1"/>
  <c r="AM2332" i="1"/>
  <c r="AM2330" i="1"/>
  <c r="AM2328" i="1"/>
  <c r="AM2326" i="1"/>
  <c r="AM2324" i="1"/>
  <c r="AM2322" i="1"/>
  <c r="AM2320" i="1"/>
  <c r="AM2318" i="1"/>
  <c r="AM2316" i="1"/>
  <c r="AM2314" i="1"/>
  <c r="AM2312" i="1"/>
  <c r="AM2310" i="1"/>
  <c r="AM2308" i="1"/>
  <c r="AM2306" i="1"/>
  <c r="AM2304" i="1"/>
  <c r="AM2302" i="1"/>
  <c r="AM2300" i="1"/>
  <c r="AM2298" i="1"/>
  <c r="AM2296" i="1"/>
  <c r="AM2294" i="1"/>
  <c r="AM2292" i="1"/>
  <c r="AM2290" i="1"/>
  <c r="AM2288" i="1"/>
  <c r="AM2286" i="1"/>
  <c r="AM2284" i="1"/>
  <c r="AM2282" i="1"/>
  <c r="AM2280" i="1"/>
  <c r="AM2278" i="1"/>
  <c r="AM2276" i="1"/>
  <c r="AM2274" i="1"/>
  <c r="AM2272" i="1"/>
  <c r="AM2270" i="1"/>
  <c r="AM2268" i="1"/>
  <c r="AM2266" i="1"/>
  <c r="AM2264" i="1"/>
  <c r="AM2262" i="1"/>
  <c r="AM2255" i="1"/>
  <c r="AU2254" i="1"/>
  <c r="AJ2253" i="1"/>
  <c r="AR2252" i="1"/>
  <c r="X2252" i="1"/>
  <c r="AC2252" i="1" s="1"/>
  <c r="AE2251" i="1"/>
  <c r="AN2250" i="1"/>
  <c r="AM2248" i="1"/>
  <c r="AI2248" i="1"/>
  <c r="AT2249" i="1"/>
  <c r="AN2247" i="1"/>
  <c r="AI2245" i="1"/>
  <c r="AP2244" i="1"/>
  <c r="AI2242" i="1"/>
  <c r="AP2241" i="1"/>
  <c r="AM2235" i="1"/>
  <c r="AS2234" i="1"/>
  <c r="AM2232" i="1"/>
  <c r="AM2234" i="1"/>
  <c r="AM2236" i="1"/>
  <c r="AH2232" i="1"/>
  <c r="AS2233" i="1"/>
  <c r="AK2234" i="1"/>
  <c r="AQ2232" i="1"/>
  <c r="AI2233" i="1"/>
  <c r="AT2234" i="1"/>
  <c r="AL2235" i="1"/>
  <c r="AN2233" i="1"/>
  <c r="AQ2235" i="1"/>
  <c r="AI2236" i="1"/>
  <c r="AN2231" i="1"/>
  <c r="AO2230" i="1"/>
  <c r="AH2225" i="1"/>
  <c r="AN2224" i="1"/>
  <c r="AP2223" i="1"/>
  <c r="AE2219" i="1"/>
  <c r="AH2218" i="1"/>
  <c r="AK2217" i="1"/>
  <c r="AQ2216" i="1"/>
  <c r="AR2215" i="1"/>
  <c r="AU2203" i="1"/>
  <c r="AL2202" i="1"/>
  <c r="AH2201" i="1"/>
  <c r="AE2156" i="1"/>
  <c r="AE2157" i="1"/>
  <c r="AU2277" i="1"/>
  <c r="AL2274" i="1"/>
  <c r="AU2273" i="1"/>
  <c r="AL2272" i="1"/>
  <c r="AL2270" i="1"/>
  <c r="AU2269" i="1"/>
  <c r="AL2268" i="1"/>
  <c r="AU2267" i="1"/>
  <c r="AL2266" i="1"/>
  <c r="AU2265" i="1"/>
  <c r="AL2264" i="1"/>
  <c r="AU2263" i="1"/>
  <c r="AL2262" i="1"/>
  <c r="AU2261" i="1"/>
  <c r="AL2255" i="1"/>
  <c r="AT2254" i="1"/>
  <c r="AI2253" i="1"/>
  <c r="AQ2252" i="1"/>
  <c r="AK2250" i="1"/>
  <c r="X2249" i="1"/>
  <c r="AC2249" i="1" s="1"/>
  <c r="AM2247" i="1"/>
  <c r="AU2246" i="1"/>
  <c r="AH2245" i="1"/>
  <c r="AO2244" i="1"/>
  <c r="AH2242" i="1"/>
  <c r="AO2241" i="1"/>
  <c r="AK2235" i="1"/>
  <c r="AR2234" i="1"/>
  <c r="AM2231" i="1"/>
  <c r="AL2230" i="1"/>
  <c r="AO2225" i="1"/>
  <c r="AK2224" i="1"/>
  <c r="AN2223" i="1"/>
  <c r="AJ2217" i="1"/>
  <c r="AO2216" i="1"/>
  <c r="AP2215" i="1"/>
  <c r="AR2203" i="1"/>
  <c r="AJ2202" i="1"/>
  <c r="AE2195" i="1"/>
  <c r="AE2196" i="1"/>
  <c r="T2158" i="1"/>
  <c r="T2159" i="1"/>
  <c r="X2118" i="1"/>
  <c r="AC2118" i="1" s="1"/>
  <c r="X2027" i="1"/>
  <c r="AC2027" i="1" s="1"/>
  <c r="X2026" i="1"/>
  <c r="AC2026" i="1" s="1"/>
  <c r="AT2353" i="1"/>
  <c r="AK2352" i="1"/>
  <c r="AT2351" i="1"/>
  <c r="AK2350" i="1"/>
  <c r="AT2349" i="1"/>
  <c r="AK2348" i="1"/>
  <c r="AT2347" i="1"/>
  <c r="AK2346" i="1"/>
  <c r="AT2345" i="1"/>
  <c r="AK2344" i="1"/>
  <c r="AT2343" i="1"/>
  <c r="AK2342" i="1"/>
  <c r="AT2341" i="1"/>
  <c r="AK2340" i="1"/>
  <c r="AT2339" i="1"/>
  <c r="AK2338" i="1"/>
  <c r="AT2337" i="1"/>
  <c r="AK2336" i="1"/>
  <c r="AT2335" i="1"/>
  <c r="AK2334" i="1"/>
  <c r="AT2333" i="1"/>
  <c r="AK2332" i="1"/>
  <c r="AT2331" i="1"/>
  <c r="AK2330" i="1"/>
  <c r="AT2329" i="1"/>
  <c r="AK2328" i="1"/>
  <c r="AT2327" i="1"/>
  <c r="AK2326" i="1"/>
  <c r="AT2325" i="1"/>
  <c r="AK2324" i="1"/>
  <c r="AT2323" i="1"/>
  <c r="AK2322" i="1"/>
  <c r="AT2321" i="1"/>
  <c r="AK2320" i="1"/>
  <c r="AT2319" i="1"/>
  <c r="AK2318" i="1"/>
  <c r="AT2317" i="1"/>
  <c r="AK2316" i="1"/>
  <c r="AT2315" i="1"/>
  <c r="AK2314" i="1"/>
  <c r="AT2313" i="1"/>
  <c r="AK2312" i="1"/>
  <c r="AT2311" i="1"/>
  <c r="AK2310" i="1"/>
  <c r="AT2309" i="1"/>
  <c r="AK2308" i="1"/>
  <c r="AT2307" i="1"/>
  <c r="AK2306" i="1"/>
  <c r="AT2305" i="1"/>
  <c r="AK2304" i="1"/>
  <c r="AT2303" i="1"/>
  <c r="AK2302" i="1"/>
  <c r="AT2301" i="1"/>
  <c r="AK2300" i="1"/>
  <c r="AT2299" i="1"/>
  <c r="AK2298" i="1"/>
  <c r="AT2297" i="1"/>
  <c r="AK2296" i="1"/>
  <c r="AT2295" i="1"/>
  <c r="AK2294" i="1"/>
  <c r="AT2293" i="1"/>
  <c r="AK2292" i="1"/>
  <c r="AT2291" i="1"/>
  <c r="AK2290" i="1"/>
  <c r="AT2289" i="1"/>
  <c r="AK2288" i="1"/>
  <c r="AT2287" i="1"/>
  <c r="AK2286" i="1"/>
  <c r="AK2284" i="1"/>
  <c r="AT2283" i="1"/>
  <c r="AK2282" i="1"/>
  <c r="AK2280" i="1"/>
  <c r="AT2279" i="1"/>
  <c r="AK2278" i="1"/>
  <c r="AT2277" i="1"/>
  <c r="AK2276" i="1"/>
  <c r="AT2275" i="1"/>
  <c r="AK2274" i="1"/>
  <c r="AT2273" i="1"/>
  <c r="AK2272" i="1"/>
  <c r="AT2271" i="1"/>
  <c r="AK2270" i="1"/>
  <c r="AT2269" i="1"/>
  <c r="AK2268" i="1"/>
  <c r="AT2267" i="1"/>
  <c r="AK2266" i="1"/>
  <c r="AT2265" i="1"/>
  <c r="AK2264" i="1"/>
  <c r="AT2263" i="1"/>
  <c r="AK2262" i="1"/>
  <c r="AT2261" i="1"/>
  <c r="AE2258" i="1"/>
  <c r="AK2255" i="1"/>
  <c r="AS2254" i="1"/>
  <c r="AH2253" i="1"/>
  <c r="AP2252" i="1"/>
  <c r="T2252" i="1"/>
  <c r="AJ2250" i="1"/>
  <c r="AQ2249" i="1"/>
  <c r="AL2247" i="1"/>
  <c r="AT2246" i="1"/>
  <c r="AN2244" i="1"/>
  <c r="AU2243" i="1"/>
  <c r="AN2241" i="1"/>
  <c r="AU2240" i="1"/>
  <c r="AE2239" i="1"/>
  <c r="X2239" i="1"/>
  <c r="AC2239" i="1" s="1"/>
  <c r="AJ2235" i="1"/>
  <c r="AQ2234" i="1"/>
  <c r="AE2234" i="1"/>
  <c r="AL2231" i="1"/>
  <c r="AK2230" i="1"/>
  <c r="AJ2224" i="1"/>
  <c r="AM2223" i="1"/>
  <c r="AE2218" i="1"/>
  <c r="AH2217" i="1"/>
  <c r="AL2216" i="1"/>
  <c r="AN2215" i="1"/>
  <c r="T2206" i="1"/>
  <c r="AJ2203" i="1"/>
  <c r="AH2202" i="1"/>
  <c r="X2166" i="1"/>
  <c r="AC2166" i="1" s="1"/>
  <c r="AS2353" i="1"/>
  <c r="AJ2352" i="1"/>
  <c r="AS2351" i="1"/>
  <c r="AJ2350" i="1"/>
  <c r="AS2349" i="1"/>
  <c r="AJ2348" i="1"/>
  <c r="AS2347" i="1"/>
  <c r="AJ2346" i="1"/>
  <c r="AS2345" i="1"/>
  <c r="AJ2344" i="1"/>
  <c r="AS2343" i="1"/>
  <c r="AJ2342" i="1"/>
  <c r="AS2341" i="1"/>
  <c r="AJ2340" i="1"/>
  <c r="AS2339" i="1"/>
  <c r="AJ2338" i="1"/>
  <c r="AS2337" i="1"/>
  <c r="AJ2336" i="1"/>
  <c r="AS2335" i="1"/>
  <c r="AJ2334" i="1"/>
  <c r="AS2333" i="1"/>
  <c r="AJ2332" i="1"/>
  <c r="AS2331" i="1"/>
  <c r="AJ2330" i="1"/>
  <c r="AS2329" i="1"/>
  <c r="AJ2328" i="1"/>
  <c r="AS2327" i="1"/>
  <c r="AJ2326" i="1"/>
  <c r="AS2325" i="1"/>
  <c r="AJ2324" i="1"/>
  <c r="AS2323" i="1"/>
  <c r="AJ2322" i="1"/>
  <c r="AS2321" i="1"/>
  <c r="AJ2320" i="1"/>
  <c r="AS2319" i="1"/>
  <c r="AJ2318" i="1"/>
  <c r="AS2317" i="1"/>
  <c r="AJ2316" i="1"/>
  <c r="AS2315" i="1"/>
  <c r="AJ2314" i="1"/>
  <c r="AS2313" i="1"/>
  <c r="AJ2312" i="1"/>
  <c r="AS2311" i="1"/>
  <c r="AJ2310" i="1"/>
  <c r="AS2309" i="1"/>
  <c r="AJ2308" i="1"/>
  <c r="AS2307" i="1"/>
  <c r="AJ2306" i="1"/>
  <c r="AS2305" i="1"/>
  <c r="AJ2304" i="1"/>
  <c r="AS2303" i="1"/>
  <c r="AJ2302" i="1"/>
  <c r="AS2301" i="1"/>
  <c r="AJ2300" i="1"/>
  <c r="AS2299" i="1"/>
  <c r="AJ2298" i="1"/>
  <c r="AS2297" i="1"/>
  <c r="AJ2296" i="1"/>
  <c r="AS2295" i="1"/>
  <c r="AJ2294" i="1"/>
  <c r="AS2293" i="1"/>
  <c r="AJ2292" i="1"/>
  <c r="AS2291" i="1"/>
  <c r="AJ2290" i="1"/>
  <c r="AS2289" i="1"/>
  <c r="AJ2288" i="1"/>
  <c r="AS2287" i="1"/>
  <c r="AJ2286" i="1"/>
  <c r="AJ2284" i="1"/>
  <c r="AS2283" i="1"/>
  <c r="AJ2282" i="1"/>
  <c r="AS2281" i="1"/>
  <c r="AJ2280" i="1"/>
  <c r="AS2279" i="1"/>
  <c r="AJ2278" i="1"/>
  <c r="AS2277" i="1"/>
  <c r="AJ2276" i="1"/>
  <c r="AS2275" i="1"/>
  <c r="AJ2274" i="1"/>
  <c r="AS2273" i="1"/>
  <c r="AJ2272" i="1"/>
  <c r="AS2271" i="1"/>
  <c r="AJ2270" i="1"/>
  <c r="AS2269" i="1"/>
  <c r="AJ2268" i="1"/>
  <c r="AS2267" i="1"/>
  <c r="AJ2266" i="1"/>
  <c r="AS2265" i="1"/>
  <c r="AJ2264" i="1"/>
  <c r="AS2263" i="1"/>
  <c r="AJ2262" i="1"/>
  <c r="AS2261" i="1"/>
  <c r="AJ2255" i="1"/>
  <c r="AR2254" i="1"/>
  <c r="AO2254" i="1"/>
  <c r="AN2252" i="1"/>
  <c r="AU2251" i="1"/>
  <c r="AP2249" i="1"/>
  <c r="AK2247" i="1"/>
  <c r="AS2246" i="1"/>
  <c r="AE2245" i="1"/>
  <c r="AL2244" i="1"/>
  <c r="AT2243" i="1"/>
  <c r="AM2241" i="1"/>
  <c r="AT2240" i="1"/>
  <c r="X2240" i="1"/>
  <c r="AC2240" i="1" s="1"/>
  <c r="AI2235" i="1"/>
  <c r="AP2234" i="1"/>
  <c r="AU2233" i="1"/>
  <c r="X2233" i="1"/>
  <c r="AC2233" i="1" s="1"/>
  <c r="AJ2231" i="1"/>
  <c r="AT2228" i="1"/>
  <c r="T2228" i="1"/>
  <c r="AH2224" i="1"/>
  <c r="AR2222" i="1"/>
  <c r="AU2221" i="1"/>
  <c r="T2221" i="1"/>
  <c r="AL2215" i="1"/>
  <c r="AO2214" i="1"/>
  <c r="AU2212" i="1"/>
  <c r="T2212" i="1"/>
  <c r="T2211" i="1"/>
  <c r="T2208" i="1"/>
  <c r="T2195" i="1"/>
  <c r="T2151" i="1"/>
  <c r="AE2253" i="1"/>
  <c r="AE2255" i="1"/>
  <c r="AJ2247" i="1"/>
  <c r="AR2246" i="1"/>
  <c r="AK2244" i="1"/>
  <c r="AS2243" i="1"/>
  <c r="AL2241" i="1"/>
  <c r="AS2240" i="1"/>
  <c r="AE2201" i="1"/>
  <c r="AE2202" i="1"/>
  <c r="X2190" i="1"/>
  <c r="AC2190" i="1" s="1"/>
  <c r="X2191" i="1"/>
  <c r="AC2191" i="1" s="1"/>
  <c r="AE2260" i="1"/>
  <c r="AP2254" i="1"/>
  <c r="T2254" i="1"/>
  <c r="AM2250" i="1"/>
  <c r="AL2250" i="1"/>
  <c r="AO2252" i="1"/>
  <c r="AI2247" i="1"/>
  <c r="AQ2246" i="1"/>
  <c r="AJ2244" i="1"/>
  <c r="AR2243" i="1"/>
  <c r="AK2241" i="1"/>
  <c r="AR2240" i="1"/>
  <c r="T2240" i="1"/>
  <c r="AN2234" i="1"/>
  <c r="AR2233" i="1"/>
  <c r="AE2224" i="1"/>
  <c r="AM2217" i="1"/>
  <c r="AM2219" i="1"/>
  <c r="AM2216" i="1"/>
  <c r="AM2218" i="1"/>
  <c r="AP2216" i="1"/>
  <c r="AI2217" i="1"/>
  <c r="AP2219" i="1"/>
  <c r="AR2217" i="1"/>
  <c r="AK2218" i="1"/>
  <c r="AH2216" i="1"/>
  <c r="AU2217" i="1"/>
  <c r="AO2218" i="1"/>
  <c r="AH2219" i="1"/>
  <c r="AJ2216" i="1"/>
  <c r="AQ2218" i="1"/>
  <c r="AJ2219" i="1"/>
  <c r="AN2216" i="1"/>
  <c r="AT2218" i="1"/>
  <c r="AN2219" i="1"/>
  <c r="AU2210" i="1"/>
  <c r="AU2209" i="1"/>
  <c r="AT2208" i="1"/>
  <c r="AU2207" i="1"/>
  <c r="AT2202" i="1"/>
  <c r="AN2203" i="1"/>
  <c r="AI2201" i="1"/>
  <c r="AP2203" i="1"/>
  <c r="AE2138" i="1"/>
  <c r="AP2349" i="1"/>
  <c r="AP2347" i="1"/>
  <c r="AP2345" i="1"/>
  <c r="AP2333" i="1"/>
  <c r="AP2325" i="1"/>
  <c r="AP2323" i="1"/>
  <c r="AP2315" i="1"/>
  <c r="AP2301" i="1"/>
  <c r="AP2299" i="1"/>
  <c r="AP2289" i="1"/>
  <c r="AP2277" i="1"/>
  <c r="AP2269" i="1"/>
  <c r="AP2267" i="1"/>
  <c r="AP2261" i="1"/>
  <c r="AN2254" i="1"/>
  <c r="AK2252" i="1"/>
  <c r="AR2251" i="1"/>
  <c r="AE2250" i="1"/>
  <c r="AH2247" i="1"/>
  <c r="AP2246" i="1"/>
  <c r="AI2244" i="1"/>
  <c r="AQ2243" i="1"/>
  <c r="AJ2241" i="1"/>
  <c r="AQ2240" i="1"/>
  <c r="AU2236" i="1"/>
  <c r="AL2234" i="1"/>
  <c r="AQ2233" i="1"/>
  <c r="AM2230" i="1"/>
  <c r="AP2231" i="1"/>
  <c r="AN2230" i="1"/>
  <c r="AQ2230" i="1"/>
  <c r="AI2231" i="1"/>
  <c r="AS2230" i="1"/>
  <c r="AK2231" i="1"/>
  <c r="AQ2227" i="1"/>
  <c r="X2219" i="1"/>
  <c r="AC2219" i="1" s="1"/>
  <c r="AP2212" i="1"/>
  <c r="AQ2211" i="1"/>
  <c r="AT2210" i="1"/>
  <c r="AS2209" i="1"/>
  <c r="AQ2208" i="1"/>
  <c r="AT2207" i="1"/>
  <c r="AE2203" i="1"/>
  <c r="T2187" i="1"/>
  <c r="T2149" i="1"/>
  <c r="T2150" i="1"/>
  <c r="AE2115" i="1"/>
  <c r="AE2113" i="1"/>
  <c r="AE2114" i="1"/>
  <c r="AI2091" i="1"/>
  <c r="AR2092" i="1"/>
  <c r="AI2093" i="1"/>
  <c r="AR2094" i="1"/>
  <c r="AJ2091" i="1"/>
  <c r="AS2092" i="1"/>
  <c r="AJ2093" i="1"/>
  <c r="AS2094" i="1"/>
  <c r="AK2091" i="1"/>
  <c r="AT2092" i="1"/>
  <c r="AK2093" i="1"/>
  <c r="AT2094" i="1"/>
  <c r="AL2091" i="1"/>
  <c r="AU2092" i="1"/>
  <c r="AL2093" i="1"/>
  <c r="AM2091" i="1"/>
  <c r="AM2093" i="1"/>
  <c r="AN2091" i="1"/>
  <c r="AN2093" i="1"/>
  <c r="AP2091" i="1"/>
  <c r="AP2093" i="1"/>
  <c r="AR2091" i="1"/>
  <c r="AI2092" i="1"/>
  <c r="AR2093" i="1"/>
  <c r="AI2094" i="1"/>
  <c r="AS2091" i="1"/>
  <c r="AJ2092" i="1"/>
  <c r="AS2093" i="1"/>
  <c r="AJ2094" i="1"/>
  <c r="AT2091" i="1"/>
  <c r="AK2092" i="1"/>
  <c r="AT2093" i="1"/>
  <c r="AK2094" i="1"/>
  <c r="AU2091" i="1"/>
  <c r="AL2092" i="1"/>
  <c r="AU2093" i="1"/>
  <c r="AL2094" i="1"/>
  <c r="AM2092" i="1"/>
  <c r="AM2094" i="1"/>
  <c r="AN2092" i="1"/>
  <c r="AN2094" i="1"/>
  <c r="AH2091" i="1"/>
  <c r="AO2091" i="1"/>
  <c r="AQ2091" i="1"/>
  <c r="AH2094" i="1"/>
  <c r="AO2094" i="1"/>
  <c r="AP2094" i="1"/>
  <c r="AQ2094" i="1"/>
  <c r="AH2093" i="1"/>
  <c r="AU2094" i="1"/>
  <c r="AO2093" i="1"/>
  <c r="AQ2093" i="1"/>
  <c r="AO2092" i="1"/>
  <c r="AP2092" i="1"/>
  <c r="AE2312" i="1"/>
  <c r="AE2308" i="1"/>
  <c r="AE2306" i="1"/>
  <c r="AE2298" i="1"/>
  <c r="AE2294" i="1"/>
  <c r="AE2288" i="1"/>
  <c r="AE2284" i="1"/>
  <c r="AE2280" i="1"/>
  <c r="AE2276" i="1"/>
  <c r="AE2274" i="1"/>
  <c r="AE2270" i="1"/>
  <c r="AE2266" i="1"/>
  <c r="AM2254" i="1"/>
  <c r="AU2253" i="1"/>
  <c r="AJ2252" i="1"/>
  <c r="AQ2251" i="1"/>
  <c r="AO2246" i="1"/>
  <c r="AU2245" i="1"/>
  <c r="AH2244" i="1"/>
  <c r="AP2243" i="1"/>
  <c r="AI2241" i="1"/>
  <c r="AO2240" i="1"/>
  <c r="AJ2234" i="1"/>
  <c r="AP2233" i="1"/>
  <c r="AL2228" i="1"/>
  <c r="AP2227" i="1"/>
  <c r="AU2226" i="1"/>
  <c r="T2226" i="1"/>
  <c r="AM2224" i="1"/>
  <c r="AO2224" i="1"/>
  <c r="AL2223" i="1"/>
  <c r="AO2223" i="1"/>
  <c r="AQ2223" i="1"/>
  <c r="AI2224" i="1"/>
  <c r="AT2223" i="1"/>
  <c r="AL2224" i="1"/>
  <c r="AM2215" i="1"/>
  <c r="AK2215" i="1"/>
  <c r="AO2215" i="1"/>
  <c r="AQ2215" i="1"/>
  <c r="AT2215" i="1"/>
  <c r="AN2212" i="1"/>
  <c r="AP2211" i="1"/>
  <c r="AS2210" i="1"/>
  <c r="AR2209" i="1"/>
  <c r="AP2208" i="1"/>
  <c r="AS2207" i="1"/>
  <c r="X2202" i="1"/>
  <c r="AC2202" i="1" s="1"/>
  <c r="X2192" i="1"/>
  <c r="AC2192" i="1" s="1"/>
  <c r="AS2148" i="1"/>
  <c r="AU2143" i="1"/>
  <c r="X2061" i="1"/>
  <c r="AC2061" i="1" s="1"/>
  <c r="X2063" i="1"/>
  <c r="AC2063" i="1" s="1"/>
  <c r="X2062" i="1"/>
  <c r="AC2062" i="1" s="1"/>
  <c r="X2064" i="1"/>
  <c r="AC2064" i="1" s="1"/>
  <c r="X2051" i="1"/>
  <c r="AC2051" i="1" s="1"/>
  <c r="X2052" i="1"/>
  <c r="AC2052" i="1" s="1"/>
  <c r="AE2247" i="1"/>
  <c r="X2226" i="1"/>
  <c r="AC2226" i="1" s="1"/>
  <c r="X2227" i="1"/>
  <c r="AC2227" i="1" s="1"/>
  <c r="X2225" i="1"/>
  <c r="AC2225" i="1" s="1"/>
  <c r="AH2204" i="1"/>
  <c r="X2189" i="1"/>
  <c r="AC2189" i="1" s="1"/>
  <c r="X2188" i="1"/>
  <c r="AC2188" i="1" s="1"/>
  <c r="X2162" i="1"/>
  <c r="AC2162" i="1" s="1"/>
  <c r="X2165" i="1"/>
  <c r="AC2165" i="1" s="1"/>
  <c r="AE2126" i="1"/>
  <c r="AE2127" i="1"/>
  <c r="AL2353" i="1"/>
  <c r="AU2352" i="1"/>
  <c r="AL2351" i="1"/>
  <c r="AU2350" i="1"/>
  <c r="AU2348" i="1"/>
  <c r="AU2346" i="1"/>
  <c r="AU2344" i="1"/>
  <c r="AL2343" i="1"/>
  <c r="AU2342" i="1"/>
  <c r="AL2341" i="1"/>
  <c r="AU2340" i="1"/>
  <c r="AL2339" i="1"/>
  <c r="AU2338" i="1"/>
  <c r="AL2337" i="1"/>
  <c r="AU2336" i="1"/>
  <c r="AL2335" i="1"/>
  <c r="AU2334" i="1"/>
  <c r="AU2332" i="1"/>
  <c r="AL2331" i="1"/>
  <c r="AU2330" i="1"/>
  <c r="AL2329" i="1"/>
  <c r="AU2328" i="1"/>
  <c r="AL2327" i="1"/>
  <c r="AU2326" i="1"/>
  <c r="AU2324" i="1"/>
  <c r="AU2322" i="1"/>
  <c r="AL2321" i="1"/>
  <c r="AU2320" i="1"/>
  <c r="AL2319" i="1"/>
  <c r="AU2318" i="1"/>
  <c r="AL2317" i="1"/>
  <c r="AU2316" i="1"/>
  <c r="AU2314" i="1"/>
  <c r="AL2313" i="1"/>
  <c r="AU2312" i="1"/>
  <c r="AL2311" i="1"/>
  <c r="AU2310" i="1"/>
  <c r="AL2309" i="1"/>
  <c r="AU2308" i="1"/>
  <c r="AL2307" i="1"/>
  <c r="AU2306" i="1"/>
  <c r="AL2305" i="1"/>
  <c r="AU2304" i="1"/>
  <c r="AL2303" i="1"/>
  <c r="AU2302" i="1"/>
  <c r="AU2300" i="1"/>
  <c r="AU2298" i="1"/>
  <c r="AL2297" i="1"/>
  <c r="AU2296" i="1"/>
  <c r="AL2295" i="1"/>
  <c r="AU2294" i="1"/>
  <c r="AL2293" i="1"/>
  <c r="AU2292" i="1"/>
  <c r="AL2291" i="1"/>
  <c r="AU2290" i="1"/>
  <c r="AU2288" i="1"/>
  <c r="AL2287" i="1"/>
  <c r="AU2286" i="1"/>
  <c r="AU2284" i="1"/>
  <c r="AL2283" i="1"/>
  <c r="AU2282" i="1"/>
  <c r="AU2280" i="1"/>
  <c r="AL2279" i="1"/>
  <c r="AU2278" i="1"/>
  <c r="AU2276" i="1"/>
  <c r="AL2275" i="1"/>
  <c r="AU2274" i="1"/>
  <c r="AL2273" i="1"/>
  <c r="AU2272" i="1"/>
  <c r="AL2271" i="1"/>
  <c r="AU2270" i="1"/>
  <c r="AL2269" i="1"/>
  <c r="AU2268" i="1"/>
  <c r="AL2267" i="1"/>
  <c r="AU2266" i="1"/>
  <c r="AL2265" i="1"/>
  <c r="AU2264" i="1"/>
  <c r="AL2263" i="1"/>
  <c r="AU2262" i="1"/>
  <c r="AL2261" i="1"/>
  <c r="AU2255" i="1"/>
  <c r="AJ2254" i="1"/>
  <c r="AR2253" i="1"/>
  <c r="AN2251" i="1"/>
  <c r="AI2249" i="1"/>
  <c r="AQ2248" i="1"/>
  <c r="AK2246" i="1"/>
  <c r="AR2245" i="1"/>
  <c r="AM2243" i="1"/>
  <c r="AT2242" i="1"/>
  <c r="AK2240" i="1"/>
  <c r="AQ2236" i="1"/>
  <c r="AL2233" i="1"/>
  <c r="AR2232" i="1"/>
  <c r="AM2229" i="1"/>
  <c r="AU2229" i="1"/>
  <c r="AH2229" i="1"/>
  <c r="AK2229" i="1"/>
  <c r="AH2228" i="1"/>
  <c r="AM2227" i="1"/>
  <c r="AQ2226" i="1"/>
  <c r="AQ2225" i="1"/>
  <c r="AH2222" i="1"/>
  <c r="AJ2221" i="1"/>
  <c r="AN2220" i="1"/>
  <c r="AS2219" i="1"/>
  <c r="AU2218" i="1"/>
  <c r="T2218" i="1"/>
  <c r="AE2214" i="1"/>
  <c r="AM2213" i="1"/>
  <c r="AM2214" i="1"/>
  <c r="AP2213" i="1"/>
  <c r="AI2214" i="1"/>
  <c r="AR2213" i="1"/>
  <c r="AR2214" i="1"/>
  <c r="AH2213" i="1"/>
  <c r="AU2214" i="1"/>
  <c r="AJ2213" i="1"/>
  <c r="AN2213" i="1"/>
  <c r="AI2212" i="1"/>
  <c r="AL2211" i="1"/>
  <c r="AL2210" i="1"/>
  <c r="AJ2209" i="1"/>
  <c r="AL2208" i="1"/>
  <c r="AL2207" i="1"/>
  <c r="AU2200" i="1"/>
  <c r="AL2199" i="1"/>
  <c r="AE2194" i="1"/>
  <c r="AE2180" i="1"/>
  <c r="AE2181" i="1"/>
  <c r="AE2162" i="1"/>
  <c r="T2160" i="1"/>
  <c r="AK2353" i="1"/>
  <c r="AK2351" i="1"/>
  <c r="AT2350" i="1"/>
  <c r="AT2348" i="1"/>
  <c r="AT2346" i="1"/>
  <c r="AT2344" i="1"/>
  <c r="AK2343" i="1"/>
  <c r="AK2341" i="1"/>
  <c r="AK2339" i="1"/>
  <c r="AT2338" i="1"/>
  <c r="AK2337" i="1"/>
  <c r="AK2335" i="1"/>
  <c r="AT2334" i="1"/>
  <c r="AT2332" i="1"/>
  <c r="AK2331" i="1"/>
  <c r="AK2329" i="1"/>
  <c r="AK2327" i="1"/>
  <c r="AT2326" i="1"/>
  <c r="AT2324" i="1"/>
  <c r="AT2322" i="1"/>
  <c r="AK2321" i="1"/>
  <c r="AK2319" i="1"/>
  <c r="AK2317" i="1"/>
  <c r="AT2316" i="1"/>
  <c r="AK2313" i="1"/>
  <c r="AT2312" i="1"/>
  <c r="AK2311" i="1"/>
  <c r="AK2309" i="1"/>
  <c r="AT2308" i="1"/>
  <c r="AK2307" i="1"/>
  <c r="AT2306" i="1"/>
  <c r="AK2305" i="1"/>
  <c r="AK2303" i="1"/>
  <c r="AT2302" i="1"/>
  <c r="AT2300" i="1"/>
  <c r="AT2298" i="1"/>
  <c r="AK2297" i="1"/>
  <c r="AK2295" i="1"/>
  <c r="AT2294" i="1"/>
  <c r="AK2293" i="1"/>
  <c r="AK2291" i="1"/>
  <c r="AT2290" i="1"/>
  <c r="AT2288" i="1"/>
  <c r="AK2287" i="1"/>
  <c r="AT2284" i="1"/>
  <c r="AK2283" i="1"/>
  <c r="AT2280" i="1"/>
  <c r="AK2279" i="1"/>
  <c r="AT2278" i="1"/>
  <c r="AT2276" i="1"/>
  <c r="AK2275" i="1"/>
  <c r="AT2274" i="1"/>
  <c r="AK2273" i="1"/>
  <c r="AK2271" i="1"/>
  <c r="AT2270" i="1"/>
  <c r="AT2268" i="1"/>
  <c r="AT2266" i="1"/>
  <c r="AK2265" i="1"/>
  <c r="AK2263" i="1"/>
  <c r="AT2262" i="1"/>
  <c r="T2258" i="1"/>
  <c r="AT2255" i="1"/>
  <c r="AI2254" i="1"/>
  <c r="AM2251" i="1"/>
  <c r="AU2250" i="1"/>
  <c r="AH2249" i="1"/>
  <c r="AP2248" i="1"/>
  <c r="AJ2246" i="1"/>
  <c r="AQ2245" i="1"/>
  <c r="AL2243" i="1"/>
  <c r="AR2242" i="1"/>
  <c r="AI2240" i="1"/>
  <c r="AP2236" i="1"/>
  <c r="AU2235" i="1"/>
  <c r="AK2233" i="1"/>
  <c r="AP2232" i="1"/>
  <c r="AL2227" i="1"/>
  <c r="AO2226" i="1"/>
  <c r="AP2225" i="1"/>
  <c r="AH2221" i="1"/>
  <c r="AL2220" i="1"/>
  <c r="AR2219" i="1"/>
  <c r="AS2218" i="1"/>
  <c r="AT2217" i="1"/>
  <c r="AH2212" i="1"/>
  <c r="AJ2211" i="1"/>
  <c r="AK2210" i="1"/>
  <c r="AI2209" i="1"/>
  <c r="AJ2208" i="1"/>
  <c r="AK2207" i="1"/>
  <c r="AE2204" i="1"/>
  <c r="AE2205" i="1"/>
  <c r="AR2200" i="1"/>
  <c r="AJ2199" i="1"/>
  <c r="X2153" i="1"/>
  <c r="AC2153" i="1" s="1"/>
  <c r="AT2206" i="1"/>
  <c r="AN2204" i="1"/>
  <c r="AT2203" i="1"/>
  <c r="AN2201" i="1"/>
  <c r="AT2200" i="1"/>
  <c r="AN2198" i="1"/>
  <c r="AT2197" i="1"/>
  <c r="AN2195" i="1"/>
  <c r="AT2194" i="1"/>
  <c r="AM2193" i="1"/>
  <c r="AM2194" i="1"/>
  <c r="AN2192" i="1"/>
  <c r="AT2191" i="1"/>
  <c r="AM2191" i="1"/>
  <c r="AM2190" i="1"/>
  <c r="AM2192" i="1"/>
  <c r="AN2189" i="1"/>
  <c r="AT2188" i="1"/>
  <c r="AN2186" i="1"/>
  <c r="AT2185" i="1"/>
  <c r="AN2183" i="1"/>
  <c r="AT2182" i="1"/>
  <c r="AN2180" i="1"/>
  <c r="AT2179" i="1"/>
  <c r="AN2177" i="1"/>
  <c r="AT2176" i="1"/>
  <c r="AN2174" i="1"/>
  <c r="AT2173" i="1"/>
  <c r="AN2171" i="1"/>
  <c r="AT2170" i="1"/>
  <c r="AN2168" i="1"/>
  <c r="AT2167" i="1"/>
  <c r="AM2167" i="1"/>
  <c r="AM2166" i="1"/>
  <c r="AN2165" i="1"/>
  <c r="AT2164" i="1"/>
  <c r="AN2162" i="1"/>
  <c r="AT2161" i="1"/>
  <c r="X2161" i="1"/>
  <c r="AC2161" i="1" s="1"/>
  <c r="AJ2159" i="1"/>
  <c r="AQ2158" i="1"/>
  <c r="AU2157" i="1"/>
  <c r="AQ2153" i="1"/>
  <c r="AE2151" i="1"/>
  <c r="AL2150" i="1"/>
  <c r="AO2149" i="1"/>
  <c r="AU2148" i="1"/>
  <c r="X2148" i="1"/>
  <c r="AC2148" i="1" s="1"/>
  <c r="AH2146" i="1"/>
  <c r="AL2145" i="1"/>
  <c r="T2144" i="1"/>
  <c r="AE2142" i="1"/>
  <c r="AJ2141" i="1"/>
  <c r="AQ2140" i="1"/>
  <c r="AU2139" i="1"/>
  <c r="X2139" i="1"/>
  <c r="AC2139" i="1" s="1"/>
  <c r="AH2137" i="1"/>
  <c r="AO2136" i="1"/>
  <c r="AQ2135" i="1"/>
  <c r="AH2132" i="1"/>
  <c r="AN2126" i="1"/>
  <c r="AP2125" i="1"/>
  <c r="AU2124" i="1"/>
  <c r="AT2118" i="1"/>
  <c r="AI2113" i="1"/>
  <c r="AR2114" i="1"/>
  <c r="AI2115" i="1"/>
  <c r="AM2113" i="1"/>
  <c r="AM2115" i="1"/>
  <c r="AN2113" i="1"/>
  <c r="AN2115" i="1"/>
  <c r="AP2113" i="1"/>
  <c r="AP2115" i="1"/>
  <c r="AR2113" i="1"/>
  <c r="AI2114" i="1"/>
  <c r="AR2115" i="1"/>
  <c r="AT2113" i="1"/>
  <c r="AK2114" i="1"/>
  <c r="AT2115" i="1"/>
  <c r="AM2114" i="1"/>
  <c r="AN2114" i="1"/>
  <c r="AL2204" i="1"/>
  <c r="AS2203" i="1"/>
  <c r="AL2201" i="1"/>
  <c r="AS2200" i="1"/>
  <c r="AL2198" i="1"/>
  <c r="AS2197" i="1"/>
  <c r="AL2195" i="1"/>
  <c r="AS2194" i="1"/>
  <c r="AL2192" i="1"/>
  <c r="AS2191" i="1"/>
  <c r="AL2189" i="1"/>
  <c r="AS2188" i="1"/>
  <c r="AE2187" i="1"/>
  <c r="AL2186" i="1"/>
  <c r="AS2185" i="1"/>
  <c r="AE2184" i="1"/>
  <c r="AL2183" i="1"/>
  <c r="AS2182" i="1"/>
  <c r="AL2180" i="1"/>
  <c r="AS2179" i="1"/>
  <c r="X2179" i="1"/>
  <c r="AC2179" i="1" s="1"/>
  <c r="AL2177" i="1"/>
  <c r="AS2176" i="1"/>
  <c r="X2176" i="1"/>
  <c r="AC2176" i="1" s="1"/>
  <c r="AL2174" i="1"/>
  <c r="AS2173" i="1"/>
  <c r="X2173" i="1"/>
  <c r="AC2173" i="1" s="1"/>
  <c r="AE2172" i="1"/>
  <c r="AL2171" i="1"/>
  <c r="AS2170" i="1"/>
  <c r="X2170" i="1"/>
  <c r="AC2170" i="1" s="1"/>
  <c r="AE2169" i="1"/>
  <c r="AL2168" i="1"/>
  <c r="AS2167" i="1"/>
  <c r="X2167" i="1"/>
  <c r="AC2167" i="1" s="1"/>
  <c r="AL2165" i="1"/>
  <c r="AS2164" i="1"/>
  <c r="X2164" i="1"/>
  <c r="AC2164" i="1" s="1"/>
  <c r="AE2163" i="1"/>
  <c r="AL2162" i="1"/>
  <c r="AS2161" i="1"/>
  <c r="AI2159" i="1"/>
  <c r="AP2158" i="1"/>
  <c r="AS2157" i="1"/>
  <c r="AN2154" i="1"/>
  <c r="AP2153" i="1"/>
  <c r="AJ2150" i="1"/>
  <c r="AN2149" i="1"/>
  <c r="AT2148" i="1"/>
  <c r="AK2145" i="1"/>
  <c r="AI2141" i="1"/>
  <c r="AP2140" i="1"/>
  <c r="AS2139" i="1"/>
  <c r="AM2137" i="1"/>
  <c r="AR2137" i="1"/>
  <c r="AI2138" i="1"/>
  <c r="AT2137" i="1"/>
  <c r="AK2138" i="1"/>
  <c r="AM2138" i="1"/>
  <c r="AN2136" i="1"/>
  <c r="AP2135" i="1"/>
  <c r="AU2134" i="1"/>
  <c r="AM2133" i="1"/>
  <c r="AN2133" i="1"/>
  <c r="AI2132" i="1"/>
  <c r="AR2133" i="1"/>
  <c r="AK2132" i="1"/>
  <c r="AT2133" i="1"/>
  <c r="AM2132" i="1"/>
  <c r="AJ2131" i="1"/>
  <c r="AQ2130" i="1"/>
  <c r="AU2129" i="1"/>
  <c r="AL2126" i="1"/>
  <c r="AO2125" i="1"/>
  <c r="AT2124" i="1"/>
  <c r="AI2121" i="1"/>
  <c r="AR2122" i="1"/>
  <c r="AM2121" i="1"/>
  <c r="AN2121" i="1"/>
  <c r="AR2121" i="1"/>
  <c r="AI2122" i="1"/>
  <c r="AT2121" i="1"/>
  <c r="AK2122" i="1"/>
  <c r="AM2122" i="1"/>
  <c r="AL2120" i="1"/>
  <c r="AS2118" i="1"/>
  <c r="AH2112" i="1"/>
  <c r="AJ2111" i="1"/>
  <c r="AO2109" i="1"/>
  <c r="AU2107" i="1"/>
  <c r="X2105" i="1"/>
  <c r="AC2105" i="1" s="1"/>
  <c r="X2095" i="1"/>
  <c r="AC2095" i="1" s="1"/>
  <c r="AP2074" i="1"/>
  <c r="AP2037" i="1"/>
  <c r="AN2037" i="1"/>
  <c r="AQ2037" i="1"/>
  <c r="AU2037" i="1"/>
  <c r="AI2037" i="1"/>
  <c r="AJ2037" i="1"/>
  <c r="AK2037" i="1"/>
  <c r="AL2037" i="1"/>
  <c r="AM2037" i="1"/>
  <c r="AO2037" i="1"/>
  <c r="AR2037" i="1"/>
  <c r="AS2037" i="1"/>
  <c r="AT2037" i="1"/>
  <c r="AT2029" i="1"/>
  <c r="AP2228" i="1"/>
  <c r="AL2226" i="1"/>
  <c r="AT2225" i="1"/>
  <c r="AQ2206" i="1"/>
  <c r="AJ2204" i="1"/>
  <c r="AQ2203" i="1"/>
  <c r="AJ2201" i="1"/>
  <c r="AQ2200" i="1"/>
  <c r="AJ2198" i="1"/>
  <c r="AQ2197" i="1"/>
  <c r="AJ2195" i="1"/>
  <c r="AQ2194" i="1"/>
  <c r="AJ2192" i="1"/>
  <c r="AQ2191" i="1"/>
  <c r="AJ2189" i="1"/>
  <c r="AQ2188" i="1"/>
  <c r="AJ2186" i="1"/>
  <c r="AQ2185" i="1"/>
  <c r="AJ2183" i="1"/>
  <c r="AQ2182" i="1"/>
  <c r="AJ2180" i="1"/>
  <c r="AQ2179" i="1"/>
  <c r="AJ2177" i="1"/>
  <c r="AQ2176" i="1"/>
  <c r="AJ2174" i="1"/>
  <c r="AQ2173" i="1"/>
  <c r="AJ2171" i="1"/>
  <c r="AQ2170" i="1"/>
  <c r="AJ2168" i="1"/>
  <c r="AQ2167" i="1"/>
  <c r="AJ2165" i="1"/>
  <c r="AQ2164" i="1"/>
  <c r="AJ2162" i="1"/>
  <c r="AP2161" i="1"/>
  <c r="AN2158" i="1"/>
  <c r="AP2157" i="1"/>
  <c r="AN2153" i="1"/>
  <c r="AT2152" i="1"/>
  <c r="AK2149" i="1"/>
  <c r="AR2148" i="1"/>
  <c r="AN2140" i="1"/>
  <c r="AP2139" i="1"/>
  <c r="AJ2136" i="1"/>
  <c r="AL2135" i="1"/>
  <c r="AS2134" i="1"/>
  <c r="AH2131" i="1"/>
  <c r="AO2130" i="1"/>
  <c r="AQ2129" i="1"/>
  <c r="AK2125" i="1"/>
  <c r="AR2124" i="1"/>
  <c r="X2123" i="1"/>
  <c r="AC2123" i="1" s="1"/>
  <c r="AH2120" i="1"/>
  <c r="AK2119" i="1"/>
  <c r="AP2118" i="1"/>
  <c r="AS2117" i="1"/>
  <c r="AP2111" i="1"/>
  <c r="AN2110" i="1"/>
  <c r="AN2112" i="1"/>
  <c r="AJ2110" i="1"/>
  <c r="AQ2107" i="1"/>
  <c r="AT2106" i="1"/>
  <c r="X2090" i="1"/>
  <c r="AC2090" i="1" s="1"/>
  <c r="AI2087" i="1"/>
  <c r="AR2088" i="1"/>
  <c r="AI2089" i="1"/>
  <c r="AR2090" i="1"/>
  <c r="AJ2087" i="1"/>
  <c r="AS2088" i="1"/>
  <c r="AJ2089" i="1"/>
  <c r="AS2090" i="1"/>
  <c r="AK2087" i="1"/>
  <c r="AT2088" i="1"/>
  <c r="AK2089" i="1"/>
  <c r="AT2090" i="1"/>
  <c r="AL2087" i="1"/>
  <c r="AU2088" i="1"/>
  <c r="AL2089" i="1"/>
  <c r="AU2090" i="1"/>
  <c r="AM2087" i="1"/>
  <c r="AM2089" i="1"/>
  <c r="AN2087" i="1"/>
  <c r="AN2089" i="1"/>
  <c r="AP2087" i="1"/>
  <c r="AP2089" i="1"/>
  <c r="AR2087" i="1"/>
  <c r="AI2088" i="1"/>
  <c r="AR2089" i="1"/>
  <c r="AI2090" i="1"/>
  <c r="AS2087" i="1"/>
  <c r="AJ2088" i="1"/>
  <c r="AS2089" i="1"/>
  <c r="AJ2090" i="1"/>
  <c r="AT2087" i="1"/>
  <c r="AK2088" i="1"/>
  <c r="AT2089" i="1"/>
  <c r="AK2090" i="1"/>
  <c r="AU2087" i="1"/>
  <c r="AL2088" i="1"/>
  <c r="AU2089" i="1"/>
  <c r="AL2090" i="1"/>
  <c r="AM2088" i="1"/>
  <c r="AM2090" i="1"/>
  <c r="AN2088" i="1"/>
  <c r="AN2090" i="1"/>
  <c r="AQ2068" i="1"/>
  <c r="X2065" i="1"/>
  <c r="AC2065" i="1" s="1"/>
  <c r="X2067" i="1"/>
  <c r="AC2067" i="1" s="1"/>
  <c r="AI2061" i="1"/>
  <c r="AR2062" i="1"/>
  <c r="AI2063" i="1"/>
  <c r="AR2064" i="1"/>
  <c r="AJ2061" i="1"/>
  <c r="AS2062" i="1"/>
  <c r="AJ2063" i="1"/>
  <c r="AS2064" i="1"/>
  <c r="AK2061" i="1"/>
  <c r="AT2062" i="1"/>
  <c r="AK2063" i="1"/>
  <c r="AT2064" i="1"/>
  <c r="AL2061" i="1"/>
  <c r="AU2062" i="1"/>
  <c r="AL2063" i="1"/>
  <c r="AU2064" i="1"/>
  <c r="AM2061" i="1"/>
  <c r="AM2063" i="1"/>
  <c r="AN2061" i="1"/>
  <c r="AN2063" i="1"/>
  <c r="AO2061" i="1"/>
  <c r="AO2063" i="1"/>
  <c r="AP2061" i="1"/>
  <c r="AP2063" i="1"/>
  <c r="AQ2061" i="1"/>
  <c r="AH2062" i="1"/>
  <c r="AQ2063" i="1"/>
  <c r="AH2064" i="1"/>
  <c r="AR2061" i="1"/>
  <c r="AI2062" i="1"/>
  <c r="AR2063" i="1"/>
  <c r="AI2064" i="1"/>
  <c r="AS2061" i="1"/>
  <c r="AJ2062" i="1"/>
  <c r="AS2063" i="1"/>
  <c r="AJ2064" i="1"/>
  <c r="AT2061" i="1"/>
  <c r="AK2062" i="1"/>
  <c r="AT2063" i="1"/>
  <c r="AK2064" i="1"/>
  <c r="AU2061" i="1"/>
  <c r="AL2062" i="1"/>
  <c r="AU2063" i="1"/>
  <c r="AL2064" i="1"/>
  <c r="AM2062" i="1"/>
  <c r="AM2064" i="1"/>
  <c r="AN2062" i="1"/>
  <c r="AN2064" i="1"/>
  <c r="AI2051" i="1"/>
  <c r="AR2052" i="1"/>
  <c r="AJ2051" i="1"/>
  <c r="AS2052" i="1"/>
  <c r="AK2051" i="1"/>
  <c r="AT2052" i="1"/>
  <c r="AL2051" i="1"/>
  <c r="AU2052" i="1"/>
  <c r="AM2051" i="1"/>
  <c r="AN2051" i="1"/>
  <c r="AO2051" i="1"/>
  <c r="AP2051" i="1"/>
  <c r="AQ2051" i="1"/>
  <c r="AH2052" i="1"/>
  <c r="AR2051" i="1"/>
  <c r="AI2052" i="1"/>
  <c r="AS2051" i="1"/>
  <c r="AJ2052" i="1"/>
  <c r="AT2051" i="1"/>
  <c r="AK2052" i="1"/>
  <c r="AU2051" i="1"/>
  <c r="AL2052" i="1"/>
  <c r="AM2052" i="1"/>
  <c r="AN2052" i="1"/>
  <c r="AP2197" i="1"/>
  <c r="AI2195" i="1"/>
  <c r="AP2194" i="1"/>
  <c r="AI2192" i="1"/>
  <c r="AP2191" i="1"/>
  <c r="AI2189" i="1"/>
  <c r="AP2188" i="1"/>
  <c r="AI2186" i="1"/>
  <c r="AP2185" i="1"/>
  <c r="AI2183" i="1"/>
  <c r="AP2182" i="1"/>
  <c r="AP2179" i="1"/>
  <c r="AI2177" i="1"/>
  <c r="AP2176" i="1"/>
  <c r="AI2174" i="1"/>
  <c r="AP2173" i="1"/>
  <c r="AI2171" i="1"/>
  <c r="AP2170" i="1"/>
  <c r="AI2168" i="1"/>
  <c r="AP2167" i="1"/>
  <c r="AI2165" i="1"/>
  <c r="AP2164" i="1"/>
  <c r="AI2162" i="1"/>
  <c r="AE2159" i="1"/>
  <c r="AO2157" i="1"/>
  <c r="AU2156" i="1"/>
  <c r="AL2153" i="1"/>
  <c r="AS2152" i="1"/>
  <c r="AE2150" i="1"/>
  <c r="AJ2149" i="1"/>
  <c r="AQ2148" i="1"/>
  <c r="AU2147" i="1"/>
  <c r="X2147" i="1"/>
  <c r="AC2147" i="1" s="1"/>
  <c r="AH2145" i="1"/>
  <c r="T2143" i="1"/>
  <c r="AE2141" i="1"/>
  <c r="AL2140" i="1"/>
  <c r="AO2139" i="1"/>
  <c r="AU2138" i="1"/>
  <c r="X2138" i="1"/>
  <c r="AC2138" i="1" s="1"/>
  <c r="AH2136" i="1"/>
  <c r="AK2135" i="1"/>
  <c r="AR2134" i="1"/>
  <c r="X2133" i="1"/>
  <c r="AC2133" i="1" s="1"/>
  <c r="AN2130" i="1"/>
  <c r="AP2129" i="1"/>
  <c r="AU2128" i="1"/>
  <c r="AM2127" i="1"/>
  <c r="AN2127" i="1"/>
  <c r="AI2126" i="1"/>
  <c r="AR2127" i="1"/>
  <c r="AK2126" i="1"/>
  <c r="AT2127" i="1"/>
  <c r="AM2126" i="1"/>
  <c r="AJ2125" i="1"/>
  <c r="AQ2124" i="1"/>
  <c r="AU2123" i="1"/>
  <c r="AJ2119" i="1"/>
  <c r="AO2118" i="1"/>
  <c r="AQ2117" i="1"/>
  <c r="AU2116" i="1"/>
  <c r="AH2110" i="1"/>
  <c r="AO2107" i="1"/>
  <c r="AS2106" i="1"/>
  <c r="AU2105" i="1"/>
  <c r="X2100" i="1"/>
  <c r="AC2100" i="1" s="1"/>
  <c r="X2099" i="1"/>
  <c r="AC2099" i="1" s="1"/>
  <c r="X2097" i="1"/>
  <c r="AC2097" i="1" s="1"/>
  <c r="AP2088" i="1"/>
  <c r="AP2068" i="1"/>
  <c r="AO2206" i="1"/>
  <c r="AU2205" i="1"/>
  <c r="AO2203" i="1"/>
  <c r="AU2202" i="1"/>
  <c r="AO2200" i="1"/>
  <c r="AU2199" i="1"/>
  <c r="AO2197" i="1"/>
  <c r="AU2196" i="1"/>
  <c r="AO2194" i="1"/>
  <c r="AU2193" i="1"/>
  <c r="AH2192" i="1"/>
  <c r="AO2191" i="1"/>
  <c r="AU2190" i="1"/>
  <c r="AH2189" i="1"/>
  <c r="AO2188" i="1"/>
  <c r="AU2187" i="1"/>
  <c r="AH2186" i="1"/>
  <c r="AO2185" i="1"/>
  <c r="AU2184" i="1"/>
  <c r="AH2183" i="1"/>
  <c r="AO2182" i="1"/>
  <c r="AU2181" i="1"/>
  <c r="AO2179" i="1"/>
  <c r="AU2178" i="1"/>
  <c r="AO2176" i="1"/>
  <c r="AU2175" i="1"/>
  <c r="AO2173" i="1"/>
  <c r="AU2172" i="1"/>
  <c r="AO2170" i="1"/>
  <c r="AU2169" i="1"/>
  <c r="AO2167" i="1"/>
  <c r="AU2166" i="1"/>
  <c r="AH2165" i="1"/>
  <c r="AO2164" i="1"/>
  <c r="AU2163" i="1"/>
  <c r="AN2161" i="1"/>
  <c r="AT2160" i="1"/>
  <c r="X2160" i="1"/>
  <c r="AC2160" i="1" s="1"/>
  <c r="AJ2158" i="1"/>
  <c r="AN2157" i="1"/>
  <c r="AT2156" i="1"/>
  <c r="AM2155" i="1"/>
  <c r="AI2154" i="1"/>
  <c r="AR2155" i="1"/>
  <c r="AK2154" i="1"/>
  <c r="AT2155" i="1"/>
  <c r="AM2154" i="1"/>
  <c r="AK2153" i="1"/>
  <c r="AR2152" i="1"/>
  <c r="AI2149" i="1"/>
  <c r="AP2148" i="1"/>
  <c r="AS2147" i="1"/>
  <c r="AM2145" i="1"/>
  <c r="AM2147" i="1"/>
  <c r="AR2145" i="1"/>
  <c r="AI2146" i="1"/>
  <c r="AR2147" i="1"/>
  <c r="AT2145" i="1"/>
  <c r="AK2146" i="1"/>
  <c r="AT2147" i="1"/>
  <c r="AM2146" i="1"/>
  <c r="AJ2140" i="1"/>
  <c r="AN2139" i="1"/>
  <c r="AT2138" i="1"/>
  <c r="AJ2135" i="1"/>
  <c r="AQ2134" i="1"/>
  <c r="AU2133" i="1"/>
  <c r="AL2130" i="1"/>
  <c r="AO2129" i="1"/>
  <c r="AT2128" i="1"/>
  <c r="AI2125" i="1"/>
  <c r="AP2124" i="1"/>
  <c r="AS2123" i="1"/>
  <c r="AN2118" i="1"/>
  <c r="AP2117" i="1"/>
  <c r="AT2116" i="1"/>
  <c r="AL2107" i="1"/>
  <c r="AQ2106" i="1"/>
  <c r="AS2105" i="1"/>
  <c r="AU2104" i="1"/>
  <c r="AO2088" i="1"/>
  <c r="AO2068" i="1"/>
  <c r="AM2205" i="1"/>
  <c r="AM2204" i="1"/>
  <c r="AM2206" i="1"/>
  <c r="AM2201" i="1"/>
  <c r="AM2203" i="1"/>
  <c r="AM2202" i="1"/>
  <c r="AM2199" i="1"/>
  <c r="AM2198" i="1"/>
  <c r="AM2200" i="1"/>
  <c r="AN2197" i="1"/>
  <c r="AT2196" i="1"/>
  <c r="AM2195" i="1"/>
  <c r="AM2197" i="1"/>
  <c r="AM2196" i="1"/>
  <c r="AN2194" i="1"/>
  <c r="AT2193" i="1"/>
  <c r="AN2191" i="1"/>
  <c r="AT2190" i="1"/>
  <c r="AN2188" i="1"/>
  <c r="AT2187" i="1"/>
  <c r="AN2185" i="1"/>
  <c r="AT2184" i="1"/>
  <c r="AN2182" i="1"/>
  <c r="AM2181" i="1"/>
  <c r="AM2180" i="1"/>
  <c r="AN2179" i="1"/>
  <c r="AT2178" i="1"/>
  <c r="AM2177" i="1"/>
  <c r="AM2179" i="1"/>
  <c r="AM2178" i="1"/>
  <c r="AN2176" i="1"/>
  <c r="AT2175" i="1"/>
  <c r="AM2175" i="1"/>
  <c r="AM2174" i="1"/>
  <c r="AM2176" i="1"/>
  <c r="AN2173" i="1"/>
  <c r="AT2172" i="1"/>
  <c r="AM2171" i="1"/>
  <c r="AM2173" i="1"/>
  <c r="AM2172" i="1"/>
  <c r="AN2170" i="1"/>
  <c r="AT2169" i="1"/>
  <c r="AM2169" i="1"/>
  <c r="AM2168" i="1"/>
  <c r="AM2170" i="1"/>
  <c r="AN2167" i="1"/>
  <c r="AT2166" i="1"/>
  <c r="AN2164" i="1"/>
  <c r="AT2163" i="1"/>
  <c r="AM2163" i="1"/>
  <c r="AM2165" i="1"/>
  <c r="AM2162" i="1"/>
  <c r="AM2164" i="1"/>
  <c r="AH2158" i="1"/>
  <c r="AL2157" i="1"/>
  <c r="AS2156" i="1"/>
  <c r="AJ2153" i="1"/>
  <c r="AQ2152" i="1"/>
  <c r="AU2151" i="1"/>
  <c r="X2151" i="1"/>
  <c r="AC2151" i="1" s="1"/>
  <c r="AH2149" i="1"/>
  <c r="AO2148" i="1"/>
  <c r="AQ2147" i="1"/>
  <c r="T2147" i="1"/>
  <c r="AH2140" i="1"/>
  <c r="AL2139" i="1"/>
  <c r="AS2138" i="1"/>
  <c r="AE2136" i="1"/>
  <c r="AI2135" i="1"/>
  <c r="AP2134" i="1"/>
  <c r="AS2133" i="1"/>
  <c r="AJ2130" i="1"/>
  <c r="AL2129" i="1"/>
  <c r="AS2128" i="1"/>
  <c r="AH2125" i="1"/>
  <c r="AO2124" i="1"/>
  <c r="AQ2123" i="1"/>
  <c r="X2122" i="1"/>
  <c r="AC2122" i="1" s="1"/>
  <c r="AI2119" i="1"/>
  <c r="AR2120" i="1"/>
  <c r="AM2119" i="1"/>
  <c r="AN2119" i="1"/>
  <c r="AR2119" i="1"/>
  <c r="AI2120" i="1"/>
  <c r="AT2119" i="1"/>
  <c r="AK2120" i="1"/>
  <c r="AM2120" i="1"/>
  <c r="AL2118" i="1"/>
  <c r="AO2117" i="1"/>
  <c r="AS2116" i="1"/>
  <c r="AP2109" i="1"/>
  <c r="AN2108" i="1"/>
  <c r="AJ2108" i="1"/>
  <c r="AK2107" i="1"/>
  <c r="AP2106" i="1"/>
  <c r="AQ2105" i="1"/>
  <c r="AT2104" i="1"/>
  <c r="AS2103" i="1"/>
  <c r="X2091" i="1"/>
  <c r="AC2091" i="1" s="1"/>
  <c r="AH2088" i="1"/>
  <c r="AQ2075" i="1"/>
  <c r="AH2065" i="1"/>
  <c r="AQ2062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Q2052" i="1"/>
  <c r="AL2206" i="1"/>
  <c r="AS2205" i="1"/>
  <c r="AL2203" i="1"/>
  <c r="AS2202" i="1"/>
  <c r="AL2200" i="1"/>
  <c r="AS2199" i="1"/>
  <c r="AL2197" i="1"/>
  <c r="AS2196" i="1"/>
  <c r="AL2194" i="1"/>
  <c r="AS2193" i="1"/>
  <c r="AL2191" i="1"/>
  <c r="AS2190" i="1"/>
  <c r="AL2188" i="1"/>
  <c r="AS2187" i="1"/>
  <c r="AL2185" i="1"/>
  <c r="AS2184" i="1"/>
  <c r="AL2182" i="1"/>
  <c r="AS2181" i="1"/>
  <c r="AL2179" i="1"/>
  <c r="AS2178" i="1"/>
  <c r="AL2176" i="1"/>
  <c r="AS2175" i="1"/>
  <c r="AL2173" i="1"/>
  <c r="AS2172" i="1"/>
  <c r="AL2170" i="1"/>
  <c r="AS2169" i="1"/>
  <c r="AL2167" i="1"/>
  <c r="AS2166" i="1"/>
  <c r="AE2165" i="1"/>
  <c r="AL2164" i="1"/>
  <c r="AS2163" i="1"/>
  <c r="AK2161" i="1"/>
  <c r="AR2160" i="1"/>
  <c r="AM2159" i="1"/>
  <c r="AM2161" i="1"/>
  <c r="AI2158" i="1"/>
  <c r="AR2159" i="1"/>
  <c r="AI2160" i="1"/>
  <c r="AR2161" i="1"/>
  <c r="AK2158" i="1"/>
  <c r="AM2158" i="1"/>
  <c r="AM2160" i="1"/>
  <c r="AK2157" i="1"/>
  <c r="AR2156" i="1"/>
  <c r="AI2153" i="1"/>
  <c r="AP2152" i="1"/>
  <c r="AS2151" i="1"/>
  <c r="AN2148" i="1"/>
  <c r="AP2147" i="1"/>
  <c r="AK2139" i="1"/>
  <c r="AR2138" i="1"/>
  <c r="AH2135" i="1"/>
  <c r="AO2134" i="1"/>
  <c r="AQ2133" i="1"/>
  <c r="AK2129" i="1"/>
  <c r="AR2128" i="1"/>
  <c r="AN2124" i="1"/>
  <c r="AP2123" i="1"/>
  <c r="AJ2118" i="1"/>
  <c r="AL2117" i="1"/>
  <c r="AQ2116" i="1"/>
  <c r="AU2115" i="1"/>
  <c r="AH2108" i="1"/>
  <c r="AJ2107" i="1"/>
  <c r="AO2106" i="1"/>
  <c r="AO2105" i="1"/>
  <c r="AS2104" i="1"/>
  <c r="AQ2103" i="1"/>
  <c r="AT2102" i="1"/>
  <c r="AU2100" i="1"/>
  <c r="AQ2089" i="1"/>
  <c r="X2086" i="1"/>
  <c r="AC2086" i="1" s="1"/>
  <c r="AQ2084" i="1"/>
  <c r="AI2083" i="1"/>
  <c r="AR2084" i="1"/>
  <c r="AI2085" i="1"/>
  <c r="AR2086" i="1"/>
  <c r="AJ2083" i="1"/>
  <c r="AS2084" i="1"/>
  <c r="AJ2085" i="1"/>
  <c r="AS2086" i="1"/>
  <c r="AK2083" i="1"/>
  <c r="AT2084" i="1"/>
  <c r="AK2085" i="1"/>
  <c r="AT2086" i="1"/>
  <c r="AL2083" i="1"/>
  <c r="AU2084" i="1"/>
  <c r="AL2085" i="1"/>
  <c r="AU2086" i="1"/>
  <c r="AM2083" i="1"/>
  <c r="AM2085" i="1"/>
  <c r="AN2083" i="1"/>
  <c r="AN2085" i="1"/>
  <c r="AP2083" i="1"/>
  <c r="AP2085" i="1"/>
  <c r="AR2083" i="1"/>
  <c r="AI2084" i="1"/>
  <c r="AR2085" i="1"/>
  <c r="AI2086" i="1"/>
  <c r="AS2083" i="1"/>
  <c r="AJ2084" i="1"/>
  <c r="AS2085" i="1"/>
  <c r="AJ2086" i="1"/>
  <c r="AT2083" i="1"/>
  <c r="AK2084" i="1"/>
  <c r="AT2085" i="1"/>
  <c r="AK2086" i="1"/>
  <c r="AU2083" i="1"/>
  <c r="AL2084" i="1"/>
  <c r="AU2085" i="1"/>
  <c r="AL2086" i="1"/>
  <c r="AM2084" i="1"/>
  <c r="AM2086" i="1"/>
  <c r="AN2084" i="1"/>
  <c r="AN2086" i="1"/>
  <c r="AQ2072" i="1"/>
  <c r="X2069" i="1"/>
  <c r="AC2069" i="1" s="1"/>
  <c r="X2071" i="1"/>
  <c r="AC2071" i="1" s="1"/>
  <c r="AI2065" i="1"/>
  <c r="AR2066" i="1"/>
  <c r="AI2067" i="1"/>
  <c r="AR2068" i="1"/>
  <c r="AJ2065" i="1"/>
  <c r="AS2066" i="1"/>
  <c r="AJ2067" i="1"/>
  <c r="AS2068" i="1"/>
  <c r="AK2065" i="1"/>
  <c r="AT2066" i="1"/>
  <c r="AK2067" i="1"/>
  <c r="AT2068" i="1"/>
  <c r="AL2065" i="1"/>
  <c r="AU2066" i="1"/>
  <c r="AL2067" i="1"/>
  <c r="AU2068" i="1"/>
  <c r="AM2065" i="1"/>
  <c r="AM2067" i="1"/>
  <c r="AN2065" i="1"/>
  <c r="AN2067" i="1"/>
  <c r="AO2065" i="1"/>
  <c r="AO2067" i="1"/>
  <c r="AP2065" i="1"/>
  <c r="AP2067" i="1"/>
  <c r="AQ2065" i="1"/>
  <c r="AH2066" i="1"/>
  <c r="AQ2067" i="1"/>
  <c r="AH2068" i="1"/>
  <c r="AR2065" i="1"/>
  <c r="AI2066" i="1"/>
  <c r="AR2067" i="1"/>
  <c r="AI2068" i="1"/>
  <c r="AS2065" i="1"/>
  <c r="AJ2066" i="1"/>
  <c r="AS2067" i="1"/>
  <c r="AJ2068" i="1"/>
  <c r="AT2065" i="1"/>
  <c r="AK2066" i="1"/>
  <c r="AT2067" i="1"/>
  <c r="AK2068" i="1"/>
  <c r="AU2065" i="1"/>
  <c r="AL2066" i="1"/>
  <c r="AU2067" i="1"/>
  <c r="AL2068" i="1"/>
  <c r="AM2066" i="1"/>
  <c r="AM2068" i="1"/>
  <c r="AN2066" i="1"/>
  <c r="AN2068" i="1"/>
  <c r="AP2062" i="1"/>
  <c r="AP2052" i="1"/>
  <c r="AJ2228" i="1"/>
  <c r="AR2227" i="1"/>
  <c r="AK2206" i="1"/>
  <c r="AR2205" i="1"/>
  <c r="AK2203" i="1"/>
  <c r="AR2202" i="1"/>
  <c r="AK2200" i="1"/>
  <c r="AR2199" i="1"/>
  <c r="AK2197" i="1"/>
  <c r="AR2196" i="1"/>
  <c r="AK2194" i="1"/>
  <c r="AR2193" i="1"/>
  <c r="AK2191" i="1"/>
  <c r="AR2190" i="1"/>
  <c r="AK2188" i="1"/>
  <c r="AR2187" i="1"/>
  <c r="AK2185" i="1"/>
  <c r="AR2184" i="1"/>
  <c r="AK2182" i="1"/>
  <c r="AR2181" i="1"/>
  <c r="AK2179" i="1"/>
  <c r="AR2178" i="1"/>
  <c r="AK2176" i="1"/>
  <c r="AR2175" i="1"/>
  <c r="AK2173" i="1"/>
  <c r="AR2172" i="1"/>
  <c r="AK2170" i="1"/>
  <c r="AR2169" i="1"/>
  <c r="AK2167" i="1"/>
  <c r="AR2166" i="1"/>
  <c r="AK2164" i="1"/>
  <c r="AR2163" i="1"/>
  <c r="AJ2161" i="1"/>
  <c r="AQ2160" i="1"/>
  <c r="AE2158" i="1"/>
  <c r="AJ2157" i="1"/>
  <c r="AQ2156" i="1"/>
  <c r="AU2155" i="1"/>
  <c r="AH2153" i="1"/>
  <c r="AQ2151" i="1"/>
  <c r="AO2147" i="1"/>
  <c r="AU2146" i="1"/>
  <c r="AQ2138" i="1"/>
  <c r="AU2137" i="1"/>
  <c r="AP2133" i="1"/>
  <c r="AU2132" i="1"/>
  <c r="AM2131" i="1"/>
  <c r="AN2131" i="1"/>
  <c r="AI2130" i="1"/>
  <c r="AR2131" i="1"/>
  <c r="AK2130" i="1"/>
  <c r="AT2131" i="1"/>
  <c r="AM2130" i="1"/>
  <c r="AJ2129" i="1"/>
  <c r="AQ2128" i="1"/>
  <c r="AU2127" i="1"/>
  <c r="AE2125" i="1"/>
  <c r="AL2124" i="1"/>
  <c r="T2122" i="1"/>
  <c r="AH2118" i="1"/>
  <c r="AK2117" i="1"/>
  <c r="AS2115" i="1"/>
  <c r="AU2114" i="1"/>
  <c r="AH2107" i="1"/>
  <c r="AL2106" i="1"/>
  <c r="AL2105" i="1"/>
  <c r="AQ2104" i="1"/>
  <c r="AO2103" i="1"/>
  <c r="AT2100" i="1"/>
  <c r="AS2099" i="1"/>
  <c r="AU2098" i="1"/>
  <c r="AO2089" i="1"/>
  <c r="AI2075" i="1"/>
  <c r="AR2076" i="1"/>
  <c r="AI2077" i="1"/>
  <c r="AJ2075" i="1"/>
  <c r="AS2076" i="1"/>
  <c r="AJ2077" i="1"/>
  <c r="AK2075" i="1"/>
  <c r="AT2076" i="1"/>
  <c r="AK2077" i="1"/>
  <c r="AL2075" i="1"/>
  <c r="AU2076" i="1"/>
  <c r="AL2077" i="1"/>
  <c r="AM2075" i="1"/>
  <c r="AM2077" i="1"/>
  <c r="AN2075" i="1"/>
  <c r="AN2077" i="1"/>
  <c r="AO2075" i="1"/>
  <c r="AP2075" i="1"/>
  <c r="AP2077" i="1"/>
  <c r="AR2075" i="1"/>
  <c r="AI2076" i="1"/>
  <c r="AR2077" i="1"/>
  <c r="AS2075" i="1"/>
  <c r="AJ2076" i="1"/>
  <c r="AS2077" i="1"/>
  <c r="AT2075" i="1"/>
  <c r="AK2076" i="1"/>
  <c r="AT2077" i="1"/>
  <c r="AU2075" i="1"/>
  <c r="AL2076" i="1"/>
  <c r="AU2077" i="1"/>
  <c r="AM2076" i="1"/>
  <c r="AN2076" i="1"/>
  <c r="AP2072" i="1"/>
  <c r="AO2062" i="1"/>
  <c r="AO2052" i="1"/>
  <c r="AP2048" i="1"/>
  <c r="AH2049" i="1"/>
  <c r="AR2050" i="1"/>
  <c r="AQ2048" i="1"/>
  <c r="AI2049" i="1"/>
  <c r="AS2050" i="1"/>
  <c r="AR2048" i="1"/>
  <c r="AJ2049" i="1"/>
  <c r="AT2050" i="1"/>
  <c r="AS2048" i="1"/>
  <c r="AK2049" i="1"/>
  <c r="AU2050" i="1"/>
  <c r="AT2048" i="1"/>
  <c r="AL2049" i="1"/>
  <c r="AU2048" i="1"/>
  <c r="AM2049" i="1"/>
  <c r="AN2049" i="1"/>
  <c r="AP2049" i="1"/>
  <c r="AQ2049" i="1"/>
  <c r="AH2050" i="1"/>
  <c r="AR2049" i="1"/>
  <c r="AI2050" i="1"/>
  <c r="AH2048" i="1"/>
  <c r="AS2049" i="1"/>
  <c r="AJ2050" i="1"/>
  <c r="AI2048" i="1"/>
  <c r="AT2049" i="1"/>
  <c r="AK2050" i="1"/>
  <c r="AJ2048" i="1"/>
  <c r="AU2049" i="1"/>
  <c r="AL2050" i="1"/>
  <c r="AK2048" i="1"/>
  <c r="AM2050" i="1"/>
  <c r="AL2048" i="1"/>
  <c r="AN2050" i="1"/>
  <c r="X2048" i="1"/>
  <c r="AC2048" i="1" s="1"/>
  <c r="AP2021" i="1"/>
  <c r="AH2021" i="1"/>
  <c r="AI2021" i="1"/>
  <c r="AL2021" i="1"/>
  <c r="AJ2021" i="1"/>
  <c r="AK2021" i="1"/>
  <c r="AM2021" i="1"/>
  <c r="AN2021" i="1"/>
  <c r="AO2021" i="1"/>
  <c r="AQ2021" i="1"/>
  <c r="AR2021" i="1"/>
  <c r="AS2021" i="1"/>
  <c r="AT2021" i="1"/>
  <c r="AU2021" i="1"/>
  <c r="AN2152" i="1"/>
  <c r="AJ2117" i="1"/>
  <c r="AO2116" i="1"/>
  <c r="AJ2106" i="1"/>
  <c r="AK2105" i="1"/>
  <c r="AP2104" i="1"/>
  <c r="AL2103" i="1"/>
  <c r="AL2152" i="1"/>
  <c r="AO2138" i="1"/>
  <c r="AQ2137" i="1"/>
  <c r="AL2133" i="1"/>
  <c r="AS2132" i="1"/>
  <c r="AH2129" i="1"/>
  <c r="AO2128" i="1"/>
  <c r="AH2117" i="1"/>
  <c r="AO2115" i="1"/>
  <c r="AS2114" i="1"/>
  <c r="AU2113" i="1"/>
  <c r="X2111" i="1"/>
  <c r="AC2111" i="1" s="1"/>
  <c r="AH2106" i="1"/>
  <c r="AJ2105" i="1"/>
  <c r="AO2104" i="1"/>
  <c r="AK2103" i="1"/>
  <c r="AQ2100" i="1"/>
  <c r="AO2099" i="1"/>
  <c r="AS2098" i="1"/>
  <c r="AQ2097" i="1"/>
  <c r="X2087" i="1"/>
  <c r="AC2087" i="1" s="1"/>
  <c r="X2074" i="1"/>
  <c r="AC2074" i="1" s="1"/>
  <c r="AR2072" i="1"/>
  <c r="AQ2066" i="1"/>
  <c r="AO2045" i="1"/>
  <c r="AH2044" i="1"/>
  <c r="AJ2044" i="1"/>
  <c r="AU2045" i="1"/>
  <c r="AK2044" i="1"/>
  <c r="AL2044" i="1"/>
  <c r="AM2044" i="1"/>
  <c r="AN2044" i="1"/>
  <c r="AO2044" i="1"/>
  <c r="AP2044" i="1"/>
  <c r="AH2045" i="1"/>
  <c r="AQ2044" i="1"/>
  <c r="AI2045" i="1"/>
  <c r="AR2044" i="1"/>
  <c r="AJ2045" i="1"/>
  <c r="AS2044" i="1"/>
  <c r="AK2045" i="1"/>
  <c r="AT2044" i="1"/>
  <c r="AL2045" i="1"/>
  <c r="AU2044" i="1"/>
  <c r="AM2045" i="1"/>
  <c r="AN2045" i="1"/>
  <c r="AP2045" i="1"/>
  <c r="AQ2045" i="1"/>
  <c r="AH2197" i="1"/>
  <c r="AO2196" i="1"/>
  <c r="AU2195" i="1"/>
  <c r="AH2194" i="1"/>
  <c r="AO2193" i="1"/>
  <c r="AU2192" i="1"/>
  <c r="AH2191" i="1"/>
  <c r="AO2190" i="1"/>
  <c r="AU2189" i="1"/>
  <c r="AO2187" i="1"/>
  <c r="AU2186" i="1"/>
  <c r="AO2184" i="1"/>
  <c r="AU2183" i="1"/>
  <c r="AH2179" i="1"/>
  <c r="AO2178" i="1"/>
  <c r="AU2177" i="1"/>
  <c r="AH2176" i="1"/>
  <c r="AO2175" i="1"/>
  <c r="AU2174" i="1"/>
  <c r="AH2173" i="1"/>
  <c r="AO2172" i="1"/>
  <c r="AU2171" i="1"/>
  <c r="AH2170" i="1"/>
  <c r="AO2169" i="1"/>
  <c r="AU2168" i="1"/>
  <c r="AH2167" i="1"/>
  <c r="AO2166" i="1"/>
  <c r="AU2165" i="1"/>
  <c r="AH2164" i="1"/>
  <c r="AO2163" i="1"/>
  <c r="AU2162" i="1"/>
  <c r="AN2160" i="1"/>
  <c r="AS2159" i="1"/>
  <c r="AN2156" i="1"/>
  <c r="AJ2152" i="1"/>
  <c r="AM2149" i="1"/>
  <c r="AM2151" i="1"/>
  <c r="AI2148" i="1"/>
  <c r="AR2149" i="1"/>
  <c r="AI2150" i="1"/>
  <c r="AR2151" i="1"/>
  <c r="AK2148" i="1"/>
  <c r="AT2149" i="1"/>
  <c r="AK2150" i="1"/>
  <c r="AT2151" i="1"/>
  <c r="AM2148" i="1"/>
  <c r="AM2150" i="1"/>
  <c r="AK2147" i="1"/>
  <c r="AR2146" i="1"/>
  <c r="AM2139" i="1"/>
  <c r="AM2141" i="1"/>
  <c r="AR2139" i="1"/>
  <c r="AI2140" i="1"/>
  <c r="AR2141" i="1"/>
  <c r="AT2139" i="1"/>
  <c r="AK2140" i="1"/>
  <c r="AT2141" i="1"/>
  <c r="AM2140" i="1"/>
  <c r="AN2138" i="1"/>
  <c r="AP2137" i="1"/>
  <c r="AK2133" i="1"/>
  <c r="AR2132" i="1"/>
  <c r="AN2128" i="1"/>
  <c r="AJ2123" i="1"/>
  <c r="AL2116" i="1"/>
  <c r="AL2115" i="1"/>
  <c r="AQ2114" i="1"/>
  <c r="AS2113" i="1"/>
  <c r="AH2105" i="1"/>
  <c r="AJ2104" i="1"/>
  <c r="AP2100" i="1"/>
  <c r="AL2099" i="1"/>
  <c r="AQ2098" i="1"/>
  <c r="AO2097" i="1"/>
  <c r="AP2090" i="1"/>
  <c r="AI2069" i="1"/>
  <c r="AR2070" i="1"/>
  <c r="AI2071" i="1"/>
  <c r="AJ2069" i="1"/>
  <c r="AS2070" i="1"/>
  <c r="AJ2071" i="1"/>
  <c r="AK2069" i="1"/>
  <c r="AT2070" i="1"/>
  <c r="AK2071" i="1"/>
  <c r="AL2069" i="1"/>
  <c r="AU2070" i="1"/>
  <c r="AL2071" i="1"/>
  <c r="AM2069" i="1"/>
  <c r="AM2071" i="1"/>
  <c r="AN2069" i="1"/>
  <c r="AN2071" i="1"/>
  <c r="AO2069" i="1"/>
  <c r="AO2071" i="1"/>
  <c r="AP2069" i="1"/>
  <c r="AP2071" i="1"/>
  <c r="AQ2069" i="1"/>
  <c r="AH2070" i="1"/>
  <c r="AQ2071" i="1"/>
  <c r="AR2069" i="1"/>
  <c r="AI2070" i="1"/>
  <c r="AR2071" i="1"/>
  <c r="AS2069" i="1"/>
  <c r="AJ2070" i="1"/>
  <c r="AS2071" i="1"/>
  <c r="AT2069" i="1"/>
  <c r="AK2070" i="1"/>
  <c r="AT2071" i="1"/>
  <c r="AU2069" i="1"/>
  <c r="AL2070" i="1"/>
  <c r="AU2071" i="1"/>
  <c r="AM2070" i="1"/>
  <c r="AN2070" i="1"/>
  <c r="AP2066" i="1"/>
  <c r="AE2044" i="1"/>
  <c r="AE2045" i="1"/>
  <c r="AN2196" i="1"/>
  <c r="AN2193" i="1"/>
  <c r="AN2190" i="1"/>
  <c r="AM2189" i="1"/>
  <c r="AM2188" i="1"/>
  <c r="AM2185" i="1"/>
  <c r="AM2187" i="1"/>
  <c r="AM2186" i="1"/>
  <c r="AM2183" i="1"/>
  <c r="AM2182" i="1"/>
  <c r="AM2184" i="1"/>
  <c r="AN2178" i="1"/>
  <c r="AT2177" i="1"/>
  <c r="AN2175" i="1"/>
  <c r="AT2174" i="1"/>
  <c r="AN2172" i="1"/>
  <c r="AT2171" i="1"/>
  <c r="AN2169" i="1"/>
  <c r="AT2168" i="1"/>
  <c r="AN2166" i="1"/>
  <c r="AN2163" i="1"/>
  <c r="AT2162" i="1"/>
  <c r="AL2156" i="1"/>
  <c r="AJ2147" i="1"/>
  <c r="AQ2146" i="1"/>
  <c r="AU2145" i="1"/>
  <c r="AL2138" i="1"/>
  <c r="AO2137" i="1"/>
  <c r="AM2135" i="1"/>
  <c r="AN2135" i="1"/>
  <c r="AI2134" i="1"/>
  <c r="AR2135" i="1"/>
  <c r="AI2136" i="1"/>
  <c r="AK2134" i="1"/>
  <c r="AT2135" i="1"/>
  <c r="AK2136" i="1"/>
  <c r="AM2134" i="1"/>
  <c r="AM2136" i="1"/>
  <c r="AJ2133" i="1"/>
  <c r="AQ2132" i="1"/>
  <c r="AL2128" i="1"/>
  <c r="AE2124" i="1"/>
  <c r="AI2123" i="1"/>
  <c r="AJ2116" i="1"/>
  <c r="AK2115" i="1"/>
  <c r="AP2114" i="1"/>
  <c r="AQ2113" i="1"/>
  <c r="AO2100" i="1"/>
  <c r="AK2099" i="1"/>
  <c r="AP2098" i="1"/>
  <c r="AL2097" i="1"/>
  <c r="AI2095" i="1"/>
  <c r="AR2096" i="1"/>
  <c r="AJ2095" i="1"/>
  <c r="AK2095" i="1"/>
  <c r="AT2096" i="1"/>
  <c r="AM2095" i="1"/>
  <c r="AN2095" i="1"/>
  <c r="AP2095" i="1"/>
  <c r="AR2095" i="1"/>
  <c r="AI2096" i="1"/>
  <c r="AS2095" i="1"/>
  <c r="AT2095" i="1"/>
  <c r="AK2096" i="1"/>
  <c r="AU2095" i="1"/>
  <c r="AL2096" i="1"/>
  <c r="AM2096" i="1"/>
  <c r="AN2096" i="1"/>
  <c r="AO2090" i="1"/>
  <c r="AH2076" i="1"/>
  <c r="AR2056" i="1"/>
  <c r="AL2178" i="1"/>
  <c r="AL2175" i="1"/>
  <c r="AL2172" i="1"/>
  <c r="AL2169" i="1"/>
  <c r="AS2165" i="1"/>
  <c r="AL2163" i="1"/>
  <c r="AK2160" i="1"/>
  <c r="AP2159" i="1"/>
  <c r="AJ2156" i="1"/>
  <c r="AM2153" i="1"/>
  <c r="AI2152" i="1"/>
  <c r="AR2153" i="1"/>
  <c r="AK2152" i="1"/>
  <c r="AT2153" i="1"/>
  <c r="AM2152" i="1"/>
  <c r="AI2147" i="1"/>
  <c r="AP2146" i="1"/>
  <c r="AS2145" i="1"/>
  <c r="AJ2138" i="1"/>
  <c r="AN2137" i="1"/>
  <c r="AI2133" i="1"/>
  <c r="AP2132" i="1"/>
  <c r="AJ2128" i="1"/>
  <c r="AJ2115" i="1"/>
  <c r="AO2114" i="1"/>
  <c r="AO2113" i="1"/>
  <c r="AI2103" i="1"/>
  <c r="AR2104" i="1"/>
  <c r="AI2105" i="1"/>
  <c r="AR2106" i="1"/>
  <c r="AI2107" i="1"/>
  <c r="AM2103" i="1"/>
  <c r="AM2105" i="1"/>
  <c r="AM2107" i="1"/>
  <c r="AN2103" i="1"/>
  <c r="AN2105" i="1"/>
  <c r="AN2107" i="1"/>
  <c r="AP2103" i="1"/>
  <c r="AP2105" i="1"/>
  <c r="AP2107" i="1"/>
  <c r="AR2103" i="1"/>
  <c r="AI2104" i="1"/>
  <c r="AR2105" i="1"/>
  <c r="AI2106" i="1"/>
  <c r="AR2107" i="1"/>
  <c r="AT2103" i="1"/>
  <c r="AK2104" i="1"/>
  <c r="AT2105" i="1"/>
  <c r="AK2106" i="1"/>
  <c r="AT2107" i="1"/>
  <c r="AU2103" i="1"/>
  <c r="AL2104" i="1"/>
  <c r="AM2104" i="1"/>
  <c r="AM2106" i="1"/>
  <c r="AN2104" i="1"/>
  <c r="AN2106" i="1"/>
  <c r="AJ2100" i="1"/>
  <c r="AJ2099" i="1"/>
  <c r="AO2098" i="1"/>
  <c r="AJ2097" i="1"/>
  <c r="AH2090" i="1"/>
  <c r="X2068" i="1"/>
  <c r="AC2068" i="1" s="1"/>
  <c r="AH2063" i="1"/>
  <c r="AQ2050" i="1"/>
  <c r="AE1991" i="1"/>
  <c r="AE1990" i="1"/>
  <c r="AK2205" i="1"/>
  <c r="AR2204" i="1"/>
  <c r="AK2202" i="1"/>
  <c r="AR2201" i="1"/>
  <c r="AK2199" i="1"/>
  <c r="AR2198" i="1"/>
  <c r="AK2196" i="1"/>
  <c r="AR2195" i="1"/>
  <c r="AR2192" i="1"/>
  <c r="AR2189" i="1"/>
  <c r="AK2187" i="1"/>
  <c r="AR2186" i="1"/>
  <c r="AK2184" i="1"/>
  <c r="AR2183" i="1"/>
  <c r="AK2181" i="1"/>
  <c r="AR2180" i="1"/>
  <c r="AK2178" i="1"/>
  <c r="AR2177" i="1"/>
  <c r="AK2175" i="1"/>
  <c r="AR2174" i="1"/>
  <c r="AK2172" i="1"/>
  <c r="AR2171" i="1"/>
  <c r="AK2169" i="1"/>
  <c r="AR2168" i="1"/>
  <c r="AK2166" i="1"/>
  <c r="AR2165" i="1"/>
  <c r="AK2163" i="1"/>
  <c r="AR2162" i="1"/>
  <c r="AJ2160" i="1"/>
  <c r="AO2159" i="1"/>
  <c r="AJ2151" i="1"/>
  <c r="AQ2150" i="1"/>
  <c r="AU2149" i="1"/>
  <c r="AH2147" i="1"/>
  <c r="AO2146" i="1"/>
  <c r="AQ2145" i="1"/>
  <c r="AO2141" i="1"/>
  <c r="AU2140" i="1"/>
  <c r="AH2138" i="1"/>
  <c r="AL2137" i="1"/>
  <c r="AS2136" i="1"/>
  <c r="AH2133" i="1"/>
  <c r="AO2132" i="1"/>
  <c r="AK2127" i="1"/>
  <c r="AR2126" i="1"/>
  <c r="AM2123" i="1"/>
  <c r="AM2125" i="1"/>
  <c r="AN2123" i="1"/>
  <c r="AN2125" i="1"/>
  <c r="AR2123" i="1"/>
  <c r="AI2124" i="1"/>
  <c r="AR2125" i="1"/>
  <c r="AT2123" i="1"/>
  <c r="AK2124" i="1"/>
  <c r="AT2125" i="1"/>
  <c r="AM2124" i="1"/>
  <c r="AS2120" i="1"/>
  <c r="AR2116" i="1"/>
  <c r="AI2117" i="1"/>
  <c r="AR2118" i="1"/>
  <c r="AM2117" i="1"/>
  <c r="AN2117" i="1"/>
  <c r="AI2116" i="1"/>
  <c r="AR2117" i="1"/>
  <c r="AI2118" i="1"/>
  <c r="AK2116" i="1"/>
  <c r="AT2117" i="1"/>
  <c r="AK2118" i="1"/>
  <c r="AM2116" i="1"/>
  <c r="AM2118" i="1"/>
  <c r="AH2115" i="1"/>
  <c r="AL2114" i="1"/>
  <c r="AL2113" i="1"/>
  <c r="AQ2112" i="1"/>
  <c r="AS2111" i="1"/>
  <c r="AU2110" i="1"/>
  <c r="AI2101" i="1"/>
  <c r="AR2102" i="1"/>
  <c r="AM2101" i="1"/>
  <c r="AN2101" i="1"/>
  <c r="AP2101" i="1"/>
  <c r="AR2101" i="1"/>
  <c r="AI2102" i="1"/>
  <c r="AT2101" i="1"/>
  <c r="AK2102" i="1"/>
  <c r="AU2101" i="1"/>
  <c r="AL2102" i="1"/>
  <c r="AM2102" i="1"/>
  <c r="AN2102" i="1"/>
  <c r="AH2100" i="1"/>
  <c r="AH2099" i="1"/>
  <c r="AJ2098" i="1"/>
  <c r="AH2096" i="1"/>
  <c r="AO2077" i="1"/>
  <c r="AQ2070" i="1"/>
  <c r="AI2053" i="1"/>
  <c r="AR2054" i="1"/>
  <c r="AJ2053" i="1"/>
  <c r="AS2054" i="1"/>
  <c r="AK2053" i="1"/>
  <c r="AT2054" i="1"/>
  <c r="AL2053" i="1"/>
  <c r="AU2054" i="1"/>
  <c r="AM2053" i="1"/>
  <c r="AN2053" i="1"/>
  <c r="AO2053" i="1"/>
  <c r="AP2053" i="1"/>
  <c r="AQ2053" i="1"/>
  <c r="AH2054" i="1"/>
  <c r="AR2053" i="1"/>
  <c r="AI2054" i="1"/>
  <c r="AS2053" i="1"/>
  <c r="AJ2054" i="1"/>
  <c r="AT2053" i="1"/>
  <c r="AK2054" i="1"/>
  <c r="AU2053" i="1"/>
  <c r="AL2054" i="1"/>
  <c r="AM2054" i="1"/>
  <c r="AN2054" i="1"/>
  <c r="AP2050" i="1"/>
  <c r="AO2041" i="1"/>
  <c r="AQ2041" i="1"/>
  <c r="AU2041" i="1"/>
  <c r="AH2041" i="1"/>
  <c r="AI2041" i="1"/>
  <c r="AJ2041" i="1"/>
  <c r="AK2041" i="1"/>
  <c r="AL2041" i="1"/>
  <c r="AM2041" i="1"/>
  <c r="AN2041" i="1"/>
  <c r="AP2041" i="1"/>
  <c r="AR2041" i="1"/>
  <c r="AS2041" i="1"/>
  <c r="AT2041" i="1"/>
  <c r="AT2031" i="1"/>
  <c r="AH2029" i="1"/>
  <c r="AU2031" i="1"/>
  <c r="AK2029" i="1"/>
  <c r="AR2029" i="1"/>
  <c r="AK2030" i="1"/>
  <c r="AP2003" i="1"/>
  <c r="AP2005" i="1"/>
  <c r="AP2004" i="1"/>
  <c r="AK2003" i="1"/>
  <c r="AU2004" i="1"/>
  <c r="AL2005" i="1"/>
  <c r="AM2003" i="1"/>
  <c r="AN2005" i="1"/>
  <c r="AN2003" i="1"/>
  <c r="AO2003" i="1"/>
  <c r="AQ2005" i="1"/>
  <c r="AR2003" i="1"/>
  <c r="AI2004" i="1"/>
  <c r="AS2005" i="1"/>
  <c r="AS2003" i="1"/>
  <c r="AJ2004" i="1"/>
  <c r="AT2005" i="1"/>
  <c r="AM2004" i="1"/>
  <c r="AO2004" i="1"/>
  <c r="AI2003" i="1"/>
  <c r="AL2004" i="1"/>
  <c r="AI2005" i="1"/>
  <c r="AJ2003" i="1"/>
  <c r="AN2004" i="1"/>
  <c r="AJ2005" i="1"/>
  <c r="AL2003" i="1"/>
  <c r="AQ2004" i="1"/>
  <c r="AK2005" i="1"/>
  <c r="AQ2003" i="1"/>
  <c r="AR2004" i="1"/>
  <c r="AM2005" i="1"/>
  <c r="AT2003" i="1"/>
  <c r="AS2004" i="1"/>
  <c r="AO2005" i="1"/>
  <c r="AU2003" i="1"/>
  <c r="AT2004" i="1"/>
  <c r="AR2005" i="1"/>
  <c r="AU2005" i="1"/>
  <c r="T2165" i="1"/>
  <c r="AM2157" i="1"/>
  <c r="AI2156" i="1"/>
  <c r="AR2157" i="1"/>
  <c r="AK2156" i="1"/>
  <c r="AT2157" i="1"/>
  <c r="AM2156" i="1"/>
  <c r="AN2146" i="1"/>
  <c r="AK2137" i="1"/>
  <c r="AN2132" i="1"/>
  <c r="AM2129" i="1"/>
  <c r="AN2129" i="1"/>
  <c r="AI2128" i="1"/>
  <c r="AR2129" i="1"/>
  <c r="AK2128" i="1"/>
  <c r="AT2129" i="1"/>
  <c r="AM2128" i="1"/>
  <c r="AJ2114" i="1"/>
  <c r="AI2097" i="1"/>
  <c r="AR2098" i="1"/>
  <c r="AI2099" i="1"/>
  <c r="AR2100" i="1"/>
  <c r="AK2097" i="1"/>
  <c r="AM2097" i="1"/>
  <c r="AM2099" i="1"/>
  <c r="AN2097" i="1"/>
  <c r="AN2099" i="1"/>
  <c r="AP2097" i="1"/>
  <c r="AP2099" i="1"/>
  <c r="AR2097" i="1"/>
  <c r="AI2098" i="1"/>
  <c r="AR2099" i="1"/>
  <c r="AI2100" i="1"/>
  <c r="AT2097" i="1"/>
  <c r="AK2098" i="1"/>
  <c r="AT2099" i="1"/>
  <c r="AK2100" i="1"/>
  <c r="AU2097" i="1"/>
  <c r="AL2098" i="1"/>
  <c r="AU2099" i="1"/>
  <c r="AL2100" i="1"/>
  <c r="AM2098" i="1"/>
  <c r="AM2100" i="1"/>
  <c r="AN2098" i="1"/>
  <c r="AN2100" i="1"/>
  <c r="AS2072" i="1"/>
  <c r="AJ2073" i="1"/>
  <c r="AS2074" i="1"/>
  <c r="AT2072" i="1"/>
  <c r="AK2073" i="1"/>
  <c r="AT2074" i="1"/>
  <c r="AU2072" i="1"/>
  <c r="AL2073" i="1"/>
  <c r="AU2074" i="1"/>
  <c r="AO2073" i="1"/>
  <c r="AP2073" i="1"/>
  <c r="AH2072" i="1"/>
  <c r="AQ2073" i="1"/>
  <c r="AH2074" i="1"/>
  <c r="AJ2072" i="1"/>
  <c r="AS2073" i="1"/>
  <c r="AJ2074" i="1"/>
  <c r="AL2072" i="1"/>
  <c r="AU2073" i="1"/>
  <c r="AL2074" i="1"/>
  <c r="AN2072" i="1"/>
  <c r="AN2074" i="1"/>
  <c r="AM2226" i="1"/>
  <c r="AM2228" i="1"/>
  <c r="AI2205" i="1"/>
  <c r="AP2204" i="1"/>
  <c r="AI2202" i="1"/>
  <c r="AP2201" i="1"/>
  <c r="AI2199" i="1"/>
  <c r="AP2198" i="1"/>
  <c r="AI2196" i="1"/>
  <c r="AP2195" i="1"/>
  <c r="AI2193" i="1"/>
  <c r="AP2192" i="1"/>
  <c r="AI2190" i="1"/>
  <c r="AP2189" i="1"/>
  <c r="AI2187" i="1"/>
  <c r="AP2186" i="1"/>
  <c r="AI2184" i="1"/>
  <c r="AP2183" i="1"/>
  <c r="AI2181" i="1"/>
  <c r="AP2180" i="1"/>
  <c r="AI2178" i="1"/>
  <c r="AP2177" i="1"/>
  <c r="AI2175" i="1"/>
  <c r="AP2174" i="1"/>
  <c r="AI2172" i="1"/>
  <c r="AP2171" i="1"/>
  <c r="AI2169" i="1"/>
  <c r="AP2168" i="1"/>
  <c r="AI2166" i="1"/>
  <c r="AP2165" i="1"/>
  <c r="AI2163" i="1"/>
  <c r="AP2162" i="1"/>
  <c r="AJ2155" i="1"/>
  <c r="AQ2154" i="1"/>
  <c r="AU2153" i="1"/>
  <c r="AH2151" i="1"/>
  <c r="AO2150" i="1"/>
  <c r="AQ2149" i="1"/>
  <c r="AL2146" i="1"/>
  <c r="AO2145" i="1"/>
  <c r="AL2141" i="1"/>
  <c r="AS2140" i="1"/>
  <c r="AQ2136" i="1"/>
  <c r="AU2135" i="1"/>
  <c r="AO2131" i="1"/>
  <c r="AT2130" i="1"/>
  <c r="AI2127" i="1"/>
  <c r="AP2126" i="1"/>
  <c r="AS2125" i="1"/>
  <c r="AP2120" i="1"/>
  <c r="AS2119" i="1"/>
  <c r="AH2114" i="1"/>
  <c r="AJ2113" i="1"/>
  <c r="AO2112" i="1"/>
  <c r="AO2111" i="1"/>
  <c r="AS2110" i="1"/>
  <c r="AU2109" i="1"/>
  <c r="AO2070" i="1"/>
  <c r="AS2045" i="1"/>
  <c r="AE2004" i="1"/>
  <c r="AE2005" i="1"/>
  <c r="AE2003" i="1"/>
  <c r="X1965" i="1"/>
  <c r="AC1965" i="1" s="1"/>
  <c r="X1966" i="1"/>
  <c r="AC1966" i="1" s="1"/>
  <c r="AK2033" i="1"/>
  <c r="AS2032" i="1"/>
  <c r="AJ2013" i="1"/>
  <c r="AP2012" i="1"/>
  <c r="AI1998" i="1"/>
  <c r="AH1993" i="1"/>
  <c r="AN1990" i="1"/>
  <c r="AJ1987" i="1"/>
  <c r="AM2112" i="1"/>
  <c r="AM2110" i="1"/>
  <c r="AM2108" i="1"/>
  <c r="AM2082" i="1"/>
  <c r="AM2078" i="1"/>
  <c r="AM2074" i="1"/>
  <c r="AM2072" i="1"/>
  <c r="AM2060" i="1"/>
  <c r="AM2058" i="1"/>
  <c r="AM2056" i="1"/>
  <c r="AS2047" i="1"/>
  <c r="AH2046" i="1"/>
  <c r="AJ2043" i="1"/>
  <c r="AQ2042" i="1"/>
  <c r="AM2039" i="1"/>
  <c r="AT2038" i="1"/>
  <c r="AJ2033" i="1"/>
  <c r="AR2032" i="1"/>
  <c r="AJ2030" i="1"/>
  <c r="AO2029" i="1"/>
  <c r="AH2024" i="1"/>
  <c r="AO2023" i="1"/>
  <c r="AT2022" i="1"/>
  <c r="AR2016" i="1"/>
  <c r="AU2015" i="1"/>
  <c r="AI2013" i="1"/>
  <c r="AO2011" i="1"/>
  <c r="AU1999" i="1"/>
  <c r="AH1998" i="1"/>
  <c r="AL1990" i="1"/>
  <c r="AI2043" i="1"/>
  <c r="AH2040" i="1"/>
  <c r="AL2040" i="1"/>
  <c r="AL2039" i="1"/>
  <c r="AI2033" i="1"/>
  <c r="AQ2032" i="1"/>
  <c r="AI2030" i="1"/>
  <c r="AN2029" i="1"/>
  <c r="AQ2022" i="1"/>
  <c r="AP2013" i="1"/>
  <c r="AI2012" i="1"/>
  <c r="AS2013" i="1"/>
  <c r="AJ2014" i="1"/>
  <c r="AK2012" i="1"/>
  <c r="AU2013" i="1"/>
  <c r="AL2014" i="1"/>
  <c r="AM2012" i="1"/>
  <c r="AN2014" i="1"/>
  <c r="AN2012" i="1"/>
  <c r="AO2014" i="1"/>
  <c r="AQ2012" i="1"/>
  <c r="AH2013" i="1"/>
  <c r="AR2014" i="1"/>
  <c r="AL2012" i="1"/>
  <c r="X1990" i="1"/>
  <c r="AC1990" i="1" s="1"/>
  <c r="X1988" i="1"/>
  <c r="AC1988" i="1" s="1"/>
  <c r="AP1987" i="1"/>
  <c r="AP1989" i="1"/>
  <c r="AP1991" i="1"/>
  <c r="AP1993" i="1"/>
  <c r="AR1987" i="1"/>
  <c r="AI1988" i="1"/>
  <c r="AR1989" i="1"/>
  <c r="AI1990" i="1"/>
  <c r="AR1991" i="1"/>
  <c r="AI1992" i="1"/>
  <c r="AR1993" i="1"/>
  <c r="AT1987" i="1"/>
  <c r="AK1988" i="1"/>
  <c r="AT1989" i="1"/>
  <c r="AK1990" i="1"/>
  <c r="AK1987" i="1"/>
  <c r="AT1988" i="1"/>
  <c r="AK1989" i="1"/>
  <c r="AT1990" i="1"/>
  <c r="AK1991" i="1"/>
  <c r="AT1992" i="1"/>
  <c r="AK1993" i="1"/>
  <c r="AM1987" i="1"/>
  <c r="AP1990" i="1"/>
  <c r="AH1991" i="1"/>
  <c r="AN1993" i="1"/>
  <c r="AN1987" i="1"/>
  <c r="AH1988" i="1"/>
  <c r="AQ1990" i="1"/>
  <c r="AI1991" i="1"/>
  <c r="AO1993" i="1"/>
  <c r="AO1987" i="1"/>
  <c r="AJ1988" i="1"/>
  <c r="AR1990" i="1"/>
  <c r="AJ1991" i="1"/>
  <c r="AQ1993" i="1"/>
  <c r="AQ1987" i="1"/>
  <c r="AL1988" i="1"/>
  <c r="AS1987" i="1"/>
  <c r="AM1988" i="1"/>
  <c r="AU1990" i="1"/>
  <c r="AM1991" i="1"/>
  <c r="AT1993" i="1"/>
  <c r="AU1987" i="1"/>
  <c r="AN1988" i="1"/>
  <c r="AN1991" i="1"/>
  <c r="AU1993" i="1"/>
  <c r="AO1988" i="1"/>
  <c r="AO1991" i="1"/>
  <c r="AH1992" i="1"/>
  <c r="AP1988" i="1"/>
  <c r="AH1989" i="1"/>
  <c r="AQ1991" i="1"/>
  <c r="AJ1992" i="1"/>
  <c r="AQ1988" i="1"/>
  <c r="AI1989" i="1"/>
  <c r="AS1991" i="1"/>
  <c r="AK1992" i="1"/>
  <c r="AR1988" i="1"/>
  <c r="AJ1989" i="1"/>
  <c r="AT1991" i="1"/>
  <c r="AL1992" i="1"/>
  <c r="AS1988" i="1"/>
  <c r="AU1988" i="1"/>
  <c r="AM1989" i="1"/>
  <c r="AN1992" i="1"/>
  <c r="AN1989" i="1"/>
  <c r="AH1990" i="1"/>
  <c r="AO1992" i="1"/>
  <c r="AI1987" i="1"/>
  <c r="AS1989" i="1"/>
  <c r="AM1990" i="1"/>
  <c r="AR1992" i="1"/>
  <c r="AJ1993" i="1"/>
  <c r="AL1987" i="1"/>
  <c r="AO1990" i="1"/>
  <c r="AU1992" i="1"/>
  <c r="AM1993" i="1"/>
  <c r="AK2112" i="1"/>
  <c r="AT2111" i="1"/>
  <c r="AK2110" i="1"/>
  <c r="AT2109" i="1"/>
  <c r="AK2108" i="1"/>
  <c r="AK2082" i="1"/>
  <c r="AK2078" i="1"/>
  <c r="AK2074" i="1"/>
  <c r="AT2073" i="1"/>
  <c r="AK2072" i="1"/>
  <c r="AK2060" i="1"/>
  <c r="AT2059" i="1"/>
  <c r="AK2058" i="1"/>
  <c r="AT2057" i="1"/>
  <c r="AK2056" i="1"/>
  <c r="AQ2047" i="1"/>
  <c r="AO2042" i="1"/>
  <c r="AK2039" i="1"/>
  <c r="AR2038" i="1"/>
  <c r="AS2035" i="1"/>
  <c r="AH2033" i="1"/>
  <c r="AM2029" i="1"/>
  <c r="AP2027" i="1"/>
  <c r="AR2026" i="1"/>
  <c r="AI2027" i="1"/>
  <c r="AT2026" i="1"/>
  <c r="AK2027" i="1"/>
  <c r="AO2027" i="1"/>
  <c r="AM2026" i="1"/>
  <c r="AU2025" i="1"/>
  <c r="X2025" i="1"/>
  <c r="AC2025" i="1" s="1"/>
  <c r="AE2024" i="1"/>
  <c r="AL2023" i="1"/>
  <c r="AO2022" i="1"/>
  <c r="AN2016" i="1"/>
  <c r="AR2015" i="1"/>
  <c r="AJ2012" i="1"/>
  <c r="AM2011" i="1"/>
  <c r="AU2010" i="1"/>
  <c r="AT2000" i="1"/>
  <c r="AR1999" i="1"/>
  <c r="AO2043" i="1"/>
  <c r="AQ2043" i="1"/>
  <c r="AP2033" i="1"/>
  <c r="AU2032" i="1"/>
  <c r="AL2033" i="1"/>
  <c r="AN2033" i="1"/>
  <c r="AI2032" i="1"/>
  <c r="AS2033" i="1"/>
  <c r="AO2032" i="1"/>
  <c r="AH2012" i="1"/>
  <c r="X2006" i="1"/>
  <c r="AC2006" i="1" s="1"/>
  <c r="AQ2000" i="1"/>
  <c r="AN1999" i="1"/>
  <c r="X1985" i="1"/>
  <c r="AC1985" i="1" s="1"/>
  <c r="X1986" i="1"/>
  <c r="AC1986" i="1" s="1"/>
  <c r="X1955" i="1"/>
  <c r="AC1955" i="1" s="1"/>
  <c r="X1956" i="1"/>
  <c r="AC1956" i="1" s="1"/>
  <c r="X1957" i="1"/>
  <c r="AC1957" i="1" s="1"/>
  <c r="X1954" i="1"/>
  <c r="AC1954" i="1" s="1"/>
  <c r="AP1871" i="1"/>
  <c r="AR1871" i="1"/>
  <c r="AI1872" i="1"/>
  <c r="AS1871" i="1"/>
  <c r="AJ1872" i="1"/>
  <c r="AN1872" i="1"/>
  <c r="AP1872" i="1"/>
  <c r="AQ1872" i="1"/>
  <c r="AR1872" i="1"/>
  <c r="AS1872" i="1"/>
  <c r="AT1872" i="1"/>
  <c r="AU1872" i="1"/>
  <c r="AH1871" i="1"/>
  <c r="AI1871" i="1"/>
  <c r="AJ1871" i="1"/>
  <c r="AK1871" i="1"/>
  <c r="AL1871" i="1"/>
  <c r="AM1871" i="1"/>
  <c r="AN1871" i="1"/>
  <c r="AH1872" i="1"/>
  <c r="AT1871" i="1"/>
  <c r="AM1872" i="1"/>
  <c r="AK1872" i="1"/>
  <c r="AL1872" i="1"/>
  <c r="AO1872" i="1"/>
  <c r="AO1871" i="1"/>
  <c r="AU1871" i="1"/>
  <c r="AI2112" i="1"/>
  <c r="AR2111" i="1"/>
  <c r="AI2110" i="1"/>
  <c r="AR2109" i="1"/>
  <c r="AI2108" i="1"/>
  <c r="AI2082" i="1"/>
  <c r="AI2078" i="1"/>
  <c r="AI2074" i="1"/>
  <c r="AR2073" i="1"/>
  <c r="AI2072" i="1"/>
  <c r="AI2060" i="1"/>
  <c r="AR2059" i="1"/>
  <c r="AI2058" i="1"/>
  <c r="AR2057" i="1"/>
  <c r="AI2056" i="1"/>
  <c r="X2049" i="1"/>
  <c r="AC2049" i="1" s="1"/>
  <c r="AO2049" i="1"/>
  <c r="AN2047" i="1"/>
  <c r="AM2042" i="1"/>
  <c r="AP2038" i="1"/>
  <c r="AQ2035" i="1"/>
  <c r="AE2033" i="1"/>
  <c r="AN2032" i="1"/>
  <c r="AK2026" i="1"/>
  <c r="AS2025" i="1"/>
  <c r="AH2023" i="1"/>
  <c r="AM2022" i="1"/>
  <c r="AJ2016" i="1"/>
  <c r="AO2015" i="1"/>
  <c r="X2014" i="1"/>
  <c r="AC2014" i="1" s="1"/>
  <c r="AK2011" i="1"/>
  <c r="AR2010" i="1"/>
  <c r="AR2009" i="1"/>
  <c r="AL2000" i="1"/>
  <c r="AU1991" i="1"/>
  <c r="X1989" i="1"/>
  <c r="AC1989" i="1" s="1"/>
  <c r="AL1798" i="1"/>
  <c r="AI1799" i="1"/>
  <c r="AO1798" i="1"/>
  <c r="AJ1799" i="1"/>
  <c r="AQ1796" i="1"/>
  <c r="AE2048" i="1"/>
  <c r="AN1998" i="1"/>
  <c r="AO2000" i="1"/>
  <c r="AO1998" i="1"/>
  <c r="AP2000" i="1"/>
  <c r="AQ1998" i="1"/>
  <c r="AH1999" i="1"/>
  <c r="AR2000" i="1"/>
  <c r="AI2001" i="1"/>
  <c r="AS2002" i="1"/>
  <c r="AT2002" i="1"/>
  <c r="AK1997" i="1"/>
  <c r="AU1998" i="1"/>
  <c r="AL1999" i="1"/>
  <c r="AM2001" i="1"/>
  <c r="AM2000" i="1"/>
  <c r="AN2002" i="1"/>
  <c r="AE1995" i="1"/>
  <c r="AE1994" i="1"/>
  <c r="AL1991" i="1"/>
  <c r="AO2039" i="1"/>
  <c r="AQ2039" i="1"/>
  <c r="AU2039" i="1"/>
  <c r="AL2032" i="1"/>
  <c r="AP2029" i="1"/>
  <c r="AP2031" i="1"/>
  <c r="AJ2029" i="1"/>
  <c r="AT2030" i="1"/>
  <c r="AK2031" i="1"/>
  <c r="AL2029" i="1"/>
  <c r="AM2031" i="1"/>
  <c r="AQ2029" i="1"/>
  <c r="AH2030" i="1"/>
  <c r="AR2031" i="1"/>
  <c r="AT2014" i="1"/>
  <c r="AU2002" i="1"/>
  <c r="AS2001" i="1"/>
  <c r="AI2000" i="1"/>
  <c r="AE2050" i="1"/>
  <c r="AK2032" i="1"/>
  <c r="AS2031" i="1"/>
  <c r="AU2024" i="1"/>
  <c r="AJ2022" i="1"/>
  <c r="AS2014" i="1"/>
  <c r="AR2002" i="1"/>
  <c r="AO2001" i="1"/>
  <c r="X1998" i="1"/>
  <c r="AC1998" i="1" s="1"/>
  <c r="X2001" i="1"/>
  <c r="AC2001" i="1" s="1"/>
  <c r="AT1889" i="1"/>
  <c r="AK1890" i="1"/>
  <c r="AT1891" i="1"/>
  <c r="AO1890" i="1"/>
  <c r="AS1889" i="1"/>
  <c r="AM1890" i="1"/>
  <c r="AU1889" i="1"/>
  <c r="AN1890" i="1"/>
  <c r="AP1890" i="1"/>
  <c r="AH1891" i="1"/>
  <c r="AQ1890" i="1"/>
  <c r="AI1891" i="1"/>
  <c r="AR1890" i="1"/>
  <c r="AJ1891" i="1"/>
  <c r="AS1890" i="1"/>
  <c r="AK1891" i="1"/>
  <c r="AH1889" i="1"/>
  <c r="AU1890" i="1"/>
  <c r="AM1891" i="1"/>
  <c r="AI1889" i="1"/>
  <c r="AN1891" i="1"/>
  <c r="AJ1889" i="1"/>
  <c r="AO1891" i="1"/>
  <c r="AK1889" i="1"/>
  <c r="AP1891" i="1"/>
  <c r="AL1889" i="1"/>
  <c r="AQ1891" i="1"/>
  <c r="AM1889" i="1"/>
  <c r="AR1891" i="1"/>
  <c r="AN1889" i="1"/>
  <c r="AS1891" i="1"/>
  <c r="AQ1889" i="1"/>
  <c r="AJ1890" i="1"/>
  <c r="AL1891" i="1"/>
  <c r="AU1891" i="1"/>
  <c r="AH1890" i="1"/>
  <c r="AI1890" i="1"/>
  <c r="AL1890" i="1"/>
  <c r="AT1890" i="1"/>
  <c r="AO1889" i="1"/>
  <c r="AR1889" i="1"/>
  <c r="AN2111" i="1"/>
  <c r="AN2109" i="1"/>
  <c r="AN2073" i="1"/>
  <c r="AN2059" i="1"/>
  <c r="AN2057" i="1"/>
  <c r="AJ2047" i="1"/>
  <c r="AR2046" i="1"/>
  <c r="AT2040" i="1"/>
  <c r="AK2038" i="1"/>
  <c r="AJ2035" i="1"/>
  <c r="AJ2032" i="1"/>
  <c r="AQ2031" i="1"/>
  <c r="AU2030" i="1"/>
  <c r="AM2025" i="1"/>
  <c r="AT2024" i="1"/>
  <c r="AI2022" i="1"/>
  <c r="AK2015" i="1"/>
  <c r="AQ2014" i="1"/>
  <c r="AK2010" i="1"/>
  <c r="AK2009" i="1"/>
  <c r="AQ2002" i="1"/>
  <c r="AK2001" i="1"/>
  <c r="AM2111" i="1"/>
  <c r="AM2109" i="1"/>
  <c r="AM2073" i="1"/>
  <c r="AM2059" i="1"/>
  <c r="AM2057" i="1"/>
  <c r="AI2047" i="1"/>
  <c r="AQ2046" i="1"/>
  <c r="AU2043" i="1"/>
  <c r="AS2040" i="1"/>
  <c r="AH2032" i="1"/>
  <c r="AO2031" i="1"/>
  <c r="AS2030" i="1"/>
  <c r="X2030" i="1"/>
  <c r="AC2030" i="1" s="1"/>
  <c r="AL2025" i="1"/>
  <c r="AR2024" i="1"/>
  <c r="AH2022" i="1"/>
  <c r="AP2014" i="1"/>
  <c r="AT2013" i="1"/>
  <c r="AI2010" i="1"/>
  <c r="AP2002" i="1"/>
  <c r="AH2001" i="1"/>
  <c r="AT1997" i="1"/>
  <c r="AS1992" i="1"/>
  <c r="X1993" i="1"/>
  <c r="AC1993" i="1" s="1"/>
  <c r="AE1992" i="1"/>
  <c r="AE1989" i="1"/>
  <c r="AE1993" i="1"/>
  <c r="AE1987" i="1"/>
  <c r="AE1988" i="1"/>
  <c r="AQ1980" i="1"/>
  <c r="AI1981" i="1"/>
  <c r="AR1980" i="1"/>
  <c r="AJ1981" i="1"/>
  <c r="AS1980" i="1"/>
  <c r="AL1981" i="1"/>
  <c r="AU1980" i="1"/>
  <c r="AM1981" i="1"/>
  <c r="AN1981" i="1"/>
  <c r="AO1981" i="1"/>
  <c r="AQ1981" i="1"/>
  <c r="AS1981" i="1"/>
  <c r="AH1979" i="1"/>
  <c r="AU1981" i="1"/>
  <c r="AJ1979" i="1"/>
  <c r="AM1979" i="1"/>
  <c r="AH1980" i="1"/>
  <c r="AN1979" i="1"/>
  <c r="AU1979" i="1"/>
  <c r="AP1980" i="1"/>
  <c r="AH1981" i="1"/>
  <c r="AE1944" i="1"/>
  <c r="AT2043" i="1"/>
  <c r="AR2040" i="1"/>
  <c r="AN2031" i="1"/>
  <c r="AR2030" i="1"/>
  <c r="AK2025" i="1"/>
  <c r="AP2024" i="1"/>
  <c r="AM2014" i="1"/>
  <c r="AR2013" i="1"/>
  <c r="AM2002" i="1"/>
  <c r="AR1997" i="1"/>
  <c r="AQ1992" i="1"/>
  <c r="AE1979" i="1"/>
  <c r="AE1980" i="1"/>
  <c r="X1959" i="1"/>
  <c r="AC1959" i="1" s="1"/>
  <c r="X1960" i="1"/>
  <c r="AC1960" i="1" s="1"/>
  <c r="X1961" i="1"/>
  <c r="AC1961" i="1" s="1"/>
  <c r="X1958" i="1"/>
  <c r="AC1958" i="1" s="1"/>
  <c r="AS2043" i="1"/>
  <c r="AQ2040" i="1"/>
  <c r="AH2038" i="1"/>
  <c r="AL2038" i="1"/>
  <c r="AP2035" i="1"/>
  <c r="AM2035" i="1"/>
  <c r="AO2035" i="1"/>
  <c r="AT2035" i="1"/>
  <c r="AU2033" i="1"/>
  <c r="AL2031" i="1"/>
  <c r="AQ2030" i="1"/>
  <c r="AI2025" i="1"/>
  <c r="AE2022" i="1"/>
  <c r="AP2015" i="1"/>
  <c r="AT2015" i="1"/>
  <c r="AK2016" i="1"/>
  <c r="AM2016" i="1"/>
  <c r="AO2016" i="1"/>
  <c r="AP2016" i="1"/>
  <c r="AI2015" i="1"/>
  <c r="AS2016" i="1"/>
  <c r="AK2014" i="1"/>
  <c r="AQ2013" i="1"/>
  <c r="AP2009" i="1"/>
  <c r="AP2011" i="1"/>
  <c r="AI2009" i="1"/>
  <c r="AS2010" i="1"/>
  <c r="AN2009" i="1"/>
  <c r="AQ2009" i="1"/>
  <c r="AH2010" i="1"/>
  <c r="AR2011" i="1"/>
  <c r="AS2009" i="1"/>
  <c r="AJ2010" i="1"/>
  <c r="AT2011" i="1"/>
  <c r="AU2009" i="1"/>
  <c r="AL2010" i="1"/>
  <c r="AM2010" i="1"/>
  <c r="AP2010" i="1"/>
  <c r="AK2002" i="1"/>
  <c r="X1999" i="1"/>
  <c r="AC1999" i="1" s="1"/>
  <c r="AQ1997" i="1"/>
  <c r="AP1992" i="1"/>
  <c r="AR2043" i="1"/>
  <c r="AT2033" i="1"/>
  <c r="AJ2031" i="1"/>
  <c r="AP2030" i="1"/>
  <c r="AQ2024" i="1"/>
  <c r="AH2025" i="1"/>
  <c r="AR2022" i="1"/>
  <c r="AI2023" i="1"/>
  <c r="AS2024" i="1"/>
  <c r="AJ2025" i="1"/>
  <c r="AS2022" i="1"/>
  <c r="AJ2023" i="1"/>
  <c r="AM2023" i="1"/>
  <c r="AN2025" i="1"/>
  <c r="AN2024" i="1"/>
  <c r="AI2014" i="1"/>
  <c r="AO2013" i="1"/>
  <c r="X2012" i="1"/>
  <c r="AC2012" i="1" s="1"/>
  <c r="AE2010" i="1"/>
  <c r="AE2009" i="1"/>
  <c r="AJ2002" i="1"/>
  <c r="AM1997" i="1"/>
  <c r="AM1992" i="1"/>
  <c r="AU1989" i="1"/>
  <c r="X1953" i="1"/>
  <c r="AC1953" i="1" s="1"/>
  <c r="AR2112" i="1"/>
  <c r="AI2111" i="1"/>
  <c r="AI2109" i="1"/>
  <c r="AR2074" i="1"/>
  <c r="AI2073" i="1"/>
  <c r="AR2060" i="1"/>
  <c r="AI2059" i="1"/>
  <c r="AR2058" i="1"/>
  <c r="AI2057" i="1"/>
  <c r="AP2043" i="1"/>
  <c r="AO2040" i="1"/>
  <c r="AT2039" i="1"/>
  <c r="AR2033" i="1"/>
  <c r="AI2031" i="1"/>
  <c r="AO2030" i="1"/>
  <c r="AM2024" i="1"/>
  <c r="AU2023" i="1"/>
  <c r="AH2014" i="1"/>
  <c r="AN2013" i="1"/>
  <c r="AU2012" i="1"/>
  <c r="AI1997" i="1"/>
  <c r="AQ1989" i="1"/>
  <c r="AP2006" i="1"/>
  <c r="AL1998" i="1"/>
  <c r="AU1997" i="1"/>
  <c r="AS1986" i="1"/>
  <c r="AP1977" i="1"/>
  <c r="AR1977" i="1"/>
  <c r="AI1978" i="1"/>
  <c r="AT1977" i="1"/>
  <c r="AK1978" i="1"/>
  <c r="AM1978" i="1"/>
  <c r="AK1977" i="1"/>
  <c r="AT1978" i="1"/>
  <c r="AN1968" i="1"/>
  <c r="AQ1967" i="1"/>
  <c r="AN1960" i="1"/>
  <c r="AQ1959" i="1"/>
  <c r="AJ1956" i="1"/>
  <c r="AN1955" i="1"/>
  <c r="AU1954" i="1"/>
  <c r="AL1951" i="1"/>
  <c r="AI1947" i="1"/>
  <c r="AE1943" i="1"/>
  <c r="AR1892" i="1"/>
  <c r="AO1868" i="1"/>
  <c r="AT2018" i="1"/>
  <c r="AJ2017" i="1"/>
  <c r="AO2008" i="1"/>
  <c r="AN2006" i="1"/>
  <c r="AL2002" i="1"/>
  <c r="AU2001" i="1"/>
  <c r="AK2000" i="1"/>
  <c r="AT1999" i="1"/>
  <c r="AJ1998" i="1"/>
  <c r="AS1997" i="1"/>
  <c r="AH1996" i="1"/>
  <c r="AO1995" i="1"/>
  <c r="X1992" i="1"/>
  <c r="AC1992" i="1" s="1"/>
  <c r="AQ1986" i="1"/>
  <c r="AN1980" i="1"/>
  <c r="AQ1979" i="1"/>
  <c r="AU1975" i="1"/>
  <c r="AN1972" i="1"/>
  <c r="AQ1971" i="1"/>
  <c r="AJ1968" i="1"/>
  <c r="AN1967" i="1"/>
  <c r="AU1966" i="1"/>
  <c r="AJ1960" i="1"/>
  <c r="AN1959" i="1"/>
  <c r="AU1958" i="1"/>
  <c r="AL1955" i="1"/>
  <c r="AR1954" i="1"/>
  <c r="AP1950" i="1"/>
  <c r="AU1949" i="1"/>
  <c r="AP1947" i="1"/>
  <c r="AP1949" i="1"/>
  <c r="AR1947" i="1"/>
  <c r="AI1948" i="1"/>
  <c r="AR1949" i="1"/>
  <c r="AI1950" i="1"/>
  <c r="AT1947" i="1"/>
  <c r="AK1948" i="1"/>
  <c r="AT1949" i="1"/>
  <c r="AK1950" i="1"/>
  <c r="AM1948" i="1"/>
  <c r="AM1950" i="1"/>
  <c r="AK1947" i="1"/>
  <c r="AT1948" i="1"/>
  <c r="AK1949" i="1"/>
  <c r="AT1950" i="1"/>
  <c r="AU1886" i="1"/>
  <c r="AS1883" i="1"/>
  <c r="AP1801" i="1"/>
  <c r="AO1801" i="1"/>
  <c r="AQ1801" i="1"/>
  <c r="AH1800" i="1"/>
  <c r="AR1801" i="1"/>
  <c r="AI1800" i="1"/>
  <c r="AS1801" i="1"/>
  <c r="AJ1800" i="1"/>
  <c r="AT1801" i="1"/>
  <c r="AK1800" i="1"/>
  <c r="AU1801" i="1"/>
  <c r="AL1800" i="1"/>
  <c r="AN1800" i="1"/>
  <c r="AO1800" i="1"/>
  <c r="AP1800" i="1"/>
  <c r="AJ1801" i="1"/>
  <c r="AQ1800" i="1"/>
  <c r="AK1801" i="1"/>
  <c r="AR1800" i="1"/>
  <c r="AL1801" i="1"/>
  <c r="AS1800" i="1"/>
  <c r="AM1801" i="1"/>
  <c r="AT1800" i="1"/>
  <c r="AN1801" i="1"/>
  <c r="AU1800" i="1"/>
  <c r="AM1800" i="1"/>
  <c r="AI1801" i="1"/>
  <c r="AP1951" i="1"/>
  <c r="AR1951" i="1"/>
  <c r="AI1952" i="1"/>
  <c r="AT1951" i="1"/>
  <c r="AK1952" i="1"/>
  <c r="AM1952" i="1"/>
  <c r="AK1951" i="1"/>
  <c r="AT1952" i="1"/>
  <c r="AE1893" i="1"/>
  <c r="AE1894" i="1"/>
  <c r="AE1892" i="1"/>
  <c r="AH1797" i="1"/>
  <c r="AL2008" i="1"/>
  <c r="AU2007" i="1"/>
  <c r="AK2006" i="1"/>
  <c r="AI2002" i="1"/>
  <c r="AR2001" i="1"/>
  <c r="AH2000" i="1"/>
  <c r="AQ1999" i="1"/>
  <c r="AO1997" i="1"/>
  <c r="AN1986" i="1"/>
  <c r="AU1985" i="1"/>
  <c r="AS1978" i="1"/>
  <c r="AO1975" i="1"/>
  <c r="AJ1967" i="1"/>
  <c r="AQ1966" i="1"/>
  <c r="AE1960" i="1"/>
  <c r="AJ1959" i="1"/>
  <c r="AQ1958" i="1"/>
  <c r="AH1955" i="1"/>
  <c r="AO1954" i="1"/>
  <c r="AS1953" i="1"/>
  <c r="AL1950" i="1"/>
  <c r="AO1949" i="1"/>
  <c r="X1865" i="1"/>
  <c r="AC1865" i="1" s="1"/>
  <c r="X1862" i="1"/>
  <c r="AC1862" i="1" s="1"/>
  <c r="X1866" i="1"/>
  <c r="AC1866" i="1" s="1"/>
  <c r="X1863" i="1"/>
  <c r="AC1863" i="1" s="1"/>
  <c r="AP2018" i="1"/>
  <c r="AK2008" i="1"/>
  <c r="AT2007" i="1"/>
  <c r="AJ2006" i="1"/>
  <c r="AH2002" i="1"/>
  <c r="AQ2001" i="1"/>
  <c r="AO1999" i="1"/>
  <c r="AE1998" i="1"/>
  <c r="AN1997" i="1"/>
  <c r="AK1995" i="1"/>
  <c r="AS1994" i="1"/>
  <c r="AM1986" i="1"/>
  <c r="AS1985" i="1"/>
  <c r="AL1979" i="1"/>
  <c r="AR1978" i="1"/>
  <c r="AN1975" i="1"/>
  <c r="AU1974" i="1"/>
  <c r="AL1971" i="1"/>
  <c r="AR1970" i="1"/>
  <c r="AI1967" i="1"/>
  <c r="AP1966" i="1"/>
  <c r="AU1965" i="1"/>
  <c r="AP1963" i="1"/>
  <c r="AR1963" i="1"/>
  <c r="AI1964" i="1"/>
  <c r="AT1963" i="1"/>
  <c r="AK1964" i="1"/>
  <c r="AM1964" i="1"/>
  <c r="AK1963" i="1"/>
  <c r="AT1964" i="1"/>
  <c r="AI1959" i="1"/>
  <c r="AP1958" i="1"/>
  <c r="AU1957" i="1"/>
  <c r="AN1954" i="1"/>
  <c r="AQ1953" i="1"/>
  <c r="AJ1950" i="1"/>
  <c r="AN1949" i="1"/>
  <c r="AU1948" i="1"/>
  <c r="X1948" i="1"/>
  <c r="AC1948" i="1" s="1"/>
  <c r="AE1880" i="1"/>
  <c r="AP1858" i="1"/>
  <c r="AI1859" i="1"/>
  <c r="AQ1858" i="1"/>
  <c r="AJ1859" i="1"/>
  <c r="AR1858" i="1"/>
  <c r="AM1859" i="1"/>
  <c r="AS1858" i="1"/>
  <c r="AN1859" i="1"/>
  <c r="AI1860" i="1"/>
  <c r="AO1859" i="1"/>
  <c r="AJ1860" i="1"/>
  <c r="AH1857" i="1"/>
  <c r="AR1859" i="1"/>
  <c r="AK1860" i="1"/>
  <c r="AS1859" i="1"/>
  <c r="AL1860" i="1"/>
  <c r="AL1857" i="1"/>
  <c r="AT1859" i="1"/>
  <c r="AM1860" i="1"/>
  <c r="AM1857" i="1"/>
  <c r="AU1859" i="1"/>
  <c r="AN1860" i="1"/>
  <c r="AN1857" i="1"/>
  <c r="AO1860" i="1"/>
  <c r="AQ1857" i="1"/>
  <c r="AH1858" i="1"/>
  <c r="AP1860" i="1"/>
  <c r="AR1857" i="1"/>
  <c r="AI1858" i="1"/>
  <c r="AQ1860" i="1"/>
  <c r="AS1857" i="1"/>
  <c r="AJ1858" i="1"/>
  <c r="AR1860" i="1"/>
  <c r="AT1857" i="1"/>
  <c r="AK1858" i="1"/>
  <c r="AS1860" i="1"/>
  <c r="AU1857" i="1"/>
  <c r="AL1858" i="1"/>
  <c r="AT1860" i="1"/>
  <c r="AO1858" i="1"/>
  <c r="AH1859" i="1"/>
  <c r="X1823" i="1"/>
  <c r="AC1823" i="1" s="1"/>
  <c r="X1824" i="1"/>
  <c r="AC1824" i="1" s="1"/>
  <c r="AE1972" i="1"/>
  <c r="AE1955" i="1"/>
  <c r="AL1954" i="1"/>
  <c r="AO1953" i="1"/>
  <c r="AE1946" i="1"/>
  <c r="AP1881" i="1"/>
  <c r="X1875" i="1"/>
  <c r="AC1875" i="1" s="1"/>
  <c r="X1876" i="1"/>
  <c r="AC1876" i="1" s="1"/>
  <c r="X1873" i="1"/>
  <c r="AC1873" i="1" s="1"/>
  <c r="AR1868" i="1"/>
  <c r="AJ1869" i="1"/>
  <c r="AS1868" i="1"/>
  <c r="AK1869" i="1"/>
  <c r="AN1869" i="1"/>
  <c r="AK1870" i="1"/>
  <c r="AK1867" i="1"/>
  <c r="AU1869" i="1"/>
  <c r="AP1870" i="1"/>
  <c r="AM1867" i="1"/>
  <c r="AI1868" i="1"/>
  <c r="AR1870" i="1"/>
  <c r="AN1867" i="1"/>
  <c r="AJ1868" i="1"/>
  <c r="AS1870" i="1"/>
  <c r="AR1867" i="1"/>
  <c r="AK1868" i="1"/>
  <c r="AT1870" i="1"/>
  <c r="AP2023" i="1"/>
  <c r="AP2025" i="1"/>
  <c r="AP2022" i="1"/>
  <c r="AN2018" i="1"/>
  <c r="AI2008" i="1"/>
  <c r="AR2007" i="1"/>
  <c r="X2007" i="1"/>
  <c r="AC2007" i="1" s="1"/>
  <c r="AH2006" i="1"/>
  <c r="AN2001" i="1"/>
  <c r="AM1999" i="1"/>
  <c r="AL1997" i="1"/>
  <c r="AU1996" i="1"/>
  <c r="AI1995" i="1"/>
  <c r="X1991" i="1"/>
  <c r="AC1991" i="1" s="1"/>
  <c r="AJ1986" i="1"/>
  <c r="AO1985" i="1"/>
  <c r="AP1983" i="1"/>
  <c r="AI1982" i="1"/>
  <c r="AR1983" i="1"/>
  <c r="AI1984" i="1"/>
  <c r="AK1982" i="1"/>
  <c r="AT1983" i="1"/>
  <c r="AK1984" i="1"/>
  <c r="AT1982" i="1"/>
  <c r="AK1983" i="1"/>
  <c r="AT1984" i="1"/>
  <c r="AO1982" i="1"/>
  <c r="AP1978" i="1"/>
  <c r="AU1977" i="1"/>
  <c r="AL1975" i="1"/>
  <c r="AR1974" i="1"/>
  <c r="AI1971" i="1"/>
  <c r="AU1969" i="1"/>
  <c r="AP1967" i="1"/>
  <c r="AP1969" i="1"/>
  <c r="AR1967" i="1"/>
  <c r="AI1968" i="1"/>
  <c r="AR1969" i="1"/>
  <c r="AT1967" i="1"/>
  <c r="AK1968" i="1"/>
  <c r="AT1969" i="1"/>
  <c r="AM1968" i="1"/>
  <c r="AK1967" i="1"/>
  <c r="AT1968" i="1"/>
  <c r="AK1969" i="1"/>
  <c r="AN1966" i="1"/>
  <c r="AQ1965" i="1"/>
  <c r="AU1961" i="1"/>
  <c r="AP1959" i="1"/>
  <c r="AP1961" i="1"/>
  <c r="AI1958" i="1"/>
  <c r="AR1959" i="1"/>
  <c r="AI1960" i="1"/>
  <c r="AR1961" i="1"/>
  <c r="AK1958" i="1"/>
  <c r="AT1959" i="1"/>
  <c r="AK1960" i="1"/>
  <c r="AT1961" i="1"/>
  <c r="AM1958" i="1"/>
  <c r="AM1960" i="1"/>
  <c r="AT1958" i="1"/>
  <c r="AK1959" i="1"/>
  <c r="AT1960" i="1"/>
  <c r="AK1961" i="1"/>
  <c r="AN1958" i="1"/>
  <c r="AQ1957" i="1"/>
  <c r="AJ1954" i="1"/>
  <c r="AN1953" i="1"/>
  <c r="AU1952" i="1"/>
  <c r="AL1949" i="1"/>
  <c r="AR1948" i="1"/>
  <c r="AP1884" i="1"/>
  <c r="AN1881" i="1"/>
  <c r="AE1812" i="1"/>
  <c r="AH1986" i="1"/>
  <c r="AN1985" i="1"/>
  <c r="X1981" i="1"/>
  <c r="AC1981" i="1" s="1"/>
  <c r="X1973" i="1"/>
  <c r="AC1973" i="1" s="1"/>
  <c r="AL1966" i="1"/>
  <c r="AO1965" i="1"/>
  <c r="AE1959" i="1"/>
  <c r="AO1957" i="1"/>
  <c r="AH1954" i="1"/>
  <c r="AM1953" i="1"/>
  <c r="AS1952" i="1"/>
  <c r="AE1950" i="1"/>
  <c r="X1947" i="1"/>
  <c r="AC1947" i="1" s="1"/>
  <c r="X1892" i="1"/>
  <c r="AC1892" i="1" s="1"/>
  <c r="X1893" i="1"/>
  <c r="AC1893" i="1" s="1"/>
  <c r="AM1884" i="1"/>
  <c r="AM1881" i="1"/>
  <c r="X1833" i="1"/>
  <c r="AC1833" i="1" s="1"/>
  <c r="X1832" i="1"/>
  <c r="AC1832" i="1" s="1"/>
  <c r="AO2007" i="1"/>
  <c r="AL2001" i="1"/>
  <c r="AU2000" i="1"/>
  <c r="AK1999" i="1"/>
  <c r="AT1998" i="1"/>
  <c r="AJ1997" i="1"/>
  <c r="AP1995" i="1"/>
  <c r="AI1994" i="1"/>
  <c r="AR1995" i="1"/>
  <c r="AI1996" i="1"/>
  <c r="AT1994" i="1"/>
  <c r="AO1994" i="1"/>
  <c r="AM1985" i="1"/>
  <c r="AP1979" i="1"/>
  <c r="AP1981" i="1"/>
  <c r="AR1979" i="1"/>
  <c r="AI1980" i="1"/>
  <c r="AR1981" i="1"/>
  <c r="AT1979" i="1"/>
  <c r="AK1980" i="1"/>
  <c r="AT1981" i="1"/>
  <c r="AM1980" i="1"/>
  <c r="AK1979" i="1"/>
  <c r="AT1980" i="1"/>
  <c r="AK1981" i="1"/>
  <c r="AN1978" i="1"/>
  <c r="AQ1977" i="1"/>
  <c r="AI1975" i="1"/>
  <c r="AP1971" i="1"/>
  <c r="AP1973" i="1"/>
  <c r="AI1970" i="1"/>
  <c r="AR1971" i="1"/>
  <c r="AI1972" i="1"/>
  <c r="AR1973" i="1"/>
  <c r="AK1970" i="1"/>
  <c r="AT1971" i="1"/>
  <c r="AK1972" i="1"/>
  <c r="AT1973" i="1"/>
  <c r="AM1970" i="1"/>
  <c r="AM1972" i="1"/>
  <c r="AT1970" i="1"/>
  <c r="AK1971" i="1"/>
  <c r="AT1972" i="1"/>
  <c r="AK1973" i="1"/>
  <c r="AN1970" i="1"/>
  <c r="AQ1969" i="1"/>
  <c r="AJ1966" i="1"/>
  <c r="AN1965" i="1"/>
  <c r="X1964" i="1"/>
  <c r="AC1964" i="1" s="1"/>
  <c r="AQ1961" i="1"/>
  <c r="AJ1958" i="1"/>
  <c r="AN1957" i="1"/>
  <c r="AU1956" i="1"/>
  <c r="AL1953" i="1"/>
  <c r="AR1952" i="1"/>
  <c r="AI1949" i="1"/>
  <c r="AP1948" i="1"/>
  <c r="AU1947" i="1"/>
  <c r="AS1892" i="1"/>
  <c r="AK1893" i="1"/>
  <c r="AT1892" i="1"/>
  <c r="AL1893" i="1"/>
  <c r="AS1893" i="1"/>
  <c r="AL1894" i="1"/>
  <c r="AL1884" i="1"/>
  <c r="AS1881" i="1"/>
  <c r="AE1863" i="1"/>
  <c r="AE1862" i="1"/>
  <c r="AE1865" i="1"/>
  <c r="X1829" i="1"/>
  <c r="AC1829" i="1" s="1"/>
  <c r="X1828" i="1"/>
  <c r="AC1828" i="1" s="1"/>
  <c r="AE1971" i="1"/>
  <c r="AM1957" i="1"/>
  <c r="AS1956" i="1"/>
  <c r="AE1954" i="1"/>
  <c r="AJ1953" i="1"/>
  <c r="AQ1952" i="1"/>
  <c r="AE1945" i="1"/>
  <c r="AE1820" i="1"/>
  <c r="AE1821" i="1"/>
  <c r="AE1755" i="1"/>
  <c r="AE1756" i="1"/>
  <c r="AE1754" i="1"/>
  <c r="AM2007" i="1"/>
  <c r="AJ2001" i="1"/>
  <c r="AS2000" i="1"/>
  <c r="AI1999" i="1"/>
  <c r="AR1998" i="1"/>
  <c r="X1987" i="1"/>
  <c r="AC1987" i="1" s="1"/>
  <c r="AJ1985" i="1"/>
  <c r="AN1977" i="1"/>
  <c r="AP1975" i="1"/>
  <c r="AI1974" i="1"/>
  <c r="AR1975" i="1"/>
  <c r="AK1974" i="1"/>
  <c r="AT1975" i="1"/>
  <c r="AM1974" i="1"/>
  <c r="AT1974" i="1"/>
  <c r="AK1975" i="1"/>
  <c r="AN1974" i="1"/>
  <c r="AN1969" i="1"/>
  <c r="AL1965" i="1"/>
  <c r="AN1961" i="1"/>
  <c r="AL1957" i="1"/>
  <c r="AR1956" i="1"/>
  <c r="AI1953" i="1"/>
  <c r="AP1952" i="1"/>
  <c r="AU1951" i="1"/>
  <c r="AN1948" i="1"/>
  <c r="AQ1947" i="1"/>
  <c r="AE1934" i="1"/>
  <c r="AE1936" i="1"/>
  <c r="X1884" i="1"/>
  <c r="AC1884" i="1" s="1"/>
  <c r="AN1870" i="1"/>
  <c r="AE1800" i="1"/>
  <c r="AE1801" i="1"/>
  <c r="AP1997" i="1"/>
  <c r="AP1999" i="1"/>
  <c r="AP2001" i="1"/>
  <c r="AE1975" i="1"/>
  <c r="AE1966" i="1"/>
  <c r="AJ1957" i="1"/>
  <c r="AQ1956" i="1"/>
  <c r="AO1952" i="1"/>
  <c r="AS1951" i="1"/>
  <c r="AE1949" i="1"/>
  <c r="AT1867" i="1"/>
  <c r="AP1825" i="1"/>
  <c r="AP1827" i="1"/>
  <c r="AL1825" i="1"/>
  <c r="AM1827" i="1"/>
  <c r="AM1825" i="1"/>
  <c r="AN1827" i="1"/>
  <c r="AN1825" i="1"/>
  <c r="AO1827" i="1"/>
  <c r="AR1825" i="1"/>
  <c r="AI1826" i="1"/>
  <c r="AS1827" i="1"/>
  <c r="AS1825" i="1"/>
  <c r="AJ1826" i="1"/>
  <c r="AT1827" i="1"/>
  <c r="AJ1825" i="1"/>
  <c r="AK1826" i="1"/>
  <c r="AK1825" i="1"/>
  <c r="AL1826" i="1"/>
  <c r="AO1825" i="1"/>
  <c r="AM1826" i="1"/>
  <c r="AQ1825" i="1"/>
  <c r="AN1826" i="1"/>
  <c r="AT1825" i="1"/>
  <c r="AO1826" i="1"/>
  <c r="AU1825" i="1"/>
  <c r="AP1826" i="1"/>
  <c r="AH1827" i="1"/>
  <c r="AQ1826" i="1"/>
  <c r="AI1827" i="1"/>
  <c r="AR1826" i="1"/>
  <c r="AJ1827" i="1"/>
  <c r="AS1826" i="1"/>
  <c r="AK1827" i="1"/>
  <c r="AT1826" i="1"/>
  <c r="AL1827" i="1"/>
  <c r="AU1826" i="1"/>
  <c r="AQ1827" i="1"/>
  <c r="AR1827" i="1"/>
  <c r="AU1827" i="1"/>
  <c r="AI1825" i="1"/>
  <c r="AH1826" i="1"/>
  <c r="AP1953" i="1"/>
  <c r="AP1955" i="1"/>
  <c r="AP1957" i="1"/>
  <c r="AR1953" i="1"/>
  <c r="AI1954" i="1"/>
  <c r="AR1955" i="1"/>
  <c r="AI1956" i="1"/>
  <c r="AR1957" i="1"/>
  <c r="AT1953" i="1"/>
  <c r="AK1954" i="1"/>
  <c r="AT1955" i="1"/>
  <c r="AK1956" i="1"/>
  <c r="AT1957" i="1"/>
  <c r="AM1954" i="1"/>
  <c r="AM1956" i="1"/>
  <c r="AK1953" i="1"/>
  <c r="AT1954" i="1"/>
  <c r="AK1955" i="1"/>
  <c r="AT1956" i="1"/>
  <c r="AK1957" i="1"/>
  <c r="AN1952" i="1"/>
  <c r="AQ1951" i="1"/>
  <c r="AP1985" i="1"/>
  <c r="AR1985" i="1"/>
  <c r="AI1986" i="1"/>
  <c r="AT1985" i="1"/>
  <c r="AK1986" i="1"/>
  <c r="AK1985" i="1"/>
  <c r="AT1986" i="1"/>
  <c r="AH1957" i="1"/>
  <c r="AO1956" i="1"/>
  <c r="AS1955" i="1"/>
  <c r="AL1952" i="1"/>
  <c r="AO1951" i="1"/>
  <c r="AP1965" i="1"/>
  <c r="AR1965" i="1"/>
  <c r="AI1966" i="1"/>
  <c r="AT1965" i="1"/>
  <c r="AK1966" i="1"/>
  <c r="AM1966" i="1"/>
  <c r="AK1965" i="1"/>
  <c r="AT1966" i="1"/>
  <c r="AN1956" i="1"/>
  <c r="AQ1955" i="1"/>
  <c r="AJ1952" i="1"/>
  <c r="AN1951" i="1"/>
  <c r="AQ1881" i="1"/>
  <c r="AJ1882" i="1"/>
  <c r="AQ1884" i="1"/>
  <c r="AI1885" i="1"/>
  <c r="AR1881" i="1"/>
  <c r="AL1882" i="1"/>
  <c r="AR1884" i="1"/>
  <c r="AJ1885" i="1"/>
  <c r="AT1882" i="1"/>
  <c r="AL1883" i="1"/>
  <c r="AQ1885" i="1"/>
  <c r="AJ1886" i="1"/>
  <c r="AN1886" i="1"/>
  <c r="AR2008" i="1"/>
  <c r="AH2007" i="1"/>
  <c r="AQ2006" i="1"/>
  <c r="AO2002" i="1"/>
  <c r="AN2000" i="1"/>
  <c r="AM1998" i="1"/>
  <c r="AU1986" i="1"/>
  <c r="AL1956" i="1"/>
  <c r="AO1955" i="1"/>
  <c r="AH1952" i="1"/>
  <c r="AM1951" i="1"/>
  <c r="X1881" i="1"/>
  <c r="AC1881" i="1" s="1"/>
  <c r="AS1879" i="1"/>
  <c r="AT1879" i="1"/>
  <c r="AK1879" i="1"/>
  <c r="AL1879" i="1"/>
  <c r="AM1879" i="1"/>
  <c r="AN1879" i="1"/>
  <c r="AO1879" i="1"/>
  <c r="AP1879" i="1"/>
  <c r="AR1879" i="1"/>
  <c r="AU1879" i="1"/>
  <c r="AI1879" i="1"/>
  <c r="AQ1868" i="1"/>
  <c r="X1834" i="1"/>
  <c r="AC1834" i="1" s="1"/>
  <c r="AT1946" i="1"/>
  <c r="AK1945" i="1"/>
  <c r="AT1944" i="1"/>
  <c r="AK1943" i="1"/>
  <c r="AT1942" i="1"/>
  <c r="AK1941" i="1"/>
  <c r="AT1940" i="1"/>
  <c r="AK1939" i="1"/>
  <c r="AT1938" i="1"/>
  <c r="AK1937" i="1"/>
  <c r="AT1936" i="1"/>
  <c r="AK1935" i="1"/>
  <c r="AT1934" i="1"/>
  <c r="AK1933" i="1"/>
  <c r="AK1931" i="1"/>
  <c r="AT1930" i="1"/>
  <c r="AK1929" i="1"/>
  <c r="AT1928" i="1"/>
  <c r="AK1927" i="1"/>
  <c r="AT1926" i="1"/>
  <c r="AK1925" i="1"/>
  <c r="AT1924" i="1"/>
  <c r="AK1923" i="1"/>
  <c r="AT1922" i="1"/>
  <c r="AK1921" i="1"/>
  <c r="AT1920" i="1"/>
  <c r="AK1919" i="1"/>
  <c r="AT1918" i="1"/>
  <c r="AK1917" i="1"/>
  <c r="AT1916" i="1"/>
  <c r="AK1915" i="1"/>
  <c r="AT1914" i="1"/>
  <c r="AK1913" i="1"/>
  <c r="AT1912" i="1"/>
  <c r="AK1911" i="1"/>
  <c r="AT1910" i="1"/>
  <c r="AK1909" i="1"/>
  <c r="AT1908" i="1"/>
  <c r="AK1907" i="1"/>
  <c r="AT1906" i="1"/>
  <c r="AK1905" i="1"/>
  <c r="AT1904" i="1"/>
  <c r="AK1903" i="1"/>
  <c r="AT1902" i="1"/>
  <c r="AK1901" i="1"/>
  <c r="AT1900" i="1"/>
  <c r="AK1899" i="1"/>
  <c r="AT1898" i="1"/>
  <c r="AK1897" i="1"/>
  <c r="AT1896" i="1"/>
  <c r="AK1895" i="1"/>
  <c r="AT1894" i="1"/>
  <c r="AI1893" i="1"/>
  <c r="AQ1892" i="1"/>
  <c r="AL1887" i="1"/>
  <c r="AT1886" i="1"/>
  <c r="AN1884" i="1"/>
  <c r="AU1883" i="1"/>
  <c r="AH1882" i="1"/>
  <c r="AO1881" i="1"/>
  <c r="AQ1878" i="1"/>
  <c r="AM1875" i="1"/>
  <c r="AU1874" i="1"/>
  <c r="AH1869" i="1"/>
  <c r="AP1868" i="1"/>
  <c r="AH1866" i="1"/>
  <c r="AL1865" i="1"/>
  <c r="AT1864" i="1"/>
  <c r="AE1866" i="1"/>
  <c r="AE1864" i="1"/>
  <c r="AM1862" i="1"/>
  <c r="AH1856" i="1"/>
  <c r="AO1855" i="1"/>
  <c r="AU1854" i="1"/>
  <c r="AK1852" i="1"/>
  <c r="AJ1848" i="1"/>
  <c r="AR1847" i="1"/>
  <c r="AL1845" i="1"/>
  <c r="AH1838" i="1"/>
  <c r="AM1837" i="1"/>
  <c r="AU1836" i="1"/>
  <c r="X1836" i="1"/>
  <c r="AC1836" i="1" s="1"/>
  <c r="AJ1834" i="1"/>
  <c r="AM1833" i="1"/>
  <c r="AT1832" i="1"/>
  <c r="AI1830" i="1"/>
  <c r="AL1829" i="1"/>
  <c r="AT1828" i="1"/>
  <c r="AO1824" i="1"/>
  <c r="AU1823" i="1"/>
  <c r="AH1820" i="1"/>
  <c r="AM1819" i="1"/>
  <c r="AP1818" i="1"/>
  <c r="X1817" i="1"/>
  <c r="AC1817" i="1" s="1"/>
  <c r="AU1809" i="1"/>
  <c r="AH1799" i="1"/>
  <c r="AM1788" i="1"/>
  <c r="AQ1786" i="1"/>
  <c r="AP1771" i="1"/>
  <c r="AP1773" i="1"/>
  <c r="AN1771" i="1"/>
  <c r="AO1773" i="1"/>
  <c r="AO1771" i="1"/>
  <c r="AQ1773" i="1"/>
  <c r="AH1770" i="1"/>
  <c r="AR1771" i="1"/>
  <c r="AI1772" i="1"/>
  <c r="AS1773" i="1"/>
  <c r="AI1770" i="1"/>
  <c r="AS1771" i="1"/>
  <c r="AJ1772" i="1"/>
  <c r="AT1773" i="1"/>
  <c r="AJ1770" i="1"/>
  <c r="AT1771" i="1"/>
  <c r="AK1772" i="1"/>
  <c r="AU1773" i="1"/>
  <c r="AK1770" i="1"/>
  <c r="AU1771" i="1"/>
  <c r="AL1772" i="1"/>
  <c r="AL1770" i="1"/>
  <c r="AM1772" i="1"/>
  <c r="AM1770" i="1"/>
  <c r="AN1772" i="1"/>
  <c r="AN1770" i="1"/>
  <c r="AO1772" i="1"/>
  <c r="AO1770" i="1"/>
  <c r="AP1772" i="1"/>
  <c r="AQ1770" i="1"/>
  <c r="AH1771" i="1"/>
  <c r="AR1772" i="1"/>
  <c r="AI1773" i="1"/>
  <c r="AR1770" i="1"/>
  <c r="AI1771" i="1"/>
  <c r="AS1772" i="1"/>
  <c r="AJ1773" i="1"/>
  <c r="AK1760" i="1"/>
  <c r="AE1747" i="1"/>
  <c r="AQ1910" i="1"/>
  <c r="AH1909" i="1"/>
  <c r="AQ1908" i="1"/>
  <c r="AH1907" i="1"/>
  <c r="AQ1906" i="1"/>
  <c r="X1906" i="1"/>
  <c r="AC1906" i="1" s="1"/>
  <c r="AH1905" i="1"/>
  <c r="AQ1904" i="1"/>
  <c r="AH1903" i="1"/>
  <c r="AQ1902" i="1"/>
  <c r="X1902" i="1"/>
  <c r="AC1902" i="1" s="1"/>
  <c r="AH1901" i="1"/>
  <c r="AQ1900" i="1"/>
  <c r="AH1899" i="1"/>
  <c r="AQ1898" i="1"/>
  <c r="X1898" i="1"/>
  <c r="AC1898" i="1" s="1"/>
  <c r="AH1897" i="1"/>
  <c r="AQ1896" i="1"/>
  <c r="AH1895" i="1"/>
  <c r="AQ1894" i="1"/>
  <c r="AM1892" i="1"/>
  <c r="AI1887" i="1"/>
  <c r="AQ1886" i="1"/>
  <c r="AJ1884" i="1"/>
  <c r="AQ1883" i="1"/>
  <c r="AL1881" i="1"/>
  <c r="AT1880" i="1"/>
  <c r="AQ1877" i="1"/>
  <c r="AJ1875" i="1"/>
  <c r="AR1874" i="1"/>
  <c r="AU1870" i="1"/>
  <c r="AM1868" i="1"/>
  <c r="AS1867" i="1"/>
  <c r="AI1865" i="1"/>
  <c r="AQ1864" i="1"/>
  <c r="AJ1862" i="1"/>
  <c r="X1857" i="1"/>
  <c r="AC1857" i="1" s="1"/>
  <c r="AK1855" i="1"/>
  <c r="AP1854" i="1"/>
  <c r="AH1852" i="1"/>
  <c r="AS1850" i="1"/>
  <c r="AN1847" i="1"/>
  <c r="AP1845" i="1"/>
  <c r="AM1844" i="1"/>
  <c r="AN1844" i="1"/>
  <c r="AR1844" i="1"/>
  <c r="AI1845" i="1"/>
  <c r="AS1844" i="1"/>
  <c r="AJ1845" i="1"/>
  <c r="AK1844" i="1"/>
  <c r="AS1843" i="1"/>
  <c r="AJ1837" i="1"/>
  <c r="AR1836" i="1"/>
  <c r="AE1837" i="1"/>
  <c r="AJ1833" i="1"/>
  <c r="AQ1832" i="1"/>
  <c r="AE1830" i="1"/>
  <c r="AI1829" i="1"/>
  <c r="AQ1828" i="1"/>
  <c r="X1827" i="1"/>
  <c r="AC1827" i="1" s="1"/>
  <c r="AL1824" i="1"/>
  <c r="AO1823" i="1"/>
  <c r="AQ1822" i="1"/>
  <c r="AM1818" i="1"/>
  <c r="AT1817" i="1"/>
  <c r="X1816" i="1"/>
  <c r="AC1816" i="1" s="1"/>
  <c r="AR1809" i="1"/>
  <c r="AE1803" i="1"/>
  <c r="AR1794" i="1"/>
  <c r="AU1789" i="1"/>
  <c r="AJ1788" i="1"/>
  <c r="AE1772" i="1"/>
  <c r="AE1770" i="1"/>
  <c r="X1771" i="1"/>
  <c r="AC1771" i="1" s="1"/>
  <c r="X1770" i="1"/>
  <c r="AC1770" i="1" s="1"/>
  <c r="AU1762" i="1"/>
  <c r="AE1749" i="1"/>
  <c r="AE1718" i="1"/>
  <c r="AP1942" i="1"/>
  <c r="AP1930" i="1"/>
  <c r="AP1924" i="1"/>
  <c r="AP1920" i="1"/>
  <c r="AP1918" i="1"/>
  <c r="AP1916" i="1"/>
  <c r="AP1914" i="1"/>
  <c r="AP1910" i="1"/>
  <c r="AP1904" i="1"/>
  <c r="AP1896" i="1"/>
  <c r="AP1894" i="1"/>
  <c r="AL1892" i="1"/>
  <c r="AU1888" i="1"/>
  <c r="AP1886" i="1"/>
  <c r="AI1884" i="1"/>
  <c r="AP1883" i="1"/>
  <c r="AK1881" i="1"/>
  <c r="AS1880" i="1"/>
  <c r="X1880" i="1"/>
  <c r="AC1880" i="1" s="1"/>
  <c r="AI1875" i="1"/>
  <c r="AQ1874" i="1"/>
  <c r="X1870" i="1"/>
  <c r="AC1870" i="1" s="1"/>
  <c r="AH1865" i="1"/>
  <c r="AP1864" i="1"/>
  <c r="AH1862" i="1"/>
  <c r="X1860" i="1"/>
  <c r="AC1860" i="1" s="1"/>
  <c r="AO1854" i="1"/>
  <c r="AR1850" i="1"/>
  <c r="AM1847" i="1"/>
  <c r="AE1841" i="1"/>
  <c r="AI1837" i="1"/>
  <c r="AQ1836" i="1"/>
  <c r="AI1833" i="1"/>
  <c r="X1831" i="1"/>
  <c r="AC1831" i="1" s="1"/>
  <c r="AH1829" i="1"/>
  <c r="AE1826" i="1"/>
  <c r="AK1824" i="1"/>
  <c r="AN1823" i="1"/>
  <c r="AP1822" i="1"/>
  <c r="AE1819" i="1"/>
  <c r="AL1818" i="1"/>
  <c r="AS1817" i="1"/>
  <c r="AU1816" i="1"/>
  <c r="AQ1809" i="1"/>
  <c r="AU1808" i="1"/>
  <c r="X1799" i="1"/>
  <c r="AC1799" i="1" s="1"/>
  <c r="X1797" i="1"/>
  <c r="AC1797" i="1" s="1"/>
  <c r="AP1794" i="1"/>
  <c r="X1786" i="1"/>
  <c r="AC1786" i="1" s="1"/>
  <c r="AM1765" i="1"/>
  <c r="AP1761" i="1"/>
  <c r="AP1763" i="1"/>
  <c r="AR1760" i="1"/>
  <c r="AI1761" i="1"/>
  <c r="AS1762" i="1"/>
  <c r="AJ1763" i="1"/>
  <c r="AS1760" i="1"/>
  <c r="AJ1761" i="1"/>
  <c r="AT1762" i="1"/>
  <c r="AK1763" i="1"/>
  <c r="AU1760" i="1"/>
  <c r="AL1761" i="1"/>
  <c r="AM1763" i="1"/>
  <c r="AM1761" i="1"/>
  <c r="AN1763" i="1"/>
  <c r="AN1761" i="1"/>
  <c r="AO1763" i="1"/>
  <c r="AO1761" i="1"/>
  <c r="AQ1763" i="1"/>
  <c r="AQ1761" i="1"/>
  <c r="AH1762" i="1"/>
  <c r="AR1763" i="1"/>
  <c r="AH1760" i="1"/>
  <c r="AR1761" i="1"/>
  <c r="AI1762" i="1"/>
  <c r="AS1763" i="1"/>
  <c r="AI1760" i="1"/>
  <c r="AS1761" i="1"/>
  <c r="AJ1762" i="1"/>
  <c r="AT1763" i="1"/>
  <c r="AJ1760" i="1"/>
  <c r="AT1761" i="1"/>
  <c r="AK1762" i="1"/>
  <c r="AU1763" i="1"/>
  <c r="AL1760" i="1"/>
  <c r="AM1762" i="1"/>
  <c r="AM1760" i="1"/>
  <c r="AN1762" i="1"/>
  <c r="AE1757" i="1"/>
  <c r="AE1901" i="1"/>
  <c r="AE1897" i="1"/>
  <c r="AO1894" i="1"/>
  <c r="AJ1892" i="1"/>
  <c r="AT1888" i="1"/>
  <c r="AT1887" i="1"/>
  <c r="AK1888" i="1"/>
  <c r="AO1888" i="1"/>
  <c r="AU1885" i="1"/>
  <c r="AH1884" i="1"/>
  <c r="AO1883" i="1"/>
  <c r="AJ1881" i="1"/>
  <c r="AR1880" i="1"/>
  <c r="AH1875" i="1"/>
  <c r="AP1874" i="1"/>
  <c r="AU1873" i="1"/>
  <c r="AO1864" i="1"/>
  <c r="AP1855" i="1"/>
  <c r="AI1855" i="1"/>
  <c r="AS1856" i="1"/>
  <c r="AJ1855" i="1"/>
  <c r="AT1856" i="1"/>
  <c r="AN1855" i="1"/>
  <c r="AN1854" i="1"/>
  <c r="AE1849" i="1"/>
  <c r="AH1837" i="1"/>
  <c r="AP1836" i="1"/>
  <c r="AU1835" i="1"/>
  <c r="AP1829" i="1"/>
  <c r="AN1829" i="1"/>
  <c r="AO1829" i="1"/>
  <c r="AJ1828" i="1"/>
  <c r="AT1829" i="1"/>
  <c r="AK1828" i="1"/>
  <c r="AU1829" i="1"/>
  <c r="AO1828" i="1"/>
  <c r="AO1809" i="1"/>
  <c r="AT1808" i="1"/>
  <c r="AO1794" i="1"/>
  <c r="AE1720" i="1"/>
  <c r="AN1894" i="1"/>
  <c r="AI1892" i="1"/>
  <c r="AS1888" i="1"/>
  <c r="AM1886" i="1"/>
  <c r="AS1885" i="1"/>
  <c r="AN1883" i="1"/>
  <c r="AI1881" i="1"/>
  <c r="AQ1880" i="1"/>
  <c r="AN1874" i="1"/>
  <c r="AR1873" i="1"/>
  <c r="AU1866" i="1"/>
  <c r="AN1864" i="1"/>
  <c r="AU1863" i="1"/>
  <c r="AM1854" i="1"/>
  <c r="AN1850" i="1"/>
  <c r="AU1849" i="1"/>
  <c r="AI1847" i="1"/>
  <c r="AM1836" i="1"/>
  <c r="AT1835" i="1"/>
  <c r="AP1833" i="1"/>
  <c r="AQ1833" i="1"/>
  <c r="AH1832" i="1"/>
  <c r="AR1833" i="1"/>
  <c r="AL1832" i="1"/>
  <c r="AM1832" i="1"/>
  <c r="AN1832" i="1"/>
  <c r="AN1828" i="1"/>
  <c r="AI1823" i="1"/>
  <c r="AN1822" i="1"/>
  <c r="AN1809" i="1"/>
  <c r="AQ1808" i="1"/>
  <c r="AT1807" i="1"/>
  <c r="AN1794" i="1"/>
  <c r="AN1786" i="1"/>
  <c r="AO1788" i="1"/>
  <c r="AQ1788" i="1"/>
  <c r="AH1789" i="1"/>
  <c r="AM1730" i="1"/>
  <c r="AM1732" i="1"/>
  <c r="AP1731" i="1"/>
  <c r="AR1730" i="1"/>
  <c r="AJ1731" i="1"/>
  <c r="AS1730" i="1"/>
  <c r="AK1731" i="1"/>
  <c r="AT1730" i="1"/>
  <c r="AL1731" i="1"/>
  <c r="AU1730" i="1"/>
  <c r="AM1731" i="1"/>
  <c r="AN1731" i="1"/>
  <c r="AO1731" i="1"/>
  <c r="AH1732" i="1"/>
  <c r="AQ1731" i="1"/>
  <c r="AI1732" i="1"/>
  <c r="AR1731" i="1"/>
  <c r="AJ1732" i="1"/>
  <c r="AS1731" i="1"/>
  <c r="AK1732" i="1"/>
  <c r="AH1730" i="1"/>
  <c r="AT1731" i="1"/>
  <c r="AL1732" i="1"/>
  <c r="AI1730" i="1"/>
  <c r="AU1731" i="1"/>
  <c r="AN1732" i="1"/>
  <c r="AJ1730" i="1"/>
  <c r="AO1732" i="1"/>
  <c r="AK1730" i="1"/>
  <c r="AP1732" i="1"/>
  <c r="AL1730" i="1"/>
  <c r="AQ1732" i="1"/>
  <c r="AN1730" i="1"/>
  <c r="AQ1730" i="1"/>
  <c r="AI1731" i="1"/>
  <c r="AU1732" i="1"/>
  <c r="AM1946" i="1"/>
  <c r="AM1944" i="1"/>
  <c r="AM1942" i="1"/>
  <c r="AM1940" i="1"/>
  <c r="AM1938" i="1"/>
  <c r="AM1936" i="1"/>
  <c r="AM1934" i="1"/>
  <c r="AM1930" i="1"/>
  <c r="AM1928" i="1"/>
  <c r="AM1926" i="1"/>
  <c r="AM1924" i="1"/>
  <c r="AM1922" i="1"/>
  <c r="AM1920" i="1"/>
  <c r="AM1918" i="1"/>
  <c r="AM1916" i="1"/>
  <c r="AM1914" i="1"/>
  <c r="AM1912" i="1"/>
  <c r="AM1910" i="1"/>
  <c r="AM1908" i="1"/>
  <c r="AM1906" i="1"/>
  <c r="AM1904" i="1"/>
  <c r="AM1902" i="1"/>
  <c r="AM1900" i="1"/>
  <c r="AM1898" i="1"/>
  <c r="AM1896" i="1"/>
  <c r="AM1894" i="1"/>
  <c r="AU1893" i="1"/>
  <c r="AR1888" i="1"/>
  <c r="AL1886" i="1"/>
  <c r="AR1885" i="1"/>
  <c r="X1885" i="1"/>
  <c r="AC1885" i="1" s="1"/>
  <c r="AE1884" i="1"/>
  <c r="AM1883" i="1"/>
  <c r="AU1882" i="1"/>
  <c r="AH1881" i="1"/>
  <c r="AP1880" i="1"/>
  <c r="AU1876" i="1"/>
  <c r="AM1874" i="1"/>
  <c r="AQ1873" i="1"/>
  <c r="AQ1870" i="1"/>
  <c r="AL1867" i="1"/>
  <c r="AT1866" i="1"/>
  <c r="AM1864" i="1"/>
  <c r="AT1863" i="1"/>
  <c r="AU1856" i="1"/>
  <c r="AE1856" i="1"/>
  <c r="AL1854" i="1"/>
  <c r="AU1853" i="1"/>
  <c r="AM1850" i="1"/>
  <c r="AT1849" i="1"/>
  <c r="AN1843" i="1"/>
  <c r="AT1842" i="1"/>
  <c r="AL1836" i="1"/>
  <c r="AQ1835" i="1"/>
  <c r="AE1833" i="1"/>
  <c r="AK1832" i="1"/>
  <c r="AN1831" i="1"/>
  <c r="AM1828" i="1"/>
  <c r="X1826" i="1"/>
  <c r="AC1826" i="1" s="1"/>
  <c r="AE1824" i="1"/>
  <c r="AH1823" i="1"/>
  <c r="AT1821" i="1"/>
  <c r="AI1818" i="1"/>
  <c r="AO1817" i="1"/>
  <c r="AN1816" i="1"/>
  <c r="AM1809" i="1"/>
  <c r="AP1808" i="1"/>
  <c r="AS1807" i="1"/>
  <c r="X1798" i="1"/>
  <c r="AC1798" i="1" s="1"/>
  <c r="AU1796" i="1"/>
  <c r="AT1795" i="1"/>
  <c r="AM1794" i="1"/>
  <c r="AE1792" i="1"/>
  <c r="AO1762" i="1"/>
  <c r="AK1892" i="1"/>
  <c r="AT1893" i="1"/>
  <c r="AK1894" i="1"/>
  <c r="AO1892" i="1"/>
  <c r="AQ1888" i="1"/>
  <c r="AN1880" i="1"/>
  <c r="AT1876" i="1"/>
  <c r="AL1874" i="1"/>
  <c r="AO1873" i="1"/>
  <c r="AE1868" i="1"/>
  <c r="AS1866" i="1"/>
  <c r="AL1864" i="1"/>
  <c r="AR1863" i="1"/>
  <c r="AR1856" i="1"/>
  <c r="AK1854" i="1"/>
  <c r="AT1853" i="1"/>
  <c r="AP1847" i="1"/>
  <c r="AP1849" i="1"/>
  <c r="AO1848" i="1"/>
  <c r="AP1850" i="1"/>
  <c r="AP1848" i="1"/>
  <c r="AQ1850" i="1"/>
  <c r="AJ1847" i="1"/>
  <c r="AT1848" i="1"/>
  <c r="AK1849" i="1"/>
  <c r="AU1850" i="1"/>
  <c r="AK1847" i="1"/>
  <c r="AU1848" i="1"/>
  <c r="AL1849" i="1"/>
  <c r="AK1836" i="1"/>
  <c r="AO1835" i="1"/>
  <c r="AL1828" i="1"/>
  <c r="AP1823" i="1"/>
  <c r="AT1822" i="1"/>
  <c r="AK1823" i="1"/>
  <c r="AU1824" i="1"/>
  <c r="AU1822" i="1"/>
  <c r="AL1823" i="1"/>
  <c r="AM1823" i="1"/>
  <c r="AQ1823" i="1"/>
  <c r="AH1824" i="1"/>
  <c r="AH1822" i="1"/>
  <c r="AR1823" i="1"/>
  <c r="AI1824" i="1"/>
  <c r="AL1822" i="1"/>
  <c r="AL1809" i="1"/>
  <c r="AK1808" i="1"/>
  <c r="AR1807" i="1"/>
  <c r="AT1796" i="1"/>
  <c r="AJ1795" i="1"/>
  <c r="AJ1794" i="1"/>
  <c r="AP1765" i="1"/>
  <c r="AP1767" i="1"/>
  <c r="AK1765" i="1"/>
  <c r="AU1766" i="1"/>
  <c r="AL1767" i="1"/>
  <c r="AL1765" i="1"/>
  <c r="AM1767" i="1"/>
  <c r="AN1765" i="1"/>
  <c r="AO1767" i="1"/>
  <c r="AO1765" i="1"/>
  <c r="AQ1767" i="1"/>
  <c r="AH1768" i="1"/>
  <c r="AQ1765" i="1"/>
  <c r="AH1766" i="1"/>
  <c r="AR1767" i="1"/>
  <c r="AI1768" i="1"/>
  <c r="AR1765" i="1"/>
  <c r="AI1766" i="1"/>
  <c r="AS1767" i="1"/>
  <c r="AJ1768" i="1"/>
  <c r="AS1765" i="1"/>
  <c r="AJ1766" i="1"/>
  <c r="AT1767" i="1"/>
  <c r="AK1768" i="1"/>
  <c r="AT1765" i="1"/>
  <c r="AK1766" i="1"/>
  <c r="AU1767" i="1"/>
  <c r="AL1768" i="1"/>
  <c r="AU1765" i="1"/>
  <c r="AL1766" i="1"/>
  <c r="AM1768" i="1"/>
  <c r="AM1766" i="1"/>
  <c r="AN1768" i="1"/>
  <c r="AO1766" i="1"/>
  <c r="AP1768" i="1"/>
  <c r="AP1766" i="1"/>
  <c r="AQ1768" i="1"/>
  <c r="X1763" i="1"/>
  <c r="AC1763" i="1" s="1"/>
  <c r="X1761" i="1"/>
  <c r="AC1761" i="1" s="1"/>
  <c r="AK1946" i="1"/>
  <c r="AT1945" i="1"/>
  <c r="AK1944" i="1"/>
  <c r="AT1943" i="1"/>
  <c r="AK1942" i="1"/>
  <c r="AT1941" i="1"/>
  <c r="AK1940" i="1"/>
  <c r="AT1939" i="1"/>
  <c r="AK1938" i="1"/>
  <c r="AT1937" i="1"/>
  <c r="AK1936" i="1"/>
  <c r="AT1935" i="1"/>
  <c r="AK1934" i="1"/>
  <c r="AT1933" i="1"/>
  <c r="AT1931" i="1"/>
  <c r="AK1930" i="1"/>
  <c r="AT1929" i="1"/>
  <c r="AK1928" i="1"/>
  <c r="AT1927" i="1"/>
  <c r="AK1926" i="1"/>
  <c r="AT1925" i="1"/>
  <c r="AK1924" i="1"/>
  <c r="AT1923" i="1"/>
  <c r="AK1922" i="1"/>
  <c r="AT1921" i="1"/>
  <c r="AK1920" i="1"/>
  <c r="AT1919" i="1"/>
  <c r="AK1918" i="1"/>
  <c r="AT1917" i="1"/>
  <c r="AK1916" i="1"/>
  <c r="AT1915" i="1"/>
  <c r="AK1914" i="1"/>
  <c r="AT1913" i="1"/>
  <c r="AK1912" i="1"/>
  <c r="AT1911" i="1"/>
  <c r="AK1910" i="1"/>
  <c r="AT1909" i="1"/>
  <c r="AK1908" i="1"/>
  <c r="AT1907" i="1"/>
  <c r="AK1906" i="1"/>
  <c r="AT1905" i="1"/>
  <c r="AK1904" i="1"/>
  <c r="AT1903" i="1"/>
  <c r="AK1902" i="1"/>
  <c r="AT1901" i="1"/>
  <c r="AK1900" i="1"/>
  <c r="AT1899" i="1"/>
  <c r="AK1898" i="1"/>
  <c r="AT1897" i="1"/>
  <c r="AK1896" i="1"/>
  <c r="AT1895" i="1"/>
  <c r="AJ1894" i="1"/>
  <c r="AR1893" i="1"/>
  <c r="AP1888" i="1"/>
  <c r="AI1886" i="1"/>
  <c r="AP1885" i="1"/>
  <c r="AK1883" i="1"/>
  <c r="AS1882" i="1"/>
  <c r="X1882" i="1"/>
  <c r="AC1882" i="1" s="1"/>
  <c r="AM1880" i="1"/>
  <c r="AK1877" i="1"/>
  <c r="AS1876" i="1"/>
  <c r="AI1874" i="1"/>
  <c r="AN1873" i="1"/>
  <c r="AO1870" i="1"/>
  <c r="AT1869" i="1"/>
  <c r="AJ1867" i="1"/>
  <c r="AR1866" i="1"/>
  <c r="AK1864" i="1"/>
  <c r="AQ1863" i="1"/>
  <c r="AP1861" i="1"/>
  <c r="AL1861" i="1"/>
  <c r="AM1861" i="1"/>
  <c r="AR1861" i="1"/>
  <c r="X1859" i="1"/>
  <c r="AC1859" i="1" s="1"/>
  <c r="AE1858" i="1"/>
  <c r="AQ1856" i="1"/>
  <c r="AJ1854" i="1"/>
  <c r="AS1853" i="1"/>
  <c r="AK1850" i="1"/>
  <c r="AR1849" i="1"/>
  <c r="AE1847" i="1"/>
  <c r="AL1843" i="1"/>
  <c r="AP1842" i="1"/>
  <c r="AU1838" i="1"/>
  <c r="X1838" i="1"/>
  <c r="AC1838" i="1" s="1"/>
  <c r="AH1836" i="1"/>
  <c r="AN1835" i="1"/>
  <c r="AU1834" i="1"/>
  <c r="AI1832" i="1"/>
  <c r="AL1831" i="1"/>
  <c r="AT1830" i="1"/>
  <c r="AI1828" i="1"/>
  <c r="AE1823" i="1"/>
  <c r="AK1822" i="1"/>
  <c r="AR1821" i="1"/>
  <c r="AQ1820" i="1"/>
  <c r="AK1817" i="1"/>
  <c r="AL1816" i="1"/>
  <c r="AK1809" i="1"/>
  <c r="AJ1808" i="1"/>
  <c r="AQ1807" i="1"/>
  <c r="AE1805" i="1"/>
  <c r="AS1796" i="1"/>
  <c r="AE1775" i="1"/>
  <c r="X1772" i="1"/>
  <c r="AC1772" i="1" s="1"/>
  <c r="AS1766" i="1"/>
  <c r="AL1763" i="1"/>
  <c r="X1725" i="1"/>
  <c r="AC1725" i="1" s="1"/>
  <c r="X1723" i="1"/>
  <c r="AC1723" i="1" s="1"/>
  <c r="X1724" i="1"/>
  <c r="AC1724" i="1" s="1"/>
  <c r="X1835" i="1"/>
  <c r="AC1835" i="1" s="1"/>
  <c r="AP1795" i="1"/>
  <c r="AQ1794" i="1"/>
  <c r="AH1795" i="1"/>
  <c r="AT1794" i="1"/>
  <c r="AK1795" i="1"/>
  <c r="AU1794" i="1"/>
  <c r="AL1795" i="1"/>
  <c r="AM1795" i="1"/>
  <c r="AN1795" i="1"/>
  <c r="AO1795" i="1"/>
  <c r="AQ1795" i="1"/>
  <c r="AH1794" i="1"/>
  <c r="AR1795" i="1"/>
  <c r="AI1794" i="1"/>
  <c r="AS1795" i="1"/>
  <c r="AK1794" i="1"/>
  <c r="AU1795" i="1"/>
  <c r="AL1794" i="1"/>
  <c r="AI1946" i="1"/>
  <c r="AR1945" i="1"/>
  <c r="AI1944" i="1"/>
  <c r="AR1943" i="1"/>
  <c r="AI1942" i="1"/>
  <c r="AR1941" i="1"/>
  <c r="AI1940" i="1"/>
  <c r="AR1939" i="1"/>
  <c r="AI1938" i="1"/>
  <c r="AR1937" i="1"/>
  <c r="AI1936" i="1"/>
  <c r="AR1935" i="1"/>
  <c r="AI1934" i="1"/>
  <c r="AR1933" i="1"/>
  <c r="AR1931" i="1"/>
  <c r="AI1930" i="1"/>
  <c r="AR1929" i="1"/>
  <c r="AI1928" i="1"/>
  <c r="AR1927" i="1"/>
  <c r="AI1926" i="1"/>
  <c r="AR1925" i="1"/>
  <c r="AI1924" i="1"/>
  <c r="AR1923" i="1"/>
  <c r="AI1922" i="1"/>
  <c r="AR1921" i="1"/>
  <c r="AI1920" i="1"/>
  <c r="AR1919" i="1"/>
  <c r="AI1918" i="1"/>
  <c r="AR1917" i="1"/>
  <c r="AI1916" i="1"/>
  <c r="AR1915" i="1"/>
  <c r="AI1914" i="1"/>
  <c r="AR1913" i="1"/>
  <c r="AI1912" i="1"/>
  <c r="AR1911" i="1"/>
  <c r="AI1910" i="1"/>
  <c r="AR1909" i="1"/>
  <c r="AI1908" i="1"/>
  <c r="AR1907" i="1"/>
  <c r="AI1906" i="1"/>
  <c r="AR1905" i="1"/>
  <c r="AR1903" i="1"/>
  <c r="AI1902" i="1"/>
  <c r="AR1901" i="1"/>
  <c r="AI1900" i="1"/>
  <c r="AR1899" i="1"/>
  <c r="AI1898" i="1"/>
  <c r="AR1897" i="1"/>
  <c r="AR1895" i="1"/>
  <c r="AH1894" i="1"/>
  <c r="AP1893" i="1"/>
  <c r="AE1889" i="1"/>
  <c r="AE1891" i="1"/>
  <c r="AM1888" i="1"/>
  <c r="AS1887" i="1"/>
  <c r="AN1885" i="1"/>
  <c r="AI1883" i="1"/>
  <c r="AQ1882" i="1"/>
  <c r="AJ1880" i="1"/>
  <c r="AQ1876" i="1"/>
  <c r="AL1873" i="1"/>
  <c r="AL1870" i="1"/>
  <c r="AO1869" i="1"/>
  <c r="AP1866" i="1"/>
  <c r="AH1864" i="1"/>
  <c r="AL1863" i="1"/>
  <c r="AT1862" i="1"/>
  <c r="AO1856" i="1"/>
  <c r="AH1854" i="1"/>
  <c r="AQ1853" i="1"/>
  <c r="AT1852" i="1"/>
  <c r="X1852" i="1"/>
  <c r="AC1852" i="1" s="1"/>
  <c r="AI1850" i="1"/>
  <c r="AO1849" i="1"/>
  <c r="AS1848" i="1"/>
  <c r="AT1845" i="1"/>
  <c r="AJ1843" i="1"/>
  <c r="AS1838" i="1"/>
  <c r="AE1836" i="1"/>
  <c r="AL1835" i="1"/>
  <c r="AS1834" i="1"/>
  <c r="AJ1831" i="1"/>
  <c r="AR1830" i="1"/>
  <c r="AI1822" i="1"/>
  <c r="AM1821" i="1"/>
  <c r="AO1820" i="1"/>
  <c r="X1819" i="1"/>
  <c r="AC1819" i="1" s="1"/>
  <c r="AJ1816" i="1"/>
  <c r="AH1808" i="1"/>
  <c r="AN1807" i="1"/>
  <c r="X1805" i="1"/>
  <c r="AC1805" i="1" s="1"/>
  <c r="X1803" i="1"/>
  <c r="AC1803" i="1" s="1"/>
  <c r="X1804" i="1"/>
  <c r="AC1804" i="1" s="1"/>
  <c r="AU1798" i="1"/>
  <c r="AU1797" i="1"/>
  <c r="AP1796" i="1"/>
  <c r="AL1786" i="1"/>
  <c r="AT1770" i="1"/>
  <c r="AN1767" i="1"/>
  <c r="AQ1766" i="1"/>
  <c r="AH1763" i="1"/>
  <c r="AT1732" i="1"/>
  <c r="AO1893" i="1"/>
  <c r="AL1888" i="1"/>
  <c r="AR1887" i="1"/>
  <c r="AE1886" i="1"/>
  <c r="AM1885" i="1"/>
  <c r="AU1884" i="1"/>
  <c r="AH1883" i="1"/>
  <c r="AP1882" i="1"/>
  <c r="AI1880" i="1"/>
  <c r="AP1876" i="1"/>
  <c r="AU1875" i="1"/>
  <c r="AK1873" i="1"/>
  <c r="AP1867" i="1"/>
  <c r="AP1869" i="1"/>
  <c r="AO1867" i="1"/>
  <c r="AQ1869" i="1"/>
  <c r="AH1870" i="1"/>
  <c r="AQ1867" i="1"/>
  <c r="AH1868" i="1"/>
  <c r="AR1869" i="1"/>
  <c r="AI1870" i="1"/>
  <c r="AU1867" i="1"/>
  <c r="AL1868" i="1"/>
  <c r="AM1870" i="1"/>
  <c r="AO1866" i="1"/>
  <c r="AK1863" i="1"/>
  <c r="AS1862" i="1"/>
  <c r="AN1856" i="1"/>
  <c r="AO1853" i="1"/>
  <c r="AS1852" i="1"/>
  <c r="AH1850" i="1"/>
  <c r="AN1849" i="1"/>
  <c r="AR1848" i="1"/>
  <c r="AP1843" i="1"/>
  <c r="AL1842" i="1"/>
  <c r="AM1842" i="1"/>
  <c r="AQ1842" i="1"/>
  <c r="AH1843" i="1"/>
  <c r="AR1842" i="1"/>
  <c r="AI1843" i="1"/>
  <c r="AK1842" i="1"/>
  <c r="AR1838" i="1"/>
  <c r="AK1835" i="1"/>
  <c r="AR1834" i="1"/>
  <c r="AE1818" i="1"/>
  <c r="AI1816" i="1"/>
  <c r="AM1807" i="1"/>
  <c r="AT1798" i="1"/>
  <c r="AL1797" i="1"/>
  <c r="AO1796" i="1"/>
  <c r="AK1786" i="1"/>
  <c r="AE1783" i="1"/>
  <c r="AU1768" i="1"/>
  <c r="AK1767" i="1"/>
  <c r="AN1766" i="1"/>
  <c r="AS1732" i="1"/>
  <c r="AP1945" i="1"/>
  <c r="AP1941" i="1"/>
  <c r="AP1939" i="1"/>
  <c r="AP1935" i="1"/>
  <c r="AP1929" i="1"/>
  <c r="AP1923" i="1"/>
  <c r="AP1913" i="1"/>
  <c r="AP1911" i="1"/>
  <c r="AP1909" i="1"/>
  <c r="AP1907" i="1"/>
  <c r="AP1905" i="1"/>
  <c r="AP1903" i="1"/>
  <c r="AP1901" i="1"/>
  <c r="AP1899" i="1"/>
  <c r="AP1897" i="1"/>
  <c r="AP1895" i="1"/>
  <c r="AN1893" i="1"/>
  <c r="AJ1888" i="1"/>
  <c r="AQ1887" i="1"/>
  <c r="AL1885" i="1"/>
  <c r="AT1884" i="1"/>
  <c r="AN1882" i="1"/>
  <c r="AU1881" i="1"/>
  <c r="AS1877" i="1"/>
  <c r="AJ1878" i="1"/>
  <c r="AT1877" i="1"/>
  <c r="AK1878" i="1"/>
  <c r="AO1878" i="1"/>
  <c r="AN1876" i="1"/>
  <c r="AR1875" i="1"/>
  <c r="AE1875" i="1"/>
  <c r="AJ1873" i="1"/>
  <c r="AJ1870" i="1"/>
  <c r="AM1869" i="1"/>
  <c r="AU1868" i="1"/>
  <c r="AN1866" i="1"/>
  <c r="AU1865" i="1"/>
  <c r="AJ1863" i="1"/>
  <c r="AR1862" i="1"/>
  <c r="AP1857" i="1"/>
  <c r="AP1859" i="1"/>
  <c r="AJ1857" i="1"/>
  <c r="AT1858" i="1"/>
  <c r="AK1859" i="1"/>
  <c r="AU1860" i="1"/>
  <c r="AK1857" i="1"/>
  <c r="AU1858" i="1"/>
  <c r="AL1859" i="1"/>
  <c r="AO1857" i="1"/>
  <c r="AQ1859" i="1"/>
  <c r="AH1860" i="1"/>
  <c r="AM1856" i="1"/>
  <c r="AU1855" i="1"/>
  <c r="AL1853" i="1"/>
  <c r="AP1852" i="1"/>
  <c r="AM1849" i="1"/>
  <c r="AQ1848" i="1"/>
  <c r="AR1845" i="1"/>
  <c r="AJ1842" i="1"/>
  <c r="AQ1838" i="1"/>
  <c r="AU1837" i="1"/>
  <c r="X1837" i="1"/>
  <c r="AC1837" i="1" s="1"/>
  <c r="AJ1835" i="1"/>
  <c r="AQ1834" i="1"/>
  <c r="AU1833" i="1"/>
  <c r="AH1831" i="1"/>
  <c r="AT1824" i="1"/>
  <c r="AH1821" i="1"/>
  <c r="AU1819" i="1"/>
  <c r="AH1816" i="1"/>
  <c r="AE1808" i="1"/>
  <c r="AL1807" i="1"/>
  <c r="AE1804" i="1"/>
  <c r="AM1799" i="1"/>
  <c r="AR1798" i="1"/>
  <c r="AK1797" i="1"/>
  <c r="AN1796" i="1"/>
  <c r="AJ1786" i="1"/>
  <c r="AP1770" i="1"/>
  <c r="AT1768" i="1"/>
  <c r="AJ1767" i="1"/>
  <c r="AE1763" i="1"/>
  <c r="AT1760" i="1"/>
  <c r="AQ1758" i="1"/>
  <c r="AH1759" i="1"/>
  <c r="AH1757" i="1"/>
  <c r="AR1758" i="1"/>
  <c r="AI1759" i="1"/>
  <c r="AJ1757" i="1"/>
  <c r="AT1758" i="1"/>
  <c r="AK1759" i="1"/>
  <c r="AI1758" i="1"/>
  <c r="AS1759" i="1"/>
  <c r="AS1757" i="1"/>
  <c r="AJ1758" i="1"/>
  <c r="AQ1752" i="1"/>
  <c r="AH1753" i="1"/>
  <c r="AO1751" i="1"/>
  <c r="AQ1753" i="1"/>
  <c r="AE1742" i="1"/>
  <c r="AR1732" i="1"/>
  <c r="AE1926" i="1"/>
  <c r="AE1922" i="1"/>
  <c r="AE1912" i="1"/>
  <c r="AE1910" i="1"/>
  <c r="AO1909" i="1"/>
  <c r="AE1906" i="1"/>
  <c r="AE1902" i="1"/>
  <c r="AO1901" i="1"/>
  <c r="AE1898" i="1"/>
  <c r="AM1893" i="1"/>
  <c r="AU1892" i="1"/>
  <c r="AI1888" i="1"/>
  <c r="AP1887" i="1"/>
  <c r="AK1885" i="1"/>
  <c r="AS1884" i="1"/>
  <c r="AM1882" i="1"/>
  <c r="AK1880" i="1"/>
  <c r="AT1881" i="1"/>
  <c r="AK1882" i="1"/>
  <c r="AT1883" i="1"/>
  <c r="AK1884" i="1"/>
  <c r="AT1885" i="1"/>
  <c r="AK1886" i="1"/>
  <c r="AO1880" i="1"/>
  <c r="AO1882" i="1"/>
  <c r="AO1884" i="1"/>
  <c r="AO1886" i="1"/>
  <c r="AM1876" i="1"/>
  <c r="AQ1875" i="1"/>
  <c r="AI1873" i="1"/>
  <c r="AL1869" i="1"/>
  <c r="AT1868" i="1"/>
  <c r="AM1866" i="1"/>
  <c r="AS1865" i="1"/>
  <c r="AI1863" i="1"/>
  <c r="AQ1862" i="1"/>
  <c r="AL1856" i="1"/>
  <c r="AT1855" i="1"/>
  <c r="AK1853" i="1"/>
  <c r="AO1852" i="1"/>
  <c r="AE1850" i="1"/>
  <c r="AJ1849" i="1"/>
  <c r="AN1848" i="1"/>
  <c r="AI1842" i="1"/>
  <c r="AN1838" i="1"/>
  <c r="AR1837" i="1"/>
  <c r="AI1835" i="1"/>
  <c r="AP1834" i="1"/>
  <c r="AT1833" i="1"/>
  <c r="AP1831" i="1"/>
  <c r="AO1831" i="1"/>
  <c r="AQ1831" i="1"/>
  <c r="AK1830" i="1"/>
  <c r="AU1831" i="1"/>
  <c r="AL1830" i="1"/>
  <c r="AO1830" i="1"/>
  <c r="AS1829" i="1"/>
  <c r="AE1827" i="1"/>
  <c r="AS1824" i="1"/>
  <c r="AP1821" i="1"/>
  <c r="AS1820" i="1"/>
  <c r="AJ1821" i="1"/>
  <c r="AT1820" i="1"/>
  <c r="AK1821" i="1"/>
  <c r="AU1820" i="1"/>
  <c r="AL1821" i="1"/>
  <c r="AO1821" i="1"/>
  <c r="AQ1821" i="1"/>
  <c r="AL1820" i="1"/>
  <c r="AK1807" i="1"/>
  <c r="AL1799" i="1"/>
  <c r="AQ1798" i="1"/>
  <c r="AJ1797" i="1"/>
  <c r="AK1796" i="1"/>
  <c r="AU1787" i="1"/>
  <c r="AI1786" i="1"/>
  <c r="AS1768" i="1"/>
  <c r="AI1767" i="1"/>
  <c r="AE1766" i="1"/>
  <c r="AE1767" i="1"/>
  <c r="AE1765" i="1"/>
  <c r="AQ1760" i="1"/>
  <c r="AE1759" i="1"/>
  <c r="AH1888" i="1"/>
  <c r="AO1887" i="1"/>
  <c r="AL1876" i="1"/>
  <c r="AP1875" i="1"/>
  <c r="X1868" i="1"/>
  <c r="AC1868" i="1" s="1"/>
  <c r="AL1866" i="1"/>
  <c r="AR1865" i="1"/>
  <c r="AH1863" i="1"/>
  <c r="AJ1853" i="1"/>
  <c r="AM1838" i="1"/>
  <c r="AQ1837" i="1"/>
  <c r="AH1835" i="1"/>
  <c r="AR1829" i="1"/>
  <c r="AE1815" i="1"/>
  <c r="AE1813" i="1"/>
  <c r="AK1799" i="1"/>
  <c r="AP1798" i="1"/>
  <c r="X1794" i="1"/>
  <c r="AC1794" i="1" s="1"/>
  <c r="X1795" i="1"/>
  <c r="AC1795" i="1" s="1"/>
  <c r="AP1730" i="1"/>
  <c r="AE1881" i="1"/>
  <c r="AE1883" i="1"/>
  <c r="AE1885" i="1"/>
  <c r="AP1873" i="1"/>
  <c r="AS1873" i="1"/>
  <c r="AJ1874" i="1"/>
  <c r="AS1875" i="1"/>
  <c r="AJ1876" i="1"/>
  <c r="AT1873" i="1"/>
  <c r="AK1874" i="1"/>
  <c r="AT1875" i="1"/>
  <c r="AK1876" i="1"/>
  <c r="AO1874" i="1"/>
  <c r="AO1876" i="1"/>
  <c r="AP1863" i="1"/>
  <c r="AP1865" i="1"/>
  <c r="AM1863" i="1"/>
  <c r="AN1865" i="1"/>
  <c r="AN1863" i="1"/>
  <c r="AO1865" i="1"/>
  <c r="AI1862" i="1"/>
  <c r="AS1863" i="1"/>
  <c r="AJ1864" i="1"/>
  <c r="AT1865" i="1"/>
  <c r="AK1866" i="1"/>
  <c r="AO1862" i="1"/>
  <c r="AP1853" i="1"/>
  <c r="AQ1852" i="1"/>
  <c r="AH1853" i="1"/>
  <c r="AR1854" i="1"/>
  <c r="AR1852" i="1"/>
  <c r="AI1853" i="1"/>
  <c r="AS1854" i="1"/>
  <c r="AM1853" i="1"/>
  <c r="AN1853" i="1"/>
  <c r="AM1852" i="1"/>
  <c r="AP1835" i="1"/>
  <c r="AP1837" i="1"/>
  <c r="AH1834" i="1"/>
  <c r="AR1835" i="1"/>
  <c r="AI1836" i="1"/>
  <c r="AS1837" i="1"/>
  <c r="AJ1838" i="1"/>
  <c r="AI1834" i="1"/>
  <c r="AS1835" i="1"/>
  <c r="AJ1836" i="1"/>
  <c r="AT1837" i="1"/>
  <c r="AK1838" i="1"/>
  <c r="AM1834" i="1"/>
  <c r="AN1836" i="1"/>
  <c r="AO1838" i="1"/>
  <c r="AN1834" i="1"/>
  <c r="AO1836" i="1"/>
  <c r="AP1838" i="1"/>
  <c r="AL1834" i="1"/>
  <c r="AP1807" i="1"/>
  <c r="AP1809" i="1"/>
  <c r="AU1807" i="1"/>
  <c r="AL1808" i="1"/>
  <c r="AM1808" i="1"/>
  <c r="AN1808" i="1"/>
  <c r="AO1808" i="1"/>
  <c r="AH1807" i="1"/>
  <c r="AR1808" i="1"/>
  <c r="AI1809" i="1"/>
  <c r="AI1807" i="1"/>
  <c r="AS1808" i="1"/>
  <c r="AJ1809" i="1"/>
  <c r="AP1797" i="1"/>
  <c r="AP1799" i="1"/>
  <c r="AR1796" i="1"/>
  <c r="AI1797" i="1"/>
  <c r="AS1798" i="1"/>
  <c r="AM1797" i="1"/>
  <c r="AN1799" i="1"/>
  <c r="AN1797" i="1"/>
  <c r="AO1799" i="1"/>
  <c r="AO1797" i="1"/>
  <c r="AQ1799" i="1"/>
  <c r="AQ1797" i="1"/>
  <c r="AH1798" i="1"/>
  <c r="AR1799" i="1"/>
  <c r="AH1796" i="1"/>
  <c r="AR1797" i="1"/>
  <c r="AI1798" i="1"/>
  <c r="AS1799" i="1"/>
  <c r="AI1796" i="1"/>
  <c r="AS1797" i="1"/>
  <c r="AJ1798" i="1"/>
  <c r="AT1799" i="1"/>
  <c r="AJ1796" i="1"/>
  <c r="AT1797" i="1"/>
  <c r="AK1798" i="1"/>
  <c r="AU1799" i="1"/>
  <c r="AL1796" i="1"/>
  <c r="AM1798" i="1"/>
  <c r="AM1796" i="1"/>
  <c r="AN1798" i="1"/>
  <c r="X1758" i="1"/>
  <c r="AC1758" i="1" s="1"/>
  <c r="X1759" i="1"/>
  <c r="AC1759" i="1" s="1"/>
  <c r="X1757" i="1"/>
  <c r="AC1757" i="1" s="1"/>
  <c r="X1752" i="1"/>
  <c r="AC1752" i="1" s="1"/>
  <c r="X1753" i="1"/>
  <c r="AC1753" i="1" s="1"/>
  <c r="X1751" i="1"/>
  <c r="AC1751" i="1" s="1"/>
  <c r="AR1495" i="1"/>
  <c r="AE1486" i="1"/>
  <c r="AE1489" i="1"/>
  <c r="AE1487" i="1"/>
  <c r="AI1475" i="1"/>
  <c r="AO1472" i="1"/>
  <c r="X1472" i="1"/>
  <c r="AC1472" i="1" s="1"/>
  <c r="AL1399" i="1"/>
  <c r="AP1363" i="1"/>
  <c r="AS1363" i="1"/>
  <c r="AH1363" i="1"/>
  <c r="AJ1363" i="1"/>
  <c r="AM1363" i="1"/>
  <c r="AQ1363" i="1"/>
  <c r="AR1363" i="1"/>
  <c r="AT1363" i="1"/>
  <c r="AU1363" i="1"/>
  <c r="AI1363" i="1"/>
  <c r="AK1363" i="1"/>
  <c r="AO1363" i="1"/>
  <c r="AL1363" i="1"/>
  <c r="AN1363" i="1"/>
  <c r="AP1839" i="1"/>
  <c r="AP1841" i="1"/>
  <c r="AO1819" i="1"/>
  <c r="AN1817" i="1"/>
  <c r="AK1811" i="1"/>
  <c r="AP1803" i="1"/>
  <c r="AP1805" i="1"/>
  <c r="AP1802" i="1"/>
  <c r="AU1793" i="1"/>
  <c r="AK1792" i="1"/>
  <c r="AT1791" i="1"/>
  <c r="AS1789" i="1"/>
  <c r="AI1788" i="1"/>
  <c r="AR1787" i="1"/>
  <c r="X1787" i="1"/>
  <c r="AC1787" i="1" s="1"/>
  <c r="AH1786" i="1"/>
  <c r="AQ1785" i="1"/>
  <c r="AO1783" i="1"/>
  <c r="AN1781" i="1"/>
  <c r="AM1779" i="1"/>
  <c r="AT1774" i="1"/>
  <c r="AL1758" i="1"/>
  <c r="AU1757" i="1"/>
  <c r="AK1756" i="1"/>
  <c r="AT1755" i="1"/>
  <c r="AJ1754" i="1"/>
  <c r="AS1753" i="1"/>
  <c r="AI1752" i="1"/>
  <c r="AR1751" i="1"/>
  <c r="AH1750" i="1"/>
  <c r="AQ1749" i="1"/>
  <c r="AO1747" i="1"/>
  <c r="AE1746" i="1"/>
  <c r="AN1745" i="1"/>
  <c r="AK1739" i="1"/>
  <c r="AT1738" i="1"/>
  <c r="AJ1737" i="1"/>
  <c r="AS1736" i="1"/>
  <c r="AI1735" i="1"/>
  <c r="AR1734" i="1"/>
  <c r="AT1729" i="1"/>
  <c r="AH1728" i="1"/>
  <c r="AO1727" i="1"/>
  <c r="AM1722" i="1"/>
  <c r="AM1724" i="1"/>
  <c r="AP1723" i="1"/>
  <c r="AP1725" i="1"/>
  <c r="AO1722" i="1"/>
  <c r="AH1720" i="1"/>
  <c r="AO1719" i="1"/>
  <c r="AM1718" i="1"/>
  <c r="AE1714" i="1"/>
  <c r="AE1711" i="1"/>
  <c r="AL1851" i="1"/>
  <c r="AP1840" i="1"/>
  <c r="AN1819" i="1"/>
  <c r="AM1817" i="1"/>
  <c r="AL1815" i="1"/>
  <c r="AU1814" i="1"/>
  <c r="AK1813" i="1"/>
  <c r="AT1812" i="1"/>
  <c r="AJ1811" i="1"/>
  <c r="AQ1806" i="1"/>
  <c r="AP1804" i="1"/>
  <c r="AO1802" i="1"/>
  <c r="AT1793" i="1"/>
  <c r="AJ1792" i="1"/>
  <c r="AS1791" i="1"/>
  <c r="AR1789" i="1"/>
  <c r="X1789" i="1"/>
  <c r="AC1789" i="1" s="1"/>
  <c r="AH1788" i="1"/>
  <c r="AQ1787" i="1"/>
  <c r="AO1785" i="1"/>
  <c r="AE1784" i="1"/>
  <c r="AN1783" i="1"/>
  <c r="AM1781" i="1"/>
  <c r="AL1779" i="1"/>
  <c r="AT1776" i="1"/>
  <c r="AJ1775" i="1"/>
  <c r="AS1774" i="1"/>
  <c r="AU1759" i="1"/>
  <c r="AK1758" i="1"/>
  <c r="AT1757" i="1"/>
  <c r="AJ1756" i="1"/>
  <c r="AS1755" i="1"/>
  <c r="AI1754" i="1"/>
  <c r="AR1753" i="1"/>
  <c r="AH1752" i="1"/>
  <c r="AQ1751" i="1"/>
  <c r="AO1749" i="1"/>
  <c r="AE1748" i="1"/>
  <c r="AN1747" i="1"/>
  <c r="AM1745" i="1"/>
  <c r="AL1743" i="1"/>
  <c r="AU1742" i="1"/>
  <c r="AJ1739" i="1"/>
  <c r="AS1738" i="1"/>
  <c r="AI1737" i="1"/>
  <c r="AH1735" i="1"/>
  <c r="AQ1734" i="1"/>
  <c r="X1734" i="1"/>
  <c r="AC1734" i="1" s="1"/>
  <c r="AS1729" i="1"/>
  <c r="X1729" i="1"/>
  <c r="AC1729" i="1" s="1"/>
  <c r="AN1727" i="1"/>
  <c r="AJ1725" i="1"/>
  <c r="AR1724" i="1"/>
  <c r="AE1723" i="1"/>
  <c r="AN1722" i="1"/>
  <c r="AU1721" i="1"/>
  <c r="AN1719" i="1"/>
  <c r="AU1718" i="1"/>
  <c r="AE1717" i="1"/>
  <c r="AR1491" i="1"/>
  <c r="AI1492" i="1"/>
  <c r="AS1493" i="1"/>
  <c r="AS1491" i="1"/>
  <c r="AJ1492" i="1"/>
  <c r="AT1493" i="1"/>
  <c r="AT1491" i="1"/>
  <c r="AK1492" i="1"/>
  <c r="AU1493" i="1"/>
  <c r="AQ1492" i="1"/>
  <c r="AH1493" i="1"/>
  <c r="AH1491" i="1"/>
  <c r="AR1492" i="1"/>
  <c r="AI1493" i="1"/>
  <c r="AI1491" i="1"/>
  <c r="AS1492" i="1"/>
  <c r="AJ1493" i="1"/>
  <c r="AJ1491" i="1"/>
  <c r="AT1492" i="1"/>
  <c r="AK1493" i="1"/>
  <c r="AK1491" i="1"/>
  <c r="AU1492" i="1"/>
  <c r="AL1493" i="1"/>
  <c r="AM1491" i="1"/>
  <c r="AN1493" i="1"/>
  <c r="AO1486" i="1"/>
  <c r="X1474" i="1"/>
  <c r="AC1474" i="1" s="1"/>
  <c r="X1459" i="1"/>
  <c r="AC1459" i="1" s="1"/>
  <c r="X1460" i="1"/>
  <c r="AC1460" i="1" s="1"/>
  <c r="X1461" i="1"/>
  <c r="AC1461" i="1" s="1"/>
  <c r="AO1437" i="1"/>
  <c r="AP1438" i="1"/>
  <c r="AS1437" i="1"/>
  <c r="AK1438" i="1"/>
  <c r="AK1437" i="1"/>
  <c r="AR1437" i="1"/>
  <c r="AJ1438" i="1"/>
  <c r="AN1437" i="1"/>
  <c r="AI1438" i="1"/>
  <c r="AP1437" i="1"/>
  <c r="AL1438" i="1"/>
  <c r="AQ1437" i="1"/>
  <c r="AM1438" i="1"/>
  <c r="AT1437" i="1"/>
  <c r="AO1438" i="1"/>
  <c r="AU1437" i="1"/>
  <c r="AQ1438" i="1"/>
  <c r="AR1438" i="1"/>
  <c r="AS1438" i="1"/>
  <c r="AT1438" i="1"/>
  <c r="AU1438" i="1"/>
  <c r="AH1437" i="1"/>
  <c r="AI1437" i="1"/>
  <c r="AL1402" i="1"/>
  <c r="AP1734" i="1"/>
  <c r="AE1728" i="1"/>
  <c r="AE1438" i="1"/>
  <c r="AE1437" i="1"/>
  <c r="AE1395" i="1"/>
  <c r="AE1393" i="1"/>
  <c r="AR1793" i="1"/>
  <c r="AH1792" i="1"/>
  <c r="AQ1791" i="1"/>
  <c r="AO1789" i="1"/>
  <c r="AN1787" i="1"/>
  <c r="AE1771" i="1"/>
  <c r="AR1757" i="1"/>
  <c r="AH1756" i="1"/>
  <c r="AQ1755" i="1"/>
  <c r="AO1753" i="1"/>
  <c r="AN1751" i="1"/>
  <c r="AP1737" i="1"/>
  <c r="AP1739" i="1"/>
  <c r="AP1736" i="1"/>
  <c r="AE1735" i="1"/>
  <c r="AO1734" i="1"/>
  <c r="AQ1729" i="1"/>
  <c r="AL1727" i="1"/>
  <c r="AT1726" i="1"/>
  <c r="AS1721" i="1"/>
  <c r="AL1719" i="1"/>
  <c r="AR1718" i="1"/>
  <c r="AE1689" i="1"/>
  <c r="X1492" i="1"/>
  <c r="AC1492" i="1" s="1"/>
  <c r="AO1487" i="1"/>
  <c r="AP1457" i="1"/>
  <c r="AH1458" i="1"/>
  <c r="AQ1457" i="1"/>
  <c r="AI1458" i="1"/>
  <c r="AR1457" i="1"/>
  <c r="AJ1458" i="1"/>
  <c r="AS1457" i="1"/>
  <c r="AK1458" i="1"/>
  <c r="AT1457" i="1"/>
  <c r="AL1458" i="1"/>
  <c r="AH1456" i="1"/>
  <c r="AU1457" i="1"/>
  <c r="AM1458" i="1"/>
  <c r="AI1456" i="1"/>
  <c r="AO1458" i="1"/>
  <c r="AJ1456" i="1"/>
  <c r="AQ1458" i="1"/>
  <c r="AK1456" i="1"/>
  <c r="AR1458" i="1"/>
  <c r="AL1456" i="1"/>
  <c r="AS1458" i="1"/>
  <c r="AM1456" i="1"/>
  <c r="AT1458" i="1"/>
  <c r="AO1456" i="1"/>
  <c r="AH1457" i="1"/>
  <c r="AU1458" i="1"/>
  <c r="AQ1456" i="1"/>
  <c r="AI1457" i="1"/>
  <c r="AR1456" i="1"/>
  <c r="AJ1457" i="1"/>
  <c r="AS1456" i="1"/>
  <c r="AK1457" i="1"/>
  <c r="AE1308" i="1"/>
  <c r="AE1306" i="1"/>
  <c r="AE1305" i="1"/>
  <c r="AE1307" i="1"/>
  <c r="AK1819" i="1"/>
  <c r="AT1818" i="1"/>
  <c r="AJ1817" i="1"/>
  <c r="AS1816" i="1"/>
  <c r="AQ1793" i="1"/>
  <c r="AO1791" i="1"/>
  <c r="AN1789" i="1"/>
  <c r="AM1787" i="1"/>
  <c r="AL1785" i="1"/>
  <c r="AU1784" i="1"/>
  <c r="AK1783" i="1"/>
  <c r="AJ1781" i="1"/>
  <c r="AS1780" i="1"/>
  <c r="AI1779" i="1"/>
  <c r="AP1774" i="1"/>
  <c r="AR1759" i="1"/>
  <c r="AH1758" i="1"/>
  <c r="AQ1757" i="1"/>
  <c r="AO1755" i="1"/>
  <c r="AN1753" i="1"/>
  <c r="AM1751" i="1"/>
  <c r="AL1749" i="1"/>
  <c r="AU1748" i="1"/>
  <c r="AK1747" i="1"/>
  <c r="AT1746" i="1"/>
  <c r="AJ1745" i="1"/>
  <c r="AP1738" i="1"/>
  <c r="AE1737" i="1"/>
  <c r="AO1736" i="1"/>
  <c r="AN1734" i="1"/>
  <c r="AO1729" i="1"/>
  <c r="AK1727" i="1"/>
  <c r="AS1726" i="1"/>
  <c r="AO1724" i="1"/>
  <c r="AJ1722" i="1"/>
  <c r="AR1721" i="1"/>
  <c r="AK1719" i="1"/>
  <c r="AQ1718" i="1"/>
  <c r="AE1692" i="1"/>
  <c r="AN1487" i="1"/>
  <c r="AM1425" i="1"/>
  <c r="AH1851" i="1"/>
  <c r="AL1840" i="1"/>
  <c r="AU1839" i="1"/>
  <c r="AJ1819" i="1"/>
  <c r="AS1818" i="1"/>
  <c r="AI1817" i="1"/>
  <c r="AR1816" i="1"/>
  <c r="AH1815" i="1"/>
  <c r="AQ1814" i="1"/>
  <c r="AP1813" i="1"/>
  <c r="AP1815" i="1"/>
  <c r="AP1812" i="1"/>
  <c r="AM1806" i="1"/>
  <c r="AL1804" i="1"/>
  <c r="AU1803" i="1"/>
  <c r="AK1802" i="1"/>
  <c r="AO1793" i="1"/>
  <c r="AN1791" i="1"/>
  <c r="AM1789" i="1"/>
  <c r="AL1787" i="1"/>
  <c r="AU1786" i="1"/>
  <c r="AK1785" i="1"/>
  <c r="AT1784" i="1"/>
  <c r="AJ1783" i="1"/>
  <c r="AI1781" i="1"/>
  <c r="AR1780" i="1"/>
  <c r="AP1776" i="1"/>
  <c r="AO1774" i="1"/>
  <c r="AQ1759" i="1"/>
  <c r="AO1757" i="1"/>
  <c r="AN1755" i="1"/>
  <c r="AM1753" i="1"/>
  <c r="AL1751" i="1"/>
  <c r="AU1750" i="1"/>
  <c r="AK1749" i="1"/>
  <c r="AT1748" i="1"/>
  <c r="AJ1747" i="1"/>
  <c r="AS1746" i="1"/>
  <c r="AI1745" i="1"/>
  <c r="AR1744" i="1"/>
  <c r="AH1743" i="1"/>
  <c r="AQ1742" i="1"/>
  <c r="AP1740" i="1"/>
  <c r="AE1739" i="1"/>
  <c r="AO1738" i="1"/>
  <c r="AN1736" i="1"/>
  <c r="AM1734" i="1"/>
  <c r="X1731" i="1"/>
  <c r="AC1731" i="1" s="1"/>
  <c r="AN1729" i="1"/>
  <c r="AJ1727" i="1"/>
  <c r="AR1726" i="1"/>
  <c r="AN1724" i="1"/>
  <c r="AU1723" i="1"/>
  <c r="AI1722" i="1"/>
  <c r="AQ1721" i="1"/>
  <c r="AI1719" i="1"/>
  <c r="AO1718" i="1"/>
  <c r="AE1701" i="1"/>
  <c r="AM1487" i="1"/>
  <c r="AL1425" i="1"/>
  <c r="AJ1400" i="1"/>
  <c r="AU1841" i="1"/>
  <c r="AK1840" i="1"/>
  <c r="AT1839" i="1"/>
  <c r="AI1819" i="1"/>
  <c r="AR1818" i="1"/>
  <c r="AH1817" i="1"/>
  <c r="AP1814" i="1"/>
  <c r="AL1806" i="1"/>
  <c r="AU1805" i="1"/>
  <c r="AK1804" i="1"/>
  <c r="AT1803" i="1"/>
  <c r="AJ1802" i="1"/>
  <c r="AN1793" i="1"/>
  <c r="AM1791" i="1"/>
  <c r="AL1789" i="1"/>
  <c r="AU1788" i="1"/>
  <c r="AK1787" i="1"/>
  <c r="AT1786" i="1"/>
  <c r="AJ1785" i="1"/>
  <c r="AS1784" i="1"/>
  <c r="AI1783" i="1"/>
  <c r="AH1781" i="1"/>
  <c r="AQ1780" i="1"/>
  <c r="AP1779" i="1"/>
  <c r="AP1781" i="1"/>
  <c r="AO1776" i="1"/>
  <c r="AN1774" i="1"/>
  <c r="AO1759" i="1"/>
  <c r="AN1757" i="1"/>
  <c r="AM1755" i="1"/>
  <c r="AL1753" i="1"/>
  <c r="AU1752" i="1"/>
  <c r="AK1751" i="1"/>
  <c r="AT1750" i="1"/>
  <c r="AJ1749" i="1"/>
  <c r="AS1748" i="1"/>
  <c r="AI1747" i="1"/>
  <c r="AR1746" i="1"/>
  <c r="AH1745" i="1"/>
  <c r="AP1742" i="1"/>
  <c r="AN1738" i="1"/>
  <c r="AM1736" i="1"/>
  <c r="AL1734" i="1"/>
  <c r="AM1729" i="1"/>
  <c r="AU1728" i="1"/>
  <c r="AI1727" i="1"/>
  <c r="AQ1726" i="1"/>
  <c r="AL1724" i="1"/>
  <c r="AT1723" i="1"/>
  <c r="AH1722" i="1"/>
  <c r="AO1721" i="1"/>
  <c r="AH1719" i="1"/>
  <c r="AN1718" i="1"/>
  <c r="AE1710" i="1"/>
  <c r="AQ1487" i="1"/>
  <c r="AH1400" i="1"/>
  <c r="AE1397" i="1"/>
  <c r="AP1389" i="1"/>
  <c r="AP1391" i="1"/>
  <c r="AM1389" i="1"/>
  <c r="AN1391" i="1"/>
  <c r="AM1390" i="1"/>
  <c r="AN1392" i="1"/>
  <c r="AO1390" i="1"/>
  <c r="AP1392" i="1"/>
  <c r="AH1389" i="1"/>
  <c r="AR1390" i="1"/>
  <c r="AI1391" i="1"/>
  <c r="AS1392" i="1"/>
  <c r="AQ1390" i="1"/>
  <c r="AL1391" i="1"/>
  <c r="AS1390" i="1"/>
  <c r="AM1391" i="1"/>
  <c r="AT1390" i="1"/>
  <c r="AO1391" i="1"/>
  <c r="AH1392" i="1"/>
  <c r="AU1390" i="1"/>
  <c r="AQ1391" i="1"/>
  <c r="AI1392" i="1"/>
  <c r="AI1389" i="1"/>
  <c r="AU1391" i="1"/>
  <c r="AM1392" i="1"/>
  <c r="AL1389" i="1"/>
  <c r="AR1392" i="1"/>
  <c r="AN1389" i="1"/>
  <c r="AH1390" i="1"/>
  <c r="AT1392" i="1"/>
  <c r="AQ1389" i="1"/>
  <c r="AJ1390" i="1"/>
  <c r="AR1389" i="1"/>
  <c r="AK1390" i="1"/>
  <c r="AU1389" i="1"/>
  <c r="AP1390" i="1"/>
  <c r="AK1391" i="1"/>
  <c r="AK1389" i="1"/>
  <c r="AO1389" i="1"/>
  <c r="AS1389" i="1"/>
  <c r="AT1389" i="1"/>
  <c r="AJ1392" i="1"/>
  <c r="AK1392" i="1"/>
  <c r="AH1391" i="1"/>
  <c r="AL1392" i="1"/>
  <c r="AJ1391" i="1"/>
  <c r="AO1392" i="1"/>
  <c r="AR1391" i="1"/>
  <c r="AQ1392" i="1"/>
  <c r="AS1391" i="1"/>
  <c r="AU1392" i="1"/>
  <c r="AI1390" i="1"/>
  <c r="AT1391" i="1"/>
  <c r="AL1390" i="1"/>
  <c r="AP1817" i="1"/>
  <c r="AP1819" i="1"/>
  <c r="AP1816" i="1"/>
  <c r="AM1793" i="1"/>
  <c r="AL1791" i="1"/>
  <c r="AK1789" i="1"/>
  <c r="AT1788" i="1"/>
  <c r="AJ1787" i="1"/>
  <c r="AS1786" i="1"/>
  <c r="AI1785" i="1"/>
  <c r="AR1784" i="1"/>
  <c r="AH1783" i="1"/>
  <c r="AN1759" i="1"/>
  <c r="AM1757" i="1"/>
  <c r="AL1755" i="1"/>
  <c r="AU1754" i="1"/>
  <c r="AK1753" i="1"/>
  <c r="AT1752" i="1"/>
  <c r="AJ1751" i="1"/>
  <c r="AS1750" i="1"/>
  <c r="AI1749" i="1"/>
  <c r="AR1748" i="1"/>
  <c r="AM1738" i="1"/>
  <c r="AL1736" i="1"/>
  <c r="AU1735" i="1"/>
  <c r="AK1734" i="1"/>
  <c r="AL1729" i="1"/>
  <c r="AT1728" i="1"/>
  <c r="AH1727" i="1"/>
  <c r="AK1724" i="1"/>
  <c r="AS1723" i="1"/>
  <c r="AN1721" i="1"/>
  <c r="AU1720" i="1"/>
  <c r="AP1718" i="1"/>
  <c r="AJ1721" i="1"/>
  <c r="AL1718" i="1"/>
  <c r="AT1717" i="1"/>
  <c r="X1717" i="1"/>
  <c r="AC1717" i="1" s="1"/>
  <c r="AE1716" i="1"/>
  <c r="AL1793" i="1"/>
  <c r="AU1792" i="1"/>
  <c r="AK1791" i="1"/>
  <c r="AJ1789" i="1"/>
  <c r="AS1788" i="1"/>
  <c r="AI1787" i="1"/>
  <c r="AR1786" i="1"/>
  <c r="AH1785" i="1"/>
  <c r="AM1759" i="1"/>
  <c r="AL1757" i="1"/>
  <c r="AU1756" i="1"/>
  <c r="AK1755" i="1"/>
  <c r="AT1754" i="1"/>
  <c r="AJ1753" i="1"/>
  <c r="AS1752" i="1"/>
  <c r="AI1751" i="1"/>
  <c r="AR1750" i="1"/>
  <c r="AH1749" i="1"/>
  <c r="AQ1748" i="1"/>
  <c r="AP1747" i="1"/>
  <c r="AP1749" i="1"/>
  <c r="AL1738" i="1"/>
  <c r="AU1737" i="1"/>
  <c r="AK1736" i="1"/>
  <c r="AT1735" i="1"/>
  <c r="AJ1734" i="1"/>
  <c r="AK1729" i="1"/>
  <c r="AS1728" i="1"/>
  <c r="AM1726" i="1"/>
  <c r="AM1728" i="1"/>
  <c r="AP1727" i="1"/>
  <c r="AP1729" i="1"/>
  <c r="AO1726" i="1"/>
  <c r="AE1722" i="1"/>
  <c r="AM1721" i="1"/>
  <c r="AT1720" i="1"/>
  <c r="AE1719" i="1"/>
  <c r="AK1718" i="1"/>
  <c r="AS1717" i="1"/>
  <c r="AK1793" i="1"/>
  <c r="AT1792" i="1"/>
  <c r="AJ1791" i="1"/>
  <c r="AI1789" i="1"/>
  <c r="AR1788" i="1"/>
  <c r="AH1787" i="1"/>
  <c r="AL1759" i="1"/>
  <c r="AU1758" i="1"/>
  <c r="AT1756" i="1"/>
  <c r="AJ1755" i="1"/>
  <c r="AS1754" i="1"/>
  <c r="AI1753" i="1"/>
  <c r="AR1752" i="1"/>
  <c r="AT1737" i="1"/>
  <c r="AJ1736" i="1"/>
  <c r="AS1735" i="1"/>
  <c r="AI1734" i="1"/>
  <c r="AJ1729" i="1"/>
  <c r="AR1728" i="1"/>
  <c r="AE1727" i="1"/>
  <c r="AN1726" i="1"/>
  <c r="AL1721" i="1"/>
  <c r="AR1720" i="1"/>
  <c r="AJ1718" i="1"/>
  <c r="AR1717" i="1"/>
  <c r="AP1787" i="1"/>
  <c r="AP1789" i="1"/>
  <c r="AP1786" i="1"/>
  <c r="AP1751" i="1"/>
  <c r="AP1753" i="1"/>
  <c r="AR1735" i="1"/>
  <c r="AH1734" i="1"/>
  <c r="AQ1717" i="1"/>
  <c r="AN1472" i="1"/>
  <c r="AN1474" i="1"/>
  <c r="AH1471" i="1"/>
  <c r="AR1472" i="1"/>
  <c r="AI1473" i="1"/>
  <c r="AS1474" i="1"/>
  <c r="AJ1475" i="1"/>
  <c r="AI1471" i="1"/>
  <c r="AS1472" i="1"/>
  <c r="AJ1473" i="1"/>
  <c r="AT1474" i="1"/>
  <c r="AK1475" i="1"/>
  <c r="AJ1471" i="1"/>
  <c r="AT1472" i="1"/>
  <c r="AK1473" i="1"/>
  <c r="AU1474" i="1"/>
  <c r="AL1475" i="1"/>
  <c r="AK1471" i="1"/>
  <c r="AU1472" i="1"/>
  <c r="AL1473" i="1"/>
  <c r="AM1475" i="1"/>
  <c r="AL1471" i="1"/>
  <c r="AM1473" i="1"/>
  <c r="AN1475" i="1"/>
  <c r="AM1471" i="1"/>
  <c r="AN1473" i="1"/>
  <c r="AO1475" i="1"/>
  <c r="AN1471" i="1"/>
  <c r="AO1473" i="1"/>
  <c r="AP1475" i="1"/>
  <c r="AO1471" i="1"/>
  <c r="AP1473" i="1"/>
  <c r="AQ1475" i="1"/>
  <c r="AP1471" i="1"/>
  <c r="AQ1473" i="1"/>
  <c r="AH1474" i="1"/>
  <c r="AR1475" i="1"/>
  <c r="AQ1471" i="1"/>
  <c r="AH1472" i="1"/>
  <c r="AR1473" i="1"/>
  <c r="AI1474" i="1"/>
  <c r="AS1475" i="1"/>
  <c r="AR1471" i="1"/>
  <c r="AI1472" i="1"/>
  <c r="AS1473" i="1"/>
  <c r="AJ1474" i="1"/>
  <c r="AT1475" i="1"/>
  <c r="AS1471" i="1"/>
  <c r="AJ1472" i="1"/>
  <c r="AT1473" i="1"/>
  <c r="AK1474" i="1"/>
  <c r="AU1475" i="1"/>
  <c r="AT1471" i="1"/>
  <c r="AK1472" i="1"/>
  <c r="AU1473" i="1"/>
  <c r="AL1474" i="1"/>
  <c r="AU1471" i="1"/>
  <c r="AL1472" i="1"/>
  <c r="AM1474" i="1"/>
  <c r="AM1472" i="1"/>
  <c r="AO1474" i="1"/>
  <c r="AO1399" i="1"/>
  <c r="AO1401" i="1"/>
  <c r="AN1398" i="1"/>
  <c r="AN1400" i="1"/>
  <c r="AN1402" i="1"/>
  <c r="AP1398" i="1"/>
  <c r="AP1400" i="1"/>
  <c r="AP1402" i="1"/>
  <c r="AS1398" i="1"/>
  <c r="AJ1399" i="1"/>
  <c r="AS1400" i="1"/>
  <c r="AJ1401" i="1"/>
  <c r="AS1402" i="1"/>
  <c r="AI1398" i="1"/>
  <c r="AR1400" i="1"/>
  <c r="AL1401" i="1"/>
  <c r="AJ1398" i="1"/>
  <c r="AT1400" i="1"/>
  <c r="AM1401" i="1"/>
  <c r="AK1398" i="1"/>
  <c r="AU1400" i="1"/>
  <c r="AL1398" i="1"/>
  <c r="AP1401" i="1"/>
  <c r="AH1402" i="1"/>
  <c r="AR1398" i="1"/>
  <c r="AQ1399" i="1"/>
  <c r="AI1400" i="1"/>
  <c r="AR1402" i="1"/>
  <c r="AS1399" i="1"/>
  <c r="AK1400" i="1"/>
  <c r="AU1402" i="1"/>
  <c r="AH1398" i="1"/>
  <c r="AQ1400" i="1"/>
  <c r="AK1401" i="1"/>
  <c r="AO1398" i="1"/>
  <c r="AN1399" i="1"/>
  <c r="AL1400" i="1"/>
  <c r="AT1401" i="1"/>
  <c r="AQ1402" i="1"/>
  <c r="AQ1398" i="1"/>
  <c r="AP1399" i="1"/>
  <c r="AM1400" i="1"/>
  <c r="AU1401" i="1"/>
  <c r="AT1402" i="1"/>
  <c r="AT1398" i="1"/>
  <c r="AR1399" i="1"/>
  <c r="AO1400" i="1"/>
  <c r="AU1398" i="1"/>
  <c r="AT1399" i="1"/>
  <c r="AU1399" i="1"/>
  <c r="AH1401" i="1"/>
  <c r="AI1402" i="1"/>
  <c r="AH1399" i="1"/>
  <c r="AI1401" i="1"/>
  <c r="AJ1402" i="1"/>
  <c r="AI1399" i="1"/>
  <c r="AN1401" i="1"/>
  <c r="AK1402" i="1"/>
  <c r="AQ1474" i="1"/>
  <c r="AH1426" i="1"/>
  <c r="AS1401" i="1"/>
  <c r="AE1398" i="1"/>
  <c r="AE1400" i="1"/>
  <c r="AE1402" i="1"/>
  <c r="AE1399" i="1"/>
  <c r="AE1401" i="1"/>
  <c r="AP1754" i="1"/>
  <c r="AO1752" i="1"/>
  <c r="AO1735" i="1"/>
  <c r="AO1728" i="1"/>
  <c r="AJ1726" i="1"/>
  <c r="AH1721" i="1"/>
  <c r="AO1720" i="1"/>
  <c r="AN1717" i="1"/>
  <c r="AP1474" i="1"/>
  <c r="AN1450" i="1"/>
  <c r="AP1450" i="1"/>
  <c r="AR1450" i="1"/>
  <c r="AH1450" i="1"/>
  <c r="AI1450" i="1"/>
  <c r="AJ1450" i="1"/>
  <c r="AK1450" i="1"/>
  <c r="AL1450" i="1"/>
  <c r="AM1450" i="1"/>
  <c r="AO1450" i="1"/>
  <c r="AQ1450" i="1"/>
  <c r="AS1450" i="1"/>
  <c r="AT1450" i="1"/>
  <c r="AU1450" i="1"/>
  <c r="AT1424" i="1"/>
  <c r="AP1425" i="1"/>
  <c r="AL1426" i="1"/>
  <c r="AU1424" i="1"/>
  <c r="AR1425" i="1"/>
  <c r="AM1426" i="1"/>
  <c r="AR1401" i="1"/>
  <c r="AP1792" i="1"/>
  <c r="AN1788" i="1"/>
  <c r="AM1786" i="1"/>
  <c r="AP1757" i="1"/>
  <c r="AP1759" i="1"/>
  <c r="AO1754" i="1"/>
  <c r="AN1752" i="1"/>
  <c r="AN1735" i="1"/>
  <c r="AN1728" i="1"/>
  <c r="AU1727" i="1"/>
  <c r="AN1720" i="1"/>
  <c r="AU1719" i="1"/>
  <c r="AN1494" i="1"/>
  <c r="AJ1494" i="1"/>
  <c r="AT1495" i="1"/>
  <c r="AK1494" i="1"/>
  <c r="AU1495" i="1"/>
  <c r="AL1494" i="1"/>
  <c r="AM1494" i="1"/>
  <c r="AO1494" i="1"/>
  <c r="AP1494" i="1"/>
  <c r="AQ1494" i="1"/>
  <c r="AH1495" i="1"/>
  <c r="AR1494" i="1"/>
  <c r="AI1495" i="1"/>
  <c r="AS1494" i="1"/>
  <c r="AJ1495" i="1"/>
  <c r="AT1494" i="1"/>
  <c r="AK1495" i="1"/>
  <c r="AU1494" i="1"/>
  <c r="AL1495" i="1"/>
  <c r="AM1495" i="1"/>
  <c r="AN1495" i="1"/>
  <c r="AO1495" i="1"/>
  <c r="AP1495" i="1"/>
  <c r="X1476" i="1"/>
  <c r="AC1476" i="1" s="1"/>
  <c r="AE1423" i="1"/>
  <c r="AE1425" i="1"/>
  <c r="AI1556" i="1"/>
  <c r="AR1555" i="1"/>
  <c r="AI1554" i="1"/>
  <c r="AR1553" i="1"/>
  <c r="AI1552" i="1"/>
  <c r="AR1551" i="1"/>
  <c r="AI1550" i="1"/>
  <c r="AR1549" i="1"/>
  <c r="AI1548" i="1"/>
  <c r="AR1547" i="1"/>
  <c r="AI1546" i="1"/>
  <c r="AR1545" i="1"/>
  <c r="AI1544" i="1"/>
  <c r="AR1543" i="1"/>
  <c r="AI1542" i="1"/>
  <c r="AR1541" i="1"/>
  <c r="AI1540" i="1"/>
  <c r="AR1539" i="1"/>
  <c r="AI1538" i="1"/>
  <c r="AR1537" i="1"/>
  <c r="AR1535" i="1"/>
  <c r="AI1534" i="1"/>
  <c r="AR1533" i="1"/>
  <c r="AI1532" i="1"/>
  <c r="AR1531" i="1"/>
  <c r="AI1530" i="1"/>
  <c r="AR1529" i="1"/>
  <c r="AI1528" i="1"/>
  <c r="AR1527" i="1"/>
  <c r="AI1526" i="1"/>
  <c r="AR1525" i="1"/>
  <c r="AI1524" i="1"/>
  <c r="AR1523" i="1"/>
  <c r="AI1522" i="1"/>
  <c r="AR1521" i="1"/>
  <c r="AI1520" i="1"/>
  <c r="AR1519" i="1"/>
  <c r="AI1518" i="1"/>
  <c r="AR1517" i="1"/>
  <c r="AI1516" i="1"/>
  <c r="AR1515" i="1"/>
  <c r="AI1514" i="1"/>
  <c r="AR1513" i="1"/>
  <c r="AI1512" i="1"/>
  <c r="AR1511" i="1"/>
  <c r="AI1510" i="1"/>
  <c r="AR1509" i="1"/>
  <c r="AI1508" i="1"/>
  <c r="AR1507" i="1"/>
  <c r="AI1506" i="1"/>
  <c r="AR1505" i="1"/>
  <c r="AI1504" i="1"/>
  <c r="AR1503" i="1"/>
  <c r="AI1502" i="1"/>
  <c r="AR1501" i="1"/>
  <c r="AI1500" i="1"/>
  <c r="AR1499" i="1"/>
  <c r="AH1498" i="1"/>
  <c r="AQ1497" i="1"/>
  <c r="X1497" i="1"/>
  <c r="AC1497" i="1" s="1"/>
  <c r="AE1494" i="1"/>
  <c r="AO1493" i="1"/>
  <c r="AN1491" i="1"/>
  <c r="AM1489" i="1"/>
  <c r="AL1487" i="1"/>
  <c r="AU1486" i="1"/>
  <c r="AK1485" i="1"/>
  <c r="AT1484" i="1"/>
  <c r="AJ1483" i="1"/>
  <c r="AS1482" i="1"/>
  <c r="AI1481" i="1"/>
  <c r="AR1480" i="1"/>
  <c r="X1480" i="1"/>
  <c r="AC1480" i="1" s="1"/>
  <c r="AH1479" i="1"/>
  <c r="AQ1478" i="1"/>
  <c r="AP1476" i="1"/>
  <c r="AE1475" i="1"/>
  <c r="AL1470" i="1"/>
  <c r="AU1469" i="1"/>
  <c r="AK1468" i="1"/>
  <c r="AT1467" i="1"/>
  <c r="AJ1466" i="1"/>
  <c r="AS1465" i="1"/>
  <c r="AI1464" i="1"/>
  <c r="AR1463" i="1"/>
  <c r="AH1462" i="1"/>
  <c r="AP1459" i="1"/>
  <c r="AE1455" i="1"/>
  <c r="AL1454" i="1"/>
  <c r="AU1453" i="1"/>
  <c r="AH1452" i="1"/>
  <c r="AK1449" i="1"/>
  <c r="AR1448" i="1"/>
  <c r="AL1445" i="1"/>
  <c r="AS1444" i="1"/>
  <c r="AO1443" i="1"/>
  <c r="AO1445" i="1"/>
  <c r="AN1442" i="1"/>
  <c r="AN1444" i="1"/>
  <c r="AN1446" i="1"/>
  <c r="AP1442" i="1"/>
  <c r="AP1444" i="1"/>
  <c r="AP1446" i="1"/>
  <c r="AP1443" i="1"/>
  <c r="AH1444" i="1"/>
  <c r="AU1445" i="1"/>
  <c r="AM1446" i="1"/>
  <c r="AO1442" i="1"/>
  <c r="AH1443" i="1"/>
  <c r="AU1444" i="1"/>
  <c r="AM1445" i="1"/>
  <c r="AM1441" i="1"/>
  <c r="AS1440" i="1"/>
  <c r="AM1436" i="1"/>
  <c r="AT1435" i="1"/>
  <c r="AE1432" i="1"/>
  <c r="AE1434" i="1"/>
  <c r="AE1435" i="1"/>
  <c r="AI1431" i="1"/>
  <c r="AO1430" i="1"/>
  <c r="AT1429" i="1"/>
  <c r="AI1425" i="1"/>
  <c r="AL1424" i="1"/>
  <c r="AR1423" i="1"/>
  <c r="AR1422" i="1"/>
  <c r="AP1418" i="1"/>
  <c r="AJ1417" i="1"/>
  <c r="AS1418" i="1"/>
  <c r="AJ1419" i="1"/>
  <c r="AM1417" i="1"/>
  <c r="AU1419" i="1"/>
  <c r="AT1418" i="1"/>
  <c r="AM1419" i="1"/>
  <c r="AP1419" i="1"/>
  <c r="AL1417" i="1"/>
  <c r="AT1419" i="1"/>
  <c r="AK1417" i="1"/>
  <c r="AM1416" i="1"/>
  <c r="AQ1415" i="1"/>
  <c r="X1394" i="1"/>
  <c r="AC1394" i="1" s="1"/>
  <c r="X1397" i="1"/>
  <c r="AC1397" i="1" s="1"/>
  <c r="AR1384" i="1"/>
  <c r="AN1378" i="1"/>
  <c r="X1328" i="1"/>
  <c r="AC1328" i="1" s="1"/>
  <c r="X1329" i="1"/>
  <c r="AC1329" i="1" s="1"/>
  <c r="X1330" i="1"/>
  <c r="AC1330" i="1" s="1"/>
  <c r="X1331" i="1"/>
  <c r="AC1331" i="1" s="1"/>
  <c r="AP1497" i="1"/>
  <c r="AL1489" i="1"/>
  <c r="AU1488" i="1"/>
  <c r="AK1487" i="1"/>
  <c r="AT1486" i="1"/>
  <c r="AJ1485" i="1"/>
  <c r="AS1484" i="1"/>
  <c r="AI1483" i="1"/>
  <c r="AR1482" i="1"/>
  <c r="X1482" i="1"/>
  <c r="AC1482" i="1" s="1"/>
  <c r="AK1470" i="1"/>
  <c r="AT1469" i="1"/>
  <c r="AJ1468" i="1"/>
  <c r="AS1467" i="1"/>
  <c r="AI1466" i="1"/>
  <c r="AR1465" i="1"/>
  <c r="AK1454" i="1"/>
  <c r="AT1453" i="1"/>
  <c r="AP1452" i="1"/>
  <c r="AP1454" i="1"/>
  <c r="AI1451" i="1"/>
  <c r="AT1452" i="1"/>
  <c r="AK1453" i="1"/>
  <c r="AM1455" i="1"/>
  <c r="AP1451" i="1"/>
  <c r="AE1442" i="1"/>
  <c r="AE1444" i="1"/>
  <c r="AE1446" i="1"/>
  <c r="AU1439" i="1"/>
  <c r="AL1436" i="1"/>
  <c r="AH1431" i="1"/>
  <c r="AM1430" i="1"/>
  <c r="AS1429" i="1"/>
  <c r="X1428" i="1"/>
  <c r="AC1428" i="1" s="1"/>
  <c r="AH1425" i="1"/>
  <c r="AK1424" i="1"/>
  <c r="AN1423" i="1"/>
  <c r="AO1422" i="1"/>
  <c r="AT1421" i="1"/>
  <c r="AK1416" i="1"/>
  <c r="AP1415" i="1"/>
  <c r="AU1414" i="1"/>
  <c r="X1413" i="1"/>
  <c r="AC1413" i="1" s="1"/>
  <c r="AE1410" i="1"/>
  <c r="AE1412" i="1"/>
  <c r="AU1385" i="1"/>
  <c r="AP1383" i="1"/>
  <c r="AP1385" i="1"/>
  <c r="AJ1383" i="1"/>
  <c r="AT1384" i="1"/>
  <c r="AK1385" i="1"/>
  <c r="AS1383" i="1"/>
  <c r="AJ1384" i="1"/>
  <c r="AT1385" i="1"/>
  <c r="AU1383" i="1"/>
  <c r="AL1384" i="1"/>
  <c r="AO1384" i="1"/>
  <c r="AK1383" i="1"/>
  <c r="AL1383" i="1"/>
  <c r="AM1383" i="1"/>
  <c r="AH1384" i="1"/>
  <c r="AN1383" i="1"/>
  <c r="AI1384" i="1"/>
  <c r="AT1383" i="1"/>
  <c r="AP1384" i="1"/>
  <c r="AI1385" i="1"/>
  <c r="AS1384" i="1"/>
  <c r="AM1385" i="1"/>
  <c r="AU1384" i="1"/>
  <c r="AN1385" i="1"/>
  <c r="AQ1385" i="1"/>
  <c r="AR1385" i="1"/>
  <c r="AI1383" i="1"/>
  <c r="AU1379" i="1"/>
  <c r="AJ1378" i="1"/>
  <c r="AM1367" i="1"/>
  <c r="AP1345" i="1"/>
  <c r="AP1347" i="1"/>
  <c r="AI1345" i="1"/>
  <c r="AS1346" i="1"/>
  <c r="AJ1347" i="1"/>
  <c r="AT1348" i="1"/>
  <c r="AL1345" i="1"/>
  <c r="AM1347" i="1"/>
  <c r="AR1345" i="1"/>
  <c r="AI1346" i="1"/>
  <c r="AS1347" i="1"/>
  <c r="AJ1348" i="1"/>
  <c r="AS1345" i="1"/>
  <c r="AJ1346" i="1"/>
  <c r="AT1347" i="1"/>
  <c r="AK1348" i="1"/>
  <c r="AT1345" i="1"/>
  <c r="AK1346" i="1"/>
  <c r="AU1347" i="1"/>
  <c r="AL1348" i="1"/>
  <c r="AN1346" i="1"/>
  <c r="AO1348" i="1"/>
  <c r="AK1345" i="1"/>
  <c r="AH1346" i="1"/>
  <c r="AM1345" i="1"/>
  <c r="AL1346" i="1"/>
  <c r="AN1345" i="1"/>
  <c r="AM1346" i="1"/>
  <c r="AO1345" i="1"/>
  <c r="AO1346" i="1"/>
  <c r="AH1347" i="1"/>
  <c r="AQ1345" i="1"/>
  <c r="AP1346" i="1"/>
  <c r="AI1347" i="1"/>
  <c r="AU1345" i="1"/>
  <c r="AQ1346" i="1"/>
  <c r="AK1347" i="1"/>
  <c r="AH1348" i="1"/>
  <c r="AR1346" i="1"/>
  <c r="AL1347" i="1"/>
  <c r="AI1348" i="1"/>
  <c r="AT1346" i="1"/>
  <c r="AN1347" i="1"/>
  <c r="AM1348" i="1"/>
  <c r="AU1346" i="1"/>
  <c r="AO1347" i="1"/>
  <c r="AN1348" i="1"/>
  <c r="AQ1347" i="1"/>
  <c r="AP1348" i="1"/>
  <c r="AR1347" i="1"/>
  <c r="AQ1348" i="1"/>
  <c r="AR1348" i="1"/>
  <c r="AU1348" i="1"/>
  <c r="AJ1345" i="1"/>
  <c r="AR1340" i="1"/>
  <c r="AP1721" i="1"/>
  <c r="AP1719" i="1"/>
  <c r="AP1717" i="1"/>
  <c r="AP1715" i="1"/>
  <c r="AP1713" i="1"/>
  <c r="AP1711" i="1"/>
  <c r="AP1709" i="1"/>
  <c r="AP1707" i="1"/>
  <c r="AP1705" i="1"/>
  <c r="AP1703" i="1"/>
  <c r="AP1701" i="1"/>
  <c r="AP1699" i="1"/>
  <c r="AP1697" i="1"/>
  <c r="AP1695" i="1"/>
  <c r="AP1693" i="1"/>
  <c r="AP1691" i="1"/>
  <c r="AP1689" i="1"/>
  <c r="AP1687" i="1"/>
  <c r="AP1685" i="1"/>
  <c r="AP1683" i="1"/>
  <c r="AP1681" i="1"/>
  <c r="AP1679" i="1"/>
  <c r="AP1677" i="1"/>
  <c r="AP1675" i="1"/>
  <c r="AP1673" i="1"/>
  <c r="AP1671" i="1"/>
  <c r="AP1669" i="1"/>
  <c r="AP1667" i="1"/>
  <c r="AP1665" i="1"/>
  <c r="AP1663" i="1"/>
  <c r="AP1661" i="1"/>
  <c r="AP1659" i="1"/>
  <c r="AP1657" i="1"/>
  <c r="AP1655" i="1"/>
  <c r="AP1653" i="1"/>
  <c r="AP1651" i="1"/>
  <c r="AP1649" i="1"/>
  <c r="AP1647" i="1"/>
  <c r="AP1645" i="1"/>
  <c r="AP1643" i="1"/>
  <c r="AP1641" i="1"/>
  <c r="AP1639" i="1"/>
  <c r="AP1637" i="1"/>
  <c r="AP1635" i="1"/>
  <c r="AP1633" i="1"/>
  <c r="AP1631" i="1"/>
  <c r="AP1629" i="1"/>
  <c r="AP1627" i="1"/>
  <c r="AP1625" i="1"/>
  <c r="AP1623" i="1"/>
  <c r="AP1621" i="1"/>
  <c r="AP1619" i="1"/>
  <c r="AP1617" i="1"/>
  <c r="AP1615" i="1"/>
  <c r="AP1613" i="1"/>
  <c r="AP1611" i="1"/>
  <c r="AP1609" i="1"/>
  <c r="AP1607" i="1"/>
  <c r="AP1605" i="1"/>
  <c r="AP1603" i="1"/>
  <c r="AP1601" i="1"/>
  <c r="AP1599" i="1"/>
  <c r="AP1597" i="1"/>
  <c r="AP1595" i="1"/>
  <c r="AP1593" i="1"/>
  <c r="AP1591" i="1"/>
  <c r="AP1589" i="1"/>
  <c r="AP1587" i="1"/>
  <c r="AP1585" i="1"/>
  <c r="AP1583" i="1"/>
  <c r="AP1581" i="1"/>
  <c r="AP1579" i="1"/>
  <c r="AP1577" i="1"/>
  <c r="AP1575" i="1"/>
  <c r="AP1573" i="1"/>
  <c r="AP1571" i="1"/>
  <c r="AP1569" i="1"/>
  <c r="AP1567" i="1"/>
  <c r="AP1565" i="1"/>
  <c r="AP1563" i="1"/>
  <c r="AP1561" i="1"/>
  <c r="AP1559" i="1"/>
  <c r="AP1557" i="1"/>
  <c r="AP1555" i="1"/>
  <c r="AP1553" i="1"/>
  <c r="AP1551" i="1"/>
  <c r="AP1549" i="1"/>
  <c r="AP1547" i="1"/>
  <c r="AP1545" i="1"/>
  <c r="AP1543" i="1"/>
  <c r="AP1541" i="1"/>
  <c r="AP1539" i="1"/>
  <c r="AP1537" i="1"/>
  <c r="AP1535" i="1"/>
  <c r="AP1533" i="1"/>
  <c r="AP1531" i="1"/>
  <c r="AP1529" i="1"/>
  <c r="AP1527" i="1"/>
  <c r="AP1525" i="1"/>
  <c r="AP1523" i="1"/>
  <c r="AP1521" i="1"/>
  <c r="AP1519" i="1"/>
  <c r="AP1517" i="1"/>
  <c r="AP1515" i="1"/>
  <c r="AP1513" i="1"/>
  <c r="AP1511" i="1"/>
  <c r="AP1509" i="1"/>
  <c r="AP1507" i="1"/>
  <c r="AP1505" i="1"/>
  <c r="AP1503" i="1"/>
  <c r="AP1501" i="1"/>
  <c r="AP1499" i="1"/>
  <c r="AE1498" i="1"/>
  <c r="AO1497" i="1"/>
  <c r="AM1493" i="1"/>
  <c r="AU1490" i="1"/>
  <c r="AK1489" i="1"/>
  <c r="AT1488" i="1"/>
  <c r="AJ1487" i="1"/>
  <c r="AS1486" i="1"/>
  <c r="AI1485" i="1"/>
  <c r="AR1484" i="1"/>
  <c r="X1484" i="1"/>
  <c r="AC1484" i="1" s="1"/>
  <c r="AH1483" i="1"/>
  <c r="AQ1482" i="1"/>
  <c r="AP1480" i="1"/>
  <c r="AE1479" i="1"/>
  <c r="AO1478" i="1"/>
  <c r="AJ1470" i="1"/>
  <c r="AS1469" i="1"/>
  <c r="AR1467" i="1"/>
  <c r="AH1466" i="1"/>
  <c r="AQ1465" i="1"/>
  <c r="X1465" i="1"/>
  <c r="AC1465" i="1" s="1"/>
  <c r="AP1463" i="1"/>
  <c r="AO1461" i="1"/>
  <c r="AN1459" i="1"/>
  <c r="AJ1454" i="1"/>
  <c r="AS1453" i="1"/>
  <c r="AE1452" i="1"/>
  <c r="AO1451" i="1"/>
  <c r="AI1449" i="1"/>
  <c r="AO1448" i="1"/>
  <c r="AJ1445" i="1"/>
  <c r="AQ1444" i="1"/>
  <c r="AK1441" i="1"/>
  <c r="AM1440" i="1"/>
  <c r="X1439" i="1"/>
  <c r="AC1439" i="1" s="1"/>
  <c r="AN1438" i="1"/>
  <c r="AK1436" i="1"/>
  <c r="AR1435" i="1"/>
  <c r="AL1430" i="1"/>
  <c r="AR1429" i="1"/>
  <c r="AU1428" i="1"/>
  <c r="AJ1424" i="1"/>
  <c r="AL1422" i="1"/>
  <c r="AS1421" i="1"/>
  <c r="AH1417" i="1"/>
  <c r="AI1416" i="1"/>
  <c r="AN1415" i="1"/>
  <c r="AT1414" i="1"/>
  <c r="X1396" i="1"/>
  <c r="AC1396" i="1" s="1"/>
  <c r="AS1385" i="1"/>
  <c r="AN1384" i="1"/>
  <c r="AR1379" i="1"/>
  <c r="AE1528" i="1"/>
  <c r="AE1522" i="1"/>
  <c r="AE1518" i="1"/>
  <c r="AE1514" i="1"/>
  <c r="AE1510" i="1"/>
  <c r="AE1508" i="1"/>
  <c r="AE1506" i="1"/>
  <c r="AE1504" i="1"/>
  <c r="AE1502" i="1"/>
  <c r="AE1500" i="1"/>
  <c r="AT1490" i="1"/>
  <c r="AJ1489" i="1"/>
  <c r="AS1488" i="1"/>
  <c r="AI1487" i="1"/>
  <c r="AR1486" i="1"/>
  <c r="X1486" i="1"/>
  <c r="AC1486" i="1" s="1"/>
  <c r="AH1485" i="1"/>
  <c r="AQ1484" i="1"/>
  <c r="AP1482" i="1"/>
  <c r="AE1481" i="1"/>
  <c r="AI1470" i="1"/>
  <c r="AR1469" i="1"/>
  <c r="AH1468" i="1"/>
  <c r="AQ1467" i="1"/>
  <c r="AP1465" i="1"/>
  <c r="AI1454" i="1"/>
  <c r="AR1453" i="1"/>
  <c r="AN1451" i="1"/>
  <c r="X1447" i="1"/>
  <c r="AC1447" i="1" s="1"/>
  <c r="AJ1436" i="1"/>
  <c r="AE1431" i="1"/>
  <c r="AK1430" i="1"/>
  <c r="AN1429" i="1"/>
  <c r="AT1428" i="1"/>
  <c r="AP1424" i="1"/>
  <c r="AP1426" i="1"/>
  <c r="AJ1423" i="1"/>
  <c r="AS1424" i="1"/>
  <c r="AJ1425" i="1"/>
  <c r="AS1426" i="1"/>
  <c r="AQ1423" i="1"/>
  <c r="AI1424" i="1"/>
  <c r="AR1426" i="1"/>
  <c r="AH1423" i="1"/>
  <c r="AQ1425" i="1"/>
  <c r="AI1426" i="1"/>
  <c r="AK1423" i="1"/>
  <c r="AS1425" i="1"/>
  <c r="AK1426" i="1"/>
  <c r="AP1423" i="1"/>
  <c r="AH1424" i="1"/>
  <c r="AQ1426" i="1"/>
  <c r="AL1423" i="1"/>
  <c r="AK1422" i="1"/>
  <c r="AR1421" i="1"/>
  <c r="AR1414" i="1"/>
  <c r="AP1367" i="1"/>
  <c r="AK1366" i="1"/>
  <c r="AU1367" i="1"/>
  <c r="AL1368" i="1"/>
  <c r="AS1366" i="1"/>
  <c r="AJ1367" i="1"/>
  <c r="AT1368" i="1"/>
  <c r="AU1366" i="1"/>
  <c r="AL1367" i="1"/>
  <c r="AO1367" i="1"/>
  <c r="AT1366" i="1"/>
  <c r="AQ1367" i="1"/>
  <c r="AJ1368" i="1"/>
  <c r="AR1367" i="1"/>
  <c r="AK1368" i="1"/>
  <c r="AS1367" i="1"/>
  <c r="AM1368" i="1"/>
  <c r="AT1367" i="1"/>
  <c r="AN1368" i="1"/>
  <c r="AP1368" i="1"/>
  <c r="AQ1368" i="1"/>
  <c r="AR1368" i="1"/>
  <c r="AH1366" i="1"/>
  <c r="AS1368" i="1"/>
  <c r="AI1366" i="1"/>
  <c r="AU1368" i="1"/>
  <c r="AJ1366" i="1"/>
  <c r="AL1366" i="1"/>
  <c r="AN1366" i="1"/>
  <c r="AH1367" i="1"/>
  <c r="AO1366" i="1"/>
  <c r="AI1367" i="1"/>
  <c r="AR1366" i="1"/>
  <c r="AN1367" i="1"/>
  <c r="AI1368" i="1"/>
  <c r="AS1490" i="1"/>
  <c r="AI1489" i="1"/>
  <c r="AR1488" i="1"/>
  <c r="X1488" i="1"/>
  <c r="AC1488" i="1" s="1"/>
  <c r="AH1487" i="1"/>
  <c r="AQ1486" i="1"/>
  <c r="AP1484" i="1"/>
  <c r="AE1483" i="1"/>
  <c r="AO1482" i="1"/>
  <c r="AH1470" i="1"/>
  <c r="AQ1469" i="1"/>
  <c r="X1469" i="1"/>
  <c r="AC1469" i="1" s="1"/>
  <c r="AN1468" i="1"/>
  <c r="AN1470" i="1"/>
  <c r="AP1467" i="1"/>
  <c r="AE1466" i="1"/>
  <c r="AO1465" i="1"/>
  <c r="X1458" i="1"/>
  <c r="AC1458" i="1" s="1"/>
  <c r="AU1455" i="1"/>
  <c r="AH1454" i="1"/>
  <c r="AQ1453" i="1"/>
  <c r="AM1451" i="1"/>
  <c r="X1448" i="1"/>
  <c r="AC1448" i="1" s="1"/>
  <c r="X1443" i="1"/>
  <c r="AC1443" i="1" s="1"/>
  <c r="AI1436" i="1"/>
  <c r="X1433" i="1"/>
  <c r="AC1433" i="1" s="1"/>
  <c r="AJ1430" i="1"/>
  <c r="AM1429" i="1"/>
  <c r="AR1428" i="1"/>
  <c r="AE1424" i="1"/>
  <c r="AE1426" i="1"/>
  <c r="AI1423" i="1"/>
  <c r="AJ1422" i="1"/>
  <c r="AQ1421" i="1"/>
  <c r="AL1415" i="1"/>
  <c r="AQ1414" i="1"/>
  <c r="AR1490" i="1"/>
  <c r="AH1489" i="1"/>
  <c r="AQ1488" i="1"/>
  <c r="AP1486" i="1"/>
  <c r="X1471" i="1"/>
  <c r="AC1471" i="1" s="1"/>
  <c r="AP1469" i="1"/>
  <c r="AP1453" i="1"/>
  <c r="AL1451" i="1"/>
  <c r="AL1429" i="1"/>
  <c r="AO1428" i="1"/>
  <c r="X1427" i="1"/>
  <c r="AC1427" i="1" s="1"/>
  <c r="AO1423" i="1"/>
  <c r="AP1421" i="1"/>
  <c r="AU1420" i="1"/>
  <c r="X1419" i="1"/>
  <c r="AC1419" i="1" s="1"/>
  <c r="AP1379" i="1"/>
  <c r="AQ1378" i="1"/>
  <c r="AH1379" i="1"/>
  <c r="AR1380" i="1"/>
  <c r="AQ1379" i="1"/>
  <c r="AH1380" i="1"/>
  <c r="AI1378" i="1"/>
  <c r="AS1379" i="1"/>
  <c r="AJ1380" i="1"/>
  <c r="AL1378" i="1"/>
  <c r="AM1380" i="1"/>
  <c r="AR1378" i="1"/>
  <c r="AJ1379" i="1"/>
  <c r="AS1378" i="1"/>
  <c r="AK1379" i="1"/>
  <c r="AT1378" i="1"/>
  <c r="AL1379" i="1"/>
  <c r="AU1378" i="1"/>
  <c r="AM1379" i="1"/>
  <c r="AI1380" i="1"/>
  <c r="AT1379" i="1"/>
  <c r="AO1380" i="1"/>
  <c r="AS1380" i="1"/>
  <c r="AH1378" i="1"/>
  <c r="AT1380" i="1"/>
  <c r="AK1378" i="1"/>
  <c r="AM1378" i="1"/>
  <c r="AP1378" i="1"/>
  <c r="AI1379" i="1"/>
  <c r="X1369" i="1"/>
  <c r="AC1369" i="1" s="1"/>
  <c r="X1370" i="1"/>
  <c r="AC1370" i="1" s="1"/>
  <c r="AL1338" i="1"/>
  <c r="AT1343" i="1"/>
  <c r="AP1344" i="1"/>
  <c r="AU1343" i="1"/>
  <c r="AQ1344" i="1"/>
  <c r="AN1338" i="1"/>
  <c r="AH1339" i="1"/>
  <c r="AS1344" i="1"/>
  <c r="AP1338" i="1"/>
  <c r="AJ1339" i="1"/>
  <c r="AT1344" i="1"/>
  <c r="AQ1338" i="1"/>
  <c r="AK1339" i="1"/>
  <c r="AI1340" i="1"/>
  <c r="AS1338" i="1"/>
  <c r="AL1339" i="1"/>
  <c r="AJ1340" i="1"/>
  <c r="AT1338" i="1"/>
  <c r="AM1339" i="1"/>
  <c r="AL1340" i="1"/>
  <c r="AU1338" i="1"/>
  <c r="AR1339" i="1"/>
  <c r="AM1340" i="1"/>
  <c r="AH1341" i="1"/>
  <c r="AS1339" i="1"/>
  <c r="AN1340" i="1"/>
  <c r="AI1341" i="1"/>
  <c r="AU1339" i="1"/>
  <c r="AO1340" i="1"/>
  <c r="AK1341" i="1"/>
  <c r="AJ1342" i="1"/>
  <c r="AT1340" i="1"/>
  <c r="AN1341" i="1"/>
  <c r="AN1342" i="1"/>
  <c r="AI1343" i="1"/>
  <c r="AU1340" i="1"/>
  <c r="AS1341" i="1"/>
  <c r="AO1342" i="1"/>
  <c r="AJ1343" i="1"/>
  <c r="AP1488" i="1"/>
  <c r="AN1436" i="1"/>
  <c r="AP1436" i="1"/>
  <c r="AS1436" i="1"/>
  <c r="AN1492" i="1"/>
  <c r="AP1490" i="1"/>
  <c r="AO1488" i="1"/>
  <c r="AM1486" i="1"/>
  <c r="AL1484" i="1"/>
  <c r="AU1483" i="1"/>
  <c r="AK1482" i="1"/>
  <c r="X1475" i="1"/>
  <c r="AC1475" i="1" s="1"/>
  <c r="AN1469" i="1"/>
  <c r="AM1467" i="1"/>
  <c r="AL1465" i="1"/>
  <c r="AR1455" i="1"/>
  <c r="X1455" i="1"/>
  <c r="AC1455" i="1" s="1"/>
  <c r="AN1453" i="1"/>
  <c r="AJ1451" i="1"/>
  <c r="X1446" i="1"/>
  <c r="AC1446" i="1" s="1"/>
  <c r="X1442" i="1"/>
  <c r="AC1442" i="1" s="1"/>
  <c r="AO1439" i="1"/>
  <c r="AO1441" i="1"/>
  <c r="AP1440" i="1"/>
  <c r="AR1440" i="1"/>
  <c r="AJ1441" i="1"/>
  <c r="AQ1439" i="1"/>
  <c r="AI1440" i="1"/>
  <c r="AQ1440" i="1"/>
  <c r="AI1441" i="1"/>
  <c r="AM1439" i="1"/>
  <c r="AH1429" i="1"/>
  <c r="AL1428" i="1"/>
  <c r="AT1427" i="1"/>
  <c r="AM1421" i="1"/>
  <c r="AR1420" i="1"/>
  <c r="AH1415" i="1"/>
  <c r="AL1414" i="1"/>
  <c r="AQ1412" i="1"/>
  <c r="AU1411" i="1"/>
  <c r="AL1393" i="1"/>
  <c r="AU1381" i="1"/>
  <c r="AN1380" i="1"/>
  <c r="AP1365" i="1"/>
  <c r="AJ1364" i="1"/>
  <c r="AT1365" i="1"/>
  <c r="AR1364" i="1"/>
  <c r="AI1365" i="1"/>
  <c r="AT1364" i="1"/>
  <c r="AK1365" i="1"/>
  <c r="AN1365" i="1"/>
  <c r="AI1364" i="1"/>
  <c r="AK1364" i="1"/>
  <c r="AL1364" i="1"/>
  <c r="AM1364" i="1"/>
  <c r="AO1364" i="1"/>
  <c r="AH1365" i="1"/>
  <c r="AP1364" i="1"/>
  <c r="AJ1365" i="1"/>
  <c r="AQ1364" i="1"/>
  <c r="AL1365" i="1"/>
  <c r="AS1364" i="1"/>
  <c r="AM1365" i="1"/>
  <c r="AU1364" i="1"/>
  <c r="AO1365" i="1"/>
  <c r="AQ1365" i="1"/>
  <c r="AR1365" i="1"/>
  <c r="AU1365" i="1"/>
  <c r="AH1364" i="1"/>
  <c r="AS1720" i="1"/>
  <c r="AJ1719" i="1"/>
  <c r="AS1718" i="1"/>
  <c r="AJ1717" i="1"/>
  <c r="AS1716" i="1"/>
  <c r="AJ1715" i="1"/>
  <c r="AS1714" i="1"/>
  <c r="AJ1713" i="1"/>
  <c r="AS1712" i="1"/>
  <c r="AJ1711" i="1"/>
  <c r="AS1710" i="1"/>
  <c r="AJ1709" i="1"/>
  <c r="AS1708" i="1"/>
  <c r="AJ1707" i="1"/>
  <c r="AS1706" i="1"/>
  <c r="AJ1705" i="1"/>
  <c r="AS1704" i="1"/>
  <c r="AJ1703" i="1"/>
  <c r="AS1702" i="1"/>
  <c r="AJ1701" i="1"/>
  <c r="AS1700" i="1"/>
  <c r="AJ1699" i="1"/>
  <c r="AS1696" i="1"/>
  <c r="AJ1695" i="1"/>
  <c r="AS1694" i="1"/>
  <c r="AJ1693" i="1"/>
  <c r="AS1692" i="1"/>
  <c r="AJ1691" i="1"/>
  <c r="AS1690" i="1"/>
  <c r="AJ1689" i="1"/>
  <c r="AS1688" i="1"/>
  <c r="AJ1687" i="1"/>
  <c r="AS1686" i="1"/>
  <c r="AJ1685" i="1"/>
  <c r="AS1684" i="1"/>
  <c r="AJ1683" i="1"/>
  <c r="AS1682" i="1"/>
  <c r="AJ1681" i="1"/>
  <c r="AS1680" i="1"/>
  <c r="AJ1679" i="1"/>
  <c r="AS1678" i="1"/>
  <c r="AJ1677" i="1"/>
  <c r="AS1676" i="1"/>
  <c r="AJ1675" i="1"/>
  <c r="AS1674" i="1"/>
  <c r="AJ1673" i="1"/>
  <c r="AJ1671" i="1"/>
  <c r="AS1670" i="1"/>
  <c r="AJ1669" i="1"/>
  <c r="AS1668" i="1"/>
  <c r="AJ1667" i="1"/>
  <c r="AS1666" i="1"/>
  <c r="AJ1665" i="1"/>
  <c r="AS1664" i="1"/>
  <c r="AJ1663" i="1"/>
  <c r="AJ1659" i="1"/>
  <c r="AS1658" i="1"/>
  <c r="AJ1657" i="1"/>
  <c r="AS1656" i="1"/>
  <c r="AJ1655" i="1"/>
  <c r="AS1654" i="1"/>
  <c r="AJ1653" i="1"/>
  <c r="AS1652" i="1"/>
  <c r="AJ1651" i="1"/>
  <c r="AS1650" i="1"/>
  <c r="AJ1649" i="1"/>
  <c r="AS1648" i="1"/>
  <c r="AJ1647" i="1"/>
  <c r="AS1646" i="1"/>
  <c r="AJ1645" i="1"/>
  <c r="AS1644" i="1"/>
  <c r="AJ1643" i="1"/>
  <c r="AS1642" i="1"/>
  <c r="AJ1641" i="1"/>
  <c r="AS1640" i="1"/>
  <c r="AJ1639" i="1"/>
  <c r="AS1638" i="1"/>
  <c r="AJ1637" i="1"/>
  <c r="AS1636" i="1"/>
  <c r="AJ1635" i="1"/>
  <c r="AS1634" i="1"/>
  <c r="AS1632" i="1"/>
  <c r="AJ1631" i="1"/>
  <c r="AS1630" i="1"/>
  <c r="AJ1629" i="1"/>
  <c r="AS1628" i="1"/>
  <c r="AS1626" i="1"/>
  <c r="AS1624" i="1"/>
  <c r="AJ1623" i="1"/>
  <c r="AS1622" i="1"/>
  <c r="AJ1621" i="1"/>
  <c r="AS1620" i="1"/>
  <c r="AJ1619" i="1"/>
  <c r="AS1618" i="1"/>
  <c r="AJ1617" i="1"/>
  <c r="AS1616" i="1"/>
  <c r="AJ1615" i="1"/>
  <c r="AS1614" i="1"/>
  <c r="AJ1613" i="1"/>
  <c r="AS1612" i="1"/>
  <c r="AJ1611" i="1"/>
  <c r="AS1610" i="1"/>
  <c r="AJ1609" i="1"/>
  <c r="AS1608" i="1"/>
  <c r="AJ1607" i="1"/>
  <c r="AS1606" i="1"/>
  <c r="AJ1605" i="1"/>
  <c r="AS1604" i="1"/>
  <c r="AJ1603" i="1"/>
  <c r="AS1602" i="1"/>
  <c r="AJ1601" i="1"/>
  <c r="AS1600" i="1"/>
  <c r="AJ1599" i="1"/>
  <c r="AS1598" i="1"/>
  <c r="AJ1597" i="1"/>
  <c r="AS1596" i="1"/>
  <c r="AJ1595" i="1"/>
  <c r="AS1594" i="1"/>
  <c r="AJ1593" i="1"/>
  <c r="AS1592" i="1"/>
  <c r="AJ1591" i="1"/>
  <c r="AS1590" i="1"/>
  <c r="AJ1589" i="1"/>
  <c r="AJ1587" i="1"/>
  <c r="AS1586" i="1"/>
  <c r="AJ1585" i="1"/>
  <c r="AS1584" i="1"/>
  <c r="AJ1583" i="1"/>
  <c r="AS1582" i="1"/>
  <c r="AJ1581" i="1"/>
  <c r="AS1580" i="1"/>
  <c r="AJ1579" i="1"/>
  <c r="AS1578" i="1"/>
  <c r="AJ1577" i="1"/>
  <c r="AS1576" i="1"/>
  <c r="AJ1575" i="1"/>
  <c r="AS1574" i="1"/>
  <c r="AJ1573" i="1"/>
  <c r="AS1572" i="1"/>
  <c r="AJ1571" i="1"/>
  <c r="AS1570" i="1"/>
  <c r="AJ1569" i="1"/>
  <c r="AS1568" i="1"/>
  <c r="AJ1567" i="1"/>
  <c r="AS1566" i="1"/>
  <c r="AJ1565" i="1"/>
  <c r="AS1564" i="1"/>
  <c r="AJ1563" i="1"/>
  <c r="AS1562" i="1"/>
  <c r="AJ1561" i="1"/>
  <c r="AS1560" i="1"/>
  <c r="AJ1559" i="1"/>
  <c r="AS1558" i="1"/>
  <c r="AJ1557" i="1"/>
  <c r="AS1556" i="1"/>
  <c r="AJ1555" i="1"/>
  <c r="AS1554" i="1"/>
  <c r="AJ1553" i="1"/>
  <c r="AS1552" i="1"/>
  <c r="AJ1551" i="1"/>
  <c r="AS1550" i="1"/>
  <c r="AJ1549" i="1"/>
  <c r="AS1548" i="1"/>
  <c r="AJ1547" i="1"/>
  <c r="AS1546" i="1"/>
  <c r="AJ1545" i="1"/>
  <c r="AS1544" i="1"/>
  <c r="AJ1543" i="1"/>
  <c r="AS1542" i="1"/>
  <c r="AJ1541" i="1"/>
  <c r="AS1540" i="1"/>
  <c r="AJ1539" i="1"/>
  <c r="AS1538" i="1"/>
  <c r="AJ1537" i="1"/>
  <c r="AJ1535" i="1"/>
  <c r="AS1534" i="1"/>
  <c r="AJ1533" i="1"/>
  <c r="AS1532" i="1"/>
  <c r="AJ1531" i="1"/>
  <c r="AS1530" i="1"/>
  <c r="AJ1529" i="1"/>
  <c r="AS1528" i="1"/>
  <c r="AJ1527" i="1"/>
  <c r="AS1526" i="1"/>
  <c r="AJ1525" i="1"/>
  <c r="AS1524" i="1"/>
  <c r="AJ1523" i="1"/>
  <c r="AS1522" i="1"/>
  <c r="AJ1521" i="1"/>
  <c r="AS1520" i="1"/>
  <c r="AJ1519" i="1"/>
  <c r="AS1518" i="1"/>
  <c r="AJ1517" i="1"/>
  <c r="AS1516" i="1"/>
  <c r="AJ1515" i="1"/>
  <c r="AS1514" i="1"/>
  <c r="AJ1513" i="1"/>
  <c r="AS1512" i="1"/>
  <c r="AJ1511" i="1"/>
  <c r="AS1510" i="1"/>
  <c r="AJ1509" i="1"/>
  <c r="AS1508" i="1"/>
  <c r="AJ1507" i="1"/>
  <c r="AS1506" i="1"/>
  <c r="AJ1505" i="1"/>
  <c r="AS1504" i="1"/>
  <c r="AJ1503" i="1"/>
  <c r="AS1502" i="1"/>
  <c r="AJ1501" i="1"/>
  <c r="AS1500" i="1"/>
  <c r="AJ1499" i="1"/>
  <c r="AS1498" i="1"/>
  <c r="AI1497" i="1"/>
  <c r="AR1496" i="1"/>
  <c r="AP1492" i="1"/>
  <c r="AO1490" i="1"/>
  <c r="AM1488" i="1"/>
  <c r="AL1486" i="1"/>
  <c r="AU1485" i="1"/>
  <c r="AK1484" i="1"/>
  <c r="AT1483" i="1"/>
  <c r="AJ1482" i="1"/>
  <c r="AS1481" i="1"/>
  <c r="AI1480" i="1"/>
  <c r="AR1479" i="1"/>
  <c r="AH1478" i="1"/>
  <c r="AN1476" i="1"/>
  <c r="AM1469" i="1"/>
  <c r="AL1467" i="1"/>
  <c r="AU1466" i="1"/>
  <c r="AK1465" i="1"/>
  <c r="AT1464" i="1"/>
  <c r="AJ1463" i="1"/>
  <c r="AS1462" i="1"/>
  <c r="AH1459" i="1"/>
  <c r="AQ1455" i="1"/>
  <c r="AM1453" i="1"/>
  <c r="AU1452" i="1"/>
  <c r="AH1451" i="1"/>
  <c r="AO1447" i="1"/>
  <c r="AO1449" i="1"/>
  <c r="AP1448" i="1"/>
  <c r="AT1448" i="1"/>
  <c r="AS1447" i="1"/>
  <c r="AK1448" i="1"/>
  <c r="AL1447" i="1"/>
  <c r="AT1446" i="1"/>
  <c r="AI1444" i="1"/>
  <c r="AN1443" i="1"/>
  <c r="AT1442" i="1"/>
  <c r="AL1439" i="1"/>
  <c r="AI1435" i="1"/>
  <c r="AJ1434" i="1"/>
  <c r="AN1433" i="1"/>
  <c r="AU1432" i="1"/>
  <c r="AK1428" i="1"/>
  <c r="AS1427" i="1"/>
  <c r="AL1421" i="1"/>
  <c r="AQ1420" i="1"/>
  <c r="AK1414" i="1"/>
  <c r="AM1413" i="1"/>
  <c r="AM1412" i="1"/>
  <c r="AT1411" i="1"/>
  <c r="X1400" i="1"/>
  <c r="AC1400" i="1" s="1"/>
  <c r="X1399" i="1"/>
  <c r="AC1399" i="1" s="1"/>
  <c r="X1402" i="1"/>
  <c r="AC1402" i="1" s="1"/>
  <c r="AR1396" i="1"/>
  <c r="AS1395" i="1"/>
  <c r="AT1394" i="1"/>
  <c r="AK1393" i="1"/>
  <c r="AO1381" i="1"/>
  <c r="AL1380" i="1"/>
  <c r="X1361" i="1"/>
  <c r="AC1361" i="1" s="1"/>
  <c r="X1362" i="1"/>
  <c r="AC1362" i="1" s="1"/>
  <c r="AT1341" i="1"/>
  <c r="AR1614" i="1"/>
  <c r="AI1609" i="1"/>
  <c r="AR1608" i="1"/>
  <c r="AR1606" i="1"/>
  <c r="AI1605" i="1"/>
  <c r="AR1604" i="1"/>
  <c r="AI1603" i="1"/>
  <c r="AR1602" i="1"/>
  <c r="AI1601" i="1"/>
  <c r="AR1600" i="1"/>
  <c r="AI1599" i="1"/>
  <c r="AR1598" i="1"/>
  <c r="AI1597" i="1"/>
  <c r="AR1596" i="1"/>
  <c r="AI1595" i="1"/>
  <c r="AR1594" i="1"/>
  <c r="AI1593" i="1"/>
  <c r="AR1592" i="1"/>
  <c r="AR1590" i="1"/>
  <c r="AI1587" i="1"/>
  <c r="AR1586" i="1"/>
  <c r="AR1584" i="1"/>
  <c r="AI1583" i="1"/>
  <c r="AR1582" i="1"/>
  <c r="AR1580" i="1"/>
  <c r="AR1578" i="1"/>
  <c r="AI1577" i="1"/>
  <c r="AR1576" i="1"/>
  <c r="AI1575" i="1"/>
  <c r="AR1574" i="1"/>
  <c r="AI1573" i="1"/>
  <c r="AR1572" i="1"/>
  <c r="AI1571" i="1"/>
  <c r="AR1570" i="1"/>
  <c r="AI1569" i="1"/>
  <c r="AR1568" i="1"/>
  <c r="AI1567" i="1"/>
  <c r="AR1566" i="1"/>
  <c r="AI1565" i="1"/>
  <c r="AR1564" i="1"/>
  <c r="AI1563" i="1"/>
  <c r="AR1562" i="1"/>
  <c r="AI1561" i="1"/>
  <c r="AR1560" i="1"/>
  <c r="AI1559" i="1"/>
  <c r="AR1558" i="1"/>
  <c r="AI1557" i="1"/>
  <c r="AR1556" i="1"/>
  <c r="AI1555" i="1"/>
  <c r="AR1554" i="1"/>
  <c r="AI1553" i="1"/>
  <c r="AR1552" i="1"/>
  <c r="AI1551" i="1"/>
  <c r="AR1550" i="1"/>
  <c r="AI1549" i="1"/>
  <c r="AR1548" i="1"/>
  <c r="AI1547" i="1"/>
  <c r="AR1546" i="1"/>
  <c r="AI1545" i="1"/>
  <c r="AR1544" i="1"/>
  <c r="AI1543" i="1"/>
  <c r="AR1542" i="1"/>
  <c r="AI1541" i="1"/>
  <c r="AR1540" i="1"/>
  <c r="AI1539" i="1"/>
  <c r="AR1538" i="1"/>
  <c r="AI1537" i="1"/>
  <c r="AI1535" i="1"/>
  <c r="AR1534" i="1"/>
  <c r="AI1533" i="1"/>
  <c r="AR1532" i="1"/>
  <c r="AI1531" i="1"/>
  <c r="AR1530" i="1"/>
  <c r="AI1529" i="1"/>
  <c r="AR1528" i="1"/>
  <c r="AI1527" i="1"/>
  <c r="AR1526" i="1"/>
  <c r="AI1525" i="1"/>
  <c r="AR1524" i="1"/>
  <c r="AI1523" i="1"/>
  <c r="AR1522" i="1"/>
  <c r="AI1521" i="1"/>
  <c r="AR1520" i="1"/>
  <c r="AI1519" i="1"/>
  <c r="AR1518" i="1"/>
  <c r="AI1517" i="1"/>
  <c r="AR1516" i="1"/>
  <c r="AI1515" i="1"/>
  <c r="AR1514" i="1"/>
  <c r="AI1513" i="1"/>
  <c r="AR1512" i="1"/>
  <c r="AI1511" i="1"/>
  <c r="AR1510" i="1"/>
  <c r="AI1509" i="1"/>
  <c r="AR1508" i="1"/>
  <c r="AI1507" i="1"/>
  <c r="AR1506" i="1"/>
  <c r="AI1505" i="1"/>
  <c r="AR1504" i="1"/>
  <c r="AI1503" i="1"/>
  <c r="AR1502" i="1"/>
  <c r="AI1501" i="1"/>
  <c r="AR1500" i="1"/>
  <c r="AI1499" i="1"/>
  <c r="AR1498" i="1"/>
  <c r="AH1497" i="1"/>
  <c r="AO1492" i="1"/>
  <c r="AM1490" i="1"/>
  <c r="AL1488" i="1"/>
  <c r="AU1487" i="1"/>
  <c r="AK1486" i="1"/>
  <c r="AT1485" i="1"/>
  <c r="AJ1484" i="1"/>
  <c r="AS1483" i="1"/>
  <c r="AI1482" i="1"/>
  <c r="AR1481" i="1"/>
  <c r="AH1480" i="1"/>
  <c r="AQ1479" i="1"/>
  <c r="X1479" i="1"/>
  <c r="AC1479" i="1" s="1"/>
  <c r="AL1469" i="1"/>
  <c r="AU1468" i="1"/>
  <c r="AK1467" i="1"/>
  <c r="AT1466" i="1"/>
  <c r="AJ1465" i="1"/>
  <c r="AS1464" i="1"/>
  <c r="AI1463" i="1"/>
  <c r="AR1462" i="1"/>
  <c r="AP1455" i="1"/>
  <c r="AL1453" i="1"/>
  <c r="AS1452" i="1"/>
  <c r="AN1452" i="1"/>
  <c r="AM1443" i="1"/>
  <c r="AK1439" i="1"/>
  <c r="AH1435" i="1"/>
  <c r="AI1434" i="1"/>
  <c r="AM1433" i="1"/>
  <c r="AT1432" i="1"/>
  <c r="AJ1428" i="1"/>
  <c r="AR1427" i="1"/>
  <c r="AU1426" i="1"/>
  <c r="AK1421" i="1"/>
  <c r="AO1420" i="1"/>
  <c r="AK1413" i="1"/>
  <c r="AL1412" i="1"/>
  <c r="AS1411" i="1"/>
  <c r="AL1381" i="1"/>
  <c r="AK1380" i="1"/>
  <c r="AL1344" i="1"/>
  <c r="AM1341" i="1"/>
  <c r="AH1571" i="1"/>
  <c r="AQ1570" i="1"/>
  <c r="AH1569" i="1"/>
  <c r="AQ1568" i="1"/>
  <c r="AH1567" i="1"/>
  <c r="AQ1566" i="1"/>
  <c r="AQ1564" i="1"/>
  <c r="X1564" i="1"/>
  <c r="AC1564" i="1" s="1"/>
  <c r="AH1563" i="1"/>
  <c r="AQ1562" i="1"/>
  <c r="AH1561" i="1"/>
  <c r="AQ1560" i="1"/>
  <c r="AH1559" i="1"/>
  <c r="AQ1558" i="1"/>
  <c r="AH1557" i="1"/>
  <c r="AQ1556" i="1"/>
  <c r="AQ1554" i="1"/>
  <c r="AQ1552" i="1"/>
  <c r="X1552" i="1"/>
  <c r="AC1552" i="1" s="1"/>
  <c r="AH1551" i="1"/>
  <c r="AQ1550" i="1"/>
  <c r="AH1549" i="1"/>
  <c r="AQ1548" i="1"/>
  <c r="AH1547" i="1"/>
  <c r="AQ1546" i="1"/>
  <c r="AH1545" i="1"/>
  <c r="AQ1544" i="1"/>
  <c r="AQ1542" i="1"/>
  <c r="AQ1540" i="1"/>
  <c r="AQ1538" i="1"/>
  <c r="AH1535" i="1"/>
  <c r="AQ1534" i="1"/>
  <c r="AQ1532" i="1"/>
  <c r="X1532" i="1"/>
  <c r="AC1532" i="1" s="1"/>
  <c r="AH1531" i="1"/>
  <c r="AQ1530" i="1"/>
  <c r="AQ1528" i="1"/>
  <c r="X1528" i="1"/>
  <c r="AC1528" i="1" s="1"/>
  <c r="AH1527" i="1"/>
  <c r="AQ1526" i="1"/>
  <c r="AH1525" i="1"/>
  <c r="AQ1524" i="1"/>
  <c r="AH1523" i="1"/>
  <c r="AQ1522" i="1"/>
  <c r="X1522" i="1"/>
  <c r="AC1522" i="1" s="1"/>
  <c r="AH1521" i="1"/>
  <c r="AQ1520" i="1"/>
  <c r="AH1519" i="1"/>
  <c r="AQ1518" i="1"/>
  <c r="X1518" i="1"/>
  <c r="AC1518" i="1" s="1"/>
  <c r="AH1517" i="1"/>
  <c r="AQ1516" i="1"/>
  <c r="AH1515" i="1"/>
  <c r="AQ1514" i="1"/>
  <c r="X1514" i="1"/>
  <c r="AC1514" i="1" s="1"/>
  <c r="AH1513" i="1"/>
  <c r="AQ1512" i="1"/>
  <c r="AH1511" i="1"/>
  <c r="AQ1510" i="1"/>
  <c r="AQ1508" i="1"/>
  <c r="AQ1506" i="1"/>
  <c r="AQ1504" i="1"/>
  <c r="AH1503" i="1"/>
  <c r="AQ1502" i="1"/>
  <c r="AQ1500" i="1"/>
  <c r="AQ1498" i="1"/>
  <c r="AN1498" i="1"/>
  <c r="AP1496" i="1"/>
  <c r="AM1492" i="1"/>
  <c r="AL1490" i="1"/>
  <c r="AU1489" i="1"/>
  <c r="AK1488" i="1"/>
  <c r="AT1487" i="1"/>
  <c r="AJ1486" i="1"/>
  <c r="AS1485" i="1"/>
  <c r="AI1484" i="1"/>
  <c r="AR1483" i="1"/>
  <c r="AQ1481" i="1"/>
  <c r="AP1479" i="1"/>
  <c r="AO1477" i="1"/>
  <c r="AU1470" i="1"/>
  <c r="AK1469" i="1"/>
  <c r="AT1468" i="1"/>
  <c r="AJ1467" i="1"/>
  <c r="AS1466" i="1"/>
  <c r="AI1465" i="1"/>
  <c r="AR1464" i="1"/>
  <c r="AH1463" i="1"/>
  <c r="AQ1462" i="1"/>
  <c r="AN1456" i="1"/>
  <c r="AN1458" i="1"/>
  <c r="AP1456" i="1"/>
  <c r="AP1458" i="1"/>
  <c r="AO1457" i="1"/>
  <c r="AO1455" i="1"/>
  <c r="AJ1453" i="1"/>
  <c r="AR1452" i="1"/>
  <c r="AE1451" i="1"/>
  <c r="AT1449" i="1"/>
  <c r="AJ1447" i="1"/>
  <c r="AR1446" i="1"/>
  <c r="AL1443" i="1"/>
  <c r="AR1442" i="1"/>
  <c r="AJ1439" i="1"/>
  <c r="AH1434" i="1"/>
  <c r="AL1433" i="1"/>
  <c r="AT1431" i="1"/>
  <c r="X1431" i="1"/>
  <c r="AC1431" i="1" s="1"/>
  <c r="AI1428" i="1"/>
  <c r="AQ1427" i="1"/>
  <c r="AT1426" i="1"/>
  <c r="AU1425" i="1"/>
  <c r="X1424" i="1"/>
  <c r="AC1424" i="1" s="1"/>
  <c r="AI1421" i="1"/>
  <c r="AK1420" i="1"/>
  <c r="AN1419" i="1"/>
  <c r="AQ1418" i="1"/>
  <c r="AO1415" i="1"/>
  <c r="AN1414" i="1"/>
  <c r="AN1416" i="1"/>
  <c r="AP1414" i="1"/>
  <c r="AP1416" i="1"/>
  <c r="AS1414" i="1"/>
  <c r="AJ1415" i="1"/>
  <c r="AS1416" i="1"/>
  <c r="AJ1414" i="1"/>
  <c r="AT1416" i="1"/>
  <c r="AR1415" i="1"/>
  <c r="AJ1416" i="1"/>
  <c r="AT1415" i="1"/>
  <c r="AL1416" i="1"/>
  <c r="AI1414" i="1"/>
  <c r="AR1416" i="1"/>
  <c r="AH1413" i="1"/>
  <c r="AK1412" i="1"/>
  <c r="AR1411" i="1"/>
  <c r="AU1410" i="1"/>
  <c r="AO1407" i="1"/>
  <c r="AN1406" i="1"/>
  <c r="AP1406" i="1"/>
  <c r="AS1406" i="1"/>
  <c r="AJ1407" i="1"/>
  <c r="AU1406" i="1"/>
  <c r="AN1407" i="1"/>
  <c r="AK1406" i="1"/>
  <c r="AM1406" i="1"/>
  <c r="AH1407" i="1"/>
  <c r="AT1406" i="1"/>
  <c r="AM1407" i="1"/>
  <c r="AU1397" i="1"/>
  <c r="AL1396" i="1"/>
  <c r="AP1395" i="1"/>
  <c r="AO1393" i="1"/>
  <c r="AE1387" i="1"/>
  <c r="AE1388" i="1"/>
  <c r="AK1381" i="1"/>
  <c r="AE1347" i="1"/>
  <c r="AE1348" i="1"/>
  <c r="AE1345" i="1"/>
  <c r="AK1344" i="1"/>
  <c r="AP1692" i="1"/>
  <c r="AP1684" i="1"/>
  <c r="AP1682" i="1"/>
  <c r="AP1670" i="1"/>
  <c r="AP1666" i="1"/>
  <c r="AP1658" i="1"/>
  <c r="AP1650" i="1"/>
  <c r="AP1646" i="1"/>
  <c r="AP1640" i="1"/>
  <c r="AP1638" i="1"/>
  <c r="AP1636" i="1"/>
  <c r="AP1634" i="1"/>
  <c r="AL1492" i="1"/>
  <c r="AU1491" i="1"/>
  <c r="AK1490" i="1"/>
  <c r="AT1489" i="1"/>
  <c r="AJ1488" i="1"/>
  <c r="AS1487" i="1"/>
  <c r="AI1486" i="1"/>
  <c r="AR1485" i="1"/>
  <c r="AH1484" i="1"/>
  <c r="AQ1483" i="1"/>
  <c r="AN1482" i="1"/>
  <c r="AN1484" i="1"/>
  <c r="AP1481" i="1"/>
  <c r="AO1479" i="1"/>
  <c r="AT1470" i="1"/>
  <c r="AJ1469" i="1"/>
  <c r="AS1468" i="1"/>
  <c r="AI1467" i="1"/>
  <c r="AR1466" i="1"/>
  <c r="AP1462" i="1"/>
  <c r="AN1455" i="1"/>
  <c r="AU1454" i="1"/>
  <c r="AI1453" i="1"/>
  <c r="AQ1452" i="1"/>
  <c r="AU1441" i="1"/>
  <c r="AI1439" i="1"/>
  <c r="AO1432" i="1"/>
  <c r="AH1433" i="1"/>
  <c r="AU1434" i="1"/>
  <c r="AM1435" i="1"/>
  <c r="AT1433" i="1"/>
  <c r="AL1434" i="1"/>
  <c r="AI1432" i="1"/>
  <c r="AO1434" i="1"/>
  <c r="AM1432" i="1"/>
  <c r="AT1434" i="1"/>
  <c r="AL1435" i="1"/>
  <c r="AK1433" i="1"/>
  <c r="AR1432" i="1"/>
  <c r="AS1431" i="1"/>
  <c r="AH1428" i="1"/>
  <c r="AO1426" i="1"/>
  <c r="AT1425" i="1"/>
  <c r="AJ1420" i="1"/>
  <c r="AE1414" i="1"/>
  <c r="AE1416" i="1"/>
  <c r="AJ1412" i="1"/>
  <c r="AQ1411" i="1"/>
  <c r="AE1406" i="1"/>
  <c r="AE1407" i="1"/>
  <c r="AN1397" i="1"/>
  <c r="AK1396" i="1"/>
  <c r="AP1394" i="1"/>
  <c r="AP1396" i="1"/>
  <c r="AJ1393" i="1"/>
  <c r="AS1394" i="1"/>
  <c r="AJ1395" i="1"/>
  <c r="AS1396" i="1"/>
  <c r="AJ1397" i="1"/>
  <c r="AU1393" i="1"/>
  <c r="AM1394" i="1"/>
  <c r="AH1395" i="1"/>
  <c r="AQ1397" i="1"/>
  <c r="AO1394" i="1"/>
  <c r="AI1395" i="1"/>
  <c r="AR1397" i="1"/>
  <c r="AQ1394" i="1"/>
  <c r="AK1395" i="1"/>
  <c r="AS1397" i="1"/>
  <c r="AR1394" i="1"/>
  <c r="AL1395" i="1"/>
  <c r="AT1397" i="1"/>
  <c r="AH1393" i="1"/>
  <c r="AQ1395" i="1"/>
  <c r="AI1396" i="1"/>
  <c r="AM1393" i="1"/>
  <c r="AU1395" i="1"/>
  <c r="AM1396" i="1"/>
  <c r="AH1397" i="1"/>
  <c r="AP1393" i="1"/>
  <c r="AH1394" i="1"/>
  <c r="AQ1396" i="1"/>
  <c r="AK1397" i="1"/>
  <c r="AQ1393" i="1"/>
  <c r="AI1394" i="1"/>
  <c r="AT1393" i="1"/>
  <c r="AL1394" i="1"/>
  <c r="AP1397" i="1"/>
  <c r="AP1382" i="1"/>
  <c r="AP1353" i="1"/>
  <c r="AP1355" i="1"/>
  <c r="AM1353" i="1"/>
  <c r="AN1355" i="1"/>
  <c r="AQ1353" i="1"/>
  <c r="AH1354" i="1"/>
  <c r="AR1355" i="1"/>
  <c r="AL1352" i="1"/>
  <c r="AM1354" i="1"/>
  <c r="AM1352" i="1"/>
  <c r="AN1354" i="1"/>
  <c r="AN1352" i="1"/>
  <c r="AO1354" i="1"/>
  <c r="AQ1352" i="1"/>
  <c r="AH1353" i="1"/>
  <c r="AR1354" i="1"/>
  <c r="AI1355" i="1"/>
  <c r="AO1352" i="1"/>
  <c r="AJ1353" i="1"/>
  <c r="AP1352" i="1"/>
  <c r="AK1353" i="1"/>
  <c r="AR1352" i="1"/>
  <c r="AL1353" i="1"/>
  <c r="AI1354" i="1"/>
  <c r="AS1352" i="1"/>
  <c r="AN1353" i="1"/>
  <c r="AJ1354" i="1"/>
  <c r="AH1355" i="1"/>
  <c r="AU1352" i="1"/>
  <c r="AR1353" i="1"/>
  <c r="AL1354" i="1"/>
  <c r="AK1355" i="1"/>
  <c r="AS1353" i="1"/>
  <c r="AP1354" i="1"/>
  <c r="AL1355" i="1"/>
  <c r="AT1353" i="1"/>
  <c r="AQ1354" i="1"/>
  <c r="AM1355" i="1"/>
  <c r="AU1353" i="1"/>
  <c r="AS1354" i="1"/>
  <c r="AO1355" i="1"/>
  <c r="AT1354" i="1"/>
  <c r="AQ1355" i="1"/>
  <c r="AU1354" i="1"/>
  <c r="AS1355" i="1"/>
  <c r="AT1355" i="1"/>
  <c r="AH1352" i="1"/>
  <c r="AK1352" i="1"/>
  <c r="AI1353" i="1"/>
  <c r="AQ1340" i="1"/>
  <c r="AE1503" i="1"/>
  <c r="AJ1490" i="1"/>
  <c r="AS1489" i="1"/>
  <c r="AI1488" i="1"/>
  <c r="AR1487" i="1"/>
  <c r="AS1470" i="1"/>
  <c r="AI1469" i="1"/>
  <c r="AR1468" i="1"/>
  <c r="AH1467" i="1"/>
  <c r="AQ1466" i="1"/>
  <c r="AN1466" i="1"/>
  <c r="AE1458" i="1"/>
  <c r="AL1455" i="1"/>
  <c r="AT1454" i="1"/>
  <c r="AH1453" i="1"/>
  <c r="AO1452" i="1"/>
  <c r="X1441" i="1"/>
  <c r="AC1441" i="1" s="1"/>
  <c r="AR1431" i="1"/>
  <c r="AO1431" i="1"/>
  <c r="AP1428" i="1"/>
  <c r="AP1430" i="1"/>
  <c r="AK1427" i="1"/>
  <c r="AQ1429" i="1"/>
  <c r="AI1430" i="1"/>
  <c r="AQ1428" i="1"/>
  <c r="AI1429" i="1"/>
  <c r="AN1431" i="1"/>
  <c r="AS1428" i="1"/>
  <c r="AK1429" i="1"/>
  <c r="AQ1431" i="1"/>
  <c r="AJ1427" i="1"/>
  <c r="AP1429" i="1"/>
  <c r="AH1430" i="1"/>
  <c r="AU1431" i="1"/>
  <c r="AN1427" i="1"/>
  <c r="X1409" i="1"/>
  <c r="AC1409" i="1" s="1"/>
  <c r="AP1381" i="1"/>
  <c r="AI1381" i="1"/>
  <c r="AS1382" i="1"/>
  <c r="AR1381" i="1"/>
  <c r="AI1382" i="1"/>
  <c r="AT1381" i="1"/>
  <c r="AK1382" i="1"/>
  <c r="AN1382" i="1"/>
  <c r="AR1382" i="1"/>
  <c r="AT1382" i="1"/>
  <c r="AU1382" i="1"/>
  <c r="AJ1381" i="1"/>
  <c r="AM1381" i="1"/>
  <c r="AN1381" i="1"/>
  <c r="AH1382" i="1"/>
  <c r="AQ1381" i="1"/>
  <c r="AL1382" i="1"/>
  <c r="AS1381" i="1"/>
  <c r="AM1382" i="1"/>
  <c r="AQ1382" i="1"/>
  <c r="AE1341" i="1"/>
  <c r="AE1342" i="1"/>
  <c r="AE1343" i="1"/>
  <c r="AI1490" i="1"/>
  <c r="AR1489" i="1"/>
  <c r="AH1488" i="1"/>
  <c r="X1487" i="1"/>
  <c r="AC1487" i="1" s="1"/>
  <c r="AN1486" i="1"/>
  <c r="AN1488" i="1"/>
  <c r="AN1490" i="1"/>
  <c r="AR1470" i="1"/>
  <c r="AH1469" i="1"/>
  <c r="AQ1468" i="1"/>
  <c r="AE1465" i="1"/>
  <c r="AK1455" i="1"/>
  <c r="AS1454" i="1"/>
  <c r="AM1452" i="1"/>
  <c r="AU1436" i="1"/>
  <c r="AP1431" i="1"/>
  <c r="AU1430" i="1"/>
  <c r="AE1428" i="1"/>
  <c r="AE1430" i="1"/>
  <c r="AE1427" i="1"/>
  <c r="AO1421" i="1"/>
  <c r="AN1420" i="1"/>
  <c r="AN1422" i="1"/>
  <c r="AP1420" i="1"/>
  <c r="AP1422" i="1"/>
  <c r="AS1420" i="1"/>
  <c r="AJ1421" i="1"/>
  <c r="AS1422" i="1"/>
  <c r="AM1420" i="1"/>
  <c r="AH1421" i="1"/>
  <c r="AU1421" i="1"/>
  <c r="AM1422" i="1"/>
  <c r="AH1420" i="1"/>
  <c r="AQ1422" i="1"/>
  <c r="AL1420" i="1"/>
  <c r="AE1359" i="1"/>
  <c r="AE1357" i="1"/>
  <c r="AM1720" i="1"/>
  <c r="AM1716" i="1"/>
  <c r="AM1708" i="1"/>
  <c r="AM1702" i="1"/>
  <c r="AM1696" i="1"/>
  <c r="AM1694" i="1"/>
  <c r="AM1686" i="1"/>
  <c r="AM1676" i="1"/>
  <c r="AM1668" i="1"/>
  <c r="AM1654" i="1"/>
  <c r="AM1652" i="1"/>
  <c r="AM1648" i="1"/>
  <c r="AM1642" i="1"/>
  <c r="AH1490" i="1"/>
  <c r="AQ1489" i="1"/>
  <c r="AP1487" i="1"/>
  <c r="AO1485" i="1"/>
  <c r="AP1468" i="1"/>
  <c r="AO1466" i="1"/>
  <c r="AJ1455" i="1"/>
  <c r="AR1454" i="1"/>
  <c r="AL1452" i="1"/>
  <c r="AT1436" i="1"/>
  <c r="AM1431" i="1"/>
  <c r="AT1430" i="1"/>
  <c r="AL1427" i="1"/>
  <c r="AJ1426" i="1"/>
  <c r="AN1425" i="1"/>
  <c r="AR1424" i="1"/>
  <c r="AO1410" i="1"/>
  <c r="AI1411" i="1"/>
  <c r="AR1413" i="1"/>
  <c r="AO1412" i="1"/>
  <c r="AI1413" i="1"/>
  <c r="AI1410" i="1"/>
  <c r="AR1412" i="1"/>
  <c r="AL1413" i="1"/>
  <c r="AM1410" i="1"/>
  <c r="AH1411" i="1"/>
  <c r="AQ1413" i="1"/>
  <c r="AM1411" i="1"/>
  <c r="AL1410" i="1"/>
  <c r="X1283" i="1"/>
  <c r="AC1283" i="1" s="1"/>
  <c r="X1281" i="1"/>
  <c r="AC1281" i="1" s="1"/>
  <c r="X1282" i="1"/>
  <c r="AC1282" i="1" s="1"/>
  <c r="AE1245" i="1"/>
  <c r="AE1244" i="1"/>
  <c r="AK1404" i="1"/>
  <c r="AE1385" i="1"/>
  <c r="AM1375" i="1"/>
  <c r="AU1374" i="1"/>
  <c r="AS1370" i="1"/>
  <c r="AL1357" i="1"/>
  <c r="AN1351" i="1"/>
  <c r="AS1350" i="1"/>
  <c r="AN1344" i="1"/>
  <c r="AN1343" i="1"/>
  <c r="AS1342" i="1"/>
  <c r="AI1338" i="1"/>
  <c r="AK1337" i="1"/>
  <c r="AT1318" i="1"/>
  <c r="AP1317" i="1"/>
  <c r="AP1319" i="1"/>
  <c r="AM1317" i="1"/>
  <c r="AN1319" i="1"/>
  <c r="AN1317" i="1"/>
  <c r="AO1319" i="1"/>
  <c r="AO1317" i="1"/>
  <c r="AQ1319" i="1"/>
  <c r="AQ1317" i="1"/>
  <c r="AH1318" i="1"/>
  <c r="AR1319" i="1"/>
  <c r="AI1316" i="1"/>
  <c r="AS1317" i="1"/>
  <c r="AJ1318" i="1"/>
  <c r="AT1319" i="1"/>
  <c r="AJ1316" i="1"/>
  <c r="AT1317" i="1"/>
  <c r="AK1318" i="1"/>
  <c r="AK1316" i="1"/>
  <c r="AU1317" i="1"/>
  <c r="AL1318" i="1"/>
  <c r="AL1316" i="1"/>
  <c r="AM1318" i="1"/>
  <c r="AM1316" i="1"/>
  <c r="AN1318" i="1"/>
  <c r="AN1316" i="1"/>
  <c r="AO1318" i="1"/>
  <c r="AQ1316" i="1"/>
  <c r="AH1317" i="1"/>
  <c r="AR1318" i="1"/>
  <c r="AI1319" i="1"/>
  <c r="AR1316" i="1"/>
  <c r="AI1317" i="1"/>
  <c r="AU1316" i="1"/>
  <c r="AL1317" i="1"/>
  <c r="AM1319" i="1"/>
  <c r="AE1225" i="1"/>
  <c r="AE1224" i="1"/>
  <c r="AE1368" i="1"/>
  <c r="X1348" i="1"/>
  <c r="AC1348" i="1" s="1"/>
  <c r="AP1337" i="1"/>
  <c r="AN1336" i="1"/>
  <c r="AQ1336" i="1"/>
  <c r="AH1337" i="1"/>
  <c r="AS1336" i="1"/>
  <c r="AU1336" i="1"/>
  <c r="AM1337" i="1"/>
  <c r="AN1337" i="1"/>
  <c r="AO1337" i="1"/>
  <c r="AI1336" i="1"/>
  <c r="AS1337" i="1"/>
  <c r="AJ1336" i="1"/>
  <c r="AT1333" i="1"/>
  <c r="AP1332" i="1"/>
  <c r="AS1331" i="1"/>
  <c r="AQ1330" i="1"/>
  <c r="AU1327" i="1"/>
  <c r="AS1319" i="1"/>
  <c r="AP1318" i="1"/>
  <c r="AK1281" i="1"/>
  <c r="AO1417" i="1"/>
  <c r="AP1404" i="1"/>
  <c r="AJ1403" i="1"/>
  <c r="AS1404" i="1"/>
  <c r="AN1403" i="1"/>
  <c r="AI1375" i="1"/>
  <c r="AQ1374" i="1"/>
  <c r="AO1370" i="1"/>
  <c r="AU1369" i="1"/>
  <c r="AU1359" i="1"/>
  <c r="AI1351" i="1"/>
  <c r="AN1350" i="1"/>
  <c r="AO1349" i="1"/>
  <c r="AE1344" i="1"/>
  <c r="AH1336" i="1"/>
  <c r="AS1333" i="1"/>
  <c r="AN1332" i="1"/>
  <c r="AR1331" i="1"/>
  <c r="AO1330" i="1"/>
  <c r="AU1329" i="1"/>
  <c r="AU1328" i="1"/>
  <c r="AT1327" i="1"/>
  <c r="AL1319" i="1"/>
  <c r="AI1318" i="1"/>
  <c r="AT1034" i="1"/>
  <c r="AK1035" i="1"/>
  <c r="AO1037" i="1"/>
  <c r="AH1033" i="1"/>
  <c r="AU1034" i="1"/>
  <c r="AL1035" i="1"/>
  <c r="AP1037" i="1"/>
  <c r="AI1033" i="1"/>
  <c r="AJ1033" i="1"/>
  <c r="AM1035" i="1"/>
  <c r="AN1035" i="1"/>
  <c r="AQ1037" i="1"/>
  <c r="AS1037" i="1"/>
  <c r="X1319" i="1"/>
  <c r="AC1319" i="1" s="1"/>
  <c r="X1316" i="1"/>
  <c r="AC1316" i="1" s="1"/>
  <c r="AP1281" i="1"/>
  <c r="AP1283" i="1"/>
  <c r="AM1281" i="1"/>
  <c r="AN1283" i="1"/>
  <c r="AN1281" i="1"/>
  <c r="AO1283" i="1"/>
  <c r="AO1281" i="1"/>
  <c r="AQ1283" i="1"/>
  <c r="AQ1281" i="1"/>
  <c r="AH1282" i="1"/>
  <c r="AR1283" i="1"/>
  <c r="AR1281" i="1"/>
  <c r="AI1282" i="1"/>
  <c r="AS1283" i="1"/>
  <c r="AS1281" i="1"/>
  <c r="AJ1282" i="1"/>
  <c r="AT1283" i="1"/>
  <c r="AT1281" i="1"/>
  <c r="AK1282" i="1"/>
  <c r="AU1283" i="1"/>
  <c r="AU1281" i="1"/>
  <c r="AL1282" i="1"/>
  <c r="AM1282" i="1"/>
  <c r="AN1282" i="1"/>
  <c r="AO1282" i="1"/>
  <c r="AH1281" i="1"/>
  <c r="AR1282" i="1"/>
  <c r="AI1283" i="1"/>
  <c r="AI1281" i="1"/>
  <c r="AS1282" i="1"/>
  <c r="AJ1283" i="1"/>
  <c r="AL1281" i="1"/>
  <c r="AM1283" i="1"/>
  <c r="AO1433" i="1"/>
  <c r="AO1435" i="1"/>
  <c r="AN1432" i="1"/>
  <c r="AN1434" i="1"/>
  <c r="AP1432" i="1"/>
  <c r="AP1434" i="1"/>
  <c r="AE1420" i="1"/>
  <c r="AE1422" i="1"/>
  <c r="AO1411" i="1"/>
  <c r="AO1413" i="1"/>
  <c r="AN1410" i="1"/>
  <c r="AN1412" i="1"/>
  <c r="AP1410" i="1"/>
  <c r="AP1412" i="1"/>
  <c r="AS1410" i="1"/>
  <c r="AJ1411" i="1"/>
  <c r="AS1412" i="1"/>
  <c r="AJ1413" i="1"/>
  <c r="AN1409" i="1"/>
  <c r="AL1403" i="1"/>
  <c r="AE1394" i="1"/>
  <c r="AE1396" i="1"/>
  <c r="X1384" i="1"/>
  <c r="AC1384" i="1" s="1"/>
  <c r="AN1374" i="1"/>
  <c r="AU1373" i="1"/>
  <c r="AP1371" i="1"/>
  <c r="AN1372" i="1"/>
  <c r="AL1371" i="1"/>
  <c r="AN1371" i="1"/>
  <c r="AR1371" i="1"/>
  <c r="AI1372" i="1"/>
  <c r="AL1370" i="1"/>
  <c r="AE1367" i="1"/>
  <c r="AS1359" i="1"/>
  <c r="AI1350" i="1"/>
  <c r="AK1342" i="1"/>
  <c r="AL1341" i="1"/>
  <c r="AO1333" i="1"/>
  <c r="AK1332" i="1"/>
  <c r="AN1331" i="1"/>
  <c r="AL1330" i="1"/>
  <c r="AR1329" i="1"/>
  <c r="AN1328" i="1"/>
  <c r="AQ1327" i="1"/>
  <c r="AJ1319" i="1"/>
  <c r="AP1311" i="1"/>
  <c r="AJ1311" i="1"/>
  <c r="AK1311" i="1"/>
  <c r="AL1311" i="1"/>
  <c r="AM1311" i="1"/>
  <c r="AN1311" i="1"/>
  <c r="AO1311" i="1"/>
  <c r="AQ1311" i="1"/>
  <c r="AR1311" i="1"/>
  <c r="AS1311" i="1"/>
  <c r="AT1311" i="1"/>
  <c r="AU1311" i="1"/>
  <c r="AI1311" i="1"/>
  <c r="AP1273" i="1"/>
  <c r="AP1275" i="1"/>
  <c r="AR1272" i="1"/>
  <c r="AI1273" i="1"/>
  <c r="AS1274" i="1"/>
  <c r="AJ1275" i="1"/>
  <c r="AT1276" i="1"/>
  <c r="AS1272" i="1"/>
  <c r="AJ1273" i="1"/>
  <c r="AT1274" i="1"/>
  <c r="AK1275" i="1"/>
  <c r="AU1276" i="1"/>
  <c r="AT1272" i="1"/>
  <c r="AK1273" i="1"/>
  <c r="AU1274" i="1"/>
  <c r="AL1275" i="1"/>
  <c r="AU1272" i="1"/>
  <c r="AL1273" i="1"/>
  <c r="AM1275" i="1"/>
  <c r="AM1273" i="1"/>
  <c r="AN1275" i="1"/>
  <c r="AN1273" i="1"/>
  <c r="AO1275" i="1"/>
  <c r="AO1273" i="1"/>
  <c r="AQ1275" i="1"/>
  <c r="AH1276" i="1"/>
  <c r="AQ1273" i="1"/>
  <c r="AH1274" i="1"/>
  <c r="AR1275" i="1"/>
  <c r="AI1276" i="1"/>
  <c r="AH1272" i="1"/>
  <c r="AR1273" i="1"/>
  <c r="AI1274" i="1"/>
  <c r="AS1275" i="1"/>
  <c r="AJ1276" i="1"/>
  <c r="AI1272" i="1"/>
  <c r="AS1273" i="1"/>
  <c r="AJ1274" i="1"/>
  <c r="AT1275" i="1"/>
  <c r="AK1276" i="1"/>
  <c r="AJ1272" i="1"/>
  <c r="AT1273" i="1"/>
  <c r="AK1274" i="1"/>
  <c r="AU1275" i="1"/>
  <c r="AL1276" i="1"/>
  <c r="AM1272" i="1"/>
  <c r="AN1274" i="1"/>
  <c r="AO1276" i="1"/>
  <c r="AN1272" i="1"/>
  <c r="AO1274" i="1"/>
  <c r="AP1276" i="1"/>
  <c r="AQ1272" i="1"/>
  <c r="AH1273" i="1"/>
  <c r="AR1274" i="1"/>
  <c r="AI1275" i="1"/>
  <c r="AS1276" i="1"/>
  <c r="AE1243" i="1"/>
  <c r="AE1232" i="1"/>
  <c r="AE1371" i="1"/>
  <c r="X1346" i="1"/>
  <c r="AC1346" i="1" s="1"/>
  <c r="AN1333" i="1"/>
  <c r="AM1331" i="1"/>
  <c r="AJ1330" i="1"/>
  <c r="AQ1329" i="1"/>
  <c r="AL1328" i="1"/>
  <c r="AO1327" i="1"/>
  <c r="AH1319" i="1"/>
  <c r="X1317" i="1"/>
  <c r="AC1317" i="1" s="1"/>
  <c r="AE1296" i="1"/>
  <c r="AE1290" i="1"/>
  <c r="AU1282" i="1"/>
  <c r="AE1044" i="1"/>
  <c r="AE1045" i="1"/>
  <c r="AE1043" i="1"/>
  <c r="AE1046" i="1"/>
  <c r="AT1282" i="1"/>
  <c r="X1275" i="1"/>
  <c r="AC1275" i="1" s="1"/>
  <c r="X1273" i="1"/>
  <c r="AC1273" i="1" s="1"/>
  <c r="X1272" i="1"/>
  <c r="AC1272" i="1" s="1"/>
  <c r="AP1333" i="1"/>
  <c r="AL1332" i="1"/>
  <c r="AO1332" i="1"/>
  <c r="AQ1332" i="1"/>
  <c r="AH1333" i="1"/>
  <c r="AS1332" i="1"/>
  <c r="AJ1333" i="1"/>
  <c r="AT1332" i="1"/>
  <c r="AK1333" i="1"/>
  <c r="AU1332" i="1"/>
  <c r="AL1333" i="1"/>
  <c r="AM1333" i="1"/>
  <c r="AQ1333" i="1"/>
  <c r="AH1332" i="1"/>
  <c r="AM1329" i="1"/>
  <c r="AI1328" i="1"/>
  <c r="AL1327" i="1"/>
  <c r="AQ1282" i="1"/>
  <c r="AE1132" i="1"/>
  <c r="AE1136" i="1"/>
  <c r="AE1134" i="1"/>
  <c r="AE1121" i="1"/>
  <c r="AE1123" i="1"/>
  <c r="AE1122" i="1"/>
  <c r="AE1120" i="1"/>
  <c r="AN1373" i="1"/>
  <c r="AP1349" i="1"/>
  <c r="AP1351" i="1"/>
  <c r="AK1349" i="1"/>
  <c r="AU1350" i="1"/>
  <c r="AL1351" i="1"/>
  <c r="AN1349" i="1"/>
  <c r="AO1351" i="1"/>
  <c r="AT1349" i="1"/>
  <c r="AK1350" i="1"/>
  <c r="AU1351" i="1"/>
  <c r="AU1349" i="1"/>
  <c r="AL1350" i="1"/>
  <c r="AM1350" i="1"/>
  <c r="AP1350" i="1"/>
  <c r="X1342" i="1"/>
  <c r="AC1342" i="1" s="1"/>
  <c r="X1343" i="1"/>
  <c r="AC1343" i="1" s="1"/>
  <c r="X1341" i="1"/>
  <c r="AC1341" i="1" s="1"/>
  <c r="AL1329" i="1"/>
  <c r="AH1328" i="1"/>
  <c r="AE1320" i="1"/>
  <c r="AE1321" i="1"/>
  <c r="AP1282" i="1"/>
  <c r="AE1178" i="1"/>
  <c r="AE1180" i="1"/>
  <c r="AE1014" i="1"/>
  <c r="X1355" i="1"/>
  <c r="AC1355" i="1" s="1"/>
  <c r="X1352" i="1"/>
  <c r="AC1352" i="1" s="1"/>
  <c r="AE1350" i="1"/>
  <c r="AE1349" i="1"/>
  <c r="AO1328" i="1"/>
  <c r="AP1330" i="1"/>
  <c r="AQ1328" i="1"/>
  <c r="AH1329" i="1"/>
  <c r="AR1330" i="1"/>
  <c r="AI1331" i="1"/>
  <c r="AH1327" i="1"/>
  <c r="X1306" i="1"/>
  <c r="AC1306" i="1" s="1"/>
  <c r="AE1209" i="1"/>
  <c r="AE1207" i="1"/>
  <c r="AE1208" i="1"/>
  <c r="AE1149" i="1"/>
  <c r="AE1151" i="1"/>
  <c r="AE1150" i="1"/>
  <c r="AE1333" i="1"/>
  <c r="AE1329" i="1"/>
  <c r="AE1328" i="1"/>
  <c r="AE1327" i="1"/>
  <c r="X1318" i="1"/>
  <c r="AC1318" i="1" s="1"/>
  <c r="AS1316" i="1"/>
  <c r="AE1279" i="1"/>
  <c r="X1276" i="1"/>
  <c r="AC1276" i="1" s="1"/>
  <c r="AL1283" i="1"/>
  <c r="AE1278" i="1"/>
  <c r="AE1199" i="1"/>
  <c r="AE1197" i="1"/>
  <c r="AE1195" i="1"/>
  <c r="AE1198" i="1"/>
  <c r="AE1196" i="1"/>
  <c r="AE1140" i="1"/>
  <c r="AE1377" i="1"/>
  <c r="AI1373" i="1"/>
  <c r="AP1369" i="1"/>
  <c r="AM1370" i="1"/>
  <c r="AK1369" i="1"/>
  <c r="AU1370" i="1"/>
  <c r="AM1369" i="1"/>
  <c r="AQ1369" i="1"/>
  <c r="AH1370" i="1"/>
  <c r="AP1358" i="1"/>
  <c r="AQ1358" i="1"/>
  <c r="AH1359" i="1"/>
  <c r="AJ1357" i="1"/>
  <c r="AT1358" i="1"/>
  <c r="AK1359" i="1"/>
  <c r="AK1358" i="1"/>
  <c r="AR1357" i="1"/>
  <c r="AT1351" i="1"/>
  <c r="AT1337" i="1"/>
  <c r="AT1336" i="1"/>
  <c r="AE1325" i="1"/>
  <c r="AO1316" i="1"/>
  <c r="AE1289" i="1"/>
  <c r="AE1287" i="1"/>
  <c r="AE1286" i="1"/>
  <c r="AK1283" i="1"/>
  <c r="X1382" i="1"/>
  <c r="AC1382" i="1" s="1"/>
  <c r="AS1375" i="1"/>
  <c r="AJ1358" i="1"/>
  <c r="AQ1357" i="1"/>
  <c r="AS1351" i="1"/>
  <c r="AP1339" i="1"/>
  <c r="AP1341" i="1"/>
  <c r="AP1343" i="1"/>
  <c r="AO1338" i="1"/>
  <c r="AP1340" i="1"/>
  <c r="AQ1342" i="1"/>
  <c r="AH1343" i="1"/>
  <c r="AR1344" i="1"/>
  <c r="AR1338" i="1"/>
  <c r="AI1339" i="1"/>
  <c r="AS1340" i="1"/>
  <c r="AJ1341" i="1"/>
  <c r="AT1342" i="1"/>
  <c r="AK1343" i="1"/>
  <c r="AU1344" i="1"/>
  <c r="AN1339" i="1"/>
  <c r="AO1341" i="1"/>
  <c r="AQ1343" i="1"/>
  <c r="AH1344" i="1"/>
  <c r="AO1339" i="1"/>
  <c r="AQ1341" i="1"/>
  <c r="AH1342" i="1"/>
  <c r="AR1343" i="1"/>
  <c r="AI1344" i="1"/>
  <c r="AQ1339" i="1"/>
  <c r="AH1340" i="1"/>
  <c r="AR1341" i="1"/>
  <c r="AI1342" i="1"/>
  <c r="AS1343" i="1"/>
  <c r="AJ1344" i="1"/>
  <c r="AJ1338" i="1"/>
  <c r="AT1339" i="1"/>
  <c r="AK1340" i="1"/>
  <c r="AU1341" i="1"/>
  <c r="AL1342" i="1"/>
  <c r="AM1344" i="1"/>
  <c r="AM1338" i="1"/>
  <c r="AR1337" i="1"/>
  <c r="AR1336" i="1"/>
  <c r="AR1317" i="1"/>
  <c r="AH1316" i="1"/>
  <c r="AP1309" i="1"/>
  <c r="AI1309" i="1"/>
  <c r="AS1310" i="1"/>
  <c r="AJ1309" i="1"/>
  <c r="AT1310" i="1"/>
  <c r="AK1309" i="1"/>
  <c r="AU1310" i="1"/>
  <c r="AL1309" i="1"/>
  <c r="AM1309" i="1"/>
  <c r="AN1309" i="1"/>
  <c r="AO1309" i="1"/>
  <c r="AQ1309" i="1"/>
  <c r="AH1310" i="1"/>
  <c r="AR1309" i="1"/>
  <c r="AI1310" i="1"/>
  <c r="AS1309" i="1"/>
  <c r="AJ1310" i="1"/>
  <c r="AT1309" i="1"/>
  <c r="AK1310" i="1"/>
  <c r="AN1310" i="1"/>
  <c r="AO1310" i="1"/>
  <c r="AH1309" i="1"/>
  <c r="AR1310" i="1"/>
  <c r="AH1283" i="1"/>
  <c r="X1279" i="1"/>
  <c r="AC1279" i="1" s="1"/>
  <c r="X1280" i="1"/>
  <c r="AC1280" i="1" s="1"/>
  <c r="X1278" i="1"/>
  <c r="AC1278" i="1" s="1"/>
  <c r="X1029" i="1"/>
  <c r="AC1029" i="1" s="1"/>
  <c r="X1032" i="1"/>
  <c r="AC1032" i="1" s="1"/>
  <c r="AP1373" i="1"/>
  <c r="AP1375" i="1"/>
  <c r="AO1374" i="1"/>
  <c r="AM1373" i="1"/>
  <c r="AN1375" i="1"/>
  <c r="AO1373" i="1"/>
  <c r="AQ1375" i="1"/>
  <c r="AS1373" i="1"/>
  <c r="AJ1374" i="1"/>
  <c r="AT1375" i="1"/>
  <c r="AN1357" i="1"/>
  <c r="AR1351" i="1"/>
  <c r="AE1339" i="1"/>
  <c r="AE1340" i="1"/>
  <c r="AE1338" i="1"/>
  <c r="AQ1337" i="1"/>
  <c r="AP1336" i="1"/>
  <c r="AE1314" i="1"/>
  <c r="AE1312" i="1"/>
  <c r="AN1448" i="1"/>
  <c r="AO1409" i="1"/>
  <c r="AN1408" i="1"/>
  <c r="AP1408" i="1"/>
  <c r="AS1408" i="1"/>
  <c r="AJ1409" i="1"/>
  <c r="AL1404" i="1"/>
  <c r="AT1403" i="1"/>
  <c r="AE1384" i="1"/>
  <c r="AO1375" i="1"/>
  <c r="AE1373" i="1"/>
  <c r="AT1370" i="1"/>
  <c r="AH1358" i="1"/>
  <c r="AM1357" i="1"/>
  <c r="AQ1351" i="1"/>
  <c r="AT1350" i="1"/>
  <c r="AO1344" i="1"/>
  <c r="AO1343" i="1"/>
  <c r="AU1342" i="1"/>
  <c r="AK1338" i="1"/>
  <c r="AL1337" i="1"/>
  <c r="AO1336" i="1"/>
  <c r="AU1318" i="1"/>
  <c r="AJ1317" i="1"/>
  <c r="AQ1310" i="1"/>
  <c r="AE1171" i="1"/>
  <c r="AE1173" i="1"/>
  <c r="AE1174" i="1"/>
  <c r="AE1172" i="1"/>
  <c r="AP1306" i="1"/>
  <c r="AL1298" i="1"/>
  <c r="AU1297" i="1"/>
  <c r="X1291" i="1"/>
  <c r="AC1291" i="1" s="1"/>
  <c r="AO1270" i="1"/>
  <c r="AM1268" i="1"/>
  <c r="AE1127" i="1"/>
  <c r="AE1129" i="1"/>
  <c r="AE1117" i="1"/>
  <c r="AE1095" i="1"/>
  <c r="AE1097" i="1"/>
  <c r="AE1085" i="1"/>
  <c r="X1045" i="1"/>
  <c r="AC1045" i="1" s="1"/>
  <c r="AE879" i="1"/>
  <c r="AE880" i="1"/>
  <c r="AE878" i="1"/>
  <c r="AP1312" i="1"/>
  <c r="AS1299" i="1"/>
  <c r="AI1298" i="1"/>
  <c r="AR1297" i="1"/>
  <c r="AE1275" i="1"/>
  <c r="AS1267" i="1"/>
  <c r="AE1221" i="1"/>
  <c r="AE1062" i="1"/>
  <c r="AE1061" i="1"/>
  <c r="X1030" i="1"/>
  <c r="AC1030" i="1" s="1"/>
  <c r="AP1386" i="1"/>
  <c r="AR1335" i="1"/>
  <c r="AH1334" i="1"/>
  <c r="AO1331" i="1"/>
  <c r="AN1329" i="1"/>
  <c r="AM1327" i="1"/>
  <c r="AK1323" i="1"/>
  <c r="AT1322" i="1"/>
  <c r="AP1314" i="1"/>
  <c r="AO1312" i="1"/>
  <c r="AM1308" i="1"/>
  <c r="AL1306" i="1"/>
  <c r="AU1305" i="1"/>
  <c r="AK1304" i="1"/>
  <c r="AT1303" i="1"/>
  <c r="AJ1302" i="1"/>
  <c r="AS1301" i="1"/>
  <c r="AI1300" i="1"/>
  <c r="AR1299" i="1"/>
  <c r="AH1298" i="1"/>
  <c r="AQ1297" i="1"/>
  <c r="AO1295" i="1"/>
  <c r="AE1294" i="1"/>
  <c r="AN1293" i="1"/>
  <c r="AM1291" i="1"/>
  <c r="AL1289" i="1"/>
  <c r="AU1288" i="1"/>
  <c r="AK1287" i="1"/>
  <c r="AT1286" i="1"/>
  <c r="AP1278" i="1"/>
  <c r="AK1270" i="1"/>
  <c r="AT1269" i="1"/>
  <c r="AI1268" i="1"/>
  <c r="AR1267" i="1"/>
  <c r="AE1241" i="1"/>
  <c r="AE1226" i="1"/>
  <c r="AE1128" i="1"/>
  <c r="AS1058" i="1"/>
  <c r="AJ1059" i="1"/>
  <c r="AT1058" i="1"/>
  <c r="AK1059" i="1"/>
  <c r="AU1058" i="1"/>
  <c r="AL1059" i="1"/>
  <c r="AM1059" i="1"/>
  <c r="AO1059" i="1"/>
  <c r="AH1060" i="1"/>
  <c r="AP1059" i="1"/>
  <c r="AJ1060" i="1"/>
  <c r="AS1059" i="1"/>
  <c r="AM1060" i="1"/>
  <c r="AJ1058" i="1"/>
  <c r="AO1060" i="1"/>
  <c r="AL1058" i="1"/>
  <c r="AP1060" i="1"/>
  <c r="AM1058" i="1"/>
  <c r="AQ1060" i="1"/>
  <c r="AN1058" i="1"/>
  <c r="AR1060" i="1"/>
  <c r="X990" i="1"/>
  <c r="AC990" i="1" s="1"/>
  <c r="X989" i="1"/>
  <c r="AC989" i="1" s="1"/>
  <c r="AE1167" i="1"/>
  <c r="AE1169" i="1"/>
  <c r="AE1145" i="1"/>
  <c r="AE1147" i="1"/>
  <c r="X1055" i="1"/>
  <c r="AC1055" i="1" s="1"/>
  <c r="X1027" i="1"/>
  <c r="AC1027" i="1" s="1"/>
  <c r="X1028" i="1"/>
  <c r="AC1028" i="1" s="1"/>
  <c r="X1026" i="1"/>
  <c r="AC1026" i="1" s="1"/>
  <c r="AE984" i="1"/>
  <c r="AE983" i="1"/>
  <c r="AE1153" i="1"/>
  <c r="AE1155" i="1"/>
  <c r="AN1388" i="1"/>
  <c r="AM1386" i="1"/>
  <c r="AP1357" i="1"/>
  <c r="AP1359" i="1"/>
  <c r="AN1335" i="1"/>
  <c r="AL1331" i="1"/>
  <c r="AU1330" i="1"/>
  <c r="AK1329" i="1"/>
  <c r="AT1328" i="1"/>
  <c r="AJ1327" i="1"/>
  <c r="AH1323" i="1"/>
  <c r="AQ1322" i="1"/>
  <c r="AP1320" i="1"/>
  <c r="AM1314" i="1"/>
  <c r="AL1312" i="1"/>
  <c r="AJ1308" i="1"/>
  <c r="AS1307" i="1"/>
  <c r="AI1306" i="1"/>
  <c r="AR1305" i="1"/>
  <c r="X1305" i="1"/>
  <c r="AC1305" i="1" s="1"/>
  <c r="AH1304" i="1"/>
  <c r="AQ1303" i="1"/>
  <c r="AO1301" i="1"/>
  <c r="AN1299" i="1"/>
  <c r="AM1297" i="1"/>
  <c r="AL1295" i="1"/>
  <c r="AU1294" i="1"/>
  <c r="AK1293" i="1"/>
  <c r="AT1292" i="1"/>
  <c r="AJ1291" i="1"/>
  <c r="AS1290" i="1"/>
  <c r="AI1289" i="1"/>
  <c r="AR1288" i="1"/>
  <c r="AH1287" i="1"/>
  <c r="X1286" i="1"/>
  <c r="AC1286" i="1" s="1"/>
  <c r="AP1284" i="1"/>
  <c r="AN1280" i="1"/>
  <c r="AM1278" i="1"/>
  <c r="AS1271" i="1"/>
  <c r="AH1270" i="1"/>
  <c r="AQ1269" i="1"/>
  <c r="AE1268" i="1"/>
  <c r="AN1267" i="1"/>
  <c r="AE1248" i="1"/>
  <c r="AE1223" i="1"/>
  <c r="AE1191" i="1"/>
  <c r="AE1160" i="1"/>
  <c r="AE1063" i="1"/>
  <c r="AH1016" i="1"/>
  <c r="AK1331" i="1"/>
  <c r="AT1330" i="1"/>
  <c r="AJ1329" i="1"/>
  <c r="AS1328" i="1"/>
  <c r="AI1327" i="1"/>
  <c r="X1324" i="1"/>
  <c r="AC1324" i="1" s="1"/>
  <c r="AP1322" i="1"/>
  <c r="AL1314" i="1"/>
  <c r="AU1313" i="1"/>
  <c r="AK1312" i="1"/>
  <c r="AI1308" i="1"/>
  <c r="AR1307" i="1"/>
  <c r="X1307" i="1"/>
  <c r="AC1307" i="1" s="1"/>
  <c r="AH1306" i="1"/>
  <c r="AQ1305" i="1"/>
  <c r="AO1303" i="1"/>
  <c r="AE1302" i="1"/>
  <c r="AN1301" i="1"/>
  <c r="AM1299" i="1"/>
  <c r="AL1297" i="1"/>
  <c r="AU1296" i="1"/>
  <c r="AK1295" i="1"/>
  <c r="AT1294" i="1"/>
  <c r="AJ1293" i="1"/>
  <c r="AS1292" i="1"/>
  <c r="AI1291" i="1"/>
  <c r="AP1287" i="1"/>
  <c r="AP1289" i="1"/>
  <c r="AP1286" i="1"/>
  <c r="AE1285" i="1"/>
  <c r="AU1277" i="1"/>
  <c r="AR1271" i="1"/>
  <c r="AO1269" i="1"/>
  <c r="AM1267" i="1"/>
  <c r="AE1228" i="1"/>
  <c r="AE1088" i="1"/>
  <c r="AN1454" i="1"/>
  <c r="AN1430" i="1"/>
  <c r="AN1428" i="1"/>
  <c r="AN1426" i="1"/>
  <c r="AN1424" i="1"/>
  <c r="AN1418" i="1"/>
  <c r="AN1404" i="1"/>
  <c r="AN1396" i="1"/>
  <c r="AN1394" i="1"/>
  <c r="AL1388" i="1"/>
  <c r="AU1387" i="1"/>
  <c r="AK1386" i="1"/>
  <c r="AO1377" i="1"/>
  <c r="AO1358" i="1"/>
  <c r="AL1335" i="1"/>
  <c r="AU1334" i="1"/>
  <c r="AJ1331" i="1"/>
  <c r="AS1330" i="1"/>
  <c r="AI1329" i="1"/>
  <c r="AR1328" i="1"/>
  <c r="X1326" i="1"/>
  <c r="AC1326" i="1" s="1"/>
  <c r="AP1324" i="1"/>
  <c r="AO1322" i="1"/>
  <c r="AN1320" i="1"/>
  <c r="AU1315" i="1"/>
  <c r="AK1314" i="1"/>
  <c r="AT1313" i="1"/>
  <c r="AJ1312" i="1"/>
  <c r="AH1308" i="1"/>
  <c r="AQ1307" i="1"/>
  <c r="AE1304" i="1"/>
  <c r="AN1303" i="1"/>
  <c r="AM1301" i="1"/>
  <c r="AL1299" i="1"/>
  <c r="AU1298" i="1"/>
  <c r="AK1297" i="1"/>
  <c r="AT1296" i="1"/>
  <c r="AJ1295" i="1"/>
  <c r="AS1294" i="1"/>
  <c r="AI1293" i="1"/>
  <c r="AR1292" i="1"/>
  <c r="AH1291" i="1"/>
  <c r="AQ1290" i="1"/>
  <c r="X1290" i="1"/>
  <c r="AC1290" i="1" s="1"/>
  <c r="AP1288" i="1"/>
  <c r="AO1286" i="1"/>
  <c r="AN1284" i="1"/>
  <c r="AL1280" i="1"/>
  <c r="AU1279" i="1"/>
  <c r="AK1278" i="1"/>
  <c r="AT1277" i="1"/>
  <c r="AQ1271" i="1"/>
  <c r="AE1270" i="1"/>
  <c r="AN1269" i="1"/>
  <c r="AL1267" i="1"/>
  <c r="AE1257" i="1"/>
  <c r="AE1233" i="1"/>
  <c r="AE1176" i="1"/>
  <c r="AE1168" i="1"/>
  <c r="AE1146" i="1"/>
  <c r="AE1130" i="1"/>
  <c r="AT1060" i="1"/>
  <c r="AI1054" i="1"/>
  <c r="AR1055" i="1"/>
  <c r="AK1054" i="1"/>
  <c r="AT1055" i="1"/>
  <c r="AH1054" i="1"/>
  <c r="AU1055" i="1"/>
  <c r="AJ1054" i="1"/>
  <c r="AL1054" i="1"/>
  <c r="AM1054" i="1"/>
  <c r="AN1054" i="1"/>
  <c r="AO1054" i="1"/>
  <c r="AP1054" i="1"/>
  <c r="AQ1054" i="1"/>
  <c r="AH1055" i="1"/>
  <c r="AR1054" i="1"/>
  <c r="AI1055" i="1"/>
  <c r="AS1054" i="1"/>
  <c r="AJ1055" i="1"/>
  <c r="AT1054" i="1"/>
  <c r="AK1055" i="1"/>
  <c r="AU1054" i="1"/>
  <c r="AL1055" i="1"/>
  <c r="AM1055" i="1"/>
  <c r="AN1055" i="1"/>
  <c r="AO1055" i="1"/>
  <c r="AE1026" i="1"/>
  <c r="AE1027" i="1"/>
  <c r="AE1028" i="1"/>
  <c r="AP1327" i="1"/>
  <c r="AP1329" i="1"/>
  <c r="AP1331" i="1"/>
  <c r="AJ1314" i="1"/>
  <c r="AS1313" i="1"/>
  <c r="AI1312" i="1"/>
  <c r="AO1307" i="1"/>
  <c r="AN1305" i="1"/>
  <c r="AM1303" i="1"/>
  <c r="AL1301" i="1"/>
  <c r="AU1300" i="1"/>
  <c r="AK1299" i="1"/>
  <c r="AT1298" i="1"/>
  <c r="AJ1297" i="1"/>
  <c r="AR1294" i="1"/>
  <c r="AH1293" i="1"/>
  <c r="AS1277" i="1"/>
  <c r="AO1271" i="1"/>
  <c r="AM1269" i="1"/>
  <c r="AK1267" i="1"/>
  <c r="AE1250" i="1"/>
  <c r="AE1183" i="1"/>
  <c r="AE1185" i="1"/>
  <c r="AE1187" i="1"/>
  <c r="AE1154" i="1"/>
  <c r="AE1137" i="1"/>
  <c r="AE1139" i="1"/>
  <c r="AE1067" i="1"/>
  <c r="X1053" i="1"/>
  <c r="AC1053" i="1" s="1"/>
  <c r="X1051" i="1"/>
  <c r="AC1051" i="1" s="1"/>
  <c r="X1052" i="1"/>
  <c r="AC1052" i="1" s="1"/>
  <c r="AR955" i="1"/>
  <c r="AI956" i="1"/>
  <c r="AS957" i="1"/>
  <c r="AJ958" i="1"/>
  <c r="AT959" i="1"/>
  <c r="AS955" i="1"/>
  <c r="AJ956" i="1"/>
  <c r="AT957" i="1"/>
  <c r="AK958" i="1"/>
  <c r="AU959" i="1"/>
  <c r="AT955" i="1"/>
  <c r="AK956" i="1"/>
  <c r="AU957" i="1"/>
  <c r="AL958" i="1"/>
  <c r="AU955" i="1"/>
  <c r="AL956" i="1"/>
  <c r="AM958" i="1"/>
  <c r="AM956" i="1"/>
  <c r="AO958" i="1"/>
  <c r="AO956" i="1"/>
  <c r="AP958" i="1"/>
  <c r="AP956" i="1"/>
  <c r="AQ958" i="1"/>
  <c r="AH959" i="1"/>
  <c r="AQ956" i="1"/>
  <c r="AH957" i="1"/>
  <c r="AR958" i="1"/>
  <c r="AI959" i="1"/>
  <c r="AH955" i="1"/>
  <c r="AI955" i="1"/>
  <c r="AS956" i="1"/>
  <c r="AJ957" i="1"/>
  <c r="AT958" i="1"/>
  <c r="AK959" i="1"/>
  <c r="AJ955" i="1"/>
  <c r="AT956" i="1"/>
  <c r="AK957" i="1"/>
  <c r="AU958" i="1"/>
  <c r="AL959" i="1"/>
  <c r="AL955" i="1"/>
  <c r="AM957" i="1"/>
  <c r="AN959" i="1"/>
  <c r="AN955" i="1"/>
  <c r="AO957" i="1"/>
  <c r="AP959" i="1"/>
  <c r="AO955" i="1"/>
  <c r="AP957" i="1"/>
  <c r="AQ959" i="1"/>
  <c r="AR956" i="1"/>
  <c r="AJ959" i="1"/>
  <c r="AR959" i="1"/>
  <c r="AS959" i="1"/>
  <c r="AP955" i="1"/>
  <c r="AQ955" i="1"/>
  <c r="AH958" i="1"/>
  <c r="AI958" i="1"/>
  <c r="AS958" i="1"/>
  <c r="AI957" i="1"/>
  <c r="AQ957" i="1"/>
  <c r="AR957" i="1"/>
  <c r="AH1312" i="1"/>
  <c r="AJ1299" i="1"/>
  <c r="AS1298" i="1"/>
  <c r="AI1297" i="1"/>
  <c r="AH1314" i="1"/>
  <c r="AQ1313" i="1"/>
  <c r="AM1307" i="1"/>
  <c r="AL1305" i="1"/>
  <c r="AU1304" i="1"/>
  <c r="AK1303" i="1"/>
  <c r="AT1302" i="1"/>
  <c r="AJ1301" i="1"/>
  <c r="AS1300" i="1"/>
  <c r="AI1299" i="1"/>
  <c r="AR1298" i="1"/>
  <c r="AP1294" i="1"/>
  <c r="AQ1277" i="1"/>
  <c r="AM1271" i="1"/>
  <c r="AK1269" i="1"/>
  <c r="AT1268" i="1"/>
  <c r="AI1267" i="1"/>
  <c r="AE1230" i="1"/>
  <c r="AE1162" i="1"/>
  <c r="AE1124" i="1"/>
  <c r="AE963" i="1"/>
  <c r="AE966" i="1"/>
  <c r="AE967" i="1"/>
  <c r="AP1297" i="1"/>
  <c r="AP1299" i="1"/>
  <c r="AP1018" i="1"/>
  <c r="AI1019" i="1"/>
  <c r="AJ1016" i="1"/>
  <c r="AS1018" i="1"/>
  <c r="AK1019" i="1"/>
  <c r="AL1016" i="1"/>
  <c r="AT1018" i="1"/>
  <c r="AL1019" i="1"/>
  <c r="AM1016" i="1"/>
  <c r="AU1018" i="1"/>
  <c r="AM1019" i="1"/>
  <c r="AE969" i="1"/>
  <c r="AP1334" i="1"/>
  <c r="AN1330" i="1"/>
  <c r="AM1328" i="1"/>
  <c r="AN1313" i="1"/>
  <c r="AU1308" i="1"/>
  <c r="AK1307" i="1"/>
  <c r="AT1306" i="1"/>
  <c r="AJ1305" i="1"/>
  <c r="AS1304" i="1"/>
  <c r="AI1303" i="1"/>
  <c r="AR1302" i="1"/>
  <c r="AH1301" i="1"/>
  <c r="AQ1300" i="1"/>
  <c r="AP1298" i="1"/>
  <c r="AO1296" i="1"/>
  <c r="AN1294" i="1"/>
  <c r="AM1292" i="1"/>
  <c r="AN1277" i="1"/>
  <c r="AK1271" i="1"/>
  <c r="AT1270" i="1"/>
  <c r="AI1269" i="1"/>
  <c r="AR1268" i="1"/>
  <c r="AP1267" i="1"/>
  <c r="AE1186" i="1"/>
  <c r="AE1177" i="1"/>
  <c r="AE1179" i="1"/>
  <c r="AE1181" i="1"/>
  <c r="AE1170" i="1"/>
  <c r="AE1148" i="1"/>
  <c r="AE1131" i="1"/>
  <c r="AE1133" i="1"/>
  <c r="AE1135" i="1"/>
  <c r="AE1113" i="1"/>
  <c r="AE1115" i="1"/>
  <c r="AR1023" i="1"/>
  <c r="AI1024" i="1"/>
  <c r="AT1023" i="1"/>
  <c r="AK1024" i="1"/>
  <c r="AI1023" i="1"/>
  <c r="AJ1023" i="1"/>
  <c r="AK1023" i="1"/>
  <c r="AL1023" i="1"/>
  <c r="AM1023" i="1"/>
  <c r="AN1023" i="1"/>
  <c r="AO1023" i="1"/>
  <c r="AH1024" i="1"/>
  <c r="AP1023" i="1"/>
  <c r="AJ1024" i="1"/>
  <c r="AQ1023" i="1"/>
  <c r="AL1024" i="1"/>
  <c r="AS1023" i="1"/>
  <c r="AM1024" i="1"/>
  <c r="AU1023" i="1"/>
  <c r="AN1024" i="1"/>
  <c r="AO1024" i="1"/>
  <c r="AP1024" i="1"/>
  <c r="AQ1024" i="1"/>
  <c r="AR1024" i="1"/>
  <c r="AS1024" i="1"/>
  <c r="AM1313" i="1"/>
  <c r="AT1308" i="1"/>
  <c r="AJ1307" i="1"/>
  <c r="AS1306" i="1"/>
  <c r="AI1305" i="1"/>
  <c r="AP1300" i="1"/>
  <c r="AO1298" i="1"/>
  <c r="AM1294" i="1"/>
  <c r="AM1277" i="1"/>
  <c r="AS1270" i="1"/>
  <c r="AH1269" i="1"/>
  <c r="AQ1268" i="1"/>
  <c r="AE1141" i="1"/>
  <c r="AE1107" i="1"/>
  <c r="AE1052" i="1"/>
  <c r="AE1050" i="1"/>
  <c r="AE1053" i="1"/>
  <c r="AE1051" i="1"/>
  <c r="X1046" i="1"/>
  <c r="AC1046" i="1" s="1"/>
  <c r="X1044" i="1"/>
  <c r="AC1044" i="1" s="1"/>
  <c r="AR1041" i="1"/>
  <c r="AI1042" i="1"/>
  <c r="AT1041" i="1"/>
  <c r="AK1042" i="1"/>
  <c r="AI1041" i="1"/>
  <c r="AJ1041" i="1"/>
  <c r="AK1041" i="1"/>
  <c r="AL1041" i="1"/>
  <c r="AM1041" i="1"/>
  <c r="AN1041" i="1"/>
  <c r="AO1041" i="1"/>
  <c r="AH1042" i="1"/>
  <c r="AP1041" i="1"/>
  <c r="AJ1042" i="1"/>
  <c r="AQ1041" i="1"/>
  <c r="AL1042" i="1"/>
  <c r="AS1041" i="1"/>
  <c r="AM1042" i="1"/>
  <c r="AU1041" i="1"/>
  <c r="AN1042" i="1"/>
  <c r="AO1042" i="1"/>
  <c r="AP1042" i="1"/>
  <c r="AQ1042" i="1"/>
  <c r="AR1042" i="1"/>
  <c r="AS1042" i="1"/>
  <c r="AL1313" i="1"/>
  <c r="AU1312" i="1"/>
  <c r="AS1308" i="1"/>
  <c r="AI1307" i="1"/>
  <c r="AR1306" i="1"/>
  <c r="AH1305" i="1"/>
  <c r="AP1302" i="1"/>
  <c r="AO1300" i="1"/>
  <c r="AN1298" i="1"/>
  <c r="AL1294" i="1"/>
  <c r="AU1293" i="1"/>
  <c r="AL1277" i="1"/>
  <c r="AI1271" i="1"/>
  <c r="AR1270" i="1"/>
  <c r="AP1268" i="1"/>
  <c r="AO1268" i="1"/>
  <c r="AE1157" i="1"/>
  <c r="AE1159" i="1"/>
  <c r="AO1429" i="1"/>
  <c r="AO1425" i="1"/>
  <c r="AO1419" i="1"/>
  <c r="AO1397" i="1"/>
  <c r="AO1395" i="1"/>
  <c r="AL1387" i="1"/>
  <c r="AU1386" i="1"/>
  <c r="AP1376" i="1"/>
  <c r="AQ1359" i="1"/>
  <c r="AO1357" i="1"/>
  <c r="AM1334" i="1"/>
  <c r="AU1331" i="1"/>
  <c r="AK1330" i="1"/>
  <c r="AT1329" i="1"/>
  <c r="AJ1328" i="1"/>
  <c r="AS1327" i="1"/>
  <c r="AQ1323" i="1"/>
  <c r="AO1321" i="1"/>
  <c r="AL1315" i="1"/>
  <c r="AU1314" i="1"/>
  <c r="AK1313" i="1"/>
  <c r="AT1312" i="1"/>
  <c r="AR1308" i="1"/>
  <c r="AH1307" i="1"/>
  <c r="AP1305" i="1"/>
  <c r="AP1307" i="1"/>
  <c r="AP1304" i="1"/>
  <c r="AO1302" i="1"/>
  <c r="AN1300" i="1"/>
  <c r="AM1298" i="1"/>
  <c r="AL1296" i="1"/>
  <c r="AU1295" i="1"/>
  <c r="AK1294" i="1"/>
  <c r="AT1293" i="1"/>
  <c r="AJ1292" i="1"/>
  <c r="AS1291" i="1"/>
  <c r="AI1290" i="1"/>
  <c r="AR1289" i="1"/>
  <c r="AH1288" i="1"/>
  <c r="AQ1287" i="1"/>
  <c r="AO1285" i="1"/>
  <c r="AL1279" i="1"/>
  <c r="AU1278" i="1"/>
  <c r="AK1277" i="1"/>
  <c r="AH1271" i="1"/>
  <c r="AQ1270" i="1"/>
  <c r="AN1268" i="1"/>
  <c r="AE1164" i="1"/>
  <c r="AE1126" i="1"/>
  <c r="AE1098" i="1"/>
  <c r="AE1094" i="1"/>
  <c r="AE1090" i="1"/>
  <c r="AH1058" i="1"/>
  <c r="X1009" i="1"/>
  <c r="AC1009" i="1" s="1"/>
  <c r="X1007" i="1"/>
  <c r="AC1007" i="1" s="1"/>
  <c r="AU1002" i="1"/>
  <c r="AI1000" i="1"/>
  <c r="AJ1000" i="1"/>
  <c r="AN1045" i="1"/>
  <c r="AJ1043" i="1"/>
  <c r="AN1027" i="1"/>
  <c r="AQ1020" i="1"/>
  <c r="AH1021" i="1"/>
  <c r="AI1020" i="1"/>
  <c r="AR1021" i="1"/>
  <c r="AK1020" i="1"/>
  <c r="AT1021" i="1"/>
  <c r="X1006" i="1"/>
  <c r="AC1006" i="1" s="1"/>
  <c r="X1003" i="1"/>
  <c r="AC1003" i="1" s="1"/>
  <c r="AK992" i="1"/>
  <c r="AP991" i="1"/>
  <c r="X975" i="1"/>
  <c r="AC975" i="1" s="1"/>
  <c r="AP1050" i="1"/>
  <c r="AM1045" i="1"/>
  <c r="AI1043" i="1"/>
  <c r="AR1033" i="1"/>
  <c r="AI1034" i="1"/>
  <c r="AR1035" i="1"/>
  <c r="AI1036" i="1"/>
  <c r="AR1037" i="1"/>
  <c r="AT1033" i="1"/>
  <c r="AK1034" i="1"/>
  <c r="AT1035" i="1"/>
  <c r="AK1036" i="1"/>
  <c r="AT1037" i="1"/>
  <c r="AM1027" i="1"/>
  <c r="AU1021" i="1"/>
  <c r="AH1013" i="1"/>
  <c r="AP1013" i="1"/>
  <c r="AR1013" i="1"/>
  <c r="AT1013" i="1"/>
  <c r="AI992" i="1"/>
  <c r="AO991" i="1"/>
  <c r="AI1056" i="1"/>
  <c r="AR1057" i="1"/>
  <c r="AK1056" i="1"/>
  <c r="AT1057" i="1"/>
  <c r="AJ1053" i="1"/>
  <c r="AS1052" i="1"/>
  <c r="AO1050" i="1"/>
  <c r="AL1045" i="1"/>
  <c r="AU1044" i="1"/>
  <c r="AH1043" i="1"/>
  <c r="AI1038" i="1"/>
  <c r="AR1039" i="1"/>
  <c r="AI1040" i="1"/>
  <c r="AK1038" i="1"/>
  <c r="AT1039" i="1"/>
  <c r="AK1040" i="1"/>
  <c r="AN1037" i="1"/>
  <c r="AJ1035" i="1"/>
  <c r="AS1034" i="1"/>
  <c r="AL1027" i="1"/>
  <c r="AU1026" i="1"/>
  <c r="AS1021" i="1"/>
  <c r="AO1008" i="1"/>
  <c r="AU1007" i="1"/>
  <c r="X1008" i="1"/>
  <c r="AC1008" i="1" s="1"/>
  <c r="AO1004" i="1"/>
  <c r="AR1003" i="1"/>
  <c r="AN1000" i="1"/>
  <c r="AN1002" i="1"/>
  <c r="AO1000" i="1"/>
  <c r="AP1002" i="1"/>
  <c r="AR1000" i="1"/>
  <c r="AI1001" i="1"/>
  <c r="AU1000" i="1"/>
  <c r="AL1001" i="1"/>
  <c r="AN1001" i="1"/>
  <c r="AP1001" i="1"/>
  <c r="AH1000" i="1"/>
  <c r="AR1001" i="1"/>
  <c r="AI1002" i="1"/>
  <c r="AH992" i="1"/>
  <c r="AN991" i="1"/>
  <c r="X958" i="1"/>
  <c r="AC958" i="1" s="1"/>
  <c r="X959" i="1"/>
  <c r="AC959" i="1" s="1"/>
  <c r="AE914" i="1"/>
  <c r="AS1062" i="1"/>
  <c r="AR1061" i="1"/>
  <c r="AT1061" i="1"/>
  <c r="AK1062" i="1"/>
  <c r="AQ1057" i="1"/>
  <c r="AE1056" i="1"/>
  <c r="AI1053" i="1"/>
  <c r="AR1052" i="1"/>
  <c r="AN1050" i="1"/>
  <c r="AU1049" i="1"/>
  <c r="AH1048" i="1"/>
  <c r="AO1047" i="1"/>
  <c r="AK1045" i="1"/>
  <c r="AT1044" i="1"/>
  <c r="AR1043" i="1"/>
  <c r="AI1044" i="1"/>
  <c r="AR1045" i="1"/>
  <c r="AI1046" i="1"/>
  <c r="AT1043" i="1"/>
  <c r="AK1044" i="1"/>
  <c r="AT1045" i="1"/>
  <c r="AK1046" i="1"/>
  <c r="AL1040" i="1"/>
  <c r="AQ1039" i="1"/>
  <c r="X1039" i="1"/>
  <c r="AC1039" i="1" s="1"/>
  <c r="AE1038" i="1"/>
  <c r="AM1037" i="1"/>
  <c r="AI1035" i="1"/>
  <c r="AR1034" i="1"/>
  <c r="AN1032" i="1"/>
  <c r="AU1031" i="1"/>
  <c r="AH1030" i="1"/>
  <c r="AO1029" i="1"/>
  <c r="AK1027" i="1"/>
  <c r="AT1026" i="1"/>
  <c r="AR1025" i="1"/>
  <c r="AT1025" i="1"/>
  <c r="AL1022" i="1"/>
  <c r="AQ1021" i="1"/>
  <c r="AJ1019" i="1"/>
  <c r="AR1018" i="1"/>
  <c r="AN1015" i="1"/>
  <c r="AM1012" i="1"/>
  <c r="AQ1011" i="1"/>
  <c r="AE1009" i="1"/>
  <c r="AN1008" i="1"/>
  <c r="AS1007" i="1"/>
  <c r="AM1004" i="1"/>
  <c r="AP1003" i="1"/>
  <c r="AT1002" i="1"/>
  <c r="X1002" i="1"/>
  <c r="AC1002" i="1" s="1"/>
  <c r="AE1001" i="1"/>
  <c r="AE1000" i="1"/>
  <c r="AQ998" i="1"/>
  <c r="AH999" i="1"/>
  <c r="AI998" i="1"/>
  <c r="AQ997" i="1"/>
  <c r="AT996" i="1"/>
  <c r="AS991" i="1"/>
  <c r="AJ992" i="1"/>
  <c r="AT993" i="1"/>
  <c r="AM992" i="1"/>
  <c r="AQ992" i="1"/>
  <c r="AH993" i="1"/>
  <c r="AI991" i="1"/>
  <c r="AS992" i="1"/>
  <c r="AJ993" i="1"/>
  <c r="AL991" i="1"/>
  <c r="AM990" i="1"/>
  <c r="AO989" i="1"/>
  <c r="AR988" i="1"/>
  <c r="X987" i="1"/>
  <c r="AC987" i="1" s="1"/>
  <c r="X985" i="1"/>
  <c r="AC985" i="1" s="1"/>
  <c r="AH980" i="1"/>
  <c r="AJ979" i="1"/>
  <c r="AP977" i="1"/>
  <c r="AR976" i="1"/>
  <c r="AR975" i="1"/>
  <c r="AU974" i="1"/>
  <c r="AO973" i="1"/>
  <c r="AQ972" i="1"/>
  <c r="AR919" i="1"/>
  <c r="AP1057" i="1"/>
  <c r="AH1053" i="1"/>
  <c r="AQ1052" i="1"/>
  <c r="AM1050" i="1"/>
  <c r="AS1049" i="1"/>
  <c r="AN1047" i="1"/>
  <c r="AJ1045" i="1"/>
  <c r="AS1044" i="1"/>
  <c r="AJ1040" i="1"/>
  <c r="AP1039" i="1"/>
  <c r="AL1037" i="1"/>
  <c r="AU1036" i="1"/>
  <c r="AH1035" i="1"/>
  <c r="AQ1034" i="1"/>
  <c r="AN1029" i="1"/>
  <c r="AJ1027" i="1"/>
  <c r="AS1026" i="1"/>
  <c r="AP1021" i="1"/>
  <c r="AQ1016" i="1"/>
  <c r="AH1017" i="1"/>
  <c r="AQ1018" i="1"/>
  <c r="AH1019" i="1"/>
  <c r="AI1016" i="1"/>
  <c r="AR1017" i="1"/>
  <c r="AI1018" i="1"/>
  <c r="AR1019" i="1"/>
  <c r="AK1016" i="1"/>
  <c r="AT1017" i="1"/>
  <c r="AK1018" i="1"/>
  <c r="AT1019" i="1"/>
  <c r="AM1008" i="1"/>
  <c r="AQ1007" i="1"/>
  <c r="AL1004" i="1"/>
  <c r="AN1003" i="1"/>
  <c r="AS1002" i="1"/>
  <c r="AJ991" i="1"/>
  <c r="X986" i="1"/>
  <c r="AC986" i="1" s="1"/>
  <c r="AS970" i="1"/>
  <c r="AT970" i="1"/>
  <c r="AK971" i="1"/>
  <c r="AU972" i="1"/>
  <c r="AL973" i="1"/>
  <c r="AU970" i="1"/>
  <c r="AL971" i="1"/>
  <c r="AM973" i="1"/>
  <c r="AQ971" i="1"/>
  <c r="AH972" i="1"/>
  <c r="AR973" i="1"/>
  <c r="AI974" i="1"/>
  <c r="AH970" i="1"/>
  <c r="AR971" i="1"/>
  <c r="AI972" i="1"/>
  <c r="AS973" i="1"/>
  <c r="AJ974" i="1"/>
  <c r="AJ970" i="1"/>
  <c r="AT971" i="1"/>
  <c r="AK972" i="1"/>
  <c r="AU973" i="1"/>
  <c r="AL974" i="1"/>
  <c r="AL970" i="1"/>
  <c r="AM972" i="1"/>
  <c r="AO974" i="1"/>
  <c r="AQ917" i="1"/>
  <c r="AQ1104" i="1"/>
  <c r="AH1103" i="1"/>
  <c r="AQ1102" i="1"/>
  <c r="AH1101" i="1"/>
  <c r="AQ1100" i="1"/>
  <c r="AH1099" i="1"/>
  <c r="AQ1098" i="1"/>
  <c r="X1098" i="1"/>
  <c r="AC1098" i="1" s="1"/>
  <c r="AH1097" i="1"/>
  <c r="AQ1096" i="1"/>
  <c r="X1096" i="1"/>
  <c r="AC1096" i="1" s="1"/>
  <c r="AH1095" i="1"/>
  <c r="AQ1094" i="1"/>
  <c r="AH1093" i="1"/>
  <c r="AQ1092" i="1"/>
  <c r="AH1091" i="1"/>
  <c r="AQ1090" i="1"/>
  <c r="AH1089" i="1"/>
  <c r="AQ1088" i="1"/>
  <c r="X1088" i="1"/>
  <c r="AC1088" i="1" s="1"/>
  <c r="AH1087" i="1"/>
  <c r="AQ1086" i="1"/>
  <c r="AH1085" i="1"/>
  <c r="AQ1084" i="1"/>
  <c r="X1084" i="1"/>
  <c r="AC1084" i="1" s="1"/>
  <c r="AH1083" i="1"/>
  <c r="AQ1082" i="1"/>
  <c r="AH1081" i="1"/>
  <c r="AQ1080" i="1"/>
  <c r="X1080" i="1"/>
  <c r="AC1080" i="1" s="1"/>
  <c r="AH1079" i="1"/>
  <c r="AQ1078" i="1"/>
  <c r="AH1077" i="1"/>
  <c r="AQ1076" i="1"/>
  <c r="AH1075" i="1"/>
  <c r="AQ1074" i="1"/>
  <c r="X1074" i="1"/>
  <c r="AC1074" i="1" s="1"/>
  <c r="AH1073" i="1"/>
  <c r="AQ1072" i="1"/>
  <c r="AH1071" i="1"/>
  <c r="AQ1070" i="1"/>
  <c r="AH1069" i="1"/>
  <c r="AQ1068" i="1"/>
  <c r="AH1067" i="1"/>
  <c r="AH1065" i="1"/>
  <c r="AQ1064" i="1"/>
  <c r="AH1063" i="1"/>
  <c r="AQ1062" i="1"/>
  <c r="AN1060" i="1"/>
  <c r="AU1059" i="1"/>
  <c r="AO1057" i="1"/>
  <c r="AP1052" i="1"/>
  <c r="AL1050" i="1"/>
  <c r="AQ1049" i="1"/>
  <c r="AE1048" i="1"/>
  <c r="AM1047" i="1"/>
  <c r="AI1045" i="1"/>
  <c r="AR1044" i="1"/>
  <c r="AH1040" i="1"/>
  <c r="AO1039" i="1"/>
  <c r="AK1037" i="1"/>
  <c r="AT1036" i="1"/>
  <c r="AP1034" i="1"/>
  <c r="AL1032" i="1"/>
  <c r="AQ1031" i="1"/>
  <c r="X1031" i="1"/>
  <c r="AC1031" i="1" s="1"/>
  <c r="AE1030" i="1"/>
  <c r="AM1029" i="1"/>
  <c r="AI1027" i="1"/>
  <c r="AR1026" i="1"/>
  <c r="AO1021" i="1"/>
  <c r="AO1018" i="1"/>
  <c r="AU1017" i="1"/>
  <c r="AL1015" i="1"/>
  <c r="X1014" i="1"/>
  <c r="AC1014" i="1" s="1"/>
  <c r="AJ1012" i="1"/>
  <c r="AN1011" i="1"/>
  <c r="AL1008" i="1"/>
  <c r="AO1007" i="1"/>
  <c r="AK1004" i="1"/>
  <c r="AR1002" i="1"/>
  <c r="AM997" i="1"/>
  <c r="AQ996" i="1"/>
  <c r="AT995" i="1"/>
  <c r="X994" i="1"/>
  <c r="AC994" i="1" s="1"/>
  <c r="AH991" i="1"/>
  <c r="AH990" i="1"/>
  <c r="AM989" i="1"/>
  <c r="AM988" i="1"/>
  <c r="AP987" i="1"/>
  <c r="AH979" i="1"/>
  <c r="AK977" i="1"/>
  <c r="AM976" i="1"/>
  <c r="AR974" i="1"/>
  <c r="AK973" i="1"/>
  <c r="AO972" i="1"/>
  <c r="AO966" i="1"/>
  <c r="AE965" i="1"/>
  <c r="X953" i="1"/>
  <c r="AC953" i="1" s="1"/>
  <c r="X954" i="1"/>
  <c r="AC954" i="1" s="1"/>
  <c r="X952" i="1"/>
  <c r="AC952" i="1" s="1"/>
  <c r="AP917" i="1"/>
  <c r="AP1256" i="1"/>
  <c r="AP1254" i="1"/>
  <c r="AP1252" i="1"/>
  <c r="AP1234" i="1"/>
  <c r="AP1230" i="1"/>
  <c r="AP1226" i="1"/>
  <c r="AP1222" i="1"/>
  <c r="AP1220" i="1"/>
  <c r="AP1216" i="1"/>
  <c r="AP1210" i="1"/>
  <c r="AP1206" i="1"/>
  <c r="AP1204" i="1"/>
  <c r="AP1190" i="1"/>
  <c r="AP1188" i="1"/>
  <c r="AP1166" i="1"/>
  <c r="AP1164" i="1"/>
  <c r="AP1162" i="1"/>
  <c r="AP1160" i="1"/>
  <c r="AP1156" i="1"/>
  <c r="AP1152" i="1"/>
  <c r="AP1144" i="1"/>
  <c r="AP1140" i="1"/>
  <c r="AP1126" i="1"/>
  <c r="AP1124" i="1"/>
  <c r="AP1120" i="1"/>
  <c r="AP1112" i="1"/>
  <c r="AP1106" i="1"/>
  <c r="AP1104" i="1"/>
  <c r="AP1094" i="1"/>
  <c r="AP1092" i="1"/>
  <c r="AP1090" i="1"/>
  <c r="AP1088" i="1"/>
  <c r="AP1086" i="1"/>
  <c r="AP1082" i="1"/>
  <c r="AP1078" i="1"/>
  <c r="AP1076" i="1"/>
  <c r="AP1068" i="1"/>
  <c r="AP1062" i="1"/>
  <c r="AI1058" i="1"/>
  <c r="AR1059" i="1"/>
  <c r="AI1060" i="1"/>
  <c r="AK1058" i="1"/>
  <c r="AT1059" i="1"/>
  <c r="AK1060" i="1"/>
  <c r="AN1057" i="1"/>
  <c r="AO1052" i="1"/>
  <c r="AJ1050" i="1"/>
  <c r="AP1049" i="1"/>
  <c r="AL1047" i="1"/>
  <c r="AU1046" i="1"/>
  <c r="AH1045" i="1"/>
  <c r="AQ1044" i="1"/>
  <c r="AN1039" i="1"/>
  <c r="AJ1037" i="1"/>
  <c r="AS1036" i="1"/>
  <c r="X1036" i="1"/>
  <c r="AC1036" i="1" s="1"/>
  <c r="AE1035" i="1"/>
  <c r="AO1034" i="1"/>
  <c r="AJ1032" i="1"/>
  <c r="AP1031" i="1"/>
  <c r="AL1029" i="1"/>
  <c r="AU1028" i="1"/>
  <c r="AH1027" i="1"/>
  <c r="AQ1026" i="1"/>
  <c r="AI1022" i="1"/>
  <c r="AK1022" i="1"/>
  <c r="AN1021" i="1"/>
  <c r="AE1019" i="1"/>
  <c r="AN1018" i="1"/>
  <c r="AS1017" i="1"/>
  <c r="AK1015" i="1"/>
  <c r="AS1014" i="1"/>
  <c r="AM1011" i="1"/>
  <c r="AU1010" i="1"/>
  <c r="AJ1008" i="1"/>
  <c r="AM1007" i="1"/>
  <c r="AU1006" i="1"/>
  <c r="AI1004" i="1"/>
  <c r="AK1003" i="1"/>
  <c r="AQ1002" i="1"/>
  <c r="AO996" i="1"/>
  <c r="AS995" i="1"/>
  <c r="AU994" i="1"/>
  <c r="AK991" i="1"/>
  <c r="AK989" i="1"/>
  <c r="AL988" i="1"/>
  <c r="AJ977" i="1"/>
  <c r="AK976" i="1"/>
  <c r="AL975" i="1"/>
  <c r="AQ974" i="1"/>
  <c r="AI973" i="1"/>
  <c r="X956" i="1"/>
  <c r="AC956" i="1" s="1"/>
  <c r="AE1119" i="1"/>
  <c r="AE1111" i="1"/>
  <c r="AE1103" i="1"/>
  <c r="AE1089" i="1"/>
  <c r="AE1087" i="1"/>
  <c r="AE1083" i="1"/>
  <c r="AE1077" i="1"/>
  <c r="AE1073" i="1"/>
  <c r="AO1072" i="1"/>
  <c r="AE1069" i="1"/>
  <c r="AO1068" i="1"/>
  <c r="AE1065" i="1"/>
  <c r="AO1064" i="1"/>
  <c r="AO1062" i="1"/>
  <c r="AL1060" i="1"/>
  <c r="AQ1059" i="1"/>
  <c r="AE1058" i="1"/>
  <c r="AM1057" i="1"/>
  <c r="AN1052" i="1"/>
  <c r="AU1051" i="1"/>
  <c r="AH1050" i="1"/>
  <c r="AO1049" i="1"/>
  <c r="AK1047" i="1"/>
  <c r="AT1046" i="1"/>
  <c r="AP1044" i="1"/>
  <c r="AE1040" i="1"/>
  <c r="AM1039" i="1"/>
  <c r="AI1037" i="1"/>
  <c r="AR1036" i="1"/>
  <c r="AN1034" i="1"/>
  <c r="AU1033" i="1"/>
  <c r="AH1032" i="1"/>
  <c r="AO1031" i="1"/>
  <c r="AK1029" i="1"/>
  <c r="AT1028" i="1"/>
  <c r="AP1026" i="1"/>
  <c r="AM1021" i="1"/>
  <c r="AU1020" i="1"/>
  <c r="AM1018" i="1"/>
  <c r="AQ1017" i="1"/>
  <c r="AJ1015" i="1"/>
  <c r="AR1014" i="1"/>
  <c r="AL1011" i="1"/>
  <c r="AT1010" i="1"/>
  <c r="AH1008" i="1"/>
  <c r="AL1007" i="1"/>
  <c r="AT1006" i="1"/>
  <c r="AQ1004" i="1"/>
  <c r="AH1005" i="1"/>
  <c r="AQ1006" i="1"/>
  <c r="AN1005" i="1"/>
  <c r="AO1003" i="1"/>
  <c r="AP1005" i="1"/>
  <c r="AJ1003" i="1"/>
  <c r="AO1002" i="1"/>
  <c r="AM996" i="1"/>
  <c r="AR995" i="1"/>
  <c r="AS994" i="1"/>
  <c r="AE990" i="1"/>
  <c r="AI989" i="1"/>
  <c r="AN978" i="1"/>
  <c r="AN980" i="1"/>
  <c r="AN982" i="1"/>
  <c r="AM979" i="1"/>
  <c r="AN981" i="1"/>
  <c r="AO979" i="1"/>
  <c r="AP981" i="1"/>
  <c r="AP979" i="1"/>
  <c r="AQ981" i="1"/>
  <c r="AH982" i="1"/>
  <c r="AI978" i="1"/>
  <c r="AS979" i="1"/>
  <c r="AJ980" i="1"/>
  <c r="AT981" i="1"/>
  <c r="AK982" i="1"/>
  <c r="AK978" i="1"/>
  <c r="AU979" i="1"/>
  <c r="AL980" i="1"/>
  <c r="AM982" i="1"/>
  <c r="AM978" i="1"/>
  <c r="AO980" i="1"/>
  <c r="AP982" i="1"/>
  <c r="AP978" i="1"/>
  <c r="AQ980" i="1"/>
  <c r="AH981" i="1"/>
  <c r="AR982" i="1"/>
  <c r="AQ978" i="1"/>
  <c r="AI977" i="1"/>
  <c r="AI976" i="1"/>
  <c r="AJ975" i="1"/>
  <c r="AP974" i="1"/>
  <c r="AH973" i="1"/>
  <c r="AE972" i="1"/>
  <c r="AN1062" i="1"/>
  <c r="AL1057" i="1"/>
  <c r="AU1056" i="1"/>
  <c r="AM1052" i="1"/>
  <c r="AS1051" i="1"/>
  <c r="AN1049" i="1"/>
  <c r="AJ1047" i="1"/>
  <c r="AS1046" i="1"/>
  <c r="AO1044" i="1"/>
  <c r="AL1039" i="1"/>
  <c r="AU1038" i="1"/>
  <c r="AH1037" i="1"/>
  <c r="AQ1036" i="1"/>
  <c r="AM1034" i="1"/>
  <c r="AS1033" i="1"/>
  <c r="AN1031" i="1"/>
  <c r="AJ1029" i="1"/>
  <c r="AS1028" i="1"/>
  <c r="AO1026" i="1"/>
  <c r="AL1021" i="1"/>
  <c r="AT1020" i="1"/>
  <c r="AL1018" i="1"/>
  <c r="AP1017" i="1"/>
  <c r="AE1012" i="1"/>
  <c r="AS1010" i="1"/>
  <c r="AK1007" i="1"/>
  <c r="AS1006" i="1"/>
  <c r="AE1004" i="1"/>
  <c r="AI1003" i="1"/>
  <c r="AM1002" i="1"/>
  <c r="AU1001" i="1"/>
  <c r="X1000" i="1"/>
  <c r="AC1000" i="1" s="1"/>
  <c r="AK996" i="1"/>
  <c r="AQ995" i="1"/>
  <c r="AQ994" i="1"/>
  <c r="X993" i="1"/>
  <c r="AC993" i="1" s="1"/>
  <c r="AN988" i="1"/>
  <c r="AN990" i="1"/>
  <c r="AH988" i="1"/>
  <c r="AR989" i="1"/>
  <c r="AI990" i="1"/>
  <c r="AJ988" i="1"/>
  <c r="AT989" i="1"/>
  <c r="AK990" i="1"/>
  <c r="AK988" i="1"/>
  <c r="AU989" i="1"/>
  <c r="AL990" i="1"/>
  <c r="AO988" i="1"/>
  <c r="AP990" i="1"/>
  <c r="AQ988" i="1"/>
  <c r="AH989" i="1"/>
  <c r="AR990" i="1"/>
  <c r="AS988" i="1"/>
  <c r="AJ989" i="1"/>
  <c r="AT990" i="1"/>
  <c r="AU988" i="1"/>
  <c r="AL989" i="1"/>
  <c r="AI975" i="1"/>
  <c r="AH974" i="1"/>
  <c r="X970" i="1"/>
  <c r="AC970" i="1" s="1"/>
  <c r="X971" i="1"/>
  <c r="AC971" i="1" s="1"/>
  <c r="AO915" i="1"/>
  <c r="AM1062" i="1"/>
  <c r="AU1061" i="1"/>
  <c r="AK1057" i="1"/>
  <c r="AT1056" i="1"/>
  <c r="AL1052" i="1"/>
  <c r="AQ1051" i="1"/>
  <c r="AM1049" i="1"/>
  <c r="AI1047" i="1"/>
  <c r="AR1046" i="1"/>
  <c r="AN1044" i="1"/>
  <c r="AU1043" i="1"/>
  <c r="AK1039" i="1"/>
  <c r="AT1038" i="1"/>
  <c r="AP1036" i="1"/>
  <c r="AL1034" i="1"/>
  <c r="AQ1033" i="1"/>
  <c r="X1033" i="1"/>
  <c r="AC1033" i="1" s="1"/>
  <c r="AE1032" i="1"/>
  <c r="AM1031" i="1"/>
  <c r="AI1029" i="1"/>
  <c r="AR1028" i="1"/>
  <c r="AN1026" i="1"/>
  <c r="AK1021" i="1"/>
  <c r="AS1020" i="1"/>
  <c r="AJ1018" i="1"/>
  <c r="AO1017" i="1"/>
  <c r="AO1014" i="1"/>
  <c r="AU1013" i="1"/>
  <c r="AR1010" i="1"/>
  <c r="AE1008" i="1"/>
  <c r="AJ1007" i="1"/>
  <c r="AR1006" i="1"/>
  <c r="AH1003" i="1"/>
  <c r="AL1002" i="1"/>
  <c r="AT1001" i="1"/>
  <c r="AJ996" i="1"/>
  <c r="AP995" i="1"/>
  <c r="AP994" i="1"/>
  <c r="AU993" i="1"/>
  <c r="AN936" i="1"/>
  <c r="AP936" i="1"/>
  <c r="AI936" i="1"/>
  <c r="AT937" i="1"/>
  <c r="AJ936" i="1"/>
  <c r="AU937" i="1"/>
  <c r="AK936" i="1"/>
  <c r="AL936" i="1"/>
  <c r="AM936" i="1"/>
  <c r="AO936" i="1"/>
  <c r="AQ936" i="1"/>
  <c r="AH937" i="1"/>
  <c r="AR936" i="1"/>
  <c r="AI937" i="1"/>
  <c r="AS936" i="1"/>
  <c r="AJ937" i="1"/>
  <c r="AT936" i="1"/>
  <c r="AK937" i="1"/>
  <c r="AU936" i="1"/>
  <c r="AL937" i="1"/>
  <c r="AM937" i="1"/>
  <c r="AN937" i="1"/>
  <c r="AO937" i="1"/>
  <c r="AP937" i="1"/>
  <c r="AQ937" i="1"/>
  <c r="AN915" i="1"/>
  <c r="AU1085" i="1"/>
  <c r="AL1082" i="1"/>
  <c r="AU1081" i="1"/>
  <c r="AL1080" i="1"/>
  <c r="AU1079" i="1"/>
  <c r="AL1078" i="1"/>
  <c r="AU1077" i="1"/>
  <c r="AL1076" i="1"/>
  <c r="AU1075" i="1"/>
  <c r="AL1074" i="1"/>
  <c r="AU1073" i="1"/>
  <c r="AL1072" i="1"/>
  <c r="AU1071" i="1"/>
  <c r="AL1070" i="1"/>
  <c r="AU1069" i="1"/>
  <c r="AL1068" i="1"/>
  <c r="AU1067" i="1"/>
  <c r="AU1065" i="1"/>
  <c r="AL1064" i="1"/>
  <c r="AU1063" i="1"/>
  <c r="AL1062" i="1"/>
  <c r="AS1061" i="1"/>
  <c r="AN1059" i="1"/>
  <c r="AJ1057" i="1"/>
  <c r="AS1056" i="1"/>
  <c r="AJ1052" i="1"/>
  <c r="AP1051" i="1"/>
  <c r="AU1048" i="1"/>
  <c r="AQ1046" i="1"/>
  <c r="AM1044" i="1"/>
  <c r="AS1043" i="1"/>
  <c r="AJ1039" i="1"/>
  <c r="AS1038" i="1"/>
  <c r="AO1036" i="1"/>
  <c r="AJ1034" i="1"/>
  <c r="AP1033" i="1"/>
  <c r="AL1031" i="1"/>
  <c r="AU1030" i="1"/>
  <c r="AQ1028" i="1"/>
  <c r="AM1026" i="1"/>
  <c r="AS1025" i="1"/>
  <c r="AJ1021" i="1"/>
  <c r="AR1020" i="1"/>
  <c r="AH1018" i="1"/>
  <c r="AN1017" i="1"/>
  <c r="AN1014" i="1"/>
  <c r="AS1013" i="1"/>
  <c r="AP1010" i="1"/>
  <c r="AP1006" i="1"/>
  <c r="X1005" i="1"/>
  <c r="AC1005" i="1" s="1"/>
  <c r="AM1003" i="1"/>
  <c r="AK1002" i="1"/>
  <c r="AS1001" i="1"/>
  <c r="AI996" i="1"/>
  <c r="AN995" i="1"/>
  <c r="AS993" i="1"/>
  <c r="AE989" i="1"/>
  <c r="AR984" i="1"/>
  <c r="X980" i="1"/>
  <c r="AC980" i="1" s="1"/>
  <c r="AN976" i="1"/>
  <c r="AK975" i="1"/>
  <c r="AU976" i="1"/>
  <c r="AL977" i="1"/>
  <c r="AM975" i="1"/>
  <c r="AN977" i="1"/>
  <c r="AN975" i="1"/>
  <c r="AO977" i="1"/>
  <c r="AQ975" i="1"/>
  <c r="AH976" i="1"/>
  <c r="AR977" i="1"/>
  <c r="AS975" i="1"/>
  <c r="AJ976" i="1"/>
  <c r="AT977" i="1"/>
  <c r="AU975" i="1"/>
  <c r="AL976" i="1"/>
  <c r="AO976" i="1"/>
  <c r="AP976" i="1"/>
  <c r="AE974" i="1"/>
  <c r="AJ1062" i="1"/>
  <c r="AQ1061" i="1"/>
  <c r="AI1057" i="1"/>
  <c r="AR1056" i="1"/>
  <c r="AU1053" i="1"/>
  <c r="AH1052" i="1"/>
  <c r="AO1051" i="1"/>
  <c r="AK1049" i="1"/>
  <c r="AT1048" i="1"/>
  <c r="AR1047" i="1"/>
  <c r="AI1048" i="1"/>
  <c r="AT1047" i="1"/>
  <c r="AK1048" i="1"/>
  <c r="AP1046" i="1"/>
  <c r="AL1044" i="1"/>
  <c r="AQ1043" i="1"/>
  <c r="X1043" i="1"/>
  <c r="AC1043" i="1" s="1"/>
  <c r="AI1039" i="1"/>
  <c r="AR1038" i="1"/>
  <c r="AN1036" i="1"/>
  <c r="AU1035" i="1"/>
  <c r="AH1034" i="1"/>
  <c r="AO1033" i="1"/>
  <c r="AK1031" i="1"/>
  <c r="AT1030" i="1"/>
  <c r="AR1029" i="1"/>
  <c r="AI1030" i="1"/>
  <c r="AR1031" i="1"/>
  <c r="AI1032" i="1"/>
  <c r="AT1029" i="1"/>
  <c r="AK1030" i="1"/>
  <c r="AT1031" i="1"/>
  <c r="AK1032" i="1"/>
  <c r="AP1028" i="1"/>
  <c r="AL1026" i="1"/>
  <c r="AI1021" i="1"/>
  <c r="AP1020" i="1"/>
  <c r="AM1017" i="1"/>
  <c r="AU1016" i="1"/>
  <c r="AM1014" i="1"/>
  <c r="AQ1013" i="1"/>
  <c r="AH1011" i="1"/>
  <c r="AQ1012" i="1"/>
  <c r="AP1011" i="1"/>
  <c r="AR1011" i="1"/>
  <c r="AI1012" i="1"/>
  <c r="AT1011" i="1"/>
  <c r="AK1012" i="1"/>
  <c r="AO1010" i="1"/>
  <c r="AU1009" i="1"/>
  <c r="AH1007" i="1"/>
  <c r="AQ1008" i="1"/>
  <c r="AH1009" i="1"/>
  <c r="AQ1010" i="1"/>
  <c r="AN1007" i="1"/>
  <c r="AN1009" i="1"/>
  <c r="AP1007" i="1"/>
  <c r="AP1009" i="1"/>
  <c r="AR1007" i="1"/>
  <c r="AI1008" i="1"/>
  <c r="AR1009" i="1"/>
  <c r="AI1010" i="1"/>
  <c r="AT1007" i="1"/>
  <c r="AK1008" i="1"/>
  <c r="AT1009" i="1"/>
  <c r="AK1010" i="1"/>
  <c r="AO1006" i="1"/>
  <c r="AU1005" i="1"/>
  <c r="AE1003" i="1"/>
  <c r="AJ1002" i="1"/>
  <c r="AQ1001" i="1"/>
  <c r="AT1000" i="1"/>
  <c r="AH996" i="1"/>
  <c r="AL995" i="1"/>
  <c r="AL994" i="1"/>
  <c r="AR993" i="1"/>
  <c r="X957" i="1"/>
  <c r="AC957" i="1" s="1"/>
  <c r="AM913" i="1"/>
  <c r="AI1062" i="1"/>
  <c r="AP1061" i="1"/>
  <c r="AH1057" i="1"/>
  <c r="AQ1056" i="1"/>
  <c r="AS1053" i="1"/>
  <c r="AN1051" i="1"/>
  <c r="AJ1049" i="1"/>
  <c r="AS1048" i="1"/>
  <c r="AO1046" i="1"/>
  <c r="AJ1044" i="1"/>
  <c r="AP1043" i="1"/>
  <c r="AU1040" i="1"/>
  <c r="AH1039" i="1"/>
  <c r="AQ1038" i="1"/>
  <c r="AM1036" i="1"/>
  <c r="AS1035" i="1"/>
  <c r="AN1033" i="1"/>
  <c r="AJ1031" i="1"/>
  <c r="AS1030" i="1"/>
  <c r="AO1028" i="1"/>
  <c r="AJ1026" i="1"/>
  <c r="AO1020" i="1"/>
  <c r="AU1019" i="1"/>
  <c r="AL1017" i="1"/>
  <c r="AT1016" i="1"/>
  <c r="X1016" i="1"/>
  <c r="AC1016" i="1" s="1"/>
  <c r="X1018" i="1"/>
  <c r="AC1018" i="1" s="1"/>
  <c r="AO1013" i="1"/>
  <c r="AN1010" i="1"/>
  <c r="AS1009" i="1"/>
  <c r="AN1006" i="1"/>
  <c r="AS1005" i="1"/>
  <c r="AH1002" i="1"/>
  <c r="AO1001" i="1"/>
  <c r="AS1000" i="1"/>
  <c r="AJ995" i="1"/>
  <c r="AJ994" i="1"/>
  <c r="AQ993" i="1"/>
  <c r="AK955" i="1"/>
  <c r="AH1062" i="1"/>
  <c r="AO1061" i="1"/>
  <c r="AP1056" i="1"/>
  <c r="AQ1053" i="1"/>
  <c r="AM1051" i="1"/>
  <c r="AI1049" i="1"/>
  <c r="AR1048" i="1"/>
  <c r="AN1046" i="1"/>
  <c r="AU1045" i="1"/>
  <c r="AH1044" i="1"/>
  <c r="AO1043" i="1"/>
  <c r="AT1040" i="1"/>
  <c r="AP1038" i="1"/>
  <c r="AL1036" i="1"/>
  <c r="AQ1035" i="1"/>
  <c r="AM1033" i="1"/>
  <c r="AI1031" i="1"/>
  <c r="AR1030" i="1"/>
  <c r="AN1028" i="1"/>
  <c r="AU1027" i="1"/>
  <c r="AN1020" i="1"/>
  <c r="AS1019" i="1"/>
  <c r="AK1017" i="1"/>
  <c r="AS1016" i="1"/>
  <c r="AN1013" i="1"/>
  <c r="AM1010" i="1"/>
  <c r="AQ1009" i="1"/>
  <c r="AM1006" i="1"/>
  <c r="AQ1005" i="1"/>
  <c r="X1004" i="1"/>
  <c r="AC1004" i="1" s="1"/>
  <c r="AM1001" i="1"/>
  <c r="AQ1000" i="1"/>
  <c r="AE995" i="1"/>
  <c r="AE996" i="1"/>
  <c r="AI994" i="1"/>
  <c r="AP993" i="1"/>
  <c r="AT992" i="1"/>
  <c r="AR917" i="1"/>
  <c r="AI918" i="1"/>
  <c r="AT919" i="1"/>
  <c r="AM914" i="1"/>
  <c r="AQ916" i="1"/>
  <c r="AH917" i="1"/>
  <c r="AS918" i="1"/>
  <c r="AJ919" i="1"/>
  <c r="AE898" i="1"/>
  <c r="AE899" i="1"/>
  <c r="AE897" i="1"/>
  <c r="AO1056" i="1"/>
  <c r="AP1053" i="1"/>
  <c r="AL1051" i="1"/>
  <c r="AU1050" i="1"/>
  <c r="AM1046" i="1"/>
  <c r="AS1040" i="1"/>
  <c r="AO1038" i="1"/>
  <c r="AJ1036" i="1"/>
  <c r="AP1035" i="1"/>
  <c r="AL1033" i="1"/>
  <c r="AU1032" i="1"/>
  <c r="AH1031" i="1"/>
  <c r="AM1028" i="1"/>
  <c r="AI1026" i="1"/>
  <c r="AR1027" i="1"/>
  <c r="AI1028" i="1"/>
  <c r="AK1026" i="1"/>
  <c r="AT1027" i="1"/>
  <c r="AK1028" i="1"/>
  <c r="AM1020" i="1"/>
  <c r="AQ1019" i="1"/>
  <c r="AJ1017" i="1"/>
  <c r="AR1016" i="1"/>
  <c r="AM1013" i="1"/>
  <c r="AL1010" i="1"/>
  <c r="AL1006" i="1"/>
  <c r="AK1001" i="1"/>
  <c r="AP1000" i="1"/>
  <c r="AO993" i="1"/>
  <c r="AR992" i="1"/>
  <c r="AQ970" i="1"/>
  <c r="AP1271" i="1"/>
  <c r="AP1269" i="1"/>
  <c r="AP1263" i="1"/>
  <c r="AP1245" i="1"/>
  <c r="AP1233" i="1"/>
  <c r="AP1229" i="1"/>
  <c r="AP1225" i="1"/>
  <c r="AP1219" i="1"/>
  <c r="AP1215" i="1"/>
  <c r="AP1209" i="1"/>
  <c r="AP1203" i="1"/>
  <c r="AP1199" i="1"/>
  <c r="AP1197" i="1"/>
  <c r="AP1193" i="1"/>
  <c r="AP1187" i="1"/>
  <c r="AP1185" i="1"/>
  <c r="AP1181" i="1"/>
  <c r="AP1179" i="1"/>
  <c r="AP1173" i="1"/>
  <c r="AP1169" i="1"/>
  <c r="AP1159" i="1"/>
  <c r="AP1155" i="1"/>
  <c r="AP1151" i="1"/>
  <c r="AP1147" i="1"/>
  <c r="AP1139" i="1"/>
  <c r="AP1135" i="1"/>
  <c r="AP1133" i="1"/>
  <c r="AP1129" i="1"/>
  <c r="AP1123" i="1"/>
  <c r="AP1119" i="1"/>
  <c r="AP1115" i="1"/>
  <c r="AP1111" i="1"/>
  <c r="AP1103" i="1"/>
  <c r="AP1097" i="1"/>
  <c r="AP1089" i="1"/>
  <c r="AP1087" i="1"/>
  <c r="AP1083" i="1"/>
  <c r="AP1077" i="1"/>
  <c r="AP1073" i="1"/>
  <c r="AP1069" i="1"/>
  <c r="AP1065" i="1"/>
  <c r="AM1061" i="1"/>
  <c r="AI1059" i="1"/>
  <c r="AR1058" i="1"/>
  <c r="AN1056" i="1"/>
  <c r="AO1053" i="1"/>
  <c r="AK1051" i="1"/>
  <c r="AR1049" i="1"/>
  <c r="AI1050" i="1"/>
  <c r="AR1051" i="1"/>
  <c r="AI1052" i="1"/>
  <c r="AR1053" i="1"/>
  <c r="AT1049" i="1"/>
  <c r="AK1050" i="1"/>
  <c r="AT1051" i="1"/>
  <c r="AK1052" i="1"/>
  <c r="AT1053" i="1"/>
  <c r="AP1048" i="1"/>
  <c r="AL1046" i="1"/>
  <c r="AQ1045" i="1"/>
  <c r="AM1043" i="1"/>
  <c r="AR1040" i="1"/>
  <c r="AN1038" i="1"/>
  <c r="AU1037" i="1"/>
  <c r="AH1036" i="1"/>
  <c r="AO1035" i="1"/>
  <c r="AK1033" i="1"/>
  <c r="AT1032" i="1"/>
  <c r="AP1030" i="1"/>
  <c r="AL1028" i="1"/>
  <c r="AQ1027" i="1"/>
  <c r="AM1025" i="1"/>
  <c r="AR1022" i="1"/>
  <c r="AL1020" i="1"/>
  <c r="AP1019" i="1"/>
  <c r="AI1017" i="1"/>
  <c r="AP1016" i="1"/>
  <c r="AQ1014" i="1"/>
  <c r="AH1015" i="1"/>
  <c r="AI1014" i="1"/>
  <c r="AR1015" i="1"/>
  <c r="AK1014" i="1"/>
  <c r="AT1015" i="1"/>
  <c r="AL1013" i="1"/>
  <c r="AT1012" i="1"/>
  <c r="AJ1010" i="1"/>
  <c r="AM1009" i="1"/>
  <c r="AU1008" i="1"/>
  <c r="AJ1006" i="1"/>
  <c r="AM1005" i="1"/>
  <c r="AU1004" i="1"/>
  <c r="AJ1001" i="1"/>
  <c r="AM1000" i="1"/>
  <c r="AR999" i="1"/>
  <c r="AR998" i="1"/>
  <c r="AN994" i="1"/>
  <c r="AN996" i="1"/>
  <c r="AK994" i="1"/>
  <c r="AU995" i="1"/>
  <c r="AL996" i="1"/>
  <c r="AO994" i="1"/>
  <c r="AP996" i="1"/>
  <c r="AR994" i="1"/>
  <c r="AI995" i="1"/>
  <c r="AS996" i="1"/>
  <c r="AT994" i="1"/>
  <c r="AK995" i="1"/>
  <c r="AU996" i="1"/>
  <c r="AM995" i="1"/>
  <c r="AO995" i="1"/>
  <c r="AM993" i="1"/>
  <c r="AP992" i="1"/>
  <c r="AT991" i="1"/>
  <c r="AN986" i="1"/>
  <c r="AP985" i="1"/>
  <c r="AQ987" i="1"/>
  <c r="AR985" i="1"/>
  <c r="AI986" i="1"/>
  <c r="AS987" i="1"/>
  <c r="AS985" i="1"/>
  <c r="AJ986" i="1"/>
  <c r="AT987" i="1"/>
  <c r="AM986" i="1"/>
  <c r="AP986" i="1"/>
  <c r="AH985" i="1"/>
  <c r="AR986" i="1"/>
  <c r="AI987" i="1"/>
  <c r="AJ985" i="1"/>
  <c r="AT986" i="1"/>
  <c r="AK987" i="1"/>
  <c r="AO983" i="1"/>
  <c r="AQ983" i="1"/>
  <c r="AH984" i="1"/>
  <c r="AR983" i="1"/>
  <c r="AI984" i="1"/>
  <c r="AU983" i="1"/>
  <c r="AL984" i="1"/>
  <c r="AO984" i="1"/>
  <c r="AQ984" i="1"/>
  <c r="AK983" i="1"/>
  <c r="AO982" i="1"/>
  <c r="AO981" i="1"/>
  <c r="AS980" i="1"/>
  <c r="AT979" i="1"/>
  <c r="X981" i="1"/>
  <c r="AC981" i="1" s="1"/>
  <c r="X977" i="1"/>
  <c r="AC977" i="1" s="1"/>
  <c r="X976" i="1"/>
  <c r="AC976" i="1" s="1"/>
  <c r="X973" i="1"/>
  <c r="AC973" i="1" s="1"/>
  <c r="AP970" i="1"/>
  <c r="AQ966" i="1"/>
  <c r="AH967" i="1"/>
  <c r="AR968" i="1"/>
  <c r="AI969" i="1"/>
  <c r="AI963" i="1"/>
  <c r="AS964" i="1"/>
  <c r="AJ965" i="1"/>
  <c r="AT966" i="1"/>
  <c r="AQ969" i="1"/>
  <c r="AI968" i="1"/>
  <c r="AS969" i="1"/>
  <c r="AT963" i="1"/>
  <c r="AS937" i="1"/>
  <c r="AN953" i="1"/>
  <c r="AO944" i="1"/>
  <c r="AL942" i="1"/>
  <c r="AO935" i="1"/>
  <c r="AR928" i="1"/>
  <c r="AO926" i="1"/>
  <c r="AQ919" i="1"/>
  <c r="X919" i="1"/>
  <c r="AC919" i="1" s="1"/>
  <c r="AE918" i="1"/>
  <c r="AO917" i="1"/>
  <c r="AM915" i="1"/>
  <c r="AK913" i="1"/>
  <c r="AO908" i="1"/>
  <c r="AU969" i="1"/>
  <c r="AK968" i="1"/>
  <c r="AT967" i="1"/>
  <c r="AJ966" i="1"/>
  <c r="AS965" i="1"/>
  <c r="AI964" i="1"/>
  <c r="AR963" i="1"/>
  <c r="AN960" i="1"/>
  <c r="AN962" i="1"/>
  <c r="AM953" i="1"/>
  <c r="AL951" i="1"/>
  <c r="AU950" i="1"/>
  <c r="AJ949" i="1"/>
  <c r="AS948" i="1"/>
  <c r="X948" i="1"/>
  <c r="AC948" i="1" s="1"/>
  <c r="AQ946" i="1"/>
  <c r="AM944" i="1"/>
  <c r="AK942" i="1"/>
  <c r="AT941" i="1"/>
  <c r="AI940" i="1"/>
  <c r="AN938" i="1"/>
  <c r="AP938" i="1"/>
  <c r="AN935" i="1"/>
  <c r="AL933" i="1"/>
  <c r="AU932" i="1"/>
  <c r="X930" i="1"/>
  <c r="AC930" i="1" s="1"/>
  <c r="AQ928" i="1"/>
  <c r="AE927" i="1"/>
  <c r="AM926" i="1"/>
  <c r="AK924" i="1"/>
  <c r="AT923" i="1"/>
  <c r="AI922" i="1"/>
  <c r="AR921" i="1"/>
  <c r="AN920" i="1"/>
  <c r="AN922" i="1"/>
  <c r="AN924" i="1"/>
  <c r="AP920" i="1"/>
  <c r="AP922" i="1"/>
  <c r="AP924" i="1"/>
  <c r="AP919" i="1"/>
  <c r="AN917" i="1"/>
  <c r="AL915" i="1"/>
  <c r="AU914" i="1"/>
  <c r="AJ913" i="1"/>
  <c r="AS912" i="1"/>
  <c r="X912" i="1"/>
  <c r="AC912" i="1" s="1"/>
  <c r="AH911" i="1"/>
  <c r="AQ910" i="1"/>
  <c r="AE909" i="1"/>
  <c r="AM908" i="1"/>
  <c r="AK906" i="1"/>
  <c r="AT905" i="1"/>
  <c r="AI904" i="1"/>
  <c r="AO901" i="1"/>
  <c r="AE883" i="1"/>
  <c r="AT722" i="1"/>
  <c r="AJ722" i="1"/>
  <c r="AK722" i="1"/>
  <c r="AN722" i="1"/>
  <c r="AO722" i="1"/>
  <c r="AP722" i="1"/>
  <c r="AQ722" i="1"/>
  <c r="AR722" i="1"/>
  <c r="AS722" i="1"/>
  <c r="AU722" i="1"/>
  <c r="AH722" i="1"/>
  <c r="AI722" i="1"/>
  <c r="AL722" i="1"/>
  <c r="AM722" i="1"/>
  <c r="AK1006" i="1"/>
  <c r="AT1005" i="1"/>
  <c r="AJ1004" i="1"/>
  <c r="AS1003" i="1"/>
  <c r="AQ999" i="1"/>
  <c r="AP997" i="1"/>
  <c r="AN993" i="1"/>
  <c r="AM991" i="1"/>
  <c r="AS984" i="1"/>
  <c r="X982" i="1"/>
  <c r="AC982" i="1" s="1"/>
  <c r="AM974" i="1"/>
  <c r="AL972" i="1"/>
  <c r="AU971" i="1"/>
  <c r="AK970" i="1"/>
  <c r="AT969" i="1"/>
  <c r="AJ968" i="1"/>
  <c r="AS967" i="1"/>
  <c r="AI966" i="1"/>
  <c r="AR965" i="1"/>
  <c r="AH964" i="1"/>
  <c r="AQ963" i="1"/>
  <c r="X963" i="1"/>
  <c r="AC963" i="1" s="1"/>
  <c r="AP961" i="1"/>
  <c r="AE960" i="1"/>
  <c r="AO959" i="1"/>
  <c r="AN957" i="1"/>
  <c r="AM955" i="1"/>
  <c r="AL953" i="1"/>
  <c r="AU952" i="1"/>
  <c r="AK951" i="1"/>
  <c r="AT950" i="1"/>
  <c r="AI949" i="1"/>
  <c r="AR948" i="1"/>
  <c r="AO946" i="1"/>
  <c r="AL944" i="1"/>
  <c r="AU943" i="1"/>
  <c r="AJ942" i="1"/>
  <c r="AS941" i="1"/>
  <c r="AQ939" i="1"/>
  <c r="AM935" i="1"/>
  <c r="AK933" i="1"/>
  <c r="AT932" i="1"/>
  <c r="AI931" i="1"/>
  <c r="AR930" i="1"/>
  <c r="AN930" i="1"/>
  <c r="AO928" i="1"/>
  <c r="AL926" i="1"/>
  <c r="AU925" i="1"/>
  <c r="AJ924" i="1"/>
  <c r="AS923" i="1"/>
  <c r="AH922" i="1"/>
  <c r="AQ921" i="1"/>
  <c r="X921" i="1"/>
  <c r="AC921" i="1" s="1"/>
  <c r="AE920" i="1"/>
  <c r="AO919" i="1"/>
  <c r="AM917" i="1"/>
  <c r="AK915" i="1"/>
  <c r="AT914" i="1"/>
  <c r="AI913" i="1"/>
  <c r="AR912" i="1"/>
  <c r="AO910" i="1"/>
  <c r="AL908" i="1"/>
  <c r="AU907" i="1"/>
  <c r="AJ906" i="1"/>
  <c r="AS905" i="1"/>
  <c r="AQ903" i="1"/>
  <c r="X903" i="1"/>
  <c r="AC903" i="1" s="1"/>
  <c r="AE902" i="1"/>
  <c r="AN901" i="1"/>
  <c r="AE875" i="1"/>
  <c r="AH715" i="1"/>
  <c r="AH495" i="1"/>
  <c r="AI495" i="1"/>
  <c r="AO494" i="1"/>
  <c r="AL493" i="1"/>
  <c r="AU493" i="1"/>
  <c r="AS493" i="1"/>
  <c r="AT493" i="1"/>
  <c r="AR967" i="1"/>
  <c r="AH966" i="1"/>
  <c r="AQ965" i="1"/>
  <c r="AP963" i="1"/>
  <c r="AU954" i="1"/>
  <c r="AK953" i="1"/>
  <c r="AT952" i="1"/>
  <c r="AJ951" i="1"/>
  <c r="AS950" i="1"/>
  <c r="X950" i="1"/>
  <c r="AC950" i="1" s="1"/>
  <c r="AH949" i="1"/>
  <c r="AQ948" i="1"/>
  <c r="AM946" i="1"/>
  <c r="AK944" i="1"/>
  <c r="AT943" i="1"/>
  <c r="AI942" i="1"/>
  <c r="AN940" i="1"/>
  <c r="AP940" i="1"/>
  <c r="AL935" i="1"/>
  <c r="AU934" i="1"/>
  <c r="AJ933" i="1"/>
  <c r="AS932" i="1"/>
  <c r="X932" i="1"/>
  <c r="AC932" i="1" s="1"/>
  <c r="AE929" i="1"/>
  <c r="AM928" i="1"/>
  <c r="AK926" i="1"/>
  <c r="AT925" i="1"/>
  <c r="AI924" i="1"/>
  <c r="AR923" i="1"/>
  <c r="AN919" i="1"/>
  <c r="AL917" i="1"/>
  <c r="AU916" i="1"/>
  <c r="AJ915" i="1"/>
  <c r="AS914" i="1"/>
  <c r="X914" i="1"/>
  <c r="AC914" i="1" s="1"/>
  <c r="AH913" i="1"/>
  <c r="AQ912" i="1"/>
  <c r="AE911" i="1"/>
  <c r="AM910" i="1"/>
  <c r="AK908" i="1"/>
  <c r="AT907" i="1"/>
  <c r="AI906" i="1"/>
  <c r="AR905" i="1"/>
  <c r="AN904" i="1"/>
  <c r="AN906" i="1"/>
  <c r="AP904" i="1"/>
  <c r="AP906" i="1"/>
  <c r="AI1006" i="1"/>
  <c r="AR1005" i="1"/>
  <c r="AH1004" i="1"/>
  <c r="AQ1003" i="1"/>
  <c r="AO999" i="1"/>
  <c r="AN997" i="1"/>
  <c r="AL993" i="1"/>
  <c r="AU992" i="1"/>
  <c r="AN984" i="1"/>
  <c r="AE981" i="1"/>
  <c r="AK974" i="1"/>
  <c r="AT973" i="1"/>
  <c r="AJ972" i="1"/>
  <c r="AS971" i="1"/>
  <c r="AR969" i="1"/>
  <c r="AH968" i="1"/>
  <c r="AQ967" i="1"/>
  <c r="X967" i="1"/>
  <c r="AC967" i="1" s="1"/>
  <c r="AP965" i="1"/>
  <c r="AE964" i="1"/>
  <c r="AO963" i="1"/>
  <c r="AN961" i="1"/>
  <c r="AM959" i="1"/>
  <c r="AL957" i="1"/>
  <c r="AU956" i="1"/>
  <c r="AT954" i="1"/>
  <c r="AJ953" i="1"/>
  <c r="AS952" i="1"/>
  <c r="AI951" i="1"/>
  <c r="AR950" i="1"/>
  <c r="AO948" i="1"/>
  <c r="AL946" i="1"/>
  <c r="AU945" i="1"/>
  <c r="AJ944" i="1"/>
  <c r="AS943" i="1"/>
  <c r="AQ941" i="1"/>
  <c r="X941" i="1"/>
  <c r="AC941" i="1" s="1"/>
  <c r="AO939" i="1"/>
  <c r="AK935" i="1"/>
  <c r="AT934" i="1"/>
  <c r="AI933" i="1"/>
  <c r="AR932" i="1"/>
  <c r="AO930" i="1"/>
  <c r="AL928" i="1"/>
  <c r="AU927" i="1"/>
  <c r="AJ926" i="1"/>
  <c r="AS925" i="1"/>
  <c r="AH924" i="1"/>
  <c r="AQ923" i="1"/>
  <c r="X923" i="1"/>
  <c r="AC923" i="1" s="1"/>
  <c r="AE922" i="1"/>
  <c r="AO921" i="1"/>
  <c r="AM919" i="1"/>
  <c r="AK917" i="1"/>
  <c r="AT916" i="1"/>
  <c r="AI915" i="1"/>
  <c r="AR914" i="1"/>
  <c r="AN914" i="1"/>
  <c r="AO912" i="1"/>
  <c r="AL910" i="1"/>
  <c r="AU909" i="1"/>
  <c r="AJ908" i="1"/>
  <c r="AS907" i="1"/>
  <c r="AH906" i="1"/>
  <c r="AQ905" i="1"/>
  <c r="X905" i="1"/>
  <c r="AC905" i="1" s="1"/>
  <c r="AE904" i="1"/>
  <c r="AO903" i="1"/>
  <c r="AL901" i="1"/>
  <c r="AU900" i="1"/>
  <c r="AE727" i="1"/>
  <c r="AP678" i="1"/>
  <c r="AH679" i="1"/>
  <c r="AT680" i="1"/>
  <c r="AQ678" i="1"/>
  <c r="AI679" i="1"/>
  <c r="AU680" i="1"/>
  <c r="AR678" i="1"/>
  <c r="AJ679" i="1"/>
  <c r="AM677" i="1"/>
  <c r="AN677" i="1"/>
  <c r="AS679" i="1"/>
  <c r="AK680" i="1"/>
  <c r="AT679" i="1"/>
  <c r="AL680" i="1"/>
  <c r="AK678" i="1"/>
  <c r="AO680" i="1"/>
  <c r="AL678" i="1"/>
  <c r="AM678" i="1"/>
  <c r="AN678" i="1"/>
  <c r="AJ680" i="1"/>
  <c r="AT677" i="1"/>
  <c r="AP680" i="1"/>
  <c r="AU677" i="1"/>
  <c r="AR680" i="1"/>
  <c r="AS680" i="1"/>
  <c r="AQ679" i="1"/>
  <c r="AP967" i="1"/>
  <c r="AO965" i="1"/>
  <c r="AN963" i="1"/>
  <c r="AS954" i="1"/>
  <c r="AI953" i="1"/>
  <c r="AR952" i="1"/>
  <c r="AH951" i="1"/>
  <c r="AQ950" i="1"/>
  <c r="AE949" i="1"/>
  <c r="AM948" i="1"/>
  <c r="AK946" i="1"/>
  <c r="AT945" i="1"/>
  <c r="AI944" i="1"/>
  <c r="AR943" i="1"/>
  <c r="AN942" i="1"/>
  <c r="AN944" i="1"/>
  <c r="AP942" i="1"/>
  <c r="AP944" i="1"/>
  <c r="AJ935" i="1"/>
  <c r="AS934" i="1"/>
  <c r="AH933" i="1"/>
  <c r="AQ932" i="1"/>
  <c r="AE931" i="1"/>
  <c r="AK928" i="1"/>
  <c r="AT927" i="1"/>
  <c r="AI926" i="1"/>
  <c r="AP923" i="1"/>
  <c r="AN921" i="1"/>
  <c r="AL919" i="1"/>
  <c r="AU918" i="1"/>
  <c r="AJ917" i="1"/>
  <c r="AS916" i="1"/>
  <c r="AH915" i="1"/>
  <c r="AQ914" i="1"/>
  <c r="AE913" i="1"/>
  <c r="AM912" i="1"/>
  <c r="AK910" i="1"/>
  <c r="AT909" i="1"/>
  <c r="AI908" i="1"/>
  <c r="AR907" i="1"/>
  <c r="AP905" i="1"/>
  <c r="AM999" i="1"/>
  <c r="AL997" i="1"/>
  <c r="AN970" i="1"/>
  <c r="AN972" i="1"/>
  <c r="AN974" i="1"/>
  <c r="AP969" i="1"/>
  <c r="AE968" i="1"/>
  <c r="AO967" i="1"/>
  <c r="AN965" i="1"/>
  <c r="AM963" i="1"/>
  <c r="AL961" i="1"/>
  <c r="AU960" i="1"/>
  <c r="AR954" i="1"/>
  <c r="AH953" i="1"/>
  <c r="AQ952" i="1"/>
  <c r="AO950" i="1"/>
  <c r="AL948" i="1"/>
  <c r="AJ946" i="1"/>
  <c r="AS945" i="1"/>
  <c r="AH944" i="1"/>
  <c r="AQ943" i="1"/>
  <c r="X943" i="1"/>
  <c r="AC943" i="1" s="1"/>
  <c r="AE942" i="1"/>
  <c r="AO941" i="1"/>
  <c r="AM939" i="1"/>
  <c r="AI935" i="1"/>
  <c r="AR934" i="1"/>
  <c r="AO932" i="1"/>
  <c r="AL930" i="1"/>
  <c r="AU929" i="1"/>
  <c r="AJ928" i="1"/>
  <c r="AS927" i="1"/>
  <c r="AQ925" i="1"/>
  <c r="X925" i="1"/>
  <c r="AC925" i="1" s="1"/>
  <c r="AO923" i="1"/>
  <c r="AM921" i="1"/>
  <c r="AK919" i="1"/>
  <c r="AT918" i="1"/>
  <c r="AI917" i="1"/>
  <c r="AR916" i="1"/>
  <c r="AO914" i="1"/>
  <c r="AL912" i="1"/>
  <c r="AU911" i="1"/>
  <c r="AJ910" i="1"/>
  <c r="AS909" i="1"/>
  <c r="AH908" i="1"/>
  <c r="AQ907" i="1"/>
  <c r="X907" i="1"/>
  <c r="AC907" i="1" s="1"/>
  <c r="AO905" i="1"/>
  <c r="AM903" i="1"/>
  <c r="AJ901" i="1"/>
  <c r="AS900" i="1"/>
  <c r="AE877" i="1"/>
  <c r="AP952" i="1"/>
  <c r="AP943" i="1"/>
  <c r="AN926" i="1"/>
  <c r="AN928" i="1"/>
  <c r="AP926" i="1"/>
  <c r="AP928" i="1"/>
  <c r="AP907" i="1"/>
  <c r="AK999" i="1"/>
  <c r="AT998" i="1"/>
  <c r="AN992" i="1"/>
  <c r="AP973" i="1"/>
  <c r="AO971" i="1"/>
  <c r="AN969" i="1"/>
  <c r="AM967" i="1"/>
  <c r="AL965" i="1"/>
  <c r="AU964" i="1"/>
  <c r="AK963" i="1"/>
  <c r="AT962" i="1"/>
  <c r="AJ961" i="1"/>
  <c r="AS960" i="1"/>
  <c r="AN956" i="1"/>
  <c r="AN958" i="1"/>
  <c r="AP954" i="1"/>
  <c r="AO952" i="1"/>
  <c r="AL950" i="1"/>
  <c r="AU949" i="1"/>
  <c r="AH946" i="1"/>
  <c r="AQ945" i="1"/>
  <c r="AO943" i="1"/>
  <c r="AM941" i="1"/>
  <c r="AK939" i="1"/>
  <c r="AT938" i="1"/>
  <c r="AO934" i="1"/>
  <c r="AL932" i="1"/>
  <c r="AU931" i="1"/>
  <c r="AJ930" i="1"/>
  <c r="AS929" i="1"/>
  <c r="AH928" i="1"/>
  <c r="AQ927" i="1"/>
  <c r="AE926" i="1"/>
  <c r="AO925" i="1"/>
  <c r="AM923" i="1"/>
  <c r="AK921" i="1"/>
  <c r="AT920" i="1"/>
  <c r="AI919" i="1"/>
  <c r="AR918" i="1"/>
  <c r="AO916" i="1"/>
  <c r="AL914" i="1"/>
  <c r="AU913" i="1"/>
  <c r="AJ912" i="1"/>
  <c r="AS911" i="1"/>
  <c r="AH910" i="1"/>
  <c r="X909" i="1"/>
  <c r="AC909" i="1" s="1"/>
  <c r="AO907" i="1"/>
  <c r="AM905" i="1"/>
  <c r="AK903" i="1"/>
  <c r="AT902" i="1"/>
  <c r="AH901" i="1"/>
  <c r="AQ900" i="1"/>
  <c r="AO954" i="1"/>
  <c r="AM952" i="1"/>
  <c r="AP945" i="1"/>
  <c r="AN943" i="1"/>
  <c r="AM934" i="1"/>
  <c r="AP927" i="1"/>
  <c r="X920" i="1"/>
  <c r="AC920" i="1" s="1"/>
  <c r="AH919" i="1"/>
  <c r="AQ918" i="1"/>
  <c r="AE917" i="1"/>
  <c r="AM916" i="1"/>
  <c r="AK914" i="1"/>
  <c r="AT913" i="1"/>
  <c r="AP910" i="1"/>
  <c r="AP912" i="1"/>
  <c r="AP909" i="1"/>
  <c r="AN907" i="1"/>
  <c r="AM954" i="1"/>
  <c r="AL952" i="1"/>
  <c r="AO945" i="1"/>
  <c r="AM943" i="1"/>
  <c r="AL934" i="1"/>
  <c r="X929" i="1"/>
  <c r="AC929" i="1" s="1"/>
  <c r="AO927" i="1"/>
  <c r="AR920" i="1"/>
  <c r="AO918" i="1"/>
  <c r="AL916" i="1"/>
  <c r="AU915" i="1"/>
  <c r="AJ914" i="1"/>
  <c r="AS913" i="1"/>
  <c r="AH912" i="1"/>
  <c r="AQ911" i="1"/>
  <c r="AE910" i="1"/>
  <c r="AO909" i="1"/>
  <c r="AM907" i="1"/>
  <c r="AE901" i="1"/>
  <c r="AN998" i="1"/>
  <c r="AK969" i="1"/>
  <c r="AT968" i="1"/>
  <c r="AJ967" i="1"/>
  <c r="AS966" i="1"/>
  <c r="AI965" i="1"/>
  <c r="AR964" i="1"/>
  <c r="X964" i="1"/>
  <c r="AC964" i="1" s="1"/>
  <c r="AQ962" i="1"/>
  <c r="AP960" i="1"/>
  <c r="AL954" i="1"/>
  <c r="AU953" i="1"/>
  <c r="AK952" i="1"/>
  <c r="AT951" i="1"/>
  <c r="AI950" i="1"/>
  <c r="AR949" i="1"/>
  <c r="AN948" i="1"/>
  <c r="AN950" i="1"/>
  <c r="AP948" i="1"/>
  <c r="AP950" i="1"/>
  <c r="AN945" i="1"/>
  <c r="AL943" i="1"/>
  <c r="AU942" i="1"/>
  <c r="AJ941" i="1"/>
  <c r="AS940" i="1"/>
  <c r="AH939" i="1"/>
  <c r="AQ938" i="1"/>
  <c r="AK934" i="1"/>
  <c r="AT933" i="1"/>
  <c r="AI932" i="1"/>
  <c r="AP929" i="1"/>
  <c r="AN927" i="1"/>
  <c r="AL925" i="1"/>
  <c r="AU924" i="1"/>
  <c r="AJ923" i="1"/>
  <c r="AS922" i="1"/>
  <c r="AH921" i="1"/>
  <c r="AQ920" i="1"/>
  <c r="AE919" i="1"/>
  <c r="AM918" i="1"/>
  <c r="AK916" i="1"/>
  <c r="AT915" i="1"/>
  <c r="AI914" i="1"/>
  <c r="AR913" i="1"/>
  <c r="AP911" i="1"/>
  <c r="AN909" i="1"/>
  <c r="AL907" i="1"/>
  <c r="AU906" i="1"/>
  <c r="AJ905" i="1"/>
  <c r="AS904" i="1"/>
  <c r="AH903" i="1"/>
  <c r="AQ902" i="1"/>
  <c r="AL900" i="1"/>
  <c r="AU717" i="1"/>
  <c r="AP718" i="1"/>
  <c r="AJ719" i="1"/>
  <c r="AQ718" i="1"/>
  <c r="AL719" i="1"/>
  <c r="AS718" i="1"/>
  <c r="AP719" i="1"/>
  <c r="AN715" i="1"/>
  <c r="AL716" i="1"/>
  <c r="AP715" i="1"/>
  <c r="AM716" i="1"/>
  <c r="AJ969" i="1"/>
  <c r="AS968" i="1"/>
  <c r="AI967" i="1"/>
  <c r="AR966" i="1"/>
  <c r="AH965" i="1"/>
  <c r="AN964" i="1"/>
  <c r="AN966" i="1"/>
  <c r="AN968" i="1"/>
  <c r="AP962" i="1"/>
  <c r="AO960" i="1"/>
  <c r="AK954" i="1"/>
  <c r="AT953" i="1"/>
  <c r="AJ952" i="1"/>
  <c r="AS951" i="1"/>
  <c r="AH950" i="1"/>
  <c r="AQ949" i="1"/>
  <c r="X949" i="1"/>
  <c r="AC949" i="1" s="1"/>
  <c r="AE948" i="1"/>
  <c r="AM945" i="1"/>
  <c r="AK943" i="1"/>
  <c r="AT942" i="1"/>
  <c r="AI941" i="1"/>
  <c r="AR940" i="1"/>
  <c r="AO938" i="1"/>
  <c r="AU935" i="1"/>
  <c r="AJ934" i="1"/>
  <c r="AS933" i="1"/>
  <c r="AM927" i="1"/>
  <c r="AK925" i="1"/>
  <c r="AT924" i="1"/>
  <c r="AI923" i="1"/>
  <c r="AR922" i="1"/>
  <c r="AO920" i="1"/>
  <c r="AL918" i="1"/>
  <c r="AU917" i="1"/>
  <c r="AJ916" i="1"/>
  <c r="AS915" i="1"/>
  <c r="AH914" i="1"/>
  <c r="X913" i="1"/>
  <c r="AC913" i="1" s="1"/>
  <c r="AO911" i="1"/>
  <c r="AM909" i="1"/>
  <c r="AK907" i="1"/>
  <c r="AT906" i="1"/>
  <c r="AI905" i="1"/>
  <c r="AR904" i="1"/>
  <c r="AO902" i="1"/>
  <c r="AK900" i="1"/>
  <c r="AJ954" i="1"/>
  <c r="AS953" i="1"/>
  <c r="AI952" i="1"/>
  <c r="AL945" i="1"/>
  <c r="AU944" i="1"/>
  <c r="AJ943" i="1"/>
  <c r="AS942" i="1"/>
  <c r="X942" i="1"/>
  <c r="AC942" i="1" s="1"/>
  <c r="AT935" i="1"/>
  <c r="AI934" i="1"/>
  <c r="AN932" i="1"/>
  <c r="AP932" i="1"/>
  <c r="AL927" i="1"/>
  <c r="AU926" i="1"/>
  <c r="AQ922" i="1"/>
  <c r="AK918" i="1"/>
  <c r="AT917" i="1"/>
  <c r="AI916" i="1"/>
  <c r="AR915" i="1"/>
  <c r="AP914" i="1"/>
  <c r="AP916" i="1"/>
  <c r="AP918" i="1"/>
  <c r="AP913" i="1"/>
  <c r="AN911" i="1"/>
  <c r="AL909" i="1"/>
  <c r="AU908" i="1"/>
  <c r="AJ907" i="1"/>
  <c r="AI706" i="1"/>
  <c r="AR707" i="1"/>
  <c r="AI708" i="1"/>
  <c r="AN706" i="1"/>
  <c r="AP708" i="1"/>
  <c r="AO706" i="1"/>
  <c r="AQ708" i="1"/>
  <c r="AP706" i="1"/>
  <c r="AR708" i="1"/>
  <c r="AQ706" i="1"/>
  <c r="AH707" i="1"/>
  <c r="AS708" i="1"/>
  <c r="AS706" i="1"/>
  <c r="AJ707" i="1"/>
  <c r="AU708" i="1"/>
  <c r="AN707" i="1"/>
  <c r="AO707" i="1"/>
  <c r="AM706" i="1"/>
  <c r="AL707" i="1"/>
  <c r="AJ708" i="1"/>
  <c r="AR706" i="1"/>
  <c r="AM707" i="1"/>
  <c r="AK708" i="1"/>
  <c r="AT706" i="1"/>
  <c r="AP707" i="1"/>
  <c r="AL708" i="1"/>
  <c r="AU706" i="1"/>
  <c r="AQ707" i="1"/>
  <c r="AM708" i="1"/>
  <c r="AS707" i="1"/>
  <c r="AN708" i="1"/>
  <c r="AT707" i="1"/>
  <c r="AO708" i="1"/>
  <c r="AU707" i="1"/>
  <c r="AT708" i="1"/>
  <c r="AH706" i="1"/>
  <c r="AJ706" i="1"/>
  <c r="AK706" i="1"/>
  <c r="AI707" i="1"/>
  <c r="AL706" i="1"/>
  <c r="AK707" i="1"/>
  <c r="AH708" i="1"/>
  <c r="X1010" i="1"/>
  <c r="AC1010" i="1" s="1"/>
  <c r="AN1004" i="1"/>
  <c r="AM998" i="1"/>
  <c r="AT974" i="1"/>
  <c r="AJ973" i="1"/>
  <c r="AS972" i="1"/>
  <c r="AI971" i="1"/>
  <c r="AR970" i="1"/>
  <c r="AH969" i="1"/>
  <c r="AQ968" i="1"/>
  <c r="AP966" i="1"/>
  <c r="AO964" i="1"/>
  <c r="AM962" i="1"/>
  <c r="AL960" i="1"/>
  <c r="AI954" i="1"/>
  <c r="AR953" i="1"/>
  <c r="AQ951" i="1"/>
  <c r="AO949" i="1"/>
  <c r="AK945" i="1"/>
  <c r="AT944" i="1"/>
  <c r="AI943" i="1"/>
  <c r="AR942" i="1"/>
  <c r="AO940" i="1"/>
  <c r="AL938" i="1"/>
  <c r="AS935" i="1"/>
  <c r="AQ933" i="1"/>
  <c r="AO931" i="1"/>
  <c r="AM929" i="1"/>
  <c r="AK927" i="1"/>
  <c r="AT926" i="1"/>
  <c r="AI925" i="1"/>
  <c r="AR924" i="1"/>
  <c r="AO922" i="1"/>
  <c r="AL920" i="1"/>
  <c r="AU919" i="1"/>
  <c r="AJ918" i="1"/>
  <c r="AS917" i="1"/>
  <c r="AH916" i="1"/>
  <c r="AQ915" i="1"/>
  <c r="AO913" i="1"/>
  <c r="AM911" i="1"/>
  <c r="AK909" i="1"/>
  <c r="AT908" i="1"/>
  <c r="AI907" i="1"/>
  <c r="AR906" i="1"/>
  <c r="AO904" i="1"/>
  <c r="AL902" i="1"/>
  <c r="AU901" i="1"/>
  <c r="AI900" i="1"/>
  <c r="AE697" i="1"/>
  <c r="AE695" i="1"/>
  <c r="AH954" i="1"/>
  <c r="AN952" i="1"/>
  <c r="AN954" i="1"/>
  <c r="AS944" i="1"/>
  <c r="AH943" i="1"/>
  <c r="AN934" i="1"/>
  <c r="AP934" i="1"/>
  <c r="AU928" i="1"/>
  <c r="AJ927" i="1"/>
  <c r="AS926" i="1"/>
  <c r="AP915" i="1"/>
  <c r="AS908" i="1"/>
  <c r="AH907" i="1"/>
  <c r="X744" i="1"/>
  <c r="AC744" i="1" s="1"/>
  <c r="AK723" i="1"/>
  <c r="AT724" i="1"/>
  <c r="AK725" i="1"/>
  <c r="AM723" i="1"/>
  <c r="AM725" i="1"/>
  <c r="AO723" i="1"/>
  <c r="AO725" i="1"/>
  <c r="AS723" i="1"/>
  <c r="AJ724" i="1"/>
  <c r="AS725" i="1"/>
  <c r="AT723" i="1"/>
  <c r="AK724" i="1"/>
  <c r="AT725" i="1"/>
  <c r="AR673" i="1"/>
  <c r="AI674" i="1"/>
  <c r="AR675" i="1"/>
  <c r="AI676" i="1"/>
  <c r="AL673" i="1"/>
  <c r="AN675" i="1"/>
  <c r="AS673" i="1"/>
  <c r="AK674" i="1"/>
  <c r="AU675" i="1"/>
  <c r="AM676" i="1"/>
  <c r="AJ673" i="1"/>
  <c r="AQ675" i="1"/>
  <c r="AK676" i="1"/>
  <c r="AK673" i="1"/>
  <c r="AS675" i="1"/>
  <c r="AL676" i="1"/>
  <c r="AM673" i="1"/>
  <c r="AT675" i="1"/>
  <c r="AN676" i="1"/>
  <c r="AN673" i="1"/>
  <c r="AH674" i="1"/>
  <c r="AO676" i="1"/>
  <c r="AO673" i="1"/>
  <c r="AJ674" i="1"/>
  <c r="AP676" i="1"/>
  <c r="AP673" i="1"/>
  <c r="AL674" i="1"/>
  <c r="AQ676" i="1"/>
  <c r="AQ673" i="1"/>
  <c r="AM674" i="1"/>
  <c r="AR676" i="1"/>
  <c r="AT673" i="1"/>
  <c r="AN674" i="1"/>
  <c r="AS676" i="1"/>
  <c r="AU673" i="1"/>
  <c r="AO674" i="1"/>
  <c r="AT676" i="1"/>
  <c r="AP674" i="1"/>
  <c r="AU676" i="1"/>
  <c r="AQ674" i="1"/>
  <c r="AH675" i="1"/>
  <c r="AR674" i="1"/>
  <c r="AI675" i="1"/>
  <c r="AS674" i="1"/>
  <c r="AJ675" i="1"/>
  <c r="AT674" i="1"/>
  <c r="AK675" i="1"/>
  <c r="AU674" i="1"/>
  <c r="AL675" i="1"/>
  <c r="AN629" i="1"/>
  <c r="AL629" i="1"/>
  <c r="AM629" i="1"/>
  <c r="AR629" i="1"/>
  <c r="AI629" i="1"/>
  <c r="AJ629" i="1"/>
  <c r="AK629" i="1"/>
  <c r="AO629" i="1"/>
  <c r="AP629" i="1"/>
  <c r="AQ629" i="1"/>
  <c r="AS629" i="1"/>
  <c r="AT629" i="1"/>
  <c r="AU629" i="1"/>
  <c r="AE712" i="1"/>
  <c r="AH676" i="1"/>
  <c r="AH753" i="1"/>
  <c r="AQ752" i="1"/>
  <c r="X752" i="1"/>
  <c r="AC752" i="1" s="1"/>
  <c r="AH751" i="1"/>
  <c r="AQ750" i="1"/>
  <c r="X750" i="1"/>
  <c r="AC750" i="1" s="1"/>
  <c r="AH749" i="1"/>
  <c r="AQ748" i="1"/>
  <c r="X748" i="1"/>
  <c r="AC748" i="1" s="1"/>
  <c r="AH747" i="1"/>
  <c r="AQ746" i="1"/>
  <c r="X746" i="1"/>
  <c r="AC746" i="1" s="1"/>
  <c r="AH745" i="1"/>
  <c r="AP744" i="1"/>
  <c r="AK742" i="1"/>
  <c r="AQ741" i="1"/>
  <c r="AO738" i="1"/>
  <c r="AM735" i="1"/>
  <c r="AS734" i="1"/>
  <c r="AH732" i="1"/>
  <c r="AM731" i="1"/>
  <c r="AS730" i="1"/>
  <c r="AH728" i="1"/>
  <c r="AL727" i="1"/>
  <c r="AQ726" i="1"/>
  <c r="X725" i="1"/>
  <c r="AC725" i="1" s="1"/>
  <c r="AE724" i="1"/>
  <c r="AL721" i="1"/>
  <c r="AQ720" i="1"/>
  <c r="X719" i="1"/>
  <c r="AC719" i="1" s="1"/>
  <c r="AI716" i="1"/>
  <c r="AL715" i="1"/>
  <c r="AQ714" i="1"/>
  <c r="AK704" i="1"/>
  <c r="AO703" i="1"/>
  <c r="AR702" i="1"/>
  <c r="AN701" i="1"/>
  <c r="AU696" i="1"/>
  <c r="AL690" i="1"/>
  <c r="AN655" i="1"/>
  <c r="AR646" i="1"/>
  <c r="AP902" i="1"/>
  <c r="AP900" i="1"/>
  <c r="AP898" i="1"/>
  <c r="AP896" i="1"/>
  <c r="AP894" i="1"/>
  <c r="AP892" i="1"/>
  <c r="AP890" i="1"/>
  <c r="AP888" i="1"/>
  <c r="AP886" i="1"/>
  <c r="AP884" i="1"/>
  <c r="AP882" i="1"/>
  <c r="AP880" i="1"/>
  <c r="AP878" i="1"/>
  <c r="AP876" i="1"/>
  <c r="AP874" i="1"/>
  <c r="AP872" i="1"/>
  <c r="AP870" i="1"/>
  <c r="AP868" i="1"/>
  <c r="AP866" i="1"/>
  <c r="AP864" i="1"/>
  <c r="AP862" i="1"/>
  <c r="AP860" i="1"/>
  <c r="AP858" i="1"/>
  <c r="AP856" i="1"/>
  <c r="AP854" i="1"/>
  <c r="AP852" i="1"/>
  <c r="AP850" i="1"/>
  <c r="AP848" i="1"/>
  <c r="AP846" i="1"/>
  <c r="AP844" i="1"/>
  <c r="AP842" i="1"/>
  <c r="AP840" i="1"/>
  <c r="AP838" i="1"/>
  <c r="AP836" i="1"/>
  <c r="AP834" i="1"/>
  <c r="AP832" i="1"/>
  <c r="AP830" i="1"/>
  <c r="AP828" i="1"/>
  <c r="AP826" i="1"/>
  <c r="AP824" i="1"/>
  <c r="AP822" i="1"/>
  <c r="AP820" i="1"/>
  <c r="AP818" i="1"/>
  <c r="AP816" i="1"/>
  <c r="AP814" i="1"/>
  <c r="AP812" i="1"/>
  <c r="AP810" i="1"/>
  <c r="AP808" i="1"/>
  <c r="AP806" i="1"/>
  <c r="AP804" i="1"/>
  <c r="AP802" i="1"/>
  <c r="AP800" i="1"/>
  <c r="AP798" i="1"/>
  <c r="AP796" i="1"/>
  <c r="AP794" i="1"/>
  <c r="AP792" i="1"/>
  <c r="AP790" i="1"/>
  <c r="AP788" i="1"/>
  <c r="AP786" i="1"/>
  <c r="AP784" i="1"/>
  <c r="AP782" i="1"/>
  <c r="AP780" i="1"/>
  <c r="AP778" i="1"/>
  <c r="AP776" i="1"/>
  <c r="AP774" i="1"/>
  <c r="AP772" i="1"/>
  <c r="AP770" i="1"/>
  <c r="AP768" i="1"/>
  <c r="AP766" i="1"/>
  <c r="AP764" i="1"/>
  <c r="AP762" i="1"/>
  <c r="AP760" i="1"/>
  <c r="AP758" i="1"/>
  <c r="AP756" i="1"/>
  <c r="AP754" i="1"/>
  <c r="AP752" i="1"/>
  <c r="AP750" i="1"/>
  <c r="AP748" i="1"/>
  <c r="AP746" i="1"/>
  <c r="AO744" i="1"/>
  <c r="AI742" i="1"/>
  <c r="AP741" i="1"/>
  <c r="AK739" i="1"/>
  <c r="AO739" i="1"/>
  <c r="AS739" i="1"/>
  <c r="AN738" i="1"/>
  <c r="AU737" i="1"/>
  <c r="AL735" i="1"/>
  <c r="AR734" i="1"/>
  <c r="AL731" i="1"/>
  <c r="AR730" i="1"/>
  <c r="AJ727" i="1"/>
  <c r="AU725" i="1"/>
  <c r="AJ721" i="1"/>
  <c r="AP720" i="1"/>
  <c r="AU719" i="1"/>
  <c r="AH716" i="1"/>
  <c r="AJ715" i="1"/>
  <c r="AP714" i="1"/>
  <c r="AU713" i="1"/>
  <c r="X712" i="1"/>
  <c r="AC712" i="1" s="1"/>
  <c r="AJ704" i="1"/>
  <c r="AN703" i="1"/>
  <c r="AQ702" i="1"/>
  <c r="AM701" i="1"/>
  <c r="AS696" i="1"/>
  <c r="AK690" i="1"/>
  <c r="AQ687" i="1"/>
  <c r="AE681" i="1"/>
  <c r="AM646" i="1"/>
  <c r="AN918" i="1"/>
  <c r="AN916" i="1"/>
  <c r="AN912" i="1"/>
  <c r="AN902" i="1"/>
  <c r="AN894" i="1"/>
  <c r="AN890" i="1"/>
  <c r="AN884" i="1"/>
  <c r="AN880" i="1"/>
  <c r="AN870" i="1"/>
  <c r="AN866" i="1"/>
  <c r="AN864" i="1"/>
  <c r="AN860" i="1"/>
  <c r="AN856" i="1"/>
  <c r="AN852" i="1"/>
  <c r="AN850" i="1"/>
  <c r="AN844" i="1"/>
  <c r="AN840" i="1"/>
  <c r="AN836" i="1"/>
  <c r="AN834" i="1"/>
  <c r="AN828" i="1"/>
  <c r="AN826" i="1"/>
  <c r="AN810" i="1"/>
  <c r="AN804" i="1"/>
  <c r="AN796" i="1"/>
  <c r="AN794" i="1"/>
  <c r="AN786" i="1"/>
  <c r="AN782" i="1"/>
  <c r="AN776" i="1"/>
  <c r="AN768" i="1"/>
  <c r="AN764" i="1"/>
  <c r="AN762" i="1"/>
  <c r="AN760" i="1"/>
  <c r="AN756" i="1"/>
  <c r="AN754" i="1"/>
  <c r="AN752" i="1"/>
  <c r="AN750" i="1"/>
  <c r="AN748" i="1"/>
  <c r="AN746" i="1"/>
  <c r="AM744" i="1"/>
  <c r="AU743" i="1"/>
  <c r="AM741" i="1"/>
  <c r="AS740" i="1"/>
  <c r="X740" i="1"/>
  <c r="AC740" i="1" s="1"/>
  <c r="AL738" i="1"/>
  <c r="AR737" i="1"/>
  <c r="AP734" i="1"/>
  <c r="AI731" i="1"/>
  <c r="AP730" i="1"/>
  <c r="AH727" i="1"/>
  <c r="AN726" i="1"/>
  <c r="AQ725" i="1"/>
  <c r="AU724" i="1"/>
  <c r="AH721" i="1"/>
  <c r="AQ719" i="1"/>
  <c r="AU718" i="1"/>
  <c r="AN714" i="1"/>
  <c r="AQ713" i="1"/>
  <c r="AU712" i="1"/>
  <c r="AL703" i="1"/>
  <c r="AH702" i="1"/>
  <c r="AT697" i="1"/>
  <c r="X689" i="1"/>
  <c r="AC689" i="1" s="1"/>
  <c r="AO687" i="1"/>
  <c r="AI662" i="1"/>
  <c r="AR663" i="1"/>
  <c r="AK662" i="1"/>
  <c r="AU663" i="1"/>
  <c r="AQ662" i="1"/>
  <c r="AH663" i="1"/>
  <c r="AR662" i="1"/>
  <c r="AS662" i="1"/>
  <c r="AJ663" i="1"/>
  <c r="AU662" i="1"/>
  <c r="AL663" i="1"/>
  <c r="AJ662" i="1"/>
  <c r="AL662" i="1"/>
  <c r="AM662" i="1"/>
  <c r="AI663" i="1"/>
  <c r="AN662" i="1"/>
  <c r="AK663" i="1"/>
  <c r="AO662" i="1"/>
  <c r="AM663" i="1"/>
  <c r="AP662" i="1"/>
  <c r="AN663" i="1"/>
  <c r="AT662" i="1"/>
  <c r="AO663" i="1"/>
  <c r="AP663" i="1"/>
  <c r="AQ663" i="1"/>
  <c r="AS663" i="1"/>
  <c r="AT663" i="1"/>
  <c r="X654" i="1"/>
  <c r="AC654" i="1" s="1"/>
  <c r="X660" i="1"/>
  <c r="AC660" i="1" s="1"/>
  <c r="X655" i="1"/>
  <c r="AC655" i="1" s="1"/>
  <c r="X656" i="1"/>
  <c r="AC656" i="1" s="1"/>
  <c r="X657" i="1"/>
  <c r="AC657" i="1" s="1"/>
  <c r="X658" i="1"/>
  <c r="AC658" i="1" s="1"/>
  <c r="AH649" i="1"/>
  <c r="AK738" i="1"/>
  <c r="AQ737" i="1"/>
  <c r="AM726" i="1"/>
  <c r="AP725" i="1"/>
  <c r="AS724" i="1"/>
  <c r="AM720" i="1"/>
  <c r="AK715" i="1"/>
  <c r="AT716" i="1"/>
  <c r="AK717" i="1"/>
  <c r="AT718" i="1"/>
  <c r="AK719" i="1"/>
  <c r="AM715" i="1"/>
  <c r="AM717" i="1"/>
  <c r="AM719" i="1"/>
  <c r="AO715" i="1"/>
  <c r="AO717" i="1"/>
  <c r="AO719" i="1"/>
  <c r="AS715" i="1"/>
  <c r="AJ716" i="1"/>
  <c r="AS717" i="1"/>
  <c r="AJ718" i="1"/>
  <c r="AS719" i="1"/>
  <c r="AT715" i="1"/>
  <c r="AK716" i="1"/>
  <c r="AT717" i="1"/>
  <c r="AK718" i="1"/>
  <c r="AT719" i="1"/>
  <c r="X710" i="1"/>
  <c r="AC710" i="1" s="1"/>
  <c r="X709" i="1"/>
  <c r="AC709" i="1" s="1"/>
  <c r="AE704" i="1"/>
  <c r="AJ701" i="1"/>
  <c r="AS743" i="1"/>
  <c r="X743" i="1"/>
  <c r="AC743" i="1" s="1"/>
  <c r="AJ741" i="1"/>
  <c r="AQ740" i="1"/>
  <c r="AI738" i="1"/>
  <c r="AP737" i="1"/>
  <c r="AK735" i="1"/>
  <c r="AT736" i="1"/>
  <c r="AO735" i="1"/>
  <c r="AS735" i="1"/>
  <c r="AJ736" i="1"/>
  <c r="AN730" i="1"/>
  <c r="AL726" i="1"/>
  <c r="AN725" i="1"/>
  <c r="AR724" i="1"/>
  <c r="AL720" i="1"/>
  <c r="AN719" i="1"/>
  <c r="AR718" i="1"/>
  <c r="AN713" i="1"/>
  <c r="AQ712" i="1"/>
  <c r="AE702" i="1"/>
  <c r="AR701" i="1"/>
  <c r="AI702" i="1"/>
  <c r="AR703" i="1"/>
  <c r="AI704" i="1"/>
  <c r="AQ701" i="1"/>
  <c r="AJ702" i="1"/>
  <c r="AT703" i="1"/>
  <c r="AL704" i="1"/>
  <c r="AS701" i="1"/>
  <c r="AK702" i="1"/>
  <c r="AU703" i="1"/>
  <c r="AM704" i="1"/>
  <c r="AT701" i="1"/>
  <c r="AL702" i="1"/>
  <c r="AN704" i="1"/>
  <c r="AU701" i="1"/>
  <c r="AM702" i="1"/>
  <c r="AO704" i="1"/>
  <c r="AN702" i="1"/>
  <c r="AP704" i="1"/>
  <c r="AO702" i="1"/>
  <c r="AQ704" i="1"/>
  <c r="AH701" i="1"/>
  <c r="AS702" i="1"/>
  <c r="AJ703" i="1"/>
  <c r="AU704" i="1"/>
  <c r="AI701" i="1"/>
  <c r="AT702" i="1"/>
  <c r="AK703" i="1"/>
  <c r="AH687" i="1"/>
  <c r="AP684" i="1"/>
  <c r="AE682" i="1"/>
  <c r="AE683" i="1"/>
  <c r="AM591" i="1"/>
  <c r="AK592" i="1"/>
  <c r="AL592" i="1"/>
  <c r="AM592" i="1"/>
  <c r="AQ592" i="1"/>
  <c r="AR592" i="1"/>
  <c r="AO591" i="1"/>
  <c r="AK594" i="1"/>
  <c r="AP591" i="1"/>
  <c r="AU591" i="1"/>
  <c r="AH738" i="1"/>
  <c r="AN737" i="1"/>
  <c r="AE735" i="1"/>
  <c r="AL725" i="1"/>
  <c r="AQ724" i="1"/>
  <c r="X717" i="1"/>
  <c r="AC717" i="1" s="1"/>
  <c r="AE716" i="1"/>
  <c r="AE718" i="1"/>
  <c r="AE701" i="1"/>
  <c r="AJ684" i="1"/>
  <c r="AJ725" i="1"/>
  <c r="AP724" i="1"/>
  <c r="AU723" i="1"/>
  <c r="AE684" i="1"/>
  <c r="AE685" i="1"/>
  <c r="AM647" i="1"/>
  <c r="AN740" i="1"/>
  <c r="AL737" i="1"/>
  <c r="AI730" i="1"/>
  <c r="AU728" i="1"/>
  <c r="X728" i="1"/>
  <c r="AC728" i="1" s="1"/>
  <c r="AT726" i="1"/>
  <c r="AK727" i="1"/>
  <c r="AT728" i="1"/>
  <c r="AM727" i="1"/>
  <c r="AO727" i="1"/>
  <c r="AJ726" i="1"/>
  <c r="AS727" i="1"/>
  <c r="AJ728" i="1"/>
  <c r="AK726" i="1"/>
  <c r="AT727" i="1"/>
  <c r="AK728" i="1"/>
  <c r="AI725" i="1"/>
  <c r="AO724" i="1"/>
  <c r="AR723" i="1"/>
  <c r="AT720" i="1"/>
  <c r="AK721" i="1"/>
  <c r="AM721" i="1"/>
  <c r="AO721" i="1"/>
  <c r="AJ720" i="1"/>
  <c r="AS721" i="1"/>
  <c r="AK720" i="1"/>
  <c r="AT721" i="1"/>
  <c r="AI719" i="1"/>
  <c r="AO718" i="1"/>
  <c r="AR717" i="1"/>
  <c r="AI713" i="1"/>
  <c r="AN712" i="1"/>
  <c r="AP711" i="1"/>
  <c r="AQ710" i="1"/>
  <c r="AU709" i="1"/>
  <c r="AE693" i="1"/>
  <c r="AE692" i="1"/>
  <c r="AJ688" i="1"/>
  <c r="AH677" i="1"/>
  <c r="AL647" i="1"/>
  <c r="AH616" i="1"/>
  <c r="AI616" i="1"/>
  <c r="AM616" i="1"/>
  <c r="AO616" i="1"/>
  <c r="AL615" i="1"/>
  <c r="AP615" i="1"/>
  <c r="AT615" i="1"/>
  <c r="AU615" i="1"/>
  <c r="AH756" i="1"/>
  <c r="AQ755" i="1"/>
  <c r="AQ753" i="1"/>
  <c r="X753" i="1"/>
  <c r="AC753" i="1" s="1"/>
  <c r="AH752" i="1"/>
  <c r="AQ751" i="1"/>
  <c r="AH750" i="1"/>
  <c r="AQ749" i="1"/>
  <c r="X749" i="1"/>
  <c r="AC749" i="1" s="1"/>
  <c r="AH748" i="1"/>
  <c r="AH746" i="1"/>
  <c r="AT744" i="1"/>
  <c r="AN743" i="1"/>
  <c r="AU742" i="1"/>
  <c r="AM740" i="1"/>
  <c r="AT739" i="1"/>
  <c r="AJ737" i="1"/>
  <c r="AQ736" i="1"/>
  <c r="AH734" i="1"/>
  <c r="AS732" i="1"/>
  <c r="AS728" i="1"/>
  <c r="AE726" i="1"/>
  <c r="AE728" i="1"/>
  <c r="AH725" i="1"/>
  <c r="AN724" i="1"/>
  <c r="AQ723" i="1"/>
  <c r="AE720" i="1"/>
  <c r="AH719" i="1"/>
  <c r="AN718" i="1"/>
  <c r="AQ717" i="1"/>
  <c r="AU716" i="1"/>
  <c r="AM712" i="1"/>
  <c r="AO711" i="1"/>
  <c r="AP710" i="1"/>
  <c r="AT709" i="1"/>
  <c r="X706" i="1"/>
  <c r="AC706" i="1" s="1"/>
  <c r="AO685" i="1"/>
  <c r="AE680" i="1"/>
  <c r="X633" i="1"/>
  <c r="AC633" i="1" s="1"/>
  <c r="X636" i="1"/>
  <c r="AC636" i="1" s="1"/>
  <c r="AP749" i="1"/>
  <c r="AP745" i="1"/>
  <c r="AE744" i="1"/>
  <c r="AM743" i="1"/>
  <c r="AS742" i="1"/>
  <c r="AI737" i="1"/>
  <c r="AP736" i="1"/>
  <c r="AR732" i="1"/>
  <c r="AT730" i="1"/>
  <c r="AK731" i="1"/>
  <c r="AT732" i="1"/>
  <c r="AO731" i="1"/>
  <c r="AJ730" i="1"/>
  <c r="AS731" i="1"/>
  <c r="AJ732" i="1"/>
  <c r="AK730" i="1"/>
  <c r="AT731" i="1"/>
  <c r="AK732" i="1"/>
  <c r="AR728" i="1"/>
  <c r="AM724" i="1"/>
  <c r="AP723" i="1"/>
  <c r="AM718" i="1"/>
  <c r="AP717" i="1"/>
  <c r="AS716" i="1"/>
  <c r="AK713" i="1"/>
  <c r="AT714" i="1"/>
  <c r="AM713" i="1"/>
  <c r="AO713" i="1"/>
  <c r="AS713" i="1"/>
  <c r="AJ714" i="1"/>
  <c r="AT713" i="1"/>
  <c r="AK714" i="1"/>
  <c r="AL712" i="1"/>
  <c r="AM711" i="1"/>
  <c r="AO710" i="1"/>
  <c r="AS709" i="1"/>
  <c r="AS687" i="1"/>
  <c r="AK688" i="1"/>
  <c r="AU689" i="1"/>
  <c r="AM690" i="1"/>
  <c r="AT687" i="1"/>
  <c r="AL688" i="1"/>
  <c r="AN690" i="1"/>
  <c r="AU687" i="1"/>
  <c r="AM688" i="1"/>
  <c r="AO690" i="1"/>
  <c r="AR688" i="1"/>
  <c r="AI689" i="1"/>
  <c r="AT690" i="1"/>
  <c r="AJ687" i="1"/>
  <c r="AU688" i="1"/>
  <c r="AL689" i="1"/>
  <c r="AK687" i="1"/>
  <c r="AM689" i="1"/>
  <c r="AN687" i="1"/>
  <c r="AP689" i="1"/>
  <c r="AH690" i="1"/>
  <c r="AN685" i="1"/>
  <c r="AP675" i="1"/>
  <c r="AE768" i="1"/>
  <c r="AE760" i="1"/>
  <c r="AE750" i="1"/>
  <c r="AL743" i="1"/>
  <c r="AR742" i="1"/>
  <c r="AK740" i="1"/>
  <c r="AE730" i="1"/>
  <c r="AE732" i="1"/>
  <c r="AQ728" i="1"/>
  <c r="AL724" i="1"/>
  <c r="AN723" i="1"/>
  <c r="AE719" i="1"/>
  <c r="AL718" i="1"/>
  <c r="AN717" i="1"/>
  <c r="AR716" i="1"/>
  <c r="AE713" i="1"/>
  <c r="AI712" i="1"/>
  <c r="AK711" i="1"/>
  <c r="AN710" i="1"/>
  <c r="AO709" i="1"/>
  <c r="X704" i="1"/>
  <c r="AC704" i="1" s="1"/>
  <c r="AO675" i="1"/>
  <c r="AK737" i="1"/>
  <c r="AT738" i="1"/>
  <c r="AO737" i="1"/>
  <c r="AS737" i="1"/>
  <c r="AJ738" i="1"/>
  <c r="AP728" i="1"/>
  <c r="AI724" i="1"/>
  <c r="AL723" i="1"/>
  <c r="AI718" i="1"/>
  <c r="AL717" i="1"/>
  <c r="AQ716" i="1"/>
  <c r="X690" i="1"/>
  <c r="AC690" i="1" s="1"/>
  <c r="X688" i="1"/>
  <c r="AC688" i="1" s="1"/>
  <c r="AP685" i="1"/>
  <c r="AH686" i="1"/>
  <c r="AQ685" i="1"/>
  <c r="AJ686" i="1"/>
  <c r="AH684" i="1"/>
  <c r="AS685" i="1"/>
  <c r="AK686" i="1"/>
  <c r="AQ684" i="1"/>
  <c r="AH685" i="1"/>
  <c r="AS686" i="1"/>
  <c r="AT686" i="1"/>
  <c r="AM675" i="1"/>
  <c r="AU738" i="1"/>
  <c r="AO728" i="1"/>
  <c r="AU727" i="1"/>
  <c r="AH724" i="1"/>
  <c r="AJ723" i="1"/>
  <c r="AU721" i="1"/>
  <c r="AH718" i="1"/>
  <c r="AJ717" i="1"/>
  <c r="AP716" i="1"/>
  <c r="AU715" i="1"/>
  <c r="AL710" i="1"/>
  <c r="AU744" i="1"/>
  <c r="AH743" i="1"/>
  <c r="AO742" i="1"/>
  <c r="AT740" i="1"/>
  <c r="AK741" i="1"/>
  <c r="AT742" i="1"/>
  <c r="AK743" i="1"/>
  <c r="AO741" i="1"/>
  <c r="AO743" i="1"/>
  <c r="AJ740" i="1"/>
  <c r="AS741" i="1"/>
  <c r="AJ742" i="1"/>
  <c r="AS738" i="1"/>
  <c r="AE738" i="1"/>
  <c r="AL736" i="1"/>
  <c r="AR735" i="1"/>
  <c r="AK733" i="1"/>
  <c r="AT734" i="1"/>
  <c r="AO733" i="1"/>
  <c r="AS733" i="1"/>
  <c r="AJ734" i="1"/>
  <c r="AT733" i="1"/>
  <c r="AK734" i="1"/>
  <c r="AN732" i="1"/>
  <c r="AR731" i="1"/>
  <c r="AK729" i="1"/>
  <c r="AO729" i="1"/>
  <c r="AS729" i="1"/>
  <c r="AT729" i="1"/>
  <c r="AN728" i="1"/>
  <c r="AR727" i="1"/>
  <c r="AI723" i="1"/>
  <c r="AR721" i="1"/>
  <c r="AI717" i="1"/>
  <c r="AO716" i="1"/>
  <c r="AR715" i="1"/>
  <c r="AE711" i="1"/>
  <c r="AK710" i="1"/>
  <c r="AI694" i="1"/>
  <c r="AR695" i="1"/>
  <c r="AI696" i="1"/>
  <c r="AR697" i="1"/>
  <c r="AQ694" i="1"/>
  <c r="AR694" i="1"/>
  <c r="AI695" i="1"/>
  <c r="AT696" i="1"/>
  <c r="AS694" i="1"/>
  <c r="AJ695" i="1"/>
  <c r="AT694" i="1"/>
  <c r="AK695" i="1"/>
  <c r="AM697" i="1"/>
  <c r="AU694" i="1"/>
  <c r="AL695" i="1"/>
  <c r="AN697" i="1"/>
  <c r="AM695" i="1"/>
  <c r="AO697" i="1"/>
  <c r="AN695" i="1"/>
  <c r="AP697" i="1"/>
  <c r="AO695" i="1"/>
  <c r="AQ697" i="1"/>
  <c r="AP695" i="1"/>
  <c r="AH696" i="1"/>
  <c r="AS697" i="1"/>
  <c r="AH694" i="1"/>
  <c r="AS695" i="1"/>
  <c r="AK696" i="1"/>
  <c r="AJ694" i="1"/>
  <c r="AT695" i="1"/>
  <c r="AL696" i="1"/>
  <c r="AK694" i="1"/>
  <c r="AU695" i="1"/>
  <c r="AM696" i="1"/>
  <c r="AL694" i="1"/>
  <c r="AN696" i="1"/>
  <c r="AM694" i="1"/>
  <c r="AO696" i="1"/>
  <c r="AK689" i="1"/>
  <c r="AS678" i="1"/>
  <c r="AI673" i="1"/>
  <c r="AR667" i="1"/>
  <c r="AI668" i="1"/>
  <c r="AQ668" i="1"/>
  <c r="AL667" i="1"/>
  <c r="AN667" i="1"/>
  <c r="AH667" i="1"/>
  <c r="AI667" i="1"/>
  <c r="AJ667" i="1"/>
  <c r="AK667" i="1"/>
  <c r="AM667" i="1"/>
  <c r="AH668" i="1"/>
  <c r="AO667" i="1"/>
  <c r="AJ668" i="1"/>
  <c r="AP667" i="1"/>
  <c r="AK668" i="1"/>
  <c r="AQ667" i="1"/>
  <c r="AL668" i="1"/>
  <c r="AS667" i="1"/>
  <c r="AM668" i="1"/>
  <c r="AT667" i="1"/>
  <c r="AN668" i="1"/>
  <c r="AU667" i="1"/>
  <c r="AO668" i="1"/>
  <c r="AP668" i="1"/>
  <c r="AR668" i="1"/>
  <c r="AS668" i="1"/>
  <c r="AT668" i="1"/>
  <c r="AJ657" i="1"/>
  <c r="AK657" i="1"/>
  <c r="AS656" i="1"/>
  <c r="AL657" i="1"/>
  <c r="AH658" i="1"/>
  <c r="AK654" i="1"/>
  <c r="AT658" i="1"/>
  <c r="AN659" i="1"/>
  <c r="AU658" i="1"/>
  <c r="AO659" i="1"/>
  <c r="AJ660" i="1"/>
  <c r="AO654" i="1"/>
  <c r="AH655" i="1"/>
  <c r="AQ659" i="1"/>
  <c r="AK660" i="1"/>
  <c r="AH656" i="1"/>
  <c r="AU659" i="1"/>
  <c r="AN660" i="1"/>
  <c r="AS654" i="1"/>
  <c r="AK745" i="1"/>
  <c r="AN742" i="1"/>
  <c r="AE740" i="1"/>
  <c r="AE742" i="1"/>
  <c r="AR738" i="1"/>
  <c r="AK736" i="1"/>
  <c r="AQ735" i="1"/>
  <c r="AE733" i="1"/>
  <c r="AM732" i="1"/>
  <c r="AM728" i="1"/>
  <c r="AQ727" i="1"/>
  <c r="AH723" i="1"/>
  <c r="AQ721" i="1"/>
  <c r="AH717" i="1"/>
  <c r="AN716" i="1"/>
  <c r="AQ715" i="1"/>
  <c r="AU714" i="1"/>
  <c r="AR710" i="1"/>
  <c r="AI711" i="1"/>
  <c r="AS712" i="1"/>
  <c r="AI709" i="1"/>
  <c r="AT710" i="1"/>
  <c r="AH709" i="1"/>
  <c r="AT704" i="1"/>
  <c r="AS703" i="1"/>
  <c r="AE696" i="1"/>
  <c r="AR686" i="1"/>
  <c r="AE677" i="1"/>
  <c r="AE678" i="1"/>
  <c r="AH673" i="1"/>
  <c r="AE667" i="1"/>
  <c r="AE668" i="1"/>
  <c r="AU660" i="1"/>
  <c r="AK646" i="1"/>
  <c r="AO648" i="1"/>
  <c r="AS648" i="1"/>
  <c r="AJ649" i="1"/>
  <c r="AK649" i="1"/>
  <c r="AS646" i="1"/>
  <c r="AJ647" i="1"/>
  <c r="AM649" i="1"/>
  <c r="AT646" i="1"/>
  <c r="AN647" i="1"/>
  <c r="AJ648" i="1"/>
  <c r="AL649" i="1"/>
  <c r="AU646" i="1"/>
  <c r="AO647" i="1"/>
  <c r="AL648" i="1"/>
  <c r="AN649" i="1"/>
  <c r="AP647" i="1"/>
  <c r="AM648" i="1"/>
  <c r="AO649" i="1"/>
  <c r="AQ647" i="1"/>
  <c r="AP648" i="1"/>
  <c r="AP649" i="1"/>
  <c r="AT647" i="1"/>
  <c r="AQ648" i="1"/>
  <c r="AQ649" i="1"/>
  <c r="AU647" i="1"/>
  <c r="AU648" i="1"/>
  <c r="AS649" i="1"/>
  <c r="AT649" i="1"/>
  <c r="AU649" i="1"/>
  <c r="AH646" i="1"/>
  <c r="AJ646" i="1"/>
  <c r="AI647" i="1"/>
  <c r="AH629" i="1"/>
  <c r="X610" i="1"/>
  <c r="AC610" i="1" s="1"/>
  <c r="X612" i="1"/>
  <c r="AC612" i="1" s="1"/>
  <c r="X611" i="1"/>
  <c r="AC611" i="1" s="1"/>
  <c r="X613" i="1"/>
  <c r="AC613" i="1" s="1"/>
  <c r="X609" i="1"/>
  <c r="AC609" i="1" s="1"/>
  <c r="AK692" i="1"/>
  <c r="AL685" i="1"/>
  <c r="AU684" i="1"/>
  <c r="AJ683" i="1"/>
  <c r="AS682" i="1"/>
  <c r="AR681" i="1"/>
  <c r="AI682" i="1"/>
  <c r="AR683" i="1"/>
  <c r="AH681" i="1"/>
  <c r="AS677" i="1"/>
  <c r="X677" i="1"/>
  <c r="AC677" i="1" s="1"/>
  <c r="AE673" i="1"/>
  <c r="AN672" i="1"/>
  <c r="AU671" i="1"/>
  <c r="AL669" i="1"/>
  <c r="AK655" i="1"/>
  <c r="AR654" i="1"/>
  <c r="AL645" i="1"/>
  <c r="AR644" i="1"/>
  <c r="AM643" i="1"/>
  <c r="AJ637" i="1"/>
  <c r="AL631" i="1"/>
  <c r="AT620" i="1"/>
  <c r="AP621" i="1"/>
  <c r="AH622" i="1"/>
  <c r="AT624" i="1"/>
  <c r="AU620" i="1"/>
  <c r="AQ621" i="1"/>
  <c r="AI622" i="1"/>
  <c r="AU624" i="1"/>
  <c r="AR621" i="1"/>
  <c r="AJ622" i="1"/>
  <c r="AS621" i="1"/>
  <c r="AK622" i="1"/>
  <c r="AT621" i="1"/>
  <c r="AL622" i="1"/>
  <c r="AU621" i="1"/>
  <c r="AM622" i="1"/>
  <c r="AH623" i="1"/>
  <c r="AQ622" i="1"/>
  <c r="AJ623" i="1"/>
  <c r="AR622" i="1"/>
  <c r="AL623" i="1"/>
  <c r="AH624" i="1"/>
  <c r="AI620" i="1"/>
  <c r="AU622" i="1"/>
  <c r="AP623" i="1"/>
  <c r="AJ624" i="1"/>
  <c r="AO620" i="1"/>
  <c r="AJ621" i="1"/>
  <c r="AT623" i="1"/>
  <c r="AN624" i="1"/>
  <c r="AP620" i="1"/>
  <c r="AK621" i="1"/>
  <c r="AU623" i="1"/>
  <c r="AO624" i="1"/>
  <c r="AN533" i="1"/>
  <c r="AM533" i="1"/>
  <c r="AN532" i="1"/>
  <c r="AO534" i="1"/>
  <c r="AR532" i="1"/>
  <c r="AJ533" i="1"/>
  <c r="AM532" i="1"/>
  <c r="AO532" i="1"/>
  <c r="AH533" i="1"/>
  <c r="AP532" i="1"/>
  <c r="AI533" i="1"/>
  <c r="AQ532" i="1"/>
  <c r="AK533" i="1"/>
  <c r="AS532" i="1"/>
  <c r="AL533" i="1"/>
  <c r="AT532" i="1"/>
  <c r="AO533" i="1"/>
  <c r="AH534" i="1"/>
  <c r="AU532" i="1"/>
  <c r="AP533" i="1"/>
  <c r="AI534" i="1"/>
  <c r="AQ533" i="1"/>
  <c r="AJ534" i="1"/>
  <c r="AR533" i="1"/>
  <c r="AK534" i="1"/>
  <c r="AS533" i="1"/>
  <c r="AL534" i="1"/>
  <c r="AT533" i="1"/>
  <c r="AM534" i="1"/>
  <c r="AU533" i="1"/>
  <c r="AN534" i="1"/>
  <c r="AH532" i="1"/>
  <c r="AQ534" i="1"/>
  <c r="AI532" i="1"/>
  <c r="AR534" i="1"/>
  <c r="AJ532" i="1"/>
  <c r="AK532" i="1"/>
  <c r="AL532" i="1"/>
  <c r="AP534" i="1"/>
  <c r="AS534" i="1"/>
  <c r="AT534" i="1"/>
  <c r="AU534" i="1"/>
  <c r="AK712" i="1"/>
  <c r="AT711" i="1"/>
  <c r="AJ710" i="1"/>
  <c r="AQ709" i="1"/>
  <c r="AM705" i="1"/>
  <c r="AR700" i="1"/>
  <c r="X700" i="1"/>
  <c r="AC700" i="1" s="1"/>
  <c r="AP698" i="1"/>
  <c r="AT693" i="1"/>
  <c r="AJ692" i="1"/>
  <c r="AQ691" i="1"/>
  <c r="AO689" i="1"/>
  <c r="AM687" i="1"/>
  <c r="AK685" i="1"/>
  <c r="AT684" i="1"/>
  <c r="AI683" i="1"/>
  <c r="AR682" i="1"/>
  <c r="X682" i="1"/>
  <c r="AC682" i="1" s="1"/>
  <c r="AN680" i="1"/>
  <c r="AJ678" i="1"/>
  <c r="AQ677" i="1"/>
  <c r="X674" i="1"/>
  <c r="AC674" i="1" s="1"/>
  <c r="AM672" i="1"/>
  <c r="AT671" i="1"/>
  <c r="X671" i="1"/>
  <c r="AC671" i="1" s="1"/>
  <c r="AK669" i="1"/>
  <c r="AM660" i="1"/>
  <c r="AT659" i="1"/>
  <c r="AJ655" i="1"/>
  <c r="AQ654" i="1"/>
  <c r="AU653" i="1"/>
  <c r="AT652" i="1"/>
  <c r="AS647" i="1"/>
  <c r="AK645" i="1"/>
  <c r="AQ644" i="1"/>
  <c r="AK643" i="1"/>
  <c r="AQ642" i="1"/>
  <c r="AS641" i="1"/>
  <c r="AP640" i="1"/>
  <c r="AT639" i="1"/>
  <c r="AJ638" i="1"/>
  <c r="AI637" i="1"/>
  <c r="AL632" i="1"/>
  <c r="AK631" i="1"/>
  <c r="AE627" i="1"/>
  <c r="AE628" i="1"/>
  <c r="AJ712" i="1"/>
  <c r="AS711" i="1"/>
  <c r="AH710" i="1"/>
  <c r="AP709" i="1"/>
  <c r="AE708" i="1"/>
  <c r="AL705" i="1"/>
  <c r="AQ700" i="1"/>
  <c r="AE699" i="1"/>
  <c r="AO698" i="1"/>
  <c r="AS693" i="1"/>
  <c r="AP691" i="1"/>
  <c r="AE690" i="1"/>
  <c r="AN689" i="1"/>
  <c r="AL687" i="1"/>
  <c r="AU686" i="1"/>
  <c r="AJ685" i="1"/>
  <c r="AS684" i="1"/>
  <c r="AH683" i="1"/>
  <c r="AQ682" i="1"/>
  <c r="AM680" i="1"/>
  <c r="AU679" i="1"/>
  <c r="AH678" i="1"/>
  <c r="AP677" i="1"/>
  <c r="AL672" i="1"/>
  <c r="AS671" i="1"/>
  <c r="AJ669" i="1"/>
  <c r="AQ664" i="1"/>
  <c r="AL660" i="1"/>
  <c r="AS659" i="1"/>
  <c r="AI655" i="1"/>
  <c r="AS653" i="1"/>
  <c r="AS652" i="1"/>
  <c r="AO646" i="1"/>
  <c r="AJ645" i="1"/>
  <c r="AO644" i="1"/>
  <c r="AJ643" i="1"/>
  <c r="AP642" i="1"/>
  <c r="AN641" i="1"/>
  <c r="AO640" i="1"/>
  <c r="AS639" i="1"/>
  <c r="AI638" i="1"/>
  <c r="AN637" i="1"/>
  <c r="AN639" i="1"/>
  <c r="AQ637" i="1"/>
  <c r="AH638" i="1"/>
  <c r="AR639" i="1"/>
  <c r="AM638" i="1"/>
  <c r="AR637" i="1"/>
  <c r="AK638" i="1"/>
  <c r="AS637" i="1"/>
  <c r="AT637" i="1"/>
  <c r="AN638" i="1"/>
  <c r="AU637" i="1"/>
  <c r="AO638" i="1"/>
  <c r="AH639" i="1"/>
  <c r="AQ638" i="1"/>
  <c r="AJ639" i="1"/>
  <c r="AR638" i="1"/>
  <c r="AK639" i="1"/>
  <c r="AS638" i="1"/>
  <c r="AL639" i="1"/>
  <c r="AT638" i="1"/>
  <c r="AM639" i="1"/>
  <c r="AH637" i="1"/>
  <c r="AP639" i="1"/>
  <c r="AK632" i="1"/>
  <c r="AS606" i="1"/>
  <c r="AE603" i="1"/>
  <c r="AQ693" i="1"/>
  <c r="X693" i="1"/>
  <c r="AC693" i="1" s="1"/>
  <c r="AI692" i="1"/>
  <c r="AR693" i="1"/>
  <c r="AI685" i="1"/>
  <c r="AR684" i="1"/>
  <c r="AO677" i="1"/>
  <c r="AK672" i="1"/>
  <c r="AQ671" i="1"/>
  <c r="AI645" i="1"/>
  <c r="AJ644" i="1"/>
  <c r="AI643" i="1"/>
  <c r="AI632" i="1"/>
  <c r="AI631" i="1"/>
  <c r="AO588" i="1"/>
  <c r="X530" i="1"/>
  <c r="AC530" i="1" s="1"/>
  <c r="X531" i="1"/>
  <c r="AC531" i="1" s="1"/>
  <c r="AJ672" i="1"/>
  <c r="AO671" i="1"/>
  <c r="AR669" i="1"/>
  <c r="AI670" i="1"/>
  <c r="AH669" i="1"/>
  <c r="AS670" i="1"/>
  <c r="AN669" i="1"/>
  <c r="AP669" i="1"/>
  <c r="AU654" i="1"/>
  <c r="AL655" i="1"/>
  <c r="AN657" i="1"/>
  <c r="AP659" i="1"/>
  <c r="AH660" i="1"/>
  <c r="AS655" i="1"/>
  <c r="AK656" i="1"/>
  <c r="AU657" i="1"/>
  <c r="AM658" i="1"/>
  <c r="AO660" i="1"/>
  <c r="AH654" i="1"/>
  <c r="AT655" i="1"/>
  <c r="AL656" i="1"/>
  <c r="AN658" i="1"/>
  <c r="AP660" i="1"/>
  <c r="AJ654" i="1"/>
  <c r="AU655" i="1"/>
  <c r="AM656" i="1"/>
  <c r="AO658" i="1"/>
  <c r="AQ660" i="1"/>
  <c r="AL654" i="1"/>
  <c r="AO656" i="1"/>
  <c r="AQ658" i="1"/>
  <c r="AH659" i="1"/>
  <c r="AS660" i="1"/>
  <c r="AM654" i="1"/>
  <c r="AT651" i="1"/>
  <c r="AT650" i="1"/>
  <c r="AE649" i="1"/>
  <c r="AE647" i="1"/>
  <c r="AH645" i="1"/>
  <c r="AH644" i="1"/>
  <c r="AO639" i="1"/>
  <c r="AR634" i="1"/>
  <c r="AU633" i="1"/>
  <c r="AH632" i="1"/>
  <c r="AN631" i="1"/>
  <c r="AN633" i="1"/>
  <c r="AN635" i="1"/>
  <c r="AM631" i="1"/>
  <c r="AO633" i="1"/>
  <c r="AP635" i="1"/>
  <c r="AO631" i="1"/>
  <c r="AP633" i="1"/>
  <c r="AQ635" i="1"/>
  <c r="AH636" i="1"/>
  <c r="AS631" i="1"/>
  <c r="AJ632" i="1"/>
  <c r="AT633" i="1"/>
  <c r="AK634" i="1"/>
  <c r="AU635" i="1"/>
  <c r="AL636" i="1"/>
  <c r="AT631" i="1"/>
  <c r="AM632" i="1"/>
  <c r="AS634" i="1"/>
  <c r="AJ635" i="1"/>
  <c r="AU631" i="1"/>
  <c r="AN632" i="1"/>
  <c r="AT634" i="1"/>
  <c r="AK635" i="1"/>
  <c r="AO632" i="1"/>
  <c r="AU634" i="1"/>
  <c r="AL635" i="1"/>
  <c r="AP632" i="1"/>
  <c r="AM635" i="1"/>
  <c r="AI636" i="1"/>
  <c r="AQ632" i="1"/>
  <c r="AH633" i="1"/>
  <c r="AO635" i="1"/>
  <c r="AJ636" i="1"/>
  <c r="AR632" i="1"/>
  <c r="AI633" i="1"/>
  <c r="AR635" i="1"/>
  <c r="AK636" i="1"/>
  <c r="AS632" i="1"/>
  <c r="AJ633" i="1"/>
  <c r="AS635" i="1"/>
  <c r="AM636" i="1"/>
  <c r="AT632" i="1"/>
  <c r="AK633" i="1"/>
  <c r="AT635" i="1"/>
  <c r="AN636" i="1"/>
  <c r="AU632" i="1"/>
  <c r="AL633" i="1"/>
  <c r="AH634" i="1"/>
  <c r="AO636" i="1"/>
  <c r="AH631" i="1"/>
  <c r="AQ633" i="1"/>
  <c r="AJ634" i="1"/>
  <c r="AQ636" i="1"/>
  <c r="AU627" i="1"/>
  <c r="AR626" i="1"/>
  <c r="AS622" i="1"/>
  <c r="AL606" i="1"/>
  <c r="AN588" i="1"/>
  <c r="AQ539" i="1"/>
  <c r="AM538" i="1"/>
  <c r="AP538" i="1"/>
  <c r="AI539" i="1"/>
  <c r="AR538" i="1"/>
  <c r="AJ539" i="1"/>
  <c r="AS538" i="1"/>
  <c r="AK539" i="1"/>
  <c r="AT538" i="1"/>
  <c r="AL539" i="1"/>
  <c r="AU538" i="1"/>
  <c r="AM539" i="1"/>
  <c r="AO539" i="1"/>
  <c r="AP539" i="1"/>
  <c r="AR539" i="1"/>
  <c r="AS539" i="1"/>
  <c r="AT539" i="1"/>
  <c r="AU539" i="1"/>
  <c r="AH538" i="1"/>
  <c r="AJ538" i="1"/>
  <c r="AK538" i="1"/>
  <c r="AI538" i="1"/>
  <c r="AL538" i="1"/>
  <c r="AN538" i="1"/>
  <c r="AO538" i="1"/>
  <c r="AN671" i="1"/>
  <c r="AR643" i="1"/>
  <c r="AI644" i="1"/>
  <c r="AR645" i="1"/>
  <c r="AN644" i="1"/>
  <c r="AL643" i="1"/>
  <c r="AO645" i="1"/>
  <c r="AN643" i="1"/>
  <c r="AQ645" i="1"/>
  <c r="AO643" i="1"/>
  <c r="AS645" i="1"/>
  <c r="AS643" i="1"/>
  <c r="AK644" i="1"/>
  <c r="AT643" i="1"/>
  <c r="AL644" i="1"/>
  <c r="AU643" i="1"/>
  <c r="AM644" i="1"/>
  <c r="AP644" i="1"/>
  <c r="AH591" i="1"/>
  <c r="AO459" i="1"/>
  <c r="AT459" i="1"/>
  <c r="AH458" i="1"/>
  <c r="AU459" i="1"/>
  <c r="AK458" i="1"/>
  <c r="AH457" i="1"/>
  <c r="AQ458" i="1"/>
  <c r="AJ459" i="1"/>
  <c r="AK459" i="1"/>
  <c r="AS456" i="1"/>
  <c r="AN711" i="1"/>
  <c r="AL709" i="1"/>
  <c r="AH705" i="1"/>
  <c r="AM700" i="1"/>
  <c r="AU699" i="1"/>
  <c r="AK698" i="1"/>
  <c r="AE694" i="1"/>
  <c r="AN693" i="1"/>
  <c r="AL691" i="1"/>
  <c r="AU690" i="1"/>
  <c r="AJ689" i="1"/>
  <c r="AS688" i="1"/>
  <c r="AQ686" i="1"/>
  <c r="AO684" i="1"/>
  <c r="AM682" i="1"/>
  <c r="AU681" i="1"/>
  <c r="AH680" i="1"/>
  <c r="AP679" i="1"/>
  <c r="AL677" i="1"/>
  <c r="AM671" i="1"/>
  <c r="AU670" i="1"/>
  <c r="AE670" i="1"/>
  <c r="AL664" i="1"/>
  <c r="AE660" i="1"/>
  <c r="AM659" i="1"/>
  <c r="AS658" i="1"/>
  <c r="AT657" i="1"/>
  <c r="AJ653" i="1"/>
  <c r="AM652" i="1"/>
  <c r="AQ651" i="1"/>
  <c r="AQ650" i="1"/>
  <c r="AE643" i="1"/>
  <c r="AP634" i="1"/>
  <c r="AR633" i="1"/>
  <c r="AP627" i="1"/>
  <c r="X615" i="1"/>
  <c r="AC615" i="1" s="1"/>
  <c r="X616" i="1"/>
  <c r="AC616" i="1" s="1"/>
  <c r="X617" i="1"/>
  <c r="AC617" i="1" s="1"/>
  <c r="X614" i="1"/>
  <c r="AC614" i="1" s="1"/>
  <c r="AE591" i="1"/>
  <c r="AJ588" i="1"/>
  <c r="AP570" i="1"/>
  <c r="AH571" i="1"/>
  <c r="AS570" i="1"/>
  <c r="AK571" i="1"/>
  <c r="AT570" i="1"/>
  <c r="AL571" i="1"/>
  <c r="AP571" i="1"/>
  <c r="AH569" i="1"/>
  <c r="AR571" i="1"/>
  <c r="AI569" i="1"/>
  <c r="AS571" i="1"/>
  <c r="AK569" i="1"/>
  <c r="AT571" i="1"/>
  <c r="AO569" i="1"/>
  <c r="AH570" i="1"/>
  <c r="AQ569" i="1"/>
  <c r="AJ570" i="1"/>
  <c r="AR569" i="1"/>
  <c r="AK570" i="1"/>
  <c r="AJ571" i="1"/>
  <c r="AI570" i="1"/>
  <c r="AL570" i="1"/>
  <c r="AM570" i="1"/>
  <c r="AN570" i="1"/>
  <c r="AQ570" i="1"/>
  <c r="AR570" i="1"/>
  <c r="AP569" i="1"/>
  <c r="AS569" i="1"/>
  <c r="AT569" i="1"/>
  <c r="AU569" i="1"/>
  <c r="AN566" i="1"/>
  <c r="AE550" i="1"/>
  <c r="AE551" i="1"/>
  <c r="AE549" i="1"/>
  <c r="X697" i="1"/>
  <c r="AC697" i="1" s="1"/>
  <c r="AM693" i="1"/>
  <c r="AR687" i="1"/>
  <c r="AI688" i="1"/>
  <c r="AR689" i="1"/>
  <c r="AI690" i="1"/>
  <c r="AP686" i="1"/>
  <c r="AN684" i="1"/>
  <c r="AL682" i="1"/>
  <c r="AT681" i="1"/>
  <c r="AO679" i="1"/>
  <c r="AK677" i="1"/>
  <c r="X676" i="1"/>
  <c r="AC676" i="1" s="1"/>
  <c r="AL671" i="1"/>
  <c r="AT670" i="1"/>
  <c r="AE665" i="1"/>
  <c r="AL659" i="1"/>
  <c r="AR658" i="1"/>
  <c r="AS657" i="1"/>
  <c r="AH653" i="1"/>
  <c r="AL652" i="1"/>
  <c r="AO651" i="1"/>
  <c r="AP650" i="1"/>
  <c r="AI640" i="1"/>
  <c r="AR641" i="1"/>
  <c r="AI642" i="1"/>
  <c r="AN640" i="1"/>
  <c r="AN642" i="1"/>
  <c r="AR640" i="1"/>
  <c r="AI641" i="1"/>
  <c r="AU642" i="1"/>
  <c r="AT640" i="1"/>
  <c r="AK641" i="1"/>
  <c r="AU640" i="1"/>
  <c r="AL641" i="1"/>
  <c r="AO641" i="1"/>
  <c r="AP641" i="1"/>
  <c r="AH642" i="1"/>
  <c r="AQ641" i="1"/>
  <c r="AJ642" i="1"/>
  <c r="AH640" i="1"/>
  <c r="AT641" i="1"/>
  <c r="AL642" i="1"/>
  <c r="AO634" i="1"/>
  <c r="AM633" i="1"/>
  <c r="AO627" i="1"/>
  <c r="X625" i="1"/>
  <c r="AC625" i="1" s="1"/>
  <c r="AS623" i="1"/>
  <c r="AH494" i="1"/>
  <c r="AL711" i="1"/>
  <c r="AU710" i="1"/>
  <c r="AJ709" i="1"/>
  <c r="AK700" i="1"/>
  <c r="AS699" i="1"/>
  <c r="AL693" i="1"/>
  <c r="AU692" i="1"/>
  <c r="AJ691" i="1"/>
  <c r="AS690" i="1"/>
  <c r="AH689" i="1"/>
  <c r="AQ688" i="1"/>
  <c r="AE687" i="1"/>
  <c r="AO686" i="1"/>
  <c r="AM684" i="1"/>
  <c r="AU683" i="1"/>
  <c r="AK682" i="1"/>
  <c r="AS681" i="1"/>
  <c r="X681" i="1"/>
  <c r="AC681" i="1" s="1"/>
  <c r="AN679" i="1"/>
  <c r="AJ677" i="1"/>
  <c r="AK671" i="1"/>
  <c r="AR670" i="1"/>
  <c r="AK659" i="1"/>
  <c r="AP658" i="1"/>
  <c r="AQ657" i="1"/>
  <c r="AE658" i="1"/>
  <c r="AE659" i="1"/>
  <c r="AE657" i="1"/>
  <c r="AK652" i="1"/>
  <c r="AK651" i="1"/>
  <c r="AM650" i="1"/>
  <c r="AE640" i="1"/>
  <c r="AN634" i="1"/>
  <c r="AM627" i="1"/>
  <c r="AR623" i="1"/>
  <c r="X578" i="1"/>
  <c r="AC578" i="1" s="1"/>
  <c r="AI698" i="1"/>
  <c r="AR699" i="1"/>
  <c r="AI700" i="1"/>
  <c r="AK693" i="1"/>
  <c r="AT692" i="1"/>
  <c r="AR690" i="1"/>
  <c r="AP688" i="1"/>
  <c r="AN686" i="1"/>
  <c r="AL684" i="1"/>
  <c r="AT683" i="1"/>
  <c r="AJ682" i="1"/>
  <c r="AQ681" i="1"/>
  <c r="AM679" i="1"/>
  <c r="AU678" i="1"/>
  <c r="AI677" i="1"/>
  <c r="AI671" i="1"/>
  <c r="AQ670" i="1"/>
  <c r="AJ659" i="1"/>
  <c r="AL658" i="1"/>
  <c r="AP657" i="1"/>
  <c r="AJ652" i="1"/>
  <c r="AJ651" i="1"/>
  <c r="AL650" i="1"/>
  <c r="AI635" i="1"/>
  <c r="AM634" i="1"/>
  <c r="AE633" i="1"/>
  <c r="AN628" i="1"/>
  <c r="AI627" i="1"/>
  <c r="AQ623" i="1"/>
  <c r="AL607" i="1"/>
  <c r="AM457" i="1"/>
  <c r="AT712" i="1"/>
  <c r="AJ711" i="1"/>
  <c r="AS710" i="1"/>
  <c r="AH700" i="1"/>
  <c r="AP699" i="1"/>
  <c r="AJ693" i="1"/>
  <c r="AS692" i="1"/>
  <c r="AH691" i="1"/>
  <c r="AQ690" i="1"/>
  <c r="AO688" i="1"/>
  <c r="AM686" i="1"/>
  <c r="AU685" i="1"/>
  <c r="AK684" i="1"/>
  <c r="AS683" i="1"/>
  <c r="AH682" i="1"/>
  <c r="AP681" i="1"/>
  <c r="AL679" i="1"/>
  <c r="AT678" i="1"/>
  <c r="AP670" i="1"/>
  <c r="AI664" i="1"/>
  <c r="AR665" i="1"/>
  <c r="AI666" i="1"/>
  <c r="AM664" i="1"/>
  <c r="AO666" i="1"/>
  <c r="AS664" i="1"/>
  <c r="AJ665" i="1"/>
  <c r="AU666" i="1"/>
  <c r="AU664" i="1"/>
  <c r="AL665" i="1"/>
  <c r="AN665" i="1"/>
  <c r="AI659" i="1"/>
  <c r="AK658" i="1"/>
  <c r="AO657" i="1"/>
  <c r="AU656" i="1"/>
  <c r="AH651" i="1"/>
  <c r="AK650" i="1"/>
  <c r="X648" i="1"/>
  <c r="AC648" i="1" s="1"/>
  <c r="X646" i="1"/>
  <c r="AC646" i="1" s="1"/>
  <c r="AH635" i="1"/>
  <c r="AL634" i="1"/>
  <c r="X632" i="1"/>
  <c r="AC632" i="1" s="1"/>
  <c r="AQ624" i="1"/>
  <c r="AM623" i="1"/>
  <c r="AS620" i="1"/>
  <c r="AE609" i="1"/>
  <c r="X575" i="1"/>
  <c r="AC575" i="1" s="1"/>
  <c r="X572" i="1"/>
  <c r="AC572" i="1" s="1"/>
  <c r="AR709" i="1"/>
  <c r="AI710" i="1"/>
  <c r="AR711" i="1"/>
  <c r="AI693" i="1"/>
  <c r="AR692" i="1"/>
  <c r="AP690" i="1"/>
  <c r="AN688" i="1"/>
  <c r="AL686" i="1"/>
  <c r="AT685" i="1"/>
  <c r="AQ683" i="1"/>
  <c r="AO681" i="1"/>
  <c r="AK679" i="1"/>
  <c r="AR677" i="1"/>
  <c r="AI678" i="1"/>
  <c r="AR679" i="1"/>
  <c r="AI680" i="1"/>
  <c r="AO678" i="1"/>
  <c r="AQ680" i="1"/>
  <c r="AR671" i="1"/>
  <c r="AI672" i="1"/>
  <c r="AJ671" i="1"/>
  <c r="AU672" i="1"/>
  <c r="AP671" i="1"/>
  <c r="AH672" i="1"/>
  <c r="AO670" i="1"/>
  <c r="AJ658" i="1"/>
  <c r="AM657" i="1"/>
  <c r="AT656" i="1"/>
  <c r="AI634" i="1"/>
  <c r="AP624" i="1"/>
  <c r="AR620" i="1"/>
  <c r="AU606" i="1"/>
  <c r="AO607" i="1"/>
  <c r="AH608" i="1"/>
  <c r="AP607" i="1"/>
  <c r="AI608" i="1"/>
  <c r="AR607" i="1"/>
  <c r="AM608" i="1"/>
  <c r="AS607" i="1"/>
  <c r="AN608" i="1"/>
  <c r="AT608" i="1"/>
  <c r="AJ606" i="1"/>
  <c r="AN606" i="1"/>
  <c r="AH607" i="1"/>
  <c r="AP606" i="1"/>
  <c r="AI607" i="1"/>
  <c r="AQ588" i="1"/>
  <c r="AL589" i="1"/>
  <c r="AR589" i="1"/>
  <c r="AJ590" i="1"/>
  <c r="AS589" i="1"/>
  <c r="AL590" i="1"/>
  <c r="AN590" i="1"/>
  <c r="AO590" i="1"/>
  <c r="AP590" i="1"/>
  <c r="AQ590" i="1"/>
  <c r="AH588" i="1"/>
  <c r="AR590" i="1"/>
  <c r="AL588" i="1"/>
  <c r="AM588" i="1"/>
  <c r="X570" i="1"/>
  <c r="AC570" i="1" s="1"/>
  <c r="X571" i="1"/>
  <c r="AC571" i="1" s="1"/>
  <c r="X569" i="1"/>
  <c r="AC569" i="1" s="1"/>
  <c r="AT672" i="1"/>
  <c r="AN670" i="1"/>
  <c r="AU669" i="1"/>
  <c r="AU636" i="1"/>
  <c r="X634" i="1"/>
  <c r="AC634" i="1" s="1"/>
  <c r="AM624" i="1"/>
  <c r="AQ616" i="1"/>
  <c r="AT592" i="1"/>
  <c r="AK584" i="1"/>
  <c r="AP584" i="1"/>
  <c r="AJ585" i="1"/>
  <c r="AH585" i="1"/>
  <c r="AK585" i="1"/>
  <c r="AH584" i="1"/>
  <c r="AL585" i="1"/>
  <c r="AI584" i="1"/>
  <c r="AP585" i="1"/>
  <c r="AH586" i="1"/>
  <c r="AJ584" i="1"/>
  <c r="AQ585" i="1"/>
  <c r="AI586" i="1"/>
  <c r="AO584" i="1"/>
  <c r="AR585" i="1"/>
  <c r="AJ586" i="1"/>
  <c r="AS584" i="1"/>
  <c r="AS585" i="1"/>
  <c r="AK586" i="1"/>
  <c r="AT584" i="1"/>
  <c r="AT585" i="1"/>
  <c r="AL586" i="1"/>
  <c r="AU585" i="1"/>
  <c r="AM586" i="1"/>
  <c r="AN586" i="1"/>
  <c r="AQ586" i="1"/>
  <c r="AR586" i="1"/>
  <c r="AI684" i="1"/>
  <c r="AR685" i="1"/>
  <c r="AI686" i="1"/>
  <c r="AE679" i="1"/>
  <c r="AS672" i="1"/>
  <c r="AM670" i="1"/>
  <c r="AT669" i="1"/>
  <c r="AR656" i="1"/>
  <c r="AQ655" i="1"/>
  <c r="AI650" i="1"/>
  <c r="AR651" i="1"/>
  <c r="AI652" i="1"/>
  <c r="AR653" i="1"/>
  <c r="AN650" i="1"/>
  <c r="AN652" i="1"/>
  <c r="AO650" i="1"/>
  <c r="AR652" i="1"/>
  <c r="AI653" i="1"/>
  <c r="AR650" i="1"/>
  <c r="AI651" i="1"/>
  <c r="AU652" i="1"/>
  <c r="AL653" i="1"/>
  <c r="AU650" i="1"/>
  <c r="AL651" i="1"/>
  <c r="AO653" i="1"/>
  <c r="AM651" i="1"/>
  <c r="AP653" i="1"/>
  <c r="AN651" i="1"/>
  <c r="AQ653" i="1"/>
  <c r="AP651" i="1"/>
  <c r="AH652" i="1"/>
  <c r="AT653" i="1"/>
  <c r="AU645" i="1"/>
  <c r="X645" i="1"/>
  <c r="AC645" i="1" s="1"/>
  <c r="X637" i="1"/>
  <c r="AC637" i="1" s="1"/>
  <c r="X638" i="1"/>
  <c r="AC638" i="1" s="1"/>
  <c r="AT636" i="1"/>
  <c r="AL624" i="1"/>
  <c r="AK620" i="1"/>
  <c r="AE599" i="1"/>
  <c r="AE600" i="1"/>
  <c r="AE601" i="1"/>
  <c r="AL670" i="1"/>
  <c r="AS669" i="1"/>
  <c r="AQ656" i="1"/>
  <c r="AP655" i="1"/>
  <c r="AT645" i="1"/>
  <c r="X641" i="1"/>
  <c r="AC641" i="1" s="1"/>
  <c r="AR627" i="1"/>
  <c r="AK628" i="1"/>
  <c r="AH625" i="1"/>
  <c r="AS627" i="1"/>
  <c r="AK624" i="1"/>
  <c r="AJ620" i="1"/>
  <c r="AT566" i="1"/>
  <c r="AO567" i="1"/>
  <c r="AP567" i="1"/>
  <c r="AR567" i="1"/>
  <c r="AS567" i="1"/>
  <c r="AH566" i="1"/>
  <c r="AI566" i="1"/>
  <c r="AO566" i="1"/>
  <c r="AH567" i="1"/>
  <c r="AQ566" i="1"/>
  <c r="AR566" i="1"/>
  <c r="AS566" i="1"/>
  <c r="AK567" i="1"/>
  <c r="AM567" i="1"/>
  <c r="AE439" i="1"/>
  <c r="AE440" i="1"/>
  <c r="AE437" i="1"/>
  <c r="AE442" i="1"/>
  <c r="AE438" i="1"/>
  <c r="AE441" i="1"/>
  <c r="AE443" i="1"/>
  <c r="X619" i="1"/>
  <c r="AC619" i="1" s="1"/>
  <c r="AL616" i="1"/>
  <c r="AR615" i="1"/>
  <c r="AT614" i="1"/>
  <c r="AI612" i="1"/>
  <c r="AM611" i="1"/>
  <c r="AR610" i="1"/>
  <c r="AH603" i="1"/>
  <c r="AH598" i="1"/>
  <c r="AP597" i="1"/>
  <c r="AT596" i="1"/>
  <c r="AI593" i="1"/>
  <c r="AP592" i="1"/>
  <c r="AT591" i="1"/>
  <c r="AE589" i="1"/>
  <c r="X583" i="1"/>
  <c r="AC583" i="1" s="1"/>
  <c r="X582" i="1"/>
  <c r="AC582" i="1" s="1"/>
  <c r="AE571" i="1"/>
  <c r="AE569" i="1"/>
  <c r="AE570" i="1"/>
  <c r="AQ563" i="1"/>
  <c r="AN625" i="1"/>
  <c r="AN627" i="1"/>
  <c r="AP625" i="1"/>
  <c r="AI625" i="1"/>
  <c r="AT626" i="1"/>
  <c r="AK627" i="1"/>
  <c r="AU628" i="1"/>
  <c r="AJ625" i="1"/>
  <c r="AU626" i="1"/>
  <c r="AL627" i="1"/>
  <c r="AO625" i="1"/>
  <c r="AQ627" i="1"/>
  <c r="AH628" i="1"/>
  <c r="AK616" i="1"/>
  <c r="AQ615" i="1"/>
  <c r="AR614" i="1"/>
  <c r="AK611" i="1"/>
  <c r="AP610" i="1"/>
  <c r="AU609" i="1"/>
  <c r="AO603" i="1"/>
  <c r="AS603" i="1"/>
  <c r="AK602" i="1"/>
  <c r="AJ602" i="1"/>
  <c r="AO597" i="1"/>
  <c r="AS596" i="1"/>
  <c r="AH593" i="1"/>
  <c r="AO592" i="1"/>
  <c r="AS591" i="1"/>
  <c r="AP535" i="1"/>
  <c r="AJ536" i="1"/>
  <c r="AR535" i="1"/>
  <c r="AK536" i="1"/>
  <c r="AS535" i="1"/>
  <c r="AL536" i="1"/>
  <c r="AT535" i="1"/>
  <c r="AM536" i="1"/>
  <c r="AU535" i="1"/>
  <c r="AN536" i="1"/>
  <c r="AR536" i="1"/>
  <c r="AI537" i="1"/>
  <c r="AS536" i="1"/>
  <c r="AJ537" i="1"/>
  <c r="AM537" i="1"/>
  <c r="AI535" i="1"/>
  <c r="AQ537" i="1"/>
  <c r="AN463" i="1"/>
  <c r="AO463" i="1"/>
  <c r="AI462" i="1"/>
  <c r="AS463" i="1"/>
  <c r="AJ464" i="1"/>
  <c r="AO462" i="1"/>
  <c r="AP464" i="1"/>
  <c r="AJ462" i="1"/>
  <c r="AR464" i="1"/>
  <c r="AH462" i="1"/>
  <c r="AT464" i="1"/>
  <c r="AL462" i="1"/>
  <c r="AM462" i="1"/>
  <c r="AP462" i="1"/>
  <c r="AH463" i="1"/>
  <c r="AQ462" i="1"/>
  <c r="AI463" i="1"/>
  <c r="AT462" i="1"/>
  <c r="AL463" i="1"/>
  <c r="AH464" i="1"/>
  <c r="AP463" i="1"/>
  <c r="AK464" i="1"/>
  <c r="AQ463" i="1"/>
  <c r="AR463" i="1"/>
  <c r="AM464" i="1"/>
  <c r="AN462" i="1"/>
  <c r="AU463" i="1"/>
  <c r="AR462" i="1"/>
  <c r="AS462" i="1"/>
  <c r="AU462" i="1"/>
  <c r="AI464" i="1"/>
  <c r="AN464" i="1"/>
  <c r="AJ463" i="1"/>
  <c r="AO464" i="1"/>
  <c r="AK615" i="1"/>
  <c r="AO614" i="1"/>
  <c r="X524" i="1"/>
  <c r="AC524" i="1" s="1"/>
  <c r="X523" i="1"/>
  <c r="AC523" i="1" s="1"/>
  <c r="AE511" i="1"/>
  <c r="AE508" i="1"/>
  <c r="AE509" i="1"/>
  <c r="AE510" i="1"/>
  <c r="AP630" i="1"/>
  <c r="AJ627" i="1"/>
  <c r="AQ626" i="1"/>
  <c r="X626" i="1"/>
  <c r="AC626" i="1" s="1"/>
  <c r="AO619" i="1"/>
  <c r="AT618" i="1"/>
  <c r="AI615" i="1"/>
  <c r="AN614" i="1"/>
  <c r="AJ610" i="1"/>
  <c r="AQ609" i="1"/>
  <c r="X608" i="1"/>
  <c r="AC608" i="1" s="1"/>
  <c r="AN607" i="1"/>
  <c r="AO606" i="1"/>
  <c r="AP608" i="1"/>
  <c r="AH606" i="1"/>
  <c r="AT607" i="1"/>
  <c r="AK608" i="1"/>
  <c r="AI606" i="1"/>
  <c r="AU607" i="1"/>
  <c r="AL608" i="1"/>
  <c r="AM606" i="1"/>
  <c r="AQ608" i="1"/>
  <c r="AR606" i="1"/>
  <c r="AJ607" i="1"/>
  <c r="AU608" i="1"/>
  <c r="AS604" i="1"/>
  <c r="X600" i="1"/>
  <c r="AC600" i="1" s="1"/>
  <c r="AI597" i="1"/>
  <c r="AN596" i="1"/>
  <c r="AQ595" i="1"/>
  <c r="AI592" i="1"/>
  <c r="AJ591" i="1"/>
  <c r="AN589" i="1"/>
  <c r="AP589" i="1"/>
  <c r="AR588" i="1"/>
  <c r="AI589" i="1"/>
  <c r="AT590" i="1"/>
  <c r="AS588" i="1"/>
  <c r="AJ589" i="1"/>
  <c r="AU590" i="1"/>
  <c r="AO589" i="1"/>
  <c r="AI588" i="1"/>
  <c r="AT589" i="1"/>
  <c r="AK590" i="1"/>
  <c r="X585" i="1"/>
  <c r="AC585" i="1" s="1"/>
  <c r="X584" i="1"/>
  <c r="AC584" i="1" s="1"/>
  <c r="AN577" i="1"/>
  <c r="AI577" i="1"/>
  <c r="AS578" i="1"/>
  <c r="AO578" i="1"/>
  <c r="AH577" i="1"/>
  <c r="AT578" i="1"/>
  <c r="AJ577" i="1"/>
  <c r="AU578" i="1"/>
  <c r="AK577" i="1"/>
  <c r="AL577" i="1"/>
  <c r="AO577" i="1"/>
  <c r="AP577" i="1"/>
  <c r="AQ577" i="1"/>
  <c r="AH578" i="1"/>
  <c r="AT577" i="1"/>
  <c r="AK578" i="1"/>
  <c r="AJ564" i="1"/>
  <c r="AH555" i="1"/>
  <c r="AT537" i="1"/>
  <c r="AH493" i="1"/>
  <c r="AL488" i="1"/>
  <c r="AQ475" i="1"/>
  <c r="AT463" i="1"/>
  <c r="AS355" i="1"/>
  <c r="AK356" i="1"/>
  <c r="AU355" i="1"/>
  <c r="AP356" i="1"/>
  <c r="AR356" i="1"/>
  <c r="AS356" i="1"/>
  <c r="AU356" i="1"/>
  <c r="AH354" i="1"/>
  <c r="AI354" i="1"/>
  <c r="AJ354" i="1"/>
  <c r="AN354" i="1"/>
  <c r="AI355" i="1"/>
  <c r="AO354" i="1"/>
  <c r="AJ355" i="1"/>
  <c r="AP354" i="1"/>
  <c r="AK355" i="1"/>
  <c r="AR354" i="1"/>
  <c r="AM355" i="1"/>
  <c r="AH356" i="1"/>
  <c r="AR355" i="1"/>
  <c r="AM356" i="1"/>
  <c r="AT355" i="1"/>
  <c r="AN356" i="1"/>
  <c r="AO355" i="1"/>
  <c r="AP355" i="1"/>
  <c r="AL354" i="1"/>
  <c r="AM354" i="1"/>
  <c r="AS354" i="1"/>
  <c r="AU354" i="1"/>
  <c r="AJ356" i="1"/>
  <c r="AL356" i="1"/>
  <c r="AT356" i="1"/>
  <c r="AH615" i="1"/>
  <c r="AM614" i="1"/>
  <c r="AK596" i="1"/>
  <c r="AP595" i="1"/>
  <c r="AI591" i="1"/>
  <c r="AI564" i="1"/>
  <c r="AN553" i="1"/>
  <c r="AN555" i="1"/>
  <c r="AN552" i="1"/>
  <c r="AO554" i="1"/>
  <c r="AP553" i="1"/>
  <c r="AQ555" i="1"/>
  <c r="AM552" i="1"/>
  <c r="AR554" i="1"/>
  <c r="AJ555" i="1"/>
  <c r="AI552" i="1"/>
  <c r="AP554" i="1"/>
  <c r="AI555" i="1"/>
  <c r="AJ552" i="1"/>
  <c r="AQ554" i="1"/>
  <c r="AK555" i="1"/>
  <c r="AK552" i="1"/>
  <c r="AS554" i="1"/>
  <c r="AL555" i="1"/>
  <c r="AL552" i="1"/>
  <c r="AT554" i="1"/>
  <c r="AM555" i="1"/>
  <c r="AO552" i="1"/>
  <c r="AU554" i="1"/>
  <c r="AO555" i="1"/>
  <c r="AP552" i="1"/>
  <c r="AP555" i="1"/>
  <c r="AQ552" i="1"/>
  <c r="AH553" i="1"/>
  <c r="AR555" i="1"/>
  <c r="AR552" i="1"/>
  <c r="AI553" i="1"/>
  <c r="AS555" i="1"/>
  <c r="AS552" i="1"/>
  <c r="AJ553" i="1"/>
  <c r="AT555" i="1"/>
  <c r="AT552" i="1"/>
  <c r="AK553" i="1"/>
  <c r="AU555" i="1"/>
  <c r="AU552" i="1"/>
  <c r="AL553" i="1"/>
  <c r="AM553" i="1"/>
  <c r="AH554" i="1"/>
  <c r="AQ553" i="1"/>
  <c r="AJ554" i="1"/>
  <c r="AR553" i="1"/>
  <c r="AK554" i="1"/>
  <c r="AE546" i="1"/>
  <c r="AE544" i="1"/>
  <c r="AE545" i="1"/>
  <c r="X544" i="1"/>
  <c r="AC544" i="1" s="1"/>
  <c r="X545" i="1"/>
  <c r="AC545" i="1" s="1"/>
  <c r="X546" i="1"/>
  <c r="AC546" i="1" s="1"/>
  <c r="AS537" i="1"/>
  <c r="AK488" i="1"/>
  <c r="AM463" i="1"/>
  <c r="X454" i="1"/>
  <c r="AC454" i="1" s="1"/>
  <c r="X452" i="1"/>
  <c r="AC452" i="1" s="1"/>
  <c r="X453" i="1"/>
  <c r="AC453" i="1" s="1"/>
  <c r="X455" i="1"/>
  <c r="AC455" i="1" s="1"/>
  <c r="AH661" i="1"/>
  <c r="AE652" i="1"/>
  <c r="AT648" i="1"/>
  <c r="AH647" i="1"/>
  <c r="AQ646" i="1"/>
  <c r="AN630" i="1"/>
  <c r="AH627" i="1"/>
  <c r="AO626" i="1"/>
  <c r="AN621" i="1"/>
  <c r="AN623" i="1"/>
  <c r="AM621" i="1"/>
  <c r="AO623" i="1"/>
  <c r="AL620" i="1"/>
  <c r="AO622" i="1"/>
  <c r="AR624" i="1"/>
  <c r="AM620" i="1"/>
  <c r="AP622" i="1"/>
  <c r="AS624" i="1"/>
  <c r="AQ620" i="1"/>
  <c r="AI621" i="1"/>
  <c r="AT622" i="1"/>
  <c r="AK623" i="1"/>
  <c r="AK619" i="1"/>
  <c r="AR618" i="1"/>
  <c r="AU617" i="1"/>
  <c r="AO615" i="1"/>
  <c r="AR617" i="1"/>
  <c r="AS615" i="1"/>
  <c r="AJ616" i="1"/>
  <c r="AK614" i="1"/>
  <c r="AN616" i="1"/>
  <c r="AL614" i="1"/>
  <c r="AS613" i="1"/>
  <c r="AH610" i="1"/>
  <c r="AS608" i="1"/>
  <c r="AQ604" i="1"/>
  <c r="AN600" i="1"/>
  <c r="AI596" i="1"/>
  <c r="AO595" i="1"/>
  <c r="AE592" i="1"/>
  <c r="X589" i="1"/>
  <c r="AC589" i="1" s="1"/>
  <c r="AJ578" i="1"/>
  <c r="AH564" i="1"/>
  <c r="AE555" i="1"/>
  <c r="AE553" i="1"/>
  <c r="AE554" i="1"/>
  <c r="AO537" i="1"/>
  <c r="AN523" i="1"/>
  <c r="AN525" i="1"/>
  <c r="AQ522" i="1"/>
  <c r="AH523" i="1"/>
  <c r="AR524" i="1"/>
  <c r="AI525" i="1"/>
  <c r="AI522" i="1"/>
  <c r="AS523" i="1"/>
  <c r="AJ524" i="1"/>
  <c r="AT525" i="1"/>
  <c r="AJ522" i="1"/>
  <c r="AO524" i="1"/>
  <c r="AN522" i="1"/>
  <c r="AT524" i="1"/>
  <c r="AL525" i="1"/>
  <c r="AP522" i="1"/>
  <c r="AH522" i="1"/>
  <c r="AU524" i="1"/>
  <c r="AO525" i="1"/>
  <c r="AK522" i="1"/>
  <c r="AP525" i="1"/>
  <c r="AL522" i="1"/>
  <c r="AQ525" i="1"/>
  <c r="AM522" i="1"/>
  <c r="AI523" i="1"/>
  <c r="AR525" i="1"/>
  <c r="AO522" i="1"/>
  <c r="AJ523" i="1"/>
  <c r="AS525" i="1"/>
  <c r="AR522" i="1"/>
  <c r="AK523" i="1"/>
  <c r="AU525" i="1"/>
  <c r="AS522" i="1"/>
  <c r="AL523" i="1"/>
  <c r="AT522" i="1"/>
  <c r="AM523" i="1"/>
  <c r="AU522" i="1"/>
  <c r="AO523" i="1"/>
  <c r="AP523" i="1"/>
  <c r="AH524" i="1"/>
  <c r="AQ523" i="1"/>
  <c r="AI524" i="1"/>
  <c r="AR523" i="1"/>
  <c r="AK524" i="1"/>
  <c r="AU523" i="1"/>
  <c r="AM524" i="1"/>
  <c r="AN524" i="1"/>
  <c r="AH525" i="1"/>
  <c r="AN494" i="1"/>
  <c r="AI488" i="1"/>
  <c r="AI475" i="1"/>
  <c r="AK463" i="1"/>
  <c r="AE44" i="1"/>
  <c r="AE43" i="1"/>
  <c r="AP646" i="1"/>
  <c r="X635" i="1"/>
  <c r="AC635" i="1" s="1"/>
  <c r="AE634" i="1"/>
  <c r="AE632" i="1"/>
  <c r="AM630" i="1"/>
  <c r="AN626" i="1"/>
  <c r="AJ619" i="1"/>
  <c r="AP618" i="1"/>
  <c r="AT617" i="1"/>
  <c r="AE615" i="1"/>
  <c r="AJ614" i="1"/>
  <c r="AR613" i="1"/>
  <c r="AQ610" i="1"/>
  <c r="AH611" i="1"/>
  <c r="AR612" i="1"/>
  <c r="AI613" i="1"/>
  <c r="AN610" i="1"/>
  <c r="AQ612" i="1"/>
  <c r="AJ613" i="1"/>
  <c r="AO610" i="1"/>
  <c r="AS612" i="1"/>
  <c r="AK613" i="1"/>
  <c r="AH609" i="1"/>
  <c r="AT610" i="1"/>
  <c r="AL611" i="1"/>
  <c r="AP613" i="1"/>
  <c r="AL609" i="1"/>
  <c r="AQ611" i="1"/>
  <c r="AH612" i="1"/>
  <c r="AT613" i="1"/>
  <c r="AM609" i="1"/>
  <c r="AR608" i="1"/>
  <c r="AN605" i="1"/>
  <c r="AP605" i="1"/>
  <c r="AQ605" i="1"/>
  <c r="AU605" i="1"/>
  <c r="AP604" i="1"/>
  <c r="AH596" i="1"/>
  <c r="AM595" i="1"/>
  <c r="AU594" i="1"/>
  <c r="AN591" i="1"/>
  <c r="AN593" i="1"/>
  <c r="AQ591" i="1"/>
  <c r="AH592" i="1"/>
  <c r="AR593" i="1"/>
  <c r="AI594" i="1"/>
  <c r="AK591" i="1"/>
  <c r="AP593" i="1"/>
  <c r="AH594" i="1"/>
  <c r="AL591" i="1"/>
  <c r="AQ593" i="1"/>
  <c r="AJ594" i="1"/>
  <c r="AR591" i="1"/>
  <c r="AJ592" i="1"/>
  <c r="AN594" i="1"/>
  <c r="AN592" i="1"/>
  <c r="AR594" i="1"/>
  <c r="AI578" i="1"/>
  <c r="AR564" i="1"/>
  <c r="AL494" i="1"/>
  <c r="AT485" i="1"/>
  <c r="AI654" i="1"/>
  <c r="AR655" i="1"/>
  <c r="AI656" i="1"/>
  <c r="AR657" i="1"/>
  <c r="AI658" i="1"/>
  <c r="AR659" i="1"/>
  <c r="AI660" i="1"/>
  <c r="AN654" i="1"/>
  <c r="AI649" i="1"/>
  <c r="AR648" i="1"/>
  <c r="X639" i="1"/>
  <c r="AC639" i="1" s="1"/>
  <c r="AL630" i="1"/>
  <c r="AM626" i="1"/>
  <c r="AI623" i="1"/>
  <c r="AN622" i="1"/>
  <c r="AH619" i="1"/>
  <c r="AO618" i="1"/>
  <c r="AS617" i="1"/>
  <c r="AE616" i="1"/>
  <c r="AE617" i="1"/>
  <c r="AI614" i="1"/>
  <c r="AQ613" i="1"/>
  <c r="AU612" i="1"/>
  <c r="AE610" i="1"/>
  <c r="AK609" i="1"/>
  <c r="AO608" i="1"/>
  <c r="AM604" i="1"/>
  <c r="AU603" i="1"/>
  <c r="AK600" i="1"/>
  <c r="AU598" i="1"/>
  <c r="X598" i="1"/>
  <c r="AC598" i="1" s="1"/>
  <c r="AL595" i="1"/>
  <c r="AT594" i="1"/>
  <c r="AM590" i="1"/>
  <c r="AU589" i="1"/>
  <c r="AK583" i="1"/>
  <c r="AR580" i="1"/>
  <c r="AJ581" i="1"/>
  <c r="AL579" i="1"/>
  <c r="AP581" i="1"/>
  <c r="AI580" i="1"/>
  <c r="AU581" i="1"/>
  <c r="AH580" i="1"/>
  <c r="AL569" i="1"/>
  <c r="AU553" i="1"/>
  <c r="AJ525" i="1"/>
  <c r="AE518" i="1"/>
  <c r="AE520" i="1"/>
  <c r="AE521" i="1"/>
  <c r="AR509" i="1"/>
  <c r="AM510" i="1"/>
  <c r="AS509" i="1"/>
  <c r="AN510" i="1"/>
  <c r="AH511" i="1"/>
  <c r="AU509" i="1"/>
  <c r="AP510" i="1"/>
  <c r="AI511" i="1"/>
  <c r="AQ510" i="1"/>
  <c r="AJ511" i="1"/>
  <c r="AQ511" i="1"/>
  <c r="AM508" i="1"/>
  <c r="AI509" i="1"/>
  <c r="AE488" i="1"/>
  <c r="AN481" i="1"/>
  <c r="AN483" i="1"/>
  <c r="AO482" i="1"/>
  <c r="AI481" i="1"/>
  <c r="AS482" i="1"/>
  <c r="AJ483" i="1"/>
  <c r="AP481" i="1"/>
  <c r="AQ483" i="1"/>
  <c r="AO481" i="1"/>
  <c r="AH482" i="1"/>
  <c r="AU481" i="1"/>
  <c r="AM482" i="1"/>
  <c r="AR482" i="1"/>
  <c r="AL483" i="1"/>
  <c r="AU482" i="1"/>
  <c r="AO483" i="1"/>
  <c r="AH481" i="1"/>
  <c r="AR483" i="1"/>
  <c r="AK481" i="1"/>
  <c r="AI482" i="1"/>
  <c r="AL481" i="1"/>
  <c r="AJ482" i="1"/>
  <c r="AM481" i="1"/>
  <c r="AK482" i="1"/>
  <c r="AH483" i="1"/>
  <c r="AQ481" i="1"/>
  <c r="AL482" i="1"/>
  <c r="AI483" i="1"/>
  <c r="AR481" i="1"/>
  <c r="AN482" i="1"/>
  <c r="AK483" i="1"/>
  <c r="AS481" i="1"/>
  <c r="AP482" i="1"/>
  <c r="AM483" i="1"/>
  <c r="AT481" i="1"/>
  <c r="AQ482" i="1"/>
  <c r="AP483" i="1"/>
  <c r="AT482" i="1"/>
  <c r="AS483" i="1"/>
  <c r="AT483" i="1"/>
  <c r="AU483" i="1"/>
  <c r="AT628" i="1"/>
  <c r="AL626" i="1"/>
  <c r="AU625" i="1"/>
  <c r="X621" i="1"/>
  <c r="AC621" i="1" s="1"/>
  <c r="AP617" i="1"/>
  <c r="AH614" i="1"/>
  <c r="AO613" i="1"/>
  <c r="AT612" i="1"/>
  <c r="AJ609" i="1"/>
  <c r="AT603" i="1"/>
  <c r="AS598" i="1"/>
  <c r="AK595" i="1"/>
  <c r="AS594" i="1"/>
  <c r="AU593" i="1"/>
  <c r="AE593" i="1"/>
  <c r="AE580" i="1"/>
  <c r="AE581" i="1"/>
  <c r="AN559" i="1"/>
  <c r="AQ558" i="1"/>
  <c r="AH559" i="1"/>
  <c r="AI558" i="1"/>
  <c r="AS559" i="1"/>
  <c r="AJ558" i="1"/>
  <c r="AK558" i="1"/>
  <c r="AL558" i="1"/>
  <c r="AM558" i="1"/>
  <c r="AN558" i="1"/>
  <c r="AO558" i="1"/>
  <c r="AP558" i="1"/>
  <c r="AI559" i="1"/>
  <c r="AR558" i="1"/>
  <c r="AJ559" i="1"/>
  <c r="AS558" i="1"/>
  <c r="AK559" i="1"/>
  <c r="AT558" i="1"/>
  <c r="AL559" i="1"/>
  <c r="AU558" i="1"/>
  <c r="AM559" i="1"/>
  <c r="AO559" i="1"/>
  <c r="AP559" i="1"/>
  <c r="AR559" i="1"/>
  <c r="AT559" i="1"/>
  <c r="AM535" i="1"/>
  <c r="X508" i="1"/>
  <c r="AC508" i="1" s="1"/>
  <c r="X509" i="1"/>
  <c r="AC509" i="1" s="1"/>
  <c r="X510" i="1"/>
  <c r="AC510" i="1" s="1"/>
  <c r="X511" i="1"/>
  <c r="AC511" i="1" s="1"/>
  <c r="AU464" i="1"/>
  <c r="AS628" i="1"/>
  <c r="AK626" i="1"/>
  <c r="AT625" i="1"/>
  <c r="AO617" i="1"/>
  <c r="AU616" i="1"/>
  <c r="AM613" i="1"/>
  <c r="AP612" i="1"/>
  <c r="AI609" i="1"/>
  <c r="AR603" i="1"/>
  <c r="AT602" i="1"/>
  <c r="AR598" i="1"/>
  <c r="AJ595" i="1"/>
  <c r="AQ594" i="1"/>
  <c r="AT593" i="1"/>
  <c r="AR563" i="1"/>
  <c r="AK564" i="1"/>
  <c r="AS563" i="1"/>
  <c r="AM564" i="1"/>
  <c r="AO564" i="1"/>
  <c r="AH565" i="1"/>
  <c r="AP564" i="1"/>
  <c r="AI565" i="1"/>
  <c r="AS564" i="1"/>
  <c r="AM565" i="1"/>
  <c r="AU564" i="1"/>
  <c r="AO565" i="1"/>
  <c r="AP565" i="1"/>
  <c r="AH563" i="1"/>
  <c r="AR565" i="1"/>
  <c r="AK563" i="1"/>
  <c r="AU565" i="1"/>
  <c r="X564" i="1"/>
  <c r="AC564" i="1" s="1"/>
  <c r="AL535" i="1"/>
  <c r="AS464" i="1"/>
  <c r="AH630" i="1"/>
  <c r="AR628" i="1"/>
  <c r="AJ626" i="1"/>
  <c r="AS625" i="1"/>
  <c r="AK618" i="1"/>
  <c r="AM617" i="1"/>
  <c r="AS616" i="1"/>
  <c r="AL613" i="1"/>
  <c r="AO612" i="1"/>
  <c r="AU611" i="1"/>
  <c r="AJ608" i="1"/>
  <c r="AQ607" i="1"/>
  <c r="AI604" i="1"/>
  <c r="AQ603" i="1"/>
  <c r="AS602" i="1"/>
  <c r="X602" i="1"/>
  <c r="AC602" i="1" s="1"/>
  <c r="AS600" i="1"/>
  <c r="AJ601" i="1"/>
  <c r="AP599" i="1"/>
  <c r="AH600" i="1"/>
  <c r="AS601" i="1"/>
  <c r="AJ599" i="1"/>
  <c r="AQ598" i="1"/>
  <c r="AP594" i="1"/>
  <c r="AS593" i="1"/>
  <c r="AI590" i="1"/>
  <c r="AQ589" i="1"/>
  <c r="AU588" i="1"/>
  <c r="AO583" i="1"/>
  <c r="AS583" i="1"/>
  <c r="AL582" i="1"/>
  <c r="X577" i="1"/>
  <c r="AC577" i="1" s="1"/>
  <c r="AO553" i="1"/>
  <c r="AK535" i="1"/>
  <c r="AT475" i="1"/>
  <c r="AR476" i="1"/>
  <c r="AQ477" i="1"/>
  <c r="AR478" i="1"/>
  <c r="AT476" i="1"/>
  <c r="AR477" i="1"/>
  <c r="AS478" i="1"/>
  <c r="AS477" i="1"/>
  <c r="AU478" i="1"/>
  <c r="AU477" i="1"/>
  <c r="AQ473" i="1"/>
  <c r="AN474" i="1"/>
  <c r="AJ475" i="1"/>
  <c r="AI476" i="1"/>
  <c r="AI478" i="1"/>
  <c r="AE467" i="1"/>
  <c r="AQ464" i="1"/>
  <c r="AP456" i="1"/>
  <c r="AQ628" i="1"/>
  <c r="AI626" i="1"/>
  <c r="AR625" i="1"/>
  <c r="AL617" i="1"/>
  <c r="AR616" i="1"/>
  <c r="AH613" i="1"/>
  <c r="AN612" i="1"/>
  <c r="AT611" i="1"/>
  <c r="X606" i="1"/>
  <c r="AC606" i="1" s="1"/>
  <c r="AP603" i="1"/>
  <c r="AR602" i="1"/>
  <c r="AN598" i="1"/>
  <c r="AN595" i="1"/>
  <c r="AN597" i="1"/>
  <c r="AS595" i="1"/>
  <c r="AJ596" i="1"/>
  <c r="AT597" i="1"/>
  <c r="AK598" i="1"/>
  <c r="AT595" i="1"/>
  <c r="AL596" i="1"/>
  <c r="AO598" i="1"/>
  <c r="AU595" i="1"/>
  <c r="AM596" i="1"/>
  <c r="AP598" i="1"/>
  <c r="AQ596" i="1"/>
  <c r="AH597" i="1"/>
  <c r="AT598" i="1"/>
  <c r="AI595" i="1"/>
  <c r="AU596" i="1"/>
  <c r="AL597" i="1"/>
  <c r="AO594" i="1"/>
  <c r="AO593" i="1"/>
  <c r="AU592" i="1"/>
  <c r="AH590" i="1"/>
  <c r="AM589" i="1"/>
  <c r="AT588" i="1"/>
  <c r="X573" i="1"/>
  <c r="AC573" i="1" s="1"/>
  <c r="AH535" i="1"/>
  <c r="AT487" i="1"/>
  <c r="AM488" i="1"/>
  <c r="AH489" i="1"/>
  <c r="AU487" i="1"/>
  <c r="AN488" i="1"/>
  <c r="AJ489" i="1"/>
  <c r="AO488" i="1"/>
  <c r="AK489" i="1"/>
  <c r="AP488" i="1"/>
  <c r="AO489" i="1"/>
  <c r="AQ488" i="1"/>
  <c r="AP489" i="1"/>
  <c r="AH485" i="1"/>
  <c r="AQ485" i="1"/>
  <c r="AM486" i="1"/>
  <c r="AK487" i="1"/>
  <c r="AT486" i="1"/>
  <c r="AL464" i="1"/>
  <c r="X631" i="1"/>
  <c r="AC631" i="1" s="1"/>
  <c r="AP628" i="1"/>
  <c r="AH626" i="1"/>
  <c r="AQ625" i="1"/>
  <c r="AN619" i="1"/>
  <c r="AU618" i="1"/>
  <c r="AL619" i="1"/>
  <c r="AH618" i="1"/>
  <c r="AT619" i="1"/>
  <c r="AI618" i="1"/>
  <c r="AU619" i="1"/>
  <c r="AM618" i="1"/>
  <c r="AQ618" i="1"/>
  <c r="AI619" i="1"/>
  <c r="AJ617" i="1"/>
  <c r="AM612" i="1"/>
  <c r="AE611" i="1"/>
  <c r="AN604" i="1"/>
  <c r="AJ604" i="1"/>
  <c r="AO604" i="1"/>
  <c r="AL603" i="1"/>
  <c r="AQ602" i="1"/>
  <c r="AM598" i="1"/>
  <c r="AM594" i="1"/>
  <c r="AM593" i="1"/>
  <c r="X593" i="1"/>
  <c r="AC593" i="1" s="1"/>
  <c r="X594" i="1"/>
  <c r="AC594" i="1" s="1"/>
  <c r="AL584" i="1"/>
  <c r="AJ535" i="1"/>
  <c r="AS661" i="1"/>
  <c r="AK648" i="1"/>
  <c r="AI646" i="1"/>
  <c r="AR647" i="1"/>
  <c r="AI648" i="1"/>
  <c r="AR649" i="1"/>
  <c r="AN646" i="1"/>
  <c r="AN648" i="1"/>
  <c r="AO628" i="1"/>
  <c r="AM625" i="1"/>
  <c r="X624" i="1"/>
  <c r="AC624" i="1" s="1"/>
  <c r="AI617" i="1"/>
  <c r="AP616" i="1"/>
  <c r="AE613" i="1"/>
  <c r="AL612" i="1"/>
  <c r="AR611" i="1"/>
  <c r="AM607" i="1"/>
  <c r="AT606" i="1"/>
  <c r="AK603" i="1"/>
  <c r="AP602" i="1"/>
  <c r="X601" i="1"/>
  <c r="AC601" i="1" s="1"/>
  <c r="AK599" i="1"/>
  <c r="AL598" i="1"/>
  <c r="AS597" i="1"/>
  <c r="AL594" i="1"/>
  <c r="AL593" i="1"/>
  <c r="AS592" i="1"/>
  <c r="AE590" i="1"/>
  <c r="AK589" i="1"/>
  <c r="AP588" i="1"/>
  <c r="AN554" i="1"/>
  <c r="AP494" i="1"/>
  <c r="AJ495" i="1"/>
  <c r="AJ496" i="1"/>
  <c r="AQ494" i="1"/>
  <c r="AK495" i="1"/>
  <c r="AK496" i="1"/>
  <c r="AR494" i="1"/>
  <c r="AM495" i="1"/>
  <c r="AL496" i="1"/>
  <c r="AS494" i="1"/>
  <c r="AP495" i="1"/>
  <c r="AO496" i="1"/>
  <c r="AR495" i="1"/>
  <c r="AQ496" i="1"/>
  <c r="AU496" i="1"/>
  <c r="AI493" i="1"/>
  <c r="AO493" i="1"/>
  <c r="AJ494" i="1"/>
  <c r="AL486" i="1"/>
  <c r="AL477" i="1"/>
  <c r="AO473" i="1"/>
  <c r="AS452" i="1"/>
  <c r="AO453" i="1"/>
  <c r="AH454" i="1"/>
  <c r="AU452" i="1"/>
  <c r="AQ453" i="1"/>
  <c r="AJ454" i="1"/>
  <c r="AR453" i="1"/>
  <c r="AL454" i="1"/>
  <c r="AS453" i="1"/>
  <c r="AM454" i="1"/>
  <c r="AO454" i="1"/>
  <c r="AH455" i="1"/>
  <c r="AP454" i="1"/>
  <c r="AI455" i="1"/>
  <c r="AH452" i="1"/>
  <c r="AU454" i="1"/>
  <c r="AP455" i="1"/>
  <c r="AL452" i="1"/>
  <c r="AR455" i="1"/>
  <c r="AS455" i="1"/>
  <c r="AI454" i="1"/>
  <c r="AQ454" i="1"/>
  <c r="AH453" i="1"/>
  <c r="AJ453" i="1"/>
  <c r="AK453" i="1"/>
  <c r="AN452" i="1"/>
  <c r="AL453" i="1"/>
  <c r="AO452" i="1"/>
  <c r="AP453" i="1"/>
  <c r="AP452" i="1"/>
  <c r="AQ452" i="1"/>
  <c r="AT452" i="1"/>
  <c r="AL455" i="1"/>
  <c r="AT455" i="1"/>
  <c r="AO585" i="1"/>
  <c r="AU584" i="1"/>
  <c r="AI583" i="1"/>
  <c r="AQ582" i="1"/>
  <c r="AN580" i="1"/>
  <c r="AP575" i="1"/>
  <c r="AI573" i="1"/>
  <c r="AR572" i="1"/>
  <c r="AI567" i="1"/>
  <c r="AP566" i="1"/>
  <c r="AL563" i="1"/>
  <c r="AR562" i="1"/>
  <c r="AS556" i="1"/>
  <c r="AJ551" i="1"/>
  <c r="AR550" i="1"/>
  <c r="AJ548" i="1"/>
  <c r="AQ547" i="1"/>
  <c r="AO544" i="1"/>
  <c r="AN543" i="1"/>
  <c r="AI542" i="1"/>
  <c r="AS543" i="1"/>
  <c r="AS542" i="1"/>
  <c r="AJ543" i="1"/>
  <c r="AR543" i="1"/>
  <c r="AO541" i="1"/>
  <c r="AT540" i="1"/>
  <c r="AR537" i="1"/>
  <c r="AQ531" i="1"/>
  <c r="AN528" i="1"/>
  <c r="AS527" i="1"/>
  <c r="AL514" i="1"/>
  <c r="AR513" i="1"/>
  <c r="AJ509" i="1"/>
  <c r="AO508" i="1"/>
  <c r="AJ503" i="1"/>
  <c r="AJ502" i="1"/>
  <c r="AE495" i="1"/>
  <c r="AK494" i="1"/>
  <c r="AR493" i="1"/>
  <c r="AQ492" i="1"/>
  <c r="AH488" i="1"/>
  <c r="AO487" i="1"/>
  <c r="AO486" i="1"/>
  <c r="AS485" i="1"/>
  <c r="AJ478" i="1"/>
  <c r="AH477" i="1"/>
  <c r="AJ476" i="1"/>
  <c r="AM475" i="1"/>
  <c r="AP474" i="1"/>
  <c r="AS473" i="1"/>
  <c r="AH433" i="1"/>
  <c r="AQ434" i="1"/>
  <c r="AH435" i="1"/>
  <c r="AQ436" i="1"/>
  <c r="AN433" i="1"/>
  <c r="AN435" i="1"/>
  <c r="AR434" i="1"/>
  <c r="AJ435" i="1"/>
  <c r="AJ433" i="1"/>
  <c r="AO435" i="1"/>
  <c r="AQ433" i="1"/>
  <c r="AI434" i="1"/>
  <c r="AU435" i="1"/>
  <c r="AM436" i="1"/>
  <c r="AU433" i="1"/>
  <c r="AN434" i="1"/>
  <c r="AI435" i="1"/>
  <c r="AI433" i="1"/>
  <c r="AS436" i="1"/>
  <c r="AK433" i="1"/>
  <c r="AT436" i="1"/>
  <c r="AL433" i="1"/>
  <c r="AU436" i="1"/>
  <c r="AM433" i="1"/>
  <c r="AH434" i="1"/>
  <c r="AO433" i="1"/>
  <c r="AJ434" i="1"/>
  <c r="AP433" i="1"/>
  <c r="AK434" i="1"/>
  <c r="AR433" i="1"/>
  <c r="AL434" i="1"/>
  <c r="AS433" i="1"/>
  <c r="AM434" i="1"/>
  <c r="AK435" i="1"/>
  <c r="AT433" i="1"/>
  <c r="AO434" i="1"/>
  <c r="AL435" i="1"/>
  <c r="AS434" i="1"/>
  <c r="AP435" i="1"/>
  <c r="AI436" i="1"/>
  <c r="AT434" i="1"/>
  <c r="AQ435" i="1"/>
  <c r="AJ436" i="1"/>
  <c r="AU434" i="1"/>
  <c r="AR435" i="1"/>
  <c r="AK436" i="1"/>
  <c r="AS435" i="1"/>
  <c r="AL436" i="1"/>
  <c r="AT435" i="1"/>
  <c r="AN436" i="1"/>
  <c r="AS427" i="1"/>
  <c r="AL408" i="1"/>
  <c r="AT370" i="1"/>
  <c r="AL371" i="1"/>
  <c r="AL369" i="1"/>
  <c r="AP372" i="1"/>
  <c r="AM369" i="1"/>
  <c r="AR372" i="1"/>
  <c r="AR369" i="1"/>
  <c r="AJ370" i="1"/>
  <c r="AS369" i="1"/>
  <c r="AK370" i="1"/>
  <c r="AT369" i="1"/>
  <c r="AL370" i="1"/>
  <c r="AS370" i="1"/>
  <c r="AO371" i="1"/>
  <c r="AH372" i="1"/>
  <c r="AU370" i="1"/>
  <c r="AP371" i="1"/>
  <c r="AI372" i="1"/>
  <c r="AQ371" i="1"/>
  <c r="AJ372" i="1"/>
  <c r="AJ369" i="1"/>
  <c r="AU371" i="1"/>
  <c r="AN372" i="1"/>
  <c r="AK369" i="1"/>
  <c r="AO372" i="1"/>
  <c r="AL372" i="1"/>
  <c r="AI371" i="1"/>
  <c r="AM372" i="1"/>
  <c r="AJ371" i="1"/>
  <c r="AS372" i="1"/>
  <c r="AH370" i="1"/>
  <c r="AK371" i="1"/>
  <c r="AU372" i="1"/>
  <c r="AI370" i="1"/>
  <c r="AM371" i="1"/>
  <c r="AM370" i="1"/>
  <c r="AR371" i="1"/>
  <c r="AN370" i="1"/>
  <c r="AT371" i="1"/>
  <c r="AI369" i="1"/>
  <c r="AP370" i="1"/>
  <c r="AP369" i="1"/>
  <c r="AR370" i="1"/>
  <c r="AU369" i="1"/>
  <c r="AE356" i="1"/>
  <c r="AE354" i="1"/>
  <c r="AN544" i="1"/>
  <c r="AP531" i="1"/>
  <c r="X521" i="1"/>
  <c r="AC521" i="1" s="1"/>
  <c r="X518" i="1"/>
  <c r="AC518" i="1" s="1"/>
  <c r="AN515" i="1"/>
  <c r="AN517" i="1"/>
  <c r="AN516" i="1"/>
  <c r="AH515" i="1"/>
  <c r="AR516" i="1"/>
  <c r="AI517" i="1"/>
  <c r="AO515" i="1"/>
  <c r="AP517" i="1"/>
  <c r="AM515" i="1"/>
  <c r="AU517" i="1"/>
  <c r="AS515" i="1"/>
  <c r="AK516" i="1"/>
  <c r="AU515" i="1"/>
  <c r="AM516" i="1"/>
  <c r="AQ503" i="1"/>
  <c r="AT501" i="1"/>
  <c r="AK502" i="1"/>
  <c r="AU503" i="1"/>
  <c r="AR501" i="1"/>
  <c r="AL502" i="1"/>
  <c r="AP502" i="1"/>
  <c r="AI503" i="1"/>
  <c r="AS502" i="1"/>
  <c r="AK503" i="1"/>
  <c r="AU502" i="1"/>
  <c r="AM503" i="1"/>
  <c r="AI502" i="1"/>
  <c r="AM501" i="1"/>
  <c r="AU498" i="1"/>
  <c r="AP492" i="1"/>
  <c r="AR417" i="1"/>
  <c r="AN416" i="1"/>
  <c r="AI417" i="1"/>
  <c r="AO416" i="1"/>
  <c r="AL417" i="1"/>
  <c r="AP416" i="1"/>
  <c r="AM417" i="1"/>
  <c r="AS416" i="1"/>
  <c r="AP417" i="1"/>
  <c r="AT416" i="1"/>
  <c r="AQ417" i="1"/>
  <c r="AU416" i="1"/>
  <c r="AS417" i="1"/>
  <c r="AT417" i="1"/>
  <c r="AH416" i="1"/>
  <c r="AJ416" i="1"/>
  <c r="AR584" i="1"/>
  <c r="AN582" i="1"/>
  <c r="AK580" i="1"/>
  <c r="AT579" i="1"/>
  <c r="AL575" i="1"/>
  <c r="AT574" i="1"/>
  <c r="AN572" i="1"/>
  <c r="AT568" i="1"/>
  <c r="AL566" i="1"/>
  <c r="AO562" i="1"/>
  <c r="AO556" i="1"/>
  <c r="AO550" i="1"/>
  <c r="AU549" i="1"/>
  <c r="AM547" i="1"/>
  <c r="AS546" i="1"/>
  <c r="AL544" i="1"/>
  <c r="AQ543" i="1"/>
  <c r="AO540" i="1"/>
  <c r="AN535" i="1"/>
  <c r="AN537" i="1"/>
  <c r="AO535" i="1"/>
  <c r="AP537" i="1"/>
  <c r="AP536" i="1"/>
  <c r="AQ535" i="1"/>
  <c r="AI536" i="1"/>
  <c r="AU537" i="1"/>
  <c r="AM531" i="1"/>
  <c r="AS530" i="1"/>
  <c r="AI528" i="1"/>
  <c r="AO527" i="1"/>
  <c r="AT526" i="1"/>
  <c r="AE516" i="1"/>
  <c r="AE517" i="1"/>
  <c r="AI514" i="1"/>
  <c r="AO513" i="1"/>
  <c r="AR512" i="1"/>
  <c r="AK508" i="1"/>
  <c r="AR507" i="1"/>
  <c r="AP501" i="1"/>
  <c r="AK501" i="1"/>
  <c r="AS498" i="1"/>
  <c r="AM492" i="1"/>
  <c r="AR491" i="1"/>
  <c r="AK486" i="1"/>
  <c r="AM485" i="1"/>
  <c r="AH475" i="1"/>
  <c r="AJ474" i="1"/>
  <c r="AL473" i="1"/>
  <c r="X469" i="1"/>
  <c r="AC469" i="1" s="1"/>
  <c r="X468" i="1"/>
  <c r="AC468" i="1" s="1"/>
  <c r="AQ456" i="1"/>
  <c r="AH428" i="1"/>
  <c r="AU414" i="1"/>
  <c r="AE411" i="1"/>
  <c r="AE410" i="1"/>
  <c r="AE412" i="1"/>
  <c r="AE413" i="1"/>
  <c r="AE414" i="1"/>
  <c r="X358" i="1"/>
  <c r="AC358" i="1" s="1"/>
  <c r="X360" i="1"/>
  <c r="AC360" i="1" s="1"/>
  <c r="X362" i="1"/>
  <c r="AC362" i="1" s="1"/>
  <c r="X359" i="1"/>
  <c r="AC359" i="1" s="1"/>
  <c r="X357" i="1"/>
  <c r="AC357" i="1" s="1"/>
  <c r="X361" i="1"/>
  <c r="AC361" i="1" s="1"/>
  <c r="AN615" i="1"/>
  <c r="AN617" i="1"/>
  <c r="AS614" i="1"/>
  <c r="AJ615" i="1"/>
  <c r="AT616" i="1"/>
  <c r="AK617" i="1"/>
  <c r="AN603" i="1"/>
  <c r="AM602" i="1"/>
  <c r="AO601" i="1"/>
  <c r="AT586" i="1"/>
  <c r="AI585" i="1"/>
  <c r="AQ584" i="1"/>
  <c r="AM582" i="1"/>
  <c r="AJ580" i="1"/>
  <c r="AS579" i="1"/>
  <c r="X579" i="1"/>
  <c r="AC579" i="1" s="1"/>
  <c r="AK575" i="1"/>
  <c r="AS574" i="1"/>
  <c r="AM572" i="1"/>
  <c r="AU571" i="1"/>
  <c r="AS568" i="1"/>
  <c r="AQ565" i="1"/>
  <c r="AN563" i="1"/>
  <c r="AN565" i="1"/>
  <c r="AJ563" i="1"/>
  <c r="AT564" i="1"/>
  <c r="AK565" i="1"/>
  <c r="AU563" i="1"/>
  <c r="AL564" i="1"/>
  <c r="AM563" i="1"/>
  <c r="AS565" i="1"/>
  <c r="AN562" i="1"/>
  <c r="AR560" i="1"/>
  <c r="AJ560" i="1"/>
  <c r="AO560" i="1"/>
  <c r="AN556" i="1"/>
  <c r="AN550" i="1"/>
  <c r="AT549" i="1"/>
  <c r="AK547" i="1"/>
  <c r="AR546" i="1"/>
  <c r="AI544" i="1"/>
  <c r="AP543" i="1"/>
  <c r="AN540" i="1"/>
  <c r="AQ538" i="1"/>
  <c r="AL537" i="1"/>
  <c r="AU536" i="1"/>
  <c r="AE536" i="1"/>
  <c r="AE535" i="1"/>
  <c r="X533" i="1"/>
  <c r="AC533" i="1" s="1"/>
  <c r="AK531" i="1"/>
  <c r="AR530" i="1"/>
  <c r="AH528" i="1"/>
  <c r="AL527" i="1"/>
  <c r="AR526" i="1"/>
  <c r="AT517" i="1"/>
  <c r="AL513" i="1"/>
  <c r="AO512" i="1"/>
  <c r="AT511" i="1"/>
  <c r="AI508" i="1"/>
  <c r="AQ507" i="1"/>
  <c r="AU506" i="1"/>
  <c r="AJ501" i="1"/>
  <c r="AQ498" i="1"/>
  <c r="X496" i="1"/>
  <c r="AC496" i="1" s="1"/>
  <c r="AK492" i="1"/>
  <c r="AQ491" i="1"/>
  <c r="X491" i="1"/>
  <c r="AC491" i="1" s="1"/>
  <c r="AE487" i="1"/>
  <c r="AH486" i="1"/>
  <c r="AH474" i="1"/>
  <c r="AJ473" i="1"/>
  <c r="AO472" i="1"/>
  <c r="AS431" i="1"/>
  <c r="AR429" i="1"/>
  <c r="AS414" i="1"/>
  <c r="X394" i="1"/>
  <c r="AC394" i="1" s="1"/>
  <c r="X393" i="1"/>
  <c r="AC393" i="1" s="1"/>
  <c r="AR579" i="1"/>
  <c r="AJ575" i="1"/>
  <c r="AR574" i="1"/>
  <c r="AL572" i="1"/>
  <c r="AQ568" i="1"/>
  <c r="AE563" i="1"/>
  <c r="AM556" i="1"/>
  <c r="X555" i="1"/>
  <c r="AC555" i="1" s="1"/>
  <c r="AL550" i="1"/>
  <c r="AS549" i="1"/>
  <c r="AQ546" i="1"/>
  <c r="AO543" i="1"/>
  <c r="AN541" i="1"/>
  <c r="AR541" i="1"/>
  <c r="AI541" i="1"/>
  <c r="AL541" i="1"/>
  <c r="AM540" i="1"/>
  <c r="X539" i="1"/>
  <c r="AC539" i="1" s="1"/>
  <c r="AK537" i="1"/>
  <c r="AT536" i="1"/>
  <c r="X536" i="1"/>
  <c r="AC536" i="1" s="1"/>
  <c r="AJ531" i="1"/>
  <c r="AQ530" i="1"/>
  <c r="AK527" i="1"/>
  <c r="AQ526" i="1"/>
  <c r="X529" i="1"/>
  <c r="AC529" i="1" s="1"/>
  <c r="X522" i="1"/>
  <c r="AC522" i="1" s="1"/>
  <c r="AS517" i="1"/>
  <c r="AM514" i="1"/>
  <c r="AQ514" i="1"/>
  <c r="AT514" i="1"/>
  <c r="AJ513" i="1"/>
  <c r="AN512" i="1"/>
  <c r="AS511" i="1"/>
  <c r="AP507" i="1"/>
  <c r="AT506" i="1"/>
  <c r="AI501" i="1"/>
  <c r="AP498" i="1"/>
  <c r="AU497" i="1"/>
  <c r="AN493" i="1"/>
  <c r="AN495" i="1"/>
  <c r="AK493" i="1"/>
  <c r="AU494" i="1"/>
  <c r="AL495" i="1"/>
  <c r="AP493" i="1"/>
  <c r="AQ495" i="1"/>
  <c r="AH496" i="1"/>
  <c r="AM494" i="1"/>
  <c r="AN496" i="1"/>
  <c r="AT494" i="1"/>
  <c r="AO495" i="1"/>
  <c r="AI496" i="1"/>
  <c r="AJ493" i="1"/>
  <c r="AT495" i="1"/>
  <c r="AM496" i="1"/>
  <c r="AM493" i="1"/>
  <c r="AP496" i="1"/>
  <c r="AQ493" i="1"/>
  <c r="AI494" i="1"/>
  <c r="AR496" i="1"/>
  <c r="AJ492" i="1"/>
  <c r="AP491" i="1"/>
  <c r="AU490" i="1"/>
  <c r="AQ486" i="1"/>
  <c r="AH487" i="1"/>
  <c r="AR488" i="1"/>
  <c r="AI489" i="1"/>
  <c r="AK485" i="1"/>
  <c r="AU486" i="1"/>
  <c r="AL487" i="1"/>
  <c r="AM489" i="1"/>
  <c r="AT489" i="1"/>
  <c r="AI485" i="1"/>
  <c r="AP485" i="1"/>
  <c r="AJ486" i="1"/>
  <c r="AS488" i="1"/>
  <c r="AL489" i="1"/>
  <c r="AU485" i="1"/>
  <c r="AN486" i="1"/>
  <c r="AR489" i="1"/>
  <c r="AP486" i="1"/>
  <c r="AJ487" i="1"/>
  <c r="AU489" i="1"/>
  <c r="AS486" i="1"/>
  <c r="AM487" i="1"/>
  <c r="AJ485" i="1"/>
  <c r="X482" i="1"/>
  <c r="AC482" i="1" s="1"/>
  <c r="AO456" i="1"/>
  <c r="AR431" i="1"/>
  <c r="AI414" i="1"/>
  <c r="AJ409" i="1"/>
  <c r="X558" i="1"/>
  <c r="AC558" i="1" s="1"/>
  <c r="X554" i="1"/>
  <c r="AC554" i="1" s="1"/>
  <c r="AK550" i="1"/>
  <c r="AR549" i="1"/>
  <c r="AO546" i="1"/>
  <c r="AN545" i="1"/>
  <c r="AJ544" i="1"/>
  <c r="AT545" i="1"/>
  <c r="AK546" i="1"/>
  <c r="AT544" i="1"/>
  <c r="AK545" i="1"/>
  <c r="AU546" i="1"/>
  <c r="AK544" i="1"/>
  <c r="AP546" i="1"/>
  <c r="AM543" i="1"/>
  <c r="AU542" i="1"/>
  <c r="AI531" i="1"/>
  <c r="AP530" i="1"/>
  <c r="AI527" i="1"/>
  <c r="AP526" i="1"/>
  <c r="AR517" i="1"/>
  <c r="AN509" i="1"/>
  <c r="AN511" i="1"/>
  <c r="AJ508" i="1"/>
  <c r="AT509" i="1"/>
  <c r="AK510" i="1"/>
  <c r="AU511" i="1"/>
  <c r="AN508" i="1"/>
  <c r="AO510" i="1"/>
  <c r="AT508" i="1"/>
  <c r="AK509" i="1"/>
  <c r="AU510" i="1"/>
  <c r="AL511" i="1"/>
  <c r="AP508" i="1"/>
  <c r="AH509" i="1"/>
  <c r="AR511" i="1"/>
  <c r="AU508" i="1"/>
  <c r="AM509" i="1"/>
  <c r="AP509" i="1"/>
  <c r="AI510" i="1"/>
  <c r="AO507" i="1"/>
  <c r="AR506" i="1"/>
  <c r="AT505" i="1"/>
  <c r="AH501" i="1"/>
  <c r="AN498" i="1"/>
  <c r="AT497" i="1"/>
  <c r="X495" i="1"/>
  <c r="AC495" i="1" s="1"/>
  <c r="AE493" i="1"/>
  <c r="AI492" i="1"/>
  <c r="AM491" i="1"/>
  <c r="AT490" i="1"/>
  <c r="AN473" i="1"/>
  <c r="AN475" i="1"/>
  <c r="AN477" i="1"/>
  <c r="AT473" i="1"/>
  <c r="AK474" i="1"/>
  <c r="AU475" i="1"/>
  <c r="AL476" i="1"/>
  <c r="AM478" i="1"/>
  <c r="AO474" i="1"/>
  <c r="AP476" i="1"/>
  <c r="AQ478" i="1"/>
  <c r="AK473" i="1"/>
  <c r="AU474" i="1"/>
  <c r="AL475" i="1"/>
  <c r="AM477" i="1"/>
  <c r="AR474" i="1"/>
  <c r="AK475" i="1"/>
  <c r="AT477" i="1"/>
  <c r="AN478" i="1"/>
  <c r="AT474" i="1"/>
  <c r="AO475" i="1"/>
  <c r="AH476" i="1"/>
  <c r="AP478" i="1"/>
  <c r="AH473" i="1"/>
  <c r="AR475" i="1"/>
  <c r="AK476" i="1"/>
  <c r="AT478" i="1"/>
  <c r="AM473" i="1"/>
  <c r="AQ476" i="1"/>
  <c r="AI477" i="1"/>
  <c r="AP473" i="1"/>
  <c r="AI474" i="1"/>
  <c r="AS476" i="1"/>
  <c r="AK477" i="1"/>
  <c r="AR473" i="1"/>
  <c r="AL474" i="1"/>
  <c r="AU476" i="1"/>
  <c r="AO477" i="1"/>
  <c r="AH478" i="1"/>
  <c r="AN456" i="1"/>
  <c r="AN584" i="1"/>
  <c r="AJ582" i="1"/>
  <c r="AS581" i="1"/>
  <c r="AP579" i="1"/>
  <c r="AT576" i="1"/>
  <c r="AO574" i="1"/>
  <c r="AJ572" i="1"/>
  <c r="AO568" i="1"/>
  <c r="AN567" i="1"/>
  <c r="AU566" i="1"/>
  <c r="AL567" i="1"/>
  <c r="AM566" i="1"/>
  <c r="AK566" i="1"/>
  <c r="AJ562" i="1"/>
  <c r="AR561" i="1"/>
  <c r="AK556" i="1"/>
  <c r="AJ550" i="1"/>
  <c r="AQ549" i="1"/>
  <c r="AN547" i="1"/>
  <c r="AU547" i="1"/>
  <c r="AL548" i="1"/>
  <c r="AL547" i="1"/>
  <c r="AH547" i="1"/>
  <c r="AN546" i="1"/>
  <c r="AU545" i="1"/>
  <c r="AL543" i="1"/>
  <c r="AT542" i="1"/>
  <c r="AK540" i="1"/>
  <c r="AH531" i="1"/>
  <c r="AO530" i="1"/>
  <c r="AU529" i="1"/>
  <c r="AH527" i="1"/>
  <c r="AO526" i="1"/>
  <c r="AE524" i="1"/>
  <c r="AQ517" i="1"/>
  <c r="AU516" i="1"/>
  <c r="AJ512" i="1"/>
  <c r="AP511" i="1"/>
  <c r="AM507" i="1"/>
  <c r="AQ506" i="1"/>
  <c r="AQ505" i="1"/>
  <c r="AM498" i="1"/>
  <c r="AS497" i="1"/>
  <c r="AH492" i="1"/>
  <c r="AL491" i="1"/>
  <c r="AR490" i="1"/>
  <c r="AR485" i="1"/>
  <c r="AN457" i="1"/>
  <c r="AN459" i="1"/>
  <c r="AT456" i="1"/>
  <c r="AK457" i="1"/>
  <c r="AU458" i="1"/>
  <c r="AL459" i="1"/>
  <c r="AP457" i="1"/>
  <c r="AQ459" i="1"/>
  <c r="AL456" i="1"/>
  <c r="AM458" i="1"/>
  <c r="AT457" i="1"/>
  <c r="AL458" i="1"/>
  <c r="AR456" i="1"/>
  <c r="AL457" i="1"/>
  <c r="AU456" i="1"/>
  <c r="AO457" i="1"/>
  <c r="AI458" i="1"/>
  <c r="AQ457" i="1"/>
  <c r="AJ458" i="1"/>
  <c r="AR457" i="1"/>
  <c r="AS457" i="1"/>
  <c r="AN458" i="1"/>
  <c r="AH459" i="1"/>
  <c r="AU457" i="1"/>
  <c r="AO458" i="1"/>
  <c r="AI459" i="1"/>
  <c r="AP458" i="1"/>
  <c r="AH456" i="1"/>
  <c r="AR458" i="1"/>
  <c r="AM459" i="1"/>
  <c r="AI456" i="1"/>
  <c r="AJ456" i="1"/>
  <c r="AT458" i="1"/>
  <c r="AP459" i="1"/>
  <c r="AK456" i="1"/>
  <c r="AR459" i="1"/>
  <c r="AM456" i="1"/>
  <c r="AS459" i="1"/>
  <c r="X434" i="1"/>
  <c r="AC434" i="1" s="1"/>
  <c r="X436" i="1"/>
  <c r="AC436" i="1" s="1"/>
  <c r="X433" i="1"/>
  <c r="AC433" i="1" s="1"/>
  <c r="AR427" i="1"/>
  <c r="AL428" i="1"/>
  <c r="AT431" i="1"/>
  <c r="AN432" i="1"/>
  <c r="AT427" i="1"/>
  <c r="AN428" i="1"/>
  <c r="AP432" i="1"/>
  <c r="AU432" i="1"/>
  <c r="AS415" i="1"/>
  <c r="AO408" i="1"/>
  <c r="AM409" i="1"/>
  <c r="AP408" i="1"/>
  <c r="AO409" i="1"/>
  <c r="AS408" i="1"/>
  <c r="AP409" i="1"/>
  <c r="AU408" i="1"/>
  <c r="AS409" i="1"/>
  <c r="AU409" i="1"/>
  <c r="AH408" i="1"/>
  <c r="AI408" i="1"/>
  <c r="AM392" i="1"/>
  <c r="AE624" i="1"/>
  <c r="AN599" i="1"/>
  <c r="AN601" i="1"/>
  <c r="AU599" i="1"/>
  <c r="AL600" i="1"/>
  <c r="AN587" i="1"/>
  <c r="AO587" i="1"/>
  <c r="AP586" i="1"/>
  <c r="AM584" i="1"/>
  <c r="AU583" i="1"/>
  <c r="AI582" i="1"/>
  <c r="AR581" i="1"/>
  <c r="AO579" i="1"/>
  <c r="AS576" i="1"/>
  <c r="X576" i="1"/>
  <c r="AC576" i="1" s="1"/>
  <c r="AN574" i="1"/>
  <c r="AU573" i="1"/>
  <c r="AI572" i="1"/>
  <c r="AN569" i="1"/>
  <c r="AN571" i="1"/>
  <c r="AM569" i="1"/>
  <c r="AO571" i="1"/>
  <c r="AO570" i="1"/>
  <c r="AJ569" i="1"/>
  <c r="AQ571" i="1"/>
  <c r="AM568" i="1"/>
  <c r="AU567" i="1"/>
  <c r="AL565" i="1"/>
  <c r="AI562" i="1"/>
  <c r="AQ561" i="1"/>
  <c r="AJ556" i="1"/>
  <c r="AI550" i="1"/>
  <c r="AO549" i="1"/>
  <c r="AU548" i="1"/>
  <c r="AM546" i="1"/>
  <c r="AS545" i="1"/>
  <c r="AK543" i="1"/>
  <c r="AR542" i="1"/>
  <c r="AJ540" i="1"/>
  <c r="AH537" i="1"/>
  <c r="AQ536" i="1"/>
  <c r="AN530" i="1"/>
  <c r="AT529" i="1"/>
  <c r="AN526" i="1"/>
  <c r="AO517" i="1"/>
  <c r="AT516" i="1"/>
  <c r="X515" i="1"/>
  <c r="AC515" i="1" s="1"/>
  <c r="AI512" i="1"/>
  <c r="AO511" i="1"/>
  <c r="AT510" i="1"/>
  <c r="AL507" i="1"/>
  <c r="AP506" i="1"/>
  <c r="AP505" i="1"/>
  <c r="AU504" i="1"/>
  <c r="X505" i="1"/>
  <c r="AC505" i="1" s="1"/>
  <c r="X504" i="1"/>
  <c r="AC504" i="1" s="1"/>
  <c r="AE501" i="1"/>
  <c r="AL498" i="1"/>
  <c r="AQ497" i="1"/>
  <c r="AT496" i="1"/>
  <c r="AU495" i="1"/>
  <c r="AK491" i="1"/>
  <c r="AQ490" i="1"/>
  <c r="AS489" i="1"/>
  <c r="AU488" i="1"/>
  <c r="X488" i="1"/>
  <c r="AC488" i="1" s="1"/>
  <c r="X479" i="1"/>
  <c r="AC479" i="1" s="1"/>
  <c r="X461" i="1"/>
  <c r="AC461" i="1" s="1"/>
  <c r="X460" i="1"/>
  <c r="AC460" i="1" s="1"/>
  <c r="AJ457" i="1"/>
  <c r="AP429" i="1"/>
  <c r="AR415" i="1"/>
  <c r="AS412" i="1"/>
  <c r="AE399" i="1"/>
  <c r="AE402" i="1"/>
  <c r="AE401" i="1"/>
  <c r="AJ324" i="1"/>
  <c r="AN324" i="1"/>
  <c r="AT324" i="1"/>
  <c r="AI324" i="1"/>
  <c r="AK324" i="1"/>
  <c r="AL324" i="1"/>
  <c r="AM324" i="1"/>
  <c r="AO324" i="1"/>
  <c r="AP324" i="1"/>
  <c r="AQ324" i="1"/>
  <c r="AS324" i="1"/>
  <c r="AU324" i="1"/>
  <c r="AH324" i="1"/>
  <c r="AR324" i="1"/>
  <c r="AE623" i="1"/>
  <c r="AQ617" i="1"/>
  <c r="AM615" i="1"/>
  <c r="AU614" i="1"/>
  <c r="AM603" i="1"/>
  <c r="AU602" i="1"/>
  <c r="AI601" i="1"/>
  <c r="AR600" i="1"/>
  <c r="AO586" i="1"/>
  <c r="AT583" i="1"/>
  <c r="AQ581" i="1"/>
  <c r="AQ576" i="1"/>
  <c r="AM574" i="1"/>
  <c r="AT573" i="1"/>
  <c r="AN573" i="1"/>
  <c r="AN575" i="1"/>
  <c r="AP572" i="1"/>
  <c r="AQ574" i="1"/>
  <c r="AH575" i="1"/>
  <c r="AR576" i="1"/>
  <c r="AH572" i="1"/>
  <c r="AS573" i="1"/>
  <c r="AK574" i="1"/>
  <c r="AN576" i="1"/>
  <c r="AM571" i="1"/>
  <c r="AU570" i="1"/>
  <c r="AL568" i="1"/>
  <c r="AT567" i="1"/>
  <c r="AJ565" i="1"/>
  <c r="AQ564" i="1"/>
  <c r="AH562" i="1"/>
  <c r="AP561" i="1"/>
  <c r="AL549" i="1"/>
  <c r="AT548" i="1"/>
  <c r="AL546" i="1"/>
  <c r="AR545" i="1"/>
  <c r="AI543" i="1"/>
  <c r="AQ542" i="1"/>
  <c r="AO536" i="1"/>
  <c r="AL530" i="1"/>
  <c r="AR529" i="1"/>
  <c r="AM526" i="1"/>
  <c r="X525" i="1"/>
  <c r="AC525" i="1" s="1"/>
  <c r="AE519" i="1"/>
  <c r="AM517" i="1"/>
  <c r="AS516" i="1"/>
  <c r="AM511" i="1"/>
  <c r="AS510" i="1"/>
  <c r="AK507" i="1"/>
  <c r="AN506" i="1"/>
  <c r="AO505" i="1"/>
  <c r="AS504" i="1"/>
  <c r="AN499" i="1"/>
  <c r="AO499" i="1"/>
  <c r="AS499" i="1"/>
  <c r="AJ500" i="1"/>
  <c r="AP500" i="1"/>
  <c r="AJ499" i="1"/>
  <c r="AP499" i="1"/>
  <c r="AI500" i="1"/>
  <c r="AR499" i="1"/>
  <c r="AL500" i="1"/>
  <c r="AU499" i="1"/>
  <c r="AN500" i="1"/>
  <c r="AK498" i="1"/>
  <c r="AP497" i="1"/>
  <c r="AS496" i="1"/>
  <c r="AS495" i="1"/>
  <c r="AI491" i="1"/>
  <c r="AP490" i="1"/>
  <c r="AQ489" i="1"/>
  <c r="AT488" i="1"/>
  <c r="X477" i="1"/>
  <c r="AC477" i="1" s="1"/>
  <c r="X476" i="1"/>
  <c r="AC476" i="1" s="1"/>
  <c r="AE472" i="1"/>
  <c r="AN471" i="1"/>
  <c r="AS471" i="1"/>
  <c r="AJ472" i="1"/>
  <c r="AN472" i="1"/>
  <c r="AJ471" i="1"/>
  <c r="AT472" i="1"/>
  <c r="AQ471" i="1"/>
  <c r="AI472" i="1"/>
  <c r="AT471" i="1"/>
  <c r="AL472" i="1"/>
  <c r="AP472" i="1"/>
  <c r="AU472" i="1"/>
  <c r="AH471" i="1"/>
  <c r="AK471" i="1"/>
  <c r="AS458" i="1"/>
  <c r="AI457" i="1"/>
  <c r="AP415" i="1"/>
  <c r="AS390" i="1"/>
  <c r="AN583" i="1"/>
  <c r="AU582" i="1"/>
  <c r="AL583" i="1"/>
  <c r="AL574" i="1"/>
  <c r="AR573" i="1"/>
  <c r="AO561" i="1"/>
  <c r="AP556" i="1"/>
  <c r="AH556" i="1"/>
  <c r="AT551" i="1"/>
  <c r="AJ546" i="1"/>
  <c r="AQ545" i="1"/>
  <c r="AH543" i="1"/>
  <c r="AP542" i="1"/>
  <c r="AH540" i="1"/>
  <c r="AR540" i="1"/>
  <c r="AS540" i="1"/>
  <c r="AJ530" i="1"/>
  <c r="AQ529" i="1"/>
  <c r="AE528" i="1"/>
  <c r="AL517" i="1"/>
  <c r="AQ516" i="1"/>
  <c r="AN513" i="1"/>
  <c r="AL512" i="1"/>
  <c r="AP512" i="1"/>
  <c r="AM513" i="1"/>
  <c r="AK512" i="1"/>
  <c r="AQ512" i="1"/>
  <c r="AI513" i="1"/>
  <c r="AS512" i="1"/>
  <c r="AK513" i="1"/>
  <c r="AK511" i="1"/>
  <c r="AR510" i="1"/>
  <c r="AI507" i="1"/>
  <c r="AL505" i="1"/>
  <c r="AQ504" i="1"/>
  <c r="AE500" i="1"/>
  <c r="AE499" i="1"/>
  <c r="AJ498" i="1"/>
  <c r="AO497" i="1"/>
  <c r="AH491" i="1"/>
  <c r="AN490" i="1"/>
  <c r="X574" i="1"/>
  <c r="AC574" i="1" s="1"/>
  <c r="AI546" i="1"/>
  <c r="AP545" i="1"/>
  <c r="AO542" i="1"/>
  <c r="AK517" i="1"/>
  <c r="AP516" i="1"/>
  <c r="AT515" i="1"/>
  <c r="AL506" i="1"/>
  <c r="AO506" i="1"/>
  <c r="AH507" i="1"/>
  <c r="AJ506" i="1"/>
  <c r="AK505" i="1"/>
  <c r="AP504" i="1"/>
  <c r="AH498" i="1"/>
  <c r="X494" i="1"/>
  <c r="AC494" i="1" s="1"/>
  <c r="AL490" i="1"/>
  <c r="AE470" i="1"/>
  <c r="AE469" i="1"/>
  <c r="AQ390" i="1"/>
  <c r="AH391" i="1"/>
  <c r="AQ392" i="1"/>
  <c r="AN391" i="1"/>
  <c r="AT390" i="1"/>
  <c r="AL391" i="1"/>
  <c r="AQ391" i="1"/>
  <c r="AI392" i="1"/>
  <c r="AK390" i="1"/>
  <c r="AO392" i="1"/>
  <c r="AU390" i="1"/>
  <c r="AO391" i="1"/>
  <c r="AH392" i="1"/>
  <c r="AP391" i="1"/>
  <c r="AJ392" i="1"/>
  <c r="AU391" i="1"/>
  <c r="AN392" i="1"/>
  <c r="AP392" i="1"/>
  <c r="AM390" i="1"/>
  <c r="AN390" i="1"/>
  <c r="AR390" i="1"/>
  <c r="AK391" i="1"/>
  <c r="AK392" i="1"/>
  <c r="AL392" i="1"/>
  <c r="AH390" i="1"/>
  <c r="AJ391" i="1"/>
  <c r="AR392" i="1"/>
  <c r="AI390" i="1"/>
  <c r="AM391" i="1"/>
  <c r="AS392" i="1"/>
  <c r="AJ390" i="1"/>
  <c r="AR391" i="1"/>
  <c r="AT392" i="1"/>
  <c r="AL390" i="1"/>
  <c r="AS391" i="1"/>
  <c r="AU392" i="1"/>
  <c r="AO390" i="1"/>
  <c r="AT391" i="1"/>
  <c r="AI497" i="1"/>
  <c r="AK497" i="1"/>
  <c r="AJ497" i="1"/>
  <c r="AM416" i="1"/>
  <c r="AJ410" i="1"/>
  <c r="X343" i="1"/>
  <c r="AC343" i="1" s="1"/>
  <c r="X345" i="1"/>
  <c r="AC345" i="1" s="1"/>
  <c r="X565" i="1"/>
  <c r="AC565" i="1" s="1"/>
  <c r="AM545" i="1"/>
  <c r="AU544" i="1"/>
  <c r="AN531" i="1"/>
  <c r="AU530" i="1"/>
  <c r="AL531" i="1"/>
  <c r="AM530" i="1"/>
  <c r="AK530" i="1"/>
  <c r="AT454" i="1"/>
  <c r="X421" i="1"/>
  <c r="AC421" i="1" s="1"/>
  <c r="X425" i="1"/>
  <c r="AC425" i="1" s="1"/>
  <c r="X423" i="1"/>
  <c r="AC423" i="1" s="1"/>
  <c r="AL416" i="1"/>
  <c r="AN585" i="1"/>
  <c r="AM585" i="1"/>
  <c r="AN579" i="1"/>
  <c r="AN581" i="1"/>
  <c r="AJ579" i="1"/>
  <c r="AT580" i="1"/>
  <c r="AK581" i="1"/>
  <c r="AN568" i="1"/>
  <c r="AR568" i="1"/>
  <c r="AN549" i="1"/>
  <c r="AN551" i="1"/>
  <c r="AM550" i="1"/>
  <c r="AM549" i="1"/>
  <c r="AO551" i="1"/>
  <c r="AP549" i="1"/>
  <c r="AH550" i="1"/>
  <c r="AU551" i="1"/>
  <c r="AL545" i="1"/>
  <c r="AU531" i="1"/>
  <c r="AN527" i="1"/>
  <c r="AN529" i="1"/>
  <c r="AS526" i="1"/>
  <c r="AJ527" i="1"/>
  <c r="AT528" i="1"/>
  <c r="AK529" i="1"/>
  <c r="AK526" i="1"/>
  <c r="AU527" i="1"/>
  <c r="AL528" i="1"/>
  <c r="AU526" i="1"/>
  <c r="AM527" i="1"/>
  <c r="AS529" i="1"/>
  <c r="AR527" i="1"/>
  <c r="AJ528" i="1"/>
  <c r="AJ516" i="1"/>
  <c r="AP515" i="1"/>
  <c r="AE506" i="1"/>
  <c r="AR503" i="1"/>
  <c r="AR502" i="1"/>
  <c r="AN491" i="1"/>
  <c r="AS490" i="1"/>
  <c r="AJ491" i="1"/>
  <c r="AT492" i="1"/>
  <c r="AO491" i="1"/>
  <c r="AK490" i="1"/>
  <c r="AU491" i="1"/>
  <c r="AL492" i="1"/>
  <c r="AT491" i="1"/>
  <c r="AN492" i="1"/>
  <c r="AJ490" i="1"/>
  <c r="AR492" i="1"/>
  <c r="AM490" i="1"/>
  <c r="AU492" i="1"/>
  <c r="AO490" i="1"/>
  <c r="X486" i="1"/>
  <c r="AC486" i="1" s="1"/>
  <c r="X485" i="1"/>
  <c r="AC485" i="1" s="1"/>
  <c r="X489" i="1"/>
  <c r="AC489" i="1" s="1"/>
  <c r="AE483" i="1"/>
  <c r="AE481" i="1"/>
  <c r="AK416" i="1"/>
  <c r="AQ410" i="1"/>
  <c r="AH411" i="1"/>
  <c r="AQ412" i="1"/>
  <c r="AH413" i="1"/>
  <c r="AQ414" i="1"/>
  <c r="AH415" i="1"/>
  <c r="AN411" i="1"/>
  <c r="AN413" i="1"/>
  <c r="AN415" i="1"/>
  <c r="AQ411" i="1"/>
  <c r="AI412" i="1"/>
  <c r="AU413" i="1"/>
  <c r="AM414" i="1"/>
  <c r="AI410" i="1"/>
  <c r="AU411" i="1"/>
  <c r="AM412" i="1"/>
  <c r="AR414" i="1"/>
  <c r="AJ415" i="1"/>
  <c r="AO410" i="1"/>
  <c r="AT412" i="1"/>
  <c r="AL413" i="1"/>
  <c r="AQ415" i="1"/>
  <c r="AM410" i="1"/>
  <c r="AR413" i="1"/>
  <c r="AK414" i="1"/>
  <c r="AU410" i="1"/>
  <c r="AM411" i="1"/>
  <c r="AH412" i="1"/>
  <c r="AT414" i="1"/>
  <c r="AM415" i="1"/>
  <c r="AP412" i="1"/>
  <c r="AJ413" i="1"/>
  <c r="AU415" i="1"/>
  <c r="AK410" i="1"/>
  <c r="AT415" i="1"/>
  <c r="AL410" i="1"/>
  <c r="AI411" i="1"/>
  <c r="AN410" i="1"/>
  <c r="AJ411" i="1"/>
  <c r="AP410" i="1"/>
  <c r="AK411" i="1"/>
  <c r="AJ412" i="1"/>
  <c r="AR410" i="1"/>
  <c r="AL411" i="1"/>
  <c r="AK412" i="1"/>
  <c r="AS410" i="1"/>
  <c r="AO411" i="1"/>
  <c r="AL412" i="1"/>
  <c r="AT410" i="1"/>
  <c r="AP411" i="1"/>
  <c r="AN412" i="1"/>
  <c r="AI413" i="1"/>
  <c r="AR411" i="1"/>
  <c r="AO412" i="1"/>
  <c r="AK413" i="1"/>
  <c r="AS411" i="1"/>
  <c r="AR412" i="1"/>
  <c r="AM413" i="1"/>
  <c r="AH414" i="1"/>
  <c r="AU412" i="1"/>
  <c r="AP413" i="1"/>
  <c r="AJ414" i="1"/>
  <c r="AQ413" i="1"/>
  <c r="AL414" i="1"/>
  <c r="AI415" i="1"/>
  <c r="AS413" i="1"/>
  <c r="AN414" i="1"/>
  <c r="AK415" i="1"/>
  <c r="AT413" i="1"/>
  <c r="AO414" i="1"/>
  <c r="AL415" i="1"/>
  <c r="AP414" i="1"/>
  <c r="AO415" i="1"/>
  <c r="AN505" i="1"/>
  <c r="AH504" i="1"/>
  <c r="AR505" i="1"/>
  <c r="AL504" i="1"/>
  <c r="AR504" i="1"/>
  <c r="AI505" i="1"/>
  <c r="AP480" i="1"/>
  <c r="X478" i="1"/>
  <c r="AC478" i="1" s="1"/>
  <c r="AQ470" i="1"/>
  <c r="AN469" i="1"/>
  <c r="AH468" i="1"/>
  <c r="AR469" i="1"/>
  <c r="AI470" i="1"/>
  <c r="AL468" i="1"/>
  <c r="AM470" i="1"/>
  <c r="AR468" i="1"/>
  <c r="AI469" i="1"/>
  <c r="AS470" i="1"/>
  <c r="AL460" i="1"/>
  <c r="AM452" i="1"/>
  <c r="AR451" i="1"/>
  <c r="AL448" i="1"/>
  <c r="AS447" i="1"/>
  <c r="AK441" i="1"/>
  <c r="AS440" i="1"/>
  <c r="AI432" i="1"/>
  <c r="AP431" i="1"/>
  <c r="AU430" i="1"/>
  <c r="AJ427" i="1"/>
  <c r="AO426" i="1"/>
  <c r="AU425" i="1"/>
  <c r="AL422" i="1"/>
  <c r="AR421" i="1"/>
  <c r="AE409" i="1"/>
  <c r="AH404" i="1"/>
  <c r="AL402" i="1"/>
  <c r="AK401" i="1"/>
  <c r="AK400" i="1"/>
  <c r="AP399" i="1"/>
  <c r="AM398" i="1"/>
  <c r="AP383" i="1"/>
  <c r="AN382" i="1"/>
  <c r="AQ381" i="1"/>
  <c r="AP374" i="1"/>
  <c r="AE367" i="1"/>
  <c r="AE366" i="1"/>
  <c r="AS360" i="1"/>
  <c r="X354" i="1"/>
  <c r="AC354" i="1" s="1"/>
  <c r="X356" i="1"/>
  <c r="AC356" i="1" s="1"/>
  <c r="X355" i="1"/>
  <c r="AC355" i="1" s="1"/>
  <c r="AE456" i="1"/>
  <c r="AE459" i="1"/>
  <c r="AP451" i="1"/>
  <c r="AK448" i="1"/>
  <c r="AR447" i="1"/>
  <c r="AJ441" i="1"/>
  <c r="AR440" i="1"/>
  <c r="AH437" i="1"/>
  <c r="AQ438" i="1"/>
  <c r="AH439" i="1"/>
  <c r="AQ440" i="1"/>
  <c r="AN437" i="1"/>
  <c r="AN439" i="1"/>
  <c r="AN441" i="1"/>
  <c r="AN443" i="1"/>
  <c r="AO437" i="1"/>
  <c r="AS439" i="1"/>
  <c r="AK440" i="1"/>
  <c r="AM442" i="1"/>
  <c r="AS437" i="1"/>
  <c r="AK438" i="1"/>
  <c r="AO440" i="1"/>
  <c r="AQ442" i="1"/>
  <c r="AH443" i="1"/>
  <c r="AR438" i="1"/>
  <c r="AJ439" i="1"/>
  <c r="AM441" i="1"/>
  <c r="AO443" i="1"/>
  <c r="AO438" i="1"/>
  <c r="AK439" i="1"/>
  <c r="AT441" i="1"/>
  <c r="AN442" i="1"/>
  <c r="AH432" i="1"/>
  <c r="AO431" i="1"/>
  <c r="AS430" i="1"/>
  <c r="AI427" i="1"/>
  <c r="AE423" i="1"/>
  <c r="AH403" i="1"/>
  <c r="AQ404" i="1"/>
  <c r="AN403" i="1"/>
  <c r="AS403" i="1"/>
  <c r="AK404" i="1"/>
  <c r="AO404" i="1"/>
  <c r="AJ403" i="1"/>
  <c r="AM403" i="1"/>
  <c r="AT403" i="1"/>
  <c r="AM404" i="1"/>
  <c r="AU403" i="1"/>
  <c r="AN404" i="1"/>
  <c r="AK403" i="1"/>
  <c r="AL398" i="1"/>
  <c r="AS384" i="1"/>
  <c r="AO519" i="1"/>
  <c r="AU518" i="1"/>
  <c r="AU505" i="1"/>
  <c r="AP484" i="1"/>
  <c r="AT484" i="1"/>
  <c r="AH484" i="1"/>
  <c r="AM480" i="1"/>
  <c r="AU479" i="1"/>
  <c r="AE478" i="1"/>
  <c r="AO470" i="1"/>
  <c r="AU469" i="1"/>
  <c r="AJ467" i="1"/>
  <c r="AQ455" i="1"/>
  <c r="AI452" i="1"/>
  <c r="AO451" i="1"/>
  <c r="AT450" i="1"/>
  <c r="AJ448" i="1"/>
  <c r="AP447" i="1"/>
  <c r="AM444" i="1"/>
  <c r="AU443" i="1"/>
  <c r="AI441" i="1"/>
  <c r="AP440" i="1"/>
  <c r="AM431" i="1"/>
  <c r="AR430" i="1"/>
  <c r="AT429" i="1"/>
  <c r="AH427" i="1"/>
  <c r="AQ428" i="1"/>
  <c r="AH429" i="1"/>
  <c r="AQ430" i="1"/>
  <c r="AH431" i="1"/>
  <c r="AQ432" i="1"/>
  <c r="AN427" i="1"/>
  <c r="AN429" i="1"/>
  <c r="AN431" i="1"/>
  <c r="AL427" i="1"/>
  <c r="AQ429" i="1"/>
  <c r="AI430" i="1"/>
  <c r="AU431" i="1"/>
  <c r="AM432" i="1"/>
  <c r="AQ427" i="1"/>
  <c r="AI428" i="1"/>
  <c r="AU429" i="1"/>
  <c r="AM430" i="1"/>
  <c r="AR432" i="1"/>
  <c r="AO428" i="1"/>
  <c r="AT430" i="1"/>
  <c r="AL431" i="1"/>
  <c r="AK427" i="1"/>
  <c r="AP430" i="1"/>
  <c r="AJ431" i="1"/>
  <c r="AM426" i="1"/>
  <c r="AR425" i="1"/>
  <c r="AI422" i="1"/>
  <c r="AP421" i="1"/>
  <c r="AT420" i="1"/>
  <c r="AQ408" i="1"/>
  <c r="AH409" i="1"/>
  <c r="AN409" i="1"/>
  <c r="AT408" i="1"/>
  <c r="AL409" i="1"/>
  <c r="AQ409" i="1"/>
  <c r="AK408" i="1"/>
  <c r="AT409" i="1"/>
  <c r="AJ408" i="1"/>
  <c r="AR408" i="1"/>
  <c r="AK409" i="1"/>
  <c r="AR409" i="1"/>
  <c r="AH402" i="1"/>
  <c r="AI400" i="1"/>
  <c r="AK399" i="1"/>
  <c r="AP384" i="1"/>
  <c r="AJ383" i="1"/>
  <c r="AO375" i="1"/>
  <c r="AH366" i="1"/>
  <c r="AT368" i="1"/>
  <c r="AL366" i="1"/>
  <c r="AT366" i="1"/>
  <c r="AO367" i="1"/>
  <c r="AH368" i="1"/>
  <c r="AU366" i="1"/>
  <c r="AP367" i="1"/>
  <c r="AI368" i="1"/>
  <c r="AQ367" i="1"/>
  <c r="AJ368" i="1"/>
  <c r="AR367" i="1"/>
  <c r="AL368" i="1"/>
  <c r="AP368" i="1"/>
  <c r="AR368" i="1"/>
  <c r="AJ360" i="1"/>
  <c r="X319" i="1"/>
  <c r="AC319" i="1" s="1"/>
  <c r="X315" i="1"/>
  <c r="AC315" i="1" s="1"/>
  <c r="X320" i="1"/>
  <c r="AC320" i="1" s="1"/>
  <c r="X317" i="1"/>
  <c r="AC317" i="1" s="1"/>
  <c r="X316" i="1"/>
  <c r="AC316" i="1" s="1"/>
  <c r="AU304" i="1"/>
  <c r="AI302" i="1"/>
  <c r="AJ302" i="1"/>
  <c r="AR303" i="1"/>
  <c r="AM304" i="1"/>
  <c r="AO302" i="1"/>
  <c r="AR302" i="1"/>
  <c r="AH304" i="1"/>
  <c r="AI304" i="1"/>
  <c r="AJ303" i="1"/>
  <c r="AN304" i="1"/>
  <c r="AL303" i="1"/>
  <c r="AO304" i="1"/>
  <c r="AT303" i="1"/>
  <c r="AQ304" i="1"/>
  <c r="AU303" i="1"/>
  <c r="AR304" i="1"/>
  <c r="AN302" i="1"/>
  <c r="AI448" i="1"/>
  <c r="AO447" i="1"/>
  <c r="AT443" i="1"/>
  <c r="AH441" i="1"/>
  <c r="AN440" i="1"/>
  <c r="AU439" i="1"/>
  <c r="AE432" i="1"/>
  <c r="AK431" i="1"/>
  <c r="AO430" i="1"/>
  <c r="AS429" i="1"/>
  <c r="AE427" i="1"/>
  <c r="AU419" i="1"/>
  <c r="AH398" i="1"/>
  <c r="AM384" i="1"/>
  <c r="AS339" i="1"/>
  <c r="AK340" i="1"/>
  <c r="AU339" i="1"/>
  <c r="AM340" i="1"/>
  <c r="AN340" i="1"/>
  <c r="AO340" i="1"/>
  <c r="AT340" i="1"/>
  <c r="AL341" i="1"/>
  <c r="AI339" i="1"/>
  <c r="AU340" i="1"/>
  <c r="AM341" i="1"/>
  <c r="AJ339" i="1"/>
  <c r="AO341" i="1"/>
  <c r="AM339" i="1"/>
  <c r="AL340" i="1"/>
  <c r="AP341" i="1"/>
  <c r="AO339" i="1"/>
  <c r="AP340" i="1"/>
  <c r="AQ341" i="1"/>
  <c r="AP339" i="1"/>
  <c r="AR340" i="1"/>
  <c r="AR341" i="1"/>
  <c r="AR339" i="1"/>
  <c r="AS340" i="1"/>
  <c r="AS341" i="1"/>
  <c r="AT339" i="1"/>
  <c r="AT341" i="1"/>
  <c r="AK339" i="1"/>
  <c r="AH340" i="1"/>
  <c r="AJ341" i="1"/>
  <c r="AL339" i="1"/>
  <c r="AJ340" i="1"/>
  <c r="AK341" i="1"/>
  <c r="AP282" i="1"/>
  <c r="AO282" i="1"/>
  <c r="AH281" i="1"/>
  <c r="AT282" i="1"/>
  <c r="AU281" i="1"/>
  <c r="AM282" i="1"/>
  <c r="AN282" i="1"/>
  <c r="AS282" i="1"/>
  <c r="AL281" i="1"/>
  <c r="AQ281" i="1"/>
  <c r="AK282" i="1"/>
  <c r="AR281" i="1"/>
  <c r="AL282" i="1"/>
  <c r="AS281" i="1"/>
  <c r="AQ282" i="1"/>
  <c r="AT281" i="1"/>
  <c r="AR282" i="1"/>
  <c r="AU282" i="1"/>
  <c r="AI281" i="1"/>
  <c r="AI282" i="1"/>
  <c r="AJ281" i="1"/>
  <c r="AJ282" i="1"/>
  <c r="AK281" i="1"/>
  <c r="AN281" i="1"/>
  <c r="AP281" i="1"/>
  <c r="AE147" i="1"/>
  <c r="AE148" i="1"/>
  <c r="AU521" i="1"/>
  <c r="AL519" i="1"/>
  <c r="AR518" i="1"/>
  <c r="AS505" i="1"/>
  <c r="AN497" i="1"/>
  <c r="AM497" i="1"/>
  <c r="AR497" i="1"/>
  <c r="AI498" i="1"/>
  <c r="AO498" i="1"/>
  <c r="AK480" i="1"/>
  <c r="AS479" i="1"/>
  <c r="AL470" i="1"/>
  <c r="AS469" i="1"/>
  <c r="AQ467" i="1"/>
  <c r="AK466" i="1"/>
  <c r="AU467" i="1"/>
  <c r="AO467" i="1"/>
  <c r="AN466" i="1"/>
  <c r="AN461" i="1"/>
  <c r="AM461" i="1"/>
  <c r="AH460" i="1"/>
  <c r="AR461" i="1"/>
  <c r="AN460" i="1"/>
  <c r="AU460" i="1"/>
  <c r="AP461" i="1"/>
  <c r="AM455" i="1"/>
  <c r="AN453" i="1"/>
  <c r="AN455" i="1"/>
  <c r="AR452" i="1"/>
  <c r="AI453" i="1"/>
  <c r="AS454" i="1"/>
  <c r="AJ455" i="1"/>
  <c r="AM453" i="1"/>
  <c r="AO455" i="1"/>
  <c r="AJ452" i="1"/>
  <c r="AT453" i="1"/>
  <c r="AK454" i="1"/>
  <c r="AU455" i="1"/>
  <c r="AK452" i="1"/>
  <c r="AR454" i="1"/>
  <c r="AK455" i="1"/>
  <c r="AK451" i="1"/>
  <c r="AR450" i="1"/>
  <c r="AM447" i="1"/>
  <c r="AS443" i="1"/>
  <c r="AM440" i="1"/>
  <c r="AT439" i="1"/>
  <c r="AI431" i="1"/>
  <c r="AN430" i="1"/>
  <c r="AE428" i="1"/>
  <c r="AP425" i="1"/>
  <c r="AU424" i="1"/>
  <c r="AM421" i="1"/>
  <c r="AT419" i="1"/>
  <c r="AQ398" i="1"/>
  <c r="AH399" i="1"/>
  <c r="AQ400" i="1"/>
  <c r="AH401" i="1"/>
  <c r="AQ402" i="1"/>
  <c r="AN399" i="1"/>
  <c r="AN401" i="1"/>
  <c r="AR398" i="1"/>
  <c r="AJ399" i="1"/>
  <c r="AO401" i="1"/>
  <c r="AO399" i="1"/>
  <c r="AS401" i="1"/>
  <c r="AK402" i="1"/>
  <c r="AI398" i="1"/>
  <c r="AU399" i="1"/>
  <c r="AM400" i="1"/>
  <c r="AR402" i="1"/>
  <c r="AP398" i="1"/>
  <c r="AL399" i="1"/>
  <c r="AS402" i="1"/>
  <c r="AS399" i="1"/>
  <c r="AL400" i="1"/>
  <c r="AT399" i="1"/>
  <c r="AN400" i="1"/>
  <c r="AI401" i="1"/>
  <c r="AJ398" i="1"/>
  <c r="AU400" i="1"/>
  <c r="AQ401" i="1"/>
  <c r="AJ402" i="1"/>
  <c r="AN398" i="1"/>
  <c r="AI399" i="1"/>
  <c r="AO402" i="1"/>
  <c r="AU386" i="1"/>
  <c r="AU385" i="1"/>
  <c r="AJ384" i="1"/>
  <c r="AU383" i="1"/>
  <c r="AI381" i="1"/>
  <c r="AM381" i="1"/>
  <c r="AH382" i="1"/>
  <c r="AP381" i="1"/>
  <c r="AI382" i="1"/>
  <c r="AR382" i="1"/>
  <c r="AL383" i="1"/>
  <c r="AS382" i="1"/>
  <c r="AM383" i="1"/>
  <c r="AR383" i="1"/>
  <c r="AT383" i="1"/>
  <c r="AS376" i="1"/>
  <c r="AK373" i="1"/>
  <c r="AP373" i="1"/>
  <c r="AJ374" i="1"/>
  <c r="AS374" i="1"/>
  <c r="AU374" i="1"/>
  <c r="AM375" i="1"/>
  <c r="AR375" i="1"/>
  <c r="AI373" i="1"/>
  <c r="AS375" i="1"/>
  <c r="X364" i="1"/>
  <c r="AC364" i="1" s="1"/>
  <c r="X363" i="1"/>
  <c r="AC363" i="1" s="1"/>
  <c r="AP361" i="1"/>
  <c r="AS357" i="1"/>
  <c r="X247" i="1"/>
  <c r="AC247" i="1" s="1"/>
  <c r="X245" i="1"/>
  <c r="AC245" i="1" s="1"/>
  <c r="X246" i="1"/>
  <c r="AC246" i="1" s="1"/>
  <c r="AQ443" i="1"/>
  <c r="AJ440" i="1"/>
  <c r="AQ439" i="1"/>
  <c r="AU438" i="1"/>
  <c r="AE431" i="1"/>
  <c r="AK430" i="1"/>
  <c r="AO429" i="1"/>
  <c r="AQ419" i="1"/>
  <c r="AT418" i="1"/>
  <c r="X410" i="1"/>
  <c r="AC410" i="1" s="1"/>
  <c r="X412" i="1"/>
  <c r="AC412" i="1" s="1"/>
  <c r="X414" i="1"/>
  <c r="AC414" i="1" s="1"/>
  <c r="X415" i="1"/>
  <c r="AC415" i="1" s="1"/>
  <c r="X409" i="1"/>
  <c r="AC409" i="1" s="1"/>
  <c r="AS387" i="1"/>
  <c r="AP386" i="1"/>
  <c r="AR385" i="1"/>
  <c r="AS377" i="1"/>
  <c r="AK376" i="1"/>
  <c r="AE304" i="1"/>
  <c r="AE303" i="1"/>
  <c r="AE302" i="1"/>
  <c r="AS297" i="1"/>
  <c r="AK296" i="1"/>
  <c r="AN296" i="1"/>
  <c r="AH297" i="1"/>
  <c r="AU296" i="1"/>
  <c r="AO297" i="1"/>
  <c r="AL296" i="1"/>
  <c r="AI297" i="1"/>
  <c r="AM296" i="1"/>
  <c r="AJ297" i="1"/>
  <c r="AO296" i="1"/>
  <c r="AK297" i="1"/>
  <c r="AQ296" i="1"/>
  <c r="AL297" i="1"/>
  <c r="AR296" i="1"/>
  <c r="AN297" i="1"/>
  <c r="AS296" i="1"/>
  <c r="AP297" i="1"/>
  <c r="AT296" i="1"/>
  <c r="AQ297" i="1"/>
  <c r="AT297" i="1"/>
  <c r="AU297" i="1"/>
  <c r="AI296" i="1"/>
  <c r="AJ296" i="1"/>
  <c r="X282" i="2"/>
  <c r="Y282" i="2" s="1"/>
  <c r="Z282" i="2" s="1"/>
  <c r="AB282" i="2"/>
  <c r="AD282" i="2"/>
  <c r="AJ282" i="2" s="1"/>
  <c r="AK282" i="2" s="1"/>
  <c r="AN450" i="1"/>
  <c r="AU449" i="1"/>
  <c r="AI447" i="1"/>
  <c r="AP443" i="1"/>
  <c r="AU442" i="1"/>
  <c r="AI440" i="1"/>
  <c r="AP439" i="1"/>
  <c r="AT438" i="1"/>
  <c r="AE436" i="1"/>
  <c r="AJ430" i="1"/>
  <c r="AM429" i="1"/>
  <c r="AU428" i="1"/>
  <c r="AQ426" i="1"/>
  <c r="AT426" i="1"/>
  <c r="AK426" i="1"/>
  <c r="AR426" i="1"/>
  <c r="AS421" i="1"/>
  <c r="AK422" i="1"/>
  <c r="AO424" i="1"/>
  <c r="AK420" i="1"/>
  <c r="AO422" i="1"/>
  <c r="AT424" i="1"/>
  <c r="AL425" i="1"/>
  <c r="AR420" i="1"/>
  <c r="AJ421" i="1"/>
  <c r="AO423" i="1"/>
  <c r="AS425" i="1"/>
  <c r="AH420" i="1"/>
  <c r="AT422" i="1"/>
  <c r="AM423" i="1"/>
  <c r="AO420" i="1"/>
  <c r="AK421" i="1"/>
  <c r="AU423" i="1"/>
  <c r="AL420" i="1"/>
  <c r="AP419" i="1"/>
  <c r="AR418" i="1"/>
  <c r="X406" i="1"/>
  <c r="AC406" i="1" s="1"/>
  <c r="X407" i="1"/>
  <c r="AC407" i="1" s="1"/>
  <c r="AE390" i="1"/>
  <c r="AE391" i="1"/>
  <c r="AE392" i="1"/>
  <c r="AQ387" i="1"/>
  <c r="AN386" i="1"/>
  <c r="AM385" i="1"/>
  <c r="AE384" i="1"/>
  <c r="AU378" i="1"/>
  <c r="AR377" i="1"/>
  <c r="AJ376" i="1"/>
  <c r="AQ365" i="1"/>
  <c r="AP362" i="1"/>
  <c r="X328" i="1"/>
  <c r="AC328" i="1" s="1"/>
  <c r="X329" i="1"/>
  <c r="AC329" i="1" s="1"/>
  <c r="X212" i="1"/>
  <c r="AC212" i="1" s="1"/>
  <c r="X210" i="1"/>
  <c r="AC210" i="1" s="1"/>
  <c r="X211" i="1"/>
  <c r="AC211" i="1" s="1"/>
  <c r="AN561" i="1"/>
  <c r="AI561" i="1"/>
  <c r="AS562" i="1"/>
  <c r="AT561" i="1"/>
  <c r="AK562" i="1"/>
  <c r="AE552" i="1"/>
  <c r="AO518" i="1"/>
  <c r="AP520" i="1"/>
  <c r="AS518" i="1"/>
  <c r="AJ519" i="1"/>
  <c r="AT520" i="1"/>
  <c r="AK521" i="1"/>
  <c r="AQ519" i="1"/>
  <c r="AH520" i="1"/>
  <c r="AR521" i="1"/>
  <c r="AM518" i="1"/>
  <c r="AN507" i="1"/>
  <c r="AI506" i="1"/>
  <c r="AS507" i="1"/>
  <c r="AM506" i="1"/>
  <c r="AS506" i="1"/>
  <c r="AJ507" i="1"/>
  <c r="AM505" i="1"/>
  <c r="AT504" i="1"/>
  <c r="X502" i="1"/>
  <c r="AC502" i="1" s="1"/>
  <c r="AR498" i="1"/>
  <c r="AE490" i="1"/>
  <c r="AM469" i="1"/>
  <c r="AT468" i="1"/>
  <c r="AI466" i="1"/>
  <c r="AU461" i="1"/>
  <c r="AN454" i="1"/>
  <c r="AU453" i="1"/>
  <c r="AM450" i="1"/>
  <c r="AT449" i="1"/>
  <c r="X450" i="1"/>
  <c r="AC450" i="1" s="1"/>
  <c r="X447" i="1"/>
  <c r="AC447" i="1" s="1"/>
  <c r="AN445" i="1"/>
  <c r="AN444" i="1"/>
  <c r="AR444" i="1"/>
  <c r="AI445" i="1"/>
  <c r="AP445" i="1"/>
  <c r="AO445" i="1"/>
  <c r="AM443" i="1"/>
  <c r="AT442" i="1"/>
  <c r="AH440" i="1"/>
  <c r="AO439" i="1"/>
  <c r="AS438" i="1"/>
  <c r="AH430" i="1"/>
  <c r="AL429" i="1"/>
  <c r="AT428" i="1"/>
  <c r="AJ425" i="1"/>
  <c r="AN424" i="1"/>
  <c r="AE421" i="1"/>
  <c r="AJ420" i="1"/>
  <c r="AL419" i="1"/>
  <c r="AP418" i="1"/>
  <c r="AH395" i="1"/>
  <c r="AQ396" i="1"/>
  <c r="AH397" i="1"/>
  <c r="AN395" i="1"/>
  <c r="AN397" i="1"/>
  <c r="AU395" i="1"/>
  <c r="AM396" i="1"/>
  <c r="AR396" i="1"/>
  <c r="AJ397" i="1"/>
  <c r="AL395" i="1"/>
  <c r="AQ397" i="1"/>
  <c r="AM395" i="1"/>
  <c r="AS395" i="1"/>
  <c r="AL396" i="1"/>
  <c r="AT395" i="1"/>
  <c r="AN396" i="1"/>
  <c r="AP397" i="1"/>
  <c r="AJ395" i="1"/>
  <c r="AU397" i="1"/>
  <c r="AU393" i="1"/>
  <c r="AM394" i="1"/>
  <c r="AT394" i="1"/>
  <c r="AS394" i="1"/>
  <c r="AI393" i="1"/>
  <c r="AP393" i="1"/>
  <c r="AK394" i="1"/>
  <c r="AR393" i="1"/>
  <c r="AL394" i="1"/>
  <c r="AP394" i="1"/>
  <c r="AP387" i="1"/>
  <c r="AM386" i="1"/>
  <c r="AP378" i="1"/>
  <c r="AM377" i="1"/>
  <c r="X374" i="1"/>
  <c r="AC374" i="1" s="1"/>
  <c r="X375" i="1"/>
  <c r="AC375" i="1" s="1"/>
  <c r="AO369" i="1"/>
  <c r="AO362" i="1"/>
  <c r="AE362" i="1"/>
  <c r="AE359" i="1"/>
  <c r="AE360" i="1"/>
  <c r="AE357" i="1"/>
  <c r="AN447" i="1"/>
  <c r="AN449" i="1"/>
  <c r="AN451" i="1"/>
  <c r="AP448" i="1"/>
  <c r="AQ450" i="1"/>
  <c r="AH451" i="1"/>
  <c r="AJ447" i="1"/>
  <c r="AT448" i="1"/>
  <c r="AK449" i="1"/>
  <c r="AU450" i="1"/>
  <c r="AL451" i="1"/>
  <c r="AQ447" i="1"/>
  <c r="AH448" i="1"/>
  <c r="AR449" i="1"/>
  <c r="AI450" i="1"/>
  <c r="AS451" i="1"/>
  <c r="AU447" i="1"/>
  <c r="AM448" i="1"/>
  <c r="AQ451" i="1"/>
  <c r="AM439" i="1"/>
  <c r="AP438" i="1"/>
  <c r="AU437" i="1"/>
  <c r="X438" i="1"/>
  <c r="AC438" i="1" s="1"/>
  <c r="X440" i="1"/>
  <c r="AC440" i="1" s="1"/>
  <c r="X439" i="1"/>
  <c r="AC439" i="1" s="1"/>
  <c r="X437" i="1"/>
  <c r="AC437" i="1" s="1"/>
  <c r="X442" i="1"/>
  <c r="AC442" i="1" s="1"/>
  <c r="AK429" i="1"/>
  <c r="AS428" i="1"/>
  <c r="AK419" i="1"/>
  <c r="AO418" i="1"/>
  <c r="AS385" i="1"/>
  <c r="AK386" i="1"/>
  <c r="AK384" i="1"/>
  <c r="AO386" i="1"/>
  <c r="AR384" i="1"/>
  <c r="AJ385" i="1"/>
  <c r="AO387" i="1"/>
  <c r="AN384" i="1"/>
  <c r="AI385" i="1"/>
  <c r="AT387" i="1"/>
  <c r="AO384" i="1"/>
  <c r="AK385" i="1"/>
  <c r="AU387" i="1"/>
  <c r="AT384" i="1"/>
  <c r="AO385" i="1"/>
  <c r="AU384" i="1"/>
  <c r="AP385" i="1"/>
  <c r="AI386" i="1"/>
  <c r="AQ385" i="1"/>
  <c r="AJ386" i="1"/>
  <c r="AS386" i="1"/>
  <c r="AL387" i="1"/>
  <c r="AH384" i="1"/>
  <c r="AT386" i="1"/>
  <c r="AM387" i="1"/>
  <c r="AL384" i="1"/>
  <c r="AR387" i="1"/>
  <c r="X382" i="1"/>
  <c r="AC382" i="1" s="1"/>
  <c r="X383" i="1"/>
  <c r="AC383" i="1" s="1"/>
  <c r="AS215" i="1"/>
  <c r="AT216" i="1"/>
  <c r="AN217" i="1"/>
  <c r="AT215" i="1"/>
  <c r="AU216" i="1"/>
  <c r="AO217" i="1"/>
  <c r="AJ216" i="1"/>
  <c r="AJ213" i="1"/>
  <c r="AL216" i="1"/>
  <c r="AK213" i="1"/>
  <c r="AO216" i="1"/>
  <c r="AN213" i="1"/>
  <c r="AQ216" i="1"/>
  <c r="AR219" i="1"/>
  <c r="AL215" i="1"/>
  <c r="AN215" i="1"/>
  <c r="AI218" i="1"/>
  <c r="AH217" i="1"/>
  <c r="AI217" i="1"/>
  <c r="AH216" i="1"/>
  <c r="AJ217" i="1"/>
  <c r="AM80" i="1"/>
  <c r="AO81" i="1"/>
  <c r="AK82" i="1"/>
  <c r="AR80" i="1"/>
  <c r="AP81" i="1"/>
  <c r="AM82" i="1"/>
  <c r="AS80" i="1"/>
  <c r="AQ81" i="1"/>
  <c r="AH79" i="1"/>
  <c r="AS81" i="1"/>
  <c r="AH78" i="1"/>
  <c r="AR79" i="1"/>
  <c r="AH81" i="1"/>
  <c r="AK78" i="1"/>
  <c r="AJ81" i="1"/>
  <c r="AN78" i="1"/>
  <c r="AM81" i="1"/>
  <c r="AO78" i="1"/>
  <c r="AP78" i="1"/>
  <c r="AS79" i="1"/>
  <c r="AH82" i="1"/>
  <c r="AI82" i="1"/>
  <c r="AE464" i="1"/>
  <c r="AE463" i="1"/>
  <c r="AK450" i="1"/>
  <c r="AQ449" i="1"/>
  <c r="AE447" i="1"/>
  <c r="AK443" i="1"/>
  <c r="AR442" i="1"/>
  <c r="AL439" i="1"/>
  <c r="AN438" i="1"/>
  <c r="AT437" i="1"/>
  <c r="AT432" i="1"/>
  <c r="AE430" i="1"/>
  <c r="AJ429" i="1"/>
  <c r="AR428" i="1"/>
  <c r="AJ419" i="1"/>
  <c r="AN418" i="1"/>
  <c r="AU404" i="1"/>
  <c r="AE389" i="1"/>
  <c r="AE388" i="1"/>
  <c r="AJ387" i="1"/>
  <c r="AH386" i="1"/>
  <c r="AH365" i="1"/>
  <c r="AN365" i="1"/>
  <c r="AO365" i="1"/>
  <c r="AS365" i="1"/>
  <c r="AL365" i="1"/>
  <c r="AM365" i="1"/>
  <c r="AR365" i="1"/>
  <c r="AT365" i="1"/>
  <c r="AU365" i="1"/>
  <c r="AJ365" i="1"/>
  <c r="AK365" i="1"/>
  <c r="AJ450" i="1"/>
  <c r="AP449" i="1"/>
  <c r="AJ443" i="1"/>
  <c r="AP442" i="1"/>
  <c r="AU441" i="1"/>
  <c r="AI439" i="1"/>
  <c r="AM438" i="1"/>
  <c r="AR437" i="1"/>
  <c r="AS432" i="1"/>
  <c r="AI429" i="1"/>
  <c r="AP428" i="1"/>
  <c r="AU427" i="1"/>
  <c r="X428" i="1"/>
  <c r="AC428" i="1" s="1"/>
  <c r="X430" i="1"/>
  <c r="AC430" i="1" s="1"/>
  <c r="X432" i="1"/>
  <c r="AC432" i="1" s="1"/>
  <c r="AE425" i="1"/>
  <c r="AK424" i="1"/>
  <c r="AR423" i="1"/>
  <c r="AI419" i="1"/>
  <c r="AT404" i="1"/>
  <c r="AI387" i="1"/>
  <c r="AU357" i="1"/>
  <c r="AM358" i="1"/>
  <c r="AR360" i="1"/>
  <c r="AJ361" i="1"/>
  <c r="AO358" i="1"/>
  <c r="AT360" i="1"/>
  <c r="AL361" i="1"/>
  <c r="AT358" i="1"/>
  <c r="AL359" i="1"/>
  <c r="AQ361" i="1"/>
  <c r="AI362" i="1"/>
  <c r="AI357" i="1"/>
  <c r="AO360" i="1"/>
  <c r="AK361" i="1"/>
  <c r="AJ357" i="1"/>
  <c r="AP360" i="1"/>
  <c r="AM361" i="1"/>
  <c r="AK357" i="1"/>
  <c r="AM357" i="1"/>
  <c r="AH358" i="1"/>
  <c r="AR361" i="1"/>
  <c r="AK362" i="1"/>
  <c r="AO357" i="1"/>
  <c r="AJ358" i="1"/>
  <c r="AS361" i="1"/>
  <c r="AL362" i="1"/>
  <c r="AP357" i="1"/>
  <c r="AK358" i="1"/>
  <c r="AT361" i="1"/>
  <c r="AM362" i="1"/>
  <c r="AR358" i="1"/>
  <c r="AK359" i="1"/>
  <c r="AS362" i="1"/>
  <c r="AS358" i="1"/>
  <c r="AM359" i="1"/>
  <c r="AT362" i="1"/>
  <c r="AU358" i="1"/>
  <c r="AO359" i="1"/>
  <c r="AH360" i="1"/>
  <c r="AU362" i="1"/>
  <c r="AP359" i="1"/>
  <c r="AI360" i="1"/>
  <c r="AS359" i="1"/>
  <c r="AL360" i="1"/>
  <c r="AT359" i="1"/>
  <c r="AN360" i="1"/>
  <c r="AI361" i="1"/>
  <c r="X258" i="1"/>
  <c r="AC258" i="1" s="1"/>
  <c r="X257" i="1"/>
  <c r="AC257" i="1" s="1"/>
  <c r="AH181" i="1"/>
  <c r="AH180" i="1"/>
  <c r="AI181" i="1"/>
  <c r="AL180" i="1"/>
  <c r="AJ181" i="1"/>
  <c r="AO180" i="1"/>
  <c r="AK181" i="1"/>
  <c r="AL179" i="1"/>
  <c r="AR180" i="1"/>
  <c r="AN181" i="1"/>
  <c r="AP179" i="1"/>
  <c r="AS180" i="1"/>
  <c r="AT180" i="1"/>
  <c r="AH182" i="1"/>
  <c r="AU182" i="1"/>
  <c r="AR179" i="1"/>
  <c r="AT179" i="1"/>
  <c r="AE164" i="1"/>
  <c r="AE169" i="1"/>
  <c r="AL438" i="1"/>
  <c r="AS419" i="1"/>
  <c r="AK418" i="1"/>
  <c r="AS418" i="1"/>
  <c r="AM419" i="1"/>
  <c r="AJ418" i="1"/>
  <c r="X390" i="1"/>
  <c r="AC390" i="1" s="1"/>
  <c r="X392" i="1"/>
  <c r="AC392" i="1" s="1"/>
  <c r="X391" i="1"/>
  <c r="AC391" i="1" s="1"/>
  <c r="AN479" i="1"/>
  <c r="AN480" i="1"/>
  <c r="AH479" i="1"/>
  <c r="AR480" i="1"/>
  <c r="AO479" i="1"/>
  <c r="X457" i="1"/>
  <c r="AC457" i="1" s="1"/>
  <c r="AM449" i="1"/>
  <c r="AS448" i="1"/>
  <c r="X449" i="1"/>
  <c r="AC449" i="1" s="1"/>
  <c r="AL442" i="1"/>
  <c r="AR441" i="1"/>
  <c r="AJ438" i="1"/>
  <c r="AP437" i="1"/>
  <c r="AO432" i="1"/>
  <c r="AM428" i="1"/>
  <c r="AI424" i="1"/>
  <c r="AP423" i="1"/>
  <c r="AS422" i="1"/>
  <c r="AI418" i="1"/>
  <c r="AR404" i="1"/>
  <c r="AR403" i="1"/>
  <c r="AU402" i="1"/>
  <c r="AT401" i="1"/>
  <c r="AE387" i="1"/>
  <c r="AH379" i="1"/>
  <c r="AQ380" i="1"/>
  <c r="AN379" i="1"/>
  <c r="AR380" i="1"/>
  <c r="AJ379" i="1"/>
  <c r="AQ379" i="1"/>
  <c r="AI380" i="1"/>
  <c r="AT379" i="1"/>
  <c r="AM380" i="1"/>
  <c r="AU379" i="1"/>
  <c r="AN380" i="1"/>
  <c r="AS380" i="1"/>
  <c r="AT380" i="1"/>
  <c r="AU380" i="1"/>
  <c r="AL379" i="1"/>
  <c r="AM379" i="1"/>
  <c r="AR379" i="1"/>
  <c r="AK380" i="1"/>
  <c r="AS379" i="1"/>
  <c r="AL380" i="1"/>
  <c r="X279" i="1"/>
  <c r="AC279" i="1" s="1"/>
  <c r="X280" i="1"/>
  <c r="AC280" i="1" s="1"/>
  <c r="X369" i="1"/>
  <c r="AC369" i="1" s="1"/>
  <c r="AN376" i="1"/>
  <c r="AJ348" i="1"/>
  <c r="AP347" i="1"/>
  <c r="AT346" i="1"/>
  <c r="AU333" i="1"/>
  <c r="AU332" i="1"/>
  <c r="AP331" i="1"/>
  <c r="X322" i="1"/>
  <c r="AC322" i="1" s="1"/>
  <c r="X323" i="1"/>
  <c r="AC323" i="1" s="1"/>
  <c r="X321" i="1"/>
  <c r="AC321" i="1" s="1"/>
  <c r="AQ319" i="1"/>
  <c r="AL318" i="1"/>
  <c r="AR309" i="1"/>
  <c r="AR308" i="1"/>
  <c r="AE307" i="1"/>
  <c r="AE308" i="1"/>
  <c r="AN286" i="1"/>
  <c r="AL261" i="1"/>
  <c r="AP253" i="1"/>
  <c r="X185" i="1"/>
  <c r="AC185" i="1" s="1"/>
  <c r="X186" i="1"/>
  <c r="AC186" i="1" s="1"/>
  <c r="AL376" i="1"/>
  <c r="AH373" i="1"/>
  <c r="AQ374" i="1"/>
  <c r="AH375" i="1"/>
  <c r="AN373" i="1"/>
  <c r="AN375" i="1"/>
  <c r="AL373" i="1"/>
  <c r="AQ375" i="1"/>
  <c r="AQ373" i="1"/>
  <c r="AI374" i="1"/>
  <c r="AU375" i="1"/>
  <c r="AO374" i="1"/>
  <c r="AK352" i="1"/>
  <c r="AS351" i="1"/>
  <c r="AI348" i="1"/>
  <c r="AM347" i="1"/>
  <c r="AS346" i="1"/>
  <c r="AN334" i="1"/>
  <c r="AT333" i="1"/>
  <c r="AT332" i="1"/>
  <c r="AO331" i="1"/>
  <c r="AO319" i="1"/>
  <c r="AK318" i="1"/>
  <c r="X311" i="1"/>
  <c r="AC311" i="1" s="1"/>
  <c r="AQ309" i="1"/>
  <c r="AN308" i="1"/>
  <c r="X305" i="1"/>
  <c r="AC305" i="1" s="1"/>
  <c r="X306" i="1"/>
  <c r="AC306" i="1" s="1"/>
  <c r="AM286" i="1"/>
  <c r="AO253" i="1"/>
  <c r="AU250" i="1"/>
  <c r="AE248" i="1"/>
  <c r="AE250" i="1"/>
  <c r="X236" i="1"/>
  <c r="AC236" i="1" s="1"/>
  <c r="X237" i="1"/>
  <c r="AC237" i="1" s="1"/>
  <c r="AE221" i="1"/>
  <c r="AE222" i="1"/>
  <c r="AS195" i="1"/>
  <c r="AQ196" i="1"/>
  <c r="AT195" i="1"/>
  <c r="AR196" i="1"/>
  <c r="X40" i="1"/>
  <c r="AC40" i="1" s="1"/>
  <c r="X41" i="1"/>
  <c r="AC41" i="1" s="1"/>
  <c r="X42" i="1"/>
  <c r="AC42" i="1" s="1"/>
  <c r="X43" i="1"/>
  <c r="AC43" i="1" s="1"/>
  <c r="X44" i="1"/>
  <c r="AC44" i="1" s="1"/>
  <c r="X156" i="1"/>
  <c r="AC156" i="1" s="1"/>
  <c r="X157" i="1"/>
  <c r="AC157" i="1" s="1"/>
  <c r="AE66" i="1"/>
  <c r="AE67" i="1"/>
  <c r="AE65" i="1"/>
  <c r="AE53" i="1"/>
  <c r="AE52" i="1"/>
  <c r="AT378" i="1"/>
  <c r="AH376" i="1"/>
  <c r="AE369" i="1"/>
  <c r="AH352" i="1"/>
  <c r="AP351" i="1"/>
  <c r="AT350" i="1"/>
  <c r="AJ347" i="1"/>
  <c r="AO346" i="1"/>
  <c r="AS345" i="1"/>
  <c r="AH337" i="1"/>
  <c r="AN337" i="1"/>
  <c r="AL337" i="1"/>
  <c r="AM337" i="1"/>
  <c r="AO337" i="1"/>
  <c r="AP337" i="1"/>
  <c r="AQ337" i="1"/>
  <c r="AR337" i="1"/>
  <c r="AS337" i="1"/>
  <c r="AK334" i="1"/>
  <c r="AM333" i="1"/>
  <c r="AI332" i="1"/>
  <c r="AH331" i="1"/>
  <c r="AQ332" i="1"/>
  <c r="AH333" i="1"/>
  <c r="AQ334" i="1"/>
  <c r="AN331" i="1"/>
  <c r="AN333" i="1"/>
  <c r="AS331" i="1"/>
  <c r="AK332" i="1"/>
  <c r="AO334" i="1"/>
  <c r="AT331" i="1"/>
  <c r="AL332" i="1"/>
  <c r="AP334" i="1"/>
  <c r="AU331" i="1"/>
  <c r="AM332" i="1"/>
  <c r="AR334" i="1"/>
  <c r="AN332" i="1"/>
  <c r="AS334" i="1"/>
  <c r="AO332" i="1"/>
  <c r="AT334" i="1"/>
  <c r="AP332" i="1"/>
  <c r="AI333" i="1"/>
  <c r="AU334" i="1"/>
  <c r="AR332" i="1"/>
  <c r="AJ333" i="1"/>
  <c r="AJ331" i="1"/>
  <c r="AO333" i="1"/>
  <c r="AK331" i="1"/>
  <c r="AP333" i="1"/>
  <c r="AH334" i="1"/>
  <c r="AL331" i="1"/>
  <c r="AQ333" i="1"/>
  <c r="AI334" i="1"/>
  <c r="AE325" i="1"/>
  <c r="AL320" i="1"/>
  <c r="AK315" i="1"/>
  <c r="AT314" i="1"/>
  <c r="AH313" i="1"/>
  <c r="AI313" i="1"/>
  <c r="AQ313" i="1"/>
  <c r="AK314" i="1"/>
  <c r="AS313" i="1"/>
  <c r="AL314" i="1"/>
  <c r="AL309" i="1"/>
  <c r="X300" i="1"/>
  <c r="AC300" i="1" s="1"/>
  <c r="X299" i="1"/>
  <c r="AC299" i="1" s="1"/>
  <c r="X293" i="1"/>
  <c r="AC293" i="1" s="1"/>
  <c r="AJ287" i="1"/>
  <c r="AP280" i="1"/>
  <c r="AS279" i="1"/>
  <c r="AK280" i="1"/>
  <c r="AO280" i="1"/>
  <c r="AK279" i="1"/>
  <c r="AL279" i="1"/>
  <c r="AP279" i="1"/>
  <c r="AI280" i="1"/>
  <c r="AR280" i="1"/>
  <c r="AU280" i="1"/>
  <c r="AJ279" i="1"/>
  <c r="AH280" i="1"/>
  <c r="AN279" i="1"/>
  <c r="AJ280" i="1"/>
  <c r="AO279" i="1"/>
  <c r="AL280" i="1"/>
  <c r="X275" i="1"/>
  <c r="AC275" i="1" s="1"/>
  <c r="AE278" i="1"/>
  <c r="AE275" i="1"/>
  <c r="AI262" i="1"/>
  <c r="AN254" i="1"/>
  <c r="AM250" i="1"/>
  <c r="AE216" i="1"/>
  <c r="AE214" i="1"/>
  <c r="AE213" i="1"/>
  <c r="AE218" i="1"/>
  <c r="AH214" i="1"/>
  <c r="AI197" i="1"/>
  <c r="AU176" i="1"/>
  <c r="AP177" i="1"/>
  <c r="AL178" i="1"/>
  <c r="AH174" i="1"/>
  <c r="AS177" i="1"/>
  <c r="AM178" i="1"/>
  <c r="AJ174" i="1"/>
  <c r="AU177" i="1"/>
  <c r="AO178" i="1"/>
  <c r="AK174" i="1"/>
  <c r="AI175" i="1"/>
  <c r="AQ178" i="1"/>
  <c r="AL174" i="1"/>
  <c r="AJ175" i="1"/>
  <c r="AR178" i="1"/>
  <c r="AS174" i="1"/>
  <c r="AQ175" i="1"/>
  <c r="AJ176" i="1"/>
  <c r="AL176" i="1"/>
  <c r="AK175" i="1"/>
  <c r="AM176" i="1"/>
  <c r="AO175" i="1"/>
  <c r="AN176" i="1"/>
  <c r="AR175" i="1"/>
  <c r="AO176" i="1"/>
  <c r="AS175" i="1"/>
  <c r="AQ176" i="1"/>
  <c r="AT175" i="1"/>
  <c r="AU175" i="1"/>
  <c r="AS178" i="1"/>
  <c r="AT178" i="1"/>
  <c r="AN174" i="1"/>
  <c r="AS378" i="1"/>
  <c r="AQ376" i="1"/>
  <c r="AH377" i="1"/>
  <c r="AQ378" i="1"/>
  <c r="AN377" i="1"/>
  <c r="AI376" i="1"/>
  <c r="AU377" i="1"/>
  <c r="AM378" i="1"/>
  <c r="AM376" i="1"/>
  <c r="AR378" i="1"/>
  <c r="AT376" i="1"/>
  <c r="AL377" i="1"/>
  <c r="AL375" i="1"/>
  <c r="AT374" i="1"/>
  <c r="AM351" i="1"/>
  <c r="AS350" i="1"/>
  <c r="AN346" i="1"/>
  <c r="AR345" i="1"/>
  <c r="AU344" i="1"/>
  <c r="AJ334" i="1"/>
  <c r="AL333" i="1"/>
  <c r="AH332" i="1"/>
  <c r="AK320" i="1"/>
  <c r="AJ315" i="1"/>
  <c r="AE292" i="1"/>
  <c r="AP255" i="1"/>
  <c r="AL254" i="1"/>
  <c r="AL250" i="1"/>
  <c r="AH197" i="1"/>
  <c r="AQ194" i="1"/>
  <c r="AM174" i="1"/>
  <c r="AH347" i="1"/>
  <c r="AQ348" i="1"/>
  <c r="AN347" i="1"/>
  <c r="AO347" i="1"/>
  <c r="AS347" i="1"/>
  <c r="AK348" i="1"/>
  <c r="AU347" i="1"/>
  <c r="AM348" i="1"/>
  <c r="AR348" i="1"/>
  <c r="AL346" i="1"/>
  <c r="AP345" i="1"/>
  <c r="AS344" i="1"/>
  <c r="AJ320" i="1"/>
  <c r="AU316" i="1"/>
  <c r="AH315" i="1"/>
  <c r="AT309" i="1"/>
  <c r="AH307" i="1"/>
  <c r="AU309" i="1"/>
  <c r="AI307" i="1"/>
  <c r="AJ307" i="1"/>
  <c r="AK307" i="1"/>
  <c r="AN307" i="1"/>
  <c r="AI308" i="1"/>
  <c r="AO307" i="1"/>
  <c r="AJ308" i="1"/>
  <c r="AU307" i="1"/>
  <c r="AO308" i="1"/>
  <c r="AI309" i="1"/>
  <c r="AP308" i="1"/>
  <c r="AJ309" i="1"/>
  <c r="AQ308" i="1"/>
  <c r="AK309" i="1"/>
  <c r="AS304" i="1"/>
  <c r="AS261" i="1"/>
  <c r="AK262" i="1"/>
  <c r="AS259" i="1"/>
  <c r="AK260" i="1"/>
  <c r="AO262" i="1"/>
  <c r="AH263" i="1"/>
  <c r="AI259" i="1"/>
  <c r="AR261" i="1"/>
  <c r="AL262" i="1"/>
  <c r="AJ259" i="1"/>
  <c r="AT261" i="1"/>
  <c r="AM262" i="1"/>
  <c r="AI263" i="1"/>
  <c r="AK259" i="1"/>
  <c r="AU261" i="1"/>
  <c r="AN262" i="1"/>
  <c r="AJ263" i="1"/>
  <c r="AL259" i="1"/>
  <c r="AN259" i="1"/>
  <c r="AH260" i="1"/>
  <c r="AR262" i="1"/>
  <c r="AL263" i="1"/>
  <c r="AP259" i="1"/>
  <c r="AI260" i="1"/>
  <c r="AS262" i="1"/>
  <c r="AN263" i="1"/>
  <c r="AO260" i="1"/>
  <c r="AI261" i="1"/>
  <c r="AS263" i="1"/>
  <c r="AT259" i="1"/>
  <c r="AS260" i="1"/>
  <c r="AO261" i="1"/>
  <c r="AQ262" i="1"/>
  <c r="AR263" i="1"/>
  <c r="AU259" i="1"/>
  <c r="AT260" i="1"/>
  <c r="AP261" i="1"/>
  <c r="AT262" i="1"/>
  <c r="AT263" i="1"/>
  <c r="AU260" i="1"/>
  <c r="AQ261" i="1"/>
  <c r="AU262" i="1"/>
  <c r="AU263" i="1"/>
  <c r="AJ260" i="1"/>
  <c r="AO255" i="1"/>
  <c r="AJ254" i="1"/>
  <c r="AP251" i="1"/>
  <c r="X95" i="1"/>
  <c r="AC95" i="1" s="1"/>
  <c r="X860" i="2"/>
  <c r="Y860" i="2" s="1"/>
  <c r="Z860" i="2" s="1"/>
  <c r="AD860" i="2"/>
  <c r="AJ860" i="2" s="1"/>
  <c r="AK860" i="2" s="1"/>
  <c r="AB860" i="2"/>
  <c r="AJ807" i="2"/>
  <c r="AK807" i="2" s="1"/>
  <c r="AK346" i="1"/>
  <c r="AM345" i="1"/>
  <c r="AP344" i="1"/>
  <c r="AI320" i="1"/>
  <c r="AI255" i="1"/>
  <c r="AO251" i="1"/>
  <c r="X200" i="1"/>
  <c r="AC200" i="1" s="1"/>
  <c r="X198" i="1"/>
  <c r="AC198" i="1" s="1"/>
  <c r="AK177" i="1"/>
  <c r="AK143" i="1"/>
  <c r="AE137" i="1"/>
  <c r="AE140" i="1"/>
  <c r="AE138" i="1"/>
  <c r="AE139" i="1"/>
  <c r="AU56" i="1"/>
  <c r="AL57" i="1"/>
  <c r="AL56" i="1"/>
  <c r="AU57" i="1"/>
  <c r="AT56" i="1"/>
  <c r="AM57" i="1"/>
  <c r="AN57" i="1"/>
  <c r="AP57" i="1"/>
  <c r="AR56" i="1"/>
  <c r="AQ57" i="1"/>
  <c r="AS56" i="1"/>
  <c r="AR57" i="1"/>
  <c r="AS57" i="1"/>
  <c r="AT57" i="1"/>
  <c r="AI56" i="1"/>
  <c r="AK56" i="1"/>
  <c r="AJ57" i="1"/>
  <c r="AM56" i="1"/>
  <c r="AK57" i="1"/>
  <c r="AN56" i="1"/>
  <c r="AO57" i="1"/>
  <c r="AO56" i="1"/>
  <c r="AP56" i="1"/>
  <c r="AQ56" i="1"/>
  <c r="AH57" i="1"/>
  <c r="AI57" i="1"/>
  <c r="AJ56" i="1"/>
  <c r="AI345" i="1"/>
  <c r="AM344" i="1"/>
  <c r="AS343" i="1"/>
  <c r="X339" i="1"/>
  <c r="AC339" i="1" s="1"/>
  <c r="AQ315" i="1"/>
  <c r="AK316" i="1"/>
  <c r="AP320" i="1"/>
  <c r="AR315" i="1"/>
  <c r="AM316" i="1"/>
  <c r="AQ320" i="1"/>
  <c r="AT315" i="1"/>
  <c r="AN316" i="1"/>
  <c r="AH317" i="1"/>
  <c r="AR320" i="1"/>
  <c r="AJ317" i="1"/>
  <c r="AH318" i="1"/>
  <c r="AT320" i="1"/>
  <c r="AI319" i="1"/>
  <c r="AU317" i="1"/>
  <c r="AP318" i="1"/>
  <c r="AJ319" i="1"/>
  <c r="X290" i="1"/>
  <c r="AC290" i="1" s="1"/>
  <c r="AS286" i="1"/>
  <c r="AN287" i="1"/>
  <c r="AK288" i="1"/>
  <c r="AH289" i="1"/>
  <c r="AT286" i="1"/>
  <c r="AP287" i="1"/>
  <c r="AL288" i="1"/>
  <c r="AI289" i="1"/>
  <c r="AU286" i="1"/>
  <c r="AR287" i="1"/>
  <c r="AN288" i="1"/>
  <c r="AJ289" i="1"/>
  <c r="AT287" i="1"/>
  <c r="AQ288" i="1"/>
  <c r="AL289" i="1"/>
  <c r="AH286" i="1"/>
  <c r="AE267" i="1"/>
  <c r="AE268" i="1"/>
  <c r="AE269" i="1"/>
  <c r="AM251" i="1"/>
  <c r="AE212" i="1"/>
  <c r="AE211" i="1"/>
  <c r="AP184" i="1"/>
  <c r="AP186" i="1"/>
  <c r="AP188" i="1"/>
  <c r="AM185" i="1"/>
  <c r="AM187" i="1"/>
  <c r="AR184" i="1"/>
  <c r="AJ185" i="1"/>
  <c r="AO187" i="1"/>
  <c r="AO185" i="1"/>
  <c r="AS187" i="1"/>
  <c r="AK188" i="1"/>
  <c r="AP185" i="1"/>
  <c r="AH186" i="1"/>
  <c r="AT187" i="1"/>
  <c r="AL188" i="1"/>
  <c r="AS184" i="1"/>
  <c r="AL185" i="1"/>
  <c r="AR188" i="1"/>
  <c r="AT184" i="1"/>
  <c r="AN185" i="1"/>
  <c r="AI186" i="1"/>
  <c r="AS188" i="1"/>
  <c r="AU184" i="1"/>
  <c r="AQ185" i="1"/>
  <c r="AJ186" i="1"/>
  <c r="AT188" i="1"/>
  <c r="AR185" i="1"/>
  <c r="AK186" i="1"/>
  <c r="AU188" i="1"/>
  <c r="AS185" i="1"/>
  <c r="AL186" i="1"/>
  <c r="AT185" i="1"/>
  <c r="AM186" i="1"/>
  <c r="AU185" i="1"/>
  <c r="AN186" i="1"/>
  <c r="AO186" i="1"/>
  <c r="AH187" i="1"/>
  <c r="AI184" i="1"/>
  <c r="AS186" i="1"/>
  <c r="AK187" i="1"/>
  <c r="AJ184" i="1"/>
  <c r="AT186" i="1"/>
  <c r="AL187" i="1"/>
  <c r="AH188" i="1"/>
  <c r="AM184" i="1"/>
  <c r="AN184" i="1"/>
  <c r="AO184" i="1"/>
  <c r="AQ184" i="1"/>
  <c r="AI187" i="1"/>
  <c r="AI188" i="1"/>
  <c r="AJ187" i="1"/>
  <c r="AJ188" i="1"/>
  <c r="AN187" i="1"/>
  <c r="AM188" i="1"/>
  <c r="AR186" i="1"/>
  <c r="AU187" i="1"/>
  <c r="AU186" i="1"/>
  <c r="AP172" i="1"/>
  <c r="AM171" i="1"/>
  <c r="AM173" i="1"/>
  <c r="AS171" i="1"/>
  <c r="AK172" i="1"/>
  <c r="AU171" i="1"/>
  <c r="AM172" i="1"/>
  <c r="AO172" i="1"/>
  <c r="AH173" i="1"/>
  <c r="AQ172" i="1"/>
  <c r="AI173" i="1"/>
  <c r="AQ171" i="1"/>
  <c r="AL172" i="1"/>
  <c r="AL173" i="1"/>
  <c r="AR171" i="1"/>
  <c r="AN172" i="1"/>
  <c r="AN173" i="1"/>
  <c r="AT171" i="1"/>
  <c r="AR172" i="1"/>
  <c r="AO173" i="1"/>
  <c r="AS172" i="1"/>
  <c r="AP173" i="1"/>
  <c r="AT172" i="1"/>
  <c r="AQ173" i="1"/>
  <c r="AU172" i="1"/>
  <c r="AR173" i="1"/>
  <c r="AS173" i="1"/>
  <c r="AT173" i="1"/>
  <c r="AH171" i="1"/>
  <c r="AI171" i="1"/>
  <c r="AJ171" i="1"/>
  <c r="AJ172" i="1"/>
  <c r="AK171" i="1"/>
  <c r="AL171" i="1"/>
  <c r="AN171" i="1"/>
  <c r="AO171" i="1"/>
  <c r="AP171" i="1"/>
  <c r="AJ173" i="1"/>
  <c r="AK173" i="1"/>
  <c r="AB921" i="2"/>
  <c r="X921" i="2"/>
  <c r="Y921" i="2" s="1"/>
  <c r="Z921" i="2" s="1"/>
  <c r="AD921" i="2"/>
  <c r="AJ921" i="2" s="1"/>
  <c r="AK921" i="2" s="1"/>
  <c r="X837" i="2"/>
  <c r="Y837" i="2" s="1"/>
  <c r="Z837" i="2" s="1"/>
  <c r="AD837" i="2"/>
  <c r="AJ837" i="2" s="1"/>
  <c r="AK837" i="2" s="1"/>
  <c r="AB837" i="2"/>
  <c r="AD581" i="2"/>
  <c r="AJ581" i="2" s="1"/>
  <c r="AK581" i="2" s="1"/>
  <c r="AB581" i="2"/>
  <c r="X581" i="2"/>
  <c r="Y581" i="2" s="1"/>
  <c r="Z581" i="2" s="1"/>
  <c r="X418" i="1"/>
  <c r="AC418" i="1" s="1"/>
  <c r="X419" i="1"/>
  <c r="AC419" i="1" s="1"/>
  <c r="AQ416" i="1"/>
  <c r="AH417" i="1"/>
  <c r="AN417" i="1"/>
  <c r="AR416" i="1"/>
  <c r="AJ417" i="1"/>
  <c r="AO417" i="1"/>
  <c r="AI416" i="1"/>
  <c r="AU417" i="1"/>
  <c r="X404" i="1"/>
  <c r="AC404" i="1" s="1"/>
  <c r="X403" i="1"/>
  <c r="AC403" i="1" s="1"/>
  <c r="X401" i="1"/>
  <c r="AC401" i="1" s="1"/>
  <c r="AJ382" i="1"/>
  <c r="AJ378" i="1"/>
  <c r="AQ377" i="1"/>
  <c r="AL374" i="1"/>
  <c r="AS373" i="1"/>
  <c r="AI367" i="1"/>
  <c r="AH363" i="1"/>
  <c r="AQ364" i="1"/>
  <c r="AN363" i="1"/>
  <c r="AJ363" i="1"/>
  <c r="AO363" i="1"/>
  <c r="AU363" i="1"/>
  <c r="AM364" i="1"/>
  <c r="AI350" i="1"/>
  <c r="AU348" i="1"/>
  <c r="AE346" i="1"/>
  <c r="AL344" i="1"/>
  <c r="AP343" i="1"/>
  <c r="X332" i="1"/>
  <c r="AC332" i="1" s="1"/>
  <c r="X334" i="1"/>
  <c r="AC334" i="1" s="1"/>
  <c r="X331" i="1"/>
  <c r="AC331" i="1" s="1"/>
  <c r="AM321" i="1"/>
  <c r="AS321" i="1"/>
  <c r="AJ322" i="1"/>
  <c r="AS323" i="1"/>
  <c r="AT321" i="1"/>
  <c r="AL322" i="1"/>
  <c r="AR322" i="1"/>
  <c r="AI323" i="1"/>
  <c r="AH321" i="1"/>
  <c r="AP323" i="1"/>
  <c r="AI321" i="1"/>
  <c r="AQ323" i="1"/>
  <c r="AJ321" i="1"/>
  <c r="AR323" i="1"/>
  <c r="AK321" i="1"/>
  <c r="AT323" i="1"/>
  <c r="AL321" i="1"/>
  <c r="AU323" i="1"/>
  <c r="AN321" i="1"/>
  <c r="AH322" i="1"/>
  <c r="AO321" i="1"/>
  <c r="AI322" i="1"/>
  <c r="AU321" i="1"/>
  <c r="AO322" i="1"/>
  <c r="AP322" i="1"/>
  <c r="AH323" i="1"/>
  <c r="AQ322" i="1"/>
  <c r="AJ323" i="1"/>
  <c r="AE317" i="1"/>
  <c r="AE315" i="1"/>
  <c r="AE320" i="1"/>
  <c r="X309" i="1"/>
  <c r="AC309" i="1" s="1"/>
  <c r="X307" i="1"/>
  <c r="AC307" i="1" s="1"/>
  <c r="X296" i="1"/>
  <c r="AC296" i="1" s="1"/>
  <c r="X278" i="1"/>
  <c r="AC278" i="1" s="1"/>
  <c r="AP270" i="1"/>
  <c r="AP272" i="1"/>
  <c r="AM271" i="1"/>
  <c r="AI270" i="1"/>
  <c r="AU271" i="1"/>
  <c r="AM272" i="1"/>
  <c r="AM270" i="1"/>
  <c r="AR272" i="1"/>
  <c r="AT271" i="1"/>
  <c r="AN272" i="1"/>
  <c r="AO272" i="1"/>
  <c r="AJ270" i="1"/>
  <c r="AT272" i="1"/>
  <c r="AR270" i="1"/>
  <c r="AK271" i="1"/>
  <c r="AR271" i="1"/>
  <c r="AQ272" i="1"/>
  <c r="AS271" i="1"/>
  <c r="AS272" i="1"/>
  <c r="AU272" i="1"/>
  <c r="AK270" i="1"/>
  <c r="AH271" i="1"/>
  <c r="AL270" i="1"/>
  <c r="AI271" i="1"/>
  <c r="AN270" i="1"/>
  <c r="AJ271" i="1"/>
  <c r="AK263" i="1"/>
  <c r="AH259" i="1"/>
  <c r="AO256" i="1"/>
  <c r="AM248" i="1"/>
  <c r="AE238" i="1"/>
  <c r="AJ195" i="1"/>
  <c r="X193" i="1"/>
  <c r="AC193" i="1" s="1"/>
  <c r="X189" i="1"/>
  <c r="AC189" i="1" s="1"/>
  <c r="AK179" i="1"/>
  <c r="AT144" i="1"/>
  <c r="AB925" i="2"/>
  <c r="AD925" i="2"/>
  <c r="AJ925" i="2" s="1"/>
  <c r="AK925" i="2" s="1"/>
  <c r="X925" i="2"/>
  <c r="Y925" i="2" s="1"/>
  <c r="Z925" i="2" s="1"/>
  <c r="AG911" i="2"/>
  <c r="X911" i="2"/>
  <c r="Y911" i="2" s="1"/>
  <c r="Z911" i="2" s="1"/>
  <c r="AB911" i="2"/>
  <c r="X876" i="2"/>
  <c r="Y876" i="2" s="1"/>
  <c r="Z876" i="2" s="1"/>
  <c r="AD876" i="2"/>
  <c r="AJ876" i="2" s="1"/>
  <c r="AK876" i="2" s="1"/>
  <c r="AB876" i="2"/>
  <c r="X396" i="1"/>
  <c r="AC396" i="1" s="1"/>
  <c r="X388" i="1"/>
  <c r="AC388" i="1" s="1"/>
  <c r="X389" i="1"/>
  <c r="AC389" i="1" s="1"/>
  <c r="AI378" i="1"/>
  <c r="AP377" i="1"/>
  <c r="AK374" i="1"/>
  <c r="AR373" i="1"/>
  <c r="X370" i="1"/>
  <c r="AC370" i="1" s="1"/>
  <c r="X372" i="1"/>
  <c r="AC372" i="1" s="1"/>
  <c r="X371" i="1"/>
  <c r="AC371" i="1" s="1"/>
  <c r="AS367" i="1"/>
  <c r="AK368" i="1"/>
  <c r="AK366" i="1"/>
  <c r="AO368" i="1"/>
  <c r="AR366" i="1"/>
  <c r="AJ367" i="1"/>
  <c r="AM366" i="1"/>
  <c r="AU352" i="1"/>
  <c r="AT348" i="1"/>
  <c r="AK344" i="1"/>
  <c r="AO343" i="1"/>
  <c r="AE321" i="1"/>
  <c r="AE322" i="1"/>
  <c r="AR317" i="1"/>
  <c r="AE311" i="1"/>
  <c r="AN306" i="1"/>
  <c r="AO306" i="1"/>
  <c r="AU301" i="1"/>
  <c r="X273" i="1"/>
  <c r="AC273" i="1" s="1"/>
  <c r="AJ264" i="1"/>
  <c r="AR260" i="1"/>
  <c r="AM259" i="1"/>
  <c r="AH256" i="1"/>
  <c r="AJ252" i="1"/>
  <c r="AL248" i="1"/>
  <c r="AP202" i="1"/>
  <c r="AP204" i="1"/>
  <c r="AP206" i="1"/>
  <c r="AP208" i="1"/>
  <c r="AM207" i="1"/>
  <c r="AM209" i="1"/>
  <c r="AR202" i="1"/>
  <c r="AJ203" i="1"/>
  <c r="AO205" i="1"/>
  <c r="AS207" i="1"/>
  <c r="AK208" i="1"/>
  <c r="AJ201" i="1"/>
  <c r="AO203" i="1"/>
  <c r="AS205" i="1"/>
  <c r="AK206" i="1"/>
  <c r="AO208" i="1"/>
  <c r="AH209" i="1"/>
  <c r="AK201" i="1"/>
  <c r="AP203" i="1"/>
  <c r="AH204" i="1"/>
  <c r="AT205" i="1"/>
  <c r="AL206" i="1"/>
  <c r="AQ208" i="1"/>
  <c r="AI209" i="1"/>
  <c r="AQ201" i="1"/>
  <c r="AI202" i="1"/>
  <c r="AS204" i="1"/>
  <c r="AK205" i="1"/>
  <c r="AS208" i="1"/>
  <c r="AO209" i="1"/>
  <c r="AR201" i="1"/>
  <c r="AJ202" i="1"/>
  <c r="AT204" i="1"/>
  <c r="AL205" i="1"/>
  <c r="AH206" i="1"/>
  <c r="AT208" i="1"/>
  <c r="AP209" i="1"/>
  <c r="AS201" i="1"/>
  <c r="AK202" i="1"/>
  <c r="AU204" i="1"/>
  <c r="AN205" i="1"/>
  <c r="AI206" i="1"/>
  <c r="AU208" i="1"/>
  <c r="AQ209" i="1"/>
  <c r="AT201" i="1"/>
  <c r="AL202" i="1"/>
  <c r="AP205" i="1"/>
  <c r="AJ206" i="1"/>
  <c r="AR209" i="1"/>
  <c r="AU201" i="1"/>
  <c r="AM202" i="1"/>
  <c r="AQ205" i="1"/>
  <c r="AM206" i="1"/>
  <c r="AS209" i="1"/>
  <c r="AN202" i="1"/>
  <c r="AH203" i="1"/>
  <c r="AR205" i="1"/>
  <c r="AN206" i="1"/>
  <c r="AH207" i="1"/>
  <c r="AT209" i="1"/>
  <c r="AO202" i="1"/>
  <c r="AI203" i="1"/>
  <c r="AU205" i="1"/>
  <c r="AO206" i="1"/>
  <c r="AI207" i="1"/>
  <c r="AU209" i="1"/>
  <c r="AQ202" i="1"/>
  <c r="AK203" i="1"/>
  <c r="AQ206" i="1"/>
  <c r="AJ207" i="1"/>
  <c r="AU202" i="1"/>
  <c r="AQ203" i="1"/>
  <c r="AJ204" i="1"/>
  <c r="AT206" i="1"/>
  <c r="AN207" i="1"/>
  <c r="AR203" i="1"/>
  <c r="AK204" i="1"/>
  <c r="AU206" i="1"/>
  <c r="AH201" i="1"/>
  <c r="AS202" i="1"/>
  <c r="AP207" i="1"/>
  <c r="AJ208" i="1"/>
  <c r="AI201" i="1"/>
  <c r="AT202" i="1"/>
  <c r="AQ207" i="1"/>
  <c r="AL208" i="1"/>
  <c r="AL201" i="1"/>
  <c r="AR207" i="1"/>
  <c r="AM208" i="1"/>
  <c r="AN201" i="1"/>
  <c r="AR206" i="1"/>
  <c r="AT207" i="1"/>
  <c r="AN208" i="1"/>
  <c r="AO201" i="1"/>
  <c r="AS206" i="1"/>
  <c r="AU207" i="1"/>
  <c r="AR208" i="1"/>
  <c r="AP201" i="1"/>
  <c r="AL204" i="1"/>
  <c r="AJ205" i="1"/>
  <c r="AM204" i="1"/>
  <c r="AL203" i="1"/>
  <c r="AN204" i="1"/>
  <c r="AE179" i="1"/>
  <c r="AE173" i="1"/>
  <c r="AI158" i="1"/>
  <c r="AE149" i="1"/>
  <c r="AS144" i="1"/>
  <c r="AH28" i="1"/>
  <c r="AO29" i="1"/>
  <c r="AQ30" i="1"/>
  <c r="AI28" i="1"/>
  <c r="AP29" i="1"/>
  <c r="AR30" i="1"/>
  <c r="AK28" i="1"/>
  <c r="AS29" i="1"/>
  <c r="AS30" i="1"/>
  <c r="AN27" i="1"/>
  <c r="AM28" i="1"/>
  <c r="AT29" i="1"/>
  <c r="AO27" i="1"/>
  <c r="AQ28" i="1"/>
  <c r="AQ27" i="1"/>
  <c r="AS28" i="1"/>
  <c r="AR27" i="1"/>
  <c r="AI29" i="1"/>
  <c r="AN29" i="1"/>
  <c r="AH30" i="1"/>
  <c r="AM30" i="1"/>
  <c r="AS27" i="1"/>
  <c r="AT27" i="1"/>
  <c r="AO30" i="1"/>
  <c r="AP30" i="1"/>
  <c r="X928" i="2"/>
  <c r="Y928" i="2" s="1"/>
  <c r="Z928" i="2" s="1"/>
  <c r="AD928" i="2"/>
  <c r="AJ928" i="2" s="1"/>
  <c r="AK928" i="2" s="1"/>
  <c r="AB928" i="2"/>
  <c r="AB889" i="2"/>
  <c r="AD889" i="2"/>
  <c r="AJ889" i="2" s="1"/>
  <c r="AK889" i="2" s="1"/>
  <c r="X889" i="2"/>
  <c r="Y889" i="2" s="1"/>
  <c r="Z889" i="2" s="1"/>
  <c r="AH378" i="1"/>
  <c r="AO377" i="1"/>
  <c r="AU376" i="1"/>
  <c r="X376" i="1"/>
  <c r="AC376" i="1" s="1"/>
  <c r="X378" i="1"/>
  <c r="AC378" i="1" s="1"/>
  <c r="AK354" i="1"/>
  <c r="AQ350" i="1"/>
  <c r="AH351" i="1"/>
  <c r="AQ352" i="1"/>
  <c r="AN351" i="1"/>
  <c r="AK350" i="1"/>
  <c r="AO352" i="1"/>
  <c r="AO350" i="1"/>
  <c r="AT352" i="1"/>
  <c r="AR350" i="1"/>
  <c r="AJ351" i="1"/>
  <c r="AO351" i="1"/>
  <c r="AS348" i="1"/>
  <c r="AH344" i="1"/>
  <c r="X326" i="1"/>
  <c r="AC326" i="1" s="1"/>
  <c r="AU318" i="1"/>
  <c r="AP317" i="1"/>
  <c r="AQ260" i="1"/>
  <c r="AS243" i="1"/>
  <c r="AK244" i="1"/>
  <c r="AS241" i="1"/>
  <c r="AK242" i="1"/>
  <c r="AO244" i="1"/>
  <c r="AT241" i="1"/>
  <c r="AL242" i="1"/>
  <c r="AQ244" i="1"/>
  <c r="AR243" i="1"/>
  <c r="AL244" i="1"/>
  <c r="AH241" i="1"/>
  <c r="AT243" i="1"/>
  <c r="AM244" i="1"/>
  <c r="AI241" i="1"/>
  <c r="AU243" i="1"/>
  <c r="AN244" i="1"/>
  <c r="AJ241" i="1"/>
  <c r="AR244" i="1"/>
  <c r="AK241" i="1"/>
  <c r="AS244" i="1"/>
  <c r="AL241" i="1"/>
  <c r="AH242" i="1"/>
  <c r="AT244" i="1"/>
  <c r="AN241" i="1"/>
  <c r="AI242" i="1"/>
  <c r="AU244" i="1"/>
  <c r="AP241" i="1"/>
  <c r="AJ242" i="1"/>
  <c r="AU241" i="1"/>
  <c r="AO242" i="1"/>
  <c r="AI243" i="1"/>
  <c r="AQ242" i="1"/>
  <c r="AL243" i="1"/>
  <c r="AJ244" i="1"/>
  <c r="AR242" i="1"/>
  <c r="AN243" i="1"/>
  <c r="AS242" i="1"/>
  <c r="AO243" i="1"/>
  <c r="AH208" i="1"/>
  <c r="AE199" i="1"/>
  <c r="AE200" i="1"/>
  <c r="AQ188" i="1"/>
  <c r="AK185" i="1"/>
  <c r="AR45" i="1"/>
  <c r="AT45" i="1"/>
  <c r="AR50" i="1"/>
  <c r="AS50" i="1"/>
  <c r="X348" i="1"/>
  <c r="AC348" i="1" s="1"/>
  <c r="X347" i="1"/>
  <c r="AC347" i="1" s="1"/>
  <c r="AT344" i="1"/>
  <c r="AK343" i="1"/>
  <c r="AJ344" i="1"/>
  <c r="AI343" i="1"/>
  <c r="AO317" i="1"/>
  <c r="AP252" i="1"/>
  <c r="AP254" i="1"/>
  <c r="AP256" i="1"/>
  <c r="AQ251" i="1"/>
  <c r="AI252" i="1"/>
  <c r="AU253" i="1"/>
  <c r="AM254" i="1"/>
  <c r="AR256" i="1"/>
  <c r="AU251" i="1"/>
  <c r="AM252" i="1"/>
  <c r="AR254" i="1"/>
  <c r="AJ255" i="1"/>
  <c r="AR251" i="1"/>
  <c r="AL252" i="1"/>
  <c r="AQ255" i="1"/>
  <c r="AI256" i="1"/>
  <c r="AS251" i="1"/>
  <c r="AN252" i="1"/>
  <c r="AH253" i="1"/>
  <c r="AR255" i="1"/>
  <c r="AJ256" i="1"/>
  <c r="AT251" i="1"/>
  <c r="AO252" i="1"/>
  <c r="AI253" i="1"/>
  <c r="AS255" i="1"/>
  <c r="AK256" i="1"/>
  <c r="AQ252" i="1"/>
  <c r="AJ253" i="1"/>
  <c r="AT255" i="1"/>
  <c r="AL256" i="1"/>
  <c r="AR252" i="1"/>
  <c r="AK253" i="1"/>
  <c r="AU255" i="1"/>
  <c r="AM256" i="1"/>
  <c r="AS252" i="1"/>
  <c r="AL253" i="1"/>
  <c r="AN256" i="1"/>
  <c r="AH251" i="1"/>
  <c r="AR253" i="1"/>
  <c r="AK254" i="1"/>
  <c r="AU256" i="1"/>
  <c r="AH254" i="1"/>
  <c r="AN253" i="1"/>
  <c r="AI254" i="1"/>
  <c r="AK251" i="1"/>
  <c r="AK252" i="1"/>
  <c r="AS253" i="1"/>
  <c r="AO254" i="1"/>
  <c r="AK255" i="1"/>
  <c r="AQ256" i="1"/>
  <c r="AL251" i="1"/>
  <c r="AT252" i="1"/>
  <c r="AT253" i="1"/>
  <c r="AQ254" i="1"/>
  <c r="AL255" i="1"/>
  <c r="AS256" i="1"/>
  <c r="AN251" i="1"/>
  <c r="AU252" i="1"/>
  <c r="AS254" i="1"/>
  <c r="AN255" i="1"/>
  <c r="AT256" i="1"/>
  <c r="AP248" i="1"/>
  <c r="AP250" i="1"/>
  <c r="AM249" i="1"/>
  <c r="AT248" i="1"/>
  <c r="AL249" i="1"/>
  <c r="AQ249" i="1"/>
  <c r="AI250" i="1"/>
  <c r="AR249" i="1"/>
  <c r="AN248" i="1"/>
  <c r="AH249" i="1"/>
  <c r="AO248" i="1"/>
  <c r="AI249" i="1"/>
  <c r="AQ248" i="1"/>
  <c r="AJ249" i="1"/>
  <c r="AR248" i="1"/>
  <c r="AK249" i="1"/>
  <c r="AS248" i="1"/>
  <c r="AN249" i="1"/>
  <c r="AH250" i="1"/>
  <c r="AU248" i="1"/>
  <c r="AO249" i="1"/>
  <c r="AJ250" i="1"/>
  <c r="AO250" i="1"/>
  <c r="AK250" i="1"/>
  <c r="AH248" i="1"/>
  <c r="AP249" i="1"/>
  <c r="AQ250" i="1"/>
  <c r="AI248" i="1"/>
  <c r="AS249" i="1"/>
  <c r="AR250" i="1"/>
  <c r="AJ248" i="1"/>
  <c r="AT249" i="1"/>
  <c r="AS250" i="1"/>
  <c r="AE203" i="1"/>
  <c r="AE207" i="1"/>
  <c r="AE204" i="1"/>
  <c r="AE206" i="1"/>
  <c r="AE205" i="1"/>
  <c r="AE209" i="1"/>
  <c r="AP158" i="1"/>
  <c r="AM159" i="1"/>
  <c r="AT158" i="1"/>
  <c r="AL159" i="1"/>
  <c r="AU158" i="1"/>
  <c r="AN159" i="1"/>
  <c r="AO159" i="1"/>
  <c r="AQ159" i="1"/>
  <c r="AR159" i="1"/>
  <c r="AM158" i="1"/>
  <c r="AH159" i="1"/>
  <c r="AN158" i="1"/>
  <c r="AI159" i="1"/>
  <c r="AO158" i="1"/>
  <c r="AJ159" i="1"/>
  <c r="AQ158" i="1"/>
  <c r="AK159" i="1"/>
  <c r="AR158" i="1"/>
  <c r="AP159" i="1"/>
  <c r="AS158" i="1"/>
  <c r="AS159" i="1"/>
  <c r="AT159" i="1"/>
  <c r="AU159" i="1"/>
  <c r="AJ158" i="1"/>
  <c r="AK158" i="1"/>
  <c r="AL158" i="1"/>
  <c r="AN141" i="1"/>
  <c r="AR143" i="1"/>
  <c r="AJ144" i="1"/>
  <c r="AS143" i="1"/>
  <c r="AK144" i="1"/>
  <c r="AP141" i="1"/>
  <c r="AH142" i="1"/>
  <c r="AT143" i="1"/>
  <c r="AL144" i="1"/>
  <c r="AS141" i="1"/>
  <c r="AK142" i="1"/>
  <c r="AO144" i="1"/>
  <c r="AL142" i="1"/>
  <c r="AH141" i="1"/>
  <c r="AM142" i="1"/>
  <c r="AK141" i="1"/>
  <c r="AQ142" i="1"/>
  <c r="AI143" i="1"/>
  <c r="AH144" i="1"/>
  <c r="AT141" i="1"/>
  <c r="AR142" i="1"/>
  <c r="AJ143" i="1"/>
  <c r="AQ144" i="1"/>
  <c r="AN142" i="1"/>
  <c r="AL143" i="1"/>
  <c r="AU144" i="1"/>
  <c r="AO142" i="1"/>
  <c r="AN143" i="1"/>
  <c r="AS142" i="1"/>
  <c r="AO143" i="1"/>
  <c r="AT142" i="1"/>
  <c r="AP143" i="1"/>
  <c r="AI141" i="1"/>
  <c r="AU142" i="1"/>
  <c r="AJ141" i="1"/>
  <c r="AU141" i="1"/>
  <c r="AB941" i="2"/>
  <c r="AD941" i="2"/>
  <c r="AJ941" i="2" s="1"/>
  <c r="AK941" i="2" s="1"/>
  <c r="X941" i="2"/>
  <c r="Y941" i="2" s="1"/>
  <c r="Z941" i="2" s="1"/>
  <c r="AJ343" i="1"/>
  <c r="AR318" i="1"/>
  <c r="AE293" i="1"/>
  <c r="AE284" i="1"/>
  <c r="AE285" i="1"/>
  <c r="AE270" i="1"/>
  <c r="AE272" i="1"/>
  <c r="AP264" i="1"/>
  <c r="AM265" i="1"/>
  <c r="AO264" i="1"/>
  <c r="AH265" i="1"/>
  <c r="AT264" i="1"/>
  <c r="AL265" i="1"/>
  <c r="AQ265" i="1"/>
  <c r="AR265" i="1"/>
  <c r="AS265" i="1"/>
  <c r="AU265" i="1"/>
  <c r="AK264" i="1"/>
  <c r="AL264" i="1"/>
  <c r="AI265" i="1"/>
  <c r="AM264" i="1"/>
  <c r="AJ265" i="1"/>
  <c r="AN264" i="1"/>
  <c r="AK265" i="1"/>
  <c r="AQ264" i="1"/>
  <c r="AN265" i="1"/>
  <c r="AR264" i="1"/>
  <c r="AO265" i="1"/>
  <c r="AS264" i="1"/>
  <c r="AP265" i="1"/>
  <c r="AU264" i="1"/>
  <c r="AT265" i="1"/>
  <c r="AE208" i="1"/>
  <c r="AJ377" i="1"/>
  <c r="AN348" i="1"/>
  <c r="AR347" i="1"/>
  <c r="X336" i="1"/>
  <c r="AC336" i="1" s="1"/>
  <c r="X335" i="1"/>
  <c r="AC335" i="1" s="1"/>
  <c r="AQ318" i="1"/>
  <c r="AT308" i="1"/>
  <c r="AQ307" i="1"/>
  <c r="AM301" i="1"/>
  <c r="AJ301" i="1"/>
  <c r="AK301" i="1"/>
  <c r="AN301" i="1"/>
  <c r="AO301" i="1"/>
  <c r="AP301" i="1"/>
  <c r="AQ301" i="1"/>
  <c r="AR301" i="1"/>
  <c r="AS301" i="1"/>
  <c r="AT301" i="1"/>
  <c r="X295" i="1"/>
  <c r="AC295" i="1" s="1"/>
  <c r="X294" i="1"/>
  <c r="AC294" i="1" s="1"/>
  <c r="AP289" i="1"/>
  <c r="AE264" i="1"/>
  <c r="AL260" i="1"/>
  <c r="AU249" i="1"/>
  <c r="AU173" i="1"/>
  <c r="AE165" i="1"/>
  <c r="AE166" i="1"/>
  <c r="AE168" i="1"/>
  <c r="AE167" i="1"/>
  <c r="X138" i="1"/>
  <c r="AC138" i="1" s="1"/>
  <c r="X137" i="1"/>
  <c r="AC137" i="1" s="1"/>
  <c r="X136" i="1"/>
  <c r="AC136" i="1" s="1"/>
  <c r="AE38" i="1"/>
  <c r="AE37" i="1"/>
  <c r="AE39" i="1"/>
  <c r="AE36" i="1"/>
  <c r="X596" i="2"/>
  <c r="Y596" i="2" s="1"/>
  <c r="Z596" i="2" s="1"/>
  <c r="AD596" i="2"/>
  <c r="AJ596" i="2" s="1"/>
  <c r="AK596" i="2" s="1"/>
  <c r="AB596" i="2"/>
  <c r="AH381" i="1"/>
  <c r="AQ382" i="1"/>
  <c r="AH383" i="1"/>
  <c r="AN381" i="1"/>
  <c r="AN383" i="1"/>
  <c r="AJ381" i="1"/>
  <c r="AO383" i="1"/>
  <c r="AO381" i="1"/>
  <c r="AS383" i="1"/>
  <c r="AU381" i="1"/>
  <c r="AM382" i="1"/>
  <c r="AI377" i="1"/>
  <c r="AO376" i="1"/>
  <c r="AT375" i="1"/>
  <c r="AJ373" i="1"/>
  <c r="AS368" i="1"/>
  <c r="AM352" i="1"/>
  <c r="AU351" i="1"/>
  <c r="AH349" i="1"/>
  <c r="AN349" i="1"/>
  <c r="AS349" i="1"/>
  <c r="AJ349" i="1"/>
  <c r="AL348" i="1"/>
  <c r="AQ347" i="1"/>
  <c r="AU346" i="1"/>
  <c r="AU337" i="1"/>
  <c r="AQ331" i="1"/>
  <c r="AE327" i="1"/>
  <c r="AR319" i="1"/>
  <c r="AM318" i="1"/>
  <c r="X318" i="1"/>
  <c r="AC318" i="1" s="1"/>
  <c r="AP314" i="1"/>
  <c r="AO313" i="1"/>
  <c r="AS308" i="1"/>
  <c r="AE300" i="1"/>
  <c r="AQ286" i="1"/>
  <c r="AT280" i="1"/>
  <c r="AQ279" i="1"/>
  <c r="AN261" i="1"/>
  <c r="AQ253" i="1"/>
  <c r="AT203" i="1"/>
  <c r="AM196" i="1"/>
  <c r="X187" i="1"/>
  <c r="AC187" i="1" s="1"/>
  <c r="X52" i="1"/>
  <c r="AC52" i="1" s="1"/>
  <c r="X53" i="1"/>
  <c r="AC53" i="1" s="1"/>
  <c r="X55" i="1"/>
  <c r="AC55" i="1" s="1"/>
  <c r="X54" i="1"/>
  <c r="AC54" i="1" s="1"/>
  <c r="AE6" i="1"/>
  <c r="AE5" i="1"/>
  <c r="AO328" i="1"/>
  <c r="AM315" i="1"/>
  <c r="AM317" i="1"/>
  <c r="AM319" i="1"/>
  <c r="AI315" i="1"/>
  <c r="AT316" i="1"/>
  <c r="AL317" i="1"/>
  <c r="AP319" i="1"/>
  <c r="AH320" i="1"/>
  <c r="AN315" i="1"/>
  <c r="AQ317" i="1"/>
  <c r="AI318" i="1"/>
  <c r="AT319" i="1"/>
  <c r="AS315" i="1"/>
  <c r="AL316" i="1"/>
  <c r="AS318" i="1"/>
  <c r="AL319" i="1"/>
  <c r="AR316" i="1"/>
  <c r="AK317" i="1"/>
  <c r="AU319" i="1"/>
  <c r="AN320" i="1"/>
  <c r="AU312" i="1"/>
  <c r="AM311" i="1"/>
  <c r="AK310" i="1"/>
  <c r="AN312" i="1"/>
  <c r="AO310" i="1"/>
  <c r="AR312" i="1"/>
  <c r="AH310" i="1"/>
  <c r="AU311" i="1"/>
  <c r="AP312" i="1"/>
  <c r="AP310" i="1"/>
  <c r="AH311" i="1"/>
  <c r="AM305" i="1"/>
  <c r="AL305" i="1"/>
  <c r="AQ305" i="1"/>
  <c r="AI306" i="1"/>
  <c r="AT305" i="1"/>
  <c r="AM306" i="1"/>
  <c r="AS306" i="1"/>
  <c r="AE289" i="1"/>
  <c r="AE273" i="1"/>
  <c r="AE260" i="1"/>
  <c r="AO232" i="1"/>
  <c r="AS231" i="1"/>
  <c r="AU230" i="1"/>
  <c r="X192" i="1"/>
  <c r="AC192" i="1" s="1"/>
  <c r="AO147" i="1"/>
  <c r="AE132" i="1"/>
  <c r="AE133" i="1"/>
  <c r="AE129" i="1"/>
  <c r="AE130" i="1"/>
  <c r="AQ33" i="1"/>
  <c r="AM34" i="1"/>
  <c r="AR35" i="1"/>
  <c r="AR33" i="1"/>
  <c r="AQ34" i="1"/>
  <c r="AT35" i="1"/>
  <c r="AS33" i="1"/>
  <c r="AT34" i="1"/>
  <c r="AR31" i="1"/>
  <c r="AT32" i="1"/>
  <c r="AT31" i="1"/>
  <c r="AK35" i="1"/>
  <c r="AN35" i="1"/>
  <c r="AP35" i="1"/>
  <c r="AQ35" i="1"/>
  <c r="AH33" i="1"/>
  <c r="AJ34" i="1"/>
  <c r="AI33" i="1"/>
  <c r="AK34" i="1"/>
  <c r="AJ33" i="1"/>
  <c r="AM33" i="1"/>
  <c r="AI32" i="1"/>
  <c r="AN33" i="1"/>
  <c r="AK32" i="1"/>
  <c r="AO33" i="1"/>
  <c r="AO32" i="1"/>
  <c r="AP33" i="1"/>
  <c r="AH31" i="1"/>
  <c r="AP32" i="1"/>
  <c r="AI31" i="1"/>
  <c r="AQ32" i="1"/>
  <c r="AK31" i="1"/>
  <c r="AP31" i="1"/>
  <c r="AE16" i="1"/>
  <c r="AE20" i="1"/>
  <c r="AE19" i="1"/>
  <c r="AE17" i="1"/>
  <c r="AB809" i="2"/>
  <c r="AD809" i="2"/>
  <c r="AJ809" i="2" s="1"/>
  <c r="AK809" i="2" s="1"/>
  <c r="X809" i="2"/>
  <c r="Y809" i="2" s="1"/>
  <c r="Z809" i="2" s="1"/>
  <c r="AJ798" i="2"/>
  <c r="AK798" i="2" s="1"/>
  <c r="AR343" i="1"/>
  <c r="X344" i="1"/>
  <c r="AC344" i="1" s="1"/>
  <c r="X346" i="1"/>
  <c r="AC346" i="1" s="1"/>
  <c r="AP338" i="1"/>
  <c r="AN328" i="1"/>
  <c r="AO318" i="1"/>
  <c r="AT317" i="1"/>
  <c r="AT312" i="1"/>
  <c r="AK304" i="1"/>
  <c r="AQ303" i="1"/>
  <c r="AT302" i="1"/>
  <c r="AR300" i="1"/>
  <c r="AO299" i="1"/>
  <c r="AI300" i="1"/>
  <c r="AU299" i="1"/>
  <c r="AP300" i="1"/>
  <c r="AJ299" i="1"/>
  <c r="AR298" i="1"/>
  <c r="AP286" i="1"/>
  <c r="AP288" i="1"/>
  <c r="AM287" i="1"/>
  <c r="AM289" i="1"/>
  <c r="AQ287" i="1"/>
  <c r="AI288" i="1"/>
  <c r="AU289" i="1"/>
  <c r="AI286" i="1"/>
  <c r="AU287" i="1"/>
  <c r="AM288" i="1"/>
  <c r="AK286" i="1"/>
  <c r="AT288" i="1"/>
  <c r="AN289" i="1"/>
  <c r="AO286" i="1"/>
  <c r="AH287" i="1"/>
  <c r="AR289" i="1"/>
  <c r="AO287" i="1"/>
  <c r="AJ288" i="1"/>
  <c r="AM281" i="1"/>
  <c r="X274" i="1"/>
  <c r="AC274" i="1" s="1"/>
  <c r="AE241" i="1"/>
  <c r="AN232" i="1"/>
  <c r="AP231" i="1"/>
  <c r="AS230" i="1"/>
  <c r="AU219" i="1"/>
  <c r="AE215" i="1"/>
  <c r="AE184" i="1"/>
  <c r="X177" i="1"/>
  <c r="AC177" i="1" s="1"/>
  <c r="X176" i="1"/>
  <c r="AC176" i="1" s="1"/>
  <c r="X178" i="1"/>
  <c r="AC178" i="1" s="1"/>
  <c r="AE124" i="1"/>
  <c r="X27" i="1"/>
  <c r="AC27" i="1" s="1"/>
  <c r="X28" i="1"/>
  <c r="AC28" i="1" s="1"/>
  <c r="X29" i="1"/>
  <c r="AC29" i="1" s="1"/>
  <c r="X30" i="1"/>
  <c r="AC30" i="1" s="1"/>
  <c r="AT8" i="1"/>
  <c r="AK9" i="1"/>
  <c r="AU8" i="1"/>
  <c r="AL9" i="1"/>
  <c r="AH8" i="1"/>
  <c r="AQ9" i="1"/>
  <c r="AL8" i="1"/>
  <c r="AU9" i="1"/>
  <c r="AN8" i="1"/>
  <c r="AH9" i="1"/>
  <c r="AJ8" i="1"/>
  <c r="AK8" i="1"/>
  <c r="AM8" i="1"/>
  <c r="AI9" i="1"/>
  <c r="AP8" i="1"/>
  <c r="AM9" i="1"/>
  <c r="AR8" i="1"/>
  <c r="AO9" i="1"/>
  <c r="AT9" i="1"/>
  <c r="AJ9" i="1"/>
  <c r="AN9" i="1"/>
  <c r="AP9" i="1"/>
  <c r="AO8" i="1"/>
  <c r="AR9" i="1"/>
  <c r="AS9" i="1"/>
  <c r="AI8" i="1"/>
  <c r="AQ8" i="1"/>
  <c r="AJ617" i="2"/>
  <c r="AK617" i="2" s="1"/>
  <c r="AN609" i="1"/>
  <c r="AN611" i="1"/>
  <c r="AN613" i="1"/>
  <c r="AR557" i="1"/>
  <c r="AH539" i="1"/>
  <c r="AN519" i="1"/>
  <c r="AN521" i="1"/>
  <c r="AH503" i="1"/>
  <c r="AQ502" i="1"/>
  <c r="AN501" i="1"/>
  <c r="AN503" i="1"/>
  <c r="AJ488" i="1"/>
  <c r="AS487" i="1"/>
  <c r="AI486" i="1"/>
  <c r="AH467" i="1"/>
  <c r="X420" i="1"/>
  <c r="AC420" i="1" s="1"/>
  <c r="X422" i="1"/>
  <c r="AC422" i="1" s="1"/>
  <c r="X424" i="1"/>
  <c r="AC424" i="1" s="1"/>
  <c r="AS407" i="1"/>
  <c r="AH393" i="1"/>
  <c r="AQ394" i="1"/>
  <c r="AN393" i="1"/>
  <c r="AQ388" i="1"/>
  <c r="AH389" i="1"/>
  <c r="AN389" i="1"/>
  <c r="X384" i="1"/>
  <c r="AC384" i="1" s="1"/>
  <c r="X386" i="1"/>
  <c r="AC386" i="1" s="1"/>
  <c r="AK372" i="1"/>
  <c r="AS371" i="1"/>
  <c r="X366" i="1"/>
  <c r="AC366" i="1" s="1"/>
  <c r="X368" i="1"/>
  <c r="AC368" i="1" s="1"/>
  <c r="AH357" i="1"/>
  <c r="AQ358" i="1"/>
  <c r="AH359" i="1"/>
  <c r="AQ360" i="1"/>
  <c r="AH361" i="1"/>
  <c r="AQ362" i="1"/>
  <c r="AN357" i="1"/>
  <c r="AN359" i="1"/>
  <c r="AN361" i="1"/>
  <c r="AO356" i="1"/>
  <c r="AM346" i="1"/>
  <c r="AU345" i="1"/>
  <c r="AI344" i="1"/>
  <c r="AQ343" i="1"/>
  <c r="AH339" i="1"/>
  <c r="AQ340" i="1"/>
  <c r="AH341" i="1"/>
  <c r="AN339" i="1"/>
  <c r="AN341" i="1"/>
  <c r="AO338" i="1"/>
  <c r="AK336" i="1"/>
  <c r="AS335" i="1"/>
  <c r="AU327" i="1"/>
  <c r="AH319" i="1"/>
  <c r="AN318" i="1"/>
  <c r="AS317" i="1"/>
  <c r="AE316" i="1"/>
  <c r="AE318" i="1"/>
  <c r="AI314" i="1"/>
  <c r="AS312" i="1"/>
  <c r="AJ304" i="1"/>
  <c r="AP303" i="1"/>
  <c r="AS302" i="1"/>
  <c r="AI299" i="1"/>
  <c r="AQ298" i="1"/>
  <c r="AT289" i="1"/>
  <c r="AE286" i="1"/>
  <c r="AL269" i="1"/>
  <c r="AO268" i="1"/>
  <c r="AT267" i="1"/>
  <c r="AE242" i="1"/>
  <c r="AM232" i="1"/>
  <c r="AO231" i="1"/>
  <c r="X224" i="1"/>
  <c r="AC224" i="1" s="1"/>
  <c r="X225" i="1"/>
  <c r="AC225" i="1" s="1"/>
  <c r="AS219" i="1"/>
  <c r="X204" i="1"/>
  <c r="AC204" i="1" s="1"/>
  <c r="AT167" i="1"/>
  <c r="AQ166" i="1"/>
  <c r="AU155" i="1"/>
  <c r="X822" i="2"/>
  <c r="Y822" i="2" s="1"/>
  <c r="Z822" i="2" s="1"/>
  <c r="AD822" i="2"/>
  <c r="AJ822" i="2" s="1"/>
  <c r="AK822" i="2" s="1"/>
  <c r="AB822" i="2"/>
  <c r="AQ354" i="1"/>
  <c r="AH355" i="1"/>
  <c r="AQ356" i="1"/>
  <c r="AN355" i="1"/>
  <c r="X350" i="1"/>
  <c r="AC350" i="1" s="1"/>
  <c r="X352" i="1"/>
  <c r="AC352" i="1" s="1"/>
  <c r="AI346" i="1"/>
  <c r="AQ345" i="1"/>
  <c r="AL343" i="1"/>
  <c r="AT342" i="1"/>
  <c r="AK338" i="1"/>
  <c r="AO335" i="1"/>
  <c r="AU329" i="1"/>
  <c r="AI328" i="1"/>
  <c r="AU320" i="1"/>
  <c r="AJ318" i="1"/>
  <c r="AN317" i="1"/>
  <c r="AQ316" i="1"/>
  <c r="AL312" i="1"/>
  <c r="AQ311" i="1"/>
  <c r="AR306" i="1"/>
  <c r="AH303" i="1"/>
  <c r="AM302" i="1"/>
  <c r="AL298" i="1"/>
  <c r="AO289" i="1"/>
  <c r="AR288" i="1"/>
  <c r="AE279" i="1"/>
  <c r="X263" i="1"/>
  <c r="AC263" i="1" s="1"/>
  <c r="X259" i="1"/>
  <c r="AC259" i="1" s="1"/>
  <c r="AE258" i="1"/>
  <c r="AE256" i="1"/>
  <c r="AE252" i="1"/>
  <c r="AE244" i="1"/>
  <c r="AR232" i="1"/>
  <c r="AJ233" i="1"/>
  <c r="AH230" i="1"/>
  <c r="AS232" i="1"/>
  <c r="AK233" i="1"/>
  <c r="AI230" i="1"/>
  <c r="AT232" i="1"/>
  <c r="AL233" i="1"/>
  <c r="AH234" i="1"/>
  <c r="AK230" i="1"/>
  <c r="AO233" i="1"/>
  <c r="AK234" i="1"/>
  <c r="AL230" i="1"/>
  <c r="AP233" i="1"/>
  <c r="AL234" i="1"/>
  <c r="AM230" i="1"/>
  <c r="AR233" i="1"/>
  <c r="AO234" i="1"/>
  <c r="AH231" i="1"/>
  <c r="AM228" i="1"/>
  <c r="AS227" i="1"/>
  <c r="AI213" i="1"/>
  <c r="X184" i="1"/>
  <c r="AC184" i="1" s="1"/>
  <c r="AI174" i="1"/>
  <c r="AS157" i="1"/>
  <c r="AL156" i="1"/>
  <c r="AO155" i="1"/>
  <c r="AP148" i="1"/>
  <c r="AM147" i="1"/>
  <c r="AR148" i="1"/>
  <c r="AS148" i="1"/>
  <c r="AH147" i="1"/>
  <c r="AT148" i="1"/>
  <c r="AJ147" i="1"/>
  <c r="AK147" i="1"/>
  <c r="AL147" i="1"/>
  <c r="AT147" i="1"/>
  <c r="AM148" i="1"/>
  <c r="AU147" i="1"/>
  <c r="AN148" i="1"/>
  <c r="AO148" i="1"/>
  <c r="AQ148" i="1"/>
  <c r="AU148" i="1"/>
  <c r="AI147" i="1"/>
  <c r="AB841" i="2"/>
  <c r="AD841" i="2"/>
  <c r="AJ841" i="2" s="1"/>
  <c r="AK841" i="2" s="1"/>
  <c r="X841" i="2"/>
  <c r="Y841" i="2" s="1"/>
  <c r="Z841" i="2" s="1"/>
  <c r="AD825" i="2"/>
  <c r="AJ825" i="2" s="1"/>
  <c r="AK825" i="2" s="1"/>
  <c r="X825" i="2"/>
  <c r="Y825" i="2" s="1"/>
  <c r="Z825" i="2" s="1"/>
  <c r="AB825" i="2"/>
  <c r="AH328" i="1"/>
  <c r="AP316" i="1"/>
  <c r="AK312" i="1"/>
  <c r="AP311" i="1"/>
  <c r="AQ306" i="1"/>
  <c r="AL302" i="1"/>
  <c r="AJ298" i="1"/>
  <c r="X272" i="1"/>
  <c r="AC272" i="1" s="1"/>
  <c r="AE255" i="1"/>
  <c r="AE253" i="1"/>
  <c r="AE254" i="1"/>
  <c r="AE239" i="1"/>
  <c r="AE240" i="1"/>
  <c r="AR227" i="1"/>
  <c r="AU214" i="1"/>
  <c r="AH213" i="1"/>
  <c r="AR194" i="1"/>
  <c r="AR157" i="1"/>
  <c r="AK156" i="1"/>
  <c r="AN155" i="1"/>
  <c r="AQ45" i="1"/>
  <c r="AJ888" i="2"/>
  <c r="AK888" i="2" s="1"/>
  <c r="AQ418" i="1"/>
  <c r="AH419" i="1"/>
  <c r="AN419" i="1"/>
  <c r="AH405" i="1"/>
  <c r="AQ406" i="1"/>
  <c r="AH407" i="1"/>
  <c r="AN405" i="1"/>
  <c r="AN407" i="1"/>
  <c r="AH369" i="1"/>
  <c r="AQ370" i="1"/>
  <c r="AH371" i="1"/>
  <c r="AQ372" i="1"/>
  <c r="AN369" i="1"/>
  <c r="AN371" i="1"/>
  <c r="AI356" i="1"/>
  <c r="AQ355" i="1"/>
  <c r="AO345" i="1"/>
  <c r="AR342" i="1"/>
  <c r="AI338" i="1"/>
  <c r="AL335" i="1"/>
  <c r="AQ328" i="1"/>
  <c r="AH329" i="1"/>
  <c r="AN329" i="1"/>
  <c r="AS325" i="1"/>
  <c r="AJ326" i="1"/>
  <c r="AS327" i="1"/>
  <c r="AP326" i="1"/>
  <c r="AK325" i="1"/>
  <c r="AM327" i="1"/>
  <c r="AS320" i="1"/>
  <c r="AI317" i="1"/>
  <c r="AO316" i="1"/>
  <c r="AU315" i="1"/>
  <c r="AM313" i="1"/>
  <c r="AQ314" i="1"/>
  <c r="AJ313" i="1"/>
  <c r="AU314" i="1"/>
  <c r="AK313" i="1"/>
  <c r="AR313" i="1"/>
  <c r="AJ314" i="1"/>
  <c r="AJ312" i="1"/>
  <c r="AO311" i="1"/>
  <c r="AU310" i="1"/>
  <c r="X312" i="1"/>
  <c r="AC312" i="1" s="1"/>
  <c r="AP306" i="1"/>
  <c r="AU305" i="1"/>
  <c r="AK302" i="1"/>
  <c r="AK289" i="1"/>
  <c r="AO288" i="1"/>
  <c r="AS287" i="1"/>
  <c r="AJ267" i="1"/>
  <c r="X243" i="1"/>
  <c r="AC243" i="1" s="1"/>
  <c r="X241" i="1"/>
  <c r="AC241" i="1" s="1"/>
  <c r="AT234" i="1"/>
  <c r="AE232" i="1"/>
  <c r="AK228" i="1"/>
  <c r="AT214" i="1"/>
  <c r="AM213" i="1"/>
  <c r="X208" i="1"/>
  <c r="AC208" i="1" s="1"/>
  <c r="X205" i="1"/>
  <c r="AC205" i="1" s="1"/>
  <c r="X209" i="1"/>
  <c r="AC209" i="1" s="1"/>
  <c r="X206" i="1"/>
  <c r="AC206" i="1" s="1"/>
  <c r="AU195" i="1"/>
  <c r="AE192" i="1"/>
  <c r="AL181" i="1"/>
  <c r="AQ180" i="1"/>
  <c r="AQ157" i="1"/>
  <c r="AE128" i="1"/>
  <c r="AE48" i="1"/>
  <c r="AE40" i="1"/>
  <c r="AN311" i="1"/>
  <c r="AT310" i="1"/>
  <c r="AS305" i="1"/>
  <c r="AK298" i="1"/>
  <c r="AO298" i="1"/>
  <c r="AH298" i="1"/>
  <c r="X271" i="1"/>
  <c r="AC271" i="1" s="1"/>
  <c r="AP194" i="1"/>
  <c r="AP196" i="1"/>
  <c r="AM195" i="1"/>
  <c r="AM197" i="1"/>
  <c r="AT194" i="1"/>
  <c r="AL195" i="1"/>
  <c r="AQ197" i="1"/>
  <c r="AQ195" i="1"/>
  <c r="AI196" i="1"/>
  <c r="AU197" i="1"/>
  <c r="AR195" i="1"/>
  <c r="AJ196" i="1"/>
  <c r="AH194" i="1"/>
  <c r="AS196" i="1"/>
  <c r="AK197" i="1"/>
  <c r="AI194" i="1"/>
  <c r="AT196" i="1"/>
  <c r="AL197" i="1"/>
  <c r="AJ194" i="1"/>
  <c r="AU196" i="1"/>
  <c r="AN197" i="1"/>
  <c r="AK194" i="1"/>
  <c r="AO197" i="1"/>
  <c r="AL194" i="1"/>
  <c r="AP197" i="1"/>
  <c r="AM194" i="1"/>
  <c r="AR197" i="1"/>
  <c r="AN194" i="1"/>
  <c r="AH195" i="1"/>
  <c r="AS197" i="1"/>
  <c r="AO194" i="1"/>
  <c r="AI195" i="1"/>
  <c r="AT197" i="1"/>
  <c r="AS194" i="1"/>
  <c r="AN195" i="1"/>
  <c r="AH196" i="1"/>
  <c r="AU194" i="1"/>
  <c r="AO195" i="1"/>
  <c r="AK196" i="1"/>
  <c r="X171" i="1"/>
  <c r="AC171" i="1" s="1"/>
  <c r="X172" i="1"/>
  <c r="AC172" i="1" s="1"/>
  <c r="AP156" i="1"/>
  <c r="AM155" i="1"/>
  <c r="AM157" i="1"/>
  <c r="AO156" i="1"/>
  <c r="AH157" i="1"/>
  <c r="AQ156" i="1"/>
  <c r="AI157" i="1"/>
  <c r="AR156" i="1"/>
  <c r="AJ157" i="1"/>
  <c r="AH155" i="1"/>
  <c r="AT156" i="1"/>
  <c r="AL157" i="1"/>
  <c r="AI155" i="1"/>
  <c r="AU156" i="1"/>
  <c r="AN157" i="1"/>
  <c r="AT157" i="1"/>
  <c r="AU157" i="1"/>
  <c r="AJ155" i="1"/>
  <c r="AK155" i="1"/>
  <c r="AL155" i="1"/>
  <c r="AP155" i="1"/>
  <c r="AH156" i="1"/>
  <c r="AQ155" i="1"/>
  <c r="AI156" i="1"/>
  <c r="AE150" i="1"/>
  <c r="X118" i="1"/>
  <c r="AC118" i="1" s="1"/>
  <c r="X120" i="1"/>
  <c r="AC120" i="1" s="1"/>
  <c r="X117" i="1"/>
  <c r="AC117" i="1" s="1"/>
  <c r="X109" i="1"/>
  <c r="AC109" i="1" s="1"/>
  <c r="X392" i="2"/>
  <c r="Y392" i="2" s="1"/>
  <c r="Z392" i="2" s="1"/>
  <c r="AB392" i="2"/>
  <c r="AD392" i="2"/>
  <c r="AJ392" i="2" s="1"/>
  <c r="AK392" i="2" s="1"/>
  <c r="AH343" i="1"/>
  <c r="AQ344" i="1"/>
  <c r="AH345" i="1"/>
  <c r="AQ346" i="1"/>
  <c r="AN343" i="1"/>
  <c r="AN345" i="1"/>
  <c r="AL311" i="1"/>
  <c r="AS310" i="1"/>
  <c r="AR305" i="1"/>
  <c r="AE291" i="1"/>
  <c r="AP214" i="1"/>
  <c r="AP216" i="1"/>
  <c r="AP218" i="1"/>
  <c r="AM219" i="1"/>
  <c r="AL213" i="1"/>
  <c r="AQ215" i="1"/>
  <c r="AI216" i="1"/>
  <c r="AU217" i="1"/>
  <c r="AM218" i="1"/>
  <c r="AQ213" i="1"/>
  <c r="AI214" i="1"/>
  <c r="AU215" i="1"/>
  <c r="AM216" i="1"/>
  <c r="AR218" i="1"/>
  <c r="AJ219" i="1"/>
  <c r="AR213" i="1"/>
  <c r="AJ214" i="1"/>
  <c r="AN216" i="1"/>
  <c r="AS218" i="1"/>
  <c r="AK219" i="1"/>
  <c r="AO213" i="1"/>
  <c r="AK214" i="1"/>
  <c r="AP217" i="1"/>
  <c r="AJ218" i="1"/>
  <c r="AP213" i="1"/>
  <c r="AL214" i="1"/>
  <c r="AQ217" i="1"/>
  <c r="AK218" i="1"/>
  <c r="AH219" i="1"/>
  <c r="AS213" i="1"/>
  <c r="AM214" i="1"/>
  <c r="AR217" i="1"/>
  <c r="AL218" i="1"/>
  <c r="AI219" i="1"/>
  <c r="AT213" i="1"/>
  <c r="AN214" i="1"/>
  <c r="AS217" i="1"/>
  <c r="AN218" i="1"/>
  <c r="AL219" i="1"/>
  <c r="AU213" i="1"/>
  <c r="AO214" i="1"/>
  <c r="AH215" i="1"/>
  <c r="AT217" i="1"/>
  <c r="AO218" i="1"/>
  <c r="AN219" i="1"/>
  <c r="AQ214" i="1"/>
  <c r="AI215" i="1"/>
  <c r="AQ218" i="1"/>
  <c r="AO219" i="1"/>
  <c r="AR214" i="1"/>
  <c r="AJ215" i="1"/>
  <c r="AT218" i="1"/>
  <c r="AP219" i="1"/>
  <c r="AS214" i="1"/>
  <c r="AK215" i="1"/>
  <c r="AU218" i="1"/>
  <c r="AQ219" i="1"/>
  <c r="AO215" i="1"/>
  <c r="AK216" i="1"/>
  <c r="AT219" i="1"/>
  <c r="AB524" i="2"/>
  <c r="AD524" i="2"/>
  <c r="AJ524" i="2" s="1"/>
  <c r="X524" i="2"/>
  <c r="X415" i="2"/>
  <c r="Y415" i="2" s="1"/>
  <c r="Z415" i="2" s="1"/>
  <c r="AB415" i="2"/>
  <c r="AD415" i="2"/>
  <c r="AJ415" i="2" s="1"/>
  <c r="AK415" i="2" s="1"/>
  <c r="X340" i="1"/>
  <c r="AC340" i="1" s="1"/>
  <c r="AK311" i="1"/>
  <c r="AL306" i="1"/>
  <c r="AP305" i="1"/>
  <c r="AH302" i="1"/>
  <c r="AP228" i="1"/>
  <c r="AO228" i="1"/>
  <c r="AH227" i="1"/>
  <c r="AT228" i="1"/>
  <c r="AI227" i="1"/>
  <c r="AU228" i="1"/>
  <c r="AR228" i="1"/>
  <c r="AS228" i="1"/>
  <c r="AJ227" i="1"/>
  <c r="AK227" i="1"/>
  <c r="AL227" i="1"/>
  <c r="AP227" i="1"/>
  <c r="AH228" i="1"/>
  <c r="AL217" i="1"/>
  <c r="AS216" i="1"/>
  <c r="AR215" i="1"/>
  <c r="AO196" i="1"/>
  <c r="AP195" i="1"/>
  <c r="AE190" i="1"/>
  <c r="AE191" i="1"/>
  <c r="AK157" i="1"/>
  <c r="AE157" i="1"/>
  <c r="AG574" i="2"/>
  <c r="AN539" i="1"/>
  <c r="AN485" i="1"/>
  <c r="AN487" i="1"/>
  <c r="AN489" i="1"/>
  <c r="AN467" i="1"/>
  <c r="AQ420" i="1"/>
  <c r="AH421" i="1"/>
  <c r="AQ422" i="1"/>
  <c r="AH423" i="1"/>
  <c r="AQ424" i="1"/>
  <c r="AH425" i="1"/>
  <c r="AN421" i="1"/>
  <c r="AN423" i="1"/>
  <c r="AN425" i="1"/>
  <c r="AO419" i="1"/>
  <c r="X416" i="1"/>
  <c r="AC416" i="1" s="1"/>
  <c r="AO406" i="1"/>
  <c r="X398" i="1"/>
  <c r="AC398" i="1" s="1"/>
  <c r="X400" i="1"/>
  <c r="AC400" i="1" s="1"/>
  <c r="X402" i="1"/>
  <c r="AC402" i="1" s="1"/>
  <c r="AI394" i="1"/>
  <c r="AQ393" i="1"/>
  <c r="AO388" i="1"/>
  <c r="X385" i="1"/>
  <c r="AC385" i="1" s="1"/>
  <c r="AQ384" i="1"/>
  <c r="AH385" i="1"/>
  <c r="AQ386" i="1"/>
  <c r="AH387" i="1"/>
  <c r="AN385" i="1"/>
  <c r="AN387" i="1"/>
  <c r="AT372" i="1"/>
  <c r="AO370" i="1"/>
  <c r="X367" i="1"/>
  <c r="AC367" i="1" s="1"/>
  <c r="AQ366" i="1"/>
  <c r="AH367" i="1"/>
  <c r="AQ368" i="1"/>
  <c r="AN367" i="1"/>
  <c r="AR362" i="1"/>
  <c r="AM360" i="1"/>
  <c r="AU359" i="1"/>
  <c r="AI358" i="1"/>
  <c r="AQ357" i="1"/>
  <c r="AL355" i="1"/>
  <c r="AT354" i="1"/>
  <c r="AH353" i="1"/>
  <c r="AN353" i="1"/>
  <c r="AJ345" i="1"/>
  <c r="AR344" i="1"/>
  <c r="AM342" i="1"/>
  <c r="AU341" i="1"/>
  <c r="AI340" i="1"/>
  <c r="AQ339" i="1"/>
  <c r="AH335" i="1"/>
  <c r="AQ336" i="1"/>
  <c r="AN335" i="1"/>
  <c r="AO329" i="1"/>
  <c r="AI327" i="1"/>
  <c r="AQ326" i="1"/>
  <c r="AO320" i="1"/>
  <c r="AS319" i="1"/>
  <c r="AJ316" i="1"/>
  <c r="AP315" i="1"/>
  <c r="AS314" i="1"/>
  <c r="AJ311" i="1"/>
  <c r="AQ310" i="1"/>
  <c r="AM307" i="1"/>
  <c r="AM309" i="1"/>
  <c r="AP307" i="1"/>
  <c r="AH308" i="1"/>
  <c r="AS309" i="1"/>
  <c r="AT307" i="1"/>
  <c r="AL308" i="1"/>
  <c r="AU308" i="1"/>
  <c r="AO309" i="1"/>
  <c r="AL307" i="1"/>
  <c r="AK306" i="1"/>
  <c r="AO305" i="1"/>
  <c r="AM303" i="1"/>
  <c r="AQ302" i="1"/>
  <c r="AI303" i="1"/>
  <c r="AT304" i="1"/>
  <c r="AU302" i="1"/>
  <c r="AN303" i="1"/>
  <c r="AP302" i="1"/>
  <c r="AK303" i="1"/>
  <c r="AS303" i="1"/>
  <c r="AL304" i="1"/>
  <c r="AQ300" i="1"/>
  <c r="AS299" i="1"/>
  <c r="AH288" i="1"/>
  <c r="AL287" i="1"/>
  <c r="AR286" i="1"/>
  <c r="AP266" i="1"/>
  <c r="AP268" i="1"/>
  <c r="AM267" i="1"/>
  <c r="AM269" i="1"/>
  <c r="AT266" i="1"/>
  <c r="AL267" i="1"/>
  <c r="AQ269" i="1"/>
  <c r="AQ267" i="1"/>
  <c r="AI268" i="1"/>
  <c r="AU269" i="1"/>
  <c r="AI266" i="1"/>
  <c r="AR268" i="1"/>
  <c r="AJ269" i="1"/>
  <c r="AJ266" i="1"/>
  <c r="AS268" i="1"/>
  <c r="AK269" i="1"/>
  <c r="AM266" i="1"/>
  <c r="AO269" i="1"/>
  <c r="AU266" i="1"/>
  <c r="AO267" i="1"/>
  <c r="AH268" i="1"/>
  <c r="AE246" i="1"/>
  <c r="X244" i="1"/>
  <c r="AC244" i="1" s="1"/>
  <c r="AK217" i="1"/>
  <c r="AR216" i="1"/>
  <c r="AP215" i="1"/>
  <c r="AU200" i="1"/>
  <c r="AH198" i="1"/>
  <c r="AJ198" i="1"/>
  <c r="AK198" i="1"/>
  <c r="AO198" i="1"/>
  <c r="AI199" i="1"/>
  <c r="AQ198" i="1"/>
  <c r="AJ199" i="1"/>
  <c r="AR198" i="1"/>
  <c r="AK199" i="1"/>
  <c r="AP199" i="1"/>
  <c r="AJ200" i="1"/>
  <c r="AN196" i="1"/>
  <c r="AK195" i="1"/>
  <c r="AP180" i="1"/>
  <c r="AP182" i="1"/>
  <c r="AM181" i="1"/>
  <c r="AQ179" i="1"/>
  <c r="AI180" i="1"/>
  <c r="AU181" i="1"/>
  <c r="AM182" i="1"/>
  <c r="AU179" i="1"/>
  <c r="AM180" i="1"/>
  <c r="AR182" i="1"/>
  <c r="AN180" i="1"/>
  <c r="AS182" i="1"/>
  <c r="AU180" i="1"/>
  <c r="AO181" i="1"/>
  <c r="AI182" i="1"/>
  <c r="AP181" i="1"/>
  <c r="AJ182" i="1"/>
  <c r="AQ181" i="1"/>
  <c r="AK182" i="1"/>
  <c r="AR181" i="1"/>
  <c r="AL182" i="1"/>
  <c r="AS181" i="1"/>
  <c r="AN182" i="1"/>
  <c r="AH179" i="1"/>
  <c r="AT181" i="1"/>
  <c r="AO182" i="1"/>
  <c r="AI179" i="1"/>
  <c r="AQ182" i="1"/>
  <c r="AJ179" i="1"/>
  <c r="AT182" i="1"/>
  <c r="AN179" i="1"/>
  <c r="AJ180" i="1"/>
  <c r="AO179" i="1"/>
  <c r="AK180" i="1"/>
  <c r="X174" i="1"/>
  <c r="AC174" i="1" s="1"/>
  <c r="AP164" i="1"/>
  <c r="AP166" i="1"/>
  <c r="AP168" i="1"/>
  <c r="AM165" i="1"/>
  <c r="AM167" i="1"/>
  <c r="AM169" i="1"/>
  <c r="AM164" i="1"/>
  <c r="AR166" i="1"/>
  <c r="AJ167" i="1"/>
  <c r="AO169" i="1"/>
  <c r="AO164" i="1"/>
  <c r="AH165" i="1"/>
  <c r="AT166" i="1"/>
  <c r="AL167" i="1"/>
  <c r="AQ169" i="1"/>
  <c r="AR164" i="1"/>
  <c r="AJ165" i="1"/>
  <c r="AO167" i="1"/>
  <c r="AS169" i="1"/>
  <c r="AS164" i="1"/>
  <c r="AK165" i="1"/>
  <c r="AP167" i="1"/>
  <c r="AH168" i="1"/>
  <c r="AT169" i="1"/>
  <c r="AI164" i="1"/>
  <c r="AU167" i="1"/>
  <c r="AN168" i="1"/>
  <c r="AJ164" i="1"/>
  <c r="AI165" i="1"/>
  <c r="AO168" i="1"/>
  <c r="AH169" i="1"/>
  <c r="AK164" i="1"/>
  <c r="AL165" i="1"/>
  <c r="AQ168" i="1"/>
  <c r="AI169" i="1"/>
  <c r="AL164" i="1"/>
  <c r="AN165" i="1"/>
  <c r="AR168" i="1"/>
  <c r="AJ169" i="1"/>
  <c r="AN164" i="1"/>
  <c r="AO165" i="1"/>
  <c r="AS168" i="1"/>
  <c r="AK169" i="1"/>
  <c r="AQ164" i="1"/>
  <c r="AP165" i="1"/>
  <c r="AH166" i="1"/>
  <c r="AT168" i="1"/>
  <c r="AL169" i="1"/>
  <c r="AT164" i="1"/>
  <c r="AQ165" i="1"/>
  <c r="AI166" i="1"/>
  <c r="AU168" i="1"/>
  <c r="AN169" i="1"/>
  <c r="AU164" i="1"/>
  <c r="AR165" i="1"/>
  <c r="AJ166" i="1"/>
  <c r="AP169" i="1"/>
  <c r="AU165" i="1"/>
  <c r="AM166" i="1"/>
  <c r="AH167" i="1"/>
  <c r="AN166" i="1"/>
  <c r="AI167" i="1"/>
  <c r="AM201" i="1"/>
  <c r="AP130" i="1"/>
  <c r="AH129" i="1"/>
  <c r="AQ130" i="1"/>
  <c r="AM129" i="1"/>
  <c r="AM131" i="1"/>
  <c r="AR130" i="1"/>
  <c r="AJ131" i="1"/>
  <c r="AS130" i="1"/>
  <c r="AK131" i="1"/>
  <c r="AT130" i="1"/>
  <c r="AL131" i="1"/>
  <c r="AU130" i="1"/>
  <c r="AN131" i="1"/>
  <c r="AO131" i="1"/>
  <c r="AI129" i="1"/>
  <c r="AP131" i="1"/>
  <c r="AJ129" i="1"/>
  <c r="AQ131" i="1"/>
  <c r="AN129" i="1"/>
  <c r="AQ127" i="1"/>
  <c r="AJ128" i="1"/>
  <c r="AR127" i="1"/>
  <c r="AK128" i="1"/>
  <c r="AS127" i="1"/>
  <c r="AL128" i="1"/>
  <c r="AU127" i="1"/>
  <c r="AN128" i="1"/>
  <c r="AH126" i="1"/>
  <c r="AO128" i="1"/>
  <c r="AK126" i="1"/>
  <c r="AU123" i="1"/>
  <c r="AN124" i="1"/>
  <c r="AI125" i="1"/>
  <c r="AI122" i="1"/>
  <c r="AR124" i="1"/>
  <c r="AK125" i="1"/>
  <c r="AL122" i="1"/>
  <c r="AU124" i="1"/>
  <c r="AO125" i="1"/>
  <c r="AI123" i="1"/>
  <c r="AH122" i="1"/>
  <c r="X960" i="2"/>
  <c r="AB960" i="2"/>
  <c r="AB939" i="2"/>
  <c r="X939" i="2"/>
  <c r="Y939" i="2" s="1"/>
  <c r="Z939" i="2" s="1"/>
  <c r="AD939" i="2"/>
  <c r="AJ939" i="2" s="1"/>
  <c r="AK939" i="2" s="1"/>
  <c r="AJ855" i="2"/>
  <c r="AK855" i="2" s="1"/>
  <c r="X98" i="2"/>
  <c r="Y98" i="2" s="1"/>
  <c r="Z98" i="2" s="1"/>
  <c r="AB98" i="2"/>
  <c r="AD98" i="2"/>
  <c r="AJ98" i="2" s="1"/>
  <c r="AK98" i="2" s="1"/>
  <c r="AJ2" i="2"/>
  <c r="AK2" i="2" s="1"/>
  <c r="AO291" i="1"/>
  <c r="AT290" i="1"/>
  <c r="AS238" i="1"/>
  <c r="AP236" i="1"/>
  <c r="AP238" i="1"/>
  <c r="AU235" i="1"/>
  <c r="AM236" i="1"/>
  <c r="AR238" i="1"/>
  <c r="AR236" i="1"/>
  <c r="AJ237" i="1"/>
  <c r="AS236" i="1"/>
  <c r="AK237" i="1"/>
  <c r="AL235" i="1"/>
  <c r="AS234" i="1"/>
  <c r="AJ231" i="1"/>
  <c r="AQ230" i="1"/>
  <c r="AT226" i="1"/>
  <c r="AH224" i="1"/>
  <c r="AL223" i="1"/>
  <c r="AE219" i="1"/>
  <c r="AE217" i="1"/>
  <c r="AJ212" i="1"/>
  <c r="AQ211" i="1"/>
  <c r="AS210" i="1"/>
  <c r="AE201" i="1"/>
  <c r="AI200" i="1"/>
  <c r="AO199" i="1"/>
  <c r="AU198" i="1"/>
  <c r="AO191" i="1"/>
  <c r="AS190" i="1"/>
  <c r="AU178" i="1"/>
  <c r="AI176" i="1"/>
  <c r="AP175" i="1"/>
  <c r="AQ174" i="1"/>
  <c r="X169" i="1"/>
  <c r="AC169" i="1" s="1"/>
  <c r="X164" i="1"/>
  <c r="AC164" i="1" s="1"/>
  <c r="AP162" i="1"/>
  <c r="AM163" i="1"/>
  <c r="AI162" i="1"/>
  <c r="AU163" i="1"/>
  <c r="AK162" i="1"/>
  <c r="AM162" i="1"/>
  <c r="AN162" i="1"/>
  <c r="AP146" i="1"/>
  <c r="AM145" i="1"/>
  <c r="AU145" i="1"/>
  <c r="AM146" i="1"/>
  <c r="AN146" i="1"/>
  <c r="AO146" i="1"/>
  <c r="AR146" i="1"/>
  <c r="AS146" i="1"/>
  <c r="AH145" i="1"/>
  <c r="AT146" i="1"/>
  <c r="AK145" i="1"/>
  <c r="AQ140" i="1"/>
  <c r="AL129" i="1"/>
  <c r="AJ126" i="1"/>
  <c r="AE122" i="1"/>
  <c r="AE123" i="1"/>
  <c r="AO120" i="1"/>
  <c r="AU119" i="1"/>
  <c r="AU118" i="1"/>
  <c r="AS116" i="1"/>
  <c r="AS115" i="1"/>
  <c r="AS113" i="1"/>
  <c r="AU112" i="1"/>
  <c r="AI111" i="1"/>
  <c r="AP104" i="1"/>
  <c r="AK102" i="1"/>
  <c r="AO101" i="1"/>
  <c r="AL100" i="1"/>
  <c r="AU89" i="1"/>
  <c r="AL90" i="1"/>
  <c r="AQ89" i="1"/>
  <c r="AI90" i="1"/>
  <c r="AS91" i="1"/>
  <c r="AJ92" i="1"/>
  <c r="AR89" i="1"/>
  <c r="AJ90" i="1"/>
  <c r="AT91" i="1"/>
  <c r="AK92" i="1"/>
  <c r="AT89" i="1"/>
  <c r="AM90" i="1"/>
  <c r="AM92" i="1"/>
  <c r="AP89" i="1"/>
  <c r="AO90" i="1"/>
  <c r="AS89" i="1"/>
  <c r="AP90" i="1"/>
  <c r="AH91" i="1"/>
  <c r="AQ90" i="1"/>
  <c r="AI91" i="1"/>
  <c r="AR90" i="1"/>
  <c r="AJ91" i="1"/>
  <c r="AS90" i="1"/>
  <c r="AK91" i="1"/>
  <c r="AT90" i="1"/>
  <c r="AL91" i="1"/>
  <c r="AU90" i="1"/>
  <c r="AM91" i="1"/>
  <c r="AN91" i="1"/>
  <c r="AH92" i="1"/>
  <c r="AH89" i="1"/>
  <c r="AQ91" i="1"/>
  <c r="AN92" i="1"/>
  <c r="AL89" i="1"/>
  <c r="AM89" i="1"/>
  <c r="AN89" i="1"/>
  <c r="AO89" i="1"/>
  <c r="AI92" i="1"/>
  <c r="X84" i="1"/>
  <c r="AC84" i="1" s="1"/>
  <c r="X83" i="1"/>
  <c r="AC83" i="1" s="1"/>
  <c r="AK61" i="1"/>
  <c r="AE15" i="1"/>
  <c r="X944" i="2"/>
  <c r="Y944" i="2" s="1"/>
  <c r="Z944" i="2" s="1"/>
  <c r="AB944" i="2"/>
  <c r="AJ865" i="2"/>
  <c r="AK865" i="2" s="1"/>
  <c r="AB764" i="2"/>
  <c r="X764" i="2"/>
  <c r="Y764" i="2" s="1"/>
  <c r="Z764" i="2" s="1"/>
  <c r="AB751" i="2"/>
  <c r="X751" i="2"/>
  <c r="Y751" i="2" s="1"/>
  <c r="Z751" i="2" s="1"/>
  <c r="X740" i="2"/>
  <c r="AB740" i="2"/>
  <c r="AD740" i="2"/>
  <c r="AJ740" i="2" s="1"/>
  <c r="X27" i="2"/>
  <c r="Y27" i="2" s="1"/>
  <c r="Z27" i="2" s="1"/>
  <c r="AB27" i="2"/>
  <c r="AE27" i="2"/>
  <c r="AJ27" i="2" s="1"/>
  <c r="AK27" i="2" s="1"/>
  <c r="AE92" i="1"/>
  <c r="AL83" i="1"/>
  <c r="AU83" i="1"/>
  <c r="AL84" i="1"/>
  <c r="AU85" i="1"/>
  <c r="AL86" i="1"/>
  <c r="AU87" i="1"/>
  <c r="AL88" i="1"/>
  <c r="AJ83" i="1"/>
  <c r="AM85" i="1"/>
  <c r="AO87" i="1"/>
  <c r="AK83" i="1"/>
  <c r="AN85" i="1"/>
  <c r="AP87" i="1"/>
  <c r="AH88" i="1"/>
  <c r="AN83" i="1"/>
  <c r="AP85" i="1"/>
  <c r="AH86" i="1"/>
  <c r="AR87" i="1"/>
  <c r="AJ88" i="1"/>
  <c r="AI83" i="1"/>
  <c r="AP86" i="1"/>
  <c r="AH87" i="1"/>
  <c r="AM83" i="1"/>
  <c r="AH84" i="1"/>
  <c r="AQ86" i="1"/>
  <c r="AI87" i="1"/>
  <c r="AO83" i="1"/>
  <c r="AI84" i="1"/>
  <c r="AR86" i="1"/>
  <c r="AJ87" i="1"/>
  <c r="AP83" i="1"/>
  <c r="AJ84" i="1"/>
  <c r="AS86" i="1"/>
  <c r="AK87" i="1"/>
  <c r="AQ83" i="1"/>
  <c r="AK84" i="1"/>
  <c r="AT86" i="1"/>
  <c r="AL87" i="1"/>
  <c r="AR83" i="1"/>
  <c r="AM84" i="1"/>
  <c r="AU86" i="1"/>
  <c r="AM87" i="1"/>
  <c r="AI88" i="1"/>
  <c r="AS83" i="1"/>
  <c r="AN84" i="1"/>
  <c r="AN87" i="1"/>
  <c r="AK88" i="1"/>
  <c r="AT83" i="1"/>
  <c r="AO84" i="1"/>
  <c r="AQ87" i="1"/>
  <c r="AM88" i="1"/>
  <c r="AR84" i="1"/>
  <c r="AJ85" i="1"/>
  <c r="AP88" i="1"/>
  <c r="AQ88" i="1"/>
  <c r="AR88" i="1"/>
  <c r="AS88" i="1"/>
  <c r="AT88" i="1"/>
  <c r="AS87" i="1"/>
  <c r="AU88" i="1"/>
  <c r="AH85" i="1"/>
  <c r="AI86" i="1"/>
  <c r="AT87" i="1"/>
  <c r="AI85" i="1"/>
  <c r="AJ86" i="1"/>
  <c r="AE76" i="1"/>
  <c r="AE77" i="1"/>
  <c r="X64" i="1"/>
  <c r="AC64" i="1" s="1"/>
  <c r="AH27" i="1"/>
  <c r="AJ3" i="1"/>
  <c r="AP4" i="1"/>
  <c r="AI2" i="1"/>
  <c r="AN3" i="1"/>
  <c r="AQ4" i="1"/>
  <c r="AK2" i="1"/>
  <c r="AP3" i="1"/>
  <c r="AR4" i="1"/>
  <c r="AM2" i="1"/>
  <c r="AR3" i="1"/>
  <c r="AS4" i="1"/>
  <c r="AR2" i="1"/>
  <c r="AS2" i="1"/>
  <c r="Y967" i="2"/>
  <c r="Y968" i="2"/>
  <c r="AB857" i="2"/>
  <c r="AD857" i="2"/>
  <c r="AJ857" i="2" s="1"/>
  <c r="AK857" i="2" s="1"/>
  <c r="X857" i="2"/>
  <c r="Y857" i="2" s="1"/>
  <c r="Z857" i="2" s="1"/>
  <c r="AD832" i="2"/>
  <c r="AJ832" i="2" s="1"/>
  <c r="AK832" i="2" s="1"/>
  <c r="X832" i="2"/>
  <c r="Y832" i="2" s="1"/>
  <c r="Z832" i="2" s="1"/>
  <c r="AB832" i="2"/>
  <c r="X680" i="2"/>
  <c r="Y680" i="2" s="1"/>
  <c r="Z680" i="2" s="1"/>
  <c r="AB680" i="2"/>
  <c r="AD680" i="2"/>
  <c r="AJ680" i="2" s="1"/>
  <c r="AK680" i="2" s="1"/>
  <c r="AD600" i="2"/>
  <c r="AJ600" i="2" s="1"/>
  <c r="AK600" i="2" s="1"/>
  <c r="X600" i="2"/>
  <c r="Y600" i="2" s="1"/>
  <c r="Z600" i="2" s="1"/>
  <c r="AB600" i="2"/>
  <c r="AD420" i="2"/>
  <c r="AJ420" i="2" s="1"/>
  <c r="AK420" i="2" s="1"/>
  <c r="X420" i="2"/>
  <c r="Y420" i="2" s="1"/>
  <c r="Z420" i="2" s="1"/>
  <c r="AB420" i="2"/>
  <c r="Y3" i="2"/>
  <c r="Z3" i="2" s="1"/>
  <c r="Y4" i="2"/>
  <c r="Z4" i="2" s="1"/>
  <c r="AK211" i="1"/>
  <c r="AN210" i="1"/>
  <c r="AE126" i="1"/>
  <c r="AL110" i="1"/>
  <c r="AU111" i="1"/>
  <c r="AL112" i="1"/>
  <c r="AP110" i="1"/>
  <c r="AP112" i="1"/>
  <c r="AQ110" i="1"/>
  <c r="AH111" i="1"/>
  <c r="AQ112" i="1"/>
  <c r="AH113" i="1"/>
  <c r="AM111" i="1"/>
  <c r="AM113" i="1"/>
  <c r="AT110" i="1"/>
  <c r="AN111" i="1"/>
  <c r="AH112" i="1"/>
  <c r="AU110" i="1"/>
  <c r="AO111" i="1"/>
  <c r="AI112" i="1"/>
  <c r="AP111" i="1"/>
  <c r="AJ112" i="1"/>
  <c r="AQ111" i="1"/>
  <c r="AK112" i="1"/>
  <c r="AR111" i="1"/>
  <c r="AM112" i="1"/>
  <c r="AS111" i="1"/>
  <c r="AN112" i="1"/>
  <c r="AI113" i="1"/>
  <c r="AT111" i="1"/>
  <c r="AO112" i="1"/>
  <c r="AJ113" i="1"/>
  <c r="AS103" i="1"/>
  <c r="AJ104" i="1"/>
  <c r="AM104" i="1"/>
  <c r="AI103" i="1"/>
  <c r="AL103" i="1"/>
  <c r="AM103" i="1"/>
  <c r="AN103" i="1"/>
  <c r="AO103" i="1"/>
  <c r="AH104" i="1"/>
  <c r="AT103" i="1"/>
  <c r="AN104" i="1"/>
  <c r="AR103" i="1"/>
  <c r="AQ104" i="1"/>
  <c r="AU103" i="1"/>
  <c r="AR104" i="1"/>
  <c r="AS104" i="1"/>
  <c r="AT104" i="1"/>
  <c r="AU104" i="1"/>
  <c r="AS102" i="1"/>
  <c r="AH99" i="1"/>
  <c r="AJ99" i="1"/>
  <c r="AP25" i="1"/>
  <c r="AT17" i="1"/>
  <c r="AO18" i="1"/>
  <c r="AJ19" i="1"/>
  <c r="AR19" i="1"/>
  <c r="AM20" i="1"/>
  <c r="AJ16" i="1"/>
  <c r="AT19" i="1"/>
  <c r="AO20" i="1"/>
  <c r="AO16" i="1"/>
  <c r="AI17" i="1"/>
  <c r="AS20" i="1"/>
  <c r="AQ16" i="1"/>
  <c r="AN17" i="1"/>
  <c r="AM18" i="1"/>
  <c r="AR16" i="1"/>
  <c r="AO17" i="1"/>
  <c r="AN18" i="1"/>
  <c r="AS16" i="1"/>
  <c r="AP17" i="1"/>
  <c r="AS18" i="1"/>
  <c r="AR17" i="1"/>
  <c r="AS17" i="1"/>
  <c r="AJ17" i="1"/>
  <c r="AI16" i="1"/>
  <c r="AM17" i="1"/>
  <c r="AK16" i="1"/>
  <c r="AM16" i="1"/>
  <c r="AN16" i="1"/>
  <c r="AP16" i="1"/>
  <c r="AK20" i="1"/>
  <c r="AN20" i="1"/>
  <c r="AB906" i="2"/>
  <c r="X906" i="2"/>
  <c r="Y906" i="2" s="1"/>
  <c r="Z906" i="2" s="1"/>
  <c r="AD906" i="2"/>
  <c r="AJ906" i="2" s="1"/>
  <c r="AK906" i="2" s="1"/>
  <c r="AB871" i="2"/>
  <c r="AD871" i="2"/>
  <c r="AJ871" i="2" s="1"/>
  <c r="AK871" i="2" s="1"/>
  <c r="X871" i="2"/>
  <c r="Y871" i="2" s="1"/>
  <c r="Z871" i="2" s="1"/>
  <c r="AJ830" i="2"/>
  <c r="AK830" i="2" s="1"/>
  <c r="AD828" i="2"/>
  <c r="AJ828" i="2" s="1"/>
  <c r="AK828" i="2" s="1"/>
  <c r="X828" i="2"/>
  <c r="Y828" i="2" s="1"/>
  <c r="Z828" i="2" s="1"/>
  <c r="AB828" i="2"/>
  <c r="AJ763" i="2"/>
  <c r="AK763" i="2" s="1"/>
  <c r="AJ651" i="2"/>
  <c r="AK651" i="2" s="1"/>
  <c r="AD436" i="2"/>
  <c r="AJ436" i="2" s="1"/>
  <c r="AK436" i="2" s="1"/>
  <c r="AB436" i="2"/>
  <c r="X436" i="2"/>
  <c r="Y436" i="2" s="1"/>
  <c r="Z436" i="2" s="1"/>
  <c r="X169" i="2"/>
  <c r="Y169" i="2" s="1"/>
  <c r="Z169" i="2" s="1"/>
  <c r="AB169" i="2"/>
  <c r="AD169" i="2"/>
  <c r="AJ169" i="2" s="1"/>
  <c r="AK169" i="2" s="1"/>
  <c r="AJ211" i="1"/>
  <c r="AM210" i="1"/>
  <c r="AE145" i="1"/>
  <c r="AO113" i="1"/>
  <c r="AE110" i="1"/>
  <c r="AI104" i="1"/>
  <c r="AE86" i="1"/>
  <c r="AE84" i="1"/>
  <c r="AE88" i="1"/>
  <c r="AE85" i="1"/>
  <c r="AE87" i="1"/>
  <c r="AS65" i="1"/>
  <c r="AN66" i="1"/>
  <c r="AT65" i="1"/>
  <c r="AO66" i="1"/>
  <c r="AH67" i="1"/>
  <c r="AP66" i="1"/>
  <c r="AI67" i="1"/>
  <c r="AQ66" i="1"/>
  <c r="AJ67" i="1"/>
  <c r="AS66" i="1"/>
  <c r="AM67" i="1"/>
  <c r="AT66" i="1"/>
  <c r="AN67" i="1"/>
  <c r="AQ67" i="1"/>
  <c r="AI65" i="1"/>
  <c r="AM66" i="1"/>
  <c r="AM65" i="1"/>
  <c r="AO65" i="1"/>
  <c r="AP65" i="1"/>
  <c r="AQ65" i="1"/>
  <c r="AR65" i="1"/>
  <c r="AJ42" i="1"/>
  <c r="AJ43" i="1"/>
  <c r="AI41" i="1"/>
  <c r="AK42" i="1"/>
  <c r="AK43" i="1"/>
  <c r="AN41" i="1"/>
  <c r="AM42" i="1"/>
  <c r="AH40" i="1"/>
  <c r="AO41" i="1"/>
  <c r="AN42" i="1"/>
  <c r="AI40" i="1"/>
  <c r="AP41" i="1"/>
  <c r="AO42" i="1"/>
  <c r="AM40" i="1"/>
  <c r="AQ41" i="1"/>
  <c r="AQ42" i="1"/>
  <c r="AP40" i="1"/>
  <c r="AR41" i="1"/>
  <c r="AJ25" i="1"/>
  <c r="AB920" i="2"/>
  <c r="AG920" i="2"/>
  <c r="AD790" i="2"/>
  <c r="AJ790" i="2" s="1"/>
  <c r="AK790" i="2" s="1"/>
  <c r="X790" i="2"/>
  <c r="Y790" i="2" s="1"/>
  <c r="Z790" i="2" s="1"/>
  <c r="AB790" i="2"/>
  <c r="X771" i="2"/>
  <c r="Y771" i="2" s="1"/>
  <c r="Z771" i="2" s="1"/>
  <c r="X716" i="2"/>
  <c r="Y716" i="2" s="1"/>
  <c r="Z716" i="2" s="1"/>
  <c r="AB716" i="2"/>
  <c r="AD716" i="2"/>
  <c r="AJ716" i="2" s="1"/>
  <c r="AK716" i="2" s="1"/>
  <c r="AJ713" i="2"/>
  <c r="AK713" i="2" s="1"/>
  <c r="X504" i="2"/>
  <c r="Y504" i="2" s="1"/>
  <c r="Z504" i="2" s="1"/>
  <c r="AD504" i="2"/>
  <c r="AJ504" i="2" s="1"/>
  <c r="AK504" i="2" s="1"/>
  <c r="AB504" i="2"/>
  <c r="AB403" i="2"/>
  <c r="AD403" i="2"/>
  <c r="AJ403" i="2" s="1"/>
  <c r="X403" i="2"/>
  <c r="AE230" i="1"/>
  <c r="AP220" i="1"/>
  <c r="AR220" i="1"/>
  <c r="AI211" i="1"/>
  <c r="AL210" i="1"/>
  <c r="AQ141" i="1"/>
  <c r="AP118" i="1"/>
  <c r="AP120" i="1"/>
  <c r="AH117" i="1"/>
  <c r="AQ118" i="1"/>
  <c r="AH119" i="1"/>
  <c r="AQ120" i="1"/>
  <c r="AM117" i="1"/>
  <c r="AM119" i="1"/>
  <c r="AS117" i="1"/>
  <c r="AL118" i="1"/>
  <c r="AU120" i="1"/>
  <c r="AT117" i="1"/>
  <c r="AM118" i="1"/>
  <c r="AU117" i="1"/>
  <c r="AN118" i="1"/>
  <c r="AI119" i="1"/>
  <c r="AO118" i="1"/>
  <c r="AJ119" i="1"/>
  <c r="AR118" i="1"/>
  <c r="AK119" i="1"/>
  <c r="AS118" i="1"/>
  <c r="AL119" i="1"/>
  <c r="AT118" i="1"/>
  <c r="AN119" i="1"/>
  <c r="AI117" i="1"/>
  <c r="AP114" i="1"/>
  <c r="AP116" i="1"/>
  <c r="AQ114" i="1"/>
  <c r="AH115" i="1"/>
  <c r="AQ116" i="1"/>
  <c r="AM115" i="1"/>
  <c r="AR114" i="1"/>
  <c r="AK115" i="1"/>
  <c r="AS114" i="1"/>
  <c r="AL115" i="1"/>
  <c r="AT114" i="1"/>
  <c r="AN115" i="1"/>
  <c r="AU114" i="1"/>
  <c r="AO115" i="1"/>
  <c r="AH116" i="1"/>
  <c r="AP115" i="1"/>
  <c r="AI116" i="1"/>
  <c r="AQ115" i="1"/>
  <c r="AJ116" i="1"/>
  <c r="AR115" i="1"/>
  <c r="AK116" i="1"/>
  <c r="AN113" i="1"/>
  <c r="AE112" i="1"/>
  <c r="AE101" i="1"/>
  <c r="X93" i="1"/>
  <c r="AC93" i="1" s="1"/>
  <c r="AU84" i="1"/>
  <c r="AT67" i="1"/>
  <c r="AT47" i="1"/>
  <c r="AN48" i="1"/>
  <c r="AI49" i="1"/>
  <c r="AH45" i="1"/>
  <c r="AO48" i="1"/>
  <c r="AJ49" i="1"/>
  <c r="AH50" i="1"/>
  <c r="AI45" i="1"/>
  <c r="AP48" i="1"/>
  <c r="AK49" i="1"/>
  <c r="AJ50" i="1"/>
  <c r="AJ45" i="1"/>
  <c r="AQ48" i="1"/>
  <c r="AO49" i="1"/>
  <c r="AK50" i="1"/>
  <c r="AO45" i="1"/>
  <c r="AH46" i="1"/>
  <c r="AS49" i="1"/>
  <c r="AP50" i="1"/>
  <c r="AP45" i="1"/>
  <c r="AI46" i="1"/>
  <c r="AT49" i="1"/>
  <c r="AQ50" i="1"/>
  <c r="AH48" i="1"/>
  <c r="AH47" i="1"/>
  <c r="AJ48" i="1"/>
  <c r="AK47" i="1"/>
  <c r="AK48" i="1"/>
  <c r="AJ46" i="1"/>
  <c r="AM47" i="1"/>
  <c r="AM48" i="1"/>
  <c r="AK46" i="1"/>
  <c r="AN47" i="1"/>
  <c r="AP46" i="1"/>
  <c r="AO47" i="1"/>
  <c r="AR46" i="1"/>
  <c r="AP47" i="1"/>
  <c r="AK45" i="1"/>
  <c r="AE41" i="1"/>
  <c r="AS26" i="1"/>
  <c r="X11" i="1"/>
  <c r="AC11" i="1" s="1"/>
  <c r="X12" i="1"/>
  <c r="AC12" i="1" s="1"/>
  <c r="AB776" i="2"/>
  <c r="X776" i="2"/>
  <c r="Y776" i="2" s="1"/>
  <c r="Z776" i="2" s="1"/>
  <c r="AJ758" i="2"/>
  <c r="AK758" i="2" s="1"/>
  <c r="X704" i="2"/>
  <c r="Y704" i="2" s="1"/>
  <c r="Z704" i="2" s="1"/>
  <c r="AB704" i="2"/>
  <c r="AD704" i="2"/>
  <c r="AJ704" i="2" s="1"/>
  <c r="AK704" i="2" s="1"/>
  <c r="AJ686" i="2"/>
  <c r="AP293" i="1"/>
  <c r="AU292" i="1"/>
  <c r="AP284" i="1"/>
  <c r="AH283" i="1"/>
  <c r="AT284" i="1"/>
  <c r="AL285" i="1"/>
  <c r="AL283" i="1"/>
  <c r="AQ285" i="1"/>
  <c r="AO283" i="1"/>
  <c r="AP274" i="1"/>
  <c r="AP276" i="1"/>
  <c r="AP278" i="1"/>
  <c r="AR274" i="1"/>
  <c r="AJ275" i="1"/>
  <c r="AO277" i="1"/>
  <c r="AJ273" i="1"/>
  <c r="AO275" i="1"/>
  <c r="AS277" i="1"/>
  <c r="AK278" i="1"/>
  <c r="AO273" i="1"/>
  <c r="AP246" i="1"/>
  <c r="AO246" i="1"/>
  <c r="AH247" i="1"/>
  <c r="AH245" i="1"/>
  <c r="AT246" i="1"/>
  <c r="AL247" i="1"/>
  <c r="AI245" i="1"/>
  <c r="AU246" i="1"/>
  <c r="AN247" i="1"/>
  <c r="AO245" i="1"/>
  <c r="AK238" i="1"/>
  <c r="AS237" i="1"/>
  <c r="AE237" i="1"/>
  <c r="AE235" i="1"/>
  <c r="AJ234" i="1"/>
  <c r="AN233" i="1"/>
  <c r="AU232" i="1"/>
  <c r="AM227" i="1"/>
  <c r="AJ226" i="1"/>
  <c r="AE223" i="1"/>
  <c r="X201" i="1"/>
  <c r="AC201" i="1" s="1"/>
  <c r="AH199" i="1"/>
  <c r="AS193" i="1"/>
  <c r="AI190" i="1"/>
  <c r="X181" i="1"/>
  <c r="AC181" i="1" s="1"/>
  <c r="AM179" i="1"/>
  <c r="AN178" i="1"/>
  <c r="AT177" i="1"/>
  <c r="AS163" i="1"/>
  <c r="AS153" i="1"/>
  <c r="AK154" i="1"/>
  <c r="AH152" i="1"/>
  <c r="AT153" i="1"/>
  <c r="AL154" i="1"/>
  <c r="AI152" i="1"/>
  <c r="AU153" i="1"/>
  <c r="AM154" i="1"/>
  <c r="AK152" i="1"/>
  <c r="AO154" i="1"/>
  <c r="AL152" i="1"/>
  <c r="AQ154" i="1"/>
  <c r="AK153" i="1"/>
  <c r="AR152" i="1"/>
  <c r="AE142" i="1"/>
  <c r="AJ140" i="1"/>
  <c r="AQ139" i="1"/>
  <c r="AJ138" i="1"/>
  <c r="AQ137" i="1"/>
  <c r="AS136" i="1"/>
  <c r="AI120" i="1"/>
  <c r="AO119" i="1"/>
  <c r="AE118" i="1"/>
  <c r="AL113" i="1"/>
  <c r="AE95" i="1"/>
  <c r="AT85" i="1"/>
  <c r="AT84" i="1"/>
  <c r="AE73" i="1"/>
  <c r="AS67" i="1"/>
  <c r="AT40" i="1"/>
  <c r="AE33" i="1"/>
  <c r="AE32" i="1"/>
  <c r="AE35" i="1"/>
  <c r="AE34" i="1"/>
  <c r="X450" i="2"/>
  <c r="Y450" i="2" s="1"/>
  <c r="Z450" i="2" s="1"/>
  <c r="AB450" i="2"/>
  <c r="AD450" i="2"/>
  <c r="AJ450" i="2" s="1"/>
  <c r="AK450" i="2" s="1"/>
  <c r="AJ210" i="1"/>
  <c r="AE194" i="1"/>
  <c r="X188" i="1"/>
  <c r="AC188" i="1" s="1"/>
  <c r="AE155" i="1"/>
  <c r="X122" i="1"/>
  <c r="AC122" i="1" s="1"/>
  <c r="X124" i="1"/>
  <c r="AC124" i="1" s="1"/>
  <c r="AH120" i="1"/>
  <c r="AE116" i="1"/>
  <c r="AK113" i="1"/>
  <c r="X90" i="1"/>
  <c r="AC90" i="1" s="1"/>
  <c r="AS85" i="1"/>
  <c r="AS84" i="1"/>
  <c r="AE45" i="1"/>
  <c r="AR40" i="1"/>
  <c r="AP26" i="1"/>
  <c r="AK18" i="1"/>
  <c r="X875" i="2"/>
  <c r="AB875" i="2"/>
  <c r="AD875" i="2"/>
  <c r="AJ875" i="2" s="1"/>
  <c r="AJ793" i="2"/>
  <c r="AK793" i="2" s="1"/>
  <c r="AJ714" i="2"/>
  <c r="AK714" i="2" s="1"/>
  <c r="AJ690" i="2"/>
  <c r="AK690" i="2" s="1"/>
  <c r="X213" i="1"/>
  <c r="AC213" i="1" s="1"/>
  <c r="X218" i="1"/>
  <c r="AC218" i="1" s="1"/>
  <c r="AI210" i="1"/>
  <c r="AP190" i="1"/>
  <c r="AP192" i="1"/>
  <c r="AM191" i="1"/>
  <c r="AM193" i="1"/>
  <c r="AS189" i="1"/>
  <c r="AK190" i="1"/>
  <c r="AO192" i="1"/>
  <c r="AH193" i="1"/>
  <c r="AO190" i="1"/>
  <c r="AH191" i="1"/>
  <c r="AT192" i="1"/>
  <c r="AL193" i="1"/>
  <c r="AQ190" i="1"/>
  <c r="AI191" i="1"/>
  <c r="AU192" i="1"/>
  <c r="AN193" i="1"/>
  <c r="AN189" i="1"/>
  <c r="AE181" i="1"/>
  <c r="AP174" i="1"/>
  <c r="AP176" i="1"/>
  <c r="AP178" i="1"/>
  <c r="AM175" i="1"/>
  <c r="AM177" i="1"/>
  <c r="AO174" i="1"/>
  <c r="AH175" i="1"/>
  <c r="AT176" i="1"/>
  <c r="AL177" i="1"/>
  <c r="AR174" i="1"/>
  <c r="AT174" i="1"/>
  <c r="AL175" i="1"/>
  <c r="AQ177" i="1"/>
  <c r="AI178" i="1"/>
  <c r="AU174" i="1"/>
  <c r="AN175" i="1"/>
  <c r="AR177" i="1"/>
  <c r="AJ178" i="1"/>
  <c r="X125" i="1"/>
  <c r="AC125" i="1" s="1"/>
  <c r="AS123" i="1"/>
  <c r="AE119" i="1"/>
  <c r="AR85" i="1"/>
  <c r="AQ84" i="1"/>
  <c r="AT46" i="1"/>
  <c r="AM26" i="1"/>
  <c r="AJ18" i="1"/>
  <c r="AO4" i="1"/>
  <c r="AD935" i="2"/>
  <c r="AJ935" i="2" s="1"/>
  <c r="AK935" i="2" s="1"/>
  <c r="X935" i="2"/>
  <c r="Y935" i="2" s="1"/>
  <c r="Z935" i="2" s="1"/>
  <c r="AB935" i="2"/>
  <c r="X880" i="2"/>
  <c r="Y880" i="2" s="1"/>
  <c r="Z880" i="2" s="1"/>
  <c r="AD880" i="2"/>
  <c r="AJ880" i="2" s="1"/>
  <c r="AK880" i="2" s="1"/>
  <c r="AB880" i="2"/>
  <c r="AJ863" i="2"/>
  <c r="AK863" i="2" s="1"/>
  <c r="AJ715" i="2"/>
  <c r="AK715" i="2" s="1"/>
  <c r="AJ709" i="2"/>
  <c r="AK709" i="2" s="1"/>
  <c r="AJ662" i="2"/>
  <c r="AK662" i="2" s="1"/>
  <c r="AE234" i="1"/>
  <c r="AP230" i="1"/>
  <c r="AP232" i="1"/>
  <c r="AP234" i="1"/>
  <c r="AM231" i="1"/>
  <c r="AM233" i="1"/>
  <c r="AT230" i="1"/>
  <c r="AL231" i="1"/>
  <c r="AQ233" i="1"/>
  <c r="AI234" i="1"/>
  <c r="AQ231" i="1"/>
  <c r="AI232" i="1"/>
  <c r="AU233" i="1"/>
  <c r="AM234" i="1"/>
  <c r="AR231" i="1"/>
  <c r="AJ232" i="1"/>
  <c r="AN234" i="1"/>
  <c r="AS225" i="1"/>
  <c r="AK226" i="1"/>
  <c r="AS223" i="1"/>
  <c r="AK224" i="1"/>
  <c r="AO226" i="1"/>
  <c r="AT223" i="1"/>
  <c r="AL224" i="1"/>
  <c r="AQ226" i="1"/>
  <c r="AN225" i="1"/>
  <c r="AT224" i="1"/>
  <c r="AU212" i="1"/>
  <c r="AH210" i="1"/>
  <c r="AP193" i="1"/>
  <c r="AR192" i="1"/>
  <c r="AL189" i="1"/>
  <c r="X180" i="1"/>
  <c r="AC180" i="1" s="1"/>
  <c r="AK178" i="1"/>
  <c r="AO177" i="1"/>
  <c r="AS176" i="1"/>
  <c r="X145" i="1"/>
  <c r="AC145" i="1" s="1"/>
  <c r="AN137" i="1"/>
  <c r="AU131" i="1"/>
  <c r="AO130" i="1"/>
  <c r="AO127" i="1"/>
  <c r="AU126" i="1"/>
  <c r="AR123" i="1"/>
  <c r="AS105" i="1"/>
  <c r="AJ106" i="1"/>
  <c r="AM106" i="1"/>
  <c r="AN105" i="1"/>
  <c r="AS107" i="1"/>
  <c r="AR105" i="1"/>
  <c r="AL106" i="1"/>
  <c r="AT105" i="1"/>
  <c r="AN106" i="1"/>
  <c r="AU105" i="1"/>
  <c r="AO106" i="1"/>
  <c r="AS106" i="1"/>
  <c r="AK107" i="1"/>
  <c r="AL105" i="1"/>
  <c r="AK106" i="1"/>
  <c r="AI107" i="1"/>
  <c r="AM105" i="1"/>
  <c r="AP106" i="1"/>
  <c r="AJ107" i="1"/>
  <c r="AO105" i="1"/>
  <c r="AQ106" i="1"/>
  <c r="AL107" i="1"/>
  <c r="AP105" i="1"/>
  <c r="AR106" i="1"/>
  <c r="AM107" i="1"/>
  <c r="AQ105" i="1"/>
  <c r="AT106" i="1"/>
  <c r="AN107" i="1"/>
  <c r="AU106" i="1"/>
  <c r="AO107" i="1"/>
  <c r="AP107" i="1"/>
  <c r="AS92" i="1"/>
  <c r="AP91" i="1"/>
  <c r="AO88" i="1"/>
  <c r="AQ85" i="1"/>
  <c r="AP84" i="1"/>
  <c r="AL69" i="1"/>
  <c r="AU70" i="1"/>
  <c r="AL71" i="1"/>
  <c r="AU69" i="1"/>
  <c r="AL70" i="1"/>
  <c r="AU71" i="1"/>
  <c r="AS69" i="1"/>
  <c r="AK70" i="1"/>
  <c r="AT69" i="1"/>
  <c r="AM70" i="1"/>
  <c r="AO70" i="1"/>
  <c r="AO69" i="1"/>
  <c r="AI70" i="1"/>
  <c r="AP69" i="1"/>
  <c r="AJ70" i="1"/>
  <c r="AQ69" i="1"/>
  <c r="AN70" i="1"/>
  <c r="AH71" i="1"/>
  <c r="AR69" i="1"/>
  <c r="AP70" i="1"/>
  <c r="AI71" i="1"/>
  <c r="AQ70" i="1"/>
  <c r="AJ71" i="1"/>
  <c r="AR70" i="1"/>
  <c r="AK71" i="1"/>
  <c r="AS70" i="1"/>
  <c r="AM71" i="1"/>
  <c r="AT70" i="1"/>
  <c r="AN71" i="1"/>
  <c r="AQ71" i="1"/>
  <c r="AO71" i="1"/>
  <c r="AP71" i="1"/>
  <c r="AR71" i="1"/>
  <c r="AU58" i="1"/>
  <c r="AL59" i="1"/>
  <c r="AU60" i="1"/>
  <c r="AL61" i="1"/>
  <c r="AU62" i="1"/>
  <c r="AL58" i="1"/>
  <c r="AU59" i="1"/>
  <c r="AL60" i="1"/>
  <c r="AU61" i="1"/>
  <c r="AL62" i="1"/>
  <c r="AQ59" i="1"/>
  <c r="AI60" i="1"/>
  <c r="AN62" i="1"/>
  <c r="AR59" i="1"/>
  <c r="AJ60" i="1"/>
  <c r="AO62" i="1"/>
  <c r="AH58" i="1"/>
  <c r="AT59" i="1"/>
  <c r="AM60" i="1"/>
  <c r="AQ62" i="1"/>
  <c r="AK58" i="1"/>
  <c r="AP61" i="1"/>
  <c r="AI62" i="1"/>
  <c r="AM58" i="1"/>
  <c r="AQ61" i="1"/>
  <c r="AJ62" i="1"/>
  <c r="AN58" i="1"/>
  <c r="AR61" i="1"/>
  <c r="AK62" i="1"/>
  <c r="AO58" i="1"/>
  <c r="AH59" i="1"/>
  <c r="AS61" i="1"/>
  <c r="AM62" i="1"/>
  <c r="AP58" i="1"/>
  <c r="AI59" i="1"/>
  <c r="AT61" i="1"/>
  <c r="AP62" i="1"/>
  <c r="AQ58" i="1"/>
  <c r="AJ59" i="1"/>
  <c r="AR62" i="1"/>
  <c r="AR58" i="1"/>
  <c r="AK59" i="1"/>
  <c r="AS62" i="1"/>
  <c r="AS58" i="1"/>
  <c r="AM59" i="1"/>
  <c r="AH60" i="1"/>
  <c r="AT62" i="1"/>
  <c r="AP59" i="1"/>
  <c r="AO60" i="1"/>
  <c r="AH61" i="1"/>
  <c r="AK60" i="1"/>
  <c r="AI61" i="1"/>
  <c r="AH62" i="1"/>
  <c r="AS46" i="1"/>
  <c r="AI43" i="1"/>
  <c r="X36" i="1"/>
  <c r="AC36" i="1" s="1"/>
  <c r="X38" i="1"/>
  <c r="AC38" i="1" s="1"/>
  <c r="X37" i="1"/>
  <c r="AC37" i="1" s="1"/>
  <c r="AK23" i="1"/>
  <c r="AT24" i="1"/>
  <c r="AK25" i="1"/>
  <c r="AT26" i="1"/>
  <c r="AL23" i="1"/>
  <c r="AU24" i="1"/>
  <c r="AL25" i="1"/>
  <c r="AU26" i="1"/>
  <c r="AQ23" i="1"/>
  <c r="AH24" i="1"/>
  <c r="AQ25" i="1"/>
  <c r="AH26" i="1"/>
  <c r="AU23" i="1"/>
  <c r="AL24" i="1"/>
  <c r="AU25" i="1"/>
  <c r="AL26" i="1"/>
  <c r="AM23" i="1"/>
  <c r="AQ26" i="1"/>
  <c r="AR23" i="1"/>
  <c r="AM24" i="1"/>
  <c r="AS23" i="1"/>
  <c r="AN24" i="1"/>
  <c r="AH25" i="1"/>
  <c r="AT23" i="1"/>
  <c r="AO24" i="1"/>
  <c r="AI25" i="1"/>
  <c r="AQ24" i="1"/>
  <c r="AM25" i="1"/>
  <c r="AS24" i="1"/>
  <c r="AO25" i="1"/>
  <c r="AJ26" i="1"/>
  <c r="AT25" i="1"/>
  <c r="AO26" i="1"/>
  <c r="AI26" i="1"/>
  <c r="AH23" i="1"/>
  <c r="AI24" i="1"/>
  <c r="AN25" i="1"/>
  <c r="AN26" i="1"/>
  <c r="AJ23" i="1"/>
  <c r="AN23" i="1"/>
  <c r="AO23" i="1"/>
  <c r="AP23" i="1"/>
  <c r="AK26" i="1"/>
  <c r="AI18" i="1"/>
  <c r="AP5" i="1"/>
  <c r="AR5" i="1"/>
  <c r="AK6" i="1"/>
  <c r="AM6" i="1"/>
  <c r="AI5" i="1"/>
  <c r="AN6" i="1"/>
  <c r="AJ5" i="1"/>
  <c r="AM5" i="1"/>
  <c r="AN5" i="1"/>
  <c r="AO5" i="1"/>
  <c r="AM4" i="1"/>
  <c r="X982" i="2"/>
  <c r="Y982" i="2" s="1"/>
  <c r="AJ918" i="2"/>
  <c r="AK918" i="2" s="1"/>
  <c r="AB885" i="2"/>
  <c r="X885" i="2"/>
  <c r="Y885" i="2" s="1"/>
  <c r="Z885" i="2" s="1"/>
  <c r="AD885" i="2"/>
  <c r="AJ885" i="2" s="1"/>
  <c r="AK885" i="2" s="1"/>
  <c r="X806" i="2"/>
  <c r="Y806" i="2" s="1"/>
  <c r="Z806" i="2" s="1"/>
  <c r="AD806" i="2"/>
  <c r="AJ806" i="2" s="1"/>
  <c r="AK806" i="2" s="1"/>
  <c r="AB806" i="2"/>
  <c r="AJ797" i="2"/>
  <c r="AK797" i="2" s="1"/>
  <c r="X711" i="2"/>
  <c r="Y711" i="2" s="1"/>
  <c r="Z711" i="2" s="1"/>
  <c r="AD711" i="2"/>
  <c r="AJ711" i="2" s="1"/>
  <c r="AK711" i="2" s="1"/>
  <c r="AB711" i="2"/>
  <c r="X655" i="2"/>
  <c r="Y655" i="2" s="1"/>
  <c r="Z655" i="2" s="1"/>
  <c r="AB655" i="2"/>
  <c r="AD655" i="2"/>
  <c r="AJ655" i="2" s="1"/>
  <c r="AK655" i="2" s="1"/>
  <c r="AP290" i="1"/>
  <c r="AP292" i="1"/>
  <c r="AM291" i="1"/>
  <c r="AM293" i="1"/>
  <c r="AM290" i="1"/>
  <c r="AR292" i="1"/>
  <c r="AJ293" i="1"/>
  <c r="AR290" i="1"/>
  <c r="AJ291" i="1"/>
  <c r="AO293" i="1"/>
  <c r="AE271" i="1"/>
  <c r="AM241" i="1"/>
  <c r="AO237" i="1"/>
  <c r="AI233" i="1"/>
  <c r="AQ232" i="1"/>
  <c r="AL225" i="1"/>
  <c r="AS224" i="1"/>
  <c r="X216" i="1"/>
  <c r="AC216" i="1" s="1"/>
  <c r="AP210" i="1"/>
  <c r="AP212" i="1"/>
  <c r="AM211" i="1"/>
  <c r="AO210" i="1"/>
  <c r="AH211" i="1"/>
  <c r="AT212" i="1"/>
  <c r="AT210" i="1"/>
  <c r="AL211" i="1"/>
  <c r="AU210" i="1"/>
  <c r="AN211" i="1"/>
  <c r="AP198" i="1"/>
  <c r="AP200" i="1"/>
  <c r="AM199" i="1"/>
  <c r="AI198" i="1"/>
  <c r="AU199" i="1"/>
  <c r="AM200" i="1"/>
  <c r="AM198" i="1"/>
  <c r="AR200" i="1"/>
  <c r="AN198" i="1"/>
  <c r="AS200" i="1"/>
  <c r="AO193" i="1"/>
  <c r="AQ192" i="1"/>
  <c r="AK189" i="1"/>
  <c r="AH178" i="1"/>
  <c r="AN177" i="1"/>
  <c r="AR176" i="1"/>
  <c r="AE176" i="1"/>
  <c r="AP136" i="1"/>
  <c r="AP138" i="1"/>
  <c r="AP140" i="1"/>
  <c r="AM137" i="1"/>
  <c r="AM139" i="1"/>
  <c r="AK136" i="1"/>
  <c r="AO138" i="1"/>
  <c r="AH139" i="1"/>
  <c r="AT140" i="1"/>
  <c r="AL136" i="1"/>
  <c r="AQ138" i="1"/>
  <c r="AI139" i="1"/>
  <c r="AU140" i="1"/>
  <c r="AM136" i="1"/>
  <c r="AR138" i="1"/>
  <c r="AJ139" i="1"/>
  <c r="AN136" i="1"/>
  <c r="AS138" i="1"/>
  <c r="AK139" i="1"/>
  <c r="AO136" i="1"/>
  <c r="AH137" i="1"/>
  <c r="AT138" i="1"/>
  <c r="AL139" i="1"/>
  <c r="AQ136" i="1"/>
  <c r="AI137" i="1"/>
  <c r="AU138" i="1"/>
  <c r="AN139" i="1"/>
  <c r="AR136" i="1"/>
  <c r="AJ137" i="1"/>
  <c r="AO139" i="1"/>
  <c r="AT131" i="1"/>
  <c r="AN130" i="1"/>
  <c r="AU129" i="1"/>
  <c r="AN127" i="1"/>
  <c r="AT126" i="1"/>
  <c r="AQ123" i="1"/>
  <c r="AU122" i="1"/>
  <c r="AI106" i="1"/>
  <c r="AE107" i="1"/>
  <c r="AE105" i="1"/>
  <c r="AR92" i="1"/>
  <c r="AN88" i="1"/>
  <c r="AO85" i="1"/>
  <c r="AE71" i="1"/>
  <c r="AE69" i="1"/>
  <c r="AE24" i="1"/>
  <c r="AE23" i="1"/>
  <c r="AE26" i="1"/>
  <c r="AE25" i="1"/>
  <c r="AK4" i="1"/>
  <c r="X723" i="2"/>
  <c r="Y723" i="2" s="1"/>
  <c r="Z723" i="2" s="1"/>
  <c r="AB723" i="2"/>
  <c r="AD723" i="2"/>
  <c r="AJ723" i="2" s="1"/>
  <c r="AK723" i="2" s="1"/>
  <c r="X114" i="1"/>
  <c r="AC114" i="1" s="1"/>
  <c r="X116" i="1"/>
  <c r="AC116" i="1" s="1"/>
  <c r="AJ915" i="2"/>
  <c r="AK915" i="2" s="1"/>
  <c r="X870" i="2"/>
  <c r="Y870" i="2" s="1"/>
  <c r="Z870" i="2" s="1"/>
  <c r="AB870" i="2"/>
  <c r="AD870" i="2"/>
  <c r="AJ870" i="2" s="1"/>
  <c r="AK870" i="2" s="1"/>
  <c r="X842" i="2"/>
  <c r="Y842" i="2" s="1"/>
  <c r="Z842" i="2" s="1"/>
  <c r="AD842" i="2"/>
  <c r="AJ842" i="2" s="1"/>
  <c r="AK842" i="2" s="1"/>
  <c r="AB842" i="2"/>
  <c r="AJ799" i="2"/>
  <c r="AK799" i="2" s="1"/>
  <c r="AJ627" i="2"/>
  <c r="AK627" i="2" s="1"/>
  <c r="AF553" i="2"/>
  <c r="X553" i="2"/>
  <c r="AB413" i="2"/>
  <c r="X413" i="2"/>
  <c r="Y413" i="2" s="1"/>
  <c r="Z413" i="2" s="1"/>
  <c r="X246" i="2"/>
  <c r="Y246" i="2" s="1"/>
  <c r="Z246" i="2" s="1"/>
  <c r="AB246" i="2"/>
  <c r="AD246" i="2"/>
  <c r="AJ246" i="2" s="1"/>
  <c r="AK246" i="2" s="1"/>
  <c r="AM235" i="1"/>
  <c r="AJ160" i="1"/>
  <c r="AN144" i="1"/>
  <c r="AJ142" i="1"/>
  <c r="AR141" i="1"/>
  <c r="AP126" i="1"/>
  <c r="AP128" i="1"/>
  <c r="AQ126" i="1"/>
  <c r="AH127" i="1"/>
  <c r="AQ128" i="1"/>
  <c r="AM127" i="1"/>
  <c r="AN125" i="1"/>
  <c r="AT124" i="1"/>
  <c r="AK122" i="1"/>
  <c r="AE120" i="1"/>
  <c r="AJ108" i="1"/>
  <c r="AS97" i="1"/>
  <c r="AT97" i="1"/>
  <c r="AJ97" i="1"/>
  <c r="AL97" i="1"/>
  <c r="AM97" i="1"/>
  <c r="AN97" i="1"/>
  <c r="AO97" i="1"/>
  <c r="AP97" i="1"/>
  <c r="X86" i="1"/>
  <c r="AC86" i="1" s="1"/>
  <c r="AU78" i="1"/>
  <c r="AL79" i="1"/>
  <c r="AU80" i="1"/>
  <c r="AL81" i="1"/>
  <c r="AU82" i="1"/>
  <c r="AL78" i="1"/>
  <c r="AU79" i="1"/>
  <c r="AL80" i="1"/>
  <c r="AU81" i="1"/>
  <c r="AL82" i="1"/>
  <c r="AI78" i="1"/>
  <c r="AN80" i="1"/>
  <c r="AR82" i="1"/>
  <c r="AJ78" i="1"/>
  <c r="AO80" i="1"/>
  <c r="AS82" i="1"/>
  <c r="AM78" i="1"/>
  <c r="AQ80" i="1"/>
  <c r="AI81" i="1"/>
  <c r="AQ78" i="1"/>
  <c r="AI79" i="1"/>
  <c r="AT81" i="1"/>
  <c r="AN82" i="1"/>
  <c r="AR78" i="1"/>
  <c r="AJ79" i="1"/>
  <c r="AO82" i="1"/>
  <c r="AS78" i="1"/>
  <c r="AK79" i="1"/>
  <c r="AP82" i="1"/>
  <c r="AT78" i="1"/>
  <c r="AM79" i="1"/>
  <c r="AQ82" i="1"/>
  <c r="AN79" i="1"/>
  <c r="AT82" i="1"/>
  <c r="AO79" i="1"/>
  <c r="AH80" i="1"/>
  <c r="AP79" i="1"/>
  <c r="AI80" i="1"/>
  <c r="AQ79" i="1"/>
  <c r="AJ80" i="1"/>
  <c r="AT79" i="1"/>
  <c r="AP80" i="1"/>
  <c r="AK81" i="1"/>
  <c r="AH75" i="1"/>
  <c r="AI75" i="1"/>
  <c r="AR75" i="1"/>
  <c r="AM76" i="1"/>
  <c r="X77" i="1"/>
  <c r="AC77" i="1" s="1"/>
  <c r="X75" i="1"/>
  <c r="AC75" i="1" s="1"/>
  <c r="AO73" i="1"/>
  <c r="AN72" i="1"/>
  <c r="AE47" i="1"/>
  <c r="AE50" i="1"/>
  <c r="AE46" i="1"/>
  <c r="AO2" i="1"/>
  <c r="AD942" i="2"/>
  <c r="AJ942" i="2" s="1"/>
  <c r="AK942" i="2" s="1"/>
  <c r="AB942" i="2"/>
  <c r="AJ893" i="2"/>
  <c r="AK893" i="2" s="1"/>
  <c r="AB762" i="2"/>
  <c r="X762" i="2"/>
  <c r="Y762" i="2" s="1"/>
  <c r="Z762" i="2" s="1"/>
  <c r="AE697" i="2"/>
  <c r="X697" i="2"/>
  <c r="Y697" i="2" s="1"/>
  <c r="Z697" i="2" s="1"/>
  <c r="AJ538" i="2"/>
  <c r="X427" i="2"/>
  <c r="Y427" i="2" s="1"/>
  <c r="Z427" i="2" s="1"/>
  <c r="AB427" i="2"/>
  <c r="AD427" i="2"/>
  <c r="AJ427" i="2" s="1"/>
  <c r="AK427" i="2" s="1"/>
  <c r="AM299" i="1"/>
  <c r="AP294" i="1"/>
  <c r="AM295" i="1"/>
  <c r="AO257" i="1"/>
  <c r="AO239" i="1"/>
  <c r="AO221" i="1"/>
  <c r="AU161" i="1"/>
  <c r="AP150" i="1"/>
  <c r="AM149" i="1"/>
  <c r="AM151" i="1"/>
  <c r="AO149" i="1"/>
  <c r="AM144" i="1"/>
  <c r="AU143" i="1"/>
  <c r="AI142" i="1"/>
  <c r="AP132" i="1"/>
  <c r="AM133" i="1"/>
  <c r="AM128" i="1"/>
  <c r="AT127" i="1"/>
  <c r="AL125" i="1"/>
  <c r="AS124" i="1"/>
  <c r="AJ122" i="1"/>
  <c r="X110" i="1"/>
  <c r="AC110" i="1" s="1"/>
  <c r="X112" i="1"/>
  <c r="AC112" i="1" s="1"/>
  <c r="AE109" i="1"/>
  <c r="AS99" i="1"/>
  <c r="AJ100" i="1"/>
  <c r="AS101" i="1"/>
  <c r="AJ102" i="1"/>
  <c r="AM100" i="1"/>
  <c r="AM102" i="1"/>
  <c r="AQ99" i="1"/>
  <c r="AK100" i="1"/>
  <c r="AQ102" i="1"/>
  <c r="AU99" i="1"/>
  <c r="AO100" i="1"/>
  <c r="AT102" i="1"/>
  <c r="AP100" i="1"/>
  <c r="AH101" i="1"/>
  <c r="AU102" i="1"/>
  <c r="AQ100" i="1"/>
  <c r="AI101" i="1"/>
  <c r="AR100" i="1"/>
  <c r="AJ101" i="1"/>
  <c r="AI99" i="1"/>
  <c r="AN101" i="1"/>
  <c r="AS93" i="1"/>
  <c r="AJ94" i="1"/>
  <c r="AT93" i="1"/>
  <c r="AK94" i="1"/>
  <c r="AM94" i="1"/>
  <c r="AN93" i="1"/>
  <c r="AH94" i="1"/>
  <c r="AO93" i="1"/>
  <c r="AI94" i="1"/>
  <c r="AP93" i="1"/>
  <c r="AL94" i="1"/>
  <c r="AQ93" i="1"/>
  <c r="AN94" i="1"/>
  <c r="AR93" i="1"/>
  <c r="AO94" i="1"/>
  <c r="AU93" i="1"/>
  <c r="AP94" i="1"/>
  <c r="AQ94" i="1"/>
  <c r="AR94" i="1"/>
  <c r="AU94" i="1"/>
  <c r="AR81" i="1"/>
  <c r="AT80" i="1"/>
  <c r="AN73" i="1"/>
  <c r="AM72" i="1"/>
  <c r="AE62" i="1"/>
  <c r="AE2" i="1"/>
  <c r="AE4" i="1"/>
  <c r="X953" i="2"/>
  <c r="Y953" i="2" s="1"/>
  <c r="Z953" i="2" s="1"/>
  <c r="AB953" i="2"/>
  <c r="AB949" i="2"/>
  <c r="X949" i="2"/>
  <c r="Y949" i="2" s="1"/>
  <c r="Z949" i="2" s="1"/>
  <c r="X934" i="2"/>
  <c r="Y934" i="2" s="1"/>
  <c r="Z934" i="2" s="1"/>
  <c r="AD934" i="2"/>
  <c r="AJ934" i="2" s="1"/>
  <c r="AK934" i="2" s="1"/>
  <c r="AB934" i="2"/>
  <c r="AB907" i="2"/>
  <c r="AD907" i="2"/>
  <c r="AJ907" i="2" s="1"/>
  <c r="AK907" i="2" s="1"/>
  <c r="AJ846" i="2"/>
  <c r="AK846" i="2" s="1"/>
  <c r="AJ827" i="2"/>
  <c r="AK827" i="2" s="1"/>
  <c r="AB787" i="2"/>
  <c r="AD787" i="2"/>
  <c r="AJ787" i="2" s="1"/>
  <c r="AK787" i="2" s="1"/>
  <c r="X787" i="2"/>
  <c r="Y787" i="2" s="1"/>
  <c r="Z787" i="2" s="1"/>
  <c r="AJ730" i="2"/>
  <c r="AK730" i="2" s="1"/>
  <c r="AB636" i="2"/>
  <c r="AD636" i="2"/>
  <c r="AJ636" i="2" s="1"/>
  <c r="AK636" i="2" s="1"/>
  <c r="X636" i="2"/>
  <c r="Y636" i="2" s="1"/>
  <c r="Z636" i="2" s="1"/>
  <c r="X630" i="2"/>
  <c r="Y630" i="2" s="1"/>
  <c r="Z630" i="2" s="1"/>
  <c r="AE630" i="2"/>
  <c r="AD540" i="2"/>
  <c r="AJ540" i="2" s="1"/>
  <c r="AK540" i="2" s="1"/>
  <c r="X540" i="2"/>
  <c r="Y540" i="2" s="1"/>
  <c r="Z540" i="2" s="1"/>
  <c r="AB540" i="2"/>
  <c r="AD529" i="2"/>
  <c r="AJ529" i="2" s="1"/>
  <c r="AK529" i="2" s="1"/>
  <c r="AB529" i="2"/>
  <c r="X529" i="2"/>
  <c r="Y529" i="2" s="1"/>
  <c r="Z529" i="2" s="1"/>
  <c r="X69" i="1"/>
  <c r="AC69" i="1" s="1"/>
  <c r="AE61" i="1"/>
  <c r="X852" i="2"/>
  <c r="Y852" i="2" s="1"/>
  <c r="Z852" i="2" s="1"/>
  <c r="AB852" i="2"/>
  <c r="AD852" i="2"/>
  <c r="AJ852" i="2" s="1"/>
  <c r="AK852" i="2" s="1"/>
  <c r="AD810" i="2"/>
  <c r="AJ810" i="2" s="1"/>
  <c r="AK810" i="2" s="1"/>
  <c r="AB810" i="2"/>
  <c r="X810" i="2"/>
  <c r="Y810" i="2" s="1"/>
  <c r="Z810" i="2" s="1"/>
  <c r="AJ760" i="2"/>
  <c r="AK760" i="2" s="1"/>
  <c r="X729" i="2"/>
  <c r="Y729" i="2" s="1"/>
  <c r="Z729" i="2" s="1"/>
  <c r="AD729" i="2"/>
  <c r="AJ729" i="2" s="1"/>
  <c r="AK729" i="2" s="1"/>
  <c r="AB729" i="2"/>
  <c r="X669" i="2"/>
  <c r="Y669" i="2" s="1"/>
  <c r="Z669" i="2" s="1"/>
  <c r="AD669" i="2"/>
  <c r="AJ669" i="2" s="1"/>
  <c r="AK669" i="2" s="1"/>
  <c r="AB669" i="2"/>
  <c r="AP160" i="1"/>
  <c r="AM161" i="1"/>
  <c r="AP142" i="1"/>
  <c r="AP144" i="1"/>
  <c r="AM141" i="1"/>
  <c r="AM143" i="1"/>
  <c r="AO141" i="1"/>
  <c r="X126" i="1"/>
  <c r="AC126" i="1" s="1"/>
  <c r="X128" i="1"/>
  <c r="AC128" i="1" s="1"/>
  <c r="AJ125" i="1"/>
  <c r="AO124" i="1"/>
  <c r="AM108" i="1"/>
  <c r="AK108" i="1"/>
  <c r="AU109" i="1"/>
  <c r="AP108" i="1"/>
  <c r="AQ108" i="1"/>
  <c r="AH109" i="1"/>
  <c r="AR108" i="1"/>
  <c r="AI109" i="1"/>
  <c r="AM109" i="1"/>
  <c r="X102" i="1"/>
  <c r="AC102" i="1" s="1"/>
  <c r="AI74" i="1"/>
  <c r="AJ73" i="1"/>
  <c r="AI72" i="1"/>
  <c r="AE54" i="1"/>
  <c r="AJ40" i="1"/>
  <c r="AP27" i="1"/>
  <c r="AJ861" i="2"/>
  <c r="AK861" i="2" s="1"/>
  <c r="AJ815" i="2"/>
  <c r="AK815" i="2" s="1"/>
  <c r="AB700" i="2"/>
  <c r="X700" i="2"/>
  <c r="Y700" i="2" s="1"/>
  <c r="Z700" i="2" s="1"/>
  <c r="AD700" i="2"/>
  <c r="AJ700" i="2" s="1"/>
  <c r="AK700" i="2" s="1"/>
  <c r="AJ647" i="2"/>
  <c r="AK647" i="2" s="1"/>
  <c r="AP122" i="1"/>
  <c r="AP124" i="1"/>
  <c r="AQ122" i="1"/>
  <c r="AH123" i="1"/>
  <c r="AQ124" i="1"/>
  <c r="AH125" i="1"/>
  <c r="AM123" i="1"/>
  <c r="AM125" i="1"/>
  <c r="AH72" i="1"/>
  <c r="X932" i="2"/>
  <c r="Y932" i="2" s="1"/>
  <c r="Z932" i="2" s="1"/>
  <c r="AD932" i="2"/>
  <c r="AJ932" i="2" s="1"/>
  <c r="AK932" i="2" s="1"/>
  <c r="AB932" i="2"/>
  <c r="X874" i="2"/>
  <c r="AD874" i="2"/>
  <c r="AJ874" i="2" s="1"/>
  <c r="AB874" i="2"/>
  <c r="AJ854" i="2"/>
  <c r="AK854" i="2" s="1"/>
  <c r="AB803" i="2"/>
  <c r="AD803" i="2"/>
  <c r="AJ803" i="2" s="1"/>
  <c r="AK803" i="2" s="1"/>
  <c r="X803" i="2"/>
  <c r="Y803" i="2" s="1"/>
  <c r="Z803" i="2" s="1"/>
  <c r="AJ608" i="2"/>
  <c r="AK608" i="2" s="1"/>
  <c r="AJ546" i="2"/>
  <c r="AK546" i="2" s="1"/>
  <c r="AD545" i="2"/>
  <c r="AJ545" i="2" s="1"/>
  <c r="AK545" i="2" s="1"/>
  <c r="AB545" i="2"/>
  <c r="X545" i="2"/>
  <c r="Y545" i="2" s="1"/>
  <c r="Z545" i="2" s="1"/>
  <c r="AE471" i="2"/>
  <c r="AJ471" i="2" s="1"/>
  <c r="X471" i="2"/>
  <c r="AB471" i="2"/>
  <c r="AJ469" i="2"/>
  <c r="AK469" i="2" s="1"/>
  <c r="AN300" i="1"/>
  <c r="AP296" i="1"/>
  <c r="AM297" i="1"/>
  <c r="AO295" i="1"/>
  <c r="AP260" i="1"/>
  <c r="AP262" i="1"/>
  <c r="AO259" i="1"/>
  <c r="AJ257" i="1"/>
  <c r="AP242" i="1"/>
  <c r="AP244" i="1"/>
  <c r="AO241" i="1"/>
  <c r="AJ239" i="1"/>
  <c r="AP224" i="1"/>
  <c r="AP226" i="1"/>
  <c r="AO223" i="1"/>
  <c r="AJ221" i="1"/>
  <c r="AQ161" i="1"/>
  <c r="AP152" i="1"/>
  <c r="AP154" i="1"/>
  <c r="AM153" i="1"/>
  <c r="AO151" i="1"/>
  <c r="AJ149" i="1"/>
  <c r="AI144" i="1"/>
  <c r="AQ143" i="1"/>
  <c r="AL141" i="1"/>
  <c r="AP134" i="1"/>
  <c r="AM135" i="1"/>
  <c r="AO133" i="1"/>
  <c r="AI128" i="1"/>
  <c r="AP127" i="1"/>
  <c r="AM124" i="1"/>
  <c r="AT123" i="1"/>
  <c r="AR102" i="1"/>
  <c r="AJ82" i="1"/>
  <c r="AN81" i="1"/>
  <c r="AK80" i="1"/>
  <c r="AE72" i="1"/>
  <c r="AJ72" i="1"/>
  <c r="AI21" i="1"/>
  <c r="AO21" i="1"/>
  <c r="AJ22" i="1"/>
  <c r="AJ21" i="1"/>
  <c r="AI22" i="1"/>
  <c r="AB900" i="2"/>
  <c r="X900" i="2"/>
  <c r="Y900" i="2" s="1"/>
  <c r="Z900" i="2" s="1"/>
  <c r="AD900" i="2"/>
  <c r="AJ900" i="2" s="1"/>
  <c r="AK900" i="2" s="1"/>
  <c r="X710" i="2"/>
  <c r="Y710" i="2" s="1"/>
  <c r="Z710" i="2" s="1"/>
  <c r="AB710" i="2"/>
  <c r="AD710" i="2"/>
  <c r="AJ710" i="2" s="1"/>
  <c r="AK710" i="2" s="1"/>
  <c r="AJ696" i="2"/>
  <c r="AK696" i="2" s="1"/>
  <c r="AJ650" i="2"/>
  <c r="AK650" i="2" s="1"/>
  <c r="AB642" i="2"/>
  <c r="X642" i="2"/>
  <c r="Y642" i="2" s="1"/>
  <c r="Z642" i="2" s="1"/>
  <c r="AD642" i="2"/>
  <c r="AJ642" i="2" s="1"/>
  <c r="AK642" i="2" s="1"/>
  <c r="AD563" i="2"/>
  <c r="AJ563" i="2" s="1"/>
  <c r="AK563" i="2" s="1"/>
  <c r="X563" i="2"/>
  <c r="Y563" i="2" s="1"/>
  <c r="Z563" i="2" s="1"/>
  <c r="AB563" i="2"/>
  <c r="AB279" i="2"/>
  <c r="X279" i="2"/>
  <c r="Y279" i="2" s="1"/>
  <c r="Z279" i="2" s="1"/>
  <c r="AD279" i="2"/>
  <c r="AJ279" i="2" s="1"/>
  <c r="AK279" i="2" s="1"/>
  <c r="AM285" i="1"/>
  <c r="AM277" i="1"/>
  <c r="AM275" i="1"/>
  <c r="AM263" i="1"/>
  <c r="AM261" i="1"/>
  <c r="AM255" i="1"/>
  <c r="AM253" i="1"/>
  <c r="AM247" i="1"/>
  <c r="AM243" i="1"/>
  <c r="AM237" i="1"/>
  <c r="AM225" i="1"/>
  <c r="AM217" i="1"/>
  <c r="AM215" i="1"/>
  <c r="AM205" i="1"/>
  <c r="AM203" i="1"/>
  <c r="X106" i="1"/>
  <c r="AC106" i="1" s="1"/>
  <c r="AQ98" i="1"/>
  <c r="AE81" i="1"/>
  <c r="AI77" i="1"/>
  <c r="AP76" i="1"/>
  <c r="AL65" i="1"/>
  <c r="AU66" i="1"/>
  <c r="AL67" i="1"/>
  <c r="AU65" i="1"/>
  <c r="AL66" i="1"/>
  <c r="AU67" i="1"/>
  <c r="AJ65" i="1"/>
  <c r="AO67" i="1"/>
  <c r="AK65" i="1"/>
  <c r="AP67" i="1"/>
  <c r="AN65" i="1"/>
  <c r="AR67" i="1"/>
  <c r="AK64" i="1"/>
  <c r="AP55" i="1"/>
  <c r="AT54" i="1"/>
  <c r="AT50" i="1"/>
  <c r="AJ47" i="1"/>
  <c r="AM46" i="1"/>
  <c r="AS45" i="1"/>
  <c r="AH42" i="1"/>
  <c r="AK41" i="1"/>
  <c r="AM39" i="1"/>
  <c r="AT38" i="1"/>
  <c r="AL31" i="1"/>
  <c r="AU32" i="1"/>
  <c r="AL33" i="1"/>
  <c r="AU34" i="1"/>
  <c r="AL35" i="1"/>
  <c r="AU31" i="1"/>
  <c r="AL32" i="1"/>
  <c r="AU33" i="1"/>
  <c r="AL34" i="1"/>
  <c r="AU35" i="1"/>
  <c r="AN32" i="1"/>
  <c r="AR34" i="1"/>
  <c r="AJ35" i="1"/>
  <c r="AM31" i="1"/>
  <c r="AT33" i="1"/>
  <c r="AN34" i="1"/>
  <c r="AN31" i="1"/>
  <c r="AO34" i="1"/>
  <c r="AH35" i="1"/>
  <c r="AO31" i="1"/>
  <c r="AH32" i="1"/>
  <c r="AP34" i="1"/>
  <c r="AI35" i="1"/>
  <c r="AQ31" i="1"/>
  <c r="AJ32" i="1"/>
  <c r="AS34" i="1"/>
  <c r="AM35" i="1"/>
  <c r="AS31" i="1"/>
  <c r="AM32" i="1"/>
  <c r="AO35" i="1"/>
  <c r="AR32" i="1"/>
  <c r="AK33" i="1"/>
  <c r="AS35" i="1"/>
  <c r="AJ30" i="1"/>
  <c r="AK29" i="1"/>
  <c r="AJ28" i="1"/>
  <c r="X989" i="2"/>
  <c r="Y989" i="2" s="1"/>
  <c r="AB958" i="2"/>
  <c r="X947" i="2"/>
  <c r="Y947" i="2" s="1"/>
  <c r="Z947" i="2" s="1"/>
  <c r="AB947" i="2"/>
  <c r="AJ887" i="2"/>
  <c r="AK887" i="2" s="1"/>
  <c r="AJ847" i="2"/>
  <c r="AK847" i="2" s="1"/>
  <c r="AB843" i="2"/>
  <c r="X788" i="2"/>
  <c r="Y788" i="2" s="1"/>
  <c r="Z788" i="2" s="1"/>
  <c r="AD788" i="2"/>
  <c r="AJ788" i="2" s="1"/>
  <c r="AK788" i="2" s="1"/>
  <c r="AB788" i="2"/>
  <c r="AJ745" i="2"/>
  <c r="AK745" i="2" s="1"/>
  <c r="X717" i="2"/>
  <c r="Y717" i="2" s="1"/>
  <c r="Z717" i="2" s="1"/>
  <c r="AD717" i="2"/>
  <c r="AJ717" i="2" s="1"/>
  <c r="AK717" i="2" s="1"/>
  <c r="AB717" i="2"/>
  <c r="AJ705" i="2"/>
  <c r="AK705" i="2" s="1"/>
  <c r="X698" i="2"/>
  <c r="Y698" i="2" s="1"/>
  <c r="Z698" i="2" s="1"/>
  <c r="AB698" i="2"/>
  <c r="AD698" i="2"/>
  <c r="AJ698" i="2" s="1"/>
  <c r="AK698" i="2" s="1"/>
  <c r="AD648" i="2"/>
  <c r="AJ648" i="2" s="1"/>
  <c r="AK648" i="2" s="1"/>
  <c r="AJ628" i="2"/>
  <c r="AK628" i="2" s="1"/>
  <c r="AB588" i="2"/>
  <c r="AD588" i="2"/>
  <c r="AJ588" i="2" s="1"/>
  <c r="AK588" i="2" s="1"/>
  <c r="X588" i="2"/>
  <c r="Y588" i="2" s="1"/>
  <c r="Z588" i="2" s="1"/>
  <c r="AD548" i="2"/>
  <c r="AJ548" i="2" s="1"/>
  <c r="AK548" i="2" s="1"/>
  <c r="X548" i="2"/>
  <c r="Y548" i="2" s="1"/>
  <c r="Z548" i="2" s="1"/>
  <c r="AB548" i="2"/>
  <c r="AD461" i="2"/>
  <c r="AJ461" i="2" s="1"/>
  <c r="AK461" i="2" s="1"/>
  <c r="X461" i="2"/>
  <c r="Y461" i="2" s="1"/>
  <c r="Z461" i="2" s="1"/>
  <c r="AB461" i="2"/>
  <c r="AF267" i="2"/>
  <c r="AJ267" i="2" s="1"/>
  <c r="X267" i="2"/>
  <c r="AU72" i="1"/>
  <c r="AL73" i="1"/>
  <c r="AU74" i="1"/>
  <c r="AL72" i="1"/>
  <c r="AU73" i="1"/>
  <c r="AL74" i="1"/>
  <c r="AP72" i="1"/>
  <c r="AH73" i="1"/>
  <c r="AT74" i="1"/>
  <c r="AQ72" i="1"/>
  <c r="AI73" i="1"/>
  <c r="AS72" i="1"/>
  <c r="AK73" i="1"/>
  <c r="X59" i="1"/>
  <c r="AC59" i="1" s="1"/>
  <c r="AU40" i="1"/>
  <c r="AL41" i="1"/>
  <c r="AU42" i="1"/>
  <c r="AL43" i="1"/>
  <c r="AU44" i="1"/>
  <c r="AL40" i="1"/>
  <c r="AU41" i="1"/>
  <c r="AL42" i="1"/>
  <c r="AU43" i="1"/>
  <c r="AL44" i="1"/>
  <c r="AK40" i="1"/>
  <c r="AP42" i="1"/>
  <c r="AH43" i="1"/>
  <c r="AT44" i="1"/>
  <c r="AN40" i="1"/>
  <c r="AO43" i="1"/>
  <c r="AO40" i="1"/>
  <c r="AH41" i="1"/>
  <c r="AP43" i="1"/>
  <c r="AH44" i="1"/>
  <c r="AQ40" i="1"/>
  <c r="AJ41" i="1"/>
  <c r="AR43" i="1"/>
  <c r="AJ44" i="1"/>
  <c r="AS40" i="1"/>
  <c r="AM41" i="1"/>
  <c r="AT43" i="1"/>
  <c r="AM44" i="1"/>
  <c r="AI27" i="1"/>
  <c r="AE8" i="1"/>
  <c r="AE9" i="1"/>
  <c r="X973" i="2"/>
  <c r="Y973" i="2" s="1"/>
  <c r="X963" i="2"/>
  <c r="Y963" i="2" s="1"/>
  <c r="X954" i="2"/>
  <c r="Y954" i="2" s="1"/>
  <c r="Z954" i="2" s="1"/>
  <c r="AJ923" i="2"/>
  <c r="AK923" i="2" s="1"/>
  <c r="AB901" i="2"/>
  <c r="AD901" i="2"/>
  <c r="AJ901" i="2" s="1"/>
  <c r="AK901" i="2" s="1"/>
  <c r="X901" i="2"/>
  <c r="Y901" i="2" s="1"/>
  <c r="Z901" i="2" s="1"/>
  <c r="X896" i="2"/>
  <c r="Y896" i="2" s="1"/>
  <c r="Z896" i="2" s="1"/>
  <c r="AD896" i="2"/>
  <c r="AJ896" i="2" s="1"/>
  <c r="AK896" i="2" s="1"/>
  <c r="AB896" i="2"/>
  <c r="X823" i="2"/>
  <c r="Y823" i="2" s="1"/>
  <c r="Z823" i="2" s="1"/>
  <c r="AD823" i="2"/>
  <c r="AJ823" i="2" s="1"/>
  <c r="AK823" i="2" s="1"/>
  <c r="X819" i="2"/>
  <c r="Y819" i="2" s="1"/>
  <c r="Z819" i="2" s="1"/>
  <c r="AD819" i="2"/>
  <c r="AJ819" i="2" s="1"/>
  <c r="AK819" i="2" s="1"/>
  <c r="AD814" i="2"/>
  <c r="AJ814" i="2" s="1"/>
  <c r="AK814" i="2" s="1"/>
  <c r="X814" i="2"/>
  <c r="Y814" i="2" s="1"/>
  <c r="Z814" i="2" s="1"/>
  <c r="AD794" i="2"/>
  <c r="AJ794" i="2" s="1"/>
  <c r="AK794" i="2" s="1"/>
  <c r="AB794" i="2"/>
  <c r="X794" i="2"/>
  <c r="Y794" i="2" s="1"/>
  <c r="Z794" i="2" s="1"/>
  <c r="AB730" i="2"/>
  <c r="X730" i="2"/>
  <c r="Y730" i="2" s="1"/>
  <c r="Z730" i="2" s="1"/>
  <c r="AB691" i="2"/>
  <c r="AD691" i="2"/>
  <c r="AJ691" i="2" s="1"/>
  <c r="AK691" i="2" s="1"/>
  <c r="AJ676" i="2"/>
  <c r="AK676" i="2" s="1"/>
  <c r="AJ673" i="2"/>
  <c r="AK673" i="2" s="1"/>
  <c r="AJ613" i="2"/>
  <c r="AK613" i="2" s="1"/>
  <c r="AE564" i="2"/>
  <c r="AJ564" i="2" s="1"/>
  <c r="AK564" i="2" s="1"/>
  <c r="X564" i="2"/>
  <c r="Y564" i="2" s="1"/>
  <c r="Z564" i="2" s="1"/>
  <c r="AB515" i="2"/>
  <c r="AF515" i="2"/>
  <c r="AB494" i="2"/>
  <c r="AD494" i="2"/>
  <c r="AJ494" i="2" s="1"/>
  <c r="AK494" i="2" s="1"/>
  <c r="X494" i="2"/>
  <c r="Y494" i="2" s="1"/>
  <c r="Z494" i="2" s="1"/>
  <c r="AD421" i="2"/>
  <c r="AJ421" i="2" s="1"/>
  <c r="AK421" i="2" s="1"/>
  <c r="X421" i="2"/>
  <c r="Y421" i="2" s="1"/>
  <c r="Z421" i="2" s="1"/>
  <c r="AB421" i="2"/>
  <c r="X398" i="2"/>
  <c r="Y398" i="2" s="1"/>
  <c r="Z398" i="2" s="1"/>
  <c r="AD398" i="2"/>
  <c r="AJ398" i="2" s="1"/>
  <c r="AK398" i="2" s="1"/>
  <c r="AB398" i="2"/>
  <c r="AB322" i="2"/>
  <c r="AE322" i="2"/>
  <c r="AJ322" i="2" s="1"/>
  <c r="AK322" i="2" s="1"/>
  <c r="X322" i="2"/>
  <c r="Y322" i="2" s="1"/>
  <c r="Z322" i="2" s="1"/>
  <c r="AL98" i="1"/>
  <c r="AK76" i="1"/>
  <c r="AQ75" i="1"/>
  <c r="AR74" i="1"/>
  <c r="X66" i="1"/>
  <c r="AC66" i="1" s="1"/>
  <c r="AS64" i="1"/>
  <c r="AI63" i="1"/>
  <c r="AN63" i="1"/>
  <c r="AJ55" i="1"/>
  <c r="AM54" i="1"/>
  <c r="AS53" i="1"/>
  <c r="AH51" i="1"/>
  <c r="AS44" i="1"/>
  <c r="AH39" i="1"/>
  <c r="AP38" i="1"/>
  <c r="AQ37" i="1"/>
  <c r="AR36" i="1"/>
  <c r="AQ12" i="1"/>
  <c r="AP11" i="1"/>
  <c r="AN10" i="1"/>
  <c r="X969" i="2"/>
  <c r="Y969" i="2" s="1"/>
  <c r="AB936" i="2"/>
  <c r="AD936" i="2"/>
  <c r="AJ936" i="2" s="1"/>
  <c r="AK936" i="2" s="1"/>
  <c r="X926" i="2"/>
  <c r="Y926" i="2" s="1"/>
  <c r="Z926" i="2" s="1"/>
  <c r="AD926" i="2"/>
  <c r="AJ926" i="2" s="1"/>
  <c r="AK926" i="2" s="1"/>
  <c r="AB926" i="2"/>
  <c r="X791" i="2"/>
  <c r="Y791" i="2" s="1"/>
  <c r="Z791" i="2" s="1"/>
  <c r="AD791" i="2"/>
  <c r="AJ791" i="2" s="1"/>
  <c r="AK791" i="2" s="1"/>
  <c r="AB791" i="2"/>
  <c r="X689" i="2"/>
  <c r="Y689" i="2" s="1"/>
  <c r="Z689" i="2" s="1"/>
  <c r="AJ610" i="2"/>
  <c r="AK610" i="2" s="1"/>
  <c r="AJ481" i="2"/>
  <c r="AK481" i="2" s="1"/>
  <c r="AH446" i="2"/>
  <c r="AB388" i="2"/>
  <c r="AD388" i="2"/>
  <c r="AJ388" i="2" s="1"/>
  <c r="AK388" i="2" s="1"/>
  <c r="X388" i="2"/>
  <c r="Y388" i="2" s="1"/>
  <c r="Z388" i="2" s="1"/>
  <c r="AJ269" i="2"/>
  <c r="AK269" i="2" s="1"/>
  <c r="AI98" i="1"/>
  <c r="AJ76" i="1"/>
  <c r="AO75" i="1"/>
  <c r="AQ74" i="1"/>
  <c r="AE64" i="1"/>
  <c r="AM63" i="1"/>
  <c r="AK54" i="1"/>
  <c r="AR53" i="1"/>
  <c r="AL51" i="1"/>
  <c r="AU52" i="1"/>
  <c r="AL53" i="1"/>
  <c r="AU54" i="1"/>
  <c r="AL55" i="1"/>
  <c r="AU51" i="1"/>
  <c r="AL52" i="1"/>
  <c r="AU53" i="1"/>
  <c r="AL54" i="1"/>
  <c r="AU55" i="1"/>
  <c r="AS51" i="1"/>
  <c r="AK52" i="1"/>
  <c r="AP54" i="1"/>
  <c r="AH55" i="1"/>
  <c r="AT51" i="1"/>
  <c r="AM52" i="1"/>
  <c r="AQ54" i="1"/>
  <c r="AI55" i="1"/>
  <c r="AO52" i="1"/>
  <c r="AS54" i="1"/>
  <c r="AK55" i="1"/>
  <c r="AO50" i="1"/>
  <c r="AR49" i="1"/>
  <c r="AS48" i="1"/>
  <c r="X48" i="1"/>
  <c r="AC48" i="1" s="1"/>
  <c r="AN45" i="1"/>
  <c r="AR44" i="1"/>
  <c r="AE42" i="1"/>
  <c r="AO38" i="1"/>
  <c r="AK37" i="1"/>
  <c r="AQ36" i="1"/>
  <c r="AK27" i="1"/>
  <c r="AL27" i="1"/>
  <c r="AU28" i="1"/>
  <c r="AL29" i="1"/>
  <c r="AU30" i="1"/>
  <c r="AU27" i="1"/>
  <c r="AL28" i="1"/>
  <c r="AU29" i="1"/>
  <c r="AL30" i="1"/>
  <c r="AM27" i="1"/>
  <c r="AQ29" i="1"/>
  <c r="AI30" i="1"/>
  <c r="AN28" i="1"/>
  <c r="AT30" i="1"/>
  <c r="AO28" i="1"/>
  <c r="AP28" i="1"/>
  <c r="AH29" i="1"/>
  <c r="AR28" i="1"/>
  <c r="AJ29" i="1"/>
  <c r="AT28" i="1"/>
  <c r="AM29" i="1"/>
  <c r="AJ27" i="1"/>
  <c r="AR29" i="1"/>
  <c r="AK30" i="1"/>
  <c r="X17" i="1"/>
  <c r="AC17" i="1" s="1"/>
  <c r="X19" i="1"/>
  <c r="AC19" i="1" s="1"/>
  <c r="X18" i="1"/>
  <c r="AC18" i="1" s="1"/>
  <c r="AN13" i="1"/>
  <c r="AP12" i="1"/>
  <c r="AO11" i="1"/>
  <c r="AM10" i="1"/>
  <c r="X5" i="1"/>
  <c r="AC5" i="1" s="1"/>
  <c r="X7" i="1"/>
  <c r="AC7" i="1" s="1"/>
  <c r="X6" i="1"/>
  <c r="AC6" i="1" s="1"/>
  <c r="AQ2" i="1"/>
  <c r="X971" i="2"/>
  <c r="Y971" i="2" s="1"/>
  <c r="AB961" i="2"/>
  <c r="AJ924" i="2"/>
  <c r="AK924" i="2" s="1"/>
  <c r="X886" i="2"/>
  <c r="Y886" i="2" s="1"/>
  <c r="Z886" i="2" s="1"/>
  <c r="AD886" i="2"/>
  <c r="AJ886" i="2" s="1"/>
  <c r="AK886" i="2" s="1"/>
  <c r="AB879" i="2"/>
  <c r="X879" i="2"/>
  <c r="Y879" i="2" s="1"/>
  <c r="Z879" i="2" s="1"/>
  <c r="AD879" i="2"/>
  <c r="AJ879" i="2" s="1"/>
  <c r="AK879" i="2" s="1"/>
  <c r="X868" i="2"/>
  <c r="Y868" i="2" s="1"/>
  <c r="Z868" i="2" s="1"/>
  <c r="AD868" i="2"/>
  <c r="AJ868" i="2" s="1"/>
  <c r="AK868" i="2" s="1"/>
  <c r="X835" i="2"/>
  <c r="Y835" i="2" s="1"/>
  <c r="Z835" i="2" s="1"/>
  <c r="AB835" i="2"/>
  <c r="AJ781" i="2"/>
  <c r="AK781" i="2" s="1"/>
  <c r="AJ746" i="2"/>
  <c r="AK746" i="2" s="1"/>
  <c r="AJ737" i="2"/>
  <c r="AK737" i="2" s="1"/>
  <c r="AJ706" i="2"/>
  <c r="AK706" i="2" s="1"/>
  <c r="X683" i="2"/>
  <c r="Y683" i="2" s="1"/>
  <c r="Z683" i="2" s="1"/>
  <c r="AB675" i="2"/>
  <c r="AD675" i="2"/>
  <c r="AJ675" i="2" s="1"/>
  <c r="AK675" i="2" s="1"/>
  <c r="X675" i="2"/>
  <c r="Y675" i="2" s="1"/>
  <c r="Z675" i="2" s="1"/>
  <c r="AJ644" i="2"/>
  <c r="AK644" i="2" s="1"/>
  <c r="AJ603" i="2"/>
  <c r="AK603" i="2" s="1"/>
  <c r="X442" i="2"/>
  <c r="Y442" i="2" s="1"/>
  <c r="Z442" i="2" s="1"/>
  <c r="AD442" i="2"/>
  <c r="AJ442" i="2" s="1"/>
  <c r="AK442" i="2" s="1"/>
  <c r="AB442" i="2"/>
  <c r="AS95" i="1"/>
  <c r="AJ96" i="1"/>
  <c r="AT95" i="1"/>
  <c r="AK96" i="1"/>
  <c r="AM96" i="1"/>
  <c r="AI76" i="1"/>
  <c r="AP74" i="1"/>
  <c r="AK67" i="1"/>
  <c r="AR66" i="1"/>
  <c r="AK63" i="1"/>
  <c r="AE55" i="1"/>
  <c r="AJ54" i="1"/>
  <c r="AQ53" i="1"/>
  <c r="AE51" i="1"/>
  <c r="AM50" i="1"/>
  <c r="AQ49" i="1"/>
  <c r="AR48" i="1"/>
  <c r="AQ44" i="1"/>
  <c r="AN38" i="1"/>
  <c r="AJ37" i="1"/>
  <c r="AP36" i="1"/>
  <c r="X33" i="1"/>
  <c r="AC33" i="1" s="1"/>
  <c r="AE29" i="1"/>
  <c r="AE27" i="1"/>
  <c r="AE30" i="1"/>
  <c r="AS14" i="1"/>
  <c r="AO12" i="1"/>
  <c r="AN11" i="1"/>
  <c r="AK10" i="1"/>
  <c r="AT3" i="1"/>
  <c r="X840" i="2"/>
  <c r="Y840" i="2" s="1"/>
  <c r="Z840" i="2" s="1"/>
  <c r="AD840" i="2"/>
  <c r="AJ840" i="2" s="1"/>
  <c r="AK840" i="2" s="1"/>
  <c r="AD808" i="2"/>
  <c r="AJ808" i="2" s="1"/>
  <c r="AK808" i="2" s="1"/>
  <c r="X808" i="2"/>
  <c r="Y808" i="2" s="1"/>
  <c r="Z808" i="2" s="1"/>
  <c r="AB808" i="2"/>
  <c r="AB775" i="2"/>
  <c r="X775" i="2"/>
  <c r="Y775" i="2" s="1"/>
  <c r="Z775" i="2" s="1"/>
  <c r="X754" i="2"/>
  <c r="Y754" i="2" s="1"/>
  <c r="Z754" i="2" s="1"/>
  <c r="AB754" i="2"/>
  <c r="X696" i="2"/>
  <c r="Y696" i="2" s="1"/>
  <c r="Z696" i="2" s="1"/>
  <c r="AB696" i="2"/>
  <c r="AJ654" i="2"/>
  <c r="AK654" i="2" s="1"/>
  <c r="AJ638" i="2"/>
  <c r="AJ632" i="2"/>
  <c r="AK632" i="2" s="1"/>
  <c r="AI274" i="2"/>
  <c r="AJ274" i="2" s="1"/>
  <c r="AB274" i="2"/>
  <c r="AJ98" i="1"/>
  <c r="AK98" i="1"/>
  <c r="AM98" i="1"/>
  <c r="X82" i="1"/>
  <c r="AC82" i="1" s="1"/>
  <c r="AO74" i="1"/>
  <c r="AI54" i="1"/>
  <c r="AP53" i="1"/>
  <c r="AP44" i="1"/>
  <c r="AS43" i="1"/>
  <c r="AK38" i="1"/>
  <c r="AI37" i="1"/>
  <c r="AO36" i="1"/>
  <c r="X32" i="1"/>
  <c r="AC32" i="1" s="1"/>
  <c r="X31" i="1"/>
  <c r="AC31" i="1" s="1"/>
  <c r="AM12" i="1"/>
  <c r="AI11" i="1"/>
  <c r="AI10" i="1"/>
  <c r="X940" i="2"/>
  <c r="Y940" i="2" s="1"/>
  <c r="Z940" i="2" s="1"/>
  <c r="AD940" i="2"/>
  <c r="AJ940" i="2" s="1"/>
  <c r="AK940" i="2" s="1"/>
  <c r="AB905" i="2"/>
  <c r="AD905" i="2"/>
  <c r="AJ905" i="2" s="1"/>
  <c r="AK905" i="2" s="1"/>
  <c r="X905" i="2"/>
  <c r="Y905" i="2" s="1"/>
  <c r="Z905" i="2" s="1"/>
  <c r="AB883" i="2"/>
  <c r="AD883" i="2"/>
  <c r="AJ883" i="2" s="1"/>
  <c r="AK883" i="2" s="1"/>
  <c r="AB851" i="2"/>
  <c r="X851" i="2"/>
  <c r="Y851" i="2" s="1"/>
  <c r="Z851" i="2" s="1"/>
  <c r="AD851" i="2"/>
  <c r="AJ851" i="2" s="1"/>
  <c r="AK851" i="2" s="1"/>
  <c r="AJ782" i="2"/>
  <c r="AK782" i="2" s="1"/>
  <c r="X741" i="2"/>
  <c r="AB741" i="2"/>
  <c r="AJ707" i="2"/>
  <c r="AK707" i="2" s="1"/>
  <c r="AJ677" i="2"/>
  <c r="AK677" i="2" s="1"/>
  <c r="X643" i="2"/>
  <c r="Y643" i="2" s="1"/>
  <c r="Z643" i="2" s="1"/>
  <c r="AB643" i="2"/>
  <c r="X637" i="2"/>
  <c r="Y637" i="2" s="1"/>
  <c r="Z637" i="2" s="1"/>
  <c r="AB637" i="2"/>
  <c r="X491" i="2"/>
  <c r="Y491" i="2" s="1"/>
  <c r="Z491" i="2" s="1"/>
  <c r="AB491" i="2"/>
  <c r="AD491" i="2"/>
  <c r="AJ491" i="2" s="1"/>
  <c r="AK491" i="2" s="1"/>
  <c r="AE446" i="2"/>
  <c r="X446" i="2"/>
  <c r="Y446" i="2" s="1"/>
  <c r="Z446" i="2" s="1"/>
  <c r="AB446" i="2"/>
  <c r="AB356" i="2"/>
  <c r="X356" i="2"/>
  <c r="Y356" i="2" s="1"/>
  <c r="Z356" i="2" s="1"/>
  <c r="AD356" i="2"/>
  <c r="AJ356" i="2" s="1"/>
  <c r="AK356" i="2" s="1"/>
  <c r="AB255" i="2"/>
  <c r="X255" i="2"/>
  <c r="Y255" i="2" s="1"/>
  <c r="Z255" i="2" s="1"/>
  <c r="AD255" i="2"/>
  <c r="AJ255" i="2" s="1"/>
  <c r="AK255" i="2" s="1"/>
  <c r="AI223" i="2"/>
  <c r="AB223" i="2"/>
  <c r="AN74" i="1"/>
  <c r="AT73" i="1"/>
  <c r="X65" i="1"/>
  <c r="AC65" i="1" s="1"/>
  <c r="X61" i="1"/>
  <c r="AC61" i="1" s="1"/>
  <c r="AH54" i="1"/>
  <c r="AO53" i="1"/>
  <c r="AO44" i="1"/>
  <c r="AQ43" i="1"/>
  <c r="AT42" i="1"/>
  <c r="AH37" i="1"/>
  <c r="X23" i="1"/>
  <c r="AC23" i="1" s="1"/>
  <c r="X25" i="1"/>
  <c r="AC25" i="1" s="1"/>
  <c r="AK12" i="1"/>
  <c r="AB931" i="2"/>
  <c r="AD931" i="2"/>
  <c r="AJ931" i="2" s="1"/>
  <c r="AK931" i="2" s="1"/>
  <c r="X931" i="2"/>
  <c r="Y931" i="2" s="1"/>
  <c r="Z931" i="2" s="1"/>
  <c r="X902" i="2"/>
  <c r="Y902" i="2" s="1"/>
  <c r="Z902" i="2" s="1"/>
  <c r="AD902" i="2"/>
  <c r="AJ902" i="2" s="1"/>
  <c r="AK902" i="2" s="1"/>
  <c r="AB902" i="2"/>
  <c r="X869" i="2"/>
  <c r="Y869" i="2" s="1"/>
  <c r="Z869" i="2" s="1"/>
  <c r="AB869" i="2"/>
  <c r="X824" i="2"/>
  <c r="Y824" i="2" s="1"/>
  <c r="Z824" i="2" s="1"/>
  <c r="AD824" i="2"/>
  <c r="AJ824" i="2" s="1"/>
  <c r="AK824" i="2" s="1"/>
  <c r="AB824" i="2"/>
  <c r="AD802" i="2"/>
  <c r="AJ802" i="2" s="1"/>
  <c r="AK802" i="2" s="1"/>
  <c r="X802" i="2"/>
  <c r="Y802" i="2" s="1"/>
  <c r="Z802" i="2" s="1"/>
  <c r="AB761" i="2"/>
  <c r="X761" i="2"/>
  <c r="Y761" i="2" s="1"/>
  <c r="Z761" i="2" s="1"/>
  <c r="AB750" i="2"/>
  <c r="X750" i="2"/>
  <c r="Y750" i="2" s="1"/>
  <c r="Z750" i="2" s="1"/>
  <c r="AJ726" i="2"/>
  <c r="AK726" i="2" s="1"/>
  <c r="AD699" i="2"/>
  <c r="AJ699" i="2" s="1"/>
  <c r="AK699" i="2" s="1"/>
  <c r="AB699" i="2"/>
  <c r="AJ674" i="2"/>
  <c r="AK674" i="2" s="1"/>
  <c r="X656" i="2"/>
  <c r="Y656" i="2" s="1"/>
  <c r="Z656" i="2" s="1"/>
  <c r="AB656" i="2"/>
  <c r="AD656" i="2"/>
  <c r="AJ656" i="2" s="1"/>
  <c r="AK656" i="2" s="1"/>
  <c r="X640" i="2"/>
  <c r="AD640" i="2"/>
  <c r="AJ640" i="2" s="1"/>
  <c r="AB640" i="2"/>
  <c r="AJ625" i="2"/>
  <c r="AK625" i="2" s="1"/>
  <c r="AJ615" i="2"/>
  <c r="AK615" i="2" s="1"/>
  <c r="X495" i="2"/>
  <c r="Y495" i="2" s="1"/>
  <c r="Z495" i="2" s="1"/>
  <c r="AD495" i="2"/>
  <c r="AJ495" i="2" s="1"/>
  <c r="AK495" i="2" s="1"/>
  <c r="AB495" i="2"/>
  <c r="AD462" i="2"/>
  <c r="AJ462" i="2" s="1"/>
  <c r="AK462" i="2" s="1"/>
  <c r="X462" i="2"/>
  <c r="Y462" i="2" s="1"/>
  <c r="Z462" i="2" s="1"/>
  <c r="AE304" i="2"/>
  <c r="AJ304" i="2" s="1"/>
  <c r="AK304" i="2" s="1"/>
  <c r="AB304" i="2"/>
  <c r="X89" i="1"/>
  <c r="AC89" i="1" s="1"/>
  <c r="AM74" i="1"/>
  <c r="AS73" i="1"/>
  <c r="AN53" i="1"/>
  <c r="AT52" i="1"/>
  <c r="AN44" i="1"/>
  <c r="AN43" i="1"/>
  <c r="AS42" i="1"/>
  <c r="AT36" i="1"/>
  <c r="AM37" i="1"/>
  <c r="AT37" i="1"/>
  <c r="AM38" i="1"/>
  <c r="AM36" i="1"/>
  <c r="X21" i="1"/>
  <c r="AC21" i="1" s="1"/>
  <c r="X22" i="1"/>
  <c r="AC22" i="1" s="1"/>
  <c r="AS12" i="1"/>
  <c r="AJ10" i="1"/>
  <c r="AO10" i="1"/>
  <c r="AJ11" i="1"/>
  <c r="AI12" i="1"/>
  <c r="AB877" i="2"/>
  <c r="AD877" i="2"/>
  <c r="AJ877" i="2" s="1"/>
  <c r="AK877" i="2" s="1"/>
  <c r="X877" i="2"/>
  <c r="Y877" i="2" s="1"/>
  <c r="Z877" i="2" s="1"/>
  <c r="AD856" i="2"/>
  <c r="AJ856" i="2" s="1"/>
  <c r="AK856" i="2" s="1"/>
  <c r="X856" i="2"/>
  <c r="Y856" i="2" s="1"/>
  <c r="Z856" i="2" s="1"/>
  <c r="AB856" i="2"/>
  <c r="AJ834" i="2"/>
  <c r="AK834" i="2" s="1"/>
  <c r="X827" i="2"/>
  <c r="Y827" i="2" s="1"/>
  <c r="Z827" i="2" s="1"/>
  <c r="AB827" i="2"/>
  <c r="AD820" i="2"/>
  <c r="AJ820" i="2" s="1"/>
  <c r="AK820" i="2" s="1"/>
  <c r="AB820" i="2"/>
  <c r="AJ783" i="2"/>
  <c r="AK783" i="2" s="1"/>
  <c r="AJ757" i="2"/>
  <c r="AK757" i="2" s="1"/>
  <c r="AB703" i="2"/>
  <c r="X703" i="2"/>
  <c r="Y703" i="2" s="1"/>
  <c r="Z703" i="2" s="1"/>
  <c r="AD703" i="2"/>
  <c r="AJ703" i="2" s="1"/>
  <c r="AK703" i="2" s="1"/>
  <c r="AE558" i="2"/>
  <c r="AJ558" i="2" s="1"/>
  <c r="X558" i="2"/>
  <c r="AB558" i="2"/>
  <c r="X533" i="2"/>
  <c r="Y533" i="2" s="1"/>
  <c r="Z533" i="2" s="1"/>
  <c r="AB533" i="2"/>
  <c r="AD533" i="2"/>
  <c r="AJ533" i="2" s="1"/>
  <c r="AK533" i="2" s="1"/>
  <c r="AB501" i="2"/>
  <c r="AF501" i="2"/>
  <c r="AJ501" i="2" s="1"/>
  <c r="X473" i="2"/>
  <c r="Y473" i="2" s="1"/>
  <c r="Z473" i="2" s="1"/>
  <c r="AD473" i="2"/>
  <c r="AJ473" i="2" s="1"/>
  <c r="AK473" i="2" s="1"/>
  <c r="AB473" i="2"/>
  <c r="AJ456" i="2"/>
  <c r="AK456" i="2" s="1"/>
  <c r="X81" i="1"/>
  <c r="AC81" i="1" s="1"/>
  <c r="AL75" i="1"/>
  <c r="AU76" i="1"/>
  <c r="AL77" i="1"/>
  <c r="AU75" i="1"/>
  <c r="AL76" i="1"/>
  <c r="AU77" i="1"/>
  <c r="AM75" i="1"/>
  <c r="AQ77" i="1"/>
  <c r="AN75" i="1"/>
  <c r="AR77" i="1"/>
  <c r="AP75" i="1"/>
  <c r="AH76" i="1"/>
  <c r="AT77" i="1"/>
  <c r="AK74" i="1"/>
  <c r="AR73" i="1"/>
  <c r="AE58" i="1"/>
  <c r="AM53" i="1"/>
  <c r="AL45" i="1"/>
  <c r="AU46" i="1"/>
  <c r="AL47" i="1"/>
  <c r="AU48" i="1"/>
  <c r="AL49" i="1"/>
  <c r="AU50" i="1"/>
  <c r="AU45" i="1"/>
  <c r="AL46" i="1"/>
  <c r="AU47" i="1"/>
  <c r="AL48" i="1"/>
  <c r="AU49" i="1"/>
  <c r="AL50" i="1"/>
  <c r="AM45" i="1"/>
  <c r="AQ47" i="1"/>
  <c r="AI48" i="1"/>
  <c r="AN50" i="1"/>
  <c r="AN46" i="1"/>
  <c r="AT48" i="1"/>
  <c r="AM49" i="1"/>
  <c r="AO46" i="1"/>
  <c r="AN49" i="1"/>
  <c r="AQ46" i="1"/>
  <c r="AI47" i="1"/>
  <c r="AP49" i="1"/>
  <c r="AI50" i="1"/>
  <c r="AK44" i="1"/>
  <c r="AM43" i="1"/>
  <c r="AR42" i="1"/>
  <c r="AK36" i="1"/>
  <c r="AK13" i="1"/>
  <c r="AT14" i="1"/>
  <c r="AK15" i="1"/>
  <c r="AL13" i="1"/>
  <c r="AU14" i="1"/>
  <c r="AL15" i="1"/>
  <c r="AQ13" i="1"/>
  <c r="AH14" i="1"/>
  <c r="AQ15" i="1"/>
  <c r="AU13" i="1"/>
  <c r="AL14" i="1"/>
  <c r="AU15" i="1"/>
  <c r="AQ14" i="1"/>
  <c r="AM15" i="1"/>
  <c r="AO13" i="1"/>
  <c r="AJ14" i="1"/>
  <c r="AP13" i="1"/>
  <c r="AK14" i="1"/>
  <c r="AR13" i="1"/>
  <c r="AM14" i="1"/>
  <c r="AH15" i="1"/>
  <c r="AT13" i="1"/>
  <c r="AO14" i="1"/>
  <c r="AJ15" i="1"/>
  <c r="AR14" i="1"/>
  <c r="AO15" i="1"/>
  <c r="AT15" i="1"/>
  <c r="AE11" i="1"/>
  <c r="X9" i="1"/>
  <c r="AC9" i="1" s="1"/>
  <c r="AT2" i="1"/>
  <c r="AK3" i="1"/>
  <c r="AT4" i="1"/>
  <c r="AU2" i="1"/>
  <c r="AL3" i="1"/>
  <c r="AU4" i="1"/>
  <c r="AO3" i="1"/>
  <c r="AH2" i="1"/>
  <c r="AQ3" i="1"/>
  <c r="AH4" i="1"/>
  <c r="AL2" i="1"/>
  <c r="AU3" i="1"/>
  <c r="AL4" i="1"/>
  <c r="AN2" i="1"/>
  <c r="AI3" i="1"/>
  <c r="AP2" i="1"/>
  <c r="AM3" i="1"/>
  <c r="AI4" i="1"/>
  <c r="AS3" i="1"/>
  <c r="AN4" i="1"/>
  <c r="AJ2" i="1"/>
  <c r="AH3" i="1"/>
  <c r="AJ4" i="1"/>
  <c r="X990" i="2"/>
  <c r="Y990" i="2" s="1"/>
  <c r="X984" i="2"/>
  <c r="Y984" i="2" s="1"/>
  <c r="X955" i="2"/>
  <c r="Y955" i="2" s="1"/>
  <c r="Z955" i="2" s="1"/>
  <c r="AB955" i="2"/>
  <c r="AB937" i="2"/>
  <c r="AD937" i="2"/>
  <c r="AJ937" i="2" s="1"/>
  <c r="AK937" i="2" s="1"/>
  <c r="AJ853" i="2"/>
  <c r="AK853" i="2" s="1"/>
  <c r="AJ849" i="2"/>
  <c r="AK849" i="2" s="1"/>
  <c r="AB795" i="2"/>
  <c r="X795" i="2"/>
  <c r="Y795" i="2" s="1"/>
  <c r="Z795" i="2" s="1"/>
  <c r="AD795" i="2"/>
  <c r="AJ795" i="2" s="1"/>
  <c r="AK795" i="2" s="1"/>
  <c r="X769" i="2"/>
  <c r="Y769" i="2" s="1"/>
  <c r="Z769" i="2" s="1"/>
  <c r="AB769" i="2"/>
  <c r="AJ685" i="2"/>
  <c r="AB660" i="2"/>
  <c r="X660" i="2"/>
  <c r="Y660" i="2" s="1"/>
  <c r="Z660" i="2" s="1"/>
  <c r="AD660" i="2"/>
  <c r="AJ660" i="2" s="1"/>
  <c r="AK660" i="2" s="1"/>
  <c r="AJ616" i="2"/>
  <c r="AK616" i="2" s="1"/>
  <c r="AJ595" i="2"/>
  <c r="AK595" i="2" s="1"/>
  <c r="X453" i="2"/>
  <c r="AG453" i="2"/>
  <c r="AJ453" i="2" s="1"/>
  <c r="AJ408" i="2"/>
  <c r="AK408" i="2" s="1"/>
  <c r="AD402" i="2"/>
  <c r="AJ402" i="2" s="1"/>
  <c r="AK402" i="2" s="1"/>
  <c r="AB402" i="2"/>
  <c r="X402" i="2"/>
  <c r="Y402" i="2" s="1"/>
  <c r="Z402" i="2" s="1"/>
  <c r="AJ324" i="2"/>
  <c r="AK324" i="2" s="1"/>
  <c r="AK5" i="1"/>
  <c r="AT6" i="1"/>
  <c r="AK7" i="1"/>
  <c r="AL5" i="1"/>
  <c r="AU6" i="1"/>
  <c r="AL7" i="1"/>
  <c r="AQ5" i="1"/>
  <c r="AH6" i="1"/>
  <c r="AQ7" i="1"/>
  <c r="AU5" i="1"/>
  <c r="AL6" i="1"/>
  <c r="AU7" i="1"/>
  <c r="AQ6" i="1"/>
  <c r="AM7" i="1"/>
  <c r="AS6" i="1"/>
  <c r="AH5" i="1"/>
  <c r="AT7" i="1"/>
  <c r="X998" i="2"/>
  <c r="Y998" i="2" s="1"/>
  <c r="X996" i="2"/>
  <c r="Y996" i="2" s="1"/>
  <c r="AB950" i="2"/>
  <c r="AB927" i="2"/>
  <c r="X927" i="2"/>
  <c r="Y927" i="2" s="1"/>
  <c r="Z927" i="2" s="1"/>
  <c r="AB895" i="2"/>
  <c r="AD895" i="2"/>
  <c r="AJ895" i="2" s="1"/>
  <c r="AK895" i="2" s="1"/>
  <c r="X895" i="2"/>
  <c r="Y895" i="2" s="1"/>
  <c r="Z895" i="2" s="1"/>
  <c r="AJ831" i="2"/>
  <c r="AK831" i="2" s="1"/>
  <c r="X804" i="2"/>
  <c r="Y804" i="2" s="1"/>
  <c r="Z804" i="2" s="1"/>
  <c r="AD804" i="2"/>
  <c r="AJ804" i="2" s="1"/>
  <c r="AK804" i="2" s="1"/>
  <c r="AB804" i="2"/>
  <c r="AJ800" i="2"/>
  <c r="AK800" i="2" s="1"/>
  <c r="AJ785" i="2"/>
  <c r="AK785" i="2" s="1"/>
  <c r="X766" i="2"/>
  <c r="Y766" i="2" s="1"/>
  <c r="Z766" i="2" s="1"/>
  <c r="X765" i="2"/>
  <c r="Y765" i="2" s="1"/>
  <c r="Z765" i="2" s="1"/>
  <c r="AJ747" i="2"/>
  <c r="AK747" i="2" s="1"/>
  <c r="AJ701" i="2"/>
  <c r="AK701" i="2" s="1"/>
  <c r="AB667" i="2"/>
  <c r="AD667" i="2"/>
  <c r="AJ667" i="2" s="1"/>
  <c r="AK667" i="2" s="1"/>
  <c r="AJ577" i="2"/>
  <c r="AK577" i="2" s="1"/>
  <c r="X400" i="2"/>
  <c r="Y400" i="2" s="1"/>
  <c r="Z400" i="2" s="1"/>
  <c r="AD400" i="2"/>
  <c r="AJ400" i="2" s="1"/>
  <c r="AK400" i="2" s="1"/>
  <c r="AU36" i="1"/>
  <c r="AL37" i="1"/>
  <c r="AU38" i="1"/>
  <c r="AL39" i="1"/>
  <c r="AL36" i="1"/>
  <c r="AU37" i="1"/>
  <c r="AL38" i="1"/>
  <c r="AU39" i="1"/>
  <c r="AO37" i="1"/>
  <c r="AS39" i="1"/>
  <c r="X922" i="2"/>
  <c r="Y922" i="2" s="1"/>
  <c r="Z922" i="2" s="1"/>
  <c r="AD922" i="2"/>
  <c r="AJ922" i="2" s="1"/>
  <c r="AK922" i="2" s="1"/>
  <c r="AB903" i="2"/>
  <c r="AD903" i="2"/>
  <c r="AJ903" i="2" s="1"/>
  <c r="AK903" i="2" s="1"/>
  <c r="AJ881" i="2"/>
  <c r="AK881" i="2" s="1"/>
  <c r="X872" i="2"/>
  <c r="Y872" i="2" s="1"/>
  <c r="Z872" i="2" s="1"/>
  <c r="AD872" i="2"/>
  <c r="AJ872" i="2" s="1"/>
  <c r="AK872" i="2" s="1"/>
  <c r="AB872" i="2"/>
  <c r="X858" i="2"/>
  <c r="Y858" i="2" s="1"/>
  <c r="Z858" i="2" s="1"/>
  <c r="AD858" i="2"/>
  <c r="AJ858" i="2" s="1"/>
  <c r="AK858" i="2" s="1"/>
  <c r="X836" i="2"/>
  <c r="Y836" i="2" s="1"/>
  <c r="Z836" i="2" s="1"/>
  <c r="AB836" i="2"/>
  <c r="AD836" i="2"/>
  <c r="AJ836" i="2" s="1"/>
  <c r="AK836" i="2" s="1"/>
  <c r="AD789" i="2"/>
  <c r="AJ789" i="2" s="1"/>
  <c r="AK789" i="2" s="1"/>
  <c r="X789" i="2"/>
  <c r="Y789" i="2" s="1"/>
  <c r="Z789" i="2" s="1"/>
  <c r="AB789" i="2"/>
  <c r="AJ739" i="2"/>
  <c r="AK739" i="2" s="1"/>
  <c r="X668" i="2"/>
  <c r="Y668" i="2" s="1"/>
  <c r="Z668" i="2" s="1"/>
  <c r="AB668" i="2"/>
  <c r="AD668" i="2"/>
  <c r="AJ668" i="2" s="1"/>
  <c r="AK668" i="2" s="1"/>
  <c r="AB618" i="2"/>
  <c r="AD618" i="2"/>
  <c r="AJ618" i="2" s="1"/>
  <c r="AK618" i="2" s="1"/>
  <c r="AJ531" i="2"/>
  <c r="X496" i="2"/>
  <c r="Y496" i="2" s="1"/>
  <c r="Z496" i="2" s="1"/>
  <c r="AB496" i="2"/>
  <c r="AD496" i="2"/>
  <c r="AJ496" i="2" s="1"/>
  <c r="AK496" i="2" s="1"/>
  <c r="AJ490" i="2"/>
  <c r="AK490" i="2" s="1"/>
  <c r="AJ423" i="2"/>
  <c r="AK423" i="2" s="1"/>
  <c r="AB55" i="2"/>
  <c r="X55" i="2"/>
  <c r="Y55" i="2" s="1"/>
  <c r="Z55" i="2" s="1"/>
  <c r="AD55" i="2"/>
  <c r="AJ55" i="2" s="1"/>
  <c r="AK55" i="2" s="1"/>
  <c r="AJ38" i="1"/>
  <c r="AR37" i="1"/>
  <c r="X34" i="1"/>
  <c r="AC34" i="1" s="1"/>
  <c r="AK21" i="1"/>
  <c r="AT22" i="1"/>
  <c r="AL21" i="1"/>
  <c r="AU22" i="1"/>
  <c r="AQ21" i="1"/>
  <c r="AH22" i="1"/>
  <c r="AU21" i="1"/>
  <c r="AL22" i="1"/>
  <c r="AQ22" i="1"/>
  <c r="AT16" i="1"/>
  <c r="AK17" i="1"/>
  <c r="AT18" i="1"/>
  <c r="AK19" i="1"/>
  <c r="AT20" i="1"/>
  <c r="AU16" i="1"/>
  <c r="AL17" i="1"/>
  <c r="AU18" i="1"/>
  <c r="AL19" i="1"/>
  <c r="AU20" i="1"/>
  <c r="AH16" i="1"/>
  <c r="AQ17" i="1"/>
  <c r="AH18" i="1"/>
  <c r="AQ19" i="1"/>
  <c r="AH20" i="1"/>
  <c r="AL16" i="1"/>
  <c r="AU17" i="1"/>
  <c r="AL18" i="1"/>
  <c r="AU19" i="1"/>
  <c r="AL20" i="1"/>
  <c r="AQ18" i="1"/>
  <c r="AM19" i="1"/>
  <c r="X13" i="1"/>
  <c r="AC13" i="1" s="1"/>
  <c r="X15" i="1"/>
  <c r="AC15" i="1" s="1"/>
  <c r="AT10" i="1"/>
  <c r="AK11" i="1"/>
  <c r="AT12" i="1"/>
  <c r="AU10" i="1"/>
  <c r="AL11" i="1"/>
  <c r="AU12" i="1"/>
  <c r="AH10" i="1"/>
  <c r="AQ11" i="1"/>
  <c r="AH12" i="1"/>
  <c r="AL10" i="1"/>
  <c r="AU11" i="1"/>
  <c r="AL12" i="1"/>
  <c r="AQ10" i="1"/>
  <c r="AM11" i="1"/>
  <c r="AT11" i="1"/>
  <c r="AN12" i="1"/>
  <c r="AS7" i="1"/>
  <c r="X956" i="2"/>
  <c r="Y956" i="2" s="1"/>
  <c r="Z956" i="2" s="1"/>
  <c r="AB956" i="2"/>
  <c r="AB943" i="2"/>
  <c r="AJ909" i="2"/>
  <c r="AK909" i="2" s="1"/>
  <c r="AB897" i="2"/>
  <c r="AD897" i="2"/>
  <c r="AJ897" i="2" s="1"/>
  <c r="AK897" i="2" s="1"/>
  <c r="AJ894" i="2"/>
  <c r="AK894" i="2" s="1"/>
  <c r="X854" i="2"/>
  <c r="Y854" i="2" s="1"/>
  <c r="Z854" i="2" s="1"/>
  <c r="AB854" i="2"/>
  <c r="AB805" i="2"/>
  <c r="X805" i="2"/>
  <c r="Y805" i="2" s="1"/>
  <c r="Z805" i="2" s="1"/>
  <c r="AD805" i="2"/>
  <c r="AJ805" i="2" s="1"/>
  <c r="AK805" i="2" s="1"/>
  <c r="AD777" i="2"/>
  <c r="AJ777" i="2" s="1"/>
  <c r="AK777" i="2" s="1"/>
  <c r="AB777" i="2"/>
  <c r="AB752" i="2"/>
  <c r="X752" i="2"/>
  <c r="Y752" i="2" s="1"/>
  <c r="Z752" i="2" s="1"/>
  <c r="AJ623" i="2"/>
  <c r="AK623" i="2" s="1"/>
  <c r="X613" i="2"/>
  <c r="Y613" i="2" s="1"/>
  <c r="Z613" i="2" s="1"/>
  <c r="AB613" i="2"/>
  <c r="AD566" i="2"/>
  <c r="AJ566" i="2" s="1"/>
  <c r="AK566" i="2" s="1"/>
  <c r="X566" i="2"/>
  <c r="Y566" i="2" s="1"/>
  <c r="Z566" i="2" s="1"/>
  <c r="AB566" i="2"/>
  <c r="AJ459" i="2"/>
  <c r="AK459" i="2" s="1"/>
  <c r="AJ458" i="2"/>
  <c r="AK458" i="2" s="1"/>
  <c r="AL63" i="1"/>
  <c r="AU64" i="1"/>
  <c r="AU63" i="1"/>
  <c r="AL64" i="1"/>
  <c r="AH38" i="1"/>
  <c r="AP37" i="1"/>
  <c r="AJ20" i="1"/>
  <c r="AO19" i="1"/>
  <c r="AR18" i="1"/>
  <c r="AE12" i="1"/>
  <c r="AP7" i="1"/>
  <c r="AR6" i="1"/>
  <c r="X898" i="2"/>
  <c r="Y898" i="2" s="1"/>
  <c r="Z898" i="2" s="1"/>
  <c r="AD898" i="2"/>
  <c r="AJ898" i="2" s="1"/>
  <c r="AK898" i="2" s="1"/>
  <c r="AB898" i="2"/>
  <c r="AB882" i="2"/>
  <c r="AD882" i="2"/>
  <c r="AJ882" i="2" s="1"/>
  <c r="AK882" i="2" s="1"/>
  <c r="X878" i="2"/>
  <c r="Y878" i="2" s="1"/>
  <c r="Z878" i="2" s="1"/>
  <c r="AD878" i="2"/>
  <c r="AJ878" i="2" s="1"/>
  <c r="AK878" i="2" s="1"/>
  <c r="AB878" i="2"/>
  <c r="AB873" i="2"/>
  <c r="X873" i="2"/>
  <c r="Y873" i="2" s="1"/>
  <c r="Z873" i="2" s="1"/>
  <c r="AJ864" i="2"/>
  <c r="AK864" i="2" s="1"/>
  <c r="X821" i="2"/>
  <c r="Y821" i="2" s="1"/>
  <c r="Z821" i="2" s="1"/>
  <c r="AB821" i="2"/>
  <c r="AJ818" i="2"/>
  <c r="AK818" i="2" s="1"/>
  <c r="AJ744" i="2"/>
  <c r="AK744" i="2" s="1"/>
  <c r="AB712" i="2"/>
  <c r="AD712" i="2"/>
  <c r="AJ712" i="2" s="1"/>
  <c r="AK712" i="2" s="1"/>
  <c r="X692" i="2"/>
  <c r="Y692" i="2" s="1"/>
  <c r="Z692" i="2" s="1"/>
  <c r="AB692" i="2"/>
  <c r="X687" i="2"/>
  <c r="Y687" i="2" s="1"/>
  <c r="Z687" i="2" s="1"/>
  <c r="AD687" i="2"/>
  <c r="AJ687" i="2" s="1"/>
  <c r="AK687" i="2" s="1"/>
  <c r="AJ679" i="2"/>
  <c r="AK679" i="2" s="1"/>
  <c r="AJ671" i="2"/>
  <c r="AK671" i="2" s="1"/>
  <c r="AJ657" i="2"/>
  <c r="AK657" i="2" s="1"/>
  <c r="AD634" i="2"/>
  <c r="AJ634" i="2" s="1"/>
  <c r="AK634" i="2" s="1"/>
  <c r="X634" i="2"/>
  <c r="Y634" i="2" s="1"/>
  <c r="Z634" i="2" s="1"/>
  <c r="AJ597" i="2"/>
  <c r="AK597" i="2" s="1"/>
  <c r="AD589" i="2"/>
  <c r="AJ589" i="2" s="1"/>
  <c r="AK589" i="2" s="1"/>
  <c r="AB589" i="2"/>
  <c r="X589" i="2"/>
  <c r="Y589" i="2" s="1"/>
  <c r="Z589" i="2" s="1"/>
  <c r="AJ507" i="2"/>
  <c r="AK507" i="2" s="1"/>
  <c r="AB454" i="2"/>
  <c r="X454" i="2"/>
  <c r="Y454" i="2" s="1"/>
  <c r="Z454" i="2" s="1"/>
  <c r="AJ434" i="2"/>
  <c r="AK434" i="2" s="1"/>
  <c r="AJ318" i="2"/>
  <c r="AK318" i="2" s="1"/>
  <c r="AJ235" i="2"/>
  <c r="AK235" i="2" s="1"/>
  <c r="AU68" i="1"/>
  <c r="AL68" i="1"/>
  <c r="AR64" i="1"/>
  <c r="AT39" i="1"/>
  <c r="AN37" i="1"/>
  <c r="AI20" i="1"/>
  <c r="AN19" i="1"/>
  <c r="AP18" i="1"/>
  <c r="AO7" i="1"/>
  <c r="AP6" i="1"/>
  <c r="AT5" i="1"/>
  <c r="X3" i="1"/>
  <c r="AC3" i="1" s="1"/>
  <c r="X2" i="1"/>
  <c r="AC2" i="1" s="1"/>
  <c r="AB959" i="2"/>
  <c r="X930" i="2"/>
  <c r="Y930" i="2" s="1"/>
  <c r="Z930" i="2" s="1"/>
  <c r="AD930" i="2"/>
  <c r="AJ930" i="2" s="1"/>
  <c r="AK930" i="2" s="1"/>
  <c r="X904" i="2"/>
  <c r="Y904" i="2" s="1"/>
  <c r="Z904" i="2" s="1"/>
  <c r="AD904" i="2"/>
  <c r="AJ904" i="2" s="1"/>
  <c r="AK904" i="2" s="1"/>
  <c r="AB904" i="2"/>
  <c r="AB899" i="2"/>
  <c r="AD899" i="2"/>
  <c r="AJ899" i="2" s="1"/>
  <c r="AK899" i="2" s="1"/>
  <c r="AJ811" i="2"/>
  <c r="AK811" i="2" s="1"/>
  <c r="AJ756" i="2"/>
  <c r="AK756" i="2" s="1"/>
  <c r="AB753" i="2"/>
  <c r="X753" i="2"/>
  <c r="Y753" i="2" s="1"/>
  <c r="Z753" i="2" s="1"/>
  <c r="AB742" i="2"/>
  <c r="X742" i="2"/>
  <c r="Y742" i="2" s="1"/>
  <c r="Z742" i="2" s="1"/>
  <c r="AD742" i="2"/>
  <c r="AJ742" i="2" s="1"/>
  <c r="AK742" i="2" s="1"/>
  <c r="AJ735" i="2"/>
  <c r="AK735" i="2" s="1"/>
  <c r="X728" i="2"/>
  <c r="Y728" i="2" s="1"/>
  <c r="Z728" i="2" s="1"/>
  <c r="AB728" i="2"/>
  <c r="AD728" i="2"/>
  <c r="AJ728" i="2" s="1"/>
  <c r="AK728" i="2" s="1"/>
  <c r="AJ684" i="2"/>
  <c r="AK684" i="2" s="1"/>
  <c r="X674" i="2"/>
  <c r="Y674" i="2" s="1"/>
  <c r="Z674" i="2" s="1"/>
  <c r="AB674" i="2"/>
  <c r="AE559" i="2"/>
  <c r="AJ559" i="2" s="1"/>
  <c r="AB559" i="2"/>
  <c r="AB510" i="2"/>
  <c r="AD510" i="2"/>
  <c r="AJ510" i="2" s="1"/>
  <c r="AK510" i="2" s="1"/>
  <c r="X510" i="2"/>
  <c r="Y510" i="2" s="1"/>
  <c r="Z510" i="2" s="1"/>
  <c r="AJ497" i="2"/>
  <c r="AK497" i="2" s="1"/>
  <c r="Y479" i="2"/>
  <c r="Z479" i="2" s="1"/>
  <c r="X470" i="2"/>
  <c r="AD470" i="2"/>
  <c r="AJ470" i="2" s="1"/>
  <c r="AB470" i="2"/>
  <c r="AJ460" i="2"/>
  <c r="AK460" i="2" s="1"/>
  <c r="X238" i="2"/>
  <c r="Y238" i="2" s="1"/>
  <c r="Z238" i="2" s="1"/>
  <c r="AD238" i="2"/>
  <c r="AJ238" i="2" s="1"/>
  <c r="AK238" i="2" s="1"/>
  <c r="AB238" i="2"/>
  <c r="AN7" i="1"/>
  <c r="AO6" i="1"/>
  <c r="AS5" i="1"/>
  <c r="X914" i="2"/>
  <c r="Y914" i="2" s="1"/>
  <c r="Z914" i="2" s="1"/>
  <c r="AD914" i="2"/>
  <c r="AJ914" i="2" s="1"/>
  <c r="AK914" i="2" s="1"/>
  <c r="AJ912" i="2"/>
  <c r="AK912" i="2" s="1"/>
  <c r="AJ911" i="2"/>
  <c r="AK911" i="2" s="1"/>
  <c r="X908" i="2"/>
  <c r="Y908" i="2" s="1"/>
  <c r="Z908" i="2" s="1"/>
  <c r="AD908" i="2"/>
  <c r="AJ908" i="2" s="1"/>
  <c r="AK908" i="2" s="1"/>
  <c r="AD826" i="2"/>
  <c r="AJ826" i="2" s="1"/>
  <c r="AK826" i="2" s="1"/>
  <c r="AB826" i="2"/>
  <c r="AB771" i="2"/>
  <c r="AG683" i="2"/>
  <c r="AJ683" i="2" s="1"/>
  <c r="AK683" i="2" s="1"/>
  <c r="AB683" i="2"/>
  <c r="X645" i="2"/>
  <c r="Y645" i="2" s="1"/>
  <c r="Z645" i="2" s="1"/>
  <c r="AD645" i="2"/>
  <c r="AJ645" i="2" s="1"/>
  <c r="AK645" i="2" s="1"/>
  <c r="AB532" i="2"/>
  <c r="AE532" i="2"/>
  <c r="AJ532" i="2" s="1"/>
  <c r="AJ512" i="2"/>
  <c r="AK512" i="2" s="1"/>
  <c r="X381" i="2"/>
  <c r="Y381" i="2" s="1"/>
  <c r="Z381" i="2" s="1"/>
  <c r="AB381" i="2"/>
  <c r="AD381" i="2"/>
  <c r="AJ381" i="2" s="1"/>
  <c r="AK381" i="2" s="1"/>
  <c r="X292" i="2"/>
  <c r="Y292" i="2" s="1"/>
  <c r="Z292" i="2" s="1"/>
  <c r="AD292" i="2"/>
  <c r="AJ292" i="2" s="1"/>
  <c r="AK292" i="2" s="1"/>
  <c r="AJ270" i="2"/>
  <c r="AK270" i="2" s="1"/>
  <c r="X218" i="2"/>
  <c r="Y218" i="2" s="1"/>
  <c r="Z218" i="2" s="1"/>
  <c r="AB218" i="2"/>
  <c r="AD218" i="2"/>
  <c r="AJ218" i="2" s="1"/>
  <c r="AK218" i="2" s="1"/>
  <c r="X938" i="2"/>
  <c r="Y938" i="2" s="1"/>
  <c r="Z938" i="2" s="1"/>
  <c r="AD938" i="2"/>
  <c r="AJ938" i="2" s="1"/>
  <c r="AK938" i="2" s="1"/>
  <c r="X910" i="2"/>
  <c r="Y910" i="2" s="1"/>
  <c r="Z910" i="2" s="1"/>
  <c r="AD910" i="2"/>
  <c r="AJ910" i="2" s="1"/>
  <c r="AK910" i="2" s="1"/>
  <c r="X884" i="2"/>
  <c r="Y884" i="2" s="1"/>
  <c r="Z884" i="2" s="1"/>
  <c r="AD884" i="2"/>
  <c r="AJ884" i="2" s="1"/>
  <c r="AK884" i="2" s="1"/>
  <c r="AD862" i="2"/>
  <c r="AJ862" i="2" s="1"/>
  <c r="AK862" i="2" s="1"/>
  <c r="X862" i="2"/>
  <c r="Y862" i="2" s="1"/>
  <c r="Z862" i="2" s="1"/>
  <c r="AD844" i="2"/>
  <c r="AJ844" i="2" s="1"/>
  <c r="AK844" i="2" s="1"/>
  <c r="X844" i="2"/>
  <c r="Y844" i="2" s="1"/>
  <c r="Z844" i="2" s="1"/>
  <c r="AD778" i="2"/>
  <c r="AJ778" i="2" s="1"/>
  <c r="AK778" i="2" s="1"/>
  <c r="AB778" i="2"/>
  <c r="AJ764" i="2"/>
  <c r="AK764" i="2" s="1"/>
  <c r="X757" i="2"/>
  <c r="Y757" i="2" s="1"/>
  <c r="Z757" i="2" s="1"/>
  <c r="AB706" i="2"/>
  <c r="X706" i="2"/>
  <c r="Y706" i="2" s="1"/>
  <c r="Z706" i="2" s="1"/>
  <c r="X662" i="2"/>
  <c r="Y662" i="2" s="1"/>
  <c r="Z662" i="2" s="1"/>
  <c r="AB662" i="2"/>
  <c r="X614" i="2"/>
  <c r="Y614" i="2" s="1"/>
  <c r="Z614" i="2" s="1"/>
  <c r="AD601" i="2"/>
  <c r="AJ601" i="2" s="1"/>
  <c r="AK601" i="2" s="1"/>
  <c r="X601" i="2"/>
  <c r="Y601" i="2" s="1"/>
  <c r="Z601" i="2" s="1"/>
  <c r="AD587" i="2"/>
  <c r="AJ587" i="2" s="1"/>
  <c r="AK587" i="2" s="1"/>
  <c r="X587" i="2"/>
  <c r="Y587" i="2" s="1"/>
  <c r="Z587" i="2" s="1"/>
  <c r="AB587" i="2"/>
  <c r="AJ539" i="2"/>
  <c r="AK539" i="2" s="1"/>
  <c r="X525" i="2"/>
  <c r="AB525" i="2"/>
  <c r="AD525" i="2"/>
  <c r="AJ525" i="2" s="1"/>
  <c r="X484" i="2"/>
  <c r="Y484" i="2" s="1"/>
  <c r="Z484" i="2" s="1"/>
  <c r="AD484" i="2"/>
  <c r="AJ484" i="2" s="1"/>
  <c r="AK484" i="2" s="1"/>
  <c r="AB484" i="2"/>
  <c r="AJ452" i="2"/>
  <c r="AJ449" i="2"/>
  <c r="AK449" i="2" s="1"/>
  <c r="AJ445" i="2"/>
  <c r="AK445" i="2" s="1"/>
  <c r="AJ441" i="2"/>
  <c r="AK441" i="2" s="1"/>
  <c r="AJ389" i="2"/>
  <c r="AK389" i="2" s="1"/>
  <c r="AB163" i="2"/>
  <c r="AD163" i="2"/>
  <c r="AJ163" i="2" s="1"/>
  <c r="AK163" i="2" s="1"/>
  <c r="X163" i="2"/>
  <c r="Y163" i="2" s="1"/>
  <c r="Z163" i="2" s="1"/>
  <c r="AB155" i="2"/>
  <c r="X155" i="2"/>
  <c r="AD155" i="2"/>
  <c r="AJ155" i="2" s="1"/>
  <c r="AB88" i="2"/>
  <c r="AD88" i="2"/>
  <c r="AJ88" i="2" s="1"/>
  <c r="AK88" i="2" s="1"/>
  <c r="X88" i="2"/>
  <c r="AB913" i="2"/>
  <c r="AD913" i="2"/>
  <c r="AJ913" i="2" s="1"/>
  <c r="AK913" i="2" s="1"/>
  <c r="AJ848" i="2"/>
  <c r="AK848" i="2" s="1"/>
  <c r="AJ812" i="2"/>
  <c r="AK812" i="2" s="1"/>
  <c r="AD796" i="2"/>
  <c r="AJ796" i="2" s="1"/>
  <c r="AK796" i="2" s="1"/>
  <c r="X796" i="2"/>
  <c r="Y796" i="2" s="1"/>
  <c r="Z796" i="2" s="1"/>
  <c r="AJ727" i="2"/>
  <c r="AK727" i="2" s="1"/>
  <c r="X720" i="2"/>
  <c r="Y720" i="2" s="1"/>
  <c r="Z720" i="2" s="1"/>
  <c r="AD720" i="2"/>
  <c r="AJ720" i="2" s="1"/>
  <c r="AK720" i="2" s="1"/>
  <c r="AB714" i="2"/>
  <c r="X714" i="2"/>
  <c r="Y714" i="2" s="1"/>
  <c r="Z714" i="2" s="1"/>
  <c r="X658" i="2"/>
  <c r="Y658" i="2" s="1"/>
  <c r="Z658" i="2" s="1"/>
  <c r="AD658" i="2"/>
  <c r="AJ658" i="2" s="1"/>
  <c r="AK658" i="2" s="1"/>
  <c r="AJ646" i="2"/>
  <c r="AK646" i="2" s="1"/>
  <c r="AJ573" i="2"/>
  <c r="AK573" i="2" s="1"/>
  <c r="AJ489" i="2"/>
  <c r="AK489" i="2" s="1"/>
  <c r="AJ487" i="2"/>
  <c r="AK487" i="2" s="1"/>
  <c r="AD480" i="2"/>
  <c r="AJ480" i="2" s="1"/>
  <c r="AB480" i="2"/>
  <c r="AJ416" i="2"/>
  <c r="AK416" i="2" s="1"/>
  <c r="AB385" i="2"/>
  <c r="AD385" i="2"/>
  <c r="AJ385" i="2" s="1"/>
  <c r="AK385" i="2" s="1"/>
  <c r="X385" i="2"/>
  <c r="Y385" i="2" s="1"/>
  <c r="Z385" i="2" s="1"/>
  <c r="X317" i="2"/>
  <c r="Y317" i="2" s="1"/>
  <c r="Z317" i="2" s="1"/>
  <c r="AD317" i="2"/>
  <c r="AJ317" i="2" s="1"/>
  <c r="AK317" i="2" s="1"/>
  <c r="AJ271" i="2"/>
  <c r="AK271" i="2" s="1"/>
  <c r="X247" i="2"/>
  <c r="Y247" i="2" s="1"/>
  <c r="Z247" i="2" s="1"/>
  <c r="AB247" i="2"/>
  <c r="AD247" i="2"/>
  <c r="AJ247" i="2" s="1"/>
  <c r="AK247" i="2" s="1"/>
  <c r="AJ770" i="2"/>
  <c r="AK770" i="2" s="1"/>
  <c r="X702" i="2"/>
  <c r="Y702" i="2" s="1"/>
  <c r="Z702" i="2" s="1"/>
  <c r="AB702" i="2"/>
  <c r="X693" i="2"/>
  <c r="Y693" i="2" s="1"/>
  <c r="Z693" i="2" s="1"/>
  <c r="AD693" i="2"/>
  <c r="AJ693" i="2" s="1"/>
  <c r="AK693" i="2" s="1"/>
  <c r="X672" i="2"/>
  <c r="Y672" i="2" s="1"/>
  <c r="Z672" i="2" s="1"/>
  <c r="AB672" i="2"/>
  <c r="AB639" i="2"/>
  <c r="X639" i="2"/>
  <c r="X513" i="2"/>
  <c r="AD513" i="2"/>
  <c r="AJ513" i="2" s="1"/>
  <c r="AB513" i="2"/>
  <c r="X444" i="2"/>
  <c r="Y444" i="2" s="1"/>
  <c r="Z444" i="2" s="1"/>
  <c r="AD444" i="2"/>
  <c r="AJ444" i="2" s="1"/>
  <c r="AK444" i="2" s="1"/>
  <c r="AB444" i="2"/>
  <c r="AJ417" i="2"/>
  <c r="AD346" i="2"/>
  <c r="AJ346" i="2" s="1"/>
  <c r="AK346" i="2" s="1"/>
  <c r="X346" i="2"/>
  <c r="Y346" i="2" s="1"/>
  <c r="Z346" i="2" s="1"/>
  <c r="AB346" i="2"/>
  <c r="AJ315" i="2"/>
  <c r="AK315" i="2" s="1"/>
  <c r="AF21" i="2"/>
  <c r="X21" i="2"/>
  <c r="Y21" i="2" s="1"/>
  <c r="Z21" i="2" s="1"/>
  <c r="X916" i="2"/>
  <c r="Y916" i="2" s="1"/>
  <c r="Z916" i="2" s="1"/>
  <c r="AD916" i="2"/>
  <c r="AJ916" i="2" s="1"/>
  <c r="AK916" i="2" s="1"/>
  <c r="X890" i="2"/>
  <c r="Y890" i="2" s="1"/>
  <c r="Z890" i="2" s="1"/>
  <c r="AD890" i="2"/>
  <c r="AJ890" i="2" s="1"/>
  <c r="AK890" i="2" s="1"/>
  <c r="AJ772" i="2"/>
  <c r="AK772" i="2" s="1"/>
  <c r="AJ771" i="2"/>
  <c r="AK771" i="2" s="1"/>
  <c r="AB748" i="2"/>
  <c r="AD748" i="2"/>
  <c r="AJ748" i="2" s="1"/>
  <c r="AK748" i="2" s="1"/>
  <c r="X722" i="2"/>
  <c r="Y722" i="2" s="1"/>
  <c r="Z722" i="2" s="1"/>
  <c r="AD722" i="2"/>
  <c r="AJ722" i="2" s="1"/>
  <c r="AK722" i="2" s="1"/>
  <c r="AB694" i="2"/>
  <c r="X694" i="2"/>
  <c r="Y694" i="2" s="1"/>
  <c r="Z694" i="2" s="1"/>
  <c r="AB633" i="2"/>
  <c r="AD633" i="2"/>
  <c r="AJ606" i="2"/>
  <c r="AK606" i="2" s="1"/>
  <c r="AJ560" i="2"/>
  <c r="AK560" i="2" s="1"/>
  <c r="X538" i="2"/>
  <c r="AJ307" i="2"/>
  <c r="AK307" i="2" s="1"/>
  <c r="AB919" i="2"/>
  <c r="AD919" i="2"/>
  <c r="AJ919" i="2" s="1"/>
  <c r="AK919" i="2" s="1"/>
  <c r="AJ866" i="2"/>
  <c r="AK866" i="2" s="1"/>
  <c r="AD850" i="2"/>
  <c r="AJ850" i="2" s="1"/>
  <c r="AK850" i="2" s="1"/>
  <c r="X850" i="2"/>
  <c r="Y850" i="2" s="1"/>
  <c r="Z850" i="2" s="1"/>
  <c r="AJ792" i="2"/>
  <c r="AK792" i="2" s="1"/>
  <c r="AD784" i="2"/>
  <c r="AJ784" i="2" s="1"/>
  <c r="AK784" i="2" s="1"/>
  <c r="AB784" i="2"/>
  <c r="AJ753" i="2"/>
  <c r="AK753" i="2" s="1"/>
  <c r="AJ743" i="2"/>
  <c r="AK743" i="2" s="1"/>
  <c r="AJ681" i="2"/>
  <c r="AK681" i="2" s="1"/>
  <c r="AJ602" i="2"/>
  <c r="AK602" i="2" s="1"/>
  <c r="AD551" i="2"/>
  <c r="AJ551" i="2" s="1"/>
  <c r="AK551" i="2" s="1"/>
  <c r="X551" i="2"/>
  <c r="Y551" i="2" s="1"/>
  <c r="Z551" i="2" s="1"/>
  <c r="AB551" i="2"/>
  <c r="AB531" i="2"/>
  <c r="X440" i="2"/>
  <c r="Y440" i="2" s="1"/>
  <c r="Z440" i="2" s="1"/>
  <c r="AD440" i="2"/>
  <c r="AJ440" i="2" s="1"/>
  <c r="AK440" i="2" s="1"/>
  <c r="AB440" i="2"/>
  <c r="Y417" i="2"/>
  <c r="Z417" i="2" s="1"/>
  <c r="Y418" i="2"/>
  <c r="Z418" i="2" s="1"/>
  <c r="AB401" i="2"/>
  <c r="AD401" i="2"/>
  <c r="AJ401" i="2" s="1"/>
  <c r="AK401" i="2" s="1"/>
  <c r="X401" i="2"/>
  <c r="Y401" i="2" s="1"/>
  <c r="Z401" i="2" s="1"/>
  <c r="AI233" i="2"/>
  <c r="AJ233" i="2" s="1"/>
  <c r="AK233" i="2" s="1"/>
  <c r="AB233" i="2"/>
  <c r="X233" i="2"/>
  <c r="Y233" i="2" s="1"/>
  <c r="Z233" i="2" s="1"/>
  <c r="X97" i="2"/>
  <c r="Y97" i="2" s="1"/>
  <c r="Z97" i="2" s="1"/>
  <c r="AB97" i="2"/>
  <c r="AD97" i="2"/>
  <c r="AJ97" i="2" s="1"/>
  <c r="AK97" i="2" s="1"/>
  <c r="X986" i="2"/>
  <c r="Y986" i="2" s="1"/>
  <c r="X952" i="2"/>
  <c r="Y952" i="2" s="1"/>
  <c r="Z952" i="2" s="1"/>
  <c r="X920" i="2"/>
  <c r="Y920" i="2" s="1"/>
  <c r="Z920" i="2" s="1"/>
  <c r="AD920" i="2"/>
  <c r="X892" i="2"/>
  <c r="Y892" i="2" s="1"/>
  <c r="Z892" i="2" s="1"/>
  <c r="AD892" i="2"/>
  <c r="AJ892" i="2" s="1"/>
  <c r="AK892" i="2" s="1"/>
  <c r="X760" i="2"/>
  <c r="Y760" i="2" s="1"/>
  <c r="Z760" i="2" s="1"/>
  <c r="AB760" i="2"/>
  <c r="AJ755" i="2"/>
  <c r="AK755" i="2" s="1"/>
  <c r="X678" i="2"/>
  <c r="Y678" i="2" s="1"/>
  <c r="Z678" i="2" s="1"/>
  <c r="AB678" i="2"/>
  <c r="AB570" i="2"/>
  <c r="X570" i="2"/>
  <c r="Y570" i="2" s="1"/>
  <c r="Z570" i="2" s="1"/>
  <c r="AD570" i="2"/>
  <c r="AJ570" i="2" s="1"/>
  <c r="AK570" i="2" s="1"/>
  <c r="AD535" i="2"/>
  <c r="AJ535" i="2" s="1"/>
  <c r="AK535" i="2" s="1"/>
  <c r="AB535" i="2"/>
  <c r="X535" i="2"/>
  <c r="Y535" i="2" s="1"/>
  <c r="Z535" i="2" s="1"/>
  <c r="AG287" i="2"/>
  <c r="AJ287" i="2" s="1"/>
  <c r="AB287" i="2"/>
  <c r="X287" i="2"/>
  <c r="AD148" i="2"/>
  <c r="AJ148" i="2" s="1"/>
  <c r="AK148" i="2" s="1"/>
  <c r="X148" i="2"/>
  <c r="Y148" i="2" s="1"/>
  <c r="Z148" i="2" s="1"/>
  <c r="AB756" i="2"/>
  <c r="AD734" i="2"/>
  <c r="AJ734" i="2" s="1"/>
  <c r="AK734" i="2" s="1"/>
  <c r="AD732" i="2"/>
  <c r="AJ732" i="2" s="1"/>
  <c r="AK732" i="2" s="1"/>
  <c r="AB651" i="2"/>
  <c r="AD612" i="2"/>
  <c r="AJ612" i="2" s="1"/>
  <c r="AK612" i="2" s="1"/>
  <c r="X612" i="2"/>
  <c r="Y612" i="2" s="1"/>
  <c r="Z612" i="2" s="1"/>
  <c r="AD583" i="2"/>
  <c r="AJ583" i="2" s="1"/>
  <c r="AK583" i="2" s="1"/>
  <c r="X583" i="2"/>
  <c r="Y583" i="2" s="1"/>
  <c r="Z583" i="2" s="1"/>
  <c r="AJ575" i="2"/>
  <c r="AK575" i="2" s="1"/>
  <c r="AD571" i="2"/>
  <c r="AJ571" i="2" s="1"/>
  <c r="AK571" i="2" s="1"/>
  <c r="AB571" i="2"/>
  <c r="AJ544" i="2"/>
  <c r="AK544" i="2" s="1"/>
  <c r="X541" i="2"/>
  <c r="Y541" i="2" s="1"/>
  <c r="Z541" i="2" s="1"/>
  <c r="AD541" i="2"/>
  <c r="AJ541" i="2" s="1"/>
  <c r="AK541" i="2" s="1"/>
  <c r="AD506" i="2"/>
  <c r="AJ506" i="2" s="1"/>
  <c r="AK506" i="2" s="1"/>
  <c r="AJ478" i="2"/>
  <c r="AK478" i="2" s="1"/>
  <c r="AJ472" i="2"/>
  <c r="AK472" i="2" s="1"/>
  <c r="AB455" i="2"/>
  <c r="X455" i="2"/>
  <c r="Y455" i="2" s="1"/>
  <c r="Z455" i="2" s="1"/>
  <c r="AE361" i="2"/>
  <c r="AJ361" i="2" s="1"/>
  <c r="X361" i="2"/>
  <c r="Y361" i="2" s="1"/>
  <c r="Z361" i="2" s="1"/>
  <c r="AF181" i="2"/>
  <c r="AJ181" i="2" s="1"/>
  <c r="AB181" i="2"/>
  <c r="AJ697" i="2"/>
  <c r="AK697" i="2" s="1"/>
  <c r="AD599" i="2"/>
  <c r="AJ599" i="2" s="1"/>
  <c r="AK599" i="2" s="1"/>
  <c r="X599" i="2"/>
  <c r="Y599" i="2" s="1"/>
  <c r="Z599" i="2" s="1"/>
  <c r="AJ572" i="2"/>
  <c r="AK572" i="2" s="1"/>
  <c r="AJ555" i="2"/>
  <c r="AK555" i="2" s="1"/>
  <c r="AB552" i="2"/>
  <c r="AD552" i="2"/>
  <c r="AJ552" i="2" s="1"/>
  <c r="AJ547" i="2"/>
  <c r="AK547" i="2" s="1"/>
  <c r="AB542" i="2"/>
  <c r="X542" i="2"/>
  <c r="Y542" i="2" s="1"/>
  <c r="Z542" i="2" s="1"/>
  <c r="AD542" i="2"/>
  <c r="AJ542" i="2" s="1"/>
  <c r="AK542" i="2" s="1"/>
  <c r="X492" i="2"/>
  <c r="Y492" i="2" s="1"/>
  <c r="Z492" i="2" s="1"/>
  <c r="AD492" i="2"/>
  <c r="AJ492" i="2" s="1"/>
  <c r="AK492" i="2" s="1"/>
  <c r="AB492" i="2"/>
  <c r="AJ483" i="2"/>
  <c r="AK483" i="2" s="1"/>
  <c r="AJ412" i="2"/>
  <c r="AK412" i="2" s="1"/>
  <c r="AJ365" i="2"/>
  <c r="AK365" i="2" s="1"/>
  <c r="X340" i="2"/>
  <c r="Y340" i="2" s="1"/>
  <c r="Z340" i="2" s="1"/>
  <c r="AE340" i="2"/>
  <c r="AJ340" i="2" s="1"/>
  <c r="AK340" i="2" s="1"/>
  <c r="AJ236" i="2"/>
  <c r="AK236" i="2" s="1"/>
  <c r="X220" i="2"/>
  <c r="Y220" i="2" s="1"/>
  <c r="Z220" i="2" s="1"/>
  <c r="AD220" i="2"/>
  <c r="AJ220" i="2" s="1"/>
  <c r="AK220" i="2" s="1"/>
  <c r="X188" i="2"/>
  <c r="Y188" i="2" s="1"/>
  <c r="Z188" i="2" s="1"/>
  <c r="AB188" i="2"/>
  <c r="AD188" i="2"/>
  <c r="AJ188" i="2" s="1"/>
  <c r="AK188" i="2" s="1"/>
  <c r="X661" i="2"/>
  <c r="Y661" i="2" s="1"/>
  <c r="Z661" i="2" s="1"/>
  <c r="AB661" i="2"/>
  <c r="AJ536" i="2"/>
  <c r="AK536" i="2" s="1"/>
  <c r="AJ519" i="2"/>
  <c r="AK519" i="2" s="1"/>
  <c r="X516" i="2"/>
  <c r="AD516" i="2"/>
  <c r="AJ516" i="2" s="1"/>
  <c r="AJ465" i="2"/>
  <c r="AK465" i="2" s="1"/>
  <c r="AJ464" i="2"/>
  <c r="AK464" i="2" s="1"/>
  <c r="AJ447" i="2"/>
  <c r="AK447" i="2" s="1"/>
  <c r="AJ428" i="2"/>
  <c r="AK428" i="2" s="1"/>
  <c r="AD426" i="2"/>
  <c r="AJ426" i="2" s="1"/>
  <c r="AK426" i="2" s="1"/>
  <c r="X426" i="2"/>
  <c r="Y426" i="2" s="1"/>
  <c r="Z426" i="2" s="1"/>
  <c r="AB426" i="2"/>
  <c r="X379" i="2"/>
  <c r="Y379" i="2" s="1"/>
  <c r="Z379" i="2" s="1"/>
  <c r="AB379" i="2"/>
  <c r="AD379" i="2"/>
  <c r="AJ379" i="2" s="1"/>
  <c r="AK379" i="2" s="1"/>
  <c r="AB343" i="2"/>
  <c r="AD343" i="2"/>
  <c r="AJ343" i="2" s="1"/>
  <c r="AK343" i="2" s="1"/>
  <c r="AJ284" i="2"/>
  <c r="AK284" i="2" s="1"/>
  <c r="X234" i="2"/>
  <c r="Y234" i="2" s="1"/>
  <c r="Z234" i="2" s="1"/>
  <c r="AB234" i="2"/>
  <c r="AD234" i="2"/>
  <c r="AJ234" i="2" s="1"/>
  <c r="AK234" i="2" s="1"/>
  <c r="AJ177" i="2"/>
  <c r="AK177" i="2" s="1"/>
  <c r="AJ751" i="2"/>
  <c r="AK751" i="2" s="1"/>
  <c r="X649" i="2"/>
  <c r="Y649" i="2" s="1"/>
  <c r="Z649" i="2" s="1"/>
  <c r="AB649" i="2"/>
  <c r="AJ631" i="2"/>
  <c r="AK631" i="2" s="1"/>
  <c r="X619" i="2"/>
  <c r="Y619" i="2" s="1"/>
  <c r="Z619" i="2" s="1"/>
  <c r="AB619" i="2"/>
  <c r="AD569" i="2"/>
  <c r="AJ569" i="2" s="1"/>
  <c r="AK569" i="2" s="1"/>
  <c r="AB569" i="2"/>
  <c r="AJ520" i="2"/>
  <c r="AK520" i="2" s="1"/>
  <c r="AB499" i="2"/>
  <c r="X499" i="2"/>
  <c r="Y499" i="2" s="1"/>
  <c r="Z499" i="2" s="1"/>
  <c r="AD499" i="2"/>
  <c r="AJ499" i="2" s="1"/>
  <c r="AK499" i="2" s="1"/>
  <c r="AJ466" i="2"/>
  <c r="AK466" i="2" s="1"/>
  <c r="AD390" i="2"/>
  <c r="AJ390" i="2" s="1"/>
  <c r="AK390" i="2" s="1"/>
  <c r="X390" i="2"/>
  <c r="Y390" i="2" s="1"/>
  <c r="Z390" i="2" s="1"/>
  <c r="AB390" i="2"/>
  <c r="X307" i="2"/>
  <c r="Y307" i="2" s="1"/>
  <c r="Z307" i="2" s="1"/>
  <c r="AB307" i="2"/>
  <c r="X182" i="2"/>
  <c r="Y182" i="2" s="1"/>
  <c r="Z182" i="2" s="1"/>
  <c r="AB182" i="2"/>
  <c r="AD182" i="2"/>
  <c r="AJ182" i="2" s="1"/>
  <c r="AK182" i="2" s="1"/>
  <c r="AD162" i="2"/>
  <c r="AJ162" i="2" s="1"/>
  <c r="AK162" i="2" s="1"/>
  <c r="X162" i="2"/>
  <c r="Y162" i="2" s="1"/>
  <c r="Z162" i="2" s="1"/>
  <c r="AB162" i="2"/>
  <c r="X127" i="2"/>
  <c r="Y127" i="2" s="1"/>
  <c r="Z127" i="2" s="1"/>
  <c r="AD127" i="2"/>
  <c r="AJ127" i="2" s="1"/>
  <c r="AK127" i="2" s="1"/>
  <c r="AB127" i="2"/>
  <c r="AJ776" i="2"/>
  <c r="AK776" i="2" s="1"/>
  <c r="X690" i="2"/>
  <c r="Y690" i="2" s="1"/>
  <c r="Z690" i="2" s="1"/>
  <c r="AB690" i="2"/>
  <c r="X686" i="2"/>
  <c r="Y685" i="2" s="1"/>
  <c r="Z685" i="2" s="1"/>
  <c r="X666" i="2"/>
  <c r="Y666" i="2" s="1"/>
  <c r="Z666" i="2" s="1"/>
  <c r="AB666" i="2"/>
  <c r="AJ598" i="2"/>
  <c r="AK598" i="2" s="1"/>
  <c r="AD553" i="2"/>
  <c r="AB553" i="2"/>
  <c r="X517" i="2"/>
  <c r="Y517" i="2" s="1"/>
  <c r="Z517" i="2" s="1"/>
  <c r="AD517" i="2"/>
  <c r="AJ517" i="2" s="1"/>
  <c r="AK517" i="2" s="1"/>
  <c r="AJ503" i="2"/>
  <c r="AK503" i="2" s="1"/>
  <c r="AB488" i="2"/>
  <c r="X488" i="2"/>
  <c r="Y488" i="2" s="1"/>
  <c r="Z488" i="2" s="1"/>
  <c r="X458" i="2"/>
  <c r="Y458" i="2" s="1"/>
  <c r="Z458" i="2" s="1"/>
  <c r="AB458" i="2"/>
  <c r="AJ429" i="2"/>
  <c r="AK429" i="2" s="1"/>
  <c r="AB67" i="2"/>
  <c r="AE67" i="2"/>
  <c r="AJ67" i="2" s="1"/>
  <c r="AK67" i="2" s="1"/>
  <c r="AJ767" i="2"/>
  <c r="AK767" i="2" s="1"/>
  <c r="AD624" i="2"/>
  <c r="AJ624" i="2" s="1"/>
  <c r="AK624" i="2" s="1"/>
  <c r="AB617" i="2"/>
  <c r="AB606" i="2"/>
  <c r="AD605" i="2"/>
  <c r="AJ605" i="2" s="1"/>
  <c r="AK605" i="2" s="1"/>
  <c r="AB565" i="2"/>
  <c r="AJ528" i="2"/>
  <c r="AK528" i="2" s="1"/>
  <c r="AB505" i="2"/>
  <c r="AD505" i="2"/>
  <c r="AJ505" i="2" s="1"/>
  <c r="AK505" i="2" s="1"/>
  <c r="AD479" i="2"/>
  <c r="AJ479" i="2" s="1"/>
  <c r="AB479" i="2"/>
  <c r="X472" i="2"/>
  <c r="Y472" i="2" s="1"/>
  <c r="Z472" i="2" s="1"/>
  <c r="AB472" i="2"/>
  <c r="AJ411" i="2"/>
  <c r="AK411" i="2" s="1"/>
  <c r="AJ383" i="2"/>
  <c r="AK383" i="2" s="1"/>
  <c r="AB376" i="2"/>
  <c r="AD376" i="2"/>
  <c r="X362" i="2"/>
  <c r="Y362" i="2" s="1"/>
  <c r="Z362" i="2" s="1"/>
  <c r="AD362" i="2"/>
  <c r="AJ362" i="2" s="1"/>
  <c r="AK362" i="2" s="1"/>
  <c r="X94" i="2"/>
  <c r="Y94" i="2" s="1"/>
  <c r="Z94" i="2" s="1"/>
  <c r="AB94" i="2"/>
  <c r="AD94" i="2"/>
  <c r="AJ94" i="2" s="1"/>
  <c r="AK94" i="2" s="1"/>
  <c r="AJ550" i="2"/>
  <c r="AK550" i="2" s="1"/>
  <c r="AJ485" i="2"/>
  <c r="AK485" i="2" s="1"/>
  <c r="AJ438" i="2"/>
  <c r="AK438" i="2" s="1"/>
  <c r="AJ333" i="2"/>
  <c r="AK333" i="2" s="1"/>
  <c r="AJ331" i="2"/>
  <c r="AK331" i="2" s="1"/>
  <c r="AJ302" i="2"/>
  <c r="AK302" i="2" s="1"/>
  <c r="AB273" i="2"/>
  <c r="X273" i="2"/>
  <c r="Y273" i="2" s="1"/>
  <c r="Z273" i="2" s="1"/>
  <c r="AD273" i="2"/>
  <c r="AJ273" i="2" s="1"/>
  <c r="AK273" i="2" s="1"/>
  <c r="AJ221" i="2"/>
  <c r="AK221" i="2" s="1"/>
  <c r="AJ750" i="2"/>
  <c r="AK750" i="2" s="1"/>
  <c r="AJ749" i="2"/>
  <c r="AK749" i="2" s="1"/>
  <c r="AB697" i="2"/>
  <c r="X631" i="2"/>
  <c r="Y631" i="2" s="1"/>
  <c r="Z631" i="2" s="1"/>
  <c r="AB631" i="2"/>
  <c r="AB630" i="2"/>
  <c r="AJ527" i="2"/>
  <c r="AK527" i="2" s="1"/>
  <c r="X514" i="2"/>
  <c r="X502" i="2"/>
  <c r="Y502" i="2" s="1"/>
  <c r="Z502" i="2" s="1"/>
  <c r="AD502" i="2"/>
  <c r="AJ502" i="2" s="1"/>
  <c r="AK502" i="2" s="1"/>
  <c r="AD468" i="2"/>
  <c r="AJ468" i="2" s="1"/>
  <c r="AK468" i="2" s="1"/>
  <c r="X468" i="2"/>
  <c r="Y468" i="2" s="1"/>
  <c r="Z468" i="2" s="1"/>
  <c r="X452" i="2"/>
  <c r="AB452" i="2"/>
  <c r="X430" i="2"/>
  <c r="Y430" i="2" s="1"/>
  <c r="Z430" i="2" s="1"/>
  <c r="AB430" i="2"/>
  <c r="AD430" i="2"/>
  <c r="AJ430" i="2" s="1"/>
  <c r="AK430" i="2" s="1"/>
  <c r="AJ409" i="2"/>
  <c r="AK409" i="2" s="1"/>
  <c r="AJ283" i="2"/>
  <c r="AK283" i="2" s="1"/>
  <c r="AB278" i="2"/>
  <c r="X278" i="2"/>
  <c r="Y278" i="2" s="1"/>
  <c r="Z278" i="2" s="1"/>
  <c r="AD278" i="2"/>
  <c r="AJ278" i="2" s="1"/>
  <c r="AK278" i="2" s="1"/>
  <c r="AB204" i="2"/>
  <c r="X204" i="2"/>
  <c r="Y204" i="2" s="1"/>
  <c r="Z204" i="2" s="1"/>
  <c r="AD204" i="2"/>
  <c r="AJ204" i="2" s="1"/>
  <c r="AK204" i="2" s="1"/>
  <c r="AB152" i="2"/>
  <c r="X152" i="2"/>
  <c r="Y152" i="2" s="1"/>
  <c r="Z152" i="2" s="1"/>
  <c r="AD152" i="2"/>
  <c r="AJ152" i="2" s="1"/>
  <c r="AK152" i="2" s="1"/>
  <c r="X611" i="2"/>
  <c r="Y611" i="2" s="1"/>
  <c r="Z611" i="2" s="1"/>
  <c r="AD611" i="2"/>
  <c r="AJ611" i="2" s="1"/>
  <c r="AK611" i="2" s="1"/>
  <c r="AJ565" i="2"/>
  <c r="AK565" i="2" s="1"/>
  <c r="AJ562" i="2"/>
  <c r="AK562" i="2" s="1"/>
  <c r="AJ557" i="2"/>
  <c r="AK557" i="2" s="1"/>
  <c r="X531" i="2"/>
  <c r="AD515" i="2"/>
  <c r="X515" i="2"/>
  <c r="X503" i="2"/>
  <c r="Y503" i="2" s="1"/>
  <c r="Z503" i="2" s="1"/>
  <c r="AB503" i="2"/>
  <c r="X490" i="2"/>
  <c r="Y490" i="2" s="1"/>
  <c r="Z490" i="2" s="1"/>
  <c r="AB490" i="2"/>
  <c r="AD457" i="2"/>
  <c r="AJ457" i="2" s="1"/>
  <c r="AK457" i="2" s="1"/>
  <c r="X457" i="2"/>
  <c r="Y457" i="2" s="1"/>
  <c r="Z457" i="2" s="1"/>
  <c r="AB453" i="2"/>
  <c r="X425" i="2"/>
  <c r="Y425" i="2" s="1"/>
  <c r="Z425" i="2" s="1"/>
  <c r="AD425" i="2"/>
  <c r="AJ425" i="2" s="1"/>
  <c r="AK425" i="2" s="1"/>
  <c r="AB410" i="2"/>
  <c r="X410" i="2"/>
  <c r="Y410" i="2" s="1"/>
  <c r="Z410" i="2" s="1"/>
  <c r="AJ369" i="2"/>
  <c r="AK369" i="2" s="1"/>
  <c r="X318" i="2"/>
  <c r="Y318" i="2" s="1"/>
  <c r="Z318" i="2" s="1"/>
  <c r="AB318" i="2"/>
  <c r="AB296" i="2"/>
  <c r="AE296" i="2"/>
  <c r="AJ296" i="2" s="1"/>
  <c r="AK296" i="2" s="1"/>
  <c r="AD199" i="2"/>
  <c r="AJ199" i="2" s="1"/>
  <c r="AK199" i="2" s="1"/>
  <c r="AB199" i="2"/>
  <c r="X199" i="2"/>
  <c r="Y199" i="2" s="1"/>
  <c r="Z199" i="2" s="1"/>
  <c r="AB128" i="2"/>
  <c r="X128" i="2"/>
  <c r="Y128" i="2" s="1"/>
  <c r="Z128" i="2" s="1"/>
  <c r="AD128" i="2"/>
  <c r="AJ128" i="2" s="1"/>
  <c r="AK128" i="2" s="1"/>
  <c r="X625" i="2"/>
  <c r="Y625" i="2" s="1"/>
  <c r="Z625" i="2" s="1"/>
  <c r="AB625" i="2"/>
  <c r="AJ584" i="2"/>
  <c r="AK584" i="2" s="1"/>
  <c r="AJ537" i="2"/>
  <c r="AJ364" i="2"/>
  <c r="AK364" i="2" s="1"/>
  <c r="AB362" i="2"/>
  <c r="AJ353" i="2"/>
  <c r="AK353" i="2" s="1"/>
  <c r="AB347" i="2"/>
  <c r="AD347" i="2"/>
  <c r="AJ347" i="2" s="1"/>
  <c r="AK347" i="2" s="1"/>
  <c r="X347" i="2"/>
  <c r="Y347" i="2" s="1"/>
  <c r="Z347" i="2" s="1"/>
  <c r="AJ345" i="2"/>
  <c r="AK345" i="2" s="1"/>
  <c r="X336" i="2"/>
  <c r="AB336" i="2"/>
  <c r="AD336" i="2"/>
  <c r="AJ336" i="2" s="1"/>
  <c r="X299" i="2"/>
  <c r="Y299" i="2" s="1"/>
  <c r="Z299" i="2" s="1"/>
  <c r="AD299" i="2"/>
  <c r="AJ299" i="2" s="1"/>
  <c r="AK299" i="2" s="1"/>
  <c r="AB299" i="2"/>
  <c r="AJ260" i="2"/>
  <c r="AK260" i="2" s="1"/>
  <c r="AJ226" i="2"/>
  <c r="AK226" i="2" s="1"/>
  <c r="AB500" i="2"/>
  <c r="X500" i="2"/>
  <c r="AJ439" i="2"/>
  <c r="AK439" i="2" s="1"/>
  <c r="Y375" i="2"/>
  <c r="Z375" i="2" s="1"/>
  <c r="AD372" i="2"/>
  <c r="AJ372" i="2" s="1"/>
  <c r="AK372" i="2" s="1"/>
  <c r="AB352" i="2"/>
  <c r="AD352" i="2"/>
  <c r="AJ352" i="2" s="1"/>
  <c r="AK352" i="2" s="1"/>
  <c r="AJ338" i="2"/>
  <c r="AK338" i="2" s="1"/>
  <c r="AJ325" i="2"/>
  <c r="AK325" i="2" s="1"/>
  <c r="AB306" i="2"/>
  <c r="AD306" i="2"/>
  <c r="AJ306" i="2" s="1"/>
  <c r="AK306" i="2" s="1"/>
  <c r="AJ225" i="2"/>
  <c r="AK225" i="2" s="1"/>
  <c r="X223" i="2"/>
  <c r="AD223" i="2"/>
  <c r="AD153" i="2"/>
  <c r="AJ153" i="2" s="1"/>
  <c r="AK153" i="2" s="1"/>
  <c r="X153" i="2"/>
  <c r="Y153" i="2" s="1"/>
  <c r="Z153" i="2" s="1"/>
  <c r="AJ107" i="2"/>
  <c r="AK107" i="2" s="1"/>
  <c r="AB62" i="2"/>
  <c r="X62" i="2"/>
  <c r="Y62" i="2" s="1"/>
  <c r="Z62" i="2" s="1"/>
  <c r="X507" i="2"/>
  <c r="Y507" i="2" s="1"/>
  <c r="Z507" i="2" s="1"/>
  <c r="AB507" i="2"/>
  <c r="X483" i="2"/>
  <c r="Y483" i="2" s="1"/>
  <c r="Z483" i="2" s="1"/>
  <c r="AB483" i="2"/>
  <c r="AJ475" i="2"/>
  <c r="AK475" i="2" s="1"/>
  <c r="AJ467" i="2"/>
  <c r="AK467" i="2" s="1"/>
  <c r="AB433" i="2"/>
  <c r="AD433" i="2"/>
  <c r="AJ433" i="2" s="1"/>
  <c r="AK433" i="2" s="1"/>
  <c r="AB394" i="2"/>
  <c r="AB301" i="2"/>
  <c r="X301" i="2"/>
  <c r="Y301" i="2" s="1"/>
  <c r="Z301" i="2" s="1"/>
  <c r="Y294" i="2"/>
  <c r="Z294" i="2" s="1"/>
  <c r="AB289" i="2"/>
  <c r="X289" i="2"/>
  <c r="Y289" i="2" s="1"/>
  <c r="Z289" i="2" s="1"/>
  <c r="AD289" i="2"/>
  <c r="AJ289" i="2" s="1"/>
  <c r="AK289" i="2" s="1"/>
  <c r="AJ277" i="2"/>
  <c r="AJ272" i="2"/>
  <c r="AK272" i="2" s="1"/>
  <c r="AJ244" i="2"/>
  <c r="AK244" i="2" s="1"/>
  <c r="X214" i="2"/>
  <c r="Y214" i="2" s="1"/>
  <c r="Z214" i="2" s="1"/>
  <c r="AD214" i="2"/>
  <c r="AJ214" i="2" s="1"/>
  <c r="AK214" i="2" s="1"/>
  <c r="AJ135" i="2"/>
  <c r="AK135" i="2" s="1"/>
  <c r="AJ81" i="2"/>
  <c r="AK81" i="2" s="1"/>
  <c r="X523" i="2"/>
  <c r="Y523" i="2" s="1"/>
  <c r="Z523" i="2" s="1"/>
  <c r="AB523" i="2"/>
  <c r="AJ476" i="2"/>
  <c r="AK476" i="2" s="1"/>
  <c r="AD448" i="2"/>
  <c r="AJ448" i="2" s="1"/>
  <c r="AK448" i="2" s="1"/>
  <c r="AB448" i="2"/>
  <c r="Y376" i="2"/>
  <c r="Z376" i="2" s="1"/>
  <c r="X345" i="2"/>
  <c r="Y345" i="2" s="1"/>
  <c r="Z345" i="2" s="1"/>
  <c r="AB345" i="2"/>
  <c r="AB337" i="2"/>
  <c r="X337" i="2"/>
  <c r="Y337" i="2" s="1"/>
  <c r="Z337" i="2" s="1"/>
  <c r="AD337" i="2"/>
  <c r="AJ337" i="2" s="1"/>
  <c r="AK337" i="2" s="1"/>
  <c r="AD329" i="2"/>
  <c r="AJ329" i="2" s="1"/>
  <c r="AK329" i="2" s="1"/>
  <c r="X329" i="2"/>
  <c r="Y329" i="2" s="1"/>
  <c r="Z329" i="2" s="1"/>
  <c r="AB329" i="2"/>
  <c r="AB219" i="2"/>
  <c r="X219" i="2"/>
  <c r="Y219" i="2" s="1"/>
  <c r="Z219" i="2" s="1"/>
  <c r="AD219" i="2"/>
  <c r="AJ219" i="2" s="1"/>
  <c r="AK219" i="2" s="1"/>
  <c r="AJ96" i="2"/>
  <c r="AK96" i="2" s="1"/>
  <c r="X93" i="2"/>
  <c r="Y93" i="2" s="1"/>
  <c r="Z93" i="2" s="1"/>
  <c r="AD93" i="2"/>
  <c r="AJ93" i="2" s="1"/>
  <c r="AK93" i="2" s="1"/>
  <c r="AD431" i="2"/>
  <c r="AJ431" i="2" s="1"/>
  <c r="AK431" i="2" s="1"/>
  <c r="AD414" i="2"/>
  <c r="AJ414" i="2" s="1"/>
  <c r="AK414" i="2" s="1"/>
  <c r="X414" i="2"/>
  <c r="Y414" i="2" s="1"/>
  <c r="Z414" i="2" s="1"/>
  <c r="AB414" i="2"/>
  <c r="AJ396" i="2"/>
  <c r="AK396" i="2" s="1"/>
  <c r="AJ349" i="2"/>
  <c r="AK349" i="2" s="1"/>
  <c r="AJ327" i="2"/>
  <c r="AK327" i="2" s="1"/>
  <c r="X281" i="2"/>
  <c r="AI281" i="2"/>
  <c r="AB254" i="2"/>
  <c r="X254" i="2"/>
  <c r="AD254" i="2"/>
  <c r="AJ254" i="2" s="1"/>
  <c r="AB250" i="2"/>
  <c r="AF250" i="2"/>
  <c r="AJ250" i="2" s="1"/>
  <c r="AJ165" i="2"/>
  <c r="AK165" i="2" s="1"/>
  <c r="AD500" i="2"/>
  <c r="AJ500" i="2" s="1"/>
  <c r="AJ406" i="2"/>
  <c r="AK406" i="2" s="1"/>
  <c r="AJ405" i="2"/>
  <c r="AK405" i="2" s="1"/>
  <c r="AD374" i="2"/>
  <c r="AJ374" i="2" s="1"/>
  <c r="AK374" i="2" s="1"/>
  <c r="AD334" i="2"/>
  <c r="AJ334" i="2" s="1"/>
  <c r="AK334" i="2" s="1"/>
  <c r="X334" i="2"/>
  <c r="Y334" i="2" s="1"/>
  <c r="Z334" i="2" s="1"/>
  <c r="AB334" i="2"/>
  <c r="AB324" i="2"/>
  <c r="X324" i="2"/>
  <c r="Y324" i="2" s="1"/>
  <c r="Z324" i="2" s="1"/>
  <c r="X314" i="2"/>
  <c r="Y314" i="2" s="1"/>
  <c r="Z314" i="2" s="1"/>
  <c r="AB314" i="2"/>
  <c r="AD314" i="2"/>
  <c r="AJ314" i="2" s="1"/>
  <c r="AK314" i="2" s="1"/>
  <c r="AJ297" i="2"/>
  <c r="AK297" i="2" s="1"/>
  <c r="AJ50" i="2"/>
  <c r="AK50" i="2" s="1"/>
  <c r="AB530" i="2"/>
  <c r="AD530" i="2"/>
  <c r="AJ530" i="2" s="1"/>
  <c r="AK530" i="2" s="1"/>
  <c r="AJ387" i="2"/>
  <c r="AK387" i="2" s="1"/>
  <c r="AB380" i="2"/>
  <c r="AD380" i="2"/>
  <c r="AJ380" i="2" s="1"/>
  <c r="AK380" i="2" s="1"/>
  <c r="X380" i="2"/>
  <c r="Y380" i="2" s="1"/>
  <c r="Z380" i="2" s="1"/>
  <c r="AB375" i="2"/>
  <c r="AD375" i="2"/>
  <c r="AJ375" i="2" s="1"/>
  <c r="AJ354" i="2"/>
  <c r="AK354" i="2" s="1"/>
  <c r="X350" i="2"/>
  <c r="Y350" i="2" s="1"/>
  <c r="Z350" i="2" s="1"/>
  <c r="AD350" i="2"/>
  <c r="AJ350" i="2" s="1"/>
  <c r="AK350" i="2" s="1"/>
  <c r="X332" i="2"/>
  <c r="Y332" i="2" s="1"/>
  <c r="Z332" i="2" s="1"/>
  <c r="AB332" i="2"/>
  <c r="AD332" i="2"/>
  <c r="AJ332" i="2" s="1"/>
  <c r="AK332" i="2" s="1"/>
  <c r="AD294" i="2"/>
  <c r="AJ294" i="2" s="1"/>
  <c r="X294" i="2"/>
  <c r="Y293" i="2" s="1"/>
  <c r="Z293" i="2" s="1"/>
  <c r="AB294" i="2"/>
  <c r="AJ262" i="2"/>
  <c r="AK262" i="2" s="1"/>
  <c r="X221" i="2"/>
  <c r="Y221" i="2" s="1"/>
  <c r="Z221" i="2" s="1"/>
  <c r="AB221" i="2"/>
  <c r="AJ205" i="2"/>
  <c r="AK205" i="2" s="1"/>
  <c r="AB201" i="2"/>
  <c r="AD201" i="2"/>
  <c r="AJ201" i="2" s="1"/>
  <c r="AK201" i="2" s="1"/>
  <c r="AE156" i="2"/>
  <c r="AB156" i="2"/>
  <c r="AJ102" i="2"/>
  <c r="AK102" i="2" s="1"/>
  <c r="AB212" i="2"/>
  <c r="AD212" i="2"/>
  <c r="AJ212" i="2" s="1"/>
  <c r="AK212" i="2" s="1"/>
  <c r="X212" i="2"/>
  <c r="Y212" i="2" s="1"/>
  <c r="Z212" i="2" s="1"/>
  <c r="X501" i="2"/>
  <c r="X498" i="2"/>
  <c r="Y498" i="2" s="1"/>
  <c r="Z498" i="2" s="1"/>
  <c r="AB498" i="2"/>
  <c r="AJ437" i="2"/>
  <c r="AK437" i="2" s="1"/>
  <c r="AJ435" i="2"/>
  <c r="AK435" i="2" s="1"/>
  <c r="X382" i="2"/>
  <c r="Y382" i="2" s="1"/>
  <c r="Z382" i="2" s="1"/>
  <c r="AD382" i="2"/>
  <c r="AJ382" i="2" s="1"/>
  <c r="AK382" i="2" s="1"/>
  <c r="AB311" i="2"/>
  <c r="AD311" i="2"/>
  <c r="AJ311" i="2" s="1"/>
  <c r="AK311" i="2" s="1"/>
  <c r="X311" i="2"/>
  <c r="Y311" i="2" s="1"/>
  <c r="Z311" i="2" s="1"/>
  <c r="X295" i="2"/>
  <c r="Y295" i="2" s="1"/>
  <c r="Z295" i="2" s="1"/>
  <c r="AD295" i="2"/>
  <c r="AJ295" i="2" s="1"/>
  <c r="AK295" i="2" s="1"/>
  <c r="X251" i="2"/>
  <c r="Y251" i="2" s="1"/>
  <c r="Z251" i="2" s="1"/>
  <c r="AB251" i="2"/>
  <c r="AD251" i="2"/>
  <c r="AJ251" i="2" s="1"/>
  <c r="AK251" i="2" s="1"/>
  <c r="AJ232" i="2"/>
  <c r="AJ213" i="2"/>
  <c r="AK213" i="2" s="1"/>
  <c r="AJ92" i="2"/>
  <c r="AK92" i="2" s="1"/>
  <c r="X489" i="2"/>
  <c r="Y489" i="2" s="1"/>
  <c r="Z489" i="2" s="1"/>
  <c r="AB489" i="2"/>
  <c r="X378" i="2"/>
  <c r="Y378" i="2" s="1"/>
  <c r="Z378" i="2" s="1"/>
  <c r="AB378" i="2"/>
  <c r="AD363" i="2"/>
  <c r="AJ363" i="2" s="1"/>
  <c r="AK363" i="2" s="1"/>
  <c r="AB363" i="2"/>
  <c r="AJ258" i="2"/>
  <c r="AK258" i="2" s="1"/>
  <c r="AJ257" i="2"/>
  <c r="AK257" i="2" s="1"/>
  <c r="X210" i="2"/>
  <c r="Y210" i="2" s="1"/>
  <c r="Z210" i="2" s="1"/>
  <c r="AD210" i="2"/>
  <c r="AJ210" i="2" s="1"/>
  <c r="AK210" i="2" s="1"/>
  <c r="AJ113" i="2"/>
  <c r="AB348" i="2"/>
  <c r="AD348" i="2"/>
  <c r="AJ348" i="2" s="1"/>
  <c r="AK348" i="2" s="1"/>
  <c r="X348" i="2"/>
  <c r="Y348" i="2" s="1"/>
  <c r="Z348" i="2" s="1"/>
  <c r="AD305" i="2"/>
  <c r="AJ305" i="2" s="1"/>
  <c r="AK305" i="2" s="1"/>
  <c r="X305" i="2"/>
  <c r="Y305" i="2" s="1"/>
  <c r="Z305" i="2" s="1"/>
  <c r="X253" i="2"/>
  <c r="AE253" i="2"/>
  <c r="AJ158" i="2"/>
  <c r="AK158" i="2" s="1"/>
  <c r="AJ116" i="2"/>
  <c r="AK116" i="2" s="1"/>
  <c r="AB112" i="2"/>
  <c r="X112" i="2"/>
  <c r="Y112" i="2" s="1"/>
  <c r="Z112" i="2" s="1"/>
  <c r="AB330" i="2"/>
  <c r="AD330" i="2"/>
  <c r="AJ330" i="2" s="1"/>
  <c r="AK330" i="2" s="1"/>
  <c r="AJ160" i="2"/>
  <c r="AK160" i="2" s="1"/>
  <c r="AD64" i="2"/>
  <c r="AJ64" i="2" s="1"/>
  <c r="AK64" i="2" s="1"/>
  <c r="AB64" i="2"/>
  <c r="X31" i="2"/>
  <c r="Y31" i="2" s="1"/>
  <c r="Z31" i="2" s="1"/>
  <c r="AD31" i="2"/>
  <c r="AJ31" i="2" s="1"/>
  <c r="AK31" i="2" s="1"/>
  <c r="AB31" i="2"/>
  <c r="AB5" i="2"/>
  <c r="AD5" i="2"/>
  <c r="AJ5" i="2" s="1"/>
  <c r="X5" i="2"/>
  <c r="AD326" i="2"/>
  <c r="AJ326" i="2" s="1"/>
  <c r="AK326" i="2" s="1"/>
  <c r="AB326" i="2"/>
  <c r="X313" i="2"/>
  <c r="Y313" i="2" s="1"/>
  <c r="Z313" i="2" s="1"/>
  <c r="AB313" i="2"/>
  <c r="AD313" i="2"/>
  <c r="AJ313" i="2" s="1"/>
  <c r="AK313" i="2" s="1"/>
  <c r="X308" i="2"/>
  <c r="Y308" i="2" s="1"/>
  <c r="Z308" i="2" s="1"/>
  <c r="AD308" i="2"/>
  <c r="AJ308" i="2" s="1"/>
  <c r="AK308" i="2" s="1"/>
  <c r="AB308" i="2"/>
  <c r="AJ265" i="2"/>
  <c r="AK265" i="2" s="1"/>
  <c r="AJ263" i="2"/>
  <c r="AK263" i="2" s="1"/>
  <c r="AJ249" i="2"/>
  <c r="X181" i="2"/>
  <c r="Y181" i="2" s="1"/>
  <c r="Z181" i="2" s="1"/>
  <c r="AE181" i="2"/>
  <c r="AJ140" i="2"/>
  <c r="AK140" i="2" s="1"/>
  <c r="AJ109" i="2"/>
  <c r="AK109" i="2" s="1"/>
  <c r="AJ59" i="2"/>
  <c r="AK59" i="2" s="1"/>
  <c r="X52" i="2"/>
  <c r="Y52" i="2" s="1"/>
  <c r="Z52" i="2" s="1"/>
  <c r="AB52" i="2"/>
  <c r="AD52" i="2"/>
  <c r="AJ52" i="2" s="1"/>
  <c r="AK52" i="2" s="1"/>
  <c r="AB341" i="2"/>
  <c r="AD341" i="2"/>
  <c r="AJ341" i="2" s="1"/>
  <c r="AK341" i="2" s="1"/>
  <c r="X323" i="2"/>
  <c r="Y323" i="2" s="1"/>
  <c r="Z323" i="2" s="1"/>
  <c r="AD323" i="2"/>
  <c r="AJ323" i="2" s="1"/>
  <c r="AK323" i="2" s="1"/>
  <c r="AJ320" i="2"/>
  <c r="AK320" i="2" s="1"/>
  <c r="AJ291" i="2"/>
  <c r="AK291" i="2" s="1"/>
  <c r="X280" i="2"/>
  <c r="AB280" i="2"/>
  <c r="AD280" i="2"/>
  <c r="AJ280" i="2" s="1"/>
  <c r="AJ268" i="2"/>
  <c r="AK268" i="2" s="1"/>
  <c r="AB245" i="2"/>
  <c r="X245" i="2"/>
  <c r="Y245" i="2" s="1"/>
  <c r="Z245" i="2" s="1"/>
  <c r="AJ229" i="2"/>
  <c r="AK229" i="2" s="1"/>
  <c r="AJ217" i="2"/>
  <c r="AK217" i="2" s="1"/>
  <c r="AJ216" i="2"/>
  <c r="AK216" i="2" s="1"/>
  <c r="AJ183" i="2"/>
  <c r="AK183" i="2" s="1"/>
  <c r="AB177" i="2"/>
  <c r="X177" i="2"/>
  <c r="Y177" i="2" s="1"/>
  <c r="Z177" i="2" s="1"/>
  <c r="AJ161" i="2"/>
  <c r="AK161" i="2" s="1"/>
  <c r="AD154" i="2"/>
  <c r="AJ154" i="2" s="1"/>
  <c r="AK154" i="2" s="1"/>
  <c r="X154" i="2"/>
  <c r="Y154" i="2" s="1"/>
  <c r="Z154" i="2" s="1"/>
  <c r="AB154" i="2"/>
  <c r="AJ142" i="2"/>
  <c r="AK142" i="2" s="1"/>
  <c r="X114" i="2"/>
  <c r="Y114" i="2" s="1"/>
  <c r="Z114" i="2" s="1"/>
  <c r="AG114" i="2"/>
  <c r="AJ114" i="2" s="1"/>
  <c r="AB89" i="2"/>
  <c r="AD89" i="2"/>
  <c r="AJ89" i="2" s="1"/>
  <c r="AK89" i="2" s="1"/>
  <c r="X89" i="2"/>
  <c r="Y89" i="2" s="1"/>
  <c r="Z89" i="2" s="1"/>
  <c r="AB23" i="2"/>
  <c r="X23" i="2"/>
  <c r="AD23" i="2"/>
  <c r="AJ23" i="2" s="1"/>
  <c r="AJ358" i="2"/>
  <c r="AK358" i="2" s="1"/>
  <c r="AB325" i="2"/>
  <c r="X302" i="2"/>
  <c r="Y302" i="2" s="1"/>
  <c r="Z302" i="2" s="1"/>
  <c r="AB302" i="2"/>
  <c r="AD281" i="2"/>
  <c r="AB281" i="2"/>
  <c r="AJ224" i="2"/>
  <c r="AK224" i="2" s="1"/>
  <c r="AD203" i="2"/>
  <c r="AJ203" i="2" s="1"/>
  <c r="X203" i="2"/>
  <c r="AB203" i="2"/>
  <c r="X190" i="2"/>
  <c r="Y190" i="2" s="1"/>
  <c r="Z190" i="2" s="1"/>
  <c r="AD190" i="2"/>
  <c r="AJ190" i="2" s="1"/>
  <c r="AK190" i="2" s="1"/>
  <c r="AJ180" i="2"/>
  <c r="X172" i="2"/>
  <c r="Y172" i="2" s="1"/>
  <c r="Z172" i="2" s="1"/>
  <c r="AB172" i="2"/>
  <c r="AD172" i="2"/>
  <c r="AJ172" i="2" s="1"/>
  <c r="AJ133" i="2"/>
  <c r="AK133" i="2" s="1"/>
  <c r="X391" i="2"/>
  <c r="Y391" i="2" s="1"/>
  <c r="Z391" i="2" s="1"/>
  <c r="AD391" i="2"/>
  <c r="AJ391" i="2" s="1"/>
  <c r="AK391" i="2" s="1"/>
  <c r="AJ368" i="2"/>
  <c r="AK368" i="2" s="1"/>
  <c r="AB366" i="2"/>
  <c r="AD366" i="2"/>
  <c r="AJ366" i="2" s="1"/>
  <c r="AK366" i="2" s="1"/>
  <c r="AD342" i="2"/>
  <c r="AJ342" i="2" s="1"/>
  <c r="AK342" i="2" s="1"/>
  <c r="AB342" i="2"/>
  <c r="X342" i="2"/>
  <c r="Y342" i="2" s="1"/>
  <c r="Z342" i="2" s="1"/>
  <c r="AB335" i="2"/>
  <c r="X335" i="2"/>
  <c r="AD335" i="2"/>
  <c r="AJ335" i="2" s="1"/>
  <c r="AD316" i="2"/>
  <c r="AJ316" i="2" s="1"/>
  <c r="AK316" i="2" s="1"/>
  <c r="X316" i="2"/>
  <c r="Y316" i="2" s="1"/>
  <c r="Z316" i="2" s="1"/>
  <c r="AB290" i="2"/>
  <c r="AD290" i="2"/>
  <c r="AJ290" i="2" s="1"/>
  <c r="AK290" i="2" s="1"/>
  <c r="AD222" i="2"/>
  <c r="AJ222" i="2" s="1"/>
  <c r="X222" i="2"/>
  <c r="AJ184" i="2"/>
  <c r="AK184" i="2" s="1"/>
  <c r="X178" i="2"/>
  <c r="Y178" i="2" s="1"/>
  <c r="Z178" i="2" s="1"/>
  <c r="AB178" i="2"/>
  <c r="AD178" i="2"/>
  <c r="AJ178" i="2" s="1"/>
  <c r="AK178" i="2" s="1"/>
  <c r="AJ176" i="2"/>
  <c r="AK176" i="2" s="1"/>
  <c r="AE157" i="2"/>
  <c r="AJ157" i="2" s="1"/>
  <c r="X157" i="2"/>
  <c r="AB157" i="2"/>
  <c r="AJ355" i="2"/>
  <c r="AK355" i="2" s="1"/>
  <c r="AB309" i="2"/>
  <c r="AD309" i="2"/>
  <c r="AJ309" i="2" s="1"/>
  <c r="AK309" i="2" s="1"/>
  <c r="AB303" i="2"/>
  <c r="AD303" i="2"/>
  <c r="AJ303" i="2" s="1"/>
  <c r="AK303" i="2" s="1"/>
  <c r="AJ286" i="2"/>
  <c r="X256" i="2"/>
  <c r="Y256" i="2" s="1"/>
  <c r="Z256" i="2" s="1"/>
  <c r="AB256" i="2"/>
  <c r="AD256" i="2"/>
  <c r="AJ256" i="2" s="1"/>
  <c r="AK256" i="2" s="1"/>
  <c r="AJ237" i="2"/>
  <c r="AK237" i="2" s="1"/>
  <c r="AJ227" i="2"/>
  <c r="AK227" i="2" s="1"/>
  <c r="AD191" i="2"/>
  <c r="AJ191" i="2" s="1"/>
  <c r="AK191" i="2" s="1"/>
  <c r="AB191" i="2"/>
  <c r="X129" i="2"/>
  <c r="Y129" i="2" s="1"/>
  <c r="Z129" i="2" s="1"/>
  <c r="AD129" i="2"/>
  <c r="AJ129" i="2" s="1"/>
  <c r="AK129" i="2" s="1"/>
  <c r="AH394" i="2"/>
  <c r="AJ394" i="2" s="1"/>
  <c r="AK394" i="2" s="1"/>
  <c r="AJ344" i="2"/>
  <c r="AK344" i="2" s="1"/>
  <c r="AJ288" i="2"/>
  <c r="AK288" i="2" s="1"/>
  <c r="AB231" i="2"/>
  <c r="X231" i="2"/>
  <c r="X196" i="2"/>
  <c r="Y196" i="2" s="1"/>
  <c r="Z196" i="2" s="1"/>
  <c r="AB196" i="2"/>
  <c r="AD196" i="2"/>
  <c r="AJ196" i="2" s="1"/>
  <c r="AK196" i="2" s="1"/>
  <c r="AJ74" i="2"/>
  <c r="AK74" i="2" s="1"/>
  <c r="AB53" i="2"/>
  <c r="X53" i="2"/>
  <c r="Y53" i="2" s="1"/>
  <c r="Z53" i="2" s="1"/>
  <c r="AD53" i="2"/>
  <c r="AJ53" i="2" s="1"/>
  <c r="AK53" i="2" s="1"/>
  <c r="AD310" i="2"/>
  <c r="AJ310" i="2" s="1"/>
  <c r="AK310" i="2" s="1"/>
  <c r="AB310" i="2"/>
  <c r="X257" i="2"/>
  <c r="Y257" i="2" s="1"/>
  <c r="Z257" i="2" s="1"/>
  <c r="AB257" i="2"/>
  <c r="AJ208" i="2"/>
  <c r="AK208" i="2" s="1"/>
  <c r="AB140" i="2"/>
  <c r="X140" i="2"/>
  <c r="Y140" i="2" s="1"/>
  <c r="Z140" i="2" s="1"/>
  <c r="AJ118" i="2"/>
  <c r="AK118" i="2" s="1"/>
  <c r="AJ56" i="2"/>
  <c r="AK56" i="2" s="1"/>
  <c r="X36" i="2"/>
  <c r="Y36" i="2" s="1"/>
  <c r="Z36" i="2" s="1"/>
  <c r="AD36" i="2"/>
  <c r="AJ36" i="2" s="1"/>
  <c r="AK36" i="2" s="1"/>
  <c r="AB36" i="2"/>
  <c r="AJ371" i="2"/>
  <c r="AK371" i="2" s="1"/>
  <c r="AD328" i="2"/>
  <c r="AJ328" i="2" s="1"/>
  <c r="AK328" i="2" s="1"/>
  <c r="X328" i="2"/>
  <c r="Y328" i="2" s="1"/>
  <c r="Z328" i="2" s="1"/>
  <c r="X304" i="2"/>
  <c r="Y304" i="2" s="1"/>
  <c r="Z304" i="2" s="1"/>
  <c r="AD300" i="2"/>
  <c r="AJ300" i="2" s="1"/>
  <c r="AK300" i="2" s="1"/>
  <c r="AB300" i="2"/>
  <c r="AB225" i="2"/>
  <c r="X225" i="2"/>
  <c r="Y225" i="2" s="1"/>
  <c r="Z225" i="2" s="1"/>
  <c r="AJ189" i="2"/>
  <c r="AK189" i="2" s="1"/>
  <c r="AJ175" i="2"/>
  <c r="AK175" i="2" s="1"/>
  <c r="AJ174" i="2"/>
  <c r="AK174" i="2" s="1"/>
  <c r="AB161" i="2"/>
  <c r="X161" i="2"/>
  <c r="Y161" i="2" s="1"/>
  <c r="Z161" i="2" s="1"/>
  <c r="AJ123" i="2"/>
  <c r="AK123" i="2" s="1"/>
  <c r="AJ117" i="2"/>
  <c r="AK117" i="2" s="1"/>
  <c r="AB87" i="2"/>
  <c r="X87" i="2"/>
  <c r="AB312" i="2"/>
  <c r="AD312" i="2"/>
  <c r="AJ312" i="2" s="1"/>
  <c r="AK312" i="2" s="1"/>
  <c r="AJ241" i="2"/>
  <c r="AK241" i="2" s="1"/>
  <c r="AB215" i="2"/>
  <c r="AD215" i="2"/>
  <c r="AJ215" i="2" s="1"/>
  <c r="AK215" i="2" s="1"/>
  <c r="X215" i="2"/>
  <c r="Y215" i="2" s="1"/>
  <c r="Z215" i="2" s="1"/>
  <c r="AB198" i="2"/>
  <c r="AD198" i="2"/>
  <c r="AJ198" i="2" s="1"/>
  <c r="AK198" i="2" s="1"/>
  <c r="AB193" i="2"/>
  <c r="AD193" i="2"/>
  <c r="AJ193" i="2" s="1"/>
  <c r="AK193" i="2" s="1"/>
  <c r="AJ185" i="2"/>
  <c r="AK185" i="2" s="1"/>
  <c r="AJ143" i="2"/>
  <c r="AK143" i="2" s="1"/>
  <c r="AJ122" i="2"/>
  <c r="AK122" i="2" s="1"/>
  <c r="AB80" i="2"/>
  <c r="AI80" i="2"/>
  <c r="AJ80" i="2" s="1"/>
  <c r="AK80" i="2" s="1"/>
  <c r="AD16" i="2"/>
  <c r="AJ16" i="2" s="1"/>
  <c r="AK16" i="2" s="1"/>
  <c r="X16" i="2"/>
  <c r="Y16" i="2" s="1"/>
  <c r="Z16" i="2" s="1"/>
  <c r="AB16" i="2"/>
  <c r="AJ11" i="2"/>
  <c r="AB213" i="2"/>
  <c r="X213" i="2"/>
  <c r="Y213" i="2" s="1"/>
  <c r="Z213" i="2" s="1"/>
  <c r="AB207" i="2"/>
  <c r="AD207" i="2"/>
  <c r="AJ207" i="2" s="1"/>
  <c r="AK207" i="2" s="1"/>
  <c r="AB149" i="2"/>
  <c r="AD149" i="2"/>
  <c r="AJ149" i="2" s="1"/>
  <c r="AK149" i="2" s="1"/>
  <c r="AB131" i="2"/>
  <c r="AD131" i="2"/>
  <c r="AJ131" i="2" s="1"/>
  <c r="AK131" i="2" s="1"/>
  <c r="AJ192" i="2"/>
  <c r="AK192" i="2" s="1"/>
  <c r="X173" i="2"/>
  <c r="Y173" i="2" s="1"/>
  <c r="Z173" i="2" s="1"/>
  <c r="AD173" i="2"/>
  <c r="AJ173" i="2" s="1"/>
  <c r="AK173" i="2" s="1"/>
  <c r="AD145" i="2"/>
  <c r="AJ145" i="2" s="1"/>
  <c r="AK145" i="2" s="1"/>
  <c r="X145" i="2"/>
  <c r="Y145" i="2" s="1"/>
  <c r="Z145" i="2" s="1"/>
  <c r="AJ120" i="2"/>
  <c r="AK120" i="2" s="1"/>
  <c r="AJ110" i="2"/>
  <c r="AK110" i="2" s="1"/>
  <c r="AB106" i="2"/>
  <c r="AD106" i="2"/>
  <c r="AJ106" i="2" s="1"/>
  <c r="AK106" i="2" s="1"/>
  <c r="AG73" i="2"/>
  <c r="AJ73" i="2" s="1"/>
  <c r="AK73" i="2" s="1"/>
  <c r="AB73" i="2"/>
  <c r="AB59" i="2"/>
  <c r="X59" i="2"/>
  <c r="Y59" i="2" s="1"/>
  <c r="Z59" i="2" s="1"/>
  <c r="X6" i="2"/>
  <c r="AD6" i="2"/>
  <c r="AJ6" i="2" s="1"/>
  <c r="AB6" i="2"/>
  <c r="AB277" i="2"/>
  <c r="X274" i="2"/>
  <c r="AJ240" i="2"/>
  <c r="AK240" i="2" s="1"/>
  <c r="X202" i="2"/>
  <c r="AD202" i="2"/>
  <c r="AJ202" i="2" s="1"/>
  <c r="AJ197" i="2"/>
  <c r="AK197" i="2" s="1"/>
  <c r="AJ151" i="2"/>
  <c r="AK151" i="2" s="1"/>
  <c r="AB124" i="2"/>
  <c r="X124" i="2"/>
  <c r="Y124" i="2" s="1"/>
  <c r="Z124" i="2" s="1"/>
  <c r="AJ111" i="2"/>
  <c r="AK111" i="2" s="1"/>
  <c r="AB267" i="2"/>
  <c r="AJ264" i="2"/>
  <c r="AK264" i="2" s="1"/>
  <c r="AB253" i="2"/>
  <c r="AD253" i="2"/>
  <c r="AJ252" i="2"/>
  <c r="AK252" i="2" s="1"/>
  <c r="AB243" i="2"/>
  <c r="X243" i="2"/>
  <c r="Y243" i="2" s="1"/>
  <c r="Z243" i="2" s="1"/>
  <c r="X232" i="2"/>
  <c r="AJ206" i="2"/>
  <c r="AK206" i="2" s="1"/>
  <c r="AB121" i="2"/>
  <c r="X121" i="2"/>
  <c r="Y121" i="2" s="1"/>
  <c r="Z121" i="2" s="1"/>
  <c r="AD121" i="2"/>
  <c r="AJ121" i="2" s="1"/>
  <c r="AK121" i="2" s="1"/>
  <c r="AB107" i="2"/>
  <c r="X107" i="2"/>
  <c r="Y107" i="2" s="1"/>
  <c r="Z107" i="2" s="1"/>
  <c r="AJ101" i="2"/>
  <c r="AJ76" i="2"/>
  <c r="AK76" i="2" s="1"/>
  <c r="AB35" i="2"/>
  <c r="AD35" i="2"/>
  <c r="AJ35" i="2" s="1"/>
  <c r="AK35" i="2" s="1"/>
  <c r="X35" i="2"/>
  <c r="Y35" i="2" s="1"/>
  <c r="Z35" i="2" s="1"/>
  <c r="X262" i="2"/>
  <c r="Y262" i="2" s="1"/>
  <c r="Z262" i="2" s="1"/>
  <c r="AB262" i="2"/>
  <c r="X250" i="2"/>
  <c r="Y249" i="2" s="1"/>
  <c r="Z249" i="2" s="1"/>
  <c r="AJ168" i="2"/>
  <c r="AK168" i="2" s="1"/>
  <c r="AB114" i="2"/>
  <c r="AJ83" i="2"/>
  <c r="AK83" i="2" s="1"/>
  <c r="AB63" i="2"/>
  <c r="X63" i="2"/>
  <c r="Y63" i="2" s="1"/>
  <c r="Z63" i="2" s="1"/>
  <c r="AD63" i="2"/>
  <c r="AJ63" i="2" s="1"/>
  <c r="AK63" i="2" s="1"/>
  <c r="X54" i="2"/>
  <c r="Y54" i="2" s="1"/>
  <c r="Z54" i="2" s="1"/>
  <c r="AD54" i="2"/>
  <c r="AJ54" i="2" s="1"/>
  <c r="AK54" i="2" s="1"/>
  <c r="AB54" i="2"/>
  <c r="AD46" i="2"/>
  <c r="AJ46" i="2" s="1"/>
  <c r="AK46" i="2" s="1"/>
  <c r="AB46" i="2"/>
  <c r="AB195" i="2"/>
  <c r="AD195" i="2"/>
  <c r="AJ195" i="2" s="1"/>
  <c r="AK195" i="2" s="1"/>
  <c r="AB187" i="2"/>
  <c r="AD187" i="2"/>
  <c r="AJ187" i="2" s="1"/>
  <c r="AK187" i="2" s="1"/>
  <c r="AJ130" i="2"/>
  <c r="AK130" i="2" s="1"/>
  <c r="AJ86" i="2"/>
  <c r="AK86" i="2" s="1"/>
  <c r="AB66" i="2"/>
  <c r="AI66" i="2"/>
  <c r="AJ66" i="2" s="1"/>
  <c r="AK65" i="2" s="1"/>
  <c r="X25" i="2"/>
  <c r="Y25" i="2" s="1"/>
  <c r="Z25" i="2" s="1"/>
  <c r="AB25" i="2"/>
  <c r="AD25" i="2"/>
  <c r="AJ25" i="2" s="1"/>
  <c r="AK25" i="2" s="1"/>
  <c r="AD10" i="2"/>
  <c r="AJ10" i="2" s="1"/>
  <c r="X10" i="2"/>
  <c r="AJ209" i="2"/>
  <c r="AK209" i="2" s="1"/>
  <c r="AB189" i="2"/>
  <c r="X189" i="2"/>
  <c r="Y189" i="2" s="1"/>
  <c r="Z189" i="2" s="1"/>
  <c r="X150" i="2"/>
  <c r="Y150" i="2" s="1"/>
  <c r="Z150" i="2" s="1"/>
  <c r="AD150" i="2"/>
  <c r="AJ150" i="2" s="1"/>
  <c r="AK150" i="2" s="1"/>
  <c r="AB150" i="2"/>
  <c r="AJ112" i="2"/>
  <c r="AK112" i="2" s="1"/>
  <c r="AD34" i="2"/>
  <c r="AJ34" i="2" s="1"/>
  <c r="X34" i="2"/>
  <c r="Y33" i="2" s="1"/>
  <c r="Z33" i="2" s="1"/>
  <c r="AB34" i="2"/>
  <c r="AB179" i="2"/>
  <c r="AD179" i="2"/>
  <c r="AJ179" i="2" s="1"/>
  <c r="AK179" i="2" s="1"/>
  <c r="AB170" i="2"/>
  <c r="AD170" i="2"/>
  <c r="AJ170" i="2" s="1"/>
  <c r="AK170" i="2" s="1"/>
  <c r="X125" i="2"/>
  <c r="Y125" i="2" s="1"/>
  <c r="Z125" i="2" s="1"/>
  <c r="AD125" i="2"/>
  <c r="AJ125" i="2" s="1"/>
  <c r="AK125" i="2" s="1"/>
  <c r="AB85" i="2"/>
  <c r="AD85" i="2"/>
  <c r="AJ85" i="2" s="1"/>
  <c r="AK85" i="2" s="1"/>
  <c r="AJ82" i="2"/>
  <c r="AK82" i="2" s="1"/>
  <c r="AJ41" i="2"/>
  <c r="AK41" i="2" s="1"/>
  <c r="AB17" i="2"/>
  <c r="X17" i="2"/>
  <c r="Y17" i="2" s="1"/>
  <c r="Z17" i="2" s="1"/>
  <c r="AD17" i="2"/>
  <c r="AJ17" i="2" s="1"/>
  <c r="AK17" i="2" s="1"/>
  <c r="X296" i="2"/>
  <c r="Y296" i="2" s="1"/>
  <c r="Z296" i="2" s="1"/>
  <c r="AB171" i="2"/>
  <c r="AD171" i="2"/>
  <c r="AJ171" i="2" s="1"/>
  <c r="AJ166" i="2"/>
  <c r="AK166" i="2" s="1"/>
  <c r="AJ75" i="2"/>
  <c r="AK75" i="2" s="1"/>
  <c r="X61" i="2"/>
  <c r="Y61" i="2" s="1"/>
  <c r="Z61" i="2" s="1"/>
  <c r="AD61" i="2"/>
  <c r="AJ61" i="2" s="1"/>
  <c r="AK61" i="2" s="1"/>
  <c r="AB57" i="2"/>
  <c r="AD57" i="2"/>
  <c r="AJ57" i="2" s="1"/>
  <c r="AK57" i="2" s="1"/>
  <c r="AJ33" i="2"/>
  <c r="X105" i="2"/>
  <c r="Y104" i="2" s="1"/>
  <c r="Z104" i="2" s="1"/>
  <c r="AD105" i="2"/>
  <c r="AJ105" i="2" s="1"/>
  <c r="X90" i="2"/>
  <c r="Y90" i="2" s="1"/>
  <c r="Z90" i="2" s="1"/>
  <c r="AD90" i="2"/>
  <c r="AJ90" i="2" s="1"/>
  <c r="AK90" i="2" s="1"/>
  <c r="X58" i="2"/>
  <c r="Y58" i="2" s="1"/>
  <c r="Z58" i="2" s="1"/>
  <c r="AD58" i="2"/>
  <c r="AJ58" i="2" s="1"/>
  <c r="AK58" i="2" s="1"/>
  <c r="AJ38" i="2"/>
  <c r="AK38" i="2" s="1"/>
  <c r="AJ26" i="2"/>
  <c r="AK26" i="2" s="1"/>
  <c r="AJ8" i="2"/>
  <c r="AJ136" i="2"/>
  <c r="AK136" i="2" s="1"/>
  <c r="AB109" i="2"/>
  <c r="X109" i="2"/>
  <c r="Y109" i="2" s="1"/>
  <c r="Z109" i="2" s="1"/>
  <c r="X60" i="2"/>
  <c r="Y60" i="2" s="1"/>
  <c r="Z60" i="2" s="1"/>
  <c r="AB60" i="2"/>
  <c r="AD43" i="2"/>
  <c r="AJ43" i="2" s="1"/>
  <c r="AK43" i="2" s="1"/>
  <c r="X43" i="2"/>
  <c r="Y43" i="2" s="1"/>
  <c r="Z43" i="2" s="1"/>
  <c r="AB43" i="2"/>
  <c r="AJ20" i="2"/>
  <c r="AK20" i="2" s="1"/>
  <c r="X18" i="2"/>
  <c r="Y18" i="2" s="1"/>
  <c r="Z18" i="2" s="1"/>
  <c r="AB18" i="2"/>
  <c r="AD18" i="2"/>
  <c r="AJ18" i="2" s="1"/>
  <c r="AK18" i="2" s="1"/>
  <c r="AB137" i="2"/>
  <c r="AD137" i="2"/>
  <c r="AJ137" i="2" s="1"/>
  <c r="AK137" i="2" s="1"/>
  <c r="AJ71" i="2"/>
  <c r="AK71" i="2" s="1"/>
  <c r="AD68" i="2"/>
  <c r="AJ68" i="2" s="1"/>
  <c r="AK68" i="2" s="1"/>
  <c r="AB68" i="2"/>
  <c r="AD22" i="2"/>
  <c r="AJ22" i="2" s="1"/>
  <c r="AK22" i="2" s="1"/>
  <c r="X22" i="2"/>
  <c r="Y22" i="2" s="1"/>
  <c r="Z22" i="2" s="1"/>
  <c r="AB22" i="2"/>
  <c r="AD7" i="2"/>
  <c r="AJ7" i="2" s="1"/>
  <c r="X7" i="2"/>
  <c r="AB7" i="2"/>
  <c r="X138" i="2"/>
  <c r="Y138" i="2" s="1"/>
  <c r="Z138" i="2" s="1"/>
  <c r="AD138" i="2"/>
  <c r="AJ138" i="2" s="1"/>
  <c r="AK138" i="2" s="1"/>
  <c r="AB138" i="2"/>
  <c r="X123" i="2"/>
  <c r="Y123" i="2" s="1"/>
  <c r="Z123" i="2" s="1"/>
  <c r="AB123" i="2"/>
  <c r="AB105" i="2"/>
  <c r="AB95" i="2"/>
  <c r="X95" i="2"/>
  <c r="Y95" i="2" s="1"/>
  <c r="Z95" i="2" s="1"/>
  <c r="AB90" i="2"/>
  <c r="AB58" i="2"/>
  <c r="AJ32" i="2"/>
  <c r="AK32" i="2" s="1"/>
  <c r="X19" i="2"/>
  <c r="Y19" i="2" s="1"/>
  <c r="Z19" i="2" s="1"/>
  <c r="AD19" i="2"/>
  <c r="AJ19" i="2" s="1"/>
  <c r="AK19" i="2" s="1"/>
  <c r="AB19" i="2"/>
  <c r="AD28" i="2"/>
  <c r="AJ28" i="2" s="1"/>
  <c r="AK28" i="2" s="1"/>
  <c r="AB28" i="2"/>
  <c r="AB21" i="2"/>
  <c r="AE21" i="2"/>
  <c r="AB91" i="2"/>
  <c r="AD91" i="2"/>
  <c r="AJ91" i="2" s="1"/>
  <c r="AK91" i="2" s="1"/>
  <c r="X24" i="2"/>
  <c r="AB24" i="2"/>
  <c r="AD24" i="2"/>
  <c r="AJ24" i="2" s="1"/>
  <c r="X12" i="2"/>
  <c r="Y12" i="2" s="1"/>
  <c r="Z12" i="2" s="1"/>
  <c r="AD12" i="2"/>
  <c r="AJ12" i="2" s="1"/>
  <c r="AK12" i="2" s="1"/>
  <c r="AB12" i="2"/>
  <c r="AB9" i="2"/>
  <c r="X156" i="2"/>
  <c r="AD156" i="2"/>
  <c r="X144" i="2"/>
  <c r="Y144" i="2" s="1"/>
  <c r="Z144" i="2" s="1"/>
  <c r="AD144" i="2"/>
  <c r="AJ144" i="2" s="1"/>
  <c r="AK144" i="2" s="1"/>
  <c r="X132" i="2"/>
  <c r="Y132" i="2" s="1"/>
  <c r="Z132" i="2" s="1"/>
  <c r="AD132" i="2"/>
  <c r="AJ132" i="2" s="1"/>
  <c r="AK132" i="2" s="1"/>
  <c r="X96" i="2"/>
  <c r="Y96" i="2" s="1"/>
  <c r="Z96" i="2" s="1"/>
  <c r="AB96" i="2"/>
  <c r="X13" i="2"/>
  <c r="Y13" i="2" s="1"/>
  <c r="Z13" i="2" s="1"/>
  <c r="AB13" i="2"/>
  <c r="AD13" i="2"/>
  <c r="AJ13" i="2" s="1"/>
  <c r="AK13" i="2" s="1"/>
  <c r="X102" i="2"/>
  <c r="Y102" i="2" s="1"/>
  <c r="Z102" i="2" s="1"/>
  <c r="AB37" i="2"/>
  <c r="AB29" i="2"/>
  <c r="X29" i="2"/>
  <c r="Y29" i="2" s="1"/>
  <c r="Z29" i="2" s="1"/>
  <c r="AB11" i="2"/>
  <c r="X11" i="2"/>
  <c r="AB77" i="2"/>
  <c r="AD77" i="2"/>
  <c r="AJ77" i="2" s="1"/>
  <c r="AK77" i="2" s="1"/>
  <c r="X70" i="2"/>
  <c r="Y70" i="2" s="1"/>
  <c r="Z70" i="2" s="1"/>
  <c r="AD70" i="2"/>
  <c r="AJ70" i="2" s="1"/>
  <c r="AK70" i="2" s="1"/>
  <c r="X66" i="2"/>
  <c r="Y66" i="2" s="1"/>
  <c r="Z66" i="2" s="1"/>
  <c r="AJ45" i="2"/>
  <c r="AK45" i="2" s="1"/>
  <c r="X80" i="2"/>
  <c r="Y80" i="2" s="1"/>
  <c r="Z80" i="2" s="1"/>
  <c r="X73" i="2"/>
  <c r="Y73" i="2" s="1"/>
  <c r="Z73" i="2" s="1"/>
  <c r="X72" i="2"/>
  <c r="Y72" i="2" s="1"/>
  <c r="Z72" i="2" s="1"/>
  <c r="AB72" i="2"/>
  <c r="X30" i="2"/>
  <c r="Y30" i="2" s="1"/>
  <c r="Z30" i="2" s="1"/>
  <c r="AB30" i="2"/>
  <c r="Y8" i="2"/>
  <c r="Z8" i="2" s="1"/>
  <c r="Y9" i="2"/>
  <c r="Z9" i="2" s="1"/>
  <c r="AJ14" i="2"/>
  <c r="AK14" i="2" s="1"/>
  <c r="AH4" i="2"/>
  <c r="AJ4" i="2" s="1"/>
  <c r="AK3" i="2" s="1"/>
  <c r="AH9" i="2"/>
  <c r="AJ9" i="2" s="1"/>
  <c r="AH21" i="2"/>
  <c r="Y100" i="2" l="1"/>
  <c r="Z100" i="2" s="1"/>
  <c r="AB2642" i="1"/>
  <c r="AC2642" i="1" s="1"/>
  <c r="AK231" i="2"/>
  <c r="AB2591" i="1"/>
  <c r="AC2591" i="1" s="1"/>
  <c r="AB2613" i="1"/>
  <c r="AC2613" i="1" s="1"/>
  <c r="AK87" i="2"/>
  <c r="AB2644" i="1"/>
  <c r="AC2644" i="1" s="1"/>
  <c r="AB2653" i="1"/>
  <c r="AC2653" i="1" s="1"/>
  <c r="AB2648" i="1"/>
  <c r="AC2648" i="1" s="1"/>
  <c r="AB2659" i="1"/>
  <c r="AC2659" i="1" s="1"/>
  <c r="AJ21" i="2"/>
  <c r="AK21" i="2" s="1"/>
  <c r="AK104" i="2"/>
  <c r="AB2664" i="1"/>
  <c r="AC2664" i="1" s="1"/>
  <c r="AJ630" i="2"/>
  <c r="Y65" i="2"/>
  <c r="Z65" i="2" s="1"/>
  <c r="AB2551" i="1"/>
  <c r="AC2551" i="1" s="1"/>
  <c r="AB2595" i="1"/>
  <c r="AC2595" i="1" s="1"/>
  <c r="AK276" i="2"/>
  <c r="AJ376" i="2"/>
  <c r="AK376" i="2" s="1"/>
  <c r="Y640" i="2"/>
  <c r="Z640" i="2" s="1"/>
  <c r="AB2673" i="1"/>
  <c r="AC2673" i="1" s="1"/>
  <c r="AB2596" i="1"/>
  <c r="AC2596" i="1" s="1"/>
  <c r="AK361" i="2"/>
  <c r="AK360" i="2"/>
  <c r="AB2663" i="1"/>
  <c r="AC2663" i="1" s="1"/>
  <c r="AB2643" i="1"/>
  <c r="AC2643" i="1" s="1"/>
  <c r="Y171" i="2"/>
  <c r="Z171" i="2" s="1"/>
  <c r="Y360" i="2"/>
  <c r="Z360" i="2" s="1"/>
  <c r="AK100" i="2"/>
  <c r="AJ633" i="2"/>
  <c r="AK633" i="2" s="1"/>
  <c r="AB2572" i="1"/>
  <c r="AC2572" i="1" s="1"/>
  <c r="AJ156" i="2"/>
  <c r="AJ920" i="2"/>
  <c r="AK920" i="2" s="1"/>
  <c r="AB2603" i="1"/>
  <c r="AC2603" i="1" s="1"/>
  <c r="AB2569" i="1"/>
  <c r="AC2569" i="1" s="1"/>
  <c r="Y34" i="2"/>
  <c r="Z34" i="2" s="1"/>
  <c r="Y105" i="2"/>
  <c r="Z105" i="2" s="1"/>
  <c r="AK105" i="2"/>
  <c r="AK482" i="2"/>
  <c r="AB2672" i="1"/>
  <c r="AC2672" i="1" s="1"/>
  <c r="AB2666" i="1"/>
  <c r="AC2666" i="1" s="1"/>
  <c r="Y277" i="2"/>
  <c r="Z277" i="2" s="1"/>
  <c r="Y276" i="2"/>
  <c r="Z276" i="2" s="1"/>
  <c r="Y686" i="2"/>
  <c r="Z686" i="2" s="1"/>
  <c r="AB2660" i="1"/>
  <c r="AC2660" i="1" s="1"/>
  <c r="AB2609" i="1"/>
  <c r="AC2609" i="1" s="1"/>
  <c r="AJ574" i="2"/>
  <c r="AK574" i="2" s="1"/>
  <c r="AK629" i="2"/>
  <c r="AK630" i="2"/>
  <c r="AK559" i="2"/>
  <c r="AK558" i="2"/>
  <c r="AK266" i="2"/>
  <c r="AK267" i="2"/>
  <c r="AK480" i="2"/>
  <c r="AK479" i="2"/>
  <c r="Y470" i="2"/>
  <c r="Z470" i="2" s="1"/>
  <c r="Y471" i="2"/>
  <c r="Z471" i="2" s="1"/>
  <c r="AK114" i="2"/>
  <c r="AK113" i="2"/>
  <c r="AK375" i="2"/>
  <c r="AK33" i="2"/>
  <c r="AK34" i="2"/>
  <c r="AK10" i="2"/>
  <c r="AK11" i="2"/>
  <c r="Y113" i="2"/>
  <c r="Z113" i="2" s="1"/>
  <c r="AK500" i="2"/>
  <c r="AK501" i="2"/>
  <c r="Y452" i="2"/>
  <c r="Z452" i="2" s="1"/>
  <c r="Y453" i="2"/>
  <c r="Z453" i="2" s="1"/>
  <c r="AK417" i="2"/>
  <c r="AK418" i="2"/>
  <c r="AK157" i="2"/>
  <c r="AK156" i="2"/>
  <c r="AK155" i="2"/>
  <c r="Y960" i="2"/>
  <c r="Z960" i="2" s="1"/>
  <c r="Y961" i="2"/>
  <c r="Z961" i="2" s="1"/>
  <c r="AB2662" i="1"/>
  <c r="AC2662" i="1" s="1"/>
  <c r="AB2600" i="1"/>
  <c r="AC2600" i="1" s="1"/>
  <c r="AB2602" i="1"/>
  <c r="AC2602" i="1" s="1"/>
  <c r="AK686" i="2"/>
  <c r="AK685" i="2"/>
  <c r="AK875" i="2"/>
  <c r="AK874" i="2"/>
  <c r="AJ553" i="2"/>
  <c r="AK552" i="2" s="1"/>
  <c r="AK404" i="2"/>
  <c r="AK403" i="2"/>
  <c r="AK66" i="2"/>
  <c r="AK23" i="2"/>
  <c r="AK24" i="2"/>
  <c r="Y5" i="2"/>
  <c r="Z5" i="2" s="1"/>
  <c r="Y7" i="2"/>
  <c r="Z7" i="2" s="1"/>
  <c r="Y6" i="2"/>
  <c r="Z6" i="2" s="1"/>
  <c r="Y254" i="2"/>
  <c r="Z254" i="2" s="1"/>
  <c r="Y253" i="2"/>
  <c r="Z253" i="2" s="1"/>
  <c r="AK101" i="2"/>
  <c r="Y482" i="2"/>
  <c r="Z482" i="2" s="1"/>
  <c r="Y875" i="2"/>
  <c r="Z875" i="2" s="1"/>
  <c r="Y874" i="2"/>
  <c r="Z874" i="2" s="1"/>
  <c r="Y180" i="2"/>
  <c r="Z180" i="2" s="1"/>
  <c r="Y222" i="2"/>
  <c r="Z222" i="2" s="1"/>
  <c r="Y223" i="2"/>
  <c r="Z223" i="2" s="1"/>
  <c r="Y23" i="2"/>
  <c r="Z23" i="2" s="1"/>
  <c r="Y24" i="2"/>
  <c r="Z24" i="2" s="1"/>
  <c r="AK6" i="2"/>
  <c r="AK5" i="2"/>
  <c r="AK7" i="2"/>
  <c r="AK537" i="2"/>
  <c r="AK538" i="2"/>
  <c r="AB2637" i="1"/>
  <c r="AC2637" i="1" s="1"/>
  <c r="AB2655" i="1"/>
  <c r="AC2655" i="1" s="1"/>
  <c r="Y500" i="2"/>
  <c r="Z500" i="2" s="1"/>
  <c r="Y501" i="2"/>
  <c r="Z501" i="2" s="1"/>
  <c r="AK277" i="2"/>
  <c r="AB2564" i="1"/>
  <c r="AC2564" i="1" s="1"/>
  <c r="AB2589" i="1"/>
  <c r="AC2589" i="1" s="1"/>
  <c r="AB2654" i="1"/>
  <c r="AC2654" i="1" s="1"/>
  <c r="AB2647" i="1"/>
  <c r="AC2647" i="1" s="1"/>
  <c r="Y403" i="2"/>
  <c r="Z403" i="2" s="1"/>
  <c r="Y404" i="2"/>
  <c r="Z404" i="2" s="1"/>
  <c r="AK171" i="2"/>
  <c r="AK172" i="2"/>
  <c r="AJ253" i="2"/>
  <c r="Y250" i="2"/>
  <c r="Z250" i="2" s="1"/>
  <c r="AK513" i="2"/>
  <c r="AK514" i="2"/>
  <c r="AK293" i="2"/>
  <c r="AK294" i="2"/>
  <c r="AK531" i="2"/>
  <c r="AK532" i="2"/>
  <c r="AK4" i="2"/>
  <c r="Y513" i="2"/>
  <c r="Z513" i="2" s="1"/>
  <c r="Y514" i="2"/>
  <c r="Z514" i="2" s="1"/>
  <c r="AK232" i="2"/>
  <c r="AB2566" i="1"/>
  <c r="AC2566" i="1" s="1"/>
  <c r="AK8" i="2"/>
  <c r="AK9" i="2"/>
  <c r="AK286" i="2"/>
  <c r="AK287" i="2"/>
  <c r="AK181" i="2"/>
  <c r="AK180" i="2"/>
  <c r="Y629" i="2"/>
  <c r="Z629" i="2" s="1"/>
  <c r="AK471" i="2"/>
  <c r="AK470" i="2"/>
  <c r="Y552" i="2"/>
  <c r="Z552" i="2" s="1"/>
  <c r="Y553" i="2"/>
  <c r="Z553" i="2" s="1"/>
  <c r="AB2608" i="1"/>
  <c r="AC2608" i="1" s="1"/>
  <c r="Y275" i="2"/>
  <c r="Z275" i="2" s="1"/>
  <c r="Y274" i="2"/>
  <c r="Z274" i="2" s="1"/>
  <c r="Y559" i="2"/>
  <c r="Z559" i="2" s="1"/>
  <c r="Y558" i="2"/>
  <c r="Z558" i="2" s="1"/>
  <c r="AK741" i="2"/>
  <c r="AK740" i="2"/>
  <c r="AB2581" i="1"/>
  <c r="AC2581" i="1" s="1"/>
  <c r="Y88" i="2"/>
  <c r="Z88" i="2" s="1"/>
  <c r="Y87" i="2"/>
  <c r="Z87" i="2" s="1"/>
  <c r="Y231" i="2"/>
  <c r="Z231" i="2" s="1"/>
  <c r="Y232" i="2"/>
  <c r="Z232" i="2" s="1"/>
  <c r="AK336" i="2"/>
  <c r="AK335" i="2"/>
  <c r="AB2618" i="1"/>
  <c r="AC2618" i="1" s="1"/>
  <c r="AB2671" i="1"/>
  <c r="AC2671" i="1" s="1"/>
  <c r="Y280" i="2"/>
  <c r="Z280" i="2" s="1"/>
  <c r="Y281" i="2"/>
  <c r="Z281" i="2" s="1"/>
  <c r="Y740" i="2"/>
  <c r="Z740" i="2" s="1"/>
  <c r="Y741" i="2"/>
  <c r="Z741" i="2" s="1"/>
  <c r="AB2568" i="1"/>
  <c r="AC2568" i="1" s="1"/>
  <c r="AB2670" i="1"/>
  <c r="AC2670" i="1" s="1"/>
  <c r="Y639" i="2"/>
  <c r="Z639" i="2" s="1"/>
  <c r="Y638" i="2"/>
  <c r="Z638" i="2" s="1"/>
  <c r="Y516" i="2"/>
  <c r="Z516" i="2" s="1"/>
  <c r="Y515" i="2"/>
  <c r="Z515" i="2" s="1"/>
  <c r="Y286" i="2"/>
  <c r="Z286" i="2" s="1"/>
  <c r="Y287" i="2"/>
  <c r="Z287" i="2" s="1"/>
  <c r="AK453" i="2"/>
  <c r="AK452" i="2"/>
  <c r="AB2617" i="1"/>
  <c r="AC2617" i="1" s="1"/>
  <c r="AJ446" i="2"/>
  <c r="AK446" i="2" s="1"/>
  <c r="Y335" i="2"/>
  <c r="Z335" i="2" s="1"/>
  <c r="Y336" i="2"/>
  <c r="Z336" i="2" s="1"/>
  <c r="Y537" i="2"/>
  <c r="Z537" i="2" s="1"/>
  <c r="Y538" i="2"/>
  <c r="Z538" i="2" s="1"/>
  <c r="AJ515" i="2"/>
  <c r="Y266" i="2"/>
  <c r="Z266" i="2" s="1"/>
  <c r="Y267" i="2"/>
  <c r="Z267" i="2" s="1"/>
  <c r="Y157" i="2"/>
  <c r="Z157" i="2" s="1"/>
  <c r="Y155" i="2"/>
  <c r="Z155" i="2" s="1"/>
  <c r="Y156" i="2"/>
  <c r="Z156" i="2" s="1"/>
  <c r="AJ223" i="2"/>
  <c r="AK223" i="2" s="1"/>
  <c r="Y524" i="2"/>
  <c r="Z524" i="2" s="1"/>
  <c r="Y525" i="2"/>
  <c r="Z525" i="2" s="1"/>
  <c r="AK274" i="2"/>
  <c r="AK275" i="2"/>
  <c r="AK524" i="2"/>
  <c r="AK525" i="2"/>
  <c r="AB2577" i="1"/>
  <c r="AC2577" i="1" s="1"/>
  <c r="AK281" i="2"/>
  <c r="AK250" i="2"/>
  <c r="AK249" i="2"/>
  <c r="Y532" i="2"/>
  <c r="Z532" i="2" s="1"/>
  <c r="Y531" i="2"/>
  <c r="Z531" i="2" s="1"/>
  <c r="AK202" i="2"/>
  <c r="AK203" i="2"/>
  <c r="Y11" i="2"/>
  <c r="Z11" i="2" s="1"/>
  <c r="Y10" i="2"/>
  <c r="Z10" i="2" s="1"/>
  <c r="Y203" i="2"/>
  <c r="Z203" i="2" s="1"/>
  <c r="Y202" i="2"/>
  <c r="Z202" i="2" s="1"/>
  <c r="AJ281" i="2"/>
  <c r="AK280" i="2" s="1"/>
  <c r="AK640" i="2"/>
  <c r="AK638" i="2"/>
  <c r="AK639" i="2"/>
  <c r="AB2550" i="1"/>
  <c r="AC2550" i="1" s="1"/>
  <c r="AK553" i="2" l="1"/>
  <c r="AK516" i="2"/>
  <c r="AK515" i="2"/>
  <c r="AK222" i="2"/>
  <c r="AK253" i="2"/>
  <c r="AK254" i="2"/>
</calcChain>
</file>

<file path=xl/sharedStrings.xml><?xml version="1.0" encoding="utf-8"?>
<sst xmlns="http://schemas.openxmlformats.org/spreadsheetml/2006/main" count="56701" uniqueCount="7653">
  <si>
    <t>4급</t>
    <phoneticPr fontId="3" type="noConversion"/>
  </si>
  <si>
    <t>심사필요</t>
    <phoneticPr fontId="3" type="noConversion"/>
  </si>
  <si>
    <t>2011-06-10</t>
  </si>
  <si>
    <t>11201100834P</t>
  </si>
  <si>
    <t>한국산업인력공단</t>
  </si>
  <si>
    <t>15_정보처리기사</t>
  </si>
  <si>
    <t>정보처리기사</t>
  </si>
  <si>
    <t>N</t>
  </si>
  <si>
    <t>Y</t>
  </si>
  <si>
    <t>15_경력(4급) 전산시스템(서울)</t>
  </si>
  <si>
    <t>경력(4급) 전산시스템(서울)</t>
  </si>
  <si>
    <t>장인석</t>
  </si>
  <si>
    <t>C1501254</t>
  </si>
  <si>
    <t>2017-08-08</t>
  </si>
  <si>
    <t>EA12E17104127878</t>
  </si>
  <si>
    <t>한국생산성본부</t>
  </si>
  <si>
    <t>15_ERP정보관리사 1급(인사)</t>
  </si>
  <si>
    <t>ERP정보관리사 1급(인사)</t>
  </si>
  <si>
    <t>장경선</t>
  </si>
  <si>
    <t>C1501246</t>
  </si>
  <si>
    <t>2019-06-11</t>
  </si>
  <si>
    <t>EAE1119103717914</t>
  </si>
  <si>
    <t>15_ERP정보관리사 1급(회계)</t>
  </si>
  <si>
    <t>ERP정보관리사 1급(회계)</t>
  </si>
  <si>
    <t>2021-06-18</t>
  </si>
  <si>
    <t>ADsP-029002029</t>
  </si>
  <si>
    <t>한국데이터산업진흥원</t>
  </si>
  <si>
    <t>15_데이터분석준전문가(ADsP)</t>
  </si>
  <si>
    <t>데이터분석준전문가(ADsP)</t>
  </si>
  <si>
    <t>11201011362H</t>
  </si>
  <si>
    <t>2013-05-31</t>
  </si>
  <si>
    <t>13201240220T</t>
  </si>
  <si>
    <t>구지혜</t>
  </si>
  <si>
    <t>C1501236</t>
  </si>
  <si>
    <t>2017-02-07</t>
  </si>
  <si>
    <t>34-241502</t>
  </si>
  <si>
    <t>국사편찬위원회</t>
  </si>
  <si>
    <t>15_한국사능력검정시험2급</t>
  </si>
  <si>
    <t>한국사능력검정시험2급</t>
  </si>
  <si>
    <t>문수진</t>
  </si>
  <si>
    <t>C1501140</t>
  </si>
  <si>
    <t>2022-03-25</t>
  </si>
  <si>
    <t>ADSP-032004852</t>
  </si>
  <si>
    <t>2020-10-06</t>
  </si>
  <si>
    <t>SQLD-0384010</t>
  </si>
  <si>
    <t>15_SQLD</t>
  </si>
  <si>
    <t>SQLD</t>
  </si>
  <si>
    <t>2018-08-20</t>
  </si>
  <si>
    <t>18202021005I</t>
  </si>
  <si>
    <t>2021-06-12</t>
  </si>
  <si>
    <t>21201210869N</t>
  </si>
  <si>
    <t>이서희</t>
  </si>
  <si>
    <t>C1501123</t>
  </si>
  <si>
    <t>2016-12-09</t>
  </si>
  <si>
    <t>16-K9-071713</t>
  </si>
  <si>
    <t>대한상공회의소</t>
  </si>
  <si>
    <t>15_컴퓨터활용능력 2급</t>
  </si>
  <si>
    <t>컴퓨터활용능력 2급</t>
  </si>
  <si>
    <t>고세희</t>
  </si>
  <si>
    <t>C1501078</t>
  </si>
  <si>
    <t>2016-05-06</t>
  </si>
  <si>
    <t>16201060130T</t>
  </si>
  <si>
    <t>2012-11-26</t>
  </si>
  <si>
    <t>12202060307D</t>
  </si>
  <si>
    <t>이강국</t>
  </si>
  <si>
    <t>C1501049</t>
  </si>
  <si>
    <t>2016-02-11</t>
  </si>
  <si>
    <t>30-118428</t>
  </si>
  <si>
    <t>15_한국사능력검정시험1급</t>
  </si>
  <si>
    <t>한국사능력검정시험1급</t>
  </si>
  <si>
    <t>강혜지</t>
  </si>
  <si>
    <t>C1501024</t>
  </si>
  <si>
    <t>16201060123U</t>
  </si>
  <si>
    <t>2023-04-16</t>
  </si>
  <si>
    <t>3452771</t>
  </si>
  <si>
    <t>PMI(Project Management Institute)</t>
  </si>
  <si>
    <t>15_PMP</t>
  </si>
  <si>
    <t>PMP</t>
  </si>
  <si>
    <t>이종훈</t>
  </si>
  <si>
    <t>C1501013</t>
  </si>
  <si>
    <t>2023-07-07</t>
  </si>
  <si>
    <t>SQLD-049012425</t>
  </si>
  <si>
    <t>2015-05-08</t>
  </si>
  <si>
    <t>15201120119J</t>
  </si>
  <si>
    <t>2016-01-04</t>
  </si>
  <si>
    <t>SQLD-0191068</t>
  </si>
  <si>
    <t>박기표</t>
  </si>
  <si>
    <t>C1501002</t>
  </si>
  <si>
    <t>2014-08-22</t>
  </si>
  <si>
    <t>14202160110A</t>
  </si>
  <si>
    <t>2019-06-07</t>
  </si>
  <si>
    <t>43-105960</t>
  </si>
  <si>
    <t>이용남</t>
  </si>
  <si>
    <t>C1500995</t>
  </si>
  <si>
    <t>2021-10-01</t>
  </si>
  <si>
    <t>SQLD-042005037</t>
  </si>
  <si>
    <t>2021-07-13</t>
  </si>
  <si>
    <t>NT2057348</t>
  </si>
  <si>
    <t>(사)한국정보통신자격협회</t>
  </si>
  <si>
    <t>15_네트워크관리사 2급</t>
  </si>
  <si>
    <t>네트워크관리사 2급</t>
  </si>
  <si>
    <t>2018-05-25</t>
  </si>
  <si>
    <t>18201071340M</t>
  </si>
  <si>
    <t>2016-09-02</t>
  </si>
  <si>
    <t>16-K9-051939</t>
  </si>
  <si>
    <t>15_컴퓨터활용능력 1급</t>
  </si>
  <si>
    <t>컴퓨터활용능력 1급</t>
  </si>
  <si>
    <t>박규희</t>
  </si>
  <si>
    <t>C1500962</t>
  </si>
  <si>
    <t>2015-08-21</t>
  </si>
  <si>
    <t>15202103228W</t>
  </si>
  <si>
    <t>15_사회조사분석사 2급</t>
  </si>
  <si>
    <t>사회조사분석사 2급</t>
  </si>
  <si>
    <t>2024-09-11</t>
  </si>
  <si>
    <t>G24-042-01-00113</t>
  </si>
  <si>
    <t>(사)한국CPO포럼</t>
  </si>
  <si>
    <t>15_CPPG 개인정보관리사</t>
  </si>
  <si>
    <t>CPPG 개인정보관리사</t>
  </si>
  <si>
    <t>2017-12-29</t>
  </si>
  <si>
    <t>SQLD-0270903</t>
  </si>
  <si>
    <t>2023-09-15</t>
  </si>
  <si>
    <t>ADsP-038002611</t>
  </si>
  <si>
    <t>2024-10-31</t>
  </si>
  <si>
    <t>72-112436</t>
  </si>
  <si>
    <t>2017-05-26</t>
  </si>
  <si>
    <t>17201130641D</t>
  </si>
  <si>
    <t>2015-09-02</t>
  </si>
  <si>
    <t>G15-018-01-00150</t>
  </si>
  <si>
    <t>남상혁</t>
  </si>
  <si>
    <t>C1500941</t>
  </si>
  <si>
    <t>30-104815</t>
  </si>
  <si>
    <t>2014-12-15</t>
  </si>
  <si>
    <t>14202000212D</t>
  </si>
  <si>
    <t>한국방송통신전파진흥원</t>
  </si>
  <si>
    <t>15_정보보안기사</t>
  </si>
  <si>
    <t>정보보안기사</t>
  </si>
  <si>
    <t>2015-07-31</t>
  </si>
  <si>
    <t>15202120121K</t>
  </si>
  <si>
    <t>2018-06-08</t>
  </si>
  <si>
    <t>39-105710</t>
  </si>
  <si>
    <t>김주희</t>
  </si>
  <si>
    <t>C1500937</t>
  </si>
  <si>
    <t>2009-11-30</t>
  </si>
  <si>
    <t>09204050260T</t>
  </si>
  <si>
    <t>2012-06-01</t>
  </si>
  <si>
    <t>12201100485P</t>
  </si>
  <si>
    <t>이한교</t>
  </si>
  <si>
    <t>C1500907</t>
  </si>
  <si>
    <t>2018-08-17</t>
  </si>
  <si>
    <t>18202020833G</t>
  </si>
  <si>
    <t>장재원</t>
  </si>
  <si>
    <t>C1500896</t>
  </si>
  <si>
    <t>2018-02-14</t>
  </si>
  <si>
    <t>38-134255</t>
  </si>
  <si>
    <t>이무진</t>
  </si>
  <si>
    <t>C1500880</t>
  </si>
  <si>
    <t>2017-02-03</t>
  </si>
  <si>
    <t>2020-01-03</t>
  </si>
  <si>
    <t>LMS-1904-005751</t>
  </si>
  <si>
    <t>한국정보통신진흥협회</t>
  </si>
  <si>
    <t>15_리눅스마스터 2급</t>
  </si>
  <si>
    <t>리눅스마스터 2급</t>
  </si>
  <si>
    <t>2017-09-12</t>
  </si>
  <si>
    <t>NT2039025</t>
  </si>
  <si>
    <t>17201070865F</t>
  </si>
  <si>
    <t>2003-08-25</t>
  </si>
  <si>
    <t>03202010515J</t>
  </si>
  <si>
    <t>이미란</t>
  </si>
  <si>
    <t>C1500866</t>
  </si>
  <si>
    <t>2019-11-22</t>
  </si>
  <si>
    <t>192030607740</t>
  </si>
  <si>
    <t>이승남</t>
  </si>
  <si>
    <t>C1500856</t>
  </si>
  <si>
    <t>2020-07-10</t>
  </si>
  <si>
    <t>47-106707</t>
  </si>
  <si>
    <t>양도연</t>
  </si>
  <si>
    <t>C1500845</t>
  </si>
  <si>
    <t>16201021198X</t>
  </si>
  <si>
    <t>2020-06-30</t>
  </si>
  <si>
    <t>SQLD-0370506</t>
  </si>
  <si>
    <t>김세리</t>
  </si>
  <si>
    <t>C1500843</t>
  </si>
  <si>
    <t>19203021199P</t>
  </si>
  <si>
    <t>2021-12-17</t>
  </si>
  <si>
    <t>SQLD-043001732</t>
  </si>
  <si>
    <t>박수민</t>
  </si>
  <si>
    <t>C1500826</t>
  </si>
  <si>
    <t>2021-12-31</t>
  </si>
  <si>
    <t>LMS-2104-002141</t>
  </si>
  <si>
    <t>2021-11-05</t>
  </si>
  <si>
    <t>56-104687</t>
  </si>
  <si>
    <t>2019-05-22</t>
  </si>
  <si>
    <t>19201021235O</t>
  </si>
  <si>
    <t>2013-04-19</t>
  </si>
  <si>
    <t>13401020361B</t>
  </si>
  <si>
    <t>15_화학분석기능사</t>
  </si>
  <si>
    <t>화학분석기능사</t>
  </si>
  <si>
    <t>한민성</t>
  </si>
  <si>
    <t>C1500820</t>
  </si>
  <si>
    <t>2011-12-30</t>
  </si>
  <si>
    <t>13-12-005694-33</t>
  </si>
  <si>
    <t>경찰청</t>
  </si>
  <si>
    <t>15_자동차운전면허 1종 보통</t>
  </si>
  <si>
    <t>자동차운전면허 1종 보통</t>
  </si>
  <si>
    <t>18202103377L</t>
  </si>
  <si>
    <t>2016-06-14</t>
  </si>
  <si>
    <t>31-219614</t>
  </si>
  <si>
    <t>2024-06-18</t>
  </si>
  <si>
    <t>24201070784N</t>
  </si>
  <si>
    <t>14202240400D</t>
  </si>
  <si>
    <t>윤영상</t>
  </si>
  <si>
    <t>C1500812</t>
  </si>
  <si>
    <t>2010-11-12</t>
  </si>
  <si>
    <t>10-I9-127924</t>
  </si>
  <si>
    <t>15_워드프로세서 1급(2012년 이전)</t>
  </si>
  <si>
    <t>워드프로세서 1급(2012년 이전)</t>
  </si>
  <si>
    <t>노원우</t>
  </si>
  <si>
    <t>C1500780</t>
  </si>
  <si>
    <t>2011-01-07</t>
  </si>
  <si>
    <t>7989050-Y57U-w7NW</t>
  </si>
  <si>
    <t>Microsoft</t>
  </si>
  <si>
    <t>15_MOS MASTER</t>
  </si>
  <si>
    <t>MOS MASTER</t>
  </si>
  <si>
    <t>2011-03-04</t>
  </si>
  <si>
    <t>11-K9-008677</t>
  </si>
  <si>
    <t>SQL-049007307</t>
  </si>
  <si>
    <t>15201020656X</t>
  </si>
  <si>
    <t>18201020797M</t>
  </si>
  <si>
    <t>김동휘</t>
  </si>
  <si>
    <t>C1500766</t>
  </si>
  <si>
    <t>SQLD-049004076</t>
  </si>
  <si>
    <t>위재민</t>
  </si>
  <si>
    <t>C1500758</t>
  </si>
  <si>
    <t>19203240519D</t>
  </si>
  <si>
    <t>2007-10-22</t>
  </si>
  <si>
    <t>07-I4-000210</t>
  </si>
  <si>
    <t>김명진</t>
  </si>
  <si>
    <t>C1500755</t>
  </si>
  <si>
    <t>2008-08-14</t>
  </si>
  <si>
    <t>08203210478T</t>
  </si>
  <si>
    <t>15_사무자동화산업기사</t>
  </si>
  <si>
    <t>사무자동화산업기사</t>
  </si>
  <si>
    <t>2010-12-21</t>
  </si>
  <si>
    <t>NT2018071</t>
  </si>
  <si>
    <t>2022-12-16</t>
  </si>
  <si>
    <t>62-209386</t>
  </si>
  <si>
    <t>2023-06-09</t>
  </si>
  <si>
    <t>23201110214G</t>
  </si>
  <si>
    <t>2015-10-23</t>
  </si>
  <si>
    <t>15203100374A</t>
  </si>
  <si>
    <t>김성호</t>
  </si>
  <si>
    <t>C1500752</t>
  </si>
  <si>
    <t>2008-10-30</t>
  </si>
  <si>
    <t>2213603734</t>
  </si>
  <si>
    <t>한국세무사회</t>
  </si>
  <si>
    <t>15_전산회계 2급</t>
  </si>
  <si>
    <t>전산회계 2급</t>
  </si>
  <si>
    <t>배승훈</t>
  </si>
  <si>
    <t>C1500741</t>
  </si>
  <si>
    <t>2007-06-08</t>
  </si>
  <si>
    <t>07-I9-112444</t>
  </si>
  <si>
    <t>2018-12-28</t>
  </si>
  <si>
    <t>18-K9-087334</t>
  </si>
  <si>
    <t>19201023557L</t>
  </si>
  <si>
    <t>19203140433S</t>
  </si>
  <si>
    <t>16201050167B</t>
  </si>
  <si>
    <t>박창영</t>
  </si>
  <si>
    <t>C1500731</t>
  </si>
  <si>
    <t>2007-08-20</t>
  </si>
  <si>
    <t>07202010722S</t>
  </si>
  <si>
    <t>함용국</t>
  </si>
  <si>
    <t>C1500710</t>
  </si>
  <si>
    <t>2011-02-18</t>
  </si>
  <si>
    <t>11-I9-010894</t>
  </si>
  <si>
    <t>신덕수</t>
  </si>
  <si>
    <t>C1500708</t>
  </si>
  <si>
    <t>2021-06-02</t>
  </si>
  <si>
    <t>21201021156K</t>
  </si>
  <si>
    <t>2011-07-08</t>
  </si>
  <si>
    <t>11-I9-050694</t>
  </si>
  <si>
    <t>김승민</t>
  </si>
  <si>
    <t>C1500703</t>
  </si>
  <si>
    <t>2019-06-21</t>
  </si>
  <si>
    <t>19-K9-053486</t>
  </si>
  <si>
    <t>2016-07-15</t>
  </si>
  <si>
    <t>16202240415M</t>
  </si>
  <si>
    <t>2017-03-14</t>
  </si>
  <si>
    <t>NT20208</t>
  </si>
  <si>
    <t>위민우</t>
  </si>
  <si>
    <t>C1500701</t>
  </si>
  <si>
    <t>19203021099M</t>
  </si>
  <si>
    <t>18201021336R</t>
  </si>
  <si>
    <t>고윤경</t>
  </si>
  <si>
    <t>C1500692</t>
  </si>
  <si>
    <t>2021-12-03</t>
  </si>
  <si>
    <t>ADsP-031000007</t>
  </si>
  <si>
    <t>윤세란</t>
  </si>
  <si>
    <t>C1500685</t>
  </si>
  <si>
    <t>2021-06-25</t>
  </si>
  <si>
    <t>SQLD-041003093</t>
  </si>
  <si>
    <t>19201011146J</t>
  </si>
  <si>
    <t>2006-06-05</t>
  </si>
  <si>
    <t>06201072676H</t>
  </si>
  <si>
    <t>천우성</t>
  </si>
  <si>
    <t>C1500676</t>
  </si>
  <si>
    <t>2015-11-10</t>
  </si>
  <si>
    <t>29-101128</t>
  </si>
  <si>
    <t>이영택</t>
  </si>
  <si>
    <t>C1500670</t>
  </si>
  <si>
    <t>2023-05-05</t>
  </si>
  <si>
    <t>23-K9-034008</t>
  </si>
  <si>
    <t>2004-12-17</t>
  </si>
  <si>
    <t>04-I4-056203</t>
  </si>
  <si>
    <t>2023-09-01</t>
  </si>
  <si>
    <t>23202050576C</t>
  </si>
  <si>
    <t>2008-04-25</t>
  </si>
  <si>
    <t>08-I9-046986</t>
  </si>
  <si>
    <t>정준호</t>
  </si>
  <si>
    <t>C1500630</t>
  </si>
  <si>
    <t>2020-02-21</t>
  </si>
  <si>
    <t>46-108200</t>
  </si>
  <si>
    <t>2020-05-15</t>
  </si>
  <si>
    <t>20-K9-038699</t>
  </si>
  <si>
    <t>21201021914Y</t>
  </si>
  <si>
    <t>15_전자계산기조직응용기사</t>
  </si>
  <si>
    <t>전자계산기조직응용기사</t>
  </si>
  <si>
    <t>2020-08-28</t>
  </si>
  <si>
    <t>20202010166J</t>
  </si>
  <si>
    <t>2024-08-22</t>
  </si>
  <si>
    <t>71-111320</t>
  </si>
  <si>
    <t>유혜리</t>
  </si>
  <si>
    <t>C1500610</t>
  </si>
  <si>
    <t>16202140102S</t>
  </si>
  <si>
    <t>2013-08-16</t>
  </si>
  <si>
    <t>13202240280M</t>
  </si>
  <si>
    <t>윤미정</t>
  </si>
  <si>
    <t>C1500571</t>
  </si>
  <si>
    <t>19201030948P</t>
  </si>
  <si>
    <t>차태훈</t>
  </si>
  <si>
    <t>C1500569</t>
  </si>
  <si>
    <t>2021-02-19</t>
  </si>
  <si>
    <t>51-129955</t>
  </si>
  <si>
    <t>이정협</t>
  </si>
  <si>
    <t>C1500548</t>
  </si>
  <si>
    <t>2020-12-31</t>
  </si>
  <si>
    <t>20505240134Y</t>
  </si>
  <si>
    <t>2018-11-30</t>
  </si>
  <si>
    <t>2-76-01311</t>
  </si>
  <si>
    <t>삼일회계법인</t>
  </si>
  <si>
    <t>15_회계관리 2급</t>
  </si>
  <si>
    <t>회계관리 2급</t>
  </si>
  <si>
    <t>김대진</t>
  </si>
  <si>
    <t>C1500542</t>
  </si>
  <si>
    <t>2013-08-30</t>
  </si>
  <si>
    <t>H946-4238</t>
  </si>
  <si>
    <t>2013-11-15</t>
  </si>
  <si>
    <t>13203160058T</t>
  </si>
  <si>
    <t>2016-10-15</t>
  </si>
  <si>
    <t>16203102167E</t>
  </si>
  <si>
    <t>라민</t>
  </si>
  <si>
    <t>C1500529</t>
  </si>
  <si>
    <t>2024-06-20</t>
  </si>
  <si>
    <t>210114014312</t>
  </si>
  <si>
    <t>15_전산회계 1급</t>
  </si>
  <si>
    <t>전산회계 1급</t>
  </si>
  <si>
    <t>2022-09-26</t>
  </si>
  <si>
    <t>22-K9-084920</t>
  </si>
  <si>
    <t>2019-12-24</t>
  </si>
  <si>
    <t>ADsP-0230603</t>
  </si>
  <si>
    <t>2023-10-06</t>
  </si>
  <si>
    <t>SQLD-050015416</t>
  </si>
  <si>
    <t>23201260212M</t>
  </si>
  <si>
    <t>2012-11-23</t>
  </si>
  <si>
    <t>12203020182V</t>
  </si>
  <si>
    <t>심진섭</t>
  </si>
  <si>
    <t>C1500499</t>
  </si>
  <si>
    <t>2019-08-16</t>
  </si>
  <si>
    <t>19202060781G</t>
  </si>
  <si>
    <t>구수한</t>
  </si>
  <si>
    <t>C1500444</t>
  </si>
  <si>
    <t>30-236893</t>
  </si>
  <si>
    <t>김경태</t>
  </si>
  <si>
    <t>C1500424</t>
  </si>
  <si>
    <t>2019-12-13</t>
  </si>
  <si>
    <t>19-K--113437</t>
  </si>
  <si>
    <t>2014-05-30</t>
  </si>
  <si>
    <t>14201180321M</t>
  </si>
  <si>
    <t>19203180086N</t>
  </si>
  <si>
    <t>2019-12-27</t>
  </si>
  <si>
    <t>197110335</t>
  </si>
  <si>
    <t>15_정보통신기사</t>
  </si>
  <si>
    <t>정보통신기사</t>
  </si>
  <si>
    <t>한창현</t>
  </si>
  <si>
    <t>C1500412</t>
  </si>
  <si>
    <t>12203020742F</t>
  </si>
  <si>
    <t>2010-05-28</t>
  </si>
  <si>
    <t>102010111100</t>
  </si>
  <si>
    <t>2002-08-19</t>
  </si>
  <si>
    <t>02202010930T</t>
  </si>
  <si>
    <t>박지연</t>
  </si>
  <si>
    <t>C1500407</t>
  </si>
  <si>
    <t>16202060010T</t>
  </si>
  <si>
    <t>김나라</t>
  </si>
  <si>
    <t>C1500403</t>
  </si>
  <si>
    <t>2005-08-22</t>
  </si>
  <si>
    <t>05202021833F</t>
  </si>
  <si>
    <t>김정길</t>
  </si>
  <si>
    <t>C1500388</t>
  </si>
  <si>
    <t>2009-06-26</t>
  </si>
  <si>
    <t>09-I9-089622</t>
  </si>
  <si>
    <t>15_워드프로세서 2급(2012년 이전)</t>
  </si>
  <si>
    <t>워드프로세서 2급(2012년 이전)</t>
  </si>
  <si>
    <t>이동혁</t>
  </si>
  <si>
    <t>C1500380</t>
  </si>
  <si>
    <t>11-K9-027455</t>
  </si>
  <si>
    <t>05202040445D</t>
  </si>
  <si>
    <t>2019-04-26</t>
  </si>
  <si>
    <t>19-K9-036840</t>
  </si>
  <si>
    <t>홍지혜</t>
  </si>
  <si>
    <t>C1500372</t>
  </si>
  <si>
    <t>43-104213</t>
  </si>
  <si>
    <t>19202080359G</t>
  </si>
  <si>
    <t>2014-08-26</t>
  </si>
  <si>
    <t>24-106412</t>
  </si>
  <si>
    <t>신기범</t>
  </si>
  <si>
    <t>C1500347</t>
  </si>
  <si>
    <t>2016-02-27</t>
  </si>
  <si>
    <t>OC1349487</t>
  </si>
  <si>
    <t>Oracle</t>
  </si>
  <si>
    <t>15_OCP</t>
  </si>
  <si>
    <t>OCP</t>
  </si>
  <si>
    <t>12203010024D</t>
  </si>
  <si>
    <t>2024-09-06</t>
  </si>
  <si>
    <t>24-0A1-1-00132</t>
  </si>
  <si>
    <t>박민규</t>
  </si>
  <si>
    <t>C1500335</t>
  </si>
  <si>
    <t>51-248709</t>
  </si>
  <si>
    <t>2011-11-25</t>
  </si>
  <si>
    <t>11203020600R</t>
  </si>
  <si>
    <t>2013-09-13</t>
  </si>
  <si>
    <t>13201000106W</t>
  </si>
  <si>
    <t>15_정보보안산업기사</t>
  </si>
  <si>
    <t>정보보안산업기사</t>
  </si>
  <si>
    <t>이진규</t>
  </si>
  <si>
    <t>C1500334</t>
  </si>
  <si>
    <t>SQLD-041004988</t>
  </si>
  <si>
    <t>2013-11-22</t>
  </si>
  <si>
    <t>LMF-1302-000583</t>
  </si>
  <si>
    <t>15_리눅스마스터 1급</t>
  </si>
  <si>
    <t>리눅스마스터 1급</t>
  </si>
  <si>
    <t>12201070437K</t>
  </si>
  <si>
    <t>2018-11-16</t>
  </si>
  <si>
    <t>18203010431U</t>
  </si>
  <si>
    <t>김찬혁</t>
  </si>
  <si>
    <t>C1500333</t>
  </si>
  <si>
    <t>06201050672L</t>
  </si>
  <si>
    <t>유재현</t>
  </si>
  <si>
    <t>C1500320</t>
  </si>
  <si>
    <t>19203021934W</t>
  </si>
  <si>
    <t>오세형</t>
  </si>
  <si>
    <t>C1500315</t>
  </si>
  <si>
    <t>197110359</t>
  </si>
  <si>
    <t>SQLD-043005180</t>
  </si>
  <si>
    <t>2024-04-24</t>
  </si>
  <si>
    <t>G24-041-01-00134</t>
  </si>
  <si>
    <t>240A1100124</t>
  </si>
  <si>
    <t>19201011424M</t>
  </si>
  <si>
    <t>10201170215C</t>
  </si>
  <si>
    <t>라원수</t>
  </si>
  <si>
    <t>C1500279</t>
  </si>
  <si>
    <t>2012-08-03</t>
  </si>
  <si>
    <t>12-K9-027680</t>
  </si>
  <si>
    <t>안성진</t>
  </si>
  <si>
    <t>C1500268</t>
  </si>
  <si>
    <t>2017-12-09</t>
  </si>
  <si>
    <t>17202000274G</t>
  </si>
  <si>
    <t>2019-02-28</t>
  </si>
  <si>
    <t>439996</t>
  </si>
  <si>
    <t>국제정보시스템보호인증협회(ISC squared)</t>
  </si>
  <si>
    <t>15_CISSP(국제정보보호전문가)</t>
  </si>
  <si>
    <t>CISSP(국제정보보호전문가)</t>
  </si>
  <si>
    <t>14201120156N</t>
  </si>
  <si>
    <t>2015-10-08</t>
  </si>
  <si>
    <t>LMS-1504-000027</t>
  </si>
  <si>
    <t>신희철</t>
  </si>
  <si>
    <t>C1500258</t>
  </si>
  <si>
    <t>2016-11-25</t>
  </si>
  <si>
    <t>등록번호 없음</t>
  </si>
  <si>
    <t>17201060778C</t>
  </si>
  <si>
    <t>20202230096I</t>
  </si>
  <si>
    <t>조수빈</t>
  </si>
  <si>
    <t>C1500254</t>
  </si>
  <si>
    <t>2015-10-26</t>
  </si>
  <si>
    <t>15203040225C</t>
  </si>
  <si>
    <t>김하진</t>
  </si>
  <si>
    <t>C1500227</t>
  </si>
  <si>
    <t>2007-07-16</t>
  </si>
  <si>
    <t>07403022142Q</t>
  </si>
  <si>
    <t>15_무선설비기능사</t>
  </si>
  <si>
    <t>무선설비기능사</t>
  </si>
  <si>
    <t>이준호</t>
  </si>
  <si>
    <t>C1500226</t>
  </si>
  <si>
    <t>2015-03-24</t>
  </si>
  <si>
    <t>NT2028981</t>
  </si>
  <si>
    <t>19203010956T</t>
  </si>
  <si>
    <t>2024-06-180633호</t>
  </si>
  <si>
    <t>정지예</t>
  </si>
  <si>
    <t>C1500217</t>
  </si>
  <si>
    <t>2022-06-24</t>
  </si>
  <si>
    <t>SQLD-045010793</t>
  </si>
  <si>
    <t>김은영</t>
  </si>
  <si>
    <t>C1500172</t>
  </si>
  <si>
    <t>2023-12-22</t>
  </si>
  <si>
    <t>BAE-007005621</t>
  </si>
  <si>
    <t>15_빅데이터분석기사</t>
  </si>
  <si>
    <t>빅데이터분석기사</t>
  </si>
  <si>
    <t>24201060974M</t>
  </si>
  <si>
    <t>13202011122C</t>
  </si>
  <si>
    <t>이석영</t>
  </si>
  <si>
    <t>C1500150</t>
  </si>
  <si>
    <t>2016-06-24</t>
  </si>
  <si>
    <t>LMS-1602-000781</t>
  </si>
  <si>
    <t>권수호</t>
  </si>
  <si>
    <t>C1500143</t>
  </si>
  <si>
    <t>2016-12-13</t>
  </si>
  <si>
    <t>NT2035809</t>
  </si>
  <si>
    <t>240A1100198</t>
  </si>
  <si>
    <t>18201130630B</t>
  </si>
  <si>
    <t>19203060755L</t>
  </si>
  <si>
    <t>박진선</t>
  </si>
  <si>
    <t>C1500113</t>
  </si>
  <si>
    <t>20505070346L</t>
  </si>
  <si>
    <t>김병준</t>
  </si>
  <si>
    <t>C1500095</t>
  </si>
  <si>
    <t>15-K9-043109</t>
  </si>
  <si>
    <t>한채원</t>
  </si>
  <si>
    <t>C1500092</t>
  </si>
  <si>
    <t>43-106363</t>
  </si>
  <si>
    <t>2024-09-20</t>
  </si>
  <si>
    <t>SQLD-054013678</t>
  </si>
  <si>
    <t>19203011041P</t>
  </si>
  <si>
    <t>2023-11-04</t>
  </si>
  <si>
    <t>13203010511O</t>
  </si>
  <si>
    <t>김남엽</t>
  </si>
  <si>
    <t>C1500048</t>
  </si>
  <si>
    <t>심사필요</t>
  </si>
  <si>
    <t>142020326620</t>
  </si>
  <si>
    <t>14_사회조사분석사 2급</t>
  </si>
  <si>
    <t>14_경력(4급) 통계(서울)</t>
  </si>
  <si>
    <t>경력(4급) 통계(서울)</t>
  </si>
  <si>
    <t>공미희</t>
  </si>
  <si>
    <t>C1401217</t>
  </si>
  <si>
    <t>2016-08-12</t>
  </si>
  <si>
    <t>BP062372v9</t>
  </si>
  <si>
    <t>SAS Institute</t>
  </si>
  <si>
    <t>14_SASCertifiedBaseProgammer</t>
  </si>
  <si>
    <t>SASCertifiedBaseProgammer</t>
  </si>
  <si>
    <t>2020-07-07</t>
  </si>
  <si>
    <t>ADsP-0254370</t>
  </si>
  <si>
    <t>14_데이터분석준전문가(ADsP)</t>
  </si>
  <si>
    <t>BAE-007004605</t>
  </si>
  <si>
    <t>14_빅데이터분석기사</t>
  </si>
  <si>
    <t>① 사회조사분석사 2급이상 소지자 + 해당 분야 경력 3년이상</t>
  </si>
  <si>
    <t>2016-06-11</t>
  </si>
  <si>
    <t>30-244429</t>
  </si>
  <si>
    <t>14_한국사능력검정시험2급</t>
  </si>
  <si>
    <t>② 통계 관련 석사학위 소지자 + 해당 분야 경력 1년이상</t>
  </si>
  <si>
    <t>심사불필요</t>
  </si>
  <si>
    <t>-</t>
    <phoneticPr fontId="3" type="noConversion"/>
  </si>
  <si>
    <t>14_기재사항 없음</t>
  </si>
  <si>
    <t>기재사항 없음</t>
    <phoneticPr fontId="3" type="noConversion"/>
  </si>
  <si>
    <t>이경진</t>
  </si>
  <si>
    <t>C1401141</t>
  </si>
  <si>
    <t>34-104564</t>
  </si>
  <si>
    <t>14_한국사능력검정시험1급</t>
  </si>
  <si>
    <t>송윤하</t>
  </si>
  <si>
    <t>C1400960</t>
  </si>
  <si>
    <t>장정식</t>
  </si>
  <si>
    <t>C1400891</t>
  </si>
  <si>
    <t>2015-08-28</t>
  </si>
  <si>
    <t>15-K9-050151</t>
  </si>
  <si>
    <t>14_컴퓨터활용능력 1급</t>
  </si>
  <si>
    <t>김민규</t>
  </si>
  <si>
    <t>C1400622</t>
  </si>
  <si>
    <t>14202052841Z</t>
  </si>
  <si>
    <t>2016-08-30</t>
  </si>
  <si>
    <t>32-123231</t>
  </si>
  <si>
    <t>13_기재사항 없음</t>
  </si>
  <si>
    <t>13_경력(4급) 통계(나주)</t>
  </si>
  <si>
    <t>경력(4급) 통계(나주)</t>
  </si>
  <si>
    <t>김준호</t>
  </si>
  <si>
    <t>C1301179</t>
  </si>
  <si>
    <t>2014-04-11</t>
  </si>
  <si>
    <t>14-K9-021671</t>
  </si>
  <si>
    <t>13_컴퓨터활용능력 1급</t>
  </si>
  <si>
    <t>심지원</t>
  </si>
  <si>
    <t>C1300994</t>
  </si>
  <si>
    <t>SQLD-054021430</t>
  </si>
  <si>
    <t>13_SQLD</t>
  </si>
  <si>
    <t>2022-09-23</t>
  </si>
  <si>
    <t>ADsP-034011532</t>
  </si>
  <si>
    <t>13_데이터분석준전문가(ADsP)</t>
  </si>
  <si>
    <t>2020-09-11</t>
  </si>
  <si>
    <t>20202033068E</t>
  </si>
  <si>
    <t>13_사회조사분석사 2급</t>
  </si>
  <si>
    <t>51-112721</t>
  </si>
  <si>
    <t>13_한국사능력검정시험1급</t>
  </si>
  <si>
    <t>2016-09-23</t>
  </si>
  <si>
    <t>16-16-629266-70</t>
  </si>
  <si>
    <t>13_자동차운전면허 1종 보통</t>
  </si>
  <si>
    <t>최예지</t>
  </si>
  <si>
    <t>C1300934</t>
  </si>
  <si>
    <t>2018-06-01</t>
  </si>
  <si>
    <t>18-K9-033366</t>
  </si>
  <si>
    <t>13_컴퓨터활용능력 2급</t>
  </si>
  <si>
    <t>18201081562D</t>
  </si>
  <si>
    <t>2022-03-03</t>
  </si>
  <si>
    <t>210100029188</t>
  </si>
  <si>
    <t>13_전산회계 1급</t>
  </si>
  <si>
    <t>강민서</t>
  </si>
  <si>
    <t>C1300914</t>
  </si>
  <si>
    <t>2022-04-19</t>
  </si>
  <si>
    <t>22401061044Y</t>
  </si>
  <si>
    <t>13_웹디자인기능사</t>
  </si>
  <si>
    <t>웹디자인기능사</t>
  </si>
  <si>
    <t>2013-04-15</t>
  </si>
  <si>
    <t>1-111094</t>
  </si>
  <si>
    <t>보건복지부</t>
  </si>
  <si>
    <t>13_사회복지사 1급</t>
  </si>
  <si>
    <t>사회복지사 1급</t>
  </si>
  <si>
    <t>15202180292G</t>
  </si>
  <si>
    <t>16i9029564</t>
  </si>
  <si>
    <t>13_워드프로세서(2012년 이후)</t>
  </si>
  <si>
    <t>워드프로세서(2012년 이후)</t>
  </si>
  <si>
    <t>김신준</t>
  </si>
  <si>
    <t>C1300869</t>
  </si>
  <si>
    <t>2019-09-06</t>
  </si>
  <si>
    <t>19k9k079673</t>
  </si>
  <si>
    <t>18202061191R</t>
  </si>
  <si>
    <t>46114538</t>
  </si>
  <si>
    <t>2020-12-22</t>
  </si>
  <si>
    <t>ADsP-0276724</t>
  </si>
  <si>
    <t>권성재</t>
  </si>
  <si>
    <t>C1300783</t>
  </si>
  <si>
    <t>BAE-007004513</t>
  </si>
  <si>
    <t>13_빅데이터분석기사</t>
  </si>
  <si>
    <t>조애진</t>
  </si>
  <si>
    <t>C1300775</t>
  </si>
  <si>
    <t>ADsP-0254442</t>
  </si>
  <si>
    <t>2019-05-15</t>
  </si>
  <si>
    <t>19-X1-002149</t>
  </si>
  <si>
    <t>산업통상자원부</t>
  </si>
  <si>
    <t>13_유통관리사 2급</t>
  </si>
  <si>
    <t>유통관리사 2급</t>
  </si>
  <si>
    <t>2020-02-28</t>
  </si>
  <si>
    <t>20-K9-017443</t>
  </si>
  <si>
    <t>2017-08-04</t>
  </si>
  <si>
    <t>17202012225Q</t>
  </si>
  <si>
    <t>34-239834</t>
  </si>
  <si>
    <t>13_한국사능력검정시험2급</t>
  </si>
  <si>
    <t>신민선</t>
  </si>
  <si>
    <t>C1300604</t>
  </si>
  <si>
    <t>2017-11-29</t>
  </si>
  <si>
    <t>17203061002F</t>
  </si>
  <si>
    <t>김은혜</t>
  </si>
  <si>
    <t>C1300541</t>
  </si>
  <si>
    <t>34-105328</t>
  </si>
  <si>
    <t>백자영</t>
  </si>
  <si>
    <t>C1300265</t>
  </si>
  <si>
    <t>심사불필요</t>
    <phoneticPr fontId="3" type="noConversion"/>
  </si>
  <si>
    <t>2014-08-14</t>
  </si>
  <si>
    <t>BP043220v9</t>
  </si>
  <si>
    <t>13_SASCertifiedBaseProgammer</t>
  </si>
  <si>
    <t>김현규</t>
  </si>
  <si>
    <t>C1300244</t>
  </si>
  <si>
    <t>15202042401B</t>
  </si>
  <si>
    <t>30-121951</t>
  </si>
  <si>
    <t>2017-12-27</t>
  </si>
  <si>
    <t>ADsP-0151262</t>
  </si>
  <si>
    <t>20-K9-017454</t>
  </si>
  <si>
    <t>2022-07-15</t>
  </si>
  <si>
    <t>BAE-004002940</t>
  </si>
  <si>
    <t>2024-07-15</t>
  </si>
  <si>
    <t>BAE-008000339</t>
  </si>
  <si>
    <t>이명석</t>
  </si>
  <si>
    <t>C1300052</t>
  </si>
  <si>
    <t>2023-06-16</t>
  </si>
  <si>
    <t>ADsP-037002534</t>
  </si>
  <si>
    <t>2012-11-29</t>
  </si>
  <si>
    <t>12203120501W</t>
  </si>
  <si>
    <t>2024-02-29</t>
  </si>
  <si>
    <t>69-223583</t>
  </si>
  <si>
    <t>12_한국사능력검정시험2급</t>
  </si>
  <si>
    <t>12_경력(4급) 산업안전(나주)</t>
  </si>
  <si>
    <t>경력(4급) 산업안전(나주)</t>
  </si>
  <si>
    <t>김경원</t>
  </si>
  <si>
    <t>C1201233</t>
  </si>
  <si>
    <t>2022-09-02</t>
  </si>
  <si>
    <t>22202060944L</t>
  </si>
  <si>
    <t>12_산업안전기사</t>
  </si>
  <si>
    <t>산업안전기사</t>
  </si>
  <si>
    <t>30-241273</t>
  </si>
  <si>
    <t>김지인</t>
  </si>
  <si>
    <t>C1201167</t>
  </si>
  <si>
    <t>2022-10-25</t>
  </si>
  <si>
    <t>22IC00166</t>
  </si>
  <si>
    <t>한국국어능력평가협회</t>
  </si>
  <si>
    <t>12_한국실용글쓰기 준2급</t>
  </si>
  <si>
    <t>한국실용글쓰기 준2급</t>
  </si>
  <si>
    <t>2021-04-30</t>
  </si>
  <si>
    <t>21-K9-055028</t>
  </si>
  <si>
    <t>12_컴퓨터활용능력 1급</t>
  </si>
  <si>
    <t>20505090344T</t>
  </si>
  <si>
    <t>12_위험물산업기사</t>
  </si>
  <si>
    <t>위험물산업기사</t>
  </si>
  <si>
    <t>23201240998W</t>
  </si>
  <si>
    <t>12_산업위생관리기사</t>
  </si>
  <si>
    <t>산업위생관리기사</t>
  </si>
  <si>
    <t>2020-11-12</t>
  </si>
  <si>
    <t>20203090490N</t>
  </si>
  <si>
    <t>2018-08-31</t>
  </si>
  <si>
    <t>18-K9-056133</t>
  </si>
  <si>
    <t>12_컴퓨터활용능력 2급</t>
  </si>
  <si>
    <t>최하늘</t>
  </si>
  <si>
    <t>C1201147</t>
  </si>
  <si>
    <t>2016-10-13</t>
  </si>
  <si>
    <t>16204131050K</t>
  </si>
  <si>
    <t>12_사무자동화산업기사</t>
  </si>
  <si>
    <t>2017-11-24</t>
  </si>
  <si>
    <t>17203130770Z</t>
  </si>
  <si>
    <t>12_산업안전산업기사</t>
  </si>
  <si>
    <t>산업안전산업기사</t>
  </si>
  <si>
    <t>2020-06-26</t>
  </si>
  <si>
    <t>20201070506G</t>
  </si>
  <si>
    <t>12_인간공학기사</t>
  </si>
  <si>
    <t>인간공학기사</t>
  </si>
  <si>
    <t>18201130939T</t>
  </si>
  <si>
    <t>22202270234E</t>
  </si>
  <si>
    <t>김민서</t>
  </si>
  <si>
    <t>C1201143</t>
  </si>
  <si>
    <t>2009-06-01</t>
  </si>
  <si>
    <t>09201071735A</t>
  </si>
  <si>
    <t>12_건설안전기사</t>
  </si>
  <si>
    <t>건설안전기사</t>
  </si>
  <si>
    <t>2008-11-10</t>
  </si>
  <si>
    <t>08203020432Y</t>
  </si>
  <si>
    <t>17202190200T</t>
  </si>
  <si>
    <t>박종명</t>
  </si>
  <si>
    <t>C1201104</t>
  </si>
  <si>
    <t>18202190125A</t>
  </si>
  <si>
    <t>14201051839U</t>
  </si>
  <si>
    <t>김기영</t>
  </si>
  <si>
    <t>C1201100</t>
  </si>
  <si>
    <t>2014-11-14</t>
  </si>
  <si>
    <t>14203170144W</t>
  </si>
  <si>
    <t>2022-01-14</t>
  </si>
  <si>
    <t>MASM321108621910</t>
  </si>
  <si>
    <t>12_서비스경영자격(SMAT)</t>
  </si>
  <si>
    <t>서비스경영자격(SMAT)</t>
  </si>
  <si>
    <t>이건승</t>
  </si>
  <si>
    <t>C1201018</t>
  </si>
  <si>
    <t>2013-05-16</t>
  </si>
  <si>
    <t>dNxV-XVAK</t>
  </si>
  <si>
    <t>12_Mos Power point 2010</t>
  </si>
  <si>
    <t>Mos Power point 2010</t>
  </si>
  <si>
    <t>2019-04-05</t>
  </si>
  <si>
    <t>19-I9-007697</t>
  </si>
  <si>
    <t>12_워드프로세서(2012년 이후)</t>
  </si>
  <si>
    <t>2011-01-04</t>
  </si>
  <si>
    <t>111100022542</t>
  </si>
  <si>
    <t>12_자동차운전면허 1종 보통</t>
  </si>
  <si>
    <t>GC-O0-22-1106</t>
  </si>
  <si>
    <t>IQCS</t>
  </si>
  <si>
    <t>12_ISO 45001 인증심사원</t>
  </si>
  <si>
    <t>ISO 45001 인증심사원</t>
  </si>
  <si>
    <t>2013-02-12</t>
  </si>
  <si>
    <t>18-226198</t>
  </si>
  <si>
    <t>17202230420F</t>
  </si>
  <si>
    <t>2017-06-13</t>
  </si>
  <si>
    <t>35-100940</t>
  </si>
  <si>
    <t>12_한국사능력검정시험1급</t>
  </si>
  <si>
    <t>설동준</t>
  </si>
  <si>
    <t>C1200989</t>
  </si>
  <si>
    <t>19201131479R</t>
  </si>
  <si>
    <t>2019-02-15</t>
  </si>
  <si>
    <t>42-101377</t>
  </si>
  <si>
    <t>정첫별</t>
  </si>
  <si>
    <t>C1200955</t>
  </si>
  <si>
    <t>19202200143Q</t>
  </si>
  <si>
    <t>10201060382F</t>
  </si>
  <si>
    <t>김양수</t>
  </si>
  <si>
    <t>C1200932</t>
  </si>
  <si>
    <t>18202210758T</t>
  </si>
  <si>
    <t>김동근</t>
  </si>
  <si>
    <t>C1200874</t>
  </si>
  <si>
    <t>2019-11-08</t>
  </si>
  <si>
    <t>45-232568</t>
  </si>
  <si>
    <t>유대균</t>
  </si>
  <si>
    <t>C1200857</t>
  </si>
  <si>
    <t>17202210878Z</t>
  </si>
  <si>
    <t>17201042137Z</t>
  </si>
  <si>
    <t>김혜진</t>
  </si>
  <si>
    <t>C1200832</t>
  </si>
  <si>
    <t>21201041813E</t>
  </si>
  <si>
    <t>17202041009V</t>
  </si>
  <si>
    <t>2014-06-27</t>
  </si>
  <si>
    <t>14402060510Y</t>
  </si>
  <si>
    <t>12_위험물기능사</t>
  </si>
  <si>
    <t>위험물기능사</t>
  </si>
  <si>
    <t>이인범</t>
  </si>
  <si>
    <t>C1200770</t>
  </si>
  <si>
    <t>14203060171O</t>
  </si>
  <si>
    <t>17202051584A</t>
  </si>
  <si>
    <t>김정태</t>
  </si>
  <si>
    <t>C1200709</t>
  </si>
  <si>
    <t>2017-11-14</t>
  </si>
  <si>
    <t>37-222759</t>
  </si>
  <si>
    <t>양문규</t>
  </si>
  <si>
    <t>C1200693</t>
  </si>
  <si>
    <t>2019-12-20</t>
  </si>
  <si>
    <t>19204070698F</t>
  </si>
  <si>
    <t>12_승강기기사</t>
  </si>
  <si>
    <t>승강기기사</t>
  </si>
  <si>
    <t>19202071631C</t>
  </si>
  <si>
    <t>2005-03-09</t>
  </si>
  <si>
    <t>05-I1-014049</t>
  </si>
  <si>
    <t>12_워드프로세서 1급(2012년 이전)</t>
  </si>
  <si>
    <t>채우솔</t>
  </si>
  <si>
    <t>C1200688</t>
  </si>
  <si>
    <t>2015-02-10</t>
  </si>
  <si>
    <t>26-106478</t>
  </si>
  <si>
    <t>2017-05-18</t>
  </si>
  <si>
    <t>2017-05-22-2-001215</t>
  </si>
  <si>
    <t>소방청</t>
  </si>
  <si>
    <t>12_소방안전관리자 2급</t>
  </si>
  <si>
    <t>소방안전관리자 2급</t>
  </si>
  <si>
    <t>20202150402C</t>
  </si>
  <si>
    <t>23201062262T</t>
  </si>
  <si>
    <t>39-121000</t>
  </si>
  <si>
    <t>박정훈</t>
  </si>
  <si>
    <t>C1200659</t>
  </si>
  <si>
    <t>18201171022H</t>
  </si>
  <si>
    <t>2007-04-04</t>
  </si>
  <si>
    <t>07-019301-21</t>
  </si>
  <si>
    <t>필강성</t>
  </si>
  <si>
    <t>C1200656</t>
  </si>
  <si>
    <t>2012-12-28</t>
  </si>
  <si>
    <t>12405150488L</t>
  </si>
  <si>
    <t>12201150446H</t>
  </si>
  <si>
    <t>12_용접산업기사</t>
  </si>
  <si>
    <t>용접산업기사</t>
  </si>
  <si>
    <t>11203150108F</t>
  </si>
  <si>
    <t>2018-06-09</t>
  </si>
  <si>
    <t>2024-04-147571</t>
  </si>
  <si>
    <t>환경부</t>
  </si>
  <si>
    <t>12_정수시설운영관리사 3급</t>
  </si>
  <si>
    <t>정수시설운영관리사 3급</t>
  </si>
  <si>
    <t>강병선</t>
  </si>
  <si>
    <t>C1200626</t>
  </si>
  <si>
    <t>2015-06-09</t>
  </si>
  <si>
    <t>27-219654</t>
  </si>
  <si>
    <t>2011-10-28</t>
  </si>
  <si>
    <t>11-I9-075301</t>
  </si>
  <si>
    <t>172011505610O</t>
  </si>
  <si>
    <t>12_폐기물처리기사</t>
  </si>
  <si>
    <t>폐기물처리기사</t>
  </si>
  <si>
    <t>15202150323ㅗ</t>
  </si>
  <si>
    <t>12_대기환경기사</t>
  </si>
  <si>
    <t>대기환경기사</t>
  </si>
  <si>
    <t>2015-05-29</t>
  </si>
  <si>
    <t>15201150365K</t>
  </si>
  <si>
    <t>12_수질환경기사</t>
  </si>
  <si>
    <t>수질환경기사</t>
  </si>
  <si>
    <t>2013-12-13</t>
  </si>
  <si>
    <t>13204150235U</t>
  </si>
  <si>
    <t>2015-11-13</t>
  </si>
  <si>
    <t>15203150057ㅔ</t>
  </si>
  <si>
    <t>2000-12-07</t>
  </si>
  <si>
    <t>제00-13-116770호</t>
  </si>
  <si>
    <t>12_워드프로세서 2급(2012년 이전)</t>
  </si>
  <si>
    <t>전세은</t>
  </si>
  <si>
    <t>C1200607</t>
  </si>
  <si>
    <t>2002-07-03</t>
  </si>
  <si>
    <t>02-K1-031811</t>
  </si>
  <si>
    <t>2021-04-20</t>
  </si>
  <si>
    <t>제1-167290호</t>
  </si>
  <si>
    <t>12_사회복지사 1급</t>
  </si>
  <si>
    <t>2002-06-03</t>
  </si>
  <si>
    <t>02201043290E</t>
  </si>
  <si>
    <t>12_대기환경산업기사</t>
  </si>
  <si>
    <t>대기환경산업기사</t>
  </si>
  <si>
    <t>2022-12-30</t>
  </si>
  <si>
    <t>22204250326M</t>
  </si>
  <si>
    <t>20204040553T</t>
  </si>
  <si>
    <t>2021-11-26</t>
  </si>
  <si>
    <t>21203040881J</t>
  </si>
  <si>
    <t>24201241547C</t>
  </si>
  <si>
    <t>박준호</t>
  </si>
  <si>
    <t>C1200583</t>
  </si>
  <si>
    <t>30-241923</t>
  </si>
  <si>
    <t>17203050700P</t>
  </si>
  <si>
    <t>2009-12-08</t>
  </si>
  <si>
    <t>09-X3-002892</t>
  </si>
  <si>
    <t>12_유통관리사 2급</t>
  </si>
  <si>
    <t>박두영</t>
  </si>
  <si>
    <t>C1200573</t>
  </si>
  <si>
    <t>09204190096Z</t>
  </si>
  <si>
    <t>12_정보처리기사</t>
  </si>
  <si>
    <t>20201190112I</t>
  </si>
  <si>
    <t>21203040816Z</t>
  </si>
  <si>
    <t>2022-11-25</t>
  </si>
  <si>
    <t>22203041020A</t>
  </si>
  <si>
    <t>2023-09-12</t>
  </si>
  <si>
    <t>KR200874</t>
  </si>
  <si>
    <t>2015-04-03</t>
  </si>
  <si>
    <t>15-K9-022085</t>
  </si>
  <si>
    <t>하광진</t>
  </si>
  <si>
    <t>C1200557</t>
  </si>
  <si>
    <t>21201062054D</t>
  </si>
  <si>
    <t>12_소방설비(전기분야)기사</t>
  </si>
  <si>
    <t>소방설비(전기분야)기사</t>
  </si>
  <si>
    <t>2022-04-22</t>
  </si>
  <si>
    <t>58-112804</t>
  </si>
  <si>
    <t>2022-06-17</t>
  </si>
  <si>
    <t>22201060977N</t>
  </si>
  <si>
    <t>14201200055F</t>
  </si>
  <si>
    <t>강지훈</t>
  </si>
  <si>
    <t>C1200480</t>
  </si>
  <si>
    <t>15203150088W</t>
  </si>
  <si>
    <t>서원균</t>
  </si>
  <si>
    <t>C1200462</t>
  </si>
  <si>
    <t>2011-07-03</t>
  </si>
  <si>
    <t>20-11-031668-13</t>
  </si>
  <si>
    <t>박준석</t>
  </si>
  <si>
    <t>C1200438</t>
  </si>
  <si>
    <t>2016-03-04</t>
  </si>
  <si>
    <t>16-K9-012606</t>
  </si>
  <si>
    <t>2015-08-25</t>
  </si>
  <si>
    <t>28-103748</t>
  </si>
  <si>
    <t>2016-11-18</t>
  </si>
  <si>
    <t>16203051075Q</t>
  </si>
  <si>
    <t>17201051804M</t>
  </si>
  <si>
    <t>17203050625V</t>
  </si>
  <si>
    <t>2023-06-23</t>
  </si>
  <si>
    <t>2023-13-21-2-000433</t>
  </si>
  <si>
    <t>한국소방안전원</t>
  </si>
  <si>
    <t>12_소방안전관리자 1급</t>
  </si>
  <si>
    <t>소방안전관리자 1급</t>
  </si>
  <si>
    <t>김건휘</t>
  </si>
  <si>
    <t>C1200395</t>
  </si>
  <si>
    <t>22202190258S</t>
  </si>
  <si>
    <t>20204190138N</t>
  </si>
  <si>
    <t>12_설비보전기사</t>
  </si>
  <si>
    <t>설비보전기사</t>
  </si>
  <si>
    <t>2020-02-13</t>
  </si>
  <si>
    <t>20801190065U</t>
  </si>
  <si>
    <t>12_지게차운전기능사</t>
  </si>
  <si>
    <t>지게차운전기능사</t>
  </si>
  <si>
    <t>19203110437H</t>
  </si>
  <si>
    <t>12_자연생태복원기사</t>
  </si>
  <si>
    <t>자연생태복원기사</t>
  </si>
  <si>
    <t>2016-04-15</t>
  </si>
  <si>
    <t>16401190336S</t>
  </si>
  <si>
    <t>12_에너지관리기능사</t>
  </si>
  <si>
    <t>에너지관리기능사</t>
  </si>
  <si>
    <t>14203190168O</t>
  </si>
  <si>
    <t>12_기계정비산업기사</t>
  </si>
  <si>
    <t>기계정비산업기사</t>
  </si>
  <si>
    <t>2012-06-29</t>
  </si>
  <si>
    <t>12402071381O</t>
  </si>
  <si>
    <t>12_환경기능사</t>
  </si>
  <si>
    <t>환경기능사</t>
  </si>
  <si>
    <t>2005-12-05</t>
  </si>
  <si>
    <t>05204073224H</t>
  </si>
  <si>
    <t>12_정보처리산업기사</t>
  </si>
  <si>
    <t>정보처리산업기사</t>
  </si>
  <si>
    <t>12201190137R</t>
  </si>
  <si>
    <t>15203020817K</t>
  </si>
  <si>
    <t>임채환</t>
  </si>
  <si>
    <t>C1200387</t>
  </si>
  <si>
    <t>2005-11-25</t>
  </si>
  <si>
    <t>05-K9-034196</t>
  </si>
  <si>
    <t>한태경</t>
  </si>
  <si>
    <t>C1200369</t>
  </si>
  <si>
    <t>2007-02-21</t>
  </si>
  <si>
    <t>07803030230W</t>
  </si>
  <si>
    <t>12_정보처리기능사</t>
  </si>
  <si>
    <t>정보처리기능사</t>
  </si>
  <si>
    <t>2015-05-28</t>
  </si>
  <si>
    <t>A001-2015104-008433</t>
  </si>
  <si>
    <t>12_ITQ(아래한글)</t>
  </si>
  <si>
    <t>ITQ(아래한글)</t>
  </si>
  <si>
    <t>15202090986C</t>
  </si>
  <si>
    <t>2016-05-27</t>
  </si>
  <si>
    <t>16201091277E</t>
  </si>
  <si>
    <t>12_건설안전산업기사</t>
  </si>
  <si>
    <t>건설안전산업기사</t>
  </si>
  <si>
    <t>16402090791M</t>
  </si>
  <si>
    <t>2016-08-05</t>
  </si>
  <si>
    <t>16202090943S</t>
  </si>
  <si>
    <t>19401090704T</t>
  </si>
  <si>
    <t>12_가스기능사</t>
  </si>
  <si>
    <t>가스기능사</t>
  </si>
  <si>
    <t>2021-03-24</t>
  </si>
  <si>
    <t>2021-06-22-2-000370</t>
  </si>
  <si>
    <t>21201090780H</t>
  </si>
  <si>
    <t>12201101038A</t>
  </si>
  <si>
    <t>최승호</t>
  </si>
  <si>
    <t>C1200339</t>
  </si>
  <si>
    <t>20204130354P</t>
  </si>
  <si>
    <t>김동진</t>
  </si>
  <si>
    <t>C1200322</t>
  </si>
  <si>
    <t>19202061828I</t>
  </si>
  <si>
    <t>김윤태</t>
  </si>
  <si>
    <t>C1200283</t>
  </si>
  <si>
    <t>19201061349R</t>
  </si>
  <si>
    <t>2015-10-30</t>
  </si>
  <si>
    <t>15-K9-065911</t>
  </si>
  <si>
    <t>김달현</t>
  </si>
  <si>
    <t>C1200255</t>
  </si>
  <si>
    <t>20203060584D</t>
  </si>
  <si>
    <t>24201120583L</t>
  </si>
  <si>
    <t>김성철</t>
  </si>
  <si>
    <t>C1200233</t>
  </si>
  <si>
    <t>2022-03-07</t>
  </si>
  <si>
    <t>57-113758</t>
  </si>
  <si>
    <t>김민국</t>
  </si>
  <si>
    <t>C1200187</t>
  </si>
  <si>
    <t>23201060981K</t>
  </si>
  <si>
    <t>2018-08-24</t>
  </si>
  <si>
    <t>40-232071</t>
  </si>
  <si>
    <t>이한빈</t>
  </si>
  <si>
    <t>C1200069</t>
  </si>
  <si>
    <t>18201061907Y</t>
  </si>
  <si>
    <t>18201061051B</t>
  </si>
  <si>
    <t>12_품질경영기사</t>
  </si>
  <si>
    <t>품질경영기사</t>
  </si>
  <si>
    <t>202020611760</t>
  </si>
  <si>
    <t>12_토목기사</t>
  </si>
  <si>
    <t>토목기사</t>
  </si>
  <si>
    <t>19202061057P</t>
  </si>
  <si>
    <t>① 기록관리학 전공으로 석사학위 이상을 취득한 자 + 해당 분야 경력 3년 이상인자</t>
  </si>
  <si>
    <t>2022-08-26</t>
  </si>
  <si>
    <t>2081호</t>
  </si>
  <si>
    <t>행정안전부/국가기록원</t>
  </si>
  <si>
    <t>11_기록물관리 전문요원</t>
  </si>
  <si>
    <t>기록물관리 전문요원</t>
  </si>
  <si>
    <t>11_경력(4급) 기록물관리(나주)</t>
  </si>
  <si>
    <t>경력(4급) 기록물관리(나주)</t>
  </si>
  <si>
    <t>서영아</t>
  </si>
  <si>
    <t>C1101250</t>
  </si>
  <si>
    <t>2006-06-13</t>
  </si>
  <si>
    <t>05201143012T</t>
  </si>
  <si>
    <t>11_사무자동화산업기사</t>
  </si>
  <si>
    <t>정수라</t>
  </si>
  <si>
    <t>C1101229</t>
  </si>
  <si>
    <t>2019-09-09</t>
  </si>
  <si>
    <t>제002841호</t>
  </si>
  <si>
    <t>문화체육관광부</t>
  </si>
  <si>
    <t>11_1급 정사서</t>
  </si>
  <si>
    <t>1급 정사서</t>
  </si>
  <si>
    <t>2019-08-30</t>
  </si>
  <si>
    <t>제1531호</t>
  </si>
  <si>
    <t>11_기재사항 없음</t>
  </si>
  <si>
    <t>양준호</t>
  </si>
  <si>
    <t>C1101215</t>
  </si>
  <si>
    <t>이동기</t>
  </si>
  <si>
    <t>C1101039</t>
  </si>
  <si>
    <t>박민석</t>
  </si>
  <si>
    <t>C1101027</t>
  </si>
  <si>
    <t>② 행정안전부령으로 정하는 기록관리학 교육과정을 이수하고, 행정안전부장관이 시행하는 기록물관리 전문요원 시험에 합격한 자 + 해당 분야 경력 3년 이상인자</t>
  </si>
  <si>
    <t>2017-05-17</t>
  </si>
  <si>
    <t>제1010호</t>
  </si>
  <si>
    <t>한영우</t>
  </si>
  <si>
    <t>C1101004</t>
  </si>
  <si>
    <t>박성용</t>
  </si>
  <si>
    <t>C1100875</t>
  </si>
  <si>
    <t>민호기</t>
  </si>
  <si>
    <t>C1100793</t>
  </si>
  <si>
    <t>2013-12-20</t>
  </si>
  <si>
    <t>136D0765</t>
  </si>
  <si>
    <t>한국실용글쓰기검정</t>
  </si>
  <si>
    <t>11_한국실용글쓰기 3급</t>
  </si>
  <si>
    <t>한국실용글쓰기 3급</t>
  </si>
  <si>
    <t>강지언</t>
  </si>
  <si>
    <t>C1100786</t>
  </si>
  <si>
    <t>2014-12-26</t>
  </si>
  <si>
    <t>14-I9-042701</t>
  </si>
  <si>
    <t>11_워드프로세서(2012년 이후)</t>
  </si>
  <si>
    <t>27-102996</t>
  </si>
  <si>
    <t>11_한국사능력검정시험1급</t>
  </si>
  <si>
    <t>2017-08-29</t>
  </si>
  <si>
    <t>36-112468</t>
  </si>
  <si>
    <t>진주영</t>
  </si>
  <si>
    <t>C1100682</t>
  </si>
  <si>
    <t>2011-06-24</t>
  </si>
  <si>
    <t>11-I9-048580</t>
  </si>
  <si>
    <t>11_워드프로세서 1급(2012년 이전)</t>
  </si>
  <si>
    <t>장선우</t>
  </si>
  <si>
    <t>C1100635</t>
  </si>
  <si>
    <t>제1532호</t>
  </si>
  <si>
    <t>40-113088</t>
  </si>
  <si>
    <t>김로사</t>
  </si>
  <si>
    <t>C1100609</t>
  </si>
  <si>
    <t>2018-11-09</t>
  </si>
  <si>
    <t>41-103179</t>
  </si>
  <si>
    <t>이대열</t>
  </si>
  <si>
    <t>C1100451</t>
  </si>
  <si>
    <t>2024-06-05</t>
  </si>
  <si>
    <t>70-215102</t>
  </si>
  <si>
    <t>11_한국사능력검정시험2급</t>
  </si>
  <si>
    <t>고종민</t>
  </si>
  <si>
    <t>C1100354</t>
  </si>
  <si>
    <t>박현정</t>
  </si>
  <si>
    <t>C1100344</t>
  </si>
  <si>
    <t>2013-06-28</t>
  </si>
  <si>
    <t>13-I9-021146</t>
  </si>
  <si>
    <t>이민휘</t>
  </si>
  <si>
    <t>C1100310</t>
  </si>
  <si>
    <t>2020-10-15</t>
  </si>
  <si>
    <t>제6245호</t>
  </si>
  <si>
    <t>11_박물관·미술관 학예사(정학예사) 3급</t>
  </si>
  <si>
    <t>박물관·미술관 학예사(정학예사) 3급</t>
  </si>
  <si>
    <t>2023-05-23</t>
  </si>
  <si>
    <t>제2206호</t>
  </si>
  <si>
    <t>C</t>
    <phoneticPr fontId="3" type="noConversion"/>
  </si>
  <si>
    <t>6급</t>
    <phoneticPr fontId="3" type="noConversion"/>
  </si>
  <si>
    <t>22-K9-099027</t>
  </si>
  <si>
    <t>10_컴퓨터활용능력 2급</t>
  </si>
  <si>
    <t>10_신입(6급) 전산(나주)</t>
  </si>
  <si>
    <t>신입(6급) 전산(나주)</t>
  </si>
  <si>
    <t>이민한</t>
  </si>
  <si>
    <t>C1001247</t>
  </si>
  <si>
    <t>62-103140</t>
  </si>
  <si>
    <t>10_한국사능력검정시험1급</t>
  </si>
  <si>
    <t>2023-04-26</t>
  </si>
  <si>
    <t>23401102610M</t>
  </si>
  <si>
    <t>10_정보처리기능사</t>
  </si>
  <si>
    <t>2023-08-25</t>
  </si>
  <si>
    <t>66-100771</t>
  </si>
  <si>
    <t>최보성</t>
  </si>
  <si>
    <t>C1001187</t>
  </si>
  <si>
    <t>2023-03-03</t>
  </si>
  <si>
    <t>23-K9-013886</t>
  </si>
  <si>
    <t>10_컴퓨터활용능력 1급</t>
  </si>
  <si>
    <t>23201230440G</t>
  </si>
  <si>
    <t>10_정보처리기사</t>
  </si>
  <si>
    <t>2024-06-26</t>
  </si>
  <si>
    <t>24402070189A</t>
  </si>
  <si>
    <t>10_정보기기운용기능사</t>
  </si>
  <si>
    <t>정보기기운용기능사</t>
  </si>
  <si>
    <t>김민정</t>
  </si>
  <si>
    <t>C1001181</t>
  </si>
  <si>
    <t>69-218796</t>
  </si>
  <si>
    <t>10_한국사능력검정시험2급</t>
  </si>
  <si>
    <t>서강영</t>
  </si>
  <si>
    <t>C1001174</t>
  </si>
  <si>
    <t>2023-12-20</t>
  </si>
  <si>
    <t>23404012200T</t>
  </si>
  <si>
    <t>2019-03-25</t>
  </si>
  <si>
    <t>20190002702</t>
  </si>
  <si>
    <t>10_ITQ OA Master</t>
  </si>
  <si>
    <t>ITQ OA Master</t>
  </si>
  <si>
    <t>김효상</t>
  </si>
  <si>
    <t>C1001164</t>
  </si>
  <si>
    <t>2023-12-08</t>
  </si>
  <si>
    <t>23-K9-084799</t>
  </si>
  <si>
    <t>69-102803</t>
  </si>
  <si>
    <t>24402010174M</t>
  </si>
  <si>
    <t>23401301034K</t>
  </si>
  <si>
    <t>2011-04-28</t>
  </si>
  <si>
    <t>11813060009M</t>
  </si>
  <si>
    <t>신현준</t>
  </si>
  <si>
    <t>C1001061</t>
  </si>
  <si>
    <t>2011-09-29</t>
  </si>
  <si>
    <t>11834060029N</t>
  </si>
  <si>
    <t>2023-12-13</t>
  </si>
  <si>
    <t>23404100517E</t>
  </si>
  <si>
    <t>한재빈</t>
  </si>
  <si>
    <t>C1001030</t>
  </si>
  <si>
    <t>2340110256A</t>
  </si>
  <si>
    <t>2020-04-29</t>
  </si>
  <si>
    <t>20401220139I</t>
  </si>
  <si>
    <t>10_전자계산기기능사</t>
  </si>
  <si>
    <t>전자계산기기능사</t>
  </si>
  <si>
    <t>김지훈</t>
  </si>
  <si>
    <t>C1001022</t>
  </si>
  <si>
    <t>2024-10-15</t>
  </si>
  <si>
    <t>24-K9-054389</t>
  </si>
  <si>
    <t>원설아</t>
  </si>
  <si>
    <t>C1001016</t>
  </si>
  <si>
    <t>66-219183</t>
  </si>
  <si>
    <t>2024-07-03</t>
  </si>
  <si>
    <t>24400210294S</t>
  </si>
  <si>
    <t>2023-05-26</t>
  </si>
  <si>
    <t>23251210292U</t>
  </si>
  <si>
    <t>10_정보처리산업기사</t>
  </si>
  <si>
    <t>2018-03-30</t>
  </si>
  <si>
    <t>18-K9-020645</t>
  </si>
  <si>
    <t>김윤호</t>
  </si>
  <si>
    <t>C1000864</t>
  </si>
  <si>
    <t>2023-02-24</t>
  </si>
  <si>
    <t>63-227489</t>
  </si>
  <si>
    <t>2019-04-25</t>
  </si>
  <si>
    <t>19802150250N</t>
  </si>
  <si>
    <t>23-K9-012931</t>
  </si>
  <si>
    <t>김태언</t>
  </si>
  <si>
    <t>C1000638</t>
  </si>
  <si>
    <t>23401102556Y</t>
  </si>
  <si>
    <t>23404100494Q</t>
  </si>
  <si>
    <t>황범서</t>
  </si>
  <si>
    <t>C1000612</t>
  </si>
  <si>
    <t>2023-09-20</t>
  </si>
  <si>
    <t>23403102527H</t>
  </si>
  <si>
    <t>2023-12-29</t>
  </si>
  <si>
    <t>69-102623</t>
  </si>
  <si>
    <t>황재빈</t>
  </si>
  <si>
    <t>C1000565</t>
  </si>
  <si>
    <t>2024-04-09</t>
  </si>
  <si>
    <t>24401020050Y</t>
  </si>
  <si>
    <t>2023-11-03</t>
  </si>
  <si>
    <t>67-207037</t>
  </si>
  <si>
    <t>강민제</t>
  </si>
  <si>
    <t>C1000543</t>
  </si>
  <si>
    <t>23251210279X</t>
  </si>
  <si>
    <t>67-206963</t>
  </si>
  <si>
    <t>백서진</t>
  </si>
  <si>
    <t>C1000532</t>
  </si>
  <si>
    <t>2023-07-28</t>
  </si>
  <si>
    <t>23251210499H</t>
  </si>
  <si>
    <t>69-217641</t>
  </si>
  <si>
    <t>황찬호</t>
  </si>
  <si>
    <t>C1000515</t>
  </si>
  <si>
    <t>23404010252X</t>
  </si>
  <si>
    <t>23401301043L</t>
  </si>
  <si>
    <t>23401011952B</t>
  </si>
  <si>
    <t>전병준</t>
  </si>
  <si>
    <t>C1000512</t>
  </si>
  <si>
    <t>2022-09-30</t>
  </si>
  <si>
    <t>22-K9-086422</t>
  </si>
  <si>
    <t>이주앙</t>
  </si>
  <si>
    <t>C1000490</t>
  </si>
  <si>
    <t>2024-04-17</t>
  </si>
  <si>
    <t>24401240997Q</t>
  </si>
  <si>
    <t>23401241148J</t>
  </si>
  <si>
    <t>김찬규</t>
  </si>
  <si>
    <t>C1000304</t>
  </si>
  <si>
    <t>1999-12-29</t>
  </si>
  <si>
    <t>99407140445G</t>
  </si>
  <si>
    <t>유진오</t>
  </si>
  <si>
    <t>C1000297</t>
  </si>
  <si>
    <t>1999-02-22</t>
  </si>
  <si>
    <t>99401140235I</t>
  </si>
  <si>
    <t>23-K9-011225</t>
  </si>
  <si>
    <t>신재호</t>
  </si>
  <si>
    <t>C1000287</t>
  </si>
  <si>
    <t>2022-02-25</t>
  </si>
  <si>
    <t>27-117299</t>
  </si>
  <si>
    <t>2021-07-16</t>
  </si>
  <si>
    <t>21402013558A</t>
  </si>
  <si>
    <t>2019-07-01</t>
  </si>
  <si>
    <t>20190005153</t>
  </si>
  <si>
    <t>임세민</t>
  </si>
  <si>
    <t>C1000275</t>
  </si>
  <si>
    <t>2024-04-05</t>
  </si>
  <si>
    <t>24000080014F</t>
  </si>
  <si>
    <t>23404071864F</t>
  </si>
  <si>
    <t>나현민</t>
  </si>
  <si>
    <t>C1000266</t>
  </si>
  <si>
    <t>244010200045B</t>
  </si>
  <si>
    <t>정유석</t>
  </si>
  <si>
    <t>C1000218</t>
  </si>
  <si>
    <t>2024-06-11</t>
  </si>
  <si>
    <t>24000150022W</t>
  </si>
  <si>
    <t>설재용</t>
  </si>
  <si>
    <t>C1000206</t>
  </si>
  <si>
    <t>2024-10-24</t>
  </si>
  <si>
    <t>20240006847</t>
  </si>
  <si>
    <t>이채교</t>
  </si>
  <si>
    <t>C1000198</t>
  </si>
  <si>
    <t>2021-08-13</t>
  </si>
  <si>
    <t>21-I9-013938</t>
  </si>
  <si>
    <t>10_워드프로세서(2012년 이후)</t>
  </si>
  <si>
    <t>2021-08-20</t>
  </si>
  <si>
    <t>21-K9-099621</t>
  </si>
  <si>
    <t>57-114893</t>
  </si>
  <si>
    <t>2022-09-16</t>
  </si>
  <si>
    <t>22403131315H</t>
  </si>
  <si>
    <t>22-K9-031731</t>
  </si>
  <si>
    <t>서민영</t>
  </si>
  <si>
    <t>C1000189</t>
  </si>
  <si>
    <t>24000150020U</t>
  </si>
  <si>
    <t>2024-09-25</t>
  </si>
  <si>
    <t>24403151108Q</t>
  </si>
  <si>
    <t>서은설</t>
  </si>
  <si>
    <t>C1000167</t>
  </si>
  <si>
    <t>2008-07-04</t>
  </si>
  <si>
    <t>08-I9-074711</t>
  </si>
  <si>
    <t>10_워드프로세서 1급(2012년 이전)</t>
  </si>
  <si>
    <t>윤지은</t>
  </si>
  <si>
    <t>C1000108</t>
  </si>
  <si>
    <t>2024-10-11</t>
  </si>
  <si>
    <t>24-K9-056679</t>
  </si>
  <si>
    <t>2008-04-23</t>
  </si>
  <si>
    <t>08811060122D</t>
  </si>
  <si>
    <t>2024-09-10</t>
  </si>
  <si>
    <t>24202063025U</t>
  </si>
  <si>
    <t>정종현</t>
  </si>
  <si>
    <t>C1000089</t>
  </si>
  <si>
    <t>2023-11-24</t>
  </si>
  <si>
    <t>23-I9-012617</t>
  </si>
  <si>
    <t>최민주</t>
  </si>
  <si>
    <t>C1000088</t>
  </si>
  <si>
    <t>23-K9-051358</t>
  </si>
  <si>
    <t>66-100610</t>
  </si>
  <si>
    <t>24401020048E</t>
  </si>
  <si>
    <t>24401020633R</t>
  </si>
  <si>
    <t>2024-03-15</t>
  </si>
  <si>
    <t>24251060002J</t>
  </si>
  <si>
    <t>박준서</t>
  </si>
  <si>
    <t>C1000081</t>
  </si>
  <si>
    <t>16-I9-016375</t>
  </si>
  <si>
    <t>윤정민</t>
  </si>
  <si>
    <t>C1000074</t>
  </si>
  <si>
    <t>15-K9-051343</t>
  </si>
  <si>
    <t>2016-04-27</t>
  </si>
  <si>
    <t>16812700074F</t>
  </si>
  <si>
    <t>2023-04-28</t>
  </si>
  <si>
    <t>64-212620</t>
  </si>
  <si>
    <t>21202240417L</t>
  </si>
  <si>
    <t>66-101977</t>
  </si>
  <si>
    <t>허재하</t>
  </si>
  <si>
    <t>C1000049</t>
  </si>
  <si>
    <t>2024-02-09</t>
  </si>
  <si>
    <t>24-K9-004331</t>
  </si>
  <si>
    <t>24402010182M</t>
  </si>
  <si>
    <t>24-K9-049182</t>
  </si>
  <si>
    <t>김나영</t>
  </si>
  <si>
    <t>C1000030</t>
  </si>
  <si>
    <t>66-106095</t>
  </si>
  <si>
    <t>2325120504M</t>
  </si>
  <si>
    <t>69-100166</t>
  </si>
  <si>
    <t>장현우</t>
  </si>
  <si>
    <t>C1000016</t>
  </si>
  <si>
    <t>2023-03-10</t>
  </si>
  <si>
    <t>23-K9-017807</t>
  </si>
  <si>
    <t>23403071566R</t>
  </si>
  <si>
    <t>23404070136A</t>
  </si>
  <si>
    <t>2021-06-04</t>
  </si>
  <si>
    <t>21-K9-067511</t>
  </si>
  <si>
    <t>09_컴퓨터활용능력 1급</t>
  </si>
  <si>
    <t>09_신입(6급) 행정지원(경남)</t>
  </si>
  <si>
    <t>신입(6급) 행정지원(경남)</t>
  </si>
  <si>
    <t>곽하진</t>
  </si>
  <si>
    <t>C0901235</t>
  </si>
  <si>
    <t>57-113795</t>
  </si>
  <si>
    <t>09_한국사능력검정시험1급</t>
  </si>
  <si>
    <t>09_기재사항 없음</t>
  </si>
  <si>
    <t>조다은</t>
  </si>
  <si>
    <t>C0900772</t>
  </si>
  <si>
    <t>24-K9-049087</t>
  </si>
  <si>
    <t>09_컴퓨터활용능력 2급</t>
  </si>
  <si>
    <t>송희진</t>
  </si>
  <si>
    <t>C0900389</t>
  </si>
  <si>
    <t>배진성</t>
  </si>
  <si>
    <t>C0900384</t>
  </si>
  <si>
    <t>서종원</t>
  </si>
  <si>
    <t>C0900273</t>
  </si>
  <si>
    <t>2022-08-19</t>
  </si>
  <si>
    <t>60-103675</t>
  </si>
  <si>
    <t>08_한국사능력검정시험1급</t>
  </si>
  <si>
    <t>08_신입(6급) 행정지원(충북)</t>
  </si>
  <si>
    <t>신입(6급) 행정지원(충북)</t>
  </si>
  <si>
    <t>임덕빈</t>
  </si>
  <si>
    <t>C0801248</t>
  </si>
  <si>
    <t>2023-04-14</t>
  </si>
  <si>
    <t>23-k9-028286</t>
  </si>
  <si>
    <t>08_컴퓨터활용능력 1급</t>
  </si>
  <si>
    <t>57-128436</t>
  </si>
  <si>
    <t>장아라</t>
  </si>
  <si>
    <t>C0801198</t>
  </si>
  <si>
    <t>2023-06-02</t>
  </si>
  <si>
    <t>전산회계운용사 3급</t>
  </si>
  <si>
    <t>08_전산회계운용사 3급</t>
  </si>
  <si>
    <t>김승예</t>
  </si>
  <si>
    <t>C0800671</t>
  </si>
  <si>
    <t>220115023248</t>
  </si>
  <si>
    <t>08_전산회계 2급</t>
  </si>
  <si>
    <t>2022-12-15</t>
  </si>
  <si>
    <t>A0012022103000977</t>
  </si>
  <si>
    <t>08_ITQ OA Master</t>
  </si>
  <si>
    <t>서권지</t>
  </si>
  <si>
    <t>C0800668</t>
  </si>
  <si>
    <t>2024-02-16</t>
  </si>
  <si>
    <t>24-K9-005443</t>
  </si>
  <si>
    <t>08_컴퓨터활용능력 2급</t>
  </si>
  <si>
    <t>2023-04-27</t>
  </si>
  <si>
    <t>220107030235</t>
  </si>
  <si>
    <t>2-106-00342</t>
  </si>
  <si>
    <t>08_회계관리 2급</t>
  </si>
  <si>
    <t>2022-12-22</t>
  </si>
  <si>
    <t>430079000877</t>
  </si>
  <si>
    <t>08_기업회계 3급</t>
  </si>
  <si>
    <t>기업회계 3급</t>
  </si>
  <si>
    <t>69-102065</t>
  </si>
  <si>
    <t>51-124941</t>
  </si>
  <si>
    <t>신인수</t>
  </si>
  <si>
    <t>C0800132</t>
  </si>
  <si>
    <t>2020-10-24</t>
  </si>
  <si>
    <t>50215375</t>
  </si>
  <si>
    <t>08_한국사능력검정시험2급</t>
  </si>
  <si>
    <t>임연서</t>
  </si>
  <si>
    <t>C0800130</t>
  </si>
  <si>
    <t>2024-10-23</t>
  </si>
  <si>
    <t>A001-2022671-000331</t>
  </si>
  <si>
    <t>권솔</t>
  </si>
  <si>
    <t>C0800035</t>
  </si>
  <si>
    <t>2022-03-11</t>
  </si>
  <si>
    <t>22-I9-003313</t>
  </si>
  <si>
    <t>08_워드프로세서(2012년 이후)</t>
  </si>
  <si>
    <t>22-K9-025977</t>
  </si>
  <si>
    <t>2024-06-14</t>
  </si>
  <si>
    <t>24-L9-001397</t>
  </si>
  <si>
    <t>220105017787</t>
  </si>
  <si>
    <t>66-219949</t>
  </si>
  <si>
    <t>2024-06-07</t>
  </si>
  <si>
    <t>24-L9-029390</t>
  </si>
  <si>
    <t>07_컴퓨터활용능력 2급</t>
  </si>
  <si>
    <t>07_신입(6급) 행정지원(대구경북)</t>
  </si>
  <si>
    <t>신입(6급) 행정지원(대구경북)</t>
  </si>
  <si>
    <t>손미나</t>
  </si>
  <si>
    <t>C0701252</t>
  </si>
  <si>
    <t>2024-07-12</t>
  </si>
  <si>
    <t>24-L9-002012</t>
  </si>
  <si>
    <t>07_전산회계운용사 3급</t>
  </si>
  <si>
    <t>220105026619</t>
  </si>
  <si>
    <t>07_전산회계 2급</t>
  </si>
  <si>
    <t>67-210223</t>
  </si>
  <si>
    <t>07_한국사능력검정시험2급</t>
  </si>
  <si>
    <t>배규민</t>
  </si>
  <si>
    <t>C0701177</t>
  </si>
  <si>
    <t>220107012561</t>
  </si>
  <si>
    <t>2022-07-01</t>
  </si>
  <si>
    <t>22-K9-058218</t>
  </si>
  <si>
    <t>07_기재사항 없음</t>
  </si>
  <si>
    <t>김예림</t>
  </si>
  <si>
    <t>C0700924</t>
  </si>
  <si>
    <t>56-235082</t>
  </si>
  <si>
    <t>김나현</t>
  </si>
  <si>
    <t>C0700681</t>
  </si>
  <si>
    <t>53-105219</t>
  </si>
  <si>
    <t>07_한국사능력검정시험1급</t>
  </si>
  <si>
    <t>김대연</t>
  </si>
  <si>
    <t>C0700566</t>
  </si>
  <si>
    <t>2014-12-18</t>
  </si>
  <si>
    <t>4303511637</t>
  </si>
  <si>
    <t>07_기업회계 3급</t>
  </si>
  <si>
    <t>김도희</t>
  </si>
  <si>
    <t>C0700235</t>
  </si>
  <si>
    <t>51-117886</t>
  </si>
  <si>
    <t>2023-04-07</t>
  </si>
  <si>
    <t>23-K9-026432</t>
  </si>
  <si>
    <t>07_컴퓨터활용능력 1급</t>
  </si>
  <si>
    <t>2024-02-02</t>
  </si>
  <si>
    <t>24-I9-000373</t>
  </si>
  <si>
    <t>07_워드프로세서(2012년 이후)</t>
  </si>
  <si>
    <t>2024-02-23</t>
  </si>
  <si>
    <t>FAT-69-00155</t>
  </si>
  <si>
    <t>한국공인회계사회</t>
  </si>
  <si>
    <t>07_FAT 1급</t>
  </si>
  <si>
    <t>FAT 1급</t>
  </si>
  <si>
    <t>2024-02-22</t>
  </si>
  <si>
    <t>210112005408</t>
  </si>
  <si>
    <t>07_전산회계 1급</t>
  </si>
  <si>
    <t>B</t>
    <phoneticPr fontId="3" type="noConversion"/>
  </si>
  <si>
    <t>5급</t>
    <phoneticPr fontId="3" type="noConversion"/>
  </si>
  <si>
    <t>2023-03-24</t>
  </si>
  <si>
    <t>ADsP-036005979</t>
  </si>
  <si>
    <t>06_데이터분석준전문가(ADsP)</t>
  </si>
  <si>
    <t>06_신입(5급) 빅데이터(나주)</t>
  </si>
  <si>
    <t>신입(5급) 빅데이터(나주)</t>
  </si>
  <si>
    <t>최고운</t>
  </si>
  <si>
    <t>C0601265</t>
  </si>
  <si>
    <t>54-223945</t>
  </si>
  <si>
    <t>06_한국사능력검정시험2급</t>
  </si>
  <si>
    <t>정나영</t>
  </si>
  <si>
    <t>C0601256</t>
  </si>
  <si>
    <t>ADsP-034005070</t>
  </si>
  <si>
    <t>ADsP-032010585</t>
  </si>
  <si>
    <t>김채은</t>
  </si>
  <si>
    <t>C0601245</t>
  </si>
  <si>
    <t>BAE-008002879</t>
  </si>
  <si>
    <t>06_빅데이터분석기사</t>
  </si>
  <si>
    <t>한정수</t>
  </si>
  <si>
    <t>C0601230</t>
  </si>
  <si>
    <t>22-K9-060696</t>
  </si>
  <si>
    <t>06_컴퓨터활용능력 1급</t>
  </si>
  <si>
    <t>이효은</t>
  </si>
  <si>
    <t>C0601058</t>
  </si>
  <si>
    <t>2023-07-14</t>
  </si>
  <si>
    <t>BAE-006004921</t>
  </si>
  <si>
    <t>ADsP-032010514</t>
  </si>
  <si>
    <t>45-118603</t>
  </si>
  <si>
    <t>06_한국사능력검정시험1급</t>
  </si>
  <si>
    <t>이지민</t>
  </si>
  <si>
    <t>C0601054</t>
  </si>
  <si>
    <t>22203100880U</t>
  </si>
  <si>
    <t>06_정보처리기사</t>
  </si>
  <si>
    <t>ADsP-042012395</t>
  </si>
  <si>
    <t>59-215087</t>
  </si>
  <si>
    <t>김시은</t>
  </si>
  <si>
    <t>C0601029</t>
  </si>
  <si>
    <t>2022-04-08</t>
  </si>
  <si>
    <t>22-K9-034979</t>
  </si>
  <si>
    <t>ADsP-029006466</t>
  </si>
  <si>
    <t>24202060707B</t>
  </si>
  <si>
    <t>2022-12-23</t>
  </si>
  <si>
    <t>BAE-005004341</t>
  </si>
  <si>
    <t>BAE-007002404</t>
  </si>
  <si>
    <t>권오기</t>
  </si>
  <si>
    <t>C0601009</t>
  </si>
  <si>
    <t>2021-10-15</t>
  </si>
  <si>
    <t>21-K9-123530</t>
  </si>
  <si>
    <t>24202070751L</t>
  </si>
  <si>
    <t>42-104851</t>
  </si>
  <si>
    <t>ADsP-033008263</t>
  </si>
  <si>
    <t>2023-11-17</t>
  </si>
  <si>
    <t>ADsP-039008518</t>
  </si>
  <si>
    <t>최지현</t>
  </si>
  <si>
    <t>C0600986</t>
  </si>
  <si>
    <t>BAE-008003722</t>
  </si>
  <si>
    <t>57-118163</t>
  </si>
  <si>
    <t>24201100890J</t>
  </si>
  <si>
    <t>2021-03-09</t>
  </si>
  <si>
    <t>2109463936</t>
  </si>
  <si>
    <t>06_전산회계 1급</t>
  </si>
  <si>
    <t>박현주</t>
  </si>
  <si>
    <t>C0600978</t>
  </si>
  <si>
    <t>2017-12-12</t>
  </si>
  <si>
    <t>2-70-00463</t>
  </si>
  <si>
    <t>06_회계관리 2급</t>
  </si>
  <si>
    <t>2017-08-25</t>
  </si>
  <si>
    <t>17-K9-047601</t>
  </si>
  <si>
    <t>34-104974</t>
  </si>
  <si>
    <t>BAE-002002564</t>
  </si>
  <si>
    <t>2019-07-02</t>
  </si>
  <si>
    <t>ADsP-0213096</t>
  </si>
  <si>
    <t>2014-02-07</t>
  </si>
  <si>
    <t>17-K9-036552</t>
  </si>
  <si>
    <t>06_워드프로세서(2012년 이후)</t>
  </si>
  <si>
    <t>정예지</t>
  </si>
  <si>
    <t>C0600977</t>
  </si>
  <si>
    <t>2017-07-07</t>
  </si>
  <si>
    <t>2018-05-16</t>
  </si>
  <si>
    <t>18-X1-002426</t>
  </si>
  <si>
    <t>06_유통관리사 2급</t>
  </si>
  <si>
    <t>42-240297</t>
  </si>
  <si>
    <t>2019-10-01</t>
  </si>
  <si>
    <t>ADsP-0222064</t>
  </si>
  <si>
    <t>BAE-005001773</t>
  </si>
  <si>
    <t>17-I9-002193</t>
  </si>
  <si>
    <t>정소희</t>
  </si>
  <si>
    <t>C0600950</t>
  </si>
  <si>
    <t>2015-02-20</t>
  </si>
  <si>
    <t>15-K9-009929</t>
  </si>
  <si>
    <t>06_컴퓨터활용능력 2급</t>
  </si>
  <si>
    <t>23-K9-060664</t>
  </si>
  <si>
    <t>2021-06-15</t>
  </si>
  <si>
    <t>21-X1-003579</t>
  </si>
  <si>
    <t>45-110946</t>
  </si>
  <si>
    <t>17201160272N</t>
  </si>
  <si>
    <t>BAE-006004431</t>
  </si>
  <si>
    <t>037001784</t>
  </si>
  <si>
    <t>최종민</t>
  </si>
  <si>
    <t>C0600938</t>
  </si>
  <si>
    <t>BAE-008001719</t>
  </si>
  <si>
    <t>23201100814V</t>
  </si>
  <si>
    <t>2-76-01485</t>
  </si>
  <si>
    <t>이가희</t>
  </si>
  <si>
    <t>C0600929</t>
  </si>
  <si>
    <t>51-143554</t>
  </si>
  <si>
    <t>ADsP-037007886</t>
  </si>
  <si>
    <t>20-K9-055840</t>
  </si>
  <si>
    <t>BAE-008002907</t>
  </si>
  <si>
    <t>21-K9-136406</t>
  </si>
  <si>
    <t>임경민</t>
  </si>
  <si>
    <t>C0600909</t>
  </si>
  <si>
    <t>51-121031</t>
  </si>
  <si>
    <t>2021-04-09</t>
  </si>
  <si>
    <t>ADsP-028005904</t>
  </si>
  <si>
    <t>2008-04-04</t>
  </si>
  <si>
    <t>08-I9-039326</t>
  </si>
  <si>
    <t>06_워드프로세서 2급(2012년 이전)</t>
  </si>
  <si>
    <t>백태선</t>
  </si>
  <si>
    <t>C0600865</t>
  </si>
  <si>
    <t>ADsP-035006649</t>
  </si>
  <si>
    <t>BAE-005001589</t>
  </si>
  <si>
    <t>ADsP-034011805</t>
  </si>
  <si>
    <t>한석훈</t>
  </si>
  <si>
    <t>C0600828</t>
  </si>
  <si>
    <t>21-K9-143245</t>
  </si>
  <si>
    <t>이재승</t>
  </si>
  <si>
    <t>C0600715</t>
  </si>
  <si>
    <t>ADsP-036014598</t>
  </si>
  <si>
    <t>BAE-008006041</t>
  </si>
  <si>
    <t>36-111471</t>
  </si>
  <si>
    <t>정희민</t>
  </si>
  <si>
    <t>C0600678</t>
  </si>
  <si>
    <t>2020-08-07</t>
  </si>
  <si>
    <t>20-K9-065822</t>
  </si>
  <si>
    <t>ADsP-0221534</t>
  </si>
  <si>
    <t>BAE-007002571</t>
  </si>
  <si>
    <t>2020-06-12</t>
  </si>
  <si>
    <t>20-I9-008601</t>
  </si>
  <si>
    <t>김민재</t>
  </si>
  <si>
    <t>C0600672</t>
  </si>
  <si>
    <t>2024-05-31</t>
  </si>
  <si>
    <t>24-K9-027990</t>
  </si>
  <si>
    <t>BAE-008004843</t>
  </si>
  <si>
    <t>2023-12-15</t>
  </si>
  <si>
    <t>68-102984</t>
  </si>
  <si>
    <t>2023-11-15</t>
  </si>
  <si>
    <t>23203060554J</t>
  </si>
  <si>
    <t>ADsP-037014406</t>
  </si>
  <si>
    <t>2013-02-11</t>
  </si>
  <si>
    <t>59-218720</t>
  </si>
  <si>
    <t>권민지</t>
  </si>
  <si>
    <t>C0600662</t>
  </si>
  <si>
    <t>2022-02-12</t>
  </si>
  <si>
    <t>23-K9-004640</t>
  </si>
  <si>
    <t>2023-02-03</t>
  </si>
  <si>
    <t>BAE-006004328</t>
  </si>
  <si>
    <t>2022-02-22</t>
  </si>
  <si>
    <t>ADsP-034010673</t>
  </si>
  <si>
    <t>2022-08-12</t>
  </si>
  <si>
    <t>22-I9-009703</t>
  </si>
  <si>
    <t>김동현</t>
  </si>
  <si>
    <t>C0600645</t>
  </si>
  <si>
    <t>2024-04-26</t>
  </si>
  <si>
    <t>24-K9-021915</t>
  </si>
  <si>
    <t>69-109207</t>
  </si>
  <si>
    <t>24EA00002</t>
  </si>
  <si>
    <t>06_한국실용글쓰기 1급</t>
  </si>
  <si>
    <t>한국실용글쓰기 1급</t>
  </si>
  <si>
    <t>BAE-008003292</t>
  </si>
  <si>
    <t>2024-03-22</t>
  </si>
  <si>
    <t>ADsP-040010916</t>
  </si>
  <si>
    <t>2015-12-18</t>
  </si>
  <si>
    <t>15204140898Y</t>
  </si>
  <si>
    <t>06_사무자동화산업기사</t>
  </si>
  <si>
    <t>배태권</t>
  </si>
  <si>
    <t>C0600637</t>
  </si>
  <si>
    <t>30-100702</t>
  </si>
  <si>
    <t>16202140863A</t>
  </si>
  <si>
    <t>06_식품기사</t>
  </si>
  <si>
    <t>식품기사</t>
  </si>
  <si>
    <t>ADsP-040014549</t>
  </si>
  <si>
    <t>2021-02-09</t>
  </si>
  <si>
    <t>51-255747</t>
  </si>
  <si>
    <t>이유진</t>
  </si>
  <si>
    <t>C0600553</t>
  </si>
  <si>
    <t>2021-03-05</t>
  </si>
  <si>
    <t>21-K9-023081</t>
  </si>
  <si>
    <t>BAE-006003935</t>
  </si>
  <si>
    <t>ADsP-035008083</t>
  </si>
  <si>
    <t>2023-08-04</t>
  </si>
  <si>
    <t>23-K9-053605</t>
  </si>
  <si>
    <t>김수빈</t>
  </si>
  <si>
    <t>C0600551</t>
  </si>
  <si>
    <t>041008294</t>
  </si>
  <si>
    <t>42-100053</t>
  </si>
  <si>
    <t>최하영</t>
  </si>
  <si>
    <t>C0600501</t>
  </si>
  <si>
    <t>ADsP-028004984</t>
  </si>
  <si>
    <t>BAE-008004929</t>
  </si>
  <si>
    <t>ADsP-039005282</t>
  </si>
  <si>
    <t>이소원</t>
  </si>
  <si>
    <t>C0600489</t>
  </si>
  <si>
    <t>40-100102</t>
  </si>
  <si>
    <t>정옥용</t>
  </si>
  <si>
    <t>C0600460</t>
  </si>
  <si>
    <t>ADsP-038012592</t>
  </si>
  <si>
    <t>BAE-008005177</t>
  </si>
  <si>
    <t>ADsP-040008276</t>
  </si>
  <si>
    <t>윤석영</t>
  </si>
  <si>
    <t>C0600430</t>
  </si>
  <si>
    <t>68-103874</t>
  </si>
  <si>
    <t>정상권</t>
  </si>
  <si>
    <t>C0600418</t>
  </si>
  <si>
    <t>2024-07-24</t>
  </si>
  <si>
    <t>BAE-008004803</t>
  </si>
  <si>
    <t>2024-03-25</t>
  </si>
  <si>
    <t>040010922</t>
  </si>
  <si>
    <t>2019-08-23</t>
  </si>
  <si>
    <t>44-219970</t>
  </si>
  <si>
    <t>서진욱</t>
  </si>
  <si>
    <t>C0600415</t>
  </si>
  <si>
    <t>ADsP-038015554</t>
  </si>
  <si>
    <t>2020-07-31</t>
  </si>
  <si>
    <t>20-I9-011690</t>
  </si>
  <si>
    <t>임제희</t>
  </si>
  <si>
    <t>C0600394</t>
  </si>
  <si>
    <t>2023-10-13</t>
  </si>
  <si>
    <t>23-K9-073305</t>
  </si>
  <si>
    <t>2023-06-30</t>
  </si>
  <si>
    <t>65-213250</t>
  </si>
  <si>
    <t>ADsP-041016843</t>
  </si>
  <si>
    <t>45-112590</t>
  </si>
  <si>
    <t>조준석</t>
  </si>
  <si>
    <t>C0600391</t>
  </si>
  <si>
    <t>ADsP-039002060</t>
  </si>
  <si>
    <t>22-K9-026153</t>
  </si>
  <si>
    <t>박희연</t>
  </si>
  <si>
    <t>C0600368</t>
  </si>
  <si>
    <t>ADsP-034010941</t>
  </si>
  <si>
    <t>BAE-008005637</t>
  </si>
  <si>
    <t>210107011323</t>
  </si>
  <si>
    <t>김세화</t>
  </si>
  <si>
    <t>C0600318</t>
  </si>
  <si>
    <t>BAE-005004347</t>
  </si>
  <si>
    <t>ADsP-039014879</t>
  </si>
  <si>
    <t>63-107129</t>
  </si>
  <si>
    <t>22203060624E</t>
  </si>
  <si>
    <t>47-230786</t>
  </si>
  <si>
    <t>도호현</t>
  </si>
  <si>
    <t>C0600250</t>
  </si>
  <si>
    <t>2022-09-09</t>
  </si>
  <si>
    <t>22-K9-079363</t>
  </si>
  <si>
    <t>ADsP-039011878</t>
  </si>
  <si>
    <t>BAE-007005075</t>
  </si>
  <si>
    <t>65-106082</t>
  </si>
  <si>
    <t>박원일</t>
  </si>
  <si>
    <t>C0600228</t>
  </si>
  <si>
    <t>03202071792K</t>
  </si>
  <si>
    <t>23-K9-059988</t>
  </si>
  <si>
    <t>안수빈</t>
  </si>
  <si>
    <t>C0600175</t>
  </si>
  <si>
    <t>51-123404</t>
  </si>
  <si>
    <t>ADsP-036011675</t>
  </si>
  <si>
    <t>24-K9-036202</t>
  </si>
  <si>
    <t>박세은</t>
  </si>
  <si>
    <t>C0600170</t>
  </si>
  <si>
    <t>2021-09-24</t>
  </si>
  <si>
    <t>55-226974</t>
  </si>
  <si>
    <t>ADsP-038012451</t>
  </si>
  <si>
    <t>ADsP-038014950</t>
  </si>
  <si>
    <t>김현세</t>
  </si>
  <si>
    <t>C0600157</t>
  </si>
  <si>
    <t>BAE-007005280</t>
  </si>
  <si>
    <t>2022-02-04</t>
  </si>
  <si>
    <t>22-K9-006838</t>
  </si>
  <si>
    <t>정문기</t>
  </si>
  <si>
    <t>C0600140</t>
  </si>
  <si>
    <t>71-103238</t>
  </si>
  <si>
    <t>ADsP-038016032</t>
  </si>
  <si>
    <t>2009-05-01</t>
  </si>
  <si>
    <t>09-I9-067156</t>
  </si>
  <si>
    <t>06_워드프로세서 1급(2012년 이전)</t>
  </si>
  <si>
    <t>박정환</t>
  </si>
  <si>
    <t>C0600120</t>
  </si>
  <si>
    <t>BAE-005000462</t>
  </si>
  <si>
    <t>58-101317</t>
  </si>
  <si>
    <t>22201011241G</t>
  </si>
  <si>
    <t>ADsP-032003687</t>
  </si>
  <si>
    <t>22K9015953</t>
  </si>
  <si>
    <t>박서형</t>
  </si>
  <si>
    <t>C0600090</t>
  </si>
  <si>
    <t>BAE-006005299</t>
  </si>
  <si>
    <t>23201180088F</t>
  </si>
  <si>
    <t>ADsP-034013048</t>
  </si>
  <si>
    <t>ADsP-033010236</t>
  </si>
  <si>
    <t>C0600044</t>
  </si>
  <si>
    <t>BAE-007005794</t>
  </si>
  <si>
    <t>53-218655</t>
  </si>
  <si>
    <t>길준하</t>
  </si>
  <si>
    <t>C0600031</t>
  </si>
  <si>
    <t>ADsP-032010332</t>
  </si>
  <si>
    <t>2008-05-30</t>
  </si>
  <si>
    <t>08-I9-060358</t>
  </si>
  <si>
    <t>24202150190V</t>
  </si>
  <si>
    <t>BAE-0030043494</t>
  </si>
  <si>
    <t>ADsP-0223890</t>
  </si>
  <si>
    <t>최민서</t>
  </si>
  <si>
    <t>C0600028</t>
  </si>
  <si>
    <t>24201060721S</t>
  </si>
  <si>
    <t>BAE-007005845</t>
  </si>
  <si>
    <t>22203160077F</t>
  </si>
  <si>
    <t>05_정보처리기사</t>
  </si>
  <si>
    <t>05_신입(5급) 전산(나주)</t>
  </si>
  <si>
    <t>신입(5급) 전산(나주)</t>
  </si>
  <si>
    <t>박강민</t>
  </si>
  <si>
    <t>C0501268</t>
  </si>
  <si>
    <t>ADsP-036006805</t>
  </si>
  <si>
    <t>05_데이터분석준전문가(ADsP)</t>
  </si>
  <si>
    <t>옥성은</t>
  </si>
  <si>
    <t>C0501258</t>
  </si>
  <si>
    <t>BAE-006001424</t>
  </si>
  <si>
    <t>05_빅데이터분석기사</t>
  </si>
  <si>
    <t>66-101745</t>
  </si>
  <si>
    <t>05_한국사능력검정시험1급</t>
  </si>
  <si>
    <t>23202020647K</t>
  </si>
  <si>
    <t>70-210252</t>
  </si>
  <si>
    <t>05_한국사능력검정시험2급</t>
  </si>
  <si>
    <t>윤다훈</t>
  </si>
  <si>
    <t>C0501251</t>
  </si>
  <si>
    <t>23202070656M</t>
  </si>
  <si>
    <t>56-111668</t>
  </si>
  <si>
    <t>임성진</t>
  </si>
  <si>
    <t>C0501240</t>
  </si>
  <si>
    <t>23201050552M</t>
  </si>
  <si>
    <t>2021-08-06</t>
  </si>
  <si>
    <t>21-K9-090472</t>
  </si>
  <si>
    <t>05_컴퓨터활용능력 1급</t>
  </si>
  <si>
    <t>염진영</t>
  </si>
  <si>
    <t>C0501219</t>
  </si>
  <si>
    <t>2021-09-11</t>
  </si>
  <si>
    <t>55-221390</t>
  </si>
  <si>
    <t>24201060943E</t>
  </si>
  <si>
    <t>146050306</t>
  </si>
  <si>
    <t>유영일</t>
  </si>
  <si>
    <t>C0501209</t>
  </si>
  <si>
    <t>24201071580G</t>
  </si>
  <si>
    <t>22203040720T</t>
  </si>
  <si>
    <t>이효진</t>
  </si>
  <si>
    <t>C0501203</t>
  </si>
  <si>
    <t>51-104199</t>
  </si>
  <si>
    <t>양재호</t>
  </si>
  <si>
    <t>C0501191</t>
  </si>
  <si>
    <t>21201010990B</t>
  </si>
  <si>
    <t>24201030651E</t>
  </si>
  <si>
    <t>이아영</t>
  </si>
  <si>
    <t>C0501169</t>
  </si>
  <si>
    <t>53-221574</t>
  </si>
  <si>
    <t>함지희</t>
  </si>
  <si>
    <t>C0501154</t>
  </si>
  <si>
    <t>ADsP-030009749</t>
  </si>
  <si>
    <t>BAE-008006164</t>
  </si>
  <si>
    <t>21202060808U</t>
  </si>
  <si>
    <t>66-215104</t>
  </si>
  <si>
    <t>양서린</t>
  </si>
  <si>
    <t>C0501134</t>
  </si>
  <si>
    <t>23202060716B</t>
  </si>
  <si>
    <t>51-247801</t>
  </si>
  <si>
    <t>황경호</t>
  </si>
  <si>
    <t>C0501132</t>
  </si>
  <si>
    <t>19203021083E</t>
  </si>
  <si>
    <t>2019-10-11</t>
  </si>
  <si>
    <t>IIS-1903-000403</t>
  </si>
  <si>
    <t>05_인터넷정보관리사 2급</t>
  </si>
  <si>
    <t>인터넷정보관리사 2급</t>
  </si>
  <si>
    <t>이승재</t>
  </si>
  <si>
    <t>C0501130</t>
  </si>
  <si>
    <t>ADsP-037013932</t>
  </si>
  <si>
    <t>40-237667</t>
  </si>
  <si>
    <t>16203240160P</t>
  </si>
  <si>
    <t>2015-09-25</t>
  </si>
  <si>
    <t>15-k9-059516</t>
  </si>
  <si>
    <t>05_컴퓨터활용능력 2급</t>
  </si>
  <si>
    <t>윤병흠</t>
  </si>
  <si>
    <t>C0501105</t>
  </si>
  <si>
    <t>43-224379</t>
  </si>
  <si>
    <t>19203011545I</t>
  </si>
  <si>
    <t>BAE-007004909</t>
  </si>
  <si>
    <t>조현주</t>
  </si>
  <si>
    <t>C0501089</t>
  </si>
  <si>
    <t>2022-02-18</t>
  </si>
  <si>
    <t>22-K9-012909</t>
  </si>
  <si>
    <t>55-106060</t>
  </si>
  <si>
    <t>22203040723W</t>
  </si>
  <si>
    <t>2020-09-29</t>
  </si>
  <si>
    <t>ADsP-0264777</t>
  </si>
  <si>
    <t>박주성</t>
  </si>
  <si>
    <t>C0501087</t>
  </si>
  <si>
    <t>71-105805</t>
  </si>
  <si>
    <t>21202060758B</t>
  </si>
  <si>
    <t>63-110121</t>
  </si>
  <si>
    <t>신준오</t>
  </si>
  <si>
    <t>C0501077</t>
  </si>
  <si>
    <t>24201240490Y</t>
  </si>
  <si>
    <t>2022-07-29</t>
  </si>
  <si>
    <t>22-K9-063907</t>
  </si>
  <si>
    <t>정나희</t>
  </si>
  <si>
    <t>C0501070</t>
  </si>
  <si>
    <t>63-102996</t>
  </si>
  <si>
    <t>22203010823J</t>
  </si>
  <si>
    <t>45-233434</t>
  </si>
  <si>
    <t>김선이</t>
  </si>
  <si>
    <t>C0501066</t>
  </si>
  <si>
    <t>19203040758E</t>
  </si>
  <si>
    <t>54-223825</t>
  </si>
  <si>
    <t>김가연</t>
  </si>
  <si>
    <t>C0501052</t>
  </si>
  <si>
    <t>22201040800C</t>
  </si>
  <si>
    <t>2020-08-21</t>
  </si>
  <si>
    <t>48-112009</t>
  </si>
  <si>
    <t>C0501042</t>
  </si>
  <si>
    <t>ADsP-036001295</t>
  </si>
  <si>
    <t>21203100632D</t>
  </si>
  <si>
    <t>ADsP-036014925</t>
  </si>
  <si>
    <t>형재운</t>
  </si>
  <si>
    <t>C0501037</t>
  </si>
  <si>
    <t>22202130735U</t>
  </si>
  <si>
    <t>ADsp-041003713</t>
  </si>
  <si>
    <t>윤정연</t>
  </si>
  <si>
    <t>C0501032</t>
  </si>
  <si>
    <t>21-K9-021914</t>
  </si>
  <si>
    <t>51-101013</t>
  </si>
  <si>
    <t>20505070300X</t>
  </si>
  <si>
    <t>64-104408</t>
  </si>
  <si>
    <t>한새라</t>
  </si>
  <si>
    <t>C0501025</t>
  </si>
  <si>
    <t>2023-09-08</t>
  </si>
  <si>
    <t>23-K9-062928</t>
  </si>
  <si>
    <t>22202210605F</t>
  </si>
  <si>
    <t>2017-08-11</t>
  </si>
  <si>
    <t>17-K9-043762</t>
  </si>
  <si>
    <t>정예영</t>
  </si>
  <si>
    <t>C0501020</t>
  </si>
  <si>
    <t>47-119437</t>
  </si>
  <si>
    <t>19201031130L</t>
  </si>
  <si>
    <t>45-113905</t>
  </si>
  <si>
    <t>김민환</t>
  </si>
  <si>
    <t>C0501001</t>
  </si>
  <si>
    <t>19203060550A</t>
  </si>
  <si>
    <t>2024-05-11</t>
  </si>
  <si>
    <t>최민아</t>
  </si>
  <si>
    <t>C0500998</t>
  </si>
  <si>
    <t>68-207579</t>
  </si>
  <si>
    <t>23201010713Q</t>
  </si>
  <si>
    <t>ADsP-035009554</t>
  </si>
  <si>
    <t>정유진</t>
  </si>
  <si>
    <t>C0500996</t>
  </si>
  <si>
    <t>23203210573Y</t>
  </si>
  <si>
    <t>2024-07-13</t>
  </si>
  <si>
    <t>BAE-008005009</t>
  </si>
  <si>
    <t>이도경</t>
  </si>
  <si>
    <t>C0500990</t>
  </si>
  <si>
    <t>69-224837</t>
  </si>
  <si>
    <t>24201170745M</t>
  </si>
  <si>
    <t>63-217716</t>
  </si>
  <si>
    <t>양인국</t>
  </si>
  <si>
    <t>C0500985</t>
  </si>
  <si>
    <t>23203300196U</t>
  </si>
  <si>
    <t>19-K9-115924</t>
  </si>
  <si>
    <t>성지윤</t>
  </si>
  <si>
    <t>C0500983</t>
  </si>
  <si>
    <t>53-107200</t>
  </si>
  <si>
    <t>20202060568W</t>
  </si>
  <si>
    <t>24202060573F</t>
  </si>
  <si>
    <t>김광역</t>
  </si>
  <si>
    <t>C0500976</t>
  </si>
  <si>
    <t>2007-05-29</t>
  </si>
  <si>
    <t>07-I2-005527</t>
  </si>
  <si>
    <t>05_워드프로세서 2급(2012년 이전)</t>
  </si>
  <si>
    <t>김근형</t>
  </si>
  <si>
    <t>C0500970</t>
  </si>
  <si>
    <t>56-113403</t>
  </si>
  <si>
    <t>2015-06-12</t>
  </si>
  <si>
    <t>15-K9-034659</t>
  </si>
  <si>
    <t>20505100312Y</t>
  </si>
  <si>
    <t>71-109931</t>
  </si>
  <si>
    <t>김현수</t>
  </si>
  <si>
    <t>C0500969</t>
  </si>
  <si>
    <t>18203120591U</t>
  </si>
  <si>
    <t>05_정보처리산업기사</t>
  </si>
  <si>
    <t>2020-05-29</t>
  </si>
  <si>
    <t>2-84-00318</t>
  </si>
  <si>
    <t>05_회계관리 2급</t>
  </si>
  <si>
    <t>0-107-00265</t>
  </si>
  <si>
    <t>05_재경관리사</t>
  </si>
  <si>
    <t>재경관리사</t>
  </si>
  <si>
    <t>20-K9-048466</t>
  </si>
  <si>
    <t>20204120229G</t>
  </si>
  <si>
    <t>24201104179J</t>
  </si>
  <si>
    <t>05_사무자동화산업기사</t>
  </si>
  <si>
    <t>임재균</t>
  </si>
  <si>
    <t>C0500968</t>
  </si>
  <si>
    <t>2018-12-07</t>
  </si>
  <si>
    <t>18-K9-082635</t>
  </si>
  <si>
    <t>24201101007B</t>
  </si>
  <si>
    <t>57-114295</t>
  </si>
  <si>
    <t>김하영</t>
  </si>
  <si>
    <t>C0500946</t>
  </si>
  <si>
    <t>23201060597F</t>
  </si>
  <si>
    <t>2011-12-28</t>
  </si>
  <si>
    <t>11-K3-000452</t>
  </si>
  <si>
    <t>최정효</t>
  </si>
  <si>
    <t>C0500928</t>
  </si>
  <si>
    <t>59-101455</t>
  </si>
  <si>
    <t>23201010568Z</t>
  </si>
  <si>
    <t>ADsP-03600554</t>
  </si>
  <si>
    <t>홍지영</t>
  </si>
  <si>
    <t>C0500917</t>
  </si>
  <si>
    <t>2002-03-28</t>
  </si>
  <si>
    <t>02I1054991</t>
  </si>
  <si>
    <t>05_워드프로세서 1급(2012년 이전)</t>
  </si>
  <si>
    <t>43120224</t>
  </si>
  <si>
    <t>22203120271K</t>
  </si>
  <si>
    <t>2020-05-08</t>
  </si>
  <si>
    <t>20-K9-037446</t>
  </si>
  <si>
    <t>허수경</t>
  </si>
  <si>
    <t>C0500911</t>
  </si>
  <si>
    <t>2024-06-25</t>
  </si>
  <si>
    <t>70-101542</t>
  </si>
  <si>
    <t>22201100978P</t>
  </si>
  <si>
    <t>2023-03-17</t>
  </si>
  <si>
    <t>23-K9-020896</t>
  </si>
  <si>
    <t>박지수</t>
  </si>
  <si>
    <t>C0500908</t>
  </si>
  <si>
    <t>56-229199</t>
  </si>
  <si>
    <t>23203060545H</t>
  </si>
  <si>
    <t>23202230257S</t>
  </si>
  <si>
    <t>고승렬</t>
  </si>
  <si>
    <t>C0500906</t>
  </si>
  <si>
    <t>18-K9-032678</t>
  </si>
  <si>
    <t>안현상</t>
  </si>
  <si>
    <t>C0500901</t>
  </si>
  <si>
    <t>37-106930</t>
  </si>
  <si>
    <t>21202060692A</t>
  </si>
  <si>
    <t>22201100876J</t>
  </si>
  <si>
    <t>이진혁</t>
  </si>
  <si>
    <t>C0500885</t>
  </si>
  <si>
    <t>19203070743M</t>
  </si>
  <si>
    <t>전갑원</t>
  </si>
  <si>
    <t>C0500876</t>
  </si>
  <si>
    <t>2019-04-09</t>
  </si>
  <si>
    <t>ADsP - 0200451</t>
  </si>
  <si>
    <t>2021-07-23</t>
  </si>
  <si>
    <t>21-K9-085164</t>
  </si>
  <si>
    <t>36-136645</t>
  </si>
  <si>
    <t>ADsP-038003585</t>
  </si>
  <si>
    <t>오윤주</t>
  </si>
  <si>
    <t>C0500853</t>
  </si>
  <si>
    <t>57-106717</t>
  </si>
  <si>
    <t>2023-08-11</t>
  </si>
  <si>
    <t>23-K9-054467</t>
  </si>
  <si>
    <t>BAE-008004618</t>
  </si>
  <si>
    <t>24202050562X</t>
  </si>
  <si>
    <t>54-109835</t>
  </si>
  <si>
    <t>김상윤</t>
  </si>
  <si>
    <t>C0500850</t>
  </si>
  <si>
    <t>19-K9-012457</t>
  </si>
  <si>
    <t>ADsP-031008379</t>
  </si>
  <si>
    <t>BAE-004003787</t>
  </si>
  <si>
    <t>24202090230A</t>
  </si>
  <si>
    <t>2021-04-23</t>
  </si>
  <si>
    <t>52-222702</t>
  </si>
  <si>
    <t>이선재</t>
  </si>
  <si>
    <t>C0500837</t>
  </si>
  <si>
    <t>ADsP-031006406</t>
  </si>
  <si>
    <t>24201290219L</t>
  </si>
  <si>
    <t>51-109396</t>
  </si>
  <si>
    <t>송혜은</t>
  </si>
  <si>
    <t>C0500825</t>
  </si>
  <si>
    <t>ADsP-032002777</t>
  </si>
  <si>
    <t>20202020334M</t>
  </si>
  <si>
    <t>57-246506</t>
  </si>
  <si>
    <t>안지혁</t>
  </si>
  <si>
    <t>C0500819</t>
  </si>
  <si>
    <t>23202200089D</t>
  </si>
  <si>
    <t>2023-01-27</t>
  </si>
  <si>
    <t>23-K9-001804</t>
  </si>
  <si>
    <t>김강석</t>
  </si>
  <si>
    <t>C0500804</t>
  </si>
  <si>
    <t>2023-02-11</t>
  </si>
  <si>
    <t>63-107088</t>
  </si>
  <si>
    <t>23201050399W</t>
  </si>
  <si>
    <t>2021-05-14</t>
  </si>
  <si>
    <t>21-K9-059842</t>
  </si>
  <si>
    <t>강현아</t>
  </si>
  <si>
    <t>C0500800</t>
  </si>
  <si>
    <t>55-103767</t>
  </si>
  <si>
    <t>22201210637G</t>
  </si>
  <si>
    <t>ADsP-040013574</t>
  </si>
  <si>
    <t>고병국</t>
  </si>
  <si>
    <t>C0500799</t>
  </si>
  <si>
    <t>2021-02-26</t>
  </si>
  <si>
    <t>21-K9-019421</t>
  </si>
  <si>
    <t>24201140451K</t>
  </si>
  <si>
    <t>64-211066</t>
  </si>
  <si>
    <t>홍민희</t>
  </si>
  <si>
    <t>C0500792</t>
  </si>
  <si>
    <t>22202060761F</t>
  </si>
  <si>
    <t>ADsP-034004816</t>
  </si>
  <si>
    <t>백승재</t>
  </si>
  <si>
    <t>C0500787</t>
  </si>
  <si>
    <t>BAE-005001933</t>
  </si>
  <si>
    <t>23-K9-039169</t>
  </si>
  <si>
    <t>65-100474</t>
  </si>
  <si>
    <t>23201070477D</t>
  </si>
  <si>
    <t>2010-03-05</t>
  </si>
  <si>
    <t>10-I9-029120</t>
  </si>
  <si>
    <t>홍동현</t>
  </si>
  <si>
    <t>C0500784</t>
  </si>
  <si>
    <t>60-103490</t>
  </si>
  <si>
    <t>24202060673J</t>
  </si>
  <si>
    <t>70-106983</t>
  </si>
  <si>
    <t>강타우</t>
  </si>
  <si>
    <t>C0500767</t>
  </si>
  <si>
    <t>2024-02-03</t>
  </si>
  <si>
    <t>24-K9-002769</t>
  </si>
  <si>
    <t>24201230499C</t>
  </si>
  <si>
    <t>ADsP-034000128</t>
  </si>
  <si>
    <t>박종혁</t>
  </si>
  <si>
    <t>C0500760</t>
  </si>
  <si>
    <t>2006-09-15</t>
  </si>
  <si>
    <t>06-I9-209070</t>
  </si>
  <si>
    <t>2022-06-10</t>
  </si>
  <si>
    <t>22-K9-051790</t>
  </si>
  <si>
    <t>34-123488</t>
  </si>
  <si>
    <t>23203010960T</t>
  </si>
  <si>
    <t>65-215229</t>
  </si>
  <si>
    <t>김서진</t>
  </si>
  <si>
    <t>C0500756</t>
  </si>
  <si>
    <t>23201190120T</t>
  </si>
  <si>
    <t>20202010135C</t>
  </si>
  <si>
    <t>이홍택</t>
  </si>
  <si>
    <t>C0500743</t>
  </si>
  <si>
    <t>2016-02-19</t>
  </si>
  <si>
    <t>16-K9-008288</t>
  </si>
  <si>
    <t>윤병연</t>
  </si>
  <si>
    <t>C0500737</t>
  </si>
  <si>
    <t>ADsP-036010539</t>
  </si>
  <si>
    <t>63-108286</t>
  </si>
  <si>
    <t>24201130649S</t>
  </si>
  <si>
    <t>2024-08-10</t>
  </si>
  <si>
    <t>042017067</t>
  </si>
  <si>
    <t>박동인</t>
  </si>
  <si>
    <t>C0500734</t>
  </si>
  <si>
    <t>24201041064A</t>
  </si>
  <si>
    <t>44-113324</t>
  </si>
  <si>
    <t>C0500730</t>
  </si>
  <si>
    <t>2020-04-02</t>
  </si>
  <si>
    <t>20-K9-013937</t>
  </si>
  <si>
    <t>21202080375A</t>
  </si>
  <si>
    <t>2024-06-19</t>
  </si>
  <si>
    <t>01201828</t>
  </si>
  <si>
    <t>한국언어문화연구원</t>
  </si>
  <si>
    <t>05_국어능력인증 2급</t>
  </si>
  <si>
    <t>국어능력인증 2급</t>
  </si>
  <si>
    <t>권영달</t>
  </si>
  <si>
    <t>C0500726</t>
  </si>
  <si>
    <t>2021-12-24</t>
  </si>
  <si>
    <t>21-K9-145817</t>
  </si>
  <si>
    <t>2014-06-10</t>
  </si>
  <si>
    <t>23-112595</t>
  </si>
  <si>
    <t>19201021629C</t>
  </si>
  <si>
    <t>2020-04-08</t>
  </si>
  <si>
    <t>2C8390205073</t>
  </si>
  <si>
    <t>추효진</t>
  </si>
  <si>
    <t>C0500722</t>
  </si>
  <si>
    <t>60-103841</t>
  </si>
  <si>
    <t>김리현</t>
  </si>
  <si>
    <t>C0500713</t>
  </si>
  <si>
    <t>24201210629J</t>
  </si>
  <si>
    <t>2023-11-10</t>
  </si>
  <si>
    <t>23-K9-078233</t>
  </si>
  <si>
    <t>김유현</t>
  </si>
  <si>
    <t>C0500702</t>
  </si>
  <si>
    <t>65-104501</t>
  </si>
  <si>
    <t>22203060717J</t>
  </si>
  <si>
    <t>51-144507</t>
  </si>
  <si>
    <t>강다해</t>
  </si>
  <si>
    <t>C0500698</t>
  </si>
  <si>
    <t>2021-05-21</t>
  </si>
  <si>
    <t>21-K9-062894</t>
  </si>
  <si>
    <t>21202140500Z</t>
  </si>
  <si>
    <t>66-213032</t>
  </si>
  <si>
    <t>고지웅</t>
  </si>
  <si>
    <t>C0500669</t>
  </si>
  <si>
    <t>ADsP-037003911</t>
  </si>
  <si>
    <t>23202020503U</t>
  </si>
  <si>
    <t>23-K9-086246</t>
  </si>
  <si>
    <t>이슬</t>
  </si>
  <si>
    <t>C0500657</t>
  </si>
  <si>
    <t>48-222944</t>
  </si>
  <si>
    <t>24202030461H</t>
  </si>
  <si>
    <t>2014-03-07</t>
  </si>
  <si>
    <t>14-K9-013137</t>
  </si>
  <si>
    <t>전효준</t>
  </si>
  <si>
    <t>C0500654</t>
  </si>
  <si>
    <t>42-101612</t>
  </si>
  <si>
    <t>18203140296A</t>
  </si>
  <si>
    <t>23-K9-004715</t>
  </si>
  <si>
    <t>진영서</t>
  </si>
  <si>
    <t>C0500648</t>
  </si>
  <si>
    <t>55-116003</t>
  </si>
  <si>
    <t>23201310101L</t>
  </si>
  <si>
    <t>ADsP-038004767</t>
  </si>
  <si>
    <t>윤소현</t>
  </si>
  <si>
    <t>C0500606</t>
  </si>
  <si>
    <t>23203010793W</t>
  </si>
  <si>
    <t>55-101569</t>
  </si>
  <si>
    <t>송민석</t>
  </si>
  <si>
    <t>C0500574</t>
  </si>
  <si>
    <t>BAE-008004999</t>
  </si>
  <si>
    <t>23202020339A</t>
  </si>
  <si>
    <t>2019-10-18</t>
  </si>
  <si>
    <t>19-I9-021872</t>
  </si>
  <si>
    <t>05_워드프로세서(2012년 이후)</t>
  </si>
  <si>
    <t>유정윤</t>
  </si>
  <si>
    <t>C0500568</t>
  </si>
  <si>
    <t>21201020957F</t>
  </si>
  <si>
    <t>45-110072</t>
  </si>
  <si>
    <t>한보영</t>
  </si>
  <si>
    <t>C0500528</t>
  </si>
  <si>
    <t>ADsP-041016442</t>
  </si>
  <si>
    <t>21202090378I</t>
  </si>
  <si>
    <t>09-I2-000158</t>
  </si>
  <si>
    <t>정석인</t>
  </si>
  <si>
    <t>C0500511</t>
  </si>
  <si>
    <t>43-230024</t>
  </si>
  <si>
    <t>23202070825L</t>
  </si>
  <si>
    <t>22-K9-055302</t>
  </si>
  <si>
    <t>이일향</t>
  </si>
  <si>
    <t>C0500507</t>
  </si>
  <si>
    <t>24201041028W</t>
  </si>
  <si>
    <t>BAE-008002310</t>
  </si>
  <si>
    <t>윤아현</t>
  </si>
  <si>
    <t>C0500492</t>
  </si>
  <si>
    <t>64-104714</t>
  </si>
  <si>
    <t>24202100833G</t>
  </si>
  <si>
    <t>ADsP-042015896</t>
  </si>
  <si>
    <t>최민수</t>
  </si>
  <si>
    <t>C0500486</t>
  </si>
  <si>
    <t>62-101241</t>
  </si>
  <si>
    <t>24202040624P</t>
  </si>
  <si>
    <t>68-103547</t>
  </si>
  <si>
    <t>김도담</t>
  </si>
  <si>
    <t>C0500478</t>
  </si>
  <si>
    <t>23-K9-091117</t>
  </si>
  <si>
    <t>24201131008T</t>
  </si>
  <si>
    <t>54-111739</t>
  </si>
  <si>
    <t>문선</t>
  </si>
  <si>
    <t>C0500475</t>
  </si>
  <si>
    <t>ADsP-032001440</t>
  </si>
  <si>
    <t>20505010408E</t>
  </si>
  <si>
    <t>44-225809</t>
  </si>
  <si>
    <t>이수민</t>
  </si>
  <si>
    <t>C0500470</t>
  </si>
  <si>
    <t>19203080231Y</t>
  </si>
  <si>
    <t>2018-12-14</t>
  </si>
  <si>
    <t>18-K9-083098</t>
  </si>
  <si>
    <t>이은채</t>
  </si>
  <si>
    <t>C0500445</t>
  </si>
  <si>
    <t>ADsP-037012148</t>
  </si>
  <si>
    <t>2018-02-03</t>
  </si>
  <si>
    <t>38-123187</t>
  </si>
  <si>
    <t>24201041035V</t>
  </si>
  <si>
    <t>20-K9-043845</t>
  </si>
  <si>
    <t>유지은</t>
  </si>
  <si>
    <t>C0500432</t>
  </si>
  <si>
    <t>2009-12-30</t>
  </si>
  <si>
    <t>09-I9-184687</t>
  </si>
  <si>
    <t>55-113737</t>
  </si>
  <si>
    <t>22203120352K</t>
  </si>
  <si>
    <t>ADsP-036000856</t>
  </si>
  <si>
    <t>채홍균</t>
  </si>
  <si>
    <t>C0500427</t>
  </si>
  <si>
    <t>23203230407V</t>
  </si>
  <si>
    <t>56-110679</t>
  </si>
  <si>
    <t>김준영</t>
  </si>
  <si>
    <t>C0500423</t>
  </si>
  <si>
    <t>21201061097K</t>
  </si>
  <si>
    <t>2010-12-10</t>
  </si>
  <si>
    <t>10-19-137559</t>
  </si>
  <si>
    <t>김채윤</t>
  </si>
  <si>
    <t>C0500398</t>
  </si>
  <si>
    <t>21201060857W</t>
  </si>
  <si>
    <t>2008-02-08</t>
  </si>
  <si>
    <t>08-I9-003352</t>
  </si>
  <si>
    <t>백동훈</t>
  </si>
  <si>
    <t>C0500381</t>
  </si>
  <si>
    <t>2017-10-13</t>
  </si>
  <si>
    <t>17-K9-061684</t>
  </si>
  <si>
    <t>35-108505</t>
  </si>
  <si>
    <t>24202130480S</t>
  </si>
  <si>
    <t>67-207861</t>
  </si>
  <si>
    <t>이예빈</t>
  </si>
  <si>
    <t>C0500376</t>
  </si>
  <si>
    <t>23-K9-026512</t>
  </si>
  <si>
    <t>23201060648Z</t>
  </si>
  <si>
    <t>41-102-366</t>
  </si>
  <si>
    <t>최수빈</t>
  </si>
  <si>
    <t>C0500362</t>
  </si>
  <si>
    <t>2018-11-23</t>
  </si>
  <si>
    <t>18-K9-017122</t>
  </si>
  <si>
    <t>24201071156U</t>
  </si>
  <si>
    <t>21-K9-116079</t>
  </si>
  <si>
    <t>C0500352</t>
  </si>
  <si>
    <t>57-106081</t>
  </si>
  <si>
    <t>23201080353X</t>
  </si>
  <si>
    <t>58-113529</t>
  </si>
  <si>
    <t>조해빈</t>
  </si>
  <si>
    <t>C0500351</t>
  </si>
  <si>
    <t>21201140669Q</t>
  </si>
  <si>
    <t>2022-05-06</t>
  </si>
  <si>
    <t>22-K9-043227</t>
  </si>
  <si>
    <t>노지원</t>
  </si>
  <si>
    <t>C0500348</t>
  </si>
  <si>
    <t>51-121972</t>
  </si>
  <si>
    <t>21201060835Q</t>
  </si>
  <si>
    <t>63-224615</t>
  </si>
  <si>
    <t>방지희</t>
  </si>
  <si>
    <t>C0500330</t>
  </si>
  <si>
    <t>23201100842Z</t>
  </si>
  <si>
    <t>65-109722</t>
  </si>
  <si>
    <t>C0500308</t>
  </si>
  <si>
    <t>23201150129G</t>
  </si>
  <si>
    <t>45-238966</t>
  </si>
  <si>
    <t>이명원</t>
  </si>
  <si>
    <t>C0500296</t>
  </si>
  <si>
    <t>20202160260L</t>
  </si>
  <si>
    <t>049014956</t>
  </si>
  <si>
    <t>나영혜</t>
  </si>
  <si>
    <t>C0500280</t>
  </si>
  <si>
    <t>23201140340C</t>
  </si>
  <si>
    <t>ADsP-032010273</t>
  </si>
  <si>
    <t>심우주</t>
  </si>
  <si>
    <t>C0500262</t>
  </si>
  <si>
    <t>2020-09-18</t>
  </si>
  <si>
    <t>20-K9-083032</t>
  </si>
  <si>
    <t>21202060852Y</t>
  </si>
  <si>
    <t>19-K9-118545</t>
  </si>
  <si>
    <t>박승진</t>
  </si>
  <si>
    <t>C0500261</t>
  </si>
  <si>
    <t>23201200114E</t>
  </si>
  <si>
    <t>23-K9-086663</t>
  </si>
  <si>
    <t>마가경</t>
  </si>
  <si>
    <t>C0500260</t>
  </si>
  <si>
    <t>24201150224F</t>
  </si>
  <si>
    <t>2020-03-13</t>
  </si>
  <si>
    <t>20-K9-024260</t>
  </si>
  <si>
    <t>이가영</t>
  </si>
  <si>
    <t>C0500259</t>
  </si>
  <si>
    <t>47-108251</t>
  </si>
  <si>
    <t>24201210615C</t>
  </si>
  <si>
    <t>71-218640</t>
  </si>
  <si>
    <t>유지상</t>
  </si>
  <si>
    <t>C0500248</t>
  </si>
  <si>
    <t>24-K9-021944</t>
  </si>
  <si>
    <t>23201230426J</t>
  </si>
  <si>
    <t>36-120265</t>
  </si>
  <si>
    <t>한예음</t>
  </si>
  <si>
    <t>C0500240</t>
  </si>
  <si>
    <t>2005-11-23</t>
  </si>
  <si>
    <t>05-I4-014269</t>
  </si>
  <si>
    <t>15202060054E</t>
  </si>
  <si>
    <t>51-127773</t>
  </si>
  <si>
    <t>송광호</t>
  </si>
  <si>
    <t>C0500209</t>
  </si>
  <si>
    <t>23201100565X</t>
  </si>
  <si>
    <t>BAE-008004627</t>
  </si>
  <si>
    <t>김남영</t>
  </si>
  <si>
    <t>C0500203</t>
  </si>
  <si>
    <t>ADsP-040004375</t>
  </si>
  <si>
    <t>2024-04-15</t>
  </si>
  <si>
    <t>24-K9-016096</t>
  </si>
  <si>
    <t>63-113706</t>
  </si>
  <si>
    <t>24201120430U</t>
  </si>
  <si>
    <t>59-104310</t>
  </si>
  <si>
    <t>C0500190</t>
  </si>
  <si>
    <t>22201060736X</t>
  </si>
  <si>
    <t>ADsP-039013617</t>
  </si>
  <si>
    <t>김주은</t>
  </si>
  <si>
    <t>C0500185</t>
  </si>
  <si>
    <t>23-K9-060629</t>
  </si>
  <si>
    <t>64-101786</t>
  </si>
  <si>
    <t>2023-11-05</t>
  </si>
  <si>
    <t>23203210563W</t>
  </si>
  <si>
    <t>51-128090</t>
  </si>
  <si>
    <t>이민호</t>
  </si>
  <si>
    <t>C0500171</t>
  </si>
  <si>
    <t>24201100999W</t>
  </si>
  <si>
    <t>2017-03-03</t>
  </si>
  <si>
    <t>17I9004848</t>
  </si>
  <si>
    <t>C0500169</t>
  </si>
  <si>
    <t>2018-10-19</t>
  </si>
  <si>
    <t>18K9070986</t>
  </si>
  <si>
    <t>36-121661</t>
  </si>
  <si>
    <t>24201060945G</t>
  </si>
  <si>
    <t>ADsP-037006688</t>
  </si>
  <si>
    <t>이수빈</t>
  </si>
  <si>
    <t>C0500133</t>
  </si>
  <si>
    <t>2018-02-23</t>
  </si>
  <si>
    <t>18-K9-008923</t>
  </si>
  <si>
    <t>51-132088</t>
  </si>
  <si>
    <t>20505230141S</t>
  </si>
  <si>
    <t>46-235827</t>
  </si>
  <si>
    <t>이진주</t>
  </si>
  <si>
    <t>C0500127</t>
  </si>
  <si>
    <t>20202060683Y</t>
  </si>
  <si>
    <t>2019-06-14</t>
  </si>
  <si>
    <t>19-K9-050366</t>
  </si>
  <si>
    <t>21203060299L</t>
  </si>
  <si>
    <t>205050603641</t>
  </si>
  <si>
    <t>신예린</t>
  </si>
  <si>
    <t>C0500099</t>
  </si>
  <si>
    <t>21-K9-053266</t>
  </si>
  <si>
    <t>최예은</t>
  </si>
  <si>
    <t>C0500093</t>
  </si>
  <si>
    <t>51-248139</t>
  </si>
  <si>
    <t>23202080354F</t>
  </si>
  <si>
    <t>24202020413U</t>
  </si>
  <si>
    <t>김인섭</t>
  </si>
  <si>
    <t>C0500050</t>
  </si>
  <si>
    <t>55-114905</t>
  </si>
  <si>
    <t>C0500046</t>
  </si>
  <si>
    <t>22-K9-064406</t>
  </si>
  <si>
    <t>24201150243J</t>
  </si>
  <si>
    <t>2002-06-29</t>
  </si>
  <si>
    <t>02-I2-085190</t>
  </si>
  <si>
    <t>공원종</t>
  </si>
  <si>
    <t>C0500042</t>
  </si>
  <si>
    <t>65-104728</t>
  </si>
  <si>
    <t>17201200062H</t>
  </si>
  <si>
    <t>21-K9-094307</t>
  </si>
  <si>
    <t>박대성</t>
  </si>
  <si>
    <t>C0500040</t>
  </si>
  <si>
    <t>58-113054</t>
  </si>
  <si>
    <t>23201140304Y</t>
  </si>
  <si>
    <t>ADsP-041017361</t>
  </si>
  <si>
    <t>이나연</t>
  </si>
  <si>
    <t>C0500033</t>
  </si>
  <si>
    <t>2023-04-21</t>
  </si>
  <si>
    <t>23-K9-030457</t>
  </si>
  <si>
    <t>60-228913</t>
  </si>
  <si>
    <t>24201140454N</t>
  </si>
  <si>
    <t>20-K9-016846</t>
  </si>
  <si>
    <t>임수현</t>
  </si>
  <si>
    <t>C0500032</t>
  </si>
  <si>
    <t>ADsP-033009530</t>
  </si>
  <si>
    <t>46-109987</t>
  </si>
  <si>
    <t>22201210655J</t>
  </si>
  <si>
    <t>A</t>
    <phoneticPr fontId="3" type="noConversion"/>
  </si>
  <si>
    <t>32-102054</t>
  </si>
  <si>
    <t>04_한국사능력검정시험1급</t>
  </si>
  <si>
    <t>04_신입(5급) 사무행정 장애(나주)</t>
  </si>
  <si>
    <t>신입(5급) 사무행정 장애(나주)</t>
  </si>
  <si>
    <t>조운선</t>
  </si>
  <si>
    <t>C0401210</t>
  </si>
  <si>
    <t>2014-10-03</t>
  </si>
  <si>
    <t>14-19-032955</t>
  </si>
  <si>
    <t>04_워드프로세서(2012년 이후)</t>
  </si>
  <si>
    <t>2018-12-20</t>
  </si>
  <si>
    <t>1208104921</t>
  </si>
  <si>
    <t>04_전산세무 2급</t>
  </si>
  <si>
    <t>전산세무 2급</t>
  </si>
  <si>
    <t>2016-08-03</t>
  </si>
  <si>
    <t>16-X2-002831</t>
  </si>
  <si>
    <t>04_유통관리사 2급</t>
  </si>
  <si>
    <t>2016-05-13</t>
  </si>
  <si>
    <t>16-K9-029628</t>
  </si>
  <si>
    <t>04_컴퓨터활용능력 1급</t>
  </si>
  <si>
    <t>65108962</t>
  </si>
  <si>
    <t>곽동혁</t>
  </si>
  <si>
    <t>C0401195</t>
  </si>
  <si>
    <t>22-K9-098327</t>
  </si>
  <si>
    <t>고진주</t>
  </si>
  <si>
    <t>C0401107</t>
  </si>
  <si>
    <t>68-209449</t>
  </si>
  <si>
    <t>04_한국사능력검정시험2급</t>
  </si>
  <si>
    <t>2007-06-04</t>
  </si>
  <si>
    <t>07201062316I</t>
  </si>
  <si>
    <t>04_사무자동화산업기사</t>
  </si>
  <si>
    <t>신민아</t>
  </si>
  <si>
    <t>C0400992</t>
  </si>
  <si>
    <t>2014-06-19</t>
  </si>
  <si>
    <t>2105938737</t>
  </si>
  <si>
    <t>04_전산회계 1급</t>
  </si>
  <si>
    <t>19x1001717</t>
  </si>
  <si>
    <t>이승현</t>
  </si>
  <si>
    <t>C0400776</t>
  </si>
  <si>
    <t>2018-07-06</t>
  </si>
  <si>
    <t>18K9039560</t>
  </si>
  <si>
    <t>42126904</t>
  </si>
  <si>
    <t>04_기재사항 없음</t>
  </si>
  <si>
    <t>박대호</t>
  </si>
  <si>
    <t>C0400631</t>
  </si>
  <si>
    <t>우희준</t>
  </si>
  <si>
    <t>C0400628</t>
  </si>
  <si>
    <t>210114006981</t>
  </si>
  <si>
    <t>최지원</t>
  </si>
  <si>
    <t>C0400596</t>
  </si>
  <si>
    <t>120115002731</t>
  </si>
  <si>
    <t>45-114443</t>
  </si>
  <si>
    <t>한지수</t>
  </si>
  <si>
    <t>C0400562</t>
  </si>
  <si>
    <t>2024-03-08</t>
  </si>
  <si>
    <t>24-K9-010917</t>
  </si>
  <si>
    <t>04_컴퓨터활용능력 2급</t>
  </si>
  <si>
    <t>김주선</t>
  </si>
  <si>
    <t>C0400299</t>
  </si>
  <si>
    <t>송유태</t>
  </si>
  <si>
    <t>C0400232</t>
  </si>
  <si>
    <t>전유철</t>
  </si>
  <si>
    <t>C0400191</t>
  </si>
  <si>
    <t>안영인</t>
  </si>
  <si>
    <t>C0400178</t>
  </si>
  <si>
    <t>22202071485P</t>
  </si>
  <si>
    <t>04_식품기사</t>
  </si>
  <si>
    <t>장민선</t>
  </si>
  <si>
    <t>C0400159</t>
  </si>
  <si>
    <t>19204210897S</t>
  </si>
  <si>
    <t>김민지</t>
  </si>
  <si>
    <t>C0400022</t>
  </si>
  <si>
    <t>김태현</t>
  </si>
  <si>
    <t>C0400019</t>
  </si>
  <si>
    <t>03_기재사항 없음</t>
  </si>
  <si>
    <t>03_신입(5급) 사무행정 유공(나주)</t>
  </si>
  <si>
    <t>신입(5급) 사무행정 유공(나주)</t>
  </si>
  <si>
    <t>김유진</t>
  </si>
  <si>
    <t>C0301212</t>
  </si>
  <si>
    <t>22-K9-107104</t>
  </si>
  <si>
    <t>03_컴퓨터활용능력 1급</t>
  </si>
  <si>
    <t>양우정</t>
  </si>
  <si>
    <t>C0301085</t>
  </si>
  <si>
    <t>55-110039</t>
  </si>
  <si>
    <t>03_한국사능력검정시험1급</t>
  </si>
  <si>
    <t>정성은</t>
  </si>
  <si>
    <t>C0300844</t>
  </si>
  <si>
    <t>23-K9-020028</t>
  </si>
  <si>
    <t>2023-08-30</t>
  </si>
  <si>
    <t>20232831</t>
  </si>
  <si>
    <t>국토교통부</t>
  </si>
  <si>
    <t>03_물류관리사</t>
  </si>
  <si>
    <t>물류관리사</t>
  </si>
  <si>
    <t>국은성</t>
  </si>
  <si>
    <t>C0300754</t>
  </si>
  <si>
    <t>57-237666</t>
  </si>
  <si>
    <t>03_한국사능력검정시험2급</t>
  </si>
  <si>
    <t>2023-09-26</t>
  </si>
  <si>
    <t>23-X2-001335</t>
  </si>
  <si>
    <t>03_유통관리사 2급</t>
  </si>
  <si>
    <t>64101336</t>
  </si>
  <si>
    <t>윤현영</t>
  </si>
  <si>
    <t>C0300674</t>
  </si>
  <si>
    <t>2012-03-02</t>
  </si>
  <si>
    <t>12-K9-006258</t>
  </si>
  <si>
    <t>03_컴퓨터활용능력 2급</t>
  </si>
  <si>
    <t>정준우</t>
  </si>
  <si>
    <t>C0300639</t>
  </si>
  <si>
    <t>54-108688</t>
  </si>
  <si>
    <t>2023-06-22</t>
  </si>
  <si>
    <t>120108002389</t>
  </si>
  <si>
    <t>03_전산세무 2급</t>
  </si>
  <si>
    <t>주희진</t>
  </si>
  <si>
    <t>C0300625</t>
  </si>
  <si>
    <t>2023-03-31</t>
  </si>
  <si>
    <t>0-99-00014</t>
  </si>
  <si>
    <t>03_재경관리사</t>
  </si>
  <si>
    <t>2023-03-02</t>
  </si>
  <si>
    <t>210106010424</t>
  </si>
  <si>
    <t>03_전산회계 1급</t>
  </si>
  <si>
    <t>2023-10-26</t>
  </si>
  <si>
    <t>110110000036</t>
  </si>
  <si>
    <t>03_전산세무 1급</t>
  </si>
  <si>
    <t>전산세무 1급</t>
  </si>
  <si>
    <t>48-109312</t>
  </si>
  <si>
    <t>이홍주</t>
  </si>
  <si>
    <t>C0300414</t>
  </si>
  <si>
    <t>72-113636</t>
  </si>
  <si>
    <t>이주원</t>
  </si>
  <si>
    <t>C0300400</t>
  </si>
  <si>
    <t>2023-02-04</t>
  </si>
  <si>
    <t>10-011916</t>
  </si>
  <si>
    <t>고영필</t>
  </si>
  <si>
    <t>C0300393</t>
  </si>
  <si>
    <t>2024-06-21</t>
  </si>
  <si>
    <t>24-K9-031939</t>
  </si>
  <si>
    <t>박소윤</t>
  </si>
  <si>
    <t>C0300390</t>
  </si>
  <si>
    <t>63-105512</t>
  </si>
  <si>
    <t>12-K9-019670</t>
  </si>
  <si>
    <t>이기쁨</t>
  </si>
  <si>
    <t>C0300039</t>
  </si>
  <si>
    <t>2013-05-03</t>
  </si>
  <si>
    <t>13-I9-015470</t>
  </si>
  <si>
    <t>03_워드프로세서(2012년 이후)</t>
  </si>
  <si>
    <t>2022-10-14</t>
  </si>
  <si>
    <t>22-K9-089311</t>
  </si>
  <si>
    <t>02_컴퓨터활용능력 1급</t>
  </si>
  <si>
    <t>02_신입(5급) 사무행정 농업(나주)</t>
  </si>
  <si>
    <t>신입(5급) 사무행정 농업(나주)</t>
  </si>
  <si>
    <t>류다원</t>
  </si>
  <si>
    <t>C0201253</t>
  </si>
  <si>
    <t>22201120926M</t>
  </si>
  <si>
    <t>02_종자기사</t>
  </si>
  <si>
    <t>종자기사</t>
  </si>
  <si>
    <t>62-104877</t>
  </si>
  <si>
    <t>02_한국사능력검정시험1급</t>
  </si>
  <si>
    <t>22-K9-107089</t>
  </si>
  <si>
    <t>김영아</t>
  </si>
  <si>
    <t>C0201218</t>
  </si>
  <si>
    <t>2024-09-24</t>
  </si>
  <si>
    <t>24-X2-002063</t>
  </si>
  <si>
    <t>02_유통관리사 2급</t>
  </si>
  <si>
    <t>54-107947</t>
  </si>
  <si>
    <t>19-K9-079149</t>
  </si>
  <si>
    <t>02_컴퓨터활용능력 2급</t>
  </si>
  <si>
    <t>김호정</t>
  </si>
  <si>
    <t>C0201197</t>
  </si>
  <si>
    <t>24-X2-000392</t>
  </si>
  <si>
    <t>43-119568</t>
  </si>
  <si>
    <t>69-107520</t>
  </si>
  <si>
    <t>박승아</t>
  </si>
  <si>
    <t>C0201193</t>
  </si>
  <si>
    <t>24-K9-007116</t>
  </si>
  <si>
    <t>23202310363P</t>
  </si>
  <si>
    <t>2022-11-04</t>
  </si>
  <si>
    <t>61-103854</t>
  </si>
  <si>
    <t>한상욱</t>
  </si>
  <si>
    <t>C0201184</t>
  </si>
  <si>
    <t>24-I9-002514</t>
  </si>
  <si>
    <t>02_워드프로세서(2012년 이후)</t>
  </si>
  <si>
    <t>2023-08-18</t>
  </si>
  <si>
    <t>23-K9-056727</t>
  </si>
  <si>
    <t>2024-09-04</t>
  </si>
  <si>
    <t>45620</t>
  </si>
  <si>
    <t>02_물류관리사</t>
  </si>
  <si>
    <t>2023-06-13</t>
  </si>
  <si>
    <t>23-X1-000922</t>
  </si>
  <si>
    <t>23201061664D</t>
  </si>
  <si>
    <t>57-125541</t>
  </si>
  <si>
    <t>C0201161</t>
  </si>
  <si>
    <t>23-K9-031794</t>
  </si>
  <si>
    <t>22203280327W</t>
  </si>
  <si>
    <t>52-100979</t>
  </si>
  <si>
    <t>김성훈</t>
  </si>
  <si>
    <t>C0201157</t>
  </si>
  <si>
    <t>24201151573D</t>
  </si>
  <si>
    <t>02_사무자동화산업기사</t>
  </si>
  <si>
    <t>2021-07-30</t>
  </si>
  <si>
    <t>21-K9-087939</t>
  </si>
  <si>
    <t>22-I9-015207</t>
  </si>
  <si>
    <t>23-X1-002134</t>
  </si>
  <si>
    <t>20232862</t>
  </si>
  <si>
    <t>23201150961G</t>
  </si>
  <si>
    <t>2020-03-06</t>
  </si>
  <si>
    <t>20-K9-020142</t>
  </si>
  <si>
    <t>한혜정</t>
  </si>
  <si>
    <t>C0201145</t>
  </si>
  <si>
    <t>42-113369</t>
  </si>
  <si>
    <t>51-125720</t>
  </si>
  <si>
    <t>나세직</t>
  </si>
  <si>
    <t>C0201122</t>
  </si>
  <si>
    <t>23-K9-021568</t>
  </si>
  <si>
    <t>2014-02-14</t>
  </si>
  <si>
    <t>14-I9-004606</t>
  </si>
  <si>
    <t>2024-04-12</t>
  </si>
  <si>
    <t>24-I9-003742</t>
  </si>
  <si>
    <t>임찬웅</t>
  </si>
  <si>
    <t>C0201110</t>
  </si>
  <si>
    <t>23-X1-000226</t>
  </si>
  <si>
    <t>60-116328</t>
  </si>
  <si>
    <t>22-K9-084997</t>
  </si>
  <si>
    <t>한성하</t>
  </si>
  <si>
    <t>C0201106</t>
  </si>
  <si>
    <t>42-234344</t>
  </si>
  <si>
    <t>02_한국사능력검정시험2급</t>
  </si>
  <si>
    <t>02_기재사항 없음</t>
  </si>
  <si>
    <t>권민주</t>
  </si>
  <si>
    <t>C0201047</t>
  </si>
  <si>
    <t>2020-10-02</t>
  </si>
  <si>
    <t>20-K9-084888</t>
  </si>
  <si>
    <t>김수정</t>
  </si>
  <si>
    <t>C0201033</t>
  </si>
  <si>
    <t>51-122687</t>
  </si>
  <si>
    <t>210100027414</t>
  </si>
  <si>
    <t>02_전산회계 1급</t>
  </si>
  <si>
    <t>정주영</t>
  </si>
  <si>
    <t>C0200965</t>
  </si>
  <si>
    <t>2020-12-04</t>
  </si>
  <si>
    <t>20-K9-114797</t>
  </si>
  <si>
    <t>23-X2-002985</t>
  </si>
  <si>
    <t>56-120982</t>
  </si>
  <si>
    <t>21-k9-064481</t>
  </si>
  <si>
    <t>송영욱</t>
  </si>
  <si>
    <t>C0200957</t>
  </si>
  <si>
    <t>49-224979</t>
  </si>
  <si>
    <t>21201171547A</t>
  </si>
  <si>
    <t>2023-01-20</t>
  </si>
  <si>
    <t>23-K9-000056</t>
  </si>
  <si>
    <t>윤지수</t>
  </si>
  <si>
    <t>C0200951</t>
  </si>
  <si>
    <t>55-102044</t>
  </si>
  <si>
    <t>21-K9-097529</t>
  </si>
  <si>
    <t>정세진</t>
  </si>
  <si>
    <t>C0200933</t>
  </si>
  <si>
    <t>60-107362</t>
  </si>
  <si>
    <t>20-K9-020614</t>
  </si>
  <si>
    <t>최세라</t>
  </si>
  <si>
    <t>C0200923</t>
  </si>
  <si>
    <t>49-107814</t>
  </si>
  <si>
    <t>박연지</t>
  </si>
  <si>
    <t>C0200915</t>
  </si>
  <si>
    <t>ADsP-030008359</t>
  </si>
  <si>
    <t>02_데이터분석준전문가(ADsP)</t>
  </si>
  <si>
    <t>22-X2-001638</t>
  </si>
  <si>
    <t>2018-02-02</t>
  </si>
  <si>
    <t>18-K9-002438</t>
  </si>
  <si>
    <t>22-I9-007597</t>
  </si>
  <si>
    <t>이창영</t>
  </si>
  <si>
    <t>C0200912</t>
  </si>
  <si>
    <t>IIS-2004-000247</t>
  </si>
  <si>
    <t>02_인터넷정보관리사 2급</t>
  </si>
  <si>
    <t>20-K9-128730</t>
  </si>
  <si>
    <t>2022-06-14</t>
  </si>
  <si>
    <t>22-X1-001209</t>
  </si>
  <si>
    <t>48-109242</t>
  </si>
  <si>
    <t>2020-11-29</t>
  </si>
  <si>
    <t>06200396</t>
  </si>
  <si>
    <t>02_식품기사</t>
  </si>
  <si>
    <t>류재연</t>
  </si>
  <si>
    <t>C0200903</t>
  </si>
  <si>
    <t>2020-02-08</t>
  </si>
  <si>
    <t>46-115130</t>
  </si>
  <si>
    <t>20-K9-080009</t>
  </si>
  <si>
    <t>구희웅</t>
  </si>
  <si>
    <t>C0200892</t>
  </si>
  <si>
    <t>46-114838</t>
  </si>
  <si>
    <t>24202061764Q</t>
  </si>
  <si>
    <t>20202062128K</t>
  </si>
  <si>
    <t>02_시설원예기사</t>
  </si>
  <si>
    <t>시설원예기사</t>
  </si>
  <si>
    <t>2023-12-16</t>
  </si>
  <si>
    <t>21110420009</t>
  </si>
  <si>
    <t>02_회계관리 2급</t>
  </si>
  <si>
    <t>이미래</t>
  </si>
  <si>
    <t>C0200871</t>
  </si>
  <si>
    <t>2006-02-27</t>
  </si>
  <si>
    <t>06-I1-010354</t>
  </si>
  <si>
    <t>02_워드프로세서 2급(2012년 이전)</t>
  </si>
  <si>
    <t>22-X1-001184</t>
  </si>
  <si>
    <t>2022-02-11</t>
  </si>
  <si>
    <t>22-K9-009763</t>
  </si>
  <si>
    <t>36-120251</t>
  </si>
  <si>
    <t>24202062992E</t>
  </si>
  <si>
    <t>임은진</t>
  </si>
  <si>
    <t>C0200835</t>
  </si>
  <si>
    <t>23-I9-004804</t>
  </si>
  <si>
    <t>21-K9-147567</t>
  </si>
  <si>
    <t>66-104686</t>
  </si>
  <si>
    <t>23201061681E</t>
  </si>
  <si>
    <t>42-113481</t>
  </si>
  <si>
    <t>정목원</t>
  </si>
  <si>
    <t>C0200809</t>
  </si>
  <si>
    <t>2021-04-16</t>
  </si>
  <si>
    <t>21-k9-048347</t>
  </si>
  <si>
    <t>21-l9-012927</t>
  </si>
  <si>
    <t>2021-10-21</t>
  </si>
  <si>
    <t>2109810781</t>
  </si>
  <si>
    <t>2020-10-09</t>
  </si>
  <si>
    <t>20-K9-088832</t>
  </si>
  <si>
    <t>최지영</t>
  </si>
  <si>
    <t>C0200794</t>
  </si>
  <si>
    <t>21-K9-051615</t>
  </si>
  <si>
    <t>박지영</t>
  </si>
  <si>
    <t>C0200788</t>
  </si>
  <si>
    <t>2021-12-07</t>
  </si>
  <si>
    <t>21-X3-001336</t>
  </si>
  <si>
    <t>2008-12-19</t>
  </si>
  <si>
    <t>08-I9-161910</t>
  </si>
  <si>
    <t>02_워드프로세서 1급(2012년 이전)</t>
  </si>
  <si>
    <t>전보석</t>
  </si>
  <si>
    <t>C0200763</t>
  </si>
  <si>
    <t>5 1 - 1 4 3 1 1 3</t>
  </si>
  <si>
    <t>22201150596E</t>
  </si>
  <si>
    <t>2021-05-28</t>
  </si>
  <si>
    <t>0-84-00164</t>
  </si>
  <si>
    <t>02_재경관리사</t>
  </si>
  <si>
    <t>조혜영</t>
  </si>
  <si>
    <t>C0200733</t>
  </si>
  <si>
    <t>22-K9-081733</t>
  </si>
  <si>
    <t>51-122395</t>
  </si>
  <si>
    <t>2004-02-20</t>
  </si>
  <si>
    <t>04-I9-010911</t>
  </si>
  <si>
    <t>변세현</t>
  </si>
  <si>
    <t>C0200729</t>
  </si>
  <si>
    <t>2022-10-30</t>
  </si>
  <si>
    <t>21-K9-070483</t>
  </si>
  <si>
    <t>2021-01-28</t>
  </si>
  <si>
    <t>20-17-004293</t>
  </si>
  <si>
    <t>농림축산식품부</t>
  </si>
  <si>
    <t>02_농산물품질관리사</t>
  </si>
  <si>
    <t>농산물품질관리사</t>
  </si>
  <si>
    <t>53-106079</t>
  </si>
  <si>
    <t>17-k9-029520</t>
  </si>
  <si>
    <t>정채은</t>
  </si>
  <si>
    <t>C0200720</t>
  </si>
  <si>
    <t>32-113491</t>
  </si>
  <si>
    <t>20-K9-065882</t>
  </si>
  <si>
    <t>하수진</t>
  </si>
  <si>
    <t>C0200690</t>
  </si>
  <si>
    <t>51-118153</t>
  </si>
  <si>
    <t>18-K9-034023</t>
  </si>
  <si>
    <t>현하은</t>
  </si>
  <si>
    <t>C0200686</t>
  </si>
  <si>
    <t>43-226538</t>
  </si>
  <si>
    <t>49-110307</t>
  </si>
  <si>
    <t>한희원</t>
  </si>
  <si>
    <t>C0200664</t>
  </si>
  <si>
    <t>10-K9-010998</t>
  </si>
  <si>
    <t>정나현</t>
  </si>
  <si>
    <t>C0200661</t>
  </si>
  <si>
    <t>51-251928</t>
  </si>
  <si>
    <t>2022-09-07</t>
  </si>
  <si>
    <t>37794</t>
  </si>
  <si>
    <t>23-X2-00141</t>
  </si>
  <si>
    <t>2024-10-04</t>
  </si>
  <si>
    <t>2023-004267</t>
  </si>
  <si>
    <t>한국자격검정평가진흥원</t>
  </si>
  <si>
    <t>02_국제무역사 1급</t>
  </si>
  <si>
    <t>국제무역사 1급</t>
  </si>
  <si>
    <t>2024-10-10</t>
  </si>
  <si>
    <t>2017-004460</t>
  </si>
  <si>
    <t>ADsP-037014268</t>
  </si>
  <si>
    <t>진제경</t>
  </si>
  <si>
    <t>C0200649</t>
  </si>
  <si>
    <t>18-K9-070626</t>
  </si>
  <si>
    <t>38-118420</t>
  </si>
  <si>
    <t>2024-09-19</t>
  </si>
  <si>
    <t>242103524</t>
  </si>
  <si>
    <t>이호광</t>
  </si>
  <si>
    <t>C0200621</t>
  </si>
  <si>
    <t>ADsP-042015212</t>
  </si>
  <si>
    <t>박보영</t>
  </si>
  <si>
    <t>C0200578</t>
  </si>
  <si>
    <t>23-K9-024640</t>
  </si>
  <si>
    <t>23-X2-002250</t>
  </si>
  <si>
    <t>48-115240</t>
  </si>
  <si>
    <t>22211040991J</t>
  </si>
  <si>
    <t>02_종자산업기사</t>
  </si>
  <si>
    <t>종자산업기사</t>
  </si>
  <si>
    <t>배현지</t>
  </si>
  <si>
    <t>C0200555</t>
  </si>
  <si>
    <t>01202207</t>
  </si>
  <si>
    <t>02_국어능력인증 2급</t>
  </si>
  <si>
    <t>63-220504</t>
  </si>
  <si>
    <t>김보경</t>
  </si>
  <si>
    <t>C0200531</t>
  </si>
  <si>
    <t>2006-11-28</t>
  </si>
  <si>
    <t>06-I4-015780</t>
  </si>
  <si>
    <t>이상아</t>
  </si>
  <si>
    <t>C0200522</t>
  </si>
  <si>
    <t>2016-08-26</t>
  </si>
  <si>
    <t>16-K0-049910</t>
  </si>
  <si>
    <t>43-224464</t>
  </si>
  <si>
    <t>042019993</t>
  </si>
  <si>
    <t>오세윤</t>
  </si>
  <si>
    <t>C0200477</t>
  </si>
  <si>
    <t>2024-04-19</t>
  </si>
  <si>
    <t>24-K9-021025</t>
  </si>
  <si>
    <t>57113323</t>
  </si>
  <si>
    <t>2020-09-04</t>
  </si>
  <si>
    <t>20-K9-077482</t>
  </si>
  <si>
    <t>이채안</t>
  </si>
  <si>
    <t>C0200471</t>
  </si>
  <si>
    <t>24201061899X</t>
  </si>
  <si>
    <t>48-117469</t>
  </si>
  <si>
    <t>박희주</t>
  </si>
  <si>
    <t>C0200467</t>
  </si>
  <si>
    <t>IIS-2201-000167</t>
  </si>
  <si>
    <t>22211200044Q</t>
  </si>
  <si>
    <t>2022-03-04</t>
  </si>
  <si>
    <t>22-I9-002833</t>
  </si>
  <si>
    <t>2021-03-12</t>
  </si>
  <si>
    <t>21-K9-028157</t>
  </si>
  <si>
    <t>22-X1-002717</t>
  </si>
  <si>
    <t>20232993</t>
  </si>
  <si>
    <t>23-X2-002107</t>
  </si>
  <si>
    <t>C0200454</t>
  </si>
  <si>
    <t>2019-11-15</t>
  </si>
  <si>
    <t>19-K9-105356</t>
  </si>
  <si>
    <t>박지우</t>
  </si>
  <si>
    <t>C0200450</t>
  </si>
  <si>
    <t>45-120226</t>
  </si>
  <si>
    <t>ADsP-041017241</t>
  </si>
  <si>
    <t>조하은</t>
  </si>
  <si>
    <t>C0200411</t>
  </si>
  <si>
    <t>22-K9-098499</t>
  </si>
  <si>
    <t>23-X2-002622</t>
  </si>
  <si>
    <t>57-129160</t>
  </si>
  <si>
    <t>19-K9-083136</t>
  </si>
  <si>
    <t>전은비</t>
  </si>
  <si>
    <t>C0200408</t>
  </si>
  <si>
    <t>54-228125</t>
  </si>
  <si>
    <t>64-103501</t>
  </si>
  <si>
    <t>정민서</t>
  </si>
  <si>
    <t>C0200373</t>
  </si>
  <si>
    <t>23-I9-011935</t>
  </si>
  <si>
    <t>2024-06-04</t>
  </si>
  <si>
    <t>24-X1-001136</t>
  </si>
  <si>
    <t>23203061178J</t>
  </si>
  <si>
    <t>22-X1-002518</t>
  </si>
  <si>
    <t>유예진</t>
  </si>
  <si>
    <t>C0200370</t>
  </si>
  <si>
    <t>1-105-00027</t>
  </si>
  <si>
    <t>02_회계관리 1급</t>
  </si>
  <si>
    <t>회계관리 1급</t>
  </si>
  <si>
    <t>23-I9-002546</t>
  </si>
  <si>
    <t>22-K9-093979</t>
  </si>
  <si>
    <t>62-105774</t>
  </si>
  <si>
    <t>임가희</t>
  </si>
  <si>
    <t>C0200358</t>
  </si>
  <si>
    <t>2022-11-11</t>
  </si>
  <si>
    <t>22- K9- 095248</t>
  </si>
  <si>
    <t>전종건</t>
  </si>
  <si>
    <t>C0200349</t>
  </si>
  <si>
    <t>2021-09-21</t>
  </si>
  <si>
    <t>21-X2-001432</t>
  </si>
  <si>
    <t>20232845</t>
  </si>
  <si>
    <t>51-120835</t>
  </si>
  <si>
    <t>2021-02-12</t>
  </si>
  <si>
    <t>21-K9-009577</t>
  </si>
  <si>
    <t>박평화</t>
  </si>
  <si>
    <t>C0200331</t>
  </si>
  <si>
    <t>46-101671</t>
  </si>
  <si>
    <t>22-K9-094025</t>
  </si>
  <si>
    <t>김민소</t>
  </si>
  <si>
    <t>C0200326</t>
  </si>
  <si>
    <t>66-110256</t>
  </si>
  <si>
    <t>21202041497T</t>
  </si>
  <si>
    <t>56-110592</t>
  </si>
  <si>
    <t>윤준석</t>
  </si>
  <si>
    <t>C0200325</t>
  </si>
  <si>
    <t>62-208283</t>
  </si>
  <si>
    <t>김수연</t>
  </si>
  <si>
    <t>C0200309</t>
  </si>
  <si>
    <t>24-I9-002118</t>
  </si>
  <si>
    <t>23-K9-092862</t>
  </si>
  <si>
    <t>21203060693P</t>
  </si>
  <si>
    <t>2023-08-05</t>
  </si>
  <si>
    <t>66-104954</t>
  </si>
  <si>
    <t>서재서</t>
  </si>
  <si>
    <t>C0200220</t>
  </si>
  <si>
    <t>21-K9-090503</t>
  </si>
  <si>
    <t>유수연</t>
  </si>
  <si>
    <t>C0200213</t>
  </si>
  <si>
    <t>42-113623</t>
  </si>
  <si>
    <t>2022-01-28</t>
  </si>
  <si>
    <t>22-K9-003155</t>
  </si>
  <si>
    <t>최자연</t>
  </si>
  <si>
    <t>C0200207</t>
  </si>
  <si>
    <t>69-113414</t>
  </si>
  <si>
    <t>44-224636</t>
  </si>
  <si>
    <t>김석희</t>
  </si>
  <si>
    <t>C0200195</t>
  </si>
  <si>
    <t>21-X1-003110</t>
  </si>
  <si>
    <t>43852</t>
  </si>
  <si>
    <t>ADsP-037010401</t>
  </si>
  <si>
    <t>김지수</t>
  </si>
  <si>
    <t>C0200192</t>
  </si>
  <si>
    <t>2019-02-08</t>
  </si>
  <si>
    <t>19-K9-007713</t>
  </si>
  <si>
    <t>18-X1-002021</t>
  </si>
  <si>
    <t>21-19-003594</t>
  </si>
  <si>
    <t>45-124492</t>
  </si>
  <si>
    <t>2022-08-20</t>
  </si>
  <si>
    <t>15713182</t>
  </si>
  <si>
    <t>장세미</t>
  </si>
  <si>
    <t>C0200179</t>
  </si>
  <si>
    <t>134040020</t>
  </si>
  <si>
    <t>63-110021</t>
  </si>
  <si>
    <t>C0200165</t>
  </si>
  <si>
    <t>45137</t>
  </si>
  <si>
    <t>66-109424</t>
  </si>
  <si>
    <t>문태진</t>
  </si>
  <si>
    <t>C0200156</t>
  </si>
  <si>
    <t>21-K9-143250</t>
  </si>
  <si>
    <t>63-106916</t>
  </si>
  <si>
    <t>나예빈</t>
  </si>
  <si>
    <t>C0200155</t>
  </si>
  <si>
    <t>2013-04-26</t>
  </si>
  <si>
    <t>13-I9-014856</t>
  </si>
  <si>
    <t>23-X1-000955</t>
  </si>
  <si>
    <t>71-106214</t>
  </si>
  <si>
    <t>김종문</t>
  </si>
  <si>
    <t>C0200154</t>
  </si>
  <si>
    <t>22-K9-053145</t>
  </si>
  <si>
    <t>2022-09-20</t>
  </si>
  <si>
    <t>22-X2-003061</t>
  </si>
  <si>
    <t>2024-11-01</t>
  </si>
  <si>
    <t>24-K9-059699</t>
  </si>
  <si>
    <t>C0200149</t>
  </si>
  <si>
    <t>70-212549</t>
  </si>
  <si>
    <t>22-K9-084015</t>
  </si>
  <si>
    <t>박혜리</t>
  </si>
  <si>
    <t>C0200145</t>
  </si>
  <si>
    <t>2023-05-19</t>
  </si>
  <si>
    <t>23-I9-005851</t>
  </si>
  <si>
    <t>23-X2-001371</t>
  </si>
  <si>
    <t>24202061770N</t>
  </si>
  <si>
    <t>41-106161</t>
  </si>
  <si>
    <t>신유성</t>
  </si>
  <si>
    <t>C0200139</t>
  </si>
  <si>
    <t>20-K9-065311</t>
  </si>
  <si>
    <t>2021-무역-49-0613</t>
  </si>
  <si>
    <t>(사)한국문역협회</t>
  </si>
  <si>
    <t>22-X2-001630</t>
  </si>
  <si>
    <t>2020-06-19</t>
  </si>
  <si>
    <t>20-K9-049341</t>
  </si>
  <si>
    <t>임채원</t>
  </si>
  <si>
    <t>C0200116</t>
  </si>
  <si>
    <t>2024-03-29</t>
  </si>
  <si>
    <t>24-K9-017237</t>
  </si>
  <si>
    <t>C0200045</t>
  </si>
  <si>
    <t>ADsP-038017881</t>
  </si>
  <si>
    <t>주종윤</t>
  </si>
  <si>
    <t>C0200043</t>
  </si>
  <si>
    <t>2019-03-08</t>
  </si>
  <si>
    <t>19-K9-017474</t>
  </si>
  <si>
    <t>24-X2-001251</t>
  </si>
  <si>
    <t>23-K9-077474</t>
  </si>
  <si>
    <t>장은별</t>
  </si>
  <si>
    <t>C0200021</t>
  </si>
  <si>
    <t>57-237423</t>
  </si>
  <si>
    <t>22-X2-001616</t>
  </si>
  <si>
    <t>23202061477KK</t>
  </si>
  <si>
    <t>22-I9-015003</t>
  </si>
  <si>
    <t>37-101553</t>
  </si>
  <si>
    <t>김하용</t>
  </si>
  <si>
    <t>C0200014</t>
  </si>
  <si>
    <t>20-K9-084979</t>
  </si>
  <si>
    <t>09204031517T</t>
  </si>
  <si>
    <t>강민규</t>
  </si>
  <si>
    <t>C0200013</t>
  </si>
  <si>
    <t>2008-01-04</t>
  </si>
  <si>
    <t>07-I9-263404</t>
  </si>
  <si>
    <t>2007-10-26</t>
  </si>
  <si>
    <t>07-K9-061766</t>
  </si>
  <si>
    <t>57-107966</t>
  </si>
  <si>
    <t>2023-12-01</t>
  </si>
  <si>
    <t>23-K9-083028</t>
  </si>
  <si>
    <t>김태완</t>
  </si>
  <si>
    <t>C0200006</t>
  </si>
  <si>
    <t>30-120769</t>
  </si>
  <si>
    <t>24-I9-000441</t>
  </si>
  <si>
    <t>C0200005</t>
  </si>
  <si>
    <t>23-K9-091255</t>
  </si>
  <si>
    <t>2010-03-26</t>
  </si>
  <si>
    <t>10-I9-047940</t>
  </si>
  <si>
    <t>01_워드프로세서 2급(2012년 이전)</t>
  </si>
  <si>
    <t>01_신입(5급) 사무행정 일반(나주)</t>
  </si>
  <si>
    <t>신입(5급) 사무행정 일반(나주)</t>
  </si>
  <si>
    <t>지윤하</t>
  </si>
  <si>
    <t>C0101270</t>
  </si>
  <si>
    <t>01_기재사항 없음</t>
  </si>
  <si>
    <t>김기나</t>
  </si>
  <si>
    <t>C0101269</t>
  </si>
  <si>
    <t>2018-12-05</t>
  </si>
  <si>
    <t>18-X3-004017</t>
  </si>
  <si>
    <t>01_유통관리사 2급</t>
  </si>
  <si>
    <t>정서란</t>
  </si>
  <si>
    <t>C0101267</t>
  </si>
  <si>
    <t>2019-05-17</t>
  </si>
  <si>
    <t>19-K9-042932</t>
  </si>
  <si>
    <t>01_컴퓨터활용능력 1급</t>
  </si>
  <si>
    <t>45-238478</t>
  </si>
  <si>
    <t>01_한국사능력검정시험2급</t>
  </si>
  <si>
    <t>ADsP-030009419</t>
  </si>
  <si>
    <t>01_데이터분석준전문가(ADsP)</t>
  </si>
  <si>
    <t>정해정</t>
  </si>
  <si>
    <t>C0101266</t>
  </si>
  <si>
    <t>72-108138</t>
  </si>
  <si>
    <t>01_한국사능력검정시험1급</t>
  </si>
  <si>
    <t>김민주</t>
  </si>
  <si>
    <t>C0101264</t>
  </si>
  <si>
    <t>21-K9-045080</t>
  </si>
  <si>
    <t>2021-05-07</t>
  </si>
  <si>
    <t>21K9057065</t>
  </si>
  <si>
    <t>은연정</t>
  </si>
  <si>
    <t>C0101263</t>
  </si>
  <si>
    <t>2023-08-24</t>
  </si>
  <si>
    <t>210109011711</t>
  </si>
  <si>
    <t>01_전산회계 1급</t>
  </si>
  <si>
    <t>서강은</t>
  </si>
  <si>
    <t>C0101262</t>
  </si>
  <si>
    <t>23-K9-028751</t>
  </si>
  <si>
    <t>63-115294</t>
  </si>
  <si>
    <t>63-116266</t>
  </si>
  <si>
    <t>한소희</t>
  </si>
  <si>
    <t>C0101261</t>
  </si>
  <si>
    <t>22-K9-085837</t>
  </si>
  <si>
    <t>2010-09-10</t>
  </si>
  <si>
    <t>1019108678</t>
  </si>
  <si>
    <t>진유림</t>
  </si>
  <si>
    <t>C0101260</t>
  </si>
  <si>
    <t>24-K9-031125</t>
  </si>
  <si>
    <t>01_컴퓨터활용능력 2급</t>
  </si>
  <si>
    <t>47-122102</t>
  </si>
  <si>
    <t>0-95-00283</t>
  </si>
  <si>
    <t>01_재경관리사</t>
  </si>
  <si>
    <t>진정언</t>
  </si>
  <si>
    <t>C0101259</t>
  </si>
  <si>
    <t>22-K9-083823</t>
  </si>
  <si>
    <t>58-100709</t>
  </si>
  <si>
    <t>2023-08-31</t>
  </si>
  <si>
    <t>2023-74-147709</t>
  </si>
  <si>
    <t>한국방송공사 한국어진흥원</t>
  </si>
  <si>
    <t>01_KBS한국어능력 2+급</t>
  </si>
  <si>
    <t>KBS한국어능력 2+급</t>
  </si>
  <si>
    <t>52-107048</t>
  </si>
  <si>
    <t>이나라</t>
  </si>
  <si>
    <t>C0101257</t>
  </si>
  <si>
    <t>2018-10-25</t>
  </si>
  <si>
    <t>2108014137</t>
  </si>
  <si>
    <t>임선정</t>
  </si>
  <si>
    <t>C0101249</t>
  </si>
  <si>
    <t>22-K9-034696</t>
  </si>
  <si>
    <t>ADsP-033005165</t>
  </si>
  <si>
    <t>70-101230</t>
  </si>
  <si>
    <t>전은서</t>
  </si>
  <si>
    <t>C0101244</t>
  </si>
  <si>
    <t>ADsP-033004632</t>
  </si>
  <si>
    <t>조준완</t>
  </si>
  <si>
    <t>C0101243</t>
  </si>
  <si>
    <t>22-I9-008595</t>
  </si>
  <si>
    <t>01_워드프로세서(2012년 이후)</t>
  </si>
  <si>
    <t>19-K9-048442</t>
  </si>
  <si>
    <t>40-119865</t>
  </si>
  <si>
    <t>2017-01-21</t>
  </si>
  <si>
    <t>34-104502</t>
  </si>
  <si>
    <t>정다은</t>
  </si>
  <si>
    <t>C0101242</t>
  </si>
  <si>
    <t>17-X1-001028</t>
  </si>
  <si>
    <t>2018-02-16</t>
  </si>
  <si>
    <t>18-K9-007497</t>
  </si>
  <si>
    <t>23-I9-012582</t>
  </si>
  <si>
    <t>송은택</t>
  </si>
  <si>
    <t>C0101241</t>
  </si>
  <si>
    <t>2023-04-11</t>
  </si>
  <si>
    <t>23-K9-028819</t>
  </si>
  <si>
    <t>2021-04-11</t>
  </si>
  <si>
    <t>52-100395</t>
  </si>
  <si>
    <t>28-121701</t>
  </si>
  <si>
    <t>정은하</t>
  </si>
  <si>
    <t>C0101239</t>
  </si>
  <si>
    <t>ADsP-042005670</t>
  </si>
  <si>
    <t>22-K9-029359</t>
  </si>
  <si>
    <t>ADsP-040019874</t>
  </si>
  <si>
    <t>박태성</t>
  </si>
  <si>
    <t>C0101238</t>
  </si>
  <si>
    <t>2021-09-10</t>
  </si>
  <si>
    <t>21-K9-108403</t>
  </si>
  <si>
    <t>2023-06-20</t>
  </si>
  <si>
    <t>23EB00264</t>
  </si>
  <si>
    <t>01_한국실용글쓰기 2급</t>
  </si>
  <si>
    <t>한국실용글쓰기 2급</t>
  </si>
  <si>
    <t>51-121562</t>
  </si>
  <si>
    <t>23-K9-017206</t>
  </si>
  <si>
    <t>유혜지</t>
  </si>
  <si>
    <t>C0101237</t>
  </si>
  <si>
    <t>66-108429</t>
  </si>
  <si>
    <t>24-K9-012864</t>
  </si>
  <si>
    <t>최예진</t>
  </si>
  <si>
    <t>C0101232</t>
  </si>
  <si>
    <t>2024-06-24</t>
  </si>
  <si>
    <t>2024-ITS-58-0022</t>
  </si>
  <si>
    <t>01_국제무역사 1급</t>
  </si>
  <si>
    <t>44052</t>
  </si>
  <si>
    <t>01_물류관리사</t>
  </si>
  <si>
    <t>2010-03-19</t>
  </si>
  <si>
    <t>10-I9-045921</t>
  </si>
  <si>
    <t>01_워드프로세서 1급(2012년 이전)</t>
  </si>
  <si>
    <t>조재욱</t>
  </si>
  <si>
    <t>C0101231</t>
  </si>
  <si>
    <t>31-220140</t>
  </si>
  <si>
    <t>2020-07-22</t>
  </si>
  <si>
    <t>20-X2-002385</t>
  </si>
  <si>
    <t>남민주</t>
  </si>
  <si>
    <t>C0101228</t>
  </si>
  <si>
    <t>51-111797</t>
  </si>
  <si>
    <t>22-K9-057188</t>
  </si>
  <si>
    <t>ADsP-038004903</t>
  </si>
  <si>
    <t>2020-01-31</t>
  </si>
  <si>
    <t>20-K9-005411</t>
  </si>
  <si>
    <t>하지민</t>
  </si>
  <si>
    <t>C0101227</t>
  </si>
  <si>
    <t>51-263560</t>
  </si>
  <si>
    <t>김효원</t>
  </si>
  <si>
    <t>C0101226</t>
  </si>
  <si>
    <t>2022-06-23</t>
  </si>
  <si>
    <t>210102034412</t>
  </si>
  <si>
    <t>이정훈</t>
  </si>
  <si>
    <t>C0101225</t>
  </si>
  <si>
    <t>2022-04-29</t>
  </si>
  <si>
    <t>22-K9-041420</t>
  </si>
  <si>
    <t>43-113833</t>
  </si>
  <si>
    <t>2023-02-25</t>
  </si>
  <si>
    <t>2023-ITS-52-0727</t>
  </si>
  <si>
    <t>(사)한국무역협회</t>
  </si>
  <si>
    <t>박민주</t>
  </si>
  <si>
    <t>C0101224</t>
  </si>
  <si>
    <t>2012-08-31</t>
  </si>
  <si>
    <t>12-I9-028449</t>
  </si>
  <si>
    <t>2013-02-08</t>
  </si>
  <si>
    <t>13-K9-004060</t>
  </si>
  <si>
    <t>2023-06-17</t>
  </si>
  <si>
    <t>65-106632</t>
  </si>
  <si>
    <t>72-101201</t>
  </si>
  <si>
    <t>장지훈</t>
  </si>
  <si>
    <t>C0101223</t>
  </si>
  <si>
    <t>22-I9-008968</t>
  </si>
  <si>
    <t>24-X2-000684</t>
  </si>
  <si>
    <t>24-K9-055675</t>
  </si>
  <si>
    <t>320115000366</t>
  </si>
  <si>
    <t>01_세무회계 2급</t>
  </si>
  <si>
    <t>세무회계 2급</t>
  </si>
  <si>
    <t>백지현</t>
  </si>
  <si>
    <t>C0101222</t>
  </si>
  <si>
    <t>2024-08-02</t>
  </si>
  <si>
    <t>0-110-00132</t>
  </si>
  <si>
    <t>2017-05-16</t>
  </si>
  <si>
    <t>17-I1-000035</t>
  </si>
  <si>
    <t>21-K9-014328</t>
  </si>
  <si>
    <t>55-227416</t>
  </si>
  <si>
    <t>2023-10-02</t>
  </si>
  <si>
    <t>0-103-00466</t>
  </si>
  <si>
    <t>정세희</t>
  </si>
  <si>
    <t>C0101221</t>
  </si>
  <si>
    <t>22-K9-078150</t>
  </si>
  <si>
    <t>ADsP-031008796</t>
  </si>
  <si>
    <t>2014-02-11</t>
  </si>
  <si>
    <t>22-112579</t>
  </si>
  <si>
    <t>21-K9-022287</t>
  </si>
  <si>
    <t>박경리</t>
  </si>
  <si>
    <t>C0101220</t>
  </si>
  <si>
    <t>46-100260</t>
  </si>
  <si>
    <t>2018-07-20</t>
  </si>
  <si>
    <t>18-K9-042760</t>
  </si>
  <si>
    <t>주세리</t>
  </si>
  <si>
    <t>C0101216</t>
  </si>
  <si>
    <t>40-116020</t>
  </si>
  <si>
    <t>210106018868</t>
  </si>
  <si>
    <t>우효정</t>
  </si>
  <si>
    <t>C0101214</t>
  </si>
  <si>
    <t>22-K9-015625</t>
  </si>
  <si>
    <t>70-107367</t>
  </si>
  <si>
    <t>2018-07-21</t>
  </si>
  <si>
    <t>3101160</t>
  </si>
  <si>
    <t>55-105884</t>
  </si>
  <si>
    <t>이정언</t>
  </si>
  <si>
    <t>C0101211</t>
  </si>
  <si>
    <t>20-K9-056201</t>
  </si>
  <si>
    <t>2011-12-07</t>
  </si>
  <si>
    <t>11-X3-000800</t>
  </si>
  <si>
    <t>김선영</t>
  </si>
  <si>
    <t>C0101208</t>
  </si>
  <si>
    <t>2022-03-16</t>
  </si>
  <si>
    <t>제 2022-무역-50-0349 호</t>
  </si>
  <si>
    <t>2019-07-26</t>
  </si>
  <si>
    <t>19-K9-062536</t>
  </si>
  <si>
    <t>43-110520</t>
  </si>
  <si>
    <t>최경민</t>
  </si>
  <si>
    <t>C0101207</t>
  </si>
  <si>
    <t>22-227444</t>
  </si>
  <si>
    <t>정은혜</t>
  </si>
  <si>
    <t>C0101206</t>
  </si>
  <si>
    <t>ADsP-038014939</t>
  </si>
  <si>
    <t>김강희</t>
  </si>
  <si>
    <t>C0101205</t>
  </si>
  <si>
    <t>22-K9-085919</t>
  </si>
  <si>
    <t>61-103190</t>
  </si>
  <si>
    <t>210105001019</t>
  </si>
  <si>
    <t>120106006581</t>
  </si>
  <si>
    <t>01_전산세무 2급</t>
  </si>
  <si>
    <t>53-108856</t>
  </si>
  <si>
    <t>김윤정</t>
  </si>
  <si>
    <t>C0101204</t>
  </si>
  <si>
    <t>21-K9-130685</t>
  </si>
  <si>
    <t>ADsP-035004417</t>
  </si>
  <si>
    <t>54-100876</t>
  </si>
  <si>
    <t>황성원</t>
  </si>
  <si>
    <t>C0101202</t>
  </si>
  <si>
    <t>22-K9-009198</t>
  </si>
  <si>
    <t>2006-08-25</t>
  </si>
  <si>
    <t>06-I9-187893</t>
  </si>
  <si>
    <t>박다영</t>
  </si>
  <si>
    <t>C0101201</t>
  </si>
  <si>
    <t>2019-08-02</t>
  </si>
  <si>
    <t>19-K9-064496</t>
  </si>
  <si>
    <t>51-120983</t>
  </si>
  <si>
    <t>2020-09-13</t>
  </si>
  <si>
    <t>48-112032</t>
  </si>
  <si>
    <t>서동완</t>
  </si>
  <si>
    <t>C0101200</t>
  </si>
  <si>
    <t>2019-09-13</t>
  </si>
  <si>
    <t>19-K9-084008</t>
  </si>
  <si>
    <t>ADsP-042013323</t>
  </si>
  <si>
    <t>김명수</t>
  </si>
  <si>
    <t>C0101199</t>
  </si>
  <si>
    <t>23-K9-061049</t>
  </si>
  <si>
    <t>65-107238</t>
  </si>
  <si>
    <t>40-121247</t>
  </si>
  <si>
    <t>차지혜</t>
  </si>
  <si>
    <t>C0101196</t>
  </si>
  <si>
    <t>18-K9-079565</t>
  </si>
  <si>
    <t>2021-09-03</t>
  </si>
  <si>
    <t>21-K9-105396</t>
  </si>
  <si>
    <t>박가을</t>
  </si>
  <si>
    <t>C0101194</t>
  </si>
  <si>
    <t>22-X2-003462</t>
  </si>
  <si>
    <t>37138</t>
  </si>
  <si>
    <t>2016-01-23</t>
  </si>
  <si>
    <t>30110543</t>
  </si>
  <si>
    <t>60-218082</t>
  </si>
  <si>
    <t>권승언</t>
  </si>
  <si>
    <t>C0101192</t>
  </si>
  <si>
    <t>24-K9-028989</t>
  </si>
  <si>
    <t>유소영</t>
  </si>
  <si>
    <t>C0101190</t>
  </si>
  <si>
    <t>65-104362</t>
  </si>
  <si>
    <t>ADsP-036000886</t>
  </si>
  <si>
    <t>임정빈</t>
  </si>
  <si>
    <t>C0101189</t>
  </si>
  <si>
    <t>2-105-00476</t>
  </si>
  <si>
    <t>01_회계관리 2급</t>
  </si>
  <si>
    <t>21-K9-094691</t>
  </si>
  <si>
    <t>43-119391</t>
  </si>
  <si>
    <t>69-218839</t>
  </si>
  <si>
    <t>노태빈</t>
  </si>
  <si>
    <t>C0101188</t>
  </si>
  <si>
    <t>23-K9-013976</t>
  </si>
  <si>
    <t>2023-12-21</t>
  </si>
  <si>
    <t>210111001948</t>
  </si>
  <si>
    <t>김다빈</t>
  </si>
  <si>
    <t>C0101186</t>
  </si>
  <si>
    <t>C0101185</t>
  </si>
  <si>
    <t>오미승</t>
  </si>
  <si>
    <t>C0101182</t>
  </si>
  <si>
    <t>19202060839H</t>
  </si>
  <si>
    <t>01_정보처리기사</t>
  </si>
  <si>
    <t>정승현</t>
  </si>
  <si>
    <t>C0101180</t>
  </si>
  <si>
    <t>39-105410</t>
  </si>
  <si>
    <t>44-115501</t>
  </si>
  <si>
    <t>김소정</t>
  </si>
  <si>
    <t>C0101178</t>
  </si>
  <si>
    <t>21-K9-097479</t>
  </si>
  <si>
    <t>ADsP-040019002</t>
  </si>
  <si>
    <t>210100006429</t>
  </si>
  <si>
    <t>최자영</t>
  </si>
  <si>
    <t>C0101176</t>
  </si>
  <si>
    <t>ADsP-036015323</t>
  </si>
  <si>
    <t>2021-03-19</t>
  </si>
  <si>
    <t>21-k9-032014</t>
  </si>
  <si>
    <t>2022-12-20</t>
  </si>
  <si>
    <t>22-X3-001095</t>
  </si>
  <si>
    <t>2019-08-10</t>
  </si>
  <si>
    <t>44-108-104</t>
  </si>
  <si>
    <t>2020-11-06</t>
  </si>
  <si>
    <t>50-105492</t>
  </si>
  <si>
    <t>김서윤</t>
  </si>
  <si>
    <t>C0101175</t>
  </si>
  <si>
    <t>2020-12-25</t>
  </si>
  <si>
    <t>20-K9-123875</t>
  </si>
  <si>
    <t>21-X2-003438</t>
  </si>
  <si>
    <t>210110011811</t>
  </si>
  <si>
    <t>210116011451</t>
  </si>
  <si>
    <t>김예인</t>
  </si>
  <si>
    <t>C0101173</t>
  </si>
  <si>
    <t>19-K9-074084</t>
  </si>
  <si>
    <t>72-104904</t>
  </si>
  <si>
    <t>09-I2-000186</t>
  </si>
  <si>
    <t>김은희</t>
  </si>
  <si>
    <t>C0101172</t>
  </si>
  <si>
    <t>2021-07-02</t>
  </si>
  <si>
    <t>21-K9-077210</t>
  </si>
  <si>
    <t>ADsP-033009913</t>
  </si>
  <si>
    <t>22-K9-043224</t>
  </si>
  <si>
    <t>조수영</t>
  </si>
  <si>
    <t>C0101171</t>
  </si>
  <si>
    <t>54-107838</t>
  </si>
  <si>
    <t>23-K9-063664</t>
  </si>
  <si>
    <t>C0101170</t>
  </si>
  <si>
    <t>72-217868</t>
  </si>
  <si>
    <t>2109412403</t>
  </si>
  <si>
    <t>이은지</t>
  </si>
  <si>
    <t>C0101168</t>
  </si>
  <si>
    <t>21-K9-093796</t>
  </si>
  <si>
    <t>71-106959</t>
  </si>
  <si>
    <t>ADsP-036001817</t>
  </si>
  <si>
    <t>김영은</t>
  </si>
  <si>
    <t>C0101166</t>
  </si>
  <si>
    <t>22-K9-023738</t>
  </si>
  <si>
    <t>57-127305</t>
  </si>
  <si>
    <t>2022-08-03</t>
  </si>
  <si>
    <t>2022-ITS-51-1152</t>
  </si>
  <si>
    <t>이정은</t>
  </si>
  <si>
    <t>C0101165</t>
  </si>
  <si>
    <t>24-K9-051426</t>
  </si>
  <si>
    <t>51-123717</t>
  </si>
  <si>
    <t>24-K9-01591</t>
  </si>
  <si>
    <t>김선호</t>
  </si>
  <si>
    <t>C0101163</t>
  </si>
  <si>
    <t>63-101934</t>
  </si>
  <si>
    <t>63-111701</t>
  </si>
  <si>
    <t>이소현</t>
  </si>
  <si>
    <t>C0101162</t>
  </si>
  <si>
    <t>0-103-00460</t>
  </si>
  <si>
    <t>2015-02-27</t>
  </si>
  <si>
    <t>15-k9-010309</t>
  </si>
  <si>
    <t>39-119302</t>
  </si>
  <si>
    <t>김하은</t>
  </si>
  <si>
    <t>C0101160</t>
  </si>
  <si>
    <t>2018-09-14</t>
  </si>
  <si>
    <t>18-K9-061083</t>
  </si>
  <si>
    <t>2017-04-21</t>
  </si>
  <si>
    <t>17-X3-002576</t>
  </si>
  <si>
    <t>210114021611</t>
  </si>
  <si>
    <t>ADsP-037013793</t>
  </si>
  <si>
    <t>김민경</t>
  </si>
  <si>
    <t>C0101158</t>
  </si>
  <si>
    <t>22-K9-070921</t>
  </si>
  <si>
    <t>23-I9-003890</t>
  </si>
  <si>
    <t>57-109131</t>
  </si>
  <si>
    <t>19-K9-043262</t>
  </si>
  <si>
    <t>서예령</t>
  </si>
  <si>
    <t>C0101155</t>
  </si>
  <si>
    <t>18-116016</t>
  </si>
  <si>
    <t>51-118868</t>
  </si>
  <si>
    <t>이현지</t>
  </si>
  <si>
    <t>C0101153</t>
  </si>
  <si>
    <t>ADsP-034012126</t>
  </si>
  <si>
    <t>22-X2-001672</t>
  </si>
  <si>
    <t>2019-07-12</t>
  </si>
  <si>
    <t>19-K9-057880</t>
  </si>
  <si>
    <t>17-K9-045126</t>
  </si>
  <si>
    <t>이진선</t>
  </si>
  <si>
    <t>C0101152</t>
  </si>
  <si>
    <t>2017-11-10</t>
  </si>
  <si>
    <t>17-I9-026276</t>
  </si>
  <si>
    <t>22-K9-085602</t>
  </si>
  <si>
    <t>38-106420</t>
  </si>
  <si>
    <t>2024-04-25</t>
  </si>
  <si>
    <t>210113013739</t>
  </si>
  <si>
    <t>최은영</t>
  </si>
  <si>
    <t>C0101151</t>
  </si>
  <si>
    <t>ADsP-037003796</t>
  </si>
  <si>
    <t>2020-10-30</t>
  </si>
  <si>
    <t>20-K9-096664</t>
  </si>
  <si>
    <t>49-110577</t>
  </si>
  <si>
    <t>ADsP-040009670</t>
  </si>
  <si>
    <t>주민경</t>
  </si>
  <si>
    <t>C0101150</t>
  </si>
  <si>
    <t>2020-11-13</t>
  </si>
  <si>
    <t>20-K9-102583</t>
  </si>
  <si>
    <t>24EC01144</t>
  </si>
  <si>
    <t>38-115465</t>
  </si>
  <si>
    <t>210107013211</t>
  </si>
  <si>
    <t>최은진</t>
  </si>
  <si>
    <t>C0101148</t>
  </si>
  <si>
    <t>54-110476</t>
  </si>
  <si>
    <t>2015-08-04</t>
  </si>
  <si>
    <t>15-x2-001101</t>
  </si>
  <si>
    <t>15202101709A</t>
  </si>
  <si>
    <t>01_식품기사</t>
  </si>
  <si>
    <t>21-k9-077282</t>
  </si>
  <si>
    <t>22-K9-075752</t>
  </si>
  <si>
    <t>백소명</t>
  </si>
  <si>
    <t>C0101146</t>
  </si>
  <si>
    <t>57-103283</t>
  </si>
  <si>
    <t>이지연</t>
  </si>
  <si>
    <t>C0101144</t>
  </si>
  <si>
    <t>2022-01-21</t>
  </si>
  <si>
    <t>22-K9-000313</t>
  </si>
  <si>
    <t>권주영</t>
  </si>
  <si>
    <t>C0101139</t>
  </si>
  <si>
    <t>56-121024</t>
  </si>
  <si>
    <t>서호정</t>
  </si>
  <si>
    <t>C0101138</t>
  </si>
  <si>
    <t>10204090334H</t>
  </si>
  <si>
    <t>01_사무자동화산업기사</t>
  </si>
  <si>
    <t>박보성</t>
  </si>
  <si>
    <t>C0101137</t>
  </si>
  <si>
    <t>18-111682</t>
  </si>
  <si>
    <t>0-85-00361</t>
  </si>
  <si>
    <t>2019-03-01</t>
  </si>
  <si>
    <t>19-K9-014917</t>
  </si>
  <si>
    <t>65-212918</t>
  </si>
  <si>
    <t>김세희</t>
  </si>
  <si>
    <t>C0101136</t>
  </si>
  <si>
    <t>24-K9-029066</t>
  </si>
  <si>
    <t>22-K9-093819</t>
  </si>
  <si>
    <t>문지홍</t>
  </si>
  <si>
    <t>C0101135</t>
  </si>
  <si>
    <t>ADsP-037014443</t>
  </si>
  <si>
    <t>39-233768</t>
  </si>
  <si>
    <t>22-K9-002806</t>
  </si>
  <si>
    <t>고정연</t>
  </si>
  <si>
    <t>C0101133</t>
  </si>
  <si>
    <t>53-107145</t>
  </si>
  <si>
    <t>2019-10-25</t>
  </si>
  <si>
    <t>19-K9-099995</t>
  </si>
  <si>
    <t>김민미</t>
  </si>
  <si>
    <t>C0101131</t>
  </si>
  <si>
    <t>18-I9-021367</t>
  </si>
  <si>
    <t>ADsP-031008855</t>
  </si>
  <si>
    <t>43-116205</t>
  </si>
  <si>
    <t>2023-09-22</t>
  </si>
  <si>
    <t>23-K9-067701</t>
  </si>
  <si>
    <t>C0101129</t>
  </si>
  <si>
    <t>60-107713</t>
  </si>
  <si>
    <t>2023-08-08</t>
  </si>
  <si>
    <t>0-102-00169</t>
  </si>
  <si>
    <t>C0101128</t>
  </si>
  <si>
    <t>2021-07-09</t>
  </si>
  <si>
    <t>21-K9-079493</t>
  </si>
  <si>
    <t>65-210892</t>
  </si>
  <si>
    <t>06-I4-006796</t>
  </si>
  <si>
    <t>박소현</t>
  </si>
  <si>
    <t>C0101127</t>
  </si>
  <si>
    <t>2020-12-11</t>
  </si>
  <si>
    <t>20-K9-115470</t>
  </si>
  <si>
    <t>38-123565</t>
  </si>
  <si>
    <t>53-107471</t>
  </si>
  <si>
    <t>정희선</t>
  </si>
  <si>
    <t>C0101126</t>
  </si>
  <si>
    <t>2021-11-12</t>
  </si>
  <si>
    <t>21-K9-132588</t>
  </si>
  <si>
    <t>42-112854</t>
  </si>
  <si>
    <t>최민선</t>
  </si>
  <si>
    <t>C0101125</t>
  </si>
  <si>
    <t>23-K9-030288</t>
  </si>
  <si>
    <t>2020-08-14</t>
  </si>
  <si>
    <t>20-k9-068106</t>
  </si>
  <si>
    <t>C0101124</t>
  </si>
  <si>
    <t>60-107346</t>
  </si>
  <si>
    <t>36-133343</t>
  </si>
  <si>
    <t>최소람</t>
  </si>
  <si>
    <t>C0101121</t>
  </si>
  <si>
    <t>2002-12-24</t>
  </si>
  <si>
    <t>02-I4-001232</t>
  </si>
  <si>
    <t>황윤정</t>
  </si>
  <si>
    <t>C0101119</t>
  </si>
  <si>
    <t>31-115510</t>
  </si>
  <si>
    <t>24IB00487</t>
  </si>
  <si>
    <t>박희은</t>
  </si>
  <si>
    <t>C0101118</t>
  </si>
  <si>
    <t>22-K9-006058</t>
  </si>
  <si>
    <t>53-104788</t>
  </si>
  <si>
    <t>23-K9-086372</t>
  </si>
  <si>
    <t>박상욱</t>
  </si>
  <si>
    <t>C0101117</t>
  </si>
  <si>
    <t>66-104188</t>
  </si>
  <si>
    <t>22-K9-034868</t>
  </si>
  <si>
    <t>정수향</t>
  </si>
  <si>
    <t>C0101116</t>
  </si>
  <si>
    <t>57-236297</t>
  </si>
  <si>
    <t>2020-04-24</t>
  </si>
  <si>
    <t>20-K9-029003</t>
  </si>
  <si>
    <t>이윤정</t>
  </si>
  <si>
    <t>C0101115</t>
  </si>
  <si>
    <t>22-X1-002270</t>
  </si>
  <si>
    <t>45-116018</t>
  </si>
  <si>
    <t>21-K9-123712</t>
  </si>
  <si>
    <t>이수진</t>
  </si>
  <si>
    <t>C0101114</t>
  </si>
  <si>
    <t>58-107279</t>
  </si>
  <si>
    <t>2022-05-27</t>
  </si>
  <si>
    <t>22-K9-048364</t>
  </si>
  <si>
    <t>박선경</t>
  </si>
  <si>
    <t>C0101113</t>
  </si>
  <si>
    <t>60-106481</t>
  </si>
  <si>
    <t>18-K9-039912</t>
  </si>
  <si>
    <t>변유선</t>
  </si>
  <si>
    <t>C0101112</t>
  </si>
  <si>
    <t>38-134556</t>
  </si>
  <si>
    <t>2021-10-22</t>
  </si>
  <si>
    <t>21-K9-126356</t>
  </si>
  <si>
    <t>안병재</t>
  </si>
  <si>
    <t>C0101111</t>
  </si>
  <si>
    <t>68-101116</t>
  </si>
  <si>
    <t>정현필</t>
  </si>
  <si>
    <t>C0101109</t>
  </si>
  <si>
    <t>2009-05-29</t>
  </si>
  <si>
    <t>09-I9-076712</t>
  </si>
  <si>
    <t>2018-03-16</t>
  </si>
  <si>
    <t>18-K9-014755</t>
  </si>
  <si>
    <t>0-86-00457</t>
  </si>
  <si>
    <t>송지혜</t>
  </si>
  <si>
    <t>C0101108</t>
  </si>
  <si>
    <t>2109465332</t>
  </si>
  <si>
    <t>19-K9-121166</t>
  </si>
  <si>
    <t>39-230764</t>
  </si>
  <si>
    <t>2016-12-22</t>
  </si>
  <si>
    <t>1206903195</t>
  </si>
  <si>
    <t>박은비</t>
  </si>
  <si>
    <t>C0101103</t>
  </si>
  <si>
    <t>2016-11-04</t>
  </si>
  <si>
    <t>16-K9-065050</t>
  </si>
  <si>
    <t>27-106097</t>
  </si>
  <si>
    <t>2021-06-11</t>
  </si>
  <si>
    <t>21-K9-070360</t>
  </si>
  <si>
    <t>정지영</t>
  </si>
  <si>
    <t>C0101102</t>
  </si>
  <si>
    <t>53-107965</t>
  </si>
  <si>
    <t>210100031482</t>
  </si>
  <si>
    <t>손민아</t>
  </si>
  <si>
    <t>C0101101</t>
  </si>
  <si>
    <t>ADsP-032004322</t>
  </si>
  <si>
    <t>21-K9-021879</t>
  </si>
  <si>
    <t>51-107437</t>
  </si>
  <si>
    <t>2021-08-26</t>
  </si>
  <si>
    <t>2109716337</t>
  </si>
  <si>
    <t>C0101099</t>
  </si>
  <si>
    <t>ADsP-042017077</t>
  </si>
  <si>
    <t>21-I9-012873</t>
  </si>
  <si>
    <t>24-X2-001065</t>
  </si>
  <si>
    <t>0263982</t>
  </si>
  <si>
    <t>김채정</t>
  </si>
  <si>
    <t>C0101098</t>
  </si>
  <si>
    <t>2020-11-18</t>
  </si>
  <si>
    <t>20-K9-102761</t>
  </si>
  <si>
    <t>21-X1-002718</t>
  </si>
  <si>
    <t>47-228656</t>
  </si>
  <si>
    <t>21-K9-123847</t>
  </si>
  <si>
    <t>박나리</t>
  </si>
  <si>
    <t>C0101097</t>
  </si>
  <si>
    <t>1-107-00056</t>
  </si>
  <si>
    <t>01_회계관리 1급</t>
  </si>
  <si>
    <t>23-X2-001342</t>
  </si>
  <si>
    <t>22-K9-048554</t>
  </si>
  <si>
    <t>황주혜</t>
  </si>
  <si>
    <t>C0101096</t>
  </si>
  <si>
    <t>63-103120</t>
  </si>
  <si>
    <t>18-K9-079590</t>
  </si>
  <si>
    <t>김은정</t>
  </si>
  <si>
    <t>C0101095</t>
  </si>
  <si>
    <t>42-112091</t>
  </si>
  <si>
    <t>21-K9-027891</t>
  </si>
  <si>
    <t>심효정</t>
  </si>
  <si>
    <t>C0101094</t>
  </si>
  <si>
    <t>18-X3-002942</t>
  </si>
  <si>
    <t>47-102380</t>
  </si>
  <si>
    <t>ADsP-042015378</t>
  </si>
  <si>
    <t>2000-08-05</t>
  </si>
  <si>
    <t>00-I2-074240</t>
  </si>
  <si>
    <t>김이윤</t>
  </si>
  <si>
    <t>C0101093</t>
  </si>
  <si>
    <t>47-225438</t>
  </si>
  <si>
    <t>24-K9-028966</t>
  </si>
  <si>
    <t>박연준</t>
  </si>
  <si>
    <t>C0101091</t>
  </si>
  <si>
    <t>18-104003</t>
  </si>
  <si>
    <t>63-107047</t>
  </si>
  <si>
    <t>이준희</t>
  </si>
  <si>
    <t>C0101090</t>
  </si>
  <si>
    <t>44-101261</t>
  </si>
  <si>
    <t>최하나</t>
  </si>
  <si>
    <t>C0101088</t>
  </si>
  <si>
    <t>21-K9-072265</t>
  </si>
  <si>
    <t>21-I9-010354</t>
  </si>
  <si>
    <t>김수현</t>
  </si>
  <si>
    <t>C0101086</t>
  </si>
  <si>
    <t>01202230</t>
  </si>
  <si>
    <t>01_국어능력인증 2급</t>
  </si>
  <si>
    <t>48-112206</t>
  </si>
  <si>
    <t>20-K9-124368</t>
  </si>
  <si>
    <t>이효익</t>
  </si>
  <si>
    <t>C0101084</t>
  </si>
  <si>
    <t>2013-09-27</t>
  </si>
  <si>
    <t>13-I9-032482</t>
  </si>
  <si>
    <t>41-107010</t>
  </si>
  <si>
    <t>2020-03-11</t>
  </si>
  <si>
    <t>2020-ITS-45-0690</t>
  </si>
  <si>
    <t>(사)한국묵역협회</t>
  </si>
  <si>
    <t>2020-08-19</t>
  </si>
  <si>
    <t>32822</t>
  </si>
  <si>
    <t>210115043816</t>
  </si>
  <si>
    <t>조민진</t>
  </si>
  <si>
    <t>C0101083</t>
  </si>
  <si>
    <t>2009-02-06</t>
  </si>
  <si>
    <t>09-I9-008696</t>
  </si>
  <si>
    <t>22-K9-068385</t>
  </si>
  <si>
    <t>60-105283</t>
  </si>
  <si>
    <t>ADsP-042020539</t>
  </si>
  <si>
    <t>김서영</t>
  </si>
  <si>
    <t>C0101081</t>
  </si>
  <si>
    <t>23-K9-051019</t>
  </si>
  <si>
    <t>56-110276</t>
  </si>
  <si>
    <t>C0101080</t>
  </si>
  <si>
    <t>2009-12-04</t>
  </si>
  <si>
    <t>09-I9-169406</t>
  </si>
  <si>
    <t>이가연</t>
  </si>
  <si>
    <t>C0101079</t>
  </si>
  <si>
    <t>67-102884</t>
  </si>
  <si>
    <t>2020-02-20</t>
  </si>
  <si>
    <t>2208818501</t>
  </si>
  <si>
    <t>01_전산회계 2급</t>
  </si>
  <si>
    <t>서현지</t>
  </si>
  <si>
    <t>C0101076</t>
  </si>
  <si>
    <t>210105005448</t>
  </si>
  <si>
    <t>36003266</t>
  </si>
  <si>
    <t>20-K9-084643</t>
  </si>
  <si>
    <t>46-108805</t>
  </si>
  <si>
    <t>210113025298</t>
  </si>
  <si>
    <t>박예지</t>
  </si>
  <si>
    <t>C0101075</t>
  </si>
  <si>
    <t>45-124408</t>
  </si>
  <si>
    <t>2019-10-04</t>
  </si>
  <si>
    <t>19-K9-092602</t>
  </si>
  <si>
    <t>037011603</t>
  </si>
  <si>
    <t>최지혜</t>
  </si>
  <si>
    <t>C0101074</t>
  </si>
  <si>
    <t>23-K9-011490</t>
  </si>
  <si>
    <t>59-214036</t>
  </si>
  <si>
    <t>21-K9-018483</t>
  </si>
  <si>
    <t>오선우</t>
  </si>
  <si>
    <t>C0101073</t>
  </si>
  <si>
    <t>49-103195</t>
  </si>
  <si>
    <t>김정의</t>
  </si>
  <si>
    <t>C0101072</t>
  </si>
  <si>
    <t>2019-08-09</t>
  </si>
  <si>
    <t>19-K9-067666</t>
  </si>
  <si>
    <t>최지수</t>
  </si>
  <si>
    <t>C0101071</t>
  </si>
  <si>
    <t>2022-12-29</t>
  </si>
  <si>
    <t>2022-70-134400</t>
  </si>
  <si>
    <t>45-101076</t>
  </si>
  <si>
    <t>2007-12-14</t>
  </si>
  <si>
    <t>07-I9-241501</t>
  </si>
  <si>
    <t>이용준</t>
  </si>
  <si>
    <t>C0101068</t>
  </si>
  <si>
    <t>55-221059</t>
  </si>
  <si>
    <t>2021-03-26</t>
  </si>
  <si>
    <t>21-K9-036806</t>
  </si>
  <si>
    <t>24201014504A</t>
  </si>
  <si>
    <t>박민지</t>
  </si>
  <si>
    <t>C0101067</t>
  </si>
  <si>
    <t>ADsP-032006333</t>
  </si>
  <si>
    <t>23-K9-078938</t>
  </si>
  <si>
    <t>24-X2-000473</t>
  </si>
  <si>
    <t>69-101779</t>
  </si>
  <si>
    <t>48-101296</t>
  </si>
  <si>
    <t>권희경</t>
  </si>
  <si>
    <t>C0101065</t>
  </si>
  <si>
    <t>2008-03-07</t>
  </si>
  <si>
    <t>08-I9-015310</t>
  </si>
  <si>
    <t>박채영</t>
  </si>
  <si>
    <t>C0101064</t>
  </si>
  <si>
    <t>22-K9-048445</t>
  </si>
  <si>
    <t>52-105911</t>
  </si>
  <si>
    <t>65-101433</t>
  </si>
  <si>
    <t>서혜린</t>
  </si>
  <si>
    <t>C0101063</t>
  </si>
  <si>
    <t>24-I9-005760</t>
  </si>
  <si>
    <t>45885</t>
  </si>
  <si>
    <t>22-X2-003030</t>
  </si>
  <si>
    <t>20202022468H</t>
  </si>
  <si>
    <t>60-221359</t>
  </si>
  <si>
    <t>강수진</t>
  </si>
  <si>
    <t>C0101062</t>
  </si>
  <si>
    <t>24-I9-010253</t>
  </si>
  <si>
    <t>23-K9-022554</t>
  </si>
  <si>
    <t>2023-02-10</t>
  </si>
  <si>
    <t>23-k9-006820</t>
  </si>
  <si>
    <t>김도연</t>
  </si>
  <si>
    <t>C0101059</t>
  </si>
  <si>
    <t>55-106592</t>
  </si>
  <si>
    <t>C0101057</t>
  </si>
  <si>
    <t>2016-10-07</t>
  </si>
  <si>
    <t>2-63-00886</t>
  </si>
  <si>
    <t>장금민</t>
  </si>
  <si>
    <t>C0101056</t>
  </si>
  <si>
    <t>210100059911</t>
  </si>
  <si>
    <t>2021-01-29</t>
  </si>
  <si>
    <t>21-K9-000510</t>
  </si>
  <si>
    <t>44-108467</t>
  </si>
  <si>
    <t>2020-07-09</t>
  </si>
  <si>
    <t>2109053482</t>
  </si>
  <si>
    <t>박진희</t>
  </si>
  <si>
    <t>C0101055</t>
  </si>
  <si>
    <t>2020-12-17</t>
  </si>
  <si>
    <t>1209338914</t>
  </si>
  <si>
    <t>2021-02-05</t>
  </si>
  <si>
    <t>0-82-00316</t>
  </si>
  <si>
    <t>21-K9-019290</t>
  </si>
  <si>
    <t>53-110804</t>
  </si>
  <si>
    <t>53-107378</t>
  </si>
  <si>
    <t>곽그린</t>
  </si>
  <si>
    <t>C0101053</t>
  </si>
  <si>
    <t>210107002708</t>
  </si>
  <si>
    <t>2006-05-30</t>
  </si>
  <si>
    <t>06-I2-034335</t>
  </si>
  <si>
    <t>20-K9-017121</t>
  </si>
  <si>
    <t>2-112-00091</t>
  </si>
  <si>
    <t>서진주</t>
  </si>
  <si>
    <t>C0101051</t>
  </si>
  <si>
    <t>2022-03-18</t>
  </si>
  <si>
    <t>22-K9-026758</t>
  </si>
  <si>
    <t>56-105295</t>
  </si>
  <si>
    <t>20-K9-071088</t>
  </si>
  <si>
    <t>백지우</t>
  </si>
  <si>
    <t>C0101050</t>
  </si>
  <si>
    <t>23203060612B</t>
  </si>
  <si>
    <t>49-108086</t>
  </si>
  <si>
    <t>2022-08-05</t>
  </si>
  <si>
    <t>2-100-00089</t>
  </si>
  <si>
    <t>최지은</t>
  </si>
  <si>
    <t>C0101048</t>
  </si>
  <si>
    <t>2019-05-24</t>
  </si>
  <si>
    <t>19-K9-044761</t>
  </si>
  <si>
    <t>42-114414</t>
  </si>
  <si>
    <t>48-102423</t>
  </si>
  <si>
    <t>송예지</t>
  </si>
  <si>
    <t>C0101046</t>
  </si>
  <si>
    <t>23-K9-011290</t>
  </si>
  <si>
    <t>23-X2-000648</t>
  </si>
  <si>
    <t>01200865</t>
  </si>
  <si>
    <t>01_국어능력인증 1급</t>
  </si>
  <si>
    <t>국어능력인증 1급</t>
  </si>
  <si>
    <t>23-K9-000180</t>
  </si>
  <si>
    <t>김서희</t>
  </si>
  <si>
    <t>C0101045</t>
  </si>
  <si>
    <t>63-107358</t>
  </si>
  <si>
    <t>2020-05-22</t>
  </si>
  <si>
    <t>20-K9-042156</t>
  </si>
  <si>
    <t>천옥주</t>
  </si>
  <si>
    <t>C0101044</t>
  </si>
  <si>
    <t>68-207006</t>
  </si>
  <si>
    <t>23-115843</t>
  </si>
  <si>
    <t>강민진</t>
  </si>
  <si>
    <t>C0101043</t>
  </si>
  <si>
    <t>57-104574</t>
  </si>
  <si>
    <t>홍도연</t>
  </si>
  <si>
    <t>C0101041</t>
  </si>
  <si>
    <t>2008-12-15</t>
  </si>
  <si>
    <t>08204070392N</t>
  </si>
  <si>
    <t>2024-02-20</t>
  </si>
  <si>
    <t>24AB00099</t>
  </si>
  <si>
    <t>배지호</t>
  </si>
  <si>
    <t>C0101040</t>
  </si>
  <si>
    <t>2108320396</t>
  </si>
  <si>
    <t>ADsP-039012100</t>
  </si>
  <si>
    <t>20-K9-055747</t>
  </si>
  <si>
    <t>34-107057</t>
  </si>
  <si>
    <t>2020-09-01</t>
  </si>
  <si>
    <t>2109103204</t>
  </si>
  <si>
    <t>윤은영</t>
  </si>
  <si>
    <t>C0101038</t>
  </si>
  <si>
    <t>1209105914</t>
  </si>
  <si>
    <t>0-98-00102</t>
  </si>
  <si>
    <t>20-K9-096394</t>
  </si>
  <si>
    <t>71-104476</t>
  </si>
  <si>
    <t>ADsP-038004736</t>
  </si>
  <si>
    <t>김연준</t>
  </si>
  <si>
    <t>C0101036</t>
  </si>
  <si>
    <t>2023-05-20</t>
  </si>
  <si>
    <t>2023-ITS-53-0150</t>
  </si>
  <si>
    <t>23-K9-022147</t>
  </si>
  <si>
    <t>63-103445</t>
  </si>
  <si>
    <t>23-K9-043042</t>
  </si>
  <si>
    <t>나예선</t>
  </si>
  <si>
    <t>C0101035</t>
  </si>
  <si>
    <t>24-I9-010223</t>
  </si>
  <si>
    <t>63-110055</t>
  </si>
  <si>
    <t>2024-03-27</t>
  </si>
  <si>
    <t>ADsP-040015734</t>
  </si>
  <si>
    <t>이경주</t>
  </si>
  <si>
    <t>C0101034</t>
  </si>
  <si>
    <t>21-K9-139306</t>
  </si>
  <si>
    <t>51-117096</t>
  </si>
  <si>
    <t>51-123165</t>
  </si>
  <si>
    <t>임하영</t>
  </si>
  <si>
    <t>C0101028</t>
  </si>
  <si>
    <t>19-K9-083222</t>
  </si>
  <si>
    <t>2019-07-31</t>
  </si>
  <si>
    <t>19-X2-000180</t>
  </si>
  <si>
    <t>김수민</t>
  </si>
  <si>
    <t>C0101026</t>
  </si>
  <si>
    <t>20-K9-023039</t>
  </si>
  <si>
    <t>69-221609</t>
  </si>
  <si>
    <t>20-K9-041155</t>
  </si>
  <si>
    <t>김라영</t>
  </si>
  <si>
    <t>C0101021</t>
  </si>
  <si>
    <t>64-102393</t>
  </si>
  <si>
    <t>2003-09-20</t>
  </si>
  <si>
    <t>0313059385</t>
  </si>
  <si>
    <t>김정신</t>
  </si>
  <si>
    <t>C0101017</t>
  </si>
  <si>
    <t>2015-11-20</t>
  </si>
  <si>
    <t>15K9069336</t>
  </si>
  <si>
    <t>2014-01-25</t>
  </si>
  <si>
    <t>22-112441</t>
  </si>
  <si>
    <t>2021-04-02</t>
  </si>
  <si>
    <t>21-K9-040635</t>
  </si>
  <si>
    <t>문정주</t>
  </si>
  <si>
    <t>C0101015</t>
  </si>
  <si>
    <t>69-104834</t>
  </si>
  <si>
    <t>2023-10-20</t>
  </si>
  <si>
    <t>23-K9-074071</t>
  </si>
  <si>
    <t>조희진</t>
  </si>
  <si>
    <t>C0101014</t>
  </si>
  <si>
    <t>54-108476</t>
  </si>
  <si>
    <t>02-I4-061996</t>
  </si>
  <si>
    <t>조영아</t>
  </si>
  <si>
    <t>C0101011</t>
  </si>
  <si>
    <t>23-K9-060935</t>
  </si>
  <si>
    <t>63-225343</t>
  </si>
  <si>
    <t>24-K9-029047</t>
  </si>
  <si>
    <t>오승연</t>
  </si>
  <si>
    <t>C0101010</t>
  </si>
  <si>
    <t>47-109856</t>
  </si>
  <si>
    <t>김미성</t>
  </si>
  <si>
    <t>C0101008</t>
  </si>
  <si>
    <t>23-K9-002595</t>
  </si>
  <si>
    <t>공민영</t>
  </si>
  <si>
    <t>C0101007</t>
  </si>
  <si>
    <t>60-104342</t>
  </si>
  <si>
    <t>2011-05-31</t>
  </si>
  <si>
    <t>11-103259</t>
  </si>
  <si>
    <t>민재윤</t>
  </si>
  <si>
    <t>C0101006</t>
  </si>
  <si>
    <t>22-K9-076466</t>
  </si>
  <si>
    <t>안려경</t>
  </si>
  <si>
    <t>C0101005</t>
  </si>
  <si>
    <t>2023-06-29</t>
  </si>
  <si>
    <t>2023-73-145496</t>
  </si>
  <si>
    <t>34-123217</t>
  </si>
  <si>
    <t>강지현</t>
  </si>
  <si>
    <t>C0101003</t>
  </si>
  <si>
    <t>21-I9-005216</t>
  </si>
  <si>
    <t>박소연</t>
  </si>
  <si>
    <t>C0101000</t>
  </si>
  <si>
    <t>ADsP-039004781</t>
  </si>
  <si>
    <t>23-K9-025472</t>
  </si>
  <si>
    <t>51-130703</t>
  </si>
  <si>
    <t>2006-05-12</t>
  </si>
  <si>
    <t>06-I9-088512</t>
  </si>
  <si>
    <t>정다이</t>
  </si>
  <si>
    <t>C0100999</t>
  </si>
  <si>
    <t>20-K9-047239</t>
  </si>
  <si>
    <t>47-110867</t>
  </si>
  <si>
    <t>ADsP-040018240</t>
  </si>
  <si>
    <t>박현진</t>
  </si>
  <si>
    <t>C0100997</t>
  </si>
  <si>
    <t>2007-10-05</t>
  </si>
  <si>
    <t>07-I9-192274</t>
  </si>
  <si>
    <t>2020-01-24</t>
  </si>
  <si>
    <t>20-K9-000217</t>
  </si>
  <si>
    <t>45-107758</t>
  </si>
  <si>
    <t>21211040481I</t>
  </si>
  <si>
    <t>배시원</t>
  </si>
  <si>
    <t>C0100993</t>
  </si>
  <si>
    <t>2109756528</t>
  </si>
  <si>
    <t>2021-04-27</t>
  </si>
  <si>
    <t>1209531894</t>
  </si>
  <si>
    <t>21-I9-004037</t>
  </si>
  <si>
    <t>2019-06-28</t>
  </si>
  <si>
    <t>19-K9-054606</t>
  </si>
  <si>
    <t>2023-12-26</t>
  </si>
  <si>
    <t>23-X3-000629</t>
  </si>
  <si>
    <t>66-103538</t>
  </si>
  <si>
    <t>22-K9-025435</t>
  </si>
  <si>
    <t>최인경</t>
  </si>
  <si>
    <t>C0100991</t>
  </si>
  <si>
    <t>2024-06-28</t>
  </si>
  <si>
    <t>24-I9-005916</t>
  </si>
  <si>
    <t>37-109089</t>
  </si>
  <si>
    <t>김소현</t>
  </si>
  <si>
    <t>C0100988</t>
  </si>
  <si>
    <t>210107024378</t>
  </si>
  <si>
    <t>19-K9-091900</t>
  </si>
  <si>
    <t>김유민</t>
  </si>
  <si>
    <t>C0100987</t>
  </si>
  <si>
    <t>40-106164</t>
  </si>
  <si>
    <t>06-I2-002834</t>
  </si>
  <si>
    <t>이관우</t>
  </si>
  <si>
    <t>C0100984</t>
  </si>
  <si>
    <t>120109010455</t>
  </si>
  <si>
    <t>ADsP-042006510</t>
  </si>
  <si>
    <t>2014-09-26</t>
  </si>
  <si>
    <t>14-K9-053757</t>
  </si>
  <si>
    <t>54-103855</t>
  </si>
  <si>
    <t>ADsP-040004580</t>
  </si>
  <si>
    <t>노시찬</t>
  </si>
  <si>
    <t>C0100982</t>
  </si>
  <si>
    <t>21-K9-022457</t>
  </si>
  <si>
    <t>49-110442</t>
  </si>
  <si>
    <t>2020-10-28</t>
  </si>
  <si>
    <t>2209232951</t>
  </si>
  <si>
    <t>이수미</t>
  </si>
  <si>
    <t>C0100980</t>
  </si>
  <si>
    <t>21-K9-109067</t>
  </si>
  <si>
    <t>19-K9-083803</t>
  </si>
  <si>
    <t>박지호</t>
  </si>
  <si>
    <t>C0100979</t>
  </si>
  <si>
    <t>47-111677</t>
  </si>
  <si>
    <t>2024-08-16</t>
  </si>
  <si>
    <t>2024-ITS-59-0533</t>
  </si>
  <si>
    <t>배찬우</t>
  </si>
  <si>
    <t>C0100975</t>
  </si>
  <si>
    <t>22-K9-064138</t>
  </si>
  <si>
    <t>51-123038</t>
  </si>
  <si>
    <t>ADsP-034000984</t>
  </si>
  <si>
    <t>정주리</t>
  </si>
  <si>
    <t>C0100974</t>
  </si>
  <si>
    <t>2022-10-20</t>
  </si>
  <si>
    <t>210104022034</t>
  </si>
  <si>
    <t>김도현</t>
  </si>
  <si>
    <t>C0100972</t>
  </si>
  <si>
    <t>21-K9-057800</t>
  </si>
  <si>
    <t>53-108440</t>
  </si>
  <si>
    <t>71-105595</t>
  </si>
  <si>
    <t>이다희</t>
  </si>
  <si>
    <t>C0100971</t>
  </si>
  <si>
    <t>20-K9-071178</t>
  </si>
  <si>
    <t>C0100967</t>
  </si>
  <si>
    <t>49-109537</t>
  </si>
  <si>
    <t>ADsP-038018270</t>
  </si>
  <si>
    <t>정도은</t>
  </si>
  <si>
    <t>C0100966</t>
  </si>
  <si>
    <t>23-X3-000371</t>
  </si>
  <si>
    <t>22-K9-085897</t>
  </si>
  <si>
    <t>62-105478</t>
  </si>
  <si>
    <t>20-K9-071472</t>
  </si>
  <si>
    <t>이아현</t>
  </si>
  <si>
    <t>C0100964</t>
  </si>
  <si>
    <t>ADsP-041012433</t>
  </si>
  <si>
    <t>40-111569</t>
  </si>
  <si>
    <t>54-232433</t>
  </si>
  <si>
    <t>송윤석</t>
  </si>
  <si>
    <t>C0100963</t>
  </si>
  <si>
    <t>2022-무역-51-1321</t>
  </si>
  <si>
    <t>20-K9-004758</t>
  </si>
  <si>
    <t>권희정</t>
  </si>
  <si>
    <t>C0100961</t>
  </si>
  <si>
    <t>19202041464Q</t>
  </si>
  <si>
    <t>45-233189</t>
  </si>
  <si>
    <t>22-K9-000920</t>
  </si>
  <si>
    <t>안세영</t>
  </si>
  <si>
    <t>C0100959</t>
  </si>
  <si>
    <t>23-X3-000125</t>
  </si>
  <si>
    <t>22-K9-076329</t>
  </si>
  <si>
    <t>권구민</t>
  </si>
  <si>
    <t>C0100958</t>
  </si>
  <si>
    <t>51-134684</t>
  </si>
  <si>
    <t>22-K9-107568</t>
  </si>
  <si>
    <t>김예린</t>
  </si>
  <si>
    <t>C0100956</t>
  </si>
  <si>
    <t>61-103229</t>
  </si>
  <si>
    <t>1209400166</t>
  </si>
  <si>
    <t>최서현</t>
  </si>
  <si>
    <t>C0100954</t>
  </si>
  <si>
    <t>2109437082</t>
  </si>
  <si>
    <t>20-I9-008544</t>
  </si>
  <si>
    <t>20-K9-041313</t>
  </si>
  <si>
    <t>47-107649</t>
  </si>
  <si>
    <t>57-113415</t>
  </si>
  <si>
    <t>이지희</t>
  </si>
  <si>
    <t>C0100953</t>
  </si>
  <si>
    <t>22-X1-001215</t>
  </si>
  <si>
    <t>2022-06-03</t>
  </si>
  <si>
    <t>22211130113V</t>
  </si>
  <si>
    <t>01_식품산업기사</t>
  </si>
  <si>
    <t>식품산업기사</t>
  </si>
  <si>
    <t>권지혜</t>
  </si>
  <si>
    <t>C0100952</t>
  </si>
  <si>
    <t>22-I9-000594</t>
  </si>
  <si>
    <t>66-105837</t>
  </si>
  <si>
    <t>0-110-00662</t>
  </si>
  <si>
    <t>정윤서</t>
  </si>
  <si>
    <t>C0100949</t>
  </si>
  <si>
    <t>21-K9-060063</t>
  </si>
  <si>
    <t>56-114473</t>
  </si>
  <si>
    <t>김수안</t>
  </si>
  <si>
    <t>C0100948</t>
  </si>
  <si>
    <t>ADsP-032008219</t>
  </si>
  <si>
    <t>김유미</t>
  </si>
  <si>
    <t>C0100947</t>
  </si>
  <si>
    <t>2003-09-05</t>
  </si>
  <si>
    <t>03-I9-064676</t>
  </si>
  <si>
    <t>2016-02-05</t>
  </si>
  <si>
    <t>1-58-00249</t>
  </si>
  <si>
    <t>2010-10-22</t>
  </si>
  <si>
    <t>10-K9-055291</t>
  </si>
  <si>
    <t>24-112397</t>
  </si>
  <si>
    <t>2018-03-27</t>
  </si>
  <si>
    <t>2018-ITP-03-0398</t>
  </si>
  <si>
    <t>(사) 한국무역협회</t>
  </si>
  <si>
    <t>01_국제무역사 2급</t>
  </si>
  <si>
    <t>국제무역사 2급</t>
  </si>
  <si>
    <t>이민지</t>
  </si>
  <si>
    <t>C0100945</t>
  </si>
  <si>
    <t>210112007121</t>
  </si>
  <si>
    <t>22-X3-001332</t>
  </si>
  <si>
    <t>19-K9-052196</t>
  </si>
  <si>
    <t>44-108200</t>
  </si>
  <si>
    <t>23-K9-040929</t>
  </si>
  <si>
    <t>노민영</t>
  </si>
  <si>
    <t>C0100944</t>
  </si>
  <si>
    <t>65-100648</t>
  </si>
  <si>
    <t>62-210261</t>
  </si>
  <si>
    <t>C0100943</t>
  </si>
  <si>
    <t>2008-10-03</t>
  </si>
  <si>
    <t>08-I9-122693</t>
  </si>
  <si>
    <t>이지현</t>
  </si>
  <si>
    <t>C0100940</t>
  </si>
  <si>
    <t>22-K9-012776</t>
  </si>
  <si>
    <t>45-230308</t>
  </si>
  <si>
    <t>21-K9-040783</t>
  </si>
  <si>
    <t>이현승</t>
  </si>
  <si>
    <t>C0100939</t>
  </si>
  <si>
    <t>52-108498</t>
  </si>
  <si>
    <t>2017-09-15</t>
  </si>
  <si>
    <t>17-K9-054041</t>
  </si>
  <si>
    <t>박정인</t>
  </si>
  <si>
    <t>C0100936</t>
  </si>
  <si>
    <t>39-123602</t>
  </si>
  <si>
    <t>0-88-00067</t>
  </si>
  <si>
    <t>63-101533</t>
  </si>
  <si>
    <t>박현</t>
  </si>
  <si>
    <t>C0100935</t>
  </si>
  <si>
    <t>2016-08-19</t>
  </si>
  <si>
    <t>16-K9-047939</t>
  </si>
  <si>
    <t>51-120498</t>
  </si>
  <si>
    <t>이재명</t>
  </si>
  <si>
    <t>C0100931</t>
  </si>
  <si>
    <t>2016-10-14</t>
  </si>
  <si>
    <t>16-I9-026516</t>
  </si>
  <si>
    <t>42-113940</t>
  </si>
  <si>
    <t>정하영</t>
  </si>
  <si>
    <t>C0100930</t>
  </si>
  <si>
    <t>22-K9-023127</t>
  </si>
  <si>
    <t>김윤희</t>
  </si>
  <si>
    <t>C0100927</t>
  </si>
  <si>
    <t>49-107955</t>
  </si>
  <si>
    <t>48-109345</t>
  </si>
  <si>
    <t>김세빈</t>
  </si>
  <si>
    <t>C0100926</t>
  </si>
  <si>
    <t>23-K9-039304</t>
  </si>
  <si>
    <t>나윤재</t>
  </si>
  <si>
    <t>C0100925</t>
  </si>
  <si>
    <t>24-I9-002464</t>
  </si>
  <si>
    <t>백선영</t>
  </si>
  <si>
    <t>C0100922</t>
  </si>
  <si>
    <t>2023-10-27</t>
  </si>
  <si>
    <t>23-K9-075472</t>
  </si>
  <si>
    <t>69-106202</t>
  </si>
  <si>
    <t>2024-10-18</t>
  </si>
  <si>
    <t>24-K9-057065</t>
  </si>
  <si>
    <t>정대연</t>
  </si>
  <si>
    <t>C0100921</t>
  </si>
  <si>
    <t>71-104463</t>
  </si>
  <si>
    <t>23-K9019615</t>
  </si>
  <si>
    <t>임지은</t>
  </si>
  <si>
    <t>C0100920</t>
  </si>
  <si>
    <t>51-110568</t>
  </si>
  <si>
    <t>20-K9-080615</t>
  </si>
  <si>
    <t>C0100919</t>
  </si>
  <si>
    <t>44-220657</t>
  </si>
  <si>
    <t>ADsP-040008159</t>
  </si>
  <si>
    <t>원주영</t>
  </si>
  <si>
    <t>C0100918</t>
  </si>
  <si>
    <t>55-100108</t>
  </si>
  <si>
    <t>23-K9-061971</t>
  </si>
  <si>
    <t>2017-08-02</t>
  </si>
  <si>
    <t>17-X2-001990</t>
  </si>
  <si>
    <t>C0100916</t>
  </si>
  <si>
    <t>45-124303</t>
  </si>
  <si>
    <t>21-K9-051736</t>
  </si>
  <si>
    <t>ADsP-032008372</t>
  </si>
  <si>
    <t>2017-09-06</t>
  </si>
  <si>
    <t>2207334073</t>
  </si>
  <si>
    <t>서선경</t>
  </si>
  <si>
    <t>C0100913</t>
  </si>
  <si>
    <t>20-I9-008841</t>
  </si>
  <si>
    <t>23-K9-067702</t>
  </si>
  <si>
    <t>66-104569</t>
  </si>
  <si>
    <t>22212070278N</t>
  </si>
  <si>
    <t>이종호</t>
  </si>
  <si>
    <t>C0100910</t>
  </si>
  <si>
    <t>23-K9-073938</t>
  </si>
  <si>
    <t>0-105-00313</t>
  </si>
  <si>
    <t>2013-08-27</t>
  </si>
  <si>
    <t>20-110060</t>
  </si>
  <si>
    <t>2022-10-29</t>
  </si>
  <si>
    <t>21-K9-094439</t>
  </si>
  <si>
    <t>서경선</t>
  </si>
  <si>
    <t>C0100905</t>
  </si>
  <si>
    <t>49-114685</t>
  </si>
  <si>
    <t>210112015542</t>
  </si>
  <si>
    <t>신정아</t>
  </si>
  <si>
    <t>C0100902</t>
  </si>
  <si>
    <t>ADsP-041015454</t>
  </si>
  <si>
    <t>2020-11-27</t>
  </si>
  <si>
    <t>20-K9-108649</t>
  </si>
  <si>
    <t>47-107501</t>
  </si>
  <si>
    <t>210100028815</t>
  </si>
  <si>
    <t>김태영</t>
  </si>
  <si>
    <t>C0100900</t>
  </si>
  <si>
    <t>51-260908</t>
  </si>
  <si>
    <t>23-K9-024025</t>
  </si>
  <si>
    <t>210115017442</t>
  </si>
  <si>
    <t>황예원</t>
  </si>
  <si>
    <t>C0100899</t>
  </si>
  <si>
    <t>23-K9-058399</t>
  </si>
  <si>
    <t>65-101852</t>
  </si>
  <si>
    <t>210109000000</t>
  </si>
  <si>
    <t>C0100897</t>
  </si>
  <si>
    <t>20-K9-063088</t>
  </si>
  <si>
    <t>2022-09-13</t>
  </si>
  <si>
    <t>ADsP-034009105</t>
  </si>
  <si>
    <t>51-142580</t>
  </si>
  <si>
    <t>69-111326</t>
  </si>
  <si>
    <t>김민석</t>
  </si>
  <si>
    <t>C0100895</t>
  </si>
  <si>
    <t>2022-07-16</t>
  </si>
  <si>
    <t>2022-ITS-51-0912</t>
  </si>
  <si>
    <t>15-K9-011604</t>
  </si>
  <si>
    <t>서수정</t>
  </si>
  <si>
    <t>C0100894</t>
  </si>
  <si>
    <t>2016-01-29</t>
  </si>
  <si>
    <t>16-I9-001724</t>
  </si>
  <si>
    <t>46-103156</t>
  </si>
  <si>
    <t>20-214911</t>
  </si>
  <si>
    <t>이찬란</t>
  </si>
  <si>
    <t>C0100893</t>
  </si>
  <si>
    <t>210111000571</t>
  </si>
  <si>
    <t>홍유경</t>
  </si>
  <si>
    <t>C0100890</t>
  </si>
  <si>
    <t>120111000286</t>
  </si>
  <si>
    <t>0-106-00120</t>
  </si>
  <si>
    <t>23-k9-056005</t>
  </si>
  <si>
    <t>67-102765</t>
  </si>
  <si>
    <t>19-k9-067760</t>
  </si>
  <si>
    <t>선수연</t>
  </si>
  <si>
    <t>C0100888</t>
  </si>
  <si>
    <t>51-120654</t>
  </si>
  <si>
    <t>2209824531</t>
  </si>
  <si>
    <t>ADsP-034012103</t>
  </si>
  <si>
    <t>1-103-00029</t>
  </si>
  <si>
    <t>2020-10-23</t>
  </si>
  <si>
    <t>20-K9-093463</t>
  </si>
  <si>
    <t>허윤경</t>
  </si>
  <si>
    <t>C0100887</t>
  </si>
  <si>
    <t>42-118680</t>
  </si>
  <si>
    <t>2109159052</t>
  </si>
  <si>
    <t>장영진</t>
  </si>
  <si>
    <t>C0100886</t>
  </si>
  <si>
    <t>2017-09-05</t>
  </si>
  <si>
    <t>0-62-00389</t>
  </si>
  <si>
    <t>1209141041</t>
  </si>
  <si>
    <t>2018-10-26</t>
  </si>
  <si>
    <t>18-K9-072160</t>
  </si>
  <si>
    <t>51-100101</t>
  </si>
  <si>
    <t>23-K9-091397</t>
  </si>
  <si>
    <t>이지윤</t>
  </si>
  <si>
    <t>C0100884</t>
  </si>
  <si>
    <t>220113008178</t>
  </si>
  <si>
    <t>장건희</t>
  </si>
  <si>
    <t>C0100883</t>
  </si>
  <si>
    <t>ADsP-041013497</t>
  </si>
  <si>
    <t>2004-03-25</t>
  </si>
  <si>
    <t>04-l1-016803</t>
  </si>
  <si>
    <t>23-K9-059415</t>
  </si>
  <si>
    <t>36-132297</t>
  </si>
  <si>
    <t>2018-05-26</t>
  </si>
  <si>
    <t>39-105212</t>
  </si>
  <si>
    <t>김수미</t>
  </si>
  <si>
    <t>C0100882</t>
  </si>
  <si>
    <t>19-K9-048406</t>
  </si>
  <si>
    <t>210115005426</t>
  </si>
  <si>
    <t>이유선</t>
  </si>
  <si>
    <t>C0100881</t>
  </si>
  <si>
    <t>1-116-00212</t>
  </si>
  <si>
    <t>20-K9-020596</t>
  </si>
  <si>
    <t>46-114908</t>
  </si>
  <si>
    <t>2013-09-10</t>
  </si>
  <si>
    <t>2013-ITP-032398</t>
  </si>
  <si>
    <t>정근영</t>
  </si>
  <si>
    <t>C0100879</t>
  </si>
  <si>
    <t>2007-06-01</t>
  </si>
  <si>
    <t>07-K9-029521</t>
  </si>
  <si>
    <t>2001-05-03</t>
  </si>
  <si>
    <t>01-11-040487</t>
  </si>
  <si>
    <t>2010-08-18</t>
  </si>
  <si>
    <t>10-X2-002972</t>
  </si>
  <si>
    <t>57-117566</t>
  </si>
  <si>
    <t>21-I9-009149</t>
  </si>
  <si>
    <t>김혜리</t>
  </si>
  <si>
    <t>C0100878</t>
  </si>
  <si>
    <t>21-X2-000579</t>
  </si>
  <si>
    <t>21-K9-040543</t>
  </si>
  <si>
    <t>유화경</t>
  </si>
  <si>
    <t>C0100877</t>
  </si>
  <si>
    <t>49-104210</t>
  </si>
  <si>
    <t>42-126384</t>
  </si>
  <si>
    <t>조영엽</t>
  </si>
  <si>
    <t>C0100873</t>
  </si>
  <si>
    <t>19-K9-043319</t>
  </si>
  <si>
    <t>2023-07-23</t>
  </si>
  <si>
    <t>23-K9-051200</t>
  </si>
  <si>
    <t>윤동아</t>
  </si>
  <si>
    <t>C0100872</t>
  </si>
  <si>
    <t>24202140301D</t>
  </si>
  <si>
    <t>23201140860X</t>
  </si>
  <si>
    <t>01_종자기사</t>
  </si>
  <si>
    <t>54-118108</t>
  </si>
  <si>
    <t>210112018844</t>
  </si>
  <si>
    <t>이혜진</t>
  </si>
  <si>
    <t>C0100870</t>
  </si>
  <si>
    <t>120112017574</t>
  </si>
  <si>
    <t>23-K9-081089</t>
  </si>
  <si>
    <t>64-102410</t>
  </si>
  <si>
    <t>210109001276</t>
  </si>
  <si>
    <t>최주혜</t>
  </si>
  <si>
    <t>C0100868</t>
  </si>
  <si>
    <t>21-K9-019325</t>
  </si>
  <si>
    <t>54-109405</t>
  </si>
  <si>
    <t>20-K9-085034</t>
  </si>
  <si>
    <t>송상협</t>
  </si>
  <si>
    <t>C0100867</t>
  </si>
  <si>
    <t>24201051044B</t>
  </si>
  <si>
    <t>ADsP-040013265</t>
  </si>
  <si>
    <t>2023-10-11</t>
  </si>
  <si>
    <t>23IB00359</t>
  </si>
  <si>
    <t>42-127635</t>
  </si>
  <si>
    <t>45-230602</t>
  </si>
  <si>
    <t>장원철</t>
  </si>
  <si>
    <t>C0100863</t>
  </si>
  <si>
    <t>2010-05-14</t>
  </si>
  <si>
    <t>10-I9-071736</t>
  </si>
  <si>
    <t>박경도</t>
  </si>
  <si>
    <t>C0100862</t>
  </si>
  <si>
    <t>20-K9-070690</t>
  </si>
  <si>
    <t>24EC00271A</t>
  </si>
  <si>
    <t>23EB00656</t>
  </si>
  <si>
    <t>안채연</t>
  </si>
  <si>
    <t>C0100861</t>
  </si>
  <si>
    <t>22-K9-107178</t>
  </si>
  <si>
    <t>45-124075</t>
  </si>
  <si>
    <t>20-K9-039386</t>
  </si>
  <si>
    <t>이은혜</t>
  </si>
  <si>
    <t>C0100860</t>
  </si>
  <si>
    <t>2-85-00204</t>
  </si>
  <si>
    <t>57-128568</t>
  </si>
  <si>
    <t>22-I9-005410</t>
  </si>
  <si>
    <t>22-X1-002445</t>
  </si>
  <si>
    <t>2022-ITS-51-0908</t>
  </si>
  <si>
    <t>2021-무역-47-0836</t>
  </si>
  <si>
    <t>이주영</t>
  </si>
  <si>
    <t>C0100859</t>
  </si>
  <si>
    <t>2109546797</t>
  </si>
  <si>
    <t>120102018011</t>
  </si>
  <si>
    <t>20-K9-084916</t>
  </si>
  <si>
    <t>2023-04-15</t>
  </si>
  <si>
    <t>64-211187</t>
  </si>
  <si>
    <t>20-K9-068042</t>
  </si>
  <si>
    <t>최예원</t>
  </si>
  <si>
    <t>C0100858</t>
  </si>
  <si>
    <t>40-125181</t>
  </si>
  <si>
    <t>ADsP-036000761</t>
  </si>
  <si>
    <t>강호영</t>
  </si>
  <si>
    <t>C0100857</t>
  </si>
  <si>
    <t>2016-11-27</t>
  </si>
  <si>
    <t>26-40-1402-24</t>
  </si>
  <si>
    <t>23-X2-000514</t>
  </si>
  <si>
    <t>43497</t>
  </si>
  <si>
    <t>24IB00611</t>
  </si>
  <si>
    <t>송유나</t>
  </si>
  <si>
    <t>C0100855</t>
  </si>
  <si>
    <t>21-K9-130629</t>
  </si>
  <si>
    <t>51-122325</t>
  </si>
  <si>
    <t>66-212286</t>
  </si>
  <si>
    <t>박재현</t>
  </si>
  <si>
    <t>C0100854</t>
  </si>
  <si>
    <t>210106033343</t>
  </si>
  <si>
    <t>C0100852</t>
  </si>
  <si>
    <t>120106021948</t>
  </si>
  <si>
    <t>2015-04-10</t>
  </si>
  <si>
    <t>15-K9-022494</t>
  </si>
  <si>
    <t>45-114317</t>
  </si>
  <si>
    <t>ADsP-040017281</t>
  </si>
  <si>
    <t>이유경</t>
  </si>
  <si>
    <t>C0100848</t>
  </si>
  <si>
    <t>21-K9-081945</t>
  </si>
  <si>
    <t>51-138547</t>
  </si>
  <si>
    <t>40-112100</t>
  </si>
  <si>
    <t>이지수</t>
  </si>
  <si>
    <t>C0100847</t>
  </si>
  <si>
    <t>08-I9-039301</t>
  </si>
  <si>
    <t>2019-05-31</t>
  </si>
  <si>
    <t>19-K9-046830</t>
  </si>
  <si>
    <t>58-112850</t>
  </si>
  <si>
    <t>C0100846</t>
  </si>
  <si>
    <t>04-I1-060828</t>
  </si>
  <si>
    <t>2023-ITS-56-0005</t>
  </si>
  <si>
    <t>C0100842</t>
  </si>
  <si>
    <t>21-K9-054124</t>
  </si>
  <si>
    <t>48-110326</t>
  </si>
  <si>
    <t>23-K9-033288</t>
  </si>
  <si>
    <t>박준영</t>
  </si>
  <si>
    <t>C0100841</t>
  </si>
  <si>
    <t>62-100762</t>
  </si>
  <si>
    <t>2008-12-05</t>
  </si>
  <si>
    <t>08-I9-153050</t>
  </si>
  <si>
    <t>소유경</t>
  </si>
  <si>
    <t>C0100840</t>
  </si>
  <si>
    <t>36-120770</t>
  </si>
  <si>
    <t>10204061157X</t>
  </si>
  <si>
    <t>23-X2-001369</t>
  </si>
  <si>
    <t>16-K9-060570</t>
  </si>
  <si>
    <t>17-K9-003224</t>
  </si>
  <si>
    <t>김수언</t>
  </si>
  <si>
    <t>C0100839</t>
  </si>
  <si>
    <t>51-103248</t>
  </si>
  <si>
    <t>2016-10-21</t>
  </si>
  <si>
    <t>16-K9-063024</t>
  </si>
  <si>
    <t>C0100838</t>
  </si>
  <si>
    <t>23-115627</t>
  </si>
  <si>
    <t>63-100740</t>
  </si>
  <si>
    <t>전해주</t>
  </si>
  <si>
    <t>C0100836</t>
  </si>
  <si>
    <t>2018-03-09</t>
  </si>
  <si>
    <t>18-K9-012500</t>
  </si>
  <si>
    <t>ADsP-034012132</t>
  </si>
  <si>
    <t>23-X1-000134</t>
  </si>
  <si>
    <t>20230439</t>
  </si>
  <si>
    <t>2109451065</t>
  </si>
  <si>
    <t>홍은선</t>
  </si>
  <si>
    <t>C0100834</t>
  </si>
  <si>
    <t>1209518299</t>
  </si>
  <si>
    <t>20-K9-062388</t>
  </si>
  <si>
    <t>46-104226</t>
  </si>
  <si>
    <t>2015-12-11</t>
  </si>
  <si>
    <t>2-58-01270</t>
  </si>
  <si>
    <t>박수빈</t>
  </si>
  <si>
    <t>C0100831</t>
  </si>
  <si>
    <t>50-215107</t>
  </si>
  <si>
    <t>20-K9-127039</t>
  </si>
  <si>
    <t>2016-04-08</t>
  </si>
  <si>
    <t>16-K9-022590</t>
  </si>
  <si>
    <t>신현재</t>
  </si>
  <si>
    <t>C0100830</t>
  </si>
  <si>
    <t>59-107243</t>
  </si>
  <si>
    <t>ADsP-040005496</t>
  </si>
  <si>
    <t>21-K9-081941</t>
  </si>
  <si>
    <t>허희선</t>
  </si>
  <si>
    <t>C0100827</t>
  </si>
  <si>
    <t>2010-06-01</t>
  </si>
  <si>
    <t>10-I9-060305</t>
  </si>
  <si>
    <t>21214030299L</t>
  </si>
  <si>
    <t>51-113281</t>
  </si>
  <si>
    <t>2109465496</t>
  </si>
  <si>
    <t>이주희</t>
  </si>
  <si>
    <t>C0100824</t>
  </si>
  <si>
    <t>2015-03-13</t>
  </si>
  <si>
    <t>15-I9-007484</t>
  </si>
  <si>
    <t>2017-12-08</t>
  </si>
  <si>
    <t>17-K9-070013</t>
  </si>
  <si>
    <t>40-113119</t>
  </si>
  <si>
    <t>70-104622</t>
  </si>
  <si>
    <t>나재민</t>
  </si>
  <si>
    <t>C0100823</t>
  </si>
  <si>
    <t>1-98-00003</t>
  </si>
  <si>
    <t>이혜영</t>
  </si>
  <si>
    <t>C0100822</t>
  </si>
  <si>
    <t>19-K9-105212</t>
  </si>
  <si>
    <t>45-100876</t>
  </si>
  <si>
    <t>23-K9-081139</t>
  </si>
  <si>
    <t>손승현</t>
  </si>
  <si>
    <t>C0100821</t>
  </si>
  <si>
    <t>41-106687</t>
  </si>
  <si>
    <t>2010-03-12</t>
  </si>
  <si>
    <t>10-I9-040115</t>
  </si>
  <si>
    <t>유지희</t>
  </si>
  <si>
    <t>C0100818</t>
  </si>
  <si>
    <t>2023-07-21</t>
  </si>
  <si>
    <t>23-K9-049554</t>
  </si>
  <si>
    <t>65-104673</t>
  </si>
  <si>
    <t>39-114992</t>
  </si>
  <si>
    <t>C0100817</t>
  </si>
  <si>
    <t>2019-03-15</t>
  </si>
  <si>
    <t>19-k9-021400</t>
  </si>
  <si>
    <t>19-K9-076621</t>
  </si>
  <si>
    <t>박일우</t>
  </si>
  <si>
    <t>C0100816</t>
  </si>
  <si>
    <t>40-230362</t>
  </si>
  <si>
    <t>ADsP-036014870</t>
  </si>
  <si>
    <t>김도경</t>
  </si>
  <si>
    <t>C0100815</t>
  </si>
  <si>
    <t>210106018929</t>
  </si>
  <si>
    <t>32-112494</t>
  </si>
  <si>
    <t>17-I9-024307</t>
  </si>
  <si>
    <t>2019-05-03</t>
  </si>
  <si>
    <t>19-K9-039169</t>
  </si>
  <si>
    <t>21-K9-051573</t>
  </si>
  <si>
    <t>윤주은</t>
  </si>
  <si>
    <t>C0100813</t>
  </si>
  <si>
    <t>47-101754</t>
  </si>
  <si>
    <t>ADsP-038013787</t>
  </si>
  <si>
    <t>정다인</t>
  </si>
  <si>
    <t>C0100811</t>
  </si>
  <si>
    <t>2021-09-29</t>
  </si>
  <si>
    <t>0-87-00231</t>
  </si>
  <si>
    <t>20-K9-074151</t>
  </si>
  <si>
    <t>44-115332</t>
  </si>
  <si>
    <t>21-K9-041185</t>
  </si>
  <si>
    <t>엄채영</t>
  </si>
  <si>
    <t>C0100810</t>
  </si>
  <si>
    <t>42-231942</t>
  </si>
  <si>
    <t>24AB00247</t>
  </si>
  <si>
    <t>홍지희</t>
  </si>
  <si>
    <t>C0100808</t>
  </si>
  <si>
    <t>22-K9-026976</t>
  </si>
  <si>
    <t>57-102648</t>
  </si>
  <si>
    <t>2109839827</t>
  </si>
  <si>
    <t>장윤화</t>
  </si>
  <si>
    <t>C0100807</t>
  </si>
  <si>
    <t>ADsP-031003433</t>
  </si>
  <si>
    <t>1-111-00121</t>
  </si>
  <si>
    <t>20-K9-108392</t>
  </si>
  <si>
    <t>44-112396</t>
  </si>
  <si>
    <t>2010-08-13</t>
  </si>
  <si>
    <t>10202061303B</t>
  </si>
  <si>
    <t>우장완</t>
  </si>
  <si>
    <t>C0100806</t>
  </si>
  <si>
    <t>10-X2-003795</t>
  </si>
  <si>
    <t>2023-02-17</t>
  </si>
  <si>
    <t>23-K9-008866</t>
  </si>
  <si>
    <t>ADsP-034012741</t>
  </si>
  <si>
    <t>57-12891</t>
  </si>
  <si>
    <t>양해인</t>
  </si>
  <si>
    <t>C0100805</t>
  </si>
  <si>
    <t>ADsP-038017712</t>
  </si>
  <si>
    <t>21-K9-045245</t>
  </si>
  <si>
    <t>45-113587</t>
  </si>
  <si>
    <t>노현지</t>
  </si>
  <si>
    <t>C0100803</t>
  </si>
  <si>
    <t>2023-10-30</t>
  </si>
  <si>
    <t>23-K9-075342</t>
  </si>
  <si>
    <t>이이내</t>
  </si>
  <si>
    <t>C0100802</t>
  </si>
  <si>
    <t>63-101404</t>
  </si>
  <si>
    <t>47121453</t>
  </si>
  <si>
    <t>양윤선</t>
  </si>
  <si>
    <t>C0100798</t>
  </si>
  <si>
    <t>10-X2-001717</t>
  </si>
  <si>
    <t>김관희</t>
  </si>
  <si>
    <t>C0100797</t>
  </si>
  <si>
    <t>27-116536</t>
  </si>
  <si>
    <t>210104049991</t>
  </si>
  <si>
    <t>윤예슬</t>
  </si>
  <si>
    <t>C0100796</t>
  </si>
  <si>
    <t>23-K9-004450</t>
  </si>
  <si>
    <t>66-105116</t>
  </si>
  <si>
    <t>ADsP-041017295</t>
  </si>
  <si>
    <t>24-K9-020403</t>
  </si>
  <si>
    <t>주의정</t>
  </si>
  <si>
    <t>C0100795</t>
  </si>
  <si>
    <t>70-104534</t>
  </si>
  <si>
    <t>전민</t>
  </si>
  <si>
    <t>C0100791</t>
  </si>
  <si>
    <t>22-K9-071106</t>
  </si>
  <si>
    <t>정현수</t>
  </si>
  <si>
    <t>C0100790</t>
  </si>
  <si>
    <t>57-113464</t>
  </si>
  <si>
    <t>2022-05-20</t>
  </si>
  <si>
    <t>22--I9-006418</t>
  </si>
  <si>
    <t>오소현</t>
  </si>
  <si>
    <t>C0100789</t>
  </si>
  <si>
    <t>54-108631</t>
  </si>
  <si>
    <t>23-X1-000937</t>
  </si>
  <si>
    <t>22-K9-034939</t>
  </si>
  <si>
    <t>22211230194U</t>
  </si>
  <si>
    <t>김혜원</t>
  </si>
  <si>
    <t>C0100785</t>
  </si>
  <si>
    <t>20-I9-017111</t>
  </si>
  <si>
    <t>23-X1-001775</t>
  </si>
  <si>
    <t>63-100785</t>
  </si>
  <si>
    <t>210114030939</t>
  </si>
  <si>
    <t>박하늘</t>
  </si>
  <si>
    <t>C0100782</t>
  </si>
  <si>
    <t>ADsP-042000570</t>
  </si>
  <si>
    <t>70-105300</t>
  </si>
  <si>
    <t>2020-11-20</t>
  </si>
  <si>
    <t>20-K9-105642</t>
  </si>
  <si>
    <t>최계빈</t>
  </si>
  <si>
    <t>C0100781</t>
  </si>
  <si>
    <t>51-122991</t>
  </si>
  <si>
    <t>24IB00689</t>
  </si>
  <si>
    <t>67-102520</t>
  </si>
  <si>
    <t>임지형</t>
  </si>
  <si>
    <t>C0100779</t>
  </si>
  <si>
    <t>23-K9-067687</t>
  </si>
  <si>
    <t>20232977</t>
  </si>
  <si>
    <t>2024-03-01</t>
  </si>
  <si>
    <t>24-I9-001718</t>
  </si>
  <si>
    <t>윤이슬</t>
  </si>
  <si>
    <t>C0100778</t>
  </si>
  <si>
    <t>21-K9-115815</t>
  </si>
  <si>
    <t>51-114677</t>
  </si>
  <si>
    <t>210115024893</t>
  </si>
  <si>
    <t>안유슬</t>
  </si>
  <si>
    <t>C0100777</t>
  </si>
  <si>
    <t>24-K9-001516</t>
  </si>
  <si>
    <t>69-219865</t>
  </si>
  <si>
    <t>2108816766</t>
  </si>
  <si>
    <t>C0100774</t>
  </si>
  <si>
    <t>21-K9-084598</t>
  </si>
  <si>
    <t>51-116856</t>
  </si>
  <si>
    <t>2022-05-13</t>
  </si>
  <si>
    <t>22-K9-044956</t>
  </si>
  <si>
    <t>박주현</t>
  </si>
  <si>
    <t>C0100771</t>
  </si>
  <si>
    <t>53-105642</t>
  </si>
  <si>
    <t>2016-11-11</t>
  </si>
  <si>
    <t>16-K9-066065</t>
  </si>
  <si>
    <t>이정미</t>
  </si>
  <si>
    <t>C0100769</t>
  </si>
  <si>
    <t>210104021845</t>
  </si>
  <si>
    <t>120104017044</t>
  </si>
  <si>
    <t>22-X1-002720</t>
  </si>
  <si>
    <t>54-117442</t>
  </si>
  <si>
    <t>2006-03-31</t>
  </si>
  <si>
    <t>06-I9-062933</t>
  </si>
  <si>
    <t>C0100768</t>
  </si>
  <si>
    <t>16-K9-001544</t>
  </si>
  <si>
    <t>72-103758</t>
  </si>
  <si>
    <t>2018-04-27</t>
  </si>
  <si>
    <t>18-I9-007231</t>
  </si>
  <si>
    <t>이서영</t>
  </si>
  <si>
    <t>C0100765</t>
  </si>
  <si>
    <t>22-K9-065203</t>
  </si>
  <si>
    <t>2022-08-25</t>
  </si>
  <si>
    <t>210103022357</t>
  </si>
  <si>
    <t>120103019292</t>
  </si>
  <si>
    <t>0-99-00413</t>
  </si>
  <si>
    <t>23-I9-003625</t>
  </si>
  <si>
    <t>C0100764</t>
  </si>
  <si>
    <t>210109003322</t>
  </si>
  <si>
    <t>120109003764</t>
  </si>
  <si>
    <t>21-X9-059944</t>
  </si>
  <si>
    <t>ADsP-030007153</t>
  </si>
  <si>
    <t>23-X2-001751</t>
  </si>
  <si>
    <t>2024-09-05</t>
  </si>
  <si>
    <t>44787</t>
  </si>
  <si>
    <t>16-K9-068853</t>
  </si>
  <si>
    <t>C0100762</t>
  </si>
  <si>
    <t>35-106780</t>
  </si>
  <si>
    <t>ADsP-036000966</t>
  </si>
  <si>
    <t>ADsP-036014763</t>
  </si>
  <si>
    <t>신유지</t>
  </si>
  <si>
    <t>C0100759</t>
  </si>
  <si>
    <t>2011-07-22</t>
  </si>
  <si>
    <t>11-I9-053218</t>
  </si>
  <si>
    <t>21-X2-001461</t>
  </si>
  <si>
    <t>22-K9-006295</t>
  </si>
  <si>
    <t>63-221784</t>
  </si>
  <si>
    <t>23-112161</t>
  </si>
  <si>
    <t>김은솔</t>
  </si>
  <si>
    <t>C0100757</t>
  </si>
  <si>
    <t>2020-12-18</t>
  </si>
  <si>
    <t>20-K9-119284</t>
  </si>
  <si>
    <t>ADsP-040007085</t>
  </si>
  <si>
    <t>2017-04-04</t>
  </si>
  <si>
    <t>2017-ITP-010231</t>
  </si>
  <si>
    <t>장조아</t>
  </si>
  <si>
    <t>C0100753</t>
  </si>
  <si>
    <t>0-105-00171</t>
  </si>
  <si>
    <t>16-I9-027954</t>
  </si>
  <si>
    <t>17-K9-003495</t>
  </si>
  <si>
    <t>42-127786</t>
  </si>
  <si>
    <t>유은재</t>
  </si>
  <si>
    <t>C0100751</t>
  </si>
  <si>
    <t>2015-10-09</t>
  </si>
  <si>
    <t>15-K9-061344</t>
  </si>
  <si>
    <t>박선영</t>
  </si>
  <si>
    <t>C0100750</t>
  </si>
  <si>
    <t>50-100722</t>
  </si>
  <si>
    <t>2022-12-02</t>
  </si>
  <si>
    <t>22-K9-100031</t>
  </si>
  <si>
    <t>홍유림</t>
  </si>
  <si>
    <t>C0100749</t>
  </si>
  <si>
    <t>2020-12-02</t>
  </si>
  <si>
    <t>20-X3-002495</t>
  </si>
  <si>
    <t>2021-08-18</t>
  </si>
  <si>
    <t>36574</t>
  </si>
  <si>
    <t>0-99-00930</t>
  </si>
  <si>
    <t>김주영</t>
  </si>
  <si>
    <t>C0100747</t>
  </si>
  <si>
    <t>64-212690</t>
  </si>
  <si>
    <t>47-111567</t>
  </si>
  <si>
    <t>권소현</t>
  </si>
  <si>
    <t>C0100746</t>
  </si>
  <si>
    <t>20201060692S</t>
  </si>
  <si>
    <t>23-K9-031888</t>
  </si>
  <si>
    <t>안도영</t>
  </si>
  <si>
    <t>C0100745</t>
  </si>
  <si>
    <t>51-120679</t>
  </si>
  <si>
    <t>22-K9-093813</t>
  </si>
  <si>
    <t>선동준</t>
  </si>
  <si>
    <t>C0100744</t>
  </si>
  <si>
    <t>57-113772</t>
  </si>
  <si>
    <t>120110016501</t>
  </si>
  <si>
    <t>김재욱</t>
  </si>
  <si>
    <t>C0100740</t>
  </si>
  <si>
    <t>010100210</t>
  </si>
  <si>
    <t>45-114188</t>
  </si>
  <si>
    <t>이지은</t>
  </si>
  <si>
    <t>C0100739</t>
  </si>
  <si>
    <t>06-I1-026490</t>
  </si>
  <si>
    <t>20-K9-100844</t>
  </si>
  <si>
    <t>210112003036</t>
  </si>
  <si>
    <t>박해림</t>
  </si>
  <si>
    <t>C0100738</t>
  </si>
  <si>
    <t>23-K9-030430</t>
  </si>
  <si>
    <t>56-111865</t>
  </si>
  <si>
    <t>2209124583</t>
  </si>
  <si>
    <t>유현지</t>
  </si>
  <si>
    <t>C0100735</t>
  </si>
  <si>
    <t>2109234266</t>
  </si>
  <si>
    <t>21-I9-017642</t>
  </si>
  <si>
    <t>20-K9-043643</t>
  </si>
  <si>
    <t>2017-07-31</t>
  </si>
  <si>
    <t>19-X2-001950</t>
  </si>
  <si>
    <t>52-217628</t>
  </si>
  <si>
    <t>2-107-00119</t>
  </si>
  <si>
    <t>임하리</t>
  </si>
  <si>
    <t>C0100732</t>
  </si>
  <si>
    <t>210102028514</t>
  </si>
  <si>
    <t>22-I9-011058</t>
  </si>
  <si>
    <t>20-K9-088899</t>
  </si>
  <si>
    <t>22-X1-002439</t>
  </si>
  <si>
    <t>38901</t>
  </si>
  <si>
    <t>51-144711</t>
  </si>
  <si>
    <t>54-112696</t>
  </si>
  <si>
    <t>김현지</t>
  </si>
  <si>
    <t>C0100728</t>
  </si>
  <si>
    <t>22-K9-066108</t>
  </si>
  <si>
    <t>2022-09-24</t>
  </si>
  <si>
    <t>ADsP-034006197</t>
  </si>
  <si>
    <t>23-X2-001445</t>
  </si>
  <si>
    <t>2007-11-02</t>
  </si>
  <si>
    <t>07-I9-208885</t>
  </si>
  <si>
    <t>허별</t>
  </si>
  <si>
    <t>C0100727</t>
  </si>
  <si>
    <t>47-229213</t>
  </si>
  <si>
    <t>ADsP-036002101</t>
  </si>
  <si>
    <t>김가현</t>
  </si>
  <si>
    <t>C0100725</t>
  </si>
  <si>
    <t>23-K9-041048</t>
  </si>
  <si>
    <t>69-102486</t>
  </si>
  <si>
    <t>34-112917</t>
  </si>
  <si>
    <t>김경덕</t>
  </si>
  <si>
    <t>C0100723</t>
  </si>
  <si>
    <t>ADsP-038007995</t>
  </si>
  <si>
    <t>22-K9-009612</t>
  </si>
  <si>
    <t>1-114-00142</t>
  </si>
  <si>
    <t>ADsP-042017679</t>
  </si>
  <si>
    <t>이경연</t>
  </si>
  <si>
    <t>C0100719</t>
  </si>
  <si>
    <t>19-K9-017376</t>
  </si>
  <si>
    <t>47-104976</t>
  </si>
  <si>
    <t>C0100718</t>
  </si>
  <si>
    <t>2023-ITS-54-0073</t>
  </si>
  <si>
    <t>이예은</t>
  </si>
  <si>
    <t>C0100717</t>
  </si>
  <si>
    <t>2-105-00466</t>
  </si>
  <si>
    <t>23-K9-033348</t>
  </si>
  <si>
    <t>23-X1-000342</t>
  </si>
  <si>
    <t>51-254746</t>
  </si>
  <si>
    <t>우수연</t>
  </si>
  <si>
    <t>C0100716</t>
  </si>
  <si>
    <t>20-K9-105588</t>
  </si>
  <si>
    <t>배윤빈</t>
  </si>
  <si>
    <t>C0100712</t>
  </si>
  <si>
    <t>51-118373</t>
  </si>
  <si>
    <t>35471</t>
  </si>
  <si>
    <t>42-125022</t>
  </si>
  <si>
    <t>안현지</t>
  </si>
  <si>
    <t>C0100707</t>
  </si>
  <si>
    <t>22201021197A</t>
  </si>
  <si>
    <t>이도현</t>
  </si>
  <si>
    <t>C0100706</t>
  </si>
  <si>
    <t>62-206663</t>
  </si>
  <si>
    <t>57-113005</t>
  </si>
  <si>
    <t>서민선</t>
  </si>
  <si>
    <t>C0100705</t>
  </si>
  <si>
    <t>23-K9-024434</t>
  </si>
  <si>
    <t>1-108-00049</t>
  </si>
  <si>
    <t>69-107379</t>
  </si>
  <si>
    <t>하주영</t>
  </si>
  <si>
    <t>C0100704</t>
  </si>
  <si>
    <t>72-107806</t>
  </si>
  <si>
    <t>김규림</t>
  </si>
  <si>
    <t>C0100700</t>
  </si>
  <si>
    <t>24-K9-048342</t>
  </si>
  <si>
    <t>24-X1-001138</t>
  </si>
  <si>
    <t>57-118373</t>
  </si>
  <si>
    <t>C0100699</t>
  </si>
  <si>
    <t>23-K9-002079</t>
  </si>
  <si>
    <t>ADsP-039012672</t>
  </si>
  <si>
    <t>권유빈</t>
  </si>
  <si>
    <t>C0100697</t>
  </si>
  <si>
    <t>22-K9-057248</t>
  </si>
  <si>
    <t>51-139169</t>
  </si>
  <si>
    <t>24-K9-027940</t>
  </si>
  <si>
    <t>백호승</t>
  </si>
  <si>
    <t>C0100696</t>
  </si>
  <si>
    <t>35-110108</t>
  </si>
  <si>
    <t>210107026538</t>
  </si>
  <si>
    <t>김지은</t>
  </si>
  <si>
    <t>C0100695</t>
  </si>
  <si>
    <t>2016-12-07</t>
  </si>
  <si>
    <t>0-58-00311</t>
  </si>
  <si>
    <t>19-K9-009302</t>
  </si>
  <si>
    <t>34-135324</t>
  </si>
  <si>
    <t>19204241035Z</t>
  </si>
  <si>
    <t>이동조</t>
  </si>
  <si>
    <t>C0100694</t>
  </si>
  <si>
    <t>19-I9-002579</t>
  </si>
  <si>
    <t>19-K9-046658</t>
  </si>
  <si>
    <t>20203240174R</t>
  </si>
  <si>
    <t>51-257448</t>
  </si>
  <si>
    <t>210113002802</t>
  </si>
  <si>
    <t>C0100691</t>
  </si>
  <si>
    <t>ADsP-040016536</t>
  </si>
  <si>
    <t>23-K9-079629</t>
  </si>
  <si>
    <t>68-102334</t>
  </si>
  <si>
    <t>210116000325</t>
  </si>
  <si>
    <t>이유정</t>
  </si>
  <si>
    <t>C0100689</t>
  </si>
  <si>
    <t>2019-02-01</t>
  </si>
  <si>
    <t>19-K9-003647</t>
  </si>
  <si>
    <t>21203040417N</t>
  </si>
  <si>
    <t>40-116056</t>
  </si>
  <si>
    <t>035001880</t>
  </si>
  <si>
    <t>한지혜</t>
  </si>
  <si>
    <t>C0100687</t>
  </si>
  <si>
    <t>2023-73-145453</t>
  </si>
  <si>
    <t>강은정</t>
  </si>
  <si>
    <t>C0100684</t>
  </si>
  <si>
    <t>21214010264P</t>
  </si>
  <si>
    <t>13-K9-038372</t>
  </si>
  <si>
    <t>2012-05-29</t>
  </si>
  <si>
    <t>15-101498</t>
  </si>
  <si>
    <t>2011-05-27</t>
  </si>
  <si>
    <t>11-I9-042764</t>
  </si>
  <si>
    <t>43-114630</t>
  </si>
  <si>
    <t>류지혜</t>
  </si>
  <si>
    <t>C0100680</t>
  </si>
  <si>
    <t>21-K9-040746</t>
  </si>
  <si>
    <t>64-101137</t>
  </si>
  <si>
    <t>정미란</t>
  </si>
  <si>
    <t>C0100679</t>
  </si>
  <si>
    <t>ADsP-039004358</t>
  </si>
  <si>
    <t>19204071980I</t>
  </si>
  <si>
    <t>2016-12-14</t>
  </si>
  <si>
    <t>16-X3-000330</t>
  </si>
  <si>
    <t>26115</t>
  </si>
  <si>
    <t>2021-06-24</t>
  </si>
  <si>
    <t>2109608766</t>
  </si>
  <si>
    <t>C0100677</t>
  </si>
  <si>
    <t>20-K9-043287</t>
  </si>
  <si>
    <t>1209708892</t>
  </si>
  <si>
    <t>54-105540</t>
  </si>
  <si>
    <t>2023-03-27</t>
  </si>
  <si>
    <t>2023-ITS-52-0201</t>
  </si>
  <si>
    <t>최영선</t>
  </si>
  <si>
    <t>C0100675</t>
  </si>
  <si>
    <t>55-106886</t>
  </si>
  <si>
    <t>20-K9-052216</t>
  </si>
  <si>
    <t>22-X3-0000669</t>
  </si>
  <si>
    <t>20232863</t>
  </si>
  <si>
    <t>ADsP-042016094</t>
  </si>
  <si>
    <t>성예은</t>
  </si>
  <si>
    <t>C0100673</t>
  </si>
  <si>
    <t>23-I9-013305</t>
  </si>
  <si>
    <t>59-103761</t>
  </si>
  <si>
    <t>52-106977</t>
  </si>
  <si>
    <t>이유빈</t>
  </si>
  <si>
    <t>C0100665</t>
  </si>
  <si>
    <t>21-K9-075053</t>
  </si>
  <si>
    <t>21-I9-011821</t>
  </si>
  <si>
    <t>210100023811</t>
  </si>
  <si>
    <t>ADsP-036011045</t>
  </si>
  <si>
    <t>0-70-00187</t>
  </si>
  <si>
    <t>C0100660</t>
  </si>
  <si>
    <t>20-K9-043071</t>
  </si>
  <si>
    <t>38-107051</t>
  </si>
  <si>
    <t>19-K9-070511</t>
  </si>
  <si>
    <t>장우희</t>
  </si>
  <si>
    <t>C0100655</t>
  </si>
  <si>
    <t>42-113803</t>
  </si>
  <si>
    <t>22-K9-066186</t>
  </si>
  <si>
    <t>이동호</t>
  </si>
  <si>
    <t>C0100653</t>
  </si>
  <si>
    <t>60-104611</t>
  </si>
  <si>
    <t>18-K9-054586</t>
  </si>
  <si>
    <t>윤새나</t>
  </si>
  <si>
    <t>C0100652</t>
  </si>
  <si>
    <t>57-246946</t>
  </si>
  <si>
    <t>김아현</t>
  </si>
  <si>
    <t>C0100650</t>
  </si>
  <si>
    <t>21-X2-002838</t>
  </si>
  <si>
    <t>22-K9-028049</t>
  </si>
  <si>
    <t>유주희</t>
  </si>
  <si>
    <t>C0100647</t>
  </si>
  <si>
    <t>48-223958</t>
  </si>
  <si>
    <t>028002891</t>
  </si>
  <si>
    <t>이정이</t>
  </si>
  <si>
    <t>C0100646</t>
  </si>
  <si>
    <t>22-K9-056777</t>
  </si>
  <si>
    <t>17-X2-000375</t>
  </si>
  <si>
    <t>46-104659</t>
  </si>
  <si>
    <t>최수미</t>
  </si>
  <si>
    <t>C0100641</t>
  </si>
  <si>
    <t>22-K9-050271</t>
  </si>
  <si>
    <t>김지영</t>
  </si>
  <si>
    <t>C0100640</t>
  </si>
  <si>
    <t>57-238389</t>
  </si>
  <si>
    <t>ADsP-036005497</t>
  </si>
  <si>
    <t>송범근</t>
  </si>
  <si>
    <t>C0100636</t>
  </si>
  <si>
    <t>22-I9-000175</t>
  </si>
  <si>
    <t>20-K9-123069</t>
  </si>
  <si>
    <t>44-111312</t>
  </si>
  <si>
    <t>23-K9-001658</t>
  </si>
  <si>
    <t>안평강</t>
  </si>
  <si>
    <t>C0100634</t>
  </si>
  <si>
    <t>62-101507</t>
  </si>
  <si>
    <t>22-K9-108876</t>
  </si>
  <si>
    <t>김규린</t>
  </si>
  <si>
    <t>C0100633</t>
  </si>
  <si>
    <t>21-X3-001717</t>
  </si>
  <si>
    <t>210103028555</t>
  </si>
  <si>
    <t>서은서</t>
  </si>
  <si>
    <t>C0100632</t>
  </si>
  <si>
    <t>120104009264</t>
  </si>
  <si>
    <t>0-99-00161</t>
  </si>
  <si>
    <t>22-K9-098334</t>
  </si>
  <si>
    <t>72-107824</t>
  </si>
  <si>
    <t>60-107273</t>
  </si>
  <si>
    <t>조민지</t>
  </si>
  <si>
    <t>C0100627</t>
  </si>
  <si>
    <t>22-K9-078835</t>
  </si>
  <si>
    <t>22-K9-043881</t>
  </si>
  <si>
    <t>김지헌</t>
  </si>
  <si>
    <t>C0100624</t>
  </si>
  <si>
    <t>67-101802</t>
  </si>
  <si>
    <t>송채원</t>
  </si>
  <si>
    <t>C0100623</t>
  </si>
  <si>
    <t>48-109797</t>
  </si>
  <si>
    <t>김가영</t>
  </si>
  <si>
    <t>C0100620</t>
  </si>
  <si>
    <t>21-K9-090860</t>
  </si>
  <si>
    <t>210115036163</t>
  </si>
  <si>
    <t>21-I9-009227</t>
  </si>
  <si>
    <t>C0100619</t>
  </si>
  <si>
    <t>23-K9-028628</t>
  </si>
  <si>
    <t>22-X2-002638</t>
  </si>
  <si>
    <t>42898</t>
  </si>
  <si>
    <t>51-259269</t>
  </si>
  <si>
    <t>2018-02-09</t>
  </si>
  <si>
    <t>18-K9-004359</t>
  </si>
  <si>
    <t>김수린</t>
  </si>
  <si>
    <t>C0100617</t>
  </si>
  <si>
    <t>63-102449</t>
  </si>
  <si>
    <t>2001-08-04</t>
  </si>
  <si>
    <t>01-I2-013942</t>
  </si>
  <si>
    <t>양지은</t>
  </si>
  <si>
    <t>C0100616</t>
  </si>
  <si>
    <t>20-K9-019987</t>
  </si>
  <si>
    <t>2020-09-08</t>
  </si>
  <si>
    <t>20-X4-000120</t>
  </si>
  <si>
    <t>22-103006</t>
  </si>
  <si>
    <t>2021-08-28</t>
  </si>
  <si>
    <t>2021-ITS-49-0708</t>
  </si>
  <si>
    <t>남여현</t>
  </si>
  <si>
    <t>C0100614</t>
  </si>
  <si>
    <t>23-K9-014722</t>
  </si>
  <si>
    <t>2021-03-15</t>
  </si>
  <si>
    <t>21-K9-027201</t>
  </si>
  <si>
    <t>최현지</t>
  </si>
  <si>
    <t>C0100611</t>
  </si>
  <si>
    <t>36-134058</t>
  </si>
  <si>
    <t>박은빈</t>
  </si>
  <si>
    <t>C0100608</t>
  </si>
  <si>
    <t>2011-01-28</t>
  </si>
  <si>
    <t>11-I9-002116</t>
  </si>
  <si>
    <t>2024-06-27</t>
  </si>
  <si>
    <t>2024-79-158834</t>
  </si>
  <si>
    <t>2024-09-13</t>
  </si>
  <si>
    <t>24-K9-049283</t>
  </si>
  <si>
    <t>20-X3-001436</t>
  </si>
  <si>
    <t>박보미</t>
  </si>
  <si>
    <t>C0100605</t>
  </si>
  <si>
    <t>21-K9-087582</t>
  </si>
  <si>
    <t>23-I9-002423</t>
  </si>
  <si>
    <t>20-K9-099715</t>
  </si>
  <si>
    <t>노희천</t>
  </si>
  <si>
    <t>C0100603</t>
  </si>
  <si>
    <t>51-105513</t>
  </si>
  <si>
    <t>220115016539</t>
  </si>
  <si>
    <t>C0100602</t>
  </si>
  <si>
    <t>20-K9-027416</t>
  </si>
  <si>
    <t>56-103555</t>
  </si>
  <si>
    <t>53-112776</t>
  </si>
  <si>
    <t>이동은</t>
  </si>
  <si>
    <t>C0100601</t>
  </si>
  <si>
    <t>ADsP-040014402</t>
  </si>
  <si>
    <t>22-K9-016082</t>
  </si>
  <si>
    <t>C0100599</t>
  </si>
  <si>
    <t>ADsP-042019885</t>
  </si>
  <si>
    <t>문태웅</t>
  </si>
  <si>
    <t>C0100597</t>
  </si>
  <si>
    <t>20-K9-065381</t>
  </si>
  <si>
    <t>47-111106</t>
  </si>
  <si>
    <t>ADsP-034010821</t>
  </si>
  <si>
    <t>전혜은</t>
  </si>
  <si>
    <t>C0100595</t>
  </si>
  <si>
    <t>2109740948</t>
  </si>
  <si>
    <t>20-K9-038851</t>
  </si>
  <si>
    <t>43-229370</t>
  </si>
  <si>
    <t>ADsP-038011087</t>
  </si>
  <si>
    <t>C0100592</t>
  </si>
  <si>
    <t>20-K9-112301</t>
  </si>
  <si>
    <t>60-110727</t>
  </si>
  <si>
    <t>23-K9-077446</t>
  </si>
  <si>
    <t>박정은</t>
  </si>
  <si>
    <t>C0100589</t>
  </si>
  <si>
    <t>23-I9-010441</t>
  </si>
  <si>
    <t>23-X2-000681</t>
  </si>
  <si>
    <t>70-102197</t>
  </si>
  <si>
    <t>56-112900</t>
  </si>
  <si>
    <t>C0100587</t>
  </si>
  <si>
    <t>24-K9-012291</t>
  </si>
  <si>
    <t>박상진</t>
  </si>
  <si>
    <t>C0100586</t>
  </si>
  <si>
    <t>48-102495</t>
  </si>
  <si>
    <t>20-K9-115336</t>
  </si>
  <si>
    <t>서영빈</t>
  </si>
  <si>
    <t>C0100585</t>
  </si>
  <si>
    <t>55-100470</t>
  </si>
  <si>
    <t>45-105144</t>
  </si>
  <si>
    <t>김의섭</t>
  </si>
  <si>
    <t>C0100584</t>
  </si>
  <si>
    <t>20-K9-035372</t>
  </si>
  <si>
    <t>71-104991</t>
  </si>
  <si>
    <t>김채연</t>
  </si>
  <si>
    <t>C0100580</t>
  </si>
  <si>
    <t>1209713207</t>
  </si>
  <si>
    <t>2024-07-19</t>
  </si>
  <si>
    <t>24-K9-036591</t>
  </si>
  <si>
    <t>21-K9-077579</t>
  </si>
  <si>
    <t>장병하</t>
  </si>
  <si>
    <t>C0100579</t>
  </si>
  <si>
    <t>210115027911</t>
  </si>
  <si>
    <t>홍현진</t>
  </si>
  <si>
    <t>C0100577</t>
  </si>
  <si>
    <t>0-99-00166</t>
  </si>
  <si>
    <t>56-228822</t>
  </si>
  <si>
    <t>2023-03-15</t>
  </si>
  <si>
    <t>2023-ITS-52-0252</t>
  </si>
  <si>
    <t>허두용</t>
  </si>
  <si>
    <t>C0100576</t>
  </si>
  <si>
    <t>23-X2-002326</t>
  </si>
  <si>
    <t>20233066</t>
  </si>
  <si>
    <t>2021-12-19</t>
  </si>
  <si>
    <t>51-118530</t>
  </si>
  <si>
    <t>C0100575</t>
  </si>
  <si>
    <t>31-106410</t>
  </si>
  <si>
    <t>이정인</t>
  </si>
  <si>
    <t>C0100572</t>
  </si>
  <si>
    <t>21-K9-097639</t>
  </si>
  <si>
    <t>2007-07-20</t>
  </si>
  <si>
    <t>07-I9-137168</t>
  </si>
  <si>
    <t>박나현</t>
  </si>
  <si>
    <t>C0100567</t>
  </si>
  <si>
    <t>2021-06-05</t>
  </si>
  <si>
    <t>53-104733</t>
  </si>
  <si>
    <t>ADsP-040017803</t>
  </si>
  <si>
    <t>2-117-00047</t>
  </si>
  <si>
    <t>22-K9-066158</t>
  </si>
  <si>
    <t>0-110-00207</t>
  </si>
  <si>
    <t>강승원</t>
  </si>
  <si>
    <t>C0100564</t>
  </si>
  <si>
    <t>71-109512</t>
  </si>
  <si>
    <t>ADsP-041008100</t>
  </si>
  <si>
    <t>구나영</t>
  </si>
  <si>
    <t>C0100563</t>
  </si>
  <si>
    <t>18-X3-002455</t>
  </si>
  <si>
    <t>2018-08-23</t>
  </si>
  <si>
    <t>2207915103</t>
  </si>
  <si>
    <t>39-115555</t>
  </si>
  <si>
    <t>2109259398</t>
  </si>
  <si>
    <t>이희진</t>
  </si>
  <si>
    <t>C0100561</t>
  </si>
  <si>
    <t>19-K9-076721</t>
  </si>
  <si>
    <t>36-125750</t>
  </si>
  <si>
    <t>70-103617</t>
  </si>
  <si>
    <t>양정무</t>
  </si>
  <si>
    <t>C0100560</t>
  </si>
  <si>
    <t>ADsP-042011572</t>
  </si>
  <si>
    <t>김다이</t>
  </si>
  <si>
    <t>C0100558</t>
  </si>
  <si>
    <t>02-I2-080275</t>
  </si>
  <si>
    <t>2002-10-07</t>
  </si>
  <si>
    <t>02-K2-026315</t>
  </si>
  <si>
    <t>32-122825</t>
  </si>
  <si>
    <t>23-I9-005359</t>
  </si>
  <si>
    <t>김진영</t>
  </si>
  <si>
    <t>C0100554</t>
  </si>
  <si>
    <t>23-K9-053538</t>
  </si>
  <si>
    <t>57-113891</t>
  </si>
  <si>
    <t>ADsP-034009683</t>
  </si>
  <si>
    <t>이경수</t>
  </si>
  <si>
    <t>C0100550</t>
  </si>
  <si>
    <t>2020-05-01</t>
  </si>
  <si>
    <t>20-K9-032943</t>
  </si>
  <si>
    <t>23-X1-001788</t>
  </si>
  <si>
    <t>47-112447</t>
  </si>
  <si>
    <t>64-211769</t>
  </si>
  <si>
    <t>임차민</t>
  </si>
  <si>
    <t>C0100549</t>
  </si>
  <si>
    <t>72-116804</t>
  </si>
  <si>
    <t>양다인</t>
  </si>
  <si>
    <t>C0100547</t>
  </si>
  <si>
    <t>IIS-1602-001198</t>
  </si>
  <si>
    <t>01_인터넷정보관리사 2급</t>
  </si>
  <si>
    <t>이희연</t>
  </si>
  <si>
    <t>C0100545</t>
  </si>
  <si>
    <t>ADsP-036009432</t>
  </si>
  <si>
    <t>16-K9-003740</t>
  </si>
  <si>
    <t>27-104925</t>
  </si>
  <si>
    <t>ADsP-037014371</t>
  </si>
  <si>
    <t>문상은</t>
  </si>
  <si>
    <t>C0100544</t>
  </si>
  <si>
    <t>51-122043</t>
  </si>
  <si>
    <t>20-K9-073708</t>
  </si>
  <si>
    <t>ADsP-039004204</t>
  </si>
  <si>
    <t>김보현</t>
  </si>
  <si>
    <t>C0100540</t>
  </si>
  <si>
    <t>51-128942</t>
  </si>
  <si>
    <t>22-K9-027038</t>
  </si>
  <si>
    <t>2021-12-22</t>
  </si>
  <si>
    <t>2109933999</t>
  </si>
  <si>
    <t>정대영</t>
  </si>
  <si>
    <t>C0100538</t>
  </si>
  <si>
    <t>0-106-00066</t>
  </si>
  <si>
    <t>13-k9-042109</t>
  </si>
  <si>
    <t>18-108203</t>
  </si>
  <si>
    <t>210106034447</t>
  </si>
  <si>
    <t>강혜진</t>
  </si>
  <si>
    <t>C0100535</t>
  </si>
  <si>
    <t>2019-12-04</t>
  </si>
  <si>
    <t>19-X3-000792</t>
  </si>
  <si>
    <t>20-K9-063173</t>
  </si>
  <si>
    <t>41-105806</t>
  </si>
  <si>
    <t>51-253255</t>
  </si>
  <si>
    <t>이채은</t>
  </si>
  <si>
    <t>C0100533</t>
  </si>
  <si>
    <t>22-K9-048241</t>
  </si>
  <si>
    <t>2019-11-29</t>
  </si>
  <si>
    <t>19-K9-109392</t>
  </si>
  <si>
    <t>문형준</t>
  </si>
  <si>
    <t>C0100530</t>
  </si>
  <si>
    <t>45-122330</t>
  </si>
  <si>
    <t>13203070353W</t>
  </si>
  <si>
    <t>김성록</t>
  </si>
  <si>
    <t>C0100527</t>
  </si>
  <si>
    <t>38-118314</t>
  </si>
  <si>
    <t>ADsP-033001264</t>
  </si>
  <si>
    <t>이호영</t>
  </si>
  <si>
    <t>C0100526</t>
  </si>
  <si>
    <t>22-K9-002310</t>
  </si>
  <si>
    <t>58-100529</t>
  </si>
  <si>
    <t>71-221790</t>
  </si>
  <si>
    <t>C0100525</t>
  </si>
  <si>
    <t>2024-08-29</t>
  </si>
  <si>
    <t>2024-80-160759</t>
  </si>
  <si>
    <t>24202061691Q</t>
  </si>
  <si>
    <t>이재민</t>
  </si>
  <si>
    <t>C0100524</t>
  </si>
  <si>
    <t>01-I1-022425</t>
  </si>
  <si>
    <t>이해원</t>
  </si>
  <si>
    <t>C0100523</t>
  </si>
  <si>
    <t>2012-08-22</t>
  </si>
  <si>
    <t>12-X2-000413</t>
  </si>
  <si>
    <t>2014-05-09</t>
  </si>
  <si>
    <t>14-K9-026497</t>
  </si>
  <si>
    <t>2014-07-30</t>
  </si>
  <si>
    <t>22439</t>
  </si>
  <si>
    <t>15202010148K</t>
  </si>
  <si>
    <t>51-112639</t>
  </si>
  <si>
    <t>01202228</t>
  </si>
  <si>
    <t>ADsp-032000149</t>
  </si>
  <si>
    <t>문선영</t>
  </si>
  <si>
    <t>C0100519</t>
  </si>
  <si>
    <t>20-I9-006112</t>
  </si>
  <si>
    <t>22-K9-044793</t>
  </si>
  <si>
    <t>38-110667</t>
  </si>
  <si>
    <t>ADsP-030009238</t>
  </si>
  <si>
    <t>안재현</t>
  </si>
  <si>
    <t>C0100518</t>
  </si>
  <si>
    <t>2106917629</t>
  </si>
  <si>
    <t>17-K9-003893</t>
  </si>
  <si>
    <t>39-121104</t>
  </si>
  <si>
    <t>24-I9-009584</t>
  </si>
  <si>
    <t>선세희</t>
  </si>
  <si>
    <t>C0100514</t>
  </si>
  <si>
    <t>23-X2-001381</t>
  </si>
  <si>
    <t>22-K9-041480</t>
  </si>
  <si>
    <t>70-215556</t>
  </si>
  <si>
    <t>황병혁</t>
  </si>
  <si>
    <t>C0100513</t>
  </si>
  <si>
    <t>ADsP-038002647</t>
  </si>
  <si>
    <t>21-K9-048904</t>
  </si>
  <si>
    <t>2008-10-10</t>
  </si>
  <si>
    <t>08-I9-124686</t>
  </si>
  <si>
    <t>안정훈</t>
  </si>
  <si>
    <t>C0100510</t>
  </si>
  <si>
    <t>21-K9-051602</t>
  </si>
  <si>
    <t>52-111428</t>
  </si>
  <si>
    <t>ADsP-039011990</t>
  </si>
  <si>
    <t>장영혜</t>
  </si>
  <si>
    <t>C0100509</t>
  </si>
  <si>
    <t>2005-06-01</t>
  </si>
  <si>
    <t>05-I2-009240</t>
  </si>
  <si>
    <t>22-K9-013510</t>
  </si>
  <si>
    <t>21-X2-001197</t>
  </si>
  <si>
    <t>35408</t>
  </si>
  <si>
    <t>44-106392</t>
  </si>
  <si>
    <t>20-109738</t>
  </si>
  <si>
    <t>조정기</t>
  </si>
  <si>
    <t>C0100508</t>
  </si>
  <si>
    <t>최동인</t>
  </si>
  <si>
    <t>C0100506</t>
  </si>
  <si>
    <t>51-122494</t>
  </si>
  <si>
    <t>남궁혜원</t>
  </si>
  <si>
    <t>C0100505</t>
  </si>
  <si>
    <t>23-K9-065356</t>
  </si>
  <si>
    <t>24-I9-000803</t>
  </si>
  <si>
    <t>220115004527</t>
  </si>
  <si>
    <t>ADsP-037013904</t>
  </si>
  <si>
    <t>손서진</t>
  </si>
  <si>
    <t>C0100502</t>
  </si>
  <si>
    <t>220107029479</t>
  </si>
  <si>
    <t>21-k9-147586</t>
  </si>
  <si>
    <t>24EB00048</t>
  </si>
  <si>
    <t>57-113385</t>
  </si>
  <si>
    <t>22-K9-003262</t>
  </si>
  <si>
    <t>유세현</t>
  </si>
  <si>
    <t>C0100500</t>
  </si>
  <si>
    <t>60-113856</t>
  </si>
  <si>
    <t>210116019719</t>
  </si>
  <si>
    <t>C0100497</t>
  </si>
  <si>
    <t>ADsP-040019873</t>
  </si>
  <si>
    <t>65-104483</t>
  </si>
  <si>
    <t>20-K9-043450</t>
  </si>
  <si>
    <t>22-K9-043382</t>
  </si>
  <si>
    <t>박신아</t>
  </si>
  <si>
    <t>C0100496</t>
  </si>
  <si>
    <t>ADsP-037010774</t>
  </si>
  <si>
    <t>제2021-무역-47-0884</t>
  </si>
  <si>
    <t>21-X1-002685</t>
  </si>
  <si>
    <t>58-106564</t>
  </si>
  <si>
    <t>1-116-00080</t>
  </si>
  <si>
    <t>김시온</t>
  </si>
  <si>
    <t>C0100494</t>
  </si>
  <si>
    <t>2021-10-29</t>
  </si>
  <si>
    <t>21-K9-128694</t>
  </si>
  <si>
    <t>51-120940</t>
  </si>
  <si>
    <t>23203011817R</t>
  </si>
  <si>
    <t>C0100491</t>
  </si>
  <si>
    <t>53-102138</t>
  </si>
  <si>
    <t>이승수</t>
  </si>
  <si>
    <t>C0100488</t>
  </si>
  <si>
    <t>21-K9-082235</t>
  </si>
  <si>
    <t>김예은</t>
  </si>
  <si>
    <t>C0100485</t>
  </si>
  <si>
    <t>51-127133</t>
  </si>
  <si>
    <t>24EB00057</t>
  </si>
  <si>
    <t>C0100484</t>
  </si>
  <si>
    <t>2018-04-20</t>
  </si>
  <si>
    <t>18-K9-024305</t>
  </si>
  <si>
    <t>70-100826</t>
  </si>
  <si>
    <t>210113020651</t>
  </si>
  <si>
    <t>손서원</t>
  </si>
  <si>
    <t>C0100483</t>
  </si>
  <si>
    <t>120112017517</t>
  </si>
  <si>
    <t>51-115362</t>
  </si>
  <si>
    <t>20-K9-122708</t>
  </si>
  <si>
    <t>21202061232G</t>
  </si>
  <si>
    <t>홍은하</t>
  </si>
  <si>
    <t>C0100482</t>
  </si>
  <si>
    <t>21K9145146</t>
  </si>
  <si>
    <t>24IB00650</t>
  </si>
  <si>
    <t>62102533</t>
  </si>
  <si>
    <t>ADsP-039012905</t>
  </si>
  <si>
    <t>최나은</t>
  </si>
  <si>
    <t>C0100481</t>
  </si>
  <si>
    <t>23-K9-030158</t>
  </si>
  <si>
    <t>57-235248</t>
  </si>
  <si>
    <t>21-X1-000086</t>
  </si>
  <si>
    <t>C0100474</t>
  </si>
  <si>
    <t>2008-11-21</t>
  </si>
  <si>
    <t>08-I9-146733</t>
  </si>
  <si>
    <t>박건우</t>
  </si>
  <si>
    <t>C0100472</t>
  </si>
  <si>
    <t>50-214355</t>
  </si>
  <si>
    <t>20-K9-088090</t>
  </si>
  <si>
    <t>2008-05-20</t>
  </si>
  <si>
    <t>08-K1-001232</t>
  </si>
  <si>
    <t>어건</t>
  </si>
  <si>
    <t>C0100469</t>
  </si>
  <si>
    <t>2007-10-12</t>
  </si>
  <si>
    <t>07-I9-196960</t>
  </si>
  <si>
    <t>2022-04-27</t>
  </si>
  <si>
    <t>210101016486</t>
  </si>
  <si>
    <t>왕희영</t>
  </si>
  <si>
    <t>C0100468</t>
  </si>
  <si>
    <t>21-K9-079604</t>
  </si>
  <si>
    <t>53-106849</t>
  </si>
  <si>
    <t>58-103586</t>
  </si>
  <si>
    <t>C0100465</t>
  </si>
  <si>
    <t>22-K9-009365</t>
  </si>
  <si>
    <t>09-I9-077650</t>
  </si>
  <si>
    <t>장수현</t>
  </si>
  <si>
    <t>C0100464</t>
  </si>
  <si>
    <t>ADsP-033010161</t>
  </si>
  <si>
    <t>21-K9-051376</t>
  </si>
  <si>
    <t>18-X1-001186</t>
  </si>
  <si>
    <t>39-105456</t>
  </si>
  <si>
    <t>2022-ITS-50-0525</t>
  </si>
  <si>
    <t>C0100461</t>
  </si>
  <si>
    <t>39110</t>
  </si>
  <si>
    <t>69-224658</t>
  </si>
  <si>
    <t>56-115977</t>
  </si>
  <si>
    <t>서재우</t>
  </si>
  <si>
    <t>C0100458</t>
  </si>
  <si>
    <t>2021-11-19</t>
  </si>
  <si>
    <t>21-K9-134539</t>
  </si>
  <si>
    <t>최근환</t>
  </si>
  <si>
    <t>C0100457</t>
  </si>
  <si>
    <t>53-107220</t>
  </si>
  <si>
    <t>ADsP-032009363</t>
  </si>
  <si>
    <t>민은혜</t>
  </si>
  <si>
    <t>C0100455</t>
  </si>
  <si>
    <t>22-K9-046642</t>
  </si>
  <si>
    <t>2021-08-21</t>
  </si>
  <si>
    <t>54-105494</t>
  </si>
  <si>
    <t>24-K9-057058</t>
  </si>
  <si>
    <t>C0100453</t>
  </si>
  <si>
    <t>71-110751</t>
  </si>
  <si>
    <t>국사편찬위원 회</t>
  </si>
  <si>
    <t>51-108149</t>
  </si>
  <si>
    <t>조민익</t>
  </si>
  <si>
    <t>C0100452</t>
  </si>
  <si>
    <t>23-k9-026495</t>
  </si>
  <si>
    <t>허권오</t>
  </si>
  <si>
    <t>C0100449</t>
  </si>
  <si>
    <t>43-105446</t>
  </si>
  <si>
    <t>2023-08-13</t>
  </si>
  <si>
    <t>66-213274</t>
  </si>
  <si>
    <t>전세정</t>
  </si>
  <si>
    <t>C0100448</t>
  </si>
  <si>
    <t>58-105291</t>
  </si>
  <si>
    <t>소가현</t>
  </si>
  <si>
    <t>C0100446</t>
  </si>
  <si>
    <t>210110005601</t>
  </si>
  <si>
    <t>박수연</t>
  </si>
  <si>
    <t>C0100443</t>
  </si>
  <si>
    <t>120110006816</t>
  </si>
  <si>
    <t>20-K9-016900</t>
  </si>
  <si>
    <t>53-105981</t>
  </si>
  <si>
    <t>111500049</t>
  </si>
  <si>
    <t>박동진</t>
  </si>
  <si>
    <t>C0100442</t>
  </si>
  <si>
    <t>22K9030198</t>
  </si>
  <si>
    <t>51124509</t>
  </si>
  <si>
    <t>2023-무역-53-0094</t>
  </si>
  <si>
    <t>이진욱</t>
  </si>
  <si>
    <t>C0100440</t>
  </si>
  <si>
    <t>66-101417</t>
  </si>
  <si>
    <t>2109914881</t>
  </si>
  <si>
    <t>정재은</t>
  </si>
  <si>
    <t>C0100436</t>
  </si>
  <si>
    <t>51-142640</t>
  </si>
  <si>
    <t>23-K9-061076</t>
  </si>
  <si>
    <t>21-K9-115660</t>
  </si>
  <si>
    <t>C0100435</t>
  </si>
  <si>
    <t>51108986</t>
  </si>
  <si>
    <t>24-K9-056147</t>
  </si>
  <si>
    <t>노대산</t>
  </si>
  <si>
    <t>C0100434</t>
  </si>
  <si>
    <t>57-118054</t>
  </si>
  <si>
    <t>윤보나</t>
  </si>
  <si>
    <t>C0100433</t>
  </si>
  <si>
    <t>20-K9-102478</t>
  </si>
  <si>
    <t>홍소은</t>
  </si>
  <si>
    <t>C0100425</t>
  </si>
  <si>
    <t>39-117451</t>
  </si>
  <si>
    <t>24-K9-010240</t>
  </si>
  <si>
    <t>박운비</t>
  </si>
  <si>
    <t>C0100421</t>
  </si>
  <si>
    <t>2023-ITS-52-0969</t>
  </si>
  <si>
    <t>68-104976</t>
  </si>
  <si>
    <t>ADsP-034009777</t>
  </si>
  <si>
    <t>김태수</t>
  </si>
  <si>
    <t>C0100420</t>
  </si>
  <si>
    <t>2017-05-19</t>
  </si>
  <si>
    <t>17-49-028672</t>
  </si>
  <si>
    <t>36-120116</t>
  </si>
  <si>
    <t>69-101420</t>
  </si>
  <si>
    <t>C0100419</t>
  </si>
  <si>
    <t>2024-08-30</t>
  </si>
  <si>
    <t>24-K9-045863</t>
  </si>
  <si>
    <t>45-234378</t>
  </si>
  <si>
    <t>강영서</t>
  </si>
  <si>
    <t>C0100417</t>
  </si>
  <si>
    <t>ADsP-038018215</t>
  </si>
  <si>
    <t>22-X2-001584</t>
  </si>
  <si>
    <t>20-K9-102495</t>
  </si>
  <si>
    <t>제 2023-무역-53-0125호</t>
  </si>
  <si>
    <t>이세은</t>
  </si>
  <si>
    <t>C0100416</t>
  </si>
  <si>
    <t>ADsP-040005759</t>
  </si>
  <si>
    <t>23-K9-067964</t>
  </si>
  <si>
    <t>64-101191</t>
  </si>
  <si>
    <t>02-K2-002232</t>
  </si>
  <si>
    <t>김기현</t>
  </si>
  <si>
    <t>C0100409</t>
  </si>
  <si>
    <t>00-I3-069544</t>
  </si>
  <si>
    <t>24-X2-000011</t>
  </si>
  <si>
    <t>01_유통관리사 1급</t>
  </si>
  <si>
    <t>유통관리사 1급</t>
  </si>
  <si>
    <t>42929</t>
  </si>
  <si>
    <t>42-101361</t>
  </si>
  <si>
    <t>양지우</t>
  </si>
  <si>
    <t>C0100406</t>
  </si>
  <si>
    <t>22-K9-041494</t>
  </si>
  <si>
    <t>038008337</t>
  </si>
  <si>
    <t>박승민</t>
  </si>
  <si>
    <t>C0100405</t>
  </si>
  <si>
    <t>57-114291</t>
  </si>
  <si>
    <t>C0100404</t>
  </si>
  <si>
    <t>23-K9-063043</t>
  </si>
  <si>
    <t>54-108101</t>
  </si>
  <si>
    <t>선지훈</t>
  </si>
  <si>
    <t>C0100402</t>
  </si>
  <si>
    <t>2022-06-15</t>
  </si>
  <si>
    <t>21-k9-108387</t>
  </si>
  <si>
    <t>2022-10-10</t>
  </si>
  <si>
    <t>22-x2-001626</t>
  </si>
  <si>
    <t>39025</t>
  </si>
  <si>
    <t>24-K9-008619</t>
  </si>
  <si>
    <t>장지원</t>
  </si>
  <si>
    <t>C0100401</t>
  </si>
  <si>
    <t>70-104514</t>
  </si>
  <si>
    <t>23-K9-088531</t>
  </si>
  <si>
    <t>임수빈</t>
  </si>
  <si>
    <t>C0100392</t>
  </si>
  <si>
    <t>40-114553</t>
  </si>
  <si>
    <t>22-K9-103244</t>
  </si>
  <si>
    <t>손창민</t>
  </si>
  <si>
    <t>C0100386</t>
  </si>
  <si>
    <t>63-103116</t>
  </si>
  <si>
    <t>2024-01-12</t>
  </si>
  <si>
    <t>01200944</t>
  </si>
  <si>
    <t>24-K9-016030</t>
  </si>
  <si>
    <t>윤지유</t>
  </si>
  <si>
    <t>C0100385</t>
  </si>
  <si>
    <t>63-106784</t>
  </si>
  <si>
    <t>23-K9-088969</t>
  </si>
  <si>
    <t>C0100383</t>
  </si>
  <si>
    <t>46-116996</t>
  </si>
  <si>
    <t>24AB00178</t>
  </si>
  <si>
    <t>이예진</t>
  </si>
  <si>
    <t>C0100382</t>
  </si>
  <si>
    <t>ADsP-034010106</t>
  </si>
  <si>
    <t>20-K9-021253</t>
  </si>
  <si>
    <t>53-106091</t>
  </si>
  <si>
    <t>19-K9-077027</t>
  </si>
  <si>
    <t>장민서</t>
  </si>
  <si>
    <t>C0100378</t>
  </si>
  <si>
    <t>45-117249</t>
  </si>
  <si>
    <t>ADSP-040016559</t>
  </si>
  <si>
    <t>0-98-00115</t>
  </si>
  <si>
    <t>이주환</t>
  </si>
  <si>
    <t>C0100377</t>
  </si>
  <si>
    <t>2019-12-19</t>
  </si>
  <si>
    <t>2108734603</t>
  </si>
  <si>
    <t>04-I4-022187</t>
  </si>
  <si>
    <t>19-K9-109343</t>
  </si>
  <si>
    <t>45-114730</t>
  </si>
  <si>
    <t>2024-10-16</t>
  </si>
  <si>
    <t>24202041865J</t>
  </si>
  <si>
    <t>박태언</t>
  </si>
  <si>
    <t>C0100375</t>
  </si>
  <si>
    <t>44-108454</t>
  </si>
  <si>
    <t>김해일</t>
  </si>
  <si>
    <t>C0100374</t>
  </si>
  <si>
    <t>2017-02-24</t>
  </si>
  <si>
    <t>17-k9-009550</t>
  </si>
  <si>
    <t>19201061207E</t>
  </si>
  <si>
    <t>24-I9-008832</t>
  </si>
  <si>
    <t>전은지</t>
  </si>
  <si>
    <t>C0100367</t>
  </si>
  <si>
    <t>20-K9-119037</t>
  </si>
  <si>
    <t>2109717772</t>
  </si>
  <si>
    <t>김효인</t>
  </si>
  <si>
    <t>C0100366</t>
  </si>
  <si>
    <t>2024-04-06</t>
  </si>
  <si>
    <t>12119202</t>
  </si>
  <si>
    <t>ADsP-038018515</t>
  </si>
  <si>
    <t>2022-04-01</t>
  </si>
  <si>
    <t>0-91-00121</t>
  </si>
  <si>
    <t>23-K9-039293</t>
  </si>
  <si>
    <t>2024-02-17</t>
  </si>
  <si>
    <t>135030326</t>
  </si>
  <si>
    <t>2-103-00118</t>
  </si>
  <si>
    <t>문해솔</t>
  </si>
  <si>
    <t>C0100365</t>
  </si>
  <si>
    <t>54-117158</t>
  </si>
  <si>
    <t>2209921582</t>
  </si>
  <si>
    <t>정희수</t>
  </si>
  <si>
    <t>C0100364</t>
  </si>
  <si>
    <t>20-K9-122946</t>
  </si>
  <si>
    <t>49-107413</t>
  </si>
  <si>
    <t>24-K9-021513</t>
  </si>
  <si>
    <t>추서연</t>
  </si>
  <si>
    <t>C0100363</t>
  </si>
  <si>
    <t>70-109678</t>
  </si>
  <si>
    <t>2004-03-12</t>
  </si>
  <si>
    <t>04-I9-016853</t>
  </si>
  <si>
    <t>강민주</t>
  </si>
  <si>
    <t>C0100361</t>
  </si>
  <si>
    <t>22-X2-002780</t>
  </si>
  <si>
    <t>김성한</t>
  </si>
  <si>
    <t>C0100360</t>
  </si>
  <si>
    <t>20233209</t>
  </si>
  <si>
    <t>65-108640</t>
  </si>
  <si>
    <t>22-K9-029896</t>
  </si>
  <si>
    <t>김주연</t>
  </si>
  <si>
    <t>C0100359</t>
  </si>
  <si>
    <t>47-100434</t>
  </si>
  <si>
    <t>2019-06-20</t>
  </si>
  <si>
    <t>2108418752</t>
  </si>
  <si>
    <t>허세희</t>
  </si>
  <si>
    <t>C0100356</t>
  </si>
  <si>
    <t>2019-03-06</t>
  </si>
  <si>
    <t>2208213046</t>
  </si>
  <si>
    <t>18-K9-075230</t>
  </si>
  <si>
    <t>45-115459</t>
  </si>
  <si>
    <t>09-I9-190131</t>
  </si>
  <si>
    <t>C0100355</t>
  </si>
  <si>
    <t>2024-05-24</t>
  </si>
  <si>
    <t>0-108-00334</t>
  </si>
  <si>
    <t>21-K9-115468</t>
  </si>
  <si>
    <t>44-103698</t>
  </si>
  <si>
    <t>ADsP-038016121</t>
  </si>
  <si>
    <t>허지선</t>
  </si>
  <si>
    <t>C0100353</t>
  </si>
  <si>
    <t>12-I9-028856</t>
  </si>
  <si>
    <t>2109151365</t>
  </si>
  <si>
    <t>23-K9-014671</t>
  </si>
  <si>
    <t>64-107207</t>
  </si>
  <si>
    <t>31-100872</t>
  </si>
  <si>
    <t>조원익</t>
  </si>
  <si>
    <t>C0100350</t>
  </si>
  <si>
    <t>02-I2-050695</t>
  </si>
  <si>
    <t>김유식</t>
  </si>
  <si>
    <t>C0100346</t>
  </si>
  <si>
    <t>54-224506</t>
  </si>
  <si>
    <t>2021-10-08</t>
  </si>
  <si>
    <t>21-K9-121459</t>
  </si>
  <si>
    <t>기석훈</t>
  </si>
  <si>
    <t>C0100343</t>
  </si>
  <si>
    <t>0-81-00098</t>
  </si>
  <si>
    <t>18-I9-003229</t>
  </si>
  <si>
    <t>34-110458</t>
  </si>
  <si>
    <t>2014-12-08</t>
  </si>
  <si>
    <t>1-52-00347</t>
  </si>
  <si>
    <t>2014-10-16</t>
  </si>
  <si>
    <t>1206016246</t>
  </si>
  <si>
    <t>2106063076</t>
  </si>
  <si>
    <t>43-121497</t>
  </si>
  <si>
    <t>장혜진</t>
  </si>
  <si>
    <t>C0100341</t>
  </si>
  <si>
    <t>20-I9-005869</t>
  </si>
  <si>
    <t>20-K9-071204</t>
  </si>
  <si>
    <t>2024-08-31</t>
  </si>
  <si>
    <t>2023-74-147629</t>
  </si>
  <si>
    <t>01_KBS한국어능력 1급</t>
  </si>
  <si>
    <t>KBS한국어능력 1급</t>
  </si>
  <si>
    <t>24IB00722</t>
  </si>
  <si>
    <t>이현욱</t>
  </si>
  <si>
    <t>C0100340</t>
  </si>
  <si>
    <t>24-I9-009935</t>
  </si>
  <si>
    <t>2022-11-07</t>
  </si>
  <si>
    <t>22-X2-003608</t>
  </si>
  <si>
    <t>57-128309</t>
  </si>
  <si>
    <t>21-K9-075160</t>
  </si>
  <si>
    <t>2021-09-27</t>
  </si>
  <si>
    <t>21-18-004515</t>
  </si>
  <si>
    <t>01_농산물품질관리사</t>
  </si>
  <si>
    <t>62-100657</t>
  </si>
  <si>
    <t>임상윤</t>
  </si>
  <si>
    <t>C0100338</t>
  </si>
  <si>
    <t>ADsP-038003479</t>
  </si>
  <si>
    <t>장영서</t>
  </si>
  <si>
    <t>C0100337</t>
  </si>
  <si>
    <t>1-106-00106</t>
  </si>
  <si>
    <t>120107006094</t>
  </si>
  <si>
    <t>210107013715</t>
  </si>
  <si>
    <t>60-225337</t>
  </si>
  <si>
    <t>22-K9-035185</t>
  </si>
  <si>
    <t>20-K9-096575</t>
  </si>
  <si>
    <t>고세연</t>
  </si>
  <si>
    <t>C0100336</t>
  </si>
  <si>
    <t>48-109455</t>
  </si>
  <si>
    <t>20-K9-088173</t>
  </si>
  <si>
    <t>정다현</t>
  </si>
  <si>
    <t>C0100329</t>
  </si>
  <si>
    <t>63-107253</t>
  </si>
  <si>
    <t>24-X1-002553</t>
  </si>
  <si>
    <t>문경선</t>
  </si>
  <si>
    <t>C0100328</t>
  </si>
  <si>
    <t>22202200252V</t>
  </si>
  <si>
    <t>ADsP-041017347</t>
  </si>
  <si>
    <t>24-I9-001956</t>
  </si>
  <si>
    <t>22-K9-089138</t>
  </si>
  <si>
    <t>57-127683</t>
  </si>
  <si>
    <t>24-K9-036699</t>
  </si>
  <si>
    <t>이준혁</t>
  </si>
  <si>
    <t>C0100327</t>
  </si>
  <si>
    <t>70-105607</t>
  </si>
  <si>
    <t>51-112275</t>
  </si>
  <si>
    <t>우가영</t>
  </si>
  <si>
    <t>C0100324</t>
  </si>
  <si>
    <t>22-K9-095150</t>
  </si>
  <si>
    <t>24IB00489</t>
  </si>
  <si>
    <t>2023-05-18</t>
  </si>
  <si>
    <t>22-K9-105165</t>
  </si>
  <si>
    <t>신희강</t>
  </si>
  <si>
    <t>C0100323</t>
  </si>
  <si>
    <t>61-212919</t>
  </si>
  <si>
    <t>24EB00059</t>
  </si>
  <si>
    <t>C0100321</t>
  </si>
  <si>
    <t>ADsP-039014255</t>
  </si>
  <si>
    <t>2009-09-11</t>
  </si>
  <si>
    <t>09-I9-126274</t>
  </si>
  <si>
    <t>19-K9-007098</t>
  </si>
  <si>
    <t>2022-08-09</t>
  </si>
  <si>
    <t>60-107898</t>
  </si>
  <si>
    <t>39-110998</t>
  </si>
  <si>
    <t>이상민</t>
  </si>
  <si>
    <t>C0100319</t>
  </si>
  <si>
    <t>23-I9-012626</t>
  </si>
  <si>
    <t>24-K9-007047</t>
  </si>
  <si>
    <t>20-K9-032354</t>
  </si>
  <si>
    <t>기영경</t>
  </si>
  <si>
    <t>C0100317</t>
  </si>
  <si>
    <t>46-114286</t>
  </si>
  <si>
    <t>210105009608</t>
  </si>
  <si>
    <t>정은비</t>
  </si>
  <si>
    <t>C0100314</t>
  </si>
  <si>
    <t>21-K9-021783</t>
  </si>
  <si>
    <t>57-100172</t>
  </si>
  <si>
    <t>43-110642</t>
  </si>
  <si>
    <t>김현빈</t>
  </si>
  <si>
    <t>C0100312</t>
  </si>
  <si>
    <t>19-K9-017959</t>
  </si>
  <si>
    <t>44-101330</t>
  </si>
  <si>
    <t>서지민</t>
  </si>
  <si>
    <t>C0100311</t>
  </si>
  <si>
    <t>2020-07-03</t>
  </si>
  <si>
    <t>20-K9-053820</t>
  </si>
  <si>
    <t>35381</t>
  </si>
  <si>
    <t>22-X2-001344</t>
  </si>
  <si>
    <t>210106015161</t>
  </si>
  <si>
    <t>박서연</t>
  </si>
  <si>
    <t>C0100307</t>
  </si>
  <si>
    <t>15-K9-068522</t>
  </si>
  <si>
    <t>38-114406</t>
  </si>
  <si>
    <t>2024-10-25</t>
  </si>
  <si>
    <t>24X2001272</t>
  </si>
  <si>
    <t>하윤진</t>
  </si>
  <si>
    <t>C0100306</t>
  </si>
  <si>
    <t>24K9028353</t>
  </si>
  <si>
    <t>ADsP-040006490</t>
  </si>
  <si>
    <t>C0100305</t>
  </si>
  <si>
    <t>23-K9-056682</t>
  </si>
  <si>
    <t>65-100735</t>
  </si>
  <si>
    <t>22-X2-001647</t>
  </si>
  <si>
    <t>C0100303</t>
  </si>
  <si>
    <t>19-K9-029567</t>
  </si>
  <si>
    <t>44-222207</t>
  </si>
  <si>
    <t>ADsP-039010212</t>
  </si>
  <si>
    <t>전예솔</t>
  </si>
  <si>
    <t>C0100301</t>
  </si>
  <si>
    <t>21-K9-104513</t>
  </si>
  <si>
    <t>22-X2-003831</t>
  </si>
  <si>
    <t>61-102858</t>
  </si>
  <si>
    <t>03-I3-027865</t>
  </si>
  <si>
    <t>이현재</t>
  </si>
  <si>
    <t>C0100298</t>
  </si>
  <si>
    <t>21-K9-018874</t>
  </si>
  <si>
    <t>43-111838</t>
  </si>
  <si>
    <t>62-208230</t>
  </si>
  <si>
    <t>C0100295</t>
  </si>
  <si>
    <t>ADsP-038015116</t>
  </si>
  <si>
    <t>김승학</t>
  </si>
  <si>
    <t>C0100294</t>
  </si>
  <si>
    <t>19-K9-099679</t>
  </si>
  <si>
    <t>210115011768</t>
  </si>
  <si>
    <t>전성곤</t>
  </si>
  <si>
    <t>C0100293</t>
  </si>
  <si>
    <t>ADsP-038016025</t>
  </si>
  <si>
    <t>23-I9-012402</t>
  </si>
  <si>
    <t>22-K9-073251</t>
  </si>
  <si>
    <t>23-X3-000518</t>
  </si>
  <si>
    <t>51-115789</t>
  </si>
  <si>
    <t>22-K9-103802</t>
  </si>
  <si>
    <t>박주은</t>
  </si>
  <si>
    <t>C0100292</t>
  </si>
  <si>
    <t>22-X2-000196</t>
  </si>
  <si>
    <t>61-101221</t>
  </si>
  <si>
    <t>24-K9-013148</t>
  </si>
  <si>
    <t>손우영</t>
  </si>
  <si>
    <t>C0100291</t>
  </si>
  <si>
    <t>01199725</t>
  </si>
  <si>
    <t>이진겸</t>
  </si>
  <si>
    <t>C0100289</t>
  </si>
  <si>
    <t>23-K9-000077</t>
  </si>
  <si>
    <t>51-101656</t>
  </si>
  <si>
    <t>2018-03-02</t>
  </si>
  <si>
    <t>18-K9-011006</t>
  </si>
  <si>
    <t>빈혜진</t>
  </si>
  <si>
    <t>C0100288</t>
  </si>
  <si>
    <t>21-K9-000601</t>
  </si>
  <si>
    <t>오재현</t>
  </si>
  <si>
    <t>C0100286</t>
  </si>
  <si>
    <t>54-111170</t>
  </si>
  <si>
    <t>47-122368</t>
  </si>
  <si>
    <t>C0100285</t>
  </si>
  <si>
    <t>210113043744</t>
  </si>
  <si>
    <t>120114017301</t>
  </si>
  <si>
    <t>2024-01-26</t>
  </si>
  <si>
    <t>24-K9-000073</t>
  </si>
  <si>
    <t>2021-03-03</t>
  </si>
  <si>
    <t>52575</t>
  </si>
  <si>
    <t>기획재정부</t>
  </si>
  <si>
    <t>01_세무사</t>
  </si>
  <si>
    <t>세무사</t>
  </si>
  <si>
    <t>C0100282</t>
  </si>
  <si>
    <t>2109934061</t>
  </si>
  <si>
    <t>C0100281</t>
  </si>
  <si>
    <t>19K9097814</t>
  </si>
  <si>
    <t>45114680</t>
  </si>
  <si>
    <t>46-231808</t>
  </si>
  <si>
    <t>임현지</t>
  </si>
  <si>
    <t>C0100278</t>
  </si>
  <si>
    <t>34112698</t>
  </si>
  <si>
    <t>윤윤영</t>
  </si>
  <si>
    <t>C0100277</t>
  </si>
  <si>
    <t>23-K9-054601</t>
  </si>
  <si>
    <t>홍채은</t>
  </si>
  <si>
    <t>C0100276</t>
  </si>
  <si>
    <t>68-208916</t>
  </si>
  <si>
    <t>2017-11-03</t>
  </si>
  <si>
    <t>17-I9-025623</t>
  </si>
  <si>
    <t>김한솔</t>
  </si>
  <si>
    <t>C0100274</t>
  </si>
  <si>
    <t>22-K9-046647</t>
  </si>
  <si>
    <t>22-X2-001029</t>
  </si>
  <si>
    <t>53-105068</t>
  </si>
  <si>
    <t>65-211738</t>
  </si>
  <si>
    <t>C0100272</t>
  </si>
  <si>
    <t>65-105121</t>
  </si>
  <si>
    <t>박병준</t>
  </si>
  <si>
    <t>C0100271</t>
  </si>
  <si>
    <t>2021-09-17</t>
  </si>
  <si>
    <t>21-K9-114815</t>
  </si>
  <si>
    <t>16-K9-008851</t>
  </si>
  <si>
    <t>신찬영</t>
  </si>
  <si>
    <t>C0100269</t>
  </si>
  <si>
    <t>36-125224</t>
  </si>
  <si>
    <t>19201132671T</t>
  </si>
  <si>
    <t>45653</t>
  </si>
  <si>
    <t>김재완</t>
  </si>
  <si>
    <t>C0100264</t>
  </si>
  <si>
    <t>210106010675</t>
  </si>
  <si>
    <t>이시온</t>
  </si>
  <si>
    <t>C0100263</t>
  </si>
  <si>
    <t>2022-12-09</t>
  </si>
  <si>
    <t>22-K9-101896</t>
  </si>
  <si>
    <t>60-117289</t>
  </si>
  <si>
    <t>ADsP-040017706</t>
  </si>
  <si>
    <t>허경화</t>
  </si>
  <si>
    <t>C0100257</t>
  </si>
  <si>
    <t>0-74-00110</t>
  </si>
  <si>
    <t>17-I9-004343</t>
  </si>
  <si>
    <t>2018-05-04</t>
  </si>
  <si>
    <t>18-K9-027377</t>
  </si>
  <si>
    <t>37-107105</t>
  </si>
  <si>
    <t>210113014182</t>
  </si>
  <si>
    <t>20-K9-032434</t>
  </si>
  <si>
    <t>임아현</t>
  </si>
  <si>
    <t>C0100256</t>
  </si>
  <si>
    <t>69-220821</t>
  </si>
  <si>
    <t>02-14-085536</t>
  </si>
  <si>
    <t>정진섭</t>
  </si>
  <si>
    <t>C0100251</t>
  </si>
  <si>
    <t>27-105231</t>
  </si>
  <si>
    <t>17-k9-053948</t>
  </si>
  <si>
    <t>1-106-00026</t>
  </si>
  <si>
    <t>C0100249</t>
  </si>
  <si>
    <t>20-K9-102483</t>
  </si>
  <si>
    <t>51-121939</t>
  </si>
  <si>
    <t>62-104829</t>
  </si>
  <si>
    <t>민경림</t>
  </si>
  <si>
    <t>C0100247</t>
  </si>
  <si>
    <t>23-K9-083807</t>
  </si>
  <si>
    <t>39-104528</t>
  </si>
  <si>
    <t>송준</t>
  </si>
  <si>
    <t>C0100246</t>
  </si>
  <si>
    <t>20-K9-093656</t>
  </si>
  <si>
    <t>21-X2-003386</t>
  </si>
  <si>
    <t>45-106971</t>
  </si>
  <si>
    <t>이후종</t>
  </si>
  <si>
    <t>C0100245</t>
  </si>
  <si>
    <t>61-104389</t>
  </si>
  <si>
    <t>이여진</t>
  </si>
  <si>
    <t>C0100241</t>
  </si>
  <si>
    <t>23-K9-048141</t>
  </si>
  <si>
    <t>31-115486</t>
  </si>
  <si>
    <t>김기은</t>
  </si>
  <si>
    <t>C0100237</t>
  </si>
  <si>
    <t>22-K9-015697</t>
  </si>
  <si>
    <t>C0100236</t>
  </si>
  <si>
    <t>59-214757</t>
  </si>
  <si>
    <t>60-106037</t>
  </si>
  <si>
    <t>정원석</t>
  </si>
  <si>
    <t>C0100234</t>
  </si>
  <si>
    <t>21-K9-126334</t>
  </si>
  <si>
    <t>24-X1-000138</t>
  </si>
  <si>
    <t>이문영</t>
  </si>
  <si>
    <t>C0100230</t>
  </si>
  <si>
    <t>55-102657</t>
  </si>
  <si>
    <t>21-K9-019916</t>
  </si>
  <si>
    <t>2016-01-30</t>
  </si>
  <si>
    <t>2016-ITS-370349</t>
  </si>
  <si>
    <t>2-105-00022</t>
  </si>
  <si>
    <t>정호진</t>
  </si>
  <si>
    <t>C0100224</t>
  </si>
  <si>
    <t>15-I9-011386</t>
  </si>
  <si>
    <t>40-234320</t>
  </si>
  <si>
    <t>2018-08-11</t>
  </si>
  <si>
    <t>24-k9-032774</t>
  </si>
  <si>
    <t>이병준</t>
  </si>
  <si>
    <t>C0100222</t>
  </si>
  <si>
    <t>47-118924</t>
  </si>
  <si>
    <t>210115017343</t>
  </si>
  <si>
    <t>65-107029</t>
  </si>
  <si>
    <t>유건희</t>
  </si>
  <si>
    <t>C0100221</t>
  </si>
  <si>
    <t>23-K9-056965</t>
  </si>
  <si>
    <t>22-K9-041771</t>
  </si>
  <si>
    <t>신창훈</t>
  </si>
  <si>
    <t>C0100219</t>
  </si>
  <si>
    <t>51-143517</t>
  </si>
  <si>
    <t>59-100453</t>
  </si>
  <si>
    <t>추진주</t>
  </si>
  <si>
    <t>C0100215</t>
  </si>
  <si>
    <t>2023-03-06</t>
  </si>
  <si>
    <t>23BB00009</t>
  </si>
  <si>
    <t>22-X1-002537</t>
  </si>
  <si>
    <t>20230397</t>
  </si>
  <si>
    <t>한국통합물류협회</t>
  </si>
  <si>
    <t>2023-ITS-55-0335</t>
  </si>
  <si>
    <t>한국무역협회</t>
  </si>
  <si>
    <t>210112000536</t>
  </si>
  <si>
    <t>2015-04-17</t>
  </si>
  <si>
    <t>15-I9-012283</t>
  </si>
  <si>
    <t>C0100211</t>
  </si>
  <si>
    <t>23-K9-011574</t>
  </si>
  <si>
    <t>30-119127</t>
  </si>
  <si>
    <t>ADsP-036013044</t>
  </si>
  <si>
    <t>호다인</t>
  </si>
  <si>
    <t>C0100210</t>
  </si>
  <si>
    <t>2010-05-19</t>
  </si>
  <si>
    <t>10-I1-002419</t>
  </si>
  <si>
    <t>53-113939</t>
  </si>
  <si>
    <t>21-K9-027546</t>
  </si>
  <si>
    <t>53-109894</t>
  </si>
  <si>
    <t>윤지원</t>
  </si>
  <si>
    <t>C0100205</t>
  </si>
  <si>
    <t>22-K9-015854</t>
  </si>
  <si>
    <t>210108013703</t>
  </si>
  <si>
    <t>박현규</t>
  </si>
  <si>
    <t>C0100201</t>
  </si>
  <si>
    <t>2012-02-17</t>
  </si>
  <si>
    <t>12-I9-004425</t>
  </si>
  <si>
    <t>24-K9-009731</t>
  </si>
  <si>
    <t>36712</t>
  </si>
  <si>
    <t>41-105290</t>
  </si>
  <si>
    <t>52-215986</t>
  </si>
  <si>
    <t>한재윤</t>
  </si>
  <si>
    <t>C0100200</t>
  </si>
  <si>
    <t>21-K9-072844</t>
  </si>
  <si>
    <t>24-I9-010269</t>
  </si>
  <si>
    <t>조윤</t>
  </si>
  <si>
    <t>C0100197</t>
  </si>
  <si>
    <t>2023-02-28</t>
  </si>
  <si>
    <t>23AB00021</t>
  </si>
  <si>
    <t>ADsP-042019940</t>
  </si>
  <si>
    <t>23201061638B</t>
  </si>
  <si>
    <t>18-K9-008749</t>
  </si>
  <si>
    <t>52-108097</t>
  </si>
  <si>
    <t>2006-06-16</t>
  </si>
  <si>
    <t>06-I9-145604</t>
  </si>
  <si>
    <t>소재현</t>
  </si>
  <si>
    <t>C0100196</t>
  </si>
  <si>
    <t>22-K9-048290</t>
  </si>
  <si>
    <t>57-107935</t>
  </si>
  <si>
    <t>2-113-00087</t>
  </si>
  <si>
    <t>장은서</t>
  </si>
  <si>
    <t>C0100193</t>
  </si>
  <si>
    <t>55-107347</t>
  </si>
  <si>
    <t>21-K9-093774</t>
  </si>
  <si>
    <t>2019-03-29</t>
  </si>
  <si>
    <t>1-77-00068</t>
  </si>
  <si>
    <t>C0100188</t>
  </si>
  <si>
    <t>0-81-00287</t>
  </si>
  <si>
    <t>2011-08-26</t>
  </si>
  <si>
    <t>11-K9-040558</t>
  </si>
  <si>
    <t>48-117404</t>
  </si>
  <si>
    <t>61-210772</t>
  </si>
  <si>
    <t>전종환</t>
  </si>
  <si>
    <t>C0100184</t>
  </si>
  <si>
    <t>05-l1-005059</t>
  </si>
  <si>
    <t>2020-ITP-07-0087</t>
  </si>
  <si>
    <t>김예진</t>
  </si>
  <si>
    <t>C0100183</t>
  </si>
  <si>
    <t>220106012714</t>
  </si>
  <si>
    <t>23-X1-002464</t>
  </si>
  <si>
    <t>196030179</t>
  </si>
  <si>
    <t>32-112577</t>
  </si>
  <si>
    <t>박세리</t>
  </si>
  <si>
    <t>C0100182</t>
  </si>
  <si>
    <t>2017-09-01</t>
  </si>
  <si>
    <t>17-I9-020407</t>
  </si>
  <si>
    <t>22-X2-003018</t>
  </si>
  <si>
    <t>1-104-00050</t>
  </si>
  <si>
    <t>23-K9-037923</t>
  </si>
  <si>
    <t>66-100638</t>
  </si>
  <si>
    <t>이시연</t>
  </si>
  <si>
    <t>C0100181</t>
  </si>
  <si>
    <t>23-K9-026462</t>
  </si>
  <si>
    <t>윤지인</t>
  </si>
  <si>
    <t>C0100176</t>
  </si>
  <si>
    <t>62-102015</t>
  </si>
  <si>
    <t>210103004254</t>
  </si>
  <si>
    <t>이채현</t>
  </si>
  <si>
    <t>C0100174</t>
  </si>
  <si>
    <t>120103003549</t>
  </si>
  <si>
    <t>20-K9-116100</t>
  </si>
  <si>
    <t>47-112406</t>
  </si>
  <si>
    <t>57-125363</t>
  </si>
  <si>
    <t>정예원</t>
  </si>
  <si>
    <t>C0100166</t>
  </si>
  <si>
    <t>21-K9-023409</t>
  </si>
  <si>
    <t>02-I4-048201</t>
  </si>
  <si>
    <t>황기룡</t>
  </si>
  <si>
    <t>C0100161</t>
  </si>
  <si>
    <t>210116004736</t>
  </si>
  <si>
    <t>C0100153</t>
  </si>
  <si>
    <t>120116002376</t>
  </si>
  <si>
    <t>1-115-00028</t>
  </si>
  <si>
    <t>24-K9-049369</t>
  </si>
  <si>
    <t>24-X1-001119</t>
  </si>
  <si>
    <t>32-112744</t>
  </si>
  <si>
    <t>24-I9-001789</t>
  </si>
  <si>
    <t>2003-07-03</t>
  </si>
  <si>
    <t>03-12-024175</t>
  </si>
  <si>
    <t>차정현</t>
  </si>
  <si>
    <t>C0100152</t>
  </si>
  <si>
    <t>22-115689</t>
  </si>
  <si>
    <t>11203040839w</t>
  </si>
  <si>
    <t>ADsP-038003884</t>
  </si>
  <si>
    <t>김지연</t>
  </si>
  <si>
    <t>C0100148</t>
  </si>
  <si>
    <t>210111011493</t>
  </si>
  <si>
    <t>120112014606</t>
  </si>
  <si>
    <t>제 2023-무역-52-0797 호</t>
  </si>
  <si>
    <t>20-I9-014810</t>
  </si>
  <si>
    <t>22-K9-027057</t>
  </si>
  <si>
    <t>20230015</t>
  </si>
  <si>
    <t>24IB00509</t>
  </si>
  <si>
    <t>55-109845</t>
  </si>
  <si>
    <t>23201061687L</t>
  </si>
  <si>
    <t>배인경</t>
  </si>
  <si>
    <t>C0100147</t>
  </si>
  <si>
    <t>23-K9-004444</t>
  </si>
  <si>
    <t>68-102964</t>
  </si>
  <si>
    <t>210103013898</t>
  </si>
  <si>
    <t>조인성</t>
  </si>
  <si>
    <t>C0100146</t>
  </si>
  <si>
    <t>120103012339</t>
  </si>
  <si>
    <t>21-K9-105560</t>
  </si>
  <si>
    <t>34-126366</t>
  </si>
  <si>
    <t>24-K9-050173</t>
  </si>
  <si>
    <t>이선명</t>
  </si>
  <si>
    <t>C0100144</t>
  </si>
  <si>
    <t>24-X2-002546</t>
  </si>
  <si>
    <t>45645</t>
  </si>
  <si>
    <t>24-21-03546</t>
  </si>
  <si>
    <t>42-114642</t>
  </si>
  <si>
    <t>2021-06-23</t>
  </si>
  <si>
    <t>20210623-84000-104-0001007029</t>
  </si>
  <si>
    <t>이주언</t>
  </si>
  <si>
    <t>C0100138</t>
  </si>
  <si>
    <t>56-115641</t>
  </si>
  <si>
    <t>21-K9-121810</t>
  </si>
  <si>
    <t>21-X2-002045</t>
  </si>
  <si>
    <t>36986</t>
  </si>
  <si>
    <t>C0100135</t>
  </si>
  <si>
    <t>22202061364A</t>
  </si>
  <si>
    <t>이정윤</t>
  </si>
  <si>
    <t>C0100131</t>
  </si>
  <si>
    <t>2024-09-27</t>
  </si>
  <si>
    <t>24-I9-009121</t>
  </si>
  <si>
    <t>23-K9-026537</t>
  </si>
  <si>
    <t>70-213885</t>
  </si>
  <si>
    <t>제2021-무역-49-0943호</t>
  </si>
  <si>
    <t>김예지</t>
  </si>
  <si>
    <t>C0100129</t>
  </si>
  <si>
    <t>210110012541</t>
  </si>
  <si>
    <t>21-X3-000168</t>
  </si>
  <si>
    <t>21-K9-128364</t>
  </si>
  <si>
    <t>54-103832</t>
  </si>
  <si>
    <t>24IB00728</t>
  </si>
  <si>
    <t>안원석</t>
  </si>
  <si>
    <t>C0100126</t>
  </si>
  <si>
    <t>22-K9-078694</t>
  </si>
  <si>
    <t>54-105758</t>
  </si>
  <si>
    <t>고봉수</t>
  </si>
  <si>
    <t>C0100125</t>
  </si>
  <si>
    <t>2021-ITS-47-1792</t>
  </si>
  <si>
    <t>오가을</t>
  </si>
  <si>
    <t>C0100124</t>
  </si>
  <si>
    <t>20-I9-009785</t>
  </si>
  <si>
    <t>20-K9-035397</t>
  </si>
  <si>
    <t>18-X3-001752</t>
  </si>
  <si>
    <t>37412</t>
  </si>
  <si>
    <t>42-112871</t>
  </si>
  <si>
    <t>2022-04-15</t>
  </si>
  <si>
    <t>22-K9-037213</t>
  </si>
  <si>
    <t>고다은</t>
  </si>
  <si>
    <t>C0100119</t>
  </si>
  <si>
    <t>62-208306</t>
  </si>
  <si>
    <t>48-220153</t>
  </si>
  <si>
    <t>백승헌</t>
  </si>
  <si>
    <t>C0100115</t>
  </si>
  <si>
    <t>20-K9-10844</t>
  </si>
  <si>
    <t>53-221653</t>
  </si>
  <si>
    <t>조경신</t>
  </si>
  <si>
    <t>C0100114</t>
  </si>
  <si>
    <t>22-K9-000394</t>
  </si>
  <si>
    <t>2009-12-11</t>
  </si>
  <si>
    <t>09-I9-172700</t>
  </si>
  <si>
    <t>남경아</t>
  </si>
  <si>
    <t>C0100112</t>
  </si>
  <si>
    <t>63-218557</t>
  </si>
  <si>
    <t>20-K9-080785</t>
  </si>
  <si>
    <t>24-I9-003754</t>
  </si>
  <si>
    <t>허산</t>
  </si>
  <si>
    <t>C0100111</t>
  </si>
  <si>
    <t>24-K9-008357</t>
  </si>
  <si>
    <t>51-117132</t>
  </si>
  <si>
    <t>ADsP-035001966</t>
  </si>
  <si>
    <t>이지혜</t>
  </si>
  <si>
    <t>C0100110</t>
  </si>
  <si>
    <t>2022-10-28</t>
  </si>
  <si>
    <t>22-K9-092462</t>
  </si>
  <si>
    <t>71-213780</t>
  </si>
  <si>
    <t>54-220459</t>
  </si>
  <si>
    <t>C0100109</t>
  </si>
  <si>
    <t>20-K9-063262</t>
  </si>
  <si>
    <t>20-K9-024423</t>
  </si>
  <si>
    <t>안정현</t>
  </si>
  <si>
    <t>C0100107</t>
  </si>
  <si>
    <t>55-102037</t>
  </si>
  <si>
    <t>210107014116</t>
  </si>
  <si>
    <t>정소영</t>
  </si>
  <si>
    <t>C0100106</t>
  </si>
  <si>
    <t>120107006235</t>
  </si>
  <si>
    <t>22-K9-037011</t>
  </si>
  <si>
    <t>58-103566</t>
  </si>
  <si>
    <t>23204131367K</t>
  </si>
  <si>
    <t>윤창빈</t>
  </si>
  <si>
    <t>C0100103</t>
  </si>
  <si>
    <t>2019-04-19</t>
  </si>
  <si>
    <t>19-I9-008791</t>
  </si>
  <si>
    <t>19-K9-072246</t>
  </si>
  <si>
    <t>24-X1-001157</t>
  </si>
  <si>
    <t>38-117434</t>
  </si>
  <si>
    <t>2011-11-18</t>
  </si>
  <si>
    <t>11-I9-078567</t>
  </si>
  <si>
    <t>김하람</t>
  </si>
  <si>
    <t>C0100102</t>
  </si>
  <si>
    <t>45-114917</t>
  </si>
  <si>
    <t>20-K9-004355</t>
  </si>
  <si>
    <t>한장미</t>
  </si>
  <si>
    <t>C0100101</t>
  </si>
  <si>
    <t>51-120883</t>
  </si>
  <si>
    <t>24-X1-000167</t>
  </si>
  <si>
    <t>C0100100</t>
  </si>
  <si>
    <t>54-101253</t>
  </si>
  <si>
    <t>21-K9-112035</t>
  </si>
  <si>
    <t>2007-05-18</t>
  </si>
  <si>
    <t>07-I9-099831</t>
  </si>
  <si>
    <t>이한결</t>
  </si>
  <si>
    <t>C0100091</t>
  </si>
  <si>
    <t>20-K9-106053</t>
  </si>
  <si>
    <t>46-127177</t>
  </si>
  <si>
    <t>45600</t>
  </si>
  <si>
    <t>C0100087</t>
  </si>
  <si>
    <t>49-1032</t>
  </si>
  <si>
    <t>24-K9-008612</t>
  </si>
  <si>
    <t>24-X2-001232</t>
  </si>
  <si>
    <t>51-126525</t>
  </si>
  <si>
    <t>최수종</t>
  </si>
  <si>
    <t>C0100086</t>
  </si>
  <si>
    <t>05-I1-011324</t>
  </si>
  <si>
    <t>정서라</t>
  </si>
  <si>
    <t>C0100085</t>
  </si>
  <si>
    <t>2-64-01657</t>
  </si>
  <si>
    <t>19-K9-117072</t>
  </si>
  <si>
    <t>48-109539</t>
  </si>
  <si>
    <t>34-130248</t>
  </si>
  <si>
    <t>강현우</t>
  </si>
  <si>
    <t>C0100083</t>
  </si>
  <si>
    <t>18-K9-070568</t>
  </si>
  <si>
    <t>ADsP-034008910</t>
  </si>
  <si>
    <t>210100059514</t>
  </si>
  <si>
    <t>정도엽</t>
  </si>
  <si>
    <t>C0100082</t>
  </si>
  <si>
    <t>120108007681</t>
  </si>
  <si>
    <t>24-K9-012431</t>
  </si>
  <si>
    <t>60-110083</t>
  </si>
  <si>
    <t>21-K9-087420</t>
  </si>
  <si>
    <t>임한울</t>
  </si>
  <si>
    <t>C0100080</t>
  </si>
  <si>
    <t>23-111387</t>
  </si>
  <si>
    <t>24AB00104</t>
  </si>
  <si>
    <t>C0100078</t>
  </si>
  <si>
    <t>53-107160</t>
  </si>
  <si>
    <t>21-K9-054548</t>
  </si>
  <si>
    <t>2010-06-11</t>
  </si>
  <si>
    <t>10-I9-080164</t>
  </si>
  <si>
    <t>C0100077</t>
  </si>
  <si>
    <t>24-K9-016033</t>
  </si>
  <si>
    <t>24-X2-002542</t>
  </si>
  <si>
    <t>C0100076</t>
  </si>
  <si>
    <t>2009-03-13</t>
  </si>
  <si>
    <t>09-I9-036746</t>
  </si>
  <si>
    <t>24-K9-055770</t>
  </si>
  <si>
    <t>58-112910</t>
  </si>
  <si>
    <t>고종원</t>
  </si>
  <si>
    <t>C0100073</t>
  </si>
  <si>
    <t>김현숙</t>
  </si>
  <si>
    <t>C0100070</t>
  </si>
  <si>
    <t>57-128053</t>
  </si>
  <si>
    <t>이미향</t>
  </si>
  <si>
    <t>C0100068</t>
  </si>
  <si>
    <t>09201061536Q</t>
  </si>
  <si>
    <t>52-221629</t>
  </si>
  <si>
    <t>최효진</t>
  </si>
  <si>
    <t>C0100067</t>
  </si>
  <si>
    <t>2023-07-15</t>
  </si>
  <si>
    <t>22-K9-060237</t>
  </si>
  <si>
    <t>2018-08-01</t>
  </si>
  <si>
    <t>18-X2-000901</t>
  </si>
  <si>
    <t>하지숙</t>
  </si>
  <si>
    <t>C0100062</t>
  </si>
  <si>
    <t>19-K9-048547</t>
  </si>
  <si>
    <t>210106028851</t>
  </si>
  <si>
    <t>39-227786</t>
  </si>
  <si>
    <t>2023-ITS-54-0061</t>
  </si>
  <si>
    <t>김혜민</t>
  </si>
  <si>
    <t>C0100058</t>
  </si>
  <si>
    <t>22-113168</t>
  </si>
  <si>
    <t>1-112-00131</t>
  </si>
  <si>
    <t>2008-12-10</t>
  </si>
  <si>
    <t>08-X3-002853</t>
  </si>
  <si>
    <t>42994</t>
  </si>
  <si>
    <t>2024-05-17</t>
  </si>
  <si>
    <t>24-K9-025725</t>
  </si>
  <si>
    <t>210113011598</t>
  </si>
  <si>
    <t>황지원</t>
  </si>
  <si>
    <t>C0100057</t>
  </si>
  <si>
    <t>120115008491</t>
  </si>
  <si>
    <t>0-107-00122</t>
  </si>
  <si>
    <t>24-K9-035301</t>
  </si>
  <si>
    <t>70-212601</t>
  </si>
  <si>
    <t>1209905017</t>
  </si>
  <si>
    <t>C0100056</t>
  </si>
  <si>
    <t>51-121198</t>
  </si>
  <si>
    <t>20-K9-108842</t>
  </si>
  <si>
    <t>06-I1-012108</t>
  </si>
  <si>
    <t>이어진</t>
  </si>
  <si>
    <t>C0100055</t>
  </si>
  <si>
    <t>22-K9-076149</t>
  </si>
  <si>
    <t>34-244085</t>
  </si>
  <si>
    <t>65-103495</t>
  </si>
  <si>
    <t>양민석</t>
  </si>
  <si>
    <t>C0100054</t>
  </si>
  <si>
    <t>2024-05-03</t>
  </si>
  <si>
    <t>24-K9-023169</t>
  </si>
  <si>
    <t>23203041344U</t>
  </si>
  <si>
    <t>08-I9-002596</t>
  </si>
  <si>
    <t>강미정</t>
  </si>
  <si>
    <t>C0100047</t>
  </si>
  <si>
    <t>2024-08-24</t>
  </si>
  <si>
    <t>30723042</t>
  </si>
  <si>
    <t>서영은</t>
  </si>
  <si>
    <t>C0100041</t>
  </si>
  <si>
    <t>20-K9-047224</t>
  </si>
  <si>
    <t>47-121017</t>
  </si>
  <si>
    <t>22-K9-060463</t>
  </si>
  <si>
    <t>김휘재</t>
  </si>
  <si>
    <t>C0100038</t>
  </si>
  <si>
    <t>56-110591</t>
  </si>
  <si>
    <t>23-K9-074200</t>
  </si>
  <si>
    <t>조국연</t>
  </si>
  <si>
    <t>C0100037</t>
  </si>
  <si>
    <t>24-I9-001598</t>
  </si>
  <si>
    <t>23-X2-002297</t>
  </si>
  <si>
    <t>18202131106X</t>
  </si>
  <si>
    <t>70-108652</t>
  </si>
  <si>
    <t>21-K9-077551</t>
  </si>
  <si>
    <t>C0100029</t>
  </si>
  <si>
    <t>47-112740</t>
  </si>
  <si>
    <t>2-115-00062</t>
  </si>
  <si>
    <t>이송아</t>
  </si>
  <si>
    <t>C0100026</t>
  </si>
  <si>
    <t>24-X2-001276</t>
  </si>
  <si>
    <t>24-I9-007491</t>
  </si>
  <si>
    <t>24-K9-028363</t>
  </si>
  <si>
    <t>71-105789</t>
  </si>
  <si>
    <t>2023-ITS-55-0406</t>
  </si>
  <si>
    <t>장규희</t>
  </si>
  <si>
    <t>C0100025</t>
  </si>
  <si>
    <t>2209920911</t>
  </si>
  <si>
    <t>2023-09-29</t>
  </si>
  <si>
    <t>23-I9-010790</t>
  </si>
  <si>
    <t>23-X1-001690</t>
  </si>
  <si>
    <t>21-K9-105436</t>
  </si>
  <si>
    <t>47-119122</t>
  </si>
  <si>
    <t>210106011591</t>
  </si>
  <si>
    <t>이우리</t>
  </si>
  <si>
    <t>C0100024</t>
  </si>
  <si>
    <t>ADsP-034012509</t>
  </si>
  <si>
    <t>2007-02-02</t>
  </si>
  <si>
    <t>07-I9-013065</t>
  </si>
  <si>
    <t>19-K9-058421</t>
  </si>
  <si>
    <t>43-111850</t>
  </si>
  <si>
    <t>1-91-00068</t>
  </si>
  <si>
    <t>유리</t>
  </si>
  <si>
    <t>C0100020</t>
  </si>
  <si>
    <t>2018-08-03</t>
  </si>
  <si>
    <t>18-K9-047162</t>
  </si>
  <si>
    <t>24-X2-000287</t>
  </si>
  <si>
    <t>60-107411</t>
  </si>
  <si>
    <t>ADsP-037014025</t>
  </si>
  <si>
    <t>강다향</t>
  </si>
  <si>
    <t>C0100018</t>
  </si>
  <si>
    <t>20-I9-012739</t>
  </si>
  <si>
    <t>23-X1-000952</t>
  </si>
  <si>
    <t>22-K9-045031</t>
  </si>
  <si>
    <t>60-223027</t>
  </si>
  <si>
    <t>2022-07-22</t>
  </si>
  <si>
    <t>22-K9--062602</t>
  </si>
  <si>
    <t>류지명</t>
  </si>
  <si>
    <t>C0100015</t>
  </si>
  <si>
    <t>2022-ITS-05-03</t>
  </si>
  <si>
    <t>24-X2-002151</t>
  </si>
  <si>
    <t>56-101792</t>
  </si>
  <si>
    <t>17-X2-001207</t>
  </si>
  <si>
    <t>장성창</t>
  </si>
  <si>
    <t>C0100012</t>
  </si>
  <si>
    <t>45622</t>
  </si>
  <si>
    <t>2024-10-28</t>
  </si>
  <si>
    <t>24-K9-056944</t>
  </si>
  <si>
    <t>69-116472</t>
  </si>
  <si>
    <t>22-K9-085886</t>
  </si>
  <si>
    <t>김재능</t>
  </si>
  <si>
    <t>C0100011</t>
  </si>
  <si>
    <t>66-100565</t>
  </si>
  <si>
    <t>22-X1-001219</t>
  </si>
  <si>
    <t>김연정</t>
  </si>
  <si>
    <t>C0100009</t>
  </si>
  <si>
    <t>2024-04-23</t>
  </si>
  <si>
    <t>24CB00163</t>
  </si>
  <si>
    <t>210103013713</t>
  </si>
  <si>
    <t>21-K9-074843</t>
  </si>
  <si>
    <t>42-114059</t>
  </si>
  <si>
    <t>2-115-00058</t>
  </si>
  <si>
    <t>C0100008</t>
  </si>
  <si>
    <t>24-K9-014463</t>
  </si>
  <si>
    <t>49-107649</t>
  </si>
  <si>
    <t>24-K9-028095</t>
  </si>
  <si>
    <t>윤덕은</t>
  </si>
  <si>
    <t>C0100004</t>
  </si>
  <si>
    <t>24-I9-000981</t>
  </si>
  <si>
    <t>67-102471</t>
  </si>
  <si>
    <t>2021-02-06</t>
  </si>
  <si>
    <t>51-113194</t>
  </si>
  <si>
    <t>최정민</t>
  </si>
  <si>
    <t>C0100003</t>
  </si>
  <si>
    <t>22-K9-101518</t>
  </si>
  <si>
    <t>45-114947</t>
  </si>
  <si>
    <t>오승경</t>
  </si>
  <si>
    <t>C0100002</t>
  </si>
  <si>
    <t>22-X2-001652</t>
  </si>
  <si>
    <t>2021-11-01</t>
  </si>
  <si>
    <t>21-K9-014323</t>
  </si>
  <si>
    <t>2022-ITS-50-0579</t>
  </si>
  <si>
    <t>노유정</t>
  </si>
  <si>
    <t>C0100001</t>
  </si>
  <si>
    <t>23-K9-022791</t>
  </si>
  <si>
    <t>48-231162</t>
  </si>
  <si>
    <t>N</t>
    <phoneticPr fontId="7" type="noConversion"/>
  </si>
  <si>
    <t>M</t>
    <phoneticPr fontId="7" type="noConversion"/>
  </si>
  <si>
    <t>L</t>
    <phoneticPr fontId="7" type="noConversion"/>
  </si>
  <si>
    <t>K</t>
    <phoneticPr fontId="7" type="noConversion"/>
  </si>
  <si>
    <t>J</t>
    <phoneticPr fontId="7" type="noConversion"/>
  </si>
  <si>
    <t>I</t>
    <phoneticPr fontId="7" type="noConversion"/>
  </si>
  <si>
    <t>H</t>
    <phoneticPr fontId="7" type="noConversion"/>
  </si>
  <si>
    <t>G</t>
    <phoneticPr fontId="7" type="noConversion"/>
  </si>
  <si>
    <t>F</t>
    <phoneticPr fontId="7" type="noConversion"/>
  </si>
  <si>
    <t>E</t>
    <phoneticPr fontId="7" type="noConversion"/>
  </si>
  <si>
    <t>D</t>
    <phoneticPr fontId="7" type="noConversion"/>
  </si>
  <si>
    <t>C</t>
    <phoneticPr fontId="7" type="noConversion"/>
  </si>
  <si>
    <t>B</t>
    <phoneticPr fontId="7" type="noConversion"/>
  </si>
  <si>
    <t>A</t>
    <phoneticPr fontId="7" type="noConversion"/>
  </si>
  <si>
    <t>자격증 카테고리</t>
    <phoneticPr fontId="7" type="noConversion"/>
  </si>
  <si>
    <t>최종 우대 점수</t>
    <phoneticPr fontId="7" type="noConversion"/>
  </si>
  <si>
    <t>우대(고급,한국사,한국어)</t>
    <phoneticPr fontId="7" type="noConversion"/>
  </si>
  <si>
    <t>최종 자격증 
인정점수
(5,6급)</t>
    <phoneticPr fontId="7" type="noConversion"/>
  </si>
  <si>
    <t>6급 자격증 
최종 인정점수</t>
    <phoneticPr fontId="7" type="noConversion"/>
  </si>
  <si>
    <t>6급 
사무능력 자격증 
최종 인정점수</t>
    <phoneticPr fontId="7" type="noConversion"/>
  </si>
  <si>
    <t>6급 
사무능력 자격증</t>
    <phoneticPr fontId="7" type="noConversion"/>
  </si>
  <si>
    <t>6급 자격증 
인정점수</t>
    <phoneticPr fontId="7" type="noConversion"/>
  </si>
  <si>
    <t>5급 자격증 
인정점수</t>
    <phoneticPr fontId="7" type="noConversion"/>
  </si>
  <si>
    <t>직무자격증 인정여부/점수
(5,6급)</t>
    <phoneticPr fontId="7" type="noConversion"/>
  </si>
  <si>
    <t>비고</t>
    <phoneticPr fontId="3" type="noConversion"/>
  </si>
  <si>
    <t>자격심사결과</t>
    <phoneticPr fontId="7" type="noConversion"/>
  </si>
  <si>
    <t>인정여부</t>
    <phoneticPr fontId="7" type="noConversion"/>
  </si>
  <si>
    <t>점수반영구분</t>
    <phoneticPr fontId="7" type="noConversion"/>
  </si>
  <si>
    <t>자격확인심사대상</t>
    <phoneticPr fontId="7" type="noConversion"/>
  </si>
  <si>
    <t>취득일</t>
  </si>
  <si>
    <t>자격증번호</t>
  </si>
  <si>
    <t>발급기관</t>
  </si>
  <si>
    <t>자격증 관리번호</t>
    <phoneticPr fontId="3" type="noConversion"/>
  </si>
  <si>
    <t>자격증명</t>
  </si>
  <si>
    <t>기재연번</t>
    <phoneticPr fontId="3" type="noConversion"/>
  </si>
  <si>
    <t>기타</t>
  </si>
  <si>
    <t>우대</t>
  </si>
  <si>
    <t>필수</t>
  </si>
  <si>
    <t>지원분야 관리번호</t>
    <phoneticPr fontId="3" type="noConversion"/>
  </si>
  <si>
    <t>지원분야</t>
  </si>
  <si>
    <t>이름</t>
  </si>
  <si>
    <t>수험번호</t>
  </si>
  <si>
    <t>연번</t>
    <phoneticPr fontId="3" type="noConversion"/>
  </si>
  <si>
    <t>-</t>
  </si>
  <si>
    <t>D</t>
    <phoneticPr fontId="3" type="noConversion"/>
  </si>
  <si>
    <t>기재사항없음</t>
    <phoneticPr fontId="3" type="noConversion"/>
  </si>
  <si>
    <t>113776</t>
  </si>
  <si>
    <t>820</t>
  </si>
  <si>
    <t>2022-12-25</t>
  </si>
  <si>
    <t>ETS(Educational Testing Service)</t>
  </si>
  <si>
    <t>TOEIC</t>
  </si>
  <si>
    <t>예</t>
  </si>
  <si>
    <t>123486</t>
  </si>
  <si>
    <t>560</t>
  </si>
  <si>
    <t>2024-01-13</t>
  </si>
  <si>
    <t>아니오</t>
  </si>
  <si>
    <t>106433</t>
  </si>
  <si>
    <t>535</t>
  </si>
  <si>
    <t>2023-05-28</t>
  </si>
  <si>
    <t>108577</t>
  </si>
  <si>
    <t>605</t>
  </si>
  <si>
    <t>2024-01-28</t>
  </si>
  <si>
    <t>2A4598215390</t>
  </si>
  <si>
    <t>IH</t>
  </si>
  <si>
    <t>ACTFL(American Council on the Teaching of Foreign Languages)</t>
  </si>
  <si>
    <t>OPIc(영어)</t>
  </si>
  <si>
    <t>147968</t>
  </si>
  <si>
    <t>715</t>
  </si>
  <si>
    <t>2023-10-14</t>
  </si>
  <si>
    <t>147731</t>
  </si>
  <si>
    <t>900</t>
  </si>
  <si>
    <t>2023-01-29</t>
  </si>
  <si>
    <t>2A2526913426</t>
  </si>
  <si>
    <t>IL</t>
  </si>
  <si>
    <t>2024-05-02</t>
  </si>
  <si>
    <t>해당</t>
    <phoneticPr fontId="3" type="noConversion"/>
  </si>
  <si>
    <t>102294</t>
  </si>
  <si>
    <t>945</t>
  </si>
  <si>
    <t>2022-09-18</t>
  </si>
  <si>
    <t>㈜YBM</t>
  </si>
  <si>
    <t>JPT</t>
  </si>
  <si>
    <t>2022-02-27</t>
  </si>
  <si>
    <t>915</t>
  </si>
  <si>
    <t>136849</t>
  </si>
  <si>
    <t>880</t>
  </si>
  <si>
    <t>2024-08-04</t>
  </si>
  <si>
    <t>0002-0023844</t>
  </si>
  <si>
    <t>58</t>
  </si>
  <si>
    <t>2022-11-27</t>
  </si>
  <si>
    <t>한국G-TELP위원회</t>
  </si>
  <si>
    <t>G-TELP Level2</t>
  </si>
  <si>
    <t>107241</t>
  </si>
  <si>
    <t>805</t>
  </si>
  <si>
    <t>2020-12-05</t>
  </si>
  <si>
    <t>00020021388</t>
  </si>
  <si>
    <t>67</t>
  </si>
  <si>
    <t>2020-07-19</t>
  </si>
  <si>
    <t>135112</t>
  </si>
  <si>
    <t>700</t>
  </si>
  <si>
    <t>2024-02-25</t>
  </si>
  <si>
    <t>126700</t>
  </si>
  <si>
    <t>850</t>
  </si>
  <si>
    <t>00020020339</t>
  </si>
  <si>
    <t>72</t>
  </si>
  <si>
    <t>2022-06-26</t>
  </si>
  <si>
    <t>00020024341</t>
  </si>
  <si>
    <t>60</t>
  </si>
  <si>
    <t>2021-10-10</t>
  </si>
  <si>
    <t>148473</t>
  </si>
  <si>
    <t>785</t>
  </si>
  <si>
    <t>2024-08-11</t>
  </si>
  <si>
    <t>146617</t>
  </si>
  <si>
    <t>815</t>
  </si>
  <si>
    <t>2024-10-13</t>
  </si>
  <si>
    <t>156586</t>
  </si>
  <si>
    <t>790</t>
  </si>
  <si>
    <t>2024-02-18</t>
  </si>
  <si>
    <t>134040</t>
  </si>
  <si>
    <t>146836</t>
  </si>
  <si>
    <t>865</t>
  </si>
  <si>
    <t>2024-08-25</t>
  </si>
  <si>
    <t>157836</t>
  </si>
  <si>
    <t>920</t>
  </si>
  <si>
    <t>2021-08-22</t>
  </si>
  <si>
    <t>114425</t>
  </si>
  <si>
    <t>895</t>
  </si>
  <si>
    <t>2022-09-04</t>
  </si>
  <si>
    <t>172098</t>
  </si>
  <si>
    <t>2024-09-29</t>
  </si>
  <si>
    <t>146804</t>
  </si>
  <si>
    <t>940</t>
  </si>
  <si>
    <t>2023-09-10</t>
  </si>
  <si>
    <t>162485</t>
  </si>
  <si>
    <t>049155-0511001501</t>
  </si>
  <si>
    <t>765</t>
  </si>
  <si>
    <t>2024-05-12</t>
  </si>
  <si>
    <t>060195-0411007201</t>
  </si>
  <si>
    <t>2022-10-15</t>
  </si>
  <si>
    <t>130210</t>
  </si>
  <si>
    <t>840</t>
  </si>
  <si>
    <t>2023-06-25</t>
  </si>
  <si>
    <t>0083300416008301</t>
  </si>
  <si>
    <t>870</t>
  </si>
  <si>
    <t>2023-02-26</t>
  </si>
  <si>
    <t>139972</t>
  </si>
  <si>
    <t>740</t>
  </si>
  <si>
    <t>2022-05-15</t>
  </si>
  <si>
    <t>095112-0517001201</t>
  </si>
  <si>
    <t>780</t>
  </si>
  <si>
    <t>2024-03-31</t>
  </si>
  <si>
    <t>120193</t>
  </si>
  <si>
    <t>810</t>
  </si>
  <si>
    <t>2022-03-13</t>
  </si>
  <si>
    <t>113791</t>
  </si>
  <si>
    <t>2024-09-07</t>
  </si>
  <si>
    <t>131998</t>
  </si>
  <si>
    <t>800</t>
  </si>
  <si>
    <t>064151-0414008401</t>
  </si>
  <si>
    <t>2023-03-12</t>
  </si>
  <si>
    <t>120884</t>
  </si>
  <si>
    <t>730</t>
  </si>
  <si>
    <t>2023-11-26</t>
  </si>
  <si>
    <t>142518</t>
  </si>
  <si>
    <t>855</t>
  </si>
  <si>
    <t>0002-0020687</t>
  </si>
  <si>
    <t>2024-08-18</t>
  </si>
  <si>
    <t>140979</t>
  </si>
  <si>
    <t>835</t>
  </si>
  <si>
    <t>101046</t>
  </si>
  <si>
    <t>890</t>
  </si>
  <si>
    <t>121665</t>
  </si>
  <si>
    <t>710</t>
  </si>
  <si>
    <t>074192-0410009201</t>
  </si>
  <si>
    <t>2023-07-09</t>
  </si>
  <si>
    <t>115369</t>
  </si>
  <si>
    <t>2021-12-05</t>
  </si>
  <si>
    <t>121457</t>
  </si>
  <si>
    <t>930</t>
  </si>
  <si>
    <t>2023-06-11</t>
  </si>
  <si>
    <t>110251</t>
  </si>
  <si>
    <t>795</t>
  </si>
  <si>
    <t>2023-10-29</t>
  </si>
  <si>
    <t>116448</t>
  </si>
  <si>
    <t>2024-06-30</t>
  </si>
  <si>
    <t>0002-0021511</t>
  </si>
  <si>
    <t>70</t>
  </si>
  <si>
    <t>2024-10-06</t>
  </si>
  <si>
    <t>129544</t>
  </si>
  <si>
    <t>875</t>
  </si>
  <si>
    <t>2024-02-04</t>
  </si>
  <si>
    <t>120207</t>
  </si>
  <si>
    <t>135445</t>
  </si>
  <si>
    <t>2023-02-05</t>
  </si>
  <si>
    <t>147152</t>
  </si>
  <si>
    <t>123223</t>
  </si>
  <si>
    <t>093311-0413009701</t>
  </si>
  <si>
    <t>825</t>
  </si>
  <si>
    <t>120767</t>
  </si>
  <si>
    <t>2023-12-24</t>
  </si>
  <si>
    <t>170659</t>
  </si>
  <si>
    <t>2021-09-26</t>
  </si>
  <si>
    <t>094137-0511002401</t>
  </si>
  <si>
    <t>830</t>
  </si>
  <si>
    <t>150160</t>
  </si>
  <si>
    <t>885</t>
  </si>
  <si>
    <t>143538</t>
  </si>
  <si>
    <t>2023-11-12</t>
  </si>
  <si>
    <t>14427</t>
  </si>
  <si>
    <t>2021-08-29</t>
  </si>
  <si>
    <t>124596</t>
  </si>
  <si>
    <t>770</t>
  </si>
  <si>
    <t>142208</t>
  </si>
  <si>
    <t>0971860515001101</t>
  </si>
  <si>
    <t>2024-03-16</t>
  </si>
  <si>
    <t>140433</t>
  </si>
  <si>
    <t>2022-08-28</t>
  </si>
  <si>
    <t>142344</t>
  </si>
  <si>
    <t>720</t>
  </si>
  <si>
    <t>2024-04-27</t>
  </si>
  <si>
    <t>128085</t>
  </si>
  <si>
    <t>2023-08-27</t>
  </si>
  <si>
    <t>137199</t>
  </si>
  <si>
    <t>124664</t>
  </si>
  <si>
    <t>136221</t>
  </si>
  <si>
    <t>2022-04-30</t>
  </si>
  <si>
    <t>145115</t>
  </si>
  <si>
    <t>935</t>
  </si>
  <si>
    <t>2022-08-07</t>
  </si>
  <si>
    <t>130819</t>
  </si>
  <si>
    <t>735</t>
  </si>
  <si>
    <t>2023-03-26</t>
  </si>
  <si>
    <t>145243</t>
  </si>
  <si>
    <t>091146-0411008001</t>
  </si>
  <si>
    <t>150559</t>
  </si>
  <si>
    <t>135601</t>
  </si>
  <si>
    <t>040133-0516002301</t>
  </si>
  <si>
    <t>142196</t>
  </si>
  <si>
    <t>138308</t>
  </si>
  <si>
    <t>2022-09-25</t>
  </si>
  <si>
    <t>122226</t>
  </si>
  <si>
    <t>910</t>
  </si>
  <si>
    <t>171833</t>
  </si>
  <si>
    <t>2023-07-30</t>
  </si>
  <si>
    <t>139979</t>
  </si>
  <si>
    <t>2021-03-14</t>
  </si>
  <si>
    <t>102205</t>
  </si>
  <si>
    <t>2022-01-23</t>
  </si>
  <si>
    <t>145549</t>
  </si>
  <si>
    <t>2023-04-30</t>
  </si>
  <si>
    <t>H52305017077</t>
  </si>
  <si>
    <t>232</t>
  </si>
  <si>
    <t>5</t>
  </si>
  <si>
    <t>2023-05-14</t>
  </si>
  <si>
    <t>HSK한국사무국</t>
  </si>
  <si>
    <t>HSK</t>
  </si>
  <si>
    <t>150026</t>
  </si>
  <si>
    <t>745</t>
  </si>
  <si>
    <t>116081</t>
  </si>
  <si>
    <t>2021-06-27</t>
  </si>
  <si>
    <t>103080</t>
  </si>
  <si>
    <t>132764</t>
  </si>
  <si>
    <t>2019-11-10</t>
  </si>
  <si>
    <t>141868</t>
  </si>
  <si>
    <t>150942</t>
  </si>
  <si>
    <t>2023-01-14</t>
  </si>
  <si>
    <t>144463</t>
  </si>
  <si>
    <t>2024-06-16</t>
  </si>
  <si>
    <t>125983</t>
  </si>
  <si>
    <t>975</t>
  </si>
  <si>
    <t>118665</t>
  </si>
  <si>
    <t>760</t>
  </si>
  <si>
    <t>2021-07-11</t>
  </si>
  <si>
    <t>130091</t>
  </si>
  <si>
    <t>705</t>
  </si>
  <si>
    <t>125855</t>
  </si>
  <si>
    <t>985</t>
  </si>
  <si>
    <t>106357</t>
  </si>
  <si>
    <t>2021-02-21</t>
  </si>
  <si>
    <t>041111-0512001901</t>
  </si>
  <si>
    <t>064168-0516001601</t>
  </si>
  <si>
    <t>965</t>
  </si>
  <si>
    <t>2024-05-26</t>
  </si>
  <si>
    <t>143742</t>
  </si>
  <si>
    <t>755</t>
  </si>
  <si>
    <t>108189</t>
  </si>
  <si>
    <t>925</t>
  </si>
  <si>
    <t>2022-11-13</t>
  </si>
  <si>
    <t>167945</t>
  </si>
  <si>
    <t>775</t>
  </si>
  <si>
    <t>145676</t>
  </si>
  <si>
    <t>125810</t>
  </si>
  <si>
    <t>029139-0413008801</t>
  </si>
  <si>
    <t>154744</t>
  </si>
  <si>
    <t>137925</t>
  </si>
  <si>
    <t>860</t>
  </si>
  <si>
    <t>134164</t>
  </si>
  <si>
    <t>146942</t>
  </si>
  <si>
    <t>072256-0517002301</t>
  </si>
  <si>
    <t>151403</t>
  </si>
  <si>
    <t>2021-05-23</t>
  </si>
  <si>
    <t>149546</t>
  </si>
  <si>
    <t>106187</t>
  </si>
  <si>
    <t>143004</t>
  </si>
  <si>
    <t>140479</t>
  </si>
  <si>
    <t>750</t>
  </si>
  <si>
    <t>2021-11-28</t>
  </si>
  <si>
    <t>113203</t>
  </si>
  <si>
    <t>2023-12-10</t>
  </si>
  <si>
    <t>134713</t>
  </si>
  <si>
    <t>058133-0514001801</t>
  </si>
  <si>
    <t>119875</t>
  </si>
  <si>
    <t>845</t>
  </si>
  <si>
    <t>00020021273</t>
  </si>
  <si>
    <t>73</t>
  </si>
  <si>
    <t>2022-12-11</t>
  </si>
  <si>
    <t>135507</t>
  </si>
  <si>
    <t>101406</t>
  </si>
  <si>
    <t>2024-05-19</t>
  </si>
  <si>
    <t>147260</t>
  </si>
  <si>
    <t>073155-0415009901</t>
  </si>
  <si>
    <t>042149-0514000410</t>
  </si>
  <si>
    <t>126888</t>
  </si>
  <si>
    <t>2019-09-28</t>
  </si>
  <si>
    <t>150676</t>
  </si>
  <si>
    <t>126442</t>
  </si>
  <si>
    <t>146926</t>
  </si>
  <si>
    <t>118107</t>
  </si>
  <si>
    <t>2022-05-29</t>
  </si>
  <si>
    <t>100881</t>
  </si>
  <si>
    <t>2023-11-19</t>
  </si>
  <si>
    <t>149297</t>
  </si>
  <si>
    <t>154454</t>
  </si>
  <si>
    <t>152493</t>
  </si>
  <si>
    <t>152819</t>
  </si>
  <si>
    <t>138915</t>
  </si>
  <si>
    <t>157087</t>
  </si>
  <si>
    <t>148529</t>
  </si>
  <si>
    <t>150831</t>
  </si>
  <si>
    <t>125807</t>
  </si>
  <si>
    <t>044155-0413008401</t>
  </si>
  <si>
    <t>003139-0516001001</t>
  </si>
  <si>
    <t>129861</t>
  </si>
  <si>
    <t>111999</t>
  </si>
  <si>
    <t>121238</t>
  </si>
  <si>
    <t>135272</t>
  </si>
  <si>
    <t>905</t>
  </si>
  <si>
    <t>150273</t>
  </si>
  <si>
    <t>147157</t>
  </si>
  <si>
    <t>129213</t>
  </si>
  <si>
    <t>146750</t>
  </si>
  <si>
    <t>144237</t>
  </si>
  <si>
    <t>068133-0414009301</t>
  </si>
  <si>
    <t>157556</t>
  </si>
  <si>
    <t>156385</t>
  </si>
  <si>
    <t>127063</t>
  </si>
  <si>
    <t>127959</t>
  </si>
  <si>
    <t>171170</t>
  </si>
  <si>
    <t>2021-08-08</t>
  </si>
  <si>
    <t>137615</t>
  </si>
  <si>
    <t>124866</t>
  </si>
  <si>
    <t>2020-10-25</t>
  </si>
  <si>
    <t>151185</t>
  </si>
  <si>
    <t>150672</t>
  </si>
  <si>
    <t>2022-07-24</t>
  </si>
  <si>
    <t>106483</t>
  </si>
  <si>
    <t>2023-09-24</t>
  </si>
  <si>
    <t>134846</t>
  </si>
  <si>
    <t>151733</t>
  </si>
  <si>
    <t>960</t>
  </si>
  <si>
    <t>122946</t>
  </si>
  <si>
    <t>123868</t>
  </si>
  <si>
    <t>2019-12-22</t>
  </si>
  <si>
    <t>132244</t>
  </si>
  <si>
    <t>148185</t>
  </si>
  <si>
    <t>116993</t>
  </si>
  <si>
    <t>109593</t>
  </si>
  <si>
    <t>163244</t>
  </si>
  <si>
    <t>128222</t>
  </si>
  <si>
    <t>170820</t>
  </si>
  <si>
    <t>2021-03-28</t>
  </si>
  <si>
    <t>0002-0022636</t>
  </si>
  <si>
    <t>68</t>
  </si>
  <si>
    <t>156346</t>
  </si>
  <si>
    <t>725</t>
  </si>
  <si>
    <t>114284</t>
  </si>
  <si>
    <t>139015</t>
  </si>
  <si>
    <t>149977</t>
  </si>
  <si>
    <t>111631</t>
  </si>
  <si>
    <t>122284</t>
  </si>
  <si>
    <t>100371</t>
  </si>
  <si>
    <t>123700</t>
  </si>
  <si>
    <t>139875</t>
  </si>
  <si>
    <t>245</t>
  </si>
  <si>
    <t>112238</t>
  </si>
  <si>
    <t>124945</t>
  </si>
  <si>
    <t>091285-0513002301</t>
  </si>
  <si>
    <t>103370</t>
  </si>
  <si>
    <t>980</t>
  </si>
  <si>
    <t>124079</t>
  </si>
  <si>
    <t>123285</t>
  </si>
  <si>
    <t>135679</t>
  </si>
  <si>
    <t>680</t>
  </si>
  <si>
    <t>178903</t>
  </si>
  <si>
    <t>635</t>
  </si>
  <si>
    <t>157217</t>
  </si>
  <si>
    <t>2024020411203</t>
  </si>
  <si>
    <t>230</t>
  </si>
  <si>
    <t>077175-0514002501</t>
  </si>
  <si>
    <t>163035</t>
  </si>
  <si>
    <t>00020023485</t>
  </si>
  <si>
    <t>101844</t>
  </si>
  <si>
    <t>141604</t>
  </si>
  <si>
    <t>645</t>
  </si>
  <si>
    <t>2021-11-06</t>
  </si>
  <si>
    <t>046177-0512002101</t>
  </si>
  <si>
    <t>675</t>
  </si>
  <si>
    <t>139912</t>
  </si>
  <si>
    <t>145681</t>
  </si>
  <si>
    <t>136486</t>
  </si>
  <si>
    <t>152427</t>
  </si>
  <si>
    <t>070125-0512001901</t>
  </si>
  <si>
    <t>128190</t>
  </si>
  <si>
    <t>009128-0515001801</t>
  </si>
  <si>
    <t>119831</t>
  </si>
  <si>
    <t>119072</t>
  </si>
  <si>
    <t>158570</t>
  </si>
  <si>
    <t>120963</t>
  </si>
  <si>
    <t>141927</t>
  </si>
  <si>
    <t>H62208017196</t>
  </si>
  <si>
    <t>237</t>
  </si>
  <si>
    <t>6</t>
  </si>
  <si>
    <t>139475</t>
  </si>
  <si>
    <t>036159-0411008701</t>
  </si>
  <si>
    <t>118102</t>
  </si>
  <si>
    <t>129245</t>
  </si>
  <si>
    <t>2021-11-21</t>
  </si>
  <si>
    <t>137471</t>
  </si>
  <si>
    <t>154116</t>
  </si>
  <si>
    <t>104856</t>
  </si>
  <si>
    <t>163439</t>
  </si>
  <si>
    <t>142385</t>
  </si>
  <si>
    <t>100522</t>
  </si>
  <si>
    <t>146601</t>
  </si>
  <si>
    <t>141420</t>
  </si>
  <si>
    <t>122614</t>
  </si>
  <si>
    <t>165228</t>
  </si>
  <si>
    <t>140892</t>
  </si>
  <si>
    <t>127709</t>
  </si>
  <si>
    <t>2022-08-21</t>
  </si>
  <si>
    <t>157749</t>
  </si>
  <si>
    <t>2024-02-28</t>
  </si>
  <si>
    <t>134307</t>
  </si>
  <si>
    <t>2022-04-10</t>
  </si>
  <si>
    <t>105668</t>
  </si>
  <si>
    <t>2022-11-20</t>
  </si>
  <si>
    <t>115974</t>
  </si>
  <si>
    <t>132416</t>
  </si>
  <si>
    <t>955</t>
  </si>
  <si>
    <t>128959</t>
  </si>
  <si>
    <t>084152</t>
  </si>
  <si>
    <t>111769</t>
  </si>
  <si>
    <t>2021-07-25</t>
  </si>
  <si>
    <t>130871</t>
  </si>
  <si>
    <t>147686</t>
  </si>
  <si>
    <t>139600</t>
  </si>
  <si>
    <t>149333</t>
  </si>
  <si>
    <t>121692</t>
  </si>
  <si>
    <t>103439</t>
  </si>
  <si>
    <t>029139-0511000501</t>
  </si>
  <si>
    <t>020122-0514000701</t>
  </si>
  <si>
    <t>139345</t>
  </si>
  <si>
    <t>107220</t>
  </si>
  <si>
    <t>168825</t>
  </si>
  <si>
    <t>100884</t>
  </si>
  <si>
    <t>2024-07-21</t>
  </si>
  <si>
    <t>0002-0024984</t>
  </si>
  <si>
    <t>94</t>
  </si>
  <si>
    <t>2023-12-17</t>
  </si>
  <si>
    <t>122767</t>
  </si>
  <si>
    <t>950</t>
  </si>
  <si>
    <t>149984</t>
  </si>
  <si>
    <t>0020022974</t>
  </si>
  <si>
    <t>85</t>
  </si>
  <si>
    <t>2023-10-22</t>
  </si>
  <si>
    <t>040176-0414009901</t>
  </si>
  <si>
    <t>118843</t>
  </si>
  <si>
    <t>1671080310008901</t>
  </si>
  <si>
    <t>2024-09-28</t>
  </si>
  <si>
    <t>069172-0413008201</t>
  </si>
  <si>
    <t>2023-02-19</t>
  </si>
  <si>
    <t>133900</t>
  </si>
  <si>
    <t>2021-09-12</t>
  </si>
  <si>
    <t>144453</t>
  </si>
  <si>
    <t>137813</t>
  </si>
  <si>
    <t>00020022931</t>
  </si>
  <si>
    <t>125952</t>
  </si>
  <si>
    <t>011147</t>
  </si>
  <si>
    <t>2022-02-06</t>
  </si>
  <si>
    <t>125097</t>
  </si>
  <si>
    <t>124053</t>
  </si>
  <si>
    <t>125913</t>
  </si>
  <si>
    <t>2022-03-27</t>
  </si>
  <si>
    <t>101889</t>
  </si>
  <si>
    <t>2022-10-23</t>
  </si>
  <si>
    <t>154077</t>
  </si>
  <si>
    <t>144702</t>
  </si>
  <si>
    <t>H62401000229</t>
  </si>
  <si>
    <t>207</t>
  </si>
  <si>
    <t>133782</t>
  </si>
  <si>
    <t>044108-0516002501</t>
  </si>
  <si>
    <t>120791</t>
  </si>
  <si>
    <t>2024-07-28</t>
  </si>
  <si>
    <t>104738</t>
  </si>
  <si>
    <t>142016</t>
  </si>
  <si>
    <t>2021-04-25</t>
  </si>
  <si>
    <t>123894</t>
  </si>
  <si>
    <t>170992</t>
  </si>
  <si>
    <t>165710</t>
  </si>
  <si>
    <t>109733</t>
  </si>
  <si>
    <t>120594</t>
  </si>
  <si>
    <t>101666</t>
  </si>
  <si>
    <t>2022-06-19</t>
  </si>
  <si>
    <t>144485</t>
  </si>
  <si>
    <t>145456</t>
  </si>
  <si>
    <t>129430</t>
  </si>
  <si>
    <t>H62409022662</t>
  </si>
  <si>
    <t>183</t>
  </si>
  <si>
    <t>2024-09-08</t>
  </si>
  <si>
    <t>147511</t>
  </si>
  <si>
    <t>134450</t>
  </si>
  <si>
    <t>2024-08-06</t>
  </si>
  <si>
    <t>129054</t>
  </si>
  <si>
    <t>140460</t>
  </si>
  <si>
    <t>107984</t>
  </si>
  <si>
    <t>119943</t>
  </si>
  <si>
    <t>166324</t>
  </si>
  <si>
    <t>157191</t>
  </si>
  <si>
    <t>154446</t>
  </si>
  <si>
    <t>120966</t>
  </si>
  <si>
    <t>068122-0415008901</t>
  </si>
  <si>
    <t>990</t>
  </si>
  <si>
    <t>165924</t>
  </si>
  <si>
    <t>118169</t>
  </si>
  <si>
    <t>2022-09-15</t>
  </si>
  <si>
    <t>118437</t>
  </si>
  <si>
    <t>155741</t>
  </si>
  <si>
    <t>970</t>
  </si>
  <si>
    <t>2023-08-20</t>
  </si>
  <si>
    <t>159759</t>
  </si>
  <si>
    <t>2022-02-20</t>
  </si>
  <si>
    <t>161273</t>
  </si>
  <si>
    <t>008194-0510001101</t>
  </si>
  <si>
    <t>137065</t>
  </si>
  <si>
    <t>148172</t>
  </si>
  <si>
    <t>154186</t>
  </si>
  <si>
    <t>104869</t>
  </si>
  <si>
    <t>118977</t>
  </si>
  <si>
    <t>133545</t>
  </si>
  <si>
    <t>153869</t>
  </si>
  <si>
    <t>131308</t>
  </si>
  <si>
    <t>126555</t>
  </si>
  <si>
    <t>0113508</t>
  </si>
  <si>
    <t>448</t>
  </si>
  <si>
    <t>2023-05-13</t>
  </si>
  <si>
    <t>TEPS관리위원회</t>
  </si>
  <si>
    <t>NEW TEPS</t>
  </si>
  <si>
    <t>4322909238906463</t>
  </si>
  <si>
    <t>100</t>
  </si>
  <si>
    <t>2023-09-06</t>
  </si>
  <si>
    <t>TOEFL(ibt)</t>
  </si>
  <si>
    <t>157813</t>
  </si>
  <si>
    <t>128734</t>
  </si>
  <si>
    <t>126993</t>
  </si>
  <si>
    <t>131889</t>
  </si>
  <si>
    <t>133009</t>
  </si>
  <si>
    <t>158343</t>
  </si>
  <si>
    <t>087161-0414006701</t>
  </si>
  <si>
    <t>H62202003803</t>
  </si>
  <si>
    <t>201</t>
  </si>
  <si>
    <t>2022-02-19</t>
  </si>
  <si>
    <t>151777</t>
  </si>
  <si>
    <t>145761</t>
  </si>
  <si>
    <t>131973</t>
  </si>
  <si>
    <t>100085</t>
  </si>
  <si>
    <t>072131-0412008101</t>
  </si>
  <si>
    <t>107414</t>
  </si>
  <si>
    <t>107196</t>
  </si>
  <si>
    <t>134134</t>
  </si>
  <si>
    <t>136212</t>
  </si>
  <si>
    <t>130267</t>
  </si>
  <si>
    <t>121183</t>
  </si>
  <si>
    <t>2023-08-06</t>
  </si>
  <si>
    <t>135241</t>
  </si>
  <si>
    <t>066119-0512002401</t>
  </si>
  <si>
    <t>128496</t>
  </si>
  <si>
    <t>0331070415009801</t>
  </si>
  <si>
    <t>179583</t>
  </si>
  <si>
    <t>166343</t>
  </si>
  <si>
    <t>053240-0415003001</t>
  </si>
  <si>
    <t>120468</t>
  </si>
  <si>
    <t>166709</t>
  </si>
  <si>
    <t>054177-0411008601</t>
  </si>
  <si>
    <t>159963</t>
  </si>
  <si>
    <t>133533</t>
  </si>
  <si>
    <t>096129-0513000001</t>
  </si>
  <si>
    <t>162121</t>
  </si>
  <si>
    <t>2021-05-09</t>
  </si>
  <si>
    <t>146734</t>
  </si>
  <si>
    <t>2024-04-14</t>
  </si>
  <si>
    <t>155650</t>
  </si>
  <si>
    <t>145241</t>
  </si>
  <si>
    <t>134875</t>
  </si>
  <si>
    <t>148726</t>
  </si>
  <si>
    <t>171219</t>
  </si>
  <si>
    <t>151103</t>
  </si>
  <si>
    <t>139525</t>
  </si>
  <si>
    <t>146951</t>
  </si>
  <si>
    <t>132429</t>
  </si>
  <si>
    <t>112906</t>
  </si>
  <si>
    <t>159417</t>
  </si>
  <si>
    <t>122150</t>
  </si>
  <si>
    <t>133704</t>
  </si>
  <si>
    <t>135438</t>
  </si>
  <si>
    <t>164614</t>
  </si>
  <si>
    <t>127575</t>
  </si>
  <si>
    <t>102790</t>
  </si>
  <si>
    <t>2022-07-10</t>
  </si>
  <si>
    <t>141153</t>
  </si>
  <si>
    <t>136665</t>
  </si>
  <si>
    <t>130709</t>
  </si>
  <si>
    <t>148086</t>
  </si>
  <si>
    <t>133328</t>
  </si>
  <si>
    <t>146541</t>
  </si>
  <si>
    <t>2022-01-08</t>
  </si>
  <si>
    <t>112448</t>
  </si>
  <si>
    <t>143708</t>
  </si>
  <si>
    <t>106180</t>
  </si>
  <si>
    <t>145211</t>
  </si>
  <si>
    <t>150057</t>
  </si>
  <si>
    <t>118621</t>
  </si>
  <si>
    <t>135480</t>
  </si>
  <si>
    <t>169817</t>
  </si>
  <si>
    <t>148568</t>
  </si>
  <si>
    <t>119705</t>
  </si>
  <si>
    <t>2020-05-03</t>
  </si>
  <si>
    <t>0152600515000301</t>
  </si>
  <si>
    <t>124963</t>
  </si>
  <si>
    <t>111028</t>
  </si>
  <si>
    <t>103262</t>
  </si>
  <si>
    <t>100372</t>
  </si>
  <si>
    <t>138545</t>
  </si>
  <si>
    <t>2020-12-13</t>
  </si>
  <si>
    <t>H62207015426</t>
  </si>
  <si>
    <t>209</t>
  </si>
  <si>
    <t>153196</t>
  </si>
  <si>
    <t>126610</t>
  </si>
  <si>
    <t>106094</t>
  </si>
  <si>
    <t>136444</t>
  </si>
  <si>
    <t>H62409022911</t>
  </si>
  <si>
    <t>195</t>
  </si>
  <si>
    <t>161438</t>
  </si>
  <si>
    <t>048194-0514001701</t>
  </si>
  <si>
    <t>117933</t>
  </si>
  <si>
    <t>138852</t>
  </si>
  <si>
    <t>151928</t>
  </si>
  <si>
    <t>H52301000318</t>
  </si>
  <si>
    <t>189</t>
  </si>
  <si>
    <t>2023-01-07</t>
  </si>
  <si>
    <t>116537</t>
  </si>
  <si>
    <t>135717</t>
  </si>
  <si>
    <t>2021-10-24</t>
  </si>
  <si>
    <t>111154</t>
  </si>
  <si>
    <t>162084</t>
  </si>
  <si>
    <t>141666</t>
  </si>
  <si>
    <t>140429</t>
  </si>
  <si>
    <t>154320</t>
  </si>
  <si>
    <t>171311</t>
  </si>
  <si>
    <t>135251</t>
  </si>
  <si>
    <t>153172</t>
  </si>
  <si>
    <t>124167</t>
  </si>
  <si>
    <t>136686</t>
  </si>
  <si>
    <t>136409</t>
  </si>
  <si>
    <t>149604</t>
  </si>
  <si>
    <t>H52212035245</t>
  </si>
  <si>
    <t>231</t>
  </si>
  <si>
    <t>2022-12-04</t>
  </si>
  <si>
    <t>178743</t>
  </si>
  <si>
    <t>140017</t>
  </si>
  <si>
    <t>102372</t>
  </si>
  <si>
    <t>090151-0514001701</t>
  </si>
  <si>
    <t>118725</t>
  </si>
  <si>
    <t>H62201001244</t>
  </si>
  <si>
    <t>206</t>
  </si>
  <si>
    <t>119935</t>
  </si>
  <si>
    <t>162110</t>
  </si>
  <si>
    <t>130349</t>
  </si>
  <si>
    <t>106494</t>
  </si>
  <si>
    <t>155181</t>
  </si>
  <si>
    <t>121503</t>
  </si>
  <si>
    <t>H62408815030168811</t>
  </si>
  <si>
    <t>198</t>
  </si>
  <si>
    <t>123691</t>
  </si>
  <si>
    <t>017179-0513001701</t>
  </si>
  <si>
    <t>150773</t>
  </si>
  <si>
    <t>153039</t>
  </si>
  <si>
    <t>152869</t>
  </si>
  <si>
    <t>123597</t>
  </si>
  <si>
    <t>107487</t>
  </si>
  <si>
    <t>142289</t>
  </si>
  <si>
    <t>149113</t>
  </si>
  <si>
    <t>102431</t>
  </si>
  <si>
    <t>2023-03-19</t>
  </si>
  <si>
    <t>H52403011588</t>
  </si>
  <si>
    <t>226</t>
  </si>
  <si>
    <t>160193</t>
  </si>
  <si>
    <t>165589</t>
  </si>
  <si>
    <t>153085</t>
  </si>
  <si>
    <t>138933</t>
  </si>
  <si>
    <t>157068</t>
  </si>
  <si>
    <t>183748</t>
  </si>
  <si>
    <t>2021-02-07</t>
  </si>
  <si>
    <t>109419</t>
  </si>
  <si>
    <t>2023-12-23</t>
  </si>
  <si>
    <t>132398</t>
  </si>
  <si>
    <t>154494</t>
  </si>
  <si>
    <t>144235</t>
  </si>
  <si>
    <t>129046</t>
  </si>
  <si>
    <t>130653</t>
  </si>
  <si>
    <t>H62408815030161712</t>
  </si>
  <si>
    <t>256</t>
  </si>
  <si>
    <t>2024-08-17</t>
  </si>
  <si>
    <t>148524</t>
  </si>
  <si>
    <t>2021-02-28</t>
  </si>
  <si>
    <t>128923</t>
  </si>
  <si>
    <t>037179-0413009001</t>
  </si>
  <si>
    <t>111049</t>
  </si>
  <si>
    <t>109364</t>
  </si>
  <si>
    <t>149068</t>
  </si>
  <si>
    <t>101370</t>
  </si>
  <si>
    <t>2023-06-18</t>
  </si>
  <si>
    <t>139821</t>
  </si>
  <si>
    <t>149411</t>
  </si>
  <si>
    <t>129373</t>
  </si>
  <si>
    <t>136131</t>
  </si>
  <si>
    <t>144955</t>
  </si>
  <si>
    <t>124383</t>
  </si>
  <si>
    <t>137636</t>
  </si>
  <si>
    <t>130228</t>
  </si>
  <si>
    <t>126658</t>
  </si>
  <si>
    <t>126878</t>
  </si>
  <si>
    <t>H62508019983</t>
  </si>
  <si>
    <t>270</t>
  </si>
  <si>
    <t>2024-08-08</t>
  </si>
  <si>
    <t>141867</t>
  </si>
  <si>
    <t>147986</t>
  </si>
  <si>
    <t>H62103006289</t>
  </si>
  <si>
    <t>182</t>
  </si>
  <si>
    <t>2021-03-20</t>
  </si>
  <si>
    <t>143052</t>
  </si>
  <si>
    <t>116860</t>
  </si>
  <si>
    <t>032290-0410004701</t>
  </si>
  <si>
    <t>129406</t>
  </si>
  <si>
    <t>050168-0414009901</t>
  </si>
  <si>
    <t>167582</t>
  </si>
  <si>
    <t>151143</t>
  </si>
  <si>
    <t>139571</t>
  </si>
  <si>
    <t>100262</t>
  </si>
  <si>
    <t>138565</t>
  </si>
  <si>
    <t>093159-0516002301</t>
  </si>
  <si>
    <t>146914</t>
  </si>
  <si>
    <t>144113</t>
  </si>
  <si>
    <t>160139</t>
  </si>
  <si>
    <t>001156-0415007201</t>
  </si>
  <si>
    <t>122560</t>
  </si>
  <si>
    <t>119601</t>
  </si>
  <si>
    <t>163860</t>
  </si>
  <si>
    <t>101764</t>
  </si>
  <si>
    <t>028143-0414004401</t>
  </si>
  <si>
    <t>167752</t>
  </si>
  <si>
    <t>112110</t>
  </si>
  <si>
    <t>0002-0022784</t>
  </si>
  <si>
    <t>84</t>
  </si>
  <si>
    <t>126928</t>
  </si>
  <si>
    <t>147404</t>
  </si>
  <si>
    <t>156878</t>
  </si>
  <si>
    <t>152287</t>
  </si>
  <si>
    <t>140282</t>
  </si>
  <si>
    <t>117646</t>
  </si>
  <si>
    <t>148162</t>
  </si>
  <si>
    <t>147300</t>
  </si>
  <si>
    <t>146333</t>
  </si>
  <si>
    <t>H62402004370</t>
  </si>
  <si>
    <t>197</t>
  </si>
  <si>
    <t>145772</t>
  </si>
  <si>
    <t>161380</t>
  </si>
  <si>
    <t>165730</t>
  </si>
  <si>
    <t>137953</t>
  </si>
  <si>
    <t>2020-07-12</t>
  </si>
  <si>
    <t>134086</t>
  </si>
  <si>
    <t>136447</t>
  </si>
  <si>
    <t>126988</t>
  </si>
  <si>
    <t>128621</t>
  </si>
  <si>
    <t>139582</t>
  </si>
  <si>
    <t>135673</t>
  </si>
  <si>
    <t>095180-0413007401</t>
  </si>
  <si>
    <t>153434</t>
  </si>
  <si>
    <t>171684</t>
  </si>
  <si>
    <t>147519</t>
  </si>
  <si>
    <t>114642</t>
  </si>
  <si>
    <t>014129-0412006701</t>
  </si>
  <si>
    <t>139441</t>
  </si>
  <si>
    <t>132859</t>
  </si>
  <si>
    <t>2019-02-24</t>
  </si>
  <si>
    <t>132610</t>
  </si>
  <si>
    <t>131005</t>
  </si>
  <si>
    <t>133079</t>
  </si>
  <si>
    <t>132526</t>
  </si>
  <si>
    <t>131644</t>
  </si>
  <si>
    <t>137147</t>
  </si>
  <si>
    <t>120411</t>
  </si>
  <si>
    <t>157172</t>
  </si>
  <si>
    <t>148642</t>
  </si>
  <si>
    <t>140681</t>
  </si>
  <si>
    <t>0114556</t>
  </si>
  <si>
    <t>378</t>
  </si>
  <si>
    <t>2021-07-17</t>
  </si>
  <si>
    <t>169048</t>
  </si>
  <si>
    <t>147995</t>
  </si>
  <si>
    <t>147154</t>
  </si>
  <si>
    <t>158532</t>
  </si>
  <si>
    <t>122660</t>
  </si>
  <si>
    <t>147038</t>
  </si>
  <si>
    <t>121778</t>
  </si>
  <si>
    <t>145355</t>
  </si>
  <si>
    <t>148706</t>
  </si>
  <si>
    <t>154586</t>
  </si>
  <si>
    <t>144552</t>
  </si>
  <si>
    <t>149791</t>
  </si>
  <si>
    <t>119445</t>
  </si>
  <si>
    <t>H62209020559</t>
  </si>
  <si>
    <t>224</t>
  </si>
  <si>
    <t>2022-09-17</t>
  </si>
  <si>
    <t>028104-0513001101</t>
  </si>
  <si>
    <t>062163-0514001001</t>
  </si>
  <si>
    <t>149254</t>
  </si>
  <si>
    <t>128638</t>
  </si>
  <si>
    <t>084164-0413008101</t>
  </si>
  <si>
    <t>149675</t>
  </si>
  <si>
    <t>174001</t>
  </si>
  <si>
    <t>121788</t>
  </si>
  <si>
    <t>H62310021184</t>
  </si>
  <si>
    <t>180</t>
  </si>
  <si>
    <t>2023-10-15</t>
  </si>
  <si>
    <t>111791</t>
  </si>
  <si>
    <t>137316</t>
  </si>
  <si>
    <t>136231</t>
  </si>
  <si>
    <t>167972</t>
  </si>
  <si>
    <t>124722</t>
  </si>
  <si>
    <t>146684</t>
  </si>
  <si>
    <t>109771</t>
  </si>
  <si>
    <t>070170-0416008501</t>
  </si>
  <si>
    <t>150030</t>
  </si>
  <si>
    <t>122062</t>
  </si>
  <si>
    <t>128778</t>
  </si>
  <si>
    <t>114970</t>
  </si>
  <si>
    <t>124605</t>
  </si>
  <si>
    <t>003103-0414008401</t>
  </si>
  <si>
    <t>016204-0412007801</t>
  </si>
  <si>
    <t>H62408020749</t>
  </si>
  <si>
    <t>136945</t>
  </si>
  <si>
    <t>H62206014145</t>
  </si>
  <si>
    <t>2022-06-12</t>
  </si>
  <si>
    <t>102226</t>
  </si>
  <si>
    <t>125384</t>
  </si>
  <si>
    <t>159014</t>
  </si>
  <si>
    <t>108877</t>
  </si>
  <si>
    <t>116806</t>
  </si>
  <si>
    <t>139023</t>
  </si>
  <si>
    <t>054256-0514001801</t>
  </si>
  <si>
    <t>140427</t>
  </si>
  <si>
    <t>014107-0412008801</t>
  </si>
  <si>
    <t>147049</t>
  </si>
  <si>
    <t>027157-0515000301</t>
  </si>
  <si>
    <t>134453</t>
  </si>
  <si>
    <t>148201</t>
  </si>
  <si>
    <t>155467</t>
  </si>
  <si>
    <t>H62407018036</t>
  </si>
  <si>
    <t>222</t>
  </si>
  <si>
    <t>176859</t>
  </si>
  <si>
    <t>124040</t>
  </si>
  <si>
    <t>108309</t>
  </si>
  <si>
    <t>136695</t>
  </si>
  <si>
    <t>H62201000736</t>
  </si>
  <si>
    <t>128023</t>
  </si>
  <si>
    <t>119561</t>
  </si>
  <si>
    <t>132368</t>
  </si>
  <si>
    <t>124953</t>
  </si>
  <si>
    <t>132731</t>
  </si>
  <si>
    <t>157822</t>
  </si>
  <si>
    <t>149608</t>
  </si>
  <si>
    <t>133888</t>
  </si>
  <si>
    <t>139727</t>
  </si>
  <si>
    <t>081123-0510001601</t>
  </si>
  <si>
    <t>000121-0511002501</t>
  </si>
  <si>
    <t>122048</t>
  </si>
  <si>
    <t>135552</t>
  </si>
  <si>
    <t>104095</t>
  </si>
  <si>
    <t>A65248-6261004601</t>
  </si>
  <si>
    <t>101591</t>
  </si>
  <si>
    <t>124356</t>
  </si>
  <si>
    <t>158337</t>
  </si>
  <si>
    <t>121051</t>
  </si>
  <si>
    <t>128191</t>
  </si>
  <si>
    <t>H62302002358</t>
  </si>
  <si>
    <t>229</t>
  </si>
  <si>
    <t>170788</t>
  </si>
  <si>
    <t>142300</t>
  </si>
  <si>
    <t>102246</t>
  </si>
  <si>
    <t>058179-0510000601</t>
  </si>
  <si>
    <t>168093</t>
  </si>
  <si>
    <t>132951</t>
  </si>
  <si>
    <t>145210</t>
  </si>
  <si>
    <t>128434</t>
  </si>
  <si>
    <t>144492</t>
  </si>
  <si>
    <t>152095</t>
  </si>
  <si>
    <t>122616</t>
  </si>
  <si>
    <t>151888</t>
  </si>
  <si>
    <t>100851</t>
  </si>
  <si>
    <t>2024-03-24</t>
  </si>
  <si>
    <t>138498</t>
  </si>
  <si>
    <t>105153</t>
  </si>
  <si>
    <t>147820</t>
  </si>
  <si>
    <t>151756</t>
  </si>
  <si>
    <t>145783</t>
  </si>
  <si>
    <t>0114558</t>
  </si>
  <si>
    <t>376</t>
  </si>
  <si>
    <t>2021-08-07</t>
  </si>
  <si>
    <t>128104</t>
  </si>
  <si>
    <t>107042</t>
  </si>
  <si>
    <t>147539</t>
  </si>
  <si>
    <t>127558</t>
  </si>
  <si>
    <t>128666</t>
  </si>
  <si>
    <t>146863</t>
  </si>
  <si>
    <t>144609</t>
  </si>
  <si>
    <t>078140-0416008301</t>
  </si>
  <si>
    <t>132569</t>
  </si>
  <si>
    <t>131403</t>
  </si>
  <si>
    <t>141201</t>
  </si>
  <si>
    <t>133280</t>
  </si>
  <si>
    <t>119311</t>
  </si>
  <si>
    <t>109535</t>
  </si>
  <si>
    <t>126135</t>
  </si>
  <si>
    <t>143727</t>
  </si>
  <si>
    <t>136563</t>
  </si>
  <si>
    <t>135723</t>
  </si>
  <si>
    <t>106082</t>
  </si>
  <si>
    <t>H52404020412</t>
  </si>
  <si>
    <t>199</t>
  </si>
  <si>
    <t>2024-04-21</t>
  </si>
  <si>
    <t>110935</t>
  </si>
  <si>
    <t>142871</t>
  </si>
  <si>
    <t>102406</t>
  </si>
  <si>
    <t>130434</t>
  </si>
  <si>
    <t>134907</t>
  </si>
  <si>
    <t>119944</t>
  </si>
  <si>
    <t>H52212035195</t>
  </si>
  <si>
    <t>241</t>
  </si>
  <si>
    <t>157220</t>
  </si>
  <si>
    <t>108585</t>
  </si>
  <si>
    <t>138719</t>
  </si>
  <si>
    <t>128058</t>
  </si>
  <si>
    <t>H52308030488</t>
  </si>
  <si>
    <t>219</t>
  </si>
  <si>
    <t>155586</t>
  </si>
  <si>
    <t>152544</t>
  </si>
  <si>
    <t>115287</t>
  </si>
  <si>
    <t>H62109023320</t>
  </si>
  <si>
    <t>191</t>
  </si>
  <si>
    <t>122936</t>
  </si>
  <si>
    <t>131041</t>
  </si>
  <si>
    <t>H62105012941</t>
  </si>
  <si>
    <t>2021-05-15</t>
  </si>
  <si>
    <t>141076</t>
  </si>
  <si>
    <t>124451</t>
  </si>
  <si>
    <t>156298</t>
  </si>
  <si>
    <t>139060</t>
  </si>
  <si>
    <t>2021-12-26</t>
  </si>
  <si>
    <t>140607</t>
  </si>
  <si>
    <t>156853</t>
  </si>
  <si>
    <t>H52409044439</t>
  </si>
  <si>
    <t>184</t>
  </si>
  <si>
    <t>154645</t>
  </si>
  <si>
    <t>155682</t>
  </si>
  <si>
    <t>120673</t>
  </si>
  <si>
    <t>155870</t>
  </si>
  <si>
    <t>111062</t>
  </si>
  <si>
    <t>136704</t>
  </si>
  <si>
    <t>150240</t>
  </si>
  <si>
    <t>125283</t>
  </si>
  <si>
    <t>103523</t>
  </si>
  <si>
    <t>125817</t>
  </si>
  <si>
    <t>156525</t>
  </si>
  <si>
    <t>153343</t>
  </si>
  <si>
    <t>147839</t>
  </si>
  <si>
    <t>H62307015169</t>
  </si>
  <si>
    <t>210</t>
  </si>
  <si>
    <t>2023-07-16</t>
  </si>
  <si>
    <t>106808</t>
  </si>
  <si>
    <t>127219</t>
  </si>
  <si>
    <t>H52210029437</t>
  </si>
  <si>
    <t>261</t>
  </si>
  <si>
    <t>2022-10-16</t>
  </si>
  <si>
    <t>111271</t>
  </si>
  <si>
    <t>158324</t>
  </si>
  <si>
    <t>150157</t>
  </si>
  <si>
    <t>087126-0510001501</t>
  </si>
  <si>
    <t>147526</t>
  </si>
  <si>
    <t>127282</t>
  </si>
  <si>
    <t>138134</t>
  </si>
  <si>
    <t>140585</t>
  </si>
  <si>
    <t>0731240511002601</t>
  </si>
  <si>
    <t>153329</t>
  </si>
  <si>
    <t>123384</t>
  </si>
  <si>
    <t>4110146</t>
  </si>
  <si>
    <t>439</t>
  </si>
  <si>
    <t>2021-07-04</t>
  </si>
  <si>
    <t>136783</t>
  </si>
  <si>
    <t>103231</t>
  </si>
  <si>
    <t>144439</t>
  </si>
  <si>
    <t>179495</t>
  </si>
  <si>
    <t>2020-09-27</t>
  </si>
  <si>
    <t>H62405013917</t>
  </si>
  <si>
    <t>181</t>
  </si>
  <si>
    <t>0231520510002401</t>
  </si>
  <si>
    <t>H62406815030168806</t>
  </si>
  <si>
    <t>2024-06-22</t>
  </si>
  <si>
    <t>127441</t>
  </si>
  <si>
    <t>109605</t>
  </si>
  <si>
    <t>047339-0413006301</t>
  </si>
  <si>
    <t>003127-0411008101</t>
  </si>
  <si>
    <t>124455</t>
  </si>
  <si>
    <t>136426</t>
  </si>
  <si>
    <t>172990</t>
  </si>
  <si>
    <t>H42405035799</t>
  </si>
  <si>
    <t>188</t>
  </si>
  <si>
    <t>4</t>
  </si>
  <si>
    <t>140970</t>
  </si>
  <si>
    <t>137295</t>
  </si>
  <si>
    <t>151555</t>
  </si>
  <si>
    <t>149972</t>
  </si>
  <si>
    <t>133813</t>
  </si>
  <si>
    <t>112214</t>
  </si>
  <si>
    <t>123224</t>
  </si>
  <si>
    <t>136259</t>
  </si>
  <si>
    <t>145691</t>
  </si>
  <si>
    <t>157950</t>
  </si>
  <si>
    <t>121582</t>
  </si>
  <si>
    <t>123629</t>
  </si>
  <si>
    <t>120251</t>
  </si>
  <si>
    <t>134807</t>
  </si>
  <si>
    <t>153755</t>
  </si>
  <si>
    <t>141891</t>
  </si>
  <si>
    <t>124478</t>
  </si>
  <si>
    <t>126805</t>
  </si>
  <si>
    <t>2019-10-27</t>
  </si>
  <si>
    <t>128372</t>
  </si>
  <si>
    <t>100732</t>
  </si>
  <si>
    <t>149136</t>
  </si>
  <si>
    <t>139917</t>
  </si>
  <si>
    <t>137451</t>
  </si>
  <si>
    <t>147970</t>
  </si>
  <si>
    <t>139403</t>
  </si>
  <si>
    <t>H62201001540</t>
  </si>
  <si>
    <t>152313</t>
  </si>
  <si>
    <t>145878</t>
  </si>
  <si>
    <t>150125</t>
  </si>
  <si>
    <t>2023-04-10</t>
  </si>
  <si>
    <t>143523</t>
  </si>
  <si>
    <t>124278</t>
  </si>
  <si>
    <t>169154</t>
  </si>
  <si>
    <t>153529</t>
  </si>
  <si>
    <t>101096</t>
  </si>
  <si>
    <t>116579</t>
  </si>
  <si>
    <t>117795</t>
  </si>
  <si>
    <t>138006</t>
  </si>
  <si>
    <t>134484</t>
  </si>
  <si>
    <t>117009</t>
  </si>
  <si>
    <t>H62403006734</t>
  </si>
  <si>
    <t>227</t>
  </si>
  <si>
    <t>136257</t>
  </si>
  <si>
    <t>138843</t>
  </si>
  <si>
    <t>138092</t>
  </si>
  <si>
    <t>109490</t>
  </si>
  <si>
    <t>2020-08-09</t>
  </si>
  <si>
    <t>166608</t>
  </si>
  <si>
    <t>125520</t>
  </si>
  <si>
    <t>109854</t>
  </si>
  <si>
    <t>5110027</t>
  </si>
  <si>
    <t>343</t>
  </si>
  <si>
    <t>H62108019847</t>
  </si>
  <si>
    <t>205</t>
  </si>
  <si>
    <t>151177</t>
  </si>
  <si>
    <t>142100</t>
  </si>
  <si>
    <t>139736</t>
  </si>
  <si>
    <t>119947</t>
  </si>
  <si>
    <t>120397</t>
  </si>
  <si>
    <t>130825</t>
  </si>
  <si>
    <t>018190-0410009801</t>
  </si>
  <si>
    <t>151142</t>
  </si>
  <si>
    <t>123893</t>
  </si>
  <si>
    <t>066147-0412009301</t>
  </si>
  <si>
    <t>164296</t>
  </si>
  <si>
    <t>111590</t>
  </si>
  <si>
    <t>139098</t>
  </si>
  <si>
    <t>158282</t>
  </si>
  <si>
    <t>2020-12-20</t>
  </si>
  <si>
    <t>101076</t>
  </si>
  <si>
    <t>H52303009656</t>
  </si>
  <si>
    <t>2023-03-18</t>
  </si>
  <si>
    <t>147681</t>
  </si>
  <si>
    <t>100317</t>
  </si>
  <si>
    <t>138876</t>
  </si>
  <si>
    <t>095164-0414008001</t>
  </si>
  <si>
    <t>124779</t>
  </si>
  <si>
    <t>149430</t>
  </si>
  <si>
    <t>128528</t>
  </si>
  <si>
    <t>120089</t>
  </si>
  <si>
    <t>157083</t>
  </si>
  <si>
    <t>132046</t>
  </si>
  <si>
    <t>145230</t>
  </si>
  <si>
    <t>115562</t>
  </si>
  <si>
    <t>121971</t>
  </si>
  <si>
    <t>071184-0411005301</t>
  </si>
  <si>
    <t>170736</t>
  </si>
  <si>
    <t>140490</t>
  </si>
  <si>
    <t>111176</t>
  </si>
  <si>
    <t>136279</t>
  </si>
  <si>
    <t>121148</t>
  </si>
  <si>
    <t>157820</t>
  </si>
  <si>
    <t>137523</t>
  </si>
  <si>
    <t>133364</t>
  </si>
  <si>
    <t>153138</t>
  </si>
  <si>
    <t>137103</t>
  </si>
  <si>
    <t>122664</t>
  </si>
  <si>
    <t>129077</t>
  </si>
  <si>
    <t>138577</t>
  </si>
  <si>
    <t>100247</t>
  </si>
  <si>
    <t>119114</t>
  </si>
  <si>
    <t>050107-0413009901</t>
  </si>
  <si>
    <t>138386</t>
  </si>
  <si>
    <t>104365</t>
  </si>
  <si>
    <t>142140</t>
  </si>
  <si>
    <t>111222</t>
  </si>
  <si>
    <t>2020-04-10</t>
  </si>
  <si>
    <t>138215</t>
  </si>
  <si>
    <t>159600</t>
  </si>
  <si>
    <t>117130</t>
  </si>
  <si>
    <t>141295</t>
  </si>
  <si>
    <t>178633</t>
  </si>
  <si>
    <t>147898</t>
  </si>
  <si>
    <t>108363</t>
  </si>
  <si>
    <t>H62402004186</t>
  </si>
  <si>
    <t>234</t>
  </si>
  <si>
    <t>126103</t>
  </si>
  <si>
    <t>H62305011480</t>
  </si>
  <si>
    <t>187605</t>
  </si>
  <si>
    <t>138493</t>
  </si>
  <si>
    <t>086274-0511001701</t>
  </si>
  <si>
    <t>108590</t>
  </si>
  <si>
    <t>141737</t>
  </si>
  <si>
    <t>187210</t>
  </si>
  <si>
    <t>0002-0024029</t>
  </si>
  <si>
    <t>75</t>
  </si>
  <si>
    <t>2024-04-28</t>
  </si>
  <si>
    <t>117804</t>
  </si>
  <si>
    <t>120287</t>
  </si>
  <si>
    <t>0002-002415</t>
  </si>
  <si>
    <t>2024-03-03</t>
  </si>
  <si>
    <t>138691</t>
  </si>
  <si>
    <t>101146</t>
  </si>
  <si>
    <t>2024-01-21</t>
  </si>
  <si>
    <t>158202</t>
  </si>
  <si>
    <t>110055</t>
  </si>
  <si>
    <t>116087</t>
  </si>
  <si>
    <t>129770</t>
  </si>
  <si>
    <t>005172-0514001701</t>
  </si>
  <si>
    <t>146785</t>
  </si>
  <si>
    <t>151792</t>
  </si>
  <si>
    <t>115315</t>
  </si>
  <si>
    <t>131589</t>
  </si>
  <si>
    <t>120931</t>
  </si>
  <si>
    <t>151256</t>
  </si>
  <si>
    <t>100904</t>
  </si>
  <si>
    <t>2024-02-24</t>
  </si>
  <si>
    <t>126144</t>
  </si>
  <si>
    <t>115359</t>
  </si>
  <si>
    <t>113108</t>
  </si>
  <si>
    <t>125421</t>
  </si>
  <si>
    <t>0952080414003101</t>
  </si>
  <si>
    <t>078163-0514002601</t>
  </si>
  <si>
    <t>169639</t>
  </si>
  <si>
    <t>H62111026629</t>
  </si>
  <si>
    <t>187</t>
  </si>
  <si>
    <t>143327</t>
  </si>
  <si>
    <t>2024-08-21</t>
  </si>
  <si>
    <t>102257</t>
  </si>
  <si>
    <t>114395</t>
  </si>
  <si>
    <t>121317</t>
  </si>
  <si>
    <t>137418</t>
  </si>
  <si>
    <t>123008</t>
  </si>
  <si>
    <t>116216</t>
  </si>
  <si>
    <t>134322</t>
  </si>
  <si>
    <t>111588</t>
  </si>
  <si>
    <t>056181-0510000401</t>
  </si>
  <si>
    <t>151523</t>
  </si>
  <si>
    <t>H52307026537</t>
  </si>
  <si>
    <t>212</t>
  </si>
  <si>
    <t>150866</t>
  </si>
  <si>
    <t>106875</t>
  </si>
  <si>
    <t>142363</t>
  </si>
  <si>
    <t>149209</t>
  </si>
  <si>
    <t>109770</t>
  </si>
  <si>
    <t>123741</t>
  </si>
  <si>
    <t>118395</t>
  </si>
  <si>
    <t>030131-0418003101</t>
  </si>
  <si>
    <t>065169-0510001601</t>
  </si>
  <si>
    <t>126929</t>
  </si>
  <si>
    <t>117671</t>
  </si>
  <si>
    <t>113454</t>
  </si>
  <si>
    <t>145567</t>
  </si>
  <si>
    <t>102400</t>
  </si>
  <si>
    <t>131254</t>
  </si>
  <si>
    <t>102527</t>
  </si>
  <si>
    <t>149927</t>
  </si>
  <si>
    <t>160034</t>
  </si>
  <si>
    <t>142868</t>
  </si>
  <si>
    <t>114901</t>
  </si>
  <si>
    <t>150176</t>
  </si>
  <si>
    <t>139364</t>
  </si>
  <si>
    <t>144910</t>
  </si>
  <si>
    <t>058151-0415009901</t>
  </si>
  <si>
    <t>137370</t>
  </si>
  <si>
    <t>160133</t>
  </si>
  <si>
    <t>125049</t>
  </si>
  <si>
    <t>152485</t>
  </si>
  <si>
    <t>2019-11-24</t>
  </si>
  <si>
    <t>128259</t>
  </si>
  <si>
    <t>127595</t>
  </si>
  <si>
    <t>100044</t>
  </si>
  <si>
    <t>138236</t>
  </si>
  <si>
    <t>103286</t>
  </si>
  <si>
    <t>141660</t>
  </si>
  <si>
    <t>120520</t>
  </si>
  <si>
    <t>136985</t>
  </si>
  <si>
    <t>032127-0512002101</t>
  </si>
  <si>
    <t>0002-0020930</t>
  </si>
  <si>
    <t>88</t>
  </si>
  <si>
    <t>128311</t>
  </si>
  <si>
    <t>126818</t>
  </si>
  <si>
    <t>148864</t>
  </si>
  <si>
    <t>H62204009107</t>
  </si>
  <si>
    <t>2022-04-09</t>
  </si>
  <si>
    <t>131500</t>
  </si>
  <si>
    <t>H62103007736</t>
  </si>
  <si>
    <t>202</t>
  </si>
  <si>
    <t>166427</t>
  </si>
  <si>
    <t>141622</t>
  </si>
  <si>
    <t>143855</t>
  </si>
  <si>
    <t>164028</t>
  </si>
  <si>
    <t>116626</t>
  </si>
  <si>
    <t>039384-0413007801</t>
  </si>
  <si>
    <t>032193-0511001101</t>
  </si>
  <si>
    <t>H62403006795</t>
  </si>
  <si>
    <t>221</t>
  </si>
  <si>
    <t>129197</t>
  </si>
  <si>
    <t>103813</t>
  </si>
  <si>
    <t>101795</t>
  </si>
  <si>
    <t>2022-05-22</t>
  </si>
  <si>
    <t>H52401000173</t>
  </si>
  <si>
    <t>223</t>
  </si>
  <si>
    <t>HSK시험센터</t>
  </si>
  <si>
    <t>156120</t>
  </si>
  <si>
    <t>100515</t>
  </si>
  <si>
    <t>2023-02-12</t>
  </si>
  <si>
    <t>H62106015565</t>
  </si>
  <si>
    <t>2021-06-19</t>
  </si>
  <si>
    <t>127572</t>
  </si>
  <si>
    <t>H62208018023</t>
  </si>
  <si>
    <t>185</t>
  </si>
  <si>
    <t>149332</t>
  </si>
  <si>
    <t>164841</t>
  </si>
  <si>
    <t>우대사항 해당여부</t>
  </si>
  <si>
    <t>2개 이상 외국어 보유여부</t>
    <phoneticPr fontId="7" type="noConversion"/>
  </si>
  <si>
    <t>비고</t>
    <phoneticPr fontId="7" type="noConversion"/>
  </si>
  <si>
    <t>외국어점수
(최종)</t>
    <phoneticPr fontId="7" type="noConversion"/>
  </si>
  <si>
    <t>외국어점수
(개별)</t>
    <phoneticPr fontId="7" type="noConversion"/>
  </si>
  <si>
    <t>G-telp 환산점수</t>
    <phoneticPr fontId="7" type="noConversion"/>
  </si>
  <si>
    <t>신HSK 환산점수</t>
    <phoneticPr fontId="7" type="noConversion"/>
  </si>
  <si>
    <t>JPT 환산점수</t>
    <phoneticPr fontId="7" type="noConversion"/>
  </si>
  <si>
    <t>TOEFL-IBT 환산점수</t>
    <phoneticPr fontId="7" type="noConversion"/>
  </si>
  <si>
    <t>New TEPS 환산점수</t>
    <phoneticPr fontId="7" type="noConversion"/>
  </si>
  <si>
    <t>TOEIC 환산점수</t>
    <phoneticPr fontId="7" type="noConversion"/>
  </si>
  <si>
    <t>어학자격심사
(참고용)</t>
    <phoneticPr fontId="7" type="noConversion"/>
  </si>
  <si>
    <t>어학자격심사
(1개 이상 : 충족 / 0개 : 자격미달)</t>
    <phoneticPr fontId="3" type="noConversion"/>
  </si>
  <si>
    <t>인정어학 개수</t>
    <phoneticPr fontId="3" type="noConversion"/>
  </si>
  <si>
    <t>어학자격심사
(인정 : 1 / 자격미달 : 0)</t>
    <phoneticPr fontId="7" type="noConversion"/>
  </si>
  <si>
    <t>G-telp</t>
    <phoneticPr fontId="10" type="noConversion"/>
  </si>
  <si>
    <t>신HSK_점수</t>
    <phoneticPr fontId="10" type="noConversion"/>
  </si>
  <si>
    <t>신HSK_급수</t>
    <phoneticPr fontId="10" type="noConversion"/>
  </si>
  <si>
    <t>JPT</t>
    <phoneticPr fontId="10" type="noConversion"/>
  </si>
  <si>
    <t>TOEFL(ibt)</t>
    <phoneticPr fontId="10" type="noConversion"/>
  </si>
  <si>
    <t>New TEPS</t>
    <phoneticPr fontId="10" type="noConversion"/>
  </si>
  <si>
    <t>TOEIC</t>
    <phoneticPr fontId="10" type="noConversion"/>
  </si>
  <si>
    <t>구분</t>
    <phoneticPr fontId="7" type="noConversion"/>
  </si>
  <si>
    <t>발급번호</t>
    <phoneticPr fontId="3" type="noConversion"/>
  </si>
  <si>
    <t>취득점수</t>
    <phoneticPr fontId="3" type="noConversion"/>
  </si>
  <si>
    <t>등급</t>
    <phoneticPr fontId="3" type="noConversion"/>
  </si>
  <si>
    <t>응시일</t>
    <phoneticPr fontId="3" type="noConversion"/>
  </si>
  <si>
    <t>발급기관</t>
    <phoneticPr fontId="3" type="noConversion"/>
  </si>
  <si>
    <t>어학시험명</t>
    <phoneticPr fontId="3" type="noConversion"/>
  </si>
  <si>
    <t>사이버국가고시센터에 사전 등록한 어학 성적입니까?</t>
    <phoneticPr fontId="3" type="noConversion"/>
  </si>
  <si>
    <t>지원분야</t>
    <phoneticPr fontId="3" type="noConversion"/>
  </si>
  <si>
    <t>이름</t>
    <phoneticPr fontId="3" type="noConversion"/>
  </si>
  <si>
    <t>수험번호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</si>
</sst>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맑은 고딕"/>
      <family val="3"/>
      <charset val="129"/>
      <scheme val="minor"/>
    </font>
    <font>
      <sz val="8"/>
      <name val="돋움"/>
      <family val="3"/>
      <charset val="129"/>
    </font>
    <font>
      <sz val="10"/>
      <color theme="0" tint="-0.499984740745262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b/>
      <sz val="10"/>
      <color theme="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70C0"/>
        <bgColor rgb="FFDDDDDD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>
      <alignment vertical="center"/>
    </xf>
    <xf numFmtId="0" fontId="1" fillId="0" borderId="0"/>
  </cellStyleXfs>
  <cellXfs count="31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3" borderId="1" xfId="1" applyFont="1" applyFill="1" applyBorder="1" applyAlignment="1">
      <alignment horizontal="center" vertical="center" wrapText="1"/>
    </xf>
    <xf numFmtId="0" fontId="2" fillId="0" borderId="0" xfId="2" applyFont="1"/>
    <xf numFmtId="0" fontId="6" fillId="4" borderId="1" xfId="1" applyFont="1" applyFill="1" applyBorder="1" applyAlignment="1">
      <alignment horizontal="center" vertical="center" wrapText="1"/>
    </xf>
    <xf numFmtId="0" fontId="6" fillId="5" borderId="1" xfId="1" applyFont="1" applyFill="1" applyBorder="1" applyAlignment="1">
      <alignment horizontal="center" vertical="center" wrapText="1"/>
    </xf>
    <xf numFmtId="0" fontId="6" fillId="6" borderId="1" xfId="1" applyFont="1" applyFill="1" applyBorder="1" applyAlignment="1">
      <alignment horizontal="center" vertical="center" wrapText="1"/>
    </xf>
    <xf numFmtId="0" fontId="6" fillId="7" borderId="1" xfId="1" applyFont="1" applyFill="1" applyBorder="1" applyAlignment="1">
      <alignment horizontal="center" vertical="center" wrapText="1"/>
    </xf>
    <xf numFmtId="0" fontId="6" fillId="8" borderId="1" xfId="1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 vertical="center"/>
    </xf>
    <xf numFmtId="0" fontId="8" fillId="0" borderId="0" xfId="0" applyFont="1"/>
    <xf numFmtId="0" fontId="2" fillId="0" borderId="1" xfId="2" applyFont="1" applyBorder="1" applyAlignment="1">
      <alignment horizontal="center" vertical="center"/>
    </xf>
    <xf numFmtId="0" fontId="2" fillId="2" borderId="1" xfId="2" applyFont="1" applyFill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2" borderId="1" xfId="2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10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</cellXfs>
  <cellStyles count="3">
    <cellStyle name="표준" xfId="0" builtinId="0"/>
    <cellStyle name="표준 2" xfId="1" xr:uid="{D1914B2A-320B-4E32-8833-1E123F6354A1}"/>
    <cellStyle name="표준 3" xfId="2" xr:uid="{D6E7C655-733F-4EF4-9835-1232648C1E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48124;&#53468;&#55148;\Desktop\&#50672;&#48393;&#54801;&#49345;&#51088;&#47308;\cnt\input.xlsx" TargetMode="External"/><Relationship Id="rId1" Type="http://schemas.openxmlformats.org/officeDocument/2006/relationships/externalLinkPath" Target="/Users/&#48124;&#53468;&#55148;/Desktop/&#50672;&#48393;&#54801;&#49345;&#51088;&#47308;/cnt/inp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지원자정보"/>
      <sheetName val="종합평정표(신입직)_값버전"/>
      <sheetName val="종합평정표(경력직)_값버전"/>
      <sheetName val="종합평정표(신입직)"/>
      <sheetName val="종합평정표(경력직)"/>
      <sheetName val="심사 참고사항"/>
      <sheetName val="교육사항(학교교육)"/>
      <sheetName val="교육사항(직업교육)"/>
      <sheetName val="경력사항"/>
      <sheetName val="경력직_경력심사"/>
      <sheetName val="정성평가"/>
      <sheetName val="자기소개서불성실기재"/>
      <sheetName val="교육_어학_경력backdata"/>
      <sheetName val="자격증 backdata"/>
      <sheetName val="카테고리 확인용(숨김처리예정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3">
          <cell r="B3">
            <v>0</v>
          </cell>
          <cell r="C3">
            <v>0</v>
          </cell>
          <cell r="G3">
            <v>0</v>
          </cell>
          <cell r="H3">
            <v>0</v>
          </cell>
        </row>
        <row r="4">
          <cell r="B4">
            <v>850</v>
          </cell>
          <cell r="C4">
            <v>12</v>
          </cell>
          <cell r="G4">
            <v>700</v>
          </cell>
          <cell r="H4">
            <v>2</v>
          </cell>
        </row>
        <row r="5">
          <cell r="B5">
            <v>875</v>
          </cell>
          <cell r="C5">
            <v>14</v>
          </cell>
          <cell r="G5">
            <v>750</v>
          </cell>
          <cell r="H5">
            <v>4</v>
          </cell>
        </row>
        <row r="6">
          <cell r="B6">
            <v>900</v>
          </cell>
          <cell r="C6">
            <v>16</v>
          </cell>
          <cell r="G6">
            <v>800</v>
          </cell>
          <cell r="H6">
            <v>6</v>
          </cell>
        </row>
        <row r="7">
          <cell r="B7">
            <v>925</v>
          </cell>
          <cell r="C7">
            <v>18</v>
          </cell>
          <cell r="G7">
            <v>850</v>
          </cell>
          <cell r="H7">
            <v>8</v>
          </cell>
        </row>
        <row r="8">
          <cell r="B8">
            <v>950</v>
          </cell>
          <cell r="C8">
            <v>20</v>
          </cell>
          <cell r="G8">
            <v>900</v>
          </cell>
          <cell r="H8">
            <v>10</v>
          </cell>
        </row>
        <row r="9">
          <cell r="B9">
            <v>991</v>
          </cell>
          <cell r="C9" t="str">
            <v>범위오류</v>
          </cell>
          <cell r="G9">
            <v>991</v>
          </cell>
          <cell r="H9" t="str">
            <v>범위오류</v>
          </cell>
        </row>
        <row r="11">
          <cell r="B11">
            <v>0</v>
          </cell>
          <cell r="C11">
            <v>0</v>
          </cell>
          <cell r="G11">
            <v>0</v>
          </cell>
          <cell r="H11">
            <v>0</v>
          </cell>
        </row>
        <row r="12">
          <cell r="B12">
            <v>336</v>
          </cell>
          <cell r="C12">
            <v>12</v>
          </cell>
          <cell r="G12">
            <v>264</v>
          </cell>
          <cell r="H12">
            <v>2</v>
          </cell>
        </row>
        <row r="13">
          <cell r="B13">
            <v>352</v>
          </cell>
          <cell r="C13">
            <v>14</v>
          </cell>
          <cell r="G13">
            <v>285</v>
          </cell>
          <cell r="H13">
            <v>4</v>
          </cell>
        </row>
        <row r="14">
          <cell r="B14">
            <v>370</v>
          </cell>
          <cell r="C14">
            <v>16</v>
          </cell>
          <cell r="G14">
            <v>309</v>
          </cell>
          <cell r="H14">
            <v>6</v>
          </cell>
        </row>
        <row r="15">
          <cell r="B15">
            <v>394</v>
          </cell>
          <cell r="C15">
            <v>18</v>
          </cell>
          <cell r="G15">
            <v>336</v>
          </cell>
          <cell r="H15">
            <v>8</v>
          </cell>
        </row>
        <row r="16">
          <cell r="B16">
            <v>428</v>
          </cell>
          <cell r="C16">
            <v>20</v>
          </cell>
          <cell r="G16">
            <v>370</v>
          </cell>
          <cell r="H16">
            <v>10</v>
          </cell>
        </row>
        <row r="17">
          <cell r="B17">
            <v>601</v>
          </cell>
          <cell r="C17" t="str">
            <v>범위오류</v>
          </cell>
          <cell r="G17">
            <v>601</v>
          </cell>
          <cell r="H17" t="str">
            <v>범위오류</v>
          </cell>
        </row>
        <row r="19">
          <cell r="B19">
            <v>0</v>
          </cell>
          <cell r="C19">
            <v>0</v>
          </cell>
          <cell r="G19">
            <v>0</v>
          </cell>
          <cell r="H19">
            <v>0</v>
          </cell>
        </row>
        <row r="20">
          <cell r="B20">
            <v>98</v>
          </cell>
          <cell r="C20">
            <v>12</v>
          </cell>
          <cell r="G20">
            <v>79</v>
          </cell>
          <cell r="H20">
            <v>2</v>
          </cell>
        </row>
        <row r="21">
          <cell r="B21">
            <v>101</v>
          </cell>
          <cell r="C21">
            <v>14</v>
          </cell>
          <cell r="G21">
            <v>85</v>
          </cell>
          <cell r="H21">
            <v>4</v>
          </cell>
        </row>
        <row r="22">
          <cell r="B22">
            <v>105</v>
          </cell>
          <cell r="C22">
            <v>16</v>
          </cell>
          <cell r="G22">
            <v>91</v>
          </cell>
          <cell r="H22">
            <v>6</v>
          </cell>
        </row>
        <row r="23">
          <cell r="B23">
            <v>108</v>
          </cell>
          <cell r="C23">
            <v>18</v>
          </cell>
          <cell r="G23">
            <v>98</v>
          </cell>
          <cell r="H23">
            <v>8</v>
          </cell>
        </row>
        <row r="24">
          <cell r="B24">
            <v>111</v>
          </cell>
          <cell r="C24">
            <v>20</v>
          </cell>
          <cell r="G24">
            <v>105</v>
          </cell>
          <cell r="H24">
            <v>10</v>
          </cell>
        </row>
        <row r="25">
          <cell r="B25">
            <v>121</v>
          </cell>
          <cell r="C25" t="str">
            <v>범위오류</v>
          </cell>
          <cell r="G25">
            <v>121</v>
          </cell>
          <cell r="H25" t="str">
            <v>범위오류</v>
          </cell>
        </row>
        <row r="27">
          <cell r="B27">
            <v>0</v>
          </cell>
          <cell r="C27">
            <v>0</v>
          </cell>
          <cell r="G27">
            <v>0</v>
          </cell>
          <cell r="H27">
            <v>0</v>
          </cell>
        </row>
        <row r="28">
          <cell r="B28">
            <v>255</v>
          </cell>
          <cell r="C28">
            <v>12</v>
          </cell>
          <cell r="G28">
            <v>180</v>
          </cell>
          <cell r="H28">
            <v>2</v>
          </cell>
        </row>
        <row r="29">
          <cell r="B29">
            <v>279</v>
          </cell>
          <cell r="C29">
            <v>14</v>
          </cell>
          <cell r="G29">
            <v>194</v>
          </cell>
          <cell r="H29">
            <v>4</v>
          </cell>
        </row>
        <row r="30">
          <cell r="G30">
            <v>210</v>
          </cell>
          <cell r="H30">
            <v>6</v>
          </cell>
        </row>
        <row r="31">
          <cell r="B31">
            <v>0</v>
          </cell>
          <cell r="C31">
            <v>0</v>
          </cell>
          <cell r="G31">
            <v>255</v>
          </cell>
          <cell r="H31">
            <v>8</v>
          </cell>
        </row>
        <row r="32">
          <cell r="B32">
            <v>180</v>
          </cell>
          <cell r="C32">
            <v>16</v>
          </cell>
        </row>
        <row r="33">
          <cell r="B33">
            <v>194</v>
          </cell>
          <cell r="C33">
            <v>18</v>
          </cell>
          <cell r="G33">
            <v>0</v>
          </cell>
          <cell r="H33">
            <v>0</v>
          </cell>
        </row>
        <row r="34">
          <cell r="B34">
            <v>209</v>
          </cell>
          <cell r="C34">
            <v>20</v>
          </cell>
          <cell r="G34">
            <v>180</v>
          </cell>
          <cell r="H34">
            <v>10</v>
          </cell>
        </row>
        <row r="36">
          <cell r="B36">
            <v>0</v>
          </cell>
          <cell r="C36">
            <v>0</v>
          </cell>
          <cell r="G36">
            <v>0</v>
          </cell>
          <cell r="H36">
            <v>0</v>
          </cell>
        </row>
        <row r="37">
          <cell r="B37">
            <v>83</v>
          </cell>
          <cell r="C37">
            <v>12</v>
          </cell>
          <cell r="G37">
            <v>64</v>
          </cell>
          <cell r="H37">
            <v>2</v>
          </cell>
        </row>
        <row r="38">
          <cell r="B38">
            <v>87</v>
          </cell>
          <cell r="C38">
            <v>14</v>
          </cell>
          <cell r="G38">
            <v>70</v>
          </cell>
          <cell r="H38">
            <v>4</v>
          </cell>
        </row>
        <row r="39">
          <cell r="B39">
            <v>90</v>
          </cell>
          <cell r="C39">
            <v>16</v>
          </cell>
          <cell r="G39">
            <v>76</v>
          </cell>
          <cell r="H39">
            <v>6</v>
          </cell>
        </row>
        <row r="40">
          <cell r="B40">
            <v>93</v>
          </cell>
          <cell r="C40">
            <v>18</v>
          </cell>
          <cell r="G40">
            <v>83</v>
          </cell>
          <cell r="H40">
            <v>8</v>
          </cell>
        </row>
        <row r="41">
          <cell r="B41">
            <v>97</v>
          </cell>
          <cell r="C41">
            <v>20</v>
          </cell>
          <cell r="G41">
            <v>90</v>
          </cell>
          <cell r="H41">
            <v>10</v>
          </cell>
        </row>
        <row r="42">
          <cell r="B42">
            <v>100</v>
          </cell>
          <cell r="C42" t="str">
            <v>범위오류</v>
          </cell>
          <cell r="G42">
            <v>100</v>
          </cell>
          <cell r="H42" t="str">
            <v>범위오류</v>
          </cell>
        </row>
      </sheetData>
      <sheetData sheetId="13">
        <row r="1">
          <cell r="A1" t="str">
            <v>자격증 관리번호</v>
          </cell>
          <cell r="B1" t="str">
            <v>인정점수</v>
          </cell>
          <cell r="C1" t="str">
            <v>중복체크</v>
          </cell>
          <cell r="D1" t="str">
            <v>우대
(전체)</v>
          </cell>
          <cell r="E1" t="str">
            <v>중복체크</v>
          </cell>
          <cell r="F1" t="str">
            <v>6급 
사무능력 
자격증</v>
          </cell>
          <cell r="G1" t="str">
            <v>비고</v>
          </cell>
        </row>
        <row r="2">
          <cell r="A2" t="str">
            <v>01_KBS한국어능력 1급</v>
          </cell>
          <cell r="D2">
            <v>5</v>
          </cell>
          <cell r="E2" t="str">
            <v>A</v>
          </cell>
        </row>
        <row r="3">
          <cell r="A3" t="str">
            <v>01_KBS한국어능력 2+급</v>
          </cell>
          <cell r="D3">
            <v>5</v>
          </cell>
          <cell r="E3" t="str">
            <v>A</v>
          </cell>
        </row>
        <row r="4">
          <cell r="A4" t="str">
            <v>01_국어능력인증 1급</v>
          </cell>
          <cell r="D4">
            <v>5</v>
          </cell>
          <cell r="E4" t="str">
            <v>B</v>
          </cell>
        </row>
        <row r="5">
          <cell r="A5" t="str">
            <v>01_국어능력인증 2급</v>
          </cell>
          <cell r="D5">
            <v>5</v>
          </cell>
          <cell r="E5" t="str">
            <v>B</v>
          </cell>
        </row>
        <row r="6">
          <cell r="A6" t="str">
            <v>01_국제무역사 1급</v>
          </cell>
          <cell r="B6">
            <v>2</v>
          </cell>
          <cell r="C6" t="str">
            <v>E</v>
          </cell>
        </row>
        <row r="7">
          <cell r="A7" t="str">
            <v>01_국제무역사 2급</v>
          </cell>
          <cell r="B7">
            <v>2</v>
          </cell>
          <cell r="C7" t="str">
            <v>E</v>
          </cell>
        </row>
        <row r="8">
          <cell r="A8" t="str">
            <v>01_기재사항 없음</v>
          </cell>
        </row>
        <row r="9">
          <cell r="A9" t="str">
            <v>01_농산물품질관리사</v>
          </cell>
          <cell r="B9">
            <v>4</v>
          </cell>
        </row>
        <row r="10">
          <cell r="A10" t="str">
            <v>01_데이터분석준전문가(ADsP)</v>
          </cell>
          <cell r="B10">
            <v>2</v>
          </cell>
        </row>
        <row r="11">
          <cell r="A11" t="str">
            <v>01_물류관리사</v>
          </cell>
          <cell r="B11">
            <v>4</v>
          </cell>
        </row>
        <row r="12">
          <cell r="A12" t="str">
            <v>01_사무자동화산업기사</v>
          </cell>
          <cell r="B12">
            <v>2</v>
          </cell>
        </row>
        <row r="13">
          <cell r="A13" t="str">
            <v>01_세무사</v>
          </cell>
          <cell r="D13">
            <v>10</v>
          </cell>
        </row>
        <row r="14">
          <cell r="A14" t="str">
            <v>01_세무회계 2급</v>
          </cell>
          <cell r="B14">
            <v>2</v>
          </cell>
        </row>
        <row r="15">
          <cell r="A15" t="str">
            <v>01_식품기사</v>
          </cell>
          <cell r="B15">
            <v>4</v>
          </cell>
          <cell r="C15" t="str">
            <v>F</v>
          </cell>
        </row>
        <row r="16">
          <cell r="A16" t="str">
            <v>01_식품산업기사</v>
          </cell>
          <cell r="B16">
            <v>2</v>
          </cell>
          <cell r="C16" t="str">
            <v>F</v>
          </cell>
        </row>
        <row r="17">
          <cell r="A17" t="str">
            <v>01_워드프로세서 1급(2012년 이전)</v>
          </cell>
          <cell r="B17">
            <v>4</v>
          </cell>
          <cell r="C17" t="str">
            <v>G</v>
          </cell>
        </row>
        <row r="18">
          <cell r="A18" t="str">
            <v>01_워드프로세서 2급(2012년 이전)</v>
          </cell>
          <cell r="B18">
            <v>2</v>
          </cell>
          <cell r="C18" t="str">
            <v>G</v>
          </cell>
        </row>
        <row r="19">
          <cell r="A19" t="str">
            <v>01_워드프로세서(2012년 이후)</v>
          </cell>
          <cell r="B19">
            <v>4</v>
          </cell>
          <cell r="C19" t="str">
            <v>G</v>
          </cell>
        </row>
        <row r="20">
          <cell r="A20" t="str">
            <v>01_유통관리사 1급</v>
          </cell>
          <cell r="B20">
            <v>4</v>
          </cell>
          <cell r="C20" t="str">
            <v>H</v>
          </cell>
        </row>
        <row r="21">
          <cell r="A21" t="str">
            <v>01_유통관리사 2급</v>
          </cell>
          <cell r="B21">
            <v>4</v>
          </cell>
          <cell r="C21" t="str">
            <v>H</v>
          </cell>
        </row>
        <row r="22">
          <cell r="A22" t="str">
            <v>01_인터넷정보관리사 2급</v>
          </cell>
          <cell r="B22">
            <v>2</v>
          </cell>
        </row>
        <row r="23">
          <cell r="A23" t="str">
            <v>01_재경관리사</v>
          </cell>
          <cell r="B23">
            <v>4</v>
          </cell>
        </row>
        <row r="24">
          <cell r="A24" t="str">
            <v>01_전산세무 2급</v>
          </cell>
          <cell r="B24">
            <v>2</v>
          </cell>
          <cell r="C24" t="str">
            <v>I</v>
          </cell>
        </row>
        <row r="25">
          <cell r="A25" t="str">
            <v>01_전산회계 1급</v>
          </cell>
          <cell r="B25">
            <v>2</v>
          </cell>
          <cell r="C25" t="str">
            <v>J</v>
          </cell>
        </row>
        <row r="26">
          <cell r="A26" t="str">
            <v>01_전산회계 2급</v>
          </cell>
          <cell r="B26">
            <v>2</v>
          </cell>
          <cell r="C26" t="str">
            <v>J</v>
          </cell>
        </row>
        <row r="27">
          <cell r="A27" t="str">
            <v>01_정보처리기사</v>
          </cell>
          <cell r="B27">
            <v>4</v>
          </cell>
          <cell r="C27" t="str">
            <v>K</v>
          </cell>
        </row>
        <row r="28">
          <cell r="A28" t="str">
            <v>01_종자기사</v>
          </cell>
          <cell r="B28">
            <v>4</v>
          </cell>
          <cell r="C28" t="str">
            <v>L</v>
          </cell>
        </row>
        <row r="29">
          <cell r="A29" t="str">
            <v>01_컴퓨터활용능력 1급</v>
          </cell>
          <cell r="B29">
            <v>4</v>
          </cell>
          <cell r="C29" t="str">
            <v>M</v>
          </cell>
        </row>
        <row r="30">
          <cell r="A30" t="str">
            <v>01_컴퓨터활용능력 2급</v>
          </cell>
          <cell r="B30">
            <v>2</v>
          </cell>
          <cell r="C30" t="str">
            <v>M</v>
          </cell>
        </row>
        <row r="31">
          <cell r="A31" t="str">
            <v>01_한국사능력검정시험1급</v>
          </cell>
          <cell r="D31">
            <v>5</v>
          </cell>
          <cell r="E31" t="str">
            <v>D</v>
          </cell>
        </row>
        <row r="32">
          <cell r="A32" t="str">
            <v>01_한국사능력검정시험2급</v>
          </cell>
          <cell r="D32">
            <v>5</v>
          </cell>
          <cell r="E32" t="str">
            <v>D</v>
          </cell>
        </row>
        <row r="33">
          <cell r="A33" t="str">
            <v>01_한국실용글쓰기 2급</v>
          </cell>
          <cell r="D33">
            <v>5</v>
          </cell>
          <cell r="E33" t="str">
            <v>C</v>
          </cell>
        </row>
        <row r="34">
          <cell r="A34" t="str">
            <v>01_회계관리 1급</v>
          </cell>
          <cell r="B34">
            <v>4</v>
          </cell>
          <cell r="C34" t="str">
            <v>N</v>
          </cell>
        </row>
        <row r="35">
          <cell r="A35" t="str">
            <v>01_회계관리 2급</v>
          </cell>
          <cell r="B35">
            <v>2</v>
          </cell>
          <cell r="C35" t="str">
            <v>N</v>
          </cell>
        </row>
        <row r="36">
          <cell r="A36" t="str">
            <v>02_국어능력인증 2급</v>
          </cell>
          <cell r="D36">
            <v>5</v>
          </cell>
          <cell r="E36" t="str">
            <v>B</v>
          </cell>
        </row>
        <row r="37">
          <cell r="A37" t="str">
            <v>02_국제무역사 1급</v>
          </cell>
          <cell r="B37">
            <v>2</v>
          </cell>
          <cell r="C37" t="str">
            <v>E</v>
          </cell>
        </row>
        <row r="38">
          <cell r="A38" t="str">
            <v>02_기재사항 없음</v>
          </cell>
        </row>
        <row r="39">
          <cell r="A39" t="str">
            <v>02_농산물품질관리사</v>
          </cell>
          <cell r="B39">
            <v>4</v>
          </cell>
        </row>
        <row r="40">
          <cell r="A40" t="str">
            <v>02_데이터분석준전문가(ADsP)</v>
          </cell>
          <cell r="B40">
            <v>2</v>
          </cell>
        </row>
        <row r="41">
          <cell r="A41" t="str">
            <v>02_물류관리사</v>
          </cell>
          <cell r="B41">
            <v>4</v>
          </cell>
        </row>
        <row r="42">
          <cell r="A42" t="str">
            <v>02_사무자동화산업기사</v>
          </cell>
          <cell r="B42">
            <v>2</v>
          </cell>
        </row>
        <row r="43">
          <cell r="A43" t="str">
            <v>02_시설원예기사</v>
          </cell>
          <cell r="B43">
            <v>4</v>
          </cell>
        </row>
        <row r="44">
          <cell r="A44" t="str">
            <v>02_식품기사</v>
          </cell>
          <cell r="B44">
            <v>4</v>
          </cell>
          <cell r="C44" t="str">
            <v>F</v>
          </cell>
        </row>
        <row r="45">
          <cell r="A45" t="str">
            <v>02_워드프로세서 1급(2012년 이전)</v>
          </cell>
          <cell r="B45">
            <v>4</v>
          </cell>
          <cell r="C45" t="str">
            <v>G</v>
          </cell>
        </row>
        <row r="46">
          <cell r="A46" t="str">
            <v>02_워드프로세서 2급(2012년 이전)</v>
          </cell>
          <cell r="B46">
            <v>2</v>
          </cell>
          <cell r="C46" t="str">
            <v>G</v>
          </cell>
        </row>
        <row r="47">
          <cell r="A47" t="str">
            <v>02_워드프로세서(2012년 이후)</v>
          </cell>
          <cell r="B47">
            <v>4</v>
          </cell>
          <cell r="C47" t="str">
            <v>G</v>
          </cell>
        </row>
        <row r="48">
          <cell r="A48" t="str">
            <v>02_유통관리사 2급</v>
          </cell>
          <cell r="B48">
            <v>4</v>
          </cell>
          <cell r="C48" t="str">
            <v>H</v>
          </cell>
        </row>
        <row r="49">
          <cell r="A49" t="str">
            <v>02_인터넷정보관리사 2급</v>
          </cell>
          <cell r="B49">
            <v>2</v>
          </cell>
        </row>
        <row r="50">
          <cell r="A50" t="str">
            <v>02_재경관리사</v>
          </cell>
          <cell r="B50">
            <v>4</v>
          </cell>
        </row>
        <row r="51">
          <cell r="A51" t="str">
            <v>02_전산회계 1급</v>
          </cell>
          <cell r="B51">
            <v>2</v>
          </cell>
          <cell r="C51" t="str">
            <v>J</v>
          </cell>
        </row>
        <row r="52">
          <cell r="A52" t="str">
            <v>02_종자기사</v>
          </cell>
          <cell r="B52">
            <v>4</v>
          </cell>
          <cell r="C52" t="str">
            <v>L</v>
          </cell>
        </row>
        <row r="53">
          <cell r="A53" t="str">
            <v>02_종자산업기사</v>
          </cell>
          <cell r="B53">
            <v>2</v>
          </cell>
          <cell r="C53" t="str">
            <v>L</v>
          </cell>
        </row>
        <row r="54">
          <cell r="A54" t="str">
            <v>02_컴퓨터활용능력 1급</v>
          </cell>
          <cell r="B54">
            <v>4</v>
          </cell>
          <cell r="C54" t="str">
            <v>M</v>
          </cell>
        </row>
        <row r="55">
          <cell r="A55" t="str">
            <v>02_컴퓨터활용능력 2급</v>
          </cell>
          <cell r="B55">
            <v>2</v>
          </cell>
          <cell r="C55" t="str">
            <v>M</v>
          </cell>
        </row>
        <row r="56">
          <cell r="A56" t="str">
            <v>02_한국사능력검정시험1급</v>
          </cell>
          <cell r="D56">
            <v>5</v>
          </cell>
          <cell r="E56" t="str">
            <v>D</v>
          </cell>
        </row>
        <row r="57">
          <cell r="A57" t="str">
            <v>02_한국사능력검정시험2급</v>
          </cell>
          <cell r="D57">
            <v>5</v>
          </cell>
          <cell r="E57" t="str">
            <v>D</v>
          </cell>
        </row>
        <row r="58">
          <cell r="A58" t="str">
            <v>02_회계관리 1급</v>
          </cell>
          <cell r="B58">
            <v>4</v>
          </cell>
          <cell r="C58" t="str">
            <v>N</v>
          </cell>
        </row>
        <row r="59">
          <cell r="A59" t="str">
            <v>02_회계관리 2급</v>
          </cell>
          <cell r="B59">
            <v>2</v>
          </cell>
          <cell r="C59" t="str">
            <v>N</v>
          </cell>
        </row>
        <row r="60">
          <cell r="A60" t="str">
            <v>03_기재사항 없음</v>
          </cell>
        </row>
        <row r="61">
          <cell r="A61" t="str">
            <v>03_물류관리사</v>
          </cell>
          <cell r="B61">
            <v>4</v>
          </cell>
        </row>
        <row r="62">
          <cell r="A62" t="str">
            <v>03_워드프로세서(2012년 이후)</v>
          </cell>
          <cell r="B62">
            <v>4</v>
          </cell>
          <cell r="C62" t="str">
            <v>G</v>
          </cell>
        </row>
        <row r="63">
          <cell r="A63" t="str">
            <v>03_유통관리사 2급</v>
          </cell>
          <cell r="B63">
            <v>4</v>
          </cell>
          <cell r="C63" t="str">
            <v>H</v>
          </cell>
        </row>
        <row r="64">
          <cell r="A64" t="str">
            <v>03_재경관리사</v>
          </cell>
          <cell r="B64">
            <v>4</v>
          </cell>
        </row>
        <row r="65">
          <cell r="A65" t="str">
            <v>03_전산세무 1급</v>
          </cell>
          <cell r="B65">
            <v>2</v>
          </cell>
          <cell r="C65" t="str">
            <v>I</v>
          </cell>
        </row>
        <row r="66">
          <cell r="A66" t="str">
            <v>03_전산세무 2급</v>
          </cell>
          <cell r="B66">
            <v>2</v>
          </cell>
          <cell r="C66" t="str">
            <v>I</v>
          </cell>
        </row>
        <row r="67">
          <cell r="A67" t="str">
            <v>03_전산회계 1급</v>
          </cell>
          <cell r="B67">
            <v>2</v>
          </cell>
          <cell r="C67" t="str">
            <v>J</v>
          </cell>
        </row>
        <row r="68">
          <cell r="A68" t="str">
            <v>03_컴퓨터활용능력 1급</v>
          </cell>
          <cell r="B68">
            <v>4</v>
          </cell>
          <cell r="C68" t="str">
            <v>M</v>
          </cell>
        </row>
        <row r="69">
          <cell r="A69" t="str">
            <v>03_컴퓨터활용능력 2급</v>
          </cell>
          <cell r="B69">
            <v>2</v>
          </cell>
          <cell r="C69" t="str">
            <v>M</v>
          </cell>
        </row>
        <row r="70">
          <cell r="A70" t="str">
            <v>03_한국사능력검정시험1급</v>
          </cell>
          <cell r="D70">
            <v>5</v>
          </cell>
          <cell r="E70" t="str">
            <v>D</v>
          </cell>
        </row>
        <row r="71">
          <cell r="A71" t="str">
            <v>03_한국사능력검정시험2급</v>
          </cell>
          <cell r="D71">
            <v>5</v>
          </cell>
          <cell r="E71" t="str">
            <v>D</v>
          </cell>
        </row>
        <row r="72">
          <cell r="A72" t="str">
            <v>04_기재사항 없음</v>
          </cell>
        </row>
        <row r="73">
          <cell r="A73" t="str">
            <v>04_사무자동화산업기사</v>
          </cell>
          <cell r="B73">
            <v>2</v>
          </cell>
        </row>
        <row r="74">
          <cell r="A74" t="str">
            <v>04_식품기사</v>
          </cell>
          <cell r="B74">
            <v>4</v>
          </cell>
          <cell r="C74" t="str">
            <v>F</v>
          </cell>
        </row>
        <row r="75">
          <cell r="A75" t="str">
            <v>04_워드프로세서(2012년 이후)</v>
          </cell>
          <cell r="B75">
            <v>4</v>
          </cell>
          <cell r="C75" t="str">
            <v>G</v>
          </cell>
        </row>
        <row r="76">
          <cell r="A76" t="str">
            <v>04_유통관리사 2급</v>
          </cell>
          <cell r="B76">
            <v>4</v>
          </cell>
          <cell r="C76" t="str">
            <v>H</v>
          </cell>
        </row>
        <row r="77">
          <cell r="A77" t="str">
            <v>04_전산세무 2급</v>
          </cell>
          <cell r="B77">
            <v>2</v>
          </cell>
          <cell r="C77" t="str">
            <v>I</v>
          </cell>
        </row>
        <row r="78">
          <cell r="A78" t="str">
            <v>04_전산회계 1급</v>
          </cell>
          <cell r="B78">
            <v>2</v>
          </cell>
          <cell r="C78" t="str">
            <v>J</v>
          </cell>
        </row>
        <row r="79">
          <cell r="A79" t="str">
            <v>04_컴퓨터활용능력 1급</v>
          </cell>
          <cell r="B79">
            <v>4</v>
          </cell>
          <cell r="C79" t="str">
            <v>M</v>
          </cell>
        </row>
        <row r="80">
          <cell r="A80" t="str">
            <v>04_컴퓨터활용능력 2급</v>
          </cell>
          <cell r="B80">
            <v>2</v>
          </cell>
          <cell r="C80" t="str">
            <v>M</v>
          </cell>
        </row>
        <row r="81">
          <cell r="A81" t="str">
            <v>04_한국사능력검정시험1급</v>
          </cell>
          <cell r="D81">
            <v>5</v>
          </cell>
          <cell r="E81" t="str">
            <v>D</v>
          </cell>
        </row>
        <row r="82">
          <cell r="A82" t="str">
            <v>04_한국사능력검정시험2급</v>
          </cell>
          <cell r="D82">
            <v>5</v>
          </cell>
          <cell r="E82" t="str">
            <v>D</v>
          </cell>
        </row>
        <row r="83">
          <cell r="A83" t="str">
            <v>05_국어능력인증 2급</v>
          </cell>
          <cell r="D83">
            <v>5</v>
          </cell>
          <cell r="E83" t="str">
            <v>B</v>
          </cell>
        </row>
        <row r="84">
          <cell r="A84" t="str">
            <v>05_데이터분석준전문가(ADsP)</v>
          </cell>
          <cell r="B84">
            <v>4</v>
          </cell>
        </row>
        <row r="85">
          <cell r="A85" t="str">
            <v>05_빅데이터분석기사</v>
          </cell>
          <cell r="B85">
            <v>6</v>
          </cell>
        </row>
        <row r="86">
          <cell r="A86" t="str">
            <v>05_사무자동화산업기사</v>
          </cell>
          <cell r="B86">
            <v>4</v>
          </cell>
        </row>
        <row r="87">
          <cell r="A87" t="str">
            <v>05_워드프로세서 1급(2012년 이전)</v>
          </cell>
          <cell r="B87">
            <v>6</v>
          </cell>
          <cell r="C87" t="str">
            <v>G</v>
          </cell>
        </row>
        <row r="88">
          <cell r="A88" t="str">
            <v>05_워드프로세서 2급(2012년 이전)</v>
          </cell>
          <cell r="B88">
            <v>4</v>
          </cell>
          <cell r="C88" t="str">
            <v>G</v>
          </cell>
        </row>
        <row r="89">
          <cell r="A89" t="str">
            <v>05_워드프로세서(2012년 이후)</v>
          </cell>
          <cell r="B89">
            <v>6</v>
          </cell>
          <cell r="C89" t="str">
            <v>G</v>
          </cell>
        </row>
        <row r="90">
          <cell r="A90" t="str">
            <v>05_인터넷정보관리사 2급</v>
          </cell>
          <cell r="B90">
            <v>4</v>
          </cell>
        </row>
        <row r="91">
          <cell r="A91" t="str">
            <v>05_재경관리사</v>
          </cell>
          <cell r="B91">
            <v>6</v>
          </cell>
        </row>
        <row r="92">
          <cell r="A92" t="str">
            <v>05_정보처리기사</v>
          </cell>
          <cell r="B92">
            <v>6</v>
          </cell>
          <cell r="C92" t="str">
            <v>K</v>
          </cell>
          <cell r="G92" t="str">
            <v>필수</v>
          </cell>
        </row>
        <row r="93">
          <cell r="A93" t="str">
            <v>05_정보처리산업기사</v>
          </cell>
          <cell r="B93">
            <v>4</v>
          </cell>
          <cell r="C93" t="str">
            <v>K</v>
          </cell>
        </row>
        <row r="94">
          <cell r="A94" t="str">
            <v>05_컴퓨터활용능력 1급</v>
          </cell>
          <cell r="B94">
            <v>6</v>
          </cell>
          <cell r="C94" t="str">
            <v>M</v>
          </cell>
        </row>
        <row r="95">
          <cell r="A95" t="str">
            <v>05_컴퓨터활용능력 2급</v>
          </cell>
          <cell r="B95">
            <v>4</v>
          </cell>
          <cell r="C95" t="str">
            <v>M</v>
          </cell>
        </row>
        <row r="96">
          <cell r="A96" t="str">
            <v>05_한국사능력검정시험1급</v>
          </cell>
          <cell r="D96">
            <v>5</v>
          </cell>
          <cell r="E96" t="str">
            <v>D</v>
          </cell>
        </row>
        <row r="97">
          <cell r="A97" t="str">
            <v>05_한국사능력검정시험2급</v>
          </cell>
          <cell r="D97">
            <v>5</v>
          </cell>
          <cell r="E97" t="str">
            <v>D</v>
          </cell>
        </row>
        <row r="98">
          <cell r="A98" t="str">
            <v>05_회계관리 2급</v>
          </cell>
          <cell r="B98">
            <v>4</v>
          </cell>
          <cell r="C98" t="str">
            <v>N</v>
          </cell>
        </row>
        <row r="99">
          <cell r="A99" t="str">
            <v>06_데이터분석준전문가(ADsP)</v>
          </cell>
          <cell r="B99">
            <v>4</v>
          </cell>
          <cell r="G99" t="str">
            <v>필수</v>
          </cell>
        </row>
        <row r="100">
          <cell r="A100" t="str">
            <v>06_빅데이터분석기사</v>
          </cell>
          <cell r="B100">
            <v>6</v>
          </cell>
          <cell r="G100" t="str">
            <v>필수</v>
          </cell>
        </row>
        <row r="101">
          <cell r="A101" t="str">
            <v>06_사무자동화산업기사</v>
          </cell>
          <cell r="B101">
            <v>4</v>
          </cell>
        </row>
        <row r="102">
          <cell r="A102" t="str">
            <v>06_식품기사</v>
          </cell>
          <cell r="B102">
            <v>6</v>
          </cell>
          <cell r="C102" t="str">
            <v>F</v>
          </cell>
        </row>
        <row r="103">
          <cell r="A103" t="str">
            <v>06_워드프로세서 1급(2012년 이전)</v>
          </cell>
          <cell r="B103">
            <v>6</v>
          </cell>
          <cell r="C103" t="str">
            <v>G</v>
          </cell>
        </row>
        <row r="104">
          <cell r="A104" t="str">
            <v>06_워드프로세서 2급(2012년 이전)</v>
          </cell>
          <cell r="B104">
            <v>4</v>
          </cell>
          <cell r="C104" t="str">
            <v>G</v>
          </cell>
        </row>
        <row r="105">
          <cell r="A105" t="str">
            <v>06_워드프로세서(2012년 이후)</v>
          </cell>
          <cell r="B105">
            <v>6</v>
          </cell>
          <cell r="C105" t="str">
            <v>G</v>
          </cell>
        </row>
        <row r="106">
          <cell r="A106" t="str">
            <v>06_유통관리사 2급</v>
          </cell>
          <cell r="B106">
            <v>6</v>
          </cell>
          <cell r="C106" t="str">
            <v>H</v>
          </cell>
        </row>
        <row r="107">
          <cell r="A107" t="str">
            <v>06_전산회계 1급</v>
          </cell>
          <cell r="B107">
            <v>4</v>
          </cell>
          <cell r="C107" t="str">
            <v>J</v>
          </cell>
        </row>
        <row r="108">
          <cell r="A108" t="str">
            <v>06_정보처리기사</v>
          </cell>
          <cell r="B108">
            <v>6</v>
          </cell>
          <cell r="C108" t="str">
            <v>K</v>
          </cell>
          <cell r="G108" t="str">
            <v>필수</v>
          </cell>
        </row>
        <row r="109">
          <cell r="A109" t="str">
            <v>06_컴퓨터활용능력 1급</v>
          </cell>
          <cell r="B109">
            <v>6</v>
          </cell>
          <cell r="C109" t="str">
            <v>M</v>
          </cell>
        </row>
        <row r="110">
          <cell r="A110" t="str">
            <v>06_컴퓨터활용능력 2급</v>
          </cell>
          <cell r="B110">
            <v>4</v>
          </cell>
          <cell r="C110" t="str">
            <v>M</v>
          </cell>
        </row>
        <row r="111">
          <cell r="A111" t="str">
            <v>06_한국사능력검정시험1급</v>
          </cell>
          <cell r="D111">
            <v>5</v>
          </cell>
          <cell r="E111" t="str">
            <v>D</v>
          </cell>
        </row>
        <row r="112">
          <cell r="A112" t="str">
            <v>06_한국사능력검정시험2급</v>
          </cell>
          <cell r="D112">
            <v>5</v>
          </cell>
          <cell r="E112" t="str">
            <v>D</v>
          </cell>
        </row>
        <row r="113">
          <cell r="A113" t="str">
            <v>06_한국실용글쓰기 1급</v>
          </cell>
          <cell r="D113">
            <v>5</v>
          </cell>
          <cell r="E113" t="str">
            <v>C</v>
          </cell>
        </row>
        <row r="114">
          <cell r="A114" t="str">
            <v>06_회계관리 2급</v>
          </cell>
          <cell r="B114">
            <v>4</v>
          </cell>
          <cell r="C114" t="str">
            <v>N</v>
          </cell>
        </row>
        <row r="115">
          <cell r="A115" t="str">
            <v>07_FAT 1급</v>
          </cell>
          <cell r="B115" t="str">
            <v>가1</v>
          </cell>
        </row>
        <row r="116">
          <cell r="A116" t="str">
            <v>07_기업회계 3급</v>
          </cell>
          <cell r="B116" t="str">
            <v>나1</v>
          </cell>
        </row>
        <row r="117">
          <cell r="A117" t="str">
            <v>07_기재사항 없음</v>
          </cell>
        </row>
        <row r="118">
          <cell r="A118" t="str">
            <v>07_워드프로세서(2012년 이후)</v>
          </cell>
          <cell r="F118">
            <v>2</v>
          </cell>
        </row>
        <row r="119">
          <cell r="A119" t="str">
            <v>07_전산회계 1급</v>
          </cell>
          <cell r="B119" t="str">
            <v>가1</v>
          </cell>
          <cell r="C119" t="str">
            <v>J</v>
          </cell>
        </row>
        <row r="120">
          <cell r="A120" t="str">
            <v>07_전산회계 2급</v>
          </cell>
          <cell r="B120" t="str">
            <v>나1</v>
          </cell>
          <cell r="C120" t="str">
            <v>J</v>
          </cell>
        </row>
        <row r="121">
          <cell r="A121" t="str">
            <v>07_전산회계운용사 3급</v>
          </cell>
          <cell r="B121" t="str">
            <v>나1</v>
          </cell>
        </row>
        <row r="122">
          <cell r="A122" t="str">
            <v>07_컴퓨터활용능력 1급</v>
          </cell>
          <cell r="F122">
            <v>2</v>
          </cell>
        </row>
        <row r="123">
          <cell r="A123" t="str">
            <v>07_컴퓨터활용능력 2급</v>
          </cell>
          <cell r="F123">
            <v>2</v>
          </cell>
        </row>
        <row r="124">
          <cell r="A124" t="str">
            <v>07_한국사능력검정시험1급</v>
          </cell>
          <cell r="D124">
            <v>5</v>
          </cell>
          <cell r="E124" t="str">
            <v>D</v>
          </cell>
        </row>
        <row r="125">
          <cell r="A125" t="str">
            <v>07_한국사능력검정시험2급</v>
          </cell>
          <cell r="D125">
            <v>5</v>
          </cell>
          <cell r="E125" t="str">
            <v>D</v>
          </cell>
        </row>
        <row r="126">
          <cell r="A126" t="str">
            <v>08_ITQ OA Master</v>
          </cell>
          <cell r="F126">
            <v>2</v>
          </cell>
        </row>
        <row r="127">
          <cell r="A127" t="str">
            <v>08_기업회계 3급</v>
          </cell>
          <cell r="B127" t="str">
            <v>나1</v>
          </cell>
        </row>
        <row r="128">
          <cell r="A128" t="str">
            <v>08_워드프로세서(2012년 이후)</v>
          </cell>
          <cell r="F128">
            <v>2</v>
          </cell>
        </row>
        <row r="129">
          <cell r="A129" t="str">
            <v>08_전산회계 2급</v>
          </cell>
          <cell r="B129" t="str">
            <v>나1</v>
          </cell>
          <cell r="C129" t="str">
            <v>J</v>
          </cell>
        </row>
        <row r="130">
          <cell r="A130" t="str">
            <v>08_전산회계운용사 3급</v>
          </cell>
          <cell r="B130" t="str">
            <v>나1</v>
          </cell>
        </row>
        <row r="131">
          <cell r="A131" t="str">
            <v>08_컴퓨터활용능력 1급</v>
          </cell>
          <cell r="F131">
            <v>2</v>
          </cell>
        </row>
        <row r="132">
          <cell r="A132" t="str">
            <v>08_컴퓨터활용능력 2급</v>
          </cell>
          <cell r="F132">
            <v>2</v>
          </cell>
        </row>
        <row r="133">
          <cell r="A133" t="str">
            <v>08_한국사능력검정시험1급</v>
          </cell>
          <cell r="D133">
            <v>5</v>
          </cell>
          <cell r="E133" t="str">
            <v>D</v>
          </cell>
        </row>
        <row r="134">
          <cell r="A134" t="str">
            <v>08_한국사능력검정시험2급</v>
          </cell>
          <cell r="D134">
            <v>5</v>
          </cell>
          <cell r="E134" t="str">
            <v>D</v>
          </cell>
        </row>
        <row r="135">
          <cell r="A135" t="str">
            <v>08_회계관리 2급</v>
          </cell>
          <cell r="B135" t="str">
            <v>나1</v>
          </cell>
          <cell r="C135" t="str">
            <v>N</v>
          </cell>
        </row>
        <row r="136">
          <cell r="A136" t="str">
            <v>09_기재사항 없음</v>
          </cell>
        </row>
        <row r="137">
          <cell r="A137" t="str">
            <v>09_컴퓨터활용능력 1급</v>
          </cell>
          <cell r="F137">
            <v>2</v>
          </cell>
        </row>
        <row r="138">
          <cell r="A138" t="str">
            <v>09_컴퓨터활용능력 2급</v>
          </cell>
          <cell r="F138">
            <v>2</v>
          </cell>
        </row>
        <row r="139">
          <cell r="A139" t="str">
            <v>09_한국사능력검정시험1급</v>
          </cell>
          <cell r="D139">
            <v>5</v>
          </cell>
          <cell r="E139" t="str">
            <v>D</v>
          </cell>
        </row>
        <row r="140">
          <cell r="A140" t="str">
            <v>10_ITQ OA Master</v>
          </cell>
          <cell r="F140">
            <v>2</v>
          </cell>
        </row>
        <row r="141">
          <cell r="A141" t="str">
            <v>10_워드프로세서 1급(2012년 이전)</v>
          </cell>
          <cell r="F141">
            <v>2</v>
          </cell>
        </row>
        <row r="142">
          <cell r="A142" t="str">
            <v>10_워드프로세서(2012년 이후)</v>
          </cell>
          <cell r="F142">
            <v>2</v>
          </cell>
        </row>
        <row r="143">
          <cell r="A143" t="str">
            <v>10_전자계산기기능사</v>
          </cell>
          <cell r="B143" t="str">
            <v>나2</v>
          </cell>
          <cell r="G143" t="str">
            <v>필수</v>
          </cell>
        </row>
        <row r="144">
          <cell r="A144" t="str">
            <v>10_정보기기운용기능사</v>
          </cell>
          <cell r="B144" t="str">
            <v>나2</v>
          </cell>
          <cell r="G144" t="str">
            <v>필수</v>
          </cell>
        </row>
        <row r="145">
          <cell r="A145" t="str">
            <v>10_정보처리기능사</v>
          </cell>
          <cell r="B145" t="str">
            <v>나2</v>
          </cell>
          <cell r="G145" t="str">
            <v>필수</v>
          </cell>
        </row>
        <row r="146">
          <cell r="A146" t="str">
            <v>10_정보처리기사</v>
          </cell>
          <cell r="B146" t="str">
            <v>가2</v>
          </cell>
          <cell r="C146" t="str">
            <v>K</v>
          </cell>
          <cell r="G146" t="str">
            <v>필수</v>
          </cell>
        </row>
        <row r="147">
          <cell r="A147" t="str">
            <v>10_정보처리산업기사</v>
          </cell>
          <cell r="B147" t="str">
            <v>가2</v>
          </cell>
          <cell r="C147" t="str">
            <v>K</v>
          </cell>
          <cell r="G147" t="str">
            <v>필수</v>
          </cell>
        </row>
        <row r="148">
          <cell r="A148" t="str">
            <v>10_컴퓨터활용능력 1급</v>
          </cell>
          <cell r="F148">
            <v>2</v>
          </cell>
        </row>
        <row r="149">
          <cell r="A149" t="str">
            <v>10_컴퓨터활용능력 2급</v>
          </cell>
          <cell r="F149">
            <v>2</v>
          </cell>
        </row>
        <row r="150">
          <cell r="A150" t="str">
            <v>10_한국사능력검정시험1급</v>
          </cell>
          <cell r="D150">
            <v>5</v>
          </cell>
          <cell r="E150" t="str">
            <v>D</v>
          </cell>
        </row>
        <row r="151">
          <cell r="A151" t="str">
            <v>10_한국사능력검정시험2급</v>
          </cell>
          <cell r="D151">
            <v>5</v>
          </cell>
          <cell r="E151" t="str">
            <v>D</v>
          </cell>
        </row>
        <row r="152">
          <cell r="A152" t="str">
            <v>11_1급 정사서</v>
          </cell>
        </row>
        <row r="153">
          <cell r="A153" t="str">
            <v>11_기록물관리 전문요원</v>
          </cell>
          <cell r="G153" t="str">
            <v>필수</v>
          </cell>
        </row>
        <row r="154">
          <cell r="A154" t="str">
            <v>11_기재사항 없음</v>
          </cell>
        </row>
        <row r="155">
          <cell r="A155" t="str">
            <v>11_박물관·미술관 학예사(정학예사) 3급</v>
          </cell>
        </row>
        <row r="156">
          <cell r="A156" t="str">
            <v>11_사무자동화산업기사</v>
          </cell>
        </row>
        <row r="157">
          <cell r="A157" t="str">
            <v>11_워드프로세서 1급(2012년 이전)</v>
          </cell>
        </row>
        <row r="158">
          <cell r="A158" t="str">
            <v>11_워드프로세서(2012년 이후)</v>
          </cell>
        </row>
        <row r="159">
          <cell r="A159" t="str">
            <v>11_한국사능력검정시험1급</v>
          </cell>
          <cell r="D159">
            <v>5</v>
          </cell>
          <cell r="E159" t="str">
            <v>D</v>
          </cell>
        </row>
        <row r="160">
          <cell r="A160" t="str">
            <v>11_한국사능력검정시험2급</v>
          </cell>
          <cell r="D160">
            <v>5</v>
          </cell>
          <cell r="E160" t="str">
            <v>D</v>
          </cell>
        </row>
        <row r="161">
          <cell r="A161" t="str">
            <v>11_한국실용글쓰기 3급</v>
          </cell>
        </row>
        <row r="162">
          <cell r="A162" t="str">
            <v>12_ISO 45001 인증심사원</v>
          </cell>
        </row>
        <row r="163">
          <cell r="A163" t="str">
            <v>12_ITQ(아래한글)</v>
          </cell>
        </row>
        <row r="164">
          <cell r="A164" t="str">
            <v>12_Mos Power point 2010</v>
          </cell>
        </row>
        <row r="165">
          <cell r="A165" t="str">
            <v>12_가스기능사</v>
          </cell>
        </row>
        <row r="166">
          <cell r="A166" t="str">
            <v>12_건설안전기사</v>
          </cell>
        </row>
        <row r="167">
          <cell r="A167" t="str">
            <v>12_건설안전산업기사</v>
          </cell>
        </row>
        <row r="168">
          <cell r="A168" t="str">
            <v>12_기계정비산업기사</v>
          </cell>
        </row>
        <row r="169">
          <cell r="A169" t="str">
            <v>12_대기환경기사</v>
          </cell>
        </row>
        <row r="170">
          <cell r="A170" t="str">
            <v>12_대기환경산업기사</v>
          </cell>
        </row>
        <row r="171">
          <cell r="A171" t="str">
            <v>12_사무자동화산업기사</v>
          </cell>
        </row>
        <row r="172">
          <cell r="A172" t="str">
            <v>12_사회복지사 1급</v>
          </cell>
        </row>
        <row r="173">
          <cell r="A173" t="str">
            <v>12_산업안전기사</v>
          </cell>
          <cell r="G173" t="str">
            <v>필수</v>
          </cell>
        </row>
        <row r="174">
          <cell r="A174" t="str">
            <v>12_산업안전산업기사</v>
          </cell>
        </row>
        <row r="175">
          <cell r="A175" t="str">
            <v>12_산업위생관리기사</v>
          </cell>
        </row>
        <row r="176">
          <cell r="A176" t="str">
            <v>12_서비스경영자격(SMAT)</v>
          </cell>
        </row>
        <row r="177">
          <cell r="A177" t="str">
            <v>12_설비보전기사</v>
          </cell>
        </row>
        <row r="178">
          <cell r="A178" t="str">
            <v>12_소방설비(전기분야)기사</v>
          </cell>
        </row>
        <row r="179">
          <cell r="A179" t="str">
            <v>12_소방안전관리자 1급</v>
          </cell>
        </row>
        <row r="180">
          <cell r="A180" t="str">
            <v>12_소방안전관리자 2급</v>
          </cell>
        </row>
        <row r="181">
          <cell r="A181" t="str">
            <v>12_수질환경기사</v>
          </cell>
        </row>
        <row r="182">
          <cell r="A182" t="str">
            <v>12_승강기기사</v>
          </cell>
        </row>
        <row r="183">
          <cell r="A183" t="str">
            <v>12_에너지관리기능사</v>
          </cell>
        </row>
        <row r="184">
          <cell r="A184" t="str">
            <v>12_용접산업기사</v>
          </cell>
        </row>
        <row r="185">
          <cell r="A185" t="str">
            <v>12_워드프로세서 1급(2012년 이전)</v>
          </cell>
        </row>
        <row r="186">
          <cell r="A186" t="str">
            <v>12_워드프로세서 2급(2012년 이전)</v>
          </cell>
        </row>
        <row r="187">
          <cell r="A187" t="str">
            <v>12_워드프로세서(2012년 이후)</v>
          </cell>
        </row>
        <row r="188">
          <cell r="A188" t="str">
            <v>12_위험물기능사</v>
          </cell>
        </row>
        <row r="189">
          <cell r="A189" t="str">
            <v>12_위험물산업기사</v>
          </cell>
        </row>
        <row r="190">
          <cell r="A190" t="str">
            <v>12_유통관리사 2급</v>
          </cell>
        </row>
        <row r="191">
          <cell r="A191" t="str">
            <v>12_인간공학기사</v>
          </cell>
        </row>
        <row r="192">
          <cell r="A192" t="str">
            <v>12_자동차운전면허 1종 보통</v>
          </cell>
        </row>
        <row r="193">
          <cell r="A193" t="str">
            <v>12_자연생태복원기사</v>
          </cell>
        </row>
        <row r="194">
          <cell r="A194" t="str">
            <v>12_정보처리기능사</v>
          </cell>
        </row>
        <row r="195">
          <cell r="A195" t="str">
            <v>12_정보처리기사</v>
          </cell>
        </row>
        <row r="196">
          <cell r="A196" t="str">
            <v>12_정보처리산업기사</v>
          </cell>
        </row>
        <row r="197">
          <cell r="A197" t="str">
            <v>12_정수시설운영관리사 3급</v>
          </cell>
        </row>
        <row r="198">
          <cell r="A198" t="str">
            <v>12_지게차운전기능사</v>
          </cell>
        </row>
        <row r="199">
          <cell r="A199" t="str">
            <v>12_컴퓨터활용능력 1급</v>
          </cell>
        </row>
        <row r="200">
          <cell r="A200" t="str">
            <v>12_컴퓨터활용능력 2급</v>
          </cell>
        </row>
        <row r="201">
          <cell r="A201" t="str">
            <v>12_토목기사</v>
          </cell>
        </row>
        <row r="202">
          <cell r="A202" t="str">
            <v>12_폐기물처리기사</v>
          </cell>
        </row>
        <row r="203">
          <cell r="A203" t="str">
            <v>12_품질경영기사</v>
          </cell>
        </row>
        <row r="204">
          <cell r="A204" t="str">
            <v>12_한국사능력검정시험1급</v>
          </cell>
          <cell r="D204">
            <v>5</v>
          </cell>
          <cell r="E204" t="str">
            <v>D</v>
          </cell>
        </row>
        <row r="205">
          <cell r="A205" t="str">
            <v>12_한국사능력검정시험2급</v>
          </cell>
          <cell r="D205">
            <v>5</v>
          </cell>
          <cell r="E205" t="str">
            <v>D</v>
          </cell>
        </row>
        <row r="206">
          <cell r="A206" t="str">
            <v>12_한국실용글쓰기 준2급</v>
          </cell>
        </row>
        <row r="207">
          <cell r="A207" t="str">
            <v>12_환경기능사</v>
          </cell>
        </row>
        <row r="208">
          <cell r="A208" t="str">
            <v>13_SASCertifiedBaseProgammer</v>
          </cell>
        </row>
        <row r="209">
          <cell r="A209" t="str">
            <v>13_SQLD</v>
          </cell>
        </row>
        <row r="210">
          <cell r="A210" t="str">
            <v>13_기재사항 없음</v>
          </cell>
        </row>
        <row r="211">
          <cell r="A211" t="str">
            <v>13_데이터분석준전문가(ADsP)</v>
          </cell>
        </row>
        <row r="212">
          <cell r="A212" t="str">
            <v>13_빅데이터분석기사</v>
          </cell>
        </row>
        <row r="213">
          <cell r="A213" t="str">
            <v>13_사회복지사 1급</v>
          </cell>
        </row>
        <row r="214">
          <cell r="A214" t="str">
            <v>13_사회조사분석사 2급</v>
          </cell>
          <cell r="G214" t="str">
            <v>필수</v>
          </cell>
        </row>
        <row r="215">
          <cell r="A215" t="str">
            <v>13_워드프로세서(2012년 이후)</v>
          </cell>
        </row>
        <row r="216">
          <cell r="A216" t="str">
            <v>13_웹디자인기능사</v>
          </cell>
        </row>
        <row r="217">
          <cell r="A217" t="str">
            <v>13_유통관리사 2급</v>
          </cell>
        </row>
        <row r="218">
          <cell r="A218" t="str">
            <v>13_자동차운전면허 1종 보통</v>
          </cell>
        </row>
        <row r="219">
          <cell r="A219" t="str">
            <v>13_전산회계 1급</v>
          </cell>
        </row>
        <row r="220">
          <cell r="A220" t="str">
            <v>13_컴퓨터활용능력 1급</v>
          </cell>
        </row>
        <row r="221">
          <cell r="A221" t="str">
            <v>13_컴퓨터활용능력 2급</v>
          </cell>
        </row>
        <row r="222">
          <cell r="A222" t="str">
            <v>13_한국사능력검정시험1급</v>
          </cell>
          <cell r="D222">
            <v>5</v>
          </cell>
          <cell r="E222" t="str">
            <v>D</v>
          </cell>
        </row>
        <row r="223">
          <cell r="A223" t="str">
            <v>13_한국사능력검정시험2급</v>
          </cell>
          <cell r="D223">
            <v>5</v>
          </cell>
          <cell r="E223" t="str">
            <v>D</v>
          </cell>
        </row>
        <row r="224">
          <cell r="A224" t="str">
            <v>14_SASCertifiedBaseProgammer</v>
          </cell>
        </row>
        <row r="225">
          <cell r="A225" t="str">
            <v>14_기재사항 없음</v>
          </cell>
        </row>
        <row r="226">
          <cell r="A226" t="str">
            <v>14_데이터분석준전문가(ADsP)</v>
          </cell>
        </row>
        <row r="227">
          <cell r="A227" t="str">
            <v>14_빅데이터분석기사</v>
          </cell>
        </row>
        <row r="228">
          <cell r="A228" t="str">
            <v>14_사회조사분석사 2급</v>
          </cell>
          <cell r="G228" t="str">
            <v>필수</v>
          </cell>
        </row>
        <row r="229">
          <cell r="A229" t="str">
            <v>14_컴퓨터활용능력 1급</v>
          </cell>
        </row>
        <row r="230">
          <cell r="A230" t="str">
            <v>14_한국사능력검정시험1급</v>
          </cell>
          <cell r="D230">
            <v>5</v>
          </cell>
          <cell r="E230" t="str">
            <v>D</v>
          </cell>
        </row>
        <row r="231">
          <cell r="A231" t="str">
            <v>14_한국사능력검정시험2급</v>
          </cell>
          <cell r="D231">
            <v>5</v>
          </cell>
          <cell r="E231" t="str">
            <v>D</v>
          </cell>
        </row>
        <row r="232">
          <cell r="A232" t="str">
            <v>15_CISSP(국제정보보호전문가)</v>
          </cell>
        </row>
        <row r="233">
          <cell r="A233" t="str">
            <v>15_CPPG 개인정보관리사</v>
          </cell>
        </row>
        <row r="234">
          <cell r="A234" t="str">
            <v>15_ERP정보관리사 1급(인사)</v>
          </cell>
        </row>
        <row r="235">
          <cell r="A235" t="str">
            <v>15_ERP정보관리사 1급(회계)</v>
          </cell>
        </row>
        <row r="236">
          <cell r="A236" t="str">
            <v>15_MOS MASTER</v>
          </cell>
        </row>
        <row r="237">
          <cell r="A237" t="str">
            <v>15_OCP</v>
          </cell>
        </row>
        <row r="238">
          <cell r="A238" t="str">
            <v>15_PMP</v>
          </cell>
        </row>
        <row r="239">
          <cell r="A239" t="str">
            <v>15_SQLD</v>
          </cell>
        </row>
        <row r="240">
          <cell r="A240" t="str">
            <v>15_네트워크관리사 2급</v>
          </cell>
        </row>
        <row r="241">
          <cell r="A241" t="str">
            <v>15_데이터분석준전문가(ADsP)</v>
          </cell>
        </row>
        <row r="242">
          <cell r="A242" t="str">
            <v>15_리눅스마스터 1급</v>
          </cell>
        </row>
        <row r="243">
          <cell r="A243" t="str">
            <v>15_리눅스마스터 2급</v>
          </cell>
        </row>
        <row r="244">
          <cell r="A244" t="str">
            <v>15_무선설비기능사</v>
          </cell>
        </row>
        <row r="245">
          <cell r="A245" t="str">
            <v>15_빅데이터분석기사</v>
          </cell>
        </row>
        <row r="246">
          <cell r="A246" t="str">
            <v>15_사무자동화산업기사</v>
          </cell>
        </row>
        <row r="247">
          <cell r="A247" t="str">
            <v>15_사회조사분석사 2급</v>
          </cell>
        </row>
        <row r="248">
          <cell r="A248" t="str">
            <v>15_워드프로세서 1급(2012년 이전)</v>
          </cell>
        </row>
        <row r="249">
          <cell r="A249" t="str">
            <v>15_워드프로세서 2급(2012년 이전)</v>
          </cell>
        </row>
        <row r="250">
          <cell r="A250" t="str">
            <v>15_자동차운전면허 1종 보통</v>
          </cell>
        </row>
        <row r="251">
          <cell r="A251" t="str">
            <v>15_전산회계 1급</v>
          </cell>
        </row>
        <row r="252">
          <cell r="A252" t="str">
            <v>15_전산회계 2급</v>
          </cell>
        </row>
        <row r="253">
          <cell r="A253" t="str">
            <v>15_전자계산기조직응용기사</v>
          </cell>
        </row>
        <row r="254">
          <cell r="A254" t="str">
            <v>15_정보보안기사</v>
          </cell>
        </row>
        <row r="255">
          <cell r="A255" t="str">
            <v>15_정보보안산업기사</v>
          </cell>
        </row>
        <row r="256">
          <cell r="A256" t="str">
            <v>15_정보처리기사</v>
          </cell>
          <cell r="G256" t="str">
            <v>필수</v>
          </cell>
        </row>
        <row r="257">
          <cell r="A257" t="str">
            <v>15_정보통신기사</v>
          </cell>
        </row>
        <row r="258">
          <cell r="A258" t="str">
            <v>15_컴퓨터활용능력 1급</v>
          </cell>
        </row>
        <row r="259">
          <cell r="A259" t="str">
            <v>15_컴퓨터활용능력 2급</v>
          </cell>
        </row>
        <row r="260">
          <cell r="A260" t="str">
            <v>15_한국사능력검정시험1급</v>
          </cell>
          <cell r="D260">
            <v>5</v>
          </cell>
          <cell r="E260" t="str">
            <v>D</v>
          </cell>
        </row>
        <row r="261">
          <cell r="A261" t="str">
            <v>15_한국사능력검정시험2급</v>
          </cell>
          <cell r="D261">
            <v>5</v>
          </cell>
          <cell r="E261" t="str">
            <v>D</v>
          </cell>
        </row>
        <row r="262">
          <cell r="A262" t="str">
            <v>15_화학분석기능사</v>
          </cell>
        </row>
        <row r="263">
          <cell r="A263" t="str">
            <v>15_회계관리 2급</v>
          </cell>
        </row>
      </sheetData>
      <sheetData sheetId="1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55DE5-2921-476F-AF08-70FA6D008F14}">
  <dimension ref="A1:AU3055"/>
  <sheetViews>
    <sheetView showZeros="0" tabSelected="1" zoomScale="70" zoomScaleNormal="70" workbookViewId="0">
      <pane xSplit="8" ySplit="1" topLeftCell="U2" activePane="bottomRight" state="frozen"/>
      <selection activeCell="AW7" sqref="AW7"/>
      <selection pane="topRight" activeCell="AW7" sqref="AW7"/>
      <selection pane="bottomLeft" activeCell="AW7" sqref="AW7"/>
      <selection pane="bottomRight" activeCell="Z6" sqref="Z6"/>
    </sheetView>
  </sheetViews>
  <sheetFormatPr defaultColWidth="8.6640625" defaultRowHeight="15.6" x14ac:dyDescent="0.35"/>
  <cols>
    <col min="1" max="1" width="8.6640625" style="1"/>
    <col min="2" max="2" width="10.88671875" style="1" customWidth="1"/>
    <col min="3" max="3" width="8.5546875" style="1" bestFit="1" customWidth="1"/>
    <col min="4" max="4" width="27" style="1" hidden="1" customWidth="1"/>
    <col min="5" max="5" width="33.33203125" style="1" customWidth="1"/>
    <col min="6" max="8" width="15" style="1" hidden="1" customWidth="1"/>
    <col min="9" max="9" width="9.44140625" style="1" bestFit="1" customWidth="1"/>
    <col min="10" max="10" width="34.44140625" style="1" bestFit="1" customWidth="1"/>
    <col min="11" max="11" width="34.44140625" style="1" customWidth="1"/>
    <col min="12" max="12" width="15" style="1" customWidth="1"/>
    <col min="13" max="13" width="31" style="1" bestFit="1" customWidth="1"/>
    <col min="14" max="14" width="15" style="1" customWidth="1"/>
    <col min="15" max="15" width="8.6640625" style="1"/>
    <col min="16" max="16" width="20" style="1" customWidth="1"/>
    <col min="17" max="19" width="8.6640625" style="1"/>
    <col min="20" max="20" width="13.5546875" style="1" bestFit="1" customWidth="1"/>
    <col min="21" max="21" width="141" style="1" customWidth="1"/>
    <col min="22" max="22" width="8.6640625" style="1"/>
    <col min="23" max="23" width="24.44140625" style="1" customWidth="1"/>
    <col min="24" max="25" width="13.88671875" style="1" customWidth="1"/>
    <col min="26" max="29" width="15.88671875" style="1" customWidth="1"/>
    <col min="30" max="30" width="22.5546875" style="1" bestFit="1" customWidth="1"/>
    <col min="31" max="32" width="8.6640625" style="1"/>
    <col min="33" max="33" width="15" style="1" customWidth="1"/>
    <col min="34" max="37" width="9.88671875" style="1" hidden="1" customWidth="1"/>
    <col min="38" max="47" width="9.88671875" style="1" customWidth="1"/>
    <col min="48" max="16384" width="8.6640625" style="1"/>
  </cols>
  <sheetData>
    <row r="1" spans="1:47" ht="46.8" x14ac:dyDescent="0.35">
      <c r="A1" s="15" t="s">
        <v>6371</v>
      </c>
      <c r="B1" s="15" t="s">
        <v>6370</v>
      </c>
      <c r="C1" s="15" t="s">
        <v>6369</v>
      </c>
      <c r="D1" s="15" t="s">
        <v>6368</v>
      </c>
      <c r="E1" s="15" t="s">
        <v>6367</v>
      </c>
      <c r="F1" s="15" t="s">
        <v>6366</v>
      </c>
      <c r="G1" s="15" t="s">
        <v>6365</v>
      </c>
      <c r="H1" s="15" t="s">
        <v>6364</v>
      </c>
      <c r="I1" s="15" t="s">
        <v>6363</v>
      </c>
      <c r="J1" s="15" t="s">
        <v>6362</v>
      </c>
      <c r="K1" s="15" t="s">
        <v>6361</v>
      </c>
      <c r="L1" s="15" t="s">
        <v>6360</v>
      </c>
      <c r="M1" s="15" t="s">
        <v>6359</v>
      </c>
      <c r="N1" s="15" t="s">
        <v>6358</v>
      </c>
      <c r="P1" s="14" t="s">
        <v>6357</v>
      </c>
      <c r="Q1" s="14" t="s">
        <v>6356</v>
      </c>
      <c r="R1" s="14"/>
      <c r="S1" s="13" t="s">
        <v>6355</v>
      </c>
      <c r="T1" s="13" t="s">
        <v>6354</v>
      </c>
      <c r="U1" s="13" t="s">
        <v>6353</v>
      </c>
      <c r="V1" s="9"/>
      <c r="W1" s="12" t="s">
        <v>6352</v>
      </c>
      <c r="X1" s="12" t="s">
        <v>6351</v>
      </c>
      <c r="Y1" s="12" t="s">
        <v>6350</v>
      </c>
      <c r="Z1" s="12" t="s">
        <v>6349</v>
      </c>
      <c r="AA1" s="12" t="s">
        <v>6348</v>
      </c>
      <c r="AB1" s="12" t="s">
        <v>6347</v>
      </c>
      <c r="AC1" s="11" t="s">
        <v>6346</v>
      </c>
      <c r="AD1" s="10" t="s">
        <v>6345</v>
      </c>
      <c r="AE1" s="10" t="s">
        <v>6344</v>
      </c>
      <c r="AF1" s="9"/>
      <c r="AG1" s="8" t="s">
        <v>6343</v>
      </c>
      <c r="AH1" s="8" t="s">
        <v>6342</v>
      </c>
      <c r="AI1" s="8" t="s">
        <v>6341</v>
      </c>
      <c r="AJ1" s="8" t="s">
        <v>6340</v>
      </c>
      <c r="AK1" s="8" t="s">
        <v>6339</v>
      </c>
      <c r="AL1" s="8" t="s">
        <v>6338</v>
      </c>
      <c r="AM1" s="8" t="s">
        <v>6337</v>
      </c>
      <c r="AN1" s="8" t="s">
        <v>6336</v>
      </c>
      <c r="AO1" s="8" t="s">
        <v>6335</v>
      </c>
      <c r="AP1" s="8" t="s">
        <v>6334</v>
      </c>
      <c r="AQ1" s="8" t="s">
        <v>6333</v>
      </c>
      <c r="AR1" s="8" t="s">
        <v>6332</v>
      </c>
      <c r="AS1" s="8" t="s">
        <v>6331</v>
      </c>
      <c r="AT1" s="8" t="s">
        <v>6330</v>
      </c>
      <c r="AU1" s="8" t="s">
        <v>6329</v>
      </c>
    </row>
    <row r="2" spans="1:47" ht="15" customHeight="1" x14ac:dyDescent="0.35">
      <c r="A2" s="4">
        <v>1</v>
      </c>
      <c r="B2" s="4" t="s">
        <v>6326</v>
      </c>
      <c r="C2" s="4" t="s">
        <v>6325</v>
      </c>
      <c r="D2" s="4" t="s">
        <v>3044</v>
      </c>
      <c r="E2" s="4" t="s">
        <v>3043</v>
      </c>
      <c r="F2" s="4" t="s">
        <v>7</v>
      </c>
      <c r="G2" s="4" t="s">
        <v>8</v>
      </c>
      <c r="H2" s="4" t="s">
        <v>7</v>
      </c>
      <c r="I2" s="4">
        <v>1</v>
      </c>
      <c r="J2" s="4" t="s">
        <v>38</v>
      </c>
      <c r="K2" s="4" t="s">
        <v>3059</v>
      </c>
      <c r="L2" s="4" t="s">
        <v>36</v>
      </c>
      <c r="M2" s="4" t="s">
        <v>6328</v>
      </c>
      <c r="N2" s="4" t="s">
        <v>1893</v>
      </c>
      <c r="P2" s="4" t="s">
        <v>669</v>
      </c>
      <c r="Q2" s="4" t="s">
        <v>1475</v>
      </c>
      <c r="R2" s="4" t="s">
        <v>2434</v>
      </c>
      <c r="S2" s="5" t="str">
        <f>IF(P2="심사불필요","-",VLOOKUP(K2,'[1]자격증 backdata'!A:G,7,0))</f>
        <v>-</v>
      </c>
      <c r="T2" s="5" t="str">
        <f>IF(S2="-","-",IF(COUNTIFS(B:B,B2,S:S,"필수")&gt;0,"자격요건충족","확인필요"))</f>
        <v>-</v>
      </c>
      <c r="U2" s="5"/>
      <c r="W2" s="5">
        <f>IF(Q2="4급","심사불필요",VLOOKUP(K2,'[1]자격증 backdata'!A:B,2,0))</f>
        <v>0</v>
      </c>
      <c r="X2" s="4">
        <f>IF(R2="A", MIN(20, SUMIFS(W:W, B:B, B2, R:R, "A")),IF(R2="B", MIN(30, SUMIFS(W:W, B:B, B2, R:R, "B")),"비해당분야"))</f>
        <v>6</v>
      </c>
      <c r="Y2" s="4" t="str">
        <f>IF(R2="C",MIN(30,IF(COUNTIFS(B:B,B2,W:W,"가1")=1,25,IF(COUNTIFS(B:B,B2,W:W,"가1")&gt;=2,30,0))+IF(COUNTIFS(B:B,B2,W:W,"나1")&gt;=4,30,IF(COUNTIFS(B:B,B2,W:W,"나1")=3,26,IF(COUNTIFS(B:B,B2,W:W,"나1")=2,22,IF(COUNTIFS(B:B,B2,W:W,"나1")=1,18,0)))))+MIN(30,IF(COUNTIFS(B:B,B2,W:W,"가2")=1,25,IF(COUNTIFS(B:B,B2,W:W,"가2")&gt;=2,30,0))+IF(COUNTIFS(B:B,B2,W:W,"나2")=3,30,IF(COUNTIFS(B:B,B2,W:W,"나2")=2,25,IF(COUNTIFS(B:B,B2,W:W,"나2")=1,20,0)))),"비해당분야")</f>
        <v>비해당분야</v>
      </c>
      <c r="Z2" s="4" t="str">
        <f>IF(R2="C",VLOOKUP(K2,'[1]자격증 backdata'!A:F,6,0),"비해당분야")</f>
        <v>비해당분야</v>
      </c>
      <c r="AA2" s="4" t="str">
        <f>IF(R2="C",SUMIF(B:B,B2,Z:Z),"비해당분야")</f>
        <v>비해당분야</v>
      </c>
      <c r="AB2" s="4" t="str">
        <f>IF(R2="C",SUM(Y2,AA2),"비해당분야")</f>
        <v>비해당분야</v>
      </c>
      <c r="AC2" s="4">
        <f>IF(R2="C",AB2,X2)</f>
        <v>6</v>
      </c>
      <c r="AD2" s="4">
        <f>VLOOKUP(K2,'[1]자격증 backdata'!A:D,4,0)</f>
        <v>5</v>
      </c>
      <c r="AE2" s="4">
        <f>IF(_xlfn.MAXIFS(AD:AD,B:B,B2)&gt;10,10,_xlfn.MAXIFS(AD:AD,B:B,B2))</f>
        <v>5</v>
      </c>
      <c r="AG2" s="5">
        <f>VLOOKUP(K2,'[1]자격증 backdata'!A:C,3,0)</f>
        <v>0</v>
      </c>
      <c r="AH2" s="5">
        <f>COUNTIFS($B:$B,$B2,$AG:$AG,AH$1)</f>
        <v>0</v>
      </c>
      <c r="AI2" s="5">
        <f>COUNTIFS($B:$B,$B2,$AG:$AG,AI$1)</f>
        <v>0</v>
      </c>
      <c r="AJ2" s="5">
        <f>COUNTIFS($B:$B,$B2,$AG:$AG,AJ$1)</f>
        <v>0</v>
      </c>
      <c r="AK2" s="5">
        <f>COUNTIFS($B:$B,$B2,$AG:$AG,AK$1)</f>
        <v>0</v>
      </c>
      <c r="AL2" s="5">
        <f>COUNTIFS($B:$B,$B2,$AG:$AG,AL$1)</f>
        <v>1</v>
      </c>
      <c r="AM2" s="5">
        <f>COUNTIFS($B:$B,$B2,$AG:$AG,AM$1)</f>
        <v>0</v>
      </c>
      <c r="AN2" s="5">
        <f>COUNTIFS($B:$B,$B2,$AG:$AG,AN$1)</f>
        <v>0</v>
      </c>
      <c r="AO2" s="5">
        <f>COUNTIFS($B:$B,$B2,$AG:$AG,AO$1)</f>
        <v>0</v>
      </c>
      <c r="AP2" s="5">
        <f>COUNTIFS($B:$B,$B2,$AG:$AG,AP$1)</f>
        <v>0</v>
      </c>
      <c r="AQ2" s="5">
        <f>COUNTIFS($B:$B,$B2,$AG:$AG,AQ$1)</f>
        <v>0</v>
      </c>
      <c r="AR2" s="5">
        <f>COUNTIFS($B:$B,$B2,$AG:$AG,AR$1)</f>
        <v>0</v>
      </c>
      <c r="AS2" s="5">
        <f>COUNTIFS($B:$B,$B2,$AG:$AG,AS$1)</f>
        <v>0</v>
      </c>
      <c r="AT2" s="5">
        <f>COUNTIFS($B:$B,$B2,$AG:$AG,AT$1)</f>
        <v>1</v>
      </c>
      <c r="AU2" s="5">
        <f>COUNTIFS($B:$B,$B2,$AG:$AG,AU$1)</f>
        <v>0</v>
      </c>
    </row>
    <row r="3" spans="1:47" ht="15" customHeight="1" x14ac:dyDescent="0.35">
      <c r="A3" s="6">
        <f>IF(B2=B3,A2,A2+1)</f>
        <v>1</v>
      </c>
      <c r="B3" s="6" t="s">
        <v>6326</v>
      </c>
      <c r="C3" s="6" t="s">
        <v>6325</v>
      </c>
      <c r="D3" s="6" t="s">
        <v>3044</v>
      </c>
      <c r="E3" s="6" t="s">
        <v>3043</v>
      </c>
      <c r="F3" s="4" t="s">
        <v>7</v>
      </c>
      <c r="G3" s="4" t="s">
        <v>8</v>
      </c>
      <c r="H3" s="4" t="s">
        <v>7</v>
      </c>
      <c r="I3" s="4">
        <v>2</v>
      </c>
      <c r="J3" s="4" t="s">
        <v>106</v>
      </c>
      <c r="K3" s="4" t="s">
        <v>3057</v>
      </c>
      <c r="L3" s="4" t="s">
        <v>55</v>
      </c>
      <c r="M3" s="4" t="s">
        <v>6327</v>
      </c>
      <c r="N3" s="4" t="s">
        <v>1476</v>
      </c>
      <c r="P3" s="4" t="s">
        <v>669</v>
      </c>
      <c r="Q3" s="4" t="s">
        <v>1475</v>
      </c>
      <c r="R3" s="4" t="s">
        <v>2434</v>
      </c>
      <c r="S3" s="5" t="str">
        <f>IF(P3="심사불필요","-",VLOOKUP(K3,'[1]자격증 backdata'!A:G,7,0))</f>
        <v>-</v>
      </c>
      <c r="T3" s="5" t="str">
        <f>IF(S3="-","-",IF(COUNTIFS(B:B,B3,S:S,"필수")&gt;0,"자격요건충족","확인필요"))</f>
        <v>-</v>
      </c>
      <c r="U3" s="5"/>
      <c r="W3" s="5">
        <f>IF(Q3="4급","심사불필요",VLOOKUP(K3,'[1]자격증 backdata'!A:B,2,0))</f>
        <v>4</v>
      </c>
      <c r="X3" s="4">
        <f>IF(R3="A", MIN(20, SUMIFS(W:W, B:B, B3, R:R, "A")),IF(R3="B", MIN(30, SUMIFS(W:W, B:B, B3, R:R, "B")),"비해당분야"))</f>
        <v>6</v>
      </c>
      <c r="Y3" s="4" t="str">
        <f>IF(R3="C",MIN(30,IF(COUNTIFS(B:B,B3,W:W,"가1")=1,25,IF(COUNTIFS(B:B,B3,W:W,"가1")&gt;=2,30,0))+IF(COUNTIFS(B:B,B3,W:W,"나1")&gt;=4,30,IF(COUNTIFS(B:B,B3,W:W,"나1")=3,26,IF(COUNTIFS(B:B,B3,W:W,"나1")=2,22,IF(COUNTIFS(B:B,B3,W:W,"나1")=1,18,0)))))+MIN(30,IF(COUNTIFS(B:B,B3,W:W,"가2")=1,25,IF(COUNTIFS(B:B,B3,W:W,"가2")&gt;=2,30,0))+IF(COUNTIFS(B:B,B3,W:W,"나2")=3,30,IF(COUNTIFS(B:B,B3,W:W,"나2")=2,25,IF(COUNTIFS(B:B,B3,W:W,"나2")=1,20,0)))),"비해당분야")</f>
        <v>비해당분야</v>
      </c>
      <c r="Z3" s="4" t="str">
        <f>IF(R3="C",VLOOKUP(K3,'[1]자격증 backdata'!A:F,6,0),"비해당분야")</f>
        <v>비해당분야</v>
      </c>
      <c r="AA3" s="4" t="str">
        <f>IF(R3="C",SUMIF(B:B,B3,Z:Z),"비해당분야")</f>
        <v>비해당분야</v>
      </c>
      <c r="AB3" s="4" t="str">
        <f>IF(R3="C",SUM(Y3,AA3),"비해당분야")</f>
        <v>비해당분야</v>
      </c>
      <c r="AC3" s="4">
        <f>IF(R3="C",AB3,X3)</f>
        <v>6</v>
      </c>
      <c r="AD3" s="4">
        <f>VLOOKUP(K3,'[1]자격증 backdata'!A:D,4,0)</f>
        <v>0</v>
      </c>
      <c r="AE3" s="4">
        <f>IF(_xlfn.MAXIFS(AD:AD,B:B,B3)&gt;10,10,_xlfn.MAXIFS(AD:AD,B:B,B3))</f>
        <v>5</v>
      </c>
      <c r="AG3" s="5" t="str">
        <f>VLOOKUP(K3,'[1]자격증 backdata'!A:C,3,0)</f>
        <v>M</v>
      </c>
      <c r="AH3" s="5">
        <f>COUNTIFS($B:$B,$B3,$AG:$AG,AH$1)</f>
        <v>0</v>
      </c>
      <c r="AI3" s="5">
        <f>COUNTIFS($B:$B,$B3,$AG:$AG,AI$1)</f>
        <v>0</v>
      </c>
      <c r="AJ3" s="5">
        <f>COUNTIFS($B:$B,$B3,$AG:$AG,AJ$1)</f>
        <v>0</v>
      </c>
      <c r="AK3" s="5">
        <f>COUNTIFS($B:$B,$B3,$AG:$AG,AK$1)</f>
        <v>0</v>
      </c>
      <c r="AL3" s="5">
        <f>COUNTIFS($B:$B,$B3,$AG:$AG,AL$1)</f>
        <v>1</v>
      </c>
      <c r="AM3" s="5">
        <f>COUNTIFS($B:$B,$B3,$AG:$AG,AM$1)</f>
        <v>0</v>
      </c>
      <c r="AN3" s="5">
        <f>COUNTIFS($B:$B,$B3,$AG:$AG,AN$1)</f>
        <v>0</v>
      </c>
      <c r="AO3" s="5">
        <f>COUNTIFS($B:$B,$B3,$AG:$AG,AO$1)</f>
        <v>0</v>
      </c>
      <c r="AP3" s="5">
        <f>COUNTIFS($B:$B,$B3,$AG:$AG,AP$1)</f>
        <v>0</v>
      </c>
      <c r="AQ3" s="5">
        <f>COUNTIFS($B:$B,$B3,$AG:$AG,AQ$1)</f>
        <v>0</v>
      </c>
      <c r="AR3" s="5">
        <f>COUNTIFS($B:$B,$B3,$AG:$AG,AR$1)</f>
        <v>0</v>
      </c>
      <c r="AS3" s="5">
        <f>COUNTIFS($B:$B,$B3,$AG:$AG,AS$1)</f>
        <v>0</v>
      </c>
      <c r="AT3" s="5">
        <f>COUNTIFS($B:$B,$B3,$AG:$AG,AT$1)</f>
        <v>1</v>
      </c>
      <c r="AU3" s="5">
        <f>COUNTIFS($B:$B,$B3,$AG:$AG,AU$1)</f>
        <v>0</v>
      </c>
    </row>
    <row r="4" spans="1:47" ht="15" customHeight="1" x14ac:dyDescent="0.35">
      <c r="A4" s="6">
        <f>IF(B3=B4,A3,A3+1)</f>
        <v>1</v>
      </c>
      <c r="B4" s="6" t="s">
        <v>6326</v>
      </c>
      <c r="C4" s="6" t="s">
        <v>6325</v>
      </c>
      <c r="D4" s="6" t="s">
        <v>3044</v>
      </c>
      <c r="E4" s="6" t="s">
        <v>3043</v>
      </c>
      <c r="F4" s="4" t="s">
        <v>7</v>
      </c>
      <c r="G4" s="4" t="s">
        <v>8</v>
      </c>
      <c r="H4" s="4" t="s">
        <v>7</v>
      </c>
      <c r="I4" s="4">
        <v>3</v>
      </c>
      <c r="J4" s="4" t="s">
        <v>2813</v>
      </c>
      <c r="K4" s="4" t="s">
        <v>3159</v>
      </c>
      <c r="L4" s="4" t="s">
        <v>2998</v>
      </c>
      <c r="M4" s="4" t="s">
        <v>6324</v>
      </c>
      <c r="N4" s="4" t="s">
        <v>3249</v>
      </c>
      <c r="P4" s="4" t="s">
        <v>669</v>
      </c>
      <c r="Q4" s="4" t="s">
        <v>1475</v>
      </c>
      <c r="R4" s="4" t="s">
        <v>2434</v>
      </c>
      <c r="S4" s="5" t="str">
        <f>IF(P4="심사불필요","-",VLOOKUP(K4,'[1]자격증 backdata'!A:G,7,0))</f>
        <v>-</v>
      </c>
      <c r="T4" s="5" t="str">
        <f>IF(S4="-","-",IF(COUNTIFS(B:B,B4,S:S,"필수")&gt;0,"자격요건충족","확인필요"))</f>
        <v>-</v>
      </c>
      <c r="U4" s="5"/>
      <c r="W4" s="5">
        <f>IF(Q4="4급","심사불필요",VLOOKUP(K4,'[1]자격증 backdata'!A:B,2,0))</f>
        <v>2</v>
      </c>
      <c r="X4" s="4">
        <f>IF(R4="A", MIN(20, SUMIFS(W:W, B:B, B4, R:R, "A")),IF(R4="B", MIN(30, SUMIFS(W:W, B:B, B4, R:R, "B")),"비해당분야"))</f>
        <v>6</v>
      </c>
      <c r="Y4" s="4" t="str">
        <f>IF(R4="C",MIN(30,IF(COUNTIFS(B:B,B4,W:W,"가1")=1,25,IF(COUNTIFS(B:B,B4,W:W,"가1")&gt;=2,30,0))+IF(COUNTIFS(B:B,B4,W:W,"나1")&gt;=4,30,IF(COUNTIFS(B:B,B4,W:W,"나1")=3,26,IF(COUNTIFS(B:B,B4,W:W,"나1")=2,22,IF(COUNTIFS(B:B,B4,W:W,"나1")=1,18,0)))))+MIN(30,IF(COUNTIFS(B:B,B4,W:W,"가2")=1,25,IF(COUNTIFS(B:B,B4,W:W,"가2")&gt;=2,30,0))+IF(COUNTIFS(B:B,B4,W:W,"나2")=3,30,IF(COUNTIFS(B:B,B4,W:W,"나2")=2,25,IF(COUNTIFS(B:B,B4,W:W,"나2")=1,20,0)))),"비해당분야")</f>
        <v>비해당분야</v>
      </c>
      <c r="Z4" s="4" t="str">
        <f>IF(R4="C",VLOOKUP(K4,'[1]자격증 backdata'!A:F,6,0),"비해당분야")</f>
        <v>비해당분야</v>
      </c>
      <c r="AA4" s="4" t="str">
        <f>IF(R4="C",SUMIF(B:B,B4,Z:Z),"비해당분야")</f>
        <v>비해당분야</v>
      </c>
      <c r="AB4" s="4" t="str">
        <f>IF(R4="C",SUM(Y4,AA4),"비해당분야")</f>
        <v>비해당분야</v>
      </c>
      <c r="AC4" s="4">
        <f>IF(R4="C",AB4,X4)</f>
        <v>6</v>
      </c>
      <c r="AD4" s="4">
        <f>VLOOKUP(K4,'[1]자격증 backdata'!A:D,4,0)</f>
        <v>0</v>
      </c>
      <c r="AE4" s="4">
        <f>IF(_xlfn.MAXIFS(AD:AD,B:B,B4)&gt;10,10,_xlfn.MAXIFS(AD:AD,B:B,B4))</f>
        <v>5</v>
      </c>
      <c r="AG4" s="5" t="str">
        <f>VLOOKUP(K4,'[1]자격증 backdata'!A:C,3,0)</f>
        <v>E</v>
      </c>
      <c r="AH4" s="5">
        <f>COUNTIFS($B:$B,$B4,$AG:$AG,AH$1)</f>
        <v>0</v>
      </c>
      <c r="AI4" s="5">
        <f>COUNTIFS($B:$B,$B4,$AG:$AG,AI$1)</f>
        <v>0</v>
      </c>
      <c r="AJ4" s="5">
        <f>COUNTIFS($B:$B,$B4,$AG:$AG,AJ$1)</f>
        <v>0</v>
      </c>
      <c r="AK4" s="5">
        <f>COUNTIFS($B:$B,$B4,$AG:$AG,AK$1)</f>
        <v>0</v>
      </c>
      <c r="AL4" s="5">
        <f>COUNTIFS($B:$B,$B4,$AG:$AG,AL$1)</f>
        <v>1</v>
      </c>
      <c r="AM4" s="5">
        <f>COUNTIFS($B:$B,$B4,$AG:$AG,AM$1)</f>
        <v>0</v>
      </c>
      <c r="AN4" s="5">
        <f>COUNTIFS($B:$B,$B4,$AG:$AG,AN$1)</f>
        <v>0</v>
      </c>
      <c r="AO4" s="5">
        <f>COUNTIFS($B:$B,$B4,$AG:$AG,AO$1)</f>
        <v>0</v>
      </c>
      <c r="AP4" s="5">
        <f>COUNTIFS($B:$B,$B4,$AG:$AG,AP$1)</f>
        <v>0</v>
      </c>
      <c r="AQ4" s="5">
        <f>COUNTIFS($B:$B,$B4,$AG:$AG,AQ$1)</f>
        <v>0</v>
      </c>
      <c r="AR4" s="5">
        <f>COUNTIFS($B:$B,$B4,$AG:$AG,AR$1)</f>
        <v>0</v>
      </c>
      <c r="AS4" s="5">
        <f>COUNTIFS($B:$B,$B4,$AG:$AG,AS$1)</f>
        <v>0</v>
      </c>
      <c r="AT4" s="5">
        <f>COUNTIFS($B:$B,$B4,$AG:$AG,AT$1)</f>
        <v>1</v>
      </c>
      <c r="AU4" s="5">
        <f>COUNTIFS($B:$B,$B4,$AG:$AG,AU$1)</f>
        <v>0</v>
      </c>
    </row>
    <row r="5" spans="1:47" ht="15" customHeight="1" x14ac:dyDescent="0.35">
      <c r="A5" s="3">
        <f>IF(B4=B5,A4,A4+1)</f>
        <v>2</v>
      </c>
      <c r="B5" s="3" t="s">
        <v>6320</v>
      </c>
      <c r="C5" s="3" t="s">
        <v>6319</v>
      </c>
      <c r="D5" s="3" t="s">
        <v>3044</v>
      </c>
      <c r="E5" s="3" t="s">
        <v>3043</v>
      </c>
      <c r="F5" s="4" t="s">
        <v>7</v>
      </c>
      <c r="G5" s="4" t="s">
        <v>8</v>
      </c>
      <c r="H5" s="4" t="s">
        <v>7</v>
      </c>
      <c r="I5" s="3">
        <v>1</v>
      </c>
      <c r="J5" s="3" t="s">
        <v>106</v>
      </c>
      <c r="K5" s="3" t="s">
        <v>3057</v>
      </c>
      <c r="L5" s="3" t="s">
        <v>55</v>
      </c>
      <c r="M5" s="3" t="s">
        <v>6323</v>
      </c>
      <c r="N5" s="3" t="s">
        <v>6322</v>
      </c>
      <c r="P5" s="3" t="s">
        <v>669</v>
      </c>
      <c r="Q5" s="3" t="s">
        <v>1475</v>
      </c>
      <c r="R5" s="3" t="s">
        <v>2434</v>
      </c>
      <c r="S5" s="2" t="str">
        <f>IF(P5="심사불필요","-",VLOOKUP(K5,'[1]자격증 backdata'!A:G,7,0))</f>
        <v>-</v>
      </c>
      <c r="T5" s="2" t="str">
        <f>IF(S5="-","-",IF(COUNTIFS(B:B,B5,S:S,"필수")&gt;0,"자격요건충족","확인필요"))</f>
        <v>-</v>
      </c>
      <c r="U5" s="2"/>
      <c r="W5" s="2">
        <f>IF(Q5="4급","심사불필요",VLOOKUP(K5,'[1]자격증 backdata'!A:B,2,0))</f>
        <v>4</v>
      </c>
      <c r="X5" s="3">
        <f>IF(R5="A", MIN(20, SUMIFS(W:W, B:B, B5, R:R, "A")),IF(R5="B", MIN(30, SUMIFS(W:W, B:B, B5, R:R, "B")),"비해당분야"))</f>
        <v>8</v>
      </c>
      <c r="Y5" s="3" t="str">
        <f>IF(R5="C",MIN(30,IF(COUNTIFS(B:B,B5,W:W,"가1")=1,25,IF(COUNTIFS(B:B,B5,W:W,"가1")&gt;=2,30,0))+IF(COUNTIFS(B:B,B5,W:W,"나1")&gt;=4,30,IF(COUNTIFS(B:B,B5,W:W,"나1")=3,26,IF(COUNTIFS(B:B,B5,W:W,"나1")=2,22,IF(COUNTIFS(B:B,B5,W:W,"나1")=1,18,0)))))+MIN(30,IF(COUNTIFS(B:B,B5,W:W,"가2")=1,25,IF(COUNTIFS(B:B,B5,W:W,"가2")&gt;=2,30,0))+IF(COUNTIFS(B:B,B5,W:W,"나2")=3,30,IF(COUNTIFS(B:B,B5,W:W,"나2")=2,25,IF(COUNTIFS(B:B,B5,W:W,"나2")=1,20,0)))),"비해당분야")</f>
        <v>비해당분야</v>
      </c>
      <c r="Z5" s="3" t="str">
        <f>IF(R5="C",VLOOKUP(K5,'[1]자격증 backdata'!A:F,6,0),"비해당분야")</f>
        <v>비해당분야</v>
      </c>
      <c r="AA5" s="3" t="str">
        <f>IF(R5="C",SUMIF(B:B,B5,Z:Z),"비해당분야")</f>
        <v>비해당분야</v>
      </c>
      <c r="AB5" s="3" t="str">
        <f>IF(R5="C",SUM(Y5,AA5),"비해당분야")</f>
        <v>비해당분야</v>
      </c>
      <c r="AC5" s="3">
        <f>IF(R5="C",AB5,X5)</f>
        <v>8</v>
      </c>
      <c r="AD5" s="3">
        <f>VLOOKUP(K5,'[1]자격증 backdata'!A:D,4,0)</f>
        <v>0</v>
      </c>
      <c r="AE5" s="3">
        <f>IF(_xlfn.MAXIFS(AD:AD,B:B,B5)&gt;10,10,_xlfn.MAXIFS(AD:AD,B:B,B5))</f>
        <v>5</v>
      </c>
      <c r="AG5" s="2" t="str">
        <f>VLOOKUP(K5,'[1]자격증 backdata'!A:C,3,0)</f>
        <v>M</v>
      </c>
      <c r="AH5" s="2">
        <f>COUNTIFS($B:$B,$B5,$AG:$AG,AH$1)</f>
        <v>0</v>
      </c>
      <c r="AI5" s="2">
        <f>COUNTIFS($B:$B,$B5,$AG:$AG,AI$1)</f>
        <v>0</v>
      </c>
      <c r="AJ5" s="2">
        <f>COUNTIFS($B:$B,$B5,$AG:$AG,AJ$1)</f>
        <v>0</v>
      </c>
      <c r="AK5" s="2">
        <f>COUNTIFS($B:$B,$B5,$AG:$AG,AK$1)</f>
        <v>0</v>
      </c>
      <c r="AL5" s="2">
        <f>COUNTIFS($B:$B,$B5,$AG:$AG,AL$1)</f>
        <v>0</v>
      </c>
      <c r="AM5" s="2">
        <f>COUNTIFS($B:$B,$B5,$AG:$AG,AM$1)</f>
        <v>0</v>
      </c>
      <c r="AN5" s="2">
        <f>COUNTIFS($B:$B,$B5,$AG:$AG,AN$1)</f>
        <v>0</v>
      </c>
      <c r="AO5" s="2">
        <f>COUNTIFS($B:$B,$B5,$AG:$AG,AO$1)</f>
        <v>1</v>
      </c>
      <c r="AP5" s="2">
        <f>COUNTIFS($B:$B,$B5,$AG:$AG,AP$1)</f>
        <v>0</v>
      </c>
      <c r="AQ5" s="2">
        <f>COUNTIFS($B:$B,$B5,$AG:$AG,AQ$1)</f>
        <v>0</v>
      </c>
      <c r="AR5" s="2">
        <f>COUNTIFS($B:$B,$B5,$AG:$AG,AR$1)</f>
        <v>0</v>
      </c>
      <c r="AS5" s="2">
        <f>COUNTIFS($B:$B,$B5,$AG:$AG,AS$1)</f>
        <v>0</v>
      </c>
      <c r="AT5" s="2">
        <f>COUNTIFS($B:$B,$B5,$AG:$AG,AT$1)</f>
        <v>1</v>
      </c>
      <c r="AU5" s="2">
        <f>COUNTIFS($B:$B,$B5,$AG:$AG,AU$1)</f>
        <v>0</v>
      </c>
    </row>
    <row r="6" spans="1:47" ht="15" customHeight="1" x14ac:dyDescent="0.35">
      <c r="A6" s="7">
        <f>IF(B5=B6,A5,A5+1)</f>
        <v>2</v>
      </c>
      <c r="B6" s="7" t="s">
        <v>6320</v>
      </c>
      <c r="C6" s="7" t="s">
        <v>6319</v>
      </c>
      <c r="D6" s="7" t="s">
        <v>3044</v>
      </c>
      <c r="E6" s="7" t="s">
        <v>3043</v>
      </c>
      <c r="F6" s="4" t="s">
        <v>7</v>
      </c>
      <c r="G6" s="4" t="s">
        <v>8</v>
      </c>
      <c r="H6" s="4" t="s">
        <v>7</v>
      </c>
      <c r="I6" s="3">
        <v>2</v>
      </c>
      <c r="J6" s="3" t="s">
        <v>653</v>
      </c>
      <c r="K6" s="3" t="s">
        <v>3052</v>
      </c>
      <c r="L6" s="3" t="s">
        <v>651</v>
      </c>
      <c r="M6" s="3" t="s">
        <v>6321</v>
      </c>
      <c r="N6" s="3" t="s">
        <v>2980</v>
      </c>
      <c r="P6" s="3" t="s">
        <v>669</v>
      </c>
      <c r="Q6" s="3" t="s">
        <v>1475</v>
      </c>
      <c r="R6" s="3" t="s">
        <v>2434</v>
      </c>
      <c r="S6" s="2" t="str">
        <f>IF(P6="심사불필요","-",VLOOKUP(K6,'[1]자격증 backdata'!A:G,7,0))</f>
        <v>-</v>
      </c>
      <c r="T6" s="2" t="str">
        <f>IF(S6="-","-",IF(COUNTIFS(B:B,B6,S:S,"필수")&gt;0,"자격요건충족","확인필요"))</f>
        <v>-</v>
      </c>
      <c r="U6" s="2"/>
      <c r="W6" s="2">
        <f>IF(Q6="4급","심사불필요",VLOOKUP(K6,'[1]자격증 backdata'!A:B,2,0))</f>
        <v>4</v>
      </c>
      <c r="X6" s="3">
        <f>IF(R6="A", MIN(20, SUMIFS(W:W, B:B, B6, R:R, "A")),IF(R6="B", MIN(30, SUMIFS(W:W, B:B, B6, R:R, "B")),"비해당분야"))</f>
        <v>8</v>
      </c>
      <c r="Y6" s="3" t="str">
        <f>IF(R6="C",MIN(30,IF(COUNTIFS(B:B,B6,W:W,"가1")=1,25,IF(COUNTIFS(B:B,B6,W:W,"가1")&gt;=2,30,0))+IF(COUNTIFS(B:B,B6,W:W,"나1")&gt;=4,30,IF(COUNTIFS(B:B,B6,W:W,"나1")=3,26,IF(COUNTIFS(B:B,B6,W:W,"나1")=2,22,IF(COUNTIFS(B:B,B6,W:W,"나1")=1,18,0)))))+MIN(30,IF(COUNTIFS(B:B,B6,W:W,"가2")=1,25,IF(COUNTIFS(B:B,B6,W:W,"가2")&gt;=2,30,0))+IF(COUNTIFS(B:B,B6,W:W,"나2")=3,30,IF(COUNTIFS(B:B,B6,W:W,"나2")=2,25,IF(COUNTIFS(B:B,B6,W:W,"나2")=1,20,0)))),"비해당분야")</f>
        <v>비해당분야</v>
      </c>
      <c r="Z6" s="3" t="str">
        <f>IF(R6="C",VLOOKUP(K6,'[1]자격증 backdata'!A:F,6,0),"비해당분야")</f>
        <v>비해당분야</v>
      </c>
      <c r="AA6" s="3" t="str">
        <f>IF(R6="C",SUMIF(B:B,B6,Z:Z),"비해당분야")</f>
        <v>비해당분야</v>
      </c>
      <c r="AB6" s="3" t="str">
        <f>IF(R6="C",SUM(Y6,AA6),"비해당분야")</f>
        <v>비해당분야</v>
      </c>
      <c r="AC6" s="3">
        <f>IF(R6="C",AB6,X6)</f>
        <v>8</v>
      </c>
      <c r="AD6" s="3">
        <f>VLOOKUP(K6,'[1]자격증 backdata'!A:D,4,0)</f>
        <v>0</v>
      </c>
      <c r="AE6" s="3">
        <f>IF(_xlfn.MAXIFS(AD:AD,B:B,B6)&gt;10,10,_xlfn.MAXIFS(AD:AD,B:B,B6))</f>
        <v>5</v>
      </c>
      <c r="AG6" s="2" t="str">
        <f>VLOOKUP(K6,'[1]자격증 backdata'!A:C,3,0)</f>
        <v>H</v>
      </c>
      <c r="AH6" s="2">
        <f>COUNTIFS($B:$B,$B6,$AG:$AG,AH$1)</f>
        <v>0</v>
      </c>
      <c r="AI6" s="2">
        <f>COUNTIFS($B:$B,$B6,$AG:$AG,AI$1)</f>
        <v>0</v>
      </c>
      <c r="AJ6" s="2">
        <f>COUNTIFS($B:$B,$B6,$AG:$AG,AJ$1)</f>
        <v>0</v>
      </c>
      <c r="AK6" s="2">
        <f>COUNTIFS($B:$B,$B6,$AG:$AG,AK$1)</f>
        <v>0</v>
      </c>
      <c r="AL6" s="2">
        <f>COUNTIFS($B:$B,$B6,$AG:$AG,AL$1)</f>
        <v>0</v>
      </c>
      <c r="AM6" s="2">
        <f>COUNTIFS($B:$B,$B6,$AG:$AG,AM$1)</f>
        <v>0</v>
      </c>
      <c r="AN6" s="2">
        <f>COUNTIFS($B:$B,$B6,$AG:$AG,AN$1)</f>
        <v>0</v>
      </c>
      <c r="AO6" s="2">
        <f>COUNTIFS($B:$B,$B6,$AG:$AG,AO$1)</f>
        <v>1</v>
      </c>
      <c r="AP6" s="2">
        <f>COUNTIFS($B:$B,$B6,$AG:$AG,AP$1)</f>
        <v>0</v>
      </c>
      <c r="AQ6" s="2">
        <f>COUNTIFS($B:$B,$B6,$AG:$AG,AQ$1)</f>
        <v>0</v>
      </c>
      <c r="AR6" s="2">
        <f>COUNTIFS($B:$B,$B6,$AG:$AG,AR$1)</f>
        <v>0</v>
      </c>
      <c r="AS6" s="2">
        <f>COUNTIFS($B:$B,$B6,$AG:$AG,AS$1)</f>
        <v>0</v>
      </c>
      <c r="AT6" s="2">
        <f>COUNTIFS($B:$B,$B6,$AG:$AG,AT$1)</f>
        <v>1</v>
      </c>
      <c r="AU6" s="2">
        <f>COUNTIFS($B:$B,$B6,$AG:$AG,AU$1)</f>
        <v>0</v>
      </c>
    </row>
    <row r="7" spans="1:47" ht="15" customHeight="1" x14ac:dyDescent="0.35">
      <c r="A7" s="7">
        <f>IF(B6=B7,A6,A6+1)</f>
        <v>2</v>
      </c>
      <c r="B7" s="7" t="s">
        <v>6320</v>
      </c>
      <c r="C7" s="7" t="s">
        <v>6319</v>
      </c>
      <c r="D7" s="7" t="s">
        <v>3044</v>
      </c>
      <c r="E7" s="7" t="s">
        <v>3043</v>
      </c>
      <c r="F7" s="4" t="s">
        <v>7</v>
      </c>
      <c r="G7" s="4" t="s">
        <v>8</v>
      </c>
      <c r="H7" s="4" t="s">
        <v>7</v>
      </c>
      <c r="I7" s="3">
        <v>3</v>
      </c>
      <c r="J7" s="3" t="s">
        <v>69</v>
      </c>
      <c r="K7" s="3" t="s">
        <v>3065</v>
      </c>
      <c r="L7" s="3" t="s">
        <v>36</v>
      </c>
      <c r="M7" s="3" t="s">
        <v>6318</v>
      </c>
      <c r="N7" s="3" t="s">
        <v>795</v>
      </c>
      <c r="P7" s="3" t="s">
        <v>669</v>
      </c>
      <c r="Q7" s="3" t="s">
        <v>1475</v>
      </c>
      <c r="R7" s="3" t="s">
        <v>2434</v>
      </c>
      <c r="S7" s="2" t="str">
        <f>IF(P7="심사불필요","-",VLOOKUP(K7,'[1]자격증 backdata'!A:G,7,0))</f>
        <v>-</v>
      </c>
      <c r="T7" s="2" t="str">
        <f>IF(S7="-","-",IF(COUNTIFS(B:B,B7,S:S,"필수")&gt;0,"자격요건충족","확인필요"))</f>
        <v>-</v>
      </c>
      <c r="U7" s="2"/>
      <c r="W7" s="2">
        <f>IF(Q7="4급","심사불필요",VLOOKUP(K7,'[1]자격증 backdata'!A:B,2,0))</f>
        <v>0</v>
      </c>
      <c r="X7" s="3">
        <f>IF(R7="A", MIN(20, SUMIFS(W:W, B:B, B7, R:R, "A")),IF(R7="B", MIN(30, SUMIFS(W:W, B:B, B7, R:R, "B")),"비해당분야"))</f>
        <v>8</v>
      </c>
      <c r="Y7" s="3" t="str">
        <f>IF(R7="C",MIN(30,IF(COUNTIFS(B:B,B7,W:W,"가1")=1,25,IF(COUNTIFS(B:B,B7,W:W,"가1")&gt;=2,30,0))+IF(COUNTIFS(B:B,B7,W:W,"나1")&gt;=4,30,IF(COUNTIFS(B:B,B7,W:W,"나1")=3,26,IF(COUNTIFS(B:B,B7,W:W,"나1")=2,22,IF(COUNTIFS(B:B,B7,W:W,"나1")=1,18,0)))))+MIN(30,IF(COUNTIFS(B:B,B7,W:W,"가2")=1,25,IF(COUNTIFS(B:B,B7,W:W,"가2")&gt;=2,30,0))+IF(COUNTIFS(B:B,B7,W:W,"나2")=3,30,IF(COUNTIFS(B:B,B7,W:W,"나2")=2,25,IF(COUNTIFS(B:B,B7,W:W,"나2")=1,20,0)))),"비해당분야")</f>
        <v>비해당분야</v>
      </c>
      <c r="Z7" s="3" t="str">
        <f>IF(R7="C",VLOOKUP(K7,'[1]자격증 backdata'!A:F,6,0),"비해당분야")</f>
        <v>비해당분야</v>
      </c>
      <c r="AA7" s="3" t="str">
        <f>IF(R7="C",SUMIF(B:B,B7,Z:Z),"비해당분야")</f>
        <v>비해당분야</v>
      </c>
      <c r="AB7" s="3" t="str">
        <f>IF(R7="C",SUM(Y7,AA7),"비해당분야")</f>
        <v>비해당분야</v>
      </c>
      <c r="AC7" s="3">
        <f>IF(R7="C",AB7,X7)</f>
        <v>8</v>
      </c>
      <c r="AD7" s="3">
        <f>VLOOKUP(K7,'[1]자격증 backdata'!A:D,4,0)</f>
        <v>5</v>
      </c>
      <c r="AE7" s="3">
        <f>IF(_xlfn.MAXIFS(AD:AD,B:B,B7)&gt;10,10,_xlfn.MAXIFS(AD:AD,B:B,B7))</f>
        <v>5</v>
      </c>
      <c r="AG7" s="2">
        <f>VLOOKUP(K7,'[1]자격증 backdata'!A:C,3,0)</f>
        <v>0</v>
      </c>
      <c r="AH7" s="2">
        <f>COUNTIFS($B:$B,$B7,$AG:$AG,AH$1)</f>
        <v>0</v>
      </c>
      <c r="AI7" s="2">
        <f>COUNTIFS($B:$B,$B7,$AG:$AG,AI$1)</f>
        <v>0</v>
      </c>
      <c r="AJ7" s="2">
        <f>COUNTIFS($B:$B,$B7,$AG:$AG,AJ$1)</f>
        <v>0</v>
      </c>
      <c r="AK7" s="2">
        <f>COUNTIFS($B:$B,$B7,$AG:$AG,AK$1)</f>
        <v>0</v>
      </c>
      <c r="AL7" s="2">
        <f>COUNTIFS($B:$B,$B7,$AG:$AG,AL$1)</f>
        <v>0</v>
      </c>
      <c r="AM7" s="2">
        <f>COUNTIFS($B:$B,$B7,$AG:$AG,AM$1)</f>
        <v>0</v>
      </c>
      <c r="AN7" s="2">
        <f>COUNTIFS($B:$B,$B7,$AG:$AG,AN$1)</f>
        <v>0</v>
      </c>
      <c r="AO7" s="2">
        <f>COUNTIFS($B:$B,$B7,$AG:$AG,AO$1)</f>
        <v>1</v>
      </c>
      <c r="AP7" s="2">
        <f>COUNTIFS($B:$B,$B7,$AG:$AG,AP$1)</f>
        <v>0</v>
      </c>
      <c r="AQ7" s="2">
        <f>COUNTIFS($B:$B,$B7,$AG:$AG,AQ$1)</f>
        <v>0</v>
      </c>
      <c r="AR7" s="2">
        <f>COUNTIFS($B:$B,$B7,$AG:$AG,AR$1)</f>
        <v>0</v>
      </c>
      <c r="AS7" s="2">
        <f>COUNTIFS($B:$B,$B7,$AG:$AG,AS$1)</f>
        <v>0</v>
      </c>
      <c r="AT7" s="2">
        <f>COUNTIFS($B:$B,$B7,$AG:$AG,AT$1)</f>
        <v>1</v>
      </c>
      <c r="AU7" s="2">
        <f>COUNTIFS($B:$B,$B7,$AG:$AG,AU$1)</f>
        <v>0</v>
      </c>
    </row>
    <row r="8" spans="1:47" ht="15" customHeight="1" x14ac:dyDescent="0.35">
      <c r="A8" s="4">
        <f>IF(B7=B8,A7,A7+1)</f>
        <v>3</v>
      </c>
      <c r="B8" s="4" t="s">
        <v>6316</v>
      </c>
      <c r="C8" s="4" t="s">
        <v>6315</v>
      </c>
      <c r="D8" s="4" t="s">
        <v>3044</v>
      </c>
      <c r="E8" s="4" t="s">
        <v>3043</v>
      </c>
      <c r="F8" s="4" t="s">
        <v>7</v>
      </c>
      <c r="G8" s="4" t="s">
        <v>8</v>
      </c>
      <c r="H8" s="4" t="s">
        <v>7</v>
      </c>
      <c r="I8" s="4">
        <v>1</v>
      </c>
      <c r="J8" s="4" t="s">
        <v>106</v>
      </c>
      <c r="K8" s="4" t="s">
        <v>3057</v>
      </c>
      <c r="L8" s="4" t="s">
        <v>55</v>
      </c>
      <c r="M8" s="4" t="s">
        <v>6317</v>
      </c>
      <c r="N8" s="4" t="s">
        <v>5790</v>
      </c>
      <c r="P8" s="4" t="s">
        <v>669</v>
      </c>
      <c r="Q8" s="4" t="s">
        <v>1475</v>
      </c>
      <c r="R8" s="4" t="s">
        <v>2434</v>
      </c>
      <c r="S8" s="5" t="str">
        <f>IF(P8="심사불필요","-",VLOOKUP(K8,'[1]자격증 backdata'!A:G,7,0))</f>
        <v>-</v>
      </c>
      <c r="T8" s="5" t="str">
        <f>IF(S8="-","-",IF(COUNTIFS(B:B,B8,S:S,"필수")&gt;0,"자격요건충족","확인필요"))</f>
        <v>-</v>
      </c>
      <c r="U8" s="5"/>
      <c r="W8" s="5">
        <f>IF(Q8="4급","심사불필요",VLOOKUP(K8,'[1]자격증 backdata'!A:B,2,0))</f>
        <v>4</v>
      </c>
      <c r="X8" s="4">
        <f>IF(R8="A", MIN(20, SUMIFS(W:W, B:B, B8, R:R, "A")),IF(R8="B", MIN(30, SUMIFS(W:W, B:B, B8, R:R, "B")),"비해당분야"))</f>
        <v>4</v>
      </c>
      <c r="Y8" s="4" t="str">
        <f>IF(R8="C",MIN(30,IF(COUNTIFS(B:B,B8,W:W,"가1")=1,25,IF(COUNTIFS(B:B,B8,W:W,"가1")&gt;=2,30,0))+IF(COUNTIFS(B:B,B8,W:W,"나1")&gt;=4,30,IF(COUNTIFS(B:B,B8,W:W,"나1")=3,26,IF(COUNTIFS(B:B,B8,W:W,"나1")=2,22,IF(COUNTIFS(B:B,B8,W:W,"나1")=1,18,0)))))+MIN(30,IF(COUNTIFS(B:B,B8,W:W,"가2")=1,25,IF(COUNTIFS(B:B,B8,W:W,"가2")&gt;=2,30,0))+IF(COUNTIFS(B:B,B8,W:W,"나2")=3,30,IF(COUNTIFS(B:B,B8,W:W,"나2")=2,25,IF(COUNTIFS(B:B,B8,W:W,"나2")=1,20,0)))),"비해당분야")</f>
        <v>비해당분야</v>
      </c>
      <c r="Z8" s="4" t="str">
        <f>IF(R8="C",VLOOKUP(K8,'[1]자격증 backdata'!A:F,6,0),"비해당분야")</f>
        <v>비해당분야</v>
      </c>
      <c r="AA8" s="4" t="str">
        <f>IF(R8="C",SUMIF(B:B,B8,Z:Z),"비해당분야")</f>
        <v>비해당분야</v>
      </c>
      <c r="AB8" s="4" t="str">
        <f>IF(R8="C",SUM(Y8,AA8),"비해당분야")</f>
        <v>비해당분야</v>
      </c>
      <c r="AC8" s="4">
        <f>IF(R8="C",AB8,X8)</f>
        <v>4</v>
      </c>
      <c r="AD8" s="4">
        <f>VLOOKUP(K8,'[1]자격증 backdata'!A:D,4,0)</f>
        <v>0</v>
      </c>
      <c r="AE8" s="4">
        <f>IF(_xlfn.MAXIFS(AD:AD,B:B,B8)&gt;10,10,_xlfn.MAXIFS(AD:AD,B:B,B8))</f>
        <v>5</v>
      </c>
      <c r="AG8" s="5" t="str">
        <f>VLOOKUP(K8,'[1]자격증 backdata'!A:C,3,0)</f>
        <v>M</v>
      </c>
      <c r="AH8" s="5">
        <f>COUNTIFS($B:$B,$B8,$AG:$AG,AH$1)</f>
        <v>0</v>
      </c>
      <c r="AI8" s="5">
        <f>COUNTIFS($B:$B,$B8,$AG:$AG,AI$1)</f>
        <v>0</v>
      </c>
      <c r="AJ8" s="5">
        <f>COUNTIFS($B:$B,$B8,$AG:$AG,AJ$1)</f>
        <v>0</v>
      </c>
      <c r="AK8" s="5">
        <f>COUNTIFS($B:$B,$B8,$AG:$AG,AK$1)</f>
        <v>0</v>
      </c>
      <c r="AL8" s="5">
        <f>COUNTIFS($B:$B,$B8,$AG:$AG,AL$1)</f>
        <v>0</v>
      </c>
      <c r="AM8" s="5">
        <f>COUNTIFS($B:$B,$B8,$AG:$AG,AM$1)</f>
        <v>0</v>
      </c>
      <c r="AN8" s="5">
        <f>COUNTIFS($B:$B,$B8,$AG:$AG,AN$1)</f>
        <v>0</v>
      </c>
      <c r="AO8" s="5">
        <f>COUNTIFS($B:$B,$B8,$AG:$AG,AO$1)</f>
        <v>0</v>
      </c>
      <c r="AP8" s="5">
        <f>COUNTIFS($B:$B,$B8,$AG:$AG,AP$1)</f>
        <v>0</v>
      </c>
      <c r="AQ8" s="5">
        <f>COUNTIFS($B:$B,$B8,$AG:$AG,AQ$1)</f>
        <v>0</v>
      </c>
      <c r="AR8" s="5">
        <f>COUNTIFS($B:$B,$B8,$AG:$AG,AR$1)</f>
        <v>0</v>
      </c>
      <c r="AS8" s="5">
        <f>COUNTIFS($B:$B,$B8,$AG:$AG,AS$1)</f>
        <v>0</v>
      </c>
      <c r="AT8" s="5">
        <f>COUNTIFS($B:$B,$B8,$AG:$AG,AT$1)</f>
        <v>1</v>
      </c>
      <c r="AU8" s="5">
        <f>COUNTIFS($B:$B,$B8,$AG:$AG,AU$1)</f>
        <v>0</v>
      </c>
    </row>
    <row r="9" spans="1:47" ht="15" customHeight="1" x14ac:dyDescent="0.35">
      <c r="A9" s="6">
        <f>IF(B8=B9,A8,A8+1)</f>
        <v>3</v>
      </c>
      <c r="B9" s="6" t="s">
        <v>6316</v>
      </c>
      <c r="C9" s="6" t="s">
        <v>6315</v>
      </c>
      <c r="D9" s="6" t="s">
        <v>3044</v>
      </c>
      <c r="E9" s="6" t="s">
        <v>3043</v>
      </c>
      <c r="F9" s="4" t="s">
        <v>7</v>
      </c>
      <c r="G9" s="4" t="s">
        <v>8</v>
      </c>
      <c r="H9" s="4" t="s">
        <v>7</v>
      </c>
      <c r="I9" s="4">
        <v>2</v>
      </c>
      <c r="J9" s="4" t="s">
        <v>69</v>
      </c>
      <c r="K9" s="4" t="s">
        <v>3065</v>
      </c>
      <c r="L9" s="4" t="s">
        <v>36</v>
      </c>
      <c r="M9" s="4" t="s">
        <v>6314</v>
      </c>
      <c r="N9" s="4" t="s">
        <v>6313</v>
      </c>
      <c r="P9" s="4" t="s">
        <v>669</v>
      </c>
      <c r="Q9" s="4" t="s">
        <v>1475</v>
      </c>
      <c r="R9" s="4" t="s">
        <v>2434</v>
      </c>
      <c r="S9" s="5" t="str">
        <f>IF(P9="심사불필요","-",VLOOKUP(K9,'[1]자격증 backdata'!A:G,7,0))</f>
        <v>-</v>
      </c>
      <c r="T9" s="5" t="str">
        <f>IF(S9="-","-",IF(COUNTIFS(B:B,B9,S:S,"필수")&gt;0,"자격요건충족","확인필요"))</f>
        <v>-</v>
      </c>
      <c r="U9" s="5"/>
      <c r="W9" s="5">
        <f>IF(Q9="4급","심사불필요",VLOOKUP(K9,'[1]자격증 backdata'!A:B,2,0))</f>
        <v>0</v>
      </c>
      <c r="X9" s="4">
        <f>IF(R9="A", MIN(20, SUMIFS(W:W, B:B, B9, R:R, "A")),IF(R9="B", MIN(30, SUMIFS(W:W, B:B, B9, R:R, "B")),"비해당분야"))</f>
        <v>4</v>
      </c>
      <c r="Y9" s="4" t="str">
        <f>IF(R9="C",MIN(30,IF(COUNTIFS(B:B,B9,W:W,"가1")=1,25,IF(COUNTIFS(B:B,B9,W:W,"가1")&gt;=2,30,0))+IF(COUNTIFS(B:B,B9,W:W,"나1")&gt;=4,30,IF(COUNTIFS(B:B,B9,W:W,"나1")=3,26,IF(COUNTIFS(B:B,B9,W:W,"나1")=2,22,IF(COUNTIFS(B:B,B9,W:W,"나1")=1,18,0)))))+MIN(30,IF(COUNTIFS(B:B,B9,W:W,"가2")=1,25,IF(COUNTIFS(B:B,B9,W:W,"가2")&gt;=2,30,0))+IF(COUNTIFS(B:B,B9,W:W,"나2")=3,30,IF(COUNTIFS(B:B,B9,W:W,"나2")=2,25,IF(COUNTIFS(B:B,B9,W:W,"나2")=1,20,0)))),"비해당분야")</f>
        <v>비해당분야</v>
      </c>
      <c r="Z9" s="4" t="str">
        <f>IF(R9="C",VLOOKUP(K9,'[1]자격증 backdata'!A:F,6,0),"비해당분야")</f>
        <v>비해당분야</v>
      </c>
      <c r="AA9" s="4" t="str">
        <f>IF(R9="C",SUMIF(B:B,B9,Z:Z),"비해당분야")</f>
        <v>비해당분야</v>
      </c>
      <c r="AB9" s="4" t="str">
        <f>IF(R9="C",SUM(Y9,AA9),"비해당분야")</f>
        <v>비해당분야</v>
      </c>
      <c r="AC9" s="4">
        <f>IF(R9="C",AB9,X9)</f>
        <v>4</v>
      </c>
      <c r="AD9" s="4">
        <f>VLOOKUP(K9,'[1]자격증 backdata'!A:D,4,0)</f>
        <v>5</v>
      </c>
      <c r="AE9" s="4">
        <f>IF(_xlfn.MAXIFS(AD:AD,B:B,B9)&gt;10,10,_xlfn.MAXIFS(AD:AD,B:B,B9))</f>
        <v>5</v>
      </c>
      <c r="AG9" s="5">
        <f>VLOOKUP(K9,'[1]자격증 backdata'!A:C,3,0)</f>
        <v>0</v>
      </c>
      <c r="AH9" s="5">
        <f>COUNTIFS($B:$B,$B9,$AG:$AG,AH$1)</f>
        <v>0</v>
      </c>
      <c r="AI9" s="5">
        <f>COUNTIFS($B:$B,$B9,$AG:$AG,AI$1)</f>
        <v>0</v>
      </c>
      <c r="AJ9" s="5">
        <f>COUNTIFS($B:$B,$B9,$AG:$AG,AJ$1)</f>
        <v>0</v>
      </c>
      <c r="AK9" s="5">
        <f>COUNTIFS($B:$B,$B9,$AG:$AG,AK$1)</f>
        <v>0</v>
      </c>
      <c r="AL9" s="5">
        <f>COUNTIFS($B:$B,$B9,$AG:$AG,AL$1)</f>
        <v>0</v>
      </c>
      <c r="AM9" s="5">
        <f>COUNTIFS($B:$B,$B9,$AG:$AG,AM$1)</f>
        <v>0</v>
      </c>
      <c r="AN9" s="5">
        <f>COUNTIFS($B:$B,$B9,$AG:$AG,AN$1)</f>
        <v>0</v>
      </c>
      <c r="AO9" s="5">
        <f>COUNTIFS($B:$B,$B9,$AG:$AG,AO$1)</f>
        <v>0</v>
      </c>
      <c r="AP9" s="5">
        <f>COUNTIFS($B:$B,$B9,$AG:$AG,AP$1)</f>
        <v>0</v>
      </c>
      <c r="AQ9" s="5">
        <f>COUNTIFS($B:$B,$B9,$AG:$AG,AQ$1)</f>
        <v>0</v>
      </c>
      <c r="AR9" s="5">
        <f>COUNTIFS($B:$B,$B9,$AG:$AG,AR$1)</f>
        <v>0</v>
      </c>
      <c r="AS9" s="5">
        <f>COUNTIFS($B:$B,$B9,$AG:$AG,AS$1)</f>
        <v>0</v>
      </c>
      <c r="AT9" s="5">
        <f>COUNTIFS($B:$B,$B9,$AG:$AG,AT$1)</f>
        <v>1</v>
      </c>
      <c r="AU9" s="5">
        <f>COUNTIFS($B:$B,$B9,$AG:$AG,AU$1)</f>
        <v>0</v>
      </c>
    </row>
    <row r="10" spans="1:47" ht="15" customHeight="1" x14ac:dyDescent="0.35">
      <c r="A10" s="3">
        <f>IF(B9=B10,A9,A9+1)</f>
        <v>4</v>
      </c>
      <c r="B10" s="3" t="s">
        <v>6310</v>
      </c>
      <c r="C10" s="3" t="s">
        <v>6309</v>
      </c>
      <c r="D10" s="3" t="s">
        <v>3044</v>
      </c>
      <c r="E10" s="3" t="s">
        <v>3043</v>
      </c>
      <c r="F10" s="4" t="s">
        <v>7</v>
      </c>
      <c r="G10" s="4" t="s">
        <v>8</v>
      </c>
      <c r="H10" s="4" t="s">
        <v>7</v>
      </c>
      <c r="I10" s="3">
        <v>1</v>
      </c>
      <c r="J10" s="3" t="s">
        <v>69</v>
      </c>
      <c r="K10" s="3" t="s">
        <v>3065</v>
      </c>
      <c r="L10" s="3" t="s">
        <v>36</v>
      </c>
      <c r="M10" s="3" t="s">
        <v>6312</v>
      </c>
      <c r="N10" s="3" t="s">
        <v>1220</v>
      </c>
      <c r="P10" s="3" t="s">
        <v>669</v>
      </c>
      <c r="Q10" s="3" t="s">
        <v>1475</v>
      </c>
      <c r="R10" s="3" t="s">
        <v>2434</v>
      </c>
      <c r="S10" s="2" t="str">
        <f>IF(P10="심사불필요","-",VLOOKUP(K10,'[1]자격증 backdata'!A:G,7,0))</f>
        <v>-</v>
      </c>
      <c r="T10" s="2" t="str">
        <f>IF(S10="-","-",IF(COUNTIFS(B:B,B10,S:S,"필수")&gt;0,"자격요건충족","확인필요"))</f>
        <v>-</v>
      </c>
      <c r="U10" s="2"/>
      <c r="W10" s="2">
        <f>IF(Q10="4급","심사불필요",VLOOKUP(K10,'[1]자격증 backdata'!A:B,2,0))</f>
        <v>0</v>
      </c>
      <c r="X10" s="3">
        <f>IF(R10="A", MIN(20, SUMIFS(W:W, B:B, B10, R:R, "A")),IF(R10="B", MIN(30, SUMIFS(W:W, B:B, B10, R:R, "B")),"비해당분야"))</f>
        <v>6</v>
      </c>
      <c r="Y10" s="3" t="str">
        <f>IF(R10="C",MIN(30,IF(COUNTIFS(B:B,B10,W:W,"가1")=1,25,IF(COUNTIFS(B:B,B10,W:W,"가1")&gt;=2,30,0))+IF(COUNTIFS(B:B,B10,W:W,"나1")&gt;=4,30,IF(COUNTIFS(B:B,B10,W:W,"나1")=3,26,IF(COUNTIFS(B:B,B10,W:W,"나1")=2,22,IF(COUNTIFS(B:B,B10,W:W,"나1")=1,18,0)))))+MIN(30,IF(COUNTIFS(B:B,B10,W:W,"가2")=1,25,IF(COUNTIFS(B:B,B10,W:W,"가2")&gt;=2,30,0))+IF(COUNTIFS(B:B,B10,W:W,"나2")=3,30,IF(COUNTIFS(B:B,B10,W:W,"나2")=2,25,IF(COUNTIFS(B:B,B10,W:W,"나2")=1,20,0)))),"비해당분야")</f>
        <v>비해당분야</v>
      </c>
      <c r="Z10" s="3" t="str">
        <f>IF(R10="C",VLOOKUP(K10,'[1]자격증 backdata'!A:F,6,0),"비해당분야")</f>
        <v>비해당분야</v>
      </c>
      <c r="AA10" s="3" t="str">
        <f>IF(R10="C",SUMIF(B:B,B10,Z:Z),"비해당분야")</f>
        <v>비해당분야</v>
      </c>
      <c r="AB10" s="3" t="str">
        <f>IF(R10="C",SUM(Y10,AA10),"비해당분야")</f>
        <v>비해당분야</v>
      </c>
      <c r="AC10" s="3">
        <f>IF(R10="C",AB10,X10)</f>
        <v>6</v>
      </c>
      <c r="AD10" s="3">
        <f>VLOOKUP(K10,'[1]자격증 backdata'!A:D,4,0)</f>
        <v>5</v>
      </c>
      <c r="AE10" s="3">
        <f>IF(_xlfn.MAXIFS(AD:AD,B:B,B10)&gt;10,10,_xlfn.MAXIFS(AD:AD,B:B,B10))</f>
        <v>5</v>
      </c>
      <c r="AG10" s="2">
        <f>VLOOKUP(K10,'[1]자격증 backdata'!A:C,3,0)</f>
        <v>0</v>
      </c>
      <c r="AH10" s="2">
        <f>COUNTIFS($B:$B,$B10,$AG:$AG,AH$1)</f>
        <v>0</v>
      </c>
      <c r="AI10" s="2">
        <f>COUNTIFS($B:$B,$B10,$AG:$AG,AI$1)</f>
        <v>0</v>
      </c>
      <c r="AJ10" s="2">
        <f>COUNTIFS($B:$B,$B10,$AG:$AG,AJ$1)</f>
        <v>0</v>
      </c>
      <c r="AK10" s="2">
        <f>COUNTIFS($B:$B,$B10,$AG:$AG,AK$1)</f>
        <v>0</v>
      </c>
      <c r="AL10" s="2">
        <f>COUNTIFS($B:$B,$B10,$AG:$AG,AL$1)</f>
        <v>0</v>
      </c>
      <c r="AM10" s="2">
        <f>COUNTIFS($B:$B,$B10,$AG:$AG,AM$1)</f>
        <v>0</v>
      </c>
      <c r="AN10" s="2">
        <f>COUNTIFS($B:$B,$B10,$AG:$AG,AN$1)</f>
        <v>1</v>
      </c>
      <c r="AO10" s="2">
        <f>COUNTIFS($B:$B,$B10,$AG:$AG,AO$1)</f>
        <v>0</v>
      </c>
      <c r="AP10" s="2">
        <f>COUNTIFS($B:$B,$B10,$AG:$AG,AP$1)</f>
        <v>0</v>
      </c>
      <c r="AQ10" s="2">
        <f>COUNTIFS($B:$B,$B10,$AG:$AG,AQ$1)</f>
        <v>0</v>
      </c>
      <c r="AR10" s="2">
        <f>COUNTIFS($B:$B,$B10,$AG:$AG,AR$1)</f>
        <v>0</v>
      </c>
      <c r="AS10" s="2">
        <f>COUNTIFS($B:$B,$B10,$AG:$AG,AS$1)</f>
        <v>0</v>
      </c>
      <c r="AT10" s="2">
        <f>COUNTIFS($B:$B,$B10,$AG:$AG,AT$1)</f>
        <v>1</v>
      </c>
      <c r="AU10" s="2">
        <f>COUNTIFS($B:$B,$B10,$AG:$AG,AU$1)</f>
        <v>0</v>
      </c>
    </row>
    <row r="11" spans="1:47" ht="15" customHeight="1" x14ac:dyDescent="0.35">
      <c r="A11" s="7">
        <f>IF(B10=B11,A10,A10+1)</f>
        <v>4</v>
      </c>
      <c r="B11" s="7" t="s">
        <v>6310</v>
      </c>
      <c r="C11" s="7" t="s">
        <v>6309</v>
      </c>
      <c r="D11" s="7" t="s">
        <v>3044</v>
      </c>
      <c r="E11" s="7" t="s">
        <v>3043</v>
      </c>
      <c r="F11" s="4" t="s">
        <v>7</v>
      </c>
      <c r="G11" s="4" t="s">
        <v>8</v>
      </c>
      <c r="H11" s="4" t="s">
        <v>7</v>
      </c>
      <c r="I11" s="3">
        <v>2</v>
      </c>
      <c r="J11" s="3" t="s">
        <v>633</v>
      </c>
      <c r="K11" s="3" t="s">
        <v>3118</v>
      </c>
      <c r="L11" s="3" t="s">
        <v>55</v>
      </c>
      <c r="M11" s="3" t="s">
        <v>6311</v>
      </c>
      <c r="N11" s="3" t="s">
        <v>1333</v>
      </c>
      <c r="P11" s="3" t="s">
        <v>669</v>
      </c>
      <c r="Q11" s="3" t="s">
        <v>1475</v>
      </c>
      <c r="R11" s="3" t="s">
        <v>2434</v>
      </c>
      <c r="S11" s="2" t="str">
        <f>IF(P11="심사불필요","-",VLOOKUP(K11,'[1]자격증 backdata'!A:G,7,0))</f>
        <v>-</v>
      </c>
      <c r="T11" s="2" t="str">
        <f>IF(S11="-","-",IF(COUNTIFS(B:B,B11,S:S,"필수")&gt;0,"자격요건충족","확인필요"))</f>
        <v>-</v>
      </c>
      <c r="U11" s="2"/>
      <c r="W11" s="2">
        <f>IF(Q11="4급","심사불필요",VLOOKUP(K11,'[1]자격증 backdata'!A:B,2,0))</f>
        <v>4</v>
      </c>
      <c r="X11" s="3">
        <f>IF(R11="A", MIN(20, SUMIFS(W:W, B:B, B11, R:R, "A")),IF(R11="B", MIN(30, SUMIFS(W:W, B:B, B11, R:R, "B")),"비해당분야"))</f>
        <v>6</v>
      </c>
      <c r="Y11" s="3" t="str">
        <f>IF(R11="C",MIN(30,IF(COUNTIFS(B:B,B11,W:W,"가1")=1,25,IF(COUNTIFS(B:B,B11,W:W,"가1")&gt;=2,30,0))+IF(COUNTIFS(B:B,B11,W:W,"나1")&gt;=4,30,IF(COUNTIFS(B:B,B11,W:W,"나1")=3,26,IF(COUNTIFS(B:B,B11,W:W,"나1")=2,22,IF(COUNTIFS(B:B,B11,W:W,"나1")=1,18,0)))))+MIN(30,IF(COUNTIFS(B:B,B11,W:W,"가2")=1,25,IF(COUNTIFS(B:B,B11,W:W,"가2")&gt;=2,30,0))+IF(COUNTIFS(B:B,B11,W:W,"나2")=3,30,IF(COUNTIFS(B:B,B11,W:W,"나2")=2,25,IF(COUNTIFS(B:B,B11,W:W,"나2")=1,20,0)))),"비해당분야")</f>
        <v>비해당분야</v>
      </c>
      <c r="Z11" s="3" t="str">
        <f>IF(R11="C",VLOOKUP(K11,'[1]자격증 backdata'!A:F,6,0),"비해당분야")</f>
        <v>비해당분야</v>
      </c>
      <c r="AA11" s="3" t="str">
        <f>IF(R11="C",SUMIF(B:B,B11,Z:Z),"비해당분야")</f>
        <v>비해당분야</v>
      </c>
      <c r="AB11" s="3" t="str">
        <f>IF(R11="C",SUM(Y11,AA11),"비해당분야")</f>
        <v>비해당분야</v>
      </c>
      <c r="AC11" s="3">
        <f>IF(R11="C",AB11,X11)</f>
        <v>6</v>
      </c>
      <c r="AD11" s="3">
        <f>VLOOKUP(K11,'[1]자격증 backdata'!A:D,4,0)</f>
        <v>0</v>
      </c>
      <c r="AE11" s="3">
        <f>IF(_xlfn.MAXIFS(AD:AD,B:B,B11)&gt;10,10,_xlfn.MAXIFS(AD:AD,B:B,B11))</f>
        <v>5</v>
      </c>
      <c r="AG11" s="2" t="str">
        <f>VLOOKUP(K11,'[1]자격증 backdata'!A:C,3,0)</f>
        <v>G</v>
      </c>
      <c r="AH11" s="2">
        <f>COUNTIFS($B:$B,$B11,$AG:$AG,AH$1)</f>
        <v>0</v>
      </c>
      <c r="AI11" s="2">
        <f>COUNTIFS($B:$B,$B11,$AG:$AG,AI$1)</f>
        <v>0</v>
      </c>
      <c r="AJ11" s="2">
        <f>COUNTIFS($B:$B,$B11,$AG:$AG,AJ$1)</f>
        <v>0</v>
      </c>
      <c r="AK11" s="2">
        <f>COUNTIFS($B:$B,$B11,$AG:$AG,AK$1)</f>
        <v>0</v>
      </c>
      <c r="AL11" s="2">
        <f>COUNTIFS($B:$B,$B11,$AG:$AG,AL$1)</f>
        <v>0</v>
      </c>
      <c r="AM11" s="2">
        <f>COUNTIFS($B:$B,$B11,$AG:$AG,AM$1)</f>
        <v>0</v>
      </c>
      <c r="AN11" s="2">
        <f>COUNTIFS($B:$B,$B11,$AG:$AG,AN$1)</f>
        <v>1</v>
      </c>
      <c r="AO11" s="2">
        <f>COUNTIFS($B:$B,$B11,$AG:$AG,AO$1)</f>
        <v>0</v>
      </c>
      <c r="AP11" s="2">
        <f>COUNTIFS($B:$B,$B11,$AG:$AG,AP$1)</f>
        <v>0</v>
      </c>
      <c r="AQ11" s="2">
        <f>COUNTIFS($B:$B,$B11,$AG:$AG,AQ$1)</f>
        <v>0</v>
      </c>
      <c r="AR11" s="2">
        <f>COUNTIFS($B:$B,$B11,$AG:$AG,AR$1)</f>
        <v>0</v>
      </c>
      <c r="AS11" s="2">
        <f>COUNTIFS($B:$B,$B11,$AG:$AG,AS$1)</f>
        <v>0</v>
      </c>
      <c r="AT11" s="2">
        <f>COUNTIFS($B:$B,$B11,$AG:$AG,AT$1)</f>
        <v>1</v>
      </c>
      <c r="AU11" s="2">
        <f>COUNTIFS($B:$B,$B11,$AG:$AG,AU$1)</f>
        <v>0</v>
      </c>
    </row>
    <row r="12" spans="1:47" ht="15" customHeight="1" x14ac:dyDescent="0.35">
      <c r="A12" s="7">
        <f>IF(B11=B12,A11,A11+1)</f>
        <v>4</v>
      </c>
      <c r="B12" s="7" t="s">
        <v>6310</v>
      </c>
      <c r="C12" s="7" t="s">
        <v>6309</v>
      </c>
      <c r="D12" s="7" t="s">
        <v>3044</v>
      </c>
      <c r="E12" s="7" t="s">
        <v>3043</v>
      </c>
      <c r="F12" s="4" t="s">
        <v>7</v>
      </c>
      <c r="G12" s="4" t="s">
        <v>8</v>
      </c>
      <c r="H12" s="4" t="s">
        <v>7</v>
      </c>
      <c r="I12" s="3">
        <v>3</v>
      </c>
      <c r="J12" s="3" t="s">
        <v>57</v>
      </c>
      <c r="K12" s="3" t="s">
        <v>3089</v>
      </c>
      <c r="L12" s="3" t="s">
        <v>55</v>
      </c>
      <c r="M12" s="3" t="s">
        <v>6308</v>
      </c>
      <c r="N12" s="3" t="s">
        <v>1616</v>
      </c>
      <c r="P12" s="3" t="s">
        <v>669</v>
      </c>
      <c r="Q12" s="3" t="s">
        <v>1475</v>
      </c>
      <c r="R12" s="3" t="s">
        <v>2434</v>
      </c>
      <c r="S12" s="2" t="str">
        <f>IF(P12="심사불필요","-",VLOOKUP(K12,'[1]자격증 backdata'!A:G,7,0))</f>
        <v>-</v>
      </c>
      <c r="T12" s="2" t="str">
        <f>IF(S12="-","-",IF(COUNTIFS(B:B,B12,S:S,"필수")&gt;0,"자격요건충족","확인필요"))</f>
        <v>-</v>
      </c>
      <c r="U12" s="2"/>
      <c r="W12" s="2">
        <f>IF(Q12="4급","심사불필요",VLOOKUP(K12,'[1]자격증 backdata'!A:B,2,0))</f>
        <v>2</v>
      </c>
      <c r="X12" s="3">
        <f>IF(R12="A", MIN(20, SUMIFS(W:W, B:B, B12, R:R, "A")),IF(R12="B", MIN(30, SUMIFS(W:W, B:B, B12, R:R, "B")),"비해당분야"))</f>
        <v>6</v>
      </c>
      <c r="Y12" s="3" t="str">
        <f>IF(R12="C",MIN(30,IF(COUNTIFS(B:B,B12,W:W,"가1")=1,25,IF(COUNTIFS(B:B,B12,W:W,"가1")&gt;=2,30,0))+IF(COUNTIFS(B:B,B12,W:W,"나1")&gt;=4,30,IF(COUNTIFS(B:B,B12,W:W,"나1")=3,26,IF(COUNTIFS(B:B,B12,W:W,"나1")=2,22,IF(COUNTIFS(B:B,B12,W:W,"나1")=1,18,0)))))+MIN(30,IF(COUNTIFS(B:B,B12,W:W,"가2")=1,25,IF(COUNTIFS(B:B,B12,W:W,"가2")&gt;=2,30,0))+IF(COUNTIFS(B:B,B12,W:W,"나2")=3,30,IF(COUNTIFS(B:B,B12,W:W,"나2")=2,25,IF(COUNTIFS(B:B,B12,W:W,"나2")=1,20,0)))),"비해당분야")</f>
        <v>비해당분야</v>
      </c>
      <c r="Z12" s="3" t="str">
        <f>IF(R12="C",VLOOKUP(K12,'[1]자격증 backdata'!A:F,6,0),"비해당분야")</f>
        <v>비해당분야</v>
      </c>
      <c r="AA12" s="3" t="str">
        <f>IF(R12="C",SUMIF(B:B,B12,Z:Z),"비해당분야")</f>
        <v>비해당분야</v>
      </c>
      <c r="AB12" s="3" t="str">
        <f>IF(R12="C",SUM(Y12,AA12),"비해당분야")</f>
        <v>비해당분야</v>
      </c>
      <c r="AC12" s="3">
        <f>IF(R12="C",AB12,X12)</f>
        <v>6</v>
      </c>
      <c r="AD12" s="3">
        <f>VLOOKUP(K12,'[1]자격증 backdata'!A:D,4,0)</f>
        <v>0</v>
      </c>
      <c r="AE12" s="3">
        <f>IF(_xlfn.MAXIFS(AD:AD,B:B,B12)&gt;10,10,_xlfn.MAXIFS(AD:AD,B:B,B12))</f>
        <v>5</v>
      </c>
      <c r="AG12" s="2" t="str">
        <f>VLOOKUP(K12,'[1]자격증 backdata'!A:C,3,0)</f>
        <v>M</v>
      </c>
      <c r="AH12" s="2">
        <f>COUNTIFS($B:$B,$B12,$AG:$AG,AH$1)</f>
        <v>0</v>
      </c>
      <c r="AI12" s="2">
        <f>COUNTIFS($B:$B,$B12,$AG:$AG,AI$1)</f>
        <v>0</v>
      </c>
      <c r="AJ12" s="2">
        <f>COUNTIFS($B:$B,$B12,$AG:$AG,AJ$1)</f>
        <v>0</v>
      </c>
      <c r="AK12" s="2">
        <f>COUNTIFS($B:$B,$B12,$AG:$AG,AK$1)</f>
        <v>0</v>
      </c>
      <c r="AL12" s="2">
        <f>COUNTIFS($B:$B,$B12,$AG:$AG,AL$1)</f>
        <v>0</v>
      </c>
      <c r="AM12" s="2">
        <f>COUNTIFS($B:$B,$B12,$AG:$AG,AM$1)</f>
        <v>0</v>
      </c>
      <c r="AN12" s="2">
        <f>COUNTIFS($B:$B,$B12,$AG:$AG,AN$1)</f>
        <v>1</v>
      </c>
      <c r="AO12" s="2">
        <f>COUNTIFS($B:$B,$B12,$AG:$AG,AO$1)</f>
        <v>0</v>
      </c>
      <c r="AP12" s="2">
        <f>COUNTIFS($B:$B,$B12,$AG:$AG,AP$1)</f>
        <v>0</v>
      </c>
      <c r="AQ12" s="2">
        <f>COUNTIFS($B:$B,$B12,$AG:$AG,AQ$1)</f>
        <v>0</v>
      </c>
      <c r="AR12" s="2">
        <f>COUNTIFS($B:$B,$B12,$AG:$AG,AR$1)</f>
        <v>0</v>
      </c>
      <c r="AS12" s="2">
        <f>COUNTIFS($B:$B,$B12,$AG:$AG,AS$1)</f>
        <v>0</v>
      </c>
      <c r="AT12" s="2">
        <f>COUNTIFS($B:$B,$B12,$AG:$AG,AT$1)</f>
        <v>1</v>
      </c>
      <c r="AU12" s="2">
        <f>COUNTIFS($B:$B,$B12,$AG:$AG,AU$1)</f>
        <v>0</v>
      </c>
    </row>
    <row r="13" spans="1:47" ht="15" customHeight="1" x14ac:dyDescent="0.35">
      <c r="A13" s="4">
        <f>IF(B12=B13,A12,A12+1)</f>
        <v>5</v>
      </c>
      <c r="B13" s="4" t="s">
        <v>6305</v>
      </c>
      <c r="C13" s="4" t="s">
        <v>4730</v>
      </c>
      <c r="D13" s="4" t="s">
        <v>3044</v>
      </c>
      <c r="E13" s="4" t="s">
        <v>3043</v>
      </c>
      <c r="F13" s="4" t="s">
        <v>7</v>
      </c>
      <c r="G13" s="4" t="s">
        <v>8</v>
      </c>
      <c r="H13" s="4" t="s">
        <v>7</v>
      </c>
      <c r="I13" s="4">
        <v>1</v>
      </c>
      <c r="J13" s="4" t="s">
        <v>69</v>
      </c>
      <c r="K13" s="4" t="s">
        <v>3065</v>
      </c>
      <c r="L13" s="4" t="s">
        <v>36</v>
      </c>
      <c r="M13" s="4" t="s">
        <v>6307</v>
      </c>
      <c r="N13" s="4" t="s">
        <v>2663</v>
      </c>
      <c r="P13" s="4" t="s">
        <v>669</v>
      </c>
      <c r="Q13" s="4" t="s">
        <v>1475</v>
      </c>
      <c r="R13" s="4" t="s">
        <v>2434</v>
      </c>
      <c r="S13" s="5" t="str">
        <f>IF(P13="심사불필요","-",VLOOKUP(K13,'[1]자격증 backdata'!A:G,7,0))</f>
        <v>-</v>
      </c>
      <c r="T13" s="5" t="str">
        <f>IF(S13="-","-",IF(COUNTIFS(B:B,B13,S:S,"필수")&gt;0,"자격요건충족","확인필요"))</f>
        <v>-</v>
      </c>
      <c r="U13" s="5"/>
      <c r="W13" s="5">
        <f>IF(Q13="4급","심사불필요",VLOOKUP(K13,'[1]자격증 backdata'!A:B,2,0))</f>
        <v>0</v>
      </c>
      <c r="X13" s="4">
        <f>IF(R13="A", MIN(20, SUMIFS(W:W, B:B, B13, R:R, "A")),IF(R13="B", MIN(30, SUMIFS(W:W, B:B, B13, R:R, "B")),"비해당분야"))</f>
        <v>6</v>
      </c>
      <c r="Y13" s="4" t="str">
        <f>IF(R13="C",MIN(30,IF(COUNTIFS(B:B,B13,W:W,"가1")=1,25,IF(COUNTIFS(B:B,B13,W:W,"가1")&gt;=2,30,0))+IF(COUNTIFS(B:B,B13,W:W,"나1")&gt;=4,30,IF(COUNTIFS(B:B,B13,W:W,"나1")=3,26,IF(COUNTIFS(B:B,B13,W:W,"나1")=2,22,IF(COUNTIFS(B:B,B13,W:W,"나1")=1,18,0)))))+MIN(30,IF(COUNTIFS(B:B,B13,W:W,"가2")=1,25,IF(COUNTIFS(B:B,B13,W:W,"가2")&gt;=2,30,0))+IF(COUNTIFS(B:B,B13,W:W,"나2")=3,30,IF(COUNTIFS(B:B,B13,W:W,"나2")=2,25,IF(COUNTIFS(B:B,B13,W:W,"나2")=1,20,0)))),"비해당분야")</f>
        <v>비해당분야</v>
      </c>
      <c r="Z13" s="4" t="str">
        <f>IF(R13="C",VLOOKUP(K13,'[1]자격증 backdata'!A:F,6,0),"비해당분야")</f>
        <v>비해당분야</v>
      </c>
      <c r="AA13" s="4" t="str">
        <f>IF(R13="C",SUMIF(B:B,B13,Z:Z),"비해당분야")</f>
        <v>비해당분야</v>
      </c>
      <c r="AB13" s="4" t="str">
        <f>IF(R13="C",SUM(Y13,AA13),"비해당분야")</f>
        <v>비해당분야</v>
      </c>
      <c r="AC13" s="4">
        <f>IF(R13="C",AB13,X13)</f>
        <v>6</v>
      </c>
      <c r="AD13" s="4">
        <f>VLOOKUP(K13,'[1]자격증 backdata'!A:D,4,0)</f>
        <v>5</v>
      </c>
      <c r="AE13" s="4">
        <f>IF(_xlfn.MAXIFS(AD:AD,B:B,B13)&gt;10,10,_xlfn.MAXIFS(AD:AD,B:B,B13))</f>
        <v>5</v>
      </c>
      <c r="AG13" s="5">
        <f>VLOOKUP(K13,'[1]자격증 backdata'!A:C,3,0)</f>
        <v>0</v>
      </c>
      <c r="AH13" s="5">
        <f>COUNTIFS($B:$B,$B13,$AG:$AG,AH$1)</f>
        <v>0</v>
      </c>
      <c r="AI13" s="5">
        <f>COUNTIFS($B:$B,$B13,$AG:$AG,AI$1)</f>
        <v>0</v>
      </c>
      <c r="AJ13" s="5">
        <f>COUNTIFS($B:$B,$B13,$AG:$AG,AJ$1)</f>
        <v>0</v>
      </c>
      <c r="AK13" s="5">
        <f>COUNTIFS($B:$B,$B13,$AG:$AG,AK$1)</f>
        <v>0</v>
      </c>
      <c r="AL13" s="5">
        <f>COUNTIFS($B:$B,$B13,$AG:$AG,AL$1)</f>
        <v>0</v>
      </c>
      <c r="AM13" s="5">
        <f>COUNTIFS($B:$B,$B13,$AG:$AG,AM$1)</f>
        <v>0</v>
      </c>
      <c r="AN13" s="5">
        <f>COUNTIFS($B:$B,$B13,$AG:$AG,AN$1)</f>
        <v>0</v>
      </c>
      <c r="AO13" s="5">
        <f>COUNTIFS($B:$B,$B13,$AG:$AG,AO$1)</f>
        <v>0</v>
      </c>
      <c r="AP13" s="5">
        <f>COUNTIFS($B:$B,$B13,$AG:$AG,AP$1)</f>
        <v>0</v>
      </c>
      <c r="AQ13" s="5">
        <f>COUNTIFS($B:$B,$B13,$AG:$AG,AQ$1)</f>
        <v>0</v>
      </c>
      <c r="AR13" s="5">
        <f>COUNTIFS($B:$B,$B13,$AG:$AG,AR$1)</f>
        <v>0</v>
      </c>
      <c r="AS13" s="5">
        <f>COUNTIFS($B:$B,$B13,$AG:$AG,AS$1)</f>
        <v>0</v>
      </c>
      <c r="AT13" s="5">
        <f>COUNTIFS($B:$B,$B13,$AG:$AG,AT$1)</f>
        <v>1</v>
      </c>
      <c r="AU13" s="5">
        <f>COUNTIFS($B:$B,$B13,$AG:$AG,AU$1)</f>
        <v>1</v>
      </c>
    </row>
    <row r="14" spans="1:47" ht="15" customHeight="1" x14ac:dyDescent="0.35">
      <c r="A14" s="6">
        <f>IF(B13=B14,A13,A13+1)</f>
        <v>5</v>
      </c>
      <c r="B14" s="6" t="s">
        <v>6305</v>
      </c>
      <c r="C14" s="6" t="s">
        <v>4730</v>
      </c>
      <c r="D14" s="6" t="s">
        <v>3044</v>
      </c>
      <c r="E14" s="6" t="s">
        <v>3043</v>
      </c>
      <c r="F14" s="4" t="s">
        <v>7</v>
      </c>
      <c r="G14" s="4" t="s">
        <v>8</v>
      </c>
      <c r="H14" s="4" t="s">
        <v>7</v>
      </c>
      <c r="I14" s="4">
        <v>2</v>
      </c>
      <c r="J14" s="4" t="s">
        <v>106</v>
      </c>
      <c r="K14" s="4" t="s">
        <v>3057</v>
      </c>
      <c r="L14" s="4" t="s">
        <v>55</v>
      </c>
      <c r="M14" s="4" t="s">
        <v>6306</v>
      </c>
      <c r="N14" s="4" t="s">
        <v>1645</v>
      </c>
      <c r="P14" s="4" t="s">
        <v>669</v>
      </c>
      <c r="Q14" s="4" t="s">
        <v>1475</v>
      </c>
      <c r="R14" s="4" t="s">
        <v>2434</v>
      </c>
      <c r="S14" s="5" t="str">
        <f>IF(P14="심사불필요","-",VLOOKUP(K14,'[1]자격증 backdata'!A:G,7,0))</f>
        <v>-</v>
      </c>
      <c r="T14" s="5" t="str">
        <f>IF(S14="-","-",IF(COUNTIFS(B:B,B14,S:S,"필수")&gt;0,"자격요건충족","확인필요"))</f>
        <v>-</v>
      </c>
      <c r="U14" s="5"/>
      <c r="W14" s="5">
        <f>IF(Q14="4급","심사불필요",VLOOKUP(K14,'[1]자격증 backdata'!A:B,2,0))</f>
        <v>4</v>
      </c>
      <c r="X14" s="4">
        <f>IF(R14="A", MIN(20, SUMIFS(W:W, B:B, B14, R:R, "A")),IF(R14="B", MIN(30, SUMIFS(W:W, B:B, B14, R:R, "B")),"비해당분야"))</f>
        <v>6</v>
      </c>
      <c r="Y14" s="4" t="str">
        <f>IF(R14="C",MIN(30,IF(COUNTIFS(B:B,B14,W:W,"가1")=1,25,IF(COUNTIFS(B:B,B14,W:W,"가1")&gt;=2,30,0))+IF(COUNTIFS(B:B,B14,W:W,"나1")&gt;=4,30,IF(COUNTIFS(B:B,B14,W:W,"나1")=3,26,IF(COUNTIFS(B:B,B14,W:W,"나1")=2,22,IF(COUNTIFS(B:B,B14,W:W,"나1")=1,18,0)))))+MIN(30,IF(COUNTIFS(B:B,B14,W:W,"가2")=1,25,IF(COUNTIFS(B:B,B14,W:W,"가2")&gt;=2,30,0))+IF(COUNTIFS(B:B,B14,W:W,"나2")=3,30,IF(COUNTIFS(B:B,B14,W:W,"나2")=2,25,IF(COUNTIFS(B:B,B14,W:W,"나2")=1,20,0)))),"비해당분야")</f>
        <v>비해당분야</v>
      </c>
      <c r="Z14" s="4" t="str">
        <f>IF(R14="C",VLOOKUP(K14,'[1]자격증 backdata'!A:F,6,0),"비해당분야")</f>
        <v>비해당분야</v>
      </c>
      <c r="AA14" s="4" t="str">
        <f>IF(R14="C",SUMIF(B:B,B14,Z:Z),"비해당분야")</f>
        <v>비해당분야</v>
      </c>
      <c r="AB14" s="4" t="str">
        <f>IF(R14="C",SUM(Y14,AA14),"비해당분야")</f>
        <v>비해당분야</v>
      </c>
      <c r="AC14" s="4">
        <f>IF(R14="C",AB14,X14)</f>
        <v>6</v>
      </c>
      <c r="AD14" s="4">
        <f>VLOOKUP(K14,'[1]자격증 backdata'!A:D,4,0)</f>
        <v>0</v>
      </c>
      <c r="AE14" s="4">
        <f>IF(_xlfn.MAXIFS(AD:AD,B:B,B14)&gt;10,10,_xlfn.MAXIFS(AD:AD,B:B,B14))</f>
        <v>5</v>
      </c>
      <c r="AG14" s="5" t="str">
        <f>VLOOKUP(K14,'[1]자격증 backdata'!A:C,3,0)</f>
        <v>M</v>
      </c>
      <c r="AH14" s="5">
        <f>COUNTIFS($B:$B,$B14,$AG:$AG,AH$1)</f>
        <v>0</v>
      </c>
      <c r="AI14" s="5">
        <f>COUNTIFS($B:$B,$B14,$AG:$AG,AI$1)</f>
        <v>0</v>
      </c>
      <c r="AJ14" s="5">
        <f>COUNTIFS($B:$B,$B14,$AG:$AG,AJ$1)</f>
        <v>0</v>
      </c>
      <c r="AK14" s="5">
        <f>COUNTIFS($B:$B,$B14,$AG:$AG,AK$1)</f>
        <v>0</v>
      </c>
      <c r="AL14" s="5">
        <f>COUNTIFS($B:$B,$B14,$AG:$AG,AL$1)</f>
        <v>0</v>
      </c>
      <c r="AM14" s="5">
        <f>COUNTIFS($B:$B,$B14,$AG:$AG,AM$1)</f>
        <v>0</v>
      </c>
      <c r="AN14" s="5">
        <f>COUNTIFS($B:$B,$B14,$AG:$AG,AN$1)</f>
        <v>0</v>
      </c>
      <c r="AO14" s="5">
        <f>COUNTIFS($B:$B,$B14,$AG:$AG,AO$1)</f>
        <v>0</v>
      </c>
      <c r="AP14" s="5">
        <f>COUNTIFS($B:$B,$B14,$AG:$AG,AP$1)</f>
        <v>0</v>
      </c>
      <c r="AQ14" s="5">
        <f>COUNTIFS($B:$B,$B14,$AG:$AG,AQ$1)</f>
        <v>0</v>
      </c>
      <c r="AR14" s="5">
        <f>COUNTIFS($B:$B,$B14,$AG:$AG,AR$1)</f>
        <v>0</v>
      </c>
      <c r="AS14" s="5">
        <f>COUNTIFS($B:$B,$B14,$AG:$AG,AS$1)</f>
        <v>0</v>
      </c>
      <c r="AT14" s="5">
        <f>COUNTIFS($B:$B,$B14,$AG:$AG,AT$1)</f>
        <v>1</v>
      </c>
      <c r="AU14" s="5">
        <f>COUNTIFS($B:$B,$B14,$AG:$AG,AU$1)</f>
        <v>1</v>
      </c>
    </row>
    <row r="15" spans="1:47" ht="15" customHeight="1" x14ac:dyDescent="0.35">
      <c r="A15" s="6">
        <f>IF(B14=B15,A14,A14+1)</f>
        <v>5</v>
      </c>
      <c r="B15" s="6" t="s">
        <v>6305</v>
      </c>
      <c r="C15" s="6" t="s">
        <v>4730</v>
      </c>
      <c r="D15" s="6" t="s">
        <v>3044</v>
      </c>
      <c r="E15" s="6" t="s">
        <v>3043</v>
      </c>
      <c r="F15" s="4" t="s">
        <v>7</v>
      </c>
      <c r="G15" s="4" t="s">
        <v>8</v>
      </c>
      <c r="H15" s="4" t="s">
        <v>7</v>
      </c>
      <c r="I15" s="4">
        <v>3</v>
      </c>
      <c r="J15" s="4" t="s">
        <v>350</v>
      </c>
      <c r="K15" s="4" t="s">
        <v>3317</v>
      </c>
      <c r="L15" s="4" t="s">
        <v>348</v>
      </c>
      <c r="M15" s="4" t="s">
        <v>6304</v>
      </c>
      <c r="N15" s="4" t="s">
        <v>2568</v>
      </c>
      <c r="P15" s="4" t="s">
        <v>669</v>
      </c>
      <c r="Q15" s="4" t="s">
        <v>1475</v>
      </c>
      <c r="R15" s="4" t="s">
        <v>2434</v>
      </c>
      <c r="S15" s="5" t="str">
        <f>IF(P15="심사불필요","-",VLOOKUP(K15,'[1]자격증 backdata'!A:G,7,0))</f>
        <v>-</v>
      </c>
      <c r="T15" s="5" t="str">
        <f>IF(S15="-","-",IF(COUNTIFS(B:B,B15,S:S,"필수")&gt;0,"자격요건충족","확인필요"))</f>
        <v>-</v>
      </c>
      <c r="U15" s="5"/>
      <c r="W15" s="5">
        <f>IF(Q15="4급","심사불필요",VLOOKUP(K15,'[1]자격증 backdata'!A:B,2,0))</f>
        <v>2</v>
      </c>
      <c r="X15" s="4">
        <f>IF(R15="A", MIN(20, SUMIFS(W:W, B:B, B15, R:R, "A")),IF(R15="B", MIN(30, SUMIFS(W:W, B:B, B15, R:R, "B")),"비해당분야"))</f>
        <v>6</v>
      </c>
      <c r="Y15" s="4" t="str">
        <f>IF(R15="C",MIN(30,IF(COUNTIFS(B:B,B15,W:W,"가1")=1,25,IF(COUNTIFS(B:B,B15,W:W,"가1")&gt;=2,30,0))+IF(COUNTIFS(B:B,B15,W:W,"나1")&gt;=4,30,IF(COUNTIFS(B:B,B15,W:W,"나1")=3,26,IF(COUNTIFS(B:B,B15,W:W,"나1")=2,22,IF(COUNTIFS(B:B,B15,W:W,"나1")=1,18,0)))))+MIN(30,IF(COUNTIFS(B:B,B15,W:W,"가2")=1,25,IF(COUNTIFS(B:B,B15,W:W,"가2")&gt;=2,30,0))+IF(COUNTIFS(B:B,B15,W:W,"나2")=3,30,IF(COUNTIFS(B:B,B15,W:W,"나2")=2,25,IF(COUNTIFS(B:B,B15,W:W,"나2")=1,20,0)))),"비해당분야")</f>
        <v>비해당분야</v>
      </c>
      <c r="Z15" s="4" t="str">
        <f>IF(R15="C",VLOOKUP(K15,'[1]자격증 backdata'!A:F,6,0),"비해당분야")</f>
        <v>비해당분야</v>
      </c>
      <c r="AA15" s="4" t="str">
        <f>IF(R15="C",SUMIF(B:B,B15,Z:Z),"비해당분야")</f>
        <v>비해당분야</v>
      </c>
      <c r="AB15" s="4" t="str">
        <f>IF(R15="C",SUM(Y15,AA15),"비해당분야")</f>
        <v>비해당분야</v>
      </c>
      <c r="AC15" s="4">
        <f>IF(R15="C",AB15,X15)</f>
        <v>6</v>
      </c>
      <c r="AD15" s="4">
        <f>VLOOKUP(K15,'[1]자격증 backdata'!A:D,4,0)</f>
        <v>0</v>
      </c>
      <c r="AE15" s="4">
        <f>IF(_xlfn.MAXIFS(AD:AD,B:B,B15)&gt;10,10,_xlfn.MAXIFS(AD:AD,B:B,B15))</f>
        <v>5</v>
      </c>
      <c r="AG15" s="5" t="str">
        <f>VLOOKUP(K15,'[1]자격증 backdata'!A:C,3,0)</f>
        <v>N</v>
      </c>
      <c r="AH15" s="5">
        <f>COUNTIFS($B:$B,$B15,$AG:$AG,AH$1)</f>
        <v>0</v>
      </c>
      <c r="AI15" s="5">
        <f>COUNTIFS($B:$B,$B15,$AG:$AG,AI$1)</f>
        <v>0</v>
      </c>
      <c r="AJ15" s="5">
        <f>COUNTIFS($B:$B,$B15,$AG:$AG,AJ$1)</f>
        <v>0</v>
      </c>
      <c r="AK15" s="5">
        <f>COUNTIFS($B:$B,$B15,$AG:$AG,AK$1)</f>
        <v>0</v>
      </c>
      <c r="AL15" s="5">
        <f>COUNTIFS($B:$B,$B15,$AG:$AG,AL$1)</f>
        <v>0</v>
      </c>
      <c r="AM15" s="5">
        <f>COUNTIFS($B:$B,$B15,$AG:$AG,AM$1)</f>
        <v>0</v>
      </c>
      <c r="AN15" s="5">
        <f>COUNTIFS($B:$B,$B15,$AG:$AG,AN$1)</f>
        <v>0</v>
      </c>
      <c r="AO15" s="5">
        <f>COUNTIFS($B:$B,$B15,$AG:$AG,AO$1)</f>
        <v>0</v>
      </c>
      <c r="AP15" s="5">
        <f>COUNTIFS($B:$B,$B15,$AG:$AG,AP$1)</f>
        <v>0</v>
      </c>
      <c r="AQ15" s="5">
        <f>COUNTIFS($B:$B,$B15,$AG:$AG,AQ$1)</f>
        <v>0</v>
      </c>
      <c r="AR15" s="5">
        <f>COUNTIFS($B:$B,$B15,$AG:$AG,AR$1)</f>
        <v>0</v>
      </c>
      <c r="AS15" s="5">
        <f>COUNTIFS($B:$B,$B15,$AG:$AG,AS$1)</f>
        <v>0</v>
      </c>
      <c r="AT15" s="5">
        <f>COUNTIFS($B:$B,$B15,$AG:$AG,AT$1)</f>
        <v>1</v>
      </c>
      <c r="AU15" s="5">
        <f>COUNTIFS($B:$B,$B15,$AG:$AG,AU$1)</f>
        <v>1</v>
      </c>
    </row>
    <row r="16" spans="1:47" ht="15" customHeight="1" x14ac:dyDescent="0.35">
      <c r="A16" s="3">
        <f>IF(B15=B16,A15,A15+1)</f>
        <v>6</v>
      </c>
      <c r="B16" s="3" t="s">
        <v>6298</v>
      </c>
      <c r="C16" s="3" t="s">
        <v>6297</v>
      </c>
      <c r="D16" s="3" t="s">
        <v>3044</v>
      </c>
      <c r="E16" s="3" t="s">
        <v>3043</v>
      </c>
      <c r="F16" s="4" t="s">
        <v>7</v>
      </c>
      <c r="G16" s="4" t="s">
        <v>8</v>
      </c>
      <c r="H16" s="4" t="s">
        <v>7</v>
      </c>
      <c r="I16" s="3">
        <v>1</v>
      </c>
      <c r="J16" s="3" t="s">
        <v>69</v>
      </c>
      <c r="K16" s="3" t="s">
        <v>3065</v>
      </c>
      <c r="L16" s="3" t="s">
        <v>36</v>
      </c>
      <c r="M16" s="3" t="s">
        <v>6303</v>
      </c>
      <c r="N16" s="3" t="s">
        <v>784</v>
      </c>
      <c r="P16" s="3" t="s">
        <v>669</v>
      </c>
      <c r="Q16" s="3" t="s">
        <v>1475</v>
      </c>
      <c r="R16" s="3" t="s">
        <v>2434</v>
      </c>
      <c r="S16" s="2" t="str">
        <f>IF(P16="심사불필요","-",VLOOKUP(K16,'[1]자격증 backdata'!A:G,7,0))</f>
        <v>-</v>
      </c>
      <c r="T16" s="2" t="str">
        <f>IF(S16="-","-",IF(COUNTIFS(B:B,B16,S:S,"필수")&gt;0,"자격요건충족","확인필요"))</f>
        <v>-</v>
      </c>
      <c r="U16" s="2"/>
      <c r="W16" s="2">
        <f>IF(Q16="4급","심사불필요",VLOOKUP(K16,'[1]자격증 backdata'!A:B,2,0))</f>
        <v>0</v>
      </c>
      <c r="X16" s="3">
        <f>IF(R16="A", MIN(20, SUMIFS(W:W, B:B, B16, R:R, "A")),IF(R16="B", MIN(30, SUMIFS(W:W, B:B, B16, R:R, "B")),"비해당분야"))</f>
        <v>10</v>
      </c>
      <c r="Y16" s="3" t="str">
        <f>IF(R16="C",MIN(30,IF(COUNTIFS(B:B,B16,W:W,"가1")=1,25,IF(COUNTIFS(B:B,B16,W:W,"가1")&gt;=2,30,0))+IF(COUNTIFS(B:B,B16,W:W,"나1")&gt;=4,30,IF(COUNTIFS(B:B,B16,W:W,"나1")=3,26,IF(COUNTIFS(B:B,B16,W:W,"나1")=2,22,IF(COUNTIFS(B:B,B16,W:W,"나1")=1,18,0)))))+MIN(30,IF(COUNTIFS(B:B,B16,W:W,"가2")=1,25,IF(COUNTIFS(B:B,B16,W:W,"가2")&gt;=2,30,0))+IF(COUNTIFS(B:B,B16,W:W,"나2")=3,30,IF(COUNTIFS(B:B,B16,W:W,"나2")=2,25,IF(COUNTIFS(B:B,B16,W:W,"나2")=1,20,0)))),"비해당분야")</f>
        <v>비해당분야</v>
      </c>
      <c r="Z16" s="3" t="str">
        <f>IF(R16="C",VLOOKUP(K16,'[1]자격증 backdata'!A:F,6,0),"비해당분야")</f>
        <v>비해당분야</v>
      </c>
      <c r="AA16" s="3" t="str">
        <f>IF(R16="C",SUMIF(B:B,B16,Z:Z),"비해당분야")</f>
        <v>비해당분야</v>
      </c>
      <c r="AB16" s="3" t="str">
        <f>IF(R16="C",SUM(Y16,AA16),"비해당분야")</f>
        <v>비해당분야</v>
      </c>
      <c r="AC16" s="3">
        <f>IF(R16="C",AB16,X16)</f>
        <v>10</v>
      </c>
      <c r="AD16" s="3">
        <f>VLOOKUP(K16,'[1]자격증 backdata'!A:D,4,0)</f>
        <v>5</v>
      </c>
      <c r="AE16" s="3">
        <f>IF(_xlfn.MAXIFS(AD:AD,B:B,B16)&gt;10,10,_xlfn.MAXIFS(AD:AD,B:B,B16))</f>
        <v>5</v>
      </c>
      <c r="AG16" s="2">
        <f>VLOOKUP(K16,'[1]자격증 backdata'!A:C,3,0)</f>
        <v>0</v>
      </c>
      <c r="AH16" s="2">
        <f>COUNTIFS($B:$B,$B16,$AG:$AG,AH$1)</f>
        <v>0</v>
      </c>
      <c r="AI16" s="2">
        <f>COUNTIFS($B:$B,$B16,$AG:$AG,AI$1)</f>
        <v>0</v>
      </c>
      <c r="AJ16" s="2">
        <f>COUNTIFS($B:$B,$B16,$AG:$AG,AJ$1)</f>
        <v>0</v>
      </c>
      <c r="AK16" s="2">
        <f>COUNTIFS($B:$B,$B16,$AG:$AG,AK$1)</f>
        <v>0</v>
      </c>
      <c r="AL16" s="2">
        <f>COUNTIFS($B:$B,$B16,$AG:$AG,AL$1)</f>
        <v>0</v>
      </c>
      <c r="AM16" s="2">
        <f>COUNTIFS($B:$B,$B16,$AG:$AG,AM$1)</f>
        <v>0</v>
      </c>
      <c r="AN16" s="2">
        <f>COUNTIFS($B:$B,$B16,$AG:$AG,AN$1)</f>
        <v>0</v>
      </c>
      <c r="AO16" s="2">
        <f>COUNTIFS($B:$B,$B16,$AG:$AG,AO$1)</f>
        <v>1</v>
      </c>
      <c r="AP16" s="2">
        <f>COUNTIFS($B:$B,$B16,$AG:$AG,AP$1)</f>
        <v>0</v>
      </c>
      <c r="AQ16" s="2">
        <f>COUNTIFS($B:$B,$B16,$AG:$AG,AQ$1)</f>
        <v>1</v>
      </c>
      <c r="AR16" s="2">
        <f>COUNTIFS($B:$B,$B16,$AG:$AG,AR$1)</f>
        <v>0</v>
      </c>
      <c r="AS16" s="2">
        <f>COUNTIFS($B:$B,$B16,$AG:$AG,AS$1)</f>
        <v>0</v>
      </c>
      <c r="AT16" s="2">
        <f>COUNTIFS($B:$B,$B16,$AG:$AG,AT$1)</f>
        <v>1</v>
      </c>
      <c r="AU16" s="2">
        <f>COUNTIFS($B:$B,$B16,$AG:$AG,AU$1)</f>
        <v>0</v>
      </c>
    </row>
    <row r="17" spans="1:47" ht="15" customHeight="1" x14ac:dyDescent="0.35">
      <c r="A17" s="7">
        <f>IF(B16=B17,A16,A16+1)</f>
        <v>6</v>
      </c>
      <c r="B17" s="7" t="s">
        <v>6298</v>
      </c>
      <c r="C17" s="7" t="s">
        <v>6297</v>
      </c>
      <c r="D17" s="7" t="s">
        <v>3044</v>
      </c>
      <c r="E17" s="7" t="s">
        <v>3043</v>
      </c>
      <c r="F17" s="4" t="s">
        <v>7</v>
      </c>
      <c r="G17" s="4" t="s">
        <v>8</v>
      </c>
      <c r="H17" s="4" t="s">
        <v>7</v>
      </c>
      <c r="I17" s="3">
        <v>2</v>
      </c>
      <c r="J17" s="3" t="s">
        <v>106</v>
      </c>
      <c r="K17" s="3" t="s">
        <v>3057</v>
      </c>
      <c r="L17" s="3" t="s">
        <v>55</v>
      </c>
      <c r="M17" s="3" t="s">
        <v>6302</v>
      </c>
      <c r="N17" s="3" t="s">
        <v>298</v>
      </c>
      <c r="P17" s="3" t="s">
        <v>669</v>
      </c>
      <c r="Q17" s="3" t="s">
        <v>1475</v>
      </c>
      <c r="R17" s="3" t="s">
        <v>2434</v>
      </c>
      <c r="S17" s="2" t="str">
        <f>IF(P17="심사불필요","-",VLOOKUP(K17,'[1]자격증 backdata'!A:G,7,0))</f>
        <v>-</v>
      </c>
      <c r="T17" s="2" t="str">
        <f>IF(S17="-","-",IF(COUNTIFS(B:B,B17,S:S,"필수")&gt;0,"자격요건충족","확인필요"))</f>
        <v>-</v>
      </c>
      <c r="U17" s="2"/>
      <c r="W17" s="2">
        <f>IF(Q17="4급","심사불필요",VLOOKUP(K17,'[1]자격증 backdata'!A:B,2,0))</f>
        <v>4</v>
      </c>
      <c r="X17" s="3">
        <f>IF(R17="A", MIN(20, SUMIFS(W:W, B:B, B17, R:R, "A")),IF(R17="B", MIN(30, SUMIFS(W:W, B:B, B17, R:R, "B")),"비해당분야"))</f>
        <v>10</v>
      </c>
      <c r="Y17" s="3" t="str">
        <f>IF(R17="C",MIN(30,IF(COUNTIFS(B:B,B17,W:W,"가1")=1,25,IF(COUNTIFS(B:B,B17,W:W,"가1")&gt;=2,30,0))+IF(COUNTIFS(B:B,B17,W:W,"나1")&gt;=4,30,IF(COUNTIFS(B:B,B17,W:W,"나1")=3,26,IF(COUNTIFS(B:B,B17,W:W,"나1")=2,22,IF(COUNTIFS(B:B,B17,W:W,"나1")=1,18,0)))))+MIN(30,IF(COUNTIFS(B:B,B17,W:W,"가2")=1,25,IF(COUNTIFS(B:B,B17,W:W,"가2")&gt;=2,30,0))+IF(COUNTIFS(B:B,B17,W:W,"나2")=3,30,IF(COUNTIFS(B:B,B17,W:W,"나2")=2,25,IF(COUNTIFS(B:B,B17,W:W,"나2")=1,20,0)))),"비해당분야")</f>
        <v>비해당분야</v>
      </c>
      <c r="Z17" s="3" t="str">
        <f>IF(R17="C",VLOOKUP(K17,'[1]자격증 backdata'!A:F,6,0),"비해당분야")</f>
        <v>비해당분야</v>
      </c>
      <c r="AA17" s="3" t="str">
        <f>IF(R17="C",SUMIF(B:B,B17,Z:Z),"비해당분야")</f>
        <v>비해당분야</v>
      </c>
      <c r="AB17" s="3" t="str">
        <f>IF(R17="C",SUM(Y17,AA17),"비해당분야")</f>
        <v>비해당분야</v>
      </c>
      <c r="AC17" s="3">
        <f>IF(R17="C",AB17,X17)</f>
        <v>10</v>
      </c>
      <c r="AD17" s="3">
        <f>VLOOKUP(K17,'[1]자격증 backdata'!A:D,4,0)</f>
        <v>0</v>
      </c>
      <c r="AE17" s="3">
        <f>IF(_xlfn.MAXIFS(AD:AD,B:B,B17)&gt;10,10,_xlfn.MAXIFS(AD:AD,B:B,B17))</f>
        <v>5</v>
      </c>
      <c r="AG17" s="2" t="str">
        <f>VLOOKUP(K17,'[1]자격증 backdata'!A:C,3,0)</f>
        <v>M</v>
      </c>
      <c r="AH17" s="2">
        <f>COUNTIFS($B:$B,$B17,$AG:$AG,AH$1)</f>
        <v>0</v>
      </c>
      <c r="AI17" s="2">
        <f>COUNTIFS($B:$B,$B17,$AG:$AG,AI$1)</f>
        <v>0</v>
      </c>
      <c r="AJ17" s="2">
        <f>COUNTIFS($B:$B,$B17,$AG:$AG,AJ$1)</f>
        <v>0</v>
      </c>
      <c r="AK17" s="2">
        <f>COUNTIFS($B:$B,$B17,$AG:$AG,AK$1)</f>
        <v>0</v>
      </c>
      <c r="AL17" s="2">
        <f>COUNTIFS($B:$B,$B17,$AG:$AG,AL$1)</f>
        <v>0</v>
      </c>
      <c r="AM17" s="2">
        <f>COUNTIFS($B:$B,$B17,$AG:$AG,AM$1)</f>
        <v>0</v>
      </c>
      <c r="AN17" s="2">
        <f>COUNTIFS($B:$B,$B17,$AG:$AG,AN$1)</f>
        <v>0</v>
      </c>
      <c r="AO17" s="2">
        <f>COUNTIFS($B:$B,$B17,$AG:$AG,AO$1)</f>
        <v>1</v>
      </c>
      <c r="AP17" s="2">
        <f>COUNTIFS($B:$B,$B17,$AG:$AG,AP$1)</f>
        <v>0</v>
      </c>
      <c r="AQ17" s="2">
        <f>COUNTIFS($B:$B,$B17,$AG:$AG,AQ$1)</f>
        <v>1</v>
      </c>
      <c r="AR17" s="2">
        <f>COUNTIFS($B:$B,$B17,$AG:$AG,AR$1)</f>
        <v>0</v>
      </c>
      <c r="AS17" s="2">
        <f>COUNTIFS($B:$B,$B17,$AG:$AG,AS$1)</f>
        <v>0</v>
      </c>
      <c r="AT17" s="2">
        <f>COUNTIFS($B:$B,$B17,$AG:$AG,AT$1)</f>
        <v>1</v>
      </c>
      <c r="AU17" s="2">
        <f>COUNTIFS($B:$B,$B17,$AG:$AG,AU$1)</f>
        <v>0</v>
      </c>
    </row>
    <row r="18" spans="1:47" ht="15" customHeight="1" x14ac:dyDescent="0.35">
      <c r="A18" s="7">
        <f>IF(B17=B18,A17,A17+1)</f>
        <v>6</v>
      </c>
      <c r="B18" s="7" t="s">
        <v>6298</v>
      </c>
      <c r="C18" s="7" t="s">
        <v>6297</v>
      </c>
      <c r="D18" s="7" t="s">
        <v>3044</v>
      </c>
      <c r="E18" s="7" t="s">
        <v>3043</v>
      </c>
      <c r="F18" s="4" t="s">
        <v>7</v>
      </c>
      <c r="G18" s="4" t="s">
        <v>8</v>
      </c>
      <c r="H18" s="4" t="s">
        <v>7</v>
      </c>
      <c r="I18" s="3">
        <v>3</v>
      </c>
      <c r="J18" s="3" t="s">
        <v>364</v>
      </c>
      <c r="K18" s="3" t="s">
        <v>3075</v>
      </c>
      <c r="L18" s="3" t="s">
        <v>254</v>
      </c>
      <c r="M18" s="3" t="s">
        <v>6301</v>
      </c>
      <c r="N18" s="3" t="s">
        <v>4627</v>
      </c>
      <c r="P18" s="3" t="s">
        <v>669</v>
      </c>
      <c r="Q18" s="3" t="s">
        <v>1475</v>
      </c>
      <c r="R18" s="3" t="s">
        <v>2434</v>
      </c>
      <c r="S18" s="2" t="str">
        <f>IF(P18="심사불필요","-",VLOOKUP(K18,'[1]자격증 backdata'!A:G,7,0))</f>
        <v>-</v>
      </c>
      <c r="T18" s="2" t="str">
        <f>IF(S18="-","-",IF(COUNTIFS(B:B,B18,S:S,"필수")&gt;0,"자격요건충족","확인필요"))</f>
        <v>-</v>
      </c>
      <c r="U18" s="2"/>
      <c r="W18" s="2">
        <f>IF(Q18="4급","심사불필요",VLOOKUP(K18,'[1]자격증 backdata'!A:B,2,0))</f>
        <v>2</v>
      </c>
      <c r="X18" s="3">
        <f>IF(R18="A", MIN(20, SUMIFS(W:W, B:B, B18, R:R, "A")),IF(R18="B", MIN(30, SUMIFS(W:W, B:B, B18, R:R, "B")),"비해당분야"))</f>
        <v>10</v>
      </c>
      <c r="Y18" s="3" t="str">
        <f>IF(R18="C",MIN(30,IF(COUNTIFS(B:B,B18,W:W,"가1")=1,25,IF(COUNTIFS(B:B,B18,W:W,"가1")&gt;=2,30,0))+IF(COUNTIFS(B:B,B18,W:W,"나1")&gt;=4,30,IF(COUNTIFS(B:B,B18,W:W,"나1")=3,26,IF(COUNTIFS(B:B,B18,W:W,"나1")=2,22,IF(COUNTIFS(B:B,B18,W:W,"나1")=1,18,0)))))+MIN(30,IF(COUNTIFS(B:B,B18,W:W,"가2")=1,25,IF(COUNTIFS(B:B,B18,W:W,"가2")&gt;=2,30,0))+IF(COUNTIFS(B:B,B18,W:W,"나2")=3,30,IF(COUNTIFS(B:B,B18,W:W,"나2")=2,25,IF(COUNTIFS(B:B,B18,W:W,"나2")=1,20,0)))),"비해당분야")</f>
        <v>비해당분야</v>
      </c>
      <c r="Z18" s="3" t="str">
        <f>IF(R18="C",VLOOKUP(K18,'[1]자격증 backdata'!A:F,6,0),"비해당분야")</f>
        <v>비해당분야</v>
      </c>
      <c r="AA18" s="3" t="str">
        <f>IF(R18="C",SUMIF(B:B,B18,Z:Z),"비해당분야")</f>
        <v>비해당분야</v>
      </c>
      <c r="AB18" s="3" t="str">
        <f>IF(R18="C",SUM(Y18,AA18),"비해당분야")</f>
        <v>비해당분야</v>
      </c>
      <c r="AC18" s="3">
        <f>IF(R18="C",AB18,X18)</f>
        <v>10</v>
      </c>
      <c r="AD18" s="3">
        <f>VLOOKUP(K18,'[1]자격증 backdata'!A:D,4,0)</f>
        <v>0</v>
      </c>
      <c r="AE18" s="3">
        <f>IF(_xlfn.MAXIFS(AD:AD,B:B,B18)&gt;10,10,_xlfn.MAXIFS(AD:AD,B:B,B18))</f>
        <v>5</v>
      </c>
      <c r="AG18" s="2" t="str">
        <f>VLOOKUP(K18,'[1]자격증 backdata'!A:C,3,0)</f>
        <v>J</v>
      </c>
      <c r="AH18" s="2">
        <f>COUNTIFS($B:$B,$B18,$AG:$AG,AH$1)</f>
        <v>0</v>
      </c>
      <c r="AI18" s="2">
        <f>COUNTIFS($B:$B,$B18,$AG:$AG,AI$1)</f>
        <v>0</v>
      </c>
      <c r="AJ18" s="2">
        <f>COUNTIFS($B:$B,$B18,$AG:$AG,AJ$1)</f>
        <v>0</v>
      </c>
      <c r="AK18" s="2">
        <f>COUNTIFS($B:$B,$B18,$AG:$AG,AK$1)</f>
        <v>0</v>
      </c>
      <c r="AL18" s="2">
        <f>COUNTIFS($B:$B,$B18,$AG:$AG,AL$1)</f>
        <v>0</v>
      </c>
      <c r="AM18" s="2">
        <f>COUNTIFS($B:$B,$B18,$AG:$AG,AM$1)</f>
        <v>0</v>
      </c>
      <c r="AN18" s="2">
        <f>COUNTIFS($B:$B,$B18,$AG:$AG,AN$1)</f>
        <v>0</v>
      </c>
      <c r="AO18" s="2">
        <f>COUNTIFS($B:$B,$B18,$AG:$AG,AO$1)</f>
        <v>1</v>
      </c>
      <c r="AP18" s="2">
        <f>COUNTIFS($B:$B,$B18,$AG:$AG,AP$1)</f>
        <v>0</v>
      </c>
      <c r="AQ18" s="2">
        <f>COUNTIFS($B:$B,$B18,$AG:$AG,AQ$1)</f>
        <v>1</v>
      </c>
      <c r="AR18" s="2">
        <f>COUNTIFS($B:$B,$B18,$AG:$AG,AR$1)</f>
        <v>0</v>
      </c>
      <c r="AS18" s="2">
        <f>COUNTIFS($B:$B,$B18,$AG:$AG,AS$1)</f>
        <v>0</v>
      </c>
      <c r="AT18" s="2">
        <f>COUNTIFS($B:$B,$B18,$AG:$AG,AT$1)</f>
        <v>1</v>
      </c>
      <c r="AU18" s="2">
        <f>COUNTIFS($B:$B,$B18,$AG:$AG,AU$1)</f>
        <v>0</v>
      </c>
    </row>
    <row r="19" spans="1:47" ht="15" customHeight="1" x14ac:dyDescent="0.35">
      <c r="A19" s="7">
        <f>IF(B18=B19,A18,A18+1)</f>
        <v>6</v>
      </c>
      <c r="B19" s="7" t="s">
        <v>6298</v>
      </c>
      <c r="C19" s="7" t="s">
        <v>6297</v>
      </c>
      <c r="D19" s="7" t="s">
        <v>3044</v>
      </c>
      <c r="E19" s="7" t="s">
        <v>3043</v>
      </c>
      <c r="F19" s="4" t="s">
        <v>7</v>
      </c>
      <c r="G19" s="4" t="s">
        <v>8</v>
      </c>
      <c r="H19" s="4" t="s">
        <v>7</v>
      </c>
      <c r="I19" s="3">
        <v>4</v>
      </c>
      <c r="J19" s="3" t="s">
        <v>3148</v>
      </c>
      <c r="K19" s="3" t="s">
        <v>3147</v>
      </c>
      <c r="L19" s="3" t="s">
        <v>706</v>
      </c>
      <c r="M19" s="3" t="s">
        <v>6300</v>
      </c>
      <c r="N19" s="3" t="s">
        <v>6299</v>
      </c>
      <c r="P19" s="3" t="s">
        <v>669</v>
      </c>
      <c r="Q19" s="3" t="s">
        <v>1475</v>
      </c>
      <c r="R19" s="3" t="s">
        <v>2434</v>
      </c>
      <c r="S19" s="2" t="str">
        <f>IF(P19="심사불필요","-",VLOOKUP(K19,'[1]자격증 backdata'!A:G,7,0))</f>
        <v>-</v>
      </c>
      <c r="T19" s="2" t="str">
        <f>IF(S19="-","-",IF(COUNTIFS(B:B,B19,S:S,"필수")&gt;0,"자격요건충족","확인필요"))</f>
        <v>-</v>
      </c>
      <c r="U19" s="2"/>
      <c r="W19" s="2">
        <f>IF(Q19="4급","심사불필요",VLOOKUP(K19,'[1]자격증 backdata'!A:B,2,0))</f>
        <v>0</v>
      </c>
      <c r="X19" s="3">
        <f>IF(R19="A", MIN(20, SUMIFS(W:W, B:B, B19, R:R, "A")),IF(R19="B", MIN(30, SUMIFS(W:W, B:B, B19, R:R, "B")),"비해당분야"))</f>
        <v>10</v>
      </c>
      <c r="Y19" s="3" t="str">
        <f>IF(R19="C",MIN(30,IF(COUNTIFS(B:B,B19,W:W,"가1")=1,25,IF(COUNTIFS(B:B,B19,W:W,"가1")&gt;=2,30,0))+IF(COUNTIFS(B:B,B19,W:W,"나1")&gt;=4,30,IF(COUNTIFS(B:B,B19,W:W,"나1")=3,26,IF(COUNTIFS(B:B,B19,W:W,"나1")=2,22,IF(COUNTIFS(B:B,B19,W:W,"나1")=1,18,0)))))+MIN(30,IF(COUNTIFS(B:B,B19,W:W,"가2")=1,25,IF(COUNTIFS(B:B,B19,W:W,"가2")&gt;=2,30,0))+IF(COUNTIFS(B:B,B19,W:W,"나2")=3,30,IF(COUNTIFS(B:B,B19,W:W,"나2")=2,25,IF(COUNTIFS(B:B,B19,W:W,"나2")=1,20,0)))),"비해당분야")</f>
        <v>비해당분야</v>
      </c>
      <c r="Z19" s="3" t="str">
        <f>IF(R19="C",VLOOKUP(K19,'[1]자격증 backdata'!A:F,6,0),"비해당분야")</f>
        <v>비해당분야</v>
      </c>
      <c r="AA19" s="3" t="str">
        <f>IF(R19="C",SUMIF(B:B,B19,Z:Z),"비해당분야")</f>
        <v>비해당분야</v>
      </c>
      <c r="AB19" s="3" t="str">
        <f>IF(R19="C",SUM(Y19,AA19),"비해당분야")</f>
        <v>비해당분야</v>
      </c>
      <c r="AC19" s="3">
        <f>IF(R19="C",AB19,X19)</f>
        <v>10</v>
      </c>
      <c r="AD19" s="3">
        <f>VLOOKUP(K19,'[1]자격증 backdata'!A:D,4,0)</f>
        <v>5</v>
      </c>
      <c r="AE19" s="3">
        <f>IF(_xlfn.MAXIFS(AD:AD,B:B,B19)&gt;10,10,_xlfn.MAXIFS(AD:AD,B:B,B19))</f>
        <v>5</v>
      </c>
      <c r="AG19" s="2">
        <f>VLOOKUP(K19,'[1]자격증 backdata'!A:C,3,0)</f>
        <v>0</v>
      </c>
      <c r="AH19" s="2">
        <f>COUNTIFS($B:$B,$B19,$AG:$AG,AH$1)</f>
        <v>0</v>
      </c>
      <c r="AI19" s="2">
        <f>COUNTIFS($B:$B,$B19,$AG:$AG,AI$1)</f>
        <v>0</v>
      </c>
      <c r="AJ19" s="2">
        <f>COUNTIFS($B:$B,$B19,$AG:$AG,AJ$1)</f>
        <v>0</v>
      </c>
      <c r="AK19" s="2">
        <f>COUNTIFS($B:$B,$B19,$AG:$AG,AK$1)</f>
        <v>0</v>
      </c>
      <c r="AL19" s="2">
        <f>COUNTIFS($B:$B,$B19,$AG:$AG,AL$1)</f>
        <v>0</v>
      </c>
      <c r="AM19" s="2">
        <f>COUNTIFS($B:$B,$B19,$AG:$AG,AM$1)</f>
        <v>0</v>
      </c>
      <c r="AN19" s="2">
        <f>COUNTIFS($B:$B,$B19,$AG:$AG,AN$1)</f>
        <v>0</v>
      </c>
      <c r="AO19" s="2">
        <f>COUNTIFS($B:$B,$B19,$AG:$AG,AO$1)</f>
        <v>1</v>
      </c>
      <c r="AP19" s="2">
        <f>COUNTIFS($B:$B,$B19,$AG:$AG,AP$1)</f>
        <v>0</v>
      </c>
      <c r="AQ19" s="2">
        <f>COUNTIFS($B:$B,$B19,$AG:$AG,AQ$1)</f>
        <v>1</v>
      </c>
      <c r="AR19" s="2">
        <f>COUNTIFS($B:$B,$B19,$AG:$AG,AR$1)</f>
        <v>0</v>
      </c>
      <c r="AS19" s="2">
        <f>COUNTIFS($B:$B,$B19,$AG:$AG,AS$1)</f>
        <v>0</v>
      </c>
      <c r="AT19" s="2">
        <f>COUNTIFS($B:$B,$B19,$AG:$AG,AT$1)</f>
        <v>1</v>
      </c>
      <c r="AU19" s="2">
        <f>COUNTIFS($B:$B,$B19,$AG:$AG,AU$1)</f>
        <v>0</v>
      </c>
    </row>
    <row r="20" spans="1:47" ht="15" customHeight="1" x14ac:dyDescent="0.35">
      <c r="A20" s="7">
        <f>IF(B19=B20,A19,A19+1)</f>
        <v>6</v>
      </c>
      <c r="B20" s="7" t="s">
        <v>6298</v>
      </c>
      <c r="C20" s="7" t="s">
        <v>6297</v>
      </c>
      <c r="D20" s="7" t="s">
        <v>3044</v>
      </c>
      <c r="E20" s="7" t="s">
        <v>3043</v>
      </c>
      <c r="F20" s="4" t="s">
        <v>7</v>
      </c>
      <c r="G20" s="4" t="s">
        <v>8</v>
      </c>
      <c r="H20" s="4" t="s">
        <v>7</v>
      </c>
      <c r="I20" s="3">
        <v>5</v>
      </c>
      <c r="J20" s="3" t="s">
        <v>653</v>
      </c>
      <c r="K20" s="3" t="s">
        <v>3052</v>
      </c>
      <c r="L20" s="3" t="s">
        <v>651</v>
      </c>
      <c r="M20" s="3" t="s">
        <v>6296</v>
      </c>
      <c r="N20" s="3" t="s">
        <v>2707</v>
      </c>
      <c r="P20" s="3" t="s">
        <v>669</v>
      </c>
      <c r="Q20" s="3" t="s">
        <v>1475</v>
      </c>
      <c r="R20" s="3" t="s">
        <v>2434</v>
      </c>
      <c r="S20" s="2" t="str">
        <f>IF(P20="심사불필요","-",VLOOKUP(K20,'[1]자격증 backdata'!A:G,7,0))</f>
        <v>-</v>
      </c>
      <c r="T20" s="2" t="str">
        <f>IF(S20="-","-",IF(COUNTIFS(B:B,B20,S:S,"필수")&gt;0,"자격요건충족","확인필요"))</f>
        <v>-</v>
      </c>
      <c r="U20" s="2"/>
      <c r="W20" s="2">
        <f>IF(Q20="4급","심사불필요",VLOOKUP(K20,'[1]자격증 backdata'!A:B,2,0))</f>
        <v>4</v>
      </c>
      <c r="X20" s="3">
        <f>IF(R20="A", MIN(20, SUMIFS(W:W, B:B, B20, R:R, "A")),IF(R20="B", MIN(30, SUMIFS(W:W, B:B, B20, R:R, "B")),"비해당분야"))</f>
        <v>10</v>
      </c>
      <c r="Y20" s="3" t="str">
        <f>IF(R20="C",MIN(30,IF(COUNTIFS(B:B,B20,W:W,"가1")=1,25,IF(COUNTIFS(B:B,B20,W:W,"가1")&gt;=2,30,0))+IF(COUNTIFS(B:B,B20,W:W,"나1")&gt;=4,30,IF(COUNTIFS(B:B,B20,W:W,"나1")=3,26,IF(COUNTIFS(B:B,B20,W:W,"나1")=2,22,IF(COUNTIFS(B:B,B20,W:W,"나1")=1,18,0)))))+MIN(30,IF(COUNTIFS(B:B,B20,W:W,"가2")=1,25,IF(COUNTIFS(B:B,B20,W:W,"가2")&gt;=2,30,0))+IF(COUNTIFS(B:B,B20,W:W,"나2")=3,30,IF(COUNTIFS(B:B,B20,W:W,"나2")=2,25,IF(COUNTIFS(B:B,B20,W:W,"나2")=1,20,0)))),"비해당분야")</f>
        <v>비해당분야</v>
      </c>
      <c r="Z20" s="3" t="str">
        <f>IF(R20="C",VLOOKUP(K20,'[1]자격증 backdata'!A:F,6,0),"비해당분야")</f>
        <v>비해당분야</v>
      </c>
      <c r="AA20" s="3" t="str">
        <f>IF(R20="C",SUMIF(B:B,B20,Z:Z),"비해당분야")</f>
        <v>비해당분야</v>
      </c>
      <c r="AB20" s="3" t="str">
        <f>IF(R20="C",SUM(Y20,AA20),"비해당분야")</f>
        <v>비해당분야</v>
      </c>
      <c r="AC20" s="3">
        <f>IF(R20="C",AB20,X20)</f>
        <v>10</v>
      </c>
      <c r="AD20" s="3">
        <f>VLOOKUP(K20,'[1]자격증 backdata'!A:D,4,0)</f>
        <v>0</v>
      </c>
      <c r="AE20" s="3">
        <f>IF(_xlfn.MAXIFS(AD:AD,B:B,B20)&gt;10,10,_xlfn.MAXIFS(AD:AD,B:B,B20))</f>
        <v>5</v>
      </c>
      <c r="AG20" s="2" t="str">
        <f>VLOOKUP(K20,'[1]자격증 backdata'!A:C,3,0)</f>
        <v>H</v>
      </c>
      <c r="AH20" s="2">
        <f>COUNTIFS($B:$B,$B20,$AG:$AG,AH$1)</f>
        <v>0</v>
      </c>
      <c r="AI20" s="2">
        <f>COUNTIFS($B:$B,$B20,$AG:$AG,AI$1)</f>
        <v>0</v>
      </c>
      <c r="AJ20" s="2">
        <f>COUNTIFS($B:$B,$B20,$AG:$AG,AJ$1)</f>
        <v>0</v>
      </c>
      <c r="AK20" s="2">
        <f>COUNTIFS($B:$B,$B20,$AG:$AG,AK$1)</f>
        <v>0</v>
      </c>
      <c r="AL20" s="2">
        <f>COUNTIFS($B:$B,$B20,$AG:$AG,AL$1)</f>
        <v>0</v>
      </c>
      <c r="AM20" s="2">
        <f>COUNTIFS($B:$B,$B20,$AG:$AG,AM$1)</f>
        <v>0</v>
      </c>
      <c r="AN20" s="2">
        <f>COUNTIFS($B:$B,$B20,$AG:$AG,AN$1)</f>
        <v>0</v>
      </c>
      <c r="AO20" s="2">
        <f>COUNTIFS($B:$B,$B20,$AG:$AG,AO$1)</f>
        <v>1</v>
      </c>
      <c r="AP20" s="2">
        <f>COUNTIFS($B:$B,$B20,$AG:$AG,AP$1)</f>
        <v>0</v>
      </c>
      <c r="AQ20" s="2">
        <f>COUNTIFS($B:$B,$B20,$AG:$AG,AQ$1)</f>
        <v>1</v>
      </c>
      <c r="AR20" s="2">
        <f>COUNTIFS($B:$B,$B20,$AG:$AG,AR$1)</f>
        <v>0</v>
      </c>
      <c r="AS20" s="2">
        <f>COUNTIFS($B:$B,$B20,$AG:$AG,AS$1)</f>
        <v>0</v>
      </c>
      <c r="AT20" s="2">
        <f>COUNTIFS($B:$B,$B20,$AG:$AG,AT$1)</f>
        <v>1</v>
      </c>
      <c r="AU20" s="2">
        <f>COUNTIFS($B:$B,$B20,$AG:$AG,AU$1)</f>
        <v>0</v>
      </c>
    </row>
    <row r="21" spans="1:47" ht="15" customHeight="1" x14ac:dyDescent="0.35">
      <c r="A21" s="4">
        <f>IF(B20=B21,A20,A20+1)</f>
        <v>7</v>
      </c>
      <c r="B21" s="4" t="s">
        <v>6294</v>
      </c>
      <c r="C21" s="4" t="s">
        <v>6293</v>
      </c>
      <c r="D21" s="4" t="s">
        <v>3044</v>
      </c>
      <c r="E21" s="4" t="s">
        <v>3043</v>
      </c>
      <c r="F21" s="4" t="s">
        <v>7</v>
      </c>
      <c r="G21" s="4" t="s">
        <v>8</v>
      </c>
      <c r="H21" s="4" t="s">
        <v>7</v>
      </c>
      <c r="I21" s="4">
        <v>1</v>
      </c>
      <c r="J21" s="4" t="s">
        <v>69</v>
      </c>
      <c r="K21" s="4" t="s">
        <v>3065</v>
      </c>
      <c r="L21" s="4" t="s">
        <v>36</v>
      </c>
      <c r="M21" s="4" t="s">
        <v>6295</v>
      </c>
      <c r="N21" s="4" t="s">
        <v>1138</v>
      </c>
      <c r="P21" s="4" t="s">
        <v>669</v>
      </c>
      <c r="Q21" s="4" t="s">
        <v>1475</v>
      </c>
      <c r="R21" s="4" t="s">
        <v>2434</v>
      </c>
      <c r="S21" s="5" t="str">
        <f>IF(P21="심사불필요","-",VLOOKUP(K21,'[1]자격증 backdata'!A:G,7,0))</f>
        <v>-</v>
      </c>
      <c r="T21" s="5" t="str">
        <f>IF(S21="-","-",IF(COUNTIFS(B:B,B21,S:S,"필수")&gt;0,"자격요건충족","확인필요"))</f>
        <v>-</v>
      </c>
      <c r="U21" s="5"/>
      <c r="W21" s="5">
        <f>IF(Q21="4급","심사불필요",VLOOKUP(K21,'[1]자격증 backdata'!A:B,2,0))</f>
        <v>0</v>
      </c>
      <c r="X21" s="4">
        <f>IF(R21="A", MIN(20, SUMIFS(W:W, B:B, B21, R:R, "A")),IF(R21="B", MIN(30, SUMIFS(W:W, B:B, B21, R:R, "B")),"비해당분야"))</f>
        <v>4</v>
      </c>
      <c r="Y21" s="4" t="str">
        <f>IF(R21="C",MIN(30,IF(COUNTIFS(B:B,B21,W:W,"가1")=1,25,IF(COUNTIFS(B:B,B21,W:W,"가1")&gt;=2,30,0))+IF(COUNTIFS(B:B,B21,W:W,"나1")&gt;=4,30,IF(COUNTIFS(B:B,B21,W:W,"나1")=3,26,IF(COUNTIFS(B:B,B21,W:W,"나1")=2,22,IF(COUNTIFS(B:B,B21,W:W,"나1")=1,18,0)))))+MIN(30,IF(COUNTIFS(B:B,B21,W:W,"가2")=1,25,IF(COUNTIFS(B:B,B21,W:W,"가2")&gt;=2,30,0))+IF(COUNTIFS(B:B,B21,W:W,"나2")=3,30,IF(COUNTIFS(B:B,B21,W:W,"나2")=2,25,IF(COUNTIFS(B:B,B21,W:W,"나2")=1,20,0)))),"비해당분야")</f>
        <v>비해당분야</v>
      </c>
      <c r="Z21" s="4" t="str">
        <f>IF(R21="C",VLOOKUP(K21,'[1]자격증 backdata'!A:F,6,0),"비해당분야")</f>
        <v>비해당분야</v>
      </c>
      <c r="AA21" s="4" t="str">
        <f>IF(R21="C",SUMIF(B:B,B21,Z:Z),"비해당분야")</f>
        <v>비해당분야</v>
      </c>
      <c r="AB21" s="4" t="str">
        <f>IF(R21="C",SUM(Y21,AA21),"비해당분야")</f>
        <v>비해당분야</v>
      </c>
      <c r="AC21" s="4">
        <f>IF(R21="C",AB21,X21)</f>
        <v>4</v>
      </c>
      <c r="AD21" s="4">
        <f>VLOOKUP(K21,'[1]자격증 backdata'!A:D,4,0)</f>
        <v>5</v>
      </c>
      <c r="AE21" s="4">
        <f>IF(_xlfn.MAXIFS(AD:AD,B:B,B21)&gt;10,10,_xlfn.MAXIFS(AD:AD,B:B,B21))</f>
        <v>5</v>
      </c>
      <c r="AG21" s="5">
        <f>VLOOKUP(K21,'[1]자격증 backdata'!A:C,3,0)</f>
        <v>0</v>
      </c>
      <c r="AH21" s="5">
        <f>COUNTIFS($B:$B,$B21,$AG:$AG,AH$1)</f>
        <v>0</v>
      </c>
      <c r="AI21" s="5">
        <f>COUNTIFS($B:$B,$B21,$AG:$AG,AI$1)</f>
        <v>0</v>
      </c>
      <c r="AJ21" s="5">
        <f>COUNTIFS($B:$B,$B21,$AG:$AG,AJ$1)</f>
        <v>0</v>
      </c>
      <c r="AK21" s="5">
        <f>COUNTIFS($B:$B,$B21,$AG:$AG,AK$1)</f>
        <v>0</v>
      </c>
      <c r="AL21" s="5">
        <f>COUNTIFS($B:$B,$B21,$AG:$AG,AL$1)</f>
        <v>0</v>
      </c>
      <c r="AM21" s="5">
        <f>COUNTIFS($B:$B,$B21,$AG:$AG,AM$1)</f>
        <v>0</v>
      </c>
      <c r="AN21" s="5">
        <f>COUNTIFS($B:$B,$B21,$AG:$AG,AN$1)</f>
        <v>0</v>
      </c>
      <c r="AO21" s="5">
        <f>COUNTIFS($B:$B,$B21,$AG:$AG,AO$1)</f>
        <v>0</v>
      </c>
      <c r="AP21" s="5">
        <f>COUNTIFS($B:$B,$B21,$AG:$AG,AP$1)</f>
        <v>0</v>
      </c>
      <c r="AQ21" s="5">
        <f>COUNTIFS($B:$B,$B21,$AG:$AG,AQ$1)</f>
        <v>0</v>
      </c>
      <c r="AR21" s="5">
        <f>COUNTIFS($B:$B,$B21,$AG:$AG,AR$1)</f>
        <v>0</v>
      </c>
      <c r="AS21" s="5">
        <f>COUNTIFS($B:$B,$B21,$AG:$AG,AS$1)</f>
        <v>0</v>
      </c>
      <c r="AT21" s="5">
        <f>COUNTIFS($B:$B,$B21,$AG:$AG,AT$1)</f>
        <v>1</v>
      </c>
      <c r="AU21" s="5">
        <f>COUNTIFS($B:$B,$B21,$AG:$AG,AU$1)</f>
        <v>0</v>
      </c>
    </row>
    <row r="22" spans="1:47" ht="15" customHeight="1" x14ac:dyDescent="0.35">
      <c r="A22" s="6">
        <f>IF(B21=B22,A21,A21+1)</f>
        <v>7</v>
      </c>
      <c r="B22" s="6" t="s">
        <v>6294</v>
      </c>
      <c r="C22" s="6" t="s">
        <v>6293</v>
      </c>
      <c r="D22" s="6" t="s">
        <v>3044</v>
      </c>
      <c r="E22" s="6" t="s">
        <v>3043</v>
      </c>
      <c r="F22" s="4" t="s">
        <v>7</v>
      </c>
      <c r="G22" s="4" t="s">
        <v>8</v>
      </c>
      <c r="H22" s="4" t="s">
        <v>7</v>
      </c>
      <c r="I22" s="4">
        <v>2</v>
      </c>
      <c r="J22" s="4" t="s">
        <v>106</v>
      </c>
      <c r="K22" s="4" t="s">
        <v>3057</v>
      </c>
      <c r="L22" s="4" t="s">
        <v>55</v>
      </c>
      <c r="M22" s="4" t="s">
        <v>6292</v>
      </c>
      <c r="N22" s="4" t="s">
        <v>1238</v>
      </c>
      <c r="P22" s="4" t="s">
        <v>669</v>
      </c>
      <c r="Q22" s="4" t="s">
        <v>1475</v>
      </c>
      <c r="R22" s="4" t="s">
        <v>2434</v>
      </c>
      <c r="S22" s="5" t="str">
        <f>IF(P22="심사불필요","-",VLOOKUP(K22,'[1]자격증 backdata'!A:G,7,0))</f>
        <v>-</v>
      </c>
      <c r="T22" s="5" t="str">
        <f>IF(S22="-","-",IF(COUNTIFS(B:B,B22,S:S,"필수")&gt;0,"자격요건충족","확인필요"))</f>
        <v>-</v>
      </c>
      <c r="U22" s="5"/>
      <c r="W22" s="5">
        <f>IF(Q22="4급","심사불필요",VLOOKUP(K22,'[1]자격증 backdata'!A:B,2,0))</f>
        <v>4</v>
      </c>
      <c r="X22" s="4">
        <f>IF(R22="A", MIN(20, SUMIFS(W:W, B:B, B22, R:R, "A")),IF(R22="B", MIN(30, SUMIFS(W:W, B:B, B22, R:R, "B")),"비해당분야"))</f>
        <v>4</v>
      </c>
      <c r="Y22" s="4" t="str">
        <f>IF(R22="C",MIN(30,IF(COUNTIFS(B:B,B22,W:W,"가1")=1,25,IF(COUNTIFS(B:B,B22,W:W,"가1")&gt;=2,30,0))+IF(COUNTIFS(B:B,B22,W:W,"나1")&gt;=4,30,IF(COUNTIFS(B:B,B22,W:W,"나1")=3,26,IF(COUNTIFS(B:B,B22,W:W,"나1")=2,22,IF(COUNTIFS(B:B,B22,W:W,"나1")=1,18,0)))))+MIN(30,IF(COUNTIFS(B:B,B22,W:W,"가2")=1,25,IF(COUNTIFS(B:B,B22,W:W,"가2")&gt;=2,30,0))+IF(COUNTIFS(B:B,B22,W:W,"나2")=3,30,IF(COUNTIFS(B:B,B22,W:W,"나2")=2,25,IF(COUNTIFS(B:B,B22,W:W,"나2")=1,20,0)))),"비해당분야")</f>
        <v>비해당분야</v>
      </c>
      <c r="Z22" s="4" t="str">
        <f>IF(R22="C",VLOOKUP(K22,'[1]자격증 backdata'!A:F,6,0),"비해당분야")</f>
        <v>비해당분야</v>
      </c>
      <c r="AA22" s="4" t="str">
        <f>IF(R22="C",SUMIF(B:B,B22,Z:Z),"비해당분야")</f>
        <v>비해당분야</v>
      </c>
      <c r="AB22" s="4" t="str">
        <f>IF(R22="C",SUM(Y22,AA22),"비해당분야")</f>
        <v>비해당분야</v>
      </c>
      <c r="AC22" s="4">
        <f>IF(R22="C",AB22,X22)</f>
        <v>4</v>
      </c>
      <c r="AD22" s="4">
        <f>VLOOKUP(K22,'[1]자격증 backdata'!A:D,4,0)</f>
        <v>0</v>
      </c>
      <c r="AE22" s="4">
        <f>IF(_xlfn.MAXIFS(AD:AD,B:B,B22)&gt;10,10,_xlfn.MAXIFS(AD:AD,B:B,B22))</f>
        <v>5</v>
      </c>
      <c r="AG22" s="5" t="str">
        <f>VLOOKUP(K22,'[1]자격증 backdata'!A:C,3,0)</f>
        <v>M</v>
      </c>
      <c r="AH22" s="5">
        <f>COUNTIFS($B:$B,$B22,$AG:$AG,AH$1)</f>
        <v>0</v>
      </c>
      <c r="AI22" s="5">
        <f>COUNTIFS($B:$B,$B22,$AG:$AG,AI$1)</f>
        <v>0</v>
      </c>
      <c r="AJ22" s="5">
        <f>COUNTIFS($B:$B,$B22,$AG:$AG,AJ$1)</f>
        <v>0</v>
      </c>
      <c r="AK22" s="5">
        <f>COUNTIFS($B:$B,$B22,$AG:$AG,AK$1)</f>
        <v>0</v>
      </c>
      <c r="AL22" s="5">
        <f>COUNTIFS($B:$B,$B22,$AG:$AG,AL$1)</f>
        <v>0</v>
      </c>
      <c r="AM22" s="5">
        <f>COUNTIFS($B:$B,$B22,$AG:$AG,AM$1)</f>
        <v>0</v>
      </c>
      <c r="AN22" s="5">
        <f>COUNTIFS($B:$B,$B22,$AG:$AG,AN$1)</f>
        <v>0</v>
      </c>
      <c r="AO22" s="5">
        <f>COUNTIFS($B:$B,$B22,$AG:$AG,AO$1)</f>
        <v>0</v>
      </c>
      <c r="AP22" s="5">
        <f>COUNTIFS($B:$B,$B22,$AG:$AG,AP$1)</f>
        <v>0</v>
      </c>
      <c r="AQ22" s="5">
        <f>COUNTIFS($B:$B,$B22,$AG:$AG,AQ$1)</f>
        <v>0</v>
      </c>
      <c r="AR22" s="5">
        <f>COUNTIFS($B:$B,$B22,$AG:$AG,AR$1)</f>
        <v>0</v>
      </c>
      <c r="AS22" s="5">
        <f>COUNTIFS($B:$B,$B22,$AG:$AG,AS$1)</f>
        <v>0</v>
      </c>
      <c r="AT22" s="5">
        <f>COUNTIFS($B:$B,$B22,$AG:$AG,AT$1)</f>
        <v>1</v>
      </c>
      <c r="AU22" s="5">
        <f>COUNTIFS($B:$B,$B22,$AG:$AG,AU$1)</f>
        <v>0</v>
      </c>
    </row>
    <row r="23" spans="1:47" ht="15" customHeight="1" x14ac:dyDescent="0.35">
      <c r="A23" s="3">
        <f>IF(B22=B23,A22,A22+1)</f>
        <v>8</v>
      </c>
      <c r="B23" s="3" t="s">
        <v>6287</v>
      </c>
      <c r="C23" s="3" t="s">
        <v>6286</v>
      </c>
      <c r="D23" s="3" t="s">
        <v>3044</v>
      </c>
      <c r="E23" s="3" t="s">
        <v>3043</v>
      </c>
      <c r="F23" s="4" t="s">
        <v>7</v>
      </c>
      <c r="G23" s="4" t="s">
        <v>8</v>
      </c>
      <c r="H23" s="4" t="s">
        <v>7</v>
      </c>
      <c r="I23" s="3">
        <v>1</v>
      </c>
      <c r="J23" s="3" t="s">
        <v>69</v>
      </c>
      <c r="K23" s="3" t="s">
        <v>3065</v>
      </c>
      <c r="L23" s="3" t="s">
        <v>36</v>
      </c>
      <c r="M23" s="3" t="s">
        <v>6291</v>
      </c>
      <c r="N23" s="3" t="s">
        <v>690</v>
      </c>
      <c r="P23" s="3" t="s">
        <v>669</v>
      </c>
      <c r="Q23" s="3" t="s">
        <v>1475</v>
      </c>
      <c r="R23" s="3" t="s">
        <v>2434</v>
      </c>
      <c r="S23" s="2" t="str">
        <f>IF(P23="심사불필요","-",VLOOKUP(K23,'[1]자격증 backdata'!A:G,7,0))</f>
        <v>-</v>
      </c>
      <c r="T23" s="2" t="str">
        <f>IF(S23="-","-",IF(COUNTIFS(B:B,B23,S:S,"필수")&gt;0,"자격요건충족","확인필요"))</f>
        <v>-</v>
      </c>
      <c r="U23" s="2"/>
      <c r="W23" s="2">
        <f>IF(Q23="4급","심사불필요",VLOOKUP(K23,'[1]자격증 backdata'!A:B,2,0))</f>
        <v>0</v>
      </c>
      <c r="X23" s="3">
        <f>IF(R23="A", MIN(20, SUMIFS(W:W, B:B, B23, R:R, "A")),IF(R23="B", MIN(30, SUMIFS(W:W, B:B, B23, R:R, "B")),"비해당분야"))</f>
        <v>12</v>
      </c>
      <c r="Y23" s="3" t="str">
        <f>IF(R23="C",MIN(30,IF(COUNTIFS(B:B,B23,W:W,"가1")=1,25,IF(COUNTIFS(B:B,B23,W:W,"가1")&gt;=2,30,0))+IF(COUNTIFS(B:B,B23,W:W,"나1")&gt;=4,30,IF(COUNTIFS(B:B,B23,W:W,"나1")=3,26,IF(COUNTIFS(B:B,B23,W:W,"나1")=2,22,IF(COUNTIFS(B:B,B23,W:W,"나1")=1,18,0)))))+MIN(30,IF(COUNTIFS(B:B,B23,W:W,"가2")=1,25,IF(COUNTIFS(B:B,B23,W:W,"가2")&gt;=2,30,0))+IF(COUNTIFS(B:B,B23,W:W,"나2")=3,30,IF(COUNTIFS(B:B,B23,W:W,"나2")=2,25,IF(COUNTIFS(B:B,B23,W:W,"나2")=1,20,0)))),"비해당분야")</f>
        <v>비해당분야</v>
      </c>
      <c r="Z23" s="3" t="str">
        <f>IF(R23="C",VLOOKUP(K23,'[1]자격증 backdata'!A:F,6,0),"비해당분야")</f>
        <v>비해당분야</v>
      </c>
      <c r="AA23" s="3" t="str">
        <f>IF(R23="C",SUMIF(B:B,B23,Z:Z),"비해당분야")</f>
        <v>비해당분야</v>
      </c>
      <c r="AB23" s="3" t="str">
        <f>IF(R23="C",SUM(Y23,AA23),"비해당분야")</f>
        <v>비해당분야</v>
      </c>
      <c r="AC23" s="3">
        <f>IF(R23="C",AB23,X23)</f>
        <v>12</v>
      </c>
      <c r="AD23" s="3">
        <f>VLOOKUP(K23,'[1]자격증 backdata'!A:D,4,0)</f>
        <v>5</v>
      </c>
      <c r="AE23" s="3">
        <f>IF(_xlfn.MAXIFS(AD:AD,B:B,B23)&gt;10,10,_xlfn.MAXIFS(AD:AD,B:B,B23))</f>
        <v>5</v>
      </c>
      <c r="AG23" s="2">
        <f>VLOOKUP(K23,'[1]자격증 backdata'!A:C,3,0)</f>
        <v>0</v>
      </c>
      <c r="AH23" s="2">
        <f>COUNTIFS($B:$B,$B23,$AG:$AG,AH$1)</f>
        <v>0</v>
      </c>
      <c r="AI23" s="2">
        <f>COUNTIFS($B:$B,$B23,$AG:$AG,AI$1)</f>
        <v>0</v>
      </c>
      <c r="AJ23" s="2">
        <f>COUNTIFS($B:$B,$B23,$AG:$AG,AJ$1)</f>
        <v>0</v>
      </c>
      <c r="AK23" s="2">
        <f>COUNTIFS($B:$B,$B23,$AG:$AG,AK$1)</f>
        <v>0</v>
      </c>
      <c r="AL23" s="2">
        <f>COUNTIFS($B:$B,$B23,$AG:$AG,AL$1)</f>
        <v>0</v>
      </c>
      <c r="AM23" s="2">
        <f>COUNTIFS($B:$B,$B23,$AG:$AG,AM$1)</f>
        <v>0</v>
      </c>
      <c r="AN23" s="2">
        <f>COUNTIFS($B:$B,$B23,$AG:$AG,AN$1)</f>
        <v>0</v>
      </c>
      <c r="AO23" s="2">
        <f>COUNTIFS($B:$B,$B23,$AG:$AG,AO$1)</f>
        <v>1</v>
      </c>
      <c r="AP23" s="2">
        <f>COUNTIFS($B:$B,$B23,$AG:$AG,AP$1)</f>
        <v>0</v>
      </c>
      <c r="AQ23" s="2">
        <f>COUNTIFS($B:$B,$B23,$AG:$AG,AQ$1)</f>
        <v>0</v>
      </c>
      <c r="AR23" s="2">
        <f>COUNTIFS($B:$B,$B23,$AG:$AG,AR$1)</f>
        <v>0</v>
      </c>
      <c r="AS23" s="2">
        <f>COUNTIFS($B:$B,$B23,$AG:$AG,AS$1)</f>
        <v>0</v>
      </c>
      <c r="AT23" s="2">
        <f>COUNTIFS($B:$B,$B23,$AG:$AG,AT$1)</f>
        <v>1</v>
      </c>
      <c r="AU23" s="2">
        <f>COUNTIFS($B:$B,$B23,$AG:$AG,AU$1)</f>
        <v>0</v>
      </c>
    </row>
    <row r="24" spans="1:47" ht="15" customHeight="1" x14ac:dyDescent="0.35">
      <c r="A24" s="7">
        <f>IF(B23=B24,A23,A23+1)</f>
        <v>8</v>
      </c>
      <c r="B24" s="7" t="s">
        <v>6287</v>
      </c>
      <c r="C24" s="7" t="s">
        <v>6286</v>
      </c>
      <c r="D24" s="7" t="s">
        <v>3044</v>
      </c>
      <c r="E24" s="7" t="s">
        <v>3043</v>
      </c>
      <c r="F24" s="4" t="s">
        <v>7</v>
      </c>
      <c r="G24" s="4" t="s">
        <v>8</v>
      </c>
      <c r="H24" s="4" t="s">
        <v>7</v>
      </c>
      <c r="I24" s="3">
        <v>2</v>
      </c>
      <c r="J24" s="3" t="s">
        <v>106</v>
      </c>
      <c r="K24" s="3" t="s">
        <v>3057</v>
      </c>
      <c r="L24" s="3" t="s">
        <v>55</v>
      </c>
      <c r="M24" s="3" t="s">
        <v>6290</v>
      </c>
      <c r="N24" s="3" t="s">
        <v>6289</v>
      </c>
      <c r="P24" s="3" t="s">
        <v>669</v>
      </c>
      <c r="Q24" s="3" t="s">
        <v>1475</v>
      </c>
      <c r="R24" s="3" t="s">
        <v>2434</v>
      </c>
      <c r="S24" s="2" t="str">
        <f>IF(P24="심사불필요","-",VLOOKUP(K24,'[1]자격증 backdata'!A:G,7,0))</f>
        <v>-</v>
      </c>
      <c r="T24" s="2" t="str">
        <f>IF(S24="-","-",IF(COUNTIFS(B:B,B24,S:S,"필수")&gt;0,"자격요건충족","확인필요"))</f>
        <v>-</v>
      </c>
      <c r="U24" s="2"/>
      <c r="W24" s="2">
        <f>IF(Q24="4급","심사불필요",VLOOKUP(K24,'[1]자격증 backdata'!A:B,2,0))</f>
        <v>4</v>
      </c>
      <c r="X24" s="3">
        <f>IF(R24="A", MIN(20, SUMIFS(W:W, B:B, B24, R:R, "A")),IF(R24="B", MIN(30, SUMIFS(W:W, B:B, B24, R:R, "B")),"비해당분야"))</f>
        <v>12</v>
      </c>
      <c r="Y24" s="3" t="str">
        <f>IF(R24="C",MIN(30,IF(COUNTIFS(B:B,B24,W:W,"가1")=1,25,IF(COUNTIFS(B:B,B24,W:W,"가1")&gt;=2,30,0))+IF(COUNTIFS(B:B,B24,W:W,"나1")&gt;=4,30,IF(COUNTIFS(B:B,B24,W:W,"나1")=3,26,IF(COUNTIFS(B:B,B24,W:W,"나1")=2,22,IF(COUNTIFS(B:B,B24,W:W,"나1")=1,18,0)))))+MIN(30,IF(COUNTIFS(B:B,B24,W:W,"가2")=1,25,IF(COUNTIFS(B:B,B24,W:W,"가2")&gt;=2,30,0))+IF(COUNTIFS(B:B,B24,W:W,"나2")=3,30,IF(COUNTIFS(B:B,B24,W:W,"나2")=2,25,IF(COUNTIFS(B:B,B24,W:W,"나2")=1,20,0)))),"비해당분야")</f>
        <v>비해당분야</v>
      </c>
      <c r="Z24" s="3" t="str">
        <f>IF(R24="C",VLOOKUP(K24,'[1]자격증 backdata'!A:F,6,0),"비해당분야")</f>
        <v>비해당분야</v>
      </c>
      <c r="AA24" s="3" t="str">
        <f>IF(R24="C",SUMIF(B:B,B24,Z:Z),"비해당분야")</f>
        <v>비해당분야</v>
      </c>
      <c r="AB24" s="3" t="str">
        <f>IF(R24="C",SUM(Y24,AA24),"비해당분야")</f>
        <v>비해당분야</v>
      </c>
      <c r="AC24" s="3">
        <f>IF(R24="C",AB24,X24)</f>
        <v>12</v>
      </c>
      <c r="AD24" s="3">
        <f>VLOOKUP(K24,'[1]자격증 backdata'!A:D,4,0)</f>
        <v>0</v>
      </c>
      <c r="AE24" s="3">
        <f>IF(_xlfn.MAXIFS(AD:AD,B:B,B24)&gt;10,10,_xlfn.MAXIFS(AD:AD,B:B,B24))</f>
        <v>5</v>
      </c>
      <c r="AG24" s="2" t="str">
        <f>VLOOKUP(K24,'[1]자격증 backdata'!A:C,3,0)</f>
        <v>M</v>
      </c>
      <c r="AH24" s="2">
        <f>COUNTIFS($B:$B,$B24,$AG:$AG,AH$1)</f>
        <v>0</v>
      </c>
      <c r="AI24" s="2">
        <f>COUNTIFS($B:$B,$B24,$AG:$AG,AI$1)</f>
        <v>0</v>
      </c>
      <c r="AJ24" s="2">
        <f>COUNTIFS($B:$B,$B24,$AG:$AG,AJ$1)</f>
        <v>0</v>
      </c>
      <c r="AK24" s="2">
        <f>COUNTIFS($B:$B,$B24,$AG:$AG,AK$1)</f>
        <v>0</v>
      </c>
      <c r="AL24" s="2">
        <f>COUNTIFS($B:$B,$B24,$AG:$AG,AL$1)</f>
        <v>0</v>
      </c>
      <c r="AM24" s="2">
        <f>COUNTIFS($B:$B,$B24,$AG:$AG,AM$1)</f>
        <v>0</v>
      </c>
      <c r="AN24" s="2">
        <f>COUNTIFS($B:$B,$B24,$AG:$AG,AN$1)</f>
        <v>0</v>
      </c>
      <c r="AO24" s="2">
        <f>COUNTIFS($B:$B,$B24,$AG:$AG,AO$1)</f>
        <v>1</v>
      </c>
      <c r="AP24" s="2">
        <f>COUNTIFS($B:$B,$B24,$AG:$AG,AP$1)</f>
        <v>0</v>
      </c>
      <c r="AQ24" s="2">
        <f>COUNTIFS($B:$B,$B24,$AG:$AG,AQ$1)</f>
        <v>0</v>
      </c>
      <c r="AR24" s="2">
        <f>COUNTIFS($B:$B,$B24,$AG:$AG,AR$1)</f>
        <v>0</v>
      </c>
      <c r="AS24" s="2">
        <f>COUNTIFS($B:$B,$B24,$AG:$AG,AS$1)</f>
        <v>0</v>
      </c>
      <c r="AT24" s="2">
        <f>COUNTIFS($B:$B,$B24,$AG:$AG,AT$1)</f>
        <v>1</v>
      </c>
      <c r="AU24" s="2">
        <f>COUNTIFS($B:$B,$B24,$AG:$AG,AU$1)</f>
        <v>0</v>
      </c>
    </row>
    <row r="25" spans="1:47" ht="15" customHeight="1" x14ac:dyDescent="0.35">
      <c r="A25" s="7">
        <f>IF(B24=B25,A24,A24+1)</f>
        <v>8</v>
      </c>
      <c r="B25" s="7" t="s">
        <v>6287</v>
      </c>
      <c r="C25" s="7" t="s">
        <v>6286</v>
      </c>
      <c r="D25" s="7" t="s">
        <v>3044</v>
      </c>
      <c r="E25" s="7" t="s">
        <v>3043</v>
      </c>
      <c r="F25" s="4" t="s">
        <v>7</v>
      </c>
      <c r="G25" s="4" t="s">
        <v>8</v>
      </c>
      <c r="H25" s="4" t="s">
        <v>7</v>
      </c>
      <c r="I25" s="3">
        <v>3</v>
      </c>
      <c r="J25" s="3" t="s">
        <v>2526</v>
      </c>
      <c r="K25" s="3" t="s">
        <v>3161</v>
      </c>
      <c r="L25" s="3" t="s">
        <v>2524</v>
      </c>
      <c r="M25" s="3" t="s">
        <v>6288</v>
      </c>
      <c r="N25" s="3" t="s">
        <v>2617</v>
      </c>
      <c r="P25" s="3" t="s">
        <v>669</v>
      </c>
      <c r="Q25" s="3" t="s">
        <v>1475</v>
      </c>
      <c r="R25" s="3" t="s">
        <v>2434</v>
      </c>
      <c r="S25" s="2" t="str">
        <f>IF(P25="심사불필요","-",VLOOKUP(K25,'[1]자격증 backdata'!A:G,7,0))</f>
        <v>-</v>
      </c>
      <c r="T25" s="2" t="str">
        <f>IF(S25="-","-",IF(COUNTIFS(B:B,B25,S:S,"필수")&gt;0,"자격요건충족","확인필요"))</f>
        <v>-</v>
      </c>
      <c r="U25" s="2"/>
      <c r="W25" s="2">
        <f>IF(Q25="4급","심사불필요",VLOOKUP(K25,'[1]자격증 backdata'!A:B,2,0))</f>
        <v>4</v>
      </c>
      <c r="X25" s="3">
        <f>IF(R25="A", MIN(20, SUMIFS(W:W, B:B, B25, R:R, "A")),IF(R25="B", MIN(30, SUMIFS(W:W, B:B, B25, R:R, "B")),"비해당분야"))</f>
        <v>12</v>
      </c>
      <c r="Y25" s="3" t="str">
        <f>IF(R25="C",MIN(30,IF(COUNTIFS(B:B,B25,W:W,"가1")=1,25,IF(COUNTIFS(B:B,B25,W:W,"가1")&gt;=2,30,0))+IF(COUNTIFS(B:B,B25,W:W,"나1")&gt;=4,30,IF(COUNTIFS(B:B,B25,W:W,"나1")=3,26,IF(COUNTIFS(B:B,B25,W:W,"나1")=2,22,IF(COUNTIFS(B:B,B25,W:W,"나1")=1,18,0)))))+MIN(30,IF(COUNTIFS(B:B,B25,W:W,"가2")=1,25,IF(COUNTIFS(B:B,B25,W:W,"가2")&gt;=2,30,0))+IF(COUNTIFS(B:B,B25,W:W,"나2")=3,30,IF(COUNTIFS(B:B,B25,W:W,"나2")=2,25,IF(COUNTIFS(B:B,B25,W:W,"나2")=1,20,0)))),"비해당분야")</f>
        <v>비해당분야</v>
      </c>
      <c r="Z25" s="3" t="str">
        <f>IF(R25="C",VLOOKUP(K25,'[1]자격증 backdata'!A:F,6,0),"비해당분야")</f>
        <v>비해당분야</v>
      </c>
      <c r="AA25" s="3" t="str">
        <f>IF(R25="C",SUMIF(B:B,B25,Z:Z),"비해당분야")</f>
        <v>비해당분야</v>
      </c>
      <c r="AB25" s="3" t="str">
        <f>IF(R25="C",SUM(Y25,AA25),"비해당분야")</f>
        <v>비해당분야</v>
      </c>
      <c r="AC25" s="3">
        <f>IF(R25="C",AB25,X25)</f>
        <v>12</v>
      </c>
      <c r="AD25" s="3">
        <f>VLOOKUP(K25,'[1]자격증 backdata'!A:D,4,0)</f>
        <v>0</v>
      </c>
      <c r="AE25" s="3">
        <f>IF(_xlfn.MAXIFS(AD:AD,B:B,B25)&gt;10,10,_xlfn.MAXIFS(AD:AD,B:B,B25))</f>
        <v>5</v>
      </c>
      <c r="AG25" s="2">
        <f>VLOOKUP(K25,'[1]자격증 backdata'!A:C,3,0)</f>
        <v>0</v>
      </c>
      <c r="AH25" s="2">
        <f>COUNTIFS($B:$B,$B25,$AG:$AG,AH$1)</f>
        <v>0</v>
      </c>
      <c r="AI25" s="2">
        <f>COUNTIFS($B:$B,$B25,$AG:$AG,AI$1)</f>
        <v>0</v>
      </c>
      <c r="AJ25" s="2">
        <f>COUNTIFS($B:$B,$B25,$AG:$AG,AJ$1)</f>
        <v>0</v>
      </c>
      <c r="AK25" s="2">
        <f>COUNTIFS($B:$B,$B25,$AG:$AG,AK$1)</f>
        <v>0</v>
      </c>
      <c r="AL25" s="2">
        <f>COUNTIFS($B:$B,$B25,$AG:$AG,AL$1)</f>
        <v>0</v>
      </c>
      <c r="AM25" s="2">
        <f>COUNTIFS($B:$B,$B25,$AG:$AG,AM$1)</f>
        <v>0</v>
      </c>
      <c r="AN25" s="2">
        <f>COUNTIFS($B:$B,$B25,$AG:$AG,AN$1)</f>
        <v>0</v>
      </c>
      <c r="AO25" s="2">
        <f>COUNTIFS($B:$B,$B25,$AG:$AG,AO$1)</f>
        <v>1</v>
      </c>
      <c r="AP25" s="2">
        <f>COUNTIFS($B:$B,$B25,$AG:$AG,AP$1)</f>
        <v>0</v>
      </c>
      <c r="AQ25" s="2">
        <f>COUNTIFS($B:$B,$B25,$AG:$AG,AQ$1)</f>
        <v>0</v>
      </c>
      <c r="AR25" s="2">
        <f>COUNTIFS($B:$B,$B25,$AG:$AG,AR$1)</f>
        <v>0</v>
      </c>
      <c r="AS25" s="2">
        <f>COUNTIFS($B:$B,$B25,$AG:$AG,AS$1)</f>
        <v>0</v>
      </c>
      <c r="AT25" s="2">
        <f>COUNTIFS($B:$B,$B25,$AG:$AG,AT$1)</f>
        <v>1</v>
      </c>
      <c r="AU25" s="2">
        <f>COUNTIFS($B:$B,$B25,$AG:$AG,AU$1)</f>
        <v>0</v>
      </c>
    </row>
    <row r="26" spans="1:47" ht="15" customHeight="1" x14ac:dyDescent="0.35">
      <c r="A26" s="7">
        <f>IF(B25=B26,A25,A25+1)</f>
        <v>8</v>
      </c>
      <c r="B26" s="7" t="s">
        <v>6287</v>
      </c>
      <c r="C26" s="7" t="s">
        <v>6286</v>
      </c>
      <c r="D26" s="7" t="s">
        <v>3044</v>
      </c>
      <c r="E26" s="7" t="s">
        <v>3043</v>
      </c>
      <c r="F26" s="4" t="s">
        <v>7</v>
      </c>
      <c r="G26" s="4" t="s">
        <v>8</v>
      </c>
      <c r="H26" s="4" t="s">
        <v>7</v>
      </c>
      <c r="I26" s="3">
        <v>4</v>
      </c>
      <c r="J26" s="3" t="s">
        <v>653</v>
      </c>
      <c r="K26" s="3" t="s">
        <v>3052</v>
      </c>
      <c r="L26" s="3" t="s">
        <v>651</v>
      </c>
      <c r="M26" s="3" t="s">
        <v>6285</v>
      </c>
      <c r="N26" s="3" t="s">
        <v>4158</v>
      </c>
      <c r="P26" s="3" t="s">
        <v>669</v>
      </c>
      <c r="Q26" s="3" t="s">
        <v>1475</v>
      </c>
      <c r="R26" s="3" t="s">
        <v>2434</v>
      </c>
      <c r="S26" s="2" t="str">
        <f>IF(P26="심사불필요","-",VLOOKUP(K26,'[1]자격증 backdata'!A:G,7,0))</f>
        <v>-</v>
      </c>
      <c r="T26" s="2" t="str">
        <f>IF(S26="-","-",IF(COUNTIFS(B:B,B26,S:S,"필수")&gt;0,"자격요건충족","확인필요"))</f>
        <v>-</v>
      </c>
      <c r="U26" s="2"/>
      <c r="W26" s="2">
        <f>IF(Q26="4급","심사불필요",VLOOKUP(K26,'[1]자격증 backdata'!A:B,2,0))</f>
        <v>4</v>
      </c>
      <c r="X26" s="3">
        <f>IF(R26="A", MIN(20, SUMIFS(W:W, B:B, B26, R:R, "A")),IF(R26="B", MIN(30, SUMIFS(W:W, B:B, B26, R:R, "B")),"비해당분야"))</f>
        <v>12</v>
      </c>
      <c r="Y26" s="3" t="str">
        <f>IF(R26="C",MIN(30,IF(COUNTIFS(B:B,B26,W:W,"가1")=1,25,IF(COUNTIFS(B:B,B26,W:W,"가1")&gt;=2,30,0))+IF(COUNTIFS(B:B,B26,W:W,"나1")&gt;=4,30,IF(COUNTIFS(B:B,B26,W:W,"나1")=3,26,IF(COUNTIFS(B:B,B26,W:W,"나1")=2,22,IF(COUNTIFS(B:B,B26,W:W,"나1")=1,18,0)))))+MIN(30,IF(COUNTIFS(B:B,B26,W:W,"가2")=1,25,IF(COUNTIFS(B:B,B26,W:W,"가2")&gt;=2,30,0))+IF(COUNTIFS(B:B,B26,W:W,"나2")=3,30,IF(COUNTIFS(B:B,B26,W:W,"나2")=2,25,IF(COUNTIFS(B:B,B26,W:W,"나2")=1,20,0)))),"비해당분야")</f>
        <v>비해당분야</v>
      </c>
      <c r="Z26" s="3" t="str">
        <f>IF(R26="C",VLOOKUP(K26,'[1]자격증 backdata'!A:F,6,0),"비해당분야")</f>
        <v>비해당분야</v>
      </c>
      <c r="AA26" s="3" t="str">
        <f>IF(R26="C",SUMIF(B:B,B26,Z:Z),"비해당분야")</f>
        <v>비해당분야</v>
      </c>
      <c r="AB26" s="3" t="str">
        <f>IF(R26="C",SUM(Y26,AA26),"비해당분야")</f>
        <v>비해당분야</v>
      </c>
      <c r="AC26" s="3">
        <f>IF(R26="C",AB26,X26)</f>
        <v>12</v>
      </c>
      <c r="AD26" s="3">
        <f>VLOOKUP(K26,'[1]자격증 backdata'!A:D,4,0)</f>
        <v>0</v>
      </c>
      <c r="AE26" s="3">
        <f>IF(_xlfn.MAXIFS(AD:AD,B:B,B26)&gt;10,10,_xlfn.MAXIFS(AD:AD,B:B,B26))</f>
        <v>5</v>
      </c>
      <c r="AG26" s="2" t="str">
        <f>VLOOKUP(K26,'[1]자격증 backdata'!A:C,3,0)</f>
        <v>H</v>
      </c>
      <c r="AH26" s="2">
        <f>COUNTIFS($B:$B,$B26,$AG:$AG,AH$1)</f>
        <v>0</v>
      </c>
      <c r="AI26" s="2">
        <f>COUNTIFS($B:$B,$B26,$AG:$AG,AI$1)</f>
        <v>0</v>
      </c>
      <c r="AJ26" s="2">
        <f>COUNTIFS($B:$B,$B26,$AG:$AG,AJ$1)</f>
        <v>0</v>
      </c>
      <c r="AK26" s="2">
        <f>COUNTIFS($B:$B,$B26,$AG:$AG,AK$1)</f>
        <v>0</v>
      </c>
      <c r="AL26" s="2">
        <f>COUNTIFS($B:$B,$B26,$AG:$AG,AL$1)</f>
        <v>0</v>
      </c>
      <c r="AM26" s="2">
        <f>COUNTIFS($B:$B,$B26,$AG:$AG,AM$1)</f>
        <v>0</v>
      </c>
      <c r="AN26" s="2">
        <f>COUNTIFS($B:$B,$B26,$AG:$AG,AN$1)</f>
        <v>0</v>
      </c>
      <c r="AO26" s="2">
        <f>COUNTIFS($B:$B,$B26,$AG:$AG,AO$1)</f>
        <v>1</v>
      </c>
      <c r="AP26" s="2">
        <f>COUNTIFS($B:$B,$B26,$AG:$AG,AP$1)</f>
        <v>0</v>
      </c>
      <c r="AQ26" s="2">
        <f>COUNTIFS($B:$B,$B26,$AG:$AG,AQ$1)</f>
        <v>0</v>
      </c>
      <c r="AR26" s="2">
        <f>COUNTIFS($B:$B,$B26,$AG:$AG,AR$1)</f>
        <v>0</v>
      </c>
      <c r="AS26" s="2">
        <f>COUNTIFS($B:$B,$B26,$AG:$AG,AS$1)</f>
        <v>0</v>
      </c>
      <c r="AT26" s="2">
        <f>COUNTIFS($B:$B,$B26,$AG:$AG,AT$1)</f>
        <v>1</v>
      </c>
      <c r="AU26" s="2">
        <f>COUNTIFS($B:$B,$B26,$AG:$AG,AU$1)</f>
        <v>0</v>
      </c>
    </row>
    <row r="27" spans="1:47" ht="15" customHeight="1" x14ac:dyDescent="0.35">
      <c r="A27" s="4">
        <f>IF(B26=B27,A26,A26+1)</f>
        <v>9</v>
      </c>
      <c r="B27" s="4" t="s">
        <v>6281</v>
      </c>
      <c r="C27" s="4" t="s">
        <v>6280</v>
      </c>
      <c r="D27" s="4" t="s">
        <v>3044</v>
      </c>
      <c r="E27" s="4" t="s">
        <v>3043</v>
      </c>
      <c r="F27" s="4" t="s">
        <v>7</v>
      </c>
      <c r="G27" s="4" t="s">
        <v>8</v>
      </c>
      <c r="H27" s="4" t="s">
        <v>7</v>
      </c>
      <c r="I27" s="4">
        <v>1</v>
      </c>
      <c r="J27" s="4" t="s">
        <v>69</v>
      </c>
      <c r="K27" s="4" t="s">
        <v>3065</v>
      </c>
      <c r="L27" s="4" t="s">
        <v>36</v>
      </c>
      <c r="M27" s="4" t="s">
        <v>6284</v>
      </c>
      <c r="N27" s="4" t="s">
        <v>189</v>
      </c>
      <c r="P27" s="4" t="s">
        <v>669</v>
      </c>
      <c r="Q27" s="4" t="s">
        <v>1475</v>
      </c>
      <c r="R27" s="4" t="s">
        <v>2434</v>
      </c>
      <c r="S27" s="5" t="str">
        <f>IF(P27="심사불필요","-",VLOOKUP(K27,'[1]자격증 backdata'!A:G,7,0))</f>
        <v>-</v>
      </c>
      <c r="T27" s="5" t="str">
        <f>IF(S27="-","-",IF(COUNTIFS(B:B,B27,S:S,"필수")&gt;0,"자격요건충족","확인필요"))</f>
        <v>-</v>
      </c>
      <c r="U27" s="5"/>
      <c r="W27" s="5">
        <f>IF(Q27="4급","심사불필요",VLOOKUP(K27,'[1]자격증 backdata'!A:B,2,0))</f>
        <v>0</v>
      </c>
      <c r="X27" s="4">
        <f>IF(R27="A", MIN(20, SUMIFS(W:W, B:B, B27, R:R, "A")),IF(R27="B", MIN(30, SUMIFS(W:W, B:B, B27, R:R, "B")),"비해당분야"))</f>
        <v>10</v>
      </c>
      <c r="Y27" s="4" t="str">
        <f>IF(R27="C",MIN(30,IF(COUNTIFS(B:B,B27,W:W,"가1")=1,25,IF(COUNTIFS(B:B,B27,W:W,"가1")&gt;=2,30,0))+IF(COUNTIFS(B:B,B27,W:W,"나1")&gt;=4,30,IF(COUNTIFS(B:B,B27,W:W,"나1")=3,26,IF(COUNTIFS(B:B,B27,W:W,"나1")=2,22,IF(COUNTIFS(B:B,B27,W:W,"나1")=1,18,0)))))+MIN(30,IF(COUNTIFS(B:B,B27,W:W,"가2")=1,25,IF(COUNTIFS(B:B,B27,W:W,"가2")&gt;=2,30,0))+IF(COUNTIFS(B:B,B27,W:W,"나2")=3,30,IF(COUNTIFS(B:B,B27,W:W,"나2")=2,25,IF(COUNTIFS(B:B,B27,W:W,"나2")=1,20,0)))),"비해당분야")</f>
        <v>비해당분야</v>
      </c>
      <c r="Z27" s="4" t="str">
        <f>IF(R27="C",VLOOKUP(K27,'[1]자격증 backdata'!A:F,6,0),"비해당분야")</f>
        <v>비해당분야</v>
      </c>
      <c r="AA27" s="4" t="str">
        <f>IF(R27="C",SUMIF(B:B,B27,Z:Z),"비해당분야")</f>
        <v>비해당분야</v>
      </c>
      <c r="AB27" s="4" t="str">
        <f>IF(R27="C",SUM(Y27,AA27),"비해당분야")</f>
        <v>비해당분야</v>
      </c>
      <c r="AC27" s="4">
        <f>IF(R27="C",AB27,X27)</f>
        <v>10</v>
      </c>
      <c r="AD27" s="4">
        <f>VLOOKUP(K27,'[1]자격증 backdata'!A:D,4,0)</f>
        <v>5</v>
      </c>
      <c r="AE27" s="4">
        <f>IF(_xlfn.MAXIFS(AD:AD,B:B,B27)&gt;10,10,_xlfn.MAXIFS(AD:AD,B:B,B27))</f>
        <v>5</v>
      </c>
      <c r="AG27" s="5">
        <f>VLOOKUP(K27,'[1]자격증 backdata'!A:C,3,0)</f>
        <v>0</v>
      </c>
      <c r="AH27" s="5">
        <f>COUNTIFS($B:$B,$B27,$AG:$AG,AH$1)</f>
        <v>0</v>
      </c>
      <c r="AI27" s="5">
        <f>COUNTIFS($B:$B,$B27,$AG:$AG,AI$1)</f>
        <v>0</v>
      </c>
      <c r="AJ27" s="5">
        <f>COUNTIFS($B:$B,$B27,$AG:$AG,AJ$1)</f>
        <v>0</v>
      </c>
      <c r="AK27" s="5">
        <f>COUNTIFS($B:$B,$B27,$AG:$AG,AK$1)</f>
        <v>0</v>
      </c>
      <c r="AL27" s="5">
        <f>COUNTIFS($B:$B,$B27,$AG:$AG,AL$1)</f>
        <v>1</v>
      </c>
      <c r="AM27" s="5">
        <f>COUNTIFS($B:$B,$B27,$AG:$AG,AM$1)</f>
        <v>0</v>
      </c>
      <c r="AN27" s="5">
        <f>COUNTIFS($B:$B,$B27,$AG:$AG,AN$1)</f>
        <v>0</v>
      </c>
      <c r="AO27" s="5">
        <f>COUNTIFS($B:$B,$B27,$AG:$AG,AO$1)</f>
        <v>1</v>
      </c>
      <c r="AP27" s="5">
        <f>COUNTIFS($B:$B,$B27,$AG:$AG,AP$1)</f>
        <v>0</v>
      </c>
      <c r="AQ27" s="5">
        <f>COUNTIFS($B:$B,$B27,$AG:$AG,AQ$1)</f>
        <v>0</v>
      </c>
      <c r="AR27" s="5">
        <f>COUNTIFS($B:$B,$B27,$AG:$AG,AR$1)</f>
        <v>0</v>
      </c>
      <c r="AS27" s="5">
        <f>COUNTIFS($B:$B,$B27,$AG:$AG,AS$1)</f>
        <v>0</v>
      </c>
      <c r="AT27" s="5">
        <f>COUNTIFS($B:$B,$B27,$AG:$AG,AT$1)</f>
        <v>1</v>
      </c>
      <c r="AU27" s="5">
        <f>COUNTIFS($B:$B,$B27,$AG:$AG,AU$1)</f>
        <v>0</v>
      </c>
    </row>
    <row r="28" spans="1:47" ht="15" customHeight="1" x14ac:dyDescent="0.35">
      <c r="A28" s="6">
        <f>IF(B27=B28,A27,A27+1)</f>
        <v>9</v>
      </c>
      <c r="B28" s="6" t="s">
        <v>6281</v>
      </c>
      <c r="C28" s="6" t="s">
        <v>6280</v>
      </c>
      <c r="D28" s="6" t="s">
        <v>3044</v>
      </c>
      <c r="E28" s="6" t="s">
        <v>3043</v>
      </c>
      <c r="F28" s="4" t="s">
        <v>7</v>
      </c>
      <c r="G28" s="4" t="s">
        <v>8</v>
      </c>
      <c r="H28" s="4" t="s">
        <v>7</v>
      </c>
      <c r="I28" s="4">
        <v>2</v>
      </c>
      <c r="J28" s="4" t="s">
        <v>653</v>
      </c>
      <c r="K28" s="4" t="s">
        <v>3052</v>
      </c>
      <c r="L28" s="4" t="s">
        <v>651</v>
      </c>
      <c r="M28" s="4" t="s">
        <v>6283</v>
      </c>
      <c r="N28" s="4" t="s">
        <v>2594</v>
      </c>
      <c r="P28" s="4" t="s">
        <v>669</v>
      </c>
      <c r="Q28" s="4" t="s">
        <v>1475</v>
      </c>
      <c r="R28" s="4" t="s">
        <v>2434</v>
      </c>
      <c r="S28" s="5" t="str">
        <f>IF(P28="심사불필요","-",VLOOKUP(K28,'[1]자격증 backdata'!A:G,7,0))</f>
        <v>-</v>
      </c>
      <c r="T28" s="5" t="str">
        <f>IF(S28="-","-",IF(COUNTIFS(B:B,B28,S:S,"필수")&gt;0,"자격요건충족","확인필요"))</f>
        <v>-</v>
      </c>
      <c r="U28" s="5"/>
      <c r="W28" s="5">
        <f>IF(Q28="4급","심사불필요",VLOOKUP(K28,'[1]자격증 backdata'!A:B,2,0))</f>
        <v>4</v>
      </c>
      <c r="X28" s="4">
        <f>IF(R28="A", MIN(20, SUMIFS(W:W, B:B, B28, R:R, "A")),IF(R28="B", MIN(30, SUMIFS(W:W, B:B, B28, R:R, "B")),"비해당분야"))</f>
        <v>10</v>
      </c>
      <c r="Y28" s="4" t="str">
        <f>IF(R28="C",MIN(30,IF(COUNTIFS(B:B,B28,W:W,"가1")=1,25,IF(COUNTIFS(B:B,B28,W:W,"가1")&gt;=2,30,0))+IF(COUNTIFS(B:B,B28,W:W,"나1")&gt;=4,30,IF(COUNTIFS(B:B,B28,W:W,"나1")=3,26,IF(COUNTIFS(B:B,B28,W:W,"나1")=2,22,IF(COUNTIFS(B:B,B28,W:W,"나1")=1,18,0)))))+MIN(30,IF(COUNTIFS(B:B,B28,W:W,"가2")=1,25,IF(COUNTIFS(B:B,B28,W:W,"가2")&gt;=2,30,0))+IF(COUNTIFS(B:B,B28,W:W,"나2")=3,30,IF(COUNTIFS(B:B,B28,W:W,"나2")=2,25,IF(COUNTIFS(B:B,B28,W:W,"나2")=1,20,0)))),"비해당분야")</f>
        <v>비해당분야</v>
      </c>
      <c r="Z28" s="4" t="str">
        <f>IF(R28="C",VLOOKUP(K28,'[1]자격증 backdata'!A:F,6,0),"비해당분야")</f>
        <v>비해당분야</v>
      </c>
      <c r="AA28" s="4" t="str">
        <f>IF(R28="C",SUMIF(B:B,B28,Z:Z),"비해당분야")</f>
        <v>비해당분야</v>
      </c>
      <c r="AB28" s="4" t="str">
        <f>IF(R28="C",SUM(Y28,AA28),"비해당분야")</f>
        <v>비해당분야</v>
      </c>
      <c r="AC28" s="4">
        <f>IF(R28="C",AB28,X28)</f>
        <v>10</v>
      </c>
      <c r="AD28" s="4">
        <f>VLOOKUP(K28,'[1]자격증 backdata'!A:D,4,0)</f>
        <v>0</v>
      </c>
      <c r="AE28" s="4">
        <f>IF(_xlfn.MAXIFS(AD:AD,B:B,B28)&gt;10,10,_xlfn.MAXIFS(AD:AD,B:B,B28))</f>
        <v>5</v>
      </c>
      <c r="AG28" s="5" t="str">
        <f>VLOOKUP(K28,'[1]자격증 backdata'!A:C,3,0)</f>
        <v>H</v>
      </c>
      <c r="AH28" s="5">
        <f>COUNTIFS($B:$B,$B28,$AG:$AG,AH$1)</f>
        <v>0</v>
      </c>
      <c r="AI28" s="5">
        <f>COUNTIFS($B:$B,$B28,$AG:$AG,AI$1)</f>
        <v>0</v>
      </c>
      <c r="AJ28" s="5">
        <f>COUNTIFS($B:$B,$B28,$AG:$AG,AJ$1)</f>
        <v>0</v>
      </c>
      <c r="AK28" s="5">
        <f>COUNTIFS($B:$B,$B28,$AG:$AG,AK$1)</f>
        <v>0</v>
      </c>
      <c r="AL28" s="5">
        <f>COUNTIFS($B:$B,$B28,$AG:$AG,AL$1)</f>
        <v>1</v>
      </c>
      <c r="AM28" s="5">
        <f>COUNTIFS($B:$B,$B28,$AG:$AG,AM$1)</f>
        <v>0</v>
      </c>
      <c r="AN28" s="5">
        <f>COUNTIFS($B:$B,$B28,$AG:$AG,AN$1)</f>
        <v>0</v>
      </c>
      <c r="AO28" s="5">
        <f>COUNTIFS($B:$B,$B28,$AG:$AG,AO$1)</f>
        <v>1</v>
      </c>
      <c r="AP28" s="5">
        <f>COUNTIFS($B:$B,$B28,$AG:$AG,AP$1)</f>
        <v>0</v>
      </c>
      <c r="AQ28" s="5">
        <f>COUNTIFS($B:$B,$B28,$AG:$AG,AQ$1)</f>
        <v>0</v>
      </c>
      <c r="AR28" s="5">
        <f>COUNTIFS($B:$B,$B28,$AG:$AG,AR$1)</f>
        <v>0</v>
      </c>
      <c r="AS28" s="5">
        <f>COUNTIFS($B:$B,$B28,$AG:$AG,AS$1)</f>
        <v>0</v>
      </c>
      <c r="AT28" s="5">
        <f>COUNTIFS($B:$B,$B28,$AG:$AG,AT$1)</f>
        <v>1</v>
      </c>
      <c r="AU28" s="5">
        <f>COUNTIFS($B:$B,$B28,$AG:$AG,AU$1)</f>
        <v>0</v>
      </c>
    </row>
    <row r="29" spans="1:47" ht="15" customHeight="1" x14ac:dyDescent="0.35">
      <c r="A29" s="6">
        <f>IF(B28=B29,A28,A28+1)</f>
        <v>9</v>
      </c>
      <c r="B29" s="6" t="s">
        <v>6281</v>
      </c>
      <c r="C29" s="6" t="s">
        <v>6280</v>
      </c>
      <c r="D29" s="6" t="s">
        <v>3044</v>
      </c>
      <c r="E29" s="6" t="s">
        <v>3043</v>
      </c>
      <c r="F29" s="4" t="s">
        <v>7</v>
      </c>
      <c r="G29" s="4" t="s">
        <v>8</v>
      </c>
      <c r="H29" s="4" t="s">
        <v>7</v>
      </c>
      <c r="I29" s="4">
        <v>3</v>
      </c>
      <c r="J29" s="4" t="s">
        <v>2813</v>
      </c>
      <c r="K29" s="4" t="s">
        <v>3159</v>
      </c>
      <c r="L29" s="4" t="s">
        <v>2998</v>
      </c>
      <c r="M29" s="4" t="s">
        <v>6282</v>
      </c>
      <c r="N29" s="4" t="s">
        <v>3249</v>
      </c>
      <c r="P29" s="4" t="s">
        <v>669</v>
      </c>
      <c r="Q29" s="4" t="s">
        <v>1475</v>
      </c>
      <c r="R29" s="4" t="s">
        <v>2434</v>
      </c>
      <c r="S29" s="5" t="str">
        <f>IF(P29="심사불필요","-",VLOOKUP(K29,'[1]자격증 backdata'!A:G,7,0))</f>
        <v>-</v>
      </c>
      <c r="T29" s="5" t="str">
        <f>IF(S29="-","-",IF(COUNTIFS(B:B,B29,S:S,"필수")&gt;0,"자격요건충족","확인필요"))</f>
        <v>-</v>
      </c>
      <c r="U29" s="5"/>
      <c r="W29" s="5">
        <f>IF(Q29="4급","심사불필요",VLOOKUP(K29,'[1]자격증 backdata'!A:B,2,0))</f>
        <v>2</v>
      </c>
      <c r="X29" s="4">
        <f>IF(R29="A", MIN(20, SUMIFS(W:W, B:B, B29, R:R, "A")),IF(R29="B", MIN(30, SUMIFS(W:W, B:B, B29, R:R, "B")),"비해당분야"))</f>
        <v>10</v>
      </c>
      <c r="Y29" s="4" t="str">
        <f>IF(R29="C",MIN(30,IF(COUNTIFS(B:B,B29,W:W,"가1")=1,25,IF(COUNTIFS(B:B,B29,W:W,"가1")&gt;=2,30,0))+IF(COUNTIFS(B:B,B29,W:W,"나1")&gt;=4,30,IF(COUNTIFS(B:B,B29,W:W,"나1")=3,26,IF(COUNTIFS(B:B,B29,W:W,"나1")=2,22,IF(COUNTIFS(B:B,B29,W:W,"나1")=1,18,0)))))+MIN(30,IF(COUNTIFS(B:B,B29,W:W,"가2")=1,25,IF(COUNTIFS(B:B,B29,W:W,"가2")&gt;=2,30,0))+IF(COUNTIFS(B:B,B29,W:W,"나2")=3,30,IF(COUNTIFS(B:B,B29,W:W,"나2")=2,25,IF(COUNTIFS(B:B,B29,W:W,"나2")=1,20,0)))),"비해당분야")</f>
        <v>비해당분야</v>
      </c>
      <c r="Z29" s="4" t="str">
        <f>IF(R29="C",VLOOKUP(K29,'[1]자격증 backdata'!A:F,6,0),"비해당분야")</f>
        <v>비해당분야</v>
      </c>
      <c r="AA29" s="4" t="str">
        <f>IF(R29="C",SUMIF(B:B,B29,Z:Z),"비해당분야")</f>
        <v>비해당분야</v>
      </c>
      <c r="AB29" s="4" t="str">
        <f>IF(R29="C",SUM(Y29,AA29),"비해당분야")</f>
        <v>비해당분야</v>
      </c>
      <c r="AC29" s="4">
        <f>IF(R29="C",AB29,X29)</f>
        <v>10</v>
      </c>
      <c r="AD29" s="4">
        <f>VLOOKUP(K29,'[1]자격증 backdata'!A:D,4,0)</f>
        <v>0</v>
      </c>
      <c r="AE29" s="4">
        <f>IF(_xlfn.MAXIFS(AD:AD,B:B,B29)&gt;10,10,_xlfn.MAXIFS(AD:AD,B:B,B29))</f>
        <v>5</v>
      </c>
      <c r="AG29" s="5" t="str">
        <f>VLOOKUP(K29,'[1]자격증 backdata'!A:C,3,0)</f>
        <v>E</v>
      </c>
      <c r="AH29" s="5">
        <f>COUNTIFS($B:$B,$B29,$AG:$AG,AH$1)</f>
        <v>0</v>
      </c>
      <c r="AI29" s="5">
        <f>COUNTIFS($B:$B,$B29,$AG:$AG,AI$1)</f>
        <v>0</v>
      </c>
      <c r="AJ29" s="5">
        <f>COUNTIFS($B:$B,$B29,$AG:$AG,AJ$1)</f>
        <v>0</v>
      </c>
      <c r="AK29" s="5">
        <f>COUNTIFS($B:$B,$B29,$AG:$AG,AK$1)</f>
        <v>0</v>
      </c>
      <c r="AL29" s="5">
        <f>COUNTIFS($B:$B,$B29,$AG:$AG,AL$1)</f>
        <v>1</v>
      </c>
      <c r="AM29" s="5">
        <f>COUNTIFS($B:$B,$B29,$AG:$AG,AM$1)</f>
        <v>0</v>
      </c>
      <c r="AN29" s="5">
        <f>COUNTIFS($B:$B,$B29,$AG:$AG,AN$1)</f>
        <v>0</v>
      </c>
      <c r="AO29" s="5">
        <f>COUNTIFS($B:$B,$B29,$AG:$AG,AO$1)</f>
        <v>1</v>
      </c>
      <c r="AP29" s="5">
        <f>COUNTIFS($B:$B,$B29,$AG:$AG,AP$1)</f>
        <v>0</v>
      </c>
      <c r="AQ29" s="5">
        <f>COUNTIFS($B:$B,$B29,$AG:$AG,AQ$1)</f>
        <v>0</v>
      </c>
      <c r="AR29" s="5">
        <f>COUNTIFS($B:$B,$B29,$AG:$AG,AR$1)</f>
        <v>0</v>
      </c>
      <c r="AS29" s="5">
        <f>COUNTIFS($B:$B,$B29,$AG:$AG,AS$1)</f>
        <v>0</v>
      </c>
      <c r="AT29" s="5">
        <f>COUNTIFS($B:$B,$B29,$AG:$AG,AT$1)</f>
        <v>1</v>
      </c>
      <c r="AU29" s="5">
        <f>COUNTIFS($B:$B,$B29,$AG:$AG,AU$1)</f>
        <v>0</v>
      </c>
    </row>
    <row r="30" spans="1:47" ht="15" customHeight="1" x14ac:dyDescent="0.35">
      <c r="A30" s="6">
        <f>IF(B29=B30,A29,A29+1)</f>
        <v>9</v>
      </c>
      <c r="B30" s="6" t="s">
        <v>6281</v>
      </c>
      <c r="C30" s="6" t="s">
        <v>6280</v>
      </c>
      <c r="D30" s="6" t="s">
        <v>3044</v>
      </c>
      <c r="E30" s="6" t="s">
        <v>3043</v>
      </c>
      <c r="F30" s="4" t="s">
        <v>7</v>
      </c>
      <c r="G30" s="4" t="s">
        <v>8</v>
      </c>
      <c r="H30" s="4" t="s">
        <v>7</v>
      </c>
      <c r="I30" s="4">
        <v>4</v>
      </c>
      <c r="J30" s="4" t="s">
        <v>106</v>
      </c>
      <c r="K30" s="4" t="s">
        <v>3057</v>
      </c>
      <c r="L30" s="4" t="s">
        <v>55</v>
      </c>
      <c r="M30" s="4" t="s">
        <v>6279</v>
      </c>
      <c r="N30" s="4" t="s">
        <v>6278</v>
      </c>
      <c r="P30" s="4" t="s">
        <v>669</v>
      </c>
      <c r="Q30" s="4" t="s">
        <v>1475</v>
      </c>
      <c r="R30" s="4" t="s">
        <v>2434</v>
      </c>
      <c r="S30" s="5" t="str">
        <f>IF(P30="심사불필요","-",VLOOKUP(K30,'[1]자격증 backdata'!A:G,7,0))</f>
        <v>-</v>
      </c>
      <c r="T30" s="5" t="str">
        <f>IF(S30="-","-",IF(COUNTIFS(B:B,B30,S:S,"필수")&gt;0,"자격요건충족","확인필요"))</f>
        <v>-</v>
      </c>
      <c r="U30" s="5"/>
      <c r="W30" s="5">
        <f>IF(Q30="4급","심사불필요",VLOOKUP(K30,'[1]자격증 backdata'!A:B,2,0))</f>
        <v>4</v>
      </c>
      <c r="X30" s="4">
        <f>IF(R30="A", MIN(20, SUMIFS(W:W, B:B, B30, R:R, "A")),IF(R30="B", MIN(30, SUMIFS(W:W, B:B, B30, R:R, "B")),"비해당분야"))</f>
        <v>10</v>
      </c>
      <c r="Y30" s="4" t="str">
        <f>IF(R30="C",MIN(30,IF(COUNTIFS(B:B,B30,W:W,"가1")=1,25,IF(COUNTIFS(B:B,B30,W:W,"가1")&gt;=2,30,0))+IF(COUNTIFS(B:B,B30,W:W,"나1")&gt;=4,30,IF(COUNTIFS(B:B,B30,W:W,"나1")=3,26,IF(COUNTIFS(B:B,B30,W:W,"나1")=2,22,IF(COUNTIFS(B:B,B30,W:W,"나1")=1,18,0)))))+MIN(30,IF(COUNTIFS(B:B,B30,W:W,"가2")=1,25,IF(COUNTIFS(B:B,B30,W:W,"가2")&gt;=2,30,0))+IF(COUNTIFS(B:B,B30,W:W,"나2")=3,30,IF(COUNTIFS(B:B,B30,W:W,"나2")=2,25,IF(COUNTIFS(B:B,B30,W:W,"나2")=1,20,0)))),"비해당분야")</f>
        <v>비해당분야</v>
      </c>
      <c r="Z30" s="4" t="str">
        <f>IF(R30="C",VLOOKUP(K30,'[1]자격증 backdata'!A:F,6,0),"비해당분야")</f>
        <v>비해당분야</v>
      </c>
      <c r="AA30" s="4" t="str">
        <f>IF(R30="C",SUMIF(B:B,B30,Z:Z),"비해당분야")</f>
        <v>비해당분야</v>
      </c>
      <c r="AB30" s="4" t="str">
        <f>IF(R30="C",SUM(Y30,AA30),"비해당분야")</f>
        <v>비해당분야</v>
      </c>
      <c r="AC30" s="4">
        <f>IF(R30="C",AB30,X30)</f>
        <v>10</v>
      </c>
      <c r="AD30" s="4">
        <f>VLOOKUP(K30,'[1]자격증 backdata'!A:D,4,0)</f>
        <v>0</v>
      </c>
      <c r="AE30" s="4">
        <f>IF(_xlfn.MAXIFS(AD:AD,B:B,B30)&gt;10,10,_xlfn.MAXIFS(AD:AD,B:B,B30))</f>
        <v>5</v>
      </c>
      <c r="AG30" s="5" t="str">
        <f>VLOOKUP(K30,'[1]자격증 backdata'!A:C,3,0)</f>
        <v>M</v>
      </c>
      <c r="AH30" s="5">
        <f>COUNTIFS($B:$B,$B30,$AG:$AG,AH$1)</f>
        <v>0</v>
      </c>
      <c r="AI30" s="5">
        <f>COUNTIFS($B:$B,$B30,$AG:$AG,AI$1)</f>
        <v>0</v>
      </c>
      <c r="AJ30" s="5">
        <f>COUNTIFS($B:$B,$B30,$AG:$AG,AJ$1)</f>
        <v>0</v>
      </c>
      <c r="AK30" s="5">
        <f>COUNTIFS($B:$B,$B30,$AG:$AG,AK$1)</f>
        <v>0</v>
      </c>
      <c r="AL30" s="5">
        <f>COUNTIFS($B:$B,$B30,$AG:$AG,AL$1)</f>
        <v>1</v>
      </c>
      <c r="AM30" s="5">
        <f>COUNTIFS($B:$B,$B30,$AG:$AG,AM$1)</f>
        <v>0</v>
      </c>
      <c r="AN30" s="5">
        <f>COUNTIFS($B:$B,$B30,$AG:$AG,AN$1)</f>
        <v>0</v>
      </c>
      <c r="AO30" s="5">
        <f>COUNTIFS($B:$B,$B30,$AG:$AG,AO$1)</f>
        <v>1</v>
      </c>
      <c r="AP30" s="5">
        <f>COUNTIFS($B:$B,$B30,$AG:$AG,AP$1)</f>
        <v>0</v>
      </c>
      <c r="AQ30" s="5">
        <f>COUNTIFS($B:$B,$B30,$AG:$AG,AQ$1)</f>
        <v>0</v>
      </c>
      <c r="AR30" s="5">
        <f>COUNTIFS($B:$B,$B30,$AG:$AG,AR$1)</f>
        <v>0</v>
      </c>
      <c r="AS30" s="5">
        <f>COUNTIFS($B:$B,$B30,$AG:$AG,AS$1)</f>
        <v>0</v>
      </c>
      <c r="AT30" s="5">
        <f>COUNTIFS($B:$B,$B30,$AG:$AG,AT$1)</f>
        <v>1</v>
      </c>
      <c r="AU30" s="5">
        <f>COUNTIFS($B:$B,$B30,$AG:$AG,AU$1)</f>
        <v>0</v>
      </c>
    </row>
    <row r="31" spans="1:47" ht="15" customHeight="1" x14ac:dyDescent="0.35">
      <c r="A31" s="3">
        <f>IF(B30=B31,A30,A30+1)</f>
        <v>10</v>
      </c>
      <c r="B31" s="3" t="s">
        <v>6273</v>
      </c>
      <c r="C31" s="3" t="s">
        <v>6272</v>
      </c>
      <c r="D31" s="3" t="s">
        <v>3044</v>
      </c>
      <c r="E31" s="3" t="s">
        <v>3043</v>
      </c>
      <c r="F31" s="4" t="s">
        <v>7</v>
      </c>
      <c r="G31" s="4" t="s">
        <v>8</v>
      </c>
      <c r="H31" s="4" t="s">
        <v>7</v>
      </c>
      <c r="I31" s="3">
        <v>1</v>
      </c>
      <c r="J31" s="3" t="s">
        <v>38</v>
      </c>
      <c r="K31" s="3" t="s">
        <v>3059</v>
      </c>
      <c r="L31" s="3" t="s">
        <v>36</v>
      </c>
      <c r="M31" s="3" t="s">
        <v>6277</v>
      </c>
      <c r="N31" s="3" t="s">
        <v>1368</v>
      </c>
      <c r="P31" s="3" t="s">
        <v>669</v>
      </c>
      <c r="Q31" s="3" t="s">
        <v>1475</v>
      </c>
      <c r="R31" s="3" t="s">
        <v>2434</v>
      </c>
      <c r="S31" s="2" t="str">
        <f>IF(P31="심사불필요","-",VLOOKUP(K31,'[1]자격증 backdata'!A:G,7,0))</f>
        <v>-</v>
      </c>
      <c r="T31" s="2" t="str">
        <f>IF(S31="-","-",IF(COUNTIFS(B:B,B31,S:S,"필수")&gt;0,"자격요건충족","확인필요"))</f>
        <v>-</v>
      </c>
      <c r="U31" s="2"/>
      <c r="W31" s="2">
        <f>IF(Q31="4급","심사불필요",VLOOKUP(K31,'[1]자격증 backdata'!A:B,2,0))</f>
        <v>0</v>
      </c>
      <c r="X31" s="3">
        <f>IF(R31="A", MIN(20, SUMIFS(W:W, B:B, B31, R:R, "A")),IF(R31="B", MIN(30, SUMIFS(W:W, B:B, B31, R:R, "B")),"비해당분야"))</f>
        <v>14</v>
      </c>
      <c r="Y31" s="3" t="str">
        <f>IF(R31="C",MIN(30,IF(COUNTIFS(B:B,B31,W:W,"가1")=1,25,IF(COUNTIFS(B:B,B31,W:W,"가1")&gt;=2,30,0))+IF(COUNTIFS(B:B,B31,W:W,"나1")&gt;=4,30,IF(COUNTIFS(B:B,B31,W:W,"나1")=3,26,IF(COUNTIFS(B:B,B31,W:W,"나1")=2,22,IF(COUNTIFS(B:B,B31,W:W,"나1")=1,18,0)))))+MIN(30,IF(COUNTIFS(B:B,B31,W:W,"가2")=1,25,IF(COUNTIFS(B:B,B31,W:W,"가2")&gt;=2,30,0))+IF(COUNTIFS(B:B,B31,W:W,"나2")=3,30,IF(COUNTIFS(B:B,B31,W:W,"나2")=2,25,IF(COUNTIFS(B:B,B31,W:W,"나2")=1,20,0)))),"비해당분야")</f>
        <v>비해당분야</v>
      </c>
      <c r="Z31" s="3" t="str">
        <f>IF(R31="C",VLOOKUP(K31,'[1]자격증 backdata'!A:F,6,0),"비해당분야")</f>
        <v>비해당분야</v>
      </c>
      <c r="AA31" s="3" t="str">
        <f>IF(R31="C",SUMIF(B:B,B31,Z:Z),"비해당분야")</f>
        <v>비해당분야</v>
      </c>
      <c r="AB31" s="3" t="str">
        <f>IF(R31="C",SUM(Y31,AA31),"비해당분야")</f>
        <v>비해당분야</v>
      </c>
      <c r="AC31" s="3">
        <f>IF(R31="C",AB31,X31)</f>
        <v>14</v>
      </c>
      <c r="AD31" s="3">
        <f>VLOOKUP(K31,'[1]자격증 backdata'!A:D,4,0)</f>
        <v>5</v>
      </c>
      <c r="AE31" s="3">
        <f>IF(_xlfn.MAXIFS(AD:AD,B:B,B31)&gt;10,10,_xlfn.MAXIFS(AD:AD,B:B,B31))</f>
        <v>5</v>
      </c>
      <c r="AG31" s="2">
        <f>VLOOKUP(K31,'[1]자격증 backdata'!A:C,3,0)</f>
        <v>0</v>
      </c>
      <c r="AH31" s="2">
        <f>COUNTIFS($B:$B,$B31,$AG:$AG,AH$1)</f>
        <v>0</v>
      </c>
      <c r="AI31" s="2">
        <f>COUNTIFS($B:$B,$B31,$AG:$AG,AI$1)</f>
        <v>0</v>
      </c>
      <c r="AJ31" s="2">
        <f>COUNTIFS($B:$B,$B31,$AG:$AG,AJ$1)</f>
        <v>0</v>
      </c>
      <c r="AK31" s="2">
        <f>COUNTIFS($B:$B,$B31,$AG:$AG,AK$1)</f>
        <v>0</v>
      </c>
      <c r="AL31" s="2">
        <f>COUNTIFS($B:$B,$B31,$AG:$AG,AL$1)</f>
        <v>0</v>
      </c>
      <c r="AM31" s="2">
        <f>COUNTIFS($B:$B,$B31,$AG:$AG,AM$1)</f>
        <v>0</v>
      </c>
      <c r="AN31" s="2">
        <f>COUNTIFS($B:$B,$B31,$AG:$AG,AN$1)</f>
        <v>1</v>
      </c>
      <c r="AO31" s="2">
        <f>COUNTIFS($B:$B,$B31,$AG:$AG,AO$1)</f>
        <v>1</v>
      </c>
      <c r="AP31" s="2">
        <f>COUNTIFS($B:$B,$B31,$AG:$AG,AP$1)</f>
        <v>0</v>
      </c>
      <c r="AQ31" s="2">
        <f>COUNTIFS($B:$B,$B31,$AG:$AG,AQ$1)</f>
        <v>0</v>
      </c>
      <c r="AR31" s="2">
        <f>COUNTIFS($B:$B,$B31,$AG:$AG,AR$1)</f>
        <v>0</v>
      </c>
      <c r="AS31" s="2">
        <f>COUNTIFS($B:$B,$B31,$AG:$AG,AS$1)</f>
        <v>0</v>
      </c>
      <c r="AT31" s="2">
        <f>COUNTIFS($B:$B,$B31,$AG:$AG,AT$1)</f>
        <v>1</v>
      </c>
      <c r="AU31" s="2">
        <f>COUNTIFS($B:$B,$B31,$AG:$AG,AU$1)</f>
        <v>0</v>
      </c>
    </row>
    <row r="32" spans="1:47" ht="15" customHeight="1" x14ac:dyDescent="0.35">
      <c r="A32" s="7">
        <f>IF(B31=B32,A31,A31+1)</f>
        <v>10</v>
      </c>
      <c r="B32" s="7" t="s">
        <v>6273</v>
      </c>
      <c r="C32" s="7" t="s">
        <v>6272</v>
      </c>
      <c r="D32" s="7" t="s">
        <v>3044</v>
      </c>
      <c r="E32" s="7" t="s">
        <v>3043</v>
      </c>
      <c r="F32" s="4" t="s">
        <v>7</v>
      </c>
      <c r="G32" s="4" t="s">
        <v>8</v>
      </c>
      <c r="H32" s="4" t="s">
        <v>7</v>
      </c>
      <c r="I32" s="3">
        <v>2</v>
      </c>
      <c r="J32" s="3" t="s">
        <v>106</v>
      </c>
      <c r="K32" s="3" t="s">
        <v>3057</v>
      </c>
      <c r="L32" s="3" t="s">
        <v>55</v>
      </c>
      <c r="M32" s="3" t="s">
        <v>6276</v>
      </c>
      <c r="N32" s="3" t="s">
        <v>4604</v>
      </c>
      <c r="P32" s="3" t="s">
        <v>669</v>
      </c>
      <c r="Q32" s="3" t="s">
        <v>1475</v>
      </c>
      <c r="R32" s="3" t="s">
        <v>2434</v>
      </c>
      <c r="S32" s="2" t="str">
        <f>IF(P32="심사불필요","-",VLOOKUP(K32,'[1]자격증 backdata'!A:G,7,0))</f>
        <v>-</v>
      </c>
      <c r="T32" s="2" t="str">
        <f>IF(S32="-","-",IF(COUNTIFS(B:B,B32,S:S,"필수")&gt;0,"자격요건충족","확인필요"))</f>
        <v>-</v>
      </c>
      <c r="U32" s="2"/>
      <c r="W32" s="2">
        <f>IF(Q32="4급","심사불필요",VLOOKUP(K32,'[1]자격증 backdata'!A:B,2,0))</f>
        <v>4</v>
      </c>
      <c r="X32" s="3">
        <f>IF(R32="A", MIN(20, SUMIFS(W:W, B:B, B32, R:R, "A")),IF(R32="B", MIN(30, SUMIFS(W:W, B:B, B32, R:R, "B")),"비해당분야"))</f>
        <v>14</v>
      </c>
      <c r="Y32" s="3" t="str">
        <f>IF(R32="C",MIN(30,IF(COUNTIFS(B:B,B32,W:W,"가1")=1,25,IF(COUNTIFS(B:B,B32,W:W,"가1")&gt;=2,30,0))+IF(COUNTIFS(B:B,B32,W:W,"나1")&gt;=4,30,IF(COUNTIFS(B:B,B32,W:W,"나1")=3,26,IF(COUNTIFS(B:B,B32,W:W,"나1")=2,22,IF(COUNTIFS(B:B,B32,W:W,"나1")=1,18,0)))))+MIN(30,IF(COUNTIFS(B:B,B32,W:W,"가2")=1,25,IF(COUNTIFS(B:B,B32,W:W,"가2")&gt;=2,30,0))+IF(COUNTIFS(B:B,B32,W:W,"나2")=3,30,IF(COUNTIFS(B:B,B32,W:W,"나2")=2,25,IF(COUNTIFS(B:B,B32,W:W,"나2")=1,20,0)))),"비해당분야")</f>
        <v>비해당분야</v>
      </c>
      <c r="Z32" s="3" t="str">
        <f>IF(R32="C",VLOOKUP(K32,'[1]자격증 backdata'!A:F,6,0),"비해당분야")</f>
        <v>비해당분야</v>
      </c>
      <c r="AA32" s="3" t="str">
        <f>IF(R32="C",SUMIF(B:B,B32,Z:Z),"비해당분야")</f>
        <v>비해당분야</v>
      </c>
      <c r="AB32" s="3" t="str">
        <f>IF(R32="C",SUM(Y32,AA32),"비해당분야")</f>
        <v>비해당분야</v>
      </c>
      <c r="AC32" s="3">
        <f>IF(R32="C",AB32,X32)</f>
        <v>14</v>
      </c>
      <c r="AD32" s="3">
        <f>VLOOKUP(K32,'[1]자격증 backdata'!A:D,4,0)</f>
        <v>0</v>
      </c>
      <c r="AE32" s="3">
        <f>IF(_xlfn.MAXIFS(AD:AD,B:B,B32)&gt;10,10,_xlfn.MAXIFS(AD:AD,B:B,B32))</f>
        <v>5</v>
      </c>
      <c r="AG32" s="2" t="str">
        <f>VLOOKUP(K32,'[1]자격증 backdata'!A:C,3,0)</f>
        <v>M</v>
      </c>
      <c r="AH32" s="2">
        <f>COUNTIFS($B:$B,$B32,$AG:$AG,AH$1)</f>
        <v>0</v>
      </c>
      <c r="AI32" s="2">
        <f>COUNTIFS($B:$B,$B32,$AG:$AG,AI$1)</f>
        <v>0</v>
      </c>
      <c r="AJ32" s="2">
        <f>COUNTIFS($B:$B,$B32,$AG:$AG,AJ$1)</f>
        <v>0</v>
      </c>
      <c r="AK32" s="2">
        <f>COUNTIFS($B:$B,$B32,$AG:$AG,AK$1)</f>
        <v>0</v>
      </c>
      <c r="AL32" s="2">
        <f>COUNTIFS($B:$B,$B32,$AG:$AG,AL$1)</f>
        <v>0</v>
      </c>
      <c r="AM32" s="2">
        <f>COUNTIFS($B:$B,$B32,$AG:$AG,AM$1)</f>
        <v>0</v>
      </c>
      <c r="AN32" s="2">
        <f>COUNTIFS($B:$B,$B32,$AG:$AG,AN$1)</f>
        <v>1</v>
      </c>
      <c r="AO32" s="2">
        <f>COUNTIFS($B:$B,$B32,$AG:$AG,AO$1)</f>
        <v>1</v>
      </c>
      <c r="AP32" s="2">
        <f>COUNTIFS($B:$B,$B32,$AG:$AG,AP$1)</f>
        <v>0</v>
      </c>
      <c r="AQ32" s="2">
        <f>COUNTIFS($B:$B,$B32,$AG:$AG,AQ$1)</f>
        <v>0</v>
      </c>
      <c r="AR32" s="2">
        <f>COUNTIFS($B:$B,$B32,$AG:$AG,AR$1)</f>
        <v>0</v>
      </c>
      <c r="AS32" s="2">
        <f>COUNTIFS($B:$B,$B32,$AG:$AG,AS$1)</f>
        <v>0</v>
      </c>
      <c r="AT32" s="2">
        <f>COUNTIFS($B:$B,$B32,$AG:$AG,AT$1)</f>
        <v>1</v>
      </c>
      <c r="AU32" s="2">
        <f>COUNTIFS($B:$B,$B32,$AG:$AG,AU$1)</f>
        <v>0</v>
      </c>
    </row>
    <row r="33" spans="1:47" ht="15" customHeight="1" x14ac:dyDescent="0.35">
      <c r="A33" s="7">
        <f>IF(B32=B33,A32,A32+1)</f>
        <v>10</v>
      </c>
      <c r="B33" s="7" t="s">
        <v>6273</v>
      </c>
      <c r="C33" s="7" t="s">
        <v>6272</v>
      </c>
      <c r="D33" s="7" t="s">
        <v>3044</v>
      </c>
      <c r="E33" s="7" t="s">
        <v>3043</v>
      </c>
      <c r="F33" s="4" t="s">
        <v>7</v>
      </c>
      <c r="G33" s="4" t="s">
        <v>8</v>
      </c>
      <c r="H33" s="4" t="s">
        <v>7</v>
      </c>
      <c r="I33" s="3">
        <v>3</v>
      </c>
      <c r="J33" s="3" t="s">
        <v>653</v>
      </c>
      <c r="K33" s="3" t="s">
        <v>3052</v>
      </c>
      <c r="L33" s="3" t="s">
        <v>651</v>
      </c>
      <c r="M33" s="3" t="s">
        <v>6275</v>
      </c>
      <c r="N33" s="3" t="s">
        <v>2620</v>
      </c>
      <c r="P33" s="3" t="s">
        <v>669</v>
      </c>
      <c r="Q33" s="3" t="s">
        <v>1475</v>
      </c>
      <c r="R33" s="3" t="s">
        <v>2434</v>
      </c>
      <c r="S33" s="2" t="str">
        <f>IF(P33="심사불필요","-",VLOOKUP(K33,'[1]자격증 backdata'!A:G,7,0))</f>
        <v>-</v>
      </c>
      <c r="T33" s="2" t="str">
        <f>IF(S33="-","-",IF(COUNTIFS(B:B,B33,S:S,"필수")&gt;0,"자격요건충족","확인필요"))</f>
        <v>-</v>
      </c>
      <c r="U33" s="2"/>
      <c r="W33" s="2">
        <f>IF(Q33="4급","심사불필요",VLOOKUP(K33,'[1]자격증 backdata'!A:B,2,0))</f>
        <v>4</v>
      </c>
      <c r="X33" s="3">
        <f>IF(R33="A", MIN(20, SUMIFS(W:W, B:B, B33, R:R, "A")),IF(R33="B", MIN(30, SUMIFS(W:W, B:B, B33, R:R, "B")),"비해당분야"))</f>
        <v>14</v>
      </c>
      <c r="Y33" s="3" t="str">
        <f>IF(R33="C",MIN(30,IF(COUNTIFS(B:B,B33,W:W,"가1")=1,25,IF(COUNTIFS(B:B,B33,W:W,"가1")&gt;=2,30,0))+IF(COUNTIFS(B:B,B33,W:W,"나1")&gt;=4,30,IF(COUNTIFS(B:B,B33,W:W,"나1")=3,26,IF(COUNTIFS(B:B,B33,W:W,"나1")=2,22,IF(COUNTIFS(B:B,B33,W:W,"나1")=1,18,0)))))+MIN(30,IF(COUNTIFS(B:B,B33,W:W,"가2")=1,25,IF(COUNTIFS(B:B,B33,W:W,"가2")&gt;=2,30,0))+IF(COUNTIFS(B:B,B33,W:W,"나2")=3,30,IF(COUNTIFS(B:B,B33,W:W,"나2")=2,25,IF(COUNTIFS(B:B,B33,W:W,"나2")=1,20,0)))),"비해당분야")</f>
        <v>비해당분야</v>
      </c>
      <c r="Z33" s="3" t="str">
        <f>IF(R33="C",VLOOKUP(K33,'[1]자격증 backdata'!A:F,6,0),"비해당분야")</f>
        <v>비해당분야</v>
      </c>
      <c r="AA33" s="3" t="str">
        <f>IF(R33="C",SUMIF(B:B,B33,Z:Z),"비해당분야")</f>
        <v>비해당분야</v>
      </c>
      <c r="AB33" s="3" t="str">
        <f>IF(R33="C",SUM(Y33,AA33),"비해당분야")</f>
        <v>비해당분야</v>
      </c>
      <c r="AC33" s="3">
        <f>IF(R33="C",AB33,X33)</f>
        <v>14</v>
      </c>
      <c r="AD33" s="3">
        <f>VLOOKUP(K33,'[1]자격증 backdata'!A:D,4,0)</f>
        <v>0</v>
      </c>
      <c r="AE33" s="3">
        <f>IF(_xlfn.MAXIFS(AD:AD,B:B,B33)&gt;10,10,_xlfn.MAXIFS(AD:AD,B:B,B33))</f>
        <v>5</v>
      </c>
      <c r="AG33" s="2" t="str">
        <f>VLOOKUP(K33,'[1]자격증 backdata'!A:C,3,0)</f>
        <v>H</v>
      </c>
      <c r="AH33" s="2">
        <f>COUNTIFS($B:$B,$B33,$AG:$AG,AH$1)</f>
        <v>0</v>
      </c>
      <c r="AI33" s="2">
        <f>COUNTIFS($B:$B,$B33,$AG:$AG,AI$1)</f>
        <v>0</v>
      </c>
      <c r="AJ33" s="2">
        <f>COUNTIFS($B:$B,$B33,$AG:$AG,AJ$1)</f>
        <v>0</v>
      </c>
      <c r="AK33" s="2">
        <f>COUNTIFS($B:$B,$B33,$AG:$AG,AK$1)</f>
        <v>0</v>
      </c>
      <c r="AL33" s="2">
        <f>COUNTIFS($B:$B,$B33,$AG:$AG,AL$1)</f>
        <v>0</v>
      </c>
      <c r="AM33" s="2">
        <f>COUNTIFS($B:$B,$B33,$AG:$AG,AM$1)</f>
        <v>0</v>
      </c>
      <c r="AN33" s="2">
        <f>COUNTIFS($B:$B,$B33,$AG:$AG,AN$1)</f>
        <v>1</v>
      </c>
      <c r="AO33" s="2">
        <f>COUNTIFS($B:$B,$B33,$AG:$AG,AO$1)</f>
        <v>1</v>
      </c>
      <c r="AP33" s="2">
        <f>COUNTIFS($B:$B,$B33,$AG:$AG,AP$1)</f>
        <v>0</v>
      </c>
      <c r="AQ33" s="2">
        <f>COUNTIFS($B:$B,$B33,$AG:$AG,AQ$1)</f>
        <v>0</v>
      </c>
      <c r="AR33" s="2">
        <f>COUNTIFS($B:$B,$B33,$AG:$AG,AR$1)</f>
        <v>0</v>
      </c>
      <c r="AS33" s="2">
        <f>COUNTIFS($B:$B,$B33,$AG:$AG,AS$1)</f>
        <v>0</v>
      </c>
      <c r="AT33" s="2">
        <f>COUNTIFS($B:$B,$B33,$AG:$AG,AT$1)</f>
        <v>1</v>
      </c>
      <c r="AU33" s="2">
        <f>COUNTIFS($B:$B,$B33,$AG:$AG,AU$1)</f>
        <v>0</v>
      </c>
    </row>
    <row r="34" spans="1:47" ht="15" customHeight="1" x14ac:dyDescent="0.35">
      <c r="A34" s="7">
        <f>IF(B33=B34,A33,A33+1)</f>
        <v>10</v>
      </c>
      <c r="B34" s="7" t="s">
        <v>6273</v>
      </c>
      <c r="C34" s="7" t="s">
        <v>6272</v>
      </c>
      <c r="D34" s="7" t="s">
        <v>3044</v>
      </c>
      <c r="E34" s="7" t="s">
        <v>3043</v>
      </c>
      <c r="F34" s="4" t="s">
        <v>7</v>
      </c>
      <c r="G34" s="4" t="s">
        <v>8</v>
      </c>
      <c r="H34" s="4" t="s">
        <v>7</v>
      </c>
      <c r="I34" s="3">
        <v>4</v>
      </c>
      <c r="J34" s="3" t="s">
        <v>633</v>
      </c>
      <c r="K34" s="3" t="s">
        <v>3118</v>
      </c>
      <c r="L34" s="3" t="s">
        <v>55</v>
      </c>
      <c r="M34" s="3" t="s">
        <v>6274</v>
      </c>
      <c r="N34" s="3" t="s">
        <v>3525</v>
      </c>
      <c r="P34" s="3" t="s">
        <v>669</v>
      </c>
      <c r="Q34" s="3" t="s">
        <v>1475</v>
      </c>
      <c r="R34" s="3" t="s">
        <v>2434</v>
      </c>
      <c r="S34" s="2" t="str">
        <f>IF(P34="심사불필요","-",VLOOKUP(K34,'[1]자격증 backdata'!A:G,7,0))</f>
        <v>-</v>
      </c>
      <c r="T34" s="2" t="str">
        <f>IF(S34="-","-",IF(COUNTIFS(B:B,B34,S:S,"필수")&gt;0,"자격요건충족","확인필요"))</f>
        <v>-</v>
      </c>
      <c r="U34" s="2"/>
      <c r="W34" s="2">
        <f>IF(Q34="4급","심사불필요",VLOOKUP(K34,'[1]자격증 backdata'!A:B,2,0))</f>
        <v>4</v>
      </c>
      <c r="X34" s="3">
        <f>IF(R34="A", MIN(20, SUMIFS(W:W, B:B, B34, R:R, "A")),IF(R34="B", MIN(30, SUMIFS(W:W, B:B, B34, R:R, "B")),"비해당분야"))</f>
        <v>14</v>
      </c>
      <c r="Y34" s="3" t="str">
        <f>IF(R34="C",MIN(30,IF(COUNTIFS(B:B,B34,W:W,"가1")=1,25,IF(COUNTIFS(B:B,B34,W:W,"가1")&gt;=2,30,0))+IF(COUNTIFS(B:B,B34,W:W,"나1")&gt;=4,30,IF(COUNTIFS(B:B,B34,W:W,"나1")=3,26,IF(COUNTIFS(B:B,B34,W:W,"나1")=2,22,IF(COUNTIFS(B:B,B34,W:W,"나1")=1,18,0)))))+MIN(30,IF(COUNTIFS(B:B,B34,W:W,"가2")=1,25,IF(COUNTIFS(B:B,B34,W:W,"가2")&gt;=2,30,0))+IF(COUNTIFS(B:B,B34,W:W,"나2")=3,30,IF(COUNTIFS(B:B,B34,W:W,"나2")=2,25,IF(COUNTIFS(B:B,B34,W:W,"나2")=1,20,0)))),"비해당분야")</f>
        <v>비해당분야</v>
      </c>
      <c r="Z34" s="3" t="str">
        <f>IF(R34="C",VLOOKUP(K34,'[1]자격증 backdata'!A:F,6,0),"비해당분야")</f>
        <v>비해당분야</v>
      </c>
      <c r="AA34" s="3" t="str">
        <f>IF(R34="C",SUMIF(B:B,B34,Z:Z),"비해당분야")</f>
        <v>비해당분야</v>
      </c>
      <c r="AB34" s="3" t="str">
        <f>IF(R34="C",SUM(Y34,AA34),"비해당분야")</f>
        <v>비해당분야</v>
      </c>
      <c r="AC34" s="3">
        <f>IF(R34="C",AB34,X34)</f>
        <v>14</v>
      </c>
      <c r="AD34" s="3">
        <f>VLOOKUP(K34,'[1]자격증 backdata'!A:D,4,0)</f>
        <v>0</v>
      </c>
      <c r="AE34" s="3">
        <f>IF(_xlfn.MAXIFS(AD:AD,B:B,B34)&gt;10,10,_xlfn.MAXIFS(AD:AD,B:B,B34))</f>
        <v>5</v>
      </c>
      <c r="AG34" s="2" t="str">
        <f>VLOOKUP(K34,'[1]자격증 backdata'!A:C,3,0)</f>
        <v>G</v>
      </c>
      <c r="AH34" s="2">
        <f>COUNTIFS($B:$B,$B34,$AG:$AG,AH$1)</f>
        <v>0</v>
      </c>
      <c r="AI34" s="2">
        <f>COUNTIFS($B:$B,$B34,$AG:$AG,AI$1)</f>
        <v>0</v>
      </c>
      <c r="AJ34" s="2">
        <f>COUNTIFS($B:$B,$B34,$AG:$AG,AJ$1)</f>
        <v>0</v>
      </c>
      <c r="AK34" s="2">
        <f>COUNTIFS($B:$B,$B34,$AG:$AG,AK$1)</f>
        <v>0</v>
      </c>
      <c r="AL34" s="2">
        <f>COUNTIFS($B:$B,$B34,$AG:$AG,AL$1)</f>
        <v>0</v>
      </c>
      <c r="AM34" s="2">
        <f>COUNTIFS($B:$B,$B34,$AG:$AG,AM$1)</f>
        <v>0</v>
      </c>
      <c r="AN34" s="2">
        <f>COUNTIFS($B:$B,$B34,$AG:$AG,AN$1)</f>
        <v>1</v>
      </c>
      <c r="AO34" s="2">
        <f>COUNTIFS($B:$B,$B34,$AG:$AG,AO$1)</f>
        <v>1</v>
      </c>
      <c r="AP34" s="2">
        <f>COUNTIFS($B:$B,$B34,$AG:$AG,AP$1)</f>
        <v>0</v>
      </c>
      <c r="AQ34" s="2">
        <f>COUNTIFS($B:$B,$B34,$AG:$AG,AQ$1)</f>
        <v>0</v>
      </c>
      <c r="AR34" s="2">
        <f>COUNTIFS($B:$B,$B34,$AG:$AG,AR$1)</f>
        <v>0</v>
      </c>
      <c r="AS34" s="2">
        <f>COUNTIFS($B:$B,$B34,$AG:$AG,AS$1)</f>
        <v>0</v>
      </c>
      <c r="AT34" s="2">
        <f>COUNTIFS($B:$B,$B34,$AG:$AG,AT$1)</f>
        <v>1</v>
      </c>
      <c r="AU34" s="2">
        <f>COUNTIFS($B:$B,$B34,$AG:$AG,AU$1)</f>
        <v>0</v>
      </c>
    </row>
    <row r="35" spans="1:47" ht="15" customHeight="1" x14ac:dyDescent="0.35">
      <c r="A35" s="7">
        <f>IF(B34=B35,A34,A34+1)</f>
        <v>10</v>
      </c>
      <c r="B35" s="7" t="s">
        <v>6273</v>
      </c>
      <c r="C35" s="7" t="s">
        <v>6272</v>
      </c>
      <c r="D35" s="7" t="s">
        <v>3044</v>
      </c>
      <c r="E35" s="7" t="s">
        <v>3043</v>
      </c>
      <c r="F35" s="4" t="s">
        <v>7</v>
      </c>
      <c r="G35" s="4" t="s">
        <v>8</v>
      </c>
      <c r="H35" s="4" t="s">
        <v>7</v>
      </c>
      <c r="I35" s="3">
        <v>5</v>
      </c>
      <c r="J35" s="3" t="s">
        <v>28</v>
      </c>
      <c r="K35" s="3" t="s">
        <v>3061</v>
      </c>
      <c r="L35" s="3" t="s">
        <v>26</v>
      </c>
      <c r="M35" s="3" t="s">
        <v>6271</v>
      </c>
      <c r="N35" s="3" t="s">
        <v>686</v>
      </c>
      <c r="P35" s="3" t="s">
        <v>669</v>
      </c>
      <c r="Q35" s="3" t="s">
        <v>1475</v>
      </c>
      <c r="R35" s="3" t="s">
        <v>2434</v>
      </c>
      <c r="S35" s="2" t="str">
        <f>IF(P35="심사불필요","-",VLOOKUP(K35,'[1]자격증 backdata'!A:G,7,0))</f>
        <v>-</v>
      </c>
      <c r="T35" s="2" t="str">
        <f>IF(S35="-","-",IF(COUNTIFS(B:B,B35,S:S,"필수")&gt;0,"자격요건충족","확인필요"))</f>
        <v>-</v>
      </c>
      <c r="U35" s="2"/>
      <c r="W35" s="2">
        <f>IF(Q35="4급","심사불필요",VLOOKUP(K35,'[1]자격증 backdata'!A:B,2,0))</f>
        <v>2</v>
      </c>
      <c r="X35" s="3">
        <f>IF(R35="A", MIN(20, SUMIFS(W:W, B:B, B35, R:R, "A")),IF(R35="B", MIN(30, SUMIFS(W:W, B:B, B35, R:R, "B")),"비해당분야"))</f>
        <v>14</v>
      </c>
      <c r="Y35" s="3" t="str">
        <f>IF(R35="C",MIN(30,IF(COUNTIFS(B:B,B35,W:W,"가1")=1,25,IF(COUNTIFS(B:B,B35,W:W,"가1")&gt;=2,30,0))+IF(COUNTIFS(B:B,B35,W:W,"나1")&gt;=4,30,IF(COUNTIFS(B:B,B35,W:W,"나1")=3,26,IF(COUNTIFS(B:B,B35,W:W,"나1")=2,22,IF(COUNTIFS(B:B,B35,W:W,"나1")=1,18,0)))))+MIN(30,IF(COUNTIFS(B:B,B35,W:W,"가2")=1,25,IF(COUNTIFS(B:B,B35,W:W,"가2")&gt;=2,30,0))+IF(COUNTIFS(B:B,B35,W:W,"나2")=3,30,IF(COUNTIFS(B:B,B35,W:W,"나2")=2,25,IF(COUNTIFS(B:B,B35,W:W,"나2")=1,20,0)))),"비해당분야")</f>
        <v>비해당분야</v>
      </c>
      <c r="Z35" s="3" t="str">
        <f>IF(R35="C",VLOOKUP(K35,'[1]자격증 backdata'!A:F,6,0),"비해당분야")</f>
        <v>비해당분야</v>
      </c>
      <c r="AA35" s="3" t="str">
        <f>IF(R35="C",SUMIF(B:B,B35,Z:Z),"비해당분야")</f>
        <v>비해당분야</v>
      </c>
      <c r="AB35" s="3" t="str">
        <f>IF(R35="C",SUM(Y35,AA35),"비해당분야")</f>
        <v>비해당분야</v>
      </c>
      <c r="AC35" s="3">
        <f>IF(R35="C",AB35,X35)</f>
        <v>14</v>
      </c>
      <c r="AD35" s="3">
        <f>VLOOKUP(K35,'[1]자격증 backdata'!A:D,4,0)</f>
        <v>0</v>
      </c>
      <c r="AE35" s="3">
        <f>IF(_xlfn.MAXIFS(AD:AD,B:B,B35)&gt;10,10,_xlfn.MAXIFS(AD:AD,B:B,B35))</f>
        <v>5</v>
      </c>
      <c r="AG35" s="2">
        <f>VLOOKUP(K35,'[1]자격증 backdata'!A:C,3,0)</f>
        <v>0</v>
      </c>
      <c r="AH35" s="2">
        <f>COUNTIFS($B:$B,$B35,$AG:$AG,AH$1)</f>
        <v>0</v>
      </c>
      <c r="AI35" s="2">
        <f>COUNTIFS($B:$B,$B35,$AG:$AG,AI$1)</f>
        <v>0</v>
      </c>
      <c r="AJ35" s="2">
        <f>COUNTIFS($B:$B,$B35,$AG:$AG,AJ$1)</f>
        <v>0</v>
      </c>
      <c r="AK35" s="2">
        <f>COUNTIFS($B:$B,$B35,$AG:$AG,AK$1)</f>
        <v>0</v>
      </c>
      <c r="AL35" s="2">
        <f>COUNTIFS($B:$B,$B35,$AG:$AG,AL$1)</f>
        <v>0</v>
      </c>
      <c r="AM35" s="2">
        <f>COUNTIFS($B:$B,$B35,$AG:$AG,AM$1)</f>
        <v>0</v>
      </c>
      <c r="AN35" s="2">
        <f>COUNTIFS($B:$B,$B35,$AG:$AG,AN$1)</f>
        <v>1</v>
      </c>
      <c r="AO35" s="2">
        <f>COUNTIFS($B:$B,$B35,$AG:$AG,AO$1)</f>
        <v>1</v>
      </c>
      <c r="AP35" s="2">
        <f>COUNTIFS($B:$B,$B35,$AG:$AG,AP$1)</f>
        <v>0</v>
      </c>
      <c r="AQ35" s="2">
        <f>COUNTIFS($B:$B,$B35,$AG:$AG,AQ$1)</f>
        <v>0</v>
      </c>
      <c r="AR35" s="2">
        <f>COUNTIFS($B:$B,$B35,$AG:$AG,AR$1)</f>
        <v>0</v>
      </c>
      <c r="AS35" s="2">
        <f>COUNTIFS($B:$B,$B35,$AG:$AG,AS$1)</f>
        <v>0</v>
      </c>
      <c r="AT35" s="2">
        <f>COUNTIFS($B:$B,$B35,$AG:$AG,AT$1)</f>
        <v>1</v>
      </c>
      <c r="AU35" s="2">
        <f>COUNTIFS($B:$B,$B35,$AG:$AG,AU$1)</f>
        <v>0</v>
      </c>
    </row>
    <row r="36" spans="1:47" ht="15" customHeight="1" x14ac:dyDescent="0.35">
      <c r="A36" s="4">
        <f>IF(B35=B36,A35,A35+1)</f>
        <v>11</v>
      </c>
      <c r="B36" s="4" t="s">
        <v>6266</v>
      </c>
      <c r="C36" s="4" t="s">
        <v>6265</v>
      </c>
      <c r="D36" s="4" t="s">
        <v>3044</v>
      </c>
      <c r="E36" s="4" t="s">
        <v>3043</v>
      </c>
      <c r="F36" s="4" t="s">
        <v>7</v>
      </c>
      <c r="G36" s="4" t="s">
        <v>8</v>
      </c>
      <c r="H36" s="4" t="s">
        <v>7</v>
      </c>
      <c r="I36" s="4">
        <v>1</v>
      </c>
      <c r="J36" s="4" t="s">
        <v>69</v>
      </c>
      <c r="K36" s="4" t="s">
        <v>3065</v>
      </c>
      <c r="L36" s="4" t="s">
        <v>36</v>
      </c>
      <c r="M36" s="4" t="s">
        <v>6270</v>
      </c>
      <c r="N36" s="4" t="s">
        <v>1368</v>
      </c>
      <c r="P36" s="4" t="s">
        <v>669</v>
      </c>
      <c r="Q36" s="4" t="s">
        <v>1475</v>
      </c>
      <c r="R36" s="4" t="s">
        <v>2434</v>
      </c>
      <c r="S36" s="5" t="str">
        <f>IF(P36="심사불필요","-",VLOOKUP(K36,'[1]자격증 backdata'!A:G,7,0))</f>
        <v>-</v>
      </c>
      <c r="T36" s="5" t="str">
        <f>IF(S36="-","-",IF(COUNTIFS(B:B,B36,S:S,"필수")&gt;0,"자격요건충족","확인필요"))</f>
        <v>-</v>
      </c>
      <c r="U36" s="5"/>
      <c r="W36" s="5">
        <f>IF(Q36="4급","심사불필요",VLOOKUP(K36,'[1]자격증 backdata'!A:B,2,0))</f>
        <v>0</v>
      </c>
      <c r="X36" s="4">
        <f>IF(R36="A", MIN(20, SUMIFS(W:W, B:B, B36, R:R, "A")),IF(R36="B", MIN(30, SUMIFS(W:W, B:B, B36, R:R, "B")),"비해당분야"))</f>
        <v>10</v>
      </c>
      <c r="Y36" s="4" t="str">
        <f>IF(R36="C",MIN(30,IF(COUNTIFS(B:B,B36,W:W,"가1")=1,25,IF(COUNTIFS(B:B,B36,W:W,"가1")&gt;=2,30,0))+IF(COUNTIFS(B:B,B36,W:W,"나1")&gt;=4,30,IF(COUNTIFS(B:B,B36,W:W,"나1")=3,26,IF(COUNTIFS(B:B,B36,W:W,"나1")=2,22,IF(COUNTIFS(B:B,B36,W:W,"나1")=1,18,0)))))+MIN(30,IF(COUNTIFS(B:B,B36,W:W,"가2")=1,25,IF(COUNTIFS(B:B,B36,W:W,"가2")&gt;=2,30,0))+IF(COUNTIFS(B:B,B36,W:W,"나2")=3,30,IF(COUNTIFS(B:B,B36,W:W,"나2")=2,25,IF(COUNTIFS(B:B,B36,W:W,"나2")=1,20,0)))),"비해당분야")</f>
        <v>비해당분야</v>
      </c>
      <c r="Z36" s="4" t="str">
        <f>IF(R36="C",VLOOKUP(K36,'[1]자격증 backdata'!A:F,6,0),"비해당분야")</f>
        <v>비해당분야</v>
      </c>
      <c r="AA36" s="4" t="str">
        <f>IF(R36="C",SUMIF(B:B,B36,Z:Z),"비해당분야")</f>
        <v>비해당분야</v>
      </c>
      <c r="AB36" s="4" t="str">
        <f>IF(R36="C",SUM(Y36,AA36),"비해당분야")</f>
        <v>비해당분야</v>
      </c>
      <c r="AC36" s="4">
        <f>IF(R36="C",AB36,X36)</f>
        <v>10</v>
      </c>
      <c r="AD36" s="4">
        <f>VLOOKUP(K36,'[1]자격증 backdata'!A:D,4,0)</f>
        <v>5</v>
      </c>
      <c r="AE36" s="4">
        <f>IF(_xlfn.MAXIFS(AD:AD,B:B,B36)&gt;10,10,_xlfn.MAXIFS(AD:AD,B:B,B36))</f>
        <v>5</v>
      </c>
      <c r="AG36" s="5">
        <f>VLOOKUP(K36,'[1]자격증 backdata'!A:C,3,0)</f>
        <v>0</v>
      </c>
      <c r="AH36" s="5">
        <f>COUNTIFS($B:$B,$B36,$AG:$AG,AH$1)</f>
        <v>0</v>
      </c>
      <c r="AI36" s="5">
        <f>COUNTIFS($B:$B,$B36,$AG:$AG,AI$1)</f>
        <v>0</v>
      </c>
      <c r="AJ36" s="5">
        <f>COUNTIFS($B:$B,$B36,$AG:$AG,AJ$1)</f>
        <v>0</v>
      </c>
      <c r="AK36" s="5">
        <f>COUNTIFS($B:$B,$B36,$AG:$AG,AK$1)</f>
        <v>0</v>
      </c>
      <c r="AL36" s="5">
        <f>COUNTIFS($B:$B,$B36,$AG:$AG,AL$1)</f>
        <v>0</v>
      </c>
      <c r="AM36" s="5">
        <f>COUNTIFS($B:$B,$B36,$AG:$AG,AM$1)</f>
        <v>0</v>
      </c>
      <c r="AN36" s="5">
        <f>COUNTIFS($B:$B,$B36,$AG:$AG,AN$1)</f>
        <v>0</v>
      </c>
      <c r="AO36" s="5">
        <f>COUNTIFS($B:$B,$B36,$AG:$AG,AO$1)</f>
        <v>1</v>
      </c>
      <c r="AP36" s="5">
        <f>COUNTIFS($B:$B,$B36,$AG:$AG,AP$1)</f>
        <v>0</v>
      </c>
      <c r="AQ36" s="5">
        <f>COUNTIFS($B:$B,$B36,$AG:$AG,AQ$1)</f>
        <v>0</v>
      </c>
      <c r="AR36" s="5">
        <f>COUNTIFS($B:$B,$B36,$AG:$AG,AR$1)</f>
        <v>0</v>
      </c>
      <c r="AS36" s="5">
        <f>COUNTIFS($B:$B,$B36,$AG:$AG,AS$1)</f>
        <v>0</v>
      </c>
      <c r="AT36" s="5">
        <f>COUNTIFS($B:$B,$B36,$AG:$AG,AT$1)</f>
        <v>1</v>
      </c>
      <c r="AU36" s="5">
        <f>COUNTIFS($B:$B,$B36,$AG:$AG,AU$1)</f>
        <v>1</v>
      </c>
    </row>
    <row r="37" spans="1:47" ht="15" customHeight="1" x14ac:dyDescent="0.35">
      <c r="A37" s="6">
        <f>IF(B36=B37,A36,A36+1)</f>
        <v>11</v>
      </c>
      <c r="B37" s="6" t="s">
        <v>6266</v>
      </c>
      <c r="C37" s="6" t="s">
        <v>6265</v>
      </c>
      <c r="D37" s="6" t="s">
        <v>3044</v>
      </c>
      <c r="E37" s="6" t="s">
        <v>3043</v>
      </c>
      <c r="F37" s="4" t="s">
        <v>7</v>
      </c>
      <c r="G37" s="4" t="s">
        <v>8</v>
      </c>
      <c r="H37" s="4" t="s">
        <v>7</v>
      </c>
      <c r="I37" s="4">
        <v>2</v>
      </c>
      <c r="J37" s="4" t="s">
        <v>653</v>
      </c>
      <c r="K37" s="4" t="s">
        <v>3052</v>
      </c>
      <c r="L37" s="4" t="s">
        <v>651</v>
      </c>
      <c r="M37" s="4" t="s">
        <v>6269</v>
      </c>
      <c r="N37" s="4" t="s">
        <v>2594</v>
      </c>
      <c r="P37" s="4" t="s">
        <v>669</v>
      </c>
      <c r="Q37" s="4" t="s">
        <v>1475</v>
      </c>
      <c r="R37" s="4" t="s">
        <v>2434</v>
      </c>
      <c r="S37" s="5" t="str">
        <f>IF(P37="심사불필요","-",VLOOKUP(K37,'[1]자격증 backdata'!A:G,7,0))</f>
        <v>-</v>
      </c>
      <c r="T37" s="5" t="str">
        <f>IF(S37="-","-",IF(COUNTIFS(B:B,B37,S:S,"필수")&gt;0,"자격요건충족","확인필요"))</f>
        <v>-</v>
      </c>
      <c r="U37" s="5"/>
      <c r="W37" s="5">
        <f>IF(Q37="4급","심사불필요",VLOOKUP(K37,'[1]자격증 backdata'!A:B,2,0))</f>
        <v>4</v>
      </c>
      <c r="X37" s="4">
        <f>IF(R37="A", MIN(20, SUMIFS(W:W, B:B, B37, R:R, "A")),IF(R37="B", MIN(30, SUMIFS(W:W, B:B, B37, R:R, "B")),"비해당분야"))</f>
        <v>10</v>
      </c>
      <c r="Y37" s="4" t="str">
        <f>IF(R37="C",MIN(30,IF(COUNTIFS(B:B,B37,W:W,"가1")=1,25,IF(COUNTIFS(B:B,B37,W:W,"가1")&gt;=2,30,0))+IF(COUNTIFS(B:B,B37,W:W,"나1")&gt;=4,30,IF(COUNTIFS(B:B,B37,W:W,"나1")=3,26,IF(COUNTIFS(B:B,B37,W:W,"나1")=2,22,IF(COUNTIFS(B:B,B37,W:W,"나1")=1,18,0)))))+MIN(30,IF(COUNTIFS(B:B,B37,W:W,"가2")=1,25,IF(COUNTIFS(B:B,B37,W:W,"가2")&gt;=2,30,0))+IF(COUNTIFS(B:B,B37,W:W,"나2")=3,30,IF(COUNTIFS(B:B,B37,W:W,"나2")=2,25,IF(COUNTIFS(B:B,B37,W:W,"나2")=1,20,0)))),"비해당분야")</f>
        <v>비해당분야</v>
      </c>
      <c r="Z37" s="4" t="str">
        <f>IF(R37="C",VLOOKUP(K37,'[1]자격증 backdata'!A:F,6,0),"비해당분야")</f>
        <v>비해당분야</v>
      </c>
      <c r="AA37" s="4" t="str">
        <f>IF(R37="C",SUMIF(B:B,B37,Z:Z),"비해당분야")</f>
        <v>비해당분야</v>
      </c>
      <c r="AB37" s="4" t="str">
        <f>IF(R37="C",SUM(Y37,AA37),"비해당분야")</f>
        <v>비해당분야</v>
      </c>
      <c r="AC37" s="4">
        <f>IF(R37="C",AB37,X37)</f>
        <v>10</v>
      </c>
      <c r="AD37" s="4">
        <f>VLOOKUP(K37,'[1]자격증 backdata'!A:D,4,0)</f>
        <v>0</v>
      </c>
      <c r="AE37" s="4">
        <f>IF(_xlfn.MAXIFS(AD:AD,B:B,B37)&gt;10,10,_xlfn.MAXIFS(AD:AD,B:B,B37))</f>
        <v>5</v>
      </c>
      <c r="AG37" s="5" t="str">
        <f>VLOOKUP(K37,'[1]자격증 backdata'!A:C,3,0)</f>
        <v>H</v>
      </c>
      <c r="AH37" s="5">
        <f>COUNTIFS($B:$B,$B37,$AG:$AG,AH$1)</f>
        <v>0</v>
      </c>
      <c r="AI37" s="5">
        <f>COUNTIFS($B:$B,$B37,$AG:$AG,AI$1)</f>
        <v>0</v>
      </c>
      <c r="AJ37" s="5">
        <f>COUNTIFS($B:$B,$B37,$AG:$AG,AJ$1)</f>
        <v>0</v>
      </c>
      <c r="AK37" s="5">
        <f>COUNTIFS($B:$B,$B37,$AG:$AG,AK$1)</f>
        <v>0</v>
      </c>
      <c r="AL37" s="5">
        <f>COUNTIFS($B:$B,$B37,$AG:$AG,AL$1)</f>
        <v>0</v>
      </c>
      <c r="AM37" s="5">
        <f>COUNTIFS($B:$B,$B37,$AG:$AG,AM$1)</f>
        <v>0</v>
      </c>
      <c r="AN37" s="5">
        <f>COUNTIFS($B:$B,$B37,$AG:$AG,AN$1)</f>
        <v>0</v>
      </c>
      <c r="AO37" s="5">
        <f>COUNTIFS($B:$B,$B37,$AG:$AG,AO$1)</f>
        <v>1</v>
      </c>
      <c r="AP37" s="5">
        <f>COUNTIFS($B:$B,$B37,$AG:$AG,AP$1)</f>
        <v>0</v>
      </c>
      <c r="AQ37" s="5">
        <f>COUNTIFS($B:$B,$B37,$AG:$AG,AQ$1)</f>
        <v>0</v>
      </c>
      <c r="AR37" s="5">
        <f>COUNTIFS($B:$B,$B37,$AG:$AG,AR$1)</f>
        <v>0</v>
      </c>
      <c r="AS37" s="5">
        <f>COUNTIFS($B:$B,$B37,$AG:$AG,AS$1)</f>
        <v>0</v>
      </c>
      <c r="AT37" s="5">
        <f>COUNTIFS($B:$B,$B37,$AG:$AG,AT$1)</f>
        <v>1</v>
      </c>
      <c r="AU37" s="5">
        <f>COUNTIFS($B:$B,$B37,$AG:$AG,AU$1)</f>
        <v>1</v>
      </c>
    </row>
    <row r="38" spans="1:47" ht="15" customHeight="1" x14ac:dyDescent="0.35">
      <c r="A38" s="6">
        <f>IF(B37=B38,A37,A37+1)</f>
        <v>11</v>
      </c>
      <c r="B38" s="6" t="s">
        <v>6266</v>
      </c>
      <c r="C38" s="6" t="s">
        <v>6265</v>
      </c>
      <c r="D38" s="6" t="s">
        <v>3044</v>
      </c>
      <c r="E38" s="6" t="s">
        <v>3043</v>
      </c>
      <c r="F38" s="4" t="s">
        <v>7</v>
      </c>
      <c r="G38" s="4" t="s">
        <v>8</v>
      </c>
      <c r="H38" s="4" t="s">
        <v>7</v>
      </c>
      <c r="I38" s="4">
        <v>3</v>
      </c>
      <c r="J38" s="4" t="s">
        <v>57</v>
      </c>
      <c r="K38" s="4" t="s">
        <v>3089</v>
      </c>
      <c r="L38" s="4" t="s">
        <v>55</v>
      </c>
      <c r="M38" s="4" t="s">
        <v>6268</v>
      </c>
      <c r="N38" s="4" t="s">
        <v>6267</v>
      </c>
      <c r="P38" s="4" t="s">
        <v>669</v>
      </c>
      <c r="Q38" s="4" t="s">
        <v>1475</v>
      </c>
      <c r="R38" s="4" t="s">
        <v>2434</v>
      </c>
      <c r="S38" s="5" t="str">
        <f>IF(P38="심사불필요","-",VLOOKUP(K38,'[1]자격증 backdata'!A:G,7,0))</f>
        <v>-</v>
      </c>
      <c r="T38" s="5" t="str">
        <f>IF(S38="-","-",IF(COUNTIFS(B:B,B38,S:S,"필수")&gt;0,"자격요건충족","확인필요"))</f>
        <v>-</v>
      </c>
      <c r="U38" s="5"/>
      <c r="W38" s="5">
        <f>IF(Q38="4급","심사불필요",VLOOKUP(K38,'[1]자격증 backdata'!A:B,2,0))</f>
        <v>2</v>
      </c>
      <c r="X38" s="4">
        <f>IF(R38="A", MIN(20, SUMIFS(W:W, B:B, B38, R:R, "A")),IF(R38="B", MIN(30, SUMIFS(W:W, B:B, B38, R:R, "B")),"비해당분야"))</f>
        <v>10</v>
      </c>
      <c r="Y38" s="4" t="str">
        <f>IF(R38="C",MIN(30,IF(COUNTIFS(B:B,B38,W:W,"가1")=1,25,IF(COUNTIFS(B:B,B38,W:W,"가1")&gt;=2,30,0))+IF(COUNTIFS(B:B,B38,W:W,"나1")&gt;=4,30,IF(COUNTIFS(B:B,B38,W:W,"나1")=3,26,IF(COUNTIFS(B:B,B38,W:W,"나1")=2,22,IF(COUNTIFS(B:B,B38,W:W,"나1")=1,18,0)))))+MIN(30,IF(COUNTIFS(B:B,B38,W:W,"가2")=1,25,IF(COUNTIFS(B:B,B38,W:W,"가2")&gt;=2,30,0))+IF(COUNTIFS(B:B,B38,W:W,"나2")=3,30,IF(COUNTIFS(B:B,B38,W:W,"나2")=2,25,IF(COUNTIFS(B:B,B38,W:W,"나2")=1,20,0)))),"비해당분야")</f>
        <v>비해당분야</v>
      </c>
      <c r="Z38" s="4" t="str">
        <f>IF(R38="C",VLOOKUP(K38,'[1]자격증 backdata'!A:F,6,0),"비해당분야")</f>
        <v>비해당분야</v>
      </c>
      <c r="AA38" s="4" t="str">
        <f>IF(R38="C",SUMIF(B:B,B38,Z:Z),"비해당분야")</f>
        <v>비해당분야</v>
      </c>
      <c r="AB38" s="4" t="str">
        <f>IF(R38="C",SUM(Y38,AA38),"비해당분야")</f>
        <v>비해당분야</v>
      </c>
      <c r="AC38" s="4">
        <f>IF(R38="C",AB38,X38)</f>
        <v>10</v>
      </c>
      <c r="AD38" s="4">
        <f>VLOOKUP(K38,'[1]자격증 backdata'!A:D,4,0)</f>
        <v>0</v>
      </c>
      <c r="AE38" s="4">
        <f>IF(_xlfn.MAXIFS(AD:AD,B:B,B38)&gt;10,10,_xlfn.MAXIFS(AD:AD,B:B,B38))</f>
        <v>5</v>
      </c>
      <c r="AG38" s="5" t="str">
        <f>VLOOKUP(K38,'[1]자격증 backdata'!A:C,3,0)</f>
        <v>M</v>
      </c>
      <c r="AH38" s="5">
        <f>COUNTIFS($B:$B,$B38,$AG:$AG,AH$1)</f>
        <v>0</v>
      </c>
      <c r="AI38" s="5">
        <f>COUNTIFS($B:$B,$B38,$AG:$AG,AI$1)</f>
        <v>0</v>
      </c>
      <c r="AJ38" s="5">
        <f>COUNTIFS($B:$B,$B38,$AG:$AG,AJ$1)</f>
        <v>0</v>
      </c>
      <c r="AK38" s="5">
        <f>COUNTIFS($B:$B,$B38,$AG:$AG,AK$1)</f>
        <v>0</v>
      </c>
      <c r="AL38" s="5">
        <f>COUNTIFS($B:$B,$B38,$AG:$AG,AL$1)</f>
        <v>0</v>
      </c>
      <c r="AM38" s="5">
        <f>COUNTIFS($B:$B,$B38,$AG:$AG,AM$1)</f>
        <v>0</v>
      </c>
      <c r="AN38" s="5">
        <f>COUNTIFS($B:$B,$B38,$AG:$AG,AN$1)</f>
        <v>0</v>
      </c>
      <c r="AO38" s="5">
        <f>COUNTIFS($B:$B,$B38,$AG:$AG,AO$1)</f>
        <v>1</v>
      </c>
      <c r="AP38" s="5">
        <f>COUNTIFS($B:$B,$B38,$AG:$AG,AP$1)</f>
        <v>0</v>
      </c>
      <c r="AQ38" s="5">
        <f>COUNTIFS($B:$B,$B38,$AG:$AG,AQ$1)</f>
        <v>0</v>
      </c>
      <c r="AR38" s="5">
        <f>COUNTIFS($B:$B,$B38,$AG:$AG,AR$1)</f>
        <v>0</v>
      </c>
      <c r="AS38" s="5">
        <f>COUNTIFS($B:$B,$B38,$AG:$AG,AS$1)</f>
        <v>0</v>
      </c>
      <c r="AT38" s="5">
        <f>COUNTIFS($B:$B,$B38,$AG:$AG,AT$1)</f>
        <v>1</v>
      </c>
      <c r="AU38" s="5">
        <f>COUNTIFS($B:$B,$B38,$AG:$AG,AU$1)</f>
        <v>1</v>
      </c>
    </row>
    <row r="39" spans="1:47" ht="15" customHeight="1" x14ac:dyDescent="0.35">
      <c r="A39" s="6">
        <f>IF(B38=B39,A38,A38+1)</f>
        <v>11</v>
      </c>
      <c r="B39" s="6" t="s">
        <v>6266</v>
      </c>
      <c r="C39" s="6" t="s">
        <v>6265</v>
      </c>
      <c r="D39" s="6" t="s">
        <v>3044</v>
      </c>
      <c r="E39" s="6" t="s">
        <v>3043</v>
      </c>
      <c r="F39" s="4" t="s">
        <v>7</v>
      </c>
      <c r="G39" s="4" t="s">
        <v>8</v>
      </c>
      <c r="H39" s="4" t="s">
        <v>7</v>
      </c>
      <c r="I39" s="4">
        <v>4</v>
      </c>
      <c r="J39" s="4" t="s">
        <v>2899</v>
      </c>
      <c r="K39" s="4" t="s">
        <v>3621</v>
      </c>
      <c r="L39" s="4" t="s">
        <v>348</v>
      </c>
      <c r="M39" s="4" t="s">
        <v>6264</v>
      </c>
      <c r="N39" s="4" t="s">
        <v>1810</v>
      </c>
      <c r="P39" s="4" t="s">
        <v>669</v>
      </c>
      <c r="Q39" s="4" t="s">
        <v>1475</v>
      </c>
      <c r="R39" s="4" t="s">
        <v>2434</v>
      </c>
      <c r="S39" s="5" t="str">
        <f>IF(P39="심사불필요","-",VLOOKUP(K39,'[1]자격증 backdata'!A:G,7,0))</f>
        <v>-</v>
      </c>
      <c r="T39" s="5" t="str">
        <f>IF(S39="-","-",IF(COUNTIFS(B:B,B39,S:S,"필수")&gt;0,"자격요건충족","확인필요"))</f>
        <v>-</v>
      </c>
      <c r="U39" s="5"/>
      <c r="W39" s="5">
        <f>IF(Q39="4급","심사불필요",VLOOKUP(K39,'[1]자격증 backdata'!A:B,2,0))</f>
        <v>4</v>
      </c>
      <c r="X39" s="4">
        <f>IF(R39="A", MIN(20, SUMIFS(W:W, B:B, B39, R:R, "A")),IF(R39="B", MIN(30, SUMIFS(W:W, B:B, B39, R:R, "B")),"비해당분야"))</f>
        <v>10</v>
      </c>
      <c r="Y39" s="4" t="str">
        <f>IF(R39="C",MIN(30,IF(COUNTIFS(B:B,B39,W:W,"가1")=1,25,IF(COUNTIFS(B:B,B39,W:W,"가1")&gt;=2,30,0))+IF(COUNTIFS(B:B,B39,W:W,"나1")&gt;=4,30,IF(COUNTIFS(B:B,B39,W:W,"나1")=3,26,IF(COUNTIFS(B:B,B39,W:W,"나1")=2,22,IF(COUNTIFS(B:B,B39,W:W,"나1")=1,18,0)))))+MIN(30,IF(COUNTIFS(B:B,B39,W:W,"가2")=1,25,IF(COUNTIFS(B:B,B39,W:W,"가2")&gt;=2,30,0))+IF(COUNTIFS(B:B,B39,W:W,"나2")=3,30,IF(COUNTIFS(B:B,B39,W:W,"나2")=2,25,IF(COUNTIFS(B:B,B39,W:W,"나2")=1,20,0)))),"비해당분야")</f>
        <v>비해당분야</v>
      </c>
      <c r="Z39" s="4" t="str">
        <f>IF(R39="C",VLOOKUP(K39,'[1]자격증 backdata'!A:F,6,0),"비해당분야")</f>
        <v>비해당분야</v>
      </c>
      <c r="AA39" s="4" t="str">
        <f>IF(R39="C",SUMIF(B:B,B39,Z:Z),"비해당분야")</f>
        <v>비해당분야</v>
      </c>
      <c r="AB39" s="4" t="str">
        <f>IF(R39="C",SUM(Y39,AA39),"비해당분야")</f>
        <v>비해당분야</v>
      </c>
      <c r="AC39" s="4">
        <f>IF(R39="C",AB39,X39)</f>
        <v>10</v>
      </c>
      <c r="AD39" s="4">
        <f>VLOOKUP(K39,'[1]자격증 backdata'!A:D,4,0)</f>
        <v>0</v>
      </c>
      <c r="AE39" s="4">
        <f>IF(_xlfn.MAXIFS(AD:AD,B:B,B39)&gt;10,10,_xlfn.MAXIFS(AD:AD,B:B,B39))</f>
        <v>5</v>
      </c>
      <c r="AG39" s="5" t="str">
        <f>VLOOKUP(K39,'[1]자격증 backdata'!A:C,3,0)</f>
        <v>N</v>
      </c>
      <c r="AH39" s="5">
        <f>COUNTIFS($B:$B,$B39,$AG:$AG,AH$1)</f>
        <v>0</v>
      </c>
      <c r="AI39" s="5">
        <f>COUNTIFS($B:$B,$B39,$AG:$AG,AI$1)</f>
        <v>0</v>
      </c>
      <c r="AJ39" s="5">
        <f>COUNTIFS($B:$B,$B39,$AG:$AG,AJ$1)</f>
        <v>0</v>
      </c>
      <c r="AK39" s="5">
        <f>COUNTIFS($B:$B,$B39,$AG:$AG,AK$1)</f>
        <v>0</v>
      </c>
      <c r="AL39" s="5">
        <f>COUNTIFS($B:$B,$B39,$AG:$AG,AL$1)</f>
        <v>0</v>
      </c>
      <c r="AM39" s="5">
        <f>COUNTIFS($B:$B,$B39,$AG:$AG,AM$1)</f>
        <v>0</v>
      </c>
      <c r="AN39" s="5">
        <f>COUNTIFS($B:$B,$B39,$AG:$AG,AN$1)</f>
        <v>0</v>
      </c>
      <c r="AO39" s="5">
        <f>COUNTIFS($B:$B,$B39,$AG:$AG,AO$1)</f>
        <v>1</v>
      </c>
      <c r="AP39" s="5">
        <f>COUNTIFS($B:$B,$B39,$AG:$AG,AP$1)</f>
        <v>0</v>
      </c>
      <c r="AQ39" s="5">
        <f>COUNTIFS($B:$B,$B39,$AG:$AG,AQ$1)</f>
        <v>0</v>
      </c>
      <c r="AR39" s="5">
        <f>COUNTIFS($B:$B,$B39,$AG:$AG,AR$1)</f>
        <v>0</v>
      </c>
      <c r="AS39" s="5">
        <f>COUNTIFS($B:$B,$B39,$AG:$AG,AS$1)</f>
        <v>0</v>
      </c>
      <c r="AT39" s="5">
        <f>COUNTIFS($B:$B,$B39,$AG:$AG,AT$1)</f>
        <v>1</v>
      </c>
      <c r="AU39" s="5">
        <f>COUNTIFS($B:$B,$B39,$AG:$AG,AU$1)</f>
        <v>1</v>
      </c>
    </row>
    <row r="40" spans="1:47" ht="15" customHeight="1" x14ac:dyDescent="0.35">
      <c r="A40" s="3">
        <f>IF(B39=B40,A39,A39+1)</f>
        <v>12</v>
      </c>
      <c r="B40" s="3" t="s">
        <v>6258</v>
      </c>
      <c r="C40" s="3" t="s">
        <v>6257</v>
      </c>
      <c r="D40" s="3" t="s">
        <v>3044</v>
      </c>
      <c r="E40" s="3" t="s">
        <v>3043</v>
      </c>
      <c r="F40" s="4" t="s">
        <v>7</v>
      </c>
      <c r="G40" s="4" t="s">
        <v>8</v>
      </c>
      <c r="H40" s="4" t="s">
        <v>7</v>
      </c>
      <c r="I40" s="3">
        <v>1</v>
      </c>
      <c r="J40" s="3" t="s">
        <v>69</v>
      </c>
      <c r="K40" s="3" t="s">
        <v>3065</v>
      </c>
      <c r="L40" s="3" t="s">
        <v>36</v>
      </c>
      <c r="M40" s="3" t="s">
        <v>6263</v>
      </c>
      <c r="N40" s="3" t="s">
        <v>90</v>
      </c>
      <c r="P40" s="3" t="s">
        <v>669</v>
      </c>
      <c r="Q40" s="3" t="s">
        <v>1475</v>
      </c>
      <c r="R40" s="3" t="s">
        <v>2434</v>
      </c>
      <c r="S40" s="2" t="str">
        <f>IF(P40="심사불필요","-",VLOOKUP(K40,'[1]자격증 backdata'!A:G,7,0))</f>
        <v>-</v>
      </c>
      <c r="T40" s="2" t="str">
        <f>IF(S40="-","-",IF(COUNTIFS(B:B,B40,S:S,"필수")&gt;0,"자격요건충족","확인필요"))</f>
        <v>-</v>
      </c>
      <c r="U40" s="2"/>
      <c r="W40" s="2">
        <f>IF(Q40="4급","심사불필요",VLOOKUP(K40,'[1]자격증 backdata'!A:B,2,0))</f>
        <v>0</v>
      </c>
      <c r="X40" s="3">
        <f>IF(R40="A", MIN(20, SUMIFS(W:W, B:B, B40, R:R, "A")),IF(R40="B", MIN(30, SUMIFS(W:W, B:B, B40, R:R, "B")),"비해당분야"))</f>
        <v>10</v>
      </c>
      <c r="Y40" s="3" t="str">
        <f>IF(R40="C",MIN(30,IF(COUNTIFS(B:B,B40,W:W,"가1")=1,25,IF(COUNTIFS(B:B,B40,W:W,"가1")&gt;=2,30,0))+IF(COUNTIFS(B:B,B40,W:W,"나1")&gt;=4,30,IF(COUNTIFS(B:B,B40,W:W,"나1")=3,26,IF(COUNTIFS(B:B,B40,W:W,"나1")=2,22,IF(COUNTIFS(B:B,B40,W:W,"나1")=1,18,0)))))+MIN(30,IF(COUNTIFS(B:B,B40,W:W,"가2")=1,25,IF(COUNTIFS(B:B,B40,W:W,"가2")&gt;=2,30,0))+IF(COUNTIFS(B:B,B40,W:W,"나2")=3,30,IF(COUNTIFS(B:B,B40,W:W,"나2")=2,25,IF(COUNTIFS(B:B,B40,W:W,"나2")=1,20,0)))),"비해당분야")</f>
        <v>비해당분야</v>
      </c>
      <c r="Z40" s="3" t="str">
        <f>IF(R40="C",VLOOKUP(K40,'[1]자격증 backdata'!A:F,6,0),"비해당분야")</f>
        <v>비해당분야</v>
      </c>
      <c r="AA40" s="3" t="str">
        <f>IF(R40="C",SUMIF(B:B,B40,Z:Z),"비해당분야")</f>
        <v>비해당분야</v>
      </c>
      <c r="AB40" s="3" t="str">
        <f>IF(R40="C",SUM(Y40,AA40),"비해당분야")</f>
        <v>비해당분야</v>
      </c>
      <c r="AC40" s="3">
        <f>IF(R40="C",AB40,X40)</f>
        <v>10</v>
      </c>
      <c r="AD40" s="3">
        <f>VLOOKUP(K40,'[1]자격증 backdata'!A:D,4,0)</f>
        <v>5</v>
      </c>
      <c r="AE40" s="3">
        <f>IF(_xlfn.MAXIFS(AD:AD,B:B,B40)&gt;10,10,_xlfn.MAXIFS(AD:AD,B:B,B40))</f>
        <v>5</v>
      </c>
      <c r="AG40" s="2">
        <f>VLOOKUP(K40,'[1]자격증 backdata'!A:C,3,0)</f>
        <v>0</v>
      </c>
      <c r="AH40" s="2">
        <f>COUNTIFS($B:$B,$B40,$AG:$AG,AH$1)</f>
        <v>0</v>
      </c>
      <c r="AI40" s="2">
        <f>COUNTIFS($B:$B,$B40,$AG:$AG,AI$1)</f>
        <v>0</v>
      </c>
      <c r="AJ40" s="2">
        <f>COUNTIFS($B:$B,$B40,$AG:$AG,AJ$1)</f>
        <v>0</v>
      </c>
      <c r="AK40" s="2">
        <f>COUNTIFS($B:$B,$B40,$AG:$AG,AK$1)</f>
        <v>0</v>
      </c>
      <c r="AL40" s="2">
        <f>COUNTIFS($B:$B,$B40,$AG:$AG,AL$1)</f>
        <v>0</v>
      </c>
      <c r="AM40" s="2">
        <f>COUNTIFS($B:$B,$B40,$AG:$AG,AM$1)</f>
        <v>0</v>
      </c>
      <c r="AN40" s="2">
        <f>COUNTIFS($B:$B,$B40,$AG:$AG,AN$1)</f>
        <v>1</v>
      </c>
      <c r="AO40" s="2">
        <f>COUNTIFS($B:$B,$B40,$AG:$AG,AO$1)</f>
        <v>0</v>
      </c>
      <c r="AP40" s="2">
        <f>COUNTIFS($B:$B,$B40,$AG:$AG,AP$1)</f>
        <v>0</v>
      </c>
      <c r="AQ40" s="2">
        <f>COUNTIFS($B:$B,$B40,$AG:$AG,AQ$1)</f>
        <v>1</v>
      </c>
      <c r="AR40" s="2">
        <f>COUNTIFS($B:$B,$B40,$AG:$AG,AR$1)</f>
        <v>0</v>
      </c>
      <c r="AS40" s="2">
        <f>COUNTIFS($B:$B,$B40,$AG:$AG,AS$1)</f>
        <v>0</v>
      </c>
      <c r="AT40" s="2">
        <f>COUNTIFS($B:$B,$B40,$AG:$AG,AT$1)</f>
        <v>1</v>
      </c>
      <c r="AU40" s="2">
        <f>COUNTIFS($B:$B,$B40,$AG:$AG,AU$1)</f>
        <v>0</v>
      </c>
    </row>
    <row r="41" spans="1:47" ht="15" customHeight="1" x14ac:dyDescent="0.35">
      <c r="A41" s="7">
        <f>IF(B40=B41,A40,A40+1)</f>
        <v>12</v>
      </c>
      <c r="B41" s="7" t="s">
        <v>6258</v>
      </c>
      <c r="C41" s="7" t="s">
        <v>6257</v>
      </c>
      <c r="D41" s="7" t="s">
        <v>3044</v>
      </c>
      <c r="E41" s="7" t="s">
        <v>3043</v>
      </c>
      <c r="F41" s="4" t="s">
        <v>7</v>
      </c>
      <c r="G41" s="4" t="s">
        <v>8</v>
      </c>
      <c r="H41" s="4" t="s">
        <v>7</v>
      </c>
      <c r="I41" s="3">
        <v>2</v>
      </c>
      <c r="J41" s="3" t="s">
        <v>106</v>
      </c>
      <c r="K41" s="3" t="s">
        <v>3057</v>
      </c>
      <c r="L41" s="3" t="s">
        <v>55</v>
      </c>
      <c r="M41" s="3" t="s">
        <v>6262</v>
      </c>
      <c r="N41" s="3" t="s">
        <v>3426</v>
      </c>
      <c r="P41" s="3" t="s">
        <v>669</v>
      </c>
      <c r="Q41" s="3" t="s">
        <v>1475</v>
      </c>
      <c r="R41" s="3" t="s">
        <v>2434</v>
      </c>
      <c r="S41" s="2" t="str">
        <f>IF(P41="심사불필요","-",VLOOKUP(K41,'[1]자격증 backdata'!A:G,7,0))</f>
        <v>-</v>
      </c>
      <c r="T41" s="2" t="str">
        <f>IF(S41="-","-",IF(COUNTIFS(B:B,B41,S:S,"필수")&gt;0,"자격요건충족","확인필요"))</f>
        <v>-</v>
      </c>
      <c r="U41" s="2"/>
      <c r="W41" s="2">
        <f>IF(Q41="4급","심사불필요",VLOOKUP(K41,'[1]자격증 backdata'!A:B,2,0))</f>
        <v>4</v>
      </c>
      <c r="X41" s="3">
        <f>IF(R41="A", MIN(20, SUMIFS(W:W, B:B, B41, R:R, "A")),IF(R41="B", MIN(30, SUMIFS(W:W, B:B, B41, R:R, "B")),"비해당분야"))</f>
        <v>10</v>
      </c>
      <c r="Y41" s="3" t="str">
        <f>IF(R41="C",MIN(30,IF(COUNTIFS(B:B,B41,W:W,"가1")=1,25,IF(COUNTIFS(B:B,B41,W:W,"가1")&gt;=2,30,0))+IF(COUNTIFS(B:B,B41,W:W,"나1")&gt;=4,30,IF(COUNTIFS(B:B,B41,W:W,"나1")=3,26,IF(COUNTIFS(B:B,B41,W:W,"나1")=2,22,IF(COUNTIFS(B:B,B41,W:W,"나1")=1,18,0)))))+MIN(30,IF(COUNTIFS(B:B,B41,W:W,"가2")=1,25,IF(COUNTIFS(B:B,B41,W:W,"가2")&gt;=2,30,0))+IF(COUNTIFS(B:B,B41,W:W,"나2")=3,30,IF(COUNTIFS(B:B,B41,W:W,"나2")=2,25,IF(COUNTIFS(B:B,B41,W:W,"나2")=1,20,0)))),"비해당분야")</f>
        <v>비해당분야</v>
      </c>
      <c r="Z41" s="3" t="str">
        <f>IF(R41="C",VLOOKUP(K41,'[1]자격증 backdata'!A:F,6,0),"비해당분야")</f>
        <v>비해당분야</v>
      </c>
      <c r="AA41" s="3" t="str">
        <f>IF(R41="C",SUMIF(B:B,B41,Z:Z),"비해당분야")</f>
        <v>비해당분야</v>
      </c>
      <c r="AB41" s="3" t="str">
        <f>IF(R41="C",SUM(Y41,AA41),"비해당분야")</f>
        <v>비해당분야</v>
      </c>
      <c r="AC41" s="3">
        <f>IF(R41="C",AB41,X41)</f>
        <v>10</v>
      </c>
      <c r="AD41" s="3">
        <f>VLOOKUP(K41,'[1]자격증 backdata'!A:D,4,0)</f>
        <v>0</v>
      </c>
      <c r="AE41" s="3">
        <f>IF(_xlfn.MAXIFS(AD:AD,B:B,B41)&gt;10,10,_xlfn.MAXIFS(AD:AD,B:B,B41))</f>
        <v>5</v>
      </c>
      <c r="AG41" s="2" t="str">
        <f>VLOOKUP(K41,'[1]자격증 backdata'!A:C,3,0)</f>
        <v>M</v>
      </c>
      <c r="AH41" s="2">
        <f>COUNTIFS($B:$B,$B41,$AG:$AG,AH$1)</f>
        <v>0</v>
      </c>
      <c r="AI41" s="2">
        <f>COUNTIFS($B:$B,$B41,$AG:$AG,AI$1)</f>
        <v>0</v>
      </c>
      <c r="AJ41" s="2">
        <f>COUNTIFS($B:$B,$B41,$AG:$AG,AJ$1)</f>
        <v>0</v>
      </c>
      <c r="AK41" s="2">
        <f>COUNTIFS($B:$B,$B41,$AG:$AG,AK$1)</f>
        <v>0</v>
      </c>
      <c r="AL41" s="2">
        <f>COUNTIFS($B:$B,$B41,$AG:$AG,AL$1)</f>
        <v>0</v>
      </c>
      <c r="AM41" s="2">
        <f>COUNTIFS($B:$B,$B41,$AG:$AG,AM$1)</f>
        <v>0</v>
      </c>
      <c r="AN41" s="2">
        <f>COUNTIFS($B:$B,$B41,$AG:$AG,AN$1)</f>
        <v>1</v>
      </c>
      <c r="AO41" s="2">
        <f>COUNTIFS($B:$B,$B41,$AG:$AG,AO$1)</f>
        <v>0</v>
      </c>
      <c r="AP41" s="2">
        <f>COUNTIFS($B:$B,$B41,$AG:$AG,AP$1)</f>
        <v>0</v>
      </c>
      <c r="AQ41" s="2">
        <f>COUNTIFS($B:$B,$B41,$AG:$AG,AQ$1)</f>
        <v>1</v>
      </c>
      <c r="AR41" s="2">
        <f>COUNTIFS($B:$B,$B41,$AG:$AG,AR$1)</f>
        <v>0</v>
      </c>
      <c r="AS41" s="2">
        <f>COUNTIFS($B:$B,$B41,$AG:$AG,AS$1)</f>
        <v>0</v>
      </c>
      <c r="AT41" s="2">
        <f>COUNTIFS($B:$B,$B41,$AG:$AG,AT$1)</f>
        <v>1</v>
      </c>
      <c r="AU41" s="2">
        <f>COUNTIFS($B:$B,$B41,$AG:$AG,AU$1)</f>
        <v>0</v>
      </c>
    </row>
    <row r="42" spans="1:47" ht="15" customHeight="1" x14ac:dyDescent="0.35">
      <c r="A42" s="7">
        <f>IF(B41=B42,A41,A41+1)</f>
        <v>12</v>
      </c>
      <c r="B42" s="7" t="s">
        <v>6258</v>
      </c>
      <c r="C42" s="7" t="s">
        <v>6257</v>
      </c>
      <c r="D42" s="7" t="s">
        <v>3044</v>
      </c>
      <c r="E42" s="7" t="s">
        <v>3043</v>
      </c>
      <c r="F42" s="4" t="s">
        <v>7</v>
      </c>
      <c r="G42" s="4" t="s">
        <v>8</v>
      </c>
      <c r="H42" s="4" t="s">
        <v>7</v>
      </c>
      <c r="I42" s="3">
        <v>3</v>
      </c>
      <c r="J42" s="3" t="s">
        <v>411</v>
      </c>
      <c r="K42" s="3" t="s">
        <v>3042</v>
      </c>
      <c r="L42" s="3" t="s">
        <v>55</v>
      </c>
      <c r="M42" s="3" t="s">
        <v>6261</v>
      </c>
      <c r="N42" s="3" t="s">
        <v>6260</v>
      </c>
      <c r="P42" s="3" t="s">
        <v>669</v>
      </c>
      <c r="Q42" s="3" t="s">
        <v>1475</v>
      </c>
      <c r="R42" s="3" t="s">
        <v>2434</v>
      </c>
      <c r="S42" s="2" t="str">
        <f>IF(P42="심사불필요","-",VLOOKUP(K42,'[1]자격증 backdata'!A:G,7,0))</f>
        <v>-</v>
      </c>
      <c r="T42" s="2" t="str">
        <f>IF(S42="-","-",IF(COUNTIFS(B:B,B42,S:S,"필수")&gt;0,"자격요건충족","확인필요"))</f>
        <v>-</v>
      </c>
      <c r="U42" s="2"/>
      <c r="W42" s="2">
        <f>IF(Q42="4급","심사불필요",VLOOKUP(K42,'[1]자격증 backdata'!A:B,2,0))</f>
        <v>2</v>
      </c>
      <c r="X42" s="3">
        <f>IF(R42="A", MIN(20, SUMIFS(W:W, B:B, B42, R:R, "A")),IF(R42="B", MIN(30, SUMIFS(W:W, B:B, B42, R:R, "B")),"비해당분야"))</f>
        <v>10</v>
      </c>
      <c r="Y42" s="3" t="str">
        <f>IF(R42="C",MIN(30,IF(COUNTIFS(B:B,B42,W:W,"가1")=1,25,IF(COUNTIFS(B:B,B42,W:W,"가1")&gt;=2,30,0))+IF(COUNTIFS(B:B,B42,W:W,"나1")&gt;=4,30,IF(COUNTIFS(B:B,B42,W:W,"나1")=3,26,IF(COUNTIFS(B:B,B42,W:W,"나1")=2,22,IF(COUNTIFS(B:B,B42,W:W,"나1")=1,18,0)))))+MIN(30,IF(COUNTIFS(B:B,B42,W:W,"가2")=1,25,IF(COUNTIFS(B:B,B42,W:W,"가2")&gt;=2,30,0))+IF(COUNTIFS(B:B,B42,W:W,"나2")=3,30,IF(COUNTIFS(B:B,B42,W:W,"나2")=2,25,IF(COUNTIFS(B:B,B42,W:W,"나2")=1,20,0)))),"비해당분야")</f>
        <v>비해당분야</v>
      </c>
      <c r="Z42" s="3" t="str">
        <f>IF(R42="C",VLOOKUP(K42,'[1]자격증 backdata'!A:F,6,0),"비해당분야")</f>
        <v>비해당분야</v>
      </c>
      <c r="AA42" s="3" t="str">
        <f>IF(R42="C",SUMIF(B:B,B42,Z:Z),"비해당분야")</f>
        <v>비해당분야</v>
      </c>
      <c r="AB42" s="3" t="str">
        <f>IF(R42="C",SUM(Y42,AA42),"비해당분야")</f>
        <v>비해당분야</v>
      </c>
      <c r="AC42" s="3">
        <f>IF(R42="C",AB42,X42)</f>
        <v>10</v>
      </c>
      <c r="AD42" s="3">
        <f>VLOOKUP(K42,'[1]자격증 backdata'!A:D,4,0)</f>
        <v>0</v>
      </c>
      <c r="AE42" s="3">
        <f>IF(_xlfn.MAXIFS(AD:AD,B:B,B42)&gt;10,10,_xlfn.MAXIFS(AD:AD,B:B,B42))</f>
        <v>5</v>
      </c>
      <c r="AG42" s="2" t="str">
        <f>VLOOKUP(K42,'[1]자격증 backdata'!A:C,3,0)</f>
        <v>G</v>
      </c>
      <c r="AH42" s="2">
        <f>COUNTIFS($B:$B,$B42,$AG:$AG,AH$1)</f>
        <v>0</v>
      </c>
      <c r="AI42" s="2">
        <f>COUNTIFS($B:$B,$B42,$AG:$AG,AI$1)</f>
        <v>0</v>
      </c>
      <c r="AJ42" s="2">
        <f>COUNTIFS($B:$B,$B42,$AG:$AG,AJ$1)</f>
        <v>0</v>
      </c>
      <c r="AK42" s="2">
        <f>COUNTIFS($B:$B,$B42,$AG:$AG,AK$1)</f>
        <v>0</v>
      </c>
      <c r="AL42" s="2">
        <f>COUNTIFS($B:$B,$B42,$AG:$AG,AL$1)</f>
        <v>0</v>
      </c>
      <c r="AM42" s="2">
        <f>COUNTIFS($B:$B,$B42,$AG:$AG,AM$1)</f>
        <v>0</v>
      </c>
      <c r="AN42" s="2">
        <f>COUNTIFS($B:$B,$B42,$AG:$AG,AN$1)</f>
        <v>1</v>
      </c>
      <c r="AO42" s="2">
        <f>COUNTIFS($B:$B,$B42,$AG:$AG,AO$1)</f>
        <v>0</v>
      </c>
      <c r="AP42" s="2">
        <f>COUNTIFS($B:$B,$B42,$AG:$AG,AP$1)</f>
        <v>0</v>
      </c>
      <c r="AQ42" s="2">
        <f>COUNTIFS($B:$B,$B42,$AG:$AG,AQ$1)</f>
        <v>1</v>
      </c>
      <c r="AR42" s="2">
        <f>COUNTIFS($B:$B,$B42,$AG:$AG,AR$1)</f>
        <v>0</v>
      </c>
      <c r="AS42" s="2">
        <f>COUNTIFS($B:$B,$B42,$AG:$AG,AS$1)</f>
        <v>0</v>
      </c>
      <c r="AT42" s="2">
        <f>COUNTIFS($B:$B,$B42,$AG:$AG,AT$1)</f>
        <v>1</v>
      </c>
      <c r="AU42" s="2">
        <f>COUNTIFS($B:$B,$B42,$AG:$AG,AU$1)</f>
        <v>0</v>
      </c>
    </row>
    <row r="43" spans="1:47" ht="15" customHeight="1" x14ac:dyDescent="0.35">
      <c r="A43" s="7">
        <f>IF(B42=B43,A42,A42+1)</f>
        <v>12</v>
      </c>
      <c r="B43" s="7" t="s">
        <v>6258</v>
      </c>
      <c r="C43" s="7" t="s">
        <v>6257</v>
      </c>
      <c r="D43" s="7" t="s">
        <v>3044</v>
      </c>
      <c r="E43" s="7" t="s">
        <v>3043</v>
      </c>
      <c r="F43" s="4" t="s">
        <v>7</v>
      </c>
      <c r="G43" s="4" t="s">
        <v>8</v>
      </c>
      <c r="H43" s="4" t="s">
        <v>7</v>
      </c>
      <c r="I43" s="3">
        <v>4</v>
      </c>
      <c r="J43" s="3" t="s">
        <v>28</v>
      </c>
      <c r="K43" s="3" t="s">
        <v>3061</v>
      </c>
      <c r="L43" s="3" t="s">
        <v>26</v>
      </c>
      <c r="M43" s="3" t="s">
        <v>6259</v>
      </c>
      <c r="N43" s="3" t="s">
        <v>599</v>
      </c>
      <c r="P43" s="3" t="s">
        <v>669</v>
      </c>
      <c r="Q43" s="3" t="s">
        <v>1475</v>
      </c>
      <c r="R43" s="3" t="s">
        <v>2434</v>
      </c>
      <c r="S43" s="2" t="str">
        <f>IF(P43="심사불필요","-",VLOOKUP(K43,'[1]자격증 backdata'!A:G,7,0))</f>
        <v>-</v>
      </c>
      <c r="T43" s="2" t="str">
        <f>IF(S43="-","-",IF(COUNTIFS(B:B,B43,S:S,"필수")&gt;0,"자격요건충족","확인필요"))</f>
        <v>-</v>
      </c>
      <c r="U43" s="2"/>
      <c r="W43" s="2">
        <f>IF(Q43="4급","심사불필요",VLOOKUP(K43,'[1]자격증 backdata'!A:B,2,0))</f>
        <v>2</v>
      </c>
      <c r="X43" s="3">
        <f>IF(R43="A", MIN(20, SUMIFS(W:W, B:B, B43, R:R, "A")),IF(R43="B", MIN(30, SUMIFS(W:W, B:B, B43, R:R, "B")),"비해당분야"))</f>
        <v>10</v>
      </c>
      <c r="Y43" s="3" t="str">
        <f>IF(R43="C",MIN(30,IF(COUNTIFS(B:B,B43,W:W,"가1")=1,25,IF(COUNTIFS(B:B,B43,W:W,"가1")&gt;=2,30,0))+IF(COUNTIFS(B:B,B43,W:W,"나1")&gt;=4,30,IF(COUNTIFS(B:B,B43,W:W,"나1")=3,26,IF(COUNTIFS(B:B,B43,W:W,"나1")=2,22,IF(COUNTIFS(B:B,B43,W:W,"나1")=1,18,0)))))+MIN(30,IF(COUNTIFS(B:B,B43,W:W,"가2")=1,25,IF(COUNTIFS(B:B,B43,W:W,"가2")&gt;=2,30,0))+IF(COUNTIFS(B:B,B43,W:W,"나2")=3,30,IF(COUNTIFS(B:B,B43,W:W,"나2")=2,25,IF(COUNTIFS(B:B,B43,W:W,"나2")=1,20,0)))),"비해당분야")</f>
        <v>비해당분야</v>
      </c>
      <c r="Z43" s="3" t="str">
        <f>IF(R43="C",VLOOKUP(K43,'[1]자격증 backdata'!A:F,6,0),"비해당분야")</f>
        <v>비해당분야</v>
      </c>
      <c r="AA43" s="3" t="str">
        <f>IF(R43="C",SUMIF(B:B,B43,Z:Z),"비해당분야")</f>
        <v>비해당분야</v>
      </c>
      <c r="AB43" s="3" t="str">
        <f>IF(R43="C",SUM(Y43,AA43),"비해당분야")</f>
        <v>비해당분야</v>
      </c>
      <c r="AC43" s="3">
        <f>IF(R43="C",AB43,X43)</f>
        <v>10</v>
      </c>
      <c r="AD43" s="3">
        <f>VLOOKUP(K43,'[1]자격증 backdata'!A:D,4,0)</f>
        <v>0</v>
      </c>
      <c r="AE43" s="3">
        <f>IF(_xlfn.MAXIFS(AD:AD,B:B,B43)&gt;10,10,_xlfn.MAXIFS(AD:AD,B:B,B43))</f>
        <v>5</v>
      </c>
      <c r="AG43" s="2">
        <f>VLOOKUP(K43,'[1]자격증 backdata'!A:C,3,0)</f>
        <v>0</v>
      </c>
      <c r="AH43" s="2">
        <f>COUNTIFS($B:$B,$B43,$AG:$AG,AH$1)</f>
        <v>0</v>
      </c>
      <c r="AI43" s="2">
        <f>COUNTIFS($B:$B,$B43,$AG:$AG,AI$1)</f>
        <v>0</v>
      </c>
      <c r="AJ43" s="2">
        <f>COUNTIFS($B:$B,$B43,$AG:$AG,AJ$1)</f>
        <v>0</v>
      </c>
      <c r="AK43" s="2">
        <f>COUNTIFS($B:$B,$B43,$AG:$AG,AK$1)</f>
        <v>0</v>
      </c>
      <c r="AL43" s="2">
        <f>COUNTIFS($B:$B,$B43,$AG:$AG,AL$1)</f>
        <v>0</v>
      </c>
      <c r="AM43" s="2">
        <f>COUNTIFS($B:$B,$B43,$AG:$AG,AM$1)</f>
        <v>0</v>
      </c>
      <c r="AN43" s="2">
        <f>COUNTIFS($B:$B,$B43,$AG:$AG,AN$1)</f>
        <v>1</v>
      </c>
      <c r="AO43" s="2">
        <f>COUNTIFS($B:$B,$B43,$AG:$AG,AO$1)</f>
        <v>0</v>
      </c>
      <c r="AP43" s="2">
        <f>COUNTIFS($B:$B,$B43,$AG:$AG,AP$1)</f>
        <v>0</v>
      </c>
      <c r="AQ43" s="2">
        <f>COUNTIFS($B:$B,$B43,$AG:$AG,AQ$1)</f>
        <v>1</v>
      </c>
      <c r="AR43" s="2">
        <f>COUNTIFS($B:$B,$B43,$AG:$AG,AR$1)</f>
        <v>0</v>
      </c>
      <c r="AS43" s="2">
        <f>COUNTIFS($B:$B,$B43,$AG:$AG,AS$1)</f>
        <v>0</v>
      </c>
      <c r="AT43" s="2">
        <f>COUNTIFS($B:$B,$B43,$AG:$AG,AT$1)</f>
        <v>1</v>
      </c>
      <c r="AU43" s="2">
        <f>COUNTIFS($B:$B,$B43,$AG:$AG,AU$1)</f>
        <v>0</v>
      </c>
    </row>
    <row r="44" spans="1:47" ht="15" customHeight="1" x14ac:dyDescent="0.35">
      <c r="A44" s="7">
        <f>IF(B43=B44,A43,A43+1)</f>
        <v>12</v>
      </c>
      <c r="B44" s="7" t="s">
        <v>6258</v>
      </c>
      <c r="C44" s="7" t="s">
        <v>6257</v>
      </c>
      <c r="D44" s="7" t="s">
        <v>3044</v>
      </c>
      <c r="E44" s="7" t="s">
        <v>3043</v>
      </c>
      <c r="F44" s="4" t="s">
        <v>7</v>
      </c>
      <c r="G44" s="4" t="s">
        <v>8</v>
      </c>
      <c r="H44" s="4" t="s">
        <v>7</v>
      </c>
      <c r="I44" s="3">
        <v>5</v>
      </c>
      <c r="J44" s="3" t="s">
        <v>364</v>
      </c>
      <c r="K44" s="3" t="s">
        <v>3075</v>
      </c>
      <c r="L44" s="3" t="s">
        <v>254</v>
      </c>
      <c r="M44" s="3" t="s">
        <v>6256</v>
      </c>
      <c r="N44" s="3" t="s">
        <v>2551</v>
      </c>
      <c r="P44" s="3" t="s">
        <v>669</v>
      </c>
      <c r="Q44" s="3" t="s">
        <v>1475</v>
      </c>
      <c r="R44" s="3" t="s">
        <v>2434</v>
      </c>
      <c r="S44" s="2" t="str">
        <f>IF(P44="심사불필요","-",VLOOKUP(K44,'[1]자격증 backdata'!A:G,7,0))</f>
        <v>-</v>
      </c>
      <c r="T44" s="2" t="str">
        <f>IF(S44="-","-",IF(COUNTIFS(B:B,B44,S:S,"필수")&gt;0,"자격요건충족","확인필요"))</f>
        <v>-</v>
      </c>
      <c r="U44" s="2"/>
      <c r="W44" s="2">
        <f>IF(Q44="4급","심사불필요",VLOOKUP(K44,'[1]자격증 backdata'!A:B,2,0))</f>
        <v>2</v>
      </c>
      <c r="X44" s="3">
        <f>IF(R44="A", MIN(20, SUMIFS(W:W, B:B, B44, R:R, "A")),IF(R44="B", MIN(30, SUMIFS(W:W, B:B, B44, R:R, "B")),"비해당분야"))</f>
        <v>10</v>
      </c>
      <c r="Y44" s="3" t="str">
        <f>IF(R44="C",MIN(30,IF(COUNTIFS(B:B,B44,W:W,"가1")=1,25,IF(COUNTIFS(B:B,B44,W:W,"가1")&gt;=2,30,0))+IF(COUNTIFS(B:B,B44,W:W,"나1")&gt;=4,30,IF(COUNTIFS(B:B,B44,W:W,"나1")=3,26,IF(COUNTIFS(B:B,B44,W:W,"나1")=2,22,IF(COUNTIFS(B:B,B44,W:W,"나1")=1,18,0)))))+MIN(30,IF(COUNTIFS(B:B,B44,W:W,"가2")=1,25,IF(COUNTIFS(B:B,B44,W:W,"가2")&gt;=2,30,0))+IF(COUNTIFS(B:B,B44,W:W,"나2")=3,30,IF(COUNTIFS(B:B,B44,W:W,"나2")=2,25,IF(COUNTIFS(B:B,B44,W:W,"나2")=1,20,0)))),"비해당분야")</f>
        <v>비해당분야</v>
      </c>
      <c r="Z44" s="3" t="str">
        <f>IF(R44="C",VLOOKUP(K44,'[1]자격증 backdata'!A:F,6,0),"비해당분야")</f>
        <v>비해당분야</v>
      </c>
      <c r="AA44" s="3" t="str">
        <f>IF(R44="C",SUMIF(B:B,B44,Z:Z),"비해당분야")</f>
        <v>비해당분야</v>
      </c>
      <c r="AB44" s="3" t="str">
        <f>IF(R44="C",SUM(Y44,AA44),"비해당분야")</f>
        <v>비해당분야</v>
      </c>
      <c r="AC44" s="3">
        <f>IF(R44="C",AB44,X44)</f>
        <v>10</v>
      </c>
      <c r="AD44" s="3">
        <f>VLOOKUP(K44,'[1]자격증 backdata'!A:D,4,0)</f>
        <v>0</v>
      </c>
      <c r="AE44" s="3">
        <f>IF(_xlfn.MAXIFS(AD:AD,B:B,B44)&gt;10,10,_xlfn.MAXIFS(AD:AD,B:B,B44))</f>
        <v>5</v>
      </c>
      <c r="AG44" s="2" t="str">
        <f>VLOOKUP(K44,'[1]자격증 backdata'!A:C,3,0)</f>
        <v>J</v>
      </c>
      <c r="AH44" s="2">
        <f>COUNTIFS($B:$B,$B44,$AG:$AG,AH$1)</f>
        <v>0</v>
      </c>
      <c r="AI44" s="2">
        <f>COUNTIFS($B:$B,$B44,$AG:$AG,AI$1)</f>
        <v>0</v>
      </c>
      <c r="AJ44" s="2">
        <f>COUNTIFS($B:$B,$B44,$AG:$AG,AJ$1)</f>
        <v>0</v>
      </c>
      <c r="AK44" s="2">
        <f>COUNTIFS($B:$B,$B44,$AG:$AG,AK$1)</f>
        <v>0</v>
      </c>
      <c r="AL44" s="2">
        <f>COUNTIFS($B:$B,$B44,$AG:$AG,AL$1)</f>
        <v>0</v>
      </c>
      <c r="AM44" s="2">
        <f>COUNTIFS($B:$B,$B44,$AG:$AG,AM$1)</f>
        <v>0</v>
      </c>
      <c r="AN44" s="2">
        <f>COUNTIFS($B:$B,$B44,$AG:$AG,AN$1)</f>
        <v>1</v>
      </c>
      <c r="AO44" s="2">
        <f>COUNTIFS($B:$B,$B44,$AG:$AG,AO$1)</f>
        <v>0</v>
      </c>
      <c r="AP44" s="2">
        <f>COUNTIFS($B:$B,$B44,$AG:$AG,AP$1)</f>
        <v>0</v>
      </c>
      <c r="AQ44" s="2">
        <f>COUNTIFS($B:$B,$B44,$AG:$AG,AQ$1)</f>
        <v>1</v>
      </c>
      <c r="AR44" s="2">
        <f>COUNTIFS($B:$B,$B44,$AG:$AG,AR$1)</f>
        <v>0</v>
      </c>
      <c r="AS44" s="2">
        <f>COUNTIFS($B:$B,$B44,$AG:$AG,AS$1)</f>
        <v>0</v>
      </c>
      <c r="AT44" s="2">
        <f>COUNTIFS($B:$B,$B44,$AG:$AG,AT$1)</f>
        <v>1</v>
      </c>
      <c r="AU44" s="2">
        <f>COUNTIFS($B:$B,$B44,$AG:$AG,AU$1)</f>
        <v>0</v>
      </c>
    </row>
    <row r="45" spans="1:47" ht="15" customHeight="1" x14ac:dyDescent="0.35">
      <c r="A45" s="4">
        <f>IF(B44=B45,A44,A44+1)</f>
        <v>13</v>
      </c>
      <c r="B45" s="4" t="s">
        <v>6249</v>
      </c>
      <c r="C45" s="4" t="s">
        <v>6248</v>
      </c>
      <c r="D45" s="4" t="s">
        <v>3044</v>
      </c>
      <c r="E45" s="4" t="s">
        <v>3043</v>
      </c>
      <c r="F45" s="4" t="s">
        <v>7</v>
      </c>
      <c r="G45" s="4" t="s">
        <v>8</v>
      </c>
      <c r="H45" s="4" t="s">
        <v>7</v>
      </c>
      <c r="I45" s="4">
        <v>1</v>
      </c>
      <c r="J45" s="4" t="s">
        <v>69</v>
      </c>
      <c r="K45" s="4" t="s">
        <v>3065</v>
      </c>
      <c r="L45" s="4" t="s">
        <v>36</v>
      </c>
      <c r="M45" s="4" t="s">
        <v>6255</v>
      </c>
      <c r="N45" s="4" t="s">
        <v>173</v>
      </c>
      <c r="P45" s="4" t="s">
        <v>669</v>
      </c>
      <c r="Q45" s="4" t="s">
        <v>1475</v>
      </c>
      <c r="R45" s="4" t="s">
        <v>2434</v>
      </c>
      <c r="S45" s="5" t="str">
        <f>IF(P45="심사불필요","-",VLOOKUP(K45,'[1]자격증 backdata'!A:G,7,0))</f>
        <v>-</v>
      </c>
      <c r="T45" s="5" t="str">
        <f>IF(S45="-","-",IF(COUNTIFS(B:B,B45,S:S,"필수")&gt;0,"자격요건충족","확인필요"))</f>
        <v>-</v>
      </c>
      <c r="U45" s="5"/>
      <c r="W45" s="5">
        <f>IF(Q45="4급","심사불필요",VLOOKUP(K45,'[1]자격증 backdata'!A:B,2,0))</f>
        <v>0</v>
      </c>
      <c r="X45" s="4">
        <f>IF(R45="A", MIN(20, SUMIFS(W:W, B:B, B45, R:R, "A")),IF(R45="B", MIN(30, SUMIFS(W:W, B:B, B45, R:R, "B")),"비해당분야"))</f>
        <v>16</v>
      </c>
      <c r="Y45" s="4" t="str">
        <f>IF(R45="C",MIN(30,IF(COUNTIFS(B:B,B45,W:W,"가1")=1,25,IF(COUNTIFS(B:B,B45,W:W,"가1")&gt;=2,30,0))+IF(COUNTIFS(B:B,B45,W:W,"나1")&gt;=4,30,IF(COUNTIFS(B:B,B45,W:W,"나1")=3,26,IF(COUNTIFS(B:B,B45,W:W,"나1")=2,22,IF(COUNTIFS(B:B,B45,W:W,"나1")=1,18,0)))))+MIN(30,IF(COUNTIFS(B:B,B45,W:W,"가2")=1,25,IF(COUNTIFS(B:B,B45,W:W,"가2")&gt;=2,30,0))+IF(COUNTIFS(B:B,B45,W:W,"나2")=3,30,IF(COUNTIFS(B:B,B45,W:W,"나2")=2,25,IF(COUNTIFS(B:B,B45,W:W,"나2")=1,20,0)))),"비해당분야")</f>
        <v>비해당분야</v>
      </c>
      <c r="Z45" s="4" t="str">
        <f>IF(R45="C",VLOOKUP(K45,'[1]자격증 backdata'!A:F,6,0),"비해당분야")</f>
        <v>비해당분야</v>
      </c>
      <c r="AA45" s="4" t="str">
        <f>IF(R45="C",SUMIF(B:B,B45,Z:Z),"비해당분야")</f>
        <v>비해당분야</v>
      </c>
      <c r="AB45" s="4" t="str">
        <f>IF(R45="C",SUM(Y45,AA45),"비해당분야")</f>
        <v>비해당분야</v>
      </c>
      <c r="AC45" s="4">
        <f>IF(R45="C",AB45,X45)</f>
        <v>16</v>
      </c>
      <c r="AD45" s="4">
        <f>VLOOKUP(K45,'[1]자격증 backdata'!A:D,4,0)</f>
        <v>5</v>
      </c>
      <c r="AE45" s="4">
        <f>IF(_xlfn.MAXIFS(AD:AD,B:B,B45)&gt;10,10,_xlfn.MAXIFS(AD:AD,B:B,B45))</f>
        <v>5</v>
      </c>
      <c r="AG45" s="5">
        <f>VLOOKUP(K45,'[1]자격증 backdata'!A:C,3,0)</f>
        <v>0</v>
      </c>
      <c r="AH45" s="5">
        <f>COUNTIFS($B:$B,$B45,$AG:$AG,AH$1)</f>
        <v>0</v>
      </c>
      <c r="AI45" s="5">
        <f>COUNTIFS($B:$B,$B45,$AG:$AG,AI$1)</f>
        <v>0</v>
      </c>
      <c r="AJ45" s="5">
        <f>COUNTIFS($B:$B,$B45,$AG:$AG,AJ$1)</f>
        <v>0</v>
      </c>
      <c r="AK45" s="5">
        <f>COUNTIFS($B:$B,$B45,$AG:$AG,AK$1)</f>
        <v>0</v>
      </c>
      <c r="AL45" s="5">
        <f>COUNTIFS($B:$B,$B45,$AG:$AG,AL$1)</f>
        <v>1</v>
      </c>
      <c r="AM45" s="5">
        <f>COUNTIFS($B:$B,$B45,$AG:$AG,AM$1)</f>
        <v>0</v>
      </c>
      <c r="AN45" s="5">
        <f>COUNTIFS($B:$B,$B45,$AG:$AG,AN$1)</f>
        <v>1</v>
      </c>
      <c r="AO45" s="5">
        <f>COUNTIFS($B:$B,$B45,$AG:$AG,AO$1)</f>
        <v>1</v>
      </c>
      <c r="AP45" s="5">
        <f>COUNTIFS($B:$B,$B45,$AG:$AG,AP$1)</f>
        <v>0</v>
      </c>
      <c r="AQ45" s="5">
        <f>COUNTIFS($B:$B,$B45,$AG:$AG,AQ$1)</f>
        <v>1</v>
      </c>
      <c r="AR45" s="5">
        <f>COUNTIFS($B:$B,$B45,$AG:$AG,AR$1)</f>
        <v>0</v>
      </c>
      <c r="AS45" s="5">
        <f>COUNTIFS($B:$B,$B45,$AG:$AG,AS$1)</f>
        <v>0</v>
      </c>
      <c r="AT45" s="5">
        <f>COUNTIFS($B:$B,$B45,$AG:$AG,AT$1)</f>
        <v>1</v>
      </c>
      <c r="AU45" s="5">
        <f>COUNTIFS($B:$B,$B45,$AG:$AG,AU$1)</f>
        <v>0</v>
      </c>
    </row>
    <row r="46" spans="1:47" ht="15" customHeight="1" x14ac:dyDescent="0.35">
      <c r="A46" s="6">
        <f>IF(B45=B46,A45,A45+1)</f>
        <v>13</v>
      </c>
      <c r="B46" s="6" t="s">
        <v>6249</v>
      </c>
      <c r="C46" s="6" t="s">
        <v>6248</v>
      </c>
      <c r="D46" s="6" t="s">
        <v>3044</v>
      </c>
      <c r="E46" s="6" t="s">
        <v>3043</v>
      </c>
      <c r="F46" s="4" t="s">
        <v>7</v>
      </c>
      <c r="G46" s="4" t="s">
        <v>8</v>
      </c>
      <c r="H46" s="4" t="s">
        <v>7</v>
      </c>
      <c r="I46" s="4">
        <v>2</v>
      </c>
      <c r="J46" s="4" t="s">
        <v>106</v>
      </c>
      <c r="K46" s="4" t="s">
        <v>3057</v>
      </c>
      <c r="L46" s="4" t="s">
        <v>55</v>
      </c>
      <c r="M46" s="4" t="s">
        <v>6254</v>
      </c>
      <c r="N46" s="4" t="s">
        <v>3298</v>
      </c>
      <c r="P46" s="4" t="s">
        <v>669</v>
      </c>
      <c r="Q46" s="4" t="s">
        <v>1475</v>
      </c>
      <c r="R46" s="4" t="s">
        <v>2434</v>
      </c>
      <c r="S46" s="5" t="str">
        <f>IF(P46="심사불필요","-",VLOOKUP(K46,'[1]자격증 backdata'!A:G,7,0))</f>
        <v>-</v>
      </c>
      <c r="T46" s="5" t="str">
        <f>IF(S46="-","-",IF(COUNTIFS(B:B,B46,S:S,"필수")&gt;0,"자격요건충족","확인필요"))</f>
        <v>-</v>
      </c>
      <c r="U46" s="5"/>
      <c r="W46" s="5">
        <f>IF(Q46="4급","심사불필요",VLOOKUP(K46,'[1]자격증 backdata'!A:B,2,0))</f>
        <v>4</v>
      </c>
      <c r="X46" s="4">
        <f>IF(R46="A", MIN(20, SUMIFS(W:W, B:B, B46, R:R, "A")),IF(R46="B", MIN(30, SUMIFS(W:W, B:B, B46, R:R, "B")),"비해당분야"))</f>
        <v>16</v>
      </c>
      <c r="Y46" s="4" t="str">
        <f>IF(R46="C",MIN(30,IF(COUNTIFS(B:B,B46,W:W,"가1")=1,25,IF(COUNTIFS(B:B,B46,W:W,"가1")&gt;=2,30,0))+IF(COUNTIFS(B:B,B46,W:W,"나1")&gt;=4,30,IF(COUNTIFS(B:B,B46,W:W,"나1")=3,26,IF(COUNTIFS(B:B,B46,W:W,"나1")=2,22,IF(COUNTIFS(B:B,B46,W:W,"나1")=1,18,0)))))+MIN(30,IF(COUNTIFS(B:B,B46,W:W,"가2")=1,25,IF(COUNTIFS(B:B,B46,W:W,"가2")&gt;=2,30,0))+IF(COUNTIFS(B:B,B46,W:W,"나2")=3,30,IF(COUNTIFS(B:B,B46,W:W,"나2")=2,25,IF(COUNTIFS(B:B,B46,W:W,"나2")=1,20,0)))),"비해당분야")</f>
        <v>비해당분야</v>
      </c>
      <c r="Z46" s="4" t="str">
        <f>IF(R46="C",VLOOKUP(K46,'[1]자격증 backdata'!A:F,6,0),"비해당분야")</f>
        <v>비해당분야</v>
      </c>
      <c r="AA46" s="4" t="str">
        <f>IF(R46="C",SUMIF(B:B,B46,Z:Z),"비해당분야")</f>
        <v>비해당분야</v>
      </c>
      <c r="AB46" s="4" t="str">
        <f>IF(R46="C",SUM(Y46,AA46),"비해당분야")</f>
        <v>비해당분야</v>
      </c>
      <c r="AC46" s="4">
        <f>IF(R46="C",AB46,X46)</f>
        <v>16</v>
      </c>
      <c r="AD46" s="4">
        <f>VLOOKUP(K46,'[1]자격증 backdata'!A:D,4,0)</f>
        <v>0</v>
      </c>
      <c r="AE46" s="4">
        <f>IF(_xlfn.MAXIFS(AD:AD,B:B,B46)&gt;10,10,_xlfn.MAXIFS(AD:AD,B:B,B46))</f>
        <v>5</v>
      </c>
      <c r="AG46" s="5" t="str">
        <f>VLOOKUP(K46,'[1]자격증 backdata'!A:C,3,0)</f>
        <v>M</v>
      </c>
      <c r="AH46" s="5">
        <f>COUNTIFS($B:$B,$B46,$AG:$AG,AH$1)</f>
        <v>0</v>
      </c>
      <c r="AI46" s="5">
        <f>COUNTIFS($B:$B,$B46,$AG:$AG,AI$1)</f>
        <v>0</v>
      </c>
      <c r="AJ46" s="5">
        <f>COUNTIFS($B:$B,$B46,$AG:$AG,AJ$1)</f>
        <v>0</v>
      </c>
      <c r="AK46" s="5">
        <f>COUNTIFS($B:$B,$B46,$AG:$AG,AK$1)</f>
        <v>0</v>
      </c>
      <c r="AL46" s="5">
        <f>COUNTIFS($B:$B,$B46,$AG:$AG,AL$1)</f>
        <v>1</v>
      </c>
      <c r="AM46" s="5">
        <f>COUNTIFS($B:$B,$B46,$AG:$AG,AM$1)</f>
        <v>0</v>
      </c>
      <c r="AN46" s="5">
        <f>COUNTIFS($B:$B,$B46,$AG:$AG,AN$1)</f>
        <v>1</v>
      </c>
      <c r="AO46" s="5">
        <f>COUNTIFS($B:$B,$B46,$AG:$AG,AO$1)</f>
        <v>1</v>
      </c>
      <c r="AP46" s="5">
        <f>COUNTIFS($B:$B,$B46,$AG:$AG,AP$1)</f>
        <v>0</v>
      </c>
      <c r="AQ46" s="5">
        <f>COUNTIFS($B:$B,$B46,$AG:$AG,AQ$1)</f>
        <v>1</v>
      </c>
      <c r="AR46" s="5">
        <f>COUNTIFS($B:$B,$B46,$AG:$AG,AR$1)</f>
        <v>0</v>
      </c>
      <c r="AS46" s="5">
        <f>COUNTIFS($B:$B,$B46,$AG:$AG,AS$1)</f>
        <v>0</v>
      </c>
      <c r="AT46" s="5">
        <f>COUNTIFS($B:$B,$B46,$AG:$AG,AT$1)</f>
        <v>1</v>
      </c>
      <c r="AU46" s="5">
        <f>COUNTIFS($B:$B,$B46,$AG:$AG,AU$1)</f>
        <v>0</v>
      </c>
    </row>
    <row r="47" spans="1:47" ht="15" customHeight="1" x14ac:dyDescent="0.35">
      <c r="A47" s="6">
        <f>IF(B46=B47,A46,A46+1)</f>
        <v>13</v>
      </c>
      <c r="B47" s="6" t="s">
        <v>6249</v>
      </c>
      <c r="C47" s="6" t="s">
        <v>6248</v>
      </c>
      <c r="D47" s="6" t="s">
        <v>3044</v>
      </c>
      <c r="E47" s="6" t="s">
        <v>3043</v>
      </c>
      <c r="F47" s="4" t="s">
        <v>7</v>
      </c>
      <c r="G47" s="4" t="s">
        <v>8</v>
      </c>
      <c r="H47" s="4" t="s">
        <v>7</v>
      </c>
      <c r="I47" s="4">
        <v>3</v>
      </c>
      <c r="J47" s="4" t="s">
        <v>653</v>
      </c>
      <c r="K47" s="4" t="s">
        <v>3052</v>
      </c>
      <c r="L47" s="4" t="s">
        <v>651</v>
      </c>
      <c r="M47" s="4" t="s">
        <v>6253</v>
      </c>
      <c r="N47" s="4" t="s">
        <v>2620</v>
      </c>
      <c r="P47" s="4" t="s">
        <v>669</v>
      </c>
      <c r="Q47" s="4" t="s">
        <v>1475</v>
      </c>
      <c r="R47" s="4" t="s">
        <v>2434</v>
      </c>
      <c r="S47" s="5" t="str">
        <f>IF(P47="심사불필요","-",VLOOKUP(K47,'[1]자격증 backdata'!A:G,7,0))</f>
        <v>-</v>
      </c>
      <c r="T47" s="5" t="str">
        <f>IF(S47="-","-",IF(COUNTIFS(B:B,B47,S:S,"필수")&gt;0,"자격요건충족","확인필요"))</f>
        <v>-</v>
      </c>
      <c r="U47" s="5"/>
      <c r="W47" s="5">
        <f>IF(Q47="4급","심사불필요",VLOOKUP(K47,'[1]자격증 backdata'!A:B,2,0))</f>
        <v>4</v>
      </c>
      <c r="X47" s="4">
        <f>IF(R47="A", MIN(20, SUMIFS(W:W, B:B, B47, R:R, "A")),IF(R47="B", MIN(30, SUMIFS(W:W, B:B, B47, R:R, "B")),"비해당분야"))</f>
        <v>16</v>
      </c>
      <c r="Y47" s="4" t="str">
        <f>IF(R47="C",MIN(30,IF(COUNTIFS(B:B,B47,W:W,"가1")=1,25,IF(COUNTIFS(B:B,B47,W:W,"가1")&gt;=2,30,0))+IF(COUNTIFS(B:B,B47,W:W,"나1")&gt;=4,30,IF(COUNTIFS(B:B,B47,W:W,"나1")=3,26,IF(COUNTIFS(B:B,B47,W:W,"나1")=2,22,IF(COUNTIFS(B:B,B47,W:W,"나1")=1,18,0)))))+MIN(30,IF(COUNTIFS(B:B,B47,W:W,"가2")=1,25,IF(COUNTIFS(B:B,B47,W:W,"가2")&gt;=2,30,0))+IF(COUNTIFS(B:B,B47,W:W,"나2")=3,30,IF(COUNTIFS(B:B,B47,W:W,"나2")=2,25,IF(COUNTIFS(B:B,B47,W:W,"나2")=1,20,0)))),"비해당분야")</f>
        <v>비해당분야</v>
      </c>
      <c r="Z47" s="4" t="str">
        <f>IF(R47="C",VLOOKUP(K47,'[1]자격증 backdata'!A:F,6,0),"비해당분야")</f>
        <v>비해당분야</v>
      </c>
      <c r="AA47" s="4" t="str">
        <f>IF(R47="C",SUMIF(B:B,B47,Z:Z),"비해당분야")</f>
        <v>비해당분야</v>
      </c>
      <c r="AB47" s="4" t="str">
        <f>IF(R47="C",SUM(Y47,AA47),"비해당분야")</f>
        <v>비해당분야</v>
      </c>
      <c r="AC47" s="4">
        <f>IF(R47="C",AB47,X47)</f>
        <v>16</v>
      </c>
      <c r="AD47" s="4">
        <f>VLOOKUP(K47,'[1]자격증 backdata'!A:D,4,0)</f>
        <v>0</v>
      </c>
      <c r="AE47" s="4">
        <f>IF(_xlfn.MAXIFS(AD:AD,B:B,B47)&gt;10,10,_xlfn.MAXIFS(AD:AD,B:B,B47))</f>
        <v>5</v>
      </c>
      <c r="AG47" s="5" t="str">
        <f>VLOOKUP(K47,'[1]자격증 backdata'!A:C,3,0)</f>
        <v>H</v>
      </c>
      <c r="AH47" s="5">
        <f>COUNTIFS($B:$B,$B47,$AG:$AG,AH$1)</f>
        <v>0</v>
      </c>
      <c r="AI47" s="5">
        <f>COUNTIFS($B:$B,$B47,$AG:$AG,AI$1)</f>
        <v>0</v>
      </c>
      <c r="AJ47" s="5">
        <f>COUNTIFS($B:$B,$B47,$AG:$AG,AJ$1)</f>
        <v>0</v>
      </c>
      <c r="AK47" s="5">
        <f>COUNTIFS($B:$B,$B47,$AG:$AG,AK$1)</f>
        <v>0</v>
      </c>
      <c r="AL47" s="5">
        <f>COUNTIFS($B:$B,$B47,$AG:$AG,AL$1)</f>
        <v>1</v>
      </c>
      <c r="AM47" s="5">
        <f>COUNTIFS($B:$B,$B47,$AG:$AG,AM$1)</f>
        <v>0</v>
      </c>
      <c r="AN47" s="5">
        <f>COUNTIFS($B:$B,$B47,$AG:$AG,AN$1)</f>
        <v>1</v>
      </c>
      <c r="AO47" s="5">
        <f>COUNTIFS($B:$B,$B47,$AG:$AG,AO$1)</f>
        <v>1</v>
      </c>
      <c r="AP47" s="5">
        <f>COUNTIFS($B:$B,$B47,$AG:$AG,AP$1)</f>
        <v>0</v>
      </c>
      <c r="AQ47" s="5">
        <f>COUNTIFS($B:$B,$B47,$AG:$AG,AQ$1)</f>
        <v>1</v>
      </c>
      <c r="AR47" s="5">
        <f>COUNTIFS($B:$B,$B47,$AG:$AG,AR$1)</f>
        <v>0</v>
      </c>
      <c r="AS47" s="5">
        <f>COUNTIFS($B:$B,$B47,$AG:$AG,AS$1)</f>
        <v>0</v>
      </c>
      <c r="AT47" s="5">
        <f>COUNTIFS($B:$B,$B47,$AG:$AG,AT$1)</f>
        <v>1</v>
      </c>
      <c r="AU47" s="5">
        <f>COUNTIFS($B:$B,$B47,$AG:$AG,AU$1)</f>
        <v>0</v>
      </c>
    </row>
    <row r="48" spans="1:47" ht="15" customHeight="1" x14ac:dyDescent="0.35">
      <c r="A48" s="6">
        <f>IF(B47=B48,A47,A47+1)</f>
        <v>13</v>
      </c>
      <c r="B48" s="6" t="s">
        <v>6249</v>
      </c>
      <c r="C48" s="6" t="s">
        <v>6248</v>
      </c>
      <c r="D48" s="6" t="s">
        <v>3044</v>
      </c>
      <c r="E48" s="6" t="s">
        <v>3043</v>
      </c>
      <c r="F48" s="4" t="s">
        <v>7</v>
      </c>
      <c r="G48" s="4" t="s">
        <v>8</v>
      </c>
      <c r="H48" s="4" t="s">
        <v>7</v>
      </c>
      <c r="I48" s="4">
        <v>4</v>
      </c>
      <c r="J48" s="4" t="s">
        <v>633</v>
      </c>
      <c r="K48" s="4" t="s">
        <v>3118</v>
      </c>
      <c r="L48" s="4" t="s">
        <v>55</v>
      </c>
      <c r="M48" s="4" t="s">
        <v>6252</v>
      </c>
      <c r="N48" s="4" t="s">
        <v>6251</v>
      </c>
      <c r="P48" s="4" t="s">
        <v>669</v>
      </c>
      <c r="Q48" s="4" t="s">
        <v>1475</v>
      </c>
      <c r="R48" s="4" t="s">
        <v>2434</v>
      </c>
      <c r="S48" s="5" t="str">
        <f>IF(P48="심사불필요","-",VLOOKUP(K48,'[1]자격증 backdata'!A:G,7,0))</f>
        <v>-</v>
      </c>
      <c r="T48" s="5" t="str">
        <f>IF(S48="-","-",IF(COUNTIFS(B:B,B48,S:S,"필수")&gt;0,"자격요건충족","확인필요"))</f>
        <v>-</v>
      </c>
      <c r="U48" s="5"/>
      <c r="W48" s="5">
        <f>IF(Q48="4급","심사불필요",VLOOKUP(K48,'[1]자격증 backdata'!A:B,2,0))</f>
        <v>4</v>
      </c>
      <c r="X48" s="4">
        <f>IF(R48="A", MIN(20, SUMIFS(W:W, B:B, B48, R:R, "A")),IF(R48="B", MIN(30, SUMIFS(W:W, B:B, B48, R:R, "B")),"비해당분야"))</f>
        <v>16</v>
      </c>
      <c r="Y48" s="4" t="str">
        <f>IF(R48="C",MIN(30,IF(COUNTIFS(B:B,B48,W:W,"가1")=1,25,IF(COUNTIFS(B:B,B48,W:W,"가1")&gt;=2,30,0))+IF(COUNTIFS(B:B,B48,W:W,"나1")&gt;=4,30,IF(COUNTIFS(B:B,B48,W:W,"나1")=3,26,IF(COUNTIFS(B:B,B48,W:W,"나1")=2,22,IF(COUNTIFS(B:B,B48,W:W,"나1")=1,18,0)))))+MIN(30,IF(COUNTIFS(B:B,B48,W:W,"가2")=1,25,IF(COUNTIFS(B:B,B48,W:W,"가2")&gt;=2,30,0))+IF(COUNTIFS(B:B,B48,W:W,"나2")=3,30,IF(COUNTIFS(B:B,B48,W:W,"나2")=2,25,IF(COUNTIFS(B:B,B48,W:W,"나2")=1,20,0)))),"비해당분야")</f>
        <v>비해당분야</v>
      </c>
      <c r="Z48" s="4" t="str">
        <f>IF(R48="C",VLOOKUP(K48,'[1]자격증 backdata'!A:F,6,0),"비해당분야")</f>
        <v>비해당분야</v>
      </c>
      <c r="AA48" s="4" t="str">
        <f>IF(R48="C",SUMIF(B:B,B48,Z:Z),"비해당분야")</f>
        <v>비해당분야</v>
      </c>
      <c r="AB48" s="4" t="str">
        <f>IF(R48="C",SUM(Y48,AA48),"비해당분야")</f>
        <v>비해당분야</v>
      </c>
      <c r="AC48" s="4">
        <f>IF(R48="C",AB48,X48)</f>
        <v>16</v>
      </c>
      <c r="AD48" s="4">
        <f>VLOOKUP(K48,'[1]자격증 backdata'!A:D,4,0)</f>
        <v>0</v>
      </c>
      <c r="AE48" s="4">
        <f>IF(_xlfn.MAXIFS(AD:AD,B:B,B48)&gt;10,10,_xlfn.MAXIFS(AD:AD,B:B,B48))</f>
        <v>5</v>
      </c>
      <c r="AG48" s="5" t="str">
        <f>VLOOKUP(K48,'[1]자격증 backdata'!A:C,3,0)</f>
        <v>G</v>
      </c>
      <c r="AH48" s="5">
        <f>COUNTIFS($B:$B,$B48,$AG:$AG,AH$1)</f>
        <v>0</v>
      </c>
      <c r="AI48" s="5">
        <f>COUNTIFS($B:$B,$B48,$AG:$AG,AI$1)</f>
        <v>0</v>
      </c>
      <c r="AJ48" s="5">
        <f>COUNTIFS($B:$B,$B48,$AG:$AG,AJ$1)</f>
        <v>0</v>
      </c>
      <c r="AK48" s="5">
        <f>COUNTIFS($B:$B,$B48,$AG:$AG,AK$1)</f>
        <v>0</v>
      </c>
      <c r="AL48" s="5">
        <f>COUNTIFS($B:$B,$B48,$AG:$AG,AL$1)</f>
        <v>1</v>
      </c>
      <c r="AM48" s="5">
        <f>COUNTIFS($B:$B,$B48,$AG:$AG,AM$1)</f>
        <v>0</v>
      </c>
      <c r="AN48" s="5">
        <f>COUNTIFS($B:$B,$B48,$AG:$AG,AN$1)</f>
        <v>1</v>
      </c>
      <c r="AO48" s="5">
        <f>COUNTIFS($B:$B,$B48,$AG:$AG,AO$1)</f>
        <v>1</v>
      </c>
      <c r="AP48" s="5">
        <f>COUNTIFS($B:$B,$B48,$AG:$AG,AP$1)</f>
        <v>0</v>
      </c>
      <c r="AQ48" s="5">
        <f>COUNTIFS($B:$B,$B48,$AG:$AG,AQ$1)</f>
        <v>1</v>
      </c>
      <c r="AR48" s="5">
        <f>COUNTIFS($B:$B,$B48,$AG:$AG,AR$1)</f>
        <v>0</v>
      </c>
      <c r="AS48" s="5">
        <f>COUNTIFS($B:$B,$B48,$AG:$AG,AS$1)</f>
        <v>0</v>
      </c>
      <c r="AT48" s="5">
        <f>COUNTIFS($B:$B,$B48,$AG:$AG,AT$1)</f>
        <v>1</v>
      </c>
      <c r="AU48" s="5">
        <f>COUNTIFS($B:$B,$B48,$AG:$AG,AU$1)</f>
        <v>0</v>
      </c>
    </row>
    <row r="49" spans="1:47" ht="15" customHeight="1" x14ac:dyDescent="0.35">
      <c r="A49" s="6">
        <f>IF(B48=B49,A48,A48+1)</f>
        <v>13</v>
      </c>
      <c r="B49" s="6" t="s">
        <v>6249</v>
      </c>
      <c r="C49" s="6" t="s">
        <v>6248</v>
      </c>
      <c r="D49" s="6" t="s">
        <v>3044</v>
      </c>
      <c r="E49" s="6" t="s">
        <v>3043</v>
      </c>
      <c r="F49" s="4" t="s">
        <v>7</v>
      </c>
      <c r="G49" s="4" t="s">
        <v>8</v>
      </c>
      <c r="H49" s="4" t="s">
        <v>7</v>
      </c>
      <c r="I49" s="4">
        <v>5</v>
      </c>
      <c r="J49" s="4" t="s">
        <v>256</v>
      </c>
      <c r="K49" s="4" t="s">
        <v>3690</v>
      </c>
      <c r="L49" s="4" t="s">
        <v>254</v>
      </c>
      <c r="M49" s="4" t="s">
        <v>6250</v>
      </c>
      <c r="N49" s="4" t="s">
        <v>5139</v>
      </c>
      <c r="P49" s="4" t="s">
        <v>669</v>
      </c>
      <c r="Q49" s="4" t="s">
        <v>1475</v>
      </c>
      <c r="R49" s="4" t="s">
        <v>2434</v>
      </c>
      <c r="S49" s="5" t="str">
        <f>IF(P49="심사불필요","-",VLOOKUP(K49,'[1]자격증 backdata'!A:G,7,0))</f>
        <v>-</v>
      </c>
      <c r="T49" s="5" t="str">
        <f>IF(S49="-","-",IF(COUNTIFS(B:B,B49,S:S,"필수")&gt;0,"자격요건충족","확인필요"))</f>
        <v>-</v>
      </c>
      <c r="U49" s="5"/>
      <c r="W49" s="5">
        <f>IF(Q49="4급","심사불필요",VLOOKUP(K49,'[1]자격증 backdata'!A:B,2,0))</f>
        <v>2</v>
      </c>
      <c r="X49" s="4">
        <f>IF(R49="A", MIN(20, SUMIFS(W:W, B:B, B49, R:R, "A")),IF(R49="B", MIN(30, SUMIFS(W:W, B:B, B49, R:R, "B")),"비해당분야"))</f>
        <v>16</v>
      </c>
      <c r="Y49" s="4" t="str">
        <f>IF(R49="C",MIN(30,IF(COUNTIFS(B:B,B49,W:W,"가1")=1,25,IF(COUNTIFS(B:B,B49,W:W,"가1")&gt;=2,30,0))+IF(COUNTIFS(B:B,B49,W:W,"나1")&gt;=4,30,IF(COUNTIFS(B:B,B49,W:W,"나1")=3,26,IF(COUNTIFS(B:B,B49,W:W,"나1")=2,22,IF(COUNTIFS(B:B,B49,W:W,"나1")=1,18,0)))))+MIN(30,IF(COUNTIFS(B:B,B49,W:W,"가2")=1,25,IF(COUNTIFS(B:B,B49,W:W,"가2")&gt;=2,30,0))+IF(COUNTIFS(B:B,B49,W:W,"나2")=3,30,IF(COUNTIFS(B:B,B49,W:W,"나2")=2,25,IF(COUNTIFS(B:B,B49,W:W,"나2")=1,20,0)))),"비해당분야")</f>
        <v>비해당분야</v>
      </c>
      <c r="Z49" s="4" t="str">
        <f>IF(R49="C",VLOOKUP(K49,'[1]자격증 backdata'!A:F,6,0),"비해당분야")</f>
        <v>비해당분야</v>
      </c>
      <c r="AA49" s="4" t="str">
        <f>IF(R49="C",SUMIF(B:B,B49,Z:Z),"비해당분야")</f>
        <v>비해당분야</v>
      </c>
      <c r="AB49" s="4" t="str">
        <f>IF(R49="C",SUM(Y49,AA49),"비해당분야")</f>
        <v>비해당분야</v>
      </c>
      <c r="AC49" s="4">
        <f>IF(R49="C",AB49,X49)</f>
        <v>16</v>
      </c>
      <c r="AD49" s="4">
        <f>VLOOKUP(K49,'[1]자격증 backdata'!A:D,4,0)</f>
        <v>0</v>
      </c>
      <c r="AE49" s="4">
        <f>IF(_xlfn.MAXIFS(AD:AD,B:B,B49)&gt;10,10,_xlfn.MAXIFS(AD:AD,B:B,B49))</f>
        <v>5</v>
      </c>
      <c r="AG49" s="5" t="str">
        <f>VLOOKUP(K49,'[1]자격증 backdata'!A:C,3,0)</f>
        <v>J</v>
      </c>
      <c r="AH49" s="5">
        <f>COUNTIFS($B:$B,$B49,$AG:$AG,AH$1)</f>
        <v>0</v>
      </c>
      <c r="AI49" s="5">
        <f>COUNTIFS($B:$B,$B49,$AG:$AG,AI$1)</f>
        <v>0</v>
      </c>
      <c r="AJ49" s="5">
        <f>COUNTIFS($B:$B,$B49,$AG:$AG,AJ$1)</f>
        <v>0</v>
      </c>
      <c r="AK49" s="5">
        <f>COUNTIFS($B:$B,$B49,$AG:$AG,AK$1)</f>
        <v>0</v>
      </c>
      <c r="AL49" s="5">
        <f>COUNTIFS($B:$B,$B49,$AG:$AG,AL$1)</f>
        <v>1</v>
      </c>
      <c r="AM49" s="5">
        <f>COUNTIFS($B:$B,$B49,$AG:$AG,AM$1)</f>
        <v>0</v>
      </c>
      <c r="AN49" s="5">
        <f>COUNTIFS($B:$B,$B49,$AG:$AG,AN$1)</f>
        <v>1</v>
      </c>
      <c r="AO49" s="5">
        <f>COUNTIFS($B:$B,$B49,$AG:$AG,AO$1)</f>
        <v>1</v>
      </c>
      <c r="AP49" s="5">
        <f>COUNTIFS($B:$B,$B49,$AG:$AG,AP$1)</f>
        <v>0</v>
      </c>
      <c r="AQ49" s="5">
        <f>COUNTIFS($B:$B,$B49,$AG:$AG,AQ$1)</f>
        <v>1</v>
      </c>
      <c r="AR49" s="5">
        <f>COUNTIFS($B:$B,$B49,$AG:$AG,AR$1)</f>
        <v>0</v>
      </c>
      <c r="AS49" s="5">
        <f>COUNTIFS($B:$B,$B49,$AG:$AG,AS$1)</f>
        <v>0</v>
      </c>
      <c r="AT49" s="5">
        <f>COUNTIFS($B:$B,$B49,$AG:$AG,AT$1)</f>
        <v>1</v>
      </c>
      <c r="AU49" s="5">
        <f>COUNTIFS($B:$B,$B49,$AG:$AG,AU$1)</f>
        <v>0</v>
      </c>
    </row>
    <row r="50" spans="1:47" ht="15" customHeight="1" x14ac:dyDescent="0.35">
      <c r="A50" s="6">
        <f>IF(B49=B50,A49,A49+1)</f>
        <v>13</v>
      </c>
      <c r="B50" s="6" t="s">
        <v>6249</v>
      </c>
      <c r="C50" s="6" t="s">
        <v>6248</v>
      </c>
      <c r="D50" s="6" t="s">
        <v>3044</v>
      </c>
      <c r="E50" s="6" t="s">
        <v>3043</v>
      </c>
      <c r="F50" s="4" t="s">
        <v>7</v>
      </c>
      <c r="G50" s="4" t="s">
        <v>8</v>
      </c>
      <c r="H50" s="4" t="s">
        <v>7</v>
      </c>
      <c r="I50" s="4">
        <v>6</v>
      </c>
      <c r="J50" s="4" t="s">
        <v>2813</v>
      </c>
      <c r="K50" s="4" t="s">
        <v>3159</v>
      </c>
      <c r="L50" s="4" t="s">
        <v>2998</v>
      </c>
      <c r="M50" s="4" t="s">
        <v>6247</v>
      </c>
      <c r="N50" s="4" t="s">
        <v>3500</v>
      </c>
      <c r="P50" s="4" t="s">
        <v>669</v>
      </c>
      <c r="Q50" s="4" t="s">
        <v>1475</v>
      </c>
      <c r="R50" s="4" t="s">
        <v>2434</v>
      </c>
      <c r="S50" s="5" t="str">
        <f>IF(P50="심사불필요","-",VLOOKUP(K50,'[1]자격증 backdata'!A:G,7,0))</f>
        <v>-</v>
      </c>
      <c r="T50" s="5" t="str">
        <f>IF(S50="-","-",IF(COUNTIFS(B:B,B50,S:S,"필수")&gt;0,"자격요건충족","확인필요"))</f>
        <v>-</v>
      </c>
      <c r="U50" s="5"/>
      <c r="W50" s="5">
        <f>IF(Q50="4급","심사불필요",VLOOKUP(K50,'[1]자격증 backdata'!A:B,2,0))</f>
        <v>2</v>
      </c>
      <c r="X50" s="4">
        <f>IF(R50="A", MIN(20, SUMIFS(W:W, B:B, B50, R:R, "A")),IF(R50="B", MIN(30, SUMIFS(W:W, B:B, B50, R:R, "B")),"비해당분야"))</f>
        <v>16</v>
      </c>
      <c r="Y50" s="4" t="str">
        <f>IF(R50="C",MIN(30,IF(COUNTIFS(B:B,B50,W:W,"가1")=1,25,IF(COUNTIFS(B:B,B50,W:W,"가1")&gt;=2,30,0))+IF(COUNTIFS(B:B,B50,W:W,"나1")&gt;=4,30,IF(COUNTIFS(B:B,B50,W:W,"나1")=3,26,IF(COUNTIFS(B:B,B50,W:W,"나1")=2,22,IF(COUNTIFS(B:B,B50,W:W,"나1")=1,18,0)))))+MIN(30,IF(COUNTIFS(B:B,B50,W:W,"가2")=1,25,IF(COUNTIFS(B:B,B50,W:W,"가2")&gt;=2,30,0))+IF(COUNTIFS(B:B,B50,W:W,"나2")=3,30,IF(COUNTIFS(B:B,B50,W:W,"나2")=2,25,IF(COUNTIFS(B:B,B50,W:W,"나2")=1,20,0)))),"비해당분야")</f>
        <v>비해당분야</v>
      </c>
      <c r="Z50" s="4" t="str">
        <f>IF(R50="C",VLOOKUP(K50,'[1]자격증 backdata'!A:F,6,0),"비해당분야")</f>
        <v>비해당분야</v>
      </c>
      <c r="AA50" s="4" t="str">
        <f>IF(R50="C",SUMIF(B:B,B50,Z:Z),"비해당분야")</f>
        <v>비해당분야</v>
      </c>
      <c r="AB50" s="4" t="str">
        <f>IF(R50="C",SUM(Y50,AA50),"비해당분야")</f>
        <v>비해당분야</v>
      </c>
      <c r="AC50" s="4">
        <f>IF(R50="C",AB50,X50)</f>
        <v>16</v>
      </c>
      <c r="AD50" s="4">
        <f>VLOOKUP(K50,'[1]자격증 backdata'!A:D,4,0)</f>
        <v>0</v>
      </c>
      <c r="AE50" s="4">
        <f>IF(_xlfn.MAXIFS(AD:AD,B:B,B50)&gt;10,10,_xlfn.MAXIFS(AD:AD,B:B,B50))</f>
        <v>5</v>
      </c>
      <c r="AG50" s="5" t="str">
        <f>VLOOKUP(K50,'[1]자격증 backdata'!A:C,3,0)</f>
        <v>E</v>
      </c>
      <c r="AH50" s="5">
        <f>COUNTIFS($B:$B,$B50,$AG:$AG,AH$1)</f>
        <v>0</v>
      </c>
      <c r="AI50" s="5">
        <f>COUNTIFS($B:$B,$B50,$AG:$AG,AI$1)</f>
        <v>0</v>
      </c>
      <c r="AJ50" s="5">
        <f>COUNTIFS($B:$B,$B50,$AG:$AG,AJ$1)</f>
        <v>0</v>
      </c>
      <c r="AK50" s="5">
        <f>COUNTIFS($B:$B,$B50,$AG:$AG,AK$1)</f>
        <v>0</v>
      </c>
      <c r="AL50" s="5">
        <f>COUNTIFS($B:$B,$B50,$AG:$AG,AL$1)</f>
        <v>1</v>
      </c>
      <c r="AM50" s="5">
        <f>COUNTIFS($B:$B,$B50,$AG:$AG,AM$1)</f>
        <v>0</v>
      </c>
      <c r="AN50" s="5">
        <f>COUNTIFS($B:$B,$B50,$AG:$AG,AN$1)</f>
        <v>1</v>
      </c>
      <c r="AO50" s="5">
        <f>COUNTIFS($B:$B,$B50,$AG:$AG,AO$1)</f>
        <v>1</v>
      </c>
      <c r="AP50" s="5">
        <f>COUNTIFS($B:$B,$B50,$AG:$AG,AP$1)</f>
        <v>0</v>
      </c>
      <c r="AQ50" s="5">
        <f>COUNTIFS($B:$B,$B50,$AG:$AG,AQ$1)</f>
        <v>1</v>
      </c>
      <c r="AR50" s="5">
        <f>COUNTIFS($B:$B,$B50,$AG:$AG,AR$1)</f>
        <v>0</v>
      </c>
      <c r="AS50" s="5">
        <f>COUNTIFS($B:$B,$B50,$AG:$AG,AS$1)</f>
        <v>0</v>
      </c>
      <c r="AT50" s="5">
        <f>COUNTIFS($B:$B,$B50,$AG:$AG,AT$1)</f>
        <v>1</v>
      </c>
      <c r="AU50" s="5">
        <f>COUNTIFS($B:$B,$B50,$AG:$AG,AU$1)</f>
        <v>0</v>
      </c>
    </row>
    <row r="51" spans="1:47" ht="15" customHeight="1" x14ac:dyDescent="0.35">
      <c r="A51" s="3">
        <f>IF(B50=B51,A50,A50+1)</f>
        <v>14</v>
      </c>
      <c r="B51" s="3" t="s">
        <v>6242</v>
      </c>
      <c r="C51" s="3" t="s">
        <v>6241</v>
      </c>
      <c r="D51" s="3" t="s">
        <v>3044</v>
      </c>
      <c r="E51" s="3" t="s">
        <v>3043</v>
      </c>
      <c r="F51" s="4" t="s">
        <v>7</v>
      </c>
      <c r="G51" s="4" t="s">
        <v>8</v>
      </c>
      <c r="H51" s="4" t="s">
        <v>7</v>
      </c>
      <c r="I51" s="3">
        <v>1</v>
      </c>
      <c r="J51" s="3" t="s">
        <v>69</v>
      </c>
      <c r="K51" s="3" t="s">
        <v>3065</v>
      </c>
      <c r="L51" s="3" t="s">
        <v>36</v>
      </c>
      <c r="M51" s="3" t="s">
        <v>6246</v>
      </c>
      <c r="N51" s="3" t="s">
        <v>328</v>
      </c>
      <c r="P51" s="3" t="s">
        <v>669</v>
      </c>
      <c r="Q51" s="3" t="s">
        <v>1475</v>
      </c>
      <c r="R51" s="3" t="s">
        <v>2434</v>
      </c>
      <c r="S51" s="2" t="str">
        <f>IF(P51="심사불필요","-",VLOOKUP(K51,'[1]자격증 backdata'!A:G,7,0))</f>
        <v>-</v>
      </c>
      <c r="T51" s="2" t="str">
        <f>IF(S51="-","-",IF(COUNTIFS(B:B,B51,S:S,"필수")&gt;0,"자격요건충족","확인필요"))</f>
        <v>-</v>
      </c>
      <c r="U51" s="2"/>
      <c r="W51" s="2">
        <f>IF(Q51="4급","심사불필요",VLOOKUP(K51,'[1]자격증 backdata'!A:B,2,0))</f>
        <v>0</v>
      </c>
      <c r="X51" s="3">
        <f>IF(R51="A", MIN(20, SUMIFS(W:W, B:B, B51, R:R, "A")),IF(R51="B", MIN(30, SUMIFS(W:W, B:B, B51, R:R, "B")),"비해당분야"))</f>
        <v>12</v>
      </c>
      <c r="Y51" s="3" t="str">
        <f>IF(R51="C",MIN(30,IF(COUNTIFS(B:B,B51,W:W,"가1")=1,25,IF(COUNTIFS(B:B,B51,W:W,"가1")&gt;=2,30,0))+IF(COUNTIFS(B:B,B51,W:W,"나1")&gt;=4,30,IF(COUNTIFS(B:B,B51,W:W,"나1")=3,26,IF(COUNTIFS(B:B,B51,W:W,"나1")=2,22,IF(COUNTIFS(B:B,B51,W:W,"나1")=1,18,0)))))+MIN(30,IF(COUNTIFS(B:B,B51,W:W,"가2")=1,25,IF(COUNTIFS(B:B,B51,W:W,"가2")&gt;=2,30,0))+IF(COUNTIFS(B:B,B51,W:W,"나2")=3,30,IF(COUNTIFS(B:B,B51,W:W,"나2")=2,25,IF(COUNTIFS(B:B,B51,W:W,"나2")=1,20,0)))),"비해당분야")</f>
        <v>비해당분야</v>
      </c>
      <c r="Z51" s="3" t="str">
        <f>IF(R51="C",VLOOKUP(K51,'[1]자격증 backdata'!A:F,6,0),"비해당분야")</f>
        <v>비해당분야</v>
      </c>
      <c r="AA51" s="3" t="str">
        <f>IF(R51="C",SUMIF(B:B,B51,Z:Z),"비해당분야")</f>
        <v>비해당분야</v>
      </c>
      <c r="AB51" s="3" t="str">
        <f>IF(R51="C",SUM(Y51,AA51),"비해당분야")</f>
        <v>비해당분야</v>
      </c>
      <c r="AC51" s="3">
        <f>IF(R51="C",AB51,X51)</f>
        <v>12</v>
      </c>
      <c r="AD51" s="3">
        <f>VLOOKUP(K51,'[1]자격증 backdata'!A:D,4,0)</f>
        <v>5</v>
      </c>
      <c r="AE51" s="3">
        <f>IF(_xlfn.MAXIFS(AD:AD,B:B,B51)&gt;10,10,_xlfn.MAXIFS(AD:AD,B:B,B51))</f>
        <v>5</v>
      </c>
      <c r="AG51" s="2">
        <f>VLOOKUP(K51,'[1]자격증 backdata'!A:C,3,0)</f>
        <v>0</v>
      </c>
      <c r="AH51" s="2">
        <f>COUNTIFS($B:$B,$B51,$AG:$AG,AH$1)</f>
        <v>0</v>
      </c>
      <c r="AI51" s="2">
        <f>COUNTIFS($B:$B,$B51,$AG:$AG,AI$1)</f>
        <v>0</v>
      </c>
      <c r="AJ51" s="2">
        <f>COUNTIFS($B:$B,$B51,$AG:$AG,AJ$1)</f>
        <v>0</v>
      </c>
      <c r="AK51" s="2">
        <f>COUNTIFS($B:$B,$B51,$AG:$AG,AK$1)</f>
        <v>0</v>
      </c>
      <c r="AL51" s="2">
        <f>COUNTIFS($B:$B,$B51,$AG:$AG,AL$1)</f>
        <v>0</v>
      </c>
      <c r="AM51" s="2">
        <f>COUNTIFS($B:$B,$B51,$AG:$AG,AM$1)</f>
        <v>0</v>
      </c>
      <c r="AN51" s="2">
        <f>COUNTIFS($B:$B,$B51,$AG:$AG,AN$1)</f>
        <v>1</v>
      </c>
      <c r="AO51" s="2">
        <f>COUNTIFS($B:$B,$B51,$AG:$AG,AO$1)</f>
        <v>1</v>
      </c>
      <c r="AP51" s="2">
        <f>COUNTIFS($B:$B,$B51,$AG:$AG,AP$1)</f>
        <v>0</v>
      </c>
      <c r="AQ51" s="2">
        <f>COUNTIFS($B:$B,$B51,$AG:$AG,AQ$1)</f>
        <v>0</v>
      </c>
      <c r="AR51" s="2">
        <f>COUNTIFS($B:$B,$B51,$AG:$AG,AR$1)</f>
        <v>0</v>
      </c>
      <c r="AS51" s="2">
        <f>COUNTIFS($B:$B,$B51,$AG:$AG,AS$1)</f>
        <v>0</v>
      </c>
      <c r="AT51" s="2">
        <f>COUNTIFS($B:$B,$B51,$AG:$AG,AT$1)</f>
        <v>1</v>
      </c>
      <c r="AU51" s="2">
        <f>COUNTIFS($B:$B,$B51,$AG:$AG,AU$1)</f>
        <v>1</v>
      </c>
    </row>
    <row r="52" spans="1:47" ht="15" customHeight="1" x14ac:dyDescent="0.35">
      <c r="A52" s="7">
        <f>IF(B51=B52,A51,A51+1)</f>
        <v>14</v>
      </c>
      <c r="B52" s="7" t="s">
        <v>6242</v>
      </c>
      <c r="C52" s="7" t="s">
        <v>6241</v>
      </c>
      <c r="D52" s="7" t="s">
        <v>3044</v>
      </c>
      <c r="E52" s="7" t="s">
        <v>3043</v>
      </c>
      <c r="F52" s="4" t="s">
        <v>7</v>
      </c>
      <c r="G52" s="4" t="s">
        <v>8</v>
      </c>
      <c r="H52" s="4" t="s">
        <v>7</v>
      </c>
      <c r="I52" s="3">
        <v>2</v>
      </c>
      <c r="J52" s="3" t="s">
        <v>57</v>
      </c>
      <c r="K52" s="3" t="s">
        <v>3089</v>
      </c>
      <c r="L52" s="3" t="s">
        <v>55</v>
      </c>
      <c r="M52" s="3" t="s">
        <v>6245</v>
      </c>
      <c r="N52" s="3" t="s">
        <v>1616</v>
      </c>
      <c r="P52" s="3" t="s">
        <v>669</v>
      </c>
      <c r="Q52" s="3" t="s">
        <v>1475</v>
      </c>
      <c r="R52" s="3" t="s">
        <v>2434</v>
      </c>
      <c r="S52" s="2" t="str">
        <f>IF(P52="심사불필요","-",VLOOKUP(K52,'[1]자격증 backdata'!A:G,7,0))</f>
        <v>-</v>
      </c>
      <c r="T52" s="2" t="str">
        <f>IF(S52="-","-",IF(COUNTIFS(B:B,B52,S:S,"필수")&gt;0,"자격요건충족","확인필요"))</f>
        <v>-</v>
      </c>
      <c r="U52" s="2"/>
      <c r="W52" s="2">
        <f>IF(Q52="4급","심사불필요",VLOOKUP(K52,'[1]자격증 backdata'!A:B,2,0))</f>
        <v>2</v>
      </c>
      <c r="X52" s="3">
        <f>IF(R52="A", MIN(20, SUMIFS(W:W, B:B, B52, R:R, "A")),IF(R52="B", MIN(30, SUMIFS(W:W, B:B, B52, R:R, "B")),"비해당분야"))</f>
        <v>12</v>
      </c>
      <c r="Y52" s="3" t="str">
        <f>IF(R52="C",MIN(30,IF(COUNTIFS(B:B,B52,W:W,"가1")=1,25,IF(COUNTIFS(B:B,B52,W:W,"가1")&gt;=2,30,0))+IF(COUNTIFS(B:B,B52,W:W,"나1")&gt;=4,30,IF(COUNTIFS(B:B,B52,W:W,"나1")=3,26,IF(COUNTIFS(B:B,B52,W:W,"나1")=2,22,IF(COUNTIFS(B:B,B52,W:W,"나1")=1,18,0)))))+MIN(30,IF(COUNTIFS(B:B,B52,W:W,"가2")=1,25,IF(COUNTIFS(B:B,B52,W:W,"가2")&gt;=2,30,0))+IF(COUNTIFS(B:B,B52,W:W,"나2")=3,30,IF(COUNTIFS(B:B,B52,W:W,"나2")=2,25,IF(COUNTIFS(B:B,B52,W:W,"나2")=1,20,0)))),"비해당분야")</f>
        <v>비해당분야</v>
      </c>
      <c r="Z52" s="3" t="str">
        <f>IF(R52="C",VLOOKUP(K52,'[1]자격증 backdata'!A:F,6,0),"비해당분야")</f>
        <v>비해당분야</v>
      </c>
      <c r="AA52" s="3" t="str">
        <f>IF(R52="C",SUMIF(B:B,B52,Z:Z),"비해당분야")</f>
        <v>비해당분야</v>
      </c>
      <c r="AB52" s="3" t="str">
        <f>IF(R52="C",SUM(Y52,AA52),"비해당분야")</f>
        <v>비해당분야</v>
      </c>
      <c r="AC52" s="3">
        <f>IF(R52="C",AB52,X52)</f>
        <v>12</v>
      </c>
      <c r="AD52" s="3">
        <f>VLOOKUP(K52,'[1]자격증 backdata'!A:D,4,0)</f>
        <v>0</v>
      </c>
      <c r="AE52" s="3">
        <f>IF(_xlfn.MAXIFS(AD:AD,B:B,B52)&gt;10,10,_xlfn.MAXIFS(AD:AD,B:B,B52))</f>
        <v>5</v>
      </c>
      <c r="AG52" s="2" t="str">
        <f>VLOOKUP(K52,'[1]자격증 backdata'!A:C,3,0)</f>
        <v>M</v>
      </c>
      <c r="AH52" s="2">
        <f>COUNTIFS($B:$B,$B52,$AG:$AG,AH$1)</f>
        <v>0</v>
      </c>
      <c r="AI52" s="2">
        <f>COUNTIFS($B:$B,$B52,$AG:$AG,AI$1)</f>
        <v>0</v>
      </c>
      <c r="AJ52" s="2">
        <f>COUNTIFS($B:$B,$B52,$AG:$AG,AJ$1)</f>
        <v>0</v>
      </c>
      <c r="AK52" s="2">
        <f>COUNTIFS($B:$B,$B52,$AG:$AG,AK$1)</f>
        <v>0</v>
      </c>
      <c r="AL52" s="2">
        <f>COUNTIFS($B:$B,$B52,$AG:$AG,AL$1)</f>
        <v>0</v>
      </c>
      <c r="AM52" s="2">
        <f>COUNTIFS($B:$B,$B52,$AG:$AG,AM$1)</f>
        <v>0</v>
      </c>
      <c r="AN52" s="2">
        <f>COUNTIFS($B:$B,$B52,$AG:$AG,AN$1)</f>
        <v>1</v>
      </c>
      <c r="AO52" s="2">
        <f>COUNTIFS($B:$B,$B52,$AG:$AG,AO$1)</f>
        <v>1</v>
      </c>
      <c r="AP52" s="2">
        <f>COUNTIFS($B:$B,$B52,$AG:$AG,AP$1)</f>
        <v>0</v>
      </c>
      <c r="AQ52" s="2">
        <f>COUNTIFS($B:$B,$B52,$AG:$AG,AQ$1)</f>
        <v>0</v>
      </c>
      <c r="AR52" s="2">
        <f>COUNTIFS($B:$B,$B52,$AG:$AG,AR$1)</f>
        <v>0</v>
      </c>
      <c r="AS52" s="2">
        <f>COUNTIFS($B:$B,$B52,$AG:$AG,AS$1)</f>
        <v>0</v>
      </c>
      <c r="AT52" s="2">
        <f>COUNTIFS($B:$B,$B52,$AG:$AG,AT$1)</f>
        <v>1</v>
      </c>
      <c r="AU52" s="2">
        <f>COUNTIFS($B:$B,$B52,$AG:$AG,AU$1)</f>
        <v>1</v>
      </c>
    </row>
    <row r="53" spans="1:47" ht="15" customHeight="1" x14ac:dyDescent="0.35">
      <c r="A53" s="7">
        <f>IF(B52=B53,A52,A52+1)</f>
        <v>14</v>
      </c>
      <c r="B53" s="7" t="s">
        <v>6242</v>
      </c>
      <c r="C53" s="7" t="s">
        <v>6241</v>
      </c>
      <c r="D53" s="7" t="s">
        <v>3044</v>
      </c>
      <c r="E53" s="7" t="s">
        <v>3043</v>
      </c>
      <c r="F53" s="4" t="s">
        <v>7</v>
      </c>
      <c r="G53" s="4" t="s">
        <v>8</v>
      </c>
      <c r="H53" s="4" t="s">
        <v>7</v>
      </c>
      <c r="I53" s="3">
        <v>3</v>
      </c>
      <c r="J53" s="3" t="s">
        <v>633</v>
      </c>
      <c r="K53" s="3" t="s">
        <v>3118</v>
      </c>
      <c r="L53" s="3" t="s">
        <v>55</v>
      </c>
      <c r="M53" s="3" t="s">
        <v>6244</v>
      </c>
      <c r="N53" s="3" t="s">
        <v>3990</v>
      </c>
      <c r="P53" s="3" t="s">
        <v>669</v>
      </c>
      <c r="Q53" s="3" t="s">
        <v>1475</v>
      </c>
      <c r="R53" s="3" t="s">
        <v>2434</v>
      </c>
      <c r="S53" s="2" t="str">
        <f>IF(P53="심사불필요","-",VLOOKUP(K53,'[1]자격증 backdata'!A:G,7,0))</f>
        <v>-</v>
      </c>
      <c r="T53" s="2" t="str">
        <f>IF(S53="-","-",IF(COUNTIFS(B:B,B53,S:S,"필수")&gt;0,"자격요건충족","확인필요"))</f>
        <v>-</v>
      </c>
      <c r="U53" s="2"/>
      <c r="W53" s="2">
        <f>IF(Q53="4급","심사불필요",VLOOKUP(K53,'[1]자격증 backdata'!A:B,2,0))</f>
        <v>4</v>
      </c>
      <c r="X53" s="3">
        <f>IF(R53="A", MIN(20, SUMIFS(W:W, B:B, B53, R:R, "A")),IF(R53="B", MIN(30, SUMIFS(W:W, B:B, B53, R:R, "B")),"비해당분야"))</f>
        <v>12</v>
      </c>
      <c r="Y53" s="3" t="str">
        <f>IF(R53="C",MIN(30,IF(COUNTIFS(B:B,B53,W:W,"가1")=1,25,IF(COUNTIFS(B:B,B53,W:W,"가1")&gt;=2,30,0))+IF(COUNTIFS(B:B,B53,W:W,"나1")&gt;=4,30,IF(COUNTIFS(B:B,B53,W:W,"나1")=3,26,IF(COUNTIFS(B:B,B53,W:W,"나1")=2,22,IF(COUNTIFS(B:B,B53,W:W,"나1")=1,18,0)))))+MIN(30,IF(COUNTIFS(B:B,B53,W:W,"가2")=1,25,IF(COUNTIFS(B:B,B53,W:W,"가2")&gt;=2,30,0))+IF(COUNTIFS(B:B,B53,W:W,"나2")=3,30,IF(COUNTIFS(B:B,B53,W:W,"나2")=2,25,IF(COUNTIFS(B:B,B53,W:W,"나2")=1,20,0)))),"비해당분야")</f>
        <v>비해당분야</v>
      </c>
      <c r="Z53" s="3" t="str">
        <f>IF(R53="C",VLOOKUP(K53,'[1]자격증 backdata'!A:F,6,0),"비해당분야")</f>
        <v>비해당분야</v>
      </c>
      <c r="AA53" s="3" t="str">
        <f>IF(R53="C",SUMIF(B:B,B53,Z:Z),"비해당분야")</f>
        <v>비해당분야</v>
      </c>
      <c r="AB53" s="3" t="str">
        <f>IF(R53="C",SUM(Y53,AA53),"비해당분야")</f>
        <v>비해당분야</v>
      </c>
      <c r="AC53" s="3">
        <f>IF(R53="C",AB53,X53)</f>
        <v>12</v>
      </c>
      <c r="AD53" s="3">
        <f>VLOOKUP(K53,'[1]자격증 backdata'!A:D,4,0)</f>
        <v>0</v>
      </c>
      <c r="AE53" s="3">
        <f>IF(_xlfn.MAXIFS(AD:AD,B:B,B53)&gt;10,10,_xlfn.MAXIFS(AD:AD,B:B,B53))</f>
        <v>5</v>
      </c>
      <c r="AG53" s="2" t="str">
        <f>VLOOKUP(K53,'[1]자격증 backdata'!A:C,3,0)</f>
        <v>G</v>
      </c>
      <c r="AH53" s="2">
        <f>COUNTIFS($B:$B,$B53,$AG:$AG,AH$1)</f>
        <v>0</v>
      </c>
      <c r="AI53" s="2">
        <f>COUNTIFS($B:$B,$B53,$AG:$AG,AI$1)</f>
        <v>0</v>
      </c>
      <c r="AJ53" s="2">
        <f>COUNTIFS($B:$B,$B53,$AG:$AG,AJ$1)</f>
        <v>0</v>
      </c>
      <c r="AK53" s="2">
        <f>COUNTIFS($B:$B,$B53,$AG:$AG,AK$1)</f>
        <v>0</v>
      </c>
      <c r="AL53" s="2">
        <f>COUNTIFS($B:$B,$B53,$AG:$AG,AL$1)</f>
        <v>0</v>
      </c>
      <c r="AM53" s="2">
        <f>COUNTIFS($B:$B,$B53,$AG:$AG,AM$1)</f>
        <v>0</v>
      </c>
      <c r="AN53" s="2">
        <f>COUNTIFS($B:$B,$B53,$AG:$AG,AN$1)</f>
        <v>1</v>
      </c>
      <c r="AO53" s="2">
        <f>COUNTIFS($B:$B,$B53,$AG:$AG,AO$1)</f>
        <v>1</v>
      </c>
      <c r="AP53" s="2">
        <f>COUNTIFS($B:$B,$B53,$AG:$AG,AP$1)</f>
        <v>0</v>
      </c>
      <c r="AQ53" s="2">
        <f>COUNTIFS($B:$B,$B53,$AG:$AG,AQ$1)</f>
        <v>0</v>
      </c>
      <c r="AR53" s="2">
        <f>COUNTIFS($B:$B,$B53,$AG:$AG,AR$1)</f>
        <v>0</v>
      </c>
      <c r="AS53" s="2">
        <f>COUNTIFS($B:$B,$B53,$AG:$AG,AS$1)</f>
        <v>0</v>
      </c>
      <c r="AT53" s="2">
        <f>COUNTIFS($B:$B,$B53,$AG:$AG,AT$1)</f>
        <v>1</v>
      </c>
      <c r="AU53" s="2">
        <f>COUNTIFS($B:$B,$B53,$AG:$AG,AU$1)</f>
        <v>1</v>
      </c>
    </row>
    <row r="54" spans="1:47" ht="15" customHeight="1" x14ac:dyDescent="0.35">
      <c r="A54" s="7">
        <f>IF(B53=B54,A53,A53+1)</f>
        <v>14</v>
      </c>
      <c r="B54" s="7" t="s">
        <v>6242</v>
      </c>
      <c r="C54" s="7" t="s">
        <v>6241</v>
      </c>
      <c r="D54" s="7" t="s">
        <v>3044</v>
      </c>
      <c r="E54" s="7" t="s">
        <v>3043</v>
      </c>
      <c r="F54" s="4" t="s">
        <v>7</v>
      </c>
      <c r="G54" s="4" t="s">
        <v>8</v>
      </c>
      <c r="H54" s="4" t="s">
        <v>7</v>
      </c>
      <c r="I54" s="3">
        <v>4</v>
      </c>
      <c r="J54" s="3" t="s">
        <v>653</v>
      </c>
      <c r="K54" s="3" t="s">
        <v>3052</v>
      </c>
      <c r="L54" s="3" t="s">
        <v>651</v>
      </c>
      <c r="M54" s="3" t="s">
        <v>6243</v>
      </c>
      <c r="N54" s="3" t="s">
        <v>2594</v>
      </c>
      <c r="P54" s="3" t="s">
        <v>669</v>
      </c>
      <c r="Q54" s="3" t="s">
        <v>1475</v>
      </c>
      <c r="R54" s="3" t="s">
        <v>2434</v>
      </c>
      <c r="S54" s="2" t="str">
        <f>IF(P54="심사불필요","-",VLOOKUP(K54,'[1]자격증 backdata'!A:G,7,0))</f>
        <v>-</v>
      </c>
      <c r="T54" s="2" t="str">
        <f>IF(S54="-","-",IF(COUNTIFS(B:B,B54,S:S,"필수")&gt;0,"자격요건충족","확인필요"))</f>
        <v>-</v>
      </c>
      <c r="U54" s="2"/>
      <c r="W54" s="2">
        <f>IF(Q54="4급","심사불필요",VLOOKUP(K54,'[1]자격증 backdata'!A:B,2,0))</f>
        <v>4</v>
      </c>
      <c r="X54" s="3">
        <f>IF(R54="A", MIN(20, SUMIFS(W:W, B:B, B54, R:R, "A")),IF(R54="B", MIN(30, SUMIFS(W:W, B:B, B54, R:R, "B")),"비해당분야"))</f>
        <v>12</v>
      </c>
      <c r="Y54" s="3" t="str">
        <f>IF(R54="C",MIN(30,IF(COUNTIFS(B:B,B54,W:W,"가1")=1,25,IF(COUNTIFS(B:B,B54,W:W,"가1")&gt;=2,30,0))+IF(COUNTIFS(B:B,B54,W:W,"나1")&gt;=4,30,IF(COUNTIFS(B:B,B54,W:W,"나1")=3,26,IF(COUNTIFS(B:B,B54,W:W,"나1")=2,22,IF(COUNTIFS(B:B,B54,W:W,"나1")=1,18,0)))))+MIN(30,IF(COUNTIFS(B:B,B54,W:W,"가2")=1,25,IF(COUNTIFS(B:B,B54,W:W,"가2")&gt;=2,30,0))+IF(COUNTIFS(B:B,B54,W:W,"나2")=3,30,IF(COUNTIFS(B:B,B54,W:W,"나2")=2,25,IF(COUNTIFS(B:B,B54,W:W,"나2")=1,20,0)))),"비해당분야")</f>
        <v>비해당분야</v>
      </c>
      <c r="Z54" s="3" t="str">
        <f>IF(R54="C",VLOOKUP(K54,'[1]자격증 backdata'!A:F,6,0),"비해당분야")</f>
        <v>비해당분야</v>
      </c>
      <c r="AA54" s="3" t="str">
        <f>IF(R54="C",SUMIF(B:B,B54,Z:Z),"비해당분야")</f>
        <v>비해당분야</v>
      </c>
      <c r="AB54" s="3" t="str">
        <f>IF(R54="C",SUM(Y54,AA54),"비해당분야")</f>
        <v>비해당분야</v>
      </c>
      <c r="AC54" s="3">
        <f>IF(R54="C",AB54,X54)</f>
        <v>12</v>
      </c>
      <c r="AD54" s="3">
        <f>VLOOKUP(K54,'[1]자격증 backdata'!A:D,4,0)</f>
        <v>0</v>
      </c>
      <c r="AE54" s="3">
        <f>IF(_xlfn.MAXIFS(AD:AD,B:B,B54)&gt;10,10,_xlfn.MAXIFS(AD:AD,B:B,B54))</f>
        <v>5</v>
      </c>
      <c r="AG54" s="2" t="str">
        <f>VLOOKUP(K54,'[1]자격증 backdata'!A:C,3,0)</f>
        <v>H</v>
      </c>
      <c r="AH54" s="2">
        <f>COUNTIFS($B:$B,$B54,$AG:$AG,AH$1)</f>
        <v>0</v>
      </c>
      <c r="AI54" s="2">
        <f>COUNTIFS($B:$B,$B54,$AG:$AG,AI$1)</f>
        <v>0</v>
      </c>
      <c r="AJ54" s="2">
        <f>COUNTIFS($B:$B,$B54,$AG:$AG,AJ$1)</f>
        <v>0</v>
      </c>
      <c r="AK54" s="2">
        <f>COUNTIFS($B:$B,$B54,$AG:$AG,AK$1)</f>
        <v>0</v>
      </c>
      <c r="AL54" s="2">
        <f>COUNTIFS($B:$B,$B54,$AG:$AG,AL$1)</f>
        <v>0</v>
      </c>
      <c r="AM54" s="2">
        <f>COUNTIFS($B:$B,$B54,$AG:$AG,AM$1)</f>
        <v>0</v>
      </c>
      <c r="AN54" s="2">
        <f>COUNTIFS($B:$B,$B54,$AG:$AG,AN$1)</f>
        <v>1</v>
      </c>
      <c r="AO54" s="2">
        <f>COUNTIFS($B:$B,$B54,$AG:$AG,AO$1)</f>
        <v>1</v>
      </c>
      <c r="AP54" s="2">
        <f>COUNTIFS($B:$B,$B54,$AG:$AG,AP$1)</f>
        <v>0</v>
      </c>
      <c r="AQ54" s="2">
        <f>COUNTIFS($B:$B,$B54,$AG:$AG,AQ$1)</f>
        <v>0</v>
      </c>
      <c r="AR54" s="2">
        <f>COUNTIFS($B:$B,$B54,$AG:$AG,AR$1)</f>
        <v>0</v>
      </c>
      <c r="AS54" s="2">
        <f>COUNTIFS($B:$B,$B54,$AG:$AG,AS$1)</f>
        <v>0</v>
      </c>
      <c r="AT54" s="2">
        <f>COUNTIFS($B:$B,$B54,$AG:$AG,AT$1)</f>
        <v>1</v>
      </c>
      <c r="AU54" s="2">
        <f>COUNTIFS($B:$B,$B54,$AG:$AG,AU$1)</f>
        <v>1</v>
      </c>
    </row>
    <row r="55" spans="1:47" ht="15" customHeight="1" x14ac:dyDescent="0.35">
      <c r="A55" s="7">
        <f>IF(B54=B55,A54,A54+1)</f>
        <v>14</v>
      </c>
      <c r="B55" s="7" t="s">
        <v>6242</v>
      </c>
      <c r="C55" s="7" t="s">
        <v>6241</v>
      </c>
      <c r="D55" s="7" t="s">
        <v>3044</v>
      </c>
      <c r="E55" s="7" t="s">
        <v>3043</v>
      </c>
      <c r="F55" s="4" t="s">
        <v>7</v>
      </c>
      <c r="G55" s="4" t="s">
        <v>8</v>
      </c>
      <c r="H55" s="4" t="s">
        <v>7</v>
      </c>
      <c r="I55" s="3">
        <v>5</v>
      </c>
      <c r="J55" s="3" t="s">
        <v>350</v>
      </c>
      <c r="K55" s="3" t="s">
        <v>3317</v>
      </c>
      <c r="L55" s="3" t="s">
        <v>348</v>
      </c>
      <c r="M55" s="3" t="s">
        <v>6240</v>
      </c>
      <c r="N55" s="3" t="s">
        <v>2568</v>
      </c>
      <c r="P55" s="3" t="s">
        <v>669</v>
      </c>
      <c r="Q55" s="3" t="s">
        <v>1475</v>
      </c>
      <c r="R55" s="3" t="s">
        <v>2434</v>
      </c>
      <c r="S55" s="2" t="str">
        <f>IF(P55="심사불필요","-",VLOOKUP(K55,'[1]자격증 backdata'!A:G,7,0))</f>
        <v>-</v>
      </c>
      <c r="T55" s="2" t="str">
        <f>IF(S55="-","-",IF(COUNTIFS(B:B,B55,S:S,"필수")&gt;0,"자격요건충족","확인필요"))</f>
        <v>-</v>
      </c>
      <c r="U55" s="2"/>
      <c r="W55" s="2">
        <f>IF(Q55="4급","심사불필요",VLOOKUP(K55,'[1]자격증 backdata'!A:B,2,0))</f>
        <v>2</v>
      </c>
      <c r="X55" s="3">
        <f>IF(R55="A", MIN(20, SUMIFS(W:W, B:B, B55, R:R, "A")),IF(R55="B", MIN(30, SUMIFS(W:W, B:B, B55, R:R, "B")),"비해당분야"))</f>
        <v>12</v>
      </c>
      <c r="Y55" s="3" t="str">
        <f>IF(R55="C",MIN(30,IF(COUNTIFS(B:B,B55,W:W,"가1")=1,25,IF(COUNTIFS(B:B,B55,W:W,"가1")&gt;=2,30,0))+IF(COUNTIFS(B:B,B55,W:W,"나1")&gt;=4,30,IF(COUNTIFS(B:B,B55,W:W,"나1")=3,26,IF(COUNTIFS(B:B,B55,W:W,"나1")=2,22,IF(COUNTIFS(B:B,B55,W:W,"나1")=1,18,0)))))+MIN(30,IF(COUNTIFS(B:B,B55,W:W,"가2")=1,25,IF(COUNTIFS(B:B,B55,W:W,"가2")&gt;=2,30,0))+IF(COUNTIFS(B:B,B55,W:W,"나2")=3,30,IF(COUNTIFS(B:B,B55,W:W,"나2")=2,25,IF(COUNTIFS(B:B,B55,W:W,"나2")=1,20,0)))),"비해당분야")</f>
        <v>비해당분야</v>
      </c>
      <c r="Z55" s="3" t="str">
        <f>IF(R55="C",VLOOKUP(K55,'[1]자격증 backdata'!A:F,6,0),"비해당분야")</f>
        <v>비해당분야</v>
      </c>
      <c r="AA55" s="3" t="str">
        <f>IF(R55="C",SUMIF(B:B,B55,Z:Z),"비해당분야")</f>
        <v>비해당분야</v>
      </c>
      <c r="AB55" s="3" t="str">
        <f>IF(R55="C",SUM(Y55,AA55),"비해당분야")</f>
        <v>비해당분야</v>
      </c>
      <c r="AC55" s="3">
        <f>IF(R55="C",AB55,X55)</f>
        <v>12</v>
      </c>
      <c r="AD55" s="3">
        <f>VLOOKUP(K55,'[1]자격증 backdata'!A:D,4,0)</f>
        <v>0</v>
      </c>
      <c r="AE55" s="3">
        <f>IF(_xlfn.MAXIFS(AD:AD,B:B,B55)&gt;10,10,_xlfn.MAXIFS(AD:AD,B:B,B55))</f>
        <v>5</v>
      </c>
      <c r="AG55" s="2" t="str">
        <f>VLOOKUP(K55,'[1]자격증 backdata'!A:C,3,0)</f>
        <v>N</v>
      </c>
      <c r="AH55" s="2">
        <f>COUNTIFS($B:$B,$B55,$AG:$AG,AH$1)</f>
        <v>0</v>
      </c>
      <c r="AI55" s="2">
        <f>COUNTIFS($B:$B,$B55,$AG:$AG,AI$1)</f>
        <v>0</v>
      </c>
      <c r="AJ55" s="2">
        <f>COUNTIFS($B:$B,$B55,$AG:$AG,AJ$1)</f>
        <v>0</v>
      </c>
      <c r="AK55" s="2">
        <f>COUNTIFS($B:$B,$B55,$AG:$AG,AK$1)</f>
        <v>0</v>
      </c>
      <c r="AL55" s="2">
        <f>COUNTIFS($B:$B,$B55,$AG:$AG,AL$1)</f>
        <v>0</v>
      </c>
      <c r="AM55" s="2">
        <f>COUNTIFS($B:$B,$B55,$AG:$AG,AM$1)</f>
        <v>0</v>
      </c>
      <c r="AN55" s="2">
        <f>COUNTIFS($B:$B,$B55,$AG:$AG,AN$1)</f>
        <v>1</v>
      </c>
      <c r="AO55" s="2">
        <f>COUNTIFS($B:$B,$B55,$AG:$AG,AO$1)</f>
        <v>1</v>
      </c>
      <c r="AP55" s="2">
        <f>COUNTIFS($B:$B,$B55,$AG:$AG,AP$1)</f>
        <v>0</v>
      </c>
      <c r="AQ55" s="2">
        <f>COUNTIFS($B:$B,$B55,$AG:$AG,AQ$1)</f>
        <v>0</v>
      </c>
      <c r="AR55" s="2">
        <f>COUNTIFS($B:$B,$B55,$AG:$AG,AR$1)</f>
        <v>0</v>
      </c>
      <c r="AS55" s="2">
        <f>COUNTIFS($B:$B,$B55,$AG:$AG,AS$1)</f>
        <v>0</v>
      </c>
      <c r="AT55" s="2">
        <f>COUNTIFS($B:$B,$B55,$AG:$AG,AT$1)</f>
        <v>1</v>
      </c>
      <c r="AU55" s="2">
        <f>COUNTIFS($B:$B,$B55,$AG:$AG,AU$1)</f>
        <v>1</v>
      </c>
    </row>
    <row r="56" spans="1:47" ht="15" customHeight="1" x14ac:dyDescent="0.35">
      <c r="A56" s="4">
        <f>IF(B55=B56,A55,A55+1)</f>
        <v>15</v>
      </c>
      <c r="B56" s="4" t="s">
        <v>6238</v>
      </c>
      <c r="C56" s="4" t="s">
        <v>3463</v>
      </c>
      <c r="D56" s="4" t="s">
        <v>3044</v>
      </c>
      <c r="E56" s="4" t="s">
        <v>3043</v>
      </c>
      <c r="F56" s="4" t="s">
        <v>7</v>
      </c>
      <c r="G56" s="4" t="s">
        <v>8</v>
      </c>
      <c r="H56" s="4" t="s">
        <v>7</v>
      </c>
      <c r="I56" s="4">
        <v>1</v>
      </c>
      <c r="J56" s="4" t="s">
        <v>69</v>
      </c>
      <c r="K56" s="4" t="s">
        <v>3065</v>
      </c>
      <c r="L56" s="4" t="s">
        <v>36</v>
      </c>
      <c r="M56" s="4" t="s">
        <v>6239</v>
      </c>
      <c r="N56" s="4" t="s">
        <v>173</v>
      </c>
      <c r="P56" s="4" t="s">
        <v>669</v>
      </c>
      <c r="Q56" s="4" t="s">
        <v>1475</v>
      </c>
      <c r="R56" s="4" t="s">
        <v>2434</v>
      </c>
      <c r="S56" s="5" t="str">
        <f>IF(P56="심사불필요","-",VLOOKUP(K56,'[1]자격증 backdata'!A:G,7,0))</f>
        <v>-</v>
      </c>
      <c r="T56" s="5" t="str">
        <f>IF(S56="-","-",IF(COUNTIFS(B:B,B56,S:S,"필수")&gt;0,"자격요건충족","확인필요"))</f>
        <v>-</v>
      </c>
      <c r="U56" s="5"/>
      <c r="W56" s="5">
        <f>IF(Q56="4급","심사불필요",VLOOKUP(K56,'[1]자격증 backdata'!A:B,2,0))</f>
        <v>0</v>
      </c>
      <c r="X56" s="4">
        <f>IF(R56="A", MIN(20, SUMIFS(W:W, B:B, B56, R:R, "A")),IF(R56="B", MIN(30, SUMIFS(W:W, B:B, B56, R:R, "B")),"비해당분야"))</f>
        <v>4</v>
      </c>
      <c r="Y56" s="4" t="str">
        <f>IF(R56="C",MIN(30,IF(COUNTIFS(B:B,B56,W:W,"가1")=1,25,IF(COUNTIFS(B:B,B56,W:W,"가1")&gt;=2,30,0))+IF(COUNTIFS(B:B,B56,W:W,"나1")&gt;=4,30,IF(COUNTIFS(B:B,B56,W:W,"나1")=3,26,IF(COUNTIFS(B:B,B56,W:W,"나1")=2,22,IF(COUNTIFS(B:B,B56,W:W,"나1")=1,18,0)))))+MIN(30,IF(COUNTIFS(B:B,B56,W:W,"가2")=1,25,IF(COUNTIFS(B:B,B56,W:W,"가2")&gt;=2,30,0))+IF(COUNTIFS(B:B,B56,W:W,"나2")=3,30,IF(COUNTIFS(B:B,B56,W:W,"나2")=2,25,IF(COUNTIFS(B:B,B56,W:W,"나2")=1,20,0)))),"비해당분야")</f>
        <v>비해당분야</v>
      </c>
      <c r="Z56" s="4" t="str">
        <f>IF(R56="C",VLOOKUP(K56,'[1]자격증 backdata'!A:F,6,0),"비해당분야")</f>
        <v>비해당분야</v>
      </c>
      <c r="AA56" s="4" t="str">
        <f>IF(R56="C",SUMIF(B:B,B56,Z:Z),"비해당분야")</f>
        <v>비해당분야</v>
      </c>
      <c r="AB56" s="4" t="str">
        <f>IF(R56="C",SUM(Y56,AA56),"비해당분야")</f>
        <v>비해당분야</v>
      </c>
      <c r="AC56" s="4">
        <f>IF(R56="C",AB56,X56)</f>
        <v>4</v>
      </c>
      <c r="AD56" s="4">
        <f>VLOOKUP(K56,'[1]자격증 backdata'!A:D,4,0)</f>
        <v>5</v>
      </c>
      <c r="AE56" s="4">
        <f>IF(_xlfn.MAXIFS(AD:AD,B:B,B56)&gt;10,10,_xlfn.MAXIFS(AD:AD,B:B,B56))</f>
        <v>5</v>
      </c>
      <c r="AG56" s="5">
        <f>VLOOKUP(K56,'[1]자격증 backdata'!A:C,3,0)</f>
        <v>0</v>
      </c>
      <c r="AH56" s="5">
        <f>COUNTIFS($B:$B,$B56,$AG:$AG,AH$1)</f>
        <v>0</v>
      </c>
      <c r="AI56" s="5">
        <f>COUNTIFS($B:$B,$B56,$AG:$AG,AI$1)</f>
        <v>0</v>
      </c>
      <c r="AJ56" s="5">
        <f>COUNTIFS($B:$B,$B56,$AG:$AG,AJ$1)</f>
        <v>0</v>
      </c>
      <c r="AK56" s="5">
        <f>COUNTIFS($B:$B,$B56,$AG:$AG,AK$1)</f>
        <v>0</v>
      </c>
      <c r="AL56" s="5">
        <f>COUNTIFS($B:$B,$B56,$AG:$AG,AL$1)</f>
        <v>0</v>
      </c>
      <c r="AM56" s="5">
        <f>COUNTIFS($B:$B,$B56,$AG:$AG,AM$1)</f>
        <v>0</v>
      </c>
      <c r="AN56" s="5">
        <f>COUNTIFS($B:$B,$B56,$AG:$AG,AN$1)</f>
        <v>0</v>
      </c>
      <c r="AO56" s="5">
        <f>COUNTIFS($B:$B,$B56,$AG:$AG,AO$1)</f>
        <v>0</v>
      </c>
      <c r="AP56" s="5">
        <f>COUNTIFS($B:$B,$B56,$AG:$AG,AP$1)</f>
        <v>0</v>
      </c>
      <c r="AQ56" s="5">
        <f>COUNTIFS($B:$B,$B56,$AG:$AG,AQ$1)</f>
        <v>0</v>
      </c>
      <c r="AR56" s="5">
        <f>COUNTIFS($B:$B,$B56,$AG:$AG,AR$1)</f>
        <v>0</v>
      </c>
      <c r="AS56" s="5">
        <f>COUNTIFS($B:$B,$B56,$AG:$AG,AS$1)</f>
        <v>0</v>
      </c>
      <c r="AT56" s="5">
        <f>COUNTIFS($B:$B,$B56,$AG:$AG,AT$1)</f>
        <v>1</v>
      </c>
      <c r="AU56" s="5">
        <f>COUNTIFS($B:$B,$B56,$AG:$AG,AU$1)</f>
        <v>0</v>
      </c>
    </row>
    <row r="57" spans="1:47" ht="15" customHeight="1" x14ac:dyDescent="0.35">
      <c r="A57" s="6">
        <f>IF(B56=B57,A56,A56+1)</f>
        <v>15</v>
      </c>
      <c r="B57" s="6" t="s">
        <v>6238</v>
      </c>
      <c r="C57" s="6" t="s">
        <v>3463</v>
      </c>
      <c r="D57" s="6" t="s">
        <v>3044</v>
      </c>
      <c r="E57" s="6" t="s">
        <v>3043</v>
      </c>
      <c r="F57" s="4" t="s">
        <v>7</v>
      </c>
      <c r="G57" s="4" t="s">
        <v>8</v>
      </c>
      <c r="H57" s="4" t="s">
        <v>7</v>
      </c>
      <c r="I57" s="4">
        <v>2</v>
      </c>
      <c r="J57" s="4" t="s">
        <v>106</v>
      </c>
      <c r="K57" s="4" t="s">
        <v>3057</v>
      </c>
      <c r="L57" s="4" t="s">
        <v>55</v>
      </c>
      <c r="M57" s="4" t="s">
        <v>6237</v>
      </c>
      <c r="N57" s="4" t="s">
        <v>3367</v>
      </c>
      <c r="P57" s="4" t="s">
        <v>669</v>
      </c>
      <c r="Q57" s="4" t="s">
        <v>1475</v>
      </c>
      <c r="R57" s="4" t="s">
        <v>2434</v>
      </c>
      <c r="S57" s="5" t="str">
        <f>IF(P57="심사불필요","-",VLOOKUP(K57,'[1]자격증 backdata'!A:G,7,0))</f>
        <v>-</v>
      </c>
      <c r="T57" s="5" t="str">
        <f>IF(S57="-","-",IF(COUNTIFS(B:B,B57,S:S,"필수")&gt;0,"자격요건충족","확인필요"))</f>
        <v>-</v>
      </c>
      <c r="U57" s="5"/>
      <c r="W57" s="5">
        <f>IF(Q57="4급","심사불필요",VLOOKUP(K57,'[1]자격증 backdata'!A:B,2,0))</f>
        <v>4</v>
      </c>
      <c r="X57" s="4">
        <f>IF(R57="A", MIN(20, SUMIFS(W:W, B:B, B57, R:R, "A")),IF(R57="B", MIN(30, SUMIFS(W:W, B:B, B57, R:R, "B")),"비해당분야"))</f>
        <v>4</v>
      </c>
      <c r="Y57" s="4" t="str">
        <f>IF(R57="C",MIN(30,IF(COUNTIFS(B:B,B57,W:W,"가1")=1,25,IF(COUNTIFS(B:B,B57,W:W,"가1")&gt;=2,30,0))+IF(COUNTIFS(B:B,B57,W:W,"나1")&gt;=4,30,IF(COUNTIFS(B:B,B57,W:W,"나1")=3,26,IF(COUNTIFS(B:B,B57,W:W,"나1")=2,22,IF(COUNTIFS(B:B,B57,W:W,"나1")=1,18,0)))))+MIN(30,IF(COUNTIFS(B:B,B57,W:W,"가2")=1,25,IF(COUNTIFS(B:B,B57,W:W,"가2")&gt;=2,30,0))+IF(COUNTIFS(B:B,B57,W:W,"나2")=3,30,IF(COUNTIFS(B:B,B57,W:W,"나2")=2,25,IF(COUNTIFS(B:B,B57,W:W,"나2")=1,20,0)))),"비해당분야")</f>
        <v>비해당분야</v>
      </c>
      <c r="Z57" s="4" t="str">
        <f>IF(R57="C",VLOOKUP(K57,'[1]자격증 backdata'!A:F,6,0),"비해당분야")</f>
        <v>비해당분야</v>
      </c>
      <c r="AA57" s="4" t="str">
        <f>IF(R57="C",SUMIF(B:B,B57,Z:Z),"비해당분야")</f>
        <v>비해당분야</v>
      </c>
      <c r="AB57" s="4" t="str">
        <f>IF(R57="C",SUM(Y57,AA57),"비해당분야")</f>
        <v>비해당분야</v>
      </c>
      <c r="AC57" s="4">
        <f>IF(R57="C",AB57,X57)</f>
        <v>4</v>
      </c>
      <c r="AD57" s="4">
        <f>VLOOKUP(K57,'[1]자격증 backdata'!A:D,4,0)</f>
        <v>0</v>
      </c>
      <c r="AE57" s="4">
        <f>IF(_xlfn.MAXIFS(AD:AD,B:B,B57)&gt;10,10,_xlfn.MAXIFS(AD:AD,B:B,B57))</f>
        <v>5</v>
      </c>
      <c r="AG57" s="5" t="str">
        <f>VLOOKUP(K57,'[1]자격증 backdata'!A:C,3,0)</f>
        <v>M</v>
      </c>
      <c r="AH57" s="5">
        <f>COUNTIFS($B:$B,$B57,$AG:$AG,AH$1)</f>
        <v>0</v>
      </c>
      <c r="AI57" s="5">
        <f>COUNTIFS($B:$B,$B57,$AG:$AG,AI$1)</f>
        <v>0</v>
      </c>
      <c r="AJ57" s="5">
        <f>COUNTIFS($B:$B,$B57,$AG:$AG,AJ$1)</f>
        <v>0</v>
      </c>
      <c r="AK57" s="5">
        <f>COUNTIFS($B:$B,$B57,$AG:$AG,AK$1)</f>
        <v>0</v>
      </c>
      <c r="AL57" s="5">
        <f>COUNTIFS($B:$B,$B57,$AG:$AG,AL$1)</f>
        <v>0</v>
      </c>
      <c r="AM57" s="5">
        <f>COUNTIFS($B:$B,$B57,$AG:$AG,AM$1)</f>
        <v>0</v>
      </c>
      <c r="AN57" s="5">
        <f>COUNTIFS($B:$B,$B57,$AG:$AG,AN$1)</f>
        <v>0</v>
      </c>
      <c r="AO57" s="5">
        <f>COUNTIFS($B:$B,$B57,$AG:$AG,AO$1)</f>
        <v>0</v>
      </c>
      <c r="AP57" s="5">
        <f>COUNTIFS($B:$B,$B57,$AG:$AG,AP$1)</f>
        <v>0</v>
      </c>
      <c r="AQ57" s="5">
        <f>COUNTIFS($B:$B,$B57,$AG:$AG,AQ$1)</f>
        <v>0</v>
      </c>
      <c r="AR57" s="5">
        <f>COUNTIFS($B:$B,$B57,$AG:$AG,AR$1)</f>
        <v>0</v>
      </c>
      <c r="AS57" s="5">
        <f>COUNTIFS($B:$B,$B57,$AG:$AG,AS$1)</f>
        <v>0</v>
      </c>
      <c r="AT57" s="5">
        <f>COUNTIFS($B:$B,$B57,$AG:$AG,AT$1)</f>
        <v>1</v>
      </c>
      <c r="AU57" s="5">
        <f>COUNTIFS($B:$B,$B57,$AG:$AG,AU$1)</f>
        <v>0</v>
      </c>
    </row>
    <row r="58" spans="1:47" ht="15" customHeight="1" x14ac:dyDescent="0.35">
      <c r="A58" s="3">
        <f>IF(B57=B58,A57,A57+1)</f>
        <v>16</v>
      </c>
      <c r="B58" s="3" t="s">
        <v>6232</v>
      </c>
      <c r="C58" s="3" t="s">
        <v>6231</v>
      </c>
      <c r="D58" s="3" t="s">
        <v>3044</v>
      </c>
      <c r="E58" s="3" t="s">
        <v>3043</v>
      </c>
      <c r="F58" s="4" t="s">
        <v>7</v>
      </c>
      <c r="G58" s="4" t="s">
        <v>8</v>
      </c>
      <c r="H58" s="4" t="s">
        <v>7</v>
      </c>
      <c r="I58" s="3">
        <v>1</v>
      </c>
      <c r="J58" s="3" t="s">
        <v>69</v>
      </c>
      <c r="K58" s="3" t="s">
        <v>3065</v>
      </c>
      <c r="L58" s="3" t="s">
        <v>36</v>
      </c>
      <c r="M58" s="3" t="s">
        <v>6236</v>
      </c>
      <c r="N58" s="3" t="s">
        <v>1108</v>
      </c>
      <c r="P58" s="3" t="s">
        <v>669</v>
      </c>
      <c r="Q58" s="3" t="s">
        <v>1475</v>
      </c>
      <c r="R58" s="3" t="s">
        <v>2434</v>
      </c>
      <c r="S58" s="2" t="str">
        <f>IF(P58="심사불필요","-",VLOOKUP(K58,'[1]자격증 backdata'!A:G,7,0))</f>
        <v>-</v>
      </c>
      <c r="T58" s="2" t="str">
        <f>IF(S58="-","-",IF(COUNTIFS(B:B,B58,S:S,"필수")&gt;0,"자격요건충족","확인필요"))</f>
        <v>-</v>
      </c>
      <c r="U58" s="2"/>
      <c r="W58" s="2">
        <f>IF(Q58="4급","심사불필요",VLOOKUP(K58,'[1]자격증 backdata'!A:B,2,0))</f>
        <v>0</v>
      </c>
      <c r="X58" s="3">
        <f>IF(R58="A", MIN(20, SUMIFS(W:W, B:B, B58, R:R, "A")),IF(R58="B", MIN(30, SUMIFS(W:W, B:B, B58, R:R, "B")),"비해당분야"))</f>
        <v>16</v>
      </c>
      <c r="Y58" s="3" t="str">
        <f>IF(R58="C",MIN(30,IF(COUNTIFS(B:B,B58,W:W,"가1")=1,25,IF(COUNTIFS(B:B,B58,W:W,"가1")&gt;=2,30,0))+IF(COUNTIFS(B:B,B58,W:W,"나1")&gt;=4,30,IF(COUNTIFS(B:B,B58,W:W,"나1")=3,26,IF(COUNTIFS(B:B,B58,W:W,"나1")=2,22,IF(COUNTIFS(B:B,B58,W:W,"나1")=1,18,0)))))+MIN(30,IF(COUNTIFS(B:B,B58,W:W,"가2")=1,25,IF(COUNTIFS(B:B,B58,W:W,"가2")&gt;=2,30,0))+IF(COUNTIFS(B:B,B58,W:W,"나2")=3,30,IF(COUNTIFS(B:B,B58,W:W,"나2")=2,25,IF(COUNTIFS(B:B,B58,W:W,"나2")=1,20,0)))),"비해당분야")</f>
        <v>비해당분야</v>
      </c>
      <c r="Z58" s="3" t="str">
        <f>IF(R58="C",VLOOKUP(K58,'[1]자격증 backdata'!A:F,6,0),"비해당분야")</f>
        <v>비해당분야</v>
      </c>
      <c r="AA58" s="3" t="str">
        <f>IF(R58="C",SUMIF(B:B,B58,Z:Z),"비해당분야")</f>
        <v>비해당분야</v>
      </c>
      <c r="AB58" s="3" t="str">
        <f>IF(R58="C",SUM(Y58,AA58),"비해당분야")</f>
        <v>비해당분야</v>
      </c>
      <c r="AC58" s="3">
        <f>IF(R58="C",AB58,X58)</f>
        <v>16</v>
      </c>
      <c r="AD58" s="3">
        <f>VLOOKUP(K58,'[1]자격증 backdata'!A:D,4,0)</f>
        <v>5</v>
      </c>
      <c r="AE58" s="3">
        <f>IF(_xlfn.MAXIFS(AD:AD,B:B,B58)&gt;10,10,_xlfn.MAXIFS(AD:AD,B:B,B58))</f>
        <v>5</v>
      </c>
      <c r="AG58" s="2">
        <f>VLOOKUP(K58,'[1]자격증 backdata'!A:C,3,0)</f>
        <v>0</v>
      </c>
      <c r="AH58" s="2">
        <f>COUNTIFS($B:$B,$B58,$AG:$AG,AH$1)</f>
        <v>0</v>
      </c>
      <c r="AI58" s="2">
        <f>COUNTIFS($B:$B,$B58,$AG:$AG,AI$1)</f>
        <v>0</v>
      </c>
      <c r="AJ58" s="2">
        <f>COUNTIFS($B:$B,$B58,$AG:$AG,AJ$1)</f>
        <v>0</v>
      </c>
      <c r="AK58" s="2">
        <f>COUNTIFS($B:$B,$B58,$AG:$AG,AK$1)</f>
        <v>0</v>
      </c>
      <c r="AL58" s="2">
        <f>COUNTIFS($B:$B,$B58,$AG:$AG,AL$1)</f>
        <v>0</v>
      </c>
      <c r="AM58" s="2">
        <f>COUNTIFS($B:$B,$B58,$AG:$AG,AM$1)</f>
        <v>1</v>
      </c>
      <c r="AN58" s="2">
        <f>COUNTIFS($B:$B,$B58,$AG:$AG,AN$1)</f>
        <v>1</v>
      </c>
      <c r="AO58" s="2">
        <f>COUNTIFS($B:$B,$B58,$AG:$AG,AO$1)</f>
        <v>1</v>
      </c>
      <c r="AP58" s="2">
        <f>COUNTIFS($B:$B,$B58,$AG:$AG,AP$1)</f>
        <v>0</v>
      </c>
      <c r="AQ58" s="2">
        <f>COUNTIFS($B:$B,$B58,$AG:$AG,AQ$1)</f>
        <v>0</v>
      </c>
      <c r="AR58" s="2">
        <f>COUNTIFS($B:$B,$B58,$AG:$AG,AR$1)</f>
        <v>0</v>
      </c>
      <c r="AS58" s="2">
        <f>COUNTIFS($B:$B,$B58,$AG:$AG,AS$1)</f>
        <v>0</v>
      </c>
      <c r="AT58" s="2">
        <f>COUNTIFS($B:$B,$B58,$AG:$AG,AT$1)</f>
        <v>1</v>
      </c>
      <c r="AU58" s="2">
        <f>COUNTIFS($B:$B,$B58,$AG:$AG,AU$1)</f>
        <v>0</v>
      </c>
    </row>
    <row r="59" spans="1:47" ht="15" customHeight="1" x14ac:dyDescent="0.35">
      <c r="A59" s="7">
        <f>IF(B58=B59,A58,A58+1)</f>
        <v>16</v>
      </c>
      <c r="B59" s="7" t="s">
        <v>6232</v>
      </c>
      <c r="C59" s="7" t="s">
        <v>6231</v>
      </c>
      <c r="D59" s="7" t="s">
        <v>3044</v>
      </c>
      <c r="E59" s="7" t="s">
        <v>3043</v>
      </c>
      <c r="F59" s="4" t="s">
        <v>7</v>
      </c>
      <c r="G59" s="4" t="s">
        <v>8</v>
      </c>
      <c r="H59" s="4" t="s">
        <v>7</v>
      </c>
      <c r="I59" s="3">
        <v>2</v>
      </c>
      <c r="J59" s="3" t="s">
        <v>1655</v>
      </c>
      <c r="K59" s="3" t="s">
        <v>3457</v>
      </c>
      <c r="L59" s="3" t="s">
        <v>4</v>
      </c>
      <c r="M59" s="3" t="s">
        <v>6235</v>
      </c>
      <c r="N59" s="3" t="s">
        <v>148</v>
      </c>
      <c r="P59" s="3" t="s">
        <v>669</v>
      </c>
      <c r="Q59" s="3" t="s">
        <v>1475</v>
      </c>
      <c r="R59" s="3" t="s">
        <v>2434</v>
      </c>
      <c r="S59" s="2" t="str">
        <f>IF(P59="심사불필요","-",VLOOKUP(K59,'[1]자격증 backdata'!A:G,7,0))</f>
        <v>-</v>
      </c>
      <c r="T59" s="2" t="str">
        <f>IF(S59="-","-",IF(COUNTIFS(B:B,B59,S:S,"필수")&gt;0,"자격요건충족","확인필요"))</f>
        <v>-</v>
      </c>
      <c r="U59" s="2"/>
      <c r="W59" s="2">
        <f>IF(Q59="4급","심사불필요",VLOOKUP(K59,'[1]자격증 backdata'!A:B,2,0))</f>
        <v>4</v>
      </c>
      <c r="X59" s="3">
        <f>IF(R59="A", MIN(20, SUMIFS(W:W, B:B, B59, R:R, "A")),IF(R59="B", MIN(30, SUMIFS(W:W, B:B, B59, R:R, "B")),"비해당분야"))</f>
        <v>16</v>
      </c>
      <c r="Y59" s="3" t="str">
        <f>IF(R59="C",MIN(30,IF(COUNTIFS(B:B,B59,W:W,"가1")=1,25,IF(COUNTIFS(B:B,B59,W:W,"가1")&gt;=2,30,0))+IF(COUNTIFS(B:B,B59,W:W,"나1")&gt;=4,30,IF(COUNTIFS(B:B,B59,W:W,"나1")=3,26,IF(COUNTIFS(B:B,B59,W:W,"나1")=2,22,IF(COUNTIFS(B:B,B59,W:W,"나1")=1,18,0)))))+MIN(30,IF(COUNTIFS(B:B,B59,W:W,"가2")=1,25,IF(COUNTIFS(B:B,B59,W:W,"가2")&gt;=2,30,0))+IF(COUNTIFS(B:B,B59,W:W,"나2")=3,30,IF(COUNTIFS(B:B,B59,W:W,"나2")=2,25,IF(COUNTIFS(B:B,B59,W:W,"나2")=1,20,0)))),"비해당분야")</f>
        <v>비해당분야</v>
      </c>
      <c r="Z59" s="3" t="str">
        <f>IF(R59="C",VLOOKUP(K59,'[1]자격증 backdata'!A:F,6,0),"비해당분야")</f>
        <v>비해당분야</v>
      </c>
      <c r="AA59" s="3" t="str">
        <f>IF(R59="C",SUMIF(B:B,B59,Z:Z),"비해당분야")</f>
        <v>비해당분야</v>
      </c>
      <c r="AB59" s="3" t="str">
        <f>IF(R59="C",SUM(Y59,AA59),"비해당분야")</f>
        <v>비해당분야</v>
      </c>
      <c r="AC59" s="3">
        <f>IF(R59="C",AB59,X59)</f>
        <v>16</v>
      </c>
      <c r="AD59" s="3">
        <f>VLOOKUP(K59,'[1]자격증 backdata'!A:D,4,0)</f>
        <v>0</v>
      </c>
      <c r="AE59" s="3">
        <f>IF(_xlfn.MAXIFS(AD:AD,B:B,B59)&gt;10,10,_xlfn.MAXIFS(AD:AD,B:B,B59))</f>
        <v>5</v>
      </c>
      <c r="AG59" s="2" t="str">
        <f>VLOOKUP(K59,'[1]자격증 backdata'!A:C,3,0)</f>
        <v>F</v>
      </c>
      <c r="AH59" s="2">
        <f>COUNTIFS($B:$B,$B59,$AG:$AG,AH$1)</f>
        <v>0</v>
      </c>
      <c r="AI59" s="2">
        <f>COUNTIFS($B:$B,$B59,$AG:$AG,AI$1)</f>
        <v>0</v>
      </c>
      <c r="AJ59" s="2">
        <f>COUNTIFS($B:$B,$B59,$AG:$AG,AJ$1)</f>
        <v>0</v>
      </c>
      <c r="AK59" s="2">
        <f>COUNTIFS($B:$B,$B59,$AG:$AG,AK$1)</f>
        <v>0</v>
      </c>
      <c r="AL59" s="2">
        <f>COUNTIFS($B:$B,$B59,$AG:$AG,AL$1)</f>
        <v>0</v>
      </c>
      <c r="AM59" s="2">
        <f>COUNTIFS($B:$B,$B59,$AG:$AG,AM$1)</f>
        <v>1</v>
      </c>
      <c r="AN59" s="2">
        <f>COUNTIFS($B:$B,$B59,$AG:$AG,AN$1)</f>
        <v>1</v>
      </c>
      <c r="AO59" s="2">
        <f>COUNTIFS($B:$B,$B59,$AG:$AG,AO$1)</f>
        <v>1</v>
      </c>
      <c r="AP59" s="2">
        <f>COUNTIFS($B:$B,$B59,$AG:$AG,AP$1)</f>
        <v>0</v>
      </c>
      <c r="AQ59" s="2">
        <f>COUNTIFS($B:$B,$B59,$AG:$AG,AQ$1)</f>
        <v>0</v>
      </c>
      <c r="AR59" s="2">
        <f>COUNTIFS($B:$B,$B59,$AG:$AG,AR$1)</f>
        <v>0</v>
      </c>
      <c r="AS59" s="2">
        <f>COUNTIFS($B:$B,$B59,$AG:$AG,AS$1)</f>
        <v>0</v>
      </c>
      <c r="AT59" s="2">
        <f>COUNTIFS($B:$B,$B59,$AG:$AG,AT$1)</f>
        <v>1</v>
      </c>
      <c r="AU59" s="2">
        <f>COUNTIFS($B:$B,$B59,$AG:$AG,AU$1)</f>
        <v>0</v>
      </c>
    </row>
    <row r="60" spans="1:47" ht="15" customHeight="1" x14ac:dyDescent="0.35">
      <c r="A60" s="7">
        <f>IF(B59=B60,A59,A59+1)</f>
        <v>16</v>
      </c>
      <c r="B60" s="7" t="s">
        <v>6232</v>
      </c>
      <c r="C60" s="7" t="s">
        <v>6231</v>
      </c>
      <c r="D60" s="7" t="s">
        <v>3044</v>
      </c>
      <c r="E60" s="7" t="s">
        <v>3043</v>
      </c>
      <c r="F60" s="4" t="s">
        <v>7</v>
      </c>
      <c r="G60" s="4" t="s">
        <v>8</v>
      </c>
      <c r="H60" s="4" t="s">
        <v>7</v>
      </c>
      <c r="I60" s="3">
        <v>3</v>
      </c>
      <c r="J60" s="3" t="s">
        <v>653</v>
      </c>
      <c r="K60" s="3" t="s">
        <v>3052</v>
      </c>
      <c r="L60" s="3" t="s">
        <v>55</v>
      </c>
      <c r="M60" s="3" t="s">
        <v>6234</v>
      </c>
      <c r="N60" s="3" t="s">
        <v>2531</v>
      </c>
      <c r="P60" s="3" t="s">
        <v>669</v>
      </c>
      <c r="Q60" s="3" t="s">
        <v>1475</v>
      </c>
      <c r="R60" s="3" t="s">
        <v>2434</v>
      </c>
      <c r="S60" s="2" t="str">
        <f>IF(P60="심사불필요","-",VLOOKUP(K60,'[1]자격증 backdata'!A:G,7,0))</f>
        <v>-</v>
      </c>
      <c r="T60" s="2" t="str">
        <f>IF(S60="-","-",IF(COUNTIFS(B:B,B60,S:S,"필수")&gt;0,"자격요건충족","확인필요"))</f>
        <v>-</v>
      </c>
      <c r="U60" s="2"/>
      <c r="W60" s="2">
        <f>IF(Q60="4급","심사불필요",VLOOKUP(K60,'[1]자격증 backdata'!A:B,2,0))</f>
        <v>4</v>
      </c>
      <c r="X60" s="3">
        <f>IF(R60="A", MIN(20, SUMIFS(W:W, B:B, B60, R:R, "A")),IF(R60="B", MIN(30, SUMIFS(W:W, B:B, B60, R:R, "B")),"비해당분야"))</f>
        <v>16</v>
      </c>
      <c r="Y60" s="3" t="str">
        <f>IF(R60="C",MIN(30,IF(COUNTIFS(B:B,B60,W:W,"가1")=1,25,IF(COUNTIFS(B:B,B60,W:W,"가1")&gt;=2,30,0))+IF(COUNTIFS(B:B,B60,W:W,"나1")&gt;=4,30,IF(COUNTIFS(B:B,B60,W:W,"나1")=3,26,IF(COUNTIFS(B:B,B60,W:W,"나1")=2,22,IF(COUNTIFS(B:B,B60,W:W,"나1")=1,18,0)))))+MIN(30,IF(COUNTIFS(B:B,B60,W:W,"가2")=1,25,IF(COUNTIFS(B:B,B60,W:W,"가2")&gt;=2,30,0))+IF(COUNTIFS(B:B,B60,W:W,"나2")=3,30,IF(COUNTIFS(B:B,B60,W:W,"나2")=2,25,IF(COUNTIFS(B:B,B60,W:W,"나2")=1,20,0)))),"비해당분야")</f>
        <v>비해당분야</v>
      </c>
      <c r="Z60" s="3" t="str">
        <f>IF(R60="C",VLOOKUP(K60,'[1]자격증 backdata'!A:F,6,0),"비해당분야")</f>
        <v>비해당분야</v>
      </c>
      <c r="AA60" s="3" t="str">
        <f>IF(R60="C",SUMIF(B:B,B60,Z:Z),"비해당분야")</f>
        <v>비해당분야</v>
      </c>
      <c r="AB60" s="3" t="str">
        <f>IF(R60="C",SUM(Y60,AA60),"비해당분야")</f>
        <v>비해당분야</v>
      </c>
      <c r="AC60" s="3">
        <f>IF(R60="C",AB60,X60)</f>
        <v>16</v>
      </c>
      <c r="AD60" s="3">
        <f>VLOOKUP(K60,'[1]자격증 backdata'!A:D,4,0)</f>
        <v>0</v>
      </c>
      <c r="AE60" s="3">
        <f>IF(_xlfn.MAXIFS(AD:AD,B:B,B60)&gt;10,10,_xlfn.MAXIFS(AD:AD,B:B,B60))</f>
        <v>5</v>
      </c>
      <c r="AG60" s="2" t="str">
        <f>VLOOKUP(K60,'[1]자격증 backdata'!A:C,3,0)</f>
        <v>H</v>
      </c>
      <c r="AH60" s="2">
        <f>COUNTIFS($B:$B,$B60,$AG:$AG,AH$1)</f>
        <v>0</v>
      </c>
      <c r="AI60" s="2">
        <f>COUNTIFS($B:$B,$B60,$AG:$AG,AI$1)</f>
        <v>0</v>
      </c>
      <c r="AJ60" s="2">
        <f>COUNTIFS($B:$B,$B60,$AG:$AG,AJ$1)</f>
        <v>0</v>
      </c>
      <c r="AK60" s="2">
        <f>COUNTIFS($B:$B,$B60,$AG:$AG,AK$1)</f>
        <v>0</v>
      </c>
      <c r="AL60" s="2">
        <f>COUNTIFS($B:$B,$B60,$AG:$AG,AL$1)</f>
        <v>0</v>
      </c>
      <c r="AM60" s="2">
        <f>COUNTIFS($B:$B,$B60,$AG:$AG,AM$1)</f>
        <v>1</v>
      </c>
      <c r="AN60" s="2">
        <f>COUNTIFS($B:$B,$B60,$AG:$AG,AN$1)</f>
        <v>1</v>
      </c>
      <c r="AO60" s="2">
        <f>COUNTIFS($B:$B,$B60,$AG:$AG,AO$1)</f>
        <v>1</v>
      </c>
      <c r="AP60" s="2">
        <f>COUNTIFS($B:$B,$B60,$AG:$AG,AP$1)</f>
        <v>0</v>
      </c>
      <c r="AQ60" s="2">
        <f>COUNTIFS($B:$B,$B60,$AG:$AG,AQ$1)</f>
        <v>0</v>
      </c>
      <c r="AR60" s="2">
        <f>COUNTIFS($B:$B,$B60,$AG:$AG,AR$1)</f>
        <v>0</v>
      </c>
      <c r="AS60" s="2">
        <f>COUNTIFS($B:$B,$B60,$AG:$AG,AS$1)</f>
        <v>0</v>
      </c>
      <c r="AT60" s="2">
        <f>COUNTIFS($B:$B,$B60,$AG:$AG,AT$1)</f>
        <v>1</v>
      </c>
      <c r="AU60" s="2">
        <f>COUNTIFS($B:$B,$B60,$AG:$AG,AU$1)</f>
        <v>0</v>
      </c>
    </row>
    <row r="61" spans="1:47" ht="15" customHeight="1" x14ac:dyDescent="0.35">
      <c r="A61" s="7">
        <f>IF(B60=B61,A60,A60+1)</f>
        <v>16</v>
      </c>
      <c r="B61" s="7" t="s">
        <v>6232</v>
      </c>
      <c r="C61" s="7" t="s">
        <v>6231</v>
      </c>
      <c r="D61" s="7" t="s">
        <v>3044</v>
      </c>
      <c r="E61" s="7" t="s">
        <v>3043</v>
      </c>
      <c r="F61" s="4" t="s">
        <v>7</v>
      </c>
      <c r="G61" s="4" t="s">
        <v>8</v>
      </c>
      <c r="H61" s="4" t="s">
        <v>7</v>
      </c>
      <c r="I61" s="3">
        <v>4</v>
      </c>
      <c r="J61" s="3" t="s">
        <v>633</v>
      </c>
      <c r="K61" s="3" t="s">
        <v>3118</v>
      </c>
      <c r="L61" s="3" t="s">
        <v>55</v>
      </c>
      <c r="M61" s="3" t="s">
        <v>6233</v>
      </c>
      <c r="N61" s="3" t="s">
        <v>1466</v>
      </c>
      <c r="P61" s="3" t="s">
        <v>669</v>
      </c>
      <c r="Q61" s="3" t="s">
        <v>1475</v>
      </c>
      <c r="R61" s="3" t="s">
        <v>2434</v>
      </c>
      <c r="S61" s="2" t="str">
        <f>IF(P61="심사불필요","-",VLOOKUP(K61,'[1]자격증 backdata'!A:G,7,0))</f>
        <v>-</v>
      </c>
      <c r="T61" s="2" t="str">
        <f>IF(S61="-","-",IF(COUNTIFS(B:B,B61,S:S,"필수")&gt;0,"자격요건충족","확인필요"))</f>
        <v>-</v>
      </c>
      <c r="U61" s="2"/>
      <c r="W61" s="2">
        <f>IF(Q61="4급","심사불필요",VLOOKUP(K61,'[1]자격증 backdata'!A:B,2,0))</f>
        <v>4</v>
      </c>
      <c r="X61" s="3">
        <f>IF(R61="A", MIN(20, SUMIFS(W:W, B:B, B61, R:R, "A")),IF(R61="B", MIN(30, SUMIFS(W:W, B:B, B61, R:R, "B")),"비해당분야"))</f>
        <v>16</v>
      </c>
      <c r="Y61" s="3" t="str">
        <f>IF(R61="C",MIN(30,IF(COUNTIFS(B:B,B61,W:W,"가1")=1,25,IF(COUNTIFS(B:B,B61,W:W,"가1")&gt;=2,30,0))+IF(COUNTIFS(B:B,B61,W:W,"나1")&gt;=4,30,IF(COUNTIFS(B:B,B61,W:W,"나1")=3,26,IF(COUNTIFS(B:B,B61,W:W,"나1")=2,22,IF(COUNTIFS(B:B,B61,W:W,"나1")=1,18,0)))))+MIN(30,IF(COUNTIFS(B:B,B61,W:W,"가2")=1,25,IF(COUNTIFS(B:B,B61,W:W,"가2")&gt;=2,30,0))+IF(COUNTIFS(B:B,B61,W:W,"나2")=3,30,IF(COUNTIFS(B:B,B61,W:W,"나2")=2,25,IF(COUNTIFS(B:B,B61,W:W,"나2")=1,20,0)))),"비해당분야")</f>
        <v>비해당분야</v>
      </c>
      <c r="Z61" s="3" t="str">
        <f>IF(R61="C",VLOOKUP(K61,'[1]자격증 backdata'!A:F,6,0),"비해당분야")</f>
        <v>비해당분야</v>
      </c>
      <c r="AA61" s="3" t="str">
        <f>IF(R61="C",SUMIF(B:B,B61,Z:Z),"비해당분야")</f>
        <v>비해당분야</v>
      </c>
      <c r="AB61" s="3" t="str">
        <f>IF(R61="C",SUM(Y61,AA61),"비해당분야")</f>
        <v>비해당분야</v>
      </c>
      <c r="AC61" s="3">
        <f>IF(R61="C",AB61,X61)</f>
        <v>16</v>
      </c>
      <c r="AD61" s="3">
        <f>VLOOKUP(K61,'[1]자격증 backdata'!A:D,4,0)</f>
        <v>0</v>
      </c>
      <c r="AE61" s="3">
        <f>IF(_xlfn.MAXIFS(AD:AD,B:B,B61)&gt;10,10,_xlfn.MAXIFS(AD:AD,B:B,B61))</f>
        <v>5</v>
      </c>
      <c r="AG61" s="2" t="str">
        <f>VLOOKUP(K61,'[1]자격증 backdata'!A:C,3,0)</f>
        <v>G</v>
      </c>
      <c r="AH61" s="2">
        <f>COUNTIFS($B:$B,$B61,$AG:$AG,AH$1)</f>
        <v>0</v>
      </c>
      <c r="AI61" s="2">
        <f>COUNTIFS($B:$B,$B61,$AG:$AG,AI$1)</f>
        <v>0</v>
      </c>
      <c r="AJ61" s="2">
        <f>COUNTIFS($B:$B,$B61,$AG:$AG,AJ$1)</f>
        <v>0</v>
      </c>
      <c r="AK61" s="2">
        <f>COUNTIFS($B:$B,$B61,$AG:$AG,AK$1)</f>
        <v>0</v>
      </c>
      <c r="AL61" s="2">
        <f>COUNTIFS($B:$B,$B61,$AG:$AG,AL$1)</f>
        <v>0</v>
      </c>
      <c r="AM61" s="2">
        <f>COUNTIFS($B:$B,$B61,$AG:$AG,AM$1)</f>
        <v>1</v>
      </c>
      <c r="AN61" s="2">
        <f>COUNTIFS($B:$B,$B61,$AG:$AG,AN$1)</f>
        <v>1</v>
      </c>
      <c r="AO61" s="2">
        <f>COUNTIFS($B:$B,$B61,$AG:$AG,AO$1)</f>
        <v>1</v>
      </c>
      <c r="AP61" s="2">
        <f>COUNTIFS($B:$B,$B61,$AG:$AG,AP$1)</f>
        <v>0</v>
      </c>
      <c r="AQ61" s="2">
        <f>COUNTIFS($B:$B,$B61,$AG:$AG,AQ$1)</f>
        <v>0</v>
      </c>
      <c r="AR61" s="2">
        <f>COUNTIFS($B:$B,$B61,$AG:$AG,AR$1)</f>
        <v>0</v>
      </c>
      <c r="AS61" s="2">
        <f>COUNTIFS($B:$B,$B61,$AG:$AG,AS$1)</f>
        <v>0</v>
      </c>
      <c r="AT61" s="2">
        <f>COUNTIFS($B:$B,$B61,$AG:$AG,AT$1)</f>
        <v>1</v>
      </c>
      <c r="AU61" s="2">
        <f>COUNTIFS($B:$B,$B61,$AG:$AG,AU$1)</f>
        <v>0</v>
      </c>
    </row>
    <row r="62" spans="1:47" ht="15" customHeight="1" x14ac:dyDescent="0.35">
      <c r="A62" s="7">
        <f>IF(B61=B62,A61,A61+1)</f>
        <v>16</v>
      </c>
      <c r="B62" s="7" t="s">
        <v>6232</v>
      </c>
      <c r="C62" s="7" t="s">
        <v>6231</v>
      </c>
      <c r="D62" s="7" t="s">
        <v>3044</v>
      </c>
      <c r="E62" s="7" t="s">
        <v>3043</v>
      </c>
      <c r="F62" s="4" t="s">
        <v>7</v>
      </c>
      <c r="G62" s="4" t="s">
        <v>8</v>
      </c>
      <c r="H62" s="4" t="s">
        <v>7</v>
      </c>
      <c r="I62" s="3">
        <v>5</v>
      </c>
      <c r="J62" s="3" t="s">
        <v>106</v>
      </c>
      <c r="K62" s="3" t="s">
        <v>3057</v>
      </c>
      <c r="L62" s="3" t="s">
        <v>55</v>
      </c>
      <c r="M62" s="3" t="s">
        <v>6230</v>
      </c>
      <c r="N62" s="3" t="s">
        <v>3891</v>
      </c>
      <c r="P62" s="3" t="s">
        <v>669</v>
      </c>
      <c r="Q62" s="3" t="s">
        <v>1475</v>
      </c>
      <c r="R62" s="3" t="s">
        <v>2434</v>
      </c>
      <c r="S62" s="2" t="str">
        <f>IF(P62="심사불필요","-",VLOOKUP(K62,'[1]자격증 backdata'!A:G,7,0))</f>
        <v>-</v>
      </c>
      <c r="T62" s="2" t="str">
        <f>IF(S62="-","-",IF(COUNTIFS(B:B,B62,S:S,"필수")&gt;0,"자격요건충족","확인필요"))</f>
        <v>-</v>
      </c>
      <c r="U62" s="2"/>
      <c r="W62" s="2">
        <f>IF(Q62="4급","심사불필요",VLOOKUP(K62,'[1]자격증 backdata'!A:B,2,0))</f>
        <v>4</v>
      </c>
      <c r="X62" s="3">
        <f>IF(R62="A", MIN(20, SUMIFS(W:W, B:B, B62, R:R, "A")),IF(R62="B", MIN(30, SUMIFS(W:W, B:B, B62, R:R, "B")),"비해당분야"))</f>
        <v>16</v>
      </c>
      <c r="Y62" s="3" t="str">
        <f>IF(R62="C",MIN(30,IF(COUNTIFS(B:B,B62,W:W,"가1")=1,25,IF(COUNTIFS(B:B,B62,W:W,"가1")&gt;=2,30,0))+IF(COUNTIFS(B:B,B62,W:W,"나1")&gt;=4,30,IF(COUNTIFS(B:B,B62,W:W,"나1")=3,26,IF(COUNTIFS(B:B,B62,W:W,"나1")=2,22,IF(COUNTIFS(B:B,B62,W:W,"나1")=1,18,0)))))+MIN(30,IF(COUNTIFS(B:B,B62,W:W,"가2")=1,25,IF(COUNTIFS(B:B,B62,W:W,"가2")&gt;=2,30,0))+IF(COUNTIFS(B:B,B62,W:W,"나2")=3,30,IF(COUNTIFS(B:B,B62,W:W,"나2")=2,25,IF(COUNTIFS(B:B,B62,W:W,"나2")=1,20,0)))),"비해당분야")</f>
        <v>비해당분야</v>
      </c>
      <c r="Z62" s="3" t="str">
        <f>IF(R62="C",VLOOKUP(K62,'[1]자격증 backdata'!A:F,6,0),"비해당분야")</f>
        <v>비해당분야</v>
      </c>
      <c r="AA62" s="3" t="str">
        <f>IF(R62="C",SUMIF(B:B,B62,Z:Z),"비해당분야")</f>
        <v>비해당분야</v>
      </c>
      <c r="AB62" s="3" t="str">
        <f>IF(R62="C",SUM(Y62,AA62),"비해당분야")</f>
        <v>비해당분야</v>
      </c>
      <c r="AC62" s="3">
        <f>IF(R62="C",AB62,X62)</f>
        <v>16</v>
      </c>
      <c r="AD62" s="3">
        <f>VLOOKUP(K62,'[1]자격증 backdata'!A:D,4,0)</f>
        <v>0</v>
      </c>
      <c r="AE62" s="3">
        <f>IF(_xlfn.MAXIFS(AD:AD,B:B,B62)&gt;10,10,_xlfn.MAXIFS(AD:AD,B:B,B62))</f>
        <v>5</v>
      </c>
      <c r="AG62" s="2" t="str">
        <f>VLOOKUP(K62,'[1]자격증 backdata'!A:C,3,0)</f>
        <v>M</v>
      </c>
      <c r="AH62" s="2">
        <f>COUNTIFS($B:$B,$B62,$AG:$AG,AH$1)</f>
        <v>0</v>
      </c>
      <c r="AI62" s="2">
        <f>COUNTIFS($B:$B,$B62,$AG:$AG,AI$1)</f>
        <v>0</v>
      </c>
      <c r="AJ62" s="2">
        <f>COUNTIFS($B:$B,$B62,$AG:$AG,AJ$1)</f>
        <v>0</v>
      </c>
      <c r="AK62" s="2">
        <f>COUNTIFS($B:$B,$B62,$AG:$AG,AK$1)</f>
        <v>0</v>
      </c>
      <c r="AL62" s="2">
        <f>COUNTIFS($B:$B,$B62,$AG:$AG,AL$1)</f>
        <v>0</v>
      </c>
      <c r="AM62" s="2">
        <f>COUNTIFS($B:$B,$B62,$AG:$AG,AM$1)</f>
        <v>1</v>
      </c>
      <c r="AN62" s="2">
        <f>COUNTIFS($B:$B,$B62,$AG:$AG,AN$1)</f>
        <v>1</v>
      </c>
      <c r="AO62" s="2">
        <f>COUNTIFS($B:$B,$B62,$AG:$AG,AO$1)</f>
        <v>1</v>
      </c>
      <c r="AP62" s="2">
        <f>COUNTIFS($B:$B,$B62,$AG:$AG,AP$1)</f>
        <v>0</v>
      </c>
      <c r="AQ62" s="2">
        <f>COUNTIFS($B:$B,$B62,$AG:$AG,AQ$1)</f>
        <v>0</v>
      </c>
      <c r="AR62" s="2">
        <f>COUNTIFS($B:$B,$B62,$AG:$AG,AR$1)</f>
        <v>0</v>
      </c>
      <c r="AS62" s="2">
        <f>COUNTIFS($B:$B,$B62,$AG:$AG,AS$1)</f>
        <v>0</v>
      </c>
      <c r="AT62" s="2">
        <f>COUNTIFS($B:$B,$B62,$AG:$AG,AT$1)</f>
        <v>1</v>
      </c>
      <c r="AU62" s="2">
        <f>COUNTIFS($B:$B,$B62,$AG:$AG,AU$1)</f>
        <v>0</v>
      </c>
    </row>
    <row r="63" spans="1:47" ht="15" customHeight="1" x14ac:dyDescent="0.35">
      <c r="A63" s="4">
        <f>IF(B62=B63,A62,A62+1)</f>
        <v>17</v>
      </c>
      <c r="B63" s="4" t="s">
        <v>6228</v>
      </c>
      <c r="C63" s="4" t="s">
        <v>6227</v>
      </c>
      <c r="D63" s="4" t="s">
        <v>3044</v>
      </c>
      <c r="E63" s="4" t="s">
        <v>3043</v>
      </c>
      <c r="F63" s="4" t="s">
        <v>7</v>
      </c>
      <c r="G63" s="4" t="s">
        <v>8</v>
      </c>
      <c r="H63" s="4" t="s">
        <v>7</v>
      </c>
      <c r="I63" s="4">
        <v>1</v>
      </c>
      <c r="J63" s="4" t="s">
        <v>69</v>
      </c>
      <c r="K63" s="4" t="s">
        <v>3065</v>
      </c>
      <c r="L63" s="4" t="s">
        <v>36</v>
      </c>
      <c r="M63" s="4" t="s">
        <v>6229</v>
      </c>
      <c r="N63" s="4" t="s">
        <v>189</v>
      </c>
      <c r="P63" s="4" t="s">
        <v>669</v>
      </c>
      <c r="Q63" s="4" t="s">
        <v>1475</v>
      </c>
      <c r="R63" s="4" t="s">
        <v>2434</v>
      </c>
      <c r="S63" s="5" t="str">
        <f>IF(P63="심사불필요","-",VLOOKUP(K63,'[1]자격증 backdata'!A:G,7,0))</f>
        <v>-</v>
      </c>
      <c r="T63" s="5" t="str">
        <f>IF(S63="-","-",IF(COUNTIFS(B:B,B63,S:S,"필수")&gt;0,"자격요건충족","확인필요"))</f>
        <v>-</v>
      </c>
      <c r="U63" s="5"/>
      <c r="W63" s="5">
        <f>IF(Q63="4급","심사불필요",VLOOKUP(K63,'[1]자격증 backdata'!A:B,2,0))</f>
        <v>0</v>
      </c>
      <c r="X63" s="4">
        <f>IF(R63="A", MIN(20, SUMIFS(W:W, B:B, B63, R:R, "A")),IF(R63="B", MIN(30, SUMIFS(W:W, B:B, B63, R:R, "B")),"비해당분야"))</f>
        <v>4</v>
      </c>
      <c r="Y63" s="4" t="str">
        <f>IF(R63="C",MIN(30,IF(COUNTIFS(B:B,B63,W:W,"가1")=1,25,IF(COUNTIFS(B:B,B63,W:W,"가1")&gt;=2,30,0))+IF(COUNTIFS(B:B,B63,W:W,"나1")&gt;=4,30,IF(COUNTIFS(B:B,B63,W:W,"나1")=3,26,IF(COUNTIFS(B:B,B63,W:W,"나1")=2,22,IF(COUNTIFS(B:B,B63,W:W,"나1")=1,18,0)))))+MIN(30,IF(COUNTIFS(B:B,B63,W:W,"가2")=1,25,IF(COUNTIFS(B:B,B63,W:W,"가2")&gt;=2,30,0))+IF(COUNTIFS(B:B,B63,W:W,"나2")=3,30,IF(COUNTIFS(B:B,B63,W:W,"나2")=2,25,IF(COUNTIFS(B:B,B63,W:W,"나2")=1,20,0)))),"비해당분야")</f>
        <v>비해당분야</v>
      </c>
      <c r="Z63" s="4" t="str">
        <f>IF(R63="C",VLOOKUP(K63,'[1]자격증 backdata'!A:F,6,0),"비해당분야")</f>
        <v>비해당분야</v>
      </c>
      <c r="AA63" s="4" t="str">
        <f>IF(R63="C",SUMIF(B:B,B63,Z:Z),"비해당분야")</f>
        <v>비해당분야</v>
      </c>
      <c r="AB63" s="4" t="str">
        <f>IF(R63="C",SUM(Y63,AA63),"비해당분야")</f>
        <v>비해당분야</v>
      </c>
      <c r="AC63" s="4">
        <f>IF(R63="C",AB63,X63)</f>
        <v>4</v>
      </c>
      <c r="AD63" s="4">
        <f>VLOOKUP(K63,'[1]자격증 backdata'!A:D,4,0)</f>
        <v>5</v>
      </c>
      <c r="AE63" s="4">
        <f>IF(_xlfn.MAXIFS(AD:AD,B:B,B63)&gt;10,10,_xlfn.MAXIFS(AD:AD,B:B,B63))</f>
        <v>5</v>
      </c>
      <c r="AG63" s="5">
        <f>VLOOKUP(K63,'[1]자격증 backdata'!A:C,3,0)</f>
        <v>0</v>
      </c>
      <c r="AH63" s="5">
        <f>COUNTIFS($B:$B,$B63,$AG:$AG,AH$1)</f>
        <v>0</v>
      </c>
      <c r="AI63" s="5">
        <f>COUNTIFS($B:$B,$B63,$AG:$AG,AI$1)</f>
        <v>0</v>
      </c>
      <c r="AJ63" s="5">
        <f>COUNTIFS($B:$B,$B63,$AG:$AG,AJ$1)</f>
        <v>0</v>
      </c>
      <c r="AK63" s="5">
        <f>COUNTIFS($B:$B,$B63,$AG:$AG,AK$1)</f>
        <v>0</v>
      </c>
      <c r="AL63" s="5">
        <f>COUNTIFS($B:$B,$B63,$AG:$AG,AL$1)</f>
        <v>0</v>
      </c>
      <c r="AM63" s="5">
        <f>COUNTIFS($B:$B,$B63,$AG:$AG,AM$1)</f>
        <v>0</v>
      </c>
      <c r="AN63" s="5">
        <f>COUNTIFS($B:$B,$B63,$AG:$AG,AN$1)</f>
        <v>0</v>
      </c>
      <c r="AO63" s="5">
        <f>COUNTIFS($B:$B,$B63,$AG:$AG,AO$1)</f>
        <v>0</v>
      </c>
      <c r="AP63" s="5">
        <f>COUNTIFS($B:$B,$B63,$AG:$AG,AP$1)</f>
        <v>0</v>
      </c>
      <c r="AQ63" s="5">
        <f>COUNTIFS($B:$B,$B63,$AG:$AG,AQ$1)</f>
        <v>0</v>
      </c>
      <c r="AR63" s="5">
        <f>COUNTIFS($B:$B,$B63,$AG:$AG,AR$1)</f>
        <v>0</v>
      </c>
      <c r="AS63" s="5">
        <f>COUNTIFS($B:$B,$B63,$AG:$AG,AS$1)</f>
        <v>0</v>
      </c>
      <c r="AT63" s="5">
        <f>COUNTIFS($B:$B,$B63,$AG:$AG,AT$1)</f>
        <v>1</v>
      </c>
      <c r="AU63" s="5">
        <f>COUNTIFS($B:$B,$B63,$AG:$AG,AU$1)</f>
        <v>0</v>
      </c>
    </row>
    <row r="64" spans="1:47" ht="15" customHeight="1" x14ac:dyDescent="0.35">
      <c r="A64" s="6">
        <f>IF(B63=B64,A63,A63+1)</f>
        <v>17</v>
      </c>
      <c r="B64" s="6" t="s">
        <v>6228</v>
      </c>
      <c r="C64" s="6" t="s">
        <v>6227</v>
      </c>
      <c r="D64" s="6" t="s">
        <v>3044</v>
      </c>
      <c r="E64" s="6" t="s">
        <v>3043</v>
      </c>
      <c r="F64" s="4" t="s">
        <v>7</v>
      </c>
      <c r="G64" s="4" t="s">
        <v>8</v>
      </c>
      <c r="H64" s="4" t="s">
        <v>7</v>
      </c>
      <c r="I64" s="4">
        <v>2</v>
      </c>
      <c r="J64" s="4" t="s">
        <v>106</v>
      </c>
      <c r="K64" s="4" t="s">
        <v>3057</v>
      </c>
      <c r="L64" s="4" t="s">
        <v>55</v>
      </c>
      <c r="M64" s="4" t="s">
        <v>6226</v>
      </c>
      <c r="N64" s="4" t="s">
        <v>680</v>
      </c>
      <c r="P64" s="4" t="s">
        <v>669</v>
      </c>
      <c r="Q64" s="4" t="s">
        <v>1475</v>
      </c>
      <c r="R64" s="4" t="s">
        <v>2434</v>
      </c>
      <c r="S64" s="5" t="str">
        <f>IF(P64="심사불필요","-",VLOOKUP(K64,'[1]자격증 backdata'!A:G,7,0))</f>
        <v>-</v>
      </c>
      <c r="T64" s="5" t="str">
        <f>IF(S64="-","-",IF(COUNTIFS(B:B,B64,S:S,"필수")&gt;0,"자격요건충족","확인필요"))</f>
        <v>-</v>
      </c>
      <c r="U64" s="5"/>
      <c r="W64" s="5">
        <f>IF(Q64="4급","심사불필요",VLOOKUP(K64,'[1]자격증 backdata'!A:B,2,0))</f>
        <v>4</v>
      </c>
      <c r="X64" s="4">
        <f>IF(R64="A", MIN(20, SUMIFS(W:W, B:B, B64, R:R, "A")),IF(R64="B", MIN(30, SUMIFS(W:W, B:B, B64, R:R, "B")),"비해당분야"))</f>
        <v>4</v>
      </c>
      <c r="Y64" s="4" t="str">
        <f>IF(R64="C",MIN(30,IF(COUNTIFS(B:B,B64,W:W,"가1")=1,25,IF(COUNTIFS(B:B,B64,W:W,"가1")&gt;=2,30,0))+IF(COUNTIFS(B:B,B64,W:W,"나1")&gt;=4,30,IF(COUNTIFS(B:B,B64,W:W,"나1")=3,26,IF(COUNTIFS(B:B,B64,W:W,"나1")=2,22,IF(COUNTIFS(B:B,B64,W:W,"나1")=1,18,0)))))+MIN(30,IF(COUNTIFS(B:B,B64,W:W,"가2")=1,25,IF(COUNTIFS(B:B,B64,W:W,"가2")&gt;=2,30,0))+IF(COUNTIFS(B:B,B64,W:W,"나2")=3,30,IF(COUNTIFS(B:B,B64,W:W,"나2")=2,25,IF(COUNTIFS(B:B,B64,W:W,"나2")=1,20,0)))),"비해당분야")</f>
        <v>비해당분야</v>
      </c>
      <c r="Z64" s="4" t="str">
        <f>IF(R64="C",VLOOKUP(K64,'[1]자격증 backdata'!A:F,6,0),"비해당분야")</f>
        <v>비해당분야</v>
      </c>
      <c r="AA64" s="4" t="str">
        <f>IF(R64="C",SUMIF(B:B,B64,Z:Z),"비해당분야")</f>
        <v>비해당분야</v>
      </c>
      <c r="AB64" s="4" t="str">
        <f>IF(R64="C",SUM(Y64,AA64),"비해당분야")</f>
        <v>비해당분야</v>
      </c>
      <c r="AC64" s="4">
        <f>IF(R64="C",AB64,X64)</f>
        <v>4</v>
      </c>
      <c r="AD64" s="4">
        <f>VLOOKUP(K64,'[1]자격증 backdata'!A:D,4,0)</f>
        <v>0</v>
      </c>
      <c r="AE64" s="4">
        <f>IF(_xlfn.MAXIFS(AD:AD,B:B,B64)&gt;10,10,_xlfn.MAXIFS(AD:AD,B:B,B64))</f>
        <v>5</v>
      </c>
      <c r="AG64" s="5" t="str">
        <f>VLOOKUP(K64,'[1]자격증 backdata'!A:C,3,0)</f>
        <v>M</v>
      </c>
      <c r="AH64" s="5">
        <f>COUNTIFS($B:$B,$B64,$AG:$AG,AH$1)</f>
        <v>0</v>
      </c>
      <c r="AI64" s="5">
        <f>COUNTIFS($B:$B,$B64,$AG:$AG,AI$1)</f>
        <v>0</v>
      </c>
      <c r="AJ64" s="5">
        <f>COUNTIFS($B:$B,$B64,$AG:$AG,AJ$1)</f>
        <v>0</v>
      </c>
      <c r="AK64" s="5">
        <f>COUNTIFS($B:$B,$B64,$AG:$AG,AK$1)</f>
        <v>0</v>
      </c>
      <c r="AL64" s="5">
        <f>COUNTIFS($B:$B,$B64,$AG:$AG,AL$1)</f>
        <v>0</v>
      </c>
      <c r="AM64" s="5">
        <f>COUNTIFS($B:$B,$B64,$AG:$AG,AM$1)</f>
        <v>0</v>
      </c>
      <c r="AN64" s="5">
        <f>COUNTIFS($B:$B,$B64,$AG:$AG,AN$1)</f>
        <v>0</v>
      </c>
      <c r="AO64" s="5">
        <f>COUNTIFS($B:$B,$B64,$AG:$AG,AO$1)</f>
        <v>0</v>
      </c>
      <c r="AP64" s="5">
        <f>COUNTIFS($B:$B,$B64,$AG:$AG,AP$1)</f>
        <v>0</v>
      </c>
      <c r="AQ64" s="5">
        <f>COUNTIFS($B:$B,$B64,$AG:$AG,AQ$1)</f>
        <v>0</v>
      </c>
      <c r="AR64" s="5">
        <f>COUNTIFS($B:$B,$B64,$AG:$AG,AR$1)</f>
        <v>0</v>
      </c>
      <c r="AS64" s="5">
        <f>COUNTIFS($B:$B,$B64,$AG:$AG,AS$1)</f>
        <v>0</v>
      </c>
      <c r="AT64" s="5">
        <f>COUNTIFS($B:$B,$B64,$AG:$AG,AT$1)</f>
        <v>1</v>
      </c>
      <c r="AU64" s="5">
        <f>COUNTIFS($B:$B,$B64,$AG:$AG,AU$1)</f>
        <v>0</v>
      </c>
    </row>
    <row r="65" spans="1:47" ht="15" customHeight="1" x14ac:dyDescent="0.35">
      <c r="A65" s="3">
        <f>IF(B64=B65,A64,A64+1)</f>
        <v>18</v>
      </c>
      <c r="B65" s="3" t="s">
        <v>6223</v>
      </c>
      <c r="C65" s="3" t="s">
        <v>6222</v>
      </c>
      <c r="D65" s="3" t="s">
        <v>3044</v>
      </c>
      <c r="E65" s="3" t="s">
        <v>3043</v>
      </c>
      <c r="F65" s="4" t="s">
        <v>7</v>
      </c>
      <c r="G65" s="4" t="s">
        <v>8</v>
      </c>
      <c r="H65" s="4" t="s">
        <v>7</v>
      </c>
      <c r="I65" s="3">
        <v>1</v>
      </c>
      <c r="J65" s="3" t="s">
        <v>69</v>
      </c>
      <c r="K65" s="3" t="s">
        <v>3065</v>
      </c>
      <c r="L65" s="3" t="s">
        <v>36</v>
      </c>
      <c r="M65" s="3" t="s">
        <v>6225</v>
      </c>
      <c r="N65" s="3" t="s">
        <v>173</v>
      </c>
      <c r="P65" s="3" t="s">
        <v>669</v>
      </c>
      <c r="Q65" s="3" t="s">
        <v>1475</v>
      </c>
      <c r="R65" s="3" t="s">
        <v>2434</v>
      </c>
      <c r="S65" s="2" t="str">
        <f>IF(P65="심사불필요","-",VLOOKUP(K65,'[1]자격증 backdata'!A:G,7,0))</f>
        <v>-</v>
      </c>
      <c r="T65" s="2" t="str">
        <f>IF(S65="-","-",IF(COUNTIFS(B:B,B65,S:S,"필수")&gt;0,"자격요건충족","확인필요"))</f>
        <v>-</v>
      </c>
      <c r="U65" s="2"/>
      <c r="W65" s="2">
        <f>IF(Q65="4급","심사불필요",VLOOKUP(K65,'[1]자격증 backdata'!A:B,2,0))</f>
        <v>0</v>
      </c>
      <c r="X65" s="3">
        <f>IF(R65="A", MIN(20, SUMIFS(W:W, B:B, B65, R:R, "A")),IF(R65="B", MIN(30, SUMIFS(W:W, B:B, B65, R:R, "B")),"비해당분야"))</f>
        <v>8</v>
      </c>
      <c r="Y65" s="3" t="str">
        <f>IF(R65="C",MIN(30,IF(COUNTIFS(B:B,B65,W:W,"가1")=1,25,IF(COUNTIFS(B:B,B65,W:W,"가1")&gt;=2,30,0))+IF(COUNTIFS(B:B,B65,W:W,"나1")&gt;=4,30,IF(COUNTIFS(B:B,B65,W:W,"나1")=3,26,IF(COUNTIFS(B:B,B65,W:W,"나1")=2,22,IF(COUNTIFS(B:B,B65,W:W,"나1")=1,18,0)))))+MIN(30,IF(COUNTIFS(B:B,B65,W:W,"가2")=1,25,IF(COUNTIFS(B:B,B65,W:W,"가2")&gt;=2,30,0))+IF(COUNTIFS(B:B,B65,W:W,"나2")=3,30,IF(COUNTIFS(B:B,B65,W:W,"나2")=2,25,IF(COUNTIFS(B:B,B65,W:W,"나2")=1,20,0)))),"비해당분야")</f>
        <v>비해당분야</v>
      </c>
      <c r="Z65" s="3" t="str">
        <f>IF(R65="C",VLOOKUP(K65,'[1]자격증 backdata'!A:F,6,0),"비해당분야")</f>
        <v>비해당분야</v>
      </c>
      <c r="AA65" s="3" t="str">
        <f>IF(R65="C",SUMIF(B:B,B65,Z:Z),"비해당분야")</f>
        <v>비해당분야</v>
      </c>
      <c r="AB65" s="3" t="str">
        <f>IF(R65="C",SUM(Y65,AA65),"비해당분야")</f>
        <v>비해당분야</v>
      </c>
      <c r="AC65" s="3">
        <f>IF(R65="C",AB65,X65)</f>
        <v>8</v>
      </c>
      <c r="AD65" s="3">
        <f>VLOOKUP(K65,'[1]자격증 backdata'!A:D,4,0)</f>
        <v>5</v>
      </c>
      <c r="AE65" s="3">
        <f>IF(_xlfn.MAXIFS(AD:AD,B:B,B65)&gt;10,10,_xlfn.MAXIFS(AD:AD,B:B,B65))</f>
        <v>5</v>
      </c>
      <c r="AG65" s="2">
        <f>VLOOKUP(K65,'[1]자격증 backdata'!A:C,3,0)</f>
        <v>0</v>
      </c>
      <c r="AH65" s="2">
        <f>COUNTIFS($B:$B,$B65,$AG:$AG,AH$1)</f>
        <v>0</v>
      </c>
      <c r="AI65" s="2">
        <f>COUNTIFS($B:$B,$B65,$AG:$AG,AI$1)</f>
        <v>0</v>
      </c>
      <c r="AJ65" s="2">
        <f>COUNTIFS($B:$B,$B65,$AG:$AG,AJ$1)</f>
        <v>0</v>
      </c>
      <c r="AK65" s="2">
        <f>COUNTIFS($B:$B,$B65,$AG:$AG,AK$1)</f>
        <v>0</v>
      </c>
      <c r="AL65" s="2">
        <f>COUNTIFS($B:$B,$B65,$AG:$AG,AL$1)</f>
        <v>0</v>
      </c>
      <c r="AM65" s="2">
        <f>COUNTIFS($B:$B,$B65,$AG:$AG,AM$1)</f>
        <v>0</v>
      </c>
      <c r="AN65" s="2">
        <f>COUNTIFS($B:$B,$B65,$AG:$AG,AN$1)</f>
        <v>0</v>
      </c>
      <c r="AO65" s="2">
        <f>COUNTIFS($B:$B,$B65,$AG:$AG,AO$1)</f>
        <v>1</v>
      </c>
      <c r="AP65" s="2">
        <f>COUNTIFS($B:$B,$B65,$AG:$AG,AP$1)</f>
        <v>0</v>
      </c>
      <c r="AQ65" s="2">
        <f>COUNTIFS($B:$B,$B65,$AG:$AG,AQ$1)</f>
        <v>0</v>
      </c>
      <c r="AR65" s="2">
        <f>COUNTIFS($B:$B,$B65,$AG:$AG,AR$1)</f>
        <v>0</v>
      </c>
      <c r="AS65" s="2">
        <f>COUNTIFS($B:$B,$B65,$AG:$AG,AS$1)</f>
        <v>0</v>
      </c>
      <c r="AT65" s="2">
        <f>COUNTIFS($B:$B,$B65,$AG:$AG,AT$1)</f>
        <v>1</v>
      </c>
      <c r="AU65" s="2">
        <f>COUNTIFS($B:$B,$B65,$AG:$AG,AU$1)</f>
        <v>0</v>
      </c>
    </row>
    <row r="66" spans="1:47" ht="15" customHeight="1" x14ac:dyDescent="0.35">
      <c r="A66" s="7">
        <f>IF(B65=B66,A65,A65+1)</f>
        <v>18</v>
      </c>
      <c r="B66" s="7" t="s">
        <v>6223</v>
      </c>
      <c r="C66" s="7" t="s">
        <v>6222</v>
      </c>
      <c r="D66" s="7" t="s">
        <v>3044</v>
      </c>
      <c r="E66" s="7" t="s">
        <v>3043</v>
      </c>
      <c r="F66" s="4" t="s">
        <v>7</v>
      </c>
      <c r="G66" s="4" t="s">
        <v>8</v>
      </c>
      <c r="H66" s="4" t="s">
        <v>7</v>
      </c>
      <c r="I66" s="3">
        <v>2</v>
      </c>
      <c r="J66" s="3" t="s">
        <v>106</v>
      </c>
      <c r="K66" s="3" t="s">
        <v>3057</v>
      </c>
      <c r="L66" s="3" t="s">
        <v>55</v>
      </c>
      <c r="M66" s="3" t="s">
        <v>6224</v>
      </c>
      <c r="N66" s="3" t="s">
        <v>1612</v>
      </c>
      <c r="P66" s="3" t="s">
        <v>669</v>
      </c>
      <c r="Q66" s="3" t="s">
        <v>1475</v>
      </c>
      <c r="R66" s="3" t="s">
        <v>2434</v>
      </c>
      <c r="S66" s="2" t="str">
        <f>IF(P66="심사불필요","-",VLOOKUP(K66,'[1]자격증 backdata'!A:G,7,0))</f>
        <v>-</v>
      </c>
      <c r="T66" s="2" t="str">
        <f>IF(S66="-","-",IF(COUNTIFS(B:B,B66,S:S,"필수")&gt;0,"자격요건충족","확인필요"))</f>
        <v>-</v>
      </c>
      <c r="U66" s="2"/>
      <c r="W66" s="2">
        <f>IF(Q66="4급","심사불필요",VLOOKUP(K66,'[1]자격증 backdata'!A:B,2,0))</f>
        <v>4</v>
      </c>
      <c r="X66" s="3">
        <f>IF(R66="A", MIN(20, SUMIFS(W:W, B:B, B66, R:R, "A")),IF(R66="B", MIN(30, SUMIFS(W:W, B:B, B66, R:R, "B")),"비해당분야"))</f>
        <v>8</v>
      </c>
      <c r="Y66" s="3" t="str">
        <f>IF(R66="C",MIN(30,IF(COUNTIFS(B:B,B66,W:W,"가1")=1,25,IF(COUNTIFS(B:B,B66,W:W,"가1")&gt;=2,30,0))+IF(COUNTIFS(B:B,B66,W:W,"나1")&gt;=4,30,IF(COUNTIFS(B:B,B66,W:W,"나1")=3,26,IF(COUNTIFS(B:B,B66,W:W,"나1")=2,22,IF(COUNTIFS(B:B,B66,W:W,"나1")=1,18,0)))))+MIN(30,IF(COUNTIFS(B:B,B66,W:W,"가2")=1,25,IF(COUNTIFS(B:B,B66,W:W,"가2")&gt;=2,30,0))+IF(COUNTIFS(B:B,B66,W:W,"나2")=3,30,IF(COUNTIFS(B:B,B66,W:W,"나2")=2,25,IF(COUNTIFS(B:B,B66,W:W,"나2")=1,20,0)))),"비해당분야")</f>
        <v>비해당분야</v>
      </c>
      <c r="Z66" s="3" t="str">
        <f>IF(R66="C",VLOOKUP(K66,'[1]자격증 backdata'!A:F,6,0),"비해당분야")</f>
        <v>비해당분야</v>
      </c>
      <c r="AA66" s="3" t="str">
        <f>IF(R66="C",SUMIF(B:B,B66,Z:Z),"비해당분야")</f>
        <v>비해당분야</v>
      </c>
      <c r="AB66" s="3" t="str">
        <f>IF(R66="C",SUM(Y66,AA66),"비해당분야")</f>
        <v>비해당분야</v>
      </c>
      <c r="AC66" s="3">
        <f>IF(R66="C",AB66,X66)</f>
        <v>8</v>
      </c>
      <c r="AD66" s="3">
        <f>VLOOKUP(K66,'[1]자격증 backdata'!A:D,4,0)</f>
        <v>0</v>
      </c>
      <c r="AE66" s="3">
        <f>IF(_xlfn.MAXIFS(AD:AD,B:B,B66)&gt;10,10,_xlfn.MAXIFS(AD:AD,B:B,B66))</f>
        <v>5</v>
      </c>
      <c r="AG66" s="2" t="str">
        <f>VLOOKUP(K66,'[1]자격증 backdata'!A:C,3,0)</f>
        <v>M</v>
      </c>
      <c r="AH66" s="2">
        <f>COUNTIFS($B:$B,$B66,$AG:$AG,AH$1)</f>
        <v>0</v>
      </c>
      <c r="AI66" s="2">
        <f>COUNTIFS($B:$B,$B66,$AG:$AG,AI$1)</f>
        <v>0</v>
      </c>
      <c r="AJ66" s="2">
        <f>COUNTIFS($B:$B,$B66,$AG:$AG,AJ$1)</f>
        <v>0</v>
      </c>
      <c r="AK66" s="2">
        <f>COUNTIFS($B:$B,$B66,$AG:$AG,AK$1)</f>
        <v>0</v>
      </c>
      <c r="AL66" s="2">
        <f>COUNTIFS($B:$B,$B66,$AG:$AG,AL$1)</f>
        <v>0</v>
      </c>
      <c r="AM66" s="2">
        <f>COUNTIFS($B:$B,$B66,$AG:$AG,AM$1)</f>
        <v>0</v>
      </c>
      <c r="AN66" s="2">
        <f>COUNTIFS($B:$B,$B66,$AG:$AG,AN$1)</f>
        <v>0</v>
      </c>
      <c r="AO66" s="2">
        <f>COUNTIFS($B:$B,$B66,$AG:$AG,AO$1)</f>
        <v>1</v>
      </c>
      <c r="AP66" s="2">
        <f>COUNTIFS($B:$B,$B66,$AG:$AG,AP$1)</f>
        <v>0</v>
      </c>
      <c r="AQ66" s="2">
        <f>COUNTIFS($B:$B,$B66,$AG:$AG,AQ$1)</f>
        <v>0</v>
      </c>
      <c r="AR66" s="2">
        <f>COUNTIFS($B:$B,$B66,$AG:$AG,AR$1)</f>
        <v>0</v>
      </c>
      <c r="AS66" s="2">
        <f>COUNTIFS($B:$B,$B66,$AG:$AG,AS$1)</f>
        <v>0</v>
      </c>
      <c r="AT66" s="2">
        <f>COUNTIFS($B:$B,$B66,$AG:$AG,AT$1)</f>
        <v>1</v>
      </c>
      <c r="AU66" s="2">
        <f>COUNTIFS($B:$B,$B66,$AG:$AG,AU$1)</f>
        <v>0</v>
      </c>
    </row>
    <row r="67" spans="1:47" ht="15" customHeight="1" x14ac:dyDescent="0.35">
      <c r="A67" s="7">
        <f>IF(B66=B67,A66,A66+1)</f>
        <v>18</v>
      </c>
      <c r="B67" s="7" t="s">
        <v>6223</v>
      </c>
      <c r="C67" s="7" t="s">
        <v>6222</v>
      </c>
      <c r="D67" s="7" t="s">
        <v>3044</v>
      </c>
      <c r="E67" s="7" t="s">
        <v>3043</v>
      </c>
      <c r="F67" s="4" t="s">
        <v>7</v>
      </c>
      <c r="G67" s="4" t="s">
        <v>8</v>
      </c>
      <c r="H67" s="4" t="s">
        <v>7</v>
      </c>
      <c r="I67" s="3">
        <v>3</v>
      </c>
      <c r="J67" s="3" t="s">
        <v>653</v>
      </c>
      <c r="K67" s="3" t="s">
        <v>3052</v>
      </c>
      <c r="L67" s="3" t="s">
        <v>651</v>
      </c>
      <c r="M67" s="3" t="s">
        <v>6221</v>
      </c>
      <c r="N67" s="3" t="s">
        <v>6220</v>
      </c>
      <c r="P67" s="3" t="s">
        <v>669</v>
      </c>
      <c r="Q67" s="3" t="s">
        <v>1475</v>
      </c>
      <c r="R67" s="3" t="s">
        <v>2434</v>
      </c>
      <c r="S67" s="2" t="str">
        <f>IF(P67="심사불필요","-",VLOOKUP(K67,'[1]자격증 backdata'!A:G,7,0))</f>
        <v>-</v>
      </c>
      <c r="T67" s="2" t="str">
        <f>IF(S67="-","-",IF(COUNTIFS(B:B,B67,S:S,"필수")&gt;0,"자격요건충족","확인필요"))</f>
        <v>-</v>
      </c>
      <c r="U67" s="2"/>
      <c r="W67" s="2">
        <f>IF(Q67="4급","심사불필요",VLOOKUP(K67,'[1]자격증 backdata'!A:B,2,0))</f>
        <v>4</v>
      </c>
      <c r="X67" s="3">
        <f>IF(R67="A", MIN(20, SUMIFS(W:W, B:B, B67, R:R, "A")),IF(R67="B", MIN(30, SUMIFS(W:W, B:B, B67, R:R, "B")),"비해당분야"))</f>
        <v>8</v>
      </c>
      <c r="Y67" s="3" t="str">
        <f>IF(R67="C",MIN(30,IF(COUNTIFS(B:B,B67,W:W,"가1")=1,25,IF(COUNTIFS(B:B,B67,W:W,"가1")&gt;=2,30,0))+IF(COUNTIFS(B:B,B67,W:W,"나1")&gt;=4,30,IF(COUNTIFS(B:B,B67,W:W,"나1")=3,26,IF(COUNTIFS(B:B,B67,W:W,"나1")=2,22,IF(COUNTIFS(B:B,B67,W:W,"나1")=1,18,0)))))+MIN(30,IF(COUNTIFS(B:B,B67,W:W,"가2")=1,25,IF(COUNTIFS(B:B,B67,W:W,"가2")&gt;=2,30,0))+IF(COUNTIFS(B:B,B67,W:W,"나2")=3,30,IF(COUNTIFS(B:B,B67,W:W,"나2")=2,25,IF(COUNTIFS(B:B,B67,W:W,"나2")=1,20,0)))),"비해당분야")</f>
        <v>비해당분야</v>
      </c>
      <c r="Z67" s="3" t="str">
        <f>IF(R67="C",VLOOKUP(K67,'[1]자격증 backdata'!A:F,6,0),"비해당분야")</f>
        <v>비해당분야</v>
      </c>
      <c r="AA67" s="3" t="str">
        <f>IF(R67="C",SUMIF(B:B,B67,Z:Z),"비해당분야")</f>
        <v>비해당분야</v>
      </c>
      <c r="AB67" s="3" t="str">
        <f>IF(R67="C",SUM(Y67,AA67),"비해당분야")</f>
        <v>비해당분야</v>
      </c>
      <c r="AC67" s="3">
        <f>IF(R67="C",AB67,X67)</f>
        <v>8</v>
      </c>
      <c r="AD67" s="3">
        <f>VLOOKUP(K67,'[1]자격증 backdata'!A:D,4,0)</f>
        <v>0</v>
      </c>
      <c r="AE67" s="3">
        <f>IF(_xlfn.MAXIFS(AD:AD,B:B,B67)&gt;10,10,_xlfn.MAXIFS(AD:AD,B:B,B67))</f>
        <v>5</v>
      </c>
      <c r="AG67" s="2" t="str">
        <f>VLOOKUP(K67,'[1]자격증 backdata'!A:C,3,0)</f>
        <v>H</v>
      </c>
      <c r="AH67" s="2">
        <f>COUNTIFS($B:$B,$B67,$AG:$AG,AH$1)</f>
        <v>0</v>
      </c>
      <c r="AI67" s="2">
        <f>COUNTIFS($B:$B,$B67,$AG:$AG,AI$1)</f>
        <v>0</v>
      </c>
      <c r="AJ67" s="2">
        <f>COUNTIFS($B:$B,$B67,$AG:$AG,AJ$1)</f>
        <v>0</v>
      </c>
      <c r="AK67" s="2">
        <f>COUNTIFS($B:$B,$B67,$AG:$AG,AK$1)</f>
        <v>0</v>
      </c>
      <c r="AL67" s="2">
        <f>COUNTIFS($B:$B,$B67,$AG:$AG,AL$1)</f>
        <v>0</v>
      </c>
      <c r="AM67" s="2">
        <f>COUNTIFS($B:$B,$B67,$AG:$AG,AM$1)</f>
        <v>0</v>
      </c>
      <c r="AN67" s="2">
        <f>COUNTIFS($B:$B,$B67,$AG:$AG,AN$1)</f>
        <v>0</v>
      </c>
      <c r="AO67" s="2">
        <f>COUNTIFS($B:$B,$B67,$AG:$AG,AO$1)</f>
        <v>1</v>
      </c>
      <c r="AP67" s="2">
        <f>COUNTIFS($B:$B,$B67,$AG:$AG,AP$1)</f>
        <v>0</v>
      </c>
      <c r="AQ67" s="2">
        <f>COUNTIFS($B:$B,$B67,$AG:$AG,AQ$1)</f>
        <v>0</v>
      </c>
      <c r="AR67" s="2">
        <f>COUNTIFS($B:$B,$B67,$AG:$AG,AR$1)</f>
        <v>0</v>
      </c>
      <c r="AS67" s="2">
        <f>COUNTIFS($B:$B,$B67,$AG:$AG,AS$1)</f>
        <v>0</v>
      </c>
      <c r="AT67" s="2">
        <f>COUNTIFS($B:$B,$B67,$AG:$AG,AT$1)</f>
        <v>1</v>
      </c>
      <c r="AU67" s="2">
        <f>COUNTIFS($B:$B,$B67,$AG:$AG,AU$1)</f>
        <v>0</v>
      </c>
    </row>
    <row r="68" spans="1:47" ht="15" customHeight="1" x14ac:dyDescent="0.35">
      <c r="A68" s="4">
        <f>IF(B67=B68,A67,A67+1)</f>
        <v>19</v>
      </c>
      <c r="B68" s="4" t="s">
        <v>6219</v>
      </c>
      <c r="C68" s="4" t="s">
        <v>6218</v>
      </c>
      <c r="D68" s="4" t="s">
        <v>3044</v>
      </c>
      <c r="E68" s="4" t="s">
        <v>3043</v>
      </c>
      <c r="F68" s="4" t="s">
        <v>7</v>
      </c>
      <c r="G68" s="4" t="s">
        <v>8</v>
      </c>
      <c r="H68" s="4" t="s">
        <v>7</v>
      </c>
      <c r="I68" s="4">
        <v>1</v>
      </c>
      <c r="J68" s="4" t="s">
        <v>215</v>
      </c>
      <c r="K68" s="4" t="s">
        <v>3164</v>
      </c>
      <c r="L68" s="4" t="s">
        <v>55</v>
      </c>
      <c r="M68" s="4" t="s">
        <v>6217</v>
      </c>
      <c r="N68" s="4" t="s">
        <v>2269</v>
      </c>
      <c r="P68" s="4" t="s">
        <v>669</v>
      </c>
      <c r="Q68" s="4" t="s">
        <v>1475</v>
      </c>
      <c r="R68" s="4" t="s">
        <v>2434</v>
      </c>
      <c r="S68" s="5" t="str">
        <f>IF(P68="심사불필요","-",VLOOKUP(K68,'[1]자격증 backdata'!A:G,7,0))</f>
        <v>-</v>
      </c>
      <c r="T68" s="5" t="str">
        <f>IF(S68="-","-",IF(COUNTIFS(B:B,B68,S:S,"필수")&gt;0,"자격요건충족","확인필요"))</f>
        <v>-</v>
      </c>
      <c r="U68" s="5"/>
      <c r="W68" s="5">
        <f>IF(Q68="4급","심사불필요",VLOOKUP(K68,'[1]자격증 backdata'!A:B,2,0))</f>
        <v>4</v>
      </c>
      <c r="X68" s="4">
        <f>IF(R68="A", MIN(20, SUMIFS(W:W, B:B, B68, R:R, "A")),IF(R68="B", MIN(30, SUMIFS(W:W, B:B, B68, R:R, "B")),"비해당분야"))</f>
        <v>4</v>
      </c>
      <c r="Y68" s="4" t="str">
        <f>IF(R68="C",MIN(30,IF(COUNTIFS(B:B,B68,W:W,"가1")=1,25,IF(COUNTIFS(B:B,B68,W:W,"가1")&gt;=2,30,0))+IF(COUNTIFS(B:B,B68,W:W,"나1")&gt;=4,30,IF(COUNTIFS(B:B,B68,W:W,"나1")=3,26,IF(COUNTIFS(B:B,B68,W:W,"나1")=2,22,IF(COUNTIFS(B:B,B68,W:W,"나1")=1,18,0)))))+MIN(30,IF(COUNTIFS(B:B,B68,W:W,"가2")=1,25,IF(COUNTIFS(B:B,B68,W:W,"가2")&gt;=2,30,0))+IF(COUNTIFS(B:B,B68,W:W,"나2")=3,30,IF(COUNTIFS(B:B,B68,W:W,"나2")=2,25,IF(COUNTIFS(B:B,B68,W:W,"나2")=1,20,0)))),"비해당분야")</f>
        <v>비해당분야</v>
      </c>
      <c r="Z68" s="4" t="str">
        <f>IF(R68="C",VLOOKUP(K68,'[1]자격증 backdata'!A:F,6,0),"비해당분야")</f>
        <v>비해당분야</v>
      </c>
      <c r="AA68" s="4" t="str">
        <f>IF(R68="C",SUMIF(B:B,B68,Z:Z),"비해당분야")</f>
        <v>비해당분야</v>
      </c>
      <c r="AB68" s="4" t="str">
        <f>IF(R68="C",SUM(Y68,AA68),"비해당분야")</f>
        <v>비해당분야</v>
      </c>
      <c r="AC68" s="4">
        <f>IF(R68="C",AB68,X68)</f>
        <v>4</v>
      </c>
      <c r="AD68" s="4">
        <f>VLOOKUP(K68,'[1]자격증 backdata'!A:D,4,0)</f>
        <v>0</v>
      </c>
      <c r="AE68" s="4">
        <f>IF(_xlfn.MAXIFS(AD:AD,B:B,B68)&gt;10,10,_xlfn.MAXIFS(AD:AD,B:B,B68))</f>
        <v>0</v>
      </c>
      <c r="AG68" s="5" t="str">
        <f>VLOOKUP(K68,'[1]자격증 backdata'!A:C,3,0)</f>
        <v>G</v>
      </c>
      <c r="AH68" s="5">
        <f>COUNTIFS($B:$B,$B68,$AG:$AG,AH$1)</f>
        <v>0</v>
      </c>
      <c r="AI68" s="5">
        <f>COUNTIFS($B:$B,$B68,$AG:$AG,AI$1)</f>
        <v>0</v>
      </c>
      <c r="AJ68" s="5">
        <f>COUNTIFS($B:$B,$B68,$AG:$AG,AJ$1)</f>
        <v>0</v>
      </c>
      <c r="AK68" s="5">
        <f>COUNTIFS($B:$B,$B68,$AG:$AG,AK$1)</f>
        <v>0</v>
      </c>
      <c r="AL68" s="5">
        <f>COUNTIFS($B:$B,$B68,$AG:$AG,AL$1)</f>
        <v>0</v>
      </c>
      <c r="AM68" s="5">
        <f>COUNTIFS($B:$B,$B68,$AG:$AG,AM$1)</f>
        <v>0</v>
      </c>
      <c r="AN68" s="5">
        <f>COUNTIFS($B:$B,$B68,$AG:$AG,AN$1)</f>
        <v>1</v>
      </c>
      <c r="AO68" s="5">
        <f>COUNTIFS($B:$B,$B68,$AG:$AG,AO$1)</f>
        <v>0</v>
      </c>
      <c r="AP68" s="5">
        <f>COUNTIFS($B:$B,$B68,$AG:$AG,AP$1)</f>
        <v>0</v>
      </c>
      <c r="AQ68" s="5">
        <f>COUNTIFS($B:$B,$B68,$AG:$AG,AQ$1)</f>
        <v>0</v>
      </c>
      <c r="AR68" s="5">
        <f>COUNTIFS($B:$B,$B68,$AG:$AG,AR$1)</f>
        <v>0</v>
      </c>
      <c r="AS68" s="5">
        <f>COUNTIFS($B:$B,$B68,$AG:$AG,AS$1)</f>
        <v>0</v>
      </c>
      <c r="AT68" s="5">
        <f>COUNTIFS($B:$B,$B68,$AG:$AG,AT$1)</f>
        <v>0</v>
      </c>
      <c r="AU68" s="5">
        <f>COUNTIFS($B:$B,$B68,$AG:$AG,AU$1)</f>
        <v>0</v>
      </c>
    </row>
    <row r="69" spans="1:47" ht="15" customHeight="1" x14ac:dyDescent="0.35">
      <c r="A69" s="3">
        <f>IF(B68=B69,A68,A68+1)</f>
        <v>20</v>
      </c>
      <c r="B69" s="3" t="s">
        <v>6213</v>
      </c>
      <c r="C69" s="3" t="s">
        <v>6212</v>
      </c>
      <c r="D69" s="3" t="s">
        <v>3044</v>
      </c>
      <c r="E69" s="3" t="s">
        <v>3043</v>
      </c>
      <c r="F69" s="4" t="s">
        <v>7</v>
      </c>
      <c r="G69" s="4" t="s">
        <v>8</v>
      </c>
      <c r="H69" s="4" t="s">
        <v>7</v>
      </c>
      <c r="I69" s="3">
        <v>1</v>
      </c>
      <c r="J69" s="3" t="s">
        <v>2588</v>
      </c>
      <c r="K69" s="3" t="s">
        <v>4299</v>
      </c>
      <c r="L69" s="3" t="s">
        <v>4</v>
      </c>
      <c r="M69" s="3" t="s">
        <v>6216</v>
      </c>
      <c r="N69" s="3" t="s">
        <v>1621</v>
      </c>
      <c r="P69" s="3" t="s">
        <v>669</v>
      </c>
      <c r="Q69" s="3" t="s">
        <v>1475</v>
      </c>
      <c r="R69" s="3" t="s">
        <v>2434</v>
      </c>
      <c r="S69" s="2" t="str">
        <f>IF(P69="심사불필요","-",VLOOKUP(K69,'[1]자격증 backdata'!A:G,7,0))</f>
        <v>-</v>
      </c>
      <c r="T69" s="2" t="str">
        <f>IF(S69="-","-",IF(COUNTIFS(B:B,B69,S:S,"필수")&gt;0,"자격요건충족","확인필요"))</f>
        <v>-</v>
      </c>
      <c r="U69" s="2"/>
      <c r="W69" s="2">
        <f>IF(Q69="4급","심사불필요",VLOOKUP(K69,'[1]자격증 backdata'!A:B,2,0))</f>
        <v>4</v>
      </c>
      <c r="X69" s="3">
        <f>IF(R69="A", MIN(20, SUMIFS(W:W, B:B, B69, R:R, "A")),IF(R69="B", MIN(30, SUMIFS(W:W, B:B, B69, R:R, "B")),"비해당분야"))</f>
        <v>8</v>
      </c>
      <c r="Y69" s="3" t="str">
        <f>IF(R69="C",MIN(30,IF(COUNTIFS(B:B,B69,W:W,"가1")=1,25,IF(COUNTIFS(B:B,B69,W:W,"가1")&gt;=2,30,0))+IF(COUNTIFS(B:B,B69,W:W,"나1")&gt;=4,30,IF(COUNTIFS(B:B,B69,W:W,"나1")=3,26,IF(COUNTIFS(B:B,B69,W:W,"나1")=2,22,IF(COUNTIFS(B:B,B69,W:W,"나1")=1,18,0)))))+MIN(30,IF(COUNTIFS(B:B,B69,W:W,"가2")=1,25,IF(COUNTIFS(B:B,B69,W:W,"가2")&gt;=2,30,0))+IF(COUNTIFS(B:B,B69,W:W,"나2")=3,30,IF(COUNTIFS(B:B,B69,W:W,"나2")=2,25,IF(COUNTIFS(B:B,B69,W:W,"나2")=1,20,0)))),"비해당분야")</f>
        <v>비해당분야</v>
      </c>
      <c r="Z69" s="3" t="str">
        <f>IF(R69="C",VLOOKUP(K69,'[1]자격증 backdata'!A:F,6,0),"비해당분야")</f>
        <v>비해당분야</v>
      </c>
      <c r="AA69" s="3" t="str">
        <f>IF(R69="C",SUMIF(B:B,B69,Z:Z),"비해당분야")</f>
        <v>비해당분야</v>
      </c>
      <c r="AB69" s="3" t="str">
        <f>IF(R69="C",SUM(Y69,AA69),"비해당분야")</f>
        <v>비해당분야</v>
      </c>
      <c r="AC69" s="3">
        <f>IF(R69="C",AB69,X69)</f>
        <v>8</v>
      </c>
      <c r="AD69" s="3">
        <f>VLOOKUP(K69,'[1]자격증 backdata'!A:D,4,0)</f>
        <v>0</v>
      </c>
      <c r="AE69" s="3">
        <f>IF(_xlfn.MAXIFS(AD:AD,B:B,B69)&gt;10,10,_xlfn.MAXIFS(AD:AD,B:B,B69))</f>
        <v>5</v>
      </c>
      <c r="AG69" s="2" t="str">
        <f>VLOOKUP(K69,'[1]자격증 backdata'!A:C,3,0)</f>
        <v>L</v>
      </c>
      <c r="AH69" s="2">
        <f>COUNTIFS($B:$B,$B69,$AG:$AG,AH$1)</f>
        <v>0</v>
      </c>
      <c r="AI69" s="2">
        <f>COUNTIFS($B:$B,$B69,$AG:$AG,AI$1)</f>
        <v>0</v>
      </c>
      <c r="AJ69" s="2">
        <f>COUNTIFS($B:$B,$B69,$AG:$AG,AJ$1)</f>
        <v>0</v>
      </c>
      <c r="AK69" s="2">
        <f>COUNTIFS($B:$B,$B69,$AG:$AG,AK$1)</f>
        <v>0</v>
      </c>
      <c r="AL69" s="2">
        <f>COUNTIFS($B:$B,$B69,$AG:$AG,AL$1)</f>
        <v>0</v>
      </c>
      <c r="AM69" s="2">
        <f>COUNTIFS($B:$B,$B69,$AG:$AG,AM$1)</f>
        <v>0</v>
      </c>
      <c r="AN69" s="2">
        <f>COUNTIFS($B:$B,$B69,$AG:$AG,AN$1)</f>
        <v>0</v>
      </c>
      <c r="AO69" s="2">
        <f>COUNTIFS($B:$B,$B69,$AG:$AG,AO$1)</f>
        <v>0</v>
      </c>
      <c r="AP69" s="2">
        <f>COUNTIFS($B:$B,$B69,$AG:$AG,AP$1)</f>
        <v>0</v>
      </c>
      <c r="AQ69" s="2">
        <f>COUNTIFS($B:$B,$B69,$AG:$AG,AQ$1)</f>
        <v>0</v>
      </c>
      <c r="AR69" s="2">
        <f>COUNTIFS($B:$B,$B69,$AG:$AG,AR$1)</f>
        <v>0</v>
      </c>
      <c r="AS69" s="2">
        <f>COUNTIFS($B:$B,$B69,$AG:$AG,AS$1)</f>
        <v>1</v>
      </c>
      <c r="AT69" s="2">
        <f>COUNTIFS($B:$B,$B69,$AG:$AG,AT$1)</f>
        <v>1</v>
      </c>
      <c r="AU69" s="2">
        <f>COUNTIFS($B:$B,$B69,$AG:$AG,AU$1)</f>
        <v>0</v>
      </c>
    </row>
    <row r="70" spans="1:47" ht="15" customHeight="1" x14ac:dyDescent="0.35">
      <c r="A70" s="7">
        <f>IF(B69=B70,A69,A69+1)</f>
        <v>20</v>
      </c>
      <c r="B70" s="7" t="s">
        <v>6213</v>
      </c>
      <c r="C70" s="7" t="s">
        <v>6212</v>
      </c>
      <c r="D70" s="7" t="s">
        <v>3044</v>
      </c>
      <c r="E70" s="7" t="s">
        <v>3043</v>
      </c>
      <c r="F70" s="4" t="s">
        <v>7</v>
      </c>
      <c r="G70" s="4" t="s">
        <v>8</v>
      </c>
      <c r="H70" s="4" t="s">
        <v>7</v>
      </c>
      <c r="I70" s="3">
        <v>2</v>
      </c>
      <c r="J70" s="3" t="s">
        <v>106</v>
      </c>
      <c r="K70" s="3" t="s">
        <v>3057</v>
      </c>
      <c r="L70" s="3" t="s">
        <v>55</v>
      </c>
      <c r="M70" s="3" t="s">
        <v>6215</v>
      </c>
      <c r="N70" s="3" t="s">
        <v>6214</v>
      </c>
      <c r="P70" s="3" t="s">
        <v>669</v>
      </c>
      <c r="Q70" s="3" t="s">
        <v>1475</v>
      </c>
      <c r="R70" s="3" t="s">
        <v>2434</v>
      </c>
      <c r="S70" s="2" t="str">
        <f>IF(P70="심사불필요","-",VLOOKUP(K70,'[1]자격증 backdata'!A:G,7,0))</f>
        <v>-</v>
      </c>
      <c r="T70" s="2" t="str">
        <f>IF(S70="-","-",IF(COUNTIFS(B:B,B70,S:S,"필수")&gt;0,"자격요건충족","확인필요"))</f>
        <v>-</v>
      </c>
      <c r="U70" s="2"/>
      <c r="W70" s="2">
        <f>IF(Q70="4급","심사불필요",VLOOKUP(K70,'[1]자격증 backdata'!A:B,2,0))</f>
        <v>4</v>
      </c>
      <c r="X70" s="3">
        <f>IF(R70="A", MIN(20, SUMIFS(W:W, B:B, B70, R:R, "A")),IF(R70="B", MIN(30, SUMIFS(W:W, B:B, B70, R:R, "B")),"비해당분야"))</f>
        <v>8</v>
      </c>
      <c r="Y70" s="3" t="str">
        <f>IF(R70="C",MIN(30,IF(COUNTIFS(B:B,B70,W:W,"가1")=1,25,IF(COUNTIFS(B:B,B70,W:W,"가1")&gt;=2,30,0))+IF(COUNTIFS(B:B,B70,W:W,"나1")&gt;=4,30,IF(COUNTIFS(B:B,B70,W:W,"나1")=3,26,IF(COUNTIFS(B:B,B70,W:W,"나1")=2,22,IF(COUNTIFS(B:B,B70,W:W,"나1")=1,18,0)))))+MIN(30,IF(COUNTIFS(B:B,B70,W:W,"가2")=1,25,IF(COUNTIFS(B:B,B70,W:W,"가2")&gt;=2,30,0))+IF(COUNTIFS(B:B,B70,W:W,"나2")=3,30,IF(COUNTIFS(B:B,B70,W:W,"나2")=2,25,IF(COUNTIFS(B:B,B70,W:W,"나2")=1,20,0)))),"비해당분야")</f>
        <v>비해당분야</v>
      </c>
      <c r="Z70" s="3" t="str">
        <f>IF(R70="C",VLOOKUP(K70,'[1]자격증 backdata'!A:F,6,0),"비해당분야")</f>
        <v>비해당분야</v>
      </c>
      <c r="AA70" s="3" t="str">
        <f>IF(R70="C",SUMIF(B:B,B70,Z:Z),"비해당분야")</f>
        <v>비해당분야</v>
      </c>
      <c r="AB70" s="3" t="str">
        <f>IF(R70="C",SUM(Y70,AA70),"비해당분야")</f>
        <v>비해당분야</v>
      </c>
      <c r="AC70" s="3">
        <f>IF(R70="C",AB70,X70)</f>
        <v>8</v>
      </c>
      <c r="AD70" s="3">
        <f>VLOOKUP(K70,'[1]자격증 backdata'!A:D,4,0)</f>
        <v>0</v>
      </c>
      <c r="AE70" s="3">
        <f>IF(_xlfn.MAXIFS(AD:AD,B:B,B70)&gt;10,10,_xlfn.MAXIFS(AD:AD,B:B,B70))</f>
        <v>5</v>
      </c>
      <c r="AG70" s="2" t="str">
        <f>VLOOKUP(K70,'[1]자격증 backdata'!A:C,3,0)</f>
        <v>M</v>
      </c>
      <c r="AH70" s="2">
        <f>COUNTIFS($B:$B,$B70,$AG:$AG,AH$1)</f>
        <v>0</v>
      </c>
      <c r="AI70" s="2">
        <f>COUNTIFS($B:$B,$B70,$AG:$AG,AI$1)</f>
        <v>0</v>
      </c>
      <c r="AJ70" s="2">
        <f>COUNTIFS($B:$B,$B70,$AG:$AG,AJ$1)</f>
        <v>0</v>
      </c>
      <c r="AK70" s="2">
        <f>COUNTIFS($B:$B,$B70,$AG:$AG,AK$1)</f>
        <v>0</v>
      </c>
      <c r="AL70" s="2">
        <f>COUNTIFS($B:$B,$B70,$AG:$AG,AL$1)</f>
        <v>0</v>
      </c>
      <c r="AM70" s="2">
        <f>COUNTIFS($B:$B,$B70,$AG:$AG,AM$1)</f>
        <v>0</v>
      </c>
      <c r="AN70" s="2">
        <f>COUNTIFS($B:$B,$B70,$AG:$AG,AN$1)</f>
        <v>0</v>
      </c>
      <c r="AO70" s="2">
        <f>COUNTIFS($B:$B,$B70,$AG:$AG,AO$1)</f>
        <v>0</v>
      </c>
      <c r="AP70" s="2">
        <f>COUNTIFS($B:$B,$B70,$AG:$AG,AP$1)</f>
        <v>0</v>
      </c>
      <c r="AQ70" s="2">
        <f>COUNTIFS($B:$B,$B70,$AG:$AG,AQ$1)</f>
        <v>0</v>
      </c>
      <c r="AR70" s="2">
        <f>COUNTIFS($B:$B,$B70,$AG:$AG,AR$1)</f>
        <v>0</v>
      </c>
      <c r="AS70" s="2">
        <f>COUNTIFS($B:$B,$B70,$AG:$AG,AS$1)</f>
        <v>1</v>
      </c>
      <c r="AT70" s="2">
        <f>COUNTIFS($B:$B,$B70,$AG:$AG,AT$1)</f>
        <v>1</v>
      </c>
      <c r="AU70" s="2">
        <f>COUNTIFS($B:$B,$B70,$AG:$AG,AU$1)</f>
        <v>0</v>
      </c>
    </row>
    <row r="71" spans="1:47" ht="15" customHeight="1" x14ac:dyDescent="0.35">
      <c r="A71" s="7">
        <f>IF(B70=B71,A70,A70+1)</f>
        <v>20</v>
      </c>
      <c r="B71" s="7" t="s">
        <v>6213</v>
      </c>
      <c r="C71" s="7" t="s">
        <v>6212</v>
      </c>
      <c r="D71" s="7" t="s">
        <v>3044</v>
      </c>
      <c r="E71" s="7" t="s">
        <v>3043</v>
      </c>
      <c r="F71" s="4" t="s">
        <v>7</v>
      </c>
      <c r="G71" s="4" t="s">
        <v>8</v>
      </c>
      <c r="H71" s="4" t="s">
        <v>7</v>
      </c>
      <c r="I71" s="3">
        <v>3</v>
      </c>
      <c r="J71" s="3" t="s">
        <v>69</v>
      </c>
      <c r="K71" s="3" t="s">
        <v>3065</v>
      </c>
      <c r="L71" s="3" t="s">
        <v>36</v>
      </c>
      <c r="M71" s="3" t="s">
        <v>6211</v>
      </c>
      <c r="N71" s="3" t="s">
        <v>1704</v>
      </c>
      <c r="P71" s="3" t="s">
        <v>669</v>
      </c>
      <c r="Q71" s="3" t="s">
        <v>1475</v>
      </c>
      <c r="R71" s="3" t="s">
        <v>2434</v>
      </c>
      <c r="S71" s="2" t="str">
        <f>IF(P71="심사불필요","-",VLOOKUP(K71,'[1]자격증 backdata'!A:G,7,0))</f>
        <v>-</v>
      </c>
      <c r="T71" s="2" t="str">
        <f>IF(S71="-","-",IF(COUNTIFS(B:B,B71,S:S,"필수")&gt;0,"자격요건충족","확인필요"))</f>
        <v>-</v>
      </c>
      <c r="U71" s="2"/>
      <c r="W71" s="2">
        <f>IF(Q71="4급","심사불필요",VLOOKUP(K71,'[1]자격증 backdata'!A:B,2,0))</f>
        <v>0</v>
      </c>
      <c r="X71" s="3">
        <f>IF(R71="A", MIN(20, SUMIFS(W:W, B:B, B71, R:R, "A")),IF(R71="B", MIN(30, SUMIFS(W:W, B:B, B71, R:R, "B")),"비해당분야"))</f>
        <v>8</v>
      </c>
      <c r="Y71" s="3" t="str">
        <f>IF(R71="C",MIN(30,IF(COUNTIFS(B:B,B71,W:W,"가1")=1,25,IF(COUNTIFS(B:B,B71,W:W,"가1")&gt;=2,30,0))+IF(COUNTIFS(B:B,B71,W:W,"나1")&gt;=4,30,IF(COUNTIFS(B:B,B71,W:W,"나1")=3,26,IF(COUNTIFS(B:B,B71,W:W,"나1")=2,22,IF(COUNTIFS(B:B,B71,W:W,"나1")=1,18,0)))))+MIN(30,IF(COUNTIFS(B:B,B71,W:W,"가2")=1,25,IF(COUNTIFS(B:B,B71,W:W,"가2")&gt;=2,30,0))+IF(COUNTIFS(B:B,B71,W:W,"나2")=3,30,IF(COUNTIFS(B:B,B71,W:W,"나2")=2,25,IF(COUNTIFS(B:B,B71,W:W,"나2")=1,20,0)))),"비해당분야")</f>
        <v>비해당분야</v>
      </c>
      <c r="Z71" s="3" t="str">
        <f>IF(R71="C",VLOOKUP(K71,'[1]자격증 backdata'!A:F,6,0),"비해당분야")</f>
        <v>비해당분야</v>
      </c>
      <c r="AA71" s="3" t="str">
        <f>IF(R71="C",SUMIF(B:B,B71,Z:Z),"비해당분야")</f>
        <v>비해당분야</v>
      </c>
      <c r="AB71" s="3" t="str">
        <f>IF(R71="C",SUM(Y71,AA71),"비해당분야")</f>
        <v>비해당분야</v>
      </c>
      <c r="AC71" s="3">
        <f>IF(R71="C",AB71,X71)</f>
        <v>8</v>
      </c>
      <c r="AD71" s="3">
        <f>VLOOKUP(K71,'[1]자격증 backdata'!A:D,4,0)</f>
        <v>5</v>
      </c>
      <c r="AE71" s="3">
        <f>IF(_xlfn.MAXIFS(AD:AD,B:B,B71)&gt;10,10,_xlfn.MAXIFS(AD:AD,B:B,B71))</f>
        <v>5</v>
      </c>
      <c r="AG71" s="2">
        <f>VLOOKUP(K71,'[1]자격증 backdata'!A:C,3,0)</f>
        <v>0</v>
      </c>
      <c r="AH71" s="2">
        <f>COUNTIFS($B:$B,$B71,$AG:$AG,AH$1)</f>
        <v>0</v>
      </c>
      <c r="AI71" s="2">
        <f>COUNTIFS($B:$B,$B71,$AG:$AG,AI$1)</f>
        <v>0</v>
      </c>
      <c r="AJ71" s="2">
        <f>COUNTIFS($B:$B,$B71,$AG:$AG,AJ$1)</f>
        <v>0</v>
      </c>
      <c r="AK71" s="2">
        <f>COUNTIFS($B:$B,$B71,$AG:$AG,AK$1)</f>
        <v>0</v>
      </c>
      <c r="AL71" s="2">
        <f>COUNTIFS($B:$B,$B71,$AG:$AG,AL$1)</f>
        <v>0</v>
      </c>
      <c r="AM71" s="2">
        <f>COUNTIFS($B:$B,$B71,$AG:$AG,AM$1)</f>
        <v>0</v>
      </c>
      <c r="AN71" s="2">
        <f>COUNTIFS($B:$B,$B71,$AG:$AG,AN$1)</f>
        <v>0</v>
      </c>
      <c r="AO71" s="2">
        <f>COUNTIFS($B:$B,$B71,$AG:$AG,AO$1)</f>
        <v>0</v>
      </c>
      <c r="AP71" s="2">
        <f>COUNTIFS($B:$B,$B71,$AG:$AG,AP$1)</f>
        <v>0</v>
      </c>
      <c r="AQ71" s="2">
        <f>COUNTIFS($B:$B,$B71,$AG:$AG,AQ$1)</f>
        <v>0</v>
      </c>
      <c r="AR71" s="2">
        <f>COUNTIFS($B:$B,$B71,$AG:$AG,AR$1)</f>
        <v>0</v>
      </c>
      <c r="AS71" s="2">
        <f>COUNTIFS($B:$B,$B71,$AG:$AG,AS$1)</f>
        <v>1</v>
      </c>
      <c r="AT71" s="2">
        <f>COUNTIFS($B:$B,$B71,$AG:$AG,AT$1)</f>
        <v>1</v>
      </c>
      <c r="AU71" s="2">
        <f>COUNTIFS($B:$B,$B71,$AG:$AG,AU$1)</f>
        <v>0</v>
      </c>
    </row>
    <row r="72" spans="1:47" ht="15" customHeight="1" x14ac:dyDescent="0.35">
      <c r="A72" s="4">
        <f>IF(B71=B72,A71,A71+1)</f>
        <v>21</v>
      </c>
      <c r="B72" s="4" t="s">
        <v>6208</v>
      </c>
      <c r="C72" s="4" t="s">
        <v>6207</v>
      </c>
      <c r="D72" s="4" t="s">
        <v>3044</v>
      </c>
      <c r="E72" s="4" t="s">
        <v>3043</v>
      </c>
      <c r="F72" s="4" t="s">
        <v>7</v>
      </c>
      <c r="G72" s="4" t="s">
        <v>8</v>
      </c>
      <c r="H72" s="4" t="s">
        <v>7</v>
      </c>
      <c r="I72" s="4">
        <v>1</v>
      </c>
      <c r="J72" s="4" t="s">
        <v>38</v>
      </c>
      <c r="K72" s="4" t="s">
        <v>3059</v>
      </c>
      <c r="L72" s="4" t="s">
        <v>36</v>
      </c>
      <c r="M72" s="4" t="s">
        <v>6210</v>
      </c>
      <c r="N72" s="4" t="s">
        <v>34</v>
      </c>
      <c r="P72" s="4" t="s">
        <v>669</v>
      </c>
      <c r="Q72" s="4" t="s">
        <v>1475</v>
      </c>
      <c r="R72" s="4" t="s">
        <v>2434</v>
      </c>
      <c r="S72" s="5" t="str">
        <f>IF(P72="심사불필요","-",VLOOKUP(K72,'[1]자격증 backdata'!A:G,7,0))</f>
        <v>-</v>
      </c>
      <c r="T72" s="5" t="str">
        <f>IF(S72="-","-",IF(COUNTIFS(B:B,B72,S:S,"필수")&gt;0,"자격요건충족","확인필요"))</f>
        <v>-</v>
      </c>
      <c r="U72" s="5"/>
      <c r="W72" s="5">
        <f>IF(Q72="4급","심사불필요",VLOOKUP(K72,'[1]자격증 backdata'!A:B,2,0))</f>
        <v>0</v>
      </c>
      <c r="X72" s="4">
        <f>IF(R72="A", MIN(20, SUMIFS(W:W, B:B, B72, R:R, "A")),IF(R72="B", MIN(30, SUMIFS(W:W, B:B, B72, R:R, "B")),"비해당분야"))</f>
        <v>6</v>
      </c>
      <c r="Y72" s="4" t="str">
        <f>IF(R72="C",MIN(30,IF(COUNTIFS(B:B,B72,W:W,"가1")=1,25,IF(COUNTIFS(B:B,B72,W:W,"가1")&gt;=2,30,0))+IF(COUNTIFS(B:B,B72,W:W,"나1")&gt;=4,30,IF(COUNTIFS(B:B,B72,W:W,"나1")=3,26,IF(COUNTIFS(B:B,B72,W:W,"나1")=2,22,IF(COUNTIFS(B:B,B72,W:W,"나1")=1,18,0)))))+MIN(30,IF(COUNTIFS(B:B,B72,W:W,"가2")=1,25,IF(COUNTIFS(B:B,B72,W:W,"가2")&gt;=2,30,0))+IF(COUNTIFS(B:B,B72,W:W,"나2")=3,30,IF(COUNTIFS(B:B,B72,W:W,"나2")=2,25,IF(COUNTIFS(B:B,B72,W:W,"나2")=1,20,0)))),"비해당분야")</f>
        <v>비해당분야</v>
      </c>
      <c r="Z72" s="4" t="str">
        <f>IF(R72="C",VLOOKUP(K72,'[1]자격증 backdata'!A:F,6,0),"비해당분야")</f>
        <v>비해당분야</v>
      </c>
      <c r="AA72" s="4" t="str">
        <f>IF(R72="C",SUMIF(B:B,B72,Z:Z),"비해당분야")</f>
        <v>비해당분야</v>
      </c>
      <c r="AB72" s="4" t="str">
        <f>IF(R72="C",SUM(Y72,AA72),"비해당분야")</f>
        <v>비해당분야</v>
      </c>
      <c r="AC72" s="4">
        <f>IF(R72="C",AB72,X72)</f>
        <v>6</v>
      </c>
      <c r="AD72" s="4">
        <f>VLOOKUP(K72,'[1]자격증 backdata'!A:D,4,0)</f>
        <v>5</v>
      </c>
      <c r="AE72" s="4">
        <f>IF(_xlfn.MAXIFS(AD:AD,B:B,B72)&gt;10,10,_xlfn.MAXIFS(AD:AD,B:B,B72))</f>
        <v>5</v>
      </c>
      <c r="AG72" s="5">
        <f>VLOOKUP(K72,'[1]자격증 backdata'!A:C,3,0)</f>
        <v>0</v>
      </c>
      <c r="AH72" s="5">
        <f>COUNTIFS($B:$B,$B72,$AG:$AG,AH$1)</f>
        <v>0</v>
      </c>
      <c r="AI72" s="5">
        <f>COUNTIFS($B:$B,$B72,$AG:$AG,AI$1)</f>
        <v>0</v>
      </c>
      <c r="AJ72" s="5">
        <f>COUNTIFS($B:$B,$B72,$AG:$AG,AJ$1)</f>
        <v>0</v>
      </c>
      <c r="AK72" s="5">
        <f>COUNTIFS($B:$B,$B72,$AG:$AG,AK$1)</f>
        <v>0</v>
      </c>
      <c r="AL72" s="5">
        <f>COUNTIFS($B:$B,$B72,$AG:$AG,AL$1)</f>
        <v>0</v>
      </c>
      <c r="AM72" s="5">
        <f>COUNTIFS($B:$B,$B72,$AG:$AG,AM$1)</f>
        <v>0</v>
      </c>
      <c r="AN72" s="5">
        <f>COUNTIFS($B:$B,$B72,$AG:$AG,AN$1)</f>
        <v>1</v>
      </c>
      <c r="AO72" s="5">
        <f>COUNTIFS($B:$B,$B72,$AG:$AG,AO$1)</f>
        <v>0</v>
      </c>
      <c r="AP72" s="5">
        <f>COUNTIFS($B:$B,$B72,$AG:$AG,AP$1)</f>
        <v>0</v>
      </c>
      <c r="AQ72" s="5">
        <f>COUNTIFS($B:$B,$B72,$AG:$AG,AQ$1)</f>
        <v>0</v>
      </c>
      <c r="AR72" s="5">
        <f>COUNTIFS($B:$B,$B72,$AG:$AG,AR$1)</f>
        <v>0</v>
      </c>
      <c r="AS72" s="5">
        <f>COUNTIFS($B:$B,$B72,$AG:$AG,AS$1)</f>
        <v>0</v>
      </c>
      <c r="AT72" s="5">
        <f>COUNTIFS($B:$B,$B72,$AG:$AG,AT$1)</f>
        <v>1</v>
      </c>
      <c r="AU72" s="5">
        <f>COUNTIFS($B:$B,$B72,$AG:$AG,AU$1)</f>
        <v>0</v>
      </c>
    </row>
    <row r="73" spans="1:47" ht="15" customHeight="1" x14ac:dyDescent="0.35">
      <c r="A73" s="6">
        <f>IF(B72=B73,A72,A72+1)</f>
        <v>21</v>
      </c>
      <c r="B73" s="6" t="s">
        <v>6208</v>
      </c>
      <c r="C73" s="6" t="s">
        <v>6207</v>
      </c>
      <c r="D73" s="6" t="s">
        <v>3044</v>
      </c>
      <c r="E73" s="6" t="s">
        <v>3043</v>
      </c>
      <c r="F73" s="4" t="s">
        <v>7</v>
      </c>
      <c r="G73" s="4" t="s">
        <v>8</v>
      </c>
      <c r="H73" s="4" t="s">
        <v>7</v>
      </c>
      <c r="I73" s="4">
        <v>2</v>
      </c>
      <c r="J73" s="4" t="s">
        <v>106</v>
      </c>
      <c r="K73" s="4" t="s">
        <v>3057</v>
      </c>
      <c r="L73" s="4" t="s">
        <v>55</v>
      </c>
      <c r="M73" s="4" t="s">
        <v>6209</v>
      </c>
      <c r="N73" s="4" t="s">
        <v>697</v>
      </c>
      <c r="P73" s="4" t="s">
        <v>669</v>
      </c>
      <c r="Q73" s="4" t="s">
        <v>1475</v>
      </c>
      <c r="R73" s="4" t="s">
        <v>2434</v>
      </c>
      <c r="S73" s="5" t="str">
        <f>IF(P73="심사불필요","-",VLOOKUP(K73,'[1]자격증 backdata'!A:G,7,0))</f>
        <v>-</v>
      </c>
      <c r="T73" s="5" t="str">
        <f>IF(S73="-","-",IF(COUNTIFS(B:B,B73,S:S,"필수")&gt;0,"자격요건충족","확인필요"))</f>
        <v>-</v>
      </c>
      <c r="U73" s="5"/>
      <c r="W73" s="5">
        <f>IF(Q73="4급","심사불필요",VLOOKUP(K73,'[1]자격증 backdata'!A:B,2,0))</f>
        <v>4</v>
      </c>
      <c r="X73" s="4">
        <f>IF(R73="A", MIN(20, SUMIFS(W:W, B:B, B73, R:R, "A")),IF(R73="B", MIN(30, SUMIFS(W:W, B:B, B73, R:R, "B")),"비해당분야"))</f>
        <v>6</v>
      </c>
      <c r="Y73" s="4" t="str">
        <f>IF(R73="C",MIN(30,IF(COUNTIFS(B:B,B73,W:W,"가1")=1,25,IF(COUNTIFS(B:B,B73,W:W,"가1")&gt;=2,30,0))+IF(COUNTIFS(B:B,B73,W:W,"나1")&gt;=4,30,IF(COUNTIFS(B:B,B73,W:W,"나1")=3,26,IF(COUNTIFS(B:B,B73,W:W,"나1")=2,22,IF(COUNTIFS(B:B,B73,W:W,"나1")=1,18,0)))))+MIN(30,IF(COUNTIFS(B:B,B73,W:W,"가2")=1,25,IF(COUNTIFS(B:B,B73,W:W,"가2")&gt;=2,30,0))+IF(COUNTIFS(B:B,B73,W:W,"나2")=3,30,IF(COUNTIFS(B:B,B73,W:W,"나2")=2,25,IF(COUNTIFS(B:B,B73,W:W,"나2")=1,20,0)))),"비해당분야")</f>
        <v>비해당분야</v>
      </c>
      <c r="Z73" s="4" t="str">
        <f>IF(R73="C",VLOOKUP(K73,'[1]자격증 backdata'!A:F,6,0),"비해당분야")</f>
        <v>비해당분야</v>
      </c>
      <c r="AA73" s="4" t="str">
        <f>IF(R73="C",SUMIF(B:B,B73,Z:Z),"비해당분야")</f>
        <v>비해당분야</v>
      </c>
      <c r="AB73" s="4" t="str">
        <f>IF(R73="C",SUM(Y73,AA73),"비해당분야")</f>
        <v>비해당분야</v>
      </c>
      <c r="AC73" s="4">
        <f>IF(R73="C",AB73,X73)</f>
        <v>6</v>
      </c>
      <c r="AD73" s="4">
        <f>VLOOKUP(K73,'[1]자격증 backdata'!A:D,4,0)</f>
        <v>0</v>
      </c>
      <c r="AE73" s="4">
        <f>IF(_xlfn.MAXIFS(AD:AD,B:B,B73)&gt;10,10,_xlfn.MAXIFS(AD:AD,B:B,B73))</f>
        <v>5</v>
      </c>
      <c r="AG73" s="5" t="str">
        <f>VLOOKUP(K73,'[1]자격증 backdata'!A:C,3,0)</f>
        <v>M</v>
      </c>
      <c r="AH73" s="5">
        <f>COUNTIFS($B:$B,$B73,$AG:$AG,AH$1)</f>
        <v>0</v>
      </c>
      <c r="AI73" s="5">
        <f>COUNTIFS($B:$B,$B73,$AG:$AG,AI$1)</f>
        <v>0</v>
      </c>
      <c r="AJ73" s="5">
        <f>COUNTIFS($B:$B,$B73,$AG:$AG,AJ$1)</f>
        <v>0</v>
      </c>
      <c r="AK73" s="5">
        <f>COUNTIFS($B:$B,$B73,$AG:$AG,AK$1)</f>
        <v>0</v>
      </c>
      <c r="AL73" s="5">
        <f>COUNTIFS($B:$B,$B73,$AG:$AG,AL$1)</f>
        <v>0</v>
      </c>
      <c r="AM73" s="5">
        <f>COUNTIFS($B:$B,$B73,$AG:$AG,AM$1)</f>
        <v>0</v>
      </c>
      <c r="AN73" s="5">
        <f>COUNTIFS($B:$B,$B73,$AG:$AG,AN$1)</f>
        <v>1</v>
      </c>
      <c r="AO73" s="5">
        <f>COUNTIFS($B:$B,$B73,$AG:$AG,AO$1)</f>
        <v>0</v>
      </c>
      <c r="AP73" s="5">
        <f>COUNTIFS($B:$B,$B73,$AG:$AG,AP$1)</f>
        <v>0</v>
      </c>
      <c r="AQ73" s="5">
        <f>COUNTIFS($B:$B,$B73,$AG:$AG,AQ$1)</f>
        <v>0</v>
      </c>
      <c r="AR73" s="5">
        <f>COUNTIFS($B:$B,$B73,$AG:$AG,AR$1)</f>
        <v>0</v>
      </c>
      <c r="AS73" s="5">
        <f>COUNTIFS($B:$B,$B73,$AG:$AG,AS$1)</f>
        <v>0</v>
      </c>
      <c r="AT73" s="5">
        <f>COUNTIFS($B:$B,$B73,$AG:$AG,AT$1)</f>
        <v>1</v>
      </c>
      <c r="AU73" s="5">
        <f>COUNTIFS($B:$B,$B73,$AG:$AG,AU$1)</f>
        <v>0</v>
      </c>
    </row>
    <row r="74" spans="1:47" ht="15" customHeight="1" x14ac:dyDescent="0.35">
      <c r="A74" s="6">
        <f>IF(B73=B74,A73,A73+1)</f>
        <v>21</v>
      </c>
      <c r="B74" s="6" t="s">
        <v>6208</v>
      </c>
      <c r="C74" s="6" t="s">
        <v>6207</v>
      </c>
      <c r="D74" s="6" t="s">
        <v>3044</v>
      </c>
      <c r="E74" s="6" t="s">
        <v>3043</v>
      </c>
      <c r="F74" s="4" t="s">
        <v>7</v>
      </c>
      <c r="G74" s="4" t="s">
        <v>8</v>
      </c>
      <c r="H74" s="4" t="s">
        <v>7</v>
      </c>
      <c r="I74" s="4">
        <v>3</v>
      </c>
      <c r="J74" s="4" t="s">
        <v>411</v>
      </c>
      <c r="K74" s="4" t="s">
        <v>3042</v>
      </c>
      <c r="L74" s="4" t="s">
        <v>55</v>
      </c>
      <c r="M74" s="4" t="s">
        <v>6206</v>
      </c>
      <c r="N74" s="4" t="s">
        <v>2730</v>
      </c>
      <c r="P74" s="4" t="s">
        <v>669</v>
      </c>
      <c r="Q74" s="4" t="s">
        <v>1475</v>
      </c>
      <c r="R74" s="4" t="s">
        <v>2434</v>
      </c>
      <c r="S74" s="5" t="str">
        <f>IF(P74="심사불필요","-",VLOOKUP(K74,'[1]자격증 backdata'!A:G,7,0))</f>
        <v>-</v>
      </c>
      <c r="T74" s="5" t="str">
        <f>IF(S74="-","-",IF(COUNTIFS(B:B,B74,S:S,"필수")&gt;0,"자격요건충족","확인필요"))</f>
        <v>-</v>
      </c>
      <c r="U74" s="5"/>
      <c r="W74" s="5">
        <f>IF(Q74="4급","심사불필요",VLOOKUP(K74,'[1]자격증 backdata'!A:B,2,0))</f>
        <v>2</v>
      </c>
      <c r="X74" s="4">
        <f>IF(R74="A", MIN(20, SUMIFS(W:W, B:B, B74, R:R, "A")),IF(R74="B", MIN(30, SUMIFS(W:W, B:B, B74, R:R, "B")),"비해당분야"))</f>
        <v>6</v>
      </c>
      <c r="Y74" s="4" t="str">
        <f>IF(R74="C",MIN(30,IF(COUNTIFS(B:B,B74,W:W,"가1")=1,25,IF(COUNTIFS(B:B,B74,W:W,"가1")&gt;=2,30,0))+IF(COUNTIFS(B:B,B74,W:W,"나1")&gt;=4,30,IF(COUNTIFS(B:B,B74,W:W,"나1")=3,26,IF(COUNTIFS(B:B,B74,W:W,"나1")=2,22,IF(COUNTIFS(B:B,B74,W:W,"나1")=1,18,0)))))+MIN(30,IF(COUNTIFS(B:B,B74,W:W,"가2")=1,25,IF(COUNTIFS(B:B,B74,W:W,"가2")&gt;=2,30,0))+IF(COUNTIFS(B:B,B74,W:W,"나2")=3,30,IF(COUNTIFS(B:B,B74,W:W,"나2")=2,25,IF(COUNTIFS(B:B,B74,W:W,"나2")=1,20,0)))),"비해당분야")</f>
        <v>비해당분야</v>
      </c>
      <c r="Z74" s="4" t="str">
        <f>IF(R74="C",VLOOKUP(K74,'[1]자격증 backdata'!A:F,6,0),"비해당분야")</f>
        <v>비해당분야</v>
      </c>
      <c r="AA74" s="4" t="str">
        <f>IF(R74="C",SUMIF(B:B,B74,Z:Z),"비해당분야")</f>
        <v>비해당분야</v>
      </c>
      <c r="AB74" s="4" t="str">
        <f>IF(R74="C",SUM(Y74,AA74),"비해당분야")</f>
        <v>비해당분야</v>
      </c>
      <c r="AC74" s="4">
        <f>IF(R74="C",AB74,X74)</f>
        <v>6</v>
      </c>
      <c r="AD74" s="4">
        <f>VLOOKUP(K74,'[1]자격증 backdata'!A:D,4,0)</f>
        <v>0</v>
      </c>
      <c r="AE74" s="4">
        <f>IF(_xlfn.MAXIFS(AD:AD,B:B,B74)&gt;10,10,_xlfn.MAXIFS(AD:AD,B:B,B74))</f>
        <v>5</v>
      </c>
      <c r="AG74" s="5" t="str">
        <f>VLOOKUP(K74,'[1]자격증 backdata'!A:C,3,0)</f>
        <v>G</v>
      </c>
      <c r="AH74" s="5">
        <f>COUNTIFS($B:$B,$B74,$AG:$AG,AH$1)</f>
        <v>0</v>
      </c>
      <c r="AI74" s="5">
        <f>COUNTIFS($B:$B,$B74,$AG:$AG,AI$1)</f>
        <v>0</v>
      </c>
      <c r="AJ74" s="5">
        <f>COUNTIFS($B:$B,$B74,$AG:$AG,AJ$1)</f>
        <v>0</v>
      </c>
      <c r="AK74" s="5">
        <f>COUNTIFS($B:$B,$B74,$AG:$AG,AK$1)</f>
        <v>0</v>
      </c>
      <c r="AL74" s="5">
        <f>COUNTIFS($B:$B,$B74,$AG:$AG,AL$1)</f>
        <v>0</v>
      </c>
      <c r="AM74" s="5">
        <f>COUNTIFS($B:$B,$B74,$AG:$AG,AM$1)</f>
        <v>0</v>
      </c>
      <c r="AN74" s="5">
        <f>COUNTIFS($B:$B,$B74,$AG:$AG,AN$1)</f>
        <v>1</v>
      </c>
      <c r="AO74" s="5">
        <f>COUNTIFS($B:$B,$B74,$AG:$AG,AO$1)</f>
        <v>0</v>
      </c>
      <c r="AP74" s="5">
        <f>COUNTIFS($B:$B,$B74,$AG:$AG,AP$1)</f>
        <v>0</v>
      </c>
      <c r="AQ74" s="5">
        <f>COUNTIFS($B:$B,$B74,$AG:$AG,AQ$1)</f>
        <v>0</v>
      </c>
      <c r="AR74" s="5">
        <f>COUNTIFS($B:$B,$B74,$AG:$AG,AR$1)</f>
        <v>0</v>
      </c>
      <c r="AS74" s="5">
        <f>COUNTIFS($B:$B,$B74,$AG:$AG,AS$1)</f>
        <v>0</v>
      </c>
      <c r="AT74" s="5">
        <f>COUNTIFS($B:$B,$B74,$AG:$AG,AT$1)</f>
        <v>1</v>
      </c>
      <c r="AU74" s="5">
        <f>COUNTIFS($B:$B,$B74,$AG:$AG,AU$1)</f>
        <v>0</v>
      </c>
    </row>
    <row r="75" spans="1:47" ht="15" customHeight="1" x14ac:dyDescent="0.35">
      <c r="A75" s="3">
        <f>IF(B74=B75,A74,A74+1)</f>
        <v>22</v>
      </c>
      <c r="B75" s="3" t="s">
        <v>6203</v>
      </c>
      <c r="C75" s="3" t="s">
        <v>2504</v>
      </c>
      <c r="D75" s="3" t="s">
        <v>3044</v>
      </c>
      <c r="E75" s="3" t="s">
        <v>3043</v>
      </c>
      <c r="F75" s="4" t="s">
        <v>7</v>
      </c>
      <c r="G75" s="4" t="s">
        <v>8</v>
      </c>
      <c r="H75" s="4" t="s">
        <v>7</v>
      </c>
      <c r="I75" s="3">
        <v>1</v>
      </c>
      <c r="J75" s="3" t="s">
        <v>106</v>
      </c>
      <c r="K75" s="3" t="s">
        <v>3057</v>
      </c>
      <c r="L75" s="3" t="s">
        <v>55</v>
      </c>
      <c r="M75" s="3" t="s">
        <v>6205</v>
      </c>
      <c r="N75" s="3" t="s">
        <v>4187</v>
      </c>
      <c r="P75" s="3" t="s">
        <v>669</v>
      </c>
      <c r="Q75" s="3" t="s">
        <v>1475</v>
      </c>
      <c r="R75" s="3" t="s">
        <v>2434</v>
      </c>
      <c r="S75" s="2" t="str">
        <f>IF(P75="심사불필요","-",VLOOKUP(K75,'[1]자격증 backdata'!A:G,7,0))</f>
        <v>-</v>
      </c>
      <c r="T75" s="2" t="str">
        <f>IF(S75="-","-",IF(COUNTIFS(B:B,B75,S:S,"필수")&gt;0,"자격요건충족","확인필요"))</f>
        <v>-</v>
      </c>
      <c r="U75" s="2"/>
      <c r="W75" s="2">
        <f>IF(Q75="4급","심사불필요",VLOOKUP(K75,'[1]자격증 backdata'!A:B,2,0))</f>
        <v>4</v>
      </c>
      <c r="X75" s="3">
        <f>IF(R75="A", MIN(20, SUMIFS(W:W, B:B, B75, R:R, "A")),IF(R75="B", MIN(30, SUMIFS(W:W, B:B, B75, R:R, "B")),"비해당분야"))</f>
        <v>6</v>
      </c>
      <c r="Y75" s="3" t="str">
        <f>IF(R75="C",MIN(30,IF(COUNTIFS(B:B,B75,W:W,"가1")=1,25,IF(COUNTIFS(B:B,B75,W:W,"가1")&gt;=2,30,0))+IF(COUNTIFS(B:B,B75,W:W,"나1")&gt;=4,30,IF(COUNTIFS(B:B,B75,W:W,"나1")=3,26,IF(COUNTIFS(B:B,B75,W:W,"나1")=2,22,IF(COUNTIFS(B:B,B75,W:W,"나1")=1,18,0)))))+MIN(30,IF(COUNTIFS(B:B,B75,W:W,"가2")=1,25,IF(COUNTIFS(B:B,B75,W:W,"가2")&gt;=2,30,0))+IF(COUNTIFS(B:B,B75,W:W,"나2")=3,30,IF(COUNTIFS(B:B,B75,W:W,"나2")=2,25,IF(COUNTIFS(B:B,B75,W:W,"나2")=1,20,0)))),"비해당분야")</f>
        <v>비해당분야</v>
      </c>
      <c r="Z75" s="3" t="str">
        <f>IF(R75="C",VLOOKUP(K75,'[1]자격증 backdata'!A:F,6,0),"비해당분야")</f>
        <v>비해당분야</v>
      </c>
      <c r="AA75" s="3" t="str">
        <f>IF(R75="C",SUMIF(B:B,B75,Z:Z),"비해당분야")</f>
        <v>비해당분야</v>
      </c>
      <c r="AB75" s="3" t="str">
        <f>IF(R75="C",SUM(Y75,AA75),"비해당분야")</f>
        <v>비해당분야</v>
      </c>
      <c r="AC75" s="3">
        <f>IF(R75="C",AB75,X75)</f>
        <v>6</v>
      </c>
      <c r="AD75" s="3">
        <f>VLOOKUP(K75,'[1]자격증 backdata'!A:D,4,0)</f>
        <v>0</v>
      </c>
      <c r="AE75" s="3">
        <f>IF(_xlfn.MAXIFS(AD:AD,B:B,B75)&gt;10,10,_xlfn.MAXIFS(AD:AD,B:B,B75))</f>
        <v>5</v>
      </c>
      <c r="AG75" s="2" t="str">
        <f>VLOOKUP(K75,'[1]자격증 backdata'!A:C,3,0)</f>
        <v>M</v>
      </c>
      <c r="AH75" s="2">
        <f>COUNTIFS($B:$B,$B75,$AG:$AG,AH$1)</f>
        <v>0</v>
      </c>
      <c r="AI75" s="2">
        <f>COUNTIFS($B:$B,$B75,$AG:$AG,AI$1)</f>
        <v>0</v>
      </c>
      <c r="AJ75" s="2">
        <f>COUNTIFS($B:$B,$B75,$AG:$AG,AJ$1)</f>
        <v>0</v>
      </c>
      <c r="AK75" s="2">
        <f>COUNTIFS($B:$B,$B75,$AG:$AG,AK$1)</f>
        <v>0</v>
      </c>
      <c r="AL75" s="2">
        <f>COUNTIFS($B:$B,$B75,$AG:$AG,AL$1)</f>
        <v>0</v>
      </c>
      <c r="AM75" s="2">
        <f>COUNTIFS($B:$B,$B75,$AG:$AG,AM$1)</f>
        <v>0</v>
      </c>
      <c r="AN75" s="2">
        <f>COUNTIFS($B:$B,$B75,$AG:$AG,AN$1)</f>
        <v>0</v>
      </c>
      <c r="AO75" s="2">
        <f>COUNTIFS($B:$B,$B75,$AG:$AG,AO$1)</f>
        <v>0</v>
      </c>
      <c r="AP75" s="2">
        <f>COUNTIFS($B:$B,$B75,$AG:$AG,AP$1)</f>
        <v>1</v>
      </c>
      <c r="AQ75" s="2">
        <f>COUNTIFS($B:$B,$B75,$AG:$AG,AQ$1)</f>
        <v>0</v>
      </c>
      <c r="AR75" s="2">
        <f>COUNTIFS($B:$B,$B75,$AG:$AG,AR$1)</f>
        <v>0</v>
      </c>
      <c r="AS75" s="2">
        <f>COUNTIFS($B:$B,$B75,$AG:$AG,AS$1)</f>
        <v>0</v>
      </c>
      <c r="AT75" s="2">
        <f>COUNTIFS($B:$B,$B75,$AG:$AG,AT$1)</f>
        <v>1</v>
      </c>
      <c r="AU75" s="2">
        <f>COUNTIFS($B:$B,$B75,$AG:$AG,AU$1)</f>
        <v>0</v>
      </c>
    </row>
    <row r="76" spans="1:47" ht="15" customHeight="1" x14ac:dyDescent="0.35">
      <c r="A76" s="7">
        <f>IF(B75=B76,A75,A75+1)</f>
        <v>22</v>
      </c>
      <c r="B76" s="7" t="s">
        <v>6203</v>
      </c>
      <c r="C76" s="7" t="s">
        <v>2504</v>
      </c>
      <c r="D76" s="7" t="s">
        <v>3044</v>
      </c>
      <c r="E76" s="7" t="s">
        <v>3043</v>
      </c>
      <c r="F76" s="4" t="s">
        <v>7</v>
      </c>
      <c r="G76" s="4" t="s">
        <v>8</v>
      </c>
      <c r="H76" s="4" t="s">
        <v>7</v>
      </c>
      <c r="I76" s="3">
        <v>2</v>
      </c>
      <c r="J76" s="3" t="s">
        <v>69</v>
      </c>
      <c r="K76" s="3" t="s">
        <v>3065</v>
      </c>
      <c r="L76" s="3" t="s">
        <v>36</v>
      </c>
      <c r="M76" s="3" t="s">
        <v>6204</v>
      </c>
      <c r="N76" s="3" t="s">
        <v>340</v>
      </c>
      <c r="P76" s="3" t="s">
        <v>669</v>
      </c>
      <c r="Q76" s="3" t="s">
        <v>1475</v>
      </c>
      <c r="R76" s="3" t="s">
        <v>2434</v>
      </c>
      <c r="S76" s="2" t="str">
        <f>IF(P76="심사불필요","-",VLOOKUP(K76,'[1]자격증 backdata'!A:G,7,0))</f>
        <v>-</v>
      </c>
      <c r="T76" s="2" t="str">
        <f>IF(S76="-","-",IF(COUNTIFS(B:B,B76,S:S,"필수")&gt;0,"자격요건충족","확인필요"))</f>
        <v>-</v>
      </c>
      <c r="U76" s="2"/>
      <c r="W76" s="2">
        <f>IF(Q76="4급","심사불필요",VLOOKUP(K76,'[1]자격증 backdata'!A:B,2,0))</f>
        <v>0</v>
      </c>
      <c r="X76" s="3">
        <f>IF(R76="A", MIN(20, SUMIFS(W:W, B:B, B76, R:R, "A")),IF(R76="B", MIN(30, SUMIFS(W:W, B:B, B76, R:R, "B")),"비해당분야"))</f>
        <v>6</v>
      </c>
      <c r="Y76" s="3" t="str">
        <f>IF(R76="C",MIN(30,IF(COUNTIFS(B:B,B76,W:W,"가1")=1,25,IF(COUNTIFS(B:B,B76,W:W,"가1")&gt;=2,30,0))+IF(COUNTIFS(B:B,B76,W:W,"나1")&gt;=4,30,IF(COUNTIFS(B:B,B76,W:W,"나1")=3,26,IF(COUNTIFS(B:B,B76,W:W,"나1")=2,22,IF(COUNTIFS(B:B,B76,W:W,"나1")=1,18,0)))))+MIN(30,IF(COUNTIFS(B:B,B76,W:W,"가2")=1,25,IF(COUNTIFS(B:B,B76,W:W,"가2")&gt;=2,30,0))+IF(COUNTIFS(B:B,B76,W:W,"나2")=3,30,IF(COUNTIFS(B:B,B76,W:W,"나2")=2,25,IF(COUNTIFS(B:B,B76,W:W,"나2")=1,20,0)))),"비해당분야")</f>
        <v>비해당분야</v>
      </c>
      <c r="Z76" s="3" t="str">
        <f>IF(R76="C",VLOOKUP(K76,'[1]자격증 backdata'!A:F,6,0),"비해당분야")</f>
        <v>비해당분야</v>
      </c>
      <c r="AA76" s="3" t="str">
        <f>IF(R76="C",SUMIF(B:B,B76,Z:Z),"비해당분야")</f>
        <v>비해당분야</v>
      </c>
      <c r="AB76" s="3" t="str">
        <f>IF(R76="C",SUM(Y76,AA76),"비해당분야")</f>
        <v>비해당분야</v>
      </c>
      <c r="AC76" s="3">
        <f>IF(R76="C",AB76,X76)</f>
        <v>6</v>
      </c>
      <c r="AD76" s="3">
        <f>VLOOKUP(K76,'[1]자격증 backdata'!A:D,4,0)</f>
        <v>5</v>
      </c>
      <c r="AE76" s="3">
        <f>IF(_xlfn.MAXIFS(AD:AD,B:B,B76)&gt;10,10,_xlfn.MAXIFS(AD:AD,B:B,B76))</f>
        <v>5</v>
      </c>
      <c r="AG76" s="2">
        <f>VLOOKUP(K76,'[1]자격증 backdata'!A:C,3,0)</f>
        <v>0</v>
      </c>
      <c r="AH76" s="2">
        <f>COUNTIFS($B:$B,$B76,$AG:$AG,AH$1)</f>
        <v>0</v>
      </c>
      <c r="AI76" s="2">
        <f>COUNTIFS($B:$B,$B76,$AG:$AG,AI$1)</f>
        <v>0</v>
      </c>
      <c r="AJ76" s="2">
        <f>COUNTIFS($B:$B,$B76,$AG:$AG,AJ$1)</f>
        <v>0</v>
      </c>
      <c r="AK76" s="2">
        <f>COUNTIFS($B:$B,$B76,$AG:$AG,AK$1)</f>
        <v>0</v>
      </c>
      <c r="AL76" s="2">
        <f>COUNTIFS($B:$B,$B76,$AG:$AG,AL$1)</f>
        <v>0</v>
      </c>
      <c r="AM76" s="2">
        <f>COUNTIFS($B:$B,$B76,$AG:$AG,AM$1)</f>
        <v>0</v>
      </c>
      <c r="AN76" s="2">
        <f>COUNTIFS($B:$B,$B76,$AG:$AG,AN$1)</f>
        <v>0</v>
      </c>
      <c r="AO76" s="2">
        <f>COUNTIFS($B:$B,$B76,$AG:$AG,AO$1)</f>
        <v>0</v>
      </c>
      <c r="AP76" s="2">
        <f>COUNTIFS($B:$B,$B76,$AG:$AG,AP$1)</f>
        <v>1</v>
      </c>
      <c r="AQ76" s="2">
        <f>COUNTIFS($B:$B,$B76,$AG:$AG,AQ$1)</f>
        <v>0</v>
      </c>
      <c r="AR76" s="2">
        <f>COUNTIFS($B:$B,$B76,$AG:$AG,AR$1)</f>
        <v>0</v>
      </c>
      <c r="AS76" s="2">
        <f>COUNTIFS($B:$B,$B76,$AG:$AG,AS$1)</f>
        <v>0</v>
      </c>
      <c r="AT76" s="2">
        <f>COUNTIFS($B:$B,$B76,$AG:$AG,AT$1)</f>
        <v>1</v>
      </c>
      <c r="AU76" s="2">
        <f>COUNTIFS($B:$B,$B76,$AG:$AG,AU$1)</f>
        <v>0</v>
      </c>
    </row>
    <row r="77" spans="1:47" ht="15" customHeight="1" x14ac:dyDescent="0.35">
      <c r="A77" s="7">
        <f>IF(B76=B77,A76,A76+1)</f>
        <v>22</v>
      </c>
      <c r="B77" s="7" t="s">
        <v>6203</v>
      </c>
      <c r="C77" s="7" t="s">
        <v>2504</v>
      </c>
      <c r="D77" s="7" t="s">
        <v>3044</v>
      </c>
      <c r="E77" s="7" t="s">
        <v>3043</v>
      </c>
      <c r="F77" s="4" t="s">
        <v>7</v>
      </c>
      <c r="G77" s="4" t="s">
        <v>8</v>
      </c>
      <c r="H77" s="4" t="s">
        <v>7</v>
      </c>
      <c r="I77" s="3">
        <v>3</v>
      </c>
      <c r="J77" s="3" t="s">
        <v>2447</v>
      </c>
      <c r="K77" s="3" t="s">
        <v>3266</v>
      </c>
      <c r="L77" s="3" t="s">
        <v>254</v>
      </c>
      <c r="M77" s="3" t="s">
        <v>6202</v>
      </c>
      <c r="N77" s="3" t="s">
        <v>5139</v>
      </c>
      <c r="P77" s="3" t="s">
        <v>669</v>
      </c>
      <c r="Q77" s="3" t="s">
        <v>1475</v>
      </c>
      <c r="R77" s="3" t="s">
        <v>2434</v>
      </c>
      <c r="S77" s="2" t="str">
        <f>IF(P77="심사불필요","-",VLOOKUP(K77,'[1]자격증 backdata'!A:G,7,0))</f>
        <v>-</v>
      </c>
      <c r="T77" s="2" t="str">
        <f>IF(S77="-","-",IF(COUNTIFS(B:B,B77,S:S,"필수")&gt;0,"자격요건충족","확인필요"))</f>
        <v>-</v>
      </c>
      <c r="U77" s="2"/>
      <c r="W77" s="2">
        <f>IF(Q77="4급","심사불필요",VLOOKUP(K77,'[1]자격증 backdata'!A:B,2,0))</f>
        <v>2</v>
      </c>
      <c r="X77" s="3">
        <f>IF(R77="A", MIN(20, SUMIFS(W:W, B:B, B77, R:R, "A")),IF(R77="B", MIN(30, SUMIFS(W:W, B:B, B77, R:R, "B")),"비해당분야"))</f>
        <v>6</v>
      </c>
      <c r="Y77" s="3" t="str">
        <f>IF(R77="C",MIN(30,IF(COUNTIFS(B:B,B77,W:W,"가1")=1,25,IF(COUNTIFS(B:B,B77,W:W,"가1")&gt;=2,30,0))+IF(COUNTIFS(B:B,B77,W:W,"나1")&gt;=4,30,IF(COUNTIFS(B:B,B77,W:W,"나1")=3,26,IF(COUNTIFS(B:B,B77,W:W,"나1")=2,22,IF(COUNTIFS(B:B,B77,W:W,"나1")=1,18,0)))))+MIN(30,IF(COUNTIFS(B:B,B77,W:W,"가2")=1,25,IF(COUNTIFS(B:B,B77,W:W,"가2")&gt;=2,30,0))+IF(COUNTIFS(B:B,B77,W:W,"나2")=3,30,IF(COUNTIFS(B:B,B77,W:W,"나2")=2,25,IF(COUNTIFS(B:B,B77,W:W,"나2")=1,20,0)))),"비해당분야")</f>
        <v>비해당분야</v>
      </c>
      <c r="Z77" s="3" t="str">
        <f>IF(R77="C",VLOOKUP(K77,'[1]자격증 backdata'!A:F,6,0),"비해당분야")</f>
        <v>비해당분야</v>
      </c>
      <c r="AA77" s="3" t="str">
        <f>IF(R77="C",SUMIF(B:B,B77,Z:Z),"비해당분야")</f>
        <v>비해당분야</v>
      </c>
      <c r="AB77" s="3" t="str">
        <f>IF(R77="C",SUM(Y77,AA77),"비해당분야")</f>
        <v>비해당분야</v>
      </c>
      <c r="AC77" s="3">
        <f>IF(R77="C",AB77,X77)</f>
        <v>6</v>
      </c>
      <c r="AD77" s="3">
        <f>VLOOKUP(K77,'[1]자격증 backdata'!A:D,4,0)</f>
        <v>0</v>
      </c>
      <c r="AE77" s="3">
        <f>IF(_xlfn.MAXIFS(AD:AD,B:B,B77)&gt;10,10,_xlfn.MAXIFS(AD:AD,B:B,B77))</f>
        <v>5</v>
      </c>
      <c r="AG77" s="2" t="str">
        <f>VLOOKUP(K77,'[1]자격증 backdata'!A:C,3,0)</f>
        <v>I</v>
      </c>
      <c r="AH77" s="2">
        <f>COUNTIFS($B:$B,$B77,$AG:$AG,AH$1)</f>
        <v>0</v>
      </c>
      <c r="AI77" s="2">
        <f>COUNTIFS($B:$B,$B77,$AG:$AG,AI$1)</f>
        <v>0</v>
      </c>
      <c r="AJ77" s="2">
        <f>COUNTIFS($B:$B,$B77,$AG:$AG,AJ$1)</f>
        <v>0</v>
      </c>
      <c r="AK77" s="2">
        <f>COUNTIFS($B:$B,$B77,$AG:$AG,AK$1)</f>
        <v>0</v>
      </c>
      <c r="AL77" s="2">
        <f>COUNTIFS($B:$B,$B77,$AG:$AG,AL$1)</f>
        <v>0</v>
      </c>
      <c r="AM77" s="2">
        <f>COUNTIFS($B:$B,$B77,$AG:$AG,AM$1)</f>
        <v>0</v>
      </c>
      <c r="AN77" s="2">
        <f>COUNTIFS($B:$B,$B77,$AG:$AG,AN$1)</f>
        <v>0</v>
      </c>
      <c r="AO77" s="2">
        <f>COUNTIFS($B:$B,$B77,$AG:$AG,AO$1)</f>
        <v>0</v>
      </c>
      <c r="AP77" s="2">
        <f>COUNTIFS($B:$B,$B77,$AG:$AG,AP$1)</f>
        <v>1</v>
      </c>
      <c r="AQ77" s="2">
        <f>COUNTIFS($B:$B,$B77,$AG:$AG,AQ$1)</f>
        <v>0</v>
      </c>
      <c r="AR77" s="2">
        <f>COUNTIFS($B:$B,$B77,$AG:$AG,AR$1)</f>
        <v>0</v>
      </c>
      <c r="AS77" s="2">
        <f>COUNTIFS($B:$B,$B77,$AG:$AG,AS$1)</f>
        <v>0</v>
      </c>
      <c r="AT77" s="2">
        <f>COUNTIFS($B:$B,$B77,$AG:$AG,AT$1)</f>
        <v>1</v>
      </c>
      <c r="AU77" s="2">
        <f>COUNTIFS($B:$B,$B77,$AG:$AG,AU$1)</f>
        <v>0</v>
      </c>
    </row>
    <row r="78" spans="1:47" ht="15" customHeight="1" x14ac:dyDescent="0.35">
      <c r="A78" s="4">
        <f>IF(B77=B78,A77,A77+1)</f>
        <v>23</v>
      </c>
      <c r="B78" s="4" t="s">
        <v>6197</v>
      </c>
      <c r="C78" s="4" t="s">
        <v>6196</v>
      </c>
      <c r="D78" s="4" t="s">
        <v>3044</v>
      </c>
      <c r="E78" s="4" t="s">
        <v>3043</v>
      </c>
      <c r="F78" s="4" t="s">
        <v>7</v>
      </c>
      <c r="G78" s="4" t="s">
        <v>8</v>
      </c>
      <c r="H78" s="4" t="s">
        <v>7</v>
      </c>
      <c r="I78" s="4">
        <v>1</v>
      </c>
      <c r="J78" s="4" t="s">
        <v>38</v>
      </c>
      <c r="K78" s="4" t="s">
        <v>3059</v>
      </c>
      <c r="L78" s="4" t="s">
        <v>36</v>
      </c>
      <c r="M78" s="4" t="s">
        <v>6201</v>
      </c>
      <c r="N78" s="4" t="s">
        <v>1108</v>
      </c>
      <c r="P78" s="4" t="s">
        <v>669</v>
      </c>
      <c r="Q78" s="4" t="s">
        <v>1475</v>
      </c>
      <c r="R78" s="4" t="s">
        <v>2434</v>
      </c>
      <c r="S78" s="5" t="str">
        <f>IF(P78="심사불필요","-",VLOOKUP(K78,'[1]자격증 backdata'!A:G,7,0))</f>
        <v>-</v>
      </c>
      <c r="T78" s="5" t="str">
        <f>IF(S78="-","-",IF(COUNTIFS(B:B,B78,S:S,"필수")&gt;0,"자격요건충족","확인필요"))</f>
        <v>-</v>
      </c>
      <c r="U78" s="5"/>
      <c r="W78" s="5">
        <f>IF(Q78="4급","심사불필요",VLOOKUP(K78,'[1]자격증 backdata'!A:B,2,0))</f>
        <v>0</v>
      </c>
      <c r="X78" s="4">
        <f>IF(R78="A", MIN(20, SUMIFS(W:W, B:B, B78, R:R, "A")),IF(R78="B", MIN(30, SUMIFS(W:W, B:B, B78, R:R, "B")),"비해당분야"))</f>
        <v>12</v>
      </c>
      <c r="Y78" s="4" t="str">
        <f>IF(R78="C",MIN(30,IF(COUNTIFS(B:B,B78,W:W,"가1")=1,25,IF(COUNTIFS(B:B,B78,W:W,"가1")&gt;=2,30,0))+IF(COUNTIFS(B:B,B78,W:W,"나1")&gt;=4,30,IF(COUNTIFS(B:B,B78,W:W,"나1")=3,26,IF(COUNTIFS(B:B,B78,W:W,"나1")=2,22,IF(COUNTIFS(B:B,B78,W:W,"나1")=1,18,0)))))+MIN(30,IF(COUNTIFS(B:B,B78,W:W,"가2")=1,25,IF(COUNTIFS(B:B,B78,W:W,"가2")&gt;=2,30,0))+IF(COUNTIFS(B:B,B78,W:W,"나2")=3,30,IF(COUNTIFS(B:B,B78,W:W,"나2")=2,25,IF(COUNTIFS(B:B,B78,W:W,"나2")=1,20,0)))),"비해당분야")</f>
        <v>비해당분야</v>
      </c>
      <c r="Z78" s="4" t="str">
        <f>IF(R78="C",VLOOKUP(K78,'[1]자격증 backdata'!A:F,6,0),"비해당분야")</f>
        <v>비해당분야</v>
      </c>
      <c r="AA78" s="4" t="str">
        <f>IF(R78="C",SUMIF(B:B,B78,Z:Z),"비해당분야")</f>
        <v>비해당분야</v>
      </c>
      <c r="AB78" s="4" t="str">
        <f>IF(R78="C",SUM(Y78,AA78),"비해당분야")</f>
        <v>비해당분야</v>
      </c>
      <c r="AC78" s="4">
        <f>IF(R78="C",AB78,X78)</f>
        <v>12</v>
      </c>
      <c r="AD78" s="4">
        <f>VLOOKUP(K78,'[1]자격증 backdata'!A:D,4,0)</f>
        <v>5</v>
      </c>
      <c r="AE78" s="4">
        <f>IF(_xlfn.MAXIFS(AD:AD,B:B,B78)&gt;10,10,_xlfn.MAXIFS(AD:AD,B:B,B78))</f>
        <v>5</v>
      </c>
      <c r="AG78" s="5">
        <f>VLOOKUP(K78,'[1]자격증 backdata'!A:C,3,0)</f>
        <v>0</v>
      </c>
      <c r="AH78" s="5">
        <f>COUNTIFS($B:$B,$B78,$AG:$AG,AH$1)</f>
        <v>0</v>
      </c>
      <c r="AI78" s="5">
        <f>COUNTIFS($B:$B,$B78,$AG:$AG,AI$1)</f>
        <v>0</v>
      </c>
      <c r="AJ78" s="5">
        <f>COUNTIFS($B:$B,$B78,$AG:$AG,AJ$1)</f>
        <v>0</v>
      </c>
      <c r="AK78" s="5">
        <f>COUNTIFS($B:$B,$B78,$AG:$AG,AK$1)</f>
        <v>0</v>
      </c>
      <c r="AL78" s="5">
        <f>COUNTIFS($B:$B,$B78,$AG:$AG,AL$1)</f>
        <v>0</v>
      </c>
      <c r="AM78" s="5">
        <f>COUNTIFS($B:$B,$B78,$AG:$AG,AM$1)</f>
        <v>0</v>
      </c>
      <c r="AN78" s="5">
        <f>COUNTIFS($B:$B,$B78,$AG:$AG,AN$1)</f>
        <v>0</v>
      </c>
      <c r="AO78" s="5">
        <f>COUNTIFS($B:$B,$B78,$AG:$AG,AO$1)</f>
        <v>0</v>
      </c>
      <c r="AP78" s="5">
        <f>COUNTIFS($B:$B,$B78,$AG:$AG,AP$1)</f>
        <v>1</v>
      </c>
      <c r="AQ78" s="5">
        <f>COUNTIFS($B:$B,$B78,$AG:$AG,AQ$1)</f>
        <v>1</v>
      </c>
      <c r="AR78" s="5">
        <f>COUNTIFS($B:$B,$B78,$AG:$AG,AR$1)</f>
        <v>0</v>
      </c>
      <c r="AS78" s="5">
        <f>COUNTIFS($B:$B,$B78,$AG:$AG,AS$1)</f>
        <v>0</v>
      </c>
      <c r="AT78" s="5">
        <f>COUNTIFS($B:$B,$B78,$AG:$AG,AT$1)</f>
        <v>1</v>
      </c>
      <c r="AU78" s="5">
        <f>COUNTIFS($B:$B,$B78,$AG:$AG,AU$1)</f>
        <v>0</v>
      </c>
    </row>
    <row r="79" spans="1:47" ht="15" customHeight="1" x14ac:dyDescent="0.35">
      <c r="A79" s="6">
        <f>IF(B78=B79,A78,A78+1)</f>
        <v>23</v>
      </c>
      <c r="B79" s="6" t="s">
        <v>6197</v>
      </c>
      <c r="C79" s="6" t="s">
        <v>6196</v>
      </c>
      <c r="D79" s="6" t="s">
        <v>3044</v>
      </c>
      <c r="E79" s="6" t="s">
        <v>3043</v>
      </c>
      <c r="F79" s="4" t="s">
        <v>7</v>
      </c>
      <c r="G79" s="4" t="s">
        <v>8</v>
      </c>
      <c r="H79" s="4" t="s">
        <v>7</v>
      </c>
      <c r="I79" s="4">
        <v>2</v>
      </c>
      <c r="J79" s="4" t="s">
        <v>106</v>
      </c>
      <c r="K79" s="4" t="s">
        <v>3057</v>
      </c>
      <c r="L79" s="4" t="s">
        <v>55</v>
      </c>
      <c r="M79" s="4" t="s">
        <v>6200</v>
      </c>
      <c r="N79" s="4" t="s">
        <v>1432</v>
      </c>
      <c r="P79" s="4" t="s">
        <v>669</v>
      </c>
      <c r="Q79" s="4" t="s">
        <v>1475</v>
      </c>
      <c r="R79" s="4" t="s">
        <v>2434</v>
      </c>
      <c r="S79" s="5" t="str">
        <f>IF(P79="심사불필요","-",VLOOKUP(K79,'[1]자격증 backdata'!A:G,7,0))</f>
        <v>-</v>
      </c>
      <c r="T79" s="5" t="str">
        <f>IF(S79="-","-",IF(COUNTIFS(B:B,B79,S:S,"필수")&gt;0,"자격요건충족","확인필요"))</f>
        <v>-</v>
      </c>
      <c r="U79" s="5"/>
      <c r="W79" s="5">
        <f>IF(Q79="4급","심사불필요",VLOOKUP(K79,'[1]자격증 backdata'!A:B,2,0))</f>
        <v>4</v>
      </c>
      <c r="X79" s="4">
        <f>IF(R79="A", MIN(20, SUMIFS(W:W, B:B, B79, R:R, "A")),IF(R79="B", MIN(30, SUMIFS(W:W, B:B, B79, R:R, "B")),"비해당분야"))</f>
        <v>12</v>
      </c>
      <c r="Y79" s="4" t="str">
        <f>IF(R79="C",MIN(30,IF(COUNTIFS(B:B,B79,W:W,"가1")=1,25,IF(COUNTIFS(B:B,B79,W:W,"가1")&gt;=2,30,0))+IF(COUNTIFS(B:B,B79,W:W,"나1")&gt;=4,30,IF(COUNTIFS(B:B,B79,W:W,"나1")=3,26,IF(COUNTIFS(B:B,B79,W:W,"나1")=2,22,IF(COUNTIFS(B:B,B79,W:W,"나1")=1,18,0)))))+MIN(30,IF(COUNTIFS(B:B,B79,W:W,"가2")=1,25,IF(COUNTIFS(B:B,B79,W:W,"가2")&gt;=2,30,0))+IF(COUNTIFS(B:B,B79,W:W,"나2")=3,30,IF(COUNTIFS(B:B,B79,W:W,"나2")=2,25,IF(COUNTIFS(B:B,B79,W:W,"나2")=1,20,0)))),"비해당분야")</f>
        <v>비해당분야</v>
      </c>
      <c r="Z79" s="4" t="str">
        <f>IF(R79="C",VLOOKUP(K79,'[1]자격증 backdata'!A:F,6,0),"비해당분야")</f>
        <v>비해당분야</v>
      </c>
      <c r="AA79" s="4" t="str">
        <f>IF(R79="C",SUMIF(B:B,B79,Z:Z),"비해당분야")</f>
        <v>비해당분야</v>
      </c>
      <c r="AB79" s="4" t="str">
        <f>IF(R79="C",SUM(Y79,AA79),"비해당분야")</f>
        <v>비해당분야</v>
      </c>
      <c r="AC79" s="4">
        <f>IF(R79="C",AB79,X79)</f>
        <v>12</v>
      </c>
      <c r="AD79" s="4">
        <f>VLOOKUP(K79,'[1]자격증 backdata'!A:D,4,0)</f>
        <v>0</v>
      </c>
      <c r="AE79" s="4">
        <f>IF(_xlfn.MAXIFS(AD:AD,B:B,B79)&gt;10,10,_xlfn.MAXIFS(AD:AD,B:B,B79))</f>
        <v>5</v>
      </c>
      <c r="AG79" s="5" t="str">
        <f>VLOOKUP(K79,'[1]자격증 backdata'!A:C,3,0)</f>
        <v>M</v>
      </c>
      <c r="AH79" s="5">
        <f>COUNTIFS($B:$B,$B79,$AG:$AG,AH$1)</f>
        <v>0</v>
      </c>
      <c r="AI79" s="5">
        <f>COUNTIFS($B:$B,$B79,$AG:$AG,AI$1)</f>
        <v>0</v>
      </c>
      <c r="AJ79" s="5">
        <f>COUNTIFS($B:$B,$B79,$AG:$AG,AJ$1)</f>
        <v>0</v>
      </c>
      <c r="AK79" s="5">
        <f>COUNTIFS($B:$B,$B79,$AG:$AG,AK$1)</f>
        <v>0</v>
      </c>
      <c r="AL79" s="5">
        <f>COUNTIFS($B:$B,$B79,$AG:$AG,AL$1)</f>
        <v>0</v>
      </c>
      <c r="AM79" s="5">
        <f>COUNTIFS($B:$B,$B79,$AG:$AG,AM$1)</f>
        <v>0</v>
      </c>
      <c r="AN79" s="5">
        <f>COUNTIFS($B:$B,$B79,$AG:$AG,AN$1)</f>
        <v>0</v>
      </c>
      <c r="AO79" s="5">
        <f>COUNTIFS($B:$B,$B79,$AG:$AG,AO$1)</f>
        <v>0</v>
      </c>
      <c r="AP79" s="5">
        <f>COUNTIFS($B:$B,$B79,$AG:$AG,AP$1)</f>
        <v>1</v>
      </c>
      <c r="AQ79" s="5">
        <f>COUNTIFS($B:$B,$B79,$AG:$AG,AQ$1)</f>
        <v>1</v>
      </c>
      <c r="AR79" s="5">
        <f>COUNTIFS($B:$B,$B79,$AG:$AG,AR$1)</f>
        <v>0</v>
      </c>
      <c r="AS79" s="5">
        <f>COUNTIFS($B:$B,$B79,$AG:$AG,AS$1)</f>
        <v>0</v>
      </c>
      <c r="AT79" s="5">
        <f>COUNTIFS($B:$B,$B79,$AG:$AG,AT$1)</f>
        <v>1</v>
      </c>
      <c r="AU79" s="5">
        <f>COUNTIFS($B:$B,$B79,$AG:$AG,AU$1)</f>
        <v>0</v>
      </c>
    </row>
    <row r="80" spans="1:47" ht="15" customHeight="1" x14ac:dyDescent="0.35">
      <c r="A80" s="6">
        <f>IF(B79=B80,A79,A79+1)</f>
        <v>23</v>
      </c>
      <c r="B80" s="6" t="s">
        <v>6197</v>
      </c>
      <c r="C80" s="6" t="s">
        <v>6196</v>
      </c>
      <c r="D80" s="6" t="s">
        <v>3044</v>
      </c>
      <c r="E80" s="6" t="s">
        <v>3043</v>
      </c>
      <c r="F80" s="4" t="s">
        <v>7</v>
      </c>
      <c r="G80" s="4" t="s">
        <v>8</v>
      </c>
      <c r="H80" s="4" t="s">
        <v>7</v>
      </c>
      <c r="I80" s="4">
        <v>3</v>
      </c>
      <c r="J80" s="4" t="s">
        <v>1970</v>
      </c>
      <c r="K80" s="4" t="s">
        <v>3092</v>
      </c>
      <c r="L80" s="4" t="s">
        <v>348</v>
      </c>
      <c r="M80" s="4" t="s">
        <v>6199</v>
      </c>
      <c r="N80" s="4" t="s">
        <v>1264</v>
      </c>
      <c r="P80" s="4" t="s">
        <v>669</v>
      </c>
      <c r="Q80" s="4" t="s">
        <v>1475</v>
      </c>
      <c r="R80" s="4" t="s">
        <v>2434</v>
      </c>
      <c r="S80" s="5" t="str">
        <f>IF(P80="심사불필요","-",VLOOKUP(K80,'[1]자격증 backdata'!A:G,7,0))</f>
        <v>-</v>
      </c>
      <c r="T80" s="5" t="str">
        <f>IF(S80="-","-",IF(COUNTIFS(B:B,B80,S:S,"필수")&gt;0,"자격요건충족","확인필요"))</f>
        <v>-</v>
      </c>
      <c r="U80" s="5"/>
      <c r="W80" s="5">
        <f>IF(Q80="4급","심사불필요",VLOOKUP(K80,'[1]자격증 backdata'!A:B,2,0))</f>
        <v>4</v>
      </c>
      <c r="X80" s="4">
        <f>IF(R80="A", MIN(20, SUMIFS(W:W, B:B, B80, R:R, "A")),IF(R80="B", MIN(30, SUMIFS(W:W, B:B, B80, R:R, "B")),"비해당분야"))</f>
        <v>12</v>
      </c>
      <c r="Y80" s="4" t="str">
        <f>IF(R80="C",MIN(30,IF(COUNTIFS(B:B,B80,W:W,"가1")=1,25,IF(COUNTIFS(B:B,B80,W:W,"가1")&gt;=2,30,0))+IF(COUNTIFS(B:B,B80,W:W,"나1")&gt;=4,30,IF(COUNTIFS(B:B,B80,W:W,"나1")=3,26,IF(COUNTIFS(B:B,B80,W:W,"나1")=2,22,IF(COUNTIFS(B:B,B80,W:W,"나1")=1,18,0)))))+MIN(30,IF(COUNTIFS(B:B,B80,W:W,"가2")=1,25,IF(COUNTIFS(B:B,B80,W:W,"가2")&gt;=2,30,0))+IF(COUNTIFS(B:B,B80,W:W,"나2")=3,30,IF(COUNTIFS(B:B,B80,W:W,"나2")=2,25,IF(COUNTIFS(B:B,B80,W:W,"나2")=1,20,0)))),"비해당분야")</f>
        <v>비해당분야</v>
      </c>
      <c r="Z80" s="4" t="str">
        <f>IF(R80="C",VLOOKUP(K80,'[1]자격증 backdata'!A:F,6,0),"비해당분야")</f>
        <v>비해당분야</v>
      </c>
      <c r="AA80" s="4" t="str">
        <f>IF(R80="C",SUMIF(B:B,B80,Z:Z),"비해당분야")</f>
        <v>비해당분야</v>
      </c>
      <c r="AB80" s="4" t="str">
        <f>IF(R80="C",SUM(Y80,AA80),"비해당분야")</f>
        <v>비해당분야</v>
      </c>
      <c r="AC80" s="4">
        <f>IF(R80="C",AB80,X80)</f>
        <v>12</v>
      </c>
      <c r="AD80" s="4">
        <f>VLOOKUP(K80,'[1]자격증 backdata'!A:D,4,0)</f>
        <v>0</v>
      </c>
      <c r="AE80" s="4">
        <f>IF(_xlfn.MAXIFS(AD:AD,B:B,B80)&gt;10,10,_xlfn.MAXIFS(AD:AD,B:B,B80))</f>
        <v>5</v>
      </c>
      <c r="AG80" s="5">
        <f>VLOOKUP(K80,'[1]자격증 backdata'!A:C,3,0)</f>
        <v>0</v>
      </c>
      <c r="AH80" s="5">
        <f>COUNTIFS($B:$B,$B80,$AG:$AG,AH$1)</f>
        <v>0</v>
      </c>
      <c r="AI80" s="5">
        <f>COUNTIFS($B:$B,$B80,$AG:$AG,AI$1)</f>
        <v>0</v>
      </c>
      <c r="AJ80" s="5">
        <f>COUNTIFS($B:$B,$B80,$AG:$AG,AJ$1)</f>
        <v>0</v>
      </c>
      <c r="AK80" s="5">
        <f>COUNTIFS($B:$B,$B80,$AG:$AG,AK$1)</f>
        <v>0</v>
      </c>
      <c r="AL80" s="5">
        <f>COUNTIFS($B:$B,$B80,$AG:$AG,AL$1)</f>
        <v>0</v>
      </c>
      <c r="AM80" s="5">
        <f>COUNTIFS($B:$B,$B80,$AG:$AG,AM$1)</f>
        <v>0</v>
      </c>
      <c r="AN80" s="5">
        <f>COUNTIFS($B:$B,$B80,$AG:$AG,AN$1)</f>
        <v>0</v>
      </c>
      <c r="AO80" s="5">
        <f>COUNTIFS($B:$B,$B80,$AG:$AG,AO$1)</f>
        <v>0</v>
      </c>
      <c r="AP80" s="5">
        <f>COUNTIFS($B:$B,$B80,$AG:$AG,AP$1)</f>
        <v>1</v>
      </c>
      <c r="AQ80" s="5">
        <f>COUNTIFS($B:$B,$B80,$AG:$AG,AQ$1)</f>
        <v>1</v>
      </c>
      <c r="AR80" s="5">
        <f>COUNTIFS($B:$B,$B80,$AG:$AG,AR$1)</f>
        <v>0</v>
      </c>
      <c r="AS80" s="5">
        <f>COUNTIFS($B:$B,$B80,$AG:$AG,AS$1)</f>
        <v>0</v>
      </c>
      <c r="AT80" s="5">
        <f>COUNTIFS($B:$B,$B80,$AG:$AG,AT$1)</f>
        <v>1</v>
      </c>
      <c r="AU80" s="5">
        <f>COUNTIFS($B:$B,$B80,$AG:$AG,AU$1)</f>
        <v>0</v>
      </c>
    </row>
    <row r="81" spans="1:47" ht="15" customHeight="1" x14ac:dyDescent="0.35">
      <c r="A81" s="6">
        <f>IF(B80=B81,A80,A80+1)</f>
        <v>23</v>
      </c>
      <c r="B81" s="6" t="s">
        <v>6197</v>
      </c>
      <c r="C81" s="6" t="s">
        <v>6196</v>
      </c>
      <c r="D81" s="6" t="s">
        <v>3044</v>
      </c>
      <c r="E81" s="6" t="s">
        <v>3043</v>
      </c>
      <c r="F81" s="4" t="s">
        <v>7</v>
      </c>
      <c r="G81" s="4" t="s">
        <v>8</v>
      </c>
      <c r="H81" s="4" t="s">
        <v>7</v>
      </c>
      <c r="I81" s="4">
        <v>4</v>
      </c>
      <c r="J81" s="4" t="s">
        <v>2447</v>
      </c>
      <c r="K81" s="4" t="s">
        <v>3266</v>
      </c>
      <c r="L81" s="4" t="s">
        <v>254</v>
      </c>
      <c r="M81" s="4" t="s">
        <v>6198</v>
      </c>
      <c r="N81" s="4" t="s">
        <v>328</v>
      </c>
      <c r="P81" s="4" t="s">
        <v>669</v>
      </c>
      <c r="Q81" s="4" t="s">
        <v>1475</v>
      </c>
      <c r="R81" s="4" t="s">
        <v>2434</v>
      </c>
      <c r="S81" s="5" t="str">
        <f>IF(P81="심사불필요","-",VLOOKUP(K81,'[1]자격증 backdata'!A:G,7,0))</f>
        <v>-</v>
      </c>
      <c r="T81" s="5" t="str">
        <f>IF(S81="-","-",IF(COUNTIFS(B:B,B81,S:S,"필수")&gt;0,"자격요건충족","확인필요"))</f>
        <v>-</v>
      </c>
      <c r="U81" s="5"/>
      <c r="W81" s="5">
        <f>IF(Q81="4급","심사불필요",VLOOKUP(K81,'[1]자격증 backdata'!A:B,2,0))</f>
        <v>2</v>
      </c>
      <c r="X81" s="4">
        <f>IF(R81="A", MIN(20, SUMIFS(W:W, B:B, B81, R:R, "A")),IF(R81="B", MIN(30, SUMIFS(W:W, B:B, B81, R:R, "B")),"비해당분야"))</f>
        <v>12</v>
      </c>
      <c r="Y81" s="4" t="str">
        <f>IF(R81="C",MIN(30,IF(COUNTIFS(B:B,B81,W:W,"가1")=1,25,IF(COUNTIFS(B:B,B81,W:W,"가1")&gt;=2,30,0))+IF(COUNTIFS(B:B,B81,W:W,"나1")&gt;=4,30,IF(COUNTIFS(B:B,B81,W:W,"나1")=3,26,IF(COUNTIFS(B:B,B81,W:W,"나1")=2,22,IF(COUNTIFS(B:B,B81,W:W,"나1")=1,18,0)))))+MIN(30,IF(COUNTIFS(B:B,B81,W:W,"가2")=1,25,IF(COUNTIFS(B:B,B81,W:W,"가2")&gt;=2,30,0))+IF(COUNTIFS(B:B,B81,W:W,"나2")=3,30,IF(COUNTIFS(B:B,B81,W:W,"나2")=2,25,IF(COUNTIFS(B:B,B81,W:W,"나2")=1,20,0)))),"비해당분야")</f>
        <v>비해당분야</v>
      </c>
      <c r="Z81" s="4" t="str">
        <f>IF(R81="C",VLOOKUP(K81,'[1]자격증 backdata'!A:F,6,0),"비해당분야")</f>
        <v>비해당분야</v>
      </c>
      <c r="AA81" s="4" t="str">
        <f>IF(R81="C",SUMIF(B:B,B81,Z:Z),"비해당분야")</f>
        <v>비해당분야</v>
      </c>
      <c r="AB81" s="4" t="str">
        <f>IF(R81="C",SUM(Y81,AA81),"비해당분야")</f>
        <v>비해당분야</v>
      </c>
      <c r="AC81" s="4">
        <f>IF(R81="C",AB81,X81)</f>
        <v>12</v>
      </c>
      <c r="AD81" s="4">
        <f>VLOOKUP(K81,'[1]자격증 backdata'!A:D,4,0)</f>
        <v>0</v>
      </c>
      <c r="AE81" s="4">
        <f>IF(_xlfn.MAXIFS(AD:AD,B:B,B81)&gt;10,10,_xlfn.MAXIFS(AD:AD,B:B,B81))</f>
        <v>5</v>
      </c>
      <c r="AG81" s="5" t="str">
        <f>VLOOKUP(K81,'[1]자격증 backdata'!A:C,3,0)</f>
        <v>I</v>
      </c>
      <c r="AH81" s="5">
        <f>COUNTIFS($B:$B,$B81,$AG:$AG,AH$1)</f>
        <v>0</v>
      </c>
      <c r="AI81" s="5">
        <f>COUNTIFS($B:$B,$B81,$AG:$AG,AI$1)</f>
        <v>0</v>
      </c>
      <c r="AJ81" s="5">
        <f>COUNTIFS($B:$B,$B81,$AG:$AG,AJ$1)</f>
        <v>0</v>
      </c>
      <c r="AK81" s="5">
        <f>COUNTIFS($B:$B,$B81,$AG:$AG,AK$1)</f>
        <v>0</v>
      </c>
      <c r="AL81" s="5">
        <f>COUNTIFS($B:$B,$B81,$AG:$AG,AL$1)</f>
        <v>0</v>
      </c>
      <c r="AM81" s="5">
        <f>COUNTIFS($B:$B,$B81,$AG:$AG,AM$1)</f>
        <v>0</v>
      </c>
      <c r="AN81" s="5">
        <f>COUNTIFS($B:$B,$B81,$AG:$AG,AN$1)</f>
        <v>0</v>
      </c>
      <c r="AO81" s="5">
        <f>COUNTIFS($B:$B,$B81,$AG:$AG,AO$1)</f>
        <v>0</v>
      </c>
      <c r="AP81" s="5">
        <f>COUNTIFS($B:$B,$B81,$AG:$AG,AP$1)</f>
        <v>1</v>
      </c>
      <c r="AQ81" s="5">
        <f>COUNTIFS($B:$B,$B81,$AG:$AG,AQ$1)</f>
        <v>1</v>
      </c>
      <c r="AR81" s="5">
        <f>COUNTIFS($B:$B,$B81,$AG:$AG,AR$1)</f>
        <v>0</v>
      </c>
      <c r="AS81" s="5">
        <f>COUNTIFS($B:$B,$B81,$AG:$AG,AS$1)</f>
        <v>0</v>
      </c>
      <c r="AT81" s="5">
        <f>COUNTIFS($B:$B,$B81,$AG:$AG,AT$1)</f>
        <v>1</v>
      </c>
      <c r="AU81" s="5">
        <f>COUNTIFS($B:$B,$B81,$AG:$AG,AU$1)</f>
        <v>0</v>
      </c>
    </row>
    <row r="82" spans="1:47" ht="15" customHeight="1" x14ac:dyDescent="0.35">
      <c r="A82" s="6">
        <f>IF(B81=B82,A81,A81+1)</f>
        <v>23</v>
      </c>
      <c r="B82" s="6" t="s">
        <v>6197</v>
      </c>
      <c r="C82" s="6" t="s">
        <v>6196</v>
      </c>
      <c r="D82" s="6" t="s">
        <v>3044</v>
      </c>
      <c r="E82" s="6" t="s">
        <v>3043</v>
      </c>
      <c r="F82" s="4" t="s">
        <v>7</v>
      </c>
      <c r="G82" s="4" t="s">
        <v>8</v>
      </c>
      <c r="H82" s="4" t="s">
        <v>7</v>
      </c>
      <c r="I82" s="4">
        <v>5</v>
      </c>
      <c r="J82" s="4" t="s">
        <v>364</v>
      </c>
      <c r="K82" s="4" t="s">
        <v>3075</v>
      </c>
      <c r="L82" s="4" t="s">
        <v>254</v>
      </c>
      <c r="M82" s="4" t="s">
        <v>6195</v>
      </c>
      <c r="N82" s="4" t="s">
        <v>3435</v>
      </c>
      <c r="P82" s="4" t="s">
        <v>669</v>
      </c>
      <c r="Q82" s="4" t="s">
        <v>1475</v>
      </c>
      <c r="R82" s="4" t="s">
        <v>2434</v>
      </c>
      <c r="S82" s="5" t="str">
        <f>IF(P82="심사불필요","-",VLOOKUP(K82,'[1]자격증 backdata'!A:G,7,0))</f>
        <v>-</v>
      </c>
      <c r="T82" s="5" t="str">
        <f>IF(S82="-","-",IF(COUNTIFS(B:B,B82,S:S,"필수")&gt;0,"자격요건충족","확인필요"))</f>
        <v>-</v>
      </c>
      <c r="U82" s="5"/>
      <c r="W82" s="5">
        <f>IF(Q82="4급","심사불필요",VLOOKUP(K82,'[1]자격증 backdata'!A:B,2,0))</f>
        <v>2</v>
      </c>
      <c r="X82" s="4">
        <f>IF(R82="A", MIN(20, SUMIFS(W:W, B:B, B82, R:R, "A")),IF(R82="B", MIN(30, SUMIFS(W:W, B:B, B82, R:R, "B")),"비해당분야"))</f>
        <v>12</v>
      </c>
      <c r="Y82" s="4" t="str">
        <f>IF(R82="C",MIN(30,IF(COUNTIFS(B:B,B82,W:W,"가1")=1,25,IF(COUNTIFS(B:B,B82,W:W,"가1")&gt;=2,30,0))+IF(COUNTIFS(B:B,B82,W:W,"나1")&gt;=4,30,IF(COUNTIFS(B:B,B82,W:W,"나1")=3,26,IF(COUNTIFS(B:B,B82,W:W,"나1")=2,22,IF(COUNTIFS(B:B,B82,W:W,"나1")=1,18,0)))))+MIN(30,IF(COUNTIFS(B:B,B82,W:W,"가2")=1,25,IF(COUNTIFS(B:B,B82,W:W,"가2")&gt;=2,30,0))+IF(COUNTIFS(B:B,B82,W:W,"나2")=3,30,IF(COUNTIFS(B:B,B82,W:W,"나2")=2,25,IF(COUNTIFS(B:B,B82,W:W,"나2")=1,20,0)))),"비해당분야")</f>
        <v>비해당분야</v>
      </c>
      <c r="Z82" s="4" t="str">
        <f>IF(R82="C",VLOOKUP(K82,'[1]자격증 backdata'!A:F,6,0),"비해당분야")</f>
        <v>비해당분야</v>
      </c>
      <c r="AA82" s="4" t="str">
        <f>IF(R82="C",SUMIF(B:B,B82,Z:Z),"비해당분야")</f>
        <v>비해당분야</v>
      </c>
      <c r="AB82" s="4" t="str">
        <f>IF(R82="C",SUM(Y82,AA82),"비해당분야")</f>
        <v>비해당분야</v>
      </c>
      <c r="AC82" s="4">
        <f>IF(R82="C",AB82,X82)</f>
        <v>12</v>
      </c>
      <c r="AD82" s="4">
        <f>VLOOKUP(K82,'[1]자격증 backdata'!A:D,4,0)</f>
        <v>0</v>
      </c>
      <c r="AE82" s="4">
        <f>IF(_xlfn.MAXIFS(AD:AD,B:B,B82)&gt;10,10,_xlfn.MAXIFS(AD:AD,B:B,B82))</f>
        <v>5</v>
      </c>
      <c r="AG82" s="5" t="str">
        <f>VLOOKUP(K82,'[1]자격증 backdata'!A:C,3,0)</f>
        <v>J</v>
      </c>
      <c r="AH82" s="5">
        <f>COUNTIFS($B:$B,$B82,$AG:$AG,AH$1)</f>
        <v>0</v>
      </c>
      <c r="AI82" s="5">
        <f>COUNTIFS($B:$B,$B82,$AG:$AG,AI$1)</f>
        <v>0</v>
      </c>
      <c r="AJ82" s="5">
        <f>COUNTIFS($B:$B,$B82,$AG:$AG,AJ$1)</f>
        <v>0</v>
      </c>
      <c r="AK82" s="5">
        <f>COUNTIFS($B:$B,$B82,$AG:$AG,AK$1)</f>
        <v>0</v>
      </c>
      <c r="AL82" s="5">
        <f>COUNTIFS($B:$B,$B82,$AG:$AG,AL$1)</f>
        <v>0</v>
      </c>
      <c r="AM82" s="5">
        <f>COUNTIFS($B:$B,$B82,$AG:$AG,AM$1)</f>
        <v>0</v>
      </c>
      <c r="AN82" s="5">
        <f>COUNTIFS($B:$B,$B82,$AG:$AG,AN$1)</f>
        <v>0</v>
      </c>
      <c r="AO82" s="5">
        <f>COUNTIFS($B:$B,$B82,$AG:$AG,AO$1)</f>
        <v>0</v>
      </c>
      <c r="AP82" s="5">
        <f>COUNTIFS($B:$B,$B82,$AG:$AG,AP$1)</f>
        <v>1</v>
      </c>
      <c r="AQ82" s="5">
        <f>COUNTIFS($B:$B,$B82,$AG:$AG,AQ$1)</f>
        <v>1</v>
      </c>
      <c r="AR82" s="5">
        <f>COUNTIFS($B:$B,$B82,$AG:$AG,AR$1)</f>
        <v>0</v>
      </c>
      <c r="AS82" s="5">
        <f>COUNTIFS($B:$B,$B82,$AG:$AG,AS$1)</f>
        <v>0</v>
      </c>
      <c r="AT82" s="5">
        <f>COUNTIFS($B:$B,$B82,$AG:$AG,AT$1)</f>
        <v>1</v>
      </c>
      <c r="AU82" s="5">
        <f>COUNTIFS($B:$B,$B82,$AG:$AG,AU$1)</f>
        <v>0</v>
      </c>
    </row>
    <row r="83" spans="1:47" ht="15" customHeight="1" x14ac:dyDescent="0.35">
      <c r="A83" s="3">
        <f>IF(B82=B83,A82,A82+1)</f>
        <v>24</v>
      </c>
      <c r="B83" s="3" t="s">
        <v>6187</v>
      </c>
      <c r="C83" s="3" t="s">
        <v>6186</v>
      </c>
      <c r="D83" s="3" t="s">
        <v>3044</v>
      </c>
      <c r="E83" s="3" t="s">
        <v>3043</v>
      </c>
      <c r="F83" s="4" t="s">
        <v>7</v>
      </c>
      <c r="G83" s="4" t="s">
        <v>8</v>
      </c>
      <c r="H83" s="4" t="s">
        <v>7</v>
      </c>
      <c r="I83" s="3">
        <v>1</v>
      </c>
      <c r="J83" s="3" t="s">
        <v>106</v>
      </c>
      <c r="K83" s="3" t="s">
        <v>3057</v>
      </c>
      <c r="L83" s="3" t="s">
        <v>55</v>
      </c>
      <c r="M83" s="3" t="s">
        <v>6194</v>
      </c>
      <c r="N83" s="3" t="s">
        <v>6193</v>
      </c>
      <c r="P83" s="3" t="s">
        <v>669</v>
      </c>
      <c r="Q83" s="3" t="s">
        <v>1475</v>
      </c>
      <c r="R83" s="3" t="s">
        <v>2434</v>
      </c>
      <c r="S83" s="2" t="str">
        <f>IF(P83="심사불필요","-",VLOOKUP(K83,'[1]자격증 backdata'!A:G,7,0))</f>
        <v>-</v>
      </c>
      <c r="T83" s="2" t="str">
        <f>IF(S83="-","-",IF(COUNTIFS(B:B,B83,S:S,"필수")&gt;0,"자격요건충족","확인필요"))</f>
        <v>-</v>
      </c>
      <c r="U83" s="2"/>
      <c r="W83" s="2">
        <f>IF(Q83="4급","심사불필요",VLOOKUP(K83,'[1]자격증 backdata'!A:B,2,0))</f>
        <v>4</v>
      </c>
      <c r="X83" s="3">
        <f>IF(R83="A", MIN(20, SUMIFS(W:W, B:B, B83, R:R, "A")),IF(R83="B", MIN(30, SUMIFS(W:W, B:B, B83, R:R, "B")),"비해당분야"))</f>
        <v>18</v>
      </c>
      <c r="Y83" s="3" t="str">
        <f>IF(R83="C",MIN(30,IF(COUNTIFS(B:B,B83,W:W,"가1")=1,25,IF(COUNTIFS(B:B,B83,W:W,"가1")&gt;=2,30,0))+IF(COUNTIFS(B:B,B83,W:W,"나1")&gt;=4,30,IF(COUNTIFS(B:B,B83,W:W,"나1")=3,26,IF(COUNTIFS(B:B,B83,W:W,"나1")=2,22,IF(COUNTIFS(B:B,B83,W:W,"나1")=1,18,0)))))+MIN(30,IF(COUNTIFS(B:B,B83,W:W,"가2")=1,25,IF(COUNTIFS(B:B,B83,W:W,"가2")&gt;=2,30,0))+IF(COUNTIFS(B:B,B83,W:W,"나2")=3,30,IF(COUNTIFS(B:B,B83,W:W,"나2")=2,25,IF(COUNTIFS(B:B,B83,W:W,"나2")=1,20,0)))),"비해당분야")</f>
        <v>비해당분야</v>
      </c>
      <c r="Z83" s="3" t="str">
        <f>IF(R83="C",VLOOKUP(K83,'[1]자격증 backdata'!A:F,6,0),"비해당분야")</f>
        <v>비해당분야</v>
      </c>
      <c r="AA83" s="3" t="str">
        <f>IF(R83="C",SUMIF(B:B,B83,Z:Z),"비해당분야")</f>
        <v>비해당분야</v>
      </c>
      <c r="AB83" s="3" t="str">
        <f>IF(R83="C",SUM(Y83,AA83),"비해당분야")</f>
        <v>비해당분야</v>
      </c>
      <c r="AC83" s="3">
        <f>IF(R83="C",AB83,X83)</f>
        <v>18</v>
      </c>
      <c r="AD83" s="3">
        <f>VLOOKUP(K83,'[1]자격증 backdata'!A:D,4,0)</f>
        <v>0</v>
      </c>
      <c r="AE83" s="3">
        <f>IF(_xlfn.MAXIFS(AD:AD,B:B,B83)&gt;10,10,_xlfn.MAXIFS(AD:AD,B:B,B83))</f>
        <v>5</v>
      </c>
      <c r="AG83" s="2" t="str">
        <f>VLOOKUP(K83,'[1]자격증 backdata'!A:C,3,0)</f>
        <v>M</v>
      </c>
      <c r="AH83" s="2">
        <f>COUNTIFS($B:$B,$B83,$AG:$AG,AH$1)</f>
        <v>0</v>
      </c>
      <c r="AI83" s="2">
        <f>COUNTIFS($B:$B,$B83,$AG:$AG,AI$1)</f>
        <v>0</v>
      </c>
      <c r="AJ83" s="2">
        <f>COUNTIFS($B:$B,$B83,$AG:$AG,AJ$1)</f>
        <v>0</v>
      </c>
      <c r="AK83" s="2">
        <f>COUNTIFS($B:$B,$B83,$AG:$AG,AK$1)</f>
        <v>0</v>
      </c>
      <c r="AL83" s="2">
        <f>COUNTIFS($B:$B,$B83,$AG:$AG,AL$1)</f>
        <v>1</v>
      </c>
      <c r="AM83" s="2">
        <f>COUNTIFS($B:$B,$B83,$AG:$AG,AM$1)</f>
        <v>0</v>
      </c>
      <c r="AN83" s="2">
        <f>COUNTIFS($B:$B,$B83,$AG:$AG,AN$1)</f>
        <v>0</v>
      </c>
      <c r="AO83" s="2">
        <f>COUNTIFS($B:$B,$B83,$AG:$AG,AO$1)</f>
        <v>1</v>
      </c>
      <c r="AP83" s="2">
        <f>COUNTIFS($B:$B,$B83,$AG:$AG,AP$1)</f>
        <v>0</v>
      </c>
      <c r="AQ83" s="2">
        <f>COUNTIFS($B:$B,$B83,$AG:$AG,AQ$1)</f>
        <v>0</v>
      </c>
      <c r="AR83" s="2">
        <f>COUNTIFS($B:$B,$B83,$AG:$AG,AR$1)</f>
        <v>0</v>
      </c>
      <c r="AS83" s="2">
        <f>COUNTIFS($B:$B,$B83,$AG:$AG,AS$1)</f>
        <v>0</v>
      </c>
      <c r="AT83" s="2">
        <f>COUNTIFS($B:$B,$B83,$AG:$AG,AT$1)</f>
        <v>1</v>
      </c>
      <c r="AU83" s="2">
        <f>COUNTIFS($B:$B,$B83,$AG:$AG,AU$1)</f>
        <v>1</v>
      </c>
    </row>
    <row r="84" spans="1:47" ht="15" customHeight="1" x14ac:dyDescent="0.35">
      <c r="A84" s="7">
        <f>IF(B83=B84,A83,A83+1)</f>
        <v>24</v>
      </c>
      <c r="B84" s="7" t="s">
        <v>6187</v>
      </c>
      <c r="C84" s="7" t="s">
        <v>6186</v>
      </c>
      <c r="D84" s="7" t="s">
        <v>3044</v>
      </c>
      <c r="E84" s="7" t="s">
        <v>3043</v>
      </c>
      <c r="F84" s="4" t="s">
        <v>7</v>
      </c>
      <c r="G84" s="4" t="s">
        <v>8</v>
      </c>
      <c r="H84" s="4" t="s">
        <v>7</v>
      </c>
      <c r="I84" s="3">
        <v>2</v>
      </c>
      <c r="J84" s="3" t="s">
        <v>2526</v>
      </c>
      <c r="K84" s="3" t="s">
        <v>3161</v>
      </c>
      <c r="L84" s="3" t="s">
        <v>2524</v>
      </c>
      <c r="M84" s="3" t="s">
        <v>6192</v>
      </c>
      <c r="N84" s="3" t="s">
        <v>2617</v>
      </c>
      <c r="P84" s="3" t="s">
        <v>669</v>
      </c>
      <c r="Q84" s="3" t="s">
        <v>1475</v>
      </c>
      <c r="R84" s="3" t="s">
        <v>2434</v>
      </c>
      <c r="S84" s="2" t="str">
        <f>IF(P84="심사불필요","-",VLOOKUP(K84,'[1]자격증 backdata'!A:G,7,0))</f>
        <v>-</v>
      </c>
      <c r="T84" s="2" t="str">
        <f>IF(S84="-","-",IF(COUNTIFS(B:B,B84,S:S,"필수")&gt;0,"자격요건충족","확인필요"))</f>
        <v>-</v>
      </c>
      <c r="U84" s="2"/>
      <c r="W84" s="2">
        <f>IF(Q84="4급","심사불필요",VLOOKUP(K84,'[1]자격증 backdata'!A:B,2,0))</f>
        <v>4</v>
      </c>
      <c r="X84" s="3">
        <f>IF(R84="A", MIN(20, SUMIFS(W:W, B:B, B84, R:R, "A")),IF(R84="B", MIN(30, SUMIFS(W:W, B:B, B84, R:R, "B")),"비해당분야"))</f>
        <v>18</v>
      </c>
      <c r="Y84" s="3" t="str">
        <f>IF(R84="C",MIN(30,IF(COUNTIFS(B:B,B84,W:W,"가1")=1,25,IF(COUNTIFS(B:B,B84,W:W,"가1")&gt;=2,30,0))+IF(COUNTIFS(B:B,B84,W:W,"나1")&gt;=4,30,IF(COUNTIFS(B:B,B84,W:W,"나1")=3,26,IF(COUNTIFS(B:B,B84,W:W,"나1")=2,22,IF(COUNTIFS(B:B,B84,W:W,"나1")=1,18,0)))))+MIN(30,IF(COUNTIFS(B:B,B84,W:W,"가2")=1,25,IF(COUNTIFS(B:B,B84,W:W,"가2")&gt;=2,30,0))+IF(COUNTIFS(B:B,B84,W:W,"나2")=3,30,IF(COUNTIFS(B:B,B84,W:W,"나2")=2,25,IF(COUNTIFS(B:B,B84,W:W,"나2")=1,20,0)))),"비해당분야")</f>
        <v>비해당분야</v>
      </c>
      <c r="Z84" s="3" t="str">
        <f>IF(R84="C",VLOOKUP(K84,'[1]자격증 backdata'!A:F,6,0),"비해당분야")</f>
        <v>비해당분야</v>
      </c>
      <c r="AA84" s="3" t="str">
        <f>IF(R84="C",SUMIF(B:B,B84,Z:Z),"비해당분야")</f>
        <v>비해당분야</v>
      </c>
      <c r="AB84" s="3" t="str">
        <f>IF(R84="C",SUM(Y84,AA84),"비해당분야")</f>
        <v>비해당분야</v>
      </c>
      <c r="AC84" s="3">
        <f>IF(R84="C",AB84,X84)</f>
        <v>18</v>
      </c>
      <c r="AD84" s="3">
        <f>VLOOKUP(K84,'[1]자격증 backdata'!A:D,4,0)</f>
        <v>0</v>
      </c>
      <c r="AE84" s="3">
        <f>IF(_xlfn.MAXIFS(AD:AD,B:B,B84)&gt;10,10,_xlfn.MAXIFS(AD:AD,B:B,B84))</f>
        <v>5</v>
      </c>
      <c r="AG84" s="2">
        <f>VLOOKUP(K84,'[1]자격증 backdata'!A:C,3,0)</f>
        <v>0</v>
      </c>
      <c r="AH84" s="2">
        <f>COUNTIFS($B:$B,$B84,$AG:$AG,AH$1)</f>
        <v>0</v>
      </c>
      <c r="AI84" s="2">
        <f>COUNTIFS($B:$B,$B84,$AG:$AG,AI$1)</f>
        <v>0</v>
      </c>
      <c r="AJ84" s="2">
        <f>COUNTIFS($B:$B,$B84,$AG:$AG,AJ$1)</f>
        <v>0</v>
      </c>
      <c r="AK84" s="2">
        <f>COUNTIFS($B:$B,$B84,$AG:$AG,AK$1)</f>
        <v>0</v>
      </c>
      <c r="AL84" s="2">
        <f>COUNTIFS($B:$B,$B84,$AG:$AG,AL$1)</f>
        <v>1</v>
      </c>
      <c r="AM84" s="2">
        <f>COUNTIFS($B:$B,$B84,$AG:$AG,AM$1)</f>
        <v>0</v>
      </c>
      <c r="AN84" s="2">
        <f>COUNTIFS($B:$B,$B84,$AG:$AG,AN$1)</f>
        <v>0</v>
      </c>
      <c r="AO84" s="2">
        <f>COUNTIFS($B:$B,$B84,$AG:$AG,AO$1)</f>
        <v>1</v>
      </c>
      <c r="AP84" s="2">
        <f>COUNTIFS($B:$B,$B84,$AG:$AG,AP$1)</f>
        <v>0</v>
      </c>
      <c r="AQ84" s="2">
        <f>COUNTIFS($B:$B,$B84,$AG:$AG,AQ$1)</f>
        <v>0</v>
      </c>
      <c r="AR84" s="2">
        <f>COUNTIFS($B:$B,$B84,$AG:$AG,AR$1)</f>
        <v>0</v>
      </c>
      <c r="AS84" s="2">
        <f>COUNTIFS($B:$B,$B84,$AG:$AG,AS$1)</f>
        <v>0</v>
      </c>
      <c r="AT84" s="2">
        <f>COUNTIFS($B:$B,$B84,$AG:$AG,AT$1)</f>
        <v>1</v>
      </c>
      <c r="AU84" s="2">
        <f>COUNTIFS($B:$B,$B84,$AG:$AG,AU$1)</f>
        <v>1</v>
      </c>
    </row>
    <row r="85" spans="1:47" ht="15" customHeight="1" x14ac:dyDescent="0.35">
      <c r="A85" s="7">
        <f>IF(B84=B85,A84,A84+1)</f>
        <v>24</v>
      </c>
      <c r="B85" s="7" t="s">
        <v>6187</v>
      </c>
      <c r="C85" s="7" t="s">
        <v>6186</v>
      </c>
      <c r="D85" s="7" t="s">
        <v>3044</v>
      </c>
      <c r="E85" s="7" t="s">
        <v>3043</v>
      </c>
      <c r="F85" s="4" t="s">
        <v>7</v>
      </c>
      <c r="G85" s="4" t="s">
        <v>8</v>
      </c>
      <c r="H85" s="4" t="s">
        <v>7</v>
      </c>
      <c r="I85" s="3">
        <v>3</v>
      </c>
      <c r="J85" s="3" t="s">
        <v>653</v>
      </c>
      <c r="K85" s="3" t="s">
        <v>3052</v>
      </c>
      <c r="L85" s="3" t="s">
        <v>651</v>
      </c>
      <c r="M85" s="3" t="s">
        <v>6191</v>
      </c>
      <c r="N85" s="3" t="s">
        <v>6190</v>
      </c>
      <c r="P85" s="3" t="s">
        <v>669</v>
      </c>
      <c r="Q85" s="3" t="s">
        <v>1475</v>
      </c>
      <c r="R85" s="3" t="s">
        <v>2434</v>
      </c>
      <c r="S85" s="2" t="str">
        <f>IF(P85="심사불필요","-",VLOOKUP(K85,'[1]자격증 backdata'!A:G,7,0))</f>
        <v>-</v>
      </c>
      <c r="T85" s="2" t="str">
        <f>IF(S85="-","-",IF(COUNTIFS(B:B,B85,S:S,"필수")&gt;0,"자격요건충족","확인필요"))</f>
        <v>-</v>
      </c>
      <c r="U85" s="2"/>
      <c r="W85" s="2">
        <f>IF(Q85="4급","심사불필요",VLOOKUP(K85,'[1]자격증 backdata'!A:B,2,0))</f>
        <v>4</v>
      </c>
      <c r="X85" s="3">
        <f>IF(R85="A", MIN(20, SUMIFS(W:W, B:B, B85, R:R, "A")),IF(R85="B", MIN(30, SUMIFS(W:W, B:B, B85, R:R, "B")),"비해당분야"))</f>
        <v>18</v>
      </c>
      <c r="Y85" s="3" t="str">
        <f>IF(R85="C",MIN(30,IF(COUNTIFS(B:B,B85,W:W,"가1")=1,25,IF(COUNTIFS(B:B,B85,W:W,"가1")&gt;=2,30,0))+IF(COUNTIFS(B:B,B85,W:W,"나1")&gt;=4,30,IF(COUNTIFS(B:B,B85,W:W,"나1")=3,26,IF(COUNTIFS(B:B,B85,W:W,"나1")=2,22,IF(COUNTIFS(B:B,B85,W:W,"나1")=1,18,0)))))+MIN(30,IF(COUNTIFS(B:B,B85,W:W,"가2")=1,25,IF(COUNTIFS(B:B,B85,W:W,"가2")&gt;=2,30,0))+IF(COUNTIFS(B:B,B85,W:W,"나2")=3,30,IF(COUNTIFS(B:B,B85,W:W,"나2")=2,25,IF(COUNTIFS(B:B,B85,W:W,"나2")=1,20,0)))),"비해당분야")</f>
        <v>비해당분야</v>
      </c>
      <c r="Z85" s="3" t="str">
        <f>IF(R85="C",VLOOKUP(K85,'[1]자격증 backdata'!A:F,6,0),"비해당분야")</f>
        <v>비해당분야</v>
      </c>
      <c r="AA85" s="3" t="str">
        <f>IF(R85="C",SUMIF(B:B,B85,Z:Z),"비해당분야")</f>
        <v>비해당분야</v>
      </c>
      <c r="AB85" s="3" t="str">
        <f>IF(R85="C",SUM(Y85,AA85),"비해당분야")</f>
        <v>비해당분야</v>
      </c>
      <c r="AC85" s="3">
        <f>IF(R85="C",AB85,X85)</f>
        <v>18</v>
      </c>
      <c r="AD85" s="3">
        <f>VLOOKUP(K85,'[1]자격증 backdata'!A:D,4,0)</f>
        <v>0</v>
      </c>
      <c r="AE85" s="3">
        <f>IF(_xlfn.MAXIFS(AD:AD,B:B,B85)&gt;10,10,_xlfn.MAXIFS(AD:AD,B:B,B85))</f>
        <v>5</v>
      </c>
      <c r="AG85" s="2" t="str">
        <f>VLOOKUP(K85,'[1]자격증 backdata'!A:C,3,0)</f>
        <v>H</v>
      </c>
      <c r="AH85" s="2">
        <f>COUNTIFS($B:$B,$B85,$AG:$AG,AH$1)</f>
        <v>0</v>
      </c>
      <c r="AI85" s="2">
        <f>COUNTIFS($B:$B,$B85,$AG:$AG,AI$1)</f>
        <v>0</v>
      </c>
      <c r="AJ85" s="2">
        <f>COUNTIFS($B:$B,$B85,$AG:$AG,AJ$1)</f>
        <v>0</v>
      </c>
      <c r="AK85" s="2">
        <f>COUNTIFS($B:$B,$B85,$AG:$AG,AK$1)</f>
        <v>0</v>
      </c>
      <c r="AL85" s="2">
        <f>COUNTIFS($B:$B,$B85,$AG:$AG,AL$1)</f>
        <v>1</v>
      </c>
      <c r="AM85" s="2">
        <f>COUNTIFS($B:$B,$B85,$AG:$AG,AM$1)</f>
        <v>0</v>
      </c>
      <c r="AN85" s="2">
        <f>COUNTIFS($B:$B,$B85,$AG:$AG,AN$1)</f>
        <v>0</v>
      </c>
      <c r="AO85" s="2">
        <f>COUNTIFS($B:$B,$B85,$AG:$AG,AO$1)</f>
        <v>1</v>
      </c>
      <c r="AP85" s="2">
        <f>COUNTIFS($B:$B,$B85,$AG:$AG,AP$1)</f>
        <v>0</v>
      </c>
      <c r="AQ85" s="2">
        <f>COUNTIFS($B:$B,$B85,$AG:$AG,AQ$1)</f>
        <v>0</v>
      </c>
      <c r="AR85" s="2">
        <f>COUNTIFS($B:$B,$B85,$AG:$AG,AR$1)</f>
        <v>0</v>
      </c>
      <c r="AS85" s="2">
        <f>COUNTIFS($B:$B,$B85,$AG:$AG,AS$1)</f>
        <v>0</v>
      </c>
      <c r="AT85" s="2">
        <f>COUNTIFS($B:$B,$B85,$AG:$AG,AT$1)</f>
        <v>1</v>
      </c>
      <c r="AU85" s="2">
        <f>COUNTIFS($B:$B,$B85,$AG:$AG,AU$1)</f>
        <v>1</v>
      </c>
    </row>
    <row r="86" spans="1:47" ht="15" customHeight="1" x14ac:dyDescent="0.35">
      <c r="A86" s="7">
        <f>IF(B85=B86,A85,A85+1)</f>
        <v>24</v>
      </c>
      <c r="B86" s="7" t="s">
        <v>6187</v>
      </c>
      <c r="C86" s="7" t="s">
        <v>6186</v>
      </c>
      <c r="D86" s="7" t="s">
        <v>3044</v>
      </c>
      <c r="E86" s="7" t="s">
        <v>3043</v>
      </c>
      <c r="F86" s="4" t="s">
        <v>7</v>
      </c>
      <c r="G86" s="4" t="s">
        <v>8</v>
      </c>
      <c r="H86" s="4" t="s">
        <v>7</v>
      </c>
      <c r="I86" s="3">
        <v>4</v>
      </c>
      <c r="J86" s="3" t="s">
        <v>2899</v>
      </c>
      <c r="K86" s="3" t="s">
        <v>3621</v>
      </c>
      <c r="L86" s="3" t="s">
        <v>348</v>
      </c>
      <c r="M86" s="3" t="s">
        <v>6189</v>
      </c>
      <c r="N86" s="3" t="s">
        <v>1264</v>
      </c>
      <c r="P86" s="3" t="s">
        <v>669</v>
      </c>
      <c r="Q86" s="3" t="s">
        <v>1475</v>
      </c>
      <c r="R86" s="3" t="s">
        <v>2434</v>
      </c>
      <c r="S86" s="2" t="str">
        <f>IF(P86="심사불필요","-",VLOOKUP(K86,'[1]자격증 backdata'!A:G,7,0))</f>
        <v>-</v>
      </c>
      <c r="T86" s="2" t="str">
        <f>IF(S86="-","-",IF(COUNTIFS(B:B,B86,S:S,"필수")&gt;0,"자격요건충족","확인필요"))</f>
        <v>-</v>
      </c>
      <c r="U86" s="2"/>
      <c r="W86" s="2">
        <f>IF(Q86="4급","심사불필요",VLOOKUP(K86,'[1]자격증 backdata'!A:B,2,0))</f>
        <v>4</v>
      </c>
      <c r="X86" s="3">
        <f>IF(R86="A", MIN(20, SUMIFS(W:W, B:B, B86, R:R, "A")),IF(R86="B", MIN(30, SUMIFS(W:W, B:B, B86, R:R, "B")),"비해당분야"))</f>
        <v>18</v>
      </c>
      <c r="Y86" s="3" t="str">
        <f>IF(R86="C",MIN(30,IF(COUNTIFS(B:B,B86,W:W,"가1")=1,25,IF(COUNTIFS(B:B,B86,W:W,"가1")&gt;=2,30,0))+IF(COUNTIFS(B:B,B86,W:W,"나1")&gt;=4,30,IF(COUNTIFS(B:B,B86,W:W,"나1")=3,26,IF(COUNTIFS(B:B,B86,W:W,"나1")=2,22,IF(COUNTIFS(B:B,B86,W:W,"나1")=1,18,0)))))+MIN(30,IF(COUNTIFS(B:B,B86,W:W,"가2")=1,25,IF(COUNTIFS(B:B,B86,W:W,"가2")&gt;=2,30,0))+IF(COUNTIFS(B:B,B86,W:W,"나2")=3,30,IF(COUNTIFS(B:B,B86,W:W,"나2")=2,25,IF(COUNTIFS(B:B,B86,W:W,"나2")=1,20,0)))),"비해당분야")</f>
        <v>비해당분야</v>
      </c>
      <c r="Z86" s="3" t="str">
        <f>IF(R86="C",VLOOKUP(K86,'[1]자격증 backdata'!A:F,6,0),"비해당분야")</f>
        <v>비해당분야</v>
      </c>
      <c r="AA86" s="3" t="str">
        <f>IF(R86="C",SUMIF(B:B,B86,Z:Z),"비해당분야")</f>
        <v>비해당분야</v>
      </c>
      <c r="AB86" s="3" t="str">
        <f>IF(R86="C",SUM(Y86,AA86),"비해당분야")</f>
        <v>비해당분야</v>
      </c>
      <c r="AC86" s="3">
        <f>IF(R86="C",AB86,X86)</f>
        <v>18</v>
      </c>
      <c r="AD86" s="3">
        <f>VLOOKUP(K86,'[1]자격증 backdata'!A:D,4,0)</f>
        <v>0</v>
      </c>
      <c r="AE86" s="3">
        <f>IF(_xlfn.MAXIFS(AD:AD,B:B,B86)&gt;10,10,_xlfn.MAXIFS(AD:AD,B:B,B86))</f>
        <v>5</v>
      </c>
      <c r="AG86" s="2" t="str">
        <f>VLOOKUP(K86,'[1]자격증 backdata'!A:C,3,0)</f>
        <v>N</v>
      </c>
      <c r="AH86" s="2">
        <f>COUNTIFS($B:$B,$B86,$AG:$AG,AH$1)</f>
        <v>0</v>
      </c>
      <c r="AI86" s="2">
        <f>COUNTIFS($B:$B,$B86,$AG:$AG,AI$1)</f>
        <v>0</v>
      </c>
      <c r="AJ86" s="2">
        <f>COUNTIFS($B:$B,$B86,$AG:$AG,AJ$1)</f>
        <v>0</v>
      </c>
      <c r="AK86" s="2">
        <f>COUNTIFS($B:$B,$B86,$AG:$AG,AK$1)</f>
        <v>0</v>
      </c>
      <c r="AL86" s="2">
        <f>COUNTIFS($B:$B,$B86,$AG:$AG,AL$1)</f>
        <v>1</v>
      </c>
      <c r="AM86" s="2">
        <f>COUNTIFS($B:$B,$B86,$AG:$AG,AM$1)</f>
        <v>0</v>
      </c>
      <c r="AN86" s="2">
        <f>COUNTIFS($B:$B,$B86,$AG:$AG,AN$1)</f>
        <v>0</v>
      </c>
      <c r="AO86" s="2">
        <f>COUNTIFS($B:$B,$B86,$AG:$AG,AO$1)</f>
        <v>1</v>
      </c>
      <c r="AP86" s="2">
        <f>COUNTIFS($B:$B,$B86,$AG:$AG,AP$1)</f>
        <v>0</v>
      </c>
      <c r="AQ86" s="2">
        <f>COUNTIFS($B:$B,$B86,$AG:$AG,AQ$1)</f>
        <v>0</v>
      </c>
      <c r="AR86" s="2">
        <f>COUNTIFS($B:$B,$B86,$AG:$AG,AR$1)</f>
        <v>0</v>
      </c>
      <c r="AS86" s="2">
        <f>COUNTIFS($B:$B,$B86,$AG:$AG,AS$1)</f>
        <v>0</v>
      </c>
      <c r="AT86" s="2">
        <f>COUNTIFS($B:$B,$B86,$AG:$AG,AT$1)</f>
        <v>1</v>
      </c>
      <c r="AU86" s="2">
        <f>COUNTIFS($B:$B,$B86,$AG:$AG,AU$1)</f>
        <v>1</v>
      </c>
    </row>
    <row r="87" spans="1:47" ht="15" customHeight="1" x14ac:dyDescent="0.35">
      <c r="A87" s="7">
        <f>IF(B86=B87,A86,A86+1)</f>
        <v>24</v>
      </c>
      <c r="B87" s="7" t="s">
        <v>6187</v>
      </c>
      <c r="C87" s="7" t="s">
        <v>6186</v>
      </c>
      <c r="D87" s="7" t="s">
        <v>3044</v>
      </c>
      <c r="E87" s="7" t="s">
        <v>3043</v>
      </c>
      <c r="F87" s="4" t="s">
        <v>7</v>
      </c>
      <c r="G87" s="4" t="s">
        <v>8</v>
      </c>
      <c r="H87" s="4" t="s">
        <v>7</v>
      </c>
      <c r="I87" s="3">
        <v>5</v>
      </c>
      <c r="J87" s="3" t="s">
        <v>69</v>
      </c>
      <c r="K87" s="3" t="s">
        <v>3065</v>
      </c>
      <c r="L87" s="3" t="s">
        <v>36</v>
      </c>
      <c r="M87" s="3" t="s">
        <v>6188</v>
      </c>
      <c r="N87" s="3" t="s">
        <v>3223</v>
      </c>
      <c r="P87" s="3" t="s">
        <v>669</v>
      </c>
      <c r="Q87" s="3" t="s">
        <v>1475</v>
      </c>
      <c r="R87" s="3" t="s">
        <v>2434</v>
      </c>
      <c r="S87" s="2" t="str">
        <f>IF(P87="심사불필요","-",VLOOKUP(K87,'[1]자격증 backdata'!A:G,7,0))</f>
        <v>-</v>
      </c>
      <c r="T87" s="2" t="str">
        <f>IF(S87="-","-",IF(COUNTIFS(B:B,B87,S:S,"필수")&gt;0,"자격요건충족","확인필요"))</f>
        <v>-</v>
      </c>
      <c r="U87" s="2"/>
      <c r="W87" s="2">
        <f>IF(Q87="4급","심사불필요",VLOOKUP(K87,'[1]자격증 backdata'!A:B,2,0))</f>
        <v>0</v>
      </c>
      <c r="X87" s="3">
        <f>IF(R87="A", MIN(20, SUMIFS(W:W, B:B, B87, R:R, "A")),IF(R87="B", MIN(30, SUMIFS(W:W, B:B, B87, R:R, "B")),"비해당분야"))</f>
        <v>18</v>
      </c>
      <c r="Y87" s="3" t="str">
        <f>IF(R87="C",MIN(30,IF(COUNTIFS(B:B,B87,W:W,"가1")=1,25,IF(COUNTIFS(B:B,B87,W:W,"가1")&gt;=2,30,0))+IF(COUNTIFS(B:B,B87,W:W,"나1")&gt;=4,30,IF(COUNTIFS(B:B,B87,W:W,"나1")=3,26,IF(COUNTIFS(B:B,B87,W:W,"나1")=2,22,IF(COUNTIFS(B:B,B87,W:W,"나1")=1,18,0)))))+MIN(30,IF(COUNTIFS(B:B,B87,W:W,"가2")=1,25,IF(COUNTIFS(B:B,B87,W:W,"가2")&gt;=2,30,0))+IF(COUNTIFS(B:B,B87,W:W,"나2")=3,30,IF(COUNTIFS(B:B,B87,W:W,"나2")=2,25,IF(COUNTIFS(B:B,B87,W:W,"나2")=1,20,0)))),"비해당분야")</f>
        <v>비해당분야</v>
      </c>
      <c r="Z87" s="3" t="str">
        <f>IF(R87="C",VLOOKUP(K87,'[1]자격증 backdata'!A:F,6,0),"비해당분야")</f>
        <v>비해당분야</v>
      </c>
      <c r="AA87" s="3" t="str">
        <f>IF(R87="C",SUMIF(B:B,B87,Z:Z),"비해당분야")</f>
        <v>비해당분야</v>
      </c>
      <c r="AB87" s="3" t="str">
        <f>IF(R87="C",SUM(Y87,AA87),"비해당분야")</f>
        <v>비해당분야</v>
      </c>
      <c r="AC87" s="3">
        <f>IF(R87="C",AB87,X87)</f>
        <v>18</v>
      </c>
      <c r="AD87" s="3">
        <f>VLOOKUP(K87,'[1]자격증 backdata'!A:D,4,0)</f>
        <v>5</v>
      </c>
      <c r="AE87" s="3">
        <f>IF(_xlfn.MAXIFS(AD:AD,B:B,B87)&gt;10,10,_xlfn.MAXIFS(AD:AD,B:B,B87))</f>
        <v>5</v>
      </c>
      <c r="AG87" s="2">
        <f>VLOOKUP(K87,'[1]자격증 backdata'!A:C,3,0)</f>
        <v>0</v>
      </c>
      <c r="AH87" s="2">
        <f>COUNTIFS($B:$B,$B87,$AG:$AG,AH$1)</f>
        <v>0</v>
      </c>
      <c r="AI87" s="2">
        <f>COUNTIFS($B:$B,$B87,$AG:$AG,AI$1)</f>
        <v>0</v>
      </c>
      <c r="AJ87" s="2">
        <f>COUNTIFS($B:$B,$B87,$AG:$AG,AJ$1)</f>
        <v>0</v>
      </c>
      <c r="AK87" s="2">
        <f>COUNTIFS($B:$B,$B87,$AG:$AG,AK$1)</f>
        <v>0</v>
      </c>
      <c r="AL87" s="2">
        <f>COUNTIFS($B:$B,$B87,$AG:$AG,AL$1)</f>
        <v>1</v>
      </c>
      <c r="AM87" s="2">
        <f>COUNTIFS($B:$B,$B87,$AG:$AG,AM$1)</f>
        <v>0</v>
      </c>
      <c r="AN87" s="2">
        <f>COUNTIFS($B:$B,$B87,$AG:$AG,AN$1)</f>
        <v>0</v>
      </c>
      <c r="AO87" s="2">
        <f>COUNTIFS($B:$B,$B87,$AG:$AG,AO$1)</f>
        <v>1</v>
      </c>
      <c r="AP87" s="2">
        <f>COUNTIFS($B:$B,$B87,$AG:$AG,AP$1)</f>
        <v>0</v>
      </c>
      <c r="AQ87" s="2">
        <f>COUNTIFS($B:$B,$B87,$AG:$AG,AQ$1)</f>
        <v>0</v>
      </c>
      <c r="AR87" s="2">
        <f>COUNTIFS($B:$B,$B87,$AG:$AG,AR$1)</f>
        <v>0</v>
      </c>
      <c r="AS87" s="2">
        <f>COUNTIFS($B:$B,$B87,$AG:$AG,AS$1)</f>
        <v>0</v>
      </c>
      <c r="AT87" s="2">
        <f>COUNTIFS($B:$B,$B87,$AG:$AG,AT$1)</f>
        <v>1</v>
      </c>
      <c r="AU87" s="2">
        <f>COUNTIFS($B:$B,$B87,$AG:$AG,AU$1)</f>
        <v>1</v>
      </c>
    </row>
    <row r="88" spans="1:47" ht="15" customHeight="1" x14ac:dyDescent="0.35">
      <c r="A88" s="7">
        <f>IF(B87=B88,A87,A87+1)</f>
        <v>24</v>
      </c>
      <c r="B88" s="7" t="s">
        <v>6187</v>
      </c>
      <c r="C88" s="7" t="s">
        <v>6186</v>
      </c>
      <c r="D88" s="7" t="s">
        <v>3044</v>
      </c>
      <c r="E88" s="7" t="s">
        <v>3043</v>
      </c>
      <c r="F88" s="4" t="s">
        <v>7</v>
      </c>
      <c r="G88" s="4" t="s">
        <v>8</v>
      </c>
      <c r="H88" s="4" t="s">
        <v>7</v>
      </c>
      <c r="I88" s="3">
        <v>6</v>
      </c>
      <c r="J88" s="3" t="s">
        <v>2813</v>
      </c>
      <c r="K88" s="3" t="s">
        <v>3159</v>
      </c>
      <c r="L88" s="3" t="s">
        <v>2998</v>
      </c>
      <c r="M88" s="3" t="s">
        <v>6185</v>
      </c>
      <c r="N88" s="3" t="s">
        <v>1228</v>
      </c>
      <c r="P88" s="3" t="s">
        <v>669</v>
      </c>
      <c r="Q88" s="3" t="s">
        <v>1475</v>
      </c>
      <c r="R88" s="3" t="s">
        <v>2434</v>
      </c>
      <c r="S88" s="2" t="str">
        <f>IF(P88="심사불필요","-",VLOOKUP(K88,'[1]자격증 backdata'!A:G,7,0))</f>
        <v>-</v>
      </c>
      <c r="T88" s="2" t="str">
        <f>IF(S88="-","-",IF(COUNTIFS(B:B,B88,S:S,"필수")&gt;0,"자격요건충족","확인필요"))</f>
        <v>-</v>
      </c>
      <c r="U88" s="2"/>
      <c r="W88" s="2">
        <f>IF(Q88="4급","심사불필요",VLOOKUP(K88,'[1]자격증 backdata'!A:B,2,0))</f>
        <v>2</v>
      </c>
      <c r="X88" s="3">
        <f>IF(R88="A", MIN(20, SUMIFS(W:W, B:B, B88, R:R, "A")),IF(R88="B", MIN(30, SUMIFS(W:W, B:B, B88, R:R, "B")),"비해당분야"))</f>
        <v>18</v>
      </c>
      <c r="Y88" s="3" t="str">
        <f>IF(R88="C",MIN(30,IF(COUNTIFS(B:B,B88,W:W,"가1")=1,25,IF(COUNTIFS(B:B,B88,W:W,"가1")&gt;=2,30,0))+IF(COUNTIFS(B:B,B88,W:W,"나1")&gt;=4,30,IF(COUNTIFS(B:B,B88,W:W,"나1")=3,26,IF(COUNTIFS(B:B,B88,W:W,"나1")=2,22,IF(COUNTIFS(B:B,B88,W:W,"나1")=1,18,0)))))+MIN(30,IF(COUNTIFS(B:B,B88,W:W,"가2")=1,25,IF(COUNTIFS(B:B,B88,W:W,"가2")&gt;=2,30,0))+IF(COUNTIFS(B:B,B88,W:W,"나2")=3,30,IF(COUNTIFS(B:B,B88,W:W,"나2")=2,25,IF(COUNTIFS(B:B,B88,W:W,"나2")=1,20,0)))),"비해당분야")</f>
        <v>비해당분야</v>
      </c>
      <c r="Z88" s="3" t="str">
        <f>IF(R88="C",VLOOKUP(K88,'[1]자격증 backdata'!A:F,6,0),"비해당분야")</f>
        <v>비해당분야</v>
      </c>
      <c r="AA88" s="3" t="str">
        <f>IF(R88="C",SUMIF(B:B,B88,Z:Z),"비해당분야")</f>
        <v>비해당분야</v>
      </c>
      <c r="AB88" s="3" t="str">
        <f>IF(R88="C",SUM(Y88,AA88),"비해당분야")</f>
        <v>비해당분야</v>
      </c>
      <c r="AC88" s="3">
        <f>IF(R88="C",AB88,X88)</f>
        <v>18</v>
      </c>
      <c r="AD88" s="3">
        <f>VLOOKUP(K88,'[1]자격증 backdata'!A:D,4,0)</f>
        <v>0</v>
      </c>
      <c r="AE88" s="3">
        <f>IF(_xlfn.MAXIFS(AD:AD,B:B,B88)&gt;10,10,_xlfn.MAXIFS(AD:AD,B:B,B88))</f>
        <v>5</v>
      </c>
      <c r="AG88" s="2" t="str">
        <f>VLOOKUP(K88,'[1]자격증 backdata'!A:C,3,0)</f>
        <v>E</v>
      </c>
      <c r="AH88" s="2">
        <f>COUNTIFS($B:$B,$B88,$AG:$AG,AH$1)</f>
        <v>0</v>
      </c>
      <c r="AI88" s="2">
        <f>COUNTIFS($B:$B,$B88,$AG:$AG,AI$1)</f>
        <v>0</v>
      </c>
      <c r="AJ88" s="2">
        <f>COUNTIFS($B:$B,$B88,$AG:$AG,AJ$1)</f>
        <v>0</v>
      </c>
      <c r="AK88" s="2">
        <f>COUNTIFS($B:$B,$B88,$AG:$AG,AK$1)</f>
        <v>0</v>
      </c>
      <c r="AL88" s="2">
        <f>COUNTIFS($B:$B,$B88,$AG:$AG,AL$1)</f>
        <v>1</v>
      </c>
      <c r="AM88" s="2">
        <f>COUNTIFS($B:$B,$B88,$AG:$AG,AM$1)</f>
        <v>0</v>
      </c>
      <c r="AN88" s="2">
        <f>COUNTIFS($B:$B,$B88,$AG:$AG,AN$1)</f>
        <v>0</v>
      </c>
      <c r="AO88" s="2">
        <f>COUNTIFS($B:$B,$B88,$AG:$AG,AO$1)</f>
        <v>1</v>
      </c>
      <c r="AP88" s="2">
        <f>COUNTIFS($B:$B,$B88,$AG:$AG,AP$1)</f>
        <v>0</v>
      </c>
      <c r="AQ88" s="2">
        <f>COUNTIFS($B:$B,$B88,$AG:$AG,AQ$1)</f>
        <v>0</v>
      </c>
      <c r="AR88" s="2">
        <f>COUNTIFS($B:$B,$B88,$AG:$AG,AR$1)</f>
        <v>0</v>
      </c>
      <c r="AS88" s="2">
        <f>COUNTIFS($B:$B,$B88,$AG:$AG,AS$1)</f>
        <v>0</v>
      </c>
      <c r="AT88" s="2">
        <f>COUNTIFS($B:$B,$B88,$AG:$AG,AT$1)</f>
        <v>1</v>
      </c>
      <c r="AU88" s="2">
        <f>COUNTIFS($B:$B,$B88,$AG:$AG,AU$1)</f>
        <v>1</v>
      </c>
    </row>
    <row r="89" spans="1:47" ht="15" customHeight="1" x14ac:dyDescent="0.35">
      <c r="A89" s="4">
        <f>IF(B88=B89,A88,A88+1)</f>
        <v>25</v>
      </c>
      <c r="B89" s="4" t="s">
        <v>6181</v>
      </c>
      <c r="C89" s="4" t="s">
        <v>6180</v>
      </c>
      <c r="D89" s="4" t="s">
        <v>3044</v>
      </c>
      <c r="E89" s="4" t="s">
        <v>3043</v>
      </c>
      <c r="F89" s="4" t="s">
        <v>7</v>
      </c>
      <c r="G89" s="4" t="s">
        <v>8</v>
      </c>
      <c r="H89" s="4" t="s">
        <v>7</v>
      </c>
      <c r="I89" s="4">
        <v>1</v>
      </c>
      <c r="J89" s="4" t="s">
        <v>38</v>
      </c>
      <c r="K89" s="4" t="s">
        <v>3059</v>
      </c>
      <c r="L89" s="4" t="s">
        <v>36</v>
      </c>
      <c r="M89" s="4" t="s">
        <v>6184</v>
      </c>
      <c r="N89" s="4" t="s">
        <v>138</v>
      </c>
      <c r="P89" s="4" t="s">
        <v>669</v>
      </c>
      <c r="Q89" s="4" t="s">
        <v>1475</v>
      </c>
      <c r="R89" s="4" t="s">
        <v>2434</v>
      </c>
      <c r="S89" s="5" t="str">
        <f>IF(P89="심사불필요","-",VLOOKUP(K89,'[1]자격증 backdata'!A:G,7,0))</f>
        <v>-</v>
      </c>
      <c r="T89" s="5" t="str">
        <f>IF(S89="-","-",IF(COUNTIFS(B:B,B89,S:S,"필수")&gt;0,"자격요건충족","확인필요"))</f>
        <v>-</v>
      </c>
      <c r="U89" s="5"/>
      <c r="W89" s="5">
        <f>IF(Q89="4급","심사불필요",VLOOKUP(K89,'[1]자격증 backdata'!A:B,2,0))</f>
        <v>0</v>
      </c>
      <c r="X89" s="4">
        <f>IF(R89="A", MIN(20, SUMIFS(W:W, B:B, B89, R:R, "A")),IF(R89="B", MIN(30, SUMIFS(W:W, B:B, B89, R:R, "B")),"비해당분야"))</f>
        <v>10</v>
      </c>
      <c r="Y89" s="4" t="str">
        <f>IF(R89="C",MIN(30,IF(COUNTIFS(B:B,B89,W:W,"가1")=1,25,IF(COUNTIFS(B:B,B89,W:W,"가1")&gt;=2,30,0))+IF(COUNTIFS(B:B,B89,W:W,"나1")&gt;=4,30,IF(COUNTIFS(B:B,B89,W:W,"나1")=3,26,IF(COUNTIFS(B:B,B89,W:W,"나1")=2,22,IF(COUNTIFS(B:B,B89,W:W,"나1")=1,18,0)))))+MIN(30,IF(COUNTIFS(B:B,B89,W:W,"가2")=1,25,IF(COUNTIFS(B:B,B89,W:W,"가2")&gt;=2,30,0))+IF(COUNTIFS(B:B,B89,W:W,"나2")=3,30,IF(COUNTIFS(B:B,B89,W:W,"나2")=2,25,IF(COUNTIFS(B:B,B89,W:W,"나2")=1,20,0)))),"비해당분야")</f>
        <v>비해당분야</v>
      </c>
      <c r="Z89" s="4" t="str">
        <f>IF(R89="C",VLOOKUP(K89,'[1]자격증 backdata'!A:F,6,0),"비해당분야")</f>
        <v>비해당분야</v>
      </c>
      <c r="AA89" s="4" t="str">
        <f>IF(R89="C",SUMIF(B:B,B89,Z:Z),"비해당분야")</f>
        <v>비해당분야</v>
      </c>
      <c r="AB89" s="4" t="str">
        <f>IF(R89="C",SUM(Y89,AA89),"비해당분야")</f>
        <v>비해당분야</v>
      </c>
      <c r="AC89" s="4">
        <f>IF(R89="C",AB89,X89)</f>
        <v>10</v>
      </c>
      <c r="AD89" s="4">
        <f>VLOOKUP(K89,'[1]자격증 backdata'!A:D,4,0)</f>
        <v>5</v>
      </c>
      <c r="AE89" s="4">
        <f>IF(_xlfn.MAXIFS(AD:AD,B:B,B89)&gt;10,10,_xlfn.MAXIFS(AD:AD,B:B,B89))</f>
        <v>5</v>
      </c>
      <c r="AG89" s="5">
        <f>VLOOKUP(K89,'[1]자격증 backdata'!A:C,3,0)</f>
        <v>0</v>
      </c>
      <c r="AH89" s="5">
        <f>COUNTIFS($B:$B,$B89,$AG:$AG,AH$1)</f>
        <v>0</v>
      </c>
      <c r="AI89" s="5">
        <f>COUNTIFS($B:$B,$B89,$AG:$AG,AI$1)</f>
        <v>0</v>
      </c>
      <c r="AJ89" s="5">
        <f>COUNTIFS($B:$B,$B89,$AG:$AG,AJ$1)</f>
        <v>0</v>
      </c>
      <c r="AK89" s="5">
        <f>COUNTIFS($B:$B,$B89,$AG:$AG,AK$1)</f>
        <v>0</v>
      </c>
      <c r="AL89" s="5">
        <f>COUNTIFS($B:$B,$B89,$AG:$AG,AL$1)</f>
        <v>0</v>
      </c>
      <c r="AM89" s="5">
        <f>COUNTIFS($B:$B,$B89,$AG:$AG,AM$1)</f>
        <v>0</v>
      </c>
      <c r="AN89" s="5">
        <f>COUNTIFS($B:$B,$B89,$AG:$AG,AN$1)</f>
        <v>0</v>
      </c>
      <c r="AO89" s="5">
        <f>COUNTIFS($B:$B,$B89,$AG:$AG,AO$1)</f>
        <v>1</v>
      </c>
      <c r="AP89" s="5">
        <f>COUNTIFS($B:$B,$B89,$AG:$AG,AP$1)</f>
        <v>0</v>
      </c>
      <c r="AQ89" s="5">
        <f>COUNTIFS($B:$B,$B89,$AG:$AG,AQ$1)</f>
        <v>1</v>
      </c>
      <c r="AR89" s="5">
        <f>COUNTIFS($B:$B,$B89,$AG:$AG,AR$1)</f>
        <v>0</v>
      </c>
      <c r="AS89" s="5">
        <f>COUNTIFS($B:$B,$B89,$AG:$AG,AS$1)</f>
        <v>0</v>
      </c>
      <c r="AT89" s="5">
        <f>COUNTIFS($B:$B,$B89,$AG:$AG,AT$1)</f>
        <v>1</v>
      </c>
      <c r="AU89" s="5">
        <f>COUNTIFS($B:$B,$B89,$AG:$AG,AU$1)</f>
        <v>0</v>
      </c>
    </row>
    <row r="90" spans="1:47" ht="15" customHeight="1" x14ac:dyDescent="0.35">
      <c r="A90" s="6">
        <f>IF(B89=B90,A89,A89+1)</f>
        <v>25</v>
      </c>
      <c r="B90" s="6" t="s">
        <v>6181</v>
      </c>
      <c r="C90" s="6" t="s">
        <v>6180</v>
      </c>
      <c r="D90" s="6" t="s">
        <v>3044</v>
      </c>
      <c r="E90" s="6" t="s">
        <v>3043</v>
      </c>
      <c r="F90" s="4" t="s">
        <v>7</v>
      </c>
      <c r="G90" s="4" t="s">
        <v>8</v>
      </c>
      <c r="H90" s="4" t="s">
        <v>7</v>
      </c>
      <c r="I90" s="4">
        <v>2</v>
      </c>
      <c r="J90" s="4" t="s">
        <v>364</v>
      </c>
      <c r="K90" s="4" t="s">
        <v>3075</v>
      </c>
      <c r="L90" s="4" t="s">
        <v>254</v>
      </c>
      <c r="M90" s="4" t="s">
        <v>6183</v>
      </c>
      <c r="N90" s="4" t="s">
        <v>2551</v>
      </c>
      <c r="P90" s="4" t="s">
        <v>669</v>
      </c>
      <c r="Q90" s="4" t="s">
        <v>1475</v>
      </c>
      <c r="R90" s="4" t="s">
        <v>2434</v>
      </c>
      <c r="S90" s="5" t="str">
        <f>IF(P90="심사불필요","-",VLOOKUP(K90,'[1]자격증 backdata'!A:G,7,0))</f>
        <v>-</v>
      </c>
      <c r="T90" s="5" t="str">
        <f>IF(S90="-","-",IF(COUNTIFS(B:B,B90,S:S,"필수")&gt;0,"자격요건충족","확인필요"))</f>
        <v>-</v>
      </c>
      <c r="U90" s="5"/>
      <c r="W90" s="5">
        <f>IF(Q90="4급","심사불필요",VLOOKUP(K90,'[1]자격증 backdata'!A:B,2,0))</f>
        <v>2</v>
      </c>
      <c r="X90" s="4">
        <f>IF(R90="A", MIN(20, SUMIFS(W:W, B:B, B90, R:R, "A")),IF(R90="B", MIN(30, SUMIFS(W:W, B:B, B90, R:R, "B")),"비해당분야"))</f>
        <v>10</v>
      </c>
      <c r="Y90" s="4" t="str">
        <f>IF(R90="C",MIN(30,IF(COUNTIFS(B:B,B90,W:W,"가1")=1,25,IF(COUNTIFS(B:B,B90,W:W,"가1")&gt;=2,30,0))+IF(COUNTIFS(B:B,B90,W:W,"나1")&gt;=4,30,IF(COUNTIFS(B:B,B90,W:W,"나1")=3,26,IF(COUNTIFS(B:B,B90,W:W,"나1")=2,22,IF(COUNTIFS(B:B,B90,W:W,"나1")=1,18,0)))))+MIN(30,IF(COUNTIFS(B:B,B90,W:W,"가2")=1,25,IF(COUNTIFS(B:B,B90,W:W,"가2")&gt;=2,30,0))+IF(COUNTIFS(B:B,B90,W:W,"나2")=3,30,IF(COUNTIFS(B:B,B90,W:W,"나2")=2,25,IF(COUNTIFS(B:B,B90,W:W,"나2")=1,20,0)))),"비해당분야")</f>
        <v>비해당분야</v>
      </c>
      <c r="Z90" s="4" t="str">
        <f>IF(R90="C",VLOOKUP(K90,'[1]자격증 backdata'!A:F,6,0),"비해당분야")</f>
        <v>비해당분야</v>
      </c>
      <c r="AA90" s="4" t="str">
        <f>IF(R90="C",SUMIF(B:B,B90,Z:Z),"비해당분야")</f>
        <v>비해당분야</v>
      </c>
      <c r="AB90" s="4" t="str">
        <f>IF(R90="C",SUM(Y90,AA90),"비해당분야")</f>
        <v>비해당분야</v>
      </c>
      <c r="AC90" s="4">
        <f>IF(R90="C",AB90,X90)</f>
        <v>10</v>
      </c>
      <c r="AD90" s="4">
        <f>VLOOKUP(K90,'[1]자격증 backdata'!A:D,4,0)</f>
        <v>0</v>
      </c>
      <c r="AE90" s="4">
        <f>IF(_xlfn.MAXIFS(AD:AD,B:B,B90)&gt;10,10,_xlfn.MAXIFS(AD:AD,B:B,B90))</f>
        <v>5</v>
      </c>
      <c r="AG90" s="5" t="str">
        <f>VLOOKUP(K90,'[1]자격증 backdata'!A:C,3,0)</f>
        <v>J</v>
      </c>
      <c r="AH90" s="5">
        <f>COUNTIFS($B:$B,$B90,$AG:$AG,AH$1)</f>
        <v>0</v>
      </c>
      <c r="AI90" s="5">
        <f>COUNTIFS($B:$B,$B90,$AG:$AG,AI$1)</f>
        <v>0</v>
      </c>
      <c r="AJ90" s="5">
        <f>COUNTIFS($B:$B,$B90,$AG:$AG,AJ$1)</f>
        <v>0</v>
      </c>
      <c r="AK90" s="5">
        <f>COUNTIFS($B:$B,$B90,$AG:$AG,AK$1)</f>
        <v>0</v>
      </c>
      <c r="AL90" s="5">
        <f>COUNTIFS($B:$B,$B90,$AG:$AG,AL$1)</f>
        <v>0</v>
      </c>
      <c r="AM90" s="5">
        <f>COUNTIFS($B:$B,$B90,$AG:$AG,AM$1)</f>
        <v>0</v>
      </c>
      <c r="AN90" s="5">
        <f>COUNTIFS($B:$B,$B90,$AG:$AG,AN$1)</f>
        <v>0</v>
      </c>
      <c r="AO90" s="5">
        <f>COUNTIFS($B:$B,$B90,$AG:$AG,AO$1)</f>
        <v>1</v>
      </c>
      <c r="AP90" s="5">
        <f>COUNTIFS($B:$B,$B90,$AG:$AG,AP$1)</f>
        <v>0</v>
      </c>
      <c r="AQ90" s="5">
        <f>COUNTIFS($B:$B,$B90,$AG:$AG,AQ$1)</f>
        <v>1</v>
      </c>
      <c r="AR90" s="5">
        <f>COUNTIFS($B:$B,$B90,$AG:$AG,AR$1)</f>
        <v>0</v>
      </c>
      <c r="AS90" s="5">
        <f>COUNTIFS($B:$B,$B90,$AG:$AG,AS$1)</f>
        <v>0</v>
      </c>
      <c r="AT90" s="5">
        <f>COUNTIFS($B:$B,$B90,$AG:$AG,AT$1)</f>
        <v>1</v>
      </c>
      <c r="AU90" s="5">
        <f>COUNTIFS($B:$B,$B90,$AG:$AG,AU$1)</f>
        <v>0</v>
      </c>
    </row>
    <row r="91" spans="1:47" ht="15" customHeight="1" x14ac:dyDescent="0.35">
      <c r="A91" s="6">
        <f>IF(B90=B91,A90,A90+1)</f>
        <v>25</v>
      </c>
      <c r="B91" s="6" t="s">
        <v>6181</v>
      </c>
      <c r="C91" s="6" t="s">
        <v>6180</v>
      </c>
      <c r="D91" s="6" t="s">
        <v>3044</v>
      </c>
      <c r="E91" s="6" t="s">
        <v>3043</v>
      </c>
      <c r="F91" s="4" t="s">
        <v>7</v>
      </c>
      <c r="G91" s="4" t="s">
        <v>8</v>
      </c>
      <c r="H91" s="4" t="s">
        <v>7</v>
      </c>
      <c r="I91" s="4">
        <v>3</v>
      </c>
      <c r="J91" s="4" t="s">
        <v>106</v>
      </c>
      <c r="K91" s="4" t="s">
        <v>3057</v>
      </c>
      <c r="L91" s="4" t="s">
        <v>55</v>
      </c>
      <c r="M91" s="4" t="s">
        <v>6182</v>
      </c>
      <c r="N91" s="4" t="s">
        <v>90</v>
      </c>
      <c r="P91" s="4" t="s">
        <v>669</v>
      </c>
      <c r="Q91" s="4" t="s">
        <v>1475</v>
      </c>
      <c r="R91" s="4" t="s">
        <v>2434</v>
      </c>
      <c r="S91" s="5" t="str">
        <f>IF(P91="심사불필요","-",VLOOKUP(K91,'[1]자격증 backdata'!A:G,7,0))</f>
        <v>-</v>
      </c>
      <c r="T91" s="5" t="str">
        <f>IF(S91="-","-",IF(COUNTIFS(B:B,B91,S:S,"필수")&gt;0,"자격요건충족","확인필요"))</f>
        <v>-</v>
      </c>
      <c r="U91" s="5"/>
      <c r="W91" s="5">
        <f>IF(Q91="4급","심사불필요",VLOOKUP(K91,'[1]자격증 backdata'!A:B,2,0))</f>
        <v>4</v>
      </c>
      <c r="X91" s="4">
        <f>IF(R91="A", MIN(20, SUMIFS(W:W, B:B, B91, R:R, "A")),IF(R91="B", MIN(30, SUMIFS(W:W, B:B, B91, R:R, "B")),"비해당분야"))</f>
        <v>10</v>
      </c>
      <c r="Y91" s="4" t="str">
        <f>IF(R91="C",MIN(30,IF(COUNTIFS(B:B,B91,W:W,"가1")=1,25,IF(COUNTIFS(B:B,B91,W:W,"가1")&gt;=2,30,0))+IF(COUNTIFS(B:B,B91,W:W,"나1")&gt;=4,30,IF(COUNTIFS(B:B,B91,W:W,"나1")=3,26,IF(COUNTIFS(B:B,B91,W:W,"나1")=2,22,IF(COUNTIFS(B:B,B91,W:W,"나1")=1,18,0)))))+MIN(30,IF(COUNTIFS(B:B,B91,W:W,"가2")=1,25,IF(COUNTIFS(B:B,B91,W:W,"가2")&gt;=2,30,0))+IF(COUNTIFS(B:B,B91,W:W,"나2")=3,30,IF(COUNTIFS(B:B,B91,W:W,"나2")=2,25,IF(COUNTIFS(B:B,B91,W:W,"나2")=1,20,0)))),"비해당분야")</f>
        <v>비해당분야</v>
      </c>
      <c r="Z91" s="4" t="str">
        <f>IF(R91="C",VLOOKUP(K91,'[1]자격증 backdata'!A:F,6,0),"비해당분야")</f>
        <v>비해당분야</v>
      </c>
      <c r="AA91" s="4" t="str">
        <f>IF(R91="C",SUMIF(B:B,B91,Z:Z),"비해당분야")</f>
        <v>비해당분야</v>
      </c>
      <c r="AB91" s="4" t="str">
        <f>IF(R91="C",SUM(Y91,AA91),"비해당분야")</f>
        <v>비해당분야</v>
      </c>
      <c r="AC91" s="4">
        <f>IF(R91="C",AB91,X91)</f>
        <v>10</v>
      </c>
      <c r="AD91" s="4">
        <f>VLOOKUP(K91,'[1]자격증 backdata'!A:D,4,0)</f>
        <v>0</v>
      </c>
      <c r="AE91" s="4">
        <f>IF(_xlfn.MAXIFS(AD:AD,B:B,B91)&gt;10,10,_xlfn.MAXIFS(AD:AD,B:B,B91))</f>
        <v>5</v>
      </c>
      <c r="AG91" s="5" t="str">
        <f>VLOOKUP(K91,'[1]자격증 backdata'!A:C,3,0)</f>
        <v>M</v>
      </c>
      <c r="AH91" s="5">
        <f>COUNTIFS($B:$B,$B91,$AG:$AG,AH$1)</f>
        <v>0</v>
      </c>
      <c r="AI91" s="5">
        <f>COUNTIFS($B:$B,$B91,$AG:$AG,AI$1)</f>
        <v>0</v>
      </c>
      <c r="AJ91" s="5">
        <f>COUNTIFS($B:$B,$B91,$AG:$AG,AJ$1)</f>
        <v>0</v>
      </c>
      <c r="AK91" s="5">
        <f>COUNTIFS($B:$B,$B91,$AG:$AG,AK$1)</f>
        <v>0</v>
      </c>
      <c r="AL91" s="5">
        <f>COUNTIFS($B:$B,$B91,$AG:$AG,AL$1)</f>
        <v>0</v>
      </c>
      <c r="AM91" s="5">
        <f>COUNTIFS($B:$B,$B91,$AG:$AG,AM$1)</f>
        <v>0</v>
      </c>
      <c r="AN91" s="5">
        <f>COUNTIFS($B:$B,$B91,$AG:$AG,AN$1)</f>
        <v>0</v>
      </c>
      <c r="AO91" s="5">
        <f>COUNTIFS($B:$B,$B91,$AG:$AG,AO$1)</f>
        <v>1</v>
      </c>
      <c r="AP91" s="5">
        <f>COUNTIFS($B:$B,$B91,$AG:$AG,AP$1)</f>
        <v>0</v>
      </c>
      <c r="AQ91" s="5">
        <f>COUNTIFS($B:$B,$B91,$AG:$AG,AQ$1)</f>
        <v>1</v>
      </c>
      <c r="AR91" s="5">
        <f>COUNTIFS($B:$B,$B91,$AG:$AG,AR$1)</f>
        <v>0</v>
      </c>
      <c r="AS91" s="5">
        <f>COUNTIFS($B:$B,$B91,$AG:$AG,AS$1)</f>
        <v>0</v>
      </c>
      <c r="AT91" s="5">
        <f>COUNTIFS($B:$B,$B91,$AG:$AG,AT$1)</f>
        <v>1</v>
      </c>
      <c r="AU91" s="5">
        <f>COUNTIFS($B:$B,$B91,$AG:$AG,AU$1)</f>
        <v>0</v>
      </c>
    </row>
    <row r="92" spans="1:47" ht="15" customHeight="1" x14ac:dyDescent="0.35">
      <c r="A92" s="6">
        <f>IF(B91=B92,A91,A91+1)</f>
        <v>25</v>
      </c>
      <c r="B92" s="6" t="s">
        <v>6181</v>
      </c>
      <c r="C92" s="6" t="s">
        <v>6180</v>
      </c>
      <c r="D92" s="6" t="s">
        <v>3044</v>
      </c>
      <c r="E92" s="6" t="s">
        <v>3043</v>
      </c>
      <c r="F92" s="4" t="s">
        <v>7</v>
      </c>
      <c r="G92" s="4" t="s">
        <v>8</v>
      </c>
      <c r="H92" s="4" t="s">
        <v>7</v>
      </c>
      <c r="I92" s="4">
        <v>4</v>
      </c>
      <c r="J92" s="4" t="s">
        <v>653</v>
      </c>
      <c r="K92" s="4" t="s">
        <v>3052</v>
      </c>
      <c r="L92" s="4" t="s">
        <v>651</v>
      </c>
      <c r="M92" s="4" t="s">
        <v>6179</v>
      </c>
      <c r="N92" s="4" t="s">
        <v>6178</v>
      </c>
      <c r="P92" s="4" t="s">
        <v>669</v>
      </c>
      <c r="Q92" s="4" t="s">
        <v>1475</v>
      </c>
      <c r="R92" s="4" t="s">
        <v>2434</v>
      </c>
      <c r="S92" s="5" t="str">
        <f>IF(P92="심사불필요","-",VLOOKUP(K92,'[1]자격증 backdata'!A:G,7,0))</f>
        <v>-</v>
      </c>
      <c r="T92" s="5" t="str">
        <f>IF(S92="-","-",IF(COUNTIFS(B:B,B92,S:S,"필수")&gt;0,"자격요건충족","확인필요"))</f>
        <v>-</v>
      </c>
      <c r="U92" s="5"/>
      <c r="W92" s="5">
        <f>IF(Q92="4급","심사불필요",VLOOKUP(K92,'[1]자격증 backdata'!A:B,2,0))</f>
        <v>4</v>
      </c>
      <c r="X92" s="4">
        <f>IF(R92="A", MIN(20, SUMIFS(W:W, B:B, B92, R:R, "A")),IF(R92="B", MIN(30, SUMIFS(W:W, B:B, B92, R:R, "B")),"비해당분야"))</f>
        <v>10</v>
      </c>
      <c r="Y92" s="4" t="str">
        <f>IF(R92="C",MIN(30,IF(COUNTIFS(B:B,B92,W:W,"가1")=1,25,IF(COUNTIFS(B:B,B92,W:W,"가1")&gt;=2,30,0))+IF(COUNTIFS(B:B,B92,W:W,"나1")&gt;=4,30,IF(COUNTIFS(B:B,B92,W:W,"나1")=3,26,IF(COUNTIFS(B:B,B92,W:W,"나1")=2,22,IF(COUNTIFS(B:B,B92,W:W,"나1")=1,18,0)))))+MIN(30,IF(COUNTIFS(B:B,B92,W:W,"가2")=1,25,IF(COUNTIFS(B:B,B92,W:W,"가2")&gt;=2,30,0))+IF(COUNTIFS(B:B,B92,W:W,"나2")=3,30,IF(COUNTIFS(B:B,B92,W:W,"나2")=2,25,IF(COUNTIFS(B:B,B92,W:W,"나2")=1,20,0)))),"비해당분야")</f>
        <v>비해당분야</v>
      </c>
      <c r="Z92" s="4" t="str">
        <f>IF(R92="C",VLOOKUP(K92,'[1]자격증 backdata'!A:F,6,0),"비해당분야")</f>
        <v>비해당분야</v>
      </c>
      <c r="AA92" s="4" t="str">
        <f>IF(R92="C",SUMIF(B:B,B92,Z:Z),"비해당분야")</f>
        <v>비해당분야</v>
      </c>
      <c r="AB92" s="4" t="str">
        <f>IF(R92="C",SUM(Y92,AA92),"비해당분야")</f>
        <v>비해당분야</v>
      </c>
      <c r="AC92" s="4">
        <f>IF(R92="C",AB92,X92)</f>
        <v>10</v>
      </c>
      <c r="AD92" s="4">
        <f>VLOOKUP(K92,'[1]자격증 backdata'!A:D,4,0)</f>
        <v>0</v>
      </c>
      <c r="AE92" s="4">
        <f>IF(_xlfn.MAXIFS(AD:AD,B:B,B92)&gt;10,10,_xlfn.MAXIFS(AD:AD,B:B,B92))</f>
        <v>5</v>
      </c>
      <c r="AG92" s="5" t="str">
        <f>VLOOKUP(K92,'[1]자격증 backdata'!A:C,3,0)</f>
        <v>H</v>
      </c>
      <c r="AH92" s="5">
        <f>COUNTIFS($B:$B,$B92,$AG:$AG,AH$1)</f>
        <v>0</v>
      </c>
      <c r="AI92" s="5">
        <f>COUNTIFS($B:$B,$B92,$AG:$AG,AI$1)</f>
        <v>0</v>
      </c>
      <c r="AJ92" s="5">
        <f>COUNTIFS($B:$B,$B92,$AG:$AG,AJ$1)</f>
        <v>0</v>
      </c>
      <c r="AK92" s="5">
        <f>COUNTIFS($B:$B,$B92,$AG:$AG,AK$1)</f>
        <v>0</v>
      </c>
      <c r="AL92" s="5">
        <f>COUNTIFS($B:$B,$B92,$AG:$AG,AL$1)</f>
        <v>0</v>
      </c>
      <c r="AM92" s="5">
        <f>COUNTIFS($B:$B,$B92,$AG:$AG,AM$1)</f>
        <v>0</v>
      </c>
      <c r="AN92" s="5">
        <f>COUNTIFS($B:$B,$B92,$AG:$AG,AN$1)</f>
        <v>0</v>
      </c>
      <c r="AO92" s="5">
        <f>COUNTIFS($B:$B,$B92,$AG:$AG,AO$1)</f>
        <v>1</v>
      </c>
      <c r="AP92" s="5">
        <f>COUNTIFS($B:$B,$B92,$AG:$AG,AP$1)</f>
        <v>0</v>
      </c>
      <c r="AQ92" s="5">
        <f>COUNTIFS($B:$B,$B92,$AG:$AG,AQ$1)</f>
        <v>1</v>
      </c>
      <c r="AR92" s="5">
        <f>COUNTIFS($B:$B,$B92,$AG:$AG,AR$1)</f>
        <v>0</v>
      </c>
      <c r="AS92" s="5">
        <f>COUNTIFS($B:$B,$B92,$AG:$AG,AS$1)</f>
        <v>0</v>
      </c>
      <c r="AT92" s="5">
        <f>COUNTIFS($B:$B,$B92,$AG:$AG,AT$1)</f>
        <v>1</v>
      </c>
      <c r="AU92" s="5">
        <f>COUNTIFS($B:$B,$B92,$AG:$AG,AU$1)</f>
        <v>0</v>
      </c>
    </row>
    <row r="93" spans="1:47" ht="15" customHeight="1" x14ac:dyDescent="0.35">
      <c r="A93" s="3">
        <f>IF(B92=B93,A92,A92+1)</f>
        <v>26</v>
      </c>
      <c r="B93" s="3" t="s">
        <v>6175</v>
      </c>
      <c r="C93" s="3" t="s">
        <v>6174</v>
      </c>
      <c r="D93" s="3" t="s">
        <v>3044</v>
      </c>
      <c r="E93" s="3" t="s">
        <v>3043</v>
      </c>
      <c r="F93" s="4" t="s">
        <v>7</v>
      </c>
      <c r="G93" s="4" t="s">
        <v>8</v>
      </c>
      <c r="H93" s="4" t="s">
        <v>7</v>
      </c>
      <c r="I93" s="3">
        <v>1</v>
      </c>
      <c r="J93" s="3" t="s">
        <v>106</v>
      </c>
      <c r="K93" s="3" t="s">
        <v>3057</v>
      </c>
      <c r="L93" s="3" t="s">
        <v>55</v>
      </c>
      <c r="M93" s="3" t="s">
        <v>6177</v>
      </c>
      <c r="N93" s="3" t="s">
        <v>6176</v>
      </c>
      <c r="P93" s="3" t="s">
        <v>669</v>
      </c>
      <c r="Q93" s="3" t="s">
        <v>1475</v>
      </c>
      <c r="R93" s="3" t="s">
        <v>2434</v>
      </c>
      <c r="S93" s="2" t="str">
        <f>IF(P93="심사불필요","-",VLOOKUP(K93,'[1]자격증 backdata'!A:G,7,0))</f>
        <v>-</v>
      </c>
      <c r="T93" s="2" t="str">
        <f>IF(S93="-","-",IF(COUNTIFS(B:B,B93,S:S,"필수")&gt;0,"자격요건충족","확인필요"))</f>
        <v>-</v>
      </c>
      <c r="U93" s="2"/>
      <c r="W93" s="2">
        <f>IF(Q93="4급","심사불필요",VLOOKUP(K93,'[1]자격증 backdata'!A:B,2,0))</f>
        <v>4</v>
      </c>
      <c r="X93" s="3">
        <f>IF(R93="A", MIN(20, SUMIFS(W:W, B:B, B93, R:R, "A")),IF(R93="B", MIN(30, SUMIFS(W:W, B:B, B93, R:R, "B")),"비해당분야"))</f>
        <v>4</v>
      </c>
      <c r="Y93" s="3" t="str">
        <f>IF(R93="C",MIN(30,IF(COUNTIFS(B:B,B93,W:W,"가1")=1,25,IF(COUNTIFS(B:B,B93,W:W,"가1")&gt;=2,30,0))+IF(COUNTIFS(B:B,B93,W:W,"나1")&gt;=4,30,IF(COUNTIFS(B:B,B93,W:W,"나1")=3,26,IF(COUNTIFS(B:B,B93,W:W,"나1")=2,22,IF(COUNTIFS(B:B,B93,W:W,"나1")=1,18,0)))))+MIN(30,IF(COUNTIFS(B:B,B93,W:W,"가2")=1,25,IF(COUNTIFS(B:B,B93,W:W,"가2")&gt;=2,30,0))+IF(COUNTIFS(B:B,B93,W:W,"나2")=3,30,IF(COUNTIFS(B:B,B93,W:W,"나2")=2,25,IF(COUNTIFS(B:B,B93,W:W,"나2")=1,20,0)))),"비해당분야")</f>
        <v>비해당분야</v>
      </c>
      <c r="Z93" s="3" t="str">
        <f>IF(R93="C",VLOOKUP(K93,'[1]자격증 backdata'!A:F,6,0),"비해당분야")</f>
        <v>비해당분야</v>
      </c>
      <c r="AA93" s="3" t="str">
        <f>IF(R93="C",SUMIF(B:B,B93,Z:Z),"비해당분야")</f>
        <v>비해당분야</v>
      </c>
      <c r="AB93" s="3" t="str">
        <f>IF(R93="C",SUM(Y93,AA93),"비해당분야")</f>
        <v>비해당분야</v>
      </c>
      <c r="AC93" s="3">
        <f>IF(R93="C",AB93,X93)</f>
        <v>4</v>
      </c>
      <c r="AD93" s="3">
        <f>VLOOKUP(K93,'[1]자격증 backdata'!A:D,4,0)</f>
        <v>0</v>
      </c>
      <c r="AE93" s="3">
        <f>IF(_xlfn.MAXIFS(AD:AD,B:B,B93)&gt;10,10,_xlfn.MAXIFS(AD:AD,B:B,B93))</f>
        <v>5</v>
      </c>
      <c r="AG93" s="2" t="str">
        <f>VLOOKUP(K93,'[1]자격증 backdata'!A:C,3,0)</f>
        <v>M</v>
      </c>
      <c r="AH93" s="2">
        <f>COUNTIFS($B:$B,$B93,$AG:$AG,AH$1)</f>
        <v>0</v>
      </c>
      <c r="AI93" s="2">
        <f>COUNTIFS($B:$B,$B93,$AG:$AG,AI$1)</f>
        <v>0</v>
      </c>
      <c r="AJ93" s="2">
        <f>COUNTIFS($B:$B,$B93,$AG:$AG,AJ$1)</f>
        <v>0</v>
      </c>
      <c r="AK93" s="2">
        <f>COUNTIFS($B:$B,$B93,$AG:$AG,AK$1)</f>
        <v>0</v>
      </c>
      <c r="AL93" s="2">
        <f>COUNTIFS($B:$B,$B93,$AG:$AG,AL$1)</f>
        <v>0</v>
      </c>
      <c r="AM93" s="2">
        <f>COUNTIFS($B:$B,$B93,$AG:$AG,AM$1)</f>
        <v>0</v>
      </c>
      <c r="AN93" s="2">
        <f>COUNTIFS($B:$B,$B93,$AG:$AG,AN$1)</f>
        <v>0</v>
      </c>
      <c r="AO93" s="2">
        <f>COUNTIFS($B:$B,$B93,$AG:$AG,AO$1)</f>
        <v>0</v>
      </c>
      <c r="AP93" s="2">
        <f>COUNTIFS($B:$B,$B93,$AG:$AG,AP$1)</f>
        <v>0</v>
      </c>
      <c r="AQ93" s="2">
        <f>COUNTIFS($B:$B,$B93,$AG:$AG,AQ$1)</f>
        <v>0</v>
      </c>
      <c r="AR93" s="2">
        <f>COUNTIFS($B:$B,$B93,$AG:$AG,AR$1)</f>
        <v>0</v>
      </c>
      <c r="AS93" s="2">
        <f>COUNTIFS($B:$B,$B93,$AG:$AG,AS$1)</f>
        <v>0</v>
      </c>
      <c r="AT93" s="2">
        <f>COUNTIFS($B:$B,$B93,$AG:$AG,AT$1)</f>
        <v>1</v>
      </c>
      <c r="AU93" s="2">
        <f>COUNTIFS($B:$B,$B93,$AG:$AG,AU$1)</f>
        <v>0</v>
      </c>
    </row>
    <row r="94" spans="1:47" ht="15" customHeight="1" x14ac:dyDescent="0.35">
      <c r="A94" s="7">
        <f>IF(B93=B94,A93,A93+1)</f>
        <v>26</v>
      </c>
      <c r="B94" s="7" t="s">
        <v>6175</v>
      </c>
      <c r="C94" s="7" t="s">
        <v>6174</v>
      </c>
      <c r="D94" s="7" t="s">
        <v>3044</v>
      </c>
      <c r="E94" s="7" t="s">
        <v>3043</v>
      </c>
      <c r="F94" s="4" t="s">
        <v>7</v>
      </c>
      <c r="G94" s="4" t="s">
        <v>8</v>
      </c>
      <c r="H94" s="4" t="s">
        <v>7</v>
      </c>
      <c r="I94" s="3">
        <v>2</v>
      </c>
      <c r="J94" s="3" t="s">
        <v>38</v>
      </c>
      <c r="K94" s="3" t="s">
        <v>3059</v>
      </c>
      <c r="L94" s="3" t="s">
        <v>36</v>
      </c>
      <c r="M94" s="3" t="s">
        <v>6173</v>
      </c>
      <c r="N94" s="3" t="s">
        <v>2045</v>
      </c>
      <c r="P94" s="3" t="s">
        <v>669</v>
      </c>
      <c r="Q94" s="3" t="s">
        <v>1475</v>
      </c>
      <c r="R94" s="3" t="s">
        <v>2434</v>
      </c>
      <c r="S94" s="2" t="str">
        <f>IF(P94="심사불필요","-",VLOOKUP(K94,'[1]자격증 backdata'!A:G,7,0))</f>
        <v>-</v>
      </c>
      <c r="T94" s="2" t="str">
        <f>IF(S94="-","-",IF(COUNTIFS(B:B,B94,S:S,"필수")&gt;0,"자격요건충족","확인필요"))</f>
        <v>-</v>
      </c>
      <c r="U94" s="2"/>
      <c r="W94" s="2">
        <f>IF(Q94="4급","심사불필요",VLOOKUP(K94,'[1]자격증 backdata'!A:B,2,0))</f>
        <v>0</v>
      </c>
      <c r="X94" s="3">
        <f>IF(R94="A", MIN(20, SUMIFS(W:W, B:B, B94, R:R, "A")),IF(R94="B", MIN(30, SUMIFS(W:W, B:B, B94, R:R, "B")),"비해당분야"))</f>
        <v>4</v>
      </c>
      <c r="Y94" s="3" t="str">
        <f>IF(R94="C",MIN(30,IF(COUNTIFS(B:B,B94,W:W,"가1")=1,25,IF(COUNTIFS(B:B,B94,W:W,"가1")&gt;=2,30,0))+IF(COUNTIFS(B:B,B94,W:W,"나1")&gt;=4,30,IF(COUNTIFS(B:B,B94,W:W,"나1")=3,26,IF(COUNTIFS(B:B,B94,W:W,"나1")=2,22,IF(COUNTIFS(B:B,B94,W:W,"나1")=1,18,0)))))+MIN(30,IF(COUNTIFS(B:B,B94,W:W,"가2")=1,25,IF(COUNTIFS(B:B,B94,W:W,"가2")&gt;=2,30,0))+IF(COUNTIFS(B:B,B94,W:W,"나2")=3,30,IF(COUNTIFS(B:B,B94,W:W,"나2")=2,25,IF(COUNTIFS(B:B,B94,W:W,"나2")=1,20,0)))),"비해당분야")</f>
        <v>비해당분야</v>
      </c>
      <c r="Z94" s="3" t="str">
        <f>IF(R94="C",VLOOKUP(K94,'[1]자격증 backdata'!A:F,6,0),"비해당분야")</f>
        <v>비해당분야</v>
      </c>
      <c r="AA94" s="3" t="str">
        <f>IF(R94="C",SUMIF(B:B,B94,Z:Z),"비해당분야")</f>
        <v>비해당분야</v>
      </c>
      <c r="AB94" s="3" t="str">
        <f>IF(R94="C",SUM(Y94,AA94),"비해당분야")</f>
        <v>비해당분야</v>
      </c>
      <c r="AC94" s="3">
        <f>IF(R94="C",AB94,X94)</f>
        <v>4</v>
      </c>
      <c r="AD94" s="3">
        <f>VLOOKUP(K94,'[1]자격증 backdata'!A:D,4,0)</f>
        <v>5</v>
      </c>
      <c r="AE94" s="3">
        <f>IF(_xlfn.MAXIFS(AD:AD,B:B,B94)&gt;10,10,_xlfn.MAXIFS(AD:AD,B:B,B94))</f>
        <v>5</v>
      </c>
      <c r="AG94" s="2">
        <f>VLOOKUP(K94,'[1]자격증 backdata'!A:C,3,0)</f>
        <v>0</v>
      </c>
      <c r="AH94" s="2">
        <f>COUNTIFS($B:$B,$B94,$AG:$AG,AH$1)</f>
        <v>0</v>
      </c>
      <c r="AI94" s="2">
        <f>COUNTIFS($B:$B,$B94,$AG:$AG,AI$1)</f>
        <v>0</v>
      </c>
      <c r="AJ94" s="2">
        <f>COUNTIFS($B:$B,$B94,$AG:$AG,AJ$1)</f>
        <v>0</v>
      </c>
      <c r="AK94" s="2">
        <f>COUNTIFS($B:$B,$B94,$AG:$AG,AK$1)</f>
        <v>0</v>
      </c>
      <c r="AL94" s="2">
        <f>COUNTIFS($B:$B,$B94,$AG:$AG,AL$1)</f>
        <v>0</v>
      </c>
      <c r="AM94" s="2">
        <f>COUNTIFS($B:$B,$B94,$AG:$AG,AM$1)</f>
        <v>0</v>
      </c>
      <c r="AN94" s="2">
        <f>COUNTIFS($B:$B,$B94,$AG:$AG,AN$1)</f>
        <v>0</v>
      </c>
      <c r="AO94" s="2">
        <f>COUNTIFS($B:$B,$B94,$AG:$AG,AO$1)</f>
        <v>0</v>
      </c>
      <c r="AP94" s="2">
        <f>COUNTIFS($B:$B,$B94,$AG:$AG,AP$1)</f>
        <v>0</v>
      </c>
      <c r="AQ94" s="2">
        <f>COUNTIFS($B:$B,$B94,$AG:$AG,AQ$1)</f>
        <v>0</v>
      </c>
      <c r="AR94" s="2">
        <f>COUNTIFS($B:$B,$B94,$AG:$AG,AR$1)</f>
        <v>0</v>
      </c>
      <c r="AS94" s="2">
        <f>COUNTIFS($B:$B,$B94,$AG:$AG,AS$1)</f>
        <v>0</v>
      </c>
      <c r="AT94" s="2">
        <f>COUNTIFS($B:$B,$B94,$AG:$AG,AT$1)</f>
        <v>1</v>
      </c>
      <c r="AU94" s="2">
        <f>COUNTIFS($B:$B,$B94,$AG:$AG,AU$1)</f>
        <v>0</v>
      </c>
    </row>
    <row r="95" spans="1:47" ht="15" customHeight="1" x14ac:dyDescent="0.35">
      <c r="A95" s="4">
        <f>IF(B94=B95,A94,A94+1)</f>
        <v>27</v>
      </c>
      <c r="B95" s="4" t="s">
        <v>6171</v>
      </c>
      <c r="C95" s="4" t="s">
        <v>6170</v>
      </c>
      <c r="D95" s="4" t="s">
        <v>3044</v>
      </c>
      <c r="E95" s="4" t="s">
        <v>3043</v>
      </c>
      <c r="F95" s="4" t="s">
        <v>7</v>
      </c>
      <c r="G95" s="4" t="s">
        <v>8</v>
      </c>
      <c r="H95" s="4" t="s">
        <v>7</v>
      </c>
      <c r="I95" s="4">
        <v>1</v>
      </c>
      <c r="J95" s="4" t="s">
        <v>241</v>
      </c>
      <c r="K95" s="4" t="s">
        <v>3473</v>
      </c>
      <c r="L95" s="4" t="s">
        <v>4</v>
      </c>
      <c r="M95" s="4" t="s">
        <v>6172</v>
      </c>
      <c r="N95" s="4" t="s">
        <v>6161</v>
      </c>
      <c r="P95" s="4" t="s">
        <v>669</v>
      </c>
      <c r="Q95" s="4" t="s">
        <v>1475</v>
      </c>
      <c r="R95" s="4" t="s">
        <v>2434</v>
      </c>
      <c r="S95" s="5" t="str">
        <f>IF(P95="심사불필요","-",VLOOKUP(K95,'[1]자격증 backdata'!A:G,7,0))</f>
        <v>-</v>
      </c>
      <c r="T95" s="5" t="str">
        <f>IF(S95="-","-",IF(COUNTIFS(B:B,B95,S:S,"필수")&gt;0,"자격요건충족","확인필요"))</f>
        <v>-</v>
      </c>
      <c r="U95" s="5"/>
      <c r="W95" s="5">
        <f>IF(Q95="4급","심사불필요",VLOOKUP(K95,'[1]자격증 backdata'!A:B,2,0))</f>
        <v>2</v>
      </c>
      <c r="X95" s="4">
        <f>IF(R95="A", MIN(20, SUMIFS(W:W, B:B, B95, R:R, "A")),IF(R95="B", MIN(30, SUMIFS(W:W, B:B, B95, R:R, "B")),"비해당분야"))</f>
        <v>2</v>
      </c>
      <c r="Y95" s="4" t="str">
        <f>IF(R95="C",MIN(30,IF(COUNTIFS(B:B,B95,W:W,"가1")=1,25,IF(COUNTIFS(B:B,B95,W:W,"가1")&gt;=2,30,0))+IF(COUNTIFS(B:B,B95,W:W,"나1")&gt;=4,30,IF(COUNTIFS(B:B,B95,W:W,"나1")=3,26,IF(COUNTIFS(B:B,B95,W:W,"나1")=2,22,IF(COUNTIFS(B:B,B95,W:W,"나1")=1,18,0)))))+MIN(30,IF(COUNTIFS(B:B,B95,W:W,"가2")=1,25,IF(COUNTIFS(B:B,B95,W:W,"가2")&gt;=2,30,0))+IF(COUNTIFS(B:B,B95,W:W,"나2")=3,30,IF(COUNTIFS(B:B,B95,W:W,"나2")=2,25,IF(COUNTIFS(B:B,B95,W:W,"나2")=1,20,0)))),"비해당분야")</f>
        <v>비해당분야</v>
      </c>
      <c r="Z95" s="4" t="str">
        <f>IF(R95="C",VLOOKUP(K95,'[1]자격증 backdata'!A:F,6,0),"비해당분야")</f>
        <v>비해당분야</v>
      </c>
      <c r="AA95" s="4" t="str">
        <f>IF(R95="C",SUMIF(B:B,B95,Z:Z),"비해당분야")</f>
        <v>비해당분야</v>
      </c>
      <c r="AB95" s="4" t="str">
        <f>IF(R95="C",SUM(Y95,AA95),"비해당분야")</f>
        <v>비해당분야</v>
      </c>
      <c r="AC95" s="4">
        <f>IF(R95="C",AB95,X95)</f>
        <v>2</v>
      </c>
      <c r="AD95" s="4">
        <f>VLOOKUP(K95,'[1]자격증 backdata'!A:D,4,0)</f>
        <v>0</v>
      </c>
      <c r="AE95" s="4">
        <f>IF(_xlfn.MAXIFS(AD:AD,B:B,B95)&gt;10,10,_xlfn.MAXIFS(AD:AD,B:B,B95))</f>
        <v>5</v>
      </c>
      <c r="AG95" s="5">
        <f>VLOOKUP(K95,'[1]자격증 backdata'!A:C,3,0)</f>
        <v>0</v>
      </c>
      <c r="AH95" s="5">
        <f>COUNTIFS($B:$B,$B95,$AG:$AG,AH$1)</f>
        <v>0</v>
      </c>
      <c r="AI95" s="5">
        <f>COUNTIFS($B:$B,$B95,$AG:$AG,AI$1)</f>
        <v>0</v>
      </c>
      <c r="AJ95" s="5">
        <f>COUNTIFS($B:$B,$B95,$AG:$AG,AJ$1)</f>
        <v>0</v>
      </c>
      <c r="AK95" s="5">
        <f>COUNTIFS($B:$B,$B95,$AG:$AG,AK$1)</f>
        <v>0</v>
      </c>
      <c r="AL95" s="5">
        <f>COUNTIFS($B:$B,$B95,$AG:$AG,AL$1)</f>
        <v>0</v>
      </c>
      <c r="AM95" s="5">
        <f>COUNTIFS($B:$B,$B95,$AG:$AG,AM$1)</f>
        <v>0</v>
      </c>
      <c r="AN95" s="5">
        <f>COUNTIFS($B:$B,$B95,$AG:$AG,AN$1)</f>
        <v>0</v>
      </c>
      <c r="AO95" s="5">
        <f>COUNTIFS($B:$B,$B95,$AG:$AG,AO$1)</f>
        <v>0</v>
      </c>
      <c r="AP95" s="5">
        <f>COUNTIFS($B:$B,$B95,$AG:$AG,AP$1)</f>
        <v>0</v>
      </c>
      <c r="AQ95" s="5">
        <f>COUNTIFS($B:$B,$B95,$AG:$AG,AQ$1)</f>
        <v>0</v>
      </c>
      <c r="AR95" s="5">
        <f>COUNTIFS($B:$B,$B95,$AG:$AG,AR$1)</f>
        <v>0</v>
      </c>
      <c r="AS95" s="5">
        <f>COUNTIFS($B:$B,$B95,$AG:$AG,AS$1)</f>
        <v>0</v>
      </c>
      <c r="AT95" s="5">
        <f>COUNTIFS($B:$B,$B95,$AG:$AG,AT$1)</f>
        <v>0</v>
      </c>
      <c r="AU95" s="5">
        <f>COUNTIFS($B:$B,$B95,$AG:$AG,AU$1)</f>
        <v>0</v>
      </c>
    </row>
    <row r="96" spans="1:47" ht="15" customHeight="1" x14ac:dyDescent="0.35">
      <c r="A96" s="6">
        <f>IF(B95=B96,A95,A95+1)</f>
        <v>27</v>
      </c>
      <c r="B96" s="6" t="s">
        <v>6171</v>
      </c>
      <c r="C96" s="6" t="s">
        <v>6170</v>
      </c>
      <c r="D96" s="6" t="s">
        <v>3044</v>
      </c>
      <c r="E96" s="6" t="s">
        <v>3043</v>
      </c>
      <c r="F96" s="4" t="s">
        <v>7</v>
      </c>
      <c r="G96" s="4" t="s">
        <v>8</v>
      </c>
      <c r="H96" s="4" t="s">
        <v>7</v>
      </c>
      <c r="I96" s="4">
        <v>2</v>
      </c>
      <c r="J96" s="4" t="s">
        <v>69</v>
      </c>
      <c r="K96" s="4" t="s">
        <v>3065</v>
      </c>
      <c r="L96" s="4" t="s">
        <v>36</v>
      </c>
      <c r="M96" s="4" t="s">
        <v>6169</v>
      </c>
      <c r="N96" s="4" t="s">
        <v>1628</v>
      </c>
      <c r="P96" s="4" t="s">
        <v>669</v>
      </c>
      <c r="Q96" s="4" t="s">
        <v>1475</v>
      </c>
      <c r="R96" s="4" t="s">
        <v>2434</v>
      </c>
      <c r="S96" s="5" t="str">
        <f>IF(P96="심사불필요","-",VLOOKUP(K96,'[1]자격증 backdata'!A:G,7,0))</f>
        <v>-</v>
      </c>
      <c r="T96" s="5" t="str">
        <f>IF(S96="-","-",IF(COUNTIFS(B:B,B96,S:S,"필수")&gt;0,"자격요건충족","확인필요"))</f>
        <v>-</v>
      </c>
      <c r="U96" s="5"/>
      <c r="W96" s="5">
        <f>IF(Q96="4급","심사불필요",VLOOKUP(K96,'[1]자격증 backdata'!A:B,2,0))</f>
        <v>0</v>
      </c>
      <c r="X96" s="4">
        <f>IF(R96="A", MIN(20, SUMIFS(W:W, B:B, B96, R:R, "A")),IF(R96="B", MIN(30, SUMIFS(W:W, B:B, B96, R:R, "B")),"비해당분야"))</f>
        <v>2</v>
      </c>
      <c r="Y96" s="4" t="str">
        <f>IF(R96="C",MIN(30,IF(COUNTIFS(B:B,B96,W:W,"가1")=1,25,IF(COUNTIFS(B:B,B96,W:W,"가1")&gt;=2,30,0))+IF(COUNTIFS(B:B,B96,W:W,"나1")&gt;=4,30,IF(COUNTIFS(B:B,B96,W:W,"나1")=3,26,IF(COUNTIFS(B:B,B96,W:W,"나1")=2,22,IF(COUNTIFS(B:B,B96,W:W,"나1")=1,18,0)))))+MIN(30,IF(COUNTIFS(B:B,B96,W:W,"가2")=1,25,IF(COUNTIFS(B:B,B96,W:W,"가2")&gt;=2,30,0))+IF(COUNTIFS(B:B,B96,W:W,"나2")=3,30,IF(COUNTIFS(B:B,B96,W:W,"나2")=2,25,IF(COUNTIFS(B:B,B96,W:W,"나2")=1,20,0)))),"비해당분야")</f>
        <v>비해당분야</v>
      </c>
      <c r="Z96" s="4" t="str">
        <f>IF(R96="C",VLOOKUP(K96,'[1]자격증 backdata'!A:F,6,0),"비해당분야")</f>
        <v>비해당분야</v>
      </c>
      <c r="AA96" s="4" t="str">
        <f>IF(R96="C",SUMIF(B:B,B96,Z:Z),"비해당분야")</f>
        <v>비해당분야</v>
      </c>
      <c r="AB96" s="4" t="str">
        <f>IF(R96="C",SUM(Y96,AA96),"비해당분야")</f>
        <v>비해당분야</v>
      </c>
      <c r="AC96" s="4">
        <f>IF(R96="C",AB96,X96)</f>
        <v>2</v>
      </c>
      <c r="AD96" s="4">
        <f>VLOOKUP(K96,'[1]자격증 backdata'!A:D,4,0)</f>
        <v>5</v>
      </c>
      <c r="AE96" s="4">
        <f>IF(_xlfn.MAXIFS(AD:AD,B:B,B96)&gt;10,10,_xlfn.MAXIFS(AD:AD,B:B,B96))</f>
        <v>5</v>
      </c>
      <c r="AG96" s="5">
        <f>VLOOKUP(K96,'[1]자격증 backdata'!A:C,3,0)</f>
        <v>0</v>
      </c>
      <c r="AH96" s="5">
        <f>COUNTIFS($B:$B,$B96,$AG:$AG,AH$1)</f>
        <v>0</v>
      </c>
      <c r="AI96" s="5">
        <f>COUNTIFS($B:$B,$B96,$AG:$AG,AI$1)</f>
        <v>0</v>
      </c>
      <c r="AJ96" s="5">
        <f>COUNTIFS($B:$B,$B96,$AG:$AG,AJ$1)</f>
        <v>0</v>
      </c>
      <c r="AK96" s="5">
        <f>COUNTIFS($B:$B,$B96,$AG:$AG,AK$1)</f>
        <v>0</v>
      </c>
      <c r="AL96" s="5">
        <f>COUNTIFS($B:$B,$B96,$AG:$AG,AL$1)</f>
        <v>0</v>
      </c>
      <c r="AM96" s="5">
        <f>COUNTIFS($B:$B,$B96,$AG:$AG,AM$1)</f>
        <v>0</v>
      </c>
      <c r="AN96" s="5">
        <f>COUNTIFS($B:$B,$B96,$AG:$AG,AN$1)</f>
        <v>0</v>
      </c>
      <c r="AO96" s="5">
        <f>COUNTIFS($B:$B,$B96,$AG:$AG,AO$1)</f>
        <v>0</v>
      </c>
      <c r="AP96" s="5">
        <f>COUNTIFS($B:$B,$B96,$AG:$AG,AP$1)</f>
        <v>0</v>
      </c>
      <c r="AQ96" s="5">
        <f>COUNTIFS($B:$B,$B96,$AG:$AG,AQ$1)</f>
        <v>0</v>
      </c>
      <c r="AR96" s="5">
        <f>COUNTIFS($B:$B,$B96,$AG:$AG,AR$1)</f>
        <v>0</v>
      </c>
      <c r="AS96" s="5">
        <f>COUNTIFS($B:$B,$B96,$AG:$AG,AS$1)</f>
        <v>0</v>
      </c>
      <c r="AT96" s="5">
        <f>COUNTIFS($B:$B,$B96,$AG:$AG,AT$1)</f>
        <v>0</v>
      </c>
      <c r="AU96" s="5">
        <f>COUNTIFS($B:$B,$B96,$AG:$AG,AU$1)</f>
        <v>0</v>
      </c>
    </row>
    <row r="97" spans="1:47" ht="15" customHeight="1" x14ac:dyDescent="0.35">
      <c r="A97" s="3">
        <f>IF(B96=B97,A96,A96+1)</f>
        <v>28</v>
      </c>
      <c r="B97" s="3" t="s">
        <v>6168</v>
      </c>
      <c r="C97" s="3" t="s">
        <v>6167</v>
      </c>
      <c r="D97" s="3" t="s">
        <v>3044</v>
      </c>
      <c r="E97" s="3" t="s">
        <v>3043</v>
      </c>
      <c r="F97" s="4" t="s">
        <v>568</v>
      </c>
      <c r="G97" s="4" t="s">
        <v>568</v>
      </c>
      <c r="H97" s="4" t="s">
        <v>568</v>
      </c>
      <c r="I97" s="3">
        <v>1</v>
      </c>
      <c r="J97" s="3" t="s">
        <v>570</v>
      </c>
      <c r="K97" s="3" t="s">
        <v>3047</v>
      </c>
      <c r="L97" s="3" t="s">
        <v>568</v>
      </c>
      <c r="M97" s="3" t="s">
        <v>568</v>
      </c>
      <c r="N97" s="3" t="s">
        <v>568</v>
      </c>
      <c r="P97" s="3" t="s">
        <v>669</v>
      </c>
      <c r="Q97" s="3" t="s">
        <v>1475</v>
      </c>
      <c r="R97" s="3" t="s">
        <v>2434</v>
      </c>
      <c r="S97" s="2" t="str">
        <f>IF(P97="심사불필요","-",VLOOKUP(K97,'[1]자격증 backdata'!A:G,7,0))</f>
        <v>-</v>
      </c>
      <c r="T97" s="2" t="str">
        <f>IF(S97="-","-",IF(COUNTIFS(B:B,B97,S:S,"필수")&gt;0,"자격요건충족","확인필요"))</f>
        <v>-</v>
      </c>
      <c r="U97" s="2"/>
      <c r="W97" s="2">
        <f>IF(Q97="4급","심사불필요",VLOOKUP(K97,'[1]자격증 backdata'!A:B,2,0))</f>
        <v>0</v>
      </c>
      <c r="X97" s="3">
        <f>IF(R97="A", MIN(20, SUMIFS(W:W, B:B, B97, R:R, "A")),IF(R97="B", MIN(30, SUMIFS(W:W, B:B, B97, R:R, "B")),"비해당분야"))</f>
        <v>0</v>
      </c>
      <c r="Y97" s="3" t="str">
        <f>IF(R97="C",MIN(30,IF(COUNTIFS(B:B,B97,W:W,"가1")=1,25,IF(COUNTIFS(B:B,B97,W:W,"가1")&gt;=2,30,0))+IF(COUNTIFS(B:B,B97,W:W,"나1")&gt;=4,30,IF(COUNTIFS(B:B,B97,W:W,"나1")=3,26,IF(COUNTIFS(B:B,B97,W:W,"나1")=2,22,IF(COUNTIFS(B:B,B97,W:W,"나1")=1,18,0)))))+MIN(30,IF(COUNTIFS(B:B,B97,W:W,"가2")=1,25,IF(COUNTIFS(B:B,B97,W:W,"가2")&gt;=2,30,0))+IF(COUNTIFS(B:B,B97,W:W,"나2")=3,30,IF(COUNTIFS(B:B,B97,W:W,"나2")=2,25,IF(COUNTIFS(B:B,B97,W:W,"나2")=1,20,0)))),"비해당분야")</f>
        <v>비해당분야</v>
      </c>
      <c r="Z97" s="3" t="str">
        <f>IF(R97="C",VLOOKUP(K97,'[1]자격증 backdata'!A:F,6,0),"비해당분야")</f>
        <v>비해당분야</v>
      </c>
      <c r="AA97" s="3" t="str">
        <f>IF(R97="C",SUMIF(B:B,B97,Z:Z),"비해당분야")</f>
        <v>비해당분야</v>
      </c>
      <c r="AB97" s="3" t="str">
        <f>IF(R97="C",SUM(Y97,AA97),"비해당분야")</f>
        <v>비해당분야</v>
      </c>
      <c r="AC97" s="3">
        <f>IF(R97="C",AB97,X97)</f>
        <v>0</v>
      </c>
      <c r="AD97" s="3">
        <f>VLOOKUP(K97,'[1]자격증 backdata'!A:D,4,0)</f>
        <v>0</v>
      </c>
      <c r="AE97" s="3">
        <f>IF(_xlfn.MAXIFS(AD:AD,B:B,B97)&gt;10,10,_xlfn.MAXIFS(AD:AD,B:B,B97))</f>
        <v>0</v>
      </c>
      <c r="AG97" s="2">
        <f>VLOOKUP(K97,'[1]자격증 backdata'!A:C,3,0)</f>
        <v>0</v>
      </c>
      <c r="AH97" s="2">
        <f>COUNTIFS($B:$B,$B97,$AG:$AG,AH$1)</f>
        <v>0</v>
      </c>
      <c r="AI97" s="2">
        <f>COUNTIFS($B:$B,$B97,$AG:$AG,AI$1)</f>
        <v>0</v>
      </c>
      <c r="AJ97" s="2">
        <f>COUNTIFS($B:$B,$B97,$AG:$AG,AJ$1)</f>
        <v>0</v>
      </c>
      <c r="AK97" s="2">
        <f>COUNTIFS($B:$B,$B97,$AG:$AG,AK$1)</f>
        <v>0</v>
      </c>
      <c r="AL97" s="2">
        <f>COUNTIFS($B:$B,$B97,$AG:$AG,AL$1)</f>
        <v>0</v>
      </c>
      <c r="AM97" s="2">
        <f>COUNTIFS($B:$B,$B97,$AG:$AG,AM$1)</f>
        <v>0</v>
      </c>
      <c r="AN97" s="2">
        <f>COUNTIFS($B:$B,$B97,$AG:$AG,AN$1)</f>
        <v>0</v>
      </c>
      <c r="AO97" s="2">
        <f>COUNTIFS($B:$B,$B97,$AG:$AG,AO$1)</f>
        <v>0</v>
      </c>
      <c r="AP97" s="2">
        <f>COUNTIFS($B:$B,$B97,$AG:$AG,AP$1)</f>
        <v>0</v>
      </c>
      <c r="AQ97" s="2">
        <f>COUNTIFS($B:$B,$B97,$AG:$AG,AQ$1)</f>
        <v>0</v>
      </c>
      <c r="AR97" s="2">
        <f>COUNTIFS($B:$B,$B97,$AG:$AG,AR$1)</f>
        <v>0</v>
      </c>
      <c r="AS97" s="2">
        <f>COUNTIFS($B:$B,$B97,$AG:$AG,AS$1)</f>
        <v>0</v>
      </c>
      <c r="AT97" s="2">
        <f>COUNTIFS($B:$B,$B97,$AG:$AG,AT$1)</f>
        <v>0</v>
      </c>
      <c r="AU97" s="2">
        <f>COUNTIFS($B:$B,$B97,$AG:$AG,AU$1)</f>
        <v>0</v>
      </c>
    </row>
    <row r="98" spans="1:47" ht="15" customHeight="1" x14ac:dyDescent="0.35">
      <c r="A98" s="4">
        <f>IF(B97=B98,A97,A97+1)</f>
        <v>29</v>
      </c>
      <c r="B98" s="4" t="s">
        <v>6166</v>
      </c>
      <c r="C98" s="4" t="s">
        <v>6165</v>
      </c>
      <c r="D98" s="4" t="s">
        <v>3044</v>
      </c>
      <c r="E98" s="4" t="s">
        <v>3043</v>
      </c>
      <c r="F98" s="4" t="s">
        <v>568</v>
      </c>
      <c r="G98" s="4" t="s">
        <v>568</v>
      </c>
      <c r="H98" s="4" t="s">
        <v>568</v>
      </c>
      <c r="I98" s="4">
        <v>1</v>
      </c>
      <c r="J98" s="4" t="s">
        <v>570</v>
      </c>
      <c r="K98" s="4" t="s">
        <v>3047</v>
      </c>
      <c r="L98" s="4" t="s">
        <v>568</v>
      </c>
      <c r="M98" s="4" t="s">
        <v>568</v>
      </c>
      <c r="N98" s="4" t="s">
        <v>568</v>
      </c>
      <c r="P98" s="4" t="s">
        <v>669</v>
      </c>
      <c r="Q98" s="4" t="s">
        <v>1475</v>
      </c>
      <c r="R98" s="4" t="s">
        <v>2434</v>
      </c>
      <c r="S98" s="5" t="str">
        <f>IF(P98="심사불필요","-",VLOOKUP(K98,'[1]자격증 backdata'!A:G,7,0))</f>
        <v>-</v>
      </c>
      <c r="T98" s="5" t="str">
        <f>IF(S98="-","-",IF(COUNTIFS(B:B,B98,S:S,"필수")&gt;0,"자격요건충족","확인필요"))</f>
        <v>-</v>
      </c>
      <c r="U98" s="5"/>
      <c r="W98" s="5">
        <f>IF(Q98="4급","심사불필요",VLOOKUP(K98,'[1]자격증 backdata'!A:B,2,0))</f>
        <v>0</v>
      </c>
      <c r="X98" s="4">
        <f>IF(R98="A", MIN(20, SUMIFS(W:W, B:B, B98, R:R, "A")),IF(R98="B", MIN(30, SUMIFS(W:W, B:B, B98, R:R, "B")),"비해당분야"))</f>
        <v>0</v>
      </c>
      <c r="Y98" s="4" t="str">
        <f>IF(R98="C",MIN(30,IF(COUNTIFS(B:B,B98,W:W,"가1")=1,25,IF(COUNTIFS(B:B,B98,W:W,"가1")&gt;=2,30,0))+IF(COUNTIFS(B:B,B98,W:W,"나1")&gt;=4,30,IF(COUNTIFS(B:B,B98,W:W,"나1")=3,26,IF(COUNTIFS(B:B,B98,W:W,"나1")=2,22,IF(COUNTIFS(B:B,B98,W:W,"나1")=1,18,0)))))+MIN(30,IF(COUNTIFS(B:B,B98,W:W,"가2")=1,25,IF(COUNTIFS(B:B,B98,W:W,"가2")&gt;=2,30,0))+IF(COUNTIFS(B:B,B98,W:W,"나2")=3,30,IF(COUNTIFS(B:B,B98,W:W,"나2")=2,25,IF(COUNTIFS(B:B,B98,W:W,"나2")=1,20,0)))),"비해당분야")</f>
        <v>비해당분야</v>
      </c>
      <c r="Z98" s="4" t="str">
        <f>IF(R98="C",VLOOKUP(K98,'[1]자격증 backdata'!A:F,6,0),"비해당분야")</f>
        <v>비해당분야</v>
      </c>
      <c r="AA98" s="4" t="str">
        <f>IF(R98="C",SUMIF(B:B,B98,Z:Z),"비해당분야")</f>
        <v>비해당분야</v>
      </c>
      <c r="AB98" s="4" t="str">
        <f>IF(R98="C",SUM(Y98,AA98),"비해당분야")</f>
        <v>비해당분야</v>
      </c>
      <c r="AC98" s="4">
        <f>IF(R98="C",AB98,X98)</f>
        <v>0</v>
      </c>
      <c r="AD98" s="4">
        <f>VLOOKUP(K98,'[1]자격증 backdata'!A:D,4,0)</f>
        <v>0</v>
      </c>
      <c r="AE98" s="4">
        <f>IF(_xlfn.MAXIFS(AD:AD,B:B,B98)&gt;10,10,_xlfn.MAXIFS(AD:AD,B:B,B98))</f>
        <v>0</v>
      </c>
      <c r="AG98" s="5">
        <f>VLOOKUP(K98,'[1]자격증 backdata'!A:C,3,0)</f>
        <v>0</v>
      </c>
      <c r="AH98" s="5">
        <f>COUNTIFS($B:$B,$B98,$AG:$AG,AH$1)</f>
        <v>0</v>
      </c>
      <c r="AI98" s="5">
        <f>COUNTIFS($B:$B,$B98,$AG:$AG,AI$1)</f>
        <v>0</v>
      </c>
      <c r="AJ98" s="5">
        <f>COUNTIFS($B:$B,$B98,$AG:$AG,AJ$1)</f>
        <v>0</v>
      </c>
      <c r="AK98" s="5">
        <f>COUNTIFS($B:$B,$B98,$AG:$AG,AK$1)</f>
        <v>0</v>
      </c>
      <c r="AL98" s="5">
        <f>COUNTIFS($B:$B,$B98,$AG:$AG,AL$1)</f>
        <v>0</v>
      </c>
      <c r="AM98" s="5">
        <f>COUNTIFS($B:$B,$B98,$AG:$AG,AM$1)</f>
        <v>0</v>
      </c>
      <c r="AN98" s="5">
        <f>COUNTIFS($B:$B,$B98,$AG:$AG,AN$1)</f>
        <v>0</v>
      </c>
      <c r="AO98" s="5">
        <f>COUNTIFS($B:$B,$B98,$AG:$AG,AO$1)</f>
        <v>0</v>
      </c>
      <c r="AP98" s="5">
        <f>COUNTIFS($B:$B,$B98,$AG:$AG,AP$1)</f>
        <v>0</v>
      </c>
      <c r="AQ98" s="5">
        <f>COUNTIFS($B:$B,$B98,$AG:$AG,AQ$1)</f>
        <v>0</v>
      </c>
      <c r="AR98" s="5">
        <f>COUNTIFS($B:$B,$B98,$AG:$AG,AR$1)</f>
        <v>0</v>
      </c>
      <c r="AS98" s="5">
        <f>COUNTIFS($B:$B,$B98,$AG:$AG,AS$1)</f>
        <v>0</v>
      </c>
      <c r="AT98" s="5">
        <f>COUNTIFS($B:$B,$B98,$AG:$AG,AT$1)</f>
        <v>0</v>
      </c>
      <c r="AU98" s="5">
        <f>COUNTIFS($B:$B,$B98,$AG:$AG,AU$1)</f>
        <v>0</v>
      </c>
    </row>
    <row r="99" spans="1:47" ht="15" customHeight="1" x14ac:dyDescent="0.35">
      <c r="A99" s="3">
        <f>IF(B98=B99,A98,A98+1)</f>
        <v>30</v>
      </c>
      <c r="B99" s="3" t="s">
        <v>6160</v>
      </c>
      <c r="C99" s="3" t="s">
        <v>4447</v>
      </c>
      <c r="D99" s="3" t="s">
        <v>3044</v>
      </c>
      <c r="E99" s="3" t="s">
        <v>3043</v>
      </c>
      <c r="F99" s="4" t="s">
        <v>7</v>
      </c>
      <c r="G99" s="4" t="s">
        <v>8</v>
      </c>
      <c r="H99" s="4" t="s">
        <v>7</v>
      </c>
      <c r="I99" s="3">
        <v>1</v>
      </c>
      <c r="J99" s="3" t="s">
        <v>69</v>
      </c>
      <c r="K99" s="3" t="s">
        <v>3065</v>
      </c>
      <c r="L99" s="3" t="s">
        <v>36</v>
      </c>
      <c r="M99" s="3" t="s">
        <v>6164</v>
      </c>
      <c r="N99" s="3" t="s">
        <v>921</v>
      </c>
      <c r="P99" s="3" t="s">
        <v>669</v>
      </c>
      <c r="Q99" s="3" t="s">
        <v>1475</v>
      </c>
      <c r="R99" s="3" t="s">
        <v>2434</v>
      </c>
      <c r="S99" s="2" t="str">
        <f>IF(P99="심사불필요","-",VLOOKUP(K99,'[1]자격증 backdata'!A:G,7,0))</f>
        <v>-</v>
      </c>
      <c r="T99" s="2" t="str">
        <f>IF(S99="-","-",IF(COUNTIFS(B:B,B99,S:S,"필수")&gt;0,"자격요건충족","확인필요"))</f>
        <v>-</v>
      </c>
      <c r="U99" s="2"/>
      <c r="W99" s="2">
        <f>IF(Q99="4급","심사불필요",VLOOKUP(K99,'[1]자격증 backdata'!A:B,2,0))</f>
        <v>0</v>
      </c>
      <c r="X99" s="3">
        <f>IF(R99="A", MIN(20, SUMIFS(W:W, B:B, B99, R:R, "A")),IF(R99="B", MIN(30, SUMIFS(W:W, B:B, B99, R:R, "B")),"비해당분야"))</f>
        <v>10</v>
      </c>
      <c r="Y99" s="3" t="str">
        <f>IF(R99="C",MIN(30,IF(COUNTIFS(B:B,B99,W:W,"가1")=1,25,IF(COUNTIFS(B:B,B99,W:W,"가1")&gt;=2,30,0))+IF(COUNTIFS(B:B,B99,W:W,"나1")&gt;=4,30,IF(COUNTIFS(B:B,B99,W:W,"나1")=3,26,IF(COUNTIFS(B:B,B99,W:W,"나1")=2,22,IF(COUNTIFS(B:B,B99,W:W,"나1")=1,18,0)))))+MIN(30,IF(COUNTIFS(B:B,B99,W:W,"가2")=1,25,IF(COUNTIFS(B:B,B99,W:W,"가2")&gt;=2,30,0))+IF(COUNTIFS(B:B,B99,W:W,"나2")=3,30,IF(COUNTIFS(B:B,B99,W:W,"나2")=2,25,IF(COUNTIFS(B:B,B99,W:W,"나2")=1,20,0)))),"비해당분야")</f>
        <v>비해당분야</v>
      </c>
      <c r="Z99" s="3" t="str">
        <f>IF(R99="C",VLOOKUP(K99,'[1]자격증 backdata'!A:F,6,0),"비해당분야")</f>
        <v>비해당분야</v>
      </c>
      <c r="AA99" s="3" t="str">
        <f>IF(R99="C",SUMIF(B:B,B99,Z:Z),"비해당분야")</f>
        <v>비해당분야</v>
      </c>
      <c r="AB99" s="3" t="str">
        <f>IF(R99="C",SUM(Y99,AA99),"비해당분야")</f>
        <v>비해당분야</v>
      </c>
      <c r="AC99" s="3">
        <f>IF(R99="C",AB99,X99)</f>
        <v>10</v>
      </c>
      <c r="AD99" s="3">
        <f>VLOOKUP(K99,'[1]자격증 backdata'!A:D,4,0)</f>
        <v>5</v>
      </c>
      <c r="AE99" s="3">
        <f>IF(_xlfn.MAXIFS(AD:AD,B:B,B99)&gt;10,10,_xlfn.MAXIFS(AD:AD,B:B,B99))</f>
        <v>5</v>
      </c>
      <c r="AG99" s="2">
        <f>VLOOKUP(K99,'[1]자격증 backdata'!A:C,3,0)</f>
        <v>0</v>
      </c>
      <c r="AH99" s="2">
        <f>COUNTIFS($B:$B,$B99,$AG:$AG,AH$1)</f>
        <v>0</v>
      </c>
      <c r="AI99" s="2">
        <f>COUNTIFS($B:$B,$B99,$AG:$AG,AI$1)</f>
        <v>0</v>
      </c>
      <c r="AJ99" s="2">
        <f>COUNTIFS($B:$B,$B99,$AG:$AG,AJ$1)</f>
        <v>0</v>
      </c>
      <c r="AK99" s="2">
        <f>COUNTIFS($B:$B,$B99,$AG:$AG,AK$1)</f>
        <v>0</v>
      </c>
      <c r="AL99" s="2">
        <f>COUNTIFS($B:$B,$B99,$AG:$AG,AL$1)</f>
        <v>0</v>
      </c>
      <c r="AM99" s="2">
        <f>COUNTIFS($B:$B,$B99,$AG:$AG,AM$1)</f>
        <v>0</v>
      </c>
      <c r="AN99" s="2">
        <f>COUNTIFS($B:$B,$B99,$AG:$AG,AN$1)</f>
        <v>1</v>
      </c>
      <c r="AO99" s="2">
        <f>COUNTIFS($B:$B,$B99,$AG:$AG,AO$1)</f>
        <v>1</v>
      </c>
      <c r="AP99" s="2">
        <f>COUNTIFS($B:$B,$B99,$AG:$AG,AP$1)</f>
        <v>0</v>
      </c>
      <c r="AQ99" s="2">
        <f>COUNTIFS($B:$B,$B99,$AG:$AG,AQ$1)</f>
        <v>0</v>
      </c>
      <c r="AR99" s="2">
        <f>COUNTIFS($B:$B,$B99,$AG:$AG,AR$1)</f>
        <v>0</v>
      </c>
      <c r="AS99" s="2">
        <f>COUNTIFS($B:$B,$B99,$AG:$AG,AS$1)</f>
        <v>0</v>
      </c>
      <c r="AT99" s="2">
        <f>COUNTIFS($B:$B,$B99,$AG:$AG,AT$1)</f>
        <v>1</v>
      </c>
      <c r="AU99" s="2">
        <f>COUNTIFS($B:$B,$B99,$AG:$AG,AU$1)</f>
        <v>0</v>
      </c>
    </row>
    <row r="100" spans="1:47" ht="15" customHeight="1" x14ac:dyDescent="0.35">
      <c r="A100" s="7">
        <f>IF(B99=B100,A99,A99+1)</f>
        <v>30</v>
      </c>
      <c r="B100" s="7" t="s">
        <v>6160</v>
      </c>
      <c r="C100" s="7" t="s">
        <v>4447</v>
      </c>
      <c r="D100" s="7" t="s">
        <v>3044</v>
      </c>
      <c r="E100" s="7" t="s">
        <v>3043</v>
      </c>
      <c r="F100" s="4" t="s">
        <v>7</v>
      </c>
      <c r="G100" s="4" t="s">
        <v>8</v>
      </c>
      <c r="H100" s="4" t="s">
        <v>7</v>
      </c>
      <c r="I100" s="3">
        <v>2</v>
      </c>
      <c r="J100" s="3" t="s">
        <v>106</v>
      </c>
      <c r="K100" s="3" t="s">
        <v>3057</v>
      </c>
      <c r="L100" s="3" t="s">
        <v>55</v>
      </c>
      <c r="M100" s="3" t="s">
        <v>6163</v>
      </c>
      <c r="N100" s="3" t="s">
        <v>1301</v>
      </c>
      <c r="P100" s="3" t="s">
        <v>669</v>
      </c>
      <c r="Q100" s="3" t="s">
        <v>1475</v>
      </c>
      <c r="R100" s="3" t="s">
        <v>2434</v>
      </c>
      <c r="S100" s="2" t="str">
        <f>IF(P100="심사불필요","-",VLOOKUP(K100,'[1]자격증 backdata'!A:G,7,0))</f>
        <v>-</v>
      </c>
      <c r="T100" s="2" t="str">
        <f>IF(S100="-","-",IF(COUNTIFS(B:B,B100,S:S,"필수")&gt;0,"자격요건충족","확인필요"))</f>
        <v>-</v>
      </c>
      <c r="U100" s="2"/>
      <c r="W100" s="2">
        <f>IF(Q100="4급","심사불필요",VLOOKUP(K100,'[1]자격증 backdata'!A:B,2,0))</f>
        <v>4</v>
      </c>
      <c r="X100" s="3">
        <f>IF(R100="A", MIN(20, SUMIFS(W:W, B:B, B100, R:R, "A")),IF(R100="B", MIN(30, SUMIFS(W:W, B:B, B100, R:R, "B")),"비해당분야"))</f>
        <v>10</v>
      </c>
      <c r="Y100" s="3" t="str">
        <f>IF(R100="C",MIN(30,IF(COUNTIFS(B:B,B100,W:W,"가1")=1,25,IF(COUNTIFS(B:B,B100,W:W,"가1")&gt;=2,30,0))+IF(COUNTIFS(B:B,B100,W:W,"나1")&gt;=4,30,IF(COUNTIFS(B:B,B100,W:W,"나1")=3,26,IF(COUNTIFS(B:B,B100,W:W,"나1")=2,22,IF(COUNTIFS(B:B,B100,W:W,"나1")=1,18,0)))))+MIN(30,IF(COUNTIFS(B:B,B100,W:W,"가2")=1,25,IF(COUNTIFS(B:B,B100,W:W,"가2")&gt;=2,30,0))+IF(COUNTIFS(B:B,B100,W:W,"나2")=3,30,IF(COUNTIFS(B:B,B100,W:W,"나2")=2,25,IF(COUNTIFS(B:B,B100,W:W,"나2")=1,20,0)))),"비해당분야")</f>
        <v>비해당분야</v>
      </c>
      <c r="Z100" s="3" t="str">
        <f>IF(R100="C",VLOOKUP(K100,'[1]자격증 backdata'!A:F,6,0),"비해당분야")</f>
        <v>비해당분야</v>
      </c>
      <c r="AA100" s="3" t="str">
        <f>IF(R100="C",SUMIF(B:B,B100,Z:Z),"비해당분야")</f>
        <v>비해당분야</v>
      </c>
      <c r="AB100" s="3" t="str">
        <f>IF(R100="C",SUM(Y100,AA100),"비해당분야")</f>
        <v>비해당분야</v>
      </c>
      <c r="AC100" s="3">
        <f>IF(R100="C",AB100,X100)</f>
        <v>10</v>
      </c>
      <c r="AD100" s="3">
        <f>VLOOKUP(K100,'[1]자격증 backdata'!A:D,4,0)</f>
        <v>0</v>
      </c>
      <c r="AE100" s="3">
        <f>IF(_xlfn.MAXIFS(AD:AD,B:B,B100)&gt;10,10,_xlfn.MAXIFS(AD:AD,B:B,B100))</f>
        <v>5</v>
      </c>
      <c r="AG100" s="2" t="str">
        <f>VLOOKUP(K100,'[1]자격증 backdata'!A:C,3,0)</f>
        <v>M</v>
      </c>
      <c r="AH100" s="2">
        <f>COUNTIFS($B:$B,$B100,$AG:$AG,AH$1)</f>
        <v>0</v>
      </c>
      <c r="AI100" s="2">
        <f>COUNTIFS($B:$B,$B100,$AG:$AG,AI$1)</f>
        <v>0</v>
      </c>
      <c r="AJ100" s="2">
        <f>COUNTIFS($B:$B,$B100,$AG:$AG,AJ$1)</f>
        <v>0</v>
      </c>
      <c r="AK100" s="2">
        <f>COUNTIFS($B:$B,$B100,$AG:$AG,AK$1)</f>
        <v>0</v>
      </c>
      <c r="AL100" s="2">
        <f>COUNTIFS($B:$B,$B100,$AG:$AG,AL$1)</f>
        <v>0</v>
      </c>
      <c r="AM100" s="2">
        <f>COUNTIFS($B:$B,$B100,$AG:$AG,AM$1)</f>
        <v>0</v>
      </c>
      <c r="AN100" s="2">
        <f>COUNTIFS($B:$B,$B100,$AG:$AG,AN$1)</f>
        <v>1</v>
      </c>
      <c r="AO100" s="2">
        <f>COUNTIFS($B:$B,$B100,$AG:$AG,AO$1)</f>
        <v>1</v>
      </c>
      <c r="AP100" s="2">
        <f>COUNTIFS($B:$B,$B100,$AG:$AG,AP$1)</f>
        <v>0</v>
      </c>
      <c r="AQ100" s="2">
        <f>COUNTIFS($B:$B,$B100,$AG:$AG,AQ$1)</f>
        <v>0</v>
      </c>
      <c r="AR100" s="2">
        <f>COUNTIFS($B:$B,$B100,$AG:$AG,AR$1)</f>
        <v>0</v>
      </c>
      <c r="AS100" s="2">
        <f>COUNTIFS($B:$B,$B100,$AG:$AG,AS$1)</f>
        <v>0</v>
      </c>
      <c r="AT100" s="2">
        <f>COUNTIFS($B:$B,$B100,$AG:$AG,AT$1)</f>
        <v>1</v>
      </c>
      <c r="AU100" s="2">
        <f>COUNTIFS($B:$B,$B100,$AG:$AG,AU$1)</f>
        <v>0</v>
      </c>
    </row>
    <row r="101" spans="1:47" ht="15" customHeight="1" x14ac:dyDescent="0.35">
      <c r="A101" s="7">
        <f>IF(B100=B101,A100,A100+1)</f>
        <v>30</v>
      </c>
      <c r="B101" s="7" t="s">
        <v>6160</v>
      </c>
      <c r="C101" s="7" t="s">
        <v>4447</v>
      </c>
      <c r="D101" s="7" t="s">
        <v>3044</v>
      </c>
      <c r="E101" s="7" t="s">
        <v>3043</v>
      </c>
      <c r="F101" s="4" t="s">
        <v>7</v>
      </c>
      <c r="G101" s="4" t="s">
        <v>8</v>
      </c>
      <c r="H101" s="4" t="s">
        <v>7</v>
      </c>
      <c r="I101" s="3">
        <v>3</v>
      </c>
      <c r="J101" s="3" t="s">
        <v>411</v>
      </c>
      <c r="K101" s="3" t="s">
        <v>3042</v>
      </c>
      <c r="L101" s="3" t="s">
        <v>55</v>
      </c>
      <c r="M101" s="3" t="s">
        <v>6162</v>
      </c>
      <c r="N101" s="3" t="s">
        <v>6161</v>
      </c>
      <c r="P101" s="3" t="s">
        <v>669</v>
      </c>
      <c r="Q101" s="3" t="s">
        <v>1475</v>
      </c>
      <c r="R101" s="3" t="s">
        <v>2434</v>
      </c>
      <c r="S101" s="2" t="str">
        <f>IF(P101="심사불필요","-",VLOOKUP(K101,'[1]자격증 backdata'!A:G,7,0))</f>
        <v>-</v>
      </c>
      <c r="T101" s="2" t="str">
        <f>IF(S101="-","-",IF(COUNTIFS(B:B,B101,S:S,"필수")&gt;0,"자격요건충족","확인필요"))</f>
        <v>-</v>
      </c>
      <c r="U101" s="2"/>
      <c r="W101" s="2">
        <f>IF(Q101="4급","심사불필요",VLOOKUP(K101,'[1]자격증 backdata'!A:B,2,0))</f>
        <v>2</v>
      </c>
      <c r="X101" s="3">
        <f>IF(R101="A", MIN(20, SUMIFS(W:W, B:B, B101, R:R, "A")),IF(R101="B", MIN(30, SUMIFS(W:W, B:B, B101, R:R, "B")),"비해당분야"))</f>
        <v>10</v>
      </c>
      <c r="Y101" s="3" t="str">
        <f>IF(R101="C",MIN(30,IF(COUNTIFS(B:B,B101,W:W,"가1")=1,25,IF(COUNTIFS(B:B,B101,W:W,"가1")&gt;=2,30,0))+IF(COUNTIFS(B:B,B101,W:W,"나1")&gt;=4,30,IF(COUNTIFS(B:B,B101,W:W,"나1")=3,26,IF(COUNTIFS(B:B,B101,W:W,"나1")=2,22,IF(COUNTIFS(B:B,B101,W:W,"나1")=1,18,0)))))+MIN(30,IF(COUNTIFS(B:B,B101,W:W,"가2")=1,25,IF(COUNTIFS(B:B,B101,W:W,"가2")&gt;=2,30,0))+IF(COUNTIFS(B:B,B101,W:W,"나2")=3,30,IF(COUNTIFS(B:B,B101,W:W,"나2")=2,25,IF(COUNTIFS(B:B,B101,W:W,"나2")=1,20,0)))),"비해당분야")</f>
        <v>비해당분야</v>
      </c>
      <c r="Z101" s="3" t="str">
        <f>IF(R101="C",VLOOKUP(K101,'[1]자격증 backdata'!A:F,6,0),"비해당분야")</f>
        <v>비해당분야</v>
      </c>
      <c r="AA101" s="3" t="str">
        <f>IF(R101="C",SUMIF(B:B,B101,Z:Z),"비해당분야")</f>
        <v>비해당분야</v>
      </c>
      <c r="AB101" s="3" t="str">
        <f>IF(R101="C",SUM(Y101,AA101),"비해당분야")</f>
        <v>비해당분야</v>
      </c>
      <c r="AC101" s="3">
        <f>IF(R101="C",AB101,X101)</f>
        <v>10</v>
      </c>
      <c r="AD101" s="3">
        <f>VLOOKUP(K101,'[1]자격증 backdata'!A:D,4,0)</f>
        <v>0</v>
      </c>
      <c r="AE101" s="3">
        <f>IF(_xlfn.MAXIFS(AD:AD,B:B,B101)&gt;10,10,_xlfn.MAXIFS(AD:AD,B:B,B101))</f>
        <v>5</v>
      </c>
      <c r="AG101" s="2" t="str">
        <f>VLOOKUP(K101,'[1]자격증 backdata'!A:C,3,0)</f>
        <v>G</v>
      </c>
      <c r="AH101" s="2">
        <f>COUNTIFS($B:$B,$B101,$AG:$AG,AH$1)</f>
        <v>0</v>
      </c>
      <c r="AI101" s="2">
        <f>COUNTIFS($B:$B,$B101,$AG:$AG,AI$1)</f>
        <v>0</v>
      </c>
      <c r="AJ101" s="2">
        <f>COUNTIFS($B:$B,$B101,$AG:$AG,AJ$1)</f>
        <v>0</v>
      </c>
      <c r="AK101" s="2">
        <f>COUNTIFS($B:$B,$B101,$AG:$AG,AK$1)</f>
        <v>0</v>
      </c>
      <c r="AL101" s="2">
        <f>COUNTIFS($B:$B,$B101,$AG:$AG,AL$1)</f>
        <v>0</v>
      </c>
      <c r="AM101" s="2">
        <f>COUNTIFS($B:$B,$B101,$AG:$AG,AM$1)</f>
        <v>0</v>
      </c>
      <c r="AN101" s="2">
        <f>COUNTIFS($B:$B,$B101,$AG:$AG,AN$1)</f>
        <v>1</v>
      </c>
      <c r="AO101" s="2">
        <f>COUNTIFS($B:$B,$B101,$AG:$AG,AO$1)</f>
        <v>1</v>
      </c>
      <c r="AP101" s="2">
        <f>COUNTIFS($B:$B,$B101,$AG:$AG,AP$1)</f>
        <v>0</v>
      </c>
      <c r="AQ101" s="2">
        <f>COUNTIFS($B:$B,$B101,$AG:$AG,AQ$1)</f>
        <v>0</v>
      </c>
      <c r="AR101" s="2">
        <f>COUNTIFS($B:$B,$B101,$AG:$AG,AR$1)</f>
        <v>0</v>
      </c>
      <c r="AS101" s="2">
        <f>COUNTIFS($B:$B,$B101,$AG:$AG,AS$1)</f>
        <v>0</v>
      </c>
      <c r="AT101" s="2">
        <f>COUNTIFS($B:$B,$B101,$AG:$AG,AT$1)</f>
        <v>1</v>
      </c>
      <c r="AU101" s="2">
        <f>COUNTIFS($B:$B,$B101,$AG:$AG,AU$1)</f>
        <v>0</v>
      </c>
    </row>
    <row r="102" spans="1:47" ht="15" customHeight="1" x14ac:dyDescent="0.35">
      <c r="A102" s="7">
        <f>IF(B101=B102,A101,A101+1)</f>
        <v>30</v>
      </c>
      <c r="B102" s="7" t="s">
        <v>6160</v>
      </c>
      <c r="C102" s="7" t="s">
        <v>4447</v>
      </c>
      <c r="D102" s="7" t="s">
        <v>3044</v>
      </c>
      <c r="E102" s="7" t="s">
        <v>3043</v>
      </c>
      <c r="F102" s="4" t="s">
        <v>7</v>
      </c>
      <c r="G102" s="4" t="s">
        <v>8</v>
      </c>
      <c r="H102" s="4" t="s">
        <v>7</v>
      </c>
      <c r="I102" s="3">
        <v>4</v>
      </c>
      <c r="J102" s="3" t="s">
        <v>653</v>
      </c>
      <c r="K102" s="3" t="s">
        <v>3052</v>
      </c>
      <c r="L102" s="3" t="s">
        <v>651</v>
      </c>
      <c r="M102" s="3" t="s">
        <v>6159</v>
      </c>
      <c r="N102" s="3" t="s">
        <v>2594</v>
      </c>
      <c r="P102" s="3" t="s">
        <v>669</v>
      </c>
      <c r="Q102" s="3" t="s">
        <v>1475</v>
      </c>
      <c r="R102" s="3" t="s">
        <v>2434</v>
      </c>
      <c r="S102" s="2" t="str">
        <f>IF(P102="심사불필요","-",VLOOKUP(K102,'[1]자격증 backdata'!A:G,7,0))</f>
        <v>-</v>
      </c>
      <c r="T102" s="2" t="str">
        <f>IF(S102="-","-",IF(COUNTIFS(B:B,B102,S:S,"필수")&gt;0,"자격요건충족","확인필요"))</f>
        <v>-</v>
      </c>
      <c r="U102" s="2"/>
      <c r="W102" s="2">
        <f>IF(Q102="4급","심사불필요",VLOOKUP(K102,'[1]자격증 backdata'!A:B,2,0))</f>
        <v>4</v>
      </c>
      <c r="X102" s="3">
        <f>IF(R102="A", MIN(20, SUMIFS(W:W, B:B, B102, R:R, "A")),IF(R102="B", MIN(30, SUMIFS(W:W, B:B, B102, R:R, "B")),"비해당분야"))</f>
        <v>10</v>
      </c>
      <c r="Y102" s="3" t="str">
        <f>IF(R102="C",MIN(30,IF(COUNTIFS(B:B,B102,W:W,"가1")=1,25,IF(COUNTIFS(B:B,B102,W:W,"가1")&gt;=2,30,0))+IF(COUNTIFS(B:B,B102,W:W,"나1")&gt;=4,30,IF(COUNTIFS(B:B,B102,W:W,"나1")=3,26,IF(COUNTIFS(B:B,B102,W:W,"나1")=2,22,IF(COUNTIFS(B:B,B102,W:W,"나1")=1,18,0)))))+MIN(30,IF(COUNTIFS(B:B,B102,W:W,"가2")=1,25,IF(COUNTIFS(B:B,B102,W:W,"가2")&gt;=2,30,0))+IF(COUNTIFS(B:B,B102,W:W,"나2")=3,30,IF(COUNTIFS(B:B,B102,W:W,"나2")=2,25,IF(COUNTIFS(B:B,B102,W:W,"나2")=1,20,0)))),"비해당분야")</f>
        <v>비해당분야</v>
      </c>
      <c r="Z102" s="3" t="str">
        <f>IF(R102="C",VLOOKUP(K102,'[1]자격증 backdata'!A:F,6,0),"비해당분야")</f>
        <v>비해당분야</v>
      </c>
      <c r="AA102" s="3" t="str">
        <f>IF(R102="C",SUMIF(B:B,B102,Z:Z),"비해당분야")</f>
        <v>비해당분야</v>
      </c>
      <c r="AB102" s="3" t="str">
        <f>IF(R102="C",SUM(Y102,AA102),"비해당분야")</f>
        <v>비해당분야</v>
      </c>
      <c r="AC102" s="3">
        <f>IF(R102="C",AB102,X102)</f>
        <v>10</v>
      </c>
      <c r="AD102" s="3">
        <f>VLOOKUP(K102,'[1]자격증 backdata'!A:D,4,0)</f>
        <v>0</v>
      </c>
      <c r="AE102" s="3">
        <f>IF(_xlfn.MAXIFS(AD:AD,B:B,B102)&gt;10,10,_xlfn.MAXIFS(AD:AD,B:B,B102))</f>
        <v>5</v>
      </c>
      <c r="AG102" s="2" t="str">
        <f>VLOOKUP(K102,'[1]자격증 backdata'!A:C,3,0)</f>
        <v>H</v>
      </c>
      <c r="AH102" s="2">
        <f>COUNTIFS($B:$B,$B102,$AG:$AG,AH$1)</f>
        <v>0</v>
      </c>
      <c r="AI102" s="2">
        <f>COUNTIFS($B:$B,$B102,$AG:$AG,AI$1)</f>
        <v>0</v>
      </c>
      <c r="AJ102" s="2">
        <f>COUNTIFS($B:$B,$B102,$AG:$AG,AJ$1)</f>
        <v>0</v>
      </c>
      <c r="AK102" s="2">
        <f>COUNTIFS($B:$B,$B102,$AG:$AG,AK$1)</f>
        <v>0</v>
      </c>
      <c r="AL102" s="2">
        <f>COUNTIFS($B:$B,$B102,$AG:$AG,AL$1)</f>
        <v>0</v>
      </c>
      <c r="AM102" s="2">
        <f>COUNTIFS($B:$B,$B102,$AG:$AG,AM$1)</f>
        <v>0</v>
      </c>
      <c r="AN102" s="2">
        <f>COUNTIFS($B:$B,$B102,$AG:$AG,AN$1)</f>
        <v>1</v>
      </c>
      <c r="AO102" s="2">
        <f>COUNTIFS($B:$B,$B102,$AG:$AG,AO$1)</f>
        <v>1</v>
      </c>
      <c r="AP102" s="2">
        <f>COUNTIFS($B:$B,$B102,$AG:$AG,AP$1)</f>
        <v>0</v>
      </c>
      <c r="AQ102" s="2">
        <f>COUNTIFS($B:$B,$B102,$AG:$AG,AQ$1)</f>
        <v>0</v>
      </c>
      <c r="AR102" s="2">
        <f>COUNTIFS($B:$B,$B102,$AG:$AG,AR$1)</f>
        <v>0</v>
      </c>
      <c r="AS102" s="2">
        <f>COUNTIFS($B:$B,$B102,$AG:$AG,AS$1)</f>
        <v>0</v>
      </c>
      <c r="AT102" s="2">
        <f>COUNTIFS($B:$B,$B102,$AG:$AG,AT$1)</f>
        <v>1</v>
      </c>
      <c r="AU102" s="2">
        <f>COUNTIFS($B:$B,$B102,$AG:$AG,AU$1)</f>
        <v>0</v>
      </c>
    </row>
    <row r="103" spans="1:47" ht="15" customHeight="1" x14ac:dyDescent="0.35">
      <c r="A103" s="4">
        <f>IF(B102=B103,A102,A102+1)</f>
        <v>31</v>
      </c>
      <c r="B103" s="4" t="s">
        <v>6157</v>
      </c>
      <c r="C103" s="4" t="s">
        <v>2482</v>
      </c>
      <c r="D103" s="4" t="s">
        <v>3044</v>
      </c>
      <c r="E103" s="4" t="s">
        <v>3043</v>
      </c>
      <c r="F103" s="4" t="s">
        <v>7</v>
      </c>
      <c r="G103" s="4" t="s">
        <v>8</v>
      </c>
      <c r="H103" s="4" t="s">
        <v>7</v>
      </c>
      <c r="I103" s="4">
        <v>1</v>
      </c>
      <c r="J103" s="4" t="s">
        <v>106</v>
      </c>
      <c r="K103" s="4" t="s">
        <v>3057</v>
      </c>
      <c r="L103" s="4" t="s">
        <v>55</v>
      </c>
      <c r="M103" s="4" t="s">
        <v>6158</v>
      </c>
      <c r="N103" s="4" t="s">
        <v>3004</v>
      </c>
      <c r="P103" s="4" t="s">
        <v>669</v>
      </c>
      <c r="Q103" s="4" t="s">
        <v>1475</v>
      </c>
      <c r="R103" s="4" t="s">
        <v>2434</v>
      </c>
      <c r="S103" s="5" t="str">
        <f>IF(P103="심사불필요","-",VLOOKUP(K103,'[1]자격증 backdata'!A:G,7,0))</f>
        <v>-</v>
      </c>
      <c r="T103" s="5" t="str">
        <f>IF(S103="-","-",IF(COUNTIFS(B:B,B103,S:S,"필수")&gt;0,"자격요건충족","확인필요"))</f>
        <v>-</v>
      </c>
      <c r="U103" s="5"/>
      <c r="W103" s="5">
        <f>IF(Q103="4급","심사불필요",VLOOKUP(K103,'[1]자격증 backdata'!A:B,2,0))</f>
        <v>4</v>
      </c>
      <c r="X103" s="4">
        <f>IF(R103="A", MIN(20, SUMIFS(W:W, B:B, B103, R:R, "A")),IF(R103="B", MIN(30, SUMIFS(W:W, B:B, B103, R:R, "B")),"비해당분야"))</f>
        <v>8</v>
      </c>
      <c r="Y103" s="4" t="str">
        <f>IF(R103="C",MIN(30,IF(COUNTIFS(B:B,B103,W:W,"가1")=1,25,IF(COUNTIFS(B:B,B103,W:W,"가1")&gt;=2,30,0))+IF(COUNTIFS(B:B,B103,W:W,"나1")&gt;=4,30,IF(COUNTIFS(B:B,B103,W:W,"나1")=3,26,IF(COUNTIFS(B:B,B103,W:W,"나1")=2,22,IF(COUNTIFS(B:B,B103,W:W,"나1")=1,18,0)))))+MIN(30,IF(COUNTIFS(B:B,B103,W:W,"가2")=1,25,IF(COUNTIFS(B:B,B103,W:W,"가2")&gt;=2,30,0))+IF(COUNTIFS(B:B,B103,W:W,"나2")=3,30,IF(COUNTIFS(B:B,B103,W:W,"나2")=2,25,IF(COUNTIFS(B:B,B103,W:W,"나2")=1,20,0)))),"비해당분야")</f>
        <v>비해당분야</v>
      </c>
      <c r="Z103" s="4" t="str">
        <f>IF(R103="C",VLOOKUP(K103,'[1]자격증 backdata'!A:F,6,0),"비해당분야")</f>
        <v>비해당분야</v>
      </c>
      <c r="AA103" s="4" t="str">
        <f>IF(R103="C",SUMIF(B:B,B103,Z:Z),"비해당분야")</f>
        <v>비해당분야</v>
      </c>
      <c r="AB103" s="4" t="str">
        <f>IF(R103="C",SUM(Y103,AA103),"비해당분야")</f>
        <v>비해당분야</v>
      </c>
      <c r="AC103" s="4">
        <f>IF(R103="C",AB103,X103)</f>
        <v>8</v>
      </c>
      <c r="AD103" s="4">
        <f>VLOOKUP(K103,'[1]자격증 backdata'!A:D,4,0)</f>
        <v>0</v>
      </c>
      <c r="AE103" s="4">
        <f>IF(_xlfn.MAXIFS(AD:AD,B:B,B103)&gt;10,10,_xlfn.MAXIFS(AD:AD,B:B,B103))</f>
        <v>0</v>
      </c>
      <c r="AG103" s="5" t="str">
        <f>VLOOKUP(K103,'[1]자격증 backdata'!A:C,3,0)</f>
        <v>M</v>
      </c>
      <c r="AH103" s="5">
        <f>COUNTIFS($B:$B,$B103,$AG:$AG,AH$1)</f>
        <v>0</v>
      </c>
      <c r="AI103" s="5">
        <f>COUNTIFS($B:$B,$B103,$AG:$AG,AI$1)</f>
        <v>0</v>
      </c>
      <c r="AJ103" s="5">
        <f>COUNTIFS($B:$B,$B103,$AG:$AG,AJ$1)</f>
        <v>0</v>
      </c>
      <c r="AK103" s="5">
        <f>COUNTIFS($B:$B,$B103,$AG:$AG,AK$1)</f>
        <v>0</v>
      </c>
      <c r="AL103" s="5">
        <f>COUNTIFS($B:$B,$B103,$AG:$AG,AL$1)</f>
        <v>0</v>
      </c>
      <c r="AM103" s="5">
        <f>COUNTIFS($B:$B,$B103,$AG:$AG,AM$1)</f>
        <v>0</v>
      </c>
      <c r="AN103" s="5">
        <f>COUNTIFS($B:$B,$B103,$AG:$AG,AN$1)</f>
        <v>1</v>
      </c>
      <c r="AO103" s="5">
        <f>COUNTIFS($B:$B,$B103,$AG:$AG,AO$1)</f>
        <v>0</v>
      </c>
      <c r="AP103" s="5">
        <f>COUNTIFS($B:$B,$B103,$AG:$AG,AP$1)</f>
        <v>0</v>
      </c>
      <c r="AQ103" s="5">
        <f>COUNTIFS($B:$B,$B103,$AG:$AG,AQ$1)</f>
        <v>0</v>
      </c>
      <c r="AR103" s="5">
        <f>COUNTIFS($B:$B,$B103,$AG:$AG,AR$1)</f>
        <v>0</v>
      </c>
      <c r="AS103" s="5">
        <f>COUNTIFS($B:$B,$B103,$AG:$AG,AS$1)</f>
        <v>0</v>
      </c>
      <c r="AT103" s="5">
        <f>COUNTIFS($B:$B,$B103,$AG:$AG,AT$1)</f>
        <v>1</v>
      </c>
      <c r="AU103" s="5">
        <f>COUNTIFS($B:$B,$B103,$AG:$AG,AU$1)</f>
        <v>0</v>
      </c>
    </row>
    <row r="104" spans="1:47" ht="15" customHeight="1" x14ac:dyDescent="0.35">
      <c r="A104" s="6">
        <f>IF(B103=B104,A103,A103+1)</f>
        <v>31</v>
      </c>
      <c r="B104" s="6" t="s">
        <v>6157</v>
      </c>
      <c r="C104" s="6" t="s">
        <v>2482</v>
      </c>
      <c r="D104" s="6" t="s">
        <v>3044</v>
      </c>
      <c r="E104" s="6" t="s">
        <v>3043</v>
      </c>
      <c r="F104" s="4" t="s">
        <v>7</v>
      </c>
      <c r="G104" s="4" t="s">
        <v>8</v>
      </c>
      <c r="H104" s="4" t="s">
        <v>7</v>
      </c>
      <c r="I104" s="4">
        <v>2</v>
      </c>
      <c r="J104" s="4" t="s">
        <v>215</v>
      </c>
      <c r="K104" s="4" t="s">
        <v>3164</v>
      </c>
      <c r="L104" s="4" t="s">
        <v>55</v>
      </c>
      <c r="M104" s="4" t="s">
        <v>6156</v>
      </c>
      <c r="N104" s="4" t="s">
        <v>6155</v>
      </c>
      <c r="P104" s="4" t="s">
        <v>669</v>
      </c>
      <c r="Q104" s="4" t="s">
        <v>1475</v>
      </c>
      <c r="R104" s="4" t="s">
        <v>2434</v>
      </c>
      <c r="S104" s="5" t="str">
        <f>IF(P104="심사불필요","-",VLOOKUP(K104,'[1]자격증 backdata'!A:G,7,0))</f>
        <v>-</v>
      </c>
      <c r="T104" s="5" t="str">
        <f>IF(S104="-","-",IF(COUNTIFS(B:B,B104,S:S,"필수")&gt;0,"자격요건충족","확인필요"))</f>
        <v>-</v>
      </c>
      <c r="U104" s="5"/>
      <c r="W104" s="5">
        <f>IF(Q104="4급","심사불필요",VLOOKUP(K104,'[1]자격증 backdata'!A:B,2,0))</f>
        <v>4</v>
      </c>
      <c r="X104" s="4">
        <f>IF(R104="A", MIN(20, SUMIFS(W:W, B:B, B104, R:R, "A")),IF(R104="B", MIN(30, SUMIFS(W:W, B:B, B104, R:R, "B")),"비해당분야"))</f>
        <v>8</v>
      </c>
      <c r="Y104" s="4" t="str">
        <f>IF(R104="C",MIN(30,IF(COUNTIFS(B:B,B104,W:W,"가1")=1,25,IF(COUNTIFS(B:B,B104,W:W,"가1")&gt;=2,30,0))+IF(COUNTIFS(B:B,B104,W:W,"나1")&gt;=4,30,IF(COUNTIFS(B:B,B104,W:W,"나1")=3,26,IF(COUNTIFS(B:B,B104,W:W,"나1")=2,22,IF(COUNTIFS(B:B,B104,W:W,"나1")=1,18,0)))))+MIN(30,IF(COUNTIFS(B:B,B104,W:W,"가2")=1,25,IF(COUNTIFS(B:B,B104,W:W,"가2")&gt;=2,30,0))+IF(COUNTIFS(B:B,B104,W:W,"나2")=3,30,IF(COUNTIFS(B:B,B104,W:W,"나2")=2,25,IF(COUNTIFS(B:B,B104,W:W,"나2")=1,20,0)))),"비해당분야")</f>
        <v>비해당분야</v>
      </c>
      <c r="Z104" s="4" t="str">
        <f>IF(R104="C",VLOOKUP(K104,'[1]자격증 backdata'!A:F,6,0),"비해당분야")</f>
        <v>비해당분야</v>
      </c>
      <c r="AA104" s="4" t="str">
        <f>IF(R104="C",SUMIF(B:B,B104,Z:Z),"비해당분야")</f>
        <v>비해당분야</v>
      </c>
      <c r="AB104" s="4" t="str">
        <f>IF(R104="C",SUM(Y104,AA104),"비해당분야")</f>
        <v>비해당분야</v>
      </c>
      <c r="AC104" s="4">
        <f>IF(R104="C",AB104,X104)</f>
        <v>8</v>
      </c>
      <c r="AD104" s="4">
        <f>VLOOKUP(K104,'[1]자격증 backdata'!A:D,4,0)</f>
        <v>0</v>
      </c>
      <c r="AE104" s="4">
        <f>IF(_xlfn.MAXIFS(AD:AD,B:B,B104)&gt;10,10,_xlfn.MAXIFS(AD:AD,B:B,B104))</f>
        <v>0</v>
      </c>
      <c r="AG104" s="5" t="str">
        <f>VLOOKUP(K104,'[1]자격증 backdata'!A:C,3,0)</f>
        <v>G</v>
      </c>
      <c r="AH104" s="5">
        <f>COUNTIFS($B:$B,$B104,$AG:$AG,AH$1)</f>
        <v>0</v>
      </c>
      <c r="AI104" s="5">
        <f>COUNTIFS($B:$B,$B104,$AG:$AG,AI$1)</f>
        <v>0</v>
      </c>
      <c r="AJ104" s="5">
        <f>COUNTIFS($B:$B,$B104,$AG:$AG,AJ$1)</f>
        <v>0</v>
      </c>
      <c r="AK104" s="5">
        <f>COUNTIFS($B:$B,$B104,$AG:$AG,AK$1)</f>
        <v>0</v>
      </c>
      <c r="AL104" s="5">
        <f>COUNTIFS($B:$B,$B104,$AG:$AG,AL$1)</f>
        <v>0</v>
      </c>
      <c r="AM104" s="5">
        <f>COUNTIFS($B:$B,$B104,$AG:$AG,AM$1)</f>
        <v>0</v>
      </c>
      <c r="AN104" s="5">
        <f>COUNTIFS($B:$B,$B104,$AG:$AG,AN$1)</f>
        <v>1</v>
      </c>
      <c r="AO104" s="5">
        <f>COUNTIFS($B:$B,$B104,$AG:$AG,AO$1)</f>
        <v>0</v>
      </c>
      <c r="AP104" s="5">
        <f>COUNTIFS($B:$B,$B104,$AG:$AG,AP$1)</f>
        <v>0</v>
      </c>
      <c r="AQ104" s="5">
        <f>COUNTIFS($B:$B,$B104,$AG:$AG,AQ$1)</f>
        <v>0</v>
      </c>
      <c r="AR104" s="5">
        <f>COUNTIFS($B:$B,$B104,$AG:$AG,AR$1)</f>
        <v>0</v>
      </c>
      <c r="AS104" s="5">
        <f>COUNTIFS($B:$B,$B104,$AG:$AG,AS$1)</f>
        <v>0</v>
      </c>
      <c r="AT104" s="5">
        <f>COUNTIFS($B:$B,$B104,$AG:$AG,AT$1)</f>
        <v>1</v>
      </c>
      <c r="AU104" s="5">
        <f>COUNTIFS($B:$B,$B104,$AG:$AG,AU$1)</f>
        <v>0</v>
      </c>
    </row>
    <row r="105" spans="1:47" ht="15" customHeight="1" x14ac:dyDescent="0.35">
      <c r="A105" s="3">
        <f>IF(B104=B105,A104,A104+1)</f>
        <v>32</v>
      </c>
      <c r="B105" s="3" t="s">
        <v>6152</v>
      </c>
      <c r="C105" s="3" t="s">
        <v>3654</v>
      </c>
      <c r="D105" s="3" t="s">
        <v>3044</v>
      </c>
      <c r="E105" s="3" t="s">
        <v>3043</v>
      </c>
      <c r="F105" s="4" t="s">
        <v>7</v>
      </c>
      <c r="G105" s="4" t="s">
        <v>8</v>
      </c>
      <c r="H105" s="4" t="s">
        <v>7</v>
      </c>
      <c r="I105" s="3">
        <v>1</v>
      </c>
      <c r="J105" s="3" t="s">
        <v>106</v>
      </c>
      <c r="K105" s="3" t="s">
        <v>3057</v>
      </c>
      <c r="L105" s="3" t="s">
        <v>55</v>
      </c>
      <c r="M105" s="3" t="s">
        <v>6154</v>
      </c>
      <c r="N105" s="3" t="s">
        <v>709</v>
      </c>
      <c r="P105" s="3" t="s">
        <v>669</v>
      </c>
      <c r="Q105" s="3" t="s">
        <v>1475</v>
      </c>
      <c r="R105" s="3" t="s">
        <v>2434</v>
      </c>
      <c r="S105" s="2" t="str">
        <f>IF(P105="심사불필요","-",VLOOKUP(K105,'[1]자격증 backdata'!A:G,7,0))</f>
        <v>-</v>
      </c>
      <c r="T105" s="2" t="str">
        <f>IF(S105="-","-",IF(COUNTIFS(B:B,B105,S:S,"필수")&gt;0,"자격요건충족","확인필요"))</f>
        <v>-</v>
      </c>
      <c r="U105" s="2"/>
      <c r="W105" s="2">
        <f>IF(Q105="4급","심사불필요",VLOOKUP(K105,'[1]자격증 backdata'!A:B,2,0))</f>
        <v>4</v>
      </c>
      <c r="X105" s="3">
        <f>IF(R105="A", MIN(20, SUMIFS(W:W, B:B, B105, R:R, "A")),IF(R105="B", MIN(30, SUMIFS(W:W, B:B, B105, R:R, "B")),"비해당분야"))</f>
        <v>4</v>
      </c>
      <c r="Y105" s="3" t="str">
        <f>IF(R105="C",MIN(30,IF(COUNTIFS(B:B,B105,W:W,"가1")=1,25,IF(COUNTIFS(B:B,B105,W:W,"가1")&gt;=2,30,0))+IF(COUNTIFS(B:B,B105,W:W,"나1")&gt;=4,30,IF(COUNTIFS(B:B,B105,W:W,"나1")=3,26,IF(COUNTIFS(B:B,B105,W:W,"나1")=2,22,IF(COUNTIFS(B:B,B105,W:W,"나1")=1,18,0)))))+MIN(30,IF(COUNTIFS(B:B,B105,W:W,"가2")=1,25,IF(COUNTIFS(B:B,B105,W:W,"가2")&gt;=2,30,0))+IF(COUNTIFS(B:B,B105,W:W,"나2")=3,30,IF(COUNTIFS(B:B,B105,W:W,"나2")=2,25,IF(COUNTIFS(B:B,B105,W:W,"나2")=1,20,0)))),"비해당분야")</f>
        <v>비해당분야</v>
      </c>
      <c r="Z105" s="3" t="str">
        <f>IF(R105="C",VLOOKUP(K105,'[1]자격증 backdata'!A:F,6,0),"비해당분야")</f>
        <v>비해당분야</v>
      </c>
      <c r="AA105" s="3" t="str">
        <f>IF(R105="C",SUMIF(B:B,B105,Z:Z),"비해당분야")</f>
        <v>비해당분야</v>
      </c>
      <c r="AB105" s="3" t="str">
        <f>IF(R105="C",SUM(Y105,AA105),"비해당분야")</f>
        <v>비해당분야</v>
      </c>
      <c r="AC105" s="3">
        <f>IF(R105="C",AB105,X105)</f>
        <v>4</v>
      </c>
      <c r="AD105" s="3">
        <f>VLOOKUP(K105,'[1]자격증 backdata'!A:D,4,0)</f>
        <v>0</v>
      </c>
      <c r="AE105" s="3">
        <f>IF(_xlfn.MAXIFS(AD:AD,B:B,B105)&gt;10,10,_xlfn.MAXIFS(AD:AD,B:B,B105))</f>
        <v>5</v>
      </c>
      <c r="AG105" s="2" t="str">
        <f>VLOOKUP(K105,'[1]자격증 backdata'!A:C,3,0)</f>
        <v>M</v>
      </c>
      <c r="AH105" s="2">
        <f>COUNTIFS($B:$B,$B105,$AG:$AG,AH$1)</f>
        <v>0</v>
      </c>
      <c r="AI105" s="2">
        <f>COUNTIFS($B:$B,$B105,$AG:$AG,AI$1)</f>
        <v>0</v>
      </c>
      <c r="AJ105" s="2">
        <f>COUNTIFS($B:$B,$B105,$AG:$AG,AJ$1)</f>
        <v>0</v>
      </c>
      <c r="AK105" s="2">
        <f>COUNTIFS($B:$B,$B105,$AG:$AG,AK$1)</f>
        <v>0</v>
      </c>
      <c r="AL105" s="2">
        <f>COUNTIFS($B:$B,$B105,$AG:$AG,AL$1)</f>
        <v>0</v>
      </c>
      <c r="AM105" s="2">
        <f>COUNTIFS($B:$B,$B105,$AG:$AG,AM$1)</f>
        <v>0</v>
      </c>
      <c r="AN105" s="2">
        <f>COUNTIFS($B:$B,$B105,$AG:$AG,AN$1)</f>
        <v>0</v>
      </c>
      <c r="AO105" s="2">
        <f>COUNTIFS($B:$B,$B105,$AG:$AG,AO$1)</f>
        <v>0</v>
      </c>
      <c r="AP105" s="2">
        <f>COUNTIFS($B:$B,$B105,$AG:$AG,AP$1)</f>
        <v>0</v>
      </c>
      <c r="AQ105" s="2">
        <f>COUNTIFS($B:$B,$B105,$AG:$AG,AQ$1)</f>
        <v>0</v>
      </c>
      <c r="AR105" s="2">
        <f>COUNTIFS($B:$B,$B105,$AG:$AG,AR$1)</f>
        <v>0</v>
      </c>
      <c r="AS105" s="2">
        <f>COUNTIFS($B:$B,$B105,$AG:$AG,AS$1)</f>
        <v>0</v>
      </c>
      <c r="AT105" s="2">
        <f>COUNTIFS($B:$B,$B105,$AG:$AG,AT$1)</f>
        <v>1</v>
      </c>
      <c r="AU105" s="2">
        <f>COUNTIFS($B:$B,$B105,$AG:$AG,AU$1)</f>
        <v>0</v>
      </c>
    </row>
    <row r="106" spans="1:47" ht="15" customHeight="1" x14ac:dyDescent="0.35">
      <c r="A106" s="7">
        <f>IF(B105=B106,A105,A105+1)</f>
        <v>32</v>
      </c>
      <c r="B106" s="7" t="s">
        <v>6152</v>
      </c>
      <c r="C106" s="7" t="s">
        <v>3654</v>
      </c>
      <c r="D106" s="7" t="s">
        <v>3044</v>
      </c>
      <c r="E106" s="7" t="s">
        <v>3043</v>
      </c>
      <c r="F106" s="4" t="s">
        <v>7</v>
      </c>
      <c r="G106" s="4" t="s">
        <v>8</v>
      </c>
      <c r="H106" s="4" t="s">
        <v>7</v>
      </c>
      <c r="I106" s="3">
        <v>2</v>
      </c>
      <c r="J106" s="3" t="s">
        <v>69</v>
      </c>
      <c r="K106" s="3" t="s">
        <v>3065</v>
      </c>
      <c r="L106" s="3" t="s">
        <v>36</v>
      </c>
      <c r="M106" s="3" t="s">
        <v>6153</v>
      </c>
      <c r="N106" s="3" t="s">
        <v>24</v>
      </c>
      <c r="P106" s="3" t="s">
        <v>669</v>
      </c>
      <c r="Q106" s="3" t="s">
        <v>1475</v>
      </c>
      <c r="R106" s="3" t="s">
        <v>2434</v>
      </c>
      <c r="S106" s="2" t="str">
        <f>IF(P106="심사불필요","-",VLOOKUP(K106,'[1]자격증 backdata'!A:G,7,0))</f>
        <v>-</v>
      </c>
      <c r="T106" s="2" t="str">
        <f>IF(S106="-","-",IF(COUNTIFS(B:B,B106,S:S,"필수")&gt;0,"자격요건충족","확인필요"))</f>
        <v>-</v>
      </c>
      <c r="U106" s="2"/>
      <c r="W106" s="2">
        <f>IF(Q106="4급","심사불필요",VLOOKUP(K106,'[1]자격증 backdata'!A:B,2,0))</f>
        <v>0</v>
      </c>
      <c r="X106" s="3">
        <f>IF(R106="A", MIN(20, SUMIFS(W:W, B:B, B106, R:R, "A")),IF(R106="B", MIN(30, SUMIFS(W:W, B:B, B106, R:R, "B")),"비해당분야"))</f>
        <v>4</v>
      </c>
      <c r="Y106" s="3" t="str">
        <f>IF(R106="C",MIN(30,IF(COUNTIFS(B:B,B106,W:W,"가1")=1,25,IF(COUNTIFS(B:B,B106,W:W,"가1")&gt;=2,30,0))+IF(COUNTIFS(B:B,B106,W:W,"나1")&gt;=4,30,IF(COUNTIFS(B:B,B106,W:W,"나1")=3,26,IF(COUNTIFS(B:B,B106,W:W,"나1")=2,22,IF(COUNTIFS(B:B,B106,W:W,"나1")=1,18,0)))))+MIN(30,IF(COUNTIFS(B:B,B106,W:W,"가2")=1,25,IF(COUNTIFS(B:B,B106,W:W,"가2")&gt;=2,30,0))+IF(COUNTIFS(B:B,B106,W:W,"나2")=3,30,IF(COUNTIFS(B:B,B106,W:W,"나2")=2,25,IF(COUNTIFS(B:B,B106,W:W,"나2")=1,20,0)))),"비해당분야")</f>
        <v>비해당분야</v>
      </c>
      <c r="Z106" s="3" t="str">
        <f>IF(R106="C",VLOOKUP(K106,'[1]자격증 backdata'!A:F,6,0),"비해당분야")</f>
        <v>비해당분야</v>
      </c>
      <c r="AA106" s="3" t="str">
        <f>IF(R106="C",SUMIF(B:B,B106,Z:Z),"비해당분야")</f>
        <v>비해당분야</v>
      </c>
      <c r="AB106" s="3" t="str">
        <f>IF(R106="C",SUM(Y106,AA106),"비해당분야")</f>
        <v>비해당분야</v>
      </c>
      <c r="AC106" s="3">
        <f>IF(R106="C",AB106,X106)</f>
        <v>4</v>
      </c>
      <c r="AD106" s="3">
        <f>VLOOKUP(K106,'[1]자격증 backdata'!A:D,4,0)</f>
        <v>5</v>
      </c>
      <c r="AE106" s="3">
        <f>IF(_xlfn.MAXIFS(AD:AD,B:B,B106)&gt;10,10,_xlfn.MAXIFS(AD:AD,B:B,B106))</f>
        <v>5</v>
      </c>
      <c r="AG106" s="2">
        <f>VLOOKUP(K106,'[1]자격증 backdata'!A:C,3,0)</f>
        <v>0</v>
      </c>
      <c r="AH106" s="2">
        <f>COUNTIFS($B:$B,$B106,$AG:$AG,AH$1)</f>
        <v>0</v>
      </c>
      <c r="AI106" s="2">
        <f>COUNTIFS($B:$B,$B106,$AG:$AG,AI$1)</f>
        <v>0</v>
      </c>
      <c r="AJ106" s="2">
        <f>COUNTIFS($B:$B,$B106,$AG:$AG,AJ$1)</f>
        <v>0</v>
      </c>
      <c r="AK106" s="2">
        <f>COUNTIFS($B:$B,$B106,$AG:$AG,AK$1)</f>
        <v>0</v>
      </c>
      <c r="AL106" s="2">
        <f>COUNTIFS($B:$B,$B106,$AG:$AG,AL$1)</f>
        <v>0</v>
      </c>
      <c r="AM106" s="2">
        <f>COUNTIFS($B:$B,$B106,$AG:$AG,AM$1)</f>
        <v>0</v>
      </c>
      <c r="AN106" s="2">
        <f>COUNTIFS($B:$B,$B106,$AG:$AG,AN$1)</f>
        <v>0</v>
      </c>
      <c r="AO106" s="2">
        <f>COUNTIFS($B:$B,$B106,$AG:$AG,AO$1)</f>
        <v>0</v>
      </c>
      <c r="AP106" s="2">
        <f>COUNTIFS($B:$B,$B106,$AG:$AG,AP$1)</f>
        <v>0</v>
      </c>
      <c r="AQ106" s="2">
        <f>COUNTIFS($B:$B,$B106,$AG:$AG,AQ$1)</f>
        <v>0</v>
      </c>
      <c r="AR106" s="2">
        <f>COUNTIFS($B:$B,$B106,$AG:$AG,AR$1)</f>
        <v>0</v>
      </c>
      <c r="AS106" s="2">
        <f>COUNTIFS($B:$B,$B106,$AG:$AG,AS$1)</f>
        <v>0</v>
      </c>
      <c r="AT106" s="2">
        <f>COUNTIFS($B:$B,$B106,$AG:$AG,AT$1)</f>
        <v>1</v>
      </c>
      <c r="AU106" s="2">
        <f>COUNTIFS($B:$B,$B106,$AG:$AG,AU$1)</f>
        <v>0</v>
      </c>
    </row>
    <row r="107" spans="1:47" ht="15" customHeight="1" x14ac:dyDescent="0.35">
      <c r="A107" s="7">
        <f>IF(B106=B107,A106,A106+1)</f>
        <v>32</v>
      </c>
      <c r="B107" s="7" t="s">
        <v>6152</v>
      </c>
      <c r="C107" s="7" t="s">
        <v>3654</v>
      </c>
      <c r="D107" s="7" t="s">
        <v>3044</v>
      </c>
      <c r="E107" s="7" t="s">
        <v>3043</v>
      </c>
      <c r="F107" s="4" t="s">
        <v>7</v>
      </c>
      <c r="G107" s="4" t="s">
        <v>8</v>
      </c>
      <c r="H107" s="4" t="s">
        <v>7</v>
      </c>
      <c r="I107" s="3">
        <v>3</v>
      </c>
      <c r="J107" s="3" t="s">
        <v>3148</v>
      </c>
      <c r="K107" s="3" t="s">
        <v>3147</v>
      </c>
      <c r="L107" s="3" t="s">
        <v>706</v>
      </c>
      <c r="M107" s="3" t="s">
        <v>6151</v>
      </c>
      <c r="N107" s="3" t="s">
        <v>3830</v>
      </c>
      <c r="P107" s="3" t="s">
        <v>669</v>
      </c>
      <c r="Q107" s="3" t="s">
        <v>1475</v>
      </c>
      <c r="R107" s="3" t="s">
        <v>2434</v>
      </c>
      <c r="S107" s="2" t="str">
        <f>IF(P107="심사불필요","-",VLOOKUP(K107,'[1]자격증 backdata'!A:G,7,0))</f>
        <v>-</v>
      </c>
      <c r="T107" s="2" t="str">
        <f>IF(S107="-","-",IF(COUNTIFS(B:B,B107,S:S,"필수")&gt;0,"자격요건충족","확인필요"))</f>
        <v>-</v>
      </c>
      <c r="U107" s="2"/>
      <c r="W107" s="2">
        <f>IF(Q107="4급","심사불필요",VLOOKUP(K107,'[1]자격증 backdata'!A:B,2,0))</f>
        <v>0</v>
      </c>
      <c r="X107" s="3">
        <f>IF(R107="A", MIN(20, SUMIFS(W:W, B:B, B107, R:R, "A")),IF(R107="B", MIN(30, SUMIFS(W:W, B:B, B107, R:R, "B")),"비해당분야"))</f>
        <v>4</v>
      </c>
      <c r="Y107" s="3" t="str">
        <f>IF(R107="C",MIN(30,IF(COUNTIFS(B:B,B107,W:W,"가1")=1,25,IF(COUNTIFS(B:B,B107,W:W,"가1")&gt;=2,30,0))+IF(COUNTIFS(B:B,B107,W:W,"나1")&gt;=4,30,IF(COUNTIFS(B:B,B107,W:W,"나1")=3,26,IF(COUNTIFS(B:B,B107,W:W,"나1")=2,22,IF(COUNTIFS(B:B,B107,W:W,"나1")=1,18,0)))))+MIN(30,IF(COUNTIFS(B:B,B107,W:W,"가2")=1,25,IF(COUNTIFS(B:B,B107,W:W,"가2")&gt;=2,30,0))+IF(COUNTIFS(B:B,B107,W:W,"나2")=3,30,IF(COUNTIFS(B:B,B107,W:W,"나2")=2,25,IF(COUNTIFS(B:B,B107,W:W,"나2")=1,20,0)))),"비해당분야")</f>
        <v>비해당분야</v>
      </c>
      <c r="Z107" s="3" t="str">
        <f>IF(R107="C",VLOOKUP(K107,'[1]자격증 backdata'!A:F,6,0),"비해당분야")</f>
        <v>비해당분야</v>
      </c>
      <c r="AA107" s="3" t="str">
        <f>IF(R107="C",SUMIF(B:B,B107,Z:Z),"비해당분야")</f>
        <v>비해당분야</v>
      </c>
      <c r="AB107" s="3" t="str">
        <f>IF(R107="C",SUM(Y107,AA107),"비해당분야")</f>
        <v>비해당분야</v>
      </c>
      <c r="AC107" s="3">
        <f>IF(R107="C",AB107,X107)</f>
        <v>4</v>
      </c>
      <c r="AD107" s="3">
        <f>VLOOKUP(K107,'[1]자격증 backdata'!A:D,4,0)</f>
        <v>5</v>
      </c>
      <c r="AE107" s="3">
        <f>IF(_xlfn.MAXIFS(AD:AD,B:B,B107)&gt;10,10,_xlfn.MAXIFS(AD:AD,B:B,B107))</f>
        <v>5</v>
      </c>
      <c r="AG107" s="2">
        <f>VLOOKUP(K107,'[1]자격증 backdata'!A:C,3,0)</f>
        <v>0</v>
      </c>
      <c r="AH107" s="2">
        <f>COUNTIFS($B:$B,$B107,$AG:$AG,AH$1)</f>
        <v>0</v>
      </c>
      <c r="AI107" s="2">
        <f>COUNTIFS($B:$B,$B107,$AG:$AG,AI$1)</f>
        <v>0</v>
      </c>
      <c r="AJ107" s="2">
        <f>COUNTIFS($B:$B,$B107,$AG:$AG,AJ$1)</f>
        <v>0</v>
      </c>
      <c r="AK107" s="2">
        <f>COUNTIFS($B:$B,$B107,$AG:$AG,AK$1)</f>
        <v>0</v>
      </c>
      <c r="AL107" s="2">
        <f>COUNTIFS($B:$B,$B107,$AG:$AG,AL$1)</f>
        <v>0</v>
      </c>
      <c r="AM107" s="2">
        <f>COUNTIFS($B:$B,$B107,$AG:$AG,AM$1)</f>
        <v>0</v>
      </c>
      <c r="AN107" s="2">
        <f>COUNTIFS($B:$B,$B107,$AG:$AG,AN$1)</f>
        <v>0</v>
      </c>
      <c r="AO107" s="2">
        <f>COUNTIFS($B:$B,$B107,$AG:$AG,AO$1)</f>
        <v>0</v>
      </c>
      <c r="AP107" s="2">
        <f>COUNTIFS($B:$B,$B107,$AG:$AG,AP$1)</f>
        <v>0</v>
      </c>
      <c r="AQ107" s="2">
        <f>COUNTIFS($B:$B,$B107,$AG:$AG,AQ$1)</f>
        <v>0</v>
      </c>
      <c r="AR107" s="2">
        <f>COUNTIFS($B:$B,$B107,$AG:$AG,AR$1)</f>
        <v>0</v>
      </c>
      <c r="AS107" s="2">
        <f>COUNTIFS($B:$B,$B107,$AG:$AG,AS$1)</f>
        <v>0</v>
      </c>
      <c r="AT107" s="2">
        <f>COUNTIFS($B:$B,$B107,$AG:$AG,AT$1)</f>
        <v>1</v>
      </c>
      <c r="AU107" s="2">
        <f>COUNTIFS($B:$B,$B107,$AG:$AG,AU$1)</f>
        <v>0</v>
      </c>
    </row>
    <row r="108" spans="1:47" ht="15" customHeight="1" x14ac:dyDescent="0.35">
      <c r="A108" s="4">
        <f>IF(B107=B108,A107,A107+1)</f>
        <v>33</v>
      </c>
      <c r="B108" s="4" t="s">
        <v>6149</v>
      </c>
      <c r="C108" s="4" t="s">
        <v>6148</v>
      </c>
      <c r="D108" s="4" t="s">
        <v>3044</v>
      </c>
      <c r="E108" s="4" t="s">
        <v>3043</v>
      </c>
      <c r="F108" s="4" t="s">
        <v>7</v>
      </c>
      <c r="G108" s="4" t="s">
        <v>8</v>
      </c>
      <c r="H108" s="4" t="s">
        <v>7</v>
      </c>
      <c r="I108" s="4">
        <v>1</v>
      </c>
      <c r="J108" s="4" t="s">
        <v>69</v>
      </c>
      <c r="K108" s="4" t="s">
        <v>3065</v>
      </c>
      <c r="L108" s="4" t="s">
        <v>36</v>
      </c>
      <c r="M108" s="4" t="s">
        <v>6150</v>
      </c>
      <c r="N108" s="4" t="s">
        <v>2144</v>
      </c>
      <c r="P108" s="4" t="s">
        <v>669</v>
      </c>
      <c r="Q108" s="4" t="s">
        <v>1475</v>
      </c>
      <c r="R108" s="4" t="s">
        <v>2434</v>
      </c>
      <c r="S108" s="5" t="str">
        <f>IF(P108="심사불필요","-",VLOOKUP(K108,'[1]자격증 backdata'!A:G,7,0))</f>
        <v>-</v>
      </c>
      <c r="T108" s="5" t="str">
        <f>IF(S108="-","-",IF(COUNTIFS(B:B,B108,S:S,"필수")&gt;0,"자격요건충족","확인필요"))</f>
        <v>-</v>
      </c>
      <c r="U108" s="5"/>
      <c r="W108" s="5">
        <f>IF(Q108="4급","심사불필요",VLOOKUP(K108,'[1]자격증 backdata'!A:B,2,0))</f>
        <v>0</v>
      </c>
      <c r="X108" s="4">
        <f>IF(R108="A", MIN(20, SUMIFS(W:W, B:B, B108, R:R, "A")),IF(R108="B", MIN(30, SUMIFS(W:W, B:B, B108, R:R, "B")),"비해당분야"))</f>
        <v>4</v>
      </c>
      <c r="Y108" s="4" t="str">
        <f>IF(R108="C",MIN(30,IF(COUNTIFS(B:B,B108,W:W,"가1")=1,25,IF(COUNTIFS(B:B,B108,W:W,"가1")&gt;=2,30,0))+IF(COUNTIFS(B:B,B108,W:W,"나1")&gt;=4,30,IF(COUNTIFS(B:B,B108,W:W,"나1")=3,26,IF(COUNTIFS(B:B,B108,W:W,"나1")=2,22,IF(COUNTIFS(B:B,B108,W:W,"나1")=1,18,0)))))+MIN(30,IF(COUNTIFS(B:B,B108,W:W,"가2")=1,25,IF(COUNTIFS(B:B,B108,W:W,"가2")&gt;=2,30,0))+IF(COUNTIFS(B:B,B108,W:W,"나2")=3,30,IF(COUNTIFS(B:B,B108,W:W,"나2")=2,25,IF(COUNTIFS(B:B,B108,W:W,"나2")=1,20,0)))),"비해당분야")</f>
        <v>비해당분야</v>
      </c>
      <c r="Z108" s="4" t="str">
        <f>IF(R108="C",VLOOKUP(K108,'[1]자격증 backdata'!A:F,6,0),"비해당분야")</f>
        <v>비해당분야</v>
      </c>
      <c r="AA108" s="4" t="str">
        <f>IF(R108="C",SUMIF(B:B,B108,Z:Z),"비해당분야")</f>
        <v>비해당분야</v>
      </c>
      <c r="AB108" s="4" t="str">
        <f>IF(R108="C",SUM(Y108,AA108),"비해당분야")</f>
        <v>비해당분야</v>
      </c>
      <c r="AC108" s="4">
        <f>IF(R108="C",AB108,X108)</f>
        <v>4</v>
      </c>
      <c r="AD108" s="4">
        <f>VLOOKUP(K108,'[1]자격증 backdata'!A:D,4,0)</f>
        <v>5</v>
      </c>
      <c r="AE108" s="4">
        <f>IF(_xlfn.MAXIFS(AD:AD,B:B,B108)&gt;10,10,_xlfn.MAXIFS(AD:AD,B:B,B108))</f>
        <v>5</v>
      </c>
      <c r="AG108" s="5">
        <f>VLOOKUP(K108,'[1]자격증 backdata'!A:C,3,0)</f>
        <v>0</v>
      </c>
      <c r="AH108" s="5">
        <f>COUNTIFS($B:$B,$B108,$AG:$AG,AH$1)</f>
        <v>0</v>
      </c>
      <c r="AI108" s="5">
        <f>COUNTIFS($B:$B,$B108,$AG:$AG,AI$1)</f>
        <v>0</v>
      </c>
      <c r="AJ108" s="5">
        <f>COUNTIFS($B:$B,$B108,$AG:$AG,AJ$1)</f>
        <v>0</v>
      </c>
      <c r="AK108" s="5">
        <f>COUNTIFS($B:$B,$B108,$AG:$AG,AK$1)</f>
        <v>0</v>
      </c>
      <c r="AL108" s="5">
        <f>COUNTIFS($B:$B,$B108,$AG:$AG,AL$1)</f>
        <v>0</v>
      </c>
      <c r="AM108" s="5">
        <f>COUNTIFS($B:$B,$B108,$AG:$AG,AM$1)</f>
        <v>0</v>
      </c>
      <c r="AN108" s="5">
        <f>COUNTIFS($B:$B,$B108,$AG:$AG,AN$1)</f>
        <v>0</v>
      </c>
      <c r="AO108" s="5">
        <f>COUNTIFS($B:$B,$B108,$AG:$AG,AO$1)</f>
        <v>0</v>
      </c>
      <c r="AP108" s="5">
        <f>COUNTIFS($B:$B,$B108,$AG:$AG,AP$1)</f>
        <v>0</v>
      </c>
      <c r="AQ108" s="5">
        <f>COUNTIFS($B:$B,$B108,$AG:$AG,AQ$1)</f>
        <v>0</v>
      </c>
      <c r="AR108" s="5">
        <f>COUNTIFS($B:$B,$B108,$AG:$AG,AR$1)</f>
        <v>0</v>
      </c>
      <c r="AS108" s="5">
        <f>COUNTIFS($B:$B,$B108,$AG:$AG,AS$1)</f>
        <v>0</v>
      </c>
      <c r="AT108" s="5">
        <f>COUNTIFS($B:$B,$B108,$AG:$AG,AT$1)</f>
        <v>1</v>
      </c>
      <c r="AU108" s="5">
        <f>COUNTIFS($B:$B,$B108,$AG:$AG,AU$1)</f>
        <v>0</v>
      </c>
    </row>
    <row r="109" spans="1:47" ht="15" customHeight="1" x14ac:dyDescent="0.35">
      <c r="A109" s="6">
        <f>IF(B108=B109,A108,A108+1)</f>
        <v>33</v>
      </c>
      <c r="B109" s="6" t="s">
        <v>6149</v>
      </c>
      <c r="C109" s="6" t="s">
        <v>6148</v>
      </c>
      <c r="D109" s="6" t="s">
        <v>3044</v>
      </c>
      <c r="E109" s="6" t="s">
        <v>3043</v>
      </c>
      <c r="F109" s="4" t="s">
        <v>7</v>
      </c>
      <c r="G109" s="4" t="s">
        <v>8</v>
      </c>
      <c r="H109" s="4" t="s">
        <v>7</v>
      </c>
      <c r="I109" s="4">
        <v>2</v>
      </c>
      <c r="J109" s="4" t="s">
        <v>106</v>
      </c>
      <c r="K109" s="4" t="s">
        <v>3057</v>
      </c>
      <c r="L109" s="4" t="s">
        <v>55</v>
      </c>
      <c r="M109" s="4" t="s">
        <v>6147</v>
      </c>
      <c r="N109" s="4" t="s">
        <v>2632</v>
      </c>
      <c r="P109" s="4" t="s">
        <v>669</v>
      </c>
      <c r="Q109" s="4" t="s">
        <v>1475</v>
      </c>
      <c r="R109" s="4" t="s">
        <v>2434</v>
      </c>
      <c r="S109" s="5" t="str">
        <f>IF(P109="심사불필요","-",VLOOKUP(K109,'[1]자격증 backdata'!A:G,7,0))</f>
        <v>-</v>
      </c>
      <c r="T109" s="5" t="str">
        <f>IF(S109="-","-",IF(COUNTIFS(B:B,B109,S:S,"필수")&gt;0,"자격요건충족","확인필요"))</f>
        <v>-</v>
      </c>
      <c r="U109" s="5"/>
      <c r="W109" s="5">
        <f>IF(Q109="4급","심사불필요",VLOOKUP(K109,'[1]자격증 backdata'!A:B,2,0))</f>
        <v>4</v>
      </c>
      <c r="X109" s="4">
        <f>IF(R109="A", MIN(20, SUMIFS(W:W, B:B, B109, R:R, "A")),IF(R109="B", MIN(30, SUMIFS(W:W, B:B, B109, R:R, "B")),"비해당분야"))</f>
        <v>4</v>
      </c>
      <c r="Y109" s="4" t="str">
        <f>IF(R109="C",MIN(30,IF(COUNTIFS(B:B,B109,W:W,"가1")=1,25,IF(COUNTIFS(B:B,B109,W:W,"가1")&gt;=2,30,0))+IF(COUNTIFS(B:B,B109,W:W,"나1")&gt;=4,30,IF(COUNTIFS(B:B,B109,W:W,"나1")=3,26,IF(COUNTIFS(B:B,B109,W:W,"나1")=2,22,IF(COUNTIFS(B:B,B109,W:W,"나1")=1,18,0)))))+MIN(30,IF(COUNTIFS(B:B,B109,W:W,"가2")=1,25,IF(COUNTIFS(B:B,B109,W:W,"가2")&gt;=2,30,0))+IF(COUNTIFS(B:B,B109,W:W,"나2")=3,30,IF(COUNTIFS(B:B,B109,W:W,"나2")=2,25,IF(COUNTIFS(B:B,B109,W:W,"나2")=1,20,0)))),"비해당분야")</f>
        <v>비해당분야</v>
      </c>
      <c r="Z109" s="4" t="str">
        <f>IF(R109="C",VLOOKUP(K109,'[1]자격증 backdata'!A:F,6,0),"비해당분야")</f>
        <v>비해당분야</v>
      </c>
      <c r="AA109" s="4" t="str">
        <f>IF(R109="C",SUMIF(B:B,B109,Z:Z),"비해당분야")</f>
        <v>비해당분야</v>
      </c>
      <c r="AB109" s="4" t="str">
        <f>IF(R109="C",SUM(Y109,AA109),"비해당분야")</f>
        <v>비해당분야</v>
      </c>
      <c r="AC109" s="4">
        <f>IF(R109="C",AB109,X109)</f>
        <v>4</v>
      </c>
      <c r="AD109" s="4">
        <f>VLOOKUP(K109,'[1]자격증 backdata'!A:D,4,0)</f>
        <v>0</v>
      </c>
      <c r="AE109" s="4">
        <f>IF(_xlfn.MAXIFS(AD:AD,B:B,B109)&gt;10,10,_xlfn.MAXIFS(AD:AD,B:B,B109))</f>
        <v>5</v>
      </c>
      <c r="AG109" s="5" t="str">
        <f>VLOOKUP(K109,'[1]자격증 backdata'!A:C,3,0)</f>
        <v>M</v>
      </c>
      <c r="AH109" s="5">
        <f>COUNTIFS($B:$B,$B109,$AG:$AG,AH$1)</f>
        <v>0</v>
      </c>
      <c r="AI109" s="5">
        <f>COUNTIFS($B:$B,$B109,$AG:$AG,AI$1)</f>
        <v>0</v>
      </c>
      <c r="AJ109" s="5">
        <f>COUNTIFS($B:$B,$B109,$AG:$AG,AJ$1)</f>
        <v>0</v>
      </c>
      <c r="AK109" s="5">
        <f>COUNTIFS($B:$B,$B109,$AG:$AG,AK$1)</f>
        <v>0</v>
      </c>
      <c r="AL109" s="5">
        <f>COUNTIFS($B:$B,$B109,$AG:$AG,AL$1)</f>
        <v>0</v>
      </c>
      <c r="AM109" s="5">
        <f>COUNTIFS($B:$B,$B109,$AG:$AG,AM$1)</f>
        <v>0</v>
      </c>
      <c r="AN109" s="5">
        <f>COUNTIFS($B:$B,$B109,$AG:$AG,AN$1)</f>
        <v>0</v>
      </c>
      <c r="AO109" s="5">
        <f>COUNTIFS($B:$B,$B109,$AG:$AG,AO$1)</f>
        <v>0</v>
      </c>
      <c r="AP109" s="5">
        <f>COUNTIFS($B:$B,$B109,$AG:$AG,AP$1)</f>
        <v>0</v>
      </c>
      <c r="AQ109" s="5">
        <f>COUNTIFS($B:$B,$B109,$AG:$AG,AQ$1)</f>
        <v>0</v>
      </c>
      <c r="AR109" s="5">
        <f>COUNTIFS($B:$B,$B109,$AG:$AG,AR$1)</f>
        <v>0</v>
      </c>
      <c r="AS109" s="5">
        <f>COUNTIFS($B:$B,$B109,$AG:$AG,AS$1)</f>
        <v>0</v>
      </c>
      <c r="AT109" s="5">
        <f>COUNTIFS($B:$B,$B109,$AG:$AG,AT$1)</f>
        <v>1</v>
      </c>
      <c r="AU109" s="5">
        <f>COUNTIFS($B:$B,$B109,$AG:$AG,AU$1)</f>
        <v>0</v>
      </c>
    </row>
    <row r="110" spans="1:47" ht="15" customHeight="1" x14ac:dyDescent="0.35">
      <c r="A110" s="3">
        <f>IF(B109=B110,A109,A109+1)</f>
        <v>34</v>
      </c>
      <c r="B110" s="3" t="s">
        <v>6143</v>
      </c>
      <c r="C110" s="3" t="s">
        <v>6142</v>
      </c>
      <c r="D110" s="3" t="s">
        <v>3044</v>
      </c>
      <c r="E110" s="3" t="s">
        <v>3043</v>
      </c>
      <c r="F110" s="4" t="s">
        <v>7</v>
      </c>
      <c r="G110" s="4" t="s">
        <v>8</v>
      </c>
      <c r="H110" s="4" t="s">
        <v>7</v>
      </c>
      <c r="I110" s="3">
        <v>1</v>
      </c>
      <c r="J110" s="3" t="s">
        <v>69</v>
      </c>
      <c r="K110" s="3" t="s">
        <v>3065</v>
      </c>
      <c r="L110" s="3" t="s">
        <v>36</v>
      </c>
      <c r="M110" s="3" t="s">
        <v>6146</v>
      </c>
      <c r="N110" s="3" t="s">
        <v>1368</v>
      </c>
      <c r="P110" s="3" t="s">
        <v>669</v>
      </c>
      <c r="Q110" s="3" t="s">
        <v>1475</v>
      </c>
      <c r="R110" s="3" t="s">
        <v>2434</v>
      </c>
      <c r="S110" s="2" t="str">
        <f>IF(P110="심사불필요","-",VLOOKUP(K110,'[1]자격증 backdata'!A:G,7,0))</f>
        <v>-</v>
      </c>
      <c r="T110" s="2" t="str">
        <f>IF(S110="-","-",IF(COUNTIFS(B:B,B110,S:S,"필수")&gt;0,"자격요건충족","확인필요"))</f>
        <v>-</v>
      </c>
      <c r="U110" s="2"/>
      <c r="W110" s="2">
        <f>IF(Q110="4급","심사불필요",VLOOKUP(K110,'[1]자격증 backdata'!A:B,2,0))</f>
        <v>0</v>
      </c>
      <c r="X110" s="3">
        <f>IF(R110="A", MIN(20, SUMIFS(W:W, B:B, B110, R:R, "A")),IF(R110="B", MIN(30, SUMIFS(W:W, B:B, B110, R:R, "B")),"비해당분야"))</f>
        <v>8</v>
      </c>
      <c r="Y110" s="3" t="str">
        <f>IF(R110="C",MIN(30,IF(COUNTIFS(B:B,B110,W:W,"가1")=1,25,IF(COUNTIFS(B:B,B110,W:W,"가1")&gt;=2,30,0))+IF(COUNTIFS(B:B,B110,W:W,"나1")&gt;=4,30,IF(COUNTIFS(B:B,B110,W:W,"나1")=3,26,IF(COUNTIFS(B:B,B110,W:W,"나1")=2,22,IF(COUNTIFS(B:B,B110,W:W,"나1")=1,18,0)))))+MIN(30,IF(COUNTIFS(B:B,B110,W:W,"가2")=1,25,IF(COUNTIFS(B:B,B110,W:W,"가2")&gt;=2,30,0))+IF(COUNTIFS(B:B,B110,W:W,"나2")=3,30,IF(COUNTIFS(B:B,B110,W:W,"나2")=2,25,IF(COUNTIFS(B:B,B110,W:W,"나2")=1,20,0)))),"비해당분야")</f>
        <v>비해당분야</v>
      </c>
      <c r="Z110" s="3" t="str">
        <f>IF(R110="C",VLOOKUP(K110,'[1]자격증 backdata'!A:F,6,0),"비해당분야")</f>
        <v>비해당분야</v>
      </c>
      <c r="AA110" s="3" t="str">
        <f>IF(R110="C",SUMIF(B:B,B110,Z:Z),"비해당분야")</f>
        <v>비해당분야</v>
      </c>
      <c r="AB110" s="3" t="str">
        <f>IF(R110="C",SUM(Y110,AA110),"비해당분야")</f>
        <v>비해당분야</v>
      </c>
      <c r="AC110" s="3">
        <f>IF(R110="C",AB110,X110)</f>
        <v>8</v>
      </c>
      <c r="AD110" s="3">
        <f>VLOOKUP(K110,'[1]자격증 backdata'!A:D,4,0)</f>
        <v>5</v>
      </c>
      <c r="AE110" s="3">
        <f>IF(_xlfn.MAXIFS(AD:AD,B:B,B110)&gt;10,10,_xlfn.MAXIFS(AD:AD,B:B,B110))</f>
        <v>5</v>
      </c>
      <c r="AG110" s="2">
        <f>VLOOKUP(K110,'[1]자격증 backdata'!A:C,3,0)</f>
        <v>0</v>
      </c>
      <c r="AH110" s="2">
        <f>COUNTIFS($B:$B,$B110,$AG:$AG,AH$1)</f>
        <v>0</v>
      </c>
      <c r="AI110" s="2">
        <f>COUNTIFS($B:$B,$B110,$AG:$AG,AI$1)</f>
        <v>0</v>
      </c>
      <c r="AJ110" s="2">
        <f>COUNTIFS($B:$B,$B110,$AG:$AG,AJ$1)</f>
        <v>0</v>
      </c>
      <c r="AK110" s="2">
        <f>COUNTIFS($B:$B,$B110,$AG:$AG,AK$1)</f>
        <v>0</v>
      </c>
      <c r="AL110" s="2">
        <f>COUNTIFS($B:$B,$B110,$AG:$AG,AL$1)</f>
        <v>0</v>
      </c>
      <c r="AM110" s="2">
        <f>COUNTIFS($B:$B,$B110,$AG:$AG,AM$1)</f>
        <v>0</v>
      </c>
      <c r="AN110" s="2">
        <f>COUNTIFS($B:$B,$B110,$AG:$AG,AN$1)</f>
        <v>0</v>
      </c>
      <c r="AO110" s="2">
        <f>COUNTIFS($B:$B,$B110,$AG:$AG,AO$1)</f>
        <v>0</v>
      </c>
      <c r="AP110" s="2">
        <f>COUNTIFS($B:$B,$B110,$AG:$AG,AP$1)</f>
        <v>1</v>
      </c>
      <c r="AQ110" s="2">
        <f>COUNTIFS($B:$B,$B110,$AG:$AG,AQ$1)</f>
        <v>1</v>
      </c>
      <c r="AR110" s="2">
        <f>COUNTIFS($B:$B,$B110,$AG:$AG,AR$1)</f>
        <v>0</v>
      </c>
      <c r="AS110" s="2">
        <f>COUNTIFS($B:$B,$B110,$AG:$AG,AS$1)</f>
        <v>0</v>
      </c>
      <c r="AT110" s="2">
        <f>COUNTIFS($B:$B,$B110,$AG:$AG,AT$1)</f>
        <v>1</v>
      </c>
      <c r="AU110" s="2">
        <f>COUNTIFS($B:$B,$B110,$AG:$AG,AU$1)</f>
        <v>0</v>
      </c>
    </row>
    <row r="111" spans="1:47" ht="15" customHeight="1" x14ac:dyDescent="0.35">
      <c r="A111" s="7">
        <f>IF(B110=B111,A110,A110+1)</f>
        <v>34</v>
      </c>
      <c r="B111" s="7" t="s">
        <v>6143</v>
      </c>
      <c r="C111" s="7" t="s">
        <v>6142</v>
      </c>
      <c r="D111" s="7" t="s">
        <v>3044</v>
      </c>
      <c r="E111" s="7" t="s">
        <v>3043</v>
      </c>
      <c r="F111" s="4" t="s">
        <v>7</v>
      </c>
      <c r="G111" s="4" t="s">
        <v>8</v>
      </c>
      <c r="H111" s="4" t="s">
        <v>7</v>
      </c>
      <c r="I111" s="3">
        <v>2</v>
      </c>
      <c r="J111" s="3" t="s">
        <v>106</v>
      </c>
      <c r="K111" s="3" t="s">
        <v>3057</v>
      </c>
      <c r="L111" s="3" t="s">
        <v>55</v>
      </c>
      <c r="M111" s="3" t="s">
        <v>6145</v>
      </c>
      <c r="N111" s="3" t="s">
        <v>1317</v>
      </c>
      <c r="P111" s="3" t="s">
        <v>669</v>
      </c>
      <c r="Q111" s="3" t="s">
        <v>1475</v>
      </c>
      <c r="R111" s="3" t="s">
        <v>2434</v>
      </c>
      <c r="S111" s="2" t="str">
        <f>IF(P111="심사불필요","-",VLOOKUP(K111,'[1]자격증 backdata'!A:G,7,0))</f>
        <v>-</v>
      </c>
      <c r="T111" s="2" t="str">
        <f>IF(S111="-","-",IF(COUNTIFS(B:B,B111,S:S,"필수")&gt;0,"자격요건충족","확인필요"))</f>
        <v>-</v>
      </c>
      <c r="U111" s="2"/>
      <c r="W111" s="2">
        <f>IF(Q111="4급","심사불필요",VLOOKUP(K111,'[1]자격증 backdata'!A:B,2,0))</f>
        <v>4</v>
      </c>
      <c r="X111" s="3">
        <f>IF(R111="A", MIN(20, SUMIFS(W:W, B:B, B111, R:R, "A")),IF(R111="B", MIN(30, SUMIFS(W:W, B:B, B111, R:R, "B")),"비해당분야"))</f>
        <v>8</v>
      </c>
      <c r="Y111" s="3" t="str">
        <f>IF(R111="C",MIN(30,IF(COUNTIFS(B:B,B111,W:W,"가1")=1,25,IF(COUNTIFS(B:B,B111,W:W,"가1")&gt;=2,30,0))+IF(COUNTIFS(B:B,B111,W:W,"나1")&gt;=4,30,IF(COUNTIFS(B:B,B111,W:W,"나1")=3,26,IF(COUNTIFS(B:B,B111,W:W,"나1")=2,22,IF(COUNTIFS(B:B,B111,W:W,"나1")=1,18,0)))))+MIN(30,IF(COUNTIFS(B:B,B111,W:W,"가2")=1,25,IF(COUNTIFS(B:B,B111,W:W,"가2")&gt;=2,30,0))+IF(COUNTIFS(B:B,B111,W:W,"나2")=3,30,IF(COUNTIFS(B:B,B111,W:W,"나2")=2,25,IF(COUNTIFS(B:B,B111,W:W,"나2")=1,20,0)))),"비해당분야")</f>
        <v>비해당분야</v>
      </c>
      <c r="Z111" s="3" t="str">
        <f>IF(R111="C",VLOOKUP(K111,'[1]자격증 backdata'!A:F,6,0),"비해당분야")</f>
        <v>비해당분야</v>
      </c>
      <c r="AA111" s="3" t="str">
        <f>IF(R111="C",SUMIF(B:B,B111,Z:Z),"비해당분야")</f>
        <v>비해당분야</v>
      </c>
      <c r="AB111" s="3" t="str">
        <f>IF(R111="C",SUM(Y111,AA111),"비해당분야")</f>
        <v>비해당분야</v>
      </c>
      <c r="AC111" s="3">
        <f>IF(R111="C",AB111,X111)</f>
        <v>8</v>
      </c>
      <c r="AD111" s="3">
        <f>VLOOKUP(K111,'[1]자격증 backdata'!A:D,4,0)</f>
        <v>0</v>
      </c>
      <c r="AE111" s="3">
        <f>IF(_xlfn.MAXIFS(AD:AD,B:B,B111)&gt;10,10,_xlfn.MAXIFS(AD:AD,B:B,B111))</f>
        <v>5</v>
      </c>
      <c r="AG111" s="2" t="str">
        <f>VLOOKUP(K111,'[1]자격증 backdata'!A:C,3,0)</f>
        <v>M</v>
      </c>
      <c r="AH111" s="2">
        <f>COUNTIFS($B:$B,$B111,$AG:$AG,AH$1)</f>
        <v>0</v>
      </c>
      <c r="AI111" s="2">
        <f>COUNTIFS($B:$B,$B111,$AG:$AG,AI$1)</f>
        <v>0</v>
      </c>
      <c r="AJ111" s="2">
        <f>COUNTIFS($B:$B,$B111,$AG:$AG,AJ$1)</f>
        <v>0</v>
      </c>
      <c r="AK111" s="2">
        <f>COUNTIFS($B:$B,$B111,$AG:$AG,AK$1)</f>
        <v>0</v>
      </c>
      <c r="AL111" s="2">
        <f>COUNTIFS($B:$B,$B111,$AG:$AG,AL$1)</f>
        <v>0</v>
      </c>
      <c r="AM111" s="2">
        <f>COUNTIFS($B:$B,$B111,$AG:$AG,AM$1)</f>
        <v>0</v>
      </c>
      <c r="AN111" s="2">
        <f>COUNTIFS($B:$B,$B111,$AG:$AG,AN$1)</f>
        <v>0</v>
      </c>
      <c r="AO111" s="2">
        <f>COUNTIFS($B:$B,$B111,$AG:$AG,AO$1)</f>
        <v>0</v>
      </c>
      <c r="AP111" s="2">
        <f>COUNTIFS($B:$B,$B111,$AG:$AG,AP$1)</f>
        <v>1</v>
      </c>
      <c r="AQ111" s="2">
        <f>COUNTIFS($B:$B,$B111,$AG:$AG,AQ$1)</f>
        <v>1</v>
      </c>
      <c r="AR111" s="2">
        <f>COUNTIFS($B:$B,$B111,$AG:$AG,AR$1)</f>
        <v>0</v>
      </c>
      <c r="AS111" s="2">
        <f>COUNTIFS($B:$B,$B111,$AG:$AG,AS$1)</f>
        <v>0</v>
      </c>
      <c r="AT111" s="2">
        <f>COUNTIFS($B:$B,$B111,$AG:$AG,AT$1)</f>
        <v>1</v>
      </c>
      <c r="AU111" s="2">
        <f>COUNTIFS($B:$B,$B111,$AG:$AG,AU$1)</f>
        <v>0</v>
      </c>
    </row>
    <row r="112" spans="1:47" ht="15" customHeight="1" x14ac:dyDescent="0.35">
      <c r="A112" s="7">
        <f>IF(B111=B112,A111,A111+1)</f>
        <v>34</v>
      </c>
      <c r="B112" s="7" t="s">
        <v>6143</v>
      </c>
      <c r="C112" s="7" t="s">
        <v>6142</v>
      </c>
      <c r="D112" s="7" t="s">
        <v>3044</v>
      </c>
      <c r="E112" s="7" t="s">
        <v>3043</v>
      </c>
      <c r="F112" s="4" t="s">
        <v>7</v>
      </c>
      <c r="G112" s="4" t="s">
        <v>8</v>
      </c>
      <c r="H112" s="4" t="s">
        <v>7</v>
      </c>
      <c r="I112" s="3">
        <v>3</v>
      </c>
      <c r="J112" s="3" t="s">
        <v>2447</v>
      </c>
      <c r="K112" s="3" t="s">
        <v>3266</v>
      </c>
      <c r="L112" s="3" t="s">
        <v>254</v>
      </c>
      <c r="M112" s="3" t="s">
        <v>6144</v>
      </c>
      <c r="N112" s="3" t="s">
        <v>2543</v>
      </c>
      <c r="P112" s="3" t="s">
        <v>669</v>
      </c>
      <c r="Q112" s="3" t="s">
        <v>1475</v>
      </c>
      <c r="R112" s="3" t="s">
        <v>2434</v>
      </c>
      <c r="S112" s="2" t="str">
        <f>IF(P112="심사불필요","-",VLOOKUP(K112,'[1]자격증 backdata'!A:G,7,0))</f>
        <v>-</v>
      </c>
      <c r="T112" s="2" t="str">
        <f>IF(S112="-","-",IF(COUNTIFS(B:B,B112,S:S,"필수")&gt;0,"자격요건충족","확인필요"))</f>
        <v>-</v>
      </c>
      <c r="U112" s="2"/>
      <c r="W112" s="2">
        <f>IF(Q112="4급","심사불필요",VLOOKUP(K112,'[1]자격증 backdata'!A:B,2,0))</f>
        <v>2</v>
      </c>
      <c r="X112" s="3">
        <f>IF(R112="A", MIN(20, SUMIFS(W:W, B:B, B112, R:R, "A")),IF(R112="B", MIN(30, SUMIFS(W:W, B:B, B112, R:R, "B")),"비해당분야"))</f>
        <v>8</v>
      </c>
      <c r="Y112" s="3" t="str">
        <f>IF(R112="C",MIN(30,IF(COUNTIFS(B:B,B112,W:W,"가1")=1,25,IF(COUNTIFS(B:B,B112,W:W,"가1")&gt;=2,30,0))+IF(COUNTIFS(B:B,B112,W:W,"나1")&gt;=4,30,IF(COUNTIFS(B:B,B112,W:W,"나1")=3,26,IF(COUNTIFS(B:B,B112,W:W,"나1")=2,22,IF(COUNTIFS(B:B,B112,W:W,"나1")=1,18,0)))))+MIN(30,IF(COUNTIFS(B:B,B112,W:W,"가2")=1,25,IF(COUNTIFS(B:B,B112,W:W,"가2")&gt;=2,30,0))+IF(COUNTIFS(B:B,B112,W:W,"나2")=3,30,IF(COUNTIFS(B:B,B112,W:W,"나2")=2,25,IF(COUNTIFS(B:B,B112,W:W,"나2")=1,20,0)))),"비해당분야")</f>
        <v>비해당분야</v>
      </c>
      <c r="Z112" s="3" t="str">
        <f>IF(R112="C",VLOOKUP(K112,'[1]자격증 backdata'!A:F,6,0),"비해당분야")</f>
        <v>비해당분야</v>
      </c>
      <c r="AA112" s="3" t="str">
        <f>IF(R112="C",SUMIF(B:B,B112,Z:Z),"비해당분야")</f>
        <v>비해당분야</v>
      </c>
      <c r="AB112" s="3" t="str">
        <f>IF(R112="C",SUM(Y112,AA112),"비해당분야")</f>
        <v>비해당분야</v>
      </c>
      <c r="AC112" s="3">
        <f>IF(R112="C",AB112,X112)</f>
        <v>8</v>
      </c>
      <c r="AD112" s="3">
        <f>VLOOKUP(K112,'[1]자격증 backdata'!A:D,4,0)</f>
        <v>0</v>
      </c>
      <c r="AE112" s="3">
        <f>IF(_xlfn.MAXIFS(AD:AD,B:B,B112)&gt;10,10,_xlfn.MAXIFS(AD:AD,B:B,B112))</f>
        <v>5</v>
      </c>
      <c r="AG112" s="2" t="str">
        <f>VLOOKUP(K112,'[1]자격증 backdata'!A:C,3,0)</f>
        <v>I</v>
      </c>
      <c r="AH112" s="2">
        <f>COUNTIFS($B:$B,$B112,$AG:$AG,AH$1)</f>
        <v>0</v>
      </c>
      <c r="AI112" s="2">
        <f>COUNTIFS($B:$B,$B112,$AG:$AG,AI$1)</f>
        <v>0</v>
      </c>
      <c r="AJ112" s="2">
        <f>COUNTIFS($B:$B,$B112,$AG:$AG,AJ$1)</f>
        <v>0</v>
      </c>
      <c r="AK112" s="2">
        <f>COUNTIFS($B:$B,$B112,$AG:$AG,AK$1)</f>
        <v>0</v>
      </c>
      <c r="AL112" s="2">
        <f>COUNTIFS($B:$B,$B112,$AG:$AG,AL$1)</f>
        <v>0</v>
      </c>
      <c r="AM112" s="2">
        <f>COUNTIFS($B:$B,$B112,$AG:$AG,AM$1)</f>
        <v>0</v>
      </c>
      <c r="AN112" s="2">
        <f>COUNTIFS($B:$B,$B112,$AG:$AG,AN$1)</f>
        <v>0</v>
      </c>
      <c r="AO112" s="2">
        <f>COUNTIFS($B:$B,$B112,$AG:$AG,AO$1)</f>
        <v>0</v>
      </c>
      <c r="AP112" s="2">
        <f>COUNTIFS($B:$B,$B112,$AG:$AG,AP$1)</f>
        <v>1</v>
      </c>
      <c r="AQ112" s="2">
        <f>COUNTIFS($B:$B,$B112,$AG:$AG,AQ$1)</f>
        <v>1</v>
      </c>
      <c r="AR112" s="2">
        <f>COUNTIFS($B:$B,$B112,$AG:$AG,AR$1)</f>
        <v>0</v>
      </c>
      <c r="AS112" s="2">
        <f>COUNTIFS($B:$B,$B112,$AG:$AG,AS$1)</f>
        <v>0</v>
      </c>
      <c r="AT112" s="2">
        <f>COUNTIFS($B:$B,$B112,$AG:$AG,AT$1)</f>
        <v>1</v>
      </c>
      <c r="AU112" s="2">
        <f>COUNTIFS($B:$B,$B112,$AG:$AG,AU$1)</f>
        <v>0</v>
      </c>
    </row>
    <row r="113" spans="1:47" ht="15" customHeight="1" x14ac:dyDescent="0.35">
      <c r="A113" s="7">
        <f>IF(B112=B113,A112,A112+1)</f>
        <v>34</v>
      </c>
      <c r="B113" s="7" t="s">
        <v>6143</v>
      </c>
      <c r="C113" s="7" t="s">
        <v>6142</v>
      </c>
      <c r="D113" s="7" t="s">
        <v>3044</v>
      </c>
      <c r="E113" s="7" t="s">
        <v>3043</v>
      </c>
      <c r="F113" s="4" t="s">
        <v>7</v>
      </c>
      <c r="G113" s="4" t="s">
        <v>8</v>
      </c>
      <c r="H113" s="4" t="s">
        <v>7</v>
      </c>
      <c r="I113" s="3">
        <v>4</v>
      </c>
      <c r="J113" s="3" t="s">
        <v>364</v>
      </c>
      <c r="K113" s="3" t="s">
        <v>3075</v>
      </c>
      <c r="L113" s="3" t="s">
        <v>254</v>
      </c>
      <c r="M113" s="3" t="s">
        <v>6141</v>
      </c>
      <c r="N113" s="3" t="s">
        <v>616</v>
      </c>
      <c r="P113" s="3" t="s">
        <v>669</v>
      </c>
      <c r="Q113" s="3" t="s">
        <v>1475</v>
      </c>
      <c r="R113" s="3" t="s">
        <v>2434</v>
      </c>
      <c r="S113" s="2" t="str">
        <f>IF(P113="심사불필요","-",VLOOKUP(K113,'[1]자격증 backdata'!A:G,7,0))</f>
        <v>-</v>
      </c>
      <c r="T113" s="2" t="str">
        <f>IF(S113="-","-",IF(COUNTIFS(B:B,B113,S:S,"필수")&gt;0,"자격요건충족","확인필요"))</f>
        <v>-</v>
      </c>
      <c r="U113" s="2"/>
      <c r="W113" s="2">
        <f>IF(Q113="4급","심사불필요",VLOOKUP(K113,'[1]자격증 backdata'!A:B,2,0))</f>
        <v>2</v>
      </c>
      <c r="X113" s="3">
        <f>IF(R113="A", MIN(20, SUMIFS(W:W, B:B, B113, R:R, "A")),IF(R113="B", MIN(30, SUMIFS(W:W, B:B, B113, R:R, "B")),"비해당분야"))</f>
        <v>8</v>
      </c>
      <c r="Y113" s="3" t="str">
        <f>IF(R113="C",MIN(30,IF(COUNTIFS(B:B,B113,W:W,"가1")=1,25,IF(COUNTIFS(B:B,B113,W:W,"가1")&gt;=2,30,0))+IF(COUNTIFS(B:B,B113,W:W,"나1")&gt;=4,30,IF(COUNTIFS(B:B,B113,W:W,"나1")=3,26,IF(COUNTIFS(B:B,B113,W:W,"나1")=2,22,IF(COUNTIFS(B:B,B113,W:W,"나1")=1,18,0)))))+MIN(30,IF(COUNTIFS(B:B,B113,W:W,"가2")=1,25,IF(COUNTIFS(B:B,B113,W:W,"가2")&gt;=2,30,0))+IF(COUNTIFS(B:B,B113,W:W,"나2")=3,30,IF(COUNTIFS(B:B,B113,W:W,"나2")=2,25,IF(COUNTIFS(B:B,B113,W:W,"나2")=1,20,0)))),"비해당분야")</f>
        <v>비해당분야</v>
      </c>
      <c r="Z113" s="3" t="str">
        <f>IF(R113="C",VLOOKUP(K113,'[1]자격증 backdata'!A:F,6,0),"비해당분야")</f>
        <v>비해당분야</v>
      </c>
      <c r="AA113" s="3" t="str">
        <f>IF(R113="C",SUMIF(B:B,B113,Z:Z),"비해당분야")</f>
        <v>비해당분야</v>
      </c>
      <c r="AB113" s="3" t="str">
        <f>IF(R113="C",SUM(Y113,AA113),"비해당분야")</f>
        <v>비해당분야</v>
      </c>
      <c r="AC113" s="3">
        <f>IF(R113="C",AB113,X113)</f>
        <v>8</v>
      </c>
      <c r="AD113" s="3">
        <f>VLOOKUP(K113,'[1]자격증 backdata'!A:D,4,0)</f>
        <v>0</v>
      </c>
      <c r="AE113" s="3">
        <f>IF(_xlfn.MAXIFS(AD:AD,B:B,B113)&gt;10,10,_xlfn.MAXIFS(AD:AD,B:B,B113))</f>
        <v>5</v>
      </c>
      <c r="AG113" s="2" t="str">
        <f>VLOOKUP(K113,'[1]자격증 backdata'!A:C,3,0)</f>
        <v>J</v>
      </c>
      <c r="AH113" s="2">
        <f>COUNTIFS($B:$B,$B113,$AG:$AG,AH$1)</f>
        <v>0</v>
      </c>
      <c r="AI113" s="2">
        <f>COUNTIFS($B:$B,$B113,$AG:$AG,AI$1)</f>
        <v>0</v>
      </c>
      <c r="AJ113" s="2">
        <f>COUNTIFS($B:$B,$B113,$AG:$AG,AJ$1)</f>
        <v>0</v>
      </c>
      <c r="AK113" s="2">
        <f>COUNTIFS($B:$B,$B113,$AG:$AG,AK$1)</f>
        <v>0</v>
      </c>
      <c r="AL113" s="2">
        <f>COUNTIFS($B:$B,$B113,$AG:$AG,AL$1)</f>
        <v>0</v>
      </c>
      <c r="AM113" s="2">
        <f>COUNTIFS($B:$B,$B113,$AG:$AG,AM$1)</f>
        <v>0</v>
      </c>
      <c r="AN113" s="2">
        <f>COUNTIFS($B:$B,$B113,$AG:$AG,AN$1)</f>
        <v>0</v>
      </c>
      <c r="AO113" s="2">
        <f>COUNTIFS($B:$B,$B113,$AG:$AG,AO$1)</f>
        <v>0</v>
      </c>
      <c r="AP113" s="2">
        <f>COUNTIFS($B:$B,$B113,$AG:$AG,AP$1)</f>
        <v>1</v>
      </c>
      <c r="AQ113" s="2">
        <f>COUNTIFS($B:$B,$B113,$AG:$AG,AQ$1)</f>
        <v>1</v>
      </c>
      <c r="AR113" s="2">
        <f>COUNTIFS($B:$B,$B113,$AG:$AG,AR$1)</f>
        <v>0</v>
      </c>
      <c r="AS113" s="2">
        <f>COUNTIFS($B:$B,$B113,$AG:$AG,AS$1)</f>
        <v>0</v>
      </c>
      <c r="AT113" s="2">
        <f>COUNTIFS($B:$B,$B113,$AG:$AG,AT$1)</f>
        <v>1</v>
      </c>
      <c r="AU113" s="2">
        <f>COUNTIFS($B:$B,$B113,$AG:$AG,AU$1)</f>
        <v>0</v>
      </c>
    </row>
    <row r="114" spans="1:47" ht="15" customHeight="1" x14ac:dyDescent="0.35">
      <c r="A114" s="4">
        <f>IF(B113=B114,A113,A113+1)</f>
        <v>35</v>
      </c>
      <c r="B114" s="4" t="s">
        <v>6138</v>
      </c>
      <c r="C114" s="4" t="s">
        <v>6137</v>
      </c>
      <c r="D114" s="4" t="s">
        <v>3044</v>
      </c>
      <c r="E114" s="4" t="s">
        <v>3043</v>
      </c>
      <c r="F114" s="4" t="s">
        <v>7</v>
      </c>
      <c r="G114" s="4" t="s">
        <v>8</v>
      </c>
      <c r="H114" s="4" t="s">
        <v>7</v>
      </c>
      <c r="I114" s="4">
        <v>1</v>
      </c>
      <c r="J114" s="4" t="s">
        <v>28</v>
      </c>
      <c r="K114" s="4" t="s">
        <v>3061</v>
      </c>
      <c r="L114" s="4" t="s">
        <v>26</v>
      </c>
      <c r="M114" s="4" t="s">
        <v>6140</v>
      </c>
      <c r="N114" s="4" t="s">
        <v>599</v>
      </c>
      <c r="P114" s="4" t="s">
        <v>669</v>
      </c>
      <c r="Q114" s="4" t="s">
        <v>1475</v>
      </c>
      <c r="R114" s="4" t="s">
        <v>2434</v>
      </c>
      <c r="S114" s="5" t="str">
        <f>IF(P114="심사불필요","-",VLOOKUP(K114,'[1]자격증 backdata'!A:G,7,0))</f>
        <v>-</v>
      </c>
      <c r="T114" s="5" t="str">
        <f>IF(S114="-","-",IF(COUNTIFS(B:B,B114,S:S,"필수")&gt;0,"자격요건충족","확인필요"))</f>
        <v>-</v>
      </c>
      <c r="U114" s="5"/>
      <c r="W114" s="5">
        <f>IF(Q114="4급","심사불필요",VLOOKUP(K114,'[1]자격증 backdata'!A:B,2,0))</f>
        <v>2</v>
      </c>
      <c r="X114" s="4">
        <f>IF(R114="A", MIN(20, SUMIFS(W:W, B:B, B114, R:R, "A")),IF(R114="B", MIN(30, SUMIFS(W:W, B:B, B114, R:R, "B")),"비해당분야"))</f>
        <v>6</v>
      </c>
      <c r="Y114" s="4" t="str">
        <f>IF(R114="C",MIN(30,IF(COUNTIFS(B:B,B114,W:W,"가1")=1,25,IF(COUNTIFS(B:B,B114,W:W,"가1")&gt;=2,30,0))+IF(COUNTIFS(B:B,B114,W:W,"나1")&gt;=4,30,IF(COUNTIFS(B:B,B114,W:W,"나1")=3,26,IF(COUNTIFS(B:B,B114,W:W,"나1")=2,22,IF(COUNTIFS(B:B,B114,W:W,"나1")=1,18,0)))))+MIN(30,IF(COUNTIFS(B:B,B114,W:W,"가2")=1,25,IF(COUNTIFS(B:B,B114,W:W,"가2")&gt;=2,30,0))+IF(COUNTIFS(B:B,B114,W:W,"나2")=3,30,IF(COUNTIFS(B:B,B114,W:W,"나2")=2,25,IF(COUNTIFS(B:B,B114,W:W,"나2")=1,20,0)))),"비해당분야")</f>
        <v>비해당분야</v>
      </c>
      <c r="Z114" s="4" t="str">
        <f>IF(R114="C",VLOOKUP(K114,'[1]자격증 backdata'!A:F,6,0),"비해당분야")</f>
        <v>비해당분야</v>
      </c>
      <c r="AA114" s="4" t="str">
        <f>IF(R114="C",SUMIF(B:B,B114,Z:Z),"비해당분야")</f>
        <v>비해당분야</v>
      </c>
      <c r="AB114" s="4" t="str">
        <f>IF(R114="C",SUM(Y114,AA114),"비해당분야")</f>
        <v>비해당분야</v>
      </c>
      <c r="AC114" s="4">
        <f>IF(R114="C",AB114,X114)</f>
        <v>6</v>
      </c>
      <c r="AD114" s="4">
        <f>VLOOKUP(K114,'[1]자격증 backdata'!A:D,4,0)</f>
        <v>0</v>
      </c>
      <c r="AE114" s="4">
        <f>IF(_xlfn.MAXIFS(AD:AD,B:B,B114)&gt;10,10,_xlfn.MAXIFS(AD:AD,B:B,B114))</f>
        <v>5</v>
      </c>
      <c r="AG114" s="5">
        <f>VLOOKUP(K114,'[1]자격증 backdata'!A:C,3,0)</f>
        <v>0</v>
      </c>
      <c r="AH114" s="5">
        <f>COUNTIFS($B:$B,$B114,$AG:$AG,AH$1)</f>
        <v>0</v>
      </c>
      <c r="AI114" s="5">
        <f>COUNTIFS($B:$B,$B114,$AG:$AG,AI$1)</f>
        <v>0</v>
      </c>
      <c r="AJ114" s="5">
        <f>COUNTIFS($B:$B,$B114,$AG:$AG,AJ$1)</f>
        <v>0</v>
      </c>
      <c r="AK114" s="5">
        <f>COUNTIFS($B:$B,$B114,$AG:$AG,AK$1)</f>
        <v>0</v>
      </c>
      <c r="AL114" s="5">
        <f>COUNTIFS($B:$B,$B114,$AG:$AG,AL$1)</f>
        <v>0</v>
      </c>
      <c r="AM114" s="5">
        <f>COUNTIFS($B:$B,$B114,$AG:$AG,AM$1)</f>
        <v>0</v>
      </c>
      <c r="AN114" s="5">
        <f>COUNTIFS($B:$B,$B114,$AG:$AG,AN$1)</f>
        <v>0</v>
      </c>
      <c r="AO114" s="5">
        <f>COUNTIFS($B:$B,$B114,$AG:$AG,AO$1)</f>
        <v>0</v>
      </c>
      <c r="AP114" s="5">
        <f>COUNTIFS($B:$B,$B114,$AG:$AG,AP$1)</f>
        <v>0</v>
      </c>
      <c r="AQ114" s="5">
        <f>COUNTIFS($B:$B,$B114,$AG:$AG,AQ$1)</f>
        <v>0</v>
      </c>
      <c r="AR114" s="5">
        <f>COUNTIFS($B:$B,$B114,$AG:$AG,AR$1)</f>
        <v>0</v>
      </c>
      <c r="AS114" s="5">
        <f>COUNTIFS($B:$B,$B114,$AG:$AG,AS$1)</f>
        <v>0</v>
      </c>
      <c r="AT114" s="5">
        <f>COUNTIFS($B:$B,$B114,$AG:$AG,AT$1)</f>
        <v>1</v>
      </c>
      <c r="AU114" s="5">
        <f>COUNTIFS($B:$B,$B114,$AG:$AG,AU$1)</f>
        <v>0</v>
      </c>
    </row>
    <row r="115" spans="1:47" ht="15" customHeight="1" x14ac:dyDescent="0.35">
      <c r="A115" s="6">
        <f>IF(B114=B115,A114,A114+1)</f>
        <v>35</v>
      </c>
      <c r="B115" s="6" t="s">
        <v>6138</v>
      </c>
      <c r="C115" s="6" t="s">
        <v>6137</v>
      </c>
      <c r="D115" s="6" t="s">
        <v>3044</v>
      </c>
      <c r="E115" s="6" t="s">
        <v>3043</v>
      </c>
      <c r="F115" s="4" t="s">
        <v>7</v>
      </c>
      <c r="G115" s="4" t="s">
        <v>8</v>
      </c>
      <c r="H115" s="4" t="s">
        <v>7</v>
      </c>
      <c r="I115" s="4">
        <v>2</v>
      </c>
      <c r="J115" s="4" t="s">
        <v>106</v>
      </c>
      <c r="K115" s="4" t="s">
        <v>3057</v>
      </c>
      <c r="L115" s="4" t="s">
        <v>55</v>
      </c>
      <c r="M115" s="4" t="s">
        <v>6139</v>
      </c>
      <c r="N115" s="4" t="s">
        <v>2377</v>
      </c>
      <c r="P115" s="4" t="s">
        <v>669</v>
      </c>
      <c r="Q115" s="4" t="s">
        <v>1475</v>
      </c>
      <c r="R115" s="4" t="s">
        <v>2434</v>
      </c>
      <c r="S115" s="5" t="str">
        <f>IF(P115="심사불필요","-",VLOOKUP(K115,'[1]자격증 backdata'!A:G,7,0))</f>
        <v>-</v>
      </c>
      <c r="T115" s="5" t="str">
        <f>IF(S115="-","-",IF(COUNTIFS(B:B,B115,S:S,"필수")&gt;0,"자격요건충족","확인필요"))</f>
        <v>-</v>
      </c>
      <c r="U115" s="5"/>
      <c r="W115" s="5">
        <f>IF(Q115="4급","심사불필요",VLOOKUP(K115,'[1]자격증 backdata'!A:B,2,0))</f>
        <v>4</v>
      </c>
      <c r="X115" s="4">
        <f>IF(R115="A", MIN(20, SUMIFS(W:W, B:B, B115, R:R, "A")),IF(R115="B", MIN(30, SUMIFS(W:W, B:B, B115, R:R, "B")),"비해당분야"))</f>
        <v>6</v>
      </c>
      <c r="Y115" s="4" t="str">
        <f>IF(R115="C",MIN(30,IF(COUNTIFS(B:B,B115,W:W,"가1")=1,25,IF(COUNTIFS(B:B,B115,W:W,"가1")&gt;=2,30,0))+IF(COUNTIFS(B:B,B115,W:W,"나1")&gt;=4,30,IF(COUNTIFS(B:B,B115,W:W,"나1")=3,26,IF(COUNTIFS(B:B,B115,W:W,"나1")=2,22,IF(COUNTIFS(B:B,B115,W:W,"나1")=1,18,0)))))+MIN(30,IF(COUNTIFS(B:B,B115,W:W,"가2")=1,25,IF(COUNTIFS(B:B,B115,W:W,"가2")&gt;=2,30,0))+IF(COUNTIFS(B:B,B115,W:W,"나2")=3,30,IF(COUNTIFS(B:B,B115,W:W,"나2")=2,25,IF(COUNTIFS(B:B,B115,W:W,"나2")=1,20,0)))),"비해당분야")</f>
        <v>비해당분야</v>
      </c>
      <c r="Z115" s="4" t="str">
        <f>IF(R115="C",VLOOKUP(K115,'[1]자격증 backdata'!A:F,6,0),"비해당분야")</f>
        <v>비해당분야</v>
      </c>
      <c r="AA115" s="4" t="str">
        <f>IF(R115="C",SUMIF(B:B,B115,Z:Z),"비해당분야")</f>
        <v>비해당분야</v>
      </c>
      <c r="AB115" s="4" t="str">
        <f>IF(R115="C",SUM(Y115,AA115),"비해당분야")</f>
        <v>비해당분야</v>
      </c>
      <c r="AC115" s="4">
        <f>IF(R115="C",AB115,X115)</f>
        <v>6</v>
      </c>
      <c r="AD115" s="4">
        <f>VLOOKUP(K115,'[1]자격증 backdata'!A:D,4,0)</f>
        <v>0</v>
      </c>
      <c r="AE115" s="4">
        <f>IF(_xlfn.MAXIFS(AD:AD,B:B,B115)&gt;10,10,_xlfn.MAXIFS(AD:AD,B:B,B115))</f>
        <v>5</v>
      </c>
      <c r="AG115" s="5" t="str">
        <f>VLOOKUP(K115,'[1]자격증 backdata'!A:C,3,0)</f>
        <v>M</v>
      </c>
      <c r="AH115" s="5">
        <f>COUNTIFS($B:$B,$B115,$AG:$AG,AH$1)</f>
        <v>0</v>
      </c>
      <c r="AI115" s="5">
        <f>COUNTIFS($B:$B,$B115,$AG:$AG,AI$1)</f>
        <v>0</v>
      </c>
      <c r="AJ115" s="5">
        <f>COUNTIFS($B:$B,$B115,$AG:$AG,AJ$1)</f>
        <v>0</v>
      </c>
      <c r="AK115" s="5">
        <f>COUNTIFS($B:$B,$B115,$AG:$AG,AK$1)</f>
        <v>0</v>
      </c>
      <c r="AL115" s="5">
        <f>COUNTIFS($B:$B,$B115,$AG:$AG,AL$1)</f>
        <v>0</v>
      </c>
      <c r="AM115" s="5">
        <f>COUNTIFS($B:$B,$B115,$AG:$AG,AM$1)</f>
        <v>0</v>
      </c>
      <c r="AN115" s="5">
        <f>COUNTIFS($B:$B,$B115,$AG:$AG,AN$1)</f>
        <v>0</v>
      </c>
      <c r="AO115" s="5">
        <f>COUNTIFS($B:$B,$B115,$AG:$AG,AO$1)</f>
        <v>0</v>
      </c>
      <c r="AP115" s="5">
        <f>COUNTIFS($B:$B,$B115,$AG:$AG,AP$1)</f>
        <v>0</v>
      </c>
      <c r="AQ115" s="5">
        <f>COUNTIFS($B:$B,$B115,$AG:$AG,AQ$1)</f>
        <v>0</v>
      </c>
      <c r="AR115" s="5">
        <f>COUNTIFS($B:$B,$B115,$AG:$AG,AR$1)</f>
        <v>0</v>
      </c>
      <c r="AS115" s="5">
        <f>COUNTIFS($B:$B,$B115,$AG:$AG,AS$1)</f>
        <v>0</v>
      </c>
      <c r="AT115" s="5">
        <f>COUNTIFS($B:$B,$B115,$AG:$AG,AT$1)</f>
        <v>1</v>
      </c>
      <c r="AU115" s="5">
        <f>COUNTIFS($B:$B,$B115,$AG:$AG,AU$1)</f>
        <v>0</v>
      </c>
    </row>
    <row r="116" spans="1:47" ht="15" customHeight="1" x14ac:dyDescent="0.35">
      <c r="A116" s="6">
        <f>IF(B115=B116,A115,A115+1)</f>
        <v>35</v>
      </c>
      <c r="B116" s="6" t="s">
        <v>6138</v>
      </c>
      <c r="C116" s="6" t="s">
        <v>6137</v>
      </c>
      <c r="D116" s="6" t="s">
        <v>3044</v>
      </c>
      <c r="E116" s="6" t="s">
        <v>3043</v>
      </c>
      <c r="F116" s="4" t="s">
        <v>7</v>
      </c>
      <c r="G116" s="4" t="s">
        <v>8</v>
      </c>
      <c r="H116" s="4" t="s">
        <v>7</v>
      </c>
      <c r="I116" s="4">
        <v>3</v>
      </c>
      <c r="J116" s="4" t="s">
        <v>69</v>
      </c>
      <c r="K116" s="4" t="s">
        <v>3065</v>
      </c>
      <c r="L116" s="4" t="s">
        <v>36</v>
      </c>
      <c r="M116" s="4" t="s">
        <v>6136</v>
      </c>
      <c r="N116" s="4" t="s">
        <v>34</v>
      </c>
      <c r="P116" s="4" t="s">
        <v>669</v>
      </c>
      <c r="Q116" s="4" t="s">
        <v>1475</v>
      </c>
      <c r="R116" s="4" t="s">
        <v>2434</v>
      </c>
      <c r="S116" s="5" t="str">
        <f>IF(P116="심사불필요","-",VLOOKUP(K116,'[1]자격증 backdata'!A:G,7,0))</f>
        <v>-</v>
      </c>
      <c r="T116" s="5" t="str">
        <f>IF(S116="-","-",IF(COUNTIFS(B:B,B116,S:S,"필수")&gt;0,"자격요건충족","확인필요"))</f>
        <v>-</v>
      </c>
      <c r="U116" s="5"/>
      <c r="W116" s="5">
        <f>IF(Q116="4급","심사불필요",VLOOKUP(K116,'[1]자격증 backdata'!A:B,2,0))</f>
        <v>0</v>
      </c>
      <c r="X116" s="4">
        <f>IF(R116="A", MIN(20, SUMIFS(W:W, B:B, B116, R:R, "A")),IF(R116="B", MIN(30, SUMIFS(W:W, B:B, B116, R:R, "B")),"비해당분야"))</f>
        <v>6</v>
      </c>
      <c r="Y116" s="4" t="str">
        <f>IF(R116="C",MIN(30,IF(COUNTIFS(B:B,B116,W:W,"가1")=1,25,IF(COUNTIFS(B:B,B116,W:W,"가1")&gt;=2,30,0))+IF(COUNTIFS(B:B,B116,W:W,"나1")&gt;=4,30,IF(COUNTIFS(B:B,B116,W:W,"나1")=3,26,IF(COUNTIFS(B:B,B116,W:W,"나1")=2,22,IF(COUNTIFS(B:B,B116,W:W,"나1")=1,18,0)))))+MIN(30,IF(COUNTIFS(B:B,B116,W:W,"가2")=1,25,IF(COUNTIFS(B:B,B116,W:W,"가2")&gt;=2,30,0))+IF(COUNTIFS(B:B,B116,W:W,"나2")=3,30,IF(COUNTIFS(B:B,B116,W:W,"나2")=2,25,IF(COUNTIFS(B:B,B116,W:W,"나2")=1,20,0)))),"비해당분야")</f>
        <v>비해당분야</v>
      </c>
      <c r="Z116" s="4" t="str">
        <f>IF(R116="C",VLOOKUP(K116,'[1]자격증 backdata'!A:F,6,0),"비해당분야")</f>
        <v>비해당분야</v>
      </c>
      <c r="AA116" s="4" t="str">
        <f>IF(R116="C",SUMIF(B:B,B116,Z:Z),"비해당분야")</f>
        <v>비해당분야</v>
      </c>
      <c r="AB116" s="4" t="str">
        <f>IF(R116="C",SUM(Y116,AA116),"비해당분야")</f>
        <v>비해당분야</v>
      </c>
      <c r="AC116" s="4">
        <f>IF(R116="C",AB116,X116)</f>
        <v>6</v>
      </c>
      <c r="AD116" s="4">
        <f>VLOOKUP(K116,'[1]자격증 backdata'!A:D,4,0)</f>
        <v>5</v>
      </c>
      <c r="AE116" s="4">
        <f>IF(_xlfn.MAXIFS(AD:AD,B:B,B116)&gt;10,10,_xlfn.MAXIFS(AD:AD,B:B,B116))</f>
        <v>5</v>
      </c>
      <c r="AG116" s="5">
        <f>VLOOKUP(K116,'[1]자격증 backdata'!A:C,3,0)</f>
        <v>0</v>
      </c>
      <c r="AH116" s="5">
        <f>COUNTIFS($B:$B,$B116,$AG:$AG,AH$1)</f>
        <v>0</v>
      </c>
      <c r="AI116" s="5">
        <f>COUNTIFS($B:$B,$B116,$AG:$AG,AI$1)</f>
        <v>0</v>
      </c>
      <c r="AJ116" s="5">
        <f>COUNTIFS($B:$B,$B116,$AG:$AG,AJ$1)</f>
        <v>0</v>
      </c>
      <c r="AK116" s="5">
        <f>COUNTIFS($B:$B,$B116,$AG:$AG,AK$1)</f>
        <v>0</v>
      </c>
      <c r="AL116" s="5">
        <f>COUNTIFS($B:$B,$B116,$AG:$AG,AL$1)</f>
        <v>0</v>
      </c>
      <c r="AM116" s="5">
        <f>COUNTIFS($B:$B,$B116,$AG:$AG,AM$1)</f>
        <v>0</v>
      </c>
      <c r="AN116" s="5">
        <f>COUNTIFS($B:$B,$B116,$AG:$AG,AN$1)</f>
        <v>0</v>
      </c>
      <c r="AO116" s="5">
        <f>COUNTIFS($B:$B,$B116,$AG:$AG,AO$1)</f>
        <v>0</v>
      </c>
      <c r="AP116" s="5">
        <f>COUNTIFS($B:$B,$B116,$AG:$AG,AP$1)</f>
        <v>0</v>
      </c>
      <c r="AQ116" s="5">
        <f>COUNTIFS($B:$B,$B116,$AG:$AG,AQ$1)</f>
        <v>0</v>
      </c>
      <c r="AR116" s="5">
        <f>COUNTIFS($B:$B,$B116,$AG:$AG,AR$1)</f>
        <v>0</v>
      </c>
      <c r="AS116" s="5">
        <f>COUNTIFS($B:$B,$B116,$AG:$AG,AS$1)</f>
        <v>0</v>
      </c>
      <c r="AT116" s="5">
        <f>COUNTIFS($B:$B,$B116,$AG:$AG,AT$1)</f>
        <v>1</v>
      </c>
      <c r="AU116" s="5">
        <f>COUNTIFS($B:$B,$B116,$AG:$AG,AU$1)</f>
        <v>0</v>
      </c>
    </row>
    <row r="117" spans="1:47" ht="15" customHeight="1" x14ac:dyDescent="0.35">
      <c r="A117" s="3">
        <f>IF(B116=B117,A116,A116+1)</f>
        <v>36</v>
      </c>
      <c r="B117" s="3" t="s">
        <v>6132</v>
      </c>
      <c r="C117" s="3" t="s">
        <v>6131</v>
      </c>
      <c r="D117" s="3" t="s">
        <v>3044</v>
      </c>
      <c r="E117" s="3" t="s">
        <v>3043</v>
      </c>
      <c r="F117" s="4" t="s">
        <v>7</v>
      </c>
      <c r="G117" s="4" t="s">
        <v>8</v>
      </c>
      <c r="H117" s="4" t="s">
        <v>7</v>
      </c>
      <c r="I117" s="3">
        <v>1</v>
      </c>
      <c r="J117" s="3" t="s">
        <v>69</v>
      </c>
      <c r="K117" s="3" t="s">
        <v>3065</v>
      </c>
      <c r="L117" s="3" t="s">
        <v>36</v>
      </c>
      <c r="M117" s="3" t="s">
        <v>6135</v>
      </c>
      <c r="N117" s="3" t="s">
        <v>1893</v>
      </c>
      <c r="P117" s="3" t="s">
        <v>669</v>
      </c>
      <c r="Q117" s="3" t="s">
        <v>1475</v>
      </c>
      <c r="R117" s="3" t="s">
        <v>2434</v>
      </c>
      <c r="S117" s="2" t="str">
        <f>IF(P117="심사불필요","-",VLOOKUP(K117,'[1]자격증 backdata'!A:G,7,0))</f>
        <v>-</v>
      </c>
      <c r="T117" s="2" t="str">
        <f>IF(S117="-","-",IF(COUNTIFS(B:B,B117,S:S,"필수")&gt;0,"자격요건충족","확인필요"))</f>
        <v>-</v>
      </c>
      <c r="U117" s="2"/>
      <c r="W117" s="2">
        <f>IF(Q117="4급","심사불필요",VLOOKUP(K117,'[1]자격증 backdata'!A:B,2,0))</f>
        <v>0</v>
      </c>
      <c r="X117" s="3">
        <f>IF(R117="A", MIN(20, SUMIFS(W:W, B:B, B117, R:R, "A")),IF(R117="B", MIN(30, SUMIFS(W:W, B:B, B117, R:R, "B")),"비해당분야"))</f>
        <v>6</v>
      </c>
      <c r="Y117" s="3" t="str">
        <f>IF(R117="C",MIN(30,IF(COUNTIFS(B:B,B117,W:W,"가1")=1,25,IF(COUNTIFS(B:B,B117,W:W,"가1")&gt;=2,30,0))+IF(COUNTIFS(B:B,B117,W:W,"나1")&gt;=4,30,IF(COUNTIFS(B:B,B117,W:W,"나1")=3,26,IF(COUNTIFS(B:B,B117,W:W,"나1")=2,22,IF(COUNTIFS(B:B,B117,W:W,"나1")=1,18,0)))))+MIN(30,IF(COUNTIFS(B:B,B117,W:W,"가2")=1,25,IF(COUNTIFS(B:B,B117,W:W,"가2")&gt;=2,30,0))+IF(COUNTIFS(B:B,B117,W:W,"나2")=3,30,IF(COUNTIFS(B:B,B117,W:W,"나2")=2,25,IF(COUNTIFS(B:B,B117,W:W,"나2")=1,20,0)))),"비해당분야")</f>
        <v>비해당분야</v>
      </c>
      <c r="Z117" s="3" t="str">
        <f>IF(R117="C",VLOOKUP(K117,'[1]자격증 backdata'!A:F,6,0),"비해당분야")</f>
        <v>비해당분야</v>
      </c>
      <c r="AA117" s="3" t="str">
        <f>IF(R117="C",SUMIF(B:B,B117,Z:Z),"비해당분야")</f>
        <v>비해당분야</v>
      </c>
      <c r="AB117" s="3" t="str">
        <f>IF(R117="C",SUM(Y117,AA117),"비해당분야")</f>
        <v>비해당분야</v>
      </c>
      <c r="AC117" s="3">
        <f>IF(R117="C",AB117,X117)</f>
        <v>6</v>
      </c>
      <c r="AD117" s="3">
        <f>VLOOKUP(K117,'[1]자격증 backdata'!A:D,4,0)</f>
        <v>5</v>
      </c>
      <c r="AE117" s="3">
        <f>IF(_xlfn.MAXIFS(AD:AD,B:B,B117)&gt;10,10,_xlfn.MAXIFS(AD:AD,B:B,B117))</f>
        <v>5</v>
      </c>
      <c r="AG117" s="2">
        <f>VLOOKUP(K117,'[1]자격증 backdata'!A:C,3,0)</f>
        <v>0</v>
      </c>
      <c r="AH117" s="2">
        <f>COUNTIFS($B:$B,$B117,$AG:$AG,AH$1)</f>
        <v>0</v>
      </c>
      <c r="AI117" s="2">
        <f>COUNTIFS($B:$B,$B117,$AG:$AG,AI$1)</f>
        <v>0</v>
      </c>
      <c r="AJ117" s="2">
        <f>COUNTIFS($B:$B,$B117,$AG:$AG,AJ$1)</f>
        <v>0</v>
      </c>
      <c r="AK117" s="2">
        <f>COUNTIFS($B:$B,$B117,$AG:$AG,AK$1)</f>
        <v>0</v>
      </c>
      <c r="AL117" s="2">
        <f>COUNTIFS($B:$B,$B117,$AG:$AG,AL$1)</f>
        <v>0</v>
      </c>
      <c r="AM117" s="2">
        <f>COUNTIFS($B:$B,$B117,$AG:$AG,AM$1)</f>
        <v>0</v>
      </c>
      <c r="AN117" s="2">
        <f>COUNTIFS($B:$B,$B117,$AG:$AG,AN$1)</f>
        <v>1</v>
      </c>
      <c r="AO117" s="2">
        <f>COUNTIFS($B:$B,$B117,$AG:$AG,AO$1)</f>
        <v>0</v>
      </c>
      <c r="AP117" s="2">
        <f>COUNTIFS($B:$B,$B117,$AG:$AG,AP$1)</f>
        <v>0</v>
      </c>
      <c r="AQ117" s="2">
        <f>COUNTIFS($B:$B,$B117,$AG:$AG,AQ$1)</f>
        <v>0</v>
      </c>
      <c r="AR117" s="2">
        <f>COUNTIFS($B:$B,$B117,$AG:$AG,AR$1)</f>
        <v>0</v>
      </c>
      <c r="AS117" s="2">
        <f>COUNTIFS($B:$B,$B117,$AG:$AG,AS$1)</f>
        <v>0</v>
      </c>
      <c r="AT117" s="2">
        <f>COUNTIFS($B:$B,$B117,$AG:$AG,AT$1)</f>
        <v>1</v>
      </c>
      <c r="AU117" s="2">
        <f>COUNTIFS($B:$B,$B117,$AG:$AG,AU$1)</f>
        <v>1</v>
      </c>
    </row>
    <row r="118" spans="1:47" ht="15" customHeight="1" x14ac:dyDescent="0.35">
      <c r="A118" s="7">
        <f>IF(B117=B118,A117,A117+1)</f>
        <v>36</v>
      </c>
      <c r="B118" s="7" t="s">
        <v>6132</v>
      </c>
      <c r="C118" s="7" t="s">
        <v>6131</v>
      </c>
      <c r="D118" s="7" t="s">
        <v>3044</v>
      </c>
      <c r="E118" s="7" t="s">
        <v>3043</v>
      </c>
      <c r="F118" s="4" t="s">
        <v>7</v>
      </c>
      <c r="G118" s="4" t="s">
        <v>8</v>
      </c>
      <c r="H118" s="4" t="s">
        <v>7</v>
      </c>
      <c r="I118" s="3">
        <v>2</v>
      </c>
      <c r="J118" s="3" t="s">
        <v>57</v>
      </c>
      <c r="K118" s="3" t="s">
        <v>3089</v>
      </c>
      <c r="L118" s="3" t="s">
        <v>55</v>
      </c>
      <c r="M118" s="3" t="s">
        <v>6134</v>
      </c>
      <c r="N118" s="3" t="s">
        <v>819</v>
      </c>
      <c r="P118" s="3" t="s">
        <v>669</v>
      </c>
      <c r="Q118" s="3" t="s">
        <v>1475</v>
      </c>
      <c r="R118" s="3" t="s">
        <v>2434</v>
      </c>
      <c r="S118" s="2" t="str">
        <f>IF(P118="심사불필요","-",VLOOKUP(K118,'[1]자격증 backdata'!A:G,7,0))</f>
        <v>-</v>
      </c>
      <c r="T118" s="2" t="str">
        <f>IF(S118="-","-",IF(COUNTIFS(B:B,B118,S:S,"필수")&gt;0,"자격요건충족","확인필요"))</f>
        <v>-</v>
      </c>
      <c r="U118" s="2"/>
      <c r="W118" s="2">
        <f>IF(Q118="4급","심사불필요",VLOOKUP(K118,'[1]자격증 backdata'!A:B,2,0))</f>
        <v>2</v>
      </c>
      <c r="X118" s="3">
        <f>IF(R118="A", MIN(20, SUMIFS(W:W, B:B, B118, R:R, "A")),IF(R118="B", MIN(30, SUMIFS(W:W, B:B, B118, R:R, "B")),"비해당분야"))</f>
        <v>6</v>
      </c>
      <c r="Y118" s="3" t="str">
        <f>IF(R118="C",MIN(30,IF(COUNTIFS(B:B,B118,W:W,"가1")=1,25,IF(COUNTIFS(B:B,B118,W:W,"가1")&gt;=2,30,0))+IF(COUNTIFS(B:B,B118,W:W,"나1")&gt;=4,30,IF(COUNTIFS(B:B,B118,W:W,"나1")=3,26,IF(COUNTIFS(B:B,B118,W:W,"나1")=2,22,IF(COUNTIFS(B:B,B118,W:W,"나1")=1,18,0)))))+MIN(30,IF(COUNTIFS(B:B,B118,W:W,"가2")=1,25,IF(COUNTIFS(B:B,B118,W:W,"가2")&gt;=2,30,0))+IF(COUNTIFS(B:B,B118,W:W,"나2")=3,30,IF(COUNTIFS(B:B,B118,W:W,"나2")=2,25,IF(COUNTIFS(B:B,B118,W:W,"나2")=1,20,0)))),"비해당분야")</f>
        <v>비해당분야</v>
      </c>
      <c r="Z118" s="3" t="str">
        <f>IF(R118="C",VLOOKUP(K118,'[1]자격증 backdata'!A:F,6,0),"비해당분야")</f>
        <v>비해당분야</v>
      </c>
      <c r="AA118" s="3" t="str">
        <f>IF(R118="C",SUMIF(B:B,B118,Z:Z),"비해당분야")</f>
        <v>비해당분야</v>
      </c>
      <c r="AB118" s="3" t="str">
        <f>IF(R118="C",SUM(Y118,AA118),"비해당분야")</f>
        <v>비해당분야</v>
      </c>
      <c r="AC118" s="3">
        <f>IF(R118="C",AB118,X118)</f>
        <v>6</v>
      </c>
      <c r="AD118" s="3">
        <f>VLOOKUP(K118,'[1]자격증 backdata'!A:D,4,0)</f>
        <v>0</v>
      </c>
      <c r="AE118" s="3">
        <f>IF(_xlfn.MAXIFS(AD:AD,B:B,B118)&gt;10,10,_xlfn.MAXIFS(AD:AD,B:B,B118))</f>
        <v>5</v>
      </c>
      <c r="AG118" s="2" t="str">
        <f>VLOOKUP(K118,'[1]자격증 backdata'!A:C,3,0)</f>
        <v>M</v>
      </c>
      <c r="AH118" s="2">
        <f>COUNTIFS($B:$B,$B118,$AG:$AG,AH$1)</f>
        <v>0</v>
      </c>
      <c r="AI118" s="2">
        <f>COUNTIFS($B:$B,$B118,$AG:$AG,AI$1)</f>
        <v>0</v>
      </c>
      <c r="AJ118" s="2">
        <f>COUNTIFS($B:$B,$B118,$AG:$AG,AJ$1)</f>
        <v>0</v>
      </c>
      <c r="AK118" s="2">
        <f>COUNTIFS($B:$B,$B118,$AG:$AG,AK$1)</f>
        <v>0</v>
      </c>
      <c r="AL118" s="2">
        <f>COUNTIFS($B:$B,$B118,$AG:$AG,AL$1)</f>
        <v>0</v>
      </c>
      <c r="AM118" s="2">
        <f>COUNTIFS($B:$B,$B118,$AG:$AG,AM$1)</f>
        <v>0</v>
      </c>
      <c r="AN118" s="2">
        <f>COUNTIFS($B:$B,$B118,$AG:$AG,AN$1)</f>
        <v>1</v>
      </c>
      <c r="AO118" s="2">
        <f>COUNTIFS($B:$B,$B118,$AG:$AG,AO$1)</f>
        <v>0</v>
      </c>
      <c r="AP118" s="2">
        <f>COUNTIFS($B:$B,$B118,$AG:$AG,AP$1)</f>
        <v>0</v>
      </c>
      <c r="AQ118" s="2">
        <f>COUNTIFS($B:$B,$B118,$AG:$AG,AQ$1)</f>
        <v>0</v>
      </c>
      <c r="AR118" s="2">
        <f>COUNTIFS($B:$B,$B118,$AG:$AG,AR$1)</f>
        <v>0</v>
      </c>
      <c r="AS118" s="2">
        <f>COUNTIFS($B:$B,$B118,$AG:$AG,AS$1)</f>
        <v>0</v>
      </c>
      <c r="AT118" s="2">
        <f>COUNTIFS($B:$B,$B118,$AG:$AG,AT$1)</f>
        <v>1</v>
      </c>
      <c r="AU118" s="2">
        <f>COUNTIFS($B:$B,$B118,$AG:$AG,AU$1)</f>
        <v>1</v>
      </c>
    </row>
    <row r="119" spans="1:47" ht="15" customHeight="1" x14ac:dyDescent="0.35">
      <c r="A119" s="7">
        <f>IF(B118=B119,A118,A118+1)</f>
        <v>36</v>
      </c>
      <c r="B119" s="7" t="s">
        <v>6132</v>
      </c>
      <c r="C119" s="7" t="s">
        <v>6131</v>
      </c>
      <c r="D119" s="7" t="s">
        <v>3044</v>
      </c>
      <c r="E119" s="7" t="s">
        <v>3043</v>
      </c>
      <c r="F119" s="4" t="s">
        <v>7</v>
      </c>
      <c r="G119" s="4" t="s">
        <v>8</v>
      </c>
      <c r="H119" s="4" t="s">
        <v>7</v>
      </c>
      <c r="I119" s="3">
        <v>3</v>
      </c>
      <c r="J119" s="3" t="s">
        <v>350</v>
      </c>
      <c r="K119" s="3" t="s">
        <v>3317</v>
      </c>
      <c r="L119" s="3" t="s">
        <v>348</v>
      </c>
      <c r="M119" s="3" t="s">
        <v>6133</v>
      </c>
      <c r="N119" s="3" t="s">
        <v>4807</v>
      </c>
      <c r="P119" s="3" t="s">
        <v>669</v>
      </c>
      <c r="Q119" s="3" t="s">
        <v>1475</v>
      </c>
      <c r="R119" s="3" t="s">
        <v>2434</v>
      </c>
      <c r="S119" s="2" t="str">
        <f>IF(P119="심사불필요","-",VLOOKUP(K119,'[1]자격증 backdata'!A:G,7,0))</f>
        <v>-</v>
      </c>
      <c r="T119" s="2" t="str">
        <f>IF(S119="-","-",IF(COUNTIFS(B:B,B119,S:S,"필수")&gt;0,"자격요건충족","확인필요"))</f>
        <v>-</v>
      </c>
      <c r="U119" s="2"/>
      <c r="W119" s="2">
        <f>IF(Q119="4급","심사불필요",VLOOKUP(K119,'[1]자격증 backdata'!A:B,2,0))</f>
        <v>2</v>
      </c>
      <c r="X119" s="3">
        <f>IF(R119="A", MIN(20, SUMIFS(W:W, B:B, B119, R:R, "A")),IF(R119="B", MIN(30, SUMIFS(W:W, B:B, B119, R:R, "B")),"비해당분야"))</f>
        <v>6</v>
      </c>
      <c r="Y119" s="3" t="str">
        <f>IF(R119="C",MIN(30,IF(COUNTIFS(B:B,B119,W:W,"가1")=1,25,IF(COUNTIFS(B:B,B119,W:W,"가1")&gt;=2,30,0))+IF(COUNTIFS(B:B,B119,W:W,"나1")&gt;=4,30,IF(COUNTIFS(B:B,B119,W:W,"나1")=3,26,IF(COUNTIFS(B:B,B119,W:W,"나1")=2,22,IF(COUNTIFS(B:B,B119,W:W,"나1")=1,18,0)))))+MIN(30,IF(COUNTIFS(B:B,B119,W:W,"가2")=1,25,IF(COUNTIFS(B:B,B119,W:W,"가2")&gt;=2,30,0))+IF(COUNTIFS(B:B,B119,W:W,"나2")=3,30,IF(COUNTIFS(B:B,B119,W:W,"나2")=2,25,IF(COUNTIFS(B:B,B119,W:W,"나2")=1,20,0)))),"비해당분야")</f>
        <v>비해당분야</v>
      </c>
      <c r="Z119" s="3" t="str">
        <f>IF(R119="C",VLOOKUP(K119,'[1]자격증 backdata'!A:F,6,0),"비해당분야")</f>
        <v>비해당분야</v>
      </c>
      <c r="AA119" s="3" t="str">
        <f>IF(R119="C",SUMIF(B:B,B119,Z:Z),"비해당분야")</f>
        <v>비해당분야</v>
      </c>
      <c r="AB119" s="3" t="str">
        <f>IF(R119="C",SUM(Y119,AA119),"비해당분야")</f>
        <v>비해당분야</v>
      </c>
      <c r="AC119" s="3">
        <f>IF(R119="C",AB119,X119)</f>
        <v>6</v>
      </c>
      <c r="AD119" s="3">
        <f>VLOOKUP(K119,'[1]자격증 backdata'!A:D,4,0)</f>
        <v>0</v>
      </c>
      <c r="AE119" s="3">
        <f>IF(_xlfn.MAXIFS(AD:AD,B:B,B119)&gt;10,10,_xlfn.MAXIFS(AD:AD,B:B,B119))</f>
        <v>5</v>
      </c>
      <c r="AG119" s="2" t="str">
        <f>VLOOKUP(K119,'[1]자격증 backdata'!A:C,3,0)</f>
        <v>N</v>
      </c>
      <c r="AH119" s="2">
        <f>COUNTIFS($B:$B,$B119,$AG:$AG,AH$1)</f>
        <v>0</v>
      </c>
      <c r="AI119" s="2">
        <f>COUNTIFS($B:$B,$B119,$AG:$AG,AI$1)</f>
        <v>0</v>
      </c>
      <c r="AJ119" s="2">
        <f>COUNTIFS($B:$B,$B119,$AG:$AG,AJ$1)</f>
        <v>0</v>
      </c>
      <c r="AK119" s="2">
        <f>COUNTIFS($B:$B,$B119,$AG:$AG,AK$1)</f>
        <v>0</v>
      </c>
      <c r="AL119" s="2">
        <f>COUNTIFS($B:$B,$B119,$AG:$AG,AL$1)</f>
        <v>0</v>
      </c>
      <c r="AM119" s="2">
        <f>COUNTIFS($B:$B,$B119,$AG:$AG,AM$1)</f>
        <v>0</v>
      </c>
      <c r="AN119" s="2">
        <f>COUNTIFS($B:$B,$B119,$AG:$AG,AN$1)</f>
        <v>1</v>
      </c>
      <c r="AO119" s="2">
        <f>COUNTIFS($B:$B,$B119,$AG:$AG,AO$1)</f>
        <v>0</v>
      </c>
      <c r="AP119" s="2">
        <f>COUNTIFS($B:$B,$B119,$AG:$AG,AP$1)</f>
        <v>0</v>
      </c>
      <c r="AQ119" s="2">
        <f>COUNTIFS($B:$B,$B119,$AG:$AG,AQ$1)</f>
        <v>0</v>
      </c>
      <c r="AR119" s="2">
        <f>COUNTIFS($B:$B,$B119,$AG:$AG,AR$1)</f>
        <v>0</v>
      </c>
      <c r="AS119" s="2">
        <f>COUNTIFS($B:$B,$B119,$AG:$AG,AS$1)</f>
        <v>0</v>
      </c>
      <c r="AT119" s="2">
        <f>COUNTIFS($B:$B,$B119,$AG:$AG,AT$1)</f>
        <v>1</v>
      </c>
      <c r="AU119" s="2">
        <f>COUNTIFS($B:$B,$B119,$AG:$AG,AU$1)</f>
        <v>1</v>
      </c>
    </row>
    <row r="120" spans="1:47" ht="15" customHeight="1" x14ac:dyDescent="0.35">
      <c r="A120" s="7">
        <f>IF(B119=B120,A119,A119+1)</f>
        <v>36</v>
      </c>
      <c r="B120" s="7" t="s">
        <v>6132</v>
      </c>
      <c r="C120" s="7" t="s">
        <v>6131</v>
      </c>
      <c r="D120" s="7" t="s">
        <v>3044</v>
      </c>
      <c r="E120" s="7" t="s">
        <v>3043</v>
      </c>
      <c r="F120" s="4" t="s">
        <v>7</v>
      </c>
      <c r="G120" s="4" t="s">
        <v>8</v>
      </c>
      <c r="H120" s="4" t="s">
        <v>7</v>
      </c>
      <c r="I120" s="3">
        <v>4</v>
      </c>
      <c r="J120" s="3" t="s">
        <v>411</v>
      </c>
      <c r="K120" s="3" t="s">
        <v>3042</v>
      </c>
      <c r="L120" s="3" t="s">
        <v>55</v>
      </c>
      <c r="M120" s="3" t="s">
        <v>6130</v>
      </c>
      <c r="N120" s="3" t="s">
        <v>824</v>
      </c>
      <c r="P120" s="3" t="s">
        <v>669</v>
      </c>
      <c r="Q120" s="3" t="s">
        <v>1475</v>
      </c>
      <c r="R120" s="3" t="s">
        <v>2434</v>
      </c>
      <c r="S120" s="2" t="str">
        <f>IF(P120="심사불필요","-",VLOOKUP(K120,'[1]자격증 backdata'!A:G,7,0))</f>
        <v>-</v>
      </c>
      <c r="T120" s="2" t="str">
        <f>IF(S120="-","-",IF(COUNTIFS(B:B,B120,S:S,"필수")&gt;0,"자격요건충족","확인필요"))</f>
        <v>-</v>
      </c>
      <c r="U120" s="2"/>
      <c r="W120" s="2">
        <f>IF(Q120="4급","심사불필요",VLOOKUP(K120,'[1]자격증 backdata'!A:B,2,0))</f>
        <v>2</v>
      </c>
      <c r="X120" s="3">
        <f>IF(R120="A", MIN(20, SUMIFS(W:W, B:B, B120, R:R, "A")),IF(R120="B", MIN(30, SUMIFS(W:W, B:B, B120, R:R, "B")),"비해당분야"))</f>
        <v>6</v>
      </c>
      <c r="Y120" s="3" t="str">
        <f>IF(R120="C",MIN(30,IF(COUNTIFS(B:B,B120,W:W,"가1")=1,25,IF(COUNTIFS(B:B,B120,W:W,"가1")&gt;=2,30,0))+IF(COUNTIFS(B:B,B120,W:W,"나1")&gt;=4,30,IF(COUNTIFS(B:B,B120,W:W,"나1")=3,26,IF(COUNTIFS(B:B,B120,W:W,"나1")=2,22,IF(COUNTIFS(B:B,B120,W:W,"나1")=1,18,0)))))+MIN(30,IF(COUNTIFS(B:B,B120,W:W,"가2")=1,25,IF(COUNTIFS(B:B,B120,W:W,"가2")&gt;=2,30,0))+IF(COUNTIFS(B:B,B120,W:W,"나2")=3,30,IF(COUNTIFS(B:B,B120,W:W,"나2")=2,25,IF(COUNTIFS(B:B,B120,W:W,"나2")=1,20,0)))),"비해당분야")</f>
        <v>비해당분야</v>
      </c>
      <c r="Z120" s="3" t="str">
        <f>IF(R120="C",VLOOKUP(K120,'[1]자격증 backdata'!A:F,6,0),"비해당분야")</f>
        <v>비해당분야</v>
      </c>
      <c r="AA120" s="3" t="str">
        <f>IF(R120="C",SUMIF(B:B,B120,Z:Z),"비해당분야")</f>
        <v>비해당분야</v>
      </c>
      <c r="AB120" s="3" t="str">
        <f>IF(R120="C",SUM(Y120,AA120),"비해당분야")</f>
        <v>비해당분야</v>
      </c>
      <c r="AC120" s="3">
        <f>IF(R120="C",AB120,X120)</f>
        <v>6</v>
      </c>
      <c r="AD120" s="3">
        <f>VLOOKUP(K120,'[1]자격증 backdata'!A:D,4,0)</f>
        <v>0</v>
      </c>
      <c r="AE120" s="3">
        <f>IF(_xlfn.MAXIFS(AD:AD,B:B,B120)&gt;10,10,_xlfn.MAXIFS(AD:AD,B:B,B120))</f>
        <v>5</v>
      </c>
      <c r="AG120" s="2" t="str">
        <f>VLOOKUP(K120,'[1]자격증 backdata'!A:C,3,0)</f>
        <v>G</v>
      </c>
      <c r="AH120" s="2">
        <f>COUNTIFS($B:$B,$B120,$AG:$AG,AH$1)</f>
        <v>0</v>
      </c>
      <c r="AI120" s="2">
        <f>COUNTIFS($B:$B,$B120,$AG:$AG,AI$1)</f>
        <v>0</v>
      </c>
      <c r="AJ120" s="2">
        <f>COUNTIFS($B:$B,$B120,$AG:$AG,AJ$1)</f>
        <v>0</v>
      </c>
      <c r="AK120" s="2">
        <f>COUNTIFS($B:$B,$B120,$AG:$AG,AK$1)</f>
        <v>0</v>
      </c>
      <c r="AL120" s="2">
        <f>COUNTIFS($B:$B,$B120,$AG:$AG,AL$1)</f>
        <v>0</v>
      </c>
      <c r="AM120" s="2">
        <f>COUNTIFS($B:$B,$B120,$AG:$AG,AM$1)</f>
        <v>0</v>
      </c>
      <c r="AN120" s="2">
        <f>COUNTIFS($B:$B,$B120,$AG:$AG,AN$1)</f>
        <v>1</v>
      </c>
      <c r="AO120" s="2">
        <f>COUNTIFS($B:$B,$B120,$AG:$AG,AO$1)</f>
        <v>0</v>
      </c>
      <c r="AP120" s="2">
        <f>COUNTIFS($B:$B,$B120,$AG:$AG,AP$1)</f>
        <v>0</v>
      </c>
      <c r="AQ120" s="2">
        <f>COUNTIFS($B:$B,$B120,$AG:$AG,AQ$1)</f>
        <v>0</v>
      </c>
      <c r="AR120" s="2">
        <f>COUNTIFS($B:$B,$B120,$AG:$AG,AR$1)</f>
        <v>0</v>
      </c>
      <c r="AS120" s="2">
        <f>COUNTIFS($B:$B,$B120,$AG:$AG,AS$1)</f>
        <v>0</v>
      </c>
      <c r="AT120" s="2">
        <f>COUNTIFS($B:$B,$B120,$AG:$AG,AT$1)</f>
        <v>1</v>
      </c>
      <c r="AU120" s="2">
        <f>COUNTIFS($B:$B,$B120,$AG:$AG,AU$1)</f>
        <v>1</v>
      </c>
    </row>
    <row r="121" spans="1:47" ht="15" customHeight="1" x14ac:dyDescent="0.35">
      <c r="A121" s="4">
        <f>IF(B120=B121,A120,A120+1)</f>
        <v>37</v>
      </c>
      <c r="B121" s="4" t="s">
        <v>6129</v>
      </c>
      <c r="C121" s="4" t="s">
        <v>6128</v>
      </c>
      <c r="D121" s="4" t="s">
        <v>3044</v>
      </c>
      <c r="E121" s="4" t="s">
        <v>3043</v>
      </c>
      <c r="F121" s="4" t="s">
        <v>7</v>
      </c>
      <c r="G121" s="4" t="s">
        <v>8</v>
      </c>
      <c r="H121" s="4" t="s">
        <v>7</v>
      </c>
      <c r="I121" s="4">
        <v>1</v>
      </c>
      <c r="J121" s="4" t="s">
        <v>69</v>
      </c>
      <c r="K121" s="4" t="s">
        <v>3065</v>
      </c>
      <c r="L121" s="4" t="s">
        <v>36</v>
      </c>
      <c r="M121" s="4" t="s">
        <v>6127</v>
      </c>
      <c r="N121" s="4" t="s">
        <v>340</v>
      </c>
      <c r="P121" s="4" t="s">
        <v>669</v>
      </c>
      <c r="Q121" s="4" t="s">
        <v>1475</v>
      </c>
      <c r="R121" s="4" t="s">
        <v>2434</v>
      </c>
      <c r="S121" s="5" t="str">
        <f>IF(P121="심사불필요","-",VLOOKUP(K121,'[1]자격증 backdata'!A:G,7,0))</f>
        <v>-</v>
      </c>
      <c r="T121" s="5" t="str">
        <f>IF(S121="-","-",IF(COUNTIFS(B:B,B121,S:S,"필수")&gt;0,"자격요건충족","확인필요"))</f>
        <v>-</v>
      </c>
      <c r="U121" s="5"/>
      <c r="W121" s="5">
        <f>IF(Q121="4급","심사불필요",VLOOKUP(K121,'[1]자격증 backdata'!A:B,2,0))</f>
        <v>0</v>
      </c>
      <c r="X121" s="4">
        <f>IF(R121="A", MIN(20, SUMIFS(W:W, B:B, B121, R:R, "A")),IF(R121="B", MIN(30, SUMIFS(W:W, B:B, B121, R:R, "B")),"비해당분야"))</f>
        <v>0</v>
      </c>
      <c r="Y121" s="4" t="str">
        <f>IF(R121="C",MIN(30,IF(COUNTIFS(B:B,B121,W:W,"가1")=1,25,IF(COUNTIFS(B:B,B121,W:W,"가1")&gt;=2,30,0))+IF(COUNTIFS(B:B,B121,W:W,"나1")&gt;=4,30,IF(COUNTIFS(B:B,B121,W:W,"나1")=3,26,IF(COUNTIFS(B:B,B121,W:W,"나1")=2,22,IF(COUNTIFS(B:B,B121,W:W,"나1")=1,18,0)))))+MIN(30,IF(COUNTIFS(B:B,B121,W:W,"가2")=1,25,IF(COUNTIFS(B:B,B121,W:W,"가2")&gt;=2,30,0))+IF(COUNTIFS(B:B,B121,W:W,"나2")=3,30,IF(COUNTIFS(B:B,B121,W:W,"나2")=2,25,IF(COUNTIFS(B:B,B121,W:W,"나2")=1,20,0)))),"비해당분야")</f>
        <v>비해당분야</v>
      </c>
      <c r="Z121" s="4" t="str">
        <f>IF(R121="C",VLOOKUP(K121,'[1]자격증 backdata'!A:F,6,0),"비해당분야")</f>
        <v>비해당분야</v>
      </c>
      <c r="AA121" s="4" t="str">
        <f>IF(R121="C",SUMIF(B:B,B121,Z:Z),"비해당분야")</f>
        <v>비해당분야</v>
      </c>
      <c r="AB121" s="4" t="str">
        <f>IF(R121="C",SUM(Y121,AA121),"비해당분야")</f>
        <v>비해당분야</v>
      </c>
      <c r="AC121" s="4">
        <f>IF(R121="C",AB121,X121)</f>
        <v>0</v>
      </c>
      <c r="AD121" s="4">
        <f>VLOOKUP(K121,'[1]자격증 backdata'!A:D,4,0)</f>
        <v>5</v>
      </c>
      <c r="AE121" s="4">
        <f>IF(_xlfn.MAXIFS(AD:AD,B:B,B121)&gt;10,10,_xlfn.MAXIFS(AD:AD,B:B,B121))</f>
        <v>5</v>
      </c>
      <c r="AG121" s="5">
        <f>VLOOKUP(K121,'[1]자격증 backdata'!A:C,3,0)</f>
        <v>0</v>
      </c>
      <c r="AH121" s="5">
        <f>COUNTIFS($B:$B,$B121,$AG:$AG,AH$1)</f>
        <v>0</v>
      </c>
      <c r="AI121" s="5">
        <f>COUNTIFS($B:$B,$B121,$AG:$AG,AI$1)</f>
        <v>0</v>
      </c>
      <c r="AJ121" s="5">
        <f>COUNTIFS($B:$B,$B121,$AG:$AG,AJ$1)</f>
        <v>0</v>
      </c>
      <c r="AK121" s="5">
        <f>COUNTIFS($B:$B,$B121,$AG:$AG,AK$1)</f>
        <v>0</v>
      </c>
      <c r="AL121" s="5">
        <f>COUNTIFS($B:$B,$B121,$AG:$AG,AL$1)</f>
        <v>0</v>
      </c>
      <c r="AM121" s="5">
        <f>COUNTIFS($B:$B,$B121,$AG:$AG,AM$1)</f>
        <v>0</v>
      </c>
      <c r="AN121" s="5">
        <f>COUNTIFS($B:$B,$B121,$AG:$AG,AN$1)</f>
        <v>0</v>
      </c>
      <c r="AO121" s="5">
        <f>COUNTIFS($B:$B,$B121,$AG:$AG,AO$1)</f>
        <v>0</v>
      </c>
      <c r="AP121" s="5">
        <f>COUNTIFS($B:$B,$B121,$AG:$AG,AP$1)</f>
        <v>0</v>
      </c>
      <c r="AQ121" s="5">
        <f>COUNTIFS($B:$B,$B121,$AG:$AG,AQ$1)</f>
        <v>0</v>
      </c>
      <c r="AR121" s="5">
        <f>COUNTIFS($B:$B,$B121,$AG:$AG,AR$1)</f>
        <v>0</v>
      </c>
      <c r="AS121" s="5">
        <f>COUNTIFS($B:$B,$B121,$AG:$AG,AS$1)</f>
        <v>0</v>
      </c>
      <c r="AT121" s="5">
        <f>COUNTIFS($B:$B,$B121,$AG:$AG,AT$1)</f>
        <v>0</v>
      </c>
      <c r="AU121" s="5">
        <f>COUNTIFS($B:$B,$B121,$AG:$AG,AU$1)</f>
        <v>0</v>
      </c>
    </row>
    <row r="122" spans="1:47" ht="15" customHeight="1" x14ac:dyDescent="0.35">
      <c r="A122" s="3">
        <f>IF(B121=B122,A121,A121+1)</f>
        <v>38</v>
      </c>
      <c r="B122" s="3" t="s">
        <v>6123</v>
      </c>
      <c r="C122" s="3" t="s">
        <v>5938</v>
      </c>
      <c r="D122" s="3" t="s">
        <v>3044</v>
      </c>
      <c r="E122" s="3" t="s">
        <v>3043</v>
      </c>
      <c r="F122" s="4" t="s">
        <v>7</v>
      </c>
      <c r="G122" s="4" t="s">
        <v>8</v>
      </c>
      <c r="H122" s="4" t="s">
        <v>7</v>
      </c>
      <c r="I122" s="3">
        <v>1</v>
      </c>
      <c r="J122" s="3" t="s">
        <v>653</v>
      </c>
      <c r="K122" s="3" t="s">
        <v>3052</v>
      </c>
      <c r="L122" s="3" t="s">
        <v>651</v>
      </c>
      <c r="M122" s="3" t="s">
        <v>6126</v>
      </c>
      <c r="N122" s="3" t="s">
        <v>2594</v>
      </c>
      <c r="P122" s="3" t="s">
        <v>669</v>
      </c>
      <c r="Q122" s="3" t="s">
        <v>1475</v>
      </c>
      <c r="R122" s="3" t="s">
        <v>2434</v>
      </c>
      <c r="S122" s="2" t="str">
        <f>IF(P122="심사불필요","-",VLOOKUP(K122,'[1]자격증 backdata'!A:G,7,0))</f>
        <v>-</v>
      </c>
      <c r="T122" s="2" t="str">
        <f>IF(S122="-","-",IF(COUNTIFS(B:B,B122,S:S,"필수")&gt;0,"자격요건충족","확인필요"))</f>
        <v>-</v>
      </c>
      <c r="U122" s="2"/>
      <c r="W122" s="2">
        <f>IF(Q122="4급","심사불필요",VLOOKUP(K122,'[1]자격증 backdata'!A:B,2,0))</f>
        <v>4</v>
      </c>
      <c r="X122" s="3">
        <f>IF(R122="A", MIN(20, SUMIFS(W:W, B:B, B122, R:R, "A")),IF(R122="B", MIN(30, SUMIFS(W:W, B:B, B122, R:R, "B")),"비해당분야"))</f>
        <v>14</v>
      </c>
      <c r="Y122" s="3" t="str">
        <f>IF(R122="C",MIN(30,IF(COUNTIFS(B:B,B122,W:W,"가1")=1,25,IF(COUNTIFS(B:B,B122,W:W,"가1")&gt;=2,30,0))+IF(COUNTIFS(B:B,B122,W:W,"나1")&gt;=4,30,IF(COUNTIFS(B:B,B122,W:W,"나1")=3,26,IF(COUNTIFS(B:B,B122,W:W,"나1")=2,22,IF(COUNTIFS(B:B,B122,W:W,"나1")=1,18,0)))))+MIN(30,IF(COUNTIFS(B:B,B122,W:W,"가2")=1,25,IF(COUNTIFS(B:B,B122,W:W,"가2")&gt;=2,30,0))+IF(COUNTIFS(B:B,B122,W:W,"나2")=3,30,IF(COUNTIFS(B:B,B122,W:W,"나2")=2,25,IF(COUNTIFS(B:B,B122,W:W,"나2")=1,20,0)))),"비해당분야")</f>
        <v>비해당분야</v>
      </c>
      <c r="Z122" s="3" t="str">
        <f>IF(R122="C",VLOOKUP(K122,'[1]자격증 backdata'!A:F,6,0),"비해당분야")</f>
        <v>비해당분야</v>
      </c>
      <c r="AA122" s="3" t="str">
        <f>IF(R122="C",SUMIF(B:B,B122,Z:Z),"비해당분야")</f>
        <v>비해당분야</v>
      </c>
      <c r="AB122" s="3" t="str">
        <f>IF(R122="C",SUM(Y122,AA122),"비해당분야")</f>
        <v>비해당분야</v>
      </c>
      <c r="AC122" s="3">
        <f>IF(R122="C",AB122,X122)</f>
        <v>14</v>
      </c>
      <c r="AD122" s="3">
        <f>VLOOKUP(K122,'[1]자격증 backdata'!A:D,4,0)</f>
        <v>0</v>
      </c>
      <c r="AE122" s="3">
        <f>IF(_xlfn.MAXIFS(AD:AD,B:B,B122)&gt;10,10,_xlfn.MAXIFS(AD:AD,B:B,B122))</f>
        <v>0</v>
      </c>
      <c r="AG122" s="2" t="str">
        <f>VLOOKUP(K122,'[1]자격증 backdata'!A:C,3,0)</f>
        <v>H</v>
      </c>
      <c r="AH122" s="2">
        <f>COUNTIFS($B:$B,$B122,$AG:$AG,AH$1)</f>
        <v>0</v>
      </c>
      <c r="AI122" s="2">
        <f>COUNTIFS($B:$B,$B122,$AG:$AG,AI$1)</f>
        <v>0</v>
      </c>
      <c r="AJ122" s="2">
        <f>COUNTIFS($B:$B,$B122,$AG:$AG,AJ$1)</f>
        <v>0</v>
      </c>
      <c r="AK122" s="2">
        <f>COUNTIFS($B:$B,$B122,$AG:$AG,AK$1)</f>
        <v>0</v>
      </c>
      <c r="AL122" s="2">
        <f>COUNTIFS($B:$B,$B122,$AG:$AG,AL$1)</f>
        <v>1</v>
      </c>
      <c r="AM122" s="2">
        <f>COUNTIFS($B:$B,$B122,$AG:$AG,AM$1)</f>
        <v>0</v>
      </c>
      <c r="AN122" s="2">
        <f>COUNTIFS($B:$B,$B122,$AG:$AG,AN$1)</f>
        <v>0</v>
      </c>
      <c r="AO122" s="2">
        <f>COUNTIFS($B:$B,$B122,$AG:$AG,AO$1)</f>
        <v>1</v>
      </c>
      <c r="AP122" s="2">
        <f>COUNTIFS($B:$B,$B122,$AG:$AG,AP$1)</f>
        <v>0</v>
      </c>
      <c r="AQ122" s="2">
        <f>COUNTIFS($B:$B,$B122,$AG:$AG,AQ$1)</f>
        <v>0</v>
      </c>
      <c r="AR122" s="2">
        <f>COUNTIFS($B:$B,$B122,$AG:$AG,AR$1)</f>
        <v>0</v>
      </c>
      <c r="AS122" s="2">
        <f>COUNTIFS($B:$B,$B122,$AG:$AG,AS$1)</f>
        <v>0</v>
      </c>
      <c r="AT122" s="2">
        <f>COUNTIFS($B:$B,$B122,$AG:$AG,AT$1)</f>
        <v>1</v>
      </c>
      <c r="AU122" s="2">
        <f>COUNTIFS($B:$B,$B122,$AG:$AG,AU$1)</f>
        <v>0</v>
      </c>
    </row>
    <row r="123" spans="1:47" ht="15" customHeight="1" x14ac:dyDescent="0.35">
      <c r="A123" s="7">
        <f>IF(B122=B123,A122,A122+1)</f>
        <v>38</v>
      </c>
      <c r="B123" s="7" t="s">
        <v>6123</v>
      </c>
      <c r="C123" s="7" t="s">
        <v>5938</v>
      </c>
      <c r="D123" s="7" t="s">
        <v>3044</v>
      </c>
      <c r="E123" s="7" t="s">
        <v>3043</v>
      </c>
      <c r="F123" s="4" t="s">
        <v>7</v>
      </c>
      <c r="G123" s="4" t="s">
        <v>8</v>
      </c>
      <c r="H123" s="4" t="s">
        <v>7</v>
      </c>
      <c r="I123" s="3">
        <v>2</v>
      </c>
      <c r="J123" s="3" t="s">
        <v>106</v>
      </c>
      <c r="K123" s="3" t="s">
        <v>3057</v>
      </c>
      <c r="L123" s="3" t="s">
        <v>55</v>
      </c>
      <c r="M123" s="3" t="s">
        <v>6125</v>
      </c>
      <c r="N123" s="3" t="s">
        <v>4589</v>
      </c>
      <c r="P123" s="3" t="s">
        <v>669</v>
      </c>
      <c r="Q123" s="3" t="s">
        <v>1475</v>
      </c>
      <c r="R123" s="3" t="s">
        <v>2434</v>
      </c>
      <c r="S123" s="2" t="str">
        <f>IF(P123="심사불필요","-",VLOOKUP(K123,'[1]자격증 backdata'!A:G,7,0))</f>
        <v>-</v>
      </c>
      <c r="T123" s="2" t="str">
        <f>IF(S123="-","-",IF(COUNTIFS(B:B,B123,S:S,"필수")&gt;0,"자격요건충족","확인필요"))</f>
        <v>-</v>
      </c>
      <c r="U123" s="2"/>
      <c r="W123" s="2">
        <f>IF(Q123="4급","심사불필요",VLOOKUP(K123,'[1]자격증 backdata'!A:B,2,0))</f>
        <v>4</v>
      </c>
      <c r="X123" s="3">
        <f>IF(R123="A", MIN(20, SUMIFS(W:W, B:B, B123, R:R, "A")),IF(R123="B", MIN(30, SUMIFS(W:W, B:B, B123, R:R, "B")),"비해당분야"))</f>
        <v>14</v>
      </c>
      <c r="Y123" s="3" t="str">
        <f>IF(R123="C",MIN(30,IF(COUNTIFS(B:B,B123,W:W,"가1")=1,25,IF(COUNTIFS(B:B,B123,W:W,"가1")&gt;=2,30,0))+IF(COUNTIFS(B:B,B123,W:W,"나1")&gt;=4,30,IF(COUNTIFS(B:B,B123,W:W,"나1")=3,26,IF(COUNTIFS(B:B,B123,W:W,"나1")=2,22,IF(COUNTIFS(B:B,B123,W:W,"나1")=1,18,0)))))+MIN(30,IF(COUNTIFS(B:B,B123,W:W,"가2")=1,25,IF(COUNTIFS(B:B,B123,W:W,"가2")&gt;=2,30,0))+IF(COUNTIFS(B:B,B123,W:W,"나2")=3,30,IF(COUNTIFS(B:B,B123,W:W,"나2")=2,25,IF(COUNTIFS(B:B,B123,W:W,"나2")=1,20,0)))),"비해당분야")</f>
        <v>비해당분야</v>
      </c>
      <c r="Z123" s="3" t="str">
        <f>IF(R123="C",VLOOKUP(K123,'[1]자격증 backdata'!A:F,6,0),"비해당분야")</f>
        <v>비해당분야</v>
      </c>
      <c r="AA123" s="3" t="str">
        <f>IF(R123="C",SUMIF(B:B,B123,Z:Z),"비해당분야")</f>
        <v>비해당분야</v>
      </c>
      <c r="AB123" s="3" t="str">
        <f>IF(R123="C",SUM(Y123,AA123),"비해당분야")</f>
        <v>비해당분야</v>
      </c>
      <c r="AC123" s="3">
        <f>IF(R123="C",AB123,X123)</f>
        <v>14</v>
      </c>
      <c r="AD123" s="3">
        <f>VLOOKUP(K123,'[1]자격증 backdata'!A:D,4,0)</f>
        <v>0</v>
      </c>
      <c r="AE123" s="3">
        <f>IF(_xlfn.MAXIFS(AD:AD,B:B,B123)&gt;10,10,_xlfn.MAXIFS(AD:AD,B:B,B123))</f>
        <v>0</v>
      </c>
      <c r="AG123" s="2" t="str">
        <f>VLOOKUP(K123,'[1]자격증 backdata'!A:C,3,0)</f>
        <v>M</v>
      </c>
      <c r="AH123" s="2">
        <f>COUNTIFS($B:$B,$B123,$AG:$AG,AH$1)</f>
        <v>0</v>
      </c>
      <c r="AI123" s="2">
        <f>COUNTIFS($B:$B,$B123,$AG:$AG,AI$1)</f>
        <v>0</v>
      </c>
      <c r="AJ123" s="2">
        <f>COUNTIFS($B:$B,$B123,$AG:$AG,AJ$1)</f>
        <v>0</v>
      </c>
      <c r="AK123" s="2">
        <f>COUNTIFS($B:$B,$B123,$AG:$AG,AK$1)</f>
        <v>0</v>
      </c>
      <c r="AL123" s="2">
        <f>COUNTIFS($B:$B,$B123,$AG:$AG,AL$1)</f>
        <v>1</v>
      </c>
      <c r="AM123" s="2">
        <f>COUNTIFS($B:$B,$B123,$AG:$AG,AM$1)</f>
        <v>0</v>
      </c>
      <c r="AN123" s="2">
        <f>COUNTIFS($B:$B,$B123,$AG:$AG,AN$1)</f>
        <v>0</v>
      </c>
      <c r="AO123" s="2">
        <f>COUNTIFS($B:$B,$B123,$AG:$AG,AO$1)</f>
        <v>1</v>
      </c>
      <c r="AP123" s="2">
        <f>COUNTIFS($B:$B,$B123,$AG:$AG,AP$1)</f>
        <v>0</v>
      </c>
      <c r="AQ123" s="2">
        <f>COUNTIFS($B:$B,$B123,$AG:$AG,AQ$1)</f>
        <v>0</v>
      </c>
      <c r="AR123" s="2">
        <f>COUNTIFS($B:$B,$B123,$AG:$AG,AR$1)</f>
        <v>0</v>
      </c>
      <c r="AS123" s="2">
        <f>COUNTIFS($B:$B,$B123,$AG:$AG,AS$1)</f>
        <v>0</v>
      </c>
      <c r="AT123" s="2">
        <f>COUNTIFS($B:$B,$B123,$AG:$AG,AT$1)</f>
        <v>1</v>
      </c>
      <c r="AU123" s="2">
        <f>COUNTIFS($B:$B,$B123,$AG:$AG,AU$1)</f>
        <v>0</v>
      </c>
    </row>
    <row r="124" spans="1:47" ht="15" customHeight="1" x14ac:dyDescent="0.35">
      <c r="A124" s="7">
        <f>IF(B123=B124,A123,A123+1)</f>
        <v>38</v>
      </c>
      <c r="B124" s="7" t="s">
        <v>6123</v>
      </c>
      <c r="C124" s="7" t="s">
        <v>5938</v>
      </c>
      <c r="D124" s="7" t="s">
        <v>3044</v>
      </c>
      <c r="E124" s="7" t="s">
        <v>3043</v>
      </c>
      <c r="F124" s="4" t="s">
        <v>7</v>
      </c>
      <c r="G124" s="4" t="s">
        <v>8</v>
      </c>
      <c r="H124" s="4" t="s">
        <v>7</v>
      </c>
      <c r="I124" s="3">
        <v>3</v>
      </c>
      <c r="J124" s="3" t="s">
        <v>2813</v>
      </c>
      <c r="K124" s="3" t="s">
        <v>3159</v>
      </c>
      <c r="L124" s="3" t="s">
        <v>3191</v>
      </c>
      <c r="M124" s="3" t="s">
        <v>6124</v>
      </c>
      <c r="N124" s="3" t="s">
        <v>4970</v>
      </c>
      <c r="P124" s="3" t="s">
        <v>669</v>
      </c>
      <c r="Q124" s="3" t="s">
        <v>1475</v>
      </c>
      <c r="R124" s="3" t="s">
        <v>2434</v>
      </c>
      <c r="S124" s="2" t="str">
        <f>IF(P124="심사불필요","-",VLOOKUP(K124,'[1]자격증 backdata'!A:G,7,0))</f>
        <v>-</v>
      </c>
      <c r="T124" s="2" t="str">
        <f>IF(S124="-","-",IF(COUNTIFS(B:B,B124,S:S,"필수")&gt;0,"자격요건충족","확인필요"))</f>
        <v>-</v>
      </c>
      <c r="U124" s="2"/>
      <c r="W124" s="2">
        <f>IF(Q124="4급","심사불필요",VLOOKUP(K124,'[1]자격증 backdata'!A:B,2,0))</f>
        <v>2</v>
      </c>
      <c r="X124" s="3">
        <f>IF(R124="A", MIN(20, SUMIFS(W:W, B:B, B124, R:R, "A")),IF(R124="B", MIN(30, SUMIFS(W:W, B:B, B124, R:R, "B")),"비해당분야"))</f>
        <v>14</v>
      </c>
      <c r="Y124" s="3" t="str">
        <f>IF(R124="C",MIN(30,IF(COUNTIFS(B:B,B124,W:W,"가1")=1,25,IF(COUNTIFS(B:B,B124,W:W,"가1")&gt;=2,30,0))+IF(COUNTIFS(B:B,B124,W:W,"나1")&gt;=4,30,IF(COUNTIFS(B:B,B124,W:W,"나1")=3,26,IF(COUNTIFS(B:B,B124,W:W,"나1")=2,22,IF(COUNTIFS(B:B,B124,W:W,"나1")=1,18,0)))))+MIN(30,IF(COUNTIFS(B:B,B124,W:W,"가2")=1,25,IF(COUNTIFS(B:B,B124,W:W,"가2")&gt;=2,30,0))+IF(COUNTIFS(B:B,B124,W:W,"나2")=3,30,IF(COUNTIFS(B:B,B124,W:W,"나2")=2,25,IF(COUNTIFS(B:B,B124,W:W,"나2")=1,20,0)))),"비해당분야")</f>
        <v>비해당분야</v>
      </c>
      <c r="Z124" s="3" t="str">
        <f>IF(R124="C",VLOOKUP(K124,'[1]자격증 backdata'!A:F,6,0),"비해당분야")</f>
        <v>비해당분야</v>
      </c>
      <c r="AA124" s="3" t="str">
        <f>IF(R124="C",SUMIF(B:B,B124,Z:Z),"비해당분야")</f>
        <v>비해당분야</v>
      </c>
      <c r="AB124" s="3" t="str">
        <f>IF(R124="C",SUM(Y124,AA124),"비해당분야")</f>
        <v>비해당분야</v>
      </c>
      <c r="AC124" s="3">
        <f>IF(R124="C",AB124,X124)</f>
        <v>14</v>
      </c>
      <c r="AD124" s="3">
        <f>VLOOKUP(K124,'[1]자격증 backdata'!A:D,4,0)</f>
        <v>0</v>
      </c>
      <c r="AE124" s="3">
        <f>IF(_xlfn.MAXIFS(AD:AD,B:B,B124)&gt;10,10,_xlfn.MAXIFS(AD:AD,B:B,B124))</f>
        <v>0</v>
      </c>
      <c r="AG124" s="2" t="str">
        <f>VLOOKUP(K124,'[1]자격증 backdata'!A:C,3,0)</f>
        <v>E</v>
      </c>
      <c r="AH124" s="2">
        <f>COUNTIFS($B:$B,$B124,$AG:$AG,AH$1)</f>
        <v>0</v>
      </c>
      <c r="AI124" s="2">
        <f>COUNTIFS($B:$B,$B124,$AG:$AG,AI$1)</f>
        <v>0</v>
      </c>
      <c r="AJ124" s="2">
        <f>COUNTIFS($B:$B,$B124,$AG:$AG,AJ$1)</f>
        <v>0</v>
      </c>
      <c r="AK124" s="2">
        <f>COUNTIFS($B:$B,$B124,$AG:$AG,AK$1)</f>
        <v>0</v>
      </c>
      <c r="AL124" s="2">
        <f>COUNTIFS($B:$B,$B124,$AG:$AG,AL$1)</f>
        <v>1</v>
      </c>
      <c r="AM124" s="2">
        <f>COUNTIFS($B:$B,$B124,$AG:$AG,AM$1)</f>
        <v>0</v>
      </c>
      <c r="AN124" s="2">
        <f>COUNTIFS($B:$B,$B124,$AG:$AG,AN$1)</f>
        <v>0</v>
      </c>
      <c r="AO124" s="2">
        <f>COUNTIFS($B:$B,$B124,$AG:$AG,AO$1)</f>
        <v>1</v>
      </c>
      <c r="AP124" s="2">
        <f>COUNTIFS($B:$B,$B124,$AG:$AG,AP$1)</f>
        <v>0</v>
      </c>
      <c r="AQ124" s="2">
        <f>COUNTIFS($B:$B,$B124,$AG:$AG,AQ$1)</f>
        <v>0</v>
      </c>
      <c r="AR124" s="2">
        <f>COUNTIFS($B:$B,$B124,$AG:$AG,AR$1)</f>
        <v>0</v>
      </c>
      <c r="AS124" s="2">
        <f>COUNTIFS($B:$B,$B124,$AG:$AG,AS$1)</f>
        <v>0</v>
      </c>
      <c r="AT124" s="2">
        <f>COUNTIFS($B:$B,$B124,$AG:$AG,AT$1)</f>
        <v>1</v>
      </c>
      <c r="AU124" s="2">
        <f>COUNTIFS($B:$B,$B124,$AG:$AG,AU$1)</f>
        <v>0</v>
      </c>
    </row>
    <row r="125" spans="1:47" ht="15" customHeight="1" x14ac:dyDescent="0.35">
      <c r="A125" s="7">
        <f>IF(B124=B125,A124,A124+1)</f>
        <v>38</v>
      </c>
      <c r="B125" s="7" t="s">
        <v>6123</v>
      </c>
      <c r="C125" s="7" t="s">
        <v>5938</v>
      </c>
      <c r="D125" s="7" t="s">
        <v>3044</v>
      </c>
      <c r="E125" s="7" t="s">
        <v>3043</v>
      </c>
      <c r="F125" s="4" t="s">
        <v>7</v>
      </c>
      <c r="G125" s="4" t="s">
        <v>8</v>
      </c>
      <c r="H125" s="4" t="s">
        <v>7</v>
      </c>
      <c r="I125" s="3">
        <v>4</v>
      </c>
      <c r="J125" s="3" t="s">
        <v>2526</v>
      </c>
      <c r="K125" s="3" t="s">
        <v>3161</v>
      </c>
      <c r="L125" s="3" t="s">
        <v>2524</v>
      </c>
      <c r="M125" s="3" t="s">
        <v>6122</v>
      </c>
      <c r="N125" s="3" t="s">
        <v>2617</v>
      </c>
      <c r="P125" s="3" t="s">
        <v>669</v>
      </c>
      <c r="Q125" s="3" t="s">
        <v>1475</v>
      </c>
      <c r="R125" s="3" t="s">
        <v>2434</v>
      </c>
      <c r="S125" s="2" t="str">
        <f>IF(P125="심사불필요","-",VLOOKUP(K125,'[1]자격증 backdata'!A:G,7,0))</f>
        <v>-</v>
      </c>
      <c r="T125" s="2" t="str">
        <f>IF(S125="-","-",IF(COUNTIFS(B:B,B125,S:S,"필수")&gt;0,"자격요건충족","확인필요"))</f>
        <v>-</v>
      </c>
      <c r="U125" s="2"/>
      <c r="W125" s="2">
        <f>IF(Q125="4급","심사불필요",VLOOKUP(K125,'[1]자격증 backdata'!A:B,2,0))</f>
        <v>4</v>
      </c>
      <c r="X125" s="3">
        <f>IF(R125="A", MIN(20, SUMIFS(W:W, B:B, B125, R:R, "A")),IF(R125="B", MIN(30, SUMIFS(W:W, B:B, B125, R:R, "B")),"비해당분야"))</f>
        <v>14</v>
      </c>
      <c r="Y125" s="3" t="str">
        <f>IF(R125="C",MIN(30,IF(COUNTIFS(B:B,B125,W:W,"가1")=1,25,IF(COUNTIFS(B:B,B125,W:W,"가1")&gt;=2,30,0))+IF(COUNTIFS(B:B,B125,W:W,"나1")&gt;=4,30,IF(COUNTIFS(B:B,B125,W:W,"나1")=3,26,IF(COUNTIFS(B:B,B125,W:W,"나1")=2,22,IF(COUNTIFS(B:B,B125,W:W,"나1")=1,18,0)))))+MIN(30,IF(COUNTIFS(B:B,B125,W:W,"가2")=1,25,IF(COUNTIFS(B:B,B125,W:W,"가2")&gt;=2,30,0))+IF(COUNTIFS(B:B,B125,W:W,"나2")=3,30,IF(COUNTIFS(B:B,B125,W:W,"나2")=2,25,IF(COUNTIFS(B:B,B125,W:W,"나2")=1,20,0)))),"비해당분야")</f>
        <v>비해당분야</v>
      </c>
      <c r="Z125" s="3" t="str">
        <f>IF(R125="C",VLOOKUP(K125,'[1]자격증 backdata'!A:F,6,0),"비해당분야")</f>
        <v>비해당분야</v>
      </c>
      <c r="AA125" s="3" t="str">
        <f>IF(R125="C",SUMIF(B:B,B125,Z:Z),"비해당분야")</f>
        <v>비해당분야</v>
      </c>
      <c r="AB125" s="3" t="str">
        <f>IF(R125="C",SUM(Y125,AA125),"비해당분야")</f>
        <v>비해당분야</v>
      </c>
      <c r="AC125" s="3">
        <f>IF(R125="C",AB125,X125)</f>
        <v>14</v>
      </c>
      <c r="AD125" s="3">
        <f>VLOOKUP(K125,'[1]자격증 backdata'!A:D,4,0)</f>
        <v>0</v>
      </c>
      <c r="AE125" s="3">
        <f>IF(_xlfn.MAXIFS(AD:AD,B:B,B125)&gt;10,10,_xlfn.MAXIFS(AD:AD,B:B,B125))</f>
        <v>0</v>
      </c>
      <c r="AG125" s="2">
        <f>VLOOKUP(K125,'[1]자격증 backdata'!A:C,3,0)</f>
        <v>0</v>
      </c>
      <c r="AH125" s="2">
        <f>COUNTIFS($B:$B,$B125,$AG:$AG,AH$1)</f>
        <v>0</v>
      </c>
      <c r="AI125" s="2">
        <f>COUNTIFS($B:$B,$B125,$AG:$AG,AI$1)</f>
        <v>0</v>
      </c>
      <c r="AJ125" s="2">
        <f>COUNTIFS($B:$B,$B125,$AG:$AG,AJ$1)</f>
        <v>0</v>
      </c>
      <c r="AK125" s="2">
        <f>COUNTIFS($B:$B,$B125,$AG:$AG,AK$1)</f>
        <v>0</v>
      </c>
      <c r="AL125" s="2">
        <f>COUNTIFS($B:$B,$B125,$AG:$AG,AL$1)</f>
        <v>1</v>
      </c>
      <c r="AM125" s="2">
        <f>COUNTIFS($B:$B,$B125,$AG:$AG,AM$1)</f>
        <v>0</v>
      </c>
      <c r="AN125" s="2">
        <f>COUNTIFS($B:$B,$B125,$AG:$AG,AN$1)</f>
        <v>0</v>
      </c>
      <c r="AO125" s="2">
        <f>COUNTIFS($B:$B,$B125,$AG:$AG,AO$1)</f>
        <v>1</v>
      </c>
      <c r="AP125" s="2">
        <f>COUNTIFS($B:$B,$B125,$AG:$AG,AP$1)</f>
        <v>0</v>
      </c>
      <c r="AQ125" s="2">
        <f>COUNTIFS($B:$B,$B125,$AG:$AG,AQ$1)</f>
        <v>0</v>
      </c>
      <c r="AR125" s="2">
        <f>COUNTIFS($B:$B,$B125,$AG:$AG,AR$1)</f>
        <v>0</v>
      </c>
      <c r="AS125" s="2">
        <f>COUNTIFS($B:$B,$B125,$AG:$AG,AS$1)</f>
        <v>0</v>
      </c>
      <c r="AT125" s="2">
        <f>COUNTIFS($B:$B,$B125,$AG:$AG,AT$1)</f>
        <v>1</v>
      </c>
      <c r="AU125" s="2">
        <f>COUNTIFS($B:$B,$B125,$AG:$AG,AU$1)</f>
        <v>0</v>
      </c>
    </row>
    <row r="126" spans="1:47" ht="15" customHeight="1" x14ac:dyDescent="0.35">
      <c r="A126" s="4">
        <f>IF(B125=B126,A125,A125+1)</f>
        <v>39</v>
      </c>
      <c r="B126" s="4" t="s">
        <v>6119</v>
      </c>
      <c r="C126" s="4" t="s">
        <v>6118</v>
      </c>
      <c r="D126" s="4" t="s">
        <v>3044</v>
      </c>
      <c r="E126" s="4" t="s">
        <v>3043</v>
      </c>
      <c r="F126" s="4" t="s">
        <v>7</v>
      </c>
      <c r="G126" s="4" t="s">
        <v>8</v>
      </c>
      <c r="H126" s="4" t="s">
        <v>7</v>
      </c>
      <c r="I126" s="4">
        <v>1</v>
      </c>
      <c r="J126" s="4" t="s">
        <v>69</v>
      </c>
      <c r="K126" s="4" t="s">
        <v>3065</v>
      </c>
      <c r="L126" s="4" t="s">
        <v>36</v>
      </c>
      <c r="M126" s="4" t="s">
        <v>6121</v>
      </c>
      <c r="N126" s="4" t="s">
        <v>319</v>
      </c>
      <c r="P126" s="4" t="s">
        <v>669</v>
      </c>
      <c r="Q126" s="4" t="s">
        <v>1475</v>
      </c>
      <c r="R126" s="4" t="s">
        <v>2434</v>
      </c>
      <c r="S126" s="5" t="str">
        <f>IF(P126="심사불필요","-",VLOOKUP(K126,'[1]자격증 backdata'!A:G,7,0))</f>
        <v>-</v>
      </c>
      <c r="T126" s="5" t="str">
        <f>IF(S126="-","-",IF(COUNTIFS(B:B,B126,S:S,"필수")&gt;0,"자격요건충족","확인필요"))</f>
        <v>-</v>
      </c>
      <c r="U126" s="5"/>
      <c r="W126" s="5">
        <f>IF(Q126="4급","심사불필요",VLOOKUP(K126,'[1]자격증 backdata'!A:B,2,0))</f>
        <v>0</v>
      </c>
      <c r="X126" s="4">
        <f>IF(R126="A", MIN(20, SUMIFS(W:W, B:B, B126, R:R, "A")),IF(R126="B", MIN(30, SUMIFS(W:W, B:B, B126, R:R, "B")),"비해당분야"))</f>
        <v>8</v>
      </c>
      <c r="Y126" s="4" t="str">
        <f>IF(R126="C",MIN(30,IF(COUNTIFS(B:B,B126,W:W,"가1")=1,25,IF(COUNTIFS(B:B,B126,W:W,"가1")&gt;=2,30,0))+IF(COUNTIFS(B:B,B126,W:W,"나1")&gt;=4,30,IF(COUNTIFS(B:B,B126,W:W,"나1")=3,26,IF(COUNTIFS(B:B,B126,W:W,"나1")=2,22,IF(COUNTIFS(B:B,B126,W:W,"나1")=1,18,0)))))+MIN(30,IF(COUNTIFS(B:B,B126,W:W,"가2")=1,25,IF(COUNTIFS(B:B,B126,W:W,"가2")&gt;=2,30,0))+IF(COUNTIFS(B:B,B126,W:W,"나2")=3,30,IF(COUNTIFS(B:B,B126,W:W,"나2")=2,25,IF(COUNTIFS(B:B,B126,W:W,"나2")=1,20,0)))),"비해당분야")</f>
        <v>비해당분야</v>
      </c>
      <c r="Z126" s="4" t="str">
        <f>IF(R126="C",VLOOKUP(K126,'[1]자격증 backdata'!A:F,6,0),"비해당분야")</f>
        <v>비해당분야</v>
      </c>
      <c r="AA126" s="4" t="str">
        <f>IF(R126="C",SUMIF(B:B,B126,Z:Z),"비해당분야")</f>
        <v>비해당분야</v>
      </c>
      <c r="AB126" s="4" t="str">
        <f>IF(R126="C",SUM(Y126,AA126),"비해당분야")</f>
        <v>비해당분야</v>
      </c>
      <c r="AC126" s="4">
        <f>IF(R126="C",AB126,X126)</f>
        <v>8</v>
      </c>
      <c r="AD126" s="4">
        <f>VLOOKUP(K126,'[1]자격증 backdata'!A:D,4,0)</f>
        <v>5</v>
      </c>
      <c r="AE126" s="4">
        <f>IF(_xlfn.MAXIFS(AD:AD,B:B,B126)&gt;10,10,_xlfn.MAXIFS(AD:AD,B:B,B126))</f>
        <v>5</v>
      </c>
      <c r="AG126" s="5">
        <f>VLOOKUP(K126,'[1]자격증 backdata'!A:C,3,0)</f>
        <v>0</v>
      </c>
      <c r="AH126" s="5">
        <f>COUNTIFS($B:$B,$B126,$AG:$AG,AH$1)</f>
        <v>0</v>
      </c>
      <c r="AI126" s="5">
        <f>COUNTIFS($B:$B,$B126,$AG:$AG,AI$1)</f>
        <v>0</v>
      </c>
      <c r="AJ126" s="5">
        <f>COUNTIFS($B:$B,$B126,$AG:$AG,AJ$1)</f>
        <v>0</v>
      </c>
      <c r="AK126" s="5">
        <f>COUNTIFS($B:$B,$B126,$AG:$AG,AK$1)</f>
        <v>0</v>
      </c>
      <c r="AL126" s="5">
        <f>COUNTIFS($B:$B,$B126,$AG:$AG,AL$1)</f>
        <v>0</v>
      </c>
      <c r="AM126" s="5">
        <f>COUNTIFS($B:$B,$B126,$AG:$AG,AM$1)</f>
        <v>0</v>
      </c>
      <c r="AN126" s="5">
        <f>COUNTIFS($B:$B,$B126,$AG:$AG,AN$1)</f>
        <v>1</v>
      </c>
      <c r="AO126" s="5">
        <f>COUNTIFS($B:$B,$B126,$AG:$AG,AO$1)</f>
        <v>0</v>
      </c>
      <c r="AP126" s="5">
        <f>COUNTIFS($B:$B,$B126,$AG:$AG,AP$1)</f>
        <v>0</v>
      </c>
      <c r="AQ126" s="5">
        <f>COUNTIFS($B:$B,$B126,$AG:$AG,AQ$1)</f>
        <v>0</v>
      </c>
      <c r="AR126" s="5">
        <f>COUNTIFS($B:$B,$B126,$AG:$AG,AR$1)</f>
        <v>0</v>
      </c>
      <c r="AS126" s="5">
        <f>COUNTIFS($B:$B,$B126,$AG:$AG,AS$1)</f>
        <v>0</v>
      </c>
      <c r="AT126" s="5">
        <f>COUNTIFS($B:$B,$B126,$AG:$AG,AT$1)</f>
        <v>1</v>
      </c>
      <c r="AU126" s="5">
        <f>COUNTIFS($B:$B,$B126,$AG:$AG,AU$1)</f>
        <v>0</v>
      </c>
    </row>
    <row r="127" spans="1:47" ht="15" customHeight="1" x14ac:dyDescent="0.35">
      <c r="A127" s="6">
        <f>IF(B126=B127,A126,A126+1)</f>
        <v>39</v>
      </c>
      <c r="B127" s="6" t="s">
        <v>6119</v>
      </c>
      <c r="C127" s="6" t="s">
        <v>6118</v>
      </c>
      <c r="D127" s="6" t="s">
        <v>3044</v>
      </c>
      <c r="E127" s="6" t="s">
        <v>3043</v>
      </c>
      <c r="F127" s="4" t="s">
        <v>7</v>
      </c>
      <c r="G127" s="4" t="s">
        <v>8</v>
      </c>
      <c r="H127" s="4" t="s">
        <v>7</v>
      </c>
      <c r="I127" s="4">
        <v>2</v>
      </c>
      <c r="J127" s="4" t="s">
        <v>106</v>
      </c>
      <c r="K127" s="4" t="s">
        <v>3057</v>
      </c>
      <c r="L127" s="4" t="s">
        <v>55</v>
      </c>
      <c r="M127" s="4" t="s">
        <v>6120</v>
      </c>
      <c r="N127" s="4" t="s">
        <v>4578</v>
      </c>
      <c r="P127" s="4" t="s">
        <v>669</v>
      </c>
      <c r="Q127" s="4" t="s">
        <v>1475</v>
      </c>
      <c r="R127" s="4" t="s">
        <v>2434</v>
      </c>
      <c r="S127" s="5" t="str">
        <f>IF(P127="심사불필요","-",VLOOKUP(K127,'[1]자격증 backdata'!A:G,7,0))</f>
        <v>-</v>
      </c>
      <c r="T127" s="5" t="str">
        <f>IF(S127="-","-",IF(COUNTIFS(B:B,B127,S:S,"필수")&gt;0,"자격요건충족","확인필요"))</f>
        <v>-</v>
      </c>
      <c r="U127" s="5"/>
      <c r="W127" s="5">
        <f>IF(Q127="4급","심사불필요",VLOOKUP(K127,'[1]자격증 backdata'!A:B,2,0))</f>
        <v>4</v>
      </c>
      <c r="X127" s="4">
        <f>IF(R127="A", MIN(20, SUMIFS(W:W, B:B, B127, R:R, "A")),IF(R127="B", MIN(30, SUMIFS(W:W, B:B, B127, R:R, "B")),"비해당분야"))</f>
        <v>8</v>
      </c>
      <c r="Y127" s="4" t="str">
        <f>IF(R127="C",MIN(30,IF(COUNTIFS(B:B,B127,W:W,"가1")=1,25,IF(COUNTIFS(B:B,B127,W:W,"가1")&gt;=2,30,0))+IF(COUNTIFS(B:B,B127,W:W,"나1")&gt;=4,30,IF(COUNTIFS(B:B,B127,W:W,"나1")=3,26,IF(COUNTIFS(B:B,B127,W:W,"나1")=2,22,IF(COUNTIFS(B:B,B127,W:W,"나1")=1,18,0)))))+MIN(30,IF(COUNTIFS(B:B,B127,W:W,"가2")=1,25,IF(COUNTIFS(B:B,B127,W:W,"가2")&gt;=2,30,0))+IF(COUNTIFS(B:B,B127,W:W,"나2")=3,30,IF(COUNTIFS(B:B,B127,W:W,"나2")=2,25,IF(COUNTIFS(B:B,B127,W:W,"나2")=1,20,0)))),"비해당분야")</f>
        <v>비해당분야</v>
      </c>
      <c r="Z127" s="4" t="str">
        <f>IF(R127="C",VLOOKUP(K127,'[1]자격증 backdata'!A:F,6,0),"비해당분야")</f>
        <v>비해당분야</v>
      </c>
      <c r="AA127" s="4" t="str">
        <f>IF(R127="C",SUMIF(B:B,B127,Z:Z),"비해당분야")</f>
        <v>비해당분야</v>
      </c>
      <c r="AB127" s="4" t="str">
        <f>IF(R127="C",SUM(Y127,AA127),"비해당분야")</f>
        <v>비해당분야</v>
      </c>
      <c r="AC127" s="4">
        <f>IF(R127="C",AB127,X127)</f>
        <v>8</v>
      </c>
      <c r="AD127" s="4">
        <f>VLOOKUP(K127,'[1]자격증 backdata'!A:D,4,0)</f>
        <v>0</v>
      </c>
      <c r="AE127" s="4">
        <f>IF(_xlfn.MAXIFS(AD:AD,B:B,B127)&gt;10,10,_xlfn.MAXIFS(AD:AD,B:B,B127))</f>
        <v>5</v>
      </c>
      <c r="AG127" s="5" t="str">
        <f>VLOOKUP(K127,'[1]자격증 backdata'!A:C,3,0)</f>
        <v>M</v>
      </c>
      <c r="AH127" s="5">
        <f>COUNTIFS($B:$B,$B127,$AG:$AG,AH$1)</f>
        <v>0</v>
      </c>
      <c r="AI127" s="5">
        <f>COUNTIFS($B:$B,$B127,$AG:$AG,AI$1)</f>
        <v>0</v>
      </c>
      <c r="AJ127" s="5">
        <f>COUNTIFS($B:$B,$B127,$AG:$AG,AJ$1)</f>
        <v>0</v>
      </c>
      <c r="AK127" s="5">
        <f>COUNTIFS($B:$B,$B127,$AG:$AG,AK$1)</f>
        <v>0</v>
      </c>
      <c r="AL127" s="5">
        <f>COUNTIFS($B:$B,$B127,$AG:$AG,AL$1)</f>
        <v>0</v>
      </c>
      <c r="AM127" s="5">
        <f>COUNTIFS($B:$B,$B127,$AG:$AG,AM$1)</f>
        <v>0</v>
      </c>
      <c r="AN127" s="5">
        <f>COUNTIFS($B:$B,$B127,$AG:$AG,AN$1)</f>
        <v>1</v>
      </c>
      <c r="AO127" s="5">
        <f>COUNTIFS($B:$B,$B127,$AG:$AG,AO$1)</f>
        <v>0</v>
      </c>
      <c r="AP127" s="5">
        <f>COUNTIFS($B:$B,$B127,$AG:$AG,AP$1)</f>
        <v>0</v>
      </c>
      <c r="AQ127" s="5">
        <f>COUNTIFS($B:$B,$B127,$AG:$AG,AQ$1)</f>
        <v>0</v>
      </c>
      <c r="AR127" s="5">
        <f>COUNTIFS($B:$B,$B127,$AG:$AG,AR$1)</f>
        <v>0</v>
      </c>
      <c r="AS127" s="5">
        <f>COUNTIFS($B:$B,$B127,$AG:$AG,AS$1)</f>
        <v>0</v>
      </c>
      <c r="AT127" s="5">
        <f>COUNTIFS($B:$B,$B127,$AG:$AG,AT$1)</f>
        <v>1</v>
      </c>
      <c r="AU127" s="5">
        <f>COUNTIFS($B:$B,$B127,$AG:$AG,AU$1)</f>
        <v>0</v>
      </c>
    </row>
    <row r="128" spans="1:47" ht="15" customHeight="1" x14ac:dyDescent="0.35">
      <c r="A128" s="6">
        <f>IF(B127=B128,A127,A127+1)</f>
        <v>39</v>
      </c>
      <c r="B128" s="6" t="s">
        <v>6119</v>
      </c>
      <c r="C128" s="6" t="s">
        <v>6118</v>
      </c>
      <c r="D128" s="6" t="s">
        <v>3044</v>
      </c>
      <c r="E128" s="6" t="s">
        <v>3043</v>
      </c>
      <c r="F128" s="4" t="s">
        <v>7</v>
      </c>
      <c r="G128" s="4" t="s">
        <v>8</v>
      </c>
      <c r="H128" s="4" t="s">
        <v>7</v>
      </c>
      <c r="I128" s="4">
        <v>3</v>
      </c>
      <c r="J128" s="4" t="s">
        <v>215</v>
      </c>
      <c r="K128" s="4" t="s">
        <v>3164</v>
      </c>
      <c r="L128" s="4" t="s">
        <v>55</v>
      </c>
      <c r="M128" s="4" t="s">
        <v>6117</v>
      </c>
      <c r="N128" s="4" t="s">
        <v>6116</v>
      </c>
      <c r="P128" s="4" t="s">
        <v>669</v>
      </c>
      <c r="Q128" s="4" t="s">
        <v>1475</v>
      </c>
      <c r="R128" s="4" t="s">
        <v>2434</v>
      </c>
      <c r="S128" s="5" t="str">
        <f>IF(P128="심사불필요","-",VLOOKUP(K128,'[1]자격증 backdata'!A:G,7,0))</f>
        <v>-</v>
      </c>
      <c r="T128" s="5" t="str">
        <f>IF(S128="-","-",IF(COUNTIFS(B:B,B128,S:S,"필수")&gt;0,"자격요건충족","확인필요"))</f>
        <v>-</v>
      </c>
      <c r="U128" s="5"/>
      <c r="W128" s="5">
        <f>IF(Q128="4급","심사불필요",VLOOKUP(K128,'[1]자격증 backdata'!A:B,2,0))</f>
        <v>4</v>
      </c>
      <c r="X128" s="4">
        <f>IF(R128="A", MIN(20, SUMIFS(W:W, B:B, B128, R:R, "A")),IF(R128="B", MIN(30, SUMIFS(W:W, B:B, B128, R:R, "B")),"비해당분야"))</f>
        <v>8</v>
      </c>
      <c r="Y128" s="4" t="str">
        <f>IF(R128="C",MIN(30,IF(COUNTIFS(B:B,B128,W:W,"가1")=1,25,IF(COUNTIFS(B:B,B128,W:W,"가1")&gt;=2,30,0))+IF(COUNTIFS(B:B,B128,W:W,"나1")&gt;=4,30,IF(COUNTIFS(B:B,B128,W:W,"나1")=3,26,IF(COUNTIFS(B:B,B128,W:W,"나1")=2,22,IF(COUNTIFS(B:B,B128,W:W,"나1")=1,18,0)))))+MIN(30,IF(COUNTIFS(B:B,B128,W:W,"가2")=1,25,IF(COUNTIFS(B:B,B128,W:W,"가2")&gt;=2,30,0))+IF(COUNTIFS(B:B,B128,W:W,"나2")=3,30,IF(COUNTIFS(B:B,B128,W:W,"나2")=2,25,IF(COUNTIFS(B:B,B128,W:W,"나2")=1,20,0)))),"비해당분야")</f>
        <v>비해당분야</v>
      </c>
      <c r="Z128" s="4" t="str">
        <f>IF(R128="C",VLOOKUP(K128,'[1]자격증 backdata'!A:F,6,0),"비해당분야")</f>
        <v>비해당분야</v>
      </c>
      <c r="AA128" s="4" t="str">
        <f>IF(R128="C",SUMIF(B:B,B128,Z:Z),"비해당분야")</f>
        <v>비해당분야</v>
      </c>
      <c r="AB128" s="4" t="str">
        <f>IF(R128="C",SUM(Y128,AA128),"비해당분야")</f>
        <v>비해당분야</v>
      </c>
      <c r="AC128" s="4">
        <f>IF(R128="C",AB128,X128)</f>
        <v>8</v>
      </c>
      <c r="AD128" s="4">
        <f>VLOOKUP(K128,'[1]자격증 backdata'!A:D,4,0)</f>
        <v>0</v>
      </c>
      <c r="AE128" s="4">
        <f>IF(_xlfn.MAXIFS(AD:AD,B:B,B128)&gt;10,10,_xlfn.MAXIFS(AD:AD,B:B,B128))</f>
        <v>5</v>
      </c>
      <c r="AG128" s="5" t="str">
        <f>VLOOKUP(K128,'[1]자격증 backdata'!A:C,3,0)</f>
        <v>G</v>
      </c>
      <c r="AH128" s="5">
        <f>COUNTIFS($B:$B,$B128,$AG:$AG,AH$1)</f>
        <v>0</v>
      </c>
      <c r="AI128" s="5">
        <f>COUNTIFS($B:$B,$B128,$AG:$AG,AI$1)</f>
        <v>0</v>
      </c>
      <c r="AJ128" s="5">
        <f>COUNTIFS($B:$B,$B128,$AG:$AG,AJ$1)</f>
        <v>0</v>
      </c>
      <c r="AK128" s="5">
        <f>COUNTIFS($B:$B,$B128,$AG:$AG,AK$1)</f>
        <v>0</v>
      </c>
      <c r="AL128" s="5">
        <f>COUNTIFS($B:$B,$B128,$AG:$AG,AL$1)</f>
        <v>0</v>
      </c>
      <c r="AM128" s="5">
        <f>COUNTIFS($B:$B,$B128,$AG:$AG,AM$1)</f>
        <v>0</v>
      </c>
      <c r="AN128" s="5">
        <f>COUNTIFS($B:$B,$B128,$AG:$AG,AN$1)</f>
        <v>1</v>
      </c>
      <c r="AO128" s="5">
        <f>COUNTIFS($B:$B,$B128,$AG:$AG,AO$1)</f>
        <v>0</v>
      </c>
      <c r="AP128" s="5">
        <f>COUNTIFS($B:$B,$B128,$AG:$AG,AP$1)</f>
        <v>0</v>
      </c>
      <c r="AQ128" s="5">
        <f>COUNTIFS($B:$B,$B128,$AG:$AG,AQ$1)</f>
        <v>0</v>
      </c>
      <c r="AR128" s="5">
        <f>COUNTIFS($B:$B,$B128,$AG:$AG,AR$1)</f>
        <v>0</v>
      </c>
      <c r="AS128" s="5">
        <f>COUNTIFS($B:$B,$B128,$AG:$AG,AS$1)</f>
        <v>0</v>
      </c>
      <c r="AT128" s="5">
        <f>COUNTIFS($B:$B,$B128,$AG:$AG,AT$1)</f>
        <v>1</v>
      </c>
      <c r="AU128" s="5">
        <f>COUNTIFS($B:$B,$B128,$AG:$AG,AU$1)</f>
        <v>0</v>
      </c>
    </row>
    <row r="129" spans="1:47" ht="15" customHeight="1" x14ac:dyDescent="0.35">
      <c r="A129" s="3">
        <f>IF(B128=B129,A128,A128+1)</f>
        <v>40</v>
      </c>
      <c r="B129" s="3" t="s">
        <v>6113</v>
      </c>
      <c r="C129" s="3" t="s">
        <v>5090</v>
      </c>
      <c r="D129" s="3" t="s">
        <v>3044</v>
      </c>
      <c r="E129" s="3" t="s">
        <v>3043</v>
      </c>
      <c r="F129" s="4" t="s">
        <v>7</v>
      </c>
      <c r="G129" s="4" t="s">
        <v>8</v>
      </c>
      <c r="H129" s="4" t="s">
        <v>7</v>
      </c>
      <c r="I129" s="3">
        <v>1</v>
      </c>
      <c r="J129" s="3" t="s">
        <v>106</v>
      </c>
      <c r="K129" s="3" t="s">
        <v>3057</v>
      </c>
      <c r="L129" s="3" t="s">
        <v>55</v>
      </c>
      <c r="M129" s="3" t="s">
        <v>6115</v>
      </c>
      <c r="N129" s="3" t="s">
        <v>5777</v>
      </c>
      <c r="P129" s="3" t="s">
        <v>669</v>
      </c>
      <c r="Q129" s="3" t="s">
        <v>1475</v>
      </c>
      <c r="R129" s="3" t="s">
        <v>2434</v>
      </c>
      <c r="S129" s="2" t="str">
        <f>IF(P129="심사불필요","-",VLOOKUP(K129,'[1]자격증 backdata'!A:G,7,0))</f>
        <v>-</v>
      </c>
      <c r="T129" s="2" t="str">
        <f>IF(S129="-","-",IF(COUNTIFS(B:B,B129,S:S,"필수")&gt;0,"자격요건충족","확인필요"))</f>
        <v>-</v>
      </c>
      <c r="U129" s="2"/>
      <c r="W129" s="2">
        <f>IF(Q129="4급","심사불필요",VLOOKUP(K129,'[1]자격증 backdata'!A:B,2,0))</f>
        <v>4</v>
      </c>
      <c r="X129" s="3">
        <f>IF(R129="A", MIN(20, SUMIFS(W:W, B:B, B129, R:R, "A")),IF(R129="B", MIN(30, SUMIFS(W:W, B:B, B129, R:R, "B")),"비해당분야"))</f>
        <v>8</v>
      </c>
      <c r="Y129" s="3" t="str">
        <f>IF(R129="C",MIN(30,IF(COUNTIFS(B:B,B129,W:W,"가1")=1,25,IF(COUNTIFS(B:B,B129,W:W,"가1")&gt;=2,30,0))+IF(COUNTIFS(B:B,B129,W:W,"나1")&gt;=4,30,IF(COUNTIFS(B:B,B129,W:W,"나1")=3,26,IF(COUNTIFS(B:B,B129,W:W,"나1")=2,22,IF(COUNTIFS(B:B,B129,W:W,"나1")=1,18,0)))))+MIN(30,IF(COUNTIFS(B:B,B129,W:W,"가2")=1,25,IF(COUNTIFS(B:B,B129,W:W,"가2")&gt;=2,30,0))+IF(COUNTIFS(B:B,B129,W:W,"나2")=3,30,IF(COUNTIFS(B:B,B129,W:W,"나2")=2,25,IF(COUNTIFS(B:B,B129,W:W,"나2")=1,20,0)))),"비해당분야")</f>
        <v>비해당분야</v>
      </c>
      <c r="Z129" s="3" t="str">
        <f>IF(R129="C",VLOOKUP(K129,'[1]자격증 backdata'!A:F,6,0),"비해당분야")</f>
        <v>비해당분야</v>
      </c>
      <c r="AA129" s="3" t="str">
        <f>IF(R129="C",SUMIF(B:B,B129,Z:Z),"비해당분야")</f>
        <v>비해당분야</v>
      </c>
      <c r="AB129" s="3" t="str">
        <f>IF(R129="C",SUM(Y129,AA129),"비해당분야")</f>
        <v>비해당분야</v>
      </c>
      <c r="AC129" s="3">
        <f>IF(R129="C",AB129,X129)</f>
        <v>8</v>
      </c>
      <c r="AD129" s="3">
        <f>VLOOKUP(K129,'[1]자격증 backdata'!A:D,4,0)</f>
        <v>0</v>
      </c>
      <c r="AE129" s="3">
        <f>IF(_xlfn.MAXIFS(AD:AD,B:B,B129)&gt;10,10,_xlfn.MAXIFS(AD:AD,B:B,B129))</f>
        <v>5</v>
      </c>
      <c r="AG129" s="2" t="str">
        <f>VLOOKUP(K129,'[1]자격증 backdata'!A:C,3,0)</f>
        <v>M</v>
      </c>
      <c r="AH129" s="2">
        <f>COUNTIFS($B:$B,$B129,$AG:$AG,AH$1)</f>
        <v>0</v>
      </c>
      <c r="AI129" s="2">
        <f>COUNTIFS($B:$B,$B129,$AG:$AG,AI$1)</f>
        <v>0</v>
      </c>
      <c r="AJ129" s="2">
        <f>COUNTIFS($B:$B,$B129,$AG:$AG,AJ$1)</f>
        <v>0</v>
      </c>
      <c r="AK129" s="2">
        <f>COUNTIFS($B:$B,$B129,$AG:$AG,AK$1)</f>
        <v>0</v>
      </c>
      <c r="AL129" s="2">
        <f>COUNTIFS($B:$B,$B129,$AG:$AG,AL$1)</f>
        <v>0</v>
      </c>
      <c r="AM129" s="2">
        <f>COUNTIFS($B:$B,$B129,$AG:$AG,AM$1)</f>
        <v>0</v>
      </c>
      <c r="AN129" s="2">
        <f>COUNTIFS($B:$B,$B129,$AG:$AG,AN$1)</f>
        <v>0</v>
      </c>
      <c r="AO129" s="2">
        <f>COUNTIFS($B:$B,$B129,$AG:$AG,AO$1)</f>
        <v>1</v>
      </c>
      <c r="AP129" s="2">
        <f>COUNTIFS($B:$B,$B129,$AG:$AG,AP$1)</f>
        <v>0</v>
      </c>
      <c r="AQ129" s="2">
        <f>COUNTIFS($B:$B,$B129,$AG:$AG,AQ$1)</f>
        <v>0</v>
      </c>
      <c r="AR129" s="2">
        <f>COUNTIFS($B:$B,$B129,$AG:$AG,AR$1)</f>
        <v>0</v>
      </c>
      <c r="AS129" s="2">
        <f>COUNTIFS($B:$B,$B129,$AG:$AG,AS$1)</f>
        <v>0</v>
      </c>
      <c r="AT129" s="2">
        <f>COUNTIFS($B:$B,$B129,$AG:$AG,AT$1)</f>
        <v>1</v>
      </c>
      <c r="AU129" s="2">
        <f>COUNTIFS($B:$B,$B129,$AG:$AG,AU$1)</f>
        <v>0</v>
      </c>
    </row>
    <row r="130" spans="1:47" ht="15" customHeight="1" x14ac:dyDescent="0.35">
      <c r="A130" s="7">
        <f>IF(B129=B130,A129,A129+1)</f>
        <v>40</v>
      </c>
      <c r="B130" s="7" t="s">
        <v>6113</v>
      </c>
      <c r="C130" s="7" t="s">
        <v>5090</v>
      </c>
      <c r="D130" s="7" t="s">
        <v>3044</v>
      </c>
      <c r="E130" s="7" t="s">
        <v>3043</v>
      </c>
      <c r="F130" s="4" t="s">
        <v>7</v>
      </c>
      <c r="G130" s="4" t="s">
        <v>8</v>
      </c>
      <c r="H130" s="4" t="s">
        <v>7</v>
      </c>
      <c r="I130" s="3">
        <v>2</v>
      </c>
      <c r="J130" s="3" t="s">
        <v>69</v>
      </c>
      <c r="K130" s="3" t="s">
        <v>3065</v>
      </c>
      <c r="L130" s="3" t="s">
        <v>36</v>
      </c>
      <c r="M130" s="3" t="s">
        <v>6114</v>
      </c>
      <c r="N130" s="3" t="s">
        <v>1283</v>
      </c>
      <c r="P130" s="3" t="s">
        <v>669</v>
      </c>
      <c r="Q130" s="3" t="s">
        <v>1475</v>
      </c>
      <c r="R130" s="3" t="s">
        <v>2434</v>
      </c>
      <c r="S130" s="2" t="str">
        <f>IF(P130="심사불필요","-",VLOOKUP(K130,'[1]자격증 backdata'!A:G,7,0))</f>
        <v>-</v>
      </c>
      <c r="T130" s="2" t="str">
        <f>IF(S130="-","-",IF(COUNTIFS(B:B,B130,S:S,"필수")&gt;0,"자격요건충족","확인필요"))</f>
        <v>-</v>
      </c>
      <c r="U130" s="2"/>
      <c r="W130" s="2">
        <f>IF(Q130="4급","심사불필요",VLOOKUP(K130,'[1]자격증 backdata'!A:B,2,0))</f>
        <v>0</v>
      </c>
      <c r="X130" s="3">
        <f>IF(R130="A", MIN(20, SUMIFS(W:W, B:B, B130, R:R, "A")),IF(R130="B", MIN(30, SUMIFS(W:W, B:B, B130, R:R, "B")),"비해당분야"))</f>
        <v>8</v>
      </c>
      <c r="Y130" s="3" t="str">
        <f>IF(R130="C",MIN(30,IF(COUNTIFS(B:B,B130,W:W,"가1")=1,25,IF(COUNTIFS(B:B,B130,W:W,"가1")&gt;=2,30,0))+IF(COUNTIFS(B:B,B130,W:W,"나1")&gt;=4,30,IF(COUNTIFS(B:B,B130,W:W,"나1")=3,26,IF(COUNTIFS(B:B,B130,W:W,"나1")=2,22,IF(COUNTIFS(B:B,B130,W:W,"나1")=1,18,0)))))+MIN(30,IF(COUNTIFS(B:B,B130,W:W,"가2")=1,25,IF(COUNTIFS(B:B,B130,W:W,"가2")&gt;=2,30,0))+IF(COUNTIFS(B:B,B130,W:W,"나2")=3,30,IF(COUNTIFS(B:B,B130,W:W,"나2")=2,25,IF(COUNTIFS(B:B,B130,W:W,"나2")=1,20,0)))),"비해당분야")</f>
        <v>비해당분야</v>
      </c>
      <c r="Z130" s="3" t="str">
        <f>IF(R130="C",VLOOKUP(K130,'[1]자격증 backdata'!A:F,6,0),"비해당분야")</f>
        <v>비해당분야</v>
      </c>
      <c r="AA130" s="3" t="str">
        <f>IF(R130="C",SUMIF(B:B,B130,Z:Z),"비해당분야")</f>
        <v>비해당분야</v>
      </c>
      <c r="AB130" s="3" t="str">
        <f>IF(R130="C",SUM(Y130,AA130),"비해당분야")</f>
        <v>비해당분야</v>
      </c>
      <c r="AC130" s="3">
        <f>IF(R130="C",AB130,X130)</f>
        <v>8</v>
      </c>
      <c r="AD130" s="3">
        <f>VLOOKUP(K130,'[1]자격증 backdata'!A:D,4,0)</f>
        <v>5</v>
      </c>
      <c r="AE130" s="3">
        <f>IF(_xlfn.MAXIFS(AD:AD,B:B,B130)&gt;10,10,_xlfn.MAXIFS(AD:AD,B:B,B130))</f>
        <v>5</v>
      </c>
      <c r="AG130" s="2">
        <f>VLOOKUP(K130,'[1]자격증 backdata'!A:C,3,0)</f>
        <v>0</v>
      </c>
      <c r="AH130" s="2">
        <f>COUNTIFS($B:$B,$B130,$AG:$AG,AH$1)</f>
        <v>0</v>
      </c>
      <c r="AI130" s="2">
        <f>COUNTIFS($B:$B,$B130,$AG:$AG,AI$1)</f>
        <v>0</v>
      </c>
      <c r="AJ130" s="2">
        <f>COUNTIFS($B:$B,$B130,$AG:$AG,AJ$1)</f>
        <v>0</v>
      </c>
      <c r="AK130" s="2">
        <f>COUNTIFS($B:$B,$B130,$AG:$AG,AK$1)</f>
        <v>0</v>
      </c>
      <c r="AL130" s="2">
        <f>COUNTIFS($B:$B,$B130,$AG:$AG,AL$1)</f>
        <v>0</v>
      </c>
      <c r="AM130" s="2">
        <f>COUNTIFS($B:$B,$B130,$AG:$AG,AM$1)</f>
        <v>0</v>
      </c>
      <c r="AN130" s="2">
        <f>COUNTIFS($B:$B,$B130,$AG:$AG,AN$1)</f>
        <v>0</v>
      </c>
      <c r="AO130" s="2">
        <f>COUNTIFS($B:$B,$B130,$AG:$AG,AO$1)</f>
        <v>1</v>
      </c>
      <c r="AP130" s="2">
        <f>COUNTIFS($B:$B,$B130,$AG:$AG,AP$1)</f>
        <v>0</v>
      </c>
      <c r="AQ130" s="2">
        <f>COUNTIFS($B:$B,$B130,$AG:$AG,AQ$1)</f>
        <v>0</v>
      </c>
      <c r="AR130" s="2">
        <f>COUNTIFS($B:$B,$B130,$AG:$AG,AR$1)</f>
        <v>0</v>
      </c>
      <c r="AS130" s="2">
        <f>COUNTIFS($B:$B,$B130,$AG:$AG,AS$1)</f>
        <v>0</v>
      </c>
      <c r="AT130" s="2">
        <f>COUNTIFS($B:$B,$B130,$AG:$AG,AT$1)</f>
        <v>1</v>
      </c>
      <c r="AU130" s="2">
        <f>COUNTIFS($B:$B,$B130,$AG:$AG,AU$1)</f>
        <v>0</v>
      </c>
    </row>
    <row r="131" spans="1:47" ht="15" customHeight="1" x14ac:dyDescent="0.35">
      <c r="A131" s="7">
        <f>IF(B130=B131,A130,A130+1)</f>
        <v>40</v>
      </c>
      <c r="B131" s="7" t="s">
        <v>6113</v>
      </c>
      <c r="C131" s="7" t="s">
        <v>5090</v>
      </c>
      <c r="D131" s="7" t="s">
        <v>3044</v>
      </c>
      <c r="E131" s="7" t="s">
        <v>3043</v>
      </c>
      <c r="F131" s="4" t="s">
        <v>7</v>
      </c>
      <c r="G131" s="4" t="s">
        <v>8</v>
      </c>
      <c r="H131" s="4" t="s">
        <v>7</v>
      </c>
      <c r="I131" s="3">
        <v>3</v>
      </c>
      <c r="J131" s="3" t="s">
        <v>653</v>
      </c>
      <c r="K131" s="3" t="s">
        <v>3052</v>
      </c>
      <c r="L131" s="3" t="s">
        <v>651</v>
      </c>
      <c r="M131" s="3" t="s">
        <v>6112</v>
      </c>
      <c r="N131" s="3" t="s">
        <v>2891</v>
      </c>
      <c r="P131" s="3" t="s">
        <v>669</v>
      </c>
      <c r="Q131" s="3" t="s">
        <v>1475</v>
      </c>
      <c r="R131" s="3" t="s">
        <v>2434</v>
      </c>
      <c r="S131" s="2" t="str">
        <f>IF(P131="심사불필요","-",VLOOKUP(K131,'[1]자격증 backdata'!A:G,7,0))</f>
        <v>-</v>
      </c>
      <c r="T131" s="2" t="str">
        <f>IF(S131="-","-",IF(COUNTIFS(B:B,B131,S:S,"필수")&gt;0,"자격요건충족","확인필요"))</f>
        <v>-</v>
      </c>
      <c r="U131" s="2"/>
      <c r="W131" s="2">
        <f>IF(Q131="4급","심사불필요",VLOOKUP(K131,'[1]자격증 backdata'!A:B,2,0))</f>
        <v>4</v>
      </c>
      <c r="X131" s="3">
        <f>IF(R131="A", MIN(20, SUMIFS(W:W, B:B, B131, R:R, "A")),IF(R131="B", MIN(30, SUMIFS(W:W, B:B, B131, R:R, "B")),"비해당분야"))</f>
        <v>8</v>
      </c>
      <c r="Y131" s="3" t="str">
        <f>IF(R131="C",MIN(30,IF(COUNTIFS(B:B,B131,W:W,"가1")=1,25,IF(COUNTIFS(B:B,B131,W:W,"가1")&gt;=2,30,0))+IF(COUNTIFS(B:B,B131,W:W,"나1")&gt;=4,30,IF(COUNTIFS(B:B,B131,W:W,"나1")=3,26,IF(COUNTIFS(B:B,B131,W:W,"나1")=2,22,IF(COUNTIFS(B:B,B131,W:W,"나1")=1,18,0)))))+MIN(30,IF(COUNTIFS(B:B,B131,W:W,"가2")=1,25,IF(COUNTIFS(B:B,B131,W:W,"가2")&gt;=2,30,0))+IF(COUNTIFS(B:B,B131,W:W,"나2")=3,30,IF(COUNTIFS(B:B,B131,W:W,"나2")=2,25,IF(COUNTIFS(B:B,B131,W:W,"나2")=1,20,0)))),"비해당분야")</f>
        <v>비해당분야</v>
      </c>
      <c r="Z131" s="3" t="str">
        <f>IF(R131="C",VLOOKUP(K131,'[1]자격증 backdata'!A:F,6,0),"비해당분야")</f>
        <v>비해당분야</v>
      </c>
      <c r="AA131" s="3" t="str">
        <f>IF(R131="C",SUMIF(B:B,B131,Z:Z),"비해당분야")</f>
        <v>비해당분야</v>
      </c>
      <c r="AB131" s="3" t="str">
        <f>IF(R131="C",SUM(Y131,AA131),"비해당분야")</f>
        <v>비해당분야</v>
      </c>
      <c r="AC131" s="3">
        <f>IF(R131="C",AB131,X131)</f>
        <v>8</v>
      </c>
      <c r="AD131" s="3">
        <f>VLOOKUP(K131,'[1]자격증 backdata'!A:D,4,0)</f>
        <v>0</v>
      </c>
      <c r="AE131" s="3">
        <f>IF(_xlfn.MAXIFS(AD:AD,B:B,B131)&gt;10,10,_xlfn.MAXIFS(AD:AD,B:B,B131))</f>
        <v>5</v>
      </c>
      <c r="AG131" s="2" t="str">
        <f>VLOOKUP(K131,'[1]자격증 backdata'!A:C,3,0)</f>
        <v>H</v>
      </c>
      <c r="AH131" s="2">
        <f>COUNTIFS($B:$B,$B131,$AG:$AG,AH$1)</f>
        <v>0</v>
      </c>
      <c r="AI131" s="2">
        <f>COUNTIFS($B:$B,$B131,$AG:$AG,AI$1)</f>
        <v>0</v>
      </c>
      <c r="AJ131" s="2">
        <f>COUNTIFS($B:$B,$B131,$AG:$AG,AJ$1)</f>
        <v>0</v>
      </c>
      <c r="AK131" s="2">
        <f>COUNTIFS($B:$B,$B131,$AG:$AG,AK$1)</f>
        <v>0</v>
      </c>
      <c r="AL131" s="2">
        <f>COUNTIFS($B:$B,$B131,$AG:$AG,AL$1)</f>
        <v>0</v>
      </c>
      <c r="AM131" s="2">
        <f>COUNTIFS($B:$B,$B131,$AG:$AG,AM$1)</f>
        <v>0</v>
      </c>
      <c r="AN131" s="2">
        <f>COUNTIFS($B:$B,$B131,$AG:$AG,AN$1)</f>
        <v>0</v>
      </c>
      <c r="AO131" s="2">
        <f>COUNTIFS($B:$B,$B131,$AG:$AG,AO$1)</f>
        <v>1</v>
      </c>
      <c r="AP131" s="2">
        <f>COUNTIFS($B:$B,$B131,$AG:$AG,AP$1)</f>
        <v>0</v>
      </c>
      <c r="AQ131" s="2">
        <f>COUNTIFS($B:$B,$B131,$AG:$AG,AQ$1)</f>
        <v>0</v>
      </c>
      <c r="AR131" s="2">
        <f>COUNTIFS($B:$B,$B131,$AG:$AG,AR$1)</f>
        <v>0</v>
      </c>
      <c r="AS131" s="2">
        <f>COUNTIFS($B:$B,$B131,$AG:$AG,AS$1)</f>
        <v>0</v>
      </c>
      <c r="AT131" s="2">
        <f>COUNTIFS($B:$B,$B131,$AG:$AG,AT$1)</f>
        <v>1</v>
      </c>
      <c r="AU131" s="2">
        <f>COUNTIFS($B:$B,$B131,$AG:$AG,AU$1)</f>
        <v>0</v>
      </c>
    </row>
    <row r="132" spans="1:47" ht="15" customHeight="1" x14ac:dyDescent="0.35">
      <c r="A132" s="4">
        <f>IF(B131=B132,A131,A131+1)</f>
        <v>41</v>
      </c>
      <c r="B132" s="4" t="s">
        <v>6110</v>
      </c>
      <c r="C132" s="4" t="s">
        <v>6109</v>
      </c>
      <c r="D132" s="4" t="s">
        <v>3044</v>
      </c>
      <c r="E132" s="4" t="s">
        <v>3043</v>
      </c>
      <c r="F132" s="4" t="s">
        <v>7</v>
      </c>
      <c r="G132" s="4" t="s">
        <v>8</v>
      </c>
      <c r="H132" s="4" t="s">
        <v>7</v>
      </c>
      <c r="I132" s="4">
        <v>1</v>
      </c>
      <c r="J132" s="4" t="s">
        <v>69</v>
      </c>
      <c r="K132" s="4" t="s">
        <v>3065</v>
      </c>
      <c r="L132" s="4" t="s">
        <v>36</v>
      </c>
      <c r="M132" s="4" t="s">
        <v>6111</v>
      </c>
      <c r="N132" s="4" t="s">
        <v>340</v>
      </c>
      <c r="P132" s="4" t="s">
        <v>669</v>
      </c>
      <c r="Q132" s="4" t="s">
        <v>1475</v>
      </c>
      <c r="R132" s="4" t="s">
        <v>2434</v>
      </c>
      <c r="S132" s="5" t="str">
        <f>IF(P132="심사불필요","-",VLOOKUP(K132,'[1]자격증 backdata'!A:G,7,0))</f>
        <v>-</v>
      </c>
      <c r="T132" s="5" t="str">
        <f>IF(S132="-","-",IF(COUNTIFS(B:B,B132,S:S,"필수")&gt;0,"자격요건충족","확인필요"))</f>
        <v>-</v>
      </c>
      <c r="U132" s="5"/>
      <c r="W132" s="5">
        <f>IF(Q132="4급","심사불필요",VLOOKUP(K132,'[1]자격증 backdata'!A:B,2,0))</f>
        <v>0</v>
      </c>
      <c r="X132" s="4">
        <f>IF(R132="A", MIN(20, SUMIFS(W:W, B:B, B132, R:R, "A")),IF(R132="B", MIN(30, SUMIFS(W:W, B:B, B132, R:R, "B")),"비해당분야"))</f>
        <v>4</v>
      </c>
      <c r="Y132" s="4" t="str">
        <f>IF(R132="C",MIN(30,IF(COUNTIFS(B:B,B132,W:W,"가1")=1,25,IF(COUNTIFS(B:B,B132,W:W,"가1")&gt;=2,30,0))+IF(COUNTIFS(B:B,B132,W:W,"나1")&gt;=4,30,IF(COUNTIFS(B:B,B132,W:W,"나1")=3,26,IF(COUNTIFS(B:B,B132,W:W,"나1")=2,22,IF(COUNTIFS(B:B,B132,W:W,"나1")=1,18,0)))))+MIN(30,IF(COUNTIFS(B:B,B132,W:W,"가2")=1,25,IF(COUNTIFS(B:B,B132,W:W,"가2")&gt;=2,30,0))+IF(COUNTIFS(B:B,B132,W:W,"나2")=3,30,IF(COUNTIFS(B:B,B132,W:W,"나2")=2,25,IF(COUNTIFS(B:B,B132,W:W,"나2")=1,20,0)))),"비해당분야")</f>
        <v>비해당분야</v>
      </c>
      <c r="Z132" s="4" t="str">
        <f>IF(R132="C",VLOOKUP(K132,'[1]자격증 backdata'!A:F,6,0),"비해당분야")</f>
        <v>비해당분야</v>
      </c>
      <c r="AA132" s="4" t="str">
        <f>IF(R132="C",SUMIF(B:B,B132,Z:Z),"비해당분야")</f>
        <v>비해당분야</v>
      </c>
      <c r="AB132" s="4" t="str">
        <f>IF(R132="C",SUM(Y132,AA132),"비해당분야")</f>
        <v>비해당분야</v>
      </c>
      <c r="AC132" s="4">
        <f>IF(R132="C",AB132,X132)</f>
        <v>4</v>
      </c>
      <c r="AD132" s="4">
        <f>VLOOKUP(K132,'[1]자격증 backdata'!A:D,4,0)</f>
        <v>5</v>
      </c>
      <c r="AE132" s="4">
        <f>IF(_xlfn.MAXIFS(AD:AD,B:B,B132)&gt;10,10,_xlfn.MAXIFS(AD:AD,B:B,B132))</f>
        <v>5</v>
      </c>
      <c r="AG132" s="5">
        <f>VLOOKUP(K132,'[1]자격증 backdata'!A:C,3,0)</f>
        <v>0</v>
      </c>
      <c r="AH132" s="5">
        <f>COUNTIFS($B:$B,$B132,$AG:$AG,AH$1)</f>
        <v>0</v>
      </c>
      <c r="AI132" s="5">
        <f>COUNTIFS($B:$B,$B132,$AG:$AG,AI$1)</f>
        <v>0</v>
      </c>
      <c r="AJ132" s="5">
        <f>COUNTIFS($B:$B,$B132,$AG:$AG,AJ$1)</f>
        <v>0</v>
      </c>
      <c r="AK132" s="5">
        <f>COUNTIFS($B:$B,$B132,$AG:$AG,AK$1)</f>
        <v>0</v>
      </c>
      <c r="AL132" s="5">
        <f>COUNTIFS($B:$B,$B132,$AG:$AG,AL$1)</f>
        <v>0</v>
      </c>
      <c r="AM132" s="5">
        <f>COUNTIFS($B:$B,$B132,$AG:$AG,AM$1)</f>
        <v>0</v>
      </c>
      <c r="AN132" s="5">
        <f>COUNTIFS($B:$B,$B132,$AG:$AG,AN$1)</f>
        <v>0</v>
      </c>
      <c r="AO132" s="5">
        <f>COUNTIFS($B:$B,$B132,$AG:$AG,AO$1)</f>
        <v>0</v>
      </c>
      <c r="AP132" s="5">
        <f>COUNTIFS($B:$B,$B132,$AG:$AG,AP$1)</f>
        <v>0</v>
      </c>
      <c r="AQ132" s="5">
        <f>COUNTIFS($B:$B,$B132,$AG:$AG,AQ$1)</f>
        <v>0</v>
      </c>
      <c r="AR132" s="5">
        <f>COUNTIFS($B:$B,$B132,$AG:$AG,AR$1)</f>
        <v>0</v>
      </c>
      <c r="AS132" s="5">
        <f>COUNTIFS($B:$B,$B132,$AG:$AG,AS$1)</f>
        <v>0</v>
      </c>
      <c r="AT132" s="5">
        <f>COUNTIFS($B:$B,$B132,$AG:$AG,AT$1)</f>
        <v>1</v>
      </c>
      <c r="AU132" s="5">
        <f>COUNTIFS($B:$B,$B132,$AG:$AG,AU$1)</f>
        <v>0</v>
      </c>
    </row>
    <row r="133" spans="1:47" ht="15" customHeight="1" x14ac:dyDescent="0.35">
      <c r="A133" s="6">
        <f>IF(B132=B133,A132,A132+1)</f>
        <v>41</v>
      </c>
      <c r="B133" s="6" t="s">
        <v>6110</v>
      </c>
      <c r="C133" s="6" t="s">
        <v>6109</v>
      </c>
      <c r="D133" s="6" t="s">
        <v>3044</v>
      </c>
      <c r="E133" s="6" t="s">
        <v>3043</v>
      </c>
      <c r="F133" s="4" t="s">
        <v>7</v>
      </c>
      <c r="G133" s="4" t="s">
        <v>8</v>
      </c>
      <c r="H133" s="4" t="s">
        <v>7</v>
      </c>
      <c r="I133" s="4">
        <v>2</v>
      </c>
      <c r="J133" s="4" t="s">
        <v>106</v>
      </c>
      <c r="K133" s="4" t="s">
        <v>3057</v>
      </c>
      <c r="L133" s="4" t="s">
        <v>55</v>
      </c>
      <c r="M133" s="4" t="s">
        <v>6108</v>
      </c>
      <c r="N133" s="4" t="s">
        <v>3175</v>
      </c>
      <c r="P133" s="4" t="s">
        <v>669</v>
      </c>
      <c r="Q133" s="4" t="s">
        <v>1475</v>
      </c>
      <c r="R133" s="4" t="s">
        <v>2434</v>
      </c>
      <c r="S133" s="5" t="str">
        <f>IF(P133="심사불필요","-",VLOOKUP(K133,'[1]자격증 backdata'!A:G,7,0))</f>
        <v>-</v>
      </c>
      <c r="T133" s="5" t="str">
        <f>IF(S133="-","-",IF(COUNTIFS(B:B,B133,S:S,"필수")&gt;0,"자격요건충족","확인필요"))</f>
        <v>-</v>
      </c>
      <c r="U133" s="5"/>
      <c r="W133" s="5">
        <f>IF(Q133="4급","심사불필요",VLOOKUP(K133,'[1]자격증 backdata'!A:B,2,0))</f>
        <v>4</v>
      </c>
      <c r="X133" s="4">
        <f>IF(R133="A", MIN(20, SUMIFS(W:W, B:B, B133, R:R, "A")),IF(R133="B", MIN(30, SUMIFS(W:W, B:B, B133, R:R, "B")),"비해당분야"))</f>
        <v>4</v>
      </c>
      <c r="Y133" s="4" t="str">
        <f>IF(R133="C",MIN(30,IF(COUNTIFS(B:B,B133,W:W,"가1")=1,25,IF(COUNTIFS(B:B,B133,W:W,"가1")&gt;=2,30,0))+IF(COUNTIFS(B:B,B133,W:W,"나1")&gt;=4,30,IF(COUNTIFS(B:B,B133,W:W,"나1")=3,26,IF(COUNTIFS(B:B,B133,W:W,"나1")=2,22,IF(COUNTIFS(B:B,B133,W:W,"나1")=1,18,0)))))+MIN(30,IF(COUNTIFS(B:B,B133,W:W,"가2")=1,25,IF(COUNTIFS(B:B,B133,W:W,"가2")&gt;=2,30,0))+IF(COUNTIFS(B:B,B133,W:W,"나2")=3,30,IF(COUNTIFS(B:B,B133,W:W,"나2")=2,25,IF(COUNTIFS(B:B,B133,W:W,"나2")=1,20,0)))),"비해당분야")</f>
        <v>비해당분야</v>
      </c>
      <c r="Z133" s="4" t="str">
        <f>IF(R133="C",VLOOKUP(K133,'[1]자격증 backdata'!A:F,6,0),"비해당분야")</f>
        <v>비해당분야</v>
      </c>
      <c r="AA133" s="4" t="str">
        <f>IF(R133="C",SUMIF(B:B,B133,Z:Z),"비해당분야")</f>
        <v>비해당분야</v>
      </c>
      <c r="AB133" s="4" t="str">
        <f>IF(R133="C",SUM(Y133,AA133),"비해당분야")</f>
        <v>비해당분야</v>
      </c>
      <c r="AC133" s="4">
        <f>IF(R133="C",AB133,X133)</f>
        <v>4</v>
      </c>
      <c r="AD133" s="4">
        <f>VLOOKUP(K133,'[1]자격증 backdata'!A:D,4,0)</f>
        <v>0</v>
      </c>
      <c r="AE133" s="4">
        <f>IF(_xlfn.MAXIFS(AD:AD,B:B,B133)&gt;10,10,_xlfn.MAXIFS(AD:AD,B:B,B133))</f>
        <v>5</v>
      </c>
      <c r="AG133" s="5" t="str">
        <f>VLOOKUP(K133,'[1]자격증 backdata'!A:C,3,0)</f>
        <v>M</v>
      </c>
      <c r="AH133" s="5">
        <f>COUNTIFS($B:$B,$B133,$AG:$AG,AH$1)</f>
        <v>0</v>
      </c>
      <c r="AI133" s="5">
        <f>COUNTIFS($B:$B,$B133,$AG:$AG,AI$1)</f>
        <v>0</v>
      </c>
      <c r="AJ133" s="5">
        <f>COUNTIFS($B:$B,$B133,$AG:$AG,AJ$1)</f>
        <v>0</v>
      </c>
      <c r="AK133" s="5">
        <f>COUNTIFS($B:$B,$B133,$AG:$AG,AK$1)</f>
        <v>0</v>
      </c>
      <c r="AL133" s="5">
        <f>COUNTIFS($B:$B,$B133,$AG:$AG,AL$1)</f>
        <v>0</v>
      </c>
      <c r="AM133" s="5">
        <f>COUNTIFS($B:$B,$B133,$AG:$AG,AM$1)</f>
        <v>0</v>
      </c>
      <c r="AN133" s="5">
        <f>COUNTIFS($B:$B,$B133,$AG:$AG,AN$1)</f>
        <v>0</v>
      </c>
      <c r="AO133" s="5">
        <f>COUNTIFS($B:$B,$B133,$AG:$AG,AO$1)</f>
        <v>0</v>
      </c>
      <c r="AP133" s="5">
        <f>COUNTIFS($B:$B,$B133,$AG:$AG,AP$1)</f>
        <v>0</v>
      </c>
      <c r="AQ133" s="5">
        <f>COUNTIFS($B:$B,$B133,$AG:$AG,AQ$1)</f>
        <v>0</v>
      </c>
      <c r="AR133" s="5">
        <f>COUNTIFS($B:$B,$B133,$AG:$AG,AR$1)</f>
        <v>0</v>
      </c>
      <c r="AS133" s="5">
        <f>COUNTIFS($B:$B,$B133,$AG:$AG,AS$1)</f>
        <v>0</v>
      </c>
      <c r="AT133" s="5">
        <f>COUNTIFS($B:$B,$B133,$AG:$AG,AT$1)</f>
        <v>1</v>
      </c>
      <c r="AU133" s="5">
        <f>COUNTIFS($B:$B,$B133,$AG:$AG,AU$1)</f>
        <v>0</v>
      </c>
    </row>
    <row r="134" spans="1:47" ht="15" customHeight="1" x14ac:dyDescent="0.35">
      <c r="A134" s="3">
        <f>IF(B133=B134,A133,A133+1)</f>
        <v>42</v>
      </c>
      <c r="B134" s="3" t="s">
        <v>6106</v>
      </c>
      <c r="C134" s="3" t="s">
        <v>6105</v>
      </c>
      <c r="D134" s="3" t="s">
        <v>3044</v>
      </c>
      <c r="E134" s="3" t="s">
        <v>3043</v>
      </c>
      <c r="F134" s="4" t="s">
        <v>7</v>
      </c>
      <c r="G134" s="4" t="s">
        <v>8</v>
      </c>
      <c r="H134" s="4" t="s">
        <v>7</v>
      </c>
      <c r="I134" s="3">
        <v>1</v>
      </c>
      <c r="J134" s="3" t="s">
        <v>69</v>
      </c>
      <c r="K134" s="3" t="s">
        <v>3065</v>
      </c>
      <c r="L134" s="3" t="s">
        <v>36</v>
      </c>
      <c r="M134" s="3" t="s">
        <v>6107</v>
      </c>
      <c r="N134" s="3" t="s">
        <v>795</v>
      </c>
      <c r="P134" s="3" t="s">
        <v>669</v>
      </c>
      <c r="Q134" s="3" t="s">
        <v>1475</v>
      </c>
      <c r="R134" s="3" t="s">
        <v>2434</v>
      </c>
      <c r="S134" s="2" t="str">
        <f>IF(P134="심사불필요","-",VLOOKUP(K134,'[1]자격증 backdata'!A:G,7,0))</f>
        <v>-</v>
      </c>
      <c r="T134" s="2" t="str">
        <f>IF(S134="-","-",IF(COUNTIFS(B:B,B134,S:S,"필수")&gt;0,"자격요건충족","확인필요"))</f>
        <v>-</v>
      </c>
      <c r="U134" s="2"/>
      <c r="W134" s="2">
        <f>IF(Q134="4급","심사불필요",VLOOKUP(K134,'[1]자격증 backdata'!A:B,2,0))</f>
        <v>0</v>
      </c>
      <c r="X134" s="3">
        <f>IF(R134="A", MIN(20, SUMIFS(W:W, B:B, B134, R:R, "A")),IF(R134="B", MIN(30, SUMIFS(W:W, B:B, B134, R:R, "B")),"비해당분야"))</f>
        <v>4</v>
      </c>
      <c r="Y134" s="3" t="str">
        <f>IF(R134="C",MIN(30,IF(COUNTIFS(B:B,B134,W:W,"가1")=1,25,IF(COUNTIFS(B:B,B134,W:W,"가1")&gt;=2,30,0))+IF(COUNTIFS(B:B,B134,W:W,"나1")&gt;=4,30,IF(COUNTIFS(B:B,B134,W:W,"나1")=3,26,IF(COUNTIFS(B:B,B134,W:W,"나1")=2,22,IF(COUNTIFS(B:B,B134,W:W,"나1")=1,18,0)))))+MIN(30,IF(COUNTIFS(B:B,B134,W:W,"가2")=1,25,IF(COUNTIFS(B:B,B134,W:W,"가2")&gt;=2,30,0))+IF(COUNTIFS(B:B,B134,W:W,"나2")=3,30,IF(COUNTIFS(B:B,B134,W:W,"나2")=2,25,IF(COUNTIFS(B:B,B134,W:W,"나2")=1,20,0)))),"비해당분야")</f>
        <v>비해당분야</v>
      </c>
      <c r="Z134" s="3" t="str">
        <f>IF(R134="C",VLOOKUP(K134,'[1]자격증 backdata'!A:F,6,0),"비해당분야")</f>
        <v>비해당분야</v>
      </c>
      <c r="AA134" s="3" t="str">
        <f>IF(R134="C",SUMIF(B:B,B134,Z:Z),"비해당분야")</f>
        <v>비해당분야</v>
      </c>
      <c r="AB134" s="3" t="str">
        <f>IF(R134="C",SUM(Y134,AA134),"비해당분야")</f>
        <v>비해당분야</v>
      </c>
      <c r="AC134" s="3">
        <f>IF(R134="C",AB134,X134)</f>
        <v>4</v>
      </c>
      <c r="AD134" s="3">
        <f>VLOOKUP(K134,'[1]자격증 backdata'!A:D,4,0)</f>
        <v>5</v>
      </c>
      <c r="AE134" s="3">
        <f>IF(_xlfn.MAXIFS(AD:AD,B:B,B134)&gt;10,10,_xlfn.MAXIFS(AD:AD,B:B,B134))</f>
        <v>5</v>
      </c>
      <c r="AG134" s="2">
        <f>VLOOKUP(K134,'[1]자격증 backdata'!A:C,3,0)</f>
        <v>0</v>
      </c>
      <c r="AH134" s="2">
        <f>COUNTIFS($B:$B,$B134,$AG:$AG,AH$1)</f>
        <v>0</v>
      </c>
      <c r="AI134" s="2">
        <f>COUNTIFS($B:$B,$B134,$AG:$AG,AI$1)</f>
        <v>0</v>
      </c>
      <c r="AJ134" s="2">
        <f>COUNTIFS($B:$B,$B134,$AG:$AG,AJ$1)</f>
        <v>0</v>
      </c>
      <c r="AK134" s="2">
        <f>COUNTIFS($B:$B,$B134,$AG:$AG,AK$1)</f>
        <v>0</v>
      </c>
      <c r="AL134" s="2">
        <f>COUNTIFS($B:$B,$B134,$AG:$AG,AL$1)</f>
        <v>0</v>
      </c>
      <c r="AM134" s="2">
        <f>COUNTIFS($B:$B,$B134,$AG:$AG,AM$1)</f>
        <v>0</v>
      </c>
      <c r="AN134" s="2">
        <f>COUNTIFS($B:$B,$B134,$AG:$AG,AN$1)</f>
        <v>1</v>
      </c>
      <c r="AO134" s="2">
        <f>COUNTIFS($B:$B,$B134,$AG:$AG,AO$1)</f>
        <v>0</v>
      </c>
      <c r="AP134" s="2">
        <f>COUNTIFS($B:$B,$B134,$AG:$AG,AP$1)</f>
        <v>0</v>
      </c>
      <c r="AQ134" s="2">
        <f>COUNTIFS($B:$B,$B134,$AG:$AG,AQ$1)</f>
        <v>0</v>
      </c>
      <c r="AR134" s="2">
        <f>COUNTIFS($B:$B,$B134,$AG:$AG,AR$1)</f>
        <v>0</v>
      </c>
      <c r="AS134" s="2">
        <f>COUNTIFS($B:$B,$B134,$AG:$AG,AS$1)</f>
        <v>0</v>
      </c>
      <c r="AT134" s="2">
        <f>COUNTIFS($B:$B,$B134,$AG:$AG,AT$1)</f>
        <v>0</v>
      </c>
      <c r="AU134" s="2">
        <f>COUNTIFS($B:$B,$B134,$AG:$AG,AU$1)</f>
        <v>0</v>
      </c>
    </row>
    <row r="135" spans="1:47" ht="15" customHeight="1" x14ac:dyDescent="0.35">
      <c r="A135" s="7">
        <f>IF(B134=B135,A134,A134+1)</f>
        <v>42</v>
      </c>
      <c r="B135" s="7" t="s">
        <v>6106</v>
      </c>
      <c r="C135" s="7" t="s">
        <v>6105</v>
      </c>
      <c r="D135" s="7" t="s">
        <v>3044</v>
      </c>
      <c r="E135" s="7" t="s">
        <v>3043</v>
      </c>
      <c r="F135" s="4" t="s">
        <v>7</v>
      </c>
      <c r="G135" s="4" t="s">
        <v>8</v>
      </c>
      <c r="H135" s="4" t="s">
        <v>7</v>
      </c>
      <c r="I135" s="3">
        <v>2</v>
      </c>
      <c r="J135" s="3" t="s">
        <v>215</v>
      </c>
      <c r="K135" s="3" t="s">
        <v>3164</v>
      </c>
      <c r="L135" s="3" t="s">
        <v>55</v>
      </c>
      <c r="M135" s="3" t="s">
        <v>6104</v>
      </c>
      <c r="N135" s="3" t="s">
        <v>6103</v>
      </c>
      <c r="P135" s="3" t="s">
        <v>669</v>
      </c>
      <c r="Q135" s="3" t="s">
        <v>1475</v>
      </c>
      <c r="R135" s="3" t="s">
        <v>2434</v>
      </c>
      <c r="S135" s="2" t="str">
        <f>IF(P135="심사불필요","-",VLOOKUP(K135,'[1]자격증 backdata'!A:G,7,0))</f>
        <v>-</v>
      </c>
      <c r="T135" s="2" t="str">
        <f>IF(S135="-","-",IF(COUNTIFS(B:B,B135,S:S,"필수")&gt;0,"자격요건충족","확인필요"))</f>
        <v>-</v>
      </c>
      <c r="U135" s="2"/>
      <c r="W135" s="2">
        <f>IF(Q135="4급","심사불필요",VLOOKUP(K135,'[1]자격증 backdata'!A:B,2,0))</f>
        <v>4</v>
      </c>
      <c r="X135" s="3">
        <f>IF(R135="A", MIN(20, SUMIFS(W:W, B:B, B135, R:R, "A")),IF(R135="B", MIN(30, SUMIFS(W:W, B:B, B135, R:R, "B")),"비해당분야"))</f>
        <v>4</v>
      </c>
      <c r="Y135" s="3" t="str">
        <f>IF(R135="C",MIN(30,IF(COUNTIFS(B:B,B135,W:W,"가1")=1,25,IF(COUNTIFS(B:B,B135,W:W,"가1")&gt;=2,30,0))+IF(COUNTIFS(B:B,B135,W:W,"나1")&gt;=4,30,IF(COUNTIFS(B:B,B135,W:W,"나1")=3,26,IF(COUNTIFS(B:B,B135,W:W,"나1")=2,22,IF(COUNTIFS(B:B,B135,W:W,"나1")=1,18,0)))))+MIN(30,IF(COUNTIFS(B:B,B135,W:W,"가2")=1,25,IF(COUNTIFS(B:B,B135,W:W,"가2")&gt;=2,30,0))+IF(COUNTIFS(B:B,B135,W:W,"나2")=3,30,IF(COUNTIFS(B:B,B135,W:W,"나2")=2,25,IF(COUNTIFS(B:B,B135,W:W,"나2")=1,20,0)))),"비해당분야")</f>
        <v>비해당분야</v>
      </c>
      <c r="Z135" s="3" t="str">
        <f>IF(R135="C",VLOOKUP(K135,'[1]자격증 backdata'!A:F,6,0),"비해당분야")</f>
        <v>비해당분야</v>
      </c>
      <c r="AA135" s="3" t="str">
        <f>IF(R135="C",SUMIF(B:B,B135,Z:Z),"비해당분야")</f>
        <v>비해당분야</v>
      </c>
      <c r="AB135" s="3" t="str">
        <f>IF(R135="C",SUM(Y135,AA135),"비해당분야")</f>
        <v>비해당분야</v>
      </c>
      <c r="AC135" s="3">
        <f>IF(R135="C",AB135,X135)</f>
        <v>4</v>
      </c>
      <c r="AD135" s="3">
        <f>VLOOKUP(K135,'[1]자격증 backdata'!A:D,4,0)</f>
        <v>0</v>
      </c>
      <c r="AE135" s="3">
        <f>IF(_xlfn.MAXIFS(AD:AD,B:B,B135)&gt;10,10,_xlfn.MAXIFS(AD:AD,B:B,B135))</f>
        <v>5</v>
      </c>
      <c r="AG135" s="2" t="str">
        <f>VLOOKUP(K135,'[1]자격증 backdata'!A:C,3,0)</f>
        <v>G</v>
      </c>
      <c r="AH135" s="2">
        <f>COUNTIFS($B:$B,$B135,$AG:$AG,AH$1)</f>
        <v>0</v>
      </c>
      <c r="AI135" s="2">
        <f>COUNTIFS($B:$B,$B135,$AG:$AG,AI$1)</f>
        <v>0</v>
      </c>
      <c r="AJ135" s="2">
        <f>COUNTIFS($B:$B,$B135,$AG:$AG,AJ$1)</f>
        <v>0</v>
      </c>
      <c r="AK135" s="2">
        <f>COUNTIFS($B:$B,$B135,$AG:$AG,AK$1)</f>
        <v>0</v>
      </c>
      <c r="AL135" s="2">
        <f>COUNTIFS($B:$B,$B135,$AG:$AG,AL$1)</f>
        <v>0</v>
      </c>
      <c r="AM135" s="2">
        <f>COUNTIFS($B:$B,$B135,$AG:$AG,AM$1)</f>
        <v>0</v>
      </c>
      <c r="AN135" s="2">
        <f>COUNTIFS($B:$B,$B135,$AG:$AG,AN$1)</f>
        <v>1</v>
      </c>
      <c r="AO135" s="2">
        <f>COUNTIFS($B:$B,$B135,$AG:$AG,AO$1)</f>
        <v>0</v>
      </c>
      <c r="AP135" s="2">
        <f>COUNTIFS($B:$B,$B135,$AG:$AG,AP$1)</f>
        <v>0</v>
      </c>
      <c r="AQ135" s="2">
        <f>COUNTIFS($B:$B,$B135,$AG:$AG,AQ$1)</f>
        <v>0</v>
      </c>
      <c r="AR135" s="2">
        <f>COUNTIFS($B:$B,$B135,$AG:$AG,AR$1)</f>
        <v>0</v>
      </c>
      <c r="AS135" s="2">
        <f>COUNTIFS($B:$B,$B135,$AG:$AG,AS$1)</f>
        <v>0</v>
      </c>
      <c r="AT135" s="2">
        <f>COUNTIFS($B:$B,$B135,$AG:$AG,AT$1)</f>
        <v>0</v>
      </c>
      <c r="AU135" s="2">
        <f>COUNTIFS($B:$B,$B135,$AG:$AG,AU$1)</f>
        <v>0</v>
      </c>
    </row>
    <row r="136" spans="1:47" ht="15" customHeight="1" x14ac:dyDescent="0.35">
      <c r="A136" s="4">
        <f>IF(B135=B136,A135,A135+1)</f>
        <v>43</v>
      </c>
      <c r="B136" s="4" t="s">
        <v>6097</v>
      </c>
      <c r="C136" s="4" t="s">
        <v>6096</v>
      </c>
      <c r="D136" s="4" t="s">
        <v>3044</v>
      </c>
      <c r="E136" s="4" t="s">
        <v>3043</v>
      </c>
      <c r="F136" s="4" t="s">
        <v>7</v>
      </c>
      <c r="G136" s="4" t="s">
        <v>8</v>
      </c>
      <c r="H136" s="4" t="s">
        <v>7</v>
      </c>
      <c r="I136" s="4">
        <v>1</v>
      </c>
      <c r="J136" s="4" t="s">
        <v>69</v>
      </c>
      <c r="K136" s="4" t="s">
        <v>3065</v>
      </c>
      <c r="L136" s="4" t="s">
        <v>36</v>
      </c>
      <c r="M136" s="4" t="s">
        <v>6102</v>
      </c>
      <c r="N136" s="4" t="s">
        <v>152</v>
      </c>
      <c r="P136" s="4" t="s">
        <v>669</v>
      </c>
      <c r="Q136" s="4" t="s">
        <v>1475</v>
      </c>
      <c r="R136" s="4" t="s">
        <v>2434</v>
      </c>
      <c r="S136" s="5" t="str">
        <f>IF(P136="심사불필요","-",VLOOKUP(K136,'[1]자격증 backdata'!A:G,7,0))</f>
        <v>-</v>
      </c>
      <c r="T136" s="5" t="str">
        <f>IF(S136="-","-",IF(COUNTIFS(B:B,B136,S:S,"필수")&gt;0,"자격요건충족","확인필요"))</f>
        <v>-</v>
      </c>
      <c r="U136" s="5"/>
      <c r="W136" s="5">
        <f>IF(Q136="4급","심사불필요",VLOOKUP(K136,'[1]자격증 backdata'!A:B,2,0))</f>
        <v>0</v>
      </c>
      <c r="X136" s="4">
        <f>IF(R136="A", MIN(20, SUMIFS(W:W, B:B, B136, R:R, "A")),IF(R136="B", MIN(30, SUMIFS(W:W, B:B, B136, R:R, "B")),"비해당분야"))</f>
        <v>12</v>
      </c>
      <c r="Y136" s="4" t="str">
        <f>IF(R136="C",MIN(30,IF(COUNTIFS(B:B,B136,W:W,"가1")=1,25,IF(COUNTIFS(B:B,B136,W:W,"가1")&gt;=2,30,0))+IF(COUNTIFS(B:B,B136,W:W,"나1")&gt;=4,30,IF(COUNTIFS(B:B,B136,W:W,"나1")=3,26,IF(COUNTIFS(B:B,B136,W:W,"나1")=2,22,IF(COUNTIFS(B:B,B136,W:W,"나1")=1,18,0)))))+MIN(30,IF(COUNTIFS(B:B,B136,W:W,"가2")=1,25,IF(COUNTIFS(B:B,B136,W:W,"가2")&gt;=2,30,0))+IF(COUNTIFS(B:B,B136,W:W,"나2")=3,30,IF(COUNTIFS(B:B,B136,W:W,"나2")=2,25,IF(COUNTIFS(B:B,B136,W:W,"나2")=1,20,0)))),"비해당분야")</f>
        <v>비해당분야</v>
      </c>
      <c r="Z136" s="4" t="str">
        <f>IF(R136="C",VLOOKUP(K136,'[1]자격증 backdata'!A:F,6,0),"비해당분야")</f>
        <v>비해당분야</v>
      </c>
      <c r="AA136" s="4" t="str">
        <f>IF(R136="C",SUMIF(B:B,B136,Z:Z),"비해당분야")</f>
        <v>비해당분야</v>
      </c>
      <c r="AB136" s="4" t="str">
        <f>IF(R136="C",SUM(Y136,AA136),"비해당분야")</f>
        <v>비해당분야</v>
      </c>
      <c r="AC136" s="4">
        <f>IF(R136="C",AB136,X136)</f>
        <v>12</v>
      </c>
      <c r="AD136" s="4">
        <f>VLOOKUP(K136,'[1]자격증 backdata'!A:D,4,0)</f>
        <v>5</v>
      </c>
      <c r="AE136" s="4">
        <f>IF(_xlfn.MAXIFS(AD:AD,B:B,B136)&gt;10,10,_xlfn.MAXIFS(AD:AD,B:B,B136))</f>
        <v>5</v>
      </c>
      <c r="AG136" s="5">
        <f>VLOOKUP(K136,'[1]자격증 backdata'!A:C,3,0)</f>
        <v>0</v>
      </c>
      <c r="AH136" s="5">
        <f>COUNTIFS($B:$B,$B136,$AG:$AG,AH$1)</f>
        <v>0</v>
      </c>
      <c r="AI136" s="5">
        <f>COUNTIFS($B:$B,$B136,$AG:$AG,AI$1)</f>
        <v>0</v>
      </c>
      <c r="AJ136" s="5">
        <f>COUNTIFS($B:$B,$B136,$AG:$AG,AJ$1)</f>
        <v>0</v>
      </c>
      <c r="AK136" s="5">
        <f>COUNTIFS($B:$B,$B136,$AG:$AG,AK$1)</f>
        <v>0</v>
      </c>
      <c r="AL136" s="5">
        <f>COUNTIFS($B:$B,$B136,$AG:$AG,AL$1)</f>
        <v>0</v>
      </c>
      <c r="AM136" s="5">
        <f>COUNTIFS($B:$B,$B136,$AG:$AG,AM$1)</f>
        <v>0</v>
      </c>
      <c r="AN136" s="5">
        <f>COUNTIFS($B:$B,$B136,$AG:$AG,AN$1)</f>
        <v>1</v>
      </c>
      <c r="AO136" s="5">
        <f>COUNTIFS($B:$B,$B136,$AG:$AG,AO$1)</f>
        <v>1</v>
      </c>
      <c r="AP136" s="5">
        <f>COUNTIFS($B:$B,$B136,$AG:$AG,AP$1)</f>
        <v>0</v>
      </c>
      <c r="AQ136" s="5">
        <f>COUNTIFS($B:$B,$B136,$AG:$AG,AQ$1)</f>
        <v>0</v>
      </c>
      <c r="AR136" s="5">
        <f>COUNTIFS($B:$B,$B136,$AG:$AG,AR$1)</f>
        <v>0</v>
      </c>
      <c r="AS136" s="5">
        <f>COUNTIFS($B:$B,$B136,$AG:$AG,AS$1)</f>
        <v>0</v>
      </c>
      <c r="AT136" s="5">
        <f>COUNTIFS($B:$B,$B136,$AG:$AG,AT$1)</f>
        <v>1</v>
      </c>
      <c r="AU136" s="5">
        <f>COUNTIFS($B:$B,$B136,$AG:$AG,AU$1)</f>
        <v>0</v>
      </c>
    </row>
    <row r="137" spans="1:47" ht="15" customHeight="1" x14ac:dyDescent="0.35">
      <c r="A137" s="6">
        <f>IF(B136=B137,A136,A136+1)</f>
        <v>43</v>
      </c>
      <c r="B137" s="6" t="s">
        <v>6097</v>
      </c>
      <c r="C137" s="6" t="s">
        <v>6096</v>
      </c>
      <c r="D137" s="6" t="s">
        <v>3044</v>
      </c>
      <c r="E137" s="6" t="s">
        <v>3043</v>
      </c>
      <c r="F137" s="4" t="s">
        <v>7</v>
      </c>
      <c r="G137" s="4" t="s">
        <v>8</v>
      </c>
      <c r="H137" s="4" t="s">
        <v>7</v>
      </c>
      <c r="I137" s="4">
        <v>2</v>
      </c>
      <c r="J137" s="4" t="s">
        <v>653</v>
      </c>
      <c r="K137" s="4" t="s">
        <v>3052</v>
      </c>
      <c r="L137" s="4" t="s">
        <v>651</v>
      </c>
      <c r="M137" s="4" t="s">
        <v>6101</v>
      </c>
      <c r="N137" s="4" t="s">
        <v>2891</v>
      </c>
      <c r="P137" s="4" t="s">
        <v>669</v>
      </c>
      <c r="Q137" s="4" t="s">
        <v>1475</v>
      </c>
      <c r="R137" s="4" t="s">
        <v>2434</v>
      </c>
      <c r="S137" s="5" t="str">
        <f>IF(P137="심사불필요","-",VLOOKUP(K137,'[1]자격증 backdata'!A:G,7,0))</f>
        <v>-</v>
      </c>
      <c r="T137" s="5" t="str">
        <f>IF(S137="-","-",IF(COUNTIFS(B:B,B137,S:S,"필수")&gt;0,"자격요건충족","확인필요"))</f>
        <v>-</v>
      </c>
      <c r="U137" s="5"/>
      <c r="W137" s="5">
        <f>IF(Q137="4급","심사불필요",VLOOKUP(K137,'[1]자격증 backdata'!A:B,2,0))</f>
        <v>4</v>
      </c>
      <c r="X137" s="4">
        <f>IF(R137="A", MIN(20, SUMIFS(W:W, B:B, B137, R:R, "A")),IF(R137="B", MIN(30, SUMIFS(W:W, B:B, B137, R:R, "B")),"비해당분야"))</f>
        <v>12</v>
      </c>
      <c r="Y137" s="4" t="str">
        <f>IF(R137="C",MIN(30,IF(COUNTIFS(B:B,B137,W:W,"가1")=1,25,IF(COUNTIFS(B:B,B137,W:W,"가1")&gt;=2,30,0))+IF(COUNTIFS(B:B,B137,W:W,"나1")&gt;=4,30,IF(COUNTIFS(B:B,B137,W:W,"나1")=3,26,IF(COUNTIFS(B:B,B137,W:W,"나1")=2,22,IF(COUNTIFS(B:B,B137,W:W,"나1")=1,18,0)))))+MIN(30,IF(COUNTIFS(B:B,B137,W:W,"가2")=1,25,IF(COUNTIFS(B:B,B137,W:W,"가2")&gt;=2,30,0))+IF(COUNTIFS(B:B,B137,W:W,"나2")=3,30,IF(COUNTIFS(B:B,B137,W:W,"나2")=2,25,IF(COUNTIFS(B:B,B137,W:W,"나2")=1,20,0)))),"비해당분야")</f>
        <v>비해당분야</v>
      </c>
      <c r="Z137" s="4" t="str">
        <f>IF(R137="C",VLOOKUP(K137,'[1]자격증 backdata'!A:F,6,0),"비해당분야")</f>
        <v>비해당분야</v>
      </c>
      <c r="AA137" s="4" t="str">
        <f>IF(R137="C",SUMIF(B:B,B137,Z:Z),"비해당분야")</f>
        <v>비해당분야</v>
      </c>
      <c r="AB137" s="4" t="str">
        <f>IF(R137="C",SUM(Y137,AA137),"비해당분야")</f>
        <v>비해당분야</v>
      </c>
      <c r="AC137" s="4">
        <f>IF(R137="C",AB137,X137)</f>
        <v>12</v>
      </c>
      <c r="AD137" s="4">
        <f>VLOOKUP(K137,'[1]자격증 backdata'!A:D,4,0)</f>
        <v>0</v>
      </c>
      <c r="AE137" s="4">
        <f>IF(_xlfn.MAXIFS(AD:AD,B:B,B137)&gt;10,10,_xlfn.MAXIFS(AD:AD,B:B,B137))</f>
        <v>5</v>
      </c>
      <c r="AG137" s="5" t="str">
        <f>VLOOKUP(K137,'[1]자격증 backdata'!A:C,3,0)</f>
        <v>H</v>
      </c>
      <c r="AH137" s="5">
        <f>COUNTIFS($B:$B,$B137,$AG:$AG,AH$1)</f>
        <v>0</v>
      </c>
      <c r="AI137" s="5">
        <f>COUNTIFS($B:$B,$B137,$AG:$AG,AI$1)</f>
        <v>0</v>
      </c>
      <c r="AJ137" s="5">
        <f>COUNTIFS($B:$B,$B137,$AG:$AG,AJ$1)</f>
        <v>0</v>
      </c>
      <c r="AK137" s="5">
        <f>COUNTIFS($B:$B,$B137,$AG:$AG,AK$1)</f>
        <v>0</v>
      </c>
      <c r="AL137" s="5">
        <f>COUNTIFS($B:$B,$B137,$AG:$AG,AL$1)</f>
        <v>0</v>
      </c>
      <c r="AM137" s="5">
        <f>COUNTIFS($B:$B,$B137,$AG:$AG,AM$1)</f>
        <v>0</v>
      </c>
      <c r="AN137" s="5">
        <f>COUNTIFS($B:$B,$B137,$AG:$AG,AN$1)</f>
        <v>1</v>
      </c>
      <c r="AO137" s="5">
        <f>COUNTIFS($B:$B,$B137,$AG:$AG,AO$1)</f>
        <v>1</v>
      </c>
      <c r="AP137" s="5">
        <f>COUNTIFS($B:$B,$B137,$AG:$AG,AP$1)</f>
        <v>0</v>
      </c>
      <c r="AQ137" s="5">
        <f>COUNTIFS($B:$B,$B137,$AG:$AG,AQ$1)</f>
        <v>0</v>
      </c>
      <c r="AR137" s="5">
        <f>COUNTIFS($B:$B,$B137,$AG:$AG,AR$1)</f>
        <v>0</v>
      </c>
      <c r="AS137" s="5">
        <f>COUNTIFS($B:$B,$B137,$AG:$AG,AS$1)</f>
        <v>0</v>
      </c>
      <c r="AT137" s="5">
        <f>COUNTIFS($B:$B,$B137,$AG:$AG,AT$1)</f>
        <v>1</v>
      </c>
      <c r="AU137" s="5">
        <f>COUNTIFS($B:$B,$B137,$AG:$AG,AU$1)</f>
        <v>0</v>
      </c>
    </row>
    <row r="138" spans="1:47" ht="15" customHeight="1" x14ac:dyDescent="0.35">
      <c r="A138" s="6">
        <f>IF(B137=B138,A137,A137+1)</f>
        <v>43</v>
      </c>
      <c r="B138" s="6" t="s">
        <v>6097</v>
      </c>
      <c r="C138" s="6" t="s">
        <v>6096</v>
      </c>
      <c r="D138" s="6" t="s">
        <v>3044</v>
      </c>
      <c r="E138" s="6" t="s">
        <v>3043</v>
      </c>
      <c r="F138" s="4" t="s">
        <v>7</v>
      </c>
      <c r="G138" s="4" t="s">
        <v>8</v>
      </c>
      <c r="H138" s="4" t="s">
        <v>7</v>
      </c>
      <c r="I138" s="4">
        <v>3</v>
      </c>
      <c r="J138" s="4" t="s">
        <v>57</v>
      </c>
      <c r="K138" s="4" t="s">
        <v>3089</v>
      </c>
      <c r="L138" s="4" t="s">
        <v>55</v>
      </c>
      <c r="M138" s="4" t="s">
        <v>6100</v>
      </c>
      <c r="N138" s="4" t="s">
        <v>376</v>
      </c>
      <c r="P138" s="4" t="s">
        <v>669</v>
      </c>
      <c r="Q138" s="4" t="s">
        <v>1475</v>
      </c>
      <c r="R138" s="4" t="s">
        <v>2434</v>
      </c>
      <c r="S138" s="5" t="str">
        <f>IF(P138="심사불필요","-",VLOOKUP(K138,'[1]자격증 backdata'!A:G,7,0))</f>
        <v>-</v>
      </c>
      <c r="T138" s="5" t="str">
        <f>IF(S138="-","-",IF(COUNTIFS(B:B,B138,S:S,"필수")&gt;0,"자격요건충족","확인필요"))</f>
        <v>-</v>
      </c>
      <c r="U138" s="5"/>
      <c r="W138" s="5">
        <f>IF(Q138="4급","심사불필요",VLOOKUP(K138,'[1]자격증 backdata'!A:B,2,0))</f>
        <v>2</v>
      </c>
      <c r="X138" s="4">
        <f>IF(R138="A", MIN(20, SUMIFS(W:W, B:B, B138, R:R, "A")),IF(R138="B", MIN(30, SUMIFS(W:W, B:B, B138, R:R, "B")),"비해당분야"))</f>
        <v>12</v>
      </c>
      <c r="Y138" s="4" t="str">
        <f>IF(R138="C",MIN(30,IF(COUNTIFS(B:B,B138,W:W,"가1")=1,25,IF(COUNTIFS(B:B,B138,W:W,"가1")&gt;=2,30,0))+IF(COUNTIFS(B:B,B138,W:W,"나1")&gt;=4,30,IF(COUNTIFS(B:B,B138,W:W,"나1")=3,26,IF(COUNTIFS(B:B,B138,W:W,"나1")=2,22,IF(COUNTIFS(B:B,B138,W:W,"나1")=1,18,0)))))+MIN(30,IF(COUNTIFS(B:B,B138,W:W,"가2")=1,25,IF(COUNTIFS(B:B,B138,W:W,"가2")&gt;=2,30,0))+IF(COUNTIFS(B:B,B138,W:W,"나2")=3,30,IF(COUNTIFS(B:B,B138,W:W,"나2")=2,25,IF(COUNTIFS(B:B,B138,W:W,"나2")=1,20,0)))),"비해당분야")</f>
        <v>비해당분야</v>
      </c>
      <c r="Z138" s="4" t="str">
        <f>IF(R138="C",VLOOKUP(K138,'[1]자격증 backdata'!A:F,6,0),"비해당분야")</f>
        <v>비해당분야</v>
      </c>
      <c r="AA138" s="4" t="str">
        <f>IF(R138="C",SUMIF(B:B,B138,Z:Z),"비해당분야")</f>
        <v>비해당분야</v>
      </c>
      <c r="AB138" s="4" t="str">
        <f>IF(R138="C",SUM(Y138,AA138),"비해당분야")</f>
        <v>비해당분야</v>
      </c>
      <c r="AC138" s="4">
        <f>IF(R138="C",AB138,X138)</f>
        <v>12</v>
      </c>
      <c r="AD138" s="4">
        <f>VLOOKUP(K138,'[1]자격증 backdata'!A:D,4,0)</f>
        <v>0</v>
      </c>
      <c r="AE138" s="4">
        <f>IF(_xlfn.MAXIFS(AD:AD,B:B,B138)&gt;10,10,_xlfn.MAXIFS(AD:AD,B:B,B138))</f>
        <v>5</v>
      </c>
      <c r="AG138" s="5" t="str">
        <f>VLOOKUP(K138,'[1]자격증 backdata'!A:C,3,0)</f>
        <v>M</v>
      </c>
      <c r="AH138" s="5">
        <f>COUNTIFS($B:$B,$B138,$AG:$AG,AH$1)</f>
        <v>0</v>
      </c>
      <c r="AI138" s="5">
        <f>COUNTIFS($B:$B,$B138,$AG:$AG,AI$1)</f>
        <v>0</v>
      </c>
      <c r="AJ138" s="5">
        <f>COUNTIFS($B:$B,$B138,$AG:$AG,AJ$1)</f>
        <v>0</v>
      </c>
      <c r="AK138" s="5">
        <f>COUNTIFS($B:$B,$B138,$AG:$AG,AK$1)</f>
        <v>0</v>
      </c>
      <c r="AL138" s="5">
        <f>COUNTIFS($B:$B,$B138,$AG:$AG,AL$1)</f>
        <v>0</v>
      </c>
      <c r="AM138" s="5">
        <f>COUNTIFS($B:$B,$B138,$AG:$AG,AM$1)</f>
        <v>0</v>
      </c>
      <c r="AN138" s="5">
        <f>COUNTIFS($B:$B,$B138,$AG:$AG,AN$1)</f>
        <v>1</v>
      </c>
      <c r="AO138" s="5">
        <f>COUNTIFS($B:$B,$B138,$AG:$AG,AO$1)</f>
        <v>1</v>
      </c>
      <c r="AP138" s="5">
        <f>COUNTIFS($B:$B,$B138,$AG:$AG,AP$1)</f>
        <v>0</v>
      </c>
      <c r="AQ138" s="5">
        <f>COUNTIFS($B:$B,$B138,$AG:$AG,AQ$1)</f>
        <v>0</v>
      </c>
      <c r="AR138" s="5">
        <f>COUNTIFS($B:$B,$B138,$AG:$AG,AR$1)</f>
        <v>0</v>
      </c>
      <c r="AS138" s="5">
        <f>COUNTIFS($B:$B,$B138,$AG:$AG,AS$1)</f>
        <v>0</v>
      </c>
      <c r="AT138" s="5">
        <f>COUNTIFS($B:$B,$B138,$AG:$AG,AT$1)</f>
        <v>1</v>
      </c>
      <c r="AU138" s="5">
        <f>COUNTIFS($B:$B,$B138,$AG:$AG,AU$1)</f>
        <v>0</v>
      </c>
    </row>
    <row r="139" spans="1:47" ht="15" customHeight="1" x14ac:dyDescent="0.35">
      <c r="A139" s="6">
        <f>IF(B138=B139,A138,A138+1)</f>
        <v>43</v>
      </c>
      <c r="B139" s="6" t="s">
        <v>6097</v>
      </c>
      <c r="C139" s="6" t="s">
        <v>6096</v>
      </c>
      <c r="D139" s="6" t="s">
        <v>3044</v>
      </c>
      <c r="E139" s="6" t="s">
        <v>3043</v>
      </c>
      <c r="F139" s="4" t="s">
        <v>7</v>
      </c>
      <c r="G139" s="4" t="s">
        <v>8</v>
      </c>
      <c r="H139" s="4" t="s">
        <v>7</v>
      </c>
      <c r="I139" s="4">
        <v>4</v>
      </c>
      <c r="J139" s="4" t="s">
        <v>633</v>
      </c>
      <c r="K139" s="4" t="s">
        <v>3118</v>
      </c>
      <c r="L139" s="4" t="s">
        <v>55</v>
      </c>
      <c r="M139" s="4" t="s">
        <v>6099</v>
      </c>
      <c r="N139" s="4" t="s">
        <v>6098</v>
      </c>
      <c r="P139" s="4" t="s">
        <v>669</v>
      </c>
      <c r="Q139" s="4" t="s">
        <v>1475</v>
      </c>
      <c r="R139" s="4" t="s">
        <v>2434</v>
      </c>
      <c r="S139" s="5" t="str">
        <f>IF(P139="심사불필요","-",VLOOKUP(K139,'[1]자격증 backdata'!A:G,7,0))</f>
        <v>-</v>
      </c>
      <c r="T139" s="5" t="str">
        <f>IF(S139="-","-",IF(COUNTIFS(B:B,B139,S:S,"필수")&gt;0,"자격요건충족","확인필요"))</f>
        <v>-</v>
      </c>
      <c r="U139" s="5"/>
      <c r="W139" s="5">
        <f>IF(Q139="4급","심사불필요",VLOOKUP(K139,'[1]자격증 backdata'!A:B,2,0))</f>
        <v>4</v>
      </c>
      <c r="X139" s="4">
        <f>IF(R139="A", MIN(20, SUMIFS(W:W, B:B, B139, R:R, "A")),IF(R139="B", MIN(30, SUMIFS(W:W, B:B, B139, R:R, "B")),"비해당분야"))</f>
        <v>12</v>
      </c>
      <c r="Y139" s="4" t="str">
        <f>IF(R139="C",MIN(30,IF(COUNTIFS(B:B,B139,W:W,"가1")=1,25,IF(COUNTIFS(B:B,B139,W:W,"가1")&gt;=2,30,0))+IF(COUNTIFS(B:B,B139,W:W,"나1")&gt;=4,30,IF(COUNTIFS(B:B,B139,W:W,"나1")=3,26,IF(COUNTIFS(B:B,B139,W:W,"나1")=2,22,IF(COUNTIFS(B:B,B139,W:W,"나1")=1,18,0)))))+MIN(30,IF(COUNTIFS(B:B,B139,W:W,"가2")=1,25,IF(COUNTIFS(B:B,B139,W:W,"가2")&gt;=2,30,0))+IF(COUNTIFS(B:B,B139,W:W,"나2")=3,30,IF(COUNTIFS(B:B,B139,W:W,"나2")=2,25,IF(COUNTIFS(B:B,B139,W:W,"나2")=1,20,0)))),"비해당분야")</f>
        <v>비해당분야</v>
      </c>
      <c r="Z139" s="4" t="str">
        <f>IF(R139="C",VLOOKUP(K139,'[1]자격증 backdata'!A:F,6,0),"비해당분야")</f>
        <v>비해당분야</v>
      </c>
      <c r="AA139" s="4" t="str">
        <f>IF(R139="C",SUMIF(B:B,B139,Z:Z),"비해당분야")</f>
        <v>비해당분야</v>
      </c>
      <c r="AB139" s="4" t="str">
        <f>IF(R139="C",SUM(Y139,AA139),"비해당분야")</f>
        <v>비해당분야</v>
      </c>
      <c r="AC139" s="4">
        <f>IF(R139="C",AB139,X139)</f>
        <v>12</v>
      </c>
      <c r="AD139" s="4">
        <f>VLOOKUP(K139,'[1]자격증 backdata'!A:D,4,0)</f>
        <v>0</v>
      </c>
      <c r="AE139" s="4">
        <f>IF(_xlfn.MAXIFS(AD:AD,B:B,B139)&gt;10,10,_xlfn.MAXIFS(AD:AD,B:B,B139))</f>
        <v>5</v>
      </c>
      <c r="AG139" s="5" t="str">
        <f>VLOOKUP(K139,'[1]자격증 backdata'!A:C,3,0)</f>
        <v>G</v>
      </c>
      <c r="AH139" s="5">
        <f>COUNTIFS($B:$B,$B139,$AG:$AG,AH$1)</f>
        <v>0</v>
      </c>
      <c r="AI139" s="5">
        <f>COUNTIFS($B:$B,$B139,$AG:$AG,AI$1)</f>
        <v>0</v>
      </c>
      <c r="AJ139" s="5">
        <f>COUNTIFS($B:$B,$B139,$AG:$AG,AJ$1)</f>
        <v>0</v>
      </c>
      <c r="AK139" s="5">
        <f>COUNTIFS($B:$B,$B139,$AG:$AG,AK$1)</f>
        <v>0</v>
      </c>
      <c r="AL139" s="5">
        <f>COUNTIFS($B:$B,$B139,$AG:$AG,AL$1)</f>
        <v>0</v>
      </c>
      <c r="AM139" s="5">
        <f>COUNTIFS($B:$B,$B139,$AG:$AG,AM$1)</f>
        <v>0</v>
      </c>
      <c r="AN139" s="5">
        <f>COUNTIFS($B:$B,$B139,$AG:$AG,AN$1)</f>
        <v>1</v>
      </c>
      <c r="AO139" s="5">
        <f>COUNTIFS($B:$B,$B139,$AG:$AG,AO$1)</f>
        <v>1</v>
      </c>
      <c r="AP139" s="5">
        <f>COUNTIFS($B:$B,$B139,$AG:$AG,AP$1)</f>
        <v>0</v>
      </c>
      <c r="AQ139" s="5">
        <f>COUNTIFS($B:$B,$B139,$AG:$AG,AQ$1)</f>
        <v>0</v>
      </c>
      <c r="AR139" s="5">
        <f>COUNTIFS($B:$B,$B139,$AG:$AG,AR$1)</f>
        <v>0</v>
      </c>
      <c r="AS139" s="5">
        <f>COUNTIFS($B:$B,$B139,$AG:$AG,AS$1)</f>
        <v>0</v>
      </c>
      <c r="AT139" s="5">
        <f>COUNTIFS($B:$B,$B139,$AG:$AG,AT$1)</f>
        <v>1</v>
      </c>
      <c r="AU139" s="5">
        <f>COUNTIFS($B:$B,$B139,$AG:$AG,AU$1)</f>
        <v>0</v>
      </c>
    </row>
    <row r="140" spans="1:47" ht="15" customHeight="1" x14ac:dyDescent="0.35">
      <c r="A140" s="6">
        <f>IF(B139=B140,A139,A139+1)</f>
        <v>43</v>
      </c>
      <c r="B140" s="6" t="s">
        <v>6097</v>
      </c>
      <c r="C140" s="6" t="s">
        <v>6096</v>
      </c>
      <c r="D140" s="6" t="s">
        <v>3044</v>
      </c>
      <c r="E140" s="6" t="s">
        <v>3043</v>
      </c>
      <c r="F140" s="4" t="s">
        <v>7</v>
      </c>
      <c r="G140" s="4" t="s">
        <v>8</v>
      </c>
      <c r="H140" s="4" t="s">
        <v>7</v>
      </c>
      <c r="I140" s="4">
        <v>5</v>
      </c>
      <c r="J140" s="4" t="s">
        <v>241</v>
      </c>
      <c r="K140" s="4" t="s">
        <v>3473</v>
      </c>
      <c r="L140" s="4" t="s">
        <v>4</v>
      </c>
      <c r="M140" s="4" t="s">
        <v>6095</v>
      </c>
      <c r="N140" s="4" t="s">
        <v>1176</v>
      </c>
      <c r="P140" s="4" t="s">
        <v>669</v>
      </c>
      <c r="Q140" s="4" t="s">
        <v>1475</v>
      </c>
      <c r="R140" s="4" t="s">
        <v>2434</v>
      </c>
      <c r="S140" s="5" t="str">
        <f>IF(P140="심사불필요","-",VLOOKUP(K140,'[1]자격증 backdata'!A:G,7,0))</f>
        <v>-</v>
      </c>
      <c r="T140" s="5" t="str">
        <f>IF(S140="-","-",IF(COUNTIFS(B:B,B140,S:S,"필수")&gt;0,"자격요건충족","확인필요"))</f>
        <v>-</v>
      </c>
      <c r="U140" s="5"/>
      <c r="W140" s="5">
        <f>IF(Q140="4급","심사불필요",VLOOKUP(K140,'[1]자격증 backdata'!A:B,2,0))</f>
        <v>2</v>
      </c>
      <c r="X140" s="4">
        <f>IF(R140="A", MIN(20, SUMIFS(W:W, B:B, B140, R:R, "A")),IF(R140="B", MIN(30, SUMIFS(W:W, B:B, B140, R:R, "B")),"비해당분야"))</f>
        <v>12</v>
      </c>
      <c r="Y140" s="4" t="str">
        <f>IF(R140="C",MIN(30,IF(COUNTIFS(B:B,B140,W:W,"가1")=1,25,IF(COUNTIFS(B:B,B140,W:W,"가1")&gt;=2,30,0))+IF(COUNTIFS(B:B,B140,W:W,"나1")&gt;=4,30,IF(COUNTIFS(B:B,B140,W:W,"나1")=3,26,IF(COUNTIFS(B:B,B140,W:W,"나1")=2,22,IF(COUNTIFS(B:B,B140,W:W,"나1")=1,18,0)))))+MIN(30,IF(COUNTIFS(B:B,B140,W:W,"가2")=1,25,IF(COUNTIFS(B:B,B140,W:W,"가2")&gt;=2,30,0))+IF(COUNTIFS(B:B,B140,W:W,"나2")=3,30,IF(COUNTIFS(B:B,B140,W:W,"나2")=2,25,IF(COUNTIFS(B:B,B140,W:W,"나2")=1,20,0)))),"비해당분야")</f>
        <v>비해당분야</v>
      </c>
      <c r="Z140" s="4" t="str">
        <f>IF(R140="C",VLOOKUP(K140,'[1]자격증 backdata'!A:F,6,0),"비해당분야")</f>
        <v>비해당분야</v>
      </c>
      <c r="AA140" s="4" t="str">
        <f>IF(R140="C",SUMIF(B:B,B140,Z:Z),"비해당분야")</f>
        <v>비해당분야</v>
      </c>
      <c r="AB140" s="4" t="str">
        <f>IF(R140="C",SUM(Y140,AA140),"비해당분야")</f>
        <v>비해당분야</v>
      </c>
      <c r="AC140" s="4">
        <f>IF(R140="C",AB140,X140)</f>
        <v>12</v>
      </c>
      <c r="AD140" s="4">
        <f>VLOOKUP(K140,'[1]자격증 backdata'!A:D,4,0)</f>
        <v>0</v>
      </c>
      <c r="AE140" s="4">
        <f>IF(_xlfn.MAXIFS(AD:AD,B:B,B140)&gt;10,10,_xlfn.MAXIFS(AD:AD,B:B,B140))</f>
        <v>5</v>
      </c>
      <c r="AG140" s="5">
        <f>VLOOKUP(K140,'[1]자격증 backdata'!A:C,3,0)</f>
        <v>0</v>
      </c>
      <c r="AH140" s="5">
        <f>COUNTIFS($B:$B,$B140,$AG:$AG,AH$1)</f>
        <v>0</v>
      </c>
      <c r="AI140" s="5">
        <f>COUNTIFS($B:$B,$B140,$AG:$AG,AI$1)</f>
        <v>0</v>
      </c>
      <c r="AJ140" s="5">
        <f>COUNTIFS($B:$B,$B140,$AG:$AG,AJ$1)</f>
        <v>0</v>
      </c>
      <c r="AK140" s="5">
        <f>COUNTIFS($B:$B,$B140,$AG:$AG,AK$1)</f>
        <v>0</v>
      </c>
      <c r="AL140" s="5">
        <f>COUNTIFS($B:$B,$B140,$AG:$AG,AL$1)</f>
        <v>0</v>
      </c>
      <c r="AM140" s="5">
        <f>COUNTIFS($B:$B,$B140,$AG:$AG,AM$1)</f>
        <v>0</v>
      </c>
      <c r="AN140" s="5">
        <f>COUNTIFS($B:$B,$B140,$AG:$AG,AN$1)</f>
        <v>1</v>
      </c>
      <c r="AO140" s="5">
        <f>COUNTIFS($B:$B,$B140,$AG:$AG,AO$1)</f>
        <v>1</v>
      </c>
      <c r="AP140" s="5">
        <f>COUNTIFS($B:$B,$B140,$AG:$AG,AP$1)</f>
        <v>0</v>
      </c>
      <c r="AQ140" s="5">
        <f>COUNTIFS($B:$B,$B140,$AG:$AG,AQ$1)</f>
        <v>0</v>
      </c>
      <c r="AR140" s="5">
        <f>COUNTIFS($B:$B,$B140,$AG:$AG,AR$1)</f>
        <v>0</v>
      </c>
      <c r="AS140" s="5">
        <f>COUNTIFS($B:$B,$B140,$AG:$AG,AS$1)</f>
        <v>0</v>
      </c>
      <c r="AT140" s="5">
        <f>COUNTIFS($B:$B,$B140,$AG:$AG,AT$1)</f>
        <v>1</v>
      </c>
      <c r="AU140" s="5">
        <f>COUNTIFS($B:$B,$B140,$AG:$AG,AU$1)</f>
        <v>0</v>
      </c>
    </row>
    <row r="141" spans="1:47" ht="15" customHeight="1" x14ac:dyDescent="0.35">
      <c r="A141" s="3">
        <f>IF(B140=B141,A140,A140+1)</f>
        <v>44</v>
      </c>
      <c r="B141" s="3" t="s">
        <v>6091</v>
      </c>
      <c r="C141" s="3" t="s">
        <v>6090</v>
      </c>
      <c r="D141" s="3" t="s">
        <v>3044</v>
      </c>
      <c r="E141" s="3" t="s">
        <v>3043</v>
      </c>
      <c r="F141" s="4" t="s">
        <v>7</v>
      </c>
      <c r="G141" s="4" t="s">
        <v>8</v>
      </c>
      <c r="H141" s="4" t="s">
        <v>7</v>
      </c>
      <c r="I141" s="3">
        <v>1</v>
      </c>
      <c r="J141" s="3" t="s">
        <v>69</v>
      </c>
      <c r="K141" s="3" t="s">
        <v>3065</v>
      </c>
      <c r="L141" s="3" t="s">
        <v>36</v>
      </c>
      <c r="M141" s="3" t="s">
        <v>6094</v>
      </c>
      <c r="N141" s="3" t="s">
        <v>921</v>
      </c>
      <c r="P141" s="3" t="s">
        <v>669</v>
      </c>
      <c r="Q141" s="3" t="s">
        <v>1475</v>
      </c>
      <c r="R141" s="3" t="s">
        <v>2434</v>
      </c>
      <c r="S141" s="2" t="str">
        <f>IF(P141="심사불필요","-",VLOOKUP(K141,'[1]자격증 backdata'!A:G,7,0))</f>
        <v>-</v>
      </c>
      <c r="T141" s="2" t="str">
        <f>IF(S141="-","-",IF(COUNTIFS(B:B,B141,S:S,"필수")&gt;0,"자격요건충족","확인필요"))</f>
        <v>-</v>
      </c>
      <c r="U141" s="2"/>
      <c r="W141" s="2">
        <f>IF(Q141="4급","심사불필요",VLOOKUP(K141,'[1]자격증 backdata'!A:B,2,0))</f>
        <v>0</v>
      </c>
      <c r="X141" s="3">
        <f>IF(R141="A", MIN(20, SUMIFS(W:W, B:B, B141, R:R, "A")),IF(R141="B", MIN(30, SUMIFS(W:W, B:B, B141, R:R, "B")),"비해당분야"))</f>
        <v>8</v>
      </c>
      <c r="Y141" s="3" t="str">
        <f>IF(R141="C",MIN(30,IF(COUNTIFS(B:B,B141,W:W,"가1")=1,25,IF(COUNTIFS(B:B,B141,W:W,"가1")&gt;=2,30,0))+IF(COUNTIFS(B:B,B141,W:W,"나1")&gt;=4,30,IF(COUNTIFS(B:B,B141,W:W,"나1")=3,26,IF(COUNTIFS(B:B,B141,W:W,"나1")=2,22,IF(COUNTIFS(B:B,B141,W:W,"나1")=1,18,0)))))+MIN(30,IF(COUNTIFS(B:B,B141,W:W,"가2")=1,25,IF(COUNTIFS(B:B,B141,W:W,"가2")&gt;=2,30,0))+IF(COUNTIFS(B:B,B141,W:W,"나2")=3,30,IF(COUNTIFS(B:B,B141,W:W,"나2")=2,25,IF(COUNTIFS(B:B,B141,W:W,"나2")=1,20,0)))),"비해당분야")</f>
        <v>비해당분야</v>
      </c>
      <c r="Z141" s="3" t="str">
        <f>IF(R141="C",VLOOKUP(K141,'[1]자격증 backdata'!A:F,6,0),"비해당분야")</f>
        <v>비해당분야</v>
      </c>
      <c r="AA141" s="3" t="str">
        <f>IF(R141="C",SUMIF(B:B,B141,Z:Z),"비해당분야")</f>
        <v>비해당분야</v>
      </c>
      <c r="AB141" s="3" t="str">
        <f>IF(R141="C",SUM(Y141,AA141),"비해당분야")</f>
        <v>비해당분야</v>
      </c>
      <c r="AC141" s="3">
        <f>IF(R141="C",AB141,X141)</f>
        <v>8</v>
      </c>
      <c r="AD141" s="3">
        <f>VLOOKUP(K141,'[1]자격증 backdata'!A:D,4,0)</f>
        <v>5</v>
      </c>
      <c r="AE141" s="3">
        <f>IF(_xlfn.MAXIFS(AD:AD,B:B,B141)&gt;10,10,_xlfn.MAXIFS(AD:AD,B:B,B141))</f>
        <v>5</v>
      </c>
      <c r="AG141" s="2">
        <f>VLOOKUP(K141,'[1]자격증 backdata'!A:C,3,0)</f>
        <v>0</v>
      </c>
      <c r="AH141" s="2">
        <f>COUNTIFS($B:$B,$B141,$AG:$AG,AH$1)</f>
        <v>0</v>
      </c>
      <c r="AI141" s="2">
        <f>COUNTIFS($B:$B,$B141,$AG:$AG,AI$1)</f>
        <v>0</v>
      </c>
      <c r="AJ141" s="2">
        <f>COUNTIFS($B:$B,$B141,$AG:$AG,AJ$1)</f>
        <v>0</v>
      </c>
      <c r="AK141" s="2">
        <f>COUNTIFS($B:$B,$B141,$AG:$AG,AK$1)</f>
        <v>0</v>
      </c>
      <c r="AL141" s="2">
        <f>COUNTIFS($B:$B,$B141,$AG:$AG,AL$1)</f>
        <v>0</v>
      </c>
      <c r="AM141" s="2">
        <f>COUNTIFS($B:$B,$B141,$AG:$AG,AM$1)</f>
        <v>0</v>
      </c>
      <c r="AN141" s="2">
        <f>COUNTIFS($B:$B,$B141,$AG:$AG,AN$1)</f>
        <v>0</v>
      </c>
      <c r="AO141" s="2">
        <f>COUNTIFS($B:$B,$B141,$AG:$AG,AO$1)</f>
        <v>0</v>
      </c>
      <c r="AP141" s="2">
        <f>COUNTIFS($B:$B,$B141,$AG:$AG,AP$1)</f>
        <v>1</v>
      </c>
      <c r="AQ141" s="2">
        <f>COUNTIFS($B:$B,$B141,$AG:$AG,AQ$1)</f>
        <v>1</v>
      </c>
      <c r="AR141" s="2">
        <f>COUNTIFS($B:$B,$B141,$AG:$AG,AR$1)</f>
        <v>0</v>
      </c>
      <c r="AS141" s="2">
        <f>COUNTIFS($B:$B,$B141,$AG:$AG,AS$1)</f>
        <v>0</v>
      </c>
      <c r="AT141" s="2">
        <f>COUNTIFS($B:$B,$B141,$AG:$AG,AT$1)</f>
        <v>1</v>
      </c>
      <c r="AU141" s="2">
        <f>COUNTIFS($B:$B,$B141,$AG:$AG,AU$1)</f>
        <v>0</v>
      </c>
    </row>
    <row r="142" spans="1:47" ht="15" customHeight="1" x14ac:dyDescent="0.35">
      <c r="A142" s="7">
        <f>IF(B141=B142,A141,A141+1)</f>
        <v>44</v>
      </c>
      <c r="B142" s="7" t="s">
        <v>6091</v>
      </c>
      <c r="C142" s="7" t="s">
        <v>6090</v>
      </c>
      <c r="D142" s="7" t="s">
        <v>3044</v>
      </c>
      <c r="E142" s="7" t="s">
        <v>3043</v>
      </c>
      <c r="F142" s="4" t="s">
        <v>7</v>
      </c>
      <c r="G142" s="4" t="s">
        <v>8</v>
      </c>
      <c r="H142" s="4" t="s">
        <v>7</v>
      </c>
      <c r="I142" s="3">
        <v>2</v>
      </c>
      <c r="J142" s="3" t="s">
        <v>106</v>
      </c>
      <c r="K142" s="3" t="s">
        <v>3057</v>
      </c>
      <c r="L142" s="3" t="s">
        <v>55</v>
      </c>
      <c r="M142" s="3" t="s">
        <v>6093</v>
      </c>
      <c r="N142" s="3" t="s">
        <v>6052</v>
      </c>
      <c r="P142" s="3" t="s">
        <v>669</v>
      </c>
      <c r="Q142" s="3" t="s">
        <v>1475</v>
      </c>
      <c r="R142" s="3" t="s">
        <v>2434</v>
      </c>
      <c r="S142" s="2" t="str">
        <f>IF(P142="심사불필요","-",VLOOKUP(K142,'[1]자격증 backdata'!A:G,7,0))</f>
        <v>-</v>
      </c>
      <c r="T142" s="2" t="str">
        <f>IF(S142="-","-",IF(COUNTIFS(B:B,B142,S:S,"필수")&gt;0,"자격요건충족","확인필요"))</f>
        <v>-</v>
      </c>
      <c r="U142" s="2"/>
      <c r="W142" s="2">
        <f>IF(Q142="4급","심사불필요",VLOOKUP(K142,'[1]자격증 backdata'!A:B,2,0))</f>
        <v>4</v>
      </c>
      <c r="X142" s="3">
        <f>IF(R142="A", MIN(20, SUMIFS(W:W, B:B, B142, R:R, "A")),IF(R142="B", MIN(30, SUMIFS(W:W, B:B, B142, R:R, "B")),"비해당분야"))</f>
        <v>8</v>
      </c>
      <c r="Y142" s="3" t="str">
        <f>IF(R142="C",MIN(30,IF(COUNTIFS(B:B,B142,W:W,"가1")=1,25,IF(COUNTIFS(B:B,B142,W:W,"가1")&gt;=2,30,0))+IF(COUNTIFS(B:B,B142,W:W,"나1")&gt;=4,30,IF(COUNTIFS(B:B,B142,W:W,"나1")=3,26,IF(COUNTIFS(B:B,B142,W:W,"나1")=2,22,IF(COUNTIFS(B:B,B142,W:W,"나1")=1,18,0)))))+MIN(30,IF(COUNTIFS(B:B,B142,W:W,"가2")=1,25,IF(COUNTIFS(B:B,B142,W:W,"가2")&gt;=2,30,0))+IF(COUNTIFS(B:B,B142,W:W,"나2")=3,30,IF(COUNTIFS(B:B,B142,W:W,"나2")=2,25,IF(COUNTIFS(B:B,B142,W:W,"나2")=1,20,0)))),"비해당분야")</f>
        <v>비해당분야</v>
      </c>
      <c r="Z142" s="3" t="str">
        <f>IF(R142="C",VLOOKUP(K142,'[1]자격증 backdata'!A:F,6,0),"비해당분야")</f>
        <v>비해당분야</v>
      </c>
      <c r="AA142" s="3" t="str">
        <f>IF(R142="C",SUMIF(B:B,B142,Z:Z),"비해당분야")</f>
        <v>비해당분야</v>
      </c>
      <c r="AB142" s="3" t="str">
        <f>IF(R142="C",SUM(Y142,AA142),"비해당분야")</f>
        <v>비해당분야</v>
      </c>
      <c r="AC142" s="3">
        <f>IF(R142="C",AB142,X142)</f>
        <v>8</v>
      </c>
      <c r="AD142" s="3">
        <f>VLOOKUP(K142,'[1]자격증 backdata'!A:D,4,0)</f>
        <v>0</v>
      </c>
      <c r="AE142" s="3">
        <f>IF(_xlfn.MAXIFS(AD:AD,B:B,B142)&gt;10,10,_xlfn.MAXIFS(AD:AD,B:B,B142))</f>
        <v>5</v>
      </c>
      <c r="AG142" s="2" t="str">
        <f>VLOOKUP(K142,'[1]자격증 backdata'!A:C,3,0)</f>
        <v>M</v>
      </c>
      <c r="AH142" s="2">
        <f>COUNTIFS($B:$B,$B142,$AG:$AG,AH$1)</f>
        <v>0</v>
      </c>
      <c r="AI142" s="2">
        <f>COUNTIFS($B:$B,$B142,$AG:$AG,AI$1)</f>
        <v>0</v>
      </c>
      <c r="AJ142" s="2">
        <f>COUNTIFS($B:$B,$B142,$AG:$AG,AJ$1)</f>
        <v>0</v>
      </c>
      <c r="AK142" s="2">
        <f>COUNTIFS($B:$B,$B142,$AG:$AG,AK$1)</f>
        <v>0</v>
      </c>
      <c r="AL142" s="2">
        <f>COUNTIFS($B:$B,$B142,$AG:$AG,AL$1)</f>
        <v>0</v>
      </c>
      <c r="AM142" s="2">
        <f>COUNTIFS($B:$B,$B142,$AG:$AG,AM$1)</f>
        <v>0</v>
      </c>
      <c r="AN142" s="2">
        <f>COUNTIFS($B:$B,$B142,$AG:$AG,AN$1)</f>
        <v>0</v>
      </c>
      <c r="AO142" s="2">
        <f>COUNTIFS($B:$B,$B142,$AG:$AG,AO$1)</f>
        <v>0</v>
      </c>
      <c r="AP142" s="2">
        <f>COUNTIFS($B:$B,$B142,$AG:$AG,AP$1)</f>
        <v>1</v>
      </c>
      <c r="AQ142" s="2">
        <f>COUNTIFS($B:$B,$B142,$AG:$AG,AQ$1)</f>
        <v>1</v>
      </c>
      <c r="AR142" s="2">
        <f>COUNTIFS($B:$B,$B142,$AG:$AG,AR$1)</f>
        <v>0</v>
      </c>
      <c r="AS142" s="2">
        <f>COUNTIFS($B:$B,$B142,$AG:$AG,AS$1)</f>
        <v>0</v>
      </c>
      <c r="AT142" s="2">
        <f>COUNTIFS($B:$B,$B142,$AG:$AG,AT$1)</f>
        <v>1</v>
      </c>
      <c r="AU142" s="2">
        <f>COUNTIFS($B:$B,$B142,$AG:$AG,AU$1)</f>
        <v>0</v>
      </c>
    </row>
    <row r="143" spans="1:47" ht="15" customHeight="1" x14ac:dyDescent="0.35">
      <c r="A143" s="7">
        <f>IF(B142=B143,A142,A142+1)</f>
        <v>44</v>
      </c>
      <c r="B143" s="7" t="s">
        <v>6091</v>
      </c>
      <c r="C143" s="7" t="s">
        <v>6090</v>
      </c>
      <c r="D143" s="7" t="s">
        <v>3044</v>
      </c>
      <c r="E143" s="7" t="s">
        <v>3043</v>
      </c>
      <c r="F143" s="4" t="s">
        <v>7</v>
      </c>
      <c r="G143" s="4" t="s">
        <v>8</v>
      </c>
      <c r="H143" s="4" t="s">
        <v>7</v>
      </c>
      <c r="I143" s="3">
        <v>3</v>
      </c>
      <c r="J143" s="3" t="s">
        <v>2447</v>
      </c>
      <c r="K143" s="3" t="s">
        <v>3266</v>
      </c>
      <c r="L143" s="3" t="s">
        <v>254</v>
      </c>
      <c r="M143" s="3" t="s">
        <v>6092</v>
      </c>
      <c r="N143" s="3" t="s">
        <v>1396</v>
      </c>
      <c r="P143" s="3" t="s">
        <v>669</v>
      </c>
      <c r="Q143" s="3" t="s">
        <v>1475</v>
      </c>
      <c r="R143" s="3" t="s">
        <v>2434</v>
      </c>
      <c r="S143" s="2" t="str">
        <f>IF(P143="심사불필요","-",VLOOKUP(K143,'[1]자격증 backdata'!A:G,7,0))</f>
        <v>-</v>
      </c>
      <c r="T143" s="2" t="str">
        <f>IF(S143="-","-",IF(COUNTIFS(B:B,B143,S:S,"필수")&gt;0,"자격요건충족","확인필요"))</f>
        <v>-</v>
      </c>
      <c r="U143" s="2"/>
      <c r="W143" s="2">
        <f>IF(Q143="4급","심사불필요",VLOOKUP(K143,'[1]자격증 backdata'!A:B,2,0))</f>
        <v>2</v>
      </c>
      <c r="X143" s="3">
        <f>IF(R143="A", MIN(20, SUMIFS(W:W, B:B, B143, R:R, "A")),IF(R143="B", MIN(30, SUMIFS(W:W, B:B, B143, R:R, "B")),"비해당분야"))</f>
        <v>8</v>
      </c>
      <c r="Y143" s="3" t="str">
        <f>IF(R143="C",MIN(30,IF(COUNTIFS(B:B,B143,W:W,"가1")=1,25,IF(COUNTIFS(B:B,B143,W:W,"가1")&gt;=2,30,0))+IF(COUNTIFS(B:B,B143,W:W,"나1")&gt;=4,30,IF(COUNTIFS(B:B,B143,W:W,"나1")=3,26,IF(COUNTIFS(B:B,B143,W:W,"나1")=2,22,IF(COUNTIFS(B:B,B143,W:W,"나1")=1,18,0)))))+MIN(30,IF(COUNTIFS(B:B,B143,W:W,"가2")=1,25,IF(COUNTIFS(B:B,B143,W:W,"가2")&gt;=2,30,0))+IF(COUNTIFS(B:B,B143,W:W,"나2")=3,30,IF(COUNTIFS(B:B,B143,W:W,"나2")=2,25,IF(COUNTIFS(B:B,B143,W:W,"나2")=1,20,0)))),"비해당분야")</f>
        <v>비해당분야</v>
      </c>
      <c r="Z143" s="3" t="str">
        <f>IF(R143="C",VLOOKUP(K143,'[1]자격증 backdata'!A:F,6,0),"비해당분야")</f>
        <v>비해당분야</v>
      </c>
      <c r="AA143" s="3" t="str">
        <f>IF(R143="C",SUMIF(B:B,B143,Z:Z),"비해당분야")</f>
        <v>비해당분야</v>
      </c>
      <c r="AB143" s="3" t="str">
        <f>IF(R143="C",SUM(Y143,AA143),"비해당분야")</f>
        <v>비해당분야</v>
      </c>
      <c r="AC143" s="3">
        <f>IF(R143="C",AB143,X143)</f>
        <v>8</v>
      </c>
      <c r="AD143" s="3">
        <f>VLOOKUP(K143,'[1]자격증 backdata'!A:D,4,0)</f>
        <v>0</v>
      </c>
      <c r="AE143" s="3">
        <f>IF(_xlfn.MAXIFS(AD:AD,B:B,B143)&gt;10,10,_xlfn.MAXIFS(AD:AD,B:B,B143))</f>
        <v>5</v>
      </c>
      <c r="AG143" s="2" t="str">
        <f>VLOOKUP(K143,'[1]자격증 backdata'!A:C,3,0)</f>
        <v>I</v>
      </c>
      <c r="AH143" s="2">
        <f>COUNTIFS($B:$B,$B143,$AG:$AG,AH$1)</f>
        <v>0</v>
      </c>
      <c r="AI143" s="2">
        <f>COUNTIFS($B:$B,$B143,$AG:$AG,AI$1)</f>
        <v>0</v>
      </c>
      <c r="AJ143" s="2">
        <f>COUNTIFS($B:$B,$B143,$AG:$AG,AJ$1)</f>
        <v>0</v>
      </c>
      <c r="AK143" s="2">
        <f>COUNTIFS($B:$B,$B143,$AG:$AG,AK$1)</f>
        <v>0</v>
      </c>
      <c r="AL143" s="2">
        <f>COUNTIFS($B:$B,$B143,$AG:$AG,AL$1)</f>
        <v>0</v>
      </c>
      <c r="AM143" s="2">
        <f>COUNTIFS($B:$B,$B143,$AG:$AG,AM$1)</f>
        <v>0</v>
      </c>
      <c r="AN143" s="2">
        <f>COUNTIFS($B:$B,$B143,$AG:$AG,AN$1)</f>
        <v>0</v>
      </c>
      <c r="AO143" s="2">
        <f>COUNTIFS($B:$B,$B143,$AG:$AG,AO$1)</f>
        <v>0</v>
      </c>
      <c r="AP143" s="2">
        <f>COUNTIFS($B:$B,$B143,$AG:$AG,AP$1)</f>
        <v>1</v>
      </c>
      <c r="AQ143" s="2">
        <f>COUNTIFS($B:$B,$B143,$AG:$AG,AQ$1)</f>
        <v>1</v>
      </c>
      <c r="AR143" s="2">
        <f>COUNTIFS($B:$B,$B143,$AG:$AG,AR$1)</f>
        <v>0</v>
      </c>
      <c r="AS143" s="2">
        <f>COUNTIFS($B:$B,$B143,$AG:$AG,AS$1)</f>
        <v>0</v>
      </c>
      <c r="AT143" s="2">
        <f>COUNTIFS($B:$B,$B143,$AG:$AG,AT$1)</f>
        <v>1</v>
      </c>
      <c r="AU143" s="2">
        <f>COUNTIFS($B:$B,$B143,$AG:$AG,AU$1)</f>
        <v>0</v>
      </c>
    </row>
    <row r="144" spans="1:47" ht="15" customHeight="1" x14ac:dyDescent="0.35">
      <c r="A144" s="7">
        <f>IF(B143=B144,A143,A143+1)</f>
        <v>44</v>
      </c>
      <c r="B144" s="7" t="s">
        <v>6091</v>
      </c>
      <c r="C144" s="7" t="s">
        <v>6090</v>
      </c>
      <c r="D144" s="7" t="s">
        <v>3044</v>
      </c>
      <c r="E144" s="7" t="s">
        <v>3043</v>
      </c>
      <c r="F144" s="4" t="s">
        <v>7</v>
      </c>
      <c r="G144" s="4" t="s">
        <v>8</v>
      </c>
      <c r="H144" s="4" t="s">
        <v>7</v>
      </c>
      <c r="I144" s="3">
        <v>4</v>
      </c>
      <c r="J144" s="3" t="s">
        <v>364</v>
      </c>
      <c r="K144" s="3" t="s">
        <v>3075</v>
      </c>
      <c r="L144" s="3" t="s">
        <v>254</v>
      </c>
      <c r="M144" s="3" t="s">
        <v>6089</v>
      </c>
      <c r="N144" s="3" t="s">
        <v>1396</v>
      </c>
      <c r="P144" s="3" t="s">
        <v>669</v>
      </c>
      <c r="Q144" s="3" t="s">
        <v>1475</v>
      </c>
      <c r="R144" s="3" t="s">
        <v>2434</v>
      </c>
      <c r="S144" s="2" t="str">
        <f>IF(P144="심사불필요","-",VLOOKUP(K144,'[1]자격증 backdata'!A:G,7,0))</f>
        <v>-</v>
      </c>
      <c r="T144" s="2" t="str">
        <f>IF(S144="-","-",IF(COUNTIFS(B:B,B144,S:S,"필수")&gt;0,"자격요건충족","확인필요"))</f>
        <v>-</v>
      </c>
      <c r="U144" s="2"/>
      <c r="W144" s="2">
        <f>IF(Q144="4급","심사불필요",VLOOKUP(K144,'[1]자격증 backdata'!A:B,2,0))</f>
        <v>2</v>
      </c>
      <c r="X144" s="3">
        <f>IF(R144="A", MIN(20, SUMIFS(W:W, B:B, B144, R:R, "A")),IF(R144="B", MIN(30, SUMIFS(W:W, B:B, B144, R:R, "B")),"비해당분야"))</f>
        <v>8</v>
      </c>
      <c r="Y144" s="3" t="str">
        <f>IF(R144="C",MIN(30,IF(COUNTIFS(B:B,B144,W:W,"가1")=1,25,IF(COUNTIFS(B:B,B144,W:W,"가1")&gt;=2,30,0))+IF(COUNTIFS(B:B,B144,W:W,"나1")&gt;=4,30,IF(COUNTIFS(B:B,B144,W:W,"나1")=3,26,IF(COUNTIFS(B:B,B144,W:W,"나1")=2,22,IF(COUNTIFS(B:B,B144,W:W,"나1")=1,18,0)))))+MIN(30,IF(COUNTIFS(B:B,B144,W:W,"가2")=1,25,IF(COUNTIFS(B:B,B144,W:W,"가2")&gt;=2,30,0))+IF(COUNTIFS(B:B,B144,W:W,"나2")=3,30,IF(COUNTIFS(B:B,B144,W:W,"나2")=2,25,IF(COUNTIFS(B:B,B144,W:W,"나2")=1,20,0)))),"비해당분야")</f>
        <v>비해당분야</v>
      </c>
      <c r="Z144" s="3" t="str">
        <f>IF(R144="C",VLOOKUP(K144,'[1]자격증 backdata'!A:F,6,0),"비해당분야")</f>
        <v>비해당분야</v>
      </c>
      <c r="AA144" s="3" t="str">
        <f>IF(R144="C",SUMIF(B:B,B144,Z:Z),"비해당분야")</f>
        <v>비해당분야</v>
      </c>
      <c r="AB144" s="3" t="str">
        <f>IF(R144="C",SUM(Y144,AA144),"비해당분야")</f>
        <v>비해당분야</v>
      </c>
      <c r="AC144" s="3">
        <f>IF(R144="C",AB144,X144)</f>
        <v>8</v>
      </c>
      <c r="AD144" s="3">
        <f>VLOOKUP(K144,'[1]자격증 backdata'!A:D,4,0)</f>
        <v>0</v>
      </c>
      <c r="AE144" s="3">
        <f>IF(_xlfn.MAXIFS(AD:AD,B:B,B144)&gt;10,10,_xlfn.MAXIFS(AD:AD,B:B,B144))</f>
        <v>5</v>
      </c>
      <c r="AG144" s="2" t="str">
        <f>VLOOKUP(K144,'[1]자격증 backdata'!A:C,3,0)</f>
        <v>J</v>
      </c>
      <c r="AH144" s="2">
        <f>COUNTIFS($B:$B,$B144,$AG:$AG,AH$1)</f>
        <v>0</v>
      </c>
      <c r="AI144" s="2">
        <f>COUNTIFS($B:$B,$B144,$AG:$AG,AI$1)</f>
        <v>0</v>
      </c>
      <c r="AJ144" s="2">
        <f>COUNTIFS($B:$B,$B144,$AG:$AG,AJ$1)</f>
        <v>0</v>
      </c>
      <c r="AK144" s="2">
        <f>COUNTIFS($B:$B,$B144,$AG:$AG,AK$1)</f>
        <v>0</v>
      </c>
      <c r="AL144" s="2">
        <f>COUNTIFS($B:$B,$B144,$AG:$AG,AL$1)</f>
        <v>0</v>
      </c>
      <c r="AM144" s="2">
        <f>COUNTIFS($B:$B,$B144,$AG:$AG,AM$1)</f>
        <v>0</v>
      </c>
      <c r="AN144" s="2">
        <f>COUNTIFS($B:$B,$B144,$AG:$AG,AN$1)</f>
        <v>0</v>
      </c>
      <c r="AO144" s="2">
        <f>COUNTIFS($B:$B,$B144,$AG:$AG,AO$1)</f>
        <v>0</v>
      </c>
      <c r="AP144" s="2">
        <f>COUNTIFS($B:$B,$B144,$AG:$AG,AP$1)</f>
        <v>1</v>
      </c>
      <c r="AQ144" s="2">
        <f>COUNTIFS($B:$B,$B144,$AG:$AG,AQ$1)</f>
        <v>1</v>
      </c>
      <c r="AR144" s="2">
        <f>COUNTIFS($B:$B,$B144,$AG:$AG,AR$1)</f>
        <v>0</v>
      </c>
      <c r="AS144" s="2">
        <f>COUNTIFS($B:$B,$B144,$AG:$AG,AS$1)</f>
        <v>0</v>
      </c>
      <c r="AT144" s="2">
        <f>COUNTIFS($B:$B,$B144,$AG:$AG,AT$1)</f>
        <v>1</v>
      </c>
      <c r="AU144" s="2">
        <f>COUNTIFS($B:$B,$B144,$AG:$AG,AU$1)</f>
        <v>0</v>
      </c>
    </row>
    <row r="145" spans="1:47" ht="15" customHeight="1" x14ac:dyDescent="0.35">
      <c r="A145" s="4">
        <f>IF(B144=B145,A144,A144+1)</f>
        <v>45</v>
      </c>
      <c r="B145" s="4" t="s">
        <v>6087</v>
      </c>
      <c r="C145" s="4" t="s">
        <v>6086</v>
      </c>
      <c r="D145" s="4" t="s">
        <v>3044</v>
      </c>
      <c r="E145" s="4" t="s">
        <v>3043</v>
      </c>
      <c r="F145" s="4" t="s">
        <v>7</v>
      </c>
      <c r="G145" s="4" t="s">
        <v>8</v>
      </c>
      <c r="H145" s="4" t="s">
        <v>7</v>
      </c>
      <c r="I145" s="4">
        <v>1</v>
      </c>
      <c r="J145" s="4" t="s">
        <v>69</v>
      </c>
      <c r="K145" s="4" t="s">
        <v>3065</v>
      </c>
      <c r="L145" s="4" t="s">
        <v>36</v>
      </c>
      <c r="M145" s="4" t="s">
        <v>6088</v>
      </c>
      <c r="N145" s="4" t="s">
        <v>1742</v>
      </c>
      <c r="P145" s="4" t="s">
        <v>669</v>
      </c>
      <c r="Q145" s="4" t="s">
        <v>1475</v>
      </c>
      <c r="R145" s="4" t="s">
        <v>2434</v>
      </c>
      <c r="S145" s="5" t="str">
        <f>IF(P145="심사불필요","-",VLOOKUP(K145,'[1]자격증 backdata'!A:G,7,0))</f>
        <v>-</v>
      </c>
      <c r="T145" s="5" t="str">
        <f>IF(S145="-","-",IF(COUNTIFS(B:B,B145,S:S,"필수")&gt;0,"자격요건충족","확인필요"))</f>
        <v>-</v>
      </c>
      <c r="U145" s="5"/>
      <c r="W145" s="5">
        <f>IF(Q145="4급","심사불필요",VLOOKUP(K145,'[1]자격증 backdata'!A:B,2,0))</f>
        <v>0</v>
      </c>
      <c r="X145" s="4">
        <f>IF(R145="A", MIN(20, SUMIFS(W:W, B:B, B145, R:R, "A")),IF(R145="B", MIN(30, SUMIFS(W:W, B:B, B145, R:R, "B")),"비해당분야"))</f>
        <v>4</v>
      </c>
      <c r="Y145" s="4" t="str">
        <f>IF(R145="C",MIN(30,IF(COUNTIFS(B:B,B145,W:W,"가1")=1,25,IF(COUNTIFS(B:B,B145,W:W,"가1")&gt;=2,30,0))+IF(COUNTIFS(B:B,B145,W:W,"나1")&gt;=4,30,IF(COUNTIFS(B:B,B145,W:W,"나1")=3,26,IF(COUNTIFS(B:B,B145,W:W,"나1")=2,22,IF(COUNTIFS(B:B,B145,W:W,"나1")=1,18,0)))))+MIN(30,IF(COUNTIFS(B:B,B145,W:W,"가2")=1,25,IF(COUNTIFS(B:B,B145,W:W,"가2")&gt;=2,30,0))+IF(COUNTIFS(B:B,B145,W:W,"나2")=3,30,IF(COUNTIFS(B:B,B145,W:W,"나2")=2,25,IF(COUNTIFS(B:B,B145,W:W,"나2")=1,20,0)))),"비해당분야")</f>
        <v>비해당분야</v>
      </c>
      <c r="Z145" s="4" t="str">
        <f>IF(R145="C",VLOOKUP(K145,'[1]자격증 backdata'!A:F,6,0),"비해당분야")</f>
        <v>비해당분야</v>
      </c>
      <c r="AA145" s="4" t="str">
        <f>IF(R145="C",SUMIF(B:B,B145,Z:Z),"비해당분야")</f>
        <v>비해당분야</v>
      </c>
      <c r="AB145" s="4" t="str">
        <f>IF(R145="C",SUM(Y145,AA145),"비해당분야")</f>
        <v>비해당분야</v>
      </c>
      <c r="AC145" s="4">
        <f>IF(R145="C",AB145,X145)</f>
        <v>4</v>
      </c>
      <c r="AD145" s="4">
        <f>VLOOKUP(K145,'[1]자격증 backdata'!A:D,4,0)</f>
        <v>5</v>
      </c>
      <c r="AE145" s="4">
        <f>IF(_xlfn.MAXIFS(AD:AD,B:B,B145)&gt;10,10,_xlfn.MAXIFS(AD:AD,B:B,B145))</f>
        <v>5</v>
      </c>
      <c r="AG145" s="5">
        <f>VLOOKUP(K145,'[1]자격증 backdata'!A:C,3,0)</f>
        <v>0</v>
      </c>
      <c r="AH145" s="5">
        <f>COUNTIFS($B:$B,$B145,$AG:$AG,AH$1)</f>
        <v>0</v>
      </c>
      <c r="AI145" s="5">
        <f>COUNTIFS($B:$B,$B145,$AG:$AG,AI$1)</f>
        <v>0</v>
      </c>
      <c r="AJ145" s="5">
        <f>COUNTIFS($B:$B,$B145,$AG:$AG,AJ$1)</f>
        <v>0</v>
      </c>
      <c r="AK145" s="5">
        <f>COUNTIFS($B:$B,$B145,$AG:$AG,AK$1)</f>
        <v>0</v>
      </c>
      <c r="AL145" s="5">
        <f>COUNTIFS($B:$B,$B145,$AG:$AG,AL$1)</f>
        <v>0</v>
      </c>
      <c r="AM145" s="5">
        <f>COUNTIFS($B:$B,$B145,$AG:$AG,AM$1)</f>
        <v>0</v>
      </c>
      <c r="AN145" s="5">
        <f>COUNTIFS($B:$B,$B145,$AG:$AG,AN$1)</f>
        <v>0</v>
      </c>
      <c r="AO145" s="5">
        <f>COUNTIFS($B:$B,$B145,$AG:$AG,AO$1)</f>
        <v>0</v>
      </c>
      <c r="AP145" s="5">
        <f>COUNTIFS($B:$B,$B145,$AG:$AG,AP$1)</f>
        <v>0</v>
      </c>
      <c r="AQ145" s="5">
        <f>COUNTIFS($B:$B,$B145,$AG:$AG,AQ$1)</f>
        <v>0</v>
      </c>
      <c r="AR145" s="5">
        <f>COUNTIFS($B:$B,$B145,$AG:$AG,AR$1)</f>
        <v>0</v>
      </c>
      <c r="AS145" s="5">
        <f>COUNTIFS($B:$B,$B145,$AG:$AG,AS$1)</f>
        <v>0</v>
      </c>
      <c r="AT145" s="5">
        <f>COUNTIFS($B:$B,$B145,$AG:$AG,AT$1)</f>
        <v>1</v>
      </c>
      <c r="AU145" s="5">
        <f>COUNTIFS($B:$B,$B145,$AG:$AG,AU$1)</f>
        <v>0</v>
      </c>
    </row>
    <row r="146" spans="1:47" ht="15" customHeight="1" x14ac:dyDescent="0.35">
      <c r="A146" s="6">
        <f>IF(B145=B146,A145,A145+1)</f>
        <v>45</v>
      </c>
      <c r="B146" s="6" t="s">
        <v>6087</v>
      </c>
      <c r="C146" s="6" t="s">
        <v>6086</v>
      </c>
      <c r="D146" s="6" t="s">
        <v>3044</v>
      </c>
      <c r="E146" s="6" t="s">
        <v>3043</v>
      </c>
      <c r="F146" s="4" t="s">
        <v>7</v>
      </c>
      <c r="G146" s="4" t="s">
        <v>8</v>
      </c>
      <c r="H146" s="4" t="s">
        <v>7</v>
      </c>
      <c r="I146" s="4">
        <v>2</v>
      </c>
      <c r="J146" s="4" t="s">
        <v>106</v>
      </c>
      <c r="K146" s="4" t="s">
        <v>3057</v>
      </c>
      <c r="L146" s="4" t="s">
        <v>55</v>
      </c>
      <c r="M146" s="4" t="s">
        <v>6085</v>
      </c>
      <c r="N146" s="4" t="s">
        <v>2331</v>
      </c>
      <c r="P146" s="4" t="s">
        <v>669</v>
      </c>
      <c r="Q146" s="4" t="s">
        <v>1475</v>
      </c>
      <c r="R146" s="4" t="s">
        <v>2434</v>
      </c>
      <c r="S146" s="5" t="str">
        <f>IF(P146="심사불필요","-",VLOOKUP(K146,'[1]자격증 backdata'!A:G,7,0))</f>
        <v>-</v>
      </c>
      <c r="T146" s="5" t="str">
        <f>IF(S146="-","-",IF(COUNTIFS(B:B,B146,S:S,"필수")&gt;0,"자격요건충족","확인필요"))</f>
        <v>-</v>
      </c>
      <c r="U146" s="5"/>
      <c r="W146" s="5">
        <f>IF(Q146="4급","심사불필요",VLOOKUP(K146,'[1]자격증 backdata'!A:B,2,0))</f>
        <v>4</v>
      </c>
      <c r="X146" s="4">
        <f>IF(R146="A", MIN(20, SUMIFS(W:W, B:B, B146, R:R, "A")),IF(R146="B", MIN(30, SUMIFS(W:W, B:B, B146, R:R, "B")),"비해당분야"))</f>
        <v>4</v>
      </c>
      <c r="Y146" s="4" t="str">
        <f>IF(R146="C",MIN(30,IF(COUNTIFS(B:B,B146,W:W,"가1")=1,25,IF(COUNTIFS(B:B,B146,W:W,"가1")&gt;=2,30,0))+IF(COUNTIFS(B:B,B146,W:W,"나1")&gt;=4,30,IF(COUNTIFS(B:B,B146,W:W,"나1")=3,26,IF(COUNTIFS(B:B,B146,W:W,"나1")=2,22,IF(COUNTIFS(B:B,B146,W:W,"나1")=1,18,0)))))+MIN(30,IF(COUNTIFS(B:B,B146,W:W,"가2")=1,25,IF(COUNTIFS(B:B,B146,W:W,"가2")&gt;=2,30,0))+IF(COUNTIFS(B:B,B146,W:W,"나2")=3,30,IF(COUNTIFS(B:B,B146,W:W,"나2")=2,25,IF(COUNTIFS(B:B,B146,W:W,"나2")=1,20,0)))),"비해당분야")</f>
        <v>비해당분야</v>
      </c>
      <c r="Z146" s="4" t="str">
        <f>IF(R146="C",VLOOKUP(K146,'[1]자격증 backdata'!A:F,6,0),"비해당분야")</f>
        <v>비해당분야</v>
      </c>
      <c r="AA146" s="4" t="str">
        <f>IF(R146="C",SUMIF(B:B,B146,Z:Z),"비해당분야")</f>
        <v>비해당분야</v>
      </c>
      <c r="AB146" s="4" t="str">
        <f>IF(R146="C",SUM(Y146,AA146),"비해당분야")</f>
        <v>비해당분야</v>
      </c>
      <c r="AC146" s="4">
        <f>IF(R146="C",AB146,X146)</f>
        <v>4</v>
      </c>
      <c r="AD146" s="4">
        <f>VLOOKUP(K146,'[1]자격증 backdata'!A:D,4,0)</f>
        <v>0</v>
      </c>
      <c r="AE146" s="4">
        <f>IF(_xlfn.MAXIFS(AD:AD,B:B,B146)&gt;10,10,_xlfn.MAXIFS(AD:AD,B:B,B146))</f>
        <v>5</v>
      </c>
      <c r="AG146" s="5" t="str">
        <f>VLOOKUP(K146,'[1]자격증 backdata'!A:C,3,0)</f>
        <v>M</v>
      </c>
      <c r="AH146" s="5">
        <f>COUNTIFS($B:$B,$B146,$AG:$AG,AH$1)</f>
        <v>0</v>
      </c>
      <c r="AI146" s="5">
        <f>COUNTIFS($B:$B,$B146,$AG:$AG,AI$1)</f>
        <v>0</v>
      </c>
      <c r="AJ146" s="5">
        <f>COUNTIFS($B:$B,$B146,$AG:$AG,AJ$1)</f>
        <v>0</v>
      </c>
      <c r="AK146" s="5">
        <f>COUNTIFS($B:$B,$B146,$AG:$AG,AK$1)</f>
        <v>0</v>
      </c>
      <c r="AL146" s="5">
        <f>COUNTIFS($B:$B,$B146,$AG:$AG,AL$1)</f>
        <v>0</v>
      </c>
      <c r="AM146" s="5">
        <f>COUNTIFS($B:$B,$B146,$AG:$AG,AM$1)</f>
        <v>0</v>
      </c>
      <c r="AN146" s="5">
        <f>COUNTIFS($B:$B,$B146,$AG:$AG,AN$1)</f>
        <v>0</v>
      </c>
      <c r="AO146" s="5">
        <f>COUNTIFS($B:$B,$B146,$AG:$AG,AO$1)</f>
        <v>0</v>
      </c>
      <c r="AP146" s="5">
        <f>COUNTIFS($B:$B,$B146,$AG:$AG,AP$1)</f>
        <v>0</v>
      </c>
      <c r="AQ146" s="5">
        <f>COUNTIFS($B:$B,$B146,$AG:$AG,AQ$1)</f>
        <v>0</v>
      </c>
      <c r="AR146" s="5">
        <f>COUNTIFS($B:$B,$B146,$AG:$AG,AR$1)</f>
        <v>0</v>
      </c>
      <c r="AS146" s="5">
        <f>COUNTIFS($B:$B,$B146,$AG:$AG,AS$1)</f>
        <v>0</v>
      </c>
      <c r="AT146" s="5">
        <f>COUNTIFS($B:$B,$B146,$AG:$AG,AT$1)</f>
        <v>1</v>
      </c>
      <c r="AU146" s="5">
        <f>COUNTIFS($B:$B,$B146,$AG:$AG,AU$1)</f>
        <v>0</v>
      </c>
    </row>
    <row r="147" spans="1:47" ht="15" customHeight="1" x14ac:dyDescent="0.35">
      <c r="A147" s="3">
        <f>IF(B146=B147,A146,A146+1)</f>
        <v>46</v>
      </c>
      <c r="B147" s="3" t="s">
        <v>6083</v>
      </c>
      <c r="C147" s="3" t="s">
        <v>2937</v>
      </c>
      <c r="D147" s="3" t="s">
        <v>3044</v>
      </c>
      <c r="E147" s="3" t="s">
        <v>3043</v>
      </c>
      <c r="F147" s="4" t="s">
        <v>7</v>
      </c>
      <c r="G147" s="4" t="s">
        <v>8</v>
      </c>
      <c r="H147" s="4" t="s">
        <v>7</v>
      </c>
      <c r="I147" s="3">
        <v>1</v>
      </c>
      <c r="J147" s="3" t="s">
        <v>57</v>
      </c>
      <c r="K147" s="3" t="s">
        <v>3089</v>
      </c>
      <c r="L147" s="3" t="s">
        <v>55</v>
      </c>
      <c r="M147" s="3" t="s">
        <v>6084</v>
      </c>
      <c r="N147" s="3" t="s">
        <v>1698</v>
      </c>
      <c r="P147" s="3" t="s">
        <v>669</v>
      </c>
      <c r="Q147" s="3" t="s">
        <v>1475</v>
      </c>
      <c r="R147" s="3" t="s">
        <v>2434</v>
      </c>
      <c r="S147" s="2" t="str">
        <f>IF(P147="심사불필요","-",VLOOKUP(K147,'[1]자격증 backdata'!A:G,7,0))</f>
        <v>-</v>
      </c>
      <c r="T147" s="2" t="str">
        <f>IF(S147="-","-",IF(COUNTIFS(B:B,B147,S:S,"필수")&gt;0,"자격요건충족","확인필요"))</f>
        <v>-</v>
      </c>
      <c r="U147" s="2"/>
      <c r="W147" s="2">
        <f>IF(Q147="4급","심사불필요",VLOOKUP(K147,'[1]자격증 backdata'!A:B,2,0))</f>
        <v>2</v>
      </c>
      <c r="X147" s="3">
        <f>IF(R147="A", MIN(20, SUMIFS(W:W, B:B, B147, R:R, "A")),IF(R147="B", MIN(30, SUMIFS(W:W, B:B, B147, R:R, "B")),"비해당분야"))</f>
        <v>2</v>
      </c>
      <c r="Y147" s="3" t="str">
        <f>IF(R147="C",MIN(30,IF(COUNTIFS(B:B,B147,W:W,"가1")=1,25,IF(COUNTIFS(B:B,B147,W:W,"가1")&gt;=2,30,0))+IF(COUNTIFS(B:B,B147,W:W,"나1")&gt;=4,30,IF(COUNTIFS(B:B,B147,W:W,"나1")=3,26,IF(COUNTIFS(B:B,B147,W:W,"나1")=2,22,IF(COUNTIFS(B:B,B147,W:W,"나1")=1,18,0)))))+MIN(30,IF(COUNTIFS(B:B,B147,W:W,"가2")=1,25,IF(COUNTIFS(B:B,B147,W:W,"가2")&gt;=2,30,0))+IF(COUNTIFS(B:B,B147,W:W,"나2")=3,30,IF(COUNTIFS(B:B,B147,W:W,"나2")=2,25,IF(COUNTIFS(B:B,B147,W:W,"나2")=1,20,0)))),"비해당분야")</f>
        <v>비해당분야</v>
      </c>
      <c r="Z147" s="3" t="str">
        <f>IF(R147="C",VLOOKUP(K147,'[1]자격증 backdata'!A:F,6,0),"비해당분야")</f>
        <v>비해당분야</v>
      </c>
      <c r="AA147" s="3" t="str">
        <f>IF(R147="C",SUMIF(B:B,B147,Z:Z),"비해당분야")</f>
        <v>비해당분야</v>
      </c>
      <c r="AB147" s="3" t="str">
        <f>IF(R147="C",SUM(Y147,AA147),"비해당분야")</f>
        <v>비해당분야</v>
      </c>
      <c r="AC147" s="3">
        <f>IF(R147="C",AB147,X147)</f>
        <v>2</v>
      </c>
      <c r="AD147" s="3">
        <f>VLOOKUP(K147,'[1]자격증 backdata'!A:D,4,0)</f>
        <v>0</v>
      </c>
      <c r="AE147" s="3">
        <f>IF(_xlfn.MAXIFS(AD:AD,B:B,B147)&gt;10,10,_xlfn.MAXIFS(AD:AD,B:B,B147))</f>
        <v>5</v>
      </c>
      <c r="AG147" s="2" t="str">
        <f>VLOOKUP(K147,'[1]자격증 backdata'!A:C,3,0)</f>
        <v>M</v>
      </c>
      <c r="AH147" s="2">
        <f>COUNTIFS($B:$B,$B147,$AG:$AG,AH$1)</f>
        <v>0</v>
      </c>
      <c r="AI147" s="2">
        <f>COUNTIFS($B:$B,$B147,$AG:$AG,AI$1)</f>
        <v>0</v>
      </c>
      <c r="AJ147" s="2">
        <f>COUNTIFS($B:$B,$B147,$AG:$AG,AJ$1)</f>
        <v>0</v>
      </c>
      <c r="AK147" s="2">
        <f>COUNTIFS($B:$B,$B147,$AG:$AG,AK$1)</f>
        <v>0</v>
      </c>
      <c r="AL147" s="2">
        <f>COUNTIFS($B:$B,$B147,$AG:$AG,AL$1)</f>
        <v>0</v>
      </c>
      <c r="AM147" s="2">
        <f>COUNTIFS($B:$B,$B147,$AG:$AG,AM$1)</f>
        <v>0</v>
      </c>
      <c r="AN147" s="2">
        <f>COUNTIFS($B:$B,$B147,$AG:$AG,AN$1)</f>
        <v>0</v>
      </c>
      <c r="AO147" s="2">
        <f>COUNTIFS($B:$B,$B147,$AG:$AG,AO$1)</f>
        <v>0</v>
      </c>
      <c r="AP147" s="2">
        <f>COUNTIFS($B:$B,$B147,$AG:$AG,AP$1)</f>
        <v>0</v>
      </c>
      <c r="AQ147" s="2">
        <f>COUNTIFS($B:$B,$B147,$AG:$AG,AQ$1)</f>
        <v>0</v>
      </c>
      <c r="AR147" s="2">
        <f>COUNTIFS($B:$B,$B147,$AG:$AG,AR$1)</f>
        <v>0</v>
      </c>
      <c r="AS147" s="2">
        <f>COUNTIFS($B:$B,$B147,$AG:$AG,AS$1)</f>
        <v>0</v>
      </c>
      <c r="AT147" s="2">
        <f>COUNTIFS($B:$B,$B147,$AG:$AG,AT$1)</f>
        <v>1</v>
      </c>
      <c r="AU147" s="2">
        <f>COUNTIFS($B:$B,$B147,$AG:$AG,AU$1)</f>
        <v>0</v>
      </c>
    </row>
    <row r="148" spans="1:47" ht="15" customHeight="1" x14ac:dyDescent="0.35">
      <c r="A148" s="7">
        <f>IF(B147=B148,A147,A147+1)</f>
        <v>46</v>
      </c>
      <c r="B148" s="7" t="s">
        <v>6083</v>
      </c>
      <c r="C148" s="7" t="s">
        <v>2937</v>
      </c>
      <c r="D148" s="7" t="s">
        <v>3044</v>
      </c>
      <c r="E148" s="7" t="s">
        <v>3043</v>
      </c>
      <c r="F148" s="4" t="s">
        <v>7</v>
      </c>
      <c r="G148" s="4" t="s">
        <v>8</v>
      </c>
      <c r="H148" s="4" t="s">
        <v>7</v>
      </c>
      <c r="I148" s="3">
        <v>2</v>
      </c>
      <c r="J148" s="3" t="s">
        <v>38</v>
      </c>
      <c r="K148" s="3" t="s">
        <v>3059</v>
      </c>
      <c r="L148" s="3" t="s">
        <v>36</v>
      </c>
      <c r="M148" s="3" t="s">
        <v>6082</v>
      </c>
      <c r="N148" s="3" t="s">
        <v>1283</v>
      </c>
      <c r="P148" s="3" t="s">
        <v>669</v>
      </c>
      <c r="Q148" s="3" t="s">
        <v>1475</v>
      </c>
      <c r="R148" s="3" t="s">
        <v>2434</v>
      </c>
      <c r="S148" s="2" t="str">
        <f>IF(P148="심사불필요","-",VLOOKUP(K148,'[1]자격증 backdata'!A:G,7,0))</f>
        <v>-</v>
      </c>
      <c r="T148" s="2" t="str">
        <f>IF(S148="-","-",IF(COUNTIFS(B:B,B148,S:S,"필수")&gt;0,"자격요건충족","확인필요"))</f>
        <v>-</v>
      </c>
      <c r="U148" s="2"/>
      <c r="W148" s="2">
        <f>IF(Q148="4급","심사불필요",VLOOKUP(K148,'[1]자격증 backdata'!A:B,2,0))</f>
        <v>0</v>
      </c>
      <c r="X148" s="3">
        <f>IF(R148="A", MIN(20, SUMIFS(W:W, B:B, B148, R:R, "A")),IF(R148="B", MIN(30, SUMIFS(W:W, B:B, B148, R:R, "B")),"비해당분야"))</f>
        <v>2</v>
      </c>
      <c r="Y148" s="3" t="str">
        <f>IF(R148="C",MIN(30,IF(COUNTIFS(B:B,B148,W:W,"가1")=1,25,IF(COUNTIFS(B:B,B148,W:W,"가1")&gt;=2,30,0))+IF(COUNTIFS(B:B,B148,W:W,"나1")&gt;=4,30,IF(COUNTIFS(B:B,B148,W:W,"나1")=3,26,IF(COUNTIFS(B:B,B148,W:W,"나1")=2,22,IF(COUNTIFS(B:B,B148,W:W,"나1")=1,18,0)))))+MIN(30,IF(COUNTIFS(B:B,B148,W:W,"가2")=1,25,IF(COUNTIFS(B:B,B148,W:W,"가2")&gt;=2,30,0))+IF(COUNTIFS(B:B,B148,W:W,"나2")=3,30,IF(COUNTIFS(B:B,B148,W:W,"나2")=2,25,IF(COUNTIFS(B:B,B148,W:W,"나2")=1,20,0)))),"비해당분야")</f>
        <v>비해당분야</v>
      </c>
      <c r="Z148" s="3" t="str">
        <f>IF(R148="C",VLOOKUP(K148,'[1]자격증 backdata'!A:F,6,0),"비해당분야")</f>
        <v>비해당분야</v>
      </c>
      <c r="AA148" s="3" t="str">
        <f>IF(R148="C",SUMIF(B:B,B148,Z:Z),"비해당분야")</f>
        <v>비해당분야</v>
      </c>
      <c r="AB148" s="3" t="str">
        <f>IF(R148="C",SUM(Y148,AA148),"비해당분야")</f>
        <v>비해당분야</v>
      </c>
      <c r="AC148" s="3">
        <f>IF(R148="C",AB148,X148)</f>
        <v>2</v>
      </c>
      <c r="AD148" s="3">
        <f>VLOOKUP(K148,'[1]자격증 backdata'!A:D,4,0)</f>
        <v>5</v>
      </c>
      <c r="AE148" s="3">
        <f>IF(_xlfn.MAXIFS(AD:AD,B:B,B148)&gt;10,10,_xlfn.MAXIFS(AD:AD,B:B,B148))</f>
        <v>5</v>
      </c>
      <c r="AG148" s="2">
        <f>VLOOKUP(K148,'[1]자격증 backdata'!A:C,3,0)</f>
        <v>0</v>
      </c>
      <c r="AH148" s="2">
        <f>COUNTIFS($B:$B,$B148,$AG:$AG,AH$1)</f>
        <v>0</v>
      </c>
      <c r="AI148" s="2">
        <f>COUNTIFS($B:$B,$B148,$AG:$AG,AI$1)</f>
        <v>0</v>
      </c>
      <c r="AJ148" s="2">
        <f>COUNTIFS($B:$B,$B148,$AG:$AG,AJ$1)</f>
        <v>0</v>
      </c>
      <c r="AK148" s="2">
        <f>COUNTIFS($B:$B,$B148,$AG:$AG,AK$1)</f>
        <v>0</v>
      </c>
      <c r="AL148" s="2">
        <f>COUNTIFS($B:$B,$B148,$AG:$AG,AL$1)</f>
        <v>0</v>
      </c>
      <c r="AM148" s="2">
        <f>COUNTIFS($B:$B,$B148,$AG:$AG,AM$1)</f>
        <v>0</v>
      </c>
      <c r="AN148" s="2">
        <f>COUNTIFS($B:$B,$B148,$AG:$AG,AN$1)</f>
        <v>0</v>
      </c>
      <c r="AO148" s="2">
        <f>COUNTIFS($B:$B,$B148,$AG:$AG,AO$1)</f>
        <v>0</v>
      </c>
      <c r="AP148" s="2">
        <f>COUNTIFS($B:$B,$B148,$AG:$AG,AP$1)</f>
        <v>0</v>
      </c>
      <c r="AQ148" s="2">
        <f>COUNTIFS($B:$B,$B148,$AG:$AG,AQ$1)</f>
        <v>0</v>
      </c>
      <c r="AR148" s="2">
        <f>COUNTIFS($B:$B,$B148,$AG:$AG,AR$1)</f>
        <v>0</v>
      </c>
      <c r="AS148" s="2">
        <f>COUNTIFS($B:$B,$B148,$AG:$AG,AS$1)</f>
        <v>0</v>
      </c>
      <c r="AT148" s="2">
        <f>COUNTIFS($B:$B,$B148,$AG:$AG,AT$1)</f>
        <v>1</v>
      </c>
      <c r="AU148" s="2">
        <f>COUNTIFS($B:$B,$B148,$AG:$AG,AU$1)</f>
        <v>0</v>
      </c>
    </row>
    <row r="149" spans="1:47" ht="15" customHeight="1" x14ac:dyDescent="0.35">
      <c r="A149" s="4">
        <f>IF(B148=B149,A148,A148+1)</f>
        <v>47</v>
      </c>
      <c r="B149" s="4" t="s">
        <v>6078</v>
      </c>
      <c r="C149" s="4" t="s">
        <v>6077</v>
      </c>
      <c r="D149" s="4" t="s">
        <v>3044</v>
      </c>
      <c r="E149" s="4" t="s">
        <v>3043</v>
      </c>
      <c r="F149" s="4" t="s">
        <v>7</v>
      </c>
      <c r="G149" s="4" t="s">
        <v>8</v>
      </c>
      <c r="H149" s="4" t="s">
        <v>7</v>
      </c>
      <c r="I149" s="4">
        <v>1</v>
      </c>
      <c r="J149" s="4" t="s">
        <v>38</v>
      </c>
      <c r="K149" s="4" t="s">
        <v>3059</v>
      </c>
      <c r="L149" s="4" t="s">
        <v>36</v>
      </c>
      <c r="M149" s="4" t="s">
        <v>6081</v>
      </c>
      <c r="N149" s="4" t="s">
        <v>328</v>
      </c>
      <c r="P149" s="4" t="s">
        <v>669</v>
      </c>
      <c r="Q149" s="4" t="s">
        <v>1475</v>
      </c>
      <c r="R149" s="4" t="s">
        <v>2434</v>
      </c>
      <c r="S149" s="5" t="str">
        <f>IF(P149="심사불필요","-",VLOOKUP(K149,'[1]자격증 backdata'!A:G,7,0))</f>
        <v>-</v>
      </c>
      <c r="T149" s="5" t="str">
        <f>IF(S149="-","-",IF(COUNTIFS(B:B,B149,S:S,"필수")&gt;0,"자격요건충족","확인필요"))</f>
        <v>-</v>
      </c>
      <c r="U149" s="5"/>
      <c r="W149" s="5">
        <f>IF(Q149="4급","심사불필요",VLOOKUP(K149,'[1]자격증 backdata'!A:B,2,0))</f>
        <v>0</v>
      </c>
      <c r="X149" s="4">
        <f>IF(R149="A", MIN(20, SUMIFS(W:W, B:B, B149, R:R, "A")),IF(R149="B", MIN(30, SUMIFS(W:W, B:B, B149, R:R, "B")),"비해당분야"))</f>
        <v>6</v>
      </c>
      <c r="Y149" s="4" t="str">
        <f>IF(R149="C",MIN(30,IF(COUNTIFS(B:B,B149,W:W,"가1")=1,25,IF(COUNTIFS(B:B,B149,W:W,"가1")&gt;=2,30,0))+IF(COUNTIFS(B:B,B149,W:W,"나1")&gt;=4,30,IF(COUNTIFS(B:B,B149,W:W,"나1")=3,26,IF(COUNTIFS(B:B,B149,W:W,"나1")=2,22,IF(COUNTIFS(B:B,B149,W:W,"나1")=1,18,0)))))+MIN(30,IF(COUNTIFS(B:B,B149,W:W,"가2")=1,25,IF(COUNTIFS(B:B,B149,W:W,"가2")&gt;=2,30,0))+IF(COUNTIFS(B:B,B149,W:W,"나2")=3,30,IF(COUNTIFS(B:B,B149,W:W,"나2")=2,25,IF(COUNTIFS(B:B,B149,W:W,"나2")=1,20,0)))),"비해당분야")</f>
        <v>비해당분야</v>
      </c>
      <c r="Z149" s="4" t="str">
        <f>IF(R149="C",VLOOKUP(K149,'[1]자격증 backdata'!A:F,6,0),"비해당분야")</f>
        <v>비해당분야</v>
      </c>
      <c r="AA149" s="4" t="str">
        <f>IF(R149="C",SUMIF(B:B,B149,Z:Z),"비해당분야")</f>
        <v>비해당분야</v>
      </c>
      <c r="AB149" s="4" t="str">
        <f>IF(R149="C",SUM(Y149,AA149),"비해당분야")</f>
        <v>비해당분야</v>
      </c>
      <c r="AC149" s="4">
        <f>IF(R149="C",AB149,X149)</f>
        <v>6</v>
      </c>
      <c r="AD149" s="4">
        <f>VLOOKUP(K149,'[1]자격증 backdata'!A:D,4,0)</f>
        <v>5</v>
      </c>
      <c r="AE149" s="4">
        <f>IF(_xlfn.MAXIFS(AD:AD,B:B,B149)&gt;10,10,_xlfn.MAXIFS(AD:AD,B:B,B149))</f>
        <v>5</v>
      </c>
      <c r="AG149" s="5">
        <f>VLOOKUP(K149,'[1]자격증 backdata'!A:C,3,0)</f>
        <v>0</v>
      </c>
      <c r="AH149" s="5">
        <f>COUNTIFS($B:$B,$B149,$AG:$AG,AH$1)</f>
        <v>0</v>
      </c>
      <c r="AI149" s="5">
        <f>COUNTIFS($B:$B,$B149,$AG:$AG,AI$1)</f>
        <v>0</v>
      </c>
      <c r="AJ149" s="5">
        <f>COUNTIFS($B:$B,$B149,$AG:$AG,AJ$1)</f>
        <v>0</v>
      </c>
      <c r="AK149" s="5">
        <f>COUNTIFS($B:$B,$B149,$AG:$AG,AK$1)</f>
        <v>0</v>
      </c>
      <c r="AL149" s="5">
        <f>COUNTIFS($B:$B,$B149,$AG:$AG,AL$1)</f>
        <v>0</v>
      </c>
      <c r="AM149" s="5">
        <f>COUNTIFS($B:$B,$B149,$AG:$AG,AM$1)</f>
        <v>0</v>
      </c>
      <c r="AN149" s="5">
        <f>COUNTIFS($B:$B,$B149,$AG:$AG,AN$1)</f>
        <v>0</v>
      </c>
      <c r="AO149" s="5">
        <f>COUNTIFS($B:$B,$B149,$AG:$AG,AO$1)</f>
        <v>0</v>
      </c>
      <c r="AP149" s="5">
        <f>COUNTIFS($B:$B,$B149,$AG:$AG,AP$1)</f>
        <v>0</v>
      </c>
      <c r="AQ149" s="5">
        <f>COUNTIFS($B:$B,$B149,$AG:$AG,AQ$1)</f>
        <v>0</v>
      </c>
      <c r="AR149" s="5">
        <f>COUNTIFS($B:$B,$B149,$AG:$AG,AR$1)</f>
        <v>0</v>
      </c>
      <c r="AS149" s="5">
        <f>COUNTIFS($B:$B,$B149,$AG:$AG,AS$1)</f>
        <v>0</v>
      </c>
      <c r="AT149" s="5">
        <f>COUNTIFS($B:$B,$B149,$AG:$AG,AT$1)</f>
        <v>1</v>
      </c>
      <c r="AU149" s="5">
        <f>COUNTIFS($B:$B,$B149,$AG:$AG,AU$1)</f>
        <v>0</v>
      </c>
    </row>
    <row r="150" spans="1:47" ht="15" customHeight="1" x14ac:dyDescent="0.35">
      <c r="A150" s="6">
        <f>IF(B149=B150,A149,A149+1)</f>
        <v>47</v>
      </c>
      <c r="B150" s="6" t="s">
        <v>6078</v>
      </c>
      <c r="C150" s="6" t="s">
        <v>6077</v>
      </c>
      <c r="D150" s="6" t="s">
        <v>3044</v>
      </c>
      <c r="E150" s="6" t="s">
        <v>3043</v>
      </c>
      <c r="F150" s="4" t="s">
        <v>7</v>
      </c>
      <c r="G150" s="4" t="s">
        <v>8</v>
      </c>
      <c r="H150" s="4" t="s">
        <v>7</v>
      </c>
      <c r="I150" s="4">
        <v>2</v>
      </c>
      <c r="J150" s="4" t="s">
        <v>106</v>
      </c>
      <c r="K150" s="4" t="s">
        <v>3057</v>
      </c>
      <c r="L150" s="4" t="s">
        <v>55</v>
      </c>
      <c r="M150" s="4" t="s">
        <v>6080</v>
      </c>
      <c r="N150" s="4" t="s">
        <v>6079</v>
      </c>
      <c r="P150" s="4" t="s">
        <v>669</v>
      </c>
      <c r="Q150" s="4" t="s">
        <v>1475</v>
      </c>
      <c r="R150" s="4" t="s">
        <v>2434</v>
      </c>
      <c r="S150" s="5" t="str">
        <f>IF(P150="심사불필요","-",VLOOKUP(K150,'[1]자격증 backdata'!A:G,7,0))</f>
        <v>-</v>
      </c>
      <c r="T150" s="5" t="str">
        <f>IF(S150="-","-",IF(COUNTIFS(B:B,B150,S:S,"필수")&gt;0,"자격요건충족","확인필요"))</f>
        <v>-</v>
      </c>
      <c r="U150" s="5"/>
      <c r="W150" s="5">
        <f>IF(Q150="4급","심사불필요",VLOOKUP(K150,'[1]자격증 backdata'!A:B,2,0))</f>
        <v>4</v>
      </c>
      <c r="X150" s="4">
        <f>IF(R150="A", MIN(20, SUMIFS(W:W, B:B, B150, R:R, "A")),IF(R150="B", MIN(30, SUMIFS(W:W, B:B, B150, R:R, "B")),"비해당분야"))</f>
        <v>6</v>
      </c>
      <c r="Y150" s="4" t="str">
        <f>IF(R150="C",MIN(30,IF(COUNTIFS(B:B,B150,W:W,"가1")=1,25,IF(COUNTIFS(B:B,B150,W:W,"가1")&gt;=2,30,0))+IF(COUNTIFS(B:B,B150,W:W,"나1")&gt;=4,30,IF(COUNTIFS(B:B,B150,W:W,"나1")=3,26,IF(COUNTIFS(B:B,B150,W:W,"나1")=2,22,IF(COUNTIFS(B:B,B150,W:W,"나1")=1,18,0)))))+MIN(30,IF(COUNTIFS(B:B,B150,W:W,"가2")=1,25,IF(COUNTIFS(B:B,B150,W:W,"가2")&gt;=2,30,0))+IF(COUNTIFS(B:B,B150,W:W,"나2")=3,30,IF(COUNTIFS(B:B,B150,W:W,"나2")=2,25,IF(COUNTIFS(B:B,B150,W:W,"나2")=1,20,0)))),"비해당분야")</f>
        <v>비해당분야</v>
      </c>
      <c r="Z150" s="4" t="str">
        <f>IF(R150="C",VLOOKUP(K150,'[1]자격증 backdata'!A:F,6,0),"비해당분야")</f>
        <v>비해당분야</v>
      </c>
      <c r="AA150" s="4" t="str">
        <f>IF(R150="C",SUMIF(B:B,B150,Z:Z),"비해당분야")</f>
        <v>비해당분야</v>
      </c>
      <c r="AB150" s="4" t="str">
        <f>IF(R150="C",SUM(Y150,AA150),"비해당분야")</f>
        <v>비해당분야</v>
      </c>
      <c r="AC150" s="4">
        <f>IF(R150="C",AB150,X150)</f>
        <v>6</v>
      </c>
      <c r="AD150" s="4">
        <f>VLOOKUP(K150,'[1]자격증 backdata'!A:D,4,0)</f>
        <v>0</v>
      </c>
      <c r="AE150" s="4">
        <f>IF(_xlfn.MAXIFS(AD:AD,B:B,B150)&gt;10,10,_xlfn.MAXIFS(AD:AD,B:B,B150))</f>
        <v>5</v>
      </c>
      <c r="AG150" s="5" t="str">
        <f>VLOOKUP(K150,'[1]자격증 backdata'!A:C,3,0)</f>
        <v>M</v>
      </c>
      <c r="AH150" s="5">
        <f>COUNTIFS($B:$B,$B150,$AG:$AG,AH$1)</f>
        <v>0</v>
      </c>
      <c r="AI150" s="5">
        <f>COUNTIFS($B:$B,$B150,$AG:$AG,AI$1)</f>
        <v>0</v>
      </c>
      <c r="AJ150" s="5">
        <f>COUNTIFS($B:$B,$B150,$AG:$AG,AJ$1)</f>
        <v>0</v>
      </c>
      <c r="AK150" s="5">
        <f>COUNTIFS($B:$B,$B150,$AG:$AG,AK$1)</f>
        <v>0</v>
      </c>
      <c r="AL150" s="5">
        <f>COUNTIFS($B:$B,$B150,$AG:$AG,AL$1)</f>
        <v>0</v>
      </c>
      <c r="AM150" s="5">
        <f>COUNTIFS($B:$B,$B150,$AG:$AG,AM$1)</f>
        <v>0</v>
      </c>
      <c r="AN150" s="5">
        <f>COUNTIFS($B:$B,$B150,$AG:$AG,AN$1)</f>
        <v>0</v>
      </c>
      <c r="AO150" s="5">
        <f>COUNTIFS($B:$B,$B150,$AG:$AG,AO$1)</f>
        <v>0</v>
      </c>
      <c r="AP150" s="5">
        <f>COUNTIFS($B:$B,$B150,$AG:$AG,AP$1)</f>
        <v>0</v>
      </c>
      <c r="AQ150" s="5">
        <f>COUNTIFS($B:$B,$B150,$AG:$AG,AQ$1)</f>
        <v>0</v>
      </c>
      <c r="AR150" s="5">
        <f>COUNTIFS($B:$B,$B150,$AG:$AG,AR$1)</f>
        <v>0</v>
      </c>
      <c r="AS150" s="5">
        <f>COUNTIFS($B:$B,$B150,$AG:$AG,AS$1)</f>
        <v>0</v>
      </c>
      <c r="AT150" s="5">
        <f>COUNTIFS($B:$B,$B150,$AG:$AG,AT$1)</f>
        <v>1</v>
      </c>
      <c r="AU150" s="5">
        <f>COUNTIFS($B:$B,$B150,$AG:$AG,AU$1)</f>
        <v>0</v>
      </c>
    </row>
    <row r="151" spans="1:47" ht="15" customHeight="1" x14ac:dyDescent="0.35">
      <c r="A151" s="6">
        <f>IF(B150=B151,A150,A150+1)</f>
        <v>47</v>
      </c>
      <c r="B151" s="6" t="s">
        <v>6078</v>
      </c>
      <c r="C151" s="6" t="s">
        <v>6077</v>
      </c>
      <c r="D151" s="6" t="s">
        <v>3044</v>
      </c>
      <c r="E151" s="6" t="s">
        <v>3043</v>
      </c>
      <c r="F151" s="4" t="s">
        <v>7</v>
      </c>
      <c r="G151" s="4" t="s">
        <v>8</v>
      </c>
      <c r="H151" s="4" t="s">
        <v>7</v>
      </c>
      <c r="I151" s="4">
        <v>3</v>
      </c>
      <c r="J151" s="4" t="s">
        <v>28</v>
      </c>
      <c r="K151" s="4" t="s">
        <v>3061</v>
      </c>
      <c r="L151" s="4" t="s">
        <v>26</v>
      </c>
      <c r="M151" s="4" t="s">
        <v>6076</v>
      </c>
      <c r="N151" s="4" t="s">
        <v>910</v>
      </c>
      <c r="P151" s="4" t="s">
        <v>669</v>
      </c>
      <c r="Q151" s="4" t="s">
        <v>1475</v>
      </c>
      <c r="R151" s="4" t="s">
        <v>2434</v>
      </c>
      <c r="S151" s="5" t="str">
        <f>IF(P151="심사불필요","-",VLOOKUP(K151,'[1]자격증 backdata'!A:G,7,0))</f>
        <v>-</v>
      </c>
      <c r="T151" s="5" t="str">
        <f>IF(S151="-","-",IF(COUNTIFS(B:B,B151,S:S,"필수")&gt;0,"자격요건충족","확인필요"))</f>
        <v>-</v>
      </c>
      <c r="U151" s="5"/>
      <c r="W151" s="5">
        <f>IF(Q151="4급","심사불필요",VLOOKUP(K151,'[1]자격증 backdata'!A:B,2,0))</f>
        <v>2</v>
      </c>
      <c r="X151" s="4">
        <f>IF(R151="A", MIN(20, SUMIFS(W:W, B:B, B151, R:R, "A")),IF(R151="B", MIN(30, SUMIFS(W:W, B:B, B151, R:R, "B")),"비해당분야"))</f>
        <v>6</v>
      </c>
      <c r="Y151" s="4" t="str">
        <f>IF(R151="C",MIN(30,IF(COUNTIFS(B:B,B151,W:W,"가1")=1,25,IF(COUNTIFS(B:B,B151,W:W,"가1")&gt;=2,30,0))+IF(COUNTIFS(B:B,B151,W:W,"나1")&gt;=4,30,IF(COUNTIFS(B:B,B151,W:W,"나1")=3,26,IF(COUNTIFS(B:B,B151,W:W,"나1")=2,22,IF(COUNTIFS(B:B,B151,W:W,"나1")=1,18,0)))))+MIN(30,IF(COUNTIFS(B:B,B151,W:W,"가2")=1,25,IF(COUNTIFS(B:B,B151,W:W,"가2")&gt;=2,30,0))+IF(COUNTIFS(B:B,B151,W:W,"나2")=3,30,IF(COUNTIFS(B:B,B151,W:W,"나2")=2,25,IF(COUNTIFS(B:B,B151,W:W,"나2")=1,20,0)))),"비해당분야")</f>
        <v>비해당분야</v>
      </c>
      <c r="Z151" s="4" t="str">
        <f>IF(R151="C",VLOOKUP(K151,'[1]자격증 backdata'!A:F,6,0),"비해당분야")</f>
        <v>비해당분야</v>
      </c>
      <c r="AA151" s="4" t="str">
        <f>IF(R151="C",SUMIF(B:B,B151,Z:Z),"비해당분야")</f>
        <v>비해당분야</v>
      </c>
      <c r="AB151" s="4" t="str">
        <f>IF(R151="C",SUM(Y151,AA151),"비해당분야")</f>
        <v>비해당분야</v>
      </c>
      <c r="AC151" s="4">
        <f>IF(R151="C",AB151,X151)</f>
        <v>6</v>
      </c>
      <c r="AD151" s="4">
        <f>VLOOKUP(K151,'[1]자격증 backdata'!A:D,4,0)</f>
        <v>0</v>
      </c>
      <c r="AE151" s="4">
        <f>IF(_xlfn.MAXIFS(AD:AD,B:B,B151)&gt;10,10,_xlfn.MAXIFS(AD:AD,B:B,B151))</f>
        <v>5</v>
      </c>
      <c r="AG151" s="5">
        <f>VLOOKUP(K151,'[1]자격증 backdata'!A:C,3,0)</f>
        <v>0</v>
      </c>
      <c r="AH151" s="5">
        <f>COUNTIFS($B:$B,$B151,$AG:$AG,AH$1)</f>
        <v>0</v>
      </c>
      <c r="AI151" s="5">
        <f>COUNTIFS($B:$B,$B151,$AG:$AG,AI$1)</f>
        <v>0</v>
      </c>
      <c r="AJ151" s="5">
        <f>COUNTIFS($B:$B,$B151,$AG:$AG,AJ$1)</f>
        <v>0</v>
      </c>
      <c r="AK151" s="5">
        <f>COUNTIFS($B:$B,$B151,$AG:$AG,AK$1)</f>
        <v>0</v>
      </c>
      <c r="AL151" s="5">
        <f>COUNTIFS($B:$B,$B151,$AG:$AG,AL$1)</f>
        <v>0</v>
      </c>
      <c r="AM151" s="5">
        <f>COUNTIFS($B:$B,$B151,$AG:$AG,AM$1)</f>
        <v>0</v>
      </c>
      <c r="AN151" s="5">
        <f>COUNTIFS($B:$B,$B151,$AG:$AG,AN$1)</f>
        <v>0</v>
      </c>
      <c r="AO151" s="5">
        <f>COUNTIFS($B:$B,$B151,$AG:$AG,AO$1)</f>
        <v>0</v>
      </c>
      <c r="AP151" s="5">
        <f>COUNTIFS($B:$B,$B151,$AG:$AG,AP$1)</f>
        <v>0</v>
      </c>
      <c r="AQ151" s="5">
        <f>COUNTIFS($B:$B,$B151,$AG:$AG,AQ$1)</f>
        <v>0</v>
      </c>
      <c r="AR151" s="5">
        <f>COUNTIFS($B:$B,$B151,$AG:$AG,AR$1)</f>
        <v>0</v>
      </c>
      <c r="AS151" s="5">
        <f>COUNTIFS($B:$B,$B151,$AG:$AG,AS$1)</f>
        <v>0</v>
      </c>
      <c r="AT151" s="5">
        <f>COUNTIFS($B:$B,$B151,$AG:$AG,AT$1)</f>
        <v>1</v>
      </c>
      <c r="AU151" s="5">
        <f>COUNTIFS($B:$B,$B151,$AG:$AG,AU$1)</f>
        <v>0</v>
      </c>
    </row>
    <row r="152" spans="1:47" ht="15" customHeight="1" x14ac:dyDescent="0.35">
      <c r="A152" s="3">
        <f>IF(B151=B152,A151,A151+1)</f>
        <v>48</v>
      </c>
      <c r="B152" s="3" t="s">
        <v>6073</v>
      </c>
      <c r="C152" s="3" t="s">
        <v>6072</v>
      </c>
      <c r="D152" s="3" t="s">
        <v>3044</v>
      </c>
      <c r="E152" s="3" t="s">
        <v>3043</v>
      </c>
      <c r="F152" s="4" t="s">
        <v>7</v>
      </c>
      <c r="G152" s="4" t="s">
        <v>8</v>
      </c>
      <c r="H152" s="4" t="s">
        <v>7</v>
      </c>
      <c r="I152" s="3">
        <v>1</v>
      </c>
      <c r="J152" s="3" t="s">
        <v>69</v>
      </c>
      <c r="K152" s="3" t="s">
        <v>3065</v>
      </c>
      <c r="L152" s="3" t="s">
        <v>36</v>
      </c>
      <c r="M152" s="3" t="s">
        <v>6075</v>
      </c>
      <c r="N152" s="3" t="s">
        <v>340</v>
      </c>
      <c r="P152" s="3" t="s">
        <v>669</v>
      </c>
      <c r="Q152" s="3" t="s">
        <v>1475</v>
      </c>
      <c r="R152" s="3" t="s">
        <v>2434</v>
      </c>
      <c r="S152" s="2" t="str">
        <f>IF(P152="심사불필요","-",VLOOKUP(K152,'[1]자격증 backdata'!A:G,7,0))</f>
        <v>-</v>
      </c>
      <c r="T152" s="2" t="str">
        <f>IF(S152="-","-",IF(COUNTIFS(B:B,B152,S:S,"필수")&gt;0,"자격요건충족","확인필요"))</f>
        <v>-</v>
      </c>
      <c r="U152" s="2"/>
      <c r="W152" s="2">
        <f>IF(Q152="4급","심사불필요",VLOOKUP(K152,'[1]자격증 backdata'!A:B,2,0))</f>
        <v>0</v>
      </c>
      <c r="X152" s="3">
        <f>IF(R152="A", MIN(20, SUMIFS(W:W, B:B, B152, R:R, "A")),IF(R152="B", MIN(30, SUMIFS(W:W, B:B, B152, R:R, "B")),"비해당분야"))</f>
        <v>6</v>
      </c>
      <c r="Y152" s="3" t="str">
        <f>IF(R152="C",MIN(30,IF(COUNTIFS(B:B,B152,W:W,"가1")=1,25,IF(COUNTIFS(B:B,B152,W:W,"가1")&gt;=2,30,0))+IF(COUNTIFS(B:B,B152,W:W,"나1")&gt;=4,30,IF(COUNTIFS(B:B,B152,W:W,"나1")=3,26,IF(COUNTIFS(B:B,B152,W:W,"나1")=2,22,IF(COUNTIFS(B:B,B152,W:W,"나1")=1,18,0)))))+MIN(30,IF(COUNTIFS(B:B,B152,W:W,"가2")=1,25,IF(COUNTIFS(B:B,B152,W:W,"가2")&gt;=2,30,0))+IF(COUNTIFS(B:B,B152,W:W,"나2")=3,30,IF(COUNTIFS(B:B,B152,W:W,"나2")=2,25,IF(COUNTIFS(B:B,B152,W:W,"나2")=1,20,0)))),"비해당분야")</f>
        <v>비해당분야</v>
      </c>
      <c r="Z152" s="3" t="str">
        <f>IF(R152="C",VLOOKUP(K152,'[1]자격증 backdata'!A:F,6,0),"비해당분야")</f>
        <v>비해당분야</v>
      </c>
      <c r="AA152" s="3" t="str">
        <f>IF(R152="C",SUMIF(B:B,B152,Z:Z),"비해당분야")</f>
        <v>비해당분야</v>
      </c>
      <c r="AB152" s="3" t="str">
        <f>IF(R152="C",SUM(Y152,AA152),"비해당분야")</f>
        <v>비해당분야</v>
      </c>
      <c r="AC152" s="3">
        <f>IF(R152="C",AB152,X152)</f>
        <v>6</v>
      </c>
      <c r="AD152" s="3">
        <f>VLOOKUP(K152,'[1]자격증 backdata'!A:D,4,0)</f>
        <v>5</v>
      </c>
      <c r="AE152" s="3">
        <f>IF(_xlfn.MAXIFS(AD:AD,B:B,B152)&gt;10,10,_xlfn.MAXIFS(AD:AD,B:B,B152))</f>
        <v>5</v>
      </c>
      <c r="AG152" s="2">
        <f>VLOOKUP(K152,'[1]자격증 backdata'!A:C,3,0)</f>
        <v>0</v>
      </c>
      <c r="AH152" s="2">
        <f>COUNTIFS($B:$B,$B152,$AG:$AG,AH$1)</f>
        <v>0</v>
      </c>
      <c r="AI152" s="2">
        <f>COUNTIFS($B:$B,$B152,$AG:$AG,AI$1)</f>
        <v>0</v>
      </c>
      <c r="AJ152" s="2">
        <f>COUNTIFS($B:$B,$B152,$AG:$AG,AJ$1)</f>
        <v>0</v>
      </c>
      <c r="AK152" s="2">
        <f>COUNTIFS($B:$B,$B152,$AG:$AG,AK$1)</f>
        <v>0</v>
      </c>
      <c r="AL152" s="2">
        <f>COUNTIFS($B:$B,$B152,$AG:$AG,AL$1)</f>
        <v>0</v>
      </c>
      <c r="AM152" s="2">
        <f>COUNTIFS($B:$B,$B152,$AG:$AG,AM$1)</f>
        <v>0</v>
      </c>
      <c r="AN152" s="2">
        <f>COUNTIFS($B:$B,$B152,$AG:$AG,AN$1)</f>
        <v>1</v>
      </c>
      <c r="AO152" s="2">
        <f>COUNTIFS($B:$B,$B152,$AG:$AG,AO$1)</f>
        <v>0</v>
      </c>
      <c r="AP152" s="2">
        <f>COUNTIFS($B:$B,$B152,$AG:$AG,AP$1)</f>
        <v>0</v>
      </c>
      <c r="AQ152" s="2">
        <f>COUNTIFS($B:$B,$B152,$AG:$AG,AQ$1)</f>
        <v>0</v>
      </c>
      <c r="AR152" s="2">
        <f>COUNTIFS($B:$B,$B152,$AG:$AG,AR$1)</f>
        <v>0</v>
      </c>
      <c r="AS152" s="2">
        <f>COUNTIFS($B:$B,$B152,$AG:$AG,AS$1)</f>
        <v>0</v>
      </c>
      <c r="AT152" s="2">
        <f>COUNTIFS($B:$B,$B152,$AG:$AG,AT$1)</f>
        <v>1</v>
      </c>
      <c r="AU152" s="2">
        <f>COUNTIFS($B:$B,$B152,$AG:$AG,AU$1)</f>
        <v>0</v>
      </c>
    </row>
    <row r="153" spans="1:47" ht="15" customHeight="1" x14ac:dyDescent="0.35">
      <c r="A153" s="7">
        <f>IF(B152=B153,A152,A152+1)</f>
        <v>48</v>
      </c>
      <c r="B153" s="7" t="s">
        <v>6073</v>
      </c>
      <c r="C153" s="7" t="s">
        <v>6072</v>
      </c>
      <c r="D153" s="7" t="s">
        <v>3044</v>
      </c>
      <c r="E153" s="7" t="s">
        <v>3043</v>
      </c>
      <c r="F153" s="4" t="s">
        <v>7</v>
      </c>
      <c r="G153" s="4" t="s">
        <v>8</v>
      </c>
      <c r="H153" s="4" t="s">
        <v>7</v>
      </c>
      <c r="I153" s="3">
        <v>2</v>
      </c>
      <c r="J153" s="3" t="s">
        <v>57</v>
      </c>
      <c r="K153" s="3" t="s">
        <v>3089</v>
      </c>
      <c r="L153" s="3" t="s">
        <v>55</v>
      </c>
      <c r="M153" s="3" t="s">
        <v>6074</v>
      </c>
      <c r="N153" s="3" t="s">
        <v>1466</v>
      </c>
      <c r="P153" s="3" t="s">
        <v>669</v>
      </c>
      <c r="Q153" s="3" t="s">
        <v>1475</v>
      </c>
      <c r="R153" s="3" t="s">
        <v>2434</v>
      </c>
      <c r="S153" s="2" t="str">
        <f>IF(P153="심사불필요","-",VLOOKUP(K153,'[1]자격증 backdata'!A:G,7,0))</f>
        <v>-</v>
      </c>
      <c r="T153" s="2" t="str">
        <f>IF(S153="-","-",IF(COUNTIFS(B:B,B153,S:S,"필수")&gt;0,"자격요건충족","확인필요"))</f>
        <v>-</v>
      </c>
      <c r="U153" s="2"/>
      <c r="W153" s="2">
        <f>IF(Q153="4급","심사불필요",VLOOKUP(K153,'[1]자격증 backdata'!A:B,2,0))</f>
        <v>2</v>
      </c>
      <c r="X153" s="3">
        <f>IF(R153="A", MIN(20, SUMIFS(W:W, B:B, B153, R:R, "A")),IF(R153="B", MIN(30, SUMIFS(W:W, B:B, B153, R:R, "B")),"비해당분야"))</f>
        <v>6</v>
      </c>
      <c r="Y153" s="3" t="str">
        <f>IF(R153="C",MIN(30,IF(COUNTIFS(B:B,B153,W:W,"가1")=1,25,IF(COUNTIFS(B:B,B153,W:W,"가1")&gt;=2,30,0))+IF(COUNTIFS(B:B,B153,W:W,"나1")&gt;=4,30,IF(COUNTIFS(B:B,B153,W:W,"나1")=3,26,IF(COUNTIFS(B:B,B153,W:W,"나1")=2,22,IF(COUNTIFS(B:B,B153,W:W,"나1")=1,18,0)))))+MIN(30,IF(COUNTIFS(B:B,B153,W:W,"가2")=1,25,IF(COUNTIFS(B:B,B153,W:W,"가2")&gt;=2,30,0))+IF(COUNTIFS(B:B,B153,W:W,"나2")=3,30,IF(COUNTIFS(B:B,B153,W:W,"나2")=2,25,IF(COUNTIFS(B:B,B153,W:W,"나2")=1,20,0)))),"비해당분야")</f>
        <v>비해당분야</v>
      </c>
      <c r="Z153" s="3" t="str">
        <f>IF(R153="C",VLOOKUP(K153,'[1]자격증 backdata'!A:F,6,0),"비해당분야")</f>
        <v>비해당분야</v>
      </c>
      <c r="AA153" s="3" t="str">
        <f>IF(R153="C",SUMIF(B:B,B153,Z:Z),"비해당분야")</f>
        <v>비해당분야</v>
      </c>
      <c r="AB153" s="3" t="str">
        <f>IF(R153="C",SUM(Y153,AA153),"비해당분야")</f>
        <v>비해당분야</v>
      </c>
      <c r="AC153" s="3">
        <f>IF(R153="C",AB153,X153)</f>
        <v>6</v>
      </c>
      <c r="AD153" s="3">
        <f>VLOOKUP(K153,'[1]자격증 backdata'!A:D,4,0)</f>
        <v>0</v>
      </c>
      <c r="AE153" s="3">
        <f>IF(_xlfn.MAXIFS(AD:AD,B:B,B153)&gt;10,10,_xlfn.MAXIFS(AD:AD,B:B,B153))</f>
        <v>5</v>
      </c>
      <c r="AG153" s="2" t="str">
        <f>VLOOKUP(K153,'[1]자격증 backdata'!A:C,3,0)</f>
        <v>M</v>
      </c>
      <c r="AH153" s="2">
        <f>COUNTIFS($B:$B,$B153,$AG:$AG,AH$1)</f>
        <v>0</v>
      </c>
      <c r="AI153" s="2">
        <f>COUNTIFS($B:$B,$B153,$AG:$AG,AI$1)</f>
        <v>0</v>
      </c>
      <c r="AJ153" s="2">
        <f>COUNTIFS($B:$B,$B153,$AG:$AG,AJ$1)</f>
        <v>0</v>
      </c>
      <c r="AK153" s="2">
        <f>COUNTIFS($B:$B,$B153,$AG:$AG,AK$1)</f>
        <v>0</v>
      </c>
      <c r="AL153" s="2">
        <f>COUNTIFS($B:$B,$B153,$AG:$AG,AL$1)</f>
        <v>0</v>
      </c>
      <c r="AM153" s="2">
        <f>COUNTIFS($B:$B,$B153,$AG:$AG,AM$1)</f>
        <v>0</v>
      </c>
      <c r="AN153" s="2">
        <f>COUNTIFS($B:$B,$B153,$AG:$AG,AN$1)</f>
        <v>1</v>
      </c>
      <c r="AO153" s="2">
        <f>COUNTIFS($B:$B,$B153,$AG:$AG,AO$1)</f>
        <v>0</v>
      </c>
      <c r="AP153" s="2">
        <f>COUNTIFS($B:$B,$B153,$AG:$AG,AP$1)</f>
        <v>0</v>
      </c>
      <c r="AQ153" s="2">
        <f>COUNTIFS($B:$B,$B153,$AG:$AG,AQ$1)</f>
        <v>0</v>
      </c>
      <c r="AR153" s="2">
        <f>COUNTIFS($B:$B,$B153,$AG:$AG,AR$1)</f>
        <v>0</v>
      </c>
      <c r="AS153" s="2">
        <f>COUNTIFS($B:$B,$B153,$AG:$AG,AS$1)</f>
        <v>0</v>
      </c>
      <c r="AT153" s="2">
        <f>COUNTIFS($B:$B,$B153,$AG:$AG,AT$1)</f>
        <v>1</v>
      </c>
      <c r="AU153" s="2">
        <f>COUNTIFS($B:$B,$B153,$AG:$AG,AU$1)</f>
        <v>0</v>
      </c>
    </row>
    <row r="154" spans="1:47" ht="15" customHeight="1" x14ac:dyDescent="0.35">
      <c r="A154" s="7">
        <f>IF(B153=B154,A153,A153+1)</f>
        <v>48</v>
      </c>
      <c r="B154" s="7" t="s">
        <v>6073</v>
      </c>
      <c r="C154" s="7" t="s">
        <v>6072</v>
      </c>
      <c r="D154" s="7" t="s">
        <v>3044</v>
      </c>
      <c r="E154" s="7" t="s">
        <v>3043</v>
      </c>
      <c r="F154" s="4" t="s">
        <v>7</v>
      </c>
      <c r="G154" s="4" t="s">
        <v>8</v>
      </c>
      <c r="H154" s="4" t="s">
        <v>7</v>
      </c>
      <c r="I154" s="3">
        <v>3</v>
      </c>
      <c r="J154" s="3" t="s">
        <v>633</v>
      </c>
      <c r="K154" s="3" t="s">
        <v>3118</v>
      </c>
      <c r="L154" s="3" t="s">
        <v>55</v>
      </c>
      <c r="M154" s="3" t="s">
        <v>6071</v>
      </c>
      <c r="N154" s="3" t="s">
        <v>2649</v>
      </c>
      <c r="P154" s="3" t="s">
        <v>669</v>
      </c>
      <c r="Q154" s="3" t="s">
        <v>1475</v>
      </c>
      <c r="R154" s="3" t="s">
        <v>2434</v>
      </c>
      <c r="S154" s="2" t="str">
        <f>IF(P154="심사불필요","-",VLOOKUP(K154,'[1]자격증 backdata'!A:G,7,0))</f>
        <v>-</v>
      </c>
      <c r="T154" s="2" t="str">
        <f>IF(S154="-","-",IF(COUNTIFS(B:B,B154,S:S,"필수")&gt;0,"자격요건충족","확인필요"))</f>
        <v>-</v>
      </c>
      <c r="U154" s="2"/>
      <c r="W154" s="2">
        <f>IF(Q154="4급","심사불필요",VLOOKUP(K154,'[1]자격증 backdata'!A:B,2,0))</f>
        <v>4</v>
      </c>
      <c r="X154" s="3">
        <f>IF(R154="A", MIN(20, SUMIFS(W:W, B:B, B154, R:R, "A")),IF(R154="B", MIN(30, SUMIFS(W:W, B:B, B154, R:R, "B")),"비해당분야"))</f>
        <v>6</v>
      </c>
      <c r="Y154" s="3" t="str">
        <f>IF(R154="C",MIN(30,IF(COUNTIFS(B:B,B154,W:W,"가1")=1,25,IF(COUNTIFS(B:B,B154,W:W,"가1")&gt;=2,30,0))+IF(COUNTIFS(B:B,B154,W:W,"나1")&gt;=4,30,IF(COUNTIFS(B:B,B154,W:W,"나1")=3,26,IF(COUNTIFS(B:B,B154,W:W,"나1")=2,22,IF(COUNTIFS(B:B,B154,W:W,"나1")=1,18,0)))))+MIN(30,IF(COUNTIFS(B:B,B154,W:W,"가2")=1,25,IF(COUNTIFS(B:B,B154,W:W,"가2")&gt;=2,30,0))+IF(COUNTIFS(B:B,B154,W:W,"나2")=3,30,IF(COUNTIFS(B:B,B154,W:W,"나2")=2,25,IF(COUNTIFS(B:B,B154,W:W,"나2")=1,20,0)))),"비해당분야")</f>
        <v>비해당분야</v>
      </c>
      <c r="Z154" s="3" t="str">
        <f>IF(R154="C",VLOOKUP(K154,'[1]자격증 backdata'!A:F,6,0),"비해당분야")</f>
        <v>비해당분야</v>
      </c>
      <c r="AA154" s="3" t="str">
        <f>IF(R154="C",SUMIF(B:B,B154,Z:Z),"비해당분야")</f>
        <v>비해당분야</v>
      </c>
      <c r="AB154" s="3" t="str">
        <f>IF(R154="C",SUM(Y154,AA154),"비해당분야")</f>
        <v>비해당분야</v>
      </c>
      <c r="AC154" s="3">
        <f>IF(R154="C",AB154,X154)</f>
        <v>6</v>
      </c>
      <c r="AD154" s="3">
        <f>VLOOKUP(K154,'[1]자격증 backdata'!A:D,4,0)</f>
        <v>0</v>
      </c>
      <c r="AE154" s="3">
        <f>IF(_xlfn.MAXIFS(AD:AD,B:B,B154)&gt;10,10,_xlfn.MAXIFS(AD:AD,B:B,B154))</f>
        <v>5</v>
      </c>
      <c r="AG154" s="2" t="str">
        <f>VLOOKUP(K154,'[1]자격증 backdata'!A:C,3,0)</f>
        <v>G</v>
      </c>
      <c r="AH154" s="2">
        <f>COUNTIFS($B:$B,$B154,$AG:$AG,AH$1)</f>
        <v>0</v>
      </c>
      <c r="AI154" s="2">
        <f>COUNTIFS($B:$B,$B154,$AG:$AG,AI$1)</f>
        <v>0</v>
      </c>
      <c r="AJ154" s="2">
        <f>COUNTIFS($B:$B,$B154,$AG:$AG,AJ$1)</f>
        <v>0</v>
      </c>
      <c r="AK154" s="2">
        <f>COUNTIFS($B:$B,$B154,$AG:$AG,AK$1)</f>
        <v>0</v>
      </c>
      <c r="AL154" s="2">
        <f>COUNTIFS($B:$B,$B154,$AG:$AG,AL$1)</f>
        <v>0</v>
      </c>
      <c r="AM154" s="2">
        <f>COUNTIFS($B:$B,$B154,$AG:$AG,AM$1)</f>
        <v>0</v>
      </c>
      <c r="AN154" s="2">
        <f>COUNTIFS($B:$B,$B154,$AG:$AG,AN$1)</f>
        <v>1</v>
      </c>
      <c r="AO154" s="2">
        <f>COUNTIFS($B:$B,$B154,$AG:$AG,AO$1)</f>
        <v>0</v>
      </c>
      <c r="AP154" s="2">
        <f>COUNTIFS($B:$B,$B154,$AG:$AG,AP$1)</f>
        <v>0</v>
      </c>
      <c r="AQ154" s="2">
        <f>COUNTIFS($B:$B,$B154,$AG:$AG,AQ$1)</f>
        <v>0</v>
      </c>
      <c r="AR154" s="2">
        <f>COUNTIFS($B:$B,$B154,$AG:$AG,AR$1)</f>
        <v>0</v>
      </c>
      <c r="AS154" s="2">
        <f>COUNTIFS($B:$B,$B154,$AG:$AG,AS$1)</f>
        <v>0</v>
      </c>
      <c r="AT154" s="2">
        <f>COUNTIFS($B:$B,$B154,$AG:$AG,AT$1)</f>
        <v>1</v>
      </c>
      <c r="AU154" s="2">
        <f>COUNTIFS($B:$B,$B154,$AG:$AG,AU$1)</f>
        <v>0</v>
      </c>
    </row>
    <row r="155" spans="1:47" ht="15" customHeight="1" x14ac:dyDescent="0.35">
      <c r="A155" s="4">
        <f>IF(B154=B155,A154,A154+1)</f>
        <v>49</v>
      </c>
      <c r="B155" s="4" t="s">
        <v>6068</v>
      </c>
      <c r="C155" s="4" t="s">
        <v>6067</v>
      </c>
      <c r="D155" s="4" t="s">
        <v>3044</v>
      </c>
      <c r="E155" s="4" t="s">
        <v>3043</v>
      </c>
      <c r="F155" s="4" t="s">
        <v>7</v>
      </c>
      <c r="G155" s="4" t="s">
        <v>8</v>
      </c>
      <c r="H155" s="4" t="s">
        <v>7</v>
      </c>
      <c r="I155" s="4">
        <v>1</v>
      </c>
      <c r="J155" s="4" t="s">
        <v>57</v>
      </c>
      <c r="K155" s="4" t="s">
        <v>3089</v>
      </c>
      <c r="L155" s="4" t="s">
        <v>55</v>
      </c>
      <c r="M155" s="4" t="s">
        <v>6070</v>
      </c>
      <c r="N155" s="4" t="s">
        <v>602</v>
      </c>
      <c r="P155" s="4" t="s">
        <v>669</v>
      </c>
      <c r="Q155" s="4" t="s">
        <v>1475</v>
      </c>
      <c r="R155" s="4" t="s">
        <v>2434</v>
      </c>
      <c r="S155" s="5" t="str">
        <f>IF(P155="심사불필요","-",VLOOKUP(K155,'[1]자격증 backdata'!A:G,7,0))</f>
        <v>-</v>
      </c>
      <c r="T155" s="5" t="str">
        <f>IF(S155="-","-",IF(COUNTIFS(B:B,B155,S:S,"필수")&gt;0,"자격요건충족","확인필요"))</f>
        <v>-</v>
      </c>
      <c r="U155" s="5"/>
      <c r="W155" s="5">
        <f>IF(Q155="4급","심사불필요",VLOOKUP(K155,'[1]자격증 backdata'!A:B,2,0))</f>
        <v>2</v>
      </c>
      <c r="X155" s="4">
        <f>IF(R155="A", MIN(20, SUMIFS(W:W, B:B, B155, R:R, "A")),IF(R155="B", MIN(30, SUMIFS(W:W, B:B, B155, R:R, "B")),"비해당분야"))</f>
        <v>4</v>
      </c>
      <c r="Y155" s="4" t="str">
        <f>IF(R155="C",MIN(30,IF(COUNTIFS(B:B,B155,W:W,"가1")=1,25,IF(COUNTIFS(B:B,B155,W:W,"가1")&gt;=2,30,0))+IF(COUNTIFS(B:B,B155,W:W,"나1")&gt;=4,30,IF(COUNTIFS(B:B,B155,W:W,"나1")=3,26,IF(COUNTIFS(B:B,B155,W:W,"나1")=2,22,IF(COUNTIFS(B:B,B155,W:W,"나1")=1,18,0)))))+MIN(30,IF(COUNTIFS(B:B,B155,W:W,"가2")=1,25,IF(COUNTIFS(B:B,B155,W:W,"가2")&gt;=2,30,0))+IF(COUNTIFS(B:B,B155,W:W,"나2")=3,30,IF(COUNTIFS(B:B,B155,W:W,"나2")=2,25,IF(COUNTIFS(B:B,B155,W:W,"나2")=1,20,0)))),"비해당분야")</f>
        <v>비해당분야</v>
      </c>
      <c r="Z155" s="4" t="str">
        <f>IF(R155="C",VLOOKUP(K155,'[1]자격증 backdata'!A:F,6,0),"비해당분야")</f>
        <v>비해당분야</v>
      </c>
      <c r="AA155" s="4" t="str">
        <f>IF(R155="C",SUMIF(B:B,B155,Z:Z),"비해당분야")</f>
        <v>비해당분야</v>
      </c>
      <c r="AB155" s="4" t="str">
        <f>IF(R155="C",SUM(Y155,AA155),"비해당분야")</f>
        <v>비해당분야</v>
      </c>
      <c r="AC155" s="4">
        <f>IF(R155="C",AB155,X155)</f>
        <v>4</v>
      </c>
      <c r="AD155" s="4">
        <f>VLOOKUP(K155,'[1]자격증 backdata'!A:D,4,0)</f>
        <v>0</v>
      </c>
      <c r="AE155" s="4">
        <f>IF(_xlfn.MAXIFS(AD:AD,B:B,B155)&gt;10,10,_xlfn.MAXIFS(AD:AD,B:B,B155))</f>
        <v>5</v>
      </c>
      <c r="AG155" s="5" t="str">
        <f>VLOOKUP(K155,'[1]자격증 backdata'!A:C,3,0)</f>
        <v>M</v>
      </c>
      <c r="AH155" s="5">
        <f>COUNTIFS($B:$B,$B155,$AG:$AG,AH$1)</f>
        <v>0</v>
      </c>
      <c r="AI155" s="5">
        <f>COUNTIFS($B:$B,$B155,$AG:$AG,AI$1)</f>
        <v>0</v>
      </c>
      <c r="AJ155" s="5">
        <f>COUNTIFS($B:$B,$B155,$AG:$AG,AJ$1)</f>
        <v>0</v>
      </c>
      <c r="AK155" s="5">
        <f>COUNTIFS($B:$B,$B155,$AG:$AG,AK$1)</f>
        <v>0</v>
      </c>
      <c r="AL155" s="5">
        <f>COUNTIFS($B:$B,$B155,$AG:$AG,AL$1)</f>
        <v>0</v>
      </c>
      <c r="AM155" s="5">
        <f>COUNTIFS($B:$B,$B155,$AG:$AG,AM$1)</f>
        <v>0</v>
      </c>
      <c r="AN155" s="5">
        <f>COUNTIFS($B:$B,$B155,$AG:$AG,AN$1)</f>
        <v>1</v>
      </c>
      <c r="AO155" s="5">
        <f>COUNTIFS($B:$B,$B155,$AG:$AG,AO$1)</f>
        <v>0</v>
      </c>
      <c r="AP155" s="5">
        <f>COUNTIFS($B:$B,$B155,$AG:$AG,AP$1)</f>
        <v>0</v>
      </c>
      <c r="AQ155" s="5">
        <f>COUNTIFS($B:$B,$B155,$AG:$AG,AQ$1)</f>
        <v>0</v>
      </c>
      <c r="AR155" s="5">
        <f>COUNTIFS($B:$B,$B155,$AG:$AG,AR$1)</f>
        <v>0</v>
      </c>
      <c r="AS155" s="5">
        <f>COUNTIFS($B:$B,$B155,$AG:$AG,AS$1)</f>
        <v>0</v>
      </c>
      <c r="AT155" s="5">
        <f>COUNTIFS($B:$B,$B155,$AG:$AG,AT$1)</f>
        <v>1</v>
      </c>
      <c r="AU155" s="5">
        <f>COUNTIFS($B:$B,$B155,$AG:$AG,AU$1)</f>
        <v>0</v>
      </c>
    </row>
    <row r="156" spans="1:47" ht="15" customHeight="1" x14ac:dyDescent="0.35">
      <c r="A156" s="6">
        <f>IF(B155=B156,A155,A155+1)</f>
        <v>49</v>
      </c>
      <c r="B156" s="6" t="s">
        <v>6068</v>
      </c>
      <c r="C156" s="6" t="s">
        <v>6067</v>
      </c>
      <c r="D156" s="6" t="s">
        <v>3044</v>
      </c>
      <c r="E156" s="6" t="s">
        <v>3043</v>
      </c>
      <c r="F156" s="4" t="s">
        <v>7</v>
      </c>
      <c r="G156" s="4" t="s">
        <v>8</v>
      </c>
      <c r="H156" s="4" t="s">
        <v>7</v>
      </c>
      <c r="I156" s="4">
        <v>2</v>
      </c>
      <c r="J156" s="4" t="s">
        <v>38</v>
      </c>
      <c r="K156" s="4" t="s">
        <v>3059</v>
      </c>
      <c r="L156" s="4" t="s">
        <v>36</v>
      </c>
      <c r="M156" s="4" t="s">
        <v>6069</v>
      </c>
      <c r="N156" s="4" t="s">
        <v>1201</v>
      </c>
      <c r="P156" s="4" t="s">
        <v>669</v>
      </c>
      <c r="Q156" s="4" t="s">
        <v>1475</v>
      </c>
      <c r="R156" s="4" t="s">
        <v>2434</v>
      </c>
      <c r="S156" s="5" t="str">
        <f>IF(P156="심사불필요","-",VLOOKUP(K156,'[1]자격증 backdata'!A:G,7,0))</f>
        <v>-</v>
      </c>
      <c r="T156" s="5" t="str">
        <f>IF(S156="-","-",IF(COUNTIFS(B:B,B156,S:S,"필수")&gt;0,"자격요건충족","확인필요"))</f>
        <v>-</v>
      </c>
      <c r="U156" s="5"/>
      <c r="W156" s="5">
        <f>IF(Q156="4급","심사불필요",VLOOKUP(K156,'[1]자격증 backdata'!A:B,2,0))</f>
        <v>0</v>
      </c>
      <c r="X156" s="4">
        <f>IF(R156="A", MIN(20, SUMIFS(W:W, B:B, B156, R:R, "A")),IF(R156="B", MIN(30, SUMIFS(W:W, B:B, B156, R:R, "B")),"비해당분야"))</f>
        <v>4</v>
      </c>
      <c r="Y156" s="4" t="str">
        <f>IF(R156="C",MIN(30,IF(COUNTIFS(B:B,B156,W:W,"가1")=1,25,IF(COUNTIFS(B:B,B156,W:W,"가1")&gt;=2,30,0))+IF(COUNTIFS(B:B,B156,W:W,"나1")&gt;=4,30,IF(COUNTIFS(B:B,B156,W:W,"나1")=3,26,IF(COUNTIFS(B:B,B156,W:W,"나1")=2,22,IF(COUNTIFS(B:B,B156,W:W,"나1")=1,18,0)))))+MIN(30,IF(COUNTIFS(B:B,B156,W:W,"가2")=1,25,IF(COUNTIFS(B:B,B156,W:W,"가2")&gt;=2,30,0))+IF(COUNTIFS(B:B,B156,W:W,"나2")=3,30,IF(COUNTIFS(B:B,B156,W:W,"나2")=2,25,IF(COUNTIFS(B:B,B156,W:W,"나2")=1,20,0)))),"비해당분야")</f>
        <v>비해당분야</v>
      </c>
      <c r="Z156" s="4" t="str">
        <f>IF(R156="C",VLOOKUP(K156,'[1]자격증 backdata'!A:F,6,0),"비해당분야")</f>
        <v>비해당분야</v>
      </c>
      <c r="AA156" s="4" t="str">
        <f>IF(R156="C",SUMIF(B:B,B156,Z:Z),"비해당분야")</f>
        <v>비해당분야</v>
      </c>
      <c r="AB156" s="4" t="str">
        <f>IF(R156="C",SUM(Y156,AA156),"비해당분야")</f>
        <v>비해당분야</v>
      </c>
      <c r="AC156" s="4">
        <f>IF(R156="C",AB156,X156)</f>
        <v>4</v>
      </c>
      <c r="AD156" s="4">
        <f>VLOOKUP(K156,'[1]자격증 backdata'!A:D,4,0)</f>
        <v>5</v>
      </c>
      <c r="AE156" s="4">
        <f>IF(_xlfn.MAXIFS(AD:AD,B:B,B156)&gt;10,10,_xlfn.MAXIFS(AD:AD,B:B,B156))</f>
        <v>5</v>
      </c>
      <c r="AG156" s="5">
        <f>VLOOKUP(K156,'[1]자격증 backdata'!A:C,3,0)</f>
        <v>0</v>
      </c>
      <c r="AH156" s="5">
        <f>COUNTIFS($B:$B,$B156,$AG:$AG,AH$1)</f>
        <v>0</v>
      </c>
      <c r="AI156" s="5">
        <f>COUNTIFS($B:$B,$B156,$AG:$AG,AI$1)</f>
        <v>0</v>
      </c>
      <c r="AJ156" s="5">
        <f>COUNTIFS($B:$B,$B156,$AG:$AG,AJ$1)</f>
        <v>0</v>
      </c>
      <c r="AK156" s="5">
        <f>COUNTIFS($B:$B,$B156,$AG:$AG,AK$1)</f>
        <v>0</v>
      </c>
      <c r="AL156" s="5">
        <f>COUNTIFS($B:$B,$B156,$AG:$AG,AL$1)</f>
        <v>0</v>
      </c>
      <c r="AM156" s="5">
        <f>COUNTIFS($B:$B,$B156,$AG:$AG,AM$1)</f>
        <v>0</v>
      </c>
      <c r="AN156" s="5">
        <f>COUNTIFS($B:$B,$B156,$AG:$AG,AN$1)</f>
        <v>1</v>
      </c>
      <c r="AO156" s="5">
        <f>COUNTIFS($B:$B,$B156,$AG:$AG,AO$1)</f>
        <v>0</v>
      </c>
      <c r="AP156" s="5">
        <f>COUNTIFS($B:$B,$B156,$AG:$AG,AP$1)</f>
        <v>0</v>
      </c>
      <c r="AQ156" s="5">
        <f>COUNTIFS($B:$B,$B156,$AG:$AG,AQ$1)</f>
        <v>0</v>
      </c>
      <c r="AR156" s="5">
        <f>COUNTIFS($B:$B,$B156,$AG:$AG,AR$1)</f>
        <v>0</v>
      </c>
      <c r="AS156" s="5">
        <f>COUNTIFS($B:$B,$B156,$AG:$AG,AS$1)</f>
        <v>0</v>
      </c>
      <c r="AT156" s="5">
        <f>COUNTIFS($B:$B,$B156,$AG:$AG,AT$1)</f>
        <v>1</v>
      </c>
      <c r="AU156" s="5">
        <f>COUNTIFS($B:$B,$B156,$AG:$AG,AU$1)</f>
        <v>0</v>
      </c>
    </row>
    <row r="157" spans="1:47" ht="15" customHeight="1" x14ac:dyDescent="0.35">
      <c r="A157" s="6">
        <f>IF(B156=B157,A156,A156+1)</f>
        <v>49</v>
      </c>
      <c r="B157" s="6" t="s">
        <v>6068</v>
      </c>
      <c r="C157" s="6" t="s">
        <v>6067</v>
      </c>
      <c r="D157" s="6" t="s">
        <v>3044</v>
      </c>
      <c r="E157" s="6" t="s">
        <v>3043</v>
      </c>
      <c r="F157" s="4" t="s">
        <v>7</v>
      </c>
      <c r="G157" s="4" t="s">
        <v>8</v>
      </c>
      <c r="H157" s="4" t="s">
        <v>7</v>
      </c>
      <c r="I157" s="4">
        <v>3</v>
      </c>
      <c r="J157" s="4" t="s">
        <v>411</v>
      </c>
      <c r="K157" s="4" t="s">
        <v>3042</v>
      </c>
      <c r="L157" s="4" t="s">
        <v>55</v>
      </c>
      <c r="M157" s="4" t="s">
        <v>6066</v>
      </c>
      <c r="N157" s="4" t="s">
        <v>6065</v>
      </c>
      <c r="P157" s="4" t="s">
        <v>669</v>
      </c>
      <c r="Q157" s="4" t="s">
        <v>1475</v>
      </c>
      <c r="R157" s="4" t="s">
        <v>2434</v>
      </c>
      <c r="S157" s="5" t="str">
        <f>IF(P157="심사불필요","-",VLOOKUP(K157,'[1]자격증 backdata'!A:G,7,0))</f>
        <v>-</v>
      </c>
      <c r="T157" s="5" t="str">
        <f>IF(S157="-","-",IF(COUNTIFS(B:B,B157,S:S,"필수")&gt;0,"자격요건충족","확인필요"))</f>
        <v>-</v>
      </c>
      <c r="U157" s="5"/>
      <c r="W157" s="5">
        <f>IF(Q157="4급","심사불필요",VLOOKUP(K157,'[1]자격증 backdata'!A:B,2,0))</f>
        <v>2</v>
      </c>
      <c r="X157" s="4">
        <f>IF(R157="A", MIN(20, SUMIFS(W:W, B:B, B157, R:R, "A")),IF(R157="B", MIN(30, SUMIFS(W:W, B:B, B157, R:R, "B")),"비해당분야"))</f>
        <v>4</v>
      </c>
      <c r="Y157" s="4" t="str">
        <f>IF(R157="C",MIN(30,IF(COUNTIFS(B:B,B157,W:W,"가1")=1,25,IF(COUNTIFS(B:B,B157,W:W,"가1")&gt;=2,30,0))+IF(COUNTIFS(B:B,B157,W:W,"나1")&gt;=4,30,IF(COUNTIFS(B:B,B157,W:W,"나1")=3,26,IF(COUNTIFS(B:B,B157,W:W,"나1")=2,22,IF(COUNTIFS(B:B,B157,W:W,"나1")=1,18,0)))))+MIN(30,IF(COUNTIFS(B:B,B157,W:W,"가2")=1,25,IF(COUNTIFS(B:B,B157,W:W,"가2")&gt;=2,30,0))+IF(COUNTIFS(B:B,B157,W:W,"나2")=3,30,IF(COUNTIFS(B:B,B157,W:W,"나2")=2,25,IF(COUNTIFS(B:B,B157,W:W,"나2")=1,20,0)))),"비해당분야")</f>
        <v>비해당분야</v>
      </c>
      <c r="Z157" s="4" t="str">
        <f>IF(R157="C",VLOOKUP(K157,'[1]자격증 backdata'!A:F,6,0),"비해당분야")</f>
        <v>비해당분야</v>
      </c>
      <c r="AA157" s="4" t="str">
        <f>IF(R157="C",SUMIF(B:B,B157,Z:Z),"비해당분야")</f>
        <v>비해당분야</v>
      </c>
      <c r="AB157" s="4" t="str">
        <f>IF(R157="C",SUM(Y157,AA157),"비해당분야")</f>
        <v>비해당분야</v>
      </c>
      <c r="AC157" s="4">
        <f>IF(R157="C",AB157,X157)</f>
        <v>4</v>
      </c>
      <c r="AD157" s="4">
        <f>VLOOKUP(K157,'[1]자격증 backdata'!A:D,4,0)</f>
        <v>0</v>
      </c>
      <c r="AE157" s="4">
        <f>IF(_xlfn.MAXIFS(AD:AD,B:B,B157)&gt;10,10,_xlfn.MAXIFS(AD:AD,B:B,B157))</f>
        <v>5</v>
      </c>
      <c r="AG157" s="5" t="str">
        <f>VLOOKUP(K157,'[1]자격증 backdata'!A:C,3,0)</f>
        <v>G</v>
      </c>
      <c r="AH157" s="5">
        <f>COUNTIFS($B:$B,$B157,$AG:$AG,AH$1)</f>
        <v>0</v>
      </c>
      <c r="AI157" s="5">
        <f>COUNTIFS($B:$B,$B157,$AG:$AG,AI$1)</f>
        <v>0</v>
      </c>
      <c r="AJ157" s="5">
        <f>COUNTIFS($B:$B,$B157,$AG:$AG,AJ$1)</f>
        <v>0</v>
      </c>
      <c r="AK157" s="5">
        <f>COUNTIFS($B:$B,$B157,$AG:$AG,AK$1)</f>
        <v>0</v>
      </c>
      <c r="AL157" s="5">
        <f>COUNTIFS($B:$B,$B157,$AG:$AG,AL$1)</f>
        <v>0</v>
      </c>
      <c r="AM157" s="5">
        <f>COUNTIFS($B:$B,$B157,$AG:$AG,AM$1)</f>
        <v>0</v>
      </c>
      <c r="AN157" s="5">
        <f>COUNTIFS($B:$B,$B157,$AG:$AG,AN$1)</f>
        <v>1</v>
      </c>
      <c r="AO157" s="5">
        <f>COUNTIFS($B:$B,$B157,$AG:$AG,AO$1)</f>
        <v>0</v>
      </c>
      <c r="AP157" s="5">
        <f>COUNTIFS($B:$B,$B157,$AG:$AG,AP$1)</f>
        <v>0</v>
      </c>
      <c r="AQ157" s="5">
        <f>COUNTIFS($B:$B,$B157,$AG:$AG,AQ$1)</f>
        <v>0</v>
      </c>
      <c r="AR157" s="5">
        <f>COUNTIFS($B:$B,$B157,$AG:$AG,AR$1)</f>
        <v>0</v>
      </c>
      <c r="AS157" s="5">
        <f>COUNTIFS($B:$B,$B157,$AG:$AG,AS$1)</f>
        <v>0</v>
      </c>
      <c r="AT157" s="5">
        <f>COUNTIFS($B:$B,$B157,$AG:$AG,AT$1)</f>
        <v>1</v>
      </c>
      <c r="AU157" s="5">
        <f>COUNTIFS($B:$B,$B157,$AG:$AG,AU$1)</f>
        <v>0</v>
      </c>
    </row>
    <row r="158" spans="1:47" ht="15" customHeight="1" x14ac:dyDescent="0.35">
      <c r="A158" s="3">
        <f>IF(B157=B158,A157,A157+1)</f>
        <v>50</v>
      </c>
      <c r="B158" s="3" t="s">
        <v>6063</v>
      </c>
      <c r="C158" s="3" t="s">
        <v>6062</v>
      </c>
      <c r="D158" s="3" t="s">
        <v>3044</v>
      </c>
      <c r="E158" s="3" t="s">
        <v>3043</v>
      </c>
      <c r="F158" s="4" t="s">
        <v>7</v>
      </c>
      <c r="G158" s="4" t="s">
        <v>8</v>
      </c>
      <c r="H158" s="4" t="s">
        <v>7</v>
      </c>
      <c r="I158" s="3">
        <v>1</v>
      </c>
      <c r="J158" s="3" t="s">
        <v>106</v>
      </c>
      <c r="K158" s="3" t="s">
        <v>3057</v>
      </c>
      <c r="L158" s="3" t="s">
        <v>55</v>
      </c>
      <c r="M158" s="3" t="s">
        <v>6064</v>
      </c>
      <c r="N158" s="3" t="s">
        <v>3465</v>
      </c>
      <c r="P158" s="3" t="s">
        <v>669</v>
      </c>
      <c r="Q158" s="3" t="s">
        <v>1475</v>
      </c>
      <c r="R158" s="3" t="s">
        <v>2434</v>
      </c>
      <c r="S158" s="2" t="str">
        <f>IF(P158="심사불필요","-",VLOOKUP(K158,'[1]자격증 backdata'!A:G,7,0))</f>
        <v>-</v>
      </c>
      <c r="T158" s="2" t="str">
        <f>IF(S158="-","-",IF(COUNTIFS(B:B,B158,S:S,"필수")&gt;0,"자격요건충족","확인필요"))</f>
        <v>-</v>
      </c>
      <c r="U158" s="2"/>
      <c r="W158" s="2">
        <f>IF(Q158="4급","심사불필요",VLOOKUP(K158,'[1]자격증 backdata'!A:B,2,0))</f>
        <v>4</v>
      </c>
      <c r="X158" s="3">
        <f>IF(R158="A", MIN(20, SUMIFS(W:W, B:B, B158, R:R, "A")),IF(R158="B", MIN(30, SUMIFS(W:W, B:B, B158, R:R, "B")),"비해당분야"))</f>
        <v>4</v>
      </c>
      <c r="Y158" s="3" t="str">
        <f>IF(R158="C",MIN(30,IF(COUNTIFS(B:B,B158,W:W,"가1")=1,25,IF(COUNTIFS(B:B,B158,W:W,"가1")&gt;=2,30,0))+IF(COUNTIFS(B:B,B158,W:W,"나1")&gt;=4,30,IF(COUNTIFS(B:B,B158,W:W,"나1")=3,26,IF(COUNTIFS(B:B,B158,W:W,"나1")=2,22,IF(COUNTIFS(B:B,B158,W:W,"나1")=1,18,0)))))+MIN(30,IF(COUNTIFS(B:B,B158,W:W,"가2")=1,25,IF(COUNTIFS(B:B,B158,W:W,"가2")&gt;=2,30,0))+IF(COUNTIFS(B:B,B158,W:W,"나2")=3,30,IF(COUNTIFS(B:B,B158,W:W,"나2")=2,25,IF(COUNTIFS(B:B,B158,W:W,"나2")=1,20,0)))),"비해당분야")</f>
        <v>비해당분야</v>
      </c>
      <c r="Z158" s="3" t="str">
        <f>IF(R158="C",VLOOKUP(K158,'[1]자격증 backdata'!A:F,6,0),"비해당분야")</f>
        <v>비해당분야</v>
      </c>
      <c r="AA158" s="3" t="str">
        <f>IF(R158="C",SUMIF(B:B,B158,Z:Z),"비해당분야")</f>
        <v>비해당분야</v>
      </c>
      <c r="AB158" s="3" t="str">
        <f>IF(R158="C",SUM(Y158,AA158),"비해당분야")</f>
        <v>비해당분야</v>
      </c>
      <c r="AC158" s="3">
        <f>IF(R158="C",AB158,X158)</f>
        <v>4</v>
      </c>
      <c r="AD158" s="3">
        <f>VLOOKUP(K158,'[1]자격증 backdata'!A:D,4,0)</f>
        <v>0</v>
      </c>
      <c r="AE158" s="3">
        <f>IF(_xlfn.MAXIFS(AD:AD,B:B,B158)&gt;10,10,_xlfn.MAXIFS(AD:AD,B:B,B158))</f>
        <v>5</v>
      </c>
      <c r="AG158" s="2" t="str">
        <f>VLOOKUP(K158,'[1]자격증 backdata'!A:C,3,0)</f>
        <v>M</v>
      </c>
      <c r="AH158" s="2">
        <f>COUNTIFS($B:$B,$B158,$AG:$AG,AH$1)</f>
        <v>0</v>
      </c>
      <c r="AI158" s="2">
        <f>COUNTIFS($B:$B,$B158,$AG:$AG,AI$1)</f>
        <v>0</v>
      </c>
      <c r="AJ158" s="2">
        <f>COUNTIFS($B:$B,$B158,$AG:$AG,AJ$1)</f>
        <v>0</v>
      </c>
      <c r="AK158" s="2">
        <f>COUNTIFS($B:$B,$B158,$AG:$AG,AK$1)</f>
        <v>0</v>
      </c>
      <c r="AL158" s="2">
        <f>COUNTIFS($B:$B,$B158,$AG:$AG,AL$1)</f>
        <v>0</v>
      </c>
      <c r="AM158" s="2">
        <f>COUNTIFS($B:$B,$B158,$AG:$AG,AM$1)</f>
        <v>0</v>
      </c>
      <c r="AN158" s="2">
        <f>COUNTIFS($B:$B,$B158,$AG:$AG,AN$1)</f>
        <v>0</v>
      </c>
      <c r="AO158" s="2">
        <f>COUNTIFS($B:$B,$B158,$AG:$AG,AO$1)</f>
        <v>0</v>
      </c>
      <c r="AP158" s="2">
        <f>COUNTIFS($B:$B,$B158,$AG:$AG,AP$1)</f>
        <v>0</v>
      </c>
      <c r="AQ158" s="2">
        <f>COUNTIFS($B:$B,$B158,$AG:$AG,AQ$1)</f>
        <v>0</v>
      </c>
      <c r="AR158" s="2">
        <f>COUNTIFS($B:$B,$B158,$AG:$AG,AR$1)</f>
        <v>0</v>
      </c>
      <c r="AS158" s="2">
        <f>COUNTIFS($B:$B,$B158,$AG:$AG,AS$1)</f>
        <v>0</v>
      </c>
      <c r="AT158" s="2">
        <f>COUNTIFS($B:$B,$B158,$AG:$AG,AT$1)</f>
        <v>1</v>
      </c>
      <c r="AU158" s="2">
        <f>COUNTIFS($B:$B,$B158,$AG:$AG,AU$1)</f>
        <v>0</v>
      </c>
    </row>
    <row r="159" spans="1:47" ht="15" customHeight="1" x14ac:dyDescent="0.35">
      <c r="A159" s="7">
        <f>IF(B158=B159,A158,A158+1)</f>
        <v>50</v>
      </c>
      <c r="B159" s="7" t="s">
        <v>6063</v>
      </c>
      <c r="C159" s="7" t="s">
        <v>6062</v>
      </c>
      <c r="D159" s="7" t="s">
        <v>3044</v>
      </c>
      <c r="E159" s="7" t="s">
        <v>3043</v>
      </c>
      <c r="F159" s="4" t="s">
        <v>7</v>
      </c>
      <c r="G159" s="4" t="s">
        <v>8</v>
      </c>
      <c r="H159" s="4" t="s">
        <v>7</v>
      </c>
      <c r="I159" s="3">
        <v>2</v>
      </c>
      <c r="J159" s="3" t="s">
        <v>38</v>
      </c>
      <c r="K159" s="3" t="s">
        <v>3059</v>
      </c>
      <c r="L159" s="3" t="s">
        <v>36</v>
      </c>
      <c r="M159" s="3" t="s">
        <v>6061</v>
      </c>
      <c r="N159" s="3" t="s">
        <v>24</v>
      </c>
      <c r="P159" s="3" t="s">
        <v>669</v>
      </c>
      <c r="Q159" s="3" t="s">
        <v>1475</v>
      </c>
      <c r="R159" s="3" t="s">
        <v>2434</v>
      </c>
      <c r="S159" s="2" t="str">
        <f>IF(P159="심사불필요","-",VLOOKUP(K159,'[1]자격증 backdata'!A:G,7,0))</f>
        <v>-</v>
      </c>
      <c r="T159" s="2" t="str">
        <f>IF(S159="-","-",IF(COUNTIFS(B:B,B159,S:S,"필수")&gt;0,"자격요건충족","확인필요"))</f>
        <v>-</v>
      </c>
      <c r="U159" s="2"/>
      <c r="W159" s="2">
        <f>IF(Q159="4급","심사불필요",VLOOKUP(K159,'[1]자격증 backdata'!A:B,2,0))</f>
        <v>0</v>
      </c>
      <c r="X159" s="3">
        <f>IF(R159="A", MIN(20, SUMIFS(W:W, B:B, B159, R:R, "A")),IF(R159="B", MIN(30, SUMIFS(W:W, B:B, B159, R:R, "B")),"비해당분야"))</f>
        <v>4</v>
      </c>
      <c r="Y159" s="3" t="str">
        <f>IF(R159="C",MIN(30,IF(COUNTIFS(B:B,B159,W:W,"가1")=1,25,IF(COUNTIFS(B:B,B159,W:W,"가1")&gt;=2,30,0))+IF(COUNTIFS(B:B,B159,W:W,"나1")&gt;=4,30,IF(COUNTIFS(B:B,B159,W:W,"나1")=3,26,IF(COUNTIFS(B:B,B159,W:W,"나1")=2,22,IF(COUNTIFS(B:B,B159,W:W,"나1")=1,18,0)))))+MIN(30,IF(COUNTIFS(B:B,B159,W:W,"가2")=1,25,IF(COUNTIFS(B:B,B159,W:W,"가2")&gt;=2,30,0))+IF(COUNTIFS(B:B,B159,W:W,"나2")=3,30,IF(COUNTIFS(B:B,B159,W:W,"나2")=2,25,IF(COUNTIFS(B:B,B159,W:W,"나2")=1,20,0)))),"비해당분야")</f>
        <v>비해당분야</v>
      </c>
      <c r="Z159" s="3" t="str">
        <f>IF(R159="C",VLOOKUP(K159,'[1]자격증 backdata'!A:F,6,0),"비해당분야")</f>
        <v>비해당분야</v>
      </c>
      <c r="AA159" s="3" t="str">
        <f>IF(R159="C",SUMIF(B:B,B159,Z:Z),"비해당분야")</f>
        <v>비해당분야</v>
      </c>
      <c r="AB159" s="3" t="str">
        <f>IF(R159="C",SUM(Y159,AA159),"비해당분야")</f>
        <v>비해당분야</v>
      </c>
      <c r="AC159" s="3">
        <f>IF(R159="C",AB159,X159)</f>
        <v>4</v>
      </c>
      <c r="AD159" s="3">
        <f>VLOOKUP(K159,'[1]자격증 backdata'!A:D,4,0)</f>
        <v>5</v>
      </c>
      <c r="AE159" s="3">
        <f>IF(_xlfn.MAXIFS(AD:AD,B:B,B159)&gt;10,10,_xlfn.MAXIFS(AD:AD,B:B,B159))</f>
        <v>5</v>
      </c>
      <c r="AG159" s="2">
        <f>VLOOKUP(K159,'[1]자격증 backdata'!A:C,3,0)</f>
        <v>0</v>
      </c>
      <c r="AH159" s="2">
        <f>COUNTIFS($B:$B,$B159,$AG:$AG,AH$1)</f>
        <v>0</v>
      </c>
      <c r="AI159" s="2">
        <f>COUNTIFS($B:$B,$B159,$AG:$AG,AI$1)</f>
        <v>0</v>
      </c>
      <c r="AJ159" s="2">
        <f>COUNTIFS($B:$B,$B159,$AG:$AG,AJ$1)</f>
        <v>0</v>
      </c>
      <c r="AK159" s="2">
        <f>COUNTIFS($B:$B,$B159,$AG:$AG,AK$1)</f>
        <v>0</v>
      </c>
      <c r="AL159" s="2">
        <f>COUNTIFS($B:$B,$B159,$AG:$AG,AL$1)</f>
        <v>0</v>
      </c>
      <c r="AM159" s="2">
        <f>COUNTIFS($B:$B,$B159,$AG:$AG,AM$1)</f>
        <v>0</v>
      </c>
      <c r="AN159" s="2">
        <f>COUNTIFS($B:$B,$B159,$AG:$AG,AN$1)</f>
        <v>0</v>
      </c>
      <c r="AO159" s="2">
        <f>COUNTIFS($B:$B,$B159,$AG:$AG,AO$1)</f>
        <v>0</v>
      </c>
      <c r="AP159" s="2">
        <f>COUNTIFS($B:$B,$B159,$AG:$AG,AP$1)</f>
        <v>0</v>
      </c>
      <c r="AQ159" s="2">
        <f>COUNTIFS($B:$B,$B159,$AG:$AG,AQ$1)</f>
        <v>0</v>
      </c>
      <c r="AR159" s="2">
        <f>COUNTIFS($B:$B,$B159,$AG:$AG,AR$1)</f>
        <v>0</v>
      </c>
      <c r="AS159" s="2">
        <f>COUNTIFS($B:$B,$B159,$AG:$AG,AS$1)</f>
        <v>0</v>
      </c>
      <c r="AT159" s="2">
        <f>COUNTIFS($B:$B,$B159,$AG:$AG,AT$1)</f>
        <v>1</v>
      </c>
      <c r="AU159" s="2">
        <f>COUNTIFS($B:$B,$B159,$AG:$AG,AU$1)</f>
        <v>0</v>
      </c>
    </row>
    <row r="160" spans="1:47" ht="15" customHeight="1" x14ac:dyDescent="0.35">
      <c r="A160" s="4">
        <f>IF(B159=B160,A159,A159+1)</f>
        <v>51</v>
      </c>
      <c r="B160" s="4" t="s">
        <v>6059</v>
      </c>
      <c r="C160" s="4" t="s">
        <v>6058</v>
      </c>
      <c r="D160" s="4" t="s">
        <v>3044</v>
      </c>
      <c r="E160" s="4" t="s">
        <v>3043</v>
      </c>
      <c r="F160" s="4" t="s">
        <v>7</v>
      </c>
      <c r="G160" s="4" t="s">
        <v>8</v>
      </c>
      <c r="H160" s="4" t="s">
        <v>7</v>
      </c>
      <c r="I160" s="4">
        <v>1</v>
      </c>
      <c r="J160" s="4" t="s">
        <v>106</v>
      </c>
      <c r="K160" s="4" t="s">
        <v>3057</v>
      </c>
      <c r="L160" s="4" t="s">
        <v>55</v>
      </c>
      <c r="M160" s="4" t="s">
        <v>6060</v>
      </c>
      <c r="N160" s="4" t="s">
        <v>4187</v>
      </c>
      <c r="P160" s="4" t="s">
        <v>669</v>
      </c>
      <c r="Q160" s="4" t="s">
        <v>1475</v>
      </c>
      <c r="R160" s="4" t="s">
        <v>2434</v>
      </c>
      <c r="S160" s="5" t="str">
        <f>IF(P160="심사불필요","-",VLOOKUP(K160,'[1]자격증 backdata'!A:G,7,0))</f>
        <v>-</v>
      </c>
      <c r="T160" s="5" t="str">
        <f>IF(S160="-","-",IF(COUNTIFS(B:B,B160,S:S,"필수")&gt;0,"자격요건충족","확인필요"))</f>
        <v>-</v>
      </c>
      <c r="U160" s="5"/>
      <c r="W160" s="5">
        <f>IF(Q160="4급","심사불필요",VLOOKUP(K160,'[1]자격증 backdata'!A:B,2,0))</f>
        <v>4</v>
      </c>
      <c r="X160" s="4">
        <f>IF(R160="A", MIN(20, SUMIFS(W:W, B:B, B160, R:R, "A")),IF(R160="B", MIN(30, SUMIFS(W:W, B:B, B160, R:R, "B")),"비해당분야"))</f>
        <v>4</v>
      </c>
      <c r="Y160" s="4" t="str">
        <f>IF(R160="C",MIN(30,IF(COUNTIFS(B:B,B160,W:W,"가1")=1,25,IF(COUNTIFS(B:B,B160,W:W,"가1")&gt;=2,30,0))+IF(COUNTIFS(B:B,B160,W:W,"나1")&gt;=4,30,IF(COUNTIFS(B:B,B160,W:W,"나1")=3,26,IF(COUNTIFS(B:B,B160,W:W,"나1")=2,22,IF(COUNTIFS(B:B,B160,W:W,"나1")=1,18,0)))))+MIN(30,IF(COUNTIFS(B:B,B160,W:W,"가2")=1,25,IF(COUNTIFS(B:B,B160,W:W,"가2")&gt;=2,30,0))+IF(COUNTIFS(B:B,B160,W:W,"나2")=3,30,IF(COUNTIFS(B:B,B160,W:W,"나2")=2,25,IF(COUNTIFS(B:B,B160,W:W,"나2")=1,20,0)))),"비해당분야")</f>
        <v>비해당분야</v>
      </c>
      <c r="Z160" s="4" t="str">
        <f>IF(R160="C",VLOOKUP(K160,'[1]자격증 backdata'!A:F,6,0),"비해당분야")</f>
        <v>비해당분야</v>
      </c>
      <c r="AA160" s="4" t="str">
        <f>IF(R160="C",SUMIF(B:B,B160,Z:Z),"비해당분야")</f>
        <v>비해당분야</v>
      </c>
      <c r="AB160" s="4" t="str">
        <f>IF(R160="C",SUM(Y160,AA160),"비해당분야")</f>
        <v>비해당분야</v>
      </c>
      <c r="AC160" s="4">
        <f>IF(R160="C",AB160,X160)</f>
        <v>4</v>
      </c>
      <c r="AD160" s="4">
        <f>VLOOKUP(K160,'[1]자격증 backdata'!A:D,4,0)</f>
        <v>0</v>
      </c>
      <c r="AE160" s="4">
        <f>IF(_xlfn.MAXIFS(AD:AD,B:B,B160)&gt;10,10,_xlfn.MAXIFS(AD:AD,B:B,B160))</f>
        <v>5</v>
      </c>
      <c r="AG160" s="5" t="str">
        <f>VLOOKUP(K160,'[1]자격증 backdata'!A:C,3,0)</f>
        <v>M</v>
      </c>
      <c r="AH160" s="5">
        <f>COUNTIFS($B:$B,$B160,$AG:$AG,AH$1)</f>
        <v>0</v>
      </c>
      <c r="AI160" s="5">
        <f>COUNTIFS($B:$B,$B160,$AG:$AG,AI$1)</f>
        <v>0</v>
      </c>
      <c r="AJ160" s="5">
        <f>COUNTIFS($B:$B,$B160,$AG:$AG,AJ$1)</f>
        <v>0</v>
      </c>
      <c r="AK160" s="5">
        <f>COUNTIFS($B:$B,$B160,$AG:$AG,AK$1)</f>
        <v>0</v>
      </c>
      <c r="AL160" s="5">
        <f>COUNTIFS($B:$B,$B160,$AG:$AG,AL$1)</f>
        <v>0</v>
      </c>
      <c r="AM160" s="5">
        <f>COUNTIFS($B:$B,$B160,$AG:$AG,AM$1)</f>
        <v>0</v>
      </c>
      <c r="AN160" s="5">
        <f>COUNTIFS($B:$B,$B160,$AG:$AG,AN$1)</f>
        <v>0</v>
      </c>
      <c r="AO160" s="5">
        <f>COUNTIFS($B:$B,$B160,$AG:$AG,AO$1)</f>
        <v>0</v>
      </c>
      <c r="AP160" s="5">
        <f>COUNTIFS($B:$B,$B160,$AG:$AG,AP$1)</f>
        <v>0</v>
      </c>
      <c r="AQ160" s="5">
        <f>COUNTIFS($B:$B,$B160,$AG:$AG,AQ$1)</f>
        <v>0</v>
      </c>
      <c r="AR160" s="5">
        <f>COUNTIFS($B:$B,$B160,$AG:$AG,AR$1)</f>
        <v>0</v>
      </c>
      <c r="AS160" s="5">
        <f>COUNTIFS($B:$B,$B160,$AG:$AG,AS$1)</f>
        <v>0</v>
      </c>
      <c r="AT160" s="5">
        <f>COUNTIFS($B:$B,$B160,$AG:$AG,AT$1)</f>
        <v>1</v>
      </c>
      <c r="AU160" s="5">
        <f>COUNTIFS($B:$B,$B160,$AG:$AG,AU$1)</f>
        <v>0</v>
      </c>
    </row>
    <row r="161" spans="1:47" ht="15" customHeight="1" x14ac:dyDescent="0.35">
      <c r="A161" s="6">
        <f>IF(B160=B161,A160,A160+1)</f>
        <v>51</v>
      </c>
      <c r="B161" s="6" t="s">
        <v>6059</v>
      </c>
      <c r="C161" s="6" t="s">
        <v>6058</v>
      </c>
      <c r="D161" s="6" t="s">
        <v>3044</v>
      </c>
      <c r="E161" s="6" t="s">
        <v>3043</v>
      </c>
      <c r="F161" s="4" t="s">
        <v>7</v>
      </c>
      <c r="G161" s="4" t="s">
        <v>8</v>
      </c>
      <c r="H161" s="4" t="s">
        <v>7</v>
      </c>
      <c r="I161" s="4">
        <v>2</v>
      </c>
      <c r="J161" s="4" t="s">
        <v>38</v>
      </c>
      <c r="K161" s="4" t="s">
        <v>3059</v>
      </c>
      <c r="L161" s="4" t="s">
        <v>36</v>
      </c>
      <c r="M161" s="4" t="s">
        <v>6057</v>
      </c>
      <c r="N161" s="4" t="s">
        <v>1893</v>
      </c>
      <c r="P161" s="4" t="s">
        <v>669</v>
      </c>
      <c r="Q161" s="4" t="s">
        <v>1475</v>
      </c>
      <c r="R161" s="4" t="s">
        <v>2434</v>
      </c>
      <c r="S161" s="5" t="str">
        <f>IF(P161="심사불필요","-",VLOOKUP(K161,'[1]자격증 backdata'!A:G,7,0))</f>
        <v>-</v>
      </c>
      <c r="T161" s="5" t="str">
        <f>IF(S161="-","-",IF(COUNTIFS(B:B,B161,S:S,"필수")&gt;0,"자격요건충족","확인필요"))</f>
        <v>-</v>
      </c>
      <c r="U161" s="5"/>
      <c r="W161" s="5">
        <f>IF(Q161="4급","심사불필요",VLOOKUP(K161,'[1]자격증 backdata'!A:B,2,0))</f>
        <v>0</v>
      </c>
      <c r="X161" s="4">
        <f>IF(R161="A", MIN(20, SUMIFS(W:W, B:B, B161, R:R, "A")),IF(R161="B", MIN(30, SUMIFS(W:W, B:B, B161, R:R, "B")),"비해당분야"))</f>
        <v>4</v>
      </c>
      <c r="Y161" s="4" t="str">
        <f>IF(R161="C",MIN(30,IF(COUNTIFS(B:B,B161,W:W,"가1")=1,25,IF(COUNTIFS(B:B,B161,W:W,"가1")&gt;=2,30,0))+IF(COUNTIFS(B:B,B161,W:W,"나1")&gt;=4,30,IF(COUNTIFS(B:B,B161,W:W,"나1")=3,26,IF(COUNTIFS(B:B,B161,W:W,"나1")=2,22,IF(COUNTIFS(B:B,B161,W:W,"나1")=1,18,0)))))+MIN(30,IF(COUNTIFS(B:B,B161,W:W,"가2")=1,25,IF(COUNTIFS(B:B,B161,W:W,"가2")&gt;=2,30,0))+IF(COUNTIFS(B:B,B161,W:W,"나2")=3,30,IF(COUNTIFS(B:B,B161,W:W,"나2")=2,25,IF(COUNTIFS(B:B,B161,W:W,"나2")=1,20,0)))),"비해당분야")</f>
        <v>비해당분야</v>
      </c>
      <c r="Z161" s="4" t="str">
        <f>IF(R161="C",VLOOKUP(K161,'[1]자격증 backdata'!A:F,6,0),"비해당분야")</f>
        <v>비해당분야</v>
      </c>
      <c r="AA161" s="4" t="str">
        <f>IF(R161="C",SUMIF(B:B,B161,Z:Z),"비해당분야")</f>
        <v>비해당분야</v>
      </c>
      <c r="AB161" s="4" t="str">
        <f>IF(R161="C",SUM(Y161,AA161),"비해당분야")</f>
        <v>비해당분야</v>
      </c>
      <c r="AC161" s="4">
        <f>IF(R161="C",AB161,X161)</f>
        <v>4</v>
      </c>
      <c r="AD161" s="4">
        <f>VLOOKUP(K161,'[1]자격증 backdata'!A:D,4,0)</f>
        <v>5</v>
      </c>
      <c r="AE161" s="4">
        <f>IF(_xlfn.MAXIFS(AD:AD,B:B,B161)&gt;10,10,_xlfn.MAXIFS(AD:AD,B:B,B161))</f>
        <v>5</v>
      </c>
      <c r="AG161" s="5">
        <f>VLOOKUP(K161,'[1]자격증 backdata'!A:C,3,0)</f>
        <v>0</v>
      </c>
      <c r="AH161" s="5">
        <f>COUNTIFS($B:$B,$B161,$AG:$AG,AH$1)</f>
        <v>0</v>
      </c>
      <c r="AI161" s="5">
        <f>COUNTIFS($B:$B,$B161,$AG:$AG,AI$1)</f>
        <v>0</v>
      </c>
      <c r="AJ161" s="5">
        <f>COUNTIFS($B:$B,$B161,$AG:$AG,AJ$1)</f>
        <v>0</v>
      </c>
      <c r="AK161" s="5">
        <f>COUNTIFS($B:$B,$B161,$AG:$AG,AK$1)</f>
        <v>0</v>
      </c>
      <c r="AL161" s="5">
        <f>COUNTIFS($B:$B,$B161,$AG:$AG,AL$1)</f>
        <v>0</v>
      </c>
      <c r="AM161" s="5">
        <f>COUNTIFS($B:$B,$B161,$AG:$AG,AM$1)</f>
        <v>0</v>
      </c>
      <c r="AN161" s="5">
        <f>COUNTIFS($B:$B,$B161,$AG:$AG,AN$1)</f>
        <v>0</v>
      </c>
      <c r="AO161" s="5">
        <f>COUNTIFS($B:$B,$B161,$AG:$AG,AO$1)</f>
        <v>0</v>
      </c>
      <c r="AP161" s="5">
        <f>COUNTIFS($B:$B,$B161,$AG:$AG,AP$1)</f>
        <v>0</v>
      </c>
      <c r="AQ161" s="5">
        <f>COUNTIFS($B:$B,$B161,$AG:$AG,AQ$1)</f>
        <v>0</v>
      </c>
      <c r="AR161" s="5">
        <f>COUNTIFS($B:$B,$B161,$AG:$AG,AR$1)</f>
        <v>0</v>
      </c>
      <c r="AS161" s="5">
        <f>COUNTIFS($B:$B,$B161,$AG:$AG,AS$1)</f>
        <v>0</v>
      </c>
      <c r="AT161" s="5">
        <f>COUNTIFS($B:$B,$B161,$AG:$AG,AT$1)</f>
        <v>1</v>
      </c>
      <c r="AU161" s="5">
        <f>COUNTIFS($B:$B,$B161,$AG:$AG,AU$1)</f>
        <v>0</v>
      </c>
    </row>
    <row r="162" spans="1:47" ht="15" customHeight="1" x14ac:dyDescent="0.35">
      <c r="A162" s="3">
        <f>IF(B161=B162,A161,A161+1)</f>
        <v>52</v>
      </c>
      <c r="B162" s="3" t="s">
        <v>6055</v>
      </c>
      <c r="C162" s="3" t="s">
        <v>6054</v>
      </c>
      <c r="D162" s="3" t="s">
        <v>3044</v>
      </c>
      <c r="E162" s="3" t="s">
        <v>3043</v>
      </c>
      <c r="F162" s="4" t="s">
        <v>7</v>
      </c>
      <c r="G162" s="4" t="s">
        <v>8</v>
      </c>
      <c r="H162" s="4" t="s">
        <v>7</v>
      </c>
      <c r="I162" s="3">
        <v>1</v>
      </c>
      <c r="J162" s="3" t="s">
        <v>38</v>
      </c>
      <c r="K162" s="3" t="s">
        <v>3059</v>
      </c>
      <c r="L162" s="3" t="s">
        <v>36</v>
      </c>
      <c r="M162" s="3" t="s">
        <v>6056</v>
      </c>
      <c r="N162" s="3" t="s">
        <v>244</v>
      </c>
      <c r="P162" s="3" t="s">
        <v>669</v>
      </c>
      <c r="Q162" s="3" t="s">
        <v>1475</v>
      </c>
      <c r="R162" s="3" t="s">
        <v>2434</v>
      </c>
      <c r="S162" s="2" t="str">
        <f>IF(P162="심사불필요","-",VLOOKUP(K162,'[1]자격증 backdata'!A:G,7,0))</f>
        <v>-</v>
      </c>
      <c r="T162" s="2" t="str">
        <f>IF(S162="-","-",IF(COUNTIFS(B:B,B162,S:S,"필수")&gt;0,"자격요건충족","확인필요"))</f>
        <v>-</v>
      </c>
      <c r="U162" s="2"/>
      <c r="W162" s="2">
        <f>IF(Q162="4급","심사불필요",VLOOKUP(K162,'[1]자격증 backdata'!A:B,2,0))</f>
        <v>0</v>
      </c>
      <c r="X162" s="3">
        <f>IF(R162="A", MIN(20, SUMIFS(W:W, B:B, B162, R:R, "A")),IF(R162="B", MIN(30, SUMIFS(W:W, B:B, B162, R:R, "B")),"비해당분야"))</f>
        <v>4</v>
      </c>
      <c r="Y162" s="3" t="str">
        <f>IF(R162="C",MIN(30,IF(COUNTIFS(B:B,B162,W:W,"가1")=1,25,IF(COUNTIFS(B:B,B162,W:W,"가1")&gt;=2,30,0))+IF(COUNTIFS(B:B,B162,W:W,"나1")&gt;=4,30,IF(COUNTIFS(B:B,B162,W:W,"나1")=3,26,IF(COUNTIFS(B:B,B162,W:W,"나1")=2,22,IF(COUNTIFS(B:B,B162,W:W,"나1")=1,18,0)))))+MIN(30,IF(COUNTIFS(B:B,B162,W:W,"가2")=1,25,IF(COUNTIFS(B:B,B162,W:W,"가2")&gt;=2,30,0))+IF(COUNTIFS(B:B,B162,W:W,"나2")=3,30,IF(COUNTIFS(B:B,B162,W:W,"나2")=2,25,IF(COUNTIFS(B:B,B162,W:W,"나2")=1,20,0)))),"비해당분야")</f>
        <v>비해당분야</v>
      </c>
      <c r="Z162" s="3" t="str">
        <f>IF(R162="C",VLOOKUP(K162,'[1]자격증 backdata'!A:F,6,0),"비해당분야")</f>
        <v>비해당분야</v>
      </c>
      <c r="AA162" s="3" t="str">
        <f>IF(R162="C",SUMIF(B:B,B162,Z:Z),"비해당분야")</f>
        <v>비해당분야</v>
      </c>
      <c r="AB162" s="3" t="str">
        <f>IF(R162="C",SUM(Y162,AA162),"비해당분야")</f>
        <v>비해당분야</v>
      </c>
      <c r="AC162" s="3">
        <f>IF(R162="C",AB162,X162)</f>
        <v>4</v>
      </c>
      <c r="AD162" s="3">
        <f>VLOOKUP(K162,'[1]자격증 backdata'!A:D,4,0)</f>
        <v>5</v>
      </c>
      <c r="AE162" s="3">
        <f>IF(_xlfn.MAXIFS(AD:AD,B:B,B162)&gt;10,10,_xlfn.MAXIFS(AD:AD,B:B,B162))</f>
        <v>5</v>
      </c>
      <c r="AG162" s="2">
        <f>VLOOKUP(K162,'[1]자격증 backdata'!A:C,3,0)</f>
        <v>0</v>
      </c>
      <c r="AH162" s="2">
        <f>COUNTIFS($B:$B,$B162,$AG:$AG,AH$1)</f>
        <v>0</v>
      </c>
      <c r="AI162" s="2">
        <f>COUNTIFS($B:$B,$B162,$AG:$AG,AI$1)</f>
        <v>0</v>
      </c>
      <c r="AJ162" s="2">
        <f>COUNTIFS($B:$B,$B162,$AG:$AG,AJ$1)</f>
        <v>0</v>
      </c>
      <c r="AK162" s="2">
        <f>COUNTIFS($B:$B,$B162,$AG:$AG,AK$1)</f>
        <v>0</v>
      </c>
      <c r="AL162" s="2">
        <f>COUNTIFS($B:$B,$B162,$AG:$AG,AL$1)</f>
        <v>0</v>
      </c>
      <c r="AM162" s="2">
        <f>COUNTIFS($B:$B,$B162,$AG:$AG,AM$1)</f>
        <v>0</v>
      </c>
      <c r="AN162" s="2">
        <f>COUNTIFS($B:$B,$B162,$AG:$AG,AN$1)</f>
        <v>0</v>
      </c>
      <c r="AO162" s="2">
        <f>COUNTIFS($B:$B,$B162,$AG:$AG,AO$1)</f>
        <v>0</v>
      </c>
      <c r="AP162" s="2">
        <f>COUNTIFS($B:$B,$B162,$AG:$AG,AP$1)</f>
        <v>0</v>
      </c>
      <c r="AQ162" s="2">
        <f>COUNTIFS($B:$B,$B162,$AG:$AG,AQ$1)</f>
        <v>0</v>
      </c>
      <c r="AR162" s="2">
        <f>COUNTIFS($B:$B,$B162,$AG:$AG,AR$1)</f>
        <v>0</v>
      </c>
      <c r="AS162" s="2">
        <f>COUNTIFS($B:$B,$B162,$AG:$AG,AS$1)</f>
        <v>0</v>
      </c>
      <c r="AT162" s="2">
        <f>COUNTIFS($B:$B,$B162,$AG:$AG,AT$1)</f>
        <v>1</v>
      </c>
      <c r="AU162" s="2">
        <f>COUNTIFS($B:$B,$B162,$AG:$AG,AU$1)</f>
        <v>0</v>
      </c>
    </row>
    <row r="163" spans="1:47" ht="15" customHeight="1" x14ac:dyDescent="0.35">
      <c r="A163" s="7">
        <f>IF(B162=B163,A162,A162+1)</f>
        <v>52</v>
      </c>
      <c r="B163" s="7" t="s">
        <v>6055</v>
      </c>
      <c r="C163" s="7" t="s">
        <v>6054</v>
      </c>
      <c r="D163" s="7" t="s">
        <v>3044</v>
      </c>
      <c r="E163" s="7" t="s">
        <v>3043</v>
      </c>
      <c r="F163" s="4" t="s">
        <v>7</v>
      </c>
      <c r="G163" s="4" t="s">
        <v>8</v>
      </c>
      <c r="H163" s="4" t="s">
        <v>7</v>
      </c>
      <c r="I163" s="3">
        <v>2</v>
      </c>
      <c r="J163" s="3" t="s">
        <v>106</v>
      </c>
      <c r="K163" s="3" t="s">
        <v>3057</v>
      </c>
      <c r="L163" s="3" t="s">
        <v>55</v>
      </c>
      <c r="M163" s="3" t="s">
        <v>6053</v>
      </c>
      <c r="N163" s="3" t="s">
        <v>6052</v>
      </c>
      <c r="P163" s="3" t="s">
        <v>669</v>
      </c>
      <c r="Q163" s="3" t="s">
        <v>1475</v>
      </c>
      <c r="R163" s="3" t="s">
        <v>2434</v>
      </c>
      <c r="S163" s="2" t="str">
        <f>IF(P163="심사불필요","-",VLOOKUP(K163,'[1]자격증 backdata'!A:G,7,0))</f>
        <v>-</v>
      </c>
      <c r="T163" s="2" t="str">
        <f>IF(S163="-","-",IF(COUNTIFS(B:B,B163,S:S,"필수")&gt;0,"자격요건충족","확인필요"))</f>
        <v>-</v>
      </c>
      <c r="U163" s="2"/>
      <c r="W163" s="2">
        <f>IF(Q163="4급","심사불필요",VLOOKUP(K163,'[1]자격증 backdata'!A:B,2,0))</f>
        <v>4</v>
      </c>
      <c r="X163" s="3">
        <f>IF(R163="A", MIN(20, SUMIFS(W:W, B:B, B163, R:R, "A")),IF(R163="B", MIN(30, SUMIFS(W:W, B:B, B163, R:R, "B")),"비해당분야"))</f>
        <v>4</v>
      </c>
      <c r="Y163" s="3" t="str">
        <f>IF(R163="C",MIN(30,IF(COUNTIFS(B:B,B163,W:W,"가1")=1,25,IF(COUNTIFS(B:B,B163,W:W,"가1")&gt;=2,30,0))+IF(COUNTIFS(B:B,B163,W:W,"나1")&gt;=4,30,IF(COUNTIFS(B:B,B163,W:W,"나1")=3,26,IF(COUNTIFS(B:B,B163,W:W,"나1")=2,22,IF(COUNTIFS(B:B,B163,W:W,"나1")=1,18,0)))))+MIN(30,IF(COUNTIFS(B:B,B163,W:W,"가2")=1,25,IF(COUNTIFS(B:B,B163,W:W,"가2")&gt;=2,30,0))+IF(COUNTIFS(B:B,B163,W:W,"나2")=3,30,IF(COUNTIFS(B:B,B163,W:W,"나2")=2,25,IF(COUNTIFS(B:B,B163,W:W,"나2")=1,20,0)))),"비해당분야")</f>
        <v>비해당분야</v>
      </c>
      <c r="Z163" s="3" t="str">
        <f>IF(R163="C",VLOOKUP(K163,'[1]자격증 backdata'!A:F,6,0),"비해당분야")</f>
        <v>비해당분야</v>
      </c>
      <c r="AA163" s="3" t="str">
        <f>IF(R163="C",SUMIF(B:B,B163,Z:Z),"비해당분야")</f>
        <v>비해당분야</v>
      </c>
      <c r="AB163" s="3" t="str">
        <f>IF(R163="C",SUM(Y163,AA163),"비해당분야")</f>
        <v>비해당분야</v>
      </c>
      <c r="AC163" s="3">
        <f>IF(R163="C",AB163,X163)</f>
        <v>4</v>
      </c>
      <c r="AD163" s="3">
        <f>VLOOKUP(K163,'[1]자격증 backdata'!A:D,4,0)</f>
        <v>0</v>
      </c>
      <c r="AE163" s="3">
        <f>IF(_xlfn.MAXIFS(AD:AD,B:B,B163)&gt;10,10,_xlfn.MAXIFS(AD:AD,B:B,B163))</f>
        <v>5</v>
      </c>
      <c r="AG163" s="2" t="str">
        <f>VLOOKUP(K163,'[1]자격증 backdata'!A:C,3,0)</f>
        <v>M</v>
      </c>
      <c r="AH163" s="2">
        <f>COUNTIFS($B:$B,$B163,$AG:$AG,AH$1)</f>
        <v>0</v>
      </c>
      <c r="AI163" s="2">
        <f>COUNTIFS($B:$B,$B163,$AG:$AG,AI$1)</f>
        <v>0</v>
      </c>
      <c r="AJ163" s="2">
        <f>COUNTIFS($B:$B,$B163,$AG:$AG,AJ$1)</f>
        <v>0</v>
      </c>
      <c r="AK163" s="2">
        <f>COUNTIFS($B:$B,$B163,$AG:$AG,AK$1)</f>
        <v>0</v>
      </c>
      <c r="AL163" s="2">
        <f>COUNTIFS($B:$B,$B163,$AG:$AG,AL$1)</f>
        <v>0</v>
      </c>
      <c r="AM163" s="2">
        <f>COUNTIFS($B:$B,$B163,$AG:$AG,AM$1)</f>
        <v>0</v>
      </c>
      <c r="AN163" s="2">
        <f>COUNTIFS($B:$B,$B163,$AG:$AG,AN$1)</f>
        <v>0</v>
      </c>
      <c r="AO163" s="2">
        <f>COUNTIFS($B:$B,$B163,$AG:$AG,AO$1)</f>
        <v>0</v>
      </c>
      <c r="AP163" s="2">
        <f>COUNTIFS($B:$B,$B163,$AG:$AG,AP$1)</f>
        <v>0</v>
      </c>
      <c r="AQ163" s="2">
        <f>COUNTIFS($B:$B,$B163,$AG:$AG,AQ$1)</f>
        <v>0</v>
      </c>
      <c r="AR163" s="2">
        <f>COUNTIFS($B:$B,$B163,$AG:$AG,AR$1)</f>
        <v>0</v>
      </c>
      <c r="AS163" s="2">
        <f>COUNTIFS($B:$B,$B163,$AG:$AG,AS$1)</f>
        <v>0</v>
      </c>
      <c r="AT163" s="2">
        <f>COUNTIFS($B:$B,$B163,$AG:$AG,AT$1)</f>
        <v>1</v>
      </c>
      <c r="AU163" s="2">
        <f>COUNTIFS($B:$B,$B163,$AG:$AG,AU$1)</f>
        <v>0</v>
      </c>
    </row>
    <row r="164" spans="1:47" ht="15" customHeight="1" x14ac:dyDescent="0.35">
      <c r="A164" s="4">
        <f>IF(B163=B164,A163,A163+1)</f>
        <v>53</v>
      </c>
      <c r="B164" s="4" t="s">
        <v>6046</v>
      </c>
      <c r="C164" s="4" t="s">
        <v>6045</v>
      </c>
      <c r="D164" s="4" t="s">
        <v>3044</v>
      </c>
      <c r="E164" s="4" t="s">
        <v>3043</v>
      </c>
      <c r="F164" s="4" t="s">
        <v>7</v>
      </c>
      <c r="G164" s="4" t="s">
        <v>8</v>
      </c>
      <c r="H164" s="4" t="s">
        <v>7</v>
      </c>
      <c r="I164" s="4">
        <v>1</v>
      </c>
      <c r="J164" s="4" t="s">
        <v>69</v>
      </c>
      <c r="K164" s="4" t="s">
        <v>3065</v>
      </c>
      <c r="L164" s="4" t="s">
        <v>36</v>
      </c>
      <c r="M164" s="4" t="s">
        <v>6051</v>
      </c>
      <c r="N164" s="4" t="s">
        <v>784</v>
      </c>
      <c r="P164" s="4" t="s">
        <v>669</v>
      </c>
      <c r="Q164" s="4" t="s">
        <v>1475</v>
      </c>
      <c r="R164" s="4" t="s">
        <v>2434</v>
      </c>
      <c r="S164" s="5" t="str">
        <f>IF(P164="심사불필요","-",VLOOKUP(K164,'[1]자격증 backdata'!A:G,7,0))</f>
        <v>-</v>
      </c>
      <c r="T164" s="5" t="str">
        <f>IF(S164="-","-",IF(COUNTIFS(B:B,B164,S:S,"필수")&gt;0,"자격요건충족","확인필요"))</f>
        <v>-</v>
      </c>
      <c r="U164" s="5"/>
      <c r="W164" s="5">
        <f>IF(Q164="4급","심사불필요",VLOOKUP(K164,'[1]자격증 backdata'!A:B,2,0))</f>
        <v>0</v>
      </c>
      <c r="X164" s="4">
        <f>IF(R164="A", MIN(20, SUMIFS(W:W, B:B, B164, R:R, "A")),IF(R164="B", MIN(30, SUMIFS(W:W, B:B, B164, R:R, "B")),"비해당분야"))</f>
        <v>18</v>
      </c>
      <c r="Y164" s="4" t="str">
        <f>IF(R164="C",MIN(30,IF(COUNTIFS(B:B,B164,W:W,"가1")=1,25,IF(COUNTIFS(B:B,B164,W:W,"가1")&gt;=2,30,0))+IF(COUNTIFS(B:B,B164,W:W,"나1")&gt;=4,30,IF(COUNTIFS(B:B,B164,W:W,"나1")=3,26,IF(COUNTIFS(B:B,B164,W:W,"나1")=2,22,IF(COUNTIFS(B:B,B164,W:W,"나1")=1,18,0)))))+MIN(30,IF(COUNTIFS(B:B,B164,W:W,"가2")=1,25,IF(COUNTIFS(B:B,B164,W:W,"가2")&gt;=2,30,0))+IF(COUNTIFS(B:B,B164,W:W,"나2")=3,30,IF(COUNTIFS(B:B,B164,W:W,"나2")=2,25,IF(COUNTIFS(B:B,B164,W:W,"나2")=1,20,0)))),"비해당분야")</f>
        <v>비해당분야</v>
      </c>
      <c r="Z164" s="4" t="str">
        <f>IF(R164="C",VLOOKUP(K164,'[1]자격증 backdata'!A:F,6,0),"비해당분야")</f>
        <v>비해당분야</v>
      </c>
      <c r="AA164" s="4" t="str">
        <f>IF(R164="C",SUMIF(B:B,B164,Z:Z),"비해당분야")</f>
        <v>비해당분야</v>
      </c>
      <c r="AB164" s="4" t="str">
        <f>IF(R164="C",SUM(Y164,AA164),"비해당분야")</f>
        <v>비해당분야</v>
      </c>
      <c r="AC164" s="4">
        <f>IF(R164="C",AB164,X164)</f>
        <v>18</v>
      </c>
      <c r="AD164" s="4">
        <f>VLOOKUP(K164,'[1]자격증 backdata'!A:D,4,0)</f>
        <v>5</v>
      </c>
      <c r="AE164" s="4">
        <f>IF(_xlfn.MAXIFS(AD:AD,B:B,B164)&gt;10,10,_xlfn.MAXIFS(AD:AD,B:B,B164))</f>
        <v>5</v>
      </c>
      <c r="AG164" s="5">
        <f>VLOOKUP(K164,'[1]자격증 backdata'!A:C,3,0)</f>
        <v>0</v>
      </c>
      <c r="AH164" s="5">
        <f>COUNTIFS($B:$B,$B164,$AG:$AG,AH$1)</f>
        <v>0</v>
      </c>
      <c r="AI164" s="5">
        <f>COUNTIFS($B:$B,$B164,$AG:$AG,AI$1)</f>
        <v>0</v>
      </c>
      <c r="AJ164" s="5">
        <f>COUNTIFS($B:$B,$B164,$AG:$AG,AJ$1)</f>
        <v>0</v>
      </c>
      <c r="AK164" s="5">
        <f>COUNTIFS($B:$B,$B164,$AG:$AG,AK$1)</f>
        <v>0</v>
      </c>
      <c r="AL164" s="5">
        <f>COUNTIFS($B:$B,$B164,$AG:$AG,AL$1)</f>
        <v>1</v>
      </c>
      <c r="AM164" s="5">
        <f>COUNTIFS($B:$B,$B164,$AG:$AG,AM$1)</f>
        <v>0</v>
      </c>
      <c r="AN164" s="5">
        <f>COUNTIFS($B:$B,$B164,$AG:$AG,AN$1)</f>
        <v>1</v>
      </c>
      <c r="AO164" s="5">
        <f>COUNTIFS($B:$B,$B164,$AG:$AG,AO$1)</f>
        <v>1</v>
      </c>
      <c r="AP164" s="5">
        <f>COUNTIFS($B:$B,$B164,$AG:$AG,AP$1)</f>
        <v>0</v>
      </c>
      <c r="AQ164" s="5">
        <f>COUNTIFS($B:$B,$B164,$AG:$AG,AQ$1)</f>
        <v>0</v>
      </c>
      <c r="AR164" s="5">
        <f>COUNTIFS($B:$B,$B164,$AG:$AG,AR$1)</f>
        <v>0</v>
      </c>
      <c r="AS164" s="5">
        <f>COUNTIFS($B:$B,$B164,$AG:$AG,AS$1)</f>
        <v>0</v>
      </c>
      <c r="AT164" s="5">
        <f>COUNTIFS($B:$B,$B164,$AG:$AG,AT$1)</f>
        <v>1</v>
      </c>
      <c r="AU164" s="5">
        <f>COUNTIFS($B:$B,$B164,$AG:$AG,AU$1)</f>
        <v>0</v>
      </c>
    </row>
    <row r="165" spans="1:47" ht="15" customHeight="1" x14ac:dyDescent="0.35">
      <c r="A165" s="6">
        <f>IF(B164=B165,A164,A164+1)</f>
        <v>53</v>
      </c>
      <c r="B165" s="6" t="s">
        <v>6046</v>
      </c>
      <c r="C165" s="6" t="s">
        <v>6045</v>
      </c>
      <c r="D165" s="6" t="s">
        <v>3044</v>
      </c>
      <c r="E165" s="6" t="s">
        <v>3043</v>
      </c>
      <c r="F165" s="4" t="s">
        <v>7</v>
      </c>
      <c r="G165" s="4" t="s">
        <v>8</v>
      </c>
      <c r="H165" s="4" t="s">
        <v>7</v>
      </c>
      <c r="I165" s="4">
        <v>2</v>
      </c>
      <c r="J165" s="4" t="s">
        <v>2526</v>
      </c>
      <c r="K165" s="4" t="s">
        <v>3161</v>
      </c>
      <c r="L165" s="4" t="s">
        <v>2524</v>
      </c>
      <c r="M165" s="4" t="s">
        <v>6050</v>
      </c>
      <c r="N165" s="4" t="s">
        <v>2806</v>
      </c>
      <c r="P165" s="4" t="s">
        <v>669</v>
      </c>
      <c r="Q165" s="4" t="s">
        <v>1475</v>
      </c>
      <c r="R165" s="4" t="s">
        <v>2434</v>
      </c>
      <c r="S165" s="5" t="str">
        <f>IF(P165="심사불필요","-",VLOOKUP(K165,'[1]자격증 backdata'!A:G,7,0))</f>
        <v>-</v>
      </c>
      <c r="T165" s="5" t="str">
        <f>IF(S165="-","-",IF(COUNTIFS(B:B,B165,S:S,"필수")&gt;0,"자격요건충족","확인필요"))</f>
        <v>-</v>
      </c>
      <c r="U165" s="5"/>
      <c r="W165" s="5">
        <f>IF(Q165="4급","심사불필요",VLOOKUP(K165,'[1]자격증 backdata'!A:B,2,0))</f>
        <v>4</v>
      </c>
      <c r="X165" s="4">
        <f>IF(R165="A", MIN(20, SUMIFS(W:W, B:B, B165, R:R, "A")),IF(R165="B", MIN(30, SUMIFS(W:W, B:B, B165, R:R, "B")),"비해당분야"))</f>
        <v>18</v>
      </c>
      <c r="Y165" s="4" t="str">
        <f>IF(R165="C",MIN(30,IF(COUNTIFS(B:B,B165,W:W,"가1")=1,25,IF(COUNTIFS(B:B,B165,W:W,"가1")&gt;=2,30,0))+IF(COUNTIFS(B:B,B165,W:W,"나1")&gt;=4,30,IF(COUNTIFS(B:B,B165,W:W,"나1")=3,26,IF(COUNTIFS(B:B,B165,W:W,"나1")=2,22,IF(COUNTIFS(B:B,B165,W:W,"나1")=1,18,0)))))+MIN(30,IF(COUNTIFS(B:B,B165,W:W,"가2")=1,25,IF(COUNTIFS(B:B,B165,W:W,"가2")&gt;=2,30,0))+IF(COUNTIFS(B:B,B165,W:W,"나2")=3,30,IF(COUNTIFS(B:B,B165,W:W,"나2")=2,25,IF(COUNTIFS(B:B,B165,W:W,"나2")=1,20,0)))),"비해당분야")</f>
        <v>비해당분야</v>
      </c>
      <c r="Z165" s="4" t="str">
        <f>IF(R165="C",VLOOKUP(K165,'[1]자격증 backdata'!A:F,6,0),"비해당분야")</f>
        <v>비해당분야</v>
      </c>
      <c r="AA165" s="4" t="str">
        <f>IF(R165="C",SUMIF(B:B,B165,Z:Z),"비해당분야")</f>
        <v>비해당분야</v>
      </c>
      <c r="AB165" s="4" t="str">
        <f>IF(R165="C",SUM(Y165,AA165),"비해당분야")</f>
        <v>비해당분야</v>
      </c>
      <c r="AC165" s="4">
        <f>IF(R165="C",AB165,X165)</f>
        <v>18</v>
      </c>
      <c r="AD165" s="4">
        <f>VLOOKUP(K165,'[1]자격증 backdata'!A:D,4,0)</f>
        <v>0</v>
      </c>
      <c r="AE165" s="4">
        <f>IF(_xlfn.MAXIFS(AD:AD,B:B,B165)&gt;10,10,_xlfn.MAXIFS(AD:AD,B:B,B165))</f>
        <v>5</v>
      </c>
      <c r="AG165" s="5">
        <f>VLOOKUP(K165,'[1]자격증 backdata'!A:C,3,0)</f>
        <v>0</v>
      </c>
      <c r="AH165" s="5">
        <f>COUNTIFS($B:$B,$B165,$AG:$AG,AH$1)</f>
        <v>0</v>
      </c>
      <c r="AI165" s="5">
        <f>COUNTIFS($B:$B,$B165,$AG:$AG,AI$1)</f>
        <v>0</v>
      </c>
      <c r="AJ165" s="5">
        <f>COUNTIFS($B:$B,$B165,$AG:$AG,AJ$1)</f>
        <v>0</v>
      </c>
      <c r="AK165" s="5">
        <f>COUNTIFS($B:$B,$B165,$AG:$AG,AK$1)</f>
        <v>0</v>
      </c>
      <c r="AL165" s="5">
        <f>COUNTIFS($B:$B,$B165,$AG:$AG,AL$1)</f>
        <v>1</v>
      </c>
      <c r="AM165" s="5">
        <f>COUNTIFS($B:$B,$B165,$AG:$AG,AM$1)</f>
        <v>0</v>
      </c>
      <c r="AN165" s="5">
        <f>COUNTIFS($B:$B,$B165,$AG:$AG,AN$1)</f>
        <v>1</v>
      </c>
      <c r="AO165" s="5">
        <f>COUNTIFS($B:$B,$B165,$AG:$AG,AO$1)</f>
        <v>1</v>
      </c>
      <c r="AP165" s="5">
        <f>COUNTIFS($B:$B,$B165,$AG:$AG,AP$1)</f>
        <v>0</v>
      </c>
      <c r="AQ165" s="5">
        <f>COUNTIFS($B:$B,$B165,$AG:$AG,AQ$1)</f>
        <v>0</v>
      </c>
      <c r="AR165" s="5">
        <f>COUNTIFS($B:$B,$B165,$AG:$AG,AR$1)</f>
        <v>0</v>
      </c>
      <c r="AS165" s="5">
        <f>COUNTIFS($B:$B,$B165,$AG:$AG,AS$1)</f>
        <v>0</v>
      </c>
      <c r="AT165" s="5">
        <f>COUNTIFS($B:$B,$B165,$AG:$AG,AT$1)</f>
        <v>1</v>
      </c>
      <c r="AU165" s="5">
        <f>COUNTIFS($B:$B,$B165,$AG:$AG,AU$1)</f>
        <v>0</v>
      </c>
    </row>
    <row r="166" spans="1:47" ht="15" customHeight="1" x14ac:dyDescent="0.35">
      <c r="A166" s="6">
        <f>IF(B165=B166,A165,A165+1)</f>
        <v>53</v>
      </c>
      <c r="B166" s="6" t="s">
        <v>6046</v>
      </c>
      <c r="C166" s="6" t="s">
        <v>6045</v>
      </c>
      <c r="D166" s="6" t="s">
        <v>3044</v>
      </c>
      <c r="E166" s="6" t="s">
        <v>3043</v>
      </c>
      <c r="F166" s="4" t="s">
        <v>7</v>
      </c>
      <c r="G166" s="4" t="s">
        <v>8</v>
      </c>
      <c r="H166" s="4" t="s">
        <v>7</v>
      </c>
      <c r="I166" s="4">
        <v>3</v>
      </c>
      <c r="J166" s="4" t="s">
        <v>653</v>
      </c>
      <c r="K166" s="4" t="s">
        <v>3052</v>
      </c>
      <c r="L166" s="4" t="s">
        <v>651</v>
      </c>
      <c r="M166" s="4" t="s">
        <v>6049</v>
      </c>
      <c r="N166" s="4" t="s">
        <v>3050</v>
      </c>
      <c r="P166" s="4" t="s">
        <v>669</v>
      </c>
      <c r="Q166" s="4" t="s">
        <v>1475</v>
      </c>
      <c r="R166" s="4" t="s">
        <v>2434</v>
      </c>
      <c r="S166" s="5" t="str">
        <f>IF(P166="심사불필요","-",VLOOKUP(K166,'[1]자격증 backdata'!A:G,7,0))</f>
        <v>-</v>
      </c>
      <c r="T166" s="5" t="str">
        <f>IF(S166="-","-",IF(COUNTIFS(B:B,B166,S:S,"필수")&gt;0,"자격요건충족","확인필요"))</f>
        <v>-</v>
      </c>
      <c r="U166" s="5"/>
      <c r="W166" s="5">
        <f>IF(Q166="4급","심사불필요",VLOOKUP(K166,'[1]자격증 backdata'!A:B,2,0))</f>
        <v>4</v>
      </c>
      <c r="X166" s="4">
        <f>IF(R166="A", MIN(20, SUMIFS(W:W, B:B, B166, R:R, "A")),IF(R166="B", MIN(30, SUMIFS(W:W, B:B, B166, R:R, "B")),"비해당분야"))</f>
        <v>18</v>
      </c>
      <c r="Y166" s="4" t="str">
        <f>IF(R166="C",MIN(30,IF(COUNTIFS(B:B,B166,W:W,"가1")=1,25,IF(COUNTIFS(B:B,B166,W:W,"가1")&gt;=2,30,0))+IF(COUNTIFS(B:B,B166,W:W,"나1")&gt;=4,30,IF(COUNTIFS(B:B,B166,W:W,"나1")=3,26,IF(COUNTIFS(B:B,B166,W:W,"나1")=2,22,IF(COUNTIFS(B:B,B166,W:W,"나1")=1,18,0)))))+MIN(30,IF(COUNTIFS(B:B,B166,W:W,"가2")=1,25,IF(COUNTIFS(B:B,B166,W:W,"가2")&gt;=2,30,0))+IF(COUNTIFS(B:B,B166,W:W,"나2")=3,30,IF(COUNTIFS(B:B,B166,W:W,"나2")=2,25,IF(COUNTIFS(B:B,B166,W:W,"나2")=1,20,0)))),"비해당분야")</f>
        <v>비해당분야</v>
      </c>
      <c r="Z166" s="4" t="str">
        <f>IF(R166="C",VLOOKUP(K166,'[1]자격증 backdata'!A:F,6,0),"비해당분야")</f>
        <v>비해당분야</v>
      </c>
      <c r="AA166" s="4" t="str">
        <f>IF(R166="C",SUMIF(B:B,B166,Z:Z),"비해당분야")</f>
        <v>비해당분야</v>
      </c>
      <c r="AB166" s="4" t="str">
        <f>IF(R166="C",SUM(Y166,AA166),"비해당분야")</f>
        <v>비해당분야</v>
      </c>
      <c r="AC166" s="4">
        <f>IF(R166="C",AB166,X166)</f>
        <v>18</v>
      </c>
      <c r="AD166" s="4">
        <f>VLOOKUP(K166,'[1]자격증 backdata'!A:D,4,0)</f>
        <v>0</v>
      </c>
      <c r="AE166" s="4">
        <f>IF(_xlfn.MAXIFS(AD:AD,B:B,B166)&gt;10,10,_xlfn.MAXIFS(AD:AD,B:B,B166))</f>
        <v>5</v>
      </c>
      <c r="AG166" s="5" t="str">
        <f>VLOOKUP(K166,'[1]자격증 backdata'!A:C,3,0)</f>
        <v>H</v>
      </c>
      <c r="AH166" s="5">
        <f>COUNTIFS($B:$B,$B166,$AG:$AG,AH$1)</f>
        <v>0</v>
      </c>
      <c r="AI166" s="5">
        <f>COUNTIFS($B:$B,$B166,$AG:$AG,AI$1)</f>
        <v>0</v>
      </c>
      <c r="AJ166" s="5">
        <f>COUNTIFS($B:$B,$B166,$AG:$AG,AJ$1)</f>
        <v>0</v>
      </c>
      <c r="AK166" s="5">
        <f>COUNTIFS($B:$B,$B166,$AG:$AG,AK$1)</f>
        <v>0</v>
      </c>
      <c r="AL166" s="5">
        <f>COUNTIFS($B:$B,$B166,$AG:$AG,AL$1)</f>
        <v>1</v>
      </c>
      <c r="AM166" s="5">
        <f>COUNTIFS($B:$B,$B166,$AG:$AG,AM$1)</f>
        <v>0</v>
      </c>
      <c r="AN166" s="5">
        <f>COUNTIFS($B:$B,$B166,$AG:$AG,AN$1)</f>
        <v>1</v>
      </c>
      <c r="AO166" s="5">
        <f>COUNTIFS($B:$B,$B166,$AG:$AG,AO$1)</f>
        <v>1</v>
      </c>
      <c r="AP166" s="5">
        <f>COUNTIFS($B:$B,$B166,$AG:$AG,AP$1)</f>
        <v>0</v>
      </c>
      <c r="AQ166" s="5">
        <f>COUNTIFS($B:$B,$B166,$AG:$AG,AQ$1)</f>
        <v>0</v>
      </c>
      <c r="AR166" s="5">
        <f>COUNTIFS($B:$B,$B166,$AG:$AG,AR$1)</f>
        <v>0</v>
      </c>
      <c r="AS166" s="5">
        <f>COUNTIFS($B:$B,$B166,$AG:$AG,AS$1)</f>
        <v>0</v>
      </c>
      <c r="AT166" s="5">
        <f>COUNTIFS($B:$B,$B166,$AG:$AG,AT$1)</f>
        <v>1</v>
      </c>
      <c r="AU166" s="5">
        <f>COUNTIFS($B:$B,$B166,$AG:$AG,AU$1)</f>
        <v>0</v>
      </c>
    </row>
    <row r="167" spans="1:47" ht="15" customHeight="1" x14ac:dyDescent="0.35">
      <c r="A167" s="6">
        <f>IF(B166=B167,A166,A166+1)</f>
        <v>53</v>
      </c>
      <c r="B167" s="6" t="s">
        <v>6046</v>
      </c>
      <c r="C167" s="6" t="s">
        <v>6045</v>
      </c>
      <c r="D167" s="6" t="s">
        <v>3044</v>
      </c>
      <c r="E167" s="6" t="s">
        <v>3043</v>
      </c>
      <c r="F167" s="4" t="s">
        <v>7</v>
      </c>
      <c r="G167" s="4" t="s">
        <v>8</v>
      </c>
      <c r="H167" s="4" t="s">
        <v>7</v>
      </c>
      <c r="I167" s="4">
        <v>4</v>
      </c>
      <c r="J167" s="4" t="s">
        <v>106</v>
      </c>
      <c r="K167" s="4" t="s">
        <v>3057</v>
      </c>
      <c r="L167" s="4" t="s">
        <v>55</v>
      </c>
      <c r="M167" s="4" t="s">
        <v>6048</v>
      </c>
      <c r="N167" s="4" t="s">
        <v>1998</v>
      </c>
      <c r="P167" s="4" t="s">
        <v>669</v>
      </c>
      <c r="Q167" s="4" t="s">
        <v>1475</v>
      </c>
      <c r="R167" s="4" t="s">
        <v>2434</v>
      </c>
      <c r="S167" s="5" t="str">
        <f>IF(P167="심사불필요","-",VLOOKUP(K167,'[1]자격증 backdata'!A:G,7,0))</f>
        <v>-</v>
      </c>
      <c r="T167" s="5" t="str">
        <f>IF(S167="-","-",IF(COUNTIFS(B:B,B167,S:S,"필수")&gt;0,"자격요건충족","확인필요"))</f>
        <v>-</v>
      </c>
      <c r="U167" s="5"/>
      <c r="W167" s="5">
        <f>IF(Q167="4급","심사불필요",VLOOKUP(K167,'[1]자격증 backdata'!A:B,2,0))</f>
        <v>4</v>
      </c>
      <c r="X167" s="4">
        <f>IF(R167="A", MIN(20, SUMIFS(W:W, B:B, B167, R:R, "A")),IF(R167="B", MIN(30, SUMIFS(W:W, B:B, B167, R:R, "B")),"비해당분야"))</f>
        <v>18</v>
      </c>
      <c r="Y167" s="4" t="str">
        <f>IF(R167="C",MIN(30,IF(COUNTIFS(B:B,B167,W:W,"가1")=1,25,IF(COUNTIFS(B:B,B167,W:W,"가1")&gt;=2,30,0))+IF(COUNTIFS(B:B,B167,W:W,"나1")&gt;=4,30,IF(COUNTIFS(B:B,B167,W:W,"나1")=3,26,IF(COUNTIFS(B:B,B167,W:W,"나1")=2,22,IF(COUNTIFS(B:B,B167,W:W,"나1")=1,18,0)))))+MIN(30,IF(COUNTIFS(B:B,B167,W:W,"가2")=1,25,IF(COUNTIFS(B:B,B167,W:W,"가2")&gt;=2,30,0))+IF(COUNTIFS(B:B,B167,W:W,"나2")=3,30,IF(COUNTIFS(B:B,B167,W:W,"나2")=2,25,IF(COUNTIFS(B:B,B167,W:W,"나2")=1,20,0)))),"비해당분야")</f>
        <v>비해당분야</v>
      </c>
      <c r="Z167" s="4" t="str">
        <f>IF(R167="C",VLOOKUP(K167,'[1]자격증 backdata'!A:F,6,0),"비해당분야")</f>
        <v>비해당분야</v>
      </c>
      <c r="AA167" s="4" t="str">
        <f>IF(R167="C",SUMIF(B:B,B167,Z:Z),"비해당분야")</f>
        <v>비해당분야</v>
      </c>
      <c r="AB167" s="4" t="str">
        <f>IF(R167="C",SUM(Y167,AA167),"비해당분야")</f>
        <v>비해당분야</v>
      </c>
      <c r="AC167" s="4">
        <f>IF(R167="C",AB167,X167)</f>
        <v>18</v>
      </c>
      <c r="AD167" s="4">
        <f>VLOOKUP(K167,'[1]자격증 backdata'!A:D,4,0)</f>
        <v>0</v>
      </c>
      <c r="AE167" s="4">
        <f>IF(_xlfn.MAXIFS(AD:AD,B:B,B167)&gt;10,10,_xlfn.MAXIFS(AD:AD,B:B,B167))</f>
        <v>5</v>
      </c>
      <c r="AG167" s="5" t="str">
        <f>VLOOKUP(K167,'[1]자격증 backdata'!A:C,3,0)</f>
        <v>M</v>
      </c>
      <c r="AH167" s="5">
        <f>COUNTIFS($B:$B,$B167,$AG:$AG,AH$1)</f>
        <v>0</v>
      </c>
      <c r="AI167" s="5">
        <f>COUNTIFS($B:$B,$B167,$AG:$AG,AI$1)</f>
        <v>0</v>
      </c>
      <c r="AJ167" s="5">
        <f>COUNTIFS($B:$B,$B167,$AG:$AG,AJ$1)</f>
        <v>0</v>
      </c>
      <c r="AK167" s="5">
        <f>COUNTIFS($B:$B,$B167,$AG:$AG,AK$1)</f>
        <v>0</v>
      </c>
      <c r="AL167" s="5">
        <f>COUNTIFS($B:$B,$B167,$AG:$AG,AL$1)</f>
        <v>1</v>
      </c>
      <c r="AM167" s="5">
        <f>COUNTIFS($B:$B,$B167,$AG:$AG,AM$1)</f>
        <v>0</v>
      </c>
      <c r="AN167" s="5">
        <f>COUNTIFS($B:$B,$B167,$AG:$AG,AN$1)</f>
        <v>1</v>
      </c>
      <c r="AO167" s="5">
        <f>COUNTIFS($B:$B,$B167,$AG:$AG,AO$1)</f>
        <v>1</v>
      </c>
      <c r="AP167" s="5">
        <f>COUNTIFS($B:$B,$B167,$AG:$AG,AP$1)</f>
        <v>0</v>
      </c>
      <c r="AQ167" s="5">
        <f>COUNTIFS($B:$B,$B167,$AG:$AG,AQ$1)</f>
        <v>0</v>
      </c>
      <c r="AR167" s="5">
        <f>COUNTIFS($B:$B,$B167,$AG:$AG,AR$1)</f>
        <v>0</v>
      </c>
      <c r="AS167" s="5">
        <f>COUNTIFS($B:$B,$B167,$AG:$AG,AS$1)</f>
        <v>0</v>
      </c>
      <c r="AT167" s="5">
        <f>COUNTIFS($B:$B,$B167,$AG:$AG,AT$1)</f>
        <v>1</v>
      </c>
      <c r="AU167" s="5">
        <f>COUNTIFS($B:$B,$B167,$AG:$AG,AU$1)</f>
        <v>0</v>
      </c>
    </row>
    <row r="168" spans="1:47" ht="15" customHeight="1" x14ac:dyDescent="0.35">
      <c r="A168" s="6">
        <f>IF(B167=B168,A167,A167+1)</f>
        <v>53</v>
      </c>
      <c r="B168" s="6" t="s">
        <v>6046</v>
      </c>
      <c r="C168" s="6" t="s">
        <v>6045</v>
      </c>
      <c r="D168" s="6" t="s">
        <v>3044</v>
      </c>
      <c r="E168" s="6" t="s">
        <v>3043</v>
      </c>
      <c r="F168" s="4" t="s">
        <v>7</v>
      </c>
      <c r="G168" s="4" t="s">
        <v>8</v>
      </c>
      <c r="H168" s="4" t="s">
        <v>7</v>
      </c>
      <c r="I168" s="4">
        <v>5</v>
      </c>
      <c r="J168" s="4" t="s">
        <v>633</v>
      </c>
      <c r="K168" s="4" t="s">
        <v>3118</v>
      </c>
      <c r="L168" s="4" t="s">
        <v>55</v>
      </c>
      <c r="M168" s="4" t="s">
        <v>6047</v>
      </c>
      <c r="N168" s="4" t="s">
        <v>5671</v>
      </c>
      <c r="P168" s="4" t="s">
        <v>669</v>
      </c>
      <c r="Q168" s="4" t="s">
        <v>1475</v>
      </c>
      <c r="R168" s="4" t="s">
        <v>2434</v>
      </c>
      <c r="S168" s="5" t="str">
        <f>IF(P168="심사불필요","-",VLOOKUP(K168,'[1]자격증 backdata'!A:G,7,0))</f>
        <v>-</v>
      </c>
      <c r="T168" s="5" t="str">
        <f>IF(S168="-","-",IF(COUNTIFS(B:B,B168,S:S,"필수")&gt;0,"자격요건충족","확인필요"))</f>
        <v>-</v>
      </c>
      <c r="U168" s="5"/>
      <c r="W168" s="5">
        <f>IF(Q168="4급","심사불필요",VLOOKUP(K168,'[1]자격증 backdata'!A:B,2,0))</f>
        <v>4</v>
      </c>
      <c r="X168" s="4">
        <f>IF(R168="A", MIN(20, SUMIFS(W:W, B:B, B168, R:R, "A")),IF(R168="B", MIN(30, SUMIFS(W:W, B:B, B168, R:R, "B")),"비해당분야"))</f>
        <v>18</v>
      </c>
      <c r="Y168" s="4" t="str">
        <f>IF(R168="C",MIN(30,IF(COUNTIFS(B:B,B168,W:W,"가1")=1,25,IF(COUNTIFS(B:B,B168,W:W,"가1")&gt;=2,30,0))+IF(COUNTIFS(B:B,B168,W:W,"나1")&gt;=4,30,IF(COUNTIFS(B:B,B168,W:W,"나1")=3,26,IF(COUNTIFS(B:B,B168,W:W,"나1")=2,22,IF(COUNTIFS(B:B,B168,W:W,"나1")=1,18,0)))))+MIN(30,IF(COUNTIFS(B:B,B168,W:W,"가2")=1,25,IF(COUNTIFS(B:B,B168,W:W,"가2")&gt;=2,30,0))+IF(COUNTIFS(B:B,B168,W:W,"나2")=3,30,IF(COUNTIFS(B:B,B168,W:W,"나2")=2,25,IF(COUNTIFS(B:B,B168,W:W,"나2")=1,20,0)))),"비해당분야")</f>
        <v>비해당분야</v>
      </c>
      <c r="Z168" s="4" t="str">
        <f>IF(R168="C",VLOOKUP(K168,'[1]자격증 backdata'!A:F,6,0),"비해당분야")</f>
        <v>비해당분야</v>
      </c>
      <c r="AA168" s="4" t="str">
        <f>IF(R168="C",SUMIF(B:B,B168,Z:Z),"비해당분야")</f>
        <v>비해당분야</v>
      </c>
      <c r="AB168" s="4" t="str">
        <f>IF(R168="C",SUM(Y168,AA168),"비해당분야")</f>
        <v>비해당분야</v>
      </c>
      <c r="AC168" s="4">
        <f>IF(R168="C",AB168,X168)</f>
        <v>18</v>
      </c>
      <c r="AD168" s="4">
        <f>VLOOKUP(K168,'[1]자격증 backdata'!A:D,4,0)</f>
        <v>0</v>
      </c>
      <c r="AE168" s="4">
        <f>IF(_xlfn.MAXIFS(AD:AD,B:B,B168)&gt;10,10,_xlfn.MAXIFS(AD:AD,B:B,B168))</f>
        <v>5</v>
      </c>
      <c r="AG168" s="5" t="str">
        <f>VLOOKUP(K168,'[1]자격증 backdata'!A:C,3,0)</f>
        <v>G</v>
      </c>
      <c r="AH168" s="5">
        <f>COUNTIFS($B:$B,$B168,$AG:$AG,AH$1)</f>
        <v>0</v>
      </c>
      <c r="AI168" s="5">
        <f>COUNTIFS($B:$B,$B168,$AG:$AG,AI$1)</f>
        <v>0</v>
      </c>
      <c r="AJ168" s="5">
        <f>COUNTIFS($B:$B,$B168,$AG:$AG,AJ$1)</f>
        <v>0</v>
      </c>
      <c r="AK168" s="5">
        <f>COUNTIFS($B:$B,$B168,$AG:$AG,AK$1)</f>
        <v>0</v>
      </c>
      <c r="AL168" s="5">
        <f>COUNTIFS($B:$B,$B168,$AG:$AG,AL$1)</f>
        <v>1</v>
      </c>
      <c r="AM168" s="5">
        <f>COUNTIFS($B:$B,$B168,$AG:$AG,AM$1)</f>
        <v>0</v>
      </c>
      <c r="AN168" s="5">
        <f>COUNTIFS($B:$B,$B168,$AG:$AG,AN$1)</f>
        <v>1</v>
      </c>
      <c r="AO168" s="5">
        <f>COUNTIFS($B:$B,$B168,$AG:$AG,AO$1)</f>
        <v>1</v>
      </c>
      <c r="AP168" s="5">
        <f>COUNTIFS($B:$B,$B168,$AG:$AG,AP$1)</f>
        <v>0</v>
      </c>
      <c r="AQ168" s="5">
        <f>COUNTIFS($B:$B,$B168,$AG:$AG,AQ$1)</f>
        <v>0</v>
      </c>
      <c r="AR168" s="5">
        <f>COUNTIFS($B:$B,$B168,$AG:$AG,AR$1)</f>
        <v>0</v>
      </c>
      <c r="AS168" s="5">
        <f>COUNTIFS($B:$B,$B168,$AG:$AG,AS$1)</f>
        <v>0</v>
      </c>
      <c r="AT168" s="5">
        <f>COUNTIFS($B:$B,$B168,$AG:$AG,AT$1)</f>
        <v>1</v>
      </c>
      <c r="AU168" s="5">
        <f>COUNTIFS($B:$B,$B168,$AG:$AG,AU$1)</f>
        <v>0</v>
      </c>
    </row>
    <row r="169" spans="1:47" ht="15" customHeight="1" x14ac:dyDescent="0.35">
      <c r="A169" s="6">
        <f>IF(B168=B169,A168,A168+1)</f>
        <v>53</v>
      </c>
      <c r="B169" s="6" t="s">
        <v>6046</v>
      </c>
      <c r="C169" s="6" t="s">
        <v>6045</v>
      </c>
      <c r="D169" s="6" t="s">
        <v>3044</v>
      </c>
      <c r="E169" s="6" t="s">
        <v>3043</v>
      </c>
      <c r="F169" s="4" t="s">
        <v>7</v>
      </c>
      <c r="G169" s="4" t="s">
        <v>8</v>
      </c>
      <c r="H169" s="4" t="s">
        <v>7</v>
      </c>
      <c r="I169" s="4">
        <v>6</v>
      </c>
      <c r="J169" s="4" t="s">
        <v>2813</v>
      </c>
      <c r="K169" s="4" t="s">
        <v>3159</v>
      </c>
      <c r="L169" s="4" t="s">
        <v>2998</v>
      </c>
      <c r="M169" s="4" t="s">
        <v>6044</v>
      </c>
      <c r="N169" s="4" t="s">
        <v>1003</v>
      </c>
      <c r="P169" s="4" t="s">
        <v>669</v>
      </c>
      <c r="Q169" s="4" t="s">
        <v>1475</v>
      </c>
      <c r="R169" s="4" t="s">
        <v>2434</v>
      </c>
      <c r="S169" s="5" t="str">
        <f>IF(P169="심사불필요","-",VLOOKUP(K169,'[1]자격증 backdata'!A:G,7,0))</f>
        <v>-</v>
      </c>
      <c r="T169" s="5" t="str">
        <f>IF(S169="-","-",IF(COUNTIFS(B:B,B169,S:S,"필수")&gt;0,"자격요건충족","확인필요"))</f>
        <v>-</v>
      </c>
      <c r="U169" s="5"/>
      <c r="W169" s="5">
        <f>IF(Q169="4급","심사불필요",VLOOKUP(K169,'[1]자격증 backdata'!A:B,2,0))</f>
        <v>2</v>
      </c>
      <c r="X169" s="4">
        <f>IF(R169="A", MIN(20, SUMIFS(W:W, B:B, B169, R:R, "A")),IF(R169="B", MIN(30, SUMIFS(W:W, B:B, B169, R:R, "B")),"비해당분야"))</f>
        <v>18</v>
      </c>
      <c r="Y169" s="4" t="str">
        <f>IF(R169="C",MIN(30,IF(COUNTIFS(B:B,B169,W:W,"가1")=1,25,IF(COUNTIFS(B:B,B169,W:W,"가1")&gt;=2,30,0))+IF(COUNTIFS(B:B,B169,W:W,"나1")&gt;=4,30,IF(COUNTIFS(B:B,B169,W:W,"나1")=3,26,IF(COUNTIFS(B:B,B169,W:W,"나1")=2,22,IF(COUNTIFS(B:B,B169,W:W,"나1")=1,18,0)))))+MIN(30,IF(COUNTIFS(B:B,B169,W:W,"가2")=1,25,IF(COUNTIFS(B:B,B169,W:W,"가2")&gt;=2,30,0))+IF(COUNTIFS(B:B,B169,W:W,"나2")=3,30,IF(COUNTIFS(B:B,B169,W:W,"나2")=2,25,IF(COUNTIFS(B:B,B169,W:W,"나2")=1,20,0)))),"비해당분야")</f>
        <v>비해당분야</v>
      </c>
      <c r="Z169" s="4" t="str">
        <f>IF(R169="C",VLOOKUP(K169,'[1]자격증 backdata'!A:F,6,0),"비해당분야")</f>
        <v>비해당분야</v>
      </c>
      <c r="AA169" s="4" t="str">
        <f>IF(R169="C",SUMIF(B:B,B169,Z:Z),"비해당분야")</f>
        <v>비해당분야</v>
      </c>
      <c r="AB169" s="4" t="str">
        <f>IF(R169="C",SUM(Y169,AA169),"비해당분야")</f>
        <v>비해당분야</v>
      </c>
      <c r="AC169" s="4">
        <f>IF(R169="C",AB169,X169)</f>
        <v>18</v>
      </c>
      <c r="AD169" s="4">
        <f>VLOOKUP(K169,'[1]자격증 backdata'!A:D,4,0)</f>
        <v>0</v>
      </c>
      <c r="AE169" s="4">
        <f>IF(_xlfn.MAXIFS(AD:AD,B:B,B169)&gt;10,10,_xlfn.MAXIFS(AD:AD,B:B,B169))</f>
        <v>5</v>
      </c>
      <c r="AG169" s="5" t="str">
        <f>VLOOKUP(K169,'[1]자격증 backdata'!A:C,3,0)</f>
        <v>E</v>
      </c>
      <c r="AH169" s="5">
        <f>COUNTIFS($B:$B,$B169,$AG:$AG,AH$1)</f>
        <v>0</v>
      </c>
      <c r="AI169" s="5">
        <f>COUNTIFS($B:$B,$B169,$AG:$AG,AI$1)</f>
        <v>0</v>
      </c>
      <c r="AJ169" s="5">
        <f>COUNTIFS($B:$B,$B169,$AG:$AG,AJ$1)</f>
        <v>0</v>
      </c>
      <c r="AK169" s="5">
        <f>COUNTIFS($B:$B,$B169,$AG:$AG,AK$1)</f>
        <v>0</v>
      </c>
      <c r="AL169" s="5">
        <f>COUNTIFS($B:$B,$B169,$AG:$AG,AL$1)</f>
        <v>1</v>
      </c>
      <c r="AM169" s="5">
        <f>COUNTIFS($B:$B,$B169,$AG:$AG,AM$1)</f>
        <v>0</v>
      </c>
      <c r="AN169" s="5">
        <f>COUNTIFS($B:$B,$B169,$AG:$AG,AN$1)</f>
        <v>1</v>
      </c>
      <c r="AO169" s="5">
        <f>COUNTIFS($B:$B,$B169,$AG:$AG,AO$1)</f>
        <v>1</v>
      </c>
      <c r="AP169" s="5">
        <f>COUNTIFS($B:$B,$B169,$AG:$AG,AP$1)</f>
        <v>0</v>
      </c>
      <c r="AQ169" s="5">
        <f>COUNTIFS($B:$B,$B169,$AG:$AG,AQ$1)</f>
        <v>0</v>
      </c>
      <c r="AR169" s="5">
        <f>COUNTIFS($B:$B,$B169,$AG:$AG,AR$1)</f>
        <v>0</v>
      </c>
      <c r="AS169" s="5">
        <f>COUNTIFS($B:$B,$B169,$AG:$AG,AS$1)</f>
        <v>0</v>
      </c>
      <c r="AT169" s="5">
        <f>COUNTIFS($B:$B,$B169,$AG:$AG,AT$1)</f>
        <v>1</v>
      </c>
      <c r="AU169" s="5">
        <f>COUNTIFS($B:$B,$B169,$AG:$AG,AU$1)</f>
        <v>0</v>
      </c>
    </row>
    <row r="170" spans="1:47" ht="15" customHeight="1" x14ac:dyDescent="0.35">
      <c r="A170" s="3">
        <f>IF(B169=B170,A169,A169+1)</f>
        <v>54</v>
      </c>
      <c r="B170" s="3" t="s">
        <v>6043</v>
      </c>
      <c r="C170" s="3" t="s">
        <v>6042</v>
      </c>
      <c r="D170" s="3" t="s">
        <v>3044</v>
      </c>
      <c r="E170" s="3" t="s">
        <v>3043</v>
      </c>
      <c r="F170" s="4" t="s">
        <v>568</v>
      </c>
      <c r="G170" s="4" t="s">
        <v>568</v>
      </c>
      <c r="H170" s="4" t="s">
        <v>568</v>
      </c>
      <c r="I170" s="3">
        <v>1</v>
      </c>
      <c r="J170" s="3" t="s">
        <v>570</v>
      </c>
      <c r="K170" s="3" t="s">
        <v>3047</v>
      </c>
      <c r="L170" s="3" t="s">
        <v>568</v>
      </c>
      <c r="M170" s="3" t="s">
        <v>568</v>
      </c>
      <c r="N170" s="3" t="s">
        <v>568</v>
      </c>
      <c r="P170" s="3" t="s">
        <v>669</v>
      </c>
      <c r="Q170" s="3" t="s">
        <v>1475</v>
      </c>
      <c r="R170" s="3" t="s">
        <v>2434</v>
      </c>
      <c r="S170" s="2" t="str">
        <f>IF(P170="심사불필요","-",VLOOKUP(K170,'[1]자격증 backdata'!A:G,7,0))</f>
        <v>-</v>
      </c>
      <c r="T170" s="2" t="str">
        <f>IF(S170="-","-",IF(COUNTIFS(B:B,B170,S:S,"필수")&gt;0,"자격요건충족","확인필요"))</f>
        <v>-</v>
      </c>
      <c r="U170" s="2"/>
      <c r="W170" s="2">
        <f>IF(Q170="4급","심사불필요",VLOOKUP(K170,'[1]자격증 backdata'!A:B,2,0))</f>
        <v>0</v>
      </c>
      <c r="X170" s="3">
        <f>IF(R170="A", MIN(20, SUMIFS(W:W, B:B, B170, R:R, "A")),IF(R170="B", MIN(30, SUMIFS(W:W, B:B, B170, R:R, "B")),"비해당분야"))</f>
        <v>0</v>
      </c>
      <c r="Y170" s="3" t="str">
        <f>IF(R170="C",MIN(30,IF(COUNTIFS(B:B,B170,W:W,"가1")=1,25,IF(COUNTIFS(B:B,B170,W:W,"가1")&gt;=2,30,0))+IF(COUNTIFS(B:B,B170,W:W,"나1")&gt;=4,30,IF(COUNTIFS(B:B,B170,W:W,"나1")=3,26,IF(COUNTIFS(B:B,B170,W:W,"나1")=2,22,IF(COUNTIFS(B:B,B170,W:W,"나1")=1,18,0)))))+MIN(30,IF(COUNTIFS(B:B,B170,W:W,"가2")=1,25,IF(COUNTIFS(B:B,B170,W:W,"가2")&gt;=2,30,0))+IF(COUNTIFS(B:B,B170,W:W,"나2")=3,30,IF(COUNTIFS(B:B,B170,W:W,"나2")=2,25,IF(COUNTIFS(B:B,B170,W:W,"나2")=1,20,0)))),"비해당분야")</f>
        <v>비해당분야</v>
      </c>
      <c r="Z170" s="3" t="str">
        <f>IF(R170="C",VLOOKUP(K170,'[1]자격증 backdata'!A:F,6,0),"비해당분야")</f>
        <v>비해당분야</v>
      </c>
      <c r="AA170" s="3" t="str">
        <f>IF(R170="C",SUMIF(B:B,B170,Z:Z),"비해당분야")</f>
        <v>비해당분야</v>
      </c>
      <c r="AB170" s="3" t="str">
        <f>IF(R170="C",SUM(Y170,AA170),"비해당분야")</f>
        <v>비해당분야</v>
      </c>
      <c r="AC170" s="3">
        <f>IF(R170="C",AB170,X170)</f>
        <v>0</v>
      </c>
      <c r="AD170" s="3">
        <f>VLOOKUP(K170,'[1]자격증 backdata'!A:D,4,0)</f>
        <v>0</v>
      </c>
      <c r="AE170" s="3">
        <f>IF(_xlfn.MAXIFS(AD:AD,B:B,B170)&gt;10,10,_xlfn.MAXIFS(AD:AD,B:B,B170))</f>
        <v>0</v>
      </c>
      <c r="AG170" s="2">
        <f>VLOOKUP(K170,'[1]자격증 backdata'!A:C,3,0)</f>
        <v>0</v>
      </c>
      <c r="AH170" s="2">
        <f>COUNTIFS($B:$B,$B170,$AG:$AG,AH$1)</f>
        <v>0</v>
      </c>
      <c r="AI170" s="2">
        <f>COUNTIFS($B:$B,$B170,$AG:$AG,AI$1)</f>
        <v>0</v>
      </c>
      <c r="AJ170" s="2">
        <f>COUNTIFS($B:$B,$B170,$AG:$AG,AJ$1)</f>
        <v>0</v>
      </c>
      <c r="AK170" s="2">
        <f>COUNTIFS($B:$B,$B170,$AG:$AG,AK$1)</f>
        <v>0</v>
      </c>
      <c r="AL170" s="2">
        <f>COUNTIFS($B:$B,$B170,$AG:$AG,AL$1)</f>
        <v>0</v>
      </c>
      <c r="AM170" s="2">
        <f>COUNTIFS($B:$B,$B170,$AG:$AG,AM$1)</f>
        <v>0</v>
      </c>
      <c r="AN170" s="2">
        <f>COUNTIFS($B:$B,$B170,$AG:$AG,AN$1)</f>
        <v>0</v>
      </c>
      <c r="AO170" s="2">
        <f>COUNTIFS($B:$B,$B170,$AG:$AG,AO$1)</f>
        <v>0</v>
      </c>
      <c r="AP170" s="2">
        <f>COUNTIFS($B:$B,$B170,$AG:$AG,AP$1)</f>
        <v>0</v>
      </c>
      <c r="AQ170" s="2">
        <f>COUNTIFS($B:$B,$B170,$AG:$AG,AQ$1)</f>
        <v>0</v>
      </c>
      <c r="AR170" s="2">
        <f>COUNTIFS($B:$B,$B170,$AG:$AG,AR$1)</f>
        <v>0</v>
      </c>
      <c r="AS170" s="2">
        <f>COUNTIFS($B:$B,$B170,$AG:$AG,AS$1)</f>
        <v>0</v>
      </c>
      <c r="AT170" s="2">
        <f>COUNTIFS($B:$B,$B170,$AG:$AG,AT$1)</f>
        <v>0</v>
      </c>
      <c r="AU170" s="2">
        <f>COUNTIFS($B:$B,$B170,$AG:$AG,AU$1)</f>
        <v>0</v>
      </c>
    </row>
    <row r="171" spans="1:47" ht="15" customHeight="1" x14ac:dyDescent="0.35">
      <c r="A171" s="4">
        <f>IF(B170=B171,A170,A170+1)</f>
        <v>55</v>
      </c>
      <c r="B171" s="4" t="s">
        <v>6039</v>
      </c>
      <c r="C171" s="4" t="s">
        <v>6038</v>
      </c>
      <c r="D171" s="4" t="s">
        <v>3044</v>
      </c>
      <c r="E171" s="4" t="s">
        <v>3043</v>
      </c>
      <c r="F171" s="4" t="s">
        <v>7</v>
      </c>
      <c r="G171" s="4" t="s">
        <v>8</v>
      </c>
      <c r="H171" s="4" t="s">
        <v>7</v>
      </c>
      <c r="I171" s="4">
        <v>1</v>
      </c>
      <c r="J171" s="4" t="s">
        <v>69</v>
      </c>
      <c r="K171" s="4" t="s">
        <v>3065</v>
      </c>
      <c r="L171" s="4" t="s">
        <v>36</v>
      </c>
      <c r="M171" s="4" t="s">
        <v>6041</v>
      </c>
      <c r="N171" s="4" t="s">
        <v>1283</v>
      </c>
      <c r="P171" s="4" t="s">
        <v>669</v>
      </c>
      <c r="Q171" s="4" t="s">
        <v>1475</v>
      </c>
      <c r="R171" s="4" t="s">
        <v>2434</v>
      </c>
      <c r="S171" s="5" t="str">
        <f>IF(P171="심사불필요","-",VLOOKUP(K171,'[1]자격증 backdata'!A:G,7,0))</f>
        <v>-</v>
      </c>
      <c r="T171" s="5" t="str">
        <f>IF(S171="-","-",IF(COUNTIFS(B:B,B171,S:S,"필수")&gt;0,"자격요건충족","확인필요"))</f>
        <v>-</v>
      </c>
      <c r="U171" s="5"/>
      <c r="W171" s="5">
        <f>IF(Q171="4급","심사불필요",VLOOKUP(K171,'[1]자격증 backdata'!A:B,2,0))</f>
        <v>0</v>
      </c>
      <c r="X171" s="4">
        <f>IF(R171="A", MIN(20, SUMIFS(W:W, B:B, B171, R:R, "A")),IF(R171="B", MIN(30, SUMIFS(W:W, B:B, B171, R:R, "B")),"비해당분야"))</f>
        <v>4</v>
      </c>
      <c r="Y171" s="4" t="str">
        <f>IF(R171="C",MIN(30,IF(COUNTIFS(B:B,B171,W:W,"가1")=1,25,IF(COUNTIFS(B:B,B171,W:W,"가1")&gt;=2,30,0))+IF(COUNTIFS(B:B,B171,W:W,"나1")&gt;=4,30,IF(COUNTIFS(B:B,B171,W:W,"나1")=3,26,IF(COUNTIFS(B:B,B171,W:W,"나1")=2,22,IF(COUNTIFS(B:B,B171,W:W,"나1")=1,18,0)))))+MIN(30,IF(COUNTIFS(B:B,B171,W:W,"가2")=1,25,IF(COUNTIFS(B:B,B171,W:W,"가2")&gt;=2,30,0))+IF(COUNTIFS(B:B,B171,W:W,"나2")=3,30,IF(COUNTIFS(B:B,B171,W:W,"나2")=2,25,IF(COUNTIFS(B:B,B171,W:W,"나2")=1,20,0)))),"비해당분야")</f>
        <v>비해당분야</v>
      </c>
      <c r="Z171" s="4" t="str">
        <f>IF(R171="C",VLOOKUP(K171,'[1]자격증 backdata'!A:F,6,0),"비해당분야")</f>
        <v>비해당분야</v>
      </c>
      <c r="AA171" s="4" t="str">
        <f>IF(R171="C",SUMIF(B:B,B171,Z:Z),"비해당분야")</f>
        <v>비해당분야</v>
      </c>
      <c r="AB171" s="4" t="str">
        <f>IF(R171="C",SUM(Y171,AA171),"비해당분야")</f>
        <v>비해당분야</v>
      </c>
      <c r="AC171" s="4">
        <f>IF(R171="C",AB171,X171)</f>
        <v>4</v>
      </c>
      <c r="AD171" s="4">
        <f>VLOOKUP(K171,'[1]자격증 backdata'!A:D,4,0)</f>
        <v>5</v>
      </c>
      <c r="AE171" s="4">
        <f>IF(_xlfn.MAXIFS(AD:AD,B:B,B171)&gt;10,10,_xlfn.MAXIFS(AD:AD,B:B,B171))</f>
        <v>5</v>
      </c>
      <c r="AG171" s="5">
        <f>VLOOKUP(K171,'[1]자격증 backdata'!A:C,3,0)</f>
        <v>0</v>
      </c>
      <c r="AH171" s="5">
        <f>COUNTIFS($B:$B,$B171,$AG:$AG,AH$1)</f>
        <v>0</v>
      </c>
      <c r="AI171" s="5">
        <f>COUNTIFS($B:$B,$B171,$AG:$AG,AI$1)</f>
        <v>0</v>
      </c>
      <c r="AJ171" s="5">
        <f>COUNTIFS($B:$B,$B171,$AG:$AG,AJ$1)</f>
        <v>0</v>
      </c>
      <c r="AK171" s="5">
        <f>COUNTIFS($B:$B,$B171,$AG:$AG,AK$1)</f>
        <v>0</v>
      </c>
      <c r="AL171" s="5">
        <f>COUNTIFS($B:$B,$B171,$AG:$AG,AL$1)</f>
        <v>0</v>
      </c>
      <c r="AM171" s="5">
        <f>COUNTIFS($B:$B,$B171,$AG:$AG,AM$1)</f>
        <v>0</v>
      </c>
      <c r="AN171" s="5">
        <f>COUNTIFS($B:$B,$B171,$AG:$AG,AN$1)</f>
        <v>0</v>
      </c>
      <c r="AO171" s="5">
        <f>COUNTIFS($B:$B,$B171,$AG:$AG,AO$1)</f>
        <v>0</v>
      </c>
      <c r="AP171" s="5">
        <f>COUNTIFS($B:$B,$B171,$AG:$AG,AP$1)</f>
        <v>0</v>
      </c>
      <c r="AQ171" s="5">
        <f>COUNTIFS($B:$B,$B171,$AG:$AG,AQ$1)</f>
        <v>0</v>
      </c>
      <c r="AR171" s="5">
        <f>COUNTIFS($B:$B,$B171,$AG:$AG,AR$1)</f>
        <v>0</v>
      </c>
      <c r="AS171" s="5">
        <f>COUNTIFS($B:$B,$B171,$AG:$AG,AS$1)</f>
        <v>0</v>
      </c>
      <c r="AT171" s="5">
        <f>COUNTIFS($B:$B,$B171,$AG:$AG,AT$1)</f>
        <v>1</v>
      </c>
      <c r="AU171" s="5">
        <f>COUNTIFS($B:$B,$B171,$AG:$AG,AU$1)</f>
        <v>0</v>
      </c>
    </row>
    <row r="172" spans="1:47" ht="15" customHeight="1" x14ac:dyDescent="0.35">
      <c r="A172" s="6">
        <f>IF(B171=B172,A171,A171+1)</f>
        <v>55</v>
      </c>
      <c r="B172" s="6" t="s">
        <v>6039</v>
      </c>
      <c r="C172" s="6" t="s">
        <v>6038</v>
      </c>
      <c r="D172" s="6" t="s">
        <v>3044</v>
      </c>
      <c r="E172" s="6" t="s">
        <v>3043</v>
      </c>
      <c r="F172" s="4" t="s">
        <v>7</v>
      </c>
      <c r="G172" s="4" t="s">
        <v>8</v>
      </c>
      <c r="H172" s="4" t="s">
        <v>7</v>
      </c>
      <c r="I172" s="4">
        <v>2</v>
      </c>
      <c r="J172" s="4" t="s">
        <v>106</v>
      </c>
      <c r="K172" s="4" t="s">
        <v>3057</v>
      </c>
      <c r="L172" s="4" t="s">
        <v>55</v>
      </c>
      <c r="M172" s="4" t="s">
        <v>6040</v>
      </c>
      <c r="N172" s="4" t="s">
        <v>1726</v>
      </c>
      <c r="P172" s="4" t="s">
        <v>669</v>
      </c>
      <c r="Q172" s="4" t="s">
        <v>1475</v>
      </c>
      <c r="R172" s="4" t="s">
        <v>2434</v>
      </c>
      <c r="S172" s="5" t="str">
        <f>IF(P172="심사불필요","-",VLOOKUP(K172,'[1]자격증 backdata'!A:G,7,0))</f>
        <v>-</v>
      </c>
      <c r="T172" s="5" t="str">
        <f>IF(S172="-","-",IF(COUNTIFS(B:B,B172,S:S,"필수")&gt;0,"자격요건충족","확인필요"))</f>
        <v>-</v>
      </c>
      <c r="U172" s="5"/>
      <c r="W172" s="5">
        <f>IF(Q172="4급","심사불필요",VLOOKUP(K172,'[1]자격증 backdata'!A:B,2,0))</f>
        <v>4</v>
      </c>
      <c r="X172" s="4">
        <f>IF(R172="A", MIN(20, SUMIFS(W:W, B:B, B172, R:R, "A")),IF(R172="B", MIN(30, SUMIFS(W:W, B:B, B172, R:R, "B")),"비해당분야"))</f>
        <v>4</v>
      </c>
      <c r="Y172" s="4" t="str">
        <f>IF(R172="C",MIN(30,IF(COUNTIFS(B:B,B172,W:W,"가1")=1,25,IF(COUNTIFS(B:B,B172,W:W,"가1")&gt;=2,30,0))+IF(COUNTIFS(B:B,B172,W:W,"나1")&gt;=4,30,IF(COUNTIFS(B:B,B172,W:W,"나1")=3,26,IF(COUNTIFS(B:B,B172,W:W,"나1")=2,22,IF(COUNTIFS(B:B,B172,W:W,"나1")=1,18,0)))))+MIN(30,IF(COUNTIFS(B:B,B172,W:W,"가2")=1,25,IF(COUNTIFS(B:B,B172,W:W,"가2")&gt;=2,30,0))+IF(COUNTIFS(B:B,B172,W:W,"나2")=3,30,IF(COUNTIFS(B:B,B172,W:W,"나2")=2,25,IF(COUNTIFS(B:B,B172,W:W,"나2")=1,20,0)))),"비해당분야")</f>
        <v>비해당분야</v>
      </c>
      <c r="Z172" s="4" t="str">
        <f>IF(R172="C",VLOOKUP(K172,'[1]자격증 backdata'!A:F,6,0),"비해당분야")</f>
        <v>비해당분야</v>
      </c>
      <c r="AA172" s="4" t="str">
        <f>IF(R172="C",SUMIF(B:B,B172,Z:Z),"비해당분야")</f>
        <v>비해당분야</v>
      </c>
      <c r="AB172" s="4" t="str">
        <f>IF(R172="C",SUM(Y172,AA172),"비해당분야")</f>
        <v>비해당분야</v>
      </c>
      <c r="AC172" s="4">
        <f>IF(R172="C",AB172,X172)</f>
        <v>4</v>
      </c>
      <c r="AD172" s="4">
        <f>VLOOKUP(K172,'[1]자격증 backdata'!A:D,4,0)</f>
        <v>0</v>
      </c>
      <c r="AE172" s="4">
        <f>IF(_xlfn.MAXIFS(AD:AD,B:B,B172)&gt;10,10,_xlfn.MAXIFS(AD:AD,B:B,B172))</f>
        <v>5</v>
      </c>
      <c r="AG172" s="5" t="str">
        <f>VLOOKUP(K172,'[1]자격증 backdata'!A:C,3,0)</f>
        <v>M</v>
      </c>
      <c r="AH172" s="5">
        <f>COUNTIFS($B:$B,$B172,$AG:$AG,AH$1)</f>
        <v>0</v>
      </c>
      <c r="AI172" s="5">
        <f>COUNTIFS($B:$B,$B172,$AG:$AG,AI$1)</f>
        <v>0</v>
      </c>
      <c r="AJ172" s="5">
        <f>COUNTIFS($B:$B,$B172,$AG:$AG,AJ$1)</f>
        <v>0</v>
      </c>
      <c r="AK172" s="5">
        <f>COUNTIFS($B:$B,$B172,$AG:$AG,AK$1)</f>
        <v>0</v>
      </c>
      <c r="AL172" s="5">
        <f>COUNTIFS($B:$B,$B172,$AG:$AG,AL$1)</f>
        <v>0</v>
      </c>
      <c r="AM172" s="5">
        <f>COUNTIFS($B:$B,$B172,$AG:$AG,AM$1)</f>
        <v>0</v>
      </c>
      <c r="AN172" s="5">
        <f>COUNTIFS($B:$B,$B172,$AG:$AG,AN$1)</f>
        <v>0</v>
      </c>
      <c r="AO172" s="5">
        <f>COUNTIFS($B:$B,$B172,$AG:$AG,AO$1)</f>
        <v>0</v>
      </c>
      <c r="AP172" s="5">
        <f>COUNTIFS($B:$B,$B172,$AG:$AG,AP$1)</f>
        <v>0</v>
      </c>
      <c r="AQ172" s="5">
        <f>COUNTIFS($B:$B,$B172,$AG:$AG,AQ$1)</f>
        <v>0</v>
      </c>
      <c r="AR172" s="5">
        <f>COUNTIFS($B:$B,$B172,$AG:$AG,AR$1)</f>
        <v>0</v>
      </c>
      <c r="AS172" s="5">
        <f>COUNTIFS($B:$B,$B172,$AG:$AG,AS$1)</f>
        <v>0</v>
      </c>
      <c r="AT172" s="5">
        <f>COUNTIFS($B:$B,$B172,$AG:$AG,AT$1)</f>
        <v>1</v>
      </c>
      <c r="AU172" s="5">
        <f>COUNTIFS($B:$B,$B172,$AG:$AG,AU$1)</f>
        <v>0</v>
      </c>
    </row>
    <row r="173" spans="1:47" ht="15" customHeight="1" x14ac:dyDescent="0.35">
      <c r="A173" s="6">
        <f>IF(B172=B173,A172,A172+1)</f>
        <v>55</v>
      </c>
      <c r="B173" s="6" t="s">
        <v>6039</v>
      </c>
      <c r="C173" s="6" t="s">
        <v>6038</v>
      </c>
      <c r="D173" s="6" t="s">
        <v>3044</v>
      </c>
      <c r="E173" s="6" t="s">
        <v>3043</v>
      </c>
      <c r="F173" s="4" t="s">
        <v>7</v>
      </c>
      <c r="G173" s="4" t="s">
        <v>8</v>
      </c>
      <c r="H173" s="4" t="s">
        <v>7</v>
      </c>
      <c r="I173" s="4">
        <v>3</v>
      </c>
      <c r="J173" s="4" t="s">
        <v>3148</v>
      </c>
      <c r="K173" s="4" t="s">
        <v>3147</v>
      </c>
      <c r="L173" s="4" t="s">
        <v>706</v>
      </c>
      <c r="M173" s="4" t="s">
        <v>6037</v>
      </c>
      <c r="N173" s="4" t="s">
        <v>1187</v>
      </c>
      <c r="P173" s="4" t="s">
        <v>669</v>
      </c>
      <c r="Q173" s="4" t="s">
        <v>1475</v>
      </c>
      <c r="R173" s="4" t="s">
        <v>2434</v>
      </c>
      <c r="S173" s="5" t="str">
        <f>IF(P173="심사불필요","-",VLOOKUP(K173,'[1]자격증 backdata'!A:G,7,0))</f>
        <v>-</v>
      </c>
      <c r="T173" s="5" t="str">
        <f>IF(S173="-","-",IF(COUNTIFS(B:B,B173,S:S,"필수")&gt;0,"자격요건충족","확인필요"))</f>
        <v>-</v>
      </c>
      <c r="U173" s="5"/>
      <c r="W173" s="5">
        <f>IF(Q173="4급","심사불필요",VLOOKUP(K173,'[1]자격증 backdata'!A:B,2,0))</f>
        <v>0</v>
      </c>
      <c r="X173" s="4">
        <f>IF(R173="A", MIN(20, SUMIFS(W:W, B:B, B173, R:R, "A")),IF(R173="B", MIN(30, SUMIFS(W:W, B:B, B173, R:R, "B")),"비해당분야"))</f>
        <v>4</v>
      </c>
      <c r="Y173" s="4" t="str">
        <f>IF(R173="C",MIN(30,IF(COUNTIFS(B:B,B173,W:W,"가1")=1,25,IF(COUNTIFS(B:B,B173,W:W,"가1")&gt;=2,30,0))+IF(COUNTIFS(B:B,B173,W:W,"나1")&gt;=4,30,IF(COUNTIFS(B:B,B173,W:W,"나1")=3,26,IF(COUNTIFS(B:B,B173,W:W,"나1")=2,22,IF(COUNTIFS(B:B,B173,W:W,"나1")=1,18,0)))))+MIN(30,IF(COUNTIFS(B:B,B173,W:W,"가2")=1,25,IF(COUNTIFS(B:B,B173,W:W,"가2")&gt;=2,30,0))+IF(COUNTIFS(B:B,B173,W:W,"나2")=3,30,IF(COUNTIFS(B:B,B173,W:W,"나2")=2,25,IF(COUNTIFS(B:B,B173,W:W,"나2")=1,20,0)))),"비해당분야")</f>
        <v>비해당분야</v>
      </c>
      <c r="Z173" s="4" t="str">
        <f>IF(R173="C",VLOOKUP(K173,'[1]자격증 backdata'!A:F,6,0),"비해당분야")</f>
        <v>비해당분야</v>
      </c>
      <c r="AA173" s="4" t="str">
        <f>IF(R173="C",SUMIF(B:B,B173,Z:Z),"비해당분야")</f>
        <v>비해당분야</v>
      </c>
      <c r="AB173" s="4" t="str">
        <f>IF(R173="C",SUM(Y173,AA173),"비해당분야")</f>
        <v>비해당분야</v>
      </c>
      <c r="AC173" s="4">
        <f>IF(R173="C",AB173,X173)</f>
        <v>4</v>
      </c>
      <c r="AD173" s="4">
        <f>VLOOKUP(K173,'[1]자격증 backdata'!A:D,4,0)</f>
        <v>5</v>
      </c>
      <c r="AE173" s="4">
        <f>IF(_xlfn.MAXIFS(AD:AD,B:B,B173)&gt;10,10,_xlfn.MAXIFS(AD:AD,B:B,B173))</f>
        <v>5</v>
      </c>
      <c r="AG173" s="5">
        <f>VLOOKUP(K173,'[1]자격증 backdata'!A:C,3,0)</f>
        <v>0</v>
      </c>
      <c r="AH173" s="5">
        <f>COUNTIFS($B:$B,$B173,$AG:$AG,AH$1)</f>
        <v>0</v>
      </c>
      <c r="AI173" s="5">
        <f>COUNTIFS($B:$B,$B173,$AG:$AG,AI$1)</f>
        <v>0</v>
      </c>
      <c r="AJ173" s="5">
        <f>COUNTIFS($B:$B,$B173,$AG:$AG,AJ$1)</f>
        <v>0</v>
      </c>
      <c r="AK173" s="5">
        <f>COUNTIFS($B:$B,$B173,$AG:$AG,AK$1)</f>
        <v>0</v>
      </c>
      <c r="AL173" s="5">
        <f>COUNTIFS($B:$B,$B173,$AG:$AG,AL$1)</f>
        <v>0</v>
      </c>
      <c r="AM173" s="5">
        <f>COUNTIFS($B:$B,$B173,$AG:$AG,AM$1)</f>
        <v>0</v>
      </c>
      <c r="AN173" s="5">
        <f>COUNTIFS($B:$B,$B173,$AG:$AG,AN$1)</f>
        <v>0</v>
      </c>
      <c r="AO173" s="5">
        <f>COUNTIFS($B:$B,$B173,$AG:$AG,AO$1)</f>
        <v>0</v>
      </c>
      <c r="AP173" s="5">
        <f>COUNTIFS($B:$B,$B173,$AG:$AG,AP$1)</f>
        <v>0</v>
      </c>
      <c r="AQ173" s="5">
        <f>COUNTIFS($B:$B,$B173,$AG:$AG,AQ$1)</f>
        <v>0</v>
      </c>
      <c r="AR173" s="5">
        <f>COUNTIFS($B:$B,$B173,$AG:$AG,AR$1)</f>
        <v>0</v>
      </c>
      <c r="AS173" s="5">
        <f>COUNTIFS($B:$B,$B173,$AG:$AG,AS$1)</f>
        <v>0</v>
      </c>
      <c r="AT173" s="5">
        <f>COUNTIFS($B:$B,$B173,$AG:$AG,AT$1)</f>
        <v>1</v>
      </c>
      <c r="AU173" s="5">
        <f>COUNTIFS($B:$B,$B173,$AG:$AG,AU$1)</f>
        <v>0</v>
      </c>
    </row>
    <row r="174" spans="1:47" ht="15" customHeight="1" x14ac:dyDescent="0.35">
      <c r="A174" s="3">
        <f>IF(B173=B174,A173,A173+1)</f>
        <v>56</v>
      </c>
      <c r="B174" s="3" t="s">
        <v>6032</v>
      </c>
      <c r="C174" s="3" t="s">
        <v>6031</v>
      </c>
      <c r="D174" s="3" t="s">
        <v>3044</v>
      </c>
      <c r="E174" s="3" t="s">
        <v>3043</v>
      </c>
      <c r="F174" s="4" t="s">
        <v>7</v>
      </c>
      <c r="G174" s="4" t="s">
        <v>8</v>
      </c>
      <c r="H174" s="4" t="s">
        <v>7</v>
      </c>
      <c r="I174" s="3">
        <v>1</v>
      </c>
      <c r="J174" s="3" t="s">
        <v>69</v>
      </c>
      <c r="K174" s="3" t="s">
        <v>3065</v>
      </c>
      <c r="L174" s="3" t="s">
        <v>36</v>
      </c>
      <c r="M174" s="3" t="s">
        <v>6036</v>
      </c>
      <c r="N174" s="3" t="s">
        <v>1283</v>
      </c>
      <c r="P174" s="3" t="s">
        <v>669</v>
      </c>
      <c r="Q174" s="3" t="s">
        <v>1475</v>
      </c>
      <c r="R174" s="3" t="s">
        <v>2434</v>
      </c>
      <c r="S174" s="2" t="str">
        <f>IF(P174="심사불필요","-",VLOOKUP(K174,'[1]자격증 backdata'!A:G,7,0))</f>
        <v>-</v>
      </c>
      <c r="T174" s="2" t="str">
        <f>IF(S174="-","-",IF(COUNTIFS(B:B,B174,S:S,"필수")&gt;0,"자격요건충족","확인필요"))</f>
        <v>-</v>
      </c>
      <c r="U174" s="2"/>
      <c r="W174" s="2">
        <f>IF(Q174="4급","심사불필요",VLOOKUP(K174,'[1]자격증 backdata'!A:B,2,0))</f>
        <v>0</v>
      </c>
      <c r="X174" s="3">
        <f>IF(R174="A", MIN(20, SUMIFS(W:W, B:B, B174, R:R, "A")),IF(R174="B", MIN(30, SUMIFS(W:W, B:B, B174, R:R, "B")),"비해당분야"))</f>
        <v>12</v>
      </c>
      <c r="Y174" s="3" t="str">
        <f>IF(R174="C",MIN(30,IF(COUNTIFS(B:B,B174,W:W,"가1")=1,25,IF(COUNTIFS(B:B,B174,W:W,"가1")&gt;=2,30,0))+IF(COUNTIFS(B:B,B174,W:W,"나1")&gt;=4,30,IF(COUNTIFS(B:B,B174,W:W,"나1")=3,26,IF(COUNTIFS(B:B,B174,W:W,"나1")=2,22,IF(COUNTIFS(B:B,B174,W:W,"나1")=1,18,0)))))+MIN(30,IF(COUNTIFS(B:B,B174,W:W,"가2")=1,25,IF(COUNTIFS(B:B,B174,W:W,"가2")&gt;=2,30,0))+IF(COUNTIFS(B:B,B174,W:W,"나2")=3,30,IF(COUNTIFS(B:B,B174,W:W,"나2")=2,25,IF(COUNTIFS(B:B,B174,W:W,"나2")=1,20,0)))),"비해당분야")</f>
        <v>비해당분야</v>
      </c>
      <c r="Z174" s="3" t="str">
        <f>IF(R174="C",VLOOKUP(K174,'[1]자격증 backdata'!A:F,6,0),"비해당분야")</f>
        <v>비해당분야</v>
      </c>
      <c r="AA174" s="3" t="str">
        <f>IF(R174="C",SUMIF(B:B,B174,Z:Z),"비해당분야")</f>
        <v>비해당분야</v>
      </c>
      <c r="AB174" s="3" t="str">
        <f>IF(R174="C",SUM(Y174,AA174),"비해당분야")</f>
        <v>비해당분야</v>
      </c>
      <c r="AC174" s="3">
        <f>IF(R174="C",AB174,X174)</f>
        <v>12</v>
      </c>
      <c r="AD174" s="3">
        <f>VLOOKUP(K174,'[1]자격증 backdata'!A:D,4,0)</f>
        <v>5</v>
      </c>
      <c r="AE174" s="3">
        <f>IF(_xlfn.MAXIFS(AD:AD,B:B,B174)&gt;10,10,_xlfn.MAXIFS(AD:AD,B:B,B174))</f>
        <v>5</v>
      </c>
      <c r="AG174" s="2">
        <f>VLOOKUP(K174,'[1]자격증 backdata'!A:C,3,0)</f>
        <v>0</v>
      </c>
      <c r="AH174" s="2">
        <f>COUNTIFS($B:$B,$B174,$AG:$AG,AH$1)</f>
        <v>0</v>
      </c>
      <c r="AI174" s="2">
        <f>COUNTIFS($B:$B,$B174,$AG:$AG,AI$1)</f>
        <v>0</v>
      </c>
      <c r="AJ174" s="2">
        <f>COUNTIFS($B:$B,$B174,$AG:$AG,AJ$1)</f>
        <v>0</v>
      </c>
      <c r="AK174" s="2">
        <f>COUNTIFS($B:$B,$B174,$AG:$AG,AK$1)</f>
        <v>0</v>
      </c>
      <c r="AL174" s="2">
        <f>COUNTIFS($B:$B,$B174,$AG:$AG,AL$1)</f>
        <v>1</v>
      </c>
      <c r="AM174" s="2">
        <f>COUNTIFS($B:$B,$B174,$AG:$AG,AM$1)</f>
        <v>0</v>
      </c>
      <c r="AN174" s="2">
        <f>COUNTIFS($B:$B,$B174,$AG:$AG,AN$1)</f>
        <v>0</v>
      </c>
      <c r="AO174" s="2">
        <f>COUNTIFS($B:$B,$B174,$AG:$AG,AO$1)</f>
        <v>1</v>
      </c>
      <c r="AP174" s="2">
        <f>COUNTIFS($B:$B,$B174,$AG:$AG,AP$1)</f>
        <v>0</v>
      </c>
      <c r="AQ174" s="2">
        <f>COUNTIFS($B:$B,$B174,$AG:$AG,AQ$1)</f>
        <v>1</v>
      </c>
      <c r="AR174" s="2">
        <f>COUNTIFS($B:$B,$B174,$AG:$AG,AR$1)</f>
        <v>0</v>
      </c>
      <c r="AS174" s="2">
        <f>COUNTIFS($B:$B,$B174,$AG:$AG,AS$1)</f>
        <v>0</v>
      </c>
      <c r="AT174" s="2">
        <f>COUNTIFS($B:$B,$B174,$AG:$AG,AT$1)</f>
        <v>1</v>
      </c>
      <c r="AU174" s="2">
        <f>COUNTIFS($B:$B,$B174,$AG:$AG,AU$1)</f>
        <v>0</v>
      </c>
    </row>
    <row r="175" spans="1:47" ht="15" customHeight="1" x14ac:dyDescent="0.35">
      <c r="A175" s="7">
        <f>IF(B174=B175,A174,A174+1)</f>
        <v>56</v>
      </c>
      <c r="B175" s="7" t="s">
        <v>6032</v>
      </c>
      <c r="C175" s="7" t="s">
        <v>6031</v>
      </c>
      <c r="D175" s="7" t="s">
        <v>3044</v>
      </c>
      <c r="E175" s="7" t="s">
        <v>3043</v>
      </c>
      <c r="F175" s="4" t="s">
        <v>7</v>
      </c>
      <c r="G175" s="4" t="s">
        <v>8</v>
      </c>
      <c r="H175" s="4" t="s">
        <v>7</v>
      </c>
      <c r="I175" s="3">
        <v>2</v>
      </c>
      <c r="J175" s="3" t="s">
        <v>106</v>
      </c>
      <c r="K175" s="3" t="s">
        <v>3057</v>
      </c>
      <c r="L175" s="3" t="s">
        <v>55</v>
      </c>
      <c r="M175" s="3" t="s">
        <v>6035</v>
      </c>
      <c r="N175" s="3" t="s">
        <v>5264</v>
      </c>
      <c r="P175" s="3" t="s">
        <v>669</v>
      </c>
      <c r="Q175" s="3" t="s">
        <v>1475</v>
      </c>
      <c r="R175" s="3" t="s">
        <v>2434</v>
      </c>
      <c r="S175" s="2" t="str">
        <f>IF(P175="심사불필요","-",VLOOKUP(K175,'[1]자격증 backdata'!A:G,7,0))</f>
        <v>-</v>
      </c>
      <c r="T175" s="2" t="str">
        <f>IF(S175="-","-",IF(COUNTIFS(B:B,B175,S:S,"필수")&gt;0,"자격요건충족","확인필요"))</f>
        <v>-</v>
      </c>
      <c r="U175" s="2"/>
      <c r="W175" s="2">
        <f>IF(Q175="4급","심사불필요",VLOOKUP(K175,'[1]자격증 backdata'!A:B,2,0))</f>
        <v>4</v>
      </c>
      <c r="X175" s="3">
        <f>IF(R175="A", MIN(20, SUMIFS(W:W, B:B, B175, R:R, "A")),IF(R175="B", MIN(30, SUMIFS(W:W, B:B, B175, R:R, "B")),"비해당분야"))</f>
        <v>12</v>
      </c>
      <c r="Y175" s="3" t="str">
        <f>IF(R175="C",MIN(30,IF(COUNTIFS(B:B,B175,W:W,"가1")=1,25,IF(COUNTIFS(B:B,B175,W:W,"가1")&gt;=2,30,0))+IF(COUNTIFS(B:B,B175,W:W,"나1")&gt;=4,30,IF(COUNTIFS(B:B,B175,W:W,"나1")=3,26,IF(COUNTIFS(B:B,B175,W:W,"나1")=2,22,IF(COUNTIFS(B:B,B175,W:W,"나1")=1,18,0)))))+MIN(30,IF(COUNTIFS(B:B,B175,W:W,"가2")=1,25,IF(COUNTIFS(B:B,B175,W:W,"가2")&gt;=2,30,0))+IF(COUNTIFS(B:B,B175,W:W,"나2")=3,30,IF(COUNTIFS(B:B,B175,W:W,"나2")=2,25,IF(COUNTIFS(B:B,B175,W:W,"나2")=1,20,0)))),"비해당분야")</f>
        <v>비해당분야</v>
      </c>
      <c r="Z175" s="3" t="str">
        <f>IF(R175="C",VLOOKUP(K175,'[1]자격증 backdata'!A:F,6,0),"비해당분야")</f>
        <v>비해당분야</v>
      </c>
      <c r="AA175" s="3" t="str">
        <f>IF(R175="C",SUMIF(B:B,B175,Z:Z),"비해당분야")</f>
        <v>비해당분야</v>
      </c>
      <c r="AB175" s="3" t="str">
        <f>IF(R175="C",SUM(Y175,AA175),"비해당분야")</f>
        <v>비해당분야</v>
      </c>
      <c r="AC175" s="3">
        <f>IF(R175="C",AB175,X175)</f>
        <v>12</v>
      </c>
      <c r="AD175" s="3">
        <f>VLOOKUP(K175,'[1]자격증 backdata'!A:D,4,0)</f>
        <v>0</v>
      </c>
      <c r="AE175" s="3">
        <f>IF(_xlfn.MAXIFS(AD:AD,B:B,B175)&gt;10,10,_xlfn.MAXIFS(AD:AD,B:B,B175))</f>
        <v>5</v>
      </c>
      <c r="AG175" s="2" t="str">
        <f>VLOOKUP(K175,'[1]자격증 backdata'!A:C,3,0)</f>
        <v>M</v>
      </c>
      <c r="AH175" s="2">
        <f>COUNTIFS($B:$B,$B175,$AG:$AG,AH$1)</f>
        <v>0</v>
      </c>
      <c r="AI175" s="2">
        <f>COUNTIFS($B:$B,$B175,$AG:$AG,AI$1)</f>
        <v>0</v>
      </c>
      <c r="AJ175" s="2">
        <f>COUNTIFS($B:$B,$B175,$AG:$AG,AJ$1)</f>
        <v>0</v>
      </c>
      <c r="AK175" s="2">
        <f>COUNTIFS($B:$B,$B175,$AG:$AG,AK$1)</f>
        <v>0</v>
      </c>
      <c r="AL175" s="2">
        <f>COUNTIFS($B:$B,$B175,$AG:$AG,AL$1)</f>
        <v>1</v>
      </c>
      <c r="AM175" s="2">
        <f>COUNTIFS($B:$B,$B175,$AG:$AG,AM$1)</f>
        <v>0</v>
      </c>
      <c r="AN175" s="2">
        <f>COUNTIFS($B:$B,$B175,$AG:$AG,AN$1)</f>
        <v>0</v>
      </c>
      <c r="AO175" s="2">
        <f>COUNTIFS($B:$B,$B175,$AG:$AG,AO$1)</f>
        <v>1</v>
      </c>
      <c r="AP175" s="2">
        <f>COUNTIFS($B:$B,$B175,$AG:$AG,AP$1)</f>
        <v>0</v>
      </c>
      <c r="AQ175" s="2">
        <f>COUNTIFS($B:$B,$B175,$AG:$AG,AQ$1)</f>
        <v>1</v>
      </c>
      <c r="AR175" s="2">
        <f>COUNTIFS($B:$B,$B175,$AG:$AG,AR$1)</f>
        <v>0</v>
      </c>
      <c r="AS175" s="2">
        <f>COUNTIFS($B:$B,$B175,$AG:$AG,AS$1)</f>
        <v>0</v>
      </c>
      <c r="AT175" s="2">
        <f>COUNTIFS($B:$B,$B175,$AG:$AG,AT$1)</f>
        <v>1</v>
      </c>
      <c r="AU175" s="2">
        <f>COUNTIFS($B:$B,$B175,$AG:$AG,AU$1)</f>
        <v>0</v>
      </c>
    </row>
    <row r="176" spans="1:47" ht="15" customHeight="1" x14ac:dyDescent="0.35">
      <c r="A176" s="7">
        <f>IF(B175=B176,A175,A175+1)</f>
        <v>56</v>
      </c>
      <c r="B176" s="7" t="s">
        <v>6032</v>
      </c>
      <c r="C176" s="7" t="s">
        <v>6031</v>
      </c>
      <c r="D176" s="7" t="s">
        <v>3044</v>
      </c>
      <c r="E176" s="7" t="s">
        <v>3043</v>
      </c>
      <c r="F176" s="4" t="s">
        <v>7</v>
      </c>
      <c r="G176" s="4" t="s">
        <v>8</v>
      </c>
      <c r="H176" s="4" t="s">
        <v>7</v>
      </c>
      <c r="I176" s="3">
        <v>3</v>
      </c>
      <c r="J176" s="3" t="s">
        <v>653</v>
      </c>
      <c r="K176" s="3" t="s">
        <v>3052</v>
      </c>
      <c r="L176" s="3" t="s">
        <v>651</v>
      </c>
      <c r="M176" s="3" t="s">
        <v>6034</v>
      </c>
      <c r="N176" s="3" t="s">
        <v>2759</v>
      </c>
      <c r="P176" s="3" t="s">
        <v>669</v>
      </c>
      <c r="Q176" s="3" t="s">
        <v>1475</v>
      </c>
      <c r="R176" s="3" t="s">
        <v>2434</v>
      </c>
      <c r="S176" s="2" t="str">
        <f>IF(P176="심사불필요","-",VLOOKUP(K176,'[1]자격증 backdata'!A:G,7,0))</f>
        <v>-</v>
      </c>
      <c r="T176" s="2" t="str">
        <f>IF(S176="-","-",IF(COUNTIFS(B:B,B176,S:S,"필수")&gt;0,"자격요건충족","확인필요"))</f>
        <v>-</v>
      </c>
      <c r="U176" s="2"/>
      <c r="W176" s="2">
        <f>IF(Q176="4급","심사불필요",VLOOKUP(K176,'[1]자격증 backdata'!A:B,2,0))</f>
        <v>4</v>
      </c>
      <c r="X176" s="3">
        <f>IF(R176="A", MIN(20, SUMIFS(W:W, B:B, B176, R:R, "A")),IF(R176="B", MIN(30, SUMIFS(W:W, B:B, B176, R:R, "B")),"비해당분야"))</f>
        <v>12</v>
      </c>
      <c r="Y176" s="3" t="str">
        <f>IF(R176="C",MIN(30,IF(COUNTIFS(B:B,B176,W:W,"가1")=1,25,IF(COUNTIFS(B:B,B176,W:W,"가1")&gt;=2,30,0))+IF(COUNTIFS(B:B,B176,W:W,"나1")&gt;=4,30,IF(COUNTIFS(B:B,B176,W:W,"나1")=3,26,IF(COUNTIFS(B:B,B176,W:W,"나1")=2,22,IF(COUNTIFS(B:B,B176,W:W,"나1")=1,18,0)))))+MIN(30,IF(COUNTIFS(B:B,B176,W:W,"가2")=1,25,IF(COUNTIFS(B:B,B176,W:W,"가2")&gt;=2,30,0))+IF(COUNTIFS(B:B,B176,W:W,"나2")=3,30,IF(COUNTIFS(B:B,B176,W:W,"나2")=2,25,IF(COUNTIFS(B:B,B176,W:W,"나2")=1,20,0)))),"비해당분야")</f>
        <v>비해당분야</v>
      </c>
      <c r="Z176" s="3" t="str">
        <f>IF(R176="C",VLOOKUP(K176,'[1]자격증 backdata'!A:F,6,0),"비해당분야")</f>
        <v>비해당분야</v>
      </c>
      <c r="AA176" s="3" t="str">
        <f>IF(R176="C",SUMIF(B:B,B176,Z:Z),"비해당분야")</f>
        <v>비해당분야</v>
      </c>
      <c r="AB176" s="3" t="str">
        <f>IF(R176="C",SUM(Y176,AA176),"비해당분야")</f>
        <v>비해당분야</v>
      </c>
      <c r="AC176" s="3">
        <f>IF(R176="C",AB176,X176)</f>
        <v>12</v>
      </c>
      <c r="AD176" s="3">
        <f>VLOOKUP(K176,'[1]자격증 backdata'!A:D,4,0)</f>
        <v>0</v>
      </c>
      <c r="AE176" s="3">
        <f>IF(_xlfn.MAXIFS(AD:AD,B:B,B176)&gt;10,10,_xlfn.MAXIFS(AD:AD,B:B,B176))</f>
        <v>5</v>
      </c>
      <c r="AG176" s="2" t="str">
        <f>VLOOKUP(K176,'[1]자격증 backdata'!A:C,3,0)</f>
        <v>H</v>
      </c>
      <c r="AH176" s="2">
        <f>COUNTIFS($B:$B,$B176,$AG:$AG,AH$1)</f>
        <v>0</v>
      </c>
      <c r="AI176" s="2">
        <f>COUNTIFS($B:$B,$B176,$AG:$AG,AI$1)</f>
        <v>0</v>
      </c>
      <c r="AJ176" s="2">
        <f>COUNTIFS($B:$B,$B176,$AG:$AG,AJ$1)</f>
        <v>0</v>
      </c>
      <c r="AK176" s="2">
        <f>COUNTIFS($B:$B,$B176,$AG:$AG,AK$1)</f>
        <v>0</v>
      </c>
      <c r="AL176" s="2">
        <f>COUNTIFS($B:$B,$B176,$AG:$AG,AL$1)</f>
        <v>1</v>
      </c>
      <c r="AM176" s="2">
        <f>COUNTIFS($B:$B,$B176,$AG:$AG,AM$1)</f>
        <v>0</v>
      </c>
      <c r="AN176" s="2">
        <f>COUNTIFS($B:$B,$B176,$AG:$AG,AN$1)</f>
        <v>0</v>
      </c>
      <c r="AO176" s="2">
        <f>COUNTIFS($B:$B,$B176,$AG:$AG,AO$1)</f>
        <v>1</v>
      </c>
      <c r="AP176" s="2">
        <f>COUNTIFS($B:$B,$B176,$AG:$AG,AP$1)</f>
        <v>0</v>
      </c>
      <c r="AQ176" s="2">
        <f>COUNTIFS($B:$B,$B176,$AG:$AG,AQ$1)</f>
        <v>1</v>
      </c>
      <c r="AR176" s="2">
        <f>COUNTIFS($B:$B,$B176,$AG:$AG,AR$1)</f>
        <v>0</v>
      </c>
      <c r="AS176" s="2">
        <f>COUNTIFS($B:$B,$B176,$AG:$AG,AS$1)</f>
        <v>0</v>
      </c>
      <c r="AT176" s="2">
        <f>COUNTIFS($B:$B,$B176,$AG:$AG,AT$1)</f>
        <v>1</v>
      </c>
      <c r="AU176" s="2">
        <f>COUNTIFS($B:$B,$B176,$AG:$AG,AU$1)</f>
        <v>0</v>
      </c>
    </row>
    <row r="177" spans="1:47" ht="15" customHeight="1" x14ac:dyDescent="0.35">
      <c r="A177" s="7">
        <f>IF(B176=B177,A176,A176+1)</f>
        <v>56</v>
      </c>
      <c r="B177" s="7" t="s">
        <v>6032</v>
      </c>
      <c r="C177" s="7" t="s">
        <v>6031</v>
      </c>
      <c r="D177" s="7" t="s">
        <v>3044</v>
      </c>
      <c r="E177" s="7" t="s">
        <v>3043</v>
      </c>
      <c r="F177" s="4" t="s">
        <v>7</v>
      </c>
      <c r="G177" s="4" t="s">
        <v>8</v>
      </c>
      <c r="H177" s="4" t="s">
        <v>7</v>
      </c>
      <c r="I177" s="3">
        <v>4</v>
      </c>
      <c r="J177" s="3" t="s">
        <v>364</v>
      </c>
      <c r="K177" s="3" t="s">
        <v>3075</v>
      </c>
      <c r="L177" s="3" t="s">
        <v>254</v>
      </c>
      <c r="M177" s="3" t="s">
        <v>6033</v>
      </c>
      <c r="N177" s="3" t="s">
        <v>2554</v>
      </c>
      <c r="P177" s="3" t="s">
        <v>669</v>
      </c>
      <c r="Q177" s="3" t="s">
        <v>1475</v>
      </c>
      <c r="R177" s="3" t="s">
        <v>2434</v>
      </c>
      <c r="S177" s="2" t="str">
        <f>IF(P177="심사불필요","-",VLOOKUP(K177,'[1]자격증 backdata'!A:G,7,0))</f>
        <v>-</v>
      </c>
      <c r="T177" s="2" t="str">
        <f>IF(S177="-","-",IF(COUNTIFS(B:B,B177,S:S,"필수")&gt;0,"자격요건충족","확인필요"))</f>
        <v>-</v>
      </c>
      <c r="U177" s="2"/>
      <c r="W177" s="2">
        <f>IF(Q177="4급","심사불필요",VLOOKUP(K177,'[1]자격증 backdata'!A:B,2,0))</f>
        <v>2</v>
      </c>
      <c r="X177" s="3">
        <f>IF(R177="A", MIN(20, SUMIFS(W:W, B:B, B177, R:R, "A")),IF(R177="B", MIN(30, SUMIFS(W:W, B:B, B177, R:R, "B")),"비해당분야"))</f>
        <v>12</v>
      </c>
      <c r="Y177" s="3" t="str">
        <f>IF(R177="C",MIN(30,IF(COUNTIFS(B:B,B177,W:W,"가1")=1,25,IF(COUNTIFS(B:B,B177,W:W,"가1")&gt;=2,30,0))+IF(COUNTIFS(B:B,B177,W:W,"나1")&gt;=4,30,IF(COUNTIFS(B:B,B177,W:W,"나1")=3,26,IF(COUNTIFS(B:B,B177,W:W,"나1")=2,22,IF(COUNTIFS(B:B,B177,W:W,"나1")=1,18,0)))))+MIN(30,IF(COUNTIFS(B:B,B177,W:W,"가2")=1,25,IF(COUNTIFS(B:B,B177,W:W,"가2")&gt;=2,30,0))+IF(COUNTIFS(B:B,B177,W:W,"나2")=3,30,IF(COUNTIFS(B:B,B177,W:W,"나2")=2,25,IF(COUNTIFS(B:B,B177,W:W,"나2")=1,20,0)))),"비해당분야")</f>
        <v>비해당분야</v>
      </c>
      <c r="Z177" s="3" t="str">
        <f>IF(R177="C",VLOOKUP(K177,'[1]자격증 backdata'!A:F,6,0),"비해당분야")</f>
        <v>비해당분야</v>
      </c>
      <c r="AA177" s="3" t="str">
        <f>IF(R177="C",SUMIF(B:B,B177,Z:Z),"비해당분야")</f>
        <v>비해당분야</v>
      </c>
      <c r="AB177" s="3" t="str">
        <f>IF(R177="C",SUM(Y177,AA177),"비해당분야")</f>
        <v>비해당분야</v>
      </c>
      <c r="AC177" s="3">
        <f>IF(R177="C",AB177,X177)</f>
        <v>12</v>
      </c>
      <c r="AD177" s="3">
        <f>VLOOKUP(K177,'[1]자격증 backdata'!A:D,4,0)</f>
        <v>0</v>
      </c>
      <c r="AE177" s="3">
        <f>IF(_xlfn.MAXIFS(AD:AD,B:B,B177)&gt;10,10,_xlfn.MAXIFS(AD:AD,B:B,B177))</f>
        <v>5</v>
      </c>
      <c r="AG177" s="2" t="str">
        <f>VLOOKUP(K177,'[1]자격증 backdata'!A:C,3,0)</f>
        <v>J</v>
      </c>
      <c r="AH177" s="2">
        <f>COUNTIFS($B:$B,$B177,$AG:$AG,AH$1)</f>
        <v>0</v>
      </c>
      <c r="AI177" s="2">
        <f>COUNTIFS($B:$B,$B177,$AG:$AG,AI$1)</f>
        <v>0</v>
      </c>
      <c r="AJ177" s="2">
        <f>COUNTIFS($B:$B,$B177,$AG:$AG,AJ$1)</f>
        <v>0</v>
      </c>
      <c r="AK177" s="2">
        <f>COUNTIFS($B:$B,$B177,$AG:$AG,AK$1)</f>
        <v>0</v>
      </c>
      <c r="AL177" s="2">
        <f>COUNTIFS($B:$B,$B177,$AG:$AG,AL$1)</f>
        <v>1</v>
      </c>
      <c r="AM177" s="2">
        <f>COUNTIFS($B:$B,$B177,$AG:$AG,AM$1)</f>
        <v>0</v>
      </c>
      <c r="AN177" s="2">
        <f>COUNTIFS($B:$B,$B177,$AG:$AG,AN$1)</f>
        <v>0</v>
      </c>
      <c r="AO177" s="2">
        <f>COUNTIFS($B:$B,$B177,$AG:$AG,AO$1)</f>
        <v>1</v>
      </c>
      <c r="AP177" s="2">
        <f>COUNTIFS($B:$B,$B177,$AG:$AG,AP$1)</f>
        <v>0</v>
      </c>
      <c r="AQ177" s="2">
        <f>COUNTIFS($B:$B,$B177,$AG:$AG,AQ$1)</f>
        <v>1</v>
      </c>
      <c r="AR177" s="2">
        <f>COUNTIFS($B:$B,$B177,$AG:$AG,AR$1)</f>
        <v>0</v>
      </c>
      <c r="AS177" s="2">
        <f>COUNTIFS($B:$B,$B177,$AG:$AG,AS$1)</f>
        <v>0</v>
      </c>
      <c r="AT177" s="2">
        <f>COUNTIFS($B:$B,$B177,$AG:$AG,AT$1)</f>
        <v>1</v>
      </c>
      <c r="AU177" s="2">
        <f>COUNTIFS($B:$B,$B177,$AG:$AG,AU$1)</f>
        <v>0</v>
      </c>
    </row>
    <row r="178" spans="1:47" ht="15" customHeight="1" x14ac:dyDescent="0.35">
      <c r="A178" s="7">
        <f>IF(B177=B178,A177,A177+1)</f>
        <v>56</v>
      </c>
      <c r="B178" s="7" t="s">
        <v>6032</v>
      </c>
      <c r="C178" s="7" t="s">
        <v>6031</v>
      </c>
      <c r="D178" s="7" t="s">
        <v>3044</v>
      </c>
      <c r="E178" s="7" t="s">
        <v>3043</v>
      </c>
      <c r="F178" s="4" t="s">
        <v>7</v>
      </c>
      <c r="G178" s="4" t="s">
        <v>8</v>
      </c>
      <c r="H178" s="4" t="s">
        <v>7</v>
      </c>
      <c r="I178" s="3">
        <v>5</v>
      </c>
      <c r="J178" s="3" t="s">
        <v>2813</v>
      </c>
      <c r="K178" s="3" t="s">
        <v>3159</v>
      </c>
      <c r="L178" s="3" t="s">
        <v>2998</v>
      </c>
      <c r="M178" s="3" t="s">
        <v>6030</v>
      </c>
      <c r="N178" s="3" t="s">
        <v>1742</v>
      </c>
      <c r="P178" s="3" t="s">
        <v>669</v>
      </c>
      <c r="Q178" s="3" t="s">
        <v>1475</v>
      </c>
      <c r="R178" s="3" t="s">
        <v>2434</v>
      </c>
      <c r="S178" s="2" t="str">
        <f>IF(P178="심사불필요","-",VLOOKUP(K178,'[1]자격증 backdata'!A:G,7,0))</f>
        <v>-</v>
      </c>
      <c r="T178" s="2" t="str">
        <f>IF(S178="-","-",IF(COUNTIFS(B:B,B178,S:S,"필수")&gt;0,"자격요건충족","확인필요"))</f>
        <v>-</v>
      </c>
      <c r="U178" s="2"/>
      <c r="W178" s="2">
        <f>IF(Q178="4급","심사불필요",VLOOKUP(K178,'[1]자격증 backdata'!A:B,2,0))</f>
        <v>2</v>
      </c>
      <c r="X178" s="3">
        <f>IF(R178="A", MIN(20, SUMIFS(W:W, B:B, B178, R:R, "A")),IF(R178="B", MIN(30, SUMIFS(W:W, B:B, B178, R:R, "B")),"비해당분야"))</f>
        <v>12</v>
      </c>
      <c r="Y178" s="3" t="str">
        <f>IF(R178="C",MIN(30,IF(COUNTIFS(B:B,B178,W:W,"가1")=1,25,IF(COUNTIFS(B:B,B178,W:W,"가1")&gt;=2,30,0))+IF(COUNTIFS(B:B,B178,W:W,"나1")&gt;=4,30,IF(COUNTIFS(B:B,B178,W:W,"나1")=3,26,IF(COUNTIFS(B:B,B178,W:W,"나1")=2,22,IF(COUNTIFS(B:B,B178,W:W,"나1")=1,18,0)))))+MIN(30,IF(COUNTIFS(B:B,B178,W:W,"가2")=1,25,IF(COUNTIFS(B:B,B178,W:W,"가2")&gt;=2,30,0))+IF(COUNTIFS(B:B,B178,W:W,"나2")=3,30,IF(COUNTIFS(B:B,B178,W:W,"나2")=2,25,IF(COUNTIFS(B:B,B178,W:W,"나2")=1,20,0)))),"비해당분야")</f>
        <v>비해당분야</v>
      </c>
      <c r="Z178" s="3" t="str">
        <f>IF(R178="C",VLOOKUP(K178,'[1]자격증 backdata'!A:F,6,0),"비해당분야")</f>
        <v>비해당분야</v>
      </c>
      <c r="AA178" s="3" t="str">
        <f>IF(R178="C",SUMIF(B:B,B178,Z:Z),"비해당분야")</f>
        <v>비해당분야</v>
      </c>
      <c r="AB178" s="3" t="str">
        <f>IF(R178="C",SUM(Y178,AA178),"비해당분야")</f>
        <v>비해당분야</v>
      </c>
      <c r="AC178" s="3">
        <f>IF(R178="C",AB178,X178)</f>
        <v>12</v>
      </c>
      <c r="AD178" s="3">
        <f>VLOOKUP(K178,'[1]자격증 backdata'!A:D,4,0)</f>
        <v>0</v>
      </c>
      <c r="AE178" s="3">
        <f>IF(_xlfn.MAXIFS(AD:AD,B:B,B178)&gt;10,10,_xlfn.MAXIFS(AD:AD,B:B,B178))</f>
        <v>5</v>
      </c>
      <c r="AG178" s="2" t="str">
        <f>VLOOKUP(K178,'[1]자격증 backdata'!A:C,3,0)</f>
        <v>E</v>
      </c>
      <c r="AH178" s="2">
        <f>COUNTIFS($B:$B,$B178,$AG:$AG,AH$1)</f>
        <v>0</v>
      </c>
      <c r="AI178" s="2">
        <f>COUNTIFS($B:$B,$B178,$AG:$AG,AI$1)</f>
        <v>0</v>
      </c>
      <c r="AJ178" s="2">
        <f>COUNTIFS($B:$B,$B178,$AG:$AG,AJ$1)</f>
        <v>0</v>
      </c>
      <c r="AK178" s="2">
        <f>COUNTIFS($B:$B,$B178,$AG:$AG,AK$1)</f>
        <v>0</v>
      </c>
      <c r="AL178" s="2">
        <f>COUNTIFS($B:$B,$B178,$AG:$AG,AL$1)</f>
        <v>1</v>
      </c>
      <c r="AM178" s="2">
        <f>COUNTIFS($B:$B,$B178,$AG:$AG,AM$1)</f>
        <v>0</v>
      </c>
      <c r="AN178" s="2">
        <f>COUNTIFS($B:$B,$B178,$AG:$AG,AN$1)</f>
        <v>0</v>
      </c>
      <c r="AO178" s="2">
        <f>COUNTIFS($B:$B,$B178,$AG:$AG,AO$1)</f>
        <v>1</v>
      </c>
      <c r="AP178" s="2">
        <f>COUNTIFS($B:$B,$B178,$AG:$AG,AP$1)</f>
        <v>0</v>
      </c>
      <c r="AQ178" s="2">
        <f>COUNTIFS($B:$B,$B178,$AG:$AG,AQ$1)</f>
        <v>1</v>
      </c>
      <c r="AR178" s="2">
        <f>COUNTIFS($B:$B,$B178,$AG:$AG,AR$1)</f>
        <v>0</v>
      </c>
      <c r="AS178" s="2">
        <f>COUNTIFS($B:$B,$B178,$AG:$AG,AS$1)</f>
        <v>0</v>
      </c>
      <c r="AT178" s="2">
        <f>COUNTIFS($B:$B,$B178,$AG:$AG,AT$1)</f>
        <v>1</v>
      </c>
      <c r="AU178" s="2">
        <f>COUNTIFS($B:$B,$B178,$AG:$AG,AU$1)</f>
        <v>0</v>
      </c>
    </row>
    <row r="179" spans="1:47" ht="15" customHeight="1" x14ac:dyDescent="0.35">
      <c r="A179" s="4">
        <f>IF(B178=B179,A178,A178+1)</f>
        <v>57</v>
      </c>
      <c r="B179" s="4" t="s">
        <v>6025</v>
      </c>
      <c r="C179" s="4" t="s">
        <v>6024</v>
      </c>
      <c r="D179" s="4" t="s">
        <v>3044</v>
      </c>
      <c r="E179" s="4" t="s">
        <v>3043</v>
      </c>
      <c r="F179" s="4" t="s">
        <v>7</v>
      </c>
      <c r="G179" s="4" t="s">
        <v>8</v>
      </c>
      <c r="H179" s="4" t="s">
        <v>7</v>
      </c>
      <c r="I179" s="4">
        <v>1</v>
      </c>
      <c r="J179" s="4" t="s">
        <v>38</v>
      </c>
      <c r="K179" s="4" t="s">
        <v>3059</v>
      </c>
      <c r="L179" s="4" t="s">
        <v>36</v>
      </c>
      <c r="M179" s="4" t="s">
        <v>6029</v>
      </c>
      <c r="N179" s="4" t="s">
        <v>1108</v>
      </c>
      <c r="P179" s="4" t="s">
        <v>669</v>
      </c>
      <c r="Q179" s="4" t="s">
        <v>1475</v>
      </c>
      <c r="R179" s="4" t="s">
        <v>2434</v>
      </c>
      <c r="S179" s="5" t="str">
        <f>IF(P179="심사불필요","-",VLOOKUP(K179,'[1]자격증 backdata'!A:G,7,0))</f>
        <v>-</v>
      </c>
      <c r="T179" s="5" t="str">
        <f>IF(S179="-","-",IF(COUNTIFS(B:B,B179,S:S,"필수")&gt;0,"자격요건충족","확인필요"))</f>
        <v>-</v>
      </c>
      <c r="U179" s="5"/>
      <c r="W179" s="5">
        <f>IF(Q179="4급","심사불필요",VLOOKUP(K179,'[1]자격증 backdata'!A:B,2,0))</f>
        <v>0</v>
      </c>
      <c r="X179" s="4">
        <f>IF(R179="A", MIN(20, SUMIFS(W:W, B:B, B179, R:R, "A")),IF(R179="B", MIN(30, SUMIFS(W:W, B:B, B179, R:R, "B")),"비해당분야"))</f>
        <v>12</v>
      </c>
      <c r="Y179" s="4" t="str">
        <f>IF(R179="C",MIN(30,IF(COUNTIFS(B:B,B179,W:W,"가1")=1,25,IF(COUNTIFS(B:B,B179,W:W,"가1")&gt;=2,30,0))+IF(COUNTIFS(B:B,B179,W:W,"나1")&gt;=4,30,IF(COUNTIFS(B:B,B179,W:W,"나1")=3,26,IF(COUNTIFS(B:B,B179,W:W,"나1")=2,22,IF(COUNTIFS(B:B,B179,W:W,"나1")=1,18,0)))))+MIN(30,IF(COUNTIFS(B:B,B179,W:W,"가2")=1,25,IF(COUNTIFS(B:B,B179,W:W,"가2")&gt;=2,30,0))+IF(COUNTIFS(B:B,B179,W:W,"나2")=3,30,IF(COUNTIFS(B:B,B179,W:W,"나2")=2,25,IF(COUNTIFS(B:B,B179,W:W,"나2")=1,20,0)))),"비해당분야")</f>
        <v>비해당분야</v>
      </c>
      <c r="Z179" s="4" t="str">
        <f>IF(R179="C",VLOOKUP(K179,'[1]자격증 backdata'!A:F,6,0),"비해당분야")</f>
        <v>비해당분야</v>
      </c>
      <c r="AA179" s="4" t="str">
        <f>IF(R179="C",SUMIF(B:B,B179,Z:Z),"비해당분야")</f>
        <v>비해당분야</v>
      </c>
      <c r="AB179" s="4" t="str">
        <f>IF(R179="C",SUM(Y179,AA179),"비해당분야")</f>
        <v>비해당분야</v>
      </c>
      <c r="AC179" s="4">
        <f>IF(R179="C",AB179,X179)</f>
        <v>12</v>
      </c>
      <c r="AD179" s="4">
        <f>VLOOKUP(K179,'[1]자격증 backdata'!A:D,4,0)</f>
        <v>5</v>
      </c>
      <c r="AE179" s="4">
        <f>IF(_xlfn.MAXIFS(AD:AD,B:B,B179)&gt;10,10,_xlfn.MAXIFS(AD:AD,B:B,B179))</f>
        <v>5</v>
      </c>
      <c r="AG179" s="5">
        <f>VLOOKUP(K179,'[1]자격증 backdata'!A:C,3,0)</f>
        <v>0</v>
      </c>
      <c r="AH179" s="5">
        <f>COUNTIFS($B:$B,$B179,$AG:$AG,AH$1)</f>
        <v>0</v>
      </c>
      <c r="AI179" s="5">
        <f>COUNTIFS($B:$B,$B179,$AG:$AG,AI$1)</f>
        <v>0</v>
      </c>
      <c r="AJ179" s="5">
        <f>COUNTIFS($B:$B,$B179,$AG:$AG,AJ$1)</f>
        <v>0</v>
      </c>
      <c r="AK179" s="5">
        <f>COUNTIFS($B:$B,$B179,$AG:$AG,AK$1)</f>
        <v>0</v>
      </c>
      <c r="AL179" s="5">
        <f>COUNTIFS($B:$B,$B179,$AG:$AG,AL$1)</f>
        <v>0</v>
      </c>
      <c r="AM179" s="5">
        <f>COUNTIFS($B:$B,$B179,$AG:$AG,AM$1)</f>
        <v>1</v>
      </c>
      <c r="AN179" s="5">
        <f>COUNTIFS($B:$B,$B179,$AG:$AG,AN$1)</f>
        <v>1</v>
      </c>
      <c r="AO179" s="5">
        <f>COUNTIFS($B:$B,$B179,$AG:$AG,AO$1)</f>
        <v>0</v>
      </c>
      <c r="AP179" s="5">
        <f>COUNTIFS($B:$B,$B179,$AG:$AG,AP$1)</f>
        <v>0</v>
      </c>
      <c r="AQ179" s="5">
        <f>COUNTIFS($B:$B,$B179,$AG:$AG,AQ$1)</f>
        <v>0</v>
      </c>
      <c r="AR179" s="5">
        <f>COUNTIFS($B:$B,$B179,$AG:$AG,AR$1)</f>
        <v>0</v>
      </c>
      <c r="AS179" s="5">
        <f>COUNTIFS($B:$B,$B179,$AG:$AG,AS$1)</f>
        <v>0</v>
      </c>
      <c r="AT179" s="5">
        <f>COUNTIFS($B:$B,$B179,$AG:$AG,AT$1)</f>
        <v>1</v>
      </c>
      <c r="AU179" s="5">
        <f>COUNTIFS($B:$B,$B179,$AG:$AG,AU$1)</f>
        <v>0</v>
      </c>
    </row>
    <row r="180" spans="1:47" ht="15" customHeight="1" x14ac:dyDescent="0.35">
      <c r="A180" s="6">
        <f>IF(B179=B180,A179,A179+1)</f>
        <v>57</v>
      </c>
      <c r="B180" s="6" t="s">
        <v>6025</v>
      </c>
      <c r="C180" s="6" t="s">
        <v>6024</v>
      </c>
      <c r="D180" s="6" t="s">
        <v>3044</v>
      </c>
      <c r="E180" s="6" t="s">
        <v>3043</v>
      </c>
      <c r="F180" s="4" t="s">
        <v>7</v>
      </c>
      <c r="G180" s="4" t="s">
        <v>8</v>
      </c>
      <c r="H180" s="4" t="s">
        <v>7</v>
      </c>
      <c r="I180" s="4">
        <v>2</v>
      </c>
      <c r="J180" s="4" t="s">
        <v>106</v>
      </c>
      <c r="K180" s="4" t="s">
        <v>3057</v>
      </c>
      <c r="L180" s="4" t="s">
        <v>55</v>
      </c>
      <c r="M180" s="4" t="s">
        <v>6028</v>
      </c>
      <c r="N180" s="4" t="s">
        <v>1460</v>
      </c>
      <c r="P180" s="4" t="s">
        <v>669</v>
      </c>
      <c r="Q180" s="4" t="s">
        <v>1475</v>
      </c>
      <c r="R180" s="4" t="s">
        <v>2434</v>
      </c>
      <c r="S180" s="5" t="str">
        <f>IF(P180="심사불필요","-",VLOOKUP(K180,'[1]자격증 backdata'!A:G,7,0))</f>
        <v>-</v>
      </c>
      <c r="T180" s="5" t="str">
        <f>IF(S180="-","-",IF(COUNTIFS(B:B,B180,S:S,"필수")&gt;0,"자격요건충족","확인필요"))</f>
        <v>-</v>
      </c>
      <c r="U180" s="5"/>
      <c r="W180" s="5">
        <f>IF(Q180="4급","심사불필요",VLOOKUP(K180,'[1]자격증 backdata'!A:B,2,0))</f>
        <v>4</v>
      </c>
      <c r="X180" s="4">
        <f>IF(R180="A", MIN(20, SUMIFS(W:W, B:B, B180, R:R, "A")),IF(R180="B", MIN(30, SUMIFS(W:W, B:B, B180, R:R, "B")),"비해당분야"))</f>
        <v>12</v>
      </c>
      <c r="Y180" s="4" t="str">
        <f>IF(R180="C",MIN(30,IF(COUNTIFS(B:B,B180,W:W,"가1")=1,25,IF(COUNTIFS(B:B,B180,W:W,"가1")&gt;=2,30,0))+IF(COUNTIFS(B:B,B180,W:W,"나1")&gt;=4,30,IF(COUNTIFS(B:B,B180,W:W,"나1")=3,26,IF(COUNTIFS(B:B,B180,W:W,"나1")=2,22,IF(COUNTIFS(B:B,B180,W:W,"나1")=1,18,0)))))+MIN(30,IF(COUNTIFS(B:B,B180,W:W,"가2")=1,25,IF(COUNTIFS(B:B,B180,W:W,"가2")&gt;=2,30,0))+IF(COUNTIFS(B:B,B180,W:W,"나2")=3,30,IF(COUNTIFS(B:B,B180,W:W,"나2")=2,25,IF(COUNTIFS(B:B,B180,W:W,"나2")=1,20,0)))),"비해당분야")</f>
        <v>비해당분야</v>
      </c>
      <c r="Z180" s="4" t="str">
        <f>IF(R180="C",VLOOKUP(K180,'[1]자격증 backdata'!A:F,6,0),"비해당분야")</f>
        <v>비해당분야</v>
      </c>
      <c r="AA180" s="4" t="str">
        <f>IF(R180="C",SUMIF(B:B,B180,Z:Z),"비해당분야")</f>
        <v>비해당분야</v>
      </c>
      <c r="AB180" s="4" t="str">
        <f>IF(R180="C",SUM(Y180,AA180),"비해당분야")</f>
        <v>비해당분야</v>
      </c>
      <c r="AC180" s="4">
        <f>IF(R180="C",AB180,X180)</f>
        <v>12</v>
      </c>
      <c r="AD180" s="4">
        <f>VLOOKUP(K180,'[1]자격증 backdata'!A:D,4,0)</f>
        <v>0</v>
      </c>
      <c r="AE180" s="4">
        <f>IF(_xlfn.MAXIFS(AD:AD,B:B,B180)&gt;10,10,_xlfn.MAXIFS(AD:AD,B:B,B180))</f>
        <v>5</v>
      </c>
      <c r="AG180" s="5" t="str">
        <f>VLOOKUP(K180,'[1]자격증 backdata'!A:C,3,0)</f>
        <v>M</v>
      </c>
      <c r="AH180" s="5">
        <f>COUNTIFS($B:$B,$B180,$AG:$AG,AH$1)</f>
        <v>0</v>
      </c>
      <c r="AI180" s="5">
        <f>COUNTIFS($B:$B,$B180,$AG:$AG,AI$1)</f>
        <v>0</v>
      </c>
      <c r="AJ180" s="5">
        <f>COUNTIFS($B:$B,$B180,$AG:$AG,AJ$1)</f>
        <v>0</v>
      </c>
      <c r="AK180" s="5">
        <f>COUNTIFS($B:$B,$B180,$AG:$AG,AK$1)</f>
        <v>0</v>
      </c>
      <c r="AL180" s="5">
        <f>COUNTIFS($B:$B,$B180,$AG:$AG,AL$1)</f>
        <v>0</v>
      </c>
      <c r="AM180" s="5">
        <f>COUNTIFS($B:$B,$B180,$AG:$AG,AM$1)</f>
        <v>1</v>
      </c>
      <c r="AN180" s="5">
        <f>COUNTIFS($B:$B,$B180,$AG:$AG,AN$1)</f>
        <v>1</v>
      </c>
      <c r="AO180" s="5">
        <f>COUNTIFS($B:$B,$B180,$AG:$AG,AO$1)</f>
        <v>0</v>
      </c>
      <c r="AP180" s="5">
        <f>COUNTIFS($B:$B,$B180,$AG:$AG,AP$1)</f>
        <v>0</v>
      </c>
      <c r="AQ180" s="5">
        <f>COUNTIFS($B:$B,$B180,$AG:$AG,AQ$1)</f>
        <v>0</v>
      </c>
      <c r="AR180" s="5">
        <f>COUNTIFS($B:$B,$B180,$AG:$AG,AR$1)</f>
        <v>0</v>
      </c>
      <c r="AS180" s="5">
        <f>COUNTIFS($B:$B,$B180,$AG:$AG,AS$1)</f>
        <v>0</v>
      </c>
      <c r="AT180" s="5">
        <f>COUNTIFS($B:$B,$B180,$AG:$AG,AT$1)</f>
        <v>1</v>
      </c>
      <c r="AU180" s="5">
        <f>COUNTIFS($B:$B,$B180,$AG:$AG,AU$1)</f>
        <v>0</v>
      </c>
    </row>
    <row r="181" spans="1:47" ht="15" customHeight="1" x14ac:dyDescent="0.35">
      <c r="A181" s="6">
        <f>IF(B180=B181,A180,A180+1)</f>
        <v>57</v>
      </c>
      <c r="B181" s="6" t="s">
        <v>6025</v>
      </c>
      <c r="C181" s="6" t="s">
        <v>6024</v>
      </c>
      <c r="D181" s="6" t="s">
        <v>3044</v>
      </c>
      <c r="E181" s="6" t="s">
        <v>3043</v>
      </c>
      <c r="F181" s="4" t="s">
        <v>7</v>
      </c>
      <c r="G181" s="4" t="s">
        <v>8</v>
      </c>
      <c r="H181" s="4" t="s">
        <v>7</v>
      </c>
      <c r="I181" s="4">
        <v>3</v>
      </c>
      <c r="J181" s="4" t="s">
        <v>633</v>
      </c>
      <c r="K181" s="4" t="s">
        <v>3118</v>
      </c>
      <c r="L181" s="4" t="s">
        <v>55</v>
      </c>
      <c r="M181" s="4" t="s">
        <v>6027</v>
      </c>
      <c r="N181" s="4" t="s">
        <v>6026</v>
      </c>
      <c r="P181" s="4" t="s">
        <v>669</v>
      </c>
      <c r="Q181" s="4" t="s">
        <v>1475</v>
      </c>
      <c r="R181" s="4" t="s">
        <v>2434</v>
      </c>
      <c r="S181" s="5" t="str">
        <f>IF(P181="심사불필요","-",VLOOKUP(K181,'[1]자격증 backdata'!A:G,7,0))</f>
        <v>-</v>
      </c>
      <c r="T181" s="5" t="str">
        <f>IF(S181="-","-",IF(COUNTIFS(B:B,B181,S:S,"필수")&gt;0,"자격요건충족","확인필요"))</f>
        <v>-</v>
      </c>
      <c r="U181" s="5"/>
      <c r="W181" s="5">
        <f>IF(Q181="4급","심사불필요",VLOOKUP(K181,'[1]자격증 backdata'!A:B,2,0))</f>
        <v>4</v>
      </c>
      <c r="X181" s="4">
        <f>IF(R181="A", MIN(20, SUMIFS(W:W, B:B, B181, R:R, "A")),IF(R181="B", MIN(30, SUMIFS(W:W, B:B, B181, R:R, "B")),"비해당분야"))</f>
        <v>12</v>
      </c>
      <c r="Y181" s="4" t="str">
        <f>IF(R181="C",MIN(30,IF(COUNTIFS(B:B,B181,W:W,"가1")=1,25,IF(COUNTIFS(B:B,B181,W:W,"가1")&gt;=2,30,0))+IF(COUNTIFS(B:B,B181,W:W,"나1")&gt;=4,30,IF(COUNTIFS(B:B,B181,W:W,"나1")=3,26,IF(COUNTIFS(B:B,B181,W:W,"나1")=2,22,IF(COUNTIFS(B:B,B181,W:W,"나1")=1,18,0)))))+MIN(30,IF(COUNTIFS(B:B,B181,W:W,"가2")=1,25,IF(COUNTIFS(B:B,B181,W:W,"가2")&gt;=2,30,0))+IF(COUNTIFS(B:B,B181,W:W,"나2")=3,30,IF(COUNTIFS(B:B,B181,W:W,"나2")=2,25,IF(COUNTIFS(B:B,B181,W:W,"나2")=1,20,0)))),"비해당분야")</f>
        <v>비해당분야</v>
      </c>
      <c r="Z181" s="4" t="str">
        <f>IF(R181="C",VLOOKUP(K181,'[1]자격증 backdata'!A:F,6,0),"비해당분야")</f>
        <v>비해당분야</v>
      </c>
      <c r="AA181" s="4" t="str">
        <f>IF(R181="C",SUMIF(B:B,B181,Z:Z),"비해당분야")</f>
        <v>비해당분야</v>
      </c>
      <c r="AB181" s="4" t="str">
        <f>IF(R181="C",SUM(Y181,AA181),"비해당분야")</f>
        <v>비해당분야</v>
      </c>
      <c r="AC181" s="4">
        <f>IF(R181="C",AB181,X181)</f>
        <v>12</v>
      </c>
      <c r="AD181" s="4">
        <f>VLOOKUP(K181,'[1]자격증 backdata'!A:D,4,0)</f>
        <v>0</v>
      </c>
      <c r="AE181" s="4">
        <f>IF(_xlfn.MAXIFS(AD:AD,B:B,B181)&gt;10,10,_xlfn.MAXIFS(AD:AD,B:B,B181))</f>
        <v>5</v>
      </c>
      <c r="AG181" s="5" t="str">
        <f>VLOOKUP(K181,'[1]자격증 backdata'!A:C,3,0)</f>
        <v>G</v>
      </c>
      <c r="AH181" s="5">
        <f>COUNTIFS($B:$B,$B181,$AG:$AG,AH$1)</f>
        <v>0</v>
      </c>
      <c r="AI181" s="5">
        <f>COUNTIFS($B:$B,$B181,$AG:$AG,AI$1)</f>
        <v>0</v>
      </c>
      <c r="AJ181" s="5">
        <f>COUNTIFS($B:$B,$B181,$AG:$AG,AJ$1)</f>
        <v>0</v>
      </c>
      <c r="AK181" s="5">
        <f>COUNTIFS($B:$B,$B181,$AG:$AG,AK$1)</f>
        <v>0</v>
      </c>
      <c r="AL181" s="5">
        <f>COUNTIFS($B:$B,$B181,$AG:$AG,AL$1)</f>
        <v>0</v>
      </c>
      <c r="AM181" s="5">
        <f>COUNTIFS($B:$B,$B181,$AG:$AG,AM$1)</f>
        <v>1</v>
      </c>
      <c r="AN181" s="5">
        <f>COUNTIFS($B:$B,$B181,$AG:$AG,AN$1)</f>
        <v>1</v>
      </c>
      <c r="AO181" s="5">
        <f>COUNTIFS($B:$B,$B181,$AG:$AG,AO$1)</f>
        <v>0</v>
      </c>
      <c r="AP181" s="5">
        <f>COUNTIFS($B:$B,$B181,$AG:$AG,AP$1)</f>
        <v>0</v>
      </c>
      <c r="AQ181" s="5">
        <f>COUNTIFS($B:$B,$B181,$AG:$AG,AQ$1)</f>
        <v>0</v>
      </c>
      <c r="AR181" s="5">
        <f>COUNTIFS($B:$B,$B181,$AG:$AG,AR$1)</f>
        <v>0</v>
      </c>
      <c r="AS181" s="5">
        <f>COUNTIFS($B:$B,$B181,$AG:$AG,AS$1)</f>
        <v>0</v>
      </c>
      <c r="AT181" s="5">
        <f>COUNTIFS($B:$B,$B181,$AG:$AG,AT$1)</f>
        <v>1</v>
      </c>
      <c r="AU181" s="5">
        <f>COUNTIFS($B:$B,$B181,$AG:$AG,AU$1)</f>
        <v>0</v>
      </c>
    </row>
    <row r="182" spans="1:47" ht="15" customHeight="1" x14ac:dyDescent="0.35">
      <c r="A182" s="6">
        <f>IF(B181=B182,A181,A181+1)</f>
        <v>57</v>
      </c>
      <c r="B182" s="6" t="s">
        <v>6025</v>
      </c>
      <c r="C182" s="6" t="s">
        <v>6024</v>
      </c>
      <c r="D182" s="6" t="s">
        <v>3044</v>
      </c>
      <c r="E182" s="6" t="s">
        <v>3043</v>
      </c>
      <c r="F182" s="4" t="s">
        <v>7</v>
      </c>
      <c r="G182" s="4" t="s">
        <v>8</v>
      </c>
      <c r="H182" s="4" t="s">
        <v>7</v>
      </c>
      <c r="I182" s="4">
        <v>4</v>
      </c>
      <c r="J182" s="4" t="s">
        <v>1655</v>
      </c>
      <c r="K182" s="4" t="s">
        <v>3457</v>
      </c>
      <c r="L182" s="4" t="s">
        <v>4</v>
      </c>
      <c r="M182" s="4" t="s">
        <v>6023</v>
      </c>
      <c r="N182" s="4" t="s">
        <v>697</v>
      </c>
      <c r="P182" s="4" t="s">
        <v>669</v>
      </c>
      <c r="Q182" s="4" t="s">
        <v>1475</v>
      </c>
      <c r="R182" s="4" t="s">
        <v>2434</v>
      </c>
      <c r="S182" s="5" t="str">
        <f>IF(P182="심사불필요","-",VLOOKUP(K182,'[1]자격증 backdata'!A:G,7,0))</f>
        <v>-</v>
      </c>
      <c r="T182" s="5" t="str">
        <f>IF(S182="-","-",IF(COUNTIFS(B:B,B182,S:S,"필수")&gt;0,"자격요건충족","확인필요"))</f>
        <v>-</v>
      </c>
      <c r="U182" s="5"/>
      <c r="W182" s="5">
        <f>IF(Q182="4급","심사불필요",VLOOKUP(K182,'[1]자격증 backdata'!A:B,2,0))</f>
        <v>4</v>
      </c>
      <c r="X182" s="4">
        <f>IF(R182="A", MIN(20, SUMIFS(W:W, B:B, B182, R:R, "A")),IF(R182="B", MIN(30, SUMIFS(W:W, B:B, B182, R:R, "B")),"비해당분야"))</f>
        <v>12</v>
      </c>
      <c r="Y182" s="4" t="str">
        <f>IF(R182="C",MIN(30,IF(COUNTIFS(B:B,B182,W:W,"가1")=1,25,IF(COUNTIFS(B:B,B182,W:W,"가1")&gt;=2,30,0))+IF(COUNTIFS(B:B,B182,W:W,"나1")&gt;=4,30,IF(COUNTIFS(B:B,B182,W:W,"나1")=3,26,IF(COUNTIFS(B:B,B182,W:W,"나1")=2,22,IF(COUNTIFS(B:B,B182,W:W,"나1")=1,18,0)))))+MIN(30,IF(COUNTIFS(B:B,B182,W:W,"가2")=1,25,IF(COUNTIFS(B:B,B182,W:W,"가2")&gt;=2,30,0))+IF(COUNTIFS(B:B,B182,W:W,"나2")=3,30,IF(COUNTIFS(B:B,B182,W:W,"나2")=2,25,IF(COUNTIFS(B:B,B182,W:W,"나2")=1,20,0)))),"비해당분야")</f>
        <v>비해당분야</v>
      </c>
      <c r="Z182" s="4" t="str">
        <f>IF(R182="C",VLOOKUP(K182,'[1]자격증 backdata'!A:F,6,0),"비해당분야")</f>
        <v>비해당분야</v>
      </c>
      <c r="AA182" s="4" t="str">
        <f>IF(R182="C",SUMIF(B:B,B182,Z:Z),"비해당분야")</f>
        <v>비해당분야</v>
      </c>
      <c r="AB182" s="4" t="str">
        <f>IF(R182="C",SUM(Y182,AA182),"비해당분야")</f>
        <v>비해당분야</v>
      </c>
      <c r="AC182" s="4">
        <f>IF(R182="C",AB182,X182)</f>
        <v>12</v>
      </c>
      <c r="AD182" s="4">
        <f>VLOOKUP(K182,'[1]자격증 backdata'!A:D,4,0)</f>
        <v>0</v>
      </c>
      <c r="AE182" s="4">
        <f>IF(_xlfn.MAXIFS(AD:AD,B:B,B182)&gt;10,10,_xlfn.MAXIFS(AD:AD,B:B,B182))</f>
        <v>5</v>
      </c>
      <c r="AG182" s="5" t="str">
        <f>VLOOKUP(K182,'[1]자격증 backdata'!A:C,3,0)</f>
        <v>F</v>
      </c>
      <c r="AH182" s="5">
        <f>COUNTIFS($B:$B,$B182,$AG:$AG,AH$1)</f>
        <v>0</v>
      </c>
      <c r="AI182" s="5">
        <f>COUNTIFS($B:$B,$B182,$AG:$AG,AI$1)</f>
        <v>0</v>
      </c>
      <c r="AJ182" s="5">
        <f>COUNTIFS($B:$B,$B182,$AG:$AG,AJ$1)</f>
        <v>0</v>
      </c>
      <c r="AK182" s="5">
        <f>COUNTIFS($B:$B,$B182,$AG:$AG,AK$1)</f>
        <v>0</v>
      </c>
      <c r="AL182" s="5">
        <f>COUNTIFS($B:$B,$B182,$AG:$AG,AL$1)</f>
        <v>0</v>
      </c>
      <c r="AM182" s="5">
        <f>COUNTIFS($B:$B,$B182,$AG:$AG,AM$1)</f>
        <v>1</v>
      </c>
      <c r="AN182" s="5">
        <f>COUNTIFS($B:$B,$B182,$AG:$AG,AN$1)</f>
        <v>1</v>
      </c>
      <c r="AO182" s="5">
        <f>COUNTIFS($B:$B,$B182,$AG:$AG,AO$1)</f>
        <v>0</v>
      </c>
      <c r="AP182" s="5">
        <f>COUNTIFS($B:$B,$B182,$AG:$AG,AP$1)</f>
        <v>0</v>
      </c>
      <c r="AQ182" s="5">
        <f>COUNTIFS($B:$B,$B182,$AG:$AG,AQ$1)</f>
        <v>0</v>
      </c>
      <c r="AR182" s="5">
        <f>COUNTIFS($B:$B,$B182,$AG:$AG,AR$1)</f>
        <v>0</v>
      </c>
      <c r="AS182" s="5">
        <f>COUNTIFS($B:$B,$B182,$AG:$AG,AS$1)</f>
        <v>0</v>
      </c>
      <c r="AT182" s="5">
        <f>COUNTIFS($B:$B,$B182,$AG:$AG,AT$1)</f>
        <v>1</v>
      </c>
      <c r="AU182" s="5">
        <f>COUNTIFS($B:$B,$B182,$AG:$AG,AU$1)</f>
        <v>0</v>
      </c>
    </row>
    <row r="183" spans="1:47" ht="15" customHeight="1" x14ac:dyDescent="0.35">
      <c r="A183" s="3">
        <f>IF(B182=B183,A182,A182+1)</f>
        <v>58</v>
      </c>
      <c r="B183" s="3" t="s">
        <v>6022</v>
      </c>
      <c r="C183" s="3" t="s">
        <v>4702</v>
      </c>
      <c r="D183" s="3" t="s">
        <v>3044</v>
      </c>
      <c r="E183" s="3" t="s">
        <v>3043</v>
      </c>
      <c r="F183" s="4" t="s">
        <v>568</v>
      </c>
      <c r="G183" s="4" t="s">
        <v>568</v>
      </c>
      <c r="H183" s="4" t="s">
        <v>568</v>
      </c>
      <c r="I183" s="3">
        <v>1</v>
      </c>
      <c r="J183" s="3" t="s">
        <v>570</v>
      </c>
      <c r="K183" s="3" t="s">
        <v>3047</v>
      </c>
      <c r="L183" s="3" t="s">
        <v>568</v>
      </c>
      <c r="M183" s="3" t="s">
        <v>568</v>
      </c>
      <c r="N183" s="3" t="s">
        <v>568</v>
      </c>
      <c r="P183" s="3" t="s">
        <v>669</v>
      </c>
      <c r="Q183" s="3" t="s">
        <v>1475</v>
      </c>
      <c r="R183" s="3" t="s">
        <v>2434</v>
      </c>
      <c r="S183" s="2" t="str">
        <f>IF(P183="심사불필요","-",VLOOKUP(K183,'[1]자격증 backdata'!A:G,7,0))</f>
        <v>-</v>
      </c>
      <c r="T183" s="2" t="str">
        <f>IF(S183="-","-",IF(COUNTIFS(B:B,B183,S:S,"필수")&gt;0,"자격요건충족","확인필요"))</f>
        <v>-</v>
      </c>
      <c r="U183" s="2"/>
      <c r="W183" s="2">
        <f>IF(Q183="4급","심사불필요",VLOOKUP(K183,'[1]자격증 backdata'!A:B,2,0))</f>
        <v>0</v>
      </c>
      <c r="X183" s="3">
        <f>IF(R183="A", MIN(20, SUMIFS(W:W, B:B, B183, R:R, "A")),IF(R183="B", MIN(30, SUMIFS(W:W, B:B, B183, R:R, "B")),"비해당분야"))</f>
        <v>0</v>
      </c>
      <c r="Y183" s="3" t="str">
        <f>IF(R183="C",MIN(30,IF(COUNTIFS(B:B,B183,W:W,"가1")=1,25,IF(COUNTIFS(B:B,B183,W:W,"가1")&gt;=2,30,0))+IF(COUNTIFS(B:B,B183,W:W,"나1")&gt;=4,30,IF(COUNTIFS(B:B,B183,W:W,"나1")=3,26,IF(COUNTIFS(B:B,B183,W:W,"나1")=2,22,IF(COUNTIFS(B:B,B183,W:W,"나1")=1,18,0)))))+MIN(30,IF(COUNTIFS(B:B,B183,W:W,"가2")=1,25,IF(COUNTIFS(B:B,B183,W:W,"가2")&gt;=2,30,0))+IF(COUNTIFS(B:B,B183,W:W,"나2")=3,30,IF(COUNTIFS(B:B,B183,W:W,"나2")=2,25,IF(COUNTIFS(B:B,B183,W:W,"나2")=1,20,0)))),"비해당분야")</f>
        <v>비해당분야</v>
      </c>
      <c r="Z183" s="3" t="str">
        <f>IF(R183="C",VLOOKUP(K183,'[1]자격증 backdata'!A:F,6,0),"비해당분야")</f>
        <v>비해당분야</v>
      </c>
      <c r="AA183" s="3" t="str">
        <f>IF(R183="C",SUMIF(B:B,B183,Z:Z),"비해당분야")</f>
        <v>비해당분야</v>
      </c>
      <c r="AB183" s="3" t="str">
        <f>IF(R183="C",SUM(Y183,AA183),"비해당분야")</f>
        <v>비해당분야</v>
      </c>
      <c r="AC183" s="3">
        <f>IF(R183="C",AB183,X183)</f>
        <v>0</v>
      </c>
      <c r="AD183" s="3">
        <f>VLOOKUP(K183,'[1]자격증 backdata'!A:D,4,0)</f>
        <v>0</v>
      </c>
      <c r="AE183" s="3">
        <f>IF(_xlfn.MAXIFS(AD:AD,B:B,B183)&gt;10,10,_xlfn.MAXIFS(AD:AD,B:B,B183))</f>
        <v>0</v>
      </c>
      <c r="AG183" s="2">
        <f>VLOOKUP(K183,'[1]자격증 backdata'!A:C,3,0)</f>
        <v>0</v>
      </c>
      <c r="AH183" s="2">
        <f>COUNTIFS($B:$B,$B183,$AG:$AG,AH$1)</f>
        <v>0</v>
      </c>
      <c r="AI183" s="2">
        <f>COUNTIFS($B:$B,$B183,$AG:$AG,AI$1)</f>
        <v>0</v>
      </c>
      <c r="AJ183" s="2">
        <f>COUNTIFS($B:$B,$B183,$AG:$AG,AJ$1)</f>
        <v>0</v>
      </c>
      <c r="AK183" s="2">
        <f>COUNTIFS($B:$B,$B183,$AG:$AG,AK$1)</f>
        <v>0</v>
      </c>
      <c r="AL183" s="2">
        <f>COUNTIFS($B:$B,$B183,$AG:$AG,AL$1)</f>
        <v>0</v>
      </c>
      <c r="AM183" s="2">
        <f>COUNTIFS($B:$B,$B183,$AG:$AG,AM$1)</f>
        <v>0</v>
      </c>
      <c r="AN183" s="2">
        <f>COUNTIFS($B:$B,$B183,$AG:$AG,AN$1)</f>
        <v>0</v>
      </c>
      <c r="AO183" s="2">
        <f>COUNTIFS($B:$B,$B183,$AG:$AG,AO$1)</f>
        <v>0</v>
      </c>
      <c r="AP183" s="2">
        <f>COUNTIFS($B:$B,$B183,$AG:$AG,AP$1)</f>
        <v>0</v>
      </c>
      <c r="AQ183" s="2">
        <f>COUNTIFS($B:$B,$B183,$AG:$AG,AQ$1)</f>
        <v>0</v>
      </c>
      <c r="AR183" s="2">
        <f>COUNTIFS($B:$B,$B183,$AG:$AG,AR$1)</f>
        <v>0</v>
      </c>
      <c r="AS183" s="2">
        <f>COUNTIFS($B:$B,$B183,$AG:$AG,AS$1)</f>
        <v>0</v>
      </c>
      <c r="AT183" s="2">
        <f>COUNTIFS($B:$B,$B183,$AG:$AG,AT$1)</f>
        <v>0</v>
      </c>
      <c r="AU183" s="2">
        <f>COUNTIFS($B:$B,$B183,$AG:$AG,AU$1)</f>
        <v>0</v>
      </c>
    </row>
    <row r="184" spans="1:47" ht="15" customHeight="1" x14ac:dyDescent="0.35">
      <c r="A184" s="4">
        <f>IF(B183=B184,A183,A183+1)</f>
        <v>59</v>
      </c>
      <c r="B184" s="4" t="s">
        <v>6017</v>
      </c>
      <c r="C184" s="4" t="s">
        <v>6016</v>
      </c>
      <c r="D184" s="4" t="s">
        <v>3044</v>
      </c>
      <c r="E184" s="4" t="s">
        <v>3043</v>
      </c>
      <c r="F184" s="4" t="s">
        <v>7</v>
      </c>
      <c r="G184" s="4" t="s">
        <v>8</v>
      </c>
      <c r="H184" s="4" t="s">
        <v>7</v>
      </c>
      <c r="I184" s="4">
        <v>1</v>
      </c>
      <c r="J184" s="4" t="s">
        <v>2526</v>
      </c>
      <c r="K184" s="4" t="s">
        <v>3161</v>
      </c>
      <c r="L184" s="4" t="s">
        <v>2524</v>
      </c>
      <c r="M184" s="4" t="s">
        <v>6021</v>
      </c>
      <c r="N184" s="4" t="s">
        <v>2806</v>
      </c>
      <c r="P184" s="4" t="s">
        <v>669</v>
      </c>
      <c r="Q184" s="4" t="s">
        <v>1475</v>
      </c>
      <c r="R184" s="4" t="s">
        <v>2434</v>
      </c>
      <c r="S184" s="5" t="str">
        <f>IF(P184="심사불필요","-",VLOOKUP(K184,'[1]자격증 backdata'!A:G,7,0))</f>
        <v>-</v>
      </c>
      <c r="T184" s="5" t="str">
        <f>IF(S184="-","-",IF(COUNTIFS(B:B,B184,S:S,"필수")&gt;0,"자격요건충족","확인필요"))</f>
        <v>-</v>
      </c>
      <c r="U184" s="5"/>
      <c r="W184" s="5">
        <f>IF(Q184="4급","심사불필요",VLOOKUP(K184,'[1]자격증 backdata'!A:B,2,0))</f>
        <v>4</v>
      </c>
      <c r="X184" s="4">
        <f>IF(R184="A", MIN(20, SUMIFS(W:W, B:B, B184, R:R, "A")),IF(R184="B", MIN(30, SUMIFS(W:W, B:B, B184, R:R, "B")),"비해당분야"))</f>
        <v>14</v>
      </c>
      <c r="Y184" s="4" t="str">
        <f>IF(R184="C",MIN(30,IF(COUNTIFS(B:B,B184,W:W,"가1")=1,25,IF(COUNTIFS(B:B,B184,W:W,"가1")&gt;=2,30,0))+IF(COUNTIFS(B:B,B184,W:W,"나1")&gt;=4,30,IF(COUNTIFS(B:B,B184,W:W,"나1")=3,26,IF(COUNTIFS(B:B,B184,W:W,"나1")=2,22,IF(COUNTIFS(B:B,B184,W:W,"나1")=1,18,0)))))+MIN(30,IF(COUNTIFS(B:B,B184,W:W,"가2")=1,25,IF(COUNTIFS(B:B,B184,W:W,"가2")&gt;=2,30,0))+IF(COUNTIFS(B:B,B184,W:W,"나2")=3,30,IF(COUNTIFS(B:B,B184,W:W,"나2")=2,25,IF(COUNTIFS(B:B,B184,W:W,"나2")=1,20,0)))),"비해당분야")</f>
        <v>비해당분야</v>
      </c>
      <c r="Z184" s="4" t="str">
        <f>IF(R184="C",VLOOKUP(K184,'[1]자격증 backdata'!A:F,6,0),"비해당분야")</f>
        <v>비해당분야</v>
      </c>
      <c r="AA184" s="4" t="str">
        <f>IF(R184="C",SUMIF(B:B,B184,Z:Z),"비해당분야")</f>
        <v>비해당분야</v>
      </c>
      <c r="AB184" s="4" t="str">
        <f>IF(R184="C",SUM(Y184,AA184),"비해당분야")</f>
        <v>비해당분야</v>
      </c>
      <c r="AC184" s="4">
        <f>IF(R184="C",AB184,X184)</f>
        <v>14</v>
      </c>
      <c r="AD184" s="4">
        <f>VLOOKUP(K184,'[1]자격증 backdata'!A:D,4,0)</f>
        <v>0</v>
      </c>
      <c r="AE184" s="4">
        <f>IF(_xlfn.MAXIFS(AD:AD,B:B,B184)&gt;10,10,_xlfn.MAXIFS(AD:AD,B:B,B184))</f>
        <v>5</v>
      </c>
      <c r="AG184" s="5">
        <f>VLOOKUP(K184,'[1]자격증 backdata'!A:C,3,0)</f>
        <v>0</v>
      </c>
      <c r="AH184" s="5">
        <f>COUNTIFS($B:$B,$B184,$AG:$AG,AH$1)</f>
        <v>0</v>
      </c>
      <c r="AI184" s="5">
        <f>COUNTIFS($B:$B,$B184,$AG:$AG,AI$1)</f>
        <v>0</v>
      </c>
      <c r="AJ184" s="5">
        <f>COUNTIFS($B:$B,$B184,$AG:$AG,AJ$1)</f>
        <v>0</v>
      </c>
      <c r="AK184" s="5">
        <f>COUNTIFS($B:$B,$B184,$AG:$AG,AK$1)</f>
        <v>0</v>
      </c>
      <c r="AL184" s="5">
        <f>COUNTIFS($B:$B,$B184,$AG:$AG,AL$1)</f>
        <v>1</v>
      </c>
      <c r="AM184" s="5">
        <f>COUNTIFS($B:$B,$B184,$AG:$AG,AM$1)</f>
        <v>0</v>
      </c>
      <c r="AN184" s="5">
        <f>COUNTIFS($B:$B,$B184,$AG:$AG,AN$1)</f>
        <v>0</v>
      </c>
      <c r="AO184" s="5">
        <f>COUNTIFS($B:$B,$B184,$AG:$AG,AO$1)</f>
        <v>1</v>
      </c>
      <c r="AP184" s="5">
        <f>COUNTIFS($B:$B,$B184,$AG:$AG,AP$1)</f>
        <v>0</v>
      </c>
      <c r="AQ184" s="5">
        <f>COUNTIFS($B:$B,$B184,$AG:$AG,AQ$1)</f>
        <v>0</v>
      </c>
      <c r="AR184" s="5">
        <f>COUNTIFS($B:$B,$B184,$AG:$AG,AR$1)</f>
        <v>0</v>
      </c>
      <c r="AS184" s="5">
        <f>COUNTIFS($B:$B,$B184,$AG:$AG,AS$1)</f>
        <v>0</v>
      </c>
      <c r="AT184" s="5">
        <f>COUNTIFS($B:$B,$B184,$AG:$AG,AT$1)</f>
        <v>1</v>
      </c>
      <c r="AU184" s="5">
        <f>COUNTIFS($B:$B,$B184,$AG:$AG,AU$1)</f>
        <v>0</v>
      </c>
    </row>
    <row r="185" spans="1:47" ht="15" customHeight="1" x14ac:dyDescent="0.35">
      <c r="A185" s="6">
        <f>IF(B184=B185,A184,A184+1)</f>
        <v>59</v>
      </c>
      <c r="B185" s="6" t="s">
        <v>6017</v>
      </c>
      <c r="C185" s="6" t="s">
        <v>6016</v>
      </c>
      <c r="D185" s="6" t="s">
        <v>3044</v>
      </c>
      <c r="E185" s="6" t="s">
        <v>3043</v>
      </c>
      <c r="F185" s="4" t="s">
        <v>7</v>
      </c>
      <c r="G185" s="4" t="s">
        <v>8</v>
      </c>
      <c r="H185" s="4" t="s">
        <v>7</v>
      </c>
      <c r="I185" s="4">
        <v>2</v>
      </c>
      <c r="J185" s="4" t="s">
        <v>653</v>
      </c>
      <c r="K185" s="4" t="s">
        <v>3052</v>
      </c>
      <c r="L185" s="4" t="s">
        <v>651</v>
      </c>
      <c r="M185" s="4" t="s">
        <v>6020</v>
      </c>
      <c r="N185" s="4" t="s">
        <v>2909</v>
      </c>
      <c r="P185" s="4" t="s">
        <v>669</v>
      </c>
      <c r="Q185" s="4" t="s">
        <v>1475</v>
      </c>
      <c r="R185" s="4" t="s">
        <v>2434</v>
      </c>
      <c r="S185" s="5" t="str">
        <f>IF(P185="심사불필요","-",VLOOKUP(K185,'[1]자격증 backdata'!A:G,7,0))</f>
        <v>-</v>
      </c>
      <c r="T185" s="5" t="str">
        <f>IF(S185="-","-",IF(COUNTIFS(B:B,B185,S:S,"필수")&gt;0,"자격요건충족","확인필요"))</f>
        <v>-</v>
      </c>
      <c r="U185" s="5"/>
      <c r="W185" s="5">
        <f>IF(Q185="4급","심사불필요",VLOOKUP(K185,'[1]자격증 backdata'!A:B,2,0))</f>
        <v>4</v>
      </c>
      <c r="X185" s="4">
        <f>IF(R185="A", MIN(20, SUMIFS(W:W, B:B, B185, R:R, "A")),IF(R185="B", MIN(30, SUMIFS(W:W, B:B, B185, R:R, "B")),"비해당분야"))</f>
        <v>14</v>
      </c>
      <c r="Y185" s="4" t="str">
        <f>IF(R185="C",MIN(30,IF(COUNTIFS(B:B,B185,W:W,"가1")=1,25,IF(COUNTIFS(B:B,B185,W:W,"가1")&gt;=2,30,0))+IF(COUNTIFS(B:B,B185,W:W,"나1")&gt;=4,30,IF(COUNTIFS(B:B,B185,W:W,"나1")=3,26,IF(COUNTIFS(B:B,B185,W:W,"나1")=2,22,IF(COUNTIFS(B:B,B185,W:W,"나1")=1,18,0)))))+MIN(30,IF(COUNTIFS(B:B,B185,W:W,"가2")=1,25,IF(COUNTIFS(B:B,B185,W:W,"가2")&gt;=2,30,0))+IF(COUNTIFS(B:B,B185,W:W,"나2")=3,30,IF(COUNTIFS(B:B,B185,W:W,"나2")=2,25,IF(COUNTIFS(B:B,B185,W:W,"나2")=1,20,0)))),"비해당분야")</f>
        <v>비해당분야</v>
      </c>
      <c r="Z185" s="4" t="str">
        <f>IF(R185="C",VLOOKUP(K185,'[1]자격증 backdata'!A:F,6,0),"비해당분야")</f>
        <v>비해당분야</v>
      </c>
      <c r="AA185" s="4" t="str">
        <f>IF(R185="C",SUMIF(B:B,B185,Z:Z),"비해당분야")</f>
        <v>비해당분야</v>
      </c>
      <c r="AB185" s="4" t="str">
        <f>IF(R185="C",SUM(Y185,AA185),"비해당분야")</f>
        <v>비해당분야</v>
      </c>
      <c r="AC185" s="4">
        <f>IF(R185="C",AB185,X185)</f>
        <v>14</v>
      </c>
      <c r="AD185" s="4">
        <f>VLOOKUP(K185,'[1]자격증 backdata'!A:D,4,0)</f>
        <v>0</v>
      </c>
      <c r="AE185" s="4">
        <f>IF(_xlfn.MAXIFS(AD:AD,B:B,B185)&gt;10,10,_xlfn.MAXIFS(AD:AD,B:B,B185))</f>
        <v>5</v>
      </c>
      <c r="AG185" s="5" t="str">
        <f>VLOOKUP(K185,'[1]자격증 backdata'!A:C,3,0)</f>
        <v>H</v>
      </c>
      <c r="AH185" s="5">
        <f>COUNTIFS($B:$B,$B185,$AG:$AG,AH$1)</f>
        <v>0</v>
      </c>
      <c r="AI185" s="5">
        <f>COUNTIFS($B:$B,$B185,$AG:$AG,AI$1)</f>
        <v>0</v>
      </c>
      <c r="AJ185" s="5">
        <f>COUNTIFS($B:$B,$B185,$AG:$AG,AJ$1)</f>
        <v>0</v>
      </c>
      <c r="AK185" s="5">
        <f>COUNTIFS($B:$B,$B185,$AG:$AG,AK$1)</f>
        <v>0</v>
      </c>
      <c r="AL185" s="5">
        <f>COUNTIFS($B:$B,$B185,$AG:$AG,AL$1)</f>
        <v>1</v>
      </c>
      <c r="AM185" s="5">
        <f>COUNTIFS($B:$B,$B185,$AG:$AG,AM$1)</f>
        <v>0</v>
      </c>
      <c r="AN185" s="5">
        <f>COUNTIFS($B:$B,$B185,$AG:$AG,AN$1)</f>
        <v>0</v>
      </c>
      <c r="AO185" s="5">
        <f>COUNTIFS($B:$B,$B185,$AG:$AG,AO$1)</f>
        <v>1</v>
      </c>
      <c r="AP185" s="5">
        <f>COUNTIFS($B:$B,$B185,$AG:$AG,AP$1)</f>
        <v>0</v>
      </c>
      <c r="AQ185" s="5">
        <f>COUNTIFS($B:$B,$B185,$AG:$AG,AQ$1)</f>
        <v>0</v>
      </c>
      <c r="AR185" s="5">
        <f>COUNTIFS($B:$B,$B185,$AG:$AG,AR$1)</f>
        <v>0</v>
      </c>
      <c r="AS185" s="5">
        <f>COUNTIFS($B:$B,$B185,$AG:$AG,AS$1)</f>
        <v>0</v>
      </c>
      <c r="AT185" s="5">
        <f>COUNTIFS($B:$B,$B185,$AG:$AG,AT$1)</f>
        <v>1</v>
      </c>
      <c r="AU185" s="5">
        <f>COUNTIFS($B:$B,$B185,$AG:$AG,AU$1)</f>
        <v>0</v>
      </c>
    </row>
    <row r="186" spans="1:47" ht="15" customHeight="1" x14ac:dyDescent="0.35">
      <c r="A186" s="6">
        <f>IF(B185=B186,A185,A185+1)</f>
        <v>59</v>
      </c>
      <c r="B186" s="6" t="s">
        <v>6017</v>
      </c>
      <c r="C186" s="6" t="s">
        <v>6016</v>
      </c>
      <c r="D186" s="6" t="s">
        <v>3044</v>
      </c>
      <c r="E186" s="6" t="s">
        <v>3043</v>
      </c>
      <c r="F186" s="4" t="s">
        <v>7</v>
      </c>
      <c r="G186" s="4" t="s">
        <v>8</v>
      </c>
      <c r="H186" s="4" t="s">
        <v>7</v>
      </c>
      <c r="I186" s="4">
        <v>3</v>
      </c>
      <c r="J186" s="4" t="s">
        <v>106</v>
      </c>
      <c r="K186" s="4" t="s">
        <v>3057</v>
      </c>
      <c r="L186" s="4" t="s">
        <v>55</v>
      </c>
      <c r="M186" s="4" t="s">
        <v>6019</v>
      </c>
      <c r="N186" s="4" t="s">
        <v>5569</v>
      </c>
      <c r="P186" s="4" t="s">
        <v>669</v>
      </c>
      <c r="Q186" s="4" t="s">
        <v>1475</v>
      </c>
      <c r="R186" s="4" t="s">
        <v>2434</v>
      </c>
      <c r="S186" s="5" t="str">
        <f>IF(P186="심사불필요","-",VLOOKUP(K186,'[1]자격증 backdata'!A:G,7,0))</f>
        <v>-</v>
      </c>
      <c r="T186" s="5" t="str">
        <f>IF(S186="-","-",IF(COUNTIFS(B:B,B186,S:S,"필수")&gt;0,"자격요건충족","확인필요"))</f>
        <v>-</v>
      </c>
      <c r="U186" s="5"/>
      <c r="W186" s="5">
        <f>IF(Q186="4급","심사불필요",VLOOKUP(K186,'[1]자격증 backdata'!A:B,2,0))</f>
        <v>4</v>
      </c>
      <c r="X186" s="4">
        <f>IF(R186="A", MIN(20, SUMIFS(W:W, B:B, B186, R:R, "A")),IF(R186="B", MIN(30, SUMIFS(W:W, B:B, B186, R:R, "B")),"비해당분야"))</f>
        <v>14</v>
      </c>
      <c r="Y186" s="4" t="str">
        <f>IF(R186="C",MIN(30,IF(COUNTIFS(B:B,B186,W:W,"가1")=1,25,IF(COUNTIFS(B:B,B186,W:W,"가1")&gt;=2,30,0))+IF(COUNTIFS(B:B,B186,W:W,"나1")&gt;=4,30,IF(COUNTIFS(B:B,B186,W:W,"나1")=3,26,IF(COUNTIFS(B:B,B186,W:W,"나1")=2,22,IF(COUNTIFS(B:B,B186,W:W,"나1")=1,18,0)))))+MIN(30,IF(COUNTIFS(B:B,B186,W:W,"가2")=1,25,IF(COUNTIFS(B:B,B186,W:W,"가2")&gt;=2,30,0))+IF(COUNTIFS(B:B,B186,W:W,"나2")=3,30,IF(COUNTIFS(B:B,B186,W:W,"나2")=2,25,IF(COUNTIFS(B:B,B186,W:W,"나2")=1,20,0)))),"비해당분야")</f>
        <v>비해당분야</v>
      </c>
      <c r="Z186" s="4" t="str">
        <f>IF(R186="C",VLOOKUP(K186,'[1]자격증 backdata'!A:F,6,0),"비해당분야")</f>
        <v>비해당분야</v>
      </c>
      <c r="AA186" s="4" t="str">
        <f>IF(R186="C",SUMIF(B:B,B186,Z:Z),"비해당분야")</f>
        <v>비해당분야</v>
      </c>
      <c r="AB186" s="4" t="str">
        <f>IF(R186="C",SUM(Y186,AA186),"비해당분야")</f>
        <v>비해당분야</v>
      </c>
      <c r="AC186" s="4">
        <f>IF(R186="C",AB186,X186)</f>
        <v>14</v>
      </c>
      <c r="AD186" s="4">
        <f>VLOOKUP(K186,'[1]자격증 backdata'!A:D,4,0)</f>
        <v>0</v>
      </c>
      <c r="AE186" s="4">
        <f>IF(_xlfn.MAXIFS(AD:AD,B:B,B186)&gt;10,10,_xlfn.MAXIFS(AD:AD,B:B,B186))</f>
        <v>5</v>
      </c>
      <c r="AG186" s="5" t="str">
        <f>VLOOKUP(K186,'[1]자격증 backdata'!A:C,3,0)</f>
        <v>M</v>
      </c>
      <c r="AH186" s="5">
        <f>COUNTIFS($B:$B,$B186,$AG:$AG,AH$1)</f>
        <v>0</v>
      </c>
      <c r="AI186" s="5">
        <f>COUNTIFS($B:$B,$B186,$AG:$AG,AI$1)</f>
        <v>0</v>
      </c>
      <c r="AJ186" s="5">
        <f>COUNTIFS($B:$B,$B186,$AG:$AG,AJ$1)</f>
        <v>0</v>
      </c>
      <c r="AK186" s="5">
        <f>COUNTIFS($B:$B,$B186,$AG:$AG,AK$1)</f>
        <v>0</v>
      </c>
      <c r="AL186" s="5">
        <f>COUNTIFS($B:$B,$B186,$AG:$AG,AL$1)</f>
        <v>1</v>
      </c>
      <c r="AM186" s="5">
        <f>COUNTIFS($B:$B,$B186,$AG:$AG,AM$1)</f>
        <v>0</v>
      </c>
      <c r="AN186" s="5">
        <f>COUNTIFS($B:$B,$B186,$AG:$AG,AN$1)</f>
        <v>0</v>
      </c>
      <c r="AO186" s="5">
        <f>COUNTIFS($B:$B,$B186,$AG:$AG,AO$1)</f>
        <v>1</v>
      </c>
      <c r="AP186" s="5">
        <f>COUNTIFS($B:$B,$B186,$AG:$AG,AP$1)</f>
        <v>0</v>
      </c>
      <c r="AQ186" s="5">
        <f>COUNTIFS($B:$B,$B186,$AG:$AG,AQ$1)</f>
        <v>0</v>
      </c>
      <c r="AR186" s="5">
        <f>COUNTIFS($B:$B,$B186,$AG:$AG,AR$1)</f>
        <v>0</v>
      </c>
      <c r="AS186" s="5">
        <f>COUNTIFS($B:$B,$B186,$AG:$AG,AS$1)</f>
        <v>0</v>
      </c>
      <c r="AT186" s="5">
        <f>COUNTIFS($B:$B,$B186,$AG:$AG,AT$1)</f>
        <v>1</v>
      </c>
      <c r="AU186" s="5">
        <f>COUNTIFS($B:$B,$B186,$AG:$AG,AU$1)</f>
        <v>0</v>
      </c>
    </row>
    <row r="187" spans="1:47" ht="15" customHeight="1" x14ac:dyDescent="0.35">
      <c r="A187" s="6">
        <f>IF(B186=B187,A186,A186+1)</f>
        <v>59</v>
      </c>
      <c r="B187" s="6" t="s">
        <v>6017</v>
      </c>
      <c r="C187" s="6" t="s">
        <v>6016</v>
      </c>
      <c r="D187" s="6" t="s">
        <v>3044</v>
      </c>
      <c r="E187" s="6" t="s">
        <v>3043</v>
      </c>
      <c r="F187" s="4" t="s">
        <v>7</v>
      </c>
      <c r="G187" s="4" t="s">
        <v>8</v>
      </c>
      <c r="H187" s="4" t="s">
        <v>7</v>
      </c>
      <c r="I187" s="4">
        <v>4</v>
      </c>
      <c r="J187" s="4" t="s">
        <v>69</v>
      </c>
      <c r="K187" s="4" t="s">
        <v>3065</v>
      </c>
      <c r="L187" s="4" t="s">
        <v>36</v>
      </c>
      <c r="M187" s="4" t="s">
        <v>6018</v>
      </c>
      <c r="N187" s="4" t="s">
        <v>189</v>
      </c>
      <c r="P187" s="4" t="s">
        <v>669</v>
      </c>
      <c r="Q187" s="4" t="s">
        <v>1475</v>
      </c>
      <c r="R187" s="4" t="s">
        <v>2434</v>
      </c>
      <c r="S187" s="5" t="str">
        <f>IF(P187="심사불필요","-",VLOOKUP(K187,'[1]자격증 backdata'!A:G,7,0))</f>
        <v>-</v>
      </c>
      <c r="T187" s="5" t="str">
        <f>IF(S187="-","-",IF(COUNTIFS(B:B,B187,S:S,"필수")&gt;0,"자격요건충족","확인필요"))</f>
        <v>-</v>
      </c>
      <c r="U187" s="5"/>
      <c r="W187" s="5">
        <f>IF(Q187="4급","심사불필요",VLOOKUP(K187,'[1]자격증 backdata'!A:B,2,0))</f>
        <v>0</v>
      </c>
      <c r="X187" s="4">
        <f>IF(R187="A", MIN(20, SUMIFS(W:W, B:B, B187, R:R, "A")),IF(R187="B", MIN(30, SUMIFS(W:W, B:B, B187, R:R, "B")),"비해당분야"))</f>
        <v>14</v>
      </c>
      <c r="Y187" s="4" t="str">
        <f>IF(R187="C",MIN(30,IF(COUNTIFS(B:B,B187,W:W,"가1")=1,25,IF(COUNTIFS(B:B,B187,W:W,"가1")&gt;=2,30,0))+IF(COUNTIFS(B:B,B187,W:W,"나1")&gt;=4,30,IF(COUNTIFS(B:B,B187,W:W,"나1")=3,26,IF(COUNTIFS(B:B,B187,W:W,"나1")=2,22,IF(COUNTIFS(B:B,B187,W:W,"나1")=1,18,0)))))+MIN(30,IF(COUNTIFS(B:B,B187,W:W,"가2")=1,25,IF(COUNTIFS(B:B,B187,W:W,"가2")&gt;=2,30,0))+IF(COUNTIFS(B:B,B187,W:W,"나2")=3,30,IF(COUNTIFS(B:B,B187,W:W,"나2")=2,25,IF(COUNTIFS(B:B,B187,W:W,"나2")=1,20,0)))),"비해당분야")</f>
        <v>비해당분야</v>
      </c>
      <c r="Z187" s="4" t="str">
        <f>IF(R187="C",VLOOKUP(K187,'[1]자격증 backdata'!A:F,6,0),"비해당분야")</f>
        <v>비해당분야</v>
      </c>
      <c r="AA187" s="4" t="str">
        <f>IF(R187="C",SUMIF(B:B,B187,Z:Z),"비해당분야")</f>
        <v>비해당분야</v>
      </c>
      <c r="AB187" s="4" t="str">
        <f>IF(R187="C",SUM(Y187,AA187),"비해당분야")</f>
        <v>비해당분야</v>
      </c>
      <c r="AC187" s="4">
        <f>IF(R187="C",AB187,X187)</f>
        <v>14</v>
      </c>
      <c r="AD187" s="4">
        <f>VLOOKUP(K187,'[1]자격증 backdata'!A:D,4,0)</f>
        <v>5</v>
      </c>
      <c r="AE187" s="4">
        <f>IF(_xlfn.MAXIFS(AD:AD,B:B,B187)&gt;10,10,_xlfn.MAXIFS(AD:AD,B:B,B187))</f>
        <v>5</v>
      </c>
      <c r="AG187" s="5">
        <f>VLOOKUP(K187,'[1]자격증 backdata'!A:C,3,0)</f>
        <v>0</v>
      </c>
      <c r="AH187" s="5">
        <f>COUNTIFS($B:$B,$B187,$AG:$AG,AH$1)</f>
        <v>0</v>
      </c>
      <c r="AI187" s="5">
        <f>COUNTIFS($B:$B,$B187,$AG:$AG,AI$1)</f>
        <v>0</v>
      </c>
      <c r="AJ187" s="5">
        <f>COUNTIFS($B:$B,$B187,$AG:$AG,AJ$1)</f>
        <v>0</v>
      </c>
      <c r="AK187" s="5">
        <f>COUNTIFS($B:$B,$B187,$AG:$AG,AK$1)</f>
        <v>0</v>
      </c>
      <c r="AL187" s="5">
        <f>COUNTIFS($B:$B,$B187,$AG:$AG,AL$1)</f>
        <v>1</v>
      </c>
      <c r="AM187" s="5">
        <f>COUNTIFS($B:$B,$B187,$AG:$AG,AM$1)</f>
        <v>0</v>
      </c>
      <c r="AN187" s="5">
        <f>COUNTIFS($B:$B,$B187,$AG:$AG,AN$1)</f>
        <v>0</v>
      </c>
      <c r="AO187" s="5">
        <f>COUNTIFS($B:$B,$B187,$AG:$AG,AO$1)</f>
        <v>1</v>
      </c>
      <c r="AP187" s="5">
        <f>COUNTIFS($B:$B,$B187,$AG:$AG,AP$1)</f>
        <v>0</v>
      </c>
      <c r="AQ187" s="5">
        <f>COUNTIFS($B:$B,$B187,$AG:$AG,AQ$1)</f>
        <v>0</v>
      </c>
      <c r="AR187" s="5">
        <f>COUNTIFS($B:$B,$B187,$AG:$AG,AR$1)</f>
        <v>0</v>
      </c>
      <c r="AS187" s="5">
        <f>COUNTIFS($B:$B,$B187,$AG:$AG,AS$1)</f>
        <v>0</v>
      </c>
      <c r="AT187" s="5">
        <f>COUNTIFS($B:$B,$B187,$AG:$AG,AT$1)</f>
        <v>1</v>
      </c>
      <c r="AU187" s="5">
        <f>COUNTIFS($B:$B,$B187,$AG:$AG,AU$1)</f>
        <v>0</v>
      </c>
    </row>
    <row r="188" spans="1:47" ht="15" customHeight="1" x14ac:dyDescent="0.35">
      <c r="A188" s="6">
        <f>IF(B187=B188,A187,A187+1)</f>
        <v>59</v>
      </c>
      <c r="B188" s="6" t="s">
        <v>6017</v>
      </c>
      <c r="C188" s="6" t="s">
        <v>6016</v>
      </c>
      <c r="D188" s="6" t="s">
        <v>3044</v>
      </c>
      <c r="E188" s="6" t="s">
        <v>3043</v>
      </c>
      <c r="F188" s="4" t="s">
        <v>7</v>
      </c>
      <c r="G188" s="4" t="s">
        <v>8</v>
      </c>
      <c r="H188" s="4" t="s">
        <v>7</v>
      </c>
      <c r="I188" s="4">
        <v>5</v>
      </c>
      <c r="J188" s="4" t="s">
        <v>2813</v>
      </c>
      <c r="K188" s="4" t="s">
        <v>3159</v>
      </c>
      <c r="L188" s="4" t="s">
        <v>2998</v>
      </c>
      <c r="M188" s="4" t="s">
        <v>6015</v>
      </c>
      <c r="N188" s="4" t="s">
        <v>6014</v>
      </c>
      <c r="P188" s="4" t="s">
        <v>669</v>
      </c>
      <c r="Q188" s="4" t="s">
        <v>1475</v>
      </c>
      <c r="R188" s="4" t="s">
        <v>2434</v>
      </c>
      <c r="S188" s="5" t="str">
        <f>IF(P188="심사불필요","-",VLOOKUP(K188,'[1]자격증 backdata'!A:G,7,0))</f>
        <v>-</v>
      </c>
      <c r="T188" s="5" t="str">
        <f>IF(S188="-","-",IF(COUNTIFS(B:B,B188,S:S,"필수")&gt;0,"자격요건충족","확인필요"))</f>
        <v>-</v>
      </c>
      <c r="U188" s="5"/>
      <c r="W188" s="5">
        <f>IF(Q188="4급","심사불필요",VLOOKUP(K188,'[1]자격증 backdata'!A:B,2,0))</f>
        <v>2</v>
      </c>
      <c r="X188" s="4">
        <f>IF(R188="A", MIN(20, SUMIFS(W:W, B:B, B188, R:R, "A")),IF(R188="B", MIN(30, SUMIFS(W:W, B:B, B188, R:R, "B")),"비해당분야"))</f>
        <v>14</v>
      </c>
      <c r="Y188" s="4" t="str">
        <f>IF(R188="C",MIN(30,IF(COUNTIFS(B:B,B188,W:W,"가1")=1,25,IF(COUNTIFS(B:B,B188,W:W,"가1")&gt;=2,30,0))+IF(COUNTIFS(B:B,B188,W:W,"나1")&gt;=4,30,IF(COUNTIFS(B:B,B188,W:W,"나1")=3,26,IF(COUNTIFS(B:B,B188,W:W,"나1")=2,22,IF(COUNTIFS(B:B,B188,W:W,"나1")=1,18,0)))))+MIN(30,IF(COUNTIFS(B:B,B188,W:W,"가2")=1,25,IF(COUNTIFS(B:B,B188,W:W,"가2")&gt;=2,30,0))+IF(COUNTIFS(B:B,B188,W:W,"나2")=3,30,IF(COUNTIFS(B:B,B188,W:W,"나2")=2,25,IF(COUNTIFS(B:B,B188,W:W,"나2")=1,20,0)))),"비해당분야")</f>
        <v>비해당분야</v>
      </c>
      <c r="Z188" s="4" t="str">
        <f>IF(R188="C",VLOOKUP(K188,'[1]자격증 backdata'!A:F,6,0),"비해당분야")</f>
        <v>비해당분야</v>
      </c>
      <c r="AA188" s="4" t="str">
        <f>IF(R188="C",SUMIF(B:B,B188,Z:Z),"비해당분야")</f>
        <v>비해당분야</v>
      </c>
      <c r="AB188" s="4" t="str">
        <f>IF(R188="C",SUM(Y188,AA188),"비해당분야")</f>
        <v>비해당분야</v>
      </c>
      <c r="AC188" s="4">
        <f>IF(R188="C",AB188,X188)</f>
        <v>14</v>
      </c>
      <c r="AD188" s="4">
        <f>VLOOKUP(K188,'[1]자격증 backdata'!A:D,4,0)</f>
        <v>0</v>
      </c>
      <c r="AE188" s="4">
        <f>IF(_xlfn.MAXIFS(AD:AD,B:B,B188)&gt;10,10,_xlfn.MAXIFS(AD:AD,B:B,B188))</f>
        <v>5</v>
      </c>
      <c r="AG188" s="5" t="str">
        <f>VLOOKUP(K188,'[1]자격증 backdata'!A:C,3,0)</f>
        <v>E</v>
      </c>
      <c r="AH188" s="5">
        <f>COUNTIFS($B:$B,$B188,$AG:$AG,AH$1)</f>
        <v>0</v>
      </c>
      <c r="AI188" s="5">
        <f>COUNTIFS($B:$B,$B188,$AG:$AG,AI$1)</f>
        <v>0</v>
      </c>
      <c r="AJ188" s="5">
        <f>COUNTIFS($B:$B,$B188,$AG:$AG,AJ$1)</f>
        <v>0</v>
      </c>
      <c r="AK188" s="5">
        <f>COUNTIFS($B:$B,$B188,$AG:$AG,AK$1)</f>
        <v>0</v>
      </c>
      <c r="AL188" s="5">
        <f>COUNTIFS($B:$B,$B188,$AG:$AG,AL$1)</f>
        <v>1</v>
      </c>
      <c r="AM188" s="5">
        <f>COUNTIFS($B:$B,$B188,$AG:$AG,AM$1)</f>
        <v>0</v>
      </c>
      <c r="AN188" s="5">
        <f>COUNTIFS($B:$B,$B188,$AG:$AG,AN$1)</f>
        <v>0</v>
      </c>
      <c r="AO188" s="5">
        <f>COUNTIFS($B:$B,$B188,$AG:$AG,AO$1)</f>
        <v>1</v>
      </c>
      <c r="AP188" s="5">
        <f>COUNTIFS($B:$B,$B188,$AG:$AG,AP$1)</f>
        <v>0</v>
      </c>
      <c r="AQ188" s="5">
        <f>COUNTIFS($B:$B,$B188,$AG:$AG,AQ$1)</f>
        <v>0</v>
      </c>
      <c r="AR188" s="5">
        <f>COUNTIFS($B:$B,$B188,$AG:$AG,AR$1)</f>
        <v>0</v>
      </c>
      <c r="AS188" s="5">
        <f>COUNTIFS($B:$B,$B188,$AG:$AG,AS$1)</f>
        <v>0</v>
      </c>
      <c r="AT188" s="5">
        <f>COUNTIFS($B:$B,$B188,$AG:$AG,AT$1)</f>
        <v>1</v>
      </c>
      <c r="AU188" s="5">
        <f>COUNTIFS($B:$B,$B188,$AG:$AG,AU$1)</f>
        <v>0</v>
      </c>
    </row>
    <row r="189" spans="1:47" ht="15" customHeight="1" x14ac:dyDescent="0.35">
      <c r="A189" s="3">
        <f>IF(B188=B189,A188,A188+1)</f>
        <v>60</v>
      </c>
      <c r="B189" s="3" t="s">
        <v>6009</v>
      </c>
      <c r="C189" s="3" t="s">
        <v>6008</v>
      </c>
      <c r="D189" s="3" t="s">
        <v>3044</v>
      </c>
      <c r="E189" s="3" t="s">
        <v>3043</v>
      </c>
      <c r="F189" s="4" t="s">
        <v>7</v>
      </c>
      <c r="G189" s="4" t="s">
        <v>8</v>
      </c>
      <c r="H189" s="4" t="s">
        <v>7</v>
      </c>
      <c r="I189" s="3">
        <v>1</v>
      </c>
      <c r="J189" s="3" t="s">
        <v>69</v>
      </c>
      <c r="K189" s="3" t="s">
        <v>3065</v>
      </c>
      <c r="L189" s="3" t="s">
        <v>36</v>
      </c>
      <c r="M189" s="3" t="s">
        <v>6013</v>
      </c>
      <c r="N189" s="3" t="s">
        <v>784</v>
      </c>
      <c r="P189" s="3" t="s">
        <v>669</v>
      </c>
      <c r="Q189" s="3" t="s">
        <v>1475</v>
      </c>
      <c r="R189" s="3" t="s">
        <v>2434</v>
      </c>
      <c r="S189" s="2" t="str">
        <f>IF(P189="심사불필요","-",VLOOKUP(K189,'[1]자격증 backdata'!A:G,7,0))</f>
        <v>-</v>
      </c>
      <c r="T189" s="2" t="str">
        <f>IF(S189="-","-",IF(COUNTIFS(B:B,B189,S:S,"필수")&gt;0,"자격요건충족","확인필요"))</f>
        <v>-</v>
      </c>
      <c r="U189" s="2"/>
      <c r="W189" s="2">
        <f>IF(Q189="4급","심사불필요",VLOOKUP(K189,'[1]자격증 backdata'!A:B,2,0))</f>
        <v>0</v>
      </c>
      <c r="X189" s="3">
        <f>IF(R189="A", MIN(20, SUMIFS(W:W, B:B, B189, R:R, "A")),IF(R189="B", MIN(30, SUMIFS(W:W, B:B, B189, R:R, "B")),"비해당분야"))</f>
        <v>14</v>
      </c>
      <c r="Y189" s="3" t="str">
        <f>IF(R189="C",MIN(30,IF(COUNTIFS(B:B,B189,W:W,"가1")=1,25,IF(COUNTIFS(B:B,B189,W:W,"가1")&gt;=2,30,0))+IF(COUNTIFS(B:B,B189,W:W,"나1")&gt;=4,30,IF(COUNTIFS(B:B,B189,W:W,"나1")=3,26,IF(COUNTIFS(B:B,B189,W:W,"나1")=2,22,IF(COUNTIFS(B:B,B189,W:W,"나1")=1,18,0)))))+MIN(30,IF(COUNTIFS(B:B,B189,W:W,"가2")=1,25,IF(COUNTIFS(B:B,B189,W:W,"가2")&gt;=2,30,0))+IF(COUNTIFS(B:B,B189,W:W,"나2")=3,30,IF(COUNTIFS(B:B,B189,W:W,"나2")=2,25,IF(COUNTIFS(B:B,B189,W:W,"나2")=1,20,0)))),"비해당분야")</f>
        <v>비해당분야</v>
      </c>
      <c r="Z189" s="3" t="str">
        <f>IF(R189="C",VLOOKUP(K189,'[1]자격증 backdata'!A:F,6,0),"비해당분야")</f>
        <v>비해당분야</v>
      </c>
      <c r="AA189" s="3" t="str">
        <f>IF(R189="C",SUMIF(B:B,B189,Z:Z),"비해당분야")</f>
        <v>비해당분야</v>
      </c>
      <c r="AB189" s="3" t="str">
        <f>IF(R189="C",SUM(Y189,AA189),"비해당분야")</f>
        <v>비해당분야</v>
      </c>
      <c r="AC189" s="3">
        <f>IF(R189="C",AB189,X189)</f>
        <v>14</v>
      </c>
      <c r="AD189" s="3">
        <f>VLOOKUP(K189,'[1]자격증 backdata'!A:D,4,0)</f>
        <v>5</v>
      </c>
      <c r="AE189" s="3">
        <f>IF(_xlfn.MAXIFS(AD:AD,B:B,B189)&gt;10,10,_xlfn.MAXIFS(AD:AD,B:B,B189))</f>
        <v>5</v>
      </c>
      <c r="AG189" s="2">
        <f>VLOOKUP(K189,'[1]자격증 backdata'!A:C,3,0)</f>
        <v>0</v>
      </c>
      <c r="AH189" s="2">
        <f>COUNTIFS($B:$B,$B189,$AG:$AG,AH$1)</f>
        <v>0</v>
      </c>
      <c r="AI189" s="2">
        <f>COUNTIFS($B:$B,$B189,$AG:$AG,AI$1)</f>
        <v>0</v>
      </c>
      <c r="AJ189" s="2">
        <f>COUNTIFS($B:$B,$B189,$AG:$AG,AJ$1)</f>
        <v>0</v>
      </c>
      <c r="AK189" s="2">
        <f>COUNTIFS($B:$B,$B189,$AG:$AG,AK$1)</f>
        <v>0</v>
      </c>
      <c r="AL189" s="2">
        <f>COUNTIFS($B:$B,$B189,$AG:$AG,AL$1)</f>
        <v>0</v>
      </c>
      <c r="AM189" s="2">
        <f>COUNTIFS($B:$B,$B189,$AG:$AG,AM$1)</f>
        <v>0</v>
      </c>
      <c r="AN189" s="2">
        <f>COUNTIFS($B:$B,$B189,$AG:$AG,AN$1)</f>
        <v>0</v>
      </c>
      <c r="AO189" s="2">
        <f>COUNTIFS($B:$B,$B189,$AG:$AG,AO$1)</f>
        <v>1</v>
      </c>
      <c r="AP189" s="2">
        <f>COUNTIFS($B:$B,$B189,$AG:$AG,AP$1)</f>
        <v>0</v>
      </c>
      <c r="AQ189" s="2">
        <f>COUNTIFS($B:$B,$B189,$AG:$AG,AQ$1)</f>
        <v>0</v>
      </c>
      <c r="AR189" s="2">
        <f>COUNTIFS($B:$B,$B189,$AG:$AG,AR$1)</f>
        <v>0</v>
      </c>
      <c r="AS189" s="2">
        <f>COUNTIFS($B:$B,$B189,$AG:$AG,AS$1)</f>
        <v>0</v>
      </c>
      <c r="AT189" s="2">
        <f>COUNTIFS($B:$B,$B189,$AG:$AG,AT$1)</f>
        <v>1</v>
      </c>
      <c r="AU189" s="2">
        <f>COUNTIFS($B:$B,$B189,$AG:$AG,AU$1)</f>
        <v>0</v>
      </c>
    </row>
    <row r="190" spans="1:47" ht="15" customHeight="1" x14ac:dyDescent="0.35">
      <c r="A190" s="7">
        <f>IF(B189=B190,A189,A189+1)</f>
        <v>60</v>
      </c>
      <c r="B190" s="7" t="s">
        <v>6009</v>
      </c>
      <c r="C190" s="7" t="s">
        <v>6008</v>
      </c>
      <c r="D190" s="7" t="s">
        <v>3044</v>
      </c>
      <c r="E190" s="7" t="s">
        <v>3043</v>
      </c>
      <c r="F190" s="4" t="s">
        <v>7</v>
      </c>
      <c r="G190" s="4" t="s">
        <v>8</v>
      </c>
      <c r="H190" s="4" t="s">
        <v>7</v>
      </c>
      <c r="I190" s="3">
        <v>2</v>
      </c>
      <c r="J190" s="3" t="s">
        <v>2785</v>
      </c>
      <c r="K190" s="3" t="s">
        <v>5600</v>
      </c>
      <c r="L190" s="3" t="s">
        <v>2783</v>
      </c>
      <c r="M190" s="3" t="s">
        <v>6012</v>
      </c>
      <c r="N190" s="3" t="s">
        <v>2617</v>
      </c>
      <c r="P190" s="3" t="s">
        <v>669</v>
      </c>
      <c r="Q190" s="3" t="s">
        <v>1475</v>
      </c>
      <c r="R190" s="3" t="s">
        <v>2434</v>
      </c>
      <c r="S190" s="2" t="str">
        <f>IF(P190="심사불필요","-",VLOOKUP(K190,'[1]자격증 backdata'!A:G,7,0))</f>
        <v>-</v>
      </c>
      <c r="T190" s="2" t="str">
        <f>IF(S190="-","-",IF(COUNTIFS(B:B,B190,S:S,"필수")&gt;0,"자격요건충족","확인필요"))</f>
        <v>-</v>
      </c>
      <c r="U190" s="2"/>
      <c r="W190" s="2">
        <f>IF(Q190="4급","심사불필요",VLOOKUP(K190,'[1]자격증 backdata'!A:B,2,0))</f>
        <v>4</v>
      </c>
      <c r="X190" s="3">
        <f>IF(R190="A", MIN(20, SUMIFS(W:W, B:B, B190, R:R, "A")),IF(R190="B", MIN(30, SUMIFS(W:W, B:B, B190, R:R, "B")),"비해당분야"))</f>
        <v>14</v>
      </c>
      <c r="Y190" s="3" t="str">
        <f>IF(R190="C",MIN(30,IF(COUNTIFS(B:B,B190,W:W,"가1")=1,25,IF(COUNTIFS(B:B,B190,W:W,"가1")&gt;=2,30,0))+IF(COUNTIFS(B:B,B190,W:W,"나1")&gt;=4,30,IF(COUNTIFS(B:B,B190,W:W,"나1")=3,26,IF(COUNTIFS(B:B,B190,W:W,"나1")=2,22,IF(COUNTIFS(B:B,B190,W:W,"나1")=1,18,0)))))+MIN(30,IF(COUNTIFS(B:B,B190,W:W,"가2")=1,25,IF(COUNTIFS(B:B,B190,W:W,"가2")&gt;=2,30,0))+IF(COUNTIFS(B:B,B190,W:W,"나2")=3,30,IF(COUNTIFS(B:B,B190,W:W,"나2")=2,25,IF(COUNTIFS(B:B,B190,W:W,"나2")=1,20,0)))),"비해당분야")</f>
        <v>비해당분야</v>
      </c>
      <c r="Z190" s="3" t="str">
        <f>IF(R190="C",VLOOKUP(K190,'[1]자격증 backdata'!A:F,6,0),"비해당분야")</f>
        <v>비해당분야</v>
      </c>
      <c r="AA190" s="3" t="str">
        <f>IF(R190="C",SUMIF(B:B,B190,Z:Z),"비해당분야")</f>
        <v>비해당분야</v>
      </c>
      <c r="AB190" s="3" t="str">
        <f>IF(R190="C",SUM(Y190,AA190),"비해당분야")</f>
        <v>비해당분야</v>
      </c>
      <c r="AC190" s="3">
        <f>IF(R190="C",AB190,X190)</f>
        <v>14</v>
      </c>
      <c r="AD190" s="3">
        <f>VLOOKUP(K190,'[1]자격증 backdata'!A:D,4,0)</f>
        <v>0</v>
      </c>
      <c r="AE190" s="3">
        <f>IF(_xlfn.MAXIFS(AD:AD,B:B,B190)&gt;10,10,_xlfn.MAXIFS(AD:AD,B:B,B190))</f>
        <v>5</v>
      </c>
      <c r="AG190" s="2">
        <f>VLOOKUP(K190,'[1]자격증 backdata'!A:C,3,0)</f>
        <v>0</v>
      </c>
      <c r="AH190" s="2">
        <f>COUNTIFS($B:$B,$B190,$AG:$AG,AH$1)</f>
        <v>0</v>
      </c>
      <c r="AI190" s="2">
        <f>COUNTIFS($B:$B,$B190,$AG:$AG,AI$1)</f>
        <v>0</v>
      </c>
      <c r="AJ190" s="2">
        <f>COUNTIFS($B:$B,$B190,$AG:$AG,AJ$1)</f>
        <v>0</v>
      </c>
      <c r="AK190" s="2">
        <f>COUNTIFS($B:$B,$B190,$AG:$AG,AK$1)</f>
        <v>0</v>
      </c>
      <c r="AL190" s="2">
        <f>COUNTIFS($B:$B,$B190,$AG:$AG,AL$1)</f>
        <v>0</v>
      </c>
      <c r="AM190" s="2">
        <f>COUNTIFS($B:$B,$B190,$AG:$AG,AM$1)</f>
        <v>0</v>
      </c>
      <c r="AN190" s="2">
        <f>COUNTIFS($B:$B,$B190,$AG:$AG,AN$1)</f>
        <v>0</v>
      </c>
      <c r="AO190" s="2">
        <f>COUNTIFS($B:$B,$B190,$AG:$AG,AO$1)</f>
        <v>1</v>
      </c>
      <c r="AP190" s="2">
        <f>COUNTIFS($B:$B,$B190,$AG:$AG,AP$1)</f>
        <v>0</v>
      </c>
      <c r="AQ190" s="2">
        <f>COUNTIFS($B:$B,$B190,$AG:$AG,AQ$1)</f>
        <v>0</v>
      </c>
      <c r="AR190" s="2">
        <f>COUNTIFS($B:$B,$B190,$AG:$AG,AR$1)</f>
        <v>0</v>
      </c>
      <c r="AS190" s="2">
        <f>COUNTIFS($B:$B,$B190,$AG:$AG,AS$1)</f>
        <v>0</v>
      </c>
      <c r="AT190" s="2">
        <f>COUNTIFS($B:$B,$B190,$AG:$AG,AT$1)</f>
        <v>1</v>
      </c>
      <c r="AU190" s="2">
        <f>COUNTIFS($B:$B,$B190,$AG:$AG,AU$1)</f>
        <v>0</v>
      </c>
    </row>
    <row r="191" spans="1:47" ht="15" customHeight="1" x14ac:dyDescent="0.35">
      <c r="A191" s="7">
        <f>IF(B190=B191,A190,A190+1)</f>
        <v>60</v>
      </c>
      <c r="B191" s="7" t="s">
        <v>6009</v>
      </c>
      <c r="C191" s="7" t="s">
        <v>6008</v>
      </c>
      <c r="D191" s="7" t="s">
        <v>3044</v>
      </c>
      <c r="E191" s="7" t="s">
        <v>3043</v>
      </c>
      <c r="F191" s="4" t="s">
        <v>7</v>
      </c>
      <c r="G191" s="4" t="s">
        <v>8</v>
      </c>
      <c r="H191" s="4" t="s">
        <v>7</v>
      </c>
      <c r="I191" s="3">
        <v>3</v>
      </c>
      <c r="J191" s="3" t="s">
        <v>2526</v>
      </c>
      <c r="K191" s="3" t="s">
        <v>3161</v>
      </c>
      <c r="L191" s="3" t="s">
        <v>2524</v>
      </c>
      <c r="M191" s="3" t="s">
        <v>6011</v>
      </c>
      <c r="N191" s="3" t="s">
        <v>2617</v>
      </c>
      <c r="P191" s="3" t="s">
        <v>669</v>
      </c>
      <c r="Q191" s="3" t="s">
        <v>1475</v>
      </c>
      <c r="R191" s="3" t="s">
        <v>2434</v>
      </c>
      <c r="S191" s="2" t="str">
        <f>IF(P191="심사불필요","-",VLOOKUP(K191,'[1]자격증 backdata'!A:G,7,0))</f>
        <v>-</v>
      </c>
      <c r="T191" s="2" t="str">
        <f>IF(S191="-","-",IF(COUNTIFS(B:B,B191,S:S,"필수")&gt;0,"자격요건충족","확인필요"))</f>
        <v>-</v>
      </c>
      <c r="U191" s="2"/>
      <c r="W191" s="2">
        <f>IF(Q191="4급","심사불필요",VLOOKUP(K191,'[1]자격증 backdata'!A:B,2,0))</f>
        <v>4</v>
      </c>
      <c r="X191" s="3">
        <f>IF(R191="A", MIN(20, SUMIFS(W:W, B:B, B191, R:R, "A")),IF(R191="B", MIN(30, SUMIFS(W:W, B:B, B191, R:R, "B")),"비해당분야"))</f>
        <v>14</v>
      </c>
      <c r="Y191" s="3" t="str">
        <f>IF(R191="C",MIN(30,IF(COUNTIFS(B:B,B191,W:W,"가1")=1,25,IF(COUNTIFS(B:B,B191,W:W,"가1")&gt;=2,30,0))+IF(COUNTIFS(B:B,B191,W:W,"나1")&gt;=4,30,IF(COUNTIFS(B:B,B191,W:W,"나1")=3,26,IF(COUNTIFS(B:B,B191,W:W,"나1")=2,22,IF(COUNTIFS(B:B,B191,W:W,"나1")=1,18,0)))))+MIN(30,IF(COUNTIFS(B:B,B191,W:W,"가2")=1,25,IF(COUNTIFS(B:B,B191,W:W,"가2")&gt;=2,30,0))+IF(COUNTIFS(B:B,B191,W:W,"나2")=3,30,IF(COUNTIFS(B:B,B191,W:W,"나2")=2,25,IF(COUNTIFS(B:B,B191,W:W,"나2")=1,20,0)))),"비해당분야")</f>
        <v>비해당분야</v>
      </c>
      <c r="Z191" s="3" t="str">
        <f>IF(R191="C",VLOOKUP(K191,'[1]자격증 backdata'!A:F,6,0),"비해당분야")</f>
        <v>비해당분야</v>
      </c>
      <c r="AA191" s="3" t="str">
        <f>IF(R191="C",SUMIF(B:B,B191,Z:Z),"비해당분야")</f>
        <v>비해당분야</v>
      </c>
      <c r="AB191" s="3" t="str">
        <f>IF(R191="C",SUM(Y191,AA191),"비해당분야")</f>
        <v>비해당분야</v>
      </c>
      <c r="AC191" s="3">
        <f>IF(R191="C",AB191,X191)</f>
        <v>14</v>
      </c>
      <c r="AD191" s="3">
        <f>VLOOKUP(K191,'[1]자격증 backdata'!A:D,4,0)</f>
        <v>0</v>
      </c>
      <c r="AE191" s="3">
        <f>IF(_xlfn.MAXIFS(AD:AD,B:B,B191)&gt;10,10,_xlfn.MAXIFS(AD:AD,B:B,B191))</f>
        <v>5</v>
      </c>
      <c r="AG191" s="2">
        <f>VLOOKUP(K191,'[1]자격증 backdata'!A:C,3,0)</f>
        <v>0</v>
      </c>
      <c r="AH191" s="2">
        <f>COUNTIFS($B:$B,$B191,$AG:$AG,AH$1)</f>
        <v>0</v>
      </c>
      <c r="AI191" s="2">
        <f>COUNTIFS($B:$B,$B191,$AG:$AG,AI$1)</f>
        <v>0</v>
      </c>
      <c r="AJ191" s="2">
        <f>COUNTIFS($B:$B,$B191,$AG:$AG,AJ$1)</f>
        <v>0</v>
      </c>
      <c r="AK191" s="2">
        <f>COUNTIFS($B:$B,$B191,$AG:$AG,AK$1)</f>
        <v>0</v>
      </c>
      <c r="AL191" s="2">
        <f>COUNTIFS($B:$B,$B191,$AG:$AG,AL$1)</f>
        <v>0</v>
      </c>
      <c r="AM191" s="2">
        <f>COUNTIFS($B:$B,$B191,$AG:$AG,AM$1)</f>
        <v>0</v>
      </c>
      <c r="AN191" s="2">
        <f>COUNTIFS($B:$B,$B191,$AG:$AG,AN$1)</f>
        <v>0</v>
      </c>
      <c r="AO191" s="2">
        <f>COUNTIFS($B:$B,$B191,$AG:$AG,AO$1)</f>
        <v>1</v>
      </c>
      <c r="AP191" s="2">
        <f>COUNTIFS($B:$B,$B191,$AG:$AG,AP$1)</f>
        <v>0</v>
      </c>
      <c r="AQ191" s="2">
        <f>COUNTIFS($B:$B,$B191,$AG:$AG,AQ$1)</f>
        <v>0</v>
      </c>
      <c r="AR191" s="2">
        <f>COUNTIFS($B:$B,$B191,$AG:$AG,AR$1)</f>
        <v>0</v>
      </c>
      <c r="AS191" s="2">
        <f>COUNTIFS($B:$B,$B191,$AG:$AG,AS$1)</f>
        <v>0</v>
      </c>
      <c r="AT191" s="2">
        <f>COUNTIFS($B:$B,$B191,$AG:$AG,AT$1)</f>
        <v>1</v>
      </c>
      <c r="AU191" s="2">
        <f>COUNTIFS($B:$B,$B191,$AG:$AG,AU$1)</f>
        <v>0</v>
      </c>
    </row>
    <row r="192" spans="1:47" ht="15" customHeight="1" x14ac:dyDescent="0.35">
      <c r="A192" s="7">
        <f>IF(B191=B192,A191,A191+1)</f>
        <v>60</v>
      </c>
      <c r="B192" s="7" t="s">
        <v>6009</v>
      </c>
      <c r="C192" s="7" t="s">
        <v>6008</v>
      </c>
      <c r="D192" s="7" t="s">
        <v>3044</v>
      </c>
      <c r="E192" s="7" t="s">
        <v>3043</v>
      </c>
      <c r="F192" s="4" t="s">
        <v>7</v>
      </c>
      <c r="G192" s="4" t="s">
        <v>8</v>
      </c>
      <c r="H192" s="4" t="s">
        <v>7</v>
      </c>
      <c r="I192" s="3">
        <v>4</v>
      </c>
      <c r="J192" s="3" t="s">
        <v>653</v>
      </c>
      <c r="K192" s="3" t="s">
        <v>3052</v>
      </c>
      <c r="L192" s="3" t="s">
        <v>651</v>
      </c>
      <c r="M192" s="3" t="s">
        <v>6010</v>
      </c>
      <c r="N192" s="3" t="s">
        <v>2594</v>
      </c>
      <c r="P192" s="3" t="s">
        <v>669</v>
      </c>
      <c r="Q192" s="3" t="s">
        <v>1475</v>
      </c>
      <c r="R192" s="3" t="s">
        <v>2434</v>
      </c>
      <c r="S192" s="2" t="str">
        <f>IF(P192="심사불필요","-",VLOOKUP(K192,'[1]자격증 backdata'!A:G,7,0))</f>
        <v>-</v>
      </c>
      <c r="T192" s="2" t="str">
        <f>IF(S192="-","-",IF(COUNTIFS(B:B,B192,S:S,"필수")&gt;0,"자격요건충족","확인필요"))</f>
        <v>-</v>
      </c>
      <c r="U192" s="2"/>
      <c r="W192" s="2">
        <f>IF(Q192="4급","심사불필요",VLOOKUP(K192,'[1]자격증 backdata'!A:B,2,0))</f>
        <v>4</v>
      </c>
      <c r="X192" s="3">
        <f>IF(R192="A", MIN(20, SUMIFS(W:W, B:B, B192, R:R, "A")),IF(R192="B", MIN(30, SUMIFS(W:W, B:B, B192, R:R, "B")),"비해당분야"))</f>
        <v>14</v>
      </c>
      <c r="Y192" s="3" t="str">
        <f>IF(R192="C",MIN(30,IF(COUNTIFS(B:B,B192,W:W,"가1")=1,25,IF(COUNTIFS(B:B,B192,W:W,"가1")&gt;=2,30,0))+IF(COUNTIFS(B:B,B192,W:W,"나1")&gt;=4,30,IF(COUNTIFS(B:B,B192,W:W,"나1")=3,26,IF(COUNTIFS(B:B,B192,W:W,"나1")=2,22,IF(COUNTIFS(B:B,B192,W:W,"나1")=1,18,0)))))+MIN(30,IF(COUNTIFS(B:B,B192,W:W,"가2")=1,25,IF(COUNTIFS(B:B,B192,W:W,"가2")&gt;=2,30,0))+IF(COUNTIFS(B:B,B192,W:W,"나2")=3,30,IF(COUNTIFS(B:B,B192,W:W,"나2")=2,25,IF(COUNTIFS(B:B,B192,W:W,"나2")=1,20,0)))),"비해당분야")</f>
        <v>비해당분야</v>
      </c>
      <c r="Z192" s="3" t="str">
        <f>IF(R192="C",VLOOKUP(K192,'[1]자격증 backdata'!A:F,6,0),"비해당분야")</f>
        <v>비해당분야</v>
      </c>
      <c r="AA192" s="3" t="str">
        <f>IF(R192="C",SUMIF(B:B,B192,Z:Z),"비해당분야")</f>
        <v>비해당분야</v>
      </c>
      <c r="AB192" s="3" t="str">
        <f>IF(R192="C",SUM(Y192,AA192),"비해당분야")</f>
        <v>비해당분야</v>
      </c>
      <c r="AC192" s="3">
        <f>IF(R192="C",AB192,X192)</f>
        <v>14</v>
      </c>
      <c r="AD192" s="3">
        <f>VLOOKUP(K192,'[1]자격증 backdata'!A:D,4,0)</f>
        <v>0</v>
      </c>
      <c r="AE192" s="3">
        <f>IF(_xlfn.MAXIFS(AD:AD,B:B,B192)&gt;10,10,_xlfn.MAXIFS(AD:AD,B:B,B192))</f>
        <v>5</v>
      </c>
      <c r="AG192" s="2" t="str">
        <f>VLOOKUP(K192,'[1]자격증 backdata'!A:C,3,0)</f>
        <v>H</v>
      </c>
      <c r="AH192" s="2">
        <f>COUNTIFS($B:$B,$B192,$AG:$AG,AH$1)</f>
        <v>0</v>
      </c>
      <c r="AI192" s="2">
        <f>COUNTIFS($B:$B,$B192,$AG:$AG,AI$1)</f>
        <v>0</v>
      </c>
      <c r="AJ192" s="2">
        <f>COUNTIFS($B:$B,$B192,$AG:$AG,AJ$1)</f>
        <v>0</v>
      </c>
      <c r="AK192" s="2">
        <f>COUNTIFS($B:$B,$B192,$AG:$AG,AK$1)</f>
        <v>0</v>
      </c>
      <c r="AL192" s="2">
        <f>COUNTIFS($B:$B,$B192,$AG:$AG,AL$1)</f>
        <v>0</v>
      </c>
      <c r="AM192" s="2">
        <f>COUNTIFS($B:$B,$B192,$AG:$AG,AM$1)</f>
        <v>0</v>
      </c>
      <c r="AN192" s="2">
        <f>COUNTIFS($B:$B,$B192,$AG:$AG,AN$1)</f>
        <v>0</v>
      </c>
      <c r="AO192" s="2">
        <f>COUNTIFS($B:$B,$B192,$AG:$AG,AO$1)</f>
        <v>1</v>
      </c>
      <c r="AP192" s="2">
        <f>COUNTIFS($B:$B,$B192,$AG:$AG,AP$1)</f>
        <v>0</v>
      </c>
      <c r="AQ192" s="2">
        <f>COUNTIFS($B:$B,$B192,$AG:$AG,AQ$1)</f>
        <v>0</v>
      </c>
      <c r="AR192" s="2">
        <f>COUNTIFS($B:$B,$B192,$AG:$AG,AR$1)</f>
        <v>0</v>
      </c>
      <c r="AS192" s="2">
        <f>COUNTIFS($B:$B,$B192,$AG:$AG,AS$1)</f>
        <v>0</v>
      </c>
      <c r="AT192" s="2">
        <f>COUNTIFS($B:$B,$B192,$AG:$AG,AT$1)</f>
        <v>1</v>
      </c>
      <c r="AU192" s="2">
        <f>COUNTIFS($B:$B,$B192,$AG:$AG,AU$1)</f>
        <v>0</v>
      </c>
    </row>
    <row r="193" spans="1:47" ht="15" customHeight="1" x14ac:dyDescent="0.35">
      <c r="A193" s="7">
        <f>IF(B192=B193,A192,A192+1)</f>
        <v>60</v>
      </c>
      <c r="B193" s="7" t="s">
        <v>6009</v>
      </c>
      <c r="C193" s="7" t="s">
        <v>6008</v>
      </c>
      <c r="D193" s="7" t="s">
        <v>3044</v>
      </c>
      <c r="E193" s="7" t="s">
        <v>3043</v>
      </c>
      <c r="F193" s="4" t="s">
        <v>7</v>
      </c>
      <c r="G193" s="4" t="s">
        <v>8</v>
      </c>
      <c r="H193" s="4" t="s">
        <v>7</v>
      </c>
      <c r="I193" s="3">
        <v>5</v>
      </c>
      <c r="J193" s="3" t="s">
        <v>57</v>
      </c>
      <c r="K193" s="3" t="s">
        <v>3089</v>
      </c>
      <c r="L193" s="3" t="s">
        <v>55</v>
      </c>
      <c r="M193" s="3" t="s">
        <v>6007</v>
      </c>
      <c r="N193" s="3" t="s">
        <v>4986</v>
      </c>
      <c r="P193" s="3" t="s">
        <v>669</v>
      </c>
      <c r="Q193" s="3" t="s">
        <v>1475</v>
      </c>
      <c r="R193" s="3" t="s">
        <v>2434</v>
      </c>
      <c r="S193" s="2" t="str">
        <f>IF(P193="심사불필요","-",VLOOKUP(K193,'[1]자격증 backdata'!A:G,7,0))</f>
        <v>-</v>
      </c>
      <c r="T193" s="2" t="str">
        <f>IF(S193="-","-",IF(COUNTIFS(B:B,B193,S:S,"필수")&gt;0,"자격요건충족","확인필요"))</f>
        <v>-</v>
      </c>
      <c r="U193" s="2"/>
      <c r="W193" s="2">
        <f>IF(Q193="4급","심사불필요",VLOOKUP(K193,'[1]자격증 backdata'!A:B,2,0))</f>
        <v>2</v>
      </c>
      <c r="X193" s="3">
        <f>IF(R193="A", MIN(20, SUMIFS(W:W, B:B, B193, R:R, "A")),IF(R193="B", MIN(30, SUMIFS(W:W, B:B, B193, R:R, "B")),"비해당분야"))</f>
        <v>14</v>
      </c>
      <c r="Y193" s="3" t="str">
        <f>IF(R193="C",MIN(30,IF(COUNTIFS(B:B,B193,W:W,"가1")=1,25,IF(COUNTIFS(B:B,B193,W:W,"가1")&gt;=2,30,0))+IF(COUNTIFS(B:B,B193,W:W,"나1")&gt;=4,30,IF(COUNTIFS(B:B,B193,W:W,"나1")=3,26,IF(COUNTIFS(B:B,B193,W:W,"나1")=2,22,IF(COUNTIFS(B:B,B193,W:W,"나1")=1,18,0)))))+MIN(30,IF(COUNTIFS(B:B,B193,W:W,"가2")=1,25,IF(COUNTIFS(B:B,B193,W:W,"가2")&gt;=2,30,0))+IF(COUNTIFS(B:B,B193,W:W,"나2")=3,30,IF(COUNTIFS(B:B,B193,W:W,"나2")=2,25,IF(COUNTIFS(B:B,B193,W:W,"나2")=1,20,0)))),"비해당분야")</f>
        <v>비해당분야</v>
      </c>
      <c r="Z193" s="3" t="str">
        <f>IF(R193="C",VLOOKUP(K193,'[1]자격증 backdata'!A:F,6,0),"비해당분야")</f>
        <v>비해당분야</v>
      </c>
      <c r="AA193" s="3" t="str">
        <f>IF(R193="C",SUMIF(B:B,B193,Z:Z),"비해당분야")</f>
        <v>비해당분야</v>
      </c>
      <c r="AB193" s="3" t="str">
        <f>IF(R193="C",SUM(Y193,AA193),"비해당분야")</f>
        <v>비해당분야</v>
      </c>
      <c r="AC193" s="3">
        <f>IF(R193="C",AB193,X193)</f>
        <v>14</v>
      </c>
      <c r="AD193" s="3">
        <f>VLOOKUP(K193,'[1]자격증 backdata'!A:D,4,0)</f>
        <v>0</v>
      </c>
      <c r="AE193" s="3">
        <f>IF(_xlfn.MAXIFS(AD:AD,B:B,B193)&gt;10,10,_xlfn.MAXIFS(AD:AD,B:B,B193))</f>
        <v>5</v>
      </c>
      <c r="AG193" s="2" t="str">
        <f>VLOOKUP(K193,'[1]자격증 backdata'!A:C,3,0)</f>
        <v>M</v>
      </c>
      <c r="AH193" s="2">
        <f>COUNTIFS($B:$B,$B193,$AG:$AG,AH$1)</f>
        <v>0</v>
      </c>
      <c r="AI193" s="2">
        <f>COUNTIFS($B:$B,$B193,$AG:$AG,AI$1)</f>
        <v>0</v>
      </c>
      <c r="AJ193" s="2">
        <f>COUNTIFS($B:$B,$B193,$AG:$AG,AJ$1)</f>
        <v>0</v>
      </c>
      <c r="AK193" s="2">
        <f>COUNTIFS($B:$B,$B193,$AG:$AG,AK$1)</f>
        <v>0</v>
      </c>
      <c r="AL193" s="2">
        <f>COUNTIFS($B:$B,$B193,$AG:$AG,AL$1)</f>
        <v>0</v>
      </c>
      <c r="AM193" s="2">
        <f>COUNTIFS($B:$B,$B193,$AG:$AG,AM$1)</f>
        <v>0</v>
      </c>
      <c r="AN193" s="2">
        <f>COUNTIFS($B:$B,$B193,$AG:$AG,AN$1)</f>
        <v>0</v>
      </c>
      <c r="AO193" s="2">
        <f>COUNTIFS($B:$B,$B193,$AG:$AG,AO$1)</f>
        <v>1</v>
      </c>
      <c r="AP193" s="2">
        <f>COUNTIFS($B:$B,$B193,$AG:$AG,AP$1)</f>
        <v>0</v>
      </c>
      <c r="AQ193" s="2">
        <f>COUNTIFS($B:$B,$B193,$AG:$AG,AQ$1)</f>
        <v>0</v>
      </c>
      <c r="AR193" s="2">
        <f>COUNTIFS($B:$B,$B193,$AG:$AG,AR$1)</f>
        <v>0</v>
      </c>
      <c r="AS193" s="2">
        <f>COUNTIFS($B:$B,$B193,$AG:$AG,AS$1)</f>
        <v>0</v>
      </c>
      <c r="AT193" s="2">
        <f>COUNTIFS($B:$B,$B193,$AG:$AG,AT$1)</f>
        <v>1</v>
      </c>
      <c r="AU193" s="2">
        <f>COUNTIFS($B:$B,$B193,$AG:$AG,AU$1)</f>
        <v>0</v>
      </c>
    </row>
    <row r="194" spans="1:47" ht="15" customHeight="1" x14ac:dyDescent="0.35">
      <c r="A194" s="4">
        <f>IF(B193=B194,A193,A193+1)</f>
        <v>61</v>
      </c>
      <c r="B194" s="4" t="s">
        <v>6003</v>
      </c>
      <c r="C194" s="4" t="s">
        <v>6002</v>
      </c>
      <c r="D194" s="4" t="s">
        <v>3044</v>
      </c>
      <c r="E194" s="4" t="s">
        <v>3043</v>
      </c>
      <c r="F194" s="4" t="s">
        <v>7</v>
      </c>
      <c r="G194" s="4" t="s">
        <v>8</v>
      </c>
      <c r="H194" s="4" t="s">
        <v>7</v>
      </c>
      <c r="I194" s="4">
        <v>1</v>
      </c>
      <c r="J194" s="4" t="s">
        <v>69</v>
      </c>
      <c r="K194" s="4" t="s">
        <v>3065</v>
      </c>
      <c r="L194" s="4" t="s">
        <v>36</v>
      </c>
      <c r="M194" s="4" t="s">
        <v>6006</v>
      </c>
      <c r="N194" s="4" t="s">
        <v>34</v>
      </c>
      <c r="P194" s="4" t="s">
        <v>669</v>
      </c>
      <c r="Q194" s="4" t="s">
        <v>1475</v>
      </c>
      <c r="R194" s="4" t="s">
        <v>2434</v>
      </c>
      <c r="S194" s="5" t="str">
        <f>IF(P194="심사불필요","-",VLOOKUP(K194,'[1]자격증 backdata'!A:G,7,0))</f>
        <v>-</v>
      </c>
      <c r="T194" s="5" t="str">
        <f>IF(S194="-","-",IF(COUNTIFS(B:B,B194,S:S,"필수")&gt;0,"자격요건충족","확인필요"))</f>
        <v>-</v>
      </c>
      <c r="U194" s="5"/>
      <c r="W194" s="5">
        <f>IF(Q194="4급","심사불필요",VLOOKUP(K194,'[1]자격증 backdata'!A:B,2,0))</f>
        <v>0</v>
      </c>
      <c r="X194" s="4">
        <f>IF(R194="A", MIN(20, SUMIFS(W:W, B:B, B194, R:R, "A")),IF(R194="B", MIN(30, SUMIFS(W:W, B:B, B194, R:R, "B")),"비해당분야"))</f>
        <v>8</v>
      </c>
      <c r="Y194" s="4" t="str">
        <f>IF(R194="C",MIN(30,IF(COUNTIFS(B:B,B194,W:W,"가1")=1,25,IF(COUNTIFS(B:B,B194,W:W,"가1")&gt;=2,30,0))+IF(COUNTIFS(B:B,B194,W:W,"나1")&gt;=4,30,IF(COUNTIFS(B:B,B194,W:W,"나1")=3,26,IF(COUNTIFS(B:B,B194,W:W,"나1")=2,22,IF(COUNTIFS(B:B,B194,W:W,"나1")=1,18,0)))))+MIN(30,IF(COUNTIFS(B:B,B194,W:W,"가2")=1,25,IF(COUNTIFS(B:B,B194,W:W,"가2")&gt;=2,30,0))+IF(COUNTIFS(B:B,B194,W:W,"나2")=3,30,IF(COUNTIFS(B:B,B194,W:W,"나2")=2,25,IF(COUNTIFS(B:B,B194,W:W,"나2")=1,20,0)))),"비해당분야")</f>
        <v>비해당분야</v>
      </c>
      <c r="Z194" s="4" t="str">
        <f>IF(R194="C",VLOOKUP(K194,'[1]자격증 backdata'!A:F,6,0),"비해당분야")</f>
        <v>비해당분야</v>
      </c>
      <c r="AA194" s="4" t="str">
        <f>IF(R194="C",SUMIF(B:B,B194,Z:Z),"비해당분야")</f>
        <v>비해당분야</v>
      </c>
      <c r="AB194" s="4" t="str">
        <f>IF(R194="C",SUM(Y194,AA194),"비해당분야")</f>
        <v>비해당분야</v>
      </c>
      <c r="AC194" s="4">
        <f>IF(R194="C",AB194,X194)</f>
        <v>8</v>
      </c>
      <c r="AD194" s="4">
        <f>VLOOKUP(K194,'[1]자격증 backdata'!A:D,4,0)</f>
        <v>5</v>
      </c>
      <c r="AE194" s="4">
        <f>IF(_xlfn.MAXIFS(AD:AD,B:B,B194)&gt;10,10,_xlfn.MAXIFS(AD:AD,B:B,B194))</f>
        <v>5</v>
      </c>
      <c r="AG194" s="5">
        <f>VLOOKUP(K194,'[1]자격증 backdata'!A:C,3,0)</f>
        <v>0</v>
      </c>
      <c r="AH194" s="5">
        <f>COUNTIFS($B:$B,$B194,$AG:$AG,AH$1)</f>
        <v>0</v>
      </c>
      <c r="AI194" s="5">
        <f>COUNTIFS($B:$B,$B194,$AG:$AG,AI$1)</f>
        <v>0</v>
      </c>
      <c r="AJ194" s="5">
        <f>COUNTIFS($B:$B,$B194,$AG:$AG,AJ$1)</f>
        <v>0</v>
      </c>
      <c r="AK194" s="5">
        <f>COUNTIFS($B:$B,$B194,$AG:$AG,AK$1)</f>
        <v>0</v>
      </c>
      <c r="AL194" s="5">
        <f>COUNTIFS($B:$B,$B194,$AG:$AG,AL$1)</f>
        <v>0</v>
      </c>
      <c r="AM194" s="5">
        <f>COUNTIFS($B:$B,$B194,$AG:$AG,AM$1)</f>
        <v>0</v>
      </c>
      <c r="AN194" s="5">
        <f>COUNTIFS($B:$B,$B194,$AG:$AG,AN$1)</f>
        <v>0</v>
      </c>
      <c r="AO194" s="5">
        <f>COUNTIFS($B:$B,$B194,$AG:$AG,AO$1)</f>
        <v>0</v>
      </c>
      <c r="AP194" s="5">
        <f>COUNTIFS($B:$B,$B194,$AG:$AG,AP$1)</f>
        <v>1</v>
      </c>
      <c r="AQ194" s="5">
        <f>COUNTIFS($B:$B,$B194,$AG:$AG,AQ$1)</f>
        <v>1</v>
      </c>
      <c r="AR194" s="5">
        <f>COUNTIFS($B:$B,$B194,$AG:$AG,AR$1)</f>
        <v>0</v>
      </c>
      <c r="AS194" s="5">
        <f>COUNTIFS($B:$B,$B194,$AG:$AG,AS$1)</f>
        <v>0</v>
      </c>
      <c r="AT194" s="5">
        <f>COUNTIFS($B:$B,$B194,$AG:$AG,AT$1)</f>
        <v>1</v>
      </c>
      <c r="AU194" s="5">
        <f>COUNTIFS($B:$B,$B194,$AG:$AG,AU$1)</f>
        <v>0</v>
      </c>
    </row>
    <row r="195" spans="1:47" ht="15" customHeight="1" x14ac:dyDescent="0.35">
      <c r="A195" s="6">
        <f>IF(B194=B195,A194,A194+1)</f>
        <v>61</v>
      </c>
      <c r="B195" s="6" t="s">
        <v>6003</v>
      </c>
      <c r="C195" s="6" t="s">
        <v>6002</v>
      </c>
      <c r="D195" s="6" t="s">
        <v>3044</v>
      </c>
      <c r="E195" s="6" t="s">
        <v>3043</v>
      </c>
      <c r="F195" s="4" t="s">
        <v>7</v>
      </c>
      <c r="G195" s="4" t="s">
        <v>8</v>
      </c>
      <c r="H195" s="4" t="s">
        <v>7</v>
      </c>
      <c r="I195" s="4">
        <v>2</v>
      </c>
      <c r="J195" s="4" t="s">
        <v>106</v>
      </c>
      <c r="K195" s="4" t="s">
        <v>3057</v>
      </c>
      <c r="L195" s="4" t="s">
        <v>55</v>
      </c>
      <c r="M195" s="4" t="s">
        <v>6005</v>
      </c>
      <c r="N195" s="4" t="s">
        <v>3298</v>
      </c>
      <c r="P195" s="4" t="s">
        <v>669</v>
      </c>
      <c r="Q195" s="4" t="s">
        <v>1475</v>
      </c>
      <c r="R195" s="4" t="s">
        <v>2434</v>
      </c>
      <c r="S195" s="5" t="str">
        <f>IF(P195="심사불필요","-",VLOOKUP(K195,'[1]자격증 backdata'!A:G,7,0))</f>
        <v>-</v>
      </c>
      <c r="T195" s="5" t="str">
        <f>IF(S195="-","-",IF(COUNTIFS(B:B,B195,S:S,"필수")&gt;0,"자격요건충족","확인필요"))</f>
        <v>-</v>
      </c>
      <c r="U195" s="5"/>
      <c r="W195" s="5">
        <f>IF(Q195="4급","심사불필요",VLOOKUP(K195,'[1]자격증 backdata'!A:B,2,0))</f>
        <v>4</v>
      </c>
      <c r="X195" s="4">
        <f>IF(R195="A", MIN(20, SUMIFS(W:W, B:B, B195, R:R, "A")),IF(R195="B", MIN(30, SUMIFS(W:W, B:B, B195, R:R, "B")),"비해당분야"))</f>
        <v>8</v>
      </c>
      <c r="Y195" s="4" t="str">
        <f>IF(R195="C",MIN(30,IF(COUNTIFS(B:B,B195,W:W,"가1")=1,25,IF(COUNTIFS(B:B,B195,W:W,"가1")&gt;=2,30,0))+IF(COUNTIFS(B:B,B195,W:W,"나1")&gt;=4,30,IF(COUNTIFS(B:B,B195,W:W,"나1")=3,26,IF(COUNTIFS(B:B,B195,W:W,"나1")=2,22,IF(COUNTIFS(B:B,B195,W:W,"나1")=1,18,0)))))+MIN(30,IF(COUNTIFS(B:B,B195,W:W,"가2")=1,25,IF(COUNTIFS(B:B,B195,W:W,"가2")&gt;=2,30,0))+IF(COUNTIFS(B:B,B195,W:W,"나2")=3,30,IF(COUNTIFS(B:B,B195,W:W,"나2")=2,25,IF(COUNTIFS(B:B,B195,W:W,"나2")=1,20,0)))),"비해당분야")</f>
        <v>비해당분야</v>
      </c>
      <c r="Z195" s="4" t="str">
        <f>IF(R195="C",VLOOKUP(K195,'[1]자격증 backdata'!A:F,6,0),"비해당분야")</f>
        <v>비해당분야</v>
      </c>
      <c r="AA195" s="4" t="str">
        <f>IF(R195="C",SUMIF(B:B,B195,Z:Z),"비해당분야")</f>
        <v>비해당분야</v>
      </c>
      <c r="AB195" s="4" t="str">
        <f>IF(R195="C",SUM(Y195,AA195),"비해당분야")</f>
        <v>비해당분야</v>
      </c>
      <c r="AC195" s="4">
        <f>IF(R195="C",AB195,X195)</f>
        <v>8</v>
      </c>
      <c r="AD195" s="4">
        <f>VLOOKUP(K195,'[1]자격증 backdata'!A:D,4,0)</f>
        <v>0</v>
      </c>
      <c r="AE195" s="4">
        <f>IF(_xlfn.MAXIFS(AD:AD,B:B,B195)&gt;10,10,_xlfn.MAXIFS(AD:AD,B:B,B195))</f>
        <v>5</v>
      </c>
      <c r="AG195" s="5" t="str">
        <f>VLOOKUP(K195,'[1]자격증 backdata'!A:C,3,0)</f>
        <v>M</v>
      </c>
      <c r="AH195" s="5">
        <f>COUNTIFS($B:$B,$B195,$AG:$AG,AH$1)</f>
        <v>0</v>
      </c>
      <c r="AI195" s="5">
        <f>COUNTIFS($B:$B,$B195,$AG:$AG,AI$1)</f>
        <v>0</v>
      </c>
      <c r="AJ195" s="5">
        <f>COUNTIFS($B:$B,$B195,$AG:$AG,AJ$1)</f>
        <v>0</v>
      </c>
      <c r="AK195" s="5">
        <f>COUNTIFS($B:$B,$B195,$AG:$AG,AK$1)</f>
        <v>0</v>
      </c>
      <c r="AL195" s="5">
        <f>COUNTIFS($B:$B,$B195,$AG:$AG,AL$1)</f>
        <v>0</v>
      </c>
      <c r="AM195" s="5">
        <f>COUNTIFS($B:$B,$B195,$AG:$AG,AM$1)</f>
        <v>0</v>
      </c>
      <c r="AN195" s="5">
        <f>COUNTIFS($B:$B,$B195,$AG:$AG,AN$1)</f>
        <v>0</v>
      </c>
      <c r="AO195" s="5">
        <f>COUNTIFS($B:$B,$B195,$AG:$AG,AO$1)</f>
        <v>0</v>
      </c>
      <c r="AP195" s="5">
        <f>COUNTIFS($B:$B,$B195,$AG:$AG,AP$1)</f>
        <v>1</v>
      </c>
      <c r="AQ195" s="5">
        <f>COUNTIFS($B:$B,$B195,$AG:$AG,AQ$1)</f>
        <v>1</v>
      </c>
      <c r="AR195" s="5">
        <f>COUNTIFS($B:$B,$B195,$AG:$AG,AR$1)</f>
        <v>0</v>
      </c>
      <c r="AS195" s="5">
        <f>COUNTIFS($B:$B,$B195,$AG:$AG,AS$1)</f>
        <v>0</v>
      </c>
      <c r="AT195" s="5">
        <f>COUNTIFS($B:$B,$B195,$AG:$AG,AT$1)</f>
        <v>1</v>
      </c>
      <c r="AU195" s="5">
        <f>COUNTIFS($B:$B,$B195,$AG:$AG,AU$1)</f>
        <v>0</v>
      </c>
    </row>
    <row r="196" spans="1:47" ht="15" customHeight="1" x14ac:dyDescent="0.35">
      <c r="A196" s="6">
        <f>IF(B195=B196,A195,A195+1)</f>
        <v>61</v>
      </c>
      <c r="B196" s="6" t="s">
        <v>6003</v>
      </c>
      <c r="C196" s="6" t="s">
        <v>6002</v>
      </c>
      <c r="D196" s="6" t="s">
        <v>3044</v>
      </c>
      <c r="E196" s="6" t="s">
        <v>3043</v>
      </c>
      <c r="F196" s="4" t="s">
        <v>7</v>
      </c>
      <c r="G196" s="4" t="s">
        <v>8</v>
      </c>
      <c r="H196" s="4" t="s">
        <v>7</v>
      </c>
      <c r="I196" s="4">
        <v>3</v>
      </c>
      <c r="J196" s="4" t="s">
        <v>2447</v>
      </c>
      <c r="K196" s="4" t="s">
        <v>3266</v>
      </c>
      <c r="L196" s="4" t="s">
        <v>254</v>
      </c>
      <c r="M196" s="4" t="s">
        <v>6004</v>
      </c>
      <c r="N196" s="4" t="s">
        <v>4627</v>
      </c>
      <c r="P196" s="4" t="s">
        <v>669</v>
      </c>
      <c r="Q196" s="4" t="s">
        <v>1475</v>
      </c>
      <c r="R196" s="4" t="s">
        <v>2434</v>
      </c>
      <c r="S196" s="5" t="str">
        <f>IF(P196="심사불필요","-",VLOOKUP(K196,'[1]자격증 backdata'!A:G,7,0))</f>
        <v>-</v>
      </c>
      <c r="T196" s="5" t="str">
        <f>IF(S196="-","-",IF(COUNTIFS(B:B,B196,S:S,"필수")&gt;0,"자격요건충족","확인필요"))</f>
        <v>-</v>
      </c>
      <c r="U196" s="5"/>
      <c r="W196" s="5">
        <f>IF(Q196="4급","심사불필요",VLOOKUP(K196,'[1]자격증 backdata'!A:B,2,0))</f>
        <v>2</v>
      </c>
      <c r="X196" s="4">
        <f>IF(R196="A", MIN(20, SUMIFS(W:W, B:B, B196, R:R, "A")),IF(R196="B", MIN(30, SUMIFS(W:W, B:B, B196, R:R, "B")),"비해당분야"))</f>
        <v>8</v>
      </c>
      <c r="Y196" s="4" t="str">
        <f>IF(R196="C",MIN(30,IF(COUNTIFS(B:B,B196,W:W,"가1")=1,25,IF(COUNTIFS(B:B,B196,W:W,"가1")&gt;=2,30,0))+IF(COUNTIFS(B:B,B196,W:W,"나1")&gt;=4,30,IF(COUNTIFS(B:B,B196,W:W,"나1")=3,26,IF(COUNTIFS(B:B,B196,W:W,"나1")=2,22,IF(COUNTIFS(B:B,B196,W:W,"나1")=1,18,0)))))+MIN(30,IF(COUNTIFS(B:B,B196,W:W,"가2")=1,25,IF(COUNTIFS(B:B,B196,W:W,"가2")&gt;=2,30,0))+IF(COUNTIFS(B:B,B196,W:W,"나2")=3,30,IF(COUNTIFS(B:B,B196,W:W,"나2")=2,25,IF(COUNTIFS(B:B,B196,W:W,"나2")=1,20,0)))),"비해당분야")</f>
        <v>비해당분야</v>
      </c>
      <c r="Z196" s="4" t="str">
        <f>IF(R196="C",VLOOKUP(K196,'[1]자격증 backdata'!A:F,6,0),"비해당분야")</f>
        <v>비해당분야</v>
      </c>
      <c r="AA196" s="4" t="str">
        <f>IF(R196="C",SUMIF(B:B,B196,Z:Z),"비해당분야")</f>
        <v>비해당분야</v>
      </c>
      <c r="AB196" s="4" t="str">
        <f>IF(R196="C",SUM(Y196,AA196),"비해당분야")</f>
        <v>비해당분야</v>
      </c>
      <c r="AC196" s="4">
        <f>IF(R196="C",AB196,X196)</f>
        <v>8</v>
      </c>
      <c r="AD196" s="4">
        <f>VLOOKUP(K196,'[1]자격증 backdata'!A:D,4,0)</f>
        <v>0</v>
      </c>
      <c r="AE196" s="4">
        <f>IF(_xlfn.MAXIFS(AD:AD,B:B,B196)&gt;10,10,_xlfn.MAXIFS(AD:AD,B:B,B196))</f>
        <v>5</v>
      </c>
      <c r="AG196" s="5" t="str">
        <f>VLOOKUP(K196,'[1]자격증 backdata'!A:C,3,0)</f>
        <v>I</v>
      </c>
      <c r="AH196" s="5">
        <f>COUNTIFS($B:$B,$B196,$AG:$AG,AH$1)</f>
        <v>0</v>
      </c>
      <c r="AI196" s="5">
        <f>COUNTIFS($B:$B,$B196,$AG:$AG,AI$1)</f>
        <v>0</v>
      </c>
      <c r="AJ196" s="5">
        <f>COUNTIFS($B:$B,$B196,$AG:$AG,AJ$1)</f>
        <v>0</v>
      </c>
      <c r="AK196" s="5">
        <f>COUNTIFS($B:$B,$B196,$AG:$AG,AK$1)</f>
        <v>0</v>
      </c>
      <c r="AL196" s="5">
        <f>COUNTIFS($B:$B,$B196,$AG:$AG,AL$1)</f>
        <v>0</v>
      </c>
      <c r="AM196" s="5">
        <f>COUNTIFS($B:$B,$B196,$AG:$AG,AM$1)</f>
        <v>0</v>
      </c>
      <c r="AN196" s="5">
        <f>COUNTIFS($B:$B,$B196,$AG:$AG,AN$1)</f>
        <v>0</v>
      </c>
      <c r="AO196" s="5">
        <f>COUNTIFS($B:$B,$B196,$AG:$AG,AO$1)</f>
        <v>0</v>
      </c>
      <c r="AP196" s="5">
        <f>COUNTIFS($B:$B,$B196,$AG:$AG,AP$1)</f>
        <v>1</v>
      </c>
      <c r="AQ196" s="5">
        <f>COUNTIFS($B:$B,$B196,$AG:$AG,AQ$1)</f>
        <v>1</v>
      </c>
      <c r="AR196" s="5">
        <f>COUNTIFS($B:$B,$B196,$AG:$AG,AR$1)</f>
        <v>0</v>
      </c>
      <c r="AS196" s="5">
        <f>COUNTIFS($B:$B,$B196,$AG:$AG,AS$1)</f>
        <v>0</v>
      </c>
      <c r="AT196" s="5">
        <f>COUNTIFS($B:$B,$B196,$AG:$AG,AT$1)</f>
        <v>1</v>
      </c>
      <c r="AU196" s="5">
        <f>COUNTIFS($B:$B,$B196,$AG:$AG,AU$1)</f>
        <v>0</v>
      </c>
    </row>
    <row r="197" spans="1:47" ht="15" customHeight="1" x14ac:dyDescent="0.35">
      <c r="A197" s="6">
        <f>IF(B196=B197,A196,A196+1)</f>
        <v>61</v>
      </c>
      <c r="B197" s="6" t="s">
        <v>6003</v>
      </c>
      <c r="C197" s="6" t="s">
        <v>6002</v>
      </c>
      <c r="D197" s="6" t="s">
        <v>3044</v>
      </c>
      <c r="E197" s="6" t="s">
        <v>3043</v>
      </c>
      <c r="F197" s="4" t="s">
        <v>7</v>
      </c>
      <c r="G197" s="4" t="s">
        <v>8</v>
      </c>
      <c r="H197" s="4" t="s">
        <v>7</v>
      </c>
      <c r="I197" s="4">
        <v>4</v>
      </c>
      <c r="J197" s="4" t="s">
        <v>364</v>
      </c>
      <c r="K197" s="4" t="s">
        <v>3075</v>
      </c>
      <c r="L197" s="4" t="s">
        <v>254</v>
      </c>
      <c r="M197" s="4" t="s">
        <v>6001</v>
      </c>
      <c r="N197" s="4" t="s">
        <v>4627</v>
      </c>
      <c r="P197" s="4" t="s">
        <v>669</v>
      </c>
      <c r="Q197" s="4" t="s">
        <v>1475</v>
      </c>
      <c r="R197" s="4" t="s">
        <v>2434</v>
      </c>
      <c r="S197" s="5" t="str">
        <f>IF(P197="심사불필요","-",VLOOKUP(K197,'[1]자격증 backdata'!A:G,7,0))</f>
        <v>-</v>
      </c>
      <c r="T197" s="5" t="str">
        <f>IF(S197="-","-",IF(COUNTIFS(B:B,B197,S:S,"필수")&gt;0,"자격요건충족","확인필요"))</f>
        <v>-</v>
      </c>
      <c r="U197" s="5"/>
      <c r="W197" s="5">
        <f>IF(Q197="4급","심사불필요",VLOOKUP(K197,'[1]자격증 backdata'!A:B,2,0))</f>
        <v>2</v>
      </c>
      <c r="X197" s="4">
        <f>IF(R197="A", MIN(20, SUMIFS(W:W, B:B, B197, R:R, "A")),IF(R197="B", MIN(30, SUMIFS(W:W, B:B, B197, R:R, "B")),"비해당분야"))</f>
        <v>8</v>
      </c>
      <c r="Y197" s="4" t="str">
        <f>IF(R197="C",MIN(30,IF(COUNTIFS(B:B,B197,W:W,"가1")=1,25,IF(COUNTIFS(B:B,B197,W:W,"가1")&gt;=2,30,0))+IF(COUNTIFS(B:B,B197,W:W,"나1")&gt;=4,30,IF(COUNTIFS(B:B,B197,W:W,"나1")=3,26,IF(COUNTIFS(B:B,B197,W:W,"나1")=2,22,IF(COUNTIFS(B:B,B197,W:W,"나1")=1,18,0)))))+MIN(30,IF(COUNTIFS(B:B,B197,W:W,"가2")=1,25,IF(COUNTIFS(B:B,B197,W:W,"가2")&gt;=2,30,0))+IF(COUNTIFS(B:B,B197,W:W,"나2")=3,30,IF(COUNTIFS(B:B,B197,W:W,"나2")=2,25,IF(COUNTIFS(B:B,B197,W:W,"나2")=1,20,0)))),"비해당분야")</f>
        <v>비해당분야</v>
      </c>
      <c r="Z197" s="4" t="str">
        <f>IF(R197="C",VLOOKUP(K197,'[1]자격증 backdata'!A:F,6,0),"비해당분야")</f>
        <v>비해당분야</v>
      </c>
      <c r="AA197" s="4" t="str">
        <f>IF(R197="C",SUMIF(B:B,B197,Z:Z),"비해당분야")</f>
        <v>비해당분야</v>
      </c>
      <c r="AB197" s="4" t="str">
        <f>IF(R197="C",SUM(Y197,AA197),"비해당분야")</f>
        <v>비해당분야</v>
      </c>
      <c r="AC197" s="4">
        <f>IF(R197="C",AB197,X197)</f>
        <v>8</v>
      </c>
      <c r="AD197" s="4">
        <f>VLOOKUP(K197,'[1]자격증 backdata'!A:D,4,0)</f>
        <v>0</v>
      </c>
      <c r="AE197" s="4">
        <f>IF(_xlfn.MAXIFS(AD:AD,B:B,B197)&gt;10,10,_xlfn.MAXIFS(AD:AD,B:B,B197))</f>
        <v>5</v>
      </c>
      <c r="AG197" s="5" t="str">
        <f>VLOOKUP(K197,'[1]자격증 backdata'!A:C,3,0)</f>
        <v>J</v>
      </c>
      <c r="AH197" s="5">
        <f>COUNTIFS($B:$B,$B197,$AG:$AG,AH$1)</f>
        <v>0</v>
      </c>
      <c r="AI197" s="5">
        <f>COUNTIFS($B:$B,$B197,$AG:$AG,AI$1)</f>
        <v>0</v>
      </c>
      <c r="AJ197" s="5">
        <f>COUNTIFS($B:$B,$B197,$AG:$AG,AJ$1)</f>
        <v>0</v>
      </c>
      <c r="AK197" s="5">
        <f>COUNTIFS($B:$B,$B197,$AG:$AG,AK$1)</f>
        <v>0</v>
      </c>
      <c r="AL197" s="5">
        <f>COUNTIFS($B:$B,$B197,$AG:$AG,AL$1)</f>
        <v>0</v>
      </c>
      <c r="AM197" s="5">
        <f>COUNTIFS($B:$B,$B197,$AG:$AG,AM$1)</f>
        <v>0</v>
      </c>
      <c r="AN197" s="5">
        <f>COUNTIFS($B:$B,$B197,$AG:$AG,AN$1)</f>
        <v>0</v>
      </c>
      <c r="AO197" s="5">
        <f>COUNTIFS($B:$B,$B197,$AG:$AG,AO$1)</f>
        <v>0</v>
      </c>
      <c r="AP197" s="5">
        <f>COUNTIFS($B:$B,$B197,$AG:$AG,AP$1)</f>
        <v>1</v>
      </c>
      <c r="AQ197" s="5">
        <f>COUNTIFS($B:$B,$B197,$AG:$AG,AQ$1)</f>
        <v>1</v>
      </c>
      <c r="AR197" s="5">
        <f>COUNTIFS($B:$B,$B197,$AG:$AG,AR$1)</f>
        <v>0</v>
      </c>
      <c r="AS197" s="5">
        <f>COUNTIFS($B:$B,$B197,$AG:$AG,AS$1)</f>
        <v>0</v>
      </c>
      <c r="AT197" s="5">
        <f>COUNTIFS($B:$B,$B197,$AG:$AG,AT$1)</f>
        <v>1</v>
      </c>
      <c r="AU197" s="5">
        <f>COUNTIFS($B:$B,$B197,$AG:$AG,AU$1)</f>
        <v>0</v>
      </c>
    </row>
    <row r="198" spans="1:47" ht="15" customHeight="1" x14ac:dyDescent="0.35">
      <c r="A198" s="3">
        <f>IF(B197=B198,A197,A197+1)</f>
        <v>62</v>
      </c>
      <c r="B198" s="3" t="s">
        <v>5998</v>
      </c>
      <c r="C198" s="3" t="s">
        <v>5997</v>
      </c>
      <c r="D198" s="3" t="s">
        <v>3044</v>
      </c>
      <c r="E198" s="3" t="s">
        <v>3043</v>
      </c>
      <c r="F198" s="4" t="s">
        <v>7</v>
      </c>
      <c r="G198" s="4" t="s">
        <v>8</v>
      </c>
      <c r="H198" s="4" t="s">
        <v>7</v>
      </c>
      <c r="I198" s="3">
        <v>1</v>
      </c>
      <c r="J198" s="3" t="s">
        <v>69</v>
      </c>
      <c r="K198" s="3" t="s">
        <v>3065</v>
      </c>
      <c r="L198" s="3" t="s">
        <v>36</v>
      </c>
      <c r="M198" s="3" t="s">
        <v>6000</v>
      </c>
      <c r="N198" s="3" t="s">
        <v>1619</v>
      </c>
      <c r="P198" s="3" t="s">
        <v>669</v>
      </c>
      <c r="Q198" s="3" t="s">
        <v>1475</v>
      </c>
      <c r="R198" s="3" t="s">
        <v>2434</v>
      </c>
      <c r="S198" s="2" t="str">
        <f>IF(P198="심사불필요","-",VLOOKUP(K198,'[1]자격증 backdata'!A:G,7,0))</f>
        <v>-</v>
      </c>
      <c r="T198" s="2" t="str">
        <f>IF(S198="-","-",IF(COUNTIFS(B:B,B198,S:S,"필수")&gt;0,"자격요건충족","확인필요"))</f>
        <v>-</v>
      </c>
      <c r="U198" s="2"/>
      <c r="W198" s="2">
        <f>IF(Q198="4급","심사불필요",VLOOKUP(K198,'[1]자격증 backdata'!A:B,2,0))</f>
        <v>0</v>
      </c>
      <c r="X198" s="3">
        <f>IF(R198="A", MIN(20, SUMIFS(W:W, B:B, B198, R:R, "A")),IF(R198="B", MIN(30, SUMIFS(W:W, B:B, B198, R:R, "B")),"비해당분야"))</f>
        <v>8</v>
      </c>
      <c r="Y198" s="3" t="str">
        <f>IF(R198="C",MIN(30,IF(COUNTIFS(B:B,B198,W:W,"가1")=1,25,IF(COUNTIFS(B:B,B198,W:W,"가1")&gt;=2,30,0))+IF(COUNTIFS(B:B,B198,W:W,"나1")&gt;=4,30,IF(COUNTIFS(B:B,B198,W:W,"나1")=3,26,IF(COUNTIFS(B:B,B198,W:W,"나1")=2,22,IF(COUNTIFS(B:B,B198,W:W,"나1")=1,18,0)))))+MIN(30,IF(COUNTIFS(B:B,B198,W:W,"가2")=1,25,IF(COUNTIFS(B:B,B198,W:W,"가2")&gt;=2,30,0))+IF(COUNTIFS(B:B,B198,W:W,"나2")=3,30,IF(COUNTIFS(B:B,B198,W:W,"나2")=2,25,IF(COUNTIFS(B:B,B198,W:W,"나2")=1,20,0)))),"비해당분야")</f>
        <v>비해당분야</v>
      </c>
      <c r="Z198" s="3" t="str">
        <f>IF(R198="C",VLOOKUP(K198,'[1]자격증 backdata'!A:F,6,0),"비해당분야")</f>
        <v>비해당분야</v>
      </c>
      <c r="AA198" s="3" t="str">
        <f>IF(R198="C",SUMIF(B:B,B198,Z:Z),"비해당분야")</f>
        <v>비해당분야</v>
      </c>
      <c r="AB198" s="3" t="str">
        <f>IF(R198="C",SUM(Y198,AA198),"비해당분야")</f>
        <v>비해당분야</v>
      </c>
      <c r="AC198" s="3">
        <f>IF(R198="C",AB198,X198)</f>
        <v>8</v>
      </c>
      <c r="AD198" s="3">
        <f>VLOOKUP(K198,'[1]자격증 backdata'!A:D,4,0)</f>
        <v>5</v>
      </c>
      <c r="AE198" s="3">
        <f>IF(_xlfn.MAXIFS(AD:AD,B:B,B198)&gt;10,10,_xlfn.MAXIFS(AD:AD,B:B,B198))</f>
        <v>5</v>
      </c>
      <c r="AG198" s="2">
        <f>VLOOKUP(K198,'[1]자격증 backdata'!A:C,3,0)</f>
        <v>0</v>
      </c>
      <c r="AH198" s="2">
        <f>COUNTIFS($B:$B,$B198,$AG:$AG,AH$1)</f>
        <v>0</v>
      </c>
      <c r="AI198" s="2">
        <f>COUNTIFS($B:$B,$B198,$AG:$AG,AI$1)</f>
        <v>0</v>
      </c>
      <c r="AJ198" s="2">
        <f>COUNTIFS($B:$B,$B198,$AG:$AG,AJ$1)</f>
        <v>0</v>
      </c>
      <c r="AK198" s="2">
        <f>COUNTIFS($B:$B,$B198,$AG:$AG,AK$1)</f>
        <v>0</v>
      </c>
      <c r="AL198" s="2">
        <f>COUNTIFS($B:$B,$B198,$AG:$AG,AL$1)</f>
        <v>0</v>
      </c>
      <c r="AM198" s="2">
        <f>COUNTIFS($B:$B,$B198,$AG:$AG,AM$1)</f>
        <v>0</v>
      </c>
      <c r="AN198" s="2">
        <f>COUNTIFS($B:$B,$B198,$AG:$AG,AN$1)</f>
        <v>0</v>
      </c>
      <c r="AO198" s="2">
        <f>COUNTIFS($B:$B,$B198,$AG:$AG,AO$1)</f>
        <v>0</v>
      </c>
      <c r="AP198" s="2">
        <f>COUNTIFS($B:$B,$B198,$AG:$AG,AP$1)</f>
        <v>0</v>
      </c>
      <c r="AQ198" s="2">
        <f>COUNTIFS($B:$B,$B198,$AG:$AG,AQ$1)</f>
        <v>0</v>
      </c>
      <c r="AR198" s="2">
        <f>COUNTIFS($B:$B,$B198,$AG:$AG,AR$1)</f>
        <v>0</v>
      </c>
      <c r="AS198" s="2">
        <f>COUNTIFS($B:$B,$B198,$AG:$AG,AS$1)</f>
        <v>1</v>
      </c>
      <c r="AT198" s="2">
        <f>COUNTIFS($B:$B,$B198,$AG:$AG,AT$1)</f>
        <v>1</v>
      </c>
      <c r="AU198" s="2">
        <f>COUNTIFS($B:$B,$B198,$AG:$AG,AU$1)</f>
        <v>0</v>
      </c>
    </row>
    <row r="199" spans="1:47" ht="15" customHeight="1" x14ac:dyDescent="0.35">
      <c r="A199" s="7">
        <f>IF(B198=B199,A198,A198+1)</f>
        <v>62</v>
      </c>
      <c r="B199" s="7" t="s">
        <v>5998</v>
      </c>
      <c r="C199" s="7" t="s">
        <v>5997</v>
      </c>
      <c r="D199" s="7" t="s">
        <v>3044</v>
      </c>
      <c r="E199" s="7" t="s">
        <v>3043</v>
      </c>
      <c r="F199" s="4" t="s">
        <v>7</v>
      </c>
      <c r="G199" s="4" t="s">
        <v>8</v>
      </c>
      <c r="H199" s="4" t="s">
        <v>7</v>
      </c>
      <c r="I199" s="3">
        <v>2</v>
      </c>
      <c r="J199" s="3" t="s">
        <v>106</v>
      </c>
      <c r="K199" s="3" t="s">
        <v>3057</v>
      </c>
      <c r="L199" s="3" t="s">
        <v>55</v>
      </c>
      <c r="M199" s="3" t="s">
        <v>5999</v>
      </c>
      <c r="N199" s="3" t="s">
        <v>1630</v>
      </c>
      <c r="P199" s="3" t="s">
        <v>669</v>
      </c>
      <c r="Q199" s="3" t="s">
        <v>1475</v>
      </c>
      <c r="R199" s="3" t="s">
        <v>2434</v>
      </c>
      <c r="S199" s="2" t="str">
        <f>IF(P199="심사불필요","-",VLOOKUP(K199,'[1]자격증 backdata'!A:G,7,0))</f>
        <v>-</v>
      </c>
      <c r="T199" s="2" t="str">
        <f>IF(S199="-","-",IF(COUNTIFS(B:B,B199,S:S,"필수")&gt;0,"자격요건충족","확인필요"))</f>
        <v>-</v>
      </c>
      <c r="U199" s="2"/>
      <c r="W199" s="2">
        <f>IF(Q199="4급","심사불필요",VLOOKUP(K199,'[1]자격증 backdata'!A:B,2,0))</f>
        <v>4</v>
      </c>
      <c r="X199" s="3">
        <f>IF(R199="A", MIN(20, SUMIFS(W:W, B:B, B199, R:R, "A")),IF(R199="B", MIN(30, SUMIFS(W:W, B:B, B199, R:R, "B")),"비해당분야"))</f>
        <v>8</v>
      </c>
      <c r="Y199" s="3" t="str">
        <f>IF(R199="C",MIN(30,IF(COUNTIFS(B:B,B199,W:W,"가1")=1,25,IF(COUNTIFS(B:B,B199,W:W,"가1")&gt;=2,30,0))+IF(COUNTIFS(B:B,B199,W:W,"나1")&gt;=4,30,IF(COUNTIFS(B:B,B199,W:W,"나1")=3,26,IF(COUNTIFS(B:B,B199,W:W,"나1")=2,22,IF(COUNTIFS(B:B,B199,W:W,"나1")=1,18,0)))))+MIN(30,IF(COUNTIFS(B:B,B199,W:W,"가2")=1,25,IF(COUNTIFS(B:B,B199,W:W,"가2")&gt;=2,30,0))+IF(COUNTIFS(B:B,B199,W:W,"나2")=3,30,IF(COUNTIFS(B:B,B199,W:W,"나2")=2,25,IF(COUNTIFS(B:B,B199,W:W,"나2")=1,20,0)))),"비해당분야")</f>
        <v>비해당분야</v>
      </c>
      <c r="Z199" s="3" t="str">
        <f>IF(R199="C",VLOOKUP(K199,'[1]자격증 backdata'!A:F,6,0),"비해당분야")</f>
        <v>비해당분야</v>
      </c>
      <c r="AA199" s="3" t="str">
        <f>IF(R199="C",SUMIF(B:B,B199,Z:Z),"비해당분야")</f>
        <v>비해당분야</v>
      </c>
      <c r="AB199" s="3" t="str">
        <f>IF(R199="C",SUM(Y199,AA199),"비해당분야")</f>
        <v>비해당분야</v>
      </c>
      <c r="AC199" s="3">
        <f>IF(R199="C",AB199,X199)</f>
        <v>8</v>
      </c>
      <c r="AD199" s="3">
        <f>VLOOKUP(K199,'[1]자격증 backdata'!A:D,4,0)</f>
        <v>0</v>
      </c>
      <c r="AE199" s="3">
        <f>IF(_xlfn.MAXIFS(AD:AD,B:B,B199)&gt;10,10,_xlfn.MAXIFS(AD:AD,B:B,B199))</f>
        <v>5</v>
      </c>
      <c r="AG199" s="2" t="str">
        <f>VLOOKUP(K199,'[1]자격증 backdata'!A:C,3,0)</f>
        <v>M</v>
      </c>
      <c r="AH199" s="2">
        <f>COUNTIFS($B:$B,$B199,$AG:$AG,AH$1)</f>
        <v>0</v>
      </c>
      <c r="AI199" s="2">
        <f>COUNTIFS($B:$B,$B199,$AG:$AG,AI$1)</f>
        <v>0</v>
      </c>
      <c r="AJ199" s="2">
        <f>COUNTIFS($B:$B,$B199,$AG:$AG,AJ$1)</f>
        <v>0</v>
      </c>
      <c r="AK199" s="2">
        <f>COUNTIFS($B:$B,$B199,$AG:$AG,AK$1)</f>
        <v>0</v>
      </c>
      <c r="AL199" s="2">
        <f>COUNTIFS($B:$B,$B199,$AG:$AG,AL$1)</f>
        <v>0</v>
      </c>
      <c r="AM199" s="2">
        <f>COUNTIFS($B:$B,$B199,$AG:$AG,AM$1)</f>
        <v>0</v>
      </c>
      <c r="AN199" s="2">
        <f>COUNTIFS($B:$B,$B199,$AG:$AG,AN$1)</f>
        <v>0</v>
      </c>
      <c r="AO199" s="2">
        <f>COUNTIFS($B:$B,$B199,$AG:$AG,AO$1)</f>
        <v>0</v>
      </c>
      <c r="AP199" s="2">
        <f>COUNTIFS($B:$B,$B199,$AG:$AG,AP$1)</f>
        <v>0</v>
      </c>
      <c r="AQ199" s="2">
        <f>COUNTIFS($B:$B,$B199,$AG:$AG,AQ$1)</f>
        <v>0</v>
      </c>
      <c r="AR199" s="2">
        <f>COUNTIFS($B:$B,$B199,$AG:$AG,AR$1)</f>
        <v>0</v>
      </c>
      <c r="AS199" s="2">
        <f>COUNTIFS($B:$B,$B199,$AG:$AG,AS$1)</f>
        <v>1</v>
      </c>
      <c r="AT199" s="2">
        <f>COUNTIFS($B:$B,$B199,$AG:$AG,AT$1)</f>
        <v>1</v>
      </c>
      <c r="AU199" s="2">
        <f>COUNTIFS($B:$B,$B199,$AG:$AG,AU$1)</f>
        <v>0</v>
      </c>
    </row>
    <row r="200" spans="1:47" ht="15" customHeight="1" x14ac:dyDescent="0.35">
      <c r="A200" s="7">
        <f>IF(B199=B200,A199,A199+1)</f>
        <v>62</v>
      </c>
      <c r="B200" s="7" t="s">
        <v>5998</v>
      </c>
      <c r="C200" s="7" t="s">
        <v>5997</v>
      </c>
      <c r="D200" s="7" t="s">
        <v>3044</v>
      </c>
      <c r="E200" s="7" t="s">
        <v>3043</v>
      </c>
      <c r="F200" s="4" t="s">
        <v>7</v>
      </c>
      <c r="G200" s="4" t="s">
        <v>8</v>
      </c>
      <c r="H200" s="4" t="s">
        <v>7</v>
      </c>
      <c r="I200" s="3">
        <v>3</v>
      </c>
      <c r="J200" s="3" t="s">
        <v>2588</v>
      </c>
      <c r="K200" s="3" t="s">
        <v>4299</v>
      </c>
      <c r="L200" s="3" t="s">
        <v>4</v>
      </c>
      <c r="M200" s="3" t="s">
        <v>5996</v>
      </c>
      <c r="N200" s="3" t="s">
        <v>246</v>
      </c>
      <c r="P200" s="3" t="s">
        <v>669</v>
      </c>
      <c r="Q200" s="3" t="s">
        <v>1475</v>
      </c>
      <c r="R200" s="3" t="s">
        <v>2434</v>
      </c>
      <c r="S200" s="2" t="str">
        <f>IF(P200="심사불필요","-",VLOOKUP(K200,'[1]자격증 backdata'!A:G,7,0))</f>
        <v>-</v>
      </c>
      <c r="T200" s="2" t="str">
        <f>IF(S200="-","-",IF(COUNTIFS(B:B,B200,S:S,"필수")&gt;0,"자격요건충족","확인필요"))</f>
        <v>-</v>
      </c>
      <c r="U200" s="2"/>
      <c r="W200" s="2">
        <f>IF(Q200="4급","심사불필요",VLOOKUP(K200,'[1]자격증 backdata'!A:B,2,0))</f>
        <v>4</v>
      </c>
      <c r="X200" s="3">
        <f>IF(R200="A", MIN(20, SUMIFS(W:W, B:B, B200, R:R, "A")),IF(R200="B", MIN(30, SUMIFS(W:W, B:B, B200, R:R, "B")),"비해당분야"))</f>
        <v>8</v>
      </c>
      <c r="Y200" s="3" t="str">
        <f>IF(R200="C",MIN(30,IF(COUNTIFS(B:B,B200,W:W,"가1")=1,25,IF(COUNTIFS(B:B,B200,W:W,"가1")&gt;=2,30,0))+IF(COUNTIFS(B:B,B200,W:W,"나1")&gt;=4,30,IF(COUNTIFS(B:B,B200,W:W,"나1")=3,26,IF(COUNTIFS(B:B,B200,W:W,"나1")=2,22,IF(COUNTIFS(B:B,B200,W:W,"나1")=1,18,0)))))+MIN(30,IF(COUNTIFS(B:B,B200,W:W,"가2")=1,25,IF(COUNTIFS(B:B,B200,W:W,"가2")&gt;=2,30,0))+IF(COUNTIFS(B:B,B200,W:W,"나2")=3,30,IF(COUNTIFS(B:B,B200,W:W,"나2")=2,25,IF(COUNTIFS(B:B,B200,W:W,"나2")=1,20,0)))),"비해당분야")</f>
        <v>비해당분야</v>
      </c>
      <c r="Z200" s="3" t="str">
        <f>IF(R200="C",VLOOKUP(K200,'[1]자격증 backdata'!A:F,6,0),"비해당분야")</f>
        <v>비해당분야</v>
      </c>
      <c r="AA200" s="3" t="str">
        <f>IF(R200="C",SUMIF(B:B,B200,Z:Z),"비해당분야")</f>
        <v>비해당분야</v>
      </c>
      <c r="AB200" s="3" t="str">
        <f>IF(R200="C",SUM(Y200,AA200),"비해당분야")</f>
        <v>비해당분야</v>
      </c>
      <c r="AC200" s="3">
        <f>IF(R200="C",AB200,X200)</f>
        <v>8</v>
      </c>
      <c r="AD200" s="3">
        <f>VLOOKUP(K200,'[1]자격증 backdata'!A:D,4,0)</f>
        <v>0</v>
      </c>
      <c r="AE200" s="3">
        <f>IF(_xlfn.MAXIFS(AD:AD,B:B,B200)&gt;10,10,_xlfn.MAXIFS(AD:AD,B:B,B200))</f>
        <v>5</v>
      </c>
      <c r="AG200" s="2" t="str">
        <f>VLOOKUP(K200,'[1]자격증 backdata'!A:C,3,0)</f>
        <v>L</v>
      </c>
      <c r="AH200" s="2">
        <f>COUNTIFS($B:$B,$B200,$AG:$AG,AH$1)</f>
        <v>0</v>
      </c>
      <c r="AI200" s="2">
        <f>COUNTIFS($B:$B,$B200,$AG:$AG,AI$1)</f>
        <v>0</v>
      </c>
      <c r="AJ200" s="2">
        <f>COUNTIFS($B:$B,$B200,$AG:$AG,AJ$1)</f>
        <v>0</v>
      </c>
      <c r="AK200" s="2">
        <f>COUNTIFS($B:$B,$B200,$AG:$AG,AK$1)</f>
        <v>0</v>
      </c>
      <c r="AL200" s="2">
        <f>COUNTIFS($B:$B,$B200,$AG:$AG,AL$1)</f>
        <v>0</v>
      </c>
      <c r="AM200" s="2">
        <f>COUNTIFS($B:$B,$B200,$AG:$AG,AM$1)</f>
        <v>0</v>
      </c>
      <c r="AN200" s="2">
        <f>COUNTIFS($B:$B,$B200,$AG:$AG,AN$1)</f>
        <v>0</v>
      </c>
      <c r="AO200" s="2">
        <f>COUNTIFS($B:$B,$B200,$AG:$AG,AO$1)</f>
        <v>0</v>
      </c>
      <c r="AP200" s="2">
        <f>COUNTIFS($B:$B,$B200,$AG:$AG,AP$1)</f>
        <v>0</v>
      </c>
      <c r="AQ200" s="2">
        <f>COUNTIFS($B:$B,$B200,$AG:$AG,AQ$1)</f>
        <v>0</v>
      </c>
      <c r="AR200" s="2">
        <f>COUNTIFS($B:$B,$B200,$AG:$AG,AR$1)</f>
        <v>0</v>
      </c>
      <c r="AS200" s="2">
        <f>COUNTIFS($B:$B,$B200,$AG:$AG,AS$1)</f>
        <v>1</v>
      </c>
      <c r="AT200" s="2">
        <f>COUNTIFS($B:$B,$B200,$AG:$AG,AT$1)</f>
        <v>1</v>
      </c>
      <c r="AU200" s="2">
        <f>COUNTIFS($B:$B,$B200,$AG:$AG,AU$1)</f>
        <v>0</v>
      </c>
    </row>
    <row r="201" spans="1:47" ht="15" customHeight="1" x14ac:dyDescent="0.35">
      <c r="A201" s="4">
        <f>IF(B200=B201,A200,A200+1)</f>
        <v>63</v>
      </c>
      <c r="B201" s="4" t="s">
        <v>5987</v>
      </c>
      <c r="C201" s="4" t="s">
        <v>5986</v>
      </c>
      <c r="D201" s="4" t="s">
        <v>3044</v>
      </c>
      <c r="E201" s="4" t="s">
        <v>3043</v>
      </c>
      <c r="F201" s="4" t="s">
        <v>7</v>
      </c>
      <c r="G201" s="4" t="s">
        <v>8</v>
      </c>
      <c r="H201" s="4" t="s">
        <v>7</v>
      </c>
      <c r="I201" s="4">
        <v>1</v>
      </c>
      <c r="J201" s="4" t="s">
        <v>69</v>
      </c>
      <c r="K201" s="4" t="s">
        <v>3065</v>
      </c>
      <c r="L201" s="4" t="s">
        <v>36</v>
      </c>
      <c r="M201" s="4" t="s">
        <v>5995</v>
      </c>
      <c r="N201" s="4" t="s">
        <v>1742</v>
      </c>
      <c r="P201" s="4" t="s">
        <v>669</v>
      </c>
      <c r="Q201" s="4" t="s">
        <v>1475</v>
      </c>
      <c r="R201" s="4" t="s">
        <v>2434</v>
      </c>
      <c r="S201" s="5" t="str">
        <f>IF(P201="심사불필요","-",VLOOKUP(K201,'[1]자격증 backdata'!A:G,7,0))</f>
        <v>-</v>
      </c>
      <c r="T201" s="5" t="str">
        <f>IF(S201="-","-",IF(COUNTIFS(B:B,B201,S:S,"필수")&gt;0,"자격요건충족","확인필요"))</f>
        <v>-</v>
      </c>
      <c r="U201" s="5"/>
      <c r="W201" s="5">
        <f>IF(Q201="4급","심사불필요",VLOOKUP(K201,'[1]자격증 backdata'!A:B,2,0))</f>
        <v>0</v>
      </c>
      <c r="X201" s="4">
        <f>IF(R201="A", MIN(20, SUMIFS(W:W, B:B, B201, R:R, "A")),IF(R201="B", MIN(30, SUMIFS(W:W, B:B, B201, R:R, "B")),"비해당분야"))</f>
        <v>20</v>
      </c>
      <c r="Y201" s="4" t="str">
        <f>IF(R201="C",MIN(30,IF(COUNTIFS(B:B,B201,W:W,"가1")=1,25,IF(COUNTIFS(B:B,B201,W:W,"가1")&gt;=2,30,0))+IF(COUNTIFS(B:B,B201,W:W,"나1")&gt;=4,30,IF(COUNTIFS(B:B,B201,W:W,"나1")=3,26,IF(COUNTIFS(B:B,B201,W:W,"나1")=2,22,IF(COUNTIFS(B:B,B201,W:W,"나1")=1,18,0)))))+MIN(30,IF(COUNTIFS(B:B,B201,W:W,"가2")=1,25,IF(COUNTIFS(B:B,B201,W:W,"가2")&gt;=2,30,0))+IF(COUNTIFS(B:B,B201,W:W,"나2")=3,30,IF(COUNTIFS(B:B,B201,W:W,"나2")=2,25,IF(COUNTIFS(B:B,B201,W:W,"나2")=1,20,0)))),"비해당분야")</f>
        <v>비해당분야</v>
      </c>
      <c r="Z201" s="4" t="str">
        <f>IF(R201="C",VLOOKUP(K201,'[1]자격증 backdata'!A:F,6,0),"비해당분야")</f>
        <v>비해당분야</v>
      </c>
      <c r="AA201" s="4" t="str">
        <f>IF(R201="C",SUMIF(B:B,B201,Z:Z),"비해당분야")</f>
        <v>비해당분야</v>
      </c>
      <c r="AB201" s="4" t="str">
        <f>IF(R201="C",SUM(Y201,AA201),"비해당분야")</f>
        <v>비해당분야</v>
      </c>
      <c r="AC201" s="4">
        <f>IF(R201="C",AB201,X201)</f>
        <v>20</v>
      </c>
      <c r="AD201" s="4">
        <f>VLOOKUP(K201,'[1]자격증 backdata'!A:D,4,0)</f>
        <v>5</v>
      </c>
      <c r="AE201" s="4">
        <f>IF(_xlfn.MAXIFS(AD:AD,B:B,B201)&gt;10,10,_xlfn.MAXIFS(AD:AD,B:B,B201))</f>
        <v>5</v>
      </c>
      <c r="AG201" s="5">
        <f>VLOOKUP(K201,'[1]자격증 backdata'!A:C,3,0)</f>
        <v>0</v>
      </c>
      <c r="AH201" s="5">
        <f>COUNTIFS($B:$B,$B201,$AG:$AG,AH$1)</f>
        <v>0</v>
      </c>
      <c r="AI201" s="5">
        <f>COUNTIFS($B:$B,$B201,$AG:$AG,AI$1)</f>
        <v>0</v>
      </c>
      <c r="AJ201" s="5">
        <f>COUNTIFS($B:$B,$B201,$AG:$AG,AJ$1)</f>
        <v>0</v>
      </c>
      <c r="AK201" s="5">
        <f>COUNTIFS($B:$B,$B201,$AG:$AG,AK$1)</f>
        <v>0</v>
      </c>
      <c r="AL201" s="5">
        <f>COUNTIFS($B:$B,$B201,$AG:$AG,AL$1)</f>
        <v>1</v>
      </c>
      <c r="AM201" s="5">
        <f>COUNTIFS($B:$B,$B201,$AG:$AG,AM$1)</f>
        <v>0</v>
      </c>
      <c r="AN201" s="5">
        <f>COUNTIFS($B:$B,$B201,$AG:$AG,AN$1)</f>
        <v>1</v>
      </c>
      <c r="AO201" s="5">
        <f>COUNTIFS($B:$B,$B201,$AG:$AG,AO$1)</f>
        <v>0</v>
      </c>
      <c r="AP201" s="5">
        <f>COUNTIFS($B:$B,$B201,$AG:$AG,AP$1)</f>
        <v>1</v>
      </c>
      <c r="AQ201" s="5">
        <f>COUNTIFS($B:$B,$B201,$AG:$AG,AQ$1)</f>
        <v>1</v>
      </c>
      <c r="AR201" s="5">
        <f>COUNTIFS($B:$B,$B201,$AG:$AG,AR$1)</f>
        <v>0</v>
      </c>
      <c r="AS201" s="5">
        <f>COUNTIFS($B:$B,$B201,$AG:$AG,AS$1)</f>
        <v>0</v>
      </c>
      <c r="AT201" s="5">
        <f>COUNTIFS($B:$B,$B201,$AG:$AG,AT$1)</f>
        <v>1</v>
      </c>
      <c r="AU201" s="5">
        <f>COUNTIFS($B:$B,$B201,$AG:$AG,AU$1)</f>
        <v>0</v>
      </c>
    </row>
    <row r="202" spans="1:47" ht="15" customHeight="1" x14ac:dyDescent="0.35">
      <c r="A202" s="6">
        <f>IF(B201=B202,A201,A201+1)</f>
        <v>63</v>
      </c>
      <c r="B202" s="6" t="s">
        <v>5987</v>
      </c>
      <c r="C202" s="6" t="s">
        <v>5986</v>
      </c>
      <c r="D202" s="6" t="s">
        <v>3044</v>
      </c>
      <c r="E202" s="6" t="s">
        <v>3043</v>
      </c>
      <c r="F202" s="4" t="s">
        <v>7</v>
      </c>
      <c r="G202" s="4" t="s">
        <v>8</v>
      </c>
      <c r="H202" s="4" t="s">
        <v>7</v>
      </c>
      <c r="I202" s="4">
        <v>2</v>
      </c>
      <c r="J202" s="4" t="s">
        <v>3148</v>
      </c>
      <c r="K202" s="4" t="s">
        <v>3147</v>
      </c>
      <c r="L202" s="4" t="s">
        <v>706</v>
      </c>
      <c r="M202" s="4" t="s">
        <v>5994</v>
      </c>
      <c r="N202" s="4" t="s">
        <v>1187</v>
      </c>
      <c r="P202" s="4" t="s">
        <v>669</v>
      </c>
      <c r="Q202" s="4" t="s">
        <v>1475</v>
      </c>
      <c r="R202" s="4" t="s">
        <v>2434</v>
      </c>
      <c r="S202" s="5" t="str">
        <f>IF(P202="심사불필요","-",VLOOKUP(K202,'[1]자격증 backdata'!A:G,7,0))</f>
        <v>-</v>
      </c>
      <c r="T202" s="5" t="str">
        <f>IF(S202="-","-",IF(COUNTIFS(B:B,B202,S:S,"필수")&gt;0,"자격요건충족","확인필요"))</f>
        <v>-</v>
      </c>
      <c r="U202" s="5"/>
      <c r="W202" s="5">
        <f>IF(Q202="4급","심사불필요",VLOOKUP(K202,'[1]자격증 backdata'!A:B,2,0))</f>
        <v>0</v>
      </c>
      <c r="X202" s="4">
        <f>IF(R202="A", MIN(20, SUMIFS(W:W, B:B, B202, R:R, "A")),IF(R202="B", MIN(30, SUMIFS(W:W, B:B, B202, R:R, "B")),"비해당분야"))</f>
        <v>20</v>
      </c>
      <c r="Y202" s="4" t="str">
        <f>IF(R202="C",MIN(30,IF(COUNTIFS(B:B,B202,W:W,"가1")=1,25,IF(COUNTIFS(B:B,B202,W:W,"가1")&gt;=2,30,0))+IF(COUNTIFS(B:B,B202,W:W,"나1")&gt;=4,30,IF(COUNTIFS(B:B,B202,W:W,"나1")=3,26,IF(COUNTIFS(B:B,B202,W:W,"나1")=2,22,IF(COUNTIFS(B:B,B202,W:W,"나1")=1,18,0)))))+MIN(30,IF(COUNTIFS(B:B,B202,W:W,"가2")=1,25,IF(COUNTIFS(B:B,B202,W:W,"가2")&gt;=2,30,0))+IF(COUNTIFS(B:B,B202,W:W,"나2")=3,30,IF(COUNTIFS(B:B,B202,W:W,"나2")=2,25,IF(COUNTIFS(B:B,B202,W:W,"나2")=1,20,0)))),"비해당분야")</f>
        <v>비해당분야</v>
      </c>
      <c r="Z202" s="4" t="str">
        <f>IF(R202="C",VLOOKUP(K202,'[1]자격증 backdata'!A:F,6,0),"비해당분야")</f>
        <v>비해당분야</v>
      </c>
      <c r="AA202" s="4" t="str">
        <f>IF(R202="C",SUMIF(B:B,B202,Z:Z),"비해당분야")</f>
        <v>비해당분야</v>
      </c>
      <c r="AB202" s="4" t="str">
        <f>IF(R202="C",SUM(Y202,AA202),"비해당분야")</f>
        <v>비해당분야</v>
      </c>
      <c r="AC202" s="4">
        <f>IF(R202="C",AB202,X202)</f>
        <v>20</v>
      </c>
      <c r="AD202" s="4">
        <f>VLOOKUP(K202,'[1]자격증 backdata'!A:D,4,0)</f>
        <v>5</v>
      </c>
      <c r="AE202" s="4">
        <f>IF(_xlfn.MAXIFS(AD:AD,B:B,B202)&gt;10,10,_xlfn.MAXIFS(AD:AD,B:B,B202))</f>
        <v>5</v>
      </c>
      <c r="AG202" s="5">
        <f>VLOOKUP(K202,'[1]자격증 backdata'!A:C,3,0)</f>
        <v>0</v>
      </c>
      <c r="AH202" s="5">
        <f>COUNTIFS($B:$B,$B202,$AG:$AG,AH$1)</f>
        <v>0</v>
      </c>
      <c r="AI202" s="5">
        <f>COUNTIFS($B:$B,$B202,$AG:$AG,AI$1)</f>
        <v>0</v>
      </c>
      <c r="AJ202" s="5">
        <f>COUNTIFS($B:$B,$B202,$AG:$AG,AJ$1)</f>
        <v>0</v>
      </c>
      <c r="AK202" s="5">
        <f>COUNTIFS($B:$B,$B202,$AG:$AG,AK$1)</f>
        <v>0</v>
      </c>
      <c r="AL202" s="5">
        <f>COUNTIFS($B:$B,$B202,$AG:$AG,AL$1)</f>
        <v>1</v>
      </c>
      <c r="AM202" s="5">
        <f>COUNTIFS($B:$B,$B202,$AG:$AG,AM$1)</f>
        <v>0</v>
      </c>
      <c r="AN202" s="5">
        <f>COUNTIFS($B:$B,$B202,$AG:$AG,AN$1)</f>
        <v>1</v>
      </c>
      <c r="AO202" s="5">
        <f>COUNTIFS($B:$B,$B202,$AG:$AG,AO$1)</f>
        <v>0</v>
      </c>
      <c r="AP202" s="5">
        <f>COUNTIFS($B:$B,$B202,$AG:$AG,AP$1)</f>
        <v>1</v>
      </c>
      <c r="AQ202" s="5">
        <f>COUNTIFS($B:$B,$B202,$AG:$AG,AQ$1)</f>
        <v>1</v>
      </c>
      <c r="AR202" s="5">
        <f>COUNTIFS($B:$B,$B202,$AG:$AG,AR$1)</f>
        <v>0</v>
      </c>
      <c r="AS202" s="5">
        <f>COUNTIFS($B:$B,$B202,$AG:$AG,AS$1)</f>
        <v>0</v>
      </c>
      <c r="AT202" s="5">
        <f>COUNTIFS($B:$B,$B202,$AG:$AG,AT$1)</f>
        <v>1</v>
      </c>
      <c r="AU202" s="5">
        <f>COUNTIFS($B:$B,$B202,$AG:$AG,AU$1)</f>
        <v>0</v>
      </c>
    </row>
    <row r="203" spans="1:47" ht="15" customHeight="1" x14ac:dyDescent="0.35">
      <c r="A203" s="6">
        <f>IF(B202=B203,A202,A202+1)</f>
        <v>63</v>
      </c>
      <c r="B203" s="6" t="s">
        <v>5987</v>
      </c>
      <c r="C203" s="6" t="s">
        <v>5986</v>
      </c>
      <c r="D203" s="6" t="s">
        <v>3044</v>
      </c>
      <c r="E203" s="6" t="s">
        <v>3043</v>
      </c>
      <c r="F203" s="4" t="s">
        <v>7</v>
      </c>
      <c r="G203" s="4" t="s">
        <v>8</v>
      </c>
      <c r="H203" s="4" t="s">
        <v>7</v>
      </c>
      <c r="I203" s="4">
        <v>3</v>
      </c>
      <c r="J203" s="4" t="s">
        <v>2526</v>
      </c>
      <c r="K203" s="4" t="s">
        <v>3161</v>
      </c>
      <c r="L203" s="4" t="s">
        <v>2524</v>
      </c>
      <c r="M203" s="4" t="s">
        <v>5993</v>
      </c>
      <c r="N203" s="4" t="s">
        <v>2522</v>
      </c>
      <c r="P203" s="4" t="s">
        <v>669</v>
      </c>
      <c r="Q203" s="4" t="s">
        <v>1475</v>
      </c>
      <c r="R203" s="4" t="s">
        <v>2434</v>
      </c>
      <c r="S203" s="5" t="str">
        <f>IF(P203="심사불필요","-",VLOOKUP(K203,'[1]자격증 backdata'!A:G,7,0))</f>
        <v>-</v>
      </c>
      <c r="T203" s="5" t="str">
        <f>IF(S203="-","-",IF(COUNTIFS(B:B,B203,S:S,"필수")&gt;0,"자격요건충족","확인필요"))</f>
        <v>-</v>
      </c>
      <c r="U203" s="5"/>
      <c r="W203" s="5">
        <f>IF(Q203="4급","심사불필요",VLOOKUP(K203,'[1]자격증 backdata'!A:B,2,0))</f>
        <v>4</v>
      </c>
      <c r="X203" s="4">
        <f>IF(R203="A", MIN(20, SUMIFS(W:W, B:B, B203, R:R, "A")),IF(R203="B", MIN(30, SUMIFS(W:W, B:B, B203, R:R, "B")),"비해당분야"))</f>
        <v>20</v>
      </c>
      <c r="Y203" s="4" t="str">
        <f>IF(R203="C",MIN(30,IF(COUNTIFS(B:B,B203,W:W,"가1")=1,25,IF(COUNTIFS(B:B,B203,W:W,"가1")&gt;=2,30,0))+IF(COUNTIFS(B:B,B203,W:W,"나1")&gt;=4,30,IF(COUNTIFS(B:B,B203,W:W,"나1")=3,26,IF(COUNTIFS(B:B,B203,W:W,"나1")=2,22,IF(COUNTIFS(B:B,B203,W:W,"나1")=1,18,0)))))+MIN(30,IF(COUNTIFS(B:B,B203,W:W,"가2")=1,25,IF(COUNTIFS(B:B,B203,W:W,"가2")&gt;=2,30,0))+IF(COUNTIFS(B:B,B203,W:W,"나2")=3,30,IF(COUNTIFS(B:B,B203,W:W,"나2")=2,25,IF(COUNTIFS(B:B,B203,W:W,"나2")=1,20,0)))),"비해당분야")</f>
        <v>비해당분야</v>
      </c>
      <c r="Z203" s="4" t="str">
        <f>IF(R203="C",VLOOKUP(K203,'[1]자격증 backdata'!A:F,6,0),"비해당분야")</f>
        <v>비해당분야</v>
      </c>
      <c r="AA203" s="4" t="str">
        <f>IF(R203="C",SUMIF(B:B,B203,Z:Z),"비해당분야")</f>
        <v>비해당분야</v>
      </c>
      <c r="AB203" s="4" t="str">
        <f>IF(R203="C",SUM(Y203,AA203),"비해당분야")</f>
        <v>비해당분야</v>
      </c>
      <c r="AC203" s="4">
        <f>IF(R203="C",AB203,X203)</f>
        <v>20</v>
      </c>
      <c r="AD203" s="4">
        <f>VLOOKUP(K203,'[1]자격증 backdata'!A:D,4,0)</f>
        <v>0</v>
      </c>
      <c r="AE203" s="4">
        <f>IF(_xlfn.MAXIFS(AD:AD,B:B,B203)&gt;10,10,_xlfn.MAXIFS(AD:AD,B:B,B203))</f>
        <v>5</v>
      </c>
      <c r="AG203" s="5">
        <f>VLOOKUP(K203,'[1]자격증 backdata'!A:C,3,0)</f>
        <v>0</v>
      </c>
      <c r="AH203" s="5">
        <f>COUNTIFS($B:$B,$B203,$AG:$AG,AH$1)</f>
        <v>0</v>
      </c>
      <c r="AI203" s="5">
        <f>COUNTIFS($B:$B,$B203,$AG:$AG,AI$1)</f>
        <v>0</v>
      </c>
      <c r="AJ203" s="5">
        <f>COUNTIFS($B:$B,$B203,$AG:$AG,AJ$1)</f>
        <v>0</v>
      </c>
      <c r="AK203" s="5">
        <f>COUNTIFS($B:$B,$B203,$AG:$AG,AK$1)</f>
        <v>0</v>
      </c>
      <c r="AL203" s="5">
        <f>COUNTIFS($B:$B,$B203,$AG:$AG,AL$1)</f>
        <v>1</v>
      </c>
      <c r="AM203" s="5">
        <f>COUNTIFS($B:$B,$B203,$AG:$AG,AM$1)</f>
        <v>0</v>
      </c>
      <c r="AN203" s="5">
        <f>COUNTIFS($B:$B,$B203,$AG:$AG,AN$1)</f>
        <v>1</v>
      </c>
      <c r="AO203" s="5">
        <f>COUNTIFS($B:$B,$B203,$AG:$AG,AO$1)</f>
        <v>0</v>
      </c>
      <c r="AP203" s="5">
        <f>COUNTIFS($B:$B,$B203,$AG:$AG,AP$1)</f>
        <v>1</v>
      </c>
      <c r="AQ203" s="5">
        <f>COUNTIFS($B:$B,$B203,$AG:$AG,AQ$1)</f>
        <v>1</v>
      </c>
      <c r="AR203" s="5">
        <f>COUNTIFS($B:$B,$B203,$AG:$AG,AR$1)</f>
        <v>0</v>
      </c>
      <c r="AS203" s="5">
        <f>COUNTIFS($B:$B,$B203,$AG:$AG,AS$1)</f>
        <v>0</v>
      </c>
      <c r="AT203" s="5">
        <f>COUNTIFS($B:$B,$B203,$AG:$AG,AT$1)</f>
        <v>1</v>
      </c>
      <c r="AU203" s="5">
        <f>COUNTIFS($B:$B,$B203,$AG:$AG,AU$1)</f>
        <v>0</v>
      </c>
    </row>
    <row r="204" spans="1:47" ht="15" customHeight="1" x14ac:dyDescent="0.35">
      <c r="A204" s="6">
        <f>IF(B203=B204,A203,A203+1)</f>
        <v>63</v>
      </c>
      <c r="B204" s="6" t="s">
        <v>5987</v>
      </c>
      <c r="C204" s="6" t="s">
        <v>5986</v>
      </c>
      <c r="D204" s="6" t="s">
        <v>3044</v>
      </c>
      <c r="E204" s="6" t="s">
        <v>3043</v>
      </c>
      <c r="F204" s="4" t="s">
        <v>7</v>
      </c>
      <c r="G204" s="4" t="s">
        <v>8</v>
      </c>
      <c r="H204" s="4" t="s">
        <v>7</v>
      </c>
      <c r="I204" s="4">
        <v>4</v>
      </c>
      <c r="J204" s="4" t="s">
        <v>106</v>
      </c>
      <c r="K204" s="4" t="s">
        <v>3057</v>
      </c>
      <c r="L204" s="4" t="s">
        <v>55</v>
      </c>
      <c r="M204" s="4" t="s">
        <v>5992</v>
      </c>
      <c r="N204" s="4" t="s">
        <v>3790</v>
      </c>
      <c r="P204" s="4" t="s">
        <v>669</v>
      </c>
      <c r="Q204" s="4" t="s">
        <v>1475</v>
      </c>
      <c r="R204" s="4" t="s">
        <v>2434</v>
      </c>
      <c r="S204" s="5" t="str">
        <f>IF(P204="심사불필요","-",VLOOKUP(K204,'[1]자격증 backdata'!A:G,7,0))</f>
        <v>-</v>
      </c>
      <c r="T204" s="5" t="str">
        <f>IF(S204="-","-",IF(COUNTIFS(B:B,B204,S:S,"필수")&gt;0,"자격요건충족","확인필요"))</f>
        <v>-</v>
      </c>
      <c r="U204" s="5"/>
      <c r="W204" s="5">
        <f>IF(Q204="4급","심사불필요",VLOOKUP(K204,'[1]자격증 backdata'!A:B,2,0))</f>
        <v>4</v>
      </c>
      <c r="X204" s="4">
        <f>IF(R204="A", MIN(20, SUMIFS(W:W, B:B, B204, R:R, "A")),IF(R204="B", MIN(30, SUMIFS(W:W, B:B, B204, R:R, "B")),"비해당분야"))</f>
        <v>20</v>
      </c>
      <c r="Y204" s="4" t="str">
        <f>IF(R204="C",MIN(30,IF(COUNTIFS(B:B,B204,W:W,"가1")=1,25,IF(COUNTIFS(B:B,B204,W:W,"가1")&gt;=2,30,0))+IF(COUNTIFS(B:B,B204,W:W,"나1")&gt;=4,30,IF(COUNTIFS(B:B,B204,W:W,"나1")=3,26,IF(COUNTIFS(B:B,B204,W:W,"나1")=2,22,IF(COUNTIFS(B:B,B204,W:W,"나1")=1,18,0)))))+MIN(30,IF(COUNTIFS(B:B,B204,W:W,"가2")=1,25,IF(COUNTIFS(B:B,B204,W:W,"가2")&gt;=2,30,0))+IF(COUNTIFS(B:B,B204,W:W,"나2")=3,30,IF(COUNTIFS(B:B,B204,W:W,"나2")=2,25,IF(COUNTIFS(B:B,B204,W:W,"나2")=1,20,0)))),"비해당분야")</f>
        <v>비해당분야</v>
      </c>
      <c r="Z204" s="4" t="str">
        <f>IF(R204="C",VLOOKUP(K204,'[1]자격증 backdata'!A:F,6,0),"비해당분야")</f>
        <v>비해당분야</v>
      </c>
      <c r="AA204" s="4" t="str">
        <f>IF(R204="C",SUMIF(B:B,B204,Z:Z),"비해당분야")</f>
        <v>비해당분야</v>
      </c>
      <c r="AB204" s="4" t="str">
        <f>IF(R204="C",SUM(Y204,AA204),"비해당분야")</f>
        <v>비해당분야</v>
      </c>
      <c r="AC204" s="4">
        <f>IF(R204="C",AB204,X204)</f>
        <v>20</v>
      </c>
      <c r="AD204" s="4">
        <f>VLOOKUP(K204,'[1]자격증 backdata'!A:D,4,0)</f>
        <v>0</v>
      </c>
      <c r="AE204" s="4">
        <f>IF(_xlfn.MAXIFS(AD:AD,B:B,B204)&gt;10,10,_xlfn.MAXIFS(AD:AD,B:B,B204))</f>
        <v>5</v>
      </c>
      <c r="AG204" s="5" t="str">
        <f>VLOOKUP(K204,'[1]자격증 backdata'!A:C,3,0)</f>
        <v>M</v>
      </c>
      <c r="AH204" s="5">
        <f>COUNTIFS($B:$B,$B204,$AG:$AG,AH$1)</f>
        <v>0</v>
      </c>
      <c r="AI204" s="5">
        <f>COUNTIFS($B:$B,$B204,$AG:$AG,AI$1)</f>
        <v>0</v>
      </c>
      <c r="AJ204" s="5">
        <f>COUNTIFS($B:$B,$B204,$AG:$AG,AJ$1)</f>
        <v>0</v>
      </c>
      <c r="AK204" s="5">
        <f>COUNTIFS($B:$B,$B204,$AG:$AG,AK$1)</f>
        <v>0</v>
      </c>
      <c r="AL204" s="5">
        <f>COUNTIFS($B:$B,$B204,$AG:$AG,AL$1)</f>
        <v>1</v>
      </c>
      <c r="AM204" s="5">
        <f>COUNTIFS($B:$B,$B204,$AG:$AG,AM$1)</f>
        <v>0</v>
      </c>
      <c r="AN204" s="5">
        <f>COUNTIFS($B:$B,$B204,$AG:$AG,AN$1)</f>
        <v>1</v>
      </c>
      <c r="AO204" s="5">
        <f>COUNTIFS($B:$B,$B204,$AG:$AG,AO$1)</f>
        <v>0</v>
      </c>
      <c r="AP204" s="5">
        <f>COUNTIFS($B:$B,$B204,$AG:$AG,AP$1)</f>
        <v>1</v>
      </c>
      <c r="AQ204" s="5">
        <f>COUNTIFS($B:$B,$B204,$AG:$AG,AQ$1)</f>
        <v>1</v>
      </c>
      <c r="AR204" s="5">
        <f>COUNTIFS($B:$B,$B204,$AG:$AG,AR$1)</f>
        <v>0</v>
      </c>
      <c r="AS204" s="5">
        <f>COUNTIFS($B:$B,$B204,$AG:$AG,AS$1)</f>
        <v>0</v>
      </c>
      <c r="AT204" s="5">
        <f>COUNTIFS($B:$B,$B204,$AG:$AG,AT$1)</f>
        <v>1</v>
      </c>
      <c r="AU204" s="5">
        <f>COUNTIFS($B:$B,$B204,$AG:$AG,AU$1)</f>
        <v>0</v>
      </c>
    </row>
    <row r="205" spans="1:47" ht="15" customHeight="1" x14ac:dyDescent="0.35">
      <c r="A205" s="6">
        <f>IF(B204=B205,A204,A204+1)</f>
        <v>63</v>
      </c>
      <c r="B205" s="6" t="s">
        <v>5987</v>
      </c>
      <c r="C205" s="6" t="s">
        <v>5986</v>
      </c>
      <c r="D205" s="6" t="s">
        <v>3044</v>
      </c>
      <c r="E205" s="6" t="s">
        <v>3043</v>
      </c>
      <c r="F205" s="4" t="s">
        <v>7</v>
      </c>
      <c r="G205" s="4" t="s">
        <v>8</v>
      </c>
      <c r="H205" s="4" t="s">
        <v>7</v>
      </c>
      <c r="I205" s="4">
        <v>5</v>
      </c>
      <c r="J205" s="4" t="s">
        <v>633</v>
      </c>
      <c r="K205" s="4" t="s">
        <v>3118</v>
      </c>
      <c r="L205" s="4" t="s">
        <v>55</v>
      </c>
      <c r="M205" s="4" t="s">
        <v>5991</v>
      </c>
      <c r="N205" s="4" t="s">
        <v>602</v>
      </c>
      <c r="P205" s="4" t="s">
        <v>669</v>
      </c>
      <c r="Q205" s="4" t="s">
        <v>1475</v>
      </c>
      <c r="R205" s="4" t="s">
        <v>2434</v>
      </c>
      <c r="S205" s="5" t="str">
        <f>IF(P205="심사불필요","-",VLOOKUP(K205,'[1]자격증 backdata'!A:G,7,0))</f>
        <v>-</v>
      </c>
      <c r="T205" s="5" t="str">
        <f>IF(S205="-","-",IF(COUNTIFS(B:B,B205,S:S,"필수")&gt;0,"자격요건충족","확인필요"))</f>
        <v>-</v>
      </c>
      <c r="U205" s="5"/>
      <c r="W205" s="5">
        <f>IF(Q205="4급","심사불필요",VLOOKUP(K205,'[1]자격증 backdata'!A:B,2,0))</f>
        <v>4</v>
      </c>
      <c r="X205" s="4">
        <f>IF(R205="A", MIN(20, SUMIFS(W:W, B:B, B205, R:R, "A")),IF(R205="B", MIN(30, SUMIFS(W:W, B:B, B205, R:R, "B")),"비해당분야"))</f>
        <v>20</v>
      </c>
      <c r="Y205" s="4" t="str">
        <f>IF(R205="C",MIN(30,IF(COUNTIFS(B:B,B205,W:W,"가1")=1,25,IF(COUNTIFS(B:B,B205,W:W,"가1")&gt;=2,30,0))+IF(COUNTIFS(B:B,B205,W:W,"나1")&gt;=4,30,IF(COUNTIFS(B:B,B205,W:W,"나1")=3,26,IF(COUNTIFS(B:B,B205,W:W,"나1")=2,22,IF(COUNTIFS(B:B,B205,W:W,"나1")=1,18,0)))))+MIN(30,IF(COUNTIFS(B:B,B205,W:W,"가2")=1,25,IF(COUNTIFS(B:B,B205,W:W,"가2")&gt;=2,30,0))+IF(COUNTIFS(B:B,B205,W:W,"나2")=3,30,IF(COUNTIFS(B:B,B205,W:W,"나2")=2,25,IF(COUNTIFS(B:B,B205,W:W,"나2")=1,20,0)))),"비해당분야")</f>
        <v>비해당분야</v>
      </c>
      <c r="Z205" s="4" t="str">
        <f>IF(R205="C",VLOOKUP(K205,'[1]자격증 backdata'!A:F,6,0),"비해당분야")</f>
        <v>비해당분야</v>
      </c>
      <c r="AA205" s="4" t="str">
        <f>IF(R205="C",SUMIF(B:B,B205,Z:Z),"비해당분야")</f>
        <v>비해당분야</v>
      </c>
      <c r="AB205" s="4" t="str">
        <f>IF(R205="C",SUM(Y205,AA205),"비해당분야")</f>
        <v>비해당분야</v>
      </c>
      <c r="AC205" s="4">
        <f>IF(R205="C",AB205,X205)</f>
        <v>20</v>
      </c>
      <c r="AD205" s="4">
        <f>VLOOKUP(K205,'[1]자격증 backdata'!A:D,4,0)</f>
        <v>0</v>
      </c>
      <c r="AE205" s="4">
        <f>IF(_xlfn.MAXIFS(AD:AD,B:B,B205)&gt;10,10,_xlfn.MAXIFS(AD:AD,B:B,B205))</f>
        <v>5</v>
      </c>
      <c r="AG205" s="5" t="str">
        <f>VLOOKUP(K205,'[1]자격증 backdata'!A:C,3,0)</f>
        <v>G</v>
      </c>
      <c r="AH205" s="5">
        <f>COUNTIFS($B:$B,$B205,$AG:$AG,AH$1)</f>
        <v>0</v>
      </c>
      <c r="AI205" s="5">
        <f>COUNTIFS($B:$B,$B205,$AG:$AG,AI$1)</f>
        <v>0</v>
      </c>
      <c r="AJ205" s="5">
        <f>COUNTIFS($B:$B,$B205,$AG:$AG,AJ$1)</f>
        <v>0</v>
      </c>
      <c r="AK205" s="5">
        <f>COUNTIFS($B:$B,$B205,$AG:$AG,AK$1)</f>
        <v>0</v>
      </c>
      <c r="AL205" s="5">
        <f>COUNTIFS($B:$B,$B205,$AG:$AG,AL$1)</f>
        <v>1</v>
      </c>
      <c r="AM205" s="5">
        <f>COUNTIFS($B:$B,$B205,$AG:$AG,AM$1)</f>
        <v>0</v>
      </c>
      <c r="AN205" s="5">
        <f>COUNTIFS($B:$B,$B205,$AG:$AG,AN$1)</f>
        <v>1</v>
      </c>
      <c r="AO205" s="5">
        <f>COUNTIFS($B:$B,$B205,$AG:$AG,AO$1)</f>
        <v>0</v>
      </c>
      <c r="AP205" s="5">
        <f>COUNTIFS($B:$B,$B205,$AG:$AG,AP$1)</f>
        <v>1</v>
      </c>
      <c r="AQ205" s="5">
        <f>COUNTIFS($B:$B,$B205,$AG:$AG,AQ$1)</f>
        <v>1</v>
      </c>
      <c r="AR205" s="5">
        <f>COUNTIFS($B:$B,$B205,$AG:$AG,AR$1)</f>
        <v>0</v>
      </c>
      <c r="AS205" s="5">
        <f>COUNTIFS($B:$B,$B205,$AG:$AG,AS$1)</f>
        <v>0</v>
      </c>
      <c r="AT205" s="5">
        <f>COUNTIFS($B:$B,$B205,$AG:$AG,AT$1)</f>
        <v>1</v>
      </c>
      <c r="AU205" s="5">
        <f>COUNTIFS($B:$B,$B205,$AG:$AG,AU$1)</f>
        <v>0</v>
      </c>
    </row>
    <row r="206" spans="1:47" ht="15" customHeight="1" x14ac:dyDescent="0.35">
      <c r="A206" s="6">
        <f>IF(B205=B206,A205,A205+1)</f>
        <v>63</v>
      </c>
      <c r="B206" s="6" t="s">
        <v>5987</v>
      </c>
      <c r="C206" s="6" t="s">
        <v>5986</v>
      </c>
      <c r="D206" s="6" t="s">
        <v>3044</v>
      </c>
      <c r="E206" s="6" t="s">
        <v>3043</v>
      </c>
      <c r="F206" s="4" t="s">
        <v>7</v>
      </c>
      <c r="G206" s="4" t="s">
        <v>8</v>
      </c>
      <c r="H206" s="4" t="s">
        <v>7</v>
      </c>
      <c r="I206" s="4">
        <v>6</v>
      </c>
      <c r="J206" s="4" t="s">
        <v>2813</v>
      </c>
      <c r="K206" s="4" t="s">
        <v>3159</v>
      </c>
      <c r="L206" s="4" t="s">
        <v>2998</v>
      </c>
      <c r="M206" s="4" t="s">
        <v>5990</v>
      </c>
      <c r="N206" s="4" t="s">
        <v>5056</v>
      </c>
      <c r="P206" s="4" t="s">
        <v>669</v>
      </c>
      <c r="Q206" s="4" t="s">
        <v>1475</v>
      </c>
      <c r="R206" s="4" t="s">
        <v>2434</v>
      </c>
      <c r="S206" s="5" t="str">
        <f>IF(P206="심사불필요","-",VLOOKUP(K206,'[1]자격증 backdata'!A:G,7,0))</f>
        <v>-</v>
      </c>
      <c r="T206" s="5" t="str">
        <f>IF(S206="-","-",IF(COUNTIFS(B:B,B206,S:S,"필수")&gt;0,"자격요건충족","확인필요"))</f>
        <v>-</v>
      </c>
      <c r="U206" s="5"/>
      <c r="W206" s="5">
        <f>IF(Q206="4급","심사불필요",VLOOKUP(K206,'[1]자격증 backdata'!A:B,2,0))</f>
        <v>2</v>
      </c>
      <c r="X206" s="4">
        <f>IF(R206="A", MIN(20, SUMIFS(W:W, B:B, B206, R:R, "A")),IF(R206="B", MIN(30, SUMIFS(W:W, B:B, B206, R:R, "B")),"비해당분야"))</f>
        <v>20</v>
      </c>
      <c r="Y206" s="4" t="str">
        <f>IF(R206="C",MIN(30,IF(COUNTIFS(B:B,B206,W:W,"가1")=1,25,IF(COUNTIFS(B:B,B206,W:W,"가1")&gt;=2,30,0))+IF(COUNTIFS(B:B,B206,W:W,"나1")&gt;=4,30,IF(COUNTIFS(B:B,B206,W:W,"나1")=3,26,IF(COUNTIFS(B:B,B206,W:W,"나1")=2,22,IF(COUNTIFS(B:B,B206,W:W,"나1")=1,18,0)))))+MIN(30,IF(COUNTIFS(B:B,B206,W:W,"가2")=1,25,IF(COUNTIFS(B:B,B206,W:W,"가2")&gt;=2,30,0))+IF(COUNTIFS(B:B,B206,W:W,"나2")=3,30,IF(COUNTIFS(B:B,B206,W:W,"나2")=2,25,IF(COUNTIFS(B:B,B206,W:W,"나2")=1,20,0)))),"비해당분야")</f>
        <v>비해당분야</v>
      </c>
      <c r="Z206" s="4" t="str">
        <f>IF(R206="C",VLOOKUP(K206,'[1]자격증 backdata'!A:F,6,0),"비해당분야")</f>
        <v>비해당분야</v>
      </c>
      <c r="AA206" s="4" t="str">
        <f>IF(R206="C",SUMIF(B:B,B206,Z:Z),"비해당분야")</f>
        <v>비해당분야</v>
      </c>
      <c r="AB206" s="4" t="str">
        <f>IF(R206="C",SUM(Y206,AA206),"비해당분야")</f>
        <v>비해당분야</v>
      </c>
      <c r="AC206" s="4">
        <f>IF(R206="C",AB206,X206)</f>
        <v>20</v>
      </c>
      <c r="AD206" s="4">
        <f>VLOOKUP(K206,'[1]자격증 backdata'!A:D,4,0)</f>
        <v>0</v>
      </c>
      <c r="AE206" s="4">
        <f>IF(_xlfn.MAXIFS(AD:AD,B:B,B206)&gt;10,10,_xlfn.MAXIFS(AD:AD,B:B,B206))</f>
        <v>5</v>
      </c>
      <c r="AG206" s="5" t="str">
        <f>VLOOKUP(K206,'[1]자격증 backdata'!A:C,3,0)</f>
        <v>E</v>
      </c>
      <c r="AH206" s="5">
        <f>COUNTIFS($B:$B,$B206,$AG:$AG,AH$1)</f>
        <v>0</v>
      </c>
      <c r="AI206" s="5">
        <f>COUNTIFS($B:$B,$B206,$AG:$AG,AI$1)</f>
        <v>0</v>
      </c>
      <c r="AJ206" s="5">
        <f>COUNTIFS($B:$B,$B206,$AG:$AG,AJ$1)</f>
        <v>0</v>
      </c>
      <c r="AK206" s="5">
        <f>COUNTIFS($B:$B,$B206,$AG:$AG,AK$1)</f>
        <v>0</v>
      </c>
      <c r="AL206" s="5">
        <f>COUNTIFS($B:$B,$B206,$AG:$AG,AL$1)</f>
        <v>1</v>
      </c>
      <c r="AM206" s="5">
        <f>COUNTIFS($B:$B,$B206,$AG:$AG,AM$1)</f>
        <v>0</v>
      </c>
      <c r="AN206" s="5">
        <f>COUNTIFS($B:$B,$B206,$AG:$AG,AN$1)</f>
        <v>1</v>
      </c>
      <c r="AO206" s="5">
        <f>COUNTIFS($B:$B,$B206,$AG:$AG,AO$1)</f>
        <v>0</v>
      </c>
      <c r="AP206" s="5">
        <f>COUNTIFS($B:$B,$B206,$AG:$AG,AP$1)</f>
        <v>1</v>
      </c>
      <c r="AQ206" s="5">
        <f>COUNTIFS($B:$B,$B206,$AG:$AG,AQ$1)</f>
        <v>1</v>
      </c>
      <c r="AR206" s="5">
        <f>COUNTIFS($B:$B,$B206,$AG:$AG,AR$1)</f>
        <v>0</v>
      </c>
      <c r="AS206" s="5">
        <f>COUNTIFS($B:$B,$B206,$AG:$AG,AS$1)</f>
        <v>0</v>
      </c>
      <c r="AT206" s="5">
        <f>COUNTIFS($B:$B,$B206,$AG:$AG,AT$1)</f>
        <v>1</v>
      </c>
      <c r="AU206" s="5">
        <f>COUNTIFS($B:$B,$B206,$AG:$AG,AU$1)</f>
        <v>0</v>
      </c>
    </row>
    <row r="207" spans="1:47" ht="15" customHeight="1" x14ac:dyDescent="0.35">
      <c r="A207" s="6">
        <f>IF(B206=B207,A206,A206+1)</f>
        <v>63</v>
      </c>
      <c r="B207" s="6" t="s">
        <v>5987</v>
      </c>
      <c r="C207" s="6" t="s">
        <v>5986</v>
      </c>
      <c r="D207" s="6" t="s">
        <v>3044</v>
      </c>
      <c r="E207" s="6" t="s">
        <v>3043</v>
      </c>
      <c r="F207" s="4" t="s">
        <v>7</v>
      </c>
      <c r="G207" s="4" t="s">
        <v>8</v>
      </c>
      <c r="H207" s="4" t="s">
        <v>7</v>
      </c>
      <c r="I207" s="4">
        <v>7</v>
      </c>
      <c r="J207" s="4" t="s">
        <v>2447</v>
      </c>
      <c r="K207" s="4" t="s">
        <v>3266</v>
      </c>
      <c r="L207" s="4" t="s">
        <v>254</v>
      </c>
      <c r="M207" s="4" t="s">
        <v>5989</v>
      </c>
      <c r="N207" s="4" t="s">
        <v>1471</v>
      </c>
      <c r="P207" s="4" t="s">
        <v>669</v>
      </c>
      <c r="Q207" s="4" t="s">
        <v>1475</v>
      </c>
      <c r="R207" s="4" t="s">
        <v>2434</v>
      </c>
      <c r="S207" s="5" t="str">
        <f>IF(P207="심사불필요","-",VLOOKUP(K207,'[1]자격증 backdata'!A:G,7,0))</f>
        <v>-</v>
      </c>
      <c r="T207" s="5" t="str">
        <f>IF(S207="-","-",IF(COUNTIFS(B:B,B207,S:S,"필수")&gt;0,"자격요건충족","확인필요"))</f>
        <v>-</v>
      </c>
      <c r="U207" s="5"/>
      <c r="W207" s="5">
        <f>IF(Q207="4급","심사불필요",VLOOKUP(K207,'[1]자격증 backdata'!A:B,2,0))</f>
        <v>2</v>
      </c>
      <c r="X207" s="4">
        <f>IF(R207="A", MIN(20, SUMIFS(W:W, B:B, B207, R:R, "A")),IF(R207="B", MIN(30, SUMIFS(W:W, B:B, B207, R:R, "B")),"비해당분야"))</f>
        <v>20</v>
      </c>
      <c r="Y207" s="4" t="str">
        <f>IF(R207="C",MIN(30,IF(COUNTIFS(B:B,B207,W:W,"가1")=1,25,IF(COUNTIFS(B:B,B207,W:W,"가1")&gt;=2,30,0))+IF(COUNTIFS(B:B,B207,W:W,"나1")&gt;=4,30,IF(COUNTIFS(B:B,B207,W:W,"나1")=3,26,IF(COUNTIFS(B:B,B207,W:W,"나1")=2,22,IF(COUNTIFS(B:B,B207,W:W,"나1")=1,18,0)))))+MIN(30,IF(COUNTIFS(B:B,B207,W:W,"가2")=1,25,IF(COUNTIFS(B:B,B207,W:W,"가2")&gt;=2,30,0))+IF(COUNTIFS(B:B,B207,W:W,"나2")=3,30,IF(COUNTIFS(B:B,B207,W:W,"나2")=2,25,IF(COUNTIFS(B:B,B207,W:W,"나2")=1,20,0)))),"비해당분야")</f>
        <v>비해당분야</v>
      </c>
      <c r="Z207" s="4" t="str">
        <f>IF(R207="C",VLOOKUP(K207,'[1]자격증 backdata'!A:F,6,0),"비해당분야")</f>
        <v>비해당분야</v>
      </c>
      <c r="AA207" s="4" t="str">
        <f>IF(R207="C",SUMIF(B:B,B207,Z:Z),"비해당분야")</f>
        <v>비해당분야</v>
      </c>
      <c r="AB207" s="4" t="str">
        <f>IF(R207="C",SUM(Y207,AA207),"비해당분야")</f>
        <v>비해당분야</v>
      </c>
      <c r="AC207" s="4">
        <f>IF(R207="C",AB207,X207)</f>
        <v>20</v>
      </c>
      <c r="AD207" s="4">
        <f>VLOOKUP(K207,'[1]자격증 backdata'!A:D,4,0)</f>
        <v>0</v>
      </c>
      <c r="AE207" s="4">
        <f>IF(_xlfn.MAXIFS(AD:AD,B:B,B207)&gt;10,10,_xlfn.MAXIFS(AD:AD,B:B,B207))</f>
        <v>5</v>
      </c>
      <c r="AG207" s="5" t="str">
        <f>VLOOKUP(K207,'[1]자격증 backdata'!A:C,3,0)</f>
        <v>I</v>
      </c>
      <c r="AH207" s="5">
        <f>COUNTIFS($B:$B,$B207,$AG:$AG,AH$1)</f>
        <v>0</v>
      </c>
      <c r="AI207" s="5">
        <f>COUNTIFS($B:$B,$B207,$AG:$AG,AI$1)</f>
        <v>0</v>
      </c>
      <c r="AJ207" s="5">
        <f>COUNTIFS($B:$B,$B207,$AG:$AG,AJ$1)</f>
        <v>0</v>
      </c>
      <c r="AK207" s="5">
        <f>COUNTIFS($B:$B,$B207,$AG:$AG,AK$1)</f>
        <v>0</v>
      </c>
      <c r="AL207" s="5">
        <f>COUNTIFS($B:$B,$B207,$AG:$AG,AL$1)</f>
        <v>1</v>
      </c>
      <c r="AM207" s="5">
        <f>COUNTIFS($B:$B,$B207,$AG:$AG,AM$1)</f>
        <v>0</v>
      </c>
      <c r="AN207" s="5">
        <f>COUNTIFS($B:$B,$B207,$AG:$AG,AN$1)</f>
        <v>1</v>
      </c>
      <c r="AO207" s="5">
        <f>COUNTIFS($B:$B,$B207,$AG:$AG,AO$1)</f>
        <v>0</v>
      </c>
      <c r="AP207" s="5">
        <f>COUNTIFS($B:$B,$B207,$AG:$AG,AP$1)</f>
        <v>1</v>
      </c>
      <c r="AQ207" s="5">
        <f>COUNTIFS($B:$B,$B207,$AG:$AG,AQ$1)</f>
        <v>1</v>
      </c>
      <c r="AR207" s="5">
        <f>COUNTIFS($B:$B,$B207,$AG:$AG,AR$1)</f>
        <v>0</v>
      </c>
      <c r="AS207" s="5">
        <f>COUNTIFS($B:$B,$B207,$AG:$AG,AS$1)</f>
        <v>0</v>
      </c>
      <c r="AT207" s="5">
        <f>COUNTIFS($B:$B,$B207,$AG:$AG,AT$1)</f>
        <v>1</v>
      </c>
      <c r="AU207" s="5">
        <f>COUNTIFS($B:$B,$B207,$AG:$AG,AU$1)</f>
        <v>0</v>
      </c>
    </row>
    <row r="208" spans="1:47" ht="15" customHeight="1" x14ac:dyDescent="0.35">
      <c r="A208" s="6">
        <f>IF(B207=B208,A207,A207+1)</f>
        <v>63</v>
      </c>
      <c r="B208" s="6" t="s">
        <v>5987</v>
      </c>
      <c r="C208" s="6" t="s">
        <v>5986</v>
      </c>
      <c r="D208" s="6" t="s">
        <v>3044</v>
      </c>
      <c r="E208" s="6" t="s">
        <v>3043</v>
      </c>
      <c r="F208" s="4" t="s">
        <v>7</v>
      </c>
      <c r="G208" s="4" t="s">
        <v>8</v>
      </c>
      <c r="H208" s="4" t="s">
        <v>7</v>
      </c>
      <c r="I208" s="4">
        <v>8</v>
      </c>
      <c r="J208" s="4" t="s">
        <v>364</v>
      </c>
      <c r="K208" s="4" t="s">
        <v>3075</v>
      </c>
      <c r="L208" s="4" t="s">
        <v>254</v>
      </c>
      <c r="M208" s="4" t="s">
        <v>5988</v>
      </c>
      <c r="N208" s="4" t="s">
        <v>3324</v>
      </c>
      <c r="P208" s="4" t="s">
        <v>669</v>
      </c>
      <c r="Q208" s="4" t="s">
        <v>1475</v>
      </c>
      <c r="R208" s="4" t="s">
        <v>2434</v>
      </c>
      <c r="S208" s="5" t="str">
        <f>IF(P208="심사불필요","-",VLOOKUP(K208,'[1]자격증 backdata'!A:G,7,0))</f>
        <v>-</v>
      </c>
      <c r="T208" s="5" t="str">
        <f>IF(S208="-","-",IF(COUNTIFS(B:B,B208,S:S,"필수")&gt;0,"자격요건충족","확인필요"))</f>
        <v>-</v>
      </c>
      <c r="U208" s="5"/>
      <c r="W208" s="5">
        <f>IF(Q208="4급","심사불필요",VLOOKUP(K208,'[1]자격증 backdata'!A:B,2,0))</f>
        <v>2</v>
      </c>
      <c r="X208" s="4">
        <f>IF(R208="A", MIN(20, SUMIFS(W:W, B:B, B208, R:R, "A")),IF(R208="B", MIN(30, SUMIFS(W:W, B:B, B208, R:R, "B")),"비해당분야"))</f>
        <v>20</v>
      </c>
      <c r="Y208" s="4" t="str">
        <f>IF(R208="C",MIN(30,IF(COUNTIFS(B:B,B208,W:W,"가1")=1,25,IF(COUNTIFS(B:B,B208,W:W,"가1")&gt;=2,30,0))+IF(COUNTIFS(B:B,B208,W:W,"나1")&gt;=4,30,IF(COUNTIFS(B:B,B208,W:W,"나1")=3,26,IF(COUNTIFS(B:B,B208,W:W,"나1")=2,22,IF(COUNTIFS(B:B,B208,W:W,"나1")=1,18,0)))))+MIN(30,IF(COUNTIFS(B:B,B208,W:W,"가2")=1,25,IF(COUNTIFS(B:B,B208,W:W,"가2")&gt;=2,30,0))+IF(COUNTIFS(B:B,B208,W:W,"나2")=3,30,IF(COUNTIFS(B:B,B208,W:W,"나2")=2,25,IF(COUNTIFS(B:B,B208,W:W,"나2")=1,20,0)))),"비해당분야")</f>
        <v>비해당분야</v>
      </c>
      <c r="Z208" s="4" t="str">
        <f>IF(R208="C",VLOOKUP(K208,'[1]자격증 backdata'!A:F,6,0),"비해당분야")</f>
        <v>비해당분야</v>
      </c>
      <c r="AA208" s="4" t="str">
        <f>IF(R208="C",SUMIF(B:B,B208,Z:Z),"비해당분야")</f>
        <v>비해당분야</v>
      </c>
      <c r="AB208" s="4" t="str">
        <f>IF(R208="C",SUM(Y208,AA208),"비해당분야")</f>
        <v>비해당분야</v>
      </c>
      <c r="AC208" s="4">
        <f>IF(R208="C",AB208,X208)</f>
        <v>20</v>
      </c>
      <c r="AD208" s="4">
        <f>VLOOKUP(K208,'[1]자격증 backdata'!A:D,4,0)</f>
        <v>0</v>
      </c>
      <c r="AE208" s="4">
        <f>IF(_xlfn.MAXIFS(AD:AD,B:B,B208)&gt;10,10,_xlfn.MAXIFS(AD:AD,B:B,B208))</f>
        <v>5</v>
      </c>
      <c r="AG208" s="5" t="str">
        <f>VLOOKUP(K208,'[1]자격증 backdata'!A:C,3,0)</f>
        <v>J</v>
      </c>
      <c r="AH208" s="5">
        <f>COUNTIFS($B:$B,$B208,$AG:$AG,AH$1)</f>
        <v>0</v>
      </c>
      <c r="AI208" s="5">
        <f>COUNTIFS($B:$B,$B208,$AG:$AG,AI$1)</f>
        <v>0</v>
      </c>
      <c r="AJ208" s="5">
        <f>COUNTIFS($B:$B,$B208,$AG:$AG,AJ$1)</f>
        <v>0</v>
      </c>
      <c r="AK208" s="5">
        <f>COUNTIFS($B:$B,$B208,$AG:$AG,AK$1)</f>
        <v>0</v>
      </c>
      <c r="AL208" s="5">
        <f>COUNTIFS($B:$B,$B208,$AG:$AG,AL$1)</f>
        <v>1</v>
      </c>
      <c r="AM208" s="5">
        <f>COUNTIFS($B:$B,$B208,$AG:$AG,AM$1)</f>
        <v>0</v>
      </c>
      <c r="AN208" s="5">
        <f>COUNTIFS($B:$B,$B208,$AG:$AG,AN$1)</f>
        <v>1</v>
      </c>
      <c r="AO208" s="5">
        <f>COUNTIFS($B:$B,$B208,$AG:$AG,AO$1)</f>
        <v>0</v>
      </c>
      <c r="AP208" s="5">
        <f>COUNTIFS($B:$B,$B208,$AG:$AG,AP$1)</f>
        <v>1</v>
      </c>
      <c r="AQ208" s="5">
        <f>COUNTIFS($B:$B,$B208,$AG:$AG,AQ$1)</f>
        <v>1</v>
      </c>
      <c r="AR208" s="5">
        <f>COUNTIFS($B:$B,$B208,$AG:$AG,AR$1)</f>
        <v>0</v>
      </c>
      <c r="AS208" s="5">
        <f>COUNTIFS($B:$B,$B208,$AG:$AG,AS$1)</f>
        <v>0</v>
      </c>
      <c r="AT208" s="5">
        <f>COUNTIFS($B:$B,$B208,$AG:$AG,AT$1)</f>
        <v>1</v>
      </c>
      <c r="AU208" s="5">
        <f>COUNTIFS($B:$B,$B208,$AG:$AG,AU$1)</f>
        <v>0</v>
      </c>
    </row>
    <row r="209" spans="1:47" ht="15" customHeight="1" x14ac:dyDescent="0.35">
      <c r="A209" s="6">
        <f>IF(B208=B209,A208,A208+1)</f>
        <v>63</v>
      </c>
      <c r="B209" s="6" t="s">
        <v>5987</v>
      </c>
      <c r="C209" s="6" t="s">
        <v>5986</v>
      </c>
      <c r="D209" s="6" t="s">
        <v>3044</v>
      </c>
      <c r="E209" s="6" t="s">
        <v>3043</v>
      </c>
      <c r="F209" s="4" t="s">
        <v>7</v>
      </c>
      <c r="G209" s="4" t="s">
        <v>8</v>
      </c>
      <c r="H209" s="4" t="s">
        <v>7</v>
      </c>
      <c r="I209" s="4">
        <v>9</v>
      </c>
      <c r="J209" s="4" t="s">
        <v>28</v>
      </c>
      <c r="K209" s="4" t="s">
        <v>3061</v>
      </c>
      <c r="L209" s="4" t="s">
        <v>26</v>
      </c>
      <c r="M209" s="4" t="s">
        <v>5985</v>
      </c>
      <c r="N209" s="4" t="s">
        <v>120</v>
      </c>
      <c r="P209" s="4" t="s">
        <v>669</v>
      </c>
      <c r="Q209" s="4" t="s">
        <v>1475</v>
      </c>
      <c r="R209" s="4" t="s">
        <v>2434</v>
      </c>
      <c r="S209" s="5" t="str">
        <f>IF(P209="심사불필요","-",VLOOKUP(K209,'[1]자격증 backdata'!A:G,7,0))</f>
        <v>-</v>
      </c>
      <c r="T209" s="5" t="str">
        <f>IF(S209="-","-",IF(COUNTIFS(B:B,B209,S:S,"필수")&gt;0,"자격요건충족","확인필요"))</f>
        <v>-</v>
      </c>
      <c r="U209" s="5"/>
      <c r="W209" s="5">
        <f>IF(Q209="4급","심사불필요",VLOOKUP(K209,'[1]자격증 backdata'!A:B,2,0))</f>
        <v>2</v>
      </c>
      <c r="X209" s="4">
        <f>IF(R209="A", MIN(20, SUMIFS(W:W, B:B, B209, R:R, "A")),IF(R209="B", MIN(30, SUMIFS(W:W, B:B, B209, R:R, "B")),"비해당분야"))</f>
        <v>20</v>
      </c>
      <c r="Y209" s="4" t="str">
        <f>IF(R209="C",MIN(30,IF(COUNTIFS(B:B,B209,W:W,"가1")=1,25,IF(COUNTIFS(B:B,B209,W:W,"가1")&gt;=2,30,0))+IF(COUNTIFS(B:B,B209,W:W,"나1")&gt;=4,30,IF(COUNTIFS(B:B,B209,W:W,"나1")=3,26,IF(COUNTIFS(B:B,B209,W:W,"나1")=2,22,IF(COUNTIFS(B:B,B209,W:W,"나1")=1,18,0)))))+MIN(30,IF(COUNTIFS(B:B,B209,W:W,"가2")=1,25,IF(COUNTIFS(B:B,B209,W:W,"가2")&gt;=2,30,0))+IF(COUNTIFS(B:B,B209,W:W,"나2")=3,30,IF(COUNTIFS(B:B,B209,W:W,"나2")=2,25,IF(COUNTIFS(B:B,B209,W:W,"나2")=1,20,0)))),"비해당분야")</f>
        <v>비해당분야</v>
      </c>
      <c r="Z209" s="4" t="str">
        <f>IF(R209="C",VLOOKUP(K209,'[1]자격증 backdata'!A:F,6,0),"비해당분야")</f>
        <v>비해당분야</v>
      </c>
      <c r="AA209" s="4" t="str">
        <f>IF(R209="C",SUMIF(B:B,B209,Z:Z),"비해당분야")</f>
        <v>비해당분야</v>
      </c>
      <c r="AB209" s="4" t="str">
        <f>IF(R209="C",SUM(Y209,AA209),"비해당분야")</f>
        <v>비해당분야</v>
      </c>
      <c r="AC209" s="4">
        <f>IF(R209="C",AB209,X209)</f>
        <v>20</v>
      </c>
      <c r="AD209" s="4">
        <f>VLOOKUP(K209,'[1]자격증 backdata'!A:D,4,0)</f>
        <v>0</v>
      </c>
      <c r="AE209" s="4">
        <f>IF(_xlfn.MAXIFS(AD:AD,B:B,B209)&gt;10,10,_xlfn.MAXIFS(AD:AD,B:B,B209))</f>
        <v>5</v>
      </c>
      <c r="AG209" s="5">
        <f>VLOOKUP(K209,'[1]자격증 backdata'!A:C,3,0)</f>
        <v>0</v>
      </c>
      <c r="AH209" s="5">
        <f>COUNTIFS($B:$B,$B209,$AG:$AG,AH$1)</f>
        <v>0</v>
      </c>
      <c r="AI209" s="5">
        <f>COUNTIFS($B:$B,$B209,$AG:$AG,AI$1)</f>
        <v>0</v>
      </c>
      <c r="AJ209" s="5">
        <f>COUNTIFS($B:$B,$B209,$AG:$AG,AJ$1)</f>
        <v>0</v>
      </c>
      <c r="AK209" s="5">
        <f>COUNTIFS($B:$B,$B209,$AG:$AG,AK$1)</f>
        <v>0</v>
      </c>
      <c r="AL209" s="5">
        <f>COUNTIFS($B:$B,$B209,$AG:$AG,AL$1)</f>
        <v>1</v>
      </c>
      <c r="AM209" s="5">
        <f>COUNTIFS($B:$B,$B209,$AG:$AG,AM$1)</f>
        <v>0</v>
      </c>
      <c r="AN209" s="5">
        <f>COUNTIFS($B:$B,$B209,$AG:$AG,AN$1)</f>
        <v>1</v>
      </c>
      <c r="AO209" s="5">
        <f>COUNTIFS($B:$B,$B209,$AG:$AG,AO$1)</f>
        <v>0</v>
      </c>
      <c r="AP209" s="5">
        <f>COUNTIFS($B:$B,$B209,$AG:$AG,AP$1)</f>
        <v>1</v>
      </c>
      <c r="AQ209" s="5">
        <f>COUNTIFS($B:$B,$B209,$AG:$AG,AQ$1)</f>
        <v>1</v>
      </c>
      <c r="AR209" s="5">
        <f>COUNTIFS($B:$B,$B209,$AG:$AG,AR$1)</f>
        <v>0</v>
      </c>
      <c r="AS209" s="5">
        <f>COUNTIFS($B:$B,$B209,$AG:$AG,AS$1)</f>
        <v>0</v>
      </c>
      <c r="AT209" s="5">
        <f>COUNTIFS($B:$B,$B209,$AG:$AG,AT$1)</f>
        <v>1</v>
      </c>
      <c r="AU209" s="5">
        <f>COUNTIFS($B:$B,$B209,$AG:$AG,AU$1)</f>
        <v>0</v>
      </c>
    </row>
    <row r="210" spans="1:47" ht="15" customHeight="1" x14ac:dyDescent="0.35">
      <c r="A210" s="3">
        <f>IF(B209=B210,A209,A209+1)</f>
        <v>64</v>
      </c>
      <c r="B210" s="3" t="s">
        <v>5982</v>
      </c>
      <c r="C210" s="3" t="s">
        <v>5981</v>
      </c>
      <c r="D210" s="3" t="s">
        <v>3044</v>
      </c>
      <c r="E210" s="3" t="s">
        <v>3043</v>
      </c>
      <c r="F210" s="4" t="s">
        <v>7</v>
      </c>
      <c r="G210" s="4" t="s">
        <v>8</v>
      </c>
      <c r="H210" s="4" t="s">
        <v>7</v>
      </c>
      <c r="I210" s="3">
        <v>1</v>
      </c>
      <c r="J210" s="3" t="s">
        <v>241</v>
      </c>
      <c r="K210" s="3" t="s">
        <v>3473</v>
      </c>
      <c r="L210" s="3" t="s">
        <v>4</v>
      </c>
      <c r="M210" s="3" t="s">
        <v>5984</v>
      </c>
      <c r="N210" s="3" t="s">
        <v>437</v>
      </c>
      <c r="P210" s="3" t="s">
        <v>669</v>
      </c>
      <c r="Q210" s="3" t="s">
        <v>1475</v>
      </c>
      <c r="R210" s="3" t="s">
        <v>2434</v>
      </c>
      <c r="S210" s="2" t="str">
        <f>IF(P210="심사불필요","-",VLOOKUP(K210,'[1]자격증 backdata'!A:G,7,0))</f>
        <v>-</v>
      </c>
      <c r="T210" s="2" t="str">
        <f>IF(S210="-","-",IF(COUNTIFS(B:B,B210,S:S,"필수")&gt;0,"자격요건충족","확인필요"))</f>
        <v>-</v>
      </c>
      <c r="U210" s="2"/>
      <c r="W210" s="2">
        <f>IF(Q210="4급","심사불필요",VLOOKUP(K210,'[1]자격증 backdata'!A:B,2,0))</f>
        <v>2</v>
      </c>
      <c r="X210" s="3">
        <f>IF(R210="A", MIN(20, SUMIFS(W:W, B:B, B210, R:R, "A")),IF(R210="B", MIN(30, SUMIFS(W:W, B:B, B210, R:R, "B")),"비해당분야"))</f>
        <v>4</v>
      </c>
      <c r="Y210" s="3" t="str">
        <f>IF(R210="C",MIN(30,IF(COUNTIFS(B:B,B210,W:W,"가1")=1,25,IF(COUNTIFS(B:B,B210,W:W,"가1")&gt;=2,30,0))+IF(COUNTIFS(B:B,B210,W:W,"나1")&gt;=4,30,IF(COUNTIFS(B:B,B210,W:W,"나1")=3,26,IF(COUNTIFS(B:B,B210,W:W,"나1")=2,22,IF(COUNTIFS(B:B,B210,W:W,"나1")=1,18,0)))))+MIN(30,IF(COUNTIFS(B:B,B210,W:W,"가2")=1,25,IF(COUNTIFS(B:B,B210,W:W,"가2")&gt;=2,30,0))+IF(COUNTIFS(B:B,B210,W:W,"나2")=3,30,IF(COUNTIFS(B:B,B210,W:W,"나2")=2,25,IF(COUNTIFS(B:B,B210,W:W,"나2")=1,20,0)))),"비해당분야")</f>
        <v>비해당분야</v>
      </c>
      <c r="Z210" s="3" t="str">
        <f>IF(R210="C",VLOOKUP(K210,'[1]자격증 backdata'!A:F,6,0),"비해당분야")</f>
        <v>비해당분야</v>
      </c>
      <c r="AA210" s="3" t="str">
        <f>IF(R210="C",SUMIF(B:B,B210,Z:Z),"비해당분야")</f>
        <v>비해당분야</v>
      </c>
      <c r="AB210" s="3" t="str">
        <f>IF(R210="C",SUM(Y210,AA210),"비해당분야")</f>
        <v>비해당분야</v>
      </c>
      <c r="AC210" s="3">
        <f>IF(R210="C",AB210,X210)</f>
        <v>4</v>
      </c>
      <c r="AD210" s="3">
        <f>VLOOKUP(K210,'[1]자격증 backdata'!A:D,4,0)</f>
        <v>0</v>
      </c>
      <c r="AE210" s="3">
        <f>IF(_xlfn.MAXIFS(AD:AD,B:B,B210)&gt;10,10,_xlfn.MAXIFS(AD:AD,B:B,B210))</f>
        <v>5</v>
      </c>
      <c r="AG210" s="2">
        <f>VLOOKUP(K210,'[1]자격증 backdata'!A:C,3,0)</f>
        <v>0</v>
      </c>
      <c r="AH210" s="2">
        <f>COUNTIFS($B:$B,$B210,$AG:$AG,AH$1)</f>
        <v>0</v>
      </c>
      <c r="AI210" s="2">
        <f>COUNTIFS($B:$B,$B210,$AG:$AG,AI$1)</f>
        <v>0</v>
      </c>
      <c r="AJ210" s="2">
        <f>COUNTIFS($B:$B,$B210,$AG:$AG,AJ$1)</f>
        <v>0</v>
      </c>
      <c r="AK210" s="2">
        <f>COUNTIFS($B:$B,$B210,$AG:$AG,AK$1)</f>
        <v>0</v>
      </c>
      <c r="AL210" s="2">
        <f>COUNTIFS($B:$B,$B210,$AG:$AG,AL$1)</f>
        <v>0</v>
      </c>
      <c r="AM210" s="2">
        <f>COUNTIFS($B:$B,$B210,$AG:$AG,AM$1)</f>
        <v>0</v>
      </c>
      <c r="AN210" s="2">
        <f>COUNTIFS($B:$B,$B210,$AG:$AG,AN$1)</f>
        <v>1</v>
      </c>
      <c r="AO210" s="2">
        <f>COUNTIFS($B:$B,$B210,$AG:$AG,AO$1)</f>
        <v>0</v>
      </c>
      <c r="AP210" s="2">
        <f>COUNTIFS($B:$B,$B210,$AG:$AG,AP$1)</f>
        <v>0</v>
      </c>
      <c r="AQ210" s="2">
        <f>COUNTIFS($B:$B,$B210,$AG:$AG,AQ$1)</f>
        <v>0</v>
      </c>
      <c r="AR210" s="2">
        <f>COUNTIFS($B:$B,$B210,$AG:$AG,AR$1)</f>
        <v>0</v>
      </c>
      <c r="AS210" s="2">
        <f>COUNTIFS($B:$B,$B210,$AG:$AG,AS$1)</f>
        <v>0</v>
      </c>
      <c r="AT210" s="2">
        <f>COUNTIFS($B:$B,$B210,$AG:$AG,AT$1)</f>
        <v>0</v>
      </c>
      <c r="AU210" s="2">
        <f>COUNTIFS($B:$B,$B210,$AG:$AG,AU$1)</f>
        <v>0</v>
      </c>
    </row>
    <row r="211" spans="1:47" ht="15" customHeight="1" x14ac:dyDescent="0.35">
      <c r="A211" s="7">
        <f>IF(B210=B211,A210,A210+1)</f>
        <v>64</v>
      </c>
      <c r="B211" s="7" t="s">
        <v>5982</v>
      </c>
      <c r="C211" s="7" t="s">
        <v>5981</v>
      </c>
      <c r="D211" s="7" t="s">
        <v>3044</v>
      </c>
      <c r="E211" s="7" t="s">
        <v>3043</v>
      </c>
      <c r="F211" s="4" t="s">
        <v>7</v>
      </c>
      <c r="G211" s="4" t="s">
        <v>8</v>
      </c>
      <c r="H211" s="4" t="s">
        <v>7</v>
      </c>
      <c r="I211" s="3">
        <v>2</v>
      </c>
      <c r="J211" s="3" t="s">
        <v>69</v>
      </c>
      <c r="K211" s="3" t="s">
        <v>3065</v>
      </c>
      <c r="L211" s="3" t="s">
        <v>36</v>
      </c>
      <c r="M211" s="3" t="s">
        <v>5983</v>
      </c>
      <c r="N211" s="3" t="s">
        <v>3223</v>
      </c>
      <c r="P211" s="3" t="s">
        <v>669</v>
      </c>
      <c r="Q211" s="3" t="s">
        <v>1475</v>
      </c>
      <c r="R211" s="3" t="s">
        <v>2434</v>
      </c>
      <c r="S211" s="2" t="str">
        <f>IF(P211="심사불필요","-",VLOOKUP(K211,'[1]자격증 backdata'!A:G,7,0))</f>
        <v>-</v>
      </c>
      <c r="T211" s="2" t="str">
        <f>IF(S211="-","-",IF(COUNTIFS(B:B,B211,S:S,"필수")&gt;0,"자격요건충족","확인필요"))</f>
        <v>-</v>
      </c>
      <c r="U211" s="2"/>
      <c r="W211" s="2">
        <f>IF(Q211="4급","심사불필요",VLOOKUP(K211,'[1]자격증 backdata'!A:B,2,0))</f>
        <v>0</v>
      </c>
      <c r="X211" s="3">
        <f>IF(R211="A", MIN(20, SUMIFS(W:W, B:B, B211, R:R, "A")),IF(R211="B", MIN(30, SUMIFS(W:W, B:B, B211, R:R, "B")),"비해당분야"))</f>
        <v>4</v>
      </c>
      <c r="Y211" s="3" t="str">
        <f>IF(R211="C",MIN(30,IF(COUNTIFS(B:B,B211,W:W,"가1")=1,25,IF(COUNTIFS(B:B,B211,W:W,"가1")&gt;=2,30,0))+IF(COUNTIFS(B:B,B211,W:W,"나1")&gt;=4,30,IF(COUNTIFS(B:B,B211,W:W,"나1")=3,26,IF(COUNTIFS(B:B,B211,W:W,"나1")=2,22,IF(COUNTIFS(B:B,B211,W:W,"나1")=1,18,0)))))+MIN(30,IF(COUNTIFS(B:B,B211,W:W,"가2")=1,25,IF(COUNTIFS(B:B,B211,W:W,"가2")&gt;=2,30,0))+IF(COUNTIFS(B:B,B211,W:W,"나2")=3,30,IF(COUNTIFS(B:B,B211,W:W,"나2")=2,25,IF(COUNTIFS(B:B,B211,W:W,"나2")=1,20,0)))),"비해당분야")</f>
        <v>비해당분야</v>
      </c>
      <c r="Z211" s="3" t="str">
        <f>IF(R211="C",VLOOKUP(K211,'[1]자격증 backdata'!A:F,6,0),"비해당분야")</f>
        <v>비해당분야</v>
      </c>
      <c r="AA211" s="3" t="str">
        <f>IF(R211="C",SUMIF(B:B,B211,Z:Z),"비해당분야")</f>
        <v>비해당분야</v>
      </c>
      <c r="AB211" s="3" t="str">
        <f>IF(R211="C",SUM(Y211,AA211),"비해당분야")</f>
        <v>비해당분야</v>
      </c>
      <c r="AC211" s="3">
        <f>IF(R211="C",AB211,X211)</f>
        <v>4</v>
      </c>
      <c r="AD211" s="3">
        <f>VLOOKUP(K211,'[1]자격증 backdata'!A:D,4,0)</f>
        <v>5</v>
      </c>
      <c r="AE211" s="3">
        <f>IF(_xlfn.MAXIFS(AD:AD,B:B,B211)&gt;10,10,_xlfn.MAXIFS(AD:AD,B:B,B211))</f>
        <v>5</v>
      </c>
      <c r="AG211" s="2">
        <f>VLOOKUP(K211,'[1]자격증 backdata'!A:C,3,0)</f>
        <v>0</v>
      </c>
      <c r="AH211" s="2">
        <f>COUNTIFS($B:$B,$B211,$AG:$AG,AH$1)</f>
        <v>0</v>
      </c>
      <c r="AI211" s="2">
        <f>COUNTIFS($B:$B,$B211,$AG:$AG,AI$1)</f>
        <v>0</v>
      </c>
      <c r="AJ211" s="2">
        <f>COUNTIFS($B:$B,$B211,$AG:$AG,AJ$1)</f>
        <v>0</v>
      </c>
      <c r="AK211" s="2">
        <f>COUNTIFS($B:$B,$B211,$AG:$AG,AK$1)</f>
        <v>0</v>
      </c>
      <c r="AL211" s="2">
        <f>COUNTIFS($B:$B,$B211,$AG:$AG,AL$1)</f>
        <v>0</v>
      </c>
      <c r="AM211" s="2">
        <f>COUNTIFS($B:$B,$B211,$AG:$AG,AM$1)</f>
        <v>0</v>
      </c>
      <c r="AN211" s="2">
        <f>COUNTIFS($B:$B,$B211,$AG:$AG,AN$1)</f>
        <v>1</v>
      </c>
      <c r="AO211" s="2">
        <f>COUNTIFS($B:$B,$B211,$AG:$AG,AO$1)</f>
        <v>0</v>
      </c>
      <c r="AP211" s="2">
        <f>COUNTIFS($B:$B,$B211,$AG:$AG,AP$1)</f>
        <v>0</v>
      </c>
      <c r="AQ211" s="2">
        <f>COUNTIFS($B:$B,$B211,$AG:$AG,AQ$1)</f>
        <v>0</v>
      </c>
      <c r="AR211" s="2">
        <f>COUNTIFS($B:$B,$B211,$AG:$AG,AR$1)</f>
        <v>0</v>
      </c>
      <c r="AS211" s="2">
        <f>COUNTIFS($B:$B,$B211,$AG:$AG,AS$1)</f>
        <v>0</v>
      </c>
      <c r="AT211" s="2">
        <f>COUNTIFS($B:$B,$B211,$AG:$AG,AT$1)</f>
        <v>0</v>
      </c>
      <c r="AU211" s="2">
        <f>COUNTIFS($B:$B,$B211,$AG:$AG,AU$1)</f>
        <v>0</v>
      </c>
    </row>
    <row r="212" spans="1:47" ht="15" customHeight="1" x14ac:dyDescent="0.35">
      <c r="A212" s="7">
        <f>IF(B211=B212,A211,A211+1)</f>
        <v>64</v>
      </c>
      <c r="B212" s="7" t="s">
        <v>5982</v>
      </c>
      <c r="C212" s="7" t="s">
        <v>5981</v>
      </c>
      <c r="D212" s="7" t="s">
        <v>3044</v>
      </c>
      <c r="E212" s="7" t="s">
        <v>3043</v>
      </c>
      <c r="F212" s="4" t="s">
        <v>7</v>
      </c>
      <c r="G212" s="4" t="s">
        <v>8</v>
      </c>
      <c r="H212" s="4" t="s">
        <v>7</v>
      </c>
      <c r="I212" s="3">
        <v>3</v>
      </c>
      <c r="J212" s="3" t="s">
        <v>411</v>
      </c>
      <c r="K212" s="3" t="s">
        <v>3042</v>
      </c>
      <c r="L212" s="3" t="s">
        <v>55</v>
      </c>
      <c r="M212" s="3" t="s">
        <v>5980</v>
      </c>
      <c r="N212" s="3" t="s">
        <v>5979</v>
      </c>
      <c r="P212" s="3" t="s">
        <v>669</v>
      </c>
      <c r="Q212" s="3" t="s">
        <v>1475</v>
      </c>
      <c r="R212" s="3" t="s">
        <v>2434</v>
      </c>
      <c r="S212" s="2" t="str">
        <f>IF(P212="심사불필요","-",VLOOKUP(K212,'[1]자격증 backdata'!A:G,7,0))</f>
        <v>-</v>
      </c>
      <c r="T212" s="2" t="str">
        <f>IF(S212="-","-",IF(COUNTIFS(B:B,B212,S:S,"필수")&gt;0,"자격요건충족","확인필요"))</f>
        <v>-</v>
      </c>
      <c r="U212" s="2"/>
      <c r="W212" s="2">
        <f>IF(Q212="4급","심사불필요",VLOOKUP(K212,'[1]자격증 backdata'!A:B,2,0))</f>
        <v>2</v>
      </c>
      <c r="X212" s="3">
        <f>IF(R212="A", MIN(20, SUMIFS(W:W, B:B, B212, R:R, "A")),IF(R212="B", MIN(30, SUMIFS(W:W, B:B, B212, R:R, "B")),"비해당분야"))</f>
        <v>4</v>
      </c>
      <c r="Y212" s="3" t="str">
        <f>IF(R212="C",MIN(30,IF(COUNTIFS(B:B,B212,W:W,"가1")=1,25,IF(COUNTIFS(B:B,B212,W:W,"가1")&gt;=2,30,0))+IF(COUNTIFS(B:B,B212,W:W,"나1")&gt;=4,30,IF(COUNTIFS(B:B,B212,W:W,"나1")=3,26,IF(COUNTIFS(B:B,B212,W:W,"나1")=2,22,IF(COUNTIFS(B:B,B212,W:W,"나1")=1,18,0)))))+MIN(30,IF(COUNTIFS(B:B,B212,W:W,"가2")=1,25,IF(COUNTIFS(B:B,B212,W:W,"가2")&gt;=2,30,0))+IF(COUNTIFS(B:B,B212,W:W,"나2")=3,30,IF(COUNTIFS(B:B,B212,W:W,"나2")=2,25,IF(COUNTIFS(B:B,B212,W:W,"나2")=1,20,0)))),"비해당분야")</f>
        <v>비해당분야</v>
      </c>
      <c r="Z212" s="3" t="str">
        <f>IF(R212="C",VLOOKUP(K212,'[1]자격증 backdata'!A:F,6,0),"비해당분야")</f>
        <v>비해당분야</v>
      </c>
      <c r="AA212" s="3" t="str">
        <f>IF(R212="C",SUMIF(B:B,B212,Z:Z),"비해당분야")</f>
        <v>비해당분야</v>
      </c>
      <c r="AB212" s="3" t="str">
        <f>IF(R212="C",SUM(Y212,AA212),"비해당분야")</f>
        <v>비해당분야</v>
      </c>
      <c r="AC212" s="3">
        <f>IF(R212="C",AB212,X212)</f>
        <v>4</v>
      </c>
      <c r="AD212" s="3">
        <f>VLOOKUP(K212,'[1]자격증 backdata'!A:D,4,0)</f>
        <v>0</v>
      </c>
      <c r="AE212" s="3">
        <f>IF(_xlfn.MAXIFS(AD:AD,B:B,B212)&gt;10,10,_xlfn.MAXIFS(AD:AD,B:B,B212))</f>
        <v>5</v>
      </c>
      <c r="AG212" s="2" t="str">
        <f>VLOOKUP(K212,'[1]자격증 backdata'!A:C,3,0)</f>
        <v>G</v>
      </c>
      <c r="AH212" s="2">
        <f>COUNTIFS($B:$B,$B212,$AG:$AG,AH$1)</f>
        <v>0</v>
      </c>
      <c r="AI212" s="2">
        <f>COUNTIFS($B:$B,$B212,$AG:$AG,AI$1)</f>
        <v>0</v>
      </c>
      <c r="AJ212" s="2">
        <f>COUNTIFS($B:$B,$B212,$AG:$AG,AJ$1)</f>
        <v>0</v>
      </c>
      <c r="AK212" s="2">
        <f>COUNTIFS($B:$B,$B212,$AG:$AG,AK$1)</f>
        <v>0</v>
      </c>
      <c r="AL212" s="2">
        <f>COUNTIFS($B:$B,$B212,$AG:$AG,AL$1)</f>
        <v>0</v>
      </c>
      <c r="AM212" s="2">
        <f>COUNTIFS($B:$B,$B212,$AG:$AG,AM$1)</f>
        <v>0</v>
      </c>
      <c r="AN212" s="2">
        <f>COUNTIFS($B:$B,$B212,$AG:$AG,AN$1)</f>
        <v>1</v>
      </c>
      <c r="AO212" s="2">
        <f>COUNTIFS($B:$B,$B212,$AG:$AG,AO$1)</f>
        <v>0</v>
      </c>
      <c r="AP212" s="2">
        <f>COUNTIFS($B:$B,$B212,$AG:$AG,AP$1)</f>
        <v>0</v>
      </c>
      <c r="AQ212" s="2">
        <f>COUNTIFS($B:$B,$B212,$AG:$AG,AQ$1)</f>
        <v>0</v>
      </c>
      <c r="AR212" s="2">
        <f>COUNTIFS($B:$B,$B212,$AG:$AG,AR$1)</f>
        <v>0</v>
      </c>
      <c r="AS212" s="2">
        <f>COUNTIFS($B:$B,$B212,$AG:$AG,AS$1)</f>
        <v>0</v>
      </c>
      <c r="AT212" s="2">
        <f>COUNTIFS($B:$B,$B212,$AG:$AG,AT$1)</f>
        <v>0</v>
      </c>
      <c r="AU212" s="2">
        <f>COUNTIFS($B:$B,$B212,$AG:$AG,AU$1)</f>
        <v>0</v>
      </c>
    </row>
    <row r="213" spans="1:47" ht="15" customHeight="1" x14ac:dyDescent="0.35">
      <c r="A213" s="4">
        <f>IF(B212=B213,A212,A212+1)</f>
        <v>65</v>
      </c>
      <c r="B213" s="4" t="s">
        <v>5972</v>
      </c>
      <c r="C213" s="4" t="s">
        <v>5273</v>
      </c>
      <c r="D213" s="4" t="s">
        <v>3044</v>
      </c>
      <c r="E213" s="4" t="s">
        <v>3043</v>
      </c>
      <c r="F213" s="4" t="s">
        <v>7</v>
      </c>
      <c r="G213" s="4" t="s">
        <v>8</v>
      </c>
      <c r="H213" s="4" t="s">
        <v>7</v>
      </c>
      <c r="I213" s="4">
        <v>1</v>
      </c>
      <c r="J213" s="4" t="s">
        <v>633</v>
      </c>
      <c r="K213" s="4" t="s">
        <v>3118</v>
      </c>
      <c r="L213" s="4" t="s">
        <v>55</v>
      </c>
      <c r="M213" s="4" t="s">
        <v>5978</v>
      </c>
      <c r="N213" s="4" t="s">
        <v>4589</v>
      </c>
      <c r="P213" s="4" t="s">
        <v>669</v>
      </c>
      <c r="Q213" s="4" t="s">
        <v>1475</v>
      </c>
      <c r="R213" s="4" t="s">
        <v>2434</v>
      </c>
      <c r="S213" s="5" t="str">
        <f>IF(P213="심사불필요","-",VLOOKUP(K213,'[1]자격증 backdata'!A:G,7,0))</f>
        <v>-</v>
      </c>
      <c r="T213" s="5" t="str">
        <f>IF(S213="-","-",IF(COUNTIFS(B:B,B213,S:S,"필수")&gt;0,"자격요건충족","확인필요"))</f>
        <v>-</v>
      </c>
      <c r="U213" s="5"/>
      <c r="W213" s="5">
        <f>IF(Q213="4급","심사불필요",VLOOKUP(K213,'[1]자격증 backdata'!A:B,2,0))</f>
        <v>4</v>
      </c>
      <c r="X213" s="4">
        <f>IF(R213="A", MIN(20, SUMIFS(W:W, B:B, B213, R:R, "A")),IF(R213="B", MIN(30, SUMIFS(W:W, B:B, B213, R:R, "B")),"비해당분야"))</f>
        <v>20</v>
      </c>
      <c r="Y213" s="4" t="str">
        <f>IF(R213="C",MIN(30,IF(COUNTIFS(B:B,B213,W:W,"가1")=1,25,IF(COUNTIFS(B:B,B213,W:W,"가1")&gt;=2,30,0))+IF(COUNTIFS(B:B,B213,W:W,"나1")&gt;=4,30,IF(COUNTIFS(B:B,B213,W:W,"나1")=3,26,IF(COUNTIFS(B:B,B213,W:W,"나1")=2,22,IF(COUNTIFS(B:B,B213,W:W,"나1")=1,18,0)))))+MIN(30,IF(COUNTIFS(B:B,B213,W:W,"가2")=1,25,IF(COUNTIFS(B:B,B213,W:W,"가2")&gt;=2,30,0))+IF(COUNTIFS(B:B,B213,W:W,"나2")=3,30,IF(COUNTIFS(B:B,B213,W:W,"나2")=2,25,IF(COUNTIFS(B:B,B213,W:W,"나2")=1,20,0)))),"비해당분야")</f>
        <v>비해당분야</v>
      </c>
      <c r="Z213" s="4" t="str">
        <f>IF(R213="C",VLOOKUP(K213,'[1]자격증 backdata'!A:F,6,0),"비해당분야")</f>
        <v>비해당분야</v>
      </c>
      <c r="AA213" s="4" t="str">
        <f>IF(R213="C",SUMIF(B:B,B213,Z:Z),"비해당분야")</f>
        <v>비해당분야</v>
      </c>
      <c r="AB213" s="4" t="str">
        <f>IF(R213="C",SUM(Y213,AA213),"비해당분야")</f>
        <v>비해당분야</v>
      </c>
      <c r="AC213" s="4">
        <f>IF(R213="C",AB213,X213)</f>
        <v>20</v>
      </c>
      <c r="AD213" s="4">
        <f>VLOOKUP(K213,'[1]자격증 backdata'!A:D,4,0)</f>
        <v>0</v>
      </c>
      <c r="AE213" s="4">
        <f>IF(_xlfn.MAXIFS(AD:AD,B:B,B213)&gt;10,10,_xlfn.MAXIFS(AD:AD,B:B,B213))</f>
        <v>5</v>
      </c>
      <c r="AG213" s="5" t="str">
        <f>VLOOKUP(K213,'[1]자격증 backdata'!A:C,3,0)</f>
        <v>G</v>
      </c>
      <c r="AH213" s="5">
        <f>COUNTIFS($B:$B,$B213,$AG:$AG,AH$1)</f>
        <v>0</v>
      </c>
      <c r="AI213" s="5">
        <f>COUNTIFS($B:$B,$B213,$AG:$AG,AI$1)</f>
        <v>0</v>
      </c>
      <c r="AJ213" s="5">
        <f>COUNTIFS($B:$B,$B213,$AG:$AG,AJ$1)</f>
        <v>0</v>
      </c>
      <c r="AK213" s="5">
        <f>COUNTIFS($B:$B,$B213,$AG:$AG,AK$1)</f>
        <v>0</v>
      </c>
      <c r="AL213" s="5">
        <f>COUNTIFS($B:$B,$B213,$AG:$AG,AL$1)</f>
        <v>0</v>
      </c>
      <c r="AM213" s="5">
        <f>COUNTIFS($B:$B,$B213,$AG:$AG,AM$1)</f>
        <v>0</v>
      </c>
      <c r="AN213" s="5">
        <f>COUNTIFS($B:$B,$B213,$AG:$AG,AN$1)</f>
        <v>1</v>
      </c>
      <c r="AO213" s="5">
        <f>COUNTIFS($B:$B,$B213,$AG:$AG,AO$1)</f>
        <v>1</v>
      </c>
      <c r="AP213" s="5">
        <f>COUNTIFS($B:$B,$B213,$AG:$AG,AP$1)</f>
        <v>1</v>
      </c>
      <c r="AQ213" s="5">
        <f>COUNTIFS($B:$B,$B213,$AG:$AG,AQ$1)</f>
        <v>1</v>
      </c>
      <c r="AR213" s="5">
        <f>COUNTIFS($B:$B,$B213,$AG:$AG,AR$1)</f>
        <v>0</v>
      </c>
      <c r="AS213" s="5">
        <f>COUNTIFS($B:$B,$B213,$AG:$AG,AS$1)</f>
        <v>0</v>
      </c>
      <c r="AT213" s="5">
        <f>COUNTIFS($B:$B,$B213,$AG:$AG,AT$1)</f>
        <v>1</v>
      </c>
      <c r="AU213" s="5">
        <f>COUNTIFS($B:$B,$B213,$AG:$AG,AU$1)</f>
        <v>1</v>
      </c>
    </row>
    <row r="214" spans="1:47" ht="15" customHeight="1" x14ac:dyDescent="0.35">
      <c r="A214" s="6">
        <f>IF(B213=B214,A213,A213+1)</f>
        <v>65</v>
      </c>
      <c r="B214" s="6" t="s">
        <v>5972</v>
      </c>
      <c r="C214" s="6" t="s">
        <v>5273</v>
      </c>
      <c r="D214" s="6" t="s">
        <v>3044</v>
      </c>
      <c r="E214" s="6" t="s">
        <v>3043</v>
      </c>
      <c r="F214" s="4" t="s">
        <v>7</v>
      </c>
      <c r="G214" s="4" t="s">
        <v>8</v>
      </c>
      <c r="H214" s="4" t="s">
        <v>7</v>
      </c>
      <c r="I214" s="4">
        <v>2</v>
      </c>
      <c r="J214" s="4" t="s">
        <v>69</v>
      </c>
      <c r="K214" s="4" t="s">
        <v>3065</v>
      </c>
      <c r="L214" s="4" t="s">
        <v>36</v>
      </c>
      <c r="M214" s="4" t="s">
        <v>5977</v>
      </c>
      <c r="N214" s="4" t="s">
        <v>585</v>
      </c>
      <c r="P214" s="4" t="s">
        <v>669</v>
      </c>
      <c r="Q214" s="4" t="s">
        <v>1475</v>
      </c>
      <c r="R214" s="4" t="s">
        <v>2434</v>
      </c>
      <c r="S214" s="5" t="str">
        <f>IF(P214="심사불필요","-",VLOOKUP(K214,'[1]자격증 backdata'!A:G,7,0))</f>
        <v>-</v>
      </c>
      <c r="T214" s="5" t="str">
        <f>IF(S214="-","-",IF(COUNTIFS(B:B,B214,S:S,"필수")&gt;0,"자격요건충족","확인필요"))</f>
        <v>-</v>
      </c>
      <c r="U214" s="5"/>
      <c r="W214" s="5">
        <f>IF(Q214="4급","심사불필요",VLOOKUP(K214,'[1]자격증 backdata'!A:B,2,0))</f>
        <v>0</v>
      </c>
      <c r="X214" s="4">
        <f>IF(R214="A", MIN(20, SUMIFS(W:W, B:B, B214, R:R, "A")),IF(R214="B", MIN(30, SUMIFS(W:W, B:B, B214, R:R, "B")),"비해당분야"))</f>
        <v>20</v>
      </c>
      <c r="Y214" s="4" t="str">
        <f>IF(R214="C",MIN(30,IF(COUNTIFS(B:B,B214,W:W,"가1")=1,25,IF(COUNTIFS(B:B,B214,W:W,"가1")&gt;=2,30,0))+IF(COUNTIFS(B:B,B214,W:W,"나1")&gt;=4,30,IF(COUNTIFS(B:B,B214,W:W,"나1")=3,26,IF(COUNTIFS(B:B,B214,W:W,"나1")=2,22,IF(COUNTIFS(B:B,B214,W:W,"나1")=1,18,0)))))+MIN(30,IF(COUNTIFS(B:B,B214,W:W,"가2")=1,25,IF(COUNTIFS(B:B,B214,W:W,"가2")&gt;=2,30,0))+IF(COUNTIFS(B:B,B214,W:W,"나2")=3,30,IF(COUNTIFS(B:B,B214,W:W,"나2")=2,25,IF(COUNTIFS(B:B,B214,W:W,"나2")=1,20,0)))),"비해당분야")</f>
        <v>비해당분야</v>
      </c>
      <c r="Z214" s="4" t="str">
        <f>IF(R214="C",VLOOKUP(K214,'[1]자격증 backdata'!A:F,6,0),"비해당분야")</f>
        <v>비해당분야</v>
      </c>
      <c r="AA214" s="4" t="str">
        <f>IF(R214="C",SUMIF(B:B,B214,Z:Z),"비해당분야")</f>
        <v>비해당분야</v>
      </c>
      <c r="AB214" s="4" t="str">
        <f>IF(R214="C",SUM(Y214,AA214),"비해당분야")</f>
        <v>비해당분야</v>
      </c>
      <c r="AC214" s="4">
        <f>IF(R214="C",AB214,X214)</f>
        <v>20</v>
      </c>
      <c r="AD214" s="4">
        <f>VLOOKUP(K214,'[1]자격증 backdata'!A:D,4,0)</f>
        <v>5</v>
      </c>
      <c r="AE214" s="4">
        <f>IF(_xlfn.MAXIFS(AD:AD,B:B,B214)&gt;10,10,_xlfn.MAXIFS(AD:AD,B:B,B214))</f>
        <v>5</v>
      </c>
      <c r="AG214" s="5">
        <f>VLOOKUP(K214,'[1]자격증 backdata'!A:C,3,0)</f>
        <v>0</v>
      </c>
      <c r="AH214" s="5">
        <f>COUNTIFS($B:$B,$B214,$AG:$AG,AH$1)</f>
        <v>0</v>
      </c>
      <c r="AI214" s="5">
        <f>COUNTIFS($B:$B,$B214,$AG:$AG,AI$1)</f>
        <v>0</v>
      </c>
      <c r="AJ214" s="5">
        <f>COUNTIFS($B:$B,$B214,$AG:$AG,AJ$1)</f>
        <v>0</v>
      </c>
      <c r="AK214" s="5">
        <f>COUNTIFS($B:$B,$B214,$AG:$AG,AK$1)</f>
        <v>0</v>
      </c>
      <c r="AL214" s="5">
        <f>COUNTIFS($B:$B,$B214,$AG:$AG,AL$1)</f>
        <v>0</v>
      </c>
      <c r="AM214" s="5">
        <f>COUNTIFS($B:$B,$B214,$AG:$AG,AM$1)</f>
        <v>0</v>
      </c>
      <c r="AN214" s="5">
        <f>COUNTIFS($B:$B,$B214,$AG:$AG,AN$1)</f>
        <v>1</v>
      </c>
      <c r="AO214" s="5">
        <f>COUNTIFS($B:$B,$B214,$AG:$AG,AO$1)</f>
        <v>1</v>
      </c>
      <c r="AP214" s="5">
        <f>COUNTIFS($B:$B,$B214,$AG:$AG,AP$1)</f>
        <v>1</v>
      </c>
      <c r="AQ214" s="5">
        <f>COUNTIFS($B:$B,$B214,$AG:$AG,AQ$1)</f>
        <v>1</v>
      </c>
      <c r="AR214" s="5">
        <f>COUNTIFS($B:$B,$B214,$AG:$AG,AR$1)</f>
        <v>0</v>
      </c>
      <c r="AS214" s="5">
        <f>COUNTIFS($B:$B,$B214,$AG:$AG,AS$1)</f>
        <v>0</v>
      </c>
      <c r="AT214" s="5">
        <f>COUNTIFS($B:$B,$B214,$AG:$AG,AT$1)</f>
        <v>1</v>
      </c>
      <c r="AU214" s="5">
        <f>COUNTIFS($B:$B,$B214,$AG:$AG,AU$1)</f>
        <v>1</v>
      </c>
    </row>
    <row r="215" spans="1:47" ht="15" customHeight="1" x14ac:dyDescent="0.35">
      <c r="A215" s="6">
        <f>IF(B214=B215,A214,A214+1)</f>
        <v>65</v>
      </c>
      <c r="B215" s="6" t="s">
        <v>5972</v>
      </c>
      <c r="C215" s="6" t="s">
        <v>5273</v>
      </c>
      <c r="D215" s="6" t="s">
        <v>3044</v>
      </c>
      <c r="E215" s="6" t="s">
        <v>3043</v>
      </c>
      <c r="F215" s="4" t="s">
        <v>7</v>
      </c>
      <c r="G215" s="4" t="s">
        <v>8</v>
      </c>
      <c r="H215" s="4" t="s">
        <v>7</v>
      </c>
      <c r="I215" s="4">
        <v>3</v>
      </c>
      <c r="J215" s="4" t="s">
        <v>653</v>
      </c>
      <c r="K215" s="4" t="s">
        <v>3052</v>
      </c>
      <c r="L215" s="4" t="s">
        <v>651</v>
      </c>
      <c r="M215" s="4" t="s">
        <v>5976</v>
      </c>
      <c r="N215" s="4" t="s">
        <v>2891</v>
      </c>
      <c r="P215" s="4" t="s">
        <v>669</v>
      </c>
      <c r="Q215" s="4" t="s">
        <v>1475</v>
      </c>
      <c r="R215" s="4" t="s">
        <v>2434</v>
      </c>
      <c r="S215" s="5" t="str">
        <f>IF(P215="심사불필요","-",VLOOKUP(K215,'[1]자격증 backdata'!A:G,7,0))</f>
        <v>-</v>
      </c>
      <c r="T215" s="5" t="str">
        <f>IF(S215="-","-",IF(COUNTIFS(B:B,B215,S:S,"필수")&gt;0,"자격요건충족","확인필요"))</f>
        <v>-</v>
      </c>
      <c r="U215" s="5"/>
      <c r="W215" s="5">
        <f>IF(Q215="4급","심사불필요",VLOOKUP(K215,'[1]자격증 backdata'!A:B,2,0))</f>
        <v>4</v>
      </c>
      <c r="X215" s="4">
        <f>IF(R215="A", MIN(20, SUMIFS(W:W, B:B, B215, R:R, "A")),IF(R215="B", MIN(30, SUMIFS(W:W, B:B, B215, R:R, "B")),"비해당분야"))</f>
        <v>20</v>
      </c>
      <c r="Y215" s="4" t="str">
        <f>IF(R215="C",MIN(30,IF(COUNTIFS(B:B,B215,W:W,"가1")=1,25,IF(COUNTIFS(B:B,B215,W:W,"가1")&gt;=2,30,0))+IF(COUNTIFS(B:B,B215,W:W,"나1")&gt;=4,30,IF(COUNTIFS(B:B,B215,W:W,"나1")=3,26,IF(COUNTIFS(B:B,B215,W:W,"나1")=2,22,IF(COUNTIFS(B:B,B215,W:W,"나1")=1,18,0)))))+MIN(30,IF(COUNTIFS(B:B,B215,W:W,"가2")=1,25,IF(COUNTIFS(B:B,B215,W:W,"가2")&gt;=2,30,0))+IF(COUNTIFS(B:B,B215,W:W,"나2")=3,30,IF(COUNTIFS(B:B,B215,W:W,"나2")=2,25,IF(COUNTIFS(B:B,B215,W:W,"나2")=1,20,0)))),"비해당분야")</f>
        <v>비해당분야</v>
      </c>
      <c r="Z215" s="4" t="str">
        <f>IF(R215="C",VLOOKUP(K215,'[1]자격증 backdata'!A:F,6,0),"비해당분야")</f>
        <v>비해당분야</v>
      </c>
      <c r="AA215" s="4" t="str">
        <f>IF(R215="C",SUMIF(B:B,B215,Z:Z),"비해당분야")</f>
        <v>비해당분야</v>
      </c>
      <c r="AB215" s="4" t="str">
        <f>IF(R215="C",SUM(Y215,AA215),"비해당분야")</f>
        <v>비해당분야</v>
      </c>
      <c r="AC215" s="4">
        <f>IF(R215="C",AB215,X215)</f>
        <v>20</v>
      </c>
      <c r="AD215" s="4">
        <f>VLOOKUP(K215,'[1]자격증 backdata'!A:D,4,0)</f>
        <v>0</v>
      </c>
      <c r="AE215" s="4">
        <f>IF(_xlfn.MAXIFS(AD:AD,B:B,B215)&gt;10,10,_xlfn.MAXIFS(AD:AD,B:B,B215))</f>
        <v>5</v>
      </c>
      <c r="AG215" s="5" t="str">
        <f>VLOOKUP(K215,'[1]자격증 backdata'!A:C,3,0)</f>
        <v>H</v>
      </c>
      <c r="AH215" s="5">
        <f>COUNTIFS($B:$B,$B215,$AG:$AG,AH$1)</f>
        <v>0</v>
      </c>
      <c r="AI215" s="5">
        <f>COUNTIFS($B:$B,$B215,$AG:$AG,AI$1)</f>
        <v>0</v>
      </c>
      <c r="AJ215" s="5">
        <f>COUNTIFS($B:$B,$B215,$AG:$AG,AJ$1)</f>
        <v>0</v>
      </c>
      <c r="AK215" s="5">
        <f>COUNTIFS($B:$B,$B215,$AG:$AG,AK$1)</f>
        <v>0</v>
      </c>
      <c r="AL215" s="5">
        <f>COUNTIFS($B:$B,$B215,$AG:$AG,AL$1)</f>
        <v>0</v>
      </c>
      <c r="AM215" s="5">
        <f>COUNTIFS($B:$B,$B215,$AG:$AG,AM$1)</f>
        <v>0</v>
      </c>
      <c r="AN215" s="5">
        <f>COUNTIFS($B:$B,$B215,$AG:$AG,AN$1)</f>
        <v>1</v>
      </c>
      <c r="AO215" s="5">
        <f>COUNTIFS($B:$B,$B215,$AG:$AG,AO$1)</f>
        <v>1</v>
      </c>
      <c r="AP215" s="5">
        <f>COUNTIFS($B:$B,$B215,$AG:$AG,AP$1)</f>
        <v>1</v>
      </c>
      <c r="AQ215" s="5">
        <f>COUNTIFS($B:$B,$B215,$AG:$AG,AQ$1)</f>
        <v>1</v>
      </c>
      <c r="AR215" s="5">
        <f>COUNTIFS($B:$B,$B215,$AG:$AG,AR$1)</f>
        <v>0</v>
      </c>
      <c r="AS215" s="5">
        <f>COUNTIFS($B:$B,$B215,$AG:$AG,AS$1)</f>
        <v>0</v>
      </c>
      <c r="AT215" s="5">
        <f>COUNTIFS($B:$B,$B215,$AG:$AG,AT$1)</f>
        <v>1</v>
      </c>
      <c r="AU215" s="5">
        <f>COUNTIFS($B:$B,$B215,$AG:$AG,AU$1)</f>
        <v>1</v>
      </c>
    </row>
    <row r="216" spans="1:47" ht="15" customHeight="1" x14ac:dyDescent="0.35">
      <c r="A216" s="6">
        <f>IF(B215=B216,A215,A215+1)</f>
        <v>65</v>
      </c>
      <c r="B216" s="6" t="s">
        <v>5972</v>
      </c>
      <c r="C216" s="6" t="s">
        <v>5273</v>
      </c>
      <c r="D216" s="6" t="s">
        <v>3044</v>
      </c>
      <c r="E216" s="6" t="s">
        <v>3043</v>
      </c>
      <c r="F216" s="4" t="s">
        <v>7</v>
      </c>
      <c r="G216" s="4" t="s">
        <v>8</v>
      </c>
      <c r="H216" s="4" t="s">
        <v>7</v>
      </c>
      <c r="I216" s="4">
        <v>4</v>
      </c>
      <c r="J216" s="4" t="s">
        <v>106</v>
      </c>
      <c r="K216" s="4" t="s">
        <v>3057</v>
      </c>
      <c r="L216" s="4" t="s">
        <v>55</v>
      </c>
      <c r="M216" s="4" t="s">
        <v>5975</v>
      </c>
      <c r="N216" s="4" t="s">
        <v>4986</v>
      </c>
      <c r="P216" s="4" t="s">
        <v>669</v>
      </c>
      <c r="Q216" s="4" t="s">
        <v>1475</v>
      </c>
      <c r="R216" s="4" t="s">
        <v>2434</v>
      </c>
      <c r="S216" s="5" t="str">
        <f>IF(P216="심사불필요","-",VLOOKUP(K216,'[1]자격증 backdata'!A:G,7,0))</f>
        <v>-</v>
      </c>
      <c r="T216" s="5" t="str">
        <f>IF(S216="-","-",IF(COUNTIFS(B:B,B216,S:S,"필수")&gt;0,"자격요건충족","확인필요"))</f>
        <v>-</v>
      </c>
      <c r="U216" s="5"/>
      <c r="W216" s="5">
        <f>IF(Q216="4급","심사불필요",VLOOKUP(K216,'[1]자격증 backdata'!A:B,2,0))</f>
        <v>4</v>
      </c>
      <c r="X216" s="4">
        <f>IF(R216="A", MIN(20, SUMIFS(W:W, B:B, B216, R:R, "A")),IF(R216="B", MIN(30, SUMIFS(W:W, B:B, B216, R:R, "B")),"비해당분야"))</f>
        <v>20</v>
      </c>
      <c r="Y216" s="4" t="str">
        <f>IF(R216="C",MIN(30,IF(COUNTIFS(B:B,B216,W:W,"가1")=1,25,IF(COUNTIFS(B:B,B216,W:W,"가1")&gt;=2,30,0))+IF(COUNTIFS(B:B,B216,W:W,"나1")&gt;=4,30,IF(COUNTIFS(B:B,B216,W:W,"나1")=3,26,IF(COUNTIFS(B:B,B216,W:W,"나1")=2,22,IF(COUNTIFS(B:B,B216,W:W,"나1")=1,18,0)))))+MIN(30,IF(COUNTIFS(B:B,B216,W:W,"가2")=1,25,IF(COUNTIFS(B:B,B216,W:W,"가2")&gt;=2,30,0))+IF(COUNTIFS(B:B,B216,W:W,"나2")=3,30,IF(COUNTIFS(B:B,B216,W:W,"나2")=2,25,IF(COUNTIFS(B:B,B216,W:W,"나2")=1,20,0)))),"비해당분야")</f>
        <v>비해당분야</v>
      </c>
      <c r="Z216" s="4" t="str">
        <f>IF(R216="C",VLOOKUP(K216,'[1]자격증 backdata'!A:F,6,0),"비해당분야")</f>
        <v>비해당분야</v>
      </c>
      <c r="AA216" s="4" t="str">
        <f>IF(R216="C",SUMIF(B:B,B216,Z:Z),"비해당분야")</f>
        <v>비해당분야</v>
      </c>
      <c r="AB216" s="4" t="str">
        <f>IF(R216="C",SUM(Y216,AA216),"비해당분야")</f>
        <v>비해당분야</v>
      </c>
      <c r="AC216" s="4">
        <f>IF(R216="C",AB216,X216)</f>
        <v>20</v>
      </c>
      <c r="AD216" s="4">
        <f>VLOOKUP(K216,'[1]자격증 backdata'!A:D,4,0)</f>
        <v>0</v>
      </c>
      <c r="AE216" s="4">
        <f>IF(_xlfn.MAXIFS(AD:AD,B:B,B216)&gt;10,10,_xlfn.MAXIFS(AD:AD,B:B,B216))</f>
        <v>5</v>
      </c>
      <c r="AG216" s="5" t="str">
        <f>VLOOKUP(K216,'[1]자격증 backdata'!A:C,3,0)</f>
        <v>M</v>
      </c>
      <c r="AH216" s="5">
        <f>COUNTIFS($B:$B,$B216,$AG:$AG,AH$1)</f>
        <v>0</v>
      </c>
      <c r="AI216" s="5">
        <f>COUNTIFS($B:$B,$B216,$AG:$AG,AI$1)</f>
        <v>0</v>
      </c>
      <c r="AJ216" s="5">
        <f>COUNTIFS($B:$B,$B216,$AG:$AG,AJ$1)</f>
        <v>0</v>
      </c>
      <c r="AK216" s="5">
        <f>COUNTIFS($B:$B,$B216,$AG:$AG,AK$1)</f>
        <v>0</v>
      </c>
      <c r="AL216" s="5">
        <f>COUNTIFS($B:$B,$B216,$AG:$AG,AL$1)</f>
        <v>0</v>
      </c>
      <c r="AM216" s="5">
        <f>COUNTIFS($B:$B,$B216,$AG:$AG,AM$1)</f>
        <v>0</v>
      </c>
      <c r="AN216" s="5">
        <f>COUNTIFS($B:$B,$B216,$AG:$AG,AN$1)</f>
        <v>1</v>
      </c>
      <c r="AO216" s="5">
        <f>COUNTIFS($B:$B,$B216,$AG:$AG,AO$1)</f>
        <v>1</v>
      </c>
      <c r="AP216" s="5">
        <f>COUNTIFS($B:$B,$B216,$AG:$AG,AP$1)</f>
        <v>1</v>
      </c>
      <c r="AQ216" s="5">
        <f>COUNTIFS($B:$B,$B216,$AG:$AG,AQ$1)</f>
        <v>1</v>
      </c>
      <c r="AR216" s="5">
        <f>COUNTIFS($B:$B,$B216,$AG:$AG,AR$1)</f>
        <v>0</v>
      </c>
      <c r="AS216" s="5">
        <f>COUNTIFS($B:$B,$B216,$AG:$AG,AS$1)</f>
        <v>0</v>
      </c>
      <c r="AT216" s="5">
        <f>COUNTIFS($B:$B,$B216,$AG:$AG,AT$1)</f>
        <v>1</v>
      </c>
      <c r="AU216" s="5">
        <f>COUNTIFS($B:$B,$B216,$AG:$AG,AU$1)</f>
        <v>1</v>
      </c>
    </row>
    <row r="217" spans="1:47" ht="15" customHeight="1" x14ac:dyDescent="0.35">
      <c r="A217" s="6">
        <f>IF(B216=B217,A216,A216+1)</f>
        <v>65</v>
      </c>
      <c r="B217" s="6" t="s">
        <v>5972</v>
      </c>
      <c r="C217" s="6" t="s">
        <v>5273</v>
      </c>
      <c r="D217" s="6" t="s">
        <v>3044</v>
      </c>
      <c r="E217" s="6" t="s">
        <v>3043</v>
      </c>
      <c r="F217" s="4" t="s">
        <v>7</v>
      </c>
      <c r="G217" s="4" t="s">
        <v>8</v>
      </c>
      <c r="H217" s="4" t="s">
        <v>7</v>
      </c>
      <c r="I217" s="4">
        <v>5</v>
      </c>
      <c r="J217" s="4" t="s">
        <v>2899</v>
      </c>
      <c r="K217" s="4" t="s">
        <v>3621</v>
      </c>
      <c r="L217" s="4" t="s">
        <v>348</v>
      </c>
      <c r="M217" s="4" t="s">
        <v>5974</v>
      </c>
      <c r="N217" s="4" t="s">
        <v>3211</v>
      </c>
      <c r="P217" s="4" t="s">
        <v>669</v>
      </c>
      <c r="Q217" s="4" t="s">
        <v>1475</v>
      </c>
      <c r="R217" s="4" t="s">
        <v>2434</v>
      </c>
      <c r="S217" s="5" t="str">
        <f>IF(P217="심사불필요","-",VLOOKUP(K217,'[1]자격증 backdata'!A:G,7,0))</f>
        <v>-</v>
      </c>
      <c r="T217" s="5" t="str">
        <f>IF(S217="-","-",IF(COUNTIFS(B:B,B217,S:S,"필수")&gt;0,"자격요건충족","확인필요"))</f>
        <v>-</v>
      </c>
      <c r="U217" s="5"/>
      <c r="W217" s="5">
        <f>IF(Q217="4급","심사불필요",VLOOKUP(K217,'[1]자격증 backdata'!A:B,2,0))</f>
        <v>4</v>
      </c>
      <c r="X217" s="4">
        <f>IF(R217="A", MIN(20, SUMIFS(W:W, B:B, B217, R:R, "A")),IF(R217="B", MIN(30, SUMIFS(W:W, B:B, B217, R:R, "B")),"비해당분야"))</f>
        <v>20</v>
      </c>
      <c r="Y217" s="4" t="str">
        <f>IF(R217="C",MIN(30,IF(COUNTIFS(B:B,B217,W:W,"가1")=1,25,IF(COUNTIFS(B:B,B217,W:W,"가1")&gt;=2,30,0))+IF(COUNTIFS(B:B,B217,W:W,"나1")&gt;=4,30,IF(COUNTIFS(B:B,B217,W:W,"나1")=3,26,IF(COUNTIFS(B:B,B217,W:W,"나1")=2,22,IF(COUNTIFS(B:B,B217,W:W,"나1")=1,18,0)))))+MIN(30,IF(COUNTIFS(B:B,B217,W:W,"가2")=1,25,IF(COUNTIFS(B:B,B217,W:W,"가2")&gt;=2,30,0))+IF(COUNTIFS(B:B,B217,W:W,"나2")=3,30,IF(COUNTIFS(B:B,B217,W:W,"나2")=2,25,IF(COUNTIFS(B:B,B217,W:W,"나2")=1,20,0)))),"비해당분야")</f>
        <v>비해당분야</v>
      </c>
      <c r="Z217" s="4" t="str">
        <f>IF(R217="C",VLOOKUP(K217,'[1]자격증 backdata'!A:F,6,0),"비해당분야")</f>
        <v>비해당분야</v>
      </c>
      <c r="AA217" s="4" t="str">
        <f>IF(R217="C",SUMIF(B:B,B217,Z:Z),"비해당분야")</f>
        <v>비해당분야</v>
      </c>
      <c r="AB217" s="4" t="str">
        <f>IF(R217="C",SUM(Y217,AA217),"비해당분야")</f>
        <v>비해당분야</v>
      </c>
      <c r="AC217" s="4">
        <f>IF(R217="C",AB217,X217)</f>
        <v>20</v>
      </c>
      <c r="AD217" s="4">
        <f>VLOOKUP(K217,'[1]자격증 backdata'!A:D,4,0)</f>
        <v>0</v>
      </c>
      <c r="AE217" s="4">
        <f>IF(_xlfn.MAXIFS(AD:AD,B:B,B217)&gt;10,10,_xlfn.MAXIFS(AD:AD,B:B,B217))</f>
        <v>5</v>
      </c>
      <c r="AG217" s="5" t="str">
        <f>VLOOKUP(K217,'[1]자격증 backdata'!A:C,3,0)</f>
        <v>N</v>
      </c>
      <c r="AH217" s="5">
        <f>COUNTIFS($B:$B,$B217,$AG:$AG,AH$1)</f>
        <v>0</v>
      </c>
      <c r="AI217" s="5">
        <f>COUNTIFS($B:$B,$B217,$AG:$AG,AI$1)</f>
        <v>0</v>
      </c>
      <c r="AJ217" s="5">
        <f>COUNTIFS($B:$B,$B217,$AG:$AG,AJ$1)</f>
        <v>0</v>
      </c>
      <c r="AK217" s="5">
        <f>COUNTIFS($B:$B,$B217,$AG:$AG,AK$1)</f>
        <v>0</v>
      </c>
      <c r="AL217" s="5">
        <f>COUNTIFS($B:$B,$B217,$AG:$AG,AL$1)</f>
        <v>0</v>
      </c>
      <c r="AM217" s="5">
        <f>COUNTIFS($B:$B,$B217,$AG:$AG,AM$1)</f>
        <v>0</v>
      </c>
      <c r="AN217" s="5">
        <f>COUNTIFS($B:$B,$B217,$AG:$AG,AN$1)</f>
        <v>1</v>
      </c>
      <c r="AO217" s="5">
        <f>COUNTIFS($B:$B,$B217,$AG:$AG,AO$1)</f>
        <v>1</v>
      </c>
      <c r="AP217" s="5">
        <f>COUNTIFS($B:$B,$B217,$AG:$AG,AP$1)</f>
        <v>1</v>
      </c>
      <c r="AQ217" s="5">
        <f>COUNTIFS($B:$B,$B217,$AG:$AG,AQ$1)</f>
        <v>1</v>
      </c>
      <c r="AR217" s="5">
        <f>COUNTIFS($B:$B,$B217,$AG:$AG,AR$1)</f>
        <v>0</v>
      </c>
      <c r="AS217" s="5">
        <f>COUNTIFS($B:$B,$B217,$AG:$AG,AS$1)</f>
        <v>0</v>
      </c>
      <c r="AT217" s="5">
        <f>COUNTIFS($B:$B,$B217,$AG:$AG,AT$1)</f>
        <v>1</v>
      </c>
      <c r="AU217" s="5">
        <f>COUNTIFS($B:$B,$B217,$AG:$AG,AU$1)</f>
        <v>1</v>
      </c>
    </row>
    <row r="218" spans="1:47" ht="15" customHeight="1" x14ac:dyDescent="0.35">
      <c r="A218" s="6">
        <f>IF(B217=B218,A217,A217+1)</f>
        <v>65</v>
      </c>
      <c r="B218" s="6" t="s">
        <v>5972</v>
      </c>
      <c r="C218" s="6" t="s">
        <v>5273</v>
      </c>
      <c r="D218" s="6" t="s">
        <v>3044</v>
      </c>
      <c r="E218" s="6" t="s">
        <v>3043</v>
      </c>
      <c r="F218" s="4" t="s">
        <v>7</v>
      </c>
      <c r="G218" s="4" t="s">
        <v>8</v>
      </c>
      <c r="H218" s="4" t="s">
        <v>7</v>
      </c>
      <c r="I218" s="4">
        <v>6</v>
      </c>
      <c r="J218" s="4" t="s">
        <v>2447</v>
      </c>
      <c r="K218" s="4" t="s">
        <v>3266</v>
      </c>
      <c r="L218" s="4" t="s">
        <v>254</v>
      </c>
      <c r="M218" s="4" t="s">
        <v>5973</v>
      </c>
      <c r="N218" s="4" t="s">
        <v>1276</v>
      </c>
      <c r="P218" s="4" t="s">
        <v>669</v>
      </c>
      <c r="Q218" s="4" t="s">
        <v>1475</v>
      </c>
      <c r="R218" s="4" t="s">
        <v>2434</v>
      </c>
      <c r="S218" s="5" t="str">
        <f>IF(P218="심사불필요","-",VLOOKUP(K218,'[1]자격증 backdata'!A:G,7,0))</f>
        <v>-</v>
      </c>
      <c r="T218" s="5" t="str">
        <f>IF(S218="-","-",IF(COUNTIFS(B:B,B218,S:S,"필수")&gt;0,"자격요건충족","확인필요"))</f>
        <v>-</v>
      </c>
      <c r="U218" s="5"/>
      <c r="W218" s="5">
        <f>IF(Q218="4급","심사불필요",VLOOKUP(K218,'[1]자격증 backdata'!A:B,2,0))</f>
        <v>2</v>
      </c>
      <c r="X218" s="4">
        <f>IF(R218="A", MIN(20, SUMIFS(W:W, B:B, B218, R:R, "A")),IF(R218="B", MIN(30, SUMIFS(W:W, B:B, B218, R:R, "B")),"비해당분야"))</f>
        <v>20</v>
      </c>
      <c r="Y218" s="4" t="str">
        <f>IF(R218="C",MIN(30,IF(COUNTIFS(B:B,B218,W:W,"가1")=1,25,IF(COUNTIFS(B:B,B218,W:W,"가1")&gt;=2,30,0))+IF(COUNTIFS(B:B,B218,W:W,"나1")&gt;=4,30,IF(COUNTIFS(B:B,B218,W:W,"나1")=3,26,IF(COUNTIFS(B:B,B218,W:W,"나1")=2,22,IF(COUNTIFS(B:B,B218,W:W,"나1")=1,18,0)))))+MIN(30,IF(COUNTIFS(B:B,B218,W:W,"가2")=1,25,IF(COUNTIFS(B:B,B218,W:W,"가2")&gt;=2,30,0))+IF(COUNTIFS(B:B,B218,W:W,"나2")=3,30,IF(COUNTIFS(B:B,B218,W:W,"나2")=2,25,IF(COUNTIFS(B:B,B218,W:W,"나2")=1,20,0)))),"비해당분야")</f>
        <v>비해당분야</v>
      </c>
      <c r="Z218" s="4" t="str">
        <f>IF(R218="C",VLOOKUP(K218,'[1]자격증 backdata'!A:F,6,0),"비해당분야")</f>
        <v>비해당분야</v>
      </c>
      <c r="AA218" s="4" t="str">
        <f>IF(R218="C",SUMIF(B:B,B218,Z:Z),"비해당분야")</f>
        <v>비해당분야</v>
      </c>
      <c r="AB218" s="4" t="str">
        <f>IF(R218="C",SUM(Y218,AA218),"비해당분야")</f>
        <v>비해당분야</v>
      </c>
      <c r="AC218" s="4">
        <f>IF(R218="C",AB218,X218)</f>
        <v>20</v>
      </c>
      <c r="AD218" s="4">
        <f>VLOOKUP(K218,'[1]자격증 backdata'!A:D,4,0)</f>
        <v>0</v>
      </c>
      <c r="AE218" s="4">
        <f>IF(_xlfn.MAXIFS(AD:AD,B:B,B218)&gt;10,10,_xlfn.MAXIFS(AD:AD,B:B,B218))</f>
        <v>5</v>
      </c>
      <c r="AG218" s="5" t="str">
        <f>VLOOKUP(K218,'[1]자격증 backdata'!A:C,3,0)</f>
        <v>I</v>
      </c>
      <c r="AH218" s="5">
        <f>COUNTIFS($B:$B,$B218,$AG:$AG,AH$1)</f>
        <v>0</v>
      </c>
      <c r="AI218" s="5">
        <f>COUNTIFS($B:$B,$B218,$AG:$AG,AI$1)</f>
        <v>0</v>
      </c>
      <c r="AJ218" s="5">
        <f>COUNTIFS($B:$B,$B218,$AG:$AG,AJ$1)</f>
        <v>0</v>
      </c>
      <c r="AK218" s="5">
        <f>COUNTIFS($B:$B,$B218,$AG:$AG,AK$1)</f>
        <v>0</v>
      </c>
      <c r="AL218" s="5">
        <f>COUNTIFS($B:$B,$B218,$AG:$AG,AL$1)</f>
        <v>0</v>
      </c>
      <c r="AM218" s="5">
        <f>COUNTIFS($B:$B,$B218,$AG:$AG,AM$1)</f>
        <v>0</v>
      </c>
      <c r="AN218" s="5">
        <f>COUNTIFS($B:$B,$B218,$AG:$AG,AN$1)</f>
        <v>1</v>
      </c>
      <c r="AO218" s="5">
        <f>COUNTIFS($B:$B,$B218,$AG:$AG,AO$1)</f>
        <v>1</v>
      </c>
      <c r="AP218" s="5">
        <f>COUNTIFS($B:$B,$B218,$AG:$AG,AP$1)</f>
        <v>1</v>
      </c>
      <c r="AQ218" s="5">
        <f>COUNTIFS($B:$B,$B218,$AG:$AG,AQ$1)</f>
        <v>1</v>
      </c>
      <c r="AR218" s="5">
        <f>COUNTIFS($B:$B,$B218,$AG:$AG,AR$1)</f>
        <v>0</v>
      </c>
      <c r="AS218" s="5">
        <f>COUNTIFS($B:$B,$B218,$AG:$AG,AS$1)</f>
        <v>0</v>
      </c>
      <c r="AT218" s="5">
        <f>COUNTIFS($B:$B,$B218,$AG:$AG,AT$1)</f>
        <v>1</v>
      </c>
      <c r="AU218" s="5">
        <f>COUNTIFS($B:$B,$B218,$AG:$AG,AU$1)</f>
        <v>1</v>
      </c>
    </row>
    <row r="219" spans="1:47" ht="15" customHeight="1" x14ac:dyDescent="0.35">
      <c r="A219" s="6">
        <f>IF(B218=B219,A218,A218+1)</f>
        <v>65</v>
      </c>
      <c r="B219" s="6" t="s">
        <v>5972</v>
      </c>
      <c r="C219" s="6" t="s">
        <v>5273</v>
      </c>
      <c r="D219" s="6" t="s">
        <v>3044</v>
      </c>
      <c r="E219" s="6" t="s">
        <v>3043</v>
      </c>
      <c r="F219" s="4" t="s">
        <v>7</v>
      </c>
      <c r="G219" s="4" t="s">
        <v>8</v>
      </c>
      <c r="H219" s="4" t="s">
        <v>7</v>
      </c>
      <c r="I219" s="4">
        <v>7</v>
      </c>
      <c r="J219" s="4" t="s">
        <v>364</v>
      </c>
      <c r="K219" s="4" t="s">
        <v>3075</v>
      </c>
      <c r="L219" s="4" t="s">
        <v>254</v>
      </c>
      <c r="M219" s="4" t="s">
        <v>5971</v>
      </c>
      <c r="N219" s="4" t="s">
        <v>1276</v>
      </c>
      <c r="P219" s="4" t="s">
        <v>669</v>
      </c>
      <c r="Q219" s="4" t="s">
        <v>1475</v>
      </c>
      <c r="R219" s="4" t="s">
        <v>2434</v>
      </c>
      <c r="S219" s="5" t="str">
        <f>IF(P219="심사불필요","-",VLOOKUP(K219,'[1]자격증 backdata'!A:G,7,0))</f>
        <v>-</v>
      </c>
      <c r="T219" s="5" t="str">
        <f>IF(S219="-","-",IF(COUNTIFS(B:B,B219,S:S,"필수")&gt;0,"자격요건충족","확인필요"))</f>
        <v>-</v>
      </c>
      <c r="U219" s="5"/>
      <c r="W219" s="5">
        <f>IF(Q219="4급","심사불필요",VLOOKUP(K219,'[1]자격증 backdata'!A:B,2,0))</f>
        <v>2</v>
      </c>
      <c r="X219" s="4">
        <f>IF(R219="A", MIN(20, SUMIFS(W:W, B:B, B219, R:R, "A")),IF(R219="B", MIN(30, SUMIFS(W:W, B:B, B219, R:R, "B")),"비해당분야"))</f>
        <v>20</v>
      </c>
      <c r="Y219" s="4" t="str">
        <f>IF(R219="C",MIN(30,IF(COUNTIFS(B:B,B219,W:W,"가1")=1,25,IF(COUNTIFS(B:B,B219,W:W,"가1")&gt;=2,30,0))+IF(COUNTIFS(B:B,B219,W:W,"나1")&gt;=4,30,IF(COUNTIFS(B:B,B219,W:W,"나1")=3,26,IF(COUNTIFS(B:B,B219,W:W,"나1")=2,22,IF(COUNTIFS(B:B,B219,W:W,"나1")=1,18,0)))))+MIN(30,IF(COUNTIFS(B:B,B219,W:W,"가2")=1,25,IF(COUNTIFS(B:B,B219,W:W,"가2")&gt;=2,30,0))+IF(COUNTIFS(B:B,B219,W:W,"나2")=3,30,IF(COUNTIFS(B:B,B219,W:W,"나2")=2,25,IF(COUNTIFS(B:B,B219,W:W,"나2")=1,20,0)))),"비해당분야")</f>
        <v>비해당분야</v>
      </c>
      <c r="Z219" s="4" t="str">
        <f>IF(R219="C",VLOOKUP(K219,'[1]자격증 backdata'!A:F,6,0),"비해당분야")</f>
        <v>비해당분야</v>
      </c>
      <c r="AA219" s="4" t="str">
        <f>IF(R219="C",SUMIF(B:B,B219,Z:Z),"비해당분야")</f>
        <v>비해당분야</v>
      </c>
      <c r="AB219" s="4" t="str">
        <f>IF(R219="C",SUM(Y219,AA219),"비해당분야")</f>
        <v>비해당분야</v>
      </c>
      <c r="AC219" s="4">
        <f>IF(R219="C",AB219,X219)</f>
        <v>20</v>
      </c>
      <c r="AD219" s="4">
        <f>VLOOKUP(K219,'[1]자격증 backdata'!A:D,4,0)</f>
        <v>0</v>
      </c>
      <c r="AE219" s="4">
        <f>IF(_xlfn.MAXIFS(AD:AD,B:B,B219)&gt;10,10,_xlfn.MAXIFS(AD:AD,B:B,B219))</f>
        <v>5</v>
      </c>
      <c r="AG219" s="5" t="str">
        <f>VLOOKUP(K219,'[1]자격증 backdata'!A:C,3,0)</f>
        <v>J</v>
      </c>
      <c r="AH219" s="5">
        <f>COUNTIFS($B:$B,$B219,$AG:$AG,AH$1)</f>
        <v>0</v>
      </c>
      <c r="AI219" s="5">
        <f>COUNTIFS($B:$B,$B219,$AG:$AG,AI$1)</f>
        <v>0</v>
      </c>
      <c r="AJ219" s="5">
        <f>COUNTIFS($B:$B,$B219,$AG:$AG,AJ$1)</f>
        <v>0</v>
      </c>
      <c r="AK219" s="5">
        <f>COUNTIFS($B:$B,$B219,$AG:$AG,AK$1)</f>
        <v>0</v>
      </c>
      <c r="AL219" s="5">
        <f>COUNTIFS($B:$B,$B219,$AG:$AG,AL$1)</f>
        <v>0</v>
      </c>
      <c r="AM219" s="5">
        <f>COUNTIFS($B:$B,$B219,$AG:$AG,AM$1)</f>
        <v>0</v>
      </c>
      <c r="AN219" s="5">
        <f>COUNTIFS($B:$B,$B219,$AG:$AG,AN$1)</f>
        <v>1</v>
      </c>
      <c r="AO219" s="5">
        <f>COUNTIFS($B:$B,$B219,$AG:$AG,AO$1)</f>
        <v>1</v>
      </c>
      <c r="AP219" s="5">
        <f>COUNTIFS($B:$B,$B219,$AG:$AG,AP$1)</f>
        <v>1</v>
      </c>
      <c r="AQ219" s="5">
        <f>COUNTIFS($B:$B,$B219,$AG:$AG,AQ$1)</f>
        <v>1</v>
      </c>
      <c r="AR219" s="5">
        <f>COUNTIFS($B:$B,$B219,$AG:$AG,AR$1)</f>
        <v>0</v>
      </c>
      <c r="AS219" s="5">
        <f>COUNTIFS($B:$B,$B219,$AG:$AG,AS$1)</f>
        <v>0</v>
      </c>
      <c r="AT219" s="5">
        <f>COUNTIFS($B:$B,$B219,$AG:$AG,AT$1)</f>
        <v>1</v>
      </c>
      <c r="AU219" s="5">
        <f>COUNTIFS($B:$B,$B219,$AG:$AG,AU$1)</f>
        <v>1</v>
      </c>
    </row>
    <row r="220" spans="1:47" ht="15" customHeight="1" x14ac:dyDescent="0.35">
      <c r="A220" s="3">
        <f>IF(B219=B220,A219,A219+1)</f>
        <v>66</v>
      </c>
      <c r="B220" s="3" t="s">
        <v>5970</v>
      </c>
      <c r="C220" s="3" t="s">
        <v>5969</v>
      </c>
      <c r="D220" s="3" t="s">
        <v>3044</v>
      </c>
      <c r="E220" s="3" t="s">
        <v>3043</v>
      </c>
      <c r="F220" s="4" t="s">
        <v>7</v>
      </c>
      <c r="G220" s="4" t="s">
        <v>8</v>
      </c>
      <c r="H220" s="4" t="s">
        <v>7</v>
      </c>
      <c r="I220" s="3">
        <v>1</v>
      </c>
      <c r="J220" s="3" t="s">
        <v>411</v>
      </c>
      <c r="K220" s="3" t="s">
        <v>3042</v>
      </c>
      <c r="L220" s="3" t="s">
        <v>55</v>
      </c>
      <c r="M220" s="3" t="s">
        <v>5968</v>
      </c>
      <c r="N220" s="3" t="s">
        <v>3532</v>
      </c>
      <c r="P220" s="3" t="s">
        <v>669</v>
      </c>
      <c r="Q220" s="3" t="s">
        <v>1475</v>
      </c>
      <c r="R220" s="3" t="s">
        <v>2434</v>
      </c>
      <c r="S220" s="2" t="str">
        <f>IF(P220="심사불필요","-",VLOOKUP(K220,'[1]자격증 backdata'!A:G,7,0))</f>
        <v>-</v>
      </c>
      <c r="T220" s="2" t="str">
        <f>IF(S220="-","-",IF(COUNTIFS(B:B,B220,S:S,"필수")&gt;0,"자격요건충족","확인필요"))</f>
        <v>-</v>
      </c>
      <c r="U220" s="2"/>
      <c r="W220" s="2">
        <f>IF(Q220="4급","심사불필요",VLOOKUP(K220,'[1]자격증 backdata'!A:B,2,0))</f>
        <v>2</v>
      </c>
      <c r="X220" s="3">
        <f>IF(R220="A", MIN(20, SUMIFS(W:W, B:B, B220, R:R, "A")),IF(R220="B", MIN(30, SUMIFS(W:W, B:B, B220, R:R, "B")),"비해당분야"))</f>
        <v>2</v>
      </c>
      <c r="Y220" s="3" t="str">
        <f>IF(R220="C",MIN(30,IF(COUNTIFS(B:B,B220,W:W,"가1")=1,25,IF(COUNTIFS(B:B,B220,W:W,"가1")&gt;=2,30,0))+IF(COUNTIFS(B:B,B220,W:W,"나1")&gt;=4,30,IF(COUNTIFS(B:B,B220,W:W,"나1")=3,26,IF(COUNTIFS(B:B,B220,W:W,"나1")=2,22,IF(COUNTIFS(B:B,B220,W:W,"나1")=1,18,0)))))+MIN(30,IF(COUNTIFS(B:B,B220,W:W,"가2")=1,25,IF(COUNTIFS(B:B,B220,W:W,"가2")&gt;=2,30,0))+IF(COUNTIFS(B:B,B220,W:W,"나2")=3,30,IF(COUNTIFS(B:B,B220,W:W,"나2")=2,25,IF(COUNTIFS(B:B,B220,W:W,"나2")=1,20,0)))),"비해당분야")</f>
        <v>비해당분야</v>
      </c>
      <c r="Z220" s="3" t="str">
        <f>IF(R220="C",VLOOKUP(K220,'[1]자격증 backdata'!A:F,6,0),"비해당분야")</f>
        <v>비해당분야</v>
      </c>
      <c r="AA220" s="3" t="str">
        <f>IF(R220="C",SUMIF(B:B,B220,Z:Z),"비해당분야")</f>
        <v>비해당분야</v>
      </c>
      <c r="AB220" s="3" t="str">
        <f>IF(R220="C",SUM(Y220,AA220),"비해당분야")</f>
        <v>비해당분야</v>
      </c>
      <c r="AC220" s="3">
        <f>IF(R220="C",AB220,X220)</f>
        <v>2</v>
      </c>
      <c r="AD220" s="3">
        <f>VLOOKUP(K220,'[1]자격증 backdata'!A:D,4,0)</f>
        <v>0</v>
      </c>
      <c r="AE220" s="3">
        <f>IF(_xlfn.MAXIFS(AD:AD,B:B,B220)&gt;10,10,_xlfn.MAXIFS(AD:AD,B:B,B220))</f>
        <v>0</v>
      </c>
      <c r="AG220" s="2" t="str">
        <f>VLOOKUP(K220,'[1]자격증 backdata'!A:C,3,0)</f>
        <v>G</v>
      </c>
      <c r="AH220" s="2">
        <f>COUNTIFS($B:$B,$B220,$AG:$AG,AH$1)</f>
        <v>0</v>
      </c>
      <c r="AI220" s="2">
        <f>COUNTIFS($B:$B,$B220,$AG:$AG,AI$1)</f>
        <v>0</v>
      </c>
      <c r="AJ220" s="2">
        <f>COUNTIFS($B:$B,$B220,$AG:$AG,AJ$1)</f>
        <v>0</v>
      </c>
      <c r="AK220" s="2">
        <f>COUNTIFS($B:$B,$B220,$AG:$AG,AK$1)</f>
        <v>0</v>
      </c>
      <c r="AL220" s="2">
        <f>COUNTIFS($B:$B,$B220,$AG:$AG,AL$1)</f>
        <v>0</v>
      </c>
      <c r="AM220" s="2">
        <f>COUNTIFS($B:$B,$B220,$AG:$AG,AM$1)</f>
        <v>0</v>
      </c>
      <c r="AN220" s="2">
        <f>COUNTIFS($B:$B,$B220,$AG:$AG,AN$1)</f>
        <v>1</v>
      </c>
      <c r="AO220" s="2">
        <f>COUNTIFS($B:$B,$B220,$AG:$AG,AO$1)</f>
        <v>0</v>
      </c>
      <c r="AP220" s="2">
        <f>COUNTIFS($B:$B,$B220,$AG:$AG,AP$1)</f>
        <v>0</v>
      </c>
      <c r="AQ220" s="2">
        <f>COUNTIFS($B:$B,$B220,$AG:$AG,AQ$1)</f>
        <v>0</v>
      </c>
      <c r="AR220" s="2">
        <f>COUNTIFS($B:$B,$B220,$AG:$AG,AR$1)</f>
        <v>0</v>
      </c>
      <c r="AS220" s="2">
        <f>COUNTIFS($B:$B,$B220,$AG:$AG,AS$1)</f>
        <v>0</v>
      </c>
      <c r="AT220" s="2">
        <f>COUNTIFS($B:$B,$B220,$AG:$AG,AT$1)</f>
        <v>0</v>
      </c>
      <c r="AU220" s="2">
        <f>COUNTIFS($B:$B,$B220,$AG:$AG,AU$1)</f>
        <v>0</v>
      </c>
    </row>
    <row r="221" spans="1:47" ht="15" customHeight="1" x14ac:dyDescent="0.35">
      <c r="A221" s="4">
        <f>IF(B220=B221,A220,A220+1)</f>
        <v>67</v>
      </c>
      <c r="B221" s="4" t="s">
        <v>5966</v>
      </c>
      <c r="C221" s="4" t="s">
        <v>5965</v>
      </c>
      <c r="D221" s="4" t="s">
        <v>3044</v>
      </c>
      <c r="E221" s="4" t="s">
        <v>3043</v>
      </c>
      <c r="F221" s="4" t="s">
        <v>7</v>
      </c>
      <c r="G221" s="4" t="s">
        <v>8</v>
      </c>
      <c r="H221" s="4" t="s">
        <v>7</v>
      </c>
      <c r="I221" s="4">
        <v>1</v>
      </c>
      <c r="J221" s="4" t="s">
        <v>106</v>
      </c>
      <c r="K221" s="4" t="s">
        <v>3057</v>
      </c>
      <c r="L221" s="4" t="s">
        <v>55</v>
      </c>
      <c r="M221" s="4" t="s">
        <v>5967</v>
      </c>
      <c r="N221" s="4" t="s">
        <v>1661</v>
      </c>
      <c r="P221" s="4" t="s">
        <v>669</v>
      </c>
      <c r="Q221" s="4" t="s">
        <v>1475</v>
      </c>
      <c r="R221" s="4" t="s">
        <v>2434</v>
      </c>
      <c r="S221" s="5" t="str">
        <f>IF(P221="심사불필요","-",VLOOKUP(K221,'[1]자격증 backdata'!A:G,7,0))</f>
        <v>-</v>
      </c>
      <c r="T221" s="5" t="str">
        <f>IF(S221="-","-",IF(COUNTIFS(B:B,B221,S:S,"필수")&gt;0,"자격요건충족","확인필요"))</f>
        <v>-</v>
      </c>
      <c r="U221" s="5"/>
      <c r="W221" s="5">
        <f>IF(Q221="4급","심사불필요",VLOOKUP(K221,'[1]자격증 backdata'!A:B,2,0))</f>
        <v>4</v>
      </c>
      <c r="X221" s="4">
        <f>IF(R221="A", MIN(20, SUMIFS(W:W, B:B, B221, R:R, "A")),IF(R221="B", MIN(30, SUMIFS(W:W, B:B, B221, R:R, "B")),"비해당분야"))</f>
        <v>4</v>
      </c>
      <c r="Y221" s="4" t="str">
        <f>IF(R221="C",MIN(30,IF(COUNTIFS(B:B,B221,W:W,"가1")=1,25,IF(COUNTIFS(B:B,B221,W:W,"가1")&gt;=2,30,0))+IF(COUNTIFS(B:B,B221,W:W,"나1")&gt;=4,30,IF(COUNTIFS(B:B,B221,W:W,"나1")=3,26,IF(COUNTIFS(B:B,B221,W:W,"나1")=2,22,IF(COUNTIFS(B:B,B221,W:W,"나1")=1,18,0)))))+MIN(30,IF(COUNTIFS(B:B,B221,W:W,"가2")=1,25,IF(COUNTIFS(B:B,B221,W:W,"가2")&gt;=2,30,0))+IF(COUNTIFS(B:B,B221,W:W,"나2")=3,30,IF(COUNTIFS(B:B,B221,W:W,"나2")=2,25,IF(COUNTIFS(B:B,B221,W:W,"나2")=1,20,0)))),"비해당분야")</f>
        <v>비해당분야</v>
      </c>
      <c r="Z221" s="4" t="str">
        <f>IF(R221="C",VLOOKUP(K221,'[1]자격증 backdata'!A:F,6,0),"비해당분야")</f>
        <v>비해당분야</v>
      </c>
      <c r="AA221" s="4" t="str">
        <f>IF(R221="C",SUMIF(B:B,B221,Z:Z),"비해당분야")</f>
        <v>비해당분야</v>
      </c>
      <c r="AB221" s="4" t="str">
        <f>IF(R221="C",SUM(Y221,AA221),"비해당분야")</f>
        <v>비해당분야</v>
      </c>
      <c r="AC221" s="4">
        <f>IF(R221="C",AB221,X221)</f>
        <v>4</v>
      </c>
      <c r="AD221" s="4">
        <f>VLOOKUP(K221,'[1]자격증 backdata'!A:D,4,0)</f>
        <v>0</v>
      </c>
      <c r="AE221" s="4">
        <f>IF(_xlfn.MAXIFS(AD:AD,B:B,B221)&gt;10,10,_xlfn.MAXIFS(AD:AD,B:B,B221))</f>
        <v>5</v>
      </c>
      <c r="AG221" s="5" t="str">
        <f>VLOOKUP(K221,'[1]자격증 backdata'!A:C,3,0)</f>
        <v>M</v>
      </c>
      <c r="AH221" s="5">
        <f>COUNTIFS($B:$B,$B221,$AG:$AG,AH$1)</f>
        <v>0</v>
      </c>
      <c r="AI221" s="5">
        <f>COUNTIFS($B:$B,$B221,$AG:$AG,AI$1)</f>
        <v>0</v>
      </c>
      <c r="AJ221" s="5">
        <f>COUNTIFS($B:$B,$B221,$AG:$AG,AJ$1)</f>
        <v>0</v>
      </c>
      <c r="AK221" s="5">
        <f>COUNTIFS($B:$B,$B221,$AG:$AG,AK$1)</f>
        <v>0</v>
      </c>
      <c r="AL221" s="5">
        <f>COUNTIFS($B:$B,$B221,$AG:$AG,AL$1)</f>
        <v>0</v>
      </c>
      <c r="AM221" s="5">
        <f>COUNTIFS($B:$B,$B221,$AG:$AG,AM$1)</f>
        <v>0</v>
      </c>
      <c r="AN221" s="5">
        <f>COUNTIFS($B:$B,$B221,$AG:$AG,AN$1)</f>
        <v>0</v>
      </c>
      <c r="AO221" s="5">
        <f>COUNTIFS($B:$B,$B221,$AG:$AG,AO$1)</f>
        <v>0</v>
      </c>
      <c r="AP221" s="5">
        <f>COUNTIFS($B:$B,$B221,$AG:$AG,AP$1)</f>
        <v>0</v>
      </c>
      <c r="AQ221" s="5">
        <f>COUNTIFS($B:$B,$B221,$AG:$AG,AQ$1)</f>
        <v>0</v>
      </c>
      <c r="AR221" s="5">
        <f>COUNTIFS($B:$B,$B221,$AG:$AG,AR$1)</f>
        <v>0</v>
      </c>
      <c r="AS221" s="5">
        <f>COUNTIFS($B:$B,$B221,$AG:$AG,AS$1)</f>
        <v>0</v>
      </c>
      <c r="AT221" s="5">
        <f>COUNTIFS($B:$B,$B221,$AG:$AG,AT$1)</f>
        <v>1</v>
      </c>
      <c r="AU221" s="5">
        <f>COUNTIFS($B:$B,$B221,$AG:$AG,AU$1)</f>
        <v>0</v>
      </c>
    </row>
    <row r="222" spans="1:47" ht="15" customHeight="1" x14ac:dyDescent="0.35">
      <c r="A222" s="6">
        <f>IF(B221=B222,A221,A221+1)</f>
        <v>67</v>
      </c>
      <c r="B222" s="6" t="s">
        <v>5966</v>
      </c>
      <c r="C222" s="6" t="s">
        <v>5965</v>
      </c>
      <c r="D222" s="6" t="s">
        <v>3044</v>
      </c>
      <c r="E222" s="6" t="s">
        <v>3043</v>
      </c>
      <c r="F222" s="4" t="s">
        <v>7</v>
      </c>
      <c r="G222" s="4" t="s">
        <v>8</v>
      </c>
      <c r="H222" s="4" t="s">
        <v>7</v>
      </c>
      <c r="I222" s="4">
        <v>2</v>
      </c>
      <c r="J222" s="4" t="s">
        <v>69</v>
      </c>
      <c r="K222" s="4" t="s">
        <v>3065</v>
      </c>
      <c r="L222" s="4" t="s">
        <v>36</v>
      </c>
      <c r="M222" s="4" t="s">
        <v>5964</v>
      </c>
      <c r="N222" s="4" t="s">
        <v>1256</v>
      </c>
      <c r="P222" s="4" t="s">
        <v>669</v>
      </c>
      <c r="Q222" s="4" t="s">
        <v>1475</v>
      </c>
      <c r="R222" s="4" t="s">
        <v>2434</v>
      </c>
      <c r="S222" s="5" t="str">
        <f>IF(P222="심사불필요","-",VLOOKUP(K222,'[1]자격증 backdata'!A:G,7,0))</f>
        <v>-</v>
      </c>
      <c r="T222" s="5" t="str">
        <f>IF(S222="-","-",IF(COUNTIFS(B:B,B222,S:S,"필수")&gt;0,"자격요건충족","확인필요"))</f>
        <v>-</v>
      </c>
      <c r="U222" s="5"/>
      <c r="W222" s="5">
        <f>IF(Q222="4급","심사불필요",VLOOKUP(K222,'[1]자격증 backdata'!A:B,2,0))</f>
        <v>0</v>
      </c>
      <c r="X222" s="4">
        <f>IF(R222="A", MIN(20, SUMIFS(W:W, B:B, B222, R:R, "A")),IF(R222="B", MIN(30, SUMIFS(W:W, B:B, B222, R:R, "B")),"비해당분야"))</f>
        <v>4</v>
      </c>
      <c r="Y222" s="4" t="str">
        <f>IF(R222="C",MIN(30,IF(COUNTIFS(B:B,B222,W:W,"가1")=1,25,IF(COUNTIFS(B:B,B222,W:W,"가1")&gt;=2,30,0))+IF(COUNTIFS(B:B,B222,W:W,"나1")&gt;=4,30,IF(COUNTIFS(B:B,B222,W:W,"나1")=3,26,IF(COUNTIFS(B:B,B222,W:W,"나1")=2,22,IF(COUNTIFS(B:B,B222,W:W,"나1")=1,18,0)))))+MIN(30,IF(COUNTIFS(B:B,B222,W:W,"가2")=1,25,IF(COUNTIFS(B:B,B222,W:W,"가2")&gt;=2,30,0))+IF(COUNTIFS(B:B,B222,W:W,"나2")=3,30,IF(COUNTIFS(B:B,B222,W:W,"나2")=2,25,IF(COUNTIFS(B:B,B222,W:W,"나2")=1,20,0)))),"비해당분야")</f>
        <v>비해당분야</v>
      </c>
      <c r="Z222" s="4" t="str">
        <f>IF(R222="C",VLOOKUP(K222,'[1]자격증 backdata'!A:F,6,0),"비해당분야")</f>
        <v>비해당분야</v>
      </c>
      <c r="AA222" s="4" t="str">
        <f>IF(R222="C",SUMIF(B:B,B222,Z:Z),"비해당분야")</f>
        <v>비해당분야</v>
      </c>
      <c r="AB222" s="4" t="str">
        <f>IF(R222="C",SUM(Y222,AA222),"비해당분야")</f>
        <v>비해당분야</v>
      </c>
      <c r="AC222" s="4">
        <f>IF(R222="C",AB222,X222)</f>
        <v>4</v>
      </c>
      <c r="AD222" s="4">
        <f>VLOOKUP(K222,'[1]자격증 backdata'!A:D,4,0)</f>
        <v>5</v>
      </c>
      <c r="AE222" s="4">
        <f>IF(_xlfn.MAXIFS(AD:AD,B:B,B222)&gt;10,10,_xlfn.MAXIFS(AD:AD,B:B,B222))</f>
        <v>5</v>
      </c>
      <c r="AG222" s="5">
        <f>VLOOKUP(K222,'[1]자격증 backdata'!A:C,3,0)</f>
        <v>0</v>
      </c>
      <c r="AH222" s="5">
        <f>COUNTIFS($B:$B,$B222,$AG:$AG,AH$1)</f>
        <v>0</v>
      </c>
      <c r="AI222" s="5">
        <f>COUNTIFS($B:$B,$B222,$AG:$AG,AI$1)</f>
        <v>0</v>
      </c>
      <c r="AJ222" s="5">
        <f>COUNTIFS($B:$B,$B222,$AG:$AG,AJ$1)</f>
        <v>0</v>
      </c>
      <c r="AK222" s="5">
        <f>COUNTIFS($B:$B,$B222,$AG:$AG,AK$1)</f>
        <v>0</v>
      </c>
      <c r="AL222" s="5">
        <f>COUNTIFS($B:$B,$B222,$AG:$AG,AL$1)</f>
        <v>0</v>
      </c>
      <c r="AM222" s="5">
        <f>COUNTIFS($B:$B,$B222,$AG:$AG,AM$1)</f>
        <v>0</v>
      </c>
      <c r="AN222" s="5">
        <f>COUNTIFS($B:$B,$B222,$AG:$AG,AN$1)</f>
        <v>0</v>
      </c>
      <c r="AO222" s="5">
        <f>COUNTIFS($B:$B,$B222,$AG:$AG,AO$1)</f>
        <v>0</v>
      </c>
      <c r="AP222" s="5">
        <f>COUNTIFS($B:$B,$B222,$AG:$AG,AP$1)</f>
        <v>0</v>
      </c>
      <c r="AQ222" s="5">
        <f>COUNTIFS($B:$B,$B222,$AG:$AG,AQ$1)</f>
        <v>0</v>
      </c>
      <c r="AR222" s="5">
        <f>COUNTIFS($B:$B,$B222,$AG:$AG,AR$1)</f>
        <v>0</v>
      </c>
      <c r="AS222" s="5">
        <f>COUNTIFS($B:$B,$B222,$AG:$AG,AS$1)</f>
        <v>0</v>
      </c>
      <c r="AT222" s="5">
        <f>COUNTIFS($B:$B,$B222,$AG:$AG,AT$1)</f>
        <v>1</v>
      </c>
      <c r="AU222" s="5">
        <f>COUNTIFS($B:$B,$B222,$AG:$AG,AU$1)</f>
        <v>0</v>
      </c>
    </row>
    <row r="223" spans="1:47" ht="15" customHeight="1" x14ac:dyDescent="0.35">
      <c r="A223" s="3">
        <f>IF(B222=B223,A222,A222+1)</f>
        <v>68</v>
      </c>
      <c r="B223" s="3" t="s">
        <v>5960</v>
      </c>
      <c r="C223" s="3" t="s">
        <v>5959</v>
      </c>
      <c r="D223" s="3" t="s">
        <v>3044</v>
      </c>
      <c r="E223" s="3" t="s">
        <v>3043</v>
      </c>
      <c r="F223" s="4" t="s">
        <v>7</v>
      </c>
      <c r="G223" s="4" t="s">
        <v>8</v>
      </c>
      <c r="H223" s="4" t="s">
        <v>7</v>
      </c>
      <c r="I223" s="3">
        <v>1</v>
      </c>
      <c r="J223" s="3" t="s">
        <v>69</v>
      </c>
      <c r="K223" s="3" t="s">
        <v>3065</v>
      </c>
      <c r="L223" s="3" t="s">
        <v>36</v>
      </c>
      <c r="M223" s="3" t="s">
        <v>5963</v>
      </c>
      <c r="N223" s="3" t="s">
        <v>173</v>
      </c>
      <c r="P223" s="3" t="s">
        <v>669</v>
      </c>
      <c r="Q223" s="3" t="s">
        <v>1475</v>
      </c>
      <c r="R223" s="3" t="s">
        <v>2434</v>
      </c>
      <c r="S223" s="2" t="str">
        <f>IF(P223="심사불필요","-",VLOOKUP(K223,'[1]자격증 backdata'!A:G,7,0))</f>
        <v>-</v>
      </c>
      <c r="T223" s="2" t="str">
        <f>IF(S223="-","-",IF(COUNTIFS(B:B,B223,S:S,"필수")&gt;0,"자격요건충족","확인필요"))</f>
        <v>-</v>
      </c>
      <c r="U223" s="2"/>
      <c r="W223" s="2">
        <f>IF(Q223="4급","심사불필요",VLOOKUP(K223,'[1]자격증 backdata'!A:B,2,0))</f>
        <v>0</v>
      </c>
      <c r="X223" s="3">
        <f>IF(R223="A", MIN(20, SUMIFS(W:W, B:B, B223, R:R, "A")),IF(R223="B", MIN(30, SUMIFS(W:W, B:B, B223, R:R, "B")),"비해당분야"))</f>
        <v>8</v>
      </c>
      <c r="Y223" s="3" t="str">
        <f>IF(R223="C",MIN(30,IF(COUNTIFS(B:B,B223,W:W,"가1")=1,25,IF(COUNTIFS(B:B,B223,W:W,"가1")&gt;=2,30,0))+IF(COUNTIFS(B:B,B223,W:W,"나1")&gt;=4,30,IF(COUNTIFS(B:B,B223,W:W,"나1")=3,26,IF(COUNTIFS(B:B,B223,W:W,"나1")=2,22,IF(COUNTIFS(B:B,B223,W:W,"나1")=1,18,0)))))+MIN(30,IF(COUNTIFS(B:B,B223,W:W,"가2")=1,25,IF(COUNTIFS(B:B,B223,W:W,"가2")&gt;=2,30,0))+IF(COUNTIFS(B:B,B223,W:W,"나2")=3,30,IF(COUNTIFS(B:B,B223,W:W,"나2")=2,25,IF(COUNTIFS(B:B,B223,W:W,"나2")=1,20,0)))),"비해당분야")</f>
        <v>비해당분야</v>
      </c>
      <c r="Z223" s="3" t="str">
        <f>IF(R223="C",VLOOKUP(K223,'[1]자격증 backdata'!A:F,6,0),"비해당분야")</f>
        <v>비해당분야</v>
      </c>
      <c r="AA223" s="3" t="str">
        <f>IF(R223="C",SUMIF(B:B,B223,Z:Z),"비해당분야")</f>
        <v>비해당분야</v>
      </c>
      <c r="AB223" s="3" t="str">
        <f>IF(R223="C",SUM(Y223,AA223),"비해당분야")</f>
        <v>비해당분야</v>
      </c>
      <c r="AC223" s="3">
        <f>IF(R223="C",AB223,X223)</f>
        <v>8</v>
      </c>
      <c r="AD223" s="3">
        <f>VLOOKUP(K223,'[1]자격증 backdata'!A:D,4,0)</f>
        <v>5</v>
      </c>
      <c r="AE223" s="3">
        <f>IF(_xlfn.MAXIFS(AD:AD,B:B,B223)&gt;10,10,_xlfn.MAXIFS(AD:AD,B:B,B223))</f>
        <v>5</v>
      </c>
      <c r="AG223" s="2">
        <f>VLOOKUP(K223,'[1]자격증 backdata'!A:C,3,0)</f>
        <v>0</v>
      </c>
      <c r="AH223" s="2">
        <f>COUNTIFS($B:$B,$B223,$AG:$AG,AH$1)</f>
        <v>0</v>
      </c>
      <c r="AI223" s="2">
        <f>COUNTIFS($B:$B,$B223,$AG:$AG,AI$1)</f>
        <v>0</v>
      </c>
      <c r="AJ223" s="2">
        <f>COUNTIFS($B:$B,$B223,$AG:$AG,AJ$1)</f>
        <v>0</v>
      </c>
      <c r="AK223" s="2">
        <f>COUNTIFS($B:$B,$B223,$AG:$AG,AK$1)</f>
        <v>0</v>
      </c>
      <c r="AL223" s="2">
        <f>COUNTIFS($B:$B,$B223,$AG:$AG,AL$1)</f>
        <v>0</v>
      </c>
      <c r="AM223" s="2">
        <f>COUNTIFS($B:$B,$B223,$AG:$AG,AM$1)</f>
        <v>0</v>
      </c>
      <c r="AN223" s="2">
        <f>COUNTIFS($B:$B,$B223,$AG:$AG,AN$1)</f>
        <v>0</v>
      </c>
      <c r="AO223" s="2">
        <f>COUNTIFS($B:$B,$B223,$AG:$AG,AO$1)</f>
        <v>0</v>
      </c>
      <c r="AP223" s="2">
        <f>COUNTIFS($B:$B,$B223,$AG:$AG,AP$1)</f>
        <v>1</v>
      </c>
      <c r="AQ223" s="2">
        <f>COUNTIFS($B:$B,$B223,$AG:$AG,AQ$1)</f>
        <v>1</v>
      </c>
      <c r="AR223" s="2">
        <f>COUNTIFS($B:$B,$B223,$AG:$AG,AR$1)</f>
        <v>0</v>
      </c>
      <c r="AS223" s="2">
        <f>COUNTIFS($B:$B,$B223,$AG:$AG,AS$1)</f>
        <v>0</v>
      </c>
      <c r="AT223" s="2">
        <f>COUNTIFS($B:$B,$B223,$AG:$AG,AT$1)</f>
        <v>1</v>
      </c>
      <c r="AU223" s="2">
        <f>COUNTIFS($B:$B,$B223,$AG:$AG,AU$1)</f>
        <v>0</v>
      </c>
    </row>
    <row r="224" spans="1:47" ht="15" customHeight="1" x14ac:dyDescent="0.35">
      <c r="A224" s="7">
        <f>IF(B223=B224,A223,A223+1)</f>
        <v>68</v>
      </c>
      <c r="B224" s="7" t="s">
        <v>5960</v>
      </c>
      <c r="C224" s="7" t="s">
        <v>5959</v>
      </c>
      <c r="D224" s="7" t="s">
        <v>3044</v>
      </c>
      <c r="E224" s="7" t="s">
        <v>3043</v>
      </c>
      <c r="F224" s="4" t="s">
        <v>7</v>
      </c>
      <c r="G224" s="4" t="s">
        <v>8</v>
      </c>
      <c r="H224" s="4" t="s">
        <v>7</v>
      </c>
      <c r="I224" s="3">
        <v>2</v>
      </c>
      <c r="J224" s="3" t="s">
        <v>106</v>
      </c>
      <c r="K224" s="3" t="s">
        <v>3057</v>
      </c>
      <c r="L224" s="3" t="s">
        <v>55</v>
      </c>
      <c r="M224" s="3" t="s">
        <v>5962</v>
      </c>
      <c r="N224" s="3" t="s">
        <v>3513</v>
      </c>
      <c r="P224" s="3" t="s">
        <v>669</v>
      </c>
      <c r="Q224" s="3" t="s">
        <v>1475</v>
      </c>
      <c r="R224" s="3" t="s">
        <v>2434</v>
      </c>
      <c r="S224" s="2" t="str">
        <f>IF(P224="심사불필요","-",VLOOKUP(K224,'[1]자격증 backdata'!A:G,7,0))</f>
        <v>-</v>
      </c>
      <c r="T224" s="2" t="str">
        <f>IF(S224="-","-",IF(COUNTIFS(B:B,B224,S:S,"필수")&gt;0,"자격요건충족","확인필요"))</f>
        <v>-</v>
      </c>
      <c r="U224" s="2"/>
      <c r="W224" s="2">
        <f>IF(Q224="4급","심사불필요",VLOOKUP(K224,'[1]자격증 backdata'!A:B,2,0))</f>
        <v>4</v>
      </c>
      <c r="X224" s="3">
        <f>IF(R224="A", MIN(20, SUMIFS(W:W, B:B, B224, R:R, "A")),IF(R224="B", MIN(30, SUMIFS(W:W, B:B, B224, R:R, "B")),"비해당분야"))</f>
        <v>8</v>
      </c>
      <c r="Y224" s="3" t="str">
        <f>IF(R224="C",MIN(30,IF(COUNTIFS(B:B,B224,W:W,"가1")=1,25,IF(COUNTIFS(B:B,B224,W:W,"가1")&gt;=2,30,0))+IF(COUNTIFS(B:B,B224,W:W,"나1")&gt;=4,30,IF(COUNTIFS(B:B,B224,W:W,"나1")=3,26,IF(COUNTIFS(B:B,B224,W:W,"나1")=2,22,IF(COUNTIFS(B:B,B224,W:W,"나1")=1,18,0)))))+MIN(30,IF(COUNTIFS(B:B,B224,W:W,"가2")=1,25,IF(COUNTIFS(B:B,B224,W:W,"가2")&gt;=2,30,0))+IF(COUNTIFS(B:B,B224,W:W,"나2")=3,30,IF(COUNTIFS(B:B,B224,W:W,"나2")=2,25,IF(COUNTIFS(B:B,B224,W:W,"나2")=1,20,0)))),"비해당분야")</f>
        <v>비해당분야</v>
      </c>
      <c r="Z224" s="3" t="str">
        <f>IF(R224="C",VLOOKUP(K224,'[1]자격증 backdata'!A:F,6,0),"비해당분야")</f>
        <v>비해당분야</v>
      </c>
      <c r="AA224" s="3" t="str">
        <f>IF(R224="C",SUMIF(B:B,B224,Z:Z),"비해당분야")</f>
        <v>비해당분야</v>
      </c>
      <c r="AB224" s="3" t="str">
        <f>IF(R224="C",SUM(Y224,AA224),"비해당분야")</f>
        <v>비해당분야</v>
      </c>
      <c r="AC224" s="3">
        <f>IF(R224="C",AB224,X224)</f>
        <v>8</v>
      </c>
      <c r="AD224" s="3">
        <f>VLOOKUP(K224,'[1]자격증 backdata'!A:D,4,0)</f>
        <v>0</v>
      </c>
      <c r="AE224" s="3">
        <f>IF(_xlfn.MAXIFS(AD:AD,B:B,B224)&gt;10,10,_xlfn.MAXIFS(AD:AD,B:B,B224))</f>
        <v>5</v>
      </c>
      <c r="AG224" s="2" t="str">
        <f>VLOOKUP(K224,'[1]자격증 backdata'!A:C,3,0)</f>
        <v>M</v>
      </c>
      <c r="AH224" s="2">
        <f>COUNTIFS($B:$B,$B224,$AG:$AG,AH$1)</f>
        <v>0</v>
      </c>
      <c r="AI224" s="2">
        <f>COUNTIFS($B:$B,$B224,$AG:$AG,AI$1)</f>
        <v>0</v>
      </c>
      <c r="AJ224" s="2">
        <f>COUNTIFS($B:$B,$B224,$AG:$AG,AJ$1)</f>
        <v>0</v>
      </c>
      <c r="AK224" s="2">
        <f>COUNTIFS($B:$B,$B224,$AG:$AG,AK$1)</f>
        <v>0</v>
      </c>
      <c r="AL224" s="2">
        <f>COUNTIFS($B:$B,$B224,$AG:$AG,AL$1)</f>
        <v>0</v>
      </c>
      <c r="AM224" s="2">
        <f>COUNTIFS($B:$B,$B224,$AG:$AG,AM$1)</f>
        <v>0</v>
      </c>
      <c r="AN224" s="2">
        <f>COUNTIFS($B:$B,$B224,$AG:$AG,AN$1)</f>
        <v>0</v>
      </c>
      <c r="AO224" s="2">
        <f>COUNTIFS($B:$B,$B224,$AG:$AG,AO$1)</f>
        <v>0</v>
      </c>
      <c r="AP224" s="2">
        <f>COUNTIFS($B:$B,$B224,$AG:$AG,AP$1)</f>
        <v>1</v>
      </c>
      <c r="AQ224" s="2">
        <f>COUNTIFS($B:$B,$B224,$AG:$AG,AQ$1)</f>
        <v>1</v>
      </c>
      <c r="AR224" s="2">
        <f>COUNTIFS($B:$B,$B224,$AG:$AG,AR$1)</f>
        <v>0</v>
      </c>
      <c r="AS224" s="2">
        <f>COUNTIFS($B:$B,$B224,$AG:$AG,AS$1)</f>
        <v>0</v>
      </c>
      <c r="AT224" s="2">
        <f>COUNTIFS($B:$B,$B224,$AG:$AG,AT$1)</f>
        <v>1</v>
      </c>
      <c r="AU224" s="2">
        <f>COUNTIFS($B:$B,$B224,$AG:$AG,AU$1)</f>
        <v>0</v>
      </c>
    </row>
    <row r="225" spans="1:47" ht="15" customHeight="1" x14ac:dyDescent="0.35">
      <c r="A225" s="7">
        <f>IF(B224=B225,A224,A224+1)</f>
        <v>68</v>
      </c>
      <c r="B225" s="7" t="s">
        <v>5960</v>
      </c>
      <c r="C225" s="7" t="s">
        <v>5959</v>
      </c>
      <c r="D225" s="7" t="s">
        <v>3044</v>
      </c>
      <c r="E225" s="7" t="s">
        <v>3043</v>
      </c>
      <c r="F225" s="4" t="s">
        <v>7</v>
      </c>
      <c r="G225" s="4" t="s">
        <v>8</v>
      </c>
      <c r="H225" s="4" t="s">
        <v>7</v>
      </c>
      <c r="I225" s="3">
        <v>3</v>
      </c>
      <c r="J225" s="3" t="s">
        <v>2447</v>
      </c>
      <c r="K225" s="3" t="s">
        <v>3266</v>
      </c>
      <c r="L225" s="3" t="s">
        <v>254</v>
      </c>
      <c r="M225" s="3" t="s">
        <v>5961</v>
      </c>
      <c r="N225" s="3" t="s">
        <v>4627</v>
      </c>
      <c r="P225" s="3" t="s">
        <v>669</v>
      </c>
      <c r="Q225" s="3" t="s">
        <v>1475</v>
      </c>
      <c r="R225" s="3" t="s">
        <v>2434</v>
      </c>
      <c r="S225" s="2" t="str">
        <f>IF(P225="심사불필요","-",VLOOKUP(K225,'[1]자격증 backdata'!A:G,7,0))</f>
        <v>-</v>
      </c>
      <c r="T225" s="2" t="str">
        <f>IF(S225="-","-",IF(COUNTIFS(B:B,B225,S:S,"필수")&gt;0,"자격요건충족","확인필요"))</f>
        <v>-</v>
      </c>
      <c r="U225" s="2"/>
      <c r="W225" s="2">
        <f>IF(Q225="4급","심사불필요",VLOOKUP(K225,'[1]자격증 backdata'!A:B,2,0))</f>
        <v>2</v>
      </c>
      <c r="X225" s="3">
        <f>IF(R225="A", MIN(20, SUMIFS(W:W, B:B, B225, R:R, "A")),IF(R225="B", MIN(30, SUMIFS(W:W, B:B, B225, R:R, "B")),"비해당분야"))</f>
        <v>8</v>
      </c>
      <c r="Y225" s="3" t="str">
        <f>IF(R225="C",MIN(30,IF(COUNTIFS(B:B,B225,W:W,"가1")=1,25,IF(COUNTIFS(B:B,B225,W:W,"가1")&gt;=2,30,0))+IF(COUNTIFS(B:B,B225,W:W,"나1")&gt;=4,30,IF(COUNTIFS(B:B,B225,W:W,"나1")=3,26,IF(COUNTIFS(B:B,B225,W:W,"나1")=2,22,IF(COUNTIFS(B:B,B225,W:W,"나1")=1,18,0)))))+MIN(30,IF(COUNTIFS(B:B,B225,W:W,"가2")=1,25,IF(COUNTIFS(B:B,B225,W:W,"가2")&gt;=2,30,0))+IF(COUNTIFS(B:B,B225,W:W,"나2")=3,30,IF(COUNTIFS(B:B,B225,W:W,"나2")=2,25,IF(COUNTIFS(B:B,B225,W:W,"나2")=1,20,0)))),"비해당분야")</f>
        <v>비해당분야</v>
      </c>
      <c r="Z225" s="3" t="str">
        <f>IF(R225="C",VLOOKUP(K225,'[1]자격증 backdata'!A:F,6,0),"비해당분야")</f>
        <v>비해당분야</v>
      </c>
      <c r="AA225" s="3" t="str">
        <f>IF(R225="C",SUMIF(B:B,B225,Z:Z),"비해당분야")</f>
        <v>비해당분야</v>
      </c>
      <c r="AB225" s="3" t="str">
        <f>IF(R225="C",SUM(Y225,AA225),"비해당분야")</f>
        <v>비해당분야</v>
      </c>
      <c r="AC225" s="3">
        <f>IF(R225="C",AB225,X225)</f>
        <v>8</v>
      </c>
      <c r="AD225" s="3">
        <f>VLOOKUP(K225,'[1]자격증 backdata'!A:D,4,0)</f>
        <v>0</v>
      </c>
      <c r="AE225" s="3">
        <f>IF(_xlfn.MAXIFS(AD:AD,B:B,B225)&gt;10,10,_xlfn.MAXIFS(AD:AD,B:B,B225))</f>
        <v>5</v>
      </c>
      <c r="AG225" s="2" t="str">
        <f>VLOOKUP(K225,'[1]자격증 backdata'!A:C,3,0)</f>
        <v>I</v>
      </c>
      <c r="AH225" s="2">
        <f>COUNTIFS($B:$B,$B225,$AG:$AG,AH$1)</f>
        <v>0</v>
      </c>
      <c r="AI225" s="2">
        <f>COUNTIFS($B:$B,$B225,$AG:$AG,AI$1)</f>
        <v>0</v>
      </c>
      <c r="AJ225" s="2">
        <f>COUNTIFS($B:$B,$B225,$AG:$AG,AJ$1)</f>
        <v>0</v>
      </c>
      <c r="AK225" s="2">
        <f>COUNTIFS($B:$B,$B225,$AG:$AG,AK$1)</f>
        <v>0</v>
      </c>
      <c r="AL225" s="2">
        <f>COUNTIFS($B:$B,$B225,$AG:$AG,AL$1)</f>
        <v>0</v>
      </c>
      <c r="AM225" s="2">
        <f>COUNTIFS($B:$B,$B225,$AG:$AG,AM$1)</f>
        <v>0</v>
      </c>
      <c r="AN225" s="2">
        <f>COUNTIFS($B:$B,$B225,$AG:$AG,AN$1)</f>
        <v>0</v>
      </c>
      <c r="AO225" s="2">
        <f>COUNTIFS($B:$B,$B225,$AG:$AG,AO$1)</f>
        <v>0</v>
      </c>
      <c r="AP225" s="2">
        <f>COUNTIFS($B:$B,$B225,$AG:$AG,AP$1)</f>
        <v>1</v>
      </c>
      <c r="AQ225" s="2">
        <f>COUNTIFS($B:$B,$B225,$AG:$AG,AQ$1)</f>
        <v>1</v>
      </c>
      <c r="AR225" s="2">
        <f>COUNTIFS($B:$B,$B225,$AG:$AG,AR$1)</f>
        <v>0</v>
      </c>
      <c r="AS225" s="2">
        <f>COUNTIFS($B:$B,$B225,$AG:$AG,AS$1)</f>
        <v>0</v>
      </c>
      <c r="AT225" s="2">
        <f>COUNTIFS($B:$B,$B225,$AG:$AG,AT$1)</f>
        <v>1</v>
      </c>
      <c r="AU225" s="2">
        <f>COUNTIFS($B:$B,$B225,$AG:$AG,AU$1)</f>
        <v>0</v>
      </c>
    </row>
    <row r="226" spans="1:47" ht="15" customHeight="1" x14ac:dyDescent="0.35">
      <c r="A226" s="7">
        <f>IF(B225=B226,A225,A225+1)</f>
        <v>68</v>
      </c>
      <c r="B226" s="7" t="s">
        <v>5960</v>
      </c>
      <c r="C226" s="7" t="s">
        <v>5959</v>
      </c>
      <c r="D226" s="7" t="s">
        <v>3044</v>
      </c>
      <c r="E226" s="7" t="s">
        <v>3043</v>
      </c>
      <c r="F226" s="4" t="s">
        <v>7</v>
      </c>
      <c r="G226" s="4" t="s">
        <v>8</v>
      </c>
      <c r="H226" s="4" t="s">
        <v>7</v>
      </c>
      <c r="I226" s="3">
        <v>4</v>
      </c>
      <c r="J226" s="3" t="s">
        <v>364</v>
      </c>
      <c r="K226" s="3" t="s">
        <v>3075</v>
      </c>
      <c r="L226" s="3" t="s">
        <v>254</v>
      </c>
      <c r="M226" s="3" t="s">
        <v>5958</v>
      </c>
      <c r="N226" s="3" t="s">
        <v>4627</v>
      </c>
      <c r="P226" s="3" t="s">
        <v>669</v>
      </c>
      <c r="Q226" s="3" t="s">
        <v>1475</v>
      </c>
      <c r="R226" s="3" t="s">
        <v>2434</v>
      </c>
      <c r="S226" s="2" t="str">
        <f>IF(P226="심사불필요","-",VLOOKUP(K226,'[1]자격증 backdata'!A:G,7,0))</f>
        <v>-</v>
      </c>
      <c r="T226" s="2" t="str">
        <f>IF(S226="-","-",IF(COUNTIFS(B:B,B226,S:S,"필수")&gt;0,"자격요건충족","확인필요"))</f>
        <v>-</v>
      </c>
      <c r="U226" s="2"/>
      <c r="W226" s="2">
        <f>IF(Q226="4급","심사불필요",VLOOKUP(K226,'[1]자격증 backdata'!A:B,2,0))</f>
        <v>2</v>
      </c>
      <c r="X226" s="3">
        <f>IF(R226="A", MIN(20, SUMIFS(W:W, B:B, B226, R:R, "A")),IF(R226="B", MIN(30, SUMIFS(W:W, B:B, B226, R:R, "B")),"비해당분야"))</f>
        <v>8</v>
      </c>
      <c r="Y226" s="3" t="str">
        <f>IF(R226="C",MIN(30,IF(COUNTIFS(B:B,B226,W:W,"가1")=1,25,IF(COUNTIFS(B:B,B226,W:W,"가1")&gt;=2,30,0))+IF(COUNTIFS(B:B,B226,W:W,"나1")&gt;=4,30,IF(COUNTIFS(B:B,B226,W:W,"나1")=3,26,IF(COUNTIFS(B:B,B226,W:W,"나1")=2,22,IF(COUNTIFS(B:B,B226,W:W,"나1")=1,18,0)))))+MIN(30,IF(COUNTIFS(B:B,B226,W:W,"가2")=1,25,IF(COUNTIFS(B:B,B226,W:W,"가2")&gt;=2,30,0))+IF(COUNTIFS(B:B,B226,W:W,"나2")=3,30,IF(COUNTIFS(B:B,B226,W:W,"나2")=2,25,IF(COUNTIFS(B:B,B226,W:W,"나2")=1,20,0)))),"비해당분야")</f>
        <v>비해당분야</v>
      </c>
      <c r="Z226" s="3" t="str">
        <f>IF(R226="C",VLOOKUP(K226,'[1]자격증 backdata'!A:F,6,0),"비해당분야")</f>
        <v>비해당분야</v>
      </c>
      <c r="AA226" s="3" t="str">
        <f>IF(R226="C",SUMIF(B:B,B226,Z:Z),"비해당분야")</f>
        <v>비해당분야</v>
      </c>
      <c r="AB226" s="3" t="str">
        <f>IF(R226="C",SUM(Y226,AA226),"비해당분야")</f>
        <v>비해당분야</v>
      </c>
      <c r="AC226" s="3">
        <f>IF(R226="C",AB226,X226)</f>
        <v>8</v>
      </c>
      <c r="AD226" s="3">
        <f>VLOOKUP(K226,'[1]자격증 backdata'!A:D,4,0)</f>
        <v>0</v>
      </c>
      <c r="AE226" s="3">
        <f>IF(_xlfn.MAXIFS(AD:AD,B:B,B226)&gt;10,10,_xlfn.MAXIFS(AD:AD,B:B,B226))</f>
        <v>5</v>
      </c>
      <c r="AG226" s="2" t="str">
        <f>VLOOKUP(K226,'[1]자격증 backdata'!A:C,3,0)</f>
        <v>J</v>
      </c>
      <c r="AH226" s="2">
        <f>COUNTIFS($B:$B,$B226,$AG:$AG,AH$1)</f>
        <v>0</v>
      </c>
      <c r="AI226" s="2">
        <f>COUNTIFS($B:$B,$B226,$AG:$AG,AI$1)</f>
        <v>0</v>
      </c>
      <c r="AJ226" s="2">
        <f>COUNTIFS($B:$B,$B226,$AG:$AG,AJ$1)</f>
        <v>0</v>
      </c>
      <c r="AK226" s="2">
        <f>COUNTIFS($B:$B,$B226,$AG:$AG,AK$1)</f>
        <v>0</v>
      </c>
      <c r="AL226" s="2">
        <f>COUNTIFS($B:$B,$B226,$AG:$AG,AL$1)</f>
        <v>0</v>
      </c>
      <c r="AM226" s="2">
        <f>COUNTIFS($B:$B,$B226,$AG:$AG,AM$1)</f>
        <v>0</v>
      </c>
      <c r="AN226" s="2">
        <f>COUNTIFS($B:$B,$B226,$AG:$AG,AN$1)</f>
        <v>0</v>
      </c>
      <c r="AO226" s="2">
        <f>COUNTIFS($B:$B,$B226,$AG:$AG,AO$1)</f>
        <v>0</v>
      </c>
      <c r="AP226" s="2">
        <f>COUNTIFS($B:$B,$B226,$AG:$AG,AP$1)</f>
        <v>1</v>
      </c>
      <c r="AQ226" s="2">
        <f>COUNTIFS($B:$B,$B226,$AG:$AG,AQ$1)</f>
        <v>1</v>
      </c>
      <c r="AR226" s="2">
        <f>COUNTIFS($B:$B,$B226,$AG:$AG,AR$1)</f>
        <v>0</v>
      </c>
      <c r="AS226" s="2">
        <f>COUNTIFS($B:$B,$B226,$AG:$AG,AS$1)</f>
        <v>0</v>
      </c>
      <c r="AT226" s="2">
        <f>COUNTIFS($B:$B,$B226,$AG:$AG,AT$1)</f>
        <v>1</v>
      </c>
      <c r="AU226" s="2">
        <f>COUNTIFS($B:$B,$B226,$AG:$AG,AU$1)</f>
        <v>0</v>
      </c>
    </row>
    <row r="227" spans="1:47" ht="15" customHeight="1" x14ac:dyDescent="0.35">
      <c r="A227" s="4">
        <f>IF(B226=B227,A226,A226+1)</f>
        <v>69</v>
      </c>
      <c r="B227" s="4" t="s">
        <v>5956</v>
      </c>
      <c r="C227" s="4" t="s">
        <v>5955</v>
      </c>
      <c r="D227" s="4" t="s">
        <v>3044</v>
      </c>
      <c r="E227" s="4" t="s">
        <v>3043</v>
      </c>
      <c r="F227" s="4" t="s">
        <v>7</v>
      </c>
      <c r="G227" s="4" t="s">
        <v>8</v>
      </c>
      <c r="H227" s="4" t="s">
        <v>7</v>
      </c>
      <c r="I227" s="4">
        <v>1</v>
      </c>
      <c r="J227" s="4" t="s">
        <v>69</v>
      </c>
      <c r="K227" s="4" t="s">
        <v>3065</v>
      </c>
      <c r="L227" s="4" t="s">
        <v>36</v>
      </c>
      <c r="M227" s="4" t="s">
        <v>5957</v>
      </c>
      <c r="N227" s="4" t="s">
        <v>244</v>
      </c>
      <c r="P227" s="4" t="s">
        <v>669</v>
      </c>
      <c r="Q227" s="4" t="s">
        <v>1475</v>
      </c>
      <c r="R227" s="4" t="s">
        <v>2434</v>
      </c>
      <c r="S227" s="5" t="str">
        <f>IF(P227="심사불필요","-",VLOOKUP(K227,'[1]자격증 backdata'!A:G,7,0))</f>
        <v>-</v>
      </c>
      <c r="T227" s="5" t="str">
        <f>IF(S227="-","-",IF(COUNTIFS(B:B,B227,S:S,"필수")&gt;0,"자격요건충족","확인필요"))</f>
        <v>-</v>
      </c>
      <c r="U227" s="5"/>
      <c r="W227" s="5">
        <f>IF(Q227="4급","심사불필요",VLOOKUP(K227,'[1]자격증 backdata'!A:B,2,0))</f>
        <v>0</v>
      </c>
      <c r="X227" s="4">
        <f>IF(R227="A", MIN(20, SUMIFS(W:W, B:B, B227, R:R, "A")),IF(R227="B", MIN(30, SUMIFS(W:W, B:B, B227, R:R, "B")),"비해당분야"))</f>
        <v>4</v>
      </c>
      <c r="Y227" s="4" t="str">
        <f>IF(R227="C",MIN(30,IF(COUNTIFS(B:B,B227,W:W,"가1")=1,25,IF(COUNTIFS(B:B,B227,W:W,"가1")&gt;=2,30,0))+IF(COUNTIFS(B:B,B227,W:W,"나1")&gt;=4,30,IF(COUNTIFS(B:B,B227,W:W,"나1")=3,26,IF(COUNTIFS(B:B,B227,W:W,"나1")=2,22,IF(COUNTIFS(B:B,B227,W:W,"나1")=1,18,0)))))+MIN(30,IF(COUNTIFS(B:B,B227,W:W,"가2")=1,25,IF(COUNTIFS(B:B,B227,W:W,"가2")&gt;=2,30,0))+IF(COUNTIFS(B:B,B227,W:W,"나2")=3,30,IF(COUNTIFS(B:B,B227,W:W,"나2")=2,25,IF(COUNTIFS(B:B,B227,W:W,"나2")=1,20,0)))),"비해당분야")</f>
        <v>비해당분야</v>
      </c>
      <c r="Z227" s="4" t="str">
        <f>IF(R227="C",VLOOKUP(K227,'[1]자격증 backdata'!A:F,6,0),"비해당분야")</f>
        <v>비해당분야</v>
      </c>
      <c r="AA227" s="4" t="str">
        <f>IF(R227="C",SUMIF(B:B,B227,Z:Z),"비해당분야")</f>
        <v>비해당분야</v>
      </c>
      <c r="AB227" s="4" t="str">
        <f>IF(R227="C",SUM(Y227,AA227),"비해당분야")</f>
        <v>비해당분야</v>
      </c>
      <c r="AC227" s="4">
        <f>IF(R227="C",AB227,X227)</f>
        <v>4</v>
      </c>
      <c r="AD227" s="4">
        <f>VLOOKUP(K227,'[1]자격증 backdata'!A:D,4,0)</f>
        <v>5</v>
      </c>
      <c r="AE227" s="4">
        <f>IF(_xlfn.MAXIFS(AD:AD,B:B,B227)&gt;10,10,_xlfn.MAXIFS(AD:AD,B:B,B227))</f>
        <v>5</v>
      </c>
      <c r="AG227" s="5">
        <f>VLOOKUP(K227,'[1]자격증 backdata'!A:C,3,0)</f>
        <v>0</v>
      </c>
      <c r="AH227" s="5">
        <f>COUNTIFS($B:$B,$B227,$AG:$AG,AH$1)</f>
        <v>0</v>
      </c>
      <c r="AI227" s="5">
        <f>COUNTIFS($B:$B,$B227,$AG:$AG,AI$1)</f>
        <v>0</v>
      </c>
      <c r="AJ227" s="5">
        <f>COUNTIFS($B:$B,$B227,$AG:$AG,AJ$1)</f>
        <v>0</v>
      </c>
      <c r="AK227" s="5">
        <f>COUNTIFS($B:$B,$B227,$AG:$AG,AK$1)</f>
        <v>0</v>
      </c>
      <c r="AL227" s="5">
        <f>COUNTIFS($B:$B,$B227,$AG:$AG,AL$1)</f>
        <v>0</v>
      </c>
      <c r="AM227" s="5">
        <f>COUNTIFS($B:$B,$B227,$AG:$AG,AM$1)</f>
        <v>0</v>
      </c>
      <c r="AN227" s="5">
        <f>COUNTIFS($B:$B,$B227,$AG:$AG,AN$1)</f>
        <v>0</v>
      </c>
      <c r="AO227" s="5">
        <f>COUNTIFS($B:$B,$B227,$AG:$AG,AO$1)</f>
        <v>0</v>
      </c>
      <c r="AP227" s="5">
        <f>COUNTIFS($B:$B,$B227,$AG:$AG,AP$1)</f>
        <v>0</v>
      </c>
      <c r="AQ227" s="5">
        <f>COUNTIFS($B:$B,$B227,$AG:$AG,AQ$1)</f>
        <v>0</v>
      </c>
      <c r="AR227" s="5">
        <f>COUNTIFS($B:$B,$B227,$AG:$AG,AR$1)</f>
        <v>0</v>
      </c>
      <c r="AS227" s="5">
        <f>COUNTIFS($B:$B,$B227,$AG:$AG,AS$1)</f>
        <v>0</v>
      </c>
      <c r="AT227" s="5">
        <f>COUNTIFS($B:$B,$B227,$AG:$AG,AT$1)</f>
        <v>1</v>
      </c>
      <c r="AU227" s="5">
        <f>COUNTIFS($B:$B,$B227,$AG:$AG,AU$1)</f>
        <v>0</v>
      </c>
    </row>
    <row r="228" spans="1:47" ht="15" customHeight="1" x14ac:dyDescent="0.35">
      <c r="A228" s="6">
        <f>IF(B227=B228,A227,A227+1)</f>
        <v>69</v>
      </c>
      <c r="B228" s="6" t="s">
        <v>5956</v>
      </c>
      <c r="C228" s="6" t="s">
        <v>5955</v>
      </c>
      <c r="D228" s="6" t="s">
        <v>3044</v>
      </c>
      <c r="E228" s="6" t="s">
        <v>3043</v>
      </c>
      <c r="F228" s="4" t="s">
        <v>7</v>
      </c>
      <c r="G228" s="4" t="s">
        <v>8</v>
      </c>
      <c r="H228" s="4" t="s">
        <v>7</v>
      </c>
      <c r="I228" s="4">
        <v>2</v>
      </c>
      <c r="J228" s="4" t="s">
        <v>106</v>
      </c>
      <c r="K228" s="4" t="s">
        <v>3057</v>
      </c>
      <c r="L228" s="4" t="s">
        <v>55</v>
      </c>
      <c r="M228" s="4" t="s">
        <v>5954</v>
      </c>
      <c r="N228" s="4" t="s">
        <v>1460</v>
      </c>
      <c r="P228" s="4" t="s">
        <v>669</v>
      </c>
      <c r="Q228" s="4" t="s">
        <v>1475</v>
      </c>
      <c r="R228" s="4" t="s">
        <v>2434</v>
      </c>
      <c r="S228" s="5" t="str">
        <f>IF(P228="심사불필요","-",VLOOKUP(K228,'[1]자격증 backdata'!A:G,7,0))</f>
        <v>-</v>
      </c>
      <c r="T228" s="5" t="str">
        <f>IF(S228="-","-",IF(COUNTIFS(B:B,B228,S:S,"필수")&gt;0,"자격요건충족","확인필요"))</f>
        <v>-</v>
      </c>
      <c r="U228" s="5"/>
      <c r="W228" s="5">
        <f>IF(Q228="4급","심사불필요",VLOOKUP(K228,'[1]자격증 backdata'!A:B,2,0))</f>
        <v>4</v>
      </c>
      <c r="X228" s="4">
        <f>IF(R228="A", MIN(20, SUMIFS(W:W, B:B, B228, R:R, "A")),IF(R228="B", MIN(30, SUMIFS(W:W, B:B, B228, R:R, "B")),"비해당분야"))</f>
        <v>4</v>
      </c>
      <c r="Y228" s="4" t="str">
        <f>IF(R228="C",MIN(30,IF(COUNTIFS(B:B,B228,W:W,"가1")=1,25,IF(COUNTIFS(B:B,B228,W:W,"가1")&gt;=2,30,0))+IF(COUNTIFS(B:B,B228,W:W,"나1")&gt;=4,30,IF(COUNTIFS(B:B,B228,W:W,"나1")=3,26,IF(COUNTIFS(B:B,B228,W:W,"나1")=2,22,IF(COUNTIFS(B:B,B228,W:W,"나1")=1,18,0)))))+MIN(30,IF(COUNTIFS(B:B,B228,W:W,"가2")=1,25,IF(COUNTIFS(B:B,B228,W:W,"가2")&gt;=2,30,0))+IF(COUNTIFS(B:B,B228,W:W,"나2")=3,30,IF(COUNTIFS(B:B,B228,W:W,"나2")=2,25,IF(COUNTIFS(B:B,B228,W:W,"나2")=1,20,0)))),"비해당분야")</f>
        <v>비해당분야</v>
      </c>
      <c r="Z228" s="4" t="str">
        <f>IF(R228="C",VLOOKUP(K228,'[1]자격증 backdata'!A:F,6,0),"비해당분야")</f>
        <v>비해당분야</v>
      </c>
      <c r="AA228" s="4" t="str">
        <f>IF(R228="C",SUMIF(B:B,B228,Z:Z),"비해당분야")</f>
        <v>비해당분야</v>
      </c>
      <c r="AB228" s="4" t="str">
        <f>IF(R228="C",SUM(Y228,AA228),"비해당분야")</f>
        <v>비해당분야</v>
      </c>
      <c r="AC228" s="4">
        <f>IF(R228="C",AB228,X228)</f>
        <v>4</v>
      </c>
      <c r="AD228" s="4">
        <f>VLOOKUP(K228,'[1]자격증 backdata'!A:D,4,0)</f>
        <v>0</v>
      </c>
      <c r="AE228" s="4">
        <f>IF(_xlfn.MAXIFS(AD:AD,B:B,B228)&gt;10,10,_xlfn.MAXIFS(AD:AD,B:B,B228))</f>
        <v>5</v>
      </c>
      <c r="AG228" s="5" t="str">
        <f>VLOOKUP(K228,'[1]자격증 backdata'!A:C,3,0)</f>
        <v>M</v>
      </c>
      <c r="AH228" s="5">
        <f>COUNTIFS($B:$B,$B228,$AG:$AG,AH$1)</f>
        <v>0</v>
      </c>
      <c r="AI228" s="5">
        <f>COUNTIFS($B:$B,$B228,$AG:$AG,AI$1)</f>
        <v>0</v>
      </c>
      <c r="AJ228" s="5">
        <f>COUNTIFS($B:$B,$B228,$AG:$AG,AJ$1)</f>
        <v>0</v>
      </c>
      <c r="AK228" s="5">
        <f>COUNTIFS($B:$B,$B228,$AG:$AG,AK$1)</f>
        <v>0</v>
      </c>
      <c r="AL228" s="5">
        <f>COUNTIFS($B:$B,$B228,$AG:$AG,AL$1)</f>
        <v>0</v>
      </c>
      <c r="AM228" s="5">
        <f>COUNTIFS($B:$B,$B228,$AG:$AG,AM$1)</f>
        <v>0</v>
      </c>
      <c r="AN228" s="5">
        <f>COUNTIFS($B:$B,$B228,$AG:$AG,AN$1)</f>
        <v>0</v>
      </c>
      <c r="AO228" s="5">
        <f>COUNTIFS($B:$B,$B228,$AG:$AG,AO$1)</f>
        <v>0</v>
      </c>
      <c r="AP228" s="5">
        <f>COUNTIFS($B:$B,$B228,$AG:$AG,AP$1)</f>
        <v>0</v>
      </c>
      <c r="AQ228" s="5">
        <f>COUNTIFS($B:$B,$B228,$AG:$AG,AQ$1)</f>
        <v>0</v>
      </c>
      <c r="AR228" s="5">
        <f>COUNTIFS($B:$B,$B228,$AG:$AG,AR$1)</f>
        <v>0</v>
      </c>
      <c r="AS228" s="5">
        <f>COUNTIFS($B:$B,$B228,$AG:$AG,AS$1)</f>
        <v>0</v>
      </c>
      <c r="AT228" s="5">
        <f>COUNTIFS($B:$B,$B228,$AG:$AG,AT$1)</f>
        <v>1</v>
      </c>
      <c r="AU228" s="5">
        <f>COUNTIFS($B:$B,$B228,$AG:$AG,AU$1)</f>
        <v>0</v>
      </c>
    </row>
    <row r="229" spans="1:47" ht="15" customHeight="1" x14ac:dyDescent="0.35">
      <c r="A229" s="3">
        <f>IF(B228=B229,A228,A228+1)</f>
        <v>70</v>
      </c>
      <c r="B229" s="3" t="s">
        <v>5953</v>
      </c>
      <c r="C229" s="3" t="s">
        <v>5952</v>
      </c>
      <c r="D229" s="3" t="s">
        <v>3044</v>
      </c>
      <c r="E229" s="3" t="s">
        <v>3043</v>
      </c>
      <c r="F229" s="4" t="s">
        <v>7</v>
      </c>
      <c r="G229" s="4" t="s">
        <v>8</v>
      </c>
      <c r="H229" s="4" t="s">
        <v>7</v>
      </c>
      <c r="I229" s="3">
        <v>1</v>
      </c>
      <c r="J229" s="3" t="s">
        <v>69</v>
      </c>
      <c r="K229" s="3" t="s">
        <v>3065</v>
      </c>
      <c r="L229" s="3" t="s">
        <v>36</v>
      </c>
      <c r="M229" s="3" t="s">
        <v>5951</v>
      </c>
      <c r="N229" s="3" t="s">
        <v>1138</v>
      </c>
      <c r="P229" s="3" t="s">
        <v>669</v>
      </c>
      <c r="Q229" s="3" t="s">
        <v>1475</v>
      </c>
      <c r="R229" s="3" t="s">
        <v>2434</v>
      </c>
      <c r="S229" s="2" t="str">
        <f>IF(P229="심사불필요","-",VLOOKUP(K229,'[1]자격증 backdata'!A:G,7,0))</f>
        <v>-</v>
      </c>
      <c r="T229" s="2" t="str">
        <f>IF(S229="-","-",IF(COUNTIFS(B:B,B229,S:S,"필수")&gt;0,"자격요건충족","확인필요"))</f>
        <v>-</v>
      </c>
      <c r="U229" s="2"/>
      <c r="W229" s="2">
        <f>IF(Q229="4급","심사불필요",VLOOKUP(K229,'[1]자격증 backdata'!A:B,2,0))</f>
        <v>0</v>
      </c>
      <c r="X229" s="3">
        <f>IF(R229="A", MIN(20, SUMIFS(W:W, B:B, B229, R:R, "A")),IF(R229="B", MIN(30, SUMIFS(W:W, B:B, B229, R:R, "B")),"비해당분야"))</f>
        <v>0</v>
      </c>
      <c r="Y229" s="3" t="str">
        <f>IF(R229="C",MIN(30,IF(COUNTIFS(B:B,B229,W:W,"가1")=1,25,IF(COUNTIFS(B:B,B229,W:W,"가1")&gt;=2,30,0))+IF(COUNTIFS(B:B,B229,W:W,"나1")&gt;=4,30,IF(COUNTIFS(B:B,B229,W:W,"나1")=3,26,IF(COUNTIFS(B:B,B229,W:W,"나1")=2,22,IF(COUNTIFS(B:B,B229,W:W,"나1")=1,18,0)))))+MIN(30,IF(COUNTIFS(B:B,B229,W:W,"가2")=1,25,IF(COUNTIFS(B:B,B229,W:W,"가2")&gt;=2,30,0))+IF(COUNTIFS(B:B,B229,W:W,"나2")=3,30,IF(COUNTIFS(B:B,B229,W:W,"나2")=2,25,IF(COUNTIFS(B:B,B229,W:W,"나2")=1,20,0)))),"비해당분야")</f>
        <v>비해당분야</v>
      </c>
      <c r="Z229" s="3" t="str">
        <f>IF(R229="C",VLOOKUP(K229,'[1]자격증 backdata'!A:F,6,0),"비해당분야")</f>
        <v>비해당분야</v>
      </c>
      <c r="AA229" s="3" t="str">
        <f>IF(R229="C",SUMIF(B:B,B229,Z:Z),"비해당분야")</f>
        <v>비해당분야</v>
      </c>
      <c r="AB229" s="3" t="str">
        <f>IF(R229="C",SUM(Y229,AA229),"비해당분야")</f>
        <v>비해당분야</v>
      </c>
      <c r="AC229" s="3">
        <f>IF(R229="C",AB229,X229)</f>
        <v>0</v>
      </c>
      <c r="AD229" s="3">
        <f>VLOOKUP(K229,'[1]자격증 backdata'!A:D,4,0)</f>
        <v>5</v>
      </c>
      <c r="AE229" s="3">
        <f>IF(_xlfn.MAXIFS(AD:AD,B:B,B229)&gt;10,10,_xlfn.MAXIFS(AD:AD,B:B,B229))</f>
        <v>5</v>
      </c>
      <c r="AG229" s="2">
        <f>VLOOKUP(K229,'[1]자격증 backdata'!A:C,3,0)</f>
        <v>0</v>
      </c>
      <c r="AH229" s="2">
        <f>COUNTIFS($B:$B,$B229,$AG:$AG,AH$1)</f>
        <v>0</v>
      </c>
      <c r="AI229" s="2">
        <f>COUNTIFS($B:$B,$B229,$AG:$AG,AI$1)</f>
        <v>0</v>
      </c>
      <c r="AJ229" s="2">
        <f>COUNTIFS($B:$B,$B229,$AG:$AG,AJ$1)</f>
        <v>0</v>
      </c>
      <c r="AK229" s="2">
        <f>COUNTIFS($B:$B,$B229,$AG:$AG,AK$1)</f>
        <v>0</v>
      </c>
      <c r="AL229" s="2">
        <f>COUNTIFS($B:$B,$B229,$AG:$AG,AL$1)</f>
        <v>0</v>
      </c>
      <c r="AM229" s="2">
        <f>COUNTIFS($B:$B,$B229,$AG:$AG,AM$1)</f>
        <v>0</v>
      </c>
      <c r="AN229" s="2">
        <f>COUNTIFS($B:$B,$B229,$AG:$AG,AN$1)</f>
        <v>0</v>
      </c>
      <c r="AO229" s="2">
        <f>COUNTIFS($B:$B,$B229,$AG:$AG,AO$1)</f>
        <v>0</v>
      </c>
      <c r="AP229" s="2">
        <f>COUNTIFS($B:$B,$B229,$AG:$AG,AP$1)</f>
        <v>0</v>
      </c>
      <c r="AQ229" s="2">
        <f>COUNTIFS($B:$B,$B229,$AG:$AG,AQ$1)</f>
        <v>0</v>
      </c>
      <c r="AR229" s="2">
        <f>COUNTIFS($B:$B,$B229,$AG:$AG,AR$1)</f>
        <v>0</v>
      </c>
      <c r="AS229" s="2">
        <f>COUNTIFS($B:$B,$B229,$AG:$AG,AS$1)</f>
        <v>0</v>
      </c>
      <c r="AT229" s="2">
        <f>COUNTIFS($B:$B,$B229,$AG:$AG,AT$1)</f>
        <v>0</v>
      </c>
      <c r="AU229" s="2">
        <f>COUNTIFS($B:$B,$B229,$AG:$AG,AU$1)</f>
        <v>0</v>
      </c>
    </row>
    <row r="230" spans="1:47" ht="15" customHeight="1" x14ac:dyDescent="0.35">
      <c r="A230" s="4">
        <f>IF(B229=B230,A229,A229+1)</f>
        <v>71</v>
      </c>
      <c r="B230" s="4" t="s">
        <v>5945</v>
      </c>
      <c r="C230" s="4" t="s">
        <v>5944</v>
      </c>
      <c r="D230" s="4" t="s">
        <v>3044</v>
      </c>
      <c r="E230" s="4" t="s">
        <v>3043</v>
      </c>
      <c r="F230" s="4" t="s">
        <v>7</v>
      </c>
      <c r="G230" s="4" t="s">
        <v>8</v>
      </c>
      <c r="H230" s="4" t="s">
        <v>7</v>
      </c>
      <c r="I230" s="4">
        <v>1</v>
      </c>
      <c r="J230" s="4" t="s">
        <v>106</v>
      </c>
      <c r="K230" s="4" t="s">
        <v>3057</v>
      </c>
      <c r="L230" s="4" t="s">
        <v>55</v>
      </c>
      <c r="M230" s="4" t="s">
        <v>5950</v>
      </c>
      <c r="N230" s="4" t="s">
        <v>1194</v>
      </c>
      <c r="P230" s="4" t="s">
        <v>669</v>
      </c>
      <c r="Q230" s="4" t="s">
        <v>1475</v>
      </c>
      <c r="R230" s="4" t="s">
        <v>2434</v>
      </c>
      <c r="S230" s="5" t="str">
        <f>IF(P230="심사불필요","-",VLOOKUP(K230,'[1]자격증 backdata'!A:G,7,0))</f>
        <v>-</v>
      </c>
      <c r="T230" s="5" t="str">
        <f>IF(S230="-","-",IF(COUNTIFS(B:B,B230,S:S,"필수")&gt;0,"자격요건충족","확인필요"))</f>
        <v>-</v>
      </c>
      <c r="U230" s="5"/>
      <c r="W230" s="5">
        <f>IF(Q230="4급","심사불필요",VLOOKUP(K230,'[1]자격증 backdata'!A:B,2,0))</f>
        <v>4</v>
      </c>
      <c r="X230" s="4">
        <f>IF(R230="A", MIN(20, SUMIFS(W:W, B:B, B230, R:R, "A")),IF(R230="B", MIN(30, SUMIFS(W:W, B:B, B230, R:R, "B")),"비해당분야"))</f>
        <v>16</v>
      </c>
      <c r="Y230" s="4" t="str">
        <f>IF(R230="C",MIN(30,IF(COUNTIFS(B:B,B230,W:W,"가1")=1,25,IF(COUNTIFS(B:B,B230,W:W,"가1")&gt;=2,30,0))+IF(COUNTIFS(B:B,B230,W:W,"나1")&gt;=4,30,IF(COUNTIFS(B:B,B230,W:W,"나1")=3,26,IF(COUNTIFS(B:B,B230,W:W,"나1")=2,22,IF(COUNTIFS(B:B,B230,W:W,"나1")=1,18,0)))))+MIN(30,IF(COUNTIFS(B:B,B230,W:W,"가2")=1,25,IF(COUNTIFS(B:B,B230,W:W,"가2")&gt;=2,30,0))+IF(COUNTIFS(B:B,B230,W:W,"나2")=3,30,IF(COUNTIFS(B:B,B230,W:W,"나2")=2,25,IF(COUNTIFS(B:B,B230,W:W,"나2")=1,20,0)))),"비해당분야")</f>
        <v>비해당분야</v>
      </c>
      <c r="Z230" s="4" t="str">
        <f>IF(R230="C",VLOOKUP(K230,'[1]자격증 backdata'!A:F,6,0),"비해당분야")</f>
        <v>비해당분야</v>
      </c>
      <c r="AA230" s="4" t="str">
        <f>IF(R230="C",SUMIF(B:B,B230,Z:Z),"비해당분야")</f>
        <v>비해당분야</v>
      </c>
      <c r="AB230" s="4" t="str">
        <f>IF(R230="C",SUM(Y230,AA230),"비해당분야")</f>
        <v>비해당분야</v>
      </c>
      <c r="AC230" s="4">
        <f>IF(R230="C",AB230,X230)</f>
        <v>16</v>
      </c>
      <c r="AD230" s="4">
        <f>VLOOKUP(K230,'[1]자격증 backdata'!A:D,4,0)</f>
        <v>0</v>
      </c>
      <c r="AE230" s="4">
        <f>IF(_xlfn.MAXIFS(AD:AD,B:B,B230)&gt;10,10,_xlfn.MAXIFS(AD:AD,B:B,B230))</f>
        <v>5</v>
      </c>
      <c r="AG230" s="5" t="str">
        <f>VLOOKUP(K230,'[1]자격증 backdata'!A:C,3,0)</f>
        <v>M</v>
      </c>
      <c r="AH230" s="5">
        <f>COUNTIFS($B:$B,$B230,$AG:$AG,AH$1)</f>
        <v>0</v>
      </c>
      <c r="AI230" s="5">
        <f>COUNTIFS($B:$B,$B230,$AG:$AG,AI$1)</f>
        <v>0</v>
      </c>
      <c r="AJ230" s="5">
        <f>COUNTIFS($B:$B,$B230,$AG:$AG,AJ$1)</f>
        <v>0</v>
      </c>
      <c r="AK230" s="5">
        <f>COUNTIFS($B:$B,$B230,$AG:$AG,AK$1)</f>
        <v>0</v>
      </c>
      <c r="AL230" s="5">
        <f>COUNTIFS($B:$B,$B230,$AG:$AG,AL$1)</f>
        <v>0</v>
      </c>
      <c r="AM230" s="5">
        <f>COUNTIFS($B:$B,$B230,$AG:$AG,AM$1)</f>
        <v>0</v>
      </c>
      <c r="AN230" s="5">
        <f>COUNTIFS($B:$B,$B230,$AG:$AG,AN$1)</f>
        <v>1</v>
      </c>
      <c r="AO230" s="5">
        <f>COUNTIFS($B:$B,$B230,$AG:$AG,AO$1)</f>
        <v>1</v>
      </c>
      <c r="AP230" s="5">
        <f>COUNTIFS($B:$B,$B230,$AG:$AG,AP$1)</f>
        <v>0</v>
      </c>
      <c r="AQ230" s="5">
        <f>COUNTIFS($B:$B,$B230,$AG:$AG,AQ$1)</f>
        <v>0</v>
      </c>
      <c r="AR230" s="5">
        <f>COUNTIFS($B:$B,$B230,$AG:$AG,AR$1)</f>
        <v>0</v>
      </c>
      <c r="AS230" s="5">
        <f>COUNTIFS($B:$B,$B230,$AG:$AG,AS$1)</f>
        <v>0</v>
      </c>
      <c r="AT230" s="5">
        <f>COUNTIFS($B:$B,$B230,$AG:$AG,AT$1)</f>
        <v>1</v>
      </c>
      <c r="AU230" s="5">
        <f>COUNTIFS($B:$B,$B230,$AG:$AG,AU$1)</f>
        <v>1</v>
      </c>
    </row>
    <row r="231" spans="1:47" ht="15" customHeight="1" x14ac:dyDescent="0.35">
      <c r="A231" s="6">
        <f>IF(B230=B231,A230,A230+1)</f>
        <v>71</v>
      </c>
      <c r="B231" s="6" t="s">
        <v>5945</v>
      </c>
      <c r="C231" s="6" t="s">
        <v>5944</v>
      </c>
      <c r="D231" s="6" t="s">
        <v>3044</v>
      </c>
      <c r="E231" s="6" t="s">
        <v>3043</v>
      </c>
      <c r="F231" s="4" t="s">
        <v>7</v>
      </c>
      <c r="G231" s="4" t="s">
        <v>8</v>
      </c>
      <c r="H231" s="4" t="s">
        <v>7</v>
      </c>
      <c r="I231" s="4">
        <v>2</v>
      </c>
      <c r="J231" s="4" t="s">
        <v>2899</v>
      </c>
      <c r="K231" s="4" t="s">
        <v>3621</v>
      </c>
      <c r="L231" s="4" t="s">
        <v>348</v>
      </c>
      <c r="M231" s="4" t="s">
        <v>5949</v>
      </c>
      <c r="N231" s="4" t="s">
        <v>2548</v>
      </c>
      <c r="P231" s="4" t="s">
        <v>669</v>
      </c>
      <c r="Q231" s="4" t="s">
        <v>1475</v>
      </c>
      <c r="R231" s="4" t="s">
        <v>2434</v>
      </c>
      <c r="S231" s="5" t="str">
        <f>IF(P231="심사불필요","-",VLOOKUP(K231,'[1]자격증 backdata'!A:G,7,0))</f>
        <v>-</v>
      </c>
      <c r="T231" s="5" t="str">
        <f>IF(S231="-","-",IF(COUNTIFS(B:B,B231,S:S,"필수")&gt;0,"자격요건충족","확인필요"))</f>
        <v>-</v>
      </c>
      <c r="U231" s="5"/>
      <c r="W231" s="5">
        <f>IF(Q231="4급","심사불필요",VLOOKUP(K231,'[1]자격증 backdata'!A:B,2,0))</f>
        <v>4</v>
      </c>
      <c r="X231" s="4">
        <f>IF(R231="A", MIN(20, SUMIFS(W:W, B:B, B231, R:R, "A")),IF(R231="B", MIN(30, SUMIFS(W:W, B:B, B231, R:R, "B")),"비해당분야"))</f>
        <v>16</v>
      </c>
      <c r="Y231" s="4" t="str">
        <f>IF(R231="C",MIN(30,IF(COUNTIFS(B:B,B231,W:W,"가1")=1,25,IF(COUNTIFS(B:B,B231,W:W,"가1")&gt;=2,30,0))+IF(COUNTIFS(B:B,B231,W:W,"나1")&gt;=4,30,IF(COUNTIFS(B:B,B231,W:W,"나1")=3,26,IF(COUNTIFS(B:B,B231,W:W,"나1")=2,22,IF(COUNTIFS(B:B,B231,W:W,"나1")=1,18,0)))))+MIN(30,IF(COUNTIFS(B:B,B231,W:W,"가2")=1,25,IF(COUNTIFS(B:B,B231,W:W,"가2")&gt;=2,30,0))+IF(COUNTIFS(B:B,B231,W:W,"나2")=3,30,IF(COUNTIFS(B:B,B231,W:W,"나2")=2,25,IF(COUNTIFS(B:B,B231,W:W,"나2")=1,20,0)))),"비해당분야")</f>
        <v>비해당분야</v>
      </c>
      <c r="Z231" s="4" t="str">
        <f>IF(R231="C",VLOOKUP(K231,'[1]자격증 backdata'!A:F,6,0),"비해당분야")</f>
        <v>비해당분야</v>
      </c>
      <c r="AA231" s="4" t="str">
        <f>IF(R231="C",SUMIF(B:B,B231,Z:Z),"비해당분야")</f>
        <v>비해당분야</v>
      </c>
      <c r="AB231" s="4" t="str">
        <f>IF(R231="C",SUM(Y231,AA231),"비해당분야")</f>
        <v>비해당분야</v>
      </c>
      <c r="AC231" s="4">
        <f>IF(R231="C",AB231,X231)</f>
        <v>16</v>
      </c>
      <c r="AD231" s="4">
        <f>VLOOKUP(K231,'[1]자격증 backdata'!A:D,4,0)</f>
        <v>0</v>
      </c>
      <c r="AE231" s="4">
        <f>IF(_xlfn.MAXIFS(AD:AD,B:B,B231)&gt;10,10,_xlfn.MAXIFS(AD:AD,B:B,B231))</f>
        <v>5</v>
      </c>
      <c r="AG231" s="5" t="str">
        <f>VLOOKUP(K231,'[1]자격증 backdata'!A:C,3,0)</f>
        <v>N</v>
      </c>
      <c r="AH231" s="5">
        <f>COUNTIFS($B:$B,$B231,$AG:$AG,AH$1)</f>
        <v>0</v>
      </c>
      <c r="AI231" s="5">
        <f>COUNTIFS($B:$B,$B231,$AG:$AG,AI$1)</f>
        <v>0</v>
      </c>
      <c r="AJ231" s="5">
        <f>COUNTIFS($B:$B,$B231,$AG:$AG,AJ$1)</f>
        <v>0</v>
      </c>
      <c r="AK231" s="5">
        <f>COUNTIFS($B:$B,$B231,$AG:$AG,AK$1)</f>
        <v>0</v>
      </c>
      <c r="AL231" s="5">
        <f>COUNTIFS($B:$B,$B231,$AG:$AG,AL$1)</f>
        <v>0</v>
      </c>
      <c r="AM231" s="5">
        <f>COUNTIFS($B:$B,$B231,$AG:$AG,AM$1)</f>
        <v>0</v>
      </c>
      <c r="AN231" s="5">
        <f>COUNTIFS($B:$B,$B231,$AG:$AG,AN$1)</f>
        <v>1</v>
      </c>
      <c r="AO231" s="5">
        <f>COUNTIFS($B:$B,$B231,$AG:$AG,AO$1)</f>
        <v>1</v>
      </c>
      <c r="AP231" s="5">
        <f>COUNTIFS($B:$B,$B231,$AG:$AG,AP$1)</f>
        <v>0</v>
      </c>
      <c r="AQ231" s="5">
        <f>COUNTIFS($B:$B,$B231,$AG:$AG,AQ$1)</f>
        <v>0</v>
      </c>
      <c r="AR231" s="5">
        <f>COUNTIFS($B:$B,$B231,$AG:$AG,AR$1)</f>
        <v>0</v>
      </c>
      <c r="AS231" s="5">
        <f>COUNTIFS($B:$B,$B231,$AG:$AG,AS$1)</f>
        <v>0</v>
      </c>
      <c r="AT231" s="5">
        <f>COUNTIFS($B:$B,$B231,$AG:$AG,AT$1)</f>
        <v>1</v>
      </c>
      <c r="AU231" s="5">
        <f>COUNTIFS($B:$B,$B231,$AG:$AG,AU$1)</f>
        <v>1</v>
      </c>
    </row>
    <row r="232" spans="1:47" ht="15" customHeight="1" x14ac:dyDescent="0.35">
      <c r="A232" s="6">
        <f>IF(B231=B232,A231,A231+1)</f>
        <v>71</v>
      </c>
      <c r="B232" s="6" t="s">
        <v>5945</v>
      </c>
      <c r="C232" s="6" t="s">
        <v>5944</v>
      </c>
      <c r="D232" s="6" t="s">
        <v>3044</v>
      </c>
      <c r="E232" s="6" t="s">
        <v>3043</v>
      </c>
      <c r="F232" s="4" t="s">
        <v>7</v>
      </c>
      <c r="G232" s="4" t="s">
        <v>8</v>
      </c>
      <c r="H232" s="4" t="s">
        <v>7</v>
      </c>
      <c r="I232" s="4">
        <v>3</v>
      </c>
      <c r="J232" s="4" t="s">
        <v>653</v>
      </c>
      <c r="K232" s="4" t="s">
        <v>3052</v>
      </c>
      <c r="L232" s="4" t="s">
        <v>651</v>
      </c>
      <c r="M232" s="4" t="s">
        <v>5948</v>
      </c>
      <c r="N232" s="4" t="s">
        <v>2980</v>
      </c>
      <c r="P232" s="4" t="s">
        <v>669</v>
      </c>
      <c r="Q232" s="4" t="s">
        <v>1475</v>
      </c>
      <c r="R232" s="4" t="s">
        <v>2434</v>
      </c>
      <c r="S232" s="5" t="str">
        <f>IF(P232="심사불필요","-",VLOOKUP(K232,'[1]자격증 backdata'!A:G,7,0))</f>
        <v>-</v>
      </c>
      <c r="T232" s="5" t="str">
        <f>IF(S232="-","-",IF(COUNTIFS(B:B,B232,S:S,"필수")&gt;0,"자격요건충족","확인필요"))</f>
        <v>-</v>
      </c>
      <c r="U232" s="5"/>
      <c r="W232" s="5">
        <f>IF(Q232="4급","심사불필요",VLOOKUP(K232,'[1]자격증 backdata'!A:B,2,0))</f>
        <v>4</v>
      </c>
      <c r="X232" s="4">
        <f>IF(R232="A", MIN(20, SUMIFS(W:W, B:B, B232, R:R, "A")),IF(R232="B", MIN(30, SUMIFS(W:W, B:B, B232, R:R, "B")),"비해당분야"))</f>
        <v>16</v>
      </c>
      <c r="Y232" s="4" t="str">
        <f>IF(R232="C",MIN(30,IF(COUNTIFS(B:B,B232,W:W,"가1")=1,25,IF(COUNTIFS(B:B,B232,W:W,"가1")&gt;=2,30,0))+IF(COUNTIFS(B:B,B232,W:W,"나1")&gt;=4,30,IF(COUNTIFS(B:B,B232,W:W,"나1")=3,26,IF(COUNTIFS(B:B,B232,W:W,"나1")=2,22,IF(COUNTIFS(B:B,B232,W:W,"나1")=1,18,0)))))+MIN(30,IF(COUNTIFS(B:B,B232,W:W,"가2")=1,25,IF(COUNTIFS(B:B,B232,W:W,"가2")&gt;=2,30,0))+IF(COUNTIFS(B:B,B232,W:W,"나2")=3,30,IF(COUNTIFS(B:B,B232,W:W,"나2")=2,25,IF(COUNTIFS(B:B,B232,W:W,"나2")=1,20,0)))),"비해당분야")</f>
        <v>비해당분야</v>
      </c>
      <c r="Z232" s="4" t="str">
        <f>IF(R232="C",VLOOKUP(K232,'[1]자격증 backdata'!A:F,6,0),"비해당분야")</f>
        <v>비해당분야</v>
      </c>
      <c r="AA232" s="4" t="str">
        <f>IF(R232="C",SUMIF(B:B,B232,Z:Z),"비해당분야")</f>
        <v>비해당분야</v>
      </c>
      <c r="AB232" s="4" t="str">
        <f>IF(R232="C",SUM(Y232,AA232),"비해당분야")</f>
        <v>비해당분야</v>
      </c>
      <c r="AC232" s="4">
        <f>IF(R232="C",AB232,X232)</f>
        <v>16</v>
      </c>
      <c r="AD232" s="4">
        <f>VLOOKUP(K232,'[1]자격증 backdata'!A:D,4,0)</f>
        <v>0</v>
      </c>
      <c r="AE232" s="4">
        <f>IF(_xlfn.MAXIFS(AD:AD,B:B,B232)&gt;10,10,_xlfn.MAXIFS(AD:AD,B:B,B232))</f>
        <v>5</v>
      </c>
      <c r="AG232" s="5" t="str">
        <f>VLOOKUP(K232,'[1]자격증 backdata'!A:C,3,0)</f>
        <v>H</v>
      </c>
      <c r="AH232" s="5">
        <f>COUNTIFS($B:$B,$B232,$AG:$AG,AH$1)</f>
        <v>0</v>
      </c>
      <c r="AI232" s="5">
        <f>COUNTIFS($B:$B,$B232,$AG:$AG,AI$1)</f>
        <v>0</v>
      </c>
      <c r="AJ232" s="5">
        <f>COUNTIFS($B:$B,$B232,$AG:$AG,AJ$1)</f>
        <v>0</v>
      </c>
      <c r="AK232" s="5">
        <f>COUNTIFS($B:$B,$B232,$AG:$AG,AK$1)</f>
        <v>0</v>
      </c>
      <c r="AL232" s="5">
        <f>COUNTIFS($B:$B,$B232,$AG:$AG,AL$1)</f>
        <v>0</v>
      </c>
      <c r="AM232" s="5">
        <f>COUNTIFS($B:$B,$B232,$AG:$AG,AM$1)</f>
        <v>0</v>
      </c>
      <c r="AN232" s="5">
        <f>COUNTIFS($B:$B,$B232,$AG:$AG,AN$1)</f>
        <v>1</v>
      </c>
      <c r="AO232" s="5">
        <f>COUNTIFS($B:$B,$B232,$AG:$AG,AO$1)</f>
        <v>1</v>
      </c>
      <c r="AP232" s="5">
        <f>COUNTIFS($B:$B,$B232,$AG:$AG,AP$1)</f>
        <v>0</v>
      </c>
      <c r="AQ232" s="5">
        <f>COUNTIFS($B:$B,$B232,$AG:$AG,AQ$1)</f>
        <v>0</v>
      </c>
      <c r="AR232" s="5">
        <f>COUNTIFS($B:$B,$B232,$AG:$AG,AR$1)</f>
        <v>0</v>
      </c>
      <c r="AS232" s="5">
        <f>COUNTIFS($B:$B,$B232,$AG:$AG,AS$1)</f>
        <v>0</v>
      </c>
      <c r="AT232" s="5">
        <f>COUNTIFS($B:$B,$B232,$AG:$AG,AT$1)</f>
        <v>1</v>
      </c>
      <c r="AU232" s="5">
        <f>COUNTIFS($B:$B,$B232,$AG:$AG,AU$1)</f>
        <v>1</v>
      </c>
    </row>
    <row r="233" spans="1:47" ht="15" customHeight="1" x14ac:dyDescent="0.35">
      <c r="A233" s="6">
        <f>IF(B232=B233,A232,A232+1)</f>
        <v>71</v>
      </c>
      <c r="B233" s="6" t="s">
        <v>5945</v>
      </c>
      <c r="C233" s="6" t="s">
        <v>5944</v>
      </c>
      <c r="D233" s="6" t="s">
        <v>3044</v>
      </c>
      <c r="E233" s="6" t="s">
        <v>3043</v>
      </c>
      <c r="F233" s="4" t="s">
        <v>7</v>
      </c>
      <c r="G233" s="4" t="s">
        <v>8</v>
      </c>
      <c r="H233" s="4" t="s">
        <v>7</v>
      </c>
      <c r="I233" s="4">
        <v>4</v>
      </c>
      <c r="J233" s="4" t="s">
        <v>633</v>
      </c>
      <c r="K233" s="4" t="s">
        <v>3118</v>
      </c>
      <c r="L233" s="4" t="s">
        <v>55</v>
      </c>
      <c r="M233" s="4" t="s">
        <v>5947</v>
      </c>
      <c r="N233" s="4" t="s">
        <v>5946</v>
      </c>
      <c r="P233" s="4" t="s">
        <v>669</v>
      </c>
      <c r="Q233" s="4" t="s">
        <v>1475</v>
      </c>
      <c r="R233" s="4" t="s">
        <v>2434</v>
      </c>
      <c r="S233" s="5" t="str">
        <f>IF(P233="심사불필요","-",VLOOKUP(K233,'[1]자격증 backdata'!A:G,7,0))</f>
        <v>-</v>
      </c>
      <c r="T233" s="5" t="str">
        <f>IF(S233="-","-",IF(COUNTIFS(B:B,B233,S:S,"필수")&gt;0,"자격요건충족","확인필요"))</f>
        <v>-</v>
      </c>
      <c r="U233" s="5"/>
      <c r="W233" s="5">
        <f>IF(Q233="4급","심사불필요",VLOOKUP(K233,'[1]자격증 backdata'!A:B,2,0))</f>
        <v>4</v>
      </c>
      <c r="X233" s="4">
        <f>IF(R233="A", MIN(20, SUMIFS(W:W, B:B, B233, R:R, "A")),IF(R233="B", MIN(30, SUMIFS(W:W, B:B, B233, R:R, "B")),"비해당분야"))</f>
        <v>16</v>
      </c>
      <c r="Y233" s="4" t="str">
        <f>IF(R233="C",MIN(30,IF(COUNTIFS(B:B,B233,W:W,"가1")=1,25,IF(COUNTIFS(B:B,B233,W:W,"가1")&gt;=2,30,0))+IF(COUNTIFS(B:B,B233,W:W,"나1")&gt;=4,30,IF(COUNTIFS(B:B,B233,W:W,"나1")=3,26,IF(COUNTIFS(B:B,B233,W:W,"나1")=2,22,IF(COUNTIFS(B:B,B233,W:W,"나1")=1,18,0)))))+MIN(30,IF(COUNTIFS(B:B,B233,W:W,"가2")=1,25,IF(COUNTIFS(B:B,B233,W:W,"가2")&gt;=2,30,0))+IF(COUNTIFS(B:B,B233,W:W,"나2")=3,30,IF(COUNTIFS(B:B,B233,W:W,"나2")=2,25,IF(COUNTIFS(B:B,B233,W:W,"나2")=1,20,0)))),"비해당분야")</f>
        <v>비해당분야</v>
      </c>
      <c r="Z233" s="4" t="str">
        <f>IF(R233="C",VLOOKUP(K233,'[1]자격증 backdata'!A:F,6,0),"비해당분야")</f>
        <v>비해당분야</v>
      </c>
      <c r="AA233" s="4" t="str">
        <f>IF(R233="C",SUMIF(B:B,B233,Z:Z),"비해당분야")</f>
        <v>비해당분야</v>
      </c>
      <c r="AB233" s="4" t="str">
        <f>IF(R233="C",SUM(Y233,AA233),"비해당분야")</f>
        <v>비해당분야</v>
      </c>
      <c r="AC233" s="4">
        <f>IF(R233="C",AB233,X233)</f>
        <v>16</v>
      </c>
      <c r="AD233" s="4">
        <f>VLOOKUP(K233,'[1]자격증 backdata'!A:D,4,0)</f>
        <v>0</v>
      </c>
      <c r="AE233" s="4">
        <f>IF(_xlfn.MAXIFS(AD:AD,B:B,B233)&gt;10,10,_xlfn.MAXIFS(AD:AD,B:B,B233))</f>
        <v>5</v>
      </c>
      <c r="AG233" s="5" t="str">
        <f>VLOOKUP(K233,'[1]자격증 backdata'!A:C,3,0)</f>
        <v>G</v>
      </c>
      <c r="AH233" s="5">
        <f>COUNTIFS($B:$B,$B233,$AG:$AG,AH$1)</f>
        <v>0</v>
      </c>
      <c r="AI233" s="5">
        <f>COUNTIFS($B:$B,$B233,$AG:$AG,AI$1)</f>
        <v>0</v>
      </c>
      <c r="AJ233" s="5">
        <f>COUNTIFS($B:$B,$B233,$AG:$AG,AJ$1)</f>
        <v>0</v>
      </c>
      <c r="AK233" s="5">
        <f>COUNTIFS($B:$B,$B233,$AG:$AG,AK$1)</f>
        <v>0</v>
      </c>
      <c r="AL233" s="5">
        <f>COUNTIFS($B:$B,$B233,$AG:$AG,AL$1)</f>
        <v>0</v>
      </c>
      <c r="AM233" s="5">
        <f>COUNTIFS($B:$B,$B233,$AG:$AG,AM$1)</f>
        <v>0</v>
      </c>
      <c r="AN233" s="5">
        <f>COUNTIFS($B:$B,$B233,$AG:$AG,AN$1)</f>
        <v>1</v>
      </c>
      <c r="AO233" s="5">
        <f>COUNTIFS($B:$B,$B233,$AG:$AG,AO$1)</f>
        <v>1</v>
      </c>
      <c r="AP233" s="5">
        <f>COUNTIFS($B:$B,$B233,$AG:$AG,AP$1)</f>
        <v>0</v>
      </c>
      <c r="AQ233" s="5">
        <f>COUNTIFS($B:$B,$B233,$AG:$AG,AQ$1)</f>
        <v>0</v>
      </c>
      <c r="AR233" s="5">
        <f>COUNTIFS($B:$B,$B233,$AG:$AG,AR$1)</f>
        <v>0</v>
      </c>
      <c r="AS233" s="5">
        <f>COUNTIFS($B:$B,$B233,$AG:$AG,AS$1)</f>
        <v>0</v>
      </c>
      <c r="AT233" s="5">
        <f>COUNTIFS($B:$B,$B233,$AG:$AG,AT$1)</f>
        <v>1</v>
      </c>
      <c r="AU233" s="5">
        <f>COUNTIFS($B:$B,$B233,$AG:$AG,AU$1)</f>
        <v>1</v>
      </c>
    </row>
    <row r="234" spans="1:47" ht="15" customHeight="1" x14ac:dyDescent="0.35">
      <c r="A234" s="6">
        <f>IF(B233=B234,A233,A233+1)</f>
        <v>71</v>
      </c>
      <c r="B234" s="6" t="s">
        <v>5945</v>
      </c>
      <c r="C234" s="6" t="s">
        <v>5944</v>
      </c>
      <c r="D234" s="6" t="s">
        <v>3044</v>
      </c>
      <c r="E234" s="6" t="s">
        <v>3043</v>
      </c>
      <c r="F234" s="4" t="s">
        <v>7</v>
      </c>
      <c r="G234" s="4" t="s">
        <v>8</v>
      </c>
      <c r="H234" s="4" t="s">
        <v>7</v>
      </c>
      <c r="I234" s="4">
        <v>5</v>
      </c>
      <c r="J234" s="4" t="s">
        <v>69</v>
      </c>
      <c r="K234" s="4" t="s">
        <v>3065</v>
      </c>
      <c r="L234" s="4" t="s">
        <v>36</v>
      </c>
      <c r="M234" s="4" t="s">
        <v>5943</v>
      </c>
      <c r="N234" s="4" t="s">
        <v>585</v>
      </c>
      <c r="P234" s="4" t="s">
        <v>669</v>
      </c>
      <c r="Q234" s="4" t="s">
        <v>1475</v>
      </c>
      <c r="R234" s="4" t="s">
        <v>2434</v>
      </c>
      <c r="S234" s="5" t="str">
        <f>IF(P234="심사불필요","-",VLOOKUP(K234,'[1]자격증 backdata'!A:G,7,0))</f>
        <v>-</v>
      </c>
      <c r="T234" s="5" t="str">
        <f>IF(S234="-","-",IF(COUNTIFS(B:B,B234,S:S,"필수")&gt;0,"자격요건충족","확인필요"))</f>
        <v>-</v>
      </c>
      <c r="U234" s="5"/>
      <c r="W234" s="5">
        <f>IF(Q234="4급","심사불필요",VLOOKUP(K234,'[1]자격증 backdata'!A:B,2,0))</f>
        <v>0</v>
      </c>
      <c r="X234" s="4">
        <f>IF(R234="A", MIN(20, SUMIFS(W:W, B:B, B234, R:R, "A")),IF(R234="B", MIN(30, SUMIFS(W:W, B:B, B234, R:R, "B")),"비해당분야"))</f>
        <v>16</v>
      </c>
      <c r="Y234" s="4" t="str">
        <f>IF(R234="C",MIN(30,IF(COUNTIFS(B:B,B234,W:W,"가1")=1,25,IF(COUNTIFS(B:B,B234,W:W,"가1")&gt;=2,30,0))+IF(COUNTIFS(B:B,B234,W:W,"나1")&gt;=4,30,IF(COUNTIFS(B:B,B234,W:W,"나1")=3,26,IF(COUNTIFS(B:B,B234,W:W,"나1")=2,22,IF(COUNTIFS(B:B,B234,W:W,"나1")=1,18,0)))))+MIN(30,IF(COUNTIFS(B:B,B234,W:W,"가2")=1,25,IF(COUNTIFS(B:B,B234,W:W,"가2")&gt;=2,30,0))+IF(COUNTIFS(B:B,B234,W:W,"나2")=3,30,IF(COUNTIFS(B:B,B234,W:W,"나2")=2,25,IF(COUNTIFS(B:B,B234,W:W,"나2")=1,20,0)))),"비해당분야")</f>
        <v>비해당분야</v>
      </c>
      <c r="Z234" s="4" t="str">
        <f>IF(R234="C",VLOOKUP(K234,'[1]자격증 backdata'!A:F,6,0),"비해당분야")</f>
        <v>비해당분야</v>
      </c>
      <c r="AA234" s="4" t="str">
        <f>IF(R234="C",SUMIF(B:B,B234,Z:Z),"비해당분야")</f>
        <v>비해당분야</v>
      </c>
      <c r="AB234" s="4" t="str">
        <f>IF(R234="C",SUM(Y234,AA234),"비해당분야")</f>
        <v>비해당분야</v>
      </c>
      <c r="AC234" s="4">
        <f>IF(R234="C",AB234,X234)</f>
        <v>16</v>
      </c>
      <c r="AD234" s="4">
        <f>VLOOKUP(K234,'[1]자격증 backdata'!A:D,4,0)</f>
        <v>5</v>
      </c>
      <c r="AE234" s="4">
        <f>IF(_xlfn.MAXIFS(AD:AD,B:B,B234)&gt;10,10,_xlfn.MAXIFS(AD:AD,B:B,B234))</f>
        <v>5</v>
      </c>
      <c r="AG234" s="5">
        <f>VLOOKUP(K234,'[1]자격증 backdata'!A:C,3,0)</f>
        <v>0</v>
      </c>
      <c r="AH234" s="5">
        <f>COUNTIFS($B:$B,$B234,$AG:$AG,AH$1)</f>
        <v>0</v>
      </c>
      <c r="AI234" s="5">
        <f>COUNTIFS($B:$B,$B234,$AG:$AG,AI$1)</f>
        <v>0</v>
      </c>
      <c r="AJ234" s="5">
        <f>COUNTIFS($B:$B,$B234,$AG:$AG,AJ$1)</f>
        <v>0</v>
      </c>
      <c r="AK234" s="5">
        <f>COUNTIFS($B:$B,$B234,$AG:$AG,AK$1)</f>
        <v>0</v>
      </c>
      <c r="AL234" s="5">
        <f>COUNTIFS($B:$B,$B234,$AG:$AG,AL$1)</f>
        <v>0</v>
      </c>
      <c r="AM234" s="5">
        <f>COUNTIFS($B:$B,$B234,$AG:$AG,AM$1)</f>
        <v>0</v>
      </c>
      <c r="AN234" s="5">
        <f>COUNTIFS($B:$B,$B234,$AG:$AG,AN$1)</f>
        <v>1</v>
      </c>
      <c r="AO234" s="5">
        <f>COUNTIFS($B:$B,$B234,$AG:$AG,AO$1)</f>
        <v>1</v>
      </c>
      <c r="AP234" s="5">
        <f>COUNTIFS($B:$B,$B234,$AG:$AG,AP$1)</f>
        <v>0</v>
      </c>
      <c r="AQ234" s="5">
        <f>COUNTIFS($B:$B,$B234,$AG:$AG,AQ$1)</f>
        <v>0</v>
      </c>
      <c r="AR234" s="5">
        <f>COUNTIFS($B:$B,$B234,$AG:$AG,AR$1)</f>
        <v>0</v>
      </c>
      <c r="AS234" s="5">
        <f>COUNTIFS($B:$B,$B234,$AG:$AG,AS$1)</f>
        <v>0</v>
      </c>
      <c r="AT234" s="5">
        <f>COUNTIFS($B:$B,$B234,$AG:$AG,AT$1)</f>
        <v>1</v>
      </c>
      <c r="AU234" s="5">
        <f>COUNTIFS($B:$B,$B234,$AG:$AG,AU$1)</f>
        <v>1</v>
      </c>
    </row>
    <row r="235" spans="1:47" ht="15" customHeight="1" x14ac:dyDescent="0.35">
      <c r="A235" s="3">
        <f>IF(B234=B235,A234,A234+1)</f>
        <v>72</v>
      </c>
      <c r="B235" s="3" t="s">
        <v>5939</v>
      </c>
      <c r="C235" s="3" t="s">
        <v>5938</v>
      </c>
      <c r="D235" s="3" t="s">
        <v>3044</v>
      </c>
      <c r="E235" s="3" t="s">
        <v>3043</v>
      </c>
      <c r="F235" s="4" t="s">
        <v>7</v>
      </c>
      <c r="G235" s="4" t="s">
        <v>8</v>
      </c>
      <c r="H235" s="4" t="s">
        <v>7</v>
      </c>
      <c r="I235" s="3">
        <v>1</v>
      </c>
      <c r="J235" s="3" t="s">
        <v>38</v>
      </c>
      <c r="K235" s="3" t="s">
        <v>3059</v>
      </c>
      <c r="L235" s="3" t="s">
        <v>36</v>
      </c>
      <c r="M235" s="3" t="s">
        <v>5942</v>
      </c>
      <c r="N235" s="3" t="s">
        <v>3198</v>
      </c>
      <c r="P235" s="3" t="s">
        <v>669</v>
      </c>
      <c r="Q235" s="3" t="s">
        <v>1475</v>
      </c>
      <c r="R235" s="3" t="s">
        <v>2434</v>
      </c>
      <c r="S235" s="2" t="str">
        <f>IF(P235="심사불필요","-",VLOOKUP(K235,'[1]자격증 backdata'!A:G,7,0))</f>
        <v>-</v>
      </c>
      <c r="T235" s="2" t="str">
        <f>IF(S235="-","-",IF(COUNTIFS(B:B,B235,S:S,"필수")&gt;0,"자격요건충족","확인필요"))</f>
        <v>-</v>
      </c>
      <c r="U235" s="2"/>
      <c r="W235" s="2">
        <f>IF(Q235="4급","심사불필요",VLOOKUP(K235,'[1]자격증 backdata'!A:B,2,0))</f>
        <v>0</v>
      </c>
      <c r="X235" s="3">
        <f>IF(R235="A", MIN(20, SUMIFS(W:W, B:B, B235, R:R, "A")),IF(R235="B", MIN(30, SUMIFS(W:W, B:B, B235, R:R, "B")),"비해당분야"))</f>
        <v>8</v>
      </c>
      <c r="Y235" s="3" t="str">
        <f>IF(R235="C",MIN(30,IF(COUNTIFS(B:B,B235,W:W,"가1")=1,25,IF(COUNTIFS(B:B,B235,W:W,"가1")&gt;=2,30,0))+IF(COUNTIFS(B:B,B235,W:W,"나1")&gt;=4,30,IF(COUNTIFS(B:B,B235,W:W,"나1")=3,26,IF(COUNTIFS(B:B,B235,W:W,"나1")=2,22,IF(COUNTIFS(B:B,B235,W:W,"나1")=1,18,0)))))+MIN(30,IF(COUNTIFS(B:B,B235,W:W,"가2")=1,25,IF(COUNTIFS(B:B,B235,W:W,"가2")&gt;=2,30,0))+IF(COUNTIFS(B:B,B235,W:W,"나2")=3,30,IF(COUNTIFS(B:B,B235,W:W,"나2")=2,25,IF(COUNTIFS(B:B,B235,W:W,"나2")=1,20,0)))),"비해당분야")</f>
        <v>비해당분야</v>
      </c>
      <c r="Z235" s="3" t="str">
        <f>IF(R235="C",VLOOKUP(K235,'[1]자격증 backdata'!A:F,6,0),"비해당분야")</f>
        <v>비해당분야</v>
      </c>
      <c r="AA235" s="3" t="str">
        <f>IF(R235="C",SUMIF(B:B,B235,Z:Z),"비해당분야")</f>
        <v>비해당분야</v>
      </c>
      <c r="AB235" s="3" t="str">
        <f>IF(R235="C",SUM(Y235,AA235),"비해당분야")</f>
        <v>비해당분야</v>
      </c>
      <c r="AC235" s="3">
        <f>IF(R235="C",AB235,X235)</f>
        <v>8</v>
      </c>
      <c r="AD235" s="3">
        <f>VLOOKUP(K235,'[1]자격증 backdata'!A:D,4,0)</f>
        <v>5</v>
      </c>
      <c r="AE235" s="3">
        <f>IF(_xlfn.MAXIFS(AD:AD,B:B,B235)&gt;10,10,_xlfn.MAXIFS(AD:AD,B:B,B235))</f>
        <v>5</v>
      </c>
      <c r="AG235" s="2">
        <f>VLOOKUP(K235,'[1]자격증 backdata'!A:C,3,0)</f>
        <v>0</v>
      </c>
      <c r="AH235" s="2">
        <f>COUNTIFS($B:$B,$B235,$AG:$AG,AH$1)</f>
        <v>0</v>
      </c>
      <c r="AI235" s="2">
        <f>COUNTIFS($B:$B,$B235,$AG:$AG,AI$1)</f>
        <v>0</v>
      </c>
      <c r="AJ235" s="2">
        <f>COUNTIFS($B:$B,$B235,$AG:$AG,AJ$1)</f>
        <v>0</v>
      </c>
      <c r="AK235" s="2">
        <f>COUNTIFS($B:$B,$B235,$AG:$AG,AK$1)</f>
        <v>0</v>
      </c>
      <c r="AL235" s="2">
        <f>COUNTIFS($B:$B,$B235,$AG:$AG,AL$1)</f>
        <v>1</v>
      </c>
      <c r="AM235" s="2">
        <f>COUNTIFS($B:$B,$B235,$AG:$AG,AM$1)</f>
        <v>0</v>
      </c>
      <c r="AN235" s="2">
        <f>COUNTIFS($B:$B,$B235,$AG:$AG,AN$1)</f>
        <v>0</v>
      </c>
      <c r="AO235" s="2">
        <f>COUNTIFS($B:$B,$B235,$AG:$AG,AO$1)</f>
        <v>1</v>
      </c>
      <c r="AP235" s="2">
        <f>COUNTIFS($B:$B,$B235,$AG:$AG,AP$1)</f>
        <v>0</v>
      </c>
      <c r="AQ235" s="2">
        <f>COUNTIFS($B:$B,$B235,$AG:$AG,AQ$1)</f>
        <v>1</v>
      </c>
      <c r="AR235" s="2">
        <f>COUNTIFS($B:$B,$B235,$AG:$AG,AR$1)</f>
        <v>0</v>
      </c>
      <c r="AS235" s="2">
        <f>COUNTIFS($B:$B,$B235,$AG:$AG,AS$1)</f>
        <v>0</v>
      </c>
      <c r="AT235" s="2">
        <f>COUNTIFS($B:$B,$B235,$AG:$AG,AT$1)</f>
        <v>0</v>
      </c>
      <c r="AU235" s="2">
        <f>COUNTIFS($B:$B,$B235,$AG:$AG,AU$1)</f>
        <v>0</v>
      </c>
    </row>
    <row r="236" spans="1:47" ht="15" customHeight="1" x14ac:dyDescent="0.35">
      <c r="A236" s="7">
        <f>IF(B235=B236,A235,A235+1)</f>
        <v>72</v>
      </c>
      <c r="B236" s="7" t="s">
        <v>5939</v>
      </c>
      <c r="C236" s="7" t="s">
        <v>5938</v>
      </c>
      <c r="D236" s="7" t="s">
        <v>3044</v>
      </c>
      <c r="E236" s="7" t="s">
        <v>3043</v>
      </c>
      <c r="F236" s="4" t="s">
        <v>7</v>
      </c>
      <c r="G236" s="4" t="s">
        <v>8</v>
      </c>
      <c r="H236" s="4" t="s">
        <v>7</v>
      </c>
      <c r="I236" s="3">
        <v>2</v>
      </c>
      <c r="J236" s="3" t="s">
        <v>653</v>
      </c>
      <c r="K236" s="3" t="s">
        <v>3052</v>
      </c>
      <c r="L236" s="3" t="s">
        <v>651</v>
      </c>
      <c r="M236" s="3" t="s">
        <v>5941</v>
      </c>
      <c r="N236" s="3" t="s">
        <v>2620</v>
      </c>
      <c r="P236" s="3" t="s">
        <v>669</v>
      </c>
      <c r="Q236" s="3" t="s">
        <v>1475</v>
      </c>
      <c r="R236" s="3" t="s">
        <v>2434</v>
      </c>
      <c r="S236" s="2" t="str">
        <f>IF(P236="심사불필요","-",VLOOKUP(K236,'[1]자격증 backdata'!A:G,7,0))</f>
        <v>-</v>
      </c>
      <c r="T236" s="2" t="str">
        <f>IF(S236="-","-",IF(COUNTIFS(B:B,B236,S:S,"필수")&gt;0,"자격요건충족","확인필요"))</f>
        <v>-</v>
      </c>
      <c r="U236" s="2"/>
      <c r="W236" s="2">
        <f>IF(Q236="4급","심사불필요",VLOOKUP(K236,'[1]자격증 backdata'!A:B,2,0))</f>
        <v>4</v>
      </c>
      <c r="X236" s="3">
        <f>IF(R236="A", MIN(20, SUMIFS(W:W, B:B, B236, R:R, "A")),IF(R236="B", MIN(30, SUMIFS(W:W, B:B, B236, R:R, "B")),"비해당분야"))</f>
        <v>8</v>
      </c>
      <c r="Y236" s="3" t="str">
        <f>IF(R236="C",MIN(30,IF(COUNTIFS(B:B,B236,W:W,"가1")=1,25,IF(COUNTIFS(B:B,B236,W:W,"가1")&gt;=2,30,0))+IF(COUNTIFS(B:B,B236,W:W,"나1")&gt;=4,30,IF(COUNTIFS(B:B,B236,W:W,"나1")=3,26,IF(COUNTIFS(B:B,B236,W:W,"나1")=2,22,IF(COUNTIFS(B:B,B236,W:W,"나1")=1,18,0)))))+MIN(30,IF(COUNTIFS(B:B,B236,W:W,"가2")=1,25,IF(COUNTIFS(B:B,B236,W:W,"가2")&gt;=2,30,0))+IF(COUNTIFS(B:B,B236,W:W,"나2")=3,30,IF(COUNTIFS(B:B,B236,W:W,"나2")=2,25,IF(COUNTIFS(B:B,B236,W:W,"나2")=1,20,0)))),"비해당분야")</f>
        <v>비해당분야</v>
      </c>
      <c r="Z236" s="3" t="str">
        <f>IF(R236="C",VLOOKUP(K236,'[1]자격증 backdata'!A:F,6,0),"비해당분야")</f>
        <v>비해당분야</v>
      </c>
      <c r="AA236" s="3" t="str">
        <f>IF(R236="C",SUMIF(B:B,B236,Z:Z),"비해당분야")</f>
        <v>비해당분야</v>
      </c>
      <c r="AB236" s="3" t="str">
        <f>IF(R236="C",SUM(Y236,AA236),"비해당분야")</f>
        <v>비해당분야</v>
      </c>
      <c r="AC236" s="3">
        <f>IF(R236="C",AB236,X236)</f>
        <v>8</v>
      </c>
      <c r="AD236" s="3">
        <f>VLOOKUP(K236,'[1]자격증 backdata'!A:D,4,0)</f>
        <v>0</v>
      </c>
      <c r="AE236" s="3">
        <f>IF(_xlfn.MAXIFS(AD:AD,B:B,B236)&gt;10,10,_xlfn.MAXIFS(AD:AD,B:B,B236))</f>
        <v>5</v>
      </c>
      <c r="AG236" s="2" t="str">
        <f>VLOOKUP(K236,'[1]자격증 backdata'!A:C,3,0)</f>
        <v>H</v>
      </c>
      <c r="AH236" s="2">
        <f>COUNTIFS($B:$B,$B236,$AG:$AG,AH$1)</f>
        <v>0</v>
      </c>
      <c r="AI236" s="2">
        <f>COUNTIFS($B:$B,$B236,$AG:$AG,AI$1)</f>
        <v>0</v>
      </c>
      <c r="AJ236" s="2">
        <f>COUNTIFS($B:$B,$B236,$AG:$AG,AJ$1)</f>
        <v>0</v>
      </c>
      <c r="AK236" s="2">
        <f>COUNTIFS($B:$B,$B236,$AG:$AG,AK$1)</f>
        <v>0</v>
      </c>
      <c r="AL236" s="2">
        <f>COUNTIFS($B:$B,$B236,$AG:$AG,AL$1)</f>
        <v>1</v>
      </c>
      <c r="AM236" s="2">
        <f>COUNTIFS($B:$B,$B236,$AG:$AG,AM$1)</f>
        <v>0</v>
      </c>
      <c r="AN236" s="2">
        <f>COUNTIFS($B:$B,$B236,$AG:$AG,AN$1)</f>
        <v>0</v>
      </c>
      <c r="AO236" s="2">
        <f>COUNTIFS($B:$B,$B236,$AG:$AG,AO$1)</f>
        <v>1</v>
      </c>
      <c r="AP236" s="2">
        <f>COUNTIFS($B:$B,$B236,$AG:$AG,AP$1)</f>
        <v>0</v>
      </c>
      <c r="AQ236" s="2">
        <f>COUNTIFS($B:$B,$B236,$AG:$AG,AQ$1)</f>
        <v>1</v>
      </c>
      <c r="AR236" s="2">
        <f>COUNTIFS($B:$B,$B236,$AG:$AG,AR$1)</f>
        <v>0</v>
      </c>
      <c r="AS236" s="2">
        <f>COUNTIFS($B:$B,$B236,$AG:$AG,AS$1)</f>
        <v>0</v>
      </c>
      <c r="AT236" s="2">
        <f>COUNTIFS($B:$B,$B236,$AG:$AG,AT$1)</f>
        <v>0</v>
      </c>
      <c r="AU236" s="2">
        <f>COUNTIFS($B:$B,$B236,$AG:$AG,AU$1)</f>
        <v>0</v>
      </c>
    </row>
    <row r="237" spans="1:47" ht="15" customHeight="1" x14ac:dyDescent="0.35">
      <c r="A237" s="7">
        <f>IF(B236=B237,A236,A236+1)</f>
        <v>72</v>
      </c>
      <c r="B237" s="7" t="s">
        <v>5939</v>
      </c>
      <c r="C237" s="7" t="s">
        <v>5938</v>
      </c>
      <c r="D237" s="7" t="s">
        <v>3044</v>
      </c>
      <c r="E237" s="7" t="s">
        <v>3043</v>
      </c>
      <c r="F237" s="4" t="s">
        <v>7</v>
      </c>
      <c r="G237" s="4" t="s">
        <v>8</v>
      </c>
      <c r="H237" s="4" t="s">
        <v>7</v>
      </c>
      <c r="I237" s="3">
        <v>3</v>
      </c>
      <c r="J237" s="3" t="s">
        <v>256</v>
      </c>
      <c r="K237" s="3" t="s">
        <v>3690</v>
      </c>
      <c r="L237" s="3" t="s">
        <v>254</v>
      </c>
      <c r="M237" s="3" t="s">
        <v>5940</v>
      </c>
      <c r="N237" s="3" t="s">
        <v>2551</v>
      </c>
      <c r="P237" s="3" t="s">
        <v>669</v>
      </c>
      <c r="Q237" s="3" t="s">
        <v>1475</v>
      </c>
      <c r="R237" s="3" t="s">
        <v>2434</v>
      </c>
      <c r="S237" s="2" t="str">
        <f>IF(P237="심사불필요","-",VLOOKUP(K237,'[1]자격증 backdata'!A:G,7,0))</f>
        <v>-</v>
      </c>
      <c r="T237" s="2" t="str">
        <f>IF(S237="-","-",IF(COUNTIFS(B:B,B237,S:S,"필수")&gt;0,"자격요건충족","확인필요"))</f>
        <v>-</v>
      </c>
      <c r="U237" s="2"/>
      <c r="W237" s="2">
        <f>IF(Q237="4급","심사불필요",VLOOKUP(K237,'[1]자격증 backdata'!A:B,2,0))</f>
        <v>2</v>
      </c>
      <c r="X237" s="3">
        <f>IF(R237="A", MIN(20, SUMIFS(W:W, B:B, B237, R:R, "A")),IF(R237="B", MIN(30, SUMIFS(W:W, B:B, B237, R:R, "B")),"비해당분야"))</f>
        <v>8</v>
      </c>
      <c r="Y237" s="3" t="str">
        <f>IF(R237="C",MIN(30,IF(COUNTIFS(B:B,B237,W:W,"가1")=1,25,IF(COUNTIFS(B:B,B237,W:W,"가1")&gt;=2,30,0))+IF(COUNTIFS(B:B,B237,W:W,"나1")&gt;=4,30,IF(COUNTIFS(B:B,B237,W:W,"나1")=3,26,IF(COUNTIFS(B:B,B237,W:W,"나1")=2,22,IF(COUNTIFS(B:B,B237,W:W,"나1")=1,18,0)))))+MIN(30,IF(COUNTIFS(B:B,B237,W:W,"가2")=1,25,IF(COUNTIFS(B:B,B237,W:W,"가2")&gt;=2,30,0))+IF(COUNTIFS(B:B,B237,W:W,"나2")=3,30,IF(COUNTIFS(B:B,B237,W:W,"나2")=2,25,IF(COUNTIFS(B:B,B237,W:W,"나2")=1,20,0)))),"비해당분야")</f>
        <v>비해당분야</v>
      </c>
      <c r="Z237" s="3" t="str">
        <f>IF(R237="C",VLOOKUP(K237,'[1]자격증 backdata'!A:F,6,0),"비해당분야")</f>
        <v>비해당분야</v>
      </c>
      <c r="AA237" s="3" t="str">
        <f>IF(R237="C",SUMIF(B:B,B237,Z:Z),"비해당분야")</f>
        <v>비해당분야</v>
      </c>
      <c r="AB237" s="3" t="str">
        <f>IF(R237="C",SUM(Y237,AA237),"비해당분야")</f>
        <v>비해당분야</v>
      </c>
      <c r="AC237" s="3">
        <f>IF(R237="C",AB237,X237)</f>
        <v>8</v>
      </c>
      <c r="AD237" s="3">
        <f>VLOOKUP(K237,'[1]자격증 backdata'!A:D,4,0)</f>
        <v>0</v>
      </c>
      <c r="AE237" s="3">
        <f>IF(_xlfn.MAXIFS(AD:AD,B:B,B237)&gt;10,10,_xlfn.MAXIFS(AD:AD,B:B,B237))</f>
        <v>5</v>
      </c>
      <c r="AG237" s="2" t="str">
        <f>VLOOKUP(K237,'[1]자격증 backdata'!A:C,3,0)</f>
        <v>J</v>
      </c>
      <c r="AH237" s="2">
        <f>COUNTIFS($B:$B,$B237,$AG:$AG,AH$1)</f>
        <v>0</v>
      </c>
      <c r="AI237" s="2">
        <f>COUNTIFS($B:$B,$B237,$AG:$AG,AI$1)</f>
        <v>0</v>
      </c>
      <c r="AJ237" s="2">
        <f>COUNTIFS($B:$B,$B237,$AG:$AG,AJ$1)</f>
        <v>0</v>
      </c>
      <c r="AK237" s="2">
        <f>COUNTIFS($B:$B,$B237,$AG:$AG,AK$1)</f>
        <v>0</v>
      </c>
      <c r="AL237" s="2">
        <f>COUNTIFS($B:$B,$B237,$AG:$AG,AL$1)</f>
        <v>1</v>
      </c>
      <c r="AM237" s="2">
        <f>COUNTIFS($B:$B,$B237,$AG:$AG,AM$1)</f>
        <v>0</v>
      </c>
      <c r="AN237" s="2">
        <f>COUNTIFS($B:$B,$B237,$AG:$AG,AN$1)</f>
        <v>0</v>
      </c>
      <c r="AO237" s="2">
        <f>COUNTIFS($B:$B,$B237,$AG:$AG,AO$1)</f>
        <v>1</v>
      </c>
      <c r="AP237" s="2">
        <f>COUNTIFS($B:$B,$B237,$AG:$AG,AP$1)</f>
        <v>0</v>
      </c>
      <c r="AQ237" s="2">
        <f>COUNTIFS($B:$B,$B237,$AG:$AG,AQ$1)</f>
        <v>1</v>
      </c>
      <c r="AR237" s="2">
        <f>COUNTIFS($B:$B,$B237,$AG:$AG,AR$1)</f>
        <v>0</v>
      </c>
      <c r="AS237" s="2">
        <f>COUNTIFS($B:$B,$B237,$AG:$AG,AS$1)</f>
        <v>0</v>
      </c>
      <c r="AT237" s="2">
        <f>COUNTIFS($B:$B,$B237,$AG:$AG,AT$1)</f>
        <v>0</v>
      </c>
      <c r="AU237" s="2">
        <f>COUNTIFS($B:$B,$B237,$AG:$AG,AU$1)</f>
        <v>0</v>
      </c>
    </row>
    <row r="238" spans="1:47" ht="15" customHeight="1" x14ac:dyDescent="0.35">
      <c r="A238" s="7">
        <f>IF(B237=B238,A237,A237+1)</f>
        <v>72</v>
      </c>
      <c r="B238" s="7" t="s">
        <v>5939</v>
      </c>
      <c r="C238" s="7" t="s">
        <v>5938</v>
      </c>
      <c r="D238" s="7" t="s">
        <v>3044</v>
      </c>
      <c r="E238" s="7" t="s">
        <v>3043</v>
      </c>
      <c r="F238" s="4" t="s">
        <v>7</v>
      </c>
      <c r="G238" s="4" t="s">
        <v>8</v>
      </c>
      <c r="H238" s="4" t="s">
        <v>7</v>
      </c>
      <c r="I238" s="3">
        <v>4</v>
      </c>
      <c r="J238" s="3" t="s">
        <v>4083</v>
      </c>
      <c r="K238" s="3" t="s">
        <v>4082</v>
      </c>
      <c r="L238" s="3" t="s">
        <v>4081</v>
      </c>
      <c r="M238" s="3" t="s">
        <v>5937</v>
      </c>
      <c r="N238" s="3" t="s">
        <v>4677</v>
      </c>
      <c r="P238" s="3" t="s">
        <v>669</v>
      </c>
      <c r="Q238" s="3" t="s">
        <v>1475</v>
      </c>
      <c r="R238" s="3" t="s">
        <v>2434</v>
      </c>
      <c r="S238" s="2" t="str">
        <f>IF(P238="심사불필요","-",VLOOKUP(K238,'[1]자격증 backdata'!A:G,7,0))</f>
        <v>-</v>
      </c>
      <c r="T238" s="2" t="str">
        <f>IF(S238="-","-",IF(COUNTIFS(B:B,B238,S:S,"필수")&gt;0,"자격요건충족","확인필요"))</f>
        <v>-</v>
      </c>
      <c r="U238" s="2"/>
      <c r="W238" s="2">
        <f>IF(Q238="4급","심사불필요",VLOOKUP(K238,'[1]자격증 backdata'!A:B,2,0))</f>
        <v>2</v>
      </c>
      <c r="X238" s="3">
        <f>IF(R238="A", MIN(20, SUMIFS(W:W, B:B, B238, R:R, "A")),IF(R238="B", MIN(30, SUMIFS(W:W, B:B, B238, R:R, "B")),"비해당분야"))</f>
        <v>8</v>
      </c>
      <c r="Y238" s="3" t="str">
        <f>IF(R238="C",MIN(30,IF(COUNTIFS(B:B,B238,W:W,"가1")=1,25,IF(COUNTIFS(B:B,B238,W:W,"가1")&gt;=2,30,0))+IF(COUNTIFS(B:B,B238,W:W,"나1")&gt;=4,30,IF(COUNTIFS(B:B,B238,W:W,"나1")=3,26,IF(COUNTIFS(B:B,B238,W:W,"나1")=2,22,IF(COUNTIFS(B:B,B238,W:W,"나1")=1,18,0)))))+MIN(30,IF(COUNTIFS(B:B,B238,W:W,"가2")=1,25,IF(COUNTIFS(B:B,B238,W:W,"가2")&gt;=2,30,0))+IF(COUNTIFS(B:B,B238,W:W,"나2")=3,30,IF(COUNTIFS(B:B,B238,W:W,"나2")=2,25,IF(COUNTIFS(B:B,B238,W:W,"나2")=1,20,0)))),"비해당분야")</f>
        <v>비해당분야</v>
      </c>
      <c r="Z238" s="3" t="str">
        <f>IF(R238="C",VLOOKUP(K238,'[1]자격증 backdata'!A:F,6,0),"비해당분야")</f>
        <v>비해당분야</v>
      </c>
      <c r="AA238" s="3" t="str">
        <f>IF(R238="C",SUMIF(B:B,B238,Z:Z),"비해당분야")</f>
        <v>비해당분야</v>
      </c>
      <c r="AB238" s="3" t="str">
        <f>IF(R238="C",SUM(Y238,AA238),"비해당분야")</f>
        <v>비해당분야</v>
      </c>
      <c r="AC238" s="3">
        <f>IF(R238="C",AB238,X238)</f>
        <v>8</v>
      </c>
      <c r="AD238" s="3">
        <f>VLOOKUP(K238,'[1]자격증 backdata'!A:D,4,0)</f>
        <v>0</v>
      </c>
      <c r="AE238" s="3">
        <f>IF(_xlfn.MAXIFS(AD:AD,B:B,B238)&gt;10,10,_xlfn.MAXIFS(AD:AD,B:B,B238))</f>
        <v>5</v>
      </c>
      <c r="AG238" s="2" t="str">
        <f>VLOOKUP(K238,'[1]자격증 backdata'!A:C,3,0)</f>
        <v>E</v>
      </c>
      <c r="AH238" s="2">
        <f>COUNTIFS($B:$B,$B238,$AG:$AG,AH$1)</f>
        <v>0</v>
      </c>
      <c r="AI238" s="2">
        <f>COUNTIFS($B:$B,$B238,$AG:$AG,AI$1)</f>
        <v>0</v>
      </c>
      <c r="AJ238" s="2">
        <f>COUNTIFS($B:$B,$B238,$AG:$AG,AJ$1)</f>
        <v>0</v>
      </c>
      <c r="AK238" s="2">
        <f>COUNTIFS($B:$B,$B238,$AG:$AG,AK$1)</f>
        <v>0</v>
      </c>
      <c r="AL238" s="2">
        <f>COUNTIFS($B:$B,$B238,$AG:$AG,AL$1)</f>
        <v>1</v>
      </c>
      <c r="AM238" s="2">
        <f>COUNTIFS($B:$B,$B238,$AG:$AG,AM$1)</f>
        <v>0</v>
      </c>
      <c r="AN238" s="2">
        <f>COUNTIFS($B:$B,$B238,$AG:$AG,AN$1)</f>
        <v>0</v>
      </c>
      <c r="AO238" s="2">
        <f>COUNTIFS($B:$B,$B238,$AG:$AG,AO$1)</f>
        <v>1</v>
      </c>
      <c r="AP238" s="2">
        <f>COUNTIFS($B:$B,$B238,$AG:$AG,AP$1)</f>
        <v>0</v>
      </c>
      <c r="AQ238" s="2">
        <f>COUNTIFS($B:$B,$B238,$AG:$AG,AQ$1)</f>
        <v>1</v>
      </c>
      <c r="AR238" s="2">
        <f>COUNTIFS($B:$B,$B238,$AG:$AG,AR$1)</f>
        <v>0</v>
      </c>
      <c r="AS238" s="2">
        <f>COUNTIFS($B:$B,$B238,$AG:$AG,AS$1)</f>
        <v>0</v>
      </c>
      <c r="AT238" s="2">
        <f>COUNTIFS($B:$B,$B238,$AG:$AG,AT$1)</f>
        <v>0</v>
      </c>
      <c r="AU238" s="2">
        <f>COUNTIFS($B:$B,$B238,$AG:$AG,AU$1)</f>
        <v>0</v>
      </c>
    </row>
    <row r="239" spans="1:47" ht="15" customHeight="1" x14ac:dyDescent="0.35">
      <c r="A239" s="4">
        <f>IF(B238=B239,A238,A238+1)</f>
        <v>73</v>
      </c>
      <c r="B239" s="4" t="s">
        <v>5935</v>
      </c>
      <c r="C239" s="4" t="s">
        <v>5934</v>
      </c>
      <c r="D239" s="4" t="s">
        <v>3044</v>
      </c>
      <c r="E239" s="4" t="s">
        <v>3043</v>
      </c>
      <c r="F239" s="4" t="s">
        <v>7</v>
      </c>
      <c r="G239" s="4" t="s">
        <v>8</v>
      </c>
      <c r="H239" s="4" t="s">
        <v>7</v>
      </c>
      <c r="I239" s="4">
        <v>1</v>
      </c>
      <c r="J239" s="4" t="s">
        <v>411</v>
      </c>
      <c r="K239" s="4" t="s">
        <v>3042</v>
      </c>
      <c r="L239" s="4" t="s">
        <v>55</v>
      </c>
      <c r="M239" s="4" t="s">
        <v>5936</v>
      </c>
      <c r="N239" s="4" t="s">
        <v>824</v>
      </c>
      <c r="P239" s="4" t="s">
        <v>669</v>
      </c>
      <c r="Q239" s="4" t="s">
        <v>1475</v>
      </c>
      <c r="R239" s="4" t="s">
        <v>2434</v>
      </c>
      <c r="S239" s="5" t="str">
        <f>IF(P239="심사불필요","-",VLOOKUP(K239,'[1]자격증 backdata'!A:G,7,0))</f>
        <v>-</v>
      </c>
      <c r="T239" s="5" t="str">
        <f>IF(S239="-","-",IF(COUNTIFS(B:B,B239,S:S,"필수")&gt;0,"자격요건충족","확인필요"))</f>
        <v>-</v>
      </c>
      <c r="U239" s="5"/>
      <c r="W239" s="5">
        <f>IF(Q239="4급","심사불필요",VLOOKUP(K239,'[1]자격증 backdata'!A:B,2,0))</f>
        <v>2</v>
      </c>
      <c r="X239" s="4">
        <f>IF(R239="A", MIN(20, SUMIFS(W:W, B:B, B239, R:R, "A")),IF(R239="B", MIN(30, SUMIFS(W:W, B:B, B239, R:R, "B")),"비해당분야"))</f>
        <v>2</v>
      </c>
      <c r="Y239" s="4" t="str">
        <f>IF(R239="C",MIN(30,IF(COUNTIFS(B:B,B239,W:W,"가1")=1,25,IF(COUNTIFS(B:B,B239,W:W,"가1")&gt;=2,30,0))+IF(COUNTIFS(B:B,B239,W:W,"나1")&gt;=4,30,IF(COUNTIFS(B:B,B239,W:W,"나1")=3,26,IF(COUNTIFS(B:B,B239,W:W,"나1")=2,22,IF(COUNTIFS(B:B,B239,W:W,"나1")=1,18,0)))))+MIN(30,IF(COUNTIFS(B:B,B239,W:W,"가2")=1,25,IF(COUNTIFS(B:B,B239,W:W,"가2")&gt;=2,30,0))+IF(COUNTIFS(B:B,B239,W:W,"나2")=3,30,IF(COUNTIFS(B:B,B239,W:W,"나2")=2,25,IF(COUNTIFS(B:B,B239,W:W,"나2")=1,20,0)))),"비해당분야")</f>
        <v>비해당분야</v>
      </c>
      <c r="Z239" s="4" t="str">
        <f>IF(R239="C",VLOOKUP(K239,'[1]자격증 backdata'!A:F,6,0),"비해당분야")</f>
        <v>비해당분야</v>
      </c>
      <c r="AA239" s="4" t="str">
        <f>IF(R239="C",SUMIF(B:B,B239,Z:Z),"비해당분야")</f>
        <v>비해당분야</v>
      </c>
      <c r="AB239" s="4" t="str">
        <f>IF(R239="C",SUM(Y239,AA239),"비해당분야")</f>
        <v>비해당분야</v>
      </c>
      <c r="AC239" s="4">
        <f>IF(R239="C",AB239,X239)</f>
        <v>2</v>
      </c>
      <c r="AD239" s="4">
        <f>VLOOKUP(K239,'[1]자격증 backdata'!A:D,4,0)</f>
        <v>0</v>
      </c>
      <c r="AE239" s="4">
        <f>IF(_xlfn.MAXIFS(AD:AD,B:B,B239)&gt;10,10,_xlfn.MAXIFS(AD:AD,B:B,B239))</f>
        <v>5</v>
      </c>
      <c r="AG239" s="5" t="str">
        <f>VLOOKUP(K239,'[1]자격증 backdata'!A:C,3,0)</f>
        <v>G</v>
      </c>
      <c r="AH239" s="5">
        <f>COUNTIFS($B:$B,$B239,$AG:$AG,AH$1)</f>
        <v>0</v>
      </c>
      <c r="AI239" s="5">
        <f>COUNTIFS($B:$B,$B239,$AG:$AG,AI$1)</f>
        <v>0</v>
      </c>
      <c r="AJ239" s="5">
        <f>COUNTIFS($B:$B,$B239,$AG:$AG,AJ$1)</f>
        <v>0</v>
      </c>
      <c r="AK239" s="5">
        <f>COUNTIFS($B:$B,$B239,$AG:$AG,AK$1)</f>
        <v>0</v>
      </c>
      <c r="AL239" s="5">
        <f>COUNTIFS($B:$B,$B239,$AG:$AG,AL$1)</f>
        <v>0</v>
      </c>
      <c r="AM239" s="5">
        <f>COUNTIFS($B:$B,$B239,$AG:$AG,AM$1)</f>
        <v>0</v>
      </c>
      <c r="AN239" s="5">
        <f>COUNTIFS($B:$B,$B239,$AG:$AG,AN$1)</f>
        <v>1</v>
      </c>
      <c r="AO239" s="5">
        <f>COUNTIFS($B:$B,$B239,$AG:$AG,AO$1)</f>
        <v>0</v>
      </c>
      <c r="AP239" s="5">
        <f>COUNTIFS($B:$B,$B239,$AG:$AG,AP$1)</f>
        <v>0</v>
      </c>
      <c r="AQ239" s="5">
        <f>COUNTIFS($B:$B,$B239,$AG:$AG,AQ$1)</f>
        <v>0</v>
      </c>
      <c r="AR239" s="5">
        <f>COUNTIFS($B:$B,$B239,$AG:$AG,AR$1)</f>
        <v>0</v>
      </c>
      <c r="AS239" s="5">
        <f>COUNTIFS($B:$B,$B239,$AG:$AG,AS$1)</f>
        <v>0</v>
      </c>
      <c r="AT239" s="5">
        <f>COUNTIFS($B:$B,$B239,$AG:$AG,AT$1)</f>
        <v>0</v>
      </c>
      <c r="AU239" s="5">
        <f>COUNTIFS($B:$B,$B239,$AG:$AG,AU$1)</f>
        <v>0</v>
      </c>
    </row>
    <row r="240" spans="1:47" ht="15" customHeight="1" x14ac:dyDescent="0.35">
      <c r="A240" s="6">
        <f>IF(B239=B240,A239,A239+1)</f>
        <v>73</v>
      </c>
      <c r="B240" s="6" t="s">
        <v>5935</v>
      </c>
      <c r="C240" s="6" t="s">
        <v>5934</v>
      </c>
      <c r="D240" s="6" t="s">
        <v>3044</v>
      </c>
      <c r="E240" s="6" t="s">
        <v>3043</v>
      </c>
      <c r="F240" s="4" t="s">
        <v>7</v>
      </c>
      <c r="G240" s="4" t="s">
        <v>8</v>
      </c>
      <c r="H240" s="4" t="s">
        <v>7</v>
      </c>
      <c r="I240" s="4">
        <v>2</v>
      </c>
      <c r="J240" s="4" t="s">
        <v>38</v>
      </c>
      <c r="K240" s="4" t="s">
        <v>3059</v>
      </c>
      <c r="L240" s="4" t="s">
        <v>36</v>
      </c>
      <c r="M240" s="4" t="s">
        <v>5933</v>
      </c>
      <c r="N240" s="4" t="s">
        <v>2609</v>
      </c>
      <c r="P240" s="4" t="s">
        <v>669</v>
      </c>
      <c r="Q240" s="4" t="s">
        <v>1475</v>
      </c>
      <c r="R240" s="4" t="s">
        <v>2434</v>
      </c>
      <c r="S240" s="5" t="str">
        <f>IF(P240="심사불필요","-",VLOOKUP(K240,'[1]자격증 backdata'!A:G,7,0))</f>
        <v>-</v>
      </c>
      <c r="T240" s="5" t="str">
        <f>IF(S240="-","-",IF(COUNTIFS(B:B,B240,S:S,"필수")&gt;0,"자격요건충족","확인필요"))</f>
        <v>-</v>
      </c>
      <c r="U240" s="5"/>
      <c r="W240" s="5">
        <f>IF(Q240="4급","심사불필요",VLOOKUP(K240,'[1]자격증 backdata'!A:B,2,0))</f>
        <v>0</v>
      </c>
      <c r="X240" s="4">
        <f>IF(R240="A", MIN(20, SUMIFS(W:W, B:B, B240, R:R, "A")),IF(R240="B", MIN(30, SUMIFS(W:W, B:B, B240, R:R, "B")),"비해당분야"))</f>
        <v>2</v>
      </c>
      <c r="Y240" s="4" t="str">
        <f>IF(R240="C",MIN(30,IF(COUNTIFS(B:B,B240,W:W,"가1")=1,25,IF(COUNTIFS(B:B,B240,W:W,"가1")&gt;=2,30,0))+IF(COUNTIFS(B:B,B240,W:W,"나1")&gt;=4,30,IF(COUNTIFS(B:B,B240,W:W,"나1")=3,26,IF(COUNTIFS(B:B,B240,W:W,"나1")=2,22,IF(COUNTIFS(B:B,B240,W:W,"나1")=1,18,0)))))+MIN(30,IF(COUNTIFS(B:B,B240,W:W,"가2")=1,25,IF(COUNTIFS(B:B,B240,W:W,"가2")&gt;=2,30,0))+IF(COUNTIFS(B:B,B240,W:W,"나2")=3,30,IF(COUNTIFS(B:B,B240,W:W,"나2")=2,25,IF(COUNTIFS(B:B,B240,W:W,"나2")=1,20,0)))),"비해당분야")</f>
        <v>비해당분야</v>
      </c>
      <c r="Z240" s="4" t="str">
        <f>IF(R240="C",VLOOKUP(K240,'[1]자격증 backdata'!A:F,6,0),"비해당분야")</f>
        <v>비해당분야</v>
      </c>
      <c r="AA240" s="4" t="str">
        <f>IF(R240="C",SUMIF(B:B,B240,Z:Z),"비해당분야")</f>
        <v>비해당분야</v>
      </c>
      <c r="AB240" s="4" t="str">
        <f>IF(R240="C",SUM(Y240,AA240),"비해당분야")</f>
        <v>비해당분야</v>
      </c>
      <c r="AC240" s="4">
        <f>IF(R240="C",AB240,X240)</f>
        <v>2</v>
      </c>
      <c r="AD240" s="4">
        <f>VLOOKUP(K240,'[1]자격증 backdata'!A:D,4,0)</f>
        <v>5</v>
      </c>
      <c r="AE240" s="4">
        <f>IF(_xlfn.MAXIFS(AD:AD,B:B,B240)&gt;10,10,_xlfn.MAXIFS(AD:AD,B:B,B240))</f>
        <v>5</v>
      </c>
      <c r="AG240" s="5">
        <f>VLOOKUP(K240,'[1]자격증 backdata'!A:C,3,0)</f>
        <v>0</v>
      </c>
      <c r="AH240" s="5">
        <f>COUNTIFS($B:$B,$B240,$AG:$AG,AH$1)</f>
        <v>0</v>
      </c>
      <c r="AI240" s="5">
        <f>COUNTIFS($B:$B,$B240,$AG:$AG,AI$1)</f>
        <v>0</v>
      </c>
      <c r="AJ240" s="5">
        <f>COUNTIFS($B:$B,$B240,$AG:$AG,AJ$1)</f>
        <v>0</v>
      </c>
      <c r="AK240" s="5">
        <f>COUNTIFS($B:$B,$B240,$AG:$AG,AK$1)</f>
        <v>0</v>
      </c>
      <c r="AL240" s="5">
        <f>COUNTIFS($B:$B,$B240,$AG:$AG,AL$1)</f>
        <v>0</v>
      </c>
      <c r="AM240" s="5">
        <f>COUNTIFS($B:$B,$B240,$AG:$AG,AM$1)</f>
        <v>0</v>
      </c>
      <c r="AN240" s="5">
        <f>COUNTIFS($B:$B,$B240,$AG:$AG,AN$1)</f>
        <v>1</v>
      </c>
      <c r="AO240" s="5">
        <f>COUNTIFS($B:$B,$B240,$AG:$AG,AO$1)</f>
        <v>0</v>
      </c>
      <c r="AP240" s="5">
        <f>COUNTIFS($B:$B,$B240,$AG:$AG,AP$1)</f>
        <v>0</v>
      </c>
      <c r="AQ240" s="5">
        <f>COUNTIFS($B:$B,$B240,$AG:$AG,AQ$1)</f>
        <v>0</v>
      </c>
      <c r="AR240" s="5">
        <f>COUNTIFS($B:$B,$B240,$AG:$AG,AR$1)</f>
        <v>0</v>
      </c>
      <c r="AS240" s="5">
        <f>COUNTIFS($B:$B,$B240,$AG:$AG,AS$1)</f>
        <v>0</v>
      </c>
      <c r="AT240" s="5">
        <f>COUNTIFS($B:$B,$B240,$AG:$AG,AT$1)</f>
        <v>0</v>
      </c>
      <c r="AU240" s="5">
        <f>COUNTIFS($B:$B,$B240,$AG:$AG,AU$1)</f>
        <v>0</v>
      </c>
    </row>
    <row r="241" spans="1:47" ht="15" customHeight="1" x14ac:dyDescent="0.35">
      <c r="A241" s="3">
        <f>IF(B240=B241,A240,A240+1)</f>
        <v>74</v>
      </c>
      <c r="B241" s="3" t="s">
        <v>5928</v>
      </c>
      <c r="C241" s="3" t="s">
        <v>4805</v>
      </c>
      <c r="D241" s="3" t="s">
        <v>3044</v>
      </c>
      <c r="E241" s="3" t="s">
        <v>3043</v>
      </c>
      <c r="F241" s="4" t="s">
        <v>7</v>
      </c>
      <c r="G241" s="4" t="s">
        <v>8</v>
      </c>
      <c r="H241" s="4" t="s">
        <v>7</v>
      </c>
      <c r="I241" s="3">
        <v>1</v>
      </c>
      <c r="J241" s="3" t="s">
        <v>69</v>
      </c>
      <c r="K241" s="3" t="s">
        <v>3065</v>
      </c>
      <c r="L241" s="3" t="s">
        <v>36</v>
      </c>
      <c r="M241" s="3" t="s">
        <v>5932</v>
      </c>
      <c r="N241" s="3" t="s">
        <v>1893</v>
      </c>
      <c r="P241" s="3" t="s">
        <v>669</v>
      </c>
      <c r="Q241" s="3" t="s">
        <v>1475</v>
      </c>
      <c r="R241" s="3" t="s">
        <v>2434</v>
      </c>
      <c r="S241" s="2" t="str">
        <f>IF(P241="심사불필요","-",VLOOKUP(K241,'[1]자격증 backdata'!A:G,7,0))</f>
        <v>-</v>
      </c>
      <c r="T241" s="2" t="str">
        <f>IF(S241="-","-",IF(COUNTIFS(B:B,B241,S:S,"필수")&gt;0,"자격요건충족","확인필요"))</f>
        <v>-</v>
      </c>
      <c r="U241" s="2"/>
      <c r="W241" s="2">
        <f>IF(Q241="4급","심사불필요",VLOOKUP(K241,'[1]자격증 backdata'!A:B,2,0))</f>
        <v>0</v>
      </c>
      <c r="X241" s="3">
        <f>IF(R241="A", MIN(20, SUMIFS(W:W, B:B, B241, R:R, "A")),IF(R241="B", MIN(30, SUMIFS(W:W, B:B, B241, R:R, "B")),"비해당분야"))</f>
        <v>12</v>
      </c>
      <c r="Y241" s="3" t="str">
        <f>IF(R241="C",MIN(30,IF(COUNTIFS(B:B,B241,W:W,"가1")=1,25,IF(COUNTIFS(B:B,B241,W:W,"가1")&gt;=2,30,0))+IF(COUNTIFS(B:B,B241,W:W,"나1")&gt;=4,30,IF(COUNTIFS(B:B,B241,W:W,"나1")=3,26,IF(COUNTIFS(B:B,B241,W:W,"나1")=2,22,IF(COUNTIFS(B:B,B241,W:W,"나1")=1,18,0)))))+MIN(30,IF(COUNTIFS(B:B,B241,W:W,"가2")=1,25,IF(COUNTIFS(B:B,B241,W:W,"가2")&gt;=2,30,0))+IF(COUNTIFS(B:B,B241,W:W,"나2")=3,30,IF(COUNTIFS(B:B,B241,W:W,"나2")=2,25,IF(COUNTIFS(B:B,B241,W:W,"나2")=1,20,0)))),"비해당분야")</f>
        <v>비해당분야</v>
      </c>
      <c r="Z241" s="3" t="str">
        <f>IF(R241="C",VLOOKUP(K241,'[1]자격증 backdata'!A:F,6,0),"비해당분야")</f>
        <v>비해당분야</v>
      </c>
      <c r="AA241" s="3" t="str">
        <f>IF(R241="C",SUMIF(B:B,B241,Z:Z),"비해당분야")</f>
        <v>비해당분야</v>
      </c>
      <c r="AB241" s="3" t="str">
        <f>IF(R241="C",SUM(Y241,AA241),"비해당분야")</f>
        <v>비해당분야</v>
      </c>
      <c r="AC241" s="3">
        <f>IF(R241="C",AB241,X241)</f>
        <v>12</v>
      </c>
      <c r="AD241" s="3">
        <f>VLOOKUP(K241,'[1]자격증 backdata'!A:D,4,0)</f>
        <v>5</v>
      </c>
      <c r="AE241" s="3">
        <f>IF(_xlfn.MAXIFS(AD:AD,B:B,B241)&gt;10,10,_xlfn.MAXIFS(AD:AD,B:B,B241))</f>
        <v>5</v>
      </c>
      <c r="AG241" s="2">
        <f>VLOOKUP(K241,'[1]자격증 backdata'!A:C,3,0)</f>
        <v>0</v>
      </c>
      <c r="AH241" s="2">
        <f>COUNTIFS($B:$B,$B241,$AG:$AG,AH$1)</f>
        <v>0</v>
      </c>
      <c r="AI241" s="2">
        <f>COUNTIFS($B:$B,$B241,$AG:$AG,AI$1)</f>
        <v>0</v>
      </c>
      <c r="AJ241" s="2">
        <f>COUNTIFS($B:$B,$B241,$AG:$AG,AJ$1)</f>
        <v>0</v>
      </c>
      <c r="AK241" s="2">
        <f>COUNTIFS($B:$B,$B241,$AG:$AG,AK$1)</f>
        <v>0</v>
      </c>
      <c r="AL241" s="2">
        <f>COUNTIFS($B:$B,$B241,$AG:$AG,AL$1)</f>
        <v>0</v>
      </c>
      <c r="AM241" s="2">
        <f>COUNTIFS($B:$B,$B241,$AG:$AG,AM$1)</f>
        <v>0</v>
      </c>
      <c r="AN241" s="2">
        <f>COUNTIFS($B:$B,$B241,$AG:$AG,AN$1)</f>
        <v>0</v>
      </c>
      <c r="AO241" s="2">
        <f>COUNTIFS($B:$B,$B241,$AG:$AG,AO$1)</f>
        <v>0</v>
      </c>
      <c r="AP241" s="2">
        <f>COUNTIFS($B:$B,$B241,$AG:$AG,AP$1)</f>
        <v>0</v>
      </c>
      <c r="AQ241" s="2">
        <f>COUNTIFS($B:$B,$B241,$AG:$AG,AQ$1)</f>
        <v>0</v>
      </c>
      <c r="AR241" s="2">
        <f>COUNTIFS($B:$B,$B241,$AG:$AG,AR$1)</f>
        <v>0</v>
      </c>
      <c r="AS241" s="2">
        <f>COUNTIFS($B:$B,$B241,$AG:$AG,AS$1)</f>
        <v>0</v>
      </c>
      <c r="AT241" s="2">
        <f>COUNTIFS($B:$B,$B241,$AG:$AG,AT$1)</f>
        <v>1</v>
      </c>
      <c r="AU241" s="2">
        <f>COUNTIFS($B:$B,$B241,$AG:$AG,AU$1)</f>
        <v>1</v>
      </c>
    </row>
    <row r="242" spans="1:47" ht="15" customHeight="1" x14ac:dyDescent="0.35">
      <c r="A242" s="7">
        <f>IF(B241=B242,A241,A241+1)</f>
        <v>74</v>
      </c>
      <c r="B242" s="7" t="s">
        <v>5928</v>
      </c>
      <c r="C242" s="7" t="s">
        <v>4805</v>
      </c>
      <c r="D242" s="7" t="s">
        <v>3044</v>
      </c>
      <c r="E242" s="7" t="s">
        <v>3043</v>
      </c>
      <c r="F242" s="4" t="s">
        <v>7</v>
      </c>
      <c r="G242" s="4" t="s">
        <v>8</v>
      </c>
      <c r="H242" s="4" t="s">
        <v>7</v>
      </c>
      <c r="I242" s="3">
        <v>2</v>
      </c>
      <c r="J242" s="3" t="s">
        <v>106</v>
      </c>
      <c r="K242" s="3" t="s">
        <v>3057</v>
      </c>
      <c r="L242" s="3" t="s">
        <v>55</v>
      </c>
      <c r="M242" s="3" t="s">
        <v>5931</v>
      </c>
      <c r="N242" s="3" t="s">
        <v>5930</v>
      </c>
      <c r="P242" s="3" t="s">
        <v>669</v>
      </c>
      <c r="Q242" s="3" t="s">
        <v>1475</v>
      </c>
      <c r="R242" s="3" t="s">
        <v>2434</v>
      </c>
      <c r="S242" s="2" t="str">
        <f>IF(P242="심사불필요","-",VLOOKUP(K242,'[1]자격증 backdata'!A:G,7,0))</f>
        <v>-</v>
      </c>
      <c r="T242" s="2" t="str">
        <f>IF(S242="-","-",IF(COUNTIFS(B:B,B242,S:S,"필수")&gt;0,"자격요건충족","확인필요"))</f>
        <v>-</v>
      </c>
      <c r="U242" s="2"/>
      <c r="W242" s="2">
        <f>IF(Q242="4급","심사불필요",VLOOKUP(K242,'[1]자격증 backdata'!A:B,2,0))</f>
        <v>4</v>
      </c>
      <c r="X242" s="3">
        <f>IF(R242="A", MIN(20, SUMIFS(W:W, B:B, B242, R:R, "A")),IF(R242="B", MIN(30, SUMIFS(W:W, B:B, B242, R:R, "B")),"비해당분야"))</f>
        <v>12</v>
      </c>
      <c r="Y242" s="3" t="str">
        <f>IF(R242="C",MIN(30,IF(COUNTIFS(B:B,B242,W:W,"가1")=1,25,IF(COUNTIFS(B:B,B242,W:W,"가1")&gt;=2,30,0))+IF(COUNTIFS(B:B,B242,W:W,"나1")&gt;=4,30,IF(COUNTIFS(B:B,B242,W:W,"나1")=3,26,IF(COUNTIFS(B:B,B242,W:W,"나1")=2,22,IF(COUNTIFS(B:B,B242,W:W,"나1")=1,18,0)))))+MIN(30,IF(COUNTIFS(B:B,B242,W:W,"가2")=1,25,IF(COUNTIFS(B:B,B242,W:W,"가2")&gt;=2,30,0))+IF(COUNTIFS(B:B,B242,W:W,"나2")=3,30,IF(COUNTIFS(B:B,B242,W:W,"나2")=2,25,IF(COUNTIFS(B:B,B242,W:W,"나2")=1,20,0)))),"비해당분야")</f>
        <v>비해당분야</v>
      </c>
      <c r="Z242" s="3" t="str">
        <f>IF(R242="C",VLOOKUP(K242,'[1]자격증 backdata'!A:F,6,0),"비해당분야")</f>
        <v>비해당분야</v>
      </c>
      <c r="AA242" s="3" t="str">
        <f>IF(R242="C",SUMIF(B:B,B242,Z:Z),"비해당분야")</f>
        <v>비해당분야</v>
      </c>
      <c r="AB242" s="3" t="str">
        <f>IF(R242="C",SUM(Y242,AA242),"비해당분야")</f>
        <v>비해당분야</v>
      </c>
      <c r="AC242" s="3">
        <f>IF(R242="C",AB242,X242)</f>
        <v>12</v>
      </c>
      <c r="AD242" s="3">
        <f>VLOOKUP(K242,'[1]자격증 backdata'!A:D,4,0)</f>
        <v>0</v>
      </c>
      <c r="AE242" s="3">
        <f>IF(_xlfn.MAXIFS(AD:AD,B:B,B242)&gt;10,10,_xlfn.MAXIFS(AD:AD,B:B,B242))</f>
        <v>5</v>
      </c>
      <c r="AG242" s="2" t="str">
        <f>VLOOKUP(K242,'[1]자격증 backdata'!A:C,3,0)</f>
        <v>M</v>
      </c>
      <c r="AH242" s="2">
        <f>COUNTIFS($B:$B,$B242,$AG:$AG,AH$1)</f>
        <v>0</v>
      </c>
      <c r="AI242" s="2">
        <f>COUNTIFS($B:$B,$B242,$AG:$AG,AI$1)</f>
        <v>0</v>
      </c>
      <c r="AJ242" s="2">
        <f>COUNTIFS($B:$B,$B242,$AG:$AG,AJ$1)</f>
        <v>0</v>
      </c>
      <c r="AK242" s="2">
        <f>COUNTIFS($B:$B,$B242,$AG:$AG,AK$1)</f>
        <v>0</v>
      </c>
      <c r="AL242" s="2">
        <f>COUNTIFS($B:$B,$B242,$AG:$AG,AL$1)</f>
        <v>0</v>
      </c>
      <c r="AM242" s="2">
        <f>COUNTIFS($B:$B,$B242,$AG:$AG,AM$1)</f>
        <v>0</v>
      </c>
      <c r="AN242" s="2">
        <f>COUNTIFS($B:$B,$B242,$AG:$AG,AN$1)</f>
        <v>0</v>
      </c>
      <c r="AO242" s="2">
        <f>COUNTIFS($B:$B,$B242,$AG:$AG,AO$1)</f>
        <v>0</v>
      </c>
      <c r="AP242" s="2">
        <f>COUNTIFS($B:$B,$B242,$AG:$AG,AP$1)</f>
        <v>0</v>
      </c>
      <c r="AQ242" s="2">
        <f>COUNTIFS($B:$B,$B242,$AG:$AG,AQ$1)</f>
        <v>0</v>
      </c>
      <c r="AR242" s="2">
        <f>COUNTIFS($B:$B,$B242,$AG:$AG,AR$1)</f>
        <v>0</v>
      </c>
      <c r="AS242" s="2">
        <f>COUNTIFS($B:$B,$B242,$AG:$AG,AS$1)</f>
        <v>0</v>
      </c>
      <c r="AT242" s="2">
        <f>COUNTIFS($B:$B,$B242,$AG:$AG,AT$1)</f>
        <v>1</v>
      </c>
      <c r="AU242" s="2">
        <f>COUNTIFS($B:$B,$B242,$AG:$AG,AU$1)</f>
        <v>1</v>
      </c>
    </row>
    <row r="243" spans="1:47" ht="15" customHeight="1" x14ac:dyDescent="0.35">
      <c r="A243" s="7">
        <f>IF(B242=B243,A242,A242+1)</f>
        <v>74</v>
      </c>
      <c r="B243" s="7" t="s">
        <v>5928</v>
      </c>
      <c r="C243" s="7" t="s">
        <v>4805</v>
      </c>
      <c r="D243" s="7" t="s">
        <v>3044</v>
      </c>
      <c r="E243" s="7" t="s">
        <v>3043</v>
      </c>
      <c r="F243" s="4" t="s">
        <v>7</v>
      </c>
      <c r="G243" s="4" t="s">
        <v>8</v>
      </c>
      <c r="H243" s="4" t="s">
        <v>7</v>
      </c>
      <c r="I243" s="3">
        <v>3</v>
      </c>
      <c r="J243" s="3" t="s">
        <v>1970</v>
      </c>
      <c r="K243" s="3" t="s">
        <v>3092</v>
      </c>
      <c r="L243" s="3" t="s">
        <v>348</v>
      </c>
      <c r="M243" s="3" t="s">
        <v>5929</v>
      </c>
      <c r="N243" s="3" t="s">
        <v>4187</v>
      </c>
      <c r="P243" s="3" t="s">
        <v>669</v>
      </c>
      <c r="Q243" s="3" t="s">
        <v>1475</v>
      </c>
      <c r="R243" s="3" t="s">
        <v>2434</v>
      </c>
      <c r="S243" s="2" t="str">
        <f>IF(P243="심사불필요","-",VLOOKUP(K243,'[1]자격증 backdata'!A:G,7,0))</f>
        <v>-</v>
      </c>
      <c r="T243" s="2" t="str">
        <f>IF(S243="-","-",IF(COUNTIFS(B:B,B243,S:S,"필수")&gt;0,"자격요건충족","확인필요"))</f>
        <v>-</v>
      </c>
      <c r="U243" s="2"/>
      <c r="W243" s="2">
        <f>IF(Q243="4급","심사불필요",VLOOKUP(K243,'[1]자격증 backdata'!A:B,2,0))</f>
        <v>4</v>
      </c>
      <c r="X243" s="3">
        <f>IF(R243="A", MIN(20, SUMIFS(W:W, B:B, B243, R:R, "A")),IF(R243="B", MIN(30, SUMIFS(W:W, B:B, B243, R:R, "B")),"비해당분야"))</f>
        <v>12</v>
      </c>
      <c r="Y243" s="3" t="str">
        <f>IF(R243="C",MIN(30,IF(COUNTIFS(B:B,B243,W:W,"가1")=1,25,IF(COUNTIFS(B:B,B243,W:W,"가1")&gt;=2,30,0))+IF(COUNTIFS(B:B,B243,W:W,"나1")&gt;=4,30,IF(COUNTIFS(B:B,B243,W:W,"나1")=3,26,IF(COUNTIFS(B:B,B243,W:W,"나1")=2,22,IF(COUNTIFS(B:B,B243,W:W,"나1")=1,18,0)))))+MIN(30,IF(COUNTIFS(B:B,B243,W:W,"가2")=1,25,IF(COUNTIFS(B:B,B243,W:W,"가2")&gt;=2,30,0))+IF(COUNTIFS(B:B,B243,W:W,"나2")=3,30,IF(COUNTIFS(B:B,B243,W:W,"나2")=2,25,IF(COUNTIFS(B:B,B243,W:W,"나2")=1,20,0)))),"비해당분야")</f>
        <v>비해당분야</v>
      </c>
      <c r="Z243" s="3" t="str">
        <f>IF(R243="C",VLOOKUP(K243,'[1]자격증 backdata'!A:F,6,0),"비해당분야")</f>
        <v>비해당분야</v>
      </c>
      <c r="AA243" s="3" t="str">
        <f>IF(R243="C",SUMIF(B:B,B243,Z:Z),"비해당분야")</f>
        <v>비해당분야</v>
      </c>
      <c r="AB243" s="3" t="str">
        <f>IF(R243="C",SUM(Y243,AA243),"비해당분야")</f>
        <v>비해당분야</v>
      </c>
      <c r="AC243" s="3">
        <f>IF(R243="C",AB243,X243)</f>
        <v>12</v>
      </c>
      <c r="AD243" s="3">
        <f>VLOOKUP(K243,'[1]자격증 backdata'!A:D,4,0)</f>
        <v>0</v>
      </c>
      <c r="AE243" s="3">
        <f>IF(_xlfn.MAXIFS(AD:AD,B:B,B243)&gt;10,10,_xlfn.MAXIFS(AD:AD,B:B,B243))</f>
        <v>5</v>
      </c>
      <c r="AG243" s="2">
        <f>VLOOKUP(K243,'[1]자격증 backdata'!A:C,3,0)</f>
        <v>0</v>
      </c>
      <c r="AH243" s="2">
        <f>COUNTIFS($B:$B,$B243,$AG:$AG,AH$1)</f>
        <v>0</v>
      </c>
      <c r="AI243" s="2">
        <f>COUNTIFS($B:$B,$B243,$AG:$AG,AI$1)</f>
        <v>0</v>
      </c>
      <c r="AJ243" s="2">
        <f>COUNTIFS($B:$B,$B243,$AG:$AG,AJ$1)</f>
        <v>0</v>
      </c>
      <c r="AK243" s="2">
        <f>COUNTIFS($B:$B,$B243,$AG:$AG,AK$1)</f>
        <v>0</v>
      </c>
      <c r="AL243" s="2">
        <f>COUNTIFS($B:$B,$B243,$AG:$AG,AL$1)</f>
        <v>0</v>
      </c>
      <c r="AM243" s="2">
        <f>COUNTIFS($B:$B,$B243,$AG:$AG,AM$1)</f>
        <v>0</v>
      </c>
      <c r="AN243" s="2">
        <f>COUNTIFS($B:$B,$B243,$AG:$AG,AN$1)</f>
        <v>0</v>
      </c>
      <c r="AO243" s="2">
        <f>COUNTIFS($B:$B,$B243,$AG:$AG,AO$1)</f>
        <v>0</v>
      </c>
      <c r="AP243" s="2">
        <f>COUNTIFS($B:$B,$B243,$AG:$AG,AP$1)</f>
        <v>0</v>
      </c>
      <c r="AQ243" s="2">
        <f>COUNTIFS($B:$B,$B243,$AG:$AG,AQ$1)</f>
        <v>0</v>
      </c>
      <c r="AR243" s="2">
        <f>COUNTIFS($B:$B,$B243,$AG:$AG,AR$1)</f>
        <v>0</v>
      </c>
      <c r="AS243" s="2">
        <f>COUNTIFS($B:$B,$B243,$AG:$AG,AS$1)</f>
        <v>0</v>
      </c>
      <c r="AT243" s="2">
        <f>COUNTIFS($B:$B,$B243,$AG:$AG,AT$1)</f>
        <v>1</v>
      </c>
      <c r="AU243" s="2">
        <f>COUNTIFS($B:$B,$B243,$AG:$AG,AU$1)</f>
        <v>1</v>
      </c>
    </row>
    <row r="244" spans="1:47" ht="15" customHeight="1" x14ac:dyDescent="0.35">
      <c r="A244" s="7">
        <f>IF(B243=B244,A243,A243+1)</f>
        <v>74</v>
      </c>
      <c r="B244" s="7" t="s">
        <v>5928</v>
      </c>
      <c r="C244" s="7" t="s">
        <v>4805</v>
      </c>
      <c r="D244" s="7" t="s">
        <v>3044</v>
      </c>
      <c r="E244" s="7" t="s">
        <v>3043</v>
      </c>
      <c r="F244" s="4" t="s">
        <v>7</v>
      </c>
      <c r="G244" s="4" t="s">
        <v>8</v>
      </c>
      <c r="H244" s="4" t="s">
        <v>7</v>
      </c>
      <c r="I244" s="3">
        <v>4</v>
      </c>
      <c r="J244" s="3" t="s">
        <v>2899</v>
      </c>
      <c r="K244" s="3" t="s">
        <v>3621</v>
      </c>
      <c r="L244" s="3" t="s">
        <v>348</v>
      </c>
      <c r="M244" s="3" t="s">
        <v>5927</v>
      </c>
      <c r="N244" s="3" t="s">
        <v>5926</v>
      </c>
      <c r="P244" s="3" t="s">
        <v>669</v>
      </c>
      <c r="Q244" s="3" t="s">
        <v>1475</v>
      </c>
      <c r="R244" s="3" t="s">
        <v>2434</v>
      </c>
      <c r="S244" s="2" t="str">
        <f>IF(P244="심사불필요","-",VLOOKUP(K244,'[1]자격증 backdata'!A:G,7,0))</f>
        <v>-</v>
      </c>
      <c r="T244" s="2" t="str">
        <f>IF(S244="-","-",IF(COUNTIFS(B:B,B244,S:S,"필수")&gt;0,"자격요건충족","확인필요"))</f>
        <v>-</v>
      </c>
      <c r="U244" s="2"/>
      <c r="W244" s="2">
        <f>IF(Q244="4급","심사불필요",VLOOKUP(K244,'[1]자격증 backdata'!A:B,2,0))</f>
        <v>4</v>
      </c>
      <c r="X244" s="3">
        <f>IF(R244="A", MIN(20, SUMIFS(W:W, B:B, B244, R:R, "A")),IF(R244="B", MIN(30, SUMIFS(W:W, B:B, B244, R:R, "B")),"비해당분야"))</f>
        <v>12</v>
      </c>
      <c r="Y244" s="3" t="str">
        <f>IF(R244="C",MIN(30,IF(COUNTIFS(B:B,B244,W:W,"가1")=1,25,IF(COUNTIFS(B:B,B244,W:W,"가1")&gt;=2,30,0))+IF(COUNTIFS(B:B,B244,W:W,"나1")&gt;=4,30,IF(COUNTIFS(B:B,B244,W:W,"나1")=3,26,IF(COUNTIFS(B:B,B244,W:W,"나1")=2,22,IF(COUNTIFS(B:B,B244,W:W,"나1")=1,18,0)))))+MIN(30,IF(COUNTIFS(B:B,B244,W:W,"가2")=1,25,IF(COUNTIFS(B:B,B244,W:W,"가2")&gt;=2,30,0))+IF(COUNTIFS(B:B,B244,W:W,"나2")=3,30,IF(COUNTIFS(B:B,B244,W:W,"나2")=2,25,IF(COUNTIFS(B:B,B244,W:W,"나2")=1,20,0)))),"비해당분야")</f>
        <v>비해당분야</v>
      </c>
      <c r="Z244" s="3" t="str">
        <f>IF(R244="C",VLOOKUP(K244,'[1]자격증 backdata'!A:F,6,0),"비해당분야")</f>
        <v>비해당분야</v>
      </c>
      <c r="AA244" s="3" t="str">
        <f>IF(R244="C",SUMIF(B:B,B244,Z:Z),"비해당분야")</f>
        <v>비해당분야</v>
      </c>
      <c r="AB244" s="3" t="str">
        <f>IF(R244="C",SUM(Y244,AA244),"비해당분야")</f>
        <v>비해당분야</v>
      </c>
      <c r="AC244" s="3">
        <f>IF(R244="C",AB244,X244)</f>
        <v>12</v>
      </c>
      <c r="AD244" s="3">
        <f>VLOOKUP(K244,'[1]자격증 backdata'!A:D,4,0)</f>
        <v>0</v>
      </c>
      <c r="AE244" s="3">
        <f>IF(_xlfn.MAXIFS(AD:AD,B:B,B244)&gt;10,10,_xlfn.MAXIFS(AD:AD,B:B,B244))</f>
        <v>5</v>
      </c>
      <c r="AG244" s="2" t="str">
        <f>VLOOKUP(K244,'[1]자격증 backdata'!A:C,3,0)</f>
        <v>N</v>
      </c>
      <c r="AH244" s="2">
        <f>COUNTIFS($B:$B,$B244,$AG:$AG,AH$1)</f>
        <v>0</v>
      </c>
      <c r="AI244" s="2">
        <f>COUNTIFS($B:$B,$B244,$AG:$AG,AI$1)</f>
        <v>0</v>
      </c>
      <c r="AJ244" s="2">
        <f>COUNTIFS($B:$B,$B244,$AG:$AG,AJ$1)</f>
        <v>0</v>
      </c>
      <c r="AK244" s="2">
        <f>COUNTIFS($B:$B,$B244,$AG:$AG,AK$1)</f>
        <v>0</v>
      </c>
      <c r="AL244" s="2">
        <f>COUNTIFS($B:$B,$B244,$AG:$AG,AL$1)</f>
        <v>0</v>
      </c>
      <c r="AM244" s="2">
        <f>COUNTIFS($B:$B,$B244,$AG:$AG,AM$1)</f>
        <v>0</v>
      </c>
      <c r="AN244" s="2">
        <f>COUNTIFS($B:$B,$B244,$AG:$AG,AN$1)</f>
        <v>0</v>
      </c>
      <c r="AO244" s="2">
        <f>COUNTIFS($B:$B,$B244,$AG:$AG,AO$1)</f>
        <v>0</v>
      </c>
      <c r="AP244" s="2">
        <f>COUNTIFS($B:$B,$B244,$AG:$AG,AP$1)</f>
        <v>0</v>
      </c>
      <c r="AQ244" s="2">
        <f>COUNTIFS($B:$B,$B244,$AG:$AG,AQ$1)</f>
        <v>0</v>
      </c>
      <c r="AR244" s="2">
        <f>COUNTIFS($B:$B,$B244,$AG:$AG,AR$1)</f>
        <v>0</v>
      </c>
      <c r="AS244" s="2">
        <f>COUNTIFS($B:$B,$B244,$AG:$AG,AS$1)</f>
        <v>0</v>
      </c>
      <c r="AT244" s="2">
        <f>COUNTIFS($B:$B,$B244,$AG:$AG,AT$1)</f>
        <v>1</v>
      </c>
      <c r="AU244" s="2">
        <f>COUNTIFS($B:$B,$B244,$AG:$AG,AU$1)</f>
        <v>1</v>
      </c>
    </row>
    <row r="245" spans="1:47" ht="15" customHeight="1" x14ac:dyDescent="0.35">
      <c r="A245" s="4">
        <f>IF(B244=B245,A244,A244+1)</f>
        <v>75</v>
      </c>
      <c r="B245" s="4" t="s">
        <v>5923</v>
      </c>
      <c r="C245" s="4" t="s">
        <v>5922</v>
      </c>
      <c r="D245" s="4" t="s">
        <v>3044</v>
      </c>
      <c r="E245" s="4" t="s">
        <v>3043</v>
      </c>
      <c r="F245" s="4" t="s">
        <v>7</v>
      </c>
      <c r="G245" s="4" t="s">
        <v>8</v>
      </c>
      <c r="H245" s="4" t="s">
        <v>7</v>
      </c>
      <c r="I245" s="4">
        <v>1</v>
      </c>
      <c r="J245" s="4" t="s">
        <v>106</v>
      </c>
      <c r="K245" s="4" t="s">
        <v>3057</v>
      </c>
      <c r="L245" s="4" t="s">
        <v>55</v>
      </c>
      <c r="M245" s="4" t="s">
        <v>5925</v>
      </c>
      <c r="N245" s="4" t="s">
        <v>1280</v>
      </c>
      <c r="P245" s="4" t="s">
        <v>669</v>
      </c>
      <c r="Q245" s="4" t="s">
        <v>1475</v>
      </c>
      <c r="R245" s="4" t="s">
        <v>2434</v>
      </c>
      <c r="S245" s="5" t="str">
        <f>IF(P245="심사불필요","-",VLOOKUP(K245,'[1]자격증 backdata'!A:G,7,0))</f>
        <v>-</v>
      </c>
      <c r="T245" s="5" t="str">
        <f>IF(S245="-","-",IF(COUNTIFS(B:B,B245,S:S,"필수")&gt;0,"자격요건충족","확인필요"))</f>
        <v>-</v>
      </c>
      <c r="U245" s="5"/>
      <c r="W245" s="5">
        <f>IF(Q245="4급","심사불필요",VLOOKUP(K245,'[1]자격증 backdata'!A:B,2,0))</f>
        <v>4</v>
      </c>
      <c r="X245" s="4">
        <f>IF(R245="A", MIN(20, SUMIFS(W:W, B:B, B245, R:R, "A")),IF(R245="B", MIN(30, SUMIFS(W:W, B:B, B245, R:R, "B")),"비해당분야"))</f>
        <v>6</v>
      </c>
      <c r="Y245" s="4" t="str">
        <f>IF(R245="C",MIN(30,IF(COUNTIFS(B:B,B245,W:W,"가1")=1,25,IF(COUNTIFS(B:B,B245,W:W,"가1")&gt;=2,30,0))+IF(COUNTIFS(B:B,B245,W:W,"나1")&gt;=4,30,IF(COUNTIFS(B:B,B245,W:W,"나1")=3,26,IF(COUNTIFS(B:B,B245,W:W,"나1")=2,22,IF(COUNTIFS(B:B,B245,W:W,"나1")=1,18,0)))))+MIN(30,IF(COUNTIFS(B:B,B245,W:W,"가2")=1,25,IF(COUNTIFS(B:B,B245,W:W,"가2")&gt;=2,30,0))+IF(COUNTIFS(B:B,B245,W:W,"나2")=3,30,IF(COUNTIFS(B:B,B245,W:W,"나2")=2,25,IF(COUNTIFS(B:B,B245,W:W,"나2")=1,20,0)))),"비해당분야")</f>
        <v>비해당분야</v>
      </c>
      <c r="Z245" s="4" t="str">
        <f>IF(R245="C",VLOOKUP(K245,'[1]자격증 backdata'!A:F,6,0),"비해당분야")</f>
        <v>비해당분야</v>
      </c>
      <c r="AA245" s="4" t="str">
        <f>IF(R245="C",SUMIF(B:B,B245,Z:Z),"비해당분야")</f>
        <v>비해당분야</v>
      </c>
      <c r="AB245" s="4" t="str">
        <f>IF(R245="C",SUM(Y245,AA245),"비해당분야")</f>
        <v>비해당분야</v>
      </c>
      <c r="AC245" s="4">
        <f>IF(R245="C",AB245,X245)</f>
        <v>6</v>
      </c>
      <c r="AD245" s="4">
        <f>VLOOKUP(K245,'[1]자격증 backdata'!A:D,4,0)</f>
        <v>0</v>
      </c>
      <c r="AE245" s="4">
        <f>IF(_xlfn.MAXIFS(AD:AD,B:B,B245)&gt;10,10,_xlfn.MAXIFS(AD:AD,B:B,B245))</f>
        <v>5</v>
      </c>
      <c r="AG245" s="5" t="str">
        <f>VLOOKUP(K245,'[1]자격증 backdata'!A:C,3,0)</f>
        <v>M</v>
      </c>
      <c r="AH245" s="5">
        <f>COUNTIFS($B:$B,$B245,$AG:$AG,AH$1)</f>
        <v>0</v>
      </c>
      <c r="AI245" s="5">
        <f>COUNTIFS($B:$B,$B245,$AG:$AG,AI$1)</f>
        <v>0</v>
      </c>
      <c r="AJ245" s="5">
        <f>COUNTIFS($B:$B,$B245,$AG:$AG,AJ$1)</f>
        <v>0</v>
      </c>
      <c r="AK245" s="5">
        <f>COUNTIFS($B:$B,$B245,$AG:$AG,AK$1)</f>
        <v>0</v>
      </c>
      <c r="AL245" s="5">
        <f>COUNTIFS($B:$B,$B245,$AG:$AG,AL$1)</f>
        <v>0</v>
      </c>
      <c r="AM245" s="5">
        <f>COUNTIFS($B:$B,$B245,$AG:$AG,AM$1)</f>
        <v>0</v>
      </c>
      <c r="AN245" s="5">
        <f>COUNTIFS($B:$B,$B245,$AG:$AG,AN$1)</f>
        <v>0</v>
      </c>
      <c r="AO245" s="5">
        <f>COUNTIFS($B:$B,$B245,$AG:$AG,AO$1)</f>
        <v>0</v>
      </c>
      <c r="AP245" s="5">
        <f>COUNTIFS($B:$B,$B245,$AG:$AG,AP$1)</f>
        <v>0</v>
      </c>
      <c r="AQ245" s="5">
        <f>COUNTIFS($B:$B,$B245,$AG:$AG,AQ$1)</f>
        <v>0</v>
      </c>
      <c r="AR245" s="5">
        <f>COUNTIFS($B:$B,$B245,$AG:$AG,AR$1)</f>
        <v>0</v>
      </c>
      <c r="AS245" s="5">
        <f>COUNTIFS($B:$B,$B245,$AG:$AG,AS$1)</f>
        <v>0</v>
      </c>
      <c r="AT245" s="5">
        <f>COUNTIFS($B:$B,$B245,$AG:$AG,AT$1)</f>
        <v>1</v>
      </c>
      <c r="AU245" s="5">
        <f>COUNTIFS($B:$B,$B245,$AG:$AG,AU$1)</f>
        <v>1</v>
      </c>
    </row>
    <row r="246" spans="1:47" ht="15" customHeight="1" x14ac:dyDescent="0.35">
      <c r="A246" s="6">
        <f>IF(B245=B246,A245,A245+1)</f>
        <v>75</v>
      </c>
      <c r="B246" s="6" t="s">
        <v>5923</v>
      </c>
      <c r="C246" s="6" t="s">
        <v>5922</v>
      </c>
      <c r="D246" s="6" t="s">
        <v>3044</v>
      </c>
      <c r="E246" s="6" t="s">
        <v>3043</v>
      </c>
      <c r="F246" s="4" t="s">
        <v>7</v>
      </c>
      <c r="G246" s="4" t="s">
        <v>8</v>
      </c>
      <c r="H246" s="4" t="s">
        <v>7</v>
      </c>
      <c r="I246" s="4">
        <v>2</v>
      </c>
      <c r="J246" s="4" t="s">
        <v>69</v>
      </c>
      <c r="K246" s="4" t="s">
        <v>3065</v>
      </c>
      <c r="L246" s="4" t="s">
        <v>36</v>
      </c>
      <c r="M246" s="4" t="s">
        <v>5924</v>
      </c>
      <c r="N246" s="4" t="s">
        <v>1742</v>
      </c>
      <c r="P246" s="4" t="s">
        <v>669</v>
      </c>
      <c r="Q246" s="4" t="s">
        <v>1475</v>
      </c>
      <c r="R246" s="4" t="s">
        <v>2434</v>
      </c>
      <c r="S246" s="5" t="str">
        <f>IF(P246="심사불필요","-",VLOOKUP(K246,'[1]자격증 backdata'!A:G,7,0))</f>
        <v>-</v>
      </c>
      <c r="T246" s="5" t="str">
        <f>IF(S246="-","-",IF(COUNTIFS(B:B,B246,S:S,"필수")&gt;0,"자격요건충족","확인필요"))</f>
        <v>-</v>
      </c>
      <c r="U246" s="5"/>
      <c r="W246" s="5">
        <f>IF(Q246="4급","심사불필요",VLOOKUP(K246,'[1]자격증 backdata'!A:B,2,0))</f>
        <v>0</v>
      </c>
      <c r="X246" s="4">
        <f>IF(R246="A", MIN(20, SUMIFS(W:W, B:B, B246, R:R, "A")),IF(R246="B", MIN(30, SUMIFS(W:W, B:B, B246, R:R, "B")),"비해당분야"))</f>
        <v>6</v>
      </c>
      <c r="Y246" s="4" t="str">
        <f>IF(R246="C",MIN(30,IF(COUNTIFS(B:B,B246,W:W,"가1")=1,25,IF(COUNTIFS(B:B,B246,W:W,"가1")&gt;=2,30,0))+IF(COUNTIFS(B:B,B246,W:W,"나1")&gt;=4,30,IF(COUNTIFS(B:B,B246,W:W,"나1")=3,26,IF(COUNTIFS(B:B,B246,W:W,"나1")=2,22,IF(COUNTIFS(B:B,B246,W:W,"나1")=1,18,0)))))+MIN(30,IF(COUNTIFS(B:B,B246,W:W,"가2")=1,25,IF(COUNTIFS(B:B,B246,W:W,"가2")&gt;=2,30,0))+IF(COUNTIFS(B:B,B246,W:W,"나2")=3,30,IF(COUNTIFS(B:B,B246,W:W,"나2")=2,25,IF(COUNTIFS(B:B,B246,W:W,"나2")=1,20,0)))),"비해당분야")</f>
        <v>비해당분야</v>
      </c>
      <c r="Z246" s="4" t="str">
        <f>IF(R246="C",VLOOKUP(K246,'[1]자격증 backdata'!A:F,6,0),"비해당분야")</f>
        <v>비해당분야</v>
      </c>
      <c r="AA246" s="4" t="str">
        <f>IF(R246="C",SUMIF(B:B,B246,Z:Z),"비해당분야")</f>
        <v>비해당분야</v>
      </c>
      <c r="AB246" s="4" t="str">
        <f>IF(R246="C",SUM(Y246,AA246),"비해당분야")</f>
        <v>비해당분야</v>
      </c>
      <c r="AC246" s="4">
        <f>IF(R246="C",AB246,X246)</f>
        <v>6</v>
      </c>
      <c r="AD246" s="4">
        <f>VLOOKUP(K246,'[1]자격증 backdata'!A:D,4,0)</f>
        <v>5</v>
      </c>
      <c r="AE246" s="4">
        <f>IF(_xlfn.MAXIFS(AD:AD,B:B,B246)&gt;10,10,_xlfn.MAXIFS(AD:AD,B:B,B246))</f>
        <v>5</v>
      </c>
      <c r="AG246" s="5">
        <f>VLOOKUP(K246,'[1]자격증 backdata'!A:C,3,0)</f>
        <v>0</v>
      </c>
      <c r="AH246" s="5">
        <f>COUNTIFS($B:$B,$B246,$AG:$AG,AH$1)</f>
        <v>0</v>
      </c>
      <c r="AI246" s="5">
        <f>COUNTIFS($B:$B,$B246,$AG:$AG,AI$1)</f>
        <v>0</v>
      </c>
      <c r="AJ246" s="5">
        <f>COUNTIFS($B:$B,$B246,$AG:$AG,AJ$1)</f>
        <v>0</v>
      </c>
      <c r="AK246" s="5">
        <f>COUNTIFS($B:$B,$B246,$AG:$AG,AK$1)</f>
        <v>0</v>
      </c>
      <c r="AL246" s="5">
        <f>COUNTIFS($B:$B,$B246,$AG:$AG,AL$1)</f>
        <v>0</v>
      </c>
      <c r="AM246" s="5">
        <f>COUNTIFS($B:$B,$B246,$AG:$AG,AM$1)</f>
        <v>0</v>
      </c>
      <c r="AN246" s="5">
        <f>COUNTIFS($B:$B,$B246,$AG:$AG,AN$1)</f>
        <v>0</v>
      </c>
      <c r="AO246" s="5">
        <f>COUNTIFS($B:$B,$B246,$AG:$AG,AO$1)</f>
        <v>0</v>
      </c>
      <c r="AP246" s="5">
        <f>COUNTIFS($B:$B,$B246,$AG:$AG,AP$1)</f>
        <v>0</v>
      </c>
      <c r="AQ246" s="5">
        <f>COUNTIFS($B:$B,$B246,$AG:$AG,AQ$1)</f>
        <v>0</v>
      </c>
      <c r="AR246" s="5">
        <f>COUNTIFS($B:$B,$B246,$AG:$AG,AR$1)</f>
        <v>0</v>
      </c>
      <c r="AS246" s="5">
        <f>COUNTIFS($B:$B,$B246,$AG:$AG,AS$1)</f>
        <v>0</v>
      </c>
      <c r="AT246" s="5">
        <f>COUNTIFS($B:$B,$B246,$AG:$AG,AT$1)</f>
        <v>1</v>
      </c>
      <c r="AU246" s="5">
        <f>COUNTIFS($B:$B,$B246,$AG:$AG,AU$1)</f>
        <v>1</v>
      </c>
    </row>
    <row r="247" spans="1:47" ht="15" customHeight="1" x14ac:dyDescent="0.35">
      <c r="A247" s="6">
        <f>IF(B246=B247,A246,A246+1)</f>
        <v>75</v>
      </c>
      <c r="B247" s="6" t="s">
        <v>5923</v>
      </c>
      <c r="C247" s="6" t="s">
        <v>5922</v>
      </c>
      <c r="D247" s="6" t="s">
        <v>3044</v>
      </c>
      <c r="E247" s="6" t="s">
        <v>3043</v>
      </c>
      <c r="F247" s="4" t="s">
        <v>7</v>
      </c>
      <c r="G247" s="4" t="s">
        <v>8</v>
      </c>
      <c r="H247" s="4" t="s">
        <v>7</v>
      </c>
      <c r="I247" s="4">
        <v>3</v>
      </c>
      <c r="J247" s="4" t="s">
        <v>350</v>
      </c>
      <c r="K247" s="4" t="s">
        <v>3317</v>
      </c>
      <c r="L247" s="4" t="s">
        <v>348</v>
      </c>
      <c r="M247" s="4" t="s">
        <v>5921</v>
      </c>
      <c r="N247" s="4" t="s">
        <v>1264</v>
      </c>
      <c r="P247" s="4" t="s">
        <v>669</v>
      </c>
      <c r="Q247" s="4" t="s">
        <v>1475</v>
      </c>
      <c r="R247" s="4" t="s">
        <v>2434</v>
      </c>
      <c r="S247" s="5" t="str">
        <f>IF(P247="심사불필요","-",VLOOKUP(K247,'[1]자격증 backdata'!A:G,7,0))</f>
        <v>-</v>
      </c>
      <c r="T247" s="5" t="str">
        <f>IF(S247="-","-",IF(COUNTIFS(B:B,B247,S:S,"필수")&gt;0,"자격요건충족","확인필요"))</f>
        <v>-</v>
      </c>
      <c r="U247" s="5"/>
      <c r="W247" s="5">
        <f>IF(Q247="4급","심사불필요",VLOOKUP(K247,'[1]자격증 backdata'!A:B,2,0))</f>
        <v>2</v>
      </c>
      <c r="X247" s="4">
        <f>IF(R247="A", MIN(20, SUMIFS(W:W, B:B, B247, R:R, "A")),IF(R247="B", MIN(30, SUMIFS(W:W, B:B, B247, R:R, "B")),"비해당분야"))</f>
        <v>6</v>
      </c>
      <c r="Y247" s="4" t="str">
        <f>IF(R247="C",MIN(30,IF(COUNTIFS(B:B,B247,W:W,"가1")=1,25,IF(COUNTIFS(B:B,B247,W:W,"가1")&gt;=2,30,0))+IF(COUNTIFS(B:B,B247,W:W,"나1")&gt;=4,30,IF(COUNTIFS(B:B,B247,W:W,"나1")=3,26,IF(COUNTIFS(B:B,B247,W:W,"나1")=2,22,IF(COUNTIFS(B:B,B247,W:W,"나1")=1,18,0)))))+MIN(30,IF(COUNTIFS(B:B,B247,W:W,"가2")=1,25,IF(COUNTIFS(B:B,B247,W:W,"가2")&gt;=2,30,0))+IF(COUNTIFS(B:B,B247,W:W,"나2")=3,30,IF(COUNTIFS(B:B,B247,W:W,"나2")=2,25,IF(COUNTIFS(B:B,B247,W:W,"나2")=1,20,0)))),"비해당분야")</f>
        <v>비해당분야</v>
      </c>
      <c r="Z247" s="4" t="str">
        <f>IF(R247="C",VLOOKUP(K247,'[1]자격증 backdata'!A:F,6,0),"비해당분야")</f>
        <v>비해당분야</v>
      </c>
      <c r="AA247" s="4" t="str">
        <f>IF(R247="C",SUMIF(B:B,B247,Z:Z),"비해당분야")</f>
        <v>비해당분야</v>
      </c>
      <c r="AB247" s="4" t="str">
        <f>IF(R247="C",SUM(Y247,AA247),"비해당분야")</f>
        <v>비해당분야</v>
      </c>
      <c r="AC247" s="4">
        <f>IF(R247="C",AB247,X247)</f>
        <v>6</v>
      </c>
      <c r="AD247" s="4">
        <f>VLOOKUP(K247,'[1]자격증 backdata'!A:D,4,0)</f>
        <v>0</v>
      </c>
      <c r="AE247" s="4">
        <f>IF(_xlfn.MAXIFS(AD:AD,B:B,B247)&gt;10,10,_xlfn.MAXIFS(AD:AD,B:B,B247))</f>
        <v>5</v>
      </c>
      <c r="AG247" s="5" t="str">
        <f>VLOOKUP(K247,'[1]자격증 backdata'!A:C,3,0)</f>
        <v>N</v>
      </c>
      <c r="AH247" s="5">
        <f>COUNTIFS($B:$B,$B247,$AG:$AG,AH$1)</f>
        <v>0</v>
      </c>
      <c r="AI247" s="5">
        <f>COUNTIFS($B:$B,$B247,$AG:$AG,AI$1)</f>
        <v>0</v>
      </c>
      <c r="AJ247" s="5">
        <f>COUNTIFS($B:$B,$B247,$AG:$AG,AJ$1)</f>
        <v>0</v>
      </c>
      <c r="AK247" s="5">
        <f>COUNTIFS($B:$B,$B247,$AG:$AG,AK$1)</f>
        <v>0</v>
      </c>
      <c r="AL247" s="5">
        <f>COUNTIFS($B:$B,$B247,$AG:$AG,AL$1)</f>
        <v>0</v>
      </c>
      <c r="AM247" s="5">
        <f>COUNTIFS($B:$B,$B247,$AG:$AG,AM$1)</f>
        <v>0</v>
      </c>
      <c r="AN247" s="5">
        <f>COUNTIFS($B:$B,$B247,$AG:$AG,AN$1)</f>
        <v>0</v>
      </c>
      <c r="AO247" s="5">
        <f>COUNTIFS($B:$B,$B247,$AG:$AG,AO$1)</f>
        <v>0</v>
      </c>
      <c r="AP247" s="5">
        <f>COUNTIFS($B:$B,$B247,$AG:$AG,AP$1)</f>
        <v>0</v>
      </c>
      <c r="AQ247" s="5">
        <f>COUNTIFS($B:$B,$B247,$AG:$AG,AQ$1)</f>
        <v>0</v>
      </c>
      <c r="AR247" s="5">
        <f>COUNTIFS($B:$B,$B247,$AG:$AG,AR$1)</f>
        <v>0</v>
      </c>
      <c r="AS247" s="5">
        <f>COUNTIFS($B:$B,$B247,$AG:$AG,AS$1)</f>
        <v>0</v>
      </c>
      <c r="AT247" s="5">
        <f>COUNTIFS($B:$B,$B247,$AG:$AG,AT$1)</f>
        <v>1</v>
      </c>
      <c r="AU247" s="5">
        <f>COUNTIFS($B:$B,$B247,$AG:$AG,AU$1)</f>
        <v>1</v>
      </c>
    </row>
    <row r="248" spans="1:47" ht="15" customHeight="1" x14ac:dyDescent="0.35">
      <c r="A248" s="3">
        <f>IF(B247=B248,A247,A247+1)</f>
        <v>76</v>
      </c>
      <c r="B248" s="3" t="s">
        <v>5918</v>
      </c>
      <c r="C248" s="3" t="s">
        <v>5917</v>
      </c>
      <c r="D248" s="3" t="s">
        <v>3044</v>
      </c>
      <c r="E248" s="3" t="s">
        <v>3043</v>
      </c>
      <c r="F248" s="4" t="s">
        <v>7</v>
      </c>
      <c r="G248" s="4" t="s">
        <v>8</v>
      </c>
      <c r="H248" s="4" t="s">
        <v>7</v>
      </c>
      <c r="I248" s="3">
        <v>1</v>
      </c>
      <c r="J248" s="3" t="s">
        <v>69</v>
      </c>
      <c r="K248" s="3" t="s">
        <v>3065</v>
      </c>
      <c r="L248" s="3" t="s">
        <v>36</v>
      </c>
      <c r="M248" s="3" t="s">
        <v>5920</v>
      </c>
      <c r="N248" s="3" t="s">
        <v>1256</v>
      </c>
      <c r="P248" s="3" t="s">
        <v>669</v>
      </c>
      <c r="Q248" s="3" t="s">
        <v>1475</v>
      </c>
      <c r="R248" s="3" t="s">
        <v>2434</v>
      </c>
      <c r="S248" s="2" t="str">
        <f>IF(P248="심사불필요","-",VLOOKUP(K248,'[1]자격증 backdata'!A:G,7,0))</f>
        <v>-</v>
      </c>
      <c r="T248" s="2" t="str">
        <f>IF(S248="-","-",IF(COUNTIFS(B:B,B248,S:S,"필수")&gt;0,"자격요건충족","확인필요"))</f>
        <v>-</v>
      </c>
      <c r="U248" s="2"/>
      <c r="W248" s="2">
        <f>IF(Q248="4급","심사불필요",VLOOKUP(K248,'[1]자격증 backdata'!A:B,2,0))</f>
        <v>0</v>
      </c>
      <c r="X248" s="3">
        <f>IF(R248="A", MIN(20, SUMIFS(W:W, B:B, B248, R:R, "A")),IF(R248="B", MIN(30, SUMIFS(W:W, B:B, B248, R:R, "B")),"비해당분야"))</f>
        <v>6</v>
      </c>
      <c r="Y248" s="3" t="str">
        <f>IF(R248="C",MIN(30,IF(COUNTIFS(B:B,B248,W:W,"가1")=1,25,IF(COUNTIFS(B:B,B248,W:W,"가1")&gt;=2,30,0))+IF(COUNTIFS(B:B,B248,W:W,"나1")&gt;=4,30,IF(COUNTIFS(B:B,B248,W:W,"나1")=3,26,IF(COUNTIFS(B:B,B248,W:W,"나1")=2,22,IF(COUNTIFS(B:B,B248,W:W,"나1")=1,18,0)))))+MIN(30,IF(COUNTIFS(B:B,B248,W:W,"가2")=1,25,IF(COUNTIFS(B:B,B248,W:W,"가2")&gt;=2,30,0))+IF(COUNTIFS(B:B,B248,W:W,"나2")=3,30,IF(COUNTIFS(B:B,B248,W:W,"나2")=2,25,IF(COUNTIFS(B:B,B248,W:W,"나2")=1,20,0)))),"비해당분야")</f>
        <v>비해당분야</v>
      </c>
      <c r="Z248" s="3" t="str">
        <f>IF(R248="C",VLOOKUP(K248,'[1]자격증 backdata'!A:F,6,0),"비해당분야")</f>
        <v>비해당분야</v>
      </c>
      <c r="AA248" s="3" t="str">
        <f>IF(R248="C",SUMIF(B:B,B248,Z:Z),"비해당분야")</f>
        <v>비해당분야</v>
      </c>
      <c r="AB248" s="3" t="str">
        <f>IF(R248="C",SUM(Y248,AA248),"비해당분야")</f>
        <v>비해당분야</v>
      </c>
      <c r="AC248" s="3">
        <f>IF(R248="C",AB248,X248)</f>
        <v>6</v>
      </c>
      <c r="AD248" s="3">
        <f>VLOOKUP(K248,'[1]자격증 backdata'!A:D,4,0)</f>
        <v>5</v>
      </c>
      <c r="AE248" s="3">
        <f>IF(_xlfn.MAXIFS(AD:AD,B:B,B248)&gt;10,10,_xlfn.MAXIFS(AD:AD,B:B,B248))</f>
        <v>5</v>
      </c>
      <c r="AG248" s="2">
        <f>VLOOKUP(K248,'[1]자격증 backdata'!A:C,3,0)</f>
        <v>0</v>
      </c>
      <c r="AH248" s="2">
        <f>COUNTIFS($B:$B,$B248,$AG:$AG,AH$1)</f>
        <v>0</v>
      </c>
      <c r="AI248" s="2">
        <f>COUNTIFS($B:$B,$B248,$AG:$AG,AI$1)</f>
        <v>0</v>
      </c>
      <c r="AJ248" s="2">
        <f>COUNTIFS($B:$B,$B248,$AG:$AG,AJ$1)</f>
        <v>0</v>
      </c>
      <c r="AK248" s="2">
        <f>COUNTIFS($B:$B,$B248,$AG:$AG,AK$1)</f>
        <v>0</v>
      </c>
      <c r="AL248" s="2">
        <f>COUNTIFS($B:$B,$B248,$AG:$AG,AL$1)</f>
        <v>0</v>
      </c>
      <c r="AM248" s="2">
        <f>COUNTIFS($B:$B,$B248,$AG:$AG,AM$1)</f>
        <v>0</v>
      </c>
      <c r="AN248" s="2">
        <f>COUNTIFS($B:$B,$B248,$AG:$AG,AN$1)</f>
        <v>1</v>
      </c>
      <c r="AO248" s="2">
        <f>COUNTIFS($B:$B,$B248,$AG:$AG,AO$1)</f>
        <v>0</v>
      </c>
      <c r="AP248" s="2">
        <f>COUNTIFS($B:$B,$B248,$AG:$AG,AP$1)</f>
        <v>0</v>
      </c>
      <c r="AQ248" s="2">
        <f>COUNTIFS($B:$B,$B248,$AG:$AG,AQ$1)</f>
        <v>0</v>
      </c>
      <c r="AR248" s="2">
        <f>COUNTIFS($B:$B,$B248,$AG:$AG,AR$1)</f>
        <v>0</v>
      </c>
      <c r="AS248" s="2">
        <f>COUNTIFS($B:$B,$B248,$AG:$AG,AS$1)</f>
        <v>0</v>
      </c>
      <c r="AT248" s="2">
        <f>COUNTIFS($B:$B,$B248,$AG:$AG,AT$1)</f>
        <v>1</v>
      </c>
      <c r="AU248" s="2">
        <f>COUNTIFS($B:$B,$B248,$AG:$AG,AU$1)</f>
        <v>0</v>
      </c>
    </row>
    <row r="249" spans="1:47" ht="15" customHeight="1" x14ac:dyDescent="0.35">
      <c r="A249" s="7">
        <f>IF(B248=B249,A248,A248+1)</f>
        <v>76</v>
      </c>
      <c r="B249" s="7" t="s">
        <v>5918</v>
      </c>
      <c r="C249" s="7" t="s">
        <v>5917</v>
      </c>
      <c r="D249" s="7" t="s">
        <v>3044</v>
      </c>
      <c r="E249" s="7" t="s">
        <v>3043</v>
      </c>
      <c r="F249" s="4" t="s">
        <v>7</v>
      </c>
      <c r="G249" s="4" t="s">
        <v>8</v>
      </c>
      <c r="H249" s="4" t="s">
        <v>7</v>
      </c>
      <c r="I249" s="3">
        <v>2</v>
      </c>
      <c r="J249" s="3" t="s">
        <v>106</v>
      </c>
      <c r="K249" s="3" t="s">
        <v>3057</v>
      </c>
      <c r="L249" s="3" t="s">
        <v>55</v>
      </c>
      <c r="M249" s="3" t="s">
        <v>5919</v>
      </c>
      <c r="N249" s="3" t="s">
        <v>3560</v>
      </c>
      <c r="P249" s="3" t="s">
        <v>669</v>
      </c>
      <c r="Q249" s="3" t="s">
        <v>1475</v>
      </c>
      <c r="R249" s="3" t="s">
        <v>2434</v>
      </c>
      <c r="S249" s="2" t="str">
        <f>IF(P249="심사불필요","-",VLOOKUP(K249,'[1]자격증 backdata'!A:G,7,0))</f>
        <v>-</v>
      </c>
      <c r="T249" s="2" t="str">
        <f>IF(S249="-","-",IF(COUNTIFS(B:B,B249,S:S,"필수")&gt;0,"자격요건충족","확인필요"))</f>
        <v>-</v>
      </c>
      <c r="U249" s="2"/>
      <c r="W249" s="2">
        <f>IF(Q249="4급","심사불필요",VLOOKUP(K249,'[1]자격증 backdata'!A:B,2,0))</f>
        <v>4</v>
      </c>
      <c r="X249" s="3">
        <f>IF(R249="A", MIN(20, SUMIFS(W:W, B:B, B249, R:R, "A")),IF(R249="B", MIN(30, SUMIFS(W:W, B:B, B249, R:R, "B")),"비해당분야"))</f>
        <v>6</v>
      </c>
      <c r="Y249" s="3" t="str">
        <f>IF(R249="C",MIN(30,IF(COUNTIFS(B:B,B249,W:W,"가1")=1,25,IF(COUNTIFS(B:B,B249,W:W,"가1")&gt;=2,30,0))+IF(COUNTIFS(B:B,B249,W:W,"나1")&gt;=4,30,IF(COUNTIFS(B:B,B249,W:W,"나1")=3,26,IF(COUNTIFS(B:B,B249,W:W,"나1")=2,22,IF(COUNTIFS(B:B,B249,W:W,"나1")=1,18,0)))))+MIN(30,IF(COUNTIFS(B:B,B249,W:W,"가2")=1,25,IF(COUNTIFS(B:B,B249,W:W,"가2")&gt;=2,30,0))+IF(COUNTIFS(B:B,B249,W:W,"나2")=3,30,IF(COUNTIFS(B:B,B249,W:W,"나2")=2,25,IF(COUNTIFS(B:B,B249,W:W,"나2")=1,20,0)))),"비해당분야")</f>
        <v>비해당분야</v>
      </c>
      <c r="Z249" s="3" t="str">
        <f>IF(R249="C",VLOOKUP(K249,'[1]자격증 backdata'!A:F,6,0),"비해당분야")</f>
        <v>비해당분야</v>
      </c>
      <c r="AA249" s="3" t="str">
        <f>IF(R249="C",SUMIF(B:B,B249,Z:Z),"비해당분야")</f>
        <v>비해당분야</v>
      </c>
      <c r="AB249" s="3" t="str">
        <f>IF(R249="C",SUM(Y249,AA249),"비해당분야")</f>
        <v>비해당분야</v>
      </c>
      <c r="AC249" s="3">
        <f>IF(R249="C",AB249,X249)</f>
        <v>6</v>
      </c>
      <c r="AD249" s="3">
        <f>VLOOKUP(K249,'[1]자격증 backdata'!A:D,4,0)</f>
        <v>0</v>
      </c>
      <c r="AE249" s="3">
        <f>IF(_xlfn.MAXIFS(AD:AD,B:B,B249)&gt;10,10,_xlfn.MAXIFS(AD:AD,B:B,B249))</f>
        <v>5</v>
      </c>
      <c r="AG249" s="2" t="str">
        <f>VLOOKUP(K249,'[1]자격증 backdata'!A:C,3,0)</f>
        <v>M</v>
      </c>
      <c r="AH249" s="2">
        <f>COUNTIFS($B:$B,$B249,$AG:$AG,AH$1)</f>
        <v>0</v>
      </c>
      <c r="AI249" s="2">
        <f>COUNTIFS($B:$B,$B249,$AG:$AG,AI$1)</f>
        <v>0</v>
      </c>
      <c r="AJ249" s="2">
        <f>COUNTIFS($B:$B,$B249,$AG:$AG,AJ$1)</f>
        <v>0</v>
      </c>
      <c r="AK249" s="2">
        <f>COUNTIFS($B:$B,$B249,$AG:$AG,AK$1)</f>
        <v>0</v>
      </c>
      <c r="AL249" s="2">
        <f>COUNTIFS($B:$B,$B249,$AG:$AG,AL$1)</f>
        <v>0</v>
      </c>
      <c r="AM249" s="2">
        <f>COUNTIFS($B:$B,$B249,$AG:$AG,AM$1)</f>
        <v>0</v>
      </c>
      <c r="AN249" s="2">
        <f>COUNTIFS($B:$B,$B249,$AG:$AG,AN$1)</f>
        <v>1</v>
      </c>
      <c r="AO249" s="2">
        <f>COUNTIFS($B:$B,$B249,$AG:$AG,AO$1)</f>
        <v>0</v>
      </c>
      <c r="AP249" s="2">
        <f>COUNTIFS($B:$B,$B249,$AG:$AG,AP$1)</f>
        <v>0</v>
      </c>
      <c r="AQ249" s="2">
        <f>COUNTIFS($B:$B,$B249,$AG:$AG,AQ$1)</f>
        <v>0</v>
      </c>
      <c r="AR249" s="2">
        <f>COUNTIFS($B:$B,$B249,$AG:$AG,AR$1)</f>
        <v>0</v>
      </c>
      <c r="AS249" s="2">
        <f>COUNTIFS($B:$B,$B249,$AG:$AG,AS$1)</f>
        <v>0</v>
      </c>
      <c r="AT249" s="2">
        <f>COUNTIFS($B:$B,$B249,$AG:$AG,AT$1)</f>
        <v>1</v>
      </c>
      <c r="AU249" s="2">
        <f>COUNTIFS($B:$B,$B249,$AG:$AG,AU$1)</f>
        <v>0</v>
      </c>
    </row>
    <row r="250" spans="1:47" ht="15" customHeight="1" x14ac:dyDescent="0.35">
      <c r="A250" s="7">
        <f>IF(B249=B250,A249,A249+1)</f>
        <v>76</v>
      </c>
      <c r="B250" s="7" t="s">
        <v>5918</v>
      </c>
      <c r="C250" s="7" t="s">
        <v>5917</v>
      </c>
      <c r="D250" s="7" t="s">
        <v>3044</v>
      </c>
      <c r="E250" s="7" t="s">
        <v>3043</v>
      </c>
      <c r="F250" s="4" t="s">
        <v>7</v>
      </c>
      <c r="G250" s="4" t="s">
        <v>8</v>
      </c>
      <c r="H250" s="4" t="s">
        <v>7</v>
      </c>
      <c r="I250" s="3">
        <v>3</v>
      </c>
      <c r="J250" s="3" t="s">
        <v>411</v>
      </c>
      <c r="K250" s="3" t="s">
        <v>3042</v>
      </c>
      <c r="L250" s="3" t="s">
        <v>55</v>
      </c>
      <c r="M250" s="3" t="s">
        <v>5916</v>
      </c>
      <c r="N250" s="3" t="s">
        <v>5915</v>
      </c>
      <c r="P250" s="3" t="s">
        <v>669</v>
      </c>
      <c r="Q250" s="3" t="s">
        <v>1475</v>
      </c>
      <c r="R250" s="3" t="s">
        <v>2434</v>
      </c>
      <c r="S250" s="2" t="str">
        <f>IF(P250="심사불필요","-",VLOOKUP(K250,'[1]자격증 backdata'!A:G,7,0))</f>
        <v>-</v>
      </c>
      <c r="T250" s="2" t="str">
        <f>IF(S250="-","-",IF(COUNTIFS(B:B,B250,S:S,"필수")&gt;0,"자격요건충족","확인필요"))</f>
        <v>-</v>
      </c>
      <c r="U250" s="2"/>
      <c r="W250" s="2">
        <f>IF(Q250="4급","심사불필요",VLOOKUP(K250,'[1]자격증 backdata'!A:B,2,0))</f>
        <v>2</v>
      </c>
      <c r="X250" s="3">
        <f>IF(R250="A", MIN(20, SUMIFS(W:W, B:B, B250, R:R, "A")),IF(R250="B", MIN(30, SUMIFS(W:W, B:B, B250, R:R, "B")),"비해당분야"))</f>
        <v>6</v>
      </c>
      <c r="Y250" s="3" t="str">
        <f>IF(R250="C",MIN(30,IF(COUNTIFS(B:B,B250,W:W,"가1")=1,25,IF(COUNTIFS(B:B,B250,W:W,"가1")&gt;=2,30,0))+IF(COUNTIFS(B:B,B250,W:W,"나1")&gt;=4,30,IF(COUNTIFS(B:B,B250,W:W,"나1")=3,26,IF(COUNTIFS(B:B,B250,W:W,"나1")=2,22,IF(COUNTIFS(B:B,B250,W:W,"나1")=1,18,0)))))+MIN(30,IF(COUNTIFS(B:B,B250,W:W,"가2")=1,25,IF(COUNTIFS(B:B,B250,W:W,"가2")&gt;=2,30,0))+IF(COUNTIFS(B:B,B250,W:W,"나2")=3,30,IF(COUNTIFS(B:B,B250,W:W,"나2")=2,25,IF(COUNTIFS(B:B,B250,W:W,"나2")=1,20,0)))),"비해당분야")</f>
        <v>비해당분야</v>
      </c>
      <c r="Z250" s="3" t="str">
        <f>IF(R250="C",VLOOKUP(K250,'[1]자격증 backdata'!A:F,6,0),"비해당분야")</f>
        <v>비해당분야</v>
      </c>
      <c r="AA250" s="3" t="str">
        <f>IF(R250="C",SUMIF(B:B,B250,Z:Z),"비해당분야")</f>
        <v>비해당분야</v>
      </c>
      <c r="AB250" s="3" t="str">
        <f>IF(R250="C",SUM(Y250,AA250),"비해당분야")</f>
        <v>비해당분야</v>
      </c>
      <c r="AC250" s="3">
        <f>IF(R250="C",AB250,X250)</f>
        <v>6</v>
      </c>
      <c r="AD250" s="3">
        <f>VLOOKUP(K250,'[1]자격증 backdata'!A:D,4,0)</f>
        <v>0</v>
      </c>
      <c r="AE250" s="3">
        <f>IF(_xlfn.MAXIFS(AD:AD,B:B,B250)&gt;10,10,_xlfn.MAXIFS(AD:AD,B:B,B250))</f>
        <v>5</v>
      </c>
      <c r="AG250" s="2" t="str">
        <f>VLOOKUP(K250,'[1]자격증 backdata'!A:C,3,0)</f>
        <v>G</v>
      </c>
      <c r="AH250" s="2">
        <f>COUNTIFS($B:$B,$B250,$AG:$AG,AH$1)</f>
        <v>0</v>
      </c>
      <c r="AI250" s="2">
        <f>COUNTIFS($B:$B,$B250,$AG:$AG,AI$1)</f>
        <v>0</v>
      </c>
      <c r="AJ250" s="2">
        <f>COUNTIFS($B:$B,$B250,$AG:$AG,AJ$1)</f>
        <v>0</v>
      </c>
      <c r="AK250" s="2">
        <f>COUNTIFS($B:$B,$B250,$AG:$AG,AK$1)</f>
        <v>0</v>
      </c>
      <c r="AL250" s="2">
        <f>COUNTIFS($B:$B,$B250,$AG:$AG,AL$1)</f>
        <v>0</v>
      </c>
      <c r="AM250" s="2">
        <f>COUNTIFS($B:$B,$B250,$AG:$AG,AM$1)</f>
        <v>0</v>
      </c>
      <c r="AN250" s="2">
        <f>COUNTIFS($B:$B,$B250,$AG:$AG,AN$1)</f>
        <v>1</v>
      </c>
      <c r="AO250" s="2">
        <f>COUNTIFS($B:$B,$B250,$AG:$AG,AO$1)</f>
        <v>0</v>
      </c>
      <c r="AP250" s="2">
        <f>COUNTIFS($B:$B,$B250,$AG:$AG,AP$1)</f>
        <v>0</v>
      </c>
      <c r="AQ250" s="2">
        <f>COUNTIFS($B:$B,$B250,$AG:$AG,AQ$1)</f>
        <v>0</v>
      </c>
      <c r="AR250" s="2">
        <f>COUNTIFS($B:$B,$B250,$AG:$AG,AR$1)</f>
        <v>0</v>
      </c>
      <c r="AS250" s="2">
        <f>COUNTIFS($B:$B,$B250,$AG:$AG,AS$1)</f>
        <v>0</v>
      </c>
      <c r="AT250" s="2">
        <f>COUNTIFS($B:$B,$B250,$AG:$AG,AT$1)</f>
        <v>1</v>
      </c>
      <c r="AU250" s="2">
        <f>COUNTIFS($B:$B,$B250,$AG:$AG,AU$1)</f>
        <v>0</v>
      </c>
    </row>
    <row r="251" spans="1:47" ht="15" customHeight="1" x14ac:dyDescent="0.35">
      <c r="A251" s="4">
        <f>IF(B250=B251,A250,A250+1)</f>
        <v>77</v>
      </c>
      <c r="B251" s="4" t="s">
        <v>5908</v>
      </c>
      <c r="C251" s="4" t="s">
        <v>5907</v>
      </c>
      <c r="D251" s="4" t="s">
        <v>3044</v>
      </c>
      <c r="E251" s="4" t="s">
        <v>3043</v>
      </c>
      <c r="F251" s="4" t="s">
        <v>7</v>
      </c>
      <c r="G251" s="4" t="s">
        <v>8</v>
      </c>
      <c r="H251" s="4" t="s">
        <v>7</v>
      </c>
      <c r="I251" s="4">
        <v>1</v>
      </c>
      <c r="J251" s="4" t="s">
        <v>69</v>
      </c>
      <c r="K251" s="4" t="s">
        <v>3065</v>
      </c>
      <c r="L251" s="4" t="s">
        <v>36</v>
      </c>
      <c r="M251" s="4" t="s">
        <v>5914</v>
      </c>
      <c r="N251" s="4" t="s">
        <v>2045</v>
      </c>
      <c r="P251" s="4" t="s">
        <v>669</v>
      </c>
      <c r="Q251" s="4" t="s">
        <v>1475</v>
      </c>
      <c r="R251" s="4" t="s">
        <v>2434</v>
      </c>
      <c r="S251" s="5" t="str">
        <f>IF(P251="심사불필요","-",VLOOKUP(K251,'[1]자격증 backdata'!A:G,7,0))</f>
        <v>-</v>
      </c>
      <c r="T251" s="5" t="str">
        <f>IF(S251="-","-",IF(COUNTIFS(B:B,B251,S:S,"필수")&gt;0,"자격요건충족","확인필요"))</f>
        <v>-</v>
      </c>
      <c r="U251" s="5"/>
      <c r="W251" s="5">
        <f>IF(Q251="4급","심사불필요",VLOOKUP(K251,'[1]자격증 backdata'!A:B,2,0))</f>
        <v>0</v>
      </c>
      <c r="X251" s="4">
        <f>IF(R251="A", MIN(20, SUMIFS(W:W, B:B, B251, R:R, "A")),IF(R251="B", MIN(30, SUMIFS(W:W, B:B, B251, R:R, "B")),"비해당분야"))</f>
        <v>14</v>
      </c>
      <c r="Y251" s="4" t="str">
        <f>IF(R251="C",MIN(30,IF(COUNTIFS(B:B,B251,W:W,"가1")=1,25,IF(COUNTIFS(B:B,B251,W:W,"가1")&gt;=2,30,0))+IF(COUNTIFS(B:B,B251,W:W,"나1")&gt;=4,30,IF(COUNTIFS(B:B,B251,W:W,"나1")=3,26,IF(COUNTIFS(B:B,B251,W:W,"나1")=2,22,IF(COUNTIFS(B:B,B251,W:W,"나1")=1,18,0)))))+MIN(30,IF(COUNTIFS(B:B,B251,W:W,"가2")=1,25,IF(COUNTIFS(B:B,B251,W:W,"가2")&gt;=2,30,0))+IF(COUNTIFS(B:B,B251,W:W,"나2")=3,30,IF(COUNTIFS(B:B,B251,W:W,"나2")=2,25,IF(COUNTIFS(B:B,B251,W:W,"나2")=1,20,0)))),"비해당분야")</f>
        <v>비해당분야</v>
      </c>
      <c r="Z251" s="4" t="str">
        <f>IF(R251="C",VLOOKUP(K251,'[1]자격증 backdata'!A:F,6,0),"비해당분야")</f>
        <v>비해당분야</v>
      </c>
      <c r="AA251" s="4" t="str">
        <f>IF(R251="C",SUMIF(B:B,B251,Z:Z),"비해당분야")</f>
        <v>비해당분야</v>
      </c>
      <c r="AB251" s="4" t="str">
        <f>IF(R251="C",SUM(Y251,AA251),"비해당분야")</f>
        <v>비해당분야</v>
      </c>
      <c r="AC251" s="4">
        <f>IF(R251="C",AB251,X251)</f>
        <v>14</v>
      </c>
      <c r="AD251" s="4">
        <f>VLOOKUP(K251,'[1]자격증 backdata'!A:D,4,0)</f>
        <v>5</v>
      </c>
      <c r="AE251" s="4">
        <f>IF(_xlfn.MAXIFS(AD:AD,B:B,B251)&gt;10,10,_xlfn.MAXIFS(AD:AD,B:B,B251))</f>
        <v>5</v>
      </c>
      <c r="AG251" s="5">
        <f>VLOOKUP(K251,'[1]자격증 backdata'!A:C,3,0)</f>
        <v>0</v>
      </c>
      <c r="AH251" s="5">
        <f>COUNTIFS($B:$B,$B251,$AG:$AG,AH$1)</f>
        <v>0</v>
      </c>
      <c r="AI251" s="5">
        <f>COUNTIFS($B:$B,$B251,$AG:$AG,AI$1)</f>
        <v>0</v>
      </c>
      <c r="AJ251" s="5">
        <f>COUNTIFS($B:$B,$B251,$AG:$AG,AJ$1)</f>
        <v>0</v>
      </c>
      <c r="AK251" s="5">
        <f>COUNTIFS($B:$B,$B251,$AG:$AG,AK$1)</f>
        <v>0</v>
      </c>
      <c r="AL251" s="5">
        <f>COUNTIFS($B:$B,$B251,$AG:$AG,AL$1)</f>
        <v>0</v>
      </c>
      <c r="AM251" s="5">
        <f>COUNTIFS($B:$B,$B251,$AG:$AG,AM$1)</f>
        <v>1</v>
      </c>
      <c r="AN251" s="5">
        <f>COUNTIFS($B:$B,$B251,$AG:$AG,AN$1)</f>
        <v>1</v>
      </c>
      <c r="AO251" s="5">
        <f>COUNTIFS($B:$B,$B251,$AG:$AG,AO$1)</f>
        <v>0</v>
      </c>
      <c r="AP251" s="5">
        <f>COUNTIFS($B:$B,$B251,$AG:$AG,AP$1)</f>
        <v>0</v>
      </c>
      <c r="AQ251" s="5">
        <f>COUNTIFS($B:$B,$B251,$AG:$AG,AQ$1)</f>
        <v>0</v>
      </c>
      <c r="AR251" s="5">
        <f>COUNTIFS($B:$B,$B251,$AG:$AG,AR$1)</f>
        <v>0</v>
      </c>
      <c r="AS251" s="5">
        <f>COUNTIFS($B:$B,$B251,$AG:$AG,AS$1)</f>
        <v>0</v>
      </c>
      <c r="AT251" s="5">
        <f>COUNTIFS($B:$B,$B251,$AG:$AG,AT$1)</f>
        <v>1</v>
      </c>
      <c r="AU251" s="5">
        <f>COUNTIFS($B:$B,$B251,$AG:$AG,AU$1)</f>
        <v>0</v>
      </c>
    </row>
    <row r="252" spans="1:47" ht="15" customHeight="1" x14ac:dyDescent="0.35">
      <c r="A252" s="6">
        <f>IF(B251=B252,A251,A251+1)</f>
        <v>77</v>
      </c>
      <c r="B252" s="6" t="s">
        <v>5908</v>
      </c>
      <c r="C252" s="6" t="s">
        <v>5907</v>
      </c>
      <c r="D252" s="6" t="s">
        <v>3044</v>
      </c>
      <c r="E252" s="6" t="s">
        <v>3043</v>
      </c>
      <c r="F252" s="4" t="s">
        <v>7</v>
      </c>
      <c r="G252" s="4" t="s">
        <v>8</v>
      </c>
      <c r="H252" s="4" t="s">
        <v>7</v>
      </c>
      <c r="I252" s="4">
        <v>2</v>
      </c>
      <c r="J252" s="4" t="s">
        <v>106</v>
      </c>
      <c r="K252" s="4" t="s">
        <v>3057</v>
      </c>
      <c r="L252" s="4" t="s">
        <v>55</v>
      </c>
      <c r="M252" s="4" t="s">
        <v>5913</v>
      </c>
      <c r="N252" s="4" t="s">
        <v>2384</v>
      </c>
      <c r="P252" s="4" t="s">
        <v>669</v>
      </c>
      <c r="Q252" s="4" t="s">
        <v>1475</v>
      </c>
      <c r="R252" s="4" t="s">
        <v>2434</v>
      </c>
      <c r="S252" s="5" t="str">
        <f>IF(P252="심사불필요","-",VLOOKUP(K252,'[1]자격증 backdata'!A:G,7,0))</f>
        <v>-</v>
      </c>
      <c r="T252" s="5" t="str">
        <f>IF(S252="-","-",IF(COUNTIFS(B:B,B252,S:S,"필수")&gt;0,"자격요건충족","확인필요"))</f>
        <v>-</v>
      </c>
      <c r="U252" s="5"/>
      <c r="W252" s="5">
        <f>IF(Q252="4급","심사불필요",VLOOKUP(K252,'[1]자격증 backdata'!A:B,2,0))</f>
        <v>4</v>
      </c>
      <c r="X252" s="4">
        <f>IF(R252="A", MIN(20, SUMIFS(W:W, B:B, B252, R:R, "A")),IF(R252="B", MIN(30, SUMIFS(W:W, B:B, B252, R:R, "B")),"비해당분야"))</f>
        <v>14</v>
      </c>
      <c r="Y252" s="4" t="str">
        <f>IF(R252="C",MIN(30,IF(COUNTIFS(B:B,B252,W:W,"가1")=1,25,IF(COUNTIFS(B:B,B252,W:W,"가1")&gt;=2,30,0))+IF(COUNTIFS(B:B,B252,W:W,"나1")&gt;=4,30,IF(COUNTIFS(B:B,B252,W:W,"나1")=3,26,IF(COUNTIFS(B:B,B252,W:W,"나1")=2,22,IF(COUNTIFS(B:B,B252,W:W,"나1")=1,18,0)))))+MIN(30,IF(COUNTIFS(B:B,B252,W:W,"가2")=1,25,IF(COUNTIFS(B:B,B252,W:W,"가2")&gt;=2,30,0))+IF(COUNTIFS(B:B,B252,W:W,"나2")=3,30,IF(COUNTIFS(B:B,B252,W:W,"나2")=2,25,IF(COUNTIFS(B:B,B252,W:W,"나2")=1,20,0)))),"비해당분야")</f>
        <v>비해당분야</v>
      </c>
      <c r="Z252" s="4" t="str">
        <f>IF(R252="C",VLOOKUP(K252,'[1]자격증 backdata'!A:F,6,0),"비해당분야")</f>
        <v>비해당분야</v>
      </c>
      <c r="AA252" s="4" t="str">
        <f>IF(R252="C",SUMIF(B:B,B252,Z:Z),"비해당분야")</f>
        <v>비해당분야</v>
      </c>
      <c r="AB252" s="4" t="str">
        <f>IF(R252="C",SUM(Y252,AA252),"비해당분야")</f>
        <v>비해당분야</v>
      </c>
      <c r="AC252" s="4">
        <f>IF(R252="C",AB252,X252)</f>
        <v>14</v>
      </c>
      <c r="AD252" s="4">
        <f>VLOOKUP(K252,'[1]자격증 backdata'!A:D,4,0)</f>
        <v>0</v>
      </c>
      <c r="AE252" s="4">
        <f>IF(_xlfn.MAXIFS(AD:AD,B:B,B252)&gt;10,10,_xlfn.MAXIFS(AD:AD,B:B,B252))</f>
        <v>5</v>
      </c>
      <c r="AG252" s="5" t="str">
        <f>VLOOKUP(K252,'[1]자격증 backdata'!A:C,3,0)</f>
        <v>M</v>
      </c>
      <c r="AH252" s="5">
        <f>COUNTIFS($B:$B,$B252,$AG:$AG,AH$1)</f>
        <v>0</v>
      </c>
      <c r="AI252" s="5">
        <f>COUNTIFS($B:$B,$B252,$AG:$AG,AI$1)</f>
        <v>0</v>
      </c>
      <c r="AJ252" s="5">
        <f>COUNTIFS($B:$B,$B252,$AG:$AG,AJ$1)</f>
        <v>0</v>
      </c>
      <c r="AK252" s="5">
        <f>COUNTIFS($B:$B,$B252,$AG:$AG,AK$1)</f>
        <v>0</v>
      </c>
      <c r="AL252" s="5">
        <f>COUNTIFS($B:$B,$B252,$AG:$AG,AL$1)</f>
        <v>0</v>
      </c>
      <c r="AM252" s="5">
        <f>COUNTIFS($B:$B,$B252,$AG:$AG,AM$1)</f>
        <v>1</v>
      </c>
      <c r="AN252" s="5">
        <f>COUNTIFS($B:$B,$B252,$AG:$AG,AN$1)</f>
        <v>1</v>
      </c>
      <c r="AO252" s="5">
        <f>COUNTIFS($B:$B,$B252,$AG:$AG,AO$1)</f>
        <v>0</v>
      </c>
      <c r="AP252" s="5">
        <f>COUNTIFS($B:$B,$B252,$AG:$AG,AP$1)</f>
        <v>0</v>
      </c>
      <c r="AQ252" s="5">
        <f>COUNTIFS($B:$B,$B252,$AG:$AG,AQ$1)</f>
        <v>0</v>
      </c>
      <c r="AR252" s="5">
        <f>COUNTIFS($B:$B,$B252,$AG:$AG,AR$1)</f>
        <v>0</v>
      </c>
      <c r="AS252" s="5">
        <f>COUNTIFS($B:$B,$B252,$AG:$AG,AS$1)</f>
        <v>0</v>
      </c>
      <c r="AT252" s="5">
        <f>COUNTIFS($B:$B,$B252,$AG:$AG,AT$1)</f>
        <v>1</v>
      </c>
      <c r="AU252" s="5">
        <f>COUNTIFS($B:$B,$B252,$AG:$AG,AU$1)</f>
        <v>0</v>
      </c>
    </row>
    <row r="253" spans="1:47" ht="15" customHeight="1" x14ac:dyDescent="0.35">
      <c r="A253" s="6">
        <f>IF(B252=B253,A252,A252+1)</f>
        <v>77</v>
      </c>
      <c r="B253" s="6" t="s">
        <v>5908</v>
      </c>
      <c r="C253" s="6" t="s">
        <v>5907</v>
      </c>
      <c r="D253" s="6" t="s">
        <v>3044</v>
      </c>
      <c r="E253" s="6" t="s">
        <v>3043</v>
      </c>
      <c r="F253" s="4" t="s">
        <v>7</v>
      </c>
      <c r="G253" s="4" t="s">
        <v>8</v>
      </c>
      <c r="H253" s="4" t="s">
        <v>7</v>
      </c>
      <c r="I253" s="4">
        <v>3</v>
      </c>
      <c r="J253" s="4" t="s">
        <v>1655</v>
      </c>
      <c r="K253" s="4" t="s">
        <v>3457</v>
      </c>
      <c r="L253" s="4" t="s">
        <v>4</v>
      </c>
      <c r="M253" s="4" t="s">
        <v>5912</v>
      </c>
      <c r="N253" s="4" t="s">
        <v>246</v>
      </c>
      <c r="P253" s="4" t="s">
        <v>669</v>
      </c>
      <c r="Q253" s="4" t="s">
        <v>1475</v>
      </c>
      <c r="R253" s="4" t="s">
        <v>2434</v>
      </c>
      <c r="S253" s="5" t="str">
        <f>IF(P253="심사불필요","-",VLOOKUP(K253,'[1]자격증 backdata'!A:G,7,0))</f>
        <v>-</v>
      </c>
      <c r="T253" s="5" t="str">
        <f>IF(S253="-","-",IF(COUNTIFS(B:B,B253,S:S,"필수")&gt;0,"자격요건충족","확인필요"))</f>
        <v>-</v>
      </c>
      <c r="U253" s="5"/>
      <c r="W253" s="5">
        <f>IF(Q253="4급","심사불필요",VLOOKUP(K253,'[1]자격증 backdata'!A:B,2,0))</f>
        <v>4</v>
      </c>
      <c r="X253" s="4">
        <f>IF(R253="A", MIN(20, SUMIFS(W:W, B:B, B253, R:R, "A")),IF(R253="B", MIN(30, SUMIFS(W:W, B:B, B253, R:R, "B")),"비해당분야"))</f>
        <v>14</v>
      </c>
      <c r="Y253" s="4" t="str">
        <f>IF(R253="C",MIN(30,IF(COUNTIFS(B:B,B253,W:W,"가1")=1,25,IF(COUNTIFS(B:B,B253,W:W,"가1")&gt;=2,30,0))+IF(COUNTIFS(B:B,B253,W:W,"나1")&gt;=4,30,IF(COUNTIFS(B:B,B253,W:W,"나1")=3,26,IF(COUNTIFS(B:B,B253,W:W,"나1")=2,22,IF(COUNTIFS(B:B,B253,W:W,"나1")=1,18,0)))))+MIN(30,IF(COUNTIFS(B:B,B253,W:W,"가2")=1,25,IF(COUNTIFS(B:B,B253,W:W,"가2")&gt;=2,30,0))+IF(COUNTIFS(B:B,B253,W:W,"나2")=3,30,IF(COUNTIFS(B:B,B253,W:W,"나2")=2,25,IF(COUNTIFS(B:B,B253,W:W,"나2")=1,20,0)))),"비해당분야")</f>
        <v>비해당분야</v>
      </c>
      <c r="Z253" s="4" t="str">
        <f>IF(R253="C",VLOOKUP(K253,'[1]자격증 backdata'!A:F,6,0),"비해당분야")</f>
        <v>비해당분야</v>
      </c>
      <c r="AA253" s="4" t="str">
        <f>IF(R253="C",SUMIF(B:B,B253,Z:Z),"비해당분야")</f>
        <v>비해당분야</v>
      </c>
      <c r="AB253" s="4" t="str">
        <f>IF(R253="C",SUM(Y253,AA253),"비해당분야")</f>
        <v>비해당분야</v>
      </c>
      <c r="AC253" s="4">
        <f>IF(R253="C",AB253,X253)</f>
        <v>14</v>
      </c>
      <c r="AD253" s="4">
        <f>VLOOKUP(K253,'[1]자격증 backdata'!A:D,4,0)</f>
        <v>0</v>
      </c>
      <c r="AE253" s="4">
        <f>IF(_xlfn.MAXIFS(AD:AD,B:B,B253)&gt;10,10,_xlfn.MAXIFS(AD:AD,B:B,B253))</f>
        <v>5</v>
      </c>
      <c r="AG253" s="5" t="str">
        <f>VLOOKUP(K253,'[1]자격증 backdata'!A:C,3,0)</f>
        <v>F</v>
      </c>
      <c r="AH253" s="5">
        <f>COUNTIFS($B:$B,$B253,$AG:$AG,AH$1)</f>
        <v>0</v>
      </c>
      <c r="AI253" s="5">
        <f>COUNTIFS($B:$B,$B253,$AG:$AG,AI$1)</f>
        <v>0</v>
      </c>
      <c r="AJ253" s="5">
        <f>COUNTIFS($B:$B,$B253,$AG:$AG,AJ$1)</f>
        <v>0</v>
      </c>
      <c r="AK253" s="5">
        <f>COUNTIFS($B:$B,$B253,$AG:$AG,AK$1)</f>
        <v>0</v>
      </c>
      <c r="AL253" s="5">
        <f>COUNTIFS($B:$B,$B253,$AG:$AG,AL$1)</f>
        <v>0</v>
      </c>
      <c r="AM253" s="5">
        <f>COUNTIFS($B:$B,$B253,$AG:$AG,AM$1)</f>
        <v>1</v>
      </c>
      <c r="AN253" s="5">
        <f>COUNTIFS($B:$B,$B253,$AG:$AG,AN$1)</f>
        <v>1</v>
      </c>
      <c r="AO253" s="5">
        <f>COUNTIFS($B:$B,$B253,$AG:$AG,AO$1)</f>
        <v>0</v>
      </c>
      <c r="AP253" s="5">
        <f>COUNTIFS($B:$B,$B253,$AG:$AG,AP$1)</f>
        <v>0</v>
      </c>
      <c r="AQ253" s="5">
        <f>COUNTIFS($B:$B,$B253,$AG:$AG,AQ$1)</f>
        <v>0</v>
      </c>
      <c r="AR253" s="5">
        <f>COUNTIFS($B:$B,$B253,$AG:$AG,AR$1)</f>
        <v>0</v>
      </c>
      <c r="AS253" s="5">
        <f>COUNTIFS($B:$B,$B253,$AG:$AG,AS$1)</f>
        <v>0</v>
      </c>
      <c r="AT253" s="5">
        <f>COUNTIFS($B:$B,$B253,$AG:$AG,AT$1)</f>
        <v>1</v>
      </c>
      <c r="AU253" s="5">
        <f>COUNTIFS($B:$B,$B253,$AG:$AG,AU$1)</f>
        <v>0</v>
      </c>
    </row>
    <row r="254" spans="1:47" ht="15" customHeight="1" x14ac:dyDescent="0.35">
      <c r="A254" s="6">
        <f>IF(B253=B254,A253,A253+1)</f>
        <v>77</v>
      </c>
      <c r="B254" s="6" t="s">
        <v>5908</v>
      </c>
      <c r="C254" s="6" t="s">
        <v>5907</v>
      </c>
      <c r="D254" s="6" t="s">
        <v>3044</v>
      </c>
      <c r="E254" s="6" t="s">
        <v>3043</v>
      </c>
      <c r="F254" s="4" t="s">
        <v>7</v>
      </c>
      <c r="G254" s="4" t="s">
        <v>8</v>
      </c>
      <c r="H254" s="4" t="s">
        <v>7</v>
      </c>
      <c r="I254" s="4">
        <v>4</v>
      </c>
      <c r="J254" s="4" t="s">
        <v>28</v>
      </c>
      <c r="K254" s="4" t="s">
        <v>3061</v>
      </c>
      <c r="L254" s="4" t="s">
        <v>26</v>
      </c>
      <c r="M254" s="4" t="s">
        <v>5911</v>
      </c>
      <c r="N254" s="4" t="s">
        <v>432</v>
      </c>
      <c r="P254" s="4" t="s">
        <v>669</v>
      </c>
      <c r="Q254" s="4" t="s">
        <v>1475</v>
      </c>
      <c r="R254" s="4" t="s">
        <v>2434</v>
      </c>
      <c r="S254" s="5" t="str">
        <f>IF(P254="심사불필요","-",VLOOKUP(K254,'[1]자격증 backdata'!A:G,7,0))</f>
        <v>-</v>
      </c>
      <c r="T254" s="5" t="str">
        <f>IF(S254="-","-",IF(COUNTIFS(B:B,B254,S:S,"필수")&gt;0,"자격요건충족","확인필요"))</f>
        <v>-</v>
      </c>
      <c r="U254" s="5"/>
      <c r="W254" s="5">
        <f>IF(Q254="4급","심사불필요",VLOOKUP(K254,'[1]자격증 backdata'!A:B,2,0))</f>
        <v>2</v>
      </c>
      <c r="X254" s="4">
        <f>IF(R254="A", MIN(20, SUMIFS(W:W, B:B, B254, R:R, "A")),IF(R254="B", MIN(30, SUMIFS(W:W, B:B, B254, R:R, "B")),"비해당분야"))</f>
        <v>14</v>
      </c>
      <c r="Y254" s="4" t="str">
        <f>IF(R254="C",MIN(30,IF(COUNTIFS(B:B,B254,W:W,"가1")=1,25,IF(COUNTIFS(B:B,B254,W:W,"가1")&gt;=2,30,0))+IF(COUNTIFS(B:B,B254,W:W,"나1")&gt;=4,30,IF(COUNTIFS(B:B,B254,W:W,"나1")=3,26,IF(COUNTIFS(B:B,B254,W:W,"나1")=2,22,IF(COUNTIFS(B:B,B254,W:W,"나1")=1,18,0)))))+MIN(30,IF(COUNTIFS(B:B,B254,W:W,"가2")=1,25,IF(COUNTIFS(B:B,B254,W:W,"가2")&gt;=2,30,0))+IF(COUNTIFS(B:B,B254,W:W,"나2")=3,30,IF(COUNTIFS(B:B,B254,W:W,"나2")=2,25,IF(COUNTIFS(B:B,B254,W:W,"나2")=1,20,0)))),"비해당분야")</f>
        <v>비해당분야</v>
      </c>
      <c r="Z254" s="4" t="str">
        <f>IF(R254="C",VLOOKUP(K254,'[1]자격증 backdata'!A:F,6,0),"비해당분야")</f>
        <v>비해당분야</v>
      </c>
      <c r="AA254" s="4" t="str">
        <f>IF(R254="C",SUMIF(B:B,B254,Z:Z),"비해당분야")</f>
        <v>비해당분야</v>
      </c>
      <c r="AB254" s="4" t="str">
        <f>IF(R254="C",SUM(Y254,AA254),"비해당분야")</f>
        <v>비해당분야</v>
      </c>
      <c r="AC254" s="4">
        <f>IF(R254="C",AB254,X254)</f>
        <v>14</v>
      </c>
      <c r="AD254" s="4">
        <f>VLOOKUP(K254,'[1]자격증 backdata'!A:D,4,0)</f>
        <v>0</v>
      </c>
      <c r="AE254" s="4">
        <f>IF(_xlfn.MAXIFS(AD:AD,B:B,B254)&gt;10,10,_xlfn.MAXIFS(AD:AD,B:B,B254))</f>
        <v>5</v>
      </c>
      <c r="AG254" s="5">
        <f>VLOOKUP(K254,'[1]자격증 backdata'!A:C,3,0)</f>
        <v>0</v>
      </c>
      <c r="AH254" s="5">
        <f>COUNTIFS($B:$B,$B254,$AG:$AG,AH$1)</f>
        <v>0</v>
      </c>
      <c r="AI254" s="5">
        <f>COUNTIFS($B:$B,$B254,$AG:$AG,AI$1)</f>
        <v>0</v>
      </c>
      <c r="AJ254" s="5">
        <f>COUNTIFS($B:$B,$B254,$AG:$AG,AJ$1)</f>
        <v>0</v>
      </c>
      <c r="AK254" s="5">
        <f>COUNTIFS($B:$B,$B254,$AG:$AG,AK$1)</f>
        <v>0</v>
      </c>
      <c r="AL254" s="5">
        <f>COUNTIFS($B:$B,$B254,$AG:$AG,AL$1)</f>
        <v>0</v>
      </c>
      <c r="AM254" s="5">
        <f>COUNTIFS($B:$B,$B254,$AG:$AG,AM$1)</f>
        <v>1</v>
      </c>
      <c r="AN254" s="5">
        <f>COUNTIFS($B:$B,$B254,$AG:$AG,AN$1)</f>
        <v>1</v>
      </c>
      <c r="AO254" s="5">
        <f>COUNTIFS($B:$B,$B254,$AG:$AG,AO$1)</f>
        <v>0</v>
      </c>
      <c r="AP254" s="5">
        <f>COUNTIFS($B:$B,$B254,$AG:$AG,AP$1)</f>
        <v>0</v>
      </c>
      <c r="AQ254" s="5">
        <f>COUNTIFS($B:$B,$B254,$AG:$AG,AQ$1)</f>
        <v>0</v>
      </c>
      <c r="AR254" s="5">
        <f>COUNTIFS($B:$B,$B254,$AG:$AG,AR$1)</f>
        <v>0</v>
      </c>
      <c r="AS254" s="5">
        <f>COUNTIFS($B:$B,$B254,$AG:$AG,AS$1)</f>
        <v>0</v>
      </c>
      <c r="AT254" s="5">
        <f>COUNTIFS($B:$B,$B254,$AG:$AG,AT$1)</f>
        <v>1</v>
      </c>
      <c r="AU254" s="5">
        <f>COUNTIFS($B:$B,$B254,$AG:$AG,AU$1)</f>
        <v>0</v>
      </c>
    </row>
    <row r="255" spans="1:47" ht="15" customHeight="1" x14ac:dyDescent="0.35">
      <c r="A255" s="6">
        <f>IF(B254=B255,A254,A254+1)</f>
        <v>77</v>
      </c>
      <c r="B255" s="6" t="s">
        <v>5908</v>
      </c>
      <c r="C255" s="6" t="s">
        <v>5907</v>
      </c>
      <c r="D255" s="6" t="s">
        <v>3044</v>
      </c>
      <c r="E255" s="6" t="s">
        <v>3043</v>
      </c>
      <c r="F255" s="4" t="s">
        <v>7</v>
      </c>
      <c r="G255" s="4" t="s">
        <v>8</v>
      </c>
      <c r="H255" s="4" t="s">
        <v>7</v>
      </c>
      <c r="I255" s="4">
        <v>5</v>
      </c>
      <c r="J255" s="4" t="s">
        <v>3148</v>
      </c>
      <c r="K255" s="4" t="s">
        <v>3147</v>
      </c>
      <c r="L255" s="4" t="s">
        <v>706</v>
      </c>
      <c r="M255" s="4" t="s">
        <v>5910</v>
      </c>
      <c r="N255" s="4" t="s">
        <v>5909</v>
      </c>
      <c r="P255" s="4" t="s">
        <v>669</v>
      </c>
      <c r="Q255" s="4" t="s">
        <v>1475</v>
      </c>
      <c r="R255" s="4" t="s">
        <v>2434</v>
      </c>
      <c r="S255" s="5" t="str">
        <f>IF(P255="심사불필요","-",VLOOKUP(K255,'[1]자격증 backdata'!A:G,7,0))</f>
        <v>-</v>
      </c>
      <c r="T255" s="5" t="str">
        <f>IF(S255="-","-",IF(COUNTIFS(B:B,B255,S:S,"필수")&gt;0,"자격요건충족","확인필요"))</f>
        <v>-</v>
      </c>
      <c r="U255" s="5"/>
      <c r="W255" s="5">
        <f>IF(Q255="4급","심사불필요",VLOOKUP(K255,'[1]자격증 backdata'!A:B,2,0))</f>
        <v>0</v>
      </c>
      <c r="X255" s="4">
        <f>IF(R255="A", MIN(20, SUMIFS(W:W, B:B, B255, R:R, "A")),IF(R255="B", MIN(30, SUMIFS(W:W, B:B, B255, R:R, "B")),"비해당분야"))</f>
        <v>14</v>
      </c>
      <c r="Y255" s="4" t="str">
        <f>IF(R255="C",MIN(30,IF(COUNTIFS(B:B,B255,W:W,"가1")=1,25,IF(COUNTIFS(B:B,B255,W:W,"가1")&gt;=2,30,0))+IF(COUNTIFS(B:B,B255,W:W,"나1")&gt;=4,30,IF(COUNTIFS(B:B,B255,W:W,"나1")=3,26,IF(COUNTIFS(B:B,B255,W:W,"나1")=2,22,IF(COUNTIFS(B:B,B255,W:W,"나1")=1,18,0)))))+MIN(30,IF(COUNTIFS(B:B,B255,W:W,"가2")=1,25,IF(COUNTIFS(B:B,B255,W:W,"가2")&gt;=2,30,0))+IF(COUNTIFS(B:B,B255,W:W,"나2")=3,30,IF(COUNTIFS(B:B,B255,W:W,"나2")=2,25,IF(COUNTIFS(B:B,B255,W:W,"나2")=1,20,0)))),"비해당분야")</f>
        <v>비해당분야</v>
      </c>
      <c r="Z255" s="4" t="str">
        <f>IF(R255="C",VLOOKUP(K255,'[1]자격증 backdata'!A:F,6,0),"비해당분야")</f>
        <v>비해당분야</v>
      </c>
      <c r="AA255" s="4" t="str">
        <f>IF(R255="C",SUMIF(B:B,B255,Z:Z),"비해당분야")</f>
        <v>비해당분야</v>
      </c>
      <c r="AB255" s="4" t="str">
        <f>IF(R255="C",SUM(Y255,AA255),"비해당분야")</f>
        <v>비해당분야</v>
      </c>
      <c r="AC255" s="4">
        <f>IF(R255="C",AB255,X255)</f>
        <v>14</v>
      </c>
      <c r="AD255" s="4">
        <f>VLOOKUP(K255,'[1]자격증 backdata'!A:D,4,0)</f>
        <v>5</v>
      </c>
      <c r="AE255" s="4">
        <f>IF(_xlfn.MAXIFS(AD:AD,B:B,B255)&gt;10,10,_xlfn.MAXIFS(AD:AD,B:B,B255))</f>
        <v>5</v>
      </c>
      <c r="AG255" s="5">
        <f>VLOOKUP(K255,'[1]자격증 backdata'!A:C,3,0)</f>
        <v>0</v>
      </c>
      <c r="AH255" s="5">
        <f>COUNTIFS($B:$B,$B255,$AG:$AG,AH$1)</f>
        <v>0</v>
      </c>
      <c r="AI255" s="5">
        <f>COUNTIFS($B:$B,$B255,$AG:$AG,AI$1)</f>
        <v>0</v>
      </c>
      <c r="AJ255" s="5">
        <f>COUNTIFS($B:$B,$B255,$AG:$AG,AJ$1)</f>
        <v>0</v>
      </c>
      <c r="AK255" s="5">
        <f>COUNTIFS($B:$B,$B255,$AG:$AG,AK$1)</f>
        <v>0</v>
      </c>
      <c r="AL255" s="5">
        <f>COUNTIFS($B:$B,$B255,$AG:$AG,AL$1)</f>
        <v>0</v>
      </c>
      <c r="AM255" s="5">
        <f>COUNTIFS($B:$B,$B255,$AG:$AG,AM$1)</f>
        <v>1</v>
      </c>
      <c r="AN255" s="5">
        <f>COUNTIFS($B:$B,$B255,$AG:$AG,AN$1)</f>
        <v>1</v>
      </c>
      <c r="AO255" s="5">
        <f>COUNTIFS($B:$B,$B255,$AG:$AG,AO$1)</f>
        <v>0</v>
      </c>
      <c r="AP255" s="5">
        <f>COUNTIFS($B:$B,$B255,$AG:$AG,AP$1)</f>
        <v>0</v>
      </c>
      <c r="AQ255" s="5">
        <f>COUNTIFS($B:$B,$B255,$AG:$AG,AQ$1)</f>
        <v>0</v>
      </c>
      <c r="AR255" s="5">
        <f>COUNTIFS($B:$B,$B255,$AG:$AG,AR$1)</f>
        <v>0</v>
      </c>
      <c r="AS255" s="5">
        <f>COUNTIFS($B:$B,$B255,$AG:$AG,AS$1)</f>
        <v>0</v>
      </c>
      <c r="AT255" s="5">
        <f>COUNTIFS($B:$B,$B255,$AG:$AG,AT$1)</f>
        <v>1</v>
      </c>
      <c r="AU255" s="5">
        <f>COUNTIFS($B:$B,$B255,$AG:$AG,AU$1)</f>
        <v>0</v>
      </c>
    </row>
    <row r="256" spans="1:47" ht="15" customHeight="1" x14ac:dyDescent="0.35">
      <c r="A256" s="6">
        <f>IF(B255=B256,A255,A255+1)</f>
        <v>77</v>
      </c>
      <c r="B256" s="6" t="s">
        <v>5908</v>
      </c>
      <c r="C256" s="6" t="s">
        <v>5907</v>
      </c>
      <c r="D256" s="6" t="s">
        <v>3044</v>
      </c>
      <c r="E256" s="6" t="s">
        <v>3043</v>
      </c>
      <c r="F256" s="4" t="s">
        <v>7</v>
      </c>
      <c r="G256" s="4" t="s">
        <v>8</v>
      </c>
      <c r="H256" s="4" t="s">
        <v>7</v>
      </c>
      <c r="I256" s="4">
        <v>6</v>
      </c>
      <c r="J256" s="4" t="s">
        <v>633</v>
      </c>
      <c r="K256" s="4" t="s">
        <v>3118</v>
      </c>
      <c r="L256" s="4" t="s">
        <v>55</v>
      </c>
      <c r="M256" s="4" t="s">
        <v>5906</v>
      </c>
      <c r="N256" s="4" t="s">
        <v>2982</v>
      </c>
      <c r="P256" s="4" t="s">
        <v>669</v>
      </c>
      <c r="Q256" s="4" t="s">
        <v>1475</v>
      </c>
      <c r="R256" s="4" t="s">
        <v>2434</v>
      </c>
      <c r="S256" s="5" t="str">
        <f>IF(P256="심사불필요","-",VLOOKUP(K256,'[1]자격증 backdata'!A:G,7,0))</f>
        <v>-</v>
      </c>
      <c r="T256" s="5" t="str">
        <f>IF(S256="-","-",IF(COUNTIFS(B:B,B256,S:S,"필수")&gt;0,"자격요건충족","확인필요"))</f>
        <v>-</v>
      </c>
      <c r="U256" s="5"/>
      <c r="W256" s="5">
        <f>IF(Q256="4급","심사불필요",VLOOKUP(K256,'[1]자격증 backdata'!A:B,2,0))</f>
        <v>4</v>
      </c>
      <c r="X256" s="4">
        <f>IF(R256="A", MIN(20, SUMIFS(W:W, B:B, B256, R:R, "A")),IF(R256="B", MIN(30, SUMIFS(W:W, B:B, B256, R:R, "B")),"비해당분야"))</f>
        <v>14</v>
      </c>
      <c r="Y256" s="4" t="str">
        <f>IF(R256="C",MIN(30,IF(COUNTIFS(B:B,B256,W:W,"가1")=1,25,IF(COUNTIFS(B:B,B256,W:W,"가1")&gt;=2,30,0))+IF(COUNTIFS(B:B,B256,W:W,"나1")&gt;=4,30,IF(COUNTIFS(B:B,B256,W:W,"나1")=3,26,IF(COUNTIFS(B:B,B256,W:W,"나1")=2,22,IF(COUNTIFS(B:B,B256,W:W,"나1")=1,18,0)))))+MIN(30,IF(COUNTIFS(B:B,B256,W:W,"가2")=1,25,IF(COUNTIFS(B:B,B256,W:W,"가2")&gt;=2,30,0))+IF(COUNTIFS(B:B,B256,W:W,"나2")=3,30,IF(COUNTIFS(B:B,B256,W:W,"나2")=2,25,IF(COUNTIFS(B:B,B256,W:W,"나2")=1,20,0)))),"비해당분야")</f>
        <v>비해당분야</v>
      </c>
      <c r="Z256" s="4" t="str">
        <f>IF(R256="C",VLOOKUP(K256,'[1]자격증 backdata'!A:F,6,0),"비해당분야")</f>
        <v>비해당분야</v>
      </c>
      <c r="AA256" s="4" t="str">
        <f>IF(R256="C",SUMIF(B:B,B256,Z:Z),"비해당분야")</f>
        <v>비해당분야</v>
      </c>
      <c r="AB256" s="4" t="str">
        <f>IF(R256="C",SUM(Y256,AA256),"비해당분야")</f>
        <v>비해당분야</v>
      </c>
      <c r="AC256" s="4">
        <f>IF(R256="C",AB256,X256)</f>
        <v>14</v>
      </c>
      <c r="AD256" s="4">
        <f>VLOOKUP(K256,'[1]자격증 backdata'!A:D,4,0)</f>
        <v>0</v>
      </c>
      <c r="AE256" s="4">
        <f>IF(_xlfn.MAXIFS(AD:AD,B:B,B256)&gt;10,10,_xlfn.MAXIFS(AD:AD,B:B,B256))</f>
        <v>5</v>
      </c>
      <c r="AG256" s="5" t="str">
        <f>VLOOKUP(K256,'[1]자격증 backdata'!A:C,3,0)</f>
        <v>G</v>
      </c>
      <c r="AH256" s="5">
        <f>COUNTIFS($B:$B,$B256,$AG:$AG,AH$1)</f>
        <v>0</v>
      </c>
      <c r="AI256" s="5">
        <f>COUNTIFS($B:$B,$B256,$AG:$AG,AI$1)</f>
        <v>0</v>
      </c>
      <c r="AJ256" s="5">
        <f>COUNTIFS($B:$B,$B256,$AG:$AG,AJ$1)</f>
        <v>0</v>
      </c>
      <c r="AK256" s="5">
        <f>COUNTIFS($B:$B,$B256,$AG:$AG,AK$1)</f>
        <v>0</v>
      </c>
      <c r="AL256" s="5">
        <f>COUNTIFS($B:$B,$B256,$AG:$AG,AL$1)</f>
        <v>0</v>
      </c>
      <c r="AM256" s="5">
        <f>COUNTIFS($B:$B,$B256,$AG:$AG,AM$1)</f>
        <v>1</v>
      </c>
      <c r="AN256" s="5">
        <f>COUNTIFS($B:$B,$B256,$AG:$AG,AN$1)</f>
        <v>1</v>
      </c>
      <c r="AO256" s="5">
        <f>COUNTIFS($B:$B,$B256,$AG:$AG,AO$1)</f>
        <v>0</v>
      </c>
      <c r="AP256" s="5">
        <f>COUNTIFS($B:$B,$B256,$AG:$AG,AP$1)</f>
        <v>0</v>
      </c>
      <c r="AQ256" s="5">
        <f>COUNTIFS($B:$B,$B256,$AG:$AG,AQ$1)</f>
        <v>0</v>
      </c>
      <c r="AR256" s="5">
        <f>COUNTIFS($B:$B,$B256,$AG:$AG,AR$1)</f>
        <v>0</v>
      </c>
      <c r="AS256" s="5">
        <f>COUNTIFS($B:$B,$B256,$AG:$AG,AS$1)</f>
        <v>0</v>
      </c>
      <c r="AT256" s="5">
        <f>COUNTIFS($B:$B,$B256,$AG:$AG,AT$1)</f>
        <v>1</v>
      </c>
      <c r="AU256" s="5">
        <f>COUNTIFS($B:$B,$B256,$AG:$AG,AU$1)</f>
        <v>0</v>
      </c>
    </row>
    <row r="257" spans="1:47" ht="15" customHeight="1" x14ac:dyDescent="0.35">
      <c r="A257" s="3">
        <f>IF(B256=B257,A256,A256+1)</f>
        <v>78</v>
      </c>
      <c r="B257" s="3" t="s">
        <v>5904</v>
      </c>
      <c r="C257" s="3" t="s">
        <v>5903</v>
      </c>
      <c r="D257" s="3" t="s">
        <v>3044</v>
      </c>
      <c r="E257" s="3" t="s">
        <v>3043</v>
      </c>
      <c r="F257" s="4" t="s">
        <v>7</v>
      </c>
      <c r="G257" s="4" t="s">
        <v>8</v>
      </c>
      <c r="H257" s="4" t="s">
        <v>7</v>
      </c>
      <c r="I257" s="3">
        <v>1</v>
      </c>
      <c r="J257" s="3" t="s">
        <v>106</v>
      </c>
      <c r="K257" s="3" t="s">
        <v>3057</v>
      </c>
      <c r="L257" s="3" t="s">
        <v>55</v>
      </c>
      <c r="M257" s="3" t="s">
        <v>5905</v>
      </c>
      <c r="N257" s="3" t="s">
        <v>24</v>
      </c>
      <c r="P257" s="3" t="s">
        <v>669</v>
      </c>
      <c r="Q257" s="3" t="s">
        <v>1475</v>
      </c>
      <c r="R257" s="3" t="s">
        <v>2434</v>
      </c>
      <c r="S257" s="2" t="str">
        <f>IF(P257="심사불필요","-",VLOOKUP(K257,'[1]자격증 backdata'!A:G,7,0))</f>
        <v>-</v>
      </c>
      <c r="T257" s="2" t="str">
        <f>IF(S257="-","-",IF(COUNTIFS(B:B,B257,S:S,"필수")&gt;0,"자격요건충족","확인필요"))</f>
        <v>-</v>
      </c>
      <c r="U257" s="2"/>
      <c r="W257" s="2">
        <f>IF(Q257="4급","심사불필요",VLOOKUP(K257,'[1]자격증 backdata'!A:B,2,0))</f>
        <v>4</v>
      </c>
      <c r="X257" s="3">
        <f>IF(R257="A", MIN(20, SUMIFS(W:W, B:B, B257, R:R, "A")),IF(R257="B", MIN(30, SUMIFS(W:W, B:B, B257, R:R, "B")),"비해당분야"))</f>
        <v>4</v>
      </c>
      <c r="Y257" s="3" t="str">
        <f>IF(R257="C",MIN(30,IF(COUNTIFS(B:B,B257,W:W,"가1")=1,25,IF(COUNTIFS(B:B,B257,W:W,"가1")&gt;=2,30,0))+IF(COUNTIFS(B:B,B257,W:W,"나1")&gt;=4,30,IF(COUNTIFS(B:B,B257,W:W,"나1")=3,26,IF(COUNTIFS(B:B,B257,W:W,"나1")=2,22,IF(COUNTIFS(B:B,B257,W:W,"나1")=1,18,0)))))+MIN(30,IF(COUNTIFS(B:B,B257,W:W,"가2")=1,25,IF(COUNTIFS(B:B,B257,W:W,"가2")&gt;=2,30,0))+IF(COUNTIFS(B:B,B257,W:W,"나2")=3,30,IF(COUNTIFS(B:B,B257,W:W,"나2")=2,25,IF(COUNTIFS(B:B,B257,W:W,"나2")=1,20,0)))),"비해당분야")</f>
        <v>비해당분야</v>
      </c>
      <c r="Z257" s="3" t="str">
        <f>IF(R257="C",VLOOKUP(K257,'[1]자격증 backdata'!A:F,6,0),"비해당분야")</f>
        <v>비해당분야</v>
      </c>
      <c r="AA257" s="3" t="str">
        <f>IF(R257="C",SUMIF(B:B,B257,Z:Z),"비해당분야")</f>
        <v>비해당분야</v>
      </c>
      <c r="AB257" s="3" t="str">
        <f>IF(R257="C",SUM(Y257,AA257),"비해당분야")</f>
        <v>비해당분야</v>
      </c>
      <c r="AC257" s="3">
        <f>IF(R257="C",AB257,X257)</f>
        <v>4</v>
      </c>
      <c r="AD257" s="3">
        <f>VLOOKUP(K257,'[1]자격증 backdata'!A:D,4,0)</f>
        <v>0</v>
      </c>
      <c r="AE257" s="3">
        <f>IF(_xlfn.MAXIFS(AD:AD,B:B,B257)&gt;10,10,_xlfn.MAXIFS(AD:AD,B:B,B257))</f>
        <v>5</v>
      </c>
      <c r="AG257" s="2" t="str">
        <f>VLOOKUP(K257,'[1]자격증 backdata'!A:C,3,0)</f>
        <v>M</v>
      </c>
      <c r="AH257" s="2">
        <f>COUNTIFS($B:$B,$B257,$AG:$AG,AH$1)</f>
        <v>0</v>
      </c>
      <c r="AI257" s="2">
        <f>COUNTIFS($B:$B,$B257,$AG:$AG,AI$1)</f>
        <v>0</v>
      </c>
      <c r="AJ257" s="2">
        <f>COUNTIFS($B:$B,$B257,$AG:$AG,AJ$1)</f>
        <v>0</v>
      </c>
      <c r="AK257" s="2">
        <f>COUNTIFS($B:$B,$B257,$AG:$AG,AK$1)</f>
        <v>0</v>
      </c>
      <c r="AL257" s="2">
        <f>COUNTIFS($B:$B,$B257,$AG:$AG,AL$1)</f>
        <v>0</v>
      </c>
      <c r="AM257" s="2">
        <f>COUNTIFS($B:$B,$B257,$AG:$AG,AM$1)</f>
        <v>0</v>
      </c>
      <c r="AN257" s="2">
        <f>COUNTIFS($B:$B,$B257,$AG:$AG,AN$1)</f>
        <v>0</v>
      </c>
      <c r="AO257" s="2">
        <f>COUNTIFS($B:$B,$B257,$AG:$AG,AO$1)</f>
        <v>0</v>
      </c>
      <c r="AP257" s="2">
        <f>COUNTIFS($B:$B,$B257,$AG:$AG,AP$1)</f>
        <v>0</v>
      </c>
      <c r="AQ257" s="2">
        <f>COUNTIFS($B:$B,$B257,$AG:$AG,AQ$1)</f>
        <v>0</v>
      </c>
      <c r="AR257" s="2">
        <f>COUNTIFS($B:$B,$B257,$AG:$AG,AR$1)</f>
        <v>0</v>
      </c>
      <c r="AS257" s="2">
        <f>COUNTIFS($B:$B,$B257,$AG:$AG,AS$1)</f>
        <v>0</v>
      </c>
      <c r="AT257" s="2">
        <f>COUNTIFS($B:$B,$B257,$AG:$AG,AT$1)</f>
        <v>1</v>
      </c>
      <c r="AU257" s="2">
        <f>COUNTIFS($B:$B,$B257,$AG:$AG,AU$1)</f>
        <v>0</v>
      </c>
    </row>
    <row r="258" spans="1:47" ht="15" customHeight="1" x14ac:dyDescent="0.35">
      <c r="A258" s="7">
        <f>IF(B257=B258,A257,A257+1)</f>
        <v>78</v>
      </c>
      <c r="B258" s="7" t="s">
        <v>5904</v>
      </c>
      <c r="C258" s="7" t="s">
        <v>5903</v>
      </c>
      <c r="D258" s="7" t="s">
        <v>3044</v>
      </c>
      <c r="E258" s="7" t="s">
        <v>3043</v>
      </c>
      <c r="F258" s="4" t="s">
        <v>7</v>
      </c>
      <c r="G258" s="4" t="s">
        <v>8</v>
      </c>
      <c r="H258" s="4" t="s">
        <v>7</v>
      </c>
      <c r="I258" s="3">
        <v>2</v>
      </c>
      <c r="J258" s="3" t="s">
        <v>38</v>
      </c>
      <c r="K258" s="3" t="s">
        <v>3059</v>
      </c>
      <c r="L258" s="3" t="s">
        <v>36</v>
      </c>
      <c r="M258" s="3" t="s">
        <v>5902</v>
      </c>
      <c r="N258" s="3" t="s">
        <v>2045</v>
      </c>
      <c r="P258" s="3" t="s">
        <v>669</v>
      </c>
      <c r="Q258" s="3" t="s">
        <v>1475</v>
      </c>
      <c r="R258" s="3" t="s">
        <v>2434</v>
      </c>
      <c r="S258" s="2" t="str">
        <f>IF(P258="심사불필요","-",VLOOKUP(K258,'[1]자격증 backdata'!A:G,7,0))</f>
        <v>-</v>
      </c>
      <c r="T258" s="2" t="str">
        <f>IF(S258="-","-",IF(COUNTIFS(B:B,B258,S:S,"필수")&gt;0,"자격요건충족","확인필요"))</f>
        <v>-</v>
      </c>
      <c r="U258" s="2"/>
      <c r="W258" s="2">
        <f>IF(Q258="4급","심사불필요",VLOOKUP(K258,'[1]자격증 backdata'!A:B,2,0))</f>
        <v>0</v>
      </c>
      <c r="X258" s="3">
        <f>IF(R258="A", MIN(20, SUMIFS(W:W, B:B, B258, R:R, "A")),IF(R258="B", MIN(30, SUMIFS(W:W, B:B, B258, R:R, "B")),"비해당분야"))</f>
        <v>4</v>
      </c>
      <c r="Y258" s="3" t="str">
        <f>IF(R258="C",MIN(30,IF(COUNTIFS(B:B,B258,W:W,"가1")=1,25,IF(COUNTIFS(B:B,B258,W:W,"가1")&gt;=2,30,0))+IF(COUNTIFS(B:B,B258,W:W,"나1")&gt;=4,30,IF(COUNTIFS(B:B,B258,W:W,"나1")=3,26,IF(COUNTIFS(B:B,B258,W:W,"나1")=2,22,IF(COUNTIFS(B:B,B258,W:W,"나1")=1,18,0)))))+MIN(30,IF(COUNTIFS(B:B,B258,W:W,"가2")=1,25,IF(COUNTIFS(B:B,B258,W:W,"가2")&gt;=2,30,0))+IF(COUNTIFS(B:B,B258,W:W,"나2")=3,30,IF(COUNTIFS(B:B,B258,W:W,"나2")=2,25,IF(COUNTIFS(B:B,B258,W:W,"나2")=1,20,0)))),"비해당분야")</f>
        <v>비해당분야</v>
      </c>
      <c r="Z258" s="3" t="str">
        <f>IF(R258="C",VLOOKUP(K258,'[1]자격증 backdata'!A:F,6,0),"비해당분야")</f>
        <v>비해당분야</v>
      </c>
      <c r="AA258" s="3" t="str">
        <f>IF(R258="C",SUMIF(B:B,B258,Z:Z),"비해당분야")</f>
        <v>비해당분야</v>
      </c>
      <c r="AB258" s="3" t="str">
        <f>IF(R258="C",SUM(Y258,AA258),"비해당분야")</f>
        <v>비해당분야</v>
      </c>
      <c r="AC258" s="3">
        <f>IF(R258="C",AB258,X258)</f>
        <v>4</v>
      </c>
      <c r="AD258" s="3">
        <f>VLOOKUP(K258,'[1]자격증 backdata'!A:D,4,0)</f>
        <v>5</v>
      </c>
      <c r="AE258" s="3">
        <f>IF(_xlfn.MAXIFS(AD:AD,B:B,B258)&gt;10,10,_xlfn.MAXIFS(AD:AD,B:B,B258))</f>
        <v>5</v>
      </c>
      <c r="AG258" s="2">
        <f>VLOOKUP(K258,'[1]자격증 backdata'!A:C,3,0)</f>
        <v>0</v>
      </c>
      <c r="AH258" s="2">
        <f>COUNTIFS($B:$B,$B258,$AG:$AG,AH$1)</f>
        <v>0</v>
      </c>
      <c r="AI258" s="2">
        <f>COUNTIFS($B:$B,$B258,$AG:$AG,AI$1)</f>
        <v>0</v>
      </c>
      <c r="AJ258" s="2">
        <f>COUNTIFS($B:$B,$B258,$AG:$AG,AJ$1)</f>
        <v>0</v>
      </c>
      <c r="AK258" s="2">
        <f>COUNTIFS($B:$B,$B258,$AG:$AG,AK$1)</f>
        <v>0</v>
      </c>
      <c r="AL258" s="2">
        <f>COUNTIFS($B:$B,$B258,$AG:$AG,AL$1)</f>
        <v>0</v>
      </c>
      <c r="AM258" s="2">
        <f>COUNTIFS($B:$B,$B258,$AG:$AG,AM$1)</f>
        <v>0</v>
      </c>
      <c r="AN258" s="2">
        <f>COUNTIFS($B:$B,$B258,$AG:$AG,AN$1)</f>
        <v>0</v>
      </c>
      <c r="AO258" s="2">
        <f>COUNTIFS($B:$B,$B258,$AG:$AG,AO$1)</f>
        <v>0</v>
      </c>
      <c r="AP258" s="2">
        <f>COUNTIFS($B:$B,$B258,$AG:$AG,AP$1)</f>
        <v>0</v>
      </c>
      <c r="AQ258" s="2">
        <f>COUNTIFS($B:$B,$B258,$AG:$AG,AQ$1)</f>
        <v>0</v>
      </c>
      <c r="AR258" s="2">
        <f>COUNTIFS($B:$B,$B258,$AG:$AG,AR$1)</f>
        <v>0</v>
      </c>
      <c r="AS258" s="2">
        <f>COUNTIFS($B:$B,$B258,$AG:$AG,AS$1)</f>
        <v>0</v>
      </c>
      <c r="AT258" s="2">
        <f>COUNTIFS($B:$B,$B258,$AG:$AG,AT$1)</f>
        <v>1</v>
      </c>
      <c r="AU258" s="2">
        <f>COUNTIFS($B:$B,$B258,$AG:$AG,AU$1)</f>
        <v>0</v>
      </c>
    </row>
    <row r="259" spans="1:47" ht="15" customHeight="1" x14ac:dyDescent="0.35">
      <c r="A259" s="4">
        <f>IF(B258=B259,A258,A258+1)</f>
        <v>79</v>
      </c>
      <c r="B259" s="4" t="s">
        <v>5896</v>
      </c>
      <c r="C259" s="4" t="s">
        <v>5895</v>
      </c>
      <c r="D259" s="4" t="s">
        <v>3044</v>
      </c>
      <c r="E259" s="4" t="s">
        <v>3043</v>
      </c>
      <c r="F259" s="4" t="s">
        <v>7</v>
      </c>
      <c r="G259" s="4" t="s">
        <v>8</v>
      </c>
      <c r="H259" s="4" t="s">
        <v>7</v>
      </c>
      <c r="I259" s="4">
        <v>1</v>
      </c>
      <c r="J259" s="4" t="s">
        <v>69</v>
      </c>
      <c r="K259" s="4" t="s">
        <v>3065</v>
      </c>
      <c r="L259" s="4" t="s">
        <v>36</v>
      </c>
      <c r="M259" s="4" t="s">
        <v>5901</v>
      </c>
      <c r="N259" s="4" t="s">
        <v>1104</v>
      </c>
      <c r="P259" s="4" t="s">
        <v>669</v>
      </c>
      <c r="Q259" s="4" t="s">
        <v>1475</v>
      </c>
      <c r="R259" s="4" t="s">
        <v>2434</v>
      </c>
      <c r="S259" s="5" t="str">
        <f>IF(P259="심사불필요","-",VLOOKUP(K259,'[1]자격증 backdata'!A:G,7,0))</f>
        <v>-</v>
      </c>
      <c r="T259" s="5" t="str">
        <f>IF(S259="-","-",IF(COUNTIFS(B:B,B259,S:S,"필수")&gt;0,"자격요건충족","확인필요"))</f>
        <v>-</v>
      </c>
      <c r="U259" s="5"/>
      <c r="W259" s="5">
        <f>IF(Q259="4급","심사불필요",VLOOKUP(K259,'[1]자격증 backdata'!A:B,2,0))</f>
        <v>0</v>
      </c>
      <c r="X259" s="4">
        <f>IF(R259="A", MIN(20, SUMIFS(W:W, B:B, B259, R:R, "A")),IF(R259="B", MIN(30, SUMIFS(W:W, B:B, B259, R:R, "B")),"비해당분야"))</f>
        <v>12</v>
      </c>
      <c r="Y259" s="4" t="str">
        <f>IF(R259="C",MIN(30,IF(COUNTIFS(B:B,B259,W:W,"가1")=1,25,IF(COUNTIFS(B:B,B259,W:W,"가1")&gt;=2,30,0))+IF(COUNTIFS(B:B,B259,W:W,"나1")&gt;=4,30,IF(COUNTIFS(B:B,B259,W:W,"나1")=3,26,IF(COUNTIFS(B:B,B259,W:W,"나1")=2,22,IF(COUNTIFS(B:B,B259,W:W,"나1")=1,18,0)))))+MIN(30,IF(COUNTIFS(B:B,B259,W:W,"가2")=1,25,IF(COUNTIFS(B:B,B259,W:W,"가2")&gt;=2,30,0))+IF(COUNTIFS(B:B,B259,W:W,"나2")=3,30,IF(COUNTIFS(B:B,B259,W:W,"나2")=2,25,IF(COUNTIFS(B:B,B259,W:W,"나2")=1,20,0)))),"비해당분야")</f>
        <v>비해당분야</v>
      </c>
      <c r="Z259" s="4" t="str">
        <f>IF(R259="C",VLOOKUP(K259,'[1]자격증 backdata'!A:F,6,0),"비해당분야")</f>
        <v>비해당분야</v>
      </c>
      <c r="AA259" s="4" t="str">
        <f>IF(R259="C",SUMIF(B:B,B259,Z:Z),"비해당분야")</f>
        <v>비해당분야</v>
      </c>
      <c r="AB259" s="4" t="str">
        <f>IF(R259="C",SUM(Y259,AA259),"비해당분야")</f>
        <v>비해당분야</v>
      </c>
      <c r="AC259" s="4">
        <f>IF(R259="C",AB259,X259)</f>
        <v>12</v>
      </c>
      <c r="AD259" s="4">
        <f>VLOOKUP(K259,'[1]자격증 backdata'!A:D,4,0)</f>
        <v>5</v>
      </c>
      <c r="AE259" s="4">
        <f>IF(_xlfn.MAXIFS(AD:AD,B:B,B259)&gt;10,10,_xlfn.MAXIFS(AD:AD,B:B,B259))</f>
        <v>5</v>
      </c>
      <c r="AG259" s="5">
        <f>VLOOKUP(K259,'[1]자격증 backdata'!A:C,3,0)</f>
        <v>0</v>
      </c>
      <c r="AH259" s="5">
        <f>COUNTIFS($B:$B,$B259,$AG:$AG,AH$1)</f>
        <v>0</v>
      </c>
      <c r="AI259" s="5">
        <f>COUNTIFS($B:$B,$B259,$AG:$AG,AI$1)</f>
        <v>0</v>
      </c>
      <c r="AJ259" s="5">
        <f>COUNTIFS($B:$B,$B259,$AG:$AG,AJ$1)</f>
        <v>0</v>
      </c>
      <c r="AK259" s="5">
        <f>COUNTIFS($B:$B,$B259,$AG:$AG,AK$1)</f>
        <v>0</v>
      </c>
      <c r="AL259" s="5">
        <f>COUNTIFS($B:$B,$B259,$AG:$AG,AL$1)</f>
        <v>0</v>
      </c>
      <c r="AM259" s="5">
        <f>COUNTIFS($B:$B,$B259,$AG:$AG,AM$1)</f>
        <v>0</v>
      </c>
      <c r="AN259" s="5">
        <f>COUNTIFS($B:$B,$B259,$AG:$AG,AN$1)</f>
        <v>1</v>
      </c>
      <c r="AO259" s="5">
        <f>COUNTIFS($B:$B,$B259,$AG:$AG,AO$1)</f>
        <v>0</v>
      </c>
      <c r="AP259" s="5">
        <f>COUNTIFS($B:$B,$B259,$AG:$AG,AP$1)</f>
        <v>0</v>
      </c>
      <c r="AQ259" s="5">
        <f>COUNTIFS($B:$B,$B259,$AG:$AG,AQ$1)</f>
        <v>1</v>
      </c>
      <c r="AR259" s="5">
        <f>COUNTIFS($B:$B,$B259,$AG:$AG,AR$1)</f>
        <v>0</v>
      </c>
      <c r="AS259" s="5">
        <f>COUNTIFS($B:$B,$B259,$AG:$AG,AS$1)</f>
        <v>0</v>
      </c>
      <c r="AT259" s="5">
        <f>COUNTIFS($B:$B,$B259,$AG:$AG,AT$1)</f>
        <v>1</v>
      </c>
      <c r="AU259" s="5">
        <f>COUNTIFS($B:$B,$B259,$AG:$AG,AU$1)</f>
        <v>0</v>
      </c>
    </row>
    <row r="260" spans="1:47" ht="15" customHeight="1" x14ac:dyDescent="0.35">
      <c r="A260" s="6">
        <f>IF(B259=B260,A259,A259+1)</f>
        <v>79</v>
      </c>
      <c r="B260" s="6" t="s">
        <v>5896</v>
      </c>
      <c r="C260" s="6" t="s">
        <v>5895</v>
      </c>
      <c r="D260" s="6" t="s">
        <v>3044</v>
      </c>
      <c r="E260" s="6" t="s">
        <v>3043</v>
      </c>
      <c r="F260" s="4" t="s">
        <v>7</v>
      </c>
      <c r="G260" s="4" t="s">
        <v>8</v>
      </c>
      <c r="H260" s="4" t="s">
        <v>7</v>
      </c>
      <c r="I260" s="4">
        <v>2</v>
      </c>
      <c r="J260" s="4" t="s">
        <v>2526</v>
      </c>
      <c r="K260" s="4" t="s">
        <v>3161</v>
      </c>
      <c r="L260" s="4" t="s">
        <v>2524</v>
      </c>
      <c r="M260" s="4" t="s">
        <v>5900</v>
      </c>
      <c r="N260" s="4" t="s">
        <v>4679</v>
      </c>
      <c r="P260" s="4" t="s">
        <v>669</v>
      </c>
      <c r="Q260" s="4" t="s">
        <v>1475</v>
      </c>
      <c r="R260" s="4" t="s">
        <v>2434</v>
      </c>
      <c r="S260" s="5" t="str">
        <f>IF(P260="심사불필요","-",VLOOKUP(K260,'[1]자격증 backdata'!A:G,7,0))</f>
        <v>-</v>
      </c>
      <c r="T260" s="5" t="str">
        <f>IF(S260="-","-",IF(COUNTIFS(B:B,B260,S:S,"필수")&gt;0,"자격요건충족","확인필요"))</f>
        <v>-</v>
      </c>
      <c r="U260" s="5"/>
      <c r="W260" s="5">
        <f>IF(Q260="4급","심사불필요",VLOOKUP(K260,'[1]자격증 backdata'!A:B,2,0))</f>
        <v>4</v>
      </c>
      <c r="X260" s="4">
        <f>IF(R260="A", MIN(20, SUMIFS(W:W, B:B, B260, R:R, "A")),IF(R260="B", MIN(30, SUMIFS(W:W, B:B, B260, R:R, "B")),"비해당분야"))</f>
        <v>12</v>
      </c>
      <c r="Y260" s="4" t="str">
        <f>IF(R260="C",MIN(30,IF(COUNTIFS(B:B,B260,W:W,"가1")=1,25,IF(COUNTIFS(B:B,B260,W:W,"가1")&gt;=2,30,0))+IF(COUNTIFS(B:B,B260,W:W,"나1")&gt;=4,30,IF(COUNTIFS(B:B,B260,W:W,"나1")=3,26,IF(COUNTIFS(B:B,B260,W:W,"나1")=2,22,IF(COUNTIFS(B:B,B260,W:W,"나1")=1,18,0)))))+MIN(30,IF(COUNTIFS(B:B,B260,W:W,"가2")=1,25,IF(COUNTIFS(B:B,B260,W:W,"가2")&gt;=2,30,0))+IF(COUNTIFS(B:B,B260,W:W,"나2")=3,30,IF(COUNTIFS(B:B,B260,W:W,"나2")=2,25,IF(COUNTIFS(B:B,B260,W:W,"나2")=1,20,0)))),"비해당분야")</f>
        <v>비해당분야</v>
      </c>
      <c r="Z260" s="4" t="str">
        <f>IF(R260="C",VLOOKUP(K260,'[1]자격증 backdata'!A:F,6,0),"비해당분야")</f>
        <v>비해당분야</v>
      </c>
      <c r="AA260" s="4" t="str">
        <f>IF(R260="C",SUMIF(B:B,B260,Z:Z),"비해당분야")</f>
        <v>비해당분야</v>
      </c>
      <c r="AB260" s="4" t="str">
        <f>IF(R260="C",SUM(Y260,AA260),"비해당분야")</f>
        <v>비해당분야</v>
      </c>
      <c r="AC260" s="4">
        <f>IF(R260="C",AB260,X260)</f>
        <v>12</v>
      </c>
      <c r="AD260" s="4">
        <f>VLOOKUP(K260,'[1]자격증 backdata'!A:D,4,0)</f>
        <v>0</v>
      </c>
      <c r="AE260" s="4">
        <f>IF(_xlfn.MAXIFS(AD:AD,B:B,B260)&gt;10,10,_xlfn.MAXIFS(AD:AD,B:B,B260))</f>
        <v>5</v>
      </c>
      <c r="AG260" s="5">
        <f>VLOOKUP(K260,'[1]자격증 backdata'!A:C,3,0)</f>
        <v>0</v>
      </c>
      <c r="AH260" s="5">
        <f>COUNTIFS($B:$B,$B260,$AG:$AG,AH$1)</f>
        <v>0</v>
      </c>
      <c r="AI260" s="5">
        <f>COUNTIFS($B:$B,$B260,$AG:$AG,AI$1)</f>
        <v>0</v>
      </c>
      <c r="AJ260" s="5">
        <f>COUNTIFS($B:$B,$B260,$AG:$AG,AJ$1)</f>
        <v>0</v>
      </c>
      <c r="AK260" s="5">
        <f>COUNTIFS($B:$B,$B260,$AG:$AG,AK$1)</f>
        <v>0</v>
      </c>
      <c r="AL260" s="5">
        <f>COUNTIFS($B:$B,$B260,$AG:$AG,AL$1)</f>
        <v>0</v>
      </c>
      <c r="AM260" s="5">
        <f>COUNTIFS($B:$B,$B260,$AG:$AG,AM$1)</f>
        <v>0</v>
      </c>
      <c r="AN260" s="5">
        <f>COUNTIFS($B:$B,$B260,$AG:$AG,AN$1)</f>
        <v>1</v>
      </c>
      <c r="AO260" s="5">
        <f>COUNTIFS($B:$B,$B260,$AG:$AG,AO$1)</f>
        <v>0</v>
      </c>
      <c r="AP260" s="5">
        <f>COUNTIFS($B:$B,$B260,$AG:$AG,AP$1)</f>
        <v>0</v>
      </c>
      <c r="AQ260" s="5">
        <f>COUNTIFS($B:$B,$B260,$AG:$AG,AQ$1)</f>
        <v>1</v>
      </c>
      <c r="AR260" s="5">
        <f>COUNTIFS($B:$B,$B260,$AG:$AG,AR$1)</f>
        <v>0</v>
      </c>
      <c r="AS260" s="5">
        <f>COUNTIFS($B:$B,$B260,$AG:$AG,AS$1)</f>
        <v>0</v>
      </c>
      <c r="AT260" s="5">
        <f>COUNTIFS($B:$B,$B260,$AG:$AG,AT$1)</f>
        <v>1</v>
      </c>
      <c r="AU260" s="5">
        <f>COUNTIFS($B:$B,$B260,$AG:$AG,AU$1)</f>
        <v>0</v>
      </c>
    </row>
    <row r="261" spans="1:47" ht="15" customHeight="1" x14ac:dyDescent="0.35">
      <c r="A261" s="6">
        <f>IF(B260=B261,A260,A260+1)</f>
        <v>79</v>
      </c>
      <c r="B261" s="6" t="s">
        <v>5896</v>
      </c>
      <c r="C261" s="6" t="s">
        <v>5895</v>
      </c>
      <c r="D261" s="6" t="s">
        <v>3044</v>
      </c>
      <c r="E261" s="6" t="s">
        <v>3043</v>
      </c>
      <c r="F261" s="4" t="s">
        <v>7</v>
      </c>
      <c r="G261" s="4" t="s">
        <v>8</v>
      </c>
      <c r="H261" s="4" t="s">
        <v>7</v>
      </c>
      <c r="I261" s="4">
        <v>3</v>
      </c>
      <c r="J261" s="4" t="s">
        <v>57</v>
      </c>
      <c r="K261" s="4" t="s">
        <v>3089</v>
      </c>
      <c r="L261" s="4" t="s">
        <v>55</v>
      </c>
      <c r="M261" s="4" t="s">
        <v>5899</v>
      </c>
      <c r="N261" s="4" t="s">
        <v>4589</v>
      </c>
      <c r="P261" s="4" t="s">
        <v>669</v>
      </c>
      <c r="Q261" s="4" t="s">
        <v>1475</v>
      </c>
      <c r="R261" s="4" t="s">
        <v>2434</v>
      </c>
      <c r="S261" s="5" t="str">
        <f>IF(P261="심사불필요","-",VLOOKUP(K261,'[1]자격증 backdata'!A:G,7,0))</f>
        <v>-</v>
      </c>
      <c r="T261" s="5" t="str">
        <f>IF(S261="-","-",IF(COUNTIFS(B:B,B261,S:S,"필수")&gt;0,"자격요건충족","확인필요"))</f>
        <v>-</v>
      </c>
      <c r="U261" s="5"/>
      <c r="W261" s="5">
        <f>IF(Q261="4급","심사불필요",VLOOKUP(K261,'[1]자격증 backdata'!A:B,2,0))</f>
        <v>2</v>
      </c>
      <c r="X261" s="4">
        <f>IF(R261="A", MIN(20, SUMIFS(W:W, B:B, B261, R:R, "A")),IF(R261="B", MIN(30, SUMIFS(W:W, B:B, B261, R:R, "B")),"비해당분야"))</f>
        <v>12</v>
      </c>
      <c r="Y261" s="4" t="str">
        <f>IF(R261="C",MIN(30,IF(COUNTIFS(B:B,B261,W:W,"가1")=1,25,IF(COUNTIFS(B:B,B261,W:W,"가1")&gt;=2,30,0))+IF(COUNTIFS(B:B,B261,W:W,"나1")&gt;=4,30,IF(COUNTIFS(B:B,B261,W:W,"나1")=3,26,IF(COUNTIFS(B:B,B261,W:W,"나1")=2,22,IF(COUNTIFS(B:B,B261,W:W,"나1")=1,18,0)))))+MIN(30,IF(COUNTIFS(B:B,B261,W:W,"가2")=1,25,IF(COUNTIFS(B:B,B261,W:W,"가2")&gt;=2,30,0))+IF(COUNTIFS(B:B,B261,W:W,"나2")=3,30,IF(COUNTIFS(B:B,B261,W:W,"나2")=2,25,IF(COUNTIFS(B:B,B261,W:W,"나2")=1,20,0)))),"비해당분야")</f>
        <v>비해당분야</v>
      </c>
      <c r="Z261" s="4" t="str">
        <f>IF(R261="C",VLOOKUP(K261,'[1]자격증 backdata'!A:F,6,0),"비해당분야")</f>
        <v>비해당분야</v>
      </c>
      <c r="AA261" s="4" t="str">
        <f>IF(R261="C",SUMIF(B:B,B261,Z:Z),"비해당분야")</f>
        <v>비해당분야</v>
      </c>
      <c r="AB261" s="4" t="str">
        <f>IF(R261="C",SUM(Y261,AA261),"비해당분야")</f>
        <v>비해당분야</v>
      </c>
      <c r="AC261" s="4">
        <f>IF(R261="C",AB261,X261)</f>
        <v>12</v>
      </c>
      <c r="AD261" s="4">
        <f>VLOOKUP(K261,'[1]자격증 backdata'!A:D,4,0)</f>
        <v>0</v>
      </c>
      <c r="AE261" s="4">
        <f>IF(_xlfn.MAXIFS(AD:AD,B:B,B261)&gt;10,10,_xlfn.MAXIFS(AD:AD,B:B,B261))</f>
        <v>5</v>
      </c>
      <c r="AG261" s="5" t="str">
        <f>VLOOKUP(K261,'[1]자격증 backdata'!A:C,3,0)</f>
        <v>M</v>
      </c>
      <c r="AH261" s="5">
        <f>COUNTIFS($B:$B,$B261,$AG:$AG,AH$1)</f>
        <v>0</v>
      </c>
      <c r="AI261" s="5">
        <f>COUNTIFS($B:$B,$B261,$AG:$AG,AI$1)</f>
        <v>0</v>
      </c>
      <c r="AJ261" s="5">
        <f>COUNTIFS($B:$B,$B261,$AG:$AG,AJ$1)</f>
        <v>0</v>
      </c>
      <c r="AK261" s="5">
        <f>COUNTIFS($B:$B,$B261,$AG:$AG,AK$1)</f>
        <v>0</v>
      </c>
      <c r="AL261" s="5">
        <f>COUNTIFS($B:$B,$B261,$AG:$AG,AL$1)</f>
        <v>0</v>
      </c>
      <c r="AM261" s="5">
        <f>COUNTIFS($B:$B,$B261,$AG:$AG,AM$1)</f>
        <v>0</v>
      </c>
      <c r="AN261" s="5">
        <f>COUNTIFS($B:$B,$B261,$AG:$AG,AN$1)</f>
        <v>1</v>
      </c>
      <c r="AO261" s="5">
        <f>COUNTIFS($B:$B,$B261,$AG:$AG,AO$1)</f>
        <v>0</v>
      </c>
      <c r="AP261" s="5">
        <f>COUNTIFS($B:$B,$B261,$AG:$AG,AP$1)</f>
        <v>0</v>
      </c>
      <c r="AQ261" s="5">
        <f>COUNTIFS($B:$B,$B261,$AG:$AG,AQ$1)</f>
        <v>1</v>
      </c>
      <c r="AR261" s="5">
        <f>COUNTIFS($B:$B,$B261,$AG:$AG,AR$1)</f>
        <v>0</v>
      </c>
      <c r="AS261" s="5">
        <f>COUNTIFS($B:$B,$B261,$AG:$AG,AS$1)</f>
        <v>0</v>
      </c>
      <c r="AT261" s="5">
        <f>COUNTIFS($B:$B,$B261,$AG:$AG,AT$1)</f>
        <v>1</v>
      </c>
      <c r="AU261" s="5">
        <f>COUNTIFS($B:$B,$B261,$AG:$AG,AU$1)</f>
        <v>0</v>
      </c>
    </row>
    <row r="262" spans="1:47" ht="15" customHeight="1" x14ac:dyDescent="0.35">
      <c r="A262" s="6">
        <f>IF(B261=B262,A261,A261+1)</f>
        <v>79</v>
      </c>
      <c r="B262" s="6" t="s">
        <v>5896</v>
      </c>
      <c r="C262" s="6" t="s">
        <v>5895</v>
      </c>
      <c r="D262" s="6" t="s">
        <v>3044</v>
      </c>
      <c r="E262" s="6" t="s">
        <v>3043</v>
      </c>
      <c r="F262" s="4" t="s">
        <v>7</v>
      </c>
      <c r="G262" s="4" t="s">
        <v>8</v>
      </c>
      <c r="H262" s="4" t="s">
        <v>7</v>
      </c>
      <c r="I262" s="4">
        <v>4</v>
      </c>
      <c r="J262" s="4" t="s">
        <v>633</v>
      </c>
      <c r="K262" s="4" t="s">
        <v>3118</v>
      </c>
      <c r="L262" s="4" t="s">
        <v>55</v>
      </c>
      <c r="M262" s="4" t="s">
        <v>5898</v>
      </c>
      <c r="N262" s="4" t="s">
        <v>5897</v>
      </c>
      <c r="P262" s="4" t="s">
        <v>669</v>
      </c>
      <c r="Q262" s="4" t="s">
        <v>1475</v>
      </c>
      <c r="R262" s="4" t="s">
        <v>2434</v>
      </c>
      <c r="S262" s="5" t="str">
        <f>IF(P262="심사불필요","-",VLOOKUP(K262,'[1]자격증 backdata'!A:G,7,0))</f>
        <v>-</v>
      </c>
      <c r="T262" s="5" t="str">
        <f>IF(S262="-","-",IF(COUNTIFS(B:B,B262,S:S,"필수")&gt;0,"자격요건충족","확인필요"))</f>
        <v>-</v>
      </c>
      <c r="U262" s="5"/>
      <c r="W262" s="5">
        <f>IF(Q262="4급","심사불필요",VLOOKUP(K262,'[1]자격증 backdata'!A:B,2,0))</f>
        <v>4</v>
      </c>
      <c r="X262" s="4">
        <f>IF(R262="A", MIN(20, SUMIFS(W:W, B:B, B262, R:R, "A")),IF(R262="B", MIN(30, SUMIFS(W:W, B:B, B262, R:R, "B")),"비해당분야"))</f>
        <v>12</v>
      </c>
      <c r="Y262" s="4" t="str">
        <f>IF(R262="C",MIN(30,IF(COUNTIFS(B:B,B262,W:W,"가1")=1,25,IF(COUNTIFS(B:B,B262,W:W,"가1")&gt;=2,30,0))+IF(COUNTIFS(B:B,B262,W:W,"나1")&gt;=4,30,IF(COUNTIFS(B:B,B262,W:W,"나1")=3,26,IF(COUNTIFS(B:B,B262,W:W,"나1")=2,22,IF(COUNTIFS(B:B,B262,W:W,"나1")=1,18,0)))))+MIN(30,IF(COUNTIFS(B:B,B262,W:W,"가2")=1,25,IF(COUNTIFS(B:B,B262,W:W,"가2")&gt;=2,30,0))+IF(COUNTIFS(B:B,B262,W:W,"나2")=3,30,IF(COUNTIFS(B:B,B262,W:W,"나2")=2,25,IF(COUNTIFS(B:B,B262,W:W,"나2")=1,20,0)))),"비해당분야")</f>
        <v>비해당분야</v>
      </c>
      <c r="Z262" s="4" t="str">
        <f>IF(R262="C",VLOOKUP(K262,'[1]자격증 backdata'!A:F,6,0),"비해당분야")</f>
        <v>비해당분야</v>
      </c>
      <c r="AA262" s="4" t="str">
        <f>IF(R262="C",SUMIF(B:B,B262,Z:Z),"비해당분야")</f>
        <v>비해당분야</v>
      </c>
      <c r="AB262" s="4" t="str">
        <f>IF(R262="C",SUM(Y262,AA262),"비해당분야")</f>
        <v>비해당분야</v>
      </c>
      <c r="AC262" s="4">
        <f>IF(R262="C",AB262,X262)</f>
        <v>12</v>
      </c>
      <c r="AD262" s="4">
        <f>VLOOKUP(K262,'[1]자격증 backdata'!A:D,4,0)</f>
        <v>0</v>
      </c>
      <c r="AE262" s="4">
        <f>IF(_xlfn.MAXIFS(AD:AD,B:B,B262)&gt;10,10,_xlfn.MAXIFS(AD:AD,B:B,B262))</f>
        <v>5</v>
      </c>
      <c r="AG262" s="5" t="str">
        <f>VLOOKUP(K262,'[1]자격증 backdata'!A:C,3,0)</f>
        <v>G</v>
      </c>
      <c r="AH262" s="5">
        <f>COUNTIFS($B:$B,$B262,$AG:$AG,AH$1)</f>
        <v>0</v>
      </c>
      <c r="AI262" s="5">
        <f>COUNTIFS($B:$B,$B262,$AG:$AG,AI$1)</f>
        <v>0</v>
      </c>
      <c r="AJ262" s="5">
        <f>COUNTIFS($B:$B,$B262,$AG:$AG,AJ$1)</f>
        <v>0</v>
      </c>
      <c r="AK262" s="5">
        <f>COUNTIFS($B:$B,$B262,$AG:$AG,AK$1)</f>
        <v>0</v>
      </c>
      <c r="AL262" s="5">
        <f>COUNTIFS($B:$B,$B262,$AG:$AG,AL$1)</f>
        <v>0</v>
      </c>
      <c r="AM262" s="5">
        <f>COUNTIFS($B:$B,$B262,$AG:$AG,AM$1)</f>
        <v>0</v>
      </c>
      <c r="AN262" s="5">
        <f>COUNTIFS($B:$B,$B262,$AG:$AG,AN$1)</f>
        <v>1</v>
      </c>
      <c r="AO262" s="5">
        <f>COUNTIFS($B:$B,$B262,$AG:$AG,AO$1)</f>
        <v>0</v>
      </c>
      <c r="AP262" s="5">
        <f>COUNTIFS($B:$B,$B262,$AG:$AG,AP$1)</f>
        <v>0</v>
      </c>
      <c r="AQ262" s="5">
        <f>COUNTIFS($B:$B,$B262,$AG:$AG,AQ$1)</f>
        <v>1</v>
      </c>
      <c r="AR262" s="5">
        <f>COUNTIFS($B:$B,$B262,$AG:$AG,AR$1)</f>
        <v>0</v>
      </c>
      <c r="AS262" s="5">
        <f>COUNTIFS($B:$B,$B262,$AG:$AG,AS$1)</f>
        <v>0</v>
      </c>
      <c r="AT262" s="5">
        <f>COUNTIFS($B:$B,$B262,$AG:$AG,AT$1)</f>
        <v>1</v>
      </c>
      <c r="AU262" s="5">
        <f>COUNTIFS($B:$B,$B262,$AG:$AG,AU$1)</f>
        <v>0</v>
      </c>
    </row>
    <row r="263" spans="1:47" ht="15" customHeight="1" x14ac:dyDescent="0.35">
      <c r="A263" s="6">
        <f>IF(B262=B263,A262,A262+1)</f>
        <v>79</v>
      </c>
      <c r="B263" s="6" t="s">
        <v>5896</v>
      </c>
      <c r="C263" s="6" t="s">
        <v>5895</v>
      </c>
      <c r="D263" s="6" t="s">
        <v>3044</v>
      </c>
      <c r="E263" s="6" t="s">
        <v>3043</v>
      </c>
      <c r="F263" s="4" t="s">
        <v>7</v>
      </c>
      <c r="G263" s="4" t="s">
        <v>8</v>
      </c>
      <c r="H263" s="4" t="s">
        <v>7</v>
      </c>
      <c r="I263" s="4">
        <v>5</v>
      </c>
      <c r="J263" s="4" t="s">
        <v>364</v>
      </c>
      <c r="K263" s="4" t="s">
        <v>3075</v>
      </c>
      <c r="L263" s="4" t="s">
        <v>254</v>
      </c>
      <c r="M263" s="4" t="s">
        <v>5894</v>
      </c>
      <c r="N263" s="4" t="s">
        <v>2543</v>
      </c>
      <c r="P263" s="4" t="s">
        <v>669</v>
      </c>
      <c r="Q263" s="4" t="s">
        <v>1475</v>
      </c>
      <c r="R263" s="4" t="s">
        <v>2434</v>
      </c>
      <c r="S263" s="5" t="str">
        <f>IF(P263="심사불필요","-",VLOOKUP(K263,'[1]자격증 backdata'!A:G,7,0))</f>
        <v>-</v>
      </c>
      <c r="T263" s="5" t="str">
        <f>IF(S263="-","-",IF(COUNTIFS(B:B,B263,S:S,"필수")&gt;0,"자격요건충족","확인필요"))</f>
        <v>-</v>
      </c>
      <c r="U263" s="5"/>
      <c r="W263" s="5">
        <f>IF(Q263="4급","심사불필요",VLOOKUP(K263,'[1]자격증 backdata'!A:B,2,0))</f>
        <v>2</v>
      </c>
      <c r="X263" s="4">
        <f>IF(R263="A", MIN(20, SUMIFS(W:W, B:B, B263, R:R, "A")),IF(R263="B", MIN(30, SUMIFS(W:W, B:B, B263, R:R, "B")),"비해당분야"))</f>
        <v>12</v>
      </c>
      <c r="Y263" s="4" t="str">
        <f>IF(R263="C",MIN(30,IF(COUNTIFS(B:B,B263,W:W,"가1")=1,25,IF(COUNTIFS(B:B,B263,W:W,"가1")&gt;=2,30,0))+IF(COUNTIFS(B:B,B263,W:W,"나1")&gt;=4,30,IF(COUNTIFS(B:B,B263,W:W,"나1")=3,26,IF(COUNTIFS(B:B,B263,W:W,"나1")=2,22,IF(COUNTIFS(B:B,B263,W:W,"나1")=1,18,0)))))+MIN(30,IF(COUNTIFS(B:B,B263,W:W,"가2")=1,25,IF(COUNTIFS(B:B,B263,W:W,"가2")&gt;=2,30,0))+IF(COUNTIFS(B:B,B263,W:W,"나2")=3,30,IF(COUNTIFS(B:B,B263,W:W,"나2")=2,25,IF(COUNTIFS(B:B,B263,W:W,"나2")=1,20,0)))),"비해당분야")</f>
        <v>비해당분야</v>
      </c>
      <c r="Z263" s="4" t="str">
        <f>IF(R263="C",VLOOKUP(K263,'[1]자격증 backdata'!A:F,6,0),"비해당분야")</f>
        <v>비해당분야</v>
      </c>
      <c r="AA263" s="4" t="str">
        <f>IF(R263="C",SUMIF(B:B,B263,Z:Z),"비해당분야")</f>
        <v>비해당분야</v>
      </c>
      <c r="AB263" s="4" t="str">
        <f>IF(R263="C",SUM(Y263,AA263),"비해당분야")</f>
        <v>비해당분야</v>
      </c>
      <c r="AC263" s="4">
        <f>IF(R263="C",AB263,X263)</f>
        <v>12</v>
      </c>
      <c r="AD263" s="4">
        <f>VLOOKUP(K263,'[1]자격증 backdata'!A:D,4,0)</f>
        <v>0</v>
      </c>
      <c r="AE263" s="4">
        <f>IF(_xlfn.MAXIFS(AD:AD,B:B,B263)&gt;10,10,_xlfn.MAXIFS(AD:AD,B:B,B263))</f>
        <v>5</v>
      </c>
      <c r="AG263" s="5" t="str">
        <f>VLOOKUP(K263,'[1]자격증 backdata'!A:C,3,0)</f>
        <v>J</v>
      </c>
      <c r="AH263" s="5">
        <f>COUNTIFS($B:$B,$B263,$AG:$AG,AH$1)</f>
        <v>0</v>
      </c>
      <c r="AI263" s="5">
        <f>COUNTIFS($B:$B,$B263,$AG:$AG,AI$1)</f>
        <v>0</v>
      </c>
      <c r="AJ263" s="5">
        <f>COUNTIFS($B:$B,$B263,$AG:$AG,AJ$1)</f>
        <v>0</v>
      </c>
      <c r="AK263" s="5">
        <f>COUNTIFS($B:$B,$B263,$AG:$AG,AK$1)</f>
        <v>0</v>
      </c>
      <c r="AL263" s="5">
        <f>COUNTIFS($B:$B,$B263,$AG:$AG,AL$1)</f>
        <v>0</v>
      </c>
      <c r="AM263" s="5">
        <f>COUNTIFS($B:$B,$B263,$AG:$AG,AM$1)</f>
        <v>0</v>
      </c>
      <c r="AN263" s="5">
        <f>COUNTIFS($B:$B,$B263,$AG:$AG,AN$1)</f>
        <v>1</v>
      </c>
      <c r="AO263" s="5">
        <f>COUNTIFS($B:$B,$B263,$AG:$AG,AO$1)</f>
        <v>0</v>
      </c>
      <c r="AP263" s="5">
        <f>COUNTIFS($B:$B,$B263,$AG:$AG,AP$1)</f>
        <v>0</v>
      </c>
      <c r="AQ263" s="5">
        <f>COUNTIFS($B:$B,$B263,$AG:$AG,AQ$1)</f>
        <v>1</v>
      </c>
      <c r="AR263" s="5">
        <f>COUNTIFS($B:$B,$B263,$AG:$AG,AR$1)</f>
        <v>0</v>
      </c>
      <c r="AS263" s="5">
        <f>COUNTIFS($B:$B,$B263,$AG:$AG,AS$1)</f>
        <v>0</v>
      </c>
      <c r="AT263" s="5">
        <f>COUNTIFS($B:$B,$B263,$AG:$AG,AT$1)</f>
        <v>1</v>
      </c>
      <c r="AU263" s="5">
        <f>COUNTIFS($B:$B,$B263,$AG:$AG,AU$1)</f>
        <v>0</v>
      </c>
    </row>
    <row r="264" spans="1:47" ht="15" customHeight="1" x14ac:dyDescent="0.35">
      <c r="A264" s="3">
        <f>IF(B263=B264,A263,A263+1)</f>
        <v>80</v>
      </c>
      <c r="B264" s="3" t="s">
        <v>5892</v>
      </c>
      <c r="C264" s="3" t="s">
        <v>5891</v>
      </c>
      <c r="D264" s="3" t="s">
        <v>3044</v>
      </c>
      <c r="E264" s="3" t="s">
        <v>3043</v>
      </c>
      <c r="F264" s="4" t="s">
        <v>7</v>
      </c>
      <c r="G264" s="4" t="s">
        <v>8</v>
      </c>
      <c r="H264" s="4" t="s">
        <v>7</v>
      </c>
      <c r="I264" s="3">
        <v>1</v>
      </c>
      <c r="J264" s="3" t="s">
        <v>106</v>
      </c>
      <c r="K264" s="3" t="s">
        <v>3057</v>
      </c>
      <c r="L264" s="3" t="s">
        <v>55</v>
      </c>
      <c r="M264" s="3" t="s">
        <v>5893</v>
      </c>
      <c r="N264" s="3" t="s">
        <v>1256</v>
      </c>
      <c r="P264" s="3" t="s">
        <v>669</v>
      </c>
      <c r="Q264" s="3" t="s">
        <v>1475</v>
      </c>
      <c r="R264" s="3" t="s">
        <v>2434</v>
      </c>
      <c r="S264" s="2" t="str">
        <f>IF(P264="심사불필요","-",VLOOKUP(K264,'[1]자격증 backdata'!A:G,7,0))</f>
        <v>-</v>
      </c>
      <c r="T264" s="2" t="str">
        <f>IF(S264="-","-",IF(COUNTIFS(B:B,B264,S:S,"필수")&gt;0,"자격요건충족","확인필요"))</f>
        <v>-</v>
      </c>
      <c r="U264" s="2"/>
      <c r="W264" s="2">
        <f>IF(Q264="4급","심사불필요",VLOOKUP(K264,'[1]자격증 backdata'!A:B,2,0))</f>
        <v>4</v>
      </c>
      <c r="X264" s="3">
        <f>IF(R264="A", MIN(20, SUMIFS(W:W, B:B, B264, R:R, "A")),IF(R264="B", MIN(30, SUMIFS(W:W, B:B, B264, R:R, "B")),"비해당분야"))</f>
        <v>4</v>
      </c>
      <c r="Y264" s="3" t="str">
        <f>IF(R264="C",MIN(30,IF(COUNTIFS(B:B,B264,W:W,"가1")=1,25,IF(COUNTIFS(B:B,B264,W:W,"가1")&gt;=2,30,0))+IF(COUNTIFS(B:B,B264,W:W,"나1")&gt;=4,30,IF(COUNTIFS(B:B,B264,W:W,"나1")=3,26,IF(COUNTIFS(B:B,B264,W:W,"나1")=2,22,IF(COUNTIFS(B:B,B264,W:W,"나1")=1,18,0)))))+MIN(30,IF(COUNTIFS(B:B,B264,W:W,"가2")=1,25,IF(COUNTIFS(B:B,B264,W:W,"가2")&gt;=2,30,0))+IF(COUNTIFS(B:B,B264,W:W,"나2")=3,30,IF(COUNTIFS(B:B,B264,W:W,"나2")=2,25,IF(COUNTIFS(B:B,B264,W:W,"나2")=1,20,0)))),"비해당분야")</f>
        <v>비해당분야</v>
      </c>
      <c r="Z264" s="3" t="str">
        <f>IF(R264="C",VLOOKUP(K264,'[1]자격증 backdata'!A:F,6,0),"비해당분야")</f>
        <v>비해당분야</v>
      </c>
      <c r="AA264" s="3" t="str">
        <f>IF(R264="C",SUMIF(B:B,B264,Z:Z),"비해당분야")</f>
        <v>비해당분야</v>
      </c>
      <c r="AB264" s="3" t="str">
        <f>IF(R264="C",SUM(Y264,AA264),"비해당분야")</f>
        <v>비해당분야</v>
      </c>
      <c r="AC264" s="3">
        <f>IF(R264="C",AB264,X264)</f>
        <v>4</v>
      </c>
      <c r="AD264" s="3">
        <f>VLOOKUP(K264,'[1]자격증 backdata'!A:D,4,0)</f>
        <v>0</v>
      </c>
      <c r="AE264" s="3">
        <f>IF(_xlfn.MAXIFS(AD:AD,B:B,B264)&gt;10,10,_xlfn.MAXIFS(AD:AD,B:B,B264))</f>
        <v>5</v>
      </c>
      <c r="AG264" s="2" t="str">
        <f>VLOOKUP(K264,'[1]자격증 backdata'!A:C,3,0)</f>
        <v>M</v>
      </c>
      <c r="AH264" s="2">
        <f>COUNTIFS($B:$B,$B264,$AG:$AG,AH$1)</f>
        <v>0</v>
      </c>
      <c r="AI264" s="2">
        <f>COUNTIFS($B:$B,$B264,$AG:$AG,AI$1)</f>
        <v>0</v>
      </c>
      <c r="AJ264" s="2">
        <f>COUNTIFS($B:$B,$B264,$AG:$AG,AJ$1)</f>
        <v>0</v>
      </c>
      <c r="AK264" s="2">
        <f>COUNTIFS($B:$B,$B264,$AG:$AG,AK$1)</f>
        <v>0</v>
      </c>
      <c r="AL264" s="2">
        <f>COUNTIFS($B:$B,$B264,$AG:$AG,AL$1)</f>
        <v>0</v>
      </c>
      <c r="AM264" s="2">
        <f>COUNTIFS($B:$B,$B264,$AG:$AG,AM$1)</f>
        <v>0</v>
      </c>
      <c r="AN264" s="2">
        <f>COUNTIFS($B:$B,$B264,$AG:$AG,AN$1)</f>
        <v>0</v>
      </c>
      <c r="AO264" s="2">
        <f>COUNTIFS($B:$B,$B264,$AG:$AG,AO$1)</f>
        <v>0</v>
      </c>
      <c r="AP264" s="2">
        <f>COUNTIFS($B:$B,$B264,$AG:$AG,AP$1)</f>
        <v>0</v>
      </c>
      <c r="AQ264" s="2">
        <f>COUNTIFS($B:$B,$B264,$AG:$AG,AQ$1)</f>
        <v>0</v>
      </c>
      <c r="AR264" s="2">
        <f>COUNTIFS($B:$B,$B264,$AG:$AG,AR$1)</f>
        <v>0</v>
      </c>
      <c r="AS264" s="2">
        <f>COUNTIFS($B:$B,$B264,$AG:$AG,AS$1)</f>
        <v>0</v>
      </c>
      <c r="AT264" s="2">
        <f>COUNTIFS($B:$B,$B264,$AG:$AG,AT$1)</f>
        <v>1</v>
      </c>
      <c r="AU264" s="2">
        <f>COUNTIFS($B:$B,$B264,$AG:$AG,AU$1)</f>
        <v>0</v>
      </c>
    </row>
    <row r="265" spans="1:47" ht="15" customHeight="1" x14ac:dyDescent="0.35">
      <c r="A265" s="7">
        <f>IF(B264=B265,A264,A264+1)</f>
        <v>80</v>
      </c>
      <c r="B265" s="7" t="s">
        <v>5892</v>
      </c>
      <c r="C265" s="7" t="s">
        <v>5891</v>
      </c>
      <c r="D265" s="7" t="s">
        <v>3044</v>
      </c>
      <c r="E265" s="7" t="s">
        <v>3043</v>
      </c>
      <c r="F265" s="4" t="s">
        <v>7</v>
      </c>
      <c r="G265" s="4" t="s">
        <v>8</v>
      </c>
      <c r="H265" s="4" t="s">
        <v>7</v>
      </c>
      <c r="I265" s="3">
        <v>2</v>
      </c>
      <c r="J265" s="3" t="s">
        <v>69</v>
      </c>
      <c r="K265" s="3" t="s">
        <v>3065</v>
      </c>
      <c r="L265" s="3" t="s">
        <v>36</v>
      </c>
      <c r="M265" s="3" t="s">
        <v>5890</v>
      </c>
      <c r="N265" s="3" t="s">
        <v>24</v>
      </c>
      <c r="P265" s="3" t="s">
        <v>669</v>
      </c>
      <c r="Q265" s="3" t="s">
        <v>1475</v>
      </c>
      <c r="R265" s="3" t="s">
        <v>2434</v>
      </c>
      <c r="S265" s="2" t="str">
        <f>IF(P265="심사불필요","-",VLOOKUP(K265,'[1]자격증 backdata'!A:G,7,0))</f>
        <v>-</v>
      </c>
      <c r="T265" s="2" t="str">
        <f>IF(S265="-","-",IF(COUNTIFS(B:B,B265,S:S,"필수")&gt;0,"자격요건충족","확인필요"))</f>
        <v>-</v>
      </c>
      <c r="U265" s="2"/>
      <c r="W265" s="2">
        <f>IF(Q265="4급","심사불필요",VLOOKUP(K265,'[1]자격증 backdata'!A:B,2,0))</f>
        <v>0</v>
      </c>
      <c r="X265" s="3">
        <f>IF(R265="A", MIN(20, SUMIFS(W:W, B:B, B265, R:R, "A")),IF(R265="B", MIN(30, SUMIFS(W:W, B:B, B265, R:R, "B")),"비해당분야"))</f>
        <v>4</v>
      </c>
      <c r="Y265" s="3" t="str">
        <f>IF(R265="C",MIN(30,IF(COUNTIFS(B:B,B265,W:W,"가1")=1,25,IF(COUNTIFS(B:B,B265,W:W,"가1")&gt;=2,30,0))+IF(COUNTIFS(B:B,B265,W:W,"나1")&gt;=4,30,IF(COUNTIFS(B:B,B265,W:W,"나1")=3,26,IF(COUNTIFS(B:B,B265,W:W,"나1")=2,22,IF(COUNTIFS(B:B,B265,W:W,"나1")=1,18,0)))))+MIN(30,IF(COUNTIFS(B:B,B265,W:W,"가2")=1,25,IF(COUNTIFS(B:B,B265,W:W,"가2")&gt;=2,30,0))+IF(COUNTIFS(B:B,B265,W:W,"나2")=3,30,IF(COUNTIFS(B:B,B265,W:W,"나2")=2,25,IF(COUNTIFS(B:B,B265,W:W,"나2")=1,20,0)))),"비해당분야")</f>
        <v>비해당분야</v>
      </c>
      <c r="Z265" s="3" t="str">
        <f>IF(R265="C",VLOOKUP(K265,'[1]자격증 backdata'!A:F,6,0),"비해당분야")</f>
        <v>비해당분야</v>
      </c>
      <c r="AA265" s="3" t="str">
        <f>IF(R265="C",SUMIF(B:B,B265,Z:Z),"비해당분야")</f>
        <v>비해당분야</v>
      </c>
      <c r="AB265" s="3" t="str">
        <f>IF(R265="C",SUM(Y265,AA265),"비해당분야")</f>
        <v>비해당분야</v>
      </c>
      <c r="AC265" s="3">
        <f>IF(R265="C",AB265,X265)</f>
        <v>4</v>
      </c>
      <c r="AD265" s="3">
        <f>VLOOKUP(K265,'[1]자격증 backdata'!A:D,4,0)</f>
        <v>5</v>
      </c>
      <c r="AE265" s="3">
        <f>IF(_xlfn.MAXIFS(AD:AD,B:B,B265)&gt;10,10,_xlfn.MAXIFS(AD:AD,B:B,B265))</f>
        <v>5</v>
      </c>
      <c r="AG265" s="2">
        <f>VLOOKUP(K265,'[1]자격증 backdata'!A:C,3,0)</f>
        <v>0</v>
      </c>
      <c r="AH265" s="2">
        <f>COUNTIFS($B:$B,$B265,$AG:$AG,AH$1)</f>
        <v>0</v>
      </c>
      <c r="AI265" s="2">
        <f>COUNTIFS($B:$B,$B265,$AG:$AG,AI$1)</f>
        <v>0</v>
      </c>
      <c r="AJ265" s="2">
        <f>COUNTIFS($B:$B,$B265,$AG:$AG,AJ$1)</f>
        <v>0</v>
      </c>
      <c r="AK265" s="2">
        <f>COUNTIFS($B:$B,$B265,$AG:$AG,AK$1)</f>
        <v>0</v>
      </c>
      <c r="AL265" s="2">
        <f>COUNTIFS($B:$B,$B265,$AG:$AG,AL$1)</f>
        <v>0</v>
      </c>
      <c r="AM265" s="2">
        <f>COUNTIFS($B:$B,$B265,$AG:$AG,AM$1)</f>
        <v>0</v>
      </c>
      <c r="AN265" s="2">
        <f>COUNTIFS($B:$B,$B265,$AG:$AG,AN$1)</f>
        <v>0</v>
      </c>
      <c r="AO265" s="2">
        <f>COUNTIFS($B:$B,$B265,$AG:$AG,AO$1)</f>
        <v>0</v>
      </c>
      <c r="AP265" s="2">
        <f>COUNTIFS($B:$B,$B265,$AG:$AG,AP$1)</f>
        <v>0</v>
      </c>
      <c r="AQ265" s="2">
        <f>COUNTIFS($B:$B,$B265,$AG:$AG,AQ$1)</f>
        <v>0</v>
      </c>
      <c r="AR265" s="2">
        <f>COUNTIFS($B:$B,$B265,$AG:$AG,AR$1)</f>
        <v>0</v>
      </c>
      <c r="AS265" s="2">
        <f>COUNTIFS($B:$B,$B265,$AG:$AG,AS$1)</f>
        <v>0</v>
      </c>
      <c r="AT265" s="2">
        <f>COUNTIFS($B:$B,$B265,$AG:$AG,AT$1)</f>
        <v>1</v>
      </c>
      <c r="AU265" s="2">
        <f>COUNTIFS($B:$B,$B265,$AG:$AG,AU$1)</f>
        <v>0</v>
      </c>
    </row>
    <row r="266" spans="1:47" ht="15" customHeight="1" x14ac:dyDescent="0.35">
      <c r="A266" s="4">
        <f>IF(B265=B266,A265,A265+1)</f>
        <v>81</v>
      </c>
      <c r="B266" s="4" t="s">
        <v>5885</v>
      </c>
      <c r="C266" s="4" t="s">
        <v>5884</v>
      </c>
      <c r="D266" s="4" t="s">
        <v>3044</v>
      </c>
      <c r="E266" s="4" t="s">
        <v>3043</v>
      </c>
      <c r="F266" s="4" t="s">
        <v>7</v>
      </c>
      <c r="G266" s="4" t="s">
        <v>8</v>
      </c>
      <c r="H266" s="4" t="s">
        <v>7</v>
      </c>
      <c r="I266" s="4">
        <v>1</v>
      </c>
      <c r="J266" s="4" t="s">
        <v>106</v>
      </c>
      <c r="K266" s="4" t="s">
        <v>3057</v>
      </c>
      <c r="L266" s="4" t="s">
        <v>55</v>
      </c>
      <c r="M266" s="4" t="s">
        <v>5889</v>
      </c>
      <c r="N266" s="4" t="s">
        <v>2866</v>
      </c>
      <c r="P266" s="4" t="s">
        <v>669</v>
      </c>
      <c r="Q266" s="4" t="s">
        <v>1475</v>
      </c>
      <c r="R266" s="4" t="s">
        <v>2434</v>
      </c>
      <c r="S266" s="5" t="str">
        <f>IF(P266="심사불필요","-",VLOOKUP(K266,'[1]자격증 backdata'!A:G,7,0))</f>
        <v>-</v>
      </c>
      <c r="T266" s="5" t="str">
        <f>IF(S266="-","-",IF(COUNTIFS(B:B,B266,S:S,"필수")&gt;0,"자격요건충족","확인필요"))</f>
        <v>-</v>
      </c>
      <c r="U266" s="5"/>
      <c r="W266" s="5">
        <f>IF(Q266="4급","심사불필요",VLOOKUP(K266,'[1]자격증 backdata'!A:B,2,0))</f>
        <v>4</v>
      </c>
      <c r="X266" s="4">
        <f>IF(R266="A", MIN(20, SUMIFS(W:W, B:B, B266, R:R, "A")),IF(R266="B", MIN(30, SUMIFS(W:W, B:B, B266, R:R, "B")),"비해당분야"))</f>
        <v>8</v>
      </c>
      <c r="Y266" s="4" t="str">
        <f>IF(R266="C",MIN(30,IF(COUNTIFS(B:B,B266,W:W,"가1")=1,25,IF(COUNTIFS(B:B,B266,W:W,"가1")&gt;=2,30,0))+IF(COUNTIFS(B:B,B266,W:W,"나1")&gt;=4,30,IF(COUNTIFS(B:B,B266,W:W,"나1")=3,26,IF(COUNTIFS(B:B,B266,W:W,"나1")=2,22,IF(COUNTIFS(B:B,B266,W:W,"나1")=1,18,0)))))+MIN(30,IF(COUNTIFS(B:B,B266,W:W,"가2")=1,25,IF(COUNTIFS(B:B,B266,W:W,"가2")&gt;=2,30,0))+IF(COUNTIFS(B:B,B266,W:W,"나2")=3,30,IF(COUNTIFS(B:B,B266,W:W,"나2")=2,25,IF(COUNTIFS(B:B,B266,W:W,"나2")=1,20,0)))),"비해당분야")</f>
        <v>비해당분야</v>
      </c>
      <c r="Z266" s="4" t="str">
        <f>IF(R266="C",VLOOKUP(K266,'[1]자격증 backdata'!A:F,6,0),"비해당분야")</f>
        <v>비해당분야</v>
      </c>
      <c r="AA266" s="4" t="str">
        <f>IF(R266="C",SUMIF(B:B,B266,Z:Z),"비해당분야")</f>
        <v>비해당분야</v>
      </c>
      <c r="AB266" s="4" t="str">
        <f>IF(R266="C",SUM(Y266,AA266),"비해당분야")</f>
        <v>비해당분야</v>
      </c>
      <c r="AC266" s="4">
        <f>IF(R266="C",AB266,X266)</f>
        <v>8</v>
      </c>
      <c r="AD266" s="4">
        <f>VLOOKUP(K266,'[1]자격증 backdata'!A:D,4,0)</f>
        <v>0</v>
      </c>
      <c r="AE266" s="4">
        <f>IF(_xlfn.MAXIFS(AD:AD,B:B,B266)&gt;10,10,_xlfn.MAXIFS(AD:AD,B:B,B266))</f>
        <v>5</v>
      </c>
      <c r="AG266" s="5" t="str">
        <f>VLOOKUP(K266,'[1]자격증 backdata'!A:C,3,0)</f>
        <v>M</v>
      </c>
      <c r="AH266" s="5">
        <f>COUNTIFS($B:$B,$B266,$AG:$AG,AH$1)</f>
        <v>0</v>
      </c>
      <c r="AI266" s="5">
        <f>COUNTIFS($B:$B,$B266,$AG:$AG,AI$1)</f>
        <v>0</v>
      </c>
      <c r="AJ266" s="5">
        <f>COUNTIFS($B:$B,$B266,$AG:$AG,AJ$1)</f>
        <v>0</v>
      </c>
      <c r="AK266" s="5">
        <f>COUNTIFS($B:$B,$B266,$AG:$AG,AK$1)</f>
        <v>0</v>
      </c>
      <c r="AL266" s="5">
        <f>COUNTIFS($B:$B,$B266,$AG:$AG,AL$1)</f>
        <v>0</v>
      </c>
      <c r="AM266" s="5">
        <f>COUNTIFS($B:$B,$B266,$AG:$AG,AM$1)</f>
        <v>0</v>
      </c>
      <c r="AN266" s="5">
        <f>COUNTIFS($B:$B,$B266,$AG:$AG,AN$1)</f>
        <v>1</v>
      </c>
      <c r="AO266" s="5">
        <f>COUNTIFS($B:$B,$B266,$AG:$AG,AO$1)</f>
        <v>0</v>
      </c>
      <c r="AP266" s="5">
        <f>COUNTIFS($B:$B,$B266,$AG:$AG,AP$1)</f>
        <v>0</v>
      </c>
      <c r="AQ266" s="5">
        <f>COUNTIFS($B:$B,$B266,$AG:$AG,AQ$1)</f>
        <v>0</v>
      </c>
      <c r="AR266" s="5">
        <f>COUNTIFS($B:$B,$B266,$AG:$AG,AR$1)</f>
        <v>0</v>
      </c>
      <c r="AS266" s="5">
        <f>COUNTIFS($B:$B,$B266,$AG:$AG,AS$1)</f>
        <v>0</v>
      </c>
      <c r="AT266" s="5">
        <f>COUNTIFS($B:$B,$B266,$AG:$AG,AT$1)</f>
        <v>1</v>
      </c>
      <c r="AU266" s="5">
        <f>COUNTIFS($B:$B,$B266,$AG:$AG,AU$1)</f>
        <v>0</v>
      </c>
    </row>
    <row r="267" spans="1:47" ht="15" customHeight="1" x14ac:dyDescent="0.35">
      <c r="A267" s="6">
        <f>IF(B266=B267,A266,A266+1)</f>
        <v>81</v>
      </c>
      <c r="B267" s="6" t="s">
        <v>5885</v>
      </c>
      <c r="C267" s="6" t="s">
        <v>5884</v>
      </c>
      <c r="D267" s="6" t="s">
        <v>3044</v>
      </c>
      <c r="E267" s="6" t="s">
        <v>3043</v>
      </c>
      <c r="F267" s="4" t="s">
        <v>7</v>
      </c>
      <c r="G267" s="4" t="s">
        <v>8</v>
      </c>
      <c r="H267" s="4" t="s">
        <v>7</v>
      </c>
      <c r="I267" s="4">
        <v>2</v>
      </c>
      <c r="J267" s="4" t="s">
        <v>69</v>
      </c>
      <c r="K267" s="4" t="s">
        <v>3065</v>
      </c>
      <c r="L267" s="4" t="s">
        <v>36</v>
      </c>
      <c r="M267" s="4" t="s">
        <v>5888</v>
      </c>
      <c r="N267" s="4" t="s">
        <v>24</v>
      </c>
      <c r="P267" s="4" t="s">
        <v>669</v>
      </c>
      <c r="Q267" s="4" t="s">
        <v>1475</v>
      </c>
      <c r="R267" s="4" t="s">
        <v>2434</v>
      </c>
      <c r="S267" s="5" t="str">
        <f>IF(P267="심사불필요","-",VLOOKUP(K267,'[1]자격증 backdata'!A:G,7,0))</f>
        <v>-</v>
      </c>
      <c r="T267" s="5" t="str">
        <f>IF(S267="-","-",IF(COUNTIFS(B:B,B267,S:S,"필수")&gt;0,"자격요건충족","확인필요"))</f>
        <v>-</v>
      </c>
      <c r="U267" s="5"/>
      <c r="W267" s="5">
        <f>IF(Q267="4급","심사불필요",VLOOKUP(K267,'[1]자격증 backdata'!A:B,2,0))</f>
        <v>0</v>
      </c>
      <c r="X267" s="4">
        <f>IF(R267="A", MIN(20, SUMIFS(W:W, B:B, B267, R:R, "A")),IF(R267="B", MIN(30, SUMIFS(W:W, B:B, B267, R:R, "B")),"비해당분야"))</f>
        <v>8</v>
      </c>
      <c r="Y267" s="4" t="str">
        <f>IF(R267="C",MIN(30,IF(COUNTIFS(B:B,B267,W:W,"가1")=1,25,IF(COUNTIFS(B:B,B267,W:W,"가1")&gt;=2,30,0))+IF(COUNTIFS(B:B,B267,W:W,"나1")&gt;=4,30,IF(COUNTIFS(B:B,B267,W:W,"나1")=3,26,IF(COUNTIFS(B:B,B267,W:W,"나1")=2,22,IF(COUNTIFS(B:B,B267,W:W,"나1")=1,18,0)))))+MIN(30,IF(COUNTIFS(B:B,B267,W:W,"가2")=1,25,IF(COUNTIFS(B:B,B267,W:W,"가2")&gt;=2,30,0))+IF(COUNTIFS(B:B,B267,W:W,"나2")=3,30,IF(COUNTIFS(B:B,B267,W:W,"나2")=2,25,IF(COUNTIFS(B:B,B267,W:W,"나2")=1,20,0)))),"비해당분야")</f>
        <v>비해당분야</v>
      </c>
      <c r="Z267" s="4" t="str">
        <f>IF(R267="C",VLOOKUP(K267,'[1]자격증 backdata'!A:F,6,0),"비해당분야")</f>
        <v>비해당분야</v>
      </c>
      <c r="AA267" s="4" t="str">
        <f>IF(R267="C",SUMIF(B:B,B267,Z:Z),"비해당분야")</f>
        <v>비해당분야</v>
      </c>
      <c r="AB267" s="4" t="str">
        <f>IF(R267="C",SUM(Y267,AA267),"비해당분야")</f>
        <v>비해당분야</v>
      </c>
      <c r="AC267" s="4">
        <f>IF(R267="C",AB267,X267)</f>
        <v>8</v>
      </c>
      <c r="AD267" s="4">
        <f>VLOOKUP(K267,'[1]자격증 backdata'!A:D,4,0)</f>
        <v>5</v>
      </c>
      <c r="AE267" s="4">
        <f>IF(_xlfn.MAXIFS(AD:AD,B:B,B267)&gt;10,10,_xlfn.MAXIFS(AD:AD,B:B,B267))</f>
        <v>5</v>
      </c>
      <c r="AG267" s="5">
        <f>VLOOKUP(K267,'[1]자격증 backdata'!A:C,3,0)</f>
        <v>0</v>
      </c>
      <c r="AH267" s="5">
        <f>COUNTIFS($B:$B,$B267,$AG:$AG,AH$1)</f>
        <v>0</v>
      </c>
      <c r="AI267" s="5">
        <f>COUNTIFS($B:$B,$B267,$AG:$AG,AI$1)</f>
        <v>0</v>
      </c>
      <c r="AJ267" s="5">
        <f>COUNTIFS($B:$B,$B267,$AG:$AG,AJ$1)</f>
        <v>0</v>
      </c>
      <c r="AK267" s="5">
        <f>COUNTIFS($B:$B,$B267,$AG:$AG,AK$1)</f>
        <v>0</v>
      </c>
      <c r="AL267" s="5">
        <f>COUNTIFS($B:$B,$B267,$AG:$AG,AL$1)</f>
        <v>0</v>
      </c>
      <c r="AM267" s="5">
        <f>COUNTIFS($B:$B,$B267,$AG:$AG,AM$1)</f>
        <v>0</v>
      </c>
      <c r="AN267" s="5">
        <f>COUNTIFS($B:$B,$B267,$AG:$AG,AN$1)</f>
        <v>1</v>
      </c>
      <c r="AO267" s="5">
        <f>COUNTIFS($B:$B,$B267,$AG:$AG,AO$1)</f>
        <v>0</v>
      </c>
      <c r="AP267" s="5">
        <f>COUNTIFS($B:$B,$B267,$AG:$AG,AP$1)</f>
        <v>0</v>
      </c>
      <c r="AQ267" s="5">
        <f>COUNTIFS($B:$B,$B267,$AG:$AG,AQ$1)</f>
        <v>0</v>
      </c>
      <c r="AR267" s="5">
        <f>COUNTIFS($B:$B,$B267,$AG:$AG,AR$1)</f>
        <v>0</v>
      </c>
      <c r="AS267" s="5">
        <f>COUNTIFS($B:$B,$B267,$AG:$AG,AS$1)</f>
        <v>0</v>
      </c>
      <c r="AT267" s="5">
        <f>COUNTIFS($B:$B,$B267,$AG:$AG,AT$1)</f>
        <v>1</v>
      </c>
      <c r="AU267" s="5">
        <f>COUNTIFS($B:$B,$B267,$AG:$AG,AU$1)</f>
        <v>0</v>
      </c>
    </row>
    <row r="268" spans="1:47" ht="15" customHeight="1" x14ac:dyDescent="0.35">
      <c r="A268" s="6">
        <f>IF(B267=B268,A267,A267+1)</f>
        <v>81</v>
      </c>
      <c r="B268" s="6" t="s">
        <v>5885</v>
      </c>
      <c r="C268" s="6" t="s">
        <v>5884</v>
      </c>
      <c r="D268" s="6" t="s">
        <v>3044</v>
      </c>
      <c r="E268" s="6" t="s">
        <v>3043</v>
      </c>
      <c r="F268" s="4" t="s">
        <v>7</v>
      </c>
      <c r="G268" s="4" t="s">
        <v>8</v>
      </c>
      <c r="H268" s="4" t="s">
        <v>7</v>
      </c>
      <c r="I268" s="4">
        <v>3</v>
      </c>
      <c r="J268" s="4" t="s">
        <v>411</v>
      </c>
      <c r="K268" s="4" t="s">
        <v>3042</v>
      </c>
      <c r="L268" s="4" t="s">
        <v>55</v>
      </c>
      <c r="M268" s="4" t="s">
        <v>5887</v>
      </c>
      <c r="N268" s="4" t="s">
        <v>5886</v>
      </c>
      <c r="P268" s="4" t="s">
        <v>669</v>
      </c>
      <c r="Q268" s="4" t="s">
        <v>1475</v>
      </c>
      <c r="R268" s="4" t="s">
        <v>2434</v>
      </c>
      <c r="S268" s="5" t="str">
        <f>IF(P268="심사불필요","-",VLOOKUP(K268,'[1]자격증 backdata'!A:G,7,0))</f>
        <v>-</v>
      </c>
      <c r="T268" s="5" t="str">
        <f>IF(S268="-","-",IF(COUNTIFS(B:B,B268,S:S,"필수")&gt;0,"자격요건충족","확인필요"))</f>
        <v>-</v>
      </c>
      <c r="U268" s="5"/>
      <c r="W268" s="5">
        <f>IF(Q268="4급","심사불필요",VLOOKUP(K268,'[1]자격증 backdata'!A:B,2,0))</f>
        <v>2</v>
      </c>
      <c r="X268" s="4">
        <f>IF(R268="A", MIN(20, SUMIFS(W:W, B:B, B268, R:R, "A")),IF(R268="B", MIN(30, SUMIFS(W:W, B:B, B268, R:R, "B")),"비해당분야"))</f>
        <v>8</v>
      </c>
      <c r="Y268" s="4" t="str">
        <f>IF(R268="C",MIN(30,IF(COUNTIFS(B:B,B268,W:W,"가1")=1,25,IF(COUNTIFS(B:B,B268,W:W,"가1")&gt;=2,30,0))+IF(COUNTIFS(B:B,B268,W:W,"나1")&gt;=4,30,IF(COUNTIFS(B:B,B268,W:W,"나1")=3,26,IF(COUNTIFS(B:B,B268,W:W,"나1")=2,22,IF(COUNTIFS(B:B,B268,W:W,"나1")=1,18,0)))))+MIN(30,IF(COUNTIFS(B:B,B268,W:W,"가2")=1,25,IF(COUNTIFS(B:B,B268,W:W,"가2")&gt;=2,30,0))+IF(COUNTIFS(B:B,B268,W:W,"나2")=3,30,IF(COUNTIFS(B:B,B268,W:W,"나2")=2,25,IF(COUNTIFS(B:B,B268,W:W,"나2")=1,20,0)))),"비해당분야")</f>
        <v>비해당분야</v>
      </c>
      <c r="Z268" s="4" t="str">
        <f>IF(R268="C",VLOOKUP(K268,'[1]자격증 backdata'!A:F,6,0),"비해당분야")</f>
        <v>비해당분야</v>
      </c>
      <c r="AA268" s="4" t="str">
        <f>IF(R268="C",SUMIF(B:B,B268,Z:Z),"비해당분야")</f>
        <v>비해당분야</v>
      </c>
      <c r="AB268" s="4" t="str">
        <f>IF(R268="C",SUM(Y268,AA268),"비해당분야")</f>
        <v>비해당분야</v>
      </c>
      <c r="AC268" s="4">
        <f>IF(R268="C",AB268,X268)</f>
        <v>8</v>
      </c>
      <c r="AD268" s="4">
        <f>VLOOKUP(K268,'[1]자격증 backdata'!A:D,4,0)</f>
        <v>0</v>
      </c>
      <c r="AE268" s="4">
        <f>IF(_xlfn.MAXIFS(AD:AD,B:B,B268)&gt;10,10,_xlfn.MAXIFS(AD:AD,B:B,B268))</f>
        <v>5</v>
      </c>
      <c r="AG268" s="5" t="str">
        <f>VLOOKUP(K268,'[1]자격증 backdata'!A:C,3,0)</f>
        <v>G</v>
      </c>
      <c r="AH268" s="5">
        <f>COUNTIFS($B:$B,$B268,$AG:$AG,AH$1)</f>
        <v>0</v>
      </c>
      <c r="AI268" s="5">
        <f>COUNTIFS($B:$B,$B268,$AG:$AG,AI$1)</f>
        <v>0</v>
      </c>
      <c r="AJ268" s="5">
        <f>COUNTIFS($B:$B,$B268,$AG:$AG,AJ$1)</f>
        <v>0</v>
      </c>
      <c r="AK268" s="5">
        <f>COUNTIFS($B:$B,$B268,$AG:$AG,AK$1)</f>
        <v>0</v>
      </c>
      <c r="AL268" s="5">
        <f>COUNTIFS($B:$B,$B268,$AG:$AG,AL$1)</f>
        <v>0</v>
      </c>
      <c r="AM268" s="5">
        <f>COUNTIFS($B:$B,$B268,$AG:$AG,AM$1)</f>
        <v>0</v>
      </c>
      <c r="AN268" s="5">
        <f>COUNTIFS($B:$B,$B268,$AG:$AG,AN$1)</f>
        <v>1</v>
      </c>
      <c r="AO268" s="5">
        <f>COUNTIFS($B:$B,$B268,$AG:$AG,AO$1)</f>
        <v>0</v>
      </c>
      <c r="AP268" s="5">
        <f>COUNTIFS($B:$B,$B268,$AG:$AG,AP$1)</f>
        <v>0</v>
      </c>
      <c r="AQ268" s="5">
        <f>COUNTIFS($B:$B,$B268,$AG:$AG,AQ$1)</f>
        <v>0</v>
      </c>
      <c r="AR268" s="5">
        <f>COUNTIFS($B:$B,$B268,$AG:$AG,AR$1)</f>
        <v>0</v>
      </c>
      <c r="AS268" s="5">
        <f>COUNTIFS($B:$B,$B268,$AG:$AG,AS$1)</f>
        <v>0</v>
      </c>
      <c r="AT268" s="5">
        <f>COUNTIFS($B:$B,$B268,$AG:$AG,AT$1)</f>
        <v>1</v>
      </c>
      <c r="AU268" s="5">
        <f>COUNTIFS($B:$B,$B268,$AG:$AG,AU$1)</f>
        <v>0</v>
      </c>
    </row>
    <row r="269" spans="1:47" ht="15" customHeight="1" x14ac:dyDescent="0.35">
      <c r="A269" s="6">
        <f>IF(B268=B269,A268,A268+1)</f>
        <v>81</v>
      </c>
      <c r="B269" s="6" t="s">
        <v>5885</v>
      </c>
      <c r="C269" s="6" t="s">
        <v>5884</v>
      </c>
      <c r="D269" s="6" t="s">
        <v>3044</v>
      </c>
      <c r="E269" s="6" t="s">
        <v>3043</v>
      </c>
      <c r="F269" s="4" t="s">
        <v>7</v>
      </c>
      <c r="G269" s="4" t="s">
        <v>8</v>
      </c>
      <c r="H269" s="4" t="s">
        <v>7</v>
      </c>
      <c r="I269" s="4">
        <v>4</v>
      </c>
      <c r="J269" s="4" t="s">
        <v>28</v>
      </c>
      <c r="K269" s="4" t="s">
        <v>3061</v>
      </c>
      <c r="L269" s="4" t="s">
        <v>26</v>
      </c>
      <c r="M269" s="4" t="s">
        <v>5883</v>
      </c>
      <c r="N269" s="4" t="s">
        <v>1476</v>
      </c>
      <c r="P269" s="4" t="s">
        <v>669</v>
      </c>
      <c r="Q269" s="4" t="s">
        <v>1475</v>
      </c>
      <c r="R269" s="4" t="s">
        <v>2434</v>
      </c>
      <c r="S269" s="5" t="str">
        <f>IF(P269="심사불필요","-",VLOOKUP(K269,'[1]자격증 backdata'!A:G,7,0))</f>
        <v>-</v>
      </c>
      <c r="T269" s="5" t="str">
        <f>IF(S269="-","-",IF(COUNTIFS(B:B,B269,S:S,"필수")&gt;0,"자격요건충족","확인필요"))</f>
        <v>-</v>
      </c>
      <c r="U269" s="5"/>
      <c r="W269" s="5">
        <f>IF(Q269="4급","심사불필요",VLOOKUP(K269,'[1]자격증 backdata'!A:B,2,0))</f>
        <v>2</v>
      </c>
      <c r="X269" s="4">
        <f>IF(R269="A", MIN(20, SUMIFS(W:W, B:B, B269, R:R, "A")),IF(R269="B", MIN(30, SUMIFS(W:W, B:B, B269, R:R, "B")),"비해당분야"))</f>
        <v>8</v>
      </c>
      <c r="Y269" s="4" t="str">
        <f>IF(R269="C",MIN(30,IF(COUNTIFS(B:B,B269,W:W,"가1")=1,25,IF(COUNTIFS(B:B,B269,W:W,"가1")&gt;=2,30,0))+IF(COUNTIFS(B:B,B269,W:W,"나1")&gt;=4,30,IF(COUNTIFS(B:B,B269,W:W,"나1")=3,26,IF(COUNTIFS(B:B,B269,W:W,"나1")=2,22,IF(COUNTIFS(B:B,B269,W:W,"나1")=1,18,0)))))+MIN(30,IF(COUNTIFS(B:B,B269,W:W,"가2")=1,25,IF(COUNTIFS(B:B,B269,W:W,"가2")&gt;=2,30,0))+IF(COUNTIFS(B:B,B269,W:W,"나2")=3,30,IF(COUNTIFS(B:B,B269,W:W,"나2")=2,25,IF(COUNTIFS(B:B,B269,W:W,"나2")=1,20,0)))),"비해당분야")</f>
        <v>비해당분야</v>
      </c>
      <c r="Z269" s="4" t="str">
        <f>IF(R269="C",VLOOKUP(K269,'[1]자격증 backdata'!A:F,6,0),"비해당분야")</f>
        <v>비해당분야</v>
      </c>
      <c r="AA269" s="4" t="str">
        <f>IF(R269="C",SUMIF(B:B,B269,Z:Z),"비해당분야")</f>
        <v>비해당분야</v>
      </c>
      <c r="AB269" s="4" t="str">
        <f>IF(R269="C",SUM(Y269,AA269),"비해당분야")</f>
        <v>비해당분야</v>
      </c>
      <c r="AC269" s="4">
        <f>IF(R269="C",AB269,X269)</f>
        <v>8</v>
      </c>
      <c r="AD269" s="4">
        <f>VLOOKUP(K269,'[1]자격증 backdata'!A:D,4,0)</f>
        <v>0</v>
      </c>
      <c r="AE269" s="4">
        <f>IF(_xlfn.MAXIFS(AD:AD,B:B,B269)&gt;10,10,_xlfn.MAXIFS(AD:AD,B:B,B269))</f>
        <v>5</v>
      </c>
      <c r="AG269" s="5">
        <f>VLOOKUP(K269,'[1]자격증 backdata'!A:C,3,0)</f>
        <v>0</v>
      </c>
      <c r="AH269" s="5">
        <f>COUNTIFS($B:$B,$B269,$AG:$AG,AH$1)</f>
        <v>0</v>
      </c>
      <c r="AI269" s="5">
        <f>COUNTIFS($B:$B,$B269,$AG:$AG,AI$1)</f>
        <v>0</v>
      </c>
      <c r="AJ269" s="5">
        <f>COUNTIFS($B:$B,$B269,$AG:$AG,AJ$1)</f>
        <v>0</v>
      </c>
      <c r="AK269" s="5">
        <f>COUNTIFS($B:$B,$B269,$AG:$AG,AK$1)</f>
        <v>0</v>
      </c>
      <c r="AL269" s="5">
        <f>COUNTIFS($B:$B,$B269,$AG:$AG,AL$1)</f>
        <v>0</v>
      </c>
      <c r="AM269" s="5">
        <f>COUNTIFS($B:$B,$B269,$AG:$AG,AM$1)</f>
        <v>0</v>
      </c>
      <c r="AN269" s="5">
        <f>COUNTIFS($B:$B,$B269,$AG:$AG,AN$1)</f>
        <v>1</v>
      </c>
      <c r="AO269" s="5">
        <f>COUNTIFS($B:$B,$B269,$AG:$AG,AO$1)</f>
        <v>0</v>
      </c>
      <c r="AP269" s="5">
        <f>COUNTIFS($B:$B,$B269,$AG:$AG,AP$1)</f>
        <v>0</v>
      </c>
      <c r="AQ269" s="5">
        <f>COUNTIFS($B:$B,$B269,$AG:$AG,AQ$1)</f>
        <v>0</v>
      </c>
      <c r="AR269" s="5">
        <f>COUNTIFS($B:$B,$B269,$AG:$AG,AR$1)</f>
        <v>0</v>
      </c>
      <c r="AS269" s="5">
        <f>COUNTIFS($B:$B,$B269,$AG:$AG,AS$1)</f>
        <v>0</v>
      </c>
      <c r="AT269" s="5">
        <f>COUNTIFS($B:$B,$B269,$AG:$AG,AT$1)</f>
        <v>1</v>
      </c>
      <c r="AU269" s="5">
        <f>COUNTIFS($B:$B,$B269,$AG:$AG,AU$1)</f>
        <v>0</v>
      </c>
    </row>
    <row r="270" spans="1:47" ht="15" customHeight="1" x14ac:dyDescent="0.35">
      <c r="A270" s="3">
        <f>IF(B269=B270,A269,A269+1)</f>
        <v>82</v>
      </c>
      <c r="B270" s="3" t="s">
        <v>5880</v>
      </c>
      <c r="C270" s="3" t="s">
        <v>1185</v>
      </c>
      <c r="D270" s="3" t="s">
        <v>3044</v>
      </c>
      <c r="E270" s="3" t="s">
        <v>3043</v>
      </c>
      <c r="F270" s="4" t="s">
        <v>7</v>
      </c>
      <c r="G270" s="4" t="s">
        <v>8</v>
      </c>
      <c r="H270" s="4" t="s">
        <v>7</v>
      </c>
      <c r="I270" s="3">
        <v>1</v>
      </c>
      <c r="J270" s="3" t="s">
        <v>69</v>
      </c>
      <c r="K270" s="3" t="s">
        <v>3065</v>
      </c>
      <c r="L270" s="3" t="s">
        <v>36</v>
      </c>
      <c r="M270" s="3" t="s">
        <v>5882</v>
      </c>
      <c r="N270" s="3" t="s">
        <v>66</v>
      </c>
      <c r="P270" s="3" t="s">
        <v>669</v>
      </c>
      <c r="Q270" s="3" t="s">
        <v>1475</v>
      </c>
      <c r="R270" s="3" t="s">
        <v>2434</v>
      </c>
      <c r="S270" s="2" t="str">
        <f>IF(P270="심사불필요","-",VLOOKUP(K270,'[1]자격증 backdata'!A:G,7,0))</f>
        <v>-</v>
      </c>
      <c r="T270" s="2" t="str">
        <f>IF(S270="-","-",IF(COUNTIFS(B:B,B270,S:S,"필수")&gt;0,"자격요건충족","확인필요"))</f>
        <v>-</v>
      </c>
      <c r="U270" s="2"/>
      <c r="W270" s="2">
        <f>IF(Q270="4급","심사불필요",VLOOKUP(K270,'[1]자격증 backdata'!A:B,2,0))</f>
        <v>0</v>
      </c>
      <c r="X270" s="3">
        <f>IF(R270="A", MIN(20, SUMIFS(W:W, B:B, B270, R:R, "A")),IF(R270="B", MIN(30, SUMIFS(W:W, B:B, B270, R:R, "B")),"비해당분야"))</f>
        <v>8</v>
      </c>
      <c r="Y270" s="3" t="str">
        <f>IF(R270="C",MIN(30,IF(COUNTIFS(B:B,B270,W:W,"가1")=1,25,IF(COUNTIFS(B:B,B270,W:W,"가1")&gt;=2,30,0))+IF(COUNTIFS(B:B,B270,W:W,"나1")&gt;=4,30,IF(COUNTIFS(B:B,B270,W:W,"나1")=3,26,IF(COUNTIFS(B:B,B270,W:W,"나1")=2,22,IF(COUNTIFS(B:B,B270,W:W,"나1")=1,18,0)))))+MIN(30,IF(COUNTIFS(B:B,B270,W:W,"가2")=1,25,IF(COUNTIFS(B:B,B270,W:W,"가2")&gt;=2,30,0))+IF(COUNTIFS(B:B,B270,W:W,"나2")=3,30,IF(COUNTIFS(B:B,B270,W:W,"나2")=2,25,IF(COUNTIFS(B:B,B270,W:W,"나2")=1,20,0)))),"비해당분야")</f>
        <v>비해당분야</v>
      </c>
      <c r="Z270" s="3" t="str">
        <f>IF(R270="C",VLOOKUP(K270,'[1]자격증 backdata'!A:F,6,0),"비해당분야")</f>
        <v>비해당분야</v>
      </c>
      <c r="AA270" s="3" t="str">
        <f>IF(R270="C",SUMIF(B:B,B270,Z:Z),"비해당분야")</f>
        <v>비해당분야</v>
      </c>
      <c r="AB270" s="3" t="str">
        <f>IF(R270="C",SUM(Y270,AA270),"비해당분야")</f>
        <v>비해당분야</v>
      </c>
      <c r="AC270" s="3">
        <f>IF(R270="C",AB270,X270)</f>
        <v>8</v>
      </c>
      <c r="AD270" s="3">
        <f>VLOOKUP(K270,'[1]자격증 backdata'!A:D,4,0)</f>
        <v>5</v>
      </c>
      <c r="AE270" s="3">
        <f>IF(_xlfn.MAXIFS(AD:AD,B:B,B270)&gt;10,10,_xlfn.MAXIFS(AD:AD,B:B,B270))</f>
        <v>5</v>
      </c>
      <c r="AG270" s="2">
        <f>VLOOKUP(K270,'[1]자격증 backdata'!A:C,3,0)</f>
        <v>0</v>
      </c>
      <c r="AH270" s="2">
        <f>COUNTIFS($B:$B,$B270,$AG:$AG,AH$1)</f>
        <v>0</v>
      </c>
      <c r="AI270" s="2">
        <f>COUNTIFS($B:$B,$B270,$AG:$AG,AI$1)</f>
        <v>0</v>
      </c>
      <c r="AJ270" s="2">
        <f>COUNTIFS($B:$B,$B270,$AG:$AG,AJ$1)</f>
        <v>0</v>
      </c>
      <c r="AK270" s="2">
        <f>COUNTIFS($B:$B,$B270,$AG:$AG,AK$1)</f>
        <v>0</v>
      </c>
      <c r="AL270" s="2">
        <f>COUNTIFS($B:$B,$B270,$AG:$AG,AL$1)</f>
        <v>0</v>
      </c>
      <c r="AM270" s="2">
        <f>COUNTIFS($B:$B,$B270,$AG:$AG,AM$1)</f>
        <v>0</v>
      </c>
      <c r="AN270" s="2">
        <f>COUNTIFS($B:$B,$B270,$AG:$AG,AN$1)</f>
        <v>1</v>
      </c>
      <c r="AO270" s="2">
        <f>COUNTIFS($B:$B,$B270,$AG:$AG,AO$1)</f>
        <v>0</v>
      </c>
      <c r="AP270" s="2">
        <f>COUNTIFS($B:$B,$B270,$AG:$AG,AP$1)</f>
        <v>0</v>
      </c>
      <c r="AQ270" s="2">
        <f>COUNTIFS($B:$B,$B270,$AG:$AG,AQ$1)</f>
        <v>0</v>
      </c>
      <c r="AR270" s="2">
        <f>COUNTIFS($B:$B,$B270,$AG:$AG,AR$1)</f>
        <v>0</v>
      </c>
      <c r="AS270" s="2">
        <f>COUNTIFS($B:$B,$B270,$AG:$AG,AS$1)</f>
        <v>0</v>
      </c>
      <c r="AT270" s="2">
        <f>COUNTIFS($B:$B,$B270,$AG:$AG,AT$1)</f>
        <v>1</v>
      </c>
      <c r="AU270" s="2">
        <f>COUNTIFS($B:$B,$B270,$AG:$AG,AU$1)</f>
        <v>0</v>
      </c>
    </row>
    <row r="271" spans="1:47" ht="15" customHeight="1" x14ac:dyDescent="0.35">
      <c r="A271" s="7">
        <f>IF(B270=B271,A270,A270+1)</f>
        <v>82</v>
      </c>
      <c r="B271" s="7" t="s">
        <v>5880</v>
      </c>
      <c r="C271" s="7" t="s">
        <v>1185</v>
      </c>
      <c r="D271" s="7" t="s">
        <v>3044</v>
      </c>
      <c r="E271" s="7" t="s">
        <v>3043</v>
      </c>
      <c r="F271" s="4" t="s">
        <v>7</v>
      </c>
      <c r="G271" s="4" t="s">
        <v>8</v>
      </c>
      <c r="H271" s="4" t="s">
        <v>7</v>
      </c>
      <c r="I271" s="3">
        <v>2</v>
      </c>
      <c r="J271" s="3" t="s">
        <v>106</v>
      </c>
      <c r="K271" s="3" t="s">
        <v>3057</v>
      </c>
      <c r="L271" s="3" t="s">
        <v>55</v>
      </c>
      <c r="M271" s="3" t="s">
        <v>5881</v>
      </c>
      <c r="N271" s="3" t="s">
        <v>1201</v>
      </c>
      <c r="P271" s="3" t="s">
        <v>669</v>
      </c>
      <c r="Q271" s="3" t="s">
        <v>1475</v>
      </c>
      <c r="R271" s="3" t="s">
        <v>2434</v>
      </c>
      <c r="S271" s="2" t="str">
        <f>IF(P271="심사불필요","-",VLOOKUP(K271,'[1]자격증 backdata'!A:G,7,0))</f>
        <v>-</v>
      </c>
      <c r="T271" s="2" t="str">
        <f>IF(S271="-","-",IF(COUNTIFS(B:B,B271,S:S,"필수")&gt;0,"자격요건충족","확인필요"))</f>
        <v>-</v>
      </c>
      <c r="U271" s="2"/>
      <c r="W271" s="2">
        <f>IF(Q271="4급","심사불필요",VLOOKUP(K271,'[1]자격증 backdata'!A:B,2,0))</f>
        <v>4</v>
      </c>
      <c r="X271" s="3">
        <f>IF(R271="A", MIN(20, SUMIFS(W:W, B:B, B271, R:R, "A")),IF(R271="B", MIN(30, SUMIFS(W:W, B:B, B271, R:R, "B")),"비해당분야"))</f>
        <v>8</v>
      </c>
      <c r="Y271" s="3" t="str">
        <f>IF(R271="C",MIN(30,IF(COUNTIFS(B:B,B271,W:W,"가1")=1,25,IF(COUNTIFS(B:B,B271,W:W,"가1")&gt;=2,30,0))+IF(COUNTIFS(B:B,B271,W:W,"나1")&gt;=4,30,IF(COUNTIFS(B:B,B271,W:W,"나1")=3,26,IF(COUNTIFS(B:B,B271,W:W,"나1")=2,22,IF(COUNTIFS(B:B,B271,W:W,"나1")=1,18,0)))))+MIN(30,IF(COUNTIFS(B:B,B271,W:W,"가2")=1,25,IF(COUNTIFS(B:B,B271,W:W,"가2")&gt;=2,30,0))+IF(COUNTIFS(B:B,B271,W:W,"나2")=3,30,IF(COUNTIFS(B:B,B271,W:W,"나2")=2,25,IF(COUNTIFS(B:B,B271,W:W,"나2")=1,20,0)))),"비해당분야")</f>
        <v>비해당분야</v>
      </c>
      <c r="Z271" s="3" t="str">
        <f>IF(R271="C",VLOOKUP(K271,'[1]자격증 backdata'!A:F,6,0),"비해당분야")</f>
        <v>비해당분야</v>
      </c>
      <c r="AA271" s="3" t="str">
        <f>IF(R271="C",SUMIF(B:B,B271,Z:Z),"비해당분야")</f>
        <v>비해당분야</v>
      </c>
      <c r="AB271" s="3" t="str">
        <f>IF(R271="C",SUM(Y271,AA271),"비해당분야")</f>
        <v>비해당분야</v>
      </c>
      <c r="AC271" s="3">
        <f>IF(R271="C",AB271,X271)</f>
        <v>8</v>
      </c>
      <c r="AD271" s="3">
        <f>VLOOKUP(K271,'[1]자격증 backdata'!A:D,4,0)</f>
        <v>0</v>
      </c>
      <c r="AE271" s="3">
        <f>IF(_xlfn.MAXIFS(AD:AD,B:B,B271)&gt;10,10,_xlfn.MAXIFS(AD:AD,B:B,B271))</f>
        <v>5</v>
      </c>
      <c r="AG271" s="2" t="str">
        <f>VLOOKUP(K271,'[1]자격증 backdata'!A:C,3,0)</f>
        <v>M</v>
      </c>
      <c r="AH271" s="2">
        <f>COUNTIFS($B:$B,$B271,$AG:$AG,AH$1)</f>
        <v>0</v>
      </c>
      <c r="AI271" s="2">
        <f>COUNTIFS($B:$B,$B271,$AG:$AG,AI$1)</f>
        <v>0</v>
      </c>
      <c r="AJ271" s="2">
        <f>COUNTIFS($B:$B,$B271,$AG:$AG,AJ$1)</f>
        <v>0</v>
      </c>
      <c r="AK271" s="2">
        <f>COUNTIFS($B:$B,$B271,$AG:$AG,AK$1)</f>
        <v>0</v>
      </c>
      <c r="AL271" s="2">
        <f>COUNTIFS($B:$B,$B271,$AG:$AG,AL$1)</f>
        <v>0</v>
      </c>
      <c r="AM271" s="2">
        <f>COUNTIFS($B:$B,$B271,$AG:$AG,AM$1)</f>
        <v>0</v>
      </c>
      <c r="AN271" s="2">
        <f>COUNTIFS($B:$B,$B271,$AG:$AG,AN$1)</f>
        <v>1</v>
      </c>
      <c r="AO271" s="2">
        <f>COUNTIFS($B:$B,$B271,$AG:$AG,AO$1)</f>
        <v>0</v>
      </c>
      <c r="AP271" s="2">
        <f>COUNTIFS($B:$B,$B271,$AG:$AG,AP$1)</f>
        <v>0</v>
      </c>
      <c r="AQ271" s="2">
        <f>COUNTIFS($B:$B,$B271,$AG:$AG,AQ$1)</f>
        <v>0</v>
      </c>
      <c r="AR271" s="2">
        <f>COUNTIFS($B:$B,$B271,$AG:$AG,AR$1)</f>
        <v>0</v>
      </c>
      <c r="AS271" s="2">
        <f>COUNTIFS($B:$B,$B271,$AG:$AG,AS$1)</f>
        <v>0</v>
      </c>
      <c r="AT271" s="2">
        <f>COUNTIFS($B:$B,$B271,$AG:$AG,AT$1)</f>
        <v>1</v>
      </c>
      <c r="AU271" s="2">
        <f>COUNTIFS($B:$B,$B271,$AG:$AG,AU$1)</f>
        <v>0</v>
      </c>
    </row>
    <row r="272" spans="1:47" ht="15" customHeight="1" x14ac:dyDescent="0.35">
      <c r="A272" s="7">
        <f>IF(B271=B272,A271,A271+1)</f>
        <v>82</v>
      </c>
      <c r="B272" s="7" t="s">
        <v>5880</v>
      </c>
      <c r="C272" s="7" t="s">
        <v>1185</v>
      </c>
      <c r="D272" s="7" t="s">
        <v>3044</v>
      </c>
      <c r="E272" s="7" t="s">
        <v>3043</v>
      </c>
      <c r="F272" s="4" t="s">
        <v>7</v>
      </c>
      <c r="G272" s="4" t="s">
        <v>8</v>
      </c>
      <c r="H272" s="4" t="s">
        <v>7</v>
      </c>
      <c r="I272" s="3">
        <v>3</v>
      </c>
      <c r="J272" s="3" t="s">
        <v>633</v>
      </c>
      <c r="K272" s="3" t="s">
        <v>3118</v>
      </c>
      <c r="L272" s="3" t="s">
        <v>55</v>
      </c>
      <c r="M272" s="3" t="s">
        <v>5879</v>
      </c>
      <c r="N272" s="3" t="s">
        <v>5878</v>
      </c>
      <c r="P272" s="3" t="s">
        <v>669</v>
      </c>
      <c r="Q272" s="3" t="s">
        <v>1475</v>
      </c>
      <c r="R272" s="3" t="s">
        <v>2434</v>
      </c>
      <c r="S272" s="2" t="str">
        <f>IF(P272="심사불필요","-",VLOOKUP(K272,'[1]자격증 backdata'!A:G,7,0))</f>
        <v>-</v>
      </c>
      <c r="T272" s="2" t="str">
        <f>IF(S272="-","-",IF(COUNTIFS(B:B,B272,S:S,"필수")&gt;0,"자격요건충족","확인필요"))</f>
        <v>-</v>
      </c>
      <c r="U272" s="2"/>
      <c r="W272" s="2">
        <f>IF(Q272="4급","심사불필요",VLOOKUP(K272,'[1]자격증 backdata'!A:B,2,0))</f>
        <v>4</v>
      </c>
      <c r="X272" s="3">
        <f>IF(R272="A", MIN(20, SUMIFS(W:W, B:B, B272, R:R, "A")),IF(R272="B", MIN(30, SUMIFS(W:W, B:B, B272, R:R, "B")),"비해당분야"))</f>
        <v>8</v>
      </c>
      <c r="Y272" s="3" t="str">
        <f>IF(R272="C",MIN(30,IF(COUNTIFS(B:B,B272,W:W,"가1")=1,25,IF(COUNTIFS(B:B,B272,W:W,"가1")&gt;=2,30,0))+IF(COUNTIFS(B:B,B272,W:W,"나1")&gt;=4,30,IF(COUNTIFS(B:B,B272,W:W,"나1")=3,26,IF(COUNTIFS(B:B,B272,W:W,"나1")=2,22,IF(COUNTIFS(B:B,B272,W:W,"나1")=1,18,0)))))+MIN(30,IF(COUNTIFS(B:B,B272,W:W,"가2")=1,25,IF(COUNTIFS(B:B,B272,W:W,"가2")&gt;=2,30,0))+IF(COUNTIFS(B:B,B272,W:W,"나2")=3,30,IF(COUNTIFS(B:B,B272,W:W,"나2")=2,25,IF(COUNTIFS(B:B,B272,W:W,"나2")=1,20,0)))),"비해당분야")</f>
        <v>비해당분야</v>
      </c>
      <c r="Z272" s="3" t="str">
        <f>IF(R272="C",VLOOKUP(K272,'[1]자격증 backdata'!A:F,6,0),"비해당분야")</f>
        <v>비해당분야</v>
      </c>
      <c r="AA272" s="3" t="str">
        <f>IF(R272="C",SUMIF(B:B,B272,Z:Z),"비해당분야")</f>
        <v>비해당분야</v>
      </c>
      <c r="AB272" s="3" t="str">
        <f>IF(R272="C",SUM(Y272,AA272),"비해당분야")</f>
        <v>비해당분야</v>
      </c>
      <c r="AC272" s="3">
        <f>IF(R272="C",AB272,X272)</f>
        <v>8</v>
      </c>
      <c r="AD272" s="3">
        <f>VLOOKUP(K272,'[1]자격증 backdata'!A:D,4,0)</f>
        <v>0</v>
      </c>
      <c r="AE272" s="3">
        <f>IF(_xlfn.MAXIFS(AD:AD,B:B,B272)&gt;10,10,_xlfn.MAXIFS(AD:AD,B:B,B272))</f>
        <v>5</v>
      </c>
      <c r="AG272" s="2" t="str">
        <f>VLOOKUP(K272,'[1]자격증 backdata'!A:C,3,0)</f>
        <v>G</v>
      </c>
      <c r="AH272" s="2">
        <f>COUNTIFS($B:$B,$B272,$AG:$AG,AH$1)</f>
        <v>0</v>
      </c>
      <c r="AI272" s="2">
        <f>COUNTIFS($B:$B,$B272,$AG:$AG,AI$1)</f>
        <v>0</v>
      </c>
      <c r="AJ272" s="2">
        <f>COUNTIFS($B:$B,$B272,$AG:$AG,AJ$1)</f>
        <v>0</v>
      </c>
      <c r="AK272" s="2">
        <f>COUNTIFS($B:$B,$B272,$AG:$AG,AK$1)</f>
        <v>0</v>
      </c>
      <c r="AL272" s="2">
        <f>COUNTIFS($B:$B,$B272,$AG:$AG,AL$1)</f>
        <v>0</v>
      </c>
      <c r="AM272" s="2">
        <f>COUNTIFS($B:$B,$B272,$AG:$AG,AM$1)</f>
        <v>0</v>
      </c>
      <c r="AN272" s="2">
        <f>COUNTIFS($B:$B,$B272,$AG:$AG,AN$1)</f>
        <v>1</v>
      </c>
      <c r="AO272" s="2">
        <f>COUNTIFS($B:$B,$B272,$AG:$AG,AO$1)</f>
        <v>0</v>
      </c>
      <c r="AP272" s="2">
        <f>COUNTIFS($B:$B,$B272,$AG:$AG,AP$1)</f>
        <v>0</v>
      </c>
      <c r="AQ272" s="2">
        <f>COUNTIFS($B:$B,$B272,$AG:$AG,AQ$1)</f>
        <v>0</v>
      </c>
      <c r="AR272" s="2">
        <f>COUNTIFS($B:$B,$B272,$AG:$AG,AR$1)</f>
        <v>0</v>
      </c>
      <c r="AS272" s="2">
        <f>COUNTIFS($B:$B,$B272,$AG:$AG,AS$1)</f>
        <v>0</v>
      </c>
      <c r="AT272" s="2">
        <f>COUNTIFS($B:$B,$B272,$AG:$AG,AT$1)</f>
        <v>1</v>
      </c>
      <c r="AU272" s="2">
        <f>COUNTIFS($B:$B,$B272,$AG:$AG,AU$1)</f>
        <v>0</v>
      </c>
    </row>
    <row r="273" spans="1:47" ht="15" customHeight="1" x14ac:dyDescent="0.35">
      <c r="A273" s="4">
        <f>IF(B272=B273,A272,A272+1)</f>
        <v>83</v>
      </c>
      <c r="B273" s="4" t="s">
        <v>5869</v>
      </c>
      <c r="C273" s="4" t="s">
        <v>5868</v>
      </c>
      <c r="D273" s="4" t="s">
        <v>3044</v>
      </c>
      <c r="E273" s="4" t="s">
        <v>3043</v>
      </c>
      <c r="F273" s="4" t="s">
        <v>7</v>
      </c>
      <c r="G273" s="4" t="s">
        <v>8</v>
      </c>
      <c r="H273" s="4" t="s">
        <v>7</v>
      </c>
      <c r="I273" s="4">
        <v>1</v>
      </c>
      <c r="J273" s="4" t="s">
        <v>364</v>
      </c>
      <c r="K273" s="4" t="s">
        <v>3075</v>
      </c>
      <c r="L273" s="4" t="s">
        <v>254</v>
      </c>
      <c r="M273" s="4" t="s">
        <v>5877</v>
      </c>
      <c r="N273" s="4" t="s">
        <v>1471</v>
      </c>
      <c r="P273" s="4" t="s">
        <v>669</v>
      </c>
      <c r="Q273" s="4" t="s">
        <v>1475</v>
      </c>
      <c r="R273" s="4" t="s">
        <v>2434</v>
      </c>
      <c r="S273" s="5" t="str">
        <f>IF(P273="심사불필요","-",VLOOKUP(K273,'[1]자격증 backdata'!A:G,7,0))</f>
        <v>-</v>
      </c>
      <c r="T273" s="5" t="str">
        <f>IF(S273="-","-",IF(COUNTIFS(B:B,B273,S:S,"필수")&gt;0,"자격요건충족","확인필요"))</f>
        <v>-</v>
      </c>
      <c r="U273" s="5"/>
      <c r="W273" s="5">
        <f>IF(Q273="4급","심사불필요",VLOOKUP(K273,'[1]자격증 backdata'!A:B,2,0))</f>
        <v>2</v>
      </c>
      <c r="X273" s="4">
        <f>IF(R273="A", MIN(20, SUMIFS(W:W, B:B, B273, R:R, "A")),IF(R273="B", MIN(30, SUMIFS(W:W, B:B, B273, R:R, "B")),"비해당분야"))</f>
        <v>12</v>
      </c>
      <c r="Y273" s="4" t="str">
        <f>IF(R273="C",MIN(30,IF(COUNTIFS(B:B,B273,W:W,"가1")=1,25,IF(COUNTIFS(B:B,B273,W:W,"가1")&gt;=2,30,0))+IF(COUNTIFS(B:B,B273,W:W,"나1")&gt;=4,30,IF(COUNTIFS(B:B,B273,W:W,"나1")=3,26,IF(COUNTIFS(B:B,B273,W:W,"나1")=2,22,IF(COUNTIFS(B:B,B273,W:W,"나1")=1,18,0)))))+MIN(30,IF(COUNTIFS(B:B,B273,W:W,"가2")=1,25,IF(COUNTIFS(B:B,B273,W:W,"가2")&gt;=2,30,0))+IF(COUNTIFS(B:B,B273,W:W,"나2")=3,30,IF(COUNTIFS(B:B,B273,W:W,"나2")=2,25,IF(COUNTIFS(B:B,B273,W:W,"나2")=1,20,0)))),"비해당분야")</f>
        <v>비해당분야</v>
      </c>
      <c r="Z273" s="4" t="str">
        <f>IF(R273="C",VLOOKUP(K273,'[1]자격증 backdata'!A:F,6,0),"비해당분야")</f>
        <v>비해당분야</v>
      </c>
      <c r="AA273" s="4" t="str">
        <f>IF(R273="C",SUMIF(B:B,B273,Z:Z),"비해당분야")</f>
        <v>비해당분야</v>
      </c>
      <c r="AB273" s="4" t="str">
        <f>IF(R273="C",SUM(Y273,AA273),"비해당분야")</f>
        <v>비해당분야</v>
      </c>
      <c r="AC273" s="4">
        <f>IF(R273="C",AB273,X273)</f>
        <v>12</v>
      </c>
      <c r="AD273" s="4">
        <f>VLOOKUP(K273,'[1]자격증 backdata'!A:D,4,0)</f>
        <v>0</v>
      </c>
      <c r="AE273" s="4">
        <f>IF(_xlfn.MAXIFS(AD:AD,B:B,B273)&gt;10,10,_xlfn.MAXIFS(AD:AD,B:B,B273))</f>
        <v>5</v>
      </c>
      <c r="AG273" s="5" t="str">
        <f>VLOOKUP(K273,'[1]자격증 backdata'!A:C,3,0)</f>
        <v>J</v>
      </c>
      <c r="AH273" s="5">
        <f>COUNTIFS($B:$B,$B273,$AG:$AG,AH$1)</f>
        <v>0</v>
      </c>
      <c r="AI273" s="5">
        <f>COUNTIFS($B:$B,$B273,$AG:$AG,AI$1)</f>
        <v>0</v>
      </c>
      <c r="AJ273" s="5">
        <f>COUNTIFS($B:$B,$B273,$AG:$AG,AJ$1)</f>
        <v>0</v>
      </c>
      <c r="AK273" s="5">
        <f>COUNTIFS($B:$B,$B273,$AG:$AG,AK$1)</f>
        <v>0</v>
      </c>
      <c r="AL273" s="5">
        <f>COUNTIFS($B:$B,$B273,$AG:$AG,AL$1)</f>
        <v>1</v>
      </c>
      <c r="AM273" s="5">
        <f>COUNTIFS($B:$B,$B273,$AG:$AG,AM$1)</f>
        <v>0</v>
      </c>
      <c r="AN273" s="5">
        <f>COUNTIFS($B:$B,$B273,$AG:$AG,AN$1)</f>
        <v>0</v>
      </c>
      <c r="AO273" s="5">
        <f>COUNTIFS($B:$B,$B273,$AG:$AG,AO$1)</f>
        <v>1</v>
      </c>
      <c r="AP273" s="5">
        <f>COUNTIFS($B:$B,$B273,$AG:$AG,AP$1)</f>
        <v>0</v>
      </c>
      <c r="AQ273" s="5">
        <f>COUNTIFS($B:$B,$B273,$AG:$AG,AQ$1)</f>
        <v>1</v>
      </c>
      <c r="AR273" s="5">
        <f>COUNTIFS($B:$B,$B273,$AG:$AG,AR$1)</f>
        <v>0</v>
      </c>
      <c r="AS273" s="5">
        <f>COUNTIFS($B:$B,$B273,$AG:$AG,AS$1)</f>
        <v>0</v>
      </c>
      <c r="AT273" s="5">
        <f>COUNTIFS($B:$B,$B273,$AG:$AG,AT$1)</f>
        <v>0</v>
      </c>
      <c r="AU273" s="5">
        <f>COUNTIFS($B:$B,$B273,$AG:$AG,AU$1)</f>
        <v>0</v>
      </c>
    </row>
    <row r="274" spans="1:47" ht="15" customHeight="1" x14ac:dyDescent="0.35">
      <c r="A274" s="6">
        <f>IF(B273=B274,A273,A273+1)</f>
        <v>83</v>
      </c>
      <c r="B274" s="6" t="s">
        <v>5869</v>
      </c>
      <c r="C274" s="6" t="s">
        <v>5868</v>
      </c>
      <c r="D274" s="6" t="s">
        <v>3044</v>
      </c>
      <c r="E274" s="6" t="s">
        <v>3043</v>
      </c>
      <c r="F274" s="4" t="s">
        <v>7</v>
      </c>
      <c r="G274" s="4" t="s">
        <v>8</v>
      </c>
      <c r="H274" s="4" t="s">
        <v>7</v>
      </c>
      <c r="I274" s="4">
        <v>2</v>
      </c>
      <c r="J274" s="4" t="s">
        <v>2813</v>
      </c>
      <c r="K274" s="4" t="s">
        <v>3159</v>
      </c>
      <c r="L274" s="4" t="s">
        <v>5876</v>
      </c>
      <c r="M274" s="4" t="s">
        <v>5875</v>
      </c>
      <c r="N274" s="4" t="s">
        <v>3500</v>
      </c>
      <c r="P274" s="4" t="s">
        <v>669</v>
      </c>
      <c r="Q274" s="4" t="s">
        <v>1475</v>
      </c>
      <c r="R274" s="4" t="s">
        <v>2434</v>
      </c>
      <c r="S274" s="5" t="str">
        <f>IF(P274="심사불필요","-",VLOOKUP(K274,'[1]자격증 backdata'!A:G,7,0))</f>
        <v>-</v>
      </c>
      <c r="T274" s="5" t="str">
        <f>IF(S274="-","-",IF(COUNTIFS(B:B,B274,S:S,"필수")&gt;0,"자격요건충족","확인필요"))</f>
        <v>-</v>
      </c>
      <c r="U274" s="5"/>
      <c r="W274" s="5">
        <f>IF(Q274="4급","심사불필요",VLOOKUP(K274,'[1]자격증 backdata'!A:B,2,0))</f>
        <v>2</v>
      </c>
      <c r="X274" s="4">
        <f>IF(R274="A", MIN(20, SUMIFS(W:W, B:B, B274, R:R, "A")),IF(R274="B", MIN(30, SUMIFS(W:W, B:B, B274, R:R, "B")),"비해당분야"))</f>
        <v>12</v>
      </c>
      <c r="Y274" s="4" t="str">
        <f>IF(R274="C",MIN(30,IF(COUNTIFS(B:B,B274,W:W,"가1")=1,25,IF(COUNTIFS(B:B,B274,W:W,"가1")&gt;=2,30,0))+IF(COUNTIFS(B:B,B274,W:W,"나1")&gt;=4,30,IF(COUNTIFS(B:B,B274,W:W,"나1")=3,26,IF(COUNTIFS(B:B,B274,W:W,"나1")=2,22,IF(COUNTIFS(B:B,B274,W:W,"나1")=1,18,0)))))+MIN(30,IF(COUNTIFS(B:B,B274,W:W,"가2")=1,25,IF(COUNTIFS(B:B,B274,W:W,"가2")&gt;=2,30,0))+IF(COUNTIFS(B:B,B274,W:W,"나2")=3,30,IF(COUNTIFS(B:B,B274,W:W,"나2")=2,25,IF(COUNTIFS(B:B,B274,W:W,"나2")=1,20,0)))),"비해당분야")</f>
        <v>비해당분야</v>
      </c>
      <c r="Z274" s="4" t="str">
        <f>IF(R274="C",VLOOKUP(K274,'[1]자격증 backdata'!A:F,6,0),"비해당분야")</f>
        <v>비해당분야</v>
      </c>
      <c r="AA274" s="4" t="str">
        <f>IF(R274="C",SUMIF(B:B,B274,Z:Z),"비해당분야")</f>
        <v>비해당분야</v>
      </c>
      <c r="AB274" s="4" t="str">
        <f>IF(R274="C",SUM(Y274,AA274),"비해당분야")</f>
        <v>비해당분야</v>
      </c>
      <c r="AC274" s="4">
        <f>IF(R274="C",AB274,X274)</f>
        <v>12</v>
      </c>
      <c r="AD274" s="4">
        <f>VLOOKUP(K274,'[1]자격증 backdata'!A:D,4,0)</f>
        <v>0</v>
      </c>
      <c r="AE274" s="4">
        <f>IF(_xlfn.MAXIFS(AD:AD,B:B,B274)&gt;10,10,_xlfn.MAXIFS(AD:AD,B:B,B274))</f>
        <v>5</v>
      </c>
      <c r="AG274" s="5" t="str">
        <f>VLOOKUP(K274,'[1]자격증 backdata'!A:C,3,0)</f>
        <v>E</v>
      </c>
      <c r="AH274" s="5">
        <f>COUNTIFS($B:$B,$B274,$AG:$AG,AH$1)</f>
        <v>0</v>
      </c>
      <c r="AI274" s="5">
        <f>COUNTIFS($B:$B,$B274,$AG:$AG,AI$1)</f>
        <v>0</v>
      </c>
      <c r="AJ274" s="5">
        <f>COUNTIFS($B:$B,$B274,$AG:$AG,AJ$1)</f>
        <v>0</v>
      </c>
      <c r="AK274" s="5">
        <f>COUNTIFS($B:$B,$B274,$AG:$AG,AK$1)</f>
        <v>0</v>
      </c>
      <c r="AL274" s="5">
        <f>COUNTIFS($B:$B,$B274,$AG:$AG,AL$1)</f>
        <v>1</v>
      </c>
      <c r="AM274" s="5">
        <f>COUNTIFS($B:$B,$B274,$AG:$AG,AM$1)</f>
        <v>0</v>
      </c>
      <c r="AN274" s="5">
        <f>COUNTIFS($B:$B,$B274,$AG:$AG,AN$1)</f>
        <v>0</v>
      </c>
      <c r="AO274" s="5">
        <f>COUNTIFS($B:$B,$B274,$AG:$AG,AO$1)</f>
        <v>1</v>
      </c>
      <c r="AP274" s="5">
        <f>COUNTIFS($B:$B,$B274,$AG:$AG,AP$1)</f>
        <v>0</v>
      </c>
      <c r="AQ274" s="5">
        <f>COUNTIFS($B:$B,$B274,$AG:$AG,AQ$1)</f>
        <v>1</v>
      </c>
      <c r="AR274" s="5">
        <f>COUNTIFS($B:$B,$B274,$AG:$AG,AR$1)</f>
        <v>0</v>
      </c>
      <c r="AS274" s="5">
        <f>COUNTIFS($B:$B,$B274,$AG:$AG,AS$1)</f>
        <v>0</v>
      </c>
      <c r="AT274" s="5">
        <f>COUNTIFS($B:$B,$B274,$AG:$AG,AT$1)</f>
        <v>0</v>
      </c>
      <c r="AU274" s="5">
        <f>COUNTIFS($B:$B,$B274,$AG:$AG,AU$1)</f>
        <v>0</v>
      </c>
    </row>
    <row r="275" spans="1:47" ht="15" customHeight="1" x14ac:dyDescent="0.35">
      <c r="A275" s="6">
        <f>IF(B274=B275,A274,A274+1)</f>
        <v>83</v>
      </c>
      <c r="B275" s="6" t="s">
        <v>5869</v>
      </c>
      <c r="C275" s="6" t="s">
        <v>5868</v>
      </c>
      <c r="D275" s="6" t="s">
        <v>3044</v>
      </c>
      <c r="E275" s="6" t="s">
        <v>3043</v>
      </c>
      <c r="F275" s="4" t="s">
        <v>7</v>
      </c>
      <c r="G275" s="4" t="s">
        <v>8</v>
      </c>
      <c r="H275" s="4" t="s">
        <v>7</v>
      </c>
      <c r="I275" s="4">
        <v>3</v>
      </c>
      <c r="J275" s="4" t="s">
        <v>2526</v>
      </c>
      <c r="K275" s="4" t="s">
        <v>3161</v>
      </c>
      <c r="L275" s="4" t="s">
        <v>5874</v>
      </c>
      <c r="M275" s="4" t="s">
        <v>5873</v>
      </c>
      <c r="N275" s="4" t="s">
        <v>2522</v>
      </c>
      <c r="P275" s="4" t="s">
        <v>669</v>
      </c>
      <c r="Q275" s="4" t="s">
        <v>1475</v>
      </c>
      <c r="R275" s="4" t="s">
        <v>2434</v>
      </c>
      <c r="S275" s="5" t="str">
        <f>IF(P275="심사불필요","-",VLOOKUP(K275,'[1]자격증 backdata'!A:G,7,0))</f>
        <v>-</v>
      </c>
      <c r="T275" s="5" t="str">
        <f>IF(S275="-","-",IF(COUNTIFS(B:B,B275,S:S,"필수")&gt;0,"자격요건충족","확인필요"))</f>
        <v>-</v>
      </c>
      <c r="U275" s="5"/>
      <c r="W275" s="5">
        <f>IF(Q275="4급","심사불필요",VLOOKUP(K275,'[1]자격증 backdata'!A:B,2,0))</f>
        <v>4</v>
      </c>
      <c r="X275" s="4">
        <f>IF(R275="A", MIN(20, SUMIFS(W:W, B:B, B275, R:R, "A")),IF(R275="B", MIN(30, SUMIFS(W:W, B:B, B275, R:R, "B")),"비해당분야"))</f>
        <v>12</v>
      </c>
      <c r="Y275" s="4" t="str">
        <f>IF(R275="C",MIN(30,IF(COUNTIFS(B:B,B275,W:W,"가1")=1,25,IF(COUNTIFS(B:B,B275,W:W,"가1")&gt;=2,30,0))+IF(COUNTIFS(B:B,B275,W:W,"나1")&gt;=4,30,IF(COUNTIFS(B:B,B275,W:W,"나1")=3,26,IF(COUNTIFS(B:B,B275,W:W,"나1")=2,22,IF(COUNTIFS(B:B,B275,W:W,"나1")=1,18,0)))))+MIN(30,IF(COUNTIFS(B:B,B275,W:W,"가2")=1,25,IF(COUNTIFS(B:B,B275,W:W,"가2")&gt;=2,30,0))+IF(COUNTIFS(B:B,B275,W:W,"나2")=3,30,IF(COUNTIFS(B:B,B275,W:W,"나2")=2,25,IF(COUNTIFS(B:B,B275,W:W,"나2")=1,20,0)))),"비해당분야")</f>
        <v>비해당분야</v>
      </c>
      <c r="Z275" s="4" t="str">
        <f>IF(R275="C",VLOOKUP(K275,'[1]자격증 backdata'!A:F,6,0),"비해당분야")</f>
        <v>비해당분야</v>
      </c>
      <c r="AA275" s="4" t="str">
        <f>IF(R275="C",SUMIF(B:B,B275,Z:Z),"비해당분야")</f>
        <v>비해당분야</v>
      </c>
      <c r="AB275" s="4" t="str">
        <f>IF(R275="C",SUM(Y275,AA275),"비해당분야")</f>
        <v>비해당분야</v>
      </c>
      <c r="AC275" s="4">
        <f>IF(R275="C",AB275,X275)</f>
        <v>12</v>
      </c>
      <c r="AD275" s="4">
        <f>VLOOKUP(K275,'[1]자격증 backdata'!A:D,4,0)</f>
        <v>0</v>
      </c>
      <c r="AE275" s="4">
        <f>IF(_xlfn.MAXIFS(AD:AD,B:B,B275)&gt;10,10,_xlfn.MAXIFS(AD:AD,B:B,B275))</f>
        <v>5</v>
      </c>
      <c r="AG275" s="5">
        <f>VLOOKUP(K275,'[1]자격증 backdata'!A:C,3,0)</f>
        <v>0</v>
      </c>
      <c r="AH275" s="5">
        <f>COUNTIFS($B:$B,$B275,$AG:$AG,AH$1)</f>
        <v>0</v>
      </c>
      <c r="AI275" s="5">
        <f>COUNTIFS($B:$B,$B275,$AG:$AG,AI$1)</f>
        <v>0</v>
      </c>
      <c r="AJ275" s="5">
        <f>COUNTIFS($B:$B,$B275,$AG:$AG,AJ$1)</f>
        <v>0</v>
      </c>
      <c r="AK275" s="5">
        <f>COUNTIFS($B:$B,$B275,$AG:$AG,AK$1)</f>
        <v>0</v>
      </c>
      <c r="AL275" s="5">
        <f>COUNTIFS($B:$B,$B275,$AG:$AG,AL$1)</f>
        <v>1</v>
      </c>
      <c r="AM275" s="5">
        <f>COUNTIFS($B:$B,$B275,$AG:$AG,AM$1)</f>
        <v>0</v>
      </c>
      <c r="AN275" s="5">
        <f>COUNTIFS($B:$B,$B275,$AG:$AG,AN$1)</f>
        <v>0</v>
      </c>
      <c r="AO275" s="5">
        <f>COUNTIFS($B:$B,$B275,$AG:$AG,AO$1)</f>
        <v>1</v>
      </c>
      <c r="AP275" s="5">
        <f>COUNTIFS($B:$B,$B275,$AG:$AG,AP$1)</f>
        <v>0</v>
      </c>
      <c r="AQ275" s="5">
        <f>COUNTIFS($B:$B,$B275,$AG:$AG,AQ$1)</f>
        <v>1</v>
      </c>
      <c r="AR275" s="5">
        <f>COUNTIFS($B:$B,$B275,$AG:$AG,AR$1)</f>
        <v>0</v>
      </c>
      <c r="AS275" s="5">
        <f>COUNTIFS($B:$B,$B275,$AG:$AG,AS$1)</f>
        <v>0</v>
      </c>
      <c r="AT275" s="5">
        <f>COUNTIFS($B:$B,$B275,$AG:$AG,AT$1)</f>
        <v>0</v>
      </c>
      <c r="AU275" s="5">
        <f>COUNTIFS($B:$B,$B275,$AG:$AG,AU$1)</f>
        <v>0</v>
      </c>
    </row>
    <row r="276" spans="1:47" ht="15" customHeight="1" x14ac:dyDescent="0.35">
      <c r="A276" s="6">
        <f>IF(B275=B276,A275,A275+1)</f>
        <v>83</v>
      </c>
      <c r="B276" s="6" t="s">
        <v>5869</v>
      </c>
      <c r="C276" s="6" t="s">
        <v>5868</v>
      </c>
      <c r="D276" s="6" t="s">
        <v>3044</v>
      </c>
      <c r="E276" s="6" t="s">
        <v>3043</v>
      </c>
      <c r="F276" s="4" t="s">
        <v>7</v>
      </c>
      <c r="G276" s="4" t="s">
        <v>8</v>
      </c>
      <c r="H276" s="4" t="s">
        <v>7</v>
      </c>
      <c r="I276" s="4">
        <v>4</v>
      </c>
      <c r="J276" s="4" t="s">
        <v>653</v>
      </c>
      <c r="K276" s="4" t="s">
        <v>3052</v>
      </c>
      <c r="L276" s="4" t="s">
        <v>55</v>
      </c>
      <c r="M276" s="4" t="s">
        <v>5872</v>
      </c>
      <c r="N276" s="4" t="s">
        <v>2707</v>
      </c>
      <c r="P276" s="4" t="s">
        <v>669</v>
      </c>
      <c r="Q276" s="4" t="s">
        <v>1475</v>
      </c>
      <c r="R276" s="4" t="s">
        <v>2434</v>
      </c>
      <c r="S276" s="5" t="str">
        <f>IF(P276="심사불필요","-",VLOOKUP(K276,'[1]자격증 backdata'!A:G,7,0))</f>
        <v>-</v>
      </c>
      <c r="T276" s="5" t="str">
        <f>IF(S276="-","-",IF(COUNTIFS(B:B,B276,S:S,"필수")&gt;0,"자격요건충족","확인필요"))</f>
        <v>-</v>
      </c>
      <c r="U276" s="5"/>
      <c r="W276" s="5">
        <f>IF(Q276="4급","심사불필요",VLOOKUP(K276,'[1]자격증 backdata'!A:B,2,0))</f>
        <v>4</v>
      </c>
      <c r="X276" s="4">
        <f>IF(R276="A", MIN(20, SUMIFS(W:W, B:B, B276, R:R, "A")),IF(R276="B", MIN(30, SUMIFS(W:W, B:B, B276, R:R, "B")),"비해당분야"))</f>
        <v>12</v>
      </c>
      <c r="Y276" s="4" t="str">
        <f>IF(R276="C",MIN(30,IF(COUNTIFS(B:B,B276,W:W,"가1")=1,25,IF(COUNTIFS(B:B,B276,W:W,"가1")&gt;=2,30,0))+IF(COUNTIFS(B:B,B276,W:W,"나1")&gt;=4,30,IF(COUNTIFS(B:B,B276,W:W,"나1")=3,26,IF(COUNTIFS(B:B,B276,W:W,"나1")=2,22,IF(COUNTIFS(B:B,B276,W:W,"나1")=1,18,0)))))+MIN(30,IF(COUNTIFS(B:B,B276,W:W,"가2")=1,25,IF(COUNTIFS(B:B,B276,W:W,"가2")&gt;=2,30,0))+IF(COUNTIFS(B:B,B276,W:W,"나2")=3,30,IF(COUNTIFS(B:B,B276,W:W,"나2")=2,25,IF(COUNTIFS(B:B,B276,W:W,"나2")=1,20,0)))),"비해당분야")</f>
        <v>비해당분야</v>
      </c>
      <c r="Z276" s="4" t="str">
        <f>IF(R276="C",VLOOKUP(K276,'[1]자격증 backdata'!A:F,6,0),"비해당분야")</f>
        <v>비해당분야</v>
      </c>
      <c r="AA276" s="4" t="str">
        <f>IF(R276="C",SUMIF(B:B,B276,Z:Z),"비해당분야")</f>
        <v>비해당분야</v>
      </c>
      <c r="AB276" s="4" t="str">
        <f>IF(R276="C",SUM(Y276,AA276),"비해당분야")</f>
        <v>비해당분야</v>
      </c>
      <c r="AC276" s="4">
        <f>IF(R276="C",AB276,X276)</f>
        <v>12</v>
      </c>
      <c r="AD276" s="4">
        <f>VLOOKUP(K276,'[1]자격증 backdata'!A:D,4,0)</f>
        <v>0</v>
      </c>
      <c r="AE276" s="4">
        <f>IF(_xlfn.MAXIFS(AD:AD,B:B,B276)&gt;10,10,_xlfn.MAXIFS(AD:AD,B:B,B276))</f>
        <v>5</v>
      </c>
      <c r="AG276" s="5" t="str">
        <f>VLOOKUP(K276,'[1]자격증 backdata'!A:C,3,0)</f>
        <v>H</v>
      </c>
      <c r="AH276" s="5">
        <f>COUNTIFS($B:$B,$B276,$AG:$AG,AH$1)</f>
        <v>0</v>
      </c>
      <c r="AI276" s="5">
        <f>COUNTIFS($B:$B,$B276,$AG:$AG,AI$1)</f>
        <v>0</v>
      </c>
      <c r="AJ276" s="5">
        <f>COUNTIFS($B:$B,$B276,$AG:$AG,AJ$1)</f>
        <v>0</v>
      </c>
      <c r="AK276" s="5">
        <f>COUNTIFS($B:$B,$B276,$AG:$AG,AK$1)</f>
        <v>0</v>
      </c>
      <c r="AL276" s="5">
        <f>COUNTIFS($B:$B,$B276,$AG:$AG,AL$1)</f>
        <v>1</v>
      </c>
      <c r="AM276" s="5">
        <f>COUNTIFS($B:$B,$B276,$AG:$AG,AM$1)</f>
        <v>0</v>
      </c>
      <c r="AN276" s="5">
        <f>COUNTIFS($B:$B,$B276,$AG:$AG,AN$1)</f>
        <v>0</v>
      </c>
      <c r="AO276" s="5">
        <f>COUNTIFS($B:$B,$B276,$AG:$AG,AO$1)</f>
        <v>1</v>
      </c>
      <c r="AP276" s="5">
        <f>COUNTIFS($B:$B,$B276,$AG:$AG,AP$1)</f>
        <v>0</v>
      </c>
      <c r="AQ276" s="5">
        <f>COUNTIFS($B:$B,$B276,$AG:$AG,AQ$1)</f>
        <v>1</v>
      </c>
      <c r="AR276" s="5">
        <f>COUNTIFS($B:$B,$B276,$AG:$AG,AR$1)</f>
        <v>0</v>
      </c>
      <c r="AS276" s="5">
        <f>COUNTIFS($B:$B,$B276,$AG:$AG,AS$1)</f>
        <v>0</v>
      </c>
      <c r="AT276" s="5">
        <f>COUNTIFS($B:$B,$B276,$AG:$AG,AT$1)</f>
        <v>0</v>
      </c>
      <c r="AU276" s="5">
        <f>COUNTIFS($B:$B,$B276,$AG:$AG,AU$1)</f>
        <v>0</v>
      </c>
    </row>
    <row r="277" spans="1:47" ht="15" customHeight="1" x14ac:dyDescent="0.35">
      <c r="A277" s="6">
        <f>IF(B276=B277,A276,A276+1)</f>
        <v>83</v>
      </c>
      <c r="B277" s="6" t="s">
        <v>5869</v>
      </c>
      <c r="C277" s="6" t="s">
        <v>5868</v>
      </c>
      <c r="D277" s="6" t="s">
        <v>3044</v>
      </c>
      <c r="E277" s="6" t="s">
        <v>3043</v>
      </c>
      <c r="F277" s="4" t="s">
        <v>7</v>
      </c>
      <c r="G277" s="4" t="s">
        <v>8</v>
      </c>
      <c r="H277" s="4" t="s">
        <v>7</v>
      </c>
      <c r="I277" s="4">
        <v>5</v>
      </c>
      <c r="J277" s="4" t="s">
        <v>3148</v>
      </c>
      <c r="K277" s="4" t="s">
        <v>3147</v>
      </c>
      <c r="L277" s="4" t="s">
        <v>706</v>
      </c>
      <c r="M277" s="4" t="s">
        <v>5871</v>
      </c>
      <c r="N277" s="4" t="s">
        <v>5870</v>
      </c>
      <c r="P277" s="4" t="s">
        <v>669</v>
      </c>
      <c r="Q277" s="4" t="s">
        <v>1475</v>
      </c>
      <c r="R277" s="4" t="s">
        <v>2434</v>
      </c>
      <c r="S277" s="5" t="str">
        <f>IF(P277="심사불필요","-",VLOOKUP(K277,'[1]자격증 backdata'!A:G,7,0))</f>
        <v>-</v>
      </c>
      <c r="T277" s="5" t="str">
        <f>IF(S277="-","-",IF(COUNTIFS(B:B,B277,S:S,"필수")&gt;0,"자격요건충족","확인필요"))</f>
        <v>-</v>
      </c>
      <c r="U277" s="5"/>
      <c r="W277" s="5">
        <f>IF(Q277="4급","심사불필요",VLOOKUP(K277,'[1]자격증 backdata'!A:B,2,0))</f>
        <v>0</v>
      </c>
      <c r="X277" s="4">
        <f>IF(R277="A", MIN(20, SUMIFS(W:W, B:B, B277, R:R, "A")),IF(R277="B", MIN(30, SUMIFS(W:W, B:B, B277, R:R, "B")),"비해당분야"))</f>
        <v>12</v>
      </c>
      <c r="Y277" s="4" t="str">
        <f>IF(R277="C",MIN(30,IF(COUNTIFS(B:B,B277,W:W,"가1")=1,25,IF(COUNTIFS(B:B,B277,W:W,"가1")&gt;=2,30,0))+IF(COUNTIFS(B:B,B277,W:W,"나1")&gt;=4,30,IF(COUNTIFS(B:B,B277,W:W,"나1")=3,26,IF(COUNTIFS(B:B,B277,W:W,"나1")=2,22,IF(COUNTIFS(B:B,B277,W:W,"나1")=1,18,0)))))+MIN(30,IF(COUNTIFS(B:B,B277,W:W,"가2")=1,25,IF(COUNTIFS(B:B,B277,W:W,"가2")&gt;=2,30,0))+IF(COUNTIFS(B:B,B277,W:W,"나2")=3,30,IF(COUNTIFS(B:B,B277,W:W,"나2")=2,25,IF(COUNTIFS(B:B,B277,W:W,"나2")=1,20,0)))),"비해당분야")</f>
        <v>비해당분야</v>
      </c>
      <c r="Z277" s="4" t="str">
        <f>IF(R277="C",VLOOKUP(K277,'[1]자격증 backdata'!A:F,6,0),"비해당분야")</f>
        <v>비해당분야</v>
      </c>
      <c r="AA277" s="4" t="str">
        <f>IF(R277="C",SUMIF(B:B,B277,Z:Z),"비해당분야")</f>
        <v>비해당분야</v>
      </c>
      <c r="AB277" s="4" t="str">
        <f>IF(R277="C",SUM(Y277,AA277),"비해당분야")</f>
        <v>비해당분야</v>
      </c>
      <c r="AC277" s="4">
        <f>IF(R277="C",AB277,X277)</f>
        <v>12</v>
      </c>
      <c r="AD277" s="4">
        <f>VLOOKUP(K277,'[1]자격증 backdata'!A:D,4,0)</f>
        <v>5</v>
      </c>
      <c r="AE277" s="4">
        <f>IF(_xlfn.MAXIFS(AD:AD,B:B,B277)&gt;10,10,_xlfn.MAXIFS(AD:AD,B:B,B277))</f>
        <v>5</v>
      </c>
      <c r="AG277" s="5">
        <f>VLOOKUP(K277,'[1]자격증 backdata'!A:C,3,0)</f>
        <v>0</v>
      </c>
      <c r="AH277" s="5">
        <f>COUNTIFS($B:$B,$B277,$AG:$AG,AH$1)</f>
        <v>0</v>
      </c>
      <c r="AI277" s="5">
        <f>COUNTIFS($B:$B,$B277,$AG:$AG,AI$1)</f>
        <v>0</v>
      </c>
      <c r="AJ277" s="5">
        <f>COUNTIFS($B:$B,$B277,$AG:$AG,AJ$1)</f>
        <v>0</v>
      </c>
      <c r="AK277" s="5">
        <f>COUNTIFS($B:$B,$B277,$AG:$AG,AK$1)</f>
        <v>0</v>
      </c>
      <c r="AL277" s="5">
        <f>COUNTIFS($B:$B,$B277,$AG:$AG,AL$1)</f>
        <v>1</v>
      </c>
      <c r="AM277" s="5">
        <f>COUNTIFS($B:$B,$B277,$AG:$AG,AM$1)</f>
        <v>0</v>
      </c>
      <c r="AN277" s="5">
        <f>COUNTIFS($B:$B,$B277,$AG:$AG,AN$1)</f>
        <v>0</v>
      </c>
      <c r="AO277" s="5">
        <f>COUNTIFS($B:$B,$B277,$AG:$AG,AO$1)</f>
        <v>1</v>
      </c>
      <c r="AP277" s="5">
        <f>COUNTIFS($B:$B,$B277,$AG:$AG,AP$1)</f>
        <v>0</v>
      </c>
      <c r="AQ277" s="5">
        <f>COUNTIFS($B:$B,$B277,$AG:$AG,AQ$1)</f>
        <v>1</v>
      </c>
      <c r="AR277" s="5">
        <f>COUNTIFS($B:$B,$B277,$AG:$AG,AR$1)</f>
        <v>0</v>
      </c>
      <c r="AS277" s="5">
        <f>COUNTIFS($B:$B,$B277,$AG:$AG,AS$1)</f>
        <v>0</v>
      </c>
      <c r="AT277" s="5">
        <f>COUNTIFS($B:$B,$B277,$AG:$AG,AT$1)</f>
        <v>0</v>
      </c>
      <c r="AU277" s="5">
        <f>COUNTIFS($B:$B,$B277,$AG:$AG,AU$1)</f>
        <v>0</v>
      </c>
    </row>
    <row r="278" spans="1:47" ht="15" customHeight="1" x14ac:dyDescent="0.35">
      <c r="A278" s="6">
        <f>IF(B277=B278,A277,A277+1)</f>
        <v>83</v>
      </c>
      <c r="B278" s="6" t="s">
        <v>5869</v>
      </c>
      <c r="C278" s="6" t="s">
        <v>5868</v>
      </c>
      <c r="D278" s="6" t="s">
        <v>3044</v>
      </c>
      <c r="E278" s="6" t="s">
        <v>3043</v>
      </c>
      <c r="F278" s="4" t="s">
        <v>7</v>
      </c>
      <c r="G278" s="4" t="s">
        <v>8</v>
      </c>
      <c r="H278" s="4" t="s">
        <v>7</v>
      </c>
      <c r="I278" s="4">
        <v>6</v>
      </c>
      <c r="J278" s="4" t="s">
        <v>69</v>
      </c>
      <c r="K278" s="4" t="s">
        <v>3065</v>
      </c>
      <c r="L278" s="4" t="s">
        <v>36</v>
      </c>
      <c r="M278" s="4" t="s">
        <v>5867</v>
      </c>
      <c r="N278" s="4" t="s">
        <v>508</v>
      </c>
      <c r="P278" s="4" t="s">
        <v>669</v>
      </c>
      <c r="Q278" s="4" t="s">
        <v>1475</v>
      </c>
      <c r="R278" s="4" t="s">
        <v>2434</v>
      </c>
      <c r="S278" s="5" t="str">
        <f>IF(P278="심사불필요","-",VLOOKUP(K278,'[1]자격증 backdata'!A:G,7,0))</f>
        <v>-</v>
      </c>
      <c r="T278" s="5" t="str">
        <f>IF(S278="-","-",IF(COUNTIFS(B:B,B278,S:S,"필수")&gt;0,"자격요건충족","확인필요"))</f>
        <v>-</v>
      </c>
      <c r="U278" s="5"/>
      <c r="W278" s="5">
        <f>IF(Q278="4급","심사불필요",VLOOKUP(K278,'[1]자격증 backdata'!A:B,2,0))</f>
        <v>0</v>
      </c>
      <c r="X278" s="4">
        <f>IF(R278="A", MIN(20, SUMIFS(W:W, B:B, B278, R:R, "A")),IF(R278="B", MIN(30, SUMIFS(W:W, B:B, B278, R:R, "B")),"비해당분야"))</f>
        <v>12</v>
      </c>
      <c r="Y278" s="4" t="str">
        <f>IF(R278="C",MIN(30,IF(COUNTIFS(B:B,B278,W:W,"가1")=1,25,IF(COUNTIFS(B:B,B278,W:W,"가1")&gt;=2,30,0))+IF(COUNTIFS(B:B,B278,W:W,"나1")&gt;=4,30,IF(COUNTIFS(B:B,B278,W:W,"나1")=3,26,IF(COUNTIFS(B:B,B278,W:W,"나1")=2,22,IF(COUNTIFS(B:B,B278,W:W,"나1")=1,18,0)))))+MIN(30,IF(COUNTIFS(B:B,B278,W:W,"가2")=1,25,IF(COUNTIFS(B:B,B278,W:W,"가2")&gt;=2,30,0))+IF(COUNTIFS(B:B,B278,W:W,"나2")=3,30,IF(COUNTIFS(B:B,B278,W:W,"나2")=2,25,IF(COUNTIFS(B:B,B278,W:W,"나2")=1,20,0)))),"비해당분야")</f>
        <v>비해당분야</v>
      </c>
      <c r="Z278" s="4" t="str">
        <f>IF(R278="C",VLOOKUP(K278,'[1]자격증 backdata'!A:F,6,0),"비해당분야")</f>
        <v>비해당분야</v>
      </c>
      <c r="AA278" s="4" t="str">
        <f>IF(R278="C",SUMIF(B:B,B278,Z:Z),"비해당분야")</f>
        <v>비해당분야</v>
      </c>
      <c r="AB278" s="4" t="str">
        <f>IF(R278="C",SUM(Y278,AA278),"비해당분야")</f>
        <v>비해당분야</v>
      </c>
      <c r="AC278" s="4">
        <f>IF(R278="C",AB278,X278)</f>
        <v>12</v>
      </c>
      <c r="AD278" s="4">
        <f>VLOOKUP(K278,'[1]자격증 backdata'!A:D,4,0)</f>
        <v>5</v>
      </c>
      <c r="AE278" s="4">
        <f>IF(_xlfn.MAXIFS(AD:AD,B:B,B278)&gt;10,10,_xlfn.MAXIFS(AD:AD,B:B,B278))</f>
        <v>5</v>
      </c>
      <c r="AG278" s="5">
        <f>VLOOKUP(K278,'[1]자격증 backdata'!A:C,3,0)</f>
        <v>0</v>
      </c>
      <c r="AH278" s="5">
        <f>COUNTIFS($B:$B,$B278,$AG:$AG,AH$1)</f>
        <v>0</v>
      </c>
      <c r="AI278" s="5">
        <f>COUNTIFS($B:$B,$B278,$AG:$AG,AI$1)</f>
        <v>0</v>
      </c>
      <c r="AJ278" s="5">
        <f>COUNTIFS($B:$B,$B278,$AG:$AG,AJ$1)</f>
        <v>0</v>
      </c>
      <c r="AK278" s="5">
        <f>COUNTIFS($B:$B,$B278,$AG:$AG,AK$1)</f>
        <v>0</v>
      </c>
      <c r="AL278" s="5">
        <f>COUNTIFS($B:$B,$B278,$AG:$AG,AL$1)</f>
        <v>1</v>
      </c>
      <c r="AM278" s="5">
        <f>COUNTIFS($B:$B,$B278,$AG:$AG,AM$1)</f>
        <v>0</v>
      </c>
      <c r="AN278" s="5">
        <f>COUNTIFS($B:$B,$B278,$AG:$AG,AN$1)</f>
        <v>0</v>
      </c>
      <c r="AO278" s="5">
        <f>COUNTIFS($B:$B,$B278,$AG:$AG,AO$1)</f>
        <v>1</v>
      </c>
      <c r="AP278" s="5">
        <f>COUNTIFS($B:$B,$B278,$AG:$AG,AP$1)</f>
        <v>0</v>
      </c>
      <c r="AQ278" s="5">
        <f>COUNTIFS($B:$B,$B278,$AG:$AG,AQ$1)</f>
        <v>1</v>
      </c>
      <c r="AR278" s="5">
        <f>COUNTIFS($B:$B,$B278,$AG:$AG,AR$1)</f>
        <v>0</v>
      </c>
      <c r="AS278" s="5">
        <f>COUNTIFS($B:$B,$B278,$AG:$AG,AS$1)</f>
        <v>0</v>
      </c>
      <c r="AT278" s="5">
        <f>COUNTIFS($B:$B,$B278,$AG:$AG,AT$1)</f>
        <v>0</v>
      </c>
      <c r="AU278" s="5">
        <f>COUNTIFS($B:$B,$B278,$AG:$AG,AU$1)</f>
        <v>0</v>
      </c>
    </row>
    <row r="279" spans="1:47" ht="15" customHeight="1" x14ac:dyDescent="0.35">
      <c r="A279" s="3">
        <f>IF(B278=B279,A278,A278+1)</f>
        <v>84</v>
      </c>
      <c r="B279" s="3" t="s">
        <v>5865</v>
      </c>
      <c r="C279" s="3" t="s">
        <v>5864</v>
      </c>
      <c r="D279" s="3" t="s">
        <v>3044</v>
      </c>
      <c r="E279" s="3" t="s">
        <v>3043</v>
      </c>
      <c r="F279" s="4" t="s">
        <v>7</v>
      </c>
      <c r="G279" s="4" t="s">
        <v>8</v>
      </c>
      <c r="H279" s="4" t="s">
        <v>7</v>
      </c>
      <c r="I279" s="3">
        <v>1</v>
      </c>
      <c r="J279" s="3" t="s">
        <v>69</v>
      </c>
      <c r="K279" s="3" t="s">
        <v>3065</v>
      </c>
      <c r="L279" s="3" t="s">
        <v>36</v>
      </c>
      <c r="M279" s="3" t="s">
        <v>5866</v>
      </c>
      <c r="N279" s="3" t="s">
        <v>340</v>
      </c>
      <c r="P279" s="3" t="s">
        <v>669</v>
      </c>
      <c r="Q279" s="3" t="s">
        <v>1475</v>
      </c>
      <c r="R279" s="3" t="s">
        <v>2434</v>
      </c>
      <c r="S279" s="2" t="str">
        <f>IF(P279="심사불필요","-",VLOOKUP(K279,'[1]자격증 backdata'!A:G,7,0))</f>
        <v>-</v>
      </c>
      <c r="T279" s="2" t="str">
        <f>IF(S279="-","-",IF(COUNTIFS(B:B,B279,S:S,"필수")&gt;0,"자격요건충족","확인필요"))</f>
        <v>-</v>
      </c>
      <c r="U279" s="2"/>
      <c r="W279" s="2">
        <f>IF(Q279="4급","심사불필요",VLOOKUP(K279,'[1]자격증 backdata'!A:B,2,0))</f>
        <v>0</v>
      </c>
      <c r="X279" s="3">
        <f>IF(R279="A", MIN(20, SUMIFS(W:W, B:B, B279, R:R, "A")),IF(R279="B", MIN(30, SUMIFS(W:W, B:B, B279, R:R, "B")),"비해당분야"))</f>
        <v>4</v>
      </c>
      <c r="Y279" s="3" t="str">
        <f>IF(R279="C",MIN(30,IF(COUNTIFS(B:B,B279,W:W,"가1")=1,25,IF(COUNTIFS(B:B,B279,W:W,"가1")&gt;=2,30,0))+IF(COUNTIFS(B:B,B279,W:W,"나1")&gt;=4,30,IF(COUNTIFS(B:B,B279,W:W,"나1")=3,26,IF(COUNTIFS(B:B,B279,W:W,"나1")=2,22,IF(COUNTIFS(B:B,B279,W:W,"나1")=1,18,0)))))+MIN(30,IF(COUNTIFS(B:B,B279,W:W,"가2")=1,25,IF(COUNTIFS(B:B,B279,W:W,"가2")&gt;=2,30,0))+IF(COUNTIFS(B:B,B279,W:W,"나2")=3,30,IF(COUNTIFS(B:B,B279,W:W,"나2")=2,25,IF(COUNTIFS(B:B,B279,W:W,"나2")=1,20,0)))),"비해당분야")</f>
        <v>비해당분야</v>
      </c>
      <c r="Z279" s="3" t="str">
        <f>IF(R279="C",VLOOKUP(K279,'[1]자격증 backdata'!A:F,6,0),"비해당분야")</f>
        <v>비해당분야</v>
      </c>
      <c r="AA279" s="3" t="str">
        <f>IF(R279="C",SUMIF(B:B,B279,Z:Z),"비해당분야")</f>
        <v>비해당분야</v>
      </c>
      <c r="AB279" s="3" t="str">
        <f>IF(R279="C",SUM(Y279,AA279),"비해당분야")</f>
        <v>비해당분야</v>
      </c>
      <c r="AC279" s="3">
        <f>IF(R279="C",AB279,X279)</f>
        <v>4</v>
      </c>
      <c r="AD279" s="3">
        <f>VLOOKUP(K279,'[1]자격증 backdata'!A:D,4,0)</f>
        <v>5</v>
      </c>
      <c r="AE279" s="3">
        <f>IF(_xlfn.MAXIFS(AD:AD,B:B,B279)&gt;10,10,_xlfn.MAXIFS(AD:AD,B:B,B279))</f>
        <v>5</v>
      </c>
      <c r="AG279" s="2">
        <f>VLOOKUP(K279,'[1]자격증 backdata'!A:C,3,0)</f>
        <v>0</v>
      </c>
      <c r="AH279" s="2">
        <f>COUNTIFS($B:$B,$B279,$AG:$AG,AH$1)</f>
        <v>0</v>
      </c>
      <c r="AI279" s="2">
        <f>COUNTIFS($B:$B,$B279,$AG:$AG,AI$1)</f>
        <v>0</v>
      </c>
      <c r="AJ279" s="2">
        <f>COUNTIFS($B:$B,$B279,$AG:$AG,AJ$1)</f>
        <v>0</v>
      </c>
      <c r="AK279" s="2">
        <f>COUNTIFS($B:$B,$B279,$AG:$AG,AK$1)</f>
        <v>0</v>
      </c>
      <c r="AL279" s="2">
        <f>COUNTIFS($B:$B,$B279,$AG:$AG,AL$1)</f>
        <v>0</v>
      </c>
      <c r="AM279" s="2">
        <f>COUNTIFS($B:$B,$B279,$AG:$AG,AM$1)</f>
        <v>0</v>
      </c>
      <c r="AN279" s="2">
        <f>COUNTIFS($B:$B,$B279,$AG:$AG,AN$1)</f>
        <v>0</v>
      </c>
      <c r="AO279" s="2">
        <f>COUNTIFS($B:$B,$B279,$AG:$AG,AO$1)</f>
        <v>0</v>
      </c>
      <c r="AP279" s="2">
        <f>COUNTIFS($B:$B,$B279,$AG:$AG,AP$1)</f>
        <v>0</v>
      </c>
      <c r="AQ279" s="2">
        <f>COUNTIFS($B:$B,$B279,$AG:$AG,AQ$1)</f>
        <v>0</v>
      </c>
      <c r="AR279" s="2">
        <f>COUNTIFS($B:$B,$B279,$AG:$AG,AR$1)</f>
        <v>0</v>
      </c>
      <c r="AS279" s="2">
        <f>COUNTIFS($B:$B,$B279,$AG:$AG,AS$1)</f>
        <v>0</v>
      </c>
      <c r="AT279" s="2">
        <f>COUNTIFS($B:$B,$B279,$AG:$AG,AT$1)</f>
        <v>1</v>
      </c>
      <c r="AU279" s="2">
        <f>COUNTIFS($B:$B,$B279,$AG:$AG,AU$1)</f>
        <v>0</v>
      </c>
    </row>
    <row r="280" spans="1:47" ht="15" customHeight="1" x14ac:dyDescent="0.35">
      <c r="A280" s="7">
        <f>IF(B279=B280,A279,A279+1)</f>
        <v>84</v>
      </c>
      <c r="B280" s="7" t="s">
        <v>5865</v>
      </c>
      <c r="C280" s="7" t="s">
        <v>5864</v>
      </c>
      <c r="D280" s="7" t="s">
        <v>3044</v>
      </c>
      <c r="E280" s="7" t="s">
        <v>3043</v>
      </c>
      <c r="F280" s="4" t="s">
        <v>7</v>
      </c>
      <c r="G280" s="4" t="s">
        <v>8</v>
      </c>
      <c r="H280" s="4" t="s">
        <v>7</v>
      </c>
      <c r="I280" s="3">
        <v>2</v>
      </c>
      <c r="J280" s="3" t="s">
        <v>106</v>
      </c>
      <c r="K280" s="3" t="s">
        <v>3057</v>
      </c>
      <c r="L280" s="3" t="s">
        <v>55</v>
      </c>
      <c r="M280" s="3" t="s">
        <v>5863</v>
      </c>
      <c r="N280" s="3" t="s">
        <v>3186</v>
      </c>
      <c r="P280" s="3" t="s">
        <v>669</v>
      </c>
      <c r="Q280" s="3" t="s">
        <v>1475</v>
      </c>
      <c r="R280" s="3" t="s">
        <v>2434</v>
      </c>
      <c r="S280" s="2" t="str">
        <f>IF(P280="심사불필요","-",VLOOKUP(K280,'[1]자격증 backdata'!A:G,7,0))</f>
        <v>-</v>
      </c>
      <c r="T280" s="2" t="str">
        <f>IF(S280="-","-",IF(COUNTIFS(B:B,B280,S:S,"필수")&gt;0,"자격요건충족","확인필요"))</f>
        <v>-</v>
      </c>
      <c r="U280" s="2"/>
      <c r="W280" s="2">
        <f>IF(Q280="4급","심사불필요",VLOOKUP(K280,'[1]자격증 backdata'!A:B,2,0))</f>
        <v>4</v>
      </c>
      <c r="X280" s="3">
        <f>IF(R280="A", MIN(20, SUMIFS(W:W, B:B, B280, R:R, "A")),IF(R280="B", MIN(30, SUMIFS(W:W, B:B, B280, R:R, "B")),"비해당분야"))</f>
        <v>4</v>
      </c>
      <c r="Y280" s="3" t="str">
        <f>IF(R280="C",MIN(30,IF(COUNTIFS(B:B,B280,W:W,"가1")=1,25,IF(COUNTIFS(B:B,B280,W:W,"가1")&gt;=2,30,0))+IF(COUNTIFS(B:B,B280,W:W,"나1")&gt;=4,30,IF(COUNTIFS(B:B,B280,W:W,"나1")=3,26,IF(COUNTIFS(B:B,B280,W:W,"나1")=2,22,IF(COUNTIFS(B:B,B280,W:W,"나1")=1,18,0)))))+MIN(30,IF(COUNTIFS(B:B,B280,W:W,"가2")=1,25,IF(COUNTIFS(B:B,B280,W:W,"가2")&gt;=2,30,0))+IF(COUNTIFS(B:B,B280,W:W,"나2")=3,30,IF(COUNTIFS(B:B,B280,W:W,"나2")=2,25,IF(COUNTIFS(B:B,B280,W:W,"나2")=1,20,0)))),"비해당분야")</f>
        <v>비해당분야</v>
      </c>
      <c r="Z280" s="3" t="str">
        <f>IF(R280="C",VLOOKUP(K280,'[1]자격증 backdata'!A:F,6,0),"비해당분야")</f>
        <v>비해당분야</v>
      </c>
      <c r="AA280" s="3" t="str">
        <f>IF(R280="C",SUMIF(B:B,B280,Z:Z),"비해당분야")</f>
        <v>비해당분야</v>
      </c>
      <c r="AB280" s="3" t="str">
        <f>IF(R280="C",SUM(Y280,AA280),"비해당분야")</f>
        <v>비해당분야</v>
      </c>
      <c r="AC280" s="3">
        <f>IF(R280="C",AB280,X280)</f>
        <v>4</v>
      </c>
      <c r="AD280" s="3">
        <f>VLOOKUP(K280,'[1]자격증 backdata'!A:D,4,0)</f>
        <v>0</v>
      </c>
      <c r="AE280" s="3">
        <f>IF(_xlfn.MAXIFS(AD:AD,B:B,B280)&gt;10,10,_xlfn.MAXIFS(AD:AD,B:B,B280))</f>
        <v>5</v>
      </c>
      <c r="AG280" s="2" t="str">
        <f>VLOOKUP(K280,'[1]자격증 backdata'!A:C,3,0)</f>
        <v>M</v>
      </c>
      <c r="AH280" s="2">
        <f>COUNTIFS($B:$B,$B280,$AG:$AG,AH$1)</f>
        <v>0</v>
      </c>
      <c r="AI280" s="2">
        <f>COUNTIFS($B:$B,$B280,$AG:$AG,AI$1)</f>
        <v>0</v>
      </c>
      <c r="AJ280" s="2">
        <f>COUNTIFS($B:$B,$B280,$AG:$AG,AJ$1)</f>
        <v>0</v>
      </c>
      <c r="AK280" s="2">
        <f>COUNTIFS($B:$B,$B280,$AG:$AG,AK$1)</f>
        <v>0</v>
      </c>
      <c r="AL280" s="2">
        <f>COUNTIFS($B:$B,$B280,$AG:$AG,AL$1)</f>
        <v>0</v>
      </c>
      <c r="AM280" s="2">
        <f>COUNTIFS($B:$B,$B280,$AG:$AG,AM$1)</f>
        <v>0</v>
      </c>
      <c r="AN280" s="2">
        <f>COUNTIFS($B:$B,$B280,$AG:$AG,AN$1)</f>
        <v>0</v>
      </c>
      <c r="AO280" s="2">
        <f>COUNTIFS($B:$B,$B280,$AG:$AG,AO$1)</f>
        <v>0</v>
      </c>
      <c r="AP280" s="2">
        <f>COUNTIFS($B:$B,$B280,$AG:$AG,AP$1)</f>
        <v>0</v>
      </c>
      <c r="AQ280" s="2">
        <f>COUNTIFS($B:$B,$B280,$AG:$AG,AQ$1)</f>
        <v>0</v>
      </c>
      <c r="AR280" s="2">
        <f>COUNTIFS($B:$B,$B280,$AG:$AG,AR$1)</f>
        <v>0</v>
      </c>
      <c r="AS280" s="2">
        <f>COUNTIFS($B:$B,$B280,$AG:$AG,AS$1)</f>
        <v>0</v>
      </c>
      <c r="AT280" s="2">
        <f>COUNTIFS($B:$B,$B280,$AG:$AG,AT$1)</f>
        <v>1</v>
      </c>
      <c r="AU280" s="2">
        <f>COUNTIFS($B:$B,$B280,$AG:$AG,AU$1)</f>
        <v>0</v>
      </c>
    </row>
    <row r="281" spans="1:47" ht="15" customHeight="1" x14ac:dyDescent="0.35">
      <c r="A281" s="4">
        <f>IF(B280=B281,A280,A280+1)</f>
        <v>85</v>
      </c>
      <c r="B281" s="4" t="s">
        <v>5861</v>
      </c>
      <c r="C281" s="4" t="s">
        <v>5860</v>
      </c>
      <c r="D281" s="4" t="s">
        <v>3044</v>
      </c>
      <c r="E281" s="4" t="s">
        <v>3043</v>
      </c>
      <c r="F281" s="4" t="s">
        <v>7</v>
      </c>
      <c r="G281" s="4" t="s">
        <v>8</v>
      </c>
      <c r="H281" s="4" t="s">
        <v>7</v>
      </c>
      <c r="I281" s="4">
        <v>1</v>
      </c>
      <c r="J281" s="4" t="s">
        <v>106</v>
      </c>
      <c r="K281" s="4" t="s">
        <v>3057</v>
      </c>
      <c r="L281" s="4" t="s">
        <v>55</v>
      </c>
      <c r="M281" s="4" t="s">
        <v>5862</v>
      </c>
      <c r="N281" s="4" t="s">
        <v>2615</v>
      </c>
      <c r="P281" s="4" t="s">
        <v>669</v>
      </c>
      <c r="Q281" s="4" t="s">
        <v>1475</v>
      </c>
      <c r="R281" s="4" t="s">
        <v>2434</v>
      </c>
      <c r="S281" s="5" t="str">
        <f>IF(P281="심사불필요","-",VLOOKUP(K281,'[1]자격증 backdata'!A:G,7,0))</f>
        <v>-</v>
      </c>
      <c r="T281" s="5" t="str">
        <f>IF(S281="-","-",IF(COUNTIFS(B:B,B281,S:S,"필수")&gt;0,"자격요건충족","확인필요"))</f>
        <v>-</v>
      </c>
      <c r="U281" s="5"/>
      <c r="W281" s="5">
        <f>IF(Q281="4급","심사불필요",VLOOKUP(K281,'[1]자격증 backdata'!A:B,2,0))</f>
        <v>4</v>
      </c>
      <c r="X281" s="4">
        <f>IF(R281="A", MIN(20, SUMIFS(W:W, B:B, B281, R:R, "A")),IF(R281="B", MIN(30, SUMIFS(W:W, B:B, B281, R:R, "B")),"비해당분야"))</f>
        <v>4</v>
      </c>
      <c r="Y281" s="4" t="str">
        <f>IF(R281="C",MIN(30,IF(COUNTIFS(B:B,B281,W:W,"가1")=1,25,IF(COUNTIFS(B:B,B281,W:W,"가1")&gt;=2,30,0))+IF(COUNTIFS(B:B,B281,W:W,"나1")&gt;=4,30,IF(COUNTIFS(B:B,B281,W:W,"나1")=3,26,IF(COUNTIFS(B:B,B281,W:W,"나1")=2,22,IF(COUNTIFS(B:B,B281,W:W,"나1")=1,18,0)))))+MIN(30,IF(COUNTIFS(B:B,B281,W:W,"가2")=1,25,IF(COUNTIFS(B:B,B281,W:W,"가2")&gt;=2,30,0))+IF(COUNTIFS(B:B,B281,W:W,"나2")=3,30,IF(COUNTIFS(B:B,B281,W:W,"나2")=2,25,IF(COUNTIFS(B:B,B281,W:W,"나2")=1,20,0)))),"비해당분야")</f>
        <v>비해당분야</v>
      </c>
      <c r="Z281" s="4" t="str">
        <f>IF(R281="C",VLOOKUP(K281,'[1]자격증 backdata'!A:F,6,0),"비해당분야")</f>
        <v>비해당분야</v>
      </c>
      <c r="AA281" s="4" t="str">
        <f>IF(R281="C",SUMIF(B:B,B281,Z:Z),"비해당분야")</f>
        <v>비해당분야</v>
      </c>
      <c r="AB281" s="4" t="str">
        <f>IF(R281="C",SUM(Y281,AA281),"비해당분야")</f>
        <v>비해당분야</v>
      </c>
      <c r="AC281" s="4">
        <f>IF(R281="C",AB281,X281)</f>
        <v>4</v>
      </c>
      <c r="AD281" s="4">
        <f>VLOOKUP(K281,'[1]자격증 backdata'!A:D,4,0)</f>
        <v>0</v>
      </c>
      <c r="AE281" s="4">
        <f>IF(_xlfn.MAXIFS(AD:AD,B:B,B281)&gt;10,10,_xlfn.MAXIFS(AD:AD,B:B,B281))</f>
        <v>5</v>
      </c>
      <c r="AG281" s="5" t="str">
        <f>VLOOKUP(K281,'[1]자격증 backdata'!A:C,3,0)</f>
        <v>M</v>
      </c>
      <c r="AH281" s="5">
        <f>COUNTIFS($B:$B,$B281,$AG:$AG,AH$1)</f>
        <v>0</v>
      </c>
      <c r="AI281" s="5">
        <f>COUNTIFS($B:$B,$B281,$AG:$AG,AI$1)</f>
        <v>0</v>
      </c>
      <c r="AJ281" s="5">
        <f>COUNTIFS($B:$B,$B281,$AG:$AG,AJ$1)</f>
        <v>0</v>
      </c>
      <c r="AK281" s="5">
        <f>COUNTIFS($B:$B,$B281,$AG:$AG,AK$1)</f>
        <v>0</v>
      </c>
      <c r="AL281" s="5">
        <f>COUNTIFS($B:$B,$B281,$AG:$AG,AL$1)</f>
        <v>0</v>
      </c>
      <c r="AM281" s="5">
        <f>COUNTIFS($B:$B,$B281,$AG:$AG,AM$1)</f>
        <v>0</v>
      </c>
      <c r="AN281" s="5">
        <f>COUNTIFS($B:$B,$B281,$AG:$AG,AN$1)</f>
        <v>0</v>
      </c>
      <c r="AO281" s="5">
        <f>COUNTIFS($B:$B,$B281,$AG:$AG,AO$1)</f>
        <v>0</v>
      </c>
      <c r="AP281" s="5">
        <f>COUNTIFS($B:$B,$B281,$AG:$AG,AP$1)</f>
        <v>0</v>
      </c>
      <c r="AQ281" s="5">
        <f>COUNTIFS($B:$B,$B281,$AG:$AG,AQ$1)</f>
        <v>0</v>
      </c>
      <c r="AR281" s="5">
        <f>COUNTIFS($B:$B,$B281,$AG:$AG,AR$1)</f>
        <v>0</v>
      </c>
      <c r="AS281" s="5">
        <f>COUNTIFS($B:$B,$B281,$AG:$AG,AS$1)</f>
        <v>0</v>
      </c>
      <c r="AT281" s="5">
        <f>COUNTIFS($B:$B,$B281,$AG:$AG,AT$1)</f>
        <v>1</v>
      </c>
      <c r="AU281" s="5">
        <f>COUNTIFS($B:$B,$B281,$AG:$AG,AU$1)</f>
        <v>0</v>
      </c>
    </row>
    <row r="282" spans="1:47" ht="15" customHeight="1" x14ac:dyDescent="0.35">
      <c r="A282" s="6">
        <f>IF(B281=B282,A281,A281+1)</f>
        <v>85</v>
      </c>
      <c r="B282" s="6" t="s">
        <v>5861</v>
      </c>
      <c r="C282" s="6" t="s">
        <v>5860</v>
      </c>
      <c r="D282" s="6" t="s">
        <v>3044</v>
      </c>
      <c r="E282" s="6" t="s">
        <v>3043</v>
      </c>
      <c r="F282" s="4" t="s">
        <v>7</v>
      </c>
      <c r="G282" s="4" t="s">
        <v>8</v>
      </c>
      <c r="H282" s="4" t="s">
        <v>7</v>
      </c>
      <c r="I282" s="4">
        <v>2</v>
      </c>
      <c r="J282" s="4" t="s">
        <v>69</v>
      </c>
      <c r="K282" s="4" t="s">
        <v>3065</v>
      </c>
      <c r="L282" s="4" t="s">
        <v>36</v>
      </c>
      <c r="M282" s="4" t="s">
        <v>5859</v>
      </c>
      <c r="N282" s="4" t="s">
        <v>1704</v>
      </c>
      <c r="P282" s="4" t="s">
        <v>669</v>
      </c>
      <c r="Q282" s="4" t="s">
        <v>1475</v>
      </c>
      <c r="R282" s="4" t="s">
        <v>2434</v>
      </c>
      <c r="S282" s="5" t="str">
        <f>IF(P282="심사불필요","-",VLOOKUP(K282,'[1]자격증 backdata'!A:G,7,0))</f>
        <v>-</v>
      </c>
      <c r="T282" s="5" t="str">
        <f>IF(S282="-","-",IF(COUNTIFS(B:B,B282,S:S,"필수")&gt;0,"자격요건충족","확인필요"))</f>
        <v>-</v>
      </c>
      <c r="U282" s="5"/>
      <c r="W282" s="5">
        <f>IF(Q282="4급","심사불필요",VLOOKUP(K282,'[1]자격증 backdata'!A:B,2,0))</f>
        <v>0</v>
      </c>
      <c r="X282" s="4">
        <f>IF(R282="A", MIN(20, SUMIFS(W:W, B:B, B282, R:R, "A")),IF(R282="B", MIN(30, SUMIFS(W:W, B:B, B282, R:R, "B")),"비해당분야"))</f>
        <v>4</v>
      </c>
      <c r="Y282" s="4" t="str">
        <f>IF(R282="C",MIN(30,IF(COUNTIFS(B:B,B282,W:W,"가1")=1,25,IF(COUNTIFS(B:B,B282,W:W,"가1")&gt;=2,30,0))+IF(COUNTIFS(B:B,B282,W:W,"나1")&gt;=4,30,IF(COUNTIFS(B:B,B282,W:W,"나1")=3,26,IF(COUNTIFS(B:B,B282,W:W,"나1")=2,22,IF(COUNTIFS(B:B,B282,W:W,"나1")=1,18,0)))))+MIN(30,IF(COUNTIFS(B:B,B282,W:W,"가2")=1,25,IF(COUNTIFS(B:B,B282,W:W,"가2")&gt;=2,30,0))+IF(COUNTIFS(B:B,B282,W:W,"나2")=3,30,IF(COUNTIFS(B:B,B282,W:W,"나2")=2,25,IF(COUNTIFS(B:B,B282,W:W,"나2")=1,20,0)))),"비해당분야")</f>
        <v>비해당분야</v>
      </c>
      <c r="Z282" s="4" t="str">
        <f>IF(R282="C",VLOOKUP(K282,'[1]자격증 backdata'!A:F,6,0),"비해당분야")</f>
        <v>비해당분야</v>
      </c>
      <c r="AA282" s="4" t="str">
        <f>IF(R282="C",SUMIF(B:B,B282,Z:Z),"비해당분야")</f>
        <v>비해당분야</v>
      </c>
      <c r="AB282" s="4" t="str">
        <f>IF(R282="C",SUM(Y282,AA282),"비해당분야")</f>
        <v>비해당분야</v>
      </c>
      <c r="AC282" s="4">
        <f>IF(R282="C",AB282,X282)</f>
        <v>4</v>
      </c>
      <c r="AD282" s="4">
        <f>VLOOKUP(K282,'[1]자격증 backdata'!A:D,4,0)</f>
        <v>5</v>
      </c>
      <c r="AE282" s="4">
        <f>IF(_xlfn.MAXIFS(AD:AD,B:B,B282)&gt;10,10,_xlfn.MAXIFS(AD:AD,B:B,B282))</f>
        <v>5</v>
      </c>
      <c r="AG282" s="5">
        <f>VLOOKUP(K282,'[1]자격증 backdata'!A:C,3,0)</f>
        <v>0</v>
      </c>
      <c r="AH282" s="5">
        <f>COUNTIFS($B:$B,$B282,$AG:$AG,AH$1)</f>
        <v>0</v>
      </c>
      <c r="AI282" s="5">
        <f>COUNTIFS($B:$B,$B282,$AG:$AG,AI$1)</f>
        <v>0</v>
      </c>
      <c r="AJ282" s="5">
        <f>COUNTIFS($B:$B,$B282,$AG:$AG,AJ$1)</f>
        <v>0</v>
      </c>
      <c r="AK282" s="5">
        <f>COUNTIFS($B:$B,$B282,$AG:$AG,AK$1)</f>
        <v>0</v>
      </c>
      <c r="AL282" s="5">
        <f>COUNTIFS($B:$B,$B282,$AG:$AG,AL$1)</f>
        <v>0</v>
      </c>
      <c r="AM282" s="5">
        <f>COUNTIFS($B:$B,$B282,$AG:$AG,AM$1)</f>
        <v>0</v>
      </c>
      <c r="AN282" s="5">
        <f>COUNTIFS($B:$B,$B282,$AG:$AG,AN$1)</f>
        <v>0</v>
      </c>
      <c r="AO282" s="5">
        <f>COUNTIFS($B:$B,$B282,$AG:$AG,AO$1)</f>
        <v>0</v>
      </c>
      <c r="AP282" s="5">
        <f>COUNTIFS($B:$B,$B282,$AG:$AG,AP$1)</f>
        <v>0</v>
      </c>
      <c r="AQ282" s="5">
        <f>COUNTIFS($B:$B,$B282,$AG:$AG,AQ$1)</f>
        <v>0</v>
      </c>
      <c r="AR282" s="5">
        <f>COUNTIFS($B:$B,$B282,$AG:$AG,AR$1)</f>
        <v>0</v>
      </c>
      <c r="AS282" s="5">
        <f>COUNTIFS($B:$B,$B282,$AG:$AG,AS$1)</f>
        <v>0</v>
      </c>
      <c r="AT282" s="5">
        <f>COUNTIFS($B:$B,$B282,$AG:$AG,AT$1)</f>
        <v>1</v>
      </c>
      <c r="AU282" s="5">
        <f>COUNTIFS($B:$B,$B282,$AG:$AG,AU$1)</f>
        <v>0</v>
      </c>
    </row>
    <row r="283" spans="1:47" ht="15" customHeight="1" x14ac:dyDescent="0.35">
      <c r="A283" s="3">
        <f>IF(B282=B283,A282,A282+1)</f>
        <v>86</v>
      </c>
      <c r="B283" s="3" t="s">
        <v>5856</v>
      </c>
      <c r="C283" s="3" t="s">
        <v>5855</v>
      </c>
      <c r="D283" s="3" t="s">
        <v>3044</v>
      </c>
      <c r="E283" s="3" t="s">
        <v>3043</v>
      </c>
      <c r="F283" s="4" t="s">
        <v>7</v>
      </c>
      <c r="G283" s="4" t="s">
        <v>8</v>
      </c>
      <c r="H283" s="4" t="s">
        <v>7</v>
      </c>
      <c r="I283" s="3">
        <v>1</v>
      </c>
      <c r="J283" s="3" t="s">
        <v>364</v>
      </c>
      <c r="K283" s="3" t="s">
        <v>3075</v>
      </c>
      <c r="L283" s="3" t="s">
        <v>254</v>
      </c>
      <c r="M283" s="3" t="s">
        <v>5858</v>
      </c>
      <c r="N283" s="3" t="s">
        <v>328</v>
      </c>
      <c r="P283" s="3" t="s">
        <v>669</v>
      </c>
      <c r="Q283" s="3" t="s">
        <v>1475</v>
      </c>
      <c r="R283" s="3" t="s">
        <v>2434</v>
      </c>
      <c r="S283" s="2" t="str">
        <f>IF(P283="심사불필요","-",VLOOKUP(K283,'[1]자격증 backdata'!A:G,7,0))</f>
        <v>-</v>
      </c>
      <c r="T283" s="2" t="str">
        <f>IF(S283="-","-",IF(COUNTIFS(B:B,B283,S:S,"필수")&gt;0,"자격요건충족","확인필요"))</f>
        <v>-</v>
      </c>
      <c r="U283" s="2"/>
      <c r="W283" s="2">
        <f>IF(Q283="4급","심사불필요",VLOOKUP(K283,'[1]자격증 backdata'!A:B,2,0))</f>
        <v>2</v>
      </c>
      <c r="X283" s="3">
        <f>IF(R283="A", MIN(20, SUMIFS(W:W, B:B, B283, R:R, "A")),IF(R283="B", MIN(30, SUMIFS(W:W, B:B, B283, R:R, "B")),"비해당분야"))</f>
        <v>6</v>
      </c>
      <c r="Y283" s="3" t="str">
        <f>IF(R283="C",MIN(30,IF(COUNTIFS(B:B,B283,W:W,"가1")=1,25,IF(COUNTIFS(B:B,B283,W:W,"가1")&gt;=2,30,0))+IF(COUNTIFS(B:B,B283,W:W,"나1")&gt;=4,30,IF(COUNTIFS(B:B,B283,W:W,"나1")=3,26,IF(COUNTIFS(B:B,B283,W:W,"나1")=2,22,IF(COUNTIFS(B:B,B283,W:W,"나1")=1,18,0)))))+MIN(30,IF(COUNTIFS(B:B,B283,W:W,"가2")=1,25,IF(COUNTIFS(B:B,B283,W:W,"가2")&gt;=2,30,0))+IF(COUNTIFS(B:B,B283,W:W,"나2")=3,30,IF(COUNTIFS(B:B,B283,W:W,"나2")=2,25,IF(COUNTIFS(B:B,B283,W:W,"나2")=1,20,0)))),"비해당분야")</f>
        <v>비해당분야</v>
      </c>
      <c r="Z283" s="3" t="str">
        <f>IF(R283="C",VLOOKUP(K283,'[1]자격증 backdata'!A:F,6,0),"비해당분야")</f>
        <v>비해당분야</v>
      </c>
      <c r="AA283" s="3" t="str">
        <f>IF(R283="C",SUMIF(B:B,B283,Z:Z),"비해당분야")</f>
        <v>비해당분야</v>
      </c>
      <c r="AB283" s="3" t="str">
        <f>IF(R283="C",SUM(Y283,AA283),"비해당분야")</f>
        <v>비해당분야</v>
      </c>
      <c r="AC283" s="3">
        <f>IF(R283="C",AB283,X283)</f>
        <v>6</v>
      </c>
      <c r="AD283" s="3">
        <f>VLOOKUP(K283,'[1]자격증 backdata'!A:D,4,0)</f>
        <v>0</v>
      </c>
      <c r="AE283" s="3">
        <f>IF(_xlfn.MAXIFS(AD:AD,B:B,B283)&gt;10,10,_xlfn.MAXIFS(AD:AD,B:B,B283))</f>
        <v>5</v>
      </c>
      <c r="AG283" s="2" t="str">
        <f>VLOOKUP(K283,'[1]자격증 backdata'!A:C,3,0)</f>
        <v>J</v>
      </c>
      <c r="AH283" s="2">
        <f>COUNTIFS($B:$B,$B283,$AG:$AG,AH$1)</f>
        <v>0</v>
      </c>
      <c r="AI283" s="2">
        <f>COUNTIFS($B:$B,$B283,$AG:$AG,AI$1)</f>
        <v>0</v>
      </c>
      <c r="AJ283" s="2">
        <f>COUNTIFS($B:$B,$B283,$AG:$AG,AJ$1)</f>
        <v>0</v>
      </c>
      <c r="AK283" s="2">
        <f>COUNTIFS($B:$B,$B283,$AG:$AG,AK$1)</f>
        <v>0</v>
      </c>
      <c r="AL283" s="2">
        <f>COUNTIFS($B:$B,$B283,$AG:$AG,AL$1)</f>
        <v>0</v>
      </c>
      <c r="AM283" s="2">
        <f>COUNTIFS($B:$B,$B283,$AG:$AG,AM$1)</f>
        <v>0</v>
      </c>
      <c r="AN283" s="2">
        <f>COUNTIFS($B:$B,$B283,$AG:$AG,AN$1)</f>
        <v>0</v>
      </c>
      <c r="AO283" s="2">
        <f>COUNTIFS($B:$B,$B283,$AG:$AG,AO$1)</f>
        <v>0</v>
      </c>
      <c r="AP283" s="2">
        <f>COUNTIFS($B:$B,$B283,$AG:$AG,AP$1)</f>
        <v>0</v>
      </c>
      <c r="AQ283" s="2">
        <f>COUNTIFS($B:$B,$B283,$AG:$AG,AQ$1)</f>
        <v>1</v>
      </c>
      <c r="AR283" s="2">
        <f>COUNTIFS($B:$B,$B283,$AG:$AG,AR$1)</f>
        <v>0</v>
      </c>
      <c r="AS283" s="2">
        <f>COUNTIFS($B:$B,$B283,$AG:$AG,AS$1)</f>
        <v>0</v>
      </c>
      <c r="AT283" s="2">
        <f>COUNTIFS($B:$B,$B283,$AG:$AG,AT$1)</f>
        <v>1</v>
      </c>
      <c r="AU283" s="2">
        <f>COUNTIFS($B:$B,$B283,$AG:$AG,AU$1)</f>
        <v>0</v>
      </c>
    </row>
    <row r="284" spans="1:47" ht="15" customHeight="1" x14ac:dyDescent="0.35">
      <c r="A284" s="7">
        <f>IF(B283=B284,A283,A283+1)</f>
        <v>86</v>
      </c>
      <c r="B284" s="7" t="s">
        <v>5856</v>
      </c>
      <c r="C284" s="7" t="s">
        <v>5855</v>
      </c>
      <c r="D284" s="7" t="s">
        <v>3044</v>
      </c>
      <c r="E284" s="7" t="s">
        <v>3043</v>
      </c>
      <c r="F284" s="4" t="s">
        <v>7</v>
      </c>
      <c r="G284" s="4" t="s">
        <v>8</v>
      </c>
      <c r="H284" s="4" t="s">
        <v>7</v>
      </c>
      <c r="I284" s="3">
        <v>2</v>
      </c>
      <c r="J284" s="3" t="s">
        <v>69</v>
      </c>
      <c r="K284" s="3" t="s">
        <v>3065</v>
      </c>
      <c r="L284" s="3" t="s">
        <v>36</v>
      </c>
      <c r="M284" s="3" t="s">
        <v>5857</v>
      </c>
      <c r="N284" s="3" t="s">
        <v>173</v>
      </c>
      <c r="P284" s="3" t="s">
        <v>669</v>
      </c>
      <c r="Q284" s="3" t="s">
        <v>1475</v>
      </c>
      <c r="R284" s="3" t="s">
        <v>2434</v>
      </c>
      <c r="S284" s="2" t="str">
        <f>IF(P284="심사불필요","-",VLOOKUP(K284,'[1]자격증 backdata'!A:G,7,0))</f>
        <v>-</v>
      </c>
      <c r="T284" s="2" t="str">
        <f>IF(S284="-","-",IF(COUNTIFS(B:B,B284,S:S,"필수")&gt;0,"자격요건충족","확인필요"))</f>
        <v>-</v>
      </c>
      <c r="U284" s="2"/>
      <c r="W284" s="2">
        <f>IF(Q284="4급","심사불필요",VLOOKUP(K284,'[1]자격증 backdata'!A:B,2,0))</f>
        <v>0</v>
      </c>
      <c r="X284" s="3">
        <f>IF(R284="A", MIN(20, SUMIFS(W:W, B:B, B284, R:R, "A")),IF(R284="B", MIN(30, SUMIFS(W:W, B:B, B284, R:R, "B")),"비해당분야"))</f>
        <v>6</v>
      </c>
      <c r="Y284" s="3" t="str">
        <f>IF(R284="C",MIN(30,IF(COUNTIFS(B:B,B284,W:W,"가1")=1,25,IF(COUNTIFS(B:B,B284,W:W,"가1")&gt;=2,30,0))+IF(COUNTIFS(B:B,B284,W:W,"나1")&gt;=4,30,IF(COUNTIFS(B:B,B284,W:W,"나1")=3,26,IF(COUNTIFS(B:B,B284,W:W,"나1")=2,22,IF(COUNTIFS(B:B,B284,W:W,"나1")=1,18,0)))))+MIN(30,IF(COUNTIFS(B:B,B284,W:W,"가2")=1,25,IF(COUNTIFS(B:B,B284,W:W,"가2")&gt;=2,30,0))+IF(COUNTIFS(B:B,B284,W:W,"나2")=3,30,IF(COUNTIFS(B:B,B284,W:W,"나2")=2,25,IF(COUNTIFS(B:B,B284,W:W,"나2")=1,20,0)))),"비해당분야")</f>
        <v>비해당분야</v>
      </c>
      <c r="Z284" s="3" t="str">
        <f>IF(R284="C",VLOOKUP(K284,'[1]자격증 backdata'!A:F,6,0),"비해당분야")</f>
        <v>비해당분야</v>
      </c>
      <c r="AA284" s="3" t="str">
        <f>IF(R284="C",SUMIF(B:B,B284,Z:Z),"비해당분야")</f>
        <v>비해당분야</v>
      </c>
      <c r="AB284" s="3" t="str">
        <f>IF(R284="C",SUM(Y284,AA284),"비해당분야")</f>
        <v>비해당분야</v>
      </c>
      <c r="AC284" s="3">
        <f>IF(R284="C",AB284,X284)</f>
        <v>6</v>
      </c>
      <c r="AD284" s="3">
        <f>VLOOKUP(K284,'[1]자격증 backdata'!A:D,4,0)</f>
        <v>5</v>
      </c>
      <c r="AE284" s="3">
        <f>IF(_xlfn.MAXIFS(AD:AD,B:B,B284)&gt;10,10,_xlfn.MAXIFS(AD:AD,B:B,B284))</f>
        <v>5</v>
      </c>
      <c r="AG284" s="2">
        <f>VLOOKUP(K284,'[1]자격증 backdata'!A:C,3,0)</f>
        <v>0</v>
      </c>
      <c r="AH284" s="2">
        <f>COUNTIFS($B:$B,$B284,$AG:$AG,AH$1)</f>
        <v>0</v>
      </c>
      <c r="AI284" s="2">
        <f>COUNTIFS($B:$B,$B284,$AG:$AG,AI$1)</f>
        <v>0</v>
      </c>
      <c r="AJ284" s="2">
        <f>COUNTIFS($B:$B,$B284,$AG:$AG,AJ$1)</f>
        <v>0</v>
      </c>
      <c r="AK284" s="2">
        <f>COUNTIFS($B:$B,$B284,$AG:$AG,AK$1)</f>
        <v>0</v>
      </c>
      <c r="AL284" s="2">
        <f>COUNTIFS($B:$B,$B284,$AG:$AG,AL$1)</f>
        <v>0</v>
      </c>
      <c r="AM284" s="2">
        <f>COUNTIFS($B:$B,$B284,$AG:$AG,AM$1)</f>
        <v>0</v>
      </c>
      <c r="AN284" s="2">
        <f>COUNTIFS($B:$B,$B284,$AG:$AG,AN$1)</f>
        <v>0</v>
      </c>
      <c r="AO284" s="2">
        <f>COUNTIFS($B:$B,$B284,$AG:$AG,AO$1)</f>
        <v>0</v>
      </c>
      <c r="AP284" s="2">
        <f>COUNTIFS($B:$B,$B284,$AG:$AG,AP$1)</f>
        <v>0</v>
      </c>
      <c r="AQ284" s="2">
        <f>COUNTIFS($B:$B,$B284,$AG:$AG,AQ$1)</f>
        <v>1</v>
      </c>
      <c r="AR284" s="2">
        <f>COUNTIFS($B:$B,$B284,$AG:$AG,AR$1)</f>
        <v>0</v>
      </c>
      <c r="AS284" s="2">
        <f>COUNTIFS($B:$B,$B284,$AG:$AG,AS$1)</f>
        <v>0</v>
      </c>
      <c r="AT284" s="2">
        <f>COUNTIFS($B:$B,$B284,$AG:$AG,AT$1)</f>
        <v>1</v>
      </c>
      <c r="AU284" s="2">
        <f>COUNTIFS($B:$B,$B284,$AG:$AG,AU$1)</f>
        <v>0</v>
      </c>
    </row>
    <row r="285" spans="1:47" ht="15" customHeight="1" x14ac:dyDescent="0.35">
      <c r="A285" s="7">
        <f>IF(B284=B285,A284,A284+1)</f>
        <v>86</v>
      </c>
      <c r="B285" s="7" t="s">
        <v>5856</v>
      </c>
      <c r="C285" s="7" t="s">
        <v>5855</v>
      </c>
      <c r="D285" s="7" t="s">
        <v>3044</v>
      </c>
      <c r="E285" s="7" t="s">
        <v>3043</v>
      </c>
      <c r="F285" s="4" t="s">
        <v>7</v>
      </c>
      <c r="G285" s="4" t="s">
        <v>8</v>
      </c>
      <c r="H285" s="4" t="s">
        <v>7</v>
      </c>
      <c r="I285" s="3">
        <v>3</v>
      </c>
      <c r="J285" s="3" t="s">
        <v>106</v>
      </c>
      <c r="K285" s="3" t="s">
        <v>3057</v>
      </c>
      <c r="L285" s="3" t="s">
        <v>55</v>
      </c>
      <c r="M285" s="3" t="s">
        <v>5854</v>
      </c>
      <c r="N285" s="3" t="s">
        <v>3958</v>
      </c>
      <c r="P285" s="3" t="s">
        <v>669</v>
      </c>
      <c r="Q285" s="3" t="s">
        <v>1475</v>
      </c>
      <c r="R285" s="3" t="s">
        <v>2434</v>
      </c>
      <c r="S285" s="2" t="str">
        <f>IF(P285="심사불필요","-",VLOOKUP(K285,'[1]자격증 backdata'!A:G,7,0))</f>
        <v>-</v>
      </c>
      <c r="T285" s="2" t="str">
        <f>IF(S285="-","-",IF(COUNTIFS(B:B,B285,S:S,"필수")&gt;0,"자격요건충족","확인필요"))</f>
        <v>-</v>
      </c>
      <c r="U285" s="2"/>
      <c r="W285" s="2">
        <f>IF(Q285="4급","심사불필요",VLOOKUP(K285,'[1]자격증 backdata'!A:B,2,0))</f>
        <v>4</v>
      </c>
      <c r="X285" s="3">
        <f>IF(R285="A", MIN(20, SUMIFS(W:W, B:B, B285, R:R, "A")),IF(R285="B", MIN(30, SUMIFS(W:W, B:B, B285, R:R, "B")),"비해당분야"))</f>
        <v>6</v>
      </c>
      <c r="Y285" s="3" t="str">
        <f>IF(R285="C",MIN(30,IF(COUNTIFS(B:B,B285,W:W,"가1")=1,25,IF(COUNTIFS(B:B,B285,W:W,"가1")&gt;=2,30,0))+IF(COUNTIFS(B:B,B285,W:W,"나1")&gt;=4,30,IF(COUNTIFS(B:B,B285,W:W,"나1")=3,26,IF(COUNTIFS(B:B,B285,W:W,"나1")=2,22,IF(COUNTIFS(B:B,B285,W:W,"나1")=1,18,0)))))+MIN(30,IF(COUNTIFS(B:B,B285,W:W,"가2")=1,25,IF(COUNTIFS(B:B,B285,W:W,"가2")&gt;=2,30,0))+IF(COUNTIFS(B:B,B285,W:W,"나2")=3,30,IF(COUNTIFS(B:B,B285,W:W,"나2")=2,25,IF(COUNTIFS(B:B,B285,W:W,"나2")=1,20,0)))),"비해당분야")</f>
        <v>비해당분야</v>
      </c>
      <c r="Z285" s="3" t="str">
        <f>IF(R285="C",VLOOKUP(K285,'[1]자격증 backdata'!A:F,6,0),"비해당분야")</f>
        <v>비해당분야</v>
      </c>
      <c r="AA285" s="3" t="str">
        <f>IF(R285="C",SUMIF(B:B,B285,Z:Z),"비해당분야")</f>
        <v>비해당분야</v>
      </c>
      <c r="AB285" s="3" t="str">
        <f>IF(R285="C",SUM(Y285,AA285),"비해당분야")</f>
        <v>비해당분야</v>
      </c>
      <c r="AC285" s="3">
        <f>IF(R285="C",AB285,X285)</f>
        <v>6</v>
      </c>
      <c r="AD285" s="3">
        <f>VLOOKUP(K285,'[1]자격증 backdata'!A:D,4,0)</f>
        <v>0</v>
      </c>
      <c r="AE285" s="3">
        <f>IF(_xlfn.MAXIFS(AD:AD,B:B,B285)&gt;10,10,_xlfn.MAXIFS(AD:AD,B:B,B285))</f>
        <v>5</v>
      </c>
      <c r="AG285" s="2" t="str">
        <f>VLOOKUP(K285,'[1]자격증 backdata'!A:C,3,0)</f>
        <v>M</v>
      </c>
      <c r="AH285" s="2">
        <f>COUNTIFS($B:$B,$B285,$AG:$AG,AH$1)</f>
        <v>0</v>
      </c>
      <c r="AI285" s="2">
        <f>COUNTIFS($B:$B,$B285,$AG:$AG,AI$1)</f>
        <v>0</v>
      </c>
      <c r="AJ285" s="2">
        <f>COUNTIFS($B:$B,$B285,$AG:$AG,AJ$1)</f>
        <v>0</v>
      </c>
      <c r="AK285" s="2">
        <f>COUNTIFS($B:$B,$B285,$AG:$AG,AK$1)</f>
        <v>0</v>
      </c>
      <c r="AL285" s="2">
        <f>COUNTIFS($B:$B,$B285,$AG:$AG,AL$1)</f>
        <v>0</v>
      </c>
      <c r="AM285" s="2">
        <f>COUNTIFS($B:$B,$B285,$AG:$AG,AM$1)</f>
        <v>0</v>
      </c>
      <c r="AN285" s="2">
        <f>COUNTIFS($B:$B,$B285,$AG:$AG,AN$1)</f>
        <v>0</v>
      </c>
      <c r="AO285" s="2">
        <f>COUNTIFS($B:$B,$B285,$AG:$AG,AO$1)</f>
        <v>0</v>
      </c>
      <c r="AP285" s="2">
        <f>COUNTIFS($B:$B,$B285,$AG:$AG,AP$1)</f>
        <v>0</v>
      </c>
      <c r="AQ285" s="2">
        <f>COUNTIFS($B:$B,$B285,$AG:$AG,AQ$1)</f>
        <v>1</v>
      </c>
      <c r="AR285" s="2">
        <f>COUNTIFS($B:$B,$B285,$AG:$AG,AR$1)</f>
        <v>0</v>
      </c>
      <c r="AS285" s="2">
        <f>COUNTIFS($B:$B,$B285,$AG:$AG,AS$1)</f>
        <v>0</v>
      </c>
      <c r="AT285" s="2">
        <f>COUNTIFS($B:$B,$B285,$AG:$AG,AT$1)</f>
        <v>1</v>
      </c>
      <c r="AU285" s="2">
        <f>COUNTIFS($B:$B,$B285,$AG:$AG,AU$1)</f>
        <v>0</v>
      </c>
    </row>
    <row r="286" spans="1:47" ht="15" customHeight="1" x14ac:dyDescent="0.35">
      <c r="A286" s="4">
        <f>IF(B285=B286,A285,A285+1)</f>
        <v>87</v>
      </c>
      <c r="B286" s="4" t="s">
        <v>5850</v>
      </c>
      <c r="C286" s="4" t="s">
        <v>5849</v>
      </c>
      <c r="D286" s="4" t="s">
        <v>3044</v>
      </c>
      <c r="E286" s="4" t="s">
        <v>3043</v>
      </c>
      <c r="F286" s="4" t="s">
        <v>7</v>
      </c>
      <c r="G286" s="4" t="s">
        <v>8</v>
      </c>
      <c r="H286" s="4" t="s">
        <v>7</v>
      </c>
      <c r="I286" s="4">
        <v>1</v>
      </c>
      <c r="J286" s="4" t="s">
        <v>38</v>
      </c>
      <c r="K286" s="4" t="s">
        <v>3059</v>
      </c>
      <c r="L286" s="4" t="s">
        <v>36</v>
      </c>
      <c r="M286" s="4" t="s">
        <v>5852</v>
      </c>
      <c r="N286" s="4" t="s">
        <v>5853</v>
      </c>
      <c r="P286" s="4" t="s">
        <v>669</v>
      </c>
      <c r="Q286" s="4" t="s">
        <v>1475</v>
      </c>
      <c r="R286" s="4" t="s">
        <v>2434</v>
      </c>
      <c r="S286" s="5" t="str">
        <f>IF(P286="심사불필요","-",VLOOKUP(K286,'[1]자격증 backdata'!A:G,7,0))</f>
        <v>-</v>
      </c>
      <c r="T286" s="5" t="str">
        <f>IF(S286="-","-",IF(COUNTIFS(B:B,B286,S:S,"필수")&gt;0,"자격요건충족","확인필요"))</f>
        <v>-</v>
      </c>
      <c r="U286" s="5"/>
      <c r="W286" s="5">
        <f>IF(Q286="4급","심사불필요",VLOOKUP(K286,'[1]자격증 backdata'!A:B,2,0))</f>
        <v>0</v>
      </c>
      <c r="X286" s="4">
        <f>IF(R286="A", MIN(20, SUMIFS(W:W, B:B, B286, R:R, "A")),IF(R286="B", MIN(30, SUMIFS(W:W, B:B, B286, R:R, "B")),"비해당분야"))</f>
        <v>10</v>
      </c>
      <c r="Y286" s="4" t="str">
        <f>IF(R286="C",MIN(30,IF(COUNTIFS(B:B,B286,W:W,"가1")=1,25,IF(COUNTIFS(B:B,B286,W:W,"가1")&gt;=2,30,0))+IF(COUNTIFS(B:B,B286,W:W,"나1")&gt;=4,30,IF(COUNTIFS(B:B,B286,W:W,"나1")=3,26,IF(COUNTIFS(B:B,B286,W:W,"나1")=2,22,IF(COUNTIFS(B:B,B286,W:W,"나1")=1,18,0)))))+MIN(30,IF(COUNTIFS(B:B,B286,W:W,"가2")=1,25,IF(COUNTIFS(B:B,B286,W:W,"가2")&gt;=2,30,0))+IF(COUNTIFS(B:B,B286,W:W,"나2")=3,30,IF(COUNTIFS(B:B,B286,W:W,"나2")=2,25,IF(COUNTIFS(B:B,B286,W:W,"나2")=1,20,0)))),"비해당분야")</f>
        <v>비해당분야</v>
      </c>
      <c r="Z286" s="4" t="str">
        <f>IF(R286="C",VLOOKUP(K286,'[1]자격증 backdata'!A:F,6,0),"비해당분야")</f>
        <v>비해당분야</v>
      </c>
      <c r="AA286" s="4" t="str">
        <f>IF(R286="C",SUMIF(B:B,B286,Z:Z),"비해당분야")</f>
        <v>비해당분야</v>
      </c>
      <c r="AB286" s="4" t="str">
        <f>IF(R286="C",SUM(Y286,AA286),"비해당분야")</f>
        <v>비해당분야</v>
      </c>
      <c r="AC286" s="4">
        <f>IF(R286="C",AB286,X286)</f>
        <v>10</v>
      </c>
      <c r="AD286" s="4">
        <f>VLOOKUP(K286,'[1]자격증 backdata'!A:D,4,0)</f>
        <v>5</v>
      </c>
      <c r="AE286" s="4">
        <f>IF(_xlfn.MAXIFS(AD:AD,B:B,B286)&gt;10,10,_xlfn.MAXIFS(AD:AD,B:B,B286))</f>
        <v>5</v>
      </c>
      <c r="AG286" s="5">
        <f>VLOOKUP(K286,'[1]자격증 backdata'!A:C,3,0)</f>
        <v>0</v>
      </c>
      <c r="AH286" s="5">
        <f>COUNTIFS($B:$B,$B286,$AG:$AG,AH$1)</f>
        <v>0</v>
      </c>
      <c r="AI286" s="5">
        <f>COUNTIFS($B:$B,$B286,$AG:$AG,AI$1)</f>
        <v>0</v>
      </c>
      <c r="AJ286" s="5">
        <f>COUNTIFS($B:$B,$B286,$AG:$AG,AJ$1)</f>
        <v>0</v>
      </c>
      <c r="AK286" s="5">
        <f>COUNTIFS($B:$B,$B286,$AG:$AG,AK$1)</f>
        <v>0</v>
      </c>
      <c r="AL286" s="5">
        <f>COUNTIFS($B:$B,$B286,$AG:$AG,AL$1)</f>
        <v>0</v>
      </c>
      <c r="AM286" s="5">
        <f>COUNTIFS($B:$B,$B286,$AG:$AG,AM$1)</f>
        <v>0</v>
      </c>
      <c r="AN286" s="5">
        <f>COUNTIFS($B:$B,$B286,$AG:$AG,AN$1)</f>
        <v>1</v>
      </c>
      <c r="AO286" s="5">
        <f>COUNTIFS($B:$B,$B286,$AG:$AG,AO$1)</f>
        <v>1</v>
      </c>
      <c r="AP286" s="5">
        <f>COUNTIFS($B:$B,$B286,$AG:$AG,AP$1)</f>
        <v>0</v>
      </c>
      <c r="AQ286" s="5">
        <f>COUNTIFS($B:$B,$B286,$AG:$AG,AQ$1)</f>
        <v>0</v>
      </c>
      <c r="AR286" s="5">
        <f>COUNTIFS($B:$B,$B286,$AG:$AG,AR$1)</f>
        <v>0</v>
      </c>
      <c r="AS286" s="5">
        <f>COUNTIFS($B:$B,$B286,$AG:$AG,AS$1)</f>
        <v>0</v>
      </c>
      <c r="AT286" s="5">
        <f>COUNTIFS($B:$B,$B286,$AG:$AG,AT$1)</f>
        <v>0</v>
      </c>
      <c r="AU286" s="5">
        <f>COUNTIFS($B:$B,$B286,$AG:$AG,AU$1)</f>
        <v>1</v>
      </c>
    </row>
    <row r="287" spans="1:47" ht="15" customHeight="1" x14ac:dyDescent="0.35">
      <c r="A287" s="6">
        <f>IF(B286=B287,A286,A286+1)</f>
        <v>87</v>
      </c>
      <c r="B287" s="6" t="s">
        <v>5850</v>
      </c>
      <c r="C287" s="6" t="s">
        <v>5849</v>
      </c>
      <c r="D287" s="6" t="s">
        <v>3044</v>
      </c>
      <c r="E287" s="6" t="s">
        <v>3043</v>
      </c>
      <c r="F287" s="4" t="s">
        <v>7</v>
      </c>
      <c r="G287" s="4" t="s">
        <v>8</v>
      </c>
      <c r="H287" s="4" t="s">
        <v>7</v>
      </c>
      <c r="I287" s="4">
        <v>2</v>
      </c>
      <c r="J287" s="4" t="s">
        <v>653</v>
      </c>
      <c r="K287" s="4" t="s">
        <v>3052</v>
      </c>
      <c r="L287" s="4" t="s">
        <v>651</v>
      </c>
      <c r="M287" s="4" t="s">
        <v>5852</v>
      </c>
      <c r="N287" s="4" t="s">
        <v>859</v>
      </c>
      <c r="P287" s="4" t="s">
        <v>669</v>
      </c>
      <c r="Q287" s="4" t="s">
        <v>1475</v>
      </c>
      <c r="R287" s="4" t="s">
        <v>2434</v>
      </c>
      <c r="S287" s="5" t="str">
        <f>IF(P287="심사불필요","-",VLOOKUP(K287,'[1]자격증 backdata'!A:G,7,0))</f>
        <v>-</v>
      </c>
      <c r="T287" s="5" t="str">
        <f>IF(S287="-","-",IF(COUNTIFS(B:B,B287,S:S,"필수")&gt;0,"자격요건충족","확인필요"))</f>
        <v>-</v>
      </c>
      <c r="U287" s="5"/>
      <c r="W287" s="5">
        <f>IF(Q287="4급","심사불필요",VLOOKUP(K287,'[1]자격증 backdata'!A:B,2,0))</f>
        <v>4</v>
      </c>
      <c r="X287" s="4">
        <f>IF(R287="A", MIN(20, SUMIFS(W:W, B:B, B287, R:R, "A")),IF(R287="B", MIN(30, SUMIFS(W:W, B:B, B287, R:R, "B")),"비해당분야"))</f>
        <v>10</v>
      </c>
      <c r="Y287" s="4" t="str">
        <f>IF(R287="C",MIN(30,IF(COUNTIFS(B:B,B287,W:W,"가1")=1,25,IF(COUNTIFS(B:B,B287,W:W,"가1")&gt;=2,30,0))+IF(COUNTIFS(B:B,B287,W:W,"나1")&gt;=4,30,IF(COUNTIFS(B:B,B287,W:W,"나1")=3,26,IF(COUNTIFS(B:B,B287,W:W,"나1")=2,22,IF(COUNTIFS(B:B,B287,W:W,"나1")=1,18,0)))))+MIN(30,IF(COUNTIFS(B:B,B287,W:W,"가2")=1,25,IF(COUNTIFS(B:B,B287,W:W,"가2")&gt;=2,30,0))+IF(COUNTIFS(B:B,B287,W:W,"나2")=3,30,IF(COUNTIFS(B:B,B287,W:W,"나2")=2,25,IF(COUNTIFS(B:B,B287,W:W,"나2")=1,20,0)))),"비해당분야")</f>
        <v>비해당분야</v>
      </c>
      <c r="Z287" s="4" t="str">
        <f>IF(R287="C",VLOOKUP(K287,'[1]자격증 backdata'!A:F,6,0),"비해당분야")</f>
        <v>비해당분야</v>
      </c>
      <c r="AA287" s="4" t="str">
        <f>IF(R287="C",SUMIF(B:B,B287,Z:Z),"비해당분야")</f>
        <v>비해당분야</v>
      </c>
      <c r="AB287" s="4" t="str">
        <f>IF(R287="C",SUM(Y287,AA287),"비해당분야")</f>
        <v>비해당분야</v>
      </c>
      <c r="AC287" s="4">
        <f>IF(R287="C",AB287,X287)</f>
        <v>10</v>
      </c>
      <c r="AD287" s="4">
        <f>VLOOKUP(K287,'[1]자격증 backdata'!A:D,4,0)</f>
        <v>0</v>
      </c>
      <c r="AE287" s="4">
        <f>IF(_xlfn.MAXIFS(AD:AD,B:B,B287)&gt;10,10,_xlfn.MAXIFS(AD:AD,B:B,B287))</f>
        <v>5</v>
      </c>
      <c r="AG287" s="5" t="str">
        <f>VLOOKUP(K287,'[1]자격증 backdata'!A:C,3,0)</f>
        <v>H</v>
      </c>
      <c r="AH287" s="5">
        <f>COUNTIFS($B:$B,$B287,$AG:$AG,AH$1)</f>
        <v>0</v>
      </c>
      <c r="AI287" s="5">
        <f>COUNTIFS($B:$B,$B287,$AG:$AG,AI$1)</f>
        <v>0</v>
      </c>
      <c r="AJ287" s="5">
        <f>COUNTIFS($B:$B,$B287,$AG:$AG,AJ$1)</f>
        <v>0</v>
      </c>
      <c r="AK287" s="5">
        <f>COUNTIFS($B:$B,$B287,$AG:$AG,AK$1)</f>
        <v>0</v>
      </c>
      <c r="AL287" s="5">
        <f>COUNTIFS($B:$B,$B287,$AG:$AG,AL$1)</f>
        <v>0</v>
      </c>
      <c r="AM287" s="5">
        <f>COUNTIFS($B:$B,$B287,$AG:$AG,AM$1)</f>
        <v>0</v>
      </c>
      <c r="AN287" s="5">
        <f>COUNTIFS($B:$B,$B287,$AG:$AG,AN$1)</f>
        <v>1</v>
      </c>
      <c r="AO287" s="5">
        <f>COUNTIFS($B:$B,$B287,$AG:$AG,AO$1)</f>
        <v>1</v>
      </c>
      <c r="AP287" s="5">
        <f>COUNTIFS($B:$B,$B287,$AG:$AG,AP$1)</f>
        <v>0</v>
      </c>
      <c r="AQ287" s="5">
        <f>COUNTIFS($B:$B,$B287,$AG:$AG,AQ$1)</f>
        <v>0</v>
      </c>
      <c r="AR287" s="5">
        <f>COUNTIFS($B:$B,$B287,$AG:$AG,AR$1)</f>
        <v>0</v>
      </c>
      <c r="AS287" s="5">
        <f>COUNTIFS($B:$B,$B287,$AG:$AG,AS$1)</f>
        <v>0</v>
      </c>
      <c r="AT287" s="5">
        <f>COUNTIFS($B:$B,$B287,$AG:$AG,AT$1)</f>
        <v>0</v>
      </c>
      <c r="AU287" s="5">
        <f>COUNTIFS($B:$B,$B287,$AG:$AG,AU$1)</f>
        <v>1</v>
      </c>
    </row>
    <row r="288" spans="1:47" ht="15" customHeight="1" x14ac:dyDescent="0.35">
      <c r="A288" s="6">
        <f>IF(B287=B288,A287,A287+1)</f>
        <v>87</v>
      </c>
      <c r="B288" s="6" t="s">
        <v>5850</v>
      </c>
      <c r="C288" s="6" t="s">
        <v>5849</v>
      </c>
      <c r="D288" s="6" t="s">
        <v>3044</v>
      </c>
      <c r="E288" s="6" t="s">
        <v>3043</v>
      </c>
      <c r="F288" s="4" t="s">
        <v>7</v>
      </c>
      <c r="G288" s="4" t="s">
        <v>8</v>
      </c>
      <c r="H288" s="4" t="s">
        <v>7</v>
      </c>
      <c r="I288" s="4">
        <v>3</v>
      </c>
      <c r="J288" s="4" t="s">
        <v>633</v>
      </c>
      <c r="K288" s="4" t="s">
        <v>3118</v>
      </c>
      <c r="L288" s="4" t="s">
        <v>55</v>
      </c>
      <c r="M288" s="4" t="s">
        <v>5851</v>
      </c>
      <c r="N288" s="4" t="s">
        <v>4372</v>
      </c>
      <c r="P288" s="4" t="s">
        <v>669</v>
      </c>
      <c r="Q288" s="4" t="s">
        <v>1475</v>
      </c>
      <c r="R288" s="4" t="s">
        <v>2434</v>
      </c>
      <c r="S288" s="5" t="str">
        <f>IF(P288="심사불필요","-",VLOOKUP(K288,'[1]자격증 backdata'!A:G,7,0))</f>
        <v>-</v>
      </c>
      <c r="T288" s="5" t="str">
        <f>IF(S288="-","-",IF(COUNTIFS(B:B,B288,S:S,"필수")&gt;0,"자격요건충족","확인필요"))</f>
        <v>-</v>
      </c>
      <c r="U288" s="5"/>
      <c r="W288" s="5">
        <f>IF(Q288="4급","심사불필요",VLOOKUP(K288,'[1]자격증 backdata'!A:B,2,0))</f>
        <v>4</v>
      </c>
      <c r="X288" s="4">
        <f>IF(R288="A", MIN(20, SUMIFS(W:W, B:B, B288, R:R, "A")),IF(R288="B", MIN(30, SUMIFS(W:W, B:B, B288, R:R, "B")),"비해당분야"))</f>
        <v>10</v>
      </c>
      <c r="Y288" s="4" t="str">
        <f>IF(R288="C",MIN(30,IF(COUNTIFS(B:B,B288,W:W,"가1")=1,25,IF(COUNTIFS(B:B,B288,W:W,"가1")&gt;=2,30,0))+IF(COUNTIFS(B:B,B288,W:W,"나1")&gt;=4,30,IF(COUNTIFS(B:B,B288,W:W,"나1")=3,26,IF(COUNTIFS(B:B,B288,W:W,"나1")=2,22,IF(COUNTIFS(B:B,B288,W:W,"나1")=1,18,0)))))+MIN(30,IF(COUNTIFS(B:B,B288,W:W,"가2")=1,25,IF(COUNTIFS(B:B,B288,W:W,"가2")&gt;=2,30,0))+IF(COUNTIFS(B:B,B288,W:W,"나2")=3,30,IF(COUNTIFS(B:B,B288,W:W,"나2")=2,25,IF(COUNTIFS(B:B,B288,W:W,"나2")=1,20,0)))),"비해당분야")</f>
        <v>비해당분야</v>
      </c>
      <c r="Z288" s="4" t="str">
        <f>IF(R288="C",VLOOKUP(K288,'[1]자격증 backdata'!A:F,6,0),"비해당분야")</f>
        <v>비해당분야</v>
      </c>
      <c r="AA288" s="4" t="str">
        <f>IF(R288="C",SUMIF(B:B,B288,Z:Z),"비해당분야")</f>
        <v>비해당분야</v>
      </c>
      <c r="AB288" s="4" t="str">
        <f>IF(R288="C",SUM(Y288,AA288),"비해당분야")</f>
        <v>비해당분야</v>
      </c>
      <c r="AC288" s="4">
        <f>IF(R288="C",AB288,X288)</f>
        <v>10</v>
      </c>
      <c r="AD288" s="4">
        <f>VLOOKUP(K288,'[1]자격증 backdata'!A:D,4,0)</f>
        <v>0</v>
      </c>
      <c r="AE288" s="4">
        <f>IF(_xlfn.MAXIFS(AD:AD,B:B,B288)&gt;10,10,_xlfn.MAXIFS(AD:AD,B:B,B288))</f>
        <v>5</v>
      </c>
      <c r="AG288" s="5" t="str">
        <f>VLOOKUP(K288,'[1]자격증 backdata'!A:C,3,0)</f>
        <v>G</v>
      </c>
      <c r="AH288" s="5">
        <f>COUNTIFS($B:$B,$B288,$AG:$AG,AH$1)</f>
        <v>0</v>
      </c>
      <c r="AI288" s="5">
        <f>COUNTIFS($B:$B,$B288,$AG:$AG,AI$1)</f>
        <v>0</v>
      </c>
      <c r="AJ288" s="5">
        <f>COUNTIFS($B:$B,$B288,$AG:$AG,AJ$1)</f>
        <v>0</v>
      </c>
      <c r="AK288" s="5">
        <f>COUNTIFS($B:$B,$B288,$AG:$AG,AK$1)</f>
        <v>0</v>
      </c>
      <c r="AL288" s="5">
        <f>COUNTIFS($B:$B,$B288,$AG:$AG,AL$1)</f>
        <v>0</v>
      </c>
      <c r="AM288" s="5">
        <f>COUNTIFS($B:$B,$B288,$AG:$AG,AM$1)</f>
        <v>0</v>
      </c>
      <c r="AN288" s="5">
        <f>COUNTIFS($B:$B,$B288,$AG:$AG,AN$1)</f>
        <v>1</v>
      </c>
      <c r="AO288" s="5">
        <f>COUNTIFS($B:$B,$B288,$AG:$AG,AO$1)</f>
        <v>1</v>
      </c>
      <c r="AP288" s="5">
        <f>COUNTIFS($B:$B,$B288,$AG:$AG,AP$1)</f>
        <v>0</v>
      </c>
      <c r="AQ288" s="5">
        <f>COUNTIFS($B:$B,$B288,$AG:$AG,AQ$1)</f>
        <v>0</v>
      </c>
      <c r="AR288" s="5">
        <f>COUNTIFS($B:$B,$B288,$AG:$AG,AR$1)</f>
        <v>0</v>
      </c>
      <c r="AS288" s="5">
        <f>COUNTIFS($B:$B,$B288,$AG:$AG,AS$1)</f>
        <v>0</v>
      </c>
      <c r="AT288" s="5">
        <f>COUNTIFS($B:$B,$B288,$AG:$AG,AT$1)</f>
        <v>0</v>
      </c>
      <c r="AU288" s="5">
        <f>COUNTIFS($B:$B,$B288,$AG:$AG,AU$1)</f>
        <v>1</v>
      </c>
    </row>
    <row r="289" spans="1:47" ht="15" customHeight="1" x14ac:dyDescent="0.35">
      <c r="A289" s="6">
        <f>IF(B288=B289,A288,A288+1)</f>
        <v>87</v>
      </c>
      <c r="B289" s="6" t="s">
        <v>5850</v>
      </c>
      <c r="C289" s="6" t="s">
        <v>5849</v>
      </c>
      <c r="D289" s="6" t="s">
        <v>3044</v>
      </c>
      <c r="E289" s="6" t="s">
        <v>3043</v>
      </c>
      <c r="F289" s="4" t="s">
        <v>7</v>
      </c>
      <c r="G289" s="4" t="s">
        <v>8</v>
      </c>
      <c r="H289" s="4" t="s">
        <v>7</v>
      </c>
      <c r="I289" s="4">
        <v>4</v>
      </c>
      <c r="J289" s="4" t="s">
        <v>350</v>
      </c>
      <c r="K289" s="4" t="s">
        <v>3317</v>
      </c>
      <c r="L289" s="4" t="s">
        <v>348</v>
      </c>
      <c r="M289" s="4" t="s">
        <v>5848</v>
      </c>
      <c r="N289" s="4" t="s">
        <v>2548</v>
      </c>
      <c r="P289" s="4" t="s">
        <v>669</v>
      </c>
      <c r="Q289" s="4" t="s">
        <v>1475</v>
      </c>
      <c r="R289" s="4" t="s">
        <v>2434</v>
      </c>
      <c r="S289" s="5" t="str">
        <f>IF(P289="심사불필요","-",VLOOKUP(K289,'[1]자격증 backdata'!A:G,7,0))</f>
        <v>-</v>
      </c>
      <c r="T289" s="5" t="str">
        <f>IF(S289="-","-",IF(COUNTIFS(B:B,B289,S:S,"필수")&gt;0,"자격요건충족","확인필요"))</f>
        <v>-</v>
      </c>
      <c r="U289" s="5"/>
      <c r="W289" s="5">
        <f>IF(Q289="4급","심사불필요",VLOOKUP(K289,'[1]자격증 backdata'!A:B,2,0))</f>
        <v>2</v>
      </c>
      <c r="X289" s="4">
        <f>IF(R289="A", MIN(20, SUMIFS(W:W, B:B, B289, R:R, "A")),IF(R289="B", MIN(30, SUMIFS(W:W, B:B, B289, R:R, "B")),"비해당분야"))</f>
        <v>10</v>
      </c>
      <c r="Y289" s="4" t="str">
        <f>IF(R289="C",MIN(30,IF(COUNTIFS(B:B,B289,W:W,"가1")=1,25,IF(COUNTIFS(B:B,B289,W:W,"가1")&gt;=2,30,0))+IF(COUNTIFS(B:B,B289,W:W,"나1")&gt;=4,30,IF(COUNTIFS(B:B,B289,W:W,"나1")=3,26,IF(COUNTIFS(B:B,B289,W:W,"나1")=2,22,IF(COUNTIFS(B:B,B289,W:W,"나1")=1,18,0)))))+MIN(30,IF(COUNTIFS(B:B,B289,W:W,"가2")=1,25,IF(COUNTIFS(B:B,B289,W:W,"가2")&gt;=2,30,0))+IF(COUNTIFS(B:B,B289,W:W,"나2")=3,30,IF(COUNTIFS(B:B,B289,W:W,"나2")=2,25,IF(COUNTIFS(B:B,B289,W:W,"나2")=1,20,0)))),"비해당분야")</f>
        <v>비해당분야</v>
      </c>
      <c r="Z289" s="4" t="str">
        <f>IF(R289="C",VLOOKUP(K289,'[1]자격증 backdata'!A:F,6,0),"비해당분야")</f>
        <v>비해당분야</v>
      </c>
      <c r="AA289" s="4" t="str">
        <f>IF(R289="C",SUMIF(B:B,B289,Z:Z),"비해당분야")</f>
        <v>비해당분야</v>
      </c>
      <c r="AB289" s="4" t="str">
        <f>IF(R289="C",SUM(Y289,AA289),"비해당분야")</f>
        <v>비해당분야</v>
      </c>
      <c r="AC289" s="4">
        <f>IF(R289="C",AB289,X289)</f>
        <v>10</v>
      </c>
      <c r="AD289" s="4">
        <f>VLOOKUP(K289,'[1]자격증 backdata'!A:D,4,0)</f>
        <v>0</v>
      </c>
      <c r="AE289" s="4">
        <f>IF(_xlfn.MAXIFS(AD:AD,B:B,B289)&gt;10,10,_xlfn.MAXIFS(AD:AD,B:B,B289))</f>
        <v>5</v>
      </c>
      <c r="AG289" s="5" t="str">
        <f>VLOOKUP(K289,'[1]자격증 backdata'!A:C,3,0)</f>
        <v>N</v>
      </c>
      <c r="AH289" s="5">
        <f>COUNTIFS($B:$B,$B289,$AG:$AG,AH$1)</f>
        <v>0</v>
      </c>
      <c r="AI289" s="5">
        <f>COUNTIFS($B:$B,$B289,$AG:$AG,AI$1)</f>
        <v>0</v>
      </c>
      <c r="AJ289" s="5">
        <f>COUNTIFS($B:$B,$B289,$AG:$AG,AJ$1)</f>
        <v>0</v>
      </c>
      <c r="AK289" s="5">
        <f>COUNTIFS($B:$B,$B289,$AG:$AG,AK$1)</f>
        <v>0</v>
      </c>
      <c r="AL289" s="5">
        <f>COUNTIFS($B:$B,$B289,$AG:$AG,AL$1)</f>
        <v>0</v>
      </c>
      <c r="AM289" s="5">
        <f>COUNTIFS($B:$B,$B289,$AG:$AG,AM$1)</f>
        <v>0</v>
      </c>
      <c r="AN289" s="5">
        <f>COUNTIFS($B:$B,$B289,$AG:$AG,AN$1)</f>
        <v>1</v>
      </c>
      <c r="AO289" s="5">
        <f>COUNTIFS($B:$B,$B289,$AG:$AG,AO$1)</f>
        <v>1</v>
      </c>
      <c r="AP289" s="5">
        <f>COUNTIFS($B:$B,$B289,$AG:$AG,AP$1)</f>
        <v>0</v>
      </c>
      <c r="AQ289" s="5">
        <f>COUNTIFS($B:$B,$B289,$AG:$AG,AQ$1)</f>
        <v>0</v>
      </c>
      <c r="AR289" s="5">
        <f>COUNTIFS($B:$B,$B289,$AG:$AG,AR$1)</f>
        <v>0</v>
      </c>
      <c r="AS289" s="5">
        <f>COUNTIFS($B:$B,$B289,$AG:$AG,AS$1)</f>
        <v>0</v>
      </c>
      <c r="AT289" s="5">
        <f>COUNTIFS($B:$B,$B289,$AG:$AG,AT$1)</f>
        <v>0</v>
      </c>
      <c r="AU289" s="5">
        <f>COUNTIFS($B:$B,$B289,$AG:$AG,AU$1)</f>
        <v>1</v>
      </c>
    </row>
    <row r="290" spans="1:47" ht="15" customHeight="1" x14ac:dyDescent="0.35">
      <c r="A290" s="3">
        <f>IF(B289=B290,A289,A289+1)</f>
        <v>88</v>
      </c>
      <c r="B290" s="3" t="s">
        <v>5843</v>
      </c>
      <c r="C290" s="3" t="s">
        <v>5842</v>
      </c>
      <c r="D290" s="3" t="s">
        <v>3044</v>
      </c>
      <c r="E290" s="3" t="s">
        <v>3043</v>
      </c>
      <c r="F290" s="4" t="s">
        <v>7</v>
      </c>
      <c r="G290" s="4" t="s">
        <v>8</v>
      </c>
      <c r="H290" s="4" t="s">
        <v>7</v>
      </c>
      <c r="I290" s="3">
        <v>1</v>
      </c>
      <c r="J290" s="3" t="s">
        <v>2813</v>
      </c>
      <c r="K290" s="3" t="s">
        <v>3159</v>
      </c>
      <c r="L290" s="3" t="s">
        <v>3191</v>
      </c>
      <c r="M290" s="3" t="s">
        <v>5847</v>
      </c>
      <c r="N290" s="3" t="s">
        <v>5846</v>
      </c>
      <c r="P290" s="3" t="s">
        <v>669</v>
      </c>
      <c r="Q290" s="3" t="s">
        <v>1475</v>
      </c>
      <c r="R290" s="3" t="s">
        <v>2434</v>
      </c>
      <c r="S290" s="2" t="str">
        <f>IF(P290="심사불필요","-",VLOOKUP(K290,'[1]자격증 backdata'!A:G,7,0))</f>
        <v>-</v>
      </c>
      <c r="T290" s="2" t="str">
        <f>IF(S290="-","-",IF(COUNTIFS(B:B,B290,S:S,"필수")&gt;0,"자격요건충족","확인필요"))</f>
        <v>-</v>
      </c>
      <c r="U290" s="2"/>
      <c r="W290" s="2">
        <f>IF(Q290="4급","심사불필요",VLOOKUP(K290,'[1]자격증 backdata'!A:B,2,0))</f>
        <v>2</v>
      </c>
      <c r="X290" s="3">
        <f>IF(R290="A", MIN(20, SUMIFS(W:W, B:B, B290, R:R, "A")),IF(R290="B", MIN(30, SUMIFS(W:W, B:B, B290, R:R, "B")),"비해당분야"))</f>
        <v>8</v>
      </c>
      <c r="Y290" s="3" t="str">
        <f>IF(R290="C",MIN(30,IF(COUNTIFS(B:B,B290,W:W,"가1")=1,25,IF(COUNTIFS(B:B,B290,W:W,"가1")&gt;=2,30,0))+IF(COUNTIFS(B:B,B290,W:W,"나1")&gt;=4,30,IF(COUNTIFS(B:B,B290,W:W,"나1")=3,26,IF(COUNTIFS(B:B,B290,W:W,"나1")=2,22,IF(COUNTIFS(B:B,B290,W:W,"나1")=1,18,0)))))+MIN(30,IF(COUNTIFS(B:B,B290,W:W,"가2")=1,25,IF(COUNTIFS(B:B,B290,W:W,"가2")&gt;=2,30,0))+IF(COUNTIFS(B:B,B290,W:W,"나2")=3,30,IF(COUNTIFS(B:B,B290,W:W,"나2")=2,25,IF(COUNTIFS(B:B,B290,W:W,"나2")=1,20,0)))),"비해당분야")</f>
        <v>비해당분야</v>
      </c>
      <c r="Z290" s="3" t="str">
        <f>IF(R290="C",VLOOKUP(K290,'[1]자격증 backdata'!A:F,6,0),"비해당분야")</f>
        <v>비해당분야</v>
      </c>
      <c r="AA290" s="3" t="str">
        <f>IF(R290="C",SUMIF(B:B,B290,Z:Z),"비해당분야")</f>
        <v>비해당분야</v>
      </c>
      <c r="AB290" s="3" t="str">
        <f>IF(R290="C",SUM(Y290,AA290),"비해당분야")</f>
        <v>비해당분야</v>
      </c>
      <c r="AC290" s="3">
        <f>IF(R290="C",AB290,X290)</f>
        <v>8</v>
      </c>
      <c r="AD290" s="3">
        <f>VLOOKUP(K290,'[1]자격증 backdata'!A:D,4,0)</f>
        <v>0</v>
      </c>
      <c r="AE290" s="3">
        <f>IF(_xlfn.MAXIFS(AD:AD,B:B,B290)&gt;10,10,_xlfn.MAXIFS(AD:AD,B:B,B290))</f>
        <v>5</v>
      </c>
      <c r="AG290" s="2" t="str">
        <f>VLOOKUP(K290,'[1]자격증 backdata'!A:C,3,0)</f>
        <v>E</v>
      </c>
      <c r="AH290" s="2">
        <f>COUNTIFS($B:$B,$B290,$AG:$AG,AH$1)</f>
        <v>0</v>
      </c>
      <c r="AI290" s="2">
        <f>COUNTIFS($B:$B,$B290,$AG:$AG,AI$1)</f>
        <v>0</v>
      </c>
      <c r="AJ290" s="2">
        <f>COUNTIFS($B:$B,$B290,$AG:$AG,AJ$1)</f>
        <v>0</v>
      </c>
      <c r="AK290" s="2">
        <f>COUNTIFS($B:$B,$B290,$AG:$AG,AK$1)</f>
        <v>0</v>
      </c>
      <c r="AL290" s="2">
        <f>COUNTIFS($B:$B,$B290,$AG:$AG,AL$1)</f>
        <v>1</v>
      </c>
      <c r="AM290" s="2">
        <f>COUNTIFS($B:$B,$B290,$AG:$AG,AM$1)</f>
        <v>0</v>
      </c>
      <c r="AN290" s="2">
        <f>COUNTIFS($B:$B,$B290,$AG:$AG,AN$1)</f>
        <v>0</v>
      </c>
      <c r="AO290" s="2">
        <f>COUNTIFS($B:$B,$B290,$AG:$AG,AO$1)</f>
        <v>1</v>
      </c>
      <c r="AP290" s="2">
        <f>COUNTIFS($B:$B,$B290,$AG:$AG,AP$1)</f>
        <v>0</v>
      </c>
      <c r="AQ290" s="2">
        <f>COUNTIFS($B:$B,$B290,$AG:$AG,AQ$1)</f>
        <v>0</v>
      </c>
      <c r="AR290" s="2">
        <f>COUNTIFS($B:$B,$B290,$AG:$AG,AR$1)</f>
        <v>0</v>
      </c>
      <c r="AS290" s="2">
        <f>COUNTIFS($B:$B,$B290,$AG:$AG,AS$1)</f>
        <v>0</v>
      </c>
      <c r="AT290" s="2">
        <f>COUNTIFS($B:$B,$B290,$AG:$AG,AT$1)</f>
        <v>1</v>
      </c>
      <c r="AU290" s="2">
        <f>COUNTIFS($B:$B,$B290,$AG:$AG,AU$1)</f>
        <v>0</v>
      </c>
    </row>
    <row r="291" spans="1:47" ht="15" customHeight="1" x14ac:dyDescent="0.35">
      <c r="A291" s="7">
        <f>IF(B290=B291,A290,A290+1)</f>
        <v>88</v>
      </c>
      <c r="B291" s="7" t="s">
        <v>5843</v>
      </c>
      <c r="C291" s="7" t="s">
        <v>5842</v>
      </c>
      <c r="D291" s="7" t="s">
        <v>3044</v>
      </c>
      <c r="E291" s="7" t="s">
        <v>3043</v>
      </c>
      <c r="F291" s="4" t="s">
        <v>7</v>
      </c>
      <c r="G291" s="4" t="s">
        <v>8</v>
      </c>
      <c r="H291" s="4" t="s">
        <v>7</v>
      </c>
      <c r="I291" s="3">
        <v>2</v>
      </c>
      <c r="J291" s="3" t="s">
        <v>57</v>
      </c>
      <c r="K291" s="3" t="s">
        <v>3089</v>
      </c>
      <c r="L291" s="3" t="s">
        <v>55</v>
      </c>
      <c r="M291" s="3" t="s">
        <v>5845</v>
      </c>
      <c r="N291" s="3" t="s">
        <v>2076</v>
      </c>
      <c r="P291" s="3" t="s">
        <v>669</v>
      </c>
      <c r="Q291" s="3" t="s">
        <v>1475</v>
      </c>
      <c r="R291" s="3" t="s">
        <v>2434</v>
      </c>
      <c r="S291" s="2" t="str">
        <f>IF(P291="심사불필요","-",VLOOKUP(K291,'[1]자격증 backdata'!A:G,7,0))</f>
        <v>-</v>
      </c>
      <c r="T291" s="2" t="str">
        <f>IF(S291="-","-",IF(COUNTIFS(B:B,B291,S:S,"필수")&gt;0,"자격요건충족","확인필요"))</f>
        <v>-</v>
      </c>
      <c r="U291" s="2"/>
      <c r="W291" s="2">
        <f>IF(Q291="4급","심사불필요",VLOOKUP(K291,'[1]자격증 backdata'!A:B,2,0))</f>
        <v>2</v>
      </c>
      <c r="X291" s="3">
        <f>IF(R291="A", MIN(20, SUMIFS(W:W, B:B, B291, R:R, "A")),IF(R291="B", MIN(30, SUMIFS(W:W, B:B, B291, R:R, "B")),"비해당분야"))</f>
        <v>8</v>
      </c>
      <c r="Y291" s="3" t="str">
        <f>IF(R291="C",MIN(30,IF(COUNTIFS(B:B,B291,W:W,"가1")=1,25,IF(COUNTIFS(B:B,B291,W:W,"가1")&gt;=2,30,0))+IF(COUNTIFS(B:B,B291,W:W,"나1")&gt;=4,30,IF(COUNTIFS(B:B,B291,W:W,"나1")=3,26,IF(COUNTIFS(B:B,B291,W:W,"나1")=2,22,IF(COUNTIFS(B:B,B291,W:W,"나1")=1,18,0)))))+MIN(30,IF(COUNTIFS(B:B,B291,W:W,"가2")=1,25,IF(COUNTIFS(B:B,B291,W:W,"가2")&gt;=2,30,0))+IF(COUNTIFS(B:B,B291,W:W,"나2")=3,30,IF(COUNTIFS(B:B,B291,W:W,"나2")=2,25,IF(COUNTIFS(B:B,B291,W:W,"나2")=1,20,0)))),"비해당분야")</f>
        <v>비해당분야</v>
      </c>
      <c r="Z291" s="3" t="str">
        <f>IF(R291="C",VLOOKUP(K291,'[1]자격증 backdata'!A:F,6,0),"비해당분야")</f>
        <v>비해당분야</v>
      </c>
      <c r="AA291" s="3" t="str">
        <f>IF(R291="C",SUMIF(B:B,B291,Z:Z),"비해당분야")</f>
        <v>비해당분야</v>
      </c>
      <c r="AB291" s="3" t="str">
        <f>IF(R291="C",SUM(Y291,AA291),"비해당분야")</f>
        <v>비해당분야</v>
      </c>
      <c r="AC291" s="3">
        <f>IF(R291="C",AB291,X291)</f>
        <v>8</v>
      </c>
      <c r="AD291" s="3">
        <f>VLOOKUP(K291,'[1]자격증 backdata'!A:D,4,0)</f>
        <v>0</v>
      </c>
      <c r="AE291" s="3">
        <f>IF(_xlfn.MAXIFS(AD:AD,B:B,B291)&gt;10,10,_xlfn.MAXIFS(AD:AD,B:B,B291))</f>
        <v>5</v>
      </c>
      <c r="AG291" s="2" t="str">
        <f>VLOOKUP(K291,'[1]자격증 backdata'!A:C,3,0)</f>
        <v>M</v>
      </c>
      <c r="AH291" s="2">
        <f>COUNTIFS($B:$B,$B291,$AG:$AG,AH$1)</f>
        <v>0</v>
      </c>
      <c r="AI291" s="2">
        <f>COUNTIFS($B:$B,$B291,$AG:$AG,AI$1)</f>
        <v>0</v>
      </c>
      <c r="AJ291" s="2">
        <f>COUNTIFS($B:$B,$B291,$AG:$AG,AJ$1)</f>
        <v>0</v>
      </c>
      <c r="AK291" s="2">
        <f>COUNTIFS($B:$B,$B291,$AG:$AG,AK$1)</f>
        <v>0</v>
      </c>
      <c r="AL291" s="2">
        <f>COUNTIFS($B:$B,$B291,$AG:$AG,AL$1)</f>
        <v>1</v>
      </c>
      <c r="AM291" s="2">
        <f>COUNTIFS($B:$B,$B291,$AG:$AG,AM$1)</f>
        <v>0</v>
      </c>
      <c r="AN291" s="2">
        <f>COUNTIFS($B:$B,$B291,$AG:$AG,AN$1)</f>
        <v>0</v>
      </c>
      <c r="AO291" s="2">
        <f>COUNTIFS($B:$B,$B291,$AG:$AG,AO$1)</f>
        <v>1</v>
      </c>
      <c r="AP291" s="2">
        <f>COUNTIFS($B:$B,$B291,$AG:$AG,AP$1)</f>
        <v>0</v>
      </c>
      <c r="AQ291" s="2">
        <f>COUNTIFS($B:$B,$B291,$AG:$AG,AQ$1)</f>
        <v>0</v>
      </c>
      <c r="AR291" s="2">
        <f>COUNTIFS($B:$B,$B291,$AG:$AG,AR$1)</f>
        <v>0</v>
      </c>
      <c r="AS291" s="2">
        <f>COUNTIFS($B:$B,$B291,$AG:$AG,AS$1)</f>
        <v>0</v>
      </c>
      <c r="AT291" s="2">
        <f>COUNTIFS($B:$B,$B291,$AG:$AG,AT$1)</f>
        <v>1</v>
      </c>
      <c r="AU291" s="2">
        <f>COUNTIFS($B:$B,$B291,$AG:$AG,AU$1)</f>
        <v>0</v>
      </c>
    </row>
    <row r="292" spans="1:47" ht="15" customHeight="1" x14ac:dyDescent="0.35">
      <c r="A292" s="7">
        <f>IF(B291=B292,A291,A291+1)</f>
        <v>88</v>
      </c>
      <c r="B292" s="7" t="s">
        <v>5843</v>
      </c>
      <c r="C292" s="7" t="s">
        <v>5842</v>
      </c>
      <c r="D292" s="7" t="s">
        <v>3044</v>
      </c>
      <c r="E292" s="7" t="s">
        <v>3043</v>
      </c>
      <c r="F292" s="4" t="s">
        <v>7</v>
      </c>
      <c r="G292" s="4" t="s">
        <v>8</v>
      </c>
      <c r="H292" s="4" t="s">
        <v>7</v>
      </c>
      <c r="I292" s="3">
        <v>3</v>
      </c>
      <c r="J292" s="3" t="s">
        <v>69</v>
      </c>
      <c r="K292" s="3" t="s">
        <v>3065</v>
      </c>
      <c r="L292" s="3" t="s">
        <v>36</v>
      </c>
      <c r="M292" s="3" t="s">
        <v>5844</v>
      </c>
      <c r="N292" s="3" t="s">
        <v>1742</v>
      </c>
      <c r="P292" s="3" t="s">
        <v>669</v>
      </c>
      <c r="Q292" s="3" t="s">
        <v>1475</v>
      </c>
      <c r="R292" s="3" t="s">
        <v>2434</v>
      </c>
      <c r="S292" s="2" t="str">
        <f>IF(P292="심사불필요","-",VLOOKUP(K292,'[1]자격증 backdata'!A:G,7,0))</f>
        <v>-</v>
      </c>
      <c r="T292" s="2" t="str">
        <f>IF(S292="-","-",IF(COUNTIFS(B:B,B292,S:S,"필수")&gt;0,"자격요건충족","확인필요"))</f>
        <v>-</v>
      </c>
      <c r="U292" s="2"/>
      <c r="W292" s="2">
        <f>IF(Q292="4급","심사불필요",VLOOKUP(K292,'[1]자격증 backdata'!A:B,2,0))</f>
        <v>0</v>
      </c>
      <c r="X292" s="3">
        <f>IF(R292="A", MIN(20, SUMIFS(W:W, B:B, B292, R:R, "A")),IF(R292="B", MIN(30, SUMIFS(W:W, B:B, B292, R:R, "B")),"비해당분야"))</f>
        <v>8</v>
      </c>
      <c r="Y292" s="3" t="str">
        <f>IF(R292="C",MIN(30,IF(COUNTIFS(B:B,B292,W:W,"가1")=1,25,IF(COUNTIFS(B:B,B292,W:W,"가1")&gt;=2,30,0))+IF(COUNTIFS(B:B,B292,W:W,"나1")&gt;=4,30,IF(COUNTIFS(B:B,B292,W:W,"나1")=3,26,IF(COUNTIFS(B:B,B292,W:W,"나1")=2,22,IF(COUNTIFS(B:B,B292,W:W,"나1")=1,18,0)))))+MIN(30,IF(COUNTIFS(B:B,B292,W:W,"가2")=1,25,IF(COUNTIFS(B:B,B292,W:W,"가2")&gt;=2,30,0))+IF(COUNTIFS(B:B,B292,W:W,"나2")=3,30,IF(COUNTIFS(B:B,B292,W:W,"나2")=2,25,IF(COUNTIFS(B:B,B292,W:W,"나2")=1,20,0)))),"비해당분야")</f>
        <v>비해당분야</v>
      </c>
      <c r="Z292" s="3" t="str">
        <f>IF(R292="C",VLOOKUP(K292,'[1]자격증 backdata'!A:F,6,0),"비해당분야")</f>
        <v>비해당분야</v>
      </c>
      <c r="AA292" s="3" t="str">
        <f>IF(R292="C",SUMIF(B:B,B292,Z:Z),"비해당분야")</f>
        <v>비해당분야</v>
      </c>
      <c r="AB292" s="3" t="str">
        <f>IF(R292="C",SUM(Y292,AA292),"비해당분야")</f>
        <v>비해당분야</v>
      </c>
      <c r="AC292" s="3">
        <f>IF(R292="C",AB292,X292)</f>
        <v>8</v>
      </c>
      <c r="AD292" s="3">
        <f>VLOOKUP(K292,'[1]자격증 backdata'!A:D,4,0)</f>
        <v>5</v>
      </c>
      <c r="AE292" s="3">
        <f>IF(_xlfn.MAXIFS(AD:AD,B:B,B292)&gt;10,10,_xlfn.MAXIFS(AD:AD,B:B,B292))</f>
        <v>5</v>
      </c>
      <c r="AG292" s="2">
        <f>VLOOKUP(K292,'[1]자격증 backdata'!A:C,3,0)</f>
        <v>0</v>
      </c>
      <c r="AH292" s="2">
        <f>COUNTIFS($B:$B,$B292,$AG:$AG,AH$1)</f>
        <v>0</v>
      </c>
      <c r="AI292" s="2">
        <f>COUNTIFS($B:$B,$B292,$AG:$AG,AI$1)</f>
        <v>0</v>
      </c>
      <c r="AJ292" s="2">
        <f>COUNTIFS($B:$B,$B292,$AG:$AG,AJ$1)</f>
        <v>0</v>
      </c>
      <c r="AK292" s="2">
        <f>COUNTIFS($B:$B,$B292,$AG:$AG,AK$1)</f>
        <v>0</v>
      </c>
      <c r="AL292" s="2">
        <f>COUNTIFS($B:$B,$B292,$AG:$AG,AL$1)</f>
        <v>1</v>
      </c>
      <c r="AM292" s="2">
        <f>COUNTIFS($B:$B,$B292,$AG:$AG,AM$1)</f>
        <v>0</v>
      </c>
      <c r="AN292" s="2">
        <f>COUNTIFS($B:$B,$B292,$AG:$AG,AN$1)</f>
        <v>0</v>
      </c>
      <c r="AO292" s="2">
        <f>COUNTIFS($B:$B,$B292,$AG:$AG,AO$1)</f>
        <v>1</v>
      </c>
      <c r="AP292" s="2">
        <f>COUNTIFS($B:$B,$B292,$AG:$AG,AP$1)</f>
        <v>0</v>
      </c>
      <c r="AQ292" s="2">
        <f>COUNTIFS($B:$B,$B292,$AG:$AG,AQ$1)</f>
        <v>0</v>
      </c>
      <c r="AR292" s="2">
        <f>COUNTIFS($B:$B,$B292,$AG:$AG,AR$1)</f>
        <v>0</v>
      </c>
      <c r="AS292" s="2">
        <f>COUNTIFS($B:$B,$B292,$AG:$AG,AS$1)</f>
        <v>0</v>
      </c>
      <c r="AT292" s="2">
        <f>COUNTIFS($B:$B,$B292,$AG:$AG,AT$1)</f>
        <v>1</v>
      </c>
      <c r="AU292" s="2">
        <f>COUNTIFS($B:$B,$B292,$AG:$AG,AU$1)</f>
        <v>0</v>
      </c>
    </row>
    <row r="293" spans="1:47" ht="15" customHeight="1" x14ac:dyDescent="0.35">
      <c r="A293" s="7">
        <f>IF(B292=B293,A292,A292+1)</f>
        <v>88</v>
      </c>
      <c r="B293" s="7" t="s">
        <v>5843</v>
      </c>
      <c r="C293" s="7" t="s">
        <v>5842</v>
      </c>
      <c r="D293" s="7" t="s">
        <v>3044</v>
      </c>
      <c r="E293" s="7" t="s">
        <v>3043</v>
      </c>
      <c r="F293" s="4" t="s">
        <v>7</v>
      </c>
      <c r="G293" s="4" t="s">
        <v>8</v>
      </c>
      <c r="H293" s="4" t="s">
        <v>7</v>
      </c>
      <c r="I293" s="3">
        <v>4</v>
      </c>
      <c r="J293" s="3" t="s">
        <v>653</v>
      </c>
      <c r="K293" s="3" t="s">
        <v>3052</v>
      </c>
      <c r="L293" s="3" t="s">
        <v>651</v>
      </c>
      <c r="M293" s="3" t="s">
        <v>5841</v>
      </c>
      <c r="N293" s="3" t="s">
        <v>2891</v>
      </c>
      <c r="P293" s="3" t="s">
        <v>669</v>
      </c>
      <c r="Q293" s="3" t="s">
        <v>1475</v>
      </c>
      <c r="R293" s="3" t="s">
        <v>2434</v>
      </c>
      <c r="S293" s="2" t="str">
        <f>IF(P293="심사불필요","-",VLOOKUP(K293,'[1]자격증 backdata'!A:G,7,0))</f>
        <v>-</v>
      </c>
      <c r="T293" s="2" t="str">
        <f>IF(S293="-","-",IF(COUNTIFS(B:B,B293,S:S,"필수")&gt;0,"자격요건충족","확인필요"))</f>
        <v>-</v>
      </c>
      <c r="U293" s="2"/>
      <c r="W293" s="2">
        <f>IF(Q293="4급","심사불필요",VLOOKUP(K293,'[1]자격증 backdata'!A:B,2,0))</f>
        <v>4</v>
      </c>
      <c r="X293" s="3">
        <f>IF(R293="A", MIN(20, SUMIFS(W:W, B:B, B293, R:R, "A")),IF(R293="B", MIN(30, SUMIFS(W:W, B:B, B293, R:R, "B")),"비해당분야"))</f>
        <v>8</v>
      </c>
      <c r="Y293" s="3" t="str">
        <f>IF(R293="C",MIN(30,IF(COUNTIFS(B:B,B293,W:W,"가1")=1,25,IF(COUNTIFS(B:B,B293,W:W,"가1")&gt;=2,30,0))+IF(COUNTIFS(B:B,B293,W:W,"나1")&gt;=4,30,IF(COUNTIFS(B:B,B293,W:W,"나1")=3,26,IF(COUNTIFS(B:B,B293,W:W,"나1")=2,22,IF(COUNTIFS(B:B,B293,W:W,"나1")=1,18,0)))))+MIN(30,IF(COUNTIFS(B:B,B293,W:W,"가2")=1,25,IF(COUNTIFS(B:B,B293,W:W,"가2")&gt;=2,30,0))+IF(COUNTIFS(B:B,B293,W:W,"나2")=3,30,IF(COUNTIFS(B:B,B293,W:W,"나2")=2,25,IF(COUNTIFS(B:B,B293,W:W,"나2")=1,20,0)))),"비해당분야")</f>
        <v>비해당분야</v>
      </c>
      <c r="Z293" s="3" t="str">
        <f>IF(R293="C",VLOOKUP(K293,'[1]자격증 backdata'!A:F,6,0),"비해당분야")</f>
        <v>비해당분야</v>
      </c>
      <c r="AA293" s="3" t="str">
        <f>IF(R293="C",SUMIF(B:B,B293,Z:Z),"비해당분야")</f>
        <v>비해당분야</v>
      </c>
      <c r="AB293" s="3" t="str">
        <f>IF(R293="C",SUM(Y293,AA293),"비해당분야")</f>
        <v>비해당분야</v>
      </c>
      <c r="AC293" s="3">
        <f>IF(R293="C",AB293,X293)</f>
        <v>8</v>
      </c>
      <c r="AD293" s="3">
        <f>VLOOKUP(K293,'[1]자격증 backdata'!A:D,4,0)</f>
        <v>0</v>
      </c>
      <c r="AE293" s="3">
        <f>IF(_xlfn.MAXIFS(AD:AD,B:B,B293)&gt;10,10,_xlfn.MAXIFS(AD:AD,B:B,B293))</f>
        <v>5</v>
      </c>
      <c r="AG293" s="2" t="str">
        <f>VLOOKUP(K293,'[1]자격증 backdata'!A:C,3,0)</f>
        <v>H</v>
      </c>
      <c r="AH293" s="2">
        <f>COUNTIFS($B:$B,$B293,$AG:$AG,AH$1)</f>
        <v>0</v>
      </c>
      <c r="AI293" s="2">
        <f>COUNTIFS($B:$B,$B293,$AG:$AG,AI$1)</f>
        <v>0</v>
      </c>
      <c r="AJ293" s="2">
        <f>COUNTIFS($B:$B,$B293,$AG:$AG,AJ$1)</f>
        <v>0</v>
      </c>
      <c r="AK293" s="2">
        <f>COUNTIFS($B:$B,$B293,$AG:$AG,AK$1)</f>
        <v>0</v>
      </c>
      <c r="AL293" s="2">
        <f>COUNTIFS($B:$B,$B293,$AG:$AG,AL$1)</f>
        <v>1</v>
      </c>
      <c r="AM293" s="2">
        <f>COUNTIFS($B:$B,$B293,$AG:$AG,AM$1)</f>
        <v>0</v>
      </c>
      <c r="AN293" s="2">
        <f>COUNTIFS($B:$B,$B293,$AG:$AG,AN$1)</f>
        <v>0</v>
      </c>
      <c r="AO293" s="2">
        <f>COUNTIFS($B:$B,$B293,$AG:$AG,AO$1)</f>
        <v>1</v>
      </c>
      <c r="AP293" s="2">
        <f>COUNTIFS($B:$B,$B293,$AG:$AG,AP$1)</f>
        <v>0</v>
      </c>
      <c r="AQ293" s="2">
        <f>COUNTIFS($B:$B,$B293,$AG:$AG,AQ$1)</f>
        <v>0</v>
      </c>
      <c r="AR293" s="2">
        <f>COUNTIFS($B:$B,$B293,$AG:$AG,AR$1)</f>
        <v>0</v>
      </c>
      <c r="AS293" s="2">
        <f>COUNTIFS($B:$B,$B293,$AG:$AG,AS$1)</f>
        <v>0</v>
      </c>
      <c r="AT293" s="2">
        <f>COUNTIFS($B:$B,$B293,$AG:$AG,AT$1)</f>
        <v>1</v>
      </c>
      <c r="AU293" s="2">
        <f>COUNTIFS($B:$B,$B293,$AG:$AG,AU$1)</f>
        <v>0</v>
      </c>
    </row>
    <row r="294" spans="1:47" ht="15" customHeight="1" x14ac:dyDescent="0.35">
      <c r="A294" s="4">
        <f>IF(B293=B294,A293,A293+1)</f>
        <v>89</v>
      </c>
      <c r="B294" s="4" t="s">
        <v>5839</v>
      </c>
      <c r="C294" s="4" t="s">
        <v>5838</v>
      </c>
      <c r="D294" s="4" t="s">
        <v>3044</v>
      </c>
      <c r="E294" s="4" t="s">
        <v>3043</v>
      </c>
      <c r="F294" s="4" t="s">
        <v>7</v>
      </c>
      <c r="G294" s="4" t="s">
        <v>8</v>
      </c>
      <c r="H294" s="4" t="s">
        <v>7</v>
      </c>
      <c r="I294" s="4">
        <v>1</v>
      </c>
      <c r="J294" s="4" t="s">
        <v>106</v>
      </c>
      <c r="K294" s="4" t="s">
        <v>3057</v>
      </c>
      <c r="L294" s="4" t="s">
        <v>55</v>
      </c>
      <c r="M294" s="4" t="s">
        <v>5840</v>
      </c>
      <c r="N294" s="4" t="s">
        <v>3569</v>
      </c>
      <c r="P294" s="4" t="s">
        <v>669</v>
      </c>
      <c r="Q294" s="4" t="s">
        <v>1475</v>
      </c>
      <c r="R294" s="4" t="s">
        <v>2434</v>
      </c>
      <c r="S294" s="5" t="str">
        <f>IF(P294="심사불필요","-",VLOOKUP(K294,'[1]자격증 backdata'!A:G,7,0))</f>
        <v>-</v>
      </c>
      <c r="T294" s="5" t="str">
        <f>IF(S294="-","-",IF(COUNTIFS(B:B,B294,S:S,"필수")&gt;0,"자격요건충족","확인필요"))</f>
        <v>-</v>
      </c>
      <c r="U294" s="5"/>
      <c r="W294" s="5">
        <f>IF(Q294="4급","심사불필요",VLOOKUP(K294,'[1]자격증 backdata'!A:B,2,0))</f>
        <v>4</v>
      </c>
      <c r="X294" s="4">
        <f>IF(R294="A", MIN(20, SUMIFS(W:W, B:B, B294, R:R, "A")),IF(R294="B", MIN(30, SUMIFS(W:W, B:B, B294, R:R, "B")),"비해당분야"))</f>
        <v>4</v>
      </c>
      <c r="Y294" s="4" t="str">
        <f>IF(R294="C",MIN(30,IF(COUNTIFS(B:B,B294,W:W,"가1")=1,25,IF(COUNTIFS(B:B,B294,W:W,"가1")&gt;=2,30,0))+IF(COUNTIFS(B:B,B294,W:W,"나1")&gt;=4,30,IF(COUNTIFS(B:B,B294,W:W,"나1")=3,26,IF(COUNTIFS(B:B,B294,W:W,"나1")=2,22,IF(COUNTIFS(B:B,B294,W:W,"나1")=1,18,0)))))+MIN(30,IF(COUNTIFS(B:B,B294,W:W,"가2")=1,25,IF(COUNTIFS(B:B,B294,W:W,"가2")&gt;=2,30,0))+IF(COUNTIFS(B:B,B294,W:W,"나2")=3,30,IF(COUNTIFS(B:B,B294,W:W,"나2")=2,25,IF(COUNTIFS(B:B,B294,W:W,"나2")=1,20,0)))),"비해당분야")</f>
        <v>비해당분야</v>
      </c>
      <c r="Z294" s="4" t="str">
        <f>IF(R294="C",VLOOKUP(K294,'[1]자격증 backdata'!A:F,6,0),"비해당분야")</f>
        <v>비해당분야</v>
      </c>
      <c r="AA294" s="4" t="str">
        <f>IF(R294="C",SUMIF(B:B,B294,Z:Z),"비해당분야")</f>
        <v>비해당분야</v>
      </c>
      <c r="AB294" s="4" t="str">
        <f>IF(R294="C",SUM(Y294,AA294),"비해당분야")</f>
        <v>비해당분야</v>
      </c>
      <c r="AC294" s="4">
        <f>IF(R294="C",AB294,X294)</f>
        <v>4</v>
      </c>
      <c r="AD294" s="4">
        <f>VLOOKUP(K294,'[1]자격증 backdata'!A:D,4,0)</f>
        <v>0</v>
      </c>
      <c r="AE294" s="4">
        <f>IF(_xlfn.MAXIFS(AD:AD,B:B,B294)&gt;10,10,_xlfn.MAXIFS(AD:AD,B:B,B294))</f>
        <v>5</v>
      </c>
      <c r="AG294" s="5" t="str">
        <f>VLOOKUP(K294,'[1]자격증 backdata'!A:C,3,0)</f>
        <v>M</v>
      </c>
      <c r="AH294" s="5">
        <f>COUNTIFS($B:$B,$B294,$AG:$AG,AH$1)</f>
        <v>0</v>
      </c>
      <c r="AI294" s="5">
        <f>COUNTIFS($B:$B,$B294,$AG:$AG,AI$1)</f>
        <v>0</v>
      </c>
      <c r="AJ294" s="5">
        <f>COUNTIFS($B:$B,$B294,$AG:$AG,AJ$1)</f>
        <v>0</v>
      </c>
      <c r="AK294" s="5">
        <f>COUNTIFS($B:$B,$B294,$AG:$AG,AK$1)</f>
        <v>0</v>
      </c>
      <c r="AL294" s="5">
        <f>COUNTIFS($B:$B,$B294,$AG:$AG,AL$1)</f>
        <v>0</v>
      </c>
      <c r="AM294" s="5">
        <f>COUNTIFS($B:$B,$B294,$AG:$AG,AM$1)</f>
        <v>0</v>
      </c>
      <c r="AN294" s="5">
        <f>COUNTIFS($B:$B,$B294,$AG:$AG,AN$1)</f>
        <v>0</v>
      </c>
      <c r="AO294" s="5">
        <f>COUNTIFS($B:$B,$B294,$AG:$AG,AO$1)</f>
        <v>0</v>
      </c>
      <c r="AP294" s="5">
        <f>COUNTIFS($B:$B,$B294,$AG:$AG,AP$1)</f>
        <v>0</v>
      </c>
      <c r="AQ294" s="5">
        <f>COUNTIFS($B:$B,$B294,$AG:$AG,AQ$1)</f>
        <v>0</v>
      </c>
      <c r="AR294" s="5">
        <f>COUNTIFS($B:$B,$B294,$AG:$AG,AR$1)</f>
        <v>0</v>
      </c>
      <c r="AS294" s="5">
        <f>COUNTIFS($B:$B,$B294,$AG:$AG,AS$1)</f>
        <v>0</v>
      </c>
      <c r="AT294" s="5">
        <f>COUNTIFS($B:$B,$B294,$AG:$AG,AT$1)</f>
        <v>1</v>
      </c>
      <c r="AU294" s="5">
        <f>COUNTIFS($B:$B,$B294,$AG:$AG,AU$1)</f>
        <v>0</v>
      </c>
    </row>
    <row r="295" spans="1:47" ht="15" customHeight="1" x14ac:dyDescent="0.35">
      <c r="A295" s="6">
        <f>IF(B294=B295,A294,A294+1)</f>
        <v>89</v>
      </c>
      <c r="B295" s="6" t="s">
        <v>5839</v>
      </c>
      <c r="C295" s="6" t="s">
        <v>5838</v>
      </c>
      <c r="D295" s="6" t="s">
        <v>3044</v>
      </c>
      <c r="E295" s="6" t="s">
        <v>3043</v>
      </c>
      <c r="F295" s="4" t="s">
        <v>7</v>
      </c>
      <c r="G295" s="4" t="s">
        <v>8</v>
      </c>
      <c r="H295" s="4" t="s">
        <v>7</v>
      </c>
      <c r="I295" s="4">
        <v>2</v>
      </c>
      <c r="J295" s="4" t="s">
        <v>69</v>
      </c>
      <c r="K295" s="4" t="s">
        <v>3065</v>
      </c>
      <c r="L295" s="4" t="s">
        <v>36</v>
      </c>
      <c r="M295" s="4" t="s">
        <v>5837</v>
      </c>
      <c r="N295" s="4" t="s">
        <v>1368</v>
      </c>
      <c r="P295" s="4" t="s">
        <v>669</v>
      </c>
      <c r="Q295" s="4" t="s">
        <v>1475</v>
      </c>
      <c r="R295" s="4" t="s">
        <v>2434</v>
      </c>
      <c r="S295" s="5" t="str">
        <f>IF(P295="심사불필요","-",VLOOKUP(K295,'[1]자격증 backdata'!A:G,7,0))</f>
        <v>-</v>
      </c>
      <c r="T295" s="5" t="str">
        <f>IF(S295="-","-",IF(COUNTIFS(B:B,B295,S:S,"필수")&gt;0,"자격요건충족","확인필요"))</f>
        <v>-</v>
      </c>
      <c r="U295" s="5"/>
      <c r="W295" s="5">
        <f>IF(Q295="4급","심사불필요",VLOOKUP(K295,'[1]자격증 backdata'!A:B,2,0))</f>
        <v>0</v>
      </c>
      <c r="X295" s="4">
        <f>IF(R295="A", MIN(20, SUMIFS(W:W, B:B, B295, R:R, "A")),IF(R295="B", MIN(30, SUMIFS(W:W, B:B, B295, R:R, "B")),"비해당분야"))</f>
        <v>4</v>
      </c>
      <c r="Y295" s="4" t="str">
        <f>IF(R295="C",MIN(30,IF(COUNTIFS(B:B,B295,W:W,"가1")=1,25,IF(COUNTIFS(B:B,B295,W:W,"가1")&gt;=2,30,0))+IF(COUNTIFS(B:B,B295,W:W,"나1")&gt;=4,30,IF(COUNTIFS(B:B,B295,W:W,"나1")=3,26,IF(COUNTIFS(B:B,B295,W:W,"나1")=2,22,IF(COUNTIFS(B:B,B295,W:W,"나1")=1,18,0)))))+MIN(30,IF(COUNTIFS(B:B,B295,W:W,"가2")=1,25,IF(COUNTIFS(B:B,B295,W:W,"가2")&gt;=2,30,0))+IF(COUNTIFS(B:B,B295,W:W,"나2")=3,30,IF(COUNTIFS(B:B,B295,W:W,"나2")=2,25,IF(COUNTIFS(B:B,B295,W:W,"나2")=1,20,0)))),"비해당분야")</f>
        <v>비해당분야</v>
      </c>
      <c r="Z295" s="4" t="str">
        <f>IF(R295="C",VLOOKUP(K295,'[1]자격증 backdata'!A:F,6,0),"비해당분야")</f>
        <v>비해당분야</v>
      </c>
      <c r="AA295" s="4" t="str">
        <f>IF(R295="C",SUMIF(B:B,B295,Z:Z),"비해당분야")</f>
        <v>비해당분야</v>
      </c>
      <c r="AB295" s="4" t="str">
        <f>IF(R295="C",SUM(Y295,AA295),"비해당분야")</f>
        <v>비해당분야</v>
      </c>
      <c r="AC295" s="4">
        <f>IF(R295="C",AB295,X295)</f>
        <v>4</v>
      </c>
      <c r="AD295" s="4">
        <f>VLOOKUP(K295,'[1]자격증 backdata'!A:D,4,0)</f>
        <v>5</v>
      </c>
      <c r="AE295" s="4">
        <f>IF(_xlfn.MAXIFS(AD:AD,B:B,B295)&gt;10,10,_xlfn.MAXIFS(AD:AD,B:B,B295))</f>
        <v>5</v>
      </c>
      <c r="AG295" s="5">
        <f>VLOOKUP(K295,'[1]자격증 backdata'!A:C,3,0)</f>
        <v>0</v>
      </c>
      <c r="AH295" s="5">
        <f>COUNTIFS($B:$B,$B295,$AG:$AG,AH$1)</f>
        <v>0</v>
      </c>
      <c r="AI295" s="5">
        <f>COUNTIFS($B:$B,$B295,$AG:$AG,AI$1)</f>
        <v>0</v>
      </c>
      <c r="AJ295" s="5">
        <f>COUNTIFS($B:$B,$B295,$AG:$AG,AJ$1)</f>
        <v>0</v>
      </c>
      <c r="AK295" s="5">
        <f>COUNTIFS($B:$B,$B295,$AG:$AG,AK$1)</f>
        <v>0</v>
      </c>
      <c r="AL295" s="5">
        <f>COUNTIFS($B:$B,$B295,$AG:$AG,AL$1)</f>
        <v>0</v>
      </c>
      <c r="AM295" s="5">
        <f>COUNTIFS($B:$B,$B295,$AG:$AG,AM$1)</f>
        <v>0</v>
      </c>
      <c r="AN295" s="5">
        <f>COUNTIFS($B:$B,$B295,$AG:$AG,AN$1)</f>
        <v>0</v>
      </c>
      <c r="AO295" s="5">
        <f>COUNTIFS($B:$B,$B295,$AG:$AG,AO$1)</f>
        <v>0</v>
      </c>
      <c r="AP295" s="5">
        <f>COUNTIFS($B:$B,$B295,$AG:$AG,AP$1)</f>
        <v>0</v>
      </c>
      <c r="AQ295" s="5">
        <f>COUNTIFS($B:$B,$B295,$AG:$AG,AQ$1)</f>
        <v>0</v>
      </c>
      <c r="AR295" s="5">
        <f>COUNTIFS($B:$B,$B295,$AG:$AG,AR$1)</f>
        <v>0</v>
      </c>
      <c r="AS295" s="5">
        <f>COUNTIFS($B:$B,$B295,$AG:$AG,AS$1)</f>
        <v>0</v>
      </c>
      <c r="AT295" s="5">
        <f>COUNTIFS($B:$B,$B295,$AG:$AG,AT$1)</f>
        <v>1</v>
      </c>
      <c r="AU295" s="5">
        <f>COUNTIFS($B:$B,$B295,$AG:$AG,AU$1)</f>
        <v>0</v>
      </c>
    </row>
    <row r="296" spans="1:47" ht="15" customHeight="1" x14ac:dyDescent="0.35">
      <c r="A296" s="3">
        <f>IF(B295=B296,A295,A295+1)</f>
        <v>90</v>
      </c>
      <c r="B296" s="3" t="s">
        <v>5835</v>
      </c>
      <c r="C296" s="3" t="s">
        <v>140</v>
      </c>
      <c r="D296" s="3" t="s">
        <v>3044</v>
      </c>
      <c r="E296" s="3" t="s">
        <v>3043</v>
      </c>
      <c r="F296" s="4" t="s">
        <v>7</v>
      </c>
      <c r="G296" s="4" t="s">
        <v>8</v>
      </c>
      <c r="H296" s="4" t="s">
        <v>7</v>
      </c>
      <c r="I296" s="3">
        <v>1</v>
      </c>
      <c r="J296" s="3" t="s">
        <v>38</v>
      </c>
      <c r="K296" s="3" t="s">
        <v>3059</v>
      </c>
      <c r="L296" s="3" t="s">
        <v>36</v>
      </c>
      <c r="M296" s="3" t="s">
        <v>5836</v>
      </c>
      <c r="N296" s="3" t="s">
        <v>508</v>
      </c>
      <c r="P296" s="3" t="s">
        <v>669</v>
      </c>
      <c r="Q296" s="3" t="s">
        <v>1475</v>
      </c>
      <c r="R296" s="3" t="s">
        <v>2434</v>
      </c>
      <c r="S296" s="2" t="str">
        <f>IF(P296="심사불필요","-",VLOOKUP(K296,'[1]자격증 backdata'!A:G,7,0))</f>
        <v>-</v>
      </c>
      <c r="T296" s="2" t="str">
        <f>IF(S296="-","-",IF(COUNTIFS(B:B,B296,S:S,"필수")&gt;0,"자격요건충족","확인필요"))</f>
        <v>-</v>
      </c>
      <c r="U296" s="2"/>
      <c r="W296" s="2">
        <f>IF(Q296="4급","심사불필요",VLOOKUP(K296,'[1]자격증 backdata'!A:B,2,0))</f>
        <v>0</v>
      </c>
      <c r="X296" s="3">
        <f>IF(R296="A", MIN(20, SUMIFS(W:W, B:B, B296, R:R, "A")),IF(R296="B", MIN(30, SUMIFS(W:W, B:B, B296, R:R, "B")),"비해당분야"))</f>
        <v>4</v>
      </c>
      <c r="Y296" s="3" t="str">
        <f>IF(R296="C",MIN(30,IF(COUNTIFS(B:B,B296,W:W,"가1")=1,25,IF(COUNTIFS(B:B,B296,W:W,"가1")&gt;=2,30,0))+IF(COUNTIFS(B:B,B296,W:W,"나1")&gt;=4,30,IF(COUNTIFS(B:B,B296,W:W,"나1")=3,26,IF(COUNTIFS(B:B,B296,W:W,"나1")=2,22,IF(COUNTIFS(B:B,B296,W:W,"나1")=1,18,0)))))+MIN(30,IF(COUNTIFS(B:B,B296,W:W,"가2")=1,25,IF(COUNTIFS(B:B,B296,W:W,"가2")&gt;=2,30,0))+IF(COUNTIFS(B:B,B296,W:W,"나2")=3,30,IF(COUNTIFS(B:B,B296,W:W,"나2")=2,25,IF(COUNTIFS(B:B,B296,W:W,"나2")=1,20,0)))),"비해당분야")</f>
        <v>비해당분야</v>
      </c>
      <c r="Z296" s="3" t="str">
        <f>IF(R296="C",VLOOKUP(K296,'[1]자격증 backdata'!A:F,6,0),"비해당분야")</f>
        <v>비해당분야</v>
      </c>
      <c r="AA296" s="3" t="str">
        <f>IF(R296="C",SUMIF(B:B,B296,Z:Z),"비해당분야")</f>
        <v>비해당분야</v>
      </c>
      <c r="AB296" s="3" t="str">
        <f>IF(R296="C",SUM(Y296,AA296),"비해당분야")</f>
        <v>비해당분야</v>
      </c>
      <c r="AC296" s="3">
        <f>IF(R296="C",AB296,X296)</f>
        <v>4</v>
      </c>
      <c r="AD296" s="3">
        <f>VLOOKUP(K296,'[1]자격증 backdata'!A:D,4,0)</f>
        <v>5</v>
      </c>
      <c r="AE296" s="3">
        <f>IF(_xlfn.MAXIFS(AD:AD,B:B,B296)&gt;10,10,_xlfn.MAXIFS(AD:AD,B:B,B296))</f>
        <v>5</v>
      </c>
      <c r="AG296" s="2">
        <f>VLOOKUP(K296,'[1]자격증 backdata'!A:C,3,0)</f>
        <v>0</v>
      </c>
      <c r="AH296" s="2">
        <f>COUNTIFS($B:$B,$B296,$AG:$AG,AH$1)</f>
        <v>0</v>
      </c>
      <c r="AI296" s="2">
        <f>COUNTIFS($B:$B,$B296,$AG:$AG,AI$1)</f>
        <v>0</v>
      </c>
      <c r="AJ296" s="2">
        <f>COUNTIFS($B:$B,$B296,$AG:$AG,AJ$1)</f>
        <v>0</v>
      </c>
      <c r="AK296" s="2">
        <f>COUNTIFS($B:$B,$B296,$AG:$AG,AK$1)</f>
        <v>0</v>
      </c>
      <c r="AL296" s="2">
        <f>COUNTIFS($B:$B,$B296,$AG:$AG,AL$1)</f>
        <v>0</v>
      </c>
      <c r="AM296" s="2">
        <f>COUNTIFS($B:$B,$B296,$AG:$AG,AM$1)</f>
        <v>0</v>
      </c>
      <c r="AN296" s="2">
        <f>COUNTIFS($B:$B,$B296,$AG:$AG,AN$1)</f>
        <v>0</v>
      </c>
      <c r="AO296" s="2">
        <f>COUNTIFS($B:$B,$B296,$AG:$AG,AO$1)</f>
        <v>0</v>
      </c>
      <c r="AP296" s="2">
        <f>COUNTIFS($B:$B,$B296,$AG:$AG,AP$1)</f>
        <v>0</v>
      </c>
      <c r="AQ296" s="2">
        <f>COUNTIFS($B:$B,$B296,$AG:$AG,AQ$1)</f>
        <v>0</v>
      </c>
      <c r="AR296" s="2">
        <f>COUNTIFS($B:$B,$B296,$AG:$AG,AR$1)</f>
        <v>0</v>
      </c>
      <c r="AS296" s="2">
        <f>COUNTIFS($B:$B,$B296,$AG:$AG,AS$1)</f>
        <v>0</v>
      </c>
      <c r="AT296" s="2">
        <f>COUNTIFS($B:$B,$B296,$AG:$AG,AT$1)</f>
        <v>1</v>
      </c>
      <c r="AU296" s="2">
        <f>COUNTIFS($B:$B,$B296,$AG:$AG,AU$1)</f>
        <v>0</v>
      </c>
    </row>
    <row r="297" spans="1:47" ht="15" customHeight="1" x14ac:dyDescent="0.35">
      <c r="A297" s="7">
        <f>IF(B296=B297,A296,A296+1)</f>
        <v>90</v>
      </c>
      <c r="B297" s="7" t="s">
        <v>5835</v>
      </c>
      <c r="C297" s="7" t="s">
        <v>140</v>
      </c>
      <c r="D297" s="7" t="s">
        <v>3044</v>
      </c>
      <c r="E297" s="7" t="s">
        <v>3043</v>
      </c>
      <c r="F297" s="4" t="s">
        <v>7</v>
      </c>
      <c r="G297" s="4" t="s">
        <v>8</v>
      </c>
      <c r="H297" s="4" t="s">
        <v>7</v>
      </c>
      <c r="I297" s="3">
        <v>2</v>
      </c>
      <c r="J297" s="3" t="s">
        <v>106</v>
      </c>
      <c r="K297" s="3" t="s">
        <v>3057</v>
      </c>
      <c r="L297" s="3" t="s">
        <v>55</v>
      </c>
      <c r="M297" s="3" t="s">
        <v>5834</v>
      </c>
      <c r="N297" s="3" t="s">
        <v>1256</v>
      </c>
      <c r="P297" s="3" t="s">
        <v>669</v>
      </c>
      <c r="Q297" s="3" t="s">
        <v>1475</v>
      </c>
      <c r="R297" s="3" t="s">
        <v>2434</v>
      </c>
      <c r="S297" s="2" t="str">
        <f>IF(P297="심사불필요","-",VLOOKUP(K297,'[1]자격증 backdata'!A:G,7,0))</f>
        <v>-</v>
      </c>
      <c r="T297" s="2" t="str">
        <f>IF(S297="-","-",IF(COUNTIFS(B:B,B297,S:S,"필수")&gt;0,"자격요건충족","확인필요"))</f>
        <v>-</v>
      </c>
      <c r="U297" s="2"/>
      <c r="W297" s="2">
        <f>IF(Q297="4급","심사불필요",VLOOKUP(K297,'[1]자격증 backdata'!A:B,2,0))</f>
        <v>4</v>
      </c>
      <c r="X297" s="3">
        <f>IF(R297="A", MIN(20, SUMIFS(W:W, B:B, B297, R:R, "A")),IF(R297="B", MIN(30, SUMIFS(W:W, B:B, B297, R:R, "B")),"비해당분야"))</f>
        <v>4</v>
      </c>
      <c r="Y297" s="3" t="str">
        <f>IF(R297="C",MIN(30,IF(COUNTIFS(B:B,B297,W:W,"가1")=1,25,IF(COUNTIFS(B:B,B297,W:W,"가1")&gt;=2,30,0))+IF(COUNTIFS(B:B,B297,W:W,"나1")&gt;=4,30,IF(COUNTIFS(B:B,B297,W:W,"나1")=3,26,IF(COUNTIFS(B:B,B297,W:W,"나1")=2,22,IF(COUNTIFS(B:B,B297,W:W,"나1")=1,18,0)))))+MIN(30,IF(COUNTIFS(B:B,B297,W:W,"가2")=1,25,IF(COUNTIFS(B:B,B297,W:W,"가2")&gt;=2,30,0))+IF(COUNTIFS(B:B,B297,W:W,"나2")=3,30,IF(COUNTIFS(B:B,B297,W:W,"나2")=2,25,IF(COUNTIFS(B:B,B297,W:W,"나2")=1,20,0)))),"비해당분야")</f>
        <v>비해당분야</v>
      </c>
      <c r="Z297" s="3" t="str">
        <f>IF(R297="C",VLOOKUP(K297,'[1]자격증 backdata'!A:F,6,0),"비해당분야")</f>
        <v>비해당분야</v>
      </c>
      <c r="AA297" s="3" t="str">
        <f>IF(R297="C",SUMIF(B:B,B297,Z:Z),"비해당분야")</f>
        <v>비해당분야</v>
      </c>
      <c r="AB297" s="3" t="str">
        <f>IF(R297="C",SUM(Y297,AA297),"비해당분야")</f>
        <v>비해당분야</v>
      </c>
      <c r="AC297" s="3">
        <f>IF(R297="C",AB297,X297)</f>
        <v>4</v>
      </c>
      <c r="AD297" s="3">
        <f>VLOOKUP(K297,'[1]자격증 backdata'!A:D,4,0)</f>
        <v>0</v>
      </c>
      <c r="AE297" s="3">
        <f>IF(_xlfn.MAXIFS(AD:AD,B:B,B297)&gt;10,10,_xlfn.MAXIFS(AD:AD,B:B,B297))</f>
        <v>5</v>
      </c>
      <c r="AG297" s="2" t="str">
        <f>VLOOKUP(K297,'[1]자격증 backdata'!A:C,3,0)</f>
        <v>M</v>
      </c>
      <c r="AH297" s="2">
        <f>COUNTIFS($B:$B,$B297,$AG:$AG,AH$1)</f>
        <v>0</v>
      </c>
      <c r="AI297" s="2">
        <f>COUNTIFS($B:$B,$B297,$AG:$AG,AI$1)</f>
        <v>0</v>
      </c>
      <c r="AJ297" s="2">
        <f>COUNTIFS($B:$B,$B297,$AG:$AG,AJ$1)</f>
        <v>0</v>
      </c>
      <c r="AK297" s="2">
        <f>COUNTIFS($B:$B,$B297,$AG:$AG,AK$1)</f>
        <v>0</v>
      </c>
      <c r="AL297" s="2">
        <f>COUNTIFS($B:$B,$B297,$AG:$AG,AL$1)</f>
        <v>0</v>
      </c>
      <c r="AM297" s="2">
        <f>COUNTIFS($B:$B,$B297,$AG:$AG,AM$1)</f>
        <v>0</v>
      </c>
      <c r="AN297" s="2">
        <f>COUNTIFS($B:$B,$B297,$AG:$AG,AN$1)</f>
        <v>0</v>
      </c>
      <c r="AO297" s="2">
        <f>COUNTIFS($B:$B,$B297,$AG:$AG,AO$1)</f>
        <v>0</v>
      </c>
      <c r="AP297" s="2">
        <f>COUNTIFS($B:$B,$B297,$AG:$AG,AP$1)</f>
        <v>0</v>
      </c>
      <c r="AQ297" s="2">
        <f>COUNTIFS($B:$B,$B297,$AG:$AG,AQ$1)</f>
        <v>0</v>
      </c>
      <c r="AR297" s="2">
        <f>COUNTIFS($B:$B,$B297,$AG:$AG,AR$1)</f>
        <v>0</v>
      </c>
      <c r="AS297" s="2">
        <f>COUNTIFS($B:$B,$B297,$AG:$AG,AS$1)</f>
        <v>0</v>
      </c>
      <c r="AT297" s="2">
        <f>COUNTIFS($B:$B,$B297,$AG:$AG,AT$1)</f>
        <v>1</v>
      </c>
      <c r="AU297" s="2">
        <f>COUNTIFS($B:$B,$B297,$AG:$AG,AU$1)</f>
        <v>0</v>
      </c>
    </row>
    <row r="298" spans="1:47" ht="15" customHeight="1" x14ac:dyDescent="0.35">
      <c r="A298" s="4">
        <f>IF(B297=B298,A297,A297+1)</f>
        <v>91</v>
      </c>
      <c r="B298" s="4" t="s">
        <v>5833</v>
      </c>
      <c r="C298" s="4" t="s">
        <v>5832</v>
      </c>
      <c r="D298" s="4" t="s">
        <v>3044</v>
      </c>
      <c r="E298" s="4" t="s">
        <v>3043</v>
      </c>
      <c r="F298" s="4" t="s">
        <v>7</v>
      </c>
      <c r="G298" s="4" t="s">
        <v>8</v>
      </c>
      <c r="H298" s="4" t="s">
        <v>7</v>
      </c>
      <c r="I298" s="4">
        <v>1</v>
      </c>
      <c r="J298" s="4" t="s">
        <v>69</v>
      </c>
      <c r="K298" s="4" t="s">
        <v>3065</v>
      </c>
      <c r="L298" s="4" t="s">
        <v>36</v>
      </c>
      <c r="M298" s="4" t="s">
        <v>5831</v>
      </c>
      <c r="N298" s="4" t="s">
        <v>205</v>
      </c>
      <c r="P298" s="4" t="s">
        <v>669</v>
      </c>
      <c r="Q298" s="4" t="s">
        <v>1475</v>
      </c>
      <c r="R298" s="4" t="s">
        <v>2434</v>
      </c>
      <c r="S298" s="5" t="str">
        <f>IF(P298="심사불필요","-",VLOOKUP(K298,'[1]자격증 backdata'!A:G,7,0))</f>
        <v>-</v>
      </c>
      <c r="T298" s="5" t="str">
        <f>IF(S298="-","-",IF(COUNTIFS(B:B,B298,S:S,"필수")&gt;0,"자격요건충족","확인필요"))</f>
        <v>-</v>
      </c>
      <c r="U298" s="5"/>
      <c r="W298" s="5">
        <f>IF(Q298="4급","심사불필요",VLOOKUP(K298,'[1]자격증 backdata'!A:B,2,0))</f>
        <v>0</v>
      </c>
      <c r="X298" s="4">
        <f>IF(R298="A", MIN(20, SUMIFS(W:W, B:B, B298, R:R, "A")),IF(R298="B", MIN(30, SUMIFS(W:W, B:B, B298, R:R, "B")),"비해당분야"))</f>
        <v>0</v>
      </c>
      <c r="Y298" s="4" t="str">
        <f>IF(R298="C",MIN(30,IF(COUNTIFS(B:B,B298,W:W,"가1")=1,25,IF(COUNTIFS(B:B,B298,W:W,"가1")&gt;=2,30,0))+IF(COUNTIFS(B:B,B298,W:W,"나1")&gt;=4,30,IF(COUNTIFS(B:B,B298,W:W,"나1")=3,26,IF(COUNTIFS(B:B,B298,W:W,"나1")=2,22,IF(COUNTIFS(B:B,B298,W:W,"나1")=1,18,0)))))+MIN(30,IF(COUNTIFS(B:B,B298,W:W,"가2")=1,25,IF(COUNTIFS(B:B,B298,W:W,"가2")&gt;=2,30,0))+IF(COUNTIFS(B:B,B298,W:W,"나2")=3,30,IF(COUNTIFS(B:B,B298,W:W,"나2")=2,25,IF(COUNTIFS(B:B,B298,W:W,"나2")=1,20,0)))),"비해당분야")</f>
        <v>비해당분야</v>
      </c>
      <c r="Z298" s="4" t="str">
        <f>IF(R298="C",VLOOKUP(K298,'[1]자격증 backdata'!A:F,6,0),"비해당분야")</f>
        <v>비해당분야</v>
      </c>
      <c r="AA298" s="4" t="str">
        <f>IF(R298="C",SUMIF(B:B,B298,Z:Z),"비해당분야")</f>
        <v>비해당분야</v>
      </c>
      <c r="AB298" s="4" t="str">
        <f>IF(R298="C",SUM(Y298,AA298),"비해당분야")</f>
        <v>비해당분야</v>
      </c>
      <c r="AC298" s="4">
        <f>IF(R298="C",AB298,X298)</f>
        <v>0</v>
      </c>
      <c r="AD298" s="4">
        <f>VLOOKUP(K298,'[1]자격증 backdata'!A:D,4,0)</f>
        <v>5</v>
      </c>
      <c r="AE298" s="4">
        <f>IF(_xlfn.MAXIFS(AD:AD,B:B,B298)&gt;10,10,_xlfn.MAXIFS(AD:AD,B:B,B298))</f>
        <v>5</v>
      </c>
      <c r="AG298" s="5">
        <f>VLOOKUP(K298,'[1]자격증 backdata'!A:C,3,0)</f>
        <v>0</v>
      </c>
      <c r="AH298" s="5">
        <f>COUNTIFS($B:$B,$B298,$AG:$AG,AH$1)</f>
        <v>0</v>
      </c>
      <c r="AI298" s="5">
        <f>COUNTIFS($B:$B,$B298,$AG:$AG,AI$1)</f>
        <v>0</v>
      </c>
      <c r="AJ298" s="5">
        <f>COUNTIFS($B:$B,$B298,$AG:$AG,AJ$1)</f>
        <v>0</v>
      </c>
      <c r="AK298" s="5">
        <f>COUNTIFS($B:$B,$B298,$AG:$AG,AK$1)</f>
        <v>0</v>
      </c>
      <c r="AL298" s="5">
        <f>COUNTIFS($B:$B,$B298,$AG:$AG,AL$1)</f>
        <v>0</v>
      </c>
      <c r="AM298" s="5">
        <f>COUNTIFS($B:$B,$B298,$AG:$AG,AM$1)</f>
        <v>0</v>
      </c>
      <c r="AN298" s="5">
        <f>COUNTIFS($B:$B,$B298,$AG:$AG,AN$1)</f>
        <v>0</v>
      </c>
      <c r="AO298" s="5">
        <f>COUNTIFS($B:$B,$B298,$AG:$AG,AO$1)</f>
        <v>0</v>
      </c>
      <c r="AP298" s="5">
        <f>COUNTIFS($B:$B,$B298,$AG:$AG,AP$1)</f>
        <v>0</v>
      </c>
      <c r="AQ298" s="5">
        <f>COUNTIFS($B:$B,$B298,$AG:$AG,AQ$1)</f>
        <v>0</v>
      </c>
      <c r="AR298" s="5">
        <f>COUNTIFS($B:$B,$B298,$AG:$AG,AR$1)</f>
        <v>0</v>
      </c>
      <c r="AS298" s="5">
        <f>COUNTIFS($B:$B,$B298,$AG:$AG,AS$1)</f>
        <v>0</v>
      </c>
      <c r="AT298" s="5">
        <f>COUNTIFS($B:$B,$B298,$AG:$AG,AT$1)</f>
        <v>0</v>
      </c>
      <c r="AU298" s="5">
        <f>COUNTIFS($B:$B,$B298,$AG:$AG,AU$1)</f>
        <v>0</v>
      </c>
    </row>
    <row r="299" spans="1:47" ht="15" customHeight="1" x14ac:dyDescent="0.35">
      <c r="A299" s="3">
        <f>IF(B298=B299,A298,A298+1)</f>
        <v>92</v>
      </c>
      <c r="B299" s="3" t="s">
        <v>5829</v>
      </c>
      <c r="C299" s="3" t="s">
        <v>5828</v>
      </c>
      <c r="D299" s="3" t="s">
        <v>3044</v>
      </c>
      <c r="E299" s="3" t="s">
        <v>3043</v>
      </c>
      <c r="F299" s="4" t="s">
        <v>7</v>
      </c>
      <c r="G299" s="4" t="s">
        <v>8</v>
      </c>
      <c r="H299" s="4" t="s">
        <v>7</v>
      </c>
      <c r="I299" s="3">
        <v>1</v>
      </c>
      <c r="J299" s="3" t="s">
        <v>106</v>
      </c>
      <c r="K299" s="3" t="s">
        <v>3057</v>
      </c>
      <c r="L299" s="3" t="s">
        <v>55</v>
      </c>
      <c r="M299" s="3" t="s">
        <v>5830</v>
      </c>
      <c r="N299" s="3" t="s">
        <v>1499</v>
      </c>
      <c r="P299" s="3" t="s">
        <v>669</v>
      </c>
      <c r="Q299" s="3" t="s">
        <v>1475</v>
      </c>
      <c r="R299" s="3" t="s">
        <v>2434</v>
      </c>
      <c r="S299" s="2" t="str">
        <f>IF(P299="심사불필요","-",VLOOKUP(K299,'[1]자격증 backdata'!A:G,7,0))</f>
        <v>-</v>
      </c>
      <c r="T299" s="2" t="str">
        <f>IF(S299="-","-",IF(COUNTIFS(B:B,B299,S:S,"필수")&gt;0,"자격요건충족","확인필요"))</f>
        <v>-</v>
      </c>
      <c r="U299" s="2"/>
      <c r="W299" s="2">
        <f>IF(Q299="4급","심사불필요",VLOOKUP(K299,'[1]자격증 backdata'!A:B,2,0))</f>
        <v>4</v>
      </c>
      <c r="X299" s="3">
        <f>IF(R299="A", MIN(20, SUMIFS(W:W, B:B, B299, R:R, "A")),IF(R299="B", MIN(30, SUMIFS(W:W, B:B, B299, R:R, "B")),"비해당분야"))</f>
        <v>4</v>
      </c>
      <c r="Y299" s="3" t="str">
        <f>IF(R299="C",MIN(30,IF(COUNTIFS(B:B,B299,W:W,"가1")=1,25,IF(COUNTIFS(B:B,B299,W:W,"가1")&gt;=2,30,0))+IF(COUNTIFS(B:B,B299,W:W,"나1")&gt;=4,30,IF(COUNTIFS(B:B,B299,W:W,"나1")=3,26,IF(COUNTIFS(B:B,B299,W:W,"나1")=2,22,IF(COUNTIFS(B:B,B299,W:W,"나1")=1,18,0)))))+MIN(30,IF(COUNTIFS(B:B,B299,W:W,"가2")=1,25,IF(COUNTIFS(B:B,B299,W:W,"가2")&gt;=2,30,0))+IF(COUNTIFS(B:B,B299,W:W,"나2")=3,30,IF(COUNTIFS(B:B,B299,W:W,"나2")=2,25,IF(COUNTIFS(B:B,B299,W:W,"나2")=1,20,0)))),"비해당분야")</f>
        <v>비해당분야</v>
      </c>
      <c r="Z299" s="3" t="str">
        <f>IF(R299="C",VLOOKUP(K299,'[1]자격증 backdata'!A:F,6,0),"비해당분야")</f>
        <v>비해당분야</v>
      </c>
      <c r="AA299" s="3" t="str">
        <f>IF(R299="C",SUMIF(B:B,B299,Z:Z),"비해당분야")</f>
        <v>비해당분야</v>
      </c>
      <c r="AB299" s="3" t="str">
        <f>IF(R299="C",SUM(Y299,AA299),"비해당분야")</f>
        <v>비해당분야</v>
      </c>
      <c r="AC299" s="3">
        <f>IF(R299="C",AB299,X299)</f>
        <v>4</v>
      </c>
      <c r="AD299" s="3">
        <f>VLOOKUP(K299,'[1]자격증 backdata'!A:D,4,0)</f>
        <v>0</v>
      </c>
      <c r="AE299" s="3">
        <f>IF(_xlfn.MAXIFS(AD:AD,B:B,B299)&gt;10,10,_xlfn.MAXIFS(AD:AD,B:B,B299))</f>
        <v>5</v>
      </c>
      <c r="AG299" s="2" t="str">
        <f>VLOOKUP(K299,'[1]자격증 backdata'!A:C,3,0)</f>
        <v>M</v>
      </c>
      <c r="AH299" s="2">
        <f>COUNTIFS($B:$B,$B299,$AG:$AG,AH$1)</f>
        <v>0</v>
      </c>
      <c r="AI299" s="2">
        <f>COUNTIFS($B:$B,$B299,$AG:$AG,AI$1)</f>
        <v>0</v>
      </c>
      <c r="AJ299" s="2">
        <f>COUNTIFS($B:$B,$B299,$AG:$AG,AJ$1)</f>
        <v>0</v>
      </c>
      <c r="AK299" s="2">
        <f>COUNTIFS($B:$B,$B299,$AG:$AG,AK$1)</f>
        <v>0</v>
      </c>
      <c r="AL299" s="2">
        <f>COUNTIFS($B:$B,$B299,$AG:$AG,AL$1)</f>
        <v>0</v>
      </c>
      <c r="AM299" s="2">
        <f>COUNTIFS($B:$B,$B299,$AG:$AG,AM$1)</f>
        <v>0</v>
      </c>
      <c r="AN299" s="2">
        <f>COUNTIFS($B:$B,$B299,$AG:$AG,AN$1)</f>
        <v>0</v>
      </c>
      <c r="AO299" s="2">
        <f>COUNTIFS($B:$B,$B299,$AG:$AG,AO$1)</f>
        <v>0</v>
      </c>
      <c r="AP299" s="2">
        <f>COUNTIFS($B:$B,$B299,$AG:$AG,AP$1)</f>
        <v>0</v>
      </c>
      <c r="AQ299" s="2">
        <f>COUNTIFS($B:$B,$B299,$AG:$AG,AQ$1)</f>
        <v>0</v>
      </c>
      <c r="AR299" s="2">
        <f>COUNTIFS($B:$B,$B299,$AG:$AG,AR$1)</f>
        <v>0</v>
      </c>
      <c r="AS299" s="2">
        <f>COUNTIFS($B:$B,$B299,$AG:$AG,AS$1)</f>
        <v>0</v>
      </c>
      <c r="AT299" s="2">
        <f>COUNTIFS($B:$B,$B299,$AG:$AG,AT$1)</f>
        <v>1</v>
      </c>
      <c r="AU299" s="2">
        <f>COUNTIFS($B:$B,$B299,$AG:$AG,AU$1)</f>
        <v>0</v>
      </c>
    </row>
    <row r="300" spans="1:47" ht="15" customHeight="1" x14ac:dyDescent="0.35">
      <c r="A300" s="7">
        <f>IF(B299=B300,A299,A299+1)</f>
        <v>92</v>
      </c>
      <c r="B300" s="7" t="s">
        <v>5829</v>
      </c>
      <c r="C300" s="7" t="s">
        <v>5828</v>
      </c>
      <c r="D300" s="7" t="s">
        <v>3044</v>
      </c>
      <c r="E300" s="7" t="s">
        <v>3043</v>
      </c>
      <c r="F300" s="4" t="s">
        <v>7</v>
      </c>
      <c r="G300" s="4" t="s">
        <v>8</v>
      </c>
      <c r="H300" s="4" t="s">
        <v>7</v>
      </c>
      <c r="I300" s="3">
        <v>2</v>
      </c>
      <c r="J300" s="3" t="s">
        <v>69</v>
      </c>
      <c r="K300" s="3" t="s">
        <v>3065</v>
      </c>
      <c r="L300" s="3" t="s">
        <v>36</v>
      </c>
      <c r="M300" s="3" t="s">
        <v>5827</v>
      </c>
      <c r="N300" s="3" t="s">
        <v>2609</v>
      </c>
      <c r="P300" s="3" t="s">
        <v>669</v>
      </c>
      <c r="Q300" s="3" t="s">
        <v>1475</v>
      </c>
      <c r="R300" s="3" t="s">
        <v>2434</v>
      </c>
      <c r="S300" s="2" t="str">
        <f>IF(P300="심사불필요","-",VLOOKUP(K300,'[1]자격증 backdata'!A:G,7,0))</f>
        <v>-</v>
      </c>
      <c r="T300" s="2" t="str">
        <f>IF(S300="-","-",IF(COUNTIFS(B:B,B300,S:S,"필수")&gt;0,"자격요건충족","확인필요"))</f>
        <v>-</v>
      </c>
      <c r="U300" s="2"/>
      <c r="W300" s="2">
        <f>IF(Q300="4급","심사불필요",VLOOKUP(K300,'[1]자격증 backdata'!A:B,2,0))</f>
        <v>0</v>
      </c>
      <c r="X300" s="3">
        <f>IF(R300="A", MIN(20, SUMIFS(W:W, B:B, B300, R:R, "A")),IF(R300="B", MIN(30, SUMIFS(W:W, B:B, B300, R:R, "B")),"비해당분야"))</f>
        <v>4</v>
      </c>
      <c r="Y300" s="3" t="str">
        <f>IF(R300="C",MIN(30,IF(COUNTIFS(B:B,B300,W:W,"가1")=1,25,IF(COUNTIFS(B:B,B300,W:W,"가1")&gt;=2,30,0))+IF(COUNTIFS(B:B,B300,W:W,"나1")&gt;=4,30,IF(COUNTIFS(B:B,B300,W:W,"나1")=3,26,IF(COUNTIFS(B:B,B300,W:W,"나1")=2,22,IF(COUNTIFS(B:B,B300,W:W,"나1")=1,18,0)))))+MIN(30,IF(COUNTIFS(B:B,B300,W:W,"가2")=1,25,IF(COUNTIFS(B:B,B300,W:W,"가2")&gt;=2,30,0))+IF(COUNTIFS(B:B,B300,W:W,"나2")=3,30,IF(COUNTIFS(B:B,B300,W:W,"나2")=2,25,IF(COUNTIFS(B:B,B300,W:W,"나2")=1,20,0)))),"비해당분야")</f>
        <v>비해당분야</v>
      </c>
      <c r="Z300" s="3" t="str">
        <f>IF(R300="C",VLOOKUP(K300,'[1]자격증 backdata'!A:F,6,0),"비해당분야")</f>
        <v>비해당분야</v>
      </c>
      <c r="AA300" s="3" t="str">
        <f>IF(R300="C",SUMIF(B:B,B300,Z:Z),"비해당분야")</f>
        <v>비해당분야</v>
      </c>
      <c r="AB300" s="3" t="str">
        <f>IF(R300="C",SUM(Y300,AA300),"비해당분야")</f>
        <v>비해당분야</v>
      </c>
      <c r="AC300" s="3">
        <f>IF(R300="C",AB300,X300)</f>
        <v>4</v>
      </c>
      <c r="AD300" s="3">
        <f>VLOOKUP(K300,'[1]자격증 backdata'!A:D,4,0)</f>
        <v>5</v>
      </c>
      <c r="AE300" s="3">
        <f>IF(_xlfn.MAXIFS(AD:AD,B:B,B300)&gt;10,10,_xlfn.MAXIFS(AD:AD,B:B,B300))</f>
        <v>5</v>
      </c>
      <c r="AG300" s="2">
        <f>VLOOKUP(K300,'[1]자격증 backdata'!A:C,3,0)</f>
        <v>0</v>
      </c>
      <c r="AH300" s="2">
        <f>COUNTIFS($B:$B,$B300,$AG:$AG,AH$1)</f>
        <v>0</v>
      </c>
      <c r="AI300" s="2">
        <f>COUNTIFS($B:$B,$B300,$AG:$AG,AI$1)</f>
        <v>0</v>
      </c>
      <c r="AJ300" s="2">
        <f>COUNTIFS($B:$B,$B300,$AG:$AG,AJ$1)</f>
        <v>0</v>
      </c>
      <c r="AK300" s="2">
        <f>COUNTIFS($B:$B,$B300,$AG:$AG,AK$1)</f>
        <v>0</v>
      </c>
      <c r="AL300" s="2">
        <f>COUNTIFS($B:$B,$B300,$AG:$AG,AL$1)</f>
        <v>0</v>
      </c>
      <c r="AM300" s="2">
        <f>COUNTIFS($B:$B,$B300,$AG:$AG,AM$1)</f>
        <v>0</v>
      </c>
      <c r="AN300" s="2">
        <f>COUNTIFS($B:$B,$B300,$AG:$AG,AN$1)</f>
        <v>0</v>
      </c>
      <c r="AO300" s="2">
        <f>COUNTIFS($B:$B,$B300,$AG:$AG,AO$1)</f>
        <v>0</v>
      </c>
      <c r="AP300" s="2">
        <f>COUNTIFS($B:$B,$B300,$AG:$AG,AP$1)</f>
        <v>0</v>
      </c>
      <c r="AQ300" s="2">
        <f>COUNTIFS($B:$B,$B300,$AG:$AG,AQ$1)</f>
        <v>0</v>
      </c>
      <c r="AR300" s="2">
        <f>COUNTIFS($B:$B,$B300,$AG:$AG,AR$1)</f>
        <v>0</v>
      </c>
      <c r="AS300" s="2">
        <f>COUNTIFS($B:$B,$B300,$AG:$AG,AS$1)</f>
        <v>0</v>
      </c>
      <c r="AT300" s="2">
        <f>COUNTIFS($B:$B,$B300,$AG:$AG,AT$1)</f>
        <v>1</v>
      </c>
      <c r="AU300" s="2">
        <f>COUNTIFS($B:$B,$B300,$AG:$AG,AU$1)</f>
        <v>0</v>
      </c>
    </row>
    <row r="301" spans="1:47" ht="15" customHeight="1" x14ac:dyDescent="0.35">
      <c r="A301" s="4">
        <f>IF(B300=B301,A300,A300+1)</f>
        <v>93</v>
      </c>
      <c r="B301" s="4" t="s">
        <v>5826</v>
      </c>
      <c r="C301" s="4" t="s">
        <v>5825</v>
      </c>
      <c r="D301" s="4" t="s">
        <v>3044</v>
      </c>
      <c r="E301" s="4" t="s">
        <v>3043</v>
      </c>
      <c r="F301" s="4" t="s">
        <v>7</v>
      </c>
      <c r="G301" s="4" t="s">
        <v>8</v>
      </c>
      <c r="H301" s="4" t="s">
        <v>7</v>
      </c>
      <c r="I301" s="4">
        <v>1</v>
      </c>
      <c r="J301" s="4" t="s">
        <v>69</v>
      </c>
      <c r="K301" s="4" t="s">
        <v>3065</v>
      </c>
      <c r="L301" s="4" t="s">
        <v>36</v>
      </c>
      <c r="M301" s="4" t="s">
        <v>5824</v>
      </c>
      <c r="N301" s="4" t="s">
        <v>795</v>
      </c>
      <c r="P301" s="4" t="s">
        <v>669</v>
      </c>
      <c r="Q301" s="4" t="s">
        <v>1475</v>
      </c>
      <c r="R301" s="4" t="s">
        <v>2434</v>
      </c>
      <c r="S301" s="5" t="str">
        <f>IF(P301="심사불필요","-",VLOOKUP(K301,'[1]자격증 backdata'!A:G,7,0))</f>
        <v>-</v>
      </c>
      <c r="T301" s="5" t="str">
        <f>IF(S301="-","-",IF(COUNTIFS(B:B,B301,S:S,"필수")&gt;0,"자격요건충족","확인필요"))</f>
        <v>-</v>
      </c>
      <c r="U301" s="5"/>
      <c r="W301" s="5">
        <f>IF(Q301="4급","심사불필요",VLOOKUP(K301,'[1]자격증 backdata'!A:B,2,0))</f>
        <v>0</v>
      </c>
      <c r="X301" s="4">
        <f>IF(R301="A", MIN(20, SUMIFS(W:W, B:B, B301, R:R, "A")),IF(R301="B", MIN(30, SUMIFS(W:W, B:B, B301, R:R, "B")),"비해당분야"))</f>
        <v>0</v>
      </c>
      <c r="Y301" s="4" t="str">
        <f>IF(R301="C",MIN(30,IF(COUNTIFS(B:B,B301,W:W,"가1")=1,25,IF(COUNTIFS(B:B,B301,W:W,"가1")&gt;=2,30,0))+IF(COUNTIFS(B:B,B301,W:W,"나1")&gt;=4,30,IF(COUNTIFS(B:B,B301,W:W,"나1")=3,26,IF(COUNTIFS(B:B,B301,W:W,"나1")=2,22,IF(COUNTIFS(B:B,B301,W:W,"나1")=1,18,0)))))+MIN(30,IF(COUNTIFS(B:B,B301,W:W,"가2")=1,25,IF(COUNTIFS(B:B,B301,W:W,"가2")&gt;=2,30,0))+IF(COUNTIFS(B:B,B301,W:W,"나2")=3,30,IF(COUNTIFS(B:B,B301,W:W,"나2")=2,25,IF(COUNTIFS(B:B,B301,W:W,"나2")=1,20,0)))),"비해당분야")</f>
        <v>비해당분야</v>
      </c>
      <c r="Z301" s="4" t="str">
        <f>IF(R301="C",VLOOKUP(K301,'[1]자격증 backdata'!A:F,6,0),"비해당분야")</f>
        <v>비해당분야</v>
      </c>
      <c r="AA301" s="4" t="str">
        <f>IF(R301="C",SUMIF(B:B,B301,Z:Z),"비해당분야")</f>
        <v>비해당분야</v>
      </c>
      <c r="AB301" s="4" t="str">
        <f>IF(R301="C",SUM(Y301,AA301),"비해당분야")</f>
        <v>비해당분야</v>
      </c>
      <c r="AC301" s="4">
        <f>IF(R301="C",AB301,X301)</f>
        <v>0</v>
      </c>
      <c r="AD301" s="4">
        <f>VLOOKUP(K301,'[1]자격증 backdata'!A:D,4,0)</f>
        <v>5</v>
      </c>
      <c r="AE301" s="4">
        <f>IF(_xlfn.MAXIFS(AD:AD,B:B,B301)&gt;10,10,_xlfn.MAXIFS(AD:AD,B:B,B301))</f>
        <v>5</v>
      </c>
      <c r="AG301" s="5">
        <f>VLOOKUP(K301,'[1]자격증 backdata'!A:C,3,0)</f>
        <v>0</v>
      </c>
      <c r="AH301" s="5">
        <f>COUNTIFS($B:$B,$B301,$AG:$AG,AH$1)</f>
        <v>0</v>
      </c>
      <c r="AI301" s="5">
        <f>COUNTIFS($B:$B,$B301,$AG:$AG,AI$1)</f>
        <v>0</v>
      </c>
      <c r="AJ301" s="5">
        <f>COUNTIFS($B:$B,$B301,$AG:$AG,AJ$1)</f>
        <v>0</v>
      </c>
      <c r="AK301" s="5">
        <f>COUNTIFS($B:$B,$B301,$AG:$AG,AK$1)</f>
        <v>0</v>
      </c>
      <c r="AL301" s="5">
        <f>COUNTIFS($B:$B,$B301,$AG:$AG,AL$1)</f>
        <v>0</v>
      </c>
      <c r="AM301" s="5">
        <f>COUNTIFS($B:$B,$B301,$AG:$AG,AM$1)</f>
        <v>0</v>
      </c>
      <c r="AN301" s="5">
        <f>COUNTIFS($B:$B,$B301,$AG:$AG,AN$1)</f>
        <v>0</v>
      </c>
      <c r="AO301" s="5">
        <f>COUNTIFS($B:$B,$B301,$AG:$AG,AO$1)</f>
        <v>0</v>
      </c>
      <c r="AP301" s="5">
        <f>COUNTIFS($B:$B,$B301,$AG:$AG,AP$1)</f>
        <v>0</v>
      </c>
      <c r="AQ301" s="5">
        <f>COUNTIFS($B:$B,$B301,$AG:$AG,AQ$1)</f>
        <v>0</v>
      </c>
      <c r="AR301" s="5">
        <f>COUNTIFS($B:$B,$B301,$AG:$AG,AR$1)</f>
        <v>0</v>
      </c>
      <c r="AS301" s="5">
        <f>COUNTIFS($B:$B,$B301,$AG:$AG,AS$1)</f>
        <v>0</v>
      </c>
      <c r="AT301" s="5">
        <f>COUNTIFS($B:$B,$B301,$AG:$AG,AT$1)</f>
        <v>0</v>
      </c>
      <c r="AU301" s="5">
        <f>COUNTIFS($B:$B,$B301,$AG:$AG,AU$1)</f>
        <v>0</v>
      </c>
    </row>
    <row r="302" spans="1:47" ht="15" customHeight="1" x14ac:dyDescent="0.35">
      <c r="A302" s="3">
        <f>IF(B301=B302,A301,A301+1)</f>
        <v>94</v>
      </c>
      <c r="B302" s="3" t="s">
        <v>5821</v>
      </c>
      <c r="C302" s="3" t="s">
        <v>5820</v>
      </c>
      <c r="D302" s="3" t="s">
        <v>3044</v>
      </c>
      <c r="E302" s="3" t="s">
        <v>3043</v>
      </c>
      <c r="F302" s="4" t="s">
        <v>7</v>
      </c>
      <c r="G302" s="4" t="s">
        <v>8</v>
      </c>
      <c r="H302" s="4" t="s">
        <v>7</v>
      </c>
      <c r="I302" s="3">
        <v>1</v>
      </c>
      <c r="J302" s="3" t="s">
        <v>653</v>
      </c>
      <c r="K302" s="3" t="s">
        <v>3052</v>
      </c>
      <c r="L302" s="3" t="s">
        <v>651</v>
      </c>
      <c r="M302" s="3" t="s">
        <v>5823</v>
      </c>
      <c r="N302" s="3" t="s">
        <v>2909</v>
      </c>
      <c r="P302" s="3" t="s">
        <v>669</v>
      </c>
      <c r="Q302" s="3" t="s">
        <v>1475</v>
      </c>
      <c r="R302" s="3" t="s">
        <v>2434</v>
      </c>
      <c r="S302" s="2" t="str">
        <f>IF(P302="심사불필요","-",VLOOKUP(K302,'[1]자격증 backdata'!A:G,7,0))</f>
        <v>-</v>
      </c>
      <c r="T302" s="2" t="str">
        <f>IF(S302="-","-",IF(COUNTIFS(B:B,B302,S:S,"필수")&gt;0,"자격요건충족","확인필요"))</f>
        <v>-</v>
      </c>
      <c r="U302" s="2"/>
      <c r="W302" s="2">
        <f>IF(Q302="4급","심사불필요",VLOOKUP(K302,'[1]자격증 backdata'!A:B,2,0))</f>
        <v>4</v>
      </c>
      <c r="X302" s="3">
        <f>IF(R302="A", MIN(20, SUMIFS(W:W, B:B, B302, R:R, "A")),IF(R302="B", MIN(30, SUMIFS(W:W, B:B, B302, R:R, "B")),"비해당분야"))</f>
        <v>8</v>
      </c>
      <c r="Y302" s="3" t="str">
        <f>IF(R302="C",MIN(30,IF(COUNTIFS(B:B,B302,W:W,"가1")=1,25,IF(COUNTIFS(B:B,B302,W:W,"가1")&gt;=2,30,0))+IF(COUNTIFS(B:B,B302,W:W,"나1")&gt;=4,30,IF(COUNTIFS(B:B,B302,W:W,"나1")=3,26,IF(COUNTIFS(B:B,B302,W:W,"나1")=2,22,IF(COUNTIFS(B:B,B302,W:W,"나1")=1,18,0)))))+MIN(30,IF(COUNTIFS(B:B,B302,W:W,"가2")=1,25,IF(COUNTIFS(B:B,B302,W:W,"가2")&gt;=2,30,0))+IF(COUNTIFS(B:B,B302,W:W,"나2")=3,30,IF(COUNTIFS(B:B,B302,W:W,"나2")=2,25,IF(COUNTIFS(B:B,B302,W:W,"나2")=1,20,0)))),"비해당분야")</f>
        <v>비해당분야</v>
      </c>
      <c r="Z302" s="3" t="str">
        <f>IF(R302="C",VLOOKUP(K302,'[1]자격증 backdata'!A:F,6,0),"비해당분야")</f>
        <v>비해당분야</v>
      </c>
      <c r="AA302" s="3" t="str">
        <f>IF(R302="C",SUMIF(B:B,B302,Z:Z),"비해당분야")</f>
        <v>비해당분야</v>
      </c>
      <c r="AB302" s="3" t="str">
        <f>IF(R302="C",SUM(Y302,AA302),"비해당분야")</f>
        <v>비해당분야</v>
      </c>
      <c r="AC302" s="3">
        <f>IF(R302="C",AB302,X302)</f>
        <v>8</v>
      </c>
      <c r="AD302" s="3">
        <f>VLOOKUP(K302,'[1]자격증 backdata'!A:D,4,0)</f>
        <v>0</v>
      </c>
      <c r="AE302" s="3">
        <f>IF(_xlfn.MAXIFS(AD:AD,B:B,B302)&gt;10,10,_xlfn.MAXIFS(AD:AD,B:B,B302))</f>
        <v>5</v>
      </c>
      <c r="AG302" s="2" t="str">
        <f>VLOOKUP(K302,'[1]자격증 backdata'!A:C,3,0)</f>
        <v>H</v>
      </c>
      <c r="AH302" s="2">
        <f>COUNTIFS($B:$B,$B302,$AG:$AG,AH$1)</f>
        <v>0</v>
      </c>
      <c r="AI302" s="2">
        <f>COUNTIFS($B:$B,$B302,$AG:$AG,AI$1)</f>
        <v>0</v>
      </c>
      <c r="AJ302" s="2">
        <f>COUNTIFS($B:$B,$B302,$AG:$AG,AJ$1)</f>
        <v>0</v>
      </c>
      <c r="AK302" s="2">
        <f>COUNTIFS($B:$B,$B302,$AG:$AG,AK$1)</f>
        <v>0</v>
      </c>
      <c r="AL302" s="2">
        <f>COUNTIFS($B:$B,$B302,$AG:$AG,AL$1)</f>
        <v>0</v>
      </c>
      <c r="AM302" s="2">
        <f>COUNTIFS($B:$B,$B302,$AG:$AG,AM$1)</f>
        <v>0</v>
      </c>
      <c r="AN302" s="2">
        <f>COUNTIFS($B:$B,$B302,$AG:$AG,AN$1)</f>
        <v>0</v>
      </c>
      <c r="AO302" s="2">
        <f>COUNTIFS($B:$B,$B302,$AG:$AG,AO$1)</f>
        <v>1</v>
      </c>
      <c r="AP302" s="2">
        <f>COUNTIFS($B:$B,$B302,$AG:$AG,AP$1)</f>
        <v>0</v>
      </c>
      <c r="AQ302" s="2">
        <f>COUNTIFS($B:$B,$B302,$AG:$AG,AQ$1)</f>
        <v>0</v>
      </c>
      <c r="AR302" s="2">
        <f>COUNTIFS($B:$B,$B302,$AG:$AG,AR$1)</f>
        <v>0</v>
      </c>
      <c r="AS302" s="2">
        <f>COUNTIFS($B:$B,$B302,$AG:$AG,AS$1)</f>
        <v>0</v>
      </c>
      <c r="AT302" s="2">
        <f>COUNTIFS($B:$B,$B302,$AG:$AG,AT$1)</f>
        <v>1</v>
      </c>
      <c r="AU302" s="2">
        <f>COUNTIFS($B:$B,$B302,$AG:$AG,AU$1)</f>
        <v>0</v>
      </c>
    </row>
    <row r="303" spans="1:47" ht="15" customHeight="1" x14ac:dyDescent="0.35">
      <c r="A303" s="7">
        <f>IF(B302=B303,A302,A302+1)</f>
        <v>94</v>
      </c>
      <c r="B303" s="7" t="s">
        <v>5821</v>
      </c>
      <c r="C303" s="7" t="s">
        <v>5820</v>
      </c>
      <c r="D303" s="7" t="s">
        <v>3044</v>
      </c>
      <c r="E303" s="7" t="s">
        <v>3043</v>
      </c>
      <c r="F303" s="4" t="s">
        <v>7</v>
      </c>
      <c r="G303" s="4" t="s">
        <v>8</v>
      </c>
      <c r="H303" s="4" t="s">
        <v>7</v>
      </c>
      <c r="I303" s="3">
        <v>2</v>
      </c>
      <c r="J303" s="3" t="s">
        <v>106</v>
      </c>
      <c r="K303" s="3" t="s">
        <v>3057</v>
      </c>
      <c r="L303" s="3" t="s">
        <v>55</v>
      </c>
      <c r="M303" s="3" t="s">
        <v>5822</v>
      </c>
      <c r="N303" s="3" t="s">
        <v>4234</v>
      </c>
      <c r="P303" s="3" t="s">
        <v>669</v>
      </c>
      <c r="Q303" s="3" t="s">
        <v>1475</v>
      </c>
      <c r="R303" s="3" t="s">
        <v>2434</v>
      </c>
      <c r="S303" s="2" t="str">
        <f>IF(P303="심사불필요","-",VLOOKUP(K303,'[1]자격증 backdata'!A:G,7,0))</f>
        <v>-</v>
      </c>
      <c r="T303" s="2" t="str">
        <f>IF(S303="-","-",IF(COUNTIFS(B:B,B303,S:S,"필수")&gt;0,"자격요건충족","확인필요"))</f>
        <v>-</v>
      </c>
      <c r="U303" s="2"/>
      <c r="W303" s="2">
        <f>IF(Q303="4급","심사불필요",VLOOKUP(K303,'[1]자격증 backdata'!A:B,2,0))</f>
        <v>4</v>
      </c>
      <c r="X303" s="3">
        <f>IF(R303="A", MIN(20, SUMIFS(W:W, B:B, B303, R:R, "A")),IF(R303="B", MIN(30, SUMIFS(W:W, B:B, B303, R:R, "B")),"비해당분야"))</f>
        <v>8</v>
      </c>
      <c r="Y303" s="3" t="str">
        <f>IF(R303="C",MIN(30,IF(COUNTIFS(B:B,B303,W:W,"가1")=1,25,IF(COUNTIFS(B:B,B303,W:W,"가1")&gt;=2,30,0))+IF(COUNTIFS(B:B,B303,W:W,"나1")&gt;=4,30,IF(COUNTIFS(B:B,B303,W:W,"나1")=3,26,IF(COUNTIFS(B:B,B303,W:W,"나1")=2,22,IF(COUNTIFS(B:B,B303,W:W,"나1")=1,18,0)))))+MIN(30,IF(COUNTIFS(B:B,B303,W:W,"가2")=1,25,IF(COUNTIFS(B:B,B303,W:W,"가2")&gt;=2,30,0))+IF(COUNTIFS(B:B,B303,W:W,"나2")=3,30,IF(COUNTIFS(B:B,B303,W:W,"나2")=2,25,IF(COUNTIFS(B:B,B303,W:W,"나2")=1,20,0)))),"비해당분야")</f>
        <v>비해당분야</v>
      </c>
      <c r="Z303" s="3" t="str">
        <f>IF(R303="C",VLOOKUP(K303,'[1]자격증 backdata'!A:F,6,0),"비해당분야")</f>
        <v>비해당분야</v>
      </c>
      <c r="AA303" s="3" t="str">
        <f>IF(R303="C",SUMIF(B:B,B303,Z:Z),"비해당분야")</f>
        <v>비해당분야</v>
      </c>
      <c r="AB303" s="3" t="str">
        <f>IF(R303="C",SUM(Y303,AA303),"비해당분야")</f>
        <v>비해당분야</v>
      </c>
      <c r="AC303" s="3">
        <f>IF(R303="C",AB303,X303)</f>
        <v>8</v>
      </c>
      <c r="AD303" s="3">
        <f>VLOOKUP(K303,'[1]자격증 backdata'!A:D,4,0)</f>
        <v>0</v>
      </c>
      <c r="AE303" s="3">
        <f>IF(_xlfn.MAXIFS(AD:AD,B:B,B303)&gt;10,10,_xlfn.MAXIFS(AD:AD,B:B,B303))</f>
        <v>5</v>
      </c>
      <c r="AG303" s="2" t="str">
        <f>VLOOKUP(K303,'[1]자격증 backdata'!A:C,3,0)</f>
        <v>M</v>
      </c>
      <c r="AH303" s="2">
        <f>COUNTIFS($B:$B,$B303,$AG:$AG,AH$1)</f>
        <v>0</v>
      </c>
      <c r="AI303" s="2">
        <f>COUNTIFS($B:$B,$B303,$AG:$AG,AI$1)</f>
        <v>0</v>
      </c>
      <c r="AJ303" s="2">
        <f>COUNTIFS($B:$B,$B303,$AG:$AG,AJ$1)</f>
        <v>0</v>
      </c>
      <c r="AK303" s="2">
        <f>COUNTIFS($B:$B,$B303,$AG:$AG,AK$1)</f>
        <v>0</v>
      </c>
      <c r="AL303" s="2">
        <f>COUNTIFS($B:$B,$B303,$AG:$AG,AL$1)</f>
        <v>0</v>
      </c>
      <c r="AM303" s="2">
        <f>COUNTIFS($B:$B,$B303,$AG:$AG,AM$1)</f>
        <v>0</v>
      </c>
      <c r="AN303" s="2">
        <f>COUNTIFS($B:$B,$B303,$AG:$AG,AN$1)</f>
        <v>0</v>
      </c>
      <c r="AO303" s="2">
        <f>COUNTIFS($B:$B,$B303,$AG:$AG,AO$1)</f>
        <v>1</v>
      </c>
      <c r="AP303" s="2">
        <f>COUNTIFS($B:$B,$B303,$AG:$AG,AP$1)</f>
        <v>0</v>
      </c>
      <c r="AQ303" s="2">
        <f>COUNTIFS($B:$B,$B303,$AG:$AG,AQ$1)</f>
        <v>0</v>
      </c>
      <c r="AR303" s="2">
        <f>COUNTIFS($B:$B,$B303,$AG:$AG,AR$1)</f>
        <v>0</v>
      </c>
      <c r="AS303" s="2">
        <f>COUNTIFS($B:$B,$B303,$AG:$AG,AS$1)</f>
        <v>0</v>
      </c>
      <c r="AT303" s="2">
        <f>COUNTIFS($B:$B,$B303,$AG:$AG,AT$1)</f>
        <v>1</v>
      </c>
      <c r="AU303" s="2">
        <f>COUNTIFS($B:$B,$B303,$AG:$AG,AU$1)</f>
        <v>0</v>
      </c>
    </row>
    <row r="304" spans="1:47" ht="15" customHeight="1" x14ac:dyDescent="0.35">
      <c r="A304" s="7">
        <f>IF(B303=B304,A303,A303+1)</f>
        <v>94</v>
      </c>
      <c r="B304" s="7" t="s">
        <v>5821</v>
      </c>
      <c r="C304" s="7" t="s">
        <v>5820</v>
      </c>
      <c r="D304" s="7" t="s">
        <v>3044</v>
      </c>
      <c r="E304" s="7" t="s">
        <v>3043</v>
      </c>
      <c r="F304" s="4" t="s">
        <v>7</v>
      </c>
      <c r="G304" s="4" t="s">
        <v>8</v>
      </c>
      <c r="H304" s="4" t="s">
        <v>7</v>
      </c>
      <c r="I304" s="3">
        <v>3</v>
      </c>
      <c r="J304" s="3" t="s">
        <v>69</v>
      </c>
      <c r="K304" s="3" t="s">
        <v>3065</v>
      </c>
      <c r="L304" s="3" t="s">
        <v>36</v>
      </c>
      <c r="M304" s="3" t="s">
        <v>5819</v>
      </c>
      <c r="N304" s="3" t="s">
        <v>4259</v>
      </c>
      <c r="P304" s="3" t="s">
        <v>669</v>
      </c>
      <c r="Q304" s="3" t="s">
        <v>1475</v>
      </c>
      <c r="R304" s="3" t="s">
        <v>2434</v>
      </c>
      <c r="S304" s="2" t="str">
        <f>IF(P304="심사불필요","-",VLOOKUP(K304,'[1]자격증 backdata'!A:G,7,0))</f>
        <v>-</v>
      </c>
      <c r="T304" s="2" t="str">
        <f>IF(S304="-","-",IF(COUNTIFS(B:B,B304,S:S,"필수")&gt;0,"자격요건충족","확인필요"))</f>
        <v>-</v>
      </c>
      <c r="U304" s="2"/>
      <c r="W304" s="2">
        <f>IF(Q304="4급","심사불필요",VLOOKUP(K304,'[1]자격증 backdata'!A:B,2,0))</f>
        <v>0</v>
      </c>
      <c r="X304" s="3">
        <f>IF(R304="A", MIN(20, SUMIFS(W:W, B:B, B304, R:R, "A")),IF(R304="B", MIN(30, SUMIFS(W:W, B:B, B304, R:R, "B")),"비해당분야"))</f>
        <v>8</v>
      </c>
      <c r="Y304" s="3" t="str">
        <f>IF(R304="C",MIN(30,IF(COUNTIFS(B:B,B304,W:W,"가1")=1,25,IF(COUNTIFS(B:B,B304,W:W,"가1")&gt;=2,30,0))+IF(COUNTIFS(B:B,B304,W:W,"나1")&gt;=4,30,IF(COUNTIFS(B:B,B304,W:W,"나1")=3,26,IF(COUNTIFS(B:B,B304,W:W,"나1")=2,22,IF(COUNTIFS(B:B,B304,W:W,"나1")=1,18,0)))))+MIN(30,IF(COUNTIFS(B:B,B304,W:W,"가2")=1,25,IF(COUNTIFS(B:B,B304,W:W,"가2")&gt;=2,30,0))+IF(COUNTIFS(B:B,B304,W:W,"나2")=3,30,IF(COUNTIFS(B:B,B304,W:W,"나2")=2,25,IF(COUNTIFS(B:B,B304,W:W,"나2")=1,20,0)))),"비해당분야")</f>
        <v>비해당분야</v>
      </c>
      <c r="Z304" s="3" t="str">
        <f>IF(R304="C",VLOOKUP(K304,'[1]자격증 backdata'!A:F,6,0),"비해당분야")</f>
        <v>비해당분야</v>
      </c>
      <c r="AA304" s="3" t="str">
        <f>IF(R304="C",SUMIF(B:B,B304,Z:Z),"비해당분야")</f>
        <v>비해당분야</v>
      </c>
      <c r="AB304" s="3" t="str">
        <f>IF(R304="C",SUM(Y304,AA304),"비해당분야")</f>
        <v>비해당분야</v>
      </c>
      <c r="AC304" s="3">
        <f>IF(R304="C",AB304,X304)</f>
        <v>8</v>
      </c>
      <c r="AD304" s="3">
        <f>VLOOKUP(K304,'[1]자격증 backdata'!A:D,4,0)</f>
        <v>5</v>
      </c>
      <c r="AE304" s="3">
        <f>IF(_xlfn.MAXIFS(AD:AD,B:B,B304)&gt;10,10,_xlfn.MAXIFS(AD:AD,B:B,B304))</f>
        <v>5</v>
      </c>
      <c r="AG304" s="2">
        <f>VLOOKUP(K304,'[1]자격증 backdata'!A:C,3,0)</f>
        <v>0</v>
      </c>
      <c r="AH304" s="2">
        <f>COUNTIFS($B:$B,$B304,$AG:$AG,AH$1)</f>
        <v>0</v>
      </c>
      <c r="AI304" s="2">
        <f>COUNTIFS($B:$B,$B304,$AG:$AG,AI$1)</f>
        <v>0</v>
      </c>
      <c r="AJ304" s="2">
        <f>COUNTIFS($B:$B,$B304,$AG:$AG,AJ$1)</f>
        <v>0</v>
      </c>
      <c r="AK304" s="2">
        <f>COUNTIFS($B:$B,$B304,$AG:$AG,AK$1)</f>
        <v>0</v>
      </c>
      <c r="AL304" s="2">
        <f>COUNTIFS($B:$B,$B304,$AG:$AG,AL$1)</f>
        <v>0</v>
      </c>
      <c r="AM304" s="2">
        <f>COUNTIFS($B:$B,$B304,$AG:$AG,AM$1)</f>
        <v>0</v>
      </c>
      <c r="AN304" s="2">
        <f>COUNTIFS($B:$B,$B304,$AG:$AG,AN$1)</f>
        <v>0</v>
      </c>
      <c r="AO304" s="2">
        <f>COUNTIFS($B:$B,$B304,$AG:$AG,AO$1)</f>
        <v>1</v>
      </c>
      <c r="AP304" s="2">
        <f>COUNTIFS($B:$B,$B304,$AG:$AG,AP$1)</f>
        <v>0</v>
      </c>
      <c r="AQ304" s="2">
        <f>COUNTIFS($B:$B,$B304,$AG:$AG,AQ$1)</f>
        <v>0</v>
      </c>
      <c r="AR304" s="2">
        <f>COUNTIFS($B:$B,$B304,$AG:$AG,AR$1)</f>
        <v>0</v>
      </c>
      <c r="AS304" s="2">
        <f>COUNTIFS($B:$B,$B304,$AG:$AG,AS$1)</f>
        <v>0</v>
      </c>
      <c r="AT304" s="2">
        <f>COUNTIFS($B:$B,$B304,$AG:$AG,AT$1)</f>
        <v>1</v>
      </c>
      <c r="AU304" s="2">
        <f>COUNTIFS($B:$B,$B304,$AG:$AG,AU$1)</f>
        <v>0</v>
      </c>
    </row>
    <row r="305" spans="1:47" ht="15" customHeight="1" x14ac:dyDescent="0.35">
      <c r="A305" s="4">
        <f>IF(B304=B305,A304,A304+1)</f>
        <v>95</v>
      </c>
      <c r="B305" s="4" t="s">
        <v>5817</v>
      </c>
      <c r="C305" s="4" t="s">
        <v>5816</v>
      </c>
      <c r="D305" s="4" t="s">
        <v>3044</v>
      </c>
      <c r="E305" s="4" t="s">
        <v>3043</v>
      </c>
      <c r="F305" s="4" t="s">
        <v>7</v>
      </c>
      <c r="G305" s="4" t="s">
        <v>8</v>
      </c>
      <c r="H305" s="4" t="s">
        <v>7</v>
      </c>
      <c r="I305" s="4">
        <v>1</v>
      </c>
      <c r="J305" s="4" t="s">
        <v>57</v>
      </c>
      <c r="K305" s="4" t="s">
        <v>3089</v>
      </c>
      <c r="L305" s="4" t="s">
        <v>55</v>
      </c>
      <c r="M305" s="4" t="s">
        <v>5818</v>
      </c>
      <c r="N305" s="4" t="s">
        <v>3032</v>
      </c>
      <c r="P305" s="4" t="s">
        <v>669</v>
      </c>
      <c r="Q305" s="4" t="s">
        <v>1475</v>
      </c>
      <c r="R305" s="4" t="s">
        <v>2434</v>
      </c>
      <c r="S305" s="5" t="str">
        <f>IF(P305="심사불필요","-",VLOOKUP(K305,'[1]자격증 backdata'!A:G,7,0))</f>
        <v>-</v>
      </c>
      <c r="T305" s="5" t="str">
        <f>IF(S305="-","-",IF(COUNTIFS(B:B,B305,S:S,"필수")&gt;0,"자격요건충족","확인필요"))</f>
        <v>-</v>
      </c>
      <c r="U305" s="5"/>
      <c r="W305" s="5">
        <f>IF(Q305="4급","심사불필요",VLOOKUP(K305,'[1]자격증 backdata'!A:B,2,0))</f>
        <v>2</v>
      </c>
      <c r="X305" s="4">
        <f>IF(R305="A", MIN(20, SUMIFS(W:W, B:B, B305, R:R, "A")),IF(R305="B", MIN(30, SUMIFS(W:W, B:B, B305, R:R, "B")),"비해당분야"))</f>
        <v>2</v>
      </c>
      <c r="Y305" s="4" t="str">
        <f>IF(R305="C",MIN(30,IF(COUNTIFS(B:B,B305,W:W,"가1")=1,25,IF(COUNTIFS(B:B,B305,W:W,"가1")&gt;=2,30,0))+IF(COUNTIFS(B:B,B305,W:W,"나1")&gt;=4,30,IF(COUNTIFS(B:B,B305,W:W,"나1")=3,26,IF(COUNTIFS(B:B,B305,W:W,"나1")=2,22,IF(COUNTIFS(B:B,B305,W:W,"나1")=1,18,0)))))+MIN(30,IF(COUNTIFS(B:B,B305,W:W,"가2")=1,25,IF(COUNTIFS(B:B,B305,W:W,"가2")&gt;=2,30,0))+IF(COUNTIFS(B:B,B305,W:W,"나2")=3,30,IF(COUNTIFS(B:B,B305,W:W,"나2")=2,25,IF(COUNTIFS(B:B,B305,W:W,"나2")=1,20,0)))),"비해당분야")</f>
        <v>비해당분야</v>
      </c>
      <c r="Z305" s="4" t="str">
        <f>IF(R305="C",VLOOKUP(K305,'[1]자격증 backdata'!A:F,6,0),"비해당분야")</f>
        <v>비해당분야</v>
      </c>
      <c r="AA305" s="4" t="str">
        <f>IF(R305="C",SUMIF(B:B,B305,Z:Z),"비해당분야")</f>
        <v>비해당분야</v>
      </c>
      <c r="AB305" s="4" t="str">
        <f>IF(R305="C",SUM(Y305,AA305),"비해당분야")</f>
        <v>비해당분야</v>
      </c>
      <c r="AC305" s="4">
        <f>IF(R305="C",AB305,X305)</f>
        <v>2</v>
      </c>
      <c r="AD305" s="4">
        <f>VLOOKUP(K305,'[1]자격증 backdata'!A:D,4,0)</f>
        <v>0</v>
      </c>
      <c r="AE305" s="4">
        <f>IF(_xlfn.MAXIFS(AD:AD,B:B,B305)&gt;10,10,_xlfn.MAXIFS(AD:AD,B:B,B305))</f>
        <v>5</v>
      </c>
      <c r="AG305" s="5" t="str">
        <f>VLOOKUP(K305,'[1]자격증 backdata'!A:C,3,0)</f>
        <v>M</v>
      </c>
      <c r="AH305" s="5">
        <f>COUNTIFS($B:$B,$B305,$AG:$AG,AH$1)</f>
        <v>0</v>
      </c>
      <c r="AI305" s="5">
        <f>COUNTIFS($B:$B,$B305,$AG:$AG,AI$1)</f>
        <v>0</v>
      </c>
      <c r="AJ305" s="5">
        <f>COUNTIFS($B:$B,$B305,$AG:$AG,AJ$1)</f>
        <v>0</v>
      </c>
      <c r="AK305" s="5">
        <f>COUNTIFS($B:$B,$B305,$AG:$AG,AK$1)</f>
        <v>0</v>
      </c>
      <c r="AL305" s="5">
        <f>COUNTIFS($B:$B,$B305,$AG:$AG,AL$1)</f>
        <v>0</v>
      </c>
      <c r="AM305" s="5">
        <f>COUNTIFS($B:$B,$B305,$AG:$AG,AM$1)</f>
        <v>0</v>
      </c>
      <c r="AN305" s="5">
        <f>COUNTIFS($B:$B,$B305,$AG:$AG,AN$1)</f>
        <v>0</v>
      </c>
      <c r="AO305" s="5">
        <f>COUNTIFS($B:$B,$B305,$AG:$AG,AO$1)</f>
        <v>0</v>
      </c>
      <c r="AP305" s="5">
        <f>COUNTIFS($B:$B,$B305,$AG:$AG,AP$1)</f>
        <v>0</v>
      </c>
      <c r="AQ305" s="5">
        <f>COUNTIFS($B:$B,$B305,$AG:$AG,AQ$1)</f>
        <v>0</v>
      </c>
      <c r="AR305" s="5">
        <f>COUNTIFS($B:$B,$B305,$AG:$AG,AR$1)</f>
        <v>0</v>
      </c>
      <c r="AS305" s="5">
        <f>COUNTIFS($B:$B,$B305,$AG:$AG,AS$1)</f>
        <v>0</v>
      </c>
      <c r="AT305" s="5">
        <f>COUNTIFS($B:$B,$B305,$AG:$AG,AT$1)</f>
        <v>1</v>
      </c>
      <c r="AU305" s="5">
        <f>COUNTIFS($B:$B,$B305,$AG:$AG,AU$1)</f>
        <v>0</v>
      </c>
    </row>
    <row r="306" spans="1:47" ht="15" customHeight="1" x14ac:dyDescent="0.35">
      <c r="A306" s="6">
        <f>IF(B305=B306,A305,A305+1)</f>
        <v>95</v>
      </c>
      <c r="B306" s="6" t="s">
        <v>5817</v>
      </c>
      <c r="C306" s="6" t="s">
        <v>5816</v>
      </c>
      <c r="D306" s="6" t="s">
        <v>3044</v>
      </c>
      <c r="E306" s="6" t="s">
        <v>3043</v>
      </c>
      <c r="F306" s="4" t="s">
        <v>7</v>
      </c>
      <c r="G306" s="4" t="s">
        <v>8</v>
      </c>
      <c r="H306" s="4" t="s">
        <v>7</v>
      </c>
      <c r="I306" s="4">
        <v>2</v>
      </c>
      <c r="J306" s="4" t="s">
        <v>69</v>
      </c>
      <c r="K306" s="4" t="s">
        <v>3065</v>
      </c>
      <c r="L306" s="4" t="s">
        <v>36</v>
      </c>
      <c r="M306" s="4" t="s">
        <v>5815</v>
      </c>
      <c r="N306" s="4" t="s">
        <v>244</v>
      </c>
      <c r="P306" s="4" t="s">
        <v>669</v>
      </c>
      <c r="Q306" s="4" t="s">
        <v>1475</v>
      </c>
      <c r="R306" s="4" t="s">
        <v>2434</v>
      </c>
      <c r="S306" s="5" t="str">
        <f>IF(P306="심사불필요","-",VLOOKUP(K306,'[1]자격증 backdata'!A:G,7,0))</f>
        <v>-</v>
      </c>
      <c r="T306" s="5" t="str">
        <f>IF(S306="-","-",IF(COUNTIFS(B:B,B306,S:S,"필수")&gt;0,"자격요건충족","확인필요"))</f>
        <v>-</v>
      </c>
      <c r="U306" s="5"/>
      <c r="W306" s="5">
        <f>IF(Q306="4급","심사불필요",VLOOKUP(K306,'[1]자격증 backdata'!A:B,2,0))</f>
        <v>0</v>
      </c>
      <c r="X306" s="4">
        <f>IF(R306="A", MIN(20, SUMIFS(W:W, B:B, B306, R:R, "A")),IF(R306="B", MIN(30, SUMIFS(W:W, B:B, B306, R:R, "B")),"비해당분야"))</f>
        <v>2</v>
      </c>
      <c r="Y306" s="4" t="str">
        <f>IF(R306="C",MIN(30,IF(COUNTIFS(B:B,B306,W:W,"가1")=1,25,IF(COUNTIFS(B:B,B306,W:W,"가1")&gt;=2,30,0))+IF(COUNTIFS(B:B,B306,W:W,"나1")&gt;=4,30,IF(COUNTIFS(B:B,B306,W:W,"나1")=3,26,IF(COUNTIFS(B:B,B306,W:W,"나1")=2,22,IF(COUNTIFS(B:B,B306,W:W,"나1")=1,18,0)))))+MIN(30,IF(COUNTIFS(B:B,B306,W:W,"가2")=1,25,IF(COUNTIFS(B:B,B306,W:W,"가2")&gt;=2,30,0))+IF(COUNTIFS(B:B,B306,W:W,"나2")=3,30,IF(COUNTIFS(B:B,B306,W:W,"나2")=2,25,IF(COUNTIFS(B:B,B306,W:W,"나2")=1,20,0)))),"비해당분야")</f>
        <v>비해당분야</v>
      </c>
      <c r="Z306" s="4" t="str">
        <f>IF(R306="C",VLOOKUP(K306,'[1]자격증 backdata'!A:F,6,0),"비해당분야")</f>
        <v>비해당분야</v>
      </c>
      <c r="AA306" s="4" t="str">
        <f>IF(R306="C",SUMIF(B:B,B306,Z:Z),"비해당분야")</f>
        <v>비해당분야</v>
      </c>
      <c r="AB306" s="4" t="str">
        <f>IF(R306="C",SUM(Y306,AA306),"비해당분야")</f>
        <v>비해당분야</v>
      </c>
      <c r="AC306" s="4">
        <f>IF(R306="C",AB306,X306)</f>
        <v>2</v>
      </c>
      <c r="AD306" s="4">
        <f>VLOOKUP(K306,'[1]자격증 backdata'!A:D,4,0)</f>
        <v>5</v>
      </c>
      <c r="AE306" s="4">
        <f>IF(_xlfn.MAXIFS(AD:AD,B:B,B306)&gt;10,10,_xlfn.MAXIFS(AD:AD,B:B,B306))</f>
        <v>5</v>
      </c>
      <c r="AG306" s="5">
        <f>VLOOKUP(K306,'[1]자격증 backdata'!A:C,3,0)</f>
        <v>0</v>
      </c>
      <c r="AH306" s="5">
        <f>COUNTIFS($B:$B,$B306,$AG:$AG,AH$1)</f>
        <v>0</v>
      </c>
      <c r="AI306" s="5">
        <f>COUNTIFS($B:$B,$B306,$AG:$AG,AI$1)</f>
        <v>0</v>
      </c>
      <c r="AJ306" s="5">
        <f>COUNTIFS($B:$B,$B306,$AG:$AG,AJ$1)</f>
        <v>0</v>
      </c>
      <c r="AK306" s="5">
        <f>COUNTIFS($B:$B,$B306,$AG:$AG,AK$1)</f>
        <v>0</v>
      </c>
      <c r="AL306" s="5">
        <f>COUNTIFS($B:$B,$B306,$AG:$AG,AL$1)</f>
        <v>0</v>
      </c>
      <c r="AM306" s="5">
        <f>COUNTIFS($B:$B,$B306,$AG:$AG,AM$1)</f>
        <v>0</v>
      </c>
      <c r="AN306" s="5">
        <f>COUNTIFS($B:$B,$B306,$AG:$AG,AN$1)</f>
        <v>0</v>
      </c>
      <c r="AO306" s="5">
        <f>COUNTIFS($B:$B,$B306,$AG:$AG,AO$1)</f>
        <v>0</v>
      </c>
      <c r="AP306" s="5">
        <f>COUNTIFS($B:$B,$B306,$AG:$AG,AP$1)</f>
        <v>0</v>
      </c>
      <c r="AQ306" s="5">
        <f>COUNTIFS($B:$B,$B306,$AG:$AG,AQ$1)</f>
        <v>0</v>
      </c>
      <c r="AR306" s="5">
        <f>COUNTIFS($B:$B,$B306,$AG:$AG,AR$1)</f>
        <v>0</v>
      </c>
      <c r="AS306" s="5">
        <f>COUNTIFS($B:$B,$B306,$AG:$AG,AS$1)</f>
        <v>0</v>
      </c>
      <c r="AT306" s="5">
        <f>COUNTIFS($B:$B,$B306,$AG:$AG,AT$1)</f>
        <v>1</v>
      </c>
      <c r="AU306" s="5">
        <f>COUNTIFS($B:$B,$B306,$AG:$AG,AU$1)</f>
        <v>0</v>
      </c>
    </row>
    <row r="307" spans="1:47" ht="15" customHeight="1" x14ac:dyDescent="0.35">
      <c r="A307" s="3">
        <f>IF(B306=B307,A306,A306+1)</f>
        <v>96</v>
      </c>
      <c r="B307" s="3" t="s">
        <v>5812</v>
      </c>
      <c r="C307" s="3" t="s">
        <v>381</v>
      </c>
      <c r="D307" s="3" t="s">
        <v>3044</v>
      </c>
      <c r="E307" s="3" t="s">
        <v>3043</v>
      </c>
      <c r="F307" s="4" t="s">
        <v>7</v>
      </c>
      <c r="G307" s="4" t="s">
        <v>8</v>
      </c>
      <c r="H307" s="4" t="s">
        <v>7</v>
      </c>
      <c r="I307" s="3">
        <v>1</v>
      </c>
      <c r="J307" s="3" t="s">
        <v>69</v>
      </c>
      <c r="K307" s="3" t="s">
        <v>3065</v>
      </c>
      <c r="L307" s="3" t="s">
        <v>36</v>
      </c>
      <c r="M307" s="3" t="s">
        <v>5814</v>
      </c>
      <c r="N307" s="3" t="s">
        <v>340</v>
      </c>
      <c r="P307" s="3" t="s">
        <v>669</v>
      </c>
      <c r="Q307" s="3" t="s">
        <v>1475</v>
      </c>
      <c r="R307" s="3" t="s">
        <v>2434</v>
      </c>
      <c r="S307" s="2" t="str">
        <f>IF(P307="심사불필요","-",VLOOKUP(K307,'[1]자격증 backdata'!A:G,7,0))</f>
        <v>-</v>
      </c>
      <c r="T307" s="2" t="str">
        <f>IF(S307="-","-",IF(COUNTIFS(B:B,B307,S:S,"필수")&gt;0,"자격요건충족","확인필요"))</f>
        <v>-</v>
      </c>
      <c r="U307" s="2"/>
      <c r="W307" s="2">
        <f>IF(Q307="4급","심사불필요",VLOOKUP(K307,'[1]자격증 backdata'!A:B,2,0))</f>
        <v>0</v>
      </c>
      <c r="X307" s="3">
        <f>IF(R307="A", MIN(20, SUMIFS(W:W, B:B, B307, R:R, "A")),IF(R307="B", MIN(30, SUMIFS(W:W, B:B, B307, R:R, "B")),"비해당분야"))</f>
        <v>8</v>
      </c>
      <c r="Y307" s="3" t="str">
        <f>IF(R307="C",MIN(30,IF(COUNTIFS(B:B,B307,W:W,"가1")=1,25,IF(COUNTIFS(B:B,B307,W:W,"가1")&gt;=2,30,0))+IF(COUNTIFS(B:B,B307,W:W,"나1")&gt;=4,30,IF(COUNTIFS(B:B,B307,W:W,"나1")=3,26,IF(COUNTIFS(B:B,B307,W:W,"나1")=2,22,IF(COUNTIFS(B:B,B307,W:W,"나1")=1,18,0)))))+MIN(30,IF(COUNTIFS(B:B,B307,W:W,"가2")=1,25,IF(COUNTIFS(B:B,B307,W:W,"가2")&gt;=2,30,0))+IF(COUNTIFS(B:B,B307,W:W,"나2")=3,30,IF(COUNTIFS(B:B,B307,W:W,"나2")=2,25,IF(COUNTIFS(B:B,B307,W:W,"나2")=1,20,0)))),"비해당분야")</f>
        <v>비해당분야</v>
      </c>
      <c r="Z307" s="3" t="str">
        <f>IF(R307="C",VLOOKUP(K307,'[1]자격증 backdata'!A:F,6,0),"비해당분야")</f>
        <v>비해당분야</v>
      </c>
      <c r="AA307" s="3" t="str">
        <f>IF(R307="C",SUMIF(B:B,B307,Z:Z),"비해당분야")</f>
        <v>비해당분야</v>
      </c>
      <c r="AB307" s="3" t="str">
        <f>IF(R307="C",SUM(Y307,AA307),"비해당분야")</f>
        <v>비해당분야</v>
      </c>
      <c r="AC307" s="3">
        <f>IF(R307="C",AB307,X307)</f>
        <v>8</v>
      </c>
      <c r="AD307" s="3">
        <f>VLOOKUP(K307,'[1]자격증 backdata'!A:D,4,0)</f>
        <v>5</v>
      </c>
      <c r="AE307" s="3">
        <f>IF(_xlfn.MAXIFS(AD:AD,B:B,B307)&gt;10,10,_xlfn.MAXIFS(AD:AD,B:B,B307))</f>
        <v>5</v>
      </c>
      <c r="AG307" s="2">
        <f>VLOOKUP(K307,'[1]자격증 backdata'!A:C,3,0)</f>
        <v>0</v>
      </c>
      <c r="AH307" s="2">
        <f>COUNTIFS($B:$B,$B307,$AG:$AG,AH$1)</f>
        <v>0</v>
      </c>
      <c r="AI307" s="2">
        <f>COUNTIFS($B:$B,$B307,$AG:$AG,AI$1)</f>
        <v>0</v>
      </c>
      <c r="AJ307" s="2">
        <f>COUNTIFS($B:$B,$B307,$AG:$AG,AJ$1)</f>
        <v>0</v>
      </c>
      <c r="AK307" s="2">
        <f>COUNTIFS($B:$B,$B307,$AG:$AG,AK$1)</f>
        <v>0</v>
      </c>
      <c r="AL307" s="2">
        <f>COUNTIFS($B:$B,$B307,$AG:$AG,AL$1)</f>
        <v>0</v>
      </c>
      <c r="AM307" s="2">
        <f>COUNTIFS($B:$B,$B307,$AG:$AG,AM$1)</f>
        <v>0</v>
      </c>
      <c r="AN307" s="2">
        <f>COUNTIFS($B:$B,$B307,$AG:$AG,AN$1)</f>
        <v>0</v>
      </c>
      <c r="AO307" s="2">
        <f>COUNTIFS($B:$B,$B307,$AG:$AG,AO$1)</f>
        <v>0</v>
      </c>
      <c r="AP307" s="2">
        <f>COUNTIFS($B:$B,$B307,$AG:$AG,AP$1)</f>
        <v>0</v>
      </c>
      <c r="AQ307" s="2">
        <f>COUNTIFS($B:$B,$B307,$AG:$AG,AQ$1)</f>
        <v>0</v>
      </c>
      <c r="AR307" s="2">
        <f>COUNTIFS($B:$B,$B307,$AG:$AG,AR$1)</f>
        <v>0</v>
      </c>
      <c r="AS307" s="2">
        <f>COUNTIFS($B:$B,$B307,$AG:$AG,AS$1)</f>
        <v>0</v>
      </c>
      <c r="AT307" s="2">
        <f>COUNTIFS($B:$B,$B307,$AG:$AG,AT$1)</f>
        <v>1</v>
      </c>
      <c r="AU307" s="2">
        <f>COUNTIFS($B:$B,$B307,$AG:$AG,AU$1)</f>
        <v>1</v>
      </c>
    </row>
    <row r="308" spans="1:47" ht="15" customHeight="1" x14ac:dyDescent="0.35">
      <c r="A308" s="7">
        <f>IF(B307=B308,A307,A307+1)</f>
        <v>96</v>
      </c>
      <c r="B308" s="7" t="s">
        <v>5812</v>
      </c>
      <c r="C308" s="7" t="s">
        <v>381</v>
      </c>
      <c r="D308" s="7" t="s">
        <v>3044</v>
      </c>
      <c r="E308" s="7" t="s">
        <v>3043</v>
      </c>
      <c r="F308" s="4" t="s">
        <v>7</v>
      </c>
      <c r="G308" s="4" t="s">
        <v>8</v>
      </c>
      <c r="H308" s="4" t="s">
        <v>7</v>
      </c>
      <c r="I308" s="3">
        <v>2</v>
      </c>
      <c r="J308" s="3" t="s">
        <v>106</v>
      </c>
      <c r="K308" s="3" t="s">
        <v>3057</v>
      </c>
      <c r="L308" s="3" t="s">
        <v>55</v>
      </c>
      <c r="M308" s="3" t="s">
        <v>5813</v>
      </c>
      <c r="N308" s="3" t="s">
        <v>3446</v>
      </c>
      <c r="P308" s="3" t="s">
        <v>669</v>
      </c>
      <c r="Q308" s="3" t="s">
        <v>1475</v>
      </c>
      <c r="R308" s="3" t="s">
        <v>2434</v>
      </c>
      <c r="S308" s="2" t="str">
        <f>IF(P308="심사불필요","-",VLOOKUP(K308,'[1]자격증 backdata'!A:G,7,0))</f>
        <v>-</v>
      </c>
      <c r="T308" s="2" t="str">
        <f>IF(S308="-","-",IF(COUNTIFS(B:B,B308,S:S,"필수")&gt;0,"자격요건충족","확인필요"))</f>
        <v>-</v>
      </c>
      <c r="U308" s="2"/>
      <c r="W308" s="2">
        <f>IF(Q308="4급","심사불필요",VLOOKUP(K308,'[1]자격증 backdata'!A:B,2,0))</f>
        <v>4</v>
      </c>
      <c r="X308" s="3">
        <f>IF(R308="A", MIN(20, SUMIFS(W:W, B:B, B308, R:R, "A")),IF(R308="B", MIN(30, SUMIFS(W:W, B:B, B308, R:R, "B")),"비해당분야"))</f>
        <v>8</v>
      </c>
      <c r="Y308" s="3" t="str">
        <f>IF(R308="C",MIN(30,IF(COUNTIFS(B:B,B308,W:W,"가1")=1,25,IF(COUNTIFS(B:B,B308,W:W,"가1")&gt;=2,30,0))+IF(COUNTIFS(B:B,B308,W:W,"나1")&gt;=4,30,IF(COUNTIFS(B:B,B308,W:W,"나1")=3,26,IF(COUNTIFS(B:B,B308,W:W,"나1")=2,22,IF(COUNTIFS(B:B,B308,W:W,"나1")=1,18,0)))))+MIN(30,IF(COUNTIFS(B:B,B308,W:W,"가2")=1,25,IF(COUNTIFS(B:B,B308,W:W,"가2")&gt;=2,30,0))+IF(COUNTIFS(B:B,B308,W:W,"나2")=3,30,IF(COUNTIFS(B:B,B308,W:W,"나2")=2,25,IF(COUNTIFS(B:B,B308,W:W,"나2")=1,20,0)))),"비해당분야")</f>
        <v>비해당분야</v>
      </c>
      <c r="Z308" s="3" t="str">
        <f>IF(R308="C",VLOOKUP(K308,'[1]자격증 backdata'!A:F,6,0),"비해당분야")</f>
        <v>비해당분야</v>
      </c>
      <c r="AA308" s="3" t="str">
        <f>IF(R308="C",SUMIF(B:B,B308,Z:Z),"비해당분야")</f>
        <v>비해당분야</v>
      </c>
      <c r="AB308" s="3" t="str">
        <f>IF(R308="C",SUM(Y308,AA308),"비해당분야")</f>
        <v>비해당분야</v>
      </c>
      <c r="AC308" s="3">
        <f>IF(R308="C",AB308,X308)</f>
        <v>8</v>
      </c>
      <c r="AD308" s="3">
        <f>VLOOKUP(K308,'[1]자격증 backdata'!A:D,4,0)</f>
        <v>0</v>
      </c>
      <c r="AE308" s="3">
        <f>IF(_xlfn.MAXIFS(AD:AD,B:B,B308)&gt;10,10,_xlfn.MAXIFS(AD:AD,B:B,B308))</f>
        <v>5</v>
      </c>
      <c r="AG308" s="2" t="str">
        <f>VLOOKUP(K308,'[1]자격증 backdata'!A:C,3,0)</f>
        <v>M</v>
      </c>
      <c r="AH308" s="2">
        <f>COUNTIFS($B:$B,$B308,$AG:$AG,AH$1)</f>
        <v>0</v>
      </c>
      <c r="AI308" s="2">
        <f>COUNTIFS($B:$B,$B308,$AG:$AG,AI$1)</f>
        <v>0</v>
      </c>
      <c r="AJ308" s="2">
        <f>COUNTIFS($B:$B,$B308,$AG:$AG,AJ$1)</f>
        <v>0</v>
      </c>
      <c r="AK308" s="2">
        <f>COUNTIFS($B:$B,$B308,$AG:$AG,AK$1)</f>
        <v>0</v>
      </c>
      <c r="AL308" s="2">
        <f>COUNTIFS($B:$B,$B308,$AG:$AG,AL$1)</f>
        <v>0</v>
      </c>
      <c r="AM308" s="2">
        <f>COUNTIFS($B:$B,$B308,$AG:$AG,AM$1)</f>
        <v>0</v>
      </c>
      <c r="AN308" s="2">
        <f>COUNTIFS($B:$B,$B308,$AG:$AG,AN$1)</f>
        <v>0</v>
      </c>
      <c r="AO308" s="2">
        <f>COUNTIFS($B:$B,$B308,$AG:$AG,AO$1)</f>
        <v>0</v>
      </c>
      <c r="AP308" s="2">
        <f>COUNTIFS($B:$B,$B308,$AG:$AG,AP$1)</f>
        <v>0</v>
      </c>
      <c r="AQ308" s="2">
        <f>COUNTIFS($B:$B,$B308,$AG:$AG,AQ$1)</f>
        <v>0</v>
      </c>
      <c r="AR308" s="2">
        <f>COUNTIFS($B:$B,$B308,$AG:$AG,AR$1)</f>
        <v>0</v>
      </c>
      <c r="AS308" s="2">
        <f>COUNTIFS($B:$B,$B308,$AG:$AG,AS$1)</f>
        <v>0</v>
      </c>
      <c r="AT308" s="2">
        <f>COUNTIFS($B:$B,$B308,$AG:$AG,AT$1)</f>
        <v>1</v>
      </c>
      <c r="AU308" s="2">
        <f>COUNTIFS($B:$B,$B308,$AG:$AG,AU$1)</f>
        <v>1</v>
      </c>
    </row>
    <row r="309" spans="1:47" ht="15" customHeight="1" x14ac:dyDescent="0.35">
      <c r="A309" s="7">
        <f>IF(B308=B309,A308,A308+1)</f>
        <v>96</v>
      </c>
      <c r="B309" s="7" t="s">
        <v>5812</v>
      </c>
      <c r="C309" s="7" t="s">
        <v>381</v>
      </c>
      <c r="D309" s="7" t="s">
        <v>3044</v>
      </c>
      <c r="E309" s="7" t="s">
        <v>3043</v>
      </c>
      <c r="F309" s="4" t="s">
        <v>7</v>
      </c>
      <c r="G309" s="4" t="s">
        <v>8</v>
      </c>
      <c r="H309" s="4" t="s">
        <v>7</v>
      </c>
      <c r="I309" s="3">
        <v>3</v>
      </c>
      <c r="J309" s="3" t="s">
        <v>2899</v>
      </c>
      <c r="K309" s="3" t="s">
        <v>3621</v>
      </c>
      <c r="L309" s="3" t="s">
        <v>348</v>
      </c>
      <c r="M309" s="3" t="s">
        <v>5811</v>
      </c>
      <c r="N309" s="3" t="s">
        <v>943</v>
      </c>
      <c r="P309" s="3" t="s">
        <v>669</v>
      </c>
      <c r="Q309" s="3" t="s">
        <v>1475</v>
      </c>
      <c r="R309" s="3" t="s">
        <v>2434</v>
      </c>
      <c r="S309" s="2" t="str">
        <f>IF(P309="심사불필요","-",VLOOKUP(K309,'[1]자격증 backdata'!A:G,7,0))</f>
        <v>-</v>
      </c>
      <c r="T309" s="2" t="str">
        <f>IF(S309="-","-",IF(COUNTIFS(B:B,B309,S:S,"필수")&gt;0,"자격요건충족","확인필요"))</f>
        <v>-</v>
      </c>
      <c r="U309" s="2"/>
      <c r="W309" s="2">
        <f>IF(Q309="4급","심사불필요",VLOOKUP(K309,'[1]자격증 backdata'!A:B,2,0))</f>
        <v>4</v>
      </c>
      <c r="X309" s="3">
        <f>IF(R309="A", MIN(20, SUMIFS(W:W, B:B, B309, R:R, "A")),IF(R309="B", MIN(30, SUMIFS(W:W, B:B, B309, R:R, "B")),"비해당분야"))</f>
        <v>8</v>
      </c>
      <c r="Y309" s="3" t="str">
        <f>IF(R309="C",MIN(30,IF(COUNTIFS(B:B,B309,W:W,"가1")=1,25,IF(COUNTIFS(B:B,B309,W:W,"가1")&gt;=2,30,0))+IF(COUNTIFS(B:B,B309,W:W,"나1")&gt;=4,30,IF(COUNTIFS(B:B,B309,W:W,"나1")=3,26,IF(COUNTIFS(B:B,B309,W:W,"나1")=2,22,IF(COUNTIFS(B:B,B309,W:W,"나1")=1,18,0)))))+MIN(30,IF(COUNTIFS(B:B,B309,W:W,"가2")=1,25,IF(COUNTIFS(B:B,B309,W:W,"가2")&gt;=2,30,0))+IF(COUNTIFS(B:B,B309,W:W,"나2")=3,30,IF(COUNTIFS(B:B,B309,W:W,"나2")=2,25,IF(COUNTIFS(B:B,B309,W:W,"나2")=1,20,0)))),"비해당분야")</f>
        <v>비해당분야</v>
      </c>
      <c r="Z309" s="3" t="str">
        <f>IF(R309="C",VLOOKUP(K309,'[1]자격증 backdata'!A:F,6,0),"비해당분야")</f>
        <v>비해당분야</v>
      </c>
      <c r="AA309" s="3" t="str">
        <f>IF(R309="C",SUMIF(B:B,B309,Z:Z),"비해당분야")</f>
        <v>비해당분야</v>
      </c>
      <c r="AB309" s="3" t="str">
        <f>IF(R309="C",SUM(Y309,AA309),"비해당분야")</f>
        <v>비해당분야</v>
      </c>
      <c r="AC309" s="3">
        <f>IF(R309="C",AB309,X309)</f>
        <v>8</v>
      </c>
      <c r="AD309" s="3">
        <f>VLOOKUP(K309,'[1]자격증 backdata'!A:D,4,0)</f>
        <v>0</v>
      </c>
      <c r="AE309" s="3">
        <f>IF(_xlfn.MAXIFS(AD:AD,B:B,B309)&gt;10,10,_xlfn.MAXIFS(AD:AD,B:B,B309))</f>
        <v>5</v>
      </c>
      <c r="AG309" s="2" t="str">
        <f>VLOOKUP(K309,'[1]자격증 backdata'!A:C,3,0)</f>
        <v>N</v>
      </c>
      <c r="AH309" s="2">
        <f>COUNTIFS($B:$B,$B309,$AG:$AG,AH$1)</f>
        <v>0</v>
      </c>
      <c r="AI309" s="2">
        <f>COUNTIFS($B:$B,$B309,$AG:$AG,AI$1)</f>
        <v>0</v>
      </c>
      <c r="AJ309" s="2">
        <f>COUNTIFS($B:$B,$B309,$AG:$AG,AJ$1)</f>
        <v>0</v>
      </c>
      <c r="AK309" s="2">
        <f>COUNTIFS($B:$B,$B309,$AG:$AG,AK$1)</f>
        <v>0</v>
      </c>
      <c r="AL309" s="2">
        <f>COUNTIFS($B:$B,$B309,$AG:$AG,AL$1)</f>
        <v>0</v>
      </c>
      <c r="AM309" s="2">
        <f>COUNTIFS($B:$B,$B309,$AG:$AG,AM$1)</f>
        <v>0</v>
      </c>
      <c r="AN309" s="2">
        <f>COUNTIFS($B:$B,$B309,$AG:$AG,AN$1)</f>
        <v>0</v>
      </c>
      <c r="AO309" s="2">
        <f>COUNTIFS($B:$B,$B309,$AG:$AG,AO$1)</f>
        <v>0</v>
      </c>
      <c r="AP309" s="2">
        <f>COUNTIFS($B:$B,$B309,$AG:$AG,AP$1)</f>
        <v>0</v>
      </c>
      <c r="AQ309" s="2">
        <f>COUNTIFS($B:$B,$B309,$AG:$AG,AQ$1)</f>
        <v>0</v>
      </c>
      <c r="AR309" s="2">
        <f>COUNTIFS($B:$B,$B309,$AG:$AG,AR$1)</f>
        <v>0</v>
      </c>
      <c r="AS309" s="2">
        <f>COUNTIFS($B:$B,$B309,$AG:$AG,AS$1)</f>
        <v>0</v>
      </c>
      <c r="AT309" s="2">
        <f>COUNTIFS($B:$B,$B309,$AG:$AG,AT$1)</f>
        <v>1</v>
      </c>
      <c r="AU309" s="2">
        <f>COUNTIFS($B:$B,$B309,$AG:$AG,AU$1)</f>
        <v>1</v>
      </c>
    </row>
    <row r="310" spans="1:47" ht="15" customHeight="1" x14ac:dyDescent="0.35">
      <c r="A310" s="4">
        <f>IF(B309=B310,A309,A309+1)</f>
        <v>97</v>
      </c>
      <c r="B310" s="4" t="s">
        <v>5808</v>
      </c>
      <c r="C310" s="4" t="s">
        <v>5807</v>
      </c>
      <c r="D310" s="4" t="s">
        <v>3044</v>
      </c>
      <c r="E310" s="4" t="s">
        <v>3043</v>
      </c>
      <c r="F310" s="4" t="s">
        <v>7</v>
      </c>
      <c r="G310" s="4" t="s">
        <v>8</v>
      </c>
      <c r="H310" s="4" t="s">
        <v>7</v>
      </c>
      <c r="I310" s="4">
        <v>1</v>
      </c>
      <c r="J310" s="4" t="s">
        <v>106</v>
      </c>
      <c r="K310" s="4" t="s">
        <v>3057</v>
      </c>
      <c r="L310" s="4" t="s">
        <v>55</v>
      </c>
      <c r="M310" s="4" t="s">
        <v>5810</v>
      </c>
      <c r="N310" s="4" t="s">
        <v>4106</v>
      </c>
      <c r="P310" s="4" t="s">
        <v>669</v>
      </c>
      <c r="Q310" s="4" t="s">
        <v>1475</v>
      </c>
      <c r="R310" s="4" t="s">
        <v>2434</v>
      </c>
      <c r="S310" s="5" t="str">
        <f>IF(P310="심사불필요","-",VLOOKUP(K310,'[1]자격증 backdata'!A:G,7,0))</f>
        <v>-</v>
      </c>
      <c r="T310" s="5" t="str">
        <f>IF(S310="-","-",IF(COUNTIFS(B:B,B310,S:S,"필수")&gt;0,"자격요건충족","확인필요"))</f>
        <v>-</v>
      </c>
      <c r="U310" s="5"/>
      <c r="W310" s="5">
        <f>IF(Q310="4급","심사불필요",VLOOKUP(K310,'[1]자격증 backdata'!A:B,2,0))</f>
        <v>4</v>
      </c>
      <c r="X310" s="4">
        <f>IF(R310="A", MIN(20, SUMIFS(W:W, B:B, B310, R:R, "A")),IF(R310="B", MIN(30, SUMIFS(W:W, B:B, B310, R:R, "B")),"비해당분야"))</f>
        <v>8</v>
      </c>
      <c r="Y310" s="4" t="str">
        <f>IF(R310="C",MIN(30,IF(COUNTIFS(B:B,B310,W:W,"가1")=1,25,IF(COUNTIFS(B:B,B310,W:W,"가1")&gt;=2,30,0))+IF(COUNTIFS(B:B,B310,W:W,"나1")&gt;=4,30,IF(COUNTIFS(B:B,B310,W:W,"나1")=3,26,IF(COUNTIFS(B:B,B310,W:W,"나1")=2,22,IF(COUNTIFS(B:B,B310,W:W,"나1")=1,18,0)))))+MIN(30,IF(COUNTIFS(B:B,B310,W:W,"가2")=1,25,IF(COUNTIFS(B:B,B310,W:W,"가2")&gt;=2,30,0))+IF(COUNTIFS(B:B,B310,W:W,"나2")=3,30,IF(COUNTIFS(B:B,B310,W:W,"나2")=2,25,IF(COUNTIFS(B:B,B310,W:W,"나2")=1,20,0)))),"비해당분야")</f>
        <v>비해당분야</v>
      </c>
      <c r="Z310" s="4" t="str">
        <f>IF(R310="C",VLOOKUP(K310,'[1]자격증 backdata'!A:F,6,0),"비해당분야")</f>
        <v>비해당분야</v>
      </c>
      <c r="AA310" s="4" t="str">
        <f>IF(R310="C",SUMIF(B:B,B310,Z:Z),"비해당분야")</f>
        <v>비해당분야</v>
      </c>
      <c r="AB310" s="4" t="str">
        <f>IF(R310="C",SUM(Y310,AA310),"비해당분야")</f>
        <v>비해당분야</v>
      </c>
      <c r="AC310" s="4">
        <f>IF(R310="C",AB310,X310)</f>
        <v>8</v>
      </c>
      <c r="AD310" s="4">
        <f>VLOOKUP(K310,'[1]자격증 backdata'!A:D,4,0)</f>
        <v>0</v>
      </c>
      <c r="AE310" s="4">
        <f>IF(_xlfn.MAXIFS(AD:AD,B:B,B310)&gt;10,10,_xlfn.MAXIFS(AD:AD,B:B,B310))</f>
        <v>5</v>
      </c>
      <c r="AG310" s="5" t="str">
        <f>VLOOKUP(K310,'[1]자격증 backdata'!A:C,3,0)</f>
        <v>M</v>
      </c>
      <c r="AH310" s="5">
        <f>COUNTIFS($B:$B,$B310,$AG:$AG,AH$1)</f>
        <v>0</v>
      </c>
      <c r="AI310" s="5">
        <f>COUNTIFS($B:$B,$B310,$AG:$AG,AI$1)</f>
        <v>0</v>
      </c>
      <c r="AJ310" s="5">
        <f>COUNTIFS($B:$B,$B310,$AG:$AG,AJ$1)</f>
        <v>0</v>
      </c>
      <c r="AK310" s="5">
        <f>COUNTIFS($B:$B,$B310,$AG:$AG,AK$1)</f>
        <v>0</v>
      </c>
      <c r="AL310" s="5">
        <f>COUNTIFS($B:$B,$B310,$AG:$AG,AL$1)</f>
        <v>0</v>
      </c>
      <c r="AM310" s="5">
        <f>COUNTIFS($B:$B,$B310,$AG:$AG,AM$1)</f>
        <v>0</v>
      </c>
      <c r="AN310" s="5">
        <f>COUNTIFS($B:$B,$B310,$AG:$AG,AN$1)</f>
        <v>1</v>
      </c>
      <c r="AO310" s="5">
        <f>COUNTIFS($B:$B,$B310,$AG:$AG,AO$1)</f>
        <v>0</v>
      </c>
      <c r="AP310" s="5">
        <f>COUNTIFS($B:$B,$B310,$AG:$AG,AP$1)</f>
        <v>0</v>
      </c>
      <c r="AQ310" s="5">
        <f>COUNTIFS($B:$B,$B310,$AG:$AG,AQ$1)</f>
        <v>0</v>
      </c>
      <c r="AR310" s="5">
        <f>COUNTIFS($B:$B,$B310,$AG:$AG,AR$1)</f>
        <v>0</v>
      </c>
      <c r="AS310" s="5">
        <f>COUNTIFS($B:$B,$B310,$AG:$AG,AS$1)</f>
        <v>0</v>
      </c>
      <c r="AT310" s="5">
        <f>COUNTIFS($B:$B,$B310,$AG:$AG,AT$1)</f>
        <v>1</v>
      </c>
      <c r="AU310" s="5">
        <f>COUNTIFS($B:$B,$B310,$AG:$AG,AU$1)</f>
        <v>0</v>
      </c>
    </row>
    <row r="311" spans="1:47" ht="15" customHeight="1" x14ac:dyDescent="0.35">
      <c r="A311" s="6">
        <f>IF(B310=B311,A310,A310+1)</f>
        <v>97</v>
      </c>
      <c r="B311" s="6" t="s">
        <v>5808</v>
      </c>
      <c r="C311" s="6" t="s">
        <v>5807</v>
      </c>
      <c r="D311" s="6" t="s">
        <v>3044</v>
      </c>
      <c r="E311" s="6" t="s">
        <v>3043</v>
      </c>
      <c r="F311" s="4" t="s">
        <v>7</v>
      </c>
      <c r="G311" s="4" t="s">
        <v>8</v>
      </c>
      <c r="H311" s="4" t="s">
        <v>7</v>
      </c>
      <c r="I311" s="4">
        <v>2</v>
      </c>
      <c r="J311" s="4" t="s">
        <v>69</v>
      </c>
      <c r="K311" s="4" t="s">
        <v>3065</v>
      </c>
      <c r="L311" s="4" t="s">
        <v>36</v>
      </c>
      <c r="M311" s="4" t="s">
        <v>5809</v>
      </c>
      <c r="N311" s="4" t="s">
        <v>859</v>
      </c>
      <c r="P311" s="4" t="s">
        <v>669</v>
      </c>
      <c r="Q311" s="4" t="s">
        <v>1475</v>
      </c>
      <c r="R311" s="4" t="s">
        <v>2434</v>
      </c>
      <c r="S311" s="5" t="str">
        <f>IF(P311="심사불필요","-",VLOOKUP(K311,'[1]자격증 backdata'!A:G,7,0))</f>
        <v>-</v>
      </c>
      <c r="T311" s="5" t="str">
        <f>IF(S311="-","-",IF(COUNTIFS(B:B,B311,S:S,"필수")&gt;0,"자격요건충족","확인필요"))</f>
        <v>-</v>
      </c>
      <c r="U311" s="5"/>
      <c r="W311" s="5">
        <f>IF(Q311="4급","심사불필요",VLOOKUP(K311,'[1]자격증 backdata'!A:B,2,0))</f>
        <v>0</v>
      </c>
      <c r="X311" s="4">
        <f>IF(R311="A", MIN(20, SUMIFS(W:W, B:B, B311, R:R, "A")),IF(R311="B", MIN(30, SUMIFS(W:W, B:B, B311, R:R, "B")),"비해당분야"))</f>
        <v>8</v>
      </c>
      <c r="Y311" s="4" t="str">
        <f>IF(R311="C",MIN(30,IF(COUNTIFS(B:B,B311,W:W,"가1")=1,25,IF(COUNTIFS(B:B,B311,W:W,"가1")&gt;=2,30,0))+IF(COUNTIFS(B:B,B311,W:W,"나1")&gt;=4,30,IF(COUNTIFS(B:B,B311,W:W,"나1")=3,26,IF(COUNTIFS(B:B,B311,W:W,"나1")=2,22,IF(COUNTIFS(B:B,B311,W:W,"나1")=1,18,0)))))+MIN(30,IF(COUNTIFS(B:B,B311,W:W,"가2")=1,25,IF(COUNTIFS(B:B,B311,W:W,"가2")&gt;=2,30,0))+IF(COUNTIFS(B:B,B311,W:W,"나2")=3,30,IF(COUNTIFS(B:B,B311,W:W,"나2")=2,25,IF(COUNTIFS(B:B,B311,W:W,"나2")=1,20,0)))),"비해당분야")</f>
        <v>비해당분야</v>
      </c>
      <c r="Z311" s="4" t="str">
        <f>IF(R311="C",VLOOKUP(K311,'[1]자격증 backdata'!A:F,6,0),"비해당분야")</f>
        <v>비해당분야</v>
      </c>
      <c r="AA311" s="4" t="str">
        <f>IF(R311="C",SUMIF(B:B,B311,Z:Z),"비해당분야")</f>
        <v>비해당분야</v>
      </c>
      <c r="AB311" s="4" t="str">
        <f>IF(R311="C",SUM(Y311,AA311),"비해당분야")</f>
        <v>비해당분야</v>
      </c>
      <c r="AC311" s="4">
        <f>IF(R311="C",AB311,X311)</f>
        <v>8</v>
      </c>
      <c r="AD311" s="4">
        <f>VLOOKUP(K311,'[1]자격증 backdata'!A:D,4,0)</f>
        <v>5</v>
      </c>
      <c r="AE311" s="4">
        <f>IF(_xlfn.MAXIFS(AD:AD,B:B,B311)&gt;10,10,_xlfn.MAXIFS(AD:AD,B:B,B311))</f>
        <v>5</v>
      </c>
      <c r="AG311" s="5">
        <f>VLOOKUP(K311,'[1]자격증 backdata'!A:C,3,0)</f>
        <v>0</v>
      </c>
      <c r="AH311" s="5">
        <f>COUNTIFS($B:$B,$B311,$AG:$AG,AH$1)</f>
        <v>0</v>
      </c>
      <c r="AI311" s="5">
        <f>COUNTIFS($B:$B,$B311,$AG:$AG,AI$1)</f>
        <v>0</v>
      </c>
      <c r="AJ311" s="5">
        <f>COUNTIFS($B:$B,$B311,$AG:$AG,AJ$1)</f>
        <v>0</v>
      </c>
      <c r="AK311" s="5">
        <f>COUNTIFS($B:$B,$B311,$AG:$AG,AK$1)</f>
        <v>0</v>
      </c>
      <c r="AL311" s="5">
        <f>COUNTIFS($B:$B,$B311,$AG:$AG,AL$1)</f>
        <v>0</v>
      </c>
      <c r="AM311" s="5">
        <f>COUNTIFS($B:$B,$B311,$AG:$AG,AM$1)</f>
        <v>0</v>
      </c>
      <c r="AN311" s="5">
        <f>COUNTIFS($B:$B,$B311,$AG:$AG,AN$1)</f>
        <v>1</v>
      </c>
      <c r="AO311" s="5">
        <f>COUNTIFS($B:$B,$B311,$AG:$AG,AO$1)</f>
        <v>0</v>
      </c>
      <c r="AP311" s="5">
        <f>COUNTIFS($B:$B,$B311,$AG:$AG,AP$1)</f>
        <v>0</v>
      </c>
      <c r="AQ311" s="5">
        <f>COUNTIFS($B:$B,$B311,$AG:$AG,AQ$1)</f>
        <v>0</v>
      </c>
      <c r="AR311" s="5">
        <f>COUNTIFS($B:$B,$B311,$AG:$AG,AR$1)</f>
        <v>0</v>
      </c>
      <c r="AS311" s="5">
        <f>COUNTIFS($B:$B,$B311,$AG:$AG,AS$1)</f>
        <v>0</v>
      </c>
      <c r="AT311" s="5">
        <f>COUNTIFS($B:$B,$B311,$AG:$AG,AT$1)</f>
        <v>1</v>
      </c>
      <c r="AU311" s="5">
        <f>COUNTIFS($B:$B,$B311,$AG:$AG,AU$1)</f>
        <v>0</v>
      </c>
    </row>
    <row r="312" spans="1:47" ht="15" customHeight="1" x14ac:dyDescent="0.35">
      <c r="A312" s="6">
        <f>IF(B311=B312,A311,A311+1)</f>
        <v>97</v>
      </c>
      <c r="B312" s="6" t="s">
        <v>5808</v>
      </c>
      <c r="C312" s="6" t="s">
        <v>5807</v>
      </c>
      <c r="D312" s="6" t="s">
        <v>3044</v>
      </c>
      <c r="E312" s="6" t="s">
        <v>3043</v>
      </c>
      <c r="F312" s="4" t="s">
        <v>7</v>
      </c>
      <c r="G312" s="4" t="s">
        <v>8</v>
      </c>
      <c r="H312" s="4" t="s">
        <v>7</v>
      </c>
      <c r="I312" s="4">
        <v>3</v>
      </c>
      <c r="J312" s="4" t="s">
        <v>215</v>
      </c>
      <c r="K312" s="4" t="s">
        <v>3164</v>
      </c>
      <c r="L312" s="4" t="s">
        <v>55</v>
      </c>
      <c r="M312" s="4" t="s">
        <v>5806</v>
      </c>
      <c r="N312" s="4" t="s">
        <v>3532</v>
      </c>
      <c r="P312" s="4" t="s">
        <v>669</v>
      </c>
      <c r="Q312" s="4" t="s">
        <v>1475</v>
      </c>
      <c r="R312" s="4" t="s">
        <v>2434</v>
      </c>
      <c r="S312" s="5" t="str">
        <f>IF(P312="심사불필요","-",VLOOKUP(K312,'[1]자격증 backdata'!A:G,7,0))</f>
        <v>-</v>
      </c>
      <c r="T312" s="5" t="str">
        <f>IF(S312="-","-",IF(COUNTIFS(B:B,B312,S:S,"필수")&gt;0,"자격요건충족","확인필요"))</f>
        <v>-</v>
      </c>
      <c r="U312" s="5"/>
      <c r="W312" s="5">
        <f>IF(Q312="4급","심사불필요",VLOOKUP(K312,'[1]자격증 backdata'!A:B,2,0))</f>
        <v>4</v>
      </c>
      <c r="X312" s="4">
        <f>IF(R312="A", MIN(20, SUMIFS(W:W, B:B, B312, R:R, "A")),IF(R312="B", MIN(30, SUMIFS(W:W, B:B, B312, R:R, "B")),"비해당분야"))</f>
        <v>8</v>
      </c>
      <c r="Y312" s="4" t="str">
        <f>IF(R312="C",MIN(30,IF(COUNTIFS(B:B,B312,W:W,"가1")=1,25,IF(COUNTIFS(B:B,B312,W:W,"가1")&gt;=2,30,0))+IF(COUNTIFS(B:B,B312,W:W,"나1")&gt;=4,30,IF(COUNTIFS(B:B,B312,W:W,"나1")=3,26,IF(COUNTIFS(B:B,B312,W:W,"나1")=2,22,IF(COUNTIFS(B:B,B312,W:W,"나1")=1,18,0)))))+MIN(30,IF(COUNTIFS(B:B,B312,W:W,"가2")=1,25,IF(COUNTIFS(B:B,B312,W:W,"가2")&gt;=2,30,0))+IF(COUNTIFS(B:B,B312,W:W,"나2")=3,30,IF(COUNTIFS(B:B,B312,W:W,"나2")=2,25,IF(COUNTIFS(B:B,B312,W:W,"나2")=1,20,0)))),"비해당분야")</f>
        <v>비해당분야</v>
      </c>
      <c r="Z312" s="4" t="str">
        <f>IF(R312="C",VLOOKUP(K312,'[1]자격증 backdata'!A:F,6,0),"비해당분야")</f>
        <v>비해당분야</v>
      </c>
      <c r="AA312" s="4" t="str">
        <f>IF(R312="C",SUMIF(B:B,B312,Z:Z),"비해당분야")</f>
        <v>비해당분야</v>
      </c>
      <c r="AB312" s="4" t="str">
        <f>IF(R312="C",SUM(Y312,AA312),"비해당분야")</f>
        <v>비해당분야</v>
      </c>
      <c r="AC312" s="4">
        <f>IF(R312="C",AB312,X312)</f>
        <v>8</v>
      </c>
      <c r="AD312" s="4">
        <f>VLOOKUP(K312,'[1]자격증 backdata'!A:D,4,0)</f>
        <v>0</v>
      </c>
      <c r="AE312" s="4">
        <f>IF(_xlfn.MAXIFS(AD:AD,B:B,B312)&gt;10,10,_xlfn.MAXIFS(AD:AD,B:B,B312))</f>
        <v>5</v>
      </c>
      <c r="AG312" s="5" t="str">
        <f>VLOOKUP(K312,'[1]자격증 backdata'!A:C,3,0)</f>
        <v>G</v>
      </c>
      <c r="AH312" s="5">
        <f>COUNTIFS($B:$B,$B312,$AG:$AG,AH$1)</f>
        <v>0</v>
      </c>
      <c r="AI312" s="5">
        <f>COUNTIFS($B:$B,$B312,$AG:$AG,AI$1)</f>
        <v>0</v>
      </c>
      <c r="AJ312" s="5">
        <f>COUNTIFS($B:$B,$B312,$AG:$AG,AJ$1)</f>
        <v>0</v>
      </c>
      <c r="AK312" s="5">
        <f>COUNTIFS($B:$B,$B312,$AG:$AG,AK$1)</f>
        <v>0</v>
      </c>
      <c r="AL312" s="5">
        <f>COUNTIFS($B:$B,$B312,$AG:$AG,AL$1)</f>
        <v>0</v>
      </c>
      <c r="AM312" s="5">
        <f>COUNTIFS($B:$B,$B312,$AG:$AG,AM$1)</f>
        <v>0</v>
      </c>
      <c r="AN312" s="5">
        <f>COUNTIFS($B:$B,$B312,$AG:$AG,AN$1)</f>
        <v>1</v>
      </c>
      <c r="AO312" s="5">
        <f>COUNTIFS($B:$B,$B312,$AG:$AG,AO$1)</f>
        <v>0</v>
      </c>
      <c r="AP312" s="5">
        <f>COUNTIFS($B:$B,$B312,$AG:$AG,AP$1)</f>
        <v>0</v>
      </c>
      <c r="AQ312" s="5">
        <f>COUNTIFS($B:$B,$B312,$AG:$AG,AQ$1)</f>
        <v>0</v>
      </c>
      <c r="AR312" s="5">
        <f>COUNTIFS($B:$B,$B312,$AG:$AG,AR$1)</f>
        <v>0</v>
      </c>
      <c r="AS312" s="5">
        <f>COUNTIFS($B:$B,$B312,$AG:$AG,AS$1)</f>
        <v>0</v>
      </c>
      <c r="AT312" s="5">
        <f>COUNTIFS($B:$B,$B312,$AG:$AG,AT$1)</f>
        <v>1</v>
      </c>
      <c r="AU312" s="5">
        <f>COUNTIFS($B:$B,$B312,$AG:$AG,AU$1)</f>
        <v>0</v>
      </c>
    </row>
    <row r="313" spans="1:47" ht="15" customHeight="1" x14ac:dyDescent="0.35">
      <c r="A313" s="3">
        <f>IF(B312=B313,A312,A312+1)</f>
        <v>98</v>
      </c>
      <c r="B313" s="3" t="s">
        <v>5804</v>
      </c>
      <c r="C313" s="3" t="s">
        <v>5803</v>
      </c>
      <c r="D313" s="3" t="s">
        <v>3044</v>
      </c>
      <c r="E313" s="3" t="s">
        <v>3043</v>
      </c>
      <c r="F313" s="4" t="s">
        <v>7</v>
      </c>
      <c r="G313" s="4" t="s">
        <v>8</v>
      </c>
      <c r="H313" s="4" t="s">
        <v>7</v>
      </c>
      <c r="I313" s="3">
        <v>1</v>
      </c>
      <c r="J313" s="3" t="s">
        <v>38</v>
      </c>
      <c r="K313" s="3" t="s">
        <v>3059</v>
      </c>
      <c r="L313" s="3" t="s">
        <v>36</v>
      </c>
      <c r="M313" s="3" t="s">
        <v>5805</v>
      </c>
      <c r="N313" s="3" t="s">
        <v>690</v>
      </c>
      <c r="P313" s="3" t="s">
        <v>669</v>
      </c>
      <c r="Q313" s="3" t="s">
        <v>1475</v>
      </c>
      <c r="R313" s="3" t="s">
        <v>2434</v>
      </c>
      <c r="S313" s="2" t="str">
        <f>IF(P313="심사불필요","-",VLOOKUP(K313,'[1]자격증 backdata'!A:G,7,0))</f>
        <v>-</v>
      </c>
      <c r="T313" s="2" t="str">
        <f>IF(S313="-","-",IF(COUNTIFS(B:B,B313,S:S,"필수")&gt;0,"자격요건충족","확인필요"))</f>
        <v>-</v>
      </c>
      <c r="U313" s="2"/>
      <c r="W313" s="2">
        <f>IF(Q313="4급","심사불필요",VLOOKUP(K313,'[1]자격증 backdata'!A:B,2,0))</f>
        <v>0</v>
      </c>
      <c r="X313" s="3">
        <f>IF(R313="A", MIN(20, SUMIFS(W:W, B:B, B313, R:R, "A")),IF(R313="B", MIN(30, SUMIFS(W:W, B:B, B313, R:R, "B")),"비해당분야"))</f>
        <v>4</v>
      </c>
      <c r="Y313" s="3" t="str">
        <f>IF(R313="C",MIN(30,IF(COUNTIFS(B:B,B313,W:W,"가1")=1,25,IF(COUNTIFS(B:B,B313,W:W,"가1")&gt;=2,30,0))+IF(COUNTIFS(B:B,B313,W:W,"나1")&gt;=4,30,IF(COUNTIFS(B:B,B313,W:W,"나1")=3,26,IF(COUNTIFS(B:B,B313,W:W,"나1")=2,22,IF(COUNTIFS(B:B,B313,W:W,"나1")=1,18,0)))))+MIN(30,IF(COUNTIFS(B:B,B313,W:W,"가2")=1,25,IF(COUNTIFS(B:B,B313,W:W,"가2")&gt;=2,30,0))+IF(COUNTIFS(B:B,B313,W:W,"나2")=3,30,IF(COUNTIFS(B:B,B313,W:W,"나2")=2,25,IF(COUNTIFS(B:B,B313,W:W,"나2")=1,20,0)))),"비해당분야")</f>
        <v>비해당분야</v>
      </c>
      <c r="Z313" s="3" t="str">
        <f>IF(R313="C",VLOOKUP(K313,'[1]자격증 backdata'!A:F,6,0),"비해당분야")</f>
        <v>비해당분야</v>
      </c>
      <c r="AA313" s="3" t="str">
        <f>IF(R313="C",SUMIF(B:B,B313,Z:Z),"비해당분야")</f>
        <v>비해당분야</v>
      </c>
      <c r="AB313" s="3" t="str">
        <f>IF(R313="C",SUM(Y313,AA313),"비해당분야")</f>
        <v>비해당분야</v>
      </c>
      <c r="AC313" s="3">
        <f>IF(R313="C",AB313,X313)</f>
        <v>4</v>
      </c>
      <c r="AD313" s="3">
        <f>VLOOKUP(K313,'[1]자격증 backdata'!A:D,4,0)</f>
        <v>5</v>
      </c>
      <c r="AE313" s="3">
        <f>IF(_xlfn.MAXIFS(AD:AD,B:B,B313)&gt;10,10,_xlfn.MAXIFS(AD:AD,B:B,B313))</f>
        <v>5</v>
      </c>
      <c r="AG313" s="2">
        <f>VLOOKUP(K313,'[1]자격증 backdata'!A:C,3,0)</f>
        <v>0</v>
      </c>
      <c r="AH313" s="2">
        <f>COUNTIFS($B:$B,$B313,$AG:$AG,AH$1)</f>
        <v>0</v>
      </c>
      <c r="AI313" s="2">
        <f>COUNTIFS($B:$B,$B313,$AG:$AG,AI$1)</f>
        <v>0</v>
      </c>
      <c r="AJ313" s="2">
        <f>COUNTIFS($B:$B,$B313,$AG:$AG,AJ$1)</f>
        <v>0</v>
      </c>
      <c r="AK313" s="2">
        <f>COUNTIFS($B:$B,$B313,$AG:$AG,AK$1)</f>
        <v>0</v>
      </c>
      <c r="AL313" s="2">
        <f>COUNTIFS($B:$B,$B313,$AG:$AG,AL$1)</f>
        <v>0</v>
      </c>
      <c r="AM313" s="2">
        <f>COUNTIFS($B:$B,$B313,$AG:$AG,AM$1)</f>
        <v>0</v>
      </c>
      <c r="AN313" s="2">
        <f>COUNTIFS($B:$B,$B313,$AG:$AG,AN$1)</f>
        <v>0</v>
      </c>
      <c r="AO313" s="2">
        <f>COUNTIFS($B:$B,$B313,$AG:$AG,AO$1)</f>
        <v>0</v>
      </c>
      <c r="AP313" s="2">
        <f>COUNTIFS($B:$B,$B313,$AG:$AG,AP$1)</f>
        <v>0</v>
      </c>
      <c r="AQ313" s="2">
        <f>COUNTIFS($B:$B,$B313,$AG:$AG,AQ$1)</f>
        <v>0</v>
      </c>
      <c r="AR313" s="2">
        <f>COUNTIFS($B:$B,$B313,$AG:$AG,AR$1)</f>
        <v>0</v>
      </c>
      <c r="AS313" s="2">
        <f>COUNTIFS($B:$B,$B313,$AG:$AG,AS$1)</f>
        <v>0</v>
      </c>
      <c r="AT313" s="2">
        <f>COUNTIFS($B:$B,$B313,$AG:$AG,AT$1)</f>
        <v>1</v>
      </c>
      <c r="AU313" s="2">
        <f>COUNTIFS($B:$B,$B313,$AG:$AG,AU$1)</f>
        <v>0</v>
      </c>
    </row>
    <row r="314" spans="1:47" ht="15" customHeight="1" x14ac:dyDescent="0.35">
      <c r="A314" s="7">
        <f>IF(B313=B314,A313,A313+1)</f>
        <v>98</v>
      </c>
      <c r="B314" s="7" t="s">
        <v>5804</v>
      </c>
      <c r="C314" s="7" t="s">
        <v>5803</v>
      </c>
      <c r="D314" s="7" t="s">
        <v>3044</v>
      </c>
      <c r="E314" s="7" t="s">
        <v>3043</v>
      </c>
      <c r="F314" s="4" t="s">
        <v>7</v>
      </c>
      <c r="G314" s="4" t="s">
        <v>8</v>
      </c>
      <c r="H314" s="4" t="s">
        <v>7</v>
      </c>
      <c r="I314" s="3">
        <v>2</v>
      </c>
      <c r="J314" s="3" t="s">
        <v>106</v>
      </c>
      <c r="K314" s="3" t="s">
        <v>3057</v>
      </c>
      <c r="L314" s="3" t="s">
        <v>55</v>
      </c>
      <c r="M314" s="3" t="s">
        <v>5802</v>
      </c>
      <c r="N314" s="3" t="s">
        <v>5112</v>
      </c>
      <c r="P314" s="3" t="s">
        <v>669</v>
      </c>
      <c r="Q314" s="3" t="s">
        <v>1475</v>
      </c>
      <c r="R314" s="3" t="s">
        <v>2434</v>
      </c>
      <c r="S314" s="2" t="str">
        <f>IF(P314="심사불필요","-",VLOOKUP(K314,'[1]자격증 backdata'!A:G,7,0))</f>
        <v>-</v>
      </c>
      <c r="T314" s="2" t="str">
        <f>IF(S314="-","-",IF(COUNTIFS(B:B,B314,S:S,"필수")&gt;0,"자격요건충족","확인필요"))</f>
        <v>-</v>
      </c>
      <c r="U314" s="2"/>
      <c r="W314" s="2">
        <f>IF(Q314="4급","심사불필요",VLOOKUP(K314,'[1]자격증 backdata'!A:B,2,0))</f>
        <v>4</v>
      </c>
      <c r="X314" s="3">
        <f>IF(R314="A", MIN(20, SUMIFS(W:W, B:B, B314, R:R, "A")),IF(R314="B", MIN(30, SUMIFS(W:W, B:B, B314, R:R, "B")),"비해당분야"))</f>
        <v>4</v>
      </c>
      <c r="Y314" s="3" t="str">
        <f>IF(R314="C",MIN(30,IF(COUNTIFS(B:B,B314,W:W,"가1")=1,25,IF(COUNTIFS(B:B,B314,W:W,"가1")&gt;=2,30,0))+IF(COUNTIFS(B:B,B314,W:W,"나1")&gt;=4,30,IF(COUNTIFS(B:B,B314,W:W,"나1")=3,26,IF(COUNTIFS(B:B,B314,W:W,"나1")=2,22,IF(COUNTIFS(B:B,B314,W:W,"나1")=1,18,0)))))+MIN(30,IF(COUNTIFS(B:B,B314,W:W,"가2")=1,25,IF(COUNTIFS(B:B,B314,W:W,"가2")&gt;=2,30,0))+IF(COUNTIFS(B:B,B314,W:W,"나2")=3,30,IF(COUNTIFS(B:B,B314,W:W,"나2")=2,25,IF(COUNTIFS(B:B,B314,W:W,"나2")=1,20,0)))),"비해당분야")</f>
        <v>비해당분야</v>
      </c>
      <c r="Z314" s="3" t="str">
        <f>IF(R314="C",VLOOKUP(K314,'[1]자격증 backdata'!A:F,6,0),"비해당분야")</f>
        <v>비해당분야</v>
      </c>
      <c r="AA314" s="3" t="str">
        <f>IF(R314="C",SUMIF(B:B,B314,Z:Z),"비해당분야")</f>
        <v>비해당분야</v>
      </c>
      <c r="AB314" s="3" t="str">
        <f>IF(R314="C",SUM(Y314,AA314),"비해당분야")</f>
        <v>비해당분야</v>
      </c>
      <c r="AC314" s="3">
        <f>IF(R314="C",AB314,X314)</f>
        <v>4</v>
      </c>
      <c r="AD314" s="3">
        <f>VLOOKUP(K314,'[1]자격증 backdata'!A:D,4,0)</f>
        <v>0</v>
      </c>
      <c r="AE314" s="3">
        <f>IF(_xlfn.MAXIFS(AD:AD,B:B,B314)&gt;10,10,_xlfn.MAXIFS(AD:AD,B:B,B314))</f>
        <v>5</v>
      </c>
      <c r="AG314" s="2" t="str">
        <f>VLOOKUP(K314,'[1]자격증 backdata'!A:C,3,0)</f>
        <v>M</v>
      </c>
      <c r="AH314" s="2">
        <f>COUNTIFS($B:$B,$B314,$AG:$AG,AH$1)</f>
        <v>0</v>
      </c>
      <c r="AI314" s="2">
        <f>COUNTIFS($B:$B,$B314,$AG:$AG,AI$1)</f>
        <v>0</v>
      </c>
      <c r="AJ314" s="2">
        <f>COUNTIFS($B:$B,$B314,$AG:$AG,AJ$1)</f>
        <v>0</v>
      </c>
      <c r="AK314" s="2">
        <f>COUNTIFS($B:$B,$B314,$AG:$AG,AK$1)</f>
        <v>0</v>
      </c>
      <c r="AL314" s="2">
        <f>COUNTIFS($B:$B,$B314,$AG:$AG,AL$1)</f>
        <v>0</v>
      </c>
      <c r="AM314" s="2">
        <f>COUNTIFS($B:$B,$B314,$AG:$AG,AM$1)</f>
        <v>0</v>
      </c>
      <c r="AN314" s="2">
        <f>COUNTIFS($B:$B,$B314,$AG:$AG,AN$1)</f>
        <v>0</v>
      </c>
      <c r="AO314" s="2">
        <f>COUNTIFS($B:$B,$B314,$AG:$AG,AO$1)</f>
        <v>0</v>
      </c>
      <c r="AP314" s="2">
        <f>COUNTIFS($B:$B,$B314,$AG:$AG,AP$1)</f>
        <v>0</v>
      </c>
      <c r="AQ314" s="2">
        <f>COUNTIFS($B:$B,$B314,$AG:$AG,AQ$1)</f>
        <v>0</v>
      </c>
      <c r="AR314" s="2">
        <f>COUNTIFS($B:$B,$B314,$AG:$AG,AR$1)</f>
        <v>0</v>
      </c>
      <c r="AS314" s="2">
        <f>COUNTIFS($B:$B,$B314,$AG:$AG,AS$1)</f>
        <v>0</v>
      </c>
      <c r="AT314" s="2">
        <f>COUNTIFS($B:$B,$B314,$AG:$AG,AT$1)</f>
        <v>1</v>
      </c>
      <c r="AU314" s="2">
        <f>COUNTIFS($B:$B,$B314,$AG:$AG,AU$1)</f>
        <v>0</v>
      </c>
    </row>
    <row r="315" spans="1:47" ht="15" customHeight="1" x14ac:dyDescent="0.35">
      <c r="A315" s="4">
        <f>IF(B314=B315,A314,A314+1)</f>
        <v>99</v>
      </c>
      <c r="B315" s="4" t="s">
        <v>5795</v>
      </c>
      <c r="C315" s="4" t="s">
        <v>5794</v>
      </c>
      <c r="D315" s="4" t="s">
        <v>3044</v>
      </c>
      <c r="E315" s="4" t="s">
        <v>3043</v>
      </c>
      <c r="F315" s="4" t="s">
        <v>7</v>
      </c>
      <c r="G315" s="4" t="s">
        <v>8</v>
      </c>
      <c r="H315" s="4" t="s">
        <v>7</v>
      </c>
      <c r="I315" s="4">
        <v>1</v>
      </c>
      <c r="J315" s="4" t="s">
        <v>364</v>
      </c>
      <c r="K315" s="4" t="s">
        <v>3075</v>
      </c>
      <c r="L315" s="4" t="s">
        <v>254</v>
      </c>
      <c r="M315" s="4" t="s">
        <v>5801</v>
      </c>
      <c r="N315" s="4" t="s">
        <v>3435</v>
      </c>
      <c r="P315" s="4" t="s">
        <v>669</v>
      </c>
      <c r="Q315" s="4" t="s">
        <v>1475</v>
      </c>
      <c r="R315" s="4" t="s">
        <v>2434</v>
      </c>
      <c r="S315" s="5" t="str">
        <f>IF(P315="심사불필요","-",VLOOKUP(K315,'[1]자격증 backdata'!A:G,7,0))</f>
        <v>-</v>
      </c>
      <c r="T315" s="5" t="str">
        <f>IF(S315="-","-",IF(COUNTIFS(B:B,B315,S:S,"필수")&gt;0,"자격요건충족","확인필요"))</f>
        <v>-</v>
      </c>
      <c r="U315" s="5"/>
      <c r="W315" s="5">
        <f>IF(Q315="4급","심사불필요",VLOOKUP(K315,'[1]자격증 backdata'!A:B,2,0))</f>
        <v>2</v>
      </c>
      <c r="X315" s="4">
        <f>IF(R315="A", MIN(20, SUMIFS(W:W, B:B, B315, R:R, "A")),IF(R315="B", MIN(30, SUMIFS(W:W, B:B, B315, R:R, "B")),"비해당분야"))</f>
        <v>16</v>
      </c>
      <c r="Y315" s="4" t="str">
        <f>IF(R315="C",MIN(30,IF(COUNTIFS(B:B,B315,W:W,"가1")=1,25,IF(COUNTIFS(B:B,B315,W:W,"가1")&gt;=2,30,0))+IF(COUNTIFS(B:B,B315,W:W,"나1")&gt;=4,30,IF(COUNTIFS(B:B,B315,W:W,"나1")=3,26,IF(COUNTIFS(B:B,B315,W:W,"나1")=2,22,IF(COUNTIFS(B:B,B315,W:W,"나1")=1,18,0)))))+MIN(30,IF(COUNTIFS(B:B,B315,W:W,"가2")=1,25,IF(COUNTIFS(B:B,B315,W:W,"가2")&gt;=2,30,0))+IF(COUNTIFS(B:B,B315,W:W,"나2")=3,30,IF(COUNTIFS(B:B,B315,W:W,"나2")=2,25,IF(COUNTIFS(B:B,B315,W:W,"나2")=1,20,0)))),"비해당분야")</f>
        <v>비해당분야</v>
      </c>
      <c r="Z315" s="4" t="str">
        <f>IF(R315="C",VLOOKUP(K315,'[1]자격증 backdata'!A:F,6,0),"비해당분야")</f>
        <v>비해당분야</v>
      </c>
      <c r="AA315" s="4" t="str">
        <f>IF(R315="C",SUMIF(B:B,B315,Z:Z),"비해당분야")</f>
        <v>비해당분야</v>
      </c>
      <c r="AB315" s="4" t="str">
        <f>IF(R315="C",SUM(Y315,AA315),"비해당분야")</f>
        <v>비해당분야</v>
      </c>
      <c r="AC315" s="4">
        <f>IF(R315="C",AB315,X315)</f>
        <v>16</v>
      </c>
      <c r="AD315" s="4">
        <f>VLOOKUP(K315,'[1]자격증 backdata'!A:D,4,0)</f>
        <v>0</v>
      </c>
      <c r="AE315" s="4">
        <f>IF(_xlfn.MAXIFS(AD:AD,B:B,B315)&gt;10,10,_xlfn.MAXIFS(AD:AD,B:B,B315))</f>
        <v>5</v>
      </c>
      <c r="AG315" s="5" t="str">
        <f>VLOOKUP(K315,'[1]자격증 backdata'!A:C,3,0)</f>
        <v>J</v>
      </c>
      <c r="AH315" s="5">
        <f>COUNTIFS($B:$B,$B315,$AG:$AG,AH$1)</f>
        <v>0</v>
      </c>
      <c r="AI315" s="5">
        <f>COUNTIFS($B:$B,$B315,$AG:$AG,AI$1)</f>
        <v>0</v>
      </c>
      <c r="AJ315" s="5">
        <f>COUNTIFS($B:$B,$B315,$AG:$AG,AJ$1)</f>
        <v>0</v>
      </c>
      <c r="AK315" s="5">
        <f>COUNTIFS($B:$B,$B315,$AG:$AG,AK$1)</f>
        <v>0</v>
      </c>
      <c r="AL315" s="5">
        <f>COUNTIFS($B:$B,$B315,$AG:$AG,AL$1)</f>
        <v>0</v>
      </c>
      <c r="AM315" s="5">
        <f>COUNTIFS($B:$B,$B315,$AG:$AG,AM$1)</f>
        <v>0</v>
      </c>
      <c r="AN315" s="5">
        <f>COUNTIFS($B:$B,$B315,$AG:$AG,AN$1)</f>
        <v>1</v>
      </c>
      <c r="AO315" s="5">
        <f>COUNTIFS($B:$B,$B315,$AG:$AG,AO$1)</f>
        <v>0</v>
      </c>
      <c r="AP315" s="5">
        <f>COUNTIFS($B:$B,$B315,$AG:$AG,AP$1)</f>
        <v>0</v>
      </c>
      <c r="AQ315" s="5">
        <f>COUNTIFS($B:$B,$B315,$AG:$AG,AQ$1)</f>
        <v>1</v>
      </c>
      <c r="AR315" s="5">
        <f>COUNTIFS($B:$B,$B315,$AG:$AG,AR$1)</f>
        <v>0</v>
      </c>
      <c r="AS315" s="5">
        <f>COUNTIFS($B:$B,$B315,$AG:$AG,AS$1)</f>
        <v>0</v>
      </c>
      <c r="AT315" s="5">
        <f>COUNTIFS($B:$B,$B315,$AG:$AG,AT$1)</f>
        <v>1</v>
      </c>
      <c r="AU315" s="5">
        <f>COUNTIFS($B:$B,$B315,$AG:$AG,AU$1)</f>
        <v>0</v>
      </c>
    </row>
    <row r="316" spans="1:47" ht="15" customHeight="1" x14ac:dyDescent="0.35">
      <c r="A316" s="6">
        <f>IF(B315=B316,A315,A315+1)</f>
        <v>99</v>
      </c>
      <c r="B316" s="6" t="s">
        <v>5795</v>
      </c>
      <c r="C316" s="6" t="s">
        <v>5794</v>
      </c>
      <c r="D316" s="6" t="s">
        <v>3044</v>
      </c>
      <c r="E316" s="6" t="s">
        <v>3043</v>
      </c>
      <c r="F316" s="4" t="s">
        <v>7</v>
      </c>
      <c r="G316" s="4" t="s">
        <v>8</v>
      </c>
      <c r="H316" s="4" t="s">
        <v>7</v>
      </c>
      <c r="I316" s="4">
        <v>2</v>
      </c>
      <c r="J316" s="4" t="s">
        <v>69</v>
      </c>
      <c r="K316" s="4" t="s">
        <v>3065</v>
      </c>
      <c r="L316" s="4" t="s">
        <v>36</v>
      </c>
      <c r="M316" s="4" t="s">
        <v>5800</v>
      </c>
      <c r="N316" s="4" t="s">
        <v>815</v>
      </c>
      <c r="P316" s="4" t="s">
        <v>669</v>
      </c>
      <c r="Q316" s="4" t="s">
        <v>1475</v>
      </c>
      <c r="R316" s="4" t="s">
        <v>2434</v>
      </c>
      <c r="S316" s="5" t="str">
        <f>IF(P316="심사불필요","-",VLOOKUP(K316,'[1]자격증 backdata'!A:G,7,0))</f>
        <v>-</v>
      </c>
      <c r="T316" s="5" t="str">
        <f>IF(S316="-","-",IF(COUNTIFS(B:B,B316,S:S,"필수")&gt;0,"자격요건충족","확인필요"))</f>
        <v>-</v>
      </c>
      <c r="U316" s="5"/>
      <c r="W316" s="5">
        <f>IF(Q316="4급","심사불필요",VLOOKUP(K316,'[1]자격증 backdata'!A:B,2,0))</f>
        <v>0</v>
      </c>
      <c r="X316" s="4">
        <f>IF(R316="A", MIN(20, SUMIFS(W:W, B:B, B316, R:R, "A")),IF(R316="B", MIN(30, SUMIFS(W:W, B:B, B316, R:R, "B")),"비해당분야"))</f>
        <v>16</v>
      </c>
      <c r="Y316" s="4" t="str">
        <f>IF(R316="C",MIN(30,IF(COUNTIFS(B:B,B316,W:W,"가1")=1,25,IF(COUNTIFS(B:B,B316,W:W,"가1")&gt;=2,30,0))+IF(COUNTIFS(B:B,B316,W:W,"나1")&gt;=4,30,IF(COUNTIFS(B:B,B316,W:W,"나1")=3,26,IF(COUNTIFS(B:B,B316,W:W,"나1")=2,22,IF(COUNTIFS(B:B,B316,W:W,"나1")=1,18,0)))))+MIN(30,IF(COUNTIFS(B:B,B316,W:W,"가2")=1,25,IF(COUNTIFS(B:B,B316,W:W,"가2")&gt;=2,30,0))+IF(COUNTIFS(B:B,B316,W:W,"나2")=3,30,IF(COUNTIFS(B:B,B316,W:W,"나2")=2,25,IF(COUNTIFS(B:B,B316,W:W,"나2")=1,20,0)))),"비해당분야")</f>
        <v>비해당분야</v>
      </c>
      <c r="Z316" s="4" t="str">
        <f>IF(R316="C",VLOOKUP(K316,'[1]자격증 backdata'!A:F,6,0),"비해당분야")</f>
        <v>비해당분야</v>
      </c>
      <c r="AA316" s="4" t="str">
        <f>IF(R316="C",SUMIF(B:B,B316,Z:Z),"비해당분야")</f>
        <v>비해당분야</v>
      </c>
      <c r="AB316" s="4" t="str">
        <f>IF(R316="C",SUM(Y316,AA316),"비해당분야")</f>
        <v>비해당분야</v>
      </c>
      <c r="AC316" s="4">
        <f>IF(R316="C",AB316,X316)</f>
        <v>16</v>
      </c>
      <c r="AD316" s="4">
        <f>VLOOKUP(K316,'[1]자격증 backdata'!A:D,4,0)</f>
        <v>5</v>
      </c>
      <c r="AE316" s="4">
        <f>IF(_xlfn.MAXIFS(AD:AD,B:B,B316)&gt;10,10,_xlfn.MAXIFS(AD:AD,B:B,B316))</f>
        <v>5</v>
      </c>
      <c r="AG316" s="5">
        <f>VLOOKUP(K316,'[1]자격증 backdata'!A:C,3,0)</f>
        <v>0</v>
      </c>
      <c r="AH316" s="5">
        <f>COUNTIFS($B:$B,$B316,$AG:$AG,AH$1)</f>
        <v>0</v>
      </c>
      <c r="AI316" s="5">
        <f>COUNTIFS($B:$B,$B316,$AG:$AG,AI$1)</f>
        <v>0</v>
      </c>
      <c r="AJ316" s="5">
        <f>COUNTIFS($B:$B,$B316,$AG:$AG,AJ$1)</f>
        <v>0</v>
      </c>
      <c r="AK316" s="5">
        <f>COUNTIFS($B:$B,$B316,$AG:$AG,AK$1)</f>
        <v>0</v>
      </c>
      <c r="AL316" s="5">
        <f>COUNTIFS($B:$B,$B316,$AG:$AG,AL$1)</f>
        <v>0</v>
      </c>
      <c r="AM316" s="5">
        <f>COUNTIFS($B:$B,$B316,$AG:$AG,AM$1)</f>
        <v>0</v>
      </c>
      <c r="AN316" s="5">
        <f>COUNTIFS($B:$B,$B316,$AG:$AG,AN$1)</f>
        <v>1</v>
      </c>
      <c r="AO316" s="5">
        <f>COUNTIFS($B:$B,$B316,$AG:$AG,AO$1)</f>
        <v>0</v>
      </c>
      <c r="AP316" s="5">
        <f>COUNTIFS($B:$B,$B316,$AG:$AG,AP$1)</f>
        <v>0</v>
      </c>
      <c r="AQ316" s="5">
        <f>COUNTIFS($B:$B,$B316,$AG:$AG,AQ$1)</f>
        <v>1</v>
      </c>
      <c r="AR316" s="5">
        <f>COUNTIFS($B:$B,$B316,$AG:$AG,AR$1)</f>
        <v>0</v>
      </c>
      <c r="AS316" s="5">
        <f>COUNTIFS($B:$B,$B316,$AG:$AG,AS$1)</f>
        <v>0</v>
      </c>
      <c r="AT316" s="5">
        <f>COUNTIFS($B:$B,$B316,$AG:$AG,AT$1)</f>
        <v>1</v>
      </c>
      <c r="AU316" s="5">
        <f>COUNTIFS($B:$B,$B316,$AG:$AG,AU$1)</f>
        <v>0</v>
      </c>
    </row>
    <row r="317" spans="1:47" ht="15" customHeight="1" x14ac:dyDescent="0.35">
      <c r="A317" s="6">
        <f>IF(B316=B317,A316,A316+1)</f>
        <v>99</v>
      </c>
      <c r="B317" s="6" t="s">
        <v>5795</v>
      </c>
      <c r="C317" s="6" t="s">
        <v>5794</v>
      </c>
      <c r="D317" s="6" t="s">
        <v>3044</v>
      </c>
      <c r="E317" s="6" t="s">
        <v>3043</v>
      </c>
      <c r="F317" s="4" t="s">
        <v>7</v>
      </c>
      <c r="G317" s="4" t="s">
        <v>8</v>
      </c>
      <c r="H317" s="4" t="s">
        <v>7</v>
      </c>
      <c r="I317" s="4">
        <v>3</v>
      </c>
      <c r="J317" s="4" t="s">
        <v>106</v>
      </c>
      <c r="K317" s="4" t="s">
        <v>3057</v>
      </c>
      <c r="L317" s="4" t="s">
        <v>55</v>
      </c>
      <c r="M317" s="4" t="s">
        <v>5799</v>
      </c>
      <c r="N317" s="4" t="s">
        <v>5798</v>
      </c>
      <c r="P317" s="4" t="s">
        <v>669</v>
      </c>
      <c r="Q317" s="4" t="s">
        <v>1475</v>
      </c>
      <c r="R317" s="4" t="s">
        <v>2434</v>
      </c>
      <c r="S317" s="5" t="str">
        <f>IF(P317="심사불필요","-",VLOOKUP(K317,'[1]자격증 backdata'!A:G,7,0))</f>
        <v>-</v>
      </c>
      <c r="T317" s="5" t="str">
        <f>IF(S317="-","-",IF(COUNTIFS(B:B,B317,S:S,"필수")&gt;0,"자격요건충족","확인필요"))</f>
        <v>-</v>
      </c>
      <c r="U317" s="5"/>
      <c r="W317" s="5">
        <f>IF(Q317="4급","심사불필요",VLOOKUP(K317,'[1]자격증 backdata'!A:B,2,0))</f>
        <v>4</v>
      </c>
      <c r="X317" s="4">
        <f>IF(R317="A", MIN(20, SUMIFS(W:W, B:B, B317, R:R, "A")),IF(R317="B", MIN(30, SUMIFS(W:W, B:B, B317, R:R, "B")),"비해당분야"))</f>
        <v>16</v>
      </c>
      <c r="Y317" s="4" t="str">
        <f>IF(R317="C",MIN(30,IF(COUNTIFS(B:B,B317,W:W,"가1")=1,25,IF(COUNTIFS(B:B,B317,W:W,"가1")&gt;=2,30,0))+IF(COUNTIFS(B:B,B317,W:W,"나1")&gt;=4,30,IF(COUNTIFS(B:B,B317,W:W,"나1")=3,26,IF(COUNTIFS(B:B,B317,W:W,"나1")=2,22,IF(COUNTIFS(B:B,B317,W:W,"나1")=1,18,0)))))+MIN(30,IF(COUNTIFS(B:B,B317,W:W,"가2")=1,25,IF(COUNTIFS(B:B,B317,W:W,"가2")&gt;=2,30,0))+IF(COUNTIFS(B:B,B317,W:W,"나2")=3,30,IF(COUNTIFS(B:B,B317,W:W,"나2")=2,25,IF(COUNTIFS(B:B,B317,W:W,"나2")=1,20,0)))),"비해당분야")</f>
        <v>비해당분야</v>
      </c>
      <c r="Z317" s="4" t="str">
        <f>IF(R317="C",VLOOKUP(K317,'[1]자격증 backdata'!A:F,6,0),"비해당분야")</f>
        <v>비해당분야</v>
      </c>
      <c r="AA317" s="4" t="str">
        <f>IF(R317="C",SUMIF(B:B,B317,Z:Z),"비해당분야")</f>
        <v>비해당분야</v>
      </c>
      <c r="AB317" s="4" t="str">
        <f>IF(R317="C",SUM(Y317,AA317),"비해당분야")</f>
        <v>비해당분야</v>
      </c>
      <c r="AC317" s="4">
        <f>IF(R317="C",AB317,X317)</f>
        <v>16</v>
      </c>
      <c r="AD317" s="4">
        <f>VLOOKUP(K317,'[1]자격증 backdata'!A:D,4,0)</f>
        <v>0</v>
      </c>
      <c r="AE317" s="4">
        <f>IF(_xlfn.MAXIFS(AD:AD,B:B,B317)&gt;10,10,_xlfn.MAXIFS(AD:AD,B:B,B317))</f>
        <v>5</v>
      </c>
      <c r="AG317" s="5" t="str">
        <f>VLOOKUP(K317,'[1]자격증 backdata'!A:C,3,0)</f>
        <v>M</v>
      </c>
      <c r="AH317" s="5">
        <f>COUNTIFS($B:$B,$B317,$AG:$AG,AH$1)</f>
        <v>0</v>
      </c>
      <c r="AI317" s="5">
        <f>COUNTIFS($B:$B,$B317,$AG:$AG,AI$1)</f>
        <v>0</v>
      </c>
      <c r="AJ317" s="5">
        <f>COUNTIFS($B:$B,$B317,$AG:$AG,AJ$1)</f>
        <v>0</v>
      </c>
      <c r="AK317" s="5">
        <f>COUNTIFS($B:$B,$B317,$AG:$AG,AK$1)</f>
        <v>0</v>
      </c>
      <c r="AL317" s="5">
        <f>COUNTIFS($B:$B,$B317,$AG:$AG,AL$1)</f>
        <v>0</v>
      </c>
      <c r="AM317" s="5">
        <f>COUNTIFS($B:$B,$B317,$AG:$AG,AM$1)</f>
        <v>0</v>
      </c>
      <c r="AN317" s="5">
        <f>COUNTIFS($B:$B,$B317,$AG:$AG,AN$1)</f>
        <v>1</v>
      </c>
      <c r="AO317" s="5">
        <f>COUNTIFS($B:$B,$B317,$AG:$AG,AO$1)</f>
        <v>0</v>
      </c>
      <c r="AP317" s="5">
        <f>COUNTIFS($B:$B,$B317,$AG:$AG,AP$1)</f>
        <v>0</v>
      </c>
      <c r="AQ317" s="5">
        <f>COUNTIFS($B:$B,$B317,$AG:$AG,AQ$1)</f>
        <v>1</v>
      </c>
      <c r="AR317" s="5">
        <f>COUNTIFS($B:$B,$B317,$AG:$AG,AR$1)</f>
        <v>0</v>
      </c>
      <c r="AS317" s="5">
        <f>COUNTIFS($B:$B,$B317,$AG:$AG,AS$1)</f>
        <v>0</v>
      </c>
      <c r="AT317" s="5">
        <f>COUNTIFS($B:$B,$B317,$AG:$AG,AT$1)</f>
        <v>1</v>
      </c>
      <c r="AU317" s="5">
        <f>COUNTIFS($B:$B,$B317,$AG:$AG,AU$1)</f>
        <v>0</v>
      </c>
    </row>
    <row r="318" spans="1:47" ht="15" customHeight="1" x14ac:dyDescent="0.35">
      <c r="A318" s="6">
        <f>IF(B317=B318,A317,A317+1)</f>
        <v>99</v>
      </c>
      <c r="B318" s="6" t="s">
        <v>5795</v>
      </c>
      <c r="C318" s="6" t="s">
        <v>5794</v>
      </c>
      <c r="D318" s="6" t="s">
        <v>3044</v>
      </c>
      <c r="E318" s="6" t="s">
        <v>3043</v>
      </c>
      <c r="F318" s="4" t="s">
        <v>7</v>
      </c>
      <c r="G318" s="4" t="s">
        <v>8</v>
      </c>
      <c r="H318" s="4" t="s">
        <v>7</v>
      </c>
      <c r="I318" s="4">
        <v>4</v>
      </c>
      <c r="J318" s="4" t="s">
        <v>633</v>
      </c>
      <c r="K318" s="4" t="s">
        <v>3118</v>
      </c>
      <c r="L318" s="4" t="s">
        <v>55</v>
      </c>
      <c r="M318" s="4" t="s">
        <v>5797</v>
      </c>
      <c r="N318" s="4" t="s">
        <v>5497</v>
      </c>
      <c r="P318" s="4" t="s">
        <v>669</v>
      </c>
      <c r="Q318" s="4" t="s">
        <v>1475</v>
      </c>
      <c r="R318" s="4" t="s">
        <v>2434</v>
      </c>
      <c r="S318" s="5" t="str">
        <f>IF(P318="심사불필요","-",VLOOKUP(K318,'[1]자격증 backdata'!A:G,7,0))</f>
        <v>-</v>
      </c>
      <c r="T318" s="5" t="str">
        <f>IF(S318="-","-",IF(COUNTIFS(B:B,B318,S:S,"필수")&gt;0,"자격요건충족","확인필요"))</f>
        <v>-</v>
      </c>
      <c r="U318" s="5"/>
      <c r="W318" s="5">
        <f>IF(Q318="4급","심사불필요",VLOOKUP(K318,'[1]자격증 backdata'!A:B,2,0))</f>
        <v>4</v>
      </c>
      <c r="X318" s="4">
        <f>IF(R318="A", MIN(20, SUMIFS(W:W, B:B, B318, R:R, "A")),IF(R318="B", MIN(30, SUMIFS(W:W, B:B, B318, R:R, "B")),"비해당분야"))</f>
        <v>16</v>
      </c>
      <c r="Y318" s="4" t="str">
        <f>IF(R318="C",MIN(30,IF(COUNTIFS(B:B,B318,W:W,"가1")=1,25,IF(COUNTIFS(B:B,B318,W:W,"가1")&gt;=2,30,0))+IF(COUNTIFS(B:B,B318,W:W,"나1")&gt;=4,30,IF(COUNTIFS(B:B,B318,W:W,"나1")=3,26,IF(COUNTIFS(B:B,B318,W:W,"나1")=2,22,IF(COUNTIFS(B:B,B318,W:W,"나1")=1,18,0)))))+MIN(30,IF(COUNTIFS(B:B,B318,W:W,"가2")=1,25,IF(COUNTIFS(B:B,B318,W:W,"가2")&gt;=2,30,0))+IF(COUNTIFS(B:B,B318,W:W,"나2")=3,30,IF(COUNTIFS(B:B,B318,W:W,"나2")=2,25,IF(COUNTIFS(B:B,B318,W:W,"나2")=1,20,0)))),"비해당분야")</f>
        <v>비해당분야</v>
      </c>
      <c r="Z318" s="4" t="str">
        <f>IF(R318="C",VLOOKUP(K318,'[1]자격증 backdata'!A:F,6,0),"비해당분야")</f>
        <v>비해당분야</v>
      </c>
      <c r="AA318" s="4" t="str">
        <f>IF(R318="C",SUMIF(B:B,B318,Z:Z),"비해당분야")</f>
        <v>비해당분야</v>
      </c>
      <c r="AB318" s="4" t="str">
        <f>IF(R318="C",SUM(Y318,AA318),"비해당분야")</f>
        <v>비해당분야</v>
      </c>
      <c r="AC318" s="4">
        <f>IF(R318="C",AB318,X318)</f>
        <v>16</v>
      </c>
      <c r="AD318" s="4">
        <f>VLOOKUP(K318,'[1]자격증 backdata'!A:D,4,0)</f>
        <v>0</v>
      </c>
      <c r="AE318" s="4">
        <f>IF(_xlfn.MAXIFS(AD:AD,B:B,B318)&gt;10,10,_xlfn.MAXIFS(AD:AD,B:B,B318))</f>
        <v>5</v>
      </c>
      <c r="AG318" s="5" t="str">
        <f>VLOOKUP(K318,'[1]자격증 backdata'!A:C,3,0)</f>
        <v>G</v>
      </c>
      <c r="AH318" s="5">
        <f>COUNTIFS($B:$B,$B318,$AG:$AG,AH$1)</f>
        <v>0</v>
      </c>
      <c r="AI318" s="5">
        <f>COUNTIFS($B:$B,$B318,$AG:$AG,AI$1)</f>
        <v>0</v>
      </c>
      <c r="AJ318" s="5">
        <f>COUNTIFS($B:$B,$B318,$AG:$AG,AJ$1)</f>
        <v>0</v>
      </c>
      <c r="AK318" s="5">
        <f>COUNTIFS($B:$B,$B318,$AG:$AG,AK$1)</f>
        <v>0</v>
      </c>
      <c r="AL318" s="5">
        <f>COUNTIFS($B:$B,$B318,$AG:$AG,AL$1)</f>
        <v>0</v>
      </c>
      <c r="AM318" s="5">
        <f>COUNTIFS($B:$B,$B318,$AG:$AG,AM$1)</f>
        <v>0</v>
      </c>
      <c r="AN318" s="5">
        <f>COUNTIFS($B:$B,$B318,$AG:$AG,AN$1)</f>
        <v>1</v>
      </c>
      <c r="AO318" s="5">
        <f>COUNTIFS($B:$B,$B318,$AG:$AG,AO$1)</f>
        <v>0</v>
      </c>
      <c r="AP318" s="5">
        <f>COUNTIFS($B:$B,$B318,$AG:$AG,AP$1)</f>
        <v>0</v>
      </c>
      <c r="AQ318" s="5">
        <f>COUNTIFS($B:$B,$B318,$AG:$AG,AQ$1)</f>
        <v>1</v>
      </c>
      <c r="AR318" s="5">
        <f>COUNTIFS($B:$B,$B318,$AG:$AG,AR$1)</f>
        <v>0</v>
      </c>
      <c r="AS318" s="5">
        <f>COUNTIFS($B:$B,$B318,$AG:$AG,AS$1)</f>
        <v>0</v>
      </c>
      <c r="AT318" s="5">
        <f>COUNTIFS($B:$B,$B318,$AG:$AG,AT$1)</f>
        <v>1</v>
      </c>
      <c r="AU318" s="5">
        <f>COUNTIFS($B:$B,$B318,$AG:$AG,AU$1)</f>
        <v>0</v>
      </c>
    </row>
    <row r="319" spans="1:47" ht="15" customHeight="1" x14ac:dyDescent="0.35">
      <c r="A319" s="6">
        <f>IF(B318=B319,A318,A318+1)</f>
        <v>99</v>
      </c>
      <c r="B319" s="6" t="s">
        <v>5795</v>
      </c>
      <c r="C319" s="6" t="s">
        <v>5794</v>
      </c>
      <c r="D319" s="6" t="s">
        <v>3044</v>
      </c>
      <c r="E319" s="6" t="s">
        <v>3043</v>
      </c>
      <c r="F319" s="4" t="s">
        <v>7</v>
      </c>
      <c r="G319" s="4" t="s">
        <v>8</v>
      </c>
      <c r="H319" s="4" t="s">
        <v>7</v>
      </c>
      <c r="I319" s="4">
        <v>5</v>
      </c>
      <c r="J319" s="4" t="s">
        <v>1970</v>
      </c>
      <c r="K319" s="4" t="s">
        <v>3092</v>
      </c>
      <c r="L319" s="4" t="s">
        <v>348</v>
      </c>
      <c r="M319" s="4" t="s">
        <v>5796</v>
      </c>
      <c r="N319" s="4" t="s">
        <v>3251</v>
      </c>
      <c r="P319" s="4" t="s">
        <v>669</v>
      </c>
      <c r="Q319" s="4" t="s">
        <v>1475</v>
      </c>
      <c r="R319" s="4" t="s">
        <v>2434</v>
      </c>
      <c r="S319" s="5" t="str">
        <f>IF(P319="심사불필요","-",VLOOKUP(K319,'[1]자격증 backdata'!A:G,7,0))</f>
        <v>-</v>
      </c>
      <c r="T319" s="5" t="str">
        <f>IF(S319="-","-",IF(COUNTIFS(B:B,B319,S:S,"필수")&gt;0,"자격요건충족","확인필요"))</f>
        <v>-</v>
      </c>
      <c r="U319" s="5"/>
      <c r="W319" s="5">
        <f>IF(Q319="4급","심사불필요",VLOOKUP(K319,'[1]자격증 backdata'!A:B,2,0))</f>
        <v>4</v>
      </c>
      <c r="X319" s="4">
        <f>IF(R319="A", MIN(20, SUMIFS(W:W, B:B, B319, R:R, "A")),IF(R319="B", MIN(30, SUMIFS(W:W, B:B, B319, R:R, "B")),"비해당분야"))</f>
        <v>16</v>
      </c>
      <c r="Y319" s="4" t="str">
        <f>IF(R319="C",MIN(30,IF(COUNTIFS(B:B,B319,W:W,"가1")=1,25,IF(COUNTIFS(B:B,B319,W:W,"가1")&gt;=2,30,0))+IF(COUNTIFS(B:B,B319,W:W,"나1")&gt;=4,30,IF(COUNTIFS(B:B,B319,W:W,"나1")=3,26,IF(COUNTIFS(B:B,B319,W:W,"나1")=2,22,IF(COUNTIFS(B:B,B319,W:W,"나1")=1,18,0)))))+MIN(30,IF(COUNTIFS(B:B,B319,W:W,"가2")=1,25,IF(COUNTIFS(B:B,B319,W:W,"가2")&gt;=2,30,0))+IF(COUNTIFS(B:B,B319,W:W,"나2")=3,30,IF(COUNTIFS(B:B,B319,W:W,"나2")=2,25,IF(COUNTIFS(B:B,B319,W:W,"나2")=1,20,0)))),"비해당분야")</f>
        <v>비해당분야</v>
      </c>
      <c r="Z319" s="4" t="str">
        <f>IF(R319="C",VLOOKUP(K319,'[1]자격증 backdata'!A:F,6,0),"비해당분야")</f>
        <v>비해당분야</v>
      </c>
      <c r="AA319" s="4" t="str">
        <f>IF(R319="C",SUMIF(B:B,B319,Z:Z),"비해당분야")</f>
        <v>비해당분야</v>
      </c>
      <c r="AB319" s="4" t="str">
        <f>IF(R319="C",SUM(Y319,AA319),"비해당분야")</f>
        <v>비해당분야</v>
      </c>
      <c r="AC319" s="4">
        <f>IF(R319="C",AB319,X319)</f>
        <v>16</v>
      </c>
      <c r="AD319" s="4">
        <f>VLOOKUP(K319,'[1]자격증 backdata'!A:D,4,0)</f>
        <v>0</v>
      </c>
      <c r="AE319" s="4">
        <f>IF(_xlfn.MAXIFS(AD:AD,B:B,B319)&gt;10,10,_xlfn.MAXIFS(AD:AD,B:B,B319))</f>
        <v>5</v>
      </c>
      <c r="AG319" s="5">
        <f>VLOOKUP(K319,'[1]자격증 backdata'!A:C,3,0)</f>
        <v>0</v>
      </c>
      <c r="AH319" s="5">
        <f>COUNTIFS($B:$B,$B319,$AG:$AG,AH$1)</f>
        <v>0</v>
      </c>
      <c r="AI319" s="5">
        <f>COUNTIFS($B:$B,$B319,$AG:$AG,AI$1)</f>
        <v>0</v>
      </c>
      <c r="AJ319" s="5">
        <f>COUNTIFS($B:$B,$B319,$AG:$AG,AJ$1)</f>
        <v>0</v>
      </c>
      <c r="AK319" s="5">
        <f>COUNTIFS($B:$B,$B319,$AG:$AG,AK$1)</f>
        <v>0</v>
      </c>
      <c r="AL319" s="5">
        <f>COUNTIFS($B:$B,$B319,$AG:$AG,AL$1)</f>
        <v>0</v>
      </c>
      <c r="AM319" s="5">
        <f>COUNTIFS($B:$B,$B319,$AG:$AG,AM$1)</f>
        <v>0</v>
      </c>
      <c r="AN319" s="5">
        <f>COUNTIFS($B:$B,$B319,$AG:$AG,AN$1)</f>
        <v>1</v>
      </c>
      <c r="AO319" s="5">
        <f>COUNTIFS($B:$B,$B319,$AG:$AG,AO$1)</f>
        <v>0</v>
      </c>
      <c r="AP319" s="5">
        <f>COUNTIFS($B:$B,$B319,$AG:$AG,AP$1)</f>
        <v>0</v>
      </c>
      <c r="AQ319" s="5">
        <f>COUNTIFS($B:$B,$B319,$AG:$AG,AQ$1)</f>
        <v>1</v>
      </c>
      <c r="AR319" s="5">
        <f>COUNTIFS($B:$B,$B319,$AG:$AG,AR$1)</f>
        <v>0</v>
      </c>
      <c r="AS319" s="5">
        <f>COUNTIFS($B:$B,$B319,$AG:$AG,AS$1)</f>
        <v>0</v>
      </c>
      <c r="AT319" s="5">
        <f>COUNTIFS($B:$B,$B319,$AG:$AG,AT$1)</f>
        <v>1</v>
      </c>
      <c r="AU319" s="5">
        <f>COUNTIFS($B:$B,$B319,$AG:$AG,AU$1)</f>
        <v>0</v>
      </c>
    </row>
    <row r="320" spans="1:47" ht="15" customHeight="1" x14ac:dyDescent="0.35">
      <c r="A320" s="6">
        <f>IF(B319=B320,A319,A319+1)</f>
        <v>99</v>
      </c>
      <c r="B320" s="6" t="s">
        <v>5795</v>
      </c>
      <c r="C320" s="6" t="s">
        <v>5794</v>
      </c>
      <c r="D320" s="6" t="s">
        <v>3044</v>
      </c>
      <c r="E320" s="6" t="s">
        <v>3043</v>
      </c>
      <c r="F320" s="4" t="s">
        <v>7</v>
      </c>
      <c r="G320" s="4" t="s">
        <v>8</v>
      </c>
      <c r="H320" s="4" t="s">
        <v>7</v>
      </c>
      <c r="I320" s="4">
        <v>6</v>
      </c>
      <c r="J320" s="4" t="s">
        <v>28</v>
      </c>
      <c r="K320" s="4" t="s">
        <v>3061</v>
      </c>
      <c r="L320" s="4" t="s">
        <v>26</v>
      </c>
      <c r="M320" s="4" t="s">
        <v>5793</v>
      </c>
      <c r="N320" s="4" t="s">
        <v>1645</v>
      </c>
      <c r="P320" s="4" t="s">
        <v>669</v>
      </c>
      <c r="Q320" s="4" t="s">
        <v>1475</v>
      </c>
      <c r="R320" s="4" t="s">
        <v>2434</v>
      </c>
      <c r="S320" s="5" t="str">
        <f>IF(P320="심사불필요","-",VLOOKUP(K320,'[1]자격증 backdata'!A:G,7,0))</f>
        <v>-</v>
      </c>
      <c r="T320" s="5" t="str">
        <f>IF(S320="-","-",IF(COUNTIFS(B:B,B320,S:S,"필수")&gt;0,"자격요건충족","확인필요"))</f>
        <v>-</v>
      </c>
      <c r="U320" s="5"/>
      <c r="W320" s="5">
        <f>IF(Q320="4급","심사불필요",VLOOKUP(K320,'[1]자격증 backdata'!A:B,2,0))</f>
        <v>2</v>
      </c>
      <c r="X320" s="4">
        <f>IF(R320="A", MIN(20, SUMIFS(W:W, B:B, B320, R:R, "A")),IF(R320="B", MIN(30, SUMIFS(W:W, B:B, B320, R:R, "B")),"비해당분야"))</f>
        <v>16</v>
      </c>
      <c r="Y320" s="4" t="str">
        <f>IF(R320="C",MIN(30,IF(COUNTIFS(B:B,B320,W:W,"가1")=1,25,IF(COUNTIFS(B:B,B320,W:W,"가1")&gt;=2,30,0))+IF(COUNTIFS(B:B,B320,W:W,"나1")&gt;=4,30,IF(COUNTIFS(B:B,B320,W:W,"나1")=3,26,IF(COUNTIFS(B:B,B320,W:W,"나1")=2,22,IF(COUNTIFS(B:B,B320,W:W,"나1")=1,18,0)))))+MIN(30,IF(COUNTIFS(B:B,B320,W:W,"가2")=1,25,IF(COUNTIFS(B:B,B320,W:W,"가2")&gt;=2,30,0))+IF(COUNTIFS(B:B,B320,W:W,"나2")=3,30,IF(COUNTIFS(B:B,B320,W:W,"나2")=2,25,IF(COUNTIFS(B:B,B320,W:W,"나2")=1,20,0)))),"비해당분야")</f>
        <v>비해당분야</v>
      </c>
      <c r="Z320" s="4" t="str">
        <f>IF(R320="C",VLOOKUP(K320,'[1]자격증 backdata'!A:F,6,0),"비해당분야")</f>
        <v>비해당분야</v>
      </c>
      <c r="AA320" s="4" t="str">
        <f>IF(R320="C",SUMIF(B:B,B320,Z:Z),"비해당분야")</f>
        <v>비해당분야</v>
      </c>
      <c r="AB320" s="4" t="str">
        <f>IF(R320="C",SUM(Y320,AA320),"비해당분야")</f>
        <v>비해당분야</v>
      </c>
      <c r="AC320" s="4">
        <f>IF(R320="C",AB320,X320)</f>
        <v>16</v>
      </c>
      <c r="AD320" s="4">
        <f>VLOOKUP(K320,'[1]자격증 backdata'!A:D,4,0)</f>
        <v>0</v>
      </c>
      <c r="AE320" s="4">
        <f>IF(_xlfn.MAXIFS(AD:AD,B:B,B320)&gt;10,10,_xlfn.MAXIFS(AD:AD,B:B,B320))</f>
        <v>5</v>
      </c>
      <c r="AG320" s="5">
        <f>VLOOKUP(K320,'[1]자격증 backdata'!A:C,3,0)</f>
        <v>0</v>
      </c>
      <c r="AH320" s="5">
        <f>COUNTIFS($B:$B,$B320,$AG:$AG,AH$1)</f>
        <v>0</v>
      </c>
      <c r="AI320" s="5">
        <f>COUNTIFS($B:$B,$B320,$AG:$AG,AI$1)</f>
        <v>0</v>
      </c>
      <c r="AJ320" s="5">
        <f>COUNTIFS($B:$B,$B320,$AG:$AG,AJ$1)</f>
        <v>0</v>
      </c>
      <c r="AK320" s="5">
        <f>COUNTIFS($B:$B,$B320,$AG:$AG,AK$1)</f>
        <v>0</v>
      </c>
      <c r="AL320" s="5">
        <f>COUNTIFS($B:$B,$B320,$AG:$AG,AL$1)</f>
        <v>0</v>
      </c>
      <c r="AM320" s="5">
        <f>COUNTIFS($B:$B,$B320,$AG:$AG,AM$1)</f>
        <v>0</v>
      </c>
      <c r="AN320" s="5">
        <f>COUNTIFS($B:$B,$B320,$AG:$AG,AN$1)</f>
        <v>1</v>
      </c>
      <c r="AO320" s="5">
        <f>COUNTIFS($B:$B,$B320,$AG:$AG,AO$1)</f>
        <v>0</v>
      </c>
      <c r="AP320" s="5">
        <f>COUNTIFS($B:$B,$B320,$AG:$AG,AP$1)</f>
        <v>0</v>
      </c>
      <c r="AQ320" s="5">
        <f>COUNTIFS($B:$B,$B320,$AG:$AG,AQ$1)</f>
        <v>1</v>
      </c>
      <c r="AR320" s="5">
        <f>COUNTIFS($B:$B,$B320,$AG:$AG,AR$1)</f>
        <v>0</v>
      </c>
      <c r="AS320" s="5">
        <f>COUNTIFS($B:$B,$B320,$AG:$AG,AS$1)</f>
        <v>0</v>
      </c>
      <c r="AT320" s="5">
        <f>COUNTIFS($B:$B,$B320,$AG:$AG,AT$1)</f>
        <v>1</v>
      </c>
      <c r="AU320" s="5">
        <f>COUNTIFS($B:$B,$B320,$AG:$AG,AU$1)</f>
        <v>0</v>
      </c>
    </row>
    <row r="321" spans="1:47" ht="15" customHeight="1" x14ac:dyDescent="0.35">
      <c r="A321" s="3">
        <f>IF(B320=B321,A320,A320+1)</f>
        <v>100</v>
      </c>
      <c r="B321" s="3" t="s">
        <v>5789</v>
      </c>
      <c r="C321" s="3" t="s">
        <v>5788</v>
      </c>
      <c r="D321" s="3" t="s">
        <v>3044</v>
      </c>
      <c r="E321" s="3" t="s">
        <v>3043</v>
      </c>
      <c r="F321" s="4" t="s">
        <v>7</v>
      </c>
      <c r="G321" s="4" t="s">
        <v>8</v>
      </c>
      <c r="H321" s="4" t="s">
        <v>7</v>
      </c>
      <c r="I321" s="3">
        <v>1</v>
      </c>
      <c r="J321" s="3" t="s">
        <v>69</v>
      </c>
      <c r="K321" s="3" t="s">
        <v>3065</v>
      </c>
      <c r="L321" s="3" t="s">
        <v>36</v>
      </c>
      <c r="M321" s="3" t="s">
        <v>5792</v>
      </c>
      <c r="N321" s="3" t="s">
        <v>1368</v>
      </c>
      <c r="P321" s="3" t="s">
        <v>669</v>
      </c>
      <c r="Q321" s="3" t="s">
        <v>1475</v>
      </c>
      <c r="R321" s="3" t="s">
        <v>2434</v>
      </c>
      <c r="S321" s="2" t="str">
        <f>IF(P321="심사불필요","-",VLOOKUP(K321,'[1]자격증 backdata'!A:G,7,0))</f>
        <v>-</v>
      </c>
      <c r="T321" s="2" t="str">
        <f>IF(S321="-","-",IF(COUNTIFS(B:B,B321,S:S,"필수")&gt;0,"자격요건충족","확인필요"))</f>
        <v>-</v>
      </c>
      <c r="U321" s="2"/>
      <c r="W321" s="2">
        <f>IF(Q321="4급","심사불필요",VLOOKUP(K321,'[1]자격증 backdata'!A:B,2,0))</f>
        <v>0</v>
      </c>
      <c r="X321" s="3">
        <f>IF(R321="A", MIN(20, SUMIFS(W:W, B:B, B321, R:R, "A")),IF(R321="B", MIN(30, SUMIFS(W:W, B:B, B321, R:R, "B")),"비해당분야"))</f>
        <v>6</v>
      </c>
      <c r="Y321" s="3" t="str">
        <f>IF(R321="C",MIN(30,IF(COUNTIFS(B:B,B321,W:W,"가1")=1,25,IF(COUNTIFS(B:B,B321,W:W,"가1")&gt;=2,30,0))+IF(COUNTIFS(B:B,B321,W:W,"나1")&gt;=4,30,IF(COUNTIFS(B:B,B321,W:W,"나1")=3,26,IF(COUNTIFS(B:B,B321,W:W,"나1")=2,22,IF(COUNTIFS(B:B,B321,W:W,"나1")=1,18,0)))))+MIN(30,IF(COUNTIFS(B:B,B321,W:W,"가2")=1,25,IF(COUNTIFS(B:B,B321,W:W,"가2")&gt;=2,30,0))+IF(COUNTIFS(B:B,B321,W:W,"나2")=3,30,IF(COUNTIFS(B:B,B321,W:W,"나2")=2,25,IF(COUNTIFS(B:B,B321,W:W,"나2")=1,20,0)))),"비해당분야")</f>
        <v>비해당분야</v>
      </c>
      <c r="Z321" s="3" t="str">
        <f>IF(R321="C",VLOOKUP(K321,'[1]자격증 backdata'!A:F,6,0),"비해당분야")</f>
        <v>비해당분야</v>
      </c>
      <c r="AA321" s="3" t="str">
        <f>IF(R321="C",SUMIF(B:B,B321,Z:Z),"비해당분야")</f>
        <v>비해당분야</v>
      </c>
      <c r="AB321" s="3" t="str">
        <f>IF(R321="C",SUM(Y321,AA321),"비해당분야")</f>
        <v>비해당분야</v>
      </c>
      <c r="AC321" s="3">
        <f>IF(R321="C",AB321,X321)</f>
        <v>6</v>
      </c>
      <c r="AD321" s="3">
        <f>VLOOKUP(K321,'[1]자격증 backdata'!A:D,4,0)</f>
        <v>5</v>
      </c>
      <c r="AE321" s="3">
        <f>IF(_xlfn.MAXIFS(AD:AD,B:B,B321)&gt;10,10,_xlfn.MAXIFS(AD:AD,B:B,B321))</f>
        <v>5</v>
      </c>
      <c r="AG321" s="2">
        <f>VLOOKUP(K321,'[1]자격증 backdata'!A:C,3,0)</f>
        <v>0</v>
      </c>
      <c r="AH321" s="2">
        <f>COUNTIFS($B:$B,$B321,$AG:$AG,AH$1)</f>
        <v>0</v>
      </c>
      <c r="AI321" s="2">
        <f>COUNTIFS($B:$B,$B321,$AG:$AG,AI$1)</f>
        <v>0</v>
      </c>
      <c r="AJ321" s="2">
        <f>COUNTIFS($B:$B,$B321,$AG:$AG,AJ$1)</f>
        <v>0</v>
      </c>
      <c r="AK321" s="2">
        <f>COUNTIFS($B:$B,$B321,$AG:$AG,AK$1)</f>
        <v>0</v>
      </c>
      <c r="AL321" s="2">
        <f>COUNTIFS($B:$B,$B321,$AG:$AG,AL$1)</f>
        <v>0</v>
      </c>
      <c r="AM321" s="2">
        <f>COUNTIFS($B:$B,$B321,$AG:$AG,AM$1)</f>
        <v>0</v>
      </c>
      <c r="AN321" s="2">
        <f>COUNTIFS($B:$B,$B321,$AG:$AG,AN$1)</f>
        <v>0</v>
      </c>
      <c r="AO321" s="2">
        <f>COUNTIFS($B:$B,$B321,$AG:$AG,AO$1)</f>
        <v>0</v>
      </c>
      <c r="AP321" s="2">
        <f>COUNTIFS($B:$B,$B321,$AG:$AG,AP$1)</f>
        <v>0</v>
      </c>
      <c r="AQ321" s="2">
        <f>COUNTIFS($B:$B,$B321,$AG:$AG,AQ$1)</f>
        <v>1</v>
      </c>
      <c r="AR321" s="2">
        <f>COUNTIFS($B:$B,$B321,$AG:$AG,AR$1)</f>
        <v>0</v>
      </c>
      <c r="AS321" s="2">
        <f>COUNTIFS($B:$B,$B321,$AG:$AG,AS$1)</f>
        <v>0</v>
      </c>
      <c r="AT321" s="2">
        <f>COUNTIFS($B:$B,$B321,$AG:$AG,AT$1)</f>
        <v>1</v>
      </c>
      <c r="AU321" s="2">
        <f>COUNTIFS($B:$B,$B321,$AG:$AG,AU$1)</f>
        <v>0</v>
      </c>
    </row>
    <row r="322" spans="1:47" ht="15" customHeight="1" x14ac:dyDescent="0.35">
      <c r="A322" s="7">
        <f>IF(B321=B322,A321,A321+1)</f>
        <v>100</v>
      </c>
      <c r="B322" s="7" t="s">
        <v>5789</v>
      </c>
      <c r="C322" s="7" t="s">
        <v>5788</v>
      </c>
      <c r="D322" s="7" t="s">
        <v>3044</v>
      </c>
      <c r="E322" s="7" t="s">
        <v>3043</v>
      </c>
      <c r="F322" s="4" t="s">
        <v>7</v>
      </c>
      <c r="G322" s="4" t="s">
        <v>8</v>
      </c>
      <c r="H322" s="4" t="s">
        <v>7</v>
      </c>
      <c r="I322" s="3">
        <v>2</v>
      </c>
      <c r="J322" s="3" t="s">
        <v>106</v>
      </c>
      <c r="K322" s="3" t="s">
        <v>3057</v>
      </c>
      <c r="L322" s="3" t="s">
        <v>55</v>
      </c>
      <c r="M322" s="3" t="s">
        <v>5791</v>
      </c>
      <c r="N322" s="3" t="s">
        <v>5790</v>
      </c>
      <c r="P322" s="3" t="s">
        <v>669</v>
      </c>
      <c r="Q322" s="3" t="s">
        <v>1475</v>
      </c>
      <c r="R322" s="3" t="s">
        <v>2434</v>
      </c>
      <c r="S322" s="2" t="str">
        <f>IF(P322="심사불필요","-",VLOOKUP(K322,'[1]자격증 backdata'!A:G,7,0))</f>
        <v>-</v>
      </c>
      <c r="T322" s="2" t="str">
        <f>IF(S322="-","-",IF(COUNTIFS(B:B,B322,S:S,"필수")&gt;0,"자격요건충족","확인필요"))</f>
        <v>-</v>
      </c>
      <c r="U322" s="2"/>
      <c r="W322" s="2">
        <f>IF(Q322="4급","심사불필요",VLOOKUP(K322,'[1]자격증 backdata'!A:B,2,0))</f>
        <v>4</v>
      </c>
      <c r="X322" s="3">
        <f>IF(R322="A", MIN(20, SUMIFS(W:W, B:B, B322, R:R, "A")),IF(R322="B", MIN(30, SUMIFS(W:W, B:B, B322, R:R, "B")),"비해당분야"))</f>
        <v>6</v>
      </c>
      <c r="Y322" s="3" t="str">
        <f>IF(R322="C",MIN(30,IF(COUNTIFS(B:B,B322,W:W,"가1")=1,25,IF(COUNTIFS(B:B,B322,W:W,"가1")&gt;=2,30,0))+IF(COUNTIFS(B:B,B322,W:W,"나1")&gt;=4,30,IF(COUNTIFS(B:B,B322,W:W,"나1")=3,26,IF(COUNTIFS(B:B,B322,W:W,"나1")=2,22,IF(COUNTIFS(B:B,B322,W:W,"나1")=1,18,0)))))+MIN(30,IF(COUNTIFS(B:B,B322,W:W,"가2")=1,25,IF(COUNTIFS(B:B,B322,W:W,"가2")&gt;=2,30,0))+IF(COUNTIFS(B:B,B322,W:W,"나2")=3,30,IF(COUNTIFS(B:B,B322,W:W,"나2")=2,25,IF(COUNTIFS(B:B,B322,W:W,"나2")=1,20,0)))),"비해당분야")</f>
        <v>비해당분야</v>
      </c>
      <c r="Z322" s="3" t="str">
        <f>IF(R322="C",VLOOKUP(K322,'[1]자격증 backdata'!A:F,6,0),"비해당분야")</f>
        <v>비해당분야</v>
      </c>
      <c r="AA322" s="3" t="str">
        <f>IF(R322="C",SUMIF(B:B,B322,Z:Z),"비해당분야")</f>
        <v>비해당분야</v>
      </c>
      <c r="AB322" s="3" t="str">
        <f>IF(R322="C",SUM(Y322,AA322),"비해당분야")</f>
        <v>비해당분야</v>
      </c>
      <c r="AC322" s="3">
        <f>IF(R322="C",AB322,X322)</f>
        <v>6</v>
      </c>
      <c r="AD322" s="3">
        <f>VLOOKUP(K322,'[1]자격증 backdata'!A:D,4,0)</f>
        <v>0</v>
      </c>
      <c r="AE322" s="3">
        <f>IF(_xlfn.MAXIFS(AD:AD,B:B,B322)&gt;10,10,_xlfn.MAXIFS(AD:AD,B:B,B322))</f>
        <v>5</v>
      </c>
      <c r="AG322" s="2" t="str">
        <f>VLOOKUP(K322,'[1]자격증 backdata'!A:C,3,0)</f>
        <v>M</v>
      </c>
      <c r="AH322" s="2">
        <f>COUNTIFS($B:$B,$B322,$AG:$AG,AH$1)</f>
        <v>0</v>
      </c>
      <c r="AI322" s="2">
        <f>COUNTIFS($B:$B,$B322,$AG:$AG,AI$1)</f>
        <v>0</v>
      </c>
      <c r="AJ322" s="2">
        <f>COUNTIFS($B:$B,$B322,$AG:$AG,AJ$1)</f>
        <v>0</v>
      </c>
      <c r="AK322" s="2">
        <f>COUNTIFS($B:$B,$B322,$AG:$AG,AK$1)</f>
        <v>0</v>
      </c>
      <c r="AL322" s="2">
        <f>COUNTIFS($B:$B,$B322,$AG:$AG,AL$1)</f>
        <v>0</v>
      </c>
      <c r="AM322" s="2">
        <f>COUNTIFS($B:$B,$B322,$AG:$AG,AM$1)</f>
        <v>0</v>
      </c>
      <c r="AN322" s="2">
        <f>COUNTIFS($B:$B,$B322,$AG:$AG,AN$1)</f>
        <v>0</v>
      </c>
      <c r="AO322" s="2">
        <f>COUNTIFS($B:$B,$B322,$AG:$AG,AO$1)</f>
        <v>0</v>
      </c>
      <c r="AP322" s="2">
        <f>COUNTIFS($B:$B,$B322,$AG:$AG,AP$1)</f>
        <v>0</v>
      </c>
      <c r="AQ322" s="2">
        <f>COUNTIFS($B:$B,$B322,$AG:$AG,AQ$1)</f>
        <v>1</v>
      </c>
      <c r="AR322" s="2">
        <f>COUNTIFS($B:$B,$B322,$AG:$AG,AR$1)</f>
        <v>0</v>
      </c>
      <c r="AS322" s="2">
        <f>COUNTIFS($B:$B,$B322,$AG:$AG,AS$1)</f>
        <v>0</v>
      </c>
      <c r="AT322" s="2">
        <f>COUNTIFS($B:$B,$B322,$AG:$AG,AT$1)</f>
        <v>1</v>
      </c>
      <c r="AU322" s="2">
        <f>COUNTIFS($B:$B,$B322,$AG:$AG,AU$1)</f>
        <v>0</v>
      </c>
    </row>
    <row r="323" spans="1:47" ht="15" customHeight="1" x14ac:dyDescent="0.35">
      <c r="A323" s="7">
        <f>IF(B322=B323,A322,A322+1)</f>
        <v>100</v>
      </c>
      <c r="B323" s="7" t="s">
        <v>5789</v>
      </c>
      <c r="C323" s="7" t="s">
        <v>5788</v>
      </c>
      <c r="D323" s="7" t="s">
        <v>3044</v>
      </c>
      <c r="E323" s="7" t="s">
        <v>3043</v>
      </c>
      <c r="F323" s="4" t="s">
        <v>7</v>
      </c>
      <c r="G323" s="4" t="s">
        <v>8</v>
      </c>
      <c r="H323" s="4" t="s">
        <v>7</v>
      </c>
      <c r="I323" s="3">
        <v>3</v>
      </c>
      <c r="J323" s="3" t="s">
        <v>364</v>
      </c>
      <c r="K323" s="3" t="s">
        <v>3075</v>
      </c>
      <c r="L323" s="3" t="s">
        <v>254</v>
      </c>
      <c r="M323" s="3" t="s">
        <v>5787</v>
      </c>
      <c r="N323" s="3" t="s">
        <v>2551</v>
      </c>
      <c r="P323" s="3" t="s">
        <v>669</v>
      </c>
      <c r="Q323" s="3" t="s">
        <v>1475</v>
      </c>
      <c r="R323" s="3" t="s">
        <v>2434</v>
      </c>
      <c r="S323" s="2" t="str">
        <f>IF(P323="심사불필요","-",VLOOKUP(K323,'[1]자격증 backdata'!A:G,7,0))</f>
        <v>-</v>
      </c>
      <c r="T323" s="2" t="str">
        <f>IF(S323="-","-",IF(COUNTIFS(B:B,B323,S:S,"필수")&gt;0,"자격요건충족","확인필요"))</f>
        <v>-</v>
      </c>
      <c r="U323" s="2"/>
      <c r="W323" s="2">
        <f>IF(Q323="4급","심사불필요",VLOOKUP(K323,'[1]자격증 backdata'!A:B,2,0))</f>
        <v>2</v>
      </c>
      <c r="X323" s="3">
        <f>IF(R323="A", MIN(20, SUMIFS(W:W, B:B, B323, R:R, "A")),IF(R323="B", MIN(30, SUMIFS(W:W, B:B, B323, R:R, "B")),"비해당분야"))</f>
        <v>6</v>
      </c>
      <c r="Y323" s="3" t="str">
        <f>IF(R323="C",MIN(30,IF(COUNTIFS(B:B,B323,W:W,"가1")=1,25,IF(COUNTIFS(B:B,B323,W:W,"가1")&gt;=2,30,0))+IF(COUNTIFS(B:B,B323,W:W,"나1")&gt;=4,30,IF(COUNTIFS(B:B,B323,W:W,"나1")=3,26,IF(COUNTIFS(B:B,B323,W:W,"나1")=2,22,IF(COUNTIFS(B:B,B323,W:W,"나1")=1,18,0)))))+MIN(30,IF(COUNTIFS(B:B,B323,W:W,"가2")=1,25,IF(COUNTIFS(B:B,B323,W:W,"가2")&gt;=2,30,0))+IF(COUNTIFS(B:B,B323,W:W,"나2")=3,30,IF(COUNTIFS(B:B,B323,W:W,"나2")=2,25,IF(COUNTIFS(B:B,B323,W:W,"나2")=1,20,0)))),"비해당분야")</f>
        <v>비해당분야</v>
      </c>
      <c r="Z323" s="3" t="str">
        <f>IF(R323="C",VLOOKUP(K323,'[1]자격증 backdata'!A:F,6,0),"비해당분야")</f>
        <v>비해당분야</v>
      </c>
      <c r="AA323" s="3" t="str">
        <f>IF(R323="C",SUMIF(B:B,B323,Z:Z),"비해당분야")</f>
        <v>비해당분야</v>
      </c>
      <c r="AB323" s="3" t="str">
        <f>IF(R323="C",SUM(Y323,AA323),"비해당분야")</f>
        <v>비해당분야</v>
      </c>
      <c r="AC323" s="3">
        <f>IF(R323="C",AB323,X323)</f>
        <v>6</v>
      </c>
      <c r="AD323" s="3">
        <f>VLOOKUP(K323,'[1]자격증 backdata'!A:D,4,0)</f>
        <v>0</v>
      </c>
      <c r="AE323" s="3">
        <f>IF(_xlfn.MAXIFS(AD:AD,B:B,B323)&gt;10,10,_xlfn.MAXIFS(AD:AD,B:B,B323))</f>
        <v>5</v>
      </c>
      <c r="AG323" s="2" t="str">
        <f>VLOOKUP(K323,'[1]자격증 backdata'!A:C,3,0)</f>
        <v>J</v>
      </c>
      <c r="AH323" s="2">
        <f>COUNTIFS($B:$B,$B323,$AG:$AG,AH$1)</f>
        <v>0</v>
      </c>
      <c r="AI323" s="2">
        <f>COUNTIFS($B:$B,$B323,$AG:$AG,AI$1)</f>
        <v>0</v>
      </c>
      <c r="AJ323" s="2">
        <f>COUNTIFS($B:$B,$B323,$AG:$AG,AJ$1)</f>
        <v>0</v>
      </c>
      <c r="AK323" s="2">
        <f>COUNTIFS($B:$B,$B323,$AG:$AG,AK$1)</f>
        <v>0</v>
      </c>
      <c r="AL323" s="2">
        <f>COUNTIFS($B:$B,$B323,$AG:$AG,AL$1)</f>
        <v>0</v>
      </c>
      <c r="AM323" s="2">
        <f>COUNTIFS($B:$B,$B323,$AG:$AG,AM$1)</f>
        <v>0</v>
      </c>
      <c r="AN323" s="2">
        <f>COUNTIFS($B:$B,$B323,$AG:$AG,AN$1)</f>
        <v>0</v>
      </c>
      <c r="AO323" s="2">
        <f>COUNTIFS($B:$B,$B323,$AG:$AG,AO$1)</f>
        <v>0</v>
      </c>
      <c r="AP323" s="2">
        <f>COUNTIFS($B:$B,$B323,$AG:$AG,AP$1)</f>
        <v>0</v>
      </c>
      <c r="AQ323" s="2">
        <f>COUNTIFS($B:$B,$B323,$AG:$AG,AQ$1)</f>
        <v>1</v>
      </c>
      <c r="AR323" s="2">
        <f>COUNTIFS($B:$B,$B323,$AG:$AG,AR$1)</f>
        <v>0</v>
      </c>
      <c r="AS323" s="2">
        <f>COUNTIFS($B:$B,$B323,$AG:$AG,AS$1)</f>
        <v>0</v>
      </c>
      <c r="AT323" s="2">
        <f>COUNTIFS($B:$B,$B323,$AG:$AG,AT$1)</f>
        <v>1</v>
      </c>
      <c r="AU323" s="2">
        <f>COUNTIFS($B:$B,$B323,$AG:$AG,AU$1)</f>
        <v>0</v>
      </c>
    </row>
    <row r="324" spans="1:47" ht="15" customHeight="1" x14ac:dyDescent="0.35">
      <c r="A324" s="4">
        <f>IF(B323=B324,A323,A323+1)</f>
        <v>101</v>
      </c>
      <c r="B324" s="4" t="s">
        <v>5786</v>
      </c>
      <c r="C324" s="4" t="s">
        <v>5785</v>
      </c>
      <c r="D324" s="4" t="s">
        <v>3044</v>
      </c>
      <c r="E324" s="4" t="s">
        <v>3043</v>
      </c>
      <c r="F324" s="4" t="s">
        <v>7</v>
      </c>
      <c r="G324" s="4" t="s">
        <v>8</v>
      </c>
      <c r="H324" s="4" t="s">
        <v>7</v>
      </c>
      <c r="I324" s="4">
        <v>1</v>
      </c>
      <c r="J324" s="4" t="s">
        <v>2526</v>
      </c>
      <c r="K324" s="4" t="s">
        <v>3161</v>
      </c>
      <c r="L324" s="4" t="s">
        <v>2524</v>
      </c>
      <c r="M324" s="4" t="s">
        <v>5784</v>
      </c>
      <c r="N324" s="4" t="s">
        <v>2617</v>
      </c>
      <c r="P324" s="4" t="s">
        <v>669</v>
      </c>
      <c r="Q324" s="4" t="s">
        <v>1475</v>
      </c>
      <c r="R324" s="4" t="s">
        <v>2434</v>
      </c>
      <c r="S324" s="5" t="str">
        <f>IF(P324="심사불필요","-",VLOOKUP(K324,'[1]자격증 backdata'!A:G,7,0))</f>
        <v>-</v>
      </c>
      <c r="T324" s="5" t="str">
        <f>IF(S324="-","-",IF(COUNTIFS(B:B,B324,S:S,"필수")&gt;0,"자격요건충족","확인필요"))</f>
        <v>-</v>
      </c>
      <c r="U324" s="5"/>
      <c r="W324" s="5">
        <f>IF(Q324="4급","심사불필요",VLOOKUP(K324,'[1]자격증 backdata'!A:B,2,0))</f>
        <v>4</v>
      </c>
      <c r="X324" s="4">
        <f>IF(R324="A", MIN(20, SUMIFS(W:W, B:B, B324, R:R, "A")),IF(R324="B", MIN(30, SUMIFS(W:W, B:B, B324, R:R, "B")),"비해당분야"))</f>
        <v>4</v>
      </c>
      <c r="Y324" s="4" t="str">
        <f>IF(R324="C",MIN(30,IF(COUNTIFS(B:B,B324,W:W,"가1")=1,25,IF(COUNTIFS(B:B,B324,W:W,"가1")&gt;=2,30,0))+IF(COUNTIFS(B:B,B324,W:W,"나1")&gt;=4,30,IF(COUNTIFS(B:B,B324,W:W,"나1")=3,26,IF(COUNTIFS(B:B,B324,W:W,"나1")=2,22,IF(COUNTIFS(B:B,B324,W:W,"나1")=1,18,0)))))+MIN(30,IF(COUNTIFS(B:B,B324,W:W,"가2")=1,25,IF(COUNTIFS(B:B,B324,W:W,"가2")&gt;=2,30,0))+IF(COUNTIFS(B:B,B324,W:W,"나2")=3,30,IF(COUNTIFS(B:B,B324,W:W,"나2")=2,25,IF(COUNTIFS(B:B,B324,W:W,"나2")=1,20,0)))),"비해당분야")</f>
        <v>비해당분야</v>
      </c>
      <c r="Z324" s="4" t="str">
        <f>IF(R324="C",VLOOKUP(K324,'[1]자격증 backdata'!A:F,6,0),"비해당분야")</f>
        <v>비해당분야</v>
      </c>
      <c r="AA324" s="4" t="str">
        <f>IF(R324="C",SUMIF(B:B,B324,Z:Z),"비해당분야")</f>
        <v>비해당분야</v>
      </c>
      <c r="AB324" s="4" t="str">
        <f>IF(R324="C",SUM(Y324,AA324),"비해당분야")</f>
        <v>비해당분야</v>
      </c>
      <c r="AC324" s="4">
        <f>IF(R324="C",AB324,X324)</f>
        <v>4</v>
      </c>
      <c r="AD324" s="4">
        <f>VLOOKUP(K324,'[1]자격증 backdata'!A:D,4,0)</f>
        <v>0</v>
      </c>
      <c r="AE324" s="4">
        <f>IF(_xlfn.MAXIFS(AD:AD,B:B,B324)&gt;10,10,_xlfn.MAXIFS(AD:AD,B:B,B324))</f>
        <v>0</v>
      </c>
      <c r="AG324" s="5">
        <f>VLOOKUP(K324,'[1]자격증 backdata'!A:C,3,0)</f>
        <v>0</v>
      </c>
      <c r="AH324" s="5">
        <f>COUNTIFS($B:$B,$B324,$AG:$AG,AH$1)</f>
        <v>0</v>
      </c>
      <c r="AI324" s="5">
        <f>COUNTIFS($B:$B,$B324,$AG:$AG,AI$1)</f>
        <v>0</v>
      </c>
      <c r="AJ324" s="5">
        <f>COUNTIFS($B:$B,$B324,$AG:$AG,AJ$1)</f>
        <v>0</v>
      </c>
      <c r="AK324" s="5">
        <f>COUNTIFS($B:$B,$B324,$AG:$AG,AK$1)</f>
        <v>0</v>
      </c>
      <c r="AL324" s="5">
        <f>COUNTIFS($B:$B,$B324,$AG:$AG,AL$1)</f>
        <v>0</v>
      </c>
      <c r="AM324" s="5">
        <f>COUNTIFS($B:$B,$B324,$AG:$AG,AM$1)</f>
        <v>0</v>
      </c>
      <c r="AN324" s="5">
        <f>COUNTIFS($B:$B,$B324,$AG:$AG,AN$1)</f>
        <v>0</v>
      </c>
      <c r="AO324" s="5">
        <f>COUNTIFS($B:$B,$B324,$AG:$AG,AO$1)</f>
        <v>0</v>
      </c>
      <c r="AP324" s="5">
        <f>COUNTIFS($B:$B,$B324,$AG:$AG,AP$1)</f>
        <v>0</v>
      </c>
      <c r="AQ324" s="5">
        <f>COUNTIFS($B:$B,$B324,$AG:$AG,AQ$1)</f>
        <v>0</v>
      </c>
      <c r="AR324" s="5">
        <f>COUNTIFS($B:$B,$B324,$AG:$AG,AR$1)</f>
        <v>0</v>
      </c>
      <c r="AS324" s="5">
        <f>COUNTIFS($B:$B,$B324,$AG:$AG,AS$1)</f>
        <v>0</v>
      </c>
      <c r="AT324" s="5">
        <f>COUNTIFS($B:$B,$B324,$AG:$AG,AT$1)</f>
        <v>0</v>
      </c>
      <c r="AU324" s="5">
        <f>COUNTIFS($B:$B,$B324,$AG:$AG,AU$1)</f>
        <v>0</v>
      </c>
    </row>
    <row r="325" spans="1:47" ht="15" customHeight="1" x14ac:dyDescent="0.35">
      <c r="A325" s="3">
        <f>IF(B324=B325,A324,A324+1)</f>
        <v>102</v>
      </c>
      <c r="B325" s="3" t="s">
        <v>5781</v>
      </c>
      <c r="C325" s="3" t="s">
        <v>5780</v>
      </c>
      <c r="D325" s="3" t="s">
        <v>3044</v>
      </c>
      <c r="E325" s="3" t="s">
        <v>3043</v>
      </c>
      <c r="F325" s="4" t="s">
        <v>7</v>
      </c>
      <c r="G325" s="4" t="s">
        <v>8</v>
      </c>
      <c r="H325" s="4" t="s">
        <v>7</v>
      </c>
      <c r="I325" s="3">
        <v>1</v>
      </c>
      <c r="J325" s="3" t="s">
        <v>241</v>
      </c>
      <c r="K325" s="3" t="s">
        <v>3473</v>
      </c>
      <c r="L325" s="3" t="s">
        <v>4</v>
      </c>
      <c r="M325" s="3" t="s">
        <v>5783</v>
      </c>
      <c r="N325" s="3" t="s">
        <v>191</v>
      </c>
      <c r="P325" s="3" t="s">
        <v>669</v>
      </c>
      <c r="Q325" s="3" t="s">
        <v>1475</v>
      </c>
      <c r="R325" s="3" t="s">
        <v>2434</v>
      </c>
      <c r="S325" s="2" t="str">
        <f>IF(P325="심사불필요","-",VLOOKUP(K325,'[1]자격증 backdata'!A:G,7,0))</f>
        <v>-</v>
      </c>
      <c r="T325" s="2" t="str">
        <f>IF(S325="-","-",IF(COUNTIFS(B:B,B325,S:S,"필수")&gt;0,"자격요건충족","확인필요"))</f>
        <v>-</v>
      </c>
      <c r="U325" s="2"/>
      <c r="W325" s="2">
        <f>IF(Q325="4급","심사불필요",VLOOKUP(K325,'[1]자격증 backdata'!A:B,2,0))</f>
        <v>2</v>
      </c>
      <c r="X325" s="3">
        <f>IF(R325="A", MIN(20, SUMIFS(W:W, B:B, B325, R:R, "A")),IF(R325="B", MIN(30, SUMIFS(W:W, B:B, B325, R:R, "B")),"비해당분야"))</f>
        <v>4</v>
      </c>
      <c r="Y325" s="3" t="str">
        <f>IF(R325="C",MIN(30,IF(COUNTIFS(B:B,B325,W:W,"가1")=1,25,IF(COUNTIFS(B:B,B325,W:W,"가1")&gt;=2,30,0))+IF(COUNTIFS(B:B,B325,W:W,"나1")&gt;=4,30,IF(COUNTIFS(B:B,B325,W:W,"나1")=3,26,IF(COUNTIFS(B:B,B325,W:W,"나1")=2,22,IF(COUNTIFS(B:B,B325,W:W,"나1")=1,18,0)))))+MIN(30,IF(COUNTIFS(B:B,B325,W:W,"가2")=1,25,IF(COUNTIFS(B:B,B325,W:W,"가2")&gt;=2,30,0))+IF(COUNTIFS(B:B,B325,W:W,"나2")=3,30,IF(COUNTIFS(B:B,B325,W:W,"나2")=2,25,IF(COUNTIFS(B:B,B325,W:W,"나2")=1,20,0)))),"비해당분야")</f>
        <v>비해당분야</v>
      </c>
      <c r="Z325" s="3" t="str">
        <f>IF(R325="C",VLOOKUP(K325,'[1]자격증 backdata'!A:F,6,0),"비해당분야")</f>
        <v>비해당분야</v>
      </c>
      <c r="AA325" s="3" t="str">
        <f>IF(R325="C",SUMIF(B:B,B325,Z:Z),"비해당분야")</f>
        <v>비해당분야</v>
      </c>
      <c r="AB325" s="3" t="str">
        <f>IF(R325="C",SUM(Y325,AA325),"비해당분야")</f>
        <v>비해당분야</v>
      </c>
      <c r="AC325" s="3">
        <f>IF(R325="C",AB325,X325)</f>
        <v>4</v>
      </c>
      <c r="AD325" s="3">
        <f>VLOOKUP(K325,'[1]자격증 backdata'!A:D,4,0)</f>
        <v>0</v>
      </c>
      <c r="AE325" s="3">
        <f>IF(_xlfn.MAXIFS(AD:AD,B:B,B325)&gt;10,10,_xlfn.MAXIFS(AD:AD,B:B,B325))</f>
        <v>5</v>
      </c>
      <c r="AG325" s="2">
        <f>VLOOKUP(K325,'[1]자격증 backdata'!A:C,3,0)</f>
        <v>0</v>
      </c>
      <c r="AH325" s="2">
        <f>COUNTIFS($B:$B,$B325,$AG:$AG,AH$1)</f>
        <v>0</v>
      </c>
      <c r="AI325" s="2">
        <f>COUNTIFS($B:$B,$B325,$AG:$AG,AI$1)</f>
        <v>0</v>
      </c>
      <c r="AJ325" s="2">
        <f>COUNTIFS($B:$B,$B325,$AG:$AG,AJ$1)</f>
        <v>0</v>
      </c>
      <c r="AK325" s="2">
        <f>COUNTIFS($B:$B,$B325,$AG:$AG,AK$1)</f>
        <v>0</v>
      </c>
      <c r="AL325" s="2">
        <f>COUNTIFS($B:$B,$B325,$AG:$AG,AL$1)</f>
        <v>0</v>
      </c>
      <c r="AM325" s="2">
        <f>COUNTIFS($B:$B,$B325,$AG:$AG,AM$1)</f>
        <v>0</v>
      </c>
      <c r="AN325" s="2">
        <f>COUNTIFS($B:$B,$B325,$AG:$AG,AN$1)</f>
        <v>0</v>
      </c>
      <c r="AO325" s="2">
        <f>COUNTIFS($B:$B,$B325,$AG:$AG,AO$1)</f>
        <v>0</v>
      </c>
      <c r="AP325" s="2">
        <f>COUNTIFS($B:$B,$B325,$AG:$AG,AP$1)</f>
        <v>0</v>
      </c>
      <c r="AQ325" s="2">
        <f>COUNTIFS($B:$B,$B325,$AG:$AG,AQ$1)</f>
        <v>0</v>
      </c>
      <c r="AR325" s="2">
        <f>COUNTIFS($B:$B,$B325,$AG:$AG,AR$1)</f>
        <v>0</v>
      </c>
      <c r="AS325" s="2">
        <f>COUNTIFS($B:$B,$B325,$AG:$AG,AS$1)</f>
        <v>0</v>
      </c>
      <c r="AT325" s="2">
        <f>COUNTIFS($B:$B,$B325,$AG:$AG,AT$1)</f>
        <v>1</v>
      </c>
      <c r="AU325" s="2">
        <f>COUNTIFS($B:$B,$B325,$AG:$AG,AU$1)</f>
        <v>0</v>
      </c>
    </row>
    <row r="326" spans="1:47" ht="15" customHeight="1" x14ac:dyDescent="0.35">
      <c r="A326" s="7">
        <f>IF(B325=B326,A325,A325+1)</f>
        <v>102</v>
      </c>
      <c r="B326" s="7" t="s">
        <v>5781</v>
      </c>
      <c r="C326" s="7" t="s">
        <v>5780</v>
      </c>
      <c r="D326" s="7" t="s">
        <v>3044</v>
      </c>
      <c r="E326" s="7" t="s">
        <v>3043</v>
      </c>
      <c r="F326" s="4" t="s">
        <v>7</v>
      </c>
      <c r="G326" s="4" t="s">
        <v>8</v>
      </c>
      <c r="H326" s="4" t="s">
        <v>7</v>
      </c>
      <c r="I326" s="3">
        <v>2</v>
      </c>
      <c r="J326" s="3" t="s">
        <v>69</v>
      </c>
      <c r="K326" s="3" t="s">
        <v>3065</v>
      </c>
      <c r="L326" s="3" t="s">
        <v>36</v>
      </c>
      <c r="M326" s="3" t="s">
        <v>5782</v>
      </c>
      <c r="N326" s="3" t="s">
        <v>1091</v>
      </c>
      <c r="P326" s="3" t="s">
        <v>669</v>
      </c>
      <c r="Q326" s="3" t="s">
        <v>1475</v>
      </c>
      <c r="R326" s="3" t="s">
        <v>2434</v>
      </c>
      <c r="S326" s="2" t="str">
        <f>IF(P326="심사불필요","-",VLOOKUP(K326,'[1]자격증 backdata'!A:G,7,0))</f>
        <v>-</v>
      </c>
      <c r="T326" s="2" t="str">
        <f>IF(S326="-","-",IF(COUNTIFS(B:B,B326,S:S,"필수")&gt;0,"자격요건충족","확인필요"))</f>
        <v>-</v>
      </c>
      <c r="U326" s="2"/>
      <c r="W326" s="2">
        <f>IF(Q326="4급","심사불필요",VLOOKUP(K326,'[1]자격증 backdata'!A:B,2,0))</f>
        <v>0</v>
      </c>
      <c r="X326" s="3">
        <f>IF(R326="A", MIN(20, SUMIFS(W:W, B:B, B326, R:R, "A")),IF(R326="B", MIN(30, SUMIFS(W:W, B:B, B326, R:R, "B")),"비해당분야"))</f>
        <v>4</v>
      </c>
      <c r="Y326" s="3" t="str">
        <f>IF(R326="C",MIN(30,IF(COUNTIFS(B:B,B326,W:W,"가1")=1,25,IF(COUNTIFS(B:B,B326,W:W,"가1")&gt;=2,30,0))+IF(COUNTIFS(B:B,B326,W:W,"나1")&gt;=4,30,IF(COUNTIFS(B:B,B326,W:W,"나1")=3,26,IF(COUNTIFS(B:B,B326,W:W,"나1")=2,22,IF(COUNTIFS(B:B,B326,W:W,"나1")=1,18,0)))))+MIN(30,IF(COUNTIFS(B:B,B326,W:W,"가2")=1,25,IF(COUNTIFS(B:B,B326,W:W,"가2")&gt;=2,30,0))+IF(COUNTIFS(B:B,B326,W:W,"나2")=3,30,IF(COUNTIFS(B:B,B326,W:W,"나2")=2,25,IF(COUNTIFS(B:B,B326,W:W,"나2")=1,20,0)))),"비해당분야")</f>
        <v>비해당분야</v>
      </c>
      <c r="Z326" s="3" t="str">
        <f>IF(R326="C",VLOOKUP(K326,'[1]자격증 backdata'!A:F,6,0),"비해당분야")</f>
        <v>비해당분야</v>
      </c>
      <c r="AA326" s="3" t="str">
        <f>IF(R326="C",SUMIF(B:B,B326,Z:Z),"비해당분야")</f>
        <v>비해당분야</v>
      </c>
      <c r="AB326" s="3" t="str">
        <f>IF(R326="C",SUM(Y326,AA326),"비해당분야")</f>
        <v>비해당분야</v>
      </c>
      <c r="AC326" s="3">
        <f>IF(R326="C",AB326,X326)</f>
        <v>4</v>
      </c>
      <c r="AD326" s="3">
        <f>VLOOKUP(K326,'[1]자격증 backdata'!A:D,4,0)</f>
        <v>5</v>
      </c>
      <c r="AE326" s="3">
        <f>IF(_xlfn.MAXIFS(AD:AD,B:B,B326)&gt;10,10,_xlfn.MAXIFS(AD:AD,B:B,B326))</f>
        <v>5</v>
      </c>
      <c r="AG326" s="2">
        <f>VLOOKUP(K326,'[1]자격증 backdata'!A:C,3,0)</f>
        <v>0</v>
      </c>
      <c r="AH326" s="2">
        <f>COUNTIFS($B:$B,$B326,$AG:$AG,AH$1)</f>
        <v>0</v>
      </c>
      <c r="AI326" s="2">
        <f>COUNTIFS($B:$B,$B326,$AG:$AG,AI$1)</f>
        <v>0</v>
      </c>
      <c r="AJ326" s="2">
        <f>COUNTIFS($B:$B,$B326,$AG:$AG,AJ$1)</f>
        <v>0</v>
      </c>
      <c r="AK326" s="2">
        <f>COUNTIFS($B:$B,$B326,$AG:$AG,AK$1)</f>
        <v>0</v>
      </c>
      <c r="AL326" s="2">
        <f>COUNTIFS($B:$B,$B326,$AG:$AG,AL$1)</f>
        <v>0</v>
      </c>
      <c r="AM326" s="2">
        <f>COUNTIFS($B:$B,$B326,$AG:$AG,AM$1)</f>
        <v>0</v>
      </c>
      <c r="AN326" s="2">
        <f>COUNTIFS($B:$B,$B326,$AG:$AG,AN$1)</f>
        <v>0</v>
      </c>
      <c r="AO326" s="2">
        <f>COUNTIFS($B:$B,$B326,$AG:$AG,AO$1)</f>
        <v>0</v>
      </c>
      <c r="AP326" s="2">
        <f>COUNTIFS($B:$B,$B326,$AG:$AG,AP$1)</f>
        <v>0</v>
      </c>
      <c r="AQ326" s="2">
        <f>COUNTIFS($B:$B,$B326,$AG:$AG,AQ$1)</f>
        <v>0</v>
      </c>
      <c r="AR326" s="2">
        <f>COUNTIFS($B:$B,$B326,$AG:$AG,AR$1)</f>
        <v>0</v>
      </c>
      <c r="AS326" s="2">
        <f>COUNTIFS($B:$B,$B326,$AG:$AG,AS$1)</f>
        <v>0</v>
      </c>
      <c r="AT326" s="2">
        <f>COUNTIFS($B:$B,$B326,$AG:$AG,AT$1)</f>
        <v>1</v>
      </c>
      <c r="AU326" s="2">
        <f>COUNTIFS($B:$B,$B326,$AG:$AG,AU$1)</f>
        <v>0</v>
      </c>
    </row>
    <row r="327" spans="1:47" ht="15" customHeight="1" x14ac:dyDescent="0.35">
      <c r="A327" s="7">
        <f>IF(B326=B327,A326,A326+1)</f>
        <v>102</v>
      </c>
      <c r="B327" s="7" t="s">
        <v>5781</v>
      </c>
      <c r="C327" s="7" t="s">
        <v>5780</v>
      </c>
      <c r="D327" s="7" t="s">
        <v>3044</v>
      </c>
      <c r="E327" s="7" t="s">
        <v>3043</v>
      </c>
      <c r="F327" s="4" t="s">
        <v>7</v>
      </c>
      <c r="G327" s="4" t="s">
        <v>8</v>
      </c>
      <c r="H327" s="4" t="s">
        <v>7</v>
      </c>
      <c r="I327" s="3">
        <v>3</v>
      </c>
      <c r="J327" s="3" t="s">
        <v>57</v>
      </c>
      <c r="K327" s="3" t="s">
        <v>3089</v>
      </c>
      <c r="L327" s="3" t="s">
        <v>55</v>
      </c>
      <c r="M327" s="3" t="s">
        <v>5779</v>
      </c>
      <c r="N327" s="3" t="s">
        <v>2118</v>
      </c>
      <c r="P327" s="3" t="s">
        <v>669</v>
      </c>
      <c r="Q327" s="3" t="s">
        <v>1475</v>
      </c>
      <c r="R327" s="3" t="s">
        <v>2434</v>
      </c>
      <c r="S327" s="2" t="str">
        <f>IF(P327="심사불필요","-",VLOOKUP(K327,'[1]자격증 backdata'!A:G,7,0))</f>
        <v>-</v>
      </c>
      <c r="T327" s="2" t="str">
        <f>IF(S327="-","-",IF(COUNTIFS(B:B,B327,S:S,"필수")&gt;0,"자격요건충족","확인필요"))</f>
        <v>-</v>
      </c>
      <c r="U327" s="2"/>
      <c r="W327" s="2">
        <f>IF(Q327="4급","심사불필요",VLOOKUP(K327,'[1]자격증 backdata'!A:B,2,0))</f>
        <v>2</v>
      </c>
      <c r="X327" s="3">
        <f>IF(R327="A", MIN(20, SUMIFS(W:W, B:B, B327, R:R, "A")),IF(R327="B", MIN(30, SUMIFS(W:W, B:B, B327, R:R, "B")),"비해당분야"))</f>
        <v>4</v>
      </c>
      <c r="Y327" s="3" t="str">
        <f>IF(R327="C",MIN(30,IF(COUNTIFS(B:B,B327,W:W,"가1")=1,25,IF(COUNTIFS(B:B,B327,W:W,"가1")&gt;=2,30,0))+IF(COUNTIFS(B:B,B327,W:W,"나1")&gt;=4,30,IF(COUNTIFS(B:B,B327,W:W,"나1")=3,26,IF(COUNTIFS(B:B,B327,W:W,"나1")=2,22,IF(COUNTIFS(B:B,B327,W:W,"나1")=1,18,0)))))+MIN(30,IF(COUNTIFS(B:B,B327,W:W,"가2")=1,25,IF(COUNTIFS(B:B,B327,W:W,"가2")&gt;=2,30,0))+IF(COUNTIFS(B:B,B327,W:W,"나2")=3,30,IF(COUNTIFS(B:B,B327,W:W,"나2")=2,25,IF(COUNTIFS(B:B,B327,W:W,"나2")=1,20,0)))),"비해당분야")</f>
        <v>비해당분야</v>
      </c>
      <c r="Z327" s="3" t="str">
        <f>IF(R327="C",VLOOKUP(K327,'[1]자격증 backdata'!A:F,6,0),"비해당분야")</f>
        <v>비해당분야</v>
      </c>
      <c r="AA327" s="3" t="str">
        <f>IF(R327="C",SUMIF(B:B,B327,Z:Z),"비해당분야")</f>
        <v>비해당분야</v>
      </c>
      <c r="AB327" s="3" t="str">
        <f>IF(R327="C",SUM(Y327,AA327),"비해당분야")</f>
        <v>비해당분야</v>
      </c>
      <c r="AC327" s="3">
        <f>IF(R327="C",AB327,X327)</f>
        <v>4</v>
      </c>
      <c r="AD327" s="3">
        <f>VLOOKUP(K327,'[1]자격증 backdata'!A:D,4,0)</f>
        <v>0</v>
      </c>
      <c r="AE327" s="3">
        <f>IF(_xlfn.MAXIFS(AD:AD,B:B,B327)&gt;10,10,_xlfn.MAXIFS(AD:AD,B:B,B327))</f>
        <v>5</v>
      </c>
      <c r="AG327" s="2" t="str">
        <f>VLOOKUP(K327,'[1]자격증 backdata'!A:C,3,0)</f>
        <v>M</v>
      </c>
      <c r="AH327" s="2">
        <f>COUNTIFS($B:$B,$B327,$AG:$AG,AH$1)</f>
        <v>0</v>
      </c>
      <c r="AI327" s="2">
        <f>COUNTIFS($B:$B,$B327,$AG:$AG,AI$1)</f>
        <v>0</v>
      </c>
      <c r="AJ327" s="2">
        <f>COUNTIFS($B:$B,$B327,$AG:$AG,AJ$1)</f>
        <v>0</v>
      </c>
      <c r="AK327" s="2">
        <f>COUNTIFS($B:$B,$B327,$AG:$AG,AK$1)</f>
        <v>0</v>
      </c>
      <c r="AL327" s="2">
        <f>COUNTIFS($B:$B,$B327,$AG:$AG,AL$1)</f>
        <v>0</v>
      </c>
      <c r="AM327" s="2">
        <f>COUNTIFS($B:$B,$B327,$AG:$AG,AM$1)</f>
        <v>0</v>
      </c>
      <c r="AN327" s="2">
        <f>COUNTIFS($B:$B,$B327,$AG:$AG,AN$1)</f>
        <v>0</v>
      </c>
      <c r="AO327" s="2">
        <f>COUNTIFS($B:$B,$B327,$AG:$AG,AO$1)</f>
        <v>0</v>
      </c>
      <c r="AP327" s="2">
        <f>COUNTIFS($B:$B,$B327,$AG:$AG,AP$1)</f>
        <v>0</v>
      </c>
      <c r="AQ327" s="2">
        <f>COUNTIFS($B:$B,$B327,$AG:$AG,AQ$1)</f>
        <v>0</v>
      </c>
      <c r="AR327" s="2">
        <f>COUNTIFS($B:$B,$B327,$AG:$AG,AR$1)</f>
        <v>0</v>
      </c>
      <c r="AS327" s="2">
        <f>COUNTIFS($B:$B,$B327,$AG:$AG,AS$1)</f>
        <v>0</v>
      </c>
      <c r="AT327" s="2">
        <f>COUNTIFS($B:$B,$B327,$AG:$AG,AT$1)</f>
        <v>1</v>
      </c>
      <c r="AU327" s="2">
        <f>COUNTIFS($B:$B,$B327,$AG:$AG,AU$1)</f>
        <v>0</v>
      </c>
    </row>
    <row r="328" spans="1:47" ht="15" customHeight="1" x14ac:dyDescent="0.35">
      <c r="A328" s="4">
        <f>IF(B327=B328,A327,A327+1)</f>
        <v>103</v>
      </c>
      <c r="B328" s="4" t="s">
        <v>5776</v>
      </c>
      <c r="C328" s="4" t="s">
        <v>5775</v>
      </c>
      <c r="D328" s="4" t="s">
        <v>3044</v>
      </c>
      <c r="E328" s="4" t="s">
        <v>3043</v>
      </c>
      <c r="F328" s="4" t="s">
        <v>7</v>
      </c>
      <c r="G328" s="4" t="s">
        <v>8</v>
      </c>
      <c r="H328" s="4" t="s">
        <v>7</v>
      </c>
      <c r="I328" s="4">
        <v>1</v>
      </c>
      <c r="J328" s="4" t="s">
        <v>57</v>
      </c>
      <c r="K328" s="4" t="s">
        <v>3089</v>
      </c>
      <c r="L328" s="4" t="s">
        <v>55</v>
      </c>
      <c r="M328" s="4" t="s">
        <v>5778</v>
      </c>
      <c r="N328" s="4" t="s">
        <v>5777</v>
      </c>
      <c r="P328" s="4" t="s">
        <v>669</v>
      </c>
      <c r="Q328" s="4" t="s">
        <v>1475</v>
      </c>
      <c r="R328" s="4" t="s">
        <v>2434</v>
      </c>
      <c r="S328" s="5" t="str">
        <f>IF(P328="심사불필요","-",VLOOKUP(K328,'[1]자격증 backdata'!A:G,7,0))</f>
        <v>-</v>
      </c>
      <c r="T328" s="5" t="str">
        <f>IF(S328="-","-",IF(COUNTIFS(B:B,B328,S:S,"필수")&gt;0,"자격요건충족","확인필요"))</f>
        <v>-</v>
      </c>
      <c r="U328" s="5"/>
      <c r="W328" s="5">
        <f>IF(Q328="4급","심사불필요",VLOOKUP(K328,'[1]자격증 backdata'!A:B,2,0))</f>
        <v>2</v>
      </c>
      <c r="X328" s="4">
        <f>IF(R328="A", MIN(20, SUMIFS(W:W, B:B, B328, R:R, "A")),IF(R328="B", MIN(30, SUMIFS(W:W, B:B, B328, R:R, "B")),"비해당분야"))</f>
        <v>2</v>
      </c>
      <c r="Y328" s="4" t="str">
        <f>IF(R328="C",MIN(30,IF(COUNTIFS(B:B,B328,W:W,"가1")=1,25,IF(COUNTIFS(B:B,B328,W:W,"가1")&gt;=2,30,0))+IF(COUNTIFS(B:B,B328,W:W,"나1")&gt;=4,30,IF(COUNTIFS(B:B,B328,W:W,"나1")=3,26,IF(COUNTIFS(B:B,B328,W:W,"나1")=2,22,IF(COUNTIFS(B:B,B328,W:W,"나1")=1,18,0)))))+MIN(30,IF(COUNTIFS(B:B,B328,W:W,"가2")=1,25,IF(COUNTIFS(B:B,B328,W:W,"가2")&gt;=2,30,0))+IF(COUNTIFS(B:B,B328,W:W,"나2")=3,30,IF(COUNTIFS(B:B,B328,W:W,"나2")=2,25,IF(COUNTIFS(B:B,B328,W:W,"나2")=1,20,0)))),"비해당분야")</f>
        <v>비해당분야</v>
      </c>
      <c r="Z328" s="4" t="str">
        <f>IF(R328="C",VLOOKUP(K328,'[1]자격증 backdata'!A:F,6,0),"비해당분야")</f>
        <v>비해당분야</v>
      </c>
      <c r="AA328" s="4" t="str">
        <f>IF(R328="C",SUMIF(B:B,B328,Z:Z),"비해당분야")</f>
        <v>비해당분야</v>
      </c>
      <c r="AB328" s="4" t="str">
        <f>IF(R328="C",SUM(Y328,AA328),"비해당분야")</f>
        <v>비해당분야</v>
      </c>
      <c r="AC328" s="4">
        <f>IF(R328="C",AB328,X328)</f>
        <v>2</v>
      </c>
      <c r="AD328" s="4">
        <f>VLOOKUP(K328,'[1]자격증 backdata'!A:D,4,0)</f>
        <v>0</v>
      </c>
      <c r="AE328" s="4">
        <f>IF(_xlfn.MAXIFS(AD:AD,B:B,B328)&gt;10,10,_xlfn.MAXIFS(AD:AD,B:B,B328))</f>
        <v>5</v>
      </c>
      <c r="AG328" s="5" t="str">
        <f>VLOOKUP(K328,'[1]자격증 backdata'!A:C,3,0)</f>
        <v>M</v>
      </c>
      <c r="AH328" s="5">
        <f>COUNTIFS($B:$B,$B328,$AG:$AG,AH$1)</f>
        <v>0</v>
      </c>
      <c r="AI328" s="5">
        <f>COUNTIFS($B:$B,$B328,$AG:$AG,AI$1)</f>
        <v>0</v>
      </c>
      <c r="AJ328" s="5">
        <f>COUNTIFS($B:$B,$B328,$AG:$AG,AJ$1)</f>
        <v>0</v>
      </c>
      <c r="AK328" s="5">
        <f>COUNTIFS($B:$B,$B328,$AG:$AG,AK$1)</f>
        <v>0</v>
      </c>
      <c r="AL328" s="5">
        <f>COUNTIFS($B:$B,$B328,$AG:$AG,AL$1)</f>
        <v>0</v>
      </c>
      <c r="AM328" s="5">
        <f>COUNTIFS($B:$B,$B328,$AG:$AG,AM$1)</f>
        <v>0</v>
      </c>
      <c r="AN328" s="5">
        <f>COUNTIFS($B:$B,$B328,$AG:$AG,AN$1)</f>
        <v>0</v>
      </c>
      <c r="AO328" s="5">
        <f>COUNTIFS($B:$B,$B328,$AG:$AG,AO$1)</f>
        <v>0</v>
      </c>
      <c r="AP328" s="5">
        <f>COUNTIFS($B:$B,$B328,$AG:$AG,AP$1)</f>
        <v>0</v>
      </c>
      <c r="AQ328" s="5">
        <f>COUNTIFS($B:$B,$B328,$AG:$AG,AQ$1)</f>
        <v>0</v>
      </c>
      <c r="AR328" s="5">
        <f>COUNTIFS($B:$B,$B328,$AG:$AG,AR$1)</f>
        <v>0</v>
      </c>
      <c r="AS328" s="5">
        <f>COUNTIFS($B:$B,$B328,$AG:$AG,AS$1)</f>
        <v>0</v>
      </c>
      <c r="AT328" s="5">
        <f>COUNTIFS($B:$B,$B328,$AG:$AG,AT$1)</f>
        <v>1</v>
      </c>
      <c r="AU328" s="5">
        <f>COUNTIFS($B:$B,$B328,$AG:$AG,AU$1)</f>
        <v>0</v>
      </c>
    </row>
    <row r="329" spans="1:47" ht="15" customHeight="1" x14ac:dyDescent="0.35">
      <c r="A329" s="6">
        <f>IF(B328=B329,A328,A328+1)</f>
        <v>103</v>
      </c>
      <c r="B329" s="6" t="s">
        <v>5776</v>
      </c>
      <c r="C329" s="6" t="s">
        <v>5775</v>
      </c>
      <c r="D329" s="6" t="s">
        <v>3044</v>
      </c>
      <c r="E329" s="6" t="s">
        <v>3043</v>
      </c>
      <c r="F329" s="4" t="s">
        <v>7</v>
      </c>
      <c r="G329" s="4" t="s">
        <v>8</v>
      </c>
      <c r="H329" s="4" t="s">
        <v>7</v>
      </c>
      <c r="I329" s="4">
        <v>2</v>
      </c>
      <c r="J329" s="4" t="s">
        <v>69</v>
      </c>
      <c r="K329" s="4" t="s">
        <v>3065</v>
      </c>
      <c r="L329" s="4" t="s">
        <v>36</v>
      </c>
      <c r="M329" s="4" t="s">
        <v>5774</v>
      </c>
      <c r="N329" s="4" t="s">
        <v>1704</v>
      </c>
      <c r="P329" s="4" t="s">
        <v>669</v>
      </c>
      <c r="Q329" s="4" t="s">
        <v>1475</v>
      </c>
      <c r="R329" s="4" t="s">
        <v>2434</v>
      </c>
      <c r="S329" s="5" t="str">
        <f>IF(P329="심사불필요","-",VLOOKUP(K329,'[1]자격증 backdata'!A:G,7,0))</f>
        <v>-</v>
      </c>
      <c r="T329" s="5" t="str">
        <f>IF(S329="-","-",IF(COUNTIFS(B:B,B329,S:S,"필수")&gt;0,"자격요건충족","확인필요"))</f>
        <v>-</v>
      </c>
      <c r="U329" s="5"/>
      <c r="W329" s="5">
        <f>IF(Q329="4급","심사불필요",VLOOKUP(K329,'[1]자격증 backdata'!A:B,2,0))</f>
        <v>0</v>
      </c>
      <c r="X329" s="4">
        <f>IF(R329="A", MIN(20, SUMIFS(W:W, B:B, B329, R:R, "A")),IF(R329="B", MIN(30, SUMIFS(W:W, B:B, B329, R:R, "B")),"비해당분야"))</f>
        <v>2</v>
      </c>
      <c r="Y329" s="4" t="str">
        <f>IF(R329="C",MIN(30,IF(COUNTIFS(B:B,B329,W:W,"가1")=1,25,IF(COUNTIFS(B:B,B329,W:W,"가1")&gt;=2,30,0))+IF(COUNTIFS(B:B,B329,W:W,"나1")&gt;=4,30,IF(COUNTIFS(B:B,B329,W:W,"나1")=3,26,IF(COUNTIFS(B:B,B329,W:W,"나1")=2,22,IF(COUNTIFS(B:B,B329,W:W,"나1")=1,18,0)))))+MIN(30,IF(COUNTIFS(B:B,B329,W:W,"가2")=1,25,IF(COUNTIFS(B:B,B329,W:W,"가2")&gt;=2,30,0))+IF(COUNTIFS(B:B,B329,W:W,"나2")=3,30,IF(COUNTIFS(B:B,B329,W:W,"나2")=2,25,IF(COUNTIFS(B:B,B329,W:W,"나2")=1,20,0)))),"비해당분야")</f>
        <v>비해당분야</v>
      </c>
      <c r="Z329" s="4" t="str">
        <f>IF(R329="C",VLOOKUP(K329,'[1]자격증 backdata'!A:F,6,0),"비해당분야")</f>
        <v>비해당분야</v>
      </c>
      <c r="AA329" s="4" t="str">
        <f>IF(R329="C",SUMIF(B:B,B329,Z:Z),"비해당분야")</f>
        <v>비해당분야</v>
      </c>
      <c r="AB329" s="4" t="str">
        <f>IF(R329="C",SUM(Y329,AA329),"비해당분야")</f>
        <v>비해당분야</v>
      </c>
      <c r="AC329" s="4">
        <f>IF(R329="C",AB329,X329)</f>
        <v>2</v>
      </c>
      <c r="AD329" s="4">
        <f>VLOOKUP(K329,'[1]자격증 backdata'!A:D,4,0)</f>
        <v>5</v>
      </c>
      <c r="AE329" s="4">
        <f>IF(_xlfn.MAXIFS(AD:AD,B:B,B329)&gt;10,10,_xlfn.MAXIFS(AD:AD,B:B,B329))</f>
        <v>5</v>
      </c>
      <c r="AG329" s="5">
        <f>VLOOKUP(K329,'[1]자격증 backdata'!A:C,3,0)</f>
        <v>0</v>
      </c>
      <c r="AH329" s="5">
        <f>COUNTIFS($B:$B,$B329,$AG:$AG,AH$1)</f>
        <v>0</v>
      </c>
      <c r="AI329" s="5">
        <f>COUNTIFS($B:$B,$B329,$AG:$AG,AI$1)</f>
        <v>0</v>
      </c>
      <c r="AJ329" s="5">
        <f>COUNTIFS($B:$B,$B329,$AG:$AG,AJ$1)</f>
        <v>0</v>
      </c>
      <c r="AK329" s="5">
        <f>COUNTIFS($B:$B,$B329,$AG:$AG,AK$1)</f>
        <v>0</v>
      </c>
      <c r="AL329" s="5">
        <f>COUNTIFS($B:$B,$B329,$AG:$AG,AL$1)</f>
        <v>0</v>
      </c>
      <c r="AM329" s="5">
        <f>COUNTIFS($B:$B,$B329,$AG:$AG,AM$1)</f>
        <v>0</v>
      </c>
      <c r="AN329" s="5">
        <f>COUNTIFS($B:$B,$B329,$AG:$AG,AN$1)</f>
        <v>0</v>
      </c>
      <c r="AO329" s="5">
        <f>COUNTIFS($B:$B,$B329,$AG:$AG,AO$1)</f>
        <v>0</v>
      </c>
      <c r="AP329" s="5">
        <f>COUNTIFS($B:$B,$B329,$AG:$AG,AP$1)</f>
        <v>0</v>
      </c>
      <c r="AQ329" s="5">
        <f>COUNTIFS($B:$B,$B329,$AG:$AG,AQ$1)</f>
        <v>0</v>
      </c>
      <c r="AR329" s="5">
        <f>COUNTIFS($B:$B,$B329,$AG:$AG,AR$1)</f>
        <v>0</v>
      </c>
      <c r="AS329" s="5">
        <f>COUNTIFS($B:$B,$B329,$AG:$AG,AS$1)</f>
        <v>0</v>
      </c>
      <c r="AT329" s="5">
        <f>COUNTIFS($B:$B,$B329,$AG:$AG,AT$1)</f>
        <v>1</v>
      </c>
      <c r="AU329" s="5">
        <f>COUNTIFS($B:$B,$B329,$AG:$AG,AU$1)</f>
        <v>0</v>
      </c>
    </row>
    <row r="330" spans="1:47" ht="15" customHeight="1" x14ac:dyDescent="0.35">
      <c r="A330" s="3">
        <f>IF(B329=B330,A329,A329+1)</f>
        <v>104</v>
      </c>
      <c r="B330" s="3" t="s">
        <v>5773</v>
      </c>
      <c r="C330" s="3" t="s">
        <v>1497</v>
      </c>
      <c r="D330" s="3" t="s">
        <v>3044</v>
      </c>
      <c r="E330" s="3" t="s">
        <v>3043</v>
      </c>
      <c r="F330" s="4" t="s">
        <v>7</v>
      </c>
      <c r="G330" s="4" t="s">
        <v>8</v>
      </c>
      <c r="H330" s="4" t="s">
        <v>7</v>
      </c>
      <c r="I330" s="3">
        <v>1</v>
      </c>
      <c r="J330" s="3" t="s">
        <v>38</v>
      </c>
      <c r="K330" s="3" t="s">
        <v>3059</v>
      </c>
      <c r="L330" s="3" t="s">
        <v>36</v>
      </c>
      <c r="M330" s="3" t="s">
        <v>5772</v>
      </c>
      <c r="N330" s="3" t="s">
        <v>3198</v>
      </c>
      <c r="P330" s="3" t="s">
        <v>669</v>
      </c>
      <c r="Q330" s="3" t="s">
        <v>1475</v>
      </c>
      <c r="R330" s="3" t="s">
        <v>2434</v>
      </c>
      <c r="S330" s="2" t="str">
        <f>IF(P330="심사불필요","-",VLOOKUP(K330,'[1]자격증 backdata'!A:G,7,0))</f>
        <v>-</v>
      </c>
      <c r="T330" s="2" t="str">
        <f>IF(S330="-","-",IF(COUNTIFS(B:B,B330,S:S,"필수")&gt;0,"자격요건충족","확인필요"))</f>
        <v>-</v>
      </c>
      <c r="U330" s="2"/>
      <c r="W330" s="2">
        <f>IF(Q330="4급","심사불필요",VLOOKUP(K330,'[1]자격증 backdata'!A:B,2,0))</f>
        <v>0</v>
      </c>
      <c r="X330" s="3">
        <f>IF(R330="A", MIN(20, SUMIFS(W:W, B:B, B330, R:R, "A")),IF(R330="B", MIN(30, SUMIFS(W:W, B:B, B330, R:R, "B")),"비해당분야"))</f>
        <v>0</v>
      </c>
      <c r="Y330" s="3" t="str">
        <f>IF(R330="C",MIN(30,IF(COUNTIFS(B:B,B330,W:W,"가1")=1,25,IF(COUNTIFS(B:B,B330,W:W,"가1")&gt;=2,30,0))+IF(COUNTIFS(B:B,B330,W:W,"나1")&gt;=4,30,IF(COUNTIFS(B:B,B330,W:W,"나1")=3,26,IF(COUNTIFS(B:B,B330,W:W,"나1")=2,22,IF(COUNTIFS(B:B,B330,W:W,"나1")=1,18,0)))))+MIN(30,IF(COUNTIFS(B:B,B330,W:W,"가2")=1,25,IF(COUNTIFS(B:B,B330,W:W,"가2")&gt;=2,30,0))+IF(COUNTIFS(B:B,B330,W:W,"나2")=3,30,IF(COUNTIFS(B:B,B330,W:W,"나2")=2,25,IF(COUNTIFS(B:B,B330,W:W,"나2")=1,20,0)))),"비해당분야")</f>
        <v>비해당분야</v>
      </c>
      <c r="Z330" s="3" t="str">
        <f>IF(R330="C",VLOOKUP(K330,'[1]자격증 backdata'!A:F,6,0),"비해당분야")</f>
        <v>비해당분야</v>
      </c>
      <c r="AA330" s="3" t="str">
        <f>IF(R330="C",SUMIF(B:B,B330,Z:Z),"비해당분야")</f>
        <v>비해당분야</v>
      </c>
      <c r="AB330" s="3" t="str">
        <f>IF(R330="C",SUM(Y330,AA330),"비해당분야")</f>
        <v>비해당분야</v>
      </c>
      <c r="AC330" s="3">
        <f>IF(R330="C",AB330,X330)</f>
        <v>0</v>
      </c>
      <c r="AD330" s="3">
        <f>VLOOKUP(K330,'[1]자격증 backdata'!A:D,4,0)</f>
        <v>5</v>
      </c>
      <c r="AE330" s="3">
        <f>IF(_xlfn.MAXIFS(AD:AD,B:B,B330)&gt;10,10,_xlfn.MAXIFS(AD:AD,B:B,B330))</f>
        <v>5</v>
      </c>
      <c r="AG330" s="2">
        <f>VLOOKUP(K330,'[1]자격증 backdata'!A:C,3,0)</f>
        <v>0</v>
      </c>
      <c r="AH330" s="2">
        <f>COUNTIFS($B:$B,$B330,$AG:$AG,AH$1)</f>
        <v>0</v>
      </c>
      <c r="AI330" s="2">
        <f>COUNTIFS($B:$B,$B330,$AG:$AG,AI$1)</f>
        <v>0</v>
      </c>
      <c r="AJ330" s="2">
        <f>COUNTIFS($B:$B,$B330,$AG:$AG,AJ$1)</f>
        <v>0</v>
      </c>
      <c r="AK330" s="2">
        <f>COUNTIFS($B:$B,$B330,$AG:$AG,AK$1)</f>
        <v>0</v>
      </c>
      <c r="AL330" s="2">
        <f>COUNTIFS($B:$B,$B330,$AG:$AG,AL$1)</f>
        <v>0</v>
      </c>
      <c r="AM330" s="2">
        <f>COUNTIFS($B:$B,$B330,$AG:$AG,AM$1)</f>
        <v>0</v>
      </c>
      <c r="AN330" s="2">
        <f>COUNTIFS($B:$B,$B330,$AG:$AG,AN$1)</f>
        <v>0</v>
      </c>
      <c r="AO330" s="2">
        <f>COUNTIFS($B:$B,$B330,$AG:$AG,AO$1)</f>
        <v>0</v>
      </c>
      <c r="AP330" s="2">
        <f>COUNTIFS($B:$B,$B330,$AG:$AG,AP$1)</f>
        <v>0</v>
      </c>
      <c r="AQ330" s="2">
        <f>COUNTIFS($B:$B,$B330,$AG:$AG,AQ$1)</f>
        <v>0</v>
      </c>
      <c r="AR330" s="2">
        <f>COUNTIFS($B:$B,$B330,$AG:$AG,AR$1)</f>
        <v>0</v>
      </c>
      <c r="AS330" s="2">
        <f>COUNTIFS($B:$B,$B330,$AG:$AG,AS$1)</f>
        <v>0</v>
      </c>
      <c r="AT330" s="2">
        <f>COUNTIFS($B:$B,$B330,$AG:$AG,AT$1)</f>
        <v>0</v>
      </c>
      <c r="AU330" s="2">
        <f>COUNTIFS($B:$B,$B330,$AG:$AG,AU$1)</f>
        <v>0</v>
      </c>
    </row>
    <row r="331" spans="1:47" ht="15" customHeight="1" x14ac:dyDescent="0.35">
      <c r="A331" s="4">
        <f>IF(B330=B331,A330,A330+1)</f>
        <v>105</v>
      </c>
      <c r="B331" s="4" t="s">
        <v>5768</v>
      </c>
      <c r="C331" s="4" t="s">
        <v>5767</v>
      </c>
      <c r="D331" s="4" t="s">
        <v>3044</v>
      </c>
      <c r="E331" s="4" t="s">
        <v>3043</v>
      </c>
      <c r="F331" s="4" t="s">
        <v>7</v>
      </c>
      <c r="G331" s="4" t="s">
        <v>8</v>
      </c>
      <c r="H331" s="4" t="s">
        <v>7</v>
      </c>
      <c r="I331" s="4">
        <v>1</v>
      </c>
      <c r="J331" s="4" t="s">
        <v>69</v>
      </c>
      <c r="K331" s="4" t="s">
        <v>3065</v>
      </c>
      <c r="L331" s="4" t="s">
        <v>36</v>
      </c>
      <c r="M331" s="4" t="s">
        <v>5771</v>
      </c>
      <c r="N331" s="4" t="s">
        <v>24</v>
      </c>
      <c r="P331" s="4" t="s">
        <v>669</v>
      </c>
      <c r="Q331" s="4" t="s">
        <v>1475</v>
      </c>
      <c r="R331" s="4" t="s">
        <v>2434</v>
      </c>
      <c r="S331" s="5" t="str">
        <f>IF(P331="심사불필요","-",VLOOKUP(K331,'[1]자격증 backdata'!A:G,7,0))</f>
        <v>-</v>
      </c>
      <c r="T331" s="5" t="str">
        <f>IF(S331="-","-",IF(COUNTIFS(B:B,B331,S:S,"필수")&gt;0,"자격요건충족","확인필요"))</f>
        <v>-</v>
      </c>
      <c r="U331" s="5"/>
      <c r="W331" s="5">
        <f>IF(Q331="4급","심사불필요",VLOOKUP(K331,'[1]자격증 backdata'!A:B,2,0))</f>
        <v>0</v>
      </c>
      <c r="X331" s="4">
        <f>IF(R331="A", MIN(20, SUMIFS(W:W, B:B, B331, R:R, "A")),IF(R331="B", MIN(30, SUMIFS(W:W, B:B, B331, R:R, "B")),"비해당분야"))</f>
        <v>12</v>
      </c>
      <c r="Y331" s="4" t="str">
        <f>IF(R331="C",MIN(30,IF(COUNTIFS(B:B,B331,W:W,"가1")=1,25,IF(COUNTIFS(B:B,B331,W:W,"가1")&gt;=2,30,0))+IF(COUNTIFS(B:B,B331,W:W,"나1")&gt;=4,30,IF(COUNTIFS(B:B,B331,W:W,"나1")=3,26,IF(COUNTIFS(B:B,B331,W:W,"나1")=2,22,IF(COUNTIFS(B:B,B331,W:W,"나1")=1,18,0)))))+MIN(30,IF(COUNTIFS(B:B,B331,W:W,"가2")=1,25,IF(COUNTIFS(B:B,B331,W:W,"가2")&gt;=2,30,0))+IF(COUNTIFS(B:B,B331,W:W,"나2")=3,30,IF(COUNTIFS(B:B,B331,W:W,"나2")=2,25,IF(COUNTIFS(B:B,B331,W:W,"나2")=1,20,0)))),"비해당분야")</f>
        <v>비해당분야</v>
      </c>
      <c r="Z331" s="4" t="str">
        <f>IF(R331="C",VLOOKUP(K331,'[1]자격증 backdata'!A:F,6,0),"비해당분야")</f>
        <v>비해당분야</v>
      </c>
      <c r="AA331" s="4" t="str">
        <f>IF(R331="C",SUMIF(B:B,B331,Z:Z),"비해당분야")</f>
        <v>비해당분야</v>
      </c>
      <c r="AB331" s="4" t="str">
        <f>IF(R331="C",SUM(Y331,AA331),"비해당분야")</f>
        <v>비해당분야</v>
      </c>
      <c r="AC331" s="4">
        <f>IF(R331="C",AB331,X331)</f>
        <v>12</v>
      </c>
      <c r="AD331" s="4">
        <f>VLOOKUP(K331,'[1]자격증 backdata'!A:D,4,0)</f>
        <v>5</v>
      </c>
      <c r="AE331" s="4">
        <f>IF(_xlfn.MAXIFS(AD:AD,B:B,B331)&gt;10,10,_xlfn.MAXIFS(AD:AD,B:B,B331))</f>
        <v>5</v>
      </c>
      <c r="AG331" s="5">
        <f>VLOOKUP(K331,'[1]자격증 backdata'!A:C,3,0)</f>
        <v>0</v>
      </c>
      <c r="AH331" s="5">
        <f>COUNTIFS($B:$B,$B331,$AG:$AG,AH$1)</f>
        <v>0</v>
      </c>
      <c r="AI331" s="5">
        <f>COUNTIFS($B:$B,$B331,$AG:$AG,AI$1)</f>
        <v>0</v>
      </c>
      <c r="AJ331" s="5">
        <f>COUNTIFS($B:$B,$B331,$AG:$AG,AJ$1)</f>
        <v>0</v>
      </c>
      <c r="AK331" s="5">
        <f>COUNTIFS($B:$B,$B331,$AG:$AG,AK$1)</f>
        <v>0</v>
      </c>
      <c r="AL331" s="5">
        <f>COUNTIFS($B:$B,$B331,$AG:$AG,AL$1)</f>
        <v>0</v>
      </c>
      <c r="AM331" s="5">
        <f>COUNTIFS($B:$B,$B331,$AG:$AG,AM$1)</f>
        <v>0</v>
      </c>
      <c r="AN331" s="5">
        <f>COUNTIFS($B:$B,$B331,$AG:$AG,AN$1)</f>
        <v>1</v>
      </c>
      <c r="AO331" s="5">
        <f>COUNTIFS($B:$B,$B331,$AG:$AG,AO$1)</f>
        <v>1</v>
      </c>
      <c r="AP331" s="5">
        <f>COUNTIFS($B:$B,$B331,$AG:$AG,AP$1)</f>
        <v>0</v>
      </c>
      <c r="AQ331" s="5">
        <f>COUNTIFS($B:$B,$B331,$AG:$AG,AQ$1)</f>
        <v>0</v>
      </c>
      <c r="AR331" s="5">
        <f>COUNTIFS($B:$B,$B331,$AG:$AG,AR$1)</f>
        <v>0</v>
      </c>
      <c r="AS331" s="5">
        <f>COUNTIFS($B:$B,$B331,$AG:$AG,AS$1)</f>
        <v>0</v>
      </c>
      <c r="AT331" s="5">
        <f>COUNTIFS($B:$B,$B331,$AG:$AG,AT$1)</f>
        <v>1</v>
      </c>
      <c r="AU331" s="5">
        <f>COUNTIFS($B:$B,$B331,$AG:$AG,AU$1)</f>
        <v>0</v>
      </c>
    </row>
    <row r="332" spans="1:47" ht="15" customHeight="1" x14ac:dyDescent="0.35">
      <c r="A332" s="6">
        <f>IF(B331=B332,A331,A331+1)</f>
        <v>105</v>
      </c>
      <c r="B332" s="6" t="s">
        <v>5768</v>
      </c>
      <c r="C332" s="6" t="s">
        <v>5767</v>
      </c>
      <c r="D332" s="6" t="s">
        <v>3044</v>
      </c>
      <c r="E332" s="6" t="s">
        <v>3043</v>
      </c>
      <c r="F332" s="4" t="s">
        <v>7</v>
      </c>
      <c r="G332" s="4" t="s">
        <v>8</v>
      </c>
      <c r="H332" s="4" t="s">
        <v>7</v>
      </c>
      <c r="I332" s="4">
        <v>2</v>
      </c>
      <c r="J332" s="4" t="s">
        <v>653</v>
      </c>
      <c r="K332" s="4" t="s">
        <v>3052</v>
      </c>
      <c r="L332" s="4" t="s">
        <v>55</v>
      </c>
      <c r="M332" s="4" t="s">
        <v>5770</v>
      </c>
      <c r="N332" s="4" t="s">
        <v>2980</v>
      </c>
      <c r="P332" s="4" t="s">
        <v>669</v>
      </c>
      <c r="Q332" s="4" t="s">
        <v>1475</v>
      </c>
      <c r="R332" s="4" t="s">
        <v>2434</v>
      </c>
      <c r="S332" s="5" t="str">
        <f>IF(P332="심사불필요","-",VLOOKUP(K332,'[1]자격증 backdata'!A:G,7,0))</f>
        <v>-</v>
      </c>
      <c r="T332" s="5" t="str">
        <f>IF(S332="-","-",IF(COUNTIFS(B:B,B332,S:S,"필수")&gt;0,"자격요건충족","확인필요"))</f>
        <v>-</v>
      </c>
      <c r="U332" s="5"/>
      <c r="W332" s="5">
        <f>IF(Q332="4급","심사불필요",VLOOKUP(K332,'[1]자격증 backdata'!A:B,2,0))</f>
        <v>4</v>
      </c>
      <c r="X332" s="4">
        <f>IF(R332="A", MIN(20, SUMIFS(W:W, B:B, B332, R:R, "A")),IF(R332="B", MIN(30, SUMIFS(W:W, B:B, B332, R:R, "B")),"비해당분야"))</f>
        <v>12</v>
      </c>
      <c r="Y332" s="4" t="str">
        <f>IF(R332="C",MIN(30,IF(COUNTIFS(B:B,B332,W:W,"가1")=1,25,IF(COUNTIFS(B:B,B332,W:W,"가1")&gt;=2,30,0))+IF(COUNTIFS(B:B,B332,W:W,"나1")&gt;=4,30,IF(COUNTIFS(B:B,B332,W:W,"나1")=3,26,IF(COUNTIFS(B:B,B332,W:W,"나1")=2,22,IF(COUNTIFS(B:B,B332,W:W,"나1")=1,18,0)))))+MIN(30,IF(COUNTIFS(B:B,B332,W:W,"가2")=1,25,IF(COUNTIFS(B:B,B332,W:W,"가2")&gt;=2,30,0))+IF(COUNTIFS(B:B,B332,W:W,"나2")=3,30,IF(COUNTIFS(B:B,B332,W:W,"나2")=2,25,IF(COUNTIFS(B:B,B332,W:W,"나2")=1,20,0)))),"비해당분야")</f>
        <v>비해당분야</v>
      </c>
      <c r="Z332" s="4" t="str">
        <f>IF(R332="C",VLOOKUP(K332,'[1]자격증 backdata'!A:F,6,0),"비해당분야")</f>
        <v>비해당분야</v>
      </c>
      <c r="AA332" s="4" t="str">
        <f>IF(R332="C",SUMIF(B:B,B332,Z:Z),"비해당분야")</f>
        <v>비해당분야</v>
      </c>
      <c r="AB332" s="4" t="str">
        <f>IF(R332="C",SUM(Y332,AA332),"비해당분야")</f>
        <v>비해당분야</v>
      </c>
      <c r="AC332" s="4">
        <f>IF(R332="C",AB332,X332)</f>
        <v>12</v>
      </c>
      <c r="AD332" s="4">
        <f>VLOOKUP(K332,'[1]자격증 backdata'!A:D,4,0)</f>
        <v>0</v>
      </c>
      <c r="AE332" s="4">
        <f>IF(_xlfn.MAXIFS(AD:AD,B:B,B332)&gt;10,10,_xlfn.MAXIFS(AD:AD,B:B,B332))</f>
        <v>5</v>
      </c>
      <c r="AG332" s="5" t="str">
        <f>VLOOKUP(K332,'[1]자격증 backdata'!A:C,3,0)</f>
        <v>H</v>
      </c>
      <c r="AH332" s="5">
        <f>COUNTIFS($B:$B,$B332,$AG:$AG,AH$1)</f>
        <v>0</v>
      </c>
      <c r="AI332" s="5">
        <f>COUNTIFS($B:$B,$B332,$AG:$AG,AI$1)</f>
        <v>0</v>
      </c>
      <c r="AJ332" s="5">
        <f>COUNTIFS($B:$B,$B332,$AG:$AG,AJ$1)</f>
        <v>0</v>
      </c>
      <c r="AK332" s="5">
        <f>COUNTIFS($B:$B,$B332,$AG:$AG,AK$1)</f>
        <v>0</v>
      </c>
      <c r="AL332" s="5">
        <f>COUNTIFS($B:$B,$B332,$AG:$AG,AL$1)</f>
        <v>0</v>
      </c>
      <c r="AM332" s="5">
        <f>COUNTIFS($B:$B,$B332,$AG:$AG,AM$1)</f>
        <v>0</v>
      </c>
      <c r="AN332" s="5">
        <f>COUNTIFS($B:$B,$B332,$AG:$AG,AN$1)</f>
        <v>1</v>
      </c>
      <c r="AO332" s="5">
        <f>COUNTIFS($B:$B,$B332,$AG:$AG,AO$1)</f>
        <v>1</v>
      </c>
      <c r="AP332" s="5">
        <f>COUNTIFS($B:$B,$B332,$AG:$AG,AP$1)</f>
        <v>0</v>
      </c>
      <c r="AQ332" s="5">
        <f>COUNTIFS($B:$B,$B332,$AG:$AG,AQ$1)</f>
        <v>0</v>
      </c>
      <c r="AR332" s="5">
        <f>COUNTIFS($B:$B,$B332,$AG:$AG,AR$1)</f>
        <v>0</v>
      </c>
      <c r="AS332" s="5">
        <f>COUNTIFS($B:$B,$B332,$AG:$AG,AS$1)</f>
        <v>0</v>
      </c>
      <c r="AT332" s="5">
        <f>COUNTIFS($B:$B,$B332,$AG:$AG,AT$1)</f>
        <v>1</v>
      </c>
      <c r="AU332" s="5">
        <f>COUNTIFS($B:$B,$B332,$AG:$AG,AU$1)</f>
        <v>0</v>
      </c>
    </row>
    <row r="333" spans="1:47" ht="15" customHeight="1" x14ac:dyDescent="0.35">
      <c r="A333" s="6">
        <f>IF(B332=B333,A332,A332+1)</f>
        <v>105</v>
      </c>
      <c r="B333" s="6" t="s">
        <v>5768</v>
      </c>
      <c r="C333" s="6" t="s">
        <v>5767</v>
      </c>
      <c r="D333" s="6" t="s">
        <v>3044</v>
      </c>
      <c r="E333" s="6" t="s">
        <v>3043</v>
      </c>
      <c r="F333" s="4" t="s">
        <v>7</v>
      </c>
      <c r="G333" s="4" t="s">
        <v>8</v>
      </c>
      <c r="H333" s="4" t="s">
        <v>7</v>
      </c>
      <c r="I333" s="4">
        <v>3</v>
      </c>
      <c r="J333" s="4" t="s">
        <v>106</v>
      </c>
      <c r="K333" s="4" t="s">
        <v>3057</v>
      </c>
      <c r="L333" s="4" t="s">
        <v>55</v>
      </c>
      <c r="M333" s="4" t="s">
        <v>5769</v>
      </c>
      <c r="N333" s="4" t="s">
        <v>4560</v>
      </c>
      <c r="P333" s="4" t="s">
        <v>669</v>
      </c>
      <c r="Q333" s="4" t="s">
        <v>1475</v>
      </c>
      <c r="R333" s="4" t="s">
        <v>2434</v>
      </c>
      <c r="S333" s="5" t="str">
        <f>IF(P333="심사불필요","-",VLOOKUP(K333,'[1]자격증 backdata'!A:G,7,0))</f>
        <v>-</v>
      </c>
      <c r="T333" s="5" t="str">
        <f>IF(S333="-","-",IF(COUNTIFS(B:B,B333,S:S,"필수")&gt;0,"자격요건충족","확인필요"))</f>
        <v>-</v>
      </c>
      <c r="U333" s="5"/>
      <c r="W333" s="5">
        <f>IF(Q333="4급","심사불필요",VLOOKUP(K333,'[1]자격증 backdata'!A:B,2,0))</f>
        <v>4</v>
      </c>
      <c r="X333" s="4">
        <f>IF(R333="A", MIN(20, SUMIFS(W:W, B:B, B333, R:R, "A")),IF(R333="B", MIN(30, SUMIFS(W:W, B:B, B333, R:R, "B")),"비해당분야"))</f>
        <v>12</v>
      </c>
      <c r="Y333" s="4" t="str">
        <f>IF(R333="C",MIN(30,IF(COUNTIFS(B:B,B333,W:W,"가1")=1,25,IF(COUNTIFS(B:B,B333,W:W,"가1")&gt;=2,30,0))+IF(COUNTIFS(B:B,B333,W:W,"나1")&gt;=4,30,IF(COUNTIFS(B:B,B333,W:W,"나1")=3,26,IF(COUNTIFS(B:B,B333,W:W,"나1")=2,22,IF(COUNTIFS(B:B,B333,W:W,"나1")=1,18,0)))))+MIN(30,IF(COUNTIFS(B:B,B333,W:W,"가2")=1,25,IF(COUNTIFS(B:B,B333,W:W,"가2")&gt;=2,30,0))+IF(COUNTIFS(B:B,B333,W:W,"나2")=3,30,IF(COUNTIFS(B:B,B333,W:W,"나2")=2,25,IF(COUNTIFS(B:B,B333,W:W,"나2")=1,20,0)))),"비해당분야")</f>
        <v>비해당분야</v>
      </c>
      <c r="Z333" s="4" t="str">
        <f>IF(R333="C",VLOOKUP(K333,'[1]자격증 backdata'!A:F,6,0),"비해당분야")</f>
        <v>비해당분야</v>
      </c>
      <c r="AA333" s="4" t="str">
        <f>IF(R333="C",SUMIF(B:B,B333,Z:Z),"비해당분야")</f>
        <v>비해당분야</v>
      </c>
      <c r="AB333" s="4" t="str">
        <f>IF(R333="C",SUM(Y333,AA333),"비해당분야")</f>
        <v>비해당분야</v>
      </c>
      <c r="AC333" s="4">
        <f>IF(R333="C",AB333,X333)</f>
        <v>12</v>
      </c>
      <c r="AD333" s="4">
        <f>VLOOKUP(K333,'[1]자격증 backdata'!A:D,4,0)</f>
        <v>0</v>
      </c>
      <c r="AE333" s="4">
        <f>IF(_xlfn.MAXIFS(AD:AD,B:B,B333)&gt;10,10,_xlfn.MAXIFS(AD:AD,B:B,B333))</f>
        <v>5</v>
      </c>
      <c r="AG333" s="5" t="str">
        <f>VLOOKUP(K333,'[1]자격증 backdata'!A:C,3,0)</f>
        <v>M</v>
      </c>
      <c r="AH333" s="5">
        <f>COUNTIFS($B:$B,$B333,$AG:$AG,AH$1)</f>
        <v>0</v>
      </c>
      <c r="AI333" s="5">
        <f>COUNTIFS($B:$B,$B333,$AG:$AG,AI$1)</f>
        <v>0</v>
      </c>
      <c r="AJ333" s="5">
        <f>COUNTIFS($B:$B,$B333,$AG:$AG,AJ$1)</f>
        <v>0</v>
      </c>
      <c r="AK333" s="5">
        <f>COUNTIFS($B:$B,$B333,$AG:$AG,AK$1)</f>
        <v>0</v>
      </c>
      <c r="AL333" s="5">
        <f>COUNTIFS($B:$B,$B333,$AG:$AG,AL$1)</f>
        <v>0</v>
      </c>
      <c r="AM333" s="5">
        <f>COUNTIFS($B:$B,$B333,$AG:$AG,AM$1)</f>
        <v>0</v>
      </c>
      <c r="AN333" s="5">
        <f>COUNTIFS($B:$B,$B333,$AG:$AG,AN$1)</f>
        <v>1</v>
      </c>
      <c r="AO333" s="5">
        <f>COUNTIFS($B:$B,$B333,$AG:$AG,AO$1)</f>
        <v>1</v>
      </c>
      <c r="AP333" s="5">
        <f>COUNTIFS($B:$B,$B333,$AG:$AG,AP$1)</f>
        <v>0</v>
      </c>
      <c r="AQ333" s="5">
        <f>COUNTIFS($B:$B,$B333,$AG:$AG,AQ$1)</f>
        <v>0</v>
      </c>
      <c r="AR333" s="5">
        <f>COUNTIFS($B:$B,$B333,$AG:$AG,AR$1)</f>
        <v>0</v>
      </c>
      <c r="AS333" s="5">
        <f>COUNTIFS($B:$B,$B333,$AG:$AG,AS$1)</f>
        <v>0</v>
      </c>
      <c r="AT333" s="5">
        <f>COUNTIFS($B:$B,$B333,$AG:$AG,AT$1)</f>
        <v>1</v>
      </c>
      <c r="AU333" s="5">
        <f>COUNTIFS($B:$B,$B333,$AG:$AG,AU$1)</f>
        <v>0</v>
      </c>
    </row>
    <row r="334" spans="1:47" ht="15" customHeight="1" x14ac:dyDescent="0.35">
      <c r="A334" s="6">
        <f>IF(B333=B334,A333,A333+1)</f>
        <v>105</v>
      </c>
      <c r="B334" s="6" t="s">
        <v>5768</v>
      </c>
      <c r="C334" s="6" t="s">
        <v>5767</v>
      </c>
      <c r="D334" s="6" t="s">
        <v>3044</v>
      </c>
      <c r="E334" s="6" t="s">
        <v>3043</v>
      </c>
      <c r="F334" s="4" t="s">
        <v>7</v>
      </c>
      <c r="G334" s="4" t="s">
        <v>8</v>
      </c>
      <c r="H334" s="4" t="s">
        <v>7</v>
      </c>
      <c r="I334" s="4">
        <v>4</v>
      </c>
      <c r="J334" s="4" t="s">
        <v>633</v>
      </c>
      <c r="K334" s="4" t="s">
        <v>3118</v>
      </c>
      <c r="L334" s="4" t="s">
        <v>55</v>
      </c>
      <c r="M334" s="4" t="s">
        <v>5766</v>
      </c>
      <c r="N334" s="4" t="s">
        <v>5765</v>
      </c>
      <c r="P334" s="4" t="s">
        <v>669</v>
      </c>
      <c r="Q334" s="4" t="s">
        <v>1475</v>
      </c>
      <c r="R334" s="4" t="s">
        <v>2434</v>
      </c>
      <c r="S334" s="5" t="str">
        <f>IF(P334="심사불필요","-",VLOOKUP(K334,'[1]자격증 backdata'!A:G,7,0))</f>
        <v>-</v>
      </c>
      <c r="T334" s="5" t="str">
        <f>IF(S334="-","-",IF(COUNTIFS(B:B,B334,S:S,"필수")&gt;0,"자격요건충족","확인필요"))</f>
        <v>-</v>
      </c>
      <c r="U334" s="5"/>
      <c r="W334" s="5">
        <f>IF(Q334="4급","심사불필요",VLOOKUP(K334,'[1]자격증 backdata'!A:B,2,0))</f>
        <v>4</v>
      </c>
      <c r="X334" s="4">
        <f>IF(R334="A", MIN(20, SUMIFS(W:W, B:B, B334, R:R, "A")),IF(R334="B", MIN(30, SUMIFS(W:W, B:B, B334, R:R, "B")),"비해당분야"))</f>
        <v>12</v>
      </c>
      <c r="Y334" s="4" t="str">
        <f>IF(R334="C",MIN(30,IF(COUNTIFS(B:B,B334,W:W,"가1")=1,25,IF(COUNTIFS(B:B,B334,W:W,"가1")&gt;=2,30,0))+IF(COUNTIFS(B:B,B334,W:W,"나1")&gt;=4,30,IF(COUNTIFS(B:B,B334,W:W,"나1")=3,26,IF(COUNTIFS(B:B,B334,W:W,"나1")=2,22,IF(COUNTIFS(B:B,B334,W:W,"나1")=1,18,0)))))+MIN(30,IF(COUNTIFS(B:B,B334,W:W,"가2")=1,25,IF(COUNTIFS(B:B,B334,W:W,"가2")&gt;=2,30,0))+IF(COUNTIFS(B:B,B334,W:W,"나2")=3,30,IF(COUNTIFS(B:B,B334,W:W,"나2")=2,25,IF(COUNTIFS(B:B,B334,W:W,"나2")=1,20,0)))),"비해당분야")</f>
        <v>비해당분야</v>
      </c>
      <c r="Z334" s="4" t="str">
        <f>IF(R334="C",VLOOKUP(K334,'[1]자격증 backdata'!A:F,6,0),"비해당분야")</f>
        <v>비해당분야</v>
      </c>
      <c r="AA334" s="4" t="str">
        <f>IF(R334="C",SUMIF(B:B,B334,Z:Z),"비해당분야")</f>
        <v>비해당분야</v>
      </c>
      <c r="AB334" s="4" t="str">
        <f>IF(R334="C",SUM(Y334,AA334),"비해당분야")</f>
        <v>비해당분야</v>
      </c>
      <c r="AC334" s="4">
        <f>IF(R334="C",AB334,X334)</f>
        <v>12</v>
      </c>
      <c r="AD334" s="4">
        <f>VLOOKUP(K334,'[1]자격증 backdata'!A:D,4,0)</f>
        <v>0</v>
      </c>
      <c r="AE334" s="4">
        <f>IF(_xlfn.MAXIFS(AD:AD,B:B,B334)&gt;10,10,_xlfn.MAXIFS(AD:AD,B:B,B334))</f>
        <v>5</v>
      </c>
      <c r="AG334" s="5" t="str">
        <f>VLOOKUP(K334,'[1]자격증 backdata'!A:C,3,0)</f>
        <v>G</v>
      </c>
      <c r="AH334" s="5">
        <f>COUNTIFS($B:$B,$B334,$AG:$AG,AH$1)</f>
        <v>0</v>
      </c>
      <c r="AI334" s="5">
        <f>COUNTIFS($B:$B,$B334,$AG:$AG,AI$1)</f>
        <v>0</v>
      </c>
      <c r="AJ334" s="5">
        <f>COUNTIFS($B:$B,$B334,$AG:$AG,AJ$1)</f>
        <v>0</v>
      </c>
      <c r="AK334" s="5">
        <f>COUNTIFS($B:$B,$B334,$AG:$AG,AK$1)</f>
        <v>0</v>
      </c>
      <c r="AL334" s="5">
        <f>COUNTIFS($B:$B,$B334,$AG:$AG,AL$1)</f>
        <v>0</v>
      </c>
      <c r="AM334" s="5">
        <f>COUNTIFS($B:$B,$B334,$AG:$AG,AM$1)</f>
        <v>0</v>
      </c>
      <c r="AN334" s="5">
        <f>COUNTIFS($B:$B,$B334,$AG:$AG,AN$1)</f>
        <v>1</v>
      </c>
      <c r="AO334" s="5">
        <f>COUNTIFS($B:$B,$B334,$AG:$AG,AO$1)</f>
        <v>1</v>
      </c>
      <c r="AP334" s="5">
        <f>COUNTIFS($B:$B,$B334,$AG:$AG,AP$1)</f>
        <v>0</v>
      </c>
      <c r="AQ334" s="5">
        <f>COUNTIFS($B:$B,$B334,$AG:$AG,AQ$1)</f>
        <v>0</v>
      </c>
      <c r="AR334" s="5">
        <f>COUNTIFS($B:$B,$B334,$AG:$AG,AR$1)</f>
        <v>0</v>
      </c>
      <c r="AS334" s="5">
        <f>COUNTIFS($B:$B,$B334,$AG:$AG,AS$1)</f>
        <v>0</v>
      </c>
      <c r="AT334" s="5">
        <f>COUNTIFS($B:$B,$B334,$AG:$AG,AT$1)</f>
        <v>1</v>
      </c>
      <c r="AU334" s="5">
        <f>COUNTIFS($B:$B,$B334,$AG:$AG,AU$1)</f>
        <v>0</v>
      </c>
    </row>
    <row r="335" spans="1:47" ht="15" customHeight="1" x14ac:dyDescent="0.35">
      <c r="A335" s="3">
        <f>IF(B334=B335,A334,A334+1)</f>
        <v>106</v>
      </c>
      <c r="B335" s="3" t="s">
        <v>5763</v>
      </c>
      <c r="C335" s="3" t="s">
        <v>5762</v>
      </c>
      <c r="D335" s="3" t="s">
        <v>3044</v>
      </c>
      <c r="E335" s="3" t="s">
        <v>3043</v>
      </c>
      <c r="F335" s="4" t="s">
        <v>7</v>
      </c>
      <c r="G335" s="4" t="s">
        <v>8</v>
      </c>
      <c r="H335" s="4" t="s">
        <v>7</v>
      </c>
      <c r="I335" s="3">
        <v>1</v>
      </c>
      <c r="J335" s="3" t="s">
        <v>38</v>
      </c>
      <c r="K335" s="3" t="s">
        <v>3059</v>
      </c>
      <c r="L335" s="3" t="s">
        <v>36</v>
      </c>
      <c r="M335" s="3" t="s">
        <v>5764</v>
      </c>
      <c r="N335" s="3" t="s">
        <v>1619</v>
      </c>
      <c r="P335" s="3" t="s">
        <v>669</v>
      </c>
      <c r="Q335" s="3" t="s">
        <v>1475</v>
      </c>
      <c r="R335" s="3" t="s">
        <v>2434</v>
      </c>
      <c r="S335" s="2" t="str">
        <f>IF(P335="심사불필요","-",VLOOKUP(K335,'[1]자격증 backdata'!A:G,7,0))</f>
        <v>-</v>
      </c>
      <c r="T335" s="2" t="str">
        <f>IF(S335="-","-",IF(COUNTIFS(B:B,B335,S:S,"필수")&gt;0,"자격요건충족","확인필요"))</f>
        <v>-</v>
      </c>
      <c r="U335" s="2"/>
      <c r="W335" s="2">
        <f>IF(Q335="4급","심사불필요",VLOOKUP(K335,'[1]자격증 backdata'!A:B,2,0))</f>
        <v>0</v>
      </c>
      <c r="X335" s="3">
        <f>IF(R335="A", MIN(20, SUMIFS(W:W, B:B, B335, R:R, "A")),IF(R335="B", MIN(30, SUMIFS(W:W, B:B, B335, R:R, "B")),"비해당분야"))</f>
        <v>4</v>
      </c>
      <c r="Y335" s="3" t="str">
        <f>IF(R335="C",MIN(30,IF(COUNTIFS(B:B,B335,W:W,"가1")=1,25,IF(COUNTIFS(B:B,B335,W:W,"가1")&gt;=2,30,0))+IF(COUNTIFS(B:B,B335,W:W,"나1")&gt;=4,30,IF(COUNTIFS(B:B,B335,W:W,"나1")=3,26,IF(COUNTIFS(B:B,B335,W:W,"나1")=2,22,IF(COUNTIFS(B:B,B335,W:W,"나1")=1,18,0)))))+MIN(30,IF(COUNTIFS(B:B,B335,W:W,"가2")=1,25,IF(COUNTIFS(B:B,B335,W:W,"가2")&gt;=2,30,0))+IF(COUNTIFS(B:B,B335,W:W,"나2")=3,30,IF(COUNTIFS(B:B,B335,W:W,"나2")=2,25,IF(COUNTIFS(B:B,B335,W:W,"나2")=1,20,0)))),"비해당분야")</f>
        <v>비해당분야</v>
      </c>
      <c r="Z335" s="3" t="str">
        <f>IF(R335="C",VLOOKUP(K335,'[1]자격증 backdata'!A:F,6,0),"비해당분야")</f>
        <v>비해당분야</v>
      </c>
      <c r="AA335" s="3" t="str">
        <f>IF(R335="C",SUMIF(B:B,B335,Z:Z),"비해당분야")</f>
        <v>비해당분야</v>
      </c>
      <c r="AB335" s="3" t="str">
        <f>IF(R335="C",SUM(Y335,AA335),"비해당분야")</f>
        <v>비해당분야</v>
      </c>
      <c r="AC335" s="3">
        <f>IF(R335="C",AB335,X335)</f>
        <v>4</v>
      </c>
      <c r="AD335" s="3">
        <f>VLOOKUP(K335,'[1]자격증 backdata'!A:D,4,0)</f>
        <v>5</v>
      </c>
      <c r="AE335" s="3">
        <f>IF(_xlfn.MAXIFS(AD:AD,B:B,B335)&gt;10,10,_xlfn.MAXIFS(AD:AD,B:B,B335))</f>
        <v>5</v>
      </c>
      <c r="AG335" s="2">
        <f>VLOOKUP(K335,'[1]자격증 backdata'!A:C,3,0)</f>
        <v>0</v>
      </c>
      <c r="AH335" s="2">
        <f>COUNTIFS($B:$B,$B335,$AG:$AG,AH$1)</f>
        <v>0</v>
      </c>
      <c r="AI335" s="2">
        <f>COUNTIFS($B:$B,$B335,$AG:$AG,AI$1)</f>
        <v>0</v>
      </c>
      <c r="AJ335" s="2">
        <f>COUNTIFS($B:$B,$B335,$AG:$AG,AJ$1)</f>
        <v>0</v>
      </c>
      <c r="AK335" s="2">
        <f>COUNTIFS($B:$B,$B335,$AG:$AG,AK$1)</f>
        <v>0</v>
      </c>
      <c r="AL335" s="2">
        <f>COUNTIFS($B:$B,$B335,$AG:$AG,AL$1)</f>
        <v>0</v>
      </c>
      <c r="AM335" s="2">
        <f>COUNTIFS($B:$B,$B335,$AG:$AG,AM$1)</f>
        <v>0</v>
      </c>
      <c r="AN335" s="2">
        <f>COUNTIFS($B:$B,$B335,$AG:$AG,AN$1)</f>
        <v>0</v>
      </c>
      <c r="AO335" s="2">
        <f>COUNTIFS($B:$B,$B335,$AG:$AG,AO$1)</f>
        <v>0</v>
      </c>
      <c r="AP335" s="2">
        <f>COUNTIFS($B:$B,$B335,$AG:$AG,AP$1)</f>
        <v>0</v>
      </c>
      <c r="AQ335" s="2">
        <f>COUNTIFS($B:$B,$B335,$AG:$AG,AQ$1)</f>
        <v>0</v>
      </c>
      <c r="AR335" s="2">
        <f>COUNTIFS($B:$B,$B335,$AG:$AG,AR$1)</f>
        <v>0</v>
      </c>
      <c r="AS335" s="2">
        <f>COUNTIFS($B:$B,$B335,$AG:$AG,AS$1)</f>
        <v>0</v>
      </c>
      <c r="AT335" s="2">
        <f>COUNTIFS($B:$B,$B335,$AG:$AG,AT$1)</f>
        <v>1</v>
      </c>
      <c r="AU335" s="2">
        <f>COUNTIFS($B:$B,$B335,$AG:$AG,AU$1)</f>
        <v>0</v>
      </c>
    </row>
    <row r="336" spans="1:47" ht="15" customHeight="1" x14ac:dyDescent="0.35">
      <c r="A336" s="7">
        <f>IF(B335=B336,A335,A335+1)</f>
        <v>106</v>
      </c>
      <c r="B336" s="7" t="s">
        <v>5763</v>
      </c>
      <c r="C336" s="7" t="s">
        <v>5762</v>
      </c>
      <c r="D336" s="7" t="s">
        <v>3044</v>
      </c>
      <c r="E336" s="7" t="s">
        <v>3043</v>
      </c>
      <c r="F336" s="4" t="s">
        <v>7</v>
      </c>
      <c r="G336" s="4" t="s">
        <v>8</v>
      </c>
      <c r="H336" s="4" t="s">
        <v>7</v>
      </c>
      <c r="I336" s="3">
        <v>2</v>
      </c>
      <c r="J336" s="3" t="s">
        <v>106</v>
      </c>
      <c r="K336" s="3" t="s">
        <v>3057</v>
      </c>
      <c r="L336" s="3" t="s">
        <v>55</v>
      </c>
      <c r="M336" s="3" t="s">
        <v>5761</v>
      </c>
      <c r="N336" s="3" t="s">
        <v>2034</v>
      </c>
      <c r="P336" s="3" t="s">
        <v>669</v>
      </c>
      <c r="Q336" s="3" t="s">
        <v>1475</v>
      </c>
      <c r="R336" s="3" t="s">
        <v>2434</v>
      </c>
      <c r="S336" s="2" t="str">
        <f>IF(P336="심사불필요","-",VLOOKUP(K336,'[1]자격증 backdata'!A:G,7,0))</f>
        <v>-</v>
      </c>
      <c r="T336" s="2" t="str">
        <f>IF(S336="-","-",IF(COUNTIFS(B:B,B336,S:S,"필수")&gt;0,"자격요건충족","확인필요"))</f>
        <v>-</v>
      </c>
      <c r="U336" s="2"/>
      <c r="W336" s="2">
        <f>IF(Q336="4급","심사불필요",VLOOKUP(K336,'[1]자격증 backdata'!A:B,2,0))</f>
        <v>4</v>
      </c>
      <c r="X336" s="3">
        <f>IF(R336="A", MIN(20, SUMIFS(W:W, B:B, B336, R:R, "A")),IF(R336="B", MIN(30, SUMIFS(W:W, B:B, B336, R:R, "B")),"비해당분야"))</f>
        <v>4</v>
      </c>
      <c r="Y336" s="3" t="str">
        <f>IF(R336="C",MIN(30,IF(COUNTIFS(B:B,B336,W:W,"가1")=1,25,IF(COUNTIFS(B:B,B336,W:W,"가1")&gt;=2,30,0))+IF(COUNTIFS(B:B,B336,W:W,"나1")&gt;=4,30,IF(COUNTIFS(B:B,B336,W:W,"나1")=3,26,IF(COUNTIFS(B:B,B336,W:W,"나1")=2,22,IF(COUNTIFS(B:B,B336,W:W,"나1")=1,18,0)))))+MIN(30,IF(COUNTIFS(B:B,B336,W:W,"가2")=1,25,IF(COUNTIFS(B:B,B336,W:W,"가2")&gt;=2,30,0))+IF(COUNTIFS(B:B,B336,W:W,"나2")=3,30,IF(COUNTIFS(B:B,B336,W:W,"나2")=2,25,IF(COUNTIFS(B:B,B336,W:W,"나2")=1,20,0)))),"비해당분야")</f>
        <v>비해당분야</v>
      </c>
      <c r="Z336" s="3" t="str">
        <f>IF(R336="C",VLOOKUP(K336,'[1]자격증 backdata'!A:F,6,0),"비해당분야")</f>
        <v>비해당분야</v>
      </c>
      <c r="AA336" s="3" t="str">
        <f>IF(R336="C",SUMIF(B:B,B336,Z:Z),"비해당분야")</f>
        <v>비해당분야</v>
      </c>
      <c r="AB336" s="3" t="str">
        <f>IF(R336="C",SUM(Y336,AA336),"비해당분야")</f>
        <v>비해당분야</v>
      </c>
      <c r="AC336" s="3">
        <f>IF(R336="C",AB336,X336)</f>
        <v>4</v>
      </c>
      <c r="AD336" s="3">
        <f>VLOOKUP(K336,'[1]자격증 backdata'!A:D,4,0)</f>
        <v>0</v>
      </c>
      <c r="AE336" s="3">
        <f>IF(_xlfn.MAXIFS(AD:AD,B:B,B336)&gt;10,10,_xlfn.MAXIFS(AD:AD,B:B,B336))</f>
        <v>5</v>
      </c>
      <c r="AG336" s="2" t="str">
        <f>VLOOKUP(K336,'[1]자격증 backdata'!A:C,3,0)</f>
        <v>M</v>
      </c>
      <c r="AH336" s="2">
        <f>COUNTIFS($B:$B,$B336,$AG:$AG,AH$1)</f>
        <v>0</v>
      </c>
      <c r="AI336" s="2">
        <f>COUNTIFS($B:$B,$B336,$AG:$AG,AI$1)</f>
        <v>0</v>
      </c>
      <c r="AJ336" s="2">
        <f>COUNTIFS($B:$B,$B336,$AG:$AG,AJ$1)</f>
        <v>0</v>
      </c>
      <c r="AK336" s="2">
        <f>COUNTIFS($B:$B,$B336,$AG:$AG,AK$1)</f>
        <v>0</v>
      </c>
      <c r="AL336" s="2">
        <f>COUNTIFS($B:$B,$B336,$AG:$AG,AL$1)</f>
        <v>0</v>
      </c>
      <c r="AM336" s="2">
        <f>COUNTIFS($B:$B,$B336,$AG:$AG,AM$1)</f>
        <v>0</v>
      </c>
      <c r="AN336" s="2">
        <f>COUNTIFS($B:$B,$B336,$AG:$AG,AN$1)</f>
        <v>0</v>
      </c>
      <c r="AO336" s="2">
        <f>COUNTIFS($B:$B,$B336,$AG:$AG,AO$1)</f>
        <v>0</v>
      </c>
      <c r="AP336" s="2">
        <f>COUNTIFS($B:$B,$B336,$AG:$AG,AP$1)</f>
        <v>0</v>
      </c>
      <c r="AQ336" s="2">
        <f>COUNTIFS($B:$B,$B336,$AG:$AG,AQ$1)</f>
        <v>0</v>
      </c>
      <c r="AR336" s="2">
        <f>COUNTIFS($B:$B,$B336,$AG:$AG,AR$1)</f>
        <v>0</v>
      </c>
      <c r="AS336" s="2">
        <f>COUNTIFS($B:$B,$B336,$AG:$AG,AS$1)</f>
        <v>0</v>
      </c>
      <c r="AT336" s="2">
        <f>COUNTIFS($B:$B,$B336,$AG:$AG,AT$1)</f>
        <v>1</v>
      </c>
      <c r="AU336" s="2">
        <f>COUNTIFS($B:$B,$B336,$AG:$AG,AU$1)</f>
        <v>0</v>
      </c>
    </row>
    <row r="337" spans="1:47" ht="15" customHeight="1" x14ac:dyDescent="0.35">
      <c r="A337" s="4">
        <f>IF(B336=B337,A336,A336+1)</f>
        <v>107</v>
      </c>
      <c r="B337" s="4" t="s">
        <v>5760</v>
      </c>
      <c r="C337" s="4" t="s">
        <v>5759</v>
      </c>
      <c r="D337" s="4" t="s">
        <v>3044</v>
      </c>
      <c r="E337" s="4" t="s">
        <v>3043</v>
      </c>
      <c r="F337" s="4" t="s">
        <v>7</v>
      </c>
      <c r="G337" s="4" t="s">
        <v>8</v>
      </c>
      <c r="H337" s="4" t="s">
        <v>7</v>
      </c>
      <c r="I337" s="4">
        <v>1</v>
      </c>
      <c r="J337" s="4" t="s">
        <v>69</v>
      </c>
      <c r="K337" s="4" t="s">
        <v>3065</v>
      </c>
      <c r="L337" s="4" t="s">
        <v>36</v>
      </c>
      <c r="M337" s="4" t="s">
        <v>5758</v>
      </c>
      <c r="N337" s="4" t="s">
        <v>34</v>
      </c>
      <c r="P337" s="4" t="s">
        <v>669</v>
      </c>
      <c r="Q337" s="4" t="s">
        <v>1475</v>
      </c>
      <c r="R337" s="4" t="s">
        <v>2434</v>
      </c>
      <c r="S337" s="5" t="str">
        <f>IF(P337="심사불필요","-",VLOOKUP(K337,'[1]자격증 backdata'!A:G,7,0))</f>
        <v>-</v>
      </c>
      <c r="T337" s="5" t="str">
        <f>IF(S337="-","-",IF(COUNTIFS(B:B,B337,S:S,"필수")&gt;0,"자격요건충족","확인필요"))</f>
        <v>-</v>
      </c>
      <c r="U337" s="5"/>
      <c r="W337" s="5">
        <f>IF(Q337="4급","심사불필요",VLOOKUP(K337,'[1]자격증 backdata'!A:B,2,0))</f>
        <v>0</v>
      </c>
      <c r="X337" s="4">
        <f>IF(R337="A", MIN(20, SUMIFS(W:W, B:B, B337, R:R, "A")),IF(R337="B", MIN(30, SUMIFS(W:W, B:B, B337, R:R, "B")),"비해당분야"))</f>
        <v>0</v>
      </c>
      <c r="Y337" s="4" t="str">
        <f>IF(R337="C",MIN(30,IF(COUNTIFS(B:B,B337,W:W,"가1")=1,25,IF(COUNTIFS(B:B,B337,W:W,"가1")&gt;=2,30,0))+IF(COUNTIFS(B:B,B337,W:W,"나1")&gt;=4,30,IF(COUNTIFS(B:B,B337,W:W,"나1")=3,26,IF(COUNTIFS(B:B,B337,W:W,"나1")=2,22,IF(COUNTIFS(B:B,B337,W:W,"나1")=1,18,0)))))+MIN(30,IF(COUNTIFS(B:B,B337,W:W,"가2")=1,25,IF(COUNTIFS(B:B,B337,W:W,"가2")&gt;=2,30,0))+IF(COUNTIFS(B:B,B337,W:W,"나2")=3,30,IF(COUNTIFS(B:B,B337,W:W,"나2")=2,25,IF(COUNTIFS(B:B,B337,W:W,"나2")=1,20,0)))),"비해당분야")</f>
        <v>비해당분야</v>
      </c>
      <c r="Z337" s="4" t="str">
        <f>IF(R337="C",VLOOKUP(K337,'[1]자격증 backdata'!A:F,6,0),"비해당분야")</f>
        <v>비해당분야</v>
      </c>
      <c r="AA337" s="4" t="str">
        <f>IF(R337="C",SUMIF(B:B,B337,Z:Z),"비해당분야")</f>
        <v>비해당분야</v>
      </c>
      <c r="AB337" s="4" t="str">
        <f>IF(R337="C",SUM(Y337,AA337),"비해당분야")</f>
        <v>비해당분야</v>
      </c>
      <c r="AC337" s="4">
        <f>IF(R337="C",AB337,X337)</f>
        <v>0</v>
      </c>
      <c r="AD337" s="4">
        <f>VLOOKUP(K337,'[1]자격증 backdata'!A:D,4,0)</f>
        <v>5</v>
      </c>
      <c r="AE337" s="4">
        <f>IF(_xlfn.MAXIFS(AD:AD,B:B,B337)&gt;10,10,_xlfn.MAXIFS(AD:AD,B:B,B337))</f>
        <v>5</v>
      </c>
      <c r="AG337" s="5">
        <f>VLOOKUP(K337,'[1]자격증 backdata'!A:C,3,0)</f>
        <v>0</v>
      </c>
      <c r="AH337" s="5">
        <f>COUNTIFS($B:$B,$B337,$AG:$AG,AH$1)</f>
        <v>0</v>
      </c>
      <c r="AI337" s="5">
        <f>COUNTIFS($B:$B,$B337,$AG:$AG,AI$1)</f>
        <v>0</v>
      </c>
      <c r="AJ337" s="5">
        <f>COUNTIFS($B:$B,$B337,$AG:$AG,AJ$1)</f>
        <v>0</v>
      </c>
      <c r="AK337" s="5">
        <f>COUNTIFS($B:$B,$B337,$AG:$AG,AK$1)</f>
        <v>0</v>
      </c>
      <c r="AL337" s="5">
        <f>COUNTIFS($B:$B,$B337,$AG:$AG,AL$1)</f>
        <v>0</v>
      </c>
      <c r="AM337" s="5">
        <f>COUNTIFS($B:$B,$B337,$AG:$AG,AM$1)</f>
        <v>0</v>
      </c>
      <c r="AN337" s="5">
        <f>COUNTIFS($B:$B,$B337,$AG:$AG,AN$1)</f>
        <v>0</v>
      </c>
      <c r="AO337" s="5">
        <f>COUNTIFS($B:$B,$B337,$AG:$AG,AO$1)</f>
        <v>0</v>
      </c>
      <c r="AP337" s="5">
        <f>COUNTIFS($B:$B,$B337,$AG:$AG,AP$1)</f>
        <v>0</v>
      </c>
      <c r="AQ337" s="5">
        <f>COUNTIFS($B:$B,$B337,$AG:$AG,AQ$1)</f>
        <v>0</v>
      </c>
      <c r="AR337" s="5">
        <f>COUNTIFS($B:$B,$B337,$AG:$AG,AR$1)</f>
        <v>0</v>
      </c>
      <c r="AS337" s="5">
        <f>COUNTIFS($B:$B,$B337,$AG:$AG,AS$1)</f>
        <v>0</v>
      </c>
      <c r="AT337" s="5">
        <f>COUNTIFS($B:$B,$B337,$AG:$AG,AT$1)</f>
        <v>0</v>
      </c>
      <c r="AU337" s="5">
        <f>COUNTIFS($B:$B,$B337,$AG:$AG,AU$1)</f>
        <v>0</v>
      </c>
    </row>
    <row r="338" spans="1:47" ht="15" customHeight="1" x14ac:dyDescent="0.35">
      <c r="A338" s="3">
        <f>IF(B337=B338,A337,A337+1)</f>
        <v>108</v>
      </c>
      <c r="B338" s="3" t="s">
        <v>5757</v>
      </c>
      <c r="C338" s="3" t="s">
        <v>5756</v>
      </c>
      <c r="D338" s="3" t="s">
        <v>3044</v>
      </c>
      <c r="E338" s="3" t="s">
        <v>3043</v>
      </c>
      <c r="F338" s="4" t="s">
        <v>7</v>
      </c>
      <c r="G338" s="4" t="s">
        <v>8</v>
      </c>
      <c r="H338" s="4" t="s">
        <v>7</v>
      </c>
      <c r="I338" s="3">
        <v>1</v>
      </c>
      <c r="J338" s="3" t="s">
        <v>38</v>
      </c>
      <c r="K338" s="3" t="s">
        <v>3059</v>
      </c>
      <c r="L338" s="3" t="s">
        <v>36</v>
      </c>
      <c r="M338" s="3" t="s">
        <v>5755</v>
      </c>
      <c r="N338" s="3" t="s">
        <v>319</v>
      </c>
      <c r="P338" s="3" t="s">
        <v>669</v>
      </c>
      <c r="Q338" s="3" t="s">
        <v>1475</v>
      </c>
      <c r="R338" s="3" t="s">
        <v>2434</v>
      </c>
      <c r="S338" s="2" t="str">
        <f>IF(P338="심사불필요","-",VLOOKUP(K338,'[1]자격증 backdata'!A:G,7,0))</f>
        <v>-</v>
      </c>
      <c r="T338" s="2" t="str">
        <f>IF(S338="-","-",IF(COUNTIFS(B:B,B338,S:S,"필수")&gt;0,"자격요건충족","확인필요"))</f>
        <v>-</v>
      </c>
      <c r="U338" s="2"/>
      <c r="W338" s="2">
        <f>IF(Q338="4급","심사불필요",VLOOKUP(K338,'[1]자격증 backdata'!A:B,2,0))</f>
        <v>0</v>
      </c>
      <c r="X338" s="3">
        <f>IF(R338="A", MIN(20, SUMIFS(W:W, B:B, B338, R:R, "A")),IF(R338="B", MIN(30, SUMIFS(W:W, B:B, B338, R:R, "B")),"비해당분야"))</f>
        <v>0</v>
      </c>
      <c r="Y338" s="3" t="str">
        <f>IF(R338="C",MIN(30,IF(COUNTIFS(B:B,B338,W:W,"가1")=1,25,IF(COUNTIFS(B:B,B338,W:W,"가1")&gt;=2,30,0))+IF(COUNTIFS(B:B,B338,W:W,"나1")&gt;=4,30,IF(COUNTIFS(B:B,B338,W:W,"나1")=3,26,IF(COUNTIFS(B:B,B338,W:W,"나1")=2,22,IF(COUNTIFS(B:B,B338,W:W,"나1")=1,18,0)))))+MIN(30,IF(COUNTIFS(B:B,B338,W:W,"가2")=1,25,IF(COUNTIFS(B:B,B338,W:W,"가2")&gt;=2,30,0))+IF(COUNTIFS(B:B,B338,W:W,"나2")=3,30,IF(COUNTIFS(B:B,B338,W:W,"나2")=2,25,IF(COUNTIFS(B:B,B338,W:W,"나2")=1,20,0)))),"비해당분야")</f>
        <v>비해당분야</v>
      </c>
      <c r="Z338" s="3" t="str">
        <f>IF(R338="C",VLOOKUP(K338,'[1]자격증 backdata'!A:F,6,0),"비해당분야")</f>
        <v>비해당분야</v>
      </c>
      <c r="AA338" s="3" t="str">
        <f>IF(R338="C",SUMIF(B:B,B338,Z:Z),"비해당분야")</f>
        <v>비해당분야</v>
      </c>
      <c r="AB338" s="3" t="str">
        <f>IF(R338="C",SUM(Y338,AA338),"비해당분야")</f>
        <v>비해당분야</v>
      </c>
      <c r="AC338" s="3">
        <f>IF(R338="C",AB338,X338)</f>
        <v>0</v>
      </c>
      <c r="AD338" s="3">
        <f>VLOOKUP(K338,'[1]자격증 backdata'!A:D,4,0)</f>
        <v>5</v>
      </c>
      <c r="AE338" s="3">
        <f>IF(_xlfn.MAXIFS(AD:AD,B:B,B338)&gt;10,10,_xlfn.MAXIFS(AD:AD,B:B,B338))</f>
        <v>5</v>
      </c>
      <c r="AG338" s="2">
        <f>VLOOKUP(K338,'[1]자격증 backdata'!A:C,3,0)</f>
        <v>0</v>
      </c>
      <c r="AH338" s="2">
        <f>COUNTIFS($B:$B,$B338,$AG:$AG,AH$1)</f>
        <v>0</v>
      </c>
      <c r="AI338" s="2">
        <f>COUNTIFS($B:$B,$B338,$AG:$AG,AI$1)</f>
        <v>0</v>
      </c>
      <c r="AJ338" s="2">
        <f>COUNTIFS($B:$B,$B338,$AG:$AG,AJ$1)</f>
        <v>0</v>
      </c>
      <c r="AK338" s="2">
        <f>COUNTIFS($B:$B,$B338,$AG:$AG,AK$1)</f>
        <v>0</v>
      </c>
      <c r="AL338" s="2">
        <f>COUNTIFS($B:$B,$B338,$AG:$AG,AL$1)</f>
        <v>0</v>
      </c>
      <c r="AM338" s="2">
        <f>COUNTIFS($B:$B,$B338,$AG:$AG,AM$1)</f>
        <v>0</v>
      </c>
      <c r="AN338" s="2">
        <f>COUNTIFS($B:$B,$B338,$AG:$AG,AN$1)</f>
        <v>0</v>
      </c>
      <c r="AO338" s="2">
        <f>COUNTIFS($B:$B,$B338,$AG:$AG,AO$1)</f>
        <v>0</v>
      </c>
      <c r="AP338" s="2">
        <f>COUNTIFS($B:$B,$B338,$AG:$AG,AP$1)</f>
        <v>0</v>
      </c>
      <c r="AQ338" s="2">
        <f>COUNTIFS($B:$B,$B338,$AG:$AG,AQ$1)</f>
        <v>0</v>
      </c>
      <c r="AR338" s="2">
        <f>COUNTIFS($B:$B,$B338,$AG:$AG,AR$1)</f>
        <v>0</v>
      </c>
      <c r="AS338" s="2">
        <f>COUNTIFS($B:$B,$B338,$AG:$AG,AS$1)</f>
        <v>0</v>
      </c>
      <c r="AT338" s="2">
        <f>COUNTIFS($B:$B,$B338,$AG:$AG,AT$1)</f>
        <v>0</v>
      </c>
      <c r="AU338" s="2">
        <f>COUNTIFS($B:$B,$B338,$AG:$AG,AU$1)</f>
        <v>0</v>
      </c>
    </row>
    <row r="339" spans="1:47" ht="15" customHeight="1" x14ac:dyDescent="0.35">
      <c r="A339" s="4">
        <f>IF(B338=B339,A338,A338+1)</f>
        <v>109</v>
      </c>
      <c r="B339" s="4" t="s">
        <v>5752</v>
      </c>
      <c r="C339" s="4" t="s">
        <v>4282</v>
      </c>
      <c r="D339" s="4" t="s">
        <v>3044</v>
      </c>
      <c r="E339" s="4" t="s">
        <v>3043</v>
      </c>
      <c r="F339" s="4" t="s">
        <v>7</v>
      </c>
      <c r="G339" s="4" t="s">
        <v>8</v>
      </c>
      <c r="H339" s="4" t="s">
        <v>7</v>
      </c>
      <c r="I339" s="4">
        <v>1</v>
      </c>
      <c r="J339" s="4" t="s">
        <v>69</v>
      </c>
      <c r="K339" s="4" t="s">
        <v>3065</v>
      </c>
      <c r="L339" s="4" t="s">
        <v>36</v>
      </c>
      <c r="M339" s="4" t="s">
        <v>5754</v>
      </c>
      <c r="N339" s="4" t="s">
        <v>795</v>
      </c>
      <c r="P339" s="4" t="s">
        <v>669</v>
      </c>
      <c r="Q339" s="4" t="s">
        <v>1475</v>
      </c>
      <c r="R339" s="4" t="s">
        <v>2434</v>
      </c>
      <c r="S339" s="5" t="str">
        <f>IF(P339="심사불필요","-",VLOOKUP(K339,'[1]자격증 backdata'!A:G,7,0))</f>
        <v>-</v>
      </c>
      <c r="T339" s="5" t="str">
        <f>IF(S339="-","-",IF(COUNTIFS(B:B,B339,S:S,"필수")&gt;0,"자격요건충족","확인필요"))</f>
        <v>-</v>
      </c>
      <c r="U339" s="5"/>
      <c r="W339" s="5">
        <f>IF(Q339="4급","심사불필요",VLOOKUP(K339,'[1]자격증 backdata'!A:B,2,0))</f>
        <v>0</v>
      </c>
      <c r="X339" s="4">
        <f>IF(R339="A", MIN(20, SUMIFS(W:W, B:B, B339, R:R, "A")),IF(R339="B", MIN(30, SUMIFS(W:W, B:B, B339, R:R, "B")),"비해당분야"))</f>
        <v>6</v>
      </c>
      <c r="Y339" s="4" t="str">
        <f>IF(R339="C",MIN(30,IF(COUNTIFS(B:B,B339,W:W,"가1")=1,25,IF(COUNTIFS(B:B,B339,W:W,"가1")&gt;=2,30,0))+IF(COUNTIFS(B:B,B339,W:W,"나1")&gt;=4,30,IF(COUNTIFS(B:B,B339,W:W,"나1")=3,26,IF(COUNTIFS(B:B,B339,W:W,"나1")=2,22,IF(COUNTIFS(B:B,B339,W:W,"나1")=1,18,0)))))+MIN(30,IF(COUNTIFS(B:B,B339,W:W,"가2")=1,25,IF(COUNTIFS(B:B,B339,W:W,"가2")&gt;=2,30,0))+IF(COUNTIFS(B:B,B339,W:W,"나2")=3,30,IF(COUNTIFS(B:B,B339,W:W,"나2")=2,25,IF(COUNTIFS(B:B,B339,W:W,"나2")=1,20,0)))),"비해당분야")</f>
        <v>비해당분야</v>
      </c>
      <c r="Z339" s="4" t="str">
        <f>IF(R339="C",VLOOKUP(K339,'[1]자격증 backdata'!A:F,6,0),"비해당분야")</f>
        <v>비해당분야</v>
      </c>
      <c r="AA339" s="4" t="str">
        <f>IF(R339="C",SUMIF(B:B,B339,Z:Z),"비해당분야")</f>
        <v>비해당분야</v>
      </c>
      <c r="AB339" s="4" t="str">
        <f>IF(R339="C",SUM(Y339,AA339),"비해당분야")</f>
        <v>비해당분야</v>
      </c>
      <c r="AC339" s="4">
        <f>IF(R339="C",AB339,X339)</f>
        <v>6</v>
      </c>
      <c r="AD339" s="4">
        <f>VLOOKUP(K339,'[1]자격증 backdata'!A:D,4,0)</f>
        <v>5</v>
      </c>
      <c r="AE339" s="4">
        <f>IF(_xlfn.MAXIFS(AD:AD,B:B,B339)&gt;10,10,_xlfn.MAXIFS(AD:AD,B:B,B339))</f>
        <v>5</v>
      </c>
      <c r="AG339" s="5">
        <f>VLOOKUP(K339,'[1]자격증 backdata'!A:C,3,0)</f>
        <v>0</v>
      </c>
      <c r="AH339" s="5">
        <f>COUNTIFS($B:$B,$B339,$AG:$AG,AH$1)</f>
        <v>0</v>
      </c>
      <c r="AI339" s="5">
        <f>COUNTIFS($B:$B,$B339,$AG:$AG,AI$1)</f>
        <v>0</v>
      </c>
      <c r="AJ339" s="5">
        <f>COUNTIFS($B:$B,$B339,$AG:$AG,AJ$1)</f>
        <v>0</v>
      </c>
      <c r="AK339" s="5">
        <f>COUNTIFS($B:$B,$B339,$AG:$AG,AK$1)</f>
        <v>0</v>
      </c>
      <c r="AL339" s="5">
        <f>COUNTIFS($B:$B,$B339,$AG:$AG,AL$1)</f>
        <v>0</v>
      </c>
      <c r="AM339" s="5">
        <f>COUNTIFS($B:$B,$B339,$AG:$AG,AM$1)</f>
        <v>0</v>
      </c>
      <c r="AN339" s="5">
        <f>COUNTIFS($B:$B,$B339,$AG:$AG,AN$1)</f>
        <v>0</v>
      </c>
      <c r="AO339" s="5">
        <f>COUNTIFS($B:$B,$B339,$AG:$AG,AO$1)</f>
        <v>0</v>
      </c>
      <c r="AP339" s="5">
        <f>COUNTIFS($B:$B,$B339,$AG:$AG,AP$1)</f>
        <v>0</v>
      </c>
      <c r="AQ339" s="5">
        <f>COUNTIFS($B:$B,$B339,$AG:$AG,AQ$1)</f>
        <v>1</v>
      </c>
      <c r="AR339" s="5">
        <f>COUNTIFS($B:$B,$B339,$AG:$AG,AR$1)</f>
        <v>0</v>
      </c>
      <c r="AS339" s="5">
        <f>COUNTIFS($B:$B,$B339,$AG:$AG,AS$1)</f>
        <v>0</v>
      </c>
      <c r="AT339" s="5">
        <f>COUNTIFS($B:$B,$B339,$AG:$AG,AT$1)</f>
        <v>1</v>
      </c>
      <c r="AU339" s="5">
        <f>COUNTIFS($B:$B,$B339,$AG:$AG,AU$1)</f>
        <v>0</v>
      </c>
    </row>
    <row r="340" spans="1:47" ht="15" customHeight="1" x14ac:dyDescent="0.35">
      <c r="A340" s="6">
        <f>IF(B339=B340,A339,A339+1)</f>
        <v>109</v>
      </c>
      <c r="B340" s="6" t="s">
        <v>5752</v>
      </c>
      <c r="C340" s="6" t="s">
        <v>4282</v>
      </c>
      <c r="D340" s="6" t="s">
        <v>3044</v>
      </c>
      <c r="E340" s="6" t="s">
        <v>3043</v>
      </c>
      <c r="F340" s="4" t="s">
        <v>7</v>
      </c>
      <c r="G340" s="4" t="s">
        <v>8</v>
      </c>
      <c r="H340" s="4" t="s">
        <v>7</v>
      </c>
      <c r="I340" s="4">
        <v>2</v>
      </c>
      <c r="J340" s="4" t="s">
        <v>106</v>
      </c>
      <c r="K340" s="4" t="s">
        <v>3057</v>
      </c>
      <c r="L340" s="4" t="s">
        <v>55</v>
      </c>
      <c r="M340" s="4" t="s">
        <v>5753</v>
      </c>
      <c r="N340" s="4" t="s">
        <v>2197</v>
      </c>
      <c r="P340" s="4" t="s">
        <v>669</v>
      </c>
      <c r="Q340" s="4" t="s">
        <v>1475</v>
      </c>
      <c r="R340" s="4" t="s">
        <v>2434</v>
      </c>
      <c r="S340" s="5" t="str">
        <f>IF(P340="심사불필요","-",VLOOKUP(K340,'[1]자격증 backdata'!A:G,7,0))</f>
        <v>-</v>
      </c>
      <c r="T340" s="5" t="str">
        <f>IF(S340="-","-",IF(COUNTIFS(B:B,B340,S:S,"필수")&gt;0,"자격요건충족","확인필요"))</f>
        <v>-</v>
      </c>
      <c r="U340" s="5"/>
      <c r="W340" s="5">
        <f>IF(Q340="4급","심사불필요",VLOOKUP(K340,'[1]자격증 backdata'!A:B,2,0))</f>
        <v>4</v>
      </c>
      <c r="X340" s="4">
        <f>IF(R340="A", MIN(20, SUMIFS(W:W, B:B, B340, R:R, "A")),IF(R340="B", MIN(30, SUMIFS(W:W, B:B, B340, R:R, "B")),"비해당분야"))</f>
        <v>6</v>
      </c>
      <c r="Y340" s="4" t="str">
        <f>IF(R340="C",MIN(30,IF(COUNTIFS(B:B,B340,W:W,"가1")=1,25,IF(COUNTIFS(B:B,B340,W:W,"가1")&gt;=2,30,0))+IF(COUNTIFS(B:B,B340,W:W,"나1")&gt;=4,30,IF(COUNTIFS(B:B,B340,W:W,"나1")=3,26,IF(COUNTIFS(B:B,B340,W:W,"나1")=2,22,IF(COUNTIFS(B:B,B340,W:W,"나1")=1,18,0)))))+MIN(30,IF(COUNTIFS(B:B,B340,W:W,"가2")=1,25,IF(COUNTIFS(B:B,B340,W:W,"가2")&gt;=2,30,0))+IF(COUNTIFS(B:B,B340,W:W,"나2")=3,30,IF(COUNTIFS(B:B,B340,W:W,"나2")=2,25,IF(COUNTIFS(B:B,B340,W:W,"나2")=1,20,0)))),"비해당분야")</f>
        <v>비해당분야</v>
      </c>
      <c r="Z340" s="4" t="str">
        <f>IF(R340="C",VLOOKUP(K340,'[1]자격증 backdata'!A:F,6,0),"비해당분야")</f>
        <v>비해당분야</v>
      </c>
      <c r="AA340" s="4" t="str">
        <f>IF(R340="C",SUMIF(B:B,B340,Z:Z),"비해당분야")</f>
        <v>비해당분야</v>
      </c>
      <c r="AB340" s="4" t="str">
        <f>IF(R340="C",SUM(Y340,AA340),"비해당분야")</f>
        <v>비해당분야</v>
      </c>
      <c r="AC340" s="4">
        <f>IF(R340="C",AB340,X340)</f>
        <v>6</v>
      </c>
      <c r="AD340" s="4">
        <f>VLOOKUP(K340,'[1]자격증 backdata'!A:D,4,0)</f>
        <v>0</v>
      </c>
      <c r="AE340" s="4">
        <f>IF(_xlfn.MAXIFS(AD:AD,B:B,B340)&gt;10,10,_xlfn.MAXIFS(AD:AD,B:B,B340))</f>
        <v>5</v>
      </c>
      <c r="AG340" s="5" t="str">
        <f>VLOOKUP(K340,'[1]자격증 backdata'!A:C,3,0)</f>
        <v>M</v>
      </c>
      <c r="AH340" s="5">
        <f>COUNTIFS($B:$B,$B340,$AG:$AG,AH$1)</f>
        <v>0</v>
      </c>
      <c r="AI340" s="5">
        <f>COUNTIFS($B:$B,$B340,$AG:$AG,AI$1)</f>
        <v>0</v>
      </c>
      <c r="AJ340" s="5">
        <f>COUNTIFS($B:$B,$B340,$AG:$AG,AJ$1)</f>
        <v>0</v>
      </c>
      <c r="AK340" s="5">
        <f>COUNTIFS($B:$B,$B340,$AG:$AG,AK$1)</f>
        <v>0</v>
      </c>
      <c r="AL340" s="5">
        <f>COUNTIFS($B:$B,$B340,$AG:$AG,AL$1)</f>
        <v>0</v>
      </c>
      <c r="AM340" s="5">
        <f>COUNTIFS($B:$B,$B340,$AG:$AG,AM$1)</f>
        <v>0</v>
      </c>
      <c r="AN340" s="5">
        <f>COUNTIFS($B:$B,$B340,$AG:$AG,AN$1)</f>
        <v>0</v>
      </c>
      <c r="AO340" s="5">
        <f>COUNTIFS($B:$B,$B340,$AG:$AG,AO$1)</f>
        <v>0</v>
      </c>
      <c r="AP340" s="5">
        <f>COUNTIFS($B:$B,$B340,$AG:$AG,AP$1)</f>
        <v>0</v>
      </c>
      <c r="AQ340" s="5">
        <f>COUNTIFS($B:$B,$B340,$AG:$AG,AQ$1)</f>
        <v>1</v>
      </c>
      <c r="AR340" s="5">
        <f>COUNTIFS($B:$B,$B340,$AG:$AG,AR$1)</f>
        <v>0</v>
      </c>
      <c r="AS340" s="5">
        <f>COUNTIFS($B:$B,$B340,$AG:$AG,AS$1)</f>
        <v>0</v>
      </c>
      <c r="AT340" s="5">
        <f>COUNTIFS($B:$B,$B340,$AG:$AG,AT$1)</f>
        <v>1</v>
      </c>
      <c r="AU340" s="5">
        <f>COUNTIFS($B:$B,$B340,$AG:$AG,AU$1)</f>
        <v>0</v>
      </c>
    </row>
    <row r="341" spans="1:47" ht="15" customHeight="1" x14ac:dyDescent="0.35">
      <c r="A341" s="6">
        <f>IF(B340=B341,A340,A340+1)</f>
        <v>109</v>
      </c>
      <c r="B341" s="6" t="s">
        <v>5752</v>
      </c>
      <c r="C341" s="6" t="s">
        <v>4282</v>
      </c>
      <c r="D341" s="6" t="s">
        <v>3044</v>
      </c>
      <c r="E341" s="6" t="s">
        <v>3043</v>
      </c>
      <c r="F341" s="4" t="s">
        <v>7</v>
      </c>
      <c r="G341" s="4" t="s">
        <v>8</v>
      </c>
      <c r="H341" s="4" t="s">
        <v>7</v>
      </c>
      <c r="I341" s="4">
        <v>3</v>
      </c>
      <c r="J341" s="4" t="s">
        <v>364</v>
      </c>
      <c r="K341" s="4" t="s">
        <v>3075</v>
      </c>
      <c r="L341" s="4" t="s">
        <v>254</v>
      </c>
      <c r="M341" s="4" t="s">
        <v>5751</v>
      </c>
      <c r="N341" s="4" t="s">
        <v>5139</v>
      </c>
      <c r="P341" s="4" t="s">
        <v>669</v>
      </c>
      <c r="Q341" s="4" t="s">
        <v>1475</v>
      </c>
      <c r="R341" s="4" t="s">
        <v>2434</v>
      </c>
      <c r="S341" s="5" t="str">
        <f>IF(P341="심사불필요","-",VLOOKUP(K341,'[1]자격증 backdata'!A:G,7,0))</f>
        <v>-</v>
      </c>
      <c r="T341" s="5" t="str">
        <f>IF(S341="-","-",IF(COUNTIFS(B:B,B341,S:S,"필수")&gt;0,"자격요건충족","확인필요"))</f>
        <v>-</v>
      </c>
      <c r="U341" s="5"/>
      <c r="W341" s="5">
        <f>IF(Q341="4급","심사불필요",VLOOKUP(K341,'[1]자격증 backdata'!A:B,2,0))</f>
        <v>2</v>
      </c>
      <c r="X341" s="4">
        <f>IF(R341="A", MIN(20, SUMIFS(W:W, B:B, B341, R:R, "A")),IF(R341="B", MIN(30, SUMIFS(W:W, B:B, B341, R:R, "B")),"비해당분야"))</f>
        <v>6</v>
      </c>
      <c r="Y341" s="4" t="str">
        <f>IF(R341="C",MIN(30,IF(COUNTIFS(B:B,B341,W:W,"가1")=1,25,IF(COUNTIFS(B:B,B341,W:W,"가1")&gt;=2,30,0))+IF(COUNTIFS(B:B,B341,W:W,"나1")&gt;=4,30,IF(COUNTIFS(B:B,B341,W:W,"나1")=3,26,IF(COUNTIFS(B:B,B341,W:W,"나1")=2,22,IF(COUNTIFS(B:B,B341,W:W,"나1")=1,18,0)))))+MIN(30,IF(COUNTIFS(B:B,B341,W:W,"가2")=1,25,IF(COUNTIFS(B:B,B341,W:W,"가2")&gt;=2,30,0))+IF(COUNTIFS(B:B,B341,W:W,"나2")=3,30,IF(COUNTIFS(B:B,B341,W:W,"나2")=2,25,IF(COUNTIFS(B:B,B341,W:W,"나2")=1,20,0)))),"비해당분야")</f>
        <v>비해당분야</v>
      </c>
      <c r="Z341" s="4" t="str">
        <f>IF(R341="C",VLOOKUP(K341,'[1]자격증 backdata'!A:F,6,0),"비해당분야")</f>
        <v>비해당분야</v>
      </c>
      <c r="AA341" s="4" t="str">
        <f>IF(R341="C",SUMIF(B:B,B341,Z:Z),"비해당분야")</f>
        <v>비해당분야</v>
      </c>
      <c r="AB341" s="4" t="str">
        <f>IF(R341="C",SUM(Y341,AA341),"비해당분야")</f>
        <v>비해당분야</v>
      </c>
      <c r="AC341" s="4">
        <f>IF(R341="C",AB341,X341)</f>
        <v>6</v>
      </c>
      <c r="AD341" s="4">
        <f>VLOOKUP(K341,'[1]자격증 backdata'!A:D,4,0)</f>
        <v>0</v>
      </c>
      <c r="AE341" s="4">
        <f>IF(_xlfn.MAXIFS(AD:AD,B:B,B341)&gt;10,10,_xlfn.MAXIFS(AD:AD,B:B,B341))</f>
        <v>5</v>
      </c>
      <c r="AG341" s="5" t="str">
        <f>VLOOKUP(K341,'[1]자격증 backdata'!A:C,3,0)</f>
        <v>J</v>
      </c>
      <c r="AH341" s="5">
        <f>COUNTIFS($B:$B,$B341,$AG:$AG,AH$1)</f>
        <v>0</v>
      </c>
      <c r="AI341" s="5">
        <f>COUNTIFS($B:$B,$B341,$AG:$AG,AI$1)</f>
        <v>0</v>
      </c>
      <c r="AJ341" s="5">
        <f>COUNTIFS($B:$B,$B341,$AG:$AG,AJ$1)</f>
        <v>0</v>
      </c>
      <c r="AK341" s="5">
        <f>COUNTIFS($B:$B,$B341,$AG:$AG,AK$1)</f>
        <v>0</v>
      </c>
      <c r="AL341" s="5">
        <f>COUNTIFS($B:$B,$B341,$AG:$AG,AL$1)</f>
        <v>0</v>
      </c>
      <c r="AM341" s="5">
        <f>COUNTIFS($B:$B,$B341,$AG:$AG,AM$1)</f>
        <v>0</v>
      </c>
      <c r="AN341" s="5">
        <f>COUNTIFS($B:$B,$B341,$AG:$AG,AN$1)</f>
        <v>0</v>
      </c>
      <c r="AO341" s="5">
        <f>COUNTIFS($B:$B,$B341,$AG:$AG,AO$1)</f>
        <v>0</v>
      </c>
      <c r="AP341" s="5">
        <f>COUNTIFS($B:$B,$B341,$AG:$AG,AP$1)</f>
        <v>0</v>
      </c>
      <c r="AQ341" s="5">
        <f>COUNTIFS($B:$B,$B341,$AG:$AG,AQ$1)</f>
        <v>1</v>
      </c>
      <c r="AR341" s="5">
        <f>COUNTIFS($B:$B,$B341,$AG:$AG,AR$1)</f>
        <v>0</v>
      </c>
      <c r="AS341" s="5">
        <f>COUNTIFS($B:$B,$B341,$AG:$AG,AS$1)</f>
        <v>0</v>
      </c>
      <c r="AT341" s="5">
        <f>COUNTIFS($B:$B,$B341,$AG:$AG,AT$1)</f>
        <v>1</v>
      </c>
      <c r="AU341" s="5">
        <f>COUNTIFS($B:$B,$B341,$AG:$AG,AU$1)</f>
        <v>0</v>
      </c>
    </row>
    <row r="342" spans="1:47" ht="15" customHeight="1" x14ac:dyDescent="0.35">
      <c r="A342" s="3">
        <f>IF(B341=B342,A341,A341+1)</f>
        <v>110</v>
      </c>
      <c r="B342" s="3" t="s">
        <v>5750</v>
      </c>
      <c r="C342" s="3" t="s">
        <v>4335</v>
      </c>
      <c r="D342" s="3" t="s">
        <v>3044</v>
      </c>
      <c r="E342" s="3" t="s">
        <v>3043</v>
      </c>
      <c r="F342" s="4" t="s">
        <v>7</v>
      </c>
      <c r="G342" s="4" t="s">
        <v>8</v>
      </c>
      <c r="H342" s="4" t="s">
        <v>7</v>
      </c>
      <c r="I342" s="3">
        <v>1</v>
      </c>
      <c r="J342" s="3" t="s">
        <v>5749</v>
      </c>
      <c r="K342" s="3" t="s">
        <v>5748</v>
      </c>
      <c r="L342" s="3" t="s">
        <v>5747</v>
      </c>
      <c r="M342" s="3" t="s">
        <v>5746</v>
      </c>
      <c r="N342" s="3" t="s">
        <v>5745</v>
      </c>
      <c r="P342" s="3" t="s">
        <v>669</v>
      </c>
      <c r="Q342" s="3" t="s">
        <v>1475</v>
      </c>
      <c r="R342" s="3" t="s">
        <v>2434</v>
      </c>
      <c r="S342" s="2" t="str">
        <f>IF(P342="심사불필요","-",VLOOKUP(K342,'[1]자격증 backdata'!A:G,7,0))</f>
        <v>-</v>
      </c>
      <c r="T342" s="2" t="str">
        <f>IF(S342="-","-",IF(COUNTIFS(B:B,B342,S:S,"필수")&gt;0,"자격요건충족","확인필요"))</f>
        <v>-</v>
      </c>
      <c r="U342" s="2"/>
      <c r="W342" s="2">
        <f>IF(Q342="4급","심사불필요",VLOOKUP(K342,'[1]자격증 backdata'!A:B,2,0))</f>
        <v>0</v>
      </c>
      <c r="X342" s="3">
        <f>IF(R342="A", MIN(20, SUMIFS(W:W, B:B, B342, R:R, "A")),IF(R342="B", MIN(30, SUMIFS(W:W, B:B, B342, R:R, "B")),"비해당분야"))</f>
        <v>0</v>
      </c>
      <c r="Y342" s="3" t="str">
        <f>IF(R342="C",MIN(30,IF(COUNTIFS(B:B,B342,W:W,"가1")=1,25,IF(COUNTIFS(B:B,B342,W:W,"가1")&gt;=2,30,0))+IF(COUNTIFS(B:B,B342,W:W,"나1")&gt;=4,30,IF(COUNTIFS(B:B,B342,W:W,"나1")=3,26,IF(COUNTIFS(B:B,B342,W:W,"나1")=2,22,IF(COUNTIFS(B:B,B342,W:W,"나1")=1,18,0)))))+MIN(30,IF(COUNTIFS(B:B,B342,W:W,"가2")=1,25,IF(COUNTIFS(B:B,B342,W:W,"가2")&gt;=2,30,0))+IF(COUNTIFS(B:B,B342,W:W,"나2")=3,30,IF(COUNTIFS(B:B,B342,W:W,"나2")=2,25,IF(COUNTIFS(B:B,B342,W:W,"나2")=1,20,0)))),"비해당분야")</f>
        <v>비해당분야</v>
      </c>
      <c r="Z342" s="3" t="str">
        <f>IF(R342="C",VLOOKUP(K342,'[1]자격증 backdata'!A:F,6,0),"비해당분야")</f>
        <v>비해당분야</v>
      </c>
      <c r="AA342" s="3" t="str">
        <f>IF(R342="C",SUMIF(B:B,B342,Z:Z),"비해당분야")</f>
        <v>비해당분야</v>
      </c>
      <c r="AB342" s="3" t="str">
        <f>IF(R342="C",SUM(Y342,AA342),"비해당분야")</f>
        <v>비해당분야</v>
      </c>
      <c r="AC342" s="3">
        <f>IF(R342="C",AB342,X342)</f>
        <v>0</v>
      </c>
      <c r="AD342" s="3">
        <f>VLOOKUP(K342,'[1]자격증 backdata'!A:D,4,0)</f>
        <v>10</v>
      </c>
      <c r="AE342" s="3">
        <f>IF(_xlfn.MAXIFS(AD:AD,B:B,B342)&gt;10,10,_xlfn.MAXIFS(AD:AD,B:B,B342))</f>
        <v>10</v>
      </c>
      <c r="AG342" s="2">
        <f>VLOOKUP(K342,'[1]자격증 backdata'!A:C,3,0)</f>
        <v>0</v>
      </c>
      <c r="AH342" s="2">
        <f>COUNTIFS($B:$B,$B342,$AG:$AG,AH$1)</f>
        <v>0</v>
      </c>
      <c r="AI342" s="2">
        <f>COUNTIFS($B:$B,$B342,$AG:$AG,AI$1)</f>
        <v>0</v>
      </c>
      <c r="AJ342" s="2">
        <f>COUNTIFS($B:$B,$B342,$AG:$AG,AJ$1)</f>
        <v>0</v>
      </c>
      <c r="AK342" s="2">
        <f>COUNTIFS($B:$B,$B342,$AG:$AG,AK$1)</f>
        <v>0</v>
      </c>
      <c r="AL342" s="2">
        <f>COUNTIFS($B:$B,$B342,$AG:$AG,AL$1)</f>
        <v>0</v>
      </c>
      <c r="AM342" s="2">
        <f>COUNTIFS($B:$B,$B342,$AG:$AG,AM$1)</f>
        <v>0</v>
      </c>
      <c r="AN342" s="2">
        <f>COUNTIFS($B:$B,$B342,$AG:$AG,AN$1)</f>
        <v>0</v>
      </c>
      <c r="AO342" s="2">
        <f>COUNTIFS($B:$B,$B342,$AG:$AG,AO$1)</f>
        <v>0</v>
      </c>
      <c r="AP342" s="2">
        <f>COUNTIFS($B:$B,$B342,$AG:$AG,AP$1)</f>
        <v>0</v>
      </c>
      <c r="AQ342" s="2">
        <f>COUNTIFS($B:$B,$B342,$AG:$AG,AQ$1)</f>
        <v>0</v>
      </c>
      <c r="AR342" s="2">
        <f>COUNTIFS($B:$B,$B342,$AG:$AG,AR$1)</f>
        <v>0</v>
      </c>
      <c r="AS342" s="2">
        <f>COUNTIFS($B:$B,$B342,$AG:$AG,AS$1)</f>
        <v>0</v>
      </c>
      <c r="AT342" s="2">
        <f>COUNTIFS($B:$B,$B342,$AG:$AG,AT$1)</f>
        <v>0</v>
      </c>
      <c r="AU342" s="2">
        <f>COUNTIFS($B:$B,$B342,$AG:$AG,AU$1)</f>
        <v>0</v>
      </c>
    </row>
    <row r="343" spans="1:47" ht="15" customHeight="1" x14ac:dyDescent="0.35">
      <c r="A343" s="4">
        <f>IF(B342=B343,A342,A342+1)</f>
        <v>111</v>
      </c>
      <c r="B343" s="4" t="s">
        <v>5740</v>
      </c>
      <c r="C343" s="4" t="s">
        <v>3654</v>
      </c>
      <c r="D343" s="4" t="s">
        <v>3044</v>
      </c>
      <c r="E343" s="4" t="s">
        <v>3043</v>
      </c>
      <c r="F343" s="4" t="s">
        <v>7</v>
      </c>
      <c r="G343" s="4" t="s">
        <v>8</v>
      </c>
      <c r="H343" s="4" t="s">
        <v>7</v>
      </c>
      <c r="I343" s="4">
        <v>1</v>
      </c>
      <c r="J343" s="4" t="s">
        <v>106</v>
      </c>
      <c r="K343" s="4" t="s">
        <v>3057</v>
      </c>
      <c r="L343" s="4" t="s">
        <v>55</v>
      </c>
      <c r="M343" s="4" t="s">
        <v>5744</v>
      </c>
      <c r="N343" s="4" t="s">
        <v>5743</v>
      </c>
      <c r="P343" s="4" t="s">
        <v>669</v>
      </c>
      <c r="Q343" s="4" t="s">
        <v>1475</v>
      </c>
      <c r="R343" s="4" t="s">
        <v>2434</v>
      </c>
      <c r="S343" s="5" t="str">
        <f>IF(P343="심사불필요","-",VLOOKUP(K343,'[1]자격증 backdata'!A:G,7,0))</f>
        <v>-</v>
      </c>
      <c r="T343" s="5" t="str">
        <f>IF(S343="-","-",IF(COUNTIFS(B:B,B343,S:S,"필수")&gt;0,"자격요건충족","확인필요"))</f>
        <v>-</v>
      </c>
      <c r="U343" s="5"/>
      <c r="W343" s="5">
        <f>IF(Q343="4급","심사불필요",VLOOKUP(K343,'[1]자격증 backdata'!A:B,2,0))</f>
        <v>4</v>
      </c>
      <c r="X343" s="4">
        <f>IF(R343="A", MIN(20, SUMIFS(W:W, B:B, B343, R:R, "A")),IF(R343="B", MIN(30, SUMIFS(W:W, B:B, B343, R:R, "B")),"비해당분야"))</f>
        <v>8</v>
      </c>
      <c r="Y343" s="4" t="str">
        <f>IF(R343="C",MIN(30,IF(COUNTIFS(B:B,B343,W:W,"가1")=1,25,IF(COUNTIFS(B:B,B343,W:W,"가1")&gt;=2,30,0))+IF(COUNTIFS(B:B,B343,W:W,"나1")&gt;=4,30,IF(COUNTIFS(B:B,B343,W:W,"나1")=3,26,IF(COUNTIFS(B:B,B343,W:W,"나1")=2,22,IF(COUNTIFS(B:B,B343,W:W,"나1")=1,18,0)))))+MIN(30,IF(COUNTIFS(B:B,B343,W:W,"가2")=1,25,IF(COUNTIFS(B:B,B343,W:W,"가2")&gt;=2,30,0))+IF(COUNTIFS(B:B,B343,W:W,"나2")=3,30,IF(COUNTIFS(B:B,B343,W:W,"나2")=2,25,IF(COUNTIFS(B:B,B343,W:W,"나2")=1,20,0)))),"비해당분야")</f>
        <v>비해당분야</v>
      </c>
      <c r="Z343" s="4" t="str">
        <f>IF(R343="C",VLOOKUP(K343,'[1]자격증 backdata'!A:F,6,0),"비해당분야")</f>
        <v>비해당분야</v>
      </c>
      <c r="AA343" s="4" t="str">
        <f>IF(R343="C",SUMIF(B:B,B343,Z:Z),"비해당분야")</f>
        <v>비해당분야</v>
      </c>
      <c r="AB343" s="4" t="str">
        <f>IF(R343="C",SUM(Y343,AA343),"비해당분야")</f>
        <v>비해당분야</v>
      </c>
      <c r="AC343" s="4">
        <f>IF(R343="C",AB343,X343)</f>
        <v>8</v>
      </c>
      <c r="AD343" s="4">
        <f>VLOOKUP(K343,'[1]자격증 backdata'!A:D,4,0)</f>
        <v>0</v>
      </c>
      <c r="AE343" s="4">
        <f>IF(_xlfn.MAXIFS(AD:AD,B:B,B343)&gt;10,10,_xlfn.MAXIFS(AD:AD,B:B,B343))</f>
        <v>5</v>
      </c>
      <c r="AG343" s="5" t="str">
        <f>VLOOKUP(K343,'[1]자격증 backdata'!A:C,3,0)</f>
        <v>M</v>
      </c>
      <c r="AH343" s="5">
        <f>COUNTIFS($B:$B,$B343,$AG:$AG,AH$1)</f>
        <v>0</v>
      </c>
      <c r="AI343" s="5">
        <f>COUNTIFS($B:$B,$B343,$AG:$AG,AI$1)</f>
        <v>0</v>
      </c>
      <c r="AJ343" s="5">
        <f>COUNTIFS($B:$B,$B343,$AG:$AG,AJ$1)</f>
        <v>0</v>
      </c>
      <c r="AK343" s="5">
        <f>COUNTIFS($B:$B,$B343,$AG:$AG,AK$1)</f>
        <v>0</v>
      </c>
      <c r="AL343" s="5">
        <f>COUNTIFS($B:$B,$B343,$AG:$AG,AL$1)</f>
        <v>0</v>
      </c>
      <c r="AM343" s="5">
        <f>COUNTIFS($B:$B,$B343,$AG:$AG,AM$1)</f>
        <v>0</v>
      </c>
      <c r="AN343" s="5">
        <f>COUNTIFS($B:$B,$B343,$AG:$AG,AN$1)</f>
        <v>0</v>
      </c>
      <c r="AO343" s="5">
        <f>COUNTIFS($B:$B,$B343,$AG:$AG,AO$1)</f>
        <v>0</v>
      </c>
      <c r="AP343" s="5">
        <f>COUNTIFS($B:$B,$B343,$AG:$AG,AP$1)</f>
        <v>1</v>
      </c>
      <c r="AQ343" s="5">
        <f>COUNTIFS($B:$B,$B343,$AG:$AG,AQ$1)</f>
        <v>1</v>
      </c>
      <c r="AR343" s="5">
        <f>COUNTIFS($B:$B,$B343,$AG:$AG,AR$1)</f>
        <v>0</v>
      </c>
      <c r="AS343" s="5">
        <f>COUNTIFS($B:$B,$B343,$AG:$AG,AS$1)</f>
        <v>0</v>
      </c>
      <c r="AT343" s="5">
        <f>COUNTIFS($B:$B,$B343,$AG:$AG,AT$1)</f>
        <v>1</v>
      </c>
      <c r="AU343" s="5">
        <f>COUNTIFS($B:$B,$B343,$AG:$AG,AU$1)</f>
        <v>0</v>
      </c>
    </row>
    <row r="344" spans="1:47" ht="15" customHeight="1" x14ac:dyDescent="0.35">
      <c r="A344" s="6">
        <f>IF(B343=B344,A343,A343+1)</f>
        <v>111</v>
      </c>
      <c r="B344" s="6" t="s">
        <v>5740</v>
      </c>
      <c r="C344" s="6" t="s">
        <v>3654</v>
      </c>
      <c r="D344" s="6" t="s">
        <v>3044</v>
      </c>
      <c r="E344" s="6" t="s">
        <v>3043</v>
      </c>
      <c r="F344" s="4" t="s">
        <v>7</v>
      </c>
      <c r="G344" s="4" t="s">
        <v>8</v>
      </c>
      <c r="H344" s="4" t="s">
        <v>7</v>
      </c>
      <c r="I344" s="4">
        <v>2</v>
      </c>
      <c r="J344" s="4" t="s">
        <v>2447</v>
      </c>
      <c r="K344" s="4" t="s">
        <v>3266</v>
      </c>
      <c r="L344" s="4" t="s">
        <v>254</v>
      </c>
      <c r="M344" s="4" t="s">
        <v>5742</v>
      </c>
      <c r="N344" s="4" t="s">
        <v>361</v>
      </c>
      <c r="P344" s="4" t="s">
        <v>669</v>
      </c>
      <c r="Q344" s="4" t="s">
        <v>1475</v>
      </c>
      <c r="R344" s="4" t="s">
        <v>2434</v>
      </c>
      <c r="S344" s="5" t="str">
        <f>IF(P344="심사불필요","-",VLOOKUP(K344,'[1]자격증 backdata'!A:G,7,0))</f>
        <v>-</v>
      </c>
      <c r="T344" s="5" t="str">
        <f>IF(S344="-","-",IF(COUNTIFS(B:B,B344,S:S,"필수")&gt;0,"자격요건충족","확인필요"))</f>
        <v>-</v>
      </c>
      <c r="U344" s="5"/>
      <c r="W344" s="5">
        <f>IF(Q344="4급","심사불필요",VLOOKUP(K344,'[1]자격증 backdata'!A:B,2,0))</f>
        <v>2</v>
      </c>
      <c r="X344" s="4">
        <f>IF(R344="A", MIN(20, SUMIFS(W:W, B:B, B344, R:R, "A")),IF(R344="B", MIN(30, SUMIFS(W:W, B:B, B344, R:R, "B")),"비해당분야"))</f>
        <v>8</v>
      </c>
      <c r="Y344" s="4" t="str">
        <f>IF(R344="C",MIN(30,IF(COUNTIFS(B:B,B344,W:W,"가1")=1,25,IF(COUNTIFS(B:B,B344,W:W,"가1")&gt;=2,30,0))+IF(COUNTIFS(B:B,B344,W:W,"나1")&gt;=4,30,IF(COUNTIFS(B:B,B344,W:W,"나1")=3,26,IF(COUNTIFS(B:B,B344,W:W,"나1")=2,22,IF(COUNTIFS(B:B,B344,W:W,"나1")=1,18,0)))))+MIN(30,IF(COUNTIFS(B:B,B344,W:W,"가2")=1,25,IF(COUNTIFS(B:B,B344,W:W,"가2")&gt;=2,30,0))+IF(COUNTIFS(B:B,B344,W:W,"나2")=3,30,IF(COUNTIFS(B:B,B344,W:W,"나2")=2,25,IF(COUNTIFS(B:B,B344,W:W,"나2")=1,20,0)))),"비해당분야")</f>
        <v>비해당분야</v>
      </c>
      <c r="Z344" s="4" t="str">
        <f>IF(R344="C",VLOOKUP(K344,'[1]자격증 backdata'!A:F,6,0),"비해당분야")</f>
        <v>비해당분야</v>
      </c>
      <c r="AA344" s="4" t="str">
        <f>IF(R344="C",SUMIF(B:B,B344,Z:Z),"비해당분야")</f>
        <v>비해당분야</v>
      </c>
      <c r="AB344" s="4" t="str">
        <f>IF(R344="C",SUM(Y344,AA344),"비해당분야")</f>
        <v>비해당분야</v>
      </c>
      <c r="AC344" s="4">
        <f>IF(R344="C",AB344,X344)</f>
        <v>8</v>
      </c>
      <c r="AD344" s="4">
        <f>VLOOKUP(K344,'[1]자격증 backdata'!A:D,4,0)</f>
        <v>0</v>
      </c>
      <c r="AE344" s="4">
        <f>IF(_xlfn.MAXIFS(AD:AD,B:B,B344)&gt;10,10,_xlfn.MAXIFS(AD:AD,B:B,B344))</f>
        <v>5</v>
      </c>
      <c r="AG344" s="5" t="str">
        <f>VLOOKUP(K344,'[1]자격증 backdata'!A:C,3,0)</f>
        <v>I</v>
      </c>
      <c r="AH344" s="5">
        <f>COUNTIFS($B:$B,$B344,$AG:$AG,AH$1)</f>
        <v>0</v>
      </c>
      <c r="AI344" s="5">
        <f>COUNTIFS($B:$B,$B344,$AG:$AG,AI$1)</f>
        <v>0</v>
      </c>
      <c r="AJ344" s="5">
        <f>COUNTIFS($B:$B,$B344,$AG:$AG,AJ$1)</f>
        <v>0</v>
      </c>
      <c r="AK344" s="5">
        <f>COUNTIFS($B:$B,$B344,$AG:$AG,AK$1)</f>
        <v>0</v>
      </c>
      <c r="AL344" s="5">
        <f>COUNTIFS($B:$B,$B344,$AG:$AG,AL$1)</f>
        <v>0</v>
      </c>
      <c r="AM344" s="5">
        <f>COUNTIFS($B:$B,$B344,$AG:$AG,AM$1)</f>
        <v>0</v>
      </c>
      <c r="AN344" s="5">
        <f>COUNTIFS($B:$B,$B344,$AG:$AG,AN$1)</f>
        <v>0</v>
      </c>
      <c r="AO344" s="5">
        <f>COUNTIFS($B:$B,$B344,$AG:$AG,AO$1)</f>
        <v>0</v>
      </c>
      <c r="AP344" s="5">
        <f>COUNTIFS($B:$B,$B344,$AG:$AG,AP$1)</f>
        <v>1</v>
      </c>
      <c r="AQ344" s="5">
        <f>COUNTIFS($B:$B,$B344,$AG:$AG,AQ$1)</f>
        <v>1</v>
      </c>
      <c r="AR344" s="5">
        <f>COUNTIFS($B:$B,$B344,$AG:$AG,AR$1)</f>
        <v>0</v>
      </c>
      <c r="AS344" s="5">
        <f>COUNTIFS($B:$B,$B344,$AG:$AG,AS$1)</f>
        <v>0</v>
      </c>
      <c r="AT344" s="5">
        <f>COUNTIFS($B:$B,$B344,$AG:$AG,AT$1)</f>
        <v>1</v>
      </c>
      <c r="AU344" s="5">
        <f>COUNTIFS($B:$B,$B344,$AG:$AG,AU$1)</f>
        <v>0</v>
      </c>
    </row>
    <row r="345" spans="1:47" ht="15" customHeight="1" x14ac:dyDescent="0.35">
      <c r="A345" s="6">
        <f>IF(B344=B345,A344,A344+1)</f>
        <v>111</v>
      </c>
      <c r="B345" s="6" t="s">
        <v>5740</v>
      </c>
      <c r="C345" s="6" t="s">
        <v>3654</v>
      </c>
      <c r="D345" s="6" t="s">
        <v>3044</v>
      </c>
      <c r="E345" s="6" t="s">
        <v>3043</v>
      </c>
      <c r="F345" s="4" t="s">
        <v>7</v>
      </c>
      <c r="G345" s="4" t="s">
        <v>8</v>
      </c>
      <c r="H345" s="4" t="s">
        <v>7</v>
      </c>
      <c r="I345" s="4">
        <v>3</v>
      </c>
      <c r="J345" s="4" t="s">
        <v>364</v>
      </c>
      <c r="K345" s="4" t="s">
        <v>3075</v>
      </c>
      <c r="L345" s="4" t="s">
        <v>254</v>
      </c>
      <c r="M345" s="4" t="s">
        <v>5741</v>
      </c>
      <c r="N345" s="4" t="s">
        <v>3435</v>
      </c>
      <c r="P345" s="4" t="s">
        <v>669</v>
      </c>
      <c r="Q345" s="4" t="s">
        <v>1475</v>
      </c>
      <c r="R345" s="4" t="s">
        <v>2434</v>
      </c>
      <c r="S345" s="5" t="str">
        <f>IF(P345="심사불필요","-",VLOOKUP(K345,'[1]자격증 backdata'!A:G,7,0))</f>
        <v>-</v>
      </c>
      <c r="T345" s="5" t="str">
        <f>IF(S345="-","-",IF(COUNTIFS(B:B,B345,S:S,"필수")&gt;0,"자격요건충족","확인필요"))</f>
        <v>-</v>
      </c>
      <c r="U345" s="5"/>
      <c r="W345" s="5">
        <f>IF(Q345="4급","심사불필요",VLOOKUP(K345,'[1]자격증 backdata'!A:B,2,0))</f>
        <v>2</v>
      </c>
      <c r="X345" s="4">
        <f>IF(R345="A", MIN(20, SUMIFS(W:W, B:B, B345, R:R, "A")),IF(R345="B", MIN(30, SUMIFS(W:W, B:B, B345, R:R, "B")),"비해당분야"))</f>
        <v>8</v>
      </c>
      <c r="Y345" s="4" t="str">
        <f>IF(R345="C",MIN(30,IF(COUNTIFS(B:B,B345,W:W,"가1")=1,25,IF(COUNTIFS(B:B,B345,W:W,"가1")&gt;=2,30,0))+IF(COUNTIFS(B:B,B345,W:W,"나1")&gt;=4,30,IF(COUNTIFS(B:B,B345,W:W,"나1")=3,26,IF(COUNTIFS(B:B,B345,W:W,"나1")=2,22,IF(COUNTIFS(B:B,B345,W:W,"나1")=1,18,0)))))+MIN(30,IF(COUNTIFS(B:B,B345,W:W,"가2")=1,25,IF(COUNTIFS(B:B,B345,W:W,"가2")&gt;=2,30,0))+IF(COUNTIFS(B:B,B345,W:W,"나2")=3,30,IF(COUNTIFS(B:B,B345,W:W,"나2")=2,25,IF(COUNTIFS(B:B,B345,W:W,"나2")=1,20,0)))),"비해당분야")</f>
        <v>비해당분야</v>
      </c>
      <c r="Z345" s="4" t="str">
        <f>IF(R345="C",VLOOKUP(K345,'[1]자격증 backdata'!A:F,6,0),"비해당분야")</f>
        <v>비해당분야</v>
      </c>
      <c r="AA345" s="4" t="str">
        <f>IF(R345="C",SUMIF(B:B,B345,Z:Z),"비해당분야")</f>
        <v>비해당분야</v>
      </c>
      <c r="AB345" s="4" t="str">
        <f>IF(R345="C",SUM(Y345,AA345),"비해당분야")</f>
        <v>비해당분야</v>
      </c>
      <c r="AC345" s="4">
        <f>IF(R345="C",AB345,X345)</f>
        <v>8</v>
      </c>
      <c r="AD345" s="4">
        <f>VLOOKUP(K345,'[1]자격증 backdata'!A:D,4,0)</f>
        <v>0</v>
      </c>
      <c r="AE345" s="4">
        <f>IF(_xlfn.MAXIFS(AD:AD,B:B,B345)&gt;10,10,_xlfn.MAXIFS(AD:AD,B:B,B345))</f>
        <v>5</v>
      </c>
      <c r="AG345" s="5" t="str">
        <f>VLOOKUP(K345,'[1]자격증 backdata'!A:C,3,0)</f>
        <v>J</v>
      </c>
      <c r="AH345" s="5">
        <f>COUNTIFS($B:$B,$B345,$AG:$AG,AH$1)</f>
        <v>0</v>
      </c>
      <c r="AI345" s="5">
        <f>COUNTIFS($B:$B,$B345,$AG:$AG,AI$1)</f>
        <v>0</v>
      </c>
      <c r="AJ345" s="5">
        <f>COUNTIFS($B:$B,$B345,$AG:$AG,AJ$1)</f>
        <v>0</v>
      </c>
      <c r="AK345" s="5">
        <f>COUNTIFS($B:$B,$B345,$AG:$AG,AK$1)</f>
        <v>0</v>
      </c>
      <c r="AL345" s="5">
        <f>COUNTIFS($B:$B,$B345,$AG:$AG,AL$1)</f>
        <v>0</v>
      </c>
      <c r="AM345" s="5">
        <f>COUNTIFS($B:$B,$B345,$AG:$AG,AM$1)</f>
        <v>0</v>
      </c>
      <c r="AN345" s="5">
        <f>COUNTIFS($B:$B,$B345,$AG:$AG,AN$1)</f>
        <v>0</v>
      </c>
      <c r="AO345" s="5">
        <f>COUNTIFS($B:$B,$B345,$AG:$AG,AO$1)</f>
        <v>0</v>
      </c>
      <c r="AP345" s="5">
        <f>COUNTIFS($B:$B,$B345,$AG:$AG,AP$1)</f>
        <v>1</v>
      </c>
      <c r="AQ345" s="5">
        <f>COUNTIFS($B:$B,$B345,$AG:$AG,AQ$1)</f>
        <v>1</v>
      </c>
      <c r="AR345" s="5">
        <f>COUNTIFS($B:$B,$B345,$AG:$AG,AR$1)</f>
        <v>0</v>
      </c>
      <c r="AS345" s="5">
        <f>COUNTIFS($B:$B,$B345,$AG:$AG,AS$1)</f>
        <v>0</v>
      </c>
      <c r="AT345" s="5">
        <f>COUNTIFS($B:$B,$B345,$AG:$AG,AT$1)</f>
        <v>1</v>
      </c>
      <c r="AU345" s="5">
        <f>COUNTIFS($B:$B,$B345,$AG:$AG,AU$1)</f>
        <v>0</v>
      </c>
    </row>
    <row r="346" spans="1:47" ht="15" customHeight="1" x14ac:dyDescent="0.35">
      <c r="A346" s="6">
        <f>IF(B345=B346,A345,A345+1)</f>
        <v>111</v>
      </c>
      <c r="B346" s="6" t="s">
        <v>5740</v>
      </c>
      <c r="C346" s="6" t="s">
        <v>3654</v>
      </c>
      <c r="D346" s="6" t="s">
        <v>3044</v>
      </c>
      <c r="E346" s="6" t="s">
        <v>3043</v>
      </c>
      <c r="F346" s="4" t="s">
        <v>7</v>
      </c>
      <c r="G346" s="4" t="s">
        <v>8</v>
      </c>
      <c r="H346" s="4" t="s">
        <v>7</v>
      </c>
      <c r="I346" s="4">
        <v>4</v>
      </c>
      <c r="J346" s="4" t="s">
        <v>69</v>
      </c>
      <c r="K346" s="4" t="s">
        <v>3065</v>
      </c>
      <c r="L346" s="4" t="s">
        <v>36</v>
      </c>
      <c r="M346" s="4" t="s">
        <v>5739</v>
      </c>
      <c r="N346" s="4" t="s">
        <v>173</v>
      </c>
      <c r="P346" s="4" t="s">
        <v>669</v>
      </c>
      <c r="Q346" s="4" t="s">
        <v>1475</v>
      </c>
      <c r="R346" s="4" t="s">
        <v>2434</v>
      </c>
      <c r="S346" s="5" t="str">
        <f>IF(P346="심사불필요","-",VLOOKUP(K346,'[1]자격증 backdata'!A:G,7,0))</f>
        <v>-</v>
      </c>
      <c r="T346" s="5" t="str">
        <f>IF(S346="-","-",IF(COUNTIFS(B:B,B346,S:S,"필수")&gt;0,"자격요건충족","확인필요"))</f>
        <v>-</v>
      </c>
      <c r="U346" s="5"/>
      <c r="W346" s="5">
        <f>IF(Q346="4급","심사불필요",VLOOKUP(K346,'[1]자격증 backdata'!A:B,2,0))</f>
        <v>0</v>
      </c>
      <c r="X346" s="4">
        <f>IF(R346="A", MIN(20, SUMIFS(W:W, B:B, B346, R:R, "A")),IF(R346="B", MIN(30, SUMIFS(W:W, B:B, B346, R:R, "B")),"비해당분야"))</f>
        <v>8</v>
      </c>
      <c r="Y346" s="4" t="str">
        <f>IF(R346="C",MIN(30,IF(COUNTIFS(B:B,B346,W:W,"가1")=1,25,IF(COUNTIFS(B:B,B346,W:W,"가1")&gt;=2,30,0))+IF(COUNTIFS(B:B,B346,W:W,"나1")&gt;=4,30,IF(COUNTIFS(B:B,B346,W:W,"나1")=3,26,IF(COUNTIFS(B:B,B346,W:W,"나1")=2,22,IF(COUNTIFS(B:B,B346,W:W,"나1")=1,18,0)))))+MIN(30,IF(COUNTIFS(B:B,B346,W:W,"가2")=1,25,IF(COUNTIFS(B:B,B346,W:W,"가2")&gt;=2,30,0))+IF(COUNTIFS(B:B,B346,W:W,"나2")=3,30,IF(COUNTIFS(B:B,B346,W:W,"나2")=2,25,IF(COUNTIFS(B:B,B346,W:W,"나2")=1,20,0)))),"비해당분야")</f>
        <v>비해당분야</v>
      </c>
      <c r="Z346" s="4" t="str">
        <f>IF(R346="C",VLOOKUP(K346,'[1]자격증 backdata'!A:F,6,0),"비해당분야")</f>
        <v>비해당분야</v>
      </c>
      <c r="AA346" s="4" t="str">
        <f>IF(R346="C",SUMIF(B:B,B346,Z:Z),"비해당분야")</f>
        <v>비해당분야</v>
      </c>
      <c r="AB346" s="4" t="str">
        <f>IF(R346="C",SUM(Y346,AA346),"비해당분야")</f>
        <v>비해당분야</v>
      </c>
      <c r="AC346" s="4">
        <f>IF(R346="C",AB346,X346)</f>
        <v>8</v>
      </c>
      <c r="AD346" s="4">
        <f>VLOOKUP(K346,'[1]자격증 backdata'!A:D,4,0)</f>
        <v>5</v>
      </c>
      <c r="AE346" s="4">
        <f>IF(_xlfn.MAXIFS(AD:AD,B:B,B346)&gt;10,10,_xlfn.MAXIFS(AD:AD,B:B,B346))</f>
        <v>5</v>
      </c>
      <c r="AG346" s="5">
        <f>VLOOKUP(K346,'[1]자격증 backdata'!A:C,3,0)</f>
        <v>0</v>
      </c>
      <c r="AH346" s="5">
        <f>COUNTIFS($B:$B,$B346,$AG:$AG,AH$1)</f>
        <v>0</v>
      </c>
      <c r="AI346" s="5">
        <f>COUNTIFS($B:$B,$B346,$AG:$AG,AI$1)</f>
        <v>0</v>
      </c>
      <c r="AJ346" s="5">
        <f>COUNTIFS($B:$B,$B346,$AG:$AG,AJ$1)</f>
        <v>0</v>
      </c>
      <c r="AK346" s="5">
        <f>COUNTIFS($B:$B,$B346,$AG:$AG,AK$1)</f>
        <v>0</v>
      </c>
      <c r="AL346" s="5">
        <f>COUNTIFS($B:$B,$B346,$AG:$AG,AL$1)</f>
        <v>0</v>
      </c>
      <c r="AM346" s="5">
        <f>COUNTIFS($B:$B,$B346,$AG:$AG,AM$1)</f>
        <v>0</v>
      </c>
      <c r="AN346" s="5">
        <f>COUNTIFS($B:$B,$B346,$AG:$AG,AN$1)</f>
        <v>0</v>
      </c>
      <c r="AO346" s="5">
        <f>COUNTIFS($B:$B,$B346,$AG:$AG,AO$1)</f>
        <v>0</v>
      </c>
      <c r="AP346" s="5">
        <f>COUNTIFS($B:$B,$B346,$AG:$AG,AP$1)</f>
        <v>1</v>
      </c>
      <c r="AQ346" s="5">
        <f>COUNTIFS($B:$B,$B346,$AG:$AG,AQ$1)</f>
        <v>1</v>
      </c>
      <c r="AR346" s="5">
        <f>COUNTIFS($B:$B,$B346,$AG:$AG,AR$1)</f>
        <v>0</v>
      </c>
      <c r="AS346" s="5">
        <f>COUNTIFS($B:$B,$B346,$AG:$AG,AS$1)</f>
        <v>0</v>
      </c>
      <c r="AT346" s="5">
        <f>COUNTIFS($B:$B,$B346,$AG:$AG,AT$1)</f>
        <v>1</v>
      </c>
      <c r="AU346" s="5">
        <f>COUNTIFS($B:$B,$B346,$AG:$AG,AU$1)</f>
        <v>0</v>
      </c>
    </row>
    <row r="347" spans="1:47" ht="15" customHeight="1" x14ac:dyDescent="0.35">
      <c r="A347" s="3">
        <f>IF(B346=B347,A346,A346+1)</f>
        <v>112</v>
      </c>
      <c r="B347" s="3" t="s">
        <v>5737</v>
      </c>
      <c r="C347" s="3" t="s">
        <v>5736</v>
      </c>
      <c r="D347" s="3" t="s">
        <v>3044</v>
      </c>
      <c r="E347" s="3" t="s">
        <v>3043</v>
      </c>
      <c r="F347" s="4" t="s">
        <v>7</v>
      </c>
      <c r="G347" s="4" t="s">
        <v>8</v>
      </c>
      <c r="H347" s="4" t="s">
        <v>7</v>
      </c>
      <c r="I347" s="3">
        <v>1</v>
      </c>
      <c r="J347" s="3" t="s">
        <v>69</v>
      </c>
      <c r="K347" s="3" t="s">
        <v>3065</v>
      </c>
      <c r="L347" s="3" t="s">
        <v>36</v>
      </c>
      <c r="M347" s="3" t="s">
        <v>5738</v>
      </c>
      <c r="N347" s="3" t="s">
        <v>1283</v>
      </c>
      <c r="P347" s="3" t="s">
        <v>669</v>
      </c>
      <c r="Q347" s="3" t="s">
        <v>1475</v>
      </c>
      <c r="R347" s="3" t="s">
        <v>2434</v>
      </c>
      <c r="S347" s="2" t="str">
        <f>IF(P347="심사불필요","-",VLOOKUP(K347,'[1]자격증 backdata'!A:G,7,0))</f>
        <v>-</v>
      </c>
      <c r="T347" s="2" t="str">
        <f>IF(S347="-","-",IF(COUNTIFS(B:B,B347,S:S,"필수")&gt;0,"자격요건충족","확인필요"))</f>
        <v>-</v>
      </c>
      <c r="U347" s="2"/>
      <c r="W347" s="2">
        <f>IF(Q347="4급","심사불필요",VLOOKUP(K347,'[1]자격증 backdata'!A:B,2,0))</f>
        <v>0</v>
      </c>
      <c r="X347" s="3">
        <f>IF(R347="A", MIN(20, SUMIFS(W:W, B:B, B347, R:R, "A")),IF(R347="B", MIN(30, SUMIFS(W:W, B:B, B347, R:R, "B")),"비해당분야"))</f>
        <v>4</v>
      </c>
      <c r="Y347" s="3" t="str">
        <f>IF(R347="C",MIN(30,IF(COUNTIFS(B:B,B347,W:W,"가1")=1,25,IF(COUNTIFS(B:B,B347,W:W,"가1")&gt;=2,30,0))+IF(COUNTIFS(B:B,B347,W:W,"나1")&gt;=4,30,IF(COUNTIFS(B:B,B347,W:W,"나1")=3,26,IF(COUNTIFS(B:B,B347,W:W,"나1")=2,22,IF(COUNTIFS(B:B,B347,W:W,"나1")=1,18,0)))))+MIN(30,IF(COUNTIFS(B:B,B347,W:W,"가2")=1,25,IF(COUNTIFS(B:B,B347,W:W,"가2")&gt;=2,30,0))+IF(COUNTIFS(B:B,B347,W:W,"나2")=3,30,IF(COUNTIFS(B:B,B347,W:W,"나2")=2,25,IF(COUNTIFS(B:B,B347,W:W,"나2")=1,20,0)))),"비해당분야")</f>
        <v>비해당분야</v>
      </c>
      <c r="Z347" s="3" t="str">
        <f>IF(R347="C",VLOOKUP(K347,'[1]자격증 backdata'!A:F,6,0),"비해당분야")</f>
        <v>비해당분야</v>
      </c>
      <c r="AA347" s="3" t="str">
        <f>IF(R347="C",SUMIF(B:B,B347,Z:Z),"비해당분야")</f>
        <v>비해당분야</v>
      </c>
      <c r="AB347" s="3" t="str">
        <f>IF(R347="C",SUM(Y347,AA347),"비해당분야")</f>
        <v>비해당분야</v>
      </c>
      <c r="AC347" s="3">
        <f>IF(R347="C",AB347,X347)</f>
        <v>4</v>
      </c>
      <c r="AD347" s="3">
        <f>VLOOKUP(K347,'[1]자격증 backdata'!A:D,4,0)</f>
        <v>5</v>
      </c>
      <c r="AE347" s="3">
        <f>IF(_xlfn.MAXIFS(AD:AD,B:B,B347)&gt;10,10,_xlfn.MAXIFS(AD:AD,B:B,B347))</f>
        <v>5</v>
      </c>
      <c r="AG347" s="2">
        <f>VLOOKUP(K347,'[1]자격증 backdata'!A:C,3,0)</f>
        <v>0</v>
      </c>
      <c r="AH347" s="2">
        <f>COUNTIFS($B:$B,$B347,$AG:$AG,AH$1)</f>
        <v>0</v>
      </c>
      <c r="AI347" s="2">
        <f>COUNTIFS($B:$B,$B347,$AG:$AG,AI$1)</f>
        <v>0</v>
      </c>
      <c r="AJ347" s="2">
        <f>COUNTIFS($B:$B,$B347,$AG:$AG,AJ$1)</f>
        <v>0</v>
      </c>
      <c r="AK347" s="2">
        <f>COUNTIFS($B:$B,$B347,$AG:$AG,AK$1)</f>
        <v>0</v>
      </c>
      <c r="AL347" s="2">
        <f>COUNTIFS($B:$B,$B347,$AG:$AG,AL$1)</f>
        <v>0</v>
      </c>
      <c r="AM347" s="2">
        <f>COUNTIFS($B:$B,$B347,$AG:$AG,AM$1)</f>
        <v>0</v>
      </c>
      <c r="AN347" s="2">
        <f>COUNTIFS($B:$B,$B347,$AG:$AG,AN$1)</f>
        <v>0</v>
      </c>
      <c r="AO347" s="2">
        <f>COUNTIFS($B:$B,$B347,$AG:$AG,AO$1)</f>
        <v>0</v>
      </c>
      <c r="AP347" s="2">
        <f>COUNTIFS($B:$B,$B347,$AG:$AG,AP$1)</f>
        <v>0</v>
      </c>
      <c r="AQ347" s="2">
        <f>COUNTIFS($B:$B,$B347,$AG:$AG,AQ$1)</f>
        <v>0</v>
      </c>
      <c r="AR347" s="2">
        <f>COUNTIFS($B:$B,$B347,$AG:$AG,AR$1)</f>
        <v>0</v>
      </c>
      <c r="AS347" s="2">
        <f>COUNTIFS($B:$B,$B347,$AG:$AG,AS$1)</f>
        <v>0</v>
      </c>
      <c r="AT347" s="2">
        <f>COUNTIFS($B:$B,$B347,$AG:$AG,AT$1)</f>
        <v>1</v>
      </c>
      <c r="AU347" s="2">
        <f>COUNTIFS($B:$B,$B347,$AG:$AG,AU$1)</f>
        <v>0</v>
      </c>
    </row>
    <row r="348" spans="1:47" ht="15" customHeight="1" x14ac:dyDescent="0.35">
      <c r="A348" s="7">
        <f>IF(B347=B348,A347,A347+1)</f>
        <v>112</v>
      </c>
      <c r="B348" s="7" t="s">
        <v>5737</v>
      </c>
      <c r="C348" s="7" t="s">
        <v>5736</v>
      </c>
      <c r="D348" s="7" t="s">
        <v>3044</v>
      </c>
      <c r="E348" s="7" t="s">
        <v>3043</v>
      </c>
      <c r="F348" s="4" t="s">
        <v>7</v>
      </c>
      <c r="G348" s="4" t="s">
        <v>8</v>
      </c>
      <c r="H348" s="4" t="s">
        <v>7</v>
      </c>
      <c r="I348" s="3">
        <v>2</v>
      </c>
      <c r="J348" s="3" t="s">
        <v>106</v>
      </c>
      <c r="K348" s="3" t="s">
        <v>3057</v>
      </c>
      <c r="L348" s="3" t="s">
        <v>55</v>
      </c>
      <c r="M348" s="3" t="s">
        <v>5735</v>
      </c>
      <c r="N348" s="3" t="s">
        <v>3767</v>
      </c>
      <c r="P348" s="3" t="s">
        <v>669</v>
      </c>
      <c r="Q348" s="3" t="s">
        <v>1475</v>
      </c>
      <c r="R348" s="3" t="s">
        <v>2434</v>
      </c>
      <c r="S348" s="2" t="str">
        <f>IF(P348="심사불필요","-",VLOOKUP(K348,'[1]자격증 backdata'!A:G,7,0))</f>
        <v>-</v>
      </c>
      <c r="T348" s="2" t="str">
        <f>IF(S348="-","-",IF(COUNTIFS(B:B,B348,S:S,"필수")&gt;0,"자격요건충족","확인필요"))</f>
        <v>-</v>
      </c>
      <c r="U348" s="2"/>
      <c r="W348" s="2">
        <f>IF(Q348="4급","심사불필요",VLOOKUP(K348,'[1]자격증 backdata'!A:B,2,0))</f>
        <v>4</v>
      </c>
      <c r="X348" s="3">
        <f>IF(R348="A", MIN(20, SUMIFS(W:W, B:B, B348, R:R, "A")),IF(R348="B", MIN(30, SUMIFS(W:W, B:B, B348, R:R, "B")),"비해당분야"))</f>
        <v>4</v>
      </c>
      <c r="Y348" s="3" t="str">
        <f>IF(R348="C",MIN(30,IF(COUNTIFS(B:B,B348,W:W,"가1")=1,25,IF(COUNTIFS(B:B,B348,W:W,"가1")&gt;=2,30,0))+IF(COUNTIFS(B:B,B348,W:W,"나1")&gt;=4,30,IF(COUNTIFS(B:B,B348,W:W,"나1")=3,26,IF(COUNTIFS(B:B,B348,W:W,"나1")=2,22,IF(COUNTIFS(B:B,B348,W:W,"나1")=1,18,0)))))+MIN(30,IF(COUNTIFS(B:B,B348,W:W,"가2")=1,25,IF(COUNTIFS(B:B,B348,W:W,"가2")&gt;=2,30,0))+IF(COUNTIFS(B:B,B348,W:W,"나2")=3,30,IF(COUNTIFS(B:B,B348,W:W,"나2")=2,25,IF(COUNTIFS(B:B,B348,W:W,"나2")=1,20,0)))),"비해당분야")</f>
        <v>비해당분야</v>
      </c>
      <c r="Z348" s="3" t="str">
        <f>IF(R348="C",VLOOKUP(K348,'[1]자격증 backdata'!A:F,6,0),"비해당분야")</f>
        <v>비해당분야</v>
      </c>
      <c r="AA348" s="3" t="str">
        <f>IF(R348="C",SUMIF(B:B,B348,Z:Z),"비해당분야")</f>
        <v>비해당분야</v>
      </c>
      <c r="AB348" s="3" t="str">
        <f>IF(R348="C",SUM(Y348,AA348),"비해당분야")</f>
        <v>비해당분야</v>
      </c>
      <c r="AC348" s="3">
        <f>IF(R348="C",AB348,X348)</f>
        <v>4</v>
      </c>
      <c r="AD348" s="3">
        <f>VLOOKUP(K348,'[1]자격증 backdata'!A:D,4,0)</f>
        <v>0</v>
      </c>
      <c r="AE348" s="3">
        <f>IF(_xlfn.MAXIFS(AD:AD,B:B,B348)&gt;10,10,_xlfn.MAXIFS(AD:AD,B:B,B348))</f>
        <v>5</v>
      </c>
      <c r="AG348" s="2" t="str">
        <f>VLOOKUP(K348,'[1]자격증 backdata'!A:C,3,0)</f>
        <v>M</v>
      </c>
      <c r="AH348" s="2">
        <f>COUNTIFS($B:$B,$B348,$AG:$AG,AH$1)</f>
        <v>0</v>
      </c>
      <c r="AI348" s="2">
        <f>COUNTIFS($B:$B,$B348,$AG:$AG,AI$1)</f>
        <v>0</v>
      </c>
      <c r="AJ348" s="2">
        <f>COUNTIFS($B:$B,$B348,$AG:$AG,AJ$1)</f>
        <v>0</v>
      </c>
      <c r="AK348" s="2">
        <f>COUNTIFS($B:$B,$B348,$AG:$AG,AK$1)</f>
        <v>0</v>
      </c>
      <c r="AL348" s="2">
        <f>COUNTIFS($B:$B,$B348,$AG:$AG,AL$1)</f>
        <v>0</v>
      </c>
      <c r="AM348" s="2">
        <f>COUNTIFS($B:$B,$B348,$AG:$AG,AM$1)</f>
        <v>0</v>
      </c>
      <c r="AN348" s="2">
        <f>COUNTIFS($B:$B,$B348,$AG:$AG,AN$1)</f>
        <v>0</v>
      </c>
      <c r="AO348" s="2">
        <f>COUNTIFS($B:$B,$B348,$AG:$AG,AO$1)</f>
        <v>0</v>
      </c>
      <c r="AP348" s="2">
        <f>COUNTIFS($B:$B,$B348,$AG:$AG,AP$1)</f>
        <v>0</v>
      </c>
      <c r="AQ348" s="2">
        <f>COUNTIFS($B:$B,$B348,$AG:$AG,AQ$1)</f>
        <v>0</v>
      </c>
      <c r="AR348" s="2">
        <f>COUNTIFS($B:$B,$B348,$AG:$AG,AR$1)</f>
        <v>0</v>
      </c>
      <c r="AS348" s="2">
        <f>COUNTIFS($B:$B,$B348,$AG:$AG,AS$1)</f>
        <v>0</v>
      </c>
      <c r="AT348" s="2">
        <f>COUNTIFS($B:$B,$B348,$AG:$AG,AT$1)</f>
        <v>1</v>
      </c>
      <c r="AU348" s="2">
        <f>COUNTIFS($B:$B,$B348,$AG:$AG,AU$1)</f>
        <v>0</v>
      </c>
    </row>
    <row r="349" spans="1:47" ht="15" customHeight="1" x14ac:dyDescent="0.35">
      <c r="A349" s="4">
        <f>IF(B348=B349,A348,A348+1)</f>
        <v>113</v>
      </c>
      <c r="B349" s="4" t="s">
        <v>5734</v>
      </c>
      <c r="C349" s="4" t="s">
        <v>5733</v>
      </c>
      <c r="D349" s="4" t="s">
        <v>3044</v>
      </c>
      <c r="E349" s="4" t="s">
        <v>3043</v>
      </c>
      <c r="F349" s="4" t="s">
        <v>7</v>
      </c>
      <c r="G349" s="4" t="s">
        <v>8</v>
      </c>
      <c r="H349" s="4" t="s">
        <v>7</v>
      </c>
      <c r="I349" s="4">
        <v>1</v>
      </c>
      <c r="J349" s="4" t="s">
        <v>57</v>
      </c>
      <c r="K349" s="4" t="s">
        <v>3089</v>
      </c>
      <c r="L349" s="4" t="s">
        <v>55</v>
      </c>
      <c r="M349" s="4" t="s">
        <v>5732</v>
      </c>
      <c r="N349" s="4" t="s">
        <v>5731</v>
      </c>
      <c r="P349" s="4" t="s">
        <v>669</v>
      </c>
      <c r="Q349" s="4" t="s">
        <v>1475</v>
      </c>
      <c r="R349" s="4" t="s">
        <v>2434</v>
      </c>
      <c r="S349" s="5" t="str">
        <f>IF(P349="심사불필요","-",VLOOKUP(K349,'[1]자격증 backdata'!A:G,7,0))</f>
        <v>-</v>
      </c>
      <c r="T349" s="5" t="str">
        <f>IF(S349="-","-",IF(COUNTIFS(B:B,B349,S:S,"필수")&gt;0,"자격요건충족","확인필요"))</f>
        <v>-</v>
      </c>
      <c r="U349" s="5"/>
      <c r="W349" s="5">
        <f>IF(Q349="4급","심사불필요",VLOOKUP(K349,'[1]자격증 backdata'!A:B,2,0))</f>
        <v>2</v>
      </c>
      <c r="X349" s="4">
        <f>IF(R349="A", MIN(20, SUMIFS(W:W, B:B, B349, R:R, "A")),IF(R349="B", MIN(30, SUMIFS(W:W, B:B, B349, R:R, "B")),"비해당분야"))</f>
        <v>2</v>
      </c>
      <c r="Y349" s="4" t="str">
        <f>IF(R349="C",MIN(30,IF(COUNTIFS(B:B,B349,W:W,"가1")=1,25,IF(COUNTIFS(B:B,B349,W:W,"가1")&gt;=2,30,0))+IF(COUNTIFS(B:B,B349,W:W,"나1")&gt;=4,30,IF(COUNTIFS(B:B,B349,W:W,"나1")=3,26,IF(COUNTIFS(B:B,B349,W:W,"나1")=2,22,IF(COUNTIFS(B:B,B349,W:W,"나1")=1,18,0)))))+MIN(30,IF(COUNTIFS(B:B,B349,W:W,"가2")=1,25,IF(COUNTIFS(B:B,B349,W:W,"가2")&gt;=2,30,0))+IF(COUNTIFS(B:B,B349,W:W,"나2")=3,30,IF(COUNTIFS(B:B,B349,W:W,"나2")=2,25,IF(COUNTIFS(B:B,B349,W:W,"나2")=1,20,0)))),"비해당분야")</f>
        <v>비해당분야</v>
      </c>
      <c r="Z349" s="4" t="str">
        <f>IF(R349="C",VLOOKUP(K349,'[1]자격증 backdata'!A:F,6,0),"비해당분야")</f>
        <v>비해당분야</v>
      </c>
      <c r="AA349" s="4" t="str">
        <f>IF(R349="C",SUMIF(B:B,B349,Z:Z),"비해당분야")</f>
        <v>비해당분야</v>
      </c>
      <c r="AB349" s="4" t="str">
        <f>IF(R349="C",SUM(Y349,AA349),"비해당분야")</f>
        <v>비해당분야</v>
      </c>
      <c r="AC349" s="4">
        <f>IF(R349="C",AB349,X349)</f>
        <v>2</v>
      </c>
      <c r="AD349" s="4">
        <f>VLOOKUP(K349,'[1]자격증 backdata'!A:D,4,0)</f>
        <v>0</v>
      </c>
      <c r="AE349" s="4">
        <f>IF(_xlfn.MAXIFS(AD:AD,B:B,B349)&gt;10,10,_xlfn.MAXIFS(AD:AD,B:B,B349))</f>
        <v>0</v>
      </c>
      <c r="AG349" s="5" t="str">
        <f>VLOOKUP(K349,'[1]자격증 backdata'!A:C,3,0)</f>
        <v>M</v>
      </c>
      <c r="AH349" s="5">
        <f>COUNTIFS($B:$B,$B349,$AG:$AG,AH$1)</f>
        <v>0</v>
      </c>
      <c r="AI349" s="5">
        <f>COUNTIFS($B:$B,$B349,$AG:$AG,AI$1)</f>
        <v>0</v>
      </c>
      <c r="AJ349" s="5">
        <f>COUNTIFS($B:$B,$B349,$AG:$AG,AJ$1)</f>
        <v>0</v>
      </c>
      <c r="AK349" s="5">
        <f>COUNTIFS($B:$B,$B349,$AG:$AG,AK$1)</f>
        <v>0</v>
      </c>
      <c r="AL349" s="5">
        <f>COUNTIFS($B:$B,$B349,$AG:$AG,AL$1)</f>
        <v>0</v>
      </c>
      <c r="AM349" s="5">
        <f>COUNTIFS($B:$B,$B349,$AG:$AG,AM$1)</f>
        <v>0</v>
      </c>
      <c r="AN349" s="5">
        <f>COUNTIFS($B:$B,$B349,$AG:$AG,AN$1)</f>
        <v>0</v>
      </c>
      <c r="AO349" s="5">
        <f>COUNTIFS($B:$B,$B349,$AG:$AG,AO$1)</f>
        <v>0</v>
      </c>
      <c r="AP349" s="5">
        <f>COUNTIFS($B:$B,$B349,$AG:$AG,AP$1)</f>
        <v>0</v>
      </c>
      <c r="AQ349" s="5">
        <f>COUNTIFS($B:$B,$B349,$AG:$AG,AQ$1)</f>
        <v>0</v>
      </c>
      <c r="AR349" s="5">
        <f>COUNTIFS($B:$B,$B349,$AG:$AG,AR$1)</f>
        <v>0</v>
      </c>
      <c r="AS349" s="5">
        <f>COUNTIFS($B:$B,$B349,$AG:$AG,AS$1)</f>
        <v>0</v>
      </c>
      <c r="AT349" s="5">
        <f>COUNTIFS($B:$B,$B349,$AG:$AG,AT$1)</f>
        <v>1</v>
      </c>
      <c r="AU349" s="5">
        <f>COUNTIFS($B:$B,$B349,$AG:$AG,AU$1)</f>
        <v>0</v>
      </c>
    </row>
    <row r="350" spans="1:47" ht="15" customHeight="1" x14ac:dyDescent="0.35">
      <c r="A350" s="3">
        <f>IF(B349=B350,A349,A349+1)</f>
        <v>114</v>
      </c>
      <c r="B350" s="3" t="s">
        <v>5728</v>
      </c>
      <c r="C350" s="3" t="s">
        <v>5727</v>
      </c>
      <c r="D350" s="3" t="s">
        <v>3044</v>
      </c>
      <c r="E350" s="3" t="s">
        <v>3043</v>
      </c>
      <c r="F350" s="4" t="s">
        <v>7</v>
      </c>
      <c r="G350" s="4" t="s">
        <v>8</v>
      </c>
      <c r="H350" s="4" t="s">
        <v>7</v>
      </c>
      <c r="I350" s="3">
        <v>1</v>
      </c>
      <c r="J350" s="3" t="s">
        <v>69</v>
      </c>
      <c r="K350" s="3" t="s">
        <v>3065</v>
      </c>
      <c r="L350" s="3" t="s">
        <v>36</v>
      </c>
      <c r="M350" s="3" t="s">
        <v>5730</v>
      </c>
      <c r="N350" s="3" t="s">
        <v>340</v>
      </c>
      <c r="P350" s="3" t="s">
        <v>669</v>
      </c>
      <c r="Q350" s="3" t="s">
        <v>1475</v>
      </c>
      <c r="R350" s="3" t="s">
        <v>2434</v>
      </c>
      <c r="S350" s="2" t="str">
        <f>IF(P350="심사불필요","-",VLOOKUP(K350,'[1]자격증 backdata'!A:G,7,0))</f>
        <v>-</v>
      </c>
      <c r="T350" s="2" t="str">
        <f>IF(S350="-","-",IF(COUNTIFS(B:B,B350,S:S,"필수")&gt;0,"자격요건충족","확인필요"))</f>
        <v>-</v>
      </c>
      <c r="U350" s="2"/>
      <c r="W350" s="2">
        <f>IF(Q350="4급","심사불필요",VLOOKUP(K350,'[1]자격증 backdata'!A:B,2,0))</f>
        <v>0</v>
      </c>
      <c r="X350" s="3">
        <f>IF(R350="A", MIN(20, SUMIFS(W:W, B:B, B350, R:R, "A")),IF(R350="B", MIN(30, SUMIFS(W:W, B:B, B350, R:R, "B")),"비해당분야"))</f>
        <v>4</v>
      </c>
      <c r="Y350" s="3" t="str">
        <f>IF(R350="C",MIN(30,IF(COUNTIFS(B:B,B350,W:W,"가1")=1,25,IF(COUNTIFS(B:B,B350,W:W,"가1")&gt;=2,30,0))+IF(COUNTIFS(B:B,B350,W:W,"나1")&gt;=4,30,IF(COUNTIFS(B:B,B350,W:W,"나1")=3,26,IF(COUNTIFS(B:B,B350,W:W,"나1")=2,22,IF(COUNTIFS(B:B,B350,W:W,"나1")=1,18,0)))))+MIN(30,IF(COUNTIFS(B:B,B350,W:W,"가2")=1,25,IF(COUNTIFS(B:B,B350,W:W,"가2")&gt;=2,30,0))+IF(COUNTIFS(B:B,B350,W:W,"나2")=3,30,IF(COUNTIFS(B:B,B350,W:W,"나2")=2,25,IF(COUNTIFS(B:B,B350,W:W,"나2")=1,20,0)))),"비해당분야")</f>
        <v>비해당분야</v>
      </c>
      <c r="Z350" s="3" t="str">
        <f>IF(R350="C",VLOOKUP(K350,'[1]자격증 backdata'!A:F,6,0),"비해당분야")</f>
        <v>비해당분야</v>
      </c>
      <c r="AA350" s="3" t="str">
        <f>IF(R350="C",SUMIF(B:B,B350,Z:Z),"비해당분야")</f>
        <v>비해당분야</v>
      </c>
      <c r="AB350" s="3" t="str">
        <f>IF(R350="C",SUM(Y350,AA350),"비해당분야")</f>
        <v>비해당분야</v>
      </c>
      <c r="AC350" s="3">
        <f>IF(R350="C",AB350,X350)</f>
        <v>4</v>
      </c>
      <c r="AD350" s="3">
        <f>VLOOKUP(K350,'[1]자격증 backdata'!A:D,4,0)</f>
        <v>5</v>
      </c>
      <c r="AE350" s="3">
        <f>IF(_xlfn.MAXIFS(AD:AD,B:B,B350)&gt;10,10,_xlfn.MAXIFS(AD:AD,B:B,B350))</f>
        <v>5</v>
      </c>
      <c r="AG350" s="2">
        <f>VLOOKUP(K350,'[1]자격증 backdata'!A:C,3,0)</f>
        <v>0</v>
      </c>
      <c r="AH350" s="2">
        <f>COUNTIFS($B:$B,$B350,$AG:$AG,AH$1)</f>
        <v>0</v>
      </c>
      <c r="AI350" s="2">
        <f>COUNTIFS($B:$B,$B350,$AG:$AG,AI$1)</f>
        <v>0</v>
      </c>
      <c r="AJ350" s="2">
        <f>COUNTIFS($B:$B,$B350,$AG:$AG,AJ$1)</f>
        <v>0</v>
      </c>
      <c r="AK350" s="2">
        <f>COUNTIFS($B:$B,$B350,$AG:$AG,AK$1)</f>
        <v>0</v>
      </c>
      <c r="AL350" s="2">
        <f>COUNTIFS($B:$B,$B350,$AG:$AG,AL$1)</f>
        <v>0</v>
      </c>
      <c r="AM350" s="2">
        <f>COUNTIFS($B:$B,$B350,$AG:$AG,AM$1)</f>
        <v>0</v>
      </c>
      <c r="AN350" s="2">
        <f>COUNTIFS($B:$B,$B350,$AG:$AG,AN$1)</f>
        <v>0</v>
      </c>
      <c r="AO350" s="2">
        <f>COUNTIFS($B:$B,$B350,$AG:$AG,AO$1)</f>
        <v>0</v>
      </c>
      <c r="AP350" s="2">
        <f>COUNTIFS($B:$B,$B350,$AG:$AG,AP$1)</f>
        <v>0</v>
      </c>
      <c r="AQ350" s="2">
        <f>COUNTIFS($B:$B,$B350,$AG:$AG,AQ$1)</f>
        <v>0</v>
      </c>
      <c r="AR350" s="2">
        <f>COUNTIFS($B:$B,$B350,$AG:$AG,AR$1)</f>
        <v>0</v>
      </c>
      <c r="AS350" s="2">
        <f>COUNTIFS($B:$B,$B350,$AG:$AG,AS$1)</f>
        <v>0</v>
      </c>
      <c r="AT350" s="2">
        <f>COUNTIFS($B:$B,$B350,$AG:$AG,AT$1)</f>
        <v>1</v>
      </c>
      <c r="AU350" s="2">
        <f>COUNTIFS($B:$B,$B350,$AG:$AG,AU$1)</f>
        <v>0</v>
      </c>
    </row>
    <row r="351" spans="1:47" ht="15" customHeight="1" x14ac:dyDescent="0.35">
      <c r="A351" s="7">
        <f>IF(B350=B351,A350,A350+1)</f>
        <v>114</v>
      </c>
      <c r="B351" s="7" t="s">
        <v>5728</v>
      </c>
      <c r="C351" s="7" t="s">
        <v>5727</v>
      </c>
      <c r="D351" s="7" t="s">
        <v>3044</v>
      </c>
      <c r="E351" s="7" t="s">
        <v>3043</v>
      </c>
      <c r="F351" s="4" t="s">
        <v>7</v>
      </c>
      <c r="G351" s="4" t="s">
        <v>8</v>
      </c>
      <c r="H351" s="4" t="s">
        <v>7</v>
      </c>
      <c r="I351" s="3">
        <v>2</v>
      </c>
      <c r="J351" s="3" t="s">
        <v>106</v>
      </c>
      <c r="K351" s="3" t="s">
        <v>3057</v>
      </c>
      <c r="L351" s="3" t="s">
        <v>55</v>
      </c>
      <c r="M351" s="3" t="s">
        <v>5729</v>
      </c>
      <c r="N351" s="3" t="s">
        <v>2681</v>
      </c>
      <c r="P351" s="3" t="s">
        <v>669</v>
      </c>
      <c r="Q351" s="3" t="s">
        <v>1475</v>
      </c>
      <c r="R351" s="3" t="s">
        <v>2434</v>
      </c>
      <c r="S351" s="2" t="str">
        <f>IF(P351="심사불필요","-",VLOOKUP(K351,'[1]자격증 backdata'!A:G,7,0))</f>
        <v>-</v>
      </c>
      <c r="T351" s="2" t="str">
        <f>IF(S351="-","-",IF(COUNTIFS(B:B,B351,S:S,"필수")&gt;0,"자격요건충족","확인필요"))</f>
        <v>-</v>
      </c>
      <c r="U351" s="2"/>
      <c r="W351" s="2">
        <f>IF(Q351="4급","심사불필요",VLOOKUP(K351,'[1]자격증 backdata'!A:B,2,0))</f>
        <v>4</v>
      </c>
      <c r="X351" s="3">
        <f>IF(R351="A", MIN(20, SUMIFS(W:W, B:B, B351, R:R, "A")),IF(R351="B", MIN(30, SUMIFS(W:W, B:B, B351, R:R, "B")),"비해당분야"))</f>
        <v>4</v>
      </c>
      <c r="Y351" s="3" t="str">
        <f>IF(R351="C",MIN(30,IF(COUNTIFS(B:B,B351,W:W,"가1")=1,25,IF(COUNTIFS(B:B,B351,W:W,"가1")&gt;=2,30,0))+IF(COUNTIFS(B:B,B351,W:W,"나1")&gt;=4,30,IF(COUNTIFS(B:B,B351,W:W,"나1")=3,26,IF(COUNTIFS(B:B,B351,W:W,"나1")=2,22,IF(COUNTIFS(B:B,B351,W:W,"나1")=1,18,0)))))+MIN(30,IF(COUNTIFS(B:B,B351,W:W,"가2")=1,25,IF(COUNTIFS(B:B,B351,W:W,"가2")&gt;=2,30,0))+IF(COUNTIFS(B:B,B351,W:W,"나2")=3,30,IF(COUNTIFS(B:B,B351,W:W,"나2")=2,25,IF(COUNTIFS(B:B,B351,W:W,"나2")=1,20,0)))),"비해당분야")</f>
        <v>비해당분야</v>
      </c>
      <c r="Z351" s="3" t="str">
        <f>IF(R351="C",VLOOKUP(K351,'[1]자격증 backdata'!A:F,6,0),"비해당분야")</f>
        <v>비해당분야</v>
      </c>
      <c r="AA351" s="3" t="str">
        <f>IF(R351="C",SUMIF(B:B,B351,Z:Z),"비해당분야")</f>
        <v>비해당분야</v>
      </c>
      <c r="AB351" s="3" t="str">
        <f>IF(R351="C",SUM(Y351,AA351),"비해당분야")</f>
        <v>비해당분야</v>
      </c>
      <c r="AC351" s="3">
        <f>IF(R351="C",AB351,X351)</f>
        <v>4</v>
      </c>
      <c r="AD351" s="3">
        <f>VLOOKUP(K351,'[1]자격증 backdata'!A:D,4,0)</f>
        <v>0</v>
      </c>
      <c r="AE351" s="3">
        <f>IF(_xlfn.MAXIFS(AD:AD,B:B,B351)&gt;10,10,_xlfn.MAXIFS(AD:AD,B:B,B351))</f>
        <v>5</v>
      </c>
      <c r="AG351" s="2" t="str">
        <f>VLOOKUP(K351,'[1]자격증 backdata'!A:C,3,0)</f>
        <v>M</v>
      </c>
      <c r="AH351" s="2">
        <f>COUNTIFS($B:$B,$B351,$AG:$AG,AH$1)</f>
        <v>0</v>
      </c>
      <c r="AI351" s="2">
        <f>COUNTIFS($B:$B,$B351,$AG:$AG,AI$1)</f>
        <v>0</v>
      </c>
      <c r="AJ351" s="2">
        <f>COUNTIFS($B:$B,$B351,$AG:$AG,AJ$1)</f>
        <v>0</v>
      </c>
      <c r="AK351" s="2">
        <f>COUNTIFS($B:$B,$B351,$AG:$AG,AK$1)</f>
        <v>0</v>
      </c>
      <c r="AL351" s="2">
        <f>COUNTIFS($B:$B,$B351,$AG:$AG,AL$1)</f>
        <v>0</v>
      </c>
      <c r="AM351" s="2">
        <f>COUNTIFS($B:$B,$B351,$AG:$AG,AM$1)</f>
        <v>0</v>
      </c>
      <c r="AN351" s="2">
        <f>COUNTIFS($B:$B,$B351,$AG:$AG,AN$1)</f>
        <v>0</v>
      </c>
      <c r="AO351" s="2">
        <f>COUNTIFS($B:$B,$B351,$AG:$AG,AO$1)</f>
        <v>0</v>
      </c>
      <c r="AP351" s="2">
        <f>COUNTIFS($B:$B,$B351,$AG:$AG,AP$1)</f>
        <v>0</v>
      </c>
      <c r="AQ351" s="2">
        <f>COUNTIFS($B:$B,$B351,$AG:$AG,AQ$1)</f>
        <v>0</v>
      </c>
      <c r="AR351" s="2">
        <f>COUNTIFS($B:$B,$B351,$AG:$AG,AR$1)</f>
        <v>0</v>
      </c>
      <c r="AS351" s="2">
        <f>COUNTIFS($B:$B,$B351,$AG:$AG,AS$1)</f>
        <v>0</v>
      </c>
      <c r="AT351" s="2">
        <f>COUNTIFS($B:$B,$B351,$AG:$AG,AT$1)</f>
        <v>1</v>
      </c>
      <c r="AU351" s="2">
        <f>COUNTIFS($B:$B,$B351,$AG:$AG,AU$1)</f>
        <v>0</v>
      </c>
    </row>
    <row r="352" spans="1:47" ht="15" customHeight="1" x14ac:dyDescent="0.35">
      <c r="A352" s="7">
        <f>IF(B351=B352,A351,A351+1)</f>
        <v>114</v>
      </c>
      <c r="B352" s="7" t="s">
        <v>5728</v>
      </c>
      <c r="C352" s="7" t="s">
        <v>5727</v>
      </c>
      <c r="D352" s="7" t="s">
        <v>3044</v>
      </c>
      <c r="E352" s="7" t="s">
        <v>3043</v>
      </c>
      <c r="F352" s="4" t="s">
        <v>7</v>
      </c>
      <c r="G352" s="4" t="s">
        <v>8</v>
      </c>
      <c r="H352" s="4" t="s">
        <v>7</v>
      </c>
      <c r="I352" s="3">
        <v>3</v>
      </c>
      <c r="J352" s="3" t="s">
        <v>3812</v>
      </c>
      <c r="K352" s="3" t="s">
        <v>3811</v>
      </c>
      <c r="L352" s="3" t="s">
        <v>2137</v>
      </c>
      <c r="M352" s="3" t="s">
        <v>5726</v>
      </c>
      <c r="N352" s="3" t="s">
        <v>80</v>
      </c>
      <c r="P352" s="3" t="s">
        <v>669</v>
      </c>
      <c r="Q352" s="3" t="s">
        <v>1475</v>
      </c>
      <c r="R352" s="3" t="s">
        <v>2434</v>
      </c>
      <c r="S352" s="2" t="str">
        <f>IF(P352="심사불필요","-",VLOOKUP(K352,'[1]자격증 backdata'!A:G,7,0))</f>
        <v>-</v>
      </c>
      <c r="T352" s="2" t="str">
        <f>IF(S352="-","-",IF(COUNTIFS(B:B,B352,S:S,"필수")&gt;0,"자격요건충족","확인필요"))</f>
        <v>-</v>
      </c>
      <c r="U352" s="2"/>
      <c r="W352" s="2">
        <f>IF(Q352="4급","심사불필요",VLOOKUP(K352,'[1]자격증 backdata'!A:B,2,0))</f>
        <v>0</v>
      </c>
      <c r="X352" s="3">
        <f>IF(R352="A", MIN(20, SUMIFS(W:W, B:B, B352, R:R, "A")),IF(R352="B", MIN(30, SUMIFS(W:W, B:B, B352, R:R, "B")),"비해당분야"))</f>
        <v>4</v>
      </c>
      <c r="Y352" s="3" t="str">
        <f>IF(R352="C",MIN(30,IF(COUNTIFS(B:B,B352,W:W,"가1")=1,25,IF(COUNTIFS(B:B,B352,W:W,"가1")&gt;=2,30,0))+IF(COUNTIFS(B:B,B352,W:W,"나1")&gt;=4,30,IF(COUNTIFS(B:B,B352,W:W,"나1")=3,26,IF(COUNTIFS(B:B,B352,W:W,"나1")=2,22,IF(COUNTIFS(B:B,B352,W:W,"나1")=1,18,0)))))+MIN(30,IF(COUNTIFS(B:B,B352,W:W,"가2")=1,25,IF(COUNTIFS(B:B,B352,W:W,"가2")&gt;=2,30,0))+IF(COUNTIFS(B:B,B352,W:W,"나2")=3,30,IF(COUNTIFS(B:B,B352,W:W,"나2")=2,25,IF(COUNTIFS(B:B,B352,W:W,"나2")=1,20,0)))),"비해당분야")</f>
        <v>비해당분야</v>
      </c>
      <c r="Z352" s="3" t="str">
        <f>IF(R352="C",VLOOKUP(K352,'[1]자격증 backdata'!A:F,6,0),"비해당분야")</f>
        <v>비해당분야</v>
      </c>
      <c r="AA352" s="3" t="str">
        <f>IF(R352="C",SUMIF(B:B,B352,Z:Z),"비해당분야")</f>
        <v>비해당분야</v>
      </c>
      <c r="AB352" s="3" t="str">
        <f>IF(R352="C",SUM(Y352,AA352),"비해당분야")</f>
        <v>비해당분야</v>
      </c>
      <c r="AC352" s="3">
        <f>IF(R352="C",AB352,X352)</f>
        <v>4</v>
      </c>
      <c r="AD352" s="3">
        <f>VLOOKUP(K352,'[1]자격증 backdata'!A:D,4,0)</f>
        <v>5</v>
      </c>
      <c r="AE352" s="3">
        <f>IF(_xlfn.MAXIFS(AD:AD,B:B,B352)&gt;10,10,_xlfn.MAXIFS(AD:AD,B:B,B352))</f>
        <v>5</v>
      </c>
      <c r="AG352" s="2">
        <f>VLOOKUP(K352,'[1]자격증 backdata'!A:C,3,0)</f>
        <v>0</v>
      </c>
      <c r="AH352" s="2">
        <f>COUNTIFS($B:$B,$B352,$AG:$AG,AH$1)</f>
        <v>0</v>
      </c>
      <c r="AI352" s="2">
        <f>COUNTIFS($B:$B,$B352,$AG:$AG,AI$1)</f>
        <v>0</v>
      </c>
      <c r="AJ352" s="2">
        <f>COUNTIFS($B:$B,$B352,$AG:$AG,AJ$1)</f>
        <v>0</v>
      </c>
      <c r="AK352" s="2">
        <f>COUNTIFS($B:$B,$B352,$AG:$AG,AK$1)</f>
        <v>0</v>
      </c>
      <c r="AL352" s="2">
        <f>COUNTIFS($B:$B,$B352,$AG:$AG,AL$1)</f>
        <v>0</v>
      </c>
      <c r="AM352" s="2">
        <f>COUNTIFS($B:$B,$B352,$AG:$AG,AM$1)</f>
        <v>0</v>
      </c>
      <c r="AN352" s="2">
        <f>COUNTIFS($B:$B,$B352,$AG:$AG,AN$1)</f>
        <v>0</v>
      </c>
      <c r="AO352" s="2">
        <f>COUNTIFS($B:$B,$B352,$AG:$AG,AO$1)</f>
        <v>0</v>
      </c>
      <c r="AP352" s="2">
        <f>COUNTIFS($B:$B,$B352,$AG:$AG,AP$1)</f>
        <v>0</v>
      </c>
      <c r="AQ352" s="2">
        <f>COUNTIFS($B:$B,$B352,$AG:$AG,AQ$1)</f>
        <v>0</v>
      </c>
      <c r="AR352" s="2">
        <f>COUNTIFS($B:$B,$B352,$AG:$AG,AR$1)</f>
        <v>0</v>
      </c>
      <c r="AS352" s="2">
        <f>COUNTIFS($B:$B,$B352,$AG:$AG,AS$1)</f>
        <v>0</v>
      </c>
      <c r="AT352" s="2">
        <f>COUNTIFS($B:$B,$B352,$AG:$AG,AT$1)</f>
        <v>1</v>
      </c>
      <c r="AU352" s="2">
        <f>COUNTIFS($B:$B,$B352,$AG:$AG,AU$1)</f>
        <v>0</v>
      </c>
    </row>
    <row r="353" spans="1:47" ht="15" customHeight="1" x14ac:dyDescent="0.35">
      <c r="A353" s="4">
        <f>IF(B352=B353,A352,A352+1)</f>
        <v>115</v>
      </c>
      <c r="B353" s="4" t="s">
        <v>5725</v>
      </c>
      <c r="C353" s="4" t="s">
        <v>5724</v>
      </c>
      <c r="D353" s="4" t="s">
        <v>3044</v>
      </c>
      <c r="E353" s="4" t="s">
        <v>3043</v>
      </c>
      <c r="F353" s="4" t="s">
        <v>7</v>
      </c>
      <c r="G353" s="4" t="s">
        <v>8</v>
      </c>
      <c r="H353" s="4" t="s">
        <v>7</v>
      </c>
      <c r="I353" s="4">
        <v>1</v>
      </c>
      <c r="J353" s="4" t="s">
        <v>57</v>
      </c>
      <c r="K353" s="4" t="s">
        <v>3089</v>
      </c>
      <c r="L353" s="4" t="s">
        <v>55</v>
      </c>
      <c r="M353" s="4" t="s">
        <v>5723</v>
      </c>
      <c r="N353" s="4" t="s">
        <v>1317</v>
      </c>
      <c r="P353" s="4" t="s">
        <v>669</v>
      </c>
      <c r="Q353" s="4" t="s">
        <v>1475</v>
      </c>
      <c r="R353" s="4" t="s">
        <v>2434</v>
      </c>
      <c r="S353" s="5" t="str">
        <f>IF(P353="심사불필요","-",VLOOKUP(K353,'[1]자격증 backdata'!A:G,7,0))</f>
        <v>-</v>
      </c>
      <c r="T353" s="5" t="str">
        <f>IF(S353="-","-",IF(COUNTIFS(B:B,B353,S:S,"필수")&gt;0,"자격요건충족","확인필요"))</f>
        <v>-</v>
      </c>
      <c r="U353" s="5"/>
      <c r="W353" s="5">
        <f>IF(Q353="4급","심사불필요",VLOOKUP(K353,'[1]자격증 backdata'!A:B,2,0))</f>
        <v>2</v>
      </c>
      <c r="X353" s="4">
        <f>IF(R353="A", MIN(20, SUMIFS(W:W, B:B, B353, R:R, "A")),IF(R353="B", MIN(30, SUMIFS(W:W, B:B, B353, R:R, "B")),"비해당분야"))</f>
        <v>2</v>
      </c>
      <c r="Y353" s="4" t="str">
        <f>IF(R353="C",MIN(30,IF(COUNTIFS(B:B,B353,W:W,"가1")=1,25,IF(COUNTIFS(B:B,B353,W:W,"가1")&gt;=2,30,0))+IF(COUNTIFS(B:B,B353,W:W,"나1")&gt;=4,30,IF(COUNTIFS(B:B,B353,W:W,"나1")=3,26,IF(COUNTIFS(B:B,B353,W:W,"나1")=2,22,IF(COUNTIFS(B:B,B353,W:W,"나1")=1,18,0)))))+MIN(30,IF(COUNTIFS(B:B,B353,W:W,"가2")=1,25,IF(COUNTIFS(B:B,B353,W:W,"가2")&gt;=2,30,0))+IF(COUNTIFS(B:B,B353,W:W,"나2")=3,30,IF(COUNTIFS(B:B,B353,W:W,"나2")=2,25,IF(COUNTIFS(B:B,B353,W:W,"나2")=1,20,0)))),"비해당분야")</f>
        <v>비해당분야</v>
      </c>
      <c r="Z353" s="4" t="str">
        <f>IF(R353="C",VLOOKUP(K353,'[1]자격증 backdata'!A:F,6,0),"비해당분야")</f>
        <v>비해당분야</v>
      </c>
      <c r="AA353" s="4" t="str">
        <f>IF(R353="C",SUMIF(B:B,B353,Z:Z),"비해당분야")</f>
        <v>비해당분야</v>
      </c>
      <c r="AB353" s="4" t="str">
        <f>IF(R353="C",SUM(Y353,AA353),"비해당분야")</f>
        <v>비해당분야</v>
      </c>
      <c r="AC353" s="4">
        <f>IF(R353="C",AB353,X353)</f>
        <v>2</v>
      </c>
      <c r="AD353" s="4">
        <f>VLOOKUP(K353,'[1]자격증 backdata'!A:D,4,0)</f>
        <v>0</v>
      </c>
      <c r="AE353" s="4">
        <f>IF(_xlfn.MAXIFS(AD:AD,B:B,B353)&gt;10,10,_xlfn.MAXIFS(AD:AD,B:B,B353))</f>
        <v>0</v>
      </c>
      <c r="AG353" s="5" t="str">
        <f>VLOOKUP(K353,'[1]자격증 backdata'!A:C,3,0)</f>
        <v>M</v>
      </c>
      <c r="AH353" s="5">
        <f>COUNTIFS($B:$B,$B353,$AG:$AG,AH$1)</f>
        <v>0</v>
      </c>
      <c r="AI353" s="5">
        <f>COUNTIFS($B:$B,$B353,$AG:$AG,AI$1)</f>
        <v>0</v>
      </c>
      <c r="AJ353" s="5">
        <f>COUNTIFS($B:$B,$B353,$AG:$AG,AJ$1)</f>
        <v>0</v>
      </c>
      <c r="AK353" s="5">
        <f>COUNTIFS($B:$B,$B353,$AG:$AG,AK$1)</f>
        <v>0</v>
      </c>
      <c r="AL353" s="5">
        <f>COUNTIFS($B:$B,$B353,$AG:$AG,AL$1)</f>
        <v>0</v>
      </c>
      <c r="AM353" s="5">
        <f>COUNTIFS($B:$B,$B353,$AG:$AG,AM$1)</f>
        <v>0</v>
      </c>
      <c r="AN353" s="5">
        <f>COUNTIFS($B:$B,$B353,$AG:$AG,AN$1)</f>
        <v>0</v>
      </c>
      <c r="AO353" s="5">
        <f>COUNTIFS($B:$B,$B353,$AG:$AG,AO$1)</f>
        <v>0</v>
      </c>
      <c r="AP353" s="5">
        <f>COUNTIFS($B:$B,$B353,$AG:$AG,AP$1)</f>
        <v>0</v>
      </c>
      <c r="AQ353" s="5">
        <f>COUNTIFS($B:$B,$B353,$AG:$AG,AQ$1)</f>
        <v>0</v>
      </c>
      <c r="AR353" s="5">
        <f>COUNTIFS($B:$B,$B353,$AG:$AG,AR$1)</f>
        <v>0</v>
      </c>
      <c r="AS353" s="5">
        <f>COUNTIFS($B:$B,$B353,$AG:$AG,AS$1)</f>
        <v>0</v>
      </c>
      <c r="AT353" s="5">
        <f>COUNTIFS($B:$B,$B353,$AG:$AG,AT$1)</f>
        <v>1</v>
      </c>
      <c r="AU353" s="5">
        <f>COUNTIFS($B:$B,$B353,$AG:$AG,AU$1)</f>
        <v>0</v>
      </c>
    </row>
    <row r="354" spans="1:47" ht="15" customHeight="1" x14ac:dyDescent="0.35">
      <c r="A354" s="3">
        <f>IF(B353=B354,A353,A353+1)</f>
        <v>116</v>
      </c>
      <c r="B354" s="3" t="s">
        <v>5720</v>
      </c>
      <c r="C354" s="3" t="s">
        <v>5719</v>
      </c>
      <c r="D354" s="3" t="s">
        <v>3044</v>
      </c>
      <c r="E354" s="3" t="s">
        <v>3043</v>
      </c>
      <c r="F354" s="4" t="s">
        <v>7</v>
      </c>
      <c r="G354" s="4" t="s">
        <v>8</v>
      </c>
      <c r="H354" s="4" t="s">
        <v>7</v>
      </c>
      <c r="I354" s="3">
        <v>1</v>
      </c>
      <c r="J354" s="3" t="s">
        <v>69</v>
      </c>
      <c r="K354" s="3" t="s">
        <v>3065</v>
      </c>
      <c r="L354" s="3" t="s">
        <v>36</v>
      </c>
      <c r="M354" s="3" t="s">
        <v>5722</v>
      </c>
      <c r="N354" s="3" t="s">
        <v>2609</v>
      </c>
      <c r="P354" s="3" t="s">
        <v>669</v>
      </c>
      <c r="Q354" s="3" t="s">
        <v>1475</v>
      </c>
      <c r="R354" s="3" t="s">
        <v>2434</v>
      </c>
      <c r="S354" s="2" t="str">
        <f>IF(P354="심사불필요","-",VLOOKUP(K354,'[1]자격증 backdata'!A:G,7,0))</f>
        <v>-</v>
      </c>
      <c r="T354" s="2" t="str">
        <f>IF(S354="-","-",IF(COUNTIFS(B:B,B354,S:S,"필수")&gt;0,"자격요건충족","확인필요"))</f>
        <v>-</v>
      </c>
      <c r="U354" s="2"/>
      <c r="W354" s="2">
        <f>IF(Q354="4급","심사불필요",VLOOKUP(K354,'[1]자격증 backdata'!A:B,2,0))</f>
        <v>0</v>
      </c>
      <c r="X354" s="3">
        <f>IF(R354="A", MIN(20, SUMIFS(W:W, B:B, B354, R:R, "A")),IF(R354="B", MIN(30, SUMIFS(W:W, B:B, B354, R:R, "B")),"비해당분야"))</f>
        <v>6</v>
      </c>
      <c r="Y354" s="3" t="str">
        <f>IF(R354="C",MIN(30,IF(COUNTIFS(B:B,B354,W:W,"가1")=1,25,IF(COUNTIFS(B:B,B354,W:W,"가1")&gt;=2,30,0))+IF(COUNTIFS(B:B,B354,W:W,"나1")&gt;=4,30,IF(COUNTIFS(B:B,B354,W:W,"나1")=3,26,IF(COUNTIFS(B:B,B354,W:W,"나1")=2,22,IF(COUNTIFS(B:B,B354,W:W,"나1")=1,18,0)))))+MIN(30,IF(COUNTIFS(B:B,B354,W:W,"가2")=1,25,IF(COUNTIFS(B:B,B354,W:W,"가2")&gt;=2,30,0))+IF(COUNTIFS(B:B,B354,W:W,"나2")=3,30,IF(COUNTIFS(B:B,B354,W:W,"나2")=2,25,IF(COUNTIFS(B:B,B354,W:W,"나2")=1,20,0)))),"비해당분야")</f>
        <v>비해당분야</v>
      </c>
      <c r="Z354" s="3" t="str">
        <f>IF(R354="C",VLOOKUP(K354,'[1]자격증 backdata'!A:F,6,0),"비해당분야")</f>
        <v>비해당분야</v>
      </c>
      <c r="AA354" s="3" t="str">
        <f>IF(R354="C",SUMIF(B:B,B354,Z:Z),"비해당분야")</f>
        <v>비해당분야</v>
      </c>
      <c r="AB354" s="3" t="str">
        <f>IF(R354="C",SUM(Y354,AA354),"비해당분야")</f>
        <v>비해당분야</v>
      </c>
      <c r="AC354" s="3">
        <f>IF(R354="C",AB354,X354)</f>
        <v>6</v>
      </c>
      <c r="AD354" s="3">
        <f>VLOOKUP(K354,'[1]자격증 backdata'!A:D,4,0)</f>
        <v>5</v>
      </c>
      <c r="AE354" s="3">
        <f>IF(_xlfn.MAXIFS(AD:AD,B:B,B354)&gt;10,10,_xlfn.MAXIFS(AD:AD,B:B,B354))</f>
        <v>5</v>
      </c>
      <c r="AG354" s="2">
        <f>VLOOKUP(K354,'[1]자격증 backdata'!A:C,3,0)</f>
        <v>0</v>
      </c>
      <c r="AH354" s="2">
        <f>COUNTIFS($B:$B,$B354,$AG:$AG,AH$1)</f>
        <v>0</v>
      </c>
      <c r="AI354" s="2">
        <f>COUNTIFS($B:$B,$B354,$AG:$AG,AI$1)</f>
        <v>0</v>
      </c>
      <c r="AJ354" s="2">
        <f>COUNTIFS($B:$B,$B354,$AG:$AG,AJ$1)</f>
        <v>0</v>
      </c>
      <c r="AK354" s="2">
        <f>COUNTIFS($B:$B,$B354,$AG:$AG,AK$1)</f>
        <v>0</v>
      </c>
      <c r="AL354" s="2">
        <f>COUNTIFS($B:$B,$B354,$AG:$AG,AL$1)</f>
        <v>0</v>
      </c>
      <c r="AM354" s="2">
        <f>COUNTIFS($B:$B,$B354,$AG:$AG,AM$1)</f>
        <v>0</v>
      </c>
      <c r="AN354" s="2">
        <f>COUNTIFS($B:$B,$B354,$AG:$AG,AN$1)</f>
        <v>0</v>
      </c>
      <c r="AO354" s="2">
        <f>COUNTIFS($B:$B,$B354,$AG:$AG,AO$1)</f>
        <v>1</v>
      </c>
      <c r="AP354" s="2">
        <f>COUNTIFS($B:$B,$B354,$AG:$AG,AP$1)</f>
        <v>0</v>
      </c>
      <c r="AQ354" s="2">
        <f>COUNTIFS($B:$B,$B354,$AG:$AG,AQ$1)</f>
        <v>0</v>
      </c>
      <c r="AR354" s="2">
        <f>COUNTIFS($B:$B,$B354,$AG:$AG,AR$1)</f>
        <v>0</v>
      </c>
      <c r="AS354" s="2">
        <f>COUNTIFS($B:$B,$B354,$AG:$AG,AS$1)</f>
        <v>0</v>
      </c>
      <c r="AT354" s="2">
        <f>COUNTIFS($B:$B,$B354,$AG:$AG,AT$1)</f>
        <v>1</v>
      </c>
      <c r="AU354" s="2">
        <f>COUNTIFS($B:$B,$B354,$AG:$AG,AU$1)</f>
        <v>0</v>
      </c>
    </row>
    <row r="355" spans="1:47" ht="15" customHeight="1" x14ac:dyDescent="0.35">
      <c r="A355" s="7">
        <f>IF(B354=B355,A354,A354+1)</f>
        <v>116</v>
      </c>
      <c r="B355" s="7" t="s">
        <v>5720</v>
      </c>
      <c r="C355" s="7" t="s">
        <v>5719</v>
      </c>
      <c r="D355" s="7" t="s">
        <v>3044</v>
      </c>
      <c r="E355" s="7" t="s">
        <v>3043</v>
      </c>
      <c r="F355" s="4" t="s">
        <v>7</v>
      </c>
      <c r="G355" s="4" t="s">
        <v>8</v>
      </c>
      <c r="H355" s="4" t="s">
        <v>7</v>
      </c>
      <c r="I355" s="3">
        <v>2</v>
      </c>
      <c r="J355" s="3" t="s">
        <v>653</v>
      </c>
      <c r="K355" s="3" t="s">
        <v>3052</v>
      </c>
      <c r="L355" s="3" t="s">
        <v>651</v>
      </c>
      <c r="M355" s="3" t="s">
        <v>5721</v>
      </c>
      <c r="N355" s="3" t="s">
        <v>2980</v>
      </c>
      <c r="P355" s="3" t="s">
        <v>669</v>
      </c>
      <c r="Q355" s="3" t="s">
        <v>1475</v>
      </c>
      <c r="R355" s="3" t="s">
        <v>2434</v>
      </c>
      <c r="S355" s="2" t="str">
        <f>IF(P355="심사불필요","-",VLOOKUP(K355,'[1]자격증 backdata'!A:G,7,0))</f>
        <v>-</v>
      </c>
      <c r="T355" s="2" t="str">
        <f>IF(S355="-","-",IF(COUNTIFS(B:B,B355,S:S,"필수")&gt;0,"자격요건충족","확인필요"))</f>
        <v>-</v>
      </c>
      <c r="U355" s="2"/>
      <c r="W355" s="2">
        <f>IF(Q355="4급","심사불필요",VLOOKUP(K355,'[1]자격증 backdata'!A:B,2,0))</f>
        <v>4</v>
      </c>
      <c r="X355" s="3">
        <f>IF(R355="A", MIN(20, SUMIFS(W:W, B:B, B355, R:R, "A")),IF(R355="B", MIN(30, SUMIFS(W:W, B:B, B355, R:R, "B")),"비해당분야"))</f>
        <v>6</v>
      </c>
      <c r="Y355" s="3" t="str">
        <f>IF(R355="C",MIN(30,IF(COUNTIFS(B:B,B355,W:W,"가1")=1,25,IF(COUNTIFS(B:B,B355,W:W,"가1")&gt;=2,30,0))+IF(COUNTIFS(B:B,B355,W:W,"나1")&gt;=4,30,IF(COUNTIFS(B:B,B355,W:W,"나1")=3,26,IF(COUNTIFS(B:B,B355,W:W,"나1")=2,22,IF(COUNTIFS(B:B,B355,W:W,"나1")=1,18,0)))))+MIN(30,IF(COUNTIFS(B:B,B355,W:W,"가2")=1,25,IF(COUNTIFS(B:B,B355,W:W,"가2")&gt;=2,30,0))+IF(COUNTIFS(B:B,B355,W:W,"나2")=3,30,IF(COUNTIFS(B:B,B355,W:W,"나2")=2,25,IF(COUNTIFS(B:B,B355,W:W,"나2")=1,20,0)))),"비해당분야")</f>
        <v>비해당분야</v>
      </c>
      <c r="Z355" s="3" t="str">
        <f>IF(R355="C",VLOOKUP(K355,'[1]자격증 backdata'!A:F,6,0),"비해당분야")</f>
        <v>비해당분야</v>
      </c>
      <c r="AA355" s="3" t="str">
        <f>IF(R355="C",SUMIF(B:B,B355,Z:Z),"비해당분야")</f>
        <v>비해당분야</v>
      </c>
      <c r="AB355" s="3" t="str">
        <f>IF(R355="C",SUM(Y355,AA355),"비해당분야")</f>
        <v>비해당분야</v>
      </c>
      <c r="AC355" s="3">
        <f>IF(R355="C",AB355,X355)</f>
        <v>6</v>
      </c>
      <c r="AD355" s="3">
        <f>VLOOKUP(K355,'[1]자격증 backdata'!A:D,4,0)</f>
        <v>0</v>
      </c>
      <c r="AE355" s="3">
        <f>IF(_xlfn.MAXIFS(AD:AD,B:B,B355)&gt;10,10,_xlfn.MAXIFS(AD:AD,B:B,B355))</f>
        <v>5</v>
      </c>
      <c r="AG355" s="2" t="str">
        <f>VLOOKUP(K355,'[1]자격증 backdata'!A:C,3,0)</f>
        <v>H</v>
      </c>
      <c r="AH355" s="2">
        <f>COUNTIFS($B:$B,$B355,$AG:$AG,AH$1)</f>
        <v>0</v>
      </c>
      <c r="AI355" s="2">
        <f>COUNTIFS($B:$B,$B355,$AG:$AG,AI$1)</f>
        <v>0</v>
      </c>
      <c r="AJ355" s="2">
        <f>COUNTIFS($B:$B,$B355,$AG:$AG,AJ$1)</f>
        <v>0</v>
      </c>
      <c r="AK355" s="2">
        <f>COUNTIFS($B:$B,$B355,$AG:$AG,AK$1)</f>
        <v>0</v>
      </c>
      <c r="AL355" s="2">
        <f>COUNTIFS($B:$B,$B355,$AG:$AG,AL$1)</f>
        <v>0</v>
      </c>
      <c r="AM355" s="2">
        <f>COUNTIFS($B:$B,$B355,$AG:$AG,AM$1)</f>
        <v>0</v>
      </c>
      <c r="AN355" s="2">
        <f>COUNTIFS($B:$B,$B355,$AG:$AG,AN$1)</f>
        <v>0</v>
      </c>
      <c r="AO355" s="2">
        <f>COUNTIFS($B:$B,$B355,$AG:$AG,AO$1)</f>
        <v>1</v>
      </c>
      <c r="AP355" s="2">
        <f>COUNTIFS($B:$B,$B355,$AG:$AG,AP$1)</f>
        <v>0</v>
      </c>
      <c r="AQ355" s="2">
        <f>COUNTIFS($B:$B,$B355,$AG:$AG,AQ$1)</f>
        <v>0</v>
      </c>
      <c r="AR355" s="2">
        <f>COUNTIFS($B:$B,$B355,$AG:$AG,AR$1)</f>
        <v>0</v>
      </c>
      <c r="AS355" s="2">
        <f>COUNTIFS($B:$B,$B355,$AG:$AG,AS$1)</f>
        <v>0</v>
      </c>
      <c r="AT355" s="2">
        <f>COUNTIFS($B:$B,$B355,$AG:$AG,AT$1)</f>
        <v>1</v>
      </c>
      <c r="AU355" s="2">
        <f>COUNTIFS($B:$B,$B355,$AG:$AG,AU$1)</f>
        <v>0</v>
      </c>
    </row>
    <row r="356" spans="1:47" ht="15" customHeight="1" x14ac:dyDescent="0.35">
      <c r="A356" s="7">
        <f>IF(B355=B356,A355,A355+1)</f>
        <v>116</v>
      </c>
      <c r="B356" s="7" t="s">
        <v>5720</v>
      </c>
      <c r="C356" s="7" t="s">
        <v>5719</v>
      </c>
      <c r="D356" s="7" t="s">
        <v>3044</v>
      </c>
      <c r="E356" s="7" t="s">
        <v>3043</v>
      </c>
      <c r="F356" s="4" t="s">
        <v>7</v>
      </c>
      <c r="G356" s="4" t="s">
        <v>8</v>
      </c>
      <c r="H356" s="4" t="s">
        <v>7</v>
      </c>
      <c r="I356" s="3">
        <v>3</v>
      </c>
      <c r="J356" s="3" t="s">
        <v>57</v>
      </c>
      <c r="K356" s="3" t="s">
        <v>3089</v>
      </c>
      <c r="L356" s="3" t="s">
        <v>55</v>
      </c>
      <c r="M356" s="3" t="s">
        <v>5718</v>
      </c>
      <c r="N356" s="3" t="s">
        <v>244</v>
      </c>
      <c r="P356" s="3" t="s">
        <v>669</v>
      </c>
      <c r="Q356" s="3" t="s">
        <v>1475</v>
      </c>
      <c r="R356" s="3" t="s">
        <v>2434</v>
      </c>
      <c r="S356" s="2" t="str">
        <f>IF(P356="심사불필요","-",VLOOKUP(K356,'[1]자격증 backdata'!A:G,7,0))</f>
        <v>-</v>
      </c>
      <c r="T356" s="2" t="str">
        <f>IF(S356="-","-",IF(COUNTIFS(B:B,B356,S:S,"필수")&gt;0,"자격요건충족","확인필요"))</f>
        <v>-</v>
      </c>
      <c r="U356" s="2"/>
      <c r="W356" s="2">
        <f>IF(Q356="4급","심사불필요",VLOOKUP(K356,'[1]자격증 backdata'!A:B,2,0))</f>
        <v>2</v>
      </c>
      <c r="X356" s="3">
        <f>IF(R356="A", MIN(20, SUMIFS(W:W, B:B, B356, R:R, "A")),IF(R356="B", MIN(30, SUMIFS(W:W, B:B, B356, R:R, "B")),"비해당분야"))</f>
        <v>6</v>
      </c>
      <c r="Y356" s="3" t="str">
        <f>IF(R356="C",MIN(30,IF(COUNTIFS(B:B,B356,W:W,"가1")=1,25,IF(COUNTIFS(B:B,B356,W:W,"가1")&gt;=2,30,0))+IF(COUNTIFS(B:B,B356,W:W,"나1")&gt;=4,30,IF(COUNTIFS(B:B,B356,W:W,"나1")=3,26,IF(COUNTIFS(B:B,B356,W:W,"나1")=2,22,IF(COUNTIFS(B:B,B356,W:W,"나1")=1,18,0)))))+MIN(30,IF(COUNTIFS(B:B,B356,W:W,"가2")=1,25,IF(COUNTIFS(B:B,B356,W:W,"가2")&gt;=2,30,0))+IF(COUNTIFS(B:B,B356,W:W,"나2")=3,30,IF(COUNTIFS(B:B,B356,W:W,"나2")=2,25,IF(COUNTIFS(B:B,B356,W:W,"나2")=1,20,0)))),"비해당분야")</f>
        <v>비해당분야</v>
      </c>
      <c r="Z356" s="3" t="str">
        <f>IF(R356="C",VLOOKUP(K356,'[1]자격증 backdata'!A:F,6,0),"비해당분야")</f>
        <v>비해당분야</v>
      </c>
      <c r="AA356" s="3" t="str">
        <f>IF(R356="C",SUMIF(B:B,B356,Z:Z),"비해당분야")</f>
        <v>비해당분야</v>
      </c>
      <c r="AB356" s="3" t="str">
        <f>IF(R356="C",SUM(Y356,AA356),"비해당분야")</f>
        <v>비해당분야</v>
      </c>
      <c r="AC356" s="3">
        <f>IF(R356="C",AB356,X356)</f>
        <v>6</v>
      </c>
      <c r="AD356" s="3">
        <f>VLOOKUP(K356,'[1]자격증 backdata'!A:D,4,0)</f>
        <v>0</v>
      </c>
      <c r="AE356" s="3">
        <f>IF(_xlfn.MAXIFS(AD:AD,B:B,B356)&gt;10,10,_xlfn.MAXIFS(AD:AD,B:B,B356))</f>
        <v>5</v>
      </c>
      <c r="AG356" s="2" t="str">
        <f>VLOOKUP(K356,'[1]자격증 backdata'!A:C,3,0)</f>
        <v>M</v>
      </c>
      <c r="AH356" s="2">
        <f>COUNTIFS($B:$B,$B356,$AG:$AG,AH$1)</f>
        <v>0</v>
      </c>
      <c r="AI356" s="2">
        <f>COUNTIFS($B:$B,$B356,$AG:$AG,AI$1)</f>
        <v>0</v>
      </c>
      <c r="AJ356" s="2">
        <f>COUNTIFS($B:$B,$B356,$AG:$AG,AJ$1)</f>
        <v>0</v>
      </c>
      <c r="AK356" s="2">
        <f>COUNTIFS($B:$B,$B356,$AG:$AG,AK$1)</f>
        <v>0</v>
      </c>
      <c r="AL356" s="2">
        <f>COUNTIFS($B:$B,$B356,$AG:$AG,AL$1)</f>
        <v>0</v>
      </c>
      <c r="AM356" s="2">
        <f>COUNTIFS($B:$B,$B356,$AG:$AG,AM$1)</f>
        <v>0</v>
      </c>
      <c r="AN356" s="2">
        <f>COUNTIFS($B:$B,$B356,$AG:$AG,AN$1)</f>
        <v>0</v>
      </c>
      <c r="AO356" s="2">
        <f>COUNTIFS($B:$B,$B356,$AG:$AG,AO$1)</f>
        <v>1</v>
      </c>
      <c r="AP356" s="2">
        <f>COUNTIFS($B:$B,$B356,$AG:$AG,AP$1)</f>
        <v>0</v>
      </c>
      <c r="AQ356" s="2">
        <f>COUNTIFS($B:$B,$B356,$AG:$AG,AQ$1)</f>
        <v>0</v>
      </c>
      <c r="AR356" s="2">
        <f>COUNTIFS($B:$B,$B356,$AG:$AG,AR$1)</f>
        <v>0</v>
      </c>
      <c r="AS356" s="2">
        <f>COUNTIFS($B:$B,$B356,$AG:$AG,AS$1)</f>
        <v>0</v>
      </c>
      <c r="AT356" s="2">
        <f>COUNTIFS($B:$B,$B356,$AG:$AG,AT$1)</f>
        <v>1</v>
      </c>
      <c r="AU356" s="2">
        <f>COUNTIFS($B:$B,$B356,$AG:$AG,AU$1)</f>
        <v>0</v>
      </c>
    </row>
    <row r="357" spans="1:47" ht="15" customHeight="1" x14ac:dyDescent="0.35">
      <c r="A357" s="4">
        <f>IF(B356=B357,A356,A356+1)</f>
        <v>117</v>
      </c>
      <c r="B357" s="4" t="s">
        <v>5712</v>
      </c>
      <c r="C357" s="4" t="s">
        <v>5711</v>
      </c>
      <c r="D357" s="4" t="s">
        <v>3044</v>
      </c>
      <c r="E357" s="4" t="s">
        <v>3043</v>
      </c>
      <c r="F357" s="4" t="s">
        <v>7</v>
      </c>
      <c r="G357" s="4" t="s">
        <v>8</v>
      </c>
      <c r="H357" s="4" t="s">
        <v>7</v>
      </c>
      <c r="I357" s="4">
        <v>1</v>
      </c>
      <c r="J357" s="4" t="s">
        <v>69</v>
      </c>
      <c r="K357" s="4" t="s">
        <v>3065</v>
      </c>
      <c r="L357" s="4" t="s">
        <v>36</v>
      </c>
      <c r="M357" s="4" t="s">
        <v>5717</v>
      </c>
      <c r="N357" s="4" t="s">
        <v>340</v>
      </c>
      <c r="P357" s="4" t="s">
        <v>669</v>
      </c>
      <c r="Q357" s="4" t="s">
        <v>1475</v>
      </c>
      <c r="R357" s="4" t="s">
        <v>2434</v>
      </c>
      <c r="S357" s="5" t="str">
        <f>IF(P357="심사불필요","-",VLOOKUP(K357,'[1]자격증 backdata'!A:G,7,0))</f>
        <v>-</v>
      </c>
      <c r="T357" s="5" t="str">
        <f>IF(S357="-","-",IF(COUNTIFS(B:B,B357,S:S,"필수")&gt;0,"자격요건충족","확인필요"))</f>
        <v>-</v>
      </c>
      <c r="U357" s="5"/>
      <c r="W357" s="5">
        <f>IF(Q357="4급","심사불필요",VLOOKUP(K357,'[1]자격증 backdata'!A:B,2,0))</f>
        <v>0</v>
      </c>
      <c r="X357" s="4">
        <f>IF(R357="A", MIN(20, SUMIFS(W:W, B:B, B357, R:R, "A")),IF(R357="B", MIN(30, SUMIFS(W:W, B:B, B357, R:R, "B")),"비해당분야"))</f>
        <v>16</v>
      </c>
      <c r="Y357" s="4" t="str">
        <f>IF(R357="C",MIN(30,IF(COUNTIFS(B:B,B357,W:W,"가1")=1,25,IF(COUNTIFS(B:B,B357,W:W,"가1")&gt;=2,30,0))+IF(COUNTIFS(B:B,B357,W:W,"나1")&gt;=4,30,IF(COUNTIFS(B:B,B357,W:W,"나1")=3,26,IF(COUNTIFS(B:B,B357,W:W,"나1")=2,22,IF(COUNTIFS(B:B,B357,W:W,"나1")=1,18,0)))))+MIN(30,IF(COUNTIFS(B:B,B357,W:W,"가2")=1,25,IF(COUNTIFS(B:B,B357,W:W,"가2")&gt;=2,30,0))+IF(COUNTIFS(B:B,B357,W:W,"나2")=3,30,IF(COUNTIFS(B:B,B357,W:W,"나2")=2,25,IF(COUNTIFS(B:B,B357,W:W,"나2")=1,20,0)))),"비해당분야")</f>
        <v>비해당분야</v>
      </c>
      <c r="Z357" s="4" t="str">
        <f>IF(R357="C",VLOOKUP(K357,'[1]자격증 backdata'!A:F,6,0),"비해당분야")</f>
        <v>비해당분야</v>
      </c>
      <c r="AA357" s="4" t="str">
        <f>IF(R357="C",SUMIF(B:B,B357,Z:Z),"비해당분야")</f>
        <v>비해당분야</v>
      </c>
      <c r="AB357" s="4" t="str">
        <f>IF(R357="C",SUM(Y357,AA357),"비해당분야")</f>
        <v>비해당분야</v>
      </c>
      <c r="AC357" s="4">
        <f>IF(R357="C",AB357,X357)</f>
        <v>16</v>
      </c>
      <c r="AD357" s="4">
        <f>VLOOKUP(K357,'[1]자격증 backdata'!A:D,4,0)</f>
        <v>5</v>
      </c>
      <c r="AE357" s="4">
        <f>IF(_xlfn.MAXIFS(AD:AD,B:B,B357)&gt;10,10,_xlfn.MAXIFS(AD:AD,B:B,B357))</f>
        <v>5</v>
      </c>
      <c r="AG357" s="5">
        <f>VLOOKUP(K357,'[1]자격증 backdata'!A:C,3,0)</f>
        <v>0</v>
      </c>
      <c r="AH357" s="5">
        <f>COUNTIFS($B:$B,$B357,$AG:$AG,AH$1)</f>
        <v>0</v>
      </c>
      <c r="AI357" s="5">
        <f>COUNTIFS($B:$B,$B357,$AG:$AG,AI$1)</f>
        <v>0</v>
      </c>
      <c r="AJ357" s="5">
        <f>COUNTIFS($B:$B,$B357,$AG:$AG,AJ$1)</f>
        <v>0</v>
      </c>
      <c r="AK357" s="5">
        <f>COUNTIFS($B:$B,$B357,$AG:$AG,AK$1)</f>
        <v>0</v>
      </c>
      <c r="AL357" s="5">
        <f>COUNTIFS($B:$B,$B357,$AG:$AG,AL$1)</f>
        <v>0</v>
      </c>
      <c r="AM357" s="5">
        <f>COUNTIFS($B:$B,$B357,$AG:$AG,AM$1)</f>
        <v>0</v>
      </c>
      <c r="AN357" s="5">
        <f>COUNTIFS($B:$B,$B357,$AG:$AG,AN$1)</f>
        <v>1</v>
      </c>
      <c r="AO357" s="5">
        <f>COUNTIFS($B:$B,$B357,$AG:$AG,AO$1)</f>
        <v>1</v>
      </c>
      <c r="AP357" s="5">
        <f>COUNTIFS($B:$B,$B357,$AG:$AG,AP$1)</f>
        <v>0</v>
      </c>
      <c r="AQ357" s="5">
        <f>COUNTIFS($B:$B,$B357,$AG:$AG,AQ$1)</f>
        <v>1</v>
      </c>
      <c r="AR357" s="5">
        <f>COUNTIFS($B:$B,$B357,$AG:$AG,AR$1)</f>
        <v>0</v>
      </c>
      <c r="AS357" s="5">
        <f>COUNTIFS($B:$B,$B357,$AG:$AG,AS$1)</f>
        <v>0</v>
      </c>
      <c r="AT357" s="5">
        <f>COUNTIFS($B:$B,$B357,$AG:$AG,AT$1)</f>
        <v>1</v>
      </c>
      <c r="AU357" s="5">
        <f>COUNTIFS($B:$B,$B357,$AG:$AG,AU$1)</f>
        <v>0</v>
      </c>
    </row>
    <row r="358" spans="1:47" ht="15" customHeight="1" x14ac:dyDescent="0.35">
      <c r="A358" s="6">
        <f>IF(B357=B358,A357,A357+1)</f>
        <v>117</v>
      </c>
      <c r="B358" s="6" t="s">
        <v>5712</v>
      </c>
      <c r="C358" s="6" t="s">
        <v>5711</v>
      </c>
      <c r="D358" s="6" t="s">
        <v>3044</v>
      </c>
      <c r="E358" s="6" t="s">
        <v>3043</v>
      </c>
      <c r="F358" s="4" t="s">
        <v>7</v>
      </c>
      <c r="G358" s="4" t="s">
        <v>8</v>
      </c>
      <c r="H358" s="4" t="s">
        <v>7</v>
      </c>
      <c r="I358" s="4">
        <v>2</v>
      </c>
      <c r="J358" s="4" t="s">
        <v>653</v>
      </c>
      <c r="K358" s="4" t="s">
        <v>3052</v>
      </c>
      <c r="L358" s="4" t="s">
        <v>651</v>
      </c>
      <c r="M358" s="4" t="s">
        <v>5716</v>
      </c>
      <c r="N358" s="4" t="s">
        <v>3952</v>
      </c>
      <c r="P358" s="4" t="s">
        <v>669</v>
      </c>
      <c r="Q358" s="4" t="s">
        <v>1475</v>
      </c>
      <c r="R358" s="4" t="s">
        <v>2434</v>
      </c>
      <c r="S358" s="5" t="str">
        <f>IF(P358="심사불필요","-",VLOOKUP(K358,'[1]자격증 backdata'!A:G,7,0))</f>
        <v>-</v>
      </c>
      <c r="T358" s="5" t="str">
        <f>IF(S358="-","-",IF(COUNTIFS(B:B,B358,S:S,"필수")&gt;0,"자격요건충족","확인필요"))</f>
        <v>-</v>
      </c>
      <c r="U358" s="5"/>
      <c r="W358" s="5">
        <f>IF(Q358="4급","심사불필요",VLOOKUP(K358,'[1]자격증 backdata'!A:B,2,0))</f>
        <v>4</v>
      </c>
      <c r="X358" s="4">
        <f>IF(R358="A", MIN(20, SUMIFS(W:W, B:B, B358, R:R, "A")),IF(R358="B", MIN(30, SUMIFS(W:W, B:B, B358, R:R, "B")),"비해당분야"))</f>
        <v>16</v>
      </c>
      <c r="Y358" s="4" t="str">
        <f>IF(R358="C",MIN(30,IF(COUNTIFS(B:B,B358,W:W,"가1")=1,25,IF(COUNTIFS(B:B,B358,W:W,"가1")&gt;=2,30,0))+IF(COUNTIFS(B:B,B358,W:W,"나1")&gt;=4,30,IF(COUNTIFS(B:B,B358,W:W,"나1")=3,26,IF(COUNTIFS(B:B,B358,W:W,"나1")=2,22,IF(COUNTIFS(B:B,B358,W:W,"나1")=1,18,0)))))+MIN(30,IF(COUNTIFS(B:B,B358,W:W,"가2")=1,25,IF(COUNTIFS(B:B,B358,W:W,"가2")&gt;=2,30,0))+IF(COUNTIFS(B:B,B358,W:W,"나2")=3,30,IF(COUNTIFS(B:B,B358,W:W,"나2")=2,25,IF(COUNTIFS(B:B,B358,W:W,"나2")=1,20,0)))),"비해당분야")</f>
        <v>비해당분야</v>
      </c>
      <c r="Z358" s="4" t="str">
        <f>IF(R358="C",VLOOKUP(K358,'[1]자격증 backdata'!A:F,6,0),"비해당분야")</f>
        <v>비해당분야</v>
      </c>
      <c r="AA358" s="4" t="str">
        <f>IF(R358="C",SUMIF(B:B,B358,Z:Z),"비해당분야")</f>
        <v>비해당분야</v>
      </c>
      <c r="AB358" s="4" t="str">
        <f>IF(R358="C",SUM(Y358,AA358),"비해당분야")</f>
        <v>비해당분야</v>
      </c>
      <c r="AC358" s="4">
        <f>IF(R358="C",AB358,X358)</f>
        <v>16</v>
      </c>
      <c r="AD358" s="4">
        <f>VLOOKUP(K358,'[1]자격증 backdata'!A:D,4,0)</f>
        <v>0</v>
      </c>
      <c r="AE358" s="4">
        <f>IF(_xlfn.MAXIFS(AD:AD,B:B,B358)&gt;10,10,_xlfn.MAXIFS(AD:AD,B:B,B358))</f>
        <v>5</v>
      </c>
      <c r="AG358" s="5" t="str">
        <f>VLOOKUP(K358,'[1]자격증 backdata'!A:C,3,0)</f>
        <v>H</v>
      </c>
      <c r="AH358" s="5">
        <f>COUNTIFS($B:$B,$B358,$AG:$AG,AH$1)</f>
        <v>0</v>
      </c>
      <c r="AI358" s="5">
        <f>COUNTIFS($B:$B,$B358,$AG:$AG,AI$1)</f>
        <v>0</v>
      </c>
      <c r="AJ358" s="5">
        <f>COUNTIFS($B:$B,$B358,$AG:$AG,AJ$1)</f>
        <v>0</v>
      </c>
      <c r="AK358" s="5">
        <f>COUNTIFS($B:$B,$B358,$AG:$AG,AK$1)</f>
        <v>0</v>
      </c>
      <c r="AL358" s="5">
        <f>COUNTIFS($B:$B,$B358,$AG:$AG,AL$1)</f>
        <v>0</v>
      </c>
      <c r="AM358" s="5">
        <f>COUNTIFS($B:$B,$B358,$AG:$AG,AM$1)</f>
        <v>0</v>
      </c>
      <c r="AN358" s="5">
        <f>COUNTIFS($B:$B,$B358,$AG:$AG,AN$1)</f>
        <v>1</v>
      </c>
      <c r="AO358" s="5">
        <f>COUNTIFS($B:$B,$B358,$AG:$AG,AO$1)</f>
        <v>1</v>
      </c>
      <c r="AP358" s="5">
        <f>COUNTIFS($B:$B,$B358,$AG:$AG,AP$1)</f>
        <v>0</v>
      </c>
      <c r="AQ358" s="5">
        <f>COUNTIFS($B:$B,$B358,$AG:$AG,AQ$1)</f>
        <v>1</v>
      </c>
      <c r="AR358" s="5">
        <f>COUNTIFS($B:$B,$B358,$AG:$AG,AR$1)</f>
        <v>0</v>
      </c>
      <c r="AS358" s="5">
        <f>COUNTIFS($B:$B,$B358,$AG:$AG,AS$1)</f>
        <v>0</v>
      </c>
      <c r="AT358" s="5">
        <f>COUNTIFS($B:$B,$B358,$AG:$AG,AT$1)</f>
        <v>1</v>
      </c>
      <c r="AU358" s="5">
        <f>COUNTIFS($B:$B,$B358,$AG:$AG,AU$1)</f>
        <v>0</v>
      </c>
    </row>
    <row r="359" spans="1:47" ht="15" customHeight="1" x14ac:dyDescent="0.35">
      <c r="A359" s="6">
        <f>IF(B358=B359,A358,A358+1)</f>
        <v>117</v>
      </c>
      <c r="B359" s="6" t="s">
        <v>5712</v>
      </c>
      <c r="C359" s="6" t="s">
        <v>5711</v>
      </c>
      <c r="D359" s="6" t="s">
        <v>3044</v>
      </c>
      <c r="E359" s="6" t="s">
        <v>3043</v>
      </c>
      <c r="F359" s="4" t="s">
        <v>7</v>
      </c>
      <c r="G359" s="4" t="s">
        <v>8</v>
      </c>
      <c r="H359" s="4" t="s">
        <v>7</v>
      </c>
      <c r="I359" s="4">
        <v>3</v>
      </c>
      <c r="J359" s="4" t="s">
        <v>106</v>
      </c>
      <c r="K359" s="4" t="s">
        <v>3057</v>
      </c>
      <c r="L359" s="4" t="s">
        <v>55</v>
      </c>
      <c r="M359" s="4" t="s">
        <v>5715</v>
      </c>
      <c r="N359" s="4" t="s">
        <v>1042</v>
      </c>
      <c r="P359" s="4" t="s">
        <v>669</v>
      </c>
      <c r="Q359" s="4" t="s">
        <v>1475</v>
      </c>
      <c r="R359" s="4" t="s">
        <v>2434</v>
      </c>
      <c r="S359" s="5" t="str">
        <f>IF(P359="심사불필요","-",VLOOKUP(K359,'[1]자격증 backdata'!A:G,7,0))</f>
        <v>-</v>
      </c>
      <c r="T359" s="5" t="str">
        <f>IF(S359="-","-",IF(COUNTIFS(B:B,B359,S:S,"필수")&gt;0,"자격요건충족","확인필요"))</f>
        <v>-</v>
      </c>
      <c r="U359" s="5"/>
      <c r="W359" s="5">
        <f>IF(Q359="4급","심사불필요",VLOOKUP(K359,'[1]자격증 backdata'!A:B,2,0))</f>
        <v>4</v>
      </c>
      <c r="X359" s="4">
        <f>IF(R359="A", MIN(20, SUMIFS(W:W, B:B, B359, R:R, "A")),IF(R359="B", MIN(30, SUMIFS(W:W, B:B, B359, R:R, "B")),"비해당분야"))</f>
        <v>16</v>
      </c>
      <c r="Y359" s="4" t="str">
        <f>IF(R359="C",MIN(30,IF(COUNTIFS(B:B,B359,W:W,"가1")=1,25,IF(COUNTIFS(B:B,B359,W:W,"가1")&gt;=2,30,0))+IF(COUNTIFS(B:B,B359,W:W,"나1")&gt;=4,30,IF(COUNTIFS(B:B,B359,W:W,"나1")=3,26,IF(COUNTIFS(B:B,B359,W:W,"나1")=2,22,IF(COUNTIFS(B:B,B359,W:W,"나1")=1,18,0)))))+MIN(30,IF(COUNTIFS(B:B,B359,W:W,"가2")=1,25,IF(COUNTIFS(B:B,B359,W:W,"가2")&gt;=2,30,0))+IF(COUNTIFS(B:B,B359,W:W,"나2")=3,30,IF(COUNTIFS(B:B,B359,W:W,"나2")=2,25,IF(COUNTIFS(B:B,B359,W:W,"나2")=1,20,0)))),"비해당분야")</f>
        <v>비해당분야</v>
      </c>
      <c r="Z359" s="4" t="str">
        <f>IF(R359="C",VLOOKUP(K359,'[1]자격증 backdata'!A:F,6,0),"비해당분야")</f>
        <v>비해당분야</v>
      </c>
      <c r="AA359" s="4" t="str">
        <f>IF(R359="C",SUMIF(B:B,B359,Z:Z),"비해당분야")</f>
        <v>비해당분야</v>
      </c>
      <c r="AB359" s="4" t="str">
        <f>IF(R359="C",SUM(Y359,AA359),"비해당분야")</f>
        <v>비해당분야</v>
      </c>
      <c r="AC359" s="4">
        <f>IF(R359="C",AB359,X359)</f>
        <v>16</v>
      </c>
      <c r="AD359" s="4">
        <f>VLOOKUP(K359,'[1]자격증 backdata'!A:D,4,0)</f>
        <v>0</v>
      </c>
      <c r="AE359" s="4">
        <f>IF(_xlfn.MAXIFS(AD:AD,B:B,B359)&gt;10,10,_xlfn.MAXIFS(AD:AD,B:B,B359))</f>
        <v>5</v>
      </c>
      <c r="AG359" s="5" t="str">
        <f>VLOOKUP(K359,'[1]자격증 backdata'!A:C,3,0)</f>
        <v>M</v>
      </c>
      <c r="AH359" s="5">
        <f>COUNTIFS($B:$B,$B359,$AG:$AG,AH$1)</f>
        <v>0</v>
      </c>
      <c r="AI359" s="5">
        <f>COUNTIFS($B:$B,$B359,$AG:$AG,AI$1)</f>
        <v>0</v>
      </c>
      <c r="AJ359" s="5">
        <f>COUNTIFS($B:$B,$B359,$AG:$AG,AJ$1)</f>
        <v>0</v>
      </c>
      <c r="AK359" s="5">
        <f>COUNTIFS($B:$B,$B359,$AG:$AG,AK$1)</f>
        <v>0</v>
      </c>
      <c r="AL359" s="5">
        <f>COUNTIFS($B:$B,$B359,$AG:$AG,AL$1)</f>
        <v>0</v>
      </c>
      <c r="AM359" s="5">
        <f>COUNTIFS($B:$B,$B359,$AG:$AG,AM$1)</f>
        <v>0</v>
      </c>
      <c r="AN359" s="5">
        <f>COUNTIFS($B:$B,$B359,$AG:$AG,AN$1)</f>
        <v>1</v>
      </c>
      <c r="AO359" s="5">
        <f>COUNTIFS($B:$B,$B359,$AG:$AG,AO$1)</f>
        <v>1</v>
      </c>
      <c r="AP359" s="5">
        <f>COUNTIFS($B:$B,$B359,$AG:$AG,AP$1)</f>
        <v>0</v>
      </c>
      <c r="AQ359" s="5">
        <f>COUNTIFS($B:$B,$B359,$AG:$AG,AQ$1)</f>
        <v>1</v>
      </c>
      <c r="AR359" s="5">
        <f>COUNTIFS($B:$B,$B359,$AG:$AG,AR$1)</f>
        <v>0</v>
      </c>
      <c r="AS359" s="5">
        <f>COUNTIFS($B:$B,$B359,$AG:$AG,AS$1)</f>
        <v>0</v>
      </c>
      <c r="AT359" s="5">
        <f>COUNTIFS($B:$B,$B359,$AG:$AG,AT$1)</f>
        <v>1</v>
      </c>
      <c r="AU359" s="5">
        <f>COUNTIFS($B:$B,$B359,$AG:$AG,AU$1)</f>
        <v>0</v>
      </c>
    </row>
    <row r="360" spans="1:47" ht="15" customHeight="1" x14ac:dyDescent="0.35">
      <c r="A360" s="6">
        <f>IF(B359=B360,A359,A359+1)</f>
        <v>117</v>
      </c>
      <c r="B360" s="6" t="s">
        <v>5712</v>
      </c>
      <c r="C360" s="6" t="s">
        <v>5711</v>
      </c>
      <c r="D360" s="6" t="s">
        <v>3044</v>
      </c>
      <c r="E360" s="6" t="s">
        <v>3043</v>
      </c>
      <c r="F360" s="4" t="s">
        <v>7</v>
      </c>
      <c r="G360" s="4" t="s">
        <v>8</v>
      </c>
      <c r="H360" s="4" t="s">
        <v>7</v>
      </c>
      <c r="I360" s="4">
        <v>4</v>
      </c>
      <c r="J360" s="4" t="s">
        <v>633</v>
      </c>
      <c r="K360" s="4" t="s">
        <v>3118</v>
      </c>
      <c r="L360" s="4" t="s">
        <v>55</v>
      </c>
      <c r="M360" s="4" t="s">
        <v>5714</v>
      </c>
      <c r="N360" s="4" t="s">
        <v>1526</v>
      </c>
      <c r="P360" s="4" t="s">
        <v>669</v>
      </c>
      <c r="Q360" s="4" t="s">
        <v>1475</v>
      </c>
      <c r="R360" s="4" t="s">
        <v>2434</v>
      </c>
      <c r="S360" s="5" t="str">
        <f>IF(P360="심사불필요","-",VLOOKUP(K360,'[1]자격증 backdata'!A:G,7,0))</f>
        <v>-</v>
      </c>
      <c r="T360" s="5" t="str">
        <f>IF(S360="-","-",IF(COUNTIFS(B:B,B360,S:S,"필수")&gt;0,"자격요건충족","확인필요"))</f>
        <v>-</v>
      </c>
      <c r="U360" s="5"/>
      <c r="W360" s="5">
        <f>IF(Q360="4급","심사불필요",VLOOKUP(K360,'[1]자격증 backdata'!A:B,2,0))</f>
        <v>4</v>
      </c>
      <c r="X360" s="4">
        <f>IF(R360="A", MIN(20, SUMIFS(W:W, B:B, B360, R:R, "A")),IF(R360="B", MIN(30, SUMIFS(W:W, B:B, B360, R:R, "B")),"비해당분야"))</f>
        <v>16</v>
      </c>
      <c r="Y360" s="4" t="str">
        <f>IF(R360="C",MIN(30,IF(COUNTIFS(B:B,B360,W:W,"가1")=1,25,IF(COUNTIFS(B:B,B360,W:W,"가1")&gt;=2,30,0))+IF(COUNTIFS(B:B,B360,W:W,"나1")&gt;=4,30,IF(COUNTIFS(B:B,B360,W:W,"나1")=3,26,IF(COUNTIFS(B:B,B360,W:W,"나1")=2,22,IF(COUNTIFS(B:B,B360,W:W,"나1")=1,18,0)))))+MIN(30,IF(COUNTIFS(B:B,B360,W:W,"가2")=1,25,IF(COUNTIFS(B:B,B360,W:W,"가2")&gt;=2,30,0))+IF(COUNTIFS(B:B,B360,W:W,"나2")=3,30,IF(COUNTIFS(B:B,B360,W:W,"나2")=2,25,IF(COUNTIFS(B:B,B360,W:W,"나2")=1,20,0)))),"비해당분야")</f>
        <v>비해당분야</v>
      </c>
      <c r="Z360" s="4" t="str">
        <f>IF(R360="C",VLOOKUP(K360,'[1]자격증 backdata'!A:F,6,0),"비해당분야")</f>
        <v>비해당분야</v>
      </c>
      <c r="AA360" s="4" t="str">
        <f>IF(R360="C",SUMIF(B:B,B360,Z:Z),"비해당분야")</f>
        <v>비해당분야</v>
      </c>
      <c r="AB360" s="4" t="str">
        <f>IF(R360="C",SUM(Y360,AA360),"비해당분야")</f>
        <v>비해당분야</v>
      </c>
      <c r="AC360" s="4">
        <f>IF(R360="C",AB360,X360)</f>
        <v>16</v>
      </c>
      <c r="AD360" s="4">
        <f>VLOOKUP(K360,'[1]자격증 backdata'!A:D,4,0)</f>
        <v>0</v>
      </c>
      <c r="AE360" s="4">
        <f>IF(_xlfn.MAXIFS(AD:AD,B:B,B360)&gt;10,10,_xlfn.MAXIFS(AD:AD,B:B,B360))</f>
        <v>5</v>
      </c>
      <c r="AG360" s="5" t="str">
        <f>VLOOKUP(K360,'[1]자격증 backdata'!A:C,3,0)</f>
        <v>G</v>
      </c>
      <c r="AH360" s="5">
        <f>COUNTIFS($B:$B,$B360,$AG:$AG,AH$1)</f>
        <v>0</v>
      </c>
      <c r="AI360" s="5">
        <f>COUNTIFS($B:$B,$B360,$AG:$AG,AI$1)</f>
        <v>0</v>
      </c>
      <c r="AJ360" s="5">
        <f>COUNTIFS($B:$B,$B360,$AG:$AG,AJ$1)</f>
        <v>0</v>
      </c>
      <c r="AK360" s="5">
        <f>COUNTIFS($B:$B,$B360,$AG:$AG,AK$1)</f>
        <v>0</v>
      </c>
      <c r="AL360" s="5">
        <f>COUNTIFS($B:$B,$B360,$AG:$AG,AL$1)</f>
        <v>0</v>
      </c>
      <c r="AM360" s="5">
        <f>COUNTIFS($B:$B,$B360,$AG:$AG,AM$1)</f>
        <v>0</v>
      </c>
      <c r="AN360" s="5">
        <f>COUNTIFS($B:$B,$B360,$AG:$AG,AN$1)</f>
        <v>1</v>
      </c>
      <c r="AO360" s="5">
        <f>COUNTIFS($B:$B,$B360,$AG:$AG,AO$1)</f>
        <v>1</v>
      </c>
      <c r="AP360" s="5">
        <f>COUNTIFS($B:$B,$B360,$AG:$AG,AP$1)</f>
        <v>0</v>
      </c>
      <c r="AQ360" s="5">
        <f>COUNTIFS($B:$B,$B360,$AG:$AG,AQ$1)</f>
        <v>1</v>
      </c>
      <c r="AR360" s="5">
        <f>COUNTIFS($B:$B,$B360,$AG:$AG,AR$1)</f>
        <v>0</v>
      </c>
      <c r="AS360" s="5">
        <f>COUNTIFS($B:$B,$B360,$AG:$AG,AS$1)</f>
        <v>0</v>
      </c>
      <c r="AT360" s="5">
        <f>COUNTIFS($B:$B,$B360,$AG:$AG,AT$1)</f>
        <v>1</v>
      </c>
      <c r="AU360" s="5">
        <f>COUNTIFS($B:$B,$B360,$AG:$AG,AU$1)</f>
        <v>0</v>
      </c>
    </row>
    <row r="361" spans="1:47" ht="15" customHeight="1" x14ac:dyDescent="0.35">
      <c r="A361" s="6">
        <f>IF(B360=B361,A360,A360+1)</f>
        <v>117</v>
      </c>
      <c r="B361" s="6" t="s">
        <v>5712</v>
      </c>
      <c r="C361" s="6" t="s">
        <v>5711</v>
      </c>
      <c r="D361" s="6" t="s">
        <v>3044</v>
      </c>
      <c r="E361" s="6" t="s">
        <v>3043</v>
      </c>
      <c r="F361" s="4" t="s">
        <v>7</v>
      </c>
      <c r="G361" s="4" t="s">
        <v>8</v>
      </c>
      <c r="H361" s="4" t="s">
        <v>7</v>
      </c>
      <c r="I361" s="4">
        <v>5</v>
      </c>
      <c r="J361" s="4" t="s">
        <v>28</v>
      </c>
      <c r="K361" s="4" t="s">
        <v>3061</v>
      </c>
      <c r="L361" s="4" t="s">
        <v>26</v>
      </c>
      <c r="M361" s="4" t="s">
        <v>5713</v>
      </c>
      <c r="N361" s="4" t="s">
        <v>120</v>
      </c>
      <c r="P361" s="4" t="s">
        <v>669</v>
      </c>
      <c r="Q361" s="4" t="s">
        <v>1475</v>
      </c>
      <c r="R361" s="4" t="s">
        <v>2434</v>
      </c>
      <c r="S361" s="5" t="str">
        <f>IF(P361="심사불필요","-",VLOOKUP(K361,'[1]자격증 backdata'!A:G,7,0))</f>
        <v>-</v>
      </c>
      <c r="T361" s="5" t="str">
        <f>IF(S361="-","-",IF(COUNTIFS(B:B,B361,S:S,"필수")&gt;0,"자격요건충족","확인필요"))</f>
        <v>-</v>
      </c>
      <c r="U361" s="5"/>
      <c r="W361" s="5">
        <f>IF(Q361="4급","심사불필요",VLOOKUP(K361,'[1]자격증 backdata'!A:B,2,0))</f>
        <v>2</v>
      </c>
      <c r="X361" s="4">
        <f>IF(R361="A", MIN(20, SUMIFS(W:W, B:B, B361, R:R, "A")),IF(R361="B", MIN(30, SUMIFS(W:W, B:B, B361, R:R, "B")),"비해당분야"))</f>
        <v>16</v>
      </c>
      <c r="Y361" s="4" t="str">
        <f>IF(R361="C",MIN(30,IF(COUNTIFS(B:B,B361,W:W,"가1")=1,25,IF(COUNTIFS(B:B,B361,W:W,"가1")&gt;=2,30,0))+IF(COUNTIFS(B:B,B361,W:W,"나1")&gt;=4,30,IF(COUNTIFS(B:B,B361,W:W,"나1")=3,26,IF(COUNTIFS(B:B,B361,W:W,"나1")=2,22,IF(COUNTIFS(B:B,B361,W:W,"나1")=1,18,0)))))+MIN(30,IF(COUNTIFS(B:B,B361,W:W,"가2")=1,25,IF(COUNTIFS(B:B,B361,W:W,"가2")&gt;=2,30,0))+IF(COUNTIFS(B:B,B361,W:W,"나2")=3,30,IF(COUNTIFS(B:B,B361,W:W,"나2")=2,25,IF(COUNTIFS(B:B,B361,W:W,"나2")=1,20,0)))),"비해당분야")</f>
        <v>비해당분야</v>
      </c>
      <c r="Z361" s="4" t="str">
        <f>IF(R361="C",VLOOKUP(K361,'[1]자격증 backdata'!A:F,6,0),"비해당분야")</f>
        <v>비해당분야</v>
      </c>
      <c r="AA361" s="4" t="str">
        <f>IF(R361="C",SUMIF(B:B,B361,Z:Z),"비해당분야")</f>
        <v>비해당분야</v>
      </c>
      <c r="AB361" s="4" t="str">
        <f>IF(R361="C",SUM(Y361,AA361),"비해당분야")</f>
        <v>비해당분야</v>
      </c>
      <c r="AC361" s="4">
        <f>IF(R361="C",AB361,X361)</f>
        <v>16</v>
      </c>
      <c r="AD361" s="4">
        <f>VLOOKUP(K361,'[1]자격증 backdata'!A:D,4,0)</f>
        <v>0</v>
      </c>
      <c r="AE361" s="4">
        <f>IF(_xlfn.MAXIFS(AD:AD,B:B,B361)&gt;10,10,_xlfn.MAXIFS(AD:AD,B:B,B361))</f>
        <v>5</v>
      </c>
      <c r="AG361" s="5">
        <f>VLOOKUP(K361,'[1]자격증 backdata'!A:C,3,0)</f>
        <v>0</v>
      </c>
      <c r="AH361" s="5">
        <f>COUNTIFS($B:$B,$B361,$AG:$AG,AH$1)</f>
        <v>0</v>
      </c>
      <c r="AI361" s="5">
        <f>COUNTIFS($B:$B,$B361,$AG:$AG,AI$1)</f>
        <v>0</v>
      </c>
      <c r="AJ361" s="5">
        <f>COUNTIFS($B:$B,$B361,$AG:$AG,AJ$1)</f>
        <v>0</v>
      </c>
      <c r="AK361" s="5">
        <f>COUNTIFS($B:$B,$B361,$AG:$AG,AK$1)</f>
        <v>0</v>
      </c>
      <c r="AL361" s="5">
        <f>COUNTIFS($B:$B,$B361,$AG:$AG,AL$1)</f>
        <v>0</v>
      </c>
      <c r="AM361" s="5">
        <f>COUNTIFS($B:$B,$B361,$AG:$AG,AM$1)</f>
        <v>0</v>
      </c>
      <c r="AN361" s="5">
        <f>COUNTIFS($B:$B,$B361,$AG:$AG,AN$1)</f>
        <v>1</v>
      </c>
      <c r="AO361" s="5">
        <f>COUNTIFS($B:$B,$B361,$AG:$AG,AO$1)</f>
        <v>1</v>
      </c>
      <c r="AP361" s="5">
        <f>COUNTIFS($B:$B,$B361,$AG:$AG,AP$1)</f>
        <v>0</v>
      </c>
      <c r="AQ361" s="5">
        <f>COUNTIFS($B:$B,$B361,$AG:$AG,AQ$1)</f>
        <v>1</v>
      </c>
      <c r="AR361" s="5">
        <f>COUNTIFS($B:$B,$B361,$AG:$AG,AR$1)</f>
        <v>0</v>
      </c>
      <c r="AS361" s="5">
        <f>COUNTIFS($B:$B,$B361,$AG:$AG,AS$1)</f>
        <v>0</v>
      </c>
      <c r="AT361" s="5">
        <f>COUNTIFS($B:$B,$B361,$AG:$AG,AT$1)</f>
        <v>1</v>
      </c>
      <c r="AU361" s="5">
        <f>COUNTIFS($B:$B,$B361,$AG:$AG,AU$1)</f>
        <v>0</v>
      </c>
    </row>
    <row r="362" spans="1:47" ht="15" customHeight="1" x14ac:dyDescent="0.35">
      <c r="A362" s="6">
        <f>IF(B361=B362,A361,A361+1)</f>
        <v>117</v>
      </c>
      <c r="B362" s="6" t="s">
        <v>5712</v>
      </c>
      <c r="C362" s="6" t="s">
        <v>5711</v>
      </c>
      <c r="D362" s="6" t="s">
        <v>3044</v>
      </c>
      <c r="E362" s="6" t="s">
        <v>3043</v>
      </c>
      <c r="F362" s="4" t="s">
        <v>7</v>
      </c>
      <c r="G362" s="4" t="s">
        <v>8</v>
      </c>
      <c r="H362" s="4" t="s">
        <v>7</v>
      </c>
      <c r="I362" s="4">
        <v>6</v>
      </c>
      <c r="J362" s="4" t="s">
        <v>364</v>
      </c>
      <c r="K362" s="4" t="s">
        <v>3075</v>
      </c>
      <c r="L362" s="4" t="s">
        <v>254</v>
      </c>
      <c r="M362" s="4" t="s">
        <v>5710</v>
      </c>
      <c r="N362" s="4" t="s">
        <v>328</v>
      </c>
      <c r="P362" s="4" t="s">
        <v>669</v>
      </c>
      <c r="Q362" s="4" t="s">
        <v>1475</v>
      </c>
      <c r="R362" s="4" t="s">
        <v>2434</v>
      </c>
      <c r="S362" s="5" t="str">
        <f>IF(P362="심사불필요","-",VLOOKUP(K362,'[1]자격증 backdata'!A:G,7,0))</f>
        <v>-</v>
      </c>
      <c r="T362" s="5" t="str">
        <f>IF(S362="-","-",IF(COUNTIFS(B:B,B362,S:S,"필수")&gt;0,"자격요건충족","확인필요"))</f>
        <v>-</v>
      </c>
      <c r="U362" s="5"/>
      <c r="W362" s="5">
        <f>IF(Q362="4급","심사불필요",VLOOKUP(K362,'[1]자격증 backdata'!A:B,2,0))</f>
        <v>2</v>
      </c>
      <c r="X362" s="4">
        <f>IF(R362="A", MIN(20, SUMIFS(W:W, B:B, B362, R:R, "A")),IF(R362="B", MIN(30, SUMIFS(W:W, B:B, B362, R:R, "B")),"비해당분야"))</f>
        <v>16</v>
      </c>
      <c r="Y362" s="4" t="str">
        <f>IF(R362="C",MIN(30,IF(COUNTIFS(B:B,B362,W:W,"가1")=1,25,IF(COUNTIFS(B:B,B362,W:W,"가1")&gt;=2,30,0))+IF(COUNTIFS(B:B,B362,W:W,"나1")&gt;=4,30,IF(COUNTIFS(B:B,B362,W:W,"나1")=3,26,IF(COUNTIFS(B:B,B362,W:W,"나1")=2,22,IF(COUNTIFS(B:B,B362,W:W,"나1")=1,18,0)))))+MIN(30,IF(COUNTIFS(B:B,B362,W:W,"가2")=1,25,IF(COUNTIFS(B:B,B362,W:W,"가2")&gt;=2,30,0))+IF(COUNTIFS(B:B,B362,W:W,"나2")=3,30,IF(COUNTIFS(B:B,B362,W:W,"나2")=2,25,IF(COUNTIFS(B:B,B362,W:W,"나2")=1,20,0)))),"비해당분야")</f>
        <v>비해당분야</v>
      </c>
      <c r="Z362" s="4" t="str">
        <f>IF(R362="C",VLOOKUP(K362,'[1]자격증 backdata'!A:F,6,0),"비해당분야")</f>
        <v>비해당분야</v>
      </c>
      <c r="AA362" s="4" t="str">
        <f>IF(R362="C",SUMIF(B:B,B362,Z:Z),"비해당분야")</f>
        <v>비해당분야</v>
      </c>
      <c r="AB362" s="4" t="str">
        <f>IF(R362="C",SUM(Y362,AA362),"비해당분야")</f>
        <v>비해당분야</v>
      </c>
      <c r="AC362" s="4">
        <f>IF(R362="C",AB362,X362)</f>
        <v>16</v>
      </c>
      <c r="AD362" s="4">
        <f>VLOOKUP(K362,'[1]자격증 backdata'!A:D,4,0)</f>
        <v>0</v>
      </c>
      <c r="AE362" s="4">
        <f>IF(_xlfn.MAXIFS(AD:AD,B:B,B362)&gt;10,10,_xlfn.MAXIFS(AD:AD,B:B,B362))</f>
        <v>5</v>
      </c>
      <c r="AG362" s="5" t="str">
        <f>VLOOKUP(K362,'[1]자격증 backdata'!A:C,3,0)</f>
        <v>J</v>
      </c>
      <c r="AH362" s="5">
        <f>COUNTIFS($B:$B,$B362,$AG:$AG,AH$1)</f>
        <v>0</v>
      </c>
      <c r="AI362" s="5">
        <f>COUNTIFS($B:$B,$B362,$AG:$AG,AI$1)</f>
        <v>0</v>
      </c>
      <c r="AJ362" s="5">
        <f>COUNTIFS($B:$B,$B362,$AG:$AG,AJ$1)</f>
        <v>0</v>
      </c>
      <c r="AK362" s="5">
        <f>COUNTIFS($B:$B,$B362,$AG:$AG,AK$1)</f>
        <v>0</v>
      </c>
      <c r="AL362" s="5">
        <f>COUNTIFS($B:$B,$B362,$AG:$AG,AL$1)</f>
        <v>0</v>
      </c>
      <c r="AM362" s="5">
        <f>COUNTIFS($B:$B,$B362,$AG:$AG,AM$1)</f>
        <v>0</v>
      </c>
      <c r="AN362" s="5">
        <f>COUNTIFS($B:$B,$B362,$AG:$AG,AN$1)</f>
        <v>1</v>
      </c>
      <c r="AO362" s="5">
        <f>COUNTIFS($B:$B,$B362,$AG:$AG,AO$1)</f>
        <v>1</v>
      </c>
      <c r="AP362" s="5">
        <f>COUNTIFS($B:$B,$B362,$AG:$AG,AP$1)</f>
        <v>0</v>
      </c>
      <c r="AQ362" s="5">
        <f>COUNTIFS($B:$B,$B362,$AG:$AG,AQ$1)</f>
        <v>1</v>
      </c>
      <c r="AR362" s="5">
        <f>COUNTIFS($B:$B,$B362,$AG:$AG,AR$1)</f>
        <v>0</v>
      </c>
      <c r="AS362" s="5">
        <f>COUNTIFS($B:$B,$B362,$AG:$AG,AS$1)</f>
        <v>0</v>
      </c>
      <c r="AT362" s="5">
        <f>COUNTIFS($B:$B,$B362,$AG:$AG,AT$1)</f>
        <v>1</v>
      </c>
      <c r="AU362" s="5">
        <f>COUNTIFS($B:$B,$B362,$AG:$AG,AU$1)</f>
        <v>0</v>
      </c>
    </row>
    <row r="363" spans="1:47" ht="15" customHeight="1" x14ac:dyDescent="0.35">
      <c r="A363" s="3">
        <f>IF(B362=B363,A362,A362+1)</f>
        <v>118</v>
      </c>
      <c r="B363" s="3" t="s">
        <v>5708</v>
      </c>
      <c r="C363" s="3" t="s">
        <v>5707</v>
      </c>
      <c r="D363" s="3" t="s">
        <v>3044</v>
      </c>
      <c r="E363" s="3" t="s">
        <v>3043</v>
      </c>
      <c r="F363" s="4" t="s">
        <v>7</v>
      </c>
      <c r="G363" s="4" t="s">
        <v>8</v>
      </c>
      <c r="H363" s="4" t="s">
        <v>7</v>
      </c>
      <c r="I363" s="3">
        <v>1</v>
      </c>
      <c r="J363" s="3" t="s">
        <v>106</v>
      </c>
      <c r="K363" s="3" t="s">
        <v>3057</v>
      </c>
      <c r="L363" s="3" t="s">
        <v>55</v>
      </c>
      <c r="M363" s="3" t="s">
        <v>5709</v>
      </c>
      <c r="N363" s="3" t="s">
        <v>3493</v>
      </c>
      <c r="P363" s="3" t="s">
        <v>669</v>
      </c>
      <c r="Q363" s="3" t="s">
        <v>1475</v>
      </c>
      <c r="R363" s="3" t="s">
        <v>2434</v>
      </c>
      <c r="S363" s="2" t="str">
        <f>IF(P363="심사불필요","-",VLOOKUP(K363,'[1]자격증 backdata'!A:G,7,0))</f>
        <v>-</v>
      </c>
      <c r="T363" s="2" t="str">
        <f>IF(S363="-","-",IF(COUNTIFS(B:B,B363,S:S,"필수")&gt;0,"자격요건충족","확인필요"))</f>
        <v>-</v>
      </c>
      <c r="U363" s="2"/>
      <c r="W363" s="2">
        <f>IF(Q363="4급","심사불필요",VLOOKUP(K363,'[1]자격증 backdata'!A:B,2,0))</f>
        <v>4</v>
      </c>
      <c r="X363" s="3">
        <f>IF(R363="A", MIN(20, SUMIFS(W:W, B:B, B363, R:R, "A")),IF(R363="B", MIN(30, SUMIFS(W:W, B:B, B363, R:R, "B")),"비해당분야"))</f>
        <v>6</v>
      </c>
      <c r="Y363" s="3" t="str">
        <f>IF(R363="C",MIN(30,IF(COUNTIFS(B:B,B363,W:W,"가1")=1,25,IF(COUNTIFS(B:B,B363,W:W,"가1")&gt;=2,30,0))+IF(COUNTIFS(B:B,B363,W:W,"나1")&gt;=4,30,IF(COUNTIFS(B:B,B363,W:W,"나1")=3,26,IF(COUNTIFS(B:B,B363,W:W,"나1")=2,22,IF(COUNTIFS(B:B,B363,W:W,"나1")=1,18,0)))))+MIN(30,IF(COUNTIFS(B:B,B363,W:W,"가2")=1,25,IF(COUNTIFS(B:B,B363,W:W,"가2")&gt;=2,30,0))+IF(COUNTIFS(B:B,B363,W:W,"나2")=3,30,IF(COUNTIFS(B:B,B363,W:W,"나2")=2,25,IF(COUNTIFS(B:B,B363,W:W,"나2")=1,20,0)))),"비해당분야")</f>
        <v>비해당분야</v>
      </c>
      <c r="Z363" s="3" t="str">
        <f>IF(R363="C",VLOOKUP(K363,'[1]자격증 backdata'!A:F,6,0),"비해당분야")</f>
        <v>비해당분야</v>
      </c>
      <c r="AA363" s="3" t="str">
        <f>IF(R363="C",SUMIF(B:B,B363,Z:Z),"비해당분야")</f>
        <v>비해당분야</v>
      </c>
      <c r="AB363" s="3" t="str">
        <f>IF(R363="C",SUM(Y363,AA363),"비해당분야")</f>
        <v>비해당분야</v>
      </c>
      <c r="AC363" s="3">
        <f>IF(R363="C",AB363,X363)</f>
        <v>6</v>
      </c>
      <c r="AD363" s="3">
        <f>VLOOKUP(K363,'[1]자격증 backdata'!A:D,4,0)</f>
        <v>0</v>
      </c>
      <c r="AE363" s="3">
        <f>IF(_xlfn.MAXIFS(AD:AD,B:B,B363)&gt;10,10,_xlfn.MAXIFS(AD:AD,B:B,B363))</f>
        <v>0</v>
      </c>
      <c r="AG363" s="2" t="str">
        <f>VLOOKUP(K363,'[1]자격증 backdata'!A:C,3,0)</f>
        <v>M</v>
      </c>
      <c r="AH363" s="2">
        <f>COUNTIFS($B:$B,$B363,$AG:$AG,AH$1)</f>
        <v>0</v>
      </c>
      <c r="AI363" s="2">
        <f>COUNTIFS($B:$B,$B363,$AG:$AG,AI$1)</f>
        <v>0</v>
      </c>
      <c r="AJ363" s="2">
        <f>COUNTIFS($B:$B,$B363,$AG:$AG,AJ$1)</f>
        <v>0</v>
      </c>
      <c r="AK363" s="2">
        <f>COUNTIFS($B:$B,$B363,$AG:$AG,AK$1)</f>
        <v>0</v>
      </c>
      <c r="AL363" s="2">
        <f>COUNTIFS($B:$B,$B363,$AG:$AG,AL$1)</f>
        <v>0</v>
      </c>
      <c r="AM363" s="2">
        <f>COUNTIFS($B:$B,$B363,$AG:$AG,AM$1)</f>
        <v>0</v>
      </c>
      <c r="AN363" s="2">
        <f>COUNTIFS($B:$B,$B363,$AG:$AG,AN$1)</f>
        <v>0</v>
      </c>
      <c r="AO363" s="2">
        <f>COUNTIFS($B:$B,$B363,$AG:$AG,AO$1)</f>
        <v>0</v>
      </c>
      <c r="AP363" s="2">
        <f>COUNTIFS($B:$B,$B363,$AG:$AG,AP$1)</f>
        <v>0</v>
      </c>
      <c r="AQ363" s="2">
        <f>COUNTIFS($B:$B,$B363,$AG:$AG,AQ$1)</f>
        <v>0</v>
      </c>
      <c r="AR363" s="2">
        <f>COUNTIFS($B:$B,$B363,$AG:$AG,AR$1)</f>
        <v>0</v>
      </c>
      <c r="AS363" s="2">
        <f>COUNTIFS($B:$B,$B363,$AG:$AG,AS$1)</f>
        <v>0</v>
      </c>
      <c r="AT363" s="2">
        <f>COUNTIFS($B:$B,$B363,$AG:$AG,AT$1)</f>
        <v>1</v>
      </c>
      <c r="AU363" s="2">
        <f>COUNTIFS($B:$B,$B363,$AG:$AG,AU$1)</f>
        <v>0</v>
      </c>
    </row>
    <row r="364" spans="1:47" ht="15" customHeight="1" x14ac:dyDescent="0.35">
      <c r="A364" s="7">
        <f>IF(B363=B364,A363,A363+1)</f>
        <v>118</v>
      </c>
      <c r="B364" s="7" t="s">
        <v>5708</v>
      </c>
      <c r="C364" s="7" t="s">
        <v>5707</v>
      </c>
      <c r="D364" s="7" t="s">
        <v>3044</v>
      </c>
      <c r="E364" s="7" t="s">
        <v>3043</v>
      </c>
      <c r="F364" s="4" t="s">
        <v>7</v>
      </c>
      <c r="G364" s="4" t="s">
        <v>8</v>
      </c>
      <c r="H364" s="4" t="s">
        <v>7</v>
      </c>
      <c r="I364" s="3">
        <v>2</v>
      </c>
      <c r="J364" s="3" t="s">
        <v>28</v>
      </c>
      <c r="K364" s="3" t="s">
        <v>3061</v>
      </c>
      <c r="L364" s="3" t="s">
        <v>26</v>
      </c>
      <c r="M364" s="3" t="s">
        <v>5706</v>
      </c>
      <c r="N364" s="3" t="s">
        <v>120</v>
      </c>
      <c r="P364" s="3" t="s">
        <v>669</v>
      </c>
      <c r="Q364" s="3" t="s">
        <v>1475</v>
      </c>
      <c r="R364" s="3" t="s">
        <v>2434</v>
      </c>
      <c r="S364" s="2" t="str">
        <f>IF(P364="심사불필요","-",VLOOKUP(K364,'[1]자격증 backdata'!A:G,7,0))</f>
        <v>-</v>
      </c>
      <c r="T364" s="2" t="str">
        <f>IF(S364="-","-",IF(COUNTIFS(B:B,B364,S:S,"필수")&gt;0,"자격요건충족","확인필요"))</f>
        <v>-</v>
      </c>
      <c r="U364" s="2"/>
      <c r="W364" s="2">
        <f>IF(Q364="4급","심사불필요",VLOOKUP(K364,'[1]자격증 backdata'!A:B,2,0))</f>
        <v>2</v>
      </c>
      <c r="X364" s="3">
        <f>IF(R364="A", MIN(20, SUMIFS(W:W, B:B, B364, R:R, "A")),IF(R364="B", MIN(30, SUMIFS(W:W, B:B, B364, R:R, "B")),"비해당분야"))</f>
        <v>6</v>
      </c>
      <c r="Y364" s="3" t="str">
        <f>IF(R364="C",MIN(30,IF(COUNTIFS(B:B,B364,W:W,"가1")=1,25,IF(COUNTIFS(B:B,B364,W:W,"가1")&gt;=2,30,0))+IF(COUNTIFS(B:B,B364,W:W,"나1")&gt;=4,30,IF(COUNTIFS(B:B,B364,W:W,"나1")=3,26,IF(COUNTIFS(B:B,B364,W:W,"나1")=2,22,IF(COUNTIFS(B:B,B364,W:W,"나1")=1,18,0)))))+MIN(30,IF(COUNTIFS(B:B,B364,W:W,"가2")=1,25,IF(COUNTIFS(B:B,B364,W:W,"가2")&gt;=2,30,0))+IF(COUNTIFS(B:B,B364,W:W,"나2")=3,30,IF(COUNTIFS(B:B,B364,W:W,"나2")=2,25,IF(COUNTIFS(B:B,B364,W:W,"나2")=1,20,0)))),"비해당분야")</f>
        <v>비해당분야</v>
      </c>
      <c r="Z364" s="3" t="str">
        <f>IF(R364="C",VLOOKUP(K364,'[1]자격증 backdata'!A:F,6,0),"비해당분야")</f>
        <v>비해당분야</v>
      </c>
      <c r="AA364" s="3" t="str">
        <f>IF(R364="C",SUMIF(B:B,B364,Z:Z),"비해당분야")</f>
        <v>비해당분야</v>
      </c>
      <c r="AB364" s="3" t="str">
        <f>IF(R364="C",SUM(Y364,AA364),"비해당분야")</f>
        <v>비해당분야</v>
      </c>
      <c r="AC364" s="3">
        <f>IF(R364="C",AB364,X364)</f>
        <v>6</v>
      </c>
      <c r="AD364" s="3">
        <f>VLOOKUP(K364,'[1]자격증 backdata'!A:D,4,0)</f>
        <v>0</v>
      </c>
      <c r="AE364" s="3">
        <f>IF(_xlfn.MAXIFS(AD:AD,B:B,B364)&gt;10,10,_xlfn.MAXIFS(AD:AD,B:B,B364))</f>
        <v>0</v>
      </c>
      <c r="AG364" s="2">
        <f>VLOOKUP(K364,'[1]자격증 backdata'!A:C,3,0)</f>
        <v>0</v>
      </c>
      <c r="AH364" s="2">
        <f>COUNTIFS($B:$B,$B364,$AG:$AG,AH$1)</f>
        <v>0</v>
      </c>
      <c r="AI364" s="2">
        <f>COUNTIFS($B:$B,$B364,$AG:$AG,AI$1)</f>
        <v>0</v>
      </c>
      <c r="AJ364" s="2">
        <f>COUNTIFS($B:$B,$B364,$AG:$AG,AJ$1)</f>
        <v>0</v>
      </c>
      <c r="AK364" s="2">
        <f>COUNTIFS($B:$B,$B364,$AG:$AG,AK$1)</f>
        <v>0</v>
      </c>
      <c r="AL364" s="2">
        <f>COUNTIFS($B:$B,$B364,$AG:$AG,AL$1)</f>
        <v>0</v>
      </c>
      <c r="AM364" s="2">
        <f>COUNTIFS($B:$B,$B364,$AG:$AG,AM$1)</f>
        <v>0</v>
      </c>
      <c r="AN364" s="2">
        <f>COUNTIFS($B:$B,$B364,$AG:$AG,AN$1)</f>
        <v>0</v>
      </c>
      <c r="AO364" s="2">
        <f>COUNTIFS($B:$B,$B364,$AG:$AG,AO$1)</f>
        <v>0</v>
      </c>
      <c r="AP364" s="2">
        <f>COUNTIFS($B:$B,$B364,$AG:$AG,AP$1)</f>
        <v>0</v>
      </c>
      <c r="AQ364" s="2">
        <f>COUNTIFS($B:$B,$B364,$AG:$AG,AQ$1)</f>
        <v>0</v>
      </c>
      <c r="AR364" s="2">
        <f>COUNTIFS($B:$B,$B364,$AG:$AG,AR$1)</f>
        <v>0</v>
      </c>
      <c r="AS364" s="2">
        <f>COUNTIFS($B:$B,$B364,$AG:$AG,AS$1)</f>
        <v>0</v>
      </c>
      <c r="AT364" s="2">
        <f>COUNTIFS($B:$B,$B364,$AG:$AG,AT$1)</f>
        <v>1</v>
      </c>
      <c r="AU364" s="2">
        <f>COUNTIFS($B:$B,$B364,$AG:$AG,AU$1)</f>
        <v>0</v>
      </c>
    </row>
    <row r="365" spans="1:47" ht="15" customHeight="1" x14ac:dyDescent="0.35">
      <c r="A365" s="4">
        <f>IF(B364=B365,A364,A364+1)</f>
        <v>119</v>
      </c>
      <c r="B365" s="4" t="s">
        <v>5705</v>
      </c>
      <c r="C365" s="4" t="s">
        <v>1299</v>
      </c>
      <c r="D365" s="4" t="s">
        <v>3044</v>
      </c>
      <c r="E365" s="4" t="s">
        <v>3043</v>
      </c>
      <c r="F365" s="4" t="s">
        <v>7</v>
      </c>
      <c r="G365" s="4" t="s">
        <v>8</v>
      </c>
      <c r="H365" s="4" t="s">
        <v>7</v>
      </c>
      <c r="I365" s="4">
        <v>1</v>
      </c>
      <c r="J365" s="4" t="s">
        <v>38</v>
      </c>
      <c r="K365" s="4" t="s">
        <v>3059</v>
      </c>
      <c r="L365" s="4" t="s">
        <v>36</v>
      </c>
      <c r="M365" s="4" t="s">
        <v>5704</v>
      </c>
      <c r="N365" s="4" t="s">
        <v>244</v>
      </c>
      <c r="P365" s="4" t="s">
        <v>669</v>
      </c>
      <c r="Q365" s="4" t="s">
        <v>1475</v>
      </c>
      <c r="R365" s="4" t="s">
        <v>2434</v>
      </c>
      <c r="S365" s="5" t="str">
        <f>IF(P365="심사불필요","-",VLOOKUP(K365,'[1]자격증 backdata'!A:G,7,0))</f>
        <v>-</v>
      </c>
      <c r="T365" s="5" t="str">
        <f>IF(S365="-","-",IF(COUNTIFS(B:B,B365,S:S,"필수")&gt;0,"자격요건충족","확인필요"))</f>
        <v>-</v>
      </c>
      <c r="U365" s="5"/>
      <c r="W365" s="5">
        <f>IF(Q365="4급","심사불필요",VLOOKUP(K365,'[1]자격증 backdata'!A:B,2,0))</f>
        <v>0</v>
      </c>
      <c r="X365" s="4">
        <f>IF(R365="A", MIN(20, SUMIFS(W:W, B:B, B365, R:R, "A")),IF(R365="B", MIN(30, SUMIFS(W:W, B:B, B365, R:R, "B")),"비해당분야"))</f>
        <v>0</v>
      </c>
      <c r="Y365" s="4" t="str">
        <f>IF(R365="C",MIN(30,IF(COUNTIFS(B:B,B365,W:W,"가1")=1,25,IF(COUNTIFS(B:B,B365,W:W,"가1")&gt;=2,30,0))+IF(COUNTIFS(B:B,B365,W:W,"나1")&gt;=4,30,IF(COUNTIFS(B:B,B365,W:W,"나1")=3,26,IF(COUNTIFS(B:B,B365,W:W,"나1")=2,22,IF(COUNTIFS(B:B,B365,W:W,"나1")=1,18,0)))))+MIN(30,IF(COUNTIFS(B:B,B365,W:W,"가2")=1,25,IF(COUNTIFS(B:B,B365,W:W,"가2")&gt;=2,30,0))+IF(COUNTIFS(B:B,B365,W:W,"나2")=3,30,IF(COUNTIFS(B:B,B365,W:W,"나2")=2,25,IF(COUNTIFS(B:B,B365,W:W,"나2")=1,20,0)))),"비해당분야")</f>
        <v>비해당분야</v>
      </c>
      <c r="Z365" s="4" t="str">
        <f>IF(R365="C",VLOOKUP(K365,'[1]자격증 backdata'!A:F,6,0),"비해당분야")</f>
        <v>비해당분야</v>
      </c>
      <c r="AA365" s="4" t="str">
        <f>IF(R365="C",SUMIF(B:B,B365,Z:Z),"비해당분야")</f>
        <v>비해당분야</v>
      </c>
      <c r="AB365" s="4" t="str">
        <f>IF(R365="C",SUM(Y365,AA365),"비해당분야")</f>
        <v>비해당분야</v>
      </c>
      <c r="AC365" s="4">
        <f>IF(R365="C",AB365,X365)</f>
        <v>0</v>
      </c>
      <c r="AD365" s="4">
        <f>VLOOKUP(K365,'[1]자격증 backdata'!A:D,4,0)</f>
        <v>5</v>
      </c>
      <c r="AE365" s="4">
        <f>IF(_xlfn.MAXIFS(AD:AD,B:B,B365)&gt;10,10,_xlfn.MAXIFS(AD:AD,B:B,B365))</f>
        <v>5</v>
      </c>
      <c r="AG365" s="5">
        <f>VLOOKUP(K365,'[1]자격증 backdata'!A:C,3,0)</f>
        <v>0</v>
      </c>
      <c r="AH365" s="5">
        <f>COUNTIFS($B:$B,$B365,$AG:$AG,AH$1)</f>
        <v>0</v>
      </c>
      <c r="AI365" s="5">
        <f>COUNTIFS($B:$B,$B365,$AG:$AG,AI$1)</f>
        <v>0</v>
      </c>
      <c r="AJ365" s="5">
        <f>COUNTIFS($B:$B,$B365,$AG:$AG,AJ$1)</f>
        <v>0</v>
      </c>
      <c r="AK365" s="5">
        <f>COUNTIFS($B:$B,$B365,$AG:$AG,AK$1)</f>
        <v>0</v>
      </c>
      <c r="AL365" s="5">
        <f>COUNTIFS($B:$B,$B365,$AG:$AG,AL$1)</f>
        <v>0</v>
      </c>
      <c r="AM365" s="5">
        <f>COUNTIFS($B:$B,$B365,$AG:$AG,AM$1)</f>
        <v>0</v>
      </c>
      <c r="AN365" s="5">
        <f>COUNTIFS($B:$B,$B365,$AG:$AG,AN$1)</f>
        <v>0</v>
      </c>
      <c r="AO365" s="5">
        <f>COUNTIFS($B:$B,$B365,$AG:$AG,AO$1)</f>
        <v>0</v>
      </c>
      <c r="AP365" s="5">
        <f>COUNTIFS($B:$B,$B365,$AG:$AG,AP$1)</f>
        <v>0</v>
      </c>
      <c r="AQ365" s="5">
        <f>COUNTIFS($B:$B,$B365,$AG:$AG,AQ$1)</f>
        <v>0</v>
      </c>
      <c r="AR365" s="5">
        <f>COUNTIFS($B:$B,$B365,$AG:$AG,AR$1)</f>
        <v>0</v>
      </c>
      <c r="AS365" s="5">
        <f>COUNTIFS($B:$B,$B365,$AG:$AG,AS$1)</f>
        <v>0</v>
      </c>
      <c r="AT365" s="5">
        <f>COUNTIFS($B:$B,$B365,$AG:$AG,AT$1)</f>
        <v>0</v>
      </c>
      <c r="AU365" s="5">
        <f>COUNTIFS($B:$B,$B365,$AG:$AG,AU$1)</f>
        <v>0</v>
      </c>
    </row>
    <row r="366" spans="1:47" ht="15" customHeight="1" x14ac:dyDescent="0.35">
      <c r="A366" s="3">
        <f>IF(B365=B366,A365,A365+1)</f>
        <v>120</v>
      </c>
      <c r="B366" s="3" t="s">
        <v>5701</v>
      </c>
      <c r="C366" s="3" t="s">
        <v>5700</v>
      </c>
      <c r="D366" s="3" t="s">
        <v>3044</v>
      </c>
      <c r="E366" s="3" t="s">
        <v>3043</v>
      </c>
      <c r="F366" s="4" t="s">
        <v>7</v>
      </c>
      <c r="G366" s="4" t="s">
        <v>8</v>
      </c>
      <c r="H366" s="4" t="s">
        <v>7</v>
      </c>
      <c r="I366" s="3">
        <v>1</v>
      </c>
      <c r="J366" s="3" t="s">
        <v>69</v>
      </c>
      <c r="K366" s="3" t="s">
        <v>3065</v>
      </c>
      <c r="L366" s="3" t="s">
        <v>36</v>
      </c>
      <c r="M366" s="3" t="s">
        <v>5703</v>
      </c>
      <c r="N366" s="3" t="s">
        <v>90</v>
      </c>
      <c r="P366" s="3" t="s">
        <v>669</v>
      </c>
      <c r="Q366" s="3" t="s">
        <v>1475</v>
      </c>
      <c r="R366" s="3" t="s">
        <v>2434</v>
      </c>
      <c r="S366" s="2" t="str">
        <f>IF(P366="심사불필요","-",VLOOKUP(K366,'[1]자격증 backdata'!A:G,7,0))</f>
        <v>-</v>
      </c>
      <c r="T366" s="2" t="str">
        <f>IF(S366="-","-",IF(COUNTIFS(B:B,B366,S:S,"필수")&gt;0,"자격요건충족","확인필요"))</f>
        <v>-</v>
      </c>
      <c r="U366" s="2"/>
      <c r="W366" s="2">
        <f>IF(Q366="4급","심사불필요",VLOOKUP(K366,'[1]자격증 backdata'!A:B,2,0))</f>
        <v>0</v>
      </c>
      <c r="X366" s="3">
        <f>IF(R366="A", MIN(20, SUMIFS(W:W, B:B, B366, R:R, "A")),IF(R366="B", MIN(30, SUMIFS(W:W, B:B, B366, R:R, "B")),"비해당분야"))</f>
        <v>6</v>
      </c>
      <c r="Y366" s="3" t="str">
        <f>IF(R366="C",MIN(30,IF(COUNTIFS(B:B,B366,W:W,"가1")=1,25,IF(COUNTIFS(B:B,B366,W:W,"가1")&gt;=2,30,0))+IF(COUNTIFS(B:B,B366,W:W,"나1")&gt;=4,30,IF(COUNTIFS(B:B,B366,W:W,"나1")=3,26,IF(COUNTIFS(B:B,B366,W:W,"나1")=2,22,IF(COUNTIFS(B:B,B366,W:W,"나1")=1,18,0)))))+MIN(30,IF(COUNTIFS(B:B,B366,W:W,"가2")=1,25,IF(COUNTIFS(B:B,B366,W:W,"가2")&gt;=2,30,0))+IF(COUNTIFS(B:B,B366,W:W,"나2")=3,30,IF(COUNTIFS(B:B,B366,W:W,"나2")=2,25,IF(COUNTIFS(B:B,B366,W:W,"나2")=1,20,0)))),"비해당분야")</f>
        <v>비해당분야</v>
      </c>
      <c r="Z366" s="3" t="str">
        <f>IF(R366="C",VLOOKUP(K366,'[1]자격증 backdata'!A:F,6,0),"비해당분야")</f>
        <v>비해당분야</v>
      </c>
      <c r="AA366" s="3" t="str">
        <f>IF(R366="C",SUMIF(B:B,B366,Z:Z),"비해당분야")</f>
        <v>비해당분야</v>
      </c>
      <c r="AB366" s="3" t="str">
        <f>IF(R366="C",SUM(Y366,AA366),"비해당분야")</f>
        <v>비해당분야</v>
      </c>
      <c r="AC366" s="3">
        <f>IF(R366="C",AB366,X366)</f>
        <v>6</v>
      </c>
      <c r="AD366" s="3">
        <f>VLOOKUP(K366,'[1]자격증 backdata'!A:D,4,0)</f>
        <v>5</v>
      </c>
      <c r="AE366" s="3">
        <f>IF(_xlfn.MAXIFS(AD:AD,B:B,B366)&gt;10,10,_xlfn.MAXIFS(AD:AD,B:B,B366))</f>
        <v>5</v>
      </c>
      <c r="AG366" s="2">
        <f>VLOOKUP(K366,'[1]자격증 backdata'!A:C,3,0)</f>
        <v>0</v>
      </c>
      <c r="AH366" s="2">
        <f>COUNTIFS($B:$B,$B366,$AG:$AG,AH$1)</f>
        <v>0</v>
      </c>
      <c r="AI366" s="2">
        <f>COUNTIFS($B:$B,$B366,$AG:$AG,AI$1)</f>
        <v>0</v>
      </c>
      <c r="AJ366" s="2">
        <f>COUNTIFS($B:$B,$B366,$AG:$AG,AJ$1)</f>
        <v>0</v>
      </c>
      <c r="AK366" s="2">
        <f>COUNTIFS($B:$B,$B366,$AG:$AG,AK$1)</f>
        <v>0</v>
      </c>
      <c r="AL366" s="2">
        <f>COUNTIFS($B:$B,$B366,$AG:$AG,AL$1)</f>
        <v>0</v>
      </c>
      <c r="AM366" s="2">
        <f>COUNTIFS($B:$B,$B366,$AG:$AG,AM$1)</f>
        <v>0</v>
      </c>
      <c r="AN366" s="2">
        <f>COUNTIFS($B:$B,$B366,$AG:$AG,AN$1)</f>
        <v>1</v>
      </c>
      <c r="AO366" s="2">
        <f>COUNTIFS($B:$B,$B366,$AG:$AG,AO$1)</f>
        <v>0</v>
      </c>
      <c r="AP366" s="2">
        <f>COUNTIFS($B:$B,$B366,$AG:$AG,AP$1)</f>
        <v>0</v>
      </c>
      <c r="AQ366" s="2">
        <f>COUNTIFS($B:$B,$B366,$AG:$AG,AQ$1)</f>
        <v>0</v>
      </c>
      <c r="AR366" s="2">
        <f>COUNTIFS($B:$B,$B366,$AG:$AG,AR$1)</f>
        <v>0</v>
      </c>
      <c r="AS366" s="2">
        <f>COUNTIFS($B:$B,$B366,$AG:$AG,AS$1)</f>
        <v>0</v>
      </c>
      <c r="AT366" s="2">
        <f>COUNTIFS($B:$B,$B366,$AG:$AG,AT$1)</f>
        <v>1</v>
      </c>
      <c r="AU366" s="2">
        <f>COUNTIFS($B:$B,$B366,$AG:$AG,AU$1)</f>
        <v>0</v>
      </c>
    </row>
    <row r="367" spans="1:47" ht="15" customHeight="1" x14ac:dyDescent="0.35">
      <c r="A367" s="7">
        <f>IF(B366=B367,A366,A366+1)</f>
        <v>120</v>
      </c>
      <c r="B367" s="7" t="s">
        <v>5701</v>
      </c>
      <c r="C367" s="7" t="s">
        <v>5700</v>
      </c>
      <c r="D367" s="7" t="s">
        <v>3044</v>
      </c>
      <c r="E367" s="7" t="s">
        <v>3043</v>
      </c>
      <c r="F367" s="4" t="s">
        <v>7</v>
      </c>
      <c r="G367" s="4" t="s">
        <v>8</v>
      </c>
      <c r="H367" s="4" t="s">
        <v>7</v>
      </c>
      <c r="I367" s="3">
        <v>2</v>
      </c>
      <c r="J367" s="3" t="s">
        <v>106</v>
      </c>
      <c r="K367" s="3" t="s">
        <v>3057</v>
      </c>
      <c r="L367" s="3" t="s">
        <v>55</v>
      </c>
      <c r="M367" s="3" t="s">
        <v>5702</v>
      </c>
      <c r="N367" s="3" t="s">
        <v>2076</v>
      </c>
      <c r="P367" s="3" t="s">
        <v>669</v>
      </c>
      <c r="Q367" s="3" t="s">
        <v>1475</v>
      </c>
      <c r="R367" s="3" t="s">
        <v>2434</v>
      </c>
      <c r="S367" s="2" t="str">
        <f>IF(P367="심사불필요","-",VLOOKUP(K367,'[1]자격증 backdata'!A:G,7,0))</f>
        <v>-</v>
      </c>
      <c r="T367" s="2" t="str">
        <f>IF(S367="-","-",IF(COUNTIFS(B:B,B367,S:S,"필수")&gt;0,"자격요건충족","확인필요"))</f>
        <v>-</v>
      </c>
      <c r="U367" s="2"/>
      <c r="W367" s="2">
        <f>IF(Q367="4급","심사불필요",VLOOKUP(K367,'[1]자격증 backdata'!A:B,2,0))</f>
        <v>4</v>
      </c>
      <c r="X367" s="3">
        <f>IF(R367="A", MIN(20, SUMIFS(W:W, B:B, B367, R:R, "A")),IF(R367="B", MIN(30, SUMIFS(W:W, B:B, B367, R:R, "B")),"비해당분야"))</f>
        <v>6</v>
      </c>
      <c r="Y367" s="3" t="str">
        <f>IF(R367="C",MIN(30,IF(COUNTIFS(B:B,B367,W:W,"가1")=1,25,IF(COUNTIFS(B:B,B367,W:W,"가1")&gt;=2,30,0))+IF(COUNTIFS(B:B,B367,W:W,"나1")&gt;=4,30,IF(COUNTIFS(B:B,B367,W:W,"나1")=3,26,IF(COUNTIFS(B:B,B367,W:W,"나1")=2,22,IF(COUNTIFS(B:B,B367,W:W,"나1")=1,18,0)))))+MIN(30,IF(COUNTIFS(B:B,B367,W:W,"가2")=1,25,IF(COUNTIFS(B:B,B367,W:W,"가2")&gt;=2,30,0))+IF(COUNTIFS(B:B,B367,W:W,"나2")=3,30,IF(COUNTIFS(B:B,B367,W:W,"나2")=2,25,IF(COUNTIFS(B:B,B367,W:W,"나2")=1,20,0)))),"비해당분야")</f>
        <v>비해당분야</v>
      </c>
      <c r="Z367" s="3" t="str">
        <f>IF(R367="C",VLOOKUP(K367,'[1]자격증 backdata'!A:F,6,0),"비해당분야")</f>
        <v>비해당분야</v>
      </c>
      <c r="AA367" s="3" t="str">
        <f>IF(R367="C",SUMIF(B:B,B367,Z:Z),"비해당분야")</f>
        <v>비해당분야</v>
      </c>
      <c r="AB367" s="3" t="str">
        <f>IF(R367="C",SUM(Y367,AA367),"비해당분야")</f>
        <v>비해당분야</v>
      </c>
      <c r="AC367" s="3">
        <f>IF(R367="C",AB367,X367)</f>
        <v>6</v>
      </c>
      <c r="AD367" s="3">
        <f>VLOOKUP(K367,'[1]자격증 backdata'!A:D,4,0)</f>
        <v>0</v>
      </c>
      <c r="AE367" s="3">
        <f>IF(_xlfn.MAXIFS(AD:AD,B:B,B367)&gt;10,10,_xlfn.MAXIFS(AD:AD,B:B,B367))</f>
        <v>5</v>
      </c>
      <c r="AG367" s="2" t="str">
        <f>VLOOKUP(K367,'[1]자격증 backdata'!A:C,3,0)</f>
        <v>M</v>
      </c>
      <c r="AH367" s="2">
        <f>COUNTIFS($B:$B,$B367,$AG:$AG,AH$1)</f>
        <v>0</v>
      </c>
      <c r="AI367" s="2">
        <f>COUNTIFS($B:$B,$B367,$AG:$AG,AI$1)</f>
        <v>0</v>
      </c>
      <c r="AJ367" s="2">
        <f>COUNTIFS($B:$B,$B367,$AG:$AG,AJ$1)</f>
        <v>0</v>
      </c>
      <c r="AK367" s="2">
        <f>COUNTIFS($B:$B,$B367,$AG:$AG,AK$1)</f>
        <v>0</v>
      </c>
      <c r="AL367" s="2">
        <f>COUNTIFS($B:$B,$B367,$AG:$AG,AL$1)</f>
        <v>0</v>
      </c>
      <c r="AM367" s="2">
        <f>COUNTIFS($B:$B,$B367,$AG:$AG,AM$1)</f>
        <v>0</v>
      </c>
      <c r="AN367" s="2">
        <f>COUNTIFS($B:$B,$B367,$AG:$AG,AN$1)</f>
        <v>1</v>
      </c>
      <c r="AO367" s="2">
        <f>COUNTIFS($B:$B,$B367,$AG:$AG,AO$1)</f>
        <v>0</v>
      </c>
      <c r="AP367" s="2">
        <f>COUNTIFS($B:$B,$B367,$AG:$AG,AP$1)</f>
        <v>0</v>
      </c>
      <c r="AQ367" s="2">
        <f>COUNTIFS($B:$B,$B367,$AG:$AG,AQ$1)</f>
        <v>0</v>
      </c>
      <c r="AR367" s="2">
        <f>COUNTIFS($B:$B,$B367,$AG:$AG,AR$1)</f>
        <v>0</v>
      </c>
      <c r="AS367" s="2">
        <f>COUNTIFS($B:$B,$B367,$AG:$AG,AS$1)</f>
        <v>0</v>
      </c>
      <c r="AT367" s="2">
        <f>COUNTIFS($B:$B,$B367,$AG:$AG,AT$1)</f>
        <v>1</v>
      </c>
      <c r="AU367" s="2">
        <f>COUNTIFS($B:$B,$B367,$AG:$AG,AU$1)</f>
        <v>0</v>
      </c>
    </row>
    <row r="368" spans="1:47" ht="15" customHeight="1" x14ac:dyDescent="0.35">
      <c r="A368" s="7">
        <f>IF(B367=B368,A367,A367+1)</f>
        <v>120</v>
      </c>
      <c r="B368" s="7" t="s">
        <v>5701</v>
      </c>
      <c r="C368" s="7" t="s">
        <v>5700</v>
      </c>
      <c r="D368" s="7" t="s">
        <v>3044</v>
      </c>
      <c r="E368" s="7" t="s">
        <v>3043</v>
      </c>
      <c r="F368" s="4" t="s">
        <v>7</v>
      </c>
      <c r="G368" s="4" t="s">
        <v>8</v>
      </c>
      <c r="H368" s="4" t="s">
        <v>7</v>
      </c>
      <c r="I368" s="3">
        <v>3</v>
      </c>
      <c r="J368" s="3" t="s">
        <v>411</v>
      </c>
      <c r="K368" s="3" t="s">
        <v>3042</v>
      </c>
      <c r="L368" s="3" t="s">
        <v>55</v>
      </c>
      <c r="M368" s="3" t="s">
        <v>5699</v>
      </c>
      <c r="N368" s="3" t="s">
        <v>3878</v>
      </c>
      <c r="P368" s="3" t="s">
        <v>669</v>
      </c>
      <c r="Q368" s="3" t="s">
        <v>1475</v>
      </c>
      <c r="R368" s="3" t="s">
        <v>2434</v>
      </c>
      <c r="S368" s="2" t="str">
        <f>IF(P368="심사불필요","-",VLOOKUP(K368,'[1]자격증 backdata'!A:G,7,0))</f>
        <v>-</v>
      </c>
      <c r="T368" s="2" t="str">
        <f>IF(S368="-","-",IF(COUNTIFS(B:B,B368,S:S,"필수")&gt;0,"자격요건충족","확인필요"))</f>
        <v>-</v>
      </c>
      <c r="U368" s="2"/>
      <c r="W368" s="2">
        <f>IF(Q368="4급","심사불필요",VLOOKUP(K368,'[1]자격증 backdata'!A:B,2,0))</f>
        <v>2</v>
      </c>
      <c r="X368" s="3">
        <f>IF(R368="A", MIN(20, SUMIFS(W:W, B:B, B368, R:R, "A")),IF(R368="B", MIN(30, SUMIFS(W:W, B:B, B368, R:R, "B")),"비해당분야"))</f>
        <v>6</v>
      </c>
      <c r="Y368" s="3" t="str">
        <f>IF(R368="C",MIN(30,IF(COUNTIFS(B:B,B368,W:W,"가1")=1,25,IF(COUNTIFS(B:B,B368,W:W,"가1")&gt;=2,30,0))+IF(COUNTIFS(B:B,B368,W:W,"나1")&gt;=4,30,IF(COUNTIFS(B:B,B368,W:W,"나1")=3,26,IF(COUNTIFS(B:B,B368,W:W,"나1")=2,22,IF(COUNTIFS(B:B,B368,W:W,"나1")=1,18,0)))))+MIN(30,IF(COUNTIFS(B:B,B368,W:W,"가2")=1,25,IF(COUNTIFS(B:B,B368,W:W,"가2")&gt;=2,30,0))+IF(COUNTIFS(B:B,B368,W:W,"나2")=3,30,IF(COUNTIFS(B:B,B368,W:W,"나2")=2,25,IF(COUNTIFS(B:B,B368,W:W,"나2")=1,20,0)))),"비해당분야")</f>
        <v>비해당분야</v>
      </c>
      <c r="Z368" s="3" t="str">
        <f>IF(R368="C",VLOOKUP(K368,'[1]자격증 backdata'!A:F,6,0),"비해당분야")</f>
        <v>비해당분야</v>
      </c>
      <c r="AA368" s="3" t="str">
        <f>IF(R368="C",SUMIF(B:B,B368,Z:Z),"비해당분야")</f>
        <v>비해당분야</v>
      </c>
      <c r="AB368" s="3" t="str">
        <f>IF(R368="C",SUM(Y368,AA368),"비해당분야")</f>
        <v>비해당분야</v>
      </c>
      <c r="AC368" s="3">
        <f>IF(R368="C",AB368,X368)</f>
        <v>6</v>
      </c>
      <c r="AD368" s="3">
        <f>VLOOKUP(K368,'[1]자격증 backdata'!A:D,4,0)</f>
        <v>0</v>
      </c>
      <c r="AE368" s="3">
        <f>IF(_xlfn.MAXIFS(AD:AD,B:B,B368)&gt;10,10,_xlfn.MAXIFS(AD:AD,B:B,B368))</f>
        <v>5</v>
      </c>
      <c r="AG368" s="2" t="str">
        <f>VLOOKUP(K368,'[1]자격증 backdata'!A:C,3,0)</f>
        <v>G</v>
      </c>
      <c r="AH368" s="2">
        <f>COUNTIFS($B:$B,$B368,$AG:$AG,AH$1)</f>
        <v>0</v>
      </c>
      <c r="AI368" s="2">
        <f>COUNTIFS($B:$B,$B368,$AG:$AG,AI$1)</f>
        <v>0</v>
      </c>
      <c r="AJ368" s="2">
        <f>COUNTIFS($B:$B,$B368,$AG:$AG,AJ$1)</f>
        <v>0</v>
      </c>
      <c r="AK368" s="2">
        <f>COUNTIFS($B:$B,$B368,$AG:$AG,AK$1)</f>
        <v>0</v>
      </c>
      <c r="AL368" s="2">
        <f>COUNTIFS($B:$B,$B368,$AG:$AG,AL$1)</f>
        <v>0</v>
      </c>
      <c r="AM368" s="2">
        <f>COUNTIFS($B:$B,$B368,$AG:$AG,AM$1)</f>
        <v>0</v>
      </c>
      <c r="AN368" s="2">
        <f>COUNTIFS($B:$B,$B368,$AG:$AG,AN$1)</f>
        <v>1</v>
      </c>
      <c r="AO368" s="2">
        <f>COUNTIFS($B:$B,$B368,$AG:$AG,AO$1)</f>
        <v>0</v>
      </c>
      <c r="AP368" s="2">
        <f>COUNTIFS($B:$B,$B368,$AG:$AG,AP$1)</f>
        <v>0</v>
      </c>
      <c r="AQ368" s="2">
        <f>COUNTIFS($B:$B,$B368,$AG:$AG,AQ$1)</f>
        <v>0</v>
      </c>
      <c r="AR368" s="2">
        <f>COUNTIFS($B:$B,$B368,$AG:$AG,AR$1)</f>
        <v>0</v>
      </c>
      <c r="AS368" s="2">
        <f>COUNTIFS($B:$B,$B368,$AG:$AG,AS$1)</f>
        <v>0</v>
      </c>
      <c r="AT368" s="2">
        <f>COUNTIFS($B:$B,$B368,$AG:$AG,AT$1)</f>
        <v>1</v>
      </c>
      <c r="AU368" s="2">
        <f>COUNTIFS($B:$B,$B368,$AG:$AG,AU$1)</f>
        <v>0</v>
      </c>
    </row>
    <row r="369" spans="1:47" ht="15" customHeight="1" x14ac:dyDescent="0.35">
      <c r="A369" s="4">
        <f>IF(B368=B369,A368,A368+1)</f>
        <v>121</v>
      </c>
      <c r="B369" s="4" t="s">
        <v>5695</v>
      </c>
      <c r="C369" s="4" t="s">
        <v>5694</v>
      </c>
      <c r="D369" s="4" t="s">
        <v>3044</v>
      </c>
      <c r="E369" s="4" t="s">
        <v>3043</v>
      </c>
      <c r="F369" s="4" t="s">
        <v>7</v>
      </c>
      <c r="G369" s="4" t="s">
        <v>8</v>
      </c>
      <c r="H369" s="4" t="s">
        <v>7</v>
      </c>
      <c r="I369" s="4">
        <v>1</v>
      </c>
      <c r="J369" s="4" t="s">
        <v>69</v>
      </c>
      <c r="K369" s="4" t="s">
        <v>3065</v>
      </c>
      <c r="L369" s="4" t="s">
        <v>36</v>
      </c>
      <c r="M369" s="4" t="s">
        <v>5698</v>
      </c>
      <c r="N369" s="4" t="s">
        <v>2609</v>
      </c>
      <c r="P369" s="4" t="s">
        <v>669</v>
      </c>
      <c r="Q369" s="4" t="s">
        <v>1475</v>
      </c>
      <c r="R369" s="4" t="s">
        <v>2434</v>
      </c>
      <c r="S369" s="5" t="str">
        <f>IF(P369="심사불필요","-",VLOOKUP(K369,'[1]자격증 backdata'!A:G,7,0))</f>
        <v>-</v>
      </c>
      <c r="T369" s="5" t="str">
        <f>IF(S369="-","-",IF(COUNTIFS(B:B,B369,S:S,"필수")&gt;0,"자격요건충족","확인필요"))</f>
        <v>-</v>
      </c>
      <c r="U369" s="5"/>
      <c r="W369" s="5">
        <f>IF(Q369="4급","심사불필요",VLOOKUP(K369,'[1]자격증 backdata'!A:B,2,0))</f>
        <v>0</v>
      </c>
      <c r="X369" s="4">
        <f>IF(R369="A", MIN(20, SUMIFS(W:W, B:B, B369, R:R, "A")),IF(R369="B", MIN(30, SUMIFS(W:W, B:B, B369, R:R, "B")),"비해당분야"))</f>
        <v>10</v>
      </c>
      <c r="Y369" s="4" t="str">
        <f>IF(R369="C",MIN(30,IF(COUNTIFS(B:B,B369,W:W,"가1")=1,25,IF(COUNTIFS(B:B,B369,W:W,"가1")&gt;=2,30,0))+IF(COUNTIFS(B:B,B369,W:W,"나1")&gt;=4,30,IF(COUNTIFS(B:B,B369,W:W,"나1")=3,26,IF(COUNTIFS(B:B,B369,W:W,"나1")=2,22,IF(COUNTIFS(B:B,B369,W:W,"나1")=1,18,0)))))+MIN(30,IF(COUNTIFS(B:B,B369,W:W,"가2")=1,25,IF(COUNTIFS(B:B,B369,W:W,"가2")&gt;=2,30,0))+IF(COUNTIFS(B:B,B369,W:W,"나2")=3,30,IF(COUNTIFS(B:B,B369,W:W,"나2")=2,25,IF(COUNTIFS(B:B,B369,W:W,"나2")=1,20,0)))),"비해당분야")</f>
        <v>비해당분야</v>
      </c>
      <c r="Z369" s="4" t="str">
        <f>IF(R369="C",VLOOKUP(K369,'[1]자격증 backdata'!A:F,6,0),"비해당분야")</f>
        <v>비해당분야</v>
      </c>
      <c r="AA369" s="4" t="str">
        <f>IF(R369="C",SUMIF(B:B,B369,Z:Z),"비해당분야")</f>
        <v>비해당분야</v>
      </c>
      <c r="AB369" s="4" t="str">
        <f>IF(R369="C",SUM(Y369,AA369),"비해당분야")</f>
        <v>비해당분야</v>
      </c>
      <c r="AC369" s="4">
        <f>IF(R369="C",AB369,X369)</f>
        <v>10</v>
      </c>
      <c r="AD369" s="4">
        <f>VLOOKUP(K369,'[1]자격증 backdata'!A:D,4,0)</f>
        <v>5</v>
      </c>
      <c r="AE369" s="4">
        <f>IF(_xlfn.MAXIFS(AD:AD,B:B,B369)&gt;10,10,_xlfn.MAXIFS(AD:AD,B:B,B369))</f>
        <v>5</v>
      </c>
      <c r="AG369" s="5">
        <f>VLOOKUP(K369,'[1]자격증 backdata'!A:C,3,0)</f>
        <v>0</v>
      </c>
      <c r="AH369" s="5">
        <f>COUNTIFS($B:$B,$B369,$AG:$AG,AH$1)</f>
        <v>0</v>
      </c>
      <c r="AI369" s="5">
        <f>COUNTIFS($B:$B,$B369,$AG:$AG,AI$1)</f>
        <v>0</v>
      </c>
      <c r="AJ369" s="5">
        <f>COUNTIFS($B:$B,$B369,$AG:$AG,AJ$1)</f>
        <v>0</v>
      </c>
      <c r="AK369" s="5">
        <f>COUNTIFS($B:$B,$B369,$AG:$AG,AK$1)</f>
        <v>0</v>
      </c>
      <c r="AL369" s="5">
        <f>COUNTIFS($B:$B,$B369,$AG:$AG,AL$1)</f>
        <v>0</v>
      </c>
      <c r="AM369" s="5">
        <f>COUNTIFS($B:$B,$B369,$AG:$AG,AM$1)</f>
        <v>0</v>
      </c>
      <c r="AN369" s="5">
        <f>COUNTIFS($B:$B,$B369,$AG:$AG,AN$1)</f>
        <v>0</v>
      </c>
      <c r="AO369" s="5">
        <f>COUNTIFS($B:$B,$B369,$AG:$AG,AO$1)</f>
        <v>1</v>
      </c>
      <c r="AP369" s="5">
        <f>COUNTIFS($B:$B,$B369,$AG:$AG,AP$1)</f>
        <v>0</v>
      </c>
      <c r="AQ369" s="5">
        <f>COUNTIFS($B:$B,$B369,$AG:$AG,AQ$1)</f>
        <v>0</v>
      </c>
      <c r="AR369" s="5">
        <f>COUNTIFS($B:$B,$B369,$AG:$AG,AR$1)</f>
        <v>0</v>
      </c>
      <c r="AS369" s="5">
        <f>COUNTIFS($B:$B,$B369,$AG:$AG,AS$1)</f>
        <v>0</v>
      </c>
      <c r="AT369" s="5">
        <f>COUNTIFS($B:$B,$B369,$AG:$AG,AT$1)</f>
        <v>1</v>
      </c>
      <c r="AU369" s="5">
        <f>COUNTIFS($B:$B,$B369,$AG:$AG,AU$1)</f>
        <v>0</v>
      </c>
    </row>
    <row r="370" spans="1:47" ht="15" customHeight="1" x14ac:dyDescent="0.35">
      <c r="A370" s="6">
        <f>IF(B369=B370,A369,A369+1)</f>
        <v>121</v>
      </c>
      <c r="B370" s="6" t="s">
        <v>5695</v>
      </c>
      <c r="C370" s="6" t="s">
        <v>5694</v>
      </c>
      <c r="D370" s="6" t="s">
        <v>3044</v>
      </c>
      <c r="E370" s="6" t="s">
        <v>3043</v>
      </c>
      <c r="F370" s="4" t="s">
        <v>7</v>
      </c>
      <c r="G370" s="4" t="s">
        <v>8</v>
      </c>
      <c r="H370" s="4" t="s">
        <v>7</v>
      </c>
      <c r="I370" s="4">
        <v>2</v>
      </c>
      <c r="J370" s="4" t="s">
        <v>653</v>
      </c>
      <c r="K370" s="4" t="s">
        <v>3052</v>
      </c>
      <c r="L370" s="4" t="s">
        <v>55</v>
      </c>
      <c r="M370" s="4" t="s">
        <v>5697</v>
      </c>
      <c r="N370" s="4" t="s">
        <v>2980</v>
      </c>
      <c r="P370" s="4" t="s">
        <v>669</v>
      </c>
      <c r="Q370" s="4" t="s">
        <v>1475</v>
      </c>
      <c r="R370" s="4" t="s">
        <v>2434</v>
      </c>
      <c r="S370" s="5" t="str">
        <f>IF(P370="심사불필요","-",VLOOKUP(K370,'[1]자격증 backdata'!A:G,7,0))</f>
        <v>-</v>
      </c>
      <c r="T370" s="5" t="str">
        <f>IF(S370="-","-",IF(COUNTIFS(B:B,B370,S:S,"필수")&gt;0,"자격요건충족","확인필요"))</f>
        <v>-</v>
      </c>
      <c r="U370" s="5"/>
      <c r="W370" s="5">
        <f>IF(Q370="4급","심사불필요",VLOOKUP(K370,'[1]자격증 backdata'!A:B,2,0))</f>
        <v>4</v>
      </c>
      <c r="X370" s="4">
        <f>IF(R370="A", MIN(20, SUMIFS(W:W, B:B, B370, R:R, "A")),IF(R370="B", MIN(30, SUMIFS(W:W, B:B, B370, R:R, "B")),"비해당분야"))</f>
        <v>10</v>
      </c>
      <c r="Y370" s="4" t="str">
        <f>IF(R370="C",MIN(30,IF(COUNTIFS(B:B,B370,W:W,"가1")=1,25,IF(COUNTIFS(B:B,B370,W:W,"가1")&gt;=2,30,0))+IF(COUNTIFS(B:B,B370,W:W,"나1")&gt;=4,30,IF(COUNTIFS(B:B,B370,W:W,"나1")=3,26,IF(COUNTIFS(B:B,B370,W:W,"나1")=2,22,IF(COUNTIFS(B:B,B370,W:W,"나1")=1,18,0)))))+MIN(30,IF(COUNTIFS(B:B,B370,W:W,"가2")=1,25,IF(COUNTIFS(B:B,B370,W:W,"가2")&gt;=2,30,0))+IF(COUNTIFS(B:B,B370,W:W,"나2")=3,30,IF(COUNTIFS(B:B,B370,W:W,"나2")=2,25,IF(COUNTIFS(B:B,B370,W:W,"나2")=1,20,0)))),"비해당분야")</f>
        <v>비해당분야</v>
      </c>
      <c r="Z370" s="4" t="str">
        <f>IF(R370="C",VLOOKUP(K370,'[1]자격증 backdata'!A:F,6,0),"비해당분야")</f>
        <v>비해당분야</v>
      </c>
      <c r="AA370" s="4" t="str">
        <f>IF(R370="C",SUMIF(B:B,B370,Z:Z),"비해당분야")</f>
        <v>비해당분야</v>
      </c>
      <c r="AB370" s="4" t="str">
        <f>IF(R370="C",SUM(Y370,AA370),"비해당분야")</f>
        <v>비해당분야</v>
      </c>
      <c r="AC370" s="4">
        <f>IF(R370="C",AB370,X370)</f>
        <v>10</v>
      </c>
      <c r="AD370" s="4">
        <f>VLOOKUP(K370,'[1]자격증 backdata'!A:D,4,0)</f>
        <v>0</v>
      </c>
      <c r="AE370" s="4">
        <f>IF(_xlfn.MAXIFS(AD:AD,B:B,B370)&gt;10,10,_xlfn.MAXIFS(AD:AD,B:B,B370))</f>
        <v>5</v>
      </c>
      <c r="AG370" s="5" t="str">
        <f>VLOOKUP(K370,'[1]자격증 backdata'!A:C,3,0)</f>
        <v>H</v>
      </c>
      <c r="AH370" s="5">
        <f>COUNTIFS($B:$B,$B370,$AG:$AG,AH$1)</f>
        <v>0</v>
      </c>
      <c r="AI370" s="5">
        <f>COUNTIFS($B:$B,$B370,$AG:$AG,AI$1)</f>
        <v>0</v>
      </c>
      <c r="AJ370" s="5">
        <f>COUNTIFS($B:$B,$B370,$AG:$AG,AJ$1)</f>
        <v>0</v>
      </c>
      <c r="AK370" s="5">
        <f>COUNTIFS($B:$B,$B370,$AG:$AG,AK$1)</f>
        <v>0</v>
      </c>
      <c r="AL370" s="5">
        <f>COUNTIFS($B:$B,$B370,$AG:$AG,AL$1)</f>
        <v>0</v>
      </c>
      <c r="AM370" s="5">
        <f>COUNTIFS($B:$B,$B370,$AG:$AG,AM$1)</f>
        <v>0</v>
      </c>
      <c r="AN370" s="5">
        <f>COUNTIFS($B:$B,$B370,$AG:$AG,AN$1)</f>
        <v>0</v>
      </c>
      <c r="AO370" s="5">
        <f>COUNTIFS($B:$B,$B370,$AG:$AG,AO$1)</f>
        <v>1</v>
      </c>
      <c r="AP370" s="5">
        <f>COUNTIFS($B:$B,$B370,$AG:$AG,AP$1)</f>
        <v>0</v>
      </c>
      <c r="AQ370" s="5">
        <f>COUNTIFS($B:$B,$B370,$AG:$AG,AQ$1)</f>
        <v>0</v>
      </c>
      <c r="AR370" s="5">
        <f>COUNTIFS($B:$B,$B370,$AG:$AG,AR$1)</f>
        <v>0</v>
      </c>
      <c r="AS370" s="5">
        <f>COUNTIFS($B:$B,$B370,$AG:$AG,AS$1)</f>
        <v>0</v>
      </c>
      <c r="AT370" s="5">
        <f>COUNTIFS($B:$B,$B370,$AG:$AG,AT$1)</f>
        <v>1</v>
      </c>
      <c r="AU370" s="5">
        <f>COUNTIFS($B:$B,$B370,$AG:$AG,AU$1)</f>
        <v>0</v>
      </c>
    </row>
    <row r="371" spans="1:47" ht="15" customHeight="1" x14ac:dyDescent="0.35">
      <c r="A371" s="6">
        <f>IF(B370=B371,A370,A370+1)</f>
        <v>121</v>
      </c>
      <c r="B371" s="6" t="s">
        <v>5695</v>
      </c>
      <c r="C371" s="6" t="s">
        <v>5694</v>
      </c>
      <c r="D371" s="6" t="s">
        <v>3044</v>
      </c>
      <c r="E371" s="6" t="s">
        <v>3043</v>
      </c>
      <c r="F371" s="4" t="s">
        <v>7</v>
      </c>
      <c r="G371" s="4" t="s">
        <v>8</v>
      </c>
      <c r="H371" s="4" t="s">
        <v>7</v>
      </c>
      <c r="I371" s="4">
        <v>3</v>
      </c>
      <c r="J371" s="4" t="s">
        <v>106</v>
      </c>
      <c r="K371" s="4" t="s">
        <v>3057</v>
      </c>
      <c r="L371" s="4" t="s">
        <v>55</v>
      </c>
      <c r="M371" s="4" t="s">
        <v>5696</v>
      </c>
      <c r="N371" s="4" t="s">
        <v>3298</v>
      </c>
      <c r="P371" s="4" t="s">
        <v>669</v>
      </c>
      <c r="Q371" s="4" t="s">
        <v>1475</v>
      </c>
      <c r="R371" s="4" t="s">
        <v>2434</v>
      </c>
      <c r="S371" s="5" t="str">
        <f>IF(P371="심사불필요","-",VLOOKUP(K371,'[1]자격증 backdata'!A:G,7,0))</f>
        <v>-</v>
      </c>
      <c r="T371" s="5" t="str">
        <f>IF(S371="-","-",IF(COUNTIFS(B:B,B371,S:S,"필수")&gt;0,"자격요건충족","확인필요"))</f>
        <v>-</v>
      </c>
      <c r="U371" s="5"/>
      <c r="W371" s="5">
        <f>IF(Q371="4급","심사불필요",VLOOKUP(K371,'[1]자격증 backdata'!A:B,2,0))</f>
        <v>4</v>
      </c>
      <c r="X371" s="4">
        <f>IF(R371="A", MIN(20, SUMIFS(W:W, B:B, B371, R:R, "A")),IF(R371="B", MIN(30, SUMIFS(W:W, B:B, B371, R:R, "B")),"비해당분야"))</f>
        <v>10</v>
      </c>
      <c r="Y371" s="4" t="str">
        <f>IF(R371="C",MIN(30,IF(COUNTIFS(B:B,B371,W:W,"가1")=1,25,IF(COUNTIFS(B:B,B371,W:W,"가1")&gt;=2,30,0))+IF(COUNTIFS(B:B,B371,W:W,"나1")&gt;=4,30,IF(COUNTIFS(B:B,B371,W:W,"나1")=3,26,IF(COUNTIFS(B:B,B371,W:W,"나1")=2,22,IF(COUNTIFS(B:B,B371,W:W,"나1")=1,18,0)))))+MIN(30,IF(COUNTIFS(B:B,B371,W:W,"가2")=1,25,IF(COUNTIFS(B:B,B371,W:W,"가2")&gt;=2,30,0))+IF(COUNTIFS(B:B,B371,W:W,"나2")=3,30,IF(COUNTIFS(B:B,B371,W:W,"나2")=2,25,IF(COUNTIFS(B:B,B371,W:W,"나2")=1,20,0)))),"비해당분야")</f>
        <v>비해당분야</v>
      </c>
      <c r="Z371" s="4" t="str">
        <f>IF(R371="C",VLOOKUP(K371,'[1]자격증 backdata'!A:F,6,0),"비해당분야")</f>
        <v>비해당분야</v>
      </c>
      <c r="AA371" s="4" t="str">
        <f>IF(R371="C",SUMIF(B:B,B371,Z:Z),"비해당분야")</f>
        <v>비해당분야</v>
      </c>
      <c r="AB371" s="4" t="str">
        <f>IF(R371="C",SUM(Y371,AA371),"비해당분야")</f>
        <v>비해당분야</v>
      </c>
      <c r="AC371" s="4">
        <f>IF(R371="C",AB371,X371)</f>
        <v>10</v>
      </c>
      <c r="AD371" s="4">
        <f>VLOOKUP(K371,'[1]자격증 backdata'!A:D,4,0)</f>
        <v>0</v>
      </c>
      <c r="AE371" s="4">
        <f>IF(_xlfn.MAXIFS(AD:AD,B:B,B371)&gt;10,10,_xlfn.MAXIFS(AD:AD,B:B,B371))</f>
        <v>5</v>
      </c>
      <c r="AG371" s="5" t="str">
        <f>VLOOKUP(K371,'[1]자격증 backdata'!A:C,3,0)</f>
        <v>M</v>
      </c>
      <c r="AH371" s="5">
        <f>COUNTIFS($B:$B,$B371,$AG:$AG,AH$1)</f>
        <v>0</v>
      </c>
      <c r="AI371" s="5">
        <f>COUNTIFS($B:$B,$B371,$AG:$AG,AI$1)</f>
        <v>0</v>
      </c>
      <c r="AJ371" s="5">
        <f>COUNTIFS($B:$B,$B371,$AG:$AG,AJ$1)</f>
        <v>0</v>
      </c>
      <c r="AK371" s="5">
        <f>COUNTIFS($B:$B,$B371,$AG:$AG,AK$1)</f>
        <v>0</v>
      </c>
      <c r="AL371" s="5">
        <f>COUNTIFS($B:$B,$B371,$AG:$AG,AL$1)</f>
        <v>0</v>
      </c>
      <c r="AM371" s="5">
        <f>COUNTIFS($B:$B,$B371,$AG:$AG,AM$1)</f>
        <v>0</v>
      </c>
      <c r="AN371" s="5">
        <f>COUNTIFS($B:$B,$B371,$AG:$AG,AN$1)</f>
        <v>0</v>
      </c>
      <c r="AO371" s="5">
        <f>COUNTIFS($B:$B,$B371,$AG:$AG,AO$1)</f>
        <v>1</v>
      </c>
      <c r="AP371" s="5">
        <f>COUNTIFS($B:$B,$B371,$AG:$AG,AP$1)</f>
        <v>0</v>
      </c>
      <c r="AQ371" s="5">
        <f>COUNTIFS($B:$B,$B371,$AG:$AG,AQ$1)</f>
        <v>0</v>
      </c>
      <c r="AR371" s="5">
        <f>COUNTIFS($B:$B,$B371,$AG:$AG,AR$1)</f>
        <v>0</v>
      </c>
      <c r="AS371" s="5">
        <f>COUNTIFS($B:$B,$B371,$AG:$AG,AS$1)</f>
        <v>0</v>
      </c>
      <c r="AT371" s="5">
        <f>COUNTIFS($B:$B,$B371,$AG:$AG,AT$1)</f>
        <v>1</v>
      </c>
      <c r="AU371" s="5">
        <f>COUNTIFS($B:$B,$B371,$AG:$AG,AU$1)</f>
        <v>0</v>
      </c>
    </row>
    <row r="372" spans="1:47" ht="15" customHeight="1" x14ac:dyDescent="0.35">
      <c r="A372" s="6">
        <f>IF(B371=B372,A371,A371+1)</f>
        <v>121</v>
      </c>
      <c r="B372" s="6" t="s">
        <v>5695</v>
      </c>
      <c r="C372" s="6" t="s">
        <v>5694</v>
      </c>
      <c r="D372" s="6" t="s">
        <v>3044</v>
      </c>
      <c r="E372" s="6" t="s">
        <v>3043</v>
      </c>
      <c r="F372" s="4" t="s">
        <v>7</v>
      </c>
      <c r="G372" s="4" t="s">
        <v>8</v>
      </c>
      <c r="H372" s="4" t="s">
        <v>7</v>
      </c>
      <c r="I372" s="4">
        <v>4</v>
      </c>
      <c r="J372" s="4" t="s">
        <v>28</v>
      </c>
      <c r="K372" s="4" t="s">
        <v>3061</v>
      </c>
      <c r="L372" s="4" t="s">
        <v>26</v>
      </c>
      <c r="M372" s="4" t="s">
        <v>5693</v>
      </c>
      <c r="N372" s="4" t="s">
        <v>1526</v>
      </c>
      <c r="P372" s="4" t="s">
        <v>669</v>
      </c>
      <c r="Q372" s="4" t="s">
        <v>1475</v>
      </c>
      <c r="R372" s="4" t="s">
        <v>2434</v>
      </c>
      <c r="S372" s="5" t="str">
        <f>IF(P372="심사불필요","-",VLOOKUP(K372,'[1]자격증 backdata'!A:G,7,0))</f>
        <v>-</v>
      </c>
      <c r="T372" s="5" t="str">
        <f>IF(S372="-","-",IF(COUNTIFS(B:B,B372,S:S,"필수")&gt;0,"자격요건충족","확인필요"))</f>
        <v>-</v>
      </c>
      <c r="U372" s="5"/>
      <c r="W372" s="5">
        <f>IF(Q372="4급","심사불필요",VLOOKUP(K372,'[1]자격증 backdata'!A:B,2,0))</f>
        <v>2</v>
      </c>
      <c r="X372" s="4">
        <f>IF(R372="A", MIN(20, SUMIFS(W:W, B:B, B372, R:R, "A")),IF(R372="B", MIN(30, SUMIFS(W:W, B:B, B372, R:R, "B")),"비해당분야"))</f>
        <v>10</v>
      </c>
      <c r="Y372" s="4" t="str">
        <f>IF(R372="C",MIN(30,IF(COUNTIFS(B:B,B372,W:W,"가1")=1,25,IF(COUNTIFS(B:B,B372,W:W,"가1")&gt;=2,30,0))+IF(COUNTIFS(B:B,B372,W:W,"나1")&gt;=4,30,IF(COUNTIFS(B:B,B372,W:W,"나1")=3,26,IF(COUNTIFS(B:B,B372,W:W,"나1")=2,22,IF(COUNTIFS(B:B,B372,W:W,"나1")=1,18,0)))))+MIN(30,IF(COUNTIFS(B:B,B372,W:W,"가2")=1,25,IF(COUNTIFS(B:B,B372,W:W,"가2")&gt;=2,30,0))+IF(COUNTIFS(B:B,B372,W:W,"나2")=3,30,IF(COUNTIFS(B:B,B372,W:W,"나2")=2,25,IF(COUNTIFS(B:B,B372,W:W,"나2")=1,20,0)))),"비해당분야")</f>
        <v>비해당분야</v>
      </c>
      <c r="Z372" s="4" t="str">
        <f>IF(R372="C",VLOOKUP(K372,'[1]자격증 backdata'!A:F,6,0),"비해당분야")</f>
        <v>비해당분야</v>
      </c>
      <c r="AA372" s="4" t="str">
        <f>IF(R372="C",SUMIF(B:B,B372,Z:Z),"비해당분야")</f>
        <v>비해당분야</v>
      </c>
      <c r="AB372" s="4" t="str">
        <f>IF(R372="C",SUM(Y372,AA372),"비해당분야")</f>
        <v>비해당분야</v>
      </c>
      <c r="AC372" s="4">
        <f>IF(R372="C",AB372,X372)</f>
        <v>10</v>
      </c>
      <c r="AD372" s="4">
        <f>VLOOKUP(K372,'[1]자격증 backdata'!A:D,4,0)</f>
        <v>0</v>
      </c>
      <c r="AE372" s="4">
        <f>IF(_xlfn.MAXIFS(AD:AD,B:B,B372)&gt;10,10,_xlfn.MAXIFS(AD:AD,B:B,B372))</f>
        <v>5</v>
      </c>
      <c r="AG372" s="5">
        <f>VLOOKUP(K372,'[1]자격증 backdata'!A:C,3,0)</f>
        <v>0</v>
      </c>
      <c r="AH372" s="5">
        <f>COUNTIFS($B:$B,$B372,$AG:$AG,AH$1)</f>
        <v>0</v>
      </c>
      <c r="AI372" s="5">
        <f>COUNTIFS($B:$B,$B372,$AG:$AG,AI$1)</f>
        <v>0</v>
      </c>
      <c r="AJ372" s="5">
        <f>COUNTIFS($B:$B,$B372,$AG:$AG,AJ$1)</f>
        <v>0</v>
      </c>
      <c r="AK372" s="5">
        <f>COUNTIFS($B:$B,$B372,$AG:$AG,AK$1)</f>
        <v>0</v>
      </c>
      <c r="AL372" s="5">
        <f>COUNTIFS($B:$B,$B372,$AG:$AG,AL$1)</f>
        <v>0</v>
      </c>
      <c r="AM372" s="5">
        <f>COUNTIFS($B:$B,$B372,$AG:$AG,AM$1)</f>
        <v>0</v>
      </c>
      <c r="AN372" s="5">
        <f>COUNTIFS($B:$B,$B372,$AG:$AG,AN$1)</f>
        <v>0</v>
      </c>
      <c r="AO372" s="5">
        <f>COUNTIFS($B:$B,$B372,$AG:$AG,AO$1)</f>
        <v>1</v>
      </c>
      <c r="AP372" s="5">
        <f>COUNTIFS($B:$B,$B372,$AG:$AG,AP$1)</f>
        <v>0</v>
      </c>
      <c r="AQ372" s="5">
        <f>COUNTIFS($B:$B,$B372,$AG:$AG,AQ$1)</f>
        <v>0</v>
      </c>
      <c r="AR372" s="5">
        <f>COUNTIFS($B:$B,$B372,$AG:$AG,AR$1)</f>
        <v>0</v>
      </c>
      <c r="AS372" s="5">
        <f>COUNTIFS($B:$B,$B372,$AG:$AG,AS$1)</f>
        <v>0</v>
      </c>
      <c r="AT372" s="5">
        <f>COUNTIFS($B:$B,$B372,$AG:$AG,AT$1)</f>
        <v>1</v>
      </c>
      <c r="AU372" s="5">
        <f>COUNTIFS($B:$B,$B372,$AG:$AG,AU$1)</f>
        <v>0</v>
      </c>
    </row>
    <row r="373" spans="1:47" ht="15" customHeight="1" x14ac:dyDescent="0.35">
      <c r="A373" s="3">
        <f>IF(B372=B373,A372,A372+1)</f>
        <v>122</v>
      </c>
      <c r="B373" s="3" t="s">
        <v>5690</v>
      </c>
      <c r="C373" s="3" t="s">
        <v>510</v>
      </c>
      <c r="D373" s="3" t="s">
        <v>3044</v>
      </c>
      <c r="E373" s="3" t="s">
        <v>3043</v>
      </c>
      <c r="F373" s="4" t="s">
        <v>7</v>
      </c>
      <c r="G373" s="4" t="s">
        <v>8</v>
      </c>
      <c r="H373" s="4" t="s">
        <v>7</v>
      </c>
      <c r="I373" s="3">
        <v>1</v>
      </c>
      <c r="J373" s="3" t="s">
        <v>38</v>
      </c>
      <c r="K373" s="3" t="s">
        <v>3059</v>
      </c>
      <c r="L373" s="3" t="s">
        <v>36</v>
      </c>
      <c r="M373" s="3" t="s">
        <v>5692</v>
      </c>
      <c r="N373" s="3" t="s">
        <v>1693</v>
      </c>
      <c r="P373" s="3" t="s">
        <v>669</v>
      </c>
      <c r="Q373" s="3" t="s">
        <v>1475</v>
      </c>
      <c r="R373" s="3" t="s">
        <v>2434</v>
      </c>
      <c r="S373" s="2" t="str">
        <f>IF(P373="심사불필요","-",VLOOKUP(K373,'[1]자격증 backdata'!A:G,7,0))</f>
        <v>-</v>
      </c>
      <c r="T373" s="2" t="str">
        <f>IF(S373="-","-",IF(COUNTIFS(B:B,B373,S:S,"필수")&gt;0,"자격요건충족","확인필요"))</f>
        <v>-</v>
      </c>
      <c r="U373" s="2"/>
      <c r="W373" s="2">
        <f>IF(Q373="4급","심사불필요",VLOOKUP(K373,'[1]자격증 backdata'!A:B,2,0))</f>
        <v>0</v>
      </c>
      <c r="X373" s="3">
        <f>IF(R373="A", MIN(20, SUMIFS(W:W, B:B, B373, R:R, "A")),IF(R373="B", MIN(30, SUMIFS(W:W, B:B, B373, R:R, "B")),"비해당분야"))</f>
        <v>8</v>
      </c>
      <c r="Y373" s="3" t="str">
        <f>IF(R373="C",MIN(30,IF(COUNTIFS(B:B,B373,W:W,"가1")=1,25,IF(COUNTIFS(B:B,B373,W:W,"가1")&gt;=2,30,0))+IF(COUNTIFS(B:B,B373,W:W,"나1")&gt;=4,30,IF(COUNTIFS(B:B,B373,W:W,"나1")=3,26,IF(COUNTIFS(B:B,B373,W:W,"나1")=2,22,IF(COUNTIFS(B:B,B373,W:W,"나1")=1,18,0)))))+MIN(30,IF(COUNTIFS(B:B,B373,W:W,"가2")=1,25,IF(COUNTIFS(B:B,B373,W:W,"가2")&gt;=2,30,0))+IF(COUNTIFS(B:B,B373,W:W,"나2")=3,30,IF(COUNTIFS(B:B,B373,W:W,"나2")=2,25,IF(COUNTIFS(B:B,B373,W:W,"나2")=1,20,0)))),"비해당분야")</f>
        <v>비해당분야</v>
      </c>
      <c r="Z373" s="3" t="str">
        <f>IF(R373="C",VLOOKUP(K373,'[1]자격증 backdata'!A:F,6,0),"비해당분야")</f>
        <v>비해당분야</v>
      </c>
      <c r="AA373" s="3" t="str">
        <f>IF(R373="C",SUMIF(B:B,B373,Z:Z),"비해당분야")</f>
        <v>비해당분야</v>
      </c>
      <c r="AB373" s="3" t="str">
        <f>IF(R373="C",SUM(Y373,AA373),"비해당분야")</f>
        <v>비해당분야</v>
      </c>
      <c r="AC373" s="3">
        <f>IF(R373="C",AB373,X373)</f>
        <v>8</v>
      </c>
      <c r="AD373" s="3">
        <f>VLOOKUP(K373,'[1]자격증 backdata'!A:D,4,0)</f>
        <v>5</v>
      </c>
      <c r="AE373" s="3">
        <f>IF(_xlfn.MAXIFS(AD:AD,B:B,B373)&gt;10,10,_xlfn.MAXIFS(AD:AD,B:B,B373))</f>
        <v>5</v>
      </c>
      <c r="AG373" s="2">
        <f>VLOOKUP(K373,'[1]자격증 backdata'!A:C,3,0)</f>
        <v>0</v>
      </c>
      <c r="AH373" s="2">
        <f>COUNTIFS($B:$B,$B373,$AG:$AG,AH$1)</f>
        <v>0</v>
      </c>
      <c r="AI373" s="2">
        <f>COUNTIFS($B:$B,$B373,$AG:$AG,AI$1)</f>
        <v>0</v>
      </c>
      <c r="AJ373" s="2">
        <f>COUNTIFS($B:$B,$B373,$AG:$AG,AJ$1)</f>
        <v>0</v>
      </c>
      <c r="AK373" s="2">
        <f>COUNTIFS($B:$B,$B373,$AG:$AG,AK$1)</f>
        <v>0</v>
      </c>
      <c r="AL373" s="2">
        <f>COUNTIFS($B:$B,$B373,$AG:$AG,AL$1)</f>
        <v>0</v>
      </c>
      <c r="AM373" s="2">
        <f>COUNTIFS($B:$B,$B373,$AG:$AG,AM$1)</f>
        <v>0</v>
      </c>
      <c r="AN373" s="2">
        <f>COUNTIFS($B:$B,$B373,$AG:$AG,AN$1)</f>
        <v>0</v>
      </c>
      <c r="AO373" s="2">
        <f>COUNTIFS($B:$B,$B373,$AG:$AG,AO$1)</f>
        <v>1</v>
      </c>
      <c r="AP373" s="2">
        <f>COUNTIFS($B:$B,$B373,$AG:$AG,AP$1)</f>
        <v>0</v>
      </c>
      <c r="AQ373" s="2">
        <f>COUNTIFS($B:$B,$B373,$AG:$AG,AQ$1)</f>
        <v>0</v>
      </c>
      <c r="AR373" s="2">
        <f>COUNTIFS($B:$B,$B373,$AG:$AG,AR$1)</f>
        <v>0</v>
      </c>
      <c r="AS373" s="2">
        <f>COUNTIFS($B:$B,$B373,$AG:$AG,AS$1)</f>
        <v>0</v>
      </c>
      <c r="AT373" s="2">
        <f>COUNTIFS($B:$B,$B373,$AG:$AG,AT$1)</f>
        <v>1</v>
      </c>
      <c r="AU373" s="2">
        <f>COUNTIFS($B:$B,$B373,$AG:$AG,AU$1)</f>
        <v>0</v>
      </c>
    </row>
    <row r="374" spans="1:47" ht="15" customHeight="1" x14ac:dyDescent="0.35">
      <c r="A374" s="7">
        <f>IF(B373=B374,A373,A373+1)</f>
        <v>122</v>
      </c>
      <c r="B374" s="7" t="s">
        <v>5690</v>
      </c>
      <c r="C374" s="7" t="s">
        <v>510</v>
      </c>
      <c r="D374" s="7" t="s">
        <v>3044</v>
      </c>
      <c r="E374" s="7" t="s">
        <v>3043</v>
      </c>
      <c r="F374" s="4" t="s">
        <v>7</v>
      </c>
      <c r="G374" s="4" t="s">
        <v>8</v>
      </c>
      <c r="H374" s="4" t="s">
        <v>7</v>
      </c>
      <c r="I374" s="3">
        <v>2</v>
      </c>
      <c r="J374" s="3" t="s">
        <v>106</v>
      </c>
      <c r="K374" s="3" t="s">
        <v>3057</v>
      </c>
      <c r="L374" s="3" t="s">
        <v>55</v>
      </c>
      <c r="M374" s="3" t="s">
        <v>5691</v>
      </c>
      <c r="N374" s="3" t="s">
        <v>765</v>
      </c>
      <c r="P374" s="3" t="s">
        <v>669</v>
      </c>
      <c r="Q374" s="3" t="s">
        <v>1475</v>
      </c>
      <c r="R374" s="3" t="s">
        <v>2434</v>
      </c>
      <c r="S374" s="2" t="str">
        <f>IF(P374="심사불필요","-",VLOOKUP(K374,'[1]자격증 backdata'!A:G,7,0))</f>
        <v>-</v>
      </c>
      <c r="T374" s="2" t="str">
        <f>IF(S374="-","-",IF(COUNTIFS(B:B,B374,S:S,"필수")&gt;0,"자격요건충족","확인필요"))</f>
        <v>-</v>
      </c>
      <c r="U374" s="2"/>
      <c r="W374" s="2">
        <f>IF(Q374="4급","심사불필요",VLOOKUP(K374,'[1]자격증 backdata'!A:B,2,0))</f>
        <v>4</v>
      </c>
      <c r="X374" s="3">
        <f>IF(R374="A", MIN(20, SUMIFS(W:W, B:B, B374, R:R, "A")),IF(R374="B", MIN(30, SUMIFS(W:W, B:B, B374, R:R, "B")),"비해당분야"))</f>
        <v>8</v>
      </c>
      <c r="Y374" s="3" t="str">
        <f>IF(R374="C",MIN(30,IF(COUNTIFS(B:B,B374,W:W,"가1")=1,25,IF(COUNTIFS(B:B,B374,W:W,"가1")&gt;=2,30,0))+IF(COUNTIFS(B:B,B374,W:W,"나1")&gt;=4,30,IF(COUNTIFS(B:B,B374,W:W,"나1")=3,26,IF(COUNTIFS(B:B,B374,W:W,"나1")=2,22,IF(COUNTIFS(B:B,B374,W:W,"나1")=1,18,0)))))+MIN(30,IF(COUNTIFS(B:B,B374,W:W,"가2")=1,25,IF(COUNTIFS(B:B,B374,W:W,"가2")&gt;=2,30,0))+IF(COUNTIFS(B:B,B374,W:W,"나2")=3,30,IF(COUNTIFS(B:B,B374,W:W,"나2")=2,25,IF(COUNTIFS(B:B,B374,W:W,"나2")=1,20,0)))),"비해당분야")</f>
        <v>비해당분야</v>
      </c>
      <c r="Z374" s="3" t="str">
        <f>IF(R374="C",VLOOKUP(K374,'[1]자격증 backdata'!A:F,6,0),"비해당분야")</f>
        <v>비해당분야</v>
      </c>
      <c r="AA374" s="3" t="str">
        <f>IF(R374="C",SUMIF(B:B,B374,Z:Z),"비해당분야")</f>
        <v>비해당분야</v>
      </c>
      <c r="AB374" s="3" t="str">
        <f>IF(R374="C",SUM(Y374,AA374),"비해당분야")</f>
        <v>비해당분야</v>
      </c>
      <c r="AC374" s="3">
        <f>IF(R374="C",AB374,X374)</f>
        <v>8</v>
      </c>
      <c r="AD374" s="3">
        <f>VLOOKUP(K374,'[1]자격증 backdata'!A:D,4,0)</f>
        <v>0</v>
      </c>
      <c r="AE374" s="3">
        <f>IF(_xlfn.MAXIFS(AD:AD,B:B,B374)&gt;10,10,_xlfn.MAXIFS(AD:AD,B:B,B374))</f>
        <v>5</v>
      </c>
      <c r="AG374" s="2" t="str">
        <f>VLOOKUP(K374,'[1]자격증 backdata'!A:C,3,0)</f>
        <v>M</v>
      </c>
      <c r="AH374" s="2">
        <f>COUNTIFS($B:$B,$B374,$AG:$AG,AH$1)</f>
        <v>0</v>
      </c>
      <c r="AI374" s="2">
        <f>COUNTIFS($B:$B,$B374,$AG:$AG,AI$1)</f>
        <v>0</v>
      </c>
      <c r="AJ374" s="2">
        <f>COUNTIFS($B:$B,$B374,$AG:$AG,AJ$1)</f>
        <v>0</v>
      </c>
      <c r="AK374" s="2">
        <f>COUNTIFS($B:$B,$B374,$AG:$AG,AK$1)</f>
        <v>0</v>
      </c>
      <c r="AL374" s="2">
        <f>COUNTIFS($B:$B,$B374,$AG:$AG,AL$1)</f>
        <v>0</v>
      </c>
      <c r="AM374" s="2">
        <f>COUNTIFS($B:$B,$B374,$AG:$AG,AM$1)</f>
        <v>0</v>
      </c>
      <c r="AN374" s="2">
        <f>COUNTIFS($B:$B,$B374,$AG:$AG,AN$1)</f>
        <v>0</v>
      </c>
      <c r="AO374" s="2">
        <f>COUNTIFS($B:$B,$B374,$AG:$AG,AO$1)</f>
        <v>1</v>
      </c>
      <c r="AP374" s="2">
        <f>COUNTIFS($B:$B,$B374,$AG:$AG,AP$1)</f>
        <v>0</v>
      </c>
      <c r="AQ374" s="2">
        <f>COUNTIFS($B:$B,$B374,$AG:$AG,AQ$1)</f>
        <v>0</v>
      </c>
      <c r="AR374" s="2">
        <f>COUNTIFS($B:$B,$B374,$AG:$AG,AR$1)</f>
        <v>0</v>
      </c>
      <c r="AS374" s="2">
        <f>COUNTIFS($B:$B,$B374,$AG:$AG,AS$1)</f>
        <v>0</v>
      </c>
      <c r="AT374" s="2">
        <f>COUNTIFS($B:$B,$B374,$AG:$AG,AT$1)</f>
        <v>1</v>
      </c>
      <c r="AU374" s="2">
        <f>COUNTIFS($B:$B,$B374,$AG:$AG,AU$1)</f>
        <v>0</v>
      </c>
    </row>
    <row r="375" spans="1:47" ht="15" customHeight="1" x14ac:dyDescent="0.35">
      <c r="A375" s="7">
        <f>IF(B374=B375,A374,A374+1)</f>
        <v>122</v>
      </c>
      <c r="B375" s="7" t="s">
        <v>5690</v>
      </c>
      <c r="C375" s="7" t="s">
        <v>510</v>
      </c>
      <c r="D375" s="7" t="s">
        <v>3044</v>
      </c>
      <c r="E375" s="7" t="s">
        <v>3043</v>
      </c>
      <c r="F375" s="4" t="s">
        <v>7</v>
      </c>
      <c r="G375" s="4" t="s">
        <v>8</v>
      </c>
      <c r="H375" s="4" t="s">
        <v>7</v>
      </c>
      <c r="I375" s="3">
        <v>3</v>
      </c>
      <c r="J375" s="3" t="s">
        <v>653</v>
      </c>
      <c r="K375" s="3" t="s">
        <v>3052</v>
      </c>
      <c r="L375" s="3" t="s">
        <v>651</v>
      </c>
      <c r="M375" s="3" t="s">
        <v>5689</v>
      </c>
      <c r="N375" s="3" t="s">
        <v>2980</v>
      </c>
      <c r="P375" s="3" t="s">
        <v>669</v>
      </c>
      <c r="Q375" s="3" t="s">
        <v>1475</v>
      </c>
      <c r="R375" s="3" t="s">
        <v>2434</v>
      </c>
      <c r="S375" s="2" t="str">
        <f>IF(P375="심사불필요","-",VLOOKUP(K375,'[1]자격증 backdata'!A:G,7,0))</f>
        <v>-</v>
      </c>
      <c r="T375" s="2" t="str">
        <f>IF(S375="-","-",IF(COUNTIFS(B:B,B375,S:S,"필수")&gt;0,"자격요건충족","확인필요"))</f>
        <v>-</v>
      </c>
      <c r="U375" s="2"/>
      <c r="W375" s="2">
        <f>IF(Q375="4급","심사불필요",VLOOKUP(K375,'[1]자격증 backdata'!A:B,2,0))</f>
        <v>4</v>
      </c>
      <c r="X375" s="3">
        <f>IF(R375="A", MIN(20, SUMIFS(W:W, B:B, B375, R:R, "A")),IF(R375="B", MIN(30, SUMIFS(W:W, B:B, B375, R:R, "B")),"비해당분야"))</f>
        <v>8</v>
      </c>
      <c r="Y375" s="3" t="str">
        <f>IF(R375="C",MIN(30,IF(COUNTIFS(B:B,B375,W:W,"가1")=1,25,IF(COUNTIFS(B:B,B375,W:W,"가1")&gt;=2,30,0))+IF(COUNTIFS(B:B,B375,W:W,"나1")&gt;=4,30,IF(COUNTIFS(B:B,B375,W:W,"나1")=3,26,IF(COUNTIFS(B:B,B375,W:W,"나1")=2,22,IF(COUNTIFS(B:B,B375,W:W,"나1")=1,18,0)))))+MIN(30,IF(COUNTIFS(B:B,B375,W:W,"가2")=1,25,IF(COUNTIFS(B:B,B375,W:W,"가2")&gt;=2,30,0))+IF(COUNTIFS(B:B,B375,W:W,"나2")=3,30,IF(COUNTIFS(B:B,B375,W:W,"나2")=2,25,IF(COUNTIFS(B:B,B375,W:W,"나2")=1,20,0)))),"비해당분야")</f>
        <v>비해당분야</v>
      </c>
      <c r="Z375" s="3" t="str">
        <f>IF(R375="C",VLOOKUP(K375,'[1]자격증 backdata'!A:F,6,0),"비해당분야")</f>
        <v>비해당분야</v>
      </c>
      <c r="AA375" s="3" t="str">
        <f>IF(R375="C",SUMIF(B:B,B375,Z:Z),"비해당분야")</f>
        <v>비해당분야</v>
      </c>
      <c r="AB375" s="3" t="str">
        <f>IF(R375="C",SUM(Y375,AA375),"비해당분야")</f>
        <v>비해당분야</v>
      </c>
      <c r="AC375" s="3">
        <f>IF(R375="C",AB375,X375)</f>
        <v>8</v>
      </c>
      <c r="AD375" s="3">
        <f>VLOOKUP(K375,'[1]자격증 backdata'!A:D,4,0)</f>
        <v>0</v>
      </c>
      <c r="AE375" s="3">
        <f>IF(_xlfn.MAXIFS(AD:AD,B:B,B375)&gt;10,10,_xlfn.MAXIFS(AD:AD,B:B,B375))</f>
        <v>5</v>
      </c>
      <c r="AG375" s="2" t="str">
        <f>VLOOKUP(K375,'[1]자격증 backdata'!A:C,3,0)</f>
        <v>H</v>
      </c>
      <c r="AH375" s="2">
        <f>COUNTIFS($B:$B,$B375,$AG:$AG,AH$1)</f>
        <v>0</v>
      </c>
      <c r="AI375" s="2">
        <f>COUNTIFS($B:$B,$B375,$AG:$AG,AI$1)</f>
        <v>0</v>
      </c>
      <c r="AJ375" s="2">
        <f>COUNTIFS($B:$B,$B375,$AG:$AG,AJ$1)</f>
        <v>0</v>
      </c>
      <c r="AK375" s="2">
        <f>COUNTIFS($B:$B,$B375,$AG:$AG,AK$1)</f>
        <v>0</v>
      </c>
      <c r="AL375" s="2">
        <f>COUNTIFS($B:$B,$B375,$AG:$AG,AL$1)</f>
        <v>0</v>
      </c>
      <c r="AM375" s="2">
        <f>COUNTIFS($B:$B,$B375,$AG:$AG,AM$1)</f>
        <v>0</v>
      </c>
      <c r="AN375" s="2">
        <f>COUNTIFS($B:$B,$B375,$AG:$AG,AN$1)</f>
        <v>0</v>
      </c>
      <c r="AO375" s="2">
        <f>COUNTIFS($B:$B,$B375,$AG:$AG,AO$1)</f>
        <v>1</v>
      </c>
      <c r="AP375" s="2">
        <f>COUNTIFS($B:$B,$B375,$AG:$AG,AP$1)</f>
        <v>0</v>
      </c>
      <c r="AQ375" s="2">
        <f>COUNTIFS($B:$B,$B375,$AG:$AG,AQ$1)</f>
        <v>0</v>
      </c>
      <c r="AR375" s="2">
        <f>COUNTIFS($B:$B,$B375,$AG:$AG,AR$1)</f>
        <v>0</v>
      </c>
      <c r="AS375" s="2">
        <f>COUNTIFS($B:$B,$B375,$AG:$AG,AS$1)</f>
        <v>0</v>
      </c>
      <c r="AT375" s="2">
        <f>COUNTIFS($B:$B,$B375,$AG:$AG,AT$1)</f>
        <v>1</v>
      </c>
      <c r="AU375" s="2">
        <f>COUNTIFS($B:$B,$B375,$AG:$AG,AU$1)</f>
        <v>0</v>
      </c>
    </row>
    <row r="376" spans="1:47" ht="15" customHeight="1" x14ac:dyDescent="0.35">
      <c r="A376" s="4">
        <f>IF(B375=B376,A375,A375+1)</f>
        <v>123</v>
      </c>
      <c r="B376" s="4" t="s">
        <v>5686</v>
      </c>
      <c r="C376" s="4" t="s">
        <v>4912</v>
      </c>
      <c r="D376" s="4" t="s">
        <v>3044</v>
      </c>
      <c r="E376" s="4" t="s">
        <v>3043</v>
      </c>
      <c r="F376" s="4" t="s">
        <v>7</v>
      </c>
      <c r="G376" s="4" t="s">
        <v>8</v>
      </c>
      <c r="H376" s="4" t="s">
        <v>7</v>
      </c>
      <c r="I376" s="4">
        <v>1</v>
      </c>
      <c r="J376" s="4" t="s">
        <v>69</v>
      </c>
      <c r="K376" s="4" t="s">
        <v>3065</v>
      </c>
      <c r="L376" s="4" t="s">
        <v>36</v>
      </c>
      <c r="M376" s="4" t="s">
        <v>5688</v>
      </c>
      <c r="N376" s="4" t="s">
        <v>1704</v>
      </c>
      <c r="P376" s="4" t="s">
        <v>669</v>
      </c>
      <c r="Q376" s="4" t="s">
        <v>1475</v>
      </c>
      <c r="R376" s="4" t="s">
        <v>2434</v>
      </c>
      <c r="S376" s="5" t="str">
        <f>IF(P376="심사불필요","-",VLOOKUP(K376,'[1]자격증 backdata'!A:G,7,0))</f>
        <v>-</v>
      </c>
      <c r="T376" s="5" t="str">
        <f>IF(S376="-","-",IF(COUNTIFS(B:B,B376,S:S,"필수")&gt;0,"자격요건충족","확인필요"))</f>
        <v>-</v>
      </c>
      <c r="U376" s="5"/>
      <c r="W376" s="5">
        <f>IF(Q376="4급","심사불필요",VLOOKUP(K376,'[1]자격증 backdata'!A:B,2,0))</f>
        <v>0</v>
      </c>
      <c r="X376" s="4">
        <f>IF(R376="A", MIN(20, SUMIFS(W:W, B:B, B376, R:R, "A")),IF(R376="B", MIN(30, SUMIFS(W:W, B:B, B376, R:R, "B")),"비해당분야"))</f>
        <v>6</v>
      </c>
      <c r="Y376" s="4" t="str">
        <f>IF(R376="C",MIN(30,IF(COUNTIFS(B:B,B376,W:W,"가1")=1,25,IF(COUNTIFS(B:B,B376,W:W,"가1")&gt;=2,30,0))+IF(COUNTIFS(B:B,B376,W:W,"나1")&gt;=4,30,IF(COUNTIFS(B:B,B376,W:W,"나1")=3,26,IF(COUNTIFS(B:B,B376,W:W,"나1")=2,22,IF(COUNTIFS(B:B,B376,W:W,"나1")=1,18,0)))))+MIN(30,IF(COUNTIFS(B:B,B376,W:W,"가2")=1,25,IF(COUNTIFS(B:B,B376,W:W,"가2")&gt;=2,30,0))+IF(COUNTIFS(B:B,B376,W:W,"나2")=3,30,IF(COUNTIFS(B:B,B376,W:W,"나2")=2,25,IF(COUNTIFS(B:B,B376,W:W,"나2")=1,20,0)))),"비해당분야")</f>
        <v>비해당분야</v>
      </c>
      <c r="Z376" s="4" t="str">
        <f>IF(R376="C",VLOOKUP(K376,'[1]자격증 backdata'!A:F,6,0),"비해당분야")</f>
        <v>비해당분야</v>
      </c>
      <c r="AA376" s="4" t="str">
        <f>IF(R376="C",SUMIF(B:B,B376,Z:Z),"비해당분야")</f>
        <v>비해당분야</v>
      </c>
      <c r="AB376" s="4" t="str">
        <f>IF(R376="C",SUM(Y376,AA376),"비해당분야")</f>
        <v>비해당분야</v>
      </c>
      <c r="AC376" s="4">
        <f>IF(R376="C",AB376,X376)</f>
        <v>6</v>
      </c>
      <c r="AD376" s="4">
        <f>VLOOKUP(K376,'[1]자격증 backdata'!A:D,4,0)</f>
        <v>5</v>
      </c>
      <c r="AE376" s="4">
        <f>IF(_xlfn.MAXIFS(AD:AD,B:B,B376)&gt;10,10,_xlfn.MAXIFS(AD:AD,B:B,B376))</f>
        <v>5</v>
      </c>
      <c r="AG376" s="5">
        <f>VLOOKUP(K376,'[1]자격증 backdata'!A:C,3,0)</f>
        <v>0</v>
      </c>
      <c r="AH376" s="5">
        <f>COUNTIFS($B:$B,$B376,$AG:$AG,AH$1)</f>
        <v>0</v>
      </c>
      <c r="AI376" s="5">
        <f>COUNTIFS($B:$B,$B376,$AG:$AG,AI$1)</f>
        <v>0</v>
      </c>
      <c r="AJ376" s="5">
        <f>COUNTIFS($B:$B,$B376,$AG:$AG,AJ$1)</f>
        <v>0</v>
      </c>
      <c r="AK376" s="5">
        <f>COUNTIFS($B:$B,$B376,$AG:$AG,AK$1)</f>
        <v>0</v>
      </c>
      <c r="AL376" s="5">
        <f>COUNTIFS($B:$B,$B376,$AG:$AG,AL$1)</f>
        <v>0</v>
      </c>
      <c r="AM376" s="5">
        <f>COUNTIFS($B:$B,$B376,$AG:$AG,AM$1)</f>
        <v>0</v>
      </c>
      <c r="AN376" s="5">
        <f>COUNTIFS($B:$B,$B376,$AG:$AG,AN$1)</f>
        <v>0</v>
      </c>
      <c r="AO376" s="5">
        <f>COUNTIFS($B:$B,$B376,$AG:$AG,AO$1)</f>
        <v>0</v>
      </c>
      <c r="AP376" s="5">
        <f>COUNTIFS($B:$B,$B376,$AG:$AG,AP$1)</f>
        <v>0</v>
      </c>
      <c r="AQ376" s="5">
        <f>COUNTIFS($B:$B,$B376,$AG:$AG,AQ$1)</f>
        <v>0</v>
      </c>
      <c r="AR376" s="5">
        <f>COUNTIFS($B:$B,$B376,$AG:$AG,AR$1)</f>
        <v>0</v>
      </c>
      <c r="AS376" s="5">
        <f>COUNTIFS($B:$B,$B376,$AG:$AG,AS$1)</f>
        <v>0</v>
      </c>
      <c r="AT376" s="5">
        <f>COUNTIFS($B:$B,$B376,$AG:$AG,AT$1)</f>
        <v>1</v>
      </c>
      <c r="AU376" s="5">
        <f>COUNTIFS($B:$B,$B376,$AG:$AG,AU$1)</f>
        <v>0</v>
      </c>
    </row>
    <row r="377" spans="1:47" ht="15" customHeight="1" x14ac:dyDescent="0.35">
      <c r="A377" s="6">
        <f>IF(B376=B377,A376,A376+1)</f>
        <v>123</v>
      </c>
      <c r="B377" s="6" t="s">
        <v>5686</v>
      </c>
      <c r="C377" s="6" t="s">
        <v>4912</v>
      </c>
      <c r="D377" s="6" t="s">
        <v>3044</v>
      </c>
      <c r="E377" s="6" t="s">
        <v>3043</v>
      </c>
      <c r="F377" s="4" t="s">
        <v>7</v>
      </c>
      <c r="G377" s="4" t="s">
        <v>8</v>
      </c>
      <c r="H377" s="4" t="s">
        <v>7</v>
      </c>
      <c r="I377" s="4">
        <v>2</v>
      </c>
      <c r="J377" s="4" t="s">
        <v>106</v>
      </c>
      <c r="K377" s="4" t="s">
        <v>3057</v>
      </c>
      <c r="L377" s="4" t="s">
        <v>55</v>
      </c>
      <c r="M377" s="4" t="s">
        <v>5687</v>
      </c>
      <c r="N377" s="4" t="s">
        <v>2615</v>
      </c>
      <c r="P377" s="4" t="s">
        <v>669</v>
      </c>
      <c r="Q377" s="4" t="s">
        <v>1475</v>
      </c>
      <c r="R377" s="4" t="s">
        <v>2434</v>
      </c>
      <c r="S377" s="5" t="str">
        <f>IF(P377="심사불필요","-",VLOOKUP(K377,'[1]자격증 backdata'!A:G,7,0))</f>
        <v>-</v>
      </c>
      <c r="T377" s="5" t="str">
        <f>IF(S377="-","-",IF(COUNTIFS(B:B,B377,S:S,"필수")&gt;0,"자격요건충족","확인필요"))</f>
        <v>-</v>
      </c>
      <c r="U377" s="5"/>
      <c r="W377" s="5">
        <f>IF(Q377="4급","심사불필요",VLOOKUP(K377,'[1]자격증 backdata'!A:B,2,0))</f>
        <v>4</v>
      </c>
      <c r="X377" s="4">
        <f>IF(R377="A", MIN(20, SUMIFS(W:W, B:B, B377, R:R, "A")),IF(R377="B", MIN(30, SUMIFS(W:W, B:B, B377, R:R, "B")),"비해당분야"))</f>
        <v>6</v>
      </c>
      <c r="Y377" s="4" t="str">
        <f>IF(R377="C",MIN(30,IF(COUNTIFS(B:B,B377,W:W,"가1")=1,25,IF(COUNTIFS(B:B,B377,W:W,"가1")&gt;=2,30,0))+IF(COUNTIFS(B:B,B377,W:W,"나1")&gt;=4,30,IF(COUNTIFS(B:B,B377,W:W,"나1")=3,26,IF(COUNTIFS(B:B,B377,W:W,"나1")=2,22,IF(COUNTIFS(B:B,B377,W:W,"나1")=1,18,0)))))+MIN(30,IF(COUNTIFS(B:B,B377,W:W,"가2")=1,25,IF(COUNTIFS(B:B,B377,W:W,"가2")&gt;=2,30,0))+IF(COUNTIFS(B:B,B377,W:W,"나2")=3,30,IF(COUNTIFS(B:B,B377,W:W,"나2")=2,25,IF(COUNTIFS(B:B,B377,W:W,"나2")=1,20,0)))),"비해당분야")</f>
        <v>비해당분야</v>
      </c>
      <c r="Z377" s="4" t="str">
        <f>IF(R377="C",VLOOKUP(K377,'[1]자격증 backdata'!A:F,6,0),"비해당분야")</f>
        <v>비해당분야</v>
      </c>
      <c r="AA377" s="4" t="str">
        <f>IF(R377="C",SUMIF(B:B,B377,Z:Z),"비해당분야")</f>
        <v>비해당분야</v>
      </c>
      <c r="AB377" s="4" t="str">
        <f>IF(R377="C",SUM(Y377,AA377),"비해당분야")</f>
        <v>비해당분야</v>
      </c>
      <c r="AC377" s="4">
        <f>IF(R377="C",AB377,X377)</f>
        <v>6</v>
      </c>
      <c r="AD377" s="4">
        <f>VLOOKUP(K377,'[1]자격증 backdata'!A:D,4,0)</f>
        <v>0</v>
      </c>
      <c r="AE377" s="4">
        <f>IF(_xlfn.MAXIFS(AD:AD,B:B,B377)&gt;10,10,_xlfn.MAXIFS(AD:AD,B:B,B377))</f>
        <v>5</v>
      </c>
      <c r="AG377" s="5" t="str">
        <f>VLOOKUP(K377,'[1]자격증 backdata'!A:C,3,0)</f>
        <v>M</v>
      </c>
      <c r="AH377" s="5">
        <f>COUNTIFS($B:$B,$B377,$AG:$AG,AH$1)</f>
        <v>0</v>
      </c>
      <c r="AI377" s="5">
        <f>COUNTIFS($B:$B,$B377,$AG:$AG,AI$1)</f>
        <v>0</v>
      </c>
      <c r="AJ377" s="5">
        <f>COUNTIFS($B:$B,$B377,$AG:$AG,AJ$1)</f>
        <v>0</v>
      </c>
      <c r="AK377" s="5">
        <f>COUNTIFS($B:$B,$B377,$AG:$AG,AK$1)</f>
        <v>0</v>
      </c>
      <c r="AL377" s="5">
        <f>COUNTIFS($B:$B,$B377,$AG:$AG,AL$1)</f>
        <v>0</v>
      </c>
      <c r="AM377" s="5">
        <f>COUNTIFS($B:$B,$B377,$AG:$AG,AM$1)</f>
        <v>0</v>
      </c>
      <c r="AN377" s="5">
        <f>COUNTIFS($B:$B,$B377,$AG:$AG,AN$1)</f>
        <v>0</v>
      </c>
      <c r="AO377" s="5">
        <f>COUNTIFS($B:$B,$B377,$AG:$AG,AO$1)</f>
        <v>0</v>
      </c>
      <c r="AP377" s="5">
        <f>COUNTIFS($B:$B,$B377,$AG:$AG,AP$1)</f>
        <v>0</v>
      </c>
      <c r="AQ377" s="5">
        <f>COUNTIFS($B:$B,$B377,$AG:$AG,AQ$1)</f>
        <v>0</v>
      </c>
      <c r="AR377" s="5">
        <f>COUNTIFS($B:$B,$B377,$AG:$AG,AR$1)</f>
        <v>0</v>
      </c>
      <c r="AS377" s="5">
        <f>COUNTIFS($B:$B,$B377,$AG:$AG,AS$1)</f>
        <v>0</v>
      </c>
      <c r="AT377" s="5">
        <f>COUNTIFS($B:$B,$B377,$AG:$AG,AT$1)</f>
        <v>1</v>
      </c>
      <c r="AU377" s="5">
        <f>COUNTIFS($B:$B,$B377,$AG:$AG,AU$1)</f>
        <v>0</v>
      </c>
    </row>
    <row r="378" spans="1:47" ht="15" customHeight="1" x14ac:dyDescent="0.35">
      <c r="A378" s="6">
        <f>IF(B377=B378,A377,A377+1)</f>
        <v>123</v>
      </c>
      <c r="B378" s="6" t="s">
        <v>5686</v>
      </c>
      <c r="C378" s="6" t="s">
        <v>4912</v>
      </c>
      <c r="D378" s="6" t="s">
        <v>3044</v>
      </c>
      <c r="E378" s="6" t="s">
        <v>3043</v>
      </c>
      <c r="F378" s="4" t="s">
        <v>7</v>
      </c>
      <c r="G378" s="4" t="s">
        <v>8</v>
      </c>
      <c r="H378" s="4" t="s">
        <v>7</v>
      </c>
      <c r="I378" s="4">
        <v>3</v>
      </c>
      <c r="J378" s="4" t="s">
        <v>28</v>
      </c>
      <c r="K378" s="4" t="s">
        <v>3061</v>
      </c>
      <c r="L378" s="4" t="s">
        <v>26</v>
      </c>
      <c r="M378" s="4" t="s">
        <v>5685</v>
      </c>
      <c r="N378" s="4" t="s">
        <v>1645</v>
      </c>
      <c r="P378" s="4" t="s">
        <v>669</v>
      </c>
      <c r="Q378" s="4" t="s">
        <v>1475</v>
      </c>
      <c r="R378" s="4" t="s">
        <v>2434</v>
      </c>
      <c r="S378" s="5" t="str">
        <f>IF(P378="심사불필요","-",VLOOKUP(K378,'[1]자격증 backdata'!A:G,7,0))</f>
        <v>-</v>
      </c>
      <c r="T378" s="5" t="str">
        <f>IF(S378="-","-",IF(COUNTIFS(B:B,B378,S:S,"필수")&gt;0,"자격요건충족","확인필요"))</f>
        <v>-</v>
      </c>
      <c r="U378" s="5"/>
      <c r="W378" s="5">
        <f>IF(Q378="4급","심사불필요",VLOOKUP(K378,'[1]자격증 backdata'!A:B,2,0))</f>
        <v>2</v>
      </c>
      <c r="X378" s="4">
        <f>IF(R378="A", MIN(20, SUMIFS(W:W, B:B, B378, R:R, "A")),IF(R378="B", MIN(30, SUMIFS(W:W, B:B, B378, R:R, "B")),"비해당분야"))</f>
        <v>6</v>
      </c>
      <c r="Y378" s="4" t="str">
        <f>IF(R378="C",MIN(30,IF(COUNTIFS(B:B,B378,W:W,"가1")=1,25,IF(COUNTIFS(B:B,B378,W:W,"가1")&gt;=2,30,0))+IF(COUNTIFS(B:B,B378,W:W,"나1")&gt;=4,30,IF(COUNTIFS(B:B,B378,W:W,"나1")=3,26,IF(COUNTIFS(B:B,B378,W:W,"나1")=2,22,IF(COUNTIFS(B:B,B378,W:W,"나1")=1,18,0)))))+MIN(30,IF(COUNTIFS(B:B,B378,W:W,"가2")=1,25,IF(COUNTIFS(B:B,B378,W:W,"가2")&gt;=2,30,0))+IF(COUNTIFS(B:B,B378,W:W,"나2")=3,30,IF(COUNTIFS(B:B,B378,W:W,"나2")=2,25,IF(COUNTIFS(B:B,B378,W:W,"나2")=1,20,0)))),"비해당분야")</f>
        <v>비해당분야</v>
      </c>
      <c r="Z378" s="4" t="str">
        <f>IF(R378="C",VLOOKUP(K378,'[1]자격증 backdata'!A:F,6,0),"비해당분야")</f>
        <v>비해당분야</v>
      </c>
      <c r="AA378" s="4" t="str">
        <f>IF(R378="C",SUMIF(B:B,B378,Z:Z),"비해당분야")</f>
        <v>비해당분야</v>
      </c>
      <c r="AB378" s="4" t="str">
        <f>IF(R378="C",SUM(Y378,AA378),"비해당분야")</f>
        <v>비해당분야</v>
      </c>
      <c r="AC378" s="4">
        <f>IF(R378="C",AB378,X378)</f>
        <v>6</v>
      </c>
      <c r="AD378" s="4">
        <f>VLOOKUP(K378,'[1]자격증 backdata'!A:D,4,0)</f>
        <v>0</v>
      </c>
      <c r="AE378" s="4">
        <f>IF(_xlfn.MAXIFS(AD:AD,B:B,B378)&gt;10,10,_xlfn.MAXIFS(AD:AD,B:B,B378))</f>
        <v>5</v>
      </c>
      <c r="AG378" s="5">
        <f>VLOOKUP(K378,'[1]자격증 backdata'!A:C,3,0)</f>
        <v>0</v>
      </c>
      <c r="AH378" s="5">
        <f>COUNTIFS($B:$B,$B378,$AG:$AG,AH$1)</f>
        <v>0</v>
      </c>
      <c r="AI378" s="5">
        <f>COUNTIFS($B:$B,$B378,$AG:$AG,AI$1)</f>
        <v>0</v>
      </c>
      <c r="AJ378" s="5">
        <f>COUNTIFS($B:$B,$B378,$AG:$AG,AJ$1)</f>
        <v>0</v>
      </c>
      <c r="AK378" s="5">
        <f>COUNTIFS($B:$B,$B378,$AG:$AG,AK$1)</f>
        <v>0</v>
      </c>
      <c r="AL378" s="5">
        <f>COUNTIFS($B:$B,$B378,$AG:$AG,AL$1)</f>
        <v>0</v>
      </c>
      <c r="AM378" s="5">
        <f>COUNTIFS($B:$B,$B378,$AG:$AG,AM$1)</f>
        <v>0</v>
      </c>
      <c r="AN378" s="5">
        <f>COUNTIFS($B:$B,$B378,$AG:$AG,AN$1)</f>
        <v>0</v>
      </c>
      <c r="AO378" s="5">
        <f>COUNTIFS($B:$B,$B378,$AG:$AG,AO$1)</f>
        <v>0</v>
      </c>
      <c r="AP378" s="5">
        <f>COUNTIFS($B:$B,$B378,$AG:$AG,AP$1)</f>
        <v>0</v>
      </c>
      <c r="AQ378" s="5">
        <f>COUNTIFS($B:$B,$B378,$AG:$AG,AQ$1)</f>
        <v>0</v>
      </c>
      <c r="AR378" s="5">
        <f>COUNTIFS($B:$B,$B378,$AG:$AG,AR$1)</f>
        <v>0</v>
      </c>
      <c r="AS378" s="5">
        <f>COUNTIFS($B:$B,$B378,$AG:$AG,AS$1)</f>
        <v>0</v>
      </c>
      <c r="AT378" s="5">
        <f>COUNTIFS($B:$B,$B378,$AG:$AG,AT$1)</f>
        <v>1</v>
      </c>
      <c r="AU378" s="5">
        <f>COUNTIFS($B:$B,$B378,$AG:$AG,AU$1)</f>
        <v>0</v>
      </c>
    </row>
    <row r="379" spans="1:47" ht="15" customHeight="1" x14ac:dyDescent="0.35">
      <c r="A379" s="3">
        <f>IF(B378=B379,A378,A378+1)</f>
        <v>124</v>
      </c>
      <c r="B379" s="3" t="s">
        <v>5683</v>
      </c>
      <c r="C379" s="3" t="s">
        <v>5682</v>
      </c>
      <c r="D379" s="3" t="s">
        <v>3044</v>
      </c>
      <c r="E379" s="3" t="s">
        <v>3043</v>
      </c>
      <c r="F379" s="4" t="s">
        <v>7</v>
      </c>
      <c r="G379" s="4" t="s">
        <v>8</v>
      </c>
      <c r="H379" s="4" t="s">
        <v>7</v>
      </c>
      <c r="I379" s="3">
        <v>1</v>
      </c>
      <c r="J379" s="3" t="s">
        <v>57</v>
      </c>
      <c r="K379" s="3" t="s">
        <v>3089</v>
      </c>
      <c r="L379" s="3" t="s">
        <v>55</v>
      </c>
      <c r="M379" s="3" t="s">
        <v>5684</v>
      </c>
      <c r="N379" s="3" t="s">
        <v>1616</v>
      </c>
      <c r="P379" s="3" t="s">
        <v>669</v>
      </c>
      <c r="Q379" s="3" t="s">
        <v>1475</v>
      </c>
      <c r="R379" s="3" t="s">
        <v>2434</v>
      </c>
      <c r="S379" s="2" t="str">
        <f>IF(P379="심사불필요","-",VLOOKUP(K379,'[1]자격증 backdata'!A:G,7,0))</f>
        <v>-</v>
      </c>
      <c r="T379" s="2" t="str">
        <f>IF(S379="-","-",IF(COUNTIFS(B:B,B379,S:S,"필수")&gt;0,"자격요건충족","확인필요"))</f>
        <v>-</v>
      </c>
      <c r="U379" s="2"/>
      <c r="W379" s="2">
        <f>IF(Q379="4급","심사불필요",VLOOKUP(K379,'[1]자격증 backdata'!A:B,2,0))</f>
        <v>2</v>
      </c>
      <c r="X379" s="3">
        <f>IF(R379="A", MIN(20, SUMIFS(W:W, B:B, B379, R:R, "A")),IF(R379="B", MIN(30, SUMIFS(W:W, B:B, B379, R:R, "B")),"비해당분야"))</f>
        <v>6</v>
      </c>
      <c r="Y379" s="3" t="str">
        <f>IF(R379="C",MIN(30,IF(COUNTIFS(B:B,B379,W:W,"가1")=1,25,IF(COUNTIFS(B:B,B379,W:W,"가1")&gt;=2,30,0))+IF(COUNTIFS(B:B,B379,W:W,"나1")&gt;=4,30,IF(COUNTIFS(B:B,B379,W:W,"나1")=3,26,IF(COUNTIFS(B:B,B379,W:W,"나1")=2,22,IF(COUNTIFS(B:B,B379,W:W,"나1")=1,18,0)))))+MIN(30,IF(COUNTIFS(B:B,B379,W:W,"가2")=1,25,IF(COUNTIFS(B:B,B379,W:W,"가2")&gt;=2,30,0))+IF(COUNTIFS(B:B,B379,W:W,"나2")=3,30,IF(COUNTIFS(B:B,B379,W:W,"나2")=2,25,IF(COUNTIFS(B:B,B379,W:W,"나2")=1,20,0)))),"비해당분야")</f>
        <v>비해당분야</v>
      </c>
      <c r="Z379" s="3" t="str">
        <f>IF(R379="C",VLOOKUP(K379,'[1]자격증 backdata'!A:F,6,0),"비해당분야")</f>
        <v>비해당분야</v>
      </c>
      <c r="AA379" s="3" t="str">
        <f>IF(R379="C",SUMIF(B:B,B379,Z:Z),"비해당분야")</f>
        <v>비해당분야</v>
      </c>
      <c r="AB379" s="3" t="str">
        <f>IF(R379="C",SUM(Y379,AA379),"비해당분야")</f>
        <v>비해당분야</v>
      </c>
      <c r="AC379" s="3">
        <f>IF(R379="C",AB379,X379)</f>
        <v>6</v>
      </c>
      <c r="AD379" s="3">
        <f>VLOOKUP(K379,'[1]자격증 backdata'!A:D,4,0)</f>
        <v>0</v>
      </c>
      <c r="AE379" s="3">
        <f>IF(_xlfn.MAXIFS(AD:AD,B:B,B379)&gt;10,10,_xlfn.MAXIFS(AD:AD,B:B,B379))</f>
        <v>0</v>
      </c>
      <c r="AG379" s="2" t="str">
        <f>VLOOKUP(K379,'[1]자격증 backdata'!A:C,3,0)</f>
        <v>M</v>
      </c>
      <c r="AH379" s="2">
        <f>COUNTIFS($B:$B,$B379,$AG:$AG,AH$1)</f>
        <v>0</v>
      </c>
      <c r="AI379" s="2">
        <f>COUNTIFS($B:$B,$B379,$AG:$AG,AI$1)</f>
        <v>0</v>
      </c>
      <c r="AJ379" s="2">
        <f>COUNTIFS($B:$B,$B379,$AG:$AG,AJ$1)</f>
        <v>0</v>
      </c>
      <c r="AK379" s="2">
        <f>COUNTIFS($B:$B,$B379,$AG:$AG,AK$1)</f>
        <v>0</v>
      </c>
      <c r="AL379" s="2">
        <f>COUNTIFS($B:$B,$B379,$AG:$AG,AL$1)</f>
        <v>0</v>
      </c>
      <c r="AM379" s="2">
        <f>COUNTIFS($B:$B,$B379,$AG:$AG,AM$1)</f>
        <v>0</v>
      </c>
      <c r="AN379" s="2">
        <f>COUNTIFS($B:$B,$B379,$AG:$AG,AN$1)</f>
        <v>0</v>
      </c>
      <c r="AO379" s="2">
        <f>COUNTIFS($B:$B,$B379,$AG:$AG,AO$1)</f>
        <v>1</v>
      </c>
      <c r="AP379" s="2">
        <f>COUNTIFS($B:$B,$B379,$AG:$AG,AP$1)</f>
        <v>0</v>
      </c>
      <c r="AQ379" s="2">
        <f>COUNTIFS($B:$B,$B379,$AG:$AG,AQ$1)</f>
        <v>0</v>
      </c>
      <c r="AR379" s="2">
        <f>COUNTIFS($B:$B,$B379,$AG:$AG,AR$1)</f>
        <v>0</v>
      </c>
      <c r="AS379" s="2">
        <f>COUNTIFS($B:$B,$B379,$AG:$AG,AS$1)</f>
        <v>0</v>
      </c>
      <c r="AT379" s="2">
        <f>COUNTIFS($B:$B,$B379,$AG:$AG,AT$1)</f>
        <v>1</v>
      </c>
      <c r="AU379" s="2">
        <f>COUNTIFS($B:$B,$B379,$AG:$AG,AU$1)</f>
        <v>0</v>
      </c>
    </row>
    <row r="380" spans="1:47" ht="15" customHeight="1" x14ac:dyDescent="0.35">
      <c r="A380" s="7">
        <f>IF(B379=B380,A379,A379+1)</f>
        <v>124</v>
      </c>
      <c r="B380" s="7" t="s">
        <v>5683</v>
      </c>
      <c r="C380" s="7" t="s">
        <v>5682</v>
      </c>
      <c r="D380" s="7" t="s">
        <v>3044</v>
      </c>
      <c r="E380" s="7" t="s">
        <v>3043</v>
      </c>
      <c r="F380" s="4" t="s">
        <v>7</v>
      </c>
      <c r="G380" s="4" t="s">
        <v>8</v>
      </c>
      <c r="H380" s="4" t="s">
        <v>7</v>
      </c>
      <c r="I380" s="3">
        <v>2</v>
      </c>
      <c r="J380" s="3" t="s">
        <v>653</v>
      </c>
      <c r="K380" s="3" t="s">
        <v>3052</v>
      </c>
      <c r="L380" s="3" t="s">
        <v>651</v>
      </c>
      <c r="M380" s="3" t="s">
        <v>5681</v>
      </c>
      <c r="N380" s="3" t="s">
        <v>5680</v>
      </c>
      <c r="P380" s="3" t="s">
        <v>669</v>
      </c>
      <c r="Q380" s="3" t="s">
        <v>1475</v>
      </c>
      <c r="R380" s="3" t="s">
        <v>2434</v>
      </c>
      <c r="S380" s="2" t="str">
        <f>IF(P380="심사불필요","-",VLOOKUP(K380,'[1]자격증 backdata'!A:G,7,0))</f>
        <v>-</v>
      </c>
      <c r="T380" s="2" t="str">
        <f>IF(S380="-","-",IF(COUNTIFS(B:B,B380,S:S,"필수")&gt;0,"자격요건충족","확인필요"))</f>
        <v>-</v>
      </c>
      <c r="U380" s="2"/>
      <c r="W380" s="2">
        <f>IF(Q380="4급","심사불필요",VLOOKUP(K380,'[1]자격증 backdata'!A:B,2,0))</f>
        <v>4</v>
      </c>
      <c r="X380" s="3">
        <f>IF(R380="A", MIN(20, SUMIFS(W:W, B:B, B380, R:R, "A")),IF(R380="B", MIN(30, SUMIFS(W:W, B:B, B380, R:R, "B")),"비해당분야"))</f>
        <v>6</v>
      </c>
      <c r="Y380" s="3" t="str">
        <f>IF(R380="C",MIN(30,IF(COUNTIFS(B:B,B380,W:W,"가1")=1,25,IF(COUNTIFS(B:B,B380,W:W,"가1")&gt;=2,30,0))+IF(COUNTIFS(B:B,B380,W:W,"나1")&gt;=4,30,IF(COUNTIFS(B:B,B380,W:W,"나1")=3,26,IF(COUNTIFS(B:B,B380,W:W,"나1")=2,22,IF(COUNTIFS(B:B,B380,W:W,"나1")=1,18,0)))))+MIN(30,IF(COUNTIFS(B:B,B380,W:W,"가2")=1,25,IF(COUNTIFS(B:B,B380,W:W,"가2")&gt;=2,30,0))+IF(COUNTIFS(B:B,B380,W:W,"나2")=3,30,IF(COUNTIFS(B:B,B380,W:W,"나2")=2,25,IF(COUNTIFS(B:B,B380,W:W,"나2")=1,20,0)))),"비해당분야")</f>
        <v>비해당분야</v>
      </c>
      <c r="Z380" s="3" t="str">
        <f>IF(R380="C",VLOOKUP(K380,'[1]자격증 backdata'!A:F,6,0),"비해당분야")</f>
        <v>비해당분야</v>
      </c>
      <c r="AA380" s="3" t="str">
        <f>IF(R380="C",SUMIF(B:B,B380,Z:Z),"비해당분야")</f>
        <v>비해당분야</v>
      </c>
      <c r="AB380" s="3" t="str">
        <f>IF(R380="C",SUM(Y380,AA380),"비해당분야")</f>
        <v>비해당분야</v>
      </c>
      <c r="AC380" s="3">
        <f>IF(R380="C",AB380,X380)</f>
        <v>6</v>
      </c>
      <c r="AD380" s="3">
        <f>VLOOKUP(K380,'[1]자격증 backdata'!A:D,4,0)</f>
        <v>0</v>
      </c>
      <c r="AE380" s="3">
        <f>IF(_xlfn.MAXIFS(AD:AD,B:B,B380)&gt;10,10,_xlfn.MAXIFS(AD:AD,B:B,B380))</f>
        <v>0</v>
      </c>
      <c r="AG380" s="2" t="str">
        <f>VLOOKUP(K380,'[1]자격증 backdata'!A:C,3,0)</f>
        <v>H</v>
      </c>
      <c r="AH380" s="2">
        <f>COUNTIFS($B:$B,$B380,$AG:$AG,AH$1)</f>
        <v>0</v>
      </c>
      <c r="AI380" s="2">
        <f>COUNTIFS($B:$B,$B380,$AG:$AG,AI$1)</f>
        <v>0</v>
      </c>
      <c r="AJ380" s="2">
        <f>COUNTIFS($B:$B,$B380,$AG:$AG,AJ$1)</f>
        <v>0</v>
      </c>
      <c r="AK380" s="2">
        <f>COUNTIFS($B:$B,$B380,$AG:$AG,AK$1)</f>
        <v>0</v>
      </c>
      <c r="AL380" s="2">
        <f>COUNTIFS($B:$B,$B380,$AG:$AG,AL$1)</f>
        <v>0</v>
      </c>
      <c r="AM380" s="2">
        <f>COUNTIFS($B:$B,$B380,$AG:$AG,AM$1)</f>
        <v>0</v>
      </c>
      <c r="AN380" s="2">
        <f>COUNTIFS($B:$B,$B380,$AG:$AG,AN$1)</f>
        <v>0</v>
      </c>
      <c r="AO380" s="2">
        <f>COUNTIFS($B:$B,$B380,$AG:$AG,AO$1)</f>
        <v>1</v>
      </c>
      <c r="AP380" s="2">
        <f>COUNTIFS($B:$B,$B380,$AG:$AG,AP$1)</f>
        <v>0</v>
      </c>
      <c r="AQ380" s="2">
        <f>COUNTIFS($B:$B,$B380,$AG:$AG,AQ$1)</f>
        <v>0</v>
      </c>
      <c r="AR380" s="2">
        <f>COUNTIFS($B:$B,$B380,$AG:$AG,AR$1)</f>
        <v>0</v>
      </c>
      <c r="AS380" s="2">
        <f>COUNTIFS($B:$B,$B380,$AG:$AG,AS$1)</f>
        <v>0</v>
      </c>
      <c r="AT380" s="2">
        <f>COUNTIFS($B:$B,$B380,$AG:$AG,AT$1)</f>
        <v>1</v>
      </c>
      <c r="AU380" s="2">
        <f>COUNTIFS($B:$B,$B380,$AG:$AG,AU$1)</f>
        <v>0</v>
      </c>
    </row>
    <row r="381" spans="1:47" ht="15" customHeight="1" x14ac:dyDescent="0.35">
      <c r="A381" s="4">
        <f>IF(B380=B381,A380,A380+1)</f>
        <v>125</v>
      </c>
      <c r="B381" s="4" t="s">
        <v>5677</v>
      </c>
      <c r="C381" s="4" t="s">
        <v>5676</v>
      </c>
      <c r="D381" s="4" t="s">
        <v>3044</v>
      </c>
      <c r="E381" s="4" t="s">
        <v>3043</v>
      </c>
      <c r="F381" s="4" t="s">
        <v>7</v>
      </c>
      <c r="G381" s="4" t="s">
        <v>8</v>
      </c>
      <c r="H381" s="4" t="s">
        <v>7</v>
      </c>
      <c r="I381" s="4">
        <v>1</v>
      </c>
      <c r="J381" s="4" t="s">
        <v>69</v>
      </c>
      <c r="K381" s="4" t="s">
        <v>3065</v>
      </c>
      <c r="L381" s="4" t="s">
        <v>36</v>
      </c>
      <c r="M381" s="4" t="s">
        <v>5679</v>
      </c>
      <c r="N381" s="4" t="s">
        <v>152</v>
      </c>
      <c r="P381" s="4" t="s">
        <v>669</v>
      </c>
      <c r="Q381" s="4" t="s">
        <v>1475</v>
      </c>
      <c r="R381" s="4" t="s">
        <v>2434</v>
      </c>
      <c r="S381" s="5" t="str">
        <f>IF(P381="심사불필요","-",VLOOKUP(K381,'[1]자격증 backdata'!A:G,7,0))</f>
        <v>-</v>
      </c>
      <c r="T381" s="5" t="str">
        <f>IF(S381="-","-",IF(COUNTIFS(B:B,B381,S:S,"필수")&gt;0,"자격요건충족","확인필요"))</f>
        <v>-</v>
      </c>
      <c r="U381" s="5"/>
      <c r="W381" s="5">
        <f>IF(Q381="4급","심사불필요",VLOOKUP(K381,'[1]자격증 backdata'!A:B,2,0))</f>
        <v>0</v>
      </c>
      <c r="X381" s="4">
        <f>IF(R381="A", MIN(20, SUMIFS(W:W, B:B, B381, R:R, "A")),IF(R381="B", MIN(30, SUMIFS(W:W, B:B, B381, R:R, "B")),"비해당분야"))</f>
        <v>6</v>
      </c>
      <c r="Y381" s="4" t="str">
        <f>IF(R381="C",MIN(30,IF(COUNTIFS(B:B,B381,W:W,"가1")=1,25,IF(COUNTIFS(B:B,B381,W:W,"가1")&gt;=2,30,0))+IF(COUNTIFS(B:B,B381,W:W,"나1")&gt;=4,30,IF(COUNTIFS(B:B,B381,W:W,"나1")=3,26,IF(COUNTIFS(B:B,B381,W:W,"나1")=2,22,IF(COUNTIFS(B:B,B381,W:W,"나1")=1,18,0)))))+MIN(30,IF(COUNTIFS(B:B,B381,W:W,"가2")=1,25,IF(COUNTIFS(B:B,B381,W:W,"가2")&gt;=2,30,0))+IF(COUNTIFS(B:B,B381,W:W,"나2")=3,30,IF(COUNTIFS(B:B,B381,W:W,"나2")=2,25,IF(COUNTIFS(B:B,B381,W:W,"나2")=1,20,0)))),"비해당분야")</f>
        <v>비해당분야</v>
      </c>
      <c r="Z381" s="4" t="str">
        <f>IF(R381="C",VLOOKUP(K381,'[1]자격증 backdata'!A:F,6,0),"비해당분야")</f>
        <v>비해당분야</v>
      </c>
      <c r="AA381" s="4" t="str">
        <f>IF(R381="C",SUMIF(B:B,B381,Z:Z),"비해당분야")</f>
        <v>비해당분야</v>
      </c>
      <c r="AB381" s="4" t="str">
        <f>IF(R381="C",SUM(Y381,AA381),"비해당분야")</f>
        <v>비해당분야</v>
      </c>
      <c r="AC381" s="4">
        <f>IF(R381="C",AB381,X381)</f>
        <v>6</v>
      </c>
      <c r="AD381" s="4">
        <f>VLOOKUP(K381,'[1]자격증 backdata'!A:D,4,0)</f>
        <v>5</v>
      </c>
      <c r="AE381" s="4">
        <f>IF(_xlfn.MAXIFS(AD:AD,B:B,B381)&gt;10,10,_xlfn.MAXIFS(AD:AD,B:B,B381))</f>
        <v>5</v>
      </c>
      <c r="AG381" s="5">
        <f>VLOOKUP(K381,'[1]자격증 backdata'!A:C,3,0)</f>
        <v>0</v>
      </c>
      <c r="AH381" s="5">
        <f>COUNTIFS($B:$B,$B381,$AG:$AG,AH$1)</f>
        <v>0</v>
      </c>
      <c r="AI381" s="5">
        <f>COUNTIFS($B:$B,$B381,$AG:$AG,AI$1)</f>
        <v>0</v>
      </c>
      <c r="AJ381" s="5">
        <f>COUNTIFS($B:$B,$B381,$AG:$AG,AJ$1)</f>
        <v>0</v>
      </c>
      <c r="AK381" s="5">
        <f>COUNTIFS($B:$B,$B381,$AG:$AG,AK$1)</f>
        <v>0</v>
      </c>
      <c r="AL381" s="5">
        <f>COUNTIFS($B:$B,$B381,$AG:$AG,AL$1)</f>
        <v>0</v>
      </c>
      <c r="AM381" s="5">
        <f>COUNTIFS($B:$B,$B381,$AG:$AG,AM$1)</f>
        <v>0</v>
      </c>
      <c r="AN381" s="5">
        <f>COUNTIFS($B:$B,$B381,$AG:$AG,AN$1)</f>
        <v>0</v>
      </c>
      <c r="AO381" s="5">
        <f>COUNTIFS($B:$B,$B381,$AG:$AG,AO$1)</f>
        <v>0</v>
      </c>
      <c r="AP381" s="5">
        <f>COUNTIFS($B:$B,$B381,$AG:$AG,AP$1)</f>
        <v>0</v>
      </c>
      <c r="AQ381" s="5">
        <f>COUNTIFS($B:$B,$B381,$AG:$AG,AQ$1)</f>
        <v>1</v>
      </c>
      <c r="AR381" s="5">
        <f>COUNTIFS($B:$B,$B381,$AG:$AG,AR$1)</f>
        <v>0</v>
      </c>
      <c r="AS381" s="5">
        <f>COUNTIFS($B:$B,$B381,$AG:$AG,AS$1)</f>
        <v>0</v>
      </c>
      <c r="AT381" s="5">
        <f>COUNTIFS($B:$B,$B381,$AG:$AG,AT$1)</f>
        <v>1</v>
      </c>
      <c r="AU381" s="5">
        <f>COUNTIFS($B:$B,$B381,$AG:$AG,AU$1)</f>
        <v>0</v>
      </c>
    </row>
    <row r="382" spans="1:47" ht="15" customHeight="1" x14ac:dyDescent="0.35">
      <c r="A382" s="6">
        <f>IF(B381=B382,A381,A381+1)</f>
        <v>125</v>
      </c>
      <c r="B382" s="6" t="s">
        <v>5677</v>
      </c>
      <c r="C382" s="6" t="s">
        <v>5676</v>
      </c>
      <c r="D382" s="6" t="s">
        <v>3044</v>
      </c>
      <c r="E382" s="6" t="s">
        <v>3043</v>
      </c>
      <c r="F382" s="4" t="s">
        <v>7</v>
      </c>
      <c r="G382" s="4" t="s">
        <v>8</v>
      </c>
      <c r="H382" s="4" t="s">
        <v>7</v>
      </c>
      <c r="I382" s="4">
        <v>2</v>
      </c>
      <c r="J382" s="4" t="s">
        <v>106</v>
      </c>
      <c r="K382" s="4" t="s">
        <v>3057</v>
      </c>
      <c r="L382" s="4" t="s">
        <v>55</v>
      </c>
      <c r="M382" s="4" t="s">
        <v>5678</v>
      </c>
      <c r="N382" s="4" t="s">
        <v>3882</v>
      </c>
      <c r="P382" s="4" t="s">
        <v>669</v>
      </c>
      <c r="Q382" s="4" t="s">
        <v>1475</v>
      </c>
      <c r="R382" s="4" t="s">
        <v>2434</v>
      </c>
      <c r="S382" s="5" t="str">
        <f>IF(P382="심사불필요","-",VLOOKUP(K382,'[1]자격증 backdata'!A:G,7,0))</f>
        <v>-</v>
      </c>
      <c r="T382" s="5" t="str">
        <f>IF(S382="-","-",IF(COUNTIFS(B:B,B382,S:S,"필수")&gt;0,"자격요건충족","확인필요"))</f>
        <v>-</v>
      </c>
      <c r="U382" s="5"/>
      <c r="W382" s="5">
        <f>IF(Q382="4급","심사불필요",VLOOKUP(K382,'[1]자격증 backdata'!A:B,2,0))</f>
        <v>4</v>
      </c>
      <c r="X382" s="4">
        <f>IF(R382="A", MIN(20, SUMIFS(W:W, B:B, B382, R:R, "A")),IF(R382="B", MIN(30, SUMIFS(W:W, B:B, B382, R:R, "B")),"비해당분야"))</f>
        <v>6</v>
      </c>
      <c r="Y382" s="4" t="str">
        <f>IF(R382="C",MIN(30,IF(COUNTIFS(B:B,B382,W:W,"가1")=1,25,IF(COUNTIFS(B:B,B382,W:W,"가1")&gt;=2,30,0))+IF(COUNTIFS(B:B,B382,W:W,"나1")&gt;=4,30,IF(COUNTIFS(B:B,B382,W:W,"나1")=3,26,IF(COUNTIFS(B:B,B382,W:W,"나1")=2,22,IF(COUNTIFS(B:B,B382,W:W,"나1")=1,18,0)))))+MIN(30,IF(COUNTIFS(B:B,B382,W:W,"가2")=1,25,IF(COUNTIFS(B:B,B382,W:W,"가2")&gt;=2,30,0))+IF(COUNTIFS(B:B,B382,W:W,"나2")=3,30,IF(COUNTIFS(B:B,B382,W:W,"나2")=2,25,IF(COUNTIFS(B:B,B382,W:W,"나2")=1,20,0)))),"비해당분야")</f>
        <v>비해당분야</v>
      </c>
      <c r="Z382" s="4" t="str">
        <f>IF(R382="C",VLOOKUP(K382,'[1]자격증 backdata'!A:F,6,0),"비해당분야")</f>
        <v>비해당분야</v>
      </c>
      <c r="AA382" s="4" t="str">
        <f>IF(R382="C",SUMIF(B:B,B382,Z:Z),"비해당분야")</f>
        <v>비해당분야</v>
      </c>
      <c r="AB382" s="4" t="str">
        <f>IF(R382="C",SUM(Y382,AA382),"비해당분야")</f>
        <v>비해당분야</v>
      </c>
      <c r="AC382" s="4">
        <f>IF(R382="C",AB382,X382)</f>
        <v>6</v>
      </c>
      <c r="AD382" s="4">
        <f>VLOOKUP(K382,'[1]자격증 backdata'!A:D,4,0)</f>
        <v>0</v>
      </c>
      <c r="AE382" s="4">
        <f>IF(_xlfn.MAXIFS(AD:AD,B:B,B382)&gt;10,10,_xlfn.MAXIFS(AD:AD,B:B,B382))</f>
        <v>5</v>
      </c>
      <c r="AG382" s="5" t="str">
        <f>VLOOKUP(K382,'[1]자격증 backdata'!A:C,3,0)</f>
        <v>M</v>
      </c>
      <c r="AH382" s="5">
        <f>COUNTIFS($B:$B,$B382,$AG:$AG,AH$1)</f>
        <v>0</v>
      </c>
      <c r="AI382" s="5">
        <f>COUNTIFS($B:$B,$B382,$AG:$AG,AI$1)</f>
        <v>0</v>
      </c>
      <c r="AJ382" s="5">
        <f>COUNTIFS($B:$B,$B382,$AG:$AG,AJ$1)</f>
        <v>0</v>
      </c>
      <c r="AK382" s="5">
        <f>COUNTIFS($B:$B,$B382,$AG:$AG,AK$1)</f>
        <v>0</v>
      </c>
      <c r="AL382" s="5">
        <f>COUNTIFS($B:$B,$B382,$AG:$AG,AL$1)</f>
        <v>0</v>
      </c>
      <c r="AM382" s="5">
        <f>COUNTIFS($B:$B,$B382,$AG:$AG,AM$1)</f>
        <v>0</v>
      </c>
      <c r="AN382" s="5">
        <f>COUNTIFS($B:$B,$B382,$AG:$AG,AN$1)</f>
        <v>0</v>
      </c>
      <c r="AO382" s="5">
        <f>COUNTIFS($B:$B,$B382,$AG:$AG,AO$1)</f>
        <v>0</v>
      </c>
      <c r="AP382" s="5">
        <f>COUNTIFS($B:$B,$B382,$AG:$AG,AP$1)</f>
        <v>0</v>
      </c>
      <c r="AQ382" s="5">
        <f>COUNTIFS($B:$B,$B382,$AG:$AG,AQ$1)</f>
        <v>1</v>
      </c>
      <c r="AR382" s="5">
        <f>COUNTIFS($B:$B,$B382,$AG:$AG,AR$1)</f>
        <v>0</v>
      </c>
      <c r="AS382" s="5">
        <f>COUNTIFS($B:$B,$B382,$AG:$AG,AS$1)</f>
        <v>0</v>
      </c>
      <c r="AT382" s="5">
        <f>COUNTIFS($B:$B,$B382,$AG:$AG,AT$1)</f>
        <v>1</v>
      </c>
      <c r="AU382" s="5">
        <f>COUNTIFS($B:$B,$B382,$AG:$AG,AU$1)</f>
        <v>0</v>
      </c>
    </row>
    <row r="383" spans="1:47" ht="15" customHeight="1" x14ac:dyDescent="0.35">
      <c r="A383" s="6">
        <f>IF(B382=B383,A382,A382+1)</f>
        <v>125</v>
      </c>
      <c r="B383" s="6" t="s">
        <v>5677</v>
      </c>
      <c r="C383" s="6" t="s">
        <v>5676</v>
      </c>
      <c r="D383" s="6" t="s">
        <v>3044</v>
      </c>
      <c r="E383" s="6" t="s">
        <v>3043</v>
      </c>
      <c r="F383" s="4" t="s">
        <v>7</v>
      </c>
      <c r="G383" s="4" t="s">
        <v>8</v>
      </c>
      <c r="H383" s="4" t="s">
        <v>7</v>
      </c>
      <c r="I383" s="4">
        <v>3</v>
      </c>
      <c r="J383" s="4" t="s">
        <v>364</v>
      </c>
      <c r="K383" s="4" t="s">
        <v>3075</v>
      </c>
      <c r="L383" s="4" t="s">
        <v>254</v>
      </c>
      <c r="M383" s="4" t="s">
        <v>5675</v>
      </c>
      <c r="N383" s="4" t="s">
        <v>2551</v>
      </c>
      <c r="P383" s="4" t="s">
        <v>669</v>
      </c>
      <c r="Q383" s="4" t="s">
        <v>1475</v>
      </c>
      <c r="R383" s="4" t="s">
        <v>2434</v>
      </c>
      <c r="S383" s="5" t="str">
        <f>IF(P383="심사불필요","-",VLOOKUP(K383,'[1]자격증 backdata'!A:G,7,0))</f>
        <v>-</v>
      </c>
      <c r="T383" s="5" t="str">
        <f>IF(S383="-","-",IF(COUNTIFS(B:B,B383,S:S,"필수")&gt;0,"자격요건충족","확인필요"))</f>
        <v>-</v>
      </c>
      <c r="U383" s="5"/>
      <c r="W383" s="5">
        <f>IF(Q383="4급","심사불필요",VLOOKUP(K383,'[1]자격증 backdata'!A:B,2,0))</f>
        <v>2</v>
      </c>
      <c r="X383" s="4">
        <f>IF(R383="A", MIN(20, SUMIFS(W:W, B:B, B383, R:R, "A")),IF(R383="B", MIN(30, SUMIFS(W:W, B:B, B383, R:R, "B")),"비해당분야"))</f>
        <v>6</v>
      </c>
      <c r="Y383" s="4" t="str">
        <f>IF(R383="C",MIN(30,IF(COUNTIFS(B:B,B383,W:W,"가1")=1,25,IF(COUNTIFS(B:B,B383,W:W,"가1")&gt;=2,30,0))+IF(COUNTIFS(B:B,B383,W:W,"나1")&gt;=4,30,IF(COUNTIFS(B:B,B383,W:W,"나1")=3,26,IF(COUNTIFS(B:B,B383,W:W,"나1")=2,22,IF(COUNTIFS(B:B,B383,W:W,"나1")=1,18,0)))))+MIN(30,IF(COUNTIFS(B:B,B383,W:W,"가2")=1,25,IF(COUNTIFS(B:B,B383,W:W,"가2")&gt;=2,30,0))+IF(COUNTIFS(B:B,B383,W:W,"나2")=3,30,IF(COUNTIFS(B:B,B383,W:W,"나2")=2,25,IF(COUNTIFS(B:B,B383,W:W,"나2")=1,20,0)))),"비해당분야")</f>
        <v>비해당분야</v>
      </c>
      <c r="Z383" s="4" t="str">
        <f>IF(R383="C",VLOOKUP(K383,'[1]자격증 backdata'!A:F,6,0),"비해당분야")</f>
        <v>비해당분야</v>
      </c>
      <c r="AA383" s="4" t="str">
        <f>IF(R383="C",SUMIF(B:B,B383,Z:Z),"비해당분야")</f>
        <v>비해당분야</v>
      </c>
      <c r="AB383" s="4" t="str">
        <f>IF(R383="C",SUM(Y383,AA383),"비해당분야")</f>
        <v>비해당분야</v>
      </c>
      <c r="AC383" s="4">
        <f>IF(R383="C",AB383,X383)</f>
        <v>6</v>
      </c>
      <c r="AD383" s="4">
        <f>VLOOKUP(K383,'[1]자격증 backdata'!A:D,4,0)</f>
        <v>0</v>
      </c>
      <c r="AE383" s="4">
        <f>IF(_xlfn.MAXIFS(AD:AD,B:B,B383)&gt;10,10,_xlfn.MAXIFS(AD:AD,B:B,B383))</f>
        <v>5</v>
      </c>
      <c r="AG383" s="5" t="str">
        <f>VLOOKUP(K383,'[1]자격증 backdata'!A:C,3,0)</f>
        <v>J</v>
      </c>
      <c r="AH383" s="5">
        <f>COUNTIFS($B:$B,$B383,$AG:$AG,AH$1)</f>
        <v>0</v>
      </c>
      <c r="AI383" s="5">
        <f>COUNTIFS($B:$B,$B383,$AG:$AG,AI$1)</f>
        <v>0</v>
      </c>
      <c r="AJ383" s="5">
        <f>COUNTIFS($B:$B,$B383,$AG:$AG,AJ$1)</f>
        <v>0</v>
      </c>
      <c r="AK383" s="5">
        <f>COUNTIFS($B:$B,$B383,$AG:$AG,AK$1)</f>
        <v>0</v>
      </c>
      <c r="AL383" s="5">
        <f>COUNTIFS($B:$B,$B383,$AG:$AG,AL$1)</f>
        <v>0</v>
      </c>
      <c r="AM383" s="5">
        <f>COUNTIFS($B:$B,$B383,$AG:$AG,AM$1)</f>
        <v>0</v>
      </c>
      <c r="AN383" s="5">
        <f>COUNTIFS($B:$B,$B383,$AG:$AG,AN$1)</f>
        <v>0</v>
      </c>
      <c r="AO383" s="5">
        <f>COUNTIFS($B:$B,$B383,$AG:$AG,AO$1)</f>
        <v>0</v>
      </c>
      <c r="AP383" s="5">
        <f>COUNTIFS($B:$B,$B383,$AG:$AG,AP$1)</f>
        <v>0</v>
      </c>
      <c r="AQ383" s="5">
        <f>COUNTIFS($B:$B,$B383,$AG:$AG,AQ$1)</f>
        <v>1</v>
      </c>
      <c r="AR383" s="5">
        <f>COUNTIFS($B:$B,$B383,$AG:$AG,AR$1)</f>
        <v>0</v>
      </c>
      <c r="AS383" s="5">
        <f>COUNTIFS($B:$B,$B383,$AG:$AG,AS$1)</f>
        <v>0</v>
      </c>
      <c r="AT383" s="5">
        <f>COUNTIFS($B:$B,$B383,$AG:$AG,AT$1)</f>
        <v>1</v>
      </c>
      <c r="AU383" s="5">
        <f>COUNTIFS($B:$B,$B383,$AG:$AG,AU$1)</f>
        <v>0</v>
      </c>
    </row>
    <row r="384" spans="1:47" ht="15" customHeight="1" x14ac:dyDescent="0.35">
      <c r="A384" s="3">
        <f>IF(B383=B384,A383,A383+1)</f>
        <v>126</v>
      </c>
      <c r="B384" s="3" t="s">
        <v>5670</v>
      </c>
      <c r="C384" s="3" t="s">
        <v>5669</v>
      </c>
      <c r="D384" s="3" t="s">
        <v>3044</v>
      </c>
      <c r="E384" s="3" t="s">
        <v>3043</v>
      </c>
      <c r="F384" s="4" t="s">
        <v>7</v>
      </c>
      <c r="G384" s="4" t="s">
        <v>8</v>
      </c>
      <c r="H384" s="4" t="s">
        <v>7</v>
      </c>
      <c r="I384" s="3">
        <v>1</v>
      </c>
      <c r="J384" s="3" t="s">
        <v>653</v>
      </c>
      <c r="K384" s="3" t="s">
        <v>3052</v>
      </c>
      <c r="L384" s="3" t="s">
        <v>651</v>
      </c>
      <c r="M384" s="3" t="s">
        <v>5674</v>
      </c>
      <c r="N384" s="3" t="s">
        <v>2980</v>
      </c>
      <c r="P384" s="3" t="s">
        <v>669</v>
      </c>
      <c r="Q384" s="3" t="s">
        <v>1475</v>
      </c>
      <c r="R384" s="3" t="s">
        <v>2434</v>
      </c>
      <c r="S384" s="2" t="str">
        <f>IF(P384="심사불필요","-",VLOOKUP(K384,'[1]자격증 backdata'!A:G,7,0))</f>
        <v>-</v>
      </c>
      <c r="T384" s="2" t="str">
        <f>IF(S384="-","-",IF(COUNTIFS(B:B,B384,S:S,"필수")&gt;0,"자격요건충족","확인필요"))</f>
        <v>-</v>
      </c>
      <c r="U384" s="2"/>
      <c r="W384" s="2">
        <f>IF(Q384="4급","심사불필요",VLOOKUP(K384,'[1]자격증 backdata'!A:B,2,0))</f>
        <v>4</v>
      </c>
      <c r="X384" s="3">
        <f>IF(R384="A", MIN(20, SUMIFS(W:W, B:B, B384, R:R, "A")),IF(R384="B", MIN(30, SUMIFS(W:W, B:B, B384, R:R, "B")),"비해당분야"))</f>
        <v>12</v>
      </c>
      <c r="Y384" s="3" t="str">
        <f>IF(R384="C",MIN(30,IF(COUNTIFS(B:B,B384,W:W,"가1")=1,25,IF(COUNTIFS(B:B,B384,W:W,"가1")&gt;=2,30,0))+IF(COUNTIFS(B:B,B384,W:W,"나1")&gt;=4,30,IF(COUNTIFS(B:B,B384,W:W,"나1")=3,26,IF(COUNTIFS(B:B,B384,W:W,"나1")=2,22,IF(COUNTIFS(B:B,B384,W:W,"나1")=1,18,0)))))+MIN(30,IF(COUNTIFS(B:B,B384,W:W,"가2")=1,25,IF(COUNTIFS(B:B,B384,W:W,"가2")&gt;=2,30,0))+IF(COUNTIFS(B:B,B384,W:W,"나2")=3,30,IF(COUNTIFS(B:B,B384,W:W,"나2")=2,25,IF(COUNTIFS(B:B,B384,W:W,"나2")=1,20,0)))),"비해당분야")</f>
        <v>비해당분야</v>
      </c>
      <c r="Z384" s="3" t="str">
        <f>IF(R384="C",VLOOKUP(K384,'[1]자격증 backdata'!A:F,6,0),"비해당분야")</f>
        <v>비해당분야</v>
      </c>
      <c r="AA384" s="3" t="str">
        <f>IF(R384="C",SUMIF(B:B,B384,Z:Z),"비해당분야")</f>
        <v>비해당분야</v>
      </c>
      <c r="AB384" s="3" t="str">
        <f>IF(R384="C",SUM(Y384,AA384),"비해당분야")</f>
        <v>비해당분야</v>
      </c>
      <c r="AC384" s="3">
        <f>IF(R384="C",AB384,X384)</f>
        <v>12</v>
      </c>
      <c r="AD384" s="3">
        <f>VLOOKUP(K384,'[1]자격증 backdata'!A:D,4,0)</f>
        <v>0</v>
      </c>
      <c r="AE384" s="3">
        <f>IF(_xlfn.MAXIFS(AD:AD,B:B,B384)&gt;10,10,_xlfn.MAXIFS(AD:AD,B:B,B384))</f>
        <v>5</v>
      </c>
      <c r="AG384" s="2" t="str">
        <f>VLOOKUP(K384,'[1]자격증 backdata'!A:C,3,0)</f>
        <v>H</v>
      </c>
      <c r="AH384" s="2">
        <f>COUNTIFS($B:$B,$B384,$AG:$AG,AH$1)</f>
        <v>0</v>
      </c>
      <c r="AI384" s="2">
        <f>COUNTIFS($B:$B,$B384,$AG:$AG,AI$1)</f>
        <v>0</v>
      </c>
      <c r="AJ384" s="2">
        <f>COUNTIFS($B:$B,$B384,$AG:$AG,AJ$1)</f>
        <v>0</v>
      </c>
      <c r="AK384" s="2">
        <f>COUNTIFS($B:$B,$B384,$AG:$AG,AK$1)</f>
        <v>0</v>
      </c>
      <c r="AL384" s="2">
        <f>COUNTIFS($B:$B,$B384,$AG:$AG,AL$1)</f>
        <v>0</v>
      </c>
      <c r="AM384" s="2">
        <f>COUNTIFS($B:$B,$B384,$AG:$AG,AM$1)</f>
        <v>0</v>
      </c>
      <c r="AN384" s="2">
        <f>COUNTIFS($B:$B,$B384,$AG:$AG,AN$1)</f>
        <v>0</v>
      </c>
      <c r="AO384" s="2">
        <f>COUNTIFS($B:$B,$B384,$AG:$AG,AO$1)</f>
        <v>1</v>
      </c>
      <c r="AP384" s="2">
        <f>COUNTIFS($B:$B,$B384,$AG:$AG,AP$1)</f>
        <v>0</v>
      </c>
      <c r="AQ384" s="2">
        <f>COUNTIFS($B:$B,$B384,$AG:$AG,AQ$1)</f>
        <v>0</v>
      </c>
      <c r="AR384" s="2">
        <f>COUNTIFS($B:$B,$B384,$AG:$AG,AR$1)</f>
        <v>0</v>
      </c>
      <c r="AS384" s="2">
        <f>COUNTIFS($B:$B,$B384,$AG:$AG,AS$1)</f>
        <v>0</v>
      </c>
      <c r="AT384" s="2">
        <f>COUNTIFS($B:$B,$B384,$AG:$AG,AT$1)</f>
        <v>1</v>
      </c>
      <c r="AU384" s="2">
        <f>COUNTIFS($B:$B,$B384,$AG:$AG,AU$1)</f>
        <v>0</v>
      </c>
    </row>
    <row r="385" spans="1:47" ht="15" customHeight="1" x14ac:dyDescent="0.35">
      <c r="A385" s="7">
        <f>IF(B384=B385,A384,A384+1)</f>
        <v>126</v>
      </c>
      <c r="B385" s="7" t="s">
        <v>5670</v>
      </c>
      <c r="C385" s="7" t="s">
        <v>5669</v>
      </c>
      <c r="D385" s="7" t="s">
        <v>3044</v>
      </c>
      <c r="E385" s="7" t="s">
        <v>3043</v>
      </c>
      <c r="F385" s="4" t="s">
        <v>7</v>
      </c>
      <c r="G385" s="4" t="s">
        <v>8</v>
      </c>
      <c r="H385" s="4" t="s">
        <v>7</v>
      </c>
      <c r="I385" s="3">
        <v>2</v>
      </c>
      <c r="J385" s="3" t="s">
        <v>2526</v>
      </c>
      <c r="K385" s="3" t="s">
        <v>3161</v>
      </c>
      <c r="L385" s="3" t="s">
        <v>2524</v>
      </c>
      <c r="M385" s="3" t="s">
        <v>5673</v>
      </c>
      <c r="N385" s="3" t="s">
        <v>4679</v>
      </c>
      <c r="P385" s="3" t="s">
        <v>669</v>
      </c>
      <c r="Q385" s="3" t="s">
        <v>1475</v>
      </c>
      <c r="R385" s="3" t="s">
        <v>2434</v>
      </c>
      <c r="S385" s="2" t="str">
        <f>IF(P385="심사불필요","-",VLOOKUP(K385,'[1]자격증 backdata'!A:G,7,0))</f>
        <v>-</v>
      </c>
      <c r="T385" s="2" t="str">
        <f>IF(S385="-","-",IF(COUNTIFS(B:B,B385,S:S,"필수")&gt;0,"자격요건충족","확인필요"))</f>
        <v>-</v>
      </c>
      <c r="U385" s="2"/>
      <c r="W385" s="2">
        <f>IF(Q385="4급","심사불필요",VLOOKUP(K385,'[1]자격증 backdata'!A:B,2,0))</f>
        <v>4</v>
      </c>
      <c r="X385" s="3">
        <f>IF(R385="A", MIN(20, SUMIFS(W:W, B:B, B385, R:R, "A")),IF(R385="B", MIN(30, SUMIFS(W:W, B:B, B385, R:R, "B")),"비해당분야"))</f>
        <v>12</v>
      </c>
      <c r="Y385" s="3" t="str">
        <f>IF(R385="C",MIN(30,IF(COUNTIFS(B:B,B385,W:W,"가1")=1,25,IF(COUNTIFS(B:B,B385,W:W,"가1")&gt;=2,30,0))+IF(COUNTIFS(B:B,B385,W:W,"나1")&gt;=4,30,IF(COUNTIFS(B:B,B385,W:W,"나1")=3,26,IF(COUNTIFS(B:B,B385,W:W,"나1")=2,22,IF(COUNTIFS(B:B,B385,W:W,"나1")=1,18,0)))))+MIN(30,IF(COUNTIFS(B:B,B385,W:W,"가2")=1,25,IF(COUNTIFS(B:B,B385,W:W,"가2")&gt;=2,30,0))+IF(COUNTIFS(B:B,B385,W:W,"나2")=3,30,IF(COUNTIFS(B:B,B385,W:W,"나2")=2,25,IF(COUNTIFS(B:B,B385,W:W,"나2")=1,20,0)))),"비해당분야")</f>
        <v>비해당분야</v>
      </c>
      <c r="Z385" s="3" t="str">
        <f>IF(R385="C",VLOOKUP(K385,'[1]자격증 backdata'!A:F,6,0),"비해당분야")</f>
        <v>비해당분야</v>
      </c>
      <c r="AA385" s="3" t="str">
        <f>IF(R385="C",SUMIF(B:B,B385,Z:Z),"비해당분야")</f>
        <v>비해당분야</v>
      </c>
      <c r="AB385" s="3" t="str">
        <f>IF(R385="C",SUM(Y385,AA385),"비해당분야")</f>
        <v>비해당분야</v>
      </c>
      <c r="AC385" s="3">
        <f>IF(R385="C",AB385,X385)</f>
        <v>12</v>
      </c>
      <c r="AD385" s="3">
        <f>VLOOKUP(K385,'[1]자격증 backdata'!A:D,4,0)</f>
        <v>0</v>
      </c>
      <c r="AE385" s="3">
        <f>IF(_xlfn.MAXIFS(AD:AD,B:B,B385)&gt;10,10,_xlfn.MAXIFS(AD:AD,B:B,B385))</f>
        <v>5</v>
      </c>
      <c r="AG385" s="2">
        <f>VLOOKUP(K385,'[1]자격증 backdata'!A:C,3,0)</f>
        <v>0</v>
      </c>
      <c r="AH385" s="2">
        <f>COUNTIFS($B:$B,$B385,$AG:$AG,AH$1)</f>
        <v>0</v>
      </c>
      <c r="AI385" s="2">
        <f>COUNTIFS($B:$B,$B385,$AG:$AG,AI$1)</f>
        <v>0</v>
      </c>
      <c r="AJ385" s="2">
        <f>COUNTIFS($B:$B,$B385,$AG:$AG,AJ$1)</f>
        <v>0</v>
      </c>
      <c r="AK385" s="2">
        <f>COUNTIFS($B:$B,$B385,$AG:$AG,AK$1)</f>
        <v>0</v>
      </c>
      <c r="AL385" s="2">
        <f>COUNTIFS($B:$B,$B385,$AG:$AG,AL$1)</f>
        <v>0</v>
      </c>
      <c r="AM385" s="2">
        <f>COUNTIFS($B:$B,$B385,$AG:$AG,AM$1)</f>
        <v>0</v>
      </c>
      <c r="AN385" s="2">
        <f>COUNTIFS($B:$B,$B385,$AG:$AG,AN$1)</f>
        <v>0</v>
      </c>
      <c r="AO385" s="2">
        <f>COUNTIFS($B:$B,$B385,$AG:$AG,AO$1)</f>
        <v>1</v>
      </c>
      <c r="AP385" s="2">
        <f>COUNTIFS($B:$B,$B385,$AG:$AG,AP$1)</f>
        <v>0</v>
      </c>
      <c r="AQ385" s="2">
        <f>COUNTIFS($B:$B,$B385,$AG:$AG,AQ$1)</f>
        <v>0</v>
      </c>
      <c r="AR385" s="2">
        <f>COUNTIFS($B:$B,$B385,$AG:$AG,AR$1)</f>
        <v>0</v>
      </c>
      <c r="AS385" s="2">
        <f>COUNTIFS($B:$B,$B385,$AG:$AG,AS$1)</f>
        <v>0</v>
      </c>
      <c r="AT385" s="2">
        <f>COUNTIFS($B:$B,$B385,$AG:$AG,AT$1)</f>
        <v>1</v>
      </c>
      <c r="AU385" s="2">
        <f>COUNTIFS($B:$B,$B385,$AG:$AG,AU$1)</f>
        <v>0</v>
      </c>
    </row>
    <row r="386" spans="1:47" ht="15" customHeight="1" x14ac:dyDescent="0.35">
      <c r="A386" s="7">
        <f>IF(B385=B386,A385,A385+1)</f>
        <v>126</v>
      </c>
      <c r="B386" s="7" t="s">
        <v>5670</v>
      </c>
      <c r="C386" s="7" t="s">
        <v>5669</v>
      </c>
      <c r="D386" s="7" t="s">
        <v>3044</v>
      </c>
      <c r="E386" s="7" t="s">
        <v>3043</v>
      </c>
      <c r="F386" s="4" t="s">
        <v>7</v>
      </c>
      <c r="G386" s="4" t="s">
        <v>8</v>
      </c>
      <c r="H386" s="4" t="s">
        <v>7</v>
      </c>
      <c r="I386" s="3">
        <v>3</v>
      </c>
      <c r="J386" s="3" t="s">
        <v>106</v>
      </c>
      <c r="K386" s="3" t="s">
        <v>3057</v>
      </c>
      <c r="L386" s="3" t="s">
        <v>55</v>
      </c>
      <c r="M386" s="3" t="s">
        <v>5672</v>
      </c>
      <c r="N386" s="3" t="s">
        <v>5671</v>
      </c>
      <c r="P386" s="3" t="s">
        <v>669</v>
      </c>
      <c r="Q386" s="3" t="s">
        <v>1475</v>
      </c>
      <c r="R386" s="3" t="s">
        <v>2434</v>
      </c>
      <c r="S386" s="2" t="str">
        <f>IF(P386="심사불필요","-",VLOOKUP(K386,'[1]자격증 backdata'!A:G,7,0))</f>
        <v>-</v>
      </c>
      <c r="T386" s="2" t="str">
        <f>IF(S386="-","-",IF(COUNTIFS(B:B,B386,S:S,"필수")&gt;0,"자격요건충족","확인필요"))</f>
        <v>-</v>
      </c>
      <c r="U386" s="2"/>
      <c r="W386" s="2">
        <f>IF(Q386="4급","심사불필요",VLOOKUP(K386,'[1]자격증 backdata'!A:B,2,0))</f>
        <v>4</v>
      </c>
      <c r="X386" s="3">
        <f>IF(R386="A", MIN(20, SUMIFS(W:W, B:B, B386, R:R, "A")),IF(R386="B", MIN(30, SUMIFS(W:W, B:B, B386, R:R, "B")),"비해당분야"))</f>
        <v>12</v>
      </c>
      <c r="Y386" s="3" t="str">
        <f>IF(R386="C",MIN(30,IF(COUNTIFS(B:B,B386,W:W,"가1")=1,25,IF(COUNTIFS(B:B,B386,W:W,"가1")&gt;=2,30,0))+IF(COUNTIFS(B:B,B386,W:W,"나1")&gt;=4,30,IF(COUNTIFS(B:B,B386,W:W,"나1")=3,26,IF(COUNTIFS(B:B,B386,W:W,"나1")=2,22,IF(COUNTIFS(B:B,B386,W:W,"나1")=1,18,0)))))+MIN(30,IF(COUNTIFS(B:B,B386,W:W,"가2")=1,25,IF(COUNTIFS(B:B,B386,W:W,"가2")&gt;=2,30,0))+IF(COUNTIFS(B:B,B386,W:W,"나2")=3,30,IF(COUNTIFS(B:B,B386,W:W,"나2")=2,25,IF(COUNTIFS(B:B,B386,W:W,"나2")=1,20,0)))),"비해당분야")</f>
        <v>비해당분야</v>
      </c>
      <c r="Z386" s="3" t="str">
        <f>IF(R386="C",VLOOKUP(K386,'[1]자격증 backdata'!A:F,6,0),"비해당분야")</f>
        <v>비해당분야</v>
      </c>
      <c r="AA386" s="3" t="str">
        <f>IF(R386="C",SUMIF(B:B,B386,Z:Z),"비해당분야")</f>
        <v>비해당분야</v>
      </c>
      <c r="AB386" s="3" t="str">
        <f>IF(R386="C",SUM(Y386,AA386),"비해당분야")</f>
        <v>비해당분야</v>
      </c>
      <c r="AC386" s="3">
        <f>IF(R386="C",AB386,X386)</f>
        <v>12</v>
      </c>
      <c r="AD386" s="3">
        <f>VLOOKUP(K386,'[1]자격증 backdata'!A:D,4,0)</f>
        <v>0</v>
      </c>
      <c r="AE386" s="3">
        <f>IF(_xlfn.MAXIFS(AD:AD,B:B,B386)&gt;10,10,_xlfn.MAXIFS(AD:AD,B:B,B386))</f>
        <v>5</v>
      </c>
      <c r="AG386" s="2" t="str">
        <f>VLOOKUP(K386,'[1]자격증 backdata'!A:C,3,0)</f>
        <v>M</v>
      </c>
      <c r="AH386" s="2">
        <f>COUNTIFS($B:$B,$B386,$AG:$AG,AH$1)</f>
        <v>0</v>
      </c>
      <c r="AI386" s="2">
        <f>COUNTIFS($B:$B,$B386,$AG:$AG,AI$1)</f>
        <v>0</v>
      </c>
      <c r="AJ386" s="2">
        <f>COUNTIFS($B:$B,$B386,$AG:$AG,AJ$1)</f>
        <v>0</v>
      </c>
      <c r="AK386" s="2">
        <f>COUNTIFS($B:$B,$B386,$AG:$AG,AK$1)</f>
        <v>0</v>
      </c>
      <c r="AL386" s="2">
        <f>COUNTIFS($B:$B,$B386,$AG:$AG,AL$1)</f>
        <v>0</v>
      </c>
      <c r="AM386" s="2">
        <f>COUNTIFS($B:$B,$B386,$AG:$AG,AM$1)</f>
        <v>0</v>
      </c>
      <c r="AN386" s="2">
        <f>COUNTIFS($B:$B,$B386,$AG:$AG,AN$1)</f>
        <v>0</v>
      </c>
      <c r="AO386" s="2">
        <f>COUNTIFS($B:$B,$B386,$AG:$AG,AO$1)</f>
        <v>1</v>
      </c>
      <c r="AP386" s="2">
        <f>COUNTIFS($B:$B,$B386,$AG:$AG,AP$1)</f>
        <v>0</v>
      </c>
      <c r="AQ386" s="2">
        <f>COUNTIFS($B:$B,$B386,$AG:$AG,AQ$1)</f>
        <v>0</v>
      </c>
      <c r="AR386" s="2">
        <f>COUNTIFS($B:$B,$B386,$AG:$AG,AR$1)</f>
        <v>0</v>
      </c>
      <c r="AS386" s="2">
        <f>COUNTIFS($B:$B,$B386,$AG:$AG,AS$1)</f>
        <v>0</v>
      </c>
      <c r="AT386" s="2">
        <f>COUNTIFS($B:$B,$B386,$AG:$AG,AT$1)</f>
        <v>1</v>
      </c>
      <c r="AU386" s="2">
        <f>COUNTIFS($B:$B,$B386,$AG:$AG,AU$1)</f>
        <v>0</v>
      </c>
    </row>
    <row r="387" spans="1:47" ht="15" customHeight="1" x14ac:dyDescent="0.35">
      <c r="A387" s="7">
        <f>IF(B386=B387,A386,A386+1)</f>
        <v>126</v>
      </c>
      <c r="B387" s="7" t="s">
        <v>5670</v>
      </c>
      <c r="C387" s="7" t="s">
        <v>5669</v>
      </c>
      <c r="D387" s="7" t="s">
        <v>3044</v>
      </c>
      <c r="E387" s="7" t="s">
        <v>3043</v>
      </c>
      <c r="F387" s="4" t="s">
        <v>7</v>
      </c>
      <c r="G387" s="4" t="s">
        <v>8</v>
      </c>
      <c r="H387" s="4" t="s">
        <v>7</v>
      </c>
      <c r="I387" s="3">
        <v>4</v>
      </c>
      <c r="J387" s="3" t="s">
        <v>69</v>
      </c>
      <c r="K387" s="3" t="s">
        <v>3065</v>
      </c>
      <c r="L387" s="3" t="s">
        <v>36</v>
      </c>
      <c r="M387" s="3" t="s">
        <v>5668</v>
      </c>
      <c r="N387" s="3" t="s">
        <v>1693</v>
      </c>
      <c r="P387" s="3" t="s">
        <v>669</v>
      </c>
      <c r="Q387" s="3" t="s">
        <v>1475</v>
      </c>
      <c r="R387" s="3" t="s">
        <v>2434</v>
      </c>
      <c r="S387" s="2" t="str">
        <f>IF(P387="심사불필요","-",VLOOKUP(K387,'[1]자격증 backdata'!A:G,7,0))</f>
        <v>-</v>
      </c>
      <c r="T387" s="2" t="str">
        <f>IF(S387="-","-",IF(COUNTIFS(B:B,B387,S:S,"필수")&gt;0,"자격요건충족","확인필요"))</f>
        <v>-</v>
      </c>
      <c r="U387" s="2"/>
      <c r="W387" s="2">
        <f>IF(Q387="4급","심사불필요",VLOOKUP(K387,'[1]자격증 backdata'!A:B,2,0))</f>
        <v>0</v>
      </c>
      <c r="X387" s="3">
        <f>IF(R387="A", MIN(20, SUMIFS(W:W, B:B, B387, R:R, "A")),IF(R387="B", MIN(30, SUMIFS(W:W, B:B, B387, R:R, "B")),"비해당분야"))</f>
        <v>12</v>
      </c>
      <c r="Y387" s="3" t="str">
        <f>IF(R387="C",MIN(30,IF(COUNTIFS(B:B,B387,W:W,"가1")=1,25,IF(COUNTIFS(B:B,B387,W:W,"가1")&gt;=2,30,0))+IF(COUNTIFS(B:B,B387,W:W,"나1")&gt;=4,30,IF(COUNTIFS(B:B,B387,W:W,"나1")=3,26,IF(COUNTIFS(B:B,B387,W:W,"나1")=2,22,IF(COUNTIFS(B:B,B387,W:W,"나1")=1,18,0)))))+MIN(30,IF(COUNTIFS(B:B,B387,W:W,"가2")=1,25,IF(COUNTIFS(B:B,B387,W:W,"가2")&gt;=2,30,0))+IF(COUNTIFS(B:B,B387,W:W,"나2")=3,30,IF(COUNTIFS(B:B,B387,W:W,"나2")=2,25,IF(COUNTIFS(B:B,B387,W:W,"나2")=1,20,0)))),"비해당분야")</f>
        <v>비해당분야</v>
      </c>
      <c r="Z387" s="3" t="str">
        <f>IF(R387="C",VLOOKUP(K387,'[1]자격증 backdata'!A:F,6,0),"비해당분야")</f>
        <v>비해당분야</v>
      </c>
      <c r="AA387" s="3" t="str">
        <f>IF(R387="C",SUMIF(B:B,B387,Z:Z),"비해당분야")</f>
        <v>비해당분야</v>
      </c>
      <c r="AB387" s="3" t="str">
        <f>IF(R387="C",SUM(Y387,AA387),"비해당분야")</f>
        <v>비해당분야</v>
      </c>
      <c r="AC387" s="3">
        <f>IF(R387="C",AB387,X387)</f>
        <v>12</v>
      </c>
      <c r="AD387" s="3">
        <f>VLOOKUP(K387,'[1]자격증 backdata'!A:D,4,0)</f>
        <v>5</v>
      </c>
      <c r="AE387" s="3">
        <f>IF(_xlfn.MAXIFS(AD:AD,B:B,B387)&gt;10,10,_xlfn.MAXIFS(AD:AD,B:B,B387))</f>
        <v>5</v>
      </c>
      <c r="AG387" s="2">
        <f>VLOOKUP(K387,'[1]자격증 backdata'!A:C,3,0)</f>
        <v>0</v>
      </c>
      <c r="AH387" s="2">
        <f>COUNTIFS($B:$B,$B387,$AG:$AG,AH$1)</f>
        <v>0</v>
      </c>
      <c r="AI387" s="2">
        <f>COUNTIFS($B:$B,$B387,$AG:$AG,AI$1)</f>
        <v>0</v>
      </c>
      <c r="AJ387" s="2">
        <f>COUNTIFS($B:$B,$B387,$AG:$AG,AJ$1)</f>
        <v>0</v>
      </c>
      <c r="AK387" s="2">
        <f>COUNTIFS($B:$B,$B387,$AG:$AG,AK$1)</f>
        <v>0</v>
      </c>
      <c r="AL387" s="2">
        <f>COUNTIFS($B:$B,$B387,$AG:$AG,AL$1)</f>
        <v>0</v>
      </c>
      <c r="AM387" s="2">
        <f>COUNTIFS($B:$B,$B387,$AG:$AG,AM$1)</f>
        <v>0</v>
      </c>
      <c r="AN387" s="2">
        <f>COUNTIFS($B:$B,$B387,$AG:$AG,AN$1)</f>
        <v>0</v>
      </c>
      <c r="AO387" s="2">
        <f>COUNTIFS($B:$B,$B387,$AG:$AG,AO$1)</f>
        <v>1</v>
      </c>
      <c r="AP387" s="2">
        <f>COUNTIFS($B:$B,$B387,$AG:$AG,AP$1)</f>
        <v>0</v>
      </c>
      <c r="AQ387" s="2">
        <f>COUNTIFS($B:$B,$B387,$AG:$AG,AQ$1)</f>
        <v>0</v>
      </c>
      <c r="AR387" s="2">
        <f>COUNTIFS($B:$B,$B387,$AG:$AG,AR$1)</f>
        <v>0</v>
      </c>
      <c r="AS387" s="2">
        <f>COUNTIFS($B:$B,$B387,$AG:$AG,AS$1)</f>
        <v>0</v>
      </c>
      <c r="AT387" s="2">
        <f>COUNTIFS($B:$B,$B387,$AG:$AG,AT$1)</f>
        <v>1</v>
      </c>
      <c r="AU387" s="2">
        <f>COUNTIFS($B:$B,$B387,$AG:$AG,AU$1)</f>
        <v>0</v>
      </c>
    </row>
    <row r="388" spans="1:47" ht="15" customHeight="1" x14ac:dyDescent="0.35">
      <c r="A388" s="4">
        <f>IF(B387=B388,A387,A387+1)</f>
        <v>127</v>
      </c>
      <c r="B388" s="4" t="s">
        <v>5666</v>
      </c>
      <c r="C388" s="4" t="s">
        <v>5665</v>
      </c>
      <c r="D388" s="4" t="s">
        <v>3044</v>
      </c>
      <c r="E388" s="4" t="s">
        <v>3043</v>
      </c>
      <c r="F388" s="4" t="s">
        <v>7</v>
      </c>
      <c r="G388" s="4" t="s">
        <v>8</v>
      </c>
      <c r="H388" s="4" t="s">
        <v>7</v>
      </c>
      <c r="I388" s="4">
        <v>1</v>
      </c>
      <c r="J388" s="4" t="s">
        <v>106</v>
      </c>
      <c r="K388" s="4" t="s">
        <v>3057</v>
      </c>
      <c r="L388" s="4" t="s">
        <v>55</v>
      </c>
      <c r="M388" s="4" t="s">
        <v>5667</v>
      </c>
      <c r="N388" s="4" t="s">
        <v>3010</v>
      </c>
      <c r="P388" s="4" t="s">
        <v>669</v>
      </c>
      <c r="Q388" s="4" t="s">
        <v>1475</v>
      </c>
      <c r="R388" s="4" t="s">
        <v>2434</v>
      </c>
      <c r="S388" s="5" t="str">
        <f>IF(P388="심사불필요","-",VLOOKUP(K388,'[1]자격증 backdata'!A:G,7,0))</f>
        <v>-</v>
      </c>
      <c r="T388" s="5" t="str">
        <f>IF(S388="-","-",IF(COUNTIFS(B:B,B388,S:S,"필수")&gt;0,"자격요건충족","확인필요"))</f>
        <v>-</v>
      </c>
      <c r="U388" s="5"/>
      <c r="W388" s="5">
        <f>IF(Q388="4급","심사불필요",VLOOKUP(K388,'[1]자격증 backdata'!A:B,2,0))</f>
        <v>4</v>
      </c>
      <c r="X388" s="4">
        <f>IF(R388="A", MIN(20, SUMIFS(W:W, B:B, B388, R:R, "A")),IF(R388="B", MIN(30, SUMIFS(W:W, B:B, B388, R:R, "B")),"비해당분야"))</f>
        <v>4</v>
      </c>
      <c r="Y388" s="4" t="str">
        <f>IF(R388="C",MIN(30,IF(COUNTIFS(B:B,B388,W:W,"가1")=1,25,IF(COUNTIFS(B:B,B388,W:W,"가1")&gt;=2,30,0))+IF(COUNTIFS(B:B,B388,W:W,"나1")&gt;=4,30,IF(COUNTIFS(B:B,B388,W:W,"나1")=3,26,IF(COUNTIFS(B:B,B388,W:W,"나1")=2,22,IF(COUNTIFS(B:B,B388,W:W,"나1")=1,18,0)))))+MIN(30,IF(COUNTIFS(B:B,B388,W:W,"가2")=1,25,IF(COUNTIFS(B:B,B388,W:W,"가2")&gt;=2,30,0))+IF(COUNTIFS(B:B,B388,W:W,"나2")=3,30,IF(COUNTIFS(B:B,B388,W:W,"나2")=2,25,IF(COUNTIFS(B:B,B388,W:W,"나2")=1,20,0)))),"비해당분야")</f>
        <v>비해당분야</v>
      </c>
      <c r="Z388" s="4" t="str">
        <f>IF(R388="C",VLOOKUP(K388,'[1]자격증 backdata'!A:F,6,0),"비해당분야")</f>
        <v>비해당분야</v>
      </c>
      <c r="AA388" s="4" t="str">
        <f>IF(R388="C",SUMIF(B:B,B388,Z:Z),"비해당분야")</f>
        <v>비해당분야</v>
      </c>
      <c r="AB388" s="4" t="str">
        <f>IF(R388="C",SUM(Y388,AA388),"비해당분야")</f>
        <v>비해당분야</v>
      </c>
      <c r="AC388" s="4">
        <f>IF(R388="C",AB388,X388)</f>
        <v>4</v>
      </c>
      <c r="AD388" s="4">
        <f>VLOOKUP(K388,'[1]자격증 backdata'!A:D,4,0)</f>
        <v>0</v>
      </c>
      <c r="AE388" s="4">
        <f>IF(_xlfn.MAXIFS(AD:AD,B:B,B388)&gt;10,10,_xlfn.MAXIFS(AD:AD,B:B,B388))</f>
        <v>5</v>
      </c>
      <c r="AG388" s="5" t="str">
        <f>VLOOKUP(K388,'[1]자격증 backdata'!A:C,3,0)</f>
        <v>M</v>
      </c>
      <c r="AH388" s="5">
        <f>COUNTIFS($B:$B,$B388,$AG:$AG,AH$1)</f>
        <v>0</v>
      </c>
      <c r="AI388" s="5">
        <f>COUNTIFS($B:$B,$B388,$AG:$AG,AI$1)</f>
        <v>0</v>
      </c>
      <c r="AJ388" s="5">
        <f>COUNTIFS($B:$B,$B388,$AG:$AG,AJ$1)</f>
        <v>0</v>
      </c>
      <c r="AK388" s="5">
        <f>COUNTIFS($B:$B,$B388,$AG:$AG,AK$1)</f>
        <v>0</v>
      </c>
      <c r="AL388" s="5">
        <f>COUNTIFS($B:$B,$B388,$AG:$AG,AL$1)</f>
        <v>0</v>
      </c>
      <c r="AM388" s="5">
        <f>COUNTIFS($B:$B,$B388,$AG:$AG,AM$1)</f>
        <v>0</v>
      </c>
      <c r="AN388" s="5">
        <f>COUNTIFS($B:$B,$B388,$AG:$AG,AN$1)</f>
        <v>0</v>
      </c>
      <c r="AO388" s="5">
        <f>COUNTIFS($B:$B,$B388,$AG:$AG,AO$1)</f>
        <v>0</v>
      </c>
      <c r="AP388" s="5">
        <f>COUNTIFS($B:$B,$B388,$AG:$AG,AP$1)</f>
        <v>0</v>
      </c>
      <c r="AQ388" s="5">
        <f>COUNTIFS($B:$B,$B388,$AG:$AG,AQ$1)</f>
        <v>0</v>
      </c>
      <c r="AR388" s="5">
        <f>COUNTIFS($B:$B,$B388,$AG:$AG,AR$1)</f>
        <v>0</v>
      </c>
      <c r="AS388" s="5">
        <f>COUNTIFS($B:$B,$B388,$AG:$AG,AS$1)</f>
        <v>0</v>
      </c>
      <c r="AT388" s="5">
        <f>COUNTIFS($B:$B,$B388,$AG:$AG,AT$1)</f>
        <v>1</v>
      </c>
      <c r="AU388" s="5">
        <f>COUNTIFS($B:$B,$B388,$AG:$AG,AU$1)</f>
        <v>0</v>
      </c>
    </row>
    <row r="389" spans="1:47" ht="15" customHeight="1" x14ac:dyDescent="0.35">
      <c r="A389" s="6">
        <f>IF(B388=B389,A388,A388+1)</f>
        <v>127</v>
      </c>
      <c r="B389" s="6" t="s">
        <v>5666</v>
      </c>
      <c r="C389" s="6" t="s">
        <v>5665</v>
      </c>
      <c r="D389" s="6" t="s">
        <v>3044</v>
      </c>
      <c r="E389" s="6" t="s">
        <v>3043</v>
      </c>
      <c r="F389" s="4" t="s">
        <v>7</v>
      </c>
      <c r="G389" s="4" t="s">
        <v>8</v>
      </c>
      <c r="H389" s="4" t="s">
        <v>7</v>
      </c>
      <c r="I389" s="4">
        <v>2</v>
      </c>
      <c r="J389" s="4" t="s">
        <v>69</v>
      </c>
      <c r="K389" s="4" t="s">
        <v>3065</v>
      </c>
      <c r="L389" s="4" t="s">
        <v>36</v>
      </c>
      <c r="M389" s="4" t="s">
        <v>5664</v>
      </c>
      <c r="N389" s="4" t="s">
        <v>90</v>
      </c>
      <c r="P389" s="4" t="s">
        <v>669</v>
      </c>
      <c r="Q389" s="4" t="s">
        <v>1475</v>
      </c>
      <c r="R389" s="4" t="s">
        <v>2434</v>
      </c>
      <c r="S389" s="5" t="str">
        <f>IF(P389="심사불필요","-",VLOOKUP(K389,'[1]자격증 backdata'!A:G,7,0))</f>
        <v>-</v>
      </c>
      <c r="T389" s="5" t="str">
        <f>IF(S389="-","-",IF(COUNTIFS(B:B,B389,S:S,"필수")&gt;0,"자격요건충족","확인필요"))</f>
        <v>-</v>
      </c>
      <c r="U389" s="5"/>
      <c r="W389" s="5">
        <f>IF(Q389="4급","심사불필요",VLOOKUP(K389,'[1]자격증 backdata'!A:B,2,0))</f>
        <v>0</v>
      </c>
      <c r="X389" s="4">
        <f>IF(R389="A", MIN(20, SUMIFS(W:W, B:B, B389, R:R, "A")),IF(R389="B", MIN(30, SUMIFS(W:W, B:B, B389, R:R, "B")),"비해당분야"))</f>
        <v>4</v>
      </c>
      <c r="Y389" s="4" t="str">
        <f>IF(R389="C",MIN(30,IF(COUNTIFS(B:B,B389,W:W,"가1")=1,25,IF(COUNTIFS(B:B,B389,W:W,"가1")&gt;=2,30,0))+IF(COUNTIFS(B:B,B389,W:W,"나1")&gt;=4,30,IF(COUNTIFS(B:B,B389,W:W,"나1")=3,26,IF(COUNTIFS(B:B,B389,W:W,"나1")=2,22,IF(COUNTIFS(B:B,B389,W:W,"나1")=1,18,0)))))+MIN(30,IF(COUNTIFS(B:B,B389,W:W,"가2")=1,25,IF(COUNTIFS(B:B,B389,W:W,"가2")&gt;=2,30,0))+IF(COUNTIFS(B:B,B389,W:W,"나2")=3,30,IF(COUNTIFS(B:B,B389,W:W,"나2")=2,25,IF(COUNTIFS(B:B,B389,W:W,"나2")=1,20,0)))),"비해당분야")</f>
        <v>비해당분야</v>
      </c>
      <c r="Z389" s="4" t="str">
        <f>IF(R389="C",VLOOKUP(K389,'[1]자격증 backdata'!A:F,6,0),"비해당분야")</f>
        <v>비해당분야</v>
      </c>
      <c r="AA389" s="4" t="str">
        <f>IF(R389="C",SUMIF(B:B,B389,Z:Z),"비해당분야")</f>
        <v>비해당분야</v>
      </c>
      <c r="AB389" s="4" t="str">
        <f>IF(R389="C",SUM(Y389,AA389),"비해당분야")</f>
        <v>비해당분야</v>
      </c>
      <c r="AC389" s="4">
        <f>IF(R389="C",AB389,X389)</f>
        <v>4</v>
      </c>
      <c r="AD389" s="4">
        <f>VLOOKUP(K389,'[1]자격증 backdata'!A:D,4,0)</f>
        <v>5</v>
      </c>
      <c r="AE389" s="4">
        <f>IF(_xlfn.MAXIFS(AD:AD,B:B,B389)&gt;10,10,_xlfn.MAXIFS(AD:AD,B:B,B389))</f>
        <v>5</v>
      </c>
      <c r="AG389" s="5">
        <f>VLOOKUP(K389,'[1]자격증 backdata'!A:C,3,0)</f>
        <v>0</v>
      </c>
      <c r="AH389" s="5">
        <f>COUNTIFS($B:$B,$B389,$AG:$AG,AH$1)</f>
        <v>0</v>
      </c>
      <c r="AI389" s="5">
        <f>COUNTIFS($B:$B,$B389,$AG:$AG,AI$1)</f>
        <v>0</v>
      </c>
      <c r="AJ389" s="5">
        <f>COUNTIFS($B:$B,$B389,$AG:$AG,AJ$1)</f>
        <v>0</v>
      </c>
      <c r="AK389" s="5">
        <f>COUNTIFS($B:$B,$B389,$AG:$AG,AK$1)</f>
        <v>0</v>
      </c>
      <c r="AL389" s="5">
        <f>COUNTIFS($B:$B,$B389,$AG:$AG,AL$1)</f>
        <v>0</v>
      </c>
      <c r="AM389" s="5">
        <f>COUNTIFS($B:$B,$B389,$AG:$AG,AM$1)</f>
        <v>0</v>
      </c>
      <c r="AN389" s="5">
        <f>COUNTIFS($B:$B,$B389,$AG:$AG,AN$1)</f>
        <v>0</v>
      </c>
      <c r="AO389" s="5">
        <f>COUNTIFS($B:$B,$B389,$AG:$AG,AO$1)</f>
        <v>0</v>
      </c>
      <c r="AP389" s="5">
        <f>COUNTIFS($B:$B,$B389,$AG:$AG,AP$1)</f>
        <v>0</v>
      </c>
      <c r="AQ389" s="5">
        <f>COUNTIFS($B:$B,$B389,$AG:$AG,AQ$1)</f>
        <v>0</v>
      </c>
      <c r="AR389" s="5">
        <f>COUNTIFS($B:$B,$B389,$AG:$AG,AR$1)</f>
        <v>0</v>
      </c>
      <c r="AS389" s="5">
        <f>COUNTIFS($B:$B,$B389,$AG:$AG,AS$1)</f>
        <v>0</v>
      </c>
      <c r="AT389" s="5">
        <f>COUNTIFS($B:$B,$B389,$AG:$AG,AT$1)</f>
        <v>1</v>
      </c>
      <c r="AU389" s="5">
        <f>COUNTIFS($B:$B,$B389,$AG:$AG,AU$1)</f>
        <v>0</v>
      </c>
    </row>
    <row r="390" spans="1:47" ht="15" customHeight="1" x14ac:dyDescent="0.35">
      <c r="A390" s="3">
        <f>IF(B389=B390,A389,A389+1)</f>
        <v>128</v>
      </c>
      <c r="B390" s="3" t="s">
        <v>5661</v>
      </c>
      <c r="C390" s="3" t="s">
        <v>5660</v>
      </c>
      <c r="D390" s="3" t="s">
        <v>3044</v>
      </c>
      <c r="E390" s="3" t="s">
        <v>3043</v>
      </c>
      <c r="F390" s="4" t="s">
        <v>7</v>
      </c>
      <c r="G390" s="4" t="s">
        <v>8</v>
      </c>
      <c r="H390" s="4" t="s">
        <v>7</v>
      </c>
      <c r="I390" s="3">
        <v>1</v>
      </c>
      <c r="J390" s="3" t="s">
        <v>69</v>
      </c>
      <c r="K390" s="3" t="s">
        <v>3065</v>
      </c>
      <c r="L390" s="3" t="s">
        <v>36</v>
      </c>
      <c r="M390" s="3" t="s">
        <v>5663</v>
      </c>
      <c r="N390" s="3" t="s">
        <v>1256</v>
      </c>
      <c r="P390" s="3" t="s">
        <v>669</v>
      </c>
      <c r="Q390" s="3" t="s">
        <v>1475</v>
      </c>
      <c r="R390" s="3" t="s">
        <v>2434</v>
      </c>
      <c r="S390" s="2" t="str">
        <f>IF(P390="심사불필요","-",VLOOKUP(K390,'[1]자격증 backdata'!A:G,7,0))</f>
        <v>-</v>
      </c>
      <c r="T390" s="2" t="str">
        <f>IF(S390="-","-",IF(COUNTIFS(B:B,B390,S:S,"필수")&gt;0,"자격요건충족","확인필요"))</f>
        <v>-</v>
      </c>
      <c r="U390" s="2"/>
      <c r="W390" s="2">
        <f>IF(Q390="4급","심사불필요",VLOOKUP(K390,'[1]자격증 backdata'!A:B,2,0))</f>
        <v>0</v>
      </c>
      <c r="X390" s="3">
        <f>IF(R390="A", MIN(20, SUMIFS(W:W, B:B, B390, R:R, "A")),IF(R390="B", MIN(30, SUMIFS(W:W, B:B, B390, R:R, "B")),"비해당분야"))</f>
        <v>6</v>
      </c>
      <c r="Y390" s="3" t="str">
        <f>IF(R390="C",MIN(30,IF(COUNTIFS(B:B,B390,W:W,"가1")=1,25,IF(COUNTIFS(B:B,B390,W:W,"가1")&gt;=2,30,0))+IF(COUNTIFS(B:B,B390,W:W,"나1")&gt;=4,30,IF(COUNTIFS(B:B,B390,W:W,"나1")=3,26,IF(COUNTIFS(B:B,B390,W:W,"나1")=2,22,IF(COUNTIFS(B:B,B390,W:W,"나1")=1,18,0)))))+MIN(30,IF(COUNTIFS(B:B,B390,W:W,"가2")=1,25,IF(COUNTIFS(B:B,B390,W:W,"가2")&gt;=2,30,0))+IF(COUNTIFS(B:B,B390,W:W,"나2")=3,30,IF(COUNTIFS(B:B,B390,W:W,"나2")=2,25,IF(COUNTIFS(B:B,B390,W:W,"나2")=1,20,0)))),"비해당분야")</f>
        <v>비해당분야</v>
      </c>
      <c r="Z390" s="3" t="str">
        <f>IF(R390="C",VLOOKUP(K390,'[1]자격증 backdata'!A:F,6,0),"비해당분야")</f>
        <v>비해당분야</v>
      </c>
      <c r="AA390" s="3" t="str">
        <f>IF(R390="C",SUMIF(B:B,B390,Z:Z),"비해당분야")</f>
        <v>비해당분야</v>
      </c>
      <c r="AB390" s="3" t="str">
        <f>IF(R390="C",SUM(Y390,AA390),"비해당분야")</f>
        <v>비해당분야</v>
      </c>
      <c r="AC390" s="3">
        <f>IF(R390="C",AB390,X390)</f>
        <v>6</v>
      </c>
      <c r="AD390" s="3">
        <f>VLOOKUP(K390,'[1]자격증 backdata'!A:D,4,0)</f>
        <v>5</v>
      </c>
      <c r="AE390" s="3">
        <f>IF(_xlfn.MAXIFS(AD:AD,B:B,B390)&gt;10,10,_xlfn.MAXIFS(AD:AD,B:B,B390))</f>
        <v>5</v>
      </c>
      <c r="AG390" s="2">
        <f>VLOOKUP(K390,'[1]자격증 backdata'!A:C,3,0)</f>
        <v>0</v>
      </c>
      <c r="AH390" s="2">
        <f>COUNTIFS($B:$B,$B390,$AG:$AG,AH$1)</f>
        <v>0</v>
      </c>
      <c r="AI390" s="2">
        <f>COUNTIFS($B:$B,$B390,$AG:$AG,AI$1)</f>
        <v>0</v>
      </c>
      <c r="AJ390" s="2">
        <f>COUNTIFS($B:$B,$B390,$AG:$AG,AJ$1)</f>
        <v>0</v>
      </c>
      <c r="AK390" s="2">
        <f>COUNTIFS($B:$B,$B390,$AG:$AG,AK$1)</f>
        <v>0</v>
      </c>
      <c r="AL390" s="2">
        <f>COUNTIFS($B:$B,$B390,$AG:$AG,AL$1)</f>
        <v>0</v>
      </c>
      <c r="AM390" s="2">
        <f>COUNTIFS($B:$B,$B390,$AG:$AG,AM$1)</f>
        <v>0</v>
      </c>
      <c r="AN390" s="2">
        <f>COUNTIFS($B:$B,$B390,$AG:$AG,AN$1)</f>
        <v>0</v>
      </c>
      <c r="AO390" s="2">
        <f>COUNTIFS($B:$B,$B390,$AG:$AG,AO$1)</f>
        <v>0</v>
      </c>
      <c r="AP390" s="2">
        <f>COUNTIFS($B:$B,$B390,$AG:$AG,AP$1)</f>
        <v>0</v>
      </c>
      <c r="AQ390" s="2">
        <f>COUNTIFS($B:$B,$B390,$AG:$AG,AQ$1)</f>
        <v>1</v>
      </c>
      <c r="AR390" s="2">
        <f>COUNTIFS($B:$B,$B390,$AG:$AG,AR$1)</f>
        <v>0</v>
      </c>
      <c r="AS390" s="2">
        <f>COUNTIFS($B:$B,$B390,$AG:$AG,AS$1)</f>
        <v>0</v>
      </c>
      <c r="AT390" s="2">
        <f>COUNTIFS($B:$B,$B390,$AG:$AG,AT$1)</f>
        <v>1</v>
      </c>
      <c r="AU390" s="2">
        <f>COUNTIFS($B:$B,$B390,$AG:$AG,AU$1)</f>
        <v>0</v>
      </c>
    </row>
    <row r="391" spans="1:47" ht="15" customHeight="1" x14ac:dyDescent="0.35">
      <c r="A391" s="7">
        <f>IF(B390=B391,A390,A390+1)</f>
        <v>128</v>
      </c>
      <c r="B391" s="7" t="s">
        <v>5661</v>
      </c>
      <c r="C391" s="7" t="s">
        <v>5660</v>
      </c>
      <c r="D391" s="7" t="s">
        <v>3044</v>
      </c>
      <c r="E391" s="7" t="s">
        <v>3043</v>
      </c>
      <c r="F391" s="4" t="s">
        <v>7</v>
      </c>
      <c r="G391" s="4" t="s">
        <v>8</v>
      </c>
      <c r="H391" s="4" t="s">
        <v>7</v>
      </c>
      <c r="I391" s="3">
        <v>2</v>
      </c>
      <c r="J391" s="3" t="s">
        <v>106</v>
      </c>
      <c r="K391" s="3" t="s">
        <v>3057</v>
      </c>
      <c r="L391" s="3" t="s">
        <v>55</v>
      </c>
      <c r="M391" s="3" t="s">
        <v>5662</v>
      </c>
      <c r="N391" s="3" t="s">
        <v>1661</v>
      </c>
      <c r="P391" s="3" t="s">
        <v>669</v>
      </c>
      <c r="Q391" s="3" t="s">
        <v>1475</v>
      </c>
      <c r="R391" s="3" t="s">
        <v>2434</v>
      </c>
      <c r="S391" s="2" t="str">
        <f>IF(P391="심사불필요","-",VLOOKUP(K391,'[1]자격증 backdata'!A:G,7,0))</f>
        <v>-</v>
      </c>
      <c r="T391" s="2" t="str">
        <f>IF(S391="-","-",IF(COUNTIFS(B:B,B391,S:S,"필수")&gt;0,"자격요건충족","확인필요"))</f>
        <v>-</v>
      </c>
      <c r="U391" s="2"/>
      <c r="W391" s="2">
        <f>IF(Q391="4급","심사불필요",VLOOKUP(K391,'[1]자격증 backdata'!A:B,2,0))</f>
        <v>4</v>
      </c>
      <c r="X391" s="3">
        <f>IF(R391="A", MIN(20, SUMIFS(W:W, B:B, B391, R:R, "A")),IF(R391="B", MIN(30, SUMIFS(W:W, B:B, B391, R:R, "B")),"비해당분야"))</f>
        <v>6</v>
      </c>
      <c r="Y391" s="3" t="str">
        <f>IF(R391="C",MIN(30,IF(COUNTIFS(B:B,B391,W:W,"가1")=1,25,IF(COUNTIFS(B:B,B391,W:W,"가1")&gt;=2,30,0))+IF(COUNTIFS(B:B,B391,W:W,"나1")&gt;=4,30,IF(COUNTIFS(B:B,B391,W:W,"나1")=3,26,IF(COUNTIFS(B:B,B391,W:W,"나1")=2,22,IF(COUNTIFS(B:B,B391,W:W,"나1")=1,18,0)))))+MIN(30,IF(COUNTIFS(B:B,B391,W:W,"가2")=1,25,IF(COUNTIFS(B:B,B391,W:W,"가2")&gt;=2,30,0))+IF(COUNTIFS(B:B,B391,W:W,"나2")=3,30,IF(COUNTIFS(B:B,B391,W:W,"나2")=2,25,IF(COUNTIFS(B:B,B391,W:W,"나2")=1,20,0)))),"비해당분야")</f>
        <v>비해당분야</v>
      </c>
      <c r="Z391" s="3" t="str">
        <f>IF(R391="C",VLOOKUP(K391,'[1]자격증 backdata'!A:F,6,0),"비해당분야")</f>
        <v>비해당분야</v>
      </c>
      <c r="AA391" s="3" t="str">
        <f>IF(R391="C",SUMIF(B:B,B391,Z:Z),"비해당분야")</f>
        <v>비해당분야</v>
      </c>
      <c r="AB391" s="3" t="str">
        <f>IF(R391="C",SUM(Y391,AA391),"비해당분야")</f>
        <v>비해당분야</v>
      </c>
      <c r="AC391" s="3">
        <f>IF(R391="C",AB391,X391)</f>
        <v>6</v>
      </c>
      <c r="AD391" s="3">
        <f>VLOOKUP(K391,'[1]자격증 backdata'!A:D,4,0)</f>
        <v>0</v>
      </c>
      <c r="AE391" s="3">
        <f>IF(_xlfn.MAXIFS(AD:AD,B:B,B391)&gt;10,10,_xlfn.MAXIFS(AD:AD,B:B,B391))</f>
        <v>5</v>
      </c>
      <c r="AG391" s="2" t="str">
        <f>VLOOKUP(K391,'[1]자격증 backdata'!A:C,3,0)</f>
        <v>M</v>
      </c>
      <c r="AH391" s="2">
        <f>COUNTIFS($B:$B,$B391,$AG:$AG,AH$1)</f>
        <v>0</v>
      </c>
      <c r="AI391" s="2">
        <f>COUNTIFS($B:$B,$B391,$AG:$AG,AI$1)</f>
        <v>0</v>
      </c>
      <c r="AJ391" s="2">
        <f>COUNTIFS($B:$B,$B391,$AG:$AG,AJ$1)</f>
        <v>0</v>
      </c>
      <c r="AK391" s="2">
        <f>COUNTIFS($B:$B,$B391,$AG:$AG,AK$1)</f>
        <v>0</v>
      </c>
      <c r="AL391" s="2">
        <f>COUNTIFS($B:$B,$B391,$AG:$AG,AL$1)</f>
        <v>0</v>
      </c>
      <c r="AM391" s="2">
        <f>COUNTIFS($B:$B,$B391,$AG:$AG,AM$1)</f>
        <v>0</v>
      </c>
      <c r="AN391" s="2">
        <f>COUNTIFS($B:$B,$B391,$AG:$AG,AN$1)</f>
        <v>0</v>
      </c>
      <c r="AO391" s="2">
        <f>COUNTIFS($B:$B,$B391,$AG:$AG,AO$1)</f>
        <v>0</v>
      </c>
      <c r="AP391" s="2">
        <f>COUNTIFS($B:$B,$B391,$AG:$AG,AP$1)</f>
        <v>0</v>
      </c>
      <c r="AQ391" s="2">
        <f>COUNTIFS($B:$B,$B391,$AG:$AG,AQ$1)</f>
        <v>1</v>
      </c>
      <c r="AR391" s="2">
        <f>COUNTIFS($B:$B,$B391,$AG:$AG,AR$1)</f>
        <v>0</v>
      </c>
      <c r="AS391" s="2">
        <f>COUNTIFS($B:$B,$B391,$AG:$AG,AS$1)</f>
        <v>0</v>
      </c>
      <c r="AT391" s="2">
        <f>COUNTIFS($B:$B,$B391,$AG:$AG,AT$1)</f>
        <v>1</v>
      </c>
      <c r="AU391" s="2">
        <f>COUNTIFS($B:$B,$B391,$AG:$AG,AU$1)</f>
        <v>0</v>
      </c>
    </row>
    <row r="392" spans="1:47" ht="15" customHeight="1" x14ac:dyDescent="0.35">
      <c r="A392" s="7">
        <f>IF(B391=B392,A391,A391+1)</f>
        <v>128</v>
      </c>
      <c r="B392" s="7" t="s">
        <v>5661</v>
      </c>
      <c r="C392" s="7" t="s">
        <v>5660</v>
      </c>
      <c r="D392" s="7" t="s">
        <v>3044</v>
      </c>
      <c r="E392" s="7" t="s">
        <v>3043</v>
      </c>
      <c r="F392" s="4" t="s">
        <v>7</v>
      </c>
      <c r="G392" s="4" t="s">
        <v>8</v>
      </c>
      <c r="H392" s="4" t="s">
        <v>7</v>
      </c>
      <c r="I392" s="3">
        <v>3</v>
      </c>
      <c r="J392" s="3" t="s">
        <v>364</v>
      </c>
      <c r="K392" s="3" t="s">
        <v>3075</v>
      </c>
      <c r="L392" s="3" t="s">
        <v>254</v>
      </c>
      <c r="M392" s="3" t="s">
        <v>5659</v>
      </c>
      <c r="N392" s="3" t="s">
        <v>1400</v>
      </c>
      <c r="P392" s="3" t="s">
        <v>669</v>
      </c>
      <c r="Q392" s="3" t="s">
        <v>1475</v>
      </c>
      <c r="R392" s="3" t="s">
        <v>2434</v>
      </c>
      <c r="S392" s="2" t="str">
        <f>IF(P392="심사불필요","-",VLOOKUP(K392,'[1]자격증 backdata'!A:G,7,0))</f>
        <v>-</v>
      </c>
      <c r="T392" s="2" t="str">
        <f>IF(S392="-","-",IF(COUNTIFS(B:B,B392,S:S,"필수")&gt;0,"자격요건충족","확인필요"))</f>
        <v>-</v>
      </c>
      <c r="U392" s="2"/>
      <c r="W392" s="2">
        <f>IF(Q392="4급","심사불필요",VLOOKUP(K392,'[1]자격증 backdata'!A:B,2,0))</f>
        <v>2</v>
      </c>
      <c r="X392" s="3">
        <f>IF(R392="A", MIN(20, SUMIFS(W:W, B:B, B392, R:R, "A")),IF(R392="B", MIN(30, SUMIFS(W:W, B:B, B392, R:R, "B")),"비해당분야"))</f>
        <v>6</v>
      </c>
      <c r="Y392" s="3" t="str">
        <f>IF(R392="C",MIN(30,IF(COUNTIFS(B:B,B392,W:W,"가1")=1,25,IF(COUNTIFS(B:B,B392,W:W,"가1")&gt;=2,30,0))+IF(COUNTIFS(B:B,B392,W:W,"나1")&gt;=4,30,IF(COUNTIFS(B:B,B392,W:W,"나1")=3,26,IF(COUNTIFS(B:B,B392,W:W,"나1")=2,22,IF(COUNTIFS(B:B,B392,W:W,"나1")=1,18,0)))))+MIN(30,IF(COUNTIFS(B:B,B392,W:W,"가2")=1,25,IF(COUNTIFS(B:B,B392,W:W,"가2")&gt;=2,30,0))+IF(COUNTIFS(B:B,B392,W:W,"나2")=3,30,IF(COUNTIFS(B:B,B392,W:W,"나2")=2,25,IF(COUNTIFS(B:B,B392,W:W,"나2")=1,20,0)))),"비해당분야")</f>
        <v>비해당분야</v>
      </c>
      <c r="Z392" s="3" t="str">
        <f>IF(R392="C",VLOOKUP(K392,'[1]자격증 backdata'!A:F,6,0),"비해당분야")</f>
        <v>비해당분야</v>
      </c>
      <c r="AA392" s="3" t="str">
        <f>IF(R392="C",SUMIF(B:B,B392,Z:Z),"비해당분야")</f>
        <v>비해당분야</v>
      </c>
      <c r="AB392" s="3" t="str">
        <f>IF(R392="C",SUM(Y392,AA392),"비해당분야")</f>
        <v>비해당분야</v>
      </c>
      <c r="AC392" s="3">
        <f>IF(R392="C",AB392,X392)</f>
        <v>6</v>
      </c>
      <c r="AD392" s="3">
        <f>VLOOKUP(K392,'[1]자격증 backdata'!A:D,4,0)</f>
        <v>0</v>
      </c>
      <c r="AE392" s="3">
        <f>IF(_xlfn.MAXIFS(AD:AD,B:B,B392)&gt;10,10,_xlfn.MAXIFS(AD:AD,B:B,B392))</f>
        <v>5</v>
      </c>
      <c r="AG392" s="2" t="str">
        <f>VLOOKUP(K392,'[1]자격증 backdata'!A:C,3,0)</f>
        <v>J</v>
      </c>
      <c r="AH392" s="2">
        <f>COUNTIFS($B:$B,$B392,$AG:$AG,AH$1)</f>
        <v>0</v>
      </c>
      <c r="AI392" s="2">
        <f>COUNTIFS($B:$B,$B392,$AG:$AG,AI$1)</f>
        <v>0</v>
      </c>
      <c r="AJ392" s="2">
        <f>COUNTIFS($B:$B,$B392,$AG:$AG,AJ$1)</f>
        <v>0</v>
      </c>
      <c r="AK392" s="2">
        <f>COUNTIFS($B:$B,$B392,$AG:$AG,AK$1)</f>
        <v>0</v>
      </c>
      <c r="AL392" s="2">
        <f>COUNTIFS($B:$B,$B392,$AG:$AG,AL$1)</f>
        <v>0</v>
      </c>
      <c r="AM392" s="2">
        <f>COUNTIFS($B:$B,$B392,$AG:$AG,AM$1)</f>
        <v>0</v>
      </c>
      <c r="AN392" s="2">
        <f>COUNTIFS($B:$B,$B392,$AG:$AG,AN$1)</f>
        <v>0</v>
      </c>
      <c r="AO392" s="2">
        <f>COUNTIFS($B:$B,$B392,$AG:$AG,AO$1)</f>
        <v>0</v>
      </c>
      <c r="AP392" s="2">
        <f>COUNTIFS($B:$B,$B392,$AG:$AG,AP$1)</f>
        <v>0</v>
      </c>
      <c r="AQ392" s="2">
        <f>COUNTIFS($B:$B,$B392,$AG:$AG,AQ$1)</f>
        <v>1</v>
      </c>
      <c r="AR392" s="2">
        <f>COUNTIFS($B:$B,$B392,$AG:$AG,AR$1)</f>
        <v>0</v>
      </c>
      <c r="AS392" s="2">
        <f>COUNTIFS($B:$B,$B392,$AG:$AG,AS$1)</f>
        <v>0</v>
      </c>
      <c r="AT392" s="2">
        <f>COUNTIFS($B:$B,$B392,$AG:$AG,AT$1)</f>
        <v>1</v>
      </c>
      <c r="AU392" s="2">
        <f>COUNTIFS($B:$B,$B392,$AG:$AG,AU$1)</f>
        <v>0</v>
      </c>
    </row>
    <row r="393" spans="1:47" ht="15" customHeight="1" x14ac:dyDescent="0.35">
      <c r="A393" s="4">
        <f>IF(B392=B393,A392,A392+1)</f>
        <v>129</v>
      </c>
      <c r="B393" s="4" t="s">
        <v>5657</v>
      </c>
      <c r="C393" s="4" t="s">
        <v>5656</v>
      </c>
      <c r="D393" s="4" t="s">
        <v>3044</v>
      </c>
      <c r="E393" s="4" t="s">
        <v>3043</v>
      </c>
      <c r="F393" s="4" t="s">
        <v>7</v>
      </c>
      <c r="G393" s="4" t="s">
        <v>8</v>
      </c>
      <c r="H393" s="4" t="s">
        <v>7</v>
      </c>
      <c r="I393" s="4">
        <v>1</v>
      </c>
      <c r="J393" s="4" t="s">
        <v>69</v>
      </c>
      <c r="K393" s="4" t="s">
        <v>3065</v>
      </c>
      <c r="L393" s="4" t="s">
        <v>36</v>
      </c>
      <c r="M393" s="4" t="s">
        <v>5658</v>
      </c>
      <c r="N393" s="4" t="s">
        <v>319</v>
      </c>
      <c r="P393" s="4" t="s">
        <v>669</v>
      </c>
      <c r="Q393" s="4" t="s">
        <v>1475</v>
      </c>
      <c r="R393" s="4" t="s">
        <v>2434</v>
      </c>
      <c r="S393" s="5" t="str">
        <f>IF(P393="심사불필요","-",VLOOKUP(K393,'[1]자격증 backdata'!A:G,7,0))</f>
        <v>-</v>
      </c>
      <c r="T393" s="5" t="str">
        <f>IF(S393="-","-",IF(COUNTIFS(B:B,B393,S:S,"필수")&gt;0,"자격요건충족","확인필요"))</f>
        <v>-</v>
      </c>
      <c r="U393" s="5"/>
      <c r="W393" s="5">
        <f>IF(Q393="4급","심사불필요",VLOOKUP(K393,'[1]자격증 backdata'!A:B,2,0))</f>
        <v>0</v>
      </c>
      <c r="X393" s="4">
        <f>IF(R393="A", MIN(20, SUMIFS(W:W, B:B, B393, R:R, "A")),IF(R393="B", MIN(30, SUMIFS(W:W, B:B, B393, R:R, "B")),"비해당분야"))</f>
        <v>4</v>
      </c>
      <c r="Y393" s="4" t="str">
        <f>IF(R393="C",MIN(30,IF(COUNTIFS(B:B,B393,W:W,"가1")=1,25,IF(COUNTIFS(B:B,B393,W:W,"가1")&gt;=2,30,0))+IF(COUNTIFS(B:B,B393,W:W,"나1")&gt;=4,30,IF(COUNTIFS(B:B,B393,W:W,"나1")=3,26,IF(COUNTIFS(B:B,B393,W:W,"나1")=2,22,IF(COUNTIFS(B:B,B393,W:W,"나1")=1,18,0)))))+MIN(30,IF(COUNTIFS(B:B,B393,W:W,"가2")=1,25,IF(COUNTIFS(B:B,B393,W:W,"가2")&gt;=2,30,0))+IF(COUNTIFS(B:B,B393,W:W,"나2")=3,30,IF(COUNTIFS(B:B,B393,W:W,"나2")=2,25,IF(COUNTIFS(B:B,B393,W:W,"나2")=1,20,0)))),"비해당분야")</f>
        <v>비해당분야</v>
      </c>
      <c r="Z393" s="4" t="str">
        <f>IF(R393="C",VLOOKUP(K393,'[1]자격증 backdata'!A:F,6,0),"비해당분야")</f>
        <v>비해당분야</v>
      </c>
      <c r="AA393" s="4" t="str">
        <f>IF(R393="C",SUMIF(B:B,B393,Z:Z),"비해당분야")</f>
        <v>비해당분야</v>
      </c>
      <c r="AB393" s="4" t="str">
        <f>IF(R393="C",SUM(Y393,AA393),"비해당분야")</f>
        <v>비해당분야</v>
      </c>
      <c r="AC393" s="4">
        <f>IF(R393="C",AB393,X393)</f>
        <v>4</v>
      </c>
      <c r="AD393" s="4">
        <f>VLOOKUP(K393,'[1]자격증 backdata'!A:D,4,0)</f>
        <v>5</v>
      </c>
      <c r="AE393" s="4">
        <f>IF(_xlfn.MAXIFS(AD:AD,B:B,B393)&gt;10,10,_xlfn.MAXIFS(AD:AD,B:B,B393))</f>
        <v>5</v>
      </c>
      <c r="AG393" s="5">
        <f>VLOOKUP(K393,'[1]자격증 backdata'!A:C,3,0)</f>
        <v>0</v>
      </c>
      <c r="AH393" s="5">
        <f>COUNTIFS($B:$B,$B393,$AG:$AG,AH$1)</f>
        <v>0</v>
      </c>
      <c r="AI393" s="5">
        <f>COUNTIFS($B:$B,$B393,$AG:$AG,AI$1)</f>
        <v>0</v>
      </c>
      <c r="AJ393" s="5">
        <f>COUNTIFS($B:$B,$B393,$AG:$AG,AJ$1)</f>
        <v>0</v>
      </c>
      <c r="AK393" s="5">
        <f>COUNTIFS($B:$B,$B393,$AG:$AG,AK$1)</f>
        <v>0</v>
      </c>
      <c r="AL393" s="5">
        <f>COUNTIFS($B:$B,$B393,$AG:$AG,AL$1)</f>
        <v>0</v>
      </c>
      <c r="AM393" s="5">
        <f>COUNTIFS($B:$B,$B393,$AG:$AG,AM$1)</f>
        <v>0</v>
      </c>
      <c r="AN393" s="5">
        <f>COUNTIFS($B:$B,$B393,$AG:$AG,AN$1)</f>
        <v>0</v>
      </c>
      <c r="AO393" s="5">
        <f>COUNTIFS($B:$B,$B393,$AG:$AG,AO$1)</f>
        <v>0</v>
      </c>
      <c r="AP393" s="5">
        <f>COUNTIFS($B:$B,$B393,$AG:$AG,AP$1)</f>
        <v>0</v>
      </c>
      <c r="AQ393" s="5">
        <f>COUNTIFS($B:$B,$B393,$AG:$AG,AQ$1)</f>
        <v>0</v>
      </c>
      <c r="AR393" s="5">
        <f>COUNTIFS($B:$B,$B393,$AG:$AG,AR$1)</f>
        <v>0</v>
      </c>
      <c r="AS393" s="5">
        <f>COUNTIFS($B:$B,$B393,$AG:$AG,AS$1)</f>
        <v>0</v>
      </c>
      <c r="AT393" s="5">
        <f>COUNTIFS($B:$B,$B393,$AG:$AG,AT$1)</f>
        <v>1</v>
      </c>
      <c r="AU393" s="5">
        <f>COUNTIFS($B:$B,$B393,$AG:$AG,AU$1)</f>
        <v>0</v>
      </c>
    </row>
    <row r="394" spans="1:47" ht="15" customHeight="1" x14ac:dyDescent="0.35">
      <c r="A394" s="6">
        <f>IF(B393=B394,A393,A393+1)</f>
        <v>129</v>
      </c>
      <c r="B394" s="6" t="s">
        <v>5657</v>
      </c>
      <c r="C394" s="6" t="s">
        <v>5656</v>
      </c>
      <c r="D394" s="6" t="s">
        <v>3044</v>
      </c>
      <c r="E394" s="6" t="s">
        <v>3043</v>
      </c>
      <c r="F394" s="4" t="s">
        <v>7</v>
      </c>
      <c r="G394" s="4" t="s">
        <v>8</v>
      </c>
      <c r="H394" s="4" t="s">
        <v>7</v>
      </c>
      <c r="I394" s="4">
        <v>2</v>
      </c>
      <c r="J394" s="4" t="s">
        <v>106</v>
      </c>
      <c r="K394" s="4" t="s">
        <v>3057</v>
      </c>
      <c r="L394" s="4" t="s">
        <v>55</v>
      </c>
      <c r="M394" s="4" t="s">
        <v>5655</v>
      </c>
      <c r="N394" s="4" t="s">
        <v>5112</v>
      </c>
      <c r="P394" s="4" t="s">
        <v>669</v>
      </c>
      <c r="Q394" s="4" t="s">
        <v>1475</v>
      </c>
      <c r="R394" s="4" t="s">
        <v>2434</v>
      </c>
      <c r="S394" s="5" t="str">
        <f>IF(P394="심사불필요","-",VLOOKUP(K394,'[1]자격증 backdata'!A:G,7,0))</f>
        <v>-</v>
      </c>
      <c r="T394" s="5" t="str">
        <f>IF(S394="-","-",IF(COUNTIFS(B:B,B394,S:S,"필수")&gt;0,"자격요건충족","확인필요"))</f>
        <v>-</v>
      </c>
      <c r="U394" s="5"/>
      <c r="W394" s="5">
        <f>IF(Q394="4급","심사불필요",VLOOKUP(K394,'[1]자격증 backdata'!A:B,2,0))</f>
        <v>4</v>
      </c>
      <c r="X394" s="4">
        <f>IF(R394="A", MIN(20, SUMIFS(W:W, B:B, B394, R:R, "A")),IF(R394="B", MIN(30, SUMIFS(W:W, B:B, B394, R:R, "B")),"비해당분야"))</f>
        <v>4</v>
      </c>
      <c r="Y394" s="4" t="str">
        <f>IF(R394="C",MIN(30,IF(COUNTIFS(B:B,B394,W:W,"가1")=1,25,IF(COUNTIFS(B:B,B394,W:W,"가1")&gt;=2,30,0))+IF(COUNTIFS(B:B,B394,W:W,"나1")&gt;=4,30,IF(COUNTIFS(B:B,B394,W:W,"나1")=3,26,IF(COUNTIFS(B:B,B394,W:W,"나1")=2,22,IF(COUNTIFS(B:B,B394,W:W,"나1")=1,18,0)))))+MIN(30,IF(COUNTIFS(B:B,B394,W:W,"가2")=1,25,IF(COUNTIFS(B:B,B394,W:W,"가2")&gt;=2,30,0))+IF(COUNTIFS(B:B,B394,W:W,"나2")=3,30,IF(COUNTIFS(B:B,B394,W:W,"나2")=2,25,IF(COUNTIFS(B:B,B394,W:W,"나2")=1,20,0)))),"비해당분야")</f>
        <v>비해당분야</v>
      </c>
      <c r="Z394" s="4" t="str">
        <f>IF(R394="C",VLOOKUP(K394,'[1]자격증 backdata'!A:F,6,0),"비해당분야")</f>
        <v>비해당분야</v>
      </c>
      <c r="AA394" s="4" t="str">
        <f>IF(R394="C",SUMIF(B:B,B394,Z:Z),"비해당분야")</f>
        <v>비해당분야</v>
      </c>
      <c r="AB394" s="4" t="str">
        <f>IF(R394="C",SUM(Y394,AA394),"비해당분야")</f>
        <v>비해당분야</v>
      </c>
      <c r="AC394" s="4">
        <f>IF(R394="C",AB394,X394)</f>
        <v>4</v>
      </c>
      <c r="AD394" s="4">
        <f>VLOOKUP(K394,'[1]자격증 backdata'!A:D,4,0)</f>
        <v>0</v>
      </c>
      <c r="AE394" s="4">
        <f>IF(_xlfn.MAXIFS(AD:AD,B:B,B394)&gt;10,10,_xlfn.MAXIFS(AD:AD,B:B,B394))</f>
        <v>5</v>
      </c>
      <c r="AG394" s="5" t="str">
        <f>VLOOKUP(K394,'[1]자격증 backdata'!A:C,3,0)</f>
        <v>M</v>
      </c>
      <c r="AH394" s="5">
        <f>COUNTIFS($B:$B,$B394,$AG:$AG,AH$1)</f>
        <v>0</v>
      </c>
      <c r="AI394" s="5">
        <f>COUNTIFS($B:$B,$B394,$AG:$AG,AI$1)</f>
        <v>0</v>
      </c>
      <c r="AJ394" s="5">
        <f>COUNTIFS($B:$B,$B394,$AG:$AG,AJ$1)</f>
        <v>0</v>
      </c>
      <c r="AK394" s="5">
        <f>COUNTIFS($B:$B,$B394,$AG:$AG,AK$1)</f>
        <v>0</v>
      </c>
      <c r="AL394" s="5">
        <f>COUNTIFS($B:$B,$B394,$AG:$AG,AL$1)</f>
        <v>0</v>
      </c>
      <c r="AM394" s="5">
        <f>COUNTIFS($B:$B,$B394,$AG:$AG,AM$1)</f>
        <v>0</v>
      </c>
      <c r="AN394" s="5">
        <f>COUNTIFS($B:$B,$B394,$AG:$AG,AN$1)</f>
        <v>0</v>
      </c>
      <c r="AO394" s="5">
        <f>COUNTIFS($B:$B,$B394,$AG:$AG,AO$1)</f>
        <v>0</v>
      </c>
      <c r="AP394" s="5">
        <f>COUNTIFS($B:$B,$B394,$AG:$AG,AP$1)</f>
        <v>0</v>
      </c>
      <c r="AQ394" s="5">
        <f>COUNTIFS($B:$B,$B394,$AG:$AG,AQ$1)</f>
        <v>0</v>
      </c>
      <c r="AR394" s="5">
        <f>COUNTIFS($B:$B,$B394,$AG:$AG,AR$1)</f>
        <v>0</v>
      </c>
      <c r="AS394" s="5">
        <f>COUNTIFS($B:$B,$B394,$AG:$AG,AS$1)</f>
        <v>0</v>
      </c>
      <c r="AT394" s="5">
        <f>COUNTIFS($B:$B,$B394,$AG:$AG,AT$1)</f>
        <v>1</v>
      </c>
      <c r="AU394" s="5">
        <f>COUNTIFS($B:$B,$B394,$AG:$AG,AU$1)</f>
        <v>0</v>
      </c>
    </row>
    <row r="395" spans="1:47" ht="15" customHeight="1" x14ac:dyDescent="0.35">
      <c r="A395" s="3">
        <f>IF(B394=B395,A394,A394+1)</f>
        <v>130</v>
      </c>
      <c r="B395" s="3" t="s">
        <v>5652</v>
      </c>
      <c r="C395" s="3" t="s">
        <v>5651</v>
      </c>
      <c r="D395" s="3" t="s">
        <v>3044</v>
      </c>
      <c r="E395" s="3" t="s">
        <v>3043</v>
      </c>
      <c r="F395" s="4" t="s">
        <v>7</v>
      </c>
      <c r="G395" s="4" t="s">
        <v>8</v>
      </c>
      <c r="H395" s="4" t="s">
        <v>7</v>
      </c>
      <c r="I395" s="3">
        <v>1</v>
      </c>
      <c r="J395" s="3" t="s">
        <v>106</v>
      </c>
      <c r="K395" s="3" t="s">
        <v>3057</v>
      </c>
      <c r="L395" s="3" t="s">
        <v>55</v>
      </c>
      <c r="M395" s="3" t="s">
        <v>5654</v>
      </c>
      <c r="N395" s="3" t="s">
        <v>1466</v>
      </c>
      <c r="P395" s="3" t="s">
        <v>669</v>
      </c>
      <c r="Q395" s="3" t="s">
        <v>1475</v>
      </c>
      <c r="R395" s="3" t="s">
        <v>2434</v>
      </c>
      <c r="S395" s="2" t="str">
        <f>IF(P395="심사불필요","-",VLOOKUP(K395,'[1]자격증 backdata'!A:G,7,0))</f>
        <v>-</v>
      </c>
      <c r="T395" s="2" t="str">
        <f>IF(S395="-","-",IF(COUNTIFS(B:B,B395,S:S,"필수")&gt;0,"자격요건충족","확인필요"))</f>
        <v>-</v>
      </c>
      <c r="U395" s="2"/>
      <c r="W395" s="2">
        <f>IF(Q395="4급","심사불필요",VLOOKUP(K395,'[1]자격증 backdata'!A:B,2,0))</f>
        <v>4</v>
      </c>
      <c r="X395" s="3">
        <f>IF(R395="A", MIN(20, SUMIFS(W:W, B:B, B395, R:R, "A")),IF(R395="B", MIN(30, SUMIFS(W:W, B:B, B395, R:R, "B")),"비해당분야"))</f>
        <v>8</v>
      </c>
      <c r="Y395" s="3" t="str">
        <f>IF(R395="C",MIN(30,IF(COUNTIFS(B:B,B395,W:W,"가1")=1,25,IF(COUNTIFS(B:B,B395,W:W,"가1")&gt;=2,30,0))+IF(COUNTIFS(B:B,B395,W:W,"나1")&gt;=4,30,IF(COUNTIFS(B:B,B395,W:W,"나1")=3,26,IF(COUNTIFS(B:B,B395,W:W,"나1")=2,22,IF(COUNTIFS(B:B,B395,W:W,"나1")=1,18,0)))))+MIN(30,IF(COUNTIFS(B:B,B395,W:W,"가2")=1,25,IF(COUNTIFS(B:B,B395,W:W,"가2")&gt;=2,30,0))+IF(COUNTIFS(B:B,B395,W:W,"나2")=3,30,IF(COUNTIFS(B:B,B395,W:W,"나2")=2,25,IF(COUNTIFS(B:B,B395,W:W,"나2")=1,20,0)))),"비해당분야")</f>
        <v>비해당분야</v>
      </c>
      <c r="Z395" s="3" t="str">
        <f>IF(R395="C",VLOOKUP(K395,'[1]자격증 backdata'!A:F,6,0),"비해당분야")</f>
        <v>비해당분야</v>
      </c>
      <c r="AA395" s="3" t="str">
        <f>IF(R395="C",SUMIF(B:B,B395,Z:Z),"비해당분야")</f>
        <v>비해당분야</v>
      </c>
      <c r="AB395" s="3" t="str">
        <f>IF(R395="C",SUM(Y395,AA395),"비해당분야")</f>
        <v>비해당분야</v>
      </c>
      <c r="AC395" s="3">
        <f>IF(R395="C",AB395,X395)</f>
        <v>8</v>
      </c>
      <c r="AD395" s="3">
        <f>VLOOKUP(K395,'[1]자격증 backdata'!A:D,4,0)</f>
        <v>0</v>
      </c>
      <c r="AE395" s="3">
        <f>IF(_xlfn.MAXIFS(AD:AD,B:B,B395)&gt;10,10,_xlfn.MAXIFS(AD:AD,B:B,B395))</f>
        <v>5</v>
      </c>
      <c r="AG395" s="2" t="str">
        <f>VLOOKUP(K395,'[1]자격증 backdata'!A:C,3,0)</f>
        <v>M</v>
      </c>
      <c r="AH395" s="2">
        <f>COUNTIFS($B:$B,$B395,$AG:$AG,AH$1)</f>
        <v>0</v>
      </c>
      <c r="AI395" s="2">
        <f>COUNTIFS($B:$B,$B395,$AG:$AG,AI$1)</f>
        <v>0</v>
      </c>
      <c r="AJ395" s="2">
        <f>COUNTIFS($B:$B,$B395,$AG:$AG,AJ$1)</f>
        <v>0</v>
      </c>
      <c r="AK395" s="2">
        <f>COUNTIFS($B:$B,$B395,$AG:$AG,AK$1)</f>
        <v>0</v>
      </c>
      <c r="AL395" s="2">
        <f>COUNTIFS($B:$B,$B395,$AG:$AG,AL$1)</f>
        <v>0</v>
      </c>
      <c r="AM395" s="2">
        <f>COUNTIFS($B:$B,$B395,$AG:$AG,AM$1)</f>
        <v>0</v>
      </c>
      <c r="AN395" s="2">
        <f>COUNTIFS($B:$B,$B395,$AG:$AG,AN$1)</f>
        <v>1</v>
      </c>
      <c r="AO395" s="2">
        <f>COUNTIFS($B:$B,$B395,$AG:$AG,AO$1)</f>
        <v>0</v>
      </c>
      <c r="AP395" s="2">
        <f>COUNTIFS($B:$B,$B395,$AG:$AG,AP$1)</f>
        <v>0</v>
      </c>
      <c r="AQ395" s="2">
        <f>COUNTIFS($B:$B,$B395,$AG:$AG,AQ$1)</f>
        <v>0</v>
      </c>
      <c r="AR395" s="2">
        <f>COUNTIFS($B:$B,$B395,$AG:$AG,AR$1)</f>
        <v>0</v>
      </c>
      <c r="AS395" s="2">
        <f>COUNTIFS($B:$B,$B395,$AG:$AG,AS$1)</f>
        <v>0</v>
      </c>
      <c r="AT395" s="2">
        <f>COUNTIFS($B:$B,$B395,$AG:$AG,AT$1)</f>
        <v>1</v>
      </c>
      <c r="AU395" s="2">
        <f>COUNTIFS($B:$B,$B395,$AG:$AG,AU$1)</f>
        <v>0</v>
      </c>
    </row>
    <row r="396" spans="1:47" ht="15" customHeight="1" x14ac:dyDescent="0.35">
      <c r="A396" s="7">
        <f>IF(B395=B396,A395,A395+1)</f>
        <v>130</v>
      </c>
      <c r="B396" s="7" t="s">
        <v>5652</v>
      </c>
      <c r="C396" s="7" t="s">
        <v>5651</v>
      </c>
      <c r="D396" s="7" t="s">
        <v>3044</v>
      </c>
      <c r="E396" s="7" t="s">
        <v>3043</v>
      </c>
      <c r="F396" s="4" t="s">
        <v>7</v>
      </c>
      <c r="G396" s="4" t="s">
        <v>8</v>
      </c>
      <c r="H396" s="4" t="s">
        <v>7</v>
      </c>
      <c r="I396" s="3">
        <v>2</v>
      </c>
      <c r="J396" s="3" t="s">
        <v>633</v>
      </c>
      <c r="K396" s="3" t="s">
        <v>3118</v>
      </c>
      <c r="L396" s="3" t="s">
        <v>55</v>
      </c>
      <c r="M396" s="3" t="s">
        <v>5653</v>
      </c>
      <c r="N396" s="3" t="s">
        <v>1309</v>
      </c>
      <c r="P396" s="3" t="s">
        <v>669</v>
      </c>
      <c r="Q396" s="3" t="s">
        <v>1475</v>
      </c>
      <c r="R396" s="3" t="s">
        <v>2434</v>
      </c>
      <c r="S396" s="2" t="str">
        <f>IF(P396="심사불필요","-",VLOOKUP(K396,'[1]자격증 backdata'!A:G,7,0))</f>
        <v>-</v>
      </c>
      <c r="T396" s="2" t="str">
        <f>IF(S396="-","-",IF(COUNTIFS(B:B,B396,S:S,"필수")&gt;0,"자격요건충족","확인필요"))</f>
        <v>-</v>
      </c>
      <c r="U396" s="2"/>
      <c r="W396" s="2">
        <f>IF(Q396="4급","심사불필요",VLOOKUP(K396,'[1]자격증 backdata'!A:B,2,0))</f>
        <v>4</v>
      </c>
      <c r="X396" s="3">
        <f>IF(R396="A", MIN(20, SUMIFS(W:W, B:B, B396, R:R, "A")),IF(R396="B", MIN(30, SUMIFS(W:W, B:B, B396, R:R, "B")),"비해당분야"))</f>
        <v>8</v>
      </c>
      <c r="Y396" s="3" t="str">
        <f>IF(R396="C",MIN(30,IF(COUNTIFS(B:B,B396,W:W,"가1")=1,25,IF(COUNTIFS(B:B,B396,W:W,"가1")&gt;=2,30,0))+IF(COUNTIFS(B:B,B396,W:W,"나1")&gt;=4,30,IF(COUNTIFS(B:B,B396,W:W,"나1")=3,26,IF(COUNTIFS(B:B,B396,W:W,"나1")=2,22,IF(COUNTIFS(B:B,B396,W:W,"나1")=1,18,0)))))+MIN(30,IF(COUNTIFS(B:B,B396,W:W,"가2")=1,25,IF(COUNTIFS(B:B,B396,W:W,"가2")&gt;=2,30,0))+IF(COUNTIFS(B:B,B396,W:W,"나2")=3,30,IF(COUNTIFS(B:B,B396,W:W,"나2")=2,25,IF(COUNTIFS(B:B,B396,W:W,"나2")=1,20,0)))),"비해당분야")</f>
        <v>비해당분야</v>
      </c>
      <c r="Z396" s="3" t="str">
        <f>IF(R396="C",VLOOKUP(K396,'[1]자격증 backdata'!A:F,6,0),"비해당분야")</f>
        <v>비해당분야</v>
      </c>
      <c r="AA396" s="3" t="str">
        <f>IF(R396="C",SUMIF(B:B,B396,Z:Z),"비해당분야")</f>
        <v>비해당분야</v>
      </c>
      <c r="AB396" s="3" t="str">
        <f>IF(R396="C",SUM(Y396,AA396),"비해당분야")</f>
        <v>비해당분야</v>
      </c>
      <c r="AC396" s="3">
        <f>IF(R396="C",AB396,X396)</f>
        <v>8</v>
      </c>
      <c r="AD396" s="3">
        <f>VLOOKUP(K396,'[1]자격증 backdata'!A:D,4,0)</f>
        <v>0</v>
      </c>
      <c r="AE396" s="3">
        <f>IF(_xlfn.MAXIFS(AD:AD,B:B,B396)&gt;10,10,_xlfn.MAXIFS(AD:AD,B:B,B396))</f>
        <v>5</v>
      </c>
      <c r="AG396" s="2" t="str">
        <f>VLOOKUP(K396,'[1]자격증 backdata'!A:C,3,0)</f>
        <v>G</v>
      </c>
      <c r="AH396" s="2">
        <f>COUNTIFS($B:$B,$B396,$AG:$AG,AH$1)</f>
        <v>0</v>
      </c>
      <c r="AI396" s="2">
        <f>COUNTIFS($B:$B,$B396,$AG:$AG,AI$1)</f>
        <v>0</v>
      </c>
      <c r="AJ396" s="2">
        <f>COUNTIFS($B:$B,$B396,$AG:$AG,AJ$1)</f>
        <v>0</v>
      </c>
      <c r="AK396" s="2">
        <f>COUNTIFS($B:$B,$B396,$AG:$AG,AK$1)</f>
        <v>0</v>
      </c>
      <c r="AL396" s="2">
        <f>COUNTIFS($B:$B,$B396,$AG:$AG,AL$1)</f>
        <v>0</v>
      </c>
      <c r="AM396" s="2">
        <f>COUNTIFS($B:$B,$B396,$AG:$AG,AM$1)</f>
        <v>0</v>
      </c>
      <c r="AN396" s="2">
        <f>COUNTIFS($B:$B,$B396,$AG:$AG,AN$1)</f>
        <v>1</v>
      </c>
      <c r="AO396" s="2">
        <f>COUNTIFS($B:$B,$B396,$AG:$AG,AO$1)</f>
        <v>0</v>
      </c>
      <c r="AP396" s="2">
        <f>COUNTIFS($B:$B,$B396,$AG:$AG,AP$1)</f>
        <v>0</v>
      </c>
      <c r="AQ396" s="2">
        <f>COUNTIFS($B:$B,$B396,$AG:$AG,AQ$1)</f>
        <v>0</v>
      </c>
      <c r="AR396" s="2">
        <f>COUNTIFS($B:$B,$B396,$AG:$AG,AR$1)</f>
        <v>0</v>
      </c>
      <c r="AS396" s="2">
        <f>COUNTIFS($B:$B,$B396,$AG:$AG,AS$1)</f>
        <v>0</v>
      </c>
      <c r="AT396" s="2">
        <f>COUNTIFS($B:$B,$B396,$AG:$AG,AT$1)</f>
        <v>1</v>
      </c>
      <c r="AU396" s="2">
        <f>COUNTIFS($B:$B,$B396,$AG:$AG,AU$1)</f>
        <v>0</v>
      </c>
    </row>
    <row r="397" spans="1:47" ht="15" customHeight="1" x14ac:dyDescent="0.35">
      <c r="A397" s="7">
        <f>IF(B396=B397,A396,A396+1)</f>
        <v>130</v>
      </c>
      <c r="B397" s="7" t="s">
        <v>5652</v>
      </c>
      <c r="C397" s="7" t="s">
        <v>5651</v>
      </c>
      <c r="D397" s="7" t="s">
        <v>3044</v>
      </c>
      <c r="E397" s="7" t="s">
        <v>3043</v>
      </c>
      <c r="F397" s="4" t="s">
        <v>7</v>
      </c>
      <c r="G397" s="4" t="s">
        <v>8</v>
      </c>
      <c r="H397" s="4" t="s">
        <v>7</v>
      </c>
      <c r="I397" s="3">
        <v>3</v>
      </c>
      <c r="J397" s="3" t="s">
        <v>69</v>
      </c>
      <c r="K397" s="3" t="s">
        <v>3065</v>
      </c>
      <c r="L397" s="3" t="s">
        <v>36</v>
      </c>
      <c r="M397" s="3" t="s">
        <v>5650</v>
      </c>
      <c r="N397" s="3" t="s">
        <v>4259</v>
      </c>
      <c r="P397" s="3" t="s">
        <v>669</v>
      </c>
      <c r="Q397" s="3" t="s">
        <v>1475</v>
      </c>
      <c r="R397" s="3" t="s">
        <v>2434</v>
      </c>
      <c r="S397" s="2" t="str">
        <f>IF(P397="심사불필요","-",VLOOKUP(K397,'[1]자격증 backdata'!A:G,7,0))</f>
        <v>-</v>
      </c>
      <c r="T397" s="2" t="str">
        <f>IF(S397="-","-",IF(COUNTIFS(B:B,B397,S:S,"필수")&gt;0,"자격요건충족","확인필요"))</f>
        <v>-</v>
      </c>
      <c r="U397" s="2"/>
      <c r="W397" s="2">
        <f>IF(Q397="4급","심사불필요",VLOOKUP(K397,'[1]자격증 backdata'!A:B,2,0))</f>
        <v>0</v>
      </c>
      <c r="X397" s="3">
        <f>IF(R397="A", MIN(20, SUMIFS(W:W, B:B, B397, R:R, "A")),IF(R397="B", MIN(30, SUMIFS(W:W, B:B, B397, R:R, "B")),"비해당분야"))</f>
        <v>8</v>
      </c>
      <c r="Y397" s="3" t="str">
        <f>IF(R397="C",MIN(30,IF(COUNTIFS(B:B,B397,W:W,"가1")=1,25,IF(COUNTIFS(B:B,B397,W:W,"가1")&gt;=2,30,0))+IF(COUNTIFS(B:B,B397,W:W,"나1")&gt;=4,30,IF(COUNTIFS(B:B,B397,W:W,"나1")=3,26,IF(COUNTIFS(B:B,B397,W:W,"나1")=2,22,IF(COUNTIFS(B:B,B397,W:W,"나1")=1,18,0)))))+MIN(30,IF(COUNTIFS(B:B,B397,W:W,"가2")=1,25,IF(COUNTIFS(B:B,B397,W:W,"가2")&gt;=2,30,0))+IF(COUNTIFS(B:B,B397,W:W,"나2")=3,30,IF(COUNTIFS(B:B,B397,W:W,"나2")=2,25,IF(COUNTIFS(B:B,B397,W:W,"나2")=1,20,0)))),"비해당분야")</f>
        <v>비해당분야</v>
      </c>
      <c r="Z397" s="3" t="str">
        <f>IF(R397="C",VLOOKUP(K397,'[1]자격증 backdata'!A:F,6,0),"비해당분야")</f>
        <v>비해당분야</v>
      </c>
      <c r="AA397" s="3" t="str">
        <f>IF(R397="C",SUMIF(B:B,B397,Z:Z),"비해당분야")</f>
        <v>비해당분야</v>
      </c>
      <c r="AB397" s="3" t="str">
        <f>IF(R397="C",SUM(Y397,AA397),"비해당분야")</f>
        <v>비해당분야</v>
      </c>
      <c r="AC397" s="3">
        <f>IF(R397="C",AB397,X397)</f>
        <v>8</v>
      </c>
      <c r="AD397" s="3">
        <f>VLOOKUP(K397,'[1]자격증 backdata'!A:D,4,0)</f>
        <v>5</v>
      </c>
      <c r="AE397" s="3">
        <f>IF(_xlfn.MAXIFS(AD:AD,B:B,B397)&gt;10,10,_xlfn.MAXIFS(AD:AD,B:B,B397))</f>
        <v>5</v>
      </c>
      <c r="AG397" s="2">
        <f>VLOOKUP(K397,'[1]자격증 backdata'!A:C,3,0)</f>
        <v>0</v>
      </c>
      <c r="AH397" s="2">
        <f>COUNTIFS($B:$B,$B397,$AG:$AG,AH$1)</f>
        <v>0</v>
      </c>
      <c r="AI397" s="2">
        <f>COUNTIFS($B:$B,$B397,$AG:$AG,AI$1)</f>
        <v>0</v>
      </c>
      <c r="AJ397" s="2">
        <f>COUNTIFS($B:$B,$B397,$AG:$AG,AJ$1)</f>
        <v>0</v>
      </c>
      <c r="AK397" s="2">
        <f>COUNTIFS($B:$B,$B397,$AG:$AG,AK$1)</f>
        <v>0</v>
      </c>
      <c r="AL397" s="2">
        <f>COUNTIFS($B:$B,$B397,$AG:$AG,AL$1)</f>
        <v>0</v>
      </c>
      <c r="AM397" s="2">
        <f>COUNTIFS($B:$B,$B397,$AG:$AG,AM$1)</f>
        <v>0</v>
      </c>
      <c r="AN397" s="2">
        <f>COUNTIFS($B:$B,$B397,$AG:$AG,AN$1)</f>
        <v>1</v>
      </c>
      <c r="AO397" s="2">
        <f>COUNTIFS($B:$B,$B397,$AG:$AG,AO$1)</f>
        <v>0</v>
      </c>
      <c r="AP397" s="2">
        <f>COUNTIFS($B:$B,$B397,$AG:$AG,AP$1)</f>
        <v>0</v>
      </c>
      <c r="AQ397" s="2">
        <f>COUNTIFS($B:$B,$B397,$AG:$AG,AQ$1)</f>
        <v>0</v>
      </c>
      <c r="AR397" s="2">
        <f>COUNTIFS($B:$B,$B397,$AG:$AG,AR$1)</f>
        <v>0</v>
      </c>
      <c r="AS397" s="2">
        <f>COUNTIFS($B:$B,$B397,$AG:$AG,AS$1)</f>
        <v>0</v>
      </c>
      <c r="AT397" s="2">
        <f>COUNTIFS($B:$B,$B397,$AG:$AG,AT$1)</f>
        <v>1</v>
      </c>
      <c r="AU397" s="2">
        <f>COUNTIFS($B:$B,$B397,$AG:$AG,AU$1)</f>
        <v>0</v>
      </c>
    </row>
    <row r="398" spans="1:47" ht="15" customHeight="1" x14ac:dyDescent="0.35">
      <c r="A398" s="4">
        <f>IF(B397=B398,A397,A397+1)</f>
        <v>131</v>
      </c>
      <c r="B398" s="4" t="s">
        <v>5643</v>
      </c>
      <c r="C398" s="4" t="s">
        <v>2471</v>
      </c>
      <c r="D398" s="4" t="s">
        <v>3044</v>
      </c>
      <c r="E398" s="4" t="s">
        <v>3043</v>
      </c>
      <c r="F398" s="4" t="s">
        <v>7</v>
      </c>
      <c r="G398" s="4" t="s">
        <v>8</v>
      </c>
      <c r="H398" s="4" t="s">
        <v>7</v>
      </c>
      <c r="I398" s="4">
        <v>1</v>
      </c>
      <c r="J398" s="4" t="s">
        <v>69</v>
      </c>
      <c r="K398" s="4" t="s">
        <v>3065</v>
      </c>
      <c r="L398" s="4" t="s">
        <v>36</v>
      </c>
      <c r="M398" s="4" t="s">
        <v>5649</v>
      </c>
      <c r="N398" s="4" t="s">
        <v>5648</v>
      </c>
      <c r="P398" s="4" t="s">
        <v>669</v>
      </c>
      <c r="Q398" s="4" t="s">
        <v>1475</v>
      </c>
      <c r="R398" s="4" t="s">
        <v>2434</v>
      </c>
      <c r="S398" s="5" t="str">
        <f>IF(P398="심사불필요","-",VLOOKUP(K398,'[1]자격증 backdata'!A:G,7,0))</f>
        <v>-</v>
      </c>
      <c r="T398" s="5" t="str">
        <f>IF(S398="-","-",IF(COUNTIFS(B:B,B398,S:S,"필수")&gt;0,"자격요건충족","확인필요"))</f>
        <v>-</v>
      </c>
      <c r="U398" s="5"/>
      <c r="W398" s="5">
        <f>IF(Q398="4급","심사불필요",VLOOKUP(K398,'[1]자격증 backdata'!A:B,2,0))</f>
        <v>0</v>
      </c>
      <c r="X398" s="4">
        <f>IF(R398="A", MIN(20, SUMIFS(W:W, B:B, B398, R:R, "A")),IF(R398="B", MIN(30, SUMIFS(W:W, B:B, B398, R:R, "B")),"비해당분야"))</f>
        <v>8</v>
      </c>
      <c r="Y398" s="4" t="str">
        <f>IF(R398="C",MIN(30,IF(COUNTIFS(B:B,B398,W:W,"가1")=1,25,IF(COUNTIFS(B:B,B398,W:W,"가1")&gt;=2,30,0))+IF(COUNTIFS(B:B,B398,W:W,"나1")&gt;=4,30,IF(COUNTIFS(B:B,B398,W:W,"나1")=3,26,IF(COUNTIFS(B:B,B398,W:W,"나1")=2,22,IF(COUNTIFS(B:B,B398,W:W,"나1")=1,18,0)))))+MIN(30,IF(COUNTIFS(B:B,B398,W:W,"가2")=1,25,IF(COUNTIFS(B:B,B398,W:W,"가2")&gt;=2,30,0))+IF(COUNTIFS(B:B,B398,W:W,"나2")=3,30,IF(COUNTIFS(B:B,B398,W:W,"나2")=2,25,IF(COUNTIFS(B:B,B398,W:W,"나2")=1,20,0)))),"비해당분야")</f>
        <v>비해당분야</v>
      </c>
      <c r="Z398" s="4" t="str">
        <f>IF(R398="C",VLOOKUP(K398,'[1]자격증 backdata'!A:F,6,0),"비해당분야")</f>
        <v>비해당분야</v>
      </c>
      <c r="AA398" s="4" t="str">
        <f>IF(R398="C",SUMIF(B:B,B398,Z:Z),"비해당분야")</f>
        <v>비해당분야</v>
      </c>
      <c r="AB398" s="4" t="str">
        <f>IF(R398="C",SUM(Y398,AA398),"비해당분야")</f>
        <v>비해당분야</v>
      </c>
      <c r="AC398" s="4">
        <f>IF(R398="C",AB398,X398)</f>
        <v>8</v>
      </c>
      <c r="AD398" s="4">
        <f>VLOOKUP(K398,'[1]자격증 backdata'!A:D,4,0)</f>
        <v>5</v>
      </c>
      <c r="AE398" s="4">
        <f>IF(_xlfn.MAXIFS(AD:AD,B:B,B398)&gt;10,10,_xlfn.MAXIFS(AD:AD,B:B,B398))</f>
        <v>5</v>
      </c>
      <c r="AG398" s="5">
        <f>VLOOKUP(K398,'[1]자격증 backdata'!A:C,3,0)</f>
        <v>0</v>
      </c>
      <c r="AH398" s="5">
        <f>COUNTIFS($B:$B,$B398,$AG:$AG,AH$1)</f>
        <v>0</v>
      </c>
      <c r="AI398" s="5">
        <f>COUNTIFS($B:$B,$B398,$AG:$AG,AI$1)</f>
        <v>0</v>
      </c>
      <c r="AJ398" s="5">
        <f>COUNTIFS($B:$B,$B398,$AG:$AG,AJ$1)</f>
        <v>0</v>
      </c>
      <c r="AK398" s="5">
        <f>COUNTIFS($B:$B,$B398,$AG:$AG,AK$1)</f>
        <v>0</v>
      </c>
      <c r="AL398" s="5">
        <f>COUNTIFS($B:$B,$B398,$AG:$AG,AL$1)</f>
        <v>0</v>
      </c>
      <c r="AM398" s="5">
        <f>COUNTIFS($B:$B,$B398,$AG:$AG,AM$1)</f>
        <v>0</v>
      </c>
      <c r="AN398" s="5">
        <f>COUNTIFS($B:$B,$B398,$AG:$AG,AN$1)</f>
        <v>1</v>
      </c>
      <c r="AO398" s="5">
        <f>COUNTIFS($B:$B,$B398,$AG:$AG,AO$1)</f>
        <v>0</v>
      </c>
      <c r="AP398" s="5">
        <f>COUNTIFS($B:$B,$B398,$AG:$AG,AP$1)</f>
        <v>0</v>
      </c>
      <c r="AQ398" s="5">
        <f>COUNTIFS($B:$B,$B398,$AG:$AG,AQ$1)</f>
        <v>0</v>
      </c>
      <c r="AR398" s="5">
        <f>COUNTIFS($B:$B,$B398,$AG:$AG,AR$1)</f>
        <v>0</v>
      </c>
      <c r="AS398" s="5">
        <f>COUNTIFS($B:$B,$B398,$AG:$AG,AS$1)</f>
        <v>0</v>
      </c>
      <c r="AT398" s="5">
        <f>COUNTIFS($B:$B,$B398,$AG:$AG,AT$1)</f>
        <v>1</v>
      </c>
      <c r="AU398" s="5">
        <f>COUNTIFS($B:$B,$B398,$AG:$AG,AU$1)</f>
        <v>0</v>
      </c>
    </row>
    <row r="399" spans="1:47" ht="15" customHeight="1" x14ac:dyDescent="0.35">
      <c r="A399" s="6">
        <f>IF(B398=B399,A398,A398+1)</f>
        <v>131</v>
      </c>
      <c r="B399" s="6" t="s">
        <v>5643</v>
      </c>
      <c r="C399" s="6" t="s">
        <v>2471</v>
      </c>
      <c r="D399" s="6" t="s">
        <v>3044</v>
      </c>
      <c r="E399" s="6" t="s">
        <v>3043</v>
      </c>
      <c r="F399" s="4" t="s">
        <v>7</v>
      </c>
      <c r="G399" s="4" t="s">
        <v>8</v>
      </c>
      <c r="H399" s="4" t="s">
        <v>7</v>
      </c>
      <c r="I399" s="4">
        <v>2</v>
      </c>
      <c r="J399" s="4" t="s">
        <v>106</v>
      </c>
      <c r="K399" s="4" t="s">
        <v>3057</v>
      </c>
      <c r="L399" s="4" t="s">
        <v>55</v>
      </c>
      <c r="M399" s="4" t="s">
        <v>5647</v>
      </c>
      <c r="N399" s="4" t="s">
        <v>2953</v>
      </c>
      <c r="P399" s="4" t="s">
        <v>669</v>
      </c>
      <c r="Q399" s="4" t="s">
        <v>1475</v>
      </c>
      <c r="R399" s="4" t="s">
        <v>2434</v>
      </c>
      <c r="S399" s="5" t="str">
        <f>IF(P399="심사불필요","-",VLOOKUP(K399,'[1]자격증 backdata'!A:G,7,0))</f>
        <v>-</v>
      </c>
      <c r="T399" s="5" t="str">
        <f>IF(S399="-","-",IF(COUNTIFS(B:B,B399,S:S,"필수")&gt;0,"자격요건충족","확인필요"))</f>
        <v>-</v>
      </c>
      <c r="U399" s="5"/>
      <c r="W399" s="5">
        <f>IF(Q399="4급","심사불필요",VLOOKUP(K399,'[1]자격증 backdata'!A:B,2,0))</f>
        <v>4</v>
      </c>
      <c r="X399" s="4">
        <f>IF(R399="A", MIN(20, SUMIFS(W:W, B:B, B399, R:R, "A")),IF(R399="B", MIN(30, SUMIFS(W:W, B:B, B399, R:R, "B")),"비해당분야"))</f>
        <v>8</v>
      </c>
      <c r="Y399" s="4" t="str">
        <f>IF(R399="C",MIN(30,IF(COUNTIFS(B:B,B399,W:W,"가1")=1,25,IF(COUNTIFS(B:B,B399,W:W,"가1")&gt;=2,30,0))+IF(COUNTIFS(B:B,B399,W:W,"나1")&gt;=4,30,IF(COUNTIFS(B:B,B399,W:W,"나1")=3,26,IF(COUNTIFS(B:B,B399,W:W,"나1")=2,22,IF(COUNTIFS(B:B,B399,W:W,"나1")=1,18,0)))))+MIN(30,IF(COUNTIFS(B:B,B399,W:W,"가2")=1,25,IF(COUNTIFS(B:B,B399,W:W,"가2")&gt;=2,30,0))+IF(COUNTIFS(B:B,B399,W:W,"나2")=3,30,IF(COUNTIFS(B:B,B399,W:W,"나2")=2,25,IF(COUNTIFS(B:B,B399,W:W,"나2")=1,20,0)))),"비해당분야")</f>
        <v>비해당분야</v>
      </c>
      <c r="Z399" s="4" t="str">
        <f>IF(R399="C",VLOOKUP(K399,'[1]자격증 backdata'!A:F,6,0),"비해당분야")</f>
        <v>비해당분야</v>
      </c>
      <c r="AA399" s="4" t="str">
        <f>IF(R399="C",SUMIF(B:B,B399,Z:Z),"비해당분야")</f>
        <v>비해당분야</v>
      </c>
      <c r="AB399" s="4" t="str">
        <f>IF(R399="C",SUM(Y399,AA399),"비해당분야")</f>
        <v>비해당분야</v>
      </c>
      <c r="AC399" s="4">
        <f>IF(R399="C",AB399,X399)</f>
        <v>8</v>
      </c>
      <c r="AD399" s="4">
        <f>VLOOKUP(K399,'[1]자격증 backdata'!A:D,4,0)</f>
        <v>0</v>
      </c>
      <c r="AE399" s="4">
        <f>IF(_xlfn.MAXIFS(AD:AD,B:B,B399)&gt;10,10,_xlfn.MAXIFS(AD:AD,B:B,B399))</f>
        <v>5</v>
      </c>
      <c r="AG399" s="5" t="str">
        <f>VLOOKUP(K399,'[1]자격증 backdata'!A:C,3,0)</f>
        <v>M</v>
      </c>
      <c r="AH399" s="5">
        <f>COUNTIFS($B:$B,$B399,$AG:$AG,AH$1)</f>
        <v>0</v>
      </c>
      <c r="AI399" s="5">
        <f>COUNTIFS($B:$B,$B399,$AG:$AG,AI$1)</f>
        <v>0</v>
      </c>
      <c r="AJ399" s="5">
        <f>COUNTIFS($B:$B,$B399,$AG:$AG,AJ$1)</f>
        <v>0</v>
      </c>
      <c r="AK399" s="5">
        <f>COUNTIFS($B:$B,$B399,$AG:$AG,AK$1)</f>
        <v>0</v>
      </c>
      <c r="AL399" s="5">
        <f>COUNTIFS($B:$B,$B399,$AG:$AG,AL$1)</f>
        <v>0</v>
      </c>
      <c r="AM399" s="5">
        <f>COUNTIFS($B:$B,$B399,$AG:$AG,AM$1)</f>
        <v>0</v>
      </c>
      <c r="AN399" s="5">
        <f>COUNTIFS($B:$B,$B399,$AG:$AG,AN$1)</f>
        <v>1</v>
      </c>
      <c r="AO399" s="5">
        <f>COUNTIFS($B:$B,$B399,$AG:$AG,AO$1)</f>
        <v>0</v>
      </c>
      <c r="AP399" s="5">
        <f>COUNTIFS($B:$B,$B399,$AG:$AG,AP$1)</f>
        <v>0</v>
      </c>
      <c r="AQ399" s="5">
        <f>COUNTIFS($B:$B,$B399,$AG:$AG,AQ$1)</f>
        <v>0</v>
      </c>
      <c r="AR399" s="5">
        <f>COUNTIFS($B:$B,$B399,$AG:$AG,AR$1)</f>
        <v>0</v>
      </c>
      <c r="AS399" s="5">
        <f>COUNTIFS($B:$B,$B399,$AG:$AG,AS$1)</f>
        <v>0</v>
      </c>
      <c r="AT399" s="5">
        <f>COUNTIFS($B:$B,$B399,$AG:$AG,AT$1)</f>
        <v>1</v>
      </c>
      <c r="AU399" s="5">
        <f>COUNTIFS($B:$B,$B399,$AG:$AG,AU$1)</f>
        <v>0</v>
      </c>
    </row>
    <row r="400" spans="1:47" ht="15" customHeight="1" x14ac:dyDescent="0.35">
      <c r="A400" s="6">
        <f>IF(B399=B400,A399,A399+1)</f>
        <v>131</v>
      </c>
      <c r="B400" s="6" t="s">
        <v>5643</v>
      </c>
      <c r="C400" s="6" t="s">
        <v>2471</v>
      </c>
      <c r="D400" s="6" t="s">
        <v>3044</v>
      </c>
      <c r="E400" s="6" t="s">
        <v>3043</v>
      </c>
      <c r="F400" s="4" t="s">
        <v>7</v>
      </c>
      <c r="G400" s="4" t="s">
        <v>8</v>
      </c>
      <c r="H400" s="4" t="s">
        <v>7</v>
      </c>
      <c r="I400" s="4">
        <v>3</v>
      </c>
      <c r="J400" s="4" t="s">
        <v>411</v>
      </c>
      <c r="K400" s="4" t="s">
        <v>3042</v>
      </c>
      <c r="L400" s="4" t="s">
        <v>55</v>
      </c>
      <c r="M400" s="4" t="s">
        <v>5646</v>
      </c>
      <c r="N400" s="4" t="s">
        <v>5645</v>
      </c>
      <c r="P400" s="4" t="s">
        <v>669</v>
      </c>
      <c r="Q400" s="4" t="s">
        <v>1475</v>
      </c>
      <c r="R400" s="4" t="s">
        <v>2434</v>
      </c>
      <c r="S400" s="5" t="str">
        <f>IF(P400="심사불필요","-",VLOOKUP(K400,'[1]자격증 backdata'!A:G,7,0))</f>
        <v>-</v>
      </c>
      <c r="T400" s="5" t="str">
        <f>IF(S400="-","-",IF(COUNTIFS(B:B,B400,S:S,"필수")&gt;0,"자격요건충족","확인필요"))</f>
        <v>-</v>
      </c>
      <c r="U400" s="5"/>
      <c r="W400" s="5">
        <f>IF(Q400="4급","심사불필요",VLOOKUP(K400,'[1]자격증 backdata'!A:B,2,0))</f>
        <v>2</v>
      </c>
      <c r="X400" s="4">
        <f>IF(R400="A", MIN(20, SUMIFS(W:W, B:B, B400, R:R, "A")),IF(R400="B", MIN(30, SUMIFS(W:W, B:B, B400, R:R, "B")),"비해당분야"))</f>
        <v>8</v>
      </c>
      <c r="Y400" s="4" t="str">
        <f>IF(R400="C",MIN(30,IF(COUNTIFS(B:B,B400,W:W,"가1")=1,25,IF(COUNTIFS(B:B,B400,W:W,"가1")&gt;=2,30,0))+IF(COUNTIFS(B:B,B400,W:W,"나1")&gt;=4,30,IF(COUNTIFS(B:B,B400,W:W,"나1")=3,26,IF(COUNTIFS(B:B,B400,W:W,"나1")=2,22,IF(COUNTIFS(B:B,B400,W:W,"나1")=1,18,0)))))+MIN(30,IF(COUNTIFS(B:B,B400,W:W,"가2")=1,25,IF(COUNTIFS(B:B,B400,W:W,"가2")&gt;=2,30,0))+IF(COUNTIFS(B:B,B400,W:W,"나2")=3,30,IF(COUNTIFS(B:B,B400,W:W,"나2")=2,25,IF(COUNTIFS(B:B,B400,W:W,"나2")=1,20,0)))),"비해당분야")</f>
        <v>비해당분야</v>
      </c>
      <c r="Z400" s="4" t="str">
        <f>IF(R400="C",VLOOKUP(K400,'[1]자격증 backdata'!A:F,6,0),"비해당분야")</f>
        <v>비해당분야</v>
      </c>
      <c r="AA400" s="4" t="str">
        <f>IF(R400="C",SUMIF(B:B,B400,Z:Z),"비해당분야")</f>
        <v>비해당분야</v>
      </c>
      <c r="AB400" s="4" t="str">
        <f>IF(R400="C",SUM(Y400,AA400),"비해당분야")</f>
        <v>비해당분야</v>
      </c>
      <c r="AC400" s="4">
        <f>IF(R400="C",AB400,X400)</f>
        <v>8</v>
      </c>
      <c r="AD400" s="4">
        <f>VLOOKUP(K400,'[1]자격증 backdata'!A:D,4,0)</f>
        <v>0</v>
      </c>
      <c r="AE400" s="4">
        <f>IF(_xlfn.MAXIFS(AD:AD,B:B,B400)&gt;10,10,_xlfn.MAXIFS(AD:AD,B:B,B400))</f>
        <v>5</v>
      </c>
      <c r="AG400" s="5" t="str">
        <f>VLOOKUP(K400,'[1]자격증 backdata'!A:C,3,0)</f>
        <v>G</v>
      </c>
      <c r="AH400" s="5">
        <f>COUNTIFS($B:$B,$B400,$AG:$AG,AH$1)</f>
        <v>0</v>
      </c>
      <c r="AI400" s="5">
        <f>COUNTIFS($B:$B,$B400,$AG:$AG,AI$1)</f>
        <v>0</v>
      </c>
      <c r="AJ400" s="5">
        <f>COUNTIFS($B:$B,$B400,$AG:$AG,AJ$1)</f>
        <v>0</v>
      </c>
      <c r="AK400" s="5">
        <f>COUNTIFS($B:$B,$B400,$AG:$AG,AK$1)</f>
        <v>0</v>
      </c>
      <c r="AL400" s="5">
        <f>COUNTIFS($B:$B,$B400,$AG:$AG,AL$1)</f>
        <v>0</v>
      </c>
      <c r="AM400" s="5">
        <f>COUNTIFS($B:$B,$B400,$AG:$AG,AM$1)</f>
        <v>0</v>
      </c>
      <c r="AN400" s="5">
        <f>COUNTIFS($B:$B,$B400,$AG:$AG,AN$1)</f>
        <v>1</v>
      </c>
      <c r="AO400" s="5">
        <f>COUNTIFS($B:$B,$B400,$AG:$AG,AO$1)</f>
        <v>0</v>
      </c>
      <c r="AP400" s="5">
        <f>COUNTIFS($B:$B,$B400,$AG:$AG,AP$1)</f>
        <v>0</v>
      </c>
      <c r="AQ400" s="5">
        <f>COUNTIFS($B:$B,$B400,$AG:$AG,AQ$1)</f>
        <v>0</v>
      </c>
      <c r="AR400" s="5">
        <f>COUNTIFS($B:$B,$B400,$AG:$AG,AR$1)</f>
        <v>0</v>
      </c>
      <c r="AS400" s="5">
        <f>COUNTIFS($B:$B,$B400,$AG:$AG,AS$1)</f>
        <v>0</v>
      </c>
      <c r="AT400" s="5">
        <f>COUNTIFS($B:$B,$B400,$AG:$AG,AT$1)</f>
        <v>1</v>
      </c>
      <c r="AU400" s="5">
        <f>COUNTIFS($B:$B,$B400,$AG:$AG,AU$1)</f>
        <v>0</v>
      </c>
    </row>
    <row r="401" spans="1:47" ht="15" customHeight="1" x14ac:dyDescent="0.35">
      <c r="A401" s="6">
        <f>IF(B400=B401,A400,A400+1)</f>
        <v>131</v>
      </c>
      <c r="B401" s="6" t="s">
        <v>5643</v>
      </c>
      <c r="C401" s="6" t="s">
        <v>2471</v>
      </c>
      <c r="D401" s="6" t="s">
        <v>3044</v>
      </c>
      <c r="E401" s="6" t="s">
        <v>3043</v>
      </c>
      <c r="F401" s="4" t="s">
        <v>7</v>
      </c>
      <c r="G401" s="4" t="s">
        <v>8</v>
      </c>
      <c r="H401" s="4" t="s">
        <v>7</v>
      </c>
      <c r="I401" s="4">
        <v>4</v>
      </c>
      <c r="J401" s="4" t="s">
        <v>28</v>
      </c>
      <c r="K401" s="4" t="s">
        <v>3061</v>
      </c>
      <c r="L401" s="4" t="s">
        <v>26</v>
      </c>
      <c r="M401" s="4" t="s">
        <v>5644</v>
      </c>
      <c r="N401" s="4" t="s">
        <v>1526</v>
      </c>
      <c r="P401" s="4" t="s">
        <v>669</v>
      </c>
      <c r="Q401" s="4" t="s">
        <v>1475</v>
      </c>
      <c r="R401" s="4" t="s">
        <v>2434</v>
      </c>
      <c r="S401" s="5" t="str">
        <f>IF(P401="심사불필요","-",VLOOKUP(K401,'[1]자격증 backdata'!A:G,7,0))</f>
        <v>-</v>
      </c>
      <c r="T401" s="5" t="str">
        <f>IF(S401="-","-",IF(COUNTIFS(B:B,B401,S:S,"필수")&gt;0,"자격요건충족","확인필요"))</f>
        <v>-</v>
      </c>
      <c r="U401" s="5"/>
      <c r="W401" s="5">
        <f>IF(Q401="4급","심사불필요",VLOOKUP(K401,'[1]자격증 backdata'!A:B,2,0))</f>
        <v>2</v>
      </c>
      <c r="X401" s="4">
        <f>IF(R401="A", MIN(20, SUMIFS(W:W, B:B, B401, R:R, "A")),IF(R401="B", MIN(30, SUMIFS(W:W, B:B, B401, R:R, "B")),"비해당분야"))</f>
        <v>8</v>
      </c>
      <c r="Y401" s="4" t="str">
        <f>IF(R401="C",MIN(30,IF(COUNTIFS(B:B,B401,W:W,"가1")=1,25,IF(COUNTIFS(B:B,B401,W:W,"가1")&gt;=2,30,0))+IF(COUNTIFS(B:B,B401,W:W,"나1")&gt;=4,30,IF(COUNTIFS(B:B,B401,W:W,"나1")=3,26,IF(COUNTIFS(B:B,B401,W:W,"나1")=2,22,IF(COUNTIFS(B:B,B401,W:W,"나1")=1,18,0)))))+MIN(30,IF(COUNTIFS(B:B,B401,W:W,"가2")=1,25,IF(COUNTIFS(B:B,B401,W:W,"가2")&gt;=2,30,0))+IF(COUNTIFS(B:B,B401,W:W,"나2")=3,30,IF(COUNTIFS(B:B,B401,W:W,"나2")=2,25,IF(COUNTIFS(B:B,B401,W:W,"나2")=1,20,0)))),"비해당분야")</f>
        <v>비해당분야</v>
      </c>
      <c r="Z401" s="4" t="str">
        <f>IF(R401="C",VLOOKUP(K401,'[1]자격증 backdata'!A:F,6,0),"비해당분야")</f>
        <v>비해당분야</v>
      </c>
      <c r="AA401" s="4" t="str">
        <f>IF(R401="C",SUMIF(B:B,B401,Z:Z),"비해당분야")</f>
        <v>비해당분야</v>
      </c>
      <c r="AB401" s="4" t="str">
        <f>IF(R401="C",SUM(Y401,AA401),"비해당분야")</f>
        <v>비해당분야</v>
      </c>
      <c r="AC401" s="4">
        <f>IF(R401="C",AB401,X401)</f>
        <v>8</v>
      </c>
      <c r="AD401" s="4">
        <f>VLOOKUP(K401,'[1]자격증 backdata'!A:D,4,0)</f>
        <v>0</v>
      </c>
      <c r="AE401" s="4">
        <f>IF(_xlfn.MAXIFS(AD:AD,B:B,B401)&gt;10,10,_xlfn.MAXIFS(AD:AD,B:B,B401))</f>
        <v>5</v>
      </c>
      <c r="AG401" s="5">
        <f>VLOOKUP(K401,'[1]자격증 backdata'!A:C,3,0)</f>
        <v>0</v>
      </c>
      <c r="AH401" s="5">
        <f>COUNTIFS($B:$B,$B401,$AG:$AG,AH$1)</f>
        <v>0</v>
      </c>
      <c r="AI401" s="5">
        <f>COUNTIFS($B:$B,$B401,$AG:$AG,AI$1)</f>
        <v>0</v>
      </c>
      <c r="AJ401" s="5">
        <f>COUNTIFS($B:$B,$B401,$AG:$AG,AJ$1)</f>
        <v>0</v>
      </c>
      <c r="AK401" s="5">
        <f>COUNTIFS($B:$B,$B401,$AG:$AG,AK$1)</f>
        <v>0</v>
      </c>
      <c r="AL401" s="5">
        <f>COUNTIFS($B:$B,$B401,$AG:$AG,AL$1)</f>
        <v>0</v>
      </c>
      <c r="AM401" s="5">
        <f>COUNTIFS($B:$B,$B401,$AG:$AG,AM$1)</f>
        <v>0</v>
      </c>
      <c r="AN401" s="5">
        <f>COUNTIFS($B:$B,$B401,$AG:$AG,AN$1)</f>
        <v>1</v>
      </c>
      <c r="AO401" s="5">
        <f>COUNTIFS($B:$B,$B401,$AG:$AG,AO$1)</f>
        <v>0</v>
      </c>
      <c r="AP401" s="5">
        <f>COUNTIFS($B:$B,$B401,$AG:$AG,AP$1)</f>
        <v>0</v>
      </c>
      <c r="AQ401" s="5">
        <f>COUNTIFS($B:$B,$B401,$AG:$AG,AQ$1)</f>
        <v>0</v>
      </c>
      <c r="AR401" s="5">
        <f>COUNTIFS($B:$B,$B401,$AG:$AG,AR$1)</f>
        <v>0</v>
      </c>
      <c r="AS401" s="5">
        <f>COUNTIFS($B:$B,$B401,$AG:$AG,AS$1)</f>
        <v>0</v>
      </c>
      <c r="AT401" s="5">
        <f>COUNTIFS($B:$B,$B401,$AG:$AG,AT$1)</f>
        <v>1</v>
      </c>
      <c r="AU401" s="5">
        <f>COUNTIFS($B:$B,$B401,$AG:$AG,AU$1)</f>
        <v>0</v>
      </c>
    </row>
    <row r="402" spans="1:47" ht="15" customHeight="1" x14ac:dyDescent="0.35">
      <c r="A402" s="6">
        <f>IF(B401=B402,A401,A401+1)</f>
        <v>131</v>
      </c>
      <c r="B402" s="6" t="s">
        <v>5643</v>
      </c>
      <c r="C402" s="6" t="s">
        <v>2471</v>
      </c>
      <c r="D402" s="6" t="s">
        <v>3044</v>
      </c>
      <c r="E402" s="6" t="s">
        <v>3043</v>
      </c>
      <c r="F402" s="4" t="s">
        <v>7</v>
      </c>
      <c r="G402" s="4" t="s">
        <v>8</v>
      </c>
      <c r="H402" s="4" t="s">
        <v>7</v>
      </c>
      <c r="I402" s="4">
        <v>5</v>
      </c>
      <c r="J402" s="4" t="s">
        <v>3148</v>
      </c>
      <c r="K402" s="4" t="s">
        <v>3147</v>
      </c>
      <c r="L402" s="4" t="s">
        <v>706</v>
      </c>
      <c r="M402" s="4" t="s">
        <v>5642</v>
      </c>
      <c r="N402" s="4" t="s">
        <v>1272</v>
      </c>
      <c r="P402" s="4" t="s">
        <v>669</v>
      </c>
      <c r="Q402" s="4" t="s">
        <v>1475</v>
      </c>
      <c r="R402" s="4" t="s">
        <v>2434</v>
      </c>
      <c r="S402" s="5" t="str">
        <f>IF(P402="심사불필요","-",VLOOKUP(K402,'[1]자격증 backdata'!A:G,7,0))</f>
        <v>-</v>
      </c>
      <c r="T402" s="5" t="str">
        <f>IF(S402="-","-",IF(COUNTIFS(B:B,B402,S:S,"필수")&gt;0,"자격요건충족","확인필요"))</f>
        <v>-</v>
      </c>
      <c r="U402" s="5"/>
      <c r="W402" s="5">
        <f>IF(Q402="4급","심사불필요",VLOOKUP(K402,'[1]자격증 backdata'!A:B,2,0))</f>
        <v>0</v>
      </c>
      <c r="X402" s="4">
        <f>IF(R402="A", MIN(20, SUMIFS(W:W, B:B, B402, R:R, "A")),IF(R402="B", MIN(30, SUMIFS(W:W, B:B, B402, R:R, "B")),"비해당분야"))</f>
        <v>8</v>
      </c>
      <c r="Y402" s="4" t="str">
        <f>IF(R402="C",MIN(30,IF(COUNTIFS(B:B,B402,W:W,"가1")=1,25,IF(COUNTIFS(B:B,B402,W:W,"가1")&gt;=2,30,0))+IF(COUNTIFS(B:B,B402,W:W,"나1")&gt;=4,30,IF(COUNTIFS(B:B,B402,W:W,"나1")=3,26,IF(COUNTIFS(B:B,B402,W:W,"나1")=2,22,IF(COUNTIFS(B:B,B402,W:W,"나1")=1,18,0)))))+MIN(30,IF(COUNTIFS(B:B,B402,W:W,"가2")=1,25,IF(COUNTIFS(B:B,B402,W:W,"가2")&gt;=2,30,0))+IF(COUNTIFS(B:B,B402,W:W,"나2")=3,30,IF(COUNTIFS(B:B,B402,W:W,"나2")=2,25,IF(COUNTIFS(B:B,B402,W:W,"나2")=1,20,0)))),"비해당분야")</f>
        <v>비해당분야</v>
      </c>
      <c r="Z402" s="4" t="str">
        <f>IF(R402="C",VLOOKUP(K402,'[1]자격증 backdata'!A:F,6,0),"비해당분야")</f>
        <v>비해당분야</v>
      </c>
      <c r="AA402" s="4" t="str">
        <f>IF(R402="C",SUMIF(B:B,B402,Z:Z),"비해당분야")</f>
        <v>비해당분야</v>
      </c>
      <c r="AB402" s="4" t="str">
        <f>IF(R402="C",SUM(Y402,AA402),"비해당분야")</f>
        <v>비해당분야</v>
      </c>
      <c r="AC402" s="4">
        <f>IF(R402="C",AB402,X402)</f>
        <v>8</v>
      </c>
      <c r="AD402" s="4">
        <f>VLOOKUP(K402,'[1]자격증 backdata'!A:D,4,0)</f>
        <v>5</v>
      </c>
      <c r="AE402" s="4">
        <f>IF(_xlfn.MAXIFS(AD:AD,B:B,B402)&gt;10,10,_xlfn.MAXIFS(AD:AD,B:B,B402))</f>
        <v>5</v>
      </c>
      <c r="AG402" s="5">
        <f>VLOOKUP(K402,'[1]자격증 backdata'!A:C,3,0)</f>
        <v>0</v>
      </c>
      <c r="AH402" s="5">
        <f>COUNTIFS($B:$B,$B402,$AG:$AG,AH$1)</f>
        <v>0</v>
      </c>
      <c r="AI402" s="5">
        <f>COUNTIFS($B:$B,$B402,$AG:$AG,AI$1)</f>
        <v>0</v>
      </c>
      <c r="AJ402" s="5">
        <f>COUNTIFS($B:$B,$B402,$AG:$AG,AJ$1)</f>
        <v>0</v>
      </c>
      <c r="AK402" s="5">
        <f>COUNTIFS($B:$B,$B402,$AG:$AG,AK$1)</f>
        <v>0</v>
      </c>
      <c r="AL402" s="5">
        <f>COUNTIFS($B:$B,$B402,$AG:$AG,AL$1)</f>
        <v>0</v>
      </c>
      <c r="AM402" s="5">
        <f>COUNTIFS($B:$B,$B402,$AG:$AG,AM$1)</f>
        <v>0</v>
      </c>
      <c r="AN402" s="5">
        <f>COUNTIFS($B:$B,$B402,$AG:$AG,AN$1)</f>
        <v>1</v>
      </c>
      <c r="AO402" s="5">
        <f>COUNTIFS($B:$B,$B402,$AG:$AG,AO$1)</f>
        <v>0</v>
      </c>
      <c r="AP402" s="5">
        <f>COUNTIFS($B:$B,$B402,$AG:$AG,AP$1)</f>
        <v>0</v>
      </c>
      <c r="AQ402" s="5">
        <f>COUNTIFS($B:$B,$B402,$AG:$AG,AQ$1)</f>
        <v>0</v>
      </c>
      <c r="AR402" s="5">
        <f>COUNTIFS($B:$B,$B402,$AG:$AG,AR$1)</f>
        <v>0</v>
      </c>
      <c r="AS402" s="5">
        <f>COUNTIFS($B:$B,$B402,$AG:$AG,AS$1)</f>
        <v>0</v>
      </c>
      <c r="AT402" s="5">
        <f>COUNTIFS($B:$B,$B402,$AG:$AG,AT$1)</f>
        <v>1</v>
      </c>
      <c r="AU402" s="5">
        <f>COUNTIFS($B:$B,$B402,$AG:$AG,AU$1)</f>
        <v>0</v>
      </c>
    </row>
    <row r="403" spans="1:47" ht="15" customHeight="1" x14ac:dyDescent="0.35">
      <c r="A403" s="3">
        <f>IF(B402=B403,A402,A402+1)</f>
        <v>132</v>
      </c>
      <c r="B403" s="3" t="s">
        <v>5640</v>
      </c>
      <c r="C403" s="3" t="s">
        <v>5639</v>
      </c>
      <c r="D403" s="3" t="s">
        <v>3044</v>
      </c>
      <c r="E403" s="3" t="s">
        <v>3043</v>
      </c>
      <c r="F403" s="4" t="s">
        <v>7</v>
      </c>
      <c r="G403" s="4" t="s">
        <v>8</v>
      </c>
      <c r="H403" s="4" t="s">
        <v>7</v>
      </c>
      <c r="I403" s="3">
        <v>1</v>
      </c>
      <c r="J403" s="3" t="s">
        <v>38</v>
      </c>
      <c r="K403" s="3" t="s">
        <v>3059</v>
      </c>
      <c r="L403" s="3" t="s">
        <v>36</v>
      </c>
      <c r="M403" s="3" t="s">
        <v>5641</v>
      </c>
      <c r="N403" s="3" t="s">
        <v>2609</v>
      </c>
      <c r="P403" s="3" t="s">
        <v>669</v>
      </c>
      <c r="Q403" s="3" t="s">
        <v>1475</v>
      </c>
      <c r="R403" s="3" t="s">
        <v>2434</v>
      </c>
      <c r="S403" s="2" t="str">
        <f>IF(P403="심사불필요","-",VLOOKUP(K403,'[1]자격증 backdata'!A:G,7,0))</f>
        <v>-</v>
      </c>
      <c r="T403" s="2" t="str">
        <f>IF(S403="-","-",IF(COUNTIFS(B:B,B403,S:S,"필수")&gt;0,"자격요건충족","확인필요"))</f>
        <v>-</v>
      </c>
      <c r="U403" s="2"/>
      <c r="W403" s="2">
        <f>IF(Q403="4급","심사불필요",VLOOKUP(K403,'[1]자격증 backdata'!A:B,2,0))</f>
        <v>0</v>
      </c>
      <c r="X403" s="3">
        <f>IF(R403="A", MIN(20, SUMIFS(W:W, B:B, B403, R:R, "A")),IF(R403="B", MIN(30, SUMIFS(W:W, B:B, B403, R:R, "B")),"비해당분야"))</f>
        <v>4</v>
      </c>
      <c r="Y403" s="3" t="str">
        <f>IF(R403="C",MIN(30,IF(COUNTIFS(B:B,B403,W:W,"가1")=1,25,IF(COUNTIFS(B:B,B403,W:W,"가1")&gt;=2,30,0))+IF(COUNTIFS(B:B,B403,W:W,"나1")&gt;=4,30,IF(COUNTIFS(B:B,B403,W:W,"나1")=3,26,IF(COUNTIFS(B:B,B403,W:W,"나1")=2,22,IF(COUNTIFS(B:B,B403,W:W,"나1")=1,18,0)))))+MIN(30,IF(COUNTIFS(B:B,B403,W:W,"가2")=1,25,IF(COUNTIFS(B:B,B403,W:W,"가2")&gt;=2,30,0))+IF(COUNTIFS(B:B,B403,W:W,"나2")=3,30,IF(COUNTIFS(B:B,B403,W:W,"나2")=2,25,IF(COUNTIFS(B:B,B403,W:W,"나2")=1,20,0)))),"비해당분야")</f>
        <v>비해당분야</v>
      </c>
      <c r="Z403" s="3" t="str">
        <f>IF(R403="C",VLOOKUP(K403,'[1]자격증 backdata'!A:F,6,0),"비해당분야")</f>
        <v>비해당분야</v>
      </c>
      <c r="AA403" s="3" t="str">
        <f>IF(R403="C",SUMIF(B:B,B403,Z:Z),"비해당분야")</f>
        <v>비해당분야</v>
      </c>
      <c r="AB403" s="3" t="str">
        <f>IF(R403="C",SUM(Y403,AA403),"비해당분야")</f>
        <v>비해당분야</v>
      </c>
      <c r="AC403" s="3">
        <f>IF(R403="C",AB403,X403)</f>
        <v>4</v>
      </c>
      <c r="AD403" s="3">
        <f>VLOOKUP(K403,'[1]자격증 backdata'!A:D,4,0)</f>
        <v>5</v>
      </c>
      <c r="AE403" s="3">
        <f>IF(_xlfn.MAXIFS(AD:AD,B:B,B403)&gt;10,10,_xlfn.MAXIFS(AD:AD,B:B,B403))</f>
        <v>5</v>
      </c>
      <c r="AG403" s="2">
        <f>VLOOKUP(K403,'[1]자격증 backdata'!A:C,3,0)</f>
        <v>0</v>
      </c>
      <c r="AH403" s="2">
        <f>COUNTIFS($B:$B,$B403,$AG:$AG,AH$1)</f>
        <v>0</v>
      </c>
      <c r="AI403" s="2">
        <f>COUNTIFS($B:$B,$B403,$AG:$AG,AI$1)</f>
        <v>0</v>
      </c>
      <c r="AJ403" s="2">
        <f>COUNTIFS($B:$B,$B403,$AG:$AG,AJ$1)</f>
        <v>0</v>
      </c>
      <c r="AK403" s="2">
        <f>COUNTIFS($B:$B,$B403,$AG:$AG,AK$1)</f>
        <v>0</v>
      </c>
      <c r="AL403" s="2">
        <f>COUNTIFS($B:$B,$B403,$AG:$AG,AL$1)</f>
        <v>0</v>
      </c>
      <c r="AM403" s="2">
        <f>COUNTIFS($B:$B,$B403,$AG:$AG,AM$1)</f>
        <v>0</v>
      </c>
      <c r="AN403" s="2">
        <f>COUNTIFS($B:$B,$B403,$AG:$AG,AN$1)</f>
        <v>0</v>
      </c>
      <c r="AO403" s="2">
        <f>COUNTIFS($B:$B,$B403,$AG:$AG,AO$1)</f>
        <v>0</v>
      </c>
      <c r="AP403" s="2">
        <f>COUNTIFS($B:$B,$B403,$AG:$AG,AP$1)</f>
        <v>0</v>
      </c>
      <c r="AQ403" s="2">
        <f>COUNTIFS($B:$B,$B403,$AG:$AG,AQ$1)</f>
        <v>0</v>
      </c>
      <c r="AR403" s="2">
        <f>COUNTIFS($B:$B,$B403,$AG:$AG,AR$1)</f>
        <v>0</v>
      </c>
      <c r="AS403" s="2">
        <f>COUNTIFS($B:$B,$B403,$AG:$AG,AS$1)</f>
        <v>0</v>
      </c>
      <c r="AT403" s="2">
        <f>COUNTIFS($B:$B,$B403,$AG:$AG,AT$1)</f>
        <v>1</v>
      </c>
      <c r="AU403" s="2">
        <f>COUNTIFS($B:$B,$B403,$AG:$AG,AU$1)</f>
        <v>0</v>
      </c>
    </row>
    <row r="404" spans="1:47" ht="15" customHeight="1" x14ac:dyDescent="0.35">
      <c r="A404" s="7">
        <f>IF(B403=B404,A403,A403+1)</f>
        <v>132</v>
      </c>
      <c r="B404" s="7" t="s">
        <v>5640</v>
      </c>
      <c r="C404" s="7" t="s">
        <v>5639</v>
      </c>
      <c r="D404" s="7" t="s">
        <v>3044</v>
      </c>
      <c r="E404" s="7" t="s">
        <v>3043</v>
      </c>
      <c r="F404" s="4" t="s">
        <v>7</v>
      </c>
      <c r="G404" s="4" t="s">
        <v>8</v>
      </c>
      <c r="H404" s="4" t="s">
        <v>7</v>
      </c>
      <c r="I404" s="3">
        <v>2</v>
      </c>
      <c r="J404" s="3" t="s">
        <v>106</v>
      </c>
      <c r="K404" s="3" t="s">
        <v>3057</v>
      </c>
      <c r="L404" s="3" t="s">
        <v>55</v>
      </c>
      <c r="M404" s="3" t="s">
        <v>5638</v>
      </c>
      <c r="N404" s="3" t="s">
        <v>5637</v>
      </c>
      <c r="P404" s="3" t="s">
        <v>669</v>
      </c>
      <c r="Q404" s="3" t="s">
        <v>1475</v>
      </c>
      <c r="R404" s="3" t="s">
        <v>2434</v>
      </c>
      <c r="S404" s="2" t="str">
        <f>IF(P404="심사불필요","-",VLOOKUP(K404,'[1]자격증 backdata'!A:G,7,0))</f>
        <v>-</v>
      </c>
      <c r="T404" s="2" t="str">
        <f>IF(S404="-","-",IF(COUNTIFS(B:B,B404,S:S,"필수")&gt;0,"자격요건충족","확인필요"))</f>
        <v>-</v>
      </c>
      <c r="U404" s="2"/>
      <c r="W404" s="2">
        <f>IF(Q404="4급","심사불필요",VLOOKUP(K404,'[1]자격증 backdata'!A:B,2,0))</f>
        <v>4</v>
      </c>
      <c r="X404" s="3">
        <f>IF(R404="A", MIN(20, SUMIFS(W:W, B:B, B404, R:R, "A")),IF(R404="B", MIN(30, SUMIFS(W:W, B:B, B404, R:R, "B")),"비해당분야"))</f>
        <v>4</v>
      </c>
      <c r="Y404" s="3" t="str">
        <f>IF(R404="C",MIN(30,IF(COUNTIFS(B:B,B404,W:W,"가1")=1,25,IF(COUNTIFS(B:B,B404,W:W,"가1")&gt;=2,30,0))+IF(COUNTIFS(B:B,B404,W:W,"나1")&gt;=4,30,IF(COUNTIFS(B:B,B404,W:W,"나1")=3,26,IF(COUNTIFS(B:B,B404,W:W,"나1")=2,22,IF(COUNTIFS(B:B,B404,W:W,"나1")=1,18,0)))))+MIN(30,IF(COUNTIFS(B:B,B404,W:W,"가2")=1,25,IF(COUNTIFS(B:B,B404,W:W,"가2")&gt;=2,30,0))+IF(COUNTIFS(B:B,B404,W:W,"나2")=3,30,IF(COUNTIFS(B:B,B404,W:W,"나2")=2,25,IF(COUNTIFS(B:B,B404,W:W,"나2")=1,20,0)))),"비해당분야")</f>
        <v>비해당분야</v>
      </c>
      <c r="Z404" s="3" t="str">
        <f>IF(R404="C",VLOOKUP(K404,'[1]자격증 backdata'!A:F,6,0),"비해당분야")</f>
        <v>비해당분야</v>
      </c>
      <c r="AA404" s="3" t="str">
        <f>IF(R404="C",SUMIF(B:B,B404,Z:Z),"비해당분야")</f>
        <v>비해당분야</v>
      </c>
      <c r="AB404" s="3" t="str">
        <f>IF(R404="C",SUM(Y404,AA404),"비해당분야")</f>
        <v>비해당분야</v>
      </c>
      <c r="AC404" s="3">
        <f>IF(R404="C",AB404,X404)</f>
        <v>4</v>
      </c>
      <c r="AD404" s="3">
        <f>VLOOKUP(K404,'[1]자격증 backdata'!A:D,4,0)</f>
        <v>0</v>
      </c>
      <c r="AE404" s="3">
        <f>IF(_xlfn.MAXIFS(AD:AD,B:B,B404)&gt;10,10,_xlfn.MAXIFS(AD:AD,B:B,B404))</f>
        <v>5</v>
      </c>
      <c r="AG404" s="2" t="str">
        <f>VLOOKUP(K404,'[1]자격증 backdata'!A:C,3,0)</f>
        <v>M</v>
      </c>
      <c r="AH404" s="2">
        <f>COUNTIFS($B:$B,$B404,$AG:$AG,AH$1)</f>
        <v>0</v>
      </c>
      <c r="AI404" s="2">
        <f>COUNTIFS($B:$B,$B404,$AG:$AG,AI$1)</f>
        <v>0</v>
      </c>
      <c r="AJ404" s="2">
        <f>COUNTIFS($B:$B,$B404,$AG:$AG,AJ$1)</f>
        <v>0</v>
      </c>
      <c r="AK404" s="2">
        <f>COUNTIFS($B:$B,$B404,$AG:$AG,AK$1)</f>
        <v>0</v>
      </c>
      <c r="AL404" s="2">
        <f>COUNTIFS($B:$B,$B404,$AG:$AG,AL$1)</f>
        <v>0</v>
      </c>
      <c r="AM404" s="2">
        <f>COUNTIFS($B:$B,$B404,$AG:$AG,AM$1)</f>
        <v>0</v>
      </c>
      <c r="AN404" s="2">
        <f>COUNTIFS($B:$B,$B404,$AG:$AG,AN$1)</f>
        <v>0</v>
      </c>
      <c r="AO404" s="2">
        <f>COUNTIFS($B:$B,$B404,$AG:$AG,AO$1)</f>
        <v>0</v>
      </c>
      <c r="AP404" s="2">
        <f>COUNTIFS($B:$B,$B404,$AG:$AG,AP$1)</f>
        <v>0</v>
      </c>
      <c r="AQ404" s="2">
        <f>COUNTIFS($B:$B,$B404,$AG:$AG,AQ$1)</f>
        <v>0</v>
      </c>
      <c r="AR404" s="2">
        <f>COUNTIFS($B:$B,$B404,$AG:$AG,AR$1)</f>
        <v>0</v>
      </c>
      <c r="AS404" s="2">
        <f>COUNTIFS($B:$B,$B404,$AG:$AG,AS$1)</f>
        <v>0</v>
      </c>
      <c r="AT404" s="2">
        <f>COUNTIFS($B:$B,$B404,$AG:$AG,AT$1)</f>
        <v>1</v>
      </c>
      <c r="AU404" s="2">
        <f>COUNTIFS($B:$B,$B404,$AG:$AG,AU$1)</f>
        <v>0</v>
      </c>
    </row>
    <row r="405" spans="1:47" ht="15" customHeight="1" x14ac:dyDescent="0.35">
      <c r="A405" s="4">
        <f>IF(B404=B405,A404,A404+1)</f>
        <v>133</v>
      </c>
      <c r="B405" s="4" t="s">
        <v>5634</v>
      </c>
      <c r="C405" s="4" t="s">
        <v>5633</v>
      </c>
      <c r="D405" s="4" t="s">
        <v>3044</v>
      </c>
      <c r="E405" s="4" t="s">
        <v>3043</v>
      </c>
      <c r="F405" s="4" t="s">
        <v>7</v>
      </c>
      <c r="G405" s="4" t="s">
        <v>8</v>
      </c>
      <c r="H405" s="4" t="s">
        <v>7</v>
      </c>
      <c r="I405" s="4">
        <v>1</v>
      </c>
      <c r="J405" s="4" t="s">
        <v>3148</v>
      </c>
      <c r="K405" s="4" t="s">
        <v>3147</v>
      </c>
      <c r="L405" s="4" t="s">
        <v>706</v>
      </c>
      <c r="M405" s="4" t="s">
        <v>5636</v>
      </c>
      <c r="N405" s="4" t="s">
        <v>1187</v>
      </c>
      <c r="P405" s="4" t="s">
        <v>669</v>
      </c>
      <c r="Q405" s="4" t="s">
        <v>1475</v>
      </c>
      <c r="R405" s="4" t="s">
        <v>2434</v>
      </c>
      <c r="S405" s="5" t="str">
        <f>IF(P405="심사불필요","-",VLOOKUP(K405,'[1]자격증 backdata'!A:G,7,0))</f>
        <v>-</v>
      </c>
      <c r="T405" s="5" t="str">
        <f>IF(S405="-","-",IF(COUNTIFS(B:B,B405,S:S,"필수")&gt;0,"자격요건충족","확인필요"))</f>
        <v>-</v>
      </c>
      <c r="U405" s="5"/>
      <c r="W405" s="5">
        <f>IF(Q405="4급","심사불필요",VLOOKUP(K405,'[1]자격증 backdata'!A:B,2,0))</f>
        <v>0</v>
      </c>
      <c r="X405" s="4">
        <f>IF(R405="A", MIN(20, SUMIFS(W:W, B:B, B405, R:R, "A")),IF(R405="B", MIN(30, SUMIFS(W:W, B:B, B405, R:R, "B")),"비해당분야"))</f>
        <v>4</v>
      </c>
      <c r="Y405" s="4" t="str">
        <f>IF(R405="C",MIN(30,IF(COUNTIFS(B:B,B405,W:W,"가1")=1,25,IF(COUNTIFS(B:B,B405,W:W,"가1")&gt;=2,30,0))+IF(COUNTIFS(B:B,B405,W:W,"나1")&gt;=4,30,IF(COUNTIFS(B:B,B405,W:W,"나1")=3,26,IF(COUNTIFS(B:B,B405,W:W,"나1")=2,22,IF(COUNTIFS(B:B,B405,W:W,"나1")=1,18,0)))))+MIN(30,IF(COUNTIFS(B:B,B405,W:W,"가2")=1,25,IF(COUNTIFS(B:B,B405,W:W,"가2")&gt;=2,30,0))+IF(COUNTIFS(B:B,B405,W:W,"나2")=3,30,IF(COUNTIFS(B:B,B405,W:W,"나2")=2,25,IF(COUNTIFS(B:B,B405,W:W,"나2")=1,20,0)))),"비해당분야")</f>
        <v>비해당분야</v>
      </c>
      <c r="Z405" s="4" t="str">
        <f>IF(R405="C",VLOOKUP(K405,'[1]자격증 backdata'!A:F,6,0),"비해당분야")</f>
        <v>비해당분야</v>
      </c>
      <c r="AA405" s="4" t="str">
        <f>IF(R405="C",SUMIF(B:B,B405,Z:Z),"비해당분야")</f>
        <v>비해당분야</v>
      </c>
      <c r="AB405" s="4" t="str">
        <f>IF(R405="C",SUM(Y405,AA405),"비해당분야")</f>
        <v>비해당분야</v>
      </c>
      <c r="AC405" s="4">
        <f>IF(R405="C",AB405,X405)</f>
        <v>4</v>
      </c>
      <c r="AD405" s="4">
        <f>VLOOKUP(K405,'[1]자격증 backdata'!A:D,4,0)</f>
        <v>5</v>
      </c>
      <c r="AE405" s="4">
        <f>IF(_xlfn.MAXIFS(AD:AD,B:B,B405)&gt;10,10,_xlfn.MAXIFS(AD:AD,B:B,B405))</f>
        <v>5</v>
      </c>
      <c r="AG405" s="5">
        <f>VLOOKUP(K405,'[1]자격증 backdata'!A:C,3,0)</f>
        <v>0</v>
      </c>
      <c r="AH405" s="5">
        <f>COUNTIFS($B:$B,$B405,$AG:$AG,AH$1)</f>
        <v>0</v>
      </c>
      <c r="AI405" s="5">
        <f>COUNTIFS($B:$B,$B405,$AG:$AG,AI$1)</f>
        <v>0</v>
      </c>
      <c r="AJ405" s="5">
        <f>COUNTIFS($B:$B,$B405,$AG:$AG,AJ$1)</f>
        <v>0</v>
      </c>
      <c r="AK405" s="5">
        <f>COUNTIFS($B:$B,$B405,$AG:$AG,AK$1)</f>
        <v>0</v>
      </c>
      <c r="AL405" s="5">
        <f>COUNTIFS($B:$B,$B405,$AG:$AG,AL$1)</f>
        <v>0</v>
      </c>
      <c r="AM405" s="5">
        <f>COUNTIFS($B:$B,$B405,$AG:$AG,AM$1)</f>
        <v>0</v>
      </c>
      <c r="AN405" s="5">
        <f>COUNTIFS($B:$B,$B405,$AG:$AG,AN$1)</f>
        <v>0</v>
      </c>
      <c r="AO405" s="5">
        <f>COUNTIFS($B:$B,$B405,$AG:$AG,AO$1)</f>
        <v>0</v>
      </c>
      <c r="AP405" s="5">
        <f>COUNTIFS($B:$B,$B405,$AG:$AG,AP$1)</f>
        <v>0</v>
      </c>
      <c r="AQ405" s="5">
        <f>COUNTIFS($B:$B,$B405,$AG:$AG,AQ$1)</f>
        <v>0</v>
      </c>
      <c r="AR405" s="5">
        <f>COUNTIFS($B:$B,$B405,$AG:$AG,AR$1)</f>
        <v>0</v>
      </c>
      <c r="AS405" s="5">
        <f>COUNTIFS($B:$B,$B405,$AG:$AG,AS$1)</f>
        <v>0</v>
      </c>
      <c r="AT405" s="5">
        <f>COUNTIFS($B:$B,$B405,$AG:$AG,AT$1)</f>
        <v>1</v>
      </c>
      <c r="AU405" s="5">
        <f>COUNTIFS($B:$B,$B405,$AG:$AG,AU$1)</f>
        <v>0</v>
      </c>
    </row>
    <row r="406" spans="1:47" ht="15" customHeight="1" x14ac:dyDescent="0.35">
      <c r="A406" s="6">
        <f>IF(B405=B406,A405,A405+1)</f>
        <v>133</v>
      </c>
      <c r="B406" s="6" t="s">
        <v>5634</v>
      </c>
      <c r="C406" s="6" t="s">
        <v>5633</v>
      </c>
      <c r="D406" s="6" t="s">
        <v>3044</v>
      </c>
      <c r="E406" s="6" t="s">
        <v>3043</v>
      </c>
      <c r="F406" s="4" t="s">
        <v>7</v>
      </c>
      <c r="G406" s="4" t="s">
        <v>8</v>
      </c>
      <c r="H406" s="4" t="s">
        <v>7</v>
      </c>
      <c r="I406" s="4">
        <v>2</v>
      </c>
      <c r="J406" s="4" t="s">
        <v>106</v>
      </c>
      <c r="K406" s="4" t="s">
        <v>3057</v>
      </c>
      <c r="L406" s="4" t="s">
        <v>55</v>
      </c>
      <c r="M406" s="4" t="s">
        <v>5635</v>
      </c>
      <c r="N406" s="4" t="s">
        <v>2060</v>
      </c>
      <c r="P406" s="4" t="s">
        <v>669</v>
      </c>
      <c r="Q406" s="4" t="s">
        <v>1475</v>
      </c>
      <c r="R406" s="4" t="s">
        <v>2434</v>
      </c>
      <c r="S406" s="5" t="str">
        <f>IF(P406="심사불필요","-",VLOOKUP(K406,'[1]자격증 backdata'!A:G,7,0))</f>
        <v>-</v>
      </c>
      <c r="T406" s="5" t="str">
        <f>IF(S406="-","-",IF(COUNTIFS(B:B,B406,S:S,"필수")&gt;0,"자격요건충족","확인필요"))</f>
        <v>-</v>
      </c>
      <c r="U406" s="5"/>
      <c r="W406" s="5">
        <f>IF(Q406="4급","심사불필요",VLOOKUP(K406,'[1]자격증 backdata'!A:B,2,0))</f>
        <v>4</v>
      </c>
      <c r="X406" s="4">
        <f>IF(R406="A", MIN(20, SUMIFS(W:W, B:B, B406, R:R, "A")),IF(R406="B", MIN(30, SUMIFS(W:W, B:B, B406, R:R, "B")),"비해당분야"))</f>
        <v>4</v>
      </c>
      <c r="Y406" s="4" t="str">
        <f>IF(R406="C",MIN(30,IF(COUNTIFS(B:B,B406,W:W,"가1")=1,25,IF(COUNTIFS(B:B,B406,W:W,"가1")&gt;=2,30,0))+IF(COUNTIFS(B:B,B406,W:W,"나1")&gt;=4,30,IF(COUNTIFS(B:B,B406,W:W,"나1")=3,26,IF(COUNTIFS(B:B,B406,W:W,"나1")=2,22,IF(COUNTIFS(B:B,B406,W:W,"나1")=1,18,0)))))+MIN(30,IF(COUNTIFS(B:B,B406,W:W,"가2")=1,25,IF(COUNTIFS(B:B,B406,W:W,"가2")&gt;=2,30,0))+IF(COUNTIFS(B:B,B406,W:W,"나2")=3,30,IF(COUNTIFS(B:B,B406,W:W,"나2")=2,25,IF(COUNTIFS(B:B,B406,W:W,"나2")=1,20,0)))),"비해당분야")</f>
        <v>비해당분야</v>
      </c>
      <c r="Z406" s="4" t="str">
        <f>IF(R406="C",VLOOKUP(K406,'[1]자격증 backdata'!A:F,6,0),"비해당분야")</f>
        <v>비해당분야</v>
      </c>
      <c r="AA406" s="4" t="str">
        <f>IF(R406="C",SUMIF(B:B,B406,Z:Z),"비해당분야")</f>
        <v>비해당분야</v>
      </c>
      <c r="AB406" s="4" t="str">
        <f>IF(R406="C",SUM(Y406,AA406),"비해당분야")</f>
        <v>비해당분야</v>
      </c>
      <c r="AC406" s="4">
        <f>IF(R406="C",AB406,X406)</f>
        <v>4</v>
      </c>
      <c r="AD406" s="4">
        <f>VLOOKUP(K406,'[1]자격증 backdata'!A:D,4,0)</f>
        <v>0</v>
      </c>
      <c r="AE406" s="4">
        <f>IF(_xlfn.MAXIFS(AD:AD,B:B,B406)&gt;10,10,_xlfn.MAXIFS(AD:AD,B:B,B406))</f>
        <v>5</v>
      </c>
      <c r="AG406" s="5" t="str">
        <f>VLOOKUP(K406,'[1]자격증 backdata'!A:C,3,0)</f>
        <v>M</v>
      </c>
      <c r="AH406" s="5">
        <f>COUNTIFS($B:$B,$B406,$AG:$AG,AH$1)</f>
        <v>0</v>
      </c>
      <c r="AI406" s="5">
        <f>COUNTIFS($B:$B,$B406,$AG:$AG,AI$1)</f>
        <v>0</v>
      </c>
      <c r="AJ406" s="5">
        <f>COUNTIFS($B:$B,$B406,$AG:$AG,AJ$1)</f>
        <v>0</v>
      </c>
      <c r="AK406" s="5">
        <f>COUNTIFS($B:$B,$B406,$AG:$AG,AK$1)</f>
        <v>0</v>
      </c>
      <c r="AL406" s="5">
        <f>COUNTIFS($B:$B,$B406,$AG:$AG,AL$1)</f>
        <v>0</v>
      </c>
      <c r="AM406" s="5">
        <f>COUNTIFS($B:$B,$B406,$AG:$AG,AM$1)</f>
        <v>0</v>
      </c>
      <c r="AN406" s="5">
        <f>COUNTIFS($B:$B,$B406,$AG:$AG,AN$1)</f>
        <v>0</v>
      </c>
      <c r="AO406" s="5">
        <f>COUNTIFS($B:$B,$B406,$AG:$AG,AO$1)</f>
        <v>0</v>
      </c>
      <c r="AP406" s="5">
        <f>COUNTIFS($B:$B,$B406,$AG:$AG,AP$1)</f>
        <v>0</v>
      </c>
      <c r="AQ406" s="5">
        <f>COUNTIFS($B:$B,$B406,$AG:$AG,AQ$1)</f>
        <v>0</v>
      </c>
      <c r="AR406" s="5">
        <f>COUNTIFS($B:$B,$B406,$AG:$AG,AR$1)</f>
        <v>0</v>
      </c>
      <c r="AS406" s="5">
        <f>COUNTIFS($B:$B,$B406,$AG:$AG,AS$1)</f>
        <v>0</v>
      </c>
      <c r="AT406" s="5">
        <f>COUNTIFS($B:$B,$B406,$AG:$AG,AT$1)</f>
        <v>1</v>
      </c>
      <c r="AU406" s="5">
        <f>COUNTIFS($B:$B,$B406,$AG:$AG,AU$1)</f>
        <v>0</v>
      </c>
    </row>
    <row r="407" spans="1:47" ht="15" customHeight="1" x14ac:dyDescent="0.35">
      <c r="A407" s="6">
        <f>IF(B406=B407,A406,A406+1)</f>
        <v>133</v>
      </c>
      <c r="B407" s="6" t="s">
        <v>5634</v>
      </c>
      <c r="C407" s="6" t="s">
        <v>5633</v>
      </c>
      <c r="D407" s="6" t="s">
        <v>3044</v>
      </c>
      <c r="E407" s="6" t="s">
        <v>3043</v>
      </c>
      <c r="F407" s="4" t="s">
        <v>7</v>
      </c>
      <c r="G407" s="4" t="s">
        <v>8</v>
      </c>
      <c r="H407" s="4" t="s">
        <v>7</v>
      </c>
      <c r="I407" s="4">
        <v>3</v>
      </c>
      <c r="J407" s="4" t="s">
        <v>69</v>
      </c>
      <c r="K407" s="4" t="s">
        <v>3065</v>
      </c>
      <c r="L407" s="4" t="s">
        <v>36</v>
      </c>
      <c r="M407" s="4" t="s">
        <v>5632</v>
      </c>
      <c r="N407" s="4" t="s">
        <v>340</v>
      </c>
      <c r="P407" s="4" t="s">
        <v>669</v>
      </c>
      <c r="Q407" s="4" t="s">
        <v>1475</v>
      </c>
      <c r="R407" s="4" t="s">
        <v>2434</v>
      </c>
      <c r="S407" s="5" t="str">
        <f>IF(P407="심사불필요","-",VLOOKUP(K407,'[1]자격증 backdata'!A:G,7,0))</f>
        <v>-</v>
      </c>
      <c r="T407" s="5" t="str">
        <f>IF(S407="-","-",IF(COUNTIFS(B:B,B407,S:S,"필수")&gt;0,"자격요건충족","확인필요"))</f>
        <v>-</v>
      </c>
      <c r="U407" s="5"/>
      <c r="W407" s="5">
        <f>IF(Q407="4급","심사불필요",VLOOKUP(K407,'[1]자격증 backdata'!A:B,2,0))</f>
        <v>0</v>
      </c>
      <c r="X407" s="4">
        <f>IF(R407="A", MIN(20, SUMIFS(W:W, B:B, B407, R:R, "A")),IF(R407="B", MIN(30, SUMIFS(W:W, B:B, B407, R:R, "B")),"비해당분야"))</f>
        <v>4</v>
      </c>
      <c r="Y407" s="4" t="str">
        <f>IF(R407="C",MIN(30,IF(COUNTIFS(B:B,B407,W:W,"가1")=1,25,IF(COUNTIFS(B:B,B407,W:W,"가1")&gt;=2,30,0))+IF(COUNTIFS(B:B,B407,W:W,"나1")&gt;=4,30,IF(COUNTIFS(B:B,B407,W:W,"나1")=3,26,IF(COUNTIFS(B:B,B407,W:W,"나1")=2,22,IF(COUNTIFS(B:B,B407,W:W,"나1")=1,18,0)))))+MIN(30,IF(COUNTIFS(B:B,B407,W:W,"가2")=1,25,IF(COUNTIFS(B:B,B407,W:W,"가2")&gt;=2,30,0))+IF(COUNTIFS(B:B,B407,W:W,"나2")=3,30,IF(COUNTIFS(B:B,B407,W:W,"나2")=2,25,IF(COUNTIFS(B:B,B407,W:W,"나2")=1,20,0)))),"비해당분야")</f>
        <v>비해당분야</v>
      </c>
      <c r="Z407" s="4" t="str">
        <f>IF(R407="C",VLOOKUP(K407,'[1]자격증 backdata'!A:F,6,0),"비해당분야")</f>
        <v>비해당분야</v>
      </c>
      <c r="AA407" s="4" t="str">
        <f>IF(R407="C",SUMIF(B:B,B407,Z:Z),"비해당분야")</f>
        <v>비해당분야</v>
      </c>
      <c r="AB407" s="4" t="str">
        <f>IF(R407="C",SUM(Y407,AA407),"비해당분야")</f>
        <v>비해당분야</v>
      </c>
      <c r="AC407" s="4">
        <f>IF(R407="C",AB407,X407)</f>
        <v>4</v>
      </c>
      <c r="AD407" s="4">
        <f>VLOOKUP(K407,'[1]자격증 backdata'!A:D,4,0)</f>
        <v>5</v>
      </c>
      <c r="AE407" s="4">
        <f>IF(_xlfn.MAXIFS(AD:AD,B:B,B407)&gt;10,10,_xlfn.MAXIFS(AD:AD,B:B,B407))</f>
        <v>5</v>
      </c>
      <c r="AG407" s="5">
        <f>VLOOKUP(K407,'[1]자격증 backdata'!A:C,3,0)</f>
        <v>0</v>
      </c>
      <c r="AH407" s="5">
        <f>COUNTIFS($B:$B,$B407,$AG:$AG,AH$1)</f>
        <v>0</v>
      </c>
      <c r="AI407" s="5">
        <f>COUNTIFS($B:$B,$B407,$AG:$AG,AI$1)</f>
        <v>0</v>
      </c>
      <c r="AJ407" s="5">
        <f>COUNTIFS($B:$B,$B407,$AG:$AG,AJ$1)</f>
        <v>0</v>
      </c>
      <c r="AK407" s="5">
        <f>COUNTIFS($B:$B,$B407,$AG:$AG,AK$1)</f>
        <v>0</v>
      </c>
      <c r="AL407" s="5">
        <f>COUNTIFS($B:$B,$B407,$AG:$AG,AL$1)</f>
        <v>0</v>
      </c>
      <c r="AM407" s="5">
        <f>COUNTIFS($B:$B,$B407,$AG:$AG,AM$1)</f>
        <v>0</v>
      </c>
      <c r="AN407" s="5">
        <f>COUNTIFS($B:$B,$B407,$AG:$AG,AN$1)</f>
        <v>0</v>
      </c>
      <c r="AO407" s="5">
        <f>COUNTIFS($B:$B,$B407,$AG:$AG,AO$1)</f>
        <v>0</v>
      </c>
      <c r="AP407" s="5">
        <f>COUNTIFS($B:$B,$B407,$AG:$AG,AP$1)</f>
        <v>0</v>
      </c>
      <c r="AQ407" s="5">
        <f>COUNTIFS($B:$B,$B407,$AG:$AG,AQ$1)</f>
        <v>0</v>
      </c>
      <c r="AR407" s="5">
        <f>COUNTIFS($B:$B,$B407,$AG:$AG,AR$1)</f>
        <v>0</v>
      </c>
      <c r="AS407" s="5">
        <f>COUNTIFS($B:$B,$B407,$AG:$AG,AS$1)</f>
        <v>0</v>
      </c>
      <c r="AT407" s="5">
        <f>COUNTIFS($B:$B,$B407,$AG:$AG,AT$1)</f>
        <v>1</v>
      </c>
      <c r="AU407" s="5">
        <f>COUNTIFS($B:$B,$B407,$AG:$AG,AU$1)</f>
        <v>0</v>
      </c>
    </row>
    <row r="408" spans="1:47" ht="15" customHeight="1" x14ac:dyDescent="0.35">
      <c r="A408" s="3">
        <f>IF(B407=B408,A407,A407+1)</f>
        <v>134</v>
      </c>
      <c r="B408" s="3" t="s">
        <v>5630</v>
      </c>
      <c r="C408" s="3" t="s">
        <v>5629</v>
      </c>
      <c r="D408" s="3" t="s">
        <v>3044</v>
      </c>
      <c r="E408" s="3" t="s">
        <v>3043</v>
      </c>
      <c r="F408" s="4" t="s">
        <v>7</v>
      </c>
      <c r="G408" s="4" t="s">
        <v>8</v>
      </c>
      <c r="H408" s="4" t="s">
        <v>7</v>
      </c>
      <c r="I408" s="3">
        <v>1</v>
      </c>
      <c r="J408" s="3" t="s">
        <v>69</v>
      </c>
      <c r="K408" s="3" t="s">
        <v>3065</v>
      </c>
      <c r="L408" s="3" t="s">
        <v>36</v>
      </c>
      <c r="M408" s="3" t="s">
        <v>5631</v>
      </c>
      <c r="N408" s="3" t="s">
        <v>1108</v>
      </c>
      <c r="P408" s="3" t="s">
        <v>669</v>
      </c>
      <c r="Q408" s="3" t="s">
        <v>1475</v>
      </c>
      <c r="R408" s="3" t="s">
        <v>2434</v>
      </c>
      <c r="S408" s="2" t="str">
        <f>IF(P408="심사불필요","-",VLOOKUP(K408,'[1]자격증 backdata'!A:G,7,0))</f>
        <v>-</v>
      </c>
      <c r="T408" s="2" t="str">
        <f>IF(S408="-","-",IF(COUNTIFS(B:B,B408,S:S,"필수")&gt;0,"자격요건충족","확인필요"))</f>
        <v>-</v>
      </c>
      <c r="U408" s="2"/>
      <c r="W408" s="2">
        <f>IF(Q408="4급","심사불필요",VLOOKUP(K408,'[1]자격증 backdata'!A:B,2,0))</f>
        <v>0</v>
      </c>
      <c r="X408" s="3">
        <f>IF(R408="A", MIN(20, SUMIFS(W:W, B:B, B408, R:R, "A")),IF(R408="B", MIN(30, SUMIFS(W:W, B:B, B408, R:R, "B")),"비해당분야"))</f>
        <v>4</v>
      </c>
      <c r="Y408" s="3" t="str">
        <f>IF(R408="C",MIN(30,IF(COUNTIFS(B:B,B408,W:W,"가1")=1,25,IF(COUNTIFS(B:B,B408,W:W,"가1")&gt;=2,30,0))+IF(COUNTIFS(B:B,B408,W:W,"나1")&gt;=4,30,IF(COUNTIFS(B:B,B408,W:W,"나1")=3,26,IF(COUNTIFS(B:B,B408,W:W,"나1")=2,22,IF(COUNTIFS(B:B,B408,W:W,"나1")=1,18,0)))))+MIN(30,IF(COUNTIFS(B:B,B408,W:W,"가2")=1,25,IF(COUNTIFS(B:B,B408,W:W,"가2")&gt;=2,30,0))+IF(COUNTIFS(B:B,B408,W:W,"나2")=3,30,IF(COUNTIFS(B:B,B408,W:W,"나2")=2,25,IF(COUNTIFS(B:B,B408,W:W,"나2")=1,20,0)))),"비해당분야")</f>
        <v>비해당분야</v>
      </c>
      <c r="Z408" s="3" t="str">
        <f>IF(R408="C",VLOOKUP(K408,'[1]자격증 backdata'!A:F,6,0),"비해당분야")</f>
        <v>비해당분야</v>
      </c>
      <c r="AA408" s="3" t="str">
        <f>IF(R408="C",SUMIF(B:B,B408,Z:Z),"비해당분야")</f>
        <v>비해당분야</v>
      </c>
      <c r="AB408" s="3" t="str">
        <f>IF(R408="C",SUM(Y408,AA408),"비해당분야")</f>
        <v>비해당분야</v>
      </c>
      <c r="AC408" s="3">
        <f>IF(R408="C",AB408,X408)</f>
        <v>4</v>
      </c>
      <c r="AD408" s="3">
        <f>VLOOKUP(K408,'[1]자격증 backdata'!A:D,4,0)</f>
        <v>5</v>
      </c>
      <c r="AE408" s="3">
        <f>IF(_xlfn.MAXIFS(AD:AD,B:B,B408)&gt;10,10,_xlfn.MAXIFS(AD:AD,B:B,B408))</f>
        <v>5</v>
      </c>
      <c r="AG408" s="2">
        <f>VLOOKUP(K408,'[1]자격증 backdata'!A:C,3,0)</f>
        <v>0</v>
      </c>
      <c r="AH408" s="2">
        <f>COUNTIFS($B:$B,$B408,$AG:$AG,AH$1)</f>
        <v>0</v>
      </c>
      <c r="AI408" s="2">
        <f>COUNTIFS($B:$B,$B408,$AG:$AG,AI$1)</f>
        <v>0</v>
      </c>
      <c r="AJ408" s="2">
        <f>COUNTIFS($B:$B,$B408,$AG:$AG,AJ$1)</f>
        <v>0</v>
      </c>
      <c r="AK408" s="2">
        <f>COUNTIFS($B:$B,$B408,$AG:$AG,AK$1)</f>
        <v>0</v>
      </c>
      <c r="AL408" s="2">
        <f>COUNTIFS($B:$B,$B408,$AG:$AG,AL$1)</f>
        <v>0</v>
      </c>
      <c r="AM408" s="2">
        <f>COUNTIFS($B:$B,$B408,$AG:$AG,AM$1)</f>
        <v>0</v>
      </c>
      <c r="AN408" s="2">
        <f>COUNTIFS($B:$B,$B408,$AG:$AG,AN$1)</f>
        <v>0</v>
      </c>
      <c r="AO408" s="2">
        <f>COUNTIFS($B:$B,$B408,$AG:$AG,AO$1)</f>
        <v>0</v>
      </c>
      <c r="AP408" s="2">
        <f>COUNTIFS($B:$B,$B408,$AG:$AG,AP$1)</f>
        <v>0</v>
      </c>
      <c r="AQ408" s="2">
        <f>COUNTIFS($B:$B,$B408,$AG:$AG,AQ$1)</f>
        <v>0</v>
      </c>
      <c r="AR408" s="2">
        <f>COUNTIFS($B:$B,$B408,$AG:$AG,AR$1)</f>
        <v>0</v>
      </c>
      <c r="AS408" s="2">
        <f>COUNTIFS($B:$B,$B408,$AG:$AG,AS$1)</f>
        <v>0</v>
      </c>
      <c r="AT408" s="2">
        <f>COUNTIFS($B:$B,$B408,$AG:$AG,AT$1)</f>
        <v>1</v>
      </c>
      <c r="AU408" s="2">
        <f>COUNTIFS($B:$B,$B408,$AG:$AG,AU$1)</f>
        <v>0</v>
      </c>
    </row>
    <row r="409" spans="1:47" ht="15" customHeight="1" x14ac:dyDescent="0.35">
      <c r="A409" s="7">
        <f>IF(B408=B409,A408,A408+1)</f>
        <v>134</v>
      </c>
      <c r="B409" s="7" t="s">
        <v>5630</v>
      </c>
      <c r="C409" s="7" t="s">
        <v>5629</v>
      </c>
      <c r="D409" s="7" t="s">
        <v>3044</v>
      </c>
      <c r="E409" s="7" t="s">
        <v>3043</v>
      </c>
      <c r="F409" s="4" t="s">
        <v>7</v>
      </c>
      <c r="G409" s="4" t="s">
        <v>8</v>
      </c>
      <c r="H409" s="4" t="s">
        <v>7</v>
      </c>
      <c r="I409" s="3">
        <v>2</v>
      </c>
      <c r="J409" s="3" t="s">
        <v>106</v>
      </c>
      <c r="K409" s="3" t="s">
        <v>3057</v>
      </c>
      <c r="L409" s="3" t="s">
        <v>55</v>
      </c>
      <c r="M409" s="3" t="s">
        <v>5628</v>
      </c>
      <c r="N409" s="3" t="s">
        <v>5046</v>
      </c>
      <c r="P409" s="3" t="s">
        <v>669</v>
      </c>
      <c r="Q409" s="3" t="s">
        <v>1475</v>
      </c>
      <c r="R409" s="3" t="s">
        <v>2434</v>
      </c>
      <c r="S409" s="2" t="str">
        <f>IF(P409="심사불필요","-",VLOOKUP(K409,'[1]자격증 backdata'!A:G,7,0))</f>
        <v>-</v>
      </c>
      <c r="T409" s="2" t="str">
        <f>IF(S409="-","-",IF(COUNTIFS(B:B,B409,S:S,"필수")&gt;0,"자격요건충족","확인필요"))</f>
        <v>-</v>
      </c>
      <c r="U409" s="2"/>
      <c r="W409" s="2">
        <f>IF(Q409="4급","심사불필요",VLOOKUP(K409,'[1]자격증 backdata'!A:B,2,0))</f>
        <v>4</v>
      </c>
      <c r="X409" s="3">
        <f>IF(R409="A", MIN(20, SUMIFS(W:W, B:B, B409, R:R, "A")),IF(R409="B", MIN(30, SUMIFS(W:W, B:B, B409, R:R, "B")),"비해당분야"))</f>
        <v>4</v>
      </c>
      <c r="Y409" s="3" t="str">
        <f>IF(R409="C",MIN(30,IF(COUNTIFS(B:B,B409,W:W,"가1")=1,25,IF(COUNTIFS(B:B,B409,W:W,"가1")&gt;=2,30,0))+IF(COUNTIFS(B:B,B409,W:W,"나1")&gt;=4,30,IF(COUNTIFS(B:B,B409,W:W,"나1")=3,26,IF(COUNTIFS(B:B,B409,W:W,"나1")=2,22,IF(COUNTIFS(B:B,B409,W:W,"나1")=1,18,0)))))+MIN(30,IF(COUNTIFS(B:B,B409,W:W,"가2")=1,25,IF(COUNTIFS(B:B,B409,W:W,"가2")&gt;=2,30,0))+IF(COUNTIFS(B:B,B409,W:W,"나2")=3,30,IF(COUNTIFS(B:B,B409,W:W,"나2")=2,25,IF(COUNTIFS(B:B,B409,W:W,"나2")=1,20,0)))),"비해당분야")</f>
        <v>비해당분야</v>
      </c>
      <c r="Z409" s="3" t="str">
        <f>IF(R409="C",VLOOKUP(K409,'[1]자격증 backdata'!A:F,6,0),"비해당분야")</f>
        <v>비해당분야</v>
      </c>
      <c r="AA409" s="3" t="str">
        <f>IF(R409="C",SUMIF(B:B,B409,Z:Z),"비해당분야")</f>
        <v>비해당분야</v>
      </c>
      <c r="AB409" s="3" t="str">
        <f>IF(R409="C",SUM(Y409,AA409),"비해당분야")</f>
        <v>비해당분야</v>
      </c>
      <c r="AC409" s="3">
        <f>IF(R409="C",AB409,X409)</f>
        <v>4</v>
      </c>
      <c r="AD409" s="3">
        <f>VLOOKUP(K409,'[1]자격증 backdata'!A:D,4,0)</f>
        <v>0</v>
      </c>
      <c r="AE409" s="3">
        <f>IF(_xlfn.MAXIFS(AD:AD,B:B,B409)&gt;10,10,_xlfn.MAXIFS(AD:AD,B:B,B409))</f>
        <v>5</v>
      </c>
      <c r="AG409" s="2" t="str">
        <f>VLOOKUP(K409,'[1]자격증 backdata'!A:C,3,0)</f>
        <v>M</v>
      </c>
      <c r="AH409" s="2">
        <f>COUNTIFS($B:$B,$B409,$AG:$AG,AH$1)</f>
        <v>0</v>
      </c>
      <c r="AI409" s="2">
        <f>COUNTIFS($B:$B,$B409,$AG:$AG,AI$1)</f>
        <v>0</v>
      </c>
      <c r="AJ409" s="2">
        <f>COUNTIFS($B:$B,$B409,$AG:$AG,AJ$1)</f>
        <v>0</v>
      </c>
      <c r="AK409" s="2">
        <f>COUNTIFS($B:$B,$B409,$AG:$AG,AK$1)</f>
        <v>0</v>
      </c>
      <c r="AL409" s="2">
        <f>COUNTIFS($B:$B,$B409,$AG:$AG,AL$1)</f>
        <v>0</v>
      </c>
      <c r="AM409" s="2">
        <f>COUNTIFS($B:$B,$B409,$AG:$AG,AM$1)</f>
        <v>0</v>
      </c>
      <c r="AN409" s="2">
        <f>COUNTIFS($B:$B,$B409,$AG:$AG,AN$1)</f>
        <v>0</v>
      </c>
      <c r="AO409" s="2">
        <f>COUNTIFS($B:$B,$B409,$AG:$AG,AO$1)</f>
        <v>0</v>
      </c>
      <c r="AP409" s="2">
        <f>COUNTIFS($B:$B,$B409,$AG:$AG,AP$1)</f>
        <v>0</v>
      </c>
      <c r="AQ409" s="2">
        <f>COUNTIFS($B:$B,$B409,$AG:$AG,AQ$1)</f>
        <v>0</v>
      </c>
      <c r="AR409" s="2">
        <f>COUNTIFS($B:$B,$B409,$AG:$AG,AR$1)</f>
        <v>0</v>
      </c>
      <c r="AS409" s="2">
        <f>COUNTIFS($B:$B,$B409,$AG:$AG,AS$1)</f>
        <v>0</v>
      </c>
      <c r="AT409" s="2">
        <f>COUNTIFS($B:$B,$B409,$AG:$AG,AT$1)</f>
        <v>1</v>
      </c>
      <c r="AU409" s="2">
        <f>COUNTIFS($B:$B,$B409,$AG:$AG,AU$1)</f>
        <v>0</v>
      </c>
    </row>
    <row r="410" spans="1:47" ht="15" customHeight="1" x14ac:dyDescent="0.35">
      <c r="A410" s="4">
        <f>IF(B409=B410,A409,A409+1)</f>
        <v>135</v>
      </c>
      <c r="B410" s="4" t="s">
        <v>5622</v>
      </c>
      <c r="C410" s="4" t="s">
        <v>5621</v>
      </c>
      <c r="D410" s="4" t="s">
        <v>3044</v>
      </c>
      <c r="E410" s="4" t="s">
        <v>3043</v>
      </c>
      <c r="F410" s="4" t="s">
        <v>7</v>
      </c>
      <c r="G410" s="4" t="s">
        <v>8</v>
      </c>
      <c r="H410" s="4" t="s">
        <v>7</v>
      </c>
      <c r="I410" s="4">
        <v>1</v>
      </c>
      <c r="J410" s="4" t="s">
        <v>69</v>
      </c>
      <c r="K410" s="4" t="s">
        <v>3065</v>
      </c>
      <c r="L410" s="4" t="s">
        <v>36</v>
      </c>
      <c r="M410" s="4" t="s">
        <v>5627</v>
      </c>
      <c r="N410" s="4" t="s">
        <v>1256</v>
      </c>
      <c r="P410" s="4" t="s">
        <v>669</v>
      </c>
      <c r="Q410" s="4" t="s">
        <v>1475</v>
      </c>
      <c r="R410" s="4" t="s">
        <v>2434</v>
      </c>
      <c r="S410" s="5" t="str">
        <f>IF(P410="심사불필요","-",VLOOKUP(K410,'[1]자격증 backdata'!A:G,7,0))</f>
        <v>-</v>
      </c>
      <c r="T410" s="5" t="str">
        <f>IF(S410="-","-",IF(COUNTIFS(B:B,B410,S:S,"필수")&gt;0,"자격요건충족","확인필요"))</f>
        <v>-</v>
      </c>
      <c r="U410" s="5"/>
      <c r="W410" s="5">
        <f>IF(Q410="4급","심사불필요",VLOOKUP(K410,'[1]자격증 backdata'!A:B,2,0))</f>
        <v>0</v>
      </c>
      <c r="X410" s="4">
        <f>IF(R410="A", MIN(20, SUMIFS(W:W, B:B, B410, R:R, "A")),IF(R410="B", MIN(30, SUMIFS(W:W, B:B, B410, R:R, "B")),"비해당분야"))</f>
        <v>18</v>
      </c>
      <c r="Y410" s="4" t="str">
        <f>IF(R410="C",MIN(30,IF(COUNTIFS(B:B,B410,W:W,"가1")=1,25,IF(COUNTIFS(B:B,B410,W:W,"가1")&gt;=2,30,0))+IF(COUNTIFS(B:B,B410,W:W,"나1")&gt;=4,30,IF(COUNTIFS(B:B,B410,W:W,"나1")=3,26,IF(COUNTIFS(B:B,B410,W:W,"나1")=2,22,IF(COUNTIFS(B:B,B410,W:W,"나1")=1,18,0)))))+MIN(30,IF(COUNTIFS(B:B,B410,W:W,"가2")=1,25,IF(COUNTIFS(B:B,B410,W:W,"가2")&gt;=2,30,0))+IF(COUNTIFS(B:B,B410,W:W,"나2")=3,30,IF(COUNTIFS(B:B,B410,W:W,"나2")=2,25,IF(COUNTIFS(B:B,B410,W:W,"나2")=1,20,0)))),"비해당분야")</f>
        <v>비해당분야</v>
      </c>
      <c r="Z410" s="4" t="str">
        <f>IF(R410="C",VLOOKUP(K410,'[1]자격증 backdata'!A:F,6,0),"비해당분야")</f>
        <v>비해당분야</v>
      </c>
      <c r="AA410" s="4" t="str">
        <f>IF(R410="C",SUMIF(B:B,B410,Z:Z),"비해당분야")</f>
        <v>비해당분야</v>
      </c>
      <c r="AB410" s="4" t="str">
        <f>IF(R410="C",SUM(Y410,AA410),"비해당분야")</f>
        <v>비해당분야</v>
      </c>
      <c r="AC410" s="4">
        <f>IF(R410="C",AB410,X410)</f>
        <v>18</v>
      </c>
      <c r="AD410" s="4">
        <f>VLOOKUP(K410,'[1]자격증 backdata'!A:D,4,0)</f>
        <v>5</v>
      </c>
      <c r="AE410" s="4">
        <f>IF(_xlfn.MAXIFS(AD:AD,B:B,B410)&gt;10,10,_xlfn.MAXIFS(AD:AD,B:B,B410))</f>
        <v>5</v>
      </c>
      <c r="AG410" s="5">
        <f>VLOOKUP(K410,'[1]자격증 backdata'!A:C,3,0)</f>
        <v>0</v>
      </c>
      <c r="AH410" s="5">
        <f>COUNTIFS($B:$B,$B410,$AG:$AG,AH$1)</f>
        <v>0</v>
      </c>
      <c r="AI410" s="5">
        <f>COUNTIFS($B:$B,$B410,$AG:$AG,AI$1)</f>
        <v>0</v>
      </c>
      <c r="AJ410" s="5">
        <f>COUNTIFS($B:$B,$B410,$AG:$AG,AJ$1)</f>
        <v>0</v>
      </c>
      <c r="AK410" s="5">
        <f>COUNTIFS($B:$B,$B410,$AG:$AG,AK$1)</f>
        <v>0</v>
      </c>
      <c r="AL410" s="5">
        <f>COUNTIFS($B:$B,$B410,$AG:$AG,AL$1)</f>
        <v>0</v>
      </c>
      <c r="AM410" s="5">
        <f>COUNTIFS($B:$B,$B410,$AG:$AG,AM$1)</f>
        <v>1</v>
      </c>
      <c r="AN410" s="5">
        <f>COUNTIFS($B:$B,$B410,$AG:$AG,AN$1)</f>
        <v>1</v>
      </c>
      <c r="AO410" s="5">
        <f>COUNTIFS($B:$B,$B410,$AG:$AG,AO$1)</f>
        <v>1</v>
      </c>
      <c r="AP410" s="5">
        <f>COUNTIFS($B:$B,$B410,$AG:$AG,AP$1)</f>
        <v>0</v>
      </c>
      <c r="AQ410" s="5">
        <f>COUNTIFS($B:$B,$B410,$AG:$AG,AQ$1)</f>
        <v>0</v>
      </c>
      <c r="AR410" s="5">
        <f>COUNTIFS($B:$B,$B410,$AG:$AG,AR$1)</f>
        <v>0</v>
      </c>
      <c r="AS410" s="5">
        <f>COUNTIFS($B:$B,$B410,$AG:$AG,AS$1)</f>
        <v>0</v>
      </c>
      <c r="AT410" s="5">
        <f>COUNTIFS($B:$B,$B410,$AG:$AG,AT$1)</f>
        <v>1</v>
      </c>
      <c r="AU410" s="5">
        <f>COUNTIFS($B:$B,$B410,$AG:$AG,AU$1)</f>
        <v>0</v>
      </c>
    </row>
    <row r="411" spans="1:47" ht="15" customHeight="1" x14ac:dyDescent="0.35">
      <c r="A411" s="6">
        <f>IF(B410=B411,A410,A410+1)</f>
        <v>135</v>
      </c>
      <c r="B411" s="6" t="s">
        <v>5622</v>
      </c>
      <c r="C411" s="6" t="s">
        <v>5621</v>
      </c>
      <c r="D411" s="6" t="s">
        <v>3044</v>
      </c>
      <c r="E411" s="6" t="s">
        <v>3043</v>
      </c>
      <c r="F411" s="4" t="s">
        <v>7</v>
      </c>
      <c r="G411" s="4" t="s">
        <v>8</v>
      </c>
      <c r="H411" s="4" t="s">
        <v>7</v>
      </c>
      <c r="I411" s="4">
        <v>2</v>
      </c>
      <c r="J411" s="4" t="s">
        <v>106</v>
      </c>
      <c r="K411" s="4" t="s">
        <v>3057</v>
      </c>
      <c r="L411" s="4" t="s">
        <v>55</v>
      </c>
      <c r="M411" s="4" t="s">
        <v>5626</v>
      </c>
      <c r="N411" s="4" t="s">
        <v>2579</v>
      </c>
      <c r="P411" s="4" t="s">
        <v>669</v>
      </c>
      <c r="Q411" s="4" t="s">
        <v>1475</v>
      </c>
      <c r="R411" s="4" t="s">
        <v>2434</v>
      </c>
      <c r="S411" s="5" t="str">
        <f>IF(P411="심사불필요","-",VLOOKUP(K411,'[1]자격증 backdata'!A:G,7,0))</f>
        <v>-</v>
      </c>
      <c r="T411" s="5" t="str">
        <f>IF(S411="-","-",IF(COUNTIFS(B:B,B411,S:S,"필수")&gt;0,"자격요건충족","확인필요"))</f>
        <v>-</v>
      </c>
      <c r="U411" s="5"/>
      <c r="W411" s="5">
        <f>IF(Q411="4급","심사불필요",VLOOKUP(K411,'[1]자격증 backdata'!A:B,2,0))</f>
        <v>4</v>
      </c>
      <c r="X411" s="4">
        <f>IF(R411="A", MIN(20, SUMIFS(W:W, B:B, B411, R:R, "A")),IF(R411="B", MIN(30, SUMIFS(W:W, B:B, B411, R:R, "B")),"비해당분야"))</f>
        <v>18</v>
      </c>
      <c r="Y411" s="4" t="str">
        <f>IF(R411="C",MIN(30,IF(COUNTIFS(B:B,B411,W:W,"가1")=1,25,IF(COUNTIFS(B:B,B411,W:W,"가1")&gt;=2,30,0))+IF(COUNTIFS(B:B,B411,W:W,"나1")&gt;=4,30,IF(COUNTIFS(B:B,B411,W:W,"나1")=3,26,IF(COUNTIFS(B:B,B411,W:W,"나1")=2,22,IF(COUNTIFS(B:B,B411,W:W,"나1")=1,18,0)))))+MIN(30,IF(COUNTIFS(B:B,B411,W:W,"가2")=1,25,IF(COUNTIFS(B:B,B411,W:W,"가2")&gt;=2,30,0))+IF(COUNTIFS(B:B,B411,W:W,"나2")=3,30,IF(COUNTIFS(B:B,B411,W:W,"나2")=2,25,IF(COUNTIFS(B:B,B411,W:W,"나2")=1,20,0)))),"비해당분야")</f>
        <v>비해당분야</v>
      </c>
      <c r="Z411" s="4" t="str">
        <f>IF(R411="C",VLOOKUP(K411,'[1]자격증 backdata'!A:F,6,0),"비해당분야")</f>
        <v>비해당분야</v>
      </c>
      <c r="AA411" s="4" t="str">
        <f>IF(R411="C",SUMIF(B:B,B411,Z:Z),"비해당분야")</f>
        <v>비해당분야</v>
      </c>
      <c r="AB411" s="4" t="str">
        <f>IF(R411="C",SUM(Y411,AA411),"비해당분야")</f>
        <v>비해당분야</v>
      </c>
      <c r="AC411" s="4">
        <f>IF(R411="C",AB411,X411)</f>
        <v>18</v>
      </c>
      <c r="AD411" s="4">
        <f>VLOOKUP(K411,'[1]자격증 backdata'!A:D,4,0)</f>
        <v>0</v>
      </c>
      <c r="AE411" s="4">
        <f>IF(_xlfn.MAXIFS(AD:AD,B:B,B411)&gt;10,10,_xlfn.MAXIFS(AD:AD,B:B,B411))</f>
        <v>5</v>
      </c>
      <c r="AG411" s="5" t="str">
        <f>VLOOKUP(K411,'[1]자격증 backdata'!A:C,3,0)</f>
        <v>M</v>
      </c>
      <c r="AH411" s="5">
        <f>COUNTIFS($B:$B,$B411,$AG:$AG,AH$1)</f>
        <v>0</v>
      </c>
      <c r="AI411" s="5">
        <f>COUNTIFS($B:$B,$B411,$AG:$AG,AI$1)</f>
        <v>0</v>
      </c>
      <c r="AJ411" s="5">
        <f>COUNTIFS($B:$B,$B411,$AG:$AG,AJ$1)</f>
        <v>0</v>
      </c>
      <c r="AK411" s="5">
        <f>COUNTIFS($B:$B,$B411,$AG:$AG,AK$1)</f>
        <v>0</v>
      </c>
      <c r="AL411" s="5">
        <f>COUNTIFS($B:$B,$B411,$AG:$AG,AL$1)</f>
        <v>0</v>
      </c>
      <c r="AM411" s="5">
        <f>COUNTIFS($B:$B,$B411,$AG:$AG,AM$1)</f>
        <v>1</v>
      </c>
      <c r="AN411" s="5">
        <f>COUNTIFS($B:$B,$B411,$AG:$AG,AN$1)</f>
        <v>1</v>
      </c>
      <c r="AO411" s="5">
        <f>COUNTIFS($B:$B,$B411,$AG:$AG,AO$1)</f>
        <v>1</v>
      </c>
      <c r="AP411" s="5">
        <f>COUNTIFS($B:$B,$B411,$AG:$AG,AP$1)</f>
        <v>0</v>
      </c>
      <c r="AQ411" s="5">
        <f>COUNTIFS($B:$B,$B411,$AG:$AG,AQ$1)</f>
        <v>0</v>
      </c>
      <c r="AR411" s="5">
        <f>COUNTIFS($B:$B,$B411,$AG:$AG,AR$1)</f>
        <v>0</v>
      </c>
      <c r="AS411" s="5">
        <f>COUNTIFS($B:$B,$B411,$AG:$AG,AS$1)</f>
        <v>0</v>
      </c>
      <c r="AT411" s="5">
        <f>COUNTIFS($B:$B,$B411,$AG:$AG,AT$1)</f>
        <v>1</v>
      </c>
      <c r="AU411" s="5">
        <f>COUNTIFS($B:$B,$B411,$AG:$AG,AU$1)</f>
        <v>0</v>
      </c>
    </row>
    <row r="412" spans="1:47" ht="15" customHeight="1" x14ac:dyDescent="0.35">
      <c r="A412" s="6">
        <f>IF(B411=B412,A411,A411+1)</f>
        <v>135</v>
      </c>
      <c r="B412" s="6" t="s">
        <v>5622</v>
      </c>
      <c r="C412" s="6" t="s">
        <v>5621</v>
      </c>
      <c r="D412" s="6" t="s">
        <v>3044</v>
      </c>
      <c r="E412" s="6" t="s">
        <v>3043</v>
      </c>
      <c r="F412" s="4" t="s">
        <v>7</v>
      </c>
      <c r="G412" s="4" t="s">
        <v>8</v>
      </c>
      <c r="H412" s="4" t="s">
        <v>7</v>
      </c>
      <c r="I412" s="4">
        <v>3</v>
      </c>
      <c r="J412" s="4" t="s">
        <v>633</v>
      </c>
      <c r="K412" s="4" t="s">
        <v>3118</v>
      </c>
      <c r="L412" s="4" t="s">
        <v>55</v>
      </c>
      <c r="M412" s="4" t="s">
        <v>5625</v>
      </c>
      <c r="N412" s="4" t="s">
        <v>4589</v>
      </c>
      <c r="P412" s="4" t="s">
        <v>669</v>
      </c>
      <c r="Q412" s="4" t="s">
        <v>1475</v>
      </c>
      <c r="R412" s="4" t="s">
        <v>2434</v>
      </c>
      <c r="S412" s="5" t="str">
        <f>IF(P412="심사불필요","-",VLOOKUP(K412,'[1]자격증 backdata'!A:G,7,0))</f>
        <v>-</v>
      </c>
      <c r="T412" s="5" t="str">
        <f>IF(S412="-","-",IF(COUNTIFS(B:B,B412,S:S,"필수")&gt;0,"자격요건충족","확인필요"))</f>
        <v>-</v>
      </c>
      <c r="U412" s="5"/>
      <c r="W412" s="5">
        <f>IF(Q412="4급","심사불필요",VLOOKUP(K412,'[1]자격증 backdata'!A:B,2,0))</f>
        <v>4</v>
      </c>
      <c r="X412" s="4">
        <f>IF(R412="A", MIN(20, SUMIFS(W:W, B:B, B412, R:R, "A")),IF(R412="B", MIN(30, SUMIFS(W:W, B:B, B412, R:R, "B")),"비해당분야"))</f>
        <v>18</v>
      </c>
      <c r="Y412" s="4" t="str">
        <f>IF(R412="C",MIN(30,IF(COUNTIFS(B:B,B412,W:W,"가1")=1,25,IF(COUNTIFS(B:B,B412,W:W,"가1")&gt;=2,30,0))+IF(COUNTIFS(B:B,B412,W:W,"나1")&gt;=4,30,IF(COUNTIFS(B:B,B412,W:W,"나1")=3,26,IF(COUNTIFS(B:B,B412,W:W,"나1")=2,22,IF(COUNTIFS(B:B,B412,W:W,"나1")=1,18,0)))))+MIN(30,IF(COUNTIFS(B:B,B412,W:W,"가2")=1,25,IF(COUNTIFS(B:B,B412,W:W,"가2")&gt;=2,30,0))+IF(COUNTIFS(B:B,B412,W:W,"나2")=3,30,IF(COUNTIFS(B:B,B412,W:W,"나2")=2,25,IF(COUNTIFS(B:B,B412,W:W,"나2")=1,20,0)))),"비해당분야")</f>
        <v>비해당분야</v>
      </c>
      <c r="Z412" s="4" t="str">
        <f>IF(R412="C",VLOOKUP(K412,'[1]자격증 backdata'!A:F,6,0),"비해당분야")</f>
        <v>비해당분야</v>
      </c>
      <c r="AA412" s="4" t="str">
        <f>IF(R412="C",SUMIF(B:B,B412,Z:Z),"비해당분야")</f>
        <v>비해당분야</v>
      </c>
      <c r="AB412" s="4" t="str">
        <f>IF(R412="C",SUM(Y412,AA412),"비해당분야")</f>
        <v>비해당분야</v>
      </c>
      <c r="AC412" s="4">
        <f>IF(R412="C",AB412,X412)</f>
        <v>18</v>
      </c>
      <c r="AD412" s="4">
        <f>VLOOKUP(K412,'[1]자격증 backdata'!A:D,4,0)</f>
        <v>0</v>
      </c>
      <c r="AE412" s="4">
        <f>IF(_xlfn.MAXIFS(AD:AD,B:B,B412)&gt;10,10,_xlfn.MAXIFS(AD:AD,B:B,B412))</f>
        <v>5</v>
      </c>
      <c r="AG412" s="5" t="str">
        <f>VLOOKUP(K412,'[1]자격증 backdata'!A:C,3,0)</f>
        <v>G</v>
      </c>
      <c r="AH412" s="5">
        <f>COUNTIFS($B:$B,$B412,$AG:$AG,AH$1)</f>
        <v>0</v>
      </c>
      <c r="AI412" s="5">
        <f>COUNTIFS($B:$B,$B412,$AG:$AG,AI$1)</f>
        <v>0</v>
      </c>
      <c r="AJ412" s="5">
        <f>COUNTIFS($B:$B,$B412,$AG:$AG,AJ$1)</f>
        <v>0</v>
      </c>
      <c r="AK412" s="5">
        <f>COUNTIFS($B:$B,$B412,$AG:$AG,AK$1)</f>
        <v>0</v>
      </c>
      <c r="AL412" s="5">
        <f>COUNTIFS($B:$B,$B412,$AG:$AG,AL$1)</f>
        <v>0</v>
      </c>
      <c r="AM412" s="5">
        <f>COUNTIFS($B:$B,$B412,$AG:$AG,AM$1)</f>
        <v>1</v>
      </c>
      <c r="AN412" s="5">
        <f>COUNTIFS($B:$B,$B412,$AG:$AG,AN$1)</f>
        <v>1</v>
      </c>
      <c r="AO412" s="5">
        <f>COUNTIFS($B:$B,$B412,$AG:$AG,AO$1)</f>
        <v>1</v>
      </c>
      <c r="AP412" s="5">
        <f>COUNTIFS($B:$B,$B412,$AG:$AG,AP$1)</f>
        <v>0</v>
      </c>
      <c r="AQ412" s="5">
        <f>COUNTIFS($B:$B,$B412,$AG:$AG,AQ$1)</f>
        <v>0</v>
      </c>
      <c r="AR412" s="5">
        <f>COUNTIFS($B:$B,$B412,$AG:$AG,AR$1)</f>
        <v>0</v>
      </c>
      <c r="AS412" s="5">
        <f>COUNTIFS($B:$B,$B412,$AG:$AG,AS$1)</f>
        <v>0</v>
      </c>
      <c r="AT412" s="5">
        <f>COUNTIFS($B:$B,$B412,$AG:$AG,AT$1)</f>
        <v>1</v>
      </c>
      <c r="AU412" s="5">
        <f>COUNTIFS($B:$B,$B412,$AG:$AG,AU$1)</f>
        <v>0</v>
      </c>
    </row>
    <row r="413" spans="1:47" ht="15" customHeight="1" x14ac:dyDescent="0.35">
      <c r="A413" s="6">
        <f>IF(B412=B413,A412,A412+1)</f>
        <v>135</v>
      </c>
      <c r="B413" s="6" t="s">
        <v>5622</v>
      </c>
      <c r="C413" s="6" t="s">
        <v>5621</v>
      </c>
      <c r="D413" s="6" t="s">
        <v>3044</v>
      </c>
      <c r="E413" s="6" t="s">
        <v>3043</v>
      </c>
      <c r="F413" s="4" t="s">
        <v>7</v>
      </c>
      <c r="G413" s="4" t="s">
        <v>8</v>
      </c>
      <c r="H413" s="4" t="s">
        <v>7</v>
      </c>
      <c r="I413" s="4">
        <v>4</v>
      </c>
      <c r="J413" s="4" t="s">
        <v>28</v>
      </c>
      <c r="K413" s="4" t="s">
        <v>3061</v>
      </c>
      <c r="L413" s="4" t="s">
        <v>26</v>
      </c>
      <c r="M413" s="4" t="s">
        <v>5624</v>
      </c>
      <c r="N413" s="4" t="s">
        <v>1425</v>
      </c>
      <c r="P413" s="4" t="s">
        <v>669</v>
      </c>
      <c r="Q413" s="4" t="s">
        <v>1475</v>
      </c>
      <c r="R413" s="4" t="s">
        <v>2434</v>
      </c>
      <c r="S413" s="5" t="str">
        <f>IF(P413="심사불필요","-",VLOOKUP(K413,'[1]자격증 backdata'!A:G,7,0))</f>
        <v>-</v>
      </c>
      <c r="T413" s="5" t="str">
        <f>IF(S413="-","-",IF(COUNTIFS(B:B,B413,S:S,"필수")&gt;0,"자격요건충족","확인필요"))</f>
        <v>-</v>
      </c>
      <c r="U413" s="5"/>
      <c r="W413" s="5">
        <f>IF(Q413="4급","심사불필요",VLOOKUP(K413,'[1]자격증 backdata'!A:B,2,0))</f>
        <v>2</v>
      </c>
      <c r="X413" s="4">
        <f>IF(R413="A", MIN(20, SUMIFS(W:W, B:B, B413, R:R, "A")),IF(R413="B", MIN(30, SUMIFS(W:W, B:B, B413, R:R, "B")),"비해당분야"))</f>
        <v>18</v>
      </c>
      <c r="Y413" s="4" t="str">
        <f>IF(R413="C",MIN(30,IF(COUNTIFS(B:B,B413,W:W,"가1")=1,25,IF(COUNTIFS(B:B,B413,W:W,"가1")&gt;=2,30,0))+IF(COUNTIFS(B:B,B413,W:W,"나1")&gt;=4,30,IF(COUNTIFS(B:B,B413,W:W,"나1")=3,26,IF(COUNTIFS(B:B,B413,W:W,"나1")=2,22,IF(COUNTIFS(B:B,B413,W:W,"나1")=1,18,0)))))+MIN(30,IF(COUNTIFS(B:B,B413,W:W,"가2")=1,25,IF(COUNTIFS(B:B,B413,W:W,"가2")&gt;=2,30,0))+IF(COUNTIFS(B:B,B413,W:W,"나2")=3,30,IF(COUNTIFS(B:B,B413,W:W,"나2")=2,25,IF(COUNTIFS(B:B,B413,W:W,"나2")=1,20,0)))),"비해당분야")</f>
        <v>비해당분야</v>
      </c>
      <c r="Z413" s="4" t="str">
        <f>IF(R413="C",VLOOKUP(K413,'[1]자격증 backdata'!A:F,6,0),"비해당분야")</f>
        <v>비해당분야</v>
      </c>
      <c r="AA413" s="4" t="str">
        <f>IF(R413="C",SUMIF(B:B,B413,Z:Z),"비해당분야")</f>
        <v>비해당분야</v>
      </c>
      <c r="AB413" s="4" t="str">
        <f>IF(R413="C",SUM(Y413,AA413),"비해당분야")</f>
        <v>비해당분야</v>
      </c>
      <c r="AC413" s="4">
        <f>IF(R413="C",AB413,X413)</f>
        <v>18</v>
      </c>
      <c r="AD413" s="4">
        <f>VLOOKUP(K413,'[1]자격증 backdata'!A:D,4,0)</f>
        <v>0</v>
      </c>
      <c r="AE413" s="4">
        <f>IF(_xlfn.MAXIFS(AD:AD,B:B,B413)&gt;10,10,_xlfn.MAXIFS(AD:AD,B:B,B413))</f>
        <v>5</v>
      </c>
      <c r="AG413" s="5">
        <f>VLOOKUP(K413,'[1]자격증 backdata'!A:C,3,0)</f>
        <v>0</v>
      </c>
      <c r="AH413" s="5">
        <f>COUNTIFS($B:$B,$B413,$AG:$AG,AH$1)</f>
        <v>0</v>
      </c>
      <c r="AI413" s="5">
        <f>COUNTIFS($B:$B,$B413,$AG:$AG,AI$1)</f>
        <v>0</v>
      </c>
      <c r="AJ413" s="5">
        <f>COUNTIFS($B:$B,$B413,$AG:$AG,AJ$1)</f>
        <v>0</v>
      </c>
      <c r="AK413" s="5">
        <f>COUNTIFS($B:$B,$B413,$AG:$AG,AK$1)</f>
        <v>0</v>
      </c>
      <c r="AL413" s="5">
        <f>COUNTIFS($B:$B,$B413,$AG:$AG,AL$1)</f>
        <v>0</v>
      </c>
      <c r="AM413" s="5">
        <f>COUNTIFS($B:$B,$B413,$AG:$AG,AM$1)</f>
        <v>1</v>
      </c>
      <c r="AN413" s="5">
        <f>COUNTIFS($B:$B,$B413,$AG:$AG,AN$1)</f>
        <v>1</v>
      </c>
      <c r="AO413" s="5">
        <f>COUNTIFS($B:$B,$B413,$AG:$AG,AO$1)</f>
        <v>1</v>
      </c>
      <c r="AP413" s="5">
        <f>COUNTIFS($B:$B,$B413,$AG:$AG,AP$1)</f>
        <v>0</v>
      </c>
      <c r="AQ413" s="5">
        <f>COUNTIFS($B:$B,$B413,$AG:$AG,AQ$1)</f>
        <v>0</v>
      </c>
      <c r="AR413" s="5">
        <f>COUNTIFS($B:$B,$B413,$AG:$AG,AR$1)</f>
        <v>0</v>
      </c>
      <c r="AS413" s="5">
        <f>COUNTIFS($B:$B,$B413,$AG:$AG,AS$1)</f>
        <v>0</v>
      </c>
      <c r="AT413" s="5">
        <f>COUNTIFS($B:$B,$B413,$AG:$AG,AT$1)</f>
        <v>1</v>
      </c>
      <c r="AU413" s="5">
        <f>COUNTIFS($B:$B,$B413,$AG:$AG,AU$1)</f>
        <v>0</v>
      </c>
    </row>
    <row r="414" spans="1:47" ht="15" customHeight="1" x14ac:dyDescent="0.35">
      <c r="A414" s="6">
        <f>IF(B413=B414,A413,A413+1)</f>
        <v>135</v>
      </c>
      <c r="B414" s="6" t="s">
        <v>5622</v>
      </c>
      <c r="C414" s="6" t="s">
        <v>5621</v>
      </c>
      <c r="D414" s="6" t="s">
        <v>3044</v>
      </c>
      <c r="E414" s="6" t="s">
        <v>3043</v>
      </c>
      <c r="F414" s="4" t="s">
        <v>7</v>
      </c>
      <c r="G414" s="4" t="s">
        <v>8</v>
      </c>
      <c r="H414" s="4" t="s">
        <v>7</v>
      </c>
      <c r="I414" s="4">
        <v>5</v>
      </c>
      <c r="J414" s="4" t="s">
        <v>1655</v>
      </c>
      <c r="K414" s="4" t="s">
        <v>3457</v>
      </c>
      <c r="L414" s="4" t="s">
        <v>4</v>
      </c>
      <c r="M414" s="4" t="s">
        <v>5623</v>
      </c>
      <c r="N414" s="4" t="s">
        <v>697</v>
      </c>
      <c r="P414" s="4" t="s">
        <v>669</v>
      </c>
      <c r="Q414" s="4" t="s">
        <v>1475</v>
      </c>
      <c r="R414" s="4" t="s">
        <v>2434</v>
      </c>
      <c r="S414" s="5" t="str">
        <f>IF(P414="심사불필요","-",VLOOKUP(K414,'[1]자격증 backdata'!A:G,7,0))</f>
        <v>-</v>
      </c>
      <c r="T414" s="5" t="str">
        <f>IF(S414="-","-",IF(COUNTIFS(B:B,B414,S:S,"필수")&gt;0,"자격요건충족","확인필요"))</f>
        <v>-</v>
      </c>
      <c r="U414" s="5"/>
      <c r="W414" s="5">
        <f>IF(Q414="4급","심사불필요",VLOOKUP(K414,'[1]자격증 backdata'!A:B,2,0))</f>
        <v>4</v>
      </c>
      <c r="X414" s="4">
        <f>IF(R414="A", MIN(20, SUMIFS(W:W, B:B, B414, R:R, "A")),IF(R414="B", MIN(30, SUMIFS(W:W, B:B, B414, R:R, "B")),"비해당분야"))</f>
        <v>18</v>
      </c>
      <c r="Y414" s="4" t="str">
        <f>IF(R414="C",MIN(30,IF(COUNTIFS(B:B,B414,W:W,"가1")=1,25,IF(COUNTIFS(B:B,B414,W:W,"가1")&gt;=2,30,0))+IF(COUNTIFS(B:B,B414,W:W,"나1")&gt;=4,30,IF(COUNTIFS(B:B,B414,W:W,"나1")=3,26,IF(COUNTIFS(B:B,B414,W:W,"나1")=2,22,IF(COUNTIFS(B:B,B414,W:W,"나1")=1,18,0)))))+MIN(30,IF(COUNTIFS(B:B,B414,W:W,"가2")=1,25,IF(COUNTIFS(B:B,B414,W:W,"가2")&gt;=2,30,0))+IF(COUNTIFS(B:B,B414,W:W,"나2")=3,30,IF(COUNTIFS(B:B,B414,W:W,"나2")=2,25,IF(COUNTIFS(B:B,B414,W:W,"나2")=1,20,0)))),"비해당분야")</f>
        <v>비해당분야</v>
      </c>
      <c r="Z414" s="4" t="str">
        <f>IF(R414="C",VLOOKUP(K414,'[1]자격증 backdata'!A:F,6,0),"비해당분야")</f>
        <v>비해당분야</v>
      </c>
      <c r="AA414" s="4" t="str">
        <f>IF(R414="C",SUMIF(B:B,B414,Z:Z),"비해당분야")</f>
        <v>비해당분야</v>
      </c>
      <c r="AB414" s="4" t="str">
        <f>IF(R414="C",SUM(Y414,AA414),"비해당분야")</f>
        <v>비해당분야</v>
      </c>
      <c r="AC414" s="4">
        <f>IF(R414="C",AB414,X414)</f>
        <v>18</v>
      </c>
      <c r="AD414" s="4">
        <f>VLOOKUP(K414,'[1]자격증 backdata'!A:D,4,0)</f>
        <v>0</v>
      </c>
      <c r="AE414" s="4">
        <f>IF(_xlfn.MAXIFS(AD:AD,B:B,B414)&gt;10,10,_xlfn.MAXIFS(AD:AD,B:B,B414))</f>
        <v>5</v>
      </c>
      <c r="AG414" s="5" t="str">
        <f>VLOOKUP(K414,'[1]자격증 backdata'!A:C,3,0)</f>
        <v>F</v>
      </c>
      <c r="AH414" s="5">
        <f>COUNTIFS($B:$B,$B414,$AG:$AG,AH$1)</f>
        <v>0</v>
      </c>
      <c r="AI414" s="5">
        <f>COUNTIFS($B:$B,$B414,$AG:$AG,AI$1)</f>
        <v>0</v>
      </c>
      <c r="AJ414" s="5">
        <f>COUNTIFS($B:$B,$B414,$AG:$AG,AJ$1)</f>
        <v>0</v>
      </c>
      <c r="AK414" s="5">
        <f>COUNTIFS($B:$B,$B414,$AG:$AG,AK$1)</f>
        <v>0</v>
      </c>
      <c r="AL414" s="5">
        <f>COUNTIFS($B:$B,$B414,$AG:$AG,AL$1)</f>
        <v>0</v>
      </c>
      <c r="AM414" s="5">
        <f>COUNTIFS($B:$B,$B414,$AG:$AG,AM$1)</f>
        <v>1</v>
      </c>
      <c r="AN414" s="5">
        <f>COUNTIFS($B:$B,$B414,$AG:$AG,AN$1)</f>
        <v>1</v>
      </c>
      <c r="AO414" s="5">
        <f>COUNTIFS($B:$B,$B414,$AG:$AG,AO$1)</f>
        <v>1</v>
      </c>
      <c r="AP414" s="5">
        <f>COUNTIFS($B:$B,$B414,$AG:$AG,AP$1)</f>
        <v>0</v>
      </c>
      <c r="AQ414" s="5">
        <f>COUNTIFS($B:$B,$B414,$AG:$AG,AQ$1)</f>
        <v>0</v>
      </c>
      <c r="AR414" s="5">
        <f>COUNTIFS($B:$B,$B414,$AG:$AG,AR$1)</f>
        <v>0</v>
      </c>
      <c r="AS414" s="5">
        <f>COUNTIFS($B:$B,$B414,$AG:$AG,AS$1)</f>
        <v>0</v>
      </c>
      <c r="AT414" s="5">
        <f>COUNTIFS($B:$B,$B414,$AG:$AG,AT$1)</f>
        <v>1</v>
      </c>
      <c r="AU414" s="5">
        <f>COUNTIFS($B:$B,$B414,$AG:$AG,AU$1)</f>
        <v>0</v>
      </c>
    </row>
    <row r="415" spans="1:47" ht="15" customHeight="1" x14ac:dyDescent="0.35">
      <c r="A415" s="6">
        <f>IF(B414=B415,A414,A414+1)</f>
        <v>135</v>
      </c>
      <c r="B415" s="6" t="s">
        <v>5622</v>
      </c>
      <c r="C415" s="6" t="s">
        <v>5621</v>
      </c>
      <c r="D415" s="6" t="s">
        <v>3044</v>
      </c>
      <c r="E415" s="6" t="s">
        <v>3043</v>
      </c>
      <c r="F415" s="4" t="s">
        <v>7</v>
      </c>
      <c r="G415" s="4" t="s">
        <v>8</v>
      </c>
      <c r="H415" s="4" t="s">
        <v>7</v>
      </c>
      <c r="I415" s="4">
        <v>6</v>
      </c>
      <c r="J415" s="4" t="s">
        <v>653</v>
      </c>
      <c r="K415" s="4" t="s">
        <v>3052</v>
      </c>
      <c r="L415" s="4" t="s">
        <v>651</v>
      </c>
      <c r="M415" s="4" t="s">
        <v>5620</v>
      </c>
      <c r="N415" s="4" t="s">
        <v>2891</v>
      </c>
      <c r="P415" s="4" t="s">
        <v>669</v>
      </c>
      <c r="Q415" s="4" t="s">
        <v>1475</v>
      </c>
      <c r="R415" s="4" t="s">
        <v>2434</v>
      </c>
      <c r="S415" s="5" t="str">
        <f>IF(P415="심사불필요","-",VLOOKUP(K415,'[1]자격증 backdata'!A:G,7,0))</f>
        <v>-</v>
      </c>
      <c r="T415" s="5" t="str">
        <f>IF(S415="-","-",IF(COUNTIFS(B:B,B415,S:S,"필수")&gt;0,"자격요건충족","확인필요"))</f>
        <v>-</v>
      </c>
      <c r="U415" s="5"/>
      <c r="W415" s="5">
        <f>IF(Q415="4급","심사불필요",VLOOKUP(K415,'[1]자격증 backdata'!A:B,2,0))</f>
        <v>4</v>
      </c>
      <c r="X415" s="4">
        <f>IF(R415="A", MIN(20, SUMIFS(W:W, B:B, B415, R:R, "A")),IF(R415="B", MIN(30, SUMIFS(W:W, B:B, B415, R:R, "B")),"비해당분야"))</f>
        <v>18</v>
      </c>
      <c r="Y415" s="4" t="str">
        <f>IF(R415="C",MIN(30,IF(COUNTIFS(B:B,B415,W:W,"가1")=1,25,IF(COUNTIFS(B:B,B415,W:W,"가1")&gt;=2,30,0))+IF(COUNTIFS(B:B,B415,W:W,"나1")&gt;=4,30,IF(COUNTIFS(B:B,B415,W:W,"나1")=3,26,IF(COUNTIFS(B:B,B415,W:W,"나1")=2,22,IF(COUNTIFS(B:B,B415,W:W,"나1")=1,18,0)))))+MIN(30,IF(COUNTIFS(B:B,B415,W:W,"가2")=1,25,IF(COUNTIFS(B:B,B415,W:W,"가2")&gt;=2,30,0))+IF(COUNTIFS(B:B,B415,W:W,"나2")=3,30,IF(COUNTIFS(B:B,B415,W:W,"나2")=2,25,IF(COUNTIFS(B:B,B415,W:W,"나2")=1,20,0)))),"비해당분야")</f>
        <v>비해당분야</v>
      </c>
      <c r="Z415" s="4" t="str">
        <f>IF(R415="C",VLOOKUP(K415,'[1]자격증 backdata'!A:F,6,0),"비해당분야")</f>
        <v>비해당분야</v>
      </c>
      <c r="AA415" s="4" t="str">
        <f>IF(R415="C",SUMIF(B:B,B415,Z:Z),"비해당분야")</f>
        <v>비해당분야</v>
      </c>
      <c r="AB415" s="4" t="str">
        <f>IF(R415="C",SUM(Y415,AA415),"비해당분야")</f>
        <v>비해당분야</v>
      </c>
      <c r="AC415" s="4">
        <f>IF(R415="C",AB415,X415)</f>
        <v>18</v>
      </c>
      <c r="AD415" s="4">
        <f>VLOOKUP(K415,'[1]자격증 backdata'!A:D,4,0)</f>
        <v>0</v>
      </c>
      <c r="AE415" s="4">
        <f>IF(_xlfn.MAXIFS(AD:AD,B:B,B415)&gt;10,10,_xlfn.MAXIFS(AD:AD,B:B,B415))</f>
        <v>5</v>
      </c>
      <c r="AG415" s="5" t="str">
        <f>VLOOKUP(K415,'[1]자격증 backdata'!A:C,3,0)</f>
        <v>H</v>
      </c>
      <c r="AH415" s="5">
        <f>COUNTIFS($B:$B,$B415,$AG:$AG,AH$1)</f>
        <v>0</v>
      </c>
      <c r="AI415" s="5">
        <f>COUNTIFS($B:$B,$B415,$AG:$AG,AI$1)</f>
        <v>0</v>
      </c>
      <c r="AJ415" s="5">
        <f>COUNTIFS($B:$B,$B415,$AG:$AG,AJ$1)</f>
        <v>0</v>
      </c>
      <c r="AK415" s="5">
        <f>COUNTIFS($B:$B,$B415,$AG:$AG,AK$1)</f>
        <v>0</v>
      </c>
      <c r="AL415" s="5">
        <f>COUNTIFS($B:$B,$B415,$AG:$AG,AL$1)</f>
        <v>0</v>
      </c>
      <c r="AM415" s="5">
        <f>COUNTIFS($B:$B,$B415,$AG:$AG,AM$1)</f>
        <v>1</v>
      </c>
      <c r="AN415" s="5">
        <f>COUNTIFS($B:$B,$B415,$AG:$AG,AN$1)</f>
        <v>1</v>
      </c>
      <c r="AO415" s="5">
        <f>COUNTIFS($B:$B,$B415,$AG:$AG,AO$1)</f>
        <v>1</v>
      </c>
      <c r="AP415" s="5">
        <f>COUNTIFS($B:$B,$B415,$AG:$AG,AP$1)</f>
        <v>0</v>
      </c>
      <c r="AQ415" s="5">
        <f>COUNTIFS($B:$B,$B415,$AG:$AG,AQ$1)</f>
        <v>0</v>
      </c>
      <c r="AR415" s="5">
        <f>COUNTIFS($B:$B,$B415,$AG:$AG,AR$1)</f>
        <v>0</v>
      </c>
      <c r="AS415" s="5">
        <f>COUNTIFS($B:$B,$B415,$AG:$AG,AS$1)</f>
        <v>0</v>
      </c>
      <c r="AT415" s="5">
        <f>COUNTIFS($B:$B,$B415,$AG:$AG,AT$1)</f>
        <v>1</v>
      </c>
      <c r="AU415" s="5">
        <f>COUNTIFS($B:$B,$B415,$AG:$AG,AU$1)</f>
        <v>0</v>
      </c>
    </row>
    <row r="416" spans="1:47" ht="15" customHeight="1" x14ac:dyDescent="0.35">
      <c r="A416" s="3">
        <f>IF(B415=B416,A415,A415+1)</f>
        <v>136</v>
      </c>
      <c r="B416" s="3" t="s">
        <v>5618</v>
      </c>
      <c r="C416" s="3" t="s">
        <v>5617</v>
      </c>
      <c r="D416" s="3" t="s">
        <v>3044</v>
      </c>
      <c r="E416" s="3" t="s">
        <v>3043</v>
      </c>
      <c r="F416" s="4" t="s">
        <v>7</v>
      </c>
      <c r="G416" s="4" t="s">
        <v>8</v>
      </c>
      <c r="H416" s="4" t="s">
        <v>7</v>
      </c>
      <c r="I416" s="3">
        <v>1</v>
      </c>
      <c r="J416" s="3" t="s">
        <v>69</v>
      </c>
      <c r="K416" s="3" t="s">
        <v>3065</v>
      </c>
      <c r="L416" s="3" t="s">
        <v>36</v>
      </c>
      <c r="M416" s="3" t="s">
        <v>5619</v>
      </c>
      <c r="N416" s="3" t="s">
        <v>1201</v>
      </c>
      <c r="P416" s="3" t="s">
        <v>669</v>
      </c>
      <c r="Q416" s="3" t="s">
        <v>1475</v>
      </c>
      <c r="R416" s="3" t="s">
        <v>2434</v>
      </c>
      <c r="S416" s="2" t="str">
        <f>IF(P416="심사불필요","-",VLOOKUP(K416,'[1]자격증 backdata'!A:G,7,0))</f>
        <v>-</v>
      </c>
      <c r="T416" s="2" t="str">
        <f>IF(S416="-","-",IF(COUNTIFS(B:B,B416,S:S,"필수")&gt;0,"자격요건충족","확인필요"))</f>
        <v>-</v>
      </c>
      <c r="U416" s="2"/>
      <c r="W416" s="2">
        <f>IF(Q416="4급","심사불필요",VLOOKUP(K416,'[1]자격증 backdata'!A:B,2,0))</f>
        <v>0</v>
      </c>
      <c r="X416" s="3">
        <f>IF(R416="A", MIN(20, SUMIFS(W:W, B:B, B416, R:R, "A")),IF(R416="B", MIN(30, SUMIFS(W:W, B:B, B416, R:R, "B")),"비해당분야"))</f>
        <v>4</v>
      </c>
      <c r="Y416" s="3" t="str">
        <f>IF(R416="C",MIN(30,IF(COUNTIFS(B:B,B416,W:W,"가1")=1,25,IF(COUNTIFS(B:B,B416,W:W,"가1")&gt;=2,30,0))+IF(COUNTIFS(B:B,B416,W:W,"나1")&gt;=4,30,IF(COUNTIFS(B:B,B416,W:W,"나1")=3,26,IF(COUNTIFS(B:B,B416,W:W,"나1")=2,22,IF(COUNTIFS(B:B,B416,W:W,"나1")=1,18,0)))))+MIN(30,IF(COUNTIFS(B:B,B416,W:W,"가2")=1,25,IF(COUNTIFS(B:B,B416,W:W,"가2")&gt;=2,30,0))+IF(COUNTIFS(B:B,B416,W:W,"나2")=3,30,IF(COUNTIFS(B:B,B416,W:W,"나2")=2,25,IF(COUNTIFS(B:B,B416,W:W,"나2")=1,20,0)))),"비해당분야")</f>
        <v>비해당분야</v>
      </c>
      <c r="Z416" s="3" t="str">
        <f>IF(R416="C",VLOOKUP(K416,'[1]자격증 backdata'!A:F,6,0),"비해당분야")</f>
        <v>비해당분야</v>
      </c>
      <c r="AA416" s="3" t="str">
        <f>IF(R416="C",SUMIF(B:B,B416,Z:Z),"비해당분야")</f>
        <v>비해당분야</v>
      </c>
      <c r="AB416" s="3" t="str">
        <f>IF(R416="C",SUM(Y416,AA416),"비해당분야")</f>
        <v>비해당분야</v>
      </c>
      <c r="AC416" s="3">
        <f>IF(R416="C",AB416,X416)</f>
        <v>4</v>
      </c>
      <c r="AD416" s="3">
        <f>VLOOKUP(K416,'[1]자격증 backdata'!A:D,4,0)</f>
        <v>5</v>
      </c>
      <c r="AE416" s="3">
        <f>IF(_xlfn.MAXIFS(AD:AD,B:B,B416)&gt;10,10,_xlfn.MAXIFS(AD:AD,B:B,B416))</f>
        <v>5</v>
      </c>
      <c r="AG416" s="2">
        <f>VLOOKUP(K416,'[1]자격증 backdata'!A:C,3,0)</f>
        <v>0</v>
      </c>
      <c r="AH416" s="2">
        <f>COUNTIFS($B:$B,$B416,$AG:$AG,AH$1)</f>
        <v>0</v>
      </c>
      <c r="AI416" s="2">
        <f>COUNTIFS($B:$B,$B416,$AG:$AG,AI$1)</f>
        <v>0</v>
      </c>
      <c r="AJ416" s="2">
        <f>COUNTIFS($B:$B,$B416,$AG:$AG,AJ$1)</f>
        <v>0</v>
      </c>
      <c r="AK416" s="2">
        <f>COUNTIFS($B:$B,$B416,$AG:$AG,AK$1)</f>
        <v>0</v>
      </c>
      <c r="AL416" s="2">
        <f>COUNTIFS($B:$B,$B416,$AG:$AG,AL$1)</f>
        <v>0</v>
      </c>
      <c r="AM416" s="2">
        <f>COUNTIFS($B:$B,$B416,$AG:$AG,AM$1)</f>
        <v>0</v>
      </c>
      <c r="AN416" s="2">
        <f>COUNTIFS($B:$B,$B416,$AG:$AG,AN$1)</f>
        <v>0</v>
      </c>
      <c r="AO416" s="2">
        <f>COUNTIFS($B:$B,$B416,$AG:$AG,AO$1)</f>
        <v>0</v>
      </c>
      <c r="AP416" s="2">
        <f>COUNTIFS($B:$B,$B416,$AG:$AG,AP$1)</f>
        <v>0</v>
      </c>
      <c r="AQ416" s="2">
        <f>COUNTIFS($B:$B,$B416,$AG:$AG,AQ$1)</f>
        <v>0</v>
      </c>
      <c r="AR416" s="2">
        <f>COUNTIFS($B:$B,$B416,$AG:$AG,AR$1)</f>
        <v>0</v>
      </c>
      <c r="AS416" s="2">
        <f>COUNTIFS($B:$B,$B416,$AG:$AG,AS$1)</f>
        <v>0</v>
      </c>
      <c r="AT416" s="2">
        <f>COUNTIFS($B:$B,$B416,$AG:$AG,AT$1)</f>
        <v>1</v>
      </c>
      <c r="AU416" s="2">
        <f>COUNTIFS($B:$B,$B416,$AG:$AG,AU$1)</f>
        <v>0</v>
      </c>
    </row>
    <row r="417" spans="1:47" ht="15" customHeight="1" x14ac:dyDescent="0.35">
      <c r="A417" s="7">
        <f>IF(B416=B417,A416,A416+1)</f>
        <v>136</v>
      </c>
      <c r="B417" s="7" t="s">
        <v>5618</v>
      </c>
      <c r="C417" s="7" t="s">
        <v>5617</v>
      </c>
      <c r="D417" s="7" t="s">
        <v>3044</v>
      </c>
      <c r="E417" s="7" t="s">
        <v>3043</v>
      </c>
      <c r="F417" s="4" t="s">
        <v>7</v>
      </c>
      <c r="G417" s="4" t="s">
        <v>8</v>
      </c>
      <c r="H417" s="4" t="s">
        <v>7</v>
      </c>
      <c r="I417" s="3">
        <v>2</v>
      </c>
      <c r="J417" s="3" t="s">
        <v>106</v>
      </c>
      <c r="K417" s="3" t="s">
        <v>3057</v>
      </c>
      <c r="L417" s="3" t="s">
        <v>55</v>
      </c>
      <c r="M417" s="3" t="s">
        <v>5616</v>
      </c>
      <c r="N417" s="3" t="s">
        <v>2752</v>
      </c>
      <c r="P417" s="3" t="s">
        <v>669</v>
      </c>
      <c r="Q417" s="3" t="s">
        <v>1475</v>
      </c>
      <c r="R417" s="3" t="s">
        <v>2434</v>
      </c>
      <c r="S417" s="2" t="str">
        <f>IF(P417="심사불필요","-",VLOOKUP(K417,'[1]자격증 backdata'!A:G,7,0))</f>
        <v>-</v>
      </c>
      <c r="T417" s="2" t="str">
        <f>IF(S417="-","-",IF(COUNTIFS(B:B,B417,S:S,"필수")&gt;0,"자격요건충족","확인필요"))</f>
        <v>-</v>
      </c>
      <c r="U417" s="2"/>
      <c r="W417" s="2">
        <f>IF(Q417="4급","심사불필요",VLOOKUP(K417,'[1]자격증 backdata'!A:B,2,0))</f>
        <v>4</v>
      </c>
      <c r="X417" s="3">
        <f>IF(R417="A", MIN(20, SUMIFS(W:W, B:B, B417, R:R, "A")),IF(R417="B", MIN(30, SUMIFS(W:W, B:B, B417, R:R, "B")),"비해당분야"))</f>
        <v>4</v>
      </c>
      <c r="Y417" s="3" t="str">
        <f>IF(R417="C",MIN(30,IF(COUNTIFS(B:B,B417,W:W,"가1")=1,25,IF(COUNTIFS(B:B,B417,W:W,"가1")&gt;=2,30,0))+IF(COUNTIFS(B:B,B417,W:W,"나1")&gt;=4,30,IF(COUNTIFS(B:B,B417,W:W,"나1")=3,26,IF(COUNTIFS(B:B,B417,W:W,"나1")=2,22,IF(COUNTIFS(B:B,B417,W:W,"나1")=1,18,0)))))+MIN(30,IF(COUNTIFS(B:B,B417,W:W,"가2")=1,25,IF(COUNTIFS(B:B,B417,W:W,"가2")&gt;=2,30,0))+IF(COUNTIFS(B:B,B417,W:W,"나2")=3,30,IF(COUNTIFS(B:B,B417,W:W,"나2")=2,25,IF(COUNTIFS(B:B,B417,W:W,"나2")=1,20,0)))),"비해당분야")</f>
        <v>비해당분야</v>
      </c>
      <c r="Z417" s="3" t="str">
        <f>IF(R417="C",VLOOKUP(K417,'[1]자격증 backdata'!A:F,6,0),"비해당분야")</f>
        <v>비해당분야</v>
      </c>
      <c r="AA417" s="3" t="str">
        <f>IF(R417="C",SUMIF(B:B,B417,Z:Z),"비해당분야")</f>
        <v>비해당분야</v>
      </c>
      <c r="AB417" s="3" t="str">
        <f>IF(R417="C",SUM(Y417,AA417),"비해당분야")</f>
        <v>비해당분야</v>
      </c>
      <c r="AC417" s="3">
        <f>IF(R417="C",AB417,X417)</f>
        <v>4</v>
      </c>
      <c r="AD417" s="3">
        <f>VLOOKUP(K417,'[1]자격증 backdata'!A:D,4,0)</f>
        <v>0</v>
      </c>
      <c r="AE417" s="3">
        <f>IF(_xlfn.MAXIFS(AD:AD,B:B,B417)&gt;10,10,_xlfn.MAXIFS(AD:AD,B:B,B417))</f>
        <v>5</v>
      </c>
      <c r="AG417" s="2" t="str">
        <f>VLOOKUP(K417,'[1]자격증 backdata'!A:C,3,0)</f>
        <v>M</v>
      </c>
      <c r="AH417" s="2">
        <f>COUNTIFS($B:$B,$B417,$AG:$AG,AH$1)</f>
        <v>0</v>
      </c>
      <c r="AI417" s="2">
        <f>COUNTIFS($B:$B,$B417,$AG:$AG,AI$1)</f>
        <v>0</v>
      </c>
      <c r="AJ417" s="2">
        <f>COUNTIFS($B:$B,$B417,$AG:$AG,AJ$1)</f>
        <v>0</v>
      </c>
      <c r="AK417" s="2">
        <f>COUNTIFS($B:$B,$B417,$AG:$AG,AK$1)</f>
        <v>0</v>
      </c>
      <c r="AL417" s="2">
        <f>COUNTIFS($B:$B,$B417,$AG:$AG,AL$1)</f>
        <v>0</v>
      </c>
      <c r="AM417" s="2">
        <f>COUNTIFS($B:$B,$B417,$AG:$AG,AM$1)</f>
        <v>0</v>
      </c>
      <c r="AN417" s="2">
        <f>COUNTIFS($B:$B,$B417,$AG:$AG,AN$1)</f>
        <v>0</v>
      </c>
      <c r="AO417" s="2">
        <f>COUNTIFS($B:$B,$B417,$AG:$AG,AO$1)</f>
        <v>0</v>
      </c>
      <c r="AP417" s="2">
        <f>COUNTIFS($B:$B,$B417,$AG:$AG,AP$1)</f>
        <v>0</v>
      </c>
      <c r="AQ417" s="2">
        <f>COUNTIFS($B:$B,$B417,$AG:$AG,AQ$1)</f>
        <v>0</v>
      </c>
      <c r="AR417" s="2">
        <f>COUNTIFS($B:$B,$B417,$AG:$AG,AR$1)</f>
        <v>0</v>
      </c>
      <c r="AS417" s="2">
        <f>COUNTIFS($B:$B,$B417,$AG:$AG,AS$1)</f>
        <v>0</v>
      </c>
      <c r="AT417" s="2">
        <f>COUNTIFS($B:$B,$B417,$AG:$AG,AT$1)</f>
        <v>1</v>
      </c>
      <c r="AU417" s="2">
        <f>COUNTIFS($B:$B,$B417,$AG:$AG,AU$1)</f>
        <v>0</v>
      </c>
    </row>
    <row r="418" spans="1:47" ht="15" customHeight="1" x14ac:dyDescent="0.35">
      <c r="A418" s="4">
        <f>IF(B417=B418,A417,A417+1)</f>
        <v>137</v>
      </c>
      <c r="B418" s="4" t="s">
        <v>5614</v>
      </c>
      <c r="C418" s="4" t="s">
        <v>5613</v>
      </c>
      <c r="D418" s="4" t="s">
        <v>3044</v>
      </c>
      <c r="E418" s="4" t="s">
        <v>3043</v>
      </c>
      <c r="F418" s="4" t="s">
        <v>7</v>
      </c>
      <c r="G418" s="4" t="s">
        <v>8</v>
      </c>
      <c r="H418" s="4" t="s">
        <v>7</v>
      </c>
      <c r="I418" s="4">
        <v>1</v>
      </c>
      <c r="J418" s="4" t="s">
        <v>69</v>
      </c>
      <c r="K418" s="4" t="s">
        <v>3065</v>
      </c>
      <c r="L418" s="4" t="s">
        <v>36</v>
      </c>
      <c r="M418" s="4" t="s">
        <v>5615</v>
      </c>
      <c r="N418" s="4" t="s">
        <v>1893</v>
      </c>
      <c r="P418" s="4" t="s">
        <v>669</v>
      </c>
      <c r="Q418" s="4" t="s">
        <v>1475</v>
      </c>
      <c r="R418" s="4" t="s">
        <v>2434</v>
      </c>
      <c r="S418" s="5" t="str">
        <f>IF(P418="심사불필요","-",VLOOKUP(K418,'[1]자격증 backdata'!A:G,7,0))</f>
        <v>-</v>
      </c>
      <c r="T418" s="5" t="str">
        <f>IF(S418="-","-",IF(COUNTIFS(B:B,B418,S:S,"필수")&gt;0,"자격요건충족","확인필요"))</f>
        <v>-</v>
      </c>
      <c r="U418" s="5"/>
      <c r="W418" s="5">
        <f>IF(Q418="4급","심사불필요",VLOOKUP(K418,'[1]자격증 backdata'!A:B,2,0))</f>
        <v>0</v>
      </c>
      <c r="X418" s="4">
        <f>IF(R418="A", MIN(20, SUMIFS(W:W, B:B, B418, R:R, "A")),IF(R418="B", MIN(30, SUMIFS(W:W, B:B, B418, R:R, "B")),"비해당분야"))</f>
        <v>4</v>
      </c>
      <c r="Y418" s="4" t="str">
        <f>IF(R418="C",MIN(30,IF(COUNTIFS(B:B,B418,W:W,"가1")=1,25,IF(COUNTIFS(B:B,B418,W:W,"가1")&gt;=2,30,0))+IF(COUNTIFS(B:B,B418,W:W,"나1")&gt;=4,30,IF(COUNTIFS(B:B,B418,W:W,"나1")=3,26,IF(COUNTIFS(B:B,B418,W:W,"나1")=2,22,IF(COUNTIFS(B:B,B418,W:W,"나1")=1,18,0)))))+MIN(30,IF(COUNTIFS(B:B,B418,W:W,"가2")=1,25,IF(COUNTIFS(B:B,B418,W:W,"가2")&gt;=2,30,0))+IF(COUNTIFS(B:B,B418,W:W,"나2")=3,30,IF(COUNTIFS(B:B,B418,W:W,"나2")=2,25,IF(COUNTIFS(B:B,B418,W:W,"나2")=1,20,0)))),"비해당분야")</f>
        <v>비해당분야</v>
      </c>
      <c r="Z418" s="4" t="str">
        <f>IF(R418="C",VLOOKUP(K418,'[1]자격증 backdata'!A:F,6,0),"비해당분야")</f>
        <v>비해당분야</v>
      </c>
      <c r="AA418" s="4" t="str">
        <f>IF(R418="C",SUMIF(B:B,B418,Z:Z),"비해당분야")</f>
        <v>비해당분야</v>
      </c>
      <c r="AB418" s="4" t="str">
        <f>IF(R418="C",SUM(Y418,AA418),"비해당분야")</f>
        <v>비해당분야</v>
      </c>
      <c r="AC418" s="4">
        <f>IF(R418="C",AB418,X418)</f>
        <v>4</v>
      </c>
      <c r="AD418" s="4">
        <f>VLOOKUP(K418,'[1]자격증 backdata'!A:D,4,0)</f>
        <v>5</v>
      </c>
      <c r="AE418" s="4">
        <f>IF(_xlfn.MAXIFS(AD:AD,B:B,B418)&gt;10,10,_xlfn.MAXIFS(AD:AD,B:B,B418))</f>
        <v>5</v>
      </c>
      <c r="AG418" s="5">
        <f>VLOOKUP(K418,'[1]자격증 backdata'!A:C,3,0)</f>
        <v>0</v>
      </c>
      <c r="AH418" s="5">
        <f>COUNTIFS($B:$B,$B418,$AG:$AG,AH$1)</f>
        <v>0</v>
      </c>
      <c r="AI418" s="5">
        <f>COUNTIFS($B:$B,$B418,$AG:$AG,AI$1)</f>
        <v>0</v>
      </c>
      <c r="AJ418" s="5">
        <f>COUNTIFS($B:$B,$B418,$AG:$AG,AJ$1)</f>
        <v>0</v>
      </c>
      <c r="AK418" s="5">
        <f>COUNTIFS($B:$B,$B418,$AG:$AG,AK$1)</f>
        <v>0</v>
      </c>
      <c r="AL418" s="5">
        <f>COUNTIFS($B:$B,$B418,$AG:$AG,AL$1)</f>
        <v>0</v>
      </c>
      <c r="AM418" s="5">
        <f>COUNTIFS($B:$B,$B418,$AG:$AG,AM$1)</f>
        <v>0</v>
      </c>
      <c r="AN418" s="5">
        <f>COUNTIFS($B:$B,$B418,$AG:$AG,AN$1)</f>
        <v>0</v>
      </c>
      <c r="AO418" s="5">
        <f>COUNTIFS($B:$B,$B418,$AG:$AG,AO$1)</f>
        <v>0</v>
      </c>
      <c r="AP418" s="5">
        <f>COUNTIFS($B:$B,$B418,$AG:$AG,AP$1)</f>
        <v>0</v>
      </c>
      <c r="AQ418" s="5">
        <f>COUNTIFS($B:$B,$B418,$AG:$AG,AQ$1)</f>
        <v>0</v>
      </c>
      <c r="AR418" s="5">
        <f>COUNTIFS($B:$B,$B418,$AG:$AG,AR$1)</f>
        <v>0</v>
      </c>
      <c r="AS418" s="5">
        <f>COUNTIFS($B:$B,$B418,$AG:$AG,AS$1)</f>
        <v>0</v>
      </c>
      <c r="AT418" s="5">
        <f>COUNTIFS($B:$B,$B418,$AG:$AG,AT$1)</f>
        <v>1</v>
      </c>
      <c r="AU418" s="5">
        <f>COUNTIFS($B:$B,$B418,$AG:$AG,AU$1)</f>
        <v>0</v>
      </c>
    </row>
    <row r="419" spans="1:47" ht="15" customHeight="1" x14ac:dyDescent="0.35">
      <c r="A419" s="6">
        <f>IF(B418=B419,A418,A418+1)</f>
        <v>137</v>
      </c>
      <c r="B419" s="6" t="s">
        <v>5614</v>
      </c>
      <c r="C419" s="6" t="s">
        <v>5613</v>
      </c>
      <c r="D419" s="6" t="s">
        <v>3044</v>
      </c>
      <c r="E419" s="6" t="s">
        <v>3043</v>
      </c>
      <c r="F419" s="4" t="s">
        <v>7</v>
      </c>
      <c r="G419" s="4" t="s">
        <v>8</v>
      </c>
      <c r="H419" s="4" t="s">
        <v>7</v>
      </c>
      <c r="I419" s="4">
        <v>2</v>
      </c>
      <c r="J419" s="4" t="s">
        <v>106</v>
      </c>
      <c r="K419" s="4" t="s">
        <v>3057</v>
      </c>
      <c r="L419" s="4" t="s">
        <v>55</v>
      </c>
      <c r="M419" s="4" t="s">
        <v>5612</v>
      </c>
      <c r="N419" s="4" t="s">
        <v>3440</v>
      </c>
      <c r="P419" s="4" t="s">
        <v>669</v>
      </c>
      <c r="Q419" s="4" t="s">
        <v>1475</v>
      </c>
      <c r="R419" s="4" t="s">
        <v>2434</v>
      </c>
      <c r="S419" s="5" t="str">
        <f>IF(P419="심사불필요","-",VLOOKUP(K419,'[1]자격증 backdata'!A:G,7,0))</f>
        <v>-</v>
      </c>
      <c r="T419" s="5" t="str">
        <f>IF(S419="-","-",IF(COUNTIFS(B:B,B419,S:S,"필수")&gt;0,"자격요건충족","확인필요"))</f>
        <v>-</v>
      </c>
      <c r="U419" s="5"/>
      <c r="W419" s="5">
        <f>IF(Q419="4급","심사불필요",VLOOKUP(K419,'[1]자격증 backdata'!A:B,2,0))</f>
        <v>4</v>
      </c>
      <c r="X419" s="4">
        <f>IF(R419="A", MIN(20, SUMIFS(W:W, B:B, B419, R:R, "A")),IF(R419="B", MIN(30, SUMIFS(W:W, B:B, B419, R:R, "B")),"비해당분야"))</f>
        <v>4</v>
      </c>
      <c r="Y419" s="4" t="str">
        <f>IF(R419="C",MIN(30,IF(COUNTIFS(B:B,B419,W:W,"가1")=1,25,IF(COUNTIFS(B:B,B419,W:W,"가1")&gt;=2,30,0))+IF(COUNTIFS(B:B,B419,W:W,"나1")&gt;=4,30,IF(COUNTIFS(B:B,B419,W:W,"나1")=3,26,IF(COUNTIFS(B:B,B419,W:W,"나1")=2,22,IF(COUNTIFS(B:B,B419,W:W,"나1")=1,18,0)))))+MIN(30,IF(COUNTIFS(B:B,B419,W:W,"가2")=1,25,IF(COUNTIFS(B:B,B419,W:W,"가2")&gt;=2,30,0))+IF(COUNTIFS(B:B,B419,W:W,"나2")=3,30,IF(COUNTIFS(B:B,B419,W:W,"나2")=2,25,IF(COUNTIFS(B:B,B419,W:W,"나2")=1,20,0)))),"비해당분야")</f>
        <v>비해당분야</v>
      </c>
      <c r="Z419" s="4" t="str">
        <f>IF(R419="C",VLOOKUP(K419,'[1]자격증 backdata'!A:F,6,0),"비해당분야")</f>
        <v>비해당분야</v>
      </c>
      <c r="AA419" s="4" t="str">
        <f>IF(R419="C",SUMIF(B:B,B419,Z:Z),"비해당분야")</f>
        <v>비해당분야</v>
      </c>
      <c r="AB419" s="4" t="str">
        <f>IF(R419="C",SUM(Y419,AA419),"비해당분야")</f>
        <v>비해당분야</v>
      </c>
      <c r="AC419" s="4">
        <f>IF(R419="C",AB419,X419)</f>
        <v>4</v>
      </c>
      <c r="AD419" s="4">
        <f>VLOOKUP(K419,'[1]자격증 backdata'!A:D,4,0)</f>
        <v>0</v>
      </c>
      <c r="AE419" s="4">
        <f>IF(_xlfn.MAXIFS(AD:AD,B:B,B419)&gt;10,10,_xlfn.MAXIFS(AD:AD,B:B,B419))</f>
        <v>5</v>
      </c>
      <c r="AG419" s="5" t="str">
        <f>VLOOKUP(K419,'[1]자격증 backdata'!A:C,3,0)</f>
        <v>M</v>
      </c>
      <c r="AH419" s="5">
        <f>COUNTIFS($B:$B,$B419,$AG:$AG,AH$1)</f>
        <v>0</v>
      </c>
      <c r="AI419" s="5">
        <f>COUNTIFS($B:$B,$B419,$AG:$AG,AI$1)</f>
        <v>0</v>
      </c>
      <c r="AJ419" s="5">
        <f>COUNTIFS($B:$B,$B419,$AG:$AG,AJ$1)</f>
        <v>0</v>
      </c>
      <c r="AK419" s="5">
        <f>COUNTIFS($B:$B,$B419,$AG:$AG,AK$1)</f>
        <v>0</v>
      </c>
      <c r="AL419" s="5">
        <f>COUNTIFS($B:$B,$B419,$AG:$AG,AL$1)</f>
        <v>0</v>
      </c>
      <c r="AM419" s="5">
        <f>COUNTIFS($B:$B,$B419,$AG:$AG,AM$1)</f>
        <v>0</v>
      </c>
      <c r="AN419" s="5">
        <f>COUNTIFS($B:$B,$B419,$AG:$AG,AN$1)</f>
        <v>0</v>
      </c>
      <c r="AO419" s="5">
        <f>COUNTIFS($B:$B,$B419,$AG:$AG,AO$1)</f>
        <v>0</v>
      </c>
      <c r="AP419" s="5">
        <f>COUNTIFS($B:$B,$B419,$AG:$AG,AP$1)</f>
        <v>0</v>
      </c>
      <c r="AQ419" s="5">
        <f>COUNTIFS($B:$B,$B419,$AG:$AG,AQ$1)</f>
        <v>0</v>
      </c>
      <c r="AR419" s="5">
        <f>COUNTIFS($B:$B,$B419,$AG:$AG,AR$1)</f>
        <v>0</v>
      </c>
      <c r="AS419" s="5">
        <f>COUNTIFS($B:$B,$B419,$AG:$AG,AS$1)</f>
        <v>0</v>
      </c>
      <c r="AT419" s="5">
        <f>COUNTIFS($B:$B,$B419,$AG:$AG,AT$1)</f>
        <v>1</v>
      </c>
      <c r="AU419" s="5">
        <f>COUNTIFS($B:$B,$B419,$AG:$AG,AU$1)</f>
        <v>0</v>
      </c>
    </row>
    <row r="420" spans="1:47" ht="15" customHeight="1" x14ac:dyDescent="0.35">
      <c r="A420" s="3">
        <f>IF(B419=B420,A419,A419+1)</f>
        <v>138</v>
      </c>
      <c r="B420" s="3" t="s">
        <v>5606</v>
      </c>
      <c r="C420" s="3" t="s">
        <v>5605</v>
      </c>
      <c r="D420" s="3" t="s">
        <v>3044</v>
      </c>
      <c r="E420" s="3" t="s">
        <v>3043</v>
      </c>
      <c r="F420" s="4" t="s">
        <v>7</v>
      </c>
      <c r="G420" s="4" t="s">
        <v>8</v>
      </c>
      <c r="H420" s="4" t="s">
        <v>7</v>
      </c>
      <c r="I420" s="3">
        <v>1</v>
      </c>
      <c r="J420" s="3" t="s">
        <v>106</v>
      </c>
      <c r="K420" s="3" t="s">
        <v>3057</v>
      </c>
      <c r="L420" s="3" t="s">
        <v>55</v>
      </c>
      <c r="M420" s="3" t="s">
        <v>5611</v>
      </c>
      <c r="N420" s="3" t="s">
        <v>1512</v>
      </c>
      <c r="P420" s="3" t="s">
        <v>669</v>
      </c>
      <c r="Q420" s="3" t="s">
        <v>1475</v>
      </c>
      <c r="R420" s="3" t="s">
        <v>2434</v>
      </c>
      <c r="S420" s="2" t="str">
        <f>IF(P420="심사불필요","-",VLOOKUP(K420,'[1]자격증 backdata'!A:G,7,0))</f>
        <v>-</v>
      </c>
      <c r="T420" s="2" t="str">
        <f>IF(S420="-","-",IF(COUNTIFS(B:B,B420,S:S,"필수")&gt;0,"자격요건충족","확인필요"))</f>
        <v>-</v>
      </c>
      <c r="U420" s="2"/>
      <c r="W420" s="2">
        <f>IF(Q420="4급","심사불필요",VLOOKUP(K420,'[1]자격증 backdata'!A:B,2,0))</f>
        <v>4</v>
      </c>
      <c r="X420" s="3">
        <f>IF(R420="A", MIN(20, SUMIFS(W:W, B:B, B420, R:R, "A")),IF(R420="B", MIN(30, SUMIFS(W:W, B:B, B420, R:R, "B")),"비해당분야"))</f>
        <v>14</v>
      </c>
      <c r="Y420" s="3" t="str">
        <f>IF(R420="C",MIN(30,IF(COUNTIFS(B:B,B420,W:W,"가1")=1,25,IF(COUNTIFS(B:B,B420,W:W,"가1")&gt;=2,30,0))+IF(COUNTIFS(B:B,B420,W:W,"나1")&gt;=4,30,IF(COUNTIFS(B:B,B420,W:W,"나1")=3,26,IF(COUNTIFS(B:B,B420,W:W,"나1")=2,22,IF(COUNTIFS(B:B,B420,W:W,"나1")=1,18,0)))))+MIN(30,IF(COUNTIFS(B:B,B420,W:W,"가2")=1,25,IF(COUNTIFS(B:B,B420,W:W,"가2")&gt;=2,30,0))+IF(COUNTIFS(B:B,B420,W:W,"나2")=3,30,IF(COUNTIFS(B:B,B420,W:W,"나2")=2,25,IF(COUNTIFS(B:B,B420,W:W,"나2")=1,20,0)))),"비해당분야")</f>
        <v>비해당분야</v>
      </c>
      <c r="Z420" s="3" t="str">
        <f>IF(R420="C",VLOOKUP(K420,'[1]자격증 backdata'!A:F,6,0),"비해당분야")</f>
        <v>비해당분야</v>
      </c>
      <c r="AA420" s="3" t="str">
        <f>IF(R420="C",SUMIF(B:B,B420,Z:Z),"비해당분야")</f>
        <v>비해당분야</v>
      </c>
      <c r="AB420" s="3" t="str">
        <f>IF(R420="C",SUM(Y420,AA420),"비해당분야")</f>
        <v>비해당분야</v>
      </c>
      <c r="AC420" s="3">
        <f>IF(R420="C",AB420,X420)</f>
        <v>14</v>
      </c>
      <c r="AD420" s="3">
        <f>VLOOKUP(K420,'[1]자격증 backdata'!A:D,4,0)</f>
        <v>0</v>
      </c>
      <c r="AE420" s="3">
        <f>IF(_xlfn.MAXIFS(AD:AD,B:B,B420)&gt;10,10,_xlfn.MAXIFS(AD:AD,B:B,B420))</f>
        <v>5</v>
      </c>
      <c r="AG420" s="2" t="str">
        <f>VLOOKUP(K420,'[1]자격증 backdata'!A:C,3,0)</f>
        <v>M</v>
      </c>
      <c r="AH420" s="2">
        <f>COUNTIFS($B:$B,$B420,$AG:$AG,AH$1)</f>
        <v>0</v>
      </c>
      <c r="AI420" s="2">
        <f>COUNTIFS($B:$B,$B420,$AG:$AG,AI$1)</f>
        <v>0</v>
      </c>
      <c r="AJ420" s="2">
        <f>COUNTIFS($B:$B,$B420,$AG:$AG,AJ$1)</f>
        <v>0</v>
      </c>
      <c r="AK420" s="2">
        <f>COUNTIFS($B:$B,$B420,$AG:$AG,AK$1)</f>
        <v>0</v>
      </c>
      <c r="AL420" s="2">
        <f>COUNTIFS($B:$B,$B420,$AG:$AG,AL$1)</f>
        <v>0</v>
      </c>
      <c r="AM420" s="2">
        <f>COUNTIFS($B:$B,$B420,$AG:$AG,AM$1)</f>
        <v>0</v>
      </c>
      <c r="AN420" s="2">
        <f>COUNTIFS($B:$B,$B420,$AG:$AG,AN$1)</f>
        <v>0</v>
      </c>
      <c r="AO420" s="2">
        <f>COUNTIFS($B:$B,$B420,$AG:$AG,AO$1)</f>
        <v>0</v>
      </c>
      <c r="AP420" s="2">
        <f>COUNTIFS($B:$B,$B420,$AG:$AG,AP$1)</f>
        <v>1</v>
      </c>
      <c r="AQ420" s="2">
        <f>COUNTIFS($B:$B,$B420,$AG:$AG,AQ$1)</f>
        <v>1</v>
      </c>
      <c r="AR420" s="2">
        <f>COUNTIFS($B:$B,$B420,$AG:$AG,AR$1)</f>
        <v>0</v>
      </c>
      <c r="AS420" s="2">
        <f>COUNTIFS($B:$B,$B420,$AG:$AG,AS$1)</f>
        <v>0</v>
      </c>
      <c r="AT420" s="2">
        <f>COUNTIFS($B:$B,$B420,$AG:$AG,AT$1)</f>
        <v>1</v>
      </c>
      <c r="AU420" s="2">
        <f>COUNTIFS($B:$B,$B420,$AG:$AG,AU$1)</f>
        <v>1</v>
      </c>
    </row>
    <row r="421" spans="1:47" ht="15" customHeight="1" x14ac:dyDescent="0.35">
      <c r="A421" s="7">
        <f>IF(B420=B421,A420,A420+1)</f>
        <v>138</v>
      </c>
      <c r="B421" s="7" t="s">
        <v>5606</v>
      </c>
      <c r="C421" s="7" t="s">
        <v>5605</v>
      </c>
      <c r="D421" s="7" t="s">
        <v>3044</v>
      </c>
      <c r="E421" s="7" t="s">
        <v>3043</v>
      </c>
      <c r="F421" s="4" t="s">
        <v>7</v>
      </c>
      <c r="G421" s="4" t="s">
        <v>8</v>
      </c>
      <c r="H421" s="4" t="s">
        <v>7</v>
      </c>
      <c r="I421" s="3">
        <v>2</v>
      </c>
      <c r="J421" s="3" t="s">
        <v>38</v>
      </c>
      <c r="K421" s="3" t="s">
        <v>3059</v>
      </c>
      <c r="L421" s="3" t="s">
        <v>36</v>
      </c>
      <c r="M421" s="3" t="s">
        <v>5610</v>
      </c>
      <c r="N421" s="3" t="s">
        <v>1368</v>
      </c>
      <c r="P421" s="3" t="s">
        <v>669</v>
      </c>
      <c r="Q421" s="3" t="s">
        <v>1475</v>
      </c>
      <c r="R421" s="3" t="s">
        <v>2434</v>
      </c>
      <c r="S421" s="2" t="str">
        <f>IF(P421="심사불필요","-",VLOOKUP(K421,'[1]자격증 backdata'!A:G,7,0))</f>
        <v>-</v>
      </c>
      <c r="T421" s="2" t="str">
        <f>IF(S421="-","-",IF(COUNTIFS(B:B,B421,S:S,"필수")&gt;0,"자격요건충족","확인필요"))</f>
        <v>-</v>
      </c>
      <c r="U421" s="2"/>
      <c r="W421" s="2">
        <f>IF(Q421="4급","심사불필요",VLOOKUP(K421,'[1]자격증 backdata'!A:B,2,0))</f>
        <v>0</v>
      </c>
      <c r="X421" s="3">
        <f>IF(R421="A", MIN(20, SUMIFS(W:W, B:B, B421, R:R, "A")),IF(R421="B", MIN(30, SUMIFS(W:W, B:B, B421, R:R, "B")),"비해당분야"))</f>
        <v>14</v>
      </c>
      <c r="Y421" s="3" t="str">
        <f>IF(R421="C",MIN(30,IF(COUNTIFS(B:B,B421,W:W,"가1")=1,25,IF(COUNTIFS(B:B,B421,W:W,"가1")&gt;=2,30,0))+IF(COUNTIFS(B:B,B421,W:W,"나1")&gt;=4,30,IF(COUNTIFS(B:B,B421,W:W,"나1")=3,26,IF(COUNTIFS(B:B,B421,W:W,"나1")=2,22,IF(COUNTIFS(B:B,B421,W:W,"나1")=1,18,0)))))+MIN(30,IF(COUNTIFS(B:B,B421,W:W,"가2")=1,25,IF(COUNTIFS(B:B,B421,W:W,"가2")&gt;=2,30,0))+IF(COUNTIFS(B:B,B421,W:W,"나2")=3,30,IF(COUNTIFS(B:B,B421,W:W,"나2")=2,25,IF(COUNTIFS(B:B,B421,W:W,"나2")=1,20,0)))),"비해당분야")</f>
        <v>비해당분야</v>
      </c>
      <c r="Z421" s="3" t="str">
        <f>IF(R421="C",VLOOKUP(K421,'[1]자격증 backdata'!A:F,6,0),"비해당분야")</f>
        <v>비해당분야</v>
      </c>
      <c r="AA421" s="3" t="str">
        <f>IF(R421="C",SUMIF(B:B,B421,Z:Z),"비해당분야")</f>
        <v>비해당분야</v>
      </c>
      <c r="AB421" s="3" t="str">
        <f>IF(R421="C",SUM(Y421,AA421),"비해당분야")</f>
        <v>비해당분야</v>
      </c>
      <c r="AC421" s="3">
        <f>IF(R421="C",AB421,X421)</f>
        <v>14</v>
      </c>
      <c r="AD421" s="3">
        <f>VLOOKUP(K421,'[1]자격증 backdata'!A:D,4,0)</f>
        <v>5</v>
      </c>
      <c r="AE421" s="3">
        <f>IF(_xlfn.MAXIFS(AD:AD,B:B,B421)&gt;10,10,_xlfn.MAXIFS(AD:AD,B:B,B421))</f>
        <v>5</v>
      </c>
      <c r="AG421" s="2">
        <f>VLOOKUP(K421,'[1]자격증 backdata'!A:C,3,0)</f>
        <v>0</v>
      </c>
      <c r="AH421" s="2">
        <f>COUNTIFS($B:$B,$B421,$AG:$AG,AH$1)</f>
        <v>0</v>
      </c>
      <c r="AI421" s="2">
        <f>COUNTIFS($B:$B,$B421,$AG:$AG,AI$1)</f>
        <v>0</v>
      </c>
      <c r="AJ421" s="2">
        <f>COUNTIFS($B:$B,$B421,$AG:$AG,AJ$1)</f>
        <v>0</v>
      </c>
      <c r="AK421" s="2">
        <f>COUNTIFS($B:$B,$B421,$AG:$AG,AK$1)</f>
        <v>0</v>
      </c>
      <c r="AL421" s="2">
        <f>COUNTIFS($B:$B,$B421,$AG:$AG,AL$1)</f>
        <v>0</v>
      </c>
      <c r="AM421" s="2">
        <f>COUNTIFS($B:$B,$B421,$AG:$AG,AM$1)</f>
        <v>0</v>
      </c>
      <c r="AN421" s="2">
        <f>COUNTIFS($B:$B,$B421,$AG:$AG,AN$1)</f>
        <v>0</v>
      </c>
      <c r="AO421" s="2">
        <f>COUNTIFS($B:$B,$B421,$AG:$AG,AO$1)</f>
        <v>0</v>
      </c>
      <c r="AP421" s="2">
        <f>COUNTIFS($B:$B,$B421,$AG:$AG,AP$1)</f>
        <v>1</v>
      </c>
      <c r="AQ421" s="2">
        <f>COUNTIFS($B:$B,$B421,$AG:$AG,AQ$1)</f>
        <v>1</v>
      </c>
      <c r="AR421" s="2">
        <f>COUNTIFS($B:$B,$B421,$AG:$AG,AR$1)</f>
        <v>0</v>
      </c>
      <c r="AS421" s="2">
        <f>COUNTIFS($B:$B,$B421,$AG:$AG,AS$1)</f>
        <v>0</v>
      </c>
      <c r="AT421" s="2">
        <f>COUNTIFS($B:$B,$B421,$AG:$AG,AT$1)</f>
        <v>1</v>
      </c>
      <c r="AU421" s="2">
        <f>COUNTIFS($B:$B,$B421,$AG:$AG,AU$1)</f>
        <v>1</v>
      </c>
    </row>
    <row r="422" spans="1:47" ht="15" customHeight="1" x14ac:dyDescent="0.35">
      <c r="A422" s="7">
        <f>IF(B421=B422,A421,A421+1)</f>
        <v>138</v>
      </c>
      <c r="B422" s="7" t="s">
        <v>5606</v>
      </c>
      <c r="C422" s="7" t="s">
        <v>5605</v>
      </c>
      <c r="D422" s="7" t="s">
        <v>3044</v>
      </c>
      <c r="E422" s="7" t="s">
        <v>3043</v>
      </c>
      <c r="F422" s="4" t="s">
        <v>7</v>
      </c>
      <c r="G422" s="4" t="s">
        <v>8</v>
      </c>
      <c r="H422" s="4" t="s">
        <v>7</v>
      </c>
      <c r="I422" s="3">
        <v>3</v>
      </c>
      <c r="J422" s="3" t="s">
        <v>364</v>
      </c>
      <c r="K422" s="3" t="s">
        <v>3075</v>
      </c>
      <c r="L422" s="3" t="s">
        <v>254</v>
      </c>
      <c r="M422" s="3" t="s">
        <v>5609</v>
      </c>
      <c r="N422" s="3" t="s">
        <v>1396</v>
      </c>
      <c r="P422" s="3" t="s">
        <v>669</v>
      </c>
      <c r="Q422" s="3" t="s">
        <v>1475</v>
      </c>
      <c r="R422" s="3" t="s">
        <v>2434</v>
      </c>
      <c r="S422" s="2" t="str">
        <f>IF(P422="심사불필요","-",VLOOKUP(K422,'[1]자격증 backdata'!A:G,7,0))</f>
        <v>-</v>
      </c>
      <c r="T422" s="2" t="str">
        <f>IF(S422="-","-",IF(COUNTIFS(B:B,B422,S:S,"필수")&gt;0,"자격요건충족","확인필요"))</f>
        <v>-</v>
      </c>
      <c r="U422" s="2"/>
      <c r="W422" s="2">
        <f>IF(Q422="4급","심사불필요",VLOOKUP(K422,'[1]자격증 backdata'!A:B,2,0))</f>
        <v>2</v>
      </c>
      <c r="X422" s="3">
        <f>IF(R422="A", MIN(20, SUMIFS(W:W, B:B, B422, R:R, "A")),IF(R422="B", MIN(30, SUMIFS(W:W, B:B, B422, R:R, "B")),"비해당분야"))</f>
        <v>14</v>
      </c>
      <c r="Y422" s="3" t="str">
        <f>IF(R422="C",MIN(30,IF(COUNTIFS(B:B,B422,W:W,"가1")=1,25,IF(COUNTIFS(B:B,B422,W:W,"가1")&gt;=2,30,0))+IF(COUNTIFS(B:B,B422,W:W,"나1")&gt;=4,30,IF(COUNTIFS(B:B,B422,W:W,"나1")=3,26,IF(COUNTIFS(B:B,B422,W:W,"나1")=2,22,IF(COUNTIFS(B:B,B422,W:W,"나1")=1,18,0)))))+MIN(30,IF(COUNTIFS(B:B,B422,W:W,"가2")=1,25,IF(COUNTIFS(B:B,B422,W:W,"가2")&gt;=2,30,0))+IF(COUNTIFS(B:B,B422,W:W,"나2")=3,30,IF(COUNTIFS(B:B,B422,W:W,"나2")=2,25,IF(COUNTIFS(B:B,B422,W:W,"나2")=1,20,0)))),"비해당분야")</f>
        <v>비해당분야</v>
      </c>
      <c r="Z422" s="3" t="str">
        <f>IF(R422="C",VLOOKUP(K422,'[1]자격증 backdata'!A:F,6,0),"비해당분야")</f>
        <v>비해당분야</v>
      </c>
      <c r="AA422" s="3" t="str">
        <f>IF(R422="C",SUMIF(B:B,B422,Z:Z),"비해당분야")</f>
        <v>비해당분야</v>
      </c>
      <c r="AB422" s="3" t="str">
        <f>IF(R422="C",SUM(Y422,AA422),"비해당분야")</f>
        <v>비해당분야</v>
      </c>
      <c r="AC422" s="3">
        <f>IF(R422="C",AB422,X422)</f>
        <v>14</v>
      </c>
      <c r="AD422" s="3">
        <f>VLOOKUP(K422,'[1]자격증 backdata'!A:D,4,0)</f>
        <v>0</v>
      </c>
      <c r="AE422" s="3">
        <f>IF(_xlfn.MAXIFS(AD:AD,B:B,B422)&gt;10,10,_xlfn.MAXIFS(AD:AD,B:B,B422))</f>
        <v>5</v>
      </c>
      <c r="AG422" s="2" t="str">
        <f>VLOOKUP(K422,'[1]자격증 backdata'!A:C,3,0)</f>
        <v>J</v>
      </c>
      <c r="AH422" s="2">
        <f>COUNTIFS($B:$B,$B422,$AG:$AG,AH$1)</f>
        <v>0</v>
      </c>
      <c r="AI422" s="2">
        <f>COUNTIFS($B:$B,$B422,$AG:$AG,AI$1)</f>
        <v>0</v>
      </c>
      <c r="AJ422" s="2">
        <f>COUNTIFS($B:$B,$B422,$AG:$AG,AJ$1)</f>
        <v>0</v>
      </c>
      <c r="AK422" s="2">
        <f>COUNTIFS($B:$B,$B422,$AG:$AG,AK$1)</f>
        <v>0</v>
      </c>
      <c r="AL422" s="2">
        <f>COUNTIFS($B:$B,$B422,$AG:$AG,AL$1)</f>
        <v>0</v>
      </c>
      <c r="AM422" s="2">
        <f>COUNTIFS($B:$B,$B422,$AG:$AG,AM$1)</f>
        <v>0</v>
      </c>
      <c r="AN422" s="2">
        <f>COUNTIFS($B:$B,$B422,$AG:$AG,AN$1)</f>
        <v>0</v>
      </c>
      <c r="AO422" s="2">
        <f>COUNTIFS($B:$B,$B422,$AG:$AG,AO$1)</f>
        <v>0</v>
      </c>
      <c r="AP422" s="2">
        <f>COUNTIFS($B:$B,$B422,$AG:$AG,AP$1)</f>
        <v>1</v>
      </c>
      <c r="AQ422" s="2">
        <f>COUNTIFS($B:$B,$B422,$AG:$AG,AQ$1)</f>
        <v>1</v>
      </c>
      <c r="AR422" s="2">
        <f>COUNTIFS($B:$B,$B422,$AG:$AG,AR$1)</f>
        <v>0</v>
      </c>
      <c r="AS422" s="2">
        <f>COUNTIFS($B:$B,$B422,$AG:$AG,AS$1)</f>
        <v>0</v>
      </c>
      <c r="AT422" s="2">
        <f>COUNTIFS($B:$B,$B422,$AG:$AG,AT$1)</f>
        <v>1</v>
      </c>
      <c r="AU422" s="2">
        <f>COUNTIFS($B:$B,$B422,$AG:$AG,AU$1)</f>
        <v>1</v>
      </c>
    </row>
    <row r="423" spans="1:47" ht="15" customHeight="1" x14ac:dyDescent="0.35">
      <c r="A423" s="7">
        <f>IF(B422=B423,A422,A422+1)</f>
        <v>138</v>
      </c>
      <c r="B423" s="7" t="s">
        <v>5606</v>
      </c>
      <c r="C423" s="7" t="s">
        <v>5605</v>
      </c>
      <c r="D423" s="7" t="s">
        <v>3044</v>
      </c>
      <c r="E423" s="7" t="s">
        <v>3043</v>
      </c>
      <c r="F423" s="4" t="s">
        <v>7</v>
      </c>
      <c r="G423" s="4" t="s">
        <v>8</v>
      </c>
      <c r="H423" s="4" t="s">
        <v>7</v>
      </c>
      <c r="I423" s="3">
        <v>4</v>
      </c>
      <c r="J423" s="3" t="s">
        <v>2447</v>
      </c>
      <c r="K423" s="3" t="s">
        <v>3266</v>
      </c>
      <c r="L423" s="3" t="s">
        <v>254</v>
      </c>
      <c r="M423" s="3" t="s">
        <v>5608</v>
      </c>
      <c r="N423" s="3" t="s">
        <v>1396</v>
      </c>
      <c r="P423" s="3" t="s">
        <v>669</v>
      </c>
      <c r="Q423" s="3" t="s">
        <v>1475</v>
      </c>
      <c r="R423" s="3" t="s">
        <v>2434</v>
      </c>
      <c r="S423" s="2" t="str">
        <f>IF(P423="심사불필요","-",VLOOKUP(K423,'[1]자격증 backdata'!A:G,7,0))</f>
        <v>-</v>
      </c>
      <c r="T423" s="2" t="str">
        <f>IF(S423="-","-",IF(COUNTIFS(B:B,B423,S:S,"필수")&gt;0,"자격요건충족","확인필요"))</f>
        <v>-</v>
      </c>
      <c r="U423" s="2"/>
      <c r="W423" s="2">
        <f>IF(Q423="4급","심사불필요",VLOOKUP(K423,'[1]자격증 backdata'!A:B,2,0))</f>
        <v>2</v>
      </c>
      <c r="X423" s="3">
        <f>IF(R423="A", MIN(20, SUMIFS(W:W, B:B, B423, R:R, "A")),IF(R423="B", MIN(30, SUMIFS(W:W, B:B, B423, R:R, "B")),"비해당분야"))</f>
        <v>14</v>
      </c>
      <c r="Y423" s="3" t="str">
        <f>IF(R423="C",MIN(30,IF(COUNTIFS(B:B,B423,W:W,"가1")=1,25,IF(COUNTIFS(B:B,B423,W:W,"가1")&gt;=2,30,0))+IF(COUNTIFS(B:B,B423,W:W,"나1")&gt;=4,30,IF(COUNTIFS(B:B,B423,W:W,"나1")=3,26,IF(COUNTIFS(B:B,B423,W:W,"나1")=2,22,IF(COUNTIFS(B:B,B423,W:W,"나1")=1,18,0)))))+MIN(30,IF(COUNTIFS(B:B,B423,W:W,"가2")=1,25,IF(COUNTIFS(B:B,B423,W:W,"가2")&gt;=2,30,0))+IF(COUNTIFS(B:B,B423,W:W,"나2")=3,30,IF(COUNTIFS(B:B,B423,W:W,"나2")=2,25,IF(COUNTIFS(B:B,B423,W:W,"나2")=1,20,0)))),"비해당분야")</f>
        <v>비해당분야</v>
      </c>
      <c r="Z423" s="3" t="str">
        <f>IF(R423="C",VLOOKUP(K423,'[1]자격증 backdata'!A:F,6,0),"비해당분야")</f>
        <v>비해당분야</v>
      </c>
      <c r="AA423" s="3" t="str">
        <f>IF(R423="C",SUMIF(B:B,B423,Z:Z),"비해당분야")</f>
        <v>비해당분야</v>
      </c>
      <c r="AB423" s="3" t="str">
        <f>IF(R423="C",SUM(Y423,AA423),"비해당분야")</f>
        <v>비해당분야</v>
      </c>
      <c r="AC423" s="3">
        <f>IF(R423="C",AB423,X423)</f>
        <v>14</v>
      </c>
      <c r="AD423" s="3">
        <f>VLOOKUP(K423,'[1]자격증 backdata'!A:D,4,0)</f>
        <v>0</v>
      </c>
      <c r="AE423" s="3">
        <f>IF(_xlfn.MAXIFS(AD:AD,B:B,B423)&gt;10,10,_xlfn.MAXIFS(AD:AD,B:B,B423))</f>
        <v>5</v>
      </c>
      <c r="AG423" s="2" t="str">
        <f>VLOOKUP(K423,'[1]자격증 backdata'!A:C,3,0)</f>
        <v>I</v>
      </c>
      <c r="AH423" s="2">
        <f>COUNTIFS($B:$B,$B423,$AG:$AG,AH$1)</f>
        <v>0</v>
      </c>
      <c r="AI423" s="2">
        <f>COUNTIFS($B:$B,$B423,$AG:$AG,AI$1)</f>
        <v>0</v>
      </c>
      <c r="AJ423" s="2">
        <f>COUNTIFS($B:$B,$B423,$AG:$AG,AJ$1)</f>
        <v>0</v>
      </c>
      <c r="AK423" s="2">
        <f>COUNTIFS($B:$B,$B423,$AG:$AG,AK$1)</f>
        <v>0</v>
      </c>
      <c r="AL423" s="2">
        <f>COUNTIFS($B:$B,$B423,$AG:$AG,AL$1)</f>
        <v>0</v>
      </c>
      <c r="AM423" s="2">
        <f>COUNTIFS($B:$B,$B423,$AG:$AG,AM$1)</f>
        <v>0</v>
      </c>
      <c r="AN423" s="2">
        <f>COUNTIFS($B:$B,$B423,$AG:$AG,AN$1)</f>
        <v>0</v>
      </c>
      <c r="AO423" s="2">
        <f>COUNTIFS($B:$B,$B423,$AG:$AG,AO$1)</f>
        <v>0</v>
      </c>
      <c r="AP423" s="2">
        <f>COUNTIFS($B:$B,$B423,$AG:$AG,AP$1)</f>
        <v>1</v>
      </c>
      <c r="AQ423" s="2">
        <f>COUNTIFS($B:$B,$B423,$AG:$AG,AQ$1)</f>
        <v>1</v>
      </c>
      <c r="AR423" s="2">
        <f>COUNTIFS($B:$B,$B423,$AG:$AG,AR$1)</f>
        <v>0</v>
      </c>
      <c r="AS423" s="2">
        <f>COUNTIFS($B:$B,$B423,$AG:$AG,AS$1)</f>
        <v>0</v>
      </c>
      <c r="AT423" s="2">
        <f>COUNTIFS($B:$B,$B423,$AG:$AG,AT$1)</f>
        <v>1</v>
      </c>
      <c r="AU423" s="2">
        <f>COUNTIFS($B:$B,$B423,$AG:$AG,AU$1)</f>
        <v>1</v>
      </c>
    </row>
    <row r="424" spans="1:47" ht="15" customHeight="1" x14ac:dyDescent="0.35">
      <c r="A424" s="7">
        <f>IF(B423=B424,A423,A423+1)</f>
        <v>138</v>
      </c>
      <c r="B424" s="7" t="s">
        <v>5606</v>
      </c>
      <c r="C424" s="7" t="s">
        <v>5605</v>
      </c>
      <c r="D424" s="7" t="s">
        <v>3044</v>
      </c>
      <c r="E424" s="7" t="s">
        <v>3043</v>
      </c>
      <c r="F424" s="4" t="s">
        <v>7</v>
      </c>
      <c r="G424" s="4" t="s">
        <v>8</v>
      </c>
      <c r="H424" s="4" t="s">
        <v>7</v>
      </c>
      <c r="I424" s="3">
        <v>5</v>
      </c>
      <c r="J424" s="3" t="s">
        <v>2899</v>
      </c>
      <c r="K424" s="3" t="s">
        <v>3621</v>
      </c>
      <c r="L424" s="3" t="s">
        <v>348</v>
      </c>
      <c r="M424" s="3" t="s">
        <v>5607</v>
      </c>
      <c r="N424" s="3" t="s">
        <v>943</v>
      </c>
      <c r="P424" s="3" t="s">
        <v>669</v>
      </c>
      <c r="Q424" s="3" t="s">
        <v>1475</v>
      </c>
      <c r="R424" s="3" t="s">
        <v>2434</v>
      </c>
      <c r="S424" s="2" t="str">
        <f>IF(P424="심사불필요","-",VLOOKUP(K424,'[1]자격증 backdata'!A:G,7,0))</f>
        <v>-</v>
      </c>
      <c r="T424" s="2" t="str">
        <f>IF(S424="-","-",IF(COUNTIFS(B:B,B424,S:S,"필수")&gt;0,"자격요건충족","확인필요"))</f>
        <v>-</v>
      </c>
      <c r="U424" s="2"/>
      <c r="W424" s="2">
        <f>IF(Q424="4급","심사불필요",VLOOKUP(K424,'[1]자격증 backdata'!A:B,2,0))</f>
        <v>4</v>
      </c>
      <c r="X424" s="3">
        <f>IF(R424="A", MIN(20, SUMIFS(W:W, B:B, B424, R:R, "A")),IF(R424="B", MIN(30, SUMIFS(W:W, B:B, B424, R:R, "B")),"비해당분야"))</f>
        <v>14</v>
      </c>
      <c r="Y424" s="3" t="str">
        <f>IF(R424="C",MIN(30,IF(COUNTIFS(B:B,B424,W:W,"가1")=1,25,IF(COUNTIFS(B:B,B424,W:W,"가1")&gt;=2,30,0))+IF(COUNTIFS(B:B,B424,W:W,"나1")&gt;=4,30,IF(COUNTIFS(B:B,B424,W:W,"나1")=3,26,IF(COUNTIFS(B:B,B424,W:W,"나1")=2,22,IF(COUNTIFS(B:B,B424,W:W,"나1")=1,18,0)))))+MIN(30,IF(COUNTIFS(B:B,B424,W:W,"가2")=1,25,IF(COUNTIFS(B:B,B424,W:W,"가2")&gt;=2,30,0))+IF(COUNTIFS(B:B,B424,W:W,"나2")=3,30,IF(COUNTIFS(B:B,B424,W:W,"나2")=2,25,IF(COUNTIFS(B:B,B424,W:W,"나2")=1,20,0)))),"비해당분야")</f>
        <v>비해당분야</v>
      </c>
      <c r="Z424" s="3" t="str">
        <f>IF(R424="C",VLOOKUP(K424,'[1]자격증 backdata'!A:F,6,0),"비해당분야")</f>
        <v>비해당분야</v>
      </c>
      <c r="AA424" s="3" t="str">
        <f>IF(R424="C",SUMIF(B:B,B424,Z:Z),"비해당분야")</f>
        <v>비해당분야</v>
      </c>
      <c r="AB424" s="3" t="str">
        <f>IF(R424="C",SUM(Y424,AA424),"비해당분야")</f>
        <v>비해당분야</v>
      </c>
      <c r="AC424" s="3">
        <f>IF(R424="C",AB424,X424)</f>
        <v>14</v>
      </c>
      <c r="AD424" s="3">
        <f>VLOOKUP(K424,'[1]자격증 backdata'!A:D,4,0)</f>
        <v>0</v>
      </c>
      <c r="AE424" s="3">
        <f>IF(_xlfn.MAXIFS(AD:AD,B:B,B424)&gt;10,10,_xlfn.MAXIFS(AD:AD,B:B,B424))</f>
        <v>5</v>
      </c>
      <c r="AG424" s="2" t="str">
        <f>VLOOKUP(K424,'[1]자격증 backdata'!A:C,3,0)</f>
        <v>N</v>
      </c>
      <c r="AH424" s="2">
        <f>COUNTIFS($B:$B,$B424,$AG:$AG,AH$1)</f>
        <v>0</v>
      </c>
      <c r="AI424" s="2">
        <f>COUNTIFS($B:$B,$B424,$AG:$AG,AI$1)</f>
        <v>0</v>
      </c>
      <c r="AJ424" s="2">
        <f>COUNTIFS($B:$B,$B424,$AG:$AG,AJ$1)</f>
        <v>0</v>
      </c>
      <c r="AK424" s="2">
        <f>COUNTIFS($B:$B,$B424,$AG:$AG,AK$1)</f>
        <v>0</v>
      </c>
      <c r="AL424" s="2">
        <f>COUNTIFS($B:$B,$B424,$AG:$AG,AL$1)</f>
        <v>0</v>
      </c>
      <c r="AM424" s="2">
        <f>COUNTIFS($B:$B,$B424,$AG:$AG,AM$1)</f>
        <v>0</v>
      </c>
      <c r="AN424" s="2">
        <f>COUNTIFS($B:$B,$B424,$AG:$AG,AN$1)</f>
        <v>0</v>
      </c>
      <c r="AO424" s="2">
        <f>COUNTIFS($B:$B,$B424,$AG:$AG,AO$1)</f>
        <v>0</v>
      </c>
      <c r="AP424" s="2">
        <f>COUNTIFS($B:$B,$B424,$AG:$AG,AP$1)</f>
        <v>1</v>
      </c>
      <c r="AQ424" s="2">
        <f>COUNTIFS($B:$B,$B424,$AG:$AG,AQ$1)</f>
        <v>1</v>
      </c>
      <c r="AR424" s="2">
        <f>COUNTIFS($B:$B,$B424,$AG:$AG,AR$1)</f>
        <v>0</v>
      </c>
      <c r="AS424" s="2">
        <f>COUNTIFS($B:$B,$B424,$AG:$AG,AS$1)</f>
        <v>0</v>
      </c>
      <c r="AT424" s="2">
        <f>COUNTIFS($B:$B,$B424,$AG:$AG,AT$1)</f>
        <v>1</v>
      </c>
      <c r="AU424" s="2">
        <f>COUNTIFS($B:$B,$B424,$AG:$AG,AU$1)</f>
        <v>1</v>
      </c>
    </row>
    <row r="425" spans="1:47" ht="15" customHeight="1" x14ac:dyDescent="0.35">
      <c r="A425" s="7">
        <f>IF(B424=B425,A424,A424+1)</f>
        <v>138</v>
      </c>
      <c r="B425" s="7" t="s">
        <v>5606</v>
      </c>
      <c r="C425" s="7" t="s">
        <v>5605</v>
      </c>
      <c r="D425" s="7" t="s">
        <v>3044</v>
      </c>
      <c r="E425" s="7" t="s">
        <v>3043</v>
      </c>
      <c r="F425" s="4" t="s">
        <v>7</v>
      </c>
      <c r="G425" s="4" t="s">
        <v>8</v>
      </c>
      <c r="H425" s="4" t="s">
        <v>7</v>
      </c>
      <c r="I425" s="3">
        <v>6</v>
      </c>
      <c r="J425" s="3" t="s">
        <v>28</v>
      </c>
      <c r="K425" s="3" t="s">
        <v>3061</v>
      </c>
      <c r="L425" s="3" t="s">
        <v>26</v>
      </c>
      <c r="M425" s="3" t="s">
        <v>5604</v>
      </c>
      <c r="N425" s="3" t="s">
        <v>120</v>
      </c>
      <c r="P425" s="3" t="s">
        <v>669</v>
      </c>
      <c r="Q425" s="3" t="s">
        <v>1475</v>
      </c>
      <c r="R425" s="3" t="s">
        <v>2434</v>
      </c>
      <c r="S425" s="2" t="str">
        <f>IF(P425="심사불필요","-",VLOOKUP(K425,'[1]자격증 backdata'!A:G,7,0))</f>
        <v>-</v>
      </c>
      <c r="T425" s="2" t="str">
        <f>IF(S425="-","-",IF(COUNTIFS(B:B,B425,S:S,"필수")&gt;0,"자격요건충족","확인필요"))</f>
        <v>-</v>
      </c>
      <c r="U425" s="2"/>
      <c r="W425" s="2">
        <f>IF(Q425="4급","심사불필요",VLOOKUP(K425,'[1]자격증 backdata'!A:B,2,0))</f>
        <v>2</v>
      </c>
      <c r="X425" s="3">
        <f>IF(R425="A", MIN(20, SUMIFS(W:W, B:B, B425, R:R, "A")),IF(R425="B", MIN(30, SUMIFS(W:W, B:B, B425, R:R, "B")),"비해당분야"))</f>
        <v>14</v>
      </c>
      <c r="Y425" s="3" t="str">
        <f>IF(R425="C",MIN(30,IF(COUNTIFS(B:B,B425,W:W,"가1")=1,25,IF(COUNTIFS(B:B,B425,W:W,"가1")&gt;=2,30,0))+IF(COUNTIFS(B:B,B425,W:W,"나1")&gt;=4,30,IF(COUNTIFS(B:B,B425,W:W,"나1")=3,26,IF(COUNTIFS(B:B,B425,W:W,"나1")=2,22,IF(COUNTIFS(B:B,B425,W:W,"나1")=1,18,0)))))+MIN(30,IF(COUNTIFS(B:B,B425,W:W,"가2")=1,25,IF(COUNTIFS(B:B,B425,W:W,"가2")&gt;=2,30,0))+IF(COUNTIFS(B:B,B425,W:W,"나2")=3,30,IF(COUNTIFS(B:B,B425,W:W,"나2")=2,25,IF(COUNTIFS(B:B,B425,W:W,"나2")=1,20,0)))),"비해당분야")</f>
        <v>비해당분야</v>
      </c>
      <c r="Z425" s="3" t="str">
        <f>IF(R425="C",VLOOKUP(K425,'[1]자격증 backdata'!A:F,6,0),"비해당분야")</f>
        <v>비해당분야</v>
      </c>
      <c r="AA425" s="3" t="str">
        <f>IF(R425="C",SUMIF(B:B,B425,Z:Z),"비해당분야")</f>
        <v>비해당분야</v>
      </c>
      <c r="AB425" s="3" t="str">
        <f>IF(R425="C",SUM(Y425,AA425),"비해당분야")</f>
        <v>비해당분야</v>
      </c>
      <c r="AC425" s="3">
        <f>IF(R425="C",AB425,X425)</f>
        <v>14</v>
      </c>
      <c r="AD425" s="3">
        <f>VLOOKUP(K425,'[1]자격증 backdata'!A:D,4,0)</f>
        <v>0</v>
      </c>
      <c r="AE425" s="3">
        <f>IF(_xlfn.MAXIFS(AD:AD,B:B,B425)&gt;10,10,_xlfn.MAXIFS(AD:AD,B:B,B425))</f>
        <v>5</v>
      </c>
      <c r="AG425" s="2">
        <f>VLOOKUP(K425,'[1]자격증 backdata'!A:C,3,0)</f>
        <v>0</v>
      </c>
      <c r="AH425" s="2">
        <f>COUNTIFS($B:$B,$B425,$AG:$AG,AH$1)</f>
        <v>0</v>
      </c>
      <c r="AI425" s="2">
        <f>COUNTIFS($B:$B,$B425,$AG:$AG,AI$1)</f>
        <v>0</v>
      </c>
      <c r="AJ425" s="2">
        <f>COUNTIFS($B:$B,$B425,$AG:$AG,AJ$1)</f>
        <v>0</v>
      </c>
      <c r="AK425" s="2">
        <f>COUNTIFS($B:$B,$B425,$AG:$AG,AK$1)</f>
        <v>0</v>
      </c>
      <c r="AL425" s="2">
        <f>COUNTIFS($B:$B,$B425,$AG:$AG,AL$1)</f>
        <v>0</v>
      </c>
      <c r="AM425" s="2">
        <f>COUNTIFS($B:$B,$B425,$AG:$AG,AM$1)</f>
        <v>0</v>
      </c>
      <c r="AN425" s="2">
        <f>COUNTIFS($B:$B,$B425,$AG:$AG,AN$1)</f>
        <v>0</v>
      </c>
      <c r="AO425" s="2">
        <f>COUNTIFS($B:$B,$B425,$AG:$AG,AO$1)</f>
        <v>0</v>
      </c>
      <c r="AP425" s="2">
        <f>COUNTIFS($B:$B,$B425,$AG:$AG,AP$1)</f>
        <v>1</v>
      </c>
      <c r="AQ425" s="2">
        <f>COUNTIFS($B:$B,$B425,$AG:$AG,AQ$1)</f>
        <v>1</v>
      </c>
      <c r="AR425" s="2">
        <f>COUNTIFS($B:$B,$B425,$AG:$AG,AR$1)</f>
        <v>0</v>
      </c>
      <c r="AS425" s="2">
        <f>COUNTIFS($B:$B,$B425,$AG:$AG,AS$1)</f>
        <v>0</v>
      </c>
      <c r="AT425" s="2">
        <f>COUNTIFS($B:$B,$B425,$AG:$AG,AT$1)</f>
        <v>1</v>
      </c>
      <c r="AU425" s="2">
        <f>COUNTIFS($B:$B,$B425,$AG:$AG,AU$1)</f>
        <v>1</v>
      </c>
    </row>
    <row r="426" spans="1:47" ht="15" customHeight="1" x14ac:dyDescent="0.35">
      <c r="A426" s="4">
        <f>IF(B425=B426,A425,A425+1)</f>
        <v>139</v>
      </c>
      <c r="B426" s="4" t="s">
        <v>5603</v>
      </c>
      <c r="C426" s="4" t="s">
        <v>5602</v>
      </c>
      <c r="D426" s="4" t="s">
        <v>3044</v>
      </c>
      <c r="E426" s="4" t="s">
        <v>3043</v>
      </c>
      <c r="F426" s="4" t="s">
        <v>7</v>
      </c>
      <c r="G426" s="4" t="s">
        <v>8</v>
      </c>
      <c r="H426" s="4" t="s">
        <v>7</v>
      </c>
      <c r="I426" s="4">
        <v>1</v>
      </c>
      <c r="J426" s="4" t="s">
        <v>69</v>
      </c>
      <c r="K426" s="4" t="s">
        <v>3065</v>
      </c>
      <c r="L426" s="4" t="s">
        <v>36</v>
      </c>
      <c r="M426" s="4" t="s">
        <v>5601</v>
      </c>
      <c r="N426" s="4" t="s">
        <v>244</v>
      </c>
      <c r="P426" s="4" t="s">
        <v>669</v>
      </c>
      <c r="Q426" s="4" t="s">
        <v>1475</v>
      </c>
      <c r="R426" s="4" t="s">
        <v>2434</v>
      </c>
      <c r="S426" s="5" t="str">
        <f>IF(P426="심사불필요","-",VLOOKUP(K426,'[1]자격증 backdata'!A:G,7,0))</f>
        <v>-</v>
      </c>
      <c r="T426" s="5" t="str">
        <f>IF(S426="-","-",IF(COUNTIFS(B:B,B426,S:S,"필수")&gt;0,"자격요건충족","확인필요"))</f>
        <v>-</v>
      </c>
      <c r="U426" s="5"/>
      <c r="W426" s="5">
        <f>IF(Q426="4급","심사불필요",VLOOKUP(K426,'[1]자격증 backdata'!A:B,2,0))</f>
        <v>0</v>
      </c>
      <c r="X426" s="4">
        <f>IF(R426="A", MIN(20, SUMIFS(W:W, B:B, B426, R:R, "A")),IF(R426="B", MIN(30, SUMIFS(W:W, B:B, B426, R:R, "B")),"비해당분야"))</f>
        <v>0</v>
      </c>
      <c r="Y426" s="4" t="str">
        <f>IF(R426="C",MIN(30,IF(COUNTIFS(B:B,B426,W:W,"가1")=1,25,IF(COUNTIFS(B:B,B426,W:W,"가1")&gt;=2,30,0))+IF(COUNTIFS(B:B,B426,W:W,"나1")&gt;=4,30,IF(COUNTIFS(B:B,B426,W:W,"나1")=3,26,IF(COUNTIFS(B:B,B426,W:W,"나1")=2,22,IF(COUNTIFS(B:B,B426,W:W,"나1")=1,18,0)))))+MIN(30,IF(COUNTIFS(B:B,B426,W:W,"가2")=1,25,IF(COUNTIFS(B:B,B426,W:W,"가2")&gt;=2,30,0))+IF(COUNTIFS(B:B,B426,W:W,"나2")=3,30,IF(COUNTIFS(B:B,B426,W:W,"나2")=2,25,IF(COUNTIFS(B:B,B426,W:W,"나2")=1,20,0)))),"비해당분야")</f>
        <v>비해당분야</v>
      </c>
      <c r="Z426" s="4" t="str">
        <f>IF(R426="C",VLOOKUP(K426,'[1]자격증 backdata'!A:F,6,0),"비해당분야")</f>
        <v>비해당분야</v>
      </c>
      <c r="AA426" s="4" t="str">
        <f>IF(R426="C",SUMIF(B:B,B426,Z:Z),"비해당분야")</f>
        <v>비해당분야</v>
      </c>
      <c r="AB426" s="4" t="str">
        <f>IF(R426="C",SUM(Y426,AA426),"비해당분야")</f>
        <v>비해당분야</v>
      </c>
      <c r="AC426" s="4">
        <f>IF(R426="C",AB426,X426)</f>
        <v>0</v>
      </c>
      <c r="AD426" s="4">
        <f>VLOOKUP(K426,'[1]자격증 backdata'!A:D,4,0)</f>
        <v>5</v>
      </c>
      <c r="AE426" s="4">
        <f>IF(_xlfn.MAXIFS(AD:AD,B:B,B426)&gt;10,10,_xlfn.MAXIFS(AD:AD,B:B,B426))</f>
        <v>5</v>
      </c>
      <c r="AG426" s="5">
        <f>VLOOKUP(K426,'[1]자격증 backdata'!A:C,3,0)</f>
        <v>0</v>
      </c>
      <c r="AH426" s="5">
        <f>COUNTIFS($B:$B,$B426,$AG:$AG,AH$1)</f>
        <v>0</v>
      </c>
      <c r="AI426" s="5">
        <f>COUNTIFS($B:$B,$B426,$AG:$AG,AI$1)</f>
        <v>0</v>
      </c>
      <c r="AJ426" s="5">
        <f>COUNTIFS($B:$B,$B426,$AG:$AG,AJ$1)</f>
        <v>0</v>
      </c>
      <c r="AK426" s="5">
        <f>COUNTIFS($B:$B,$B426,$AG:$AG,AK$1)</f>
        <v>0</v>
      </c>
      <c r="AL426" s="5">
        <f>COUNTIFS($B:$B,$B426,$AG:$AG,AL$1)</f>
        <v>0</v>
      </c>
      <c r="AM426" s="5">
        <f>COUNTIFS($B:$B,$B426,$AG:$AG,AM$1)</f>
        <v>0</v>
      </c>
      <c r="AN426" s="5">
        <f>COUNTIFS($B:$B,$B426,$AG:$AG,AN$1)</f>
        <v>0</v>
      </c>
      <c r="AO426" s="5">
        <f>COUNTIFS($B:$B,$B426,$AG:$AG,AO$1)</f>
        <v>0</v>
      </c>
      <c r="AP426" s="5">
        <f>COUNTIFS($B:$B,$B426,$AG:$AG,AP$1)</f>
        <v>0</v>
      </c>
      <c r="AQ426" s="5">
        <f>COUNTIFS($B:$B,$B426,$AG:$AG,AQ$1)</f>
        <v>0</v>
      </c>
      <c r="AR426" s="5">
        <f>COUNTIFS($B:$B,$B426,$AG:$AG,AR$1)</f>
        <v>0</v>
      </c>
      <c r="AS426" s="5">
        <f>COUNTIFS($B:$B,$B426,$AG:$AG,AS$1)</f>
        <v>0</v>
      </c>
      <c r="AT426" s="5">
        <f>COUNTIFS($B:$B,$B426,$AG:$AG,AT$1)</f>
        <v>0</v>
      </c>
      <c r="AU426" s="5">
        <f>COUNTIFS($B:$B,$B426,$AG:$AG,AU$1)</f>
        <v>0</v>
      </c>
    </row>
    <row r="427" spans="1:47" ht="15" customHeight="1" x14ac:dyDescent="0.35">
      <c r="A427" s="3">
        <f>IF(B426=B427,A426,A426+1)</f>
        <v>140</v>
      </c>
      <c r="B427" s="3" t="s">
        <v>5592</v>
      </c>
      <c r="C427" s="3" t="s">
        <v>5591</v>
      </c>
      <c r="D427" s="3" t="s">
        <v>3044</v>
      </c>
      <c r="E427" s="3" t="s">
        <v>3043</v>
      </c>
      <c r="F427" s="4" t="s">
        <v>7</v>
      </c>
      <c r="G427" s="4" t="s">
        <v>8</v>
      </c>
      <c r="H427" s="4" t="s">
        <v>7</v>
      </c>
      <c r="I427" s="3">
        <v>1</v>
      </c>
      <c r="J427" s="3" t="s">
        <v>2785</v>
      </c>
      <c r="K427" s="3" t="s">
        <v>5600</v>
      </c>
      <c r="L427" s="3" t="s">
        <v>2783</v>
      </c>
      <c r="M427" s="3" t="s">
        <v>5599</v>
      </c>
      <c r="N427" s="3" t="s">
        <v>5598</v>
      </c>
      <c r="P427" s="3" t="s">
        <v>669</v>
      </c>
      <c r="Q427" s="3" t="s">
        <v>1475</v>
      </c>
      <c r="R427" s="3" t="s">
        <v>2434</v>
      </c>
      <c r="S427" s="2" t="str">
        <f>IF(P427="심사불필요","-",VLOOKUP(K427,'[1]자격증 backdata'!A:G,7,0))</f>
        <v>-</v>
      </c>
      <c r="T427" s="2" t="str">
        <f>IF(S427="-","-",IF(COUNTIFS(B:B,B427,S:S,"필수")&gt;0,"자격요건충족","확인필요"))</f>
        <v>-</v>
      </c>
      <c r="U427" s="2"/>
      <c r="W427" s="2">
        <f>IF(Q427="4급","심사불필요",VLOOKUP(K427,'[1]자격증 backdata'!A:B,2,0))</f>
        <v>4</v>
      </c>
      <c r="X427" s="3">
        <f>IF(R427="A", MIN(20, SUMIFS(W:W, B:B, B427, R:R, "A")),IF(R427="B", MIN(30, SUMIFS(W:W, B:B, B427, R:R, "B")),"비해당분야"))</f>
        <v>16</v>
      </c>
      <c r="Y427" s="3" t="str">
        <f>IF(R427="C",MIN(30,IF(COUNTIFS(B:B,B427,W:W,"가1")=1,25,IF(COUNTIFS(B:B,B427,W:W,"가1")&gt;=2,30,0))+IF(COUNTIFS(B:B,B427,W:W,"나1")&gt;=4,30,IF(COUNTIFS(B:B,B427,W:W,"나1")=3,26,IF(COUNTIFS(B:B,B427,W:W,"나1")=2,22,IF(COUNTIFS(B:B,B427,W:W,"나1")=1,18,0)))))+MIN(30,IF(COUNTIFS(B:B,B427,W:W,"가2")=1,25,IF(COUNTIFS(B:B,B427,W:W,"가2")&gt;=2,30,0))+IF(COUNTIFS(B:B,B427,W:W,"나2")=3,30,IF(COUNTIFS(B:B,B427,W:W,"나2")=2,25,IF(COUNTIFS(B:B,B427,W:W,"나2")=1,20,0)))),"비해당분야")</f>
        <v>비해당분야</v>
      </c>
      <c r="Z427" s="3" t="str">
        <f>IF(R427="C",VLOOKUP(K427,'[1]자격증 backdata'!A:F,6,0),"비해당분야")</f>
        <v>비해당분야</v>
      </c>
      <c r="AA427" s="3" t="str">
        <f>IF(R427="C",SUMIF(B:B,B427,Z:Z),"비해당분야")</f>
        <v>비해당분야</v>
      </c>
      <c r="AB427" s="3" t="str">
        <f>IF(R427="C",SUM(Y427,AA427),"비해당분야")</f>
        <v>비해당분야</v>
      </c>
      <c r="AC427" s="3">
        <f>IF(R427="C",AB427,X427)</f>
        <v>16</v>
      </c>
      <c r="AD427" s="3">
        <f>VLOOKUP(K427,'[1]자격증 backdata'!A:D,4,0)</f>
        <v>0</v>
      </c>
      <c r="AE427" s="3">
        <f>IF(_xlfn.MAXIFS(AD:AD,B:B,B427)&gt;10,10,_xlfn.MAXIFS(AD:AD,B:B,B427))</f>
        <v>5</v>
      </c>
      <c r="AG427" s="2">
        <f>VLOOKUP(K427,'[1]자격증 backdata'!A:C,3,0)</f>
        <v>0</v>
      </c>
      <c r="AH427" s="2">
        <f>COUNTIFS($B:$B,$B427,$AG:$AG,AH$1)</f>
        <v>0</v>
      </c>
      <c r="AI427" s="2">
        <f>COUNTIFS($B:$B,$B427,$AG:$AG,AI$1)</f>
        <v>0</v>
      </c>
      <c r="AJ427" s="2">
        <f>COUNTIFS($B:$B,$B427,$AG:$AG,AJ$1)</f>
        <v>0</v>
      </c>
      <c r="AK427" s="2">
        <f>COUNTIFS($B:$B,$B427,$AG:$AG,AK$1)</f>
        <v>0</v>
      </c>
      <c r="AL427" s="2">
        <f>COUNTIFS($B:$B,$B427,$AG:$AG,AL$1)</f>
        <v>0</v>
      </c>
      <c r="AM427" s="2">
        <f>COUNTIFS($B:$B,$B427,$AG:$AG,AM$1)</f>
        <v>0</v>
      </c>
      <c r="AN427" s="2">
        <f>COUNTIFS($B:$B,$B427,$AG:$AG,AN$1)</f>
        <v>1</v>
      </c>
      <c r="AO427" s="2">
        <f>COUNTIFS($B:$B,$B427,$AG:$AG,AO$1)</f>
        <v>1</v>
      </c>
      <c r="AP427" s="2">
        <f>COUNTIFS($B:$B,$B427,$AG:$AG,AP$1)</f>
        <v>0</v>
      </c>
      <c r="AQ427" s="2">
        <f>COUNTIFS($B:$B,$B427,$AG:$AG,AQ$1)</f>
        <v>0</v>
      </c>
      <c r="AR427" s="2">
        <f>COUNTIFS($B:$B,$B427,$AG:$AG,AR$1)</f>
        <v>0</v>
      </c>
      <c r="AS427" s="2">
        <f>COUNTIFS($B:$B,$B427,$AG:$AG,AS$1)</f>
        <v>0</v>
      </c>
      <c r="AT427" s="2">
        <f>COUNTIFS($B:$B,$B427,$AG:$AG,AT$1)</f>
        <v>1</v>
      </c>
      <c r="AU427" s="2">
        <f>COUNTIFS($B:$B,$B427,$AG:$AG,AU$1)</f>
        <v>0</v>
      </c>
    </row>
    <row r="428" spans="1:47" ht="15" customHeight="1" x14ac:dyDescent="0.35">
      <c r="A428" s="7">
        <f>IF(B427=B428,A427,A427+1)</f>
        <v>140</v>
      </c>
      <c r="B428" s="7" t="s">
        <v>5592</v>
      </c>
      <c r="C428" s="7" t="s">
        <v>5591</v>
      </c>
      <c r="D428" s="7" t="s">
        <v>3044</v>
      </c>
      <c r="E428" s="7" t="s">
        <v>3043</v>
      </c>
      <c r="F428" s="4" t="s">
        <v>7</v>
      </c>
      <c r="G428" s="4" t="s">
        <v>8</v>
      </c>
      <c r="H428" s="4" t="s">
        <v>7</v>
      </c>
      <c r="I428" s="3">
        <v>2</v>
      </c>
      <c r="J428" s="3" t="s">
        <v>106</v>
      </c>
      <c r="K428" s="3" t="s">
        <v>3057</v>
      </c>
      <c r="L428" s="3" t="s">
        <v>55</v>
      </c>
      <c r="M428" s="3" t="s">
        <v>5597</v>
      </c>
      <c r="N428" s="3" t="s">
        <v>298</v>
      </c>
      <c r="P428" s="3" t="s">
        <v>669</v>
      </c>
      <c r="Q428" s="3" t="s">
        <v>1475</v>
      </c>
      <c r="R428" s="3" t="s">
        <v>2434</v>
      </c>
      <c r="S428" s="2" t="str">
        <f>IF(P428="심사불필요","-",VLOOKUP(K428,'[1]자격증 backdata'!A:G,7,0))</f>
        <v>-</v>
      </c>
      <c r="T428" s="2" t="str">
        <f>IF(S428="-","-",IF(COUNTIFS(B:B,B428,S:S,"필수")&gt;0,"자격요건충족","확인필요"))</f>
        <v>-</v>
      </c>
      <c r="U428" s="2"/>
      <c r="W428" s="2">
        <f>IF(Q428="4급","심사불필요",VLOOKUP(K428,'[1]자격증 backdata'!A:B,2,0))</f>
        <v>4</v>
      </c>
      <c r="X428" s="3">
        <f>IF(R428="A", MIN(20, SUMIFS(W:W, B:B, B428, R:R, "A")),IF(R428="B", MIN(30, SUMIFS(W:W, B:B, B428, R:R, "B")),"비해당분야"))</f>
        <v>16</v>
      </c>
      <c r="Y428" s="3" t="str">
        <f>IF(R428="C",MIN(30,IF(COUNTIFS(B:B,B428,W:W,"가1")=1,25,IF(COUNTIFS(B:B,B428,W:W,"가1")&gt;=2,30,0))+IF(COUNTIFS(B:B,B428,W:W,"나1")&gt;=4,30,IF(COUNTIFS(B:B,B428,W:W,"나1")=3,26,IF(COUNTIFS(B:B,B428,W:W,"나1")=2,22,IF(COUNTIFS(B:B,B428,W:W,"나1")=1,18,0)))))+MIN(30,IF(COUNTIFS(B:B,B428,W:W,"가2")=1,25,IF(COUNTIFS(B:B,B428,W:W,"가2")&gt;=2,30,0))+IF(COUNTIFS(B:B,B428,W:W,"나2")=3,30,IF(COUNTIFS(B:B,B428,W:W,"나2")=2,25,IF(COUNTIFS(B:B,B428,W:W,"나2")=1,20,0)))),"비해당분야")</f>
        <v>비해당분야</v>
      </c>
      <c r="Z428" s="3" t="str">
        <f>IF(R428="C",VLOOKUP(K428,'[1]자격증 backdata'!A:F,6,0),"비해당분야")</f>
        <v>비해당분야</v>
      </c>
      <c r="AA428" s="3" t="str">
        <f>IF(R428="C",SUMIF(B:B,B428,Z:Z),"비해당분야")</f>
        <v>비해당분야</v>
      </c>
      <c r="AB428" s="3" t="str">
        <f>IF(R428="C",SUM(Y428,AA428),"비해당분야")</f>
        <v>비해당분야</v>
      </c>
      <c r="AC428" s="3">
        <f>IF(R428="C",AB428,X428)</f>
        <v>16</v>
      </c>
      <c r="AD428" s="3">
        <f>VLOOKUP(K428,'[1]자격증 backdata'!A:D,4,0)</f>
        <v>0</v>
      </c>
      <c r="AE428" s="3">
        <f>IF(_xlfn.MAXIFS(AD:AD,B:B,B428)&gt;10,10,_xlfn.MAXIFS(AD:AD,B:B,B428))</f>
        <v>5</v>
      </c>
      <c r="AG428" s="2" t="str">
        <f>VLOOKUP(K428,'[1]자격증 backdata'!A:C,3,0)</f>
        <v>M</v>
      </c>
      <c r="AH428" s="2">
        <f>COUNTIFS($B:$B,$B428,$AG:$AG,AH$1)</f>
        <v>0</v>
      </c>
      <c r="AI428" s="2">
        <f>COUNTIFS($B:$B,$B428,$AG:$AG,AI$1)</f>
        <v>0</v>
      </c>
      <c r="AJ428" s="2">
        <f>COUNTIFS($B:$B,$B428,$AG:$AG,AJ$1)</f>
        <v>0</v>
      </c>
      <c r="AK428" s="2">
        <f>COUNTIFS($B:$B,$B428,$AG:$AG,AK$1)</f>
        <v>0</v>
      </c>
      <c r="AL428" s="2">
        <f>COUNTIFS($B:$B,$B428,$AG:$AG,AL$1)</f>
        <v>0</v>
      </c>
      <c r="AM428" s="2">
        <f>COUNTIFS($B:$B,$B428,$AG:$AG,AM$1)</f>
        <v>0</v>
      </c>
      <c r="AN428" s="2">
        <f>COUNTIFS($B:$B,$B428,$AG:$AG,AN$1)</f>
        <v>1</v>
      </c>
      <c r="AO428" s="2">
        <f>COUNTIFS($B:$B,$B428,$AG:$AG,AO$1)</f>
        <v>1</v>
      </c>
      <c r="AP428" s="2">
        <f>COUNTIFS($B:$B,$B428,$AG:$AG,AP$1)</f>
        <v>0</v>
      </c>
      <c r="AQ428" s="2">
        <f>COUNTIFS($B:$B,$B428,$AG:$AG,AQ$1)</f>
        <v>0</v>
      </c>
      <c r="AR428" s="2">
        <f>COUNTIFS($B:$B,$B428,$AG:$AG,AR$1)</f>
        <v>0</v>
      </c>
      <c r="AS428" s="2">
        <f>COUNTIFS($B:$B,$B428,$AG:$AG,AS$1)</f>
        <v>0</v>
      </c>
      <c r="AT428" s="2">
        <f>COUNTIFS($B:$B,$B428,$AG:$AG,AT$1)</f>
        <v>1</v>
      </c>
      <c r="AU428" s="2">
        <f>COUNTIFS($B:$B,$B428,$AG:$AG,AU$1)</f>
        <v>0</v>
      </c>
    </row>
    <row r="429" spans="1:47" ht="15" customHeight="1" x14ac:dyDescent="0.35">
      <c r="A429" s="7">
        <f>IF(B428=B429,A428,A428+1)</f>
        <v>140</v>
      </c>
      <c r="B429" s="7" t="s">
        <v>5592</v>
      </c>
      <c r="C429" s="7" t="s">
        <v>5591</v>
      </c>
      <c r="D429" s="7" t="s">
        <v>3044</v>
      </c>
      <c r="E429" s="7" t="s">
        <v>3043</v>
      </c>
      <c r="F429" s="4" t="s">
        <v>7</v>
      </c>
      <c r="G429" s="4" t="s">
        <v>8</v>
      </c>
      <c r="H429" s="4" t="s">
        <v>7</v>
      </c>
      <c r="I429" s="3">
        <v>3</v>
      </c>
      <c r="J429" s="3" t="s">
        <v>69</v>
      </c>
      <c r="K429" s="3" t="s">
        <v>3065</v>
      </c>
      <c r="L429" s="3" t="s">
        <v>36</v>
      </c>
      <c r="M429" s="3" t="s">
        <v>5596</v>
      </c>
      <c r="N429" s="3" t="s">
        <v>1256</v>
      </c>
      <c r="P429" s="3" t="s">
        <v>669</v>
      </c>
      <c r="Q429" s="3" t="s">
        <v>1475</v>
      </c>
      <c r="R429" s="3" t="s">
        <v>2434</v>
      </c>
      <c r="S429" s="2" t="str">
        <f>IF(P429="심사불필요","-",VLOOKUP(K429,'[1]자격증 backdata'!A:G,7,0))</f>
        <v>-</v>
      </c>
      <c r="T429" s="2" t="str">
        <f>IF(S429="-","-",IF(COUNTIFS(B:B,B429,S:S,"필수")&gt;0,"자격요건충족","확인필요"))</f>
        <v>-</v>
      </c>
      <c r="U429" s="2"/>
      <c r="W429" s="2">
        <f>IF(Q429="4급","심사불필요",VLOOKUP(K429,'[1]자격증 backdata'!A:B,2,0))</f>
        <v>0</v>
      </c>
      <c r="X429" s="3">
        <f>IF(R429="A", MIN(20, SUMIFS(W:W, B:B, B429, R:R, "A")),IF(R429="B", MIN(30, SUMIFS(W:W, B:B, B429, R:R, "B")),"비해당분야"))</f>
        <v>16</v>
      </c>
      <c r="Y429" s="3" t="str">
        <f>IF(R429="C",MIN(30,IF(COUNTIFS(B:B,B429,W:W,"가1")=1,25,IF(COUNTIFS(B:B,B429,W:W,"가1")&gt;=2,30,0))+IF(COUNTIFS(B:B,B429,W:W,"나1")&gt;=4,30,IF(COUNTIFS(B:B,B429,W:W,"나1")=3,26,IF(COUNTIFS(B:B,B429,W:W,"나1")=2,22,IF(COUNTIFS(B:B,B429,W:W,"나1")=1,18,0)))))+MIN(30,IF(COUNTIFS(B:B,B429,W:W,"가2")=1,25,IF(COUNTIFS(B:B,B429,W:W,"가2")&gt;=2,30,0))+IF(COUNTIFS(B:B,B429,W:W,"나2")=3,30,IF(COUNTIFS(B:B,B429,W:W,"나2")=2,25,IF(COUNTIFS(B:B,B429,W:W,"나2")=1,20,0)))),"비해당분야")</f>
        <v>비해당분야</v>
      </c>
      <c r="Z429" s="3" t="str">
        <f>IF(R429="C",VLOOKUP(K429,'[1]자격증 backdata'!A:F,6,0),"비해당분야")</f>
        <v>비해당분야</v>
      </c>
      <c r="AA429" s="3" t="str">
        <f>IF(R429="C",SUMIF(B:B,B429,Z:Z),"비해당분야")</f>
        <v>비해당분야</v>
      </c>
      <c r="AB429" s="3" t="str">
        <f>IF(R429="C",SUM(Y429,AA429),"비해당분야")</f>
        <v>비해당분야</v>
      </c>
      <c r="AC429" s="3">
        <f>IF(R429="C",AB429,X429)</f>
        <v>16</v>
      </c>
      <c r="AD429" s="3">
        <f>VLOOKUP(K429,'[1]자격증 backdata'!A:D,4,0)</f>
        <v>5</v>
      </c>
      <c r="AE429" s="3">
        <f>IF(_xlfn.MAXIFS(AD:AD,B:B,B429)&gt;10,10,_xlfn.MAXIFS(AD:AD,B:B,B429))</f>
        <v>5</v>
      </c>
      <c r="AG429" s="2">
        <f>VLOOKUP(K429,'[1]자격증 backdata'!A:C,3,0)</f>
        <v>0</v>
      </c>
      <c r="AH429" s="2">
        <f>COUNTIFS($B:$B,$B429,$AG:$AG,AH$1)</f>
        <v>0</v>
      </c>
      <c r="AI429" s="2">
        <f>COUNTIFS($B:$B,$B429,$AG:$AG,AI$1)</f>
        <v>0</v>
      </c>
      <c r="AJ429" s="2">
        <f>COUNTIFS($B:$B,$B429,$AG:$AG,AJ$1)</f>
        <v>0</v>
      </c>
      <c r="AK429" s="2">
        <f>COUNTIFS($B:$B,$B429,$AG:$AG,AK$1)</f>
        <v>0</v>
      </c>
      <c r="AL429" s="2">
        <f>COUNTIFS($B:$B,$B429,$AG:$AG,AL$1)</f>
        <v>0</v>
      </c>
      <c r="AM429" s="2">
        <f>COUNTIFS($B:$B,$B429,$AG:$AG,AM$1)</f>
        <v>0</v>
      </c>
      <c r="AN429" s="2">
        <f>COUNTIFS($B:$B,$B429,$AG:$AG,AN$1)</f>
        <v>1</v>
      </c>
      <c r="AO429" s="2">
        <f>COUNTIFS($B:$B,$B429,$AG:$AG,AO$1)</f>
        <v>1</v>
      </c>
      <c r="AP429" s="2">
        <f>COUNTIFS($B:$B,$B429,$AG:$AG,AP$1)</f>
        <v>0</v>
      </c>
      <c r="AQ429" s="2">
        <f>COUNTIFS($B:$B,$B429,$AG:$AG,AQ$1)</f>
        <v>0</v>
      </c>
      <c r="AR429" s="2">
        <f>COUNTIFS($B:$B,$B429,$AG:$AG,AR$1)</f>
        <v>0</v>
      </c>
      <c r="AS429" s="2">
        <f>COUNTIFS($B:$B,$B429,$AG:$AG,AS$1)</f>
        <v>0</v>
      </c>
      <c r="AT429" s="2">
        <f>COUNTIFS($B:$B,$B429,$AG:$AG,AT$1)</f>
        <v>1</v>
      </c>
      <c r="AU429" s="2">
        <f>COUNTIFS($B:$B,$B429,$AG:$AG,AU$1)</f>
        <v>0</v>
      </c>
    </row>
    <row r="430" spans="1:47" ht="15" customHeight="1" x14ac:dyDescent="0.35">
      <c r="A430" s="7">
        <f>IF(B429=B430,A429,A429+1)</f>
        <v>140</v>
      </c>
      <c r="B430" s="7" t="s">
        <v>5592</v>
      </c>
      <c r="C430" s="7" t="s">
        <v>5591</v>
      </c>
      <c r="D430" s="7" t="s">
        <v>3044</v>
      </c>
      <c r="E430" s="7" t="s">
        <v>3043</v>
      </c>
      <c r="F430" s="4" t="s">
        <v>7</v>
      </c>
      <c r="G430" s="4" t="s">
        <v>8</v>
      </c>
      <c r="H430" s="4" t="s">
        <v>7</v>
      </c>
      <c r="I430" s="3">
        <v>4</v>
      </c>
      <c r="J430" s="3" t="s">
        <v>653</v>
      </c>
      <c r="K430" s="3" t="s">
        <v>3052</v>
      </c>
      <c r="L430" s="3" t="s">
        <v>651</v>
      </c>
      <c r="M430" s="3" t="s">
        <v>5595</v>
      </c>
      <c r="N430" s="3" t="s">
        <v>5594</v>
      </c>
      <c r="P430" s="3" t="s">
        <v>669</v>
      </c>
      <c r="Q430" s="3" t="s">
        <v>1475</v>
      </c>
      <c r="R430" s="3" t="s">
        <v>2434</v>
      </c>
      <c r="S430" s="2" t="str">
        <f>IF(P430="심사불필요","-",VLOOKUP(K430,'[1]자격증 backdata'!A:G,7,0))</f>
        <v>-</v>
      </c>
      <c r="T430" s="2" t="str">
        <f>IF(S430="-","-",IF(COUNTIFS(B:B,B430,S:S,"필수")&gt;0,"자격요건충족","확인필요"))</f>
        <v>-</v>
      </c>
      <c r="U430" s="2"/>
      <c r="W430" s="2">
        <f>IF(Q430="4급","심사불필요",VLOOKUP(K430,'[1]자격증 backdata'!A:B,2,0))</f>
        <v>4</v>
      </c>
      <c r="X430" s="3">
        <f>IF(R430="A", MIN(20, SUMIFS(W:W, B:B, B430, R:R, "A")),IF(R430="B", MIN(30, SUMIFS(W:W, B:B, B430, R:R, "B")),"비해당분야"))</f>
        <v>16</v>
      </c>
      <c r="Y430" s="3" t="str">
        <f>IF(R430="C",MIN(30,IF(COUNTIFS(B:B,B430,W:W,"가1")=1,25,IF(COUNTIFS(B:B,B430,W:W,"가1")&gt;=2,30,0))+IF(COUNTIFS(B:B,B430,W:W,"나1")&gt;=4,30,IF(COUNTIFS(B:B,B430,W:W,"나1")=3,26,IF(COUNTIFS(B:B,B430,W:W,"나1")=2,22,IF(COUNTIFS(B:B,B430,W:W,"나1")=1,18,0)))))+MIN(30,IF(COUNTIFS(B:B,B430,W:W,"가2")=1,25,IF(COUNTIFS(B:B,B430,W:W,"가2")&gt;=2,30,0))+IF(COUNTIFS(B:B,B430,W:W,"나2")=3,30,IF(COUNTIFS(B:B,B430,W:W,"나2")=2,25,IF(COUNTIFS(B:B,B430,W:W,"나2")=1,20,0)))),"비해당분야")</f>
        <v>비해당분야</v>
      </c>
      <c r="Z430" s="3" t="str">
        <f>IF(R430="C",VLOOKUP(K430,'[1]자격증 backdata'!A:F,6,0),"비해당분야")</f>
        <v>비해당분야</v>
      </c>
      <c r="AA430" s="3" t="str">
        <f>IF(R430="C",SUMIF(B:B,B430,Z:Z),"비해당분야")</f>
        <v>비해당분야</v>
      </c>
      <c r="AB430" s="3" t="str">
        <f>IF(R430="C",SUM(Y430,AA430),"비해당분야")</f>
        <v>비해당분야</v>
      </c>
      <c r="AC430" s="3">
        <f>IF(R430="C",AB430,X430)</f>
        <v>16</v>
      </c>
      <c r="AD430" s="3">
        <f>VLOOKUP(K430,'[1]자격증 backdata'!A:D,4,0)</f>
        <v>0</v>
      </c>
      <c r="AE430" s="3">
        <f>IF(_xlfn.MAXIFS(AD:AD,B:B,B430)&gt;10,10,_xlfn.MAXIFS(AD:AD,B:B,B430))</f>
        <v>5</v>
      </c>
      <c r="AG430" s="2" t="str">
        <f>VLOOKUP(K430,'[1]자격증 backdata'!A:C,3,0)</f>
        <v>H</v>
      </c>
      <c r="AH430" s="2">
        <f>COUNTIFS($B:$B,$B430,$AG:$AG,AH$1)</f>
        <v>0</v>
      </c>
      <c r="AI430" s="2">
        <f>COUNTIFS($B:$B,$B430,$AG:$AG,AI$1)</f>
        <v>0</v>
      </c>
      <c r="AJ430" s="2">
        <f>COUNTIFS($B:$B,$B430,$AG:$AG,AJ$1)</f>
        <v>0</v>
      </c>
      <c r="AK430" s="2">
        <f>COUNTIFS($B:$B,$B430,$AG:$AG,AK$1)</f>
        <v>0</v>
      </c>
      <c r="AL430" s="2">
        <f>COUNTIFS($B:$B,$B430,$AG:$AG,AL$1)</f>
        <v>0</v>
      </c>
      <c r="AM430" s="2">
        <f>COUNTIFS($B:$B,$B430,$AG:$AG,AM$1)</f>
        <v>0</v>
      </c>
      <c r="AN430" s="2">
        <f>COUNTIFS($B:$B,$B430,$AG:$AG,AN$1)</f>
        <v>1</v>
      </c>
      <c r="AO430" s="2">
        <f>COUNTIFS($B:$B,$B430,$AG:$AG,AO$1)</f>
        <v>1</v>
      </c>
      <c r="AP430" s="2">
        <f>COUNTIFS($B:$B,$B430,$AG:$AG,AP$1)</f>
        <v>0</v>
      </c>
      <c r="AQ430" s="2">
        <f>COUNTIFS($B:$B,$B430,$AG:$AG,AQ$1)</f>
        <v>0</v>
      </c>
      <c r="AR430" s="2">
        <f>COUNTIFS($B:$B,$B430,$AG:$AG,AR$1)</f>
        <v>0</v>
      </c>
      <c r="AS430" s="2">
        <f>COUNTIFS($B:$B,$B430,$AG:$AG,AS$1)</f>
        <v>0</v>
      </c>
      <c r="AT430" s="2">
        <f>COUNTIFS($B:$B,$B430,$AG:$AG,AT$1)</f>
        <v>1</v>
      </c>
      <c r="AU430" s="2">
        <f>COUNTIFS($B:$B,$B430,$AG:$AG,AU$1)</f>
        <v>0</v>
      </c>
    </row>
    <row r="431" spans="1:47" ht="15" customHeight="1" x14ac:dyDescent="0.35">
      <c r="A431" s="7">
        <f>IF(B430=B431,A430,A430+1)</f>
        <v>140</v>
      </c>
      <c r="B431" s="7" t="s">
        <v>5592</v>
      </c>
      <c r="C431" s="7" t="s">
        <v>5591</v>
      </c>
      <c r="D431" s="7" t="s">
        <v>3044</v>
      </c>
      <c r="E431" s="7" t="s">
        <v>3043</v>
      </c>
      <c r="F431" s="4" t="s">
        <v>7</v>
      </c>
      <c r="G431" s="4" t="s">
        <v>8</v>
      </c>
      <c r="H431" s="4" t="s">
        <v>7</v>
      </c>
      <c r="I431" s="3">
        <v>5</v>
      </c>
      <c r="J431" s="3" t="s">
        <v>633</v>
      </c>
      <c r="K431" s="3" t="s">
        <v>3118</v>
      </c>
      <c r="L431" s="3" t="s">
        <v>55</v>
      </c>
      <c r="M431" s="3" t="s">
        <v>5593</v>
      </c>
      <c r="N431" s="3" t="s">
        <v>4141</v>
      </c>
      <c r="P431" s="3" t="s">
        <v>669</v>
      </c>
      <c r="Q431" s="3" t="s">
        <v>1475</v>
      </c>
      <c r="R431" s="3" t="s">
        <v>2434</v>
      </c>
      <c r="S431" s="2" t="str">
        <f>IF(P431="심사불필요","-",VLOOKUP(K431,'[1]자격증 backdata'!A:G,7,0))</f>
        <v>-</v>
      </c>
      <c r="T431" s="2" t="str">
        <f>IF(S431="-","-",IF(COUNTIFS(B:B,B431,S:S,"필수")&gt;0,"자격요건충족","확인필요"))</f>
        <v>-</v>
      </c>
      <c r="U431" s="2"/>
      <c r="W431" s="2">
        <f>IF(Q431="4급","심사불필요",VLOOKUP(K431,'[1]자격증 backdata'!A:B,2,0))</f>
        <v>4</v>
      </c>
      <c r="X431" s="3">
        <f>IF(R431="A", MIN(20, SUMIFS(W:W, B:B, B431, R:R, "A")),IF(R431="B", MIN(30, SUMIFS(W:W, B:B, B431, R:R, "B")),"비해당분야"))</f>
        <v>16</v>
      </c>
      <c r="Y431" s="3" t="str">
        <f>IF(R431="C",MIN(30,IF(COUNTIFS(B:B,B431,W:W,"가1")=1,25,IF(COUNTIFS(B:B,B431,W:W,"가1")&gt;=2,30,0))+IF(COUNTIFS(B:B,B431,W:W,"나1")&gt;=4,30,IF(COUNTIFS(B:B,B431,W:W,"나1")=3,26,IF(COUNTIFS(B:B,B431,W:W,"나1")=2,22,IF(COUNTIFS(B:B,B431,W:W,"나1")=1,18,0)))))+MIN(30,IF(COUNTIFS(B:B,B431,W:W,"가2")=1,25,IF(COUNTIFS(B:B,B431,W:W,"가2")&gt;=2,30,0))+IF(COUNTIFS(B:B,B431,W:W,"나2")=3,30,IF(COUNTIFS(B:B,B431,W:W,"나2")=2,25,IF(COUNTIFS(B:B,B431,W:W,"나2")=1,20,0)))),"비해당분야")</f>
        <v>비해당분야</v>
      </c>
      <c r="Z431" s="3" t="str">
        <f>IF(R431="C",VLOOKUP(K431,'[1]자격증 backdata'!A:F,6,0),"비해당분야")</f>
        <v>비해당분야</v>
      </c>
      <c r="AA431" s="3" t="str">
        <f>IF(R431="C",SUMIF(B:B,B431,Z:Z),"비해당분야")</f>
        <v>비해당분야</v>
      </c>
      <c r="AB431" s="3" t="str">
        <f>IF(R431="C",SUM(Y431,AA431),"비해당분야")</f>
        <v>비해당분야</v>
      </c>
      <c r="AC431" s="3">
        <f>IF(R431="C",AB431,X431)</f>
        <v>16</v>
      </c>
      <c r="AD431" s="3">
        <f>VLOOKUP(K431,'[1]자격증 backdata'!A:D,4,0)</f>
        <v>0</v>
      </c>
      <c r="AE431" s="3">
        <f>IF(_xlfn.MAXIFS(AD:AD,B:B,B431)&gt;10,10,_xlfn.MAXIFS(AD:AD,B:B,B431))</f>
        <v>5</v>
      </c>
      <c r="AG431" s="2" t="str">
        <f>VLOOKUP(K431,'[1]자격증 backdata'!A:C,3,0)</f>
        <v>G</v>
      </c>
      <c r="AH431" s="2">
        <f>COUNTIFS($B:$B,$B431,$AG:$AG,AH$1)</f>
        <v>0</v>
      </c>
      <c r="AI431" s="2">
        <f>COUNTIFS($B:$B,$B431,$AG:$AG,AI$1)</f>
        <v>0</v>
      </c>
      <c r="AJ431" s="2">
        <f>COUNTIFS($B:$B,$B431,$AG:$AG,AJ$1)</f>
        <v>0</v>
      </c>
      <c r="AK431" s="2">
        <f>COUNTIFS($B:$B,$B431,$AG:$AG,AK$1)</f>
        <v>0</v>
      </c>
      <c r="AL431" s="2">
        <f>COUNTIFS($B:$B,$B431,$AG:$AG,AL$1)</f>
        <v>0</v>
      </c>
      <c r="AM431" s="2">
        <f>COUNTIFS($B:$B,$B431,$AG:$AG,AM$1)</f>
        <v>0</v>
      </c>
      <c r="AN431" s="2">
        <f>COUNTIFS($B:$B,$B431,$AG:$AG,AN$1)</f>
        <v>1</v>
      </c>
      <c r="AO431" s="2">
        <f>COUNTIFS($B:$B,$B431,$AG:$AG,AO$1)</f>
        <v>1</v>
      </c>
      <c r="AP431" s="2">
        <f>COUNTIFS($B:$B,$B431,$AG:$AG,AP$1)</f>
        <v>0</v>
      </c>
      <c r="AQ431" s="2">
        <f>COUNTIFS($B:$B,$B431,$AG:$AG,AQ$1)</f>
        <v>0</v>
      </c>
      <c r="AR431" s="2">
        <f>COUNTIFS($B:$B,$B431,$AG:$AG,AR$1)</f>
        <v>0</v>
      </c>
      <c r="AS431" s="2">
        <f>COUNTIFS($B:$B,$B431,$AG:$AG,AS$1)</f>
        <v>0</v>
      </c>
      <c r="AT431" s="2">
        <f>COUNTIFS($B:$B,$B431,$AG:$AG,AT$1)</f>
        <v>1</v>
      </c>
      <c r="AU431" s="2">
        <f>COUNTIFS($B:$B,$B431,$AG:$AG,AU$1)</f>
        <v>0</v>
      </c>
    </row>
    <row r="432" spans="1:47" ht="15" customHeight="1" x14ac:dyDescent="0.35">
      <c r="A432" s="7">
        <f>IF(B431=B432,A431,A431+1)</f>
        <v>140</v>
      </c>
      <c r="B432" s="7" t="s">
        <v>5592</v>
      </c>
      <c r="C432" s="7" t="s">
        <v>5591</v>
      </c>
      <c r="D432" s="7" t="s">
        <v>3044</v>
      </c>
      <c r="E432" s="7" t="s">
        <v>3043</v>
      </c>
      <c r="F432" s="4" t="s">
        <v>7</v>
      </c>
      <c r="G432" s="4" t="s">
        <v>8</v>
      </c>
      <c r="H432" s="4" t="s">
        <v>7</v>
      </c>
      <c r="I432" s="3">
        <v>6</v>
      </c>
      <c r="J432" s="3" t="s">
        <v>3148</v>
      </c>
      <c r="K432" s="3" t="s">
        <v>3147</v>
      </c>
      <c r="L432" s="3" t="s">
        <v>706</v>
      </c>
      <c r="M432" s="3" t="s">
        <v>5590</v>
      </c>
      <c r="N432" s="3" t="s">
        <v>1187</v>
      </c>
      <c r="P432" s="3" t="s">
        <v>669</v>
      </c>
      <c r="Q432" s="3" t="s">
        <v>1475</v>
      </c>
      <c r="R432" s="3" t="s">
        <v>2434</v>
      </c>
      <c r="S432" s="2" t="str">
        <f>IF(P432="심사불필요","-",VLOOKUP(K432,'[1]자격증 backdata'!A:G,7,0))</f>
        <v>-</v>
      </c>
      <c r="T432" s="2" t="str">
        <f>IF(S432="-","-",IF(COUNTIFS(B:B,B432,S:S,"필수")&gt;0,"자격요건충족","확인필요"))</f>
        <v>-</v>
      </c>
      <c r="U432" s="2"/>
      <c r="W432" s="2">
        <f>IF(Q432="4급","심사불필요",VLOOKUP(K432,'[1]자격증 backdata'!A:B,2,0))</f>
        <v>0</v>
      </c>
      <c r="X432" s="3">
        <f>IF(R432="A", MIN(20, SUMIFS(W:W, B:B, B432, R:R, "A")),IF(R432="B", MIN(30, SUMIFS(W:W, B:B, B432, R:R, "B")),"비해당분야"))</f>
        <v>16</v>
      </c>
      <c r="Y432" s="3" t="str">
        <f>IF(R432="C",MIN(30,IF(COUNTIFS(B:B,B432,W:W,"가1")=1,25,IF(COUNTIFS(B:B,B432,W:W,"가1")&gt;=2,30,0))+IF(COUNTIFS(B:B,B432,W:W,"나1")&gt;=4,30,IF(COUNTIFS(B:B,B432,W:W,"나1")=3,26,IF(COUNTIFS(B:B,B432,W:W,"나1")=2,22,IF(COUNTIFS(B:B,B432,W:W,"나1")=1,18,0)))))+MIN(30,IF(COUNTIFS(B:B,B432,W:W,"가2")=1,25,IF(COUNTIFS(B:B,B432,W:W,"가2")&gt;=2,30,0))+IF(COUNTIFS(B:B,B432,W:W,"나2")=3,30,IF(COUNTIFS(B:B,B432,W:W,"나2")=2,25,IF(COUNTIFS(B:B,B432,W:W,"나2")=1,20,0)))),"비해당분야")</f>
        <v>비해당분야</v>
      </c>
      <c r="Z432" s="3" t="str">
        <f>IF(R432="C",VLOOKUP(K432,'[1]자격증 backdata'!A:F,6,0),"비해당분야")</f>
        <v>비해당분야</v>
      </c>
      <c r="AA432" s="3" t="str">
        <f>IF(R432="C",SUMIF(B:B,B432,Z:Z),"비해당분야")</f>
        <v>비해당분야</v>
      </c>
      <c r="AB432" s="3" t="str">
        <f>IF(R432="C",SUM(Y432,AA432),"비해당분야")</f>
        <v>비해당분야</v>
      </c>
      <c r="AC432" s="3">
        <f>IF(R432="C",AB432,X432)</f>
        <v>16</v>
      </c>
      <c r="AD432" s="3">
        <f>VLOOKUP(K432,'[1]자격증 backdata'!A:D,4,0)</f>
        <v>5</v>
      </c>
      <c r="AE432" s="3">
        <f>IF(_xlfn.MAXIFS(AD:AD,B:B,B432)&gt;10,10,_xlfn.MAXIFS(AD:AD,B:B,B432))</f>
        <v>5</v>
      </c>
      <c r="AG432" s="2">
        <f>VLOOKUP(K432,'[1]자격증 backdata'!A:C,3,0)</f>
        <v>0</v>
      </c>
      <c r="AH432" s="2">
        <f>COUNTIFS($B:$B,$B432,$AG:$AG,AH$1)</f>
        <v>0</v>
      </c>
      <c r="AI432" s="2">
        <f>COUNTIFS($B:$B,$B432,$AG:$AG,AI$1)</f>
        <v>0</v>
      </c>
      <c r="AJ432" s="2">
        <f>COUNTIFS($B:$B,$B432,$AG:$AG,AJ$1)</f>
        <v>0</v>
      </c>
      <c r="AK432" s="2">
        <f>COUNTIFS($B:$B,$B432,$AG:$AG,AK$1)</f>
        <v>0</v>
      </c>
      <c r="AL432" s="2">
        <f>COUNTIFS($B:$B,$B432,$AG:$AG,AL$1)</f>
        <v>0</v>
      </c>
      <c r="AM432" s="2">
        <f>COUNTIFS($B:$B,$B432,$AG:$AG,AM$1)</f>
        <v>0</v>
      </c>
      <c r="AN432" s="2">
        <f>COUNTIFS($B:$B,$B432,$AG:$AG,AN$1)</f>
        <v>1</v>
      </c>
      <c r="AO432" s="2">
        <f>COUNTIFS($B:$B,$B432,$AG:$AG,AO$1)</f>
        <v>1</v>
      </c>
      <c r="AP432" s="2">
        <f>COUNTIFS($B:$B,$B432,$AG:$AG,AP$1)</f>
        <v>0</v>
      </c>
      <c r="AQ432" s="2">
        <f>COUNTIFS($B:$B,$B432,$AG:$AG,AQ$1)</f>
        <v>0</v>
      </c>
      <c r="AR432" s="2">
        <f>COUNTIFS($B:$B,$B432,$AG:$AG,AR$1)</f>
        <v>0</v>
      </c>
      <c r="AS432" s="2">
        <f>COUNTIFS($B:$B,$B432,$AG:$AG,AS$1)</f>
        <v>0</v>
      </c>
      <c r="AT432" s="2">
        <f>COUNTIFS($B:$B,$B432,$AG:$AG,AT$1)</f>
        <v>1</v>
      </c>
      <c r="AU432" s="2">
        <f>COUNTIFS($B:$B,$B432,$AG:$AG,AU$1)</f>
        <v>0</v>
      </c>
    </row>
    <row r="433" spans="1:47" ht="15" customHeight="1" x14ac:dyDescent="0.35">
      <c r="A433" s="4">
        <f>IF(B432=B433,A432,A432+1)</f>
        <v>141</v>
      </c>
      <c r="B433" s="4" t="s">
        <v>5583</v>
      </c>
      <c r="C433" s="4" t="s">
        <v>5582</v>
      </c>
      <c r="D433" s="4" t="s">
        <v>3044</v>
      </c>
      <c r="E433" s="4" t="s">
        <v>3043</v>
      </c>
      <c r="F433" s="4" t="s">
        <v>7</v>
      </c>
      <c r="G433" s="4" t="s">
        <v>8</v>
      </c>
      <c r="H433" s="4" t="s">
        <v>7</v>
      </c>
      <c r="I433" s="4">
        <v>1</v>
      </c>
      <c r="J433" s="4" t="s">
        <v>5589</v>
      </c>
      <c r="K433" s="4" t="s">
        <v>5588</v>
      </c>
      <c r="L433" s="4" t="s">
        <v>3099</v>
      </c>
      <c r="M433" s="4" t="s">
        <v>5587</v>
      </c>
      <c r="N433" s="4" t="s">
        <v>5586</v>
      </c>
      <c r="P433" s="4" t="s">
        <v>669</v>
      </c>
      <c r="Q433" s="4" t="s">
        <v>1475</v>
      </c>
      <c r="R433" s="4" t="s">
        <v>2434</v>
      </c>
      <c r="S433" s="5" t="str">
        <f>IF(P433="심사불필요","-",VLOOKUP(K433,'[1]자격증 backdata'!A:G,7,0))</f>
        <v>-</v>
      </c>
      <c r="T433" s="5" t="str">
        <f>IF(S433="-","-",IF(COUNTIFS(B:B,B433,S:S,"필수")&gt;0,"자격요건충족","확인필요"))</f>
        <v>-</v>
      </c>
      <c r="U433" s="5"/>
      <c r="W433" s="5">
        <f>IF(Q433="4급","심사불필요",VLOOKUP(K433,'[1]자격증 backdata'!A:B,2,0))</f>
        <v>0</v>
      </c>
      <c r="X433" s="4">
        <f>IF(R433="A", MIN(20, SUMIFS(W:W, B:B, B433, R:R, "A")),IF(R433="B", MIN(30, SUMIFS(W:W, B:B, B433, R:R, "B")),"비해당분야"))</f>
        <v>8</v>
      </c>
      <c r="Y433" s="4" t="str">
        <f>IF(R433="C",MIN(30,IF(COUNTIFS(B:B,B433,W:W,"가1")=1,25,IF(COUNTIFS(B:B,B433,W:W,"가1")&gt;=2,30,0))+IF(COUNTIFS(B:B,B433,W:W,"나1")&gt;=4,30,IF(COUNTIFS(B:B,B433,W:W,"나1")=3,26,IF(COUNTIFS(B:B,B433,W:W,"나1")=2,22,IF(COUNTIFS(B:B,B433,W:W,"나1")=1,18,0)))))+MIN(30,IF(COUNTIFS(B:B,B433,W:W,"가2")=1,25,IF(COUNTIFS(B:B,B433,W:W,"가2")&gt;=2,30,0))+IF(COUNTIFS(B:B,B433,W:W,"나2")=3,30,IF(COUNTIFS(B:B,B433,W:W,"나2")=2,25,IF(COUNTIFS(B:B,B433,W:W,"나2")=1,20,0)))),"비해당분야")</f>
        <v>비해당분야</v>
      </c>
      <c r="Z433" s="4" t="str">
        <f>IF(R433="C",VLOOKUP(K433,'[1]자격증 backdata'!A:F,6,0),"비해당분야")</f>
        <v>비해당분야</v>
      </c>
      <c r="AA433" s="4" t="str">
        <f>IF(R433="C",SUMIF(B:B,B433,Z:Z),"비해당분야")</f>
        <v>비해당분야</v>
      </c>
      <c r="AB433" s="4" t="str">
        <f>IF(R433="C",SUM(Y433,AA433),"비해당분야")</f>
        <v>비해당분야</v>
      </c>
      <c r="AC433" s="4">
        <f>IF(R433="C",AB433,X433)</f>
        <v>8</v>
      </c>
      <c r="AD433" s="4">
        <f>VLOOKUP(K433,'[1]자격증 backdata'!A:D,4,0)</f>
        <v>5</v>
      </c>
      <c r="AE433" s="4">
        <f>IF(_xlfn.MAXIFS(AD:AD,B:B,B433)&gt;10,10,_xlfn.MAXIFS(AD:AD,B:B,B433))</f>
        <v>5</v>
      </c>
      <c r="AG433" s="5">
        <f>VLOOKUP(K433,'[1]자격증 backdata'!A:C,3,0)</f>
        <v>0</v>
      </c>
      <c r="AH433" s="5">
        <f>COUNTIFS($B:$B,$B433,$AG:$AG,AH$1)</f>
        <v>0</v>
      </c>
      <c r="AI433" s="5">
        <f>COUNTIFS($B:$B,$B433,$AG:$AG,AI$1)</f>
        <v>0</v>
      </c>
      <c r="AJ433" s="5">
        <f>COUNTIFS($B:$B,$B433,$AG:$AG,AJ$1)</f>
        <v>0</v>
      </c>
      <c r="AK433" s="5">
        <f>COUNTIFS($B:$B,$B433,$AG:$AG,AK$1)</f>
        <v>0</v>
      </c>
      <c r="AL433" s="5">
        <f>COUNTIFS($B:$B,$B433,$AG:$AG,AL$1)</f>
        <v>0</v>
      </c>
      <c r="AM433" s="5">
        <f>COUNTIFS($B:$B,$B433,$AG:$AG,AM$1)</f>
        <v>0</v>
      </c>
      <c r="AN433" s="5">
        <f>COUNTIFS($B:$B,$B433,$AG:$AG,AN$1)</f>
        <v>1</v>
      </c>
      <c r="AO433" s="5">
        <f>COUNTIFS($B:$B,$B433,$AG:$AG,AO$1)</f>
        <v>0</v>
      </c>
      <c r="AP433" s="5">
        <f>COUNTIFS($B:$B,$B433,$AG:$AG,AP$1)</f>
        <v>0</v>
      </c>
      <c r="AQ433" s="5">
        <f>COUNTIFS($B:$B,$B433,$AG:$AG,AQ$1)</f>
        <v>0</v>
      </c>
      <c r="AR433" s="5">
        <f>COUNTIFS($B:$B,$B433,$AG:$AG,AR$1)</f>
        <v>0</v>
      </c>
      <c r="AS433" s="5">
        <f>COUNTIFS($B:$B,$B433,$AG:$AG,AS$1)</f>
        <v>0</v>
      </c>
      <c r="AT433" s="5">
        <f>COUNTIFS($B:$B,$B433,$AG:$AG,AT$1)</f>
        <v>1</v>
      </c>
      <c r="AU433" s="5">
        <f>COUNTIFS($B:$B,$B433,$AG:$AG,AU$1)</f>
        <v>0</v>
      </c>
    </row>
    <row r="434" spans="1:47" ht="15" customHeight="1" x14ac:dyDescent="0.35">
      <c r="A434" s="6">
        <f>IF(B433=B434,A433,A433+1)</f>
        <v>141</v>
      </c>
      <c r="B434" s="6" t="s">
        <v>5583</v>
      </c>
      <c r="C434" s="6" t="s">
        <v>5582</v>
      </c>
      <c r="D434" s="6" t="s">
        <v>3044</v>
      </c>
      <c r="E434" s="6" t="s">
        <v>3043</v>
      </c>
      <c r="F434" s="4" t="s">
        <v>7</v>
      </c>
      <c r="G434" s="4" t="s">
        <v>8</v>
      </c>
      <c r="H434" s="4" t="s">
        <v>7</v>
      </c>
      <c r="I434" s="4">
        <v>2</v>
      </c>
      <c r="J434" s="4" t="s">
        <v>106</v>
      </c>
      <c r="K434" s="4" t="s">
        <v>3057</v>
      </c>
      <c r="L434" s="4" t="s">
        <v>55</v>
      </c>
      <c r="M434" s="4" t="s">
        <v>5585</v>
      </c>
      <c r="N434" s="4" t="s">
        <v>3283</v>
      </c>
      <c r="P434" s="4" t="s">
        <v>669</v>
      </c>
      <c r="Q434" s="4" t="s">
        <v>1475</v>
      </c>
      <c r="R434" s="4" t="s">
        <v>2434</v>
      </c>
      <c r="S434" s="5" t="str">
        <f>IF(P434="심사불필요","-",VLOOKUP(K434,'[1]자격증 backdata'!A:G,7,0))</f>
        <v>-</v>
      </c>
      <c r="T434" s="5" t="str">
        <f>IF(S434="-","-",IF(COUNTIFS(B:B,B434,S:S,"필수")&gt;0,"자격요건충족","확인필요"))</f>
        <v>-</v>
      </c>
      <c r="U434" s="5"/>
      <c r="W434" s="5">
        <f>IF(Q434="4급","심사불필요",VLOOKUP(K434,'[1]자격증 backdata'!A:B,2,0))</f>
        <v>4</v>
      </c>
      <c r="X434" s="4">
        <f>IF(R434="A", MIN(20, SUMIFS(W:W, B:B, B434, R:R, "A")),IF(R434="B", MIN(30, SUMIFS(W:W, B:B, B434, R:R, "B")),"비해당분야"))</f>
        <v>8</v>
      </c>
      <c r="Y434" s="4" t="str">
        <f>IF(R434="C",MIN(30,IF(COUNTIFS(B:B,B434,W:W,"가1")=1,25,IF(COUNTIFS(B:B,B434,W:W,"가1")&gt;=2,30,0))+IF(COUNTIFS(B:B,B434,W:W,"나1")&gt;=4,30,IF(COUNTIFS(B:B,B434,W:W,"나1")=3,26,IF(COUNTIFS(B:B,B434,W:W,"나1")=2,22,IF(COUNTIFS(B:B,B434,W:W,"나1")=1,18,0)))))+MIN(30,IF(COUNTIFS(B:B,B434,W:W,"가2")=1,25,IF(COUNTIFS(B:B,B434,W:W,"가2")&gt;=2,30,0))+IF(COUNTIFS(B:B,B434,W:W,"나2")=3,30,IF(COUNTIFS(B:B,B434,W:W,"나2")=2,25,IF(COUNTIFS(B:B,B434,W:W,"나2")=1,20,0)))),"비해당분야")</f>
        <v>비해당분야</v>
      </c>
      <c r="Z434" s="4" t="str">
        <f>IF(R434="C",VLOOKUP(K434,'[1]자격증 backdata'!A:F,6,0),"비해당분야")</f>
        <v>비해당분야</v>
      </c>
      <c r="AA434" s="4" t="str">
        <f>IF(R434="C",SUMIF(B:B,B434,Z:Z),"비해당분야")</f>
        <v>비해당분야</v>
      </c>
      <c r="AB434" s="4" t="str">
        <f>IF(R434="C",SUM(Y434,AA434),"비해당분야")</f>
        <v>비해당분야</v>
      </c>
      <c r="AC434" s="4">
        <f>IF(R434="C",AB434,X434)</f>
        <v>8</v>
      </c>
      <c r="AD434" s="4">
        <f>VLOOKUP(K434,'[1]자격증 backdata'!A:D,4,0)</f>
        <v>0</v>
      </c>
      <c r="AE434" s="4">
        <f>IF(_xlfn.MAXIFS(AD:AD,B:B,B434)&gt;10,10,_xlfn.MAXIFS(AD:AD,B:B,B434))</f>
        <v>5</v>
      </c>
      <c r="AG434" s="5" t="str">
        <f>VLOOKUP(K434,'[1]자격증 backdata'!A:C,3,0)</f>
        <v>M</v>
      </c>
      <c r="AH434" s="5">
        <f>COUNTIFS($B:$B,$B434,$AG:$AG,AH$1)</f>
        <v>0</v>
      </c>
      <c r="AI434" s="5">
        <f>COUNTIFS($B:$B,$B434,$AG:$AG,AI$1)</f>
        <v>0</v>
      </c>
      <c r="AJ434" s="5">
        <f>COUNTIFS($B:$B,$B434,$AG:$AG,AJ$1)</f>
        <v>0</v>
      </c>
      <c r="AK434" s="5">
        <f>COUNTIFS($B:$B,$B434,$AG:$AG,AK$1)</f>
        <v>0</v>
      </c>
      <c r="AL434" s="5">
        <f>COUNTIFS($B:$B,$B434,$AG:$AG,AL$1)</f>
        <v>0</v>
      </c>
      <c r="AM434" s="5">
        <f>COUNTIFS($B:$B,$B434,$AG:$AG,AM$1)</f>
        <v>0</v>
      </c>
      <c r="AN434" s="5">
        <f>COUNTIFS($B:$B,$B434,$AG:$AG,AN$1)</f>
        <v>1</v>
      </c>
      <c r="AO434" s="5">
        <f>COUNTIFS($B:$B,$B434,$AG:$AG,AO$1)</f>
        <v>0</v>
      </c>
      <c r="AP434" s="5">
        <f>COUNTIFS($B:$B,$B434,$AG:$AG,AP$1)</f>
        <v>0</v>
      </c>
      <c r="AQ434" s="5">
        <f>COUNTIFS($B:$B,$B434,$AG:$AG,AQ$1)</f>
        <v>0</v>
      </c>
      <c r="AR434" s="5">
        <f>COUNTIFS($B:$B,$B434,$AG:$AG,AR$1)</f>
        <v>0</v>
      </c>
      <c r="AS434" s="5">
        <f>COUNTIFS($B:$B,$B434,$AG:$AG,AS$1)</f>
        <v>0</v>
      </c>
      <c r="AT434" s="5">
        <f>COUNTIFS($B:$B,$B434,$AG:$AG,AT$1)</f>
        <v>1</v>
      </c>
      <c r="AU434" s="5">
        <f>COUNTIFS($B:$B,$B434,$AG:$AG,AU$1)</f>
        <v>0</v>
      </c>
    </row>
    <row r="435" spans="1:47" ht="15" customHeight="1" x14ac:dyDescent="0.35">
      <c r="A435" s="6">
        <f>IF(B434=B435,A434,A434+1)</f>
        <v>141</v>
      </c>
      <c r="B435" s="6" t="s">
        <v>5583</v>
      </c>
      <c r="C435" s="6" t="s">
        <v>5582</v>
      </c>
      <c r="D435" s="6" t="s">
        <v>3044</v>
      </c>
      <c r="E435" s="6" t="s">
        <v>3043</v>
      </c>
      <c r="F435" s="4" t="s">
        <v>7</v>
      </c>
      <c r="G435" s="4" t="s">
        <v>8</v>
      </c>
      <c r="H435" s="4" t="s">
        <v>7</v>
      </c>
      <c r="I435" s="4">
        <v>3</v>
      </c>
      <c r="J435" s="4" t="s">
        <v>633</v>
      </c>
      <c r="K435" s="4" t="s">
        <v>3118</v>
      </c>
      <c r="L435" s="4" t="s">
        <v>55</v>
      </c>
      <c r="M435" s="4" t="s">
        <v>5584</v>
      </c>
      <c r="N435" s="4" t="s">
        <v>5112</v>
      </c>
      <c r="P435" s="4" t="s">
        <v>669</v>
      </c>
      <c r="Q435" s="4" t="s">
        <v>1475</v>
      </c>
      <c r="R435" s="4" t="s">
        <v>2434</v>
      </c>
      <c r="S435" s="5" t="str">
        <f>IF(P435="심사불필요","-",VLOOKUP(K435,'[1]자격증 backdata'!A:G,7,0))</f>
        <v>-</v>
      </c>
      <c r="T435" s="5" t="str">
        <f>IF(S435="-","-",IF(COUNTIFS(B:B,B435,S:S,"필수")&gt;0,"자격요건충족","확인필요"))</f>
        <v>-</v>
      </c>
      <c r="U435" s="5"/>
      <c r="W435" s="5">
        <f>IF(Q435="4급","심사불필요",VLOOKUP(K435,'[1]자격증 backdata'!A:B,2,0))</f>
        <v>4</v>
      </c>
      <c r="X435" s="4">
        <f>IF(R435="A", MIN(20, SUMIFS(W:W, B:B, B435, R:R, "A")),IF(R435="B", MIN(30, SUMIFS(W:W, B:B, B435, R:R, "B")),"비해당분야"))</f>
        <v>8</v>
      </c>
      <c r="Y435" s="4" t="str">
        <f>IF(R435="C",MIN(30,IF(COUNTIFS(B:B,B435,W:W,"가1")=1,25,IF(COUNTIFS(B:B,B435,W:W,"가1")&gt;=2,30,0))+IF(COUNTIFS(B:B,B435,W:W,"나1")&gt;=4,30,IF(COUNTIFS(B:B,B435,W:W,"나1")=3,26,IF(COUNTIFS(B:B,B435,W:W,"나1")=2,22,IF(COUNTIFS(B:B,B435,W:W,"나1")=1,18,0)))))+MIN(30,IF(COUNTIFS(B:B,B435,W:W,"가2")=1,25,IF(COUNTIFS(B:B,B435,W:W,"가2")&gt;=2,30,0))+IF(COUNTIFS(B:B,B435,W:W,"나2")=3,30,IF(COUNTIFS(B:B,B435,W:W,"나2")=2,25,IF(COUNTIFS(B:B,B435,W:W,"나2")=1,20,0)))),"비해당분야")</f>
        <v>비해당분야</v>
      </c>
      <c r="Z435" s="4" t="str">
        <f>IF(R435="C",VLOOKUP(K435,'[1]자격증 backdata'!A:F,6,0),"비해당분야")</f>
        <v>비해당분야</v>
      </c>
      <c r="AA435" s="4" t="str">
        <f>IF(R435="C",SUMIF(B:B,B435,Z:Z),"비해당분야")</f>
        <v>비해당분야</v>
      </c>
      <c r="AB435" s="4" t="str">
        <f>IF(R435="C",SUM(Y435,AA435),"비해당분야")</f>
        <v>비해당분야</v>
      </c>
      <c r="AC435" s="4">
        <f>IF(R435="C",AB435,X435)</f>
        <v>8</v>
      </c>
      <c r="AD435" s="4">
        <f>VLOOKUP(K435,'[1]자격증 backdata'!A:D,4,0)</f>
        <v>0</v>
      </c>
      <c r="AE435" s="4">
        <f>IF(_xlfn.MAXIFS(AD:AD,B:B,B435)&gt;10,10,_xlfn.MAXIFS(AD:AD,B:B,B435))</f>
        <v>5</v>
      </c>
      <c r="AG435" s="5" t="str">
        <f>VLOOKUP(K435,'[1]자격증 backdata'!A:C,3,0)</f>
        <v>G</v>
      </c>
      <c r="AH435" s="5">
        <f>COUNTIFS($B:$B,$B435,$AG:$AG,AH$1)</f>
        <v>0</v>
      </c>
      <c r="AI435" s="5">
        <f>COUNTIFS($B:$B,$B435,$AG:$AG,AI$1)</f>
        <v>0</v>
      </c>
      <c r="AJ435" s="5">
        <f>COUNTIFS($B:$B,$B435,$AG:$AG,AJ$1)</f>
        <v>0</v>
      </c>
      <c r="AK435" s="5">
        <f>COUNTIFS($B:$B,$B435,$AG:$AG,AK$1)</f>
        <v>0</v>
      </c>
      <c r="AL435" s="5">
        <f>COUNTIFS($B:$B,$B435,$AG:$AG,AL$1)</f>
        <v>0</v>
      </c>
      <c r="AM435" s="5">
        <f>COUNTIFS($B:$B,$B435,$AG:$AG,AM$1)</f>
        <v>0</v>
      </c>
      <c r="AN435" s="5">
        <f>COUNTIFS($B:$B,$B435,$AG:$AG,AN$1)</f>
        <v>1</v>
      </c>
      <c r="AO435" s="5">
        <f>COUNTIFS($B:$B,$B435,$AG:$AG,AO$1)</f>
        <v>0</v>
      </c>
      <c r="AP435" s="5">
        <f>COUNTIFS($B:$B,$B435,$AG:$AG,AP$1)</f>
        <v>0</v>
      </c>
      <c r="AQ435" s="5">
        <f>COUNTIFS($B:$B,$B435,$AG:$AG,AQ$1)</f>
        <v>0</v>
      </c>
      <c r="AR435" s="5">
        <f>COUNTIFS($B:$B,$B435,$AG:$AG,AR$1)</f>
        <v>0</v>
      </c>
      <c r="AS435" s="5">
        <f>COUNTIFS($B:$B,$B435,$AG:$AG,AS$1)</f>
        <v>0</v>
      </c>
      <c r="AT435" s="5">
        <f>COUNTIFS($B:$B,$B435,$AG:$AG,AT$1)</f>
        <v>1</v>
      </c>
      <c r="AU435" s="5">
        <f>COUNTIFS($B:$B,$B435,$AG:$AG,AU$1)</f>
        <v>0</v>
      </c>
    </row>
    <row r="436" spans="1:47" ht="15" customHeight="1" x14ac:dyDescent="0.35">
      <c r="A436" s="6">
        <f>IF(B435=B436,A435,A435+1)</f>
        <v>141</v>
      </c>
      <c r="B436" s="6" t="s">
        <v>5583</v>
      </c>
      <c r="C436" s="6" t="s">
        <v>5582</v>
      </c>
      <c r="D436" s="6" t="s">
        <v>3044</v>
      </c>
      <c r="E436" s="6" t="s">
        <v>3043</v>
      </c>
      <c r="F436" s="4" t="s">
        <v>7</v>
      </c>
      <c r="G436" s="4" t="s">
        <v>8</v>
      </c>
      <c r="H436" s="4" t="s">
        <v>7</v>
      </c>
      <c r="I436" s="4">
        <v>4</v>
      </c>
      <c r="J436" s="4" t="s">
        <v>69</v>
      </c>
      <c r="K436" s="4" t="s">
        <v>3065</v>
      </c>
      <c r="L436" s="4" t="s">
        <v>36</v>
      </c>
      <c r="M436" s="4" t="s">
        <v>5581</v>
      </c>
      <c r="N436" s="4" t="s">
        <v>90</v>
      </c>
      <c r="P436" s="4" t="s">
        <v>669</v>
      </c>
      <c r="Q436" s="4" t="s">
        <v>1475</v>
      </c>
      <c r="R436" s="4" t="s">
        <v>2434</v>
      </c>
      <c r="S436" s="5" t="str">
        <f>IF(P436="심사불필요","-",VLOOKUP(K436,'[1]자격증 backdata'!A:G,7,0))</f>
        <v>-</v>
      </c>
      <c r="T436" s="5" t="str">
        <f>IF(S436="-","-",IF(COUNTIFS(B:B,B436,S:S,"필수")&gt;0,"자격요건충족","확인필요"))</f>
        <v>-</v>
      </c>
      <c r="U436" s="5"/>
      <c r="W436" s="5">
        <f>IF(Q436="4급","심사불필요",VLOOKUP(K436,'[1]자격증 backdata'!A:B,2,0))</f>
        <v>0</v>
      </c>
      <c r="X436" s="4">
        <f>IF(R436="A", MIN(20, SUMIFS(W:W, B:B, B436, R:R, "A")),IF(R436="B", MIN(30, SUMIFS(W:W, B:B, B436, R:R, "B")),"비해당분야"))</f>
        <v>8</v>
      </c>
      <c r="Y436" s="4" t="str">
        <f>IF(R436="C",MIN(30,IF(COUNTIFS(B:B,B436,W:W,"가1")=1,25,IF(COUNTIFS(B:B,B436,W:W,"가1")&gt;=2,30,0))+IF(COUNTIFS(B:B,B436,W:W,"나1")&gt;=4,30,IF(COUNTIFS(B:B,B436,W:W,"나1")=3,26,IF(COUNTIFS(B:B,B436,W:W,"나1")=2,22,IF(COUNTIFS(B:B,B436,W:W,"나1")=1,18,0)))))+MIN(30,IF(COUNTIFS(B:B,B436,W:W,"가2")=1,25,IF(COUNTIFS(B:B,B436,W:W,"가2")&gt;=2,30,0))+IF(COUNTIFS(B:B,B436,W:W,"나2")=3,30,IF(COUNTIFS(B:B,B436,W:W,"나2")=2,25,IF(COUNTIFS(B:B,B436,W:W,"나2")=1,20,0)))),"비해당분야")</f>
        <v>비해당분야</v>
      </c>
      <c r="Z436" s="4" t="str">
        <f>IF(R436="C",VLOOKUP(K436,'[1]자격증 backdata'!A:F,6,0),"비해당분야")</f>
        <v>비해당분야</v>
      </c>
      <c r="AA436" s="4" t="str">
        <f>IF(R436="C",SUMIF(B:B,B436,Z:Z),"비해당분야")</f>
        <v>비해당분야</v>
      </c>
      <c r="AB436" s="4" t="str">
        <f>IF(R436="C",SUM(Y436,AA436),"비해당분야")</f>
        <v>비해당분야</v>
      </c>
      <c r="AC436" s="4">
        <f>IF(R436="C",AB436,X436)</f>
        <v>8</v>
      </c>
      <c r="AD436" s="4">
        <f>VLOOKUP(K436,'[1]자격증 backdata'!A:D,4,0)</f>
        <v>5</v>
      </c>
      <c r="AE436" s="4">
        <f>IF(_xlfn.MAXIFS(AD:AD,B:B,B436)&gt;10,10,_xlfn.MAXIFS(AD:AD,B:B,B436))</f>
        <v>5</v>
      </c>
      <c r="AG436" s="5">
        <f>VLOOKUP(K436,'[1]자격증 backdata'!A:C,3,0)</f>
        <v>0</v>
      </c>
      <c r="AH436" s="5">
        <f>COUNTIFS($B:$B,$B436,$AG:$AG,AH$1)</f>
        <v>0</v>
      </c>
      <c r="AI436" s="5">
        <f>COUNTIFS($B:$B,$B436,$AG:$AG,AI$1)</f>
        <v>0</v>
      </c>
      <c r="AJ436" s="5">
        <f>COUNTIFS($B:$B,$B436,$AG:$AG,AJ$1)</f>
        <v>0</v>
      </c>
      <c r="AK436" s="5">
        <f>COUNTIFS($B:$B,$B436,$AG:$AG,AK$1)</f>
        <v>0</v>
      </c>
      <c r="AL436" s="5">
        <f>COUNTIFS($B:$B,$B436,$AG:$AG,AL$1)</f>
        <v>0</v>
      </c>
      <c r="AM436" s="5">
        <f>COUNTIFS($B:$B,$B436,$AG:$AG,AM$1)</f>
        <v>0</v>
      </c>
      <c r="AN436" s="5">
        <f>COUNTIFS($B:$B,$B436,$AG:$AG,AN$1)</f>
        <v>1</v>
      </c>
      <c r="AO436" s="5">
        <f>COUNTIFS($B:$B,$B436,$AG:$AG,AO$1)</f>
        <v>0</v>
      </c>
      <c r="AP436" s="5">
        <f>COUNTIFS($B:$B,$B436,$AG:$AG,AP$1)</f>
        <v>0</v>
      </c>
      <c r="AQ436" s="5">
        <f>COUNTIFS($B:$B,$B436,$AG:$AG,AQ$1)</f>
        <v>0</v>
      </c>
      <c r="AR436" s="5">
        <f>COUNTIFS($B:$B,$B436,$AG:$AG,AR$1)</f>
        <v>0</v>
      </c>
      <c r="AS436" s="5">
        <f>COUNTIFS($B:$B,$B436,$AG:$AG,AS$1)</f>
        <v>0</v>
      </c>
      <c r="AT436" s="5">
        <f>COUNTIFS($B:$B,$B436,$AG:$AG,AT$1)</f>
        <v>1</v>
      </c>
      <c r="AU436" s="5">
        <f>COUNTIFS($B:$B,$B436,$AG:$AG,AU$1)</f>
        <v>0</v>
      </c>
    </row>
    <row r="437" spans="1:47" ht="15" customHeight="1" x14ac:dyDescent="0.35">
      <c r="A437" s="3">
        <f>IF(B436=B437,A436,A436+1)</f>
        <v>142</v>
      </c>
      <c r="B437" s="3" t="s">
        <v>5572</v>
      </c>
      <c r="C437" s="3" t="s">
        <v>5571</v>
      </c>
      <c r="D437" s="3" t="s">
        <v>3044</v>
      </c>
      <c r="E437" s="3" t="s">
        <v>3043</v>
      </c>
      <c r="F437" s="4" t="s">
        <v>7</v>
      </c>
      <c r="G437" s="4" t="s">
        <v>8</v>
      </c>
      <c r="H437" s="4" t="s">
        <v>7</v>
      </c>
      <c r="I437" s="3">
        <v>1</v>
      </c>
      <c r="J437" s="3" t="s">
        <v>364</v>
      </c>
      <c r="K437" s="3" t="s">
        <v>3075</v>
      </c>
      <c r="L437" s="3" t="s">
        <v>254</v>
      </c>
      <c r="M437" s="3" t="s">
        <v>5580</v>
      </c>
      <c r="N437" s="3" t="s">
        <v>5578</v>
      </c>
      <c r="P437" s="3" t="s">
        <v>669</v>
      </c>
      <c r="Q437" s="3" t="s">
        <v>1475</v>
      </c>
      <c r="R437" s="3" t="s">
        <v>2434</v>
      </c>
      <c r="S437" s="2" t="str">
        <f>IF(P437="심사불필요","-",VLOOKUP(K437,'[1]자격증 backdata'!A:G,7,0))</f>
        <v>-</v>
      </c>
      <c r="T437" s="2" t="str">
        <f>IF(S437="-","-",IF(COUNTIFS(B:B,B437,S:S,"필수")&gt;0,"자격요건충족","확인필요"))</f>
        <v>-</v>
      </c>
      <c r="U437" s="2"/>
      <c r="W437" s="2">
        <f>IF(Q437="4급","심사불필요",VLOOKUP(K437,'[1]자격증 backdata'!A:B,2,0))</f>
        <v>2</v>
      </c>
      <c r="X437" s="3">
        <f>IF(R437="A", MIN(20, SUMIFS(W:W, B:B, B437, R:R, "A")),IF(R437="B", MIN(30, SUMIFS(W:W, B:B, B437, R:R, "B")),"비해당분야"))</f>
        <v>20</v>
      </c>
      <c r="Y437" s="3" t="str">
        <f>IF(R437="C",MIN(30,IF(COUNTIFS(B:B,B437,W:W,"가1")=1,25,IF(COUNTIFS(B:B,B437,W:W,"가1")&gt;=2,30,0))+IF(COUNTIFS(B:B,B437,W:W,"나1")&gt;=4,30,IF(COUNTIFS(B:B,B437,W:W,"나1")=3,26,IF(COUNTIFS(B:B,B437,W:W,"나1")=2,22,IF(COUNTIFS(B:B,B437,W:W,"나1")=1,18,0)))))+MIN(30,IF(COUNTIFS(B:B,B437,W:W,"가2")=1,25,IF(COUNTIFS(B:B,B437,W:W,"가2")&gt;=2,30,0))+IF(COUNTIFS(B:B,B437,W:W,"나2")=3,30,IF(COUNTIFS(B:B,B437,W:W,"나2")=2,25,IF(COUNTIFS(B:B,B437,W:W,"나2")=1,20,0)))),"비해당분야")</f>
        <v>비해당분야</v>
      </c>
      <c r="Z437" s="3" t="str">
        <f>IF(R437="C",VLOOKUP(K437,'[1]자격증 backdata'!A:F,6,0),"비해당분야")</f>
        <v>비해당분야</v>
      </c>
      <c r="AA437" s="3" t="str">
        <f>IF(R437="C",SUMIF(B:B,B437,Z:Z),"비해당분야")</f>
        <v>비해당분야</v>
      </c>
      <c r="AB437" s="3" t="str">
        <f>IF(R437="C",SUM(Y437,AA437),"비해당분야")</f>
        <v>비해당분야</v>
      </c>
      <c r="AC437" s="3">
        <f>IF(R437="C",AB437,X437)</f>
        <v>20</v>
      </c>
      <c r="AD437" s="3">
        <f>VLOOKUP(K437,'[1]자격증 backdata'!A:D,4,0)</f>
        <v>0</v>
      </c>
      <c r="AE437" s="3">
        <f>IF(_xlfn.MAXIFS(AD:AD,B:B,B437)&gt;10,10,_xlfn.MAXIFS(AD:AD,B:B,B437))</f>
        <v>5</v>
      </c>
      <c r="AG437" s="2" t="str">
        <f>VLOOKUP(K437,'[1]자격증 backdata'!A:C,3,0)</f>
        <v>J</v>
      </c>
      <c r="AH437" s="2">
        <f>COUNTIFS($B:$B,$B437,$AG:$AG,AH$1)</f>
        <v>0</v>
      </c>
      <c r="AI437" s="2">
        <f>COUNTIFS($B:$B,$B437,$AG:$AG,AI$1)</f>
        <v>0</v>
      </c>
      <c r="AJ437" s="2">
        <f>COUNTIFS($B:$B,$B437,$AG:$AG,AJ$1)</f>
        <v>0</v>
      </c>
      <c r="AK437" s="2">
        <f>COUNTIFS($B:$B,$B437,$AG:$AG,AK$1)</f>
        <v>0</v>
      </c>
      <c r="AL437" s="2">
        <f>COUNTIFS($B:$B,$B437,$AG:$AG,AL$1)</f>
        <v>0</v>
      </c>
      <c r="AM437" s="2">
        <f>COUNTIFS($B:$B,$B437,$AG:$AG,AM$1)</f>
        <v>0</v>
      </c>
      <c r="AN437" s="2">
        <f>COUNTIFS($B:$B,$B437,$AG:$AG,AN$1)</f>
        <v>1</v>
      </c>
      <c r="AO437" s="2">
        <f>COUNTIFS($B:$B,$B437,$AG:$AG,AO$1)</f>
        <v>0</v>
      </c>
      <c r="AP437" s="2">
        <f>COUNTIFS($B:$B,$B437,$AG:$AG,AP$1)</f>
        <v>1</v>
      </c>
      <c r="AQ437" s="2">
        <f>COUNTIFS($B:$B,$B437,$AG:$AG,AQ$1)</f>
        <v>1</v>
      </c>
      <c r="AR437" s="2">
        <f>COUNTIFS($B:$B,$B437,$AG:$AG,AR$1)</f>
        <v>0</v>
      </c>
      <c r="AS437" s="2">
        <f>COUNTIFS($B:$B,$B437,$AG:$AG,AS$1)</f>
        <v>0</v>
      </c>
      <c r="AT437" s="2">
        <f>COUNTIFS($B:$B,$B437,$AG:$AG,AT$1)</f>
        <v>1</v>
      </c>
      <c r="AU437" s="2">
        <f>COUNTIFS($B:$B,$B437,$AG:$AG,AU$1)</f>
        <v>1</v>
      </c>
    </row>
    <row r="438" spans="1:47" ht="15" customHeight="1" x14ac:dyDescent="0.35">
      <c r="A438" s="7">
        <f>IF(B437=B438,A437,A437+1)</f>
        <v>142</v>
      </c>
      <c r="B438" s="7" t="s">
        <v>5572</v>
      </c>
      <c r="C438" s="7" t="s">
        <v>5571</v>
      </c>
      <c r="D438" s="7" t="s">
        <v>3044</v>
      </c>
      <c r="E438" s="7" t="s">
        <v>3043</v>
      </c>
      <c r="F438" s="4" t="s">
        <v>7</v>
      </c>
      <c r="G438" s="4" t="s">
        <v>8</v>
      </c>
      <c r="H438" s="4" t="s">
        <v>7</v>
      </c>
      <c r="I438" s="3">
        <v>2</v>
      </c>
      <c r="J438" s="3" t="s">
        <v>2447</v>
      </c>
      <c r="K438" s="3" t="s">
        <v>3266</v>
      </c>
      <c r="L438" s="3" t="s">
        <v>254</v>
      </c>
      <c r="M438" s="3" t="s">
        <v>5579</v>
      </c>
      <c r="N438" s="3" t="s">
        <v>5578</v>
      </c>
      <c r="P438" s="3" t="s">
        <v>669</v>
      </c>
      <c r="Q438" s="3" t="s">
        <v>1475</v>
      </c>
      <c r="R438" s="3" t="s">
        <v>2434</v>
      </c>
      <c r="S438" s="2" t="str">
        <f>IF(P438="심사불필요","-",VLOOKUP(K438,'[1]자격증 backdata'!A:G,7,0))</f>
        <v>-</v>
      </c>
      <c r="T438" s="2" t="str">
        <f>IF(S438="-","-",IF(COUNTIFS(B:B,B438,S:S,"필수")&gt;0,"자격요건충족","확인필요"))</f>
        <v>-</v>
      </c>
      <c r="U438" s="2"/>
      <c r="W438" s="2">
        <f>IF(Q438="4급","심사불필요",VLOOKUP(K438,'[1]자격증 backdata'!A:B,2,0))</f>
        <v>2</v>
      </c>
      <c r="X438" s="3">
        <f>IF(R438="A", MIN(20, SUMIFS(W:W, B:B, B438, R:R, "A")),IF(R438="B", MIN(30, SUMIFS(W:W, B:B, B438, R:R, "B")),"비해당분야"))</f>
        <v>20</v>
      </c>
      <c r="Y438" s="3" t="str">
        <f>IF(R438="C",MIN(30,IF(COUNTIFS(B:B,B438,W:W,"가1")=1,25,IF(COUNTIFS(B:B,B438,W:W,"가1")&gt;=2,30,0))+IF(COUNTIFS(B:B,B438,W:W,"나1")&gt;=4,30,IF(COUNTIFS(B:B,B438,W:W,"나1")=3,26,IF(COUNTIFS(B:B,B438,W:W,"나1")=2,22,IF(COUNTIFS(B:B,B438,W:W,"나1")=1,18,0)))))+MIN(30,IF(COUNTIFS(B:B,B438,W:W,"가2")=1,25,IF(COUNTIFS(B:B,B438,W:W,"가2")&gt;=2,30,0))+IF(COUNTIFS(B:B,B438,W:W,"나2")=3,30,IF(COUNTIFS(B:B,B438,W:W,"나2")=2,25,IF(COUNTIFS(B:B,B438,W:W,"나2")=1,20,0)))),"비해당분야")</f>
        <v>비해당분야</v>
      </c>
      <c r="Z438" s="3" t="str">
        <f>IF(R438="C",VLOOKUP(K438,'[1]자격증 backdata'!A:F,6,0),"비해당분야")</f>
        <v>비해당분야</v>
      </c>
      <c r="AA438" s="3" t="str">
        <f>IF(R438="C",SUMIF(B:B,B438,Z:Z),"비해당분야")</f>
        <v>비해당분야</v>
      </c>
      <c r="AB438" s="3" t="str">
        <f>IF(R438="C",SUM(Y438,AA438),"비해당분야")</f>
        <v>비해당분야</v>
      </c>
      <c r="AC438" s="3">
        <f>IF(R438="C",AB438,X438)</f>
        <v>20</v>
      </c>
      <c r="AD438" s="3">
        <f>VLOOKUP(K438,'[1]자격증 backdata'!A:D,4,0)</f>
        <v>0</v>
      </c>
      <c r="AE438" s="3">
        <f>IF(_xlfn.MAXIFS(AD:AD,B:B,B438)&gt;10,10,_xlfn.MAXIFS(AD:AD,B:B,B438))</f>
        <v>5</v>
      </c>
      <c r="AG438" s="2" t="str">
        <f>VLOOKUP(K438,'[1]자격증 backdata'!A:C,3,0)</f>
        <v>I</v>
      </c>
      <c r="AH438" s="2">
        <f>COUNTIFS($B:$B,$B438,$AG:$AG,AH$1)</f>
        <v>0</v>
      </c>
      <c r="AI438" s="2">
        <f>COUNTIFS($B:$B,$B438,$AG:$AG,AI$1)</f>
        <v>0</v>
      </c>
      <c r="AJ438" s="2">
        <f>COUNTIFS($B:$B,$B438,$AG:$AG,AJ$1)</f>
        <v>0</v>
      </c>
      <c r="AK438" s="2">
        <f>COUNTIFS($B:$B,$B438,$AG:$AG,AK$1)</f>
        <v>0</v>
      </c>
      <c r="AL438" s="2">
        <f>COUNTIFS($B:$B,$B438,$AG:$AG,AL$1)</f>
        <v>0</v>
      </c>
      <c r="AM438" s="2">
        <f>COUNTIFS($B:$B,$B438,$AG:$AG,AM$1)</f>
        <v>0</v>
      </c>
      <c r="AN438" s="2">
        <f>COUNTIFS($B:$B,$B438,$AG:$AG,AN$1)</f>
        <v>1</v>
      </c>
      <c r="AO438" s="2">
        <f>COUNTIFS($B:$B,$B438,$AG:$AG,AO$1)</f>
        <v>0</v>
      </c>
      <c r="AP438" s="2">
        <f>COUNTIFS($B:$B,$B438,$AG:$AG,AP$1)</f>
        <v>1</v>
      </c>
      <c r="AQ438" s="2">
        <f>COUNTIFS($B:$B,$B438,$AG:$AG,AQ$1)</f>
        <v>1</v>
      </c>
      <c r="AR438" s="2">
        <f>COUNTIFS($B:$B,$B438,$AG:$AG,AR$1)</f>
        <v>0</v>
      </c>
      <c r="AS438" s="2">
        <f>COUNTIFS($B:$B,$B438,$AG:$AG,AS$1)</f>
        <v>0</v>
      </c>
      <c r="AT438" s="2">
        <f>COUNTIFS($B:$B,$B438,$AG:$AG,AT$1)</f>
        <v>1</v>
      </c>
      <c r="AU438" s="2">
        <f>COUNTIFS($B:$B,$B438,$AG:$AG,AU$1)</f>
        <v>1</v>
      </c>
    </row>
    <row r="439" spans="1:47" ht="15" customHeight="1" x14ac:dyDescent="0.35">
      <c r="A439" s="7">
        <f>IF(B438=B439,A438,A438+1)</f>
        <v>142</v>
      </c>
      <c r="B439" s="7" t="s">
        <v>5572</v>
      </c>
      <c r="C439" s="7" t="s">
        <v>5571</v>
      </c>
      <c r="D439" s="7" t="s">
        <v>3044</v>
      </c>
      <c r="E439" s="7" t="s">
        <v>3043</v>
      </c>
      <c r="F439" s="4" t="s">
        <v>7</v>
      </c>
      <c r="G439" s="4" t="s">
        <v>8</v>
      </c>
      <c r="H439" s="4" t="s">
        <v>7</v>
      </c>
      <c r="I439" s="3">
        <v>3</v>
      </c>
      <c r="J439" s="3" t="s">
        <v>2899</v>
      </c>
      <c r="K439" s="3" t="s">
        <v>3621</v>
      </c>
      <c r="L439" s="3" t="s">
        <v>348</v>
      </c>
      <c r="M439" s="3" t="s">
        <v>5577</v>
      </c>
      <c r="N439" s="3" t="s">
        <v>5576</v>
      </c>
      <c r="P439" s="3" t="s">
        <v>669</v>
      </c>
      <c r="Q439" s="3" t="s">
        <v>1475</v>
      </c>
      <c r="R439" s="3" t="s">
        <v>2434</v>
      </c>
      <c r="S439" s="2" t="str">
        <f>IF(P439="심사불필요","-",VLOOKUP(K439,'[1]자격증 backdata'!A:G,7,0))</f>
        <v>-</v>
      </c>
      <c r="T439" s="2" t="str">
        <f>IF(S439="-","-",IF(COUNTIFS(B:B,B439,S:S,"필수")&gt;0,"자격요건충족","확인필요"))</f>
        <v>-</v>
      </c>
      <c r="U439" s="2"/>
      <c r="W439" s="2">
        <f>IF(Q439="4급","심사불필요",VLOOKUP(K439,'[1]자격증 backdata'!A:B,2,0))</f>
        <v>4</v>
      </c>
      <c r="X439" s="3">
        <f>IF(R439="A", MIN(20, SUMIFS(W:W, B:B, B439, R:R, "A")),IF(R439="B", MIN(30, SUMIFS(W:W, B:B, B439, R:R, "B")),"비해당분야"))</f>
        <v>20</v>
      </c>
      <c r="Y439" s="3" t="str">
        <f>IF(R439="C",MIN(30,IF(COUNTIFS(B:B,B439,W:W,"가1")=1,25,IF(COUNTIFS(B:B,B439,W:W,"가1")&gt;=2,30,0))+IF(COUNTIFS(B:B,B439,W:W,"나1")&gt;=4,30,IF(COUNTIFS(B:B,B439,W:W,"나1")=3,26,IF(COUNTIFS(B:B,B439,W:W,"나1")=2,22,IF(COUNTIFS(B:B,B439,W:W,"나1")=1,18,0)))))+MIN(30,IF(COUNTIFS(B:B,B439,W:W,"가2")=1,25,IF(COUNTIFS(B:B,B439,W:W,"가2")&gt;=2,30,0))+IF(COUNTIFS(B:B,B439,W:W,"나2")=3,30,IF(COUNTIFS(B:B,B439,W:W,"나2")=2,25,IF(COUNTIFS(B:B,B439,W:W,"나2")=1,20,0)))),"비해당분야")</f>
        <v>비해당분야</v>
      </c>
      <c r="Z439" s="3" t="str">
        <f>IF(R439="C",VLOOKUP(K439,'[1]자격증 backdata'!A:F,6,0),"비해당분야")</f>
        <v>비해당분야</v>
      </c>
      <c r="AA439" s="3" t="str">
        <f>IF(R439="C",SUMIF(B:B,B439,Z:Z),"비해당분야")</f>
        <v>비해당분야</v>
      </c>
      <c r="AB439" s="3" t="str">
        <f>IF(R439="C",SUM(Y439,AA439),"비해당분야")</f>
        <v>비해당분야</v>
      </c>
      <c r="AC439" s="3">
        <f>IF(R439="C",AB439,X439)</f>
        <v>20</v>
      </c>
      <c r="AD439" s="3">
        <f>VLOOKUP(K439,'[1]자격증 backdata'!A:D,4,0)</f>
        <v>0</v>
      </c>
      <c r="AE439" s="3">
        <f>IF(_xlfn.MAXIFS(AD:AD,B:B,B439)&gt;10,10,_xlfn.MAXIFS(AD:AD,B:B,B439))</f>
        <v>5</v>
      </c>
      <c r="AG439" s="2" t="str">
        <f>VLOOKUP(K439,'[1]자격증 backdata'!A:C,3,0)</f>
        <v>N</v>
      </c>
      <c r="AH439" s="2">
        <f>COUNTIFS($B:$B,$B439,$AG:$AG,AH$1)</f>
        <v>0</v>
      </c>
      <c r="AI439" s="2">
        <f>COUNTIFS($B:$B,$B439,$AG:$AG,AI$1)</f>
        <v>0</v>
      </c>
      <c r="AJ439" s="2">
        <f>COUNTIFS($B:$B,$B439,$AG:$AG,AJ$1)</f>
        <v>0</v>
      </c>
      <c r="AK439" s="2">
        <f>COUNTIFS($B:$B,$B439,$AG:$AG,AK$1)</f>
        <v>0</v>
      </c>
      <c r="AL439" s="2">
        <f>COUNTIFS($B:$B,$B439,$AG:$AG,AL$1)</f>
        <v>0</v>
      </c>
      <c r="AM439" s="2">
        <f>COUNTIFS($B:$B,$B439,$AG:$AG,AM$1)</f>
        <v>0</v>
      </c>
      <c r="AN439" s="2">
        <f>COUNTIFS($B:$B,$B439,$AG:$AG,AN$1)</f>
        <v>1</v>
      </c>
      <c r="AO439" s="2">
        <f>COUNTIFS($B:$B,$B439,$AG:$AG,AO$1)</f>
        <v>0</v>
      </c>
      <c r="AP439" s="2">
        <f>COUNTIFS($B:$B,$B439,$AG:$AG,AP$1)</f>
        <v>1</v>
      </c>
      <c r="AQ439" s="2">
        <f>COUNTIFS($B:$B,$B439,$AG:$AG,AQ$1)</f>
        <v>1</v>
      </c>
      <c r="AR439" s="2">
        <f>COUNTIFS($B:$B,$B439,$AG:$AG,AR$1)</f>
        <v>0</v>
      </c>
      <c r="AS439" s="2">
        <f>COUNTIFS($B:$B,$B439,$AG:$AG,AS$1)</f>
        <v>0</v>
      </c>
      <c r="AT439" s="2">
        <f>COUNTIFS($B:$B,$B439,$AG:$AG,AT$1)</f>
        <v>1</v>
      </c>
      <c r="AU439" s="2">
        <f>COUNTIFS($B:$B,$B439,$AG:$AG,AU$1)</f>
        <v>1</v>
      </c>
    </row>
    <row r="440" spans="1:47" ht="15" customHeight="1" x14ac:dyDescent="0.35">
      <c r="A440" s="7">
        <f>IF(B439=B440,A439,A439+1)</f>
        <v>142</v>
      </c>
      <c r="B440" s="7" t="s">
        <v>5572</v>
      </c>
      <c r="C440" s="7" t="s">
        <v>5571</v>
      </c>
      <c r="D440" s="7" t="s">
        <v>3044</v>
      </c>
      <c r="E440" s="7" t="s">
        <v>3043</v>
      </c>
      <c r="F440" s="4" t="s">
        <v>7</v>
      </c>
      <c r="G440" s="4" t="s">
        <v>8</v>
      </c>
      <c r="H440" s="4" t="s">
        <v>7</v>
      </c>
      <c r="I440" s="3">
        <v>4</v>
      </c>
      <c r="J440" s="3" t="s">
        <v>69</v>
      </c>
      <c r="K440" s="3" t="s">
        <v>3065</v>
      </c>
      <c r="L440" s="3" t="s">
        <v>36</v>
      </c>
      <c r="M440" s="3" t="s">
        <v>5575</v>
      </c>
      <c r="N440" s="3" t="s">
        <v>34</v>
      </c>
      <c r="P440" s="3" t="s">
        <v>669</v>
      </c>
      <c r="Q440" s="3" t="s">
        <v>1475</v>
      </c>
      <c r="R440" s="3" t="s">
        <v>2434</v>
      </c>
      <c r="S440" s="2" t="str">
        <f>IF(P440="심사불필요","-",VLOOKUP(K440,'[1]자격증 backdata'!A:G,7,0))</f>
        <v>-</v>
      </c>
      <c r="T440" s="2" t="str">
        <f>IF(S440="-","-",IF(COUNTIFS(B:B,B440,S:S,"필수")&gt;0,"자격요건충족","확인필요"))</f>
        <v>-</v>
      </c>
      <c r="U440" s="2"/>
      <c r="W440" s="2">
        <f>IF(Q440="4급","심사불필요",VLOOKUP(K440,'[1]자격증 backdata'!A:B,2,0))</f>
        <v>0</v>
      </c>
      <c r="X440" s="3">
        <f>IF(R440="A", MIN(20, SUMIFS(W:W, B:B, B440, R:R, "A")),IF(R440="B", MIN(30, SUMIFS(W:W, B:B, B440, R:R, "B")),"비해당분야"))</f>
        <v>20</v>
      </c>
      <c r="Y440" s="3" t="str">
        <f>IF(R440="C",MIN(30,IF(COUNTIFS(B:B,B440,W:W,"가1")=1,25,IF(COUNTIFS(B:B,B440,W:W,"가1")&gt;=2,30,0))+IF(COUNTIFS(B:B,B440,W:W,"나1")&gt;=4,30,IF(COUNTIFS(B:B,B440,W:W,"나1")=3,26,IF(COUNTIFS(B:B,B440,W:W,"나1")=2,22,IF(COUNTIFS(B:B,B440,W:W,"나1")=1,18,0)))))+MIN(30,IF(COUNTIFS(B:B,B440,W:W,"가2")=1,25,IF(COUNTIFS(B:B,B440,W:W,"가2")&gt;=2,30,0))+IF(COUNTIFS(B:B,B440,W:W,"나2")=3,30,IF(COUNTIFS(B:B,B440,W:W,"나2")=2,25,IF(COUNTIFS(B:B,B440,W:W,"나2")=1,20,0)))),"비해당분야")</f>
        <v>비해당분야</v>
      </c>
      <c r="Z440" s="3" t="str">
        <f>IF(R440="C",VLOOKUP(K440,'[1]자격증 backdata'!A:F,6,0),"비해당분야")</f>
        <v>비해당분야</v>
      </c>
      <c r="AA440" s="3" t="str">
        <f>IF(R440="C",SUMIF(B:B,B440,Z:Z),"비해당분야")</f>
        <v>비해당분야</v>
      </c>
      <c r="AB440" s="3" t="str">
        <f>IF(R440="C",SUM(Y440,AA440),"비해당분야")</f>
        <v>비해당분야</v>
      </c>
      <c r="AC440" s="3">
        <f>IF(R440="C",AB440,X440)</f>
        <v>20</v>
      </c>
      <c r="AD440" s="3">
        <f>VLOOKUP(K440,'[1]자격증 backdata'!A:D,4,0)</f>
        <v>5</v>
      </c>
      <c r="AE440" s="3">
        <f>IF(_xlfn.MAXIFS(AD:AD,B:B,B440)&gt;10,10,_xlfn.MAXIFS(AD:AD,B:B,B440))</f>
        <v>5</v>
      </c>
      <c r="AG440" s="2">
        <f>VLOOKUP(K440,'[1]자격증 backdata'!A:C,3,0)</f>
        <v>0</v>
      </c>
      <c r="AH440" s="2">
        <f>COUNTIFS($B:$B,$B440,$AG:$AG,AH$1)</f>
        <v>0</v>
      </c>
      <c r="AI440" s="2">
        <f>COUNTIFS($B:$B,$B440,$AG:$AG,AI$1)</f>
        <v>0</v>
      </c>
      <c r="AJ440" s="2">
        <f>COUNTIFS($B:$B,$B440,$AG:$AG,AJ$1)</f>
        <v>0</v>
      </c>
      <c r="AK440" s="2">
        <f>COUNTIFS($B:$B,$B440,$AG:$AG,AK$1)</f>
        <v>0</v>
      </c>
      <c r="AL440" s="2">
        <f>COUNTIFS($B:$B,$B440,$AG:$AG,AL$1)</f>
        <v>0</v>
      </c>
      <c r="AM440" s="2">
        <f>COUNTIFS($B:$B,$B440,$AG:$AG,AM$1)</f>
        <v>0</v>
      </c>
      <c r="AN440" s="2">
        <f>COUNTIFS($B:$B,$B440,$AG:$AG,AN$1)</f>
        <v>1</v>
      </c>
      <c r="AO440" s="2">
        <f>COUNTIFS($B:$B,$B440,$AG:$AG,AO$1)</f>
        <v>0</v>
      </c>
      <c r="AP440" s="2">
        <f>COUNTIFS($B:$B,$B440,$AG:$AG,AP$1)</f>
        <v>1</v>
      </c>
      <c r="AQ440" s="2">
        <f>COUNTIFS($B:$B,$B440,$AG:$AG,AQ$1)</f>
        <v>1</v>
      </c>
      <c r="AR440" s="2">
        <f>COUNTIFS($B:$B,$B440,$AG:$AG,AR$1)</f>
        <v>0</v>
      </c>
      <c r="AS440" s="2">
        <f>COUNTIFS($B:$B,$B440,$AG:$AG,AS$1)</f>
        <v>0</v>
      </c>
      <c r="AT440" s="2">
        <f>COUNTIFS($B:$B,$B440,$AG:$AG,AT$1)</f>
        <v>1</v>
      </c>
      <c r="AU440" s="2">
        <f>COUNTIFS($B:$B,$B440,$AG:$AG,AU$1)</f>
        <v>1</v>
      </c>
    </row>
    <row r="441" spans="1:47" ht="15" customHeight="1" x14ac:dyDescent="0.35">
      <c r="A441" s="7">
        <f>IF(B440=B441,A440,A440+1)</f>
        <v>142</v>
      </c>
      <c r="B441" s="7" t="s">
        <v>5572</v>
      </c>
      <c r="C441" s="7" t="s">
        <v>5571</v>
      </c>
      <c r="D441" s="7" t="s">
        <v>3044</v>
      </c>
      <c r="E441" s="7" t="s">
        <v>3043</v>
      </c>
      <c r="F441" s="4" t="s">
        <v>7</v>
      </c>
      <c r="G441" s="4" t="s">
        <v>8</v>
      </c>
      <c r="H441" s="4" t="s">
        <v>7</v>
      </c>
      <c r="I441" s="3">
        <v>5</v>
      </c>
      <c r="J441" s="3" t="s">
        <v>633</v>
      </c>
      <c r="K441" s="3" t="s">
        <v>3118</v>
      </c>
      <c r="L441" s="3" t="s">
        <v>55</v>
      </c>
      <c r="M441" s="3" t="s">
        <v>5574</v>
      </c>
      <c r="N441" s="3" t="s">
        <v>4416</v>
      </c>
      <c r="P441" s="3" t="s">
        <v>669</v>
      </c>
      <c r="Q441" s="3" t="s">
        <v>1475</v>
      </c>
      <c r="R441" s="3" t="s">
        <v>2434</v>
      </c>
      <c r="S441" s="2" t="str">
        <f>IF(P441="심사불필요","-",VLOOKUP(K441,'[1]자격증 backdata'!A:G,7,0))</f>
        <v>-</v>
      </c>
      <c r="T441" s="2" t="str">
        <f>IF(S441="-","-",IF(COUNTIFS(B:B,B441,S:S,"필수")&gt;0,"자격요건충족","확인필요"))</f>
        <v>-</v>
      </c>
      <c r="U441" s="2"/>
      <c r="W441" s="2">
        <f>IF(Q441="4급","심사불필요",VLOOKUP(K441,'[1]자격증 backdata'!A:B,2,0))</f>
        <v>4</v>
      </c>
      <c r="X441" s="3">
        <f>IF(R441="A", MIN(20, SUMIFS(W:W, B:B, B441, R:R, "A")),IF(R441="B", MIN(30, SUMIFS(W:W, B:B, B441, R:R, "B")),"비해당분야"))</f>
        <v>20</v>
      </c>
      <c r="Y441" s="3" t="str">
        <f>IF(R441="C",MIN(30,IF(COUNTIFS(B:B,B441,W:W,"가1")=1,25,IF(COUNTIFS(B:B,B441,W:W,"가1")&gt;=2,30,0))+IF(COUNTIFS(B:B,B441,W:W,"나1")&gt;=4,30,IF(COUNTIFS(B:B,B441,W:W,"나1")=3,26,IF(COUNTIFS(B:B,B441,W:W,"나1")=2,22,IF(COUNTIFS(B:B,B441,W:W,"나1")=1,18,0)))))+MIN(30,IF(COUNTIFS(B:B,B441,W:W,"가2")=1,25,IF(COUNTIFS(B:B,B441,W:W,"가2")&gt;=2,30,0))+IF(COUNTIFS(B:B,B441,W:W,"나2")=3,30,IF(COUNTIFS(B:B,B441,W:W,"나2")=2,25,IF(COUNTIFS(B:B,B441,W:W,"나2")=1,20,0)))),"비해당분야")</f>
        <v>비해당분야</v>
      </c>
      <c r="Z441" s="3" t="str">
        <f>IF(R441="C",VLOOKUP(K441,'[1]자격증 backdata'!A:F,6,0),"비해당분야")</f>
        <v>비해당분야</v>
      </c>
      <c r="AA441" s="3" t="str">
        <f>IF(R441="C",SUMIF(B:B,B441,Z:Z),"비해당분야")</f>
        <v>비해당분야</v>
      </c>
      <c r="AB441" s="3" t="str">
        <f>IF(R441="C",SUM(Y441,AA441),"비해당분야")</f>
        <v>비해당분야</v>
      </c>
      <c r="AC441" s="3">
        <f>IF(R441="C",AB441,X441)</f>
        <v>20</v>
      </c>
      <c r="AD441" s="3">
        <f>VLOOKUP(K441,'[1]자격증 backdata'!A:D,4,0)</f>
        <v>0</v>
      </c>
      <c r="AE441" s="3">
        <f>IF(_xlfn.MAXIFS(AD:AD,B:B,B441)&gt;10,10,_xlfn.MAXIFS(AD:AD,B:B,B441))</f>
        <v>5</v>
      </c>
      <c r="AG441" s="2" t="str">
        <f>VLOOKUP(K441,'[1]자격증 backdata'!A:C,3,0)</f>
        <v>G</v>
      </c>
      <c r="AH441" s="2">
        <f>COUNTIFS($B:$B,$B441,$AG:$AG,AH$1)</f>
        <v>0</v>
      </c>
      <c r="AI441" s="2">
        <f>COUNTIFS($B:$B,$B441,$AG:$AG,AI$1)</f>
        <v>0</v>
      </c>
      <c r="AJ441" s="2">
        <f>COUNTIFS($B:$B,$B441,$AG:$AG,AJ$1)</f>
        <v>0</v>
      </c>
      <c r="AK441" s="2">
        <f>COUNTIFS($B:$B,$B441,$AG:$AG,AK$1)</f>
        <v>0</v>
      </c>
      <c r="AL441" s="2">
        <f>COUNTIFS($B:$B,$B441,$AG:$AG,AL$1)</f>
        <v>0</v>
      </c>
      <c r="AM441" s="2">
        <f>COUNTIFS($B:$B,$B441,$AG:$AG,AM$1)</f>
        <v>0</v>
      </c>
      <c r="AN441" s="2">
        <f>COUNTIFS($B:$B,$B441,$AG:$AG,AN$1)</f>
        <v>1</v>
      </c>
      <c r="AO441" s="2">
        <f>COUNTIFS($B:$B,$B441,$AG:$AG,AO$1)</f>
        <v>0</v>
      </c>
      <c r="AP441" s="2">
        <f>COUNTIFS($B:$B,$B441,$AG:$AG,AP$1)</f>
        <v>1</v>
      </c>
      <c r="AQ441" s="2">
        <f>COUNTIFS($B:$B,$B441,$AG:$AG,AQ$1)</f>
        <v>1</v>
      </c>
      <c r="AR441" s="2">
        <f>COUNTIFS($B:$B,$B441,$AG:$AG,AR$1)</f>
        <v>0</v>
      </c>
      <c r="AS441" s="2">
        <f>COUNTIFS($B:$B,$B441,$AG:$AG,AS$1)</f>
        <v>0</v>
      </c>
      <c r="AT441" s="2">
        <f>COUNTIFS($B:$B,$B441,$AG:$AG,AT$1)</f>
        <v>1</v>
      </c>
      <c r="AU441" s="2">
        <f>COUNTIFS($B:$B,$B441,$AG:$AG,AU$1)</f>
        <v>1</v>
      </c>
    </row>
    <row r="442" spans="1:47" ht="15" customHeight="1" x14ac:dyDescent="0.35">
      <c r="A442" s="7">
        <f>IF(B441=B442,A441,A441+1)</f>
        <v>142</v>
      </c>
      <c r="B442" s="7" t="s">
        <v>5572</v>
      </c>
      <c r="C442" s="7" t="s">
        <v>5571</v>
      </c>
      <c r="D442" s="7" t="s">
        <v>3044</v>
      </c>
      <c r="E442" s="7" t="s">
        <v>3043</v>
      </c>
      <c r="F442" s="4" t="s">
        <v>7</v>
      </c>
      <c r="G442" s="4" t="s">
        <v>8</v>
      </c>
      <c r="H442" s="4" t="s">
        <v>7</v>
      </c>
      <c r="I442" s="3">
        <v>6</v>
      </c>
      <c r="J442" s="3" t="s">
        <v>1970</v>
      </c>
      <c r="K442" s="3" t="s">
        <v>3092</v>
      </c>
      <c r="L442" s="3" t="s">
        <v>348</v>
      </c>
      <c r="M442" s="3" t="s">
        <v>5573</v>
      </c>
      <c r="N442" s="3" t="s">
        <v>4187</v>
      </c>
      <c r="P442" s="3" t="s">
        <v>669</v>
      </c>
      <c r="Q442" s="3" t="s">
        <v>1475</v>
      </c>
      <c r="R442" s="3" t="s">
        <v>2434</v>
      </c>
      <c r="S442" s="2" t="str">
        <f>IF(P442="심사불필요","-",VLOOKUP(K442,'[1]자격증 backdata'!A:G,7,0))</f>
        <v>-</v>
      </c>
      <c r="T442" s="2" t="str">
        <f>IF(S442="-","-",IF(COUNTIFS(B:B,B442,S:S,"필수")&gt;0,"자격요건충족","확인필요"))</f>
        <v>-</v>
      </c>
      <c r="U442" s="2"/>
      <c r="W442" s="2">
        <f>IF(Q442="4급","심사불필요",VLOOKUP(K442,'[1]자격증 backdata'!A:B,2,0))</f>
        <v>4</v>
      </c>
      <c r="X442" s="3">
        <f>IF(R442="A", MIN(20, SUMIFS(W:W, B:B, B442, R:R, "A")),IF(R442="B", MIN(30, SUMIFS(W:W, B:B, B442, R:R, "B")),"비해당분야"))</f>
        <v>20</v>
      </c>
      <c r="Y442" s="3" t="str">
        <f>IF(R442="C",MIN(30,IF(COUNTIFS(B:B,B442,W:W,"가1")=1,25,IF(COUNTIFS(B:B,B442,W:W,"가1")&gt;=2,30,0))+IF(COUNTIFS(B:B,B442,W:W,"나1")&gt;=4,30,IF(COUNTIFS(B:B,B442,W:W,"나1")=3,26,IF(COUNTIFS(B:B,B442,W:W,"나1")=2,22,IF(COUNTIFS(B:B,B442,W:W,"나1")=1,18,0)))))+MIN(30,IF(COUNTIFS(B:B,B442,W:W,"가2")=1,25,IF(COUNTIFS(B:B,B442,W:W,"가2")&gt;=2,30,0))+IF(COUNTIFS(B:B,B442,W:W,"나2")=3,30,IF(COUNTIFS(B:B,B442,W:W,"나2")=2,25,IF(COUNTIFS(B:B,B442,W:W,"나2")=1,20,0)))),"비해당분야")</f>
        <v>비해당분야</v>
      </c>
      <c r="Z442" s="3" t="str">
        <f>IF(R442="C",VLOOKUP(K442,'[1]자격증 backdata'!A:F,6,0),"비해당분야")</f>
        <v>비해당분야</v>
      </c>
      <c r="AA442" s="3" t="str">
        <f>IF(R442="C",SUMIF(B:B,B442,Z:Z),"비해당분야")</f>
        <v>비해당분야</v>
      </c>
      <c r="AB442" s="3" t="str">
        <f>IF(R442="C",SUM(Y442,AA442),"비해당분야")</f>
        <v>비해당분야</v>
      </c>
      <c r="AC442" s="3">
        <f>IF(R442="C",AB442,X442)</f>
        <v>20</v>
      </c>
      <c r="AD442" s="3">
        <f>VLOOKUP(K442,'[1]자격증 backdata'!A:D,4,0)</f>
        <v>0</v>
      </c>
      <c r="AE442" s="3">
        <f>IF(_xlfn.MAXIFS(AD:AD,B:B,B442)&gt;10,10,_xlfn.MAXIFS(AD:AD,B:B,B442))</f>
        <v>5</v>
      </c>
      <c r="AG442" s="2">
        <f>VLOOKUP(K442,'[1]자격증 backdata'!A:C,3,0)</f>
        <v>0</v>
      </c>
      <c r="AH442" s="2">
        <f>COUNTIFS($B:$B,$B442,$AG:$AG,AH$1)</f>
        <v>0</v>
      </c>
      <c r="AI442" s="2">
        <f>COUNTIFS($B:$B,$B442,$AG:$AG,AI$1)</f>
        <v>0</v>
      </c>
      <c r="AJ442" s="2">
        <f>COUNTIFS($B:$B,$B442,$AG:$AG,AJ$1)</f>
        <v>0</v>
      </c>
      <c r="AK442" s="2">
        <f>COUNTIFS($B:$B,$B442,$AG:$AG,AK$1)</f>
        <v>0</v>
      </c>
      <c r="AL442" s="2">
        <f>COUNTIFS($B:$B,$B442,$AG:$AG,AL$1)</f>
        <v>0</v>
      </c>
      <c r="AM442" s="2">
        <f>COUNTIFS($B:$B,$B442,$AG:$AG,AM$1)</f>
        <v>0</v>
      </c>
      <c r="AN442" s="2">
        <f>COUNTIFS($B:$B,$B442,$AG:$AG,AN$1)</f>
        <v>1</v>
      </c>
      <c r="AO442" s="2">
        <f>COUNTIFS($B:$B,$B442,$AG:$AG,AO$1)</f>
        <v>0</v>
      </c>
      <c r="AP442" s="2">
        <f>COUNTIFS($B:$B,$B442,$AG:$AG,AP$1)</f>
        <v>1</v>
      </c>
      <c r="AQ442" s="2">
        <f>COUNTIFS($B:$B,$B442,$AG:$AG,AQ$1)</f>
        <v>1</v>
      </c>
      <c r="AR442" s="2">
        <f>COUNTIFS($B:$B,$B442,$AG:$AG,AR$1)</f>
        <v>0</v>
      </c>
      <c r="AS442" s="2">
        <f>COUNTIFS($B:$B,$B442,$AG:$AG,AS$1)</f>
        <v>0</v>
      </c>
      <c r="AT442" s="2">
        <f>COUNTIFS($B:$B,$B442,$AG:$AG,AT$1)</f>
        <v>1</v>
      </c>
      <c r="AU442" s="2">
        <f>COUNTIFS($B:$B,$B442,$AG:$AG,AU$1)</f>
        <v>1</v>
      </c>
    </row>
    <row r="443" spans="1:47" ht="15" customHeight="1" x14ac:dyDescent="0.35">
      <c r="A443" s="7">
        <f>IF(B442=B443,A442,A442+1)</f>
        <v>142</v>
      </c>
      <c r="B443" s="7" t="s">
        <v>5572</v>
      </c>
      <c r="C443" s="7" t="s">
        <v>5571</v>
      </c>
      <c r="D443" s="7" t="s">
        <v>3044</v>
      </c>
      <c r="E443" s="7" t="s">
        <v>3043</v>
      </c>
      <c r="F443" s="4" t="s">
        <v>7</v>
      </c>
      <c r="G443" s="4" t="s">
        <v>8</v>
      </c>
      <c r="H443" s="4" t="s">
        <v>7</v>
      </c>
      <c r="I443" s="3">
        <v>7</v>
      </c>
      <c r="J443" s="3" t="s">
        <v>106</v>
      </c>
      <c r="K443" s="3" t="s">
        <v>3057</v>
      </c>
      <c r="L443" s="3" t="s">
        <v>55</v>
      </c>
      <c r="M443" s="3" t="s">
        <v>5570</v>
      </c>
      <c r="N443" s="3" t="s">
        <v>5569</v>
      </c>
      <c r="P443" s="3" t="s">
        <v>669</v>
      </c>
      <c r="Q443" s="3" t="s">
        <v>1475</v>
      </c>
      <c r="R443" s="3" t="s">
        <v>2434</v>
      </c>
      <c r="S443" s="2" t="str">
        <f>IF(P443="심사불필요","-",VLOOKUP(K443,'[1]자격증 backdata'!A:G,7,0))</f>
        <v>-</v>
      </c>
      <c r="T443" s="2" t="str">
        <f>IF(S443="-","-",IF(COUNTIFS(B:B,B443,S:S,"필수")&gt;0,"자격요건충족","확인필요"))</f>
        <v>-</v>
      </c>
      <c r="U443" s="2"/>
      <c r="W443" s="2">
        <f>IF(Q443="4급","심사불필요",VLOOKUP(K443,'[1]자격증 backdata'!A:B,2,0))</f>
        <v>4</v>
      </c>
      <c r="X443" s="3">
        <f>IF(R443="A", MIN(20, SUMIFS(W:W, B:B, B443, R:R, "A")),IF(R443="B", MIN(30, SUMIFS(W:W, B:B, B443, R:R, "B")),"비해당분야"))</f>
        <v>20</v>
      </c>
      <c r="Y443" s="3" t="str">
        <f>IF(R443="C",MIN(30,IF(COUNTIFS(B:B,B443,W:W,"가1")=1,25,IF(COUNTIFS(B:B,B443,W:W,"가1")&gt;=2,30,0))+IF(COUNTIFS(B:B,B443,W:W,"나1")&gt;=4,30,IF(COUNTIFS(B:B,B443,W:W,"나1")=3,26,IF(COUNTIFS(B:B,B443,W:W,"나1")=2,22,IF(COUNTIFS(B:B,B443,W:W,"나1")=1,18,0)))))+MIN(30,IF(COUNTIFS(B:B,B443,W:W,"가2")=1,25,IF(COUNTIFS(B:B,B443,W:W,"가2")&gt;=2,30,0))+IF(COUNTIFS(B:B,B443,W:W,"나2")=3,30,IF(COUNTIFS(B:B,B443,W:W,"나2")=2,25,IF(COUNTIFS(B:B,B443,W:W,"나2")=1,20,0)))),"비해당분야")</f>
        <v>비해당분야</v>
      </c>
      <c r="Z443" s="3" t="str">
        <f>IF(R443="C",VLOOKUP(K443,'[1]자격증 backdata'!A:F,6,0),"비해당분야")</f>
        <v>비해당분야</v>
      </c>
      <c r="AA443" s="3" t="str">
        <f>IF(R443="C",SUMIF(B:B,B443,Z:Z),"비해당분야")</f>
        <v>비해당분야</v>
      </c>
      <c r="AB443" s="3" t="str">
        <f>IF(R443="C",SUM(Y443,AA443),"비해당분야")</f>
        <v>비해당분야</v>
      </c>
      <c r="AC443" s="3">
        <f>IF(R443="C",AB443,X443)</f>
        <v>20</v>
      </c>
      <c r="AD443" s="3">
        <f>VLOOKUP(K443,'[1]자격증 backdata'!A:D,4,0)</f>
        <v>0</v>
      </c>
      <c r="AE443" s="3">
        <f>IF(_xlfn.MAXIFS(AD:AD,B:B,B443)&gt;10,10,_xlfn.MAXIFS(AD:AD,B:B,B443))</f>
        <v>5</v>
      </c>
      <c r="AG443" s="2" t="str">
        <f>VLOOKUP(K443,'[1]자격증 backdata'!A:C,3,0)</f>
        <v>M</v>
      </c>
      <c r="AH443" s="2">
        <f>COUNTIFS($B:$B,$B443,$AG:$AG,AH$1)</f>
        <v>0</v>
      </c>
      <c r="AI443" s="2">
        <f>COUNTIFS($B:$B,$B443,$AG:$AG,AI$1)</f>
        <v>0</v>
      </c>
      <c r="AJ443" s="2">
        <f>COUNTIFS($B:$B,$B443,$AG:$AG,AJ$1)</f>
        <v>0</v>
      </c>
      <c r="AK443" s="2">
        <f>COUNTIFS($B:$B,$B443,$AG:$AG,AK$1)</f>
        <v>0</v>
      </c>
      <c r="AL443" s="2">
        <f>COUNTIFS($B:$B,$B443,$AG:$AG,AL$1)</f>
        <v>0</v>
      </c>
      <c r="AM443" s="2">
        <f>COUNTIFS($B:$B,$B443,$AG:$AG,AM$1)</f>
        <v>0</v>
      </c>
      <c r="AN443" s="2">
        <f>COUNTIFS($B:$B,$B443,$AG:$AG,AN$1)</f>
        <v>1</v>
      </c>
      <c r="AO443" s="2">
        <f>COUNTIFS($B:$B,$B443,$AG:$AG,AO$1)</f>
        <v>0</v>
      </c>
      <c r="AP443" s="2">
        <f>COUNTIFS($B:$B,$B443,$AG:$AG,AP$1)</f>
        <v>1</v>
      </c>
      <c r="AQ443" s="2">
        <f>COUNTIFS($B:$B,$B443,$AG:$AG,AQ$1)</f>
        <v>1</v>
      </c>
      <c r="AR443" s="2">
        <f>COUNTIFS($B:$B,$B443,$AG:$AG,AR$1)</f>
        <v>0</v>
      </c>
      <c r="AS443" s="2">
        <f>COUNTIFS($B:$B,$B443,$AG:$AG,AS$1)</f>
        <v>0</v>
      </c>
      <c r="AT443" s="2">
        <f>COUNTIFS($B:$B,$B443,$AG:$AG,AT$1)</f>
        <v>1</v>
      </c>
      <c r="AU443" s="2">
        <f>COUNTIFS($B:$B,$B443,$AG:$AG,AU$1)</f>
        <v>1</v>
      </c>
    </row>
    <row r="444" spans="1:47" ht="15" customHeight="1" x14ac:dyDescent="0.35">
      <c r="A444" s="4">
        <f>IF(B443=B444,A443,A443+1)</f>
        <v>143</v>
      </c>
      <c r="B444" s="4" t="s">
        <v>5567</v>
      </c>
      <c r="C444" s="4" t="s">
        <v>5566</v>
      </c>
      <c r="D444" s="4" t="s">
        <v>3044</v>
      </c>
      <c r="E444" s="4" t="s">
        <v>3043</v>
      </c>
      <c r="F444" s="4" t="s">
        <v>7</v>
      </c>
      <c r="G444" s="4" t="s">
        <v>8</v>
      </c>
      <c r="H444" s="4" t="s">
        <v>7</v>
      </c>
      <c r="I444" s="4">
        <v>1</v>
      </c>
      <c r="J444" s="4" t="s">
        <v>38</v>
      </c>
      <c r="K444" s="4" t="s">
        <v>3059</v>
      </c>
      <c r="L444" s="4" t="s">
        <v>36</v>
      </c>
      <c r="M444" s="4" t="s">
        <v>5568</v>
      </c>
      <c r="N444" s="4" t="s">
        <v>1283</v>
      </c>
      <c r="P444" s="4" t="s">
        <v>669</v>
      </c>
      <c r="Q444" s="4" t="s">
        <v>1475</v>
      </c>
      <c r="R444" s="4" t="s">
        <v>2434</v>
      </c>
      <c r="S444" s="5" t="str">
        <f>IF(P444="심사불필요","-",VLOOKUP(K444,'[1]자격증 backdata'!A:G,7,0))</f>
        <v>-</v>
      </c>
      <c r="T444" s="5" t="str">
        <f>IF(S444="-","-",IF(COUNTIFS(B:B,B444,S:S,"필수")&gt;0,"자격요건충족","확인필요"))</f>
        <v>-</v>
      </c>
      <c r="U444" s="5"/>
      <c r="W444" s="5">
        <f>IF(Q444="4급","심사불필요",VLOOKUP(K444,'[1]자격증 backdata'!A:B,2,0))</f>
        <v>0</v>
      </c>
      <c r="X444" s="4">
        <f>IF(R444="A", MIN(20, SUMIFS(W:W, B:B, B444, R:R, "A")),IF(R444="B", MIN(30, SUMIFS(W:W, B:B, B444, R:R, "B")),"비해당분야"))</f>
        <v>2</v>
      </c>
      <c r="Y444" s="4" t="str">
        <f>IF(R444="C",MIN(30,IF(COUNTIFS(B:B,B444,W:W,"가1")=1,25,IF(COUNTIFS(B:B,B444,W:W,"가1")&gt;=2,30,0))+IF(COUNTIFS(B:B,B444,W:W,"나1")&gt;=4,30,IF(COUNTIFS(B:B,B444,W:W,"나1")=3,26,IF(COUNTIFS(B:B,B444,W:W,"나1")=2,22,IF(COUNTIFS(B:B,B444,W:W,"나1")=1,18,0)))))+MIN(30,IF(COUNTIFS(B:B,B444,W:W,"가2")=1,25,IF(COUNTIFS(B:B,B444,W:W,"가2")&gt;=2,30,0))+IF(COUNTIFS(B:B,B444,W:W,"나2")=3,30,IF(COUNTIFS(B:B,B444,W:W,"나2")=2,25,IF(COUNTIFS(B:B,B444,W:W,"나2")=1,20,0)))),"비해당분야")</f>
        <v>비해당분야</v>
      </c>
      <c r="Z444" s="4" t="str">
        <f>IF(R444="C",VLOOKUP(K444,'[1]자격증 backdata'!A:F,6,0),"비해당분야")</f>
        <v>비해당분야</v>
      </c>
      <c r="AA444" s="4" t="str">
        <f>IF(R444="C",SUMIF(B:B,B444,Z:Z),"비해당분야")</f>
        <v>비해당분야</v>
      </c>
      <c r="AB444" s="4" t="str">
        <f>IF(R444="C",SUM(Y444,AA444),"비해당분야")</f>
        <v>비해당분야</v>
      </c>
      <c r="AC444" s="4">
        <f>IF(R444="C",AB444,X444)</f>
        <v>2</v>
      </c>
      <c r="AD444" s="4">
        <f>VLOOKUP(K444,'[1]자격증 backdata'!A:D,4,0)</f>
        <v>5</v>
      </c>
      <c r="AE444" s="4">
        <f>IF(_xlfn.MAXIFS(AD:AD,B:B,B444)&gt;10,10,_xlfn.MAXIFS(AD:AD,B:B,B444))</f>
        <v>5</v>
      </c>
      <c r="AG444" s="5">
        <f>VLOOKUP(K444,'[1]자격증 backdata'!A:C,3,0)</f>
        <v>0</v>
      </c>
      <c r="AH444" s="5">
        <f>COUNTIFS($B:$B,$B444,$AG:$AG,AH$1)</f>
        <v>0</v>
      </c>
      <c r="AI444" s="5">
        <f>COUNTIFS($B:$B,$B444,$AG:$AG,AI$1)</f>
        <v>0</v>
      </c>
      <c r="AJ444" s="5">
        <f>COUNTIFS($B:$B,$B444,$AG:$AG,AJ$1)</f>
        <v>0</v>
      </c>
      <c r="AK444" s="5">
        <f>COUNTIFS($B:$B,$B444,$AG:$AG,AK$1)</f>
        <v>0</v>
      </c>
      <c r="AL444" s="5">
        <f>COUNTIFS($B:$B,$B444,$AG:$AG,AL$1)</f>
        <v>0</v>
      </c>
      <c r="AM444" s="5">
        <f>COUNTIFS($B:$B,$B444,$AG:$AG,AM$1)</f>
        <v>0</v>
      </c>
      <c r="AN444" s="5">
        <f>COUNTIFS($B:$B,$B444,$AG:$AG,AN$1)</f>
        <v>1</v>
      </c>
      <c r="AO444" s="5">
        <f>COUNTIFS($B:$B,$B444,$AG:$AG,AO$1)</f>
        <v>0</v>
      </c>
      <c r="AP444" s="5">
        <f>COUNTIFS($B:$B,$B444,$AG:$AG,AP$1)</f>
        <v>0</v>
      </c>
      <c r="AQ444" s="5">
        <f>COUNTIFS($B:$B,$B444,$AG:$AG,AQ$1)</f>
        <v>0</v>
      </c>
      <c r="AR444" s="5">
        <f>COUNTIFS($B:$B,$B444,$AG:$AG,AR$1)</f>
        <v>0</v>
      </c>
      <c r="AS444" s="5">
        <f>COUNTIFS($B:$B,$B444,$AG:$AG,AS$1)</f>
        <v>0</v>
      </c>
      <c r="AT444" s="5">
        <f>COUNTIFS($B:$B,$B444,$AG:$AG,AT$1)</f>
        <v>0</v>
      </c>
      <c r="AU444" s="5">
        <f>COUNTIFS($B:$B,$B444,$AG:$AG,AU$1)</f>
        <v>0</v>
      </c>
    </row>
    <row r="445" spans="1:47" ht="15" customHeight="1" x14ac:dyDescent="0.35">
      <c r="A445" s="6">
        <f>IF(B444=B445,A444,A444+1)</f>
        <v>143</v>
      </c>
      <c r="B445" s="6" t="s">
        <v>5567</v>
      </c>
      <c r="C445" s="6" t="s">
        <v>5566</v>
      </c>
      <c r="D445" s="6" t="s">
        <v>3044</v>
      </c>
      <c r="E445" s="6" t="s">
        <v>3043</v>
      </c>
      <c r="F445" s="4" t="s">
        <v>7</v>
      </c>
      <c r="G445" s="4" t="s">
        <v>8</v>
      </c>
      <c r="H445" s="4" t="s">
        <v>7</v>
      </c>
      <c r="I445" s="4">
        <v>2</v>
      </c>
      <c r="J445" s="4" t="s">
        <v>411</v>
      </c>
      <c r="K445" s="4" t="s">
        <v>3042</v>
      </c>
      <c r="L445" s="4" t="s">
        <v>55</v>
      </c>
      <c r="M445" s="4" t="s">
        <v>5565</v>
      </c>
      <c r="N445" s="4" t="s">
        <v>2410</v>
      </c>
      <c r="P445" s="4" t="s">
        <v>669</v>
      </c>
      <c r="Q445" s="4" t="s">
        <v>1475</v>
      </c>
      <c r="R445" s="4" t="s">
        <v>2434</v>
      </c>
      <c r="S445" s="5" t="str">
        <f>IF(P445="심사불필요","-",VLOOKUP(K445,'[1]자격증 backdata'!A:G,7,0))</f>
        <v>-</v>
      </c>
      <c r="T445" s="5" t="str">
        <f>IF(S445="-","-",IF(COUNTIFS(B:B,B445,S:S,"필수")&gt;0,"자격요건충족","확인필요"))</f>
        <v>-</v>
      </c>
      <c r="U445" s="5"/>
      <c r="W445" s="5">
        <f>IF(Q445="4급","심사불필요",VLOOKUP(K445,'[1]자격증 backdata'!A:B,2,0))</f>
        <v>2</v>
      </c>
      <c r="X445" s="4">
        <f>IF(R445="A", MIN(20, SUMIFS(W:W, B:B, B445, R:R, "A")),IF(R445="B", MIN(30, SUMIFS(W:W, B:B, B445, R:R, "B")),"비해당분야"))</f>
        <v>2</v>
      </c>
      <c r="Y445" s="4" t="str">
        <f>IF(R445="C",MIN(30,IF(COUNTIFS(B:B,B445,W:W,"가1")=1,25,IF(COUNTIFS(B:B,B445,W:W,"가1")&gt;=2,30,0))+IF(COUNTIFS(B:B,B445,W:W,"나1")&gt;=4,30,IF(COUNTIFS(B:B,B445,W:W,"나1")=3,26,IF(COUNTIFS(B:B,B445,W:W,"나1")=2,22,IF(COUNTIFS(B:B,B445,W:W,"나1")=1,18,0)))))+MIN(30,IF(COUNTIFS(B:B,B445,W:W,"가2")=1,25,IF(COUNTIFS(B:B,B445,W:W,"가2")&gt;=2,30,0))+IF(COUNTIFS(B:B,B445,W:W,"나2")=3,30,IF(COUNTIFS(B:B,B445,W:W,"나2")=2,25,IF(COUNTIFS(B:B,B445,W:W,"나2")=1,20,0)))),"비해당분야")</f>
        <v>비해당분야</v>
      </c>
      <c r="Z445" s="4" t="str">
        <f>IF(R445="C",VLOOKUP(K445,'[1]자격증 backdata'!A:F,6,0),"비해당분야")</f>
        <v>비해당분야</v>
      </c>
      <c r="AA445" s="4" t="str">
        <f>IF(R445="C",SUMIF(B:B,B445,Z:Z),"비해당분야")</f>
        <v>비해당분야</v>
      </c>
      <c r="AB445" s="4" t="str">
        <f>IF(R445="C",SUM(Y445,AA445),"비해당분야")</f>
        <v>비해당분야</v>
      </c>
      <c r="AC445" s="4">
        <f>IF(R445="C",AB445,X445)</f>
        <v>2</v>
      </c>
      <c r="AD445" s="4">
        <f>VLOOKUP(K445,'[1]자격증 backdata'!A:D,4,0)</f>
        <v>0</v>
      </c>
      <c r="AE445" s="4">
        <f>IF(_xlfn.MAXIFS(AD:AD,B:B,B445)&gt;10,10,_xlfn.MAXIFS(AD:AD,B:B,B445))</f>
        <v>5</v>
      </c>
      <c r="AG445" s="5" t="str">
        <f>VLOOKUP(K445,'[1]자격증 backdata'!A:C,3,0)</f>
        <v>G</v>
      </c>
      <c r="AH445" s="5">
        <f>COUNTIFS($B:$B,$B445,$AG:$AG,AH$1)</f>
        <v>0</v>
      </c>
      <c r="AI445" s="5">
        <f>COUNTIFS($B:$B,$B445,$AG:$AG,AI$1)</f>
        <v>0</v>
      </c>
      <c r="AJ445" s="5">
        <f>COUNTIFS($B:$B,$B445,$AG:$AG,AJ$1)</f>
        <v>0</v>
      </c>
      <c r="AK445" s="5">
        <f>COUNTIFS($B:$B,$B445,$AG:$AG,AK$1)</f>
        <v>0</v>
      </c>
      <c r="AL445" s="5">
        <f>COUNTIFS($B:$B,$B445,$AG:$AG,AL$1)</f>
        <v>0</v>
      </c>
      <c r="AM445" s="5">
        <f>COUNTIFS($B:$B,$B445,$AG:$AG,AM$1)</f>
        <v>0</v>
      </c>
      <c r="AN445" s="5">
        <f>COUNTIFS($B:$B,$B445,$AG:$AG,AN$1)</f>
        <v>1</v>
      </c>
      <c r="AO445" s="5">
        <f>COUNTIFS($B:$B,$B445,$AG:$AG,AO$1)</f>
        <v>0</v>
      </c>
      <c r="AP445" s="5">
        <f>COUNTIFS($B:$B,$B445,$AG:$AG,AP$1)</f>
        <v>0</v>
      </c>
      <c r="AQ445" s="5">
        <f>COUNTIFS($B:$B,$B445,$AG:$AG,AQ$1)</f>
        <v>0</v>
      </c>
      <c r="AR445" s="5">
        <f>COUNTIFS($B:$B,$B445,$AG:$AG,AR$1)</f>
        <v>0</v>
      </c>
      <c r="AS445" s="5">
        <f>COUNTIFS($B:$B,$B445,$AG:$AG,AS$1)</f>
        <v>0</v>
      </c>
      <c r="AT445" s="5">
        <f>COUNTIFS($B:$B,$B445,$AG:$AG,AT$1)</f>
        <v>0</v>
      </c>
      <c r="AU445" s="5">
        <f>COUNTIFS($B:$B,$B445,$AG:$AG,AU$1)</f>
        <v>0</v>
      </c>
    </row>
    <row r="446" spans="1:47" ht="15" customHeight="1" x14ac:dyDescent="0.35">
      <c r="A446" s="3">
        <f>IF(B445=B446,A445,A445+1)</f>
        <v>144</v>
      </c>
      <c r="B446" s="3" t="s">
        <v>5564</v>
      </c>
      <c r="C446" s="3" t="s">
        <v>5563</v>
      </c>
      <c r="D446" s="3" t="s">
        <v>3044</v>
      </c>
      <c r="E446" s="3" t="s">
        <v>3043</v>
      </c>
      <c r="F446" s="4" t="s">
        <v>7</v>
      </c>
      <c r="G446" s="4" t="s">
        <v>8</v>
      </c>
      <c r="H446" s="4" t="s">
        <v>7</v>
      </c>
      <c r="I446" s="3">
        <v>1</v>
      </c>
      <c r="J446" s="3" t="s">
        <v>69</v>
      </c>
      <c r="K446" s="3" t="s">
        <v>3065</v>
      </c>
      <c r="L446" s="3" t="s">
        <v>36</v>
      </c>
      <c r="M446" s="3" t="s">
        <v>5562</v>
      </c>
      <c r="N446" s="3" t="s">
        <v>205</v>
      </c>
      <c r="P446" s="3" t="s">
        <v>669</v>
      </c>
      <c r="Q446" s="3" t="s">
        <v>1475</v>
      </c>
      <c r="R446" s="3" t="s">
        <v>2434</v>
      </c>
      <c r="S446" s="2" t="str">
        <f>IF(P446="심사불필요","-",VLOOKUP(K446,'[1]자격증 backdata'!A:G,7,0))</f>
        <v>-</v>
      </c>
      <c r="T446" s="2" t="str">
        <f>IF(S446="-","-",IF(COUNTIFS(B:B,B446,S:S,"필수")&gt;0,"자격요건충족","확인필요"))</f>
        <v>-</v>
      </c>
      <c r="U446" s="2"/>
      <c r="W446" s="2">
        <f>IF(Q446="4급","심사불필요",VLOOKUP(K446,'[1]자격증 backdata'!A:B,2,0))</f>
        <v>0</v>
      </c>
      <c r="X446" s="3">
        <f>IF(R446="A", MIN(20, SUMIFS(W:W, B:B, B446, R:R, "A")),IF(R446="B", MIN(30, SUMIFS(W:W, B:B, B446, R:R, "B")),"비해당분야"))</f>
        <v>0</v>
      </c>
      <c r="Y446" s="3" t="str">
        <f>IF(R446="C",MIN(30,IF(COUNTIFS(B:B,B446,W:W,"가1")=1,25,IF(COUNTIFS(B:B,B446,W:W,"가1")&gt;=2,30,0))+IF(COUNTIFS(B:B,B446,W:W,"나1")&gt;=4,30,IF(COUNTIFS(B:B,B446,W:W,"나1")=3,26,IF(COUNTIFS(B:B,B446,W:W,"나1")=2,22,IF(COUNTIFS(B:B,B446,W:W,"나1")=1,18,0)))))+MIN(30,IF(COUNTIFS(B:B,B446,W:W,"가2")=1,25,IF(COUNTIFS(B:B,B446,W:W,"가2")&gt;=2,30,0))+IF(COUNTIFS(B:B,B446,W:W,"나2")=3,30,IF(COUNTIFS(B:B,B446,W:W,"나2")=2,25,IF(COUNTIFS(B:B,B446,W:W,"나2")=1,20,0)))),"비해당분야")</f>
        <v>비해당분야</v>
      </c>
      <c r="Z446" s="3" t="str">
        <f>IF(R446="C",VLOOKUP(K446,'[1]자격증 backdata'!A:F,6,0),"비해당분야")</f>
        <v>비해당분야</v>
      </c>
      <c r="AA446" s="3" t="str">
        <f>IF(R446="C",SUMIF(B:B,B446,Z:Z),"비해당분야")</f>
        <v>비해당분야</v>
      </c>
      <c r="AB446" s="3" t="str">
        <f>IF(R446="C",SUM(Y446,AA446),"비해당분야")</f>
        <v>비해당분야</v>
      </c>
      <c r="AC446" s="3">
        <f>IF(R446="C",AB446,X446)</f>
        <v>0</v>
      </c>
      <c r="AD446" s="3">
        <f>VLOOKUP(K446,'[1]자격증 backdata'!A:D,4,0)</f>
        <v>5</v>
      </c>
      <c r="AE446" s="3">
        <f>IF(_xlfn.MAXIFS(AD:AD,B:B,B446)&gt;10,10,_xlfn.MAXIFS(AD:AD,B:B,B446))</f>
        <v>5</v>
      </c>
      <c r="AG446" s="2">
        <f>VLOOKUP(K446,'[1]자격증 backdata'!A:C,3,0)</f>
        <v>0</v>
      </c>
      <c r="AH446" s="2">
        <f>COUNTIFS($B:$B,$B446,$AG:$AG,AH$1)</f>
        <v>0</v>
      </c>
      <c r="AI446" s="2">
        <f>COUNTIFS($B:$B,$B446,$AG:$AG,AI$1)</f>
        <v>0</v>
      </c>
      <c r="AJ446" s="2">
        <f>COUNTIFS($B:$B,$B446,$AG:$AG,AJ$1)</f>
        <v>0</v>
      </c>
      <c r="AK446" s="2">
        <f>COUNTIFS($B:$B,$B446,$AG:$AG,AK$1)</f>
        <v>0</v>
      </c>
      <c r="AL446" s="2">
        <f>COUNTIFS($B:$B,$B446,$AG:$AG,AL$1)</f>
        <v>0</v>
      </c>
      <c r="AM446" s="2">
        <f>COUNTIFS($B:$B,$B446,$AG:$AG,AM$1)</f>
        <v>0</v>
      </c>
      <c r="AN446" s="2">
        <f>COUNTIFS($B:$B,$B446,$AG:$AG,AN$1)</f>
        <v>0</v>
      </c>
      <c r="AO446" s="2">
        <f>COUNTIFS($B:$B,$B446,$AG:$AG,AO$1)</f>
        <v>0</v>
      </c>
      <c r="AP446" s="2">
        <f>COUNTIFS($B:$B,$B446,$AG:$AG,AP$1)</f>
        <v>0</v>
      </c>
      <c r="AQ446" s="2">
        <f>COUNTIFS($B:$B,$B446,$AG:$AG,AQ$1)</f>
        <v>0</v>
      </c>
      <c r="AR446" s="2">
        <f>COUNTIFS($B:$B,$B446,$AG:$AG,AR$1)</f>
        <v>0</v>
      </c>
      <c r="AS446" s="2">
        <f>COUNTIFS($B:$B,$B446,$AG:$AG,AS$1)</f>
        <v>0</v>
      </c>
      <c r="AT446" s="2">
        <f>COUNTIFS($B:$B,$B446,$AG:$AG,AT$1)</f>
        <v>0</v>
      </c>
      <c r="AU446" s="2">
        <f>COUNTIFS($B:$B,$B446,$AG:$AG,AU$1)</f>
        <v>0</v>
      </c>
    </row>
    <row r="447" spans="1:47" ht="15" customHeight="1" x14ac:dyDescent="0.35">
      <c r="A447" s="4">
        <f>IF(B446=B447,A446,A446+1)</f>
        <v>145</v>
      </c>
      <c r="B447" s="4" t="s">
        <v>5557</v>
      </c>
      <c r="C447" s="4" t="s">
        <v>5556</v>
      </c>
      <c r="D447" s="4" t="s">
        <v>3044</v>
      </c>
      <c r="E447" s="4" t="s">
        <v>3043</v>
      </c>
      <c r="F447" s="4" t="s">
        <v>7</v>
      </c>
      <c r="G447" s="4" t="s">
        <v>8</v>
      </c>
      <c r="H447" s="4" t="s">
        <v>7</v>
      </c>
      <c r="I447" s="4">
        <v>1</v>
      </c>
      <c r="J447" s="4" t="s">
        <v>69</v>
      </c>
      <c r="K447" s="4" t="s">
        <v>3065</v>
      </c>
      <c r="L447" s="4" t="s">
        <v>36</v>
      </c>
      <c r="M447" s="4" t="s">
        <v>5561</v>
      </c>
      <c r="N447" s="4" t="s">
        <v>1327</v>
      </c>
      <c r="P447" s="4" t="s">
        <v>669</v>
      </c>
      <c r="Q447" s="4" t="s">
        <v>1475</v>
      </c>
      <c r="R447" s="4" t="s">
        <v>2434</v>
      </c>
      <c r="S447" s="5" t="str">
        <f>IF(P447="심사불필요","-",VLOOKUP(K447,'[1]자격증 backdata'!A:G,7,0))</f>
        <v>-</v>
      </c>
      <c r="T447" s="5" t="str">
        <f>IF(S447="-","-",IF(COUNTIFS(B:B,B447,S:S,"필수")&gt;0,"자격요건충족","확인필요"))</f>
        <v>-</v>
      </c>
      <c r="U447" s="5"/>
      <c r="W447" s="5">
        <f>IF(Q447="4급","심사불필요",VLOOKUP(K447,'[1]자격증 backdata'!A:B,2,0))</f>
        <v>0</v>
      </c>
      <c r="X447" s="4">
        <f>IF(R447="A", MIN(20, SUMIFS(W:W, B:B, B447, R:R, "A")),IF(R447="B", MIN(30, SUMIFS(W:W, B:B, B447, R:R, "B")),"비해당분야"))</f>
        <v>12</v>
      </c>
      <c r="Y447" s="4" t="str">
        <f>IF(R447="C",MIN(30,IF(COUNTIFS(B:B,B447,W:W,"가1")=1,25,IF(COUNTIFS(B:B,B447,W:W,"가1")&gt;=2,30,0))+IF(COUNTIFS(B:B,B447,W:W,"나1")&gt;=4,30,IF(COUNTIFS(B:B,B447,W:W,"나1")=3,26,IF(COUNTIFS(B:B,B447,W:W,"나1")=2,22,IF(COUNTIFS(B:B,B447,W:W,"나1")=1,18,0)))))+MIN(30,IF(COUNTIFS(B:B,B447,W:W,"가2")=1,25,IF(COUNTIFS(B:B,B447,W:W,"가2")&gt;=2,30,0))+IF(COUNTIFS(B:B,B447,W:W,"나2")=3,30,IF(COUNTIFS(B:B,B447,W:W,"나2")=2,25,IF(COUNTIFS(B:B,B447,W:W,"나2")=1,20,0)))),"비해당분야")</f>
        <v>비해당분야</v>
      </c>
      <c r="Z447" s="4" t="str">
        <f>IF(R447="C",VLOOKUP(K447,'[1]자격증 backdata'!A:F,6,0),"비해당분야")</f>
        <v>비해당분야</v>
      </c>
      <c r="AA447" s="4" t="str">
        <f>IF(R447="C",SUMIF(B:B,B447,Z:Z),"비해당분야")</f>
        <v>비해당분야</v>
      </c>
      <c r="AB447" s="4" t="str">
        <f>IF(R447="C",SUM(Y447,AA447),"비해당분야")</f>
        <v>비해당분야</v>
      </c>
      <c r="AC447" s="4">
        <f>IF(R447="C",AB447,X447)</f>
        <v>12</v>
      </c>
      <c r="AD447" s="4">
        <f>VLOOKUP(K447,'[1]자격증 backdata'!A:D,4,0)</f>
        <v>5</v>
      </c>
      <c r="AE447" s="4">
        <f>IF(_xlfn.MAXIFS(AD:AD,B:B,B447)&gt;10,10,_xlfn.MAXIFS(AD:AD,B:B,B447))</f>
        <v>5</v>
      </c>
      <c r="AG447" s="5">
        <f>VLOOKUP(K447,'[1]자격증 backdata'!A:C,3,0)</f>
        <v>0</v>
      </c>
      <c r="AH447" s="5">
        <f>COUNTIFS($B:$B,$B447,$AG:$AG,AH$1)</f>
        <v>0</v>
      </c>
      <c r="AI447" s="5">
        <f>COUNTIFS($B:$B,$B447,$AG:$AG,AI$1)</f>
        <v>0</v>
      </c>
      <c r="AJ447" s="5">
        <f>COUNTIFS($B:$B,$B447,$AG:$AG,AJ$1)</f>
        <v>0</v>
      </c>
      <c r="AK447" s="5">
        <f>COUNTIFS($B:$B,$B447,$AG:$AG,AK$1)</f>
        <v>0</v>
      </c>
      <c r="AL447" s="5">
        <f>COUNTIFS($B:$B,$B447,$AG:$AG,AL$1)</f>
        <v>0</v>
      </c>
      <c r="AM447" s="5">
        <f>COUNTIFS($B:$B,$B447,$AG:$AG,AM$1)</f>
        <v>0</v>
      </c>
      <c r="AN447" s="5">
        <f>COUNTIFS($B:$B,$B447,$AG:$AG,AN$1)</f>
        <v>1</v>
      </c>
      <c r="AO447" s="5">
        <f>COUNTIFS($B:$B,$B447,$AG:$AG,AO$1)</f>
        <v>0</v>
      </c>
      <c r="AP447" s="5">
        <f>COUNTIFS($B:$B,$B447,$AG:$AG,AP$1)</f>
        <v>0</v>
      </c>
      <c r="AQ447" s="5">
        <f>COUNTIFS($B:$B,$B447,$AG:$AG,AQ$1)</f>
        <v>1</v>
      </c>
      <c r="AR447" s="5">
        <f>COUNTIFS($B:$B,$B447,$AG:$AG,AR$1)</f>
        <v>0</v>
      </c>
      <c r="AS447" s="5">
        <f>COUNTIFS($B:$B,$B447,$AG:$AG,AS$1)</f>
        <v>0</v>
      </c>
      <c r="AT447" s="5">
        <f>COUNTIFS($B:$B,$B447,$AG:$AG,AT$1)</f>
        <v>1</v>
      </c>
      <c r="AU447" s="5">
        <f>COUNTIFS($B:$B,$B447,$AG:$AG,AU$1)</f>
        <v>0</v>
      </c>
    </row>
    <row r="448" spans="1:47" ht="15" customHeight="1" x14ac:dyDescent="0.35">
      <c r="A448" s="6">
        <f>IF(B447=B448,A447,A447+1)</f>
        <v>145</v>
      </c>
      <c r="B448" s="6" t="s">
        <v>5557</v>
      </c>
      <c r="C448" s="6" t="s">
        <v>5556</v>
      </c>
      <c r="D448" s="6" t="s">
        <v>3044</v>
      </c>
      <c r="E448" s="6" t="s">
        <v>3043</v>
      </c>
      <c r="F448" s="4" t="s">
        <v>7</v>
      </c>
      <c r="G448" s="4" t="s">
        <v>8</v>
      </c>
      <c r="H448" s="4" t="s">
        <v>7</v>
      </c>
      <c r="I448" s="4">
        <v>2</v>
      </c>
      <c r="J448" s="4" t="s">
        <v>106</v>
      </c>
      <c r="K448" s="4" t="s">
        <v>3057</v>
      </c>
      <c r="L448" s="4" t="s">
        <v>55</v>
      </c>
      <c r="M448" s="4" t="s">
        <v>5560</v>
      </c>
      <c r="N448" s="4" t="s">
        <v>1142</v>
      </c>
      <c r="P448" s="4" t="s">
        <v>669</v>
      </c>
      <c r="Q448" s="4" t="s">
        <v>1475</v>
      </c>
      <c r="R448" s="4" t="s">
        <v>2434</v>
      </c>
      <c r="S448" s="5" t="str">
        <f>IF(P448="심사불필요","-",VLOOKUP(K448,'[1]자격증 backdata'!A:G,7,0))</f>
        <v>-</v>
      </c>
      <c r="T448" s="5" t="str">
        <f>IF(S448="-","-",IF(COUNTIFS(B:B,B448,S:S,"필수")&gt;0,"자격요건충족","확인필요"))</f>
        <v>-</v>
      </c>
      <c r="U448" s="5"/>
      <c r="W448" s="5">
        <f>IF(Q448="4급","심사불필요",VLOOKUP(K448,'[1]자격증 backdata'!A:B,2,0))</f>
        <v>4</v>
      </c>
      <c r="X448" s="4">
        <f>IF(R448="A", MIN(20, SUMIFS(W:W, B:B, B448, R:R, "A")),IF(R448="B", MIN(30, SUMIFS(W:W, B:B, B448, R:R, "B")),"비해당분야"))</f>
        <v>12</v>
      </c>
      <c r="Y448" s="4" t="str">
        <f>IF(R448="C",MIN(30,IF(COUNTIFS(B:B,B448,W:W,"가1")=1,25,IF(COUNTIFS(B:B,B448,W:W,"가1")&gt;=2,30,0))+IF(COUNTIFS(B:B,B448,W:W,"나1")&gt;=4,30,IF(COUNTIFS(B:B,B448,W:W,"나1")=3,26,IF(COUNTIFS(B:B,B448,W:W,"나1")=2,22,IF(COUNTIFS(B:B,B448,W:W,"나1")=1,18,0)))))+MIN(30,IF(COUNTIFS(B:B,B448,W:W,"가2")=1,25,IF(COUNTIFS(B:B,B448,W:W,"가2")&gt;=2,30,0))+IF(COUNTIFS(B:B,B448,W:W,"나2")=3,30,IF(COUNTIFS(B:B,B448,W:W,"나2")=2,25,IF(COUNTIFS(B:B,B448,W:W,"나2")=1,20,0)))),"비해당분야")</f>
        <v>비해당분야</v>
      </c>
      <c r="Z448" s="4" t="str">
        <f>IF(R448="C",VLOOKUP(K448,'[1]자격증 backdata'!A:F,6,0),"비해당분야")</f>
        <v>비해당분야</v>
      </c>
      <c r="AA448" s="4" t="str">
        <f>IF(R448="C",SUMIF(B:B,B448,Z:Z),"비해당분야")</f>
        <v>비해당분야</v>
      </c>
      <c r="AB448" s="4" t="str">
        <f>IF(R448="C",SUM(Y448,AA448),"비해당분야")</f>
        <v>비해당분야</v>
      </c>
      <c r="AC448" s="4">
        <f>IF(R448="C",AB448,X448)</f>
        <v>12</v>
      </c>
      <c r="AD448" s="4">
        <f>VLOOKUP(K448,'[1]자격증 backdata'!A:D,4,0)</f>
        <v>0</v>
      </c>
      <c r="AE448" s="4">
        <f>IF(_xlfn.MAXIFS(AD:AD,B:B,B448)&gt;10,10,_xlfn.MAXIFS(AD:AD,B:B,B448))</f>
        <v>5</v>
      </c>
      <c r="AG448" s="5" t="str">
        <f>VLOOKUP(K448,'[1]자격증 backdata'!A:C,3,0)</f>
        <v>M</v>
      </c>
      <c r="AH448" s="5">
        <f>COUNTIFS($B:$B,$B448,$AG:$AG,AH$1)</f>
        <v>0</v>
      </c>
      <c r="AI448" s="5">
        <f>COUNTIFS($B:$B,$B448,$AG:$AG,AI$1)</f>
        <v>0</v>
      </c>
      <c r="AJ448" s="5">
        <f>COUNTIFS($B:$B,$B448,$AG:$AG,AJ$1)</f>
        <v>0</v>
      </c>
      <c r="AK448" s="5">
        <f>COUNTIFS($B:$B,$B448,$AG:$AG,AK$1)</f>
        <v>0</v>
      </c>
      <c r="AL448" s="5">
        <f>COUNTIFS($B:$B,$B448,$AG:$AG,AL$1)</f>
        <v>0</v>
      </c>
      <c r="AM448" s="5">
        <f>COUNTIFS($B:$B,$B448,$AG:$AG,AM$1)</f>
        <v>0</v>
      </c>
      <c r="AN448" s="5">
        <f>COUNTIFS($B:$B,$B448,$AG:$AG,AN$1)</f>
        <v>1</v>
      </c>
      <c r="AO448" s="5">
        <f>COUNTIFS($B:$B,$B448,$AG:$AG,AO$1)</f>
        <v>0</v>
      </c>
      <c r="AP448" s="5">
        <f>COUNTIFS($B:$B,$B448,$AG:$AG,AP$1)</f>
        <v>0</v>
      </c>
      <c r="AQ448" s="5">
        <f>COUNTIFS($B:$B,$B448,$AG:$AG,AQ$1)</f>
        <v>1</v>
      </c>
      <c r="AR448" s="5">
        <f>COUNTIFS($B:$B,$B448,$AG:$AG,AR$1)</f>
        <v>0</v>
      </c>
      <c r="AS448" s="5">
        <f>COUNTIFS($B:$B,$B448,$AG:$AG,AS$1)</f>
        <v>0</v>
      </c>
      <c r="AT448" s="5">
        <f>COUNTIFS($B:$B,$B448,$AG:$AG,AT$1)</f>
        <v>1</v>
      </c>
      <c r="AU448" s="5">
        <f>COUNTIFS($B:$B,$B448,$AG:$AG,AU$1)</f>
        <v>0</v>
      </c>
    </row>
    <row r="449" spans="1:47" ht="15" customHeight="1" x14ac:dyDescent="0.35">
      <c r="A449" s="6">
        <f>IF(B448=B449,A448,A448+1)</f>
        <v>145</v>
      </c>
      <c r="B449" s="6" t="s">
        <v>5557</v>
      </c>
      <c r="C449" s="6" t="s">
        <v>5556</v>
      </c>
      <c r="D449" s="6" t="s">
        <v>3044</v>
      </c>
      <c r="E449" s="6" t="s">
        <v>3043</v>
      </c>
      <c r="F449" s="4" t="s">
        <v>7</v>
      </c>
      <c r="G449" s="4" t="s">
        <v>8</v>
      </c>
      <c r="H449" s="4" t="s">
        <v>7</v>
      </c>
      <c r="I449" s="4">
        <v>3</v>
      </c>
      <c r="J449" s="4" t="s">
        <v>364</v>
      </c>
      <c r="K449" s="4" t="s">
        <v>3075</v>
      </c>
      <c r="L449" s="4" t="s">
        <v>254</v>
      </c>
      <c r="M449" s="4" t="s">
        <v>5559</v>
      </c>
      <c r="N449" s="4" t="s">
        <v>3838</v>
      </c>
      <c r="P449" s="4" t="s">
        <v>669</v>
      </c>
      <c r="Q449" s="4" t="s">
        <v>1475</v>
      </c>
      <c r="R449" s="4" t="s">
        <v>2434</v>
      </c>
      <c r="S449" s="5" t="str">
        <f>IF(P449="심사불필요","-",VLOOKUP(K449,'[1]자격증 backdata'!A:G,7,0))</f>
        <v>-</v>
      </c>
      <c r="T449" s="5" t="str">
        <f>IF(S449="-","-",IF(COUNTIFS(B:B,B449,S:S,"필수")&gt;0,"자격요건충족","확인필요"))</f>
        <v>-</v>
      </c>
      <c r="U449" s="5"/>
      <c r="W449" s="5">
        <f>IF(Q449="4급","심사불필요",VLOOKUP(K449,'[1]자격증 backdata'!A:B,2,0))</f>
        <v>2</v>
      </c>
      <c r="X449" s="4">
        <f>IF(R449="A", MIN(20, SUMIFS(W:W, B:B, B449, R:R, "A")),IF(R449="B", MIN(30, SUMIFS(W:W, B:B, B449, R:R, "B")),"비해당분야"))</f>
        <v>12</v>
      </c>
      <c r="Y449" s="4" t="str">
        <f>IF(R449="C",MIN(30,IF(COUNTIFS(B:B,B449,W:W,"가1")=1,25,IF(COUNTIFS(B:B,B449,W:W,"가1")&gt;=2,30,0))+IF(COUNTIFS(B:B,B449,W:W,"나1")&gt;=4,30,IF(COUNTIFS(B:B,B449,W:W,"나1")=3,26,IF(COUNTIFS(B:B,B449,W:W,"나1")=2,22,IF(COUNTIFS(B:B,B449,W:W,"나1")=1,18,0)))))+MIN(30,IF(COUNTIFS(B:B,B449,W:W,"가2")=1,25,IF(COUNTIFS(B:B,B449,W:W,"가2")&gt;=2,30,0))+IF(COUNTIFS(B:B,B449,W:W,"나2")=3,30,IF(COUNTIFS(B:B,B449,W:W,"나2")=2,25,IF(COUNTIFS(B:B,B449,W:W,"나2")=1,20,0)))),"비해당분야")</f>
        <v>비해당분야</v>
      </c>
      <c r="Z449" s="4" t="str">
        <f>IF(R449="C",VLOOKUP(K449,'[1]자격증 backdata'!A:F,6,0),"비해당분야")</f>
        <v>비해당분야</v>
      </c>
      <c r="AA449" s="4" t="str">
        <f>IF(R449="C",SUMIF(B:B,B449,Z:Z),"비해당분야")</f>
        <v>비해당분야</v>
      </c>
      <c r="AB449" s="4" t="str">
        <f>IF(R449="C",SUM(Y449,AA449),"비해당분야")</f>
        <v>비해당분야</v>
      </c>
      <c r="AC449" s="4">
        <f>IF(R449="C",AB449,X449)</f>
        <v>12</v>
      </c>
      <c r="AD449" s="4">
        <f>VLOOKUP(K449,'[1]자격증 backdata'!A:D,4,0)</f>
        <v>0</v>
      </c>
      <c r="AE449" s="4">
        <f>IF(_xlfn.MAXIFS(AD:AD,B:B,B449)&gt;10,10,_xlfn.MAXIFS(AD:AD,B:B,B449))</f>
        <v>5</v>
      </c>
      <c r="AG449" s="5" t="str">
        <f>VLOOKUP(K449,'[1]자격증 backdata'!A:C,3,0)</f>
        <v>J</v>
      </c>
      <c r="AH449" s="5">
        <f>COUNTIFS($B:$B,$B449,$AG:$AG,AH$1)</f>
        <v>0</v>
      </c>
      <c r="AI449" s="5">
        <f>COUNTIFS($B:$B,$B449,$AG:$AG,AI$1)</f>
        <v>0</v>
      </c>
      <c r="AJ449" s="5">
        <f>COUNTIFS($B:$B,$B449,$AG:$AG,AJ$1)</f>
        <v>0</v>
      </c>
      <c r="AK449" s="5">
        <f>COUNTIFS($B:$B,$B449,$AG:$AG,AK$1)</f>
        <v>0</v>
      </c>
      <c r="AL449" s="5">
        <f>COUNTIFS($B:$B,$B449,$AG:$AG,AL$1)</f>
        <v>0</v>
      </c>
      <c r="AM449" s="5">
        <f>COUNTIFS($B:$B,$B449,$AG:$AG,AM$1)</f>
        <v>0</v>
      </c>
      <c r="AN449" s="5">
        <f>COUNTIFS($B:$B,$B449,$AG:$AG,AN$1)</f>
        <v>1</v>
      </c>
      <c r="AO449" s="5">
        <f>COUNTIFS($B:$B,$B449,$AG:$AG,AO$1)</f>
        <v>0</v>
      </c>
      <c r="AP449" s="5">
        <f>COUNTIFS($B:$B,$B449,$AG:$AG,AP$1)</f>
        <v>0</v>
      </c>
      <c r="AQ449" s="5">
        <f>COUNTIFS($B:$B,$B449,$AG:$AG,AQ$1)</f>
        <v>1</v>
      </c>
      <c r="AR449" s="5">
        <f>COUNTIFS($B:$B,$B449,$AG:$AG,AR$1)</f>
        <v>0</v>
      </c>
      <c r="AS449" s="5">
        <f>COUNTIFS($B:$B,$B449,$AG:$AG,AS$1)</f>
        <v>0</v>
      </c>
      <c r="AT449" s="5">
        <f>COUNTIFS($B:$B,$B449,$AG:$AG,AT$1)</f>
        <v>1</v>
      </c>
      <c r="AU449" s="5">
        <f>COUNTIFS($B:$B,$B449,$AG:$AG,AU$1)</f>
        <v>0</v>
      </c>
    </row>
    <row r="450" spans="1:47" ht="15" customHeight="1" x14ac:dyDescent="0.35">
      <c r="A450" s="6">
        <f>IF(B449=B450,A449,A449+1)</f>
        <v>145</v>
      </c>
      <c r="B450" s="6" t="s">
        <v>5557</v>
      </c>
      <c r="C450" s="6" t="s">
        <v>5556</v>
      </c>
      <c r="D450" s="6" t="s">
        <v>3044</v>
      </c>
      <c r="E450" s="6" t="s">
        <v>3043</v>
      </c>
      <c r="F450" s="4" t="s">
        <v>7</v>
      </c>
      <c r="G450" s="4" t="s">
        <v>8</v>
      </c>
      <c r="H450" s="4" t="s">
        <v>7</v>
      </c>
      <c r="I450" s="4">
        <v>4</v>
      </c>
      <c r="J450" s="4" t="s">
        <v>633</v>
      </c>
      <c r="K450" s="4" t="s">
        <v>3118</v>
      </c>
      <c r="L450" s="4" t="s">
        <v>55</v>
      </c>
      <c r="M450" s="4" t="s">
        <v>5558</v>
      </c>
      <c r="N450" s="4" t="s">
        <v>3194</v>
      </c>
      <c r="P450" s="4" t="s">
        <v>669</v>
      </c>
      <c r="Q450" s="4" t="s">
        <v>1475</v>
      </c>
      <c r="R450" s="4" t="s">
        <v>2434</v>
      </c>
      <c r="S450" s="5" t="str">
        <f>IF(P450="심사불필요","-",VLOOKUP(K450,'[1]자격증 backdata'!A:G,7,0))</f>
        <v>-</v>
      </c>
      <c r="T450" s="5" t="str">
        <f>IF(S450="-","-",IF(COUNTIFS(B:B,B450,S:S,"필수")&gt;0,"자격요건충족","확인필요"))</f>
        <v>-</v>
      </c>
      <c r="U450" s="5"/>
      <c r="W450" s="5">
        <f>IF(Q450="4급","심사불필요",VLOOKUP(K450,'[1]자격증 backdata'!A:B,2,0))</f>
        <v>4</v>
      </c>
      <c r="X450" s="4">
        <f>IF(R450="A", MIN(20, SUMIFS(W:W, B:B, B450, R:R, "A")),IF(R450="B", MIN(30, SUMIFS(W:W, B:B, B450, R:R, "B")),"비해당분야"))</f>
        <v>12</v>
      </c>
      <c r="Y450" s="4" t="str">
        <f>IF(R450="C",MIN(30,IF(COUNTIFS(B:B,B450,W:W,"가1")=1,25,IF(COUNTIFS(B:B,B450,W:W,"가1")&gt;=2,30,0))+IF(COUNTIFS(B:B,B450,W:W,"나1")&gt;=4,30,IF(COUNTIFS(B:B,B450,W:W,"나1")=3,26,IF(COUNTIFS(B:B,B450,W:W,"나1")=2,22,IF(COUNTIFS(B:B,B450,W:W,"나1")=1,18,0)))))+MIN(30,IF(COUNTIFS(B:B,B450,W:W,"가2")=1,25,IF(COUNTIFS(B:B,B450,W:W,"가2")&gt;=2,30,0))+IF(COUNTIFS(B:B,B450,W:W,"나2")=3,30,IF(COUNTIFS(B:B,B450,W:W,"나2")=2,25,IF(COUNTIFS(B:B,B450,W:W,"나2")=1,20,0)))),"비해당분야")</f>
        <v>비해당분야</v>
      </c>
      <c r="Z450" s="4" t="str">
        <f>IF(R450="C",VLOOKUP(K450,'[1]자격증 backdata'!A:F,6,0),"비해당분야")</f>
        <v>비해당분야</v>
      </c>
      <c r="AA450" s="4" t="str">
        <f>IF(R450="C",SUMIF(B:B,B450,Z:Z),"비해당분야")</f>
        <v>비해당분야</v>
      </c>
      <c r="AB450" s="4" t="str">
        <f>IF(R450="C",SUM(Y450,AA450),"비해당분야")</f>
        <v>비해당분야</v>
      </c>
      <c r="AC450" s="4">
        <f>IF(R450="C",AB450,X450)</f>
        <v>12</v>
      </c>
      <c r="AD450" s="4">
        <f>VLOOKUP(K450,'[1]자격증 backdata'!A:D,4,0)</f>
        <v>0</v>
      </c>
      <c r="AE450" s="4">
        <f>IF(_xlfn.MAXIFS(AD:AD,B:B,B450)&gt;10,10,_xlfn.MAXIFS(AD:AD,B:B,B450))</f>
        <v>5</v>
      </c>
      <c r="AG450" s="5" t="str">
        <f>VLOOKUP(K450,'[1]자격증 backdata'!A:C,3,0)</f>
        <v>G</v>
      </c>
      <c r="AH450" s="5">
        <f>COUNTIFS($B:$B,$B450,$AG:$AG,AH$1)</f>
        <v>0</v>
      </c>
      <c r="AI450" s="5">
        <f>COUNTIFS($B:$B,$B450,$AG:$AG,AI$1)</f>
        <v>0</v>
      </c>
      <c r="AJ450" s="5">
        <f>COUNTIFS($B:$B,$B450,$AG:$AG,AJ$1)</f>
        <v>0</v>
      </c>
      <c r="AK450" s="5">
        <f>COUNTIFS($B:$B,$B450,$AG:$AG,AK$1)</f>
        <v>0</v>
      </c>
      <c r="AL450" s="5">
        <f>COUNTIFS($B:$B,$B450,$AG:$AG,AL$1)</f>
        <v>0</v>
      </c>
      <c r="AM450" s="5">
        <f>COUNTIFS($B:$B,$B450,$AG:$AG,AM$1)</f>
        <v>0</v>
      </c>
      <c r="AN450" s="5">
        <f>COUNTIFS($B:$B,$B450,$AG:$AG,AN$1)</f>
        <v>1</v>
      </c>
      <c r="AO450" s="5">
        <f>COUNTIFS($B:$B,$B450,$AG:$AG,AO$1)</f>
        <v>0</v>
      </c>
      <c r="AP450" s="5">
        <f>COUNTIFS($B:$B,$B450,$AG:$AG,AP$1)</f>
        <v>0</v>
      </c>
      <c r="AQ450" s="5">
        <f>COUNTIFS($B:$B,$B450,$AG:$AG,AQ$1)</f>
        <v>1</v>
      </c>
      <c r="AR450" s="5">
        <f>COUNTIFS($B:$B,$B450,$AG:$AG,AR$1)</f>
        <v>0</v>
      </c>
      <c r="AS450" s="5">
        <f>COUNTIFS($B:$B,$B450,$AG:$AG,AS$1)</f>
        <v>0</v>
      </c>
      <c r="AT450" s="5">
        <f>COUNTIFS($B:$B,$B450,$AG:$AG,AT$1)</f>
        <v>1</v>
      </c>
      <c r="AU450" s="5">
        <f>COUNTIFS($B:$B,$B450,$AG:$AG,AU$1)</f>
        <v>0</v>
      </c>
    </row>
    <row r="451" spans="1:47" ht="15" customHeight="1" x14ac:dyDescent="0.35">
      <c r="A451" s="6">
        <f>IF(B450=B451,A450,A450+1)</f>
        <v>145</v>
      </c>
      <c r="B451" s="6" t="s">
        <v>5557</v>
      </c>
      <c r="C451" s="6" t="s">
        <v>5556</v>
      </c>
      <c r="D451" s="6" t="s">
        <v>3044</v>
      </c>
      <c r="E451" s="6" t="s">
        <v>3043</v>
      </c>
      <c r="F451" s="4" t="s">
        <v>7</v>
      </c>
      <c r="G451" s="4" t="s">
        <v>8</v>
      </c>
      <c r="H451" s="4" t="s">
        <v>7</v>
      </c>
      <c r="I451" s="4">
        <v>5</v>
      </c>
      <c r="J451" s="4" t="s">
        <v>28</v>
      </c>
      <c r="K451" s="4" t="s">
        <v>3061</v>
      </c>
      <c r="L451" s="4" t="s">
        <v>26</v>
      </c>
      <c r="M451" s="4" t="s">
        <v>5555</v>
      </c>
      <c r="N451" s="4" t="s">
        <v>120</v>
      </c>
      <c r="P451" s="4" t="s">
        <v>669</v>
      </c>
      <c r="Q451" s="4" t="s">
        <v>1475</v>
      </c>
      <c r="R451" s="4" t="s">
        <v>2434</v>
      </c>
      <c r="S451" s="5" t="str">
        <f>IF(P451="심사불필요","-",VLOOKUP(K451,'[1]자격증 backdata'!A:G,7,0))</f>
        <v>-</v>
      </c>
      <c r="T451" s="5" t="str">
        <f>IF(S451="-","-",IF(COUNTIFS(B:B,B451,S:S,"필수")&gt;0,"자격요건충족","확인필요"))</f>
        <v>-</v>
      </c>
      <c r="U451" s="5"/>
      <c r="W451" s="5">
        <f>IF(Q451="4급","심사불필요",VLOOKUP(K451,'[1]자격증 backdata'!A:B,2,0))</f>
        <v>2</v>
      </c>
      <c r="X451" s="4">
        <f>IF(R451="A", MIN(20, SUMIFS(W:W, B:B, B451, R:R, "A")),IF(R451="B", MIN(30, SUMIFS(W:W, B:B, B451, R:R, "B")),"비해당분야"))</f>
        <v>12</v>
      </c>
      <c r="Y451" s="4" t="str">
        <f>IF(R451="C",MIN(30,IF(COUNTIFS(B:B,B451,W:W,"가1")=1,25,IF(COUNTIFS(B:B,B451,W:W,"가1")&gt;=2,30,0))+IF(COUNTIFS(B:B,B451,W:W,"나1")&gt;=4,30,IF(COUNTIFS(B:B,B451,W:W,"나1")=3,26,IF(COUNTIFS(B:B,B451,W:W,"나1")=2,22,IF(COUNTIFS(B:B,B451,W:W,"나1")=1,18,0)))))+MIN(30,IF(COUNTIFS(B:B,B451,W:W,"가2")=1,25,IF(COUNTIFS(B:B,B451,W:W,"가2")&gt;=2,30,0))+IF(COUNTIFS(B:B,B451,W:W,"나2")=3,30,IF(COUNTIFS(B:B,B451,W:W,"나2")=2,25,IF(COUNTIFS(B:B,B451,W:W,"나2")=1,20,0)))),"비해당분야")</f>
        <v>비해당분야</v>
      </c>
      <c r="Z451" s="4" t="str">
        <f>IF(R451="C",VLOOKUP(K451,'[1]자격증 backdata'!A:F,6,0),"비해당분야")</f>
        <v>비해당분야</v>
      </c>
      <c r="AA451" s="4" t="str">
        <f>IF(R451="C",SUMIF(B:B,B451,Z:Z),"비해당분야")</f>
        <v>비해당분야</v>
      </c>
      <c r="AB451" s="4" t="str">
        <f>IF(R451="C",SUM(Y451,AA451),"비해당분야")</f>
        <v>비해당분야</v>
      </c>
      <c r="AC451" s="4">
        <f>IF(R451="C",AB451,X451)</f>
        <v>12</v>
      </c>
      <c r="AD451" s="4">
        <f>VLOOKUP(K451,'[1]자격증 backdata'!A:D,4,0)</f>
        <v>0</v>
      </c>
      <c r="AE451" s="4">
        <f>IF(_xlfn.MAXIFS(AD:AD,B:B,B451)&gt;10,10,_xlfn.MAXIFS(AD:AD,B:B,B451))</f>
        <v>5</v>
      </c>
      <c r="AG451" s="5">
        <f>VLOOKUP(K451,'[1]자격증 backdata'!A:C,3,0)</f>
        <v>0</v>
      </c>
      <c r="AH451" s="5">
        <f>COUNTIFS($B:$B,$B451,$AG:$AG,AH$1)</f>
        <v>0</v>
      </c>
      <c r="AI451" s="5">
        <f>COUNTIFS($B:$B,$B451,$AG:$AG,AI$1)</f>
        <v>0</v>
      </c>
      <c r="AJ451" s="5">
        <f>COUNTIFS($B:$B,$B451,$AG:$AG,AJ$1)</f>
        <v>0</v>
      </c>
      <c r="AK451" s="5">
        <f>COUNTIFS($B:$B,$B451,$AG:$AG,AK$1)</f>
        <v>0</v>
      </c>
      <c r="AL451" s="5">
        <f>COUNTIFS($B:$B,$B451,$AG:$AG,AL$1)</f>
        <v>0</v>
      </c>
      <c r="AM451" s="5">
        <f>COUNTIFS($B:$B,$B451,$AG:$AG,AM$1)</f>
        <v>0</v>
      </c>
      <c r="AN451" s="5">
        <f>COUNTIFS($B:$B,$B451,$AG:$AG,AN$1)</f>
        <v>1</v>
      </c>
      <c r="AO451" s="5">
        <f>COUNTIFS($B:$B,$B451,$AG:$AG,AO$1)</f>
        <v>0</v>
      </c>
      <c r="AP451" s="5">
        <f>COUNTIFS($B:$B,$B451,$AG:$AG,AP$1)</f>
        <v>0</v>
      </c>
      <c r="AQ451" s="5">
        <f>COUNTIFS($B:$B,$B451,$AG:$AG,AQ$1)</f>
        <v>1</v>
      </c>
      <c r="AR451" s="5">
        <f>COUNTIFS($B:$B,$B451,$AG:$AG,AR$1)</f>
        <v>0</v>
      </c>
      <c r="AS451" s="5">
        <f>COUNTIFS($B:$B,$B451,$AG:$AG,AS$1)</f>
        <v>0</v>
      </c>
      <c r="AT451" s="5">
        <f>COUNTIFS($B:$B,$B451,$AG:$AG,AT$1)</f>
        <v>1</v>
      </c>
      <c r="AU451" s="5">
        <f>COUNTIFS($B:$B,$B451,$AG:$AG,AU$1)</f>
        <v>0</v>
      </c>
    </row>
    <row r="452" spans="1:47" ht="15" customHeight="1" x14ac:dyDescent="0.35">
      <c r="A452" s="3">
        <f>IF(B451=B452,A451,A451+1)</f>
        <v>146</v>
      </c>
      <c r="B452" s="3" t="s">
        <v>5550</v>
      </c>
      <c r="C452" s="3" t="s">
        <v>4001</v>
      </c>
      <c r="D452" s="3" t="s">
        <v>3044</v>
      </c>
      <c r="E452" s="3" t="s">
        <v>3043</v>
      </c>
      <c r="F452" s="4" t="s">
        <v>7</v>
      </c>
      <c r="G452" s="4" t="s">
        <v>8</v>
      </c>
      <c r="H452" s="4" t="s">
        <v>7</v>
      </c>
      <c r="I452" s="3">
        <v>1</v>
      </c>
      <c r="J452" s="3" t="s">
        <v>69</v>
      </c>
      <c r="K452" s="3" t="s">
        <v>3065</v>
      </c>
      <c r="L452" s="3" t="s">
        <v>36</v>
      </c>
      <c r="M452" s="3" t="s">
        <v>5554</v>
      </c>
      <c r="N452" s="3" t="s">
        <v>1693</v>
      </c>
      <c r="P452" s="3" t="s">
        <v>669</v>
      </c>
      <c r="Q452" s="3" t="s">
        <v>1475</v>
      </c>
      <c r="R452" s="3" t="s">
        <v>2434</v>
      </c>
      <c r="S452" s="2" t="str">
        <f>IF(P452="심사불필요","-",VLOOKUP(K452,'[1]자격증 backdata'!A:G,7,0))</f>
        <v>-</v>
      </c>
      <c r="T452" s="2" t="str">
        <f>IF(S452="-","-",IF(COUNTIFS(B:B,B452,S:S,"필수")&gt;0,"자격요건충족","확인필요"))</f>
        <v>-</v>
      </c>
      <c r="U452" s="2"/>
      <c r="W452" s="2">
        <f>IF(Q452="4급","심사불필요",VLOOKUP(K452,'[1]자격증 backdata'!A:B,2,0))</f>
        <v>0</v>
      </c>
      <c r="X452" s="3">
        <f>IF(R452="A", MIN(20, SUMIFS(W:W, B:B, B452, R:R, "A")),IF(R452="B", MIN(30, SUMIFS(W:W, B:B, B452, R:R, "B")),"비해당분야"))</f>
        <v>10</v>
      </c>
      <c r="Y452" s="3" t="str">
        <f>IF(R452="C",MIN(30,IF(COUNTIFS(B:B,B452,W:W,"가1")=1,25,IF(COUNTIFS(B:B,B452,W:W,"가1")&gt;=2,30,0))+IF(COUNTIFS(B:B,B452,W:W,"나1")&gt;=4,30,IF(COUNTIFS(B:B,B452,W:W,"나1")=3,26,IF(COUNTIFS(B:B,B452,W:W,"나1")=2,22,IF(COUNTIFS(B:B,B452,W:W,"나1")=1,18,0)))))+MIN(30,IF(COUNTIFS(B:B,B452,W:W,"가2")=1,25,IF(COUNTIFS(B:B,B452,W:W,"가2")&gt;=2,30,0))+IF(COUNTIFS(B:B,B452,W:W,"나2")=3,30,IF(COUNTIFS(B:B,B452,W:W,"나2")=2,25,IF(COUNTIFS(B:B,B452,W:W,"나2")=1,20,0)))),"비해당분야")</f>
        <v>비해당분야</v>
      </c>
      <c r="Z452" s="3" t="str">
        <f>IF(R452="C",VLOOKUP(K452,'[1]자격증 backdata'!A:F,6,0),"비해당분야")</f>
        <v>비해당분야</v>
      </c>
      <c r="AA452" s="3" t="str">
        <f>IF(R452="C",SUMIF(B:B,B452,Z:Z),"비해당분야")</f>
        <v>비해당분야</v>
      </c>
      <c r="AB452" s="3" t="str">
        <f>IF(R452="C",SUM(Y452,AA452),"비해당분야")</f>
        <v>비해당분야</v>
      </c>
      <c r="AC452" s="3">
        <f>IF(R452="C",AB452,X452)</f>
        <v>10</v>
      </c>
      <c r="AD452" s="3">
        <f>VLOOKUP(K452,'[1]자격증 backdata'!A:D,4,0)</f>
        <v>5</v>
      </c>
      <c r="AE452" s="3">
        <f>IF(_xlfn.MAXIFS(AD:AD,B:B,B452)&gt;10,10,_xlfn.MAXIFS(AD:AD,B:B,B452))</f>
        <v>5</v>
      </c>
      <c r="AG452" s="2">
        <f>VLOOKUP(K452,'[1]자격증 backdata'!A:C,3,0)</f>
        <v>0</v>
      </c>
      <c r="AH452" s="2">
        <f>COUNTIFS($B:$B,$B452,$AG:$AG,AH$1)</f>
        <v>0</v>
      </c>
      <c r="AI452" s="2">
        <f>COUNTIFS($B:$B,$B452,$AG:$AG,AI$1)</f>
        <v>0</v>
      </c>
      <c r="AJ452" s="2">
        <f>COUNTIFS($B:$B,$B452,$AG:$AG,AJ$1)</f>
        <v>0</v>
      </c>
      <c r="AK452" s="2">
        <f>COUNTIFS($B:$B,$B452,$AG:$AG,AK$1)</f>
        <v>0</v>
      </c>
      <c r="AL452" s="2">
        <f>COUNTIFS($B:$B,$B452,$AG:$AG,AL$1)</f>
        <v>0</v>
      </c>
      <c r="AM452" s="2">
        <f>COUNTIFS($B:$B,$B452,$AG:$AG,AM$1)</f>
        <v>0</v>
      </c>
      <c r="AN452" s="2">
        <f>COUNTIFS($B:$B,$B452,$AG:$AG,AN$1)</f>
        <v>1</v>
      </c>
      <c r="AO452" s="2">
        <f>COUNTIFS($B:$B,$B452,$AG:$AG,AO$1)</f>
        <v>0</v>
      </c>
      <c r="AP452" s="2">
        <f>COUNTIFS($B:$B,$B452,$AG:$AG,AP$1)</f>
        <v>0</v>
      </c>
      <c r="AQ452" s="2">
        <f>COUNTIFS($B:$B,$B452,$AG:$AG,AQ$1)</f>
        <v>0</v>
      </c>
      <c r="AR452" s="2">
        <f>COUNTIFS($B:$B,$B452,$AG:$AG,AR$1)</f>
        <v>0</v>
      </c>
      <c r="AS452" s="2">
        <f>COUNTIFS($B:$B,$B452,$AG:$AG,AS$1)</f>
        <v>0</v>
      </c>
      <c r="AT452" s="2">
        <f>COUNTIFS($B:$B,$B452,$AG:$AG,AT$1)</f>
        <v>1</v>
      </c>
      <c r="AU452" s="2">
        <f>COUNTIFS($B:$B,$B452,$AG:$AG,AU$1)</f>
        <v>0</v>
      </c>
    </row>
    <row r="453" spans="1:47" ht="15" customHeight="1" x14ac:dyDescent="0.35">
      <c r="A453" s="7">
        <f>IF(B452=B453,A452,A452+1)</f>
        <v>146</v>
      </c>
      <c r="B453" s="7" t="s">
        <v>5550</v>
      </c>
      <c r="C453" s="7" t="s">
        <v>4001</v>
      </c>
      <c r="D453" s="7" t="s">
        <v>3044</v>
      </c>
      <c r="E453" s="7" t="s">
        <v>3043</v>
      </c>
      <c r="F453" s="4" t="s">
        <v>7</v>
      </c>
      <c r="G453" s="4" t="s">
        <v>8</v>
      </c>
      <c r="H453" s="4" t="s">
        <v>7</v>
      </c>
      <c r="I453" s="3">
        <v>2</v>
      </c>
      <c r="J453" s="3" t="s">
        <v>106</v>
      </c>
      <c r="K453" s="3" t="s">
        <v>3057</v>
      </c>
      <c r="L453" s="3" t="s">
        <v>55</v>
      </c>
      <c r="M453" s="3" t="s">
        <v>5553</v>
      </c>
      <c r="N453" s="3" t="s">
        <v>1742</v>
      </c>
      <c r="P453" s="3" t="s">
        <v>669</v>
      </c>
      <c r="Q453" s="3" t="s">
        <v>1475</v>
      </c>
      <c r="R453" s="3" t="s">
        <v>2434</v>
      </c>
      <c r="S453" s="2" t="str">
        <f>IF(P453="심사불필요","-",VLOOKUP(K453,'[1]자격증 backdata'!A:G,7,0))</f>
        <v>-</v>
      </c>
      <c r="T453" s="2" t="str">
        <f>IF(S453="-","-",IF(COUNTIFS(B:B,B453,S:S,"필수")&gt;0,"자격요건충족","확인필요"))</f>
        <v>-</v>
      </c>
      <c r="U453" s="2"/>
      <c r="W453" s="2">
        <f>IF(Q453="4급","심사불필요",VLOOKUP(K453,'[1]자격증 backdata'!A:B,2,0))</f>
        <v>4</v>
      </c>
      <c r="X453" s="3">
        <f>IF(R453="A", MIN(20, SUMIFS(W:W, B:B, B453, R:R, "A")),IF(R453="B", MIN(30, SUMIFS(W:W, B:B, B453, R:R, "B")),"비해당분야"))</f>
        <v>10</v>
      </c>
      <c r="Y453" s="3" t="str">
        <f>IF(R453="C",MIN(30,IF(COUNTIFS(B:B,B453,W:W,"가1")=1,25,IF(COUNTIFS(B:B,B453,W:W,"가1")&gt;=2,30,0))+IF(COUNTIFS(B:B,B453,W:W,"나1")&gt;=4,30,IF(COUNTIFS(B:B,B453,W:W,"나1")=3,26,IF(COUNTIFS(B:B,B453,W:W,"나1")=2,22,IF(COUNTIFS(B:B,B453,W:W,"나1")=1,18,0)))))+MIN(30,IF(COUNTIFS(B:B,B453,W:W,"가2")=1,25,IF(COUNTIFS(B:B,B453,W:W,"가2")&gt;=2,30,0))+IF(COUNTIFS(B:B,B453,W:W,"나2")=3,30,IF(COUNTIFS(B:B,B453,W:W,"나2")=2,25,IF(COUNTIFS(B:B,B453,W:W,"나2")=1,20,0)))),"비해당분야")</f>
        <v>비해당분야</v>
      </c>
      <c r="Z453" s="3" t="str">
        <f>IF(R453="C",VLOOKUP(K453,'[1]자격증 backdata'!A:F,6,0),"비해당분야")</f>
        <v>비해당분야</v>
      </c>
      <c r="AA453" s="3" t="str">
        <f>IF(R453="C",SUMIF(B:B,B453,Z:Z),"비해당분야")</f>
        <v>비해당분야</v>
      </c>
      <c r="AB453" s="3" t="str">
        <f>IF(R453="C",SUM(Y453,AA453),"비해당분야")</f>
        <v>비해당분야</v>
      </c>
      <c r="AC453" s="3">
        <f>IF(R453="C",AB453,X453)</f>
        <v>10</v>
      </c>
      <c r="AD453" s="3">
        <f>VLOOKUP(K453,'[1]자격증 backdata'!A:D,4,0)</f>
        <v>0</v>
      </c>
      <c r="AE453" s="3">
        <f>IF(_xlfn.MAXIFS(AD:AD,B:B,B453)&gt;10,10,_xlfn.MAXIFS(AD:AD,B:B,B453))</f>
        <v>5</v>
      </c>
      <c r="AG453" s="2" t="str">
        <f>VLOOKUP(K453,'[1]자격증 backdata'!A:C,3,0)</f>
        <v>M</v>
      </c>
      <c r="AH453" s="2">
        <f>COUNTIFS($B:$B,$B453,$AG:$AG,AH$1)</f>
        <v>0</v>
      </c>
      <c r="AI453" s="2">
        <f>COUNTIFS($B:$B,$B453,$AG:$AG,AI$1)</f>
        <v>0</v>
      </c>
      <c r="AJ453" s="2">
        <f>COUNTIFS($B:$B,$B453,$AG:$AG,AJ$1)</f>
        <v>0</v>
      </c>
      <c r="AK453" s="2">
        <f>COUNTIFS($B:$B,$B453,$AG:$AG,AK$1)</f>
        <v>0</v>
      </c>
      <c r="AL453" s="2">
        <f>COUNTIFS($B:$B,$B453,$AG:$AG,AL$1)</f>
        <v>0</v>
      </c>
      <c r="AM453" s="2">
        <f>COUNTIFS($B:$B,$B453,$AG:$AG,AM$1)</f>
        <v>0</v>
      </c>
      <c r="AN453" s="2">
        <f>COUNTIFS($B:$B,$B453,$AG:$AG,AN$1)</f>
        <v>1</v>
      </c>
      <c r="AO453" s="2">
        <f>COUNTIFS($B:$B,$B453,$AG:$AG,AO$1)</f>
        <v>0</v>
      </c>
      <c r="AP453" s="2">
        <f>COUNTIFS($B:$B,$B453,$AG:$AG,AP$1)</f>
        <v>0</v>
      </c>
      <c r="AQ453" s="2">
        <f>COUNTIFS($B:$B,$B453,$AG:$AG,AQ$1)</f>
        <v>0</v>
      </c>
      <c r="AR453" s="2">
        <f>COUNTIFS($B:$B,$B453,$AG:$AG,AR$1)</f>
        <v>0</v>
      </c>
      <c r="AS453" s="2">
        <f>COUNTIFS($B:$B,$B453,$AG:$AG,AS$1)</f>
        <v>0</v>
      </c>
      <c r="AT453" s="2">
        <f>COUNTIFS($B:$B,$B453,$AG:$AG,AT$1)</f>
        <v>1</v>
      </c>
      <c r="AU453" s="2">
        <f>COUNTIFS($B:$B,$B453,$AG:$AG,AU$1)</f>
        <v>0</v>
      </c>
    </row>
    <row r="454" spans="1:47" ht="15" customHeight="1" x14ac:dyDescent="0.35">
      <c r="A454" s="7">
        <f>IF(B453=B454,A453,A453+1)</f>
        <v>146</v>
      </c>
      <c r="B454" s="7" t="s">
        <v>5550</v>
      </c>
      <c r="C454" s="7" t="s">
        <v>4001</v>
      </c>
      <c r="D454" s="7" t="s">
        <v>3044</v>
      </c>
      <c r="E454" s="7" t="s">
        <v>3043</v>
      </c>
      <c r="F454" s="4" t="s">
        <v>7</v>
      </c>
      <c r="G454" s="4" t="s">
        <v>8</v>
      </c>
      <c r="H454" s="4" t="s">
        <v>7</v>
      </c>
      <c r="I454" s="3">
        <v>3</v>
      </c>
      <c r="J454" s="3" t="s">
        <v>1970</v>
      </c>
      <c r="K454" s="3" t="s">
        <v>3092</v>
      </c>
      <c r="L454" s="3" t="s">
        <v>348</v>
      </c>
      <c r="M454" s="3" t="s">
        <v>5552</v>
      </c>
      <c r="N454" s="3" t="s">
        <v>5551</v>
      </c>
      <c r="P454" s="3" t="s">
        <v>669</v>
      </c>
      <c r="Q454" s="3" t="s">
        <v>1475</v>
      </c>
      <c r="R454" s="3" t="s">
        <v>2434</v>
      </c>
      <c r="S454" s="2" t="str">
        <f>IF(P454="심사불필요","-",VLOOKUP(K454,'[1]자격증 backdata'!A:G,7,0))</f>
        <v>-</v>
      </c>
      <c r="T454" s="2" t="str">
        <f>IF(S454="-","-",IF(COUNTIFS(B:B,B454,S:S,"필수")&gt;0,"자격요건충족","확인필요"))</f>
        <v>-</v>
      </c>
      <c r="U454" s="2"/>
      <c r="W454" s="2">
        <f>IF(Q454="4급","심사불필요",VLOOKUP(K454,'[1]자격증 backdata'!A:B,2,0))</f>
        <v>4</v>
      </c>
      <c r="X454" s="3">
        <f>IF(R454="A", MIN(20, SUMIFS(W:W, B:B, B454, R:R, "A")),IF(R454="B", MIN(30, SUMIFS(W:W, B:B, B454, R:R, "B")),"비해당분야"))</f>
        <v>10</v>
      </c>
      <c r="Y454" s="3" t="str">
        <f>IF(R454="C",MIN(30,IF(COUNTIFS(B:B,B454,W:W,"가1")=1,25,IF(COUNTIFS(B:B,B454,W:W,"가1")&gt;=2,30,0))+IF(COUNTIFS(B:B,B454,W:W,"나1")&gt;=4,30,IF(COUNTIFS(B:B,B454,W:W,"나1")=3,26,IF(COUNTIFS(B:B,B454,W:W,"나1")=2,22,IF(COUNTIFS(B:B,B454,W:W,"나1")=1,18,0)))))+MIN(30,IF(COUNTIFS(B:B,B454,W:W,"가2")=1,25,IF(COUNTIFS(B:B,B454,W:W,"가2")&gt;=2,30,0))+IF(COUNTIFS(B:B,B454,W:W,"나2")=3,30,IF(COUNTIFS(B:B,B454,W:W,"나2")=2,25,IF(COUNTIFS(B:B,B454,W:W,"나2")=1,20,0)))),"비해당분야")</f>
        <v>비해당분야</v>
      </c>
      <c r="Z454" s="3" t="str">
        <f>IF(R454="C",VLOOKUP(K454,'[1]자격증 backdata'!A:F,6,0),"비해당분야")</f>
        <v>비해당분야</v>
      </c>
      <c r="AA454" s="3" t="str">
        <f>IF(R454="C",SUMIF(B:B,B454,Z:Z),"비해당분야")</f>
        <v>비해당분야</v>
      </c>
      <c r="AB454" s="3" t="str">
        <f>IF(R454="C",SUM(Y454,AA454),"비해당분야")</f>
        <v>비해당분야</v>
      </c>
      <c r="AC454" s="3">
        <f>IF(R454="C",AB454,X454)</f>
        <v>10</v>
      </c>
      <c r="AD454" s="3">
        <f>VLOOKUP(K454,'[1]자격증 backdata'!A:D,4,0)</f>
        <v>0</v>
      </c>
      <c r="AE454" s="3">
        <f>IF(_xlfn.MAXIFS(AD:AD,B:B,B454)&gt;10,10,_xlfn.MAXIFS(AD:AD,B:B,B454))</f>
        <v>5</v>
      </c>
      <c r="AG454" s="2">
        <f>VLOOKUP(K454,'[1]자격증 backdata'!A:C,3,0)</f>
        <v>0</v>
      </c>
      <c r="AH454" s="2">
        <f>COUNTIFS($B:$B,$B454,$AG:$AG,AH$1)</f>
        <v>0</v>
      </c>
      <c r="AI454" s="2">
        <f>COUNTIFS($B:$B,$B454,$AG:$AG,AI$1)</f>
        <v>0</v>
      </c>
      <c r="AJ454" s="2">
        <f>COUNTIFS($B:$B,$B454,$AG:$AG,AJ$1)</f>
        <v>0</v>
      </c>
      <c r="AK454" s="2">
        <f>COUNTIFS($B:$B,$B454,$AG:$AG,AK$1)</f>
        <v>0</v>
      </c>
      <c r="AL454" s="2">
        <f>COUNTIFS($B:$B,$B454,$AG:$AG,AL$1)</f>
        <v>0</v>
      </c>
      <c r="AM454" s="2">
        <f>COUNTIFS($B:$B,$B454,$AG:$AG,AM$1)</f>
        <v>0</v>
      </c>
      <c r="AN454" s="2">
        <f>COUNTIFS($B:$B,$B454,$AG:$AG,AN$1)</f>
        <v>1</v>
      </c>
      <c r="AO454" s="2">
        <f>COUNTIFS($B:$B,$B454,$AG:$AG,AO$1)</f>
        <v>0</v>
      </c>
      <c r="AP454" s="2">
        <f>COUNTIFS($B:$B,$B454,$AG:$AG,AP$1)</f>
        <v>0</v>
      </c>
      <c r="AQ454" s="2">
        <f>COUNTIFS($B:$B,$B454,$AG:$AG,AQ$1)</f>
        <v>0</v>
      </c>
      <c r="AR454" s="2">
        <f>COUNTIFS($B:$B,$B454,$AG:$AG,AR$1)</f>
        <v>0</v>
      </c>
      <c r="AS454" s="2">
        <f>COUNTIFS($B:$B,$B454,$AG:$AG,AS$1)</f>
        <v>0</v>
      </c>
      <c r="AT454" s="2">
        <f>COUNTIFS($B:$B,$B454,$AG:$AG,AT$1)</f>
        <v>1</v>
      </c>
      <c r="AU454" s="2">
        <f>COUNTIFS($B:$B,$B454,$AG:$AG,AU$1)</f>
        <v>0</v>
      </c>
    </row>
    <row r="455" spans="1:47" ht="15" customHeight="1" x14ac:dyDescent="0.35">
      <c r="A455" s="7">
        <f>IF(B454=B455,A454,A454+1)</f>
        <v>146</v>
      </c>
      <c r="B455" s="7" t="s">
        <v>5550</v>
      </c>
      <c r="C455" s="7" t="s">
        <v>4001</v>
      </c>
      <c r="D455" s="7" t="s">
        <v>3044</v>
      </c>
      <c r="E455" s="7" t="s">
        <v>3043</v>
      </c>
      <c r="F455" s="4" t="s">
        <v>7</v>
      </c>
      <c r="G455" s="4" t="s">
        <v>8</v>
      </c>
      <c r="H455" s="4" t="s">
        <v>7</v>
      </c>
      <c r="I455" s="3">
        <v>4</v>
      </c>
      <c r="J455" s="3" t="s">
        <v>411</v>
      </c>
      <c r="K455" s="3" t="s">
        <v>3042</v>
      </c>
      <c r="L455" s="3" t="s">
        <v>55</v>
      </c>
      <c r="M455" s="3" t="s">
        <v>5549</v>
      </c>
      <c r="N455" s="3" t="s">
        <v>2252</v>
      </c>
      <c r="P455" s="3" t="s">
        <v>669</v>
      </c>
      <c r="Q455" s="3" t="s">
        <v>1475</v>
      </c>
      <c r="R455" s="3" t="s">
        <v>2434</v>
      </c>
      <c r="S455" s="2" t="str">
        <f>IF(P455="심사불필요","-",VLOOKUP(K455,'[1]자격증 backdata'!A:G,7,0))</f>
        <v>-</v>
      </c>
      <c r="T455" s="2" t="str">
        <f>IF(S455="-","-",IF(COUNTIFS(B:B,B455,S:S,"필수")&gt;0,"자격요건충족","확인필요"))</f>
        <v>-</v>
      </c>
      <c r="U455" s="2"/>
      <c r="W455" s="2">
        <f>IF(Q455="4급","심사불필요",VLOOKUP(K455,'[1]자격증 backdata'!A:B,2,0))</f>
        <v>2</v>
      </c>
      <c r="X455" s="3">
        <f>IF(R455="A", MIN(20, SUMIFS(W:W, B:B, B455, R:R, "A")),IF(R455="B", MIN(30, SUMIFS(W:W, B:B, B455, R:R, "B")),"비해당분야"))</f>
        <v>10</v>
      </c>
      <c r="Y455" s="3" t="str">
        <f>IF(R455="C",MIN(30,IF(COUNTIFS(B:B,B455,W:W,"가1")=1,25,IF(COUNTIFS(B:B,B455,W:W,"가1")&gt;=2,30,0))+IF(COUNTIFS(B:B,B455,W:W,"나1")&gt;=4,30,IF(COUNTIFS(B:B,B455,W:W,"나1")=3,26,IF(COUNTIFS(B:B,B455,W:W,"나1")=2,22,IF(COUNTIFS(B:B,B455,W:W,"나1")=1,18,0)))))+MIN(30,IF(COUNTIFS(B:B,B455,W:W,"가2")=1,25,IF(COUNTIFS(B:B,B455,W:W,"가2")&gt;=2,30,0))+IF(COUNTIFS(B:B,B455,W:W,"나2")=3,30,IF(COUNTIFS(B:B,B455,W:W,"나2")=2,25,IF(COUNTIFS(B:B,B455,W:W,"나2")=1,20,0)))),"비해당분야")</f>
        <v>비해당분야</v>
      </c>
      <c r="Z455" s="3" t="str">
        <f>IF(R455="C",VLOOKUP(K455,'[1]자격증 backdata'!A:F,6,0),"비해당분야")</f>
        <v>비해당분야</v>
      </c>
      <c r="AA455" s="3" t="str">
        <f>IF(R455="C",SUMIF(B:B,B455,Z:Z),"비해당분야")</f>
        <v>비해당분야</v>
      </c>
      <c r="AB455" s="3" t="str">
        <f>IF(R455="C",SUM(Y455,AA455),"비해당분야")</f>
        <v>비해당분야</v>
      </c>
      <c r="AC455" s="3">
        <f>IF(R455="C",AB455,X455)</f>
        <v>10</v>
      </c>
      <c r="AD455" s="3">
        <f>VLOOKUP(K455,'[1]자격증 backdata'!A:D,4,0)</f>
        <v>0</v>
      </c>
      <c r="AE455" s="3">
        <f>IF(_xlfn.MAXIFS(AD:AD,B:B,B455)&gt;10,10,_xlfn.MAXIFS(AD:AD,B:B,B455))</f>
        <v>5</v>
      </c>
      <c r="AG455" s="2" t="str">
        <f>VLOOKUP(K455,'[1]자격증 backdata'!A:C,3,0)</f>
        <v>G</v>
      </c>
      <c r="AH455" s="2">
        <f>COUNTIFS($B:$B,$B455,$AG:$AG,AH$1)</f>
        <v>0</v>
      </c>
      <c r="AI455" s="2">
        <f>COUNTIFS($B:$B,$B455,$AG:$AG,AI$1)</f>
        <v>0</v>
      </c>
      <c r="AJ455" s="2">
        <f>COUNTIFS($B:$B,$B455,$AG:$AG,AJ$1)</f>
        <v>0</v>
      </c>
      <c r="AK455" s="2">
        <f>COUNTIFS($B:$B,$B455,$AG:$AG,AK$1)</f>
        <v>0</v>
      </c>
      <c r="AL455" s="2">
        <f>COUNTIFS($B:$B,$B455,$AG:$AG,AL$1)</f>
        <v>0</v>
      </c>
      <c r="AM455" s="2">
        <f>COUNTIFS($B:$B,$B455,$AG:$AG,AM$1)</f>
        <v>0</v>
      </c>
      <c r="AN455" s="2">
        <f>COUNTIFS($B:$B,$B455,$AG:$AG,AN$1)</f>
        <v>1</v>
      </c>
      <c r="AO455" s="2">
        <f>COUNTIFS($B:$B,$B455,$AG:$AG,AO$1)</f>
        <v>0</v>
      </c>
      <c r="AP455" s="2">
        <f>COUNTIFS($B:$B,$B455,$AG:$AG,AP$1)</f>
        <v>0</v>
      </c>
      <c r="AQ455" s="2">
        <f>COUNTIFS($B:$B,$B455,$AG:$AG,AQ$1)</f>
        <v>0</v>
      </c>
      <c r="AR455" s="2">
        <f>COUNTIFS($B:$B,$B455,$AG:$AG,AR$1)</f>
        <v>0</v>
      </c>
      <c r="AS455" s="2">
        <f>COUNTIFS($B:$B,$B455,$AG:$AG,AS$1)</f>
        <v>0</v>
      </c>
      <c r="AT455" s="2">
        <f>COUNTIFS($B:$B,$B455,$AG:$AG,AT$1)</f>
        <v>1</v>
      </c>
      <c r="AU455" s="2">
        <f>COUNTIFS($B:$B,$B455,$AG:$AG,AU$1)</f>
        <v>0</v>
      </c>
    </row>
    <row r="456" spans="1:47" ht="15" customHeight="1" x14ac:dyDescent="0.35">
      <c r="A456" s="4">
        <f>IF(B455=B456,A455,A455+1)</f>
        <v>147</v>
      </c>
      <c r="B456" s="4" t="s">
        <v>5544</v>
      </c>
      <c r="C456" s="4" t="s">
        <v>5543</v>
      </c>
      <c r="D456" s="4" t="s">
        <v>3044</v>
      </c>
      <c r="E456" s="4" t="s">
        <v>3043</v>
      </c>
      <c r="F456" s="4" t="s">
        <v>7</v>
      </c>
      <c r="G456" s="4" t="s">
        <v>8</v>
      </c>
      <c r="H456" s="4" t="s">
        <v>7</v>
      </c>
      <c r="I456" s="4">
        <v>1</v>
      </c>
      <c r="J456" s="4" t="s">
        <v>69</v>
      </c>
      <c r="K456" s="4" t="s">
        <v>3065</v>
      </c>
      <c r="L456" s="4" t="s">
        <v>36</v>
      </c>
      <c r="M456" s="4" t="s">
        <v>5548</v>
      </c>
      <c r="N456" s="4" t="s">
        <v>795</v>
      </c>
      <c r="P456" s="4" t="s">
        <v>669</v>
      </c>
      <c r="Q456" s="4" t="s">
        <v>1475</v>
      </c>
      <c r="R456" s="4" t="s">
        <v>2434</v>
      </c>
      <c r="S456" s="5" t="str">
        <f>IF(P456="심사불필요","-",VLOOKUP(K456,'[1]자격증 backdata'!A:G,7,0))</f>
        <v>-</v>
      </c>
      <c r="T456" s="5" t="str">
        <f>IF(S456="-","-",IF(COUNTIFS(B:B,B456,S:S,"필수")&gt;0,"자격요건충족","확인필요"))</f>
        <v>-</v>
      </c>
      <c r="U456" s="5"/>
      <c r="W456" s="5">
        <f>IF(Q456="4급","심사불필요",VLOOKUP(K456,'[1]자격증 backdata'!A:B,2,0))</f>
        <v>0</v>
      </c>
      <c r="X456" s="4">
        <f>IF(R456="A", MIN(20, SUMIFS(W:W, B:B, B456, R:R, "A")),IF(R456="B", MIN(30, SUMIFS(W:W, B:B, B456, R:R, "B")),"비해당분야"))</f>
        <v>6</v>
      </c>
      <c r="Y456" s="4" t="str">
        <f>IF(R456="C",MIN(30,IF(COUNTIFS(B:B,B456,W:W,"가1")=1,25,IF(COUNTIFS(B:B,B456,W:W,"가1")&gt;=2,30,0))+IF(COUNTIFS(B:B,B456,W:W,"나1")&gt;=4,30,IF(COUNTIFS(B:B,B456,W:W,"나1")=3,26,IF(COUNTIFS(B:B,B456,W:W,"나1")=2,22,IF(COUNTIFS(B:B,B456,W:W,"나1")=1,18,0)))))+MIN(30,IF(COUNTIFS(B:B,B456,W:W,"가2")=1,25,IF(COUNTIFS(B:B,B456,W:W,"가2")&gt;=2,30,0))+IF(COUNTIFS(B:B,B456,W:W,"나2")=3,30,IF(COUNTIFS(B:B,B456,W:W,"나2")=2,25,IF(COUNTIFS(B:B,B456,W:W,"나2")=1,20,0)))),"비해당분야")</f>
        <v>비해당분야</v>
      </c>
      <c r="Z456" s="4" t="str">
        <f>IF(R456="C",VLOOKUP(K456,'[1]자격증 backdata'!A:F,6,0),"비해당분야")</f>
        <v>비해당분야</v>
      </c>
      <c r="AA456" s="4" t="str">
        <f>IF(R456="C",SUMIF(B:B,B456,Z:Z),"비해당분야")</f>
        <v>비해당분야</v>
      </c>
      <c r="AB456" s="4" t="str">
        <f>IF(R456="C",SUM(Y456,AA456),"비해당분야")</f>
        <v>비해당분야</v>
      </c>
      <c r="AC456" s="4">
        <f>IF(R456="C",AB456,X456)</f>
        <v>6</v>
      </c>
      <c r="AD456" s="4">
        <f>VLOOKUP(K456,'[1]자격증 backdata'!A:D,4,0)</f>
        <v>5</v>
      </c>
      <c r="AE456" s="4">
        <f>IF(_xlfn.MAXIFS(AD:AD,B:B,B456)&gt;10,10,_xlfn.MAXIFS(AD:AD,B:B,B456))</f>
        <v>5</v>
      </c>
      <c r="AG456" s="5">
        <f>VLOOKUP(K456,'[1]자격증 backdata'!A:C,3,0)</f>
        <v>0</v>
      </c>
      <c r="AH456" s="5">
        <f>COUNTIFS($B:$B,$B456,$AG:$AG,AH$1)</f>
        <v>0</v>
      </c>
      <c r="AI456" s="5">
        <f>COUNTIFS($B:$B,$B456,$AG:$AG,AI$1)</f>
        <v>0</v>
      </c>
      <c r="AJ456" s="5">
        <f>COUNTIFS($B:$B,$B456,$AG:$AG,AJ$1)</f>
        <v>0</v>
      </c>
      <c r="AK456" s="5">
        <f>COUNTIFS($B:$B,$B456,$AG:$AG,AK$1)</f>
        <v>0</v>
      </c>
      <c r="AL456" s="5">
        <f>COUNTIFS($B:$B,$B456,$AG:$AG,AL$1)</f>
        <v>0</v>
      </c>
      <c r="AM456" s="5">
        <f>COUNTIFS($B:$B,$B456,$AG:$AG,AM$1)</f>
        <v>0</v>
      </c>
      <c r="AN456" s="5">
        <f>COUNTIFS($B:$B,$B456,$AG:$AG,AN$1)</f>
        <v>0</v>
      </c>
      <c r="AO456" s="5">
        <f>COUNTIFS($B:$B,$B456,$AG:$AG,AO$1)</f>
        <v>0</v>
      </c>
      <c r="AP456" s="5">
        <f>COUNTIFS($B:$B,$B456,$AG:$AG,AP$1)</f>
        <v>0</v>
      </c>
      <c r="AQ456" s="5">
        <f>COUNTIFS($B:$B,$B456,$AG:$AG,AQ$1)</f>
        <v>2</v>
      </c>
      <c r="AR456" s="5">
        <f>COUNTIFS($B:$B,$B456,$AG:$AG,AR$1)</f>
        <v>0</v>
      </c>
      <c r="AS456" s="5">
        <f>COUNTIFS($B:$B,$B456,$AG:$AG,AS$1)</f>
        <v>0</v>
      </c>
      <c r="AT456" s="5">
        <f>COUNTIFS($B:$B,$B456,$AG:$AG,AT$1)</f>
        <v>1</v>
      </c>
      <c r="AU456" s="5">
        <f>COUNTIFS($B:$B,$B456,$AG:$AG,AU$1)</f>
        <v>0</v>
      </c>
    </row>
    <row r="457" spans="1:47" ht="15" customHeight="1" x14ac:dyDescent="0.35">
      <c r="A457" s="6">
        <f>IF(B456=B457,A456,A456+1)</f>
        <v>147</v>
      </c>
      <c r="B457" s="6" t="s">
        <v>5544</v>
      </c>
      <c r="C457" s="6" t="s">
        <v>5543</v>
      </c>
      <c r="D457" s="6" t="s">
        <v>3044</v>
      </c>
      <c r="E457" s="6" t="s">
        <v>3043</v>
      </c>
      <c r="F457" s="4" t="s">
        <v>7</v>
      </c>
      <c r="G457" s="4" t="s">
        <v>8</v>
      </c>
      <c r="H457" s="4" t="s">
        <v>7</v>
      </c>
      <c r="I457" s="4">
        <v>2</v>
      </c>
      <c r="J457" s="4" t="s">
        <v>106</v>
      </c>
      <c r="K457" s="4" t="s">
        <v>3057</v>
      </c>
      <c r="L457" s="4" t="s">
        <v>55</v>
      </c>
      <c r="M457" s="4" t="s">
        <v>5547</v>
      </c>
      <c r="N457" s="4" t="s">
        <v>1104</v>
      </c>
      <c r="P457" s="4" t="s">
        <v>669</v>
      </c>
      <c r="Q457" s="4" t="s">
        <v>1475</v>
      </c>
      <c r="R457" s="4" t="s">
        <v>2434</v>
      </c>
      <c r="S457" s="5" t="str">
        <f>IF(P457="심사불필요","-",VLOOKUP(K457,'[1]자격증 backdata'!A:G,7,0))</f>
        <v>-</v>
      </c>
      <c r="T457" s="5" t="str">
        <f>IF(S457="-","-",IF(COUNTIFS(B:B,B457,S:S,"필수")&gt;0,"자격요건충족","확인필요"))</f>
        <v>-</v>
      </c>
      <c r="U457" s="5"/>
      <c r="W457" s="5">
        <f>IF(Q457="4급","심사불필요",VLOOKUP(K457,'[1]자격증 backdata'!A:B,2,0))</f>
        <v>4</v>
      </c>
      <c r="X457" s="4">
        <f>IF(R457="A", MIN(20, SUMIFS(W:W, B:B, B457, R:R, "A")),IF(R457="B", MIN(30, SUMIFS(W:W, B:B, B457, R:R, "B")),"비해당분야"))</f>
        <v>6</v>
      </c>
      <c r="Y457" s="4" t="str">
        <f>IF(R457="C",MIN(30,IF(COUNTIFS(B:B,B457,W:W,"가1")=1,25,IF(COUNTIFS(B:B,B457,W:W,"가1")&gt;=2,30,0))+IF(COUNTIFS(B:B,B457,W:W,"나1")&gt;=4,30,IF(COUNTIFS(B:B,B457,W:W,"나1")=3,26,IF(COUNTIFS(B:B,B457,W:W,"나1")=2,22,IF(COUNTIFS(B:B,B457,W:W,"나1")=1,18,0)))))+MIN(30,IF(COUNTIFS(B:B,B457,W:W,"가2")=1,25,IF(COUNTIFS(B:B,B457,W:W,"가2")&gt;=2,30,0))+IF(COUNTIFS(B:B,B457,W:W,"나2")=3,30,IF(COUNTIFS(B:B,B457,W:W,"나2")=2,25,IF(COUNTIFS(B:B,B457,W:W,"나2")=1,20,0)))),"비해당분야")</f>
        <v>비해당분야</v>
      </c>
      <c r="Z457" s="4" t="str">
        <f>IF(R457="C",VLOOKUP(K457,'[1]자격증 backdata'!A:F,6,0),"비해당분야")</f>
        <v>비해당분야</v>
      </c>
      <c r="AA457" s="4" t="str">
        <f>IF(R457="C",SUMIF(B:B,B457,Z:Z),"비해당분야")</f>
        <v>비해당분야</v>
      </c>
      <c r="AB457" s="4" t="str">
        <f>IF(R457="C",SUM(Y457,AA457),"비해당분야")</f>
        <v>비해당분야</v>
      </c>
      <c r="AC457" s="4">
        <f>IF(R457="C",AB457,X457)</f>
        <v>6</v>
      </c>
      <c r="AD457" s="4">
        <f>VLOOKUP(K457,'[1]자격증 backdata'!A:D,4,0)</f>
        <v>0</v>
      </c>
      <c r="AE457" s="4">
        <f>IF(_xlfn.MAXIFS(AD:AD,B:B,B457)&gt;10,10,_xlfn.MAXIFS(AD:AD,B:B,B457))</f>
        <v>5</v>
      </c>
      <c r="AG457" s="5" t="str">
        <f>VLOOKUP(K457,'[1]자격증 backdata'!A:C,3,0)</f>
        <v>M</v>
      </c>
      <c r="AH457" s="5">
        <f>COUNTIFS($B:$B,$B457,$AG:$AG,AH$1)</f>
        <v>0</v>
      </c>
      <c r="AI457" s="5">
        <f>COUNTIFS($B:$B,$B457,$AG:$AG,AI$1)</f>
        <v>0</v>
      </c>
      <c r="AJ457" s="5">
        <f>COUNTIFS($B:$B,$B457,$AG:$AG,AJ$1)</f>
        <v>0</v>
      </c>
      <c r="AK457" s="5">
        <f>COUNTIFS($B:$B,$B457,$AG:$AG,AK$1)</f>
        <v>0</v>
      </c>
      <c r="AL457" s="5">
        <f>COUNTIFS($B:$B,$B457,$AG:$AG,AL$1)</f>
        <v>0</v>
      </c>
      <c r="AM457" s="5">
        <f>COUNTIFS($B:$B,$B457,$AG:$AG,AM$1)</f>
        <v>0</v>
      </c>
      <c r="AN457" s="5">
        <f>COUNTIFS($B:$B,$B457,$AG:$AG,AN$1)</f>
        <v>0</v>
      </c>
      <c r="AO457" s="5">
        <f>COUNTIFS($B:$B,$B457,$AG:$AG,AO$1)</f>
        <v>0</v>
      </c>
      <c r="AP457" s="5">
        <f>COUNTIFS($B:$B,$B457,$AG:$AG,AP$1)</f>
        <v>0</v>
      </c>
      <c r="AQ457" s="5">
        <f>COUNTIFS($B:$B,$B457,$AG:$AG,AQ$1)</f>
        <v>2</v>
      </c>
      <c r="AR457" s="5">
        <f>COUNTIFS($B:$B,$B457,$AG:$AG,AR$1)</f>
        <v>0</v>
      </c>
      <c r="AS457" s="5">
        <f>COUNTIFS($B:$B,$B457,$AG:$AG,AS$1)</f>
        <v>0</v>
      </c>
      <c r="AT457" s="5">
        <f>COUNTIFS($B:$B,$B457,$AG:$AG,AT$1)</f>
        <v>1</v>
      </c>
      <c r="AU457" s="5">
        <f>COUNTIFS($B:$B,$B457,$AG:$AG,AU$1)</f>
        <v>0</v>
      </c>
    </row>
    <row r="458" spans="1:47" ht="15" customHeight="1" x14ac:dyDescent="0.35">
      <c r="A458" s="6">
        <f>IF(B457=B458,A457,A457+1)</f>
        <v>147</v>
      </c>
      <c r="B458" s="6" t="s">
        <v>5544</v>
      </c>
      <c r="C458" s="6" t="s">
        <v>5543</v>
      </c>
      <c r="D458" s="6" t="s">
        <v>3044</v>
      </c>
      <c r="E458" s="6" t="s">
        <v>3043</v>
      </c>
      <c r="F458" s="4" t="s">
        <v>7</v>
      </c>
      <c r="G458" s="4" t="s">
        <v>8</v>
      </c>
      <c r="H458" s="4" t="s">
        <v>7</v>
      </c>
      <c r="I458" s="4">
        <v>3</v>
      </c>
      <c r="J458" s="4" t="s">
        <v>256</v>
      </c>
      <c r="K458" s="4" t="s">
        <v>3690</v>
      </c>
      <c r="L458" s="4" t="s">
        <v>254</v>
      </c>
      <c r="M458" s="4" t="s">
        <v>5546</v>
      </c>
      <c r="N458" s="4" t="s">
        <v>5545</v>
      </c>
      <c r="P458" s="4" t="s">
        <v>669</v>
      </c>
      <c r="Q458" s="4" t="s">
        <v>1475</v>
      </c>
      <c r="R458" s="4" t="s">
        <v>2434</v>
      </c>
      <c r="S458" s="5" t="str">
        <f>IF(P458="심사불필요","-",VLOOKUP(K458,'[1]자격증 backdata'!A:G,7,0))</f>
        <v>-</v>
      </c>
      <c r="T458" s="5" t="str">
        <f>IF(S458="-","-",IF(COUNTIFS(B:B,B458,S:S,"필수")&gt;0,"자격요건충족","확인필요"))</f>
        <v>-</v>
      </c>
      <c r="U458" s="5"/>
      <c r="W458" s="5" t="str">
        <f>IF(Q458="4급","심사불필요",VLOOKUP(K458,'[1]자격증 backdata'!A:B,2,0))&amp;"/"&amp;"상위 자격증 1개만 인정"</f>
        <v>2/상위 자격증 1개만 인정</v>
      </c>
      <c r="X458" s="4">
        <f>IF(R458="A", MIN(20, SUMIFS(W:W, B:B, B458, R:R, "A")),IF(R458="B", MIN(30, SUMIFS(W:W, B:B, B458, R:R, "B")),"비해당분야"))</f>
        <v>6</v>
      </c>
      <c r="Y458" s="4" t="str">
        <f>IF(R458="C",MIN(30,IF(COUNTIFS(B:B,B458,W:W,"가1")=1,25,IF(COUNTIFS(B:B,B458,W:W,"가1")&gt;=2,30,0))+IF(COUNTIFS(B:B,B458,W:W,"나1")&gt;=4,30,IF(COUNTIFS(B:B,B458,W:W,"나1")=3,26,IF(COUNTIFS(B:B,B458,W:W,"나1")=2,22,IF(COUNTIFS(B:B,B458,W:W,"나1")=1,18,0)))))+MIN(30,IF(COUNTIFS(B:B,B458,W:W,"가2")=1,25,IF(COUNTIFS(B:B,B458,W:W,"가2")&gt;=2,30,0))+IF(COUNTIFS(B:B,B458,W:W,"나2")=3,30,IF(COUNTIFS(B:B,B458,W:W,"나2")=2,25,IF(COUNTIFS(B:B,B458,W:W,"나2")=1,20,0)))),"비해당분야")</f>
        <v>비해당분야</v>
      </c>
      <c r="Z458" s="4" t="str">
        <f>IF(R458="C",VLOOKUP(K458,'[1]자격증 backdata'!A:F,6,0),"비해당분야")</f>
        <v>비해당분야</v>
      </c>
      <c r="AA458" s="4" t="str">
        <f>IF(R458="C",SUMIF(B:B,B458,Z:Z),"비해당분야")</f>
        <v>비해당분야</v>
      </c>
      <c r="AB458" s="4" t="str">
        <f>IF(R458="C",SUM(Y458,AA458),"비해당분야")</f>
        <v>비해당분야</v>
      </c>
      <c r="AC458" s="4">
        <f>IF(R458="C",AB458,X458)</f>
        <v>6</v>
      </c>
      <c r="AD458" s="4">
        <f>VLOOKUP(K458,'[1]자격증 backdata'!A:D,4,0)</f>
        <v>0</v>
      </c>
      <c r="AE458" s="4">
        <f>IF(_xlfn.MAXIFS(AD:AD,B:B,B458)&gt;10,10,_xlfn.MAXIFS(AD:AD,B:B,B458))</f>
        <v>5</v>
      </c>
      <c r="AG458" s="5" t="str">
        <f>VLOOKUP(K458,'[1]자격증 backdata'!A:C,3,0)</f>
        <v>J</v>
      </c>
      <c r="AH458" s="5">
        <f>COUNTIFS($B:$B,$B458,$AG:$AG,AH$1)</f>
        <v>0</v>
      </c>
      <c r="AI458" s="5">
        <f>COUNTIFS($B:$B,$B458,$AG:$AG,AI$1)</f>
        <v>0</v>
      </c>
      <c r="AJ458" s="5">
        <f>COUNTIFS($B:$B,$B458,$AG:$AG,AJ$1)</f>
        <v>0</v>
      </c>
      <c r="AK458" s="5">
        <f>COUNTIFS($B:$B,$B458,$AG:$AG,AK$1)</f>
        <v>0</v>
      </c>
      <c r="AL458" s="5">
        <f>COUNTIFS($B:$B,$B458,$AG:$AG,AL$1)</f>
        <v>0</v>
      </c>
      <c r="AM458" s="5">
        <f>COUNTIFS($B:$B,$B458,$AG:$AG,AM$1)</f>
        <v>0</v>
      </c>
      <c r="AN458" s="5">
        <f>COUNTIFS($B:$B,$B458,$AG:$AG,AN$1)</f>
        <v>0</v>
      </c>
      <c r="AO458" s="5">
        <f>COUNTIFS($B:$B,$B458,$AG:$AG,AO$1)</f>
        <v>0</v>
      </c>
      <c r="AP458" s="5">
        <f>COUNTIFS($B:$B,$B458,$AG:$AG,AP$1)</f>
        <v>0</v>
      </c>
      <c r="AQ458" s="5">
        <f>COUNTIFS($B:$B,$B458,$AG:$AG,AQ$1)</f>
        <v>2</v>
      </c>
      <c r="AR458" s="5">
        <f>COUNTIFS($B:$B,$B458,$AG:$AG,AR$1)</f>
        <v>0</v>
      </c>
      <c r="AS458" s="5">
        <f>COUNTIFS($B:$B,$B458,$AG:$AG,AS$1)</f>
        <v>0</v>
      </c>
      <c r="AT458" s="5">
        <f>COUNTIFS($B:$B,$B458,$AG:$AG,AT$1)</f>
        <v>1</v>
      </c>
      <c r="AU458" s="5">
        <f>COUNTIFS($B:$B,$B458,$AG:$AG,AU$1)</f>
        <v>0</v>
      </c>
    </row>
    <row r="459" spans="1:47" ht="15" customHeight="1" x14ac:dyDescent="0.35">
      <c r="A459" s="6">
        <f>IF(B458=B459,A458,A458+1)</f>
        <v>147</v>
      </c>
      <c r="B459" s="6" t="s">
        <v>5544</v>
      </c>
      <c r="C459" s="6" t="s">
        <v>5543</v>
      </c>
      <c r="D459" s="6" t="s">
        <v>3044</v>
      </c>
      <c r="E459" s="6" t="s">
        <v>3043</v>
      </c>
      <c r="F459" s="4" t="s">
        <v>7</v>
      </c>
      <c r="G459" s="4" t="s">
        <v>8</v>
      </c>
      <c r="H459" s="4" t="s">
        <v>7</v>
      </c>
      <c r="I459" s="4">
        <v>4</v>
      </c>
      <c r="J459" s="4" t="s">
        <v>364</v>
      </c>
      <c r="K459" s="4" t="s">
        <v>3075</v>
      </c>
      <c r="L459" s="4" t="s">
        <v>254</v>
      </c>
      <c r="M459" s="4" t="s">
        <v>5542</v>
      </c>
      <c r="N459" s="4" t="s">
        <v>5541</v>
      </c>
      <c r="P459" s="4" t="s">
        <v>669</v>
      </c>
      <c r="Q459" s="4" t="s">
        <v>1475</v>
      </c>
      <c r="R459" s="4" t="s">
        <v>2434</v>
      </c>
      <c r="S459" s="5" t="str">
        <f>IF(P459="심사불필요","-",VLOOKUP(K459,'[1]자격증 backdata'!A:G,7,0))</f>
        <v>-</v>
      </c>
      <c r="T459" s="5" t="str">
        <f>IF(S459="-","-",IF(COUNTIFS(B:B,B459,S:S,"필수")&gt;0,"자격요건충족","확인필요"))</f>
        <v>-</v>
      </c>
      <c r="U459" s="5"/>
      <c r="W459" s="5">
        <f>IF(Q459="4급","심사불필요",VLOOKUP(K459,'[1]자격증 backdata'!A:B,2,0))</f>
        <v>2</v>
      </c>
      <c r="X459" s="4">
        <f>IF(R459="A", MIN(20, SUMIFS(W:W, B:B, B459, R:R, "A")),IF(R459="B", MIN(30, SUMIFS(W:W, B:B, B459, R:R, "B")),"비해당분야"))</f>
        <v>6</v>
      </c>
      <c r="Y459" s="4" t="str">
        <f>IF(R459="C",MIN(30,IF(COUNTIFS(B:B,B459,W:W,"가1")=1,25,IF(COUNTIFS(B:B,B459,W:W,"가1")&gt;=2,30,0))+IF(COUNTIFS(B:B,B459,W:W,"나1")&gt;=4,30,IF(COUNTIFS(B:B,B459,W:W,"나1")=3,26,IF(COUNTIFS(B:B,B459,W:W,"나1")=2,22,IF(COUNTIFS(B:B,B459,W:W,"나1")=1,18,0)))))+MIN(30,IF(COUNTIFS(B:B,B459,W:W,"가2")=1,25,IF(COUNTIFS(B:B,B459,W:W,"가2")&gt;=2,30,0))+IF(COUNTIFS(B:B,B459,W:W,"나2")=3,30,IF(COUNTIFS(B:B,B459,W:W,"나2")=2,25,IF(COUNTIFS(B:B,B459,W:W,"나2")=1,20,0)))),"비해당분야")</f>
        <v>비해당분야</v>
      </c>
      <c r="Z459" s="4" t="str">
        <f>IF(R459="C",VLOOKUP(K459,'[1]자격증 backdata'!A:F,6,0),"비해당분야")</f>
        <v>비해당분야</v>
      </c>
      <c r="AA459" s="4" t="str">
        <f>IF(R459="C",SUMIF(B:B,B459,Z:Z),"비해당분야")</f>
        <v>비해당분야</v>
      </c>
      <c r="AB459" s="4" t="str">
        <f>IF(R459="C",SUM(Y459,AA459),"비해당분야")</f>
        <v>비해당분야</v>
      </c>
      <c r="AC459" s="4">
        <f>IF(R459="C",AB459,X459)</f>
        <v>6</v>
      </c>
      <c r="AD459" s="4">
        <f>VLOOKUP(K459,'[1]자격증 backdata'!A:D,4,0)</f>
        <v>0</v>
      </c>
      <c r="AE459" s="4">
        <f>IF(_xlfn.MAXIFS(AD:AD,B:B,B459)&gt;10,10,_xlfn.MAXIFS(AD:AD,B:B,B459))</f>
        <v>5</v>
      </c>
      <c r="AG459" s="5" t="str">
        <f>VLOOKUP(K459,'[1]자격증 backdata'!A:C,3,0)</f>
        <v>J</v>
      </c>
      <c r="AH459" s="5">
        <f>COUNTIFS($B:$B,$B459,$AG:$AG,AH$1)</f>
        <v>0</v>
      </c>
      <c r="AI459" s="5">
        <f>COUNTIFS($B:$B,$B459,$AG:$AG,AI$1)</f>
        <v>0</v>
      </c>
      <c r="AJ459" s="5">
        <f>COUNTIFS($B:$B,$B459,$AG:$AG,AJ$1)</f>
        <v>0</v>
      </c>
      <c r="AK459" s="5">
        <f>COUNTIFS($B:$B,$B459,$AG:$AG,AK$1)</f>
        <v>0</v>
      </c>
      <c r="AL459" s="5">
        <f>COUNTIFS($B:$B,$B459,$AG:$AG,AL$1)</f>
        <v>0</v>
      </c>
      <c r="AM459" s="5">
        <f>COUNTIFS($B:$B,$B459,$AG:$AG,AM$1)</f>
        <v>0</v>
      </c>
      <c r="AN459" s="5">
        <f>COUNTIFS($B:$B,$B459,$AG:$AG,AN$1)</f>
        <v>0</v>
      </c>
      <c r="AO459" s="5">
        <f>COUNTIFS($B:$B,$B459,$AG:$AG,AO$1)</f>
        <v>0</v>
      </c>
      <c r="AP459" s="5">
        <f>COUNTIFS($B:$B,$B459,$AG:$AG,AP$1)</f>
        <v>0</v>
      </c>
      <c r="AQ459" s="5">
        <f>COUNTIFS($B:$B,$B459,$AG:$AG,AQ$1)</f>
        <v>2</v>
      </c>
      <c r="AR459" s="5">
        <f>COUNTIFS($B:$B,$B459,$AG:$AG,AR$1)</f>
        <v>0</v>
      </c>
      <c r="AS459" s="5">
        <f>COUNTIFS($B:$B,$B459,$AG:$AG,AS$1)</f>
        <v>0</v>
      </c>
      <c r="AT459" s="5">
        <f>COUNTIFS($B:$B,$B459,$AG:$AG,AT$1)</f>
        <v>1</v>
      </c>
      <c r="AU459" s="5">
        <f>COUNTIFS($B:$B,$B459,$AG:$AG,AU$1)</f>
        <v>0</v>
      </c>
    </row>
    <row r="460" spans="1:47" ht="15" customHeight="1" x14ac:dyDescent="0.35">
      <c r="A460" s="3">
        <f>IF(B459=B460,A459,A459+1)</f>
        <v>148</v>
      </c>
      <c r="B460" s="3" t="s">
        <v>5539</v>
      </c>
      <c r="C460" s="3" t="s">
        <v>5538</v>
      </c>
      <c r="D460" s="3" t="s">
        <v>3044</v>
      </c>
      <c r="E460" s="3" t="s">
        <v>3043</v>
      </c>
      <c r="F460" s="4" t="s">
        <v>7</v>
      </c>
      <c r="G460" s="4" t="s">
        <v>8</v>
      </c>
      <c r="H460" s="4" t="s">
        <v>7</v>
      </c>
      <c r="I460" s="3">
        <v>1</v>
      </c>
      <c r="J460" s="3" t="s">
        <v>69</v>
      </c>
      <c r="K460" s="3" t="s">
        <v>3065</v>
      </c>
      <c r="L460" s="3" t="s">
        <v>36</v>
      </c>
      <c r="M460" s="3" t="s">
        <v>5540</v>
      </c>
      <c r="N460" s="3" t="s">
        <v>173</v>
      </c>
      <c r="P460" s="3" t="s">
        <v>669</v>
      </c>
      <c r="Q460" s="3" t="s">
        <v>1475</v>
      </c>
      <c r="R460" s="3" t="s">
        <v>2434</v>
      </c>
      <c r="S460" s="2" t="str">
        <f>IF(P460="심사불필요","-",VLOOKUP(K460,'[1]자격증 backdata'!A:G,7,0))</f>
        <v>-</v>
      </c>
      <c r="T460" s="2" t="str">
        <f>IF(S460="-","-",IF(COUNTIFS(B:B,B460,S:S,"필수")&gt;0,"자격요건충족","확인필요"))</f>
        <v>-</v>
      </c>
      <c r="U460" s="2"/>
      <c r="W460" s="2">
        <f>IF(Q460="4급","심사불필요",VLOOKUP(K460,'[1]자격증 backdata'!A:B,2,0))</f>
        <v>0</v>
      </c>
      <c r="X460" s="3">
        <f>IF(R460="A", MIN(20, SUMIFS(W:W, B:B, B460, R:R, "A")),IF(R460="B", MIN(30, SUMIFS(W:W, B:B, B460, R:R, "B")),"비해당분야"))</f>
        <v>4</v>
      </c>
      <c r="Y460" s="3" t="str">
        <f>IF(R460="C",MIN(30,IF(COUNTIFS(B:B,B460,W:W,"가1")=1,25,IF(COUNTIFS(B:B,B460,W:W,"가1")&gt;=2,30,0))+IF(COUNTIFS(B:B,B460,W:W,"나1")&gt;=4,30,IF(COUNTIFS(B:B,B460,W:W,"나1")=3,26,IF(COUNTIFS(B:B,B460,W:W,"나1")=2,22,IF(COUNTIFS(B:B,B460,W:W,"나1")=1,18,0)))))+MIN(30,IF(COUNTIFS(B:B,B460,W:W,"가2")=1,25,IF(COUNTIFS(B:B,B460,W:W,"가2")&gt;=2,30,0))+IF(COUNTIFS(B:B,B460,W:W,"나2")=3,30,IF(COUNTIFS(B:B,B460,W:W,"나2")=2,25,IF(COUNTIFS(B:B,B460,W:W,"나2")=1,20,0)))),"비해당분야")</f>
        <v>비해당분야</v>
      </c>
      <c r="Z460" s="3" t="str">
        <f>IF(R460="C",VLOOKUP(K460,'[1]자격증 backdata'!A:F,6,0),"비해당분야")</f>
        <v>비해당분야</v>
      </c>
      <c r="AA460" s="3" t="str">
        <f>IF(R460="C",SUMIF(B:B,B460,Z:Z),"비해당분야")</f>
        <v>비해당분야</v>
      </c>
      <c r="AB460" s="3" t="str">
        <f>IF(R460="C",SUM(Y460,AA460),"비해당분야")</f>
        <v>비해당분야</v>
      </c>
      <c r="AC460" s="3">
        <f>IF(R460="C",AB460,X460)</f>
        <v>4</v>
      </c>
      <c r="AD460" s="3">
        <f>VLOOKUP(K460,'[1]자격증 backdata'!A:D,4,0)</f>
        <v>5</v>
      </c>
      <c r="AE460" s="3">
        <f>IF(_xlfn.MAXIFS(AD:AD,B:B,B460)&gt;10,10,_xlfn.MAXIFS(AD:AD,B:B,B460))</f>
        <v>5</v>
      </c>
      <c r="AG460" s="2">
        <f>VLOOKUP(K460,'[1]자격증 backdata'!A:C,3,0)</f>
        <v>0</v>
      </c>
      <c r="AH460" s="2">
        <f>COUNTIFS($B:$B,$B460,$AG:$AG,AH$1)</f>
        <v>0</v>
      </c>
      <c r="AI460" s="2">
        <f>COUNTIFS($B:$B,$B460,$AG:$AG,AI$1)</f>
        <v>0</v>
      </c>
      <c r="AJ460" s="2">
        <f>COUNTIFS($B:$B,$B460,$AG:$AG,AJ$1)</f>
        <v>0</v>
      </c>
      <c r="AK460" s="2">
        <f>COUNTIFS($B:$B,$B460,$AG:$AG,AK$1)</f>
        <v>0</v>
      </c>
      <c r="AL460" s="2">
        <f>COUNTIFS($B:$B,$B460,$AG:$AG,AL$1)</f>
        <v>0</v>
      </c>
      <c r="AM460" s="2">
        <f>COUNTIFS($B:$B,$B460,$AG:$AG,AM$1)</f>
        <v>0</v>
      </c>
      <c r="AN460" s="2">
        <f>COUNTIFS($B:$B,$B460,$AG:$AG,AN$1)</f>
        <v>0</v>
      </c>
      <c r="AO460" s="2">
        <f>COUNTIFS($B:$B,$B460,$AG:$AG,AO$1)</f>
        <v>0</v>
      </c>
      <c r="AP460" s="2">
        <f>COUNTIFS($B:$B,$B460,$AG:$AG,AP$1)</f>
        <v>0</v>
      </c>
      <c r="AQ460" s="2">
        <f>COUNTIFS($B:$B,$B460,$AG:$AG,AQ$1)</f>
        <v>0</v>
      </c>
      <c r="AR460" s="2">
        <f>COUNTIFS($B:$B,$B460,$AG:$AG,AR$1)</f>
        <v>0</v>
      </c>
      <c r="AS460" s="2">
        <f>COUNTIFS($B:$B,$B460,$AG:$AG,AS$1)</f>
        <v>0</v>
      </c>
      <c r="AT460" s="2">
        <f>COUNTIFS($B:$B,$B460,$AG:$AG,AT$1)</f>
        <v>1</v>
      </c>
      <c r="AU460" s="2">
        <f>COUNTIFS($B:$B,$B460,$AG:$AG,AU$1)</f>
        <v>0</v>
      </c>
    </row>
    <row r="461" spans="1:47" ht="15" customHeight="1" x14ac:dyDescent="0.35">
      <c r="A461" s="7">
        <f>IF(B460=B461,A460,A460+1)</f>
        <v>148</v>
      </c>
      <c r="B461" s="7" t="s">
        <v>5539</v>
      </c>
      <c r="C461" s="7" t="s">
        <v>5538</v>
      </c>
      <c r="D461" s="7" t="s">
        <v>3044</v>
      </c>
      <c r="E461" s="7" t="s">
        <v>3043</v>
      </c>
      <c r="F461" s="4" t="s">
        <v>7</v>
      </c>
      <c r="G461" s="4" t="s">
        <v>8</v>
      </c>
      <c r="H461" s="4" t="s">
        <v>7</v>
      </c>
      <c r="I461" s="3">
        <v>2</v>
      </c>
      <c r="J461" s="3" t="s">
        <v>106</v>
      </c>
      <c r="K461" s="3" t="s">
        <v>3057</v>
      </c>
      <c r="L461" s="3" t="s">
        <v>55</v>
      </c>
      <c r="M461" s="3" t="s">
        <v>5537</v>
      </c>
      <c r="N461" s="3" t="s">
        <v>41</v>
      </c>
      <c r="P461" s="3" t="s">
        <v>669</v>
      </c>
      <c r="Q461" s="3" t="s">
        <v>1475</v>
      </c>
      <c r="R461" s="3" t="s">
        <v>2434</v>
      </c>
      <c r="S461" s="2" t="str">
        <f>IF(P461="심사불필요","-",VLOOKUP(K461,'[1]자격증 backdata'!A:G,7,0))</f>
        <v>-</v>
      </c>
      <c r="T461" s="2" t="str">
        <f>IF(S461="-","-",IF(COUNTIFS(B:B,B461,S:S,"필수")&gt;0,"자격요건충족","확인필요"))</f>
        <v>-</v>
      </c>
      <c r="U461" s="2"/>
      <c r="W461" s="2">
        <f>IF(Q461="4급","심사불필요",VLOOKUP(K461,'[1]자격증 backdata'!A:B,2,0))</f>
        <v>4</v>
      </c>
      <c r="X461" s="3">
        <f>IF(R461="A", MIN(20, SUMIFS(W:W, B:B, B461, R:R, "A")),IF(R461="B", MIN(30, SUMIFS(W:W, B:B, B461, R:R, "B")),"비해당분야"))</f>
        <v>4</v>
      </c>
      <c r="Y461" s="3" t="str">
        <f>IF(R461="C",MIN(30,IF(COUNTIFS(B:B,B461,W:W,"가1")=1,25,IF(COUNTIFS(B:B,B461,W:W,"가1")&gt;=2,30,0))+IF(COUNTIFS(B:B,B461,W:W,"나1")&gt;=4,30,IF(COUNTIFS(B:B,B461,W:W,"나1")=3,26,IF(COUNTIFS(B:B,B461,W:W,"나1")=2,22,IF(COUNTIFS(B:B,B461,W:W,"나1")=1,18,0)))))+MIN(30,IF(COUNTIFS(B:B,B461,W:W,"가2")=1,25,IF(COUNTIFS(B:B,B461,W:W,"가2")&gt;=2,30,0))+IF(COUNTIFS(B:B,B461,W:W,"나2")=3,30,IF(COUNTIFS(B:B,B461,W:W,"나2")=2,25,IF(COUNTIFS(B:B,B461,W:W,"나2")=1,20,0)))),"비해당분야")</f>
        <v>비해당분야</v>
      </c>
      <c r="Z461" s="3" t="str">
        <f>IF(R461="C",VLOOKUP(K461,'[1]자격증 backdata'!A:F,6,0),"비해당분야")</f>
        <v>비해당분야</v>
      </c>
      <c r="AA461" s="3" t="str">
        <f>IF(R461="C",SUMIF(B:B,B461,Z:Z),"비해당분야")</f>
        <v>비해당분야</v>
      </c>
      <c r="AB461" s="3" t="str">
        <f>IF(R461="C",SUM(Y461,AA461),"비해당분야")</f>
        <v>비해당분야</v>
      </c>
      <c r="AC461" s="3">
        <f>IF(R461="C",AB461,X461)</f>
        <v>4</v>
      </c>
      <c r="AD461" s="3">
        <f>VLOOKUP(K461,'[1]자격증 backdata'!A:D,4,0)</f>
        <v>0</v>
      </c>
      <c r="AE461" s="3">
        <f>IF(_xlfn.MAXIFS(AD:AD,B:B,B461)&gt;10,10,_xlfn.MAXIFS(AD:AD,B:B,B461))</f>
        <v>5</v>
      </c>
      <c r="AG461" s="2" t="str">
        <f>VLOOKUP(K461,'[1]자격증 backdata'!A:C,3,0)</f>
        <v>M</v>
      </c>
      <c r="AH461" s="2">
        <f>COUNTIFS($B:$B,$B461,$AG:$AG,AH$1)</f>
        <v>0</v>
      </c>
      <c r="AI461" s="2">
        <f>COUNTIFS($B:$B,$B461,$AG:$AG,AI$1)</f>
        <v>0</v>
      </c>
      <c r="AJ461" s="2">
        <f>COUNTIFS($B:$B,$B461,$AG:$AG,AJ$1)</f>
        <v>0</v>
      </c>
      <c r="AK461" s="2">
        <f>COUNTIFS($B:$B,$B461,$AG:$AG,AK$1)</f>
        <v>0</v>
      </c>
      <c r="AL461" s="2">
        <f>COUNTIFS($B:$B,$B461,$AG:$AG,AL$1)</f>
        <v>0</v>
      </c>
      <c r="AM461" s="2">
        <f>COUNTIFS($B:$B,$B461,$AG:$AG,AM$1)</f>
        <v>0</v>
      </c>
      <c r="AN461" s="2">
        <f>COUNTIFS($B:$B,$B461,$AG:$AG,AN$1)</f>
        <v>0</v>
      </c>
      <c r="AO461" s="2">
        <f>COUNTIFS($B:$B,$B461,$AG:$AG,AO$1)</f>
        <v>0</v>
      </c>
      <c r="AP461" s="2">
        <f>COUNTIFS($B:$B,$B461,$AG:$AG,AP$1)</f>
        <v>0</v>
      </c>
      <c r="AQ461" s="2">
        <f>COUNTIFS($B:$B,$B461,$AG:$AG,AQ$1)</f>
        <v>0</v>
      </c>
      <c r="AR461" s="2">
        <f>COUNTIFS($B:$B,$B461,$AG:$AG,AR$1)</f>
        <v>0</v>
      </c>
      <c r="AS461" s="2">
        <f>COUNTIFS($B:$B,$B461,$AG:$AG,AS$1)</f>
        <v>0</v>
      </c>
      <c r="AT461" s="2">
        <f>COUNTIFS($B:$B,$B461,$AG:$AG,AT$1)</f>
        <v>1</v>
      </c>
      <c r="AU461" s="2">
        <f>COUNTIFS($B:$B,$B461,$AG:$AG,AU$1)</f>
        <v>0</v>
      </c>
    </row>
    <row r="462" spans="1:47" ht="15" customHeight="1" x14ac:dyDescent="0.35">
      <c r="A462" s="4">
        <f>IF(B461=B462,A461,A461+1)</f>
        <v>149</v>
      </c>
      <c r="B462" s="4" t="s">
        <v>5534</v>
      </c>
      <c r="C462" s="4" t="s">
        <v>5533</v>
      </c>
      <c r="D462" s="4" t="s">
        <v>3044</v>
      </c>
      <c r="E462" s="4" t="s">
        <v>3043</v>
      </c>
      <c r="F462" s="4" t="s">
        <v>7</v>
      </c>
      <c r="G462" s="4" t="s">
        <v>8</v>
      </c>
      <c r="H462" s="4" t="s">
        <v>7</v>
      </c>
      <c r="I462" s="4">
        <v>1</v>
      </c>
      <c r="J462" s="4" t="s">
        <v>69</v>
      </c>
      <c r="K462" s="4" t="s">
        <v>3065</v>
      </c>
      <c r="L462" s="4" t="s">
        <v>36</v>
      </c>
      <c r="M462" s="4" t="s">
        <v>5536</v>
      </c>
      <c r="N462" s="4" t="s">
        <v>1704</v>
      </c>
      <c r="P462" s="4" t="s">
        <v>669</v>
      </c>
      <c r="Q462" s="4" t="s">
        <v>1475</v>
      </c>
      <c r="R462" s="4" t="s">
        <v>2434</v>
      </c>
      <c r="S462" s="5" t="str">
        <f>IF(P462="심사불필요","-",VLOOKUP(K462,'[1]자격증 backdata'!A:G,7,0))</f>
        <v>-</v>
      </c>
      <c r="T462" s="5" t="str">
        <f>IF(S462="-","-",IF(COUNTIFS(B:B,B462,S:S,"필수")&gt;0,"자격요건충족","확인필요"))</f>
        <v>-</v>
      </c>
      <c r="U462" s="5"/>
      <c r="W462" s="5">
        <f>IF(Q462="4급","심사불필요",VLOOKUP(K462,'[1]자격증 backdata'!A:B,2,0))</f>
        <v>0</v>
      </c>
      <c r="X462" s="4">
        <f>IF(R462="A", MIN(20, SUMIFS(W:W, B:B, B462, R:R, "A")),IF(R462="B", MIN(30, SUMIFS(W:W, B:B, B462, R:R, "B")),"비해당분야"))</f>
        <v>8</v>
      </c>
      <c r="Y462" s="4" t="str">
        <f>IF(R462="C",MIN(30,IF(COUNTIFS(B:B,B462,W:W,"가1")=1,25,IF(COUNTIFS(B:B,B462,W:W,"가1")&gt;=2,30,0))+IF(COUNTIFS(B:B,B462,W:W,"나1")&gt;=4,30,IF(COUNTIFS(B:B,B462,W:W,"나1")=3,26,IF(COUNTIFS(B:B,B462,W:W,"나1")=2,22,IF(COUNTIFS(B:B,B462,W:W,"나1")=1,18,0)))))+MIN(30,IF(COUNTIFS(B:B,B462,W:W,"가2")=1,25,IF(COUNTIFS(B:B,B462,W:W,"가2")&gt;=2,30,0))+IF(COUNTIFS(B:B,B462,W:W,"나2")=3,30,IF(COUNTIFS(B:B,B462,W:W,"나2")=2,25,IF(COUNTIFS(B:B,B462,W:W,"나2")=1,20,0)))),"비해당분야")</f>
        <v>비해당분야</v>
      </c>
      <c r="Z462" s="4" t="str">
        <f>IF(R462="C",VLOOKUP(K462,'[1]자격증 backdata'!A:F,6,0),"비해당분야")</f>
        <v>비해당분야</v>
      </c>
      <c r="AA462" s="4" t="str">
        <f>IF(R462="C",SUMIF(B:B,B462,Z:Z),"비해당분야")</f>
        <v>비해당분야</v>
      </c>
      <c r="AB462" s="4" t="str">
        <f>IF(R462="C",SUM(Y462,AA462),"비해당분야")</f>
        <v>비해당분야</v>
      </c>
      <c r="AC462" s="4">
        <f>IF(R462="C",AB462,X462)</f>
        <v>8</v>
      </c>
      <c r="AD462" s="4">
        <f>VLOOKUP(K462,'[1]자격증 backdata'!A:D,4,0)</f>
        <v>5</v>
      </c>
      <c r="AE462" s="4">
        <f>IF(_xlfn.MAXIFS(AD:AD,B:B,B462)&gt;10,10,_xlfn.MAXIFS(AD:AD,B:B,B462))</f>
        <v>5</v>
      </c>
      <c r="AG462" s="5">
        <f>VLOOKUP(K462,'[1]자격증 backdata'!A:C,3,0)</f>
        <v>0</v>
      </c>
      <c r="AH462" s="5">
        <f>COUNTIFS($B:$B,$B462,$AG:$AG,AH$1)</f>
        <v>0</v>
      </c>
      <c r="AI462" s="5">
        <f>COUNTIFS($B:$B,$B462,$AG:$AG,AI$1)</f>
        <v>0</v>
      </c>
      <c r="AJ462" s="5">
        <f>COUNTIFS($B:$B,$B462,$AG:$AG,AJ$1)</f>
        <v>0</v>
      </c>
      <c r="AK462" s="5">
        <f>COUNTIFS($B:$B,$B462,$AG:$AG,AK$1)</f>
        <v>0</v>
      </c>
      <c r="AL462" s="5">
        <f>COUNTIFS($B:$B,$B462,$AG:$AG,AL$1)</f>
        <v>0</v>
      </c>
      <c r="AM462" s="5">
        <f>COUNTIFS($B:$B,$B462,$AG:$AG,AM$1)</f>
        <v>0</v>
      </c>
      <c r="AN462" s="5">
        <f>COUNTIFS($B:$B,$B462,$AG:$AG,AN$1)</f>
        <v>0</v>
      </c>
      <c r="AO462" s="5">
        <f>COUNTIFS($B:$B,$B462,$AG:$AG,AO$1)</f>
        <v>1</v>
      </c>
      <c r="AP462" s="5">
        <f>COUNTIFS($B:$B,$B462,$AG:$AG,AP$1)</f>
        <v>0</v>
      </c>
      <c r="AQ462" s="5">
        <f>COUNTIFS($B:$B,$B462,$AG:$AG,AQ$1)</f>
        <v>0</v>
      </c>
      <c r="AR462" s="5">
        <f>COUNTIFS($B:$B,$B462,$AG:$AG,AR$1)</f>
        <v>0</v>
      </c>
      <c r="AS462" s="5">
        <f>COUNTIFS($B:$B,$B462,$AG:$AG,AS$1)</f>
        <v>0</v>
      </c>
      <c r="AT462" s="5">
        <f>COUNTIFS($B:$B,$B462,$AG:$AG,AT$1)</f>
        <v>0</v>
      </c>
      <c r="AU462" s="5">
        <f>COUNTIFS($B:$B,$B462,$AG:$AG,AU$1)</f>
        <v>0</v>
      </c>
    </row>
    <row r="463" spans="1:47" ht="15" customHeight="1" x14ac:dyDescent="0.35">
      <c r="A463" s="6">
        <f>IF(B462=B463,A462,A462+1)</f>
        <v>149</v>
      </c>
      <c r="B463" s="6" t="s">
        <v>5534</v>
      </c>
      <c r="C463" s="6" t="s">
        <v>5533</v>
      </c>
      <c r="D463" s="6" t="s">
        <v>3044</v>
      </c>
      <c r="E463" s="6" t="s">
        <v>3043</v>
      </c>
      <c r="F463" s="4" t="s">
        <v>7</v>
      </c>
      <c r="G463" s="4" t="s">
        <v>8</v>
      </c>
      <c r="H463" s="4" t="s">
        <v>7</v>
      </c>
      <c r="I463" s="4">
        <v>2</v>
      </c>
      <c r="J463" s="4" t="s">
        <v>2526</v>
      </c>
      <c r="K463" s="4" t="s">
        <v>3161</v>
      </c>
      <c r="L463" s="4" t="s">
        <v>2524</v>
      </c>
      <c r="M463" s="4" t="s">
        <v>5535</v>
      </c>
      <c r="N463" s="4" t="s">
        <v>2522</v>
      </c>
      <c r="P463" s="4" t="s">
        <v>669</v>
      </c>
      <c r="Q463" s="4" t="s">
        <v>1475</v>
      </c>
      <c r="R463" s="4" t="s">
        <v>2434</v>
      </c>
      <c r="S463" s="5" t="str">
        <f>IF(P463="심사불필요","-",VLOOKUP(K463,'[1]자격증 backdata'!A:G,7,0))</f>
        <v>-</v>
      </c>
      <c r="T463" s="5" t="str">
        <f>IF(S463="-","-",IF(COUNTIFS(B:B,B463,S:S,"필수")&gt;0,"자격요건충족","확인필요"))</f>
        <v>-</v>
      </c>
      <c r="U463" s="5"/>
      <c r="W463" s="5">
        <f>IF(Q463="4급","심사불필요",VLOOKUP(K463,'[1]자격증 backdata'!A:B,2,0))</f>
        <v>4</v>
      </c>
      <c r="X463" s="4">
        <f>IF(R463="A", MIN(20, SUMIFS(W:W, B:B, B463, R:R, "A")),IF(R463="B", MIN(30, SUMIFS(W:W, B:B, B463, R:R, "B")),"비해당분야"))</f>
        <v>8</v>
      </c>
      <c r="Y463" s="4" t="str">
        <f>IF(R463="C",MIN(30,IF(COUNTIFS(B:B,B463,W:W,"가1")=1,25,IF(COUNTIFS(B:B,B463,W:W,"가1")&gt;=2,30,0))+IF(COUNTIFS(B:B,B463,W:W,"나1")&gt;=4,30,IF(COUNTIFS(B:B,B463,W:W,"나1")=3,26,IF(COUNTIFS(B:B,B463,W:W,"나1")=2,22,IF(COUNTIFS(B:B,B463,W:W,"나1")=1,18,0)))))+MIN(30,IF(COUNTIFS(B:B,B463,W:W,"가2")=1,25,IF(COUNTIFS(B:B,B463,W:W,"가2")&gt;=2,30,0))+IF(COUNTIFS(B:B,B463,W:W,"나2")=3,30,IF(COUNTIFS(B:B,B463,W:W,"나2")=2,25,IF(COUNTIFS(B:B,B463,W:W,"나2")=1,20,0)))),"비해당분야")</f>
        <v>비해당분야</v>
      </c>
      <c r="Z463" s="4" t="str">
        <f>IF(R463="C",VLOOKUP(K463,'[1]자격증 backdata'!A:F,6,0),"비해당분야")</f>
        <v>비해당분야</v>
      </c>
      <c r="AA463" s="4" t="str">
        <f>IF(R463="C",SUMIF(B:B,B463,Z:Z),"비해당분야")</f>
        <v>비해당분야</v>
      </c>
      <c r="AB463" s="4" t="str">
        <f>IF(R463="C",SUM(Y463,AA463),"비해당분야")</f>
        <v>비해당분야</v>
      </c>
      <c r="AC463" s="4">
        <f>IF(R463="C",AB463,X463)</f>
        <v>8</v>
      </c>
      <c r="AD463" s="4">
        <f>VLOOKUP(K463,'[1]자격증 backdata'!A:D,4,0)</f>
        <v>0</v>
      </c>
      <c r="AE463" s="4">
        <f>IF(_xlfn.MAXIFS(AD:AD,B:B,B463)&gt;10,10,_xlfn.MAXIFS(AD:AD,B:B,B463))</f>
        <v>5</v>
      </c>
      <c r="AG463" s="5">
        <f>VLOOKUP(K463,'[1]자격증 backdata'!A:C,3,0)</f>
        <v>0</v>
      </c>
      <c r="AH463" s="5">
        <f>COUNTIFS($B:$B,$B463,$AG:$AG,AH$1)</f>
        <v>0</v>
      </c>
      <c r="AI463" s="5">
        <f>COUNTIFS($B:$B,$B463,$AG:$AG,AI$1)</f>
        <v>0</v>
      </c>
      <c r="AJ463" s="5">
        <f>COUNTIFS($B:$B,$B463,$AG:$AG,AJ$1)</f>
        <v>0</v>
      </c>
      <c r="AK463" s="5">
        <f>COUNTIFS($B:$B,$B463,$AG:$AG,AK$1)</f>
        <v>0</v>
      </c>
      <c r="AL463" s="5">
        <f>COUNTIFS($B:$B,$B463,$AG:$AG,AL$1)</f>
        <v>0</v>
      </c>
      <c r="AM463" s="5">
        <f>COUNTIFS($B:$B,$B463,$AG:$AG,AM$1)</f>
        <v>0</v>
      </c>
      <c r="AN463" s="5">
        <f>COUNTIFS($B:$B,$B463,$AG:$AG,AN$1)</f>
        <v>0</v>
      </c>
      <c r="AO463" s="5">
        <f>COUNTIFS($B:$B,$B463,$AG:$AG,AO$1)</f>
        <v>1</v>
      </c>
      <c r="AP463" s="5">
        <f>COUNTIFS($B:$B,$B463,$AG:$AG,AP$1)</f>
        <v>0</v>
      </c>
      <c r="AQ463" s="5">
        <f>COUNTIFS($B:$B,$B463,$AG:$AG,AQ$1)</f>
        <v>0</v>
      </c>
      <c r="AR463" s="5">
        <f>COUNTIFS($B:$B,$B463,$AG:$AG,AR$1)</f>
        <v>0</v>
      </c>
      <c r="AS463" s="5">
        <f>COUNTIFS($B:$B,$B463,$AG:$AG,AS$1)</f>
        <v>0</v>
      </c>
      <c r="AT463" s="5">
        <f>COUNTIFS($B:$B,$B463,$AG:$AG,AT$1)</f>
        <v>0</v>
      </c>
      <c r="AU463" s="5">
        <f>COUNTIFS($B:$B,$B463,$AG:$AG,AU$1)</f>
        <v>0</v>
      </c>
    </row>
    <row r="464" spans="1:47" ht="15" customHeight="1" x14ac:dyDescent="0.35">
      <c r="A464" s="6">
        <f>IF(B463=B464,A463,A463+1)</f>
        <v>149</v>
      </c>
      <c r="B464" s="6" t="s">
        <v>5534</v>
      </c>
      <c r="C464" s="6" t="s">
        <v>5533</v>
      </c>
      <c r="D464" s="6" t="s">
        <v>3044</v>
      </c>
      <c r="E464" s="6" t="s">
        <v>3043</v>
      </c>
      <c r="F464" s="4" t="s">
        <v>7</v>
      </c>
      <c r="G464" s="4" t="s">
        <v>8</v>
      </c>
      <c r="H464" s="4" t="s">
        <v>7</v>
      </c>
      <c r="I464" s="4">
        <v>3</v>
      </c>
      <c r="J464" s="4" t="s">
        <v>653</v>
      </c>
      <c r="K464" s="4" t="s">
        <v>3052</v>
      </c>
      <c r="L464" s="4" t="s">
        <v>651</v>
      </c>
      <c r="M464" s="4" t="s">
        <v>5532</v>
      </c>
      <c r="N464" s="4" t="s">
        <v>2980</v>
      </c>
      <c r="P464" s="4" t="s">
        <v>669</v>
      </c>
      <c r="Q464" s="4" t="s">
        <v>1475</v>
      </c>
      <c r="R464" s="4" t="s">
        <v>2434</v>
      </c>
      <c r="S464" s="5" t="str">
        <f>IF(P464="심사불필요","-",VLOOKUP(K464,'[1]자격증 backdata'!A:G,7,0))</f>
        <v>-</v>
      </c>
      <c r="T464" s="5" t="str">
        <f>IF(S464="-","-",IF(COUNTIFS(B:B,B464,S:S,"필수")&gt;0,"자격요건충족","확인필요"))</f>
        <v>-</v>
      </c>
      <c r="U464" s="5"/>
      <c r="W464" s="5">
        <f>IF(Q464="4급","심사불필요",VLOOKUP(K464,'[1]자격증 backdata'!A:B,2,0))</f>
        <v>4</v>
      </c>
      <c r="X464" s="4">
        <f>IF(R464="A", MIN(20, SUMIFS(W:W, B:B, B464, R:R, "A")),IF(R464="B", MIN(30, SUMIFS(W:W, B:B, B464, R:R, "B")),"비해당분야"))</f>
        <v>8</v>
      </c>
      <c r="Y464" s="4" t="str">
        <f>IF(R464="C",MIN(30,IF(COUNTIFS(B:B,B464,W:W,"가1")=1,25,IF(COUNTIFS(B:B,B464,W:W,"가1")&gt;=2,30,0))+IF(COUNTIFS(B:B,B464,W:W,"나1")&gt;=4,30,IF(COUNTIFS(B:B,B464,W:W,"나1")=3,26,IF(COUNTIFS(B:B,B464,W:W,"나1")=2,22,IF(COUNTIFS(B:B,B464,W:W,"나1")=1,18,0)))))+MIN(30,IF(COUNTIFS(B:B,B464,W:W,"가2")=1,25,IF(COUNTIFS(B:B,B464,W:W,"가2")&gt;=2,30,0))+IF(COUNTIFS(B:B,B464,W:W,"나2")=3,30,IF(COUNTIFS(B:B,B464,W:W,"나2")=2,25,IF(COUNTIFS(B:B,B464,W:W,"나2")=1,20,0)))),"비해당분야")</f>
        <v>비해당분야</v>
      </c>
      <c r="Z464" s="4" t="str">
        <f>IF(R464="C",VLOOKUP(K464,'[1]자격증 backdata'!A:F,6,0),"비해당분야")</f>
        <v>비해당분야</v>
      </c>
      <c r="AA464" s="4" t="str">
        <f>IF(R464="C",SUMIF(B:B,B464,Z:Z),"비해당분야")</f>
        <v>비해당분야</v>
      </c>
      <c r="AB464" s="4" t="str">
        <f>IF(R464="C",SUM(Y464,AA464),"비해당분야")</f>
        <v>비해당분야</v>
      </c>
      <c r="AC464" s="4">
        <f>IF(R464="C",AB464,X464)</f>
        <v>8</v>
      </c>
      <c r="AD464" s="4">
        <f>VLOOKUP(K464,'[1]자격증 backdata'!A:D,4,0)</f>
        <v>0</v>
      </c>
      <c r="AE464" s="4">
        <f>IF(_xlfn.MAXIFS(AD:AD,B:B,B464)&gt;10,10,_xlfn.MAXIFS(AD:AD,B:B,B464))</f>
        <v>5</v>
      </c>
      <c r="AG464" s="5" t="str">
        <f>VLOOKUP(K464,'[1]자격증 backdata'!A:C,3,0)</f>
        <v>H</v>
      </c>
      <c r="AH464" s="5">
        <f>COUNTIFS($B:$B,$B464,$AG:$AG,AH$1)</f>
        <v>0</v>
      </c>
      <c r="AI464" s="5">
        <f>COUNTIFS($B:$B,$B464,$AG:$AG,AI$1)</f>
        <v>0</v>
      </c>
      <c r="AJ464" s="5">
        <f>COUNTIFS($B:$B,$B464,$AG:$AG,AJ$1)</f>
        <v>0</v>
      </c>
      <c r="AK464" s="5">
        <f>COUNTIFS($B:$B,$B464,$AG:$AG,AK$1)</f>
        <v>0</v>
      </c>
      <c r="AL464" s="5">
        <f>COUNTIFS($B:$B,$B464,$AG:$AG,AL$1)</f>
        <v>0</v>
      </c>
      <c r="AM464" s="5">
        <f>COUNTIFS($B:$B,$B464,$AG:$AG,AM$1)</f>
        <v>0</v>
      </c>
      <c r="AN464" s="5">
        <f>COUNTIFS($B:$B,$B464,$AG:$AG,AN$1)</f>
        <v>0</v>
      </c>
      <c r="AO464" s="5">
        <f>COUNTIFS($B:$B,$B464,$AG:$AG,AO$1)</f>
        <v>1</v>
      </c>
      <c r="AP464" s="5">
        <f>COUNTIFS($B:$B,$B464,$AG:$AG,AP$1)</f>
        <v>0</v>
      </c>
      <c r="AQ464" s="5">
        <f>COUNTIFS($B:$B,$B464,$AG:$AG,AQ$1)</f>
        <v>0</v>
      </c>
      <c r="AR464" s="5">
        <f>COUNTIFS($B:$B,$B464,$AG:$AG,AR$1)</f>
        <v>0</v>
      </c>
      <c r="AS464" s="5">
        <f>COUNTIFS($B:$B,$B464,$AG:$AG,AS$1)</f>
        <v>0</v>
      </c>
      <c r="AT464" s="5">
        <f>COUNTIFS($B:$B,$B464,$AG:$AG,AT$1)</f>
        <v>0</v>
      </c>
      <c r="AU464" s="5">
        <f>COUNTIFS($B:$B,$B464,$AG:$AG,AU$1)</f>
        <v>0</v>
      </c>
    </row>
    <row r="465" spans="1:47" ht="15" customHeight="1" x14ac:dyDescent="0.35">
      <c r="A465" s="3">
        <f>IF(B464=B465,A464,A464+1)</f>
        <v>150</v>
      </c>
      <c r="B465" s="3" t="s">
        <v>5531</v>
      </c>
      <c r="C465" s="3" t="s">
        <v>5530</v>
      </c>
      <c r="D465" s="3" t="s">
        <v>3044</v>
      </c>
      <c r="E465" s="3" t="s">
        <v>3043</v>
      </c>
      <c r="F465" s="4" t="s">
        <v>7</v>
      </c>
      <c r="G465" s="4" t="s">
        <v>8</v>
      </c>
      <c r="H465" s="4" t="s">
        <v>7</v>
      </c>
      <c r="I465" s="3">
        <v>1</v>
      </c>
      <c r="J465" s="3" t="s">
        <v>215</v>
      </c>
      <c r="K465" s="3" t="s">
        <v>3164</v>
      </c>
      <c r="L465" s="3" t="s">
        <v>55</v>
      </c>
      <c r="M465" s="3" t="s">
        <v>5529</v>
      </c>
      <c r="N465" s="3" t="s">
        <v>5528</v>
      </c>
      <c r="P465" s="3" t="s">
        <v>669</v>
      </c>
      <c r="Q465" s="3" t="s">
        <v>1475</v>
      </c>
      <c r="R465" s="3" t="s">
        <v>2434</v>
      </c>
      <c r="S465" s="2" t="str">
        <f>IF(P465="심사불필요","-",VLOOKUP(K465,'[1]자격증 backdata'!A:G,7,0))</f>
        <v>-</v>
      </c>
      <c r="T465" s="2" t="str">
        <f>IF(S465="-","-",IF(COUNTIFS(B:B,B465,S:S,"필수")&gt;0,"자격요건충족","확인필요"))</f>
        <v>-</v>
      </c>
      <c r="U465" s="2"/>
      <c r="W465" s="2">
        <f>IF(Q465="4급","심사불필요",VLOOKUP(K465,'[1]자격증 backdata'!A:B,2,0))</f>
        <v>4</v>
      </c>
      <c r="X465" s="3">
        <f>IF(R465="A", MIN(20, SUMIFS(W:W, B:B, B465, R:R, "A")),IF(R465="B", MIN(30, SUMIFS(W:W, B:B, B465, R:R, "B")),"비해당분야"))</f>
        <v>4</v>
      </c>
      <c r="Y465" s="3" t="str">
        <f>IF(R465="C",MIN(30,IF(COUNTIFS(B:B,B465,W:W,"가1")=1,25,IF(COUNTIFS(B:B,B465,W:W,"가1")&gt;=2,30,0))+IF(COUNTIFS(B:B,B465,W:W,"나1")&gt;=4,30,IF(COUNTIFS(B:B,B465,W:W,"나1")=3,26,IF(COUNTIFS(B:B,B465,W:W,"나1")=2,22,IF(COUNTIFS(B:B,B465,W:W,"나1")=1,18,0)))))+MIN(30,IF(COUNTIFS(B:B,B465,W:W,"가2")=1,25,IF(COUNTIFS(B:B,B465,W:W,"가2")&gt;=2,30,0))+IF(COUNTIFS(B:B,B465,W:W,"나2")=3,30,IF(COUNTIFS(B:B,B465,W:W,"나2")=2,25,IF(COUNTIFS(B:B,B465,W:W,"나2")=1,20,0)))),"비해당분야")</f>
        <v>비해당분야</v>
      </c>
      <c r="Z465" s="3" t="str">
        <f>IF(R465="C",VLOOKUP(K465,'[1]자격증 backdata'!A:F,6,0),"비해당분야")</f>
        <v>비해당분야</v>
      </c>
      <c r="AA465" s="3" t="str">
        <f>IF(R465="C",SUMIF(B:B,B465,Z:Z),"비해당분야")</f>
        <v>비해당분야</v>
      </c>
      <c r="AB465" s="3" t="str">
        <f>IF(R465="C",SUM(Y465,AA465),"비해당분야")</f>
        <v>비해당분야</v>
      </c>
      <c r="AC465" s="3">
        <f>IF(R465="C",AB465,X465)</f>
        <v>4</v>
      </c>
      <c r="AD465" s="3">
        <f>VLOOKUP(K465,'[1]자격증 backdata'!A:D,4,0)</f>
        <v>0</v>
      </c>
      <c r="AE465" s="3">
        <f>IF(_xlfn.MAXIFS(AD:AD,B:B,B465)&gt;10,10,_xlfn.MAXIFS(AD:AD,B:B,B465))</f>
        <v>0</v>
      </c>
      <c r="AG465" s="2" t="str">
        <f>VLOOKUP(K465,'[1]자격증 backdata'!A:C,3,0)</f>
        <v>G</v>
      </c>
      <c r="AH465" s="2">
        <f>COUNTIFS($B:$B,$B465,$AG:$AG,AH$1)</f>
        <v>0</v>
      </c>
      <c r="AI465" s="2">
        <f>COUNTIFS($B:$B,$B465,$AG:$AG,AI$1)</f>
        <v>0</v>
      </c>
      <c r="AJ465" s="2">
        <f>COUNTIFS($B:$B,$B465,$AG:$AG,AJ$1)</f>
        <v>0</v>
      </c>
      <c r="AK465" s="2">
        <f>COUNTIFS($B:$B,$B465,$AG:$AG,AK$1)</f>
        <v>0</v>
      </c>
      <c r="AL465" s="2">
        <f>COUNTIFS($B:$B,$B465,$AG:$AG,AL$1)</f>
        <v>0</v>
      </c>
      <c r="AM465" s="2">
        <f>COUNTIFS($B:$B,$B465,$AG:$AG,AM$1)</f>
        <v>0</v>
      </c>
      <c r="AN465" s="2">
        <f>COUNTIFS($B:$B,$B465,$AG:$AG,AN$1)</f>
        <v>1</v>
      </c>
      <c r="AO465" s="2">
        <f>COUNTIFS($B:$B,$B465,$AG:$AG,AO$1)</f>
        <v>0</v>
      </c>
      <c r="AP465" s="2">
        <f>COUNTIFS($B:$B,$B465,$AG:$AG,AP$1)</f>
        <v>0</v>
      </c>
      <c r="AQ465" s="2">
        <f>COUNTIFS($B:$B,$B465,$AG:$AG,AQ$1)</f>
        <v>0</v>
      </c>
      <c r="AR465" s="2">
        <f>COUNTIFS($B:$B,$B465,$AG:$AG,AR$1)</f>
        <v>0</v>
      </c>
      <c r="AS465" s="2">
        <f>COUNTIFS($B:$B,$B465,$AG:$AG,AS$1)</f>
        <v>0</v>
      </c>
      <c r="AT465" s="2">
        <f>COUNTIFS($B:$B,$B465,$AG:$AG,AT$1)</f>
        <v>0</v>
      </c>
      <c r="AU465" s="2">
        <f>COUNTIFS($B:$B,$B465,$AG:$AG,AU$1)</f>
        <v>0</v>
      </c>
    </row>
    <row r="466" spans="1:47" ht="15" customHeight="1" x14ac:dyDescent="0.35">
      <c r="A466" s="4">
        <f>IF(B465=B466,A465,A465+1)</f>
        <v>151</v>
      </c>
      <c r="B466" s="4" t="s">
        <v>5526</v>
      </c>
      <c r="C466" s="4" t="s">
        <v>5525</v>
      </c>
      <c r="D466" s="4" t="s">
        <v>3044</v>
      </c>
      <c r="E466" s="4" t="s">
        <v>3043</v>
      </c>
      <c r="F466" s="4" t="s">
        <v>7</v>
      </c>
      <c r="G466" s="4" t="s">
        <v>8</v>
      </c>
      <c r="H466" s="4" t="s">
        <v>7</v>
      </c>
      <c r="I466" s="4">
        <v>1</v>
      </c>
      <c r="J466" s="4" t="s">
        <v>69</v>
      </c>
      <c r="K466" s="4" t="s">
        <v>3065</v>
      </c>
      <c r="L466" s="4" t="s">
        <v>36</v>
      </c>
      <c r="M466" s="4" t="s">
        <v>5527</v>
      </c>
      <c r="N466" s="4" t="s">
        <v>1108</v>
      </c>
      <c r="P466" s="4" t="s">
        <v>669</v>
      </c>
      <c r="Q466" s="4" t="s">
        <v>1475</v>
      </c>
      <c r="R466" s="4" t="s">
        <v>2434</v>
      </c>
      <c r="S466" s="5" t="str">
        <f>IF(P466="심사불필요","-",VLOOKUP(K466,'[1]자격증 backdata'!A:G,7,0))</f>
        <v>-</v>
      </c>
      <c r="T466" s="5" t="str">
        <f>IF(S466="-","-",IF(COUNTIFS(B:B,B466,S:S,"필수")&gt;0,"자격요건충족","확인필요"))</f>
        <v>-</v>
      </c>
      <c r="U466" s="5"/>
      <c r="W466" s="5">
        <f>IF(Q466="4급","심사불필요",VLOOKUP(K466,'[1]자격증 backdata'!A:B,2,0))</f>
        <v>0</v>
      </c>
      <c r="X466" s="4">
        <f>IF(R466="A", MIN(20, SUMIFS(W:W, B:B, B466, R:R, "A")),IF(R466="B", MIN(30, SUMIFS(W:W, B:B, B466, R:R, "B")),"비해당분야"))</f>
        <v>2</v>
      </c>
      <c r="Y466" s="4" t="str">
        <f>IF(R466="C",MIN(30,IF(COUNTIFS(B:B,B466,W:W,"가1")=1,25,IF(COUNTIFS(B:B,B466,W:W,"가1")&gt;=2,30,0))+IF(COUNTIFS(B:B,B466,W:W,"나1")&gt;=4,30,IF(COUNTIFS(B:B,B466,W:W,"나1")=3,26,IF(COUNTIFS(B:B,B466,W:W,"나1")=2,22,IF(COUNTIFS(B:B,B466,W:W,"나1")=1,18,0)))))+MIN(30,IF(COUNTIFS(B:B,B466,W:W,"가2")=1,25,IF(COUNTIFS(B:B,B466,W:W,"가2")&gt;=2,30,0))+IF(COUNTIFS(B:B,B466,W:W,"나2")=3,30,IF(COUNTIFS(B:B,B466,W:W,"나2")=2,25,IF(COUNTIFS(B:B,B466,W:W,"나2")=1,20,0)))),"비해당분야")</f>
        <v>비해당분야</v>
      </c>
      <c r="Z466" s="4" t="str">
        <f>IF(R466="C",VLOOKUP(K466,'[1]자격증 backdata'!A:F,6,0),"비해당분야")</f>
        <v>비해당분야</v>
      </c>
      <c r="AA466" s="4" t="str">
        <f>IF(R466="C",SUMIF(B:B,B466,Z:Z),"비해당분야")</f>
        <v>비해당분야</v>
      </c>
      <c r="AB466" s="4" t="str">
        <f>IF(R466="C",SUM(Y466,AA466),"비해당분야")</f>
        <v>비해당분야</v>
      </c>
      <c r="AC466" s="4">
        <f>IF(R466="C",AB466,X466)</f>
        <v>2</v>
      </c>
      <c r="AD466" s="4">
        <f>VLOOKUP(K466,'[1]자격증 backdata'!A:D,4,0)</f>
        <v>5</v>
      </c>
      <c r="AE466" s="4">
        <f>IF(_xlfn.MAXIFS(AD:AD,B:B,B466)&gt;10,10,_xlfn.MAXIFS(AD:AD,B:B,B466))</f>
        <v>5</v>
      </c>
      <c r="AG466" s="5">
        <f>VLOOKUP(K466,'[1]자격증 backdata'!A:C,3,0)</f>
        <v>0</v>
      </c>
      <c r="AH466" s="5">
        <f>COUNTIFS($B:$B,$B466,$AG:$AG,AH$1)</f>
        <v>0</v>
      </c>
      <c r="AI466" s="5">
        <f>COUNTIFS($B:$B,$B466,$AG:$AG,AI$1)</f>
        <v>0</v>
      </c>
      <c r="AJ466" s="5">
        <f>COUNTIFS($B:$B,$B466,$AG:$AG,AJ$1)</f>
        <v>0</v>
      </c>
      <c r="AK466" s="5">
        <f>COUNTIFS($B:$B,$B466,$AG:$AG,AK$1)</f>
        <v>0</v>
      </c>
      <c r="AL466" s="5">
        <f>COUNTIFS($B:$B,$B466,$AG:$AG,AL$1)</f>
        <v>0</v>
      </c>
      <c r="AM466" s="5">
        <f>COUNTIFS($B:$B,$B466,$AG:$AG,AM$1)</f>
        <v>0</v>
      </c>
      <c r="AN466" s="5">
        <f>COUNTIFS($B:$B,$B466,$AG:$AG,AN$1)</f>
        <v>0</v>
      </c>
      <c r="AO466" s="5">
        <f>COUNTIFS($B:$B,$B466,$AG:$AG,AO$1)</f>
        <v>0</v>
      </c>
      <c r="AP466" s="5">
        <f>COUNTIFS($B:$B,$B466,$AG:$AG,AP$1)</f>
        <v>0</v>
      </c>
      <c r="AQ466" s="5">
        <f>COUNTIFS($B:$B,$B466,$AG:$AG,AQ$1)</f>
        <v>0</v>
      </c>
      <c r="AR466" s="5">
        <f>COUNTIFS($B:$B,$B466,$AG:$AG,AR$1)</f>
        <v>0</v>
      </c>
      <c r="AS466" s="5">
        <f>COUNTIFS($B:$B,$B466,$AG:$AG,AS$1)</f>
        <v>0</v>
      </c>
      <c r="AT466" s="5">
        <f>COUNTIFS($B:$B,$B466,$AG:$AG,AT$1)</f>
        <v>1</v>
      </c>
      <c r="AU466" s="5">
        <f>COUNTIFS($B:$B,$B466,$AG:$AG,AU$1)</f>
        <v>0</v>
      </c>
    </row>
    <row r="467" spans="1:47" ht="15" customHeight="1" x14ac:dyDescent="0.35">
      <c r="A467" s="6">
        <f>IF(B466=B467,A466,A466+1)</f>
        <v>151</v>
      </c>
      <c r="B467" s="6" t="s">
        <v>5526</v>
      </c>
      <c r="C467" s="6" t="s">
        <v>5525</v>
      </c>
      <c r="D467" s="6" t="s">
        <v>3044</v>
      </c>
      <c r="E467" s="6" t="s">
        <v>3043</v>
      </c>
      <c r="F467" s="4" t="s">
        <v>7</v>
      </c>
      <c r="G467" s="4" t="s">
        <v>8</v>
      </c>
      <c r="H467" s="4" t="s">
        <v>7</v>
      </c>
      <c r="I467" s="4">
        <v>2</v>
      </c>
      <c r="J467" s="4" t="s">
        <v>57</v>
      </c>
      <c r="K467" s="4" t="s">
        <v>3089</v>
      </c>
      <c r="L467" s="4" t="s">
        <v>55</v>
      </c>
      <c r="M467" s="4" t="s">
        <v>5524</v>
      </c>
      <c r="N467" s="4" t="s">
        <v>2851</v>
      </c>
      <c r="P467" s="4" t="s">
        <v>669</v>
      </c>
      <c r="Q467" s="4" t="s">
        <v>1475</v>
      </c>
      <c r="R467" s="4" t="s">
        <v>2434</v>
      </c>
      <c r="S467" s="5" t="str">
        <f>IF(P467="심사불필요","-",VLOOKUP(K467,'[1]자격증 backdata'!A:G,7,0))</f>
        <v>-</v>
      </c>
      <c r="T467" s="5" t="str">
        <f>IF(S467="-","-",IF(COUNTIFS(B:B,B467,S:S,"필수")&gt;0,"자격요건충족","확인필요"))</f>
        <v>-</v>
      </c>
      <c r="U467" s="5"/>
      <c r="W467" s="5">
        <f>IF(Q467="4급","심사불필요",VLOOKUP(K467,'[1]자격증 backdata'!A:B,2,0))</f>
        <v>2</v>
      </c>
      <c r="X467" s="4">
        <f>IF(R467="A", MIN(20, SUMIFS(W:W, B:B, B467, R:R, "A")),IF(R467="B", MIN(30, SUMIFS(W:W, B:B, B467, R:R, "B")),"비해당분야"))</f>
        <v>2</v>
      </c>
      <c r="Y467" s="4" t="str">
        <f>IF(R467="C",MIN(30,IF(COUNTIFS(B:B,B467,W:W,"가1")=1,25,IF(COUNTIFS(B:B,B467,W:W,"가1")&gt;=2,30,0))+IF(COUNTIFS(B:B,B467,W:W,"나1")&gt;=4,30,IF(COUNTIFS(B:B,B467,W:W,"나1")=3,26,IF(COUNTIFS(B:B,B467,W:W,"나1")=2,22,IF(COUNTIFS(B:B,B467,W:W,"나1")=1,18,0)))))+MIN(30,IF(COUNTIFS(B:B,B467,W:W,"가2")=1,25,IF(COUNTIFS(B:B,B467,W:W,"가2")&gt;=2,30,0))+IF(COUNTIFS(B:B,B467,W:W,"나2")=3,30,IF(COUNTIFS(B:B,B467,W:W,"나2")=2,25,IF(COUNTIFS(B:B,B467,W:W,"나2")=1,20,0)))),"비해당분야")</f>
        <v>비해당분야</v>
      </c>
      <c r="Z467" s="4" t="str">
        <f>IF(R467="C",VLOOKUP(K467,'[1]자격증 backdata'!A:F,6,0),"비해당분야")</f>
        <v>비해당분야</v>
      </c>
      <c r="AA467" s="4" t="str">
        <f>IF(R467="C",SUMIF(B:B,B467,Z:Z),"비해당분야")</f>
        <v>비해당분야</v>
      </c>
      <c r="AB467" s="4" t="str">
        <f>IF(R467="C",SUM(Y467,AA467),"비해당분야")</f>
        <v>비해당분야</v>
      </c>
      <c r="AC467" s="4">
        <f>IF(R467="C",AB467,X467)</f>
        <v>2</v>
      </c>
      <c r="AD467" s="4">
        <f>VLOOKUP(K467,'[1]자격증 backdata'!A:D,4,0)</f>
        <v>0</v>
      </c>
      <c r="AE467" s="4">
        <f>IF(_xlfn.MAXIFS(AD:AD,B:B,B467)&gt;10,10,_xlfn.MAXIFS(AD:AD,B:B,B467))</f>
        <v>5</v>
      </c>
      <c r="AG467" s="5" t="str">
        <f>VLOOKUP(K467,'[1]자격증 backdata'!A:C,3,0)</f>
        <v>M</v>
      </c>
      <c r="AH467" s="5">
        <f>COUNTIFS($B:$B,$B467,$AG:$AG,AH$1)</f>
        <v>0</v>
      </c>
      <c r="AI467" s="5">
        <f>COUNTIFS($B:$B,$B467,$AG:$AG,AI$1)</f>
        <v>0</v>
      </c>
      <c r="AJ467" s="5">
        <f>COUNTIFS($B:$B,$B467,$AG:$AG,AJ$1)</f>
        <v>0</v>
      </c>
      <c r="AK467" s="5">
        <f>COUNTIFS($B:$B,$B467,$AG:$AG,AK$1)</f>
        <v>0</v>
      </c>
      <c r="AL467" s="5">
        <f>COUNTIFS($B:$B,$B467,$AG:$AG,AL$1)</f>
        <v>0</v>
      </c>
      <c r="AM467" s="5">
        <f>COUNTIFS($B:$B,$B467,$AG:$AG,AM$1)</f>
        <v>0</v>
      </c>
      <c r="AN467" s="5">
        <f>COUNTIFS($B:$B,$B467,$AG:$AG,AN$1)</f>
        <v>0</v>
      </c>
      <c r="AO467" s="5">
        <f>COUNTIFS($B:$B,$B467,$AG:$AG,AO$1)</f>
        <v>0</v>
      </c>
      <c r="AP467" s="5">
        <f>COUNTIFS($B:$B,$B467,$AG:$AG,AP$1)</f>
        <v>0</v>
      </c>
      <c r="AQ467" s="5">
        <f>COUNTIFS($B:$B,$B467,$AG:$AG,AQ$1)</f>
        <v>0</v>
      </c>
      <c r="AR467" s="5">
        <f>COUNTIFS($B:$B,$B467,$AG:$AG,AR$1)</f>
        <v>0</v>
      </c>
      <c r="AS467" s="5">
        <f>COUNTIFS($B:$B,$B467,$AG:$AG,AS$1)</f>
        <v>0</v>
      </c>
      <c r="AT467" s="5">
        <f>COUNTIFS($B:$B,$B467,$AG:$AG,AT$1)</f>
        <v>1</v>
      </c>
      <c r="AU467" s="5">
        <f>COUNTIFS($B:$B,$B467,$AG:$AG,AU$1)</f>
        <v>0</v>
      </c>
    </row>
    <row r="468" spans="1:47" ht="15" customHeight="1" x14ac:dyDescent="0.35">
      <c r="A468" s="3">
        <f>IF(B467=B468,A467,A467+1)</f>
        <v>152</v>
      </c>
      <c r="B468" s="3" t="s">
        <v>5521</v>
      </c>
      <c r="C468" s="3" t="s">
        <v>5520</v>
      </c>
      <c r="D468" s="3" t="s">
        <v>3044</v>
      </c>
      <c r="E468" s="3" t="s">
        <v>3043</v>
      </c>
      <c r="F468" s="4" t="s">
        <v>7</v>
      </c>
      <c r="G468" s="4" t="s">
        <v>8</v>
      </c>
      <c r="H468" s="4" t="s">
        <v>7</v>
      </c>
      <c r="I468" s="3">
        <v>1</v>
      </c>
      <c r="J468" s="3" t="s">
        <v>69</v>
      </c>
      <c r="K468" s="3" t="s">
        <v>3065</v>
      </c>
      <c r="L468" s="3" t="s">
        <v>36</v>
      </c>
      <c r="M468" s="3" t="s">
        <v>5523</v>
      </c>
      <c r="N468" s="3" t="s">
        <v>2663</v>
      </c>
      <c r="P468" s="3" t="s">
        <v>669</v>
      </c>
      <c r="Q468" s="3" t="s">
        <v>1475</v>
      </c>
      <c r="R468" s="3" t="s">
        <v>2434</v>
      </c>
      <c r="S468" s="2" t="str">
        <f>IF(P468="심사불필요","-",VLOOKUP(K468,'[1]자격증 backdata'!A:G,7,0))</f>
        <v>-</v>
      </c>
      <c r="T468" s="2" t="str">
        <f>IF(S468="-","-",IF(COUNTIFS(B:B,B468,S:S,"필수")&gt;0,"자격요건충족","확인필요"))</f>
        <v>-</v>
      </c>
      <c r="U468" s="2"/>
      <c r="W468" s="2">
        <f>IF(Q468="4급","심사불필요",VLOOKUP(K468,'[1]자격증 backdata'!A:B,2,0))</f>
        <v>0</v>
      </c>
      <c r="X468" s="3">
        <f>IF(R468="A", MIN(20, SUMIFS(W:W, B:B, B468, R:R, "A")),IF(R468="B", MIN(30, SUMIFS(W:W, B:B, B468, R:R, "B")),"비해당분야"))</f>
        <v>6</v>
      </c>
      <c r="Y468" s="3" t="str">
        <f>IF(R468="C",MIN(30,IF(COUNTIFS(B:B,B468,W:W,"가1")=1,25,IF(COUNTIFS(B:B,B468,W:W,"가1")&gt;=2,30,0))+IF(COUNTIFS(B:B,B468,W:W,"나1")&gt;=4,30,IF(COUNTIFS(B:B,B468,W:W,"나1")=3,26,IF(COUNTIFS(B:B,B468,W:W,"나1")=2,22,IF(COUNTIFS(B:B,B468,W:W,"나1")=1,18,0)))))+MIN(30,IF(COUNTIFS(B:B,B468,W:W,"가2")=1,25,IF(COUNTIFS(B:B,B468,W:W,"가2")&gt;=2,30,0))+IF(COUNTIFS(B:B,B468,W:W,"나2")=3,30,IF(COUNTIFS(B:B,B468,W:W,"나2")=2,25,IF(COUNTIFS(B:B,B468,W:W,"나2")=1,20,0)))),"비해당분야")</f>
        <v>비해당분야</v>
      </c>
      <c r="Z468" s="3" t="str">
        <f>IF(R468="C",VLOOKUP(K468,'[1]자격증 backdata'!A:F,6,0),"비해당분야")</f>
        <v>비해당분야</v>
      </c>
      <c r="AA468" s="3" t="str">
        <f>IF(R468="C",SUMIF(B:B,B468,Z:Z),"비해당분야")</f>
        <v>비해당분야</v>
      </c>
      <c r="AB468" s="3" t="str">
        <f>IF(R468="C",SUM(Y468,AA468),"비해당분야")</f>
        <v>비해당분야</v>
      </c>
      <c r="AC468" s="3">
        <f>IF(R468="C",AB468,X468)</f>
        <v>6</v>
      </c>
      <c r="AD468" s="3">
        <f>VLOOKUP(K468,'[1]자격증 backdata'!A:D,4,0)</f>
        <v>5</v>
      </c>
      <c r="AE468" s="3">
        <f>IF(_xlfn.MAXIFS(AD:AD,B:B,B468)&gt;10,10,_xlfn.MAXIFS(AD:AD,B:B,B468))</f>
        <v>5</v>
      </c>
      <c r="AG468" s="2">
        <f>VLOOKUP(K468,'[1]자격증 backdata'!A:C,3,0)</f>
        <v>0</v>
      </c>
      <c r="AH468" s="2">
        <f>COUNTIFS($B:$B,$B468,$AG:$AG,AH$1)</f>
        <v>0</v>
      </c>
      <c r="AI468" s="2">
        <f>COUNTIFS($B:$B,$B468,$AG:$AG,AI$1)</f>
        <v>0</v>
      </c>
      <c r="AJ468" s="2">
        <f>COUNTIFS($B:$B,$B468,$AG:$AG,AJ$1)</f>
        <v>0</v>
      </c>
      <c r="AK468" s="2">
        <f>COUNTIFS($B:$B,$B468,$AG:$AG,AK$1)</f>
        <v>0</v>
      </c>
      <c r="AL468" s="2">
        <f>COUNTIFS($B:$B,$B468,$AG:$AG,AL$1)</f>
        <v>0</v>
      </c>
      <c r="AM468" s="2">
        <f>COUNTIFS($B:$B,$B468,$AG:$AG,AM$1)</f>
        <v>0</v>
      </c>
      <c r="AN468" s="2">
        <f>COUNTIFS($B:$B,$B468,$AG:$AG,AN$1)</f>
        <v>0</v>
      </c>
      <c r="AO468" s="2">
        <f>COUNTIFS($B:$B,$B468,$AG:$AG,AO$1)</f>
        <v>0</v>
      </c>
      <c r="AP468" s="2">
        <f>COUNTIFS($B:$B,$B468,$AG:$AG,AP$1)</f>
        <v>0</v>
      </c>
      <c r="AQ468" s="2">
        <f>COUNTIFS($B:$B,$B468,$AG:$AG,AQ$1)</f>
        <v>1</v>
      </c>
      <c r="AR468" s="2">
        <f>COUNTIFS($B:$B,$B468,$AG:$AG,AR$1)</f>
        <v>0</v>
      </c>
      <c r="AS468" s="2">
        <f>COUNTIFS($B:$B,$B468,$AG:$AG,AS$1)</f>
        <v>0</v>
      </c>
      <c r="AT468" s="2">
        <f>COUNTIFS($B:$B,$B468,$AG:$AG,AT$1)</f>
        <v>1</v>
      </c>
      <c r="AU468" s="2">
        <f>COUNTIFS($B:$B,$B468,$AG:$AG,AU$1)</f>
        <v>0</v>
      </c>
    </row>
    <row r="469" spans="1:47" ht="15" customHeight="1" x14ac:dyDescent="0.35">
      <c r="A469" s="7">
        <f>IF(B468=B469,A468,A468+1)</f>
        <v>152</v>
      </c>
      <c r="B469" s="7" t="s">
        <v>5521</v>
      </c>
      <c r="C469" s="7" t="s">
        <v>5520</v>
      </c>
      <c r="D469" s="7" t="s">
        <v>3044</v>
      </c>
      <c r="E469" s="7" t="s">
        <v>3043</v>
      </c>
      <c r="F469" s="4" t="s">
        <v>7</v>
      </c>
      <c r="G469" s="4" t="s">
        <v>8</v>
      </c>
      <c r="H469" s="4" t="s">
        <v>7</v>
      </c>
      <c r="I469" s="3">
        <v>2</v>
      </c>
      <c r="J469" s="3" t="s">
        <v>106</v>
      </c>
      <c r="K469" s="3" t="s">
        <v>3057</v>
      </c>
      <c r="L469" s="3" t="s">
        <v>55</v>
      </c>
      <c r="M469" s="3" t="s">
        <v>5522</v>
      </c>
      <c r="N469" s="3" t="s">
        <v>3355</v>
      </c>
      <c r="P469" s="3" t="s">
        <v>669</v>
      </c>
      <c r="Q469" s="3" t="s">
        <v>1475</v>
      </c>
      <c r="R469" s="3" t="s">
        <v>2434</v>
      </c>
      <c r="S469" s="2" t="str">
        <f>IF(P469="심사불필요","-",VLOOKUP(K469,'[1]자격증 backdata'!A:G,7,0))</f>
        <v>-</v>
      </c>
      <c r="T469" s="2" t="str">
        <f>IF(S469="-","-",IF(COUNTIFS(B:B,B469,S:S,"필수")&gt;0,"자격요건충족","확인필요"))</f>
        <v>-</v>
      </c>
      <c r="U469" s="2"/>
      <c r="W469" s="2">
        <f>IF(Q469="4급","심사불필요",VLOOKUP(K469,'[1]자격증 backdata'!A:B,2,0))</f>
        <v>4</v>
      </c>
      <c r="X469" s="3">
        <f>IF(R469="A", MIN(20, SUMIFS(W:W, B:B, B469, R:R, "A")),IF(R469="B", MIN(30, SUMIFS(W:W, B:B, B469, R:R, "B")),"비해당분야"))</f>
        <v>6</v>
      </c>
      <c r="Y469" s="3" t="str">
        <f>IF(R469="C",MIN(30,IF(COUNTIFS(B:B,B469,W:W,"가1")=1,25,IF(COUNTIFS(B:B,B469,W:W,"가1")&gt;=2,30,0))+IF(COUNTIFS(B:B,B469,W:W,"나1")&gt;=4,30,IF(COUNTIFS(B:B,B469,W:W,"나1")=3,26,IF(COUNTIFS(B:B,B469,W:W,"나1")=2,22,IF(COUNTIFS(B:B,B469,W:W,"나1")=1,18,0)))))+MIN(30,IF(COUNTIFS(B:B,B469,W:W,"가2")=1,25,IF(COUNTIFS(B:B,B469,W:W,"가2")&gt;=2,30,0))+IF(COUNTIFS(B:B,B469,W:W,"나2")=3,30,IF(COUNTIFS(B:B,B469,W:W,"나2")=2,25,IF(COUNTIFS(B:B,B469,W:W,"나2")=1,20,0)))),"비해당분야")</f>
        <v>비해당분야</v>
      </c>
      <c r="Z469" s="3" t="str">
        <f>IF(R469="C",VLOOKUP(K469,'[1]자격증 backdata'!A:F,6,0),"비해당분야")</f>
        <v>비해당분야</v>
      </c>
      <c r="AA469" s="3" t="str">
        <f>IF(R469="C",SUMIF(B:B,B469,Z:Z),"비해당분야")</f>
        <v>비해당분야</v>
      </c>
      <c r="AB469" s="3" t="str">
        <f>IF(R469="C",SUM(Y469,AA469),"비해당분야")</f>
        <v>비해당분야</v>
      </c>
      <c r="AC469" s="3">
        <f>IF(R469="C",AB469,X469)</f>
        <v>6</v>
      </c>
      <c r="AD469" s="3">
        <f>VLOOKUP(K469,'[1]자격증 backdata'!A:D,4,0)</f>
        <v>0</v>
      </c>
      <c r="AE469" s="3">
        <f>IF(_xlfn.MAXIFS(AD:AD,B:B,B469)&gt;10,10,_xlfn.MAXIFS(AD:AD,B:B,B469))</f>
        <v>5</v>
      </c>
      <c r="AG469" s="2" t="str">
        <f>VLOOKUP(K469,'[1]자격증 backdata'!A:C,3,0)</f>
        <v>M</v>
      </c>
      <c r="AH469" s="2">
        <f>COUNTIFS($B:$B,$B469,$AG:$AG,AH$1)</f>
        <v>0</v>
      </c>
      <c r="AI469" s="2">
        <f>COUNTIFS($B:$B,$B469,$AG:$AG,AI$1)</f>
        <v>0</v>
      </c>
      <c r="AJ469" s="2">
        <f>COUNTIFS($B:$B,$B469,$AG:$AG,AJ$1)</f>
        <v>0</v>
      </c>
      <c r="AK469" s="2">
        <f>COUNTIFS($B:$B,$B469,$AG:$AG,AK$1)</f>
        <v>0</v>
      </c>
      <c r="AL469" s="2">
        <f>COUNTIFS($B:$B,$B469,$AG:$AG,AL$1)</f>
        <v>0</v>
      </c>
      <c r="AM469" s="2">
        <f>COUNTIFS($B:$B,$B469,$AG:$AG,AM$1)</f>
        <v>0</v>
      </c>
      <c r="AN469" s="2">
        <f>COUNTIFS($B:$B,$B469,$AG:$AG,AN$1)</f>
        <v>0</v>
      </c>
      <c r="AO469" s="2">
        <f>COUNTIFS($B:$B,$B469,$AG:$AG,AO$1)</f>
        <v>0</v>
      </c>
      <c r="AP469" s="2">
        <f>COUNTIFS($B:$B,$B469,$AG:$AG,AP$1)</f>
        <v>0</v>
      </c>
      <c r="AQ469" s="2">
        <f>COUNTIFS($B:$B,$B469,$AG:$AG,AQ$1)</f>
        <v>1</v>
      </c>
      <c r="AR469" s="2">
        <f>COUNTIFS($B:$B,$B469,$AG:$AG,AR$1)</f>
        <v>0</v>
      </c>
      <c r="AS469" s="2">
        <f>COUNTIFS($B:$B,$B469,$AG:$AG,AS$1)</f>
        <v>0</v>
      </c>
      <c r="AT469" s="2">
        <f>COUNTIFS($B:$B,$B469,$AG:$AG,AT$1)</f>
        <v>1</v>
      </c>
      <c r="AU469" s="2">
        <f>COUNTIFS($B:$B,$B469,$AG:$AG,AU$1)</f>
        <v>0</v>
      </c>
    </row>
    <row r="470" spans="1:47" ht="15" customHeight="1" x14ac:dyDescent="0.35">
      <c r="A470" s="7">
        <f>IF(B469=B470,A469,A469+1)</f>
        <v>152</v>
      </c>
      <c r="B470" s="7" t="s">
        <v>5521</v>
      </c>
      <c r="C470" s="7" t="s">
        <v>5520</v>
      </c>
      <c r="D470" s="7" t="s">
        <v>3044</v>
      </c>
      <c r="E470" s="7" t="s">
        <v>3043</v>
      </c>
      <c r="F470" s="4" t="s">
        <v>7</v>
      </c>
      <c r="G470" s="4" t="s">
        <v>8</v>
      </c>
      <c r="H470" s="4" t="s">
        <v>7</v>
      </c>
      <c r="I470" s="3">
        <v>3</v>
      </c>
      <c r="J470" s="3" t="s">
        <v>256</v>
      </c>
      <c r="K470" s="3" t="s">
        <v>3690</v>
      </c>
      <c r="L470" s="3" t="s">
        <v>254</v>
      </c>
      <c r="M470" s="3" t="s">
        <v>5519</v>
      </c>
      <c r="N470" s="3" t="s">
        <v>5139</v>
      </c>
      <c r="P470" s="3" t="s">
        <v>669</v>
      </c>
      <c r="Q470" s="3" t="s">
        <v>1475</v>
      </c>
      <c r="R470" s="3" t="s">
        <v>2434</v>
      </c>
      <c r="S470" s="2" t="str">
        <f>IF(P470="심사불필요","-",VLOOKUP(K470,'[1]자격증 backdata'!A:G,7,0))</f>
        <v>-</v>
      </c>
      <c r="T470" s="2" t="str">
        <f>IF(S470="-","-",IF(COUNTIFS(B:B,B470,S:S,"필수")&gt;0,"자격요건충족","확인필요"))</f>
        <v>-</v>
      </c>
      <c r="U470" s="2"/>
      <c r="W470" s="2">
        <f>IF(Q470="4급","심사불필요",VLOOKUP(K470,'[1]자격증 backdata'!A:B,2,0))</f>
        <v>2</v>
      </c>
      <c r="X470" s="3">
        <f>IF(R470="A", MIN(20, SUMIFS(W:W, B:B, B470, R:R, "A")),IF(R470="B", MIN(30, SUMIFS(W:W, B:B, B470, R:R, "B")),"비해당분야"))</f>
        <v>6</v>
      </c>
      <c r="Y470" s="3" t="str">
        <f>IF(R470="C",MIN(30,IF(COUNTIFS(B:B,B470,W:W,"가1")=1,25,IF(COUNTIFS(B:B,B470,W:W,"가1")&gt;=2,30,0))+IF(COUNTIFS(B:B,B470,W:W,"나1")&gt;=4,30,IF(COUNTIFS(B:B,B470,W:W,"나1")=3,26,IF(COUNTIFS(B:B,B470,W:W,"나1")=2,22,IF(COUNTIFS(B:B,B470,W:W,"나1")=1,18,0)))))+MIN(30,IF(COUNTIFS(B:B,B470,W:W,"가2")=1,25,IF(COUNTIFS(B:B,B470,W:W,"가2")&gt;=2,30,0))+IF(COUNTIFS(B:B,B470,W:W,"나2")=3,30,IF(COUNTIFS(B:B,B470,W:W,"나2")=2,25,IF(COUNTIFS(B:B,B470,W:W,"나2")=1,20,0)))),"비해당분야")</f>
        <v>비해당분야</v>
      </c>
      <c r="Z470" s="3" t="str">
        <f>IF(R470="C",VLOOKUP(K470,'[1]자격증 backdata'!A:F,6,0),"비해당분야")</f>
        <v>비해당분야</v>
      </c>
      <c r="AA470" s="3" t="str">
        <f>IF(R470="C",SUMIF(B:B,B470,Z:Z),"비해당분야")</f>
        <v>비해당분야</v>
      </c>
      <c r="AB470" s="3" t="str">
        <f>IF(R470="C",SUM(Y470,AA470),"비해당분야")</f>
        <v>비해당분야</v>
      </c>
      <c r="AC470" s="3">
        <f>IF(R470="C",AB470,X470)</f>
        <v>6</v>
      </c>
      <c r="AD470" s="3">
        <f>VLOOKUP(K470,'[1]자격증 backdata'!A:D,4,0)</f>
        <v>0</v>
      </c>
      <c r="AE470" s="3">
        <f>IF(_xlfn.MAXIFS(AD:AD,B:B,B470)&gt;10,10,_xlfn.MAXIFS(AD:AD,B:B,B470))</f>
        <v>5</v>
      </c>
      <c r="AG470" s="2" t="str">
        <f>VLOOKUP(K470,'[1]자격증 backdata'!A:C,3,0)</f>
        <v>J</v>
      </c>
      <c r="AH470" s="2">
        <f>COUNTIFS($B:$B,$B470,$AG:$AG,AH$1)</f>
        <v>0</v>
      </c>
      <c r="AI470" s="2">
        <f>COUNTIFS($B:$B,$B470,$AG:$AG,AI$1)</f>
        <v>0</v>
      </c>
      <c r="AJ470" s="2">
        <f>COUNTIFS($B:$B,$B470,$AG:$AG,AJ$1)</f>
        <v>0</v>
      </c>
      <c r="AK470" s="2">
        <f>COUNTIFS($B:$B,$B470,$AG:$AG,AK$1)</f>
        <v>0</v>
      </c>
      <c r="AL470" s="2">
        <f>COUNTIFS($B:$B,$B470,$AG:$AG,AL$1)</f>
        <v>0</v>
      </c>
      <c r="AM470" s="2">
        <f>COUNTIFS($B:$B,$B470,$AG:$AG,AM$1)</f>
        <v>0</v>
      </c>
      <c r="AN470" s="2">
        <f>COUNTIFS($B:$B,$B470,$AG:$AG,AN$1)</f>
        <v>0</v>
      </c>
      <c r="AO470" s="2">
        <f>COUNTIFS($B:$B,$B470,$AG:$AG,AO$1)</f>
        <v>0</v>
      </c>
      <c r="AP470" s="2">
        <f>COUNTIFS($B:$B,$B470,$AG:$AG,AP$1)</f>
        <v>0</v>
      </c>
      <c r="AQ470" s="2">
        <f>COUNTIFS($B:$B,$B470,$AG:$AG,AQ$1)</f>
        <v>1</v>
      </c>
      <c r="AR470" s="2">
        <f>COUNTIFS($B:$B,$B470,$AG:$AG,AR$1)</f>
        <v>0</v>
      </c>
      <c r="AS470" s="2">
        <f>COUNTIFS($B:$B,$B470,$AG:$AG,AS$1)</f>
        <v>0</v>
      </c>
      <c r="AT470" s="2">
        <f>COUNTIFS($B:$B,$B470,$AG:$AG,AT$1)</f>
        <v>1</v>
      </c>
      <c r="AU470" s="2">
        <f>COUNTIFS($B:$B,$B470,$AG:$AG,AU$1)</f>
        <v>0</v>
      </c>
    </row>
    <row r="471" spans="1:47" ht="15" customHeight="1" x14ac:dyDescent="0.35">
      <c r="A471" s="4">
        <f>IF(B470=B471,A470,A470+1)</f>
        <v>153</v>
      </c>
      <c r="B471" s="4" t="s">
        <v>5517</v>
      </c>
      <c r="C471" s="4" t="s">
        <v>5516</v>
      </c>
      <c r="D471" s="4" t="s">
        <v>3044</v>
      </c>
      <c r="E471" s="4" t="s">
        <v>3043</v>
      </c>
      <c r="F471" s="4" t="s">
        <v>7</v>
      </c>
      <c r="G471" s="4" t="s">
        <v>8</v>
      </c>
      <c r="H471" s="4" t="s">
        <v>7</v>
      </c>
      <c r="I471" s="4">
        <v>1</v>
      </c>
      <c r="J471" s="4" t="s">
        <v>69</v>
      </c>
      <c r="K471" s="4" t="s">
        <v>3065</v>
      </c>
      <c r="L471" s="4" t="s">
        <v>36</v>
      </c>
      <c r="M471" s="4" t="s">
        <v>5518</v>
      </c>
      <c r="N471" s="4" t="s">
        <v>1283</v>
      </c>
      <c r="P471" s="4" t="s">
        <v>669</v>
      </c>
      <c r="Q471" s="4" t="s">
        <v>1475</v>
      </c>
      <c r="R471" s="4" t="s">
        <v>2434</v>
      </c>
      <c r="S471" s="5" t="str">
        <f>IF(P471="심사불필요","-",VLOOKUP(K471,'[1]자격증 backdata'!A:G,7,0))</f>
        <v>-</v>
      </c>
      <c r="T471" s="5" t="str">
        <f>IF(S471="-","-",IF(COUNTIFS(B:B,B471,S:S,"필수")&gt;0,"자격요건충족","확인필요"))</f>
        <v>-</v>
      </c>
      <c r="U471" s="5"/>
      <c r="W471" s="5">
        <f>IF(Q471="4급","심사불필요",VLOOKUP(K471,'[1]자격증 backdata'!A:B,2,0))</f>
        <v>0</v>
      </c>
      <c r="X471" s="4">
        <f>IF(R471="A", MIN(20, SUMIFS(W:W, B:B, B471, R:R, "A")),IF(R471="B", MIN(30, SUMIFS(W:W, B:B, B471, R:R, "B")),"비해당분야"))</f>
        <v>2</v>
      </c>
      <c r="Y471" s="4" t="str">
        <f>IF(R471="C",MIN(30,IF(COUNTIFS(B:B,B471,W:W,"가1")=1,25,IF(COUNTIFS(B:B,B471,W:W,"가1")&gt;=2,30,0))+IF(COUNTIFS(B:B,B471,W:W,"나1")&gt;=4,30,IF(COUNTIFS(B:B,B471,W:W,"나1")=3,26,IF(COUNTIFS(B:B,B471,W:W,"나1")=2,22,IF(COUNTIFS(B:B,B471,W:W,"나1")=1,18,0)))))+MIN(30,IF(COUNTIFS(B:B,B471,W:W,"가2")=1,25,IF(COUNTIFS(B:B,B471,W:W,"가2")&gt;=2,30,0))+IF(COUNTIFS(B:B,B471,W:W,"나2")=3,30,IF(COUNTIFS(B:B,B471,W:W,"나2")=2,25,IF(COUNTIFS(B:B,B471,W:W,"나2")=1,20,0)))),"비해당분야")</f>
        <v>비해당분야</v>
      </c>
      <c r="Z471" s="4" t="str">
        <f>IF(R471="C",VLOOKUP(K471,'[1]자격증 backdata'!A:F,6,0),"비해당분야")</f>
        <v>비해당분야</v>
      </c>
      <c r="AA471" s="4" t="str">
        <f>IF(R471="C",SUMIF(B:B,B471,Z:Z),"비해당분야")</f>
        <v>비해당분야</v>
      </c>
      <c r="AB471" s="4" t="str">
        <f>IF(R471="C",SUM(Y471,AA471),"비해당분야")</f>
        <v>비해당분야</v>
      </c>
      <c r="AC471" s="4">
        <f>IF(R471="C",AB471,X471)</f>
        <v>2</v>
      </c>
      <c r="AD471" s="4">
        <f>VLOOKUP(K471,'[1]자격증 backdata'!A:D,4,0)</f>
        <v>5</v>
      </c>
      <c r="AE471" s="4">
        <f>IF(_xlfn.MAXIFS(AD:AD,B:B,B471)&gt;10,10,_xlfn.MAXIFS(AD:AD,B:B,B471))</f>
        <v>5</v>
      </c>
      <c r="AG471" s="5">
        <f>VLOOKUP(K471,'[1]자격증 backdata'!A:C,3,0)</f>
        <v>0</v>
      </c>
      <c r="AH471" s="5">
        <f>COUNTIFS($B:$B,$B471,$AG:$AG,AH$1)</f>
        <v>0</v>
      </c>
      <c r="AI471" s="5">
        <f>COUNTIFS($B:$B,$B471,$AG:$AG,AI$1)</f>
        <v>0</v>
      </c>
      <c r="AJ471" s="5">
        <f>COUNTIFS($B:$B,$B471,$AG:$AG,AJ$1)</f>
        <v>0</v>
      </c>
      <c r="AK471" s="5">
        <f>COUNTIFS($B:$B,$B471,$AG:$AG,AK$1)</f>
        <v>0</v>
      </c>
      <c r="AL471" s="5">
        <f>COUNTIFS($B:$B,$B471,$AG:$AG,AL$1)</f>
        <v>0</v>
      </c>
      <c r="AM471" s="5">
        <f>COUNTIFS($B:$B,$B471,$AG:$AG,AM$1)</f>
        <v>0</v>
      </c>
      <c r="AN471" s="5">
        <f>COUNTIFS($B:$B,$B471,$AG:$AG,AN$1)</f>
        <v>0</v>
      </c>
      <c r="AO471" s="5">
        <f>COUNTIFS($B:$B,$B471,$AG:$AG,AO$1)</f>
        <v>0</v>
      </c>
      <c r="AP471" s="5">
        <f>COUNTIFS($B:$B,$B471,$AG:$AG,AP$1)</f>
        <v>0</v>
      </c>
      <c r="AQ471" s="5">
        <f>COUNTIFS($B:$B,$B471,$AG:$AG,AQ$1)</f>
        <v>0</v>
      </c>
      <c r="AR471" s="5">
        <f>COUNTIFS($B:$B,$B471,$AG:$AG,AR$1)</f>
        <v>0</v>
      </c>
      <c r="AS471" s="5">
        <f>COUNTIFS($B:$B,$B471,$AG:$AG,AS$1)</f>
        <v>0</v>
      </c>
      <c r="AT471" s="5">
        <f>COUNTIFS($B:$B,$B471,$AG:$AG,AT$1)</f>
        <v>0</v>
      </c>
      <c r="AU471" s="5">
        <f>COUNTIFS($B:$B,$B471,$AG:$AG,AU$1)</f>
        <v>1</v>
      </c>
    </row>
    <row r="472" spans="1:47" ht="15" customHeight="1" x14ac:dyDescent="0.35">
      <c r="A472" s="6">
        <f>IF(B471=B472,A471,A471+1)</f>
        <v>153</v>
      </c>
      <c r="B472" s="6" t="s">
        <v>5517</v>
      </c>
      <c r="C472" s="6" t="s">
        <v>5516</v>
      </c>
      <c r="D472" s="6" t="s">
        <v>3044</v>
      </c>
      <c r="E472" s="6" t="s">
        <v>3043</v>
      </c>
      <c r="F472" s="4" t="s">
        <v>7</v>
      </c>
      <c r="G472" s="4" t="s">
        <v>8</v>
      </c>
      <c r="H472" s="4" t="s">
        <v>7</v>
      </c>
      <c r="I472" s="4">
        <v>2</v>
      </c>
      <c r="J472" s="4" t="s">
        <v>350</v>
      </c>
      <c r="K472" s="4" t="s">
        <v>3317</v>
      </c>
      <c r="L472" s="4" t="s">
        <v>348</v>
      </c>
      <c r="M472" s="4" t="s">
        <v>5515</v>
      </c>
      <c r="N472" s="4" t="s">
        <v>1516</v>
      </c>
      <c r="P472" s="4" t="s">
        <v>669</v>
      </c>
      <c r="Q472" s="4" t="s">
        <v>1475</v>
      </c>
      <c r="R472" s="4" t="s">
        <v>2434</v>
      </c>
      <c r="S472" s="5" t="str">
        <f>IF(P472="심사불필요","-",VLOOKUP(K472,'[1]자격증 backdata'!A:G,7,0))</f>
        <v>-</v>
      </c>
      <c r="T472" s="5" t="str">
        <f>IF(S472="-","-",IF(COUNTIFS(B:B,B472,S:S,"필수")&gt;0,"자격요건충족","확인필요"))</f>
        <v>-</v>
      </c>
      <c r="U472" s="5"/>
      <c r="W472" s="5">
        <f>IF(Q472="4급","심사불필요",VLOOKUP(K472,'[1]자격증 backdata'!A:B,2,0))</f>
        <v>2</v>
      </c>
      <c r="X472" s="4">
        <f>IF(R472="A", MIN(20, SUMIFS(W:W, B:B, B472, R:R, "A")),IF(R472="B", MIN(30, SUMIFS(W:W, B:B, B472, R:R, "B")),"비해당분야"))</f>
        <v>2</v>
      </c>
      <c r="Y472" s="4" t="str">
        <f>IF(R472="C",MIN(30,IF(COUNTIFS(B:B,B472,W:W,"가1")=1,25,IF(COUNTIFS(B:B,B472,W:W,"가1")&gt;=2,30,0))+IF(COUNTIFS(B:B,B472,W:W,"나1")&gt;=4,30,IF(COUNTIFS(B:B,B472,W:W,"나1")=3,26,IF(COUNTIFS(B:B,B472,W:W,"나1")=2,22,IF(COUNTIFS(B:B,B472,W:W,"나1")=1,18,0)))))+MIN(30,IF(COUNTIFS(B:B,B472,W:W,"가2")=1,25,IF(COUNTIFS(B:B,B472,W:W,"가2")&gt;=2,30,0))+IF(COUNTIFS(B:B,B472,W:W,"나2")=3,30,IF(COUNTIFS(B:B,B472,W:W,"나2")=2,25,IF(COUNTIFS(B:B,B472,W:W,"나2")=1,20,0)))),"비해당분야")</f>
        <v>비해당분야</v>
      </c>
      <c r="Z472" s="4" t="str">
        <f>IF(R472="C",VLOOKUP(K472,'[1]자격증 backdata'!A:F,6,0),"비해당분야")</f>
        <v>비해당분야</v>
      </c>
      <c r="AA472" s="4" t="str">
        <f>IF(R472="C",SUMIF(B:B,B472,Z:Z),"비해당분야")</f>
        <v>비해당분야</v>
      </c>
      <c r="AB472" s="4" t="str">
        <f>IF(R472="C",SUM(Y472,AA472),"비해당분야")</f>
        <v>비해당분야</v>
      </c>
      <c r="AC472" s="4">
        <f>IF(R472="C",AB472,X472)</f>
        <v>2</v>
      </c>
      <c r="AD472" s="4">
        <f>VLOOKUP(K472,'[1]자격증 backdata'!A:D,4,0)</f>
        <v>0</v>
      </c>
      <c r="AE472" s="4">
        <f>IF(_xlfn.MAXIFS(AD:AD,B:B,B472)&gt;10,10,_xlfn.MAXIFS(AD:AD,B:B,B472))</f>
        <v>5</v>
      </c>
      <c r="AG472" s="5" t="str">
        <f>VLOOKUP(K472,'[1]자격증 backdata'!A:C,3,0)</f>
        <v>N</v>
      </c>
      <c r="AH472" s="5">
        <f>COUNTIFS($B:$B,$B472,$AG:$AG,AH$1)</f>
        <v>0</v>
      </c>
      <c r="AI472" s="5">
        <f>COUNTIFS($B:$B,$B472,$AG:$AG,AI$1)</f>
        <v>0</v>
      </c>
      <c r="AJ472" s="5">
        <f>COUNTIFS($B:$B,$B472,$AG:$AG,AJ$1)</f>
        <v>0</v>
      </c>
      <c r="AK472" s="5">
        <f>COUNTIFS($B:$B,$B472,$AG:$AG,AK$1)</f>
        <v>0</v>
      </c>
      <c r="AL472" s="5">
        <f>COUNTIFS($B:$B,$B472,$AG:$AG,AL$1)</f>
        <v>0</v>
      </c>
      <c r="AM472" s="5">
        <f>COUNTIFS($B:$B,$B472,$AG:$AG,AM$1)</f>
        <v>0</v>
      </c>
      <c r="AN472" s="5">
        <f>COUNTIFS($B:$B,$B472,$AG:$AG,AN$1)</f>
        <v>0</v>
      </c>
      <c r="AO472" s="5">
        <f>COUNTIFS($B:$B,$B472,$AG:$AG,AO$1)</f>
        <v>0</v>
      </c>
      <c r="AP472" s="5">
        <f>COUNTIFS($B:$B,$B472,$AG:$AG,AP$1)</f>
        <v>0</v>
      </c>
      <c r="AQ472" s="5">
        <f>COUNTIFS($B:$B,$B472,$AG:$AG,AQ$1)</f>
        <v>0</v>
      </c>
      <c r="AR472" s="5">
        <f>COUNTIFS($B:$B,$B472,$AG:$AG,AR$1)</f>
        <v>0</v>
      </c>
      <c r="AS472" s="5">
        <f>COUNTIFS($B:$B,$B472,$AG:$AG,AS$1)</f>
        <v>0</v>
      </c>
      <c r="AT472" s="5">
        <f>COUNTIFS($B:$B,$B472,$AG:$AG,AT$1)</f>
        <v>0</v>
      </c>
      <c r="AU472" s="5">
        <f>COUNTIFS($B:$B,$B472,$AG:$AG,AU$1)</f>
        <v>1</v>
      </c>
    </row>
    <row r="473" spans="1:47" ht="15" customHeight="1" x14ac:dyDescent="0.35">
      <c r="A473" s="3">
        <f>IF(B472=B473,A472,A472+1)</f>
        <v>154</v>
      </c>
      <c r="B473" s="3" t="s">
        <v>5506</v>
      </c>
      <c r="C473" s="3" t="s">
        <v>5505</v>
      </c>
      <c r="D473" s="3" t="s">
        <v>3044</v>
      </c>
      <c r="E473" s="3" t="s">
        <v>3043</v>
      </c>
      <c r="F473" s="4" t="s">
        <v>7</v>
      </c>
      <c r="G473" s="4" t="s">
        <v>8</v>
      </c>
      <c r="H473" s="4" t="s">
        <v>7</v>
      </c>
      <c r="I473" s="3">
        <v>1</v>
      </c>
      <c r="J473" s="3" t="s">
        <v>69</v>
      </c>
      <c r="K473" s="3" t="s">
        <v>3065</v>
      </c>
      <c r="L473" s="3" t="s">
        <v>36</v>
      </c>
      <c r="M473" s="3" t="s">
        <v>5514</v>
      </c>
      <c r="N473" s="3" t="s">
        <v>5513</v>
      </c>
      <c r="P473" s="3" t="s">
        <v>669</v>
      </c>
      <c r="Q473" s="3" t="s">
        <v>1475</v>
      </c>
      <c r="R473" s="3" t="s">
        <v>2434</v>
      </c>
      <c r="S473" s="2" t="str">
        <f>IF(P473="심사불필요","-",VLOOKUP(K473,'[1]자격증 backdata'!A:G,7,0))</f>
        <v>-</v>
      </c>
      <c r="T473" s="2" t="str">
        <f>IF(S473="-","-",IF(COUNTIFS(B:B,B473,S:S,"필수")&gt;0,"자격요건충족","확인필요"))</f>
        <v>-</v>
      </c>
      <c r="U473" s="2"/>
      <c r="W473" s="2">
        <f>IF(Q473="4급","심사불필요",VLOOKUP(K473,'[1]자격증 backdata'!A:B,2,0))</f>
        <v>0</v>
      </c>
      <c r="X473" s="3">
        <f>IF(R473="A", MIN(20, SUMIFS(W:W, B:B, B473, R:R, "A")),IF(R473="B", MIN(30, SUMIFS(W:W, B:B, B473, R:R, "B")),"비해당분야"))</f>
        <v>14</v>
      </c>
      <c r="Y473" s="3" t="str">
        <f>IF(R473="C",MIN(30,IF(COUNTIFS(B:B,B473,W:W,"가1")=1,25,IF(COUNTIFS(B:B,B473,W:W,"가1")&gt;=2,30,0))+IF(COUNTIFS(B:B,B473,W:W,"나1")&gt;=4,30,IF(COUNTIFS(B:B,B473,W:W,"나1")=3,26,IF(COUNTIFS(B:B,B473,W:W,"나1")=2,22,IF(COUNTIFS(B:B,B473,W:W,"나1")=1,18,0)))))+MIN(30,IF(COUNTIFS(B:B,B473,W:W,"가2")=1,25,IF(COUNTIFS(B:B,B473,W:W,"가2")&gt;=2,30,0))+IF(COUNTIFS(B:B,B473,W:W,"나2")=3,30,IF(COUNTIFS(B:B,B473,W:W,"나2")=2,25,IF(COUNTIFS(B:B,B473,W:W,"나2")=1,20,0)))),"비해당분야")</f>
        <v>비해당분야</v>
      </c>
      <c r="Z473" s="3" t="str">
        <f>IF(R473="C",VLOOKUP(K473,'[1]자격증 backdata'!A:F,6,0),"비해당분야")</f>
        <v>비해당분야</v>
      </c>
      <c r="AA473" s="3" t="str">
        <f>IF(R473="C",SUMIF(B:B,B473,Z:Z),"비해당분야")</f>
        <v>비해당분야</v>
      </c>
      <c r="AB473" s="3" t="str">
        <f>IF(R473="C",SUM(Y473,AA473),"비해당분야")</f>
        <v>비해당분야</v>
      </c>
      <c r="AC473" s="3">
        <f>IF(R473="C",AB473,X473)</f>
        <v>14</v>
      </c>
      <c r="AD473" s="3">
        <f>VLOOKUP(K473,'[1]자격증 backdata'!A:D,4,0)</f>
        <v>5</v>
      </c>
      <c r="AE473" s="3">
        <f>IF(_xlfn.MAXIFS(AD:AD,B:B,B473)&gt;10,10,_xlfn.MAXIFS(AD:AD,B:B,B473))</f>
        <v>5</v>
      </c>
      <c r="AG473" s="2">
        <f>VLOOKUP(K473,'[1]자격증 backdata'!A:C,3,0)</f>
        <v>0</v>
      </c>
      <c r="AH473" s="2">
        <f>COUNTIFS($B:$B,$B473,$AG:$AG,AH$1)</f>
        <v>0</v>
      </c>
      <c r="AI473" s="2">
        <f>COUNTIFS($B:$B,$B473,$AG:$AG,AI$1)</f>
        <v>0</v>
      </c>
      <c r="AJ473" s="2">
        <f>COUNTIFS($B:$B,$B473,$AG:$AG,AJ$1)</f>
        <v>0</v>
      </c>
      <c r="AK473" s="2">
        <f>COUNTIFS($B:$B,$B473,$AG:$AG,AK$1)</f>
        <v>0</v>
      </c>
      <c r="AL473" s="2">
        <f>COUNTIFS($B:$B,$B473,$AG:$AG,AL$1)</f>
        <v>0</v>
      </c>
      <c r="AM473" s="2">
        <f>COUNTIFS($B:$B,$B473,$AG:$AG,AM$1)</f>
        <v>0</v>
      </c>
      <c r="AN473" s="2">
        <f>COUNTIFS($B:$B,$B473,$AG:$AG,AN$1)</f>
        <v>0</v>
      </c>
      <c r="AO473" s="2">
        <f>COUNTIFS($B:$B,$B473,$AG:$AG,AO$1)</f>
        <v>0</v>
      </c>
      <c r="AP473" s="2">
        <f>COUNTIFS($B:$B,$B473,$AG:$AG,AP$1)</f>
        <v>1</v>
      </c>
      <c r="AQ473" s="2">
        <f>COUNTIFS($B:$B,$B473,$AG:$AG,AQ$1)</f>
        <v>1</v>
      </c>
      <c r="AR473" s="2">
        <f>COUNTIFS($B:$B,$B473,$AG:$AG,AR$1)</f>
        <v>0</v>
      </c>
      <c r="AS473" s="2">
        <f>COUNTIFS($B:$B,$B473,$AG:$AG,AS$1)</f>
        <v>0</v>
      </c>
      <c r="AT473" s="2">
        <f>COUNTIFS($B:$B,$B473,$AG:$AG,AT$1)</f>
        <v>1</v>
      </c>
      <c r="AU473" s="2">
        <f>COUNTIFS($B:$B,$B473,$AG:$AG,AU$1)</f>
        <v>0</v>
      </c>
    </row>
    <row r="474" spans="1:47" ht="15" customHeight="1" x14ac:dyDescent="0.35">
      <c r="A474" s="7">
        <f>IF(B473=B474,A473,A473+1)</f>
        <v>154</v>
      </c>
      <c r="B474" s="7" t="s">
        <v>5506</v>
      </c>
      <c r="C474" s="7" t="s">
        <v>5505</v>
      </c>
      <c r="D474" s="7" t="s">
        <v>3044</v>
      </c>
      <c r="E474" s="7" t="s">
        <v>3043</v>
      </c>
      <c r="F474" s="4" t="s">
        <v>7</v>
      </c>
      <c r="G474" s="4" t="s">
        <v>8</v>
      </c>
      <c r="H474" s="4" t="s">
        <v>7</v>
      </c>
      <c r="I474" s="3">
        <v>2</v>
      </c>
      <c r="J474" s="3" t="s">
        <v>106</v>
      </c>
      <c r="K474" s="3" t="s">
        <v>3057</v>
      </c>
      <c r="L474" s="3" t="s">
        <v>55</v>
      </c>
      <c r="M474" s="3" t="s">
        <v>5512</v>
      </c>
      <c r="N474" s="3" t="s">
        <v>1381</v>
      </c>
      <c r="P474" s="3" t="s">
        <v>669</v>
      </c>
      <c r="Q474" s="3" t="s">
        <v>1475</v>
      </c>
      <c r="R474" s="3" t="s">
        <v>2434</v>
      </c>
      <c r="S474" s="2" t="str">
        <f>IF(P474="심사불필요","-",VLOOKUP(K474,'[1]자격증 backdata'!A:G,7,0))</f>
        <v>-</v>
      </c>
      <c r="T474" s="2" t="str">
        <f>IF(S474="-","-",IF(COUNTIFS(B:B,B474,S:S,"필수")&gt;0,"자격요건충족","확인필요"))</f>
        <v>-</v>
      </c>
      <c r="U474" s="2"/>
      <c r="W474" s="2">
        <f>IF(Q474="4급","심사불필요",VLOOKUP(K474,'[1]자격증 backdata'!A:B,2,0))</f>
        <v>4</v>
      </c>
      <c r="X474" s="3">
        <f>IF(R474="A", MIN(20, SUMIFS(W:W, B:B, B474, R:R, "A")),IF(R474="B", MIN(30, SUMIFS(W:W, B:B, B474, R:R, "B")),"비해당분야"))</f>
        <v>14</v>
      </c>
      <c r="Y474" s="3" t="str">
        <f>IF(R474="C",MIN(30,IF(COUNTIFS(B:B,B474,W:W,"가1")=1,25,IF(COUNTIFS(B:B,B474,W:W,"가1")&gt;=2,30,0))+IF(COUNTIFS(B:B,B474,W:W,"나1")&gt;=4,30,IF(COUNTIFS(B:B,B474,W:W,"나1")=3,26,IF(COUNTIFS(B:B,B474,W:W,"나1")=2,22,IF(COUNTIFS(B:B,B474,W:W,"나1")=1,18,0)))))+MIN(30,IF(COUNTIFS(B:B,B474,W:W,"가2")=1,25,IF(COUNTIFS(B:B,B474,W:W,"가2")&gt;=2,30,0))+IF(COUNTIFS(B:B,B474,W:W,"나2")=3,30,IF(COUNTIFS(B:B,B474,W:W,"나2")=2,25,IF(COUNTIFS(B:B,B474,W:W,"나2")=1,20,0)))),"비해당분야")</f>
        <v>비해당분야</v>
      </c>
      <c r="Z474" s="3" t="str">
        <f>IF(R474="C",VLOOKUP(K474,'[1]자격증 backdata'!A:F,6,0),"비해당분야")</f>
        <v>비해당분야</v>
      </c>
      <c r="AA474" s="3" t="str">
        <f>IF(R474="C",SUMIF(B:B,B474,Z:Z),"비해당분야")</f>
        <v>비해당분야</v>
      </c>
      <c r="AB474" s="3" t="str">
        <f>IF(R474="C",SUM(Y474,AA474),"비해당분야")</f>
        <v>비해당분야</v>
      </c>
      <c r="AC474" s="3">
        <f>IF(R474="C",AB474,X474)</f>
        <v>14</v>
      </c>
      <c r="AD474" s="3">
        <f>VLOOKUP(K474,'[1]자격증 backdata'!A:D,4,0)</f>
        <v>0</v>
      </c>
      <c r="AE474" s="3">
        <f>IF(_xlfn.MAXIFS(AD:AD,B:B,B474)&gt;10,10,_xlfn.MAXIFS(AD:AD,B:B,B474))</f>
        <v>5</v>
      </c>
      <c r="AG474" s="2" t="str">
        <f>VLOOKUP(K474,'[1]자격증 backdata'!A:C,3,0)</f>
        <v>M</v>
      </c>
      <c r="AH474" s="2">
        <f>COUNTIFS($B:$B,$B474,$AG:$AG,AH$1)</f>
        <v>0</v>
      </c>
      <c r="AI474" s="2">
        <f>COUNTIFS($B:$B,$B474,$AG:$AG,AI$1)</f>
        <v>0</v>
      </c>
      <c r="AJ474" s="2">
        <f>COUNTIFS($B:$B,$B474,$AG:$AG,AJ$1)</f>
        <v>0</v>
      </c>
      <c r="AK474" s="2">
        <f>COUNTIFS($B:$B,$B474,$AG:$AG,AK$1)</f>
        <v>0</v>
      </c>
      <c r="AL474" s="2">
        <f>COUNTIFS($B:$B,$B474,$AG:$AG,AL$1)</f>
        <v>0</v>
      </c>
      <c r="AM474" s="2">
        <f>COUNTIFS($B:$B,$B474,$AG:$AG,AM$1)</f>
        <v>0</v>
      </c>
      <c r="AN474" s="2">
        <f>COUNTIFS($B:$B,$B474,$AG:$AG,AN$1)</f>
        <v>0</v>
      </c>
      <c r="AO474" s="2">
        <f>COUNTIFS($B:$B,$B474,$AG:$AG,AO$1)</f>
        <v>0</v>
      </c>
      <c r="AP474" s="2">
        <f>COUNTIFS($B:$B,$B474,$AG:$AG,AP$1)</f>
        <v>1</v>
      </c>
      <c r="AQ474" s="2">
        <f>COUNTIFS($B:$B,$B474,$AG:$AG,AQ$1)</f>
        <v>1</v>
      </c>
      <c r="AR474" s="2">
        <f>COUNTIFS($B:$B,$B474,$AG:$AG,AR$1)</f>
        <v>0</v>
      </c>
      <c r="AS474" s="2">
        <f>COUNTIFS($B:$B,$B474,$AG:$AG,AS$1)</f>
        <v>0</v>
      </c>
      <c r="AT474" s="2">
        <f>COUNTIFS($B:$B,$B474,$AG:$AG,AT$1)</f>
        <v>1</v>
      </c>
      <c r="AU474" s="2">
        <f>COUNTIFS($B:$B,$B474,$AG:$AG,AU$1)</f>
        <v>0</v>
      </c>
    </row>
    <row r="475" spans="1:47" ht="15" customHeight="1" x14ac:dyDescent="0.35">
      <c r="A475" s="7">
        <f>IF(B474=B475,A474,A474+1)</f>
        <v>154</v>
      </c>
      <c r="B475" s="7" t="s">
        <v>5506</v>
      </c>
      <c r="C475" s="7" t="s">
        <v>5505</v>
      </c>
      <c r="D475" s="7" t="s">
        <v>3044</v>
      </c>
      <c r="E475" s="7" t="s">
        <v>3043</v>
      </c>
      <c r="F475" s="4" t="s">
        <v>7</v>
      </c>
      <c r="G475" s="4" t="s">
        <v>8</v>
      </c>
      <c r="H475" s="4" t="s">
        <v>7</v>
      </c>
      <c r="I475" s="3">
        <v>3</v>
      </c>
      <c r="J475" s="3" t="s">
        <v>1970</v>
      </c>
      <c r="K475" s="3" t="s">
        <v>3092</v>
      </c>
      <c r="L475" s="3" t="s">
        <v>348</v>
      </c>
      <c r="M475" s="3" t="s">
        <v>5511</v>
      </c>
      <c r="N475" s="3" t="s">
        <v>5510</v>
      </c>
      <c r="P475" s="3" t="s">
        <v>669</v>
      </c>
      <c r="Q475" s="3" t="s">
        <v>1475</v>
      </c>
      <c r="R475" s="3" t="s">
        <v>2434</v>
      </c>
      <c r="S475" s="2" t="str">
        <f>IF(P475="심사불필요","-",VLOOKUP(K475,'[1]자격증 backdata'!A:G,7,0))</f>
        <v>-</v>
      </c>
      <c r="T475" s="2" t="str">
        <f>IF(S475="-","-",IF(COUNTIFS(B:B,B475,S:S,"필수")&gt;0,"자격요건충족","확인필요"))</f>
        <v>-</v>
      </c>
      <c r="U475" s="2"/>
      <c r="W475" s="2">
        <f>IF(Q475="4급","심사불필요",VLOOKUP(K475,'[1]자격증 backdata'!A:B,2,0))</f>
        <v>4</v>
      </c>
      <c r="X475" s="3">
        <f>IF(R475="A", MIN(20, SUMIFS(W:W, B:B, B475, R:R, "A")),IF(R475="B", MIN(30, SUMIFS(W:W, B:B, B475, R:R, "B")),"비해당분야"))</f>
        <v>14</v>
      </c>
      <c r="Y475" s="3" t="str">
        <f>IF(R475="C",MIN(30,IF(COUNTIFS(B:B,B475,W:W,"가1")=1,25,IF(COUNTIFS(B:B,B475,W:W,"가1")&gt;=2,30,0))+IF(COUNTIFS(B:B,B475,W:W,"나1")&gt;=4,30,IF(COUNTIFS(B:B,B475,W:W,"나1")=3,26,IF(COUNTIFS(B:B,B475,W:W,"나1")=2,22,IF(COUNTIFS(B:B,B475,W:W,"나1")=1,18,0)))))+MIN(30,IF(COUNTIFS(B:B,B475,W:W,"가2")=1,25,IF(COUNTIFS(B:B,B475,W:W,"가2")&gt;=2,30,0))+IF(COUNTIFS(B:B,B475,W:W,"나2")=3,30,IF(COUNTIFS(B:B,B475,W:W,"나2")=2,25,IF(COUNTIFS(B:B,B475,W:W,"나2")=1,20,0)))),"비해당분야")</f>
        <v>비해당분야</v>
      </c>
      <c r="Z475" s="3" t="str">
        <f>IF(R475="C",VLOOKUP(K475,'[1]자격증 backdata'!A:F,6,0),"비해당분야")</f>
        <v>비해당분야</v>
      </c>
      <c r="AA475" s="3" t="str">
        <f>IF(R475="C",SUMIF(B:B,B475,Z:Z),"비해당분야")</f>
        <v>비해당분야</v>
      </c>
      <c r="AB475" s="3" t="str">
        <f>IF(R475="C",SUM(Y475,AA475),"비해당분야")</f>
        <v>비해당분야</v>
      </c>
      <c r="AC475" s="3">
        <f>IF(R475="C",AB475,X475)</f>
        <v>14</v>
      </c>
      <c r="AD475" s="3">
        <f>VLOOKUP(K475,'[1]자격증 backdata'!A:D,4,0)</f>
        <v>0</v>
      </c>
      <c r="AE475" s="3">
        <f>IF(_xlfn.MAXIFS(AD:AD,B:B,B475)&gt;10,10,_xlfn.MAXIFS(AD:AD,B:B,B475))</f>
        <v>5</v>
      </c>
      <c r="AG475" s="2">
        <f>VLOOKUP(K475,'[1]자격증 backdata'!A:C,3,0)</f>
        <v>0</v>
      </c>
      <c r="AH475" s="2">
        <f>COUNTIFS($B:$B,$B475,$AG:$AG,AH$1)</f>
        <v>0</v>
      </c>
      <c r="AI475" s="2">
        <f>COUNTIFS($B:$B,$B475,$AG:$AG,AI$1)</f>
        <v>0</v>
      </c>
      <c r="AJ475" s="2">
        <f>COUNTIFS($B:$B,$B475,$AG:$AG,AJ$1)</f>
        <v>0</v>
      </c>
      <c r="AK475" s="2">
        <f>COUNTIFS($B:$B,$B475,$AG:$AG,AK$1)</f>
        <v>0</v>
      </c>
      <c r="AL475" s="2">
        <f>COUNTIFS($B:$B,$B475,$AG:$AG,AL$1)</f>
        <v>0</v>
      </c>
      <c r="AM475" s="2">
        <f>COUNTIFS($B:$B,$B475,$AG:$AG,AM$1)</f>
        <v>0</v>
      </c>
      <c r="AN475" s="2">
        <f>COUNTIFS($B:$B,$B475,$AG:$AG,AN$1)</f>
        <v>0</v>
      </c>
      <c r="AO475" s="2">
        <f>COUNTIFS($B:$B,$B475,$AG:$AG,AO$1)</f>
        <v>0</v>
      </c>
      <c r="AP475" s="2">
        <f>COUNTIFS($B:$B,$B475,$AG:$AG,AP$1)</f>
        <v>1</v>
      </c>
      <c r="AQ475" s="2">
        <f>COUNTIFS($B:$B,$B475,$AG:$AG,AQ$1)</f>
        <v>1</v>
      </c>
      <c r="AR475" s="2">
        <f>COUNTIFS($B:$B,$B475,$AG:$AG,AR$1)</f>
        <v>0</v>
      </c>
      <c r="AS475" s="2">
        <f>COUNTIFS($B:$B,$B475,$AG:$AG,AS$1)</f>
        <v>0</v>
      </c>
      <c r="AT475" s="2">
        <f>COUNTIFS($B:$B,$B475,$AG:$AG,AT$1)</f>
        <v>1</v>
      </c>
      <c r="AU475" s="2">
        <f>COUNTIFS($B:$B,$B475,$AG:$AG,AU$1)</f>
        <v>0</v>
      </c>
    </row>
    <row r="476" spans="1:47" ht="15" customHeight="1" x14ac:dyDescent="0.35">
      <c r="A476" s="7">
        <f>IF(B475=B476,A475,A475+1)</f>
        <v>154</v>
      </c>
      <c r="B476" s="7" t="s">
        <v>5506</v>
      </c>
      <c r="C476" s="7" t="s">
        <v>5505</v>
      </c>
      <c r="D476" s="7" t="s">
        <v>3044</v>
      </c>
      <c r="E476" s="7" t="s">
        <v>3043</v>
      </c>
      <c r="F476" s="4" t="s">
        <v>7</v>
      </c>
      <c r="G476" s="4" t="s">
        <v>8</v>
      </c>
      <c r="H476" s="4" t="s">
        <v>7</v>
      </c>
      <c r="I476" s="3">
        <v>4</v>
      </c>
      <c r="J476" s="3" t="s">
        <v>28</v>
      </c>
      <c r="K476" s="3" t="s">
        <v>3061</v>
      </c>
      <c r="L476" s="3" t="s">
        <v>26</v>
      </c>
      <c r="M476" s="3" t="s">
        <v>5509</v>
      </c>
      <c r="N476" s="3" t="s">
        <v>120</v>
      </c>
      <c r="P476" s="3" t="s">
        <v>669</v>
      </c>
      <c r="Q476" s="3" t="s">
        <v>1475</v>
      </c>
      <c r="R476" s="3" t="s">
        <v>2434</v>
      </c>
      <c r="S476" s="2" t="str">
        <f>IF(P476="심사불필요","-",VLOOKUP(K476,'[1]자격증 backdata'!A:G,7,0))</f>
        <v>-</v>
      </c>
      <c r="T476" s="2" t="str">
        <f>IF(S476="-","-",IF(COUNTIFS(B:B,B476,S:S,"필수")&gt;0,"자격요건충족","확인필요"))</f>
        <v>-</v>
      </c>
      <c r="U476" s="2"/>
      <c r="W476" s="2">
        <f>IF(Q476="4급","심사불필요",VLOOKUP(K476,'[1]자격증 backdata'!A:B,2,0))</f>
        <v>2</v>
      </c>
      <c r="X476" s="3">
        <f>IF(R476="A", MIN(20, SUMIFS(W:W, B:B, B476, R:R, "A")),IF(R476="B", MIN(30, SUMIFS(W:W, B:B, B476, R:R, "B")),"비해당분야"))</f>
        <v>14</v>
      </c>
      <c r="Y476" s="3" t="str">
        <f>IF(R476="C",MIN(30,IF(COUNTIFS(B:B,B476,W:W,"가1")=1,25,IF(COUNTIFS(B:B,B476,W:W,"가1")&gt;=2,30,0))+IF(COUNTIFS(B:B,B476,W:W,"나1")&gt;=4,30,IF(COUNTIFS(B:B,B476,W:W,"나1")=3,26,IF(COUNTIFS(B:B,B476,W:W,"나1")=2,22,IF(COUNTIFS(B:B,B476,W:W,"나1")=1,18,0)))))+MIN(30,IF(COUNTIFS(B:B,B476,W:W,"가2")=1,25,IF(COUNTIFS(B:B,B476,W:W,"가2")&gt;=2,30,0))+IF(COUNTIFS(B:B,B476,W:W,"나2")=3,30,IF(COUNTIFS(B:B,B476,W:W,"나2")=2,25,IF(COUNTIFS(B:B,B476,W:W,"나2")=1,20,0)))),"비해당분야")</f>
        <v>비해당분야</v>
      </c>
      <c r="Z476" s="3" t="str">
        <f>IF(R476="C",VLOOKUP(K476,'[1]자격증 backdata'!A:F,6,0),"비해당분야")</f>
        <v>비해당분야</v>
      </c>
      <c r="AA476" s="3" t="str">
        <f>IF(R476="C",SUMIF(B:B,B476,Z:Z),"비해당분야")</f>
        <v>비해당분야</v>
      </c>
      <c r="AB476" s="3" t="str">
        <f>IF(R476="C",SUM(Y476,AA476),"비해당분야")</f>
        <v>비해당분야</v>
      </c>
      <c r="AC476" s="3">
        <f>IF(R476="C",AB476,X476)</f>
        <v>14</v>
      </c>
      <c r="AD476" s="3">
        <f>VLOOKUP(K476,'[1]자격증 backdata'!A:D,4,0)</f>
        <v>0</v>
      </c>
      <c r="AE476" s="3">
        <f>IF(_xlfn.MAXIFS(AD:AD,B:B,B476)&gt;10,10,_xlfn.MAXIFS(AD:AD,B:B,B476))</f>
        <v>5</v>
      </c>
      <c r="AG476" s="2">
        <f>VLOOKUP(K476,'[1]자격증 backdata'!A:C,3,0)</f>
        <v>0</v>
      </c>
      <c r="AH476" s="2">
        <f>COUNTIFS($B:$B,$B476,$AG:$AG,AH$1)</f>
        <v>0</v>
      </c>
      <c r="AI476" s="2">
        <f>COUNTIFS($B:$B,$B476,$AG:$AG,AI$1)</f>
        <v>0</v>
      </c>
      <c r="AJ476" s="2">
        <f>COUNTIFS($B:$B,$B476,$AG:$AG,AJ$1)</f>
        <v>0</v>
      </c>
      <c r="AK476" s="2">
        <f>COUNTIFS($B:$B,$B476,$AG:$AG,AK$1)</f>
        <v>0</v>
      </c>
      <c r="AL476" s="2">
        <f>COUNTIFS($B:$B,$B476,$AG:$AG,AL$1)</f>
        <v>0</v>
      </c>
      <c r="AM476" s="2">
        <f>COUNTIFS($B:$B,$B476,$AG:$AG,AM$1)</f>
        <v>0</v>
      </c>
      <c r="AN476" s="2">
        <f>COUNTIFS($B:$B,$B476,$AG:$AG,AN$1)</f>
        <v>0</v>
      </c>
      <c r="AO476" s="2">
        <f>COUNTIFS($B:$B,$B476,$AG:$AG,AO$1)</f>
        <v>0</v>
      </c>
      <c r="AP476" s="2">
        <f>COUNTIFS($B:$B,$B476,$AG:$AG,AP$1)</f>
        <v>1</v>
      </c>
      <c r="AQ476" s="2">
        <f>COUNTIFS($B:$B,$B476,$AG:$AG,AQ$1)</f>
        <v>1</v>
      </c>
      <c r="AR476" s="2">
        <f>COUNTIFS($B:$B,$B476,$AG:$AG,AR$1)</f>
        <v>0</v>
      </c>
      <c r="AS476" s="2">
        <f>COUNTIFS($B:$B,$B476,$AG:$AG,AS$1)</f>
        <v>0</v>
      </c>
      <c r="AT476" s="2">
        <f>COUNTIFS($B:$B,$B476,$AG:$AG,AT$1)</f>
        <v>1</v>
      </c>
      <c r="AU476" s="2">
        <f>COUNTIFS($B:$B,$B476,$AG:$AG,AU$1)</f>
        <v>0</v>
      </c>
    </row>
    <row r="477" spans="1:47" ht="15" customHeight="1" x14ac:dyDescent="0.35">
      <c r="A477" s="7">
        <f>IF(B476=B477,A476,A476+1)</f>
        <v>154</v>
      </c>
      <c r="B477" s="7" t="s">
        <v>5506</v>
      </c>
      <c r="C477" s="7" t="s">
        <v>5505</v>
      </c>
      <c r="D477" s="7" t="s">
        <v>3044</v>
      </c>
      <c r="E477" s="7" t="s">
        <v>3043</v>
      </c>
      <c r="F477" s="4" t="s">
        <v>7</v>
      </c>
      <c r="G477" s="4" t="s">
        <v>8</v>
      </c>
      <c r="H477" s="4" t="s">
        <v>7</v>
      </c>
      <c r="I477" s="3">
        <v>5</v>
      </c>
      <c r="J477" s="3" t="s">
        <v>2447</v>
      </c>
      <c r="K477" s="3" t="s">
        <v>3266</v>
      </c>
      <c r="L477" s="3" t="s">
        <v>254</v>
      </c>
      <c r="M477" s="3" t="s">
        <v>5508</v>
      </c>
      <c r="N477" s="3" t="s">
        <v>5507</v>
      </c>
      <c r="P477" s="3" t="s">
        <v>669</v>
      </c>
      <c r="Q477" s="3" t="s">
        <v>1475</v>
      </c>
      <c r="R477" s="3" t="s">
        <v>2434</v>
      </c>
      <c r="S477" s="2" t="str">
        <f>IF(P477="심사불필요","-",VLOOKUP(K477,'[1]자격증 backdata'!A:G,7,0))</f>
        <v>-</v>
      </c>
      <c r="T477" s="2" t="str">
        <f>IF(S477="-","-",IF(COUNTIFS(B:B,B477,S:S,"필수")&gt;0,"자격요건충족","확인필요"))</f>
        <v>-</v>
      </c>
      <c r="U477" s="2"/>
      <c r="W477" s="2">
        <f>IF(Q477="4급","심사불필요",VLOOKUP(K477,'[1]자격증 backdata'!A:B,2,0))</f>
        <v>2</v>
      </c>
      <c r="X477" s="3">
        <f>IF(R477="A", MIN(20, SUMIFS(W:W, B:B, B477, R:R, "A")),IF(R477="B", MIN(30, SUMIFS(W:W, B:B, B477, R:R, "B")),"비해당분야"))</f>
        <v>14</v>
      </c>
      <c r="Y477" s="3" t="str">
        <f>IF(R477="C",MIN(30,IF(COUNTIFS(B:B,B477,W:W,"가1")=1,25,IF(COUNTIFS(B:B,B477,W:W,"가1")&gt;=2,30,0))+IF(COUNTIFS(B:B,B477,W:W,"나1")&gt;=4,30,IF(COUNTIFS(B:B,B477,W:W,"나1")=3,26,IF(COUNTIFS(B:B,B477,W:W,"나1")=2,22,IF(COUNTIFS(B:B,B477,W:W,"나1")=1,18,0)))))+MIN(30,IF(COUNTIFS(B:B,B477,W:W,"가2")=1,25,IF(COUNTIFS(B:B,B477,W:W,"가2")&gt;=2,30,0))+IF(COUNTIFS(B:B,B477,W:W,"나2")=3,30,IF(COUNTIFS(B:B,B477,W:W,"나2")=2,25,IF(COUNTIFS(B:B,B477,W:W,"나2")=1,20,0)))),"비해당분야")</f>
        <v>비해당분야</v>
      </c>
      <c r="Z477" s="3" t="str">
        <f>IF(R477="C",VLOOKUP(K477,'[1]자격증 backdata'!A:F,6,0),"비해당분야")</f>
        <v>비해당분야</v>
      </c>
      <c r="AA477" s="3" t="str">
        <f>IF(R477="C",SUMIF(B:B,B477,Z:Z),"비해당분야")</f>
        <v>비해당분야</v>
      </c>
      <c r="AB477" s="3" t="str">
        <f>IF(R477="C",SUM(Y477,AA477),"비해당분야")</f>
        <v>비해당분야</v>
      </c>
      <c r="AC477" s="3">
        <f>IF(R477="C",AB477,X477)</f>
        <v>14</v>
      </c>
      <c r="AD477" s="3">
        <f>VLOOKUP(K477,'[1]자격증 backdata'!A:D,4,0)</f>
        <v>0</v>
      </c>
      <c r="AE477" s="3">
        <f>IF(_xlfn.MAXIFS(AD:AD,B:B,B477)&gt;10,10,_xlfn.MAXIFS(AD:AD,B:B,B477))</f>
        <v>5</v>
      </c>
      <c r="AG477" s="2" t="str">
        <f>VLOOKUP(K477,'[1]자격증 backdata'!A:C,3,0)</f>
        <v>I</v>
      </c>
      <c r="AH477" s="2">
        <f>COUNTIFS($B:$B,$B477,$AG:$AG,AH$1)</f>
        <v>0</v>
      </c>
      <c r="AI477" s="2">
        <f>COUNTIFS($B:$B,$B477,$AG:$AG,AI$1)</f>
        <v>0</v>
      </c>
      <c r="AJ477" s="2">
        <f>COUNTIFS($B:$B,$B477,$AG:$AG,AJ$1)</f>
        <v>0</v>
      </c>
      <c r="AK477" s="2">
        <f>COUNTIFS($B:$B,$B477,$AG:$AG,AK$1)</f>
        <v>0</v>
      </c>
      <c r="AL477" s="2">
        <f>COUNTIFS($B:$B,$B477,$AG:$AG,AL$1)</f>
        <v>0</v>
      </c>
      <c r="AM477" s="2">
        <f>COUNTIFS($B:$B,$B477,$AG:$AG,AM$1)</f>
        <v>0</v>
      </c>
      <c r="AN477" s="2">
        <f>COUNTIFS($B:$B,$B477,$AG:$AG,AN$1)</f>
        <v>0</v>
      </c>
      <c r="AO477" s="2">
        <f>COUNTIFS($B:$B,$B477,$AG:$AG,AO$1)</f>
        <v>0</v>
      </c>
      <c r="AP477" s="2">
        <f>COUNTIFS($B:$B,$B477,$AG:$AG,AP$1)</f>
        <v>1</v>
      </c>
      <c r="AQ477" s="2">
        <f>COUNTIFS($B:$B,$B477,$AG:$AG,AQ$1)</f>
        <v>1</v>
      </c>
      <c r="AR477" s="2">
        <f>COUNTIFS($B:$B,$B477,$AG:$AG,AR$1)</f>
        <v>0</v>
      </c>
      <c r="AS477" s="2">
        <f>COUNTIFS($B:$B,$B477,$AG:$AG,AS$1)</f>
        <v>0</v>
      </c>
      <c r="AT477" s="2">
        <f>COUNTIFS($B:$B,$B477,$AG:$AG,AT$1)</f>
        <v>1</v>
      </c>
      <c r="AU477" s="2">
        <f>COUNTIFS($B:$B,$B477,$AG:$AG,AU$1)</f>
        <v>0</v>
      </c>
    </row>
    <row r="478" spans="1:47" ht="15" customHeight="1" x14ac:dyDescent="0.35">
      <c r="A478" s="7">
        <f>IF(B477=B478,A477,A477+1)</f>
        <v>154</v>
      </c>
      <c r="B478" s="7" t="s">
        <v>5506</v>
      </c>
      <c r="C478" s="7" t="s">
        <v>5505</v>
      </c>
      <c r="D478" s="7" t="s">
        <v>3044</v>
      </c>
      <c r="E478" s="7" t="s">
        <v>3043</v>
      </c>
      <c r="F478" s="4" t="s">
        <v>7</v>
      </c>
      <c r="G478" s="4" t="s">
        <v>8</v>
      </c>
      <c r="H478" s="4" t="s">
        <v>7</v>
      </c>
      <c r="I478" s="3">
        <v>6</v>
      </c>
      <c r="J478" s="3" t="s">
        <v>364</v>
      </c>
      <c r="K478" s="3" t="s">
        <v>3075</v>
      </c>
      <c r="L478" s="3" t="s">
        <v>254</v>
      </c>
      <c r="M478" s="3" t="s">
        <v>5504</v>
      </c>
      <c r="N478" s="3" t="s">
        <v>5344</v>
      </c>
      <c r="P478" s="3" t="s">
        <v>669</v>
      </c>
      <c r="Q478" s="3" t="s">
        <v>1475</v>
      </c>
      <c r="R478" s="3" t="s">
        <v>2434</v>
      </c>
      <c r="S478" s="2" t="str">
        <f>IF(P478="심사불필요","-",VLOOKUP(K478,'[1]자격증 backdata'!A:G,7,0))</f>
        <v>-</v>
      </c>
      <c r="T478" s="2" t="str">
        <f>IF(S478="-","-",IF(COUNTIFS(B:B,B478,S:S,"필수")&gt;0,"자격요건충족","확인필요"))</f>
        <v>-</v>
      </c>
      <c r="U478" s="2"/>
      <c r="W478" s="2">
        <f>IF(Q478="4급","심사불필요",VLOOKUP(K478,'[1]자격증 backdata'!A:B,2,0))</f>
        <v>2</v>
      </c>
      <c r="X478" s="3">
        <f>IF(R478="A", MIN(20, SUMIFS(W:W, B:B, B478, R:R, "A")),IF(R478="B", MIN(30, SUMIFS(W:W, B:B, B478, R:R, "B")),"비해당분야"))</f>
        <v>14</v>
      </c>
      <c r="Y478" s="3" t="str">
        <f>IF(R478="C",MIN(30,IF(COUNTIFS(B:B,B478,W:W,"가1")=1,25,IF(COUNTIFS(B:B,B478,W:W,"가1")&gt;=2,30,0))+IF(COUNTIFS(B:B,B478,W:W,"나1")&gt;=4,30,IF(COUNTIFS(B:B,B478,W:W,"나1")=3,26,IF(COUNTIFS(B:B,B478,W:W,"나1")=2,22,IF(COUNTIFS(B:B,B478,W:W,"나1")=1,18,0)))))+MIN(30,IF(COUNTIFS(B:B,B478,W:W,"가2")=1,25,IF(COUNTIFS(B:B,B478,W:W,"가2")&gt;=2,30,0))+IF(COUNTIFS(B:B,B478,W:W,"나2")=3,30,IF(COUNTIFS(B:B,B478,W:W,"나2")=2,25,IF(COUNTIFS(B:B,B478,W:W,"나2")=1,20,0)))),"비해당분야")</f>
        <v>비해당분야</v>
      </c>
      <c r="Z478" s="3" t="str">
        <f>IF(R478="C",VLOOKUP(K478,'[1]자격증 backdata'!A:F,6,0),"비해당분야")</f>
        <v>비해당분야</v>
      </c>
      <c r="AA478" s="3" t="str">
        <f>IF(R478="C",SUMIF(B:B,B478,Z:Z),"비해당분야")</f>
        <v>비해당분야</v>
      </c>
      <c r="AB478" s="3" t="str">
        <f>IF(R478="C",SUM(Y478,AA478),"비해당분야")</f>
        <v>비해당분야</v>
      </c>
      <c r="AC478" s="3">
        <f>IF(R478="C",AB478,X478)</f>
        <v>14</v>
      </c>
      <c r="AD478" s="3">
        <f>VLOOKUP(K478,'[1]자격증 backdata'!A:D,4,0)</f>
        <v>0</v>
      </c>
      <c r="AE478" s="3">
        <f>IF(_xlfn.MAXIFS(AD:AD,B:B,B478)&gt;10,10,_xlfn.MAXIFS(AD:AD,B:B,B478))</f>
        <v>5</v>
      </c>
      <c r="AG478" s="2" t="str">
        <f>VLOOKUP(K478,'[1]자격증 backdata'!A:C,3,0)</f>
        <v>J</v>
      </c>
      <c r="AH478" s="2">
        <f>COUNTIFS($B:$B,$B478,$AG:$AG,AH$1)</f>
        <v>0</v>
      </c>
      <c r="AI478" s="2">
        <f>COUNTIFS($B:$B,$B478,$AG:$AG,AI$1)</f>
        <v>0</v>
      </c>
      <c r="AJ478" s="2">
        <f>COUNTIFS($B:$B,$B478,$AG:$AG,AJ$1)</f>
        <v>0</v>
      </c>
      <c r="AK478" s="2">
        <f>COUNTIFS($B:$B,$B478,$AG:$AG,AK$1)</f>
        <v>0</v>
      </c>
      <c r="AL478" s="2">
        <f>COUNTIFS($B:$B,$B478,$AG:$AG,AL$1)</f>
        <v>0</v>
      </c>
      <c r="AM478" s="2">
        <f>COUNTIFS($B:$B,$B478,$AG:$AG,AM$1)</f>
        <v>0</v>
      </c>
      <c r="AN478" s="2">
        <f>COUNTIFS($B:$B,$B478,$AG:$AG,AN$1)</f>
        <v>0</v>
      </c>
      <c r="AO478" s="2">
        <f>COUNTIFS($B:$B,$B478,$AG:$AG,AO$1)</f>
        <v>0</v>
      </c>
      <c r="AP478" s="2">
        <f>COUNTIFS($B:$B,$B478,$AG:$AG,AP$1)</f>
        <v>1</v>
      </c>
      <c r="AQ478" s="2">
        <f>COUNTIFS($B:$B,$B478,$AG:$AG,AQ$1)</f>
        <v>1</v>
      </c>
      <c r="AR478" s="2">
        <f>COUNTIFS($B:$B,$B478,$AG:$AG,AR$1)</f>
        <v>0</v>
      </c>
      <c r="AS478" s="2">
        <f>COUNTIFS($B:$B,$B478,$AG:$AG,AS$1)</f>
        <v>0</v>
      </c>
      <c r="AT478" s="2">
        <f>COUNTIFS($B:$B,$B478,$AG:$AG,AT$1)</f>
        <v>1</v>
      </c>
      <c r="AU478" s="2">
        <f>COUNTIFS($B:$B,$B478,$AG:$AG,AU$1)</f>
        <v>0</v>
      </c>
    </row>
    <row r="479" spans="1:47" ht="15" customHeight="1" x14ac:dyDescent="0.35">
      <c r="A479" s="4">
        <f>IF(B478=B479,A478,A478+1)</f>
        <v>155</v>
      </c>
      <c r="B479" s="4" t="s">
        <v>5502</v>
      </c>
      <c r="C479" s="4" t="s">
        <v>5501</v>
      </c>
      <c r="D479" s="4" t="s">
        <v>3044</v>
      </c>
      <c r="E479" s="4" t="s">
        <v>3043</v>
      </c>
      <c r="F479" s="4" t="s">
        <v>7</v>
      </c>
      <c r="G479" s="4" t="s">
        <v>8</v>
      </c>
      <c r="H479" s="4" t="s">
        <v>7</v>
      </c>
      <c r="I479" s="4">
        <v>1</v>
      </c>
      <c r="J479" s="4" t="s">
        <v>106</v>
      </c>
      <c r="K479" s="4" t="s">
        <v>3057</v>
      </c>
      <c r="L479" s="4" t="s">
        <v>55</v>
      </c>
      <c r="M479" s="4" t="s">
        <v>5503</v>
      </c>
      <c r="N479" s="4" t="s">
        <v>4655</v>
      </c>
      <c r="P479" s="4" t="s">
        <v>669</v>
      </c>
      <c r="Q479" s="4" t="s">
        <v>1475</v>
      </c>
      <c r="R479" s="4" t="s">
        <v>2434</v>
      </c>
      <c r="S479" s="5" t="str">
        <f>IF(P479="심사불필요","-",VLOOKUP(K479,'[1]자격증 backdata'!A:G,7,0))</f>
        <v>-</v>
      </c>
      <c r="T479" s="5" t="str">
        <f>IF(S479="-","-",IF(COUNTIFS(B:B,B479,S:S,"필수")&gt;0,"자격요건충족","확인필요"))</f>
        <v>-</v>
      </c>
      <c r="U479" s="5"/>
      <c r="W479" s="5">
        <f>IF(Q479="4급","심사불필요",VLOOKUP(K479,'[1]자격증 backdata'!A:B,2,0))</f>
        <v>4</v>
      </c>
      <c r="X479" s="4">
        <f>IF(R479="A", MIN(20, SUMIFS(W:W, B:B, B479, R:R, "A")),IF(R479="B", MIN(30, SUMIFS(W:W, B:B, B479, R:R, "B")),"비해당분야"))</f>
        <v>8</v>
      </c>
      <c r="Y479" s="4" t="str">
        <f>IF(R479="C",MIN(30,IF(COUNTIFS(B:B,B479,W:W,"가1")=1,25,IF(COUNTIFS(B:B,B479,W:W,"가1")&gt;=2,30,0))+IF(COUNTIFS(B:B,B479,W:W,"나1")&gt;=4,30,IF(COUNTIFS(B:B,B479,W:W,"나1")=3,26,IF(COUNTIFS(B:B,B479,W:W,"나1")=2,22,IF(COUNTIFS(B:B,B479,W:W,"나1")=1,18,0)))))+MIN(30,IF(COUNTIFS(B:B,B479,W:W,"가2")=1,25,IF(COUNTIFS(B:B,B479,W:W,"가2")&gt;=2,30,0))+IF(COUNTIFS(B:B,B479,W:W,"나2")=3,30,IF(COUNTIFS(B:B,B479,W:W,"나2")=2,25,IF(COUNTIFS(B:B,B479,W:W,"나2")=1,20,0)))),"비해당분야")</f>
        <v>비해당분야</v>
      </c>
      <c r="Z479" s="4" t="str">
        <f>IF(R479="C",VLOOKUP(K479,'[1]자격증 backdata'!A:F,6,0),"비해당분야")</f>
        <v>비해당분야</v>
      </c>
      <c r="AA479" s="4" t="str">
        <f>IF(R479="C",SUMIF(B:B,B479,Z:Z),"비해당분야")</f>
        <v>비해당분야</v>
      </c>
      <c r="AB479" s="4" t="str">
        <f>IF(R479="C",SUM(Y479,AA479),"비해당분야")</f>
        <v>비해당분야</v>
      </c>
      <c r="AC479" s="4">
        <f>IF(R479="C",AB479,X479)</f>
        <v>8</v>
      </c>
      <c r="AD479" s="4">
        <f>VLOOKUP(K479,'[1]자격증 backdata'!A:D,4,0)</f>
        <v>0</v>
      </c>
      <c r="AE479" s="4">
        <f>IF(_xlfn.MAXIFS(AD:AD,B:B,B479)&gt;10,10,_xlfn.MAXIFS(AD:AD,B:B,B479))</f>
        <v>0</v>
      </c>
      <c r="AG479" s="5" t="str">
        <f>VLOOKUP(K479,'[1]자격증 backdata'!A:C,3,0)</f>
        <v>M</v>
      </c>
      <c r="AH479" s="5">
        <f>COUNTIFS($B:$B,$B479,$AG:$AG,AH$1)</f>
        <v>0</v>
      </c>
      <c r="AI479" s="5">
        <f>COUNTIFS($B:$B,$B479,$AG:$AG,AI$1)</f>
        <v>0</v>
      </c>
      <c r="AJ479" s="5">
        <f>COUNTIFS($B:$B,$B479,$AG:$AG,AJ$1)</f>
        <v>0</v>
      </c>
      <c r="AK479" s="5">
        <f>COUNTIFS($B:$B,$B479,$AG:$AG,AK$1)</f>
        <v>0</v>
      </c>
      <c r="AL479" s="5">
        <f>COUNTIFS($B:$B,$B479,$AG:$AG,AL$1)</f>
        <v>0</v>
      </c>
      <c r="AM479" s="5">
        <f>COUNTIFS($B:$B,$B479,$AG:$AG,AM$1)</f>
        <v>0</v>
      </c>
      <c r="AN479" s="5">
        <f>COUNTIFS($B:$B,$B479,$AG:$AG,AN$1)</f>
        <v>1</v>
      </c>
      <c r="AO479" s="5">
        <f>COUNTIFS($B:$B,$B479,$AG:$AG,AO$1)</f>
        <v>0</v>
      </c>
      <c r="AP479" s="5">
        <f>COUNTIFS($B:$B,$B479,$AG:$AG,AP$1)</f>
        <v>0</v>
      </c>
      <c r="AQ479" s="5">
        <f>COUNTIFS($B:$B,$B479,$AG:$AG,AQ$1)</f>
        <v>0</v>
      </c>
      <c r="AR479" s="5">
        <f>COUNTIFS($B:$B,$B479,$AG:$AG,AR$1)</f>
        <v>0</v>
      </c>
      <c r="AS479" s="5">
        <f>COUNTIFS($B:$B,$B479,$AG:$AG,AS$1)</f>
        <v>0</v>
      </c>
      <c r="AT479" s="5">
        <f>COUNTIFS($B:$B,$B479,$AG:$AG,AT$1)</f>
        <v>1</v>
      </c>
      <c r="AU479" s="5">
        <f>COUNTIFS($B:$B,$B479,$AG:$AG,AU$1)</f>
        <v>0</v>
      </c>
    </row>
    <row r="480" spans="1:47" ht="15" customHeight="1" x14ac:dyDescent="0.35">
      <c r="A480" s="6">
        <f>IF(B479=B480,A479,A479+1)</f>
        <v>155</v>
      </c>
      <c r="B480" s="6" t="s">
        <v>5502</v>
      </c>
      <c r="C480" s="6" t="s">
        <v>5501</v>
      </c>
      <c r="D480" s="6" t="s">
        <v>3044</v>
      </c>
      <c r="E480" s="6" t="s">
        <v>3043</v>
      </c>
      <c r="F480" s="4" t="s">
        <v>7</v>
      </c>
      <c r="G480" s="4" t="s">
        <v>8</v>
      </c>
      <c r="H480" s="4" t="s">
        <v>7</v>
      </c>
      <c r="I480" s="4">
        <v>2</v>
      </c>
      <c r="J480" s="4" t="s">
        <v>633</v>
      </c>
      <c r="K480" s="4" t="s">
        <v>3118</v>
      </c>
      <c r="L480" s="4" t="s">
        <v>55</v>
      </c>
      <c r="M480" s="4" t="s">
        <v>5500</v>
      </c>
      <c r="N480" s="4" t="s">
        <v>538</v>
      </c>
      <c r="P480" s="4" t="s">
        <v>669</v>
      </c>
      <c r="Q480" s="4" t="s">
        <v>1475</v>
      </c>
      <c r="R480" s="4" t="s">
        <v>2434</v>
      </c>
      <c r="S480" s="5" t="str">
        <f>IF(P480="심사불필요","-",VLOOKUP(K480,'[1]자격증 backdata'!A:G,7,0))</f>
        <v>-</v>
      </c>
      <c r="T480" s="5" t="str">
        <f>IF(S480="-","-",IF(COUNTIFS(B:B,B480,S:S,"필수")&gt;0,"자격요건충족","확인필요"))</f>
        <v>-</v>
      </c>
      <c r="U480" s="5"/>
      <c r="W480" s="5">
        <f>IF(Q480="4급","심사불필요",VLOOKUP(K480,'[1]자격증 backdata'!A:B,2,0))</f>
        <v>4</v>
      </c>
      <c r="X480" s="4">
        <f>IF(R480="A", MIN(20, SUMIFS(W:W, B:B, B480, R:R, "A")),IF(R480="B", MIN(30, SUMIFS(W:W, B:B, B480, R:R, "B")),"비해당분야"))</f>
        <v>8</v>
      </c>
      <c r="Y480" s="4" t="str">
        <f>IF(R480="C",MIN(30,IF(COUNTIFS(B:B,B480,W:W,"가1")=1,25,IF(COUNTIFS(B:B,B480,W:W,"가1")&gt;=2,30,0))+IF(COUNTIFS(B:B,B480,W:W,"나1")&gt;=4,30,IF(COUNTIFS(B:B,B480,W:W,"나1")=3,26,IF(COUNTIFS(B:B,B480,W:W,"나1")=2,22,IF(COUNTIFS(B:B,B480,W:W,"나1")=1,18,0)))))+MIN(30,IF(COUNTIFS(B:B,B480,W:W,"가2")=1,25,IF(COUNTIFS(B:B,B480,W:W,"가2")&gt;=2,30,0))+IF(COUNTIFS(B:B,B480,W:W,"나2")=3,30,IF(COUNTIFS(B:B,B480,W:W,"나2")=2,25,IF(COUNTIFS(B:B,B480,W:W,"나2")=1,20,0)))),"비해당분야")</f>
        <v>비해당분야</v>
      </c>
      <c r="Z480" s="4" t="str">
        <f>IF(R480="C",VLOOKUP(K480,'[1]자격증 backdata'!A:F,6,0),"비해당분야")</f>
        <v>비해당분야</v>
      </c>
      <c r="AA480" s="4" t="str">
        <f>IF(R480="C",SUMIF(B:B,B480,Z:Z),"비해당분야")</f>
        <v>비해당분야</v>
      </c>
      <c r="AB480" s="4" t="str">
        <f>IF(R480="C",SUM(Y480,AA480),"비해당분야")</f>
        <v>비해당분야</v>
      </c>
      <c r="AC480" s="4">
        <f>IF(R480="C",AB480,X480)</f>
        <v>8</v>
      </c>
      <c r="AD480" s="4">
        <f>VLOOKUP(K480,'[1]자격증 backdata'!A:D,4,0)</f>
        <v>0</v>
      </c>
      <c r="AE480" s="4">
        <f>IF(_xlfn.MAXIFS(AD:AD,B:B,B480)&gt;10,10,_xlfn.MAXIFS(AD:AD,B:B,B480))</f>
        <v>0</v>
      </c>
      <c r="AG480" s="5" t="str">
        <f>VLOOKUP(K480,'[1]자격증 backdata'!A:C,3,0)</f>
        <v>G</v>
      </c>
      <c r="AH480" s="5">
        <f>COUNTIFS($B:$B,$B480,$AG:$AG,AH$1)</f>
        <v>0</v>
      </c>
      <c r="AI480" s="5">
        <f>COUNTIFS($B:$B,$B480,$AG:$AG,AI$1)</f>
        <v>0</v>
      </c>
      <c r="AJ480" s="5">
        <f>COUNTIFS($B:$B,$B480,$AG:$AG,AJ$1)</f>
        <v>0</v>
      </c>
      <c r="AK480" s="5">
        <f>COUNTIFS($B:$B,$B480,$AG:$AG,AK$1)</f>
        <v>0</v>
      </c>
      <c r="AL480" s="5">
        <f>COUNTIFS($B:$B,$B480,$AG:$AG,AL$1)</f>
        <v>0</v>
      </c>
      <c r="AM480" s="5">
        <f>COUNTIFS($B:$B,$B480,$AG:$AG,AM$1)</f>
        <v>0</v>
      </c>
      <c r="AN480" s="5">
        <f>COUNTIFS($B:$B,$B480,$AG:$AG,AN$1)</f>
        <v>1</v>
      </c>
      <c r="AO480" s="5">
        <f>COUNTIFS($B:$B,$B480,$AG:$AG,AO$1)</f>
        <v>0</v>
      </c>
      <c r="AP480" s="5">
        <f>COUNTIFS($B:$B,$B480,$AG:$AG,AP$1)</f>
        <v>0</v>
      </c>
      <c r="AQ480" s="5">
        <f>COUNTIFS($B:$B,$B480,$AG:$AG,AQ$1)</f>
        <v>0</v>
      </c>
      <c r="AR480" s="5">
        <f>COUNTIFS($B:$B,$B480,$AG:$AG,AR$1)</f>
        <v>0</v>
      </c>
      <c r="AS480" s="5">
        <f>COUNTIFS($B:$B,$B480,$AG:$AG,AS$1)</f>
        <v>0</v>
      </c>
      <c r="AT480" s="5">
        <f>COUNTIFS($B:$B,$B480,$AG:$AG,AT$1)</f>
        <v>1</v>
      </c>
      <c r="AU480" s="5">
        <f>COUNTIFS($B:$B,$B480,$AG:$AG,AU$1)</f>
        <v>0</v>
      </c>
    </row>
    <row r="481" spans="1:47" ht="15" customHeight="1" x14ac:dyDescent="0.35">
      <c r="A481" s="3">
        <f>IF(B480=B481,A480,A480+1)</f>
        <v>156</v>
      </c>
      <c r="B481" s="3" t="s">
        <v>5496</v>
      </c>
      <c r="C481" s="3" t="s">
        <v>5495</v>
      </c>
      <c r="D481" s="3" t="s">
        <v>3044</v>
      </c>
      <c r="E481" s="3" t="s">
        <v>3043</v>
      </c>
      <c r="F481" s="4" t="s">
        <v>7</v>
      </c>
      <c r="G481" s="4" t="s">
        <v>8</v>
      </c>
      <c r="H481" s="4" t="s">
        <v>7</v>
      </c>
      <c r="I481" s="3">
        <v>1</v>
      </c>
      <c r="J481" s="3" t="s">
        <v>6</v>
      </c>
      <c r="K481" s="3" t="s">
        <v>3332</v>
      </c>
      <c r="L481" s="3" t="s">
        <v>4</v>
      </c>
      <c r="M481" s="3" t="s">
        <v>5499</v>
      </c>
      <c r="N481" s="3" t="s">
        <v>191</v>
      </c>
      <c r="P481" s="3" t="s">
        <v>669</v>
      </c>
      <c r="Q481" s="3" t="s">
        <v>1475</v>
      </c>
      <c r="R481" s="3" t="s">
        <v>2434</v>
      </c>
      <c r="S481" s="2" t="str">
        <f>IF(P481="심사불필요","-",VLOOKUP(K481,'[1]자격증 backdata'!A:G,7,0))</f>
        <v>-</v>
      </c>
      <c r="T481" s="2" t="str">
        <f>IF(S481="-","-",IF(COUNTIFS(B:B,B481,S:S,"필수")&gt;0,"자격요건충족","확인필요"))</f>
        <v>-</v>
      </c>
      <c r="U481" s="2"/>
      <c r="W481" s="2">
        <f>IF(Q481="4급","심사불필요",VLOOKUP(K481,'[1]자격증 backdata'!A:B,2,0))</f>
        <v>4</v>
      </c>
      <c r="X481" s="3">
        <f>IF(R481="A", MIN(20, SUMIFS(W:W, B:B, B481, R:R, "A")),IF(R481="B", MIN(30, SUMIFS(W:W, B:B, B481, R:R, "B")),"비해당분야"))</f>
        <v>6</v>
      </c>
      <c r="Y481" s="3" t="str">
        <f>IF(R481="C",MIN(30,IF(COUNTIFS(B:B,B481,W:W,"가1")=1,25,IF(COUNTIFS(B:B,B481,W:W,"가1")&gt;=2,30,0))+IF(COUNTIFS(B:B,B481,W:W,"나1")&gt;=4,30,IF(COUNTIFS(B:B,B481,W:W,"나1")=3,26,IF(COUNTIFS(B:B,B481,W:W,"나1")=2,22,IF(COUNTIFS(B:B,B481,W:W,"나1")=1,18,0)))))+MIN(30,IF(COUNTIFS(B:B,B481,W:W,"가2")=1,25,IF(COUNTIFS(B:B,B481,W:W,"가2")&gt;=2,30,0))+IF(COUNTIFS(B:B,B481,W:W,"나2")=3,30,IF(COUNTIFS(B:B,B481,W:W,"나2")=2,25,IF(COUNTIFS(B:B,B481,W:W,"나2")=1,20,0)))),"비해당분야")</f>
        <v>비해당분야</v>
      </c>
      <c r="Z481" s="3" t="str">
        <f>IF(R481="C",VLOOKUP(K481,'[1]자격증 backdata'!A:F,6,0),"비해당분야")</f>
        <v>비해당분야</v>
      </c>
      <c r="AA481" s="3" t="str">
        <f>IF(R481="C",SUMIF(B:B,B481,Z:Z),"비해당분야")</f>
        <v>비해당분야</v>
      </c>
      <c r="AB481" s="3" t="str">
        <f>IF(R481="C",SUM(Y481,AA481),"비해당분야")</f>
        <v>비해당분야</v>
      </c>
      <c r="AC481" s="3">
        <f>IF(R481="C",AB481,X481)</f>
        <v>6</v>
      </c>
      <c r="AD481" s="3">
        <f>VLOOKUP(K481,'[1]자격증 backdata'!A:D,4,0)</f>
        <v>0</v>
      </c>
      <c r="AE481" s="3">
        <f>IF(_xlfn.MAXIFS(AD:AD,B:B,B481)&gt;10,10,_xlfn.MAXIFS(AD:AD,B:B,B481))</f>
        <v>5</v>
      </c>
      <c r="AG481" s="2" t="str">
        <f>VLOOKUP(K481,'[1]자격증 backdata'!A:C,3,0)</f>
        <v>K</v>
      </c>
      <c r="AH481" s="2">
        <f>COUNTIFS($B:$B,$B481,$AG:$AG,AH$1)</f>
        <v>0</v>
      </c>
      <c r="AI481" s="2">
        <f>COUNTIFS($B:$B,$B481,$AG:$AG,AI$1)</f>
        <v>0</v>
      </c>
      <c r="AJ481" s="2">
        <f>COUNTIFS($B:$B,$B481,$AG:$AG,AJ$1)</f>
        <v>0</v>
      </c>
      <c r="AK481" s="2">
        <f>COUNTIFS($B:$B,$B481,$AG:$AG,AK$1)</f>
        <v>0</v>
      </c>
      <c r="AL481" s="2">
        <f>COUNTIFS($B:$B,$B481,$AG:$AG,AL$1)</f>
        <v>0</v>
      </c>
      <c r="AM481" s="2">
        <f>COUNTIFS($B:$B,$B481,$AG:$AG,AM$1)</f>
        <v>0</v>
      </c>
      <c r="AN481" s="2">
        <f>COUNTIFS($B:$B,$B481,$AG:$AG,AN$1)</f>
        <v>0</v>
      </c>
      <c r="AO481" s="2">
        <f>COUNTIFS($B:$B,$B481,$AG:$AG,AO$1)</f>
        <v>0</v>
      </c>
      <c r="AP481" s="2">
        <f>COUNTIFS($B:$B,$B481,$AG:$AG,AP$1)</f>
        <v>0</v>
      </c>
      <c r="AQ481" s="2">
        <f>COUNTIFS($B:$B,$B481,$AG:$AG,AQ$1)</f>
        <v>0</v>
      </c>
      <c r="AR481" s="2">
        <f>COUNTIFS($B:$B,$B481,$AG:$AG,AR$1)</f>
        <v>1</v>
      </c>
      <c r="AS481" s="2">
        <f>COUNTIFS($B:$B,$B481,$AG:$AG,AS$1)</f>
        <v>0</v>
      </c>
      <c r="AT481" s="2">
        <f>COUNTIFS($B:$B,$B481,$AG:$AG,AT$1)</f>
        <v>1</v>
      </c>
      <c r="AU481" s="2">
        <f>COUNTIFS($B:$B,$B481,$AG:$AG,AU$1)</f>
        <v>0</v>
      </c>
    </row>
    <row r="482" spans="1:47" ht="15" customHeight="1" x14ac:dyDescent="0.35">
      <c r="A482" s="7">
        <f>IF(B481=B482,A481,A481+1)</f>
        <v>156</v>
      </c>
      <c r="B482" s="7" t="s">
        <v>5496</v>
      </c>
      <c r="C482" s="7" t="s">
        <v>5495</v>
      </c>
      <c r="D482" s="7" t="s">
        <v>3044</v>
      </c>
      <c r="E482" s="7" t="s">
        <v>3043</v>
      </c>
      <c r="F482" s="4" t="s">
        <v>7</v>
      </c>
      <c r="G482" s="4" t="s">
        <v>8</v>
      </c>
      <c r="H482" s="4" t="s">
        <v>7</v>
      </c>
      <c r="I482" s="3">
        <v>2</v>
      </c>
      <c r="J482" s="3" t="s">
        <v>57</v>
      </c>
      <c r="K482" s="3" t="s">
        <v>3089</v>
      </c>
      <c r="L482" s="3" t="s">
        <v>55</v>
      </c>
      <c r="M482" s="3" t="s">
        <v>5498</v>
      </c>
      <c r="N482" s="3" t="s">
        <v>5497</v>
      </c>
      <c r="P482" s="3" t="s">
        <v>669</v>
      </c>
      <c r="Q482" s="3" t="s">
        <v>1475</v>
      </c>
      <c r="R482" s="3" t="s">
        <v>2434</v>
      </c>
      <c r="S482" s="2" t="str">
        <f>IF(P482="심사불필요","-",VLOOKUP(K482,'[1]자격증 backdata'!A:G,7,0))</f>
        <v>-</v>
      </c>
      <c r="T482" s="2" t="str">
        <f>IF(S482="-","-",IF(COUNTIFS(B:B,B482,S:S,"필수")&gt;0,"자격요건충족","확인필요"))</f>
        <v>-</v>
      </c>
      <c r="U482" s="2"/>
      <c r="W482" s="2">
        <f>IF(Q482="4급","심사불필요",VLOOKUP(K482,'[1]자격증 backdata'!A:B,2,0))</f>
        <v>2</v>
      </c>
      <c r="X482" s="3">
        <f>IF(R482="A", MIN(20, SUMIFS(W:W, B:B, B482, R:R, "A")),IF(R482="B", MIN(30, SUMIFS(W:W, B:B, B482, R:R, "B")),"비해당분야"))</f>
        <v>6</v>
      </c>
      <c r="Y482" s="3" t="str">
        <f>IF(R482="C",MIN(30,IF(COUNTIFS(B:B,B482,W:W,"가1")=1,25,IF(COUNTIFS(B:B,B482,W:W,"가1")&gt;=2,30,0))+IF(COUNTIFS(B:B,B482,W:W,"나1")&gt;=4,30,IF(COUNTIFS(B:B,B482,W:W,"나1")=3,26,IF(COUNTIFS(B:B,B482,W:W,"나1")=2,22,IF(COUNTIFS(B:B,B482,W:W,"나1")=1,18,0)))))+MIN(30,IF(COUNTIFS(B:B,B482,W:W,"가2")=1,25,IF(COUNTIFS(B:B,B482,W:W,"가2")&gt;=2,30,0))+IF(COUNTIFS(B:B,B482,W:W,"나2")=3,30,IF(COUNTIFS(B:B,B482,W:W,"나2")=2,25,IF(COUNTIFS(B:B,B482,W:W,"나2")=1,20,0)))),"비해당분야")</f>
        <v>비해당분야</v>
      </c>
      <c r="Z482" s="3" t="str">
        <f>IF(R482="C",VLOOKUP(K482,'[1]자격증 backdata'!A:F,6,0),"비해당분야")</f>
        <v>비해당분야</v>
      </c>
      <c r="AA482" s="3" t="str">
        <f>IF(R482="C",SUMIF(B:B,B482,Z:Z),"비해당분야")</f>
        <v>비해당분야</v>
      </c>
      <c r="AB482" s="3" t="str">
        <f>IF(R482="C",SUM(Y482,AA482),"비해당분야")</f>
        <v>비해당분야</v>
      </c>
      <c r="AC482" s="3">
        <f>IF(R482="C",AB482,X482)</f>
        <v>6</v>
      </c>
      <c r="AD482" s="3">
        <f>VLOOKUP(K482,'[1]자격증 backdata'!A:D,4,0)</f>
        <v>0</v>
      </c>
      <c r="AE482" s="3">
        <f>IF(_xlfn.MAXIFS(AD:AD,B:B,B482)&gt;10,10,_xlfn.MAXIFS(AD:AD,B:B,B482))</f>
        <v>5</v>
      </c>
      <c r="AG482" s="2" t="str">
        <f>VLOOKUP(K482,'[1]자격증 backdata'!A:C,3,0)</f>
        <v>M</v>
      </c>
      <c r="AH482" s="2">
        <f>COUNTIFS($B:$B,$B482,$AG:$AG,AH$1)</f>
        <v>0</v>
      </c>
      <c r="AI482" s="2">
        <f>COUNTIFS($B:$B,$B482,$AG:$AG,AI$1)</f>
        <v>0</v>
      </c>
      <c r="AJ482" s="2">
        <f>COUNTIFS($B:$B,$B482,$AG:$AG,AJ$1)</f>
        <v>0</v>
      </c>
      <c r="AK482" s="2">
        <f>COUNTIFS($B:$B,$B482,$AG:$AG,AK$1)</f>
        <v>0</v>
      </c>
      <c r="AL482" s="2">
        <f>COUNTIFS($B:$B,$B482,$AG:$AG,AL$1)</f>
        <v>0</v>
      </c>
      <c r="AM482" s="2">
        <f>COUNTIFS($B:$B,$B482,$AG:$AG,AM$1)</f>
        <v>0</v>
      </c>
      <c r="AN482" s="2">
        <f>COUNTIFS($B:$B,$B482,$AG:$AG,AN$1)</f>
        <v>0</v>
      </c>
      <c r="AO482" s="2">
        <f>COUNTIFS($B:$B,$B482,$AG:$AG,AO$1)</f>
        <v>0</v>
      </c>
      <c r="AP482" s="2">
        <f>COUNTIFS($B:$B,$B482,$AG:$AG,AP$1)</f>
        <v>0</v>
      </c>
      <c r="AQ482" s="2">
        <f>COUNTIFS($B:$B,$B482,$AG:$AG,AQ$1)</f>
        <v>0</v>
      </c>
      <c r="AR482" s="2">
        <f>COUNTIFS($B:$B,$B482,$AG:$AG,AR$1)</f>
        <v>1</v>
      </c>
      <c r="AS482" s="2">
        <f>COUNTIFS($B:$B,$B482,$AG:$AG,AS$1)</f>
        <v>0</v>
      </c>
      <c r="AT482" s="2">
        <f>COUNTIFS($B:$B,$B482,$AG:$AG,AT$1)</f>
        <v>1</v>
      </c>
      <c r="AU482" s="2">
        <f>COUNTIFS($B:$B,$B482,$AG:$AG,AU$1)</f>
        <v>0</v>
      </c>
    </row>
    <row r="483" spans="1:47" ht="15" customHeight="1" x14ac:dyDescent="0.35">
      <c r="A483" s="7">
        <f>IF(B482=B483,A482,A482+1)</f>
        <v>156</v>
      </c>
      <c r="B483" s="7" t="s">
        <v>5496</v>
      </c>
      <c r="C483" s="7" t="s">
        <v>5495</v>
      </c>
      <c r="D483" s="7" t="s">
        <v>3044</v>
      </c>
      <c r="E483" s="7" t="s">
        <v>3043</v>
      </c>
      <c r="F483" s="4" t="s">
        <v>7</v>
      </c>
      <c r="G483" s="4" t="s">
        <v>8</v>
      </c>
      <c r="H483" s="4" t="s">
        <v>7</v>
      </c>
      <c r="I483" s="3">
        <v>3</v>
      </c>
      <c r="J483" s="3" t="s">
        <v>69</v>
      </c>
      <c r="K483" s="3" t="s">
        <v>3065</v>
      </c>
      <c r="L483" s="3" t="s">
        <v>36</v>
      </c>
      <c r="M483" s="3" t="s">
        <v>5494</v>
      </c>
      <c r="N483" s="3" t="s">
        <v>1693</v>
      </c>
      <c r="P483" s="3" t="s">
        <v>669</v>
      </c>
      <c r="Q483" s="3" t="s">
        <v>1475</v>
      </c>
      <c r="R483" s="3" t="s">
        <v>2434</v>
      </c>
      <c r="S483" s="2" t="str">
        <f>IF(P483="심사불필요","-",VLOOKUP(K483,'[1]자격증 backdata'!A:G,7,0))</f>
        <v>-</v>
      </c>
      <c r="T483" s="2" t="str">
        <f>IF(S483="-","-",IF(COUNTIFS(B:B,B483,S:S,"필수")&gt;0,"자격요건충족","확인필요"))</f>
        <v>-</v>
      </c>
      <c r="U483" s="2"/>
      <c r="W483" s="2">
        <f>IF(Q483="4급","심사불필요",VLOOKUP(K483,'[1]자격증 backdata'!A:B,2,0))</f>
        <v>0</v>
      </c>
      <c r="X483" s="3">
        <f>IF(R483="A", MIN(20, SUMIFS(W:W, B:B, B483, R:R, "A")),IF(R483="B", MIN(30, SUMIFS(W:W, B:B, B483, R:R, "B")),"비해당분야"))</f>
        <v>6</v>
      </c>
      <c r="Y483" s="3" t="str">
        <f>IF(R483="C",MIN(30,IF(COUNTIFS(B:B,B483,W:W,"가1")=1,25,IF(COUNTIFS(B:B,B483,W:W,"가1")&gt;=2,30,0))+IF(COUNTIFS(B:B,B483,W:W,"나1")&gt;=4,30,IF(COUNTIFS(B:B,B483,W:W,"나1")=3,26,IF(COUNTIFS(B:B,B483,W:W,"나1")=2,22,IF(COUNTIFS(B:B,B483,W:W,"나1")=1,18,0)))))+MIN(30,IF(COUNTIFS(B:B,B483,W:W,"가2")=1,25,IF(COUNTIFS(B:B,B483,W:W,"가2")&gt;=2,30,0))+IF(COUNTIFS(B:B,B483,W:W,"나2")=3,30,IF(COUNTIFS(B:B,B483,W:W,"나2")=2,25,IF(COUNTIFS(B:B,B483,W:W,"나2")=1,20,0)))),"비해당분야")</f>
        <v>비해당분야</v>
      </c>
      <c r="Z483" s="3" t="str">
        <f>IF(R483="C",VLOOKUP(K483,'[1]자격증 backdata'!A:F,6,0),"비해당분야")</f>
        <v>비해당분야</v>
      </c>
      <c r="AA483" s="3" t="str">
        <f>IF(R483="C",SUMIF(B:B,B483,Z:Z),"비해당분야")</f>
        <v>비해당분야</v>
      </c>
      <c r="AB483" s="3" t="str">
        <f>IF(R483="C",SUM(Y483,AA483),"비해당분야")</f>
        <v>비해당분야</v>
      </c>
      <c r="AC483" s="3">
        <f>IF(R483="C",AB483,X483)</f>
        <v>6</v>
      </c>
      <c r="AD483" s="3">
        <f>VLOOKUP(K483,'[1]자격증 backdata'!A:D,4,0)</f>
        <v>5</v>
      </c>
      <c r="AE483" s="3">
        <f>IF(_xlfn.MAXIFS(AD:AD,B:B,B483)&gt;10,10,_xlfn.MAXIFS(AD:AD,B:B,B483))</f>
        <v>5</v>
      </c>
      <c r="AG483" s="2">
        <f>VLOOKUP(K483,'[1]자격증 backdata'!A:C,3,0)</f>
        <v>0</v>
      </c>
      <c r="AH483" s="2">
        <f>COUNTIFS($B:$B,$B483,$AG:$AG,AH$1)</f>
        <v>0</v>
      </c>
      <c r="AI483" s="2">
        <f>COUNTIFS($B:$B,$B483,$AG:$AG,AI$1)</f>
        <v>0</v>
      </c>
      <c r="AJ483" s="2">
        <f>COUNTIFS($B:$B,$B483,$AG:$AG,AJ$1)</f>
        <v>0</v>
      </c>
      <c r="AK483" s="2">
        <f>COUNTIFS($B:$B,$B483,$AG:$AG,AK$1)</f>
        <v>0</v>
      </c>
      <c r="AL483" s="2">
        <f>COUNTIFS($B:$B,$B483,$AG:$AG,AL$1)</f>
        <v>0</v>
      </c>
      <c r="AM483" s="2">
        <f>COUNTIFS($B:$B,$B483,$AG:$AG,AM$1)</f>
        <v>0</v>
      </c>
      <c r="AN483" s="2">
        <f>COUNTIFS($B:$B,$B483,$AG:$AG,AN$1)</f>
        <v>0</v>
      </c>
      <c r="AO483" s="2">
        <f>COUNTIFS($B:$B,$B483,$AG:$AG,AO$1)</f>
        <v>0</v>
      </c>
      <c r="AP483" s="2">
        <f>COUNTIFS($B:$B,$B483,$AG:$AG,AP$1)</f>
        <v>0</v>
      </c>
      <c r="AQ483" s="2">
        <f>COUNTIFS($B:$B,$B483,$AG:$AG,AQ$1)</f>
        <v>0</v>
      </c>
      <c r="AR483" s="2">
        <f>COUNTIFS($B:$B,$B483,$AG:$AG,AR$1)</f>
        <v>1</v>
      </c>
      <c r="AS483" s="2">
        <f>COUNTIFS($B:$B,$B483,$AG:$AG,AS$1)</f>
        <v>0</v>
      </c>
      <c r="AT483" s="2">
        <f>COUNTIFS($B:$B,$B483,$AG:$AG,AT$1)</f>
        <v>1</v>
      </c>
      <c r="AU483" s="2">
        <f>COUNTIFS($B:$B,$B483,$AG:$AG,AU$1)</f>
        <v>0</v>
      </c>
    </row>
    <row r="484" spans="1:47" ht="15" customHeight="1" x14ac:dyDescent="0.35">
      <c r="A484" s="4">
        <f>IF(B483=B484,A483,A483+1)</f>
        <v>157</v>
      </c>
      <c r="B484" s="4" t="s">
        <v>5493</v>
      </c>
      <c r="C484" s="4" t="s">
        <v>5492</v>
      </c>
      <c r="D484" s="4" t="s">
        <v>3044</v>
      </c>
      <c r="E484" s="4" t="s">
        <v>3043</v>
      </c>
      <c r="F484" s="4" t="s">
        <v>7</v>
      </c>
      <c r="G484" s="4" t="s">
        <v>8</v>
      </c>
      <c r="H484" s="4" t="s">
        <v>7</v>
      </c>
      <c r="I484" s="4">
        <v>1</v>
      </c>
      <c r="J484" s="4" t="s">
        <v>1655</v>
      </c>
      <c r="K484" s="4" t="s">
        <v>3457</v>
      </c>
      <c r="L484" s="4" t="s">
        <v>4</v>
      </c>
      <c r="M484" s="4" t="s">
        <v>5491</v>
      </c>
      <c r="N484" s="4" t="s">
        <v>5490</v>
      </c>
      <c r="P484" s="4" t="s">
        <v>669</v>
      </c>
      <c r="Q484" s="4" t="s">
        <v>1475</v>
      </c>
      <c r="R484" s="4" t="s">
        <v>2434</v>
      </c>
      <c r="S484" s="5" t="str">
        <f>IF(P484="심사불필요","-",VLOOKUP(K484,'[1]자격증 backdata'!A:G,7,0))</f>
        <v>-</v>
      </c>
      <c r="T484" s="5" t="str">
        <f>IF(S484="-","-",IF(COUNTIFS(B:B,B484,S:S,"필수")&gt;0,"자격요건충족","확인필요"))</f>
        <v>-</v>
      </c>
      <c r="U484" s="5"/>
      <c r="W484" s="5">
        <f>IF(Q484="4급","심사불필요",VLOOKUP(K484,'[1]자격증 backdata'!A:B,2,0))</f>
        <v>4</v>
      </c>
      <c r="X484" s="4">
        <f>IF(R484="A", MIN(20, SUMIFS(W:W, B:B, B484, R:R, "A")),IF(R484="B", MIN(30, SUMIFS(W:W, B:B, B484, R:R, "B")),"비해당분야"))</f>
        <v>4</v>
      </c>
      <c r="Y484" s="4" t="str">
        <f>IF(R484="C",MIN(30,IF(COUNTIFS(B:B,B484,W:W,"가1")=1,25,IF(COUNTIFS(B:B,B484,W:W,"가1")&gt;=2,30,0))+IF(COUNTIFS(B:B,B484,W:W,"나1")&gt;=4,30,IF(COUNTIFS(B:B,B484,W:W,"나1")=3,26,IF(COUNTIFS(B:B,B484,W:W,"나1")=2,22,IF(COUNTIFS(B:B,B484,W:W,"나1")=1,18,0)))))+MIN(30,IF(COUNTIFS(B:B,B484,W:W,"가2")=1,25,IF(COUNTIFS(B:B,B484,W:W,"가2")&gt;=2,30,0))+IF(COUNTIFS(B:B,B484,W:W,"나2")=3,30,IF(COUNTIFS(B:B,B484,W:W,"나2")=2,25,IF(COUNTIFS(B:B,B484,W:W,"나2")=1,20,0)))),"비해당분야")</f>
        <v>비해당분야</v>
      </c>
      <c r="Z484" s="4" t="str">
        <f>IF(R484="C",VLOOKUP(K484,'[1]자격증 backdata'!A:F,6,0),"비해당분야")</f>
        <v>비해당분야</v>
      </c>
      <c r="AA484" s="4" t="str">
        <f>IF(R484="C",SUMIF(B:B,B484,Z:Z),"비해당분야")</f>
        <v>비해당분야</v>
      </c>
      <c r="AB484" s="4" t="str">
        <f>IF(R484="C",SUM(Y484,AA484),"비해당분야")</f>
        <v>비해당분야</v>
      </c>
      <c r="AC484" s="4">
        <f>IF(R484="C",AB484,X484)</f>
        <v>4</v>
      </c>
      <c r="AD484" s="4">
        <f>VLOOKUP(K484,'[1]자격증 backdata'!A:D,4,0)</f>
        <v>0</v>
      </c>
      <c r="AE484" s="4">
        <f>IF(_xlfn.MAXIFS(AD:AD,B:B,B484)&gt;10,10,_xlfn.MAXIFS(AD:AD,B:B,B484))</f>
        <v>0</v>
      </c>
      <c r="AG484" s="5" t="str">
        <f>VLOOKUP(K484,'[1]자격증 backdata'!A:C,3,0)</f>
        <v>F</v>
      </c>
      <c r="AH484" s="5">
        <f>COUNTIFS($B:$B,$B484,$AG:$AG,AH$1)</f>
        <v>0</v>
      </c>
      <c r="AI484" s="5">
        <f>COUNTIFS($B:$B,$B484,$AG:$AG,AI$1)</f>
        <v>0</v>
      </c>
      <c r="AJ484" s="5">
        <f>COUNTIFS($B:$B,$B484,$AG:$AG,AJ$1)</f>
        <v>0</v>
      </c>
      <c r="AK484" s="5">
        <f>COUNTIFS($B:$B,$B484,$AG:$AG,AK$1)</f>
        <v>0</v>
      </c>
      <c r="AL484" s="5">
        <f>COUNTIFS($B:$B,$B484,$AG:$AG,AL$1)</f>
        <v>0</v>
      </c>
      <c r="AM484" s="5">
        <f>COUNTIFS($B:$B,$B484,$AG:$AG,AM$1)</f>
        <v>1</v>
      </c>
      <c r="AN484" s="5">
        <f>COUNTIFS($B:$B,$B484,$AG:$AG,AN$1)</f>
        <v>0</v>
      </c>
      <c r="AO484" s="5">
        <f>COUNTIFS($B:$B,$B484,$AG:$AG,AO$1)</f>
        <v>0</v>
      </c>
      <c r="AP484" s="5">
        <f>COUNTIFS($B:$B,$B484,$AG:$AG,AP$1)</f>
        <v>0</v>
      </c>
      <c r="AQ484" s="5">
        <f>COUNTIFS($B:$B,$B484,$AG:$AG,AQ$1)</f>
        <v>0</v>
      </c>
      <c r="AR484" s="5">
        <f>COUNTIFS($B:$B,$B484,$AG:$AG,AR$1)</f>
        <v>0</v>
      </c>
      <c r="AS484" s="5">
        <f>COUNTIFS($B:$B,$B484,$AG:$AG,AS$1)</f>
        <v>0</v>
      </c>
      <c r="AT484" s="5">
        <f>COUNTIFS($B:$B,$B484,$AG:$AG,AT$1)</f>
        <v>0</v>
      </c>
      <c r="AU484" s="5">
        <f>COUNTIFS($B:$B,$B484,$AG:$AG,AU$1)</f>
        <v>0</v>
      </c>
    </row>
    <row r="485" spans="1:47" ht="15" customHeight="1" x14ac:dyDescent="0.35">
      <c r="A485" s="3">
        <f>IF(B484=B485,A484,A484+1)</f>
        <v>158</v>
      </c>
      <c r="B485" s="3" t="s">
        <v>5484</v>
      </c>
      <c r="C485" s="3" t="s">
        <v>5483</v>
      </c>
      <c r="D485" s="3" t="s">
        <v>3044</v>
      </c>
      <c r="E485" s="3" t="s">
        <v>3043</v>
      </c>
      <c r="F485" s="4" t="s">
        <v>7</v>
      </c>
      <c r="G485" s="4" t="s">
        <v>8</v>
      </c>
      <c r="H485" s="4" t="s">
        <v>7</v>
      </c>
      <c r="I485" s="3">
        <v>1</v>
      </c>
      <c r="J485" s="3" t="s">
        <v>69</v>
      </c>
      <c r="K485" s="3" t="s">
        <v>3065</v>
      </c>
      <c r="L485" s="3" t="s">
        <v>36</v>
      </c>
      <c r="M485" s="3" t="s">
        <v>5489</v>
      </c>
      <c r="N485" s="3" t="s">
        <v>795</v>
      </c>
      <c r="P485" s="3" t="s">
        <v>669</v>
      </c>
      <c r="Q485" s="3" t="s">
        <v>1475</v>
      </c>
      <c r="R485" s="3" t="s">
        <v>2434</v>
      </c>
      <c r="S485" s="2" t="str">
        <f>IF(P485="심사불필요","-",VLOOKUP(K485,'[1]자격증 backdata'!A:G,7,0))</f>
        <v>-</v>
      </c>
      <c r="T485" s="2" t="str">
        <f>IF(S485="-","-",IF(COUNTIFS(B:B,B485,S:S,"필수")&gt;0,"자격요건충족","확인필요"))</f>
        <v>-</v>
      </c>
      <c r="U485" s="2"/>
      <c r="W485" s="2">
        <f>IF(Q485="4급","심사불필요",VLOOKUP(K485,'[1]자격증 backdata'!A:B,2,0))</f>
        <v>0</v>
      </c>
      <c r="X485" s="3">
        <f>IF(R485="A", MIN(20, SUMIFS(W:W, B:B, B485, R:R, "A")),IF(R485="B", MIN(30, SUMIFS(W:W, B:B, B485, R:R, "B")),"비해당분야"))</f>
        <v>12</v>
      </c>
      <c r="Y485" s="3" t="str">
        <f>IF(R485="C",MIN(30,IF(COUNTIFS(B:B,B485,W:W,"가1")=1,25,IF(COUNTIFS(B:B,B485,W:W,"가1")&gt;=2,30,0))+IF(COUNTIFS(B:B,B485,W:W,"나1")&gt;=4,30,IF(COUNTIFS(B:B,B485,W:W,"나1")=3,26,IF(COUNTIFS(B:B,B485,W:W,"나1")=2,22,IF(COUNTIFS(B:B,B485,W:W,"나1")=1,18,0)))))+MIN(30,IF(COUNTIFS(B:B,B485,W:W,"가2")=1,25,IF(COUNTIFS(B:B,B485,W:W,"가2")&gt;=2,30,0))+IF(COUNTIFS(B:B,B485,W:W,"나2")=3,30,IF(COUNTIFS(B:B,B485,W:W,"나2")=2,25,IF(COUNTIFS(B:B,B485,W:W,"나2")=1,20,0)))),"비해당분야")</f>
        <v>비해당분야</v>
      </c>
      <c r="Z485" s="3" t="str">
        <f>IF(R485="C",VLOOKUP(K485,'[1]자격증 backdata'!A:F,6,0),"비해당분야")</f>
        <v>비해당분야</v>
      </c>
      <c r="AA485" s="3" t="str">
        <f>IF(R485="C",SUMIF(B:B,B485,Z:Z),"비해당분야")</f>
        <v>비해당분야</v>
      </c>
      <c r="AB485" s="3" t="str">
        <f>IF(R485="C",SUM(Y485,AA485),"비해당분야")</f>
        <v>비해당분야</v>
      </c>
      <c r="AC485" s="3">
        <f>IF(R485="C",AB485,X485)</f>
        <v>12</v>
      </c>
      <c r="AD485" s="3">
        <f>VLOOKUP(K485,'[1]자격증 backdata'!A:D,4,0)</f>
        <v>5</v>
      </c>
      <c r="AE485" s="3">
        <f>IF(_xlfn.MAXIFS(AD:AD,B:B,B485)&gt;10,10,_xlfn.MAXIFS(AD:AD,B:B,B485))</f>
        <v>5</v>
      </c>
      <c r="AG485" s="2">
        <f>VLOOKUP(K485,'[1]자격증 backdata'!A:C,3,0)</f>
        <v>0</v>
      </c>
      <c r="AH485" s="2">
        <f>COUNTIFS($B:$B,$B485,$AG:$AG,AH$1)</f>
        <v>0</v>
      </c>
      <c r="AI485" s="2">
        <f>COUNTIFS($B:$B,$B485,$AG:$AG,AI$1)</f>
        <v>0</v>
      </c>
      <c r="AJ485" s="2">
        <f>COUNTIFS($B:$B,$B485,$AG:$AG,AJ$1)</f>
        <v>0</v>
      </c>
      <c r="AK485" s="2">
        <f>COUNTIFS($B:$B,$B485,$AG:$AG,AK$1)</f>
        <v>0</v>
      </c>
      <c r="AL485" s="2">
        <f>COUNTIFS($B:$B,$B485,$AG:$AG,AL$1)</f>
        <v>0</v>
      </c>
      <c r="AM485" s="2">
        <f>COUNTIFS($B:$B,$B485,$AG:$AG,AM$1)</f>
        <v>0</v>
      </c>
      <c r="AN485" s="2">
        <f>COUNTIFS($B:$B,$B485,$AG:$AG,AN$1)</f>
        <v>1</v>
      </c>
      <c r="AO485" s="2">
        <f>COUNTIFS($B:$B,$B485,$AG:$AG,AO$1)</f>
        <v>0</v>
      </c>
      <c r="AP485" s="2">
        <f>COUNTIFS($B:$B,$B485,$AG:$AG,AP$1)</f>
        <v>0</v>
      </c>
      <c r="AQ485" s="2">
        <f>COUNTIFS($B:$B,$B485,$AG:$AG,AQ$1)</f>
        <v>1</v>
      </c>
      <c r="AR485" s="2">
        <f>COUNTIFS($B:$B,$B485,$AG:$AG,AR$1)</f>
        <v>0</v>
      </c>
      <c r="AS485" s="2">
        <f>COUNTIFS($B:$B,$B485,$AG:$AG,AS$1)</f>
        <v>0</v>
      </c>
      <c r="AT485" s="2">
        <f>COUNTIFS($B:$B,$B485,$AG:$AG,AT$1)</f>
        <v>1</v>
      </c>
      <c r="AU485" s="2">
        <f>COUNTIFS($B:$B,$B485,$AG:$AG,AU$1)</f>
        <v>0</v>
      </c>
    </row>
    <row r="486" spans="1:47" ht="15" customHeight="1" x14ac:dyDescent="0.35">
      <c r="A486" s="7">
        <f>IF(B485=B486,A485,A485+1)</f>
        <v>158</v>
      </c>
      <c r="B486" s="7" t="s">
        <v>5484</v>
      </c>
      <c r="C486" s="7" t="s">
        <v>5483</v>
      </c>
      <c r="D486" s="7" t="s">
        <v>3044</v>
      </c>
      <c r="E486" s="7" t="s">
        <v>3043</v>
      </c>
      <c r="F486" s="4" t="s">
        <v>7</v>
      </c>
      <c r="G486" s="4" t="s">
        <v>8</v>
      </c>
      <c r="H486" s="4" t="s">
        <v>7</v>
      </c>
      <c r="I486" s="3">
        <v>2</v>
      </c>
      <c r="J486" s="3" t="s">
        <v>106</v>
      </c>
      <c r="K486" s="3" t="s">
        <v>3057</v>
      </c>
      <c r="L486" s="3" t="s">
        <v>55</v>
      </c>
      <c r="M486" s="3" t="s">
        <v>5488</v>
      </c>
      <c r="N486" s="3" t="s">
        <v>5157</v>
      </c>
      <c r="P486" s="3" t="s">
        <v>669</v>
      </c>
      <c r="Q486" s="3" t="s">
        <v>1475</v>
      </c>
      <c r="R486" s="3" t="s">
        <v>2434</v>
      </c>
      <c r="S486" s="2" t="str">
        <f>IF(P486="심사불필요","-",VLOOKUP(K486,'[1]자격증 backdata'!A:G,7,0))</f>
        <v>-</v>
      </c>
      <c r="T486" s="2" t="str">
        <f>IF(S486="-","-",IF(COUNTIFS(B:B,B486,S:S,"필수")&gt;0,"자격요건충족","확인필요"))</f>
        <v>-</v>
      </c>
      <c r="U486" s="2"/>
      <c r="W486" s="2">
        <f>IF(Q486="4급","심사불필요",VLOOKUP(K486,'[1]자격증 backdata'!A:B,2,0))</f>
        <v>4</v>
      </c>
      <c r="X486" s="3">
        <f>IF(R486="A", MIN(20, SUMIFS(W:W, B:B, B486, R:R, "A")),IF(R486="B", MIN(30, SUMIFS(W:W, B:B, B486, R:R, "B")),"비해당분야"))</f>
        <v>12</v>
      </c>
      <c r="Y486" s="3" t="str">
        <f>IF(R486="C",MIN(30,IF(COUNTIFS(B:B,B486,W:W,"가1")=1,25,IF(COUNTIFS(B:B,B486,W:W,"가1")&gt;=2,30,0))+IF(COUNTIFS(B:B,B486,W:W,"나1")&gt;=4,30,IF(COUNTIFS(B:B,B486,W:W,"나1")=3,26,IF(COUNTIFS(B:B,B486,W:W,"나1")=2,22,IF(COUNTIFS(B:B,B486,W:W,"나1")=1,18,0)))))+MIN(30,IF(COUNTIFS(B:B,B486,W:W,"가2")=1,25,IF(COUNTIFS(B:B,B486,W:W,"가2")&gt;=2,30,0))+IF(COUNTIFS(B:B,B486,W:W,"나2")=3,30,IF(COUNTIFS(B:B,B486,W:W,"나2")=2,25,IF(COUNTIFS(B:B,B486,W:W,"나2")=1,20,0)))),"비해당분야")</f>
        <v>비해당분야</v>
      </c>
      <c r="Z486" s="3" t="str">
        <f>IF(R486="C",VLOOKUP(K486,'[1]자격증 backdata'!A:F,6,0),"비해당분야")</f>
        <v>비해당분야</v>
      </c>
      <c r="AA486" s="3" t="str">
        <f>IF(R486="C",SUMIF(B:B,B486,Z:Z),"비해당분야")</f>
        <v>비해당분야</v>
      </c>
      <c r="AB486" s="3" t="str">
        <f>IF(R486="C",SUM(Y486,AA486),"비해당분야")</f>
        <v>비해당분야</v>
      </c>
      <c r="AC486" s="3">
        <f>IF(R486="C",AB486,X486)</f>
        <v>12</v>
      </c>
      <c r="AD486" s="3">
        <f>VLOOKUP(K486,'[1]자격증 backdata'!A:D,4,0)</f>
        <v>0</v>
      </c>
      <c r="AE486" s="3">
        <f>IF(_xlfn.MAXIFS(AD:AD,B:B,B486)&gt;10,10,_xlfn.MAXIFS(AD:AD,B:B,B486))</f>
        <v>5</v>
      </c>
      <c r="AG486" s="2" t="str">
        <f>VLOOKUP(K486,'[1]자격증 backdata'!A:C,3,0)</f>
        <v>M</v>
      </c>
      <c r="AH486" s="2">
        <f>COUNTIFS($B:$B,$B486,$AG:$AG,AH$1)</f>
        <v>0</v>
      </c>
      <c r="AI486" s="2">
        <f>COUNTIFS($B:$B,$B486,$AG:$AG,AI$1)</f>
        <v>0</v>
      </c>
      <c r="AJ486" s="2">
        <f>COUNTIFS($B:$B,$B486,$AG:$AG,AJ$1)</f>
        <v>0</v>
      </c>
      <c r="AK486" s="2">
        <f>COUNTIFS($B:$B,$B486,$AG:$AG,AK$1)</f>
        <v>0</v>
      </c>
      <c r="AL486" s="2">
        <f>COUNTIFS($B:$B,$B486,$AG:$AG,AL$1)</f>
        <v>0</v>
      </c>
      <c r="AM486" s="2">
        <f>COUNTIFS($B:$B,$B486,$AG:$AG,AM$1)</f>
        <v>0</v>
      </c>
      <c r="AN486" s="2">
        <f>COUNTIFS($B:$B,$B486,$AG:$AG,AN$1)</f>
        <v>1</v>
      </c>
      <c r="AO486" s="2">
        <f>COUNTIFS($B:$B,$B486,$AG:$AG,AO$1)</f>
        <v>0</v>
      </c>
      <c r="AP486" s="2">
        <f>COUNTIFS($B:$B,$B486,$AG:$AG,AP$1)</f>
        <v>0</v>
      </c>
      <c r="AQ486" s="2">
        <f>COUNTIFS($B:$B,$B486,$AG:$AG,AQ$1)</f>
        <v>1</v>
      </c>
      <c r="AR486" s="2">
        <f>COUNTIFS($B:$B,$B486,$AG:$AG,AR$1)</f>
        <v>0</v>
      </c>
      <c r="AS486" s="2">
        <f>COUNTIFS($B:$B,$B486,$AG:$AG,AS$1)</f>
        <v>0</v>
      </c>
      <c r="AT486" s="2">
        <f>COUNTIFS($B:$B,$B486,$AG:$AG,AT$1)</f>
        <v>1</v>
      </c>
      <c r="AU486" s="2">
        <f>COUNTIFS($B:$B,$B486,$AG:$AG,AU$1)</f>
        <v>0</v>
      </c>
    </row>
    <row r="487" spans="1:47" ht="15" customHeight="1" x14ac:dyDescent="0.35">
      <c r="A487" s="7">
        <f>IF(B486=B487,A486,A486+1)</f>
        <v>158</v>
      </c>
      <c r="B487" s="7" t="s">
        <v>5484</v>
      </c>
      <c r="C487" s="7" t="s">
        <v>5483</v>
      </c>
      <c r="D487" s="7" t="s">
        <v>3044</v>
      </c>
      <c r="E487" s="7" t="s">
        <v>3043</v>
      </c>
      <c r="F487" s="4" t="s">
        <v>7</v>
      </c>
      <c r="G487" s="4" t="s">
        <v>8</v>
      </c>
      <c r="H487" s="4" t="s">
        <v>7</v>
      </c>
      <c r="I487" s="3">
        <v>3</v>
      </c>
      <c r="J487" s="3" t="s">
        <v>411</v>
      </c>
      <c r="K487" s="3" t="s">
        <v>3042</v>
      </c>
      <c r="L487" s="3" t="s">
        <v>55</v>
      </c>
      <c r="M487" s="3" t="s">
        <v>5487</v>
      </c>
      <c r="N487" s="3" t="s">
        <v>311</v>
      </c>
      <c r="P487" s="3" t="s">
        <v>669</v>
      </c>
      <c r="Q487" s="3" t="s">
        <v>1475</v>
      </c>
      <c r="R487" s="3" t="s">
        <v>2434</v>
      </c>
      <c r="S487" s="2" t="str">
        <f>IF(P487="심사불필요","-",VLOOKUP(K487,'[1]자격증 backdata'!A:G,7,0))</f>
        <v>-</v>
      </c>
      <c r="T487" s="2" t="str">
        <f>IF(S487="-","-",IF(COUNTIFS(B:B,B487,S:S,"필수")&gt;0,"자격요건충족","확인필요"))</f>
        <v>-</v>
      </c>
      <c r="U487" s="2"/>
      <c r="W487" s="2">
        <f>IF(Q487="4급","심사불필요",VLOOKUP(K487,'[1]자격증 backdata'!A:B,2,0))</f>
        <v>2</v>
      </c>
      <c r="X487" s="3">
        <f>IF(R487="A", MIN(20, SUMIFS(W:W, B:B, B487, R:R, "A")),IF(R487="B", MIN(30, SUMIFS(W:W, B:B, B487, R:R, "B")),"비해당분야"))</f>
        <v>12</v>
      </c>
      <c r="Y487" s="3" t="str">
        <f>IF(R487="C",MIN(30,IF(COUNTIFS(B:B,B487,W:W,"가1")=1,25,IF(COUNTIFS(B:B,B487,W:W,"가1")&gt;=2,30,0))+IF(COUNTIFS(B:B,B487,W:W,"나1")&gt;=4,30,IF(COUNTIFS(B:B,B487,W:W,"나1")=3,26,IF(COUNTIFS(B:B,B487,W:W,"나1")=2,22,IF(COUNTIFS(B:B,B487,W:W,"나1")=1,18,0)))))+MIN(30,IF(COUNTIFS(B:B,B487,W:W,"가2")=1,25,IF(COUNTIFS(B:B,B487,W:W,"가2")&gt;=2,30,0))+IF(COUNTIFS(B:B,B487,W:W,"나2")=3,30,IF(COUNTIFS(B:B,B487,W:W,"나2")=2,25,IF(COUNTIFS(B:B,B487,W:W,"나2")=1,20,0)))),"비해당분야")</f>
        <v>비해당분야</v>
      </c>
      <c r="Z487" s="3" t="str">
        <f>IF(R487="C",VLOOKUP(K487,'[1]자격증 backdata'!A:F,6,0),"비해당분야")</f>
        <v>비해당분야</v>
      </c>
      <c r="AA487" s="3" t="str">
        <f>IF(R487="C",SUMIF(B:B,B487,Z:Z),"비해당분야")</f>
        <v>비해당분야</v>
      </c>
      <c r="AB487" s="3" t="str">
        <f>IF(R487="C",SUM(Y487,AA487),"비해당분야")</f>
        <v>비해당분야</v>
      </c>
      <c r="AC487" s="3">
        <f>IF(R487="C",AB487,X487)</f>
        <v>12</v>
      </c>
      <c r="AD487" s="3">
        <f>VLOOKUP(K487,'[1]자격증 backdata'!A:D,4,0)</f>
        <v>0</v>
      </c>
      <c r="AE487" s="3">
        <f>IF(_xlfn.MAXIFS(AD:AD,B:B,B487)&gt;10,10,_xlfn.MAXIFS(AD:AD,B:B,B487))</f>
        <v>5</v>
      </c>
      <c r="AG487" s="2" t="str">
        <f>VLOOKUP(K487,'[1]자격증 backdata'!A:C,3,0)</f>
        <v>G</v>
      </c>
      <c r="AH487" s="2">
        <f>COUNTIFS($B:$B,$B487,$AG:$AG,AH$1)</f>
        <v>0</v>
      </c>
      <c r="AI487" s="2">
        <f>COUNTIFS($B:$B,$B487,$AG:$AG,AI$1)</f>
        <v>0</v>
      </c>
      <c r="AJ487" s="2">
        <f>COUNTIFS($B:$B,$B487,$AG:$AG,AJ$1)</f>
        <v>0</v>
      </c>
      <c r="AK487" s="2">
        <f>COUNTIFS($B:$B,$B487,$AG:$AG,AK$1)</f>
        <v>0</v>
      </c>
      <c r="AL487" s="2">
        <f>COUNTIFS($B:$B,$B487,$AG:$AG,AL$1)</f>
        <v>0</v>
      </c>
      <c r="AM487" s="2">
        <f>COUNTIFS($B:$B,$B487,$AG:$AG,AM$1)</f>
        <v>0</v>
      </c>
      <c r="AN487" s="2">
        <f>COUNTIFS($B:$B,$B487,$AG:$AG,AN$1)</f>
        <v>1</v>
      </c>
      <c r="AO487" s="2">
        <f>COUNTIFS($B:$B,$B487,$AG:$AG,AO$1)</f>
        <v>0</v>
      </c>
      <c r="AP487" s="2">
        <f>COUNTIFS($B:$B,$B487,$AG:$AG,AP$1)</f>
        <v>0</v>
      </c>
      <c r="AQ487" s="2">
        <f>COUNTIFS($B:$B,$B487,$AG:$AG,AQ$1)</f>
        <v>1</v>
      </c>
      <c r="AR487" s="2">
        <f>COUNTIFS($B:$B,$B487,$AG:$AG,AR$1)</f>
        <v>0</v>
      </c>
      <c r="AS487" s="2">
        <f>COUNTIFS($B:$B,$B487,$AG:$AG,AS$1)</f>
        <v>0</v>
      </c>
      <c r="AT487" s="2">
        <f>COUNTIFS($B:$B,$B487,$AG:$AG,AT$1)</f>
        <v>1</v>
      </c>
      <c r="AU487" s="2">
        <f>COUNTIFS($B:$B,$B487,$AG:$AG,AU$1)</f>
        <v>0</v>
      </c>
    </row>
    <row r="488" spans="1:47" ht="15" customHeight="1" x14ac:dyDescent="0.35">
      <c r="A488" s="7">
        <f>IF(B487=B488,A487,A487+1)</f>
        <v>158</v>
      </c>
      <c r="B488" s="7" t="s">
        <v>5484</v>
      </c>
      <c r="C488" s="7" t="s">
        <v>5483</v>
      </c>
      <c r="D488" s="7" t="s">
        <v>3044</v>
      </c>
      <c r="E488" s="7" t="s">
        <v>3043</v>
      </c>
      <c r="F488" s="4" t="s">
        <v>7</v>
      </c>
      <c r="G488" s="4" t="s">
        <v>8</v>
      </c>
      <c r="H488" s="4" t="s">
        <v>7</v>
      </c>
      <c r="I488" s="3">
        <v>4</v>
      </c>
      <c r="J488" s="3" t="s">
        <v>364</v>
      </c>
      <c r="K488" s="3" t="s">
        <v>3075</v>
      </c>
      <c r="L488" s="3" t="s">
        <v>254</v>
      </c>
      <c r="M488" s="3" t="s">
        <v>5486</v>
      </c>
      <c r="N488" s="3" t="s">
        <v>5485</v>
      </c>
      <c r="P488" s="3" t="s">
        <v>669</v>
      </c>
      <c r="Q488" s="3" t="s">
        <v>1475</v>
      </c>
      <c r="R488" s="3" t="s">
        <v>2434</v>
      </c>
      <c r="S488" s="2" t="str">
        <f>IF(P488="심사불필요","-",VLOOKUP(K488,'[1]자격증 backdata'!A:G,7,0))</f>
        <v>-</v>
      </c>
      <c r="T488" s="2" t="str">
        <f>IF(S488="-","-",IF(COUNTIFS(B:B,B488,S:S,"필수")&gt;0,"자격요건충족","확인필요"))</f>
        <v>-</v>
      </c>
      <c r="U488" s="2"/>
      <c r="W488" s="2">
        <f>IF(Q488="4급","심사불필요",VLOOKUP(K488,'[1]자격증 backdata'!A:B,2,0))</f>
        <v>2</v>
      </c>
      <c r="X488" s="3">
        <f>IF(R488="A", MIN(20, SUMIFS(W:W, B:B, B488, R:R, "A")),IF(R488="B", MIN(30, SUMIFS(W:W, B:B, B488, R:R, "B")),"비해당분야"))</f>
        <v>12</v>
      </c>
      <c r="Y488" s="3" t="str">
        <f>IF(R488="C",MIN(30,IF(COUNTIFS(B:B,B488,W:W,"가1")=1,25,IF(COUNTIFS(B:B,B488,W:W,"가1")&gt;=2,30,0))+IF(COUNTIFS(B:B,B488,W:W,"나1")&gt;=4,30,IF(COUNTIFS(B:B,B488,W:W,"나1")=3,26,IF(COUNTIFS(B:B,B488,W:W,"나1")=2,22,IF(COUNTIFS(B:B,B488,W:W,"나1")=1,18,0)))))+MIN(30,IF(COUNTIFS(B:B,B488,W:W,"가2")=1,25,IF(COUNTIFS(B:B,B488,W:W,"가2")&gt;=2,30,0))+IF(COUNTIFS(B:B,B488,W:W,"나2")=3,30,IF(COUNTIFS(B:B,B488,W:W,"나2")=2,25,IF(COUNTIFS(B:B,B488,W:W,"나2")=1,20,0)))),"비해당분야")</f>
        <v>비해당분야</v>
      </c>
      <c r="Z488" s="3" t="str">
        <f>IF(R488="C",VLOOKUP(K488,'[1]자격증 backdata'!A:F,6,0),"비해당분야")</f>
        <v>비해당분야</v>
      </c>
      <c r="AA488" s="3" t="str">
        <f>IF(R488="C",SUMIF(B:B,B488,Z:Z),"비해당분야")</f>
        <v>비해당분야</v>
      </c>
      <c r="AB488" s="3" t="str">
        <f>IF(R488="C",SUM(Y488,AA488),"비해당분야")</f>
        <v>비해당분야</v>
      </c>
      <c r="AC488" s="3">
        <f>IF(R488="C",AB488,X488)</f>
        <v>12</v>
      </c>
      <c r="AD488" s="3">
        <f>VLOOKUP(K488,'[1]자격증 backdata'!A:D,4,0)</f>
        <v>0</v>
      </c>
      <c r="AE488" s="3">
        <f>IF(_xlfn.MAXIFS(AD:AD,B:B,B488)&gt;10,10,_xlfn.MAXIFS(AD:AD,B:B,B488))</f>
        <v>5</v>
      </c>
      <c r="AG488" s="2" t="str">
        <f>VLOOKUP(K488,'[1]자격증 backdata'!A:C,3,0)</f>
        <v>J</v>
      </c>
      <c r="AH488" s="2">
        <f>COUNTIFS($B:$B,$B488,$AG:$AG,AH$1)</f>
        <v>0</v>
      </c>
      <c r="AI488" s="2">
        <f>COUNTIFS($B:$B,$B488,$AG:$AG,AI$1)</f>
        <v>0</v>
      </c>
      <c r="AJ488" s="2">
        <f>COUNTIFS($B:$B,$B488,$AG:$AG,AJ$1)</f>
        <v>0</v>
      </c>
      <c r="AK488" s="2">
        <f>COUNTIFS($B:$B,$B488,$AG:$AG,AK$1)</f>
        <v>0</v>
      </c>
      <c r="AL488" s="2">
        <f>COUNTIFS($B:$B,$B488,$AG:$AG,AL$1)</f>
        <v>0</v>
      </c>
      <c r="AM488" s="2">
        <f>COUNTIFS($B:$B,$B488,$AG:$AG,AM$1)</f>
        <v>0</v>
      </c>
      <c r="AN488" s="2">
        <f>COUNTIFS($B:$B,$B488,$AG:$AG,AN$1)</f>
        <v>1</v>
      </c>
      <c r="AO488" s="2">
        <f>COUNTIFS($B:$B,$B488,$AG:$AG,AO$1)</f>
        <v>0</v>
      </c>
      <c r="AP488" s="2">
        <f>COUNTIFS($B:$B,$B488,$AG:$AG,AP$1)</f>
        <v>0</v>
      </c>
      <c r="AQ488" s="2">
        <f>COUNTIFS($B:$B,$B488,$AG:$AG,AQ$1)</f>
        <v>1</v>
      </c>
      <c r="AR488" s="2">
        <f>COUNTIFS($B:$B,$B488,$AG:$AG,AR$1)</f>
        <v>0</v>
      </c>
      <c r="AS488" s="2">
        <f>COUNTIFS($B:$B,$B488,$AG:$AG,AS$1)</f>
        <v>0</v>
      </c>
      <c r="AT488" s="2">
        <f>COUNTIFS($B:$B,$B488,$AG:$AG,AT$1)</f>
        <v>1</v>
      </c>
      <c r="AU488" s="2">
        <f>COUNTIFS($B:$B,$B488,$AG:$AG,AU$1)</f>
        <v>0</v>
      </c>
    </row>
    <row r="489" spans="1:47" ht="15" customHeight="1" x14ac:dyDescent="0.35">
      <c r="A489" s="7">
        <f>IF(B488=B489,A488,A488+1)</f>
        <v>158</v>
      </c>
      <c r="B489" s="7" t="s">
        <v>5484</v>
      </c>
      <c r="C489" s="7" t="s">
        <v>5483</v>
      </c>
      <c r="D489" s="7" t="s">
        <v>3044</v>
      </c>
      <c r="E489" s="7" t="s">
        <v>3043</v>
      </c>
      <c r="F489" s="4" t="s">
        <v>7</v>
      </c>
      <c r="G489" s="4" t="s">
        <v>8</v>
      </c>
      <c r="H489" s="4" t="s">
        <v>7</v>
      </c>
      <c r="I489" s="3">
        <v>5</v>
      </c>
      <c r="J489" s="3" t="s">
        <v>1970</v>
      </c>
      <c r="K489" s="3" t="s">
        <v>3092</v>
      </c>
      <c r="L489" s="3" t="s">
        <v>348</v>
      </c>
      <c r="M489" s="3" t="s">
        <v>5482</v>
      </c>
      <c r="N489" s="3" t="s">
        <v>1630</v>
      </c>
      <c r="P489" s="3" t="s">
        <v>669</v>
      </c>
      <c r="Q489" s="3" t="s">
        <v>1475</v>
      </c>
      <c r="R489" s="3" t="s">
        <v>2434</v>
      </c>
      <c r="S489" s="2" t="str">
        <f>IF(P489="심사불필요","-",VLOOKUP(K489,'[1]자격증 backdata'!A:G,7,0))</f>
        <v>-</v>
      </c>
      <c r="T489" s="2" t="str">
        <f>IF(S489="-","-",IF(COUNTIFS(B:B,B489,S:S,"필수")&gt;0,"자격요건충족","확인필요"))</f>
        <v>-</v>
      </c>
      <c r="U489" s="2"/>
      <c r="W489" s="2">
        <f>IF(Q489="4급","심사불필요",VLOOKUP(K489,'[1]자격증 backdata'!A:B,2,0))</f>
        <v>4</v>
      </c>
      <c r="X489" s="3">
        <f>IF(R489="A", MIN(20, SUMIFS(W:W, B:B, B489, R:R, "A")),IF(R489="B", MIN(30, SUMIFS(W:W, B:B, B489, R:R, "B")),"비해당분야"))</f>
        <v>12</v>
      </c>
      <c r="Y489" s="3" t="str">
        <f>IF(R489="C",MIN(30,IF(COUNTIFS(B:B,B489,W:W,"가1")=1,25,IF(COUNTIFS(B:B,B489,W:W,"가1")&gt;=2,30,0))+IF(COUNTIFS(B:B,B489,W:W,"나1")&gt;=4,30,IF(COUNTIFS(B:B,B489,W:W,"나1")=3,26,IF(COUNTIFS(B:B,B489,W:W,"나1")=2,22,IF(COUNTIFS(B:B,B489,W:W,"나1")=1,18,0)))))+MIN(30,IF(COUNTIFS(B:B,B489,W:W,"가2")=1,25,IF(COUNTIFS(B:B,B489,W:W,"가2")&gt;=2,30,0))+IF(COUNTIFS(B:B,B489,W:W,"나2")=3,30,IF(COUNTIFS(B:B,B489,W:W,"나2")=2,25,IF(COUNTIFS(B:B,B489,W:W,"나2")=1,20,0)))),"비해당분야")</f>
        <v>비해당분야</v>
      </c>
      <c r="Z489" s="3" t="str">
        <f>IF(R489="C",VLOOKUP(K489,'[1]자격증 backdata'!A:F,6,0),"비해당분야")</f>
        <v>비해당분야</v>
      </c>
      <c r="AA489" s="3" t="str">
        <f>IF(R489="C",SUMIF(B:B,B489,Z:Z),"비해당분야")</f>
        <v>비해당분야</v>
      </c>
      <c r="AB489" s="3" t="str">
        <f>IF(R489="C",SUM(Y489,AA489),"비해당분야")</f>
        <v>비해당분야</v>
      </c>
      <c r="AC489" s="3">
        <f>IF(R489="C",AB489,X489)</f>
        <v>12</v>
      </c>
      <c r="AD489" s="3">
        <f>VLOOKUP(K489,'[1]자격증 backdata'!A:D,4,0)</f>
        <v>0</v>
      </c>
      <c r="AE489" s="3">
        <f>IF(_xlfn.MAXIFS(AD:AD,B:B,B489)&gt;10,10,_xlfn.MAXIFS(AD:AD,B:B,B489))</f>
        <v>5</v>
      </c>
      <c r="AG489" s="2">
        <f>VLOOKUP(K489,'[1]자격증 backdata'!A:C,3,0)</f>
        <v>0</v>
      </c>
      <c r="AH489" s="2">
        <f>COUNTIFS($B:$B,$B489,$AG:$AG,AH$1)</f>
        <v>0</v>
      </c>
      <c r="AI489" s="2">
        <f>COUNTIFS($B:$B,$B489,$AG:$AG,AI$1)</f>
        <v>0</v>
      </c>
      <c r="AJ489" s="2">
        <f>COUNTIFS($B:$B,$B489,$AG:$AG,AJ$1)</f>
        <v>0</v>
      </c>
      <c r="AK489" s="2">
        <f>COUNTIFS($B:$B,$B489,$AG:$AG,AK$1)</f>
        <v>0</v>
      </c>
      <c r="AL489" s="2">
        <f>COUNTIFS($B:$B,$B489,$AG:$AG,AL$1)</f>
        <v>0</v>
      </c>
      <c r="AM489" s="2">
        <f>COUNTIFS($B:$B,$B489,$AG:$AG,AM$1)</f>
        <v>0</v>
      </c>
      <c r="AN489" s="2">
        <f>COUNTIFS($B:$B,$B489,$AG:$AG,AN$1)</f>
        <v>1</v>
      </c>
      <c r="AO489" s="2">
        <f>COUNTIFS($B:$B,$B489,$AG:$AG,AO$1)</f>
        <v>0</v>
      </c>
      <c r="AP489" s="2">
        <f>COUNTIFS($B:$B,$B489,$AG:$AG,AP$1)</f>
        <v>0</v>
      </c>
      <c r="AQ489" s="2">
        <f>COUNTIFS($B:$B,$B489,$AG:$AG,AQ$1)</f>
        <v>1</v>
      </c>
      <c r="AR489" s="2">
        <f>COUNTIFS($B:$B,$B489,$AG:$AG,AR$1)</f>
        <v>0</v>
      </c>
      <c r="AS489" s="2">
        <f>COUNTIFS($B:$B,$B489,$AG:$AG,AS$1)</f>
        <v>0</v>
      </c>
      <c r="AT489" s="2">
        <f>COUNTIFS($B:$B,$B489,$AG:$AG,AT$1)</f>
        <v>1</v>
      </c>
      <c r="AU489" s="2">
        <f>COUNTIFS($B:$B,$B489,$AG:$AG,AU$1)</f>
        <v>0</v>
      </c>
    </row>
    <row r="490" spans="1:47" ht="15" customHeight="1" x14ac:dyDescent="0.35">
      <c r="A490" s="4">
        <f>IF(B489=B490,A489,A489+1)</f>
        <v>159</v>
      </c>
      <c r="B490" s="4" t="s">
        <v>5479</v>
      </c>
      <c r="C490" s="4" t="s">
        <v>5478</v>
      </c>
      <c r="D490" s="4" t="s">
        <v>3044</v>
      </c>
      <c r="E490" s="4" t="s">
        <v>3043</v>
      </c>
      <c r="F490" s="4" t="s">
        <v>7</v>
      </c>
      <c r="G490" s="4" t="s">
        <v>8</v>
      </c>
      <c r="H490" s="4" t="s">
        <v>7</v>
      </c>
      <c r="I490" s="4">
        <v>1</v>
      </c>
      <c r="J490" s="4" t="s">
        <v>28</v>
      </c>
      <c r="K490" s="4" t="s">
        <v>3061</v>
      </c>
      <c r="L490" s="4" t="s">
        <v>26</v>
      </c>
      <c r="M490" s="4" t="s">
        <v>5481</v>
      </c>
      <c r="N490" s="4" t="s">
        <v>1645</v>
      </c>
      <c r="P490" s="4" t="s">
        <v>669</v>
      </c>
      <c r="Q490" s="4" t="s">
        <v>1475</v>
      </c>
      <c r="R490" s="4" t="s">
        <v>2434</v>
      </c>
      <c r="S490" s="5" t="str">
        <f>IF(P490="심사불필요","-",VLOOKUP(K490,'[1]자격증 backdata'!A:G,7,0))</f>
        <v>-</v>
      </c>
      <c r="T490" s="5" t="str">
        <f>IF(S490="-","-",IF(COUNTIFS(B:B,B490,S:S,"필수")&gt;0,"자격요건충족","확인필요"))</f>
        <v>-</v>
      </c>
      <c r="U490" s="5"/>
      <c r="W490" s="5">
        <f>IF(Q490="4급","심사불필요",VLOOKUP(K490,'[1]자격증 backdata'!A:B,2,0))</f>
        <v>2</v>
      </c>
      <c r="X490" s="4">
        <f>IF(R490="A", MIN(20, SUMIFS(W:W, B:B, B490, R:R, "A")),IF(R490="B", MIN(30, SUMIFS(W:W, B:B, B490, R:R, "B")),"비해당분야"))</f>
        <v>6</v>
      </c>
      <c r="Y490" s="4" t="str">
        <f>IF(R490="C",MIN(30,IF(COUNTIFS(B:B,B490,W:W,"가1")=1,25,IF(COUNTIFS(B:B,B490,W:W,"가1")&gt;=2,30,0))+IF(COUNTIFS(B:B,B490,W:W,"나1")&gt;=4,30,IF(COUNTIFS(B:B,B490,W:W,"나1")=3,26,IF(COUNTIFS(B:B,B490,W:W,"나1")=2,22,IF(COUNTIFS(B:B,B490,W:W,"나1")=1,18,0)))))+MIN(30,IF(COUNTIFS(B:B,B490,W:W,"가2")=1,25,IF(COUNTIFS(B:B,B490,W:W,"가2")&gt;=2,30,0))+IF(COUNTIFS(B:B,B490,W:W,"나2")=3,30,IF(COUNTIFS(B:B,B490,W:W,"나2")=2,25,IF(COUNTIFS(B:B,B490,W:W,"나2")=1,20,0)))),"비해당분야")</f>
        <v>비해당분야</v>
      </c>
      <c r="Z490" s="4" t="str">
        <f>IF(R490="C",VLOOKUP(K490,'[1]자격증 backdata'!A:F,6,0),"비해당분야")</f>
        <v>비해당분야</v>
      </c>
      <c r="AA490" s="4" t="str">
        <f>IF(R490="C",SUMIF(B:B,B490,Z:Z),"비해당분야")</f>
        <v>비해당분야</v>
      </c>
      <c r="AB490" s="4" t="str">
        <f>IF(R490="C",SUM(Y490,AA490),"비해당분야")</f>
        <v>비해당분야</v>
      </c>
      <c r="AC490" s="4">
        <f>IF(R490="C",AB490,X490)</f>
        <v>6</v>
      </c>
      <c r="AD490" s="4">
        <f>VLOOKUP(K490,'[1]자격증 backdata'!A:D,4,0)</f>
        <v>0</v>
      </c>
      <c r="AE490" s="4">
        <f>IF(_xlfn.MAXIFS(AD:AD,B:B,B490)&gt;10,10,_xlfn.MAXIFS(AD:AD,B:B,B490))</f>
        <v>5</v>
      </c>
      <c r="AG490" s="5">
        <f>VLOOKUP(K490,'[1]자격증 backdata'!A:C,3,0)</f>
        <v>0</v>
      </c>
      <c r="AH490" s="5">
        <f>COUNTIFS($B:$B,$B490,$AG:$AG,AH$1)</f>
        <v>0</v>
      </c>
      <c r="AI490" s="5">
        <f>COUNTIFS($B:$B,$B490,$AG:$AG,AI$1)</f>
        <v>0</v>
      </c>
      <c r="AJ490" s="5">
        <f>COUNTIFS($B:$B,$B490,$AG:$AG,AJ$1)</f>
        <v>0</v>
      </c>
      <c r="AK490" s="5">
        <f>COUNTIFS($B:$B,$B490,$AG:$AG,AK$1)</f>
        <v>0</v>
      </c>
      <c r="AL490" s="5">
        <f>COUNTIFS($B:$B,$B490,$AG:$AG,AL$1)</f>
        <v>0</v>
      </c>
      <c r="AM490" s="5">
        <f>COUNTIFS($B:$B,$B490,$AG:$AG,AM$1)</f>
        <v>0</v>
      </c>
      <c r="AN490" s="5">
        <f>COUNTIFS($B:$B,$B490,$AG:$AG,AN$1)</f>
        <v>0</v>
      </c>
      <c r="AO490" s="5">
        <f>COUNTIFS($B:$B,$B490,$AG:$AG,AO$1)</f>
        <v>0</v>
      </c>
      <c r="AP490" s="5">
        <f>COUNTIFS($B:$B,$B490,$AG:$AG,AP$1)</f>
        <v>0</v>
      </c>
      <c r="AQ490" s="5">
        <f>COUNTIFS($B:$B,$B490,$AG:$AG,AQ$1)</f>
        <v>0</v>
      </c>
      <c r="AR490" s="5">
        <f>COUNTIFS($B:$B,$B490,$AG:$AG,AR$1)</f>
        <v>0</v>
      </c>
      <c r="AS490" s="5">
        <f>COUNTIFS($B:$B,$B490,$AG:$AG,AS$1)</f>
        <v>0</v>
      </c>
      <c r="AT490" s="5">
        <f>COUNTIFS($B:$B,$B490,$AG:$AG,AT$1)</f>
        <v>1</v>
      </c>
      <c r="AU490" s="5">
        <f>COUNTIFS($B:$B,$B490,$AG:$AG,AU$1)</f>
        <v>0</v>
      </c>
    </row>
    <row r="491" spans="1:47" ht="15" customHeight="1" x14ac:dyDescent="0.35">
      <c r="A491" s="6">
        <f>IF(B490=B491,A490,A490+1)</f>
        <v>159</v>
      </c>
      <c r="B491" s="6" t="s">
        <v>5479</v>
      </c>
      <c r="C491" s="6" t="s">
        <v>5478</v>
      </c>
      <c r="D491" s="6" t="s">
        <v>3044</v>
      </c>
      <c r="E491" s="6" t="s">
        <v>3043</v>
      </c>
      <c r="F491" s="4" t="s">
        <v>7</v>
      </c>
      <c r="G491" s="4" t="s">
        <v>8</v>
      </c>
      <c r="H491" s="4" t="s">
        <v>7</v>
      </c>
      <c r="I491" s="4">
        <v>2</v>
      </c>
      <c r="J491" s="4" t="s">
        <v>69</v>
      </c>
      <c r="K491" s="4" t="s">
        <v>3065</v>
      </c>
      <c r="L491" s="4" t="s">
        <v>36</v>
      </c>
      <c r="M491" s="4" t="s">
        <v>5480</v>
      </c>
      <c r="N491" s="4" t="s">
        <v>795</v>
      </c>
      <c r="P491" s="4" t="s">
        <v>669</v>
      </c>
      <c r="Q491" s="4" t="s">
        <v>1475</v>
      </c>
      <c r="R491" s="4" t="s">
        <v>2434</v>
      </c>
      <c r="S491" s="5" t="str">
        <f>IF(P491="심사불필요","-",VLOOKUP(K491,'[1]자격증 backdata'!A:G,7,0))</f>
        <v>-</v>
      </c>
      <c r="T491" s="5" t="str">
        <f>IF(S491="-","-",IF(COUNTIFS(B:B,B491,S:S,"필수")&gt;0,"자격요건충족","확인필요"))</f>
        <v>-</v>
      </c>
      <c r="U491" s="5"/>
      <c r="W491" s="5">
        <f>IF(Q491="4급","심사불필요",VLOOKUP(K491,'[1]자격증 backdata'!A:B,2,0))</f>
        <v>0</v>
      </c>
      <c r="X491" s="4">
        <f>IF(R491="A", MIN(20, SUMIFS(W:W, B:B, B491, R:R, "A")),IF(R491="B", MIN(30, SUMIFS(W:W, B:B, B491, R:R, "B")),"비해당분야"))</f>
        <v>6</v>
      </c>
      <c r="Y491" s="4" t="str">
        <f>IF(R491="C",MIN(30,IF(COUNTIFS(B:B,B491,W:W,"가1")=1,25,IF(COUNTIFS(B:B,B491,W:W,"가1")&gt;=2,30,0))+IF(COUNTIFS(B:B,B491,W:W,"나1")&gt;=4,30,IF(COUNTIFS(B:B,B491,W:W,"나1")=3,26,IF(COUNTIFS(B:B,B491,W:W,"나1")=2,22,IF(COUNTIFS(B:B,B491,W:W,"나1")=1,18,0)))))+MIN(30,IF(COUNTIFS(B:B,B491,W:W,"가2")=1,25,IF(COUNTIFS(B:B,B491,W:W,"가2")&gt;=2,30,0))+IF(COUNTIFS(B:B,B491,W:W,"나2")=3,30,IF(COUNTIFS(B:B,B491,W:W,"나2")=2,25,IF(COUNTIFS(B:B,B491,W:W,"나2")=1,20,0)))),"비해당분야")</f>
        <v>비해당분야</v>
      </c>
      <c r="Z491" s="4" t="str">
        <f>IF(R491="C",VLOOKUP(K491,'[1]자격증 backdata'!A:F,6,0),"비해당분야")</f>
        <v>비해당분야</v>
      </c>
      <c r="AA491" s="4" t="str">
        <f>IF(R491="C",SUMIF(B:B,B491,Z:Z),"비해당분야")</f>
        <v>비해당분야</v>
      </c>
      <c r="AB491" s="4" t="str">
        <f>IF(R491="C",SUM(Y491,AA491),"비해당분야")</f>
        <v>비해당분야</v>
      </c>
      <c r="AC491" s="4">
        <f>IF(R491="C",AB491,X491)</f>
        <v>6</v>
      </c>
      <c r="AD491" s="4">
        <f>VLOOKUP(K491,'[1]자격증 backdata'!A:D,4,0)</f>
        <v>5</v>
      </c>
      <c r="AE491" s="4">
        <f>IF(_xlfn.MAXIFS(AD:AD,B:B,B491)&gt;10,10,_xlfn.MAXIFS(AD:AD,B:B,B491))</f>
        <v>5</v>
      </c>
      <c r="AG491" s="5">
        <f>VLOOKUP(K491,'[1]자격증 backdata'!A:C,3,0)</f>
        <v>0</v>
      </c>
      <c r="AH491" s="5">
        <f>COUNTIFS($B:$B,$B491,$AG:$AG,AH$1)</f>
        <v>0</v>
      </c>
      <c r="AI491" s="5">
        <f>COUNTIFS($B:$B,$B491,$AG:$AG,AI$1)</f>
        <v>0</v>
      </c>
      <c r="AJ491" s="5">
        <f>COUNTIFS($B:$B,$B491,$AG:$AG,AJ$1)</f>
        <v>0</v>
      </c>
      <c r="AK491" s="5">
        <f>COUNTIFS($B:$B,$B491,$AG:$AG,AK$1)</f>
        <v>0</v>
      </c>
      <c r="AL491" s="5">
        <f>COUNTIFS($B:$B,$B491,$AG:$AG,AL$1)</f>
        <v>0</v>
      </c>
      <c r="AM491" s="5">
        <f>COUNTIFS($B:$B,$B491,$AG:$AG,AM$1)</f>
        <v>0</v>
      </c>
      <c r="AN491" s="5">
        <f>COUNTIFS($B:$B,$B491,$AG:$AG,AN$1)</f>
        <v>0</v>
      </c>
      <c r="AO491" s="5">
        <f>COUNTIFS($B:$B,$B491,$AG:$AG,AO$1)</f>
        <v>0</v>
      </c>
      <c r="AP491" s="5">
        <f>COUNTIFS($B:$B,$B491,$AG:$AG,AP$1)</f>
        <v>0</v>
      </c>
      <c r="AQ491" s="5">
        <f>COUNTIFS($B:$B,$B491,$AG:$AG,AQ$1)</f>
        <v>0</v>
      </c>
      <c r="AR491" s="5">
        <f>COUNTIFS($B:$B,$B491,$AG:$AG,AR$1)</f>
        <v>0</v>
      </c>
      <c r="AS491" s="5">
        <f>COUNTIFS($B:$B,$B491,$AG:$AG,AS$1)</f>
        <v>0</v>
      </c>
      <c r="AT491" s="5">
        <f>COUNTIFS($B:$B,$B491,$AG:$AG,AT$1)</f>
        <v>1</v>
      </c>
      <c r="AU491" s="5">
        <f>COUNTIFS($B:$B,$B491,$AG:$AG,AU$1)</f>
        <v>0</v>
      </c>
    </row>
    <row r="492" spans="1:47" ht="15" customHeight="1" x14ac:dyDescent="0.35">
      <c r="A492" s="6">
        <f>IF(B491=B492,A491,A491+1)</f>
        <v>159</v>
      </c>
      <c r="B492" s="6" t="s">
        <v>5479</v>
      </c>
      <c r="C492" s="6" t="s">
        <v>5478</v>
      </c>
      <c r="D492" s="6" t="s">
        <v>3044</v>
      </c>
      <c r="E492" s="6" t="s">
        <v>3043</v>
      </c>
      <c r="F492" s="4" t="s">
        <v>7</v>
      </c>
      <c r="G492" s="4" t="s">
        <v>8</v>
      </c>
      <c r="H492" s="4" t="s">
        <v>7</v>
      </c>
      <c r="I492" s="4">
        <v>3</v>
      </c>
      <c r="J492" s="4" t="s">
        <v>106</v>
      </c>
      <c r="K492" s="4" t="s">
        <v>3057</v>
      </c>
      <c r="L492" s="4" t="s">
        <v>55</v>
      </c>
      <c r="M492" s="4" t="s">
        <v>5477</v>
      </c>
      <c r="N492" s="4" t="s">
        <v>1061</v>
      </c>
      <c r="P492" s="4" t="s">
        <v>669</v>
      </c>
      <c r="Q492" s="4" t="s">
        <v>1475</v>
      </c>
      <c r="R492" s="4" t="s">
        <v>2434</v>
      </c>
      <c r="S492" s="5" t="str">
        <f>IF(P492="심사불필요","-",VLOOKUP(K492,'[1]자격증 backdata'!A:G,7,0))</f>
        <v>-</v>
      </c>
      <c r="T492" s="5" t="str">
        <f>IF(S492="-","-",IF(COUNTIFS(B:B,B492,S:S,"필수")&gt;0,"자격요건충족","확인필요"))</f>
        <v>-</v>
      </c>
      <c r="U492" s="5"/>
      <c r="W492" s="5">
        <f>IF(Q492="4급","심사불필요",VLOOKUP(K492,'[1]자격증 backdata'!A:B,2,0))</f>
        <v>4</v>
      </c>
      <c r="X492" s="4">
        <f>IF(R492="A", MIN(20, SUMIFS(W:W, B:B, B492, R:R, "A")),IF(R492="B", MIN(30, SUMIFS(W:W, B:B, B492, R:R, "B")),"비해당분야"))</f>
        <v>6</v>
      </c>
      <c r="Y492" s="4" t="str">
        <f>IF(R492="C",MIN(30,IF(COUNTIFS(B:B,B492,W:W,"가1")=1,25,IF(COUNTIFS(B:B,B492,W:W,"가1")&gt;=2,30,0))+IF(COUNTIFS(B:B,B492,W:W,"나1")&gt;=4,30,IF(COUNTIFS(B:B,B492,W:W,"나1")=3,26,IF(COUNTIFS(B:B,B492,W:W,"나1")=2,22,IF(COUNTIFS(B:B,B492,W:W,"나1")=1,18,0)))))+MIN(30,IF(COUNTIFS(B:B,B492,W:W,"가2")=1,25,IF(COUNTIFS(B:B,B492,W:W,"가2")&gt;=2,30,0))+IF(COUNTIFS(B:B,B492,W:W,"나2")=3,30,IF(COUNTIFS(B:B,B492,W:W,"나2")=2,25,IF(COUNTIFS(B:B,B492,W:W,"나2")=1,20,0)))),"비해당분야")</f>
        <v>비해당분야</v>
      </c>
      <c r="Z492" s="4" t="str">
        <f>IF(R492="C",VLOOKUP(K492,'[1]자격증 backdata'!A:F,6,0),"비해당분야")</f>
        <v>비해당분야</v>
      </c>
      <c r="AA492" s="4" t="str">
        <f>IF(R492="C",SUMIF(B:B,B492,Z:Z),"비해당분야")</f>
        <v>비해당분야</v>
      </c>
      <c r="AB492" s="4" t="str">
        <f>IF(R492="C",SUM(Y492,AA492),"비해당분야")</f>
        <v>비해당분야</v>
      </c>
      <c r="AC492" s="4">
        <f>IF(R492="C",AB492,X492)</f>
        <v>6</v>
      </c>
      <c r="AD492" s="4">
        <f>VLOOKUP(K492,'[1]자격증 backdata'!A:D,4,0)</f>
        <v>0</v>
      </c>
      <c r="AE492" s="4">
        <f>IF(_xlfn.MAXIFS(AD:AD,B:B,B492)&gt;10,10,_xlfn.MAXIFS(AD:AD,B:B,B492))</f>
        <v>5</v>
      </c>
      <c r="AG492" s="5" t="str">
        <f>VLOOKUP(K492,'[1]자격증 backdata'!A:C,3,0)</f>
        <v>M</v>
      </c>
      <c r="AH492" s="5">
        <f>COUNTIFS($B:$B,$B492,$AG:$AG,AH$1)</f>
        <v>0</v>
      </c>
      <c r="AI492" s="5">
        <f>COUNTIFS($B:$B,$B492,$AG:$AG,AI$1)</f>
        <v>0</v>
      </c>
      <c r="AJ492" s="5">
        <f>COUNTIFS($B:$B,$B492,$AG:$AG,AJ$1)</f>
        <v>0</v>
      </c>
      <c r="AK492" s="5">
        <f>COUNTIFS($B:$B,$B492,$AG:$AG,AK$1)</f>
        <v>0</v>
      </c>
      <c r="AL492" s="5">
        <f>COUNTIFS($B:$B,$B492,$AG:$AG,AL$1)</f>
        <v>0</v>
      </c>
      <c r="AM492" s="5">
        <f>COUNTIFS($B:$B,$B492,$AG:$AG,AM$1)</f>
        <v>0</v>
      </c>
      <c r="AN492" s="5">
        <f>COUNTIFS($B:$B,$B492,$AG:$AG,AN$1)</f>
        <v>0</v>
      </c>
      <c r="AO492" s="5">
        <f>COUNTIFS($B:$B,$B492,$AG:$AG,AO$1)</f>
        <v>0</v>
      </c>
      <c r="AP492" s="5">
        <f>COUNTIFS($B:$B,$B492,$AG:$AG,AP$1)</f>
        <v>0</v>
      </c>
      <c r="AQ492" s="5">
        <f>COUNTIFS($B:$B,$B492,$AG:$AG,AQ$1)</f>
        <v>0</v>
      </c>
      <c r="AR492" s="5">
        <f>COUNTIFS($B:$B,$B492,$AG:$AG,AR$1)</f>
        <v>0</v>
      </c>
      <c r="AS492" s="5">
        <f>COUNTIFS($B:$B,$B492,$AG:$AG,AS$1)</f>
        <v>0</v>
      </c>
      <c r="AT492" s="5">
        <f>COUNTIFS($B:$B,$B492,$AG:$AG,AT$1)</f>
        <v>1</v>
      </c>
      <c r="AU492" s="5">
        <f>COUNTIFS($B:$B,$B492,$AG:$AG,AU$1)</f>
        <v>0</v>
      </c>
    </row>
    <row r="493" spans="1:47" ht="15" customHeight="1" x14ac:dyDescent="0.35">
      <c r="A493" s="3">
        <f>IF(B492=B493,A492,A492+1)</f>
        <v>160</v>
      </c>
      <c r="B493" s="3" t="s">
        <v>5473</v>
      </c>
      <c r="C493" s="3" t="s">
        <v>5472</v>
      </c>
      <c r="D493" s="3" t="s">
        <v>3044</v>
      </c>
      <c r="E493" s="3" t="s">
        <v>3043</v>
      </c>
      <c r="F493" s="4" t="s">
        <v>7</v>
      </c>
      <c r="G493" s="4" t="s">
        <v>8</v>
      </c>
      <c r="H493" s="4" t="s">
        <v>7</v>
      </c>
      <c r="I493" s="3">
        <v>1</v>
      </c>
      <c r="J493" s="3" t="s">
        <v>69</v>
      </c>
      <c r="K493" s="3" t="s">
        <v>3065</v>
      </c>
      <c r="L493" s="3" t="s">
        <v>36</v>
      </c>
      <c r="M493" s="3" t="s">
        <v>5476</v>
      </c>
      <c r="N493" s="3" t="s">
        <v>24</v>
      </c>
      <c r="P493" s="3" t="s">
        <v>669</v>
      </c>
      <c r="Q493" s="3" t="s">
        <v>1475</v>
      </c>
      <c r="R493" s="3" t="s">
        <v>2434</v>
      </c>
      <c r="S493" s="2" t="str">
        <f>IF(P493="심사불필요","-",VLOOKUP(K493,'[1]자격증 backdata'!A:G,7,0))</f>
        <v>-</v>
      </c>
      <c r="T493" s="2" t="str">
        <f>IF(S493="-","-",IF(COUNTIFS(B:B,B493,S:S,"필수")&gt;0,"자격요건충족","확인필요"))</f>
        <v>-</v>
      </c>
      <c r="U493" s="2"/>
      <c r="W493" s="2">
        <f>IF(Q493="4급","심사불필요",VLOOKUP(K493,'[1]자격증 backdata'!A:B,2,0))</f>
        <v>0</v>
      </c>
      <c r="X493" s="3">
        <f>IF(R493="A", MIN(20, SUMIFS(W:W, B:B, B493, R:R, "A")),IF(R493="B", MIN(30, SUMIFS(W:W, B:B, B493, R:R, "B")),"비해당분야"))</f>
        <v>6</v>
      </c>
      <c r="Y493" s="3" t="str">
        <f>IF(R493="C",MIN(30,IF(COUNTIFS(B:B,B493,W:W,"가1")=1,25,IF(COUNTIFS(B:B,B493,W:W,"가1")&gt;=2,30,0))+IF(COUNTIFS(B:B,B493,W:W,"나1")&gt;=4,30,IF(COUNTIFS(B:B,B493,W:W,"나1")=3,26,IF(COUNTIFS(B:B,B493,W:W,"나1")=2,22,IF(COUNTIFS(B:B,B493,W:W,"나1")=1,18,0)))))+MIN(30,IF(COUNTIFS(B:B,B493,W:W,"가2")=1,25,IF(COUNTIFS(B:B,B493,W:W,"가2")&gt;=2,30,0))+IF(COUNTIFS(B:B,B493,W:W,"나2")=3,30,IF(COUNTIFS(B:B,B493,W:W,"나2")=2,25,IF(COUNTIFS(B:B,B493,W:W,"나2")=1,20,0)))),"비해당분야")</f>
        <v>비해당분야</v>
      </c>
      <c r="Z493" s="3" t="str">
        <f>IF(R493="C",VLOOKUP(K493,'[1]자격증 backdata'!A:F,6,0),"비해당분야")</f>
        <v>비해당분야</v>
      </c>
      <c r="AA493" s="3" t="str">
        <f>IF(R493="C",SUMIF(B:B,B493,Z:Z),"비해당분야")</f>
        <v>비해당분야</v>
      </c>
      <c r="AB493" s="3" t="str">
        <f>IF(R493="C",SUM(Y493,AA493),"비해당분야")</f>
        <v>비해당분야</v>
      </c>
      <c r="AC493" s="3">
        <f>IF(R493="C",AB493,X493)</f>
        <v>6</v>
      </c>
      <c r="AD493" s="3">
        <f>VLOOKUP(K493,'[1]자격증 backdata'!A:D,4,0)</f>
        <v>5</v>
      </c>
      <c r="AE493" s="3">
        <f>IF(_xlfn.MAXIFS(AD:AD,B:B,B493)&gt;10,10,_xlfn.MAXIFS(AD:AD,B:B,B493))</f>
        <v>5</v>
      </c>
      <c r="AG493" s="2">
        <f>VLOOKUP(K493,'[1]자격증 backdata'!A:C,3,0)</f>
        <v>0</v>
      </c>
      <c r="AH493" s="2">
        <f>COUNTIFS($B:$B,$B493,$AG:$AG,AH$1)</f>
        <v>0</v>
      </c>
      <c r="AI493" s="2">
        <f>COUNTIFS($B:$B,$B493,$AG:$AG,AI$1)</f>
        <v>0</v>
      </c>
      <c r="AJ493" s="2">
        <f>COUNTIFS($B:$B,$B493,$AG:$AG,AJ$1)</f>
        <v>0</v>
      </c>
      <c r="AK493" s="2">
        <f>COUNTIFS($B:$B,$B493,$AG:$AG,AK$1)</f>
        <v>0</v>
      </c>
      <c r="AL493" s="2">
        <f>COUNTIFS($B:$B,$B493,$AG:$AG,AL$1)</f>
        <v>0</v>
      </c>
      <c r="AM493" s="2">
        <f>COUNTIFS($B:$B,$B493,$AG:$AG,AM$1)</f>
        <v>0</v>
      </c>
      <c r="AN493" s="2">
        <f>COUNTIFS($B:$B,$B493,$AG:$AG,AN$1)</f>
        <v>0</v>
      </c>
      <c r="AO493" s="2">
        <f>COUNTIFS($B:$B,$B493,$AG:$AG,AO$1)</f>
        <v>0</v>
      </c>
      <c r="AP493" s="2">
        <f>COUNTIFS($B:$B,$B493,$AG:$AG,AP$1)</f>
        <v>0</v>
      </c>
      <c r="AQ493" s="2">
        <f>COUNTIFS($B:$B,$B493,$AG:$AG,AQ$1)</f>
        <v>0</v>
      </c>
      <c r="AR493" s="2">
        <f>COUNTIFS($B:$B,$B493,$AG:$AG,AR$1)</f>
        <v>0</v>
      </c>
      <c r="AS493" s="2">
        <f>COUNTIFS($B:$B,$B493,$AG:$AG,AS$1)</f>
        <v>0</v>
      </c>
      <c r="AT493" s="2">
        <f>COUNTIFS($B:$B,$B493,$AG:$AG,AT$1)</f>
        <v>1</v>
      </c>
      <c r="AU493" s="2">
        <f>COUNTIFS($B:$B,$B493,$AG:$AG,AU$1)</f>
        <v>0</v>
      </c>
    </row>
    <row r="494" spans="1:47" ht="15" customHeight="1" x14ac:dyDescent="0.35">
      <c r="A494" s="7">
        <f>IF(B493=B494,A493,A493+1)</f>
        <v>160</v>
      </c>
      <c r="B494" s="7" t="s">
        <v>5473</v>
      </c>
      <c r="C494" s="7" t="s">
        <v>5472</v>
      </c>
      <c r="D494" s="7" t="s">
        <v>3044</v>
      </c>
      <c r="E494" s="7" t="s">
        <v>3043</v>
      </c>
      <c r="F494" s="4" t="s">
        <v>7</v>
      </c>
      <c r="G494" s="4" t="s">
        <v>8</v>
      </c>
      <c r="H494" s="4" t="s">
        <v>7</v>
      </c>
      <c r="I494" s="3">
        <v>2</v>
      </c>
      <c r="J494" s="3" t="s">
        <v>106</v>
      </c>
      <c r="K494" s="3" t="s">
        <v>3057</v>
      </c>
      <c r="L494" s="3" t="s">
        <v>55</v>
      </c>
      <c r="M494" s="3" t="s">
        <v>5475</v>
      </c>
      <c r="N494" s="3" t="s">
        <v>2638</v>
      </c>
      <c r="P494" s="3" t="s">
        <v>669</v>
      </c>
      <c r="Q494" s="3" t="s">
        <v>1475</v>
      </c>
      <c r="R494" s="3" t="s">
        <v>2434</v>
      </c>
      <c r="S494" s="2" t="str">
        <f>IF(P494="심사불필요","-",VLOOKUP(K494,'[1]자격증 backdata'!A:G,7,0))</f>
        <v>-</v>
      </c>
      <c r="T494" s="2" t="str">
        <f>IF(S494="-","-",IF(COUNTIFS(B:B,B494,S:S,"필수")&gt;0,"자격요건충족","확인필요"))</f>
        <v>-</v>
      </c>
      <c r="U494" s="2"/>
      <c r="W494" s="2">
        <f>IF(Q494="4급","심사불필요",VLOOKUP(K494,'[1]자격증 backdata'!A:B,2,0))</f>
        <v>4</v>
      </c>
      <c r="X494" s="3">
        <f>IF(R494="A", MIN(20, SUMIFS(W:W, B:B, B494, R:R, "A")),IF(R494="B", MIN(30, SUMIFS(W:W, B:B, B494, R:R, "B")),"비해당분야"))</f>
        <v>6</v>
      </c>
      <c r="Y494" s="3" t="str">
        <f>IF(R494="C",MIN(30,IF(COUNTIFS(B:B,B494,W:W,"가1")=1,25,IF(COUNTIFS(B:B,B494,W:W,"가1")&gt;=2,30,0))+IF(COUNTIFS(B:B,B494,W:W,"나1")&gt;=4,30,IF(COUNTIFS(B:B,B494,W:W,"나1")=3,26,IF(COUNTIFS(B:B,B494,W:W,"나1")=2,22,IF(COUNTIFS(B:B,B494,W:W,"나1")=1,18,0)))))+MIN(30,IF(COUNTIFS(B:B,B494,W:W,"가2")=1,25,IF(COUNTIFS(B:B,B494,W:W,"가2")&gt;=2,30,0))+IF(COUNTIFS(B:B,B494,W:W,"나2")=3,30,IF(COUNTIFS(B:B,B494,W:W,"나2")=2,25,IF(COUNTIFS(B:B,B494,W:W,"나2")=1,20,0)))),"비해당분야")</f>
        <v>비해당분야</v>
      </c>
      <c r="Z494" s="3" t="str">
        <f>IF(R494="C",VLOOKUP(K494,'[1]자격증 backdata'!A:F,6,0),"비해당분야")</f>
        <v>비해당분야</v>
      </c>
      <c r="AA494" s="3" t="str">
        <f>IF(R494="C",SUMIF(B:B,B494,Z:Z),"비해당분야")</f>
        <v>비해당분야</v>
      </c>
      <c r="AB494" s="3" t="str">
        <f>IF(R494="C",SUM(Y494,AA494),"비해당분야")</f>
        <v>비해당분야</v>
      </c>
      <c r="AC494" s="3">
        <f>IF(R494="C",AB494,X494)</f>
        <v>6</v>
      </c>
      <c r="AD494" s="3">
        <f>VLOOKUP(K494,'[1]자격증 backdata'!A:D,4,0)</f>
        <v>0</v>
      </c>
      <c r="AE494" s="3">
        <f>IF(_xlfn.MAXIFS(AD:AD,B:B,B494)&gt;10,10,_xlfn.MAXIFS(AD:AD,B:B,B494))</f>
        <v>5</v>
      </c>
      <c r="AG494" s="2" t="str">
        <f>VLOOKUP(K494,'[1]자격증 backdata'!A:C,3,0)</f>
        <v>M</v>
      </c>
      <c r="AH494" s="2">
        <f>COUNTIFS($B:$B,$B494,$AG:$AG,AH$1)</f>
        <v>0</v>
      </c>
      <c r="AI494" s="2">
        <f>COUNTIFS($B:$B,$B494,$AG:$AG,AI$1)</f>
        <v>0</v>
      </c>
      <c r="AJ494" s="2">
        <f>COUNTIFS($B:$B,$B494,$AG:$AG,AJ$1)</f>
        <v>0</v>
      </c>
      <c r="AK494" s="2">
        <f>COUNTIFS($B:$B,$B494,$AG:$AG,AK$1)</f>
        <v>0</v>
      </c>
      <c r="AL494" s="2">
        <f>COUNTIFS($B:$B,$B494,$AG:$AG,AL$1)</f>
        <v>0</v>
      </c>
      <c r="AM494" s="2">
        <f>COUNTIFS($B:$B,$B494,$AG:$AG,AM$1)</f>
        <v>0</v>
      </c>
      <c r="AN494" s="2">
        <f>COUNTIFS($B:$B,$B494,$AG:$AG,AN$1)</f>
        <v>0</v>
      </c>
      <c r="AO494" s="2">
        <f>COUNTIFS($B:$B,$B494,$AG:$AG,AO$1)</f>
        <v>0</v>
      </c>
      <c r="AP494" s="2">
        <f>COUNTIFS($B:$B,$B494,$AG:$AG,AP$1)</f>
        <v>0</v>
      </c>
      <c r="AQ494" s="2">
        <f>COUNTIFS($B:$B,$B494,$AG:$AG,AQ$1)</f>
        <v>0</v>
      </c>
      <c r="AR494" s="2">
        <f>COUNTIFS($B:$B,$B494,$AG:$AG,AR$1)</f>
        <v>0</v>
      </c>
      <c r="AS494" s="2">
        <f>COUNTIFS($B:$B,$B494,$AG:$AG,AS$1)</f>
        <v>0</v>
      </c>
      <c r="AT494" s="2">
        <f>COUNTIFS($B:$B,$B494,$AG:$AG,AT$1)</f>
        <v>1</v>
      </c>
      <c r="AU494" s="2">
        <f>COUNTIFS($B:$B,$B494,$AG:$AG,AU$1)</f>
        <v>0</v>
      </c>
    </row>
    <row r="495" spans="1:47" ht="15" customHeight="1" x14ac:dyDescent="0.35">
      <c r="A495" s="7">
        <f>IF(B494=B495,A494,A494+1)</f>
        <v>160</v>
      </c>
      <c r="B495" s="7" t="s">
        <v>5473</v>
      </c>
      <c r="C495" s="7" t="s">
        <v>5472</v>
      </c>
      <c r="D495" s="7" t="s">
        <v>3044</v>
      </c>
      <c r="E495" s="7" t="s">
        <v>3043</v>
      </c>
      <c r="F495" s="4" t="s">
        <v>7</v>
      </c>
      <c r="G495" s="4" t="s">
        <v>8</v>
      </c>
      <c r="H495" s="4" t="s">
        <v>7</v>
      </c>
      <c r="I495" s="3">
        <v>3</v>
      </c>
      <c r="J495" s="3" t="s">
        <v>28</v>
      </c>
      <c r="K495" s="3" t="s">
        <v>3061</v>
      </c>
      <c r="L495" s="3" t="s">
        <v>26</v>
      </c>
      <c r="M495" s="3" t="s">
        <v>5474</v>
      </c>
      <c r="N495" s="3" t="s">
        <v>599</v>
      </c>
      <c r="P495" s="3" t="s">
        <v>669</v>
      </c>
      <c r="Q495" s="3" t="s">
        <v>1475</v>
      </c>
      <c r="R495" s="3" t="s">
        <v>2434</v>
      </c>
      <c r="S495" s="2" t="str">
        <f>IF(P495="심사불필요","-",VLOOKUP(K495,'[1]자격증 backdata'!A:G,7,0))</f>
        <v>-</v>
      </c>
      <c r="T495" s="2" t="str">
        <f>IF(S495="-","-",IF(COUNTIFS(B:B,B495,S:S,"필수")&gt;0,"자격요건충족","확인필요"))</f>
        <v>-</v>
      </c>
      <c r="U495" s="2"/>
      <c r="W495" s="2">
        <f>IF(Q495="4급","심사불필요",VLOOKUP(K495,'[1]자격증 backdata'!A:B,2,0))</f>
        <v>2</v>
      </c>
      <c r="X495" s="3">
        <f>IF(R495="A", MIN(20, SUMIFS(W:W, B:B, B495, R:R, "A")),IF(R495="B", MIN(30, SUMIFS(W:W, B:B, B495, R:R, "B")),"비해당분야"))</f>
        <v>6</v>
      </c>
      <c r="Y495" s="3" t="str">
        <f>IF(R495="C",MIN(30,IF(COUNTIFS(B:B,B495,W:W,"가1")=1,25,IF(COUNTIFS(B:B,B495,W:W,"가1")&gt;=2,30,0))+IF(COUNTIFS(B:B,B495,W:W,"나1")&gt;=4,30,IF(COUNTIFS(B:B,B495,W:W,"나1")=3,26,IF(COUNTIFS(B:B,B495,W:W,"나1")=2,22,IF(COUNTIFS(B:B,B495,W:W,"나1")=1,18,0)))))+MIN(30,IF(COUNTIFS(B:B,B495,W:W,"가2")=1,25,IF(COUNTIFS(B:B,B495,W:W,"가2")&gt;=2,30,0))+IF(COUNTIFS(B:B,B495,W:W,"나2")=3,30,IF(COUNTIFS(B:B,B495,W:W,"나2")=2,25,IF(COUNTIFS(B:B,B495,W:W,"나2")=1,20,0)))),"비해당분야")</f>
        <v>비해당분야</v>
      </c>
      <c r="Z495" s="3" t="str">
        <f>IF(R495="C",VLOOKUP(K495,'[1]자격증 backdata'!A:F,6,0),"비해당분야")</f>
        <v>비해당분야</v>
      </c>
      <c r="AA495" s="3" t="str">
        <f>IF(R495="C",SUMIF(B:B,B495,Z:Z),"비해당분야")</f>
        <v>비해당분야</v>
      </c>
      <c r="AB495" s="3" t="str">
        <f>IF(R495="C",SUM(Y495,AA495),"비해당분야")</f>
        <v>비해당분야</v>
      </c>
      <c r="AC495" s="3">
        <f>IF(R495="C",AB495,X495)</f>
        <v>6</v>
      </c>
      <c r="AD495" s="3">
        <f>VLOOKUP(K495,'[1]자격증 backdata'!A:D,4,0)</f>
        <v>0</v>
      </c>
      <c r="AE495" s="3">
        <f>IF(_xlfn.MAXIFS(AD:AD,B:B,B495)&gt;10,10,_xlfn.MAXIFS(AD:AD,B:B,B495))</f>
        <v>5</v>
      </c>
      <c r="AG495" s="2">
        <f>VLOOKUP(K495,'[1]자격증 backdata'!A:C,3,0)</f>
        <v>0</v>
      </c>
      <c r="AH495" s="2">
        <f>COUNTIFS($B:$B,$B495,$AG:$AG,AH$1)</f>
        <v>0</v>
      </c>
      <c r="AI495" s="2">
        <f>COUNTIFS($B:$B,$B495,$AG:$AG,AI$1)</f>
        <v>0</v>
      </c>
      <c r="AJ495" s="2">
        <f>COUNTIFS($B:$B,$B495,$AG:$AG,AJ$1)</f>
        <v>0</v>
      </c>
      <c r="AK495" s="2">
        <f>COUNTIFS($B:$B,$B495,$AG:$AG,AK$1)</f>
        <v>0</v>
      </c>
      <c r="AL495" s="2">
        <f>COUNTIFS($B:$B,$B495,$AG:$AG,AL$1)</f>
        <v>0</v>
      </c>
      <c r="AM495" s="2">
        <f>COUNTIFS($B:$B,$B495,$AG:$AG,AM$1)</f>
        <v>0</v>
      </c>
      <c r="AN495" s="2">
        <f>COUNTIFS($B:$B,$B495,$AG:$AG,AN$1)</f>
        <v>0</v>
      </c>
      <c r="AO495" s="2">
        <f>COUNTIFS($B:$B,$B495,$AG:$AG,AO$1)</f>
        <v>0</v>
      </c>
      <c r="AP495" s="2">
        <f>COUNTIFS($B:$B,$B495,$AG:$AG,AP$1)</f>
        <v>0</v>
      </c>
      <c r="AQ495" s="2">
        <f>COUNTIFS($B:$B,$B495,$AG:$AG,AQ$1)</f>
        <v>0</v>
      </c>
      <c r="AR495" s="2">
        <f>COUNTIFS($B:$B,$B495,$AG:$AG,AR$1)</f>
        <v>0</v>
      </c>
      <c r="AS495" s="2">
        <f>COUNTIFS($B:$B,$B495,$AG:$AG,AS$1)</f>
        <v>0</v>
      </c>
      <c r="AT495" s="2">
        <f>COUNTIFS($B:$B,$B495,$AG:$AG,AT$1)</f>
        <v>1</v>
      </c>
      <c r="AU495" s="2">
        <f>COUNTIFS($B:$B,$B495,$AG:$AG,AU$1)</f>
        <v>0</v>
      </c>
    </row>
    <row r="496" spans="1:47" ht="15" customHeight="1" x14ac:dyDescent="0.35">
      <c r="A496" s="7">
        <f>IF(B495=B496,A495,A495+1)</f>
        <v>160</v>
      </c>
      <c r="B496" s="7" t="s">
        <v>5473</v>
      </c>
      <c r="C496" s="7" t="s">
        <v>5472</v>
      </c>
      <c r="D496" s="7" t="s">
        <v>3044</v>
      </c>
      <c r="E496" s="7" t="s">
        <v>3043</v>
      </c>
      <c r="F496" s="4" t="s">
        <v>7</v>
      </c>
      <c r="G496" s="4" t="s">
        <v>8</v>
      </c>
      <c r="H496" s="4" t="s">
        <v>7</v>
      </c>
      <c r="I496" s="3">
        <v>4</v>
      </c>
      <c r="J496" s="3" t="s">
        <v>3148</v>
      </c>
      <c r="K496" s="3" t="s">
        <v>3147</v>
      </c>
      <c r="L496" s="3" t="s">
        <v>706</v>
      </c>
      <c r="M496" s="3" t="s">
        <v>5471</v>
      </c>
      <c r="N496" s="3" t="s">
        <v>3830</v>
      </c>
      <c r="P496" s="3" t="s">
        <v>669</v>
      </c>
      <c r="Q496" s="3" t="s">
        <v>1475</v>
      </c>
      <c r="R496" s="3" t="s">
        <v>2434</v>
      </c>
      <c r="S496" s="2" t="str">
        <f>IF(P496="심사불필요","-",VLOOKUP(K496,'[1]자격증 backdata'!A:G,7,0))</f>
        <v>-</v>
      </c>
      <c r="T496" s="2" t="str">
        <f>IF(S496="-","-",IF(COUNTIFS(B:B,B496,S:S,"필수")&gt;0,"자격요건충족","확인필요"))</f>
        <v>-</v>
      </c>
      <c r="U496" s="2"/>
      <c r="W496" s="2">
        <f>IF(Q496="4급","심사불필요",VLOOKUP(K496,'[1]자격증 backdata'!A:B,2,0))</f>
        <v>0</v>
      </c>
      <c r="X496" s="3">
        <f>IF(R496="A", MIN(20, SUMIFS(W:W, B:B, B496, R:R, "A")),IF(R496="B", MIN(30, SUMIFS(W:W, B:B, B496, R:R, "B")),"비해당분야"))</f>
        <v>6</v>
      </c>
      <c r="Y496" s="3" t="str">
        <f>IF(R496="C",MIN(30,IF(COUNTIFS(B:B,B496,W:W,"가1")=1,25,IF(COUNTIFS(B:B,B496,W:W,"가1")&gt;=2,30,0))+IF(COUNTIFS(B:B,B496,W:W,"나1")&gt;=4,30,IF(COUNTIFS(B:B,B496,W:W,"나1")=3,26,IF(COUNTIFS(B:B,B496,W:W,"나1")=2,22,IF(COUNTIFS(B:B,B496,W:W,"나1")=1,18,0)))))+MIN(30,IF(COUNTIFS(B:B,B496,W:W,"가2")=1,25,IF(COUNTIFS(B:B,B496,W:W,"가2")&gt;=2,30,0))+IF(COUNTIFS(B:B,B496,W:W,"나2")=3,30,IF(COUNTIFS(B:B,B496,W:W,"나2")=2,25,IF(COUNTIFS(B:B,B496,W:W,"나2")=1,20,0)))),"비해당분야")</f>
        <v>비해당분야</v>
      </c>
      <c r="Z496" s="3" t="str">
        <f>IF(R496="C",VLOOKUP(K496,'[1]자격증 backdata'!A:F,6,0),"비해당분야")</f>
        <v>비해당분야</v>
      </c>
      <c r="AA496" s="3" t="str">
        <f>IF(R496="C",SUMIF(B:B,B496,Z:Z),"비해당분야")</f>
        <v>비해당분야</v>
      </c>
      <c r="AB496" s="3" t="str">
        <f>IF(R496="C",SUM(Y496,AA496),"비해당분야")</f>
        <v>비해당분야</v>
      </c>
      <c r="AC496" s="3">
        <f>IF(R496="C",AB496,X496)</f>
        <v>6</v>
      </c>
      <c r="AD496" s="3">
        <f>VLOOKUP(K496,'[1]자격증 backdata'!A:D,4,0)</f>
        <v>5</v>
      </c>
      <c r="AE496" s="3">
        <f>IF(_xlfn.MAXIFS(AD:AD,B:B,B496)&gt;10,10,_xlfn.MAXIFS(AD:AD,B:B,B496))</f>
        <v>5</v>
      </c>
      <c r="AG496" s="2">
        <f>VLOOKUP(K496,'[1]자격증 backdata'!A:C,3,0)</f>
        <v>0</v>
      </c>
      <c r="AH496" s="2">
        <f>COUNTIFS($B:$B,$B496,$AG:$AG,AH$1)</f>
        <v>0</v>
      </c>
      <c r="AI496" s="2">
        <f>COUNTIFS($B:$B,$B496,$AG:$AG,AI$1)</f>
        <v>0</v>
      </c>
      <c r="AJ496" s="2">
        <f>COUNTIFS($B:$B,$B496,$AG:$AG,AJ$1)</f>
        <v>0</v>
      </c>
      <c r="AK496" s="2">
        <f>COUNTIFS($B:$B,$B496,$AG:$AG,AK$1)</f>
        <v>0</v>
      </c>
      <c r="AL496" s="2">
        <f>COUNTIFS($B:$B,$B496,$AG:$AG,AL$1)</f>
        <v>0</v>
      </c>
      <c r="AM496" s="2">
        <f>COUNTIFS($B:$B,$B496,$AG:$AG,AM$1)</f>
        <v>0</v>
      </c>
      <c r="AN496" s="2">
        <f>COUNTIFS($B:$B,$B496,$AG:$AG,AN$1)</f>
        <v>0</v>
      </c>
      <c r="AO496" s="2">
        <f>COUNTIFS($B:$B,$B496,$AG:$AG,AO$1)</f>
        <v>0</v>
      </c>
      <c r="AP496" s="2">
        <f>COUNTIFS($B:$B,$B496,$AG:$AG,AP$1)</f>
        <v>0</v>
      </c>
      <c r="AQ496" s="2">
        <f>COUNTIFS($B:$B,$B496,$AG:$AG,AQ$1)</f>
        <v>0</v>
      </c>
      <c r="AR496" s="2">
        <f>COUNTIFS($B:$B,$B496,$AG:$AG,AR$1)</f>
        <v>0</v>
      </c>
      <c r="AS496" s="2">
        <f>COUNTIFS($B:$B,$B496,$AG:$AG,AS$1)</f>
        <v>0</v>
      </c>
      <c r="AT496" s="2">
        <f>COUNTIFS($B:$B,$B496,$AG:$AG,AT$1)</f>
        <v>1</v>
      </c>
      <c r="AU496" s="2">
        <f>COUNTIFS($B:$B,$B496,$AG:$AG,AU$1)</f>
        <v>0</v>
      </c>
    </row>
    <row r="497" spans="1:47" ht="15" customHeight="1" x14ac:dyDescent="0.35">
      <c r="A497" s="4">
        <f>IF(B496=B497,A496,A496+1)</f>
        <v>161</v>
      </c>
      <c r="B497" s="4" t="s">
        <v>5469</v>
      </c>
      <c r="C497" s="4" t="s">
        <v>3422</v>
      </c>
      <c r="D497" s="4" t="s">
        <v>3044</v>
      </c>
      <c r="E497" s="4" t="s">
        <v>3043</v>
      </c>
      <c r="F497" s="4" t="s">
        <v>7</v>
      </c>
      <c r="G497" s="4" t="s">
        <v>8</v>
      </c>
      <c r="H497" s="4" t="s">
        <v>7</v>
      </c>
      <c r="I497" s="4">
        <v>1</v>
      </c>
      <c r="J497" s="4" t="s">
        <v>69</v>
      </c>
      <c r="K497" s="4" t="s">
        <v>3065</v>
      </c>
      <c r="L497" s="4" t="s">
        <v>36</v>
      </c>
      <c r="M497" s="4" t="s">
        <v>5470</v>
      </c>
      <c r="N497" s="4" t="s">
        <v>319</v>
      </c>
      <c r="P497" s="4" t="s">
        <v>669</v>
      </c>
      <c r="Q497" s="4" t="s">
        <v>1475</v>
      </c>
      <c r="R497" s="4" t="s">
        <v>2434</v>
      </c>
      <c r="S497" s="5" t="str">
        <f>IF(P497="심사불필요","-",VLOOKUP(K497,'[1]자격증 backdata'!A:G,7,0))</f>
        <v>-</v>
      </c>
      <c r="T497" s="5" t="str">
        <f>IF(S497="-","-",IF(COUNTIFS(B:B,B497,S:S,"필수")&gt;0,"자격요건충족","확인필요"))</f>
        <v>-</v>
      </c>
      <c r="U497" s="5"/>
      <c r="W497" s="5">
        <f>IF(Q497="4급","심사불필요",VLOOKUP(K497,'[1]자격증 backdata'!A:B,2,0))</f>
        <v>0</v>
      </c>
      <c r="X497" s="4">
        <f>IF(R497="A", MIN(20, SUMIFS(W:W, B:B, B497, R:R, "A")),IF(R497="B", MIN(30, SUMIFS(W:W, B:B, B497, R:R, "B")),"비해당분야"))</f>
        <v>4</v>
      </c>
      <c r="Y497" s="4" t="str">
        <f>IF(R497="C",MIN(30,IF(COUNTIFS(B:B,B497,W:W,"가1")=1,25,IF(COUNTIFS(B:B,B497,W:W,"가1")&gt;=2,30,0))+IF(COUNTIFS(B:B,B497,W:W,"나1")&gt;=4,30,IF(COUNTIFS(B:B,B497,W:W,"나1")=3,26,IF(COUNTIFS(B:B,B497,W:W,"나1")=2,22,IF(COUNTIFS(B:B,B497,W:W,"나1")=1,18,0)))))+MIN(30,IF(COUNTIFS(B:B,B497,W:W,"가2")=1,25,IF(COUNTIFS(B:B,B497,W:W,"가2")&gt;=2,30,0))+IF(COUNTIFS(B:B,B497,W:W,"나2")=3,30,IF(COUNTIFS(B:B,B497,W:W,"나2")=2,25,IF(COUNTIFS(B:B,B497,W:W,"나2")=1,20,0)))),"비해당분야")</f>
        <v>비해당분야</v>
      </c>
      <c r="Z497" s="4" t="str">
        <f>IF(R497="C",VLOOKUP(K497,'[1]자격증 backdata'!A:F,6,0),"비해당분야")</f>
        <v>비해당분야</v>
      </c>
      <c r="AA497" s="4" t="str">
        <f>IF(R497="C",SUMIF(B:B,B497,Z:Z),"비해당분야")</f>
        <v>비해당분야</v>
      </c>
      <c r="AB497" s="4" t="str">
        <f>IF(R497="C",SUM(Y497,AA497),"비해당분야")</f>
        <v>비해당분야</v>
      </c>
      <c r="AC497" s="4">
        <f>IF(R497="C",AB497,X497)</f>
        <v>4</v>
      </c>
      <c r="AD497" s="4">
        <f>VLOOKUP(K497,'[1]자격증 backdata'!A:D,4,0)</f>
        <v>5</v>
      </c>
      <c r="AE497" s="4">
        <f>IF(_xlfn.MAXIFS(AD:AD,B:B,B497)&gt;10,10,_xlfn.MAXIFS(AD:AD,B:B,B497))</f>
        <v>5</v>
      </c>
      <c r="AG497" s="5">
        <f>VLOOKUP(K497,'[1]자격증 backdata'!A:C,3,0)</f>
        <v>0</v>
      </c>
      <c r="AH497" s="5">
        <f>COUNTIFS($B:$B,$B497,$AG:$AG,AH$1)</f>
        <v>0</v>
      </c>
      <c r="AI497" s="5">
        <f>COUNTIFS($B:$B,$B497,$AG:$AG,AI$1)</f>
        <v>0</v>
      </c>
      <c r="AJ497" s="5">
        <f>COUNTIFS($B:$B,$B497,$AG:$AG,AJ$1)</f>
        <v>0</v>
      </c>
      <c r="AK497" s="5">
        <f>COUNTIFS($B:$B,$B497,$AG:$AG,AK$1)</f>
        <v>0</v>
      </c>
      <c r="AL497" s="5">
        <f>COUNTIFS($B:$B,$B497,$AG:$AG,AL$1)</f>
        <v>0</v>
      </c>
      <c r="AM497" s="5">
        <f>COUNTIFS($B:$B,$B497,$AG:$AG,AM$1)</f>
        <v>0</v>
      </c>
      <c r="AN497" s="5">
        <f>COUNTIFS($B:$B,$B497,$AG:$AG,AN$1)</f>
        <v>0</v>
      </c>
      <c r="AO497" s="5">
        <f>COUNTIFS($B:$B,$B497,$AG:$AG,AO$1)</f>
        <v>0</v>
      </c>
      <c r="AP497" s="5">
        <f>COUNTIFS($B:$B,$B497,$AG:$AG,AP$1)</f>
        <v>0</v>
      </c>
      <c r="AQ497" s="5">
        <f>COUNTIFS($B:$B,$B497,$AG:$AG,AQ$1)</f>
        <v>0</v>
      </c>
      <c r="AR497" s="5">
        <f>COUNTIFS($B:$B,$B497,$AG:$AG,AR$1)</f>
        <v>0</v>
      </c>
      <c r="AS497" s="5">
        <f>COUNTIFS($B:$B,$B497,$AG:$AG,AS$1)</f>
        <v>0</v>
      </c>
      <c r="AT497" s="5">
        <f>COUNTIFS($B:$B,$B497,$AG:$AG,AT$1)</f>
        <v>1</v>
      </c>
      <c r="AU497" s="5">
        <f>COUNTIFS($B:$B,$B497,$AG:$AG,AU$1)</f>
        <v>0</v>
      </c>
    </row>
    <row r="498" spans="1:47" ht="15" customHeight="1" x14ac:dyDescent="0.35">
      <c r="A498" s="6">
        <f>IF(B497=B498,A497,A497+1)</f>
        <v>161</v>
      </c>
      <c r="B498" s="6" t="s">
        <v>5469</v>
      </c>
      <c r="C498" s="6" t="s">
        <v>3422</v>
      </c>
      <c r="D498" s="6" t="s">
        <v>3044</v>
      </c>
      <c r="E498" s="6" t="s">
        <v>3043</v>
      </c>
      <c r="F498" s="4" t="s">
        <v>7</v>
      </c>
      <c r="G498" s="4" t="s">
        <v>8</v>
      </c>
      <c r="H498" s="4" t="s">
        <v>7</v>
      </c>
      <c r="I498" s="4">
        <v>2</v>
      </c>
      <c r="J498" s="4" t="s">
        <v>106</v>
      </c>
      <c r="K498" s="4" t="s">
        <v>3057</v>
      </c>
      <c r="L498" s="4" t="s">
        <v>55</v>
      </c>
      <c r="M498" s="4" t="s">
        <v>5468</v>
      </c>
      <c r="N498" s="4" t="s">
        <v>512</v>
      </c>
      <c r="P498" s="4" t="s">
        <v>669</v>
      </c>
      <c r="Q498" s="4" t="s">
        <v>1475</v>
      </c>
      <c r="R498" s="4" t="s">
        <v>2434</v>
      </c>
      <c r="S498" s="5" t="str">
        <f>IF(P498="심사불필요","-",VLOOKUP(K498,'[1]자격증 backdata'!A:G,7,0))</f>
        <v>-</v>
      </c>
      <c r="T498" s="5" t="str">
        <f>IF(S498="-","-",IF(COUNTIFS(B:B,B498,S:S,"필수")&gt;0,"자격요건충족","확인필요"))</f>
        <v>-</v>
      </c>
      <c r="U498" s="5"/>
      <c r="W498" s="5">
        <f>IF(Q498="4급","심사불필요",VLOOKUP(K498,'[1]자격증 backdata'!A:B,2,0))</f>
        <v>4</v>
      </c>
      <c r="X498" s="4">
        <f>IF(R498="A", MIN(20, SUMIFS(W:W, B:B, B498, R:R, "A")),IF(R498="B", MIN(30, SUMIFS(W:W, B:B, B498, R:R, "B")),"비해당분야"))</f>
        <v>4</v>
      </c>
      <c r="Y498" s="4" t="str">
        <f>IF(R498="C",MIN(30,IF(COUNTIFS(B:B,B498,W:W,"가1")=1,25,IF(COUNTIFS(B:B,B498,W:W,"가1")&gt;=2,30,0))+IF(COUNTIFS(B:B,B498,W:W,"나1")&gt;=4,30,IF(COUNTIFS(B:B,B498,W:W,"나1")=3,26,IF(COUNTIFS(B:B,B498,W:W,"나1")=2,22,IF(COUNTIFS(B:B,B498,W:W,"나1")=1,18,0)))))+MIN(30,IF(COUNTIFS(B:B,B498,W:W,"가2")=1,25,IF(COUNTIFS(B:B,B498,W:W,"가2")&gt;=2,30,0))+IF(COUNTIFS(B:B,B498,W:W,"나2")=3,30,IF(COUNTIFS(B:B,B498,W:W,"나2")=2,25,IF(COUNTIFS(B:B,B498,W:W,"나2")=1,20,0)))),"비해당분야")</f>
        <v>비해당분야</v>
      </c>
      <c r="Z498" s="4" t="str">
        <f>IF(R498="C",VLOOKUP(K498,'[1]자격증 backdata'!A:F,6,0),"비해당분야")</f>
        <v>비해당분야</v>
      </c>
      <c r="AA498" s="4" t="str">
        <f>IF(R498="C",SUMIF(B:B,B498,Z:Z),"비해당분야")</f>
        <v>비해당분야</v>
      </c>
      <c r="AB498" s="4" t="str">
        <f>IF(R498="C",SUM(Y498,AA498),"비해당분야")</f>
        <v>비해당분야</v>
      </c>
      <c r="AC498" s="4">
        <f>IF(R498="C",AB498,X498)</f>
        <v>4</v>
      </c>
      <c r="AD498" s="4">
        <f>VLOOKUP(K498,'[1]자격증 backdata'!A:D,4,0)</f>
        <v>0</v>
      </c>
      <c r="AE498" s="4">
        <f>IF(_xlfn.MAXIFS(AD:AD,B:B,B498)&gt;10,10,_xlfn.MAXIFS(AD:AD,B:B,B498))</f>
        <v>5</v>
      </c>
      <c r="AG498" s="5" t="str">
        <f>VLOOKUP(K498,'[1]자격증 backdata'!A:C,3,0)</f>
        <v>M</v>
      </c>
      <c r="AH498" s="5">
        <f>COUNTIFS($B:$B,$B498,$AG:$AG,AH$1)</f>
        <v>0</v>
      </c>
      <c r="AI498" s="5">
        <f>COUNTIFS($B:$B,$B498,$AG:$AG,AI$1)</f>
        <v>0</v>
      </c>
      <c r="AJ498" s="5">
        <f>COUNTIFS($B:$B,$B498,$AG:$AG,AJ$1)</f>
        <v>0</v>
      </c>
      <c r="AK498" s="5">
        <f>COUNTIFS($B:$B,$B498,$AG:$AG,AK$1)</f>
        <v>0</v>
      </c>
      <c r="AL498" s="5">
        <f>COUNTIFS($B:$B,$B498,$AG:$AG,AL$1)</f>
        <v>0</v>
      </c>
      <c r="AM498" s="5">
        <f>COUNTIFS($B:$B,$B498,$AG:$AG,AM$1)</f>
        <v>0</v>
      </c>
      <c r="AN498" s="5">
        <f>COUNTIFS($B:$B,$B498,$AG:$AG,AN$1)</f>
        <v>0</v>
      </c>
      <c r="AO498" s="5">
        <f>COUNTIFS($B:$B,$B498,$AG:$AG,AO$1)</f>
        <v>0</v>
      </c>
      <c r="AP498" s="5">
        <f>COUNTIFS($B:$B,$B498,$AG:$AG,AP$1)</f>
        <v>0</v>
      </c>
      <c r="AQ498" s="5">
        <f>COUNTIFS($B:$B,$B498,$AG:$AG,AQ$1)</f>
        <v>0</v>
      </c>
      <c r="AR498" s="5">
        <f>COUNTIFS($B:$B,$B498,$AG:$AG,AR$1)</f>
        <v>0</v>
      </c>
      <c r="AS498" s="5">
        <f>COUNTIFS($B:$B,$B498,$AG:$AG,AS$1)</f>
        <v>0</v>
      </c>
      <c r="AT498" s="5">
        <f>COUNTIFS($B:$B,$B498,$AG:$AG,AT$1)</f>
        <v>1</v>
      </c>
      <c r="AU498" s="5">
        <f>COUNTIFS($B:$B,$B498,$AG:$AG,AU$1)</f>
        <v>0</v>
      </c>
    </row>
    <row r="499" spans="1:47" ht="15" customHeight="1" x14ac:dyDescent="0.35">
      <c r="A499" s="3">
        <f>IF(B498=B499,A498,A498+1)</f>
        <v>162</v>
      </c>
      <c r="B499" s="3" t="s">
        <v>5466</v>
      </c>
      <c r="C499" s="3" t="s">
        <v>5465</v>
      </c>
      <c r="D499" s="3" t="s">
        <v>3044</v>
      </c>
      <c r="E499" s="3" t="s">
        <v>3043</v>
      </c>
      <c r="F499" s="4" t="s">
        <v>7</v>
      </c>
      <c r="G499" s="4" t="s">
        <v>8</v>
      </c>
      <c r="H499" s="4" t="s">
        <v>7</v>
      </c>
      <c r="I499" s="3">
        <v>1</v>
      </c>
      <c r="J499" s="3" t="s">
        <v>69</v>
      </c>
      <c r="K499" s="3" t="s">
        <v>3065</v>
      </c>
      <c r="L499" s="3" t="s">
        <v>36</v>
      </c>
      <c r="M499" s="3" t="s">
        <v>5467</v>
      </c>
      <c r="N499" s="3" t="s">
        <v>1201</v>
      </c>
      <c r="P499" s="3" t="s">
        <v>669</v>
      </c>
      <c r="Q499" s="3" t="s">
        <v>1475</v>
      </c>
      <c r="R499" s="3" t="s">
        <v>2434</v>
      </c>
      <c r="S499" s="2" t="str">
        <f>IF(P499="심사불필요","-",VLOOKUP(K499,'[1]자격증 backdata'!A:G,7,0))</f>
        <v>-</v>
      </c>
      <c r="T499" s="2" t="str">
        <f>IF(S499="-","-",IF(COUNTIFS(B:B,B499,S:S,"필수")&gt;0,"자격요건충족","확인필요"))</f>
        <v>-</v>
      </c>
      <c r="U499" s="2"/>
      <c r="W499" s="2">
        <f>IF(Q499="4급","심사불필요",VLOOKUP(K499,'[1]자격증 backdata'!A:B,2,0))</f>
        <v>0</v>
      </c>
      <c r="X499" s="3">
        <f>IF(R499="A", MIN(20, SUMIFS(W:W, B:B, B499, R:R, "A")),IF(R499="B", MIN(30, SUMIFS(W:W, B:B, B499, R:R, "B")),"비해당분야"))</f>
        <v>4</v>
      </c>
      <c r="Y499" s="3" t="str">
        <f>IF(R499="C",MIN(30,IF(COUNTIFS(B:B,B499,W:W,"가1")=1,25,IF(COUNTIFS(B:B,B499,W:W,"가1")&gt;=2,30,0))+IF(COUNTIFS(B:B,B499,W:W,"나1")&gt;=4,30,IF(COUNTIFS(B:B,B499,W:W,"나1")=3,26,IF(COUNTIFS(B:B,B499,W:W,"나1")=2,22,IF(COUNTIFS(B:B,B499,W:W,"나1")=1,18,0)))))+MIN(30,IF(COUNTIFS(B:B,B499,W:W,"가2")=1,25,IF(COUNTIFS(B:B,B499,W:W,"가2")&gt;=2,30,0))+IF(COUNTIFS(B:B,B499,W:W,"나2")=3,30,IF(COUNTIFS(B:B,B499,W:W,"나2")=2,25,IF(COUNTIFS(B:B,B499,W:W,"나2")=1,20,0)))),"비해당분야")</f>
        <v>비해당분야</v>
      </c>
      <c r="Z499" s="3" t="str">
        <f>IF(R499="C",VLOOKUP(K499,'[1]자격증 backdata'!A:F,6,0),"비해당분야")</f>
        <v>비해당분야</v>
      </c>
      <c r="AA499" s="3" t="str">
        <f>IF(R499="C",SUMIF(B:B,B499,Z:Z),"비해당분야")</f>
        <v>비해당분야</v>
      </c>
      <c r="AB499" s="3" t="str">
        <f>IF(R499="C",SUM(Y499,AA499),"비해당분야")</f>
        <v>비해당분야</v>
      </c>
      <c r="AC499" s="3">
        <f>IF(R499="C",AB499,X499)</f>
        <v>4</v>
      </c>
      <c r="AD499" s="3">
        <f>VLOOKUP(K499,'[1]자격증 backdata'!A:D,4,0)</f>
        <v>5</v>
      </c>
      <c r="AE499" s="3">
        <f>IF(_xlfn.MAXIFS(AD:AD,B:B,B499)&gt;10,10,_xlfn.MAXIFS(AD:AD,B:B,B499))</f>
        <v>5</v>
      </c>
      <c r="AG499" s="2">
        <f>VLOOKUP(K499,'[1]자격증 backdata'!A:C,3,0)</f>
        <v>0</v>
      </c>
      <c r="AH499" s="2">
        <f>COUNTIFS($B:$B,$B499,$AG:$AG,AH$1)</f>
        <v>0</v>
      </c>
      <c r="AI499" s="2">
        <f>COUNTIFS($B:$B,$B499,$AG:$AG,AI$1)</f>
        <v>0</v>
      </c>
      <c r="AJ499" s="2">
        <f>COUNTIFS($B:$B,$B499,$AG:$AG,AJ$1)</f>
        <v>0</v>
      </c>
      <c r="AK499" s="2">
        <f>COUNTIFS($B:$B,$B499,$AG:$AG,AK$1)</f>
        <v>0</v>
      </c>
      <c r="AL499" s="2">
        <f>COUNTIFS($B:$B,$B499,$AG:$AG,AL$1)</f>
        <v>0</v>
      </c>
      <c r="AM499" s="2">
        <f>COUNTIFS($B:$B,$B499,$AG:$AG,AM$1)</f>
        <v>0</v>
      </c>
      <c r="AN499" s="2">
        <f>COUNTIFS($B:$B,$B499,$AG:$AG,AN$1)</f>
        <v>0</v>
      </c>
      <c r="AO499" s="2">
        <f>COUNTIFS($B:$B,$B499,$AG:$AG,AO$1)</f>
        <v>0</v>
      </c>
      <c r="AP499" s="2">
        <f>COUNTIFS($B:$B,$B499,$AG:$AG,AP$1)</f>
        <v>0</v>
      </c>
      <c r="AQ499" s="2">
        <f>COUNTIFS($B:$B,$B499,$AG:$AG,AQ$1)</f>
        <v>0</v>
      </c>
      <c r="AR499" s="2">
        <f>COUNTIFS($B:$B,$B499,$AG:$AG,AR$1)</f>
        <v>0</v>
      </c>
      <c r="AS499" s="2">
        <f>COUNTIFS($B:$B,$B499,$AG:$AG,AS$1)</f>
        <v>0</v>
      </c>
      <c r="AT499" s="2">
        <f>COUNTIFS($B:$B,$B499,$AG:$AG,AT$1)</f>
        <v>1</v>
      </c>
      <c r="AU499" s="2">
        <f>COUNTIFS($B:$B,$B499,$AG:$AG,AU$1)</f>
        <v>0</v>
      </c>
    </row>
    <row r="500" spans="1:47" ht="15" customHeight="1" x14ac:dyDescent="0.35">
      <c r="A500" s="7">
        <f>IF(B499=B500,A499,A499+1)</f>
        <v>162</v>
      </c>
      <c r="B500" s="7" t="s">
        <v>5466</v>
      </c>
      <c r="C500" s="7" t="s">
        <v>5465</v>
      </c>
      <c r="D500" s="7" t="s">
        <v>3044</v>
      </c>
      <c r="E500" s="7" t="s">
        <v>3043</v>
      </c>
      <c r="F500" s="4" t="s">
        <v>7</v>
      </c>
      <c r="G500" s="4" t="s">
        <v>8</v>
      </c>
      <c r="H500" s="4" t="s">
        <v>7</v>
      </c>
      <c r="I500" s="3">
        <v>2</v>
      </c>
      <c r="J500" s="3" t="s">
        <v>106</v>
      </c>
      <c r="K500" s="3" t="s">
        <v>3057</v>
      </c>
      <c r="L500" s="3" t="s">
        <v>55</v>
      </c>
      <c r="M500" s="3" t="s">
        <v>5464</v>
      </c>
      <c r="N500" s="3" t="s">
        <v>3004</v>
      </c>
      <c r="P500" s="3" t="s">
        <v>669</v>
      </c>
      <c r="Q500" s="3" t="s">
        <v>1475</v>
      </c>
      <c r="R500" s="3" t="s">
        <v>2434</v>
      </c>
      <c r="S500" s="2" t="str">
        <f>IF(P500="심사불필요","-",VLOOKUP(K500,'[1]자격증 backdata'!A:G,7,0))</f>
        <v>-</v>
      </c>
      <c r="T500" s="2" t="str">
        <f>IF(S500="-","-",IF(COUNTIFS(B:B,B500,S:S,"필수")&gt;0,"자격요건충족","확인필요"))</f>
        <v>-</v>
      </c>
      <c r="U500" s="2"/>
      <c r="W500" s="2">
        <f>IF(Q500="4급","심사불필요",VLOOKUP(K500,'[1]자격증 backdata'!A:B,2,0))</f>
        <v>4</v>
      </c>
      <c r="X500" s="3">
        <f>IF(R500="A", MIN(20, SUMIFS(W:W, B:B, B500, R:R, "A")),IF(R500="B", MIN(30, SUMIFS(W:W, B:B, B500, R:R, "B")),"비해당분야"))</f>
        <v>4</v>
      </c>
      <c r="Y500" s="3" t="str">
        <f>IF(R500="C",MIN(30,IF(COUNTIFS(B:B,B500,W:W,"가1")=1,25,IF(COUNTIFS(B:B,B500,W:W,"가1")&gt;=2,30,0))+IF(COUNTIFS(B:B,B500,W:W,"나1")&gt;=4,30,IF(COUNTIFS(B:B,B500,W:W,"나1")=3,26,IF(COUNTIFS(B:B,B500,W:W,"나1")=2,22,IF(COUNTIFS(B:B,B500,W:W,"나1")=1,18,0)))))+MIN(30,IF(COUNTIFS(B:B,B500,W:W,"가2")=1,25,IF(COUNTIFS(B:B,B500,W:W,"가2")&gt;=2,30,0))+IF(COUNTIFS(B:B,B500,W:W,"나2")=3,30,IF(COUNTIFS(B:B,B500,W:W,"나2")=2,25,IF(COUNTIFS(B:B,B500,W:W,"나2")=1,20,0)))),"비해당분야")</f>
        <v>비해당분야</v>
      </c>
      <c r="Z500" s="3" t="str">
        <f>IF(R500="C",VLOOKUP(K500,'[1]자격증 backdata'!A:F,6,0),"비해당분야")</f>
        <v>비해당분야</v>
      </c>
      <c r="AA500" s="3" t="str">
        <f>IF(R500="C",SUMIF(B:B,B500,Z:Z),"비해당분야")</f>
        <v>비해당분야</v>
      </c>
      <c r="AB500" s="3" t="str">
        <f>IF(R500="C",SUM(Y500,AA500),"비해당분야")</f>
        <v>비해당분야</v>
      </c>
      <c r="AC500" s="3">
        <f>IF(R500="C",AB500,X500)</f>
        <v>4</v>
      </c>
      <c r="AD500" s="3">
        <f>VLOOKUP(K500,'[1]자격증 backdata'!A:D,4,0)</f>
        <v>0</v>
      </c>
      <c r="AE500" s="3">
        <f>IF(_xlfn.MAXIFS(AD:AD,B:B,B500)&gt;10,10,_xlfn.MAXIFS(AD:AD,B:B,B500))</f>
        <v>5</v>
      </c>
      <c r="AG500" s="2" t="str">
        <f>VLOOKUP(K500,'[1]자격증 backdata'!A:C,3,0)</f>
        <v>M</v>
      </c>
      <c r="AH500" s="2">
        <f>COUNTIFS($B:$B,$B500,$AG:$AG,AH$1)</f>
        <v>0</v>
      </c>
      <c r="AI500" s="2">
        <f>COUNTIFS($B:$B,$B500,$AG:$AG,AI$1)</f>
        <v>0</v>
      </c>
      <c r="AJ500" s="2">
        <f>COUNTIFS($B:$B,$B500,$AG:$AG,AJ$1)</f>
        <v>0</v>
      </c>
      <c r="AK500" s="2">
        <f>COUNTIFS($B:$B,$B500,$AG:$AG,AK$1)</f>
        <v>0</v>
      </c>
      <c r="AL500" s="2">
        <f>COUNTIFS($B:$B,$B500,$AG:$AG,AL$1)</f>
        <v>0</v>
      </c>
      <c r="AM500" s="2">
        <f>COUNTIFS($B:$B,$B500,$AG:$AG,AM$1)</f>
        <v>0</v>
      </c>
      <c r="AN500" s="2">
        <f>COUNTIFS($B:$B,$B500,$AG:$AG,AN$1)</f>
        <v>0</v>
      </c>
      <c r="AO500" s="2">
        <f>COUNTIFS($B:$B,$B500,$AG:$AG,AO$1)</f>
        <v>0</v>
      </c>
      <c r="AP500" s="2">
        <f>COUNTIFS($B:$B,$B500,$AG:$AG,AP$1)</f>
        <v>0</v>
      </c>
      <c r="AQ500" s="2">
        <f>COUNTIFS($B:$B,$B500,$AG:$AG,AQ$1)</f>
        <v>0</v>
      </c>
      <c r="AR500" s="2">
        <f>COUNTIFS($B:$B,$B500,$AG:$AG,AR$1)</f>
        <v>0</v>
      </c>
      <c r="AS500" s="2">
        <f>COUNTIFS($B:$B,$B500,$AG:$AG,AS$1)</f>
        <v>0</v>
      </c>
      <c r="AT500" s="2">
        <f>COUNTIFS($B:$B,$B500,$AG:$AG,AT$1)</f>
        <v>1</v>
      </c>
      <c r="AU500" s="2">
        <f>COUNTIFS($B:$B,$B500,$AG:$AG,AU$1)</f>
        <v>0</v>
      </c>
    </row>
    <row r="501" spans="1:47" ht="15" customHeight="1" x14ac:dyDescent="0.35">
      <c r="A501" s="4">
        <f>IF(B500=B501,A500,A500+1)</f>
        <v>163</v>
      </c>
      <c r="B501" s="4" t="s">
        <v>5460</v>
      </c>
      <c r="C501" s="4" t="s">
        <v>5459</v>
      </c>
      <c r="D501" s="4" t="s">
        <v>3044</v>
      </c>
      <c r="E501" s="4" t="s">
        <v>3043</v>
      </c>
      <c r="F501" s="4" t="s">
        <v>7</v>
      </c>
      <c r="G501" s="4" t="s">
        <v>8</v>
      </c>
      <c r="H501" s="4" t="s">
        <v>7</v>
      </c>
      <c r="I501" s="4">
        <v>1</v>
      </c>
      <c r="J501" s="4" t="s">
        <v>3812</v>
      </c>
      <c r="K501" s="4" t="s">
        <v>3811</v>
      </c>
      <c r="L501" s="4" t="s">
        <v>2137</v>
      </c>
      <c r="M501" s="4" t="s">
        <v>5463</v>
      </c>
      <c r="N501" s="4" t="s">
        <v>5462</v>
      </c>
      <c r="P501" s="4" t="s">
        <v>669</v>
      </c>
      <c r="Q501" s="4" t="s">
        <v>1475</v>
      </c>
      <c r="R501" s="4" t="s">
        <v>2434</v>
      </c>
      <c r="S501" s="5" t="str">
        <f>IF(P501="심사불필요","-",VLOOKUP(K501,'[1]자격증 backdata'!A:G,7,0))</f>
        <v>-</v>
      </c>
      <c r="T501" s="5" t="str">
        <f>IF(S501="-","-",IF(COUNTIFS(B:B,B501,S:S,"필수")&gt;0,"자격요건충족","확인필요"))</f>
        <v>-</v>
      </c>
      <c r="U501" s="5"/>
      <c r="W501" s="5">
        <f>IF(Q501="4급","심사불필요",VLOOKUP(K501,'[1]자격증 backdata'!A:B,2,0))</f>
        <v>0</v>
      </c>
      <c r="X501" s="4">
        <f>IF(R501="A", MIN(20, SUMIFS(W:W, B:B, B501, R:R, "A")),IF(R501="B", MIN(30, SUMIFS(W:W, B:B, B501, R:R, "B")),"비해당분야"))</f>
        <v>4</v>
      </c>
      <c r="Y501" s="4" t="str">
        <f>IF(R501="C",MIN(30,IF(COUNTIFS(B:B,B501,W:W,"가1")=1,25,IF(COUNTIFS(B:B,B501,W:W,"가1")&gt;=2,30,0))+IF(COUNTIFS(B:B,B501,W:W,"나1")&gt;=4,30,IF(COUNTIFS(B:B,B501,W:W,"나1")=3,26,IF(COUNTIFS(B:B,B501,W:W,"나1")=2,22,IF(COUNTIFS(B:B,B501,W:W,"나1")=1,18,0)))))+MIN(30,IF(COUNTIFS(B:B,B501,W:W,"가2")=1,25,IF(COUNTIFS(B:B,B501,W:W,"가2")&gt;=2,30,0))+IF(COUNTIFS(B:B,B501,W:W,"나2")=3,30,IF(COUNTIFS(B:B,B501,W:W,"나2")=2,25,IF(COUNTIFS(B:B,B501,W:W,"나2")=1,20,0)))),"비해당분야")</f>
        <v>비해당분야</v>
      </c>
      <c r="Z501" s="4" t="str">
        <f>IF(R501="C",VLOOKUP(K501,'[1]자격증 backdata'!A:F,6,0),"비해당분야")</f>
        <v>비해당분야</v>
      </c>
      <c r="AA501" s="4" t="str">
        <f>IF(R501="C",SUMIF(B:B,B501,Z:Z),"비해당분야")</f>
        <v>비해당분야</v>
      </c>
      <c r="AB501" s="4" t="str">
        <f>IF(R501="C",SUM(Y501,AA501),"비해당분야")</f>
        <v>비해당분야</v>
      </c>
      <c r="AC501" s="4">
        <f>IF(R501="C",AB501,X501)</f>
        <v>4</v>
      </c>
      <c r="AD501" s="4">
        <f>VLOOKUP(K501,'[1]자격증 backdata'!A:D,4,0)</f>
        <v>5</v>
      </c>
      <c r="AE501" s="4">
        <f>IF(_xlfn.MAXIFS(AD:AD,B:B,B501)&gt;10,10,_xlfn.MAXIFS(AD:AD,B:B,B501))</f>
        <v>5</v>
      </c>
      <c r="AG501" s="5">
        <f>VLOOKUP(K501,'[1]자격증 backdata'!A:C,3,0)</f>
        <v>0</v>
      </c>
      <c r="AH501" s="5">
        <f>COUNTIFS($B:$B,$B501,$AG:$AG,AH$1)</f>
        <v>0</v>
      </c>
      <c r="AI501" s="5">
        <f>COUNTIFS($B:$B,$B501,$AG:$AG,AI$1)</f>
        <v>0</v>
      </c>
      <c r="AJ501" s="5">
        <f>COUNTIFS($B:$B,$B501,$AG:$AG,AJ$1)</f>
        <v>0</v>
      </c>
      <c r="AK501" s="5">
        <f>COUNTIFS($B:$B,$B501,$AG:$AG,AK$1)</f>
        <v>0</v>
      </c>
      <c r="AL501" s="5">
        <f>COUNTIFS($B:$B,$B501,$AG:$AG,AL$1)</f>
        <v>0</v>
      </c>
      <c r="AM501" s="5">
        <f>COUNTIFS($B:$B,$B501,$AG:$AG,AM$1)</f>
        <v>0</v>
      </c>
      <c r="AN501" s="5">
        <f>COUNTIFS($B:$B,$B501,$AG:$AG,AN$1)</f>
        <v>0</v>
      </c>
      <c r="AO501" s="5">
        <f>COUNTIFS($B:$B,$B501,$AG:$AG,AO$1)</f>
        <v>0</v>
      </c>
      <c r="AP501" s="5">
        <f>COUNTIFS($B:$B,$B501,$AG:$AG,AP$1)</f>
        <v>0</v>
      </c>
      <c r="AQ501" s="5">
        <f>COUNTIFS($B:$B,$B501,$AG:$AG,AQ$1)</f>
        <v>0</v>
      </c>
      <c r="AR501" s="5">
        <f>COUNTIFS($B:$B,$B501,$AG:$AG,AR$1)</f>
        <v>0</v>
      </c>
      <c r="AS501" s="5">
        <f>COUNTIFS($B:$B,$B501,$AG:$AG,AS$1)</f>
        <v>0</v>
      </c>
      <c r="AT501" s="5">
        <f>COUNTIFS($B:$B,$B501,$AG:$AG,AT$1)</f>
        <v>1</v>
      </c>
      <c r="AU501" s="5">
        <f>COUNTIFS($B:$B,$B501,$AG:$AG,AU$1)</f>
        <v>0</v>
      </c>
    </row>
    <row r="502" spans="1:47" ht="15" customHeight="1" x14ac:dyDescent="0.35">
      <c r="A502" s="6">
        <f>IF(B501=B502,A501,A501+1)</f>
        <v>163</v>
      </c>
      <c r="B502" s="6" t="s">
        <v>5460</v>
      </c>
      <c r="C502" s="6" t="s">
        <v>5459</v>
      </c>
      <c r="D502" s="6" t="s">
        <v>3044</v>
      </c>
      <c r="E502" s="6" t="s">
        <v>3043</v>
      </c>
      <c r="F502" s="4" t="s">
        <v>7</v>
      </c>
      <c r="G502" s="4" t="s">
        <v>8</v>
      </c>
      <c r="H502" s="4" t="s">
        <v>7</v>
      </c>
      <c r="I502" s="4">
        <v>2</v>
      </c>
      <c r="J502" s="4" t="s">
        <v>69</v>
      </c>
      <c r="K502" s="4" t="s">
        <v>3065</v>
      </c>
      <c r="L502" s="4" t="s">
        <v>36</v>
      </c>
      <c r="M502" s="4" t="s">
        <v>5461</v>
      </c>
      <c r="N502" s="4" t="s">
        <v>1201</v>
      </c>
      <c r="P502" s="4" t="s">
        <v>669</v>
      </c>
      <c r="Q502" s="4" t="s">
        <v>1475</v>
      </c>
      <c r="R502" s="4" t="s">
        <v>2434</v>
      </c>
      <c r="S502" s="5" t="str">
        <f>IF(P502="심사불필요","-",VLOOKUP(K502,'[1]자격증 backdata'!A:G,7,0))</f>
        <v>-</v>
      </c>
      <c r="T502" s="5" t="str">
        <f>IF(S502="-","-",IF(COUNTIFS(B:B,B502,S:S,"필수")&gt;0,"자격요건충족","확인필요"))</f>
        <v>-</v>
      </c>
      <c r="U502" s="5"/>
      <c r="W502" s="5">
        <f>IF(Q502="4급","심사불필요",VLOOKUP(K502,'[1]자격증 backdata'!A:B,2,0))</f>
        <v>0</v>
      </c>
      <c r="X502" s="4">
        <f>IF(R502="A", MIN(20, SUMIFS(W:W, B:B, B502, R:R, "A")),IF(R502="B", MIN(30, SUMIFS(W:W, B:B, B502, R:R, "B")),"비해당분야"))</f>
        <v>4</v>
      </c>
      <c r="Y502" s="4" t="str">
        <f>IF(R502="C",MIN(30,IF(COUNTIFS(B:B,B502,W:W,"가1")=1,25,IF(COUNTIFS(B:B,B502,W:W,"가1")&gt;=2,30,0))+IF(COUNTIFS(B:B,B502,W:W,"나1")&gt;=4,30,IF(COUNTIFS(B:B,B502,W:W,"나1")=3,26,IF(COUNTIFS(B:B,B502,W:W,"나1")=2,22,IF(COUNTIFS(B:B,B502,W:W,"나1")=1,18,0)))))+MIN(30,IF(COUNTIFS(B:B,B502,W:W,"가2")=1,25,IF(COUNTIFS(B:B,B502,W:W,"가2")&gt;=2,30,0))+IF(COUNTIFS(B:B,B502,W:W,"나2")=3,30,IF(COUNTIFS(B:B,B502,W:W,"나2")=2,25,IF(COUNTIFS(B:B,B502,W:W,"나2")=1,20,0)))),"비해당분야")</f>
        <v>비해당분야</v>
      </c>
      <c r="Z502" s="4" t="str">
        <f>IF(R502="C",VLOOKUP(K502,'[1]자격증 backdata'!A:F,6,0),"비해당분야")</f>
        <v>비해당분야</v>
      </c>
      <c r="AA502" s="4" t="str">
        <f>IF(R502="C",SUMIF(B:B,B502,Z:Z),"비해당분야")</f>
        <v>비해당분야</v>
      </c>
      <c r="AB502" s="4" t="str">
        <f>IF(R502="C",SUM(Y502,AA502),"비해당분야")</f>
        <v>비해당분야</v>
      </c>
      <c r="AC502" s="4">
        <f>IF(R502="C",AB502,X502)</f>
        <v>4</v>
      </c>
      <c r="AD502" s="4">
        <f>VLOOKUP(K502,'[1]자격증 backdata'!A:D,4,0)</f>
        <v>5</v>
      </c>
      <c r="AE502" s="4">
        <f>IF(_xlfn.MAXIFS(AD:AD,B:B,B502)&gt;10,10,_xlfn.MAXIFS(AD:AD,B:B,B502))</f>
        <v>5</v>
      </c>
      <c r="AG502" s="5">
        <f>VLOOKUP(K502,'[1]자격증 backdata'!A:C,3,0)</f>
        <v>0</v>
      </c>
      <c r="AH502" s="5">
        <f>COUNTIFS($B:$B,$B502,$AG:$AG,AH$1)</f>
        <v>0</v>
      </c>
      <c r="AI502" s="5">
        <f>COUNTIFS($B:$B,$B502,$AG:$AG,AI$1)</f>
        <v>0</v>
      </c>
      <c r="AJ502" s="5">
        <f>COUNTIFS($B:$B,$B502,$AG:$AG,AJ$1)</f>
        <v>0</v>
      </c>
      <c r="AK502" s="5">
        <f>COUNTIFS($B:$B,$B502,$AG:$AG,AK$1)</f>
        <v>0</v>
      </c>
      <c r="AL502" s="5">
        <f>COUNTIFS($B:$B,$B502,$AG:$AG,AL$1)</f>
        <v>0</v>
      </c>
      <c r="AM502" s="5">
        <f>COUNTIFS($B:$B,$B502,$AG:$AG,AM$1)</f>
        <v>0</v>
      </c>
      <c r="AN502" s="5">
        <f>COUNTIFS($B:$B,$B502,$AG:$AG,AN$1)</f>
        <v>0</v>
      </c>
      <c r="AO502" s="5">
        <f>COUNTIFS($B:$B,$B502,$AG:$AG,AO$1)</f>
        <v>0</v>
      </c>
      <c r="AP502" s="5">
        <f>COUNTIFS($B:$B,$B502,$AG:$AG,AP$1)</f>
        <v>0</v>
      </c>
      <c r="AQ502" s="5">
        <f>COUNTIFS($B:$B,$B502,$AG:$AG,AQ$1)</f>
        <v>0</v>
      </c>
      <c r="AR502" s="5">
        <f>COUNTIFS($B:$B,$B502,$AG:$AG,AR$1)</f>
        <v>0</v>
      </c>
      <c r="AS502" s="5">
        <f>COUNTIFS($B:$B,$B502,$AG:$AG,AS$1)</f>
        <v>0</v>
      </c>
      <c r="AT502" s="5">
        <f>COUNTIFS($B:$B,$B502,$AG:$AG,AT$1)</f>
        <v>1</v>
      </c>
      <c r="AU502" s="5">
        <f>COUNTIFS($B:$B,$B502,$AG:$AG,AU$1)</f>
        <v>0</v>
      </c>
    </row>
    <row r="503" spans="1:47" ht="15" customHeight="1" x14ac:dyDescent="0.35">
      <c r="A503" s="6">
        <f>IF(B502=B503,A502,A502+1)</f>
        <v>163</v>
      </c>
      <c r="B503" s="6" t="s">
        <v>5460</v>
      </c>
      <c r="C503" s="6" t="s">
        <v>5459</v>
      </c>
      <c r="D503" s="6" t="s">
        <v>3044</v>
      </c>
      <c r="E503" s="6" t="s">
        <v>3043</v>
      </c>
      <c r="F503" s="4" t="s">
        <v>7</v>
      </c>
      <c r="G503" s="4" t="s">
        <v>8</v>
      </c>
      <c r="H503" s="4" t="s">
        <v>7</v>
      </c>
      <c r="I503" s="4">
        <v>3</v>
      </c>
      <c r="J503" s="4" t="s">
        <v>106</v>
      </c>
      <c r="K503" s="4" t="s">
        <v>3057</v>
      </c>
      <c r="L503" s="4" t="s">
        <v>55</v>
      </c>
      <c r="M503" s="4" t="s">
        <v>5458</v>
      </c>
      <c r="N503" s="4" t="s">
        <v>244</v>
      </c>
      <c r="P503" s="4" t="s">
        <v>669</v>
      </c>
      <c r="Q503" s="4" t="s">
        <v>1475</v>
      </c>
      <c r="R503" s="4" t="s">
        <v>2434</v>
      </c>
      <c r="S503" s="5" t="str">
        <f>IF(P503="심사불필요","-",VLOOKUP(K503,'[1]자격증 backdata'!A:G,7,0))</f>
        <v>-</v>
      </c>
      <c r="T503" s="5" t="str">
        <f>IF(S503="-","-",IF(COUNTIFS(B:B,B503,S:S,"필수")&gt;0,"자격요건충족","확인필요"))</f>
        <v>-</v>
      </c>
      <c r="U503" s="5"/>
      <c r="W503" s="5">
        <f>IF(Q503="4급","심사불필요",VLOOKUP(K503,'[1]자격증 backdata'!A:B,2,0))</f>
        <v>4</v>
      </c>
      <c r="X503" s="4">
        <f>IF(R503="A", MIN(20, SUMIFS(W:W, B:B, B503, R:R, "A")),IF(R503="B", MIN(30, SUMIFS(W:W, B:B, B503, R:R, "B")),"비해당분야"))</f>
        <v>4</v>
      </c>
      <c r="Y503" s="4" t="str">
        <f>IF(R503="C",MIN(30,IF(COUNTIFS(B:B,B503,W:W,"가1")=1,25,IF(COUNTIFS(B:B,B503,W:W,"가1")&gt;=2,30,0))+IF(COUNTIFS(B:B,B503,W:W,"나1")&gt;=4,30,IF(COUNTIFS(B:B,B503,W:W,"나1")=3,26,IF(COUNTIFS(B:B,B503,W:W,"나1")=2,22,IF(COUNTIFS(B:B,B503,W:W,"나1")=1,18,0)))))+MIN(30,IF(COUNTIFS(B:B,B503,W:W,"가2")=1,25,IF(COUNTIFS(B:B,B503,W:W,"가2")&gt;=2,30,0))+IF(COUNTIFS(B:B,B503,W:W,"나2")=3,30,IF(COUNTIFS(B:B,B503,W:W,"나2")=2,25,IF(COUNTIFS(B:B,B503,W:W,"나2")=1,20,0)))),"비해당분야")</f>
        <v>비해당분야</v>
      </c>
      <c r="Z503" s="4" t="str">
        <f>IF(R503="C",VLOOKUP(K503,'[1]자격증 backdata'!A:F,6,0),"비해당분야")</f>
        <v>비해당분야</v>
      </c>
      <c r="AA503" s="4" t="str">
        <f>IF(R503="C",SUMIF(B:B,B503,Z:Z),"비해당분야")</f>
        <v>비해당분야</v>
      </c>
      <c r="AB503" s="4" t="str">
        <f>IF(R503="C",SUM(Y503,AA503),"비해당분야")</f>
        <v>비해당분야</v>
      </c>
      <c r="AC503" s="4">
        <f>IF(R503="C",AB503,X503)</f>
        <v>4</v>
      </c>
      <c r="AD503" s="4">
        <f>VLOOKUP(K503,'[1]자격증 backdata'!A:D,4,0)</f>
        <v>0</v>
      </c>
      <c r="AE503" s="4">
        <f>IF(_xlfn.MAXIFS(AD:AD,B:B,B503)&gt;10,10,_xlfn.MAXIFS(AD:AD,B:B,B503))</f>
        <v>5</v>
      </c>
      <c r="AG503" s="5" t="str">
        <f>VLOOKUP(K503,'[1]자격증 backdata'!A:C,3,0)</f>
        <v>M</v>
      </c>
      <c r="AH503" s="5">
        <f>COUNTIFS($B:$B,$B503,$AG:$AG,AH$1)</f>
        <v>0</v>
      </c>
      <c r="AI503" s="5">
        <f>COUNTIFS($B:$B,$B503,$AG:$AG,AI$1)</f>
        <v>0</v>
      </c>
      <c r="AJ503" s="5">
        <f>COUNTIFS($B:$B,$B503,$AG:$AG,AJ$1)</f>
        <v>0</v>
      </c>
      <c r="AK503" s="5">
        <f>COUNTIFS($B:$B,$B503,$AG:$AG,AK$1)</f>
        <v>0</v>
      </c>
      <c r="AL503" s="5">
        <f>COUNTIFS($B:$B,$B503,$AG:$AG,AL$1)</f>
        <v>0</v>
      </c>
      <c r="AM503" s="5">
        <f>COUNTIFS($B:$B,$B503,$AG:$AG,AM$1)</f>
        <v>0</v>
      </c>
      <c r="AN503" s="5">
        <f>COUNTIFS($B:$B,$B503,$AG:$AG,AN$1)</f>
        <v>0</v>
      </c>
      <c r="AO503" s="5">
        <f>COUNTIFS($B:$B,$B503,$AG:$AG,AO$1)</f>
        <v>0</v>
      </c>
      <c r="AP503" s="5">
        <f>COUNTIFS($B:$B,$B503,$AG:$AG,AP$1)</f>
        <v>0</v>
      </c>
      <c r="AQ503" s="5">
        <f>COUNTIFS($B:$B,$B503,$AG:$AG,AQ$1)</f>
        <v>0</v>
      </c>
      <c r="AR503" s="5">
        <f>COUNTIFS($B:$B,$B503,$AG:$AG,AR$1)</f>
        <v>0</v>
      </c>
      <c r="AS503" s="5">
        <f>COUNTIFS($B:$B,$B503,$AG:$AG,AS$1)</f>
        <v>0</v>
      </c>
      <c r="AT503" s="5">
        <f>COUNTIFS($B:$B,$B503,$AG:$AG,AT$1)</f>
        <v>1</v>
      </c>
      <c r="AU503" s="5">
        <f>COUNTIFS($B:$B,$B503,$AG:$AG,AU$1)</f>
        <v>0</v>
      </c>
    </row>
    <row r="504" spans="1:47" ht="15" customHeight="1" x14ac:dyDescent="0.35">
      <c r="A504" s="3">
        <f>IF(B503=B504,A503,A503+1)</f>
        <v>164</v>
      </c>
      <c r="B504" s="3" t="s">
        <v>5456</v>
      </c>
      <c r="C504" s="3" t="s">
        <v>5455</v>
      </c>
      <c r="D504" s="3" t="s">
        <v>3044</v>
      </c>
      <c r="E504" s="3" t="s">
        <v>3043</v>
      </c>
      <c r="F504" s="4" t="s">
        <v>7</v>
      </c>
      <c r="G504" s="4" t="s">
        <v>8</v>
      </c>
      <c r="H504" s="4" t="s">
        <v>7</v>
      </c>
      <c r="I504" s="3">
        <v>1</v>
      </c>
      <c r="J504" s="3" t="s">
        <v>69</v>
      </c>
      <c r="K504" s="3" t="s">
        <v>3065</v>
      </c>
      <c r="L504" s="3" t="s">
        <v>36</v>
      </c>
      <c r="M504" s="3" t="s">
        <v>5457</v>
      </c>
      <c r="N504" s="3" t="s">
        <v>1029</v>
      </c>
      <c r="P504" s="3" t="s">
        <v>669</v>
      </c>
      <c r="Q504" s="3" t="s">
        <v>1475</v>
      </c>
      <c r="R504" s="3" t="s">
        <v>2434</v>
      </c>
      <c r="S504" s="2" t="str">
        <f>IF(P504="심사불필요","-",VLOOKUP(K504,'[1]자격증 backdata'!A:G,7,0))</f>
        <v>-</v>
      </c>
      <c r="T504" s="2" t="str">
        <f>IF(S504="-","-",IF(COUNTIFS(B:B,B504,S:S,"필수")&gt;0,"자격요건충족","확인필요"))</f>
        <v>-</v>
      </c>
      <c r="U504" s="2"/>
      <c r="W504" s="2">
        <f>IF(Q504="4급","심사불필요",VLOOKUP(K504,'[1]자격증 backdata'!A:B,2,0))</f>
        <v>0</v>
      </c>
      <c r="X504" s="3">
        <f>IF(R504="A", MIN(20, SUMIFS(W:W, B:B, B504, R:R, "A")),IF(R504="B", MIN(30, SUMIFS(W:W, B:B, B504, R:R, "B")),"비해당분야"))</f>
        <v>4</v>
      </c>
      <c r="Y504" s="3" t="str">
        <f>IF(R504="C",MIN(30,IF(COUNTIFS(B:B,B504,W:W,"가1")=1,25,IF(COUNTIFS(B:B,B504,W:W,"가1")&gt;=2,30,0))+IF(COUNTIFS(B:B,B504,W:W,"나1")&gt;=4,30,IF(COUNTIFS(B:B,B504,W:W,"나1")=3,26,IF(COUNTIFS(B:B,B504,W:W,"나1")=2,22,IF(COUNTIFS(B:B,B504,W:W,"나1")=1,18,0)))))+MIN(30,IF(COUNTIFS(B:B,B504,W:W,"가2")=1,25,IF(COUNTIFS(B:B,B504,W:W,"가2")&gt;=2,30,0))+IF(COUNTIFS(B:B,B504,W:W,"나2")=3,30,IF(COUNTIFS(B:B,B504,W:W,"나2")=2,25,IF(COUNTIFS(B:B,B504,W:W,"나2")=1,20,0)))),"비해당분야")</f>
        <v>비해당분야</v>
      </c>
      <c r="Z504" s="3" t="str">
        <f>IF(R504="C",VLOOKUP(K504,'[1]자격증 backdata'!A:F,6,0),"비해당분야")</f>
        <v>비해당분야</v>
      </c>
      <c r="AA504" s="3" t="str">
        <f>IF(R504="C",SUMIF(B:B,B504,Z:Z),"비해당분야")</f>
        <v>비해당분야</v>
      </c>
      <c r="AB504" s="3" t="str">
        <f>IF(R504="C",SUM(Y504,AA504),"비해당분야")</f>
        <v>비해당분야</v>
      </c>
      <c r="AC504" s="3">
        <f>IF(R504="C",AB504,X504)</f>
        <v>4</v>
      </c>
      <c r="AD504" s="3">
        <f>VLOOKUP(K504,'[1]자격증 backdata'!A:D,4,0)</f>
        <v>5</v>
      </c>
      <c r="AE504" s="3">
        <f>IF(_xlfn.MAXIFS(AD:AD,B:B,B504)&gt;10,10,_xlfn.MAXIFS(AD:AD,B:B,B504))</f>
        <v>5</v>
      </c>
      <c r="AG504" s="2">
        <f>VLOOKUP(K504,'[1]자격증 backdata'!A:C,3,0)</f>
        <v>0</v>
      </c>
      <c r="AH504" s="2">
        <f>COUNTIFS($B:$B,$B504,$AG:$AG,AH$1)</f>
        <v>0</v>
      </c>
      <c r="AI504" s="2">
        <f>COUNTIFS($B:$B,$B504,$AG:$AG,AI$1)</f>
        <v>0</v>
      </c>
      <c r="AJ504" s="2">
        <f>COUNTIFS($B:$B,$B504,$AG:$AG,AJ$1)</f>
        <v>0</v>
      </c>
      <c r="AK504" s="2">
        <f>COUNTIFS($B:$B,$B504,$AG:$AG,AK$1)</f>
        <v>0</v>
      </c>
      <c r="AL504" s="2">
        <f>COUNTIFS($B:$B,$B504,$AG:$AG,AL$1)</f>
        <v>0</v>
      </c>
      <c r="AM504" s="2">
        <f>COUNTIFS($B:$B,$B504,$AG:$AG,AM$1)</f>
        <v>0</v>
      </c>
      <c r="AN504" s="2">
        <f>COUNTIFS($B:$B,$B504,$AG:$AG,AN$1)</f>
        <v>0</v>
      </c>
      <c r="AO504" s="2">
        <f>COUNTIFS($B:$B,$B504,$AG:$AG,AO$1)</f>
        <v>0</v>
      </c>
      <c r="AP504" s="2">
        <f>COUNTIFS($B:$B,$B504,$AG:$AG,AP$1)</f>
        <v>0</v>
      </c>
      <c r="AQ504" s="2">
        <f>COUNTIFS($B:$B,$B504,$AG:$AG,AQ$1)</f>
        <v>0</v>
      </c>
      <c r="AR504" s="2">
        <f>COUNTIFS($B:$B,$B504,$AG:$AG,AR$1)</f>
        <v>0</v>
      </c>
      <c r="AS504" s="2">
        <f>COUNTIFS($B:$B,$B504,$AG:$AG,AS$1)</f>
        <v>0</v>
      </c>
      <c r="AT504" s="2">
        <f>COUNTIFS($B:$B,$B504,$AG:$AG,AT$1)</f>
        <v>1</v>
      </c>
      <c r="AU504" s="2">
        <f>COUNTIFS($B:$B,$B504,$AG:$AG,AU$1)</f>
        <v>0</v>
      </c>
    </row>
    <row r="505" spans="1:47" ht="15" customHeight="1" x14ac:dyDescent="0.35">
      <c r="A505" s="7">
        <f>IF(B504=B505,A504,A504+1)</f>
        <v>164</v>
      </c>
      <c r="B505" s="7" t="s">
        <v>5456</v>
      </c>
      <c r="C505" s="7" t="s">
        <v>5455</v>
      </c>
      <c r="D505" s="7" t="s">
        <v>3044</v>
      </c>
      <c r="E505" s="7" t="s">
        <v>3043</v>
      </c>
      <c r="F505" s="4" t="s">
        <v>7</v>
      </c>
      <c r="G505" s="4" t="s">
        <v>8</v>
      </c>
      <c r="H505" s="4" t="s">
        <v>7</v>
      </c>
      <c r="I505" s="3">
        <v>2</v>
      </c>
      <c r="J505" s="3" t="s">
        <v>106</v>
      </c>
      <c r="K505" s="3" t="s">
        <v>3057</v>
      </c>
      <c r="L505" s="3" t="s">
        <v>55</v>
      </c>
      <c r="M505" s="3" t="s">
        <v>5454</v>
      </c>
      <c r="N505" s="3" t="s">
        <v>512</v>
      </c>
      <c r="P505" s="3" t="s">
        <v>669</v>
      </c>
      <c r="Q505" s="3" t="s">
        <v>1475</v>
      </c>
      <c r="R505" s="3" t="s">
        <v>2434</v>
      </c>
      <c r="S505" s="2" t="str">
        <f>IF(P505="심사불필요","-",VLOOKUP(K505,'[1]자격증 backdata'!A:G,7,0))</f>
        <v>-</v>
      </c>
      <c r="T505" s="2" t="str">
        <f>IF(S505="-","-",IF(COUNTIFS(B:B,B505,S:S,"필수")&gt;0,"자격요건충족","확인필요"))</f>
        <v>-</v>
      </c>
      <c r="U505" s="2"/>
      <c r="W505" s="2">
        <f>IF(Q505="4급","심사불필요",VLOOKUP(K505,'[1]자격증 backdata'!A:B,2,0))</f>
        <v>4</v>
      </c>
      <c r="X505" s="3">
        <f>IF(R505="A", MIN(20, SUMIFS(W:W, B:B, B505, R:R, "A")),IF(R505="B", MIN(30, SUMIFS(W:W, B:B, B505, R:R, "B")),"비해당분야"))</f>
        <v>4</v>
      </c>
      <c r="Y505" s="3" t="str">
        <f>IF(R505="C",MIN(30,IF(COUNTIFS(B:B,B505,W:W,"가1")=1,25,IF(COUNTIFS(B:B,B505,W:W,"가1")&gt;=2,30,0))+IF(COUNTIFS(B:B,B505,W:W,"나1")&gt;=4,30,IF(COUNTIFS(B:B,B505,W:W,"나1")=3,26,IF(COUNTIFS(B:B,B505,W:W,"나1")=2,22,IF(COUNTIFS(B:B,B505,W:W,"나1")=1,18,0)))))+MIN(30,IF(COUNTIFS(B:B,B505,W:W,"가2")=1,25,IF(COUNTIFS(B:B,B505,W:W,"가2")&gt;=2,30,0))+IF(COUNTIFS(B:B,B505,W:W,"나2")=3,30,IF(COUNTIFS(B:B,B505,W:W,"나2")=2,25,IF(COUNTIFS(B:B,B505,W:W,"나2")=1,20,0)))),"비해당분야")</f>
        <v>비해당분야</v>
      </c>
      <c r="Z505" s="3" t="str">
        <f>IF(R505="C",VLOOKUP(K505,'[1]자격증 backdata'!A:F,6,0),"비해당분야")</f>
        <v>비해당분야</v>
      </c>
      <c r="AA505" s="3" t="str">
        <f>IF(R505="C",SUMIF(B:B,B505,Z:Z),"비해당분야")</f>
        <v>비해당분야</v>
      </c>
      <c r="AB505" s="3" t="str">
        <f>IF(R505="C",SUM(Y505,AA505),"비해당분야")</f>
        <v>비해당분야</v>
      </c>
      <c r="AC505" s="3">
        <f>IF(R505="C",AB505,X505)</f>
        <v>4</v>
      </c>
      <c r="AD505" s="3">
        <f>VLOOKUP(K505,'[1]자격증 backdata'!A:D,4,0)</f>
        <v>0</v>
      </c>
      <c r="AE505" s="3">
        <f>IF(_xlfn.MAXIFS(AD:AD,B:B,B505)&gt;10,10,_xlfn.MAXIFS(AD:AD,B:B,B505))</f>
        <v>5</v>
      </c>
      <c r="AG505" s="2" t="str">
        <f>VLOOKUP(K505,'[1]자격증 backdata'!A:C,3,0)</f>
        <v>M</v>
      </c>
      <c r="AH505" s="2">
        <f>COUNTIFS($B:$B,$B505,$AG:$AG,AH$1)</f>
        <v>0</v>
      </c>
      <c r="AI505" s="2">
        <f>COUNTIFS($B:$B,$B505,$AG:$AG,AI$1)</f>
        <v>0</v>
      </c>
      <c r="AJ505" s="2">
        <f>COUNTIFS($B:$B,$B505,$AG:$AG,AJ$1)</f>
        <v>0</v>
      </c>
      <c r="AK505" s="2">
        <f>COUNTIFS($B:$B,$B505,$AG:$AG,AK$1)</f>
        <v>0</v>
      </c>
      <c r="AL505" s="2">
        <f>COUNTIFS($B:$B,$B505,$AG:$AG,AL$1)</f>
        <v>0</v>
      </c>
      <c r="AM505" s="2">
        <f>COUNTIFS($B:$B,$B505,$AG:$AG,AM$1)</f>
        <v>0</v>
      </c>
      <c r="AN505" s="2">
        <f>COUNTIFS($B:$B,$B505,$AG:$AG,AN$1)</f>
        <v>0</v>
      </c>
      <c r="AO505" s="2">
        <f>COUNTIFS($B:$B,$B505,$AG:$AG,AO$1)</f>
        <v>0</v>
      </c>
      <c r="AP505" s="2">
        <f>COUNTIFS($B:$B,$B505,$AG:$AG,AP$1)</f>
        <v>0</v>
      </c>
      <c r="AQ505" s="2">
        <f>COUNTIFS($B:$B,$B505,$AG:$AG,AQ$1)</f>
        <v>0</v>
      </c>
      <c r="AR505" s="2">
        <f>COUNTIFS($B:$B,$B505,$AG:$AG,AR$1)</f>
        <v>0</v>
      </c>
      <c r="AS505" s="2">
        <f>COUNTIFS($B:$B,$B505,$AG:$AG,AS$1)</f>
        <v>0</v>
      </c>
      <c r="AT505" s="2">
        <f>COUNTIFS($B:$B,$B505,$AG:$AG,AT$1)</f>
        <v>1</v>
      </c>
      <c r="AU505" s="2">
        <f>COUNTIFS($B:$B,$B505,$AG:$AG,AU$1)</f>
        <v>0</v>
      </c>
    </row>
    <row r="506" spans="1:47" ht="15" customHeight="1" x14ac:dyDescent="0.35">
      <c r="A506" s="4">
        <f>IF(B505=B506,A505,A505+1)</f>
        <v>165</v>
      </c>
      <c r="B506" s="4" t="s">
        <v>5452</v>
      </c>
      <c r="C506" s="4" t="s">
        <v>5451</v>
      </c>
      <c r="D506" s="4" t="s">
        <v>3044</v>
      </c>
      <c r="E506" s="4" t="s">
        <v>3043</v>
      </c>
      <c r="F506" s="4" t="s">
        <v>7</v>
      </c>
      <c r="G506" s="4" t="s">
        <v>8</v>
      </c>
      <c r="H506" s="4" t="s">
        <v>7</v>
      </c>
      <c r="I506" s="4">
        <v>1</v>
      </c>
      <c r="J506" s="4" t="s">
        <v>69</v>
      </c>
      <c r="K506" s="4" t="s">
        <v>3065</v>
      </c>
      <c r="L506" s="4" t="s">
        <v>36</v>
      </c>
      <c r="M506" s="4" t="s">
        <v>5453</v>
      </c>
      <c r="N506" s="4" t="s">
        <v>1108</v>
      </c>
      <c r="P506" s="4" t="s">
        <v>669</v>
      </c>
      <c r="Q506" s="4" t="s">
        <v>1475</v>
      </c>
      <c r="R506" s="4" t="s">
        <v>2434</v>
      </c>
      <c r="S506" s="5" t="str">
        <f>IF(P506="심사불필요","-",VLOOKUP(K506,'[1]자격증 backdata'!A:G,7,0))</f>
        <v>-</v>
      </c>
      <c r="T506" s="5" t="str">
        <f>IF(S506="-","-",IF(COUNTIFS(B:B,B506,S:S,"필수")&gt;0,"자격요건충족","확인필요"))</f>
        <v>-</v>
      </c>
      <c r="U506" s="5"/>
      <c r="W506" s="5">
        <f>IF(Q506="4급","심사불필요",VLOOKUP(K506,'[1]자격증 backdata'!A:B,2,0))</f>
        <v>0</v>
      </c>
      <c r="X506" s="4">
        <f>IF(R506="A", MIN(20, SUMIFS(W:W, B:B, B506, R:R, "A")),IF(R506="B", MIN(30, SUMIFS(W:W, B:B, B506, R:R, "B")),"비해당분야"))</f>
        <v>4</v>
      </c>
      <c r="Y506" s="4" t="str">
        <f>IF(R506="C",MIN(30,IF(COUNTIFS(B:B,B506,W:W,"가1")=1,25,IF(COUNTIFS(B:B,B506,W:W,"가1")&gt;=2,30,0))+IF(COUNTIFS(B:B,B506,W:W,"나1")&gt;=4,30,IF(COUNTIFS(B:B,B506,W:W,"나1")=3,26,IF(COUNTIFS(B:B,B506,W:W,"나1")=2,22,IF(COUNTIFS(B:B,B506,W:W,"나1")=1,18,0)))))+MIN(30,IF(COUNTIFS(B:B,B506,W:W,"가2")=1,25,IF(COUNTIFS(B:B,B506,W:W,"가2")&gt;=2,30,0))+IF(COUNTIFS(B:B,B506,W:W,"나2")=3,30,IF(COUNTIFS(B:B,B506,W:W,"나2")=2,25,IF(COUNTIFS(B:B,B506,W:W,"나2")=1,20,0)))),"비해당분야")</f>
        <v>비해당분야</v>
      </c>
      <c r="Z506" s="4" t="str">
        <f>IF(R506="C",VLOOKUP(K506,'[1]자격증 backdata'!A:F,6,0),"비해당분야")</f>
        <v>비해당분야</v>
      </c>
      <c r="AA506" s="4" t="str">
        <f>IF(R506="C",SUMIF(B:B,B506,Z:Z),"비해당분야")</f>
        <v>비해당분야</v>
      </c>
      <c r="AB506" s="4" t="str">
        <f>IF(R506="C",SUM(Y506,AA506),"비해당분야")</f>
        <v>비해당분야</v>
      </c>
      <c r="AC506" s="4">
        <f>IF(R506="C",AB506,X506)</f>
        <v>4</v>
      </c>
      <c r="AD506" s="4">
        <f>VLOOKUP(K506,'[1]자격증 backdata'!A:D,4,0)</f>
        <v>5</v>
      </c>
      <c r="AE506" s="4">
        <f>IF(_xlfn.MAXIFS(AD:AD,B:B,B506)&gt;10,10,_xlfn.MAXIFS(AD:AD,B:B,B506))</f>
        <v>5</v>
      </c>
      <c r="AG506" s="5">
        <f>VLOOKUP(K506,'[1]자격증 backdata'!A:C,3,0)</f>
        <v>0</v>
      </c>
      <c r="AH506" s="5">
        <f>COUNTIFS($B:$B,$B506,$AG:$AG,AH$1)</f>
        <v>0</v>
      </c>
      <c r="AI506" s="5">
        <f>COUNTIFS($B:$B,$B506,$AG:$AG,AI$1)</f>
        <v>0</v>
      </c>
      <c r="AJ506" s="5">
        <f>COUNTIFS($B:$B,$B506,$AG:$AG,AJ$1)</f>
        <v>0</v>
      </c>
      <c r="AK506" s="5">
        <f>COUNTIFS($B:$B,$B506,$AG:$AG,AK$1)</f>
        <v>0</v>
      </c>
      <c r="AL506" s="5">
        <f>COUNTIFS($B:$B,$B506,$AG:$AG,AL$1)</f>
        <v>0</v>
      </c>
      <c r="AM506" s="5">
        <f>COUNTIFS($B:$B,$B506,$AG:$AG,AM$1)</f>
        <v>0</v>
      </c>
      <c r="AN506" s="5">
        <f>COUNTIFS($B:$B,$B506,$AG:$AG,AN$1)</f>
        <v>0</v>
      </c>
      <c r="AO506" s="5">
        <f>COUNTIFS($B:$B,$B506,$AG:$AG,AO$1)</f>
        <v>0</v>
      </c>
      <c r="AP506" s="5">
        <f>COUNTIFS($B:$B,$B506,$AG:$AG,AP$1)</f>
        <v>0</v>
      </c>
      <c r="AQ506" s="5">
        <f>COUNTIFS($B:$B,$B506,$AG:$AG,AQ$1)</f>
        <v>0</v>
      </c>
      <c r="AR506" s="5">
        <f>COUNTIFS($B:$B,$B506,$AG:$AG,AR$1)</f>
        <v>0</v>
      </c>
      <c r="AS506" s="5">
        <f>COUNTIFS($B:$B,$B506,$AG:$AG,AS$1)</f>
        <v>0</v>
      </c>
      <c r="AT506" s="5">
        <f>COUNTIFS($B:$B,$B506,$AG:$AG,AT$1)</f>
        <v>1</v>
      </c>
      <c r="AU506" s="5">
        <f>COUNTIFS($B:$B,$B506,$AG:$AG,AU$1)</f>
        <v>0</v>
      </c>
    </row>
    <row r="507" spans="1:47" ht="15" customHeight="1" x14ac:dyDescent="0.35">
      <c r="A507" s="6">
        <f>IF(B506=B507,A506,A506+1)</f>
        <v>165</v>
      </c>
      <c r="B507" s="6" t="s">
        <v>5452</v>
      </c>
      <c r="C507" s="6" t="s">
        <v>5451</v>
      </c>
      <c r="D507" s="6" t="s">
        <v>3044</v>
      </c>
      <c r="E507" s="6" t="s">
        <v>3043</v>
      </c>
      <c r="F507" s="4" t="s">
        <v>7</v>
      </c>
      <c r="G507" s="4" t="s">
        <v>8</v>
      </c>
      <c r="H507" s="4" t="s">
        <v>7</v>
      </c>
      <c r="I507" s="4">
        <v>2</v>
      </c>
      <c r="J507" s="4" t="s">
        <v>106</v>
      </c>
      <c r="K507" s="4" t="s">
        <v>3057</v>
      </c>
      <c r="L507" s="4" t="s">
        <v>55</v>
      </c>
      <c r="M507" s="4" t="s">
        <v>5450</v>
      </c>
      <c r="N507" s="4" t="s">
        <v>4589</v>
      </c>
      <c r="P507" s="4" t="s">
        <v>669</v>
      </c>
      <c r="Q507" s="4" t="s">
        <v>1475</v>
      </c>
      <c r="R507" s="4" t="s">
        <v>2434</v>
      </c>
      <c r="S507" s="5" t="str">
        <f>IF(P507="심사불필요","-",VLOOKUP(K507,'[1]자격증 backdata'!A:G,7,0))</f>
        <v>-</v>
      </c>
      <c r="T507" s="5" t="str">
        <f>IF(S507="-","-",IF(COUNTIFS(B:B,B507,S:S,"필수")&gt;0,"자격요건충족","확인필요"))</f>
        <v>-</v>
      </c>
      <c r="U507" s="5"/>
      <c r="W507" s="5">
        <f>IF(Q507="4급","심사불필요",VLOOKUP(K507,'[1]자격증 backdata'!A:B,2,0))</f>
        <v>4</v>
      </c>
      <c r="X507" s="4">
        <f>IF(R507="A", MIN(20, SUMIFS(W:W, B:B, B507, R:R, "A")),IF(R507="B", MIN(30, SUMIFS(W:W, B:B, B507, R:R, "B")),"비해당분야"))</f>
        <v>4</v>
      </c>
      <c r="Y507" s="4" t="str">
        <f>IF(R507="C",MIN(30,IF(COUNTIFS(B:B,B507,W:W,"가1")=1,25,IF(COUNTIFS(B:B,B507,W:W,"가1")&gt;=2,30,0))+IF(COUNTIFS(B:B,B507,W:W,"나1")&gt;=4,30,IF(COUNTIFS(B:B,B507,W:W,"나1")=3,26,IF(COUNTIFS(B:B,B507,W:W,"나1")=2,22,IF(COUNTIFS(B:B,B507,W:W,"나1")=1,18,0)))))+MIN(30,IF(COUNTIFS(B:B,B507,W:W,"가2")=1,25,IF(COUNTIFS(B:B,B507,W:W,"가2")&gt;=2,30,0))+IF(COUNTIFS(B:B,B507,W:W,"나2")=3,30,IF(COUNTIFS(B:B,B507,W:W,"나2")=2,25,IF(COUNTIFS(B:B,B507,W:W,"나2")=1,20,0)))),"비해당분야")</f>
        <v>비해당분야</v>
      </c>
      <c r="Z507" s="4" t="str">
        <f>IF(R507="C",VLOOKUP(K507,'[1]자격증 backdata'!A:F,6,0),"비해당분야")</f>
        <v>비해당분야</v>
      </c>
      <c r="AA507" s="4" t="str">
        <f>IF(R507="C",SUMIF(B:B,B507,Z:Z),"비해당분야")</f>
        <v>비해당분야</v>
      </c>
      <c r="AB507" s="4" t="str">
        <f>IF(R507="C",SUM(Y507,AA507),"비해당분야")</f>
        <v>비해당분야</v>
      </c>
      <c r="AC507" s="4">
        <f>IF(R507="C",AB507,X507)</f>
        <v>4</v>
      </c>
      <c r="AD507" s="4">
        <f>VLOOKUP(K507,'[1]자격증 backdata'!A:D,4,0)</f>
        <v>0</v>
      </c>
      <c r="AE507" s="4">
        <f>IF(_xlfn.MAXIFS(AD:AD,B:B,B507)&gt;10,10,_xlfn.MAXIFS(AD:AD,B:B,B507))</f>
        <v>5</v>
      </c>
      <c r="AG507" s="5" t="str">
        <f>VLOOKUP(K507,'[1]자격증 backdata'!A:C,3,0)</f>
        <v>M</v>
      </c>
      <c r="AH507" s="5">
        <f>COUNTIFS($B:$B,$B507,$AG:$AG,AH$1)</f>
        <v>0</v>
      </c>
      <c r="AI507" s="5">
        <f>COUNTIFS($B:$B,$B507,$AG:$AG,AI$1)</f>
        <v>0</v>
      </c>
      <c r="AJ507" s="5">
        <f>COUNTIFS($B:$B,$B507,$AG:$AG,AJ$1)</f>
        <v>0</v>
      </c>
      <c r="AK507" s="5">
        <f>COUNTIFS($B:$B,$B507,$AG:$AG,AK$1)</f>
        <v>0</v>
      </c>
      <c r="AL507" s="5">
        <f>COUNTIFS($B:$B,$B507,$AG:$AG,AL$1)</f>
        <v>0</v>
      </c>
      <c r="AM507" s="5">
        <f>COUNTIFS($B:$B,$B507,$AG:$AG,AM$1)</f>
        <v>0</v>
      </c>
      <c r="AN507" s="5">
        <f>COUNTIFS($B:$B,$B507,$AG:$AG,AN$1)</f>
        <v>0</v>
      </c>
      <c r="AO507" s="5">
        <f>COUNTIFS($B:$B,$B507,$AG:$AG,AO$1)</f>
        <v>0</v>
      </c>
      <c r="AP507" s="5">
        <f>COUNTIFS($B:$B,$B507,$AG:$AG,AP$1)</f>
        <v>0</v>
      </c>
      <c r="AQ507" s="5">
        <f>COUNTIFS($B:$B,$B507,$AG:$AG,AQ$1)</f>
        <v>0</v>
      </c>
      <c r="AR507" s="5">
        <f>COUNTIFS($B:$B,$B507,$AG:$AG,AR$1)</f>
        <v>0</v>
      </c>
      <c r="AS507" s="5">
        <f>COUNTIFS($B:$B,$B507,$AG:$AG,AS$1)</f>
        <v>0</v>
      </c>
      <c r="AT507" s="5">
        <f>COUNTIFS($B:$B,$B507,$AG:$AG,AT$1)</f>
        <v>1</v>
      </c>
      <c r="AU507" s="5">
        <f>COUNTIFS($B:$B,$B507,$AG:$AG,AU$1)</f>
        <v>0</v>
      </c>
    </row>
    <row r="508" spans="1:47" ht="15" customHeight="1" x14ac:dyDescent="0.35">
      <c r="A508" s="3">
        <f>IF(B507=B508,A507,A507+1)</f>
        <v>166</v>
      </c>
      <c r="B508" s="3" t="s">
        <v>5444</v>
      </c>
      <c r="C508" s="3" t="s">
        <v>5443</v>
      </c>
      <c r="D508" s="3" t="s">
        <v>3044</v>
      </c>
      <c r="E508" s="3" t="s">
        <v>3043</v>
      </c>
      <c r="F508" s="4" t="s">
        <v>7</v>
      </c>
      <c r="G508" s="4" t="s">
        <v>8</v>
      </c>
      <c r="H508" s="4" t="s">
        <v>7</v>
      </c>
      <c r="I508" s="3">
        <v>1</v>
      </c>
      <c r="J508" s="3" t="s">
        <v>2526</v>
      </c>
      <c r="K508" s="3" t="s">
        <v>3161</v>
      </c>
      <c r="L508" s="3" t="s">
        <v>2524</v>
      </c>
      <c r="M508" s="3" t="s">
        <v>5449</v>
      </c>
      <c r="N508" s="3" t="s">
        <v>2806</v>
      </c>
      <c r="P508" s="3" t="s">
        <v>669</v>
      </c>
      <c r="Q508" s="3" t="s">
        <v>1475</v>
      </c>
      <c r="R508" s="3" t="s">
        <v>2434</v>
      </c>
      <c r="S508" s="2" t="str">
        <f>IF(P508="심사불필요","-",VLOOKUP(K508,'[1]자격증 backdata'!A:G,7,0))</f>
        <v>-</v>
      </c>
      <c r="T508" s="2" t="str">
        <f>IF(S508="-","-",IF(COUNTIFS(B:B,B508,S:S,"필수")&gt;0,"자격요건충족","확인필요"))</f>
        <v>-</v>
      </c>
      <c r="U508" s="2"/>
      <c r="W508" s="2">
        <f>IF(Q508="4급","심사불필요",VLOOKUP(K508,'[1]자격증 backdata'!A:B,2,0))</f>
        <v>4</v>
      </c>
      <c r="X508" s="3">
        <f>IF(R508="A", MIN(20, SUMIFS(W:W, B:B, B508, R:R, "A")),IF(R508="B", MIN(30, SUMIFS(W:W, B:B, B508, R:R, "B")),"비해당분야"))</f>
        <v>12</v>
      </c>
      <c r="Y508" s="3" t="str">
        <f>IF(R508="C",MIN(30,IF(COUNTIFS(B:B,B508,W:W,"가1")=1,25,IF(COUNTIFS(B:B,B508,W:W,"가1")&gt;=2,30,0))+IF(COUNTIFS(B:B,B508,W:W,"나1")&gt;=4,30,IF(COUNTIFS(B:B,B508,W:W,"나1")=3,26,IF(COUNTIFS(B:B,B508,W:W,"나1")=2,22,IF(COUNTIFS(B:B,B508,W:W,"나1")=1,18,0)))))+MIN(30,IF(COUNTIFS(B:B,B508,W:W,"가2")=1,25,IF(COUNTIFS(B:B,B508,W:W,"가2")&gt;=2,30,0))+IF(COUNTIFS(B:B,B508,W:W,"나2")=3,30,IF(COUNTIFS(B:B,B508,W:W,"나2")=2,25,IF(COUNTIFS(B:B,B508,W:W,"나2")=1,20,0)))),"비해당분야")</f>
        <v>비해당분야</v>
      </c>
      <c r="Z508" s="3" t="str">
        <f>IF(R508="C",VLOOKUP(K508,'[1]자격증 backdata'!A:F,6,0),"비해당분야")</f>
        <v>비해당분야</v>
      </c>
      <c r="AA508" s="3" t="str">
        <f>IF(R508="C",SUMIF(B:B,B508,Z:Z),"비해당분야")</f>
        <v>비해당분야</v>
      </c>
      <c r="AB508" s="3" t="str">
        <f>IF(R508="C",SUM(Y508,AA508),"비해당분야")</f>
        <v>비해당분야</v>
      </c>
      <c r="AC508" s="3">
        <f>IF(R508="C",AB508,X508)</f>
        <v>12</v>
      </c>
      <c r="AD508" s="3">
        <f>VLOOKUP(K508,'[1]자격증 backdata'!A:D,4,0)</f>
        <v>0</v>
      </c>
      <c r="AE508" s="3">
        <f>IF(_xlfn.MAXIFS(AD:AD,B:B,B508)&gt;10,10,_xlfn.MAXIFS(AD:AD,B:B,B508))</f>
        <v>5</v>
      </c>
      <c r="AG508" s="2">
        <f>VLOOKUP(K508,'[1]자격증 backdata'!A:C,3,0)</f>
        <v>0</v>
      </c>
      <c r="AH508" s="2">
        <f>COUNTIFS($B:$B,$B508,$AG:$AG,AH$1)</f>
        <v>0</v>
      </c>
      <c r="AI508" s="2">
        <f>COUNTIFS($B:$B,$B508,$AG:$AG,AI$1)</f>
        <v>0</v>
      </c>
      <c r="AJ508" s="2">
        <f>COUNTIFS($B:$B,$B508,$AG:$AG,AJ$1)</f>
        <v>0</v>
      </c>
      <c r="AK508" s="2">
        <f>COUNTIFS($B:$B,$B508,$AG:$AG,AK$1)</f>
        <v>0</v>
      </c>
      <c r="AL508" s="2">
        <f>COUNTIFS($B:$B,$B508,$AG:$AG,AL$1)</f>
        <v>0</v>
      </c>
      <c r="AM508" s="2">
        <f>COUNTIFS($B:$B,$B508,$AG:$AG,AM$1)</f>
        <v>0</v>
      </c>
      <c r="AN508" s="2">
        <f>COUNTIFS($B:$B,$B508,$AG:$AG,AN$1)</f>
        <v>0</v>
      </c>
      <c r="AO508" s="2">
        <f>COUNTIFS($B:$B,$B508,$AG:$AG,AO$1)</f>
        <v>1</v>
      </c>
      <c r="AP508" s="2">
        <f>COUNTIFS($B:$B,$B508,$AG:$AG,AP$1)</f>
        <v>0</v>
      </c>
      <c r="AQ508" s="2">
        <f>COUNTIFS($B:$B,$B508,$AG:$AG,AQ$1)</f>
        <v>0</v>
      </c>
      <c r="AR508" s="2">
        <f>COUNTIFS($B:$B,$B508,$AG:$AG,AR$1)</f>
        <v>0</v>
      </c>
      <c r="AS508" s="2">
        <f>COUNTIFS($B:$B,$B508,$AG:$AG,AS$1)</f>
        <v>0</v>
      </c>
      <c r="AT508" s="2">
        <f>COUNTIFS($B:$B,$B508,$AG:$AG,AT$1)</f>
        <v>1</v>
      </c>
      <c r="AU508" s="2">
        <f>COUNTIFS($B:$B,$B508,$AG:$AG,AU$1)</f>
        <v>0</v>
      </c>
    </row>
    <row r="509" spans="1:47" ht="15" customHeight="1" x14ac:dyDescent="0.35">
      <c r="A509" s="7">
        <f>IF(B508=B509,A508,A508+1)</f>
        <v>166</v>
      </c>
      <c r="B509" s="7" t="s">
        <v>5444</v>
      </c>
      <c r="C509" s="7" t="s">
        <v>5443</v>
      </c>
      <c r="D509" s="7" t="s">
        <v>3044</v>
      </c>
      <c r="E509" s="7" t="s">
        <v>3043</v>
      </c>
      <c r="F509" s="4" t="s">
        <v>7</v>
      </c>
      <c r="G509" s="4" t="s">
        <v>8</v>
      </c>
      <c r="H509" s="4" t="s">
        <v>7</v>
      </c>
      <c r="I509" s="3">
        <v>2</v>
      </c>
      <c r="J509" s="3" t="s">
        <v>653</v>
      </c>
      <c r="K509" s="3" t="s">
        <v>3052</v>
      </c>
      <c r="L509" s="3" t="s">
        <v>651</v>
      </c>
      <c r="M509" s="3" t="s">
        <v>5448</v>
      </c>
      <c r="N509" s="3" t="s">
        <v>5447</v>
      </c>
      <c r="P509" s="3" t="s">
        <v>669</v>
      </c>
      <c r="Q509" s="3" t="s">
        <v>1475</v>
      </c>
      <c r="R509" s="3" t="s">
        <v>2434</v>
      </c>
      <c r="S509" s="2" t="str">
        <f>IF(P509="심사불필요","-",VLOOKUP(K509,'[1]자격증 backdata'!A:G,7,0))</f>
        <v>-</v>
      </c>
      <c r="T509" s="2" t="str">
        <f>IF(S509="-","-",IF(COUNTIFS(B:B,B509,S:S,"필수")&gt;0,"자격요건충족","확인필요"))</f>
        <v>-</v>
      </c>
      <c r="U509" s="2"/>
      <c r="W509" s="2">
        <f>IF(Q509="4급","심사불필요",VLOOKUP(K509,'[1]자격증 backdata'!A:B,2,0))</f>
        <v>4</v>
      </c>
      <c r="X509" s="3">
        <f>IF(R509="A", MIN(20, SUMIFS(W:W, B:B, B509, R:R, "A")),IF(R509="B", MIN(30, SUMIFS(W:W, B:B, B509, R:R, "B")),"비해당분야"))</f>
        <v>12</v>
      </c>
      <c r="Y509" s="3" t="str">
        <f>IF(R509="C",MIN(30,IF(COUNTIFS(B:B,B509,W:W,"가1")=1,25,IF(COUNTIFS(B:B,B509,W:W,"가1")&gt;=2,30,0))+IF(COUNTIFS(B:B,B509,W:W,"나1")&gt;=4,30,IF(COUNTIFS(B:B,B509,W:W,"나1")=3,26,IF(COUNTIFS(B:B,B509,W:W,"나1")=2,22,IF(COUNTIFS(B:B,B509,W:W,"나1")=1,18,0)))))+MIN(30,IF(COUNTIFS(B:B,B509,W:W,"가2")=1,25,IF(COUNTIFS(B:B,B509,W:W,"가2")&gt;=2,30,0))+IF(COUNTIFS(B:B,B509,W:W,"나2")=3,30,IF(COUNTIFS(B:B,B509,W:W,"나2")=2,25,IF(COUNTIFS(B:B,B509,W:W,"나2")=1,20,0)))),"비해당분야")</f>
        <v>비해당분야</v>
      </c>
      <c r="Z509" s="3" t="str">
        <f>IF(R509="C",VLOOKUP(K509,'[1]자격증 backdata'!A:F,6,0),"비해당분야")</f>
        <v>비해당분야</v>
      </c>
      <c r="AA509" s="3" t="str">
        <f>IF(R509="C",SUMIF(B:B,B509,Z:Z),"비해당분야")</f>
        <v>비해당분야</v>
      </c>
      <c r="AB509" s="3" t="str">
        <f>IF(R509="C",SUM(Y509,AA509),"비해당분야")</f>
        <v>비해당분야</v>
      </c>
      <c r="AC509" s="3">
        <f>IF(R509="C",AB509,X509)</f>
        <v>12</v>
      </c>
      <c r="AD509" s="3">
        <f>VLOOKUP(K509,'[1]자격증 backdata'!A:D,4,0)</f>
        <v>0</v>
      </c>
      <c r="AE509" s="3">
        <f>IF(_xlfn.MAXIFS(AD:AD,B:B,B509)&gt;10,10,_xlfn.MAXIFS(AD:AD,B:B,B509))</f>
        <v>5</v>
      </c>
      <c r="AG509" s="2" t="str">
        <f>VLOOKUP(K509,'[1]자격증 backdata'!A:C,3,0)</f>
        <v>H</v>
      </c>
      <c r="AH509" s="2">
        <f>COUNTIFS($B:$B,$B509,$AG:$AG,AH$1)</f>
        <v>0</v>
      </c>
      <c r="AI509" s="2">
        <f>COUNTIFS($B:$B,$B509,$AG:$AG,AI$1)</f>
        <v>0</v>
      </c>
      <c r="AJ509" s="2">
        <f>COUNTIFS($B:$B,$B509,$AG:$AG,AJ$1)</f>
        <v>0</v>
      </c>
      <c r="AK509" s="2">
        <f>COUNTIFS($B:$B,$B509,$AG:$AG,AK$1)</f>
        <v>0</v>
      </c>
      <c r="AL509" s="2">
        <f>COUNTIFS($B:$B,$B509,$AG:$AG,AL$1)</f>
        <v>0</v>
      </c>
      <c r="AM509" s="2">
        <f>COUNTIFS($B:$B,$B509,$AG:$AG,AM$1)</f>
        <v>0</v>
      </c>
      <c r="AN509" s="2">
        <f>COUNTIFS($B:$B,$B509,$AG:$AG,AN$1)</f>
        <v>0</v>
      </c>
      <c r="AO509" s="2">
        <f>COUNTIFS($B:$B,$B509,$AG:$AG,AO$1)</f>
        <v>1</v>
      </c>
      <c r="AP509" s="2">
        <f>COUNTIFS($B:$B,$B509,$AG:$AG,AP$1)</f>
        <v>0</v>
      </c>
      <c r="AQ509" s="2">
        <f>COUNTIFS($B:$B,$B509,$AG:$AG,AQ$1)</f>
        <v>0</v>
      </c>
      <c r="AR509" s="2">
        <f>COUNTIFS($B:$B,$B509,$AG:$AG,AR$1)</f>
        <v>0</v>
      </c>
      <c r="AS509" s="2">
        <f>COUNTIFS($B:$B,$B509,$AG:$AG,AS$1)</f>
        <v>0</v>
      </c>
      <c r="AT509" s="2">
        <f>COUNTIFS($B:$B,$B509,$AG:$AG,AT$1)</f>
        <v>1</v>
      </c>
      <c r="AU509" s="2">
        <f>COUNTIFS($B:$B,$B509,$AG:$AG,AU$1)</f>
        <v>0</v>
      </c>
    </row>
    <row r="510" spans="1:47" ht="15" customHeight="1" x14ac:dyDescent="0.35">
      <c r="A510" s="7">
        <f>IF(B509=B510,A509,A509+1)</f>
        <v>166</v>
      </c>
      <c r="B510" s="7" t="s">
        <v>5444</v>
      </c>
      <c r="C510" s="7" t="s">
        <v>5443</v>
      </c>
      <c r="D510" s="7" t="s">
        <v>3044</v>
      </c>
      <c r="E510" s="7" t="s">
        <v>3043</v>
      </c>
      <c r="F510" s="4" t="s">
        <v>7</v>
      </c>
      <c r="G510" s="4" t="s">
        <v>8</v>
      </c>
      <c r="H510" s="4" t="s">
        <v>7</v>
      </c>
      <c r="I510" s="3">
        <v>3</v>
      </c>
      <c r="J510" s="3" t="s">
        <v>106</v>
      </c>
      <c r="K510" s="3" t="s">
        <v>3057</v>
      </c>
      <c r="L510" s="3" t="s">
        <v>55</v>
      </c>
      <c r="M510" s="3" t="s">
        <v>5446</v>
      </c>
      <c r="N510" s="3" t="s">
        <v>5445</v>
      </c>
      <c r="P510" s="3" t="s">
        <v>669</v>
      </c>
      <c r="Q510" s="3" t="s">
        <v>1475</v>
      </c>
      <c r="R510" s="3" t="s">
        <v>2434</v>
      </c>
      <c r="S510" s="2" t="str">
        <f>IF(P510="심사불필요","-",VLOOKUP(K510,'[1]자격증 backdata'!A:G,7,0))</f>
        <v>-</v>
      </c>
      <c r="T510" s="2" t="str">
        <f>IF(S510="-","-",IF(COUNTIFS(B:B,B510,S:S,"필수")&gt;0,"자격요건충족","확인필요"))</f>
        <v>-</v>
      </c>
      <c r="U510" s="2"/>
      <c r="W510" s="2">
        <f>IF(Q510="4급","심사불필요",VLOOKUP(K510,'[1]자격증 backdata'!A:B,2,0))</f>
        <v>4</v>
      </c>
      <c r="X510" s="3">
        <f>IF(R510="A", MIN(20, SUMIFS(W:W, B:B, B510, R:R, "A")),IF(R510="B", MIN(30, SUMIFS(W:W, B:B, B510, R:R, "B")),"비해당분야"))</f>
        <v>12</v>
      </c>
      <c r="Y510" s="3" t="str">
        <f>IF(R510="C",MIN(30,IF(COUNTIFS(B:B,B510,W:W,"가1")=1,25,IF(COUNTIFS(B:B,B510,W:W,"가1")&gt;=2,30,0))+IF(COUNTIFS(B:B,B510,W:W,"나1")&gt;=4,30,IF(COUNTIFS(B:B,B510,W:W,"나1")=3,26,IF(COUNTIFS(B:B,B510,W:W,"나1")=2,22,IF(COUNTIFS(B:B,B510,W:W,"나1")=1,18,0)))))+MIN(30,IF(COUNTIFS(B:B,B510,W:W,"가2")=1,25,IF(COUNTIFS(B:B,B510,W:W,"가2")&gt;=2,30,0))+IF(COUNTIFS(B:B,B510,W:W,"나2")=3,30,IF(COUNTIFS(B:B,B510,W:W,"나2")=2,25,IF(COUNTIFS(B:B,B510,W:W,"나2")=1,20,0)))),"비해당분야")</f>
        <v>비해당분야</v>
      </c>
      <c r="Z510" s="3" t="str">
        <f>IF(R510="C",VLOOKUP(K510,'[1]자격증 backdata'!A:F,6,0),"비해당분야")</f>
        <v>비해당분야</v>
      </c>
      <c r="AA510" s="3" t="str">
        <f>IF(R510="C",SUMIF(B:B,B510,Z:Z),"비해당분야")</f>
        <v>비해당분야</v>
      </c>
      <c r="AB510" s="3" t="str">
        <f>IF(R510="C",SUM(Y510,AA510),"비해당분야")</f>
        <v>비해당분야</v>
      </c>
      <c r="AC510" s="3">
        <f>IF(R510="C",AB510,X510)</f>
        <v>12</v>
      </c>
      <c r="AD510" s="3">
        <f>VLOOKUP(K510,'[1]자격증 backdata'!A:D,4,0)</f>
        <v>0</v>
      </c>
      <c r="AE510" s="3">
        <f>IF(_xlfn.MAXIFS(AD:AD,B:B,B510)&gt;10,10,_xlfn.MAXIFS(AD:AD,B:B,B510))</f>
        <v>5</v>
      </c>
      <c r="AG510" s="2" t="str">
        <f>VLOOKUP(K510,'[1]자격증 backdata'!A:C,3,0)</f>
        <v>M</v>
      </c>
      <c r="AH510" s="2">
        <f>COUNTIFS($B:$B,$B510,$AG:$AG,AH$1)</f>
        <v>0</v>
      </c>
      <c r="AI510" s="2">
        <f>COUNTIFS($B:$B,$B510,$AG:$AG,AI$1)</f>
        <v>0</v>
      </c>
      <c r="AJ510" s="2">
        <f>COUNTIFS($B:$B,$B510,$AG:$AG,AJ$1)</f>
        <v>0</v>
      </c>
      <c r="AK510" s="2">
        <f>COUNTIFS($B:$B,$B510,$AG:$AG,AK$1)</f>
        <v>0</v>
      </c>
      <c r="AL510" s="2">
        <f>COUNTIFS($B:$B,$B510,$AG:$AG,AL$1)</f>
        <v>0</v>
      </c>
      <c r="AM510" s="2">
        <f>COUNTIFS($B:$B,$B510,$AG:$AG,AM$1)</f>
        <v>0</v>
      </c>
      <c r="AN510" s="2">
        <f>COUNTIFS($B:$B,$B510,$AG:$AG,AN$1)</f>
        <v>0</v>
      </c>
      <c r="AO510" s="2">
        <f>COUNTIFS($B:$B,$B510,$AG:$AG,AO$1)</f>
        <v>1</v>
      </c>
      <c r="AP510" s="2">
        <f>COUNTIFS($B:$B,$B510,$AG:$AG,AP$1)</f>
        <v>0</v>
      </c>
      <c r="AQ510" s="2">
        <f>COUNTIFS($B:$B,$B510,$AG:$AG,AQ$1)</f>
        <v>0</v>
      </c>
      <c r="AR510" s="2">
        <f>COUNTIFS($B:$B,$B510,$AG:$AG,AR$1)</f>
        <v>0</v>
      </c>
      <c r="AS510" s="2">
        <f>COUNTIFS($B:$B,$B510,$AG:$AG,AS$1)</f>
        <v>0</v>
      </c>
      <c r="AT510" s="2">
        <f>COUNTIFS($B:$B,$B510,$AG:$AG,AT$1)</f>
        <v>1</v>
      </c>
      <c r="AU510" s="2">
        <f>COUNTIFS($B:$B,$B510,$AG:$AG,AU$1)</f>
        <v>0</v>
      </c>
    </row>
    <row r="511" spans="1:47" ht="15" customHeight="1" x14ac:dyDescent="0.35">
      <c r="A511" s="7">
        <f>IF(B510=B511,A510,A510+1)</f>
        <v>166</v>
      </c>
      <c r="B511" s="7" t="s">
        <v>5444</v>
      </c>
      <c r="C511" s="7" t="s">
        <v>5443</v>
      </c>
      <c r="D511" s="7" t="s">
        <v>3044</v>
      </c>
      <c r="E511" s="7" t="s">
        <v>3043</v>
      </c>
      <c r="F511" s="4" t="s">
        <v>7</v>
      </c>
      <c r="G511" s="4" t="s">
        <v>8</v>
      </c>
      <c r="H511" s="4" t="s">
        <v>7</v>
      </c>
      <c r="I511" s="3">
        <v>4</v>
      </c>
      <c r="J511" s="3" t="s">
        <v>69</v>
      </c>
      <c r="K511" s="3" t="s">
        <v>3065</v>
      </c>
      <c r="L511" s="3" t="s">
        <v>36</v>
      </c>
      <c r="M511" s="3" t="s">
        <v>5442</v>
      </c>
      <c r="N511" s="3" t="s">
        <v>1283</v>
      </c>
      <c r="P511" s="3" t="s">
        <v>669</v>
      </c>
      <c r="Q511" s="3" t="s">
        <v>1475</v>
      </c>
      <c r="R511" s="3" t="s">
        <v>2434</v>
      </c>
      <c r="S511" s="2" t="str">
        <f>IF(P511="심사불필요","-",VLOOKUP(K511,'[1]자격증 backdata'!A:G,7,0))</f>
        <v>-</v>
      </c>
      <c r="T511" s="2" t="str">
        <f>IF(S511="-","-",IF(COUNTIFS(B:B,B511,S:S,"필수")&gt;0,"자격요건충족","확인필요"))</f>
        <v>-</v>
      </c>
      <c r="U511" s="2"/>
      <c r="W511" s="2">
        <f>IF(Q511="4급","심사불필요",VLOOKUP(K511,'[1]자격증 backdata'!A:B,2,0))</f>
        <v>0</v>
      </c>
      <c r="X511" s="3">
        <f>IF(R511="A", MIN(20, SUMIFS(W:W, B:B, B511, R:R, "A")),IF(R511="B", MIN(30, SUMIFS(W:W, B:B, B511, R:R, "B")),"비해당분야"))</f>
        <v>12</v>
      </c>
      <c r="Y511" s="3" t="str">
        <f>IF(R511="C",MIN(30,IF(COUNTIFS(B:B,B511,W:W,"가1")=1,25,IF(COUNTIFS(B:B,B511,W:W,"가1")&gt;=2,30,0))+IF(COUNTIFS(B:B,B511,W:W,"나1")&gt;=4,30,IF(COUNTIFS(B:B,B511,W:W,"나1")=3,26,IF(COUNTIFS(B:B,B511,W:W,"나1")=2,22,IF(COUNTIFS(B:B,B511,W:W,"나1")=1,18,0)))))+MIN(30,IF(COUNTIFS(B:B,B511,W:W,"가2")=1,25,IF(COUNTIFS(B:B,B511,W:W,"가2")&gt;=2,30,0))+IF(COUNTIFS(B:B,B511,W:W,"나2")=3,30,IF(COUNTIFS(B:B,B511,W:W,"나2")=2,25,IF(COUNTIFS(B:B,B511,W:W,"나2")=1,20,0)))),"비해당분야")</f>
        <v>비해당분야</v>
      </c>
      <c r="Z511" s="3" t="str">
        <f>IF(R511="C",VLOOKUP(K511,'[1]자격증 backdata'!A:F,6,0),"비해당분야")</f>
        <v>비해당분야</v>
      </c>
      <c r="AA511" s="3" t="str">
        <f>IF(R511="C",SUMIF(B:B,B511,Z:Z),"비해당분야")</f>
        <v>비해당분야</v>
      </c>
      <c r="AB511" s="3" t="str">
        <f>IF(R511="C",SUM(Y511,AA511),"비해당분야")</f>
        <v>비해당분야</v>
      </c>
      <c r="AC511" s="3">
        <f>IF(R511="C",AB511,X511)</f>
        <v>12</v>
      </c>
      <c r="AD511" s="3">
        <f>VLOOKUP(K511,'[1]자격증 backdata'!A:D,4,0)</f>
        <v>5</v>
      </c>
      <c r="AE511" s="3">
        <f>IF(_xlfn.MAXIFS(AD:AD,B:B,B511)&gt;10,10,_xlfn.MAXIFS(AD:AD,B:B,B511))</f>
        <v>5</v>
      </c>
      <c r="AG511" s="2">
        <f>VLOOKUP(K511,'[1]자격증 backdata'!A:C,3,0)</f>
        <v>0</v>
      </c>
      <c r="AH511" s="2">
        <f>COUNTIFS($B:$B,$B511,$AG:$AG,AH$1)</f>
        <v>0</v>
      </c>
      <c r="AI511" s="2">
        <f>COUNTIFS($B:$B,$B511,$AG:$AG,AI$1)</f>
        <v>0</v>
      </c>
      <c r="AJ511" s="2">
        <f>COUNTIFS($B:$B,$B511,$AG:$AG,AJ$1)</f>
        <v>0</v>
      </c>
      <c r="AK511" s="2">
        <f>COUNTIFS($B:$B,$B511,$AG:$AG,AK$1)</f>
        <v>0</v>
      </c>
      <c r="AL511" s="2">
        <f>COUNTIFS($B:$B,$B511,$AG:$AG,AL$1)</f>
        <v>0</v>
      </c>
      <c r="AM511" s="2">
        <f>COUNTIFS($B:$B,$B511,$AG:$AG,AM$1)</f>
        <v>0</v>
      </c>
      <c r="AN511" s="2">
        <f>COUNTIFS($B:$B,$B511,$AG:$AG,AN$1)</f>
        <v>0</v>
      </c>
      <c r="AO511" s="2">
        <f>COUNTIFS($B:$B,$B511,$AG:$AG,AO$1)</f>
        <v>1</v>
      </c>
      <c r="AP511" s="2">
        <f>COUNTIFS($B:$B,$B511,$AG:$AG,AP$1)</f>
        <v>0</v>
      </c>
      <c r="AQ511" s="2">
        <f>COUNTIFS($B:$B,$B511,$AG:$AG,AQ$1)</f>
        <v>0</v>
      </c>
      <c r="AR511" s="2">
        <f>COUNTIFS($B:$B,$B511,$AG:$AG,AR$1)</f>
        <v>0</v>
      </c>
      <c r="AS511" s="2">
        <f>COUNTIFS($B:$B,$B511,$AG:$AG,AS$1)</f>
        <v>0</v>
      </c>
      <c r="AT511" s="2">
        <f>COUNTIFS($B:$B,$B511,$AG:$AG,AT$1)</f>
        <v>1</v>
      </c>
      <c r="AU511" s="2">
        <f>COUNTIFS($B:$B,$B511,$AG:$AG,AU$1)</f>
        <v>0</v>
      </c>
    </row>
    <row r="512" spans="1:47" ht="15" customHeight="1" x14ac:dyDescent="0.35">
      <c r="A512" s="4">
        <f>IF(B511=B512,A511,A511+1)</f>
        <v>167</v>
      </c>
      <c r="B512" s="4" t="s">
        <v>5440</v>
      </c>
      <c r="C512" s="4" t="s">
        <v>3180</v>
      </c>
      <c r="D512" s="4" t="s">
        <v>3044</v>
      </c>
      <c r="E512" s="4" t="s">
        <v>3043</v>
      </c>
      <c r="F512" s="4" t="s">
        <v>7</v>
      </c>
      <c r="G512" s="4" t="s">
        <v>8</v>
      </c>
      <c r="H512" s="4" t="s">
        <v>7</v>
      </c>
      <c r="I512" s="4">
        <v>1</v>
      </c>
      <c r="J512" s="4" t="s">
        <v>106</v>
      </c>
      <c r="K512" s="4" t="s">
        <v>3057</v>
      </c>
      <c r="L512" s="4" t="s">
        <v>55</v>
      </c>
      <c r="M512" s="4" t="s">
        <v>5441</v>
      </c>
      <c r="N512" s="4" t="s">
        <v>1911</v>
      </c>
      <c r="P512" s="4" t="s">
        <v>669</v>
      </c>
      <c r="Q512" s="4" t="s">
        <v>1475</v>
      </c>
      <c r="R512" s="4" t="s">
        <v>2434</v>
      </c>
      <c r="S512" s="5" t="str">
        <f>IF(P512="심사불필요","-",VLOOKUP(K512,'[1]자격증 backdata'!A:G,7,0))</f>
        <v>-</v>
      </c>
      <c r="T512" s="5" t="str">
        <f>IF(S512="-","-",IF(COUNTIFS(B:B,B512,S:S,"필수")&gt;0,"자격요건충족","확인필요"))</f>
        <v>-</v>
      </c>
      <c r="U512" s="5"/>
      <c r="W512" s="5">
        <f>IF(Q512="4급","심사불필요",VLOOKUP(K512,'[1]자격증 backdata'!A:B,2,0))</f>
        <v>4</v>
      </c>
      <c r="X512" s="4">
        <f>IF(R512="A", MIN(20, SUMIFS(W:W, B:B, B512, R:R, "A")),IF(R512="B", MIN(30, SUMIFS(W:W, B:B, B512, R:R, "B")),"비해당분야"))</f>
        <v>4</v>
      </c>
      <c r="Y512" s="4" t="str">
        <f>IF(R512="C",MIN(30,IF(COUNTIFS(B:B,B512,W:W,"가1")=1,25,IF(COUNTIFS(B:B,B512,W:W,"가1")&gt;=2,30,0))+IF(COUNTIFS(B:B,B512,W:W,"나1")&gt;=4,30,IF(COUNTIFS(B:B,B512,W:W,"나1")=3,26,IF(COUNTIFS(B:B,B512,W:W,"나1")=2,22,IF(COUNTIFS(B:B,B512,W:W,"나1")=1,18,0)))))+MIN(30,IF(COUNTIFS(B:B,B512,W:W,"가2")=1,25,IF(COUNTIFS(B:B,B512,W:W,"가2")&gt;=2,30,0))+IF(COUNTIFS(B:B,B512,W:W,"나2")=3,30,IF(COUNTIFS(B:B,B512,W:W,"나2")=2,25,IF(COUNTIFS(B:B,B512,W:W,"나2")=1,20,0)))),"비해당분야")</f>
        <v>비해당분야</v>
      </c>
      <c r="Z512" s="4" t="str">
        <f>IF(R512="C",VLOOKUP(K512,'[1]자격증 backdata'!A:F,6,0),"비해당분야")</f>
        <v>비해당분야</v>
      </c>
      <c r="AA512" s="4" t="str">
        <f>IF(R512="C",SUMIF(B:B,B512,Z:Z),"비해당분야")</f>
        <v>비해당분야</v>
      </c>
      <c r="AB512" s="4" t="str">
        <f>IF(R512="C",SUM(Y512,AA512),"비해당분야")</f>
        <v>비해당분야</v>
      </c>
      <c r="AC512" s="4">
        <f>IF(R512="C",AB512,X512)</f>
        <v>4</v>
      </c>
      <c r="AD512" s="4">
        <f>VLOOKUP(K512,'[1]자격증 backdata'!A:D,4,0)</f>
        <v>0</v>
      </c>
      <c r="AE512" s="4">
        <f>IF(_xlfn.MAXIFS(AD:AD,B:B,B512)&gt;10,10,_xlfn.MAXIFS(AD:AD,B:B,B512))</f>
        <v>5</v>
      </c>
      <c r="AG512" s="5" t="str">
        <f>VLOOKUP(K512,'[1]자격증 backdata'!A:C,3,0)</f>
        <v>M</v>
      </c>
      <c r="AH512" s="5">
        <f>COUNTIFS($B:$B,$B512,$AG:$AG,AH$1)</f>
        <v>0</v>
      </c>
      <c r="AI512" s="5">
        <f>COUNTIFS($B:$B,$B512,$AG:$AG,AI$1)</f>
        <v>0</v>
      </c>
      <c r="AJ512" s="5">
        <f>COUNTIFS($B:$B,$B512,$AG:$AG,AJ$1)</f>
        <v>0</v>
      </c>
      <c r="AK512" s="5">
        <f>COUNTIFS($B:$B,$B512,$AG:$AG,AK$1)</f>
        <v>0</v>
      </c>
      <c r="AL512" s="5">
        <f>COUNTIFS($B:$B,$B512,$AG:$AG,AL$1)</f>
        <v>0</v>
      </c>
      <c r="AM512" s="5">
        <f>COUNTIFS($B:$B,$B512,$AG:$AG,AM$1)</f>
        <v>0</v>
      </c>
      <c r="AN512" s="5">
        <f>COUNTIFS($B:$B,$B512,$AG:$AG,AN$1)</f>
        <v>0</v>
      </c>
      <c r="AO512" s="5">
        <f>COUNTIFS($B:$B,$B512,$AG:$AG,AO$1)</f>
        <v>0</v>
      </c>
      <c r="AP512" s="5">
        <f>COUNTIFS($B:$B,$B512,$AG:$AG,AP$1)</f>
        <v>0</v>
      </c>
      <c r="AQ512" s="5">
        <f>COUNTIFS($B:$B,$B512,$AG:$AG,AQ$1)</f>
        <v>0</v>
      </c>
      <c r="AR512" s="5">
        <f>COUNTIFS($B:$B,$B512,$AG:$AG,AR$1)</f>
        <v>0</v>
      </c>
      <c r="AS512" s="5">
        <f>COUNTIFS($B:$B,$B512,$AG:$AG,AS$1)</f>
        <v>0</v>
      </c>
      <c r="AT512" s="5">
        <f>COUNTIFS($B:$B,$B512,$AG:$AG,AT$1)</f>
        <v>1</v>
      </c>
      <c r="AU512" s="5">
        <f>COUNTIFS($B:$B,$B512,$AG:$AG,AU$1)</f>
        <v>0</v>
      </c>
    </row>
    <row r="513" spans="1:47" ht="15" customHeight="1" x14ac:dyDescent="0.35">
      <c r="A513" s="6">
        <f>IF(B512=B513,A512,A512+1)</f>
        <v>167</v>
      </c>
      <c r="B513" s="6" t="s">
        <v>5440</v>
      </c>
      <c r="C513" s="6" t="s">
        <v>3180</v>
      </c>
      <c r="D513" s="6" t="s">
        <v>3044</v>
      </c>
      <c r="E513" s="6" t="s">
        <v>3043</v>
      </c>
      <c r="F513" s="4" t="s">
        <v>7</v>
      </c>
      <c r="G513" s="4" t="s">
        <v>8</v>
      </c>
      <c r="H513" s="4" t="s">
        <v>7</v>
      </c>
      <c r="I513" s="4">
        <v>2</v>
      </c>
      <c r="J513" s="4" t="s">
        <v>69</v>
      </c>
      <c r="K513" s="4" t="s">
        <v>3065</v>
      </c>
      <c r="L513" s="4" t="s">
        <v>36</v>
      </c>
      <c r="M513" s="4" t="s">
        <v>5439</v>
      </c>
      <c r="N513" s="4" t="s">
        <v>1256</v>
      </c>
      <c r="P513" s="4" t="s">
        <v>669</v>
      </c>
      <c r="Q513" s="4" t="s">
        <v>1475</v>
      </c>
      <c r="R513" s="4" t="s">
        <v>2434</v>
      </c>
      <c r="S513" s="5" t="str">
        <f>IF(P513="심사불필요","-",VLOOKUP(K513,'[1]자격증 backdata'!A:G,7,0))</f>
        <v>-</v>
      </c>
      <c r="T513" s="5" t="str">
        <f>IF(S513="-","-",IF(COUNTIFS(B:B,B513,S:S,"필수")&gt;0,"자격요건충족","확인필요"))</f>
        <v>-</v>
      </c>
      <c r="U513" s="5"/>
      <c r="W513" s="5">
        <f>IF(Q513="4급","심사불필요",VLOOKUP(K513,'[1]자격증 backdata'!A:B,2,0))</f>
        <v>0</v>
      </c>
      <c r="X513" s="4">
        <f>IF(R513="A", MIN(20, SUMIFS(W:W, B:B, B513, R:R, "A")),IF(R513="B", MIN(30, SUMIFS(W:W, B:B, B513, R:R, "B")),"비해당분야"))</f>
        <v>4</v>
      </c>
      <c r="Y513" s="4" t="str">
        <f>IF(R513="C",MIN(30,IF(COUNTIFS(B:B,B513,W:W,"가1")=1,25,IF(COUNTIFS(B:B,B513,W:W,"가1")&gt;=2,30,0))+IF(COUNTIFS(B:B,B513,W:W,"나1")&gt;=4,30,IF(COUNTIFS(B:B,B513,W:W,"나1")=3,26,IF(COUNTIFS(B:B,B513,W:W,"나1")=2,22,IF(COUNTIFS(B:B,B513,W:W,"나1")=1,18,0)))))+MIN(30,IF(COUNTIFS(B:B,B513,W:W,"가2")=1,25,IF(COUNTIFS(B:B,B513,W:W,"가2")&gt;=2,30,0))+IF(COUNTIFS(B:B,B513,W:W,"나2")=3,30,IF(COUNTIFS(B:B,B513,W:W,"나2")=2,25,IF(COUNTIFS(B:B,B513,W:W,"나2")=1,20,0)))),"비해당분야")</f>
        <v>비해당분야</v>
      </c>
      <c r="Z513" s="4" t="str">
        <f>IF(R513="C",VLOOKUP(K513,'[1]자격증 backdata'!A:F,6,0),"비해당분야")</f>
        <v>비해당분야</v>
      </c>
      <c r="AA513" s="4" t="str">
        <f>IF(R513="C",SUMIF(B:B,B513,Z:Z),"비해당분야")</f>
        <v>비해당분야</v>
      </c>
      <c r="AB513" s="4" t="str">
        <f>IF(R513="C",SUM(Y513,AA513),"비해당분야")</f>
        <v>비해당분야</v>
      </c>
      <c r="AC513" s="4">
        <f>IF(R513="C",AB513,X513)</f>
        <v>4</v>
      </c>
      <c r="AD513" s="4">
        <f>VLOOKUP(K513,'[1]자격증 backdata'!A:D,4,0)</f>
        <v>5</v>
      </c>
      <c r="AE513" s="4">
        <f>IF(_xlfn.MAXIFS(AD:AD,B:B,B513)&gt;10,10,_xlfn.MAXIFS(AD:AD,B:B,B513))</f>
        <v>5</v>
      </c>
      <c r="AG513" s="5">
        <f>VLOOKUP(K513,'[1]자격증 backdata'!A:C,3,0)</f>
        <v>0</v>
      </c>
      <c r="AH513" s="5">
        <f>COUNTIFS($B:$B,$B513,$AG:$AG,AH$1)</f>
        <v>0</v>
      </c>
      <c r="AI513" s="5">
        <f>COUNTIFS($B:$B,$B513,$AG:$AG,AI$1)</f>
        <v>0</v>
      </c>
      <c r="AJ513" s="5">
        <f>COUNTIFS($B:$B,$B513,$AG:$AG,AJ$1)</f>
        <v>0</v>
      </c>
      <c r="AK513" s="5">
        <f>COUNTIFS($B:$B,$B513,$AG:$AG,AK$1)</f>
        <v>0</v>
      </c>
      <c r="AL513" s="5">
        <f>COUNTIFS($B:$B,$B513,$AG:$AG,AL$1)</f>
        <v>0</v>
      </c>
      <c r="AM513" s="5">
        <f>COUNTIFS($B:$B,$B513,$AG:$AG,AM$1)</f>
        <v>0</v>
      </c>
      <c r="AN513" s="5">
        <f>COUNTIFS($B:$B,$B513,$AG:$AG,AN$1)</f>
        <v>0</v>
      </c>
      <c r="AO513" s="5">
        <f>COUNTIFS($B:$B,$B513,$AG:$AG,AO$1)</f>
        <v>0</v>
      </c>
      <c r="AP513" s="5">
        <f>COUNTIFS($B:$B,$B513,$AG:$AG,AP$1)</f>
        <v>0</v>
      </c>
      <c r="AQ513" s="5">
        <f>COUNTIFS($B:$B,$B513,$AG:$AG,AQ$1)</f>
        <v>0</v>
      </c>
      <c r="AR513" s="5">
        <f>COUNTIFS($B:$B,$B513,$AG:$AG,AR$1)</f>
        <v>0</v>
      </c>
      <c r="AS513" s="5">
        <f>COUNTIFS($B:$B,$B513,$AG:$AG,AS$1)</f>
        <v>0</v>
      </c>
      <c r="AT513" s="5">
        <f>COUNTIFS($B:$B,$B513,$AG:$AG,AT$1)</f>
        <v>1</v>
      </c>
      <c r="AU513" s="5">
        <f>COUNTIFS($B:$B,$B513,$AG:$AG,AU$1)</f>
        <v>0</v>
      </c>
    </row>
    <row r="514" spans="1:47" ht="15" customHeight="1" x14ac:dyDescent="0.35">
      <c r="A514" s="3">
        <f>IF(B513=B514,A513,A513+1)</f>
        <v>168</v>
      </c>
      <c r="B514" s="3" t="s">
        <v>5438</v>
      </c>
      <c r="C514" s="3" t="s">
        <v>5437</v>
      </c>
      <c r="D514" s="3" t="s">
        <v>3044</v>
      </c>
      <c r="E514" s="3" t="s">
        <v>3043</v>
      </c>
      <c r="F514" s="4" t="s">
        <v>568</v>
      </c>
      <c r="G514" s="4" t="s">
        <v>568</v>
      </c>
      <c r="H514" s="4" t="s">
        <v>568</v>
      </c>
      <c r="I514" s="3">
        <v>1</v>
      </c>
      <c r="J514" s="3" t="s">
        <v>570</v>
      </c>
      <c r="K514" s="3" t="s">
        <v>3047</v>
      </c>
      <c r="L514" s="3" t="s">
        <v>568</v>
      </c>
      <c r="M514" s="3" t="s">
        <v>568</v>
      </c>
      <c r="N514" s="3" t="s">
        <v>568</v>
      </c>
      <c r="P514" s="3" t="s">
        <v>669</v>
      </c>
      <c r="Q514" s="3" t="s">
        <v>1475</v>
      </c>
      <c r="R514" s="3" t="s">
        <v>2434</v>
      </c>
      <c r="S514" s="2" t="str">
        <f>IF(P514="심사불필요","-",VLOOKUP(K514,'[1]자격증 backdata'!A:G,7,0))</f>
        <v>-</v>
      </c>
      <c r="T514" s="2" t="str">
        <f>IF(S514="-","-",IF(COUNTIFS(B:B,B514,S:S,"필수")&gt;0,"자격요건충족","확인필요"))</f>
        <v>-</v>
      </c>
      <c r="U514" s="2"/>
      <c r="W514" s="2">
        <f>IF(Q514="4급","심사불필요",VLOOKUP(K514,'[1]자격증 backdata'!A:B,2,0))</f>
        <v>0</v>
      </c>
      <c r="X514" s="3">
        <f>IF(R514="A", MIN(20, SUMIFS(W:W, B:B, B514, R:R, "A")),IF(R514="B", MIN(30, SUMIFS(W:W, B:B, B514, R:R, "B")),"비해당분야"))</f>
        <v>0</v>
      </c>
      <c r="Y514" s="3" t="str">
        <f>IF(R514="C",MIN(30,IF(COUNTIFS(B:B,B514,W:W,"가1")=1,25,IF(COUNTIFS(B:B,B514,W:W,"가1")&gt;=2,30,0))+IF(COUNTIFS(B:B,B514,W:W,"나1")&gt;=4,30,IF(COUNTIFS(B:B,B514,W:W,"나1")=3,26,IF(COUNTIFS(B:B,B514,W:W,"나1")=2,22,IF(COUNTIFS(B:B,B514,W:W,"나1")=1,18,0)))))+MIN(30,IF(COUNTIFS(B:B,B514,W:W,"가2")=1,25,IF(COUNTIFS(B:B,B514,W:W,"가2")&gt;=2,30,0))+IF(COUNTIFS(B:B,B514,W:W,"나2")=3,30,IF(COUNTIFS(B:B,B514,W:W,"나2")=2,25,IF(COUNTIFS(B:B,B514,W:W,"나2")=1,20,0)))),"비해당분야")</f>
        <v>비해당분야</v>
      </c>
      <c r="Z514" s="3" t="str">
        <f>IF(R514="C",VLOOKUP(K514,'[1]자격증 backdata'!A:F,6,0),"비해당분야")</f>
        <v>비해당분야</v>
      </c>
      <c r="AA514" s="3" t="str">
        <f>IF(R514="C",SUMIF(B:B,B514,Z:Z),"비해당분야")</f>
        <v>비해당분야</v>
      </c>
      <c r="AB514" s="3" t="str">
        <f>IF(R514="C",SUM(Y514,AA514),"비해당분야")</f>
        <v>비해당분야</v>
      </c>
      <c r="AC514" s="3">
        <f>IF(R514="C",AB514,X514)</f>
        <v>0</v>
      </c>
      <c r="AD514" s="3">
        <f>VLOOKUP(K514,'[1]자격증 backdata'!A:D,4,0)</f>
        <v>0</v>
      </c>
      <c r="AE514" s="3">
        <f>IF(_xlfn.MAXIFS(AD:AD,B:B,B514)&gt;10,10,_xlfn.MAXIFS(AD:AD,B:B,B514))</f>
        <v>0</v>
      </c>
      <c r="AG514" s="2">
        <f>VLOOKUP(K514,'[1]자격증 backdata'!A:C,3,0)</f>
        <v>0</v>
      </c>
      <c r="AH514" s="2">
        <f>COUNTIFS($B:$B,$B514,$AG:$AG,AH$1)</f>
        <v>0</v>
      </c>
      <c r="AI514" s="2">
        <f>COUNTIFS($B:$B,$B514,$AG:$AG,AI$1)</f>
        <v>0</v>
      </c>
      <c r="AJ514" s="2">
        <f>COUNTIFS($B:$B,$B514,$AG:$AG,AJ$1)</f>
        <v>0</v>
      </c>
      <c r="AK514" s="2">
        <f>COUNTIFS($B:$B,$B514,$AG:$AG,AK$1)</f>
        <v>0</v>
      </c>
      <c r="AL514" s="2">
        <f>COUNTIFS($B:$B,$B514,$AG:$AG,AL$1)</f>
        <v>0</v>
      </c>
      <c r="AM514" s="2">
        <f>COUNTIFS($B:$B,$B514,$AG:$AG,AM$1)</f>
        <v>0</v>
      </c>
      <c r="AN514" s="2">
        <f>COUNTIFS($B:$B,$B514,$AG:$AG,AN$1)</f>
        <v>0</v>
      </c>
      <c r="AO514" s="2">
        <f>COUNTIFS($B:$B,$B514,$AG:$AG,AO$1)</f>
        <v>0</v>
      </c>
      <c r="AP514" s="2">
        <f>COUNTIFS($B:$B,$B514,$AG:$AG,AP$1)</f>
        <v>0</v>
      </c>
      <c r="AQ514" s="2">
        <f>COUNTIFS($B:$B,$B514,$AG:$AG,AQ$1)</f>
        <v>0</v>
      </c>
      <c r="AR514" s="2">
        <f>COUNTIFS($B:$B,$B514,$AG:$AG,AR$1)</f>
        <v>0</v>
      </c>
      <c r="AS514" s="2">
        <f>COUNTIFS($B:$B,$B514,$AG:$AG,AS$1)</f>
        <v>0</v>
      </c>
      <c r="AT514" s="2">
        <f>COUNTIFS($B:$B,$B514,$AG:$AG,AT$1)</f>
        <v>0</v>
      </c>
      <c r="AU514" s="2">
        <f>COUNTIFS($B:$B,$B514,$AG:$AG,AU$1)</f>
        <v>0</v>
      </c>
    </row>
    <row r="515" spans="1:47" ht="15" customHeight="1" x14ac:dyDescent="0.35">
      <c r="A515" s="4">
        <f>IF(B514=B515,A514,A514+1)</f>
        <v>169</v>
      </c>
      <c r="B515" s="4" t="s">
        <v>5434</v>
      </c>
      <c r="C515" s="4" t="s">
        <v>5433</v>
      </c>
      <c r="D515" s="4" t="s">
        <v>3044</v>
      </c>
      <c r="E515" s="4" t="s">
        <v>3043</v>
      </c>
      <c r="F515" s="4" t="s">
        <v>7</v>
      </c>
      <c r="G515" s="4" t="s">
        <v>8</v>
      </c>
      <c r="H515" s="4" t="s">
        <v>7</v>
      </c>
      <c r="I515" s="4">
        <v>1</v>
      </c>
      <c r="J515" s="4" t="s">
        <v>28</v>
      </c>
      <c r="K515" s="4" t="s">
        <v>3061</v>
      </c>
      <c r="L515" s="4" t="s">
        <v>26</v>
      </c>
      <c r="M515" s="4" t="s">
        <v>5436</v>
      </c>
      <c r="N515" s="4" t="s">
        <v>120</v>
      </c>
      <c r="P515" s="4" t="s">
        <v>669</v>
      </c>
      <c r="Q515" s="4" t="s">
        <v>1475</v>
      </c>
      <c r="R515" s="4" t="s">
        <v>2434</v>
      </c>
      <c r="S515" s="5" t="str">
        <f>IF(P515="심사불필요","-",VLOOKUP(K515,'[1]자격증 backdata'!A:G,7,0))</f>
        <v>-</v>
      </c>
      <c r="T515" s="5" t="str">
        <f>IF(S515="-","-",IF(COUNTIFS(B:B,B515,S:S,"필수")&gt;0,"자격요건충족","확인필요"))</f>
        <v>-</v>
      </c>
      <c r="U515" s="5"/>
      <c r="W515" s="5">
        <f>IF(Q515="4급","심사불필요",VLOOKUP(K515,'[1]자격증 backdata'!A:B,2,0))</f>
        <v>2</v>
      </c>
      <c r="X515" s="4">
        <f>IF(R515="A", MIN(20, SUMIFS(W:W, B:B, B515, R:R, "A")),IF(R515="B", MIN(30, SUMIFS(W:W, B:B, B515, R:R, "B")),"비해당분야"))</f>
        <v>6</v>
      </c>
      <c r="Y515" s="4" t="str">
        <f>IF(R515="C",MIN(30,IF(COUNTIFS(B:B,B515,W:W,"가1")=1,25,IF(COUNTIFS(B:B,B515,W:W,"가1")&gt;=2,30,0))+IF(COUNTIFS(B:B,B515,W:W,"나1")&gt;=4,30,IF(COUNTIFS(B:B,B515,W:W,"나1")=3,26,IF(COUNTIFS(B:B,B515,W:W,"나1")=2,22,IF(COUNTIFS(B:B,B515,W:W,"나1")=1,18,0)))))+MIN(30,IF(COUNTIFS(B:B,B515,W:W,"가2")=1,25,IF(COUNTIFS(B:B,B515,W:W,"가2")&gt;=2,30,0))+IF(COUNTIFS(B:B,B515,W:W,"나2")=3,30,IF(COUNTIFS(B:B,B515,W:W,"나2")=2,25,IF(COUNTIFS(B:B,B515,W:W,"나2")=1,20,0)))),"비해당분야")</f>
        <v>비해당분야</v>
      </c>
      <c r="Z515" s="4" t="str">
        <f>IF(R515="C",VLOOKUP(K515,'[1]자격증 backdata'!A:F,6,0),"비해당분야")</f>
        <v>비해당분야</v>
      </c>
      <c r="AA515" s="4" t="str">
        <f>IF(R515="C",SUMIF(B:B,B515,Z:Z),"비해당분야")</f>
        <v>비해당분야</v>
      </c>
      <c r="AB515" s="4" t="str">
        <f>IF(R515="C",SUM(Y515,AA515),"비해당분야")</f>
        <v>비해당분야</v>
      </c>
      <c r="AC515" s="4">
        <f>IF(R515="C",AB515,X515)</f>
        <v>6</v>
      </c>
      <c r="AD515" s="4">
        <f>VLOOKUP(K515,'[1]자격증 backdata'!A:D,4,0)</f>
        <v>0</v>
      </c>
      <c r="AE515" s="4">
        <f>IF(_xlfn.MAXIFS(AD:AD,B:B,B515)&gt;10,10,_xlfn.MAXIFS(AD:AD,B:B,B515))</f>
        <v>5</v>
      </c>
      <c r="AG515" s="5">
        <f>VLOOKUP(K515,'[1]자격증 backdata'!A:C,3,0)</f>
        <v>0</v>
      </c>
      <c r="AH515" s="5">
        <f>COUNTIFS($B:$B,$B515,$AG:$AG,AH$1)</f>
        <v>0</v>
      </c>
      <c r="AI515" s="5">
        <f>COUNTIFS($B:$B,$B515,$AG:$AG,AI$1)</f>
        <v>0</v>
      </c>
      <c r="AJ515" s="5">
        <f>COUNTIFS($B:$B,$B515,$AG:$AG,AJ$1)</f>
        <v>0</v>
      </c>
      <c r="AK515" s="5">
        <f>COUNTIFS($B:$B,$B515,$AG:$AG,AK$1)</f>
        <v>0</v>
      </c>
      <c r="AL515" s="5">
        <f>COUNTIFS($B:$B,$B515,$AG:$AG,AL$1)</f>
        <v>0</v>
      </c>
      <c r="AM515" s="5">
        <f>COUNTIFS($B:$B,$B515,$AG:$AG,AM$1)</f>
        <v>0</v>
      </c>
      <c r="AN515" s="5">
        <f>COUNTIFS($B:$B,$B515,$AG:$AG,AN$1)</f>
        <v>0</v>
      </c>
      <c r="AO515" s="5">
        <f>COUNTIFS($B:$B,$B515,$AG:$AG,AO$1)</f>
        <v>0</v>
      </c>
      <c r="AP515" s="5">
        <f>COUNTIFS($B:$B,$B515,$AG:$AG,AP$1)</f>
        <v>0</v>
      </c>
      <c r="AQ515" s="5">
        <f>COUNTIFS($B:$B,$B515,$AG:$AG,AQ$1)</f>
        <v>0</v>
      </c>
      <c r="AR515" s="5">
        <f>COUNTIFS($B:$B,$B515,$AG:$AG,AR$1)</f>
        <v>0</v>
      </c>
      <c r="AS515" s="5">
        <f>COUNTIFS($B:$B,$B515,$AG:$AG,AS$1)</f>
        <v>0</v>
      </c>
      <c r="AT515" s="5">
        <f>COUNTIFS($B:$B,$B515,$AG:$AG,AT$1)</f>
        <v>1</v>
      </c>
      <c r="AU515" s="5">
        <f>COUNTIFS($B:$B,$B515,$AG:$AG,AU$1)</f>
        <v>0</v>
      </c>
    </row>
    <row r="516" spans="1:47" ht="15" customHeight="1" x14ac:dyDescent="0.35">
      <c r="A516" s="6">
        <f>IF(B515=B516,A515,A515+1)</f>
        <v>169</v>
      </c>
      <c r="B516" s="6" t="s">
        <v>5434</v>
      </c>
      <c r="C516" s="6" t="s">
        <v>5433</v>
      </c>
      <c r="D516" s="6" t="s">
        <v>3044</v>
      </c>
      <c r="E516" s="6" t="s">
        <v>3043</v>
      </c>
      <c r="F516" s="4" t="s">
        <v>7</v>
      </c>
      <c r="G516" s="4" t="s">
        <v>8</v>
      </c>
      <c r="H516" s="4" t="s">
        <v>7</v>
      </c>
      <c r="I516" s="4">
        <v>2</v>
      </c>
      <c r="J516" s="4" t="s">
        <v>106</v>
      </c>
      <c r="K516" s="4" t="s">
        <v>3057</v>
      </c>
      <c r="L516" s="4" t="s">
        <v>55</v>
      </c>
      <c r="M516" s="4" t="s">
        <v>5435</v>
      </c>
      <c r="N516" s="4" t="s">
        <v>3186</v>
      </c>
      <c r="P516" s="4" t="s">
        <v>669</v>
      </c>
      <c r="Q516" s="4" t="s">
        <v>1475</v>
      </c>
      <c r="R516" s="4" t="s">
        <v>2434</v>
      </c>
      <c r="S516" s="5" t="str">
        <f>IF(P516="심사불필요","-",VLOOKUP(K516,'[1]자격증 backdata'!A:G,7,0))</f>
        <v>-</v>
      </c>
      <c r="T516" s="5" t="str">
        <f>IF(S516="-","-",IF(COUNTIFS(B:B,B516,S:S,"필수")&gt;0,"자격요건충족","확인필요"))</f>
        <v>-</v>
      </c>
      <c r="U516" s="5"/>
      <c r="W516" s="5">
        <f>IF(Q516="4급","심사불필요",VLOOKUP(K516,'[1]자격증 backdata'!A:B,2,0))</f>
        <v>4</v>
      </c>
      <c r="X516" s="4">
        <f>IF(R516="A", MIN(20, SUMIFS(W:W, B:B, B516, R:R, "A")),IF(R516="B", MIN(30, SUMIFS(W:W, B:B, B516, R:R, "B")),"비해당분야"))</f>
        <v>6</v>
      </c>
      <c r="Y516" s="4" t="str">
        <f>IF(R516="C",MIN(30,IF(COUNTIFS(B:B,B516,W:W,"가1")=1,25,IF(COUNTIFS(B:B,B516,W:W,"가1")&gt;=2,30,0))+IF(COUNTIFS(B:B,B516,W:W,"나1")&gt;=4,30,IF(COUNTIFS(B:B,B516,W:W,"나1")=3,26,IF(COUNTIFS(B:B,B516,W:W,"나1")=2,22,IF(COUNTIFS(B:B,B516,W:W,"나1")=1,18,0)))))+MIN(30,IF(COUNTIFS(B:B,B516,W:W,"가2")=1,25,IF(COUNTIFS(B:B,B516,W:W,"가2")&gt;=2,30,0))+IF(COUNTIFS(B:B,B516,W:W,"나2")=3,30,IF(COUNTIFS(B:B,B516,W:W,"나2")=2,25,IF(COUNTIFS(B:B,B516,W:W,"나2")=1,20,0)))),"비해당분야")</f>
        <v>비해당분야</v>
      </c>
      <c r="Z516" s="4" t="str">
        <f>IF(R516="C",VLOOKUP(K516,'[1]자격증 backdata'!A:F,6,0),"비해당분야")</f>
        <v>비해당분야</v>
      </c>
      <c r="AA516" s="4" t="str">
        <f>IF(R516="C",SUMIF(B:B,B516,Z:Z),"비해당분야")</f>
        <v>비해당분야</v>
      </c>
      <c r="AB516" s="4" t="str">
        <f>IF(R516="C",SUM(Y516,AA516),"비해당분야")</f>
        <v>비해당분야</v>
      </c>
      <c r="AC516" s="4">
        <f>IF(R516="C",AB516,X516)</f>
        <v>6</v>
      </c>
      <c r="AD516" s="4">
        <f>VLOOKUP(K516,'[1]자격증 backdata'!A:D,4,0)</f>
        <v>0</v>
      </c>
      <c r="AE516" s="4">
        <f>IF(_xlfn.MAXIFS(AD:AD,B:B,B516)&gt;10,10,_xlfn.MAXIFS(AD:AD,B:B,B516))</f>
        <v>5</v>
      </c>
      <c r="AG516" s="5" t="str">
        <f>VLOOKUP(K516,'[1]자격증 backdata'!A:C,3,0)</f>
        <v>M</v>
      </c>
      <c r="AH516" s="5">
        <f>COUNTIFS($B:$B,$B516,$AG:$AG,AH$1)</f>
        <v>0</v>
      </c>
      <c r="AI516" s="5">
        <f>COUNTIFS($B:$B,$B516,$AG:$AG,AI$1)</f>
        <v>0</v>
      </c>
      <c r="AJ516" s="5">
        <f>COUNTIFS($B:$B,$B516,$AG:$AG,AJ$1)</f>
        <v>0</v>
      </c>
      <c r="AK516" s="5">
        <f>COUNTIFS($B:$B,$B516,$AG:$AG,AK$1)</f>
        <v>0</v>
      </c>
      <c r="AL516" s="5">
        <f>COUNTIFS($B:$B,$B516,$AG:$AG,AL$1)</f>
        <v>0</v>
      </c>
      <c r="AM516" s="5">
        <f>COUNTIFS($B:$B,$B516,$AG:$AG,AM$1)</f>
        <v>0</v>
      </c>
      <c r="AN516" s="5">
        <f>COUNTIFS($B:$B,$B516,$AG:$AG,AN$1)</f>
        <v>0</v>
      </c>
      <c r="AO516" s="5">
        <f>COUNTIFS($B:$B,$B516,$AG:$AG,AO$1)</f>
        <v>0</v>
      </c>
      <c r="AP516" s="5">
        <f>COUNTIFS($B:$B,$B516,$AG:$AG,AP$1)</f>
        <v>0</v>
      </c>
      <c r="AQ516" s="5">
        <f>COUNTIFS($B:$B,$B516,$AG:$AG,AQ$1)</f>
        <v>0</v>
      </c>
      <c r="AR516" s="5">
        <f>COUNTIFS($B:$B,$B516,$AG:$AG,AR$1)</f>
        <v>0</v>
      </c>
      <c r="AS516" s="5">
        <f>COUNTIFS($B:$B,$B516,$AG:$AG,AS$1)</f>
        <v>0</v>
      </c>
      <c r="AT516" s="5">
        <f>COUNTIFS($B:$B,$B516,$AG:$AG,AT$1)</f>
        <v>1</v>
      </c>
      <c r="AU516" s="5">
        <f>COUNTIFS($B:$B,$B516,$AG:$AG,AU$1)</f>
        <v>0</v>
      </c>
    </row>
    <row r="517" spans="1:47" ht="15" customHeight="1" x14ac:dyDescent="0.35">
      <c r="A517" s="6">
        <f>IF(B516=B517,A516,A516+1)</f>
        <v>169</v>
      </c>
      <c r="B517" s="6" t="s">
        <v>5434</v>
      </c>
      <c r="C517" s="6" t="s">
        <v>5433</v>
      </c>
      <c r="D517" s="6" t="s">
        <v>3044</v>
      </c>
      <c r="E517" s="6" t="s">
        <v>3043</v>
      </c>
      <c r="F517" s="4" t="s">
        <v>7</v>
      </c>
      <c r="G517" s="4" t="s">
        <v>8</v>
      </c>
      <c r="H517" s="4" t="s">
        <v>7</v>
      </c>
      <c r="I517" s="4">
        <v>3</v>
      </c>
      <c r="J517" s="4" t="s">
        <v>69</v>
      </c>
      <c r="K517" s="4" t="s">
        <v>3065</v>
      </c>
      <c r="L517" s="4" t="s">
        <v>36</v>
      </c>
      <c r="M517" s="4" t="s">
        <v>5432</v>
      </c>
      <c r="N517" s="4" t="s">
        <v>784</v>
      </c>
      <c r="P517" s="4" t="s">
        <v>669</v>
      </c>
      <c r="Q517" s="4" t="s">
        <v>1475</v>
      </c>
      <c r="R517" s="4" t="s">
        <v>2434</v>
      </c>
      <c r="S517" s="5" t="str">
        <f>IF(P517="심사불필요","-",VLOOKUP(K517,'[1]자격증 backdata'!A:G,7,0))</f>
        <v>-</v>
      </c>
      <c r="T517" s="5" t="str">
        <f>IF(S517="-","-",IF(COUNTIFS(B:B,B517,S:S,"필수")&gt;0,"자격요건충족","확인필요"))</f>
        <v>-</v>
      </c>
      <c r="U517" s="5"/>
      <c r="W517" s="5">
        <f>IF(Q517="4급","심사불필요",VLOOKUP(K517,'[1]자격증 backdata'!A:B,2,0))</f>
        <v>0</v>
      </c>
      <c r="X517" s="4">
        <f>IF(R517="A", MIN(20, SUMIFS(W:W, B:B, B517, R:R, "A")),IF(R517="B", MIN(30, SUMIFS(W:W, B:B, B517, R:R, "B")),"비해당분야"))</f>
        <v>6</v>
      </c>
      <c r="Y517" s="4" t="str">
        <f>IF(R517="C",MIN(30,IF(COUNTIFS(B:B,B517,W:W,"가1")=1,25,IF(COUNTIFS(B:B,B517,W:W,"가1")&gt;=2,30,0))+IF(COUNTIFS(B:B,B517,W:W,"나1")&gt;=4,30,IF(COUNTIFS(B:B,B517,W:W,"나1")=3,26,IF(COUNTIFS(B:B,B517,W:W,"나1")=2,22,IF(COUNTIFS(B:B,B517,W:W,"나1")=1,18,0)))))+MIN(30,IF(COUNTIFS(B:B,B517,W:W,"가2")=1,25,IF(COUNTIFS(B:B,B517,W:W,"가2")&gt;=2,30,0))+IF(COUNTIFS(B:B,B517,W:W,"나2")=3,30,IF(COUNTIFS(B:B,B517,W:W,"나2")=2,25,IF(COUNTIFS(B:B,B517,W:W,"나2")=1,20,0)))),"비해당분야")</f>
        <v>비해당분야</v>
      </c>
      <c r="Z517" s="4" t="str">
        <f>IF(R517="C",VLOOKUP(K517,'[1]자격증 backdata'!A:F,6,0),"비해당분야")</f>
        <v>비해당분야</v>
      </c>
      <c r="AA517" s="4" t="str">
        <f>IF(R517="C",SUMIF(B:B,B517,Z:Z),"비해당분야")</f>
        <v>비해당분야</v>
      </c>
      <c r="AB517" s="4" t="str">
        <f>IF(R517="C",SUM(Y517,AA517),"비해당분야")</f>
        <v>비해당분야</v>
      </c>
      <c r="AC517" s="4">
        <f>IF(R517="C",AB517,X517)</f>
        <v>6</v>
      </c>
      <c r="AD517" s="4">
        <f>VLOOKUP(K517,'[1]자격증 backdata'!A:D,4,0)</f>
        <v>5</v>
      </c>
      <c r="AE517" s="4">
        <f>IF(_xlfn.MAXIFS(AD:AD,B:B,B517)&gt;10,10,_xlfn.MAXIFS(AD:AD,B:B,B517))</f>
        <v>5</v>
      </c>
      <c r="AG517" s="5">
        <f>VLOOKUP(K517,'[1]자격증 backdata'!A:C,3,0)</f>
        <v>0</v>
      </c>
      <c r="AH517" s="5">
        <f>COUNTIFS($B:$B,$B517,$AG:$AG,AH$1)</f>
        <v>0</v>
      </c>
      <c r="AI517" s="5">
        <f>COUNTIFS($B:$B,$B517,$AG:$AG,AI$1)</f>
        <v>0</v>
      </c>
      <c r="AJ517" s="5">
        <f>COUNTIFS($B:$B,$B517,$AG:$AG,AJ$1)</f>
        <v>0</v>
      </c>
      <c r="AK517" s="5">
        <f>COUNTIFS($B:$B,$B517,$AG:$AG,AK$1)</f>
        <v>0</v>
      </c>
      <c r="AL517" s="5">
        <f>COUNTIFS($B:$B,$B517,$AG:$AG,AL$1)</f>
        <v>0</v>
      </c>
      <c r="AM517" s="5">
        <f>COUNTIFS($B:$B,$B517,$AG:$AG,AM$1)</f>
        <v>0</v>
      </c>
      <c r="AN517" s="5">
        <f>COUNTIFS($B:$B,$B517,$AG:$AG,AN$1)</f>
        <v>0</v>
      </c>
      <c r="AO517" s="5">
        <f>COUNTIFS($B:$B,$B517,$AG:$AG,AO$1)</f>
        <v>0</v>
      </c>
      <c r="AP517" s="5">
        <f>COUNTIFS($B:$B,$B517,$AG:$AG,AP$1)</f>
        <v>0</v>
      </c>
      <c r="AQ517" s="5">
        <f>COUNTIFS($B:$B,$B517,$AG:$AG,AQ$1)</f>
        <v>0</v>
      </c>
      <c r="AR517" s="5">
        <f>COUNTIFS($B:$B,$B517,$AG:$AG,AR$1)</f>
        <v>0</v>
      </c>
      <c r="AS517" s="5">
        <f>COUNTIFS($B:$B,$B517,$AG:$AG,AS$1)</f>
        <v>0</v>
      </c>
      <c r="AT517" s="5">
        <f>COUNTIFS($B:$B,$B517,$AG:$AG,AT$1)</f>
        <v>1</v>
      </c>
      <c r="AU517" s="5">
        <f>COUNTIFS($B:$B,$B517,$AG:$AG,AU$1)</f>
        <v>0</v>
      </c>
    </row>
    <row r="518" spans="1:47" ht="15" customHeight="1" x14ac:dyDescent="0.35">
      <c r="A518" s="3">
        <f>IF(B517=B518,A517,A517+1)</f>
        <v>170</v>
      </c>
      <c r="B518" s="3" t="s">
        <v>5426</v>
      </c>
      <c r="C518" s="3" t="s">
        <v>5425</v>
      </c>
      <c r="D518" s="3" t="s">
        <v>3044</v>
      </c>
      <c r="E518" s="3" t="s">
        <v>3043</v>
      </c>
      <c r="F518" s="4" t="s">
        <v>7</v>
      </c>
      <c r="G518" s="4" t="s">
        <v>8</v>
      </c>
      <c r="H518" s="4" t="s">
        <v>7</v>
      </c>
      <c r="I518" s="3">
        <v>1</v>
      </c>
      <c r="J518" s="3" t="s">
        <v>2526</v>
      </c>
      <c r="K518" s="3" t="s">
        <v>3161</v>
      </c>
      <c r="L518" s="3" t="s">
        <v>2524</v>
      </c>
      <c r="M518" s="3" t="s">
        <v>5431</v>
      </c>
      <c r="N518" s="3" t="s">
        <v>2617</v>
      </c>
      <c r="P518" s="3" t="s">
        <v>669</v>
      </c>
      <c r="Q518" s="3" t="s">
        <v>1475</v>
      </c>
      <c r="R518" s="3" t="s">
        <v>2434</v>
      </c>
      <c r="S518" s="2" t="str">
        <f>IF(P518="심사불필요","-",VLOOKUP(K518,'[1]자격증 backdata'!A:G,7,0))</f>
        <v>-</v>
      </c>
      <c r="T518" s="2" t="str">
        <f>IF(S518="-","-",IF(COUNTIFS(B:B,B518,S:S,"필수")&gt;0,"자격요건충족","확인필요"))</f>
        <v>-</v>
      </c>
      <c r="U518" s="2"/>
      <c r="W518" s="2">
        <f>IF(Q518="4급","심사불필요",VLOOKUP(K518,'[1]자격증 backdata'!A:B,2,0))</f>
        <v>4</v>
      </c>
      <c r="X518" s="3">
        <f>IF(R518="A", MIN(20, SUMIFS(W:W, B:B, B518, R:R, "A")),IF(R518="B", MIN(30, SUMIFS(W:W, B:B, B518, R:R, "B")),"비해당분야"))</f>
        <v>14</v>
      </c>
      <c r="Y518" s="3" t="str">
        <f>IF(R518="C",MIN(30,IF(COUNTIFS(B:B,B518,W:W,"가1")=1,25,IF(COUNTIFS(B:B,B518,W:W,"가1")&gt;=2,30,0))+IF(COUNTIFS(B:B,B518,W:W,"나1")&gt;=4,30,IF(COUNTIFS(B:B,B518,W:W,"나1")=3,26,IF(COUNTIFS(B:B,B518,W:W,"나1")=2,22,IF(COUNTIFS(B:B,B518,W:W,"나1")=1,18,0)))))+MIN(30,IF(COUNTIFS(B:B,B518,W:W,"가2")=1,25,IF(COUNTIFS(B:B,B518,W:W,"가2")&gt;=2,30,0))+IF(COUNTIFS(B:B,B518,W:W,"나2")=3,30,IF(COUNTIFS(B:B,B518,W:W,"나2")=2,25,IF(COUNTIFS(B:B,B518,W:W,"나2")=1,20,0)))),"비해당분야")</f>
        <v>비해당분야</v>
      </c>
      <c r="Z518" s="3" t="str">
        <f>IF(R518="C",VLOOKUP(K518,'[1]자격증 backdata'!A:F,6,0),"비해당분야")</f>
        <v>비해당분야</v>
      </c>
      <c r="AA518" s="3" t="str">
        <f>IF(R518="C",SUMIF(B:B,B518,Z:Z),"비해당분야")</f>
        <v>비해당분야</v>
      </c>
      <c r="AB518" s="3" t="str">
        <f>IF(R518="C",SUM(Y518,AA518),"비해당분야")</f>
        <v>비해당분야</v>
      </c>
      <c r="AC518" s="3">
        <f>IF(R518="C",AB518,X518)</f>
        <v>14</v>
      </c>
      <c r="AD518" s="3">
        <f>VLOOKUP(K518,'[1]자격증 backdata'!A:D,4,0)</f>
        <v>0</v>
      </c>
      <c r="AE518" s="3">
        <f>IF(_xlfn.MAXIFS(AD:AD,B:B,B518)&gt;10,10,_xlfn.MAXIFS(AD:AD,B:B,B518))</f>
        <v>0</v>
      </c>
      <c r="AG518" s="2">
        <f>VLOOKUP(K518,'[1]자격증 backdata'!A:C,3,0)</f>
        <v>0</v>
      </c>
      <c r="AH518" s="2">
        <f>COUNTIFS($B:$B,$B518,$AG:$AG,AH$1)</f>
        <v>0</v>
      </c>
      <c r="AI518" s="2">
        <f>COUNTIFS($B:$B,$B518,$AG:$AG,AI$1)</f>
        <v>0</v>
      </c>
      <c r="AJ518" s="2">
        <f>COUNTIFS($B:$B,$B518,$AG:$AG,AJ$1)</f>
        <v>0</v>
      </c>
      <c r="AK518" s="2">
        <f>COUNTIFS($B:$B,$B518,$AG:$AG,AK$1)</f>
        <v>0</v>
      </c>
      <c r="AL518" s="2">
        <f>COUNTIFS($B:$B,$B518,$AG:$AG,AL$1)</f>
        <v>0</v>
      </c>
      <c r="AM518" s="2">
        <f>COUNTIFS($B:$B,$B518,$AG:$AG,AM$1)</f>
        <v>0</v>
      </c>
      <c r="AN518" s="2">
        <f>COUNTIFS($B:$B,$B518,$AG:$AG,AN$1)</f>
        <v>1</v>
      </c>
      <c r="AO518" s="2">
        <f>COUNTIFS($B:$B,$B518,$AG:$AG,AO$1)</f>
        <v>1</v>
      </c>
      <c r="AP518" s="2">
        <f>COUNTIFS($B:$B,$B518,$AG:$AG,AP$1)</f>
        <v>0</v>
      </c>
      <c r="AQ518" s="2">
        <f>COUNTIFS($B:$B,$B518,$AG:$AG,AQ$1)</f>
        <v>0</v>
      </c>
      <c r="AR518" s="2">
        <f>COUNTIFS($B:$B,$B518,$AG:$AG,AR$1)</f>
        <v>0</v>
      </c>
      <c r="AS518" s="2">
        <f>COUNTIFS($B:$B,$B518,$AG:$AG,AS$1)</f>
        <v>0</v>
      </c>
      <c r="AT518" s="2">
        <f>COUNTIFS($B:$B,$B518,$AG:$AG,AT$1)</f>
        <v>1</v>
      </c>
      <c r="AU518" s="2">
        <f>COUNTIFS($B:$B,$B518,$AG:$AG,AU$1)</f>
        <v>0</v>
      </c>
    </row>
    <row r="519" spans="1:47" ht="15" customHeight="1" x14ac:dyDescent="0.35">
      <c r="A519" s="7">
        <f>IF(B518=B519,A518,A518+1)</f>
        <v>170</v>
      </c>
      <c r="B519" s="7" t="s">
        <v>5426</v>
      </c>
      <c r="C519" s="7" t="s">
        <v>5425</v>
      </c>
      <c r="D519" s="7" t="s">
        <v>3044</v>
      </c>
      <c r="E519" s="7" t="s">
        <v>3043</v>
      </c>
      <c r="F519" s="4" t="s">
        <v>7</v>
      </c>
      <c r="G519" s="4" t="s">
        <v>8</v>
      </c>
      <c r="H519" s="4" t="s">
        <v>7</v>
      </c>
      <c r="I519" s="3">
        <v>2</v>
      </c>
      <c r="J519" s="3" t="s">
        <v>5430</v>
      </c>
      <c r="K519" s="3" t="s">
        <v>5429</v>
      </c>
      <c r="L519" s="3" t="s">
        <v>651</v>
      </c>
      <c r="M519" s="3" t="s">
        <v>5428</v>
      </c>
      <c r="N519" s="3" t="s">
        <v>2594</v>
      </c>
      <c r="P519" s="3" t="s">
        <v>669</v>
      </c>
      <c r="Q519" s="3" t="s">
        <v>1475</v>
      </c>
      <c r="R519" s="3" t="s">
        <v>2434</v>
      </c>
      <c r="S519" s="2" t="str">
        <f>IF(P519="심사불필요","-",VLOOKUP(K519,'[1]자격증 backdata'!A:G,7,0))</f>
        <v>-</v>
      </c>
      <c r="T519" s="2" t="str">
        <f>IF(S519="-","-",IF(COUNTIFS(B:B,B519,S:S,"필수")&gt;0,"자격요건충족","확인필요"))</f>
        <v>-</v>
      </c>
      <c r="U519" s="2"/>
      <c r="W519" s="2">
        <f>IF(Q519="4급","심사불필요",VLOOKUP(K519,'[1]자격증 backdata'!A:B,2,0))</f>
        <v>4</v>
      </c>
      <c r="X519" s="3">
        <f>IF(R519="A", MIN(20, SUMIFS(W:W, B:B, B519, R:R, "A")),IF(R519="B", MIN(30, SUMIFS(W:W, B:B, B519, R:R, "B")),"비해당분야"))</f>
        <v>14</v>
      </c>
      <c r="Y519" s="3" t="str">
        <f>IF(R519="C",MIN(30,IF(COUNTIFS(B:B,B519,W:W,"가1")=1,25,IF(COUNTIFS(B:B,B519,W:W,"가1")&gt;=2,30,0))+IF(COUNTIFS(B:B,B519,W:W,"나1")&gt;=4,30,IF(COUNTIFS(B:B,B519,W:W,"나1")=3,26,IF(COUNTIFS(B:B,B519,W:W,"나1")=2,22,IF(COUNTIFS(B:B,B519,W:W,"나1")=1,18,0)))))+MIN(30,IF(COUNTIFS(B:B,B519,W:W,"가2")=1,25,IF(COUNTIFS(B:B,B519,W:W,"가2")&gt;=2,30,0))+IF(COUNTIFS(B:B,B519,W:W,"나2")=3,30,IF(COUNTIFS(B:B,B519,W:W,"나2")=2,25,IF(COUNTIFS(B:B,B519,W:W,"나2")=1,20,0)))),"비해당분야")</f>
        <v>비해당분야</v>
      </c>
      <c r="Z519" s="3" t="str">
        <f>IF(R519="C",VLOOKUP(K519,'[1]자격증 backdata'!A:F,6,0),"비해당분야")</f>
        <v>비해당분야</v>
      </c>
      <c r="AA519" s="3" t="str">
        <f>IF(R519="C",SUMIF(B:B,B519,Z:Z),"비해당분야")</f>
        <v>비해당분야</v>
      </c>
      <c r="AB519" s="3" t="str">
        <f>IF(R519="C",SUM(Y519,AA519),"비해당분야")</f>
        <v>비해당분야</v>
      </c>
      <c r="AC519" s="3">
        <f>IF(R519="C",AB519,X519)</f>
        <v>14</v>
      </c>
      <c r="AD519" s="3">
        <f>VLOOKUP(K519,'[1]자격증 backdata'!A:D,4,0)</f>
        <v>0</v>
      </c>
      <c r="AE519" s="3">
        <f>IF(_xlfn.MAXIFS(AD:AD,B:B,B519)&gt;10,10,_xlfn.MAXIFS(AD:AD,B:B,B519))</f>
        <v>0</v>
      </c>
      <c r="AG519" s="2" t="str">
        <f>VLOOKUP(K519,'[1]자격증 backdata'!A:C,3,0)</f>
        <v>H</v>
      </c>
      <c r="AH519" s="2">
        <f>COUNTIFS($B:$B,$B519,$AG:$AG,AH$1)</f>
        <v>0</v>
      </c>
      <c r="AI519" s="2">
        <f>COUNTIFS($B:$B,$B519,$AG:$AG,AI$1)</f>
        <v>0</v>
      </c>
      <c r="AJ519" s="2">
        <f>COUNTIFS($B:$B,$B519,$AG:$AG,AJ$1)</f>
        <v>0</v>
      </c>
      <c r="AK519" s="2">
        <f>COUNTIFS($B:$B,$B519,$AG:$AG,AK$1)</f>
        <v>0</v>
      </c>
      <c r="AL519" s="2">
        <f>COUNTIFS($B:$B,$B519,$AG:$AG,AL$1)</f>
        <v>0</v>
      </c>
      <c r="AM519" s="2">
        <f>COUNTIFS($B:$B,$B519,$AG:$AG,AM$1)</f>
        <v>0</v>
      </c>
      <c r="AN519" s="2">
        <f>COUNTIFS($B:$B,$B519,$AG:$AG,AN$1)</f>
        <v>1</v>
      </c>
      <c r="AO519" s="2">
        <f>COUNTIFS($B:$B,$B519,$AG:$AG,AO$1)</f>
        <v>1</v>
      </c>
      <c r="AP519" s="2">
        <f>COUNTIFS($B:$B,$B519,$AG:$AG,AP$1)</f>
        <v>0</v>
      </c>
      <c r="AQ519" s="2">
        <f>COUNTIFS($B:$B,$B519,$AG:$AG,AQ$1)</f>
        <v>0</v>
      </c>
      <c r="AR519" s="2">
        <f>COUNTIFS($B:$B,$B519,$AG:$AG,AR$1)</f>
        <v>0</v>
      </c>
      <c r="AS519" s="2">
        <f>COUNTIFS($B:$B,$B519,$AG:$AG,AS$1)</f>
        <v>0</v>
      </c>
      <c r="AT519" s="2">
        <f>COUNTIFS($B:$B,$B519,$AG:$AG,AT$1)</f>
        <v>1</v>
      </c>
      <c r="AU519" s="2">
        <f>COUNTIFS($B:$B,$B519,$AG:$AG,AU$1)</f>
        <v>0</v>
      </c>
    </row>
    <row r="520" spans="1:47" ht="15" customHeight="1" x14ac:dyDescent="0.35">
      <c r="A520" s="7">
        <f>IF(B519=B520,A519,A519+1)</f>
        <v>170</v>
      </c>
      <c r="B520" s="7" t="s">
        <v>5426</v>
      </c>
      <c r="C520" s="7" t="s">
        <v>5425</v>
      </c>
      <c r="D520" s="7" t="s">
        <v>3044</v>
      </c>
      <c r="E520" s="7" t="s">
        <v>3043</v>
      </c>
      <c r="F520" s="4" t="s">
        <v>7</v>
      </c>
      <c r="G520" s="4" t="s">
        <v>8</v>
      </c>
      <c r="H520" s="4" t="s">
        <v>7</v>
      </c>
      <c r="I520" s="3">
        <v>3</v>
      </c>
      <c r="J520" s="3" t="s">
        <v>215</v>
      </c>
      <c r="K520" s="3" t="s">
        <v>3164</v>
      </c>
      <c r="L520" s="3" t="s">
        <v>55</v>
      </c>
      <c r="M520" s="3" t="s">
        <v>5427</v>
      </c>
      <c r="N520" s="3" t="s">
        <v>877</v>
      </c>
      <c r="P520" s="3" t="s">
        <v>669</v>
      </c>
      <c r="Q520" s="3" t="s">
        <v>1475</v>
      </c>
      <c r="R520" s="3" t="s">
        <v>2434</v>
      </c>
      <c r="S520" s="2" t="str">
        <f>IF(P520="심사불필요","-",VLOOKUP(K520,'[1]자격증 backdata'!A:G,7,0))</f>
        <v>-</v>
      </c>
      <c r="T520" s="2" t="str">
        <f>IF(S520="-","-",IF(COUNTIFS(B:B,B520,S:S,"필수")&gt;0,"자격요건충족","확인필요"))</f>
        <v>-</v>
      </c>
      <c r="U520" s="2"/>
      <c r="W520" s="2">
        <f>IF(Q520="4급","심사불필요",VLOOKUP(K520,'[1]자격증 backdata'!A:B,2,0))</f>
        <v>4</v>
      </c>
      <c r="X520" s="3">
        <f>IF(R520="A", MIN(20, SUMIFS(W:W, B:B, B520, R:R, "A")),IF(R520="B", MIN(30, SUMIFS(W:W, B:B, B520, R:R, "B")),"비해당분야"))</f>
        <v>14</v>
      </c>
      <c r="Y520" s="3" t="str">
        <f>IF(R520="C",MIN(30,IF(COUNTIFS(B:B,B520,W:W,"가1")=1,25,IF(COUNTIFS(B:B,B520,W:W,"가1")&gt;=2,30,0))+IF(COUNTIFS(B:B,B520,W:W,"나1")&gt;=4,30,IF(COUNTIFS(B:B,B520,W:W,"나1")=3,26,IF(COUNTIFS(B:B,B520,W:W,"나1")=2,22,IF(COUNTIFS(B:B,B520,W:W,"나1")=1,18,0)))))+MIN(30,IF(COUNTIFS(B:B,B520,W:W,"가2")=1,25,IF(COUNTIFS(B:B,B520,W:W,"가2")&gt;=2,30,0))+IF(COUNTIFS(B:B,B520,W:W,"나2")=3,30,IF(COUNTIFS(B:B,B520,W:W,"나2")=2,25,IF(COUNTIFS(B:B,B520,W:W,"나2")=1,20,0)))),"비해당분야")</f>
        <v>비해당분야</v>
      </c>
      <c r="Z520" s="3" t="str">
        <f>IF(R520="C",VLOOKUP(K520,'[1]자격증 backdata'!A:F,6,0),"비해당분야")</f>
        <v>비해당분야</v>
      </c>
      <c r="AA520" s="3" t="str">
        <f>IF(R520="C",SUMIF(B:B,B520,Z:Z),"비해당분야")</f>
        <v>비해당분야</v>
      </c>
      <c r="AB520" s="3" t="str">
        <f>IF(R520="C",SUM(Y520,AA520),"비해당분야")</f>
        <v>비해당분야</v>
      </c>
      <c r="AC520" s="3">
        <f>IF(R520="C",AB520,X520)</f>
        <v>14</v>
      </c>
      <c r="AD520" s="3">
        <f>VLOOKUP(K520,'[1]자격증 backdata'!A:D,4,0)</f>
        <v>0</v>
      </c>
      <c r="AE520" s="3">
        <f>IF(_xlfn.MAXIFS(AD:AD,B:B,B520)&gt;10,10,_xlfn.MAXIFS(AD:AD,B:B,B520))</f>
        <v>0</v>
      </c>
      <c r="AG520" s="2" t="str">
        <f>VLOOKUP(K520,'[1]자격증 backdata'!A:C,3,0)</f>
        <v>G</v>
      </c>
      <c r="AH520" s="2">
        <f>COUNTIFS($B:$B,$B520,$AG:$AG,AH$1)</f>
        <v>0</v>
      </c>
      <c r="AI520" s="2">
        <f>COUNTIFS($B:$B,$B520,$AG:$AG,AI$1)</f>
        <v>0</v>
      </c>
      <c r="AJ520" s="2">
        <f>COUNTIFS($B:$B,$B520,$AG:$AG,AJ$1)</f>
        <v>0</v>
      </c>
      <c r="AK520" s="2">
        <f>COUNTIFS($B:$B,$B520,$AG:$AG,AK$1)</f>
        <v>0</v>
      </c>
      <c r="AL520" s="2">
        <f>COUNTIFS($B:$B,$B520,$AG:$AG,AL$1)</f>
        <v>0</v>
      </c>
      <c r="AM520" s="2">
        <f>COUNTIFS($B:$B,$B520,$AG:$AG,AM$1)</f>
        <v>0</v>
      </c>
      <c r="AN520" s="2">
        <f>COUNTIFS($B:$B,$B520,$AG:$AG,AN$1)</f>
        <v>1</v>
      </c>
      <c r="AO520" s="2">
        <f>COUNTIFS($B:$B,$B520,$AG:$AG,AO$1)</f>
        <v>1</v>
      </c>
      <c r="AP520" s="2">
        <f>COUNTIFS($B:$B,$B520,$AG:$AG,AP$1)</f>
        <v>0</v>
      </c>
      <c r="AQ520" s="2">
        <f>COUNTIFS($B:$B,$B520,$AG:$AG,AQ$1)</f>
        <v>0</v>
      </c>
      <c r="AR520" s="2">
        <f>COUNTIFS($B:$B,$B520,$AG:$AG,AR$1)</f>
        <v>0</v>
      </c>
      <c r="AS520" s="2">
        <f>COUNTIFS($B:$B,$B520,$AG:$AG,AS$1)</f>
        <v>0</v>
      </c>
      <c r="AT520" s="2">
        <f>COUNTIFS($B:$B,$B520,$AG:$AG,AT$1)</f>
        <v>1</v>
      </c>
      <c r="AU520" s="2">
        <f>COUNTIFS($B:$B,$B520,$AG:$AG,AU$1)</f>
        <v>0</v>
      </c>
    </row>
    <row r="521" spans="1:47" ht="15" customHeight="1" x14ac:dyDescent="0.35">
      <c r="A521" s="7">
        <f>IF(B520=B521,A520,A520+1)</f>
        <v>170</v>
      </c>
      <c r="B521" s="7" t="s">
        <v>5426</v>
      </c>
      <c r="C521" s="7" t="s">
        <v>5425</v>
      </c>
      <c r="D521" s="7" t="s">
        <v>3044</v>
      </c>
      <c r="E521" s="7" t="s">
        <v>3043</v>
      </c>
      <c r="F521" s="4" t="s">
        <v>7</v>
      </c>
      <c r="G521" s="4" t="s">
        <v>8</v>
      </c>
      <c r="H521" s="4" t="s">
        <v>7</v>
      </c>
      <c r="I521" s="3">
        <v>4</v>
      </c>
      <c r="J521" s="3" t="s">
        <v>57</v>
      </c>
      <c r="K521" s="3" t="s">
        <v>3089</v>
      </c>
      <c r="L521" s="3" t="s">
        <v>55</v>
      </c>
      <c r="M521" s="3" t="s">
        <v>5424</v>
      </c>
      <c r="N521" s="3" t="s">
        <v>5101</v>
      </c>
      <c r="P521" s="3" t="s">
        <v>669</v>
      </c>
      <c r="Q521" s="3" t="s">
        <v>1475</v>
      </c>
      <c r="R521" s="3" t="s">
        <v>2434</v>
      </c>
      <c r="S521" s="2" t="str">
        <f>IF(P521="심사불필요","-",VLOOKUP(K521,'[1]자격증 backdata'!A:G,7,0))</f>
        <v>-</v>
      </c>
      <c r="T521" s="2" t="str">
        <f>IF(S521="-","-",IF(COUNTIFS(B:B,B521,S:S,"필수")&gt;0,"자격요건충족","확인필요"))</f>
        <v>-</v>
      </c>
      <c r="U521" s="2"/>
      <c r="W521" s="2">
        <f>IF(Q521="4급","심사불필요",VLOOKUP(K521,'[1]자격증 backdata'!A:B,2,0))</f>
        <v>2</v>
      </c>
      <c r="X521" s="3">
        <f>IF(R521="A", MIN(20, SUMIFS(W:W, B:B, B521, R:R, "A")),IF(R521="B", MIN(30, SUMIFS(W:W, B:B, B521, R:R, "B")),"비해당분야"))</f>
        <v>14</v>
      </c>
      <c r="Y521" s="3" t="str">
        <f>IF(R521="C",MIN(30,IF(COUNTIFS(B:B,B521,W:W,"가1")=1,25,IF(COUNTIFS(B:B,B521,W:W,"가1")&gt;=2,30,0))+IF(COUNTIFS(B:B,B521,W:W,"나1")&gt;=4,30,IF(COUNTIFS(B:B,B521,W:W,"나1")=3,26,IF(COUNTIFS(B:B,B521,W:W,"나1")=2,22,IF(COUNTIFS(B:B,B521,W:W,"나1")=1,18,0)))))+MIN(30,IF(COUNTIFS(B:B,B521,W:W,"가2")=1,25,IF(COUNTIFS(B:B,B521,W:W,"가2")&gt;=2,30,0))+IF(COUNTIFS(B:B,B521,W:W,"나2")=3,30,IF(COUNTIFS(B:B,B521,W:W,"나2")=2,25,IF(COUNTIFS(B:B,B521,W:W,"나2")=1,20,0)))),"비해당분야")</f>
        <v>비해당분야</v>
      </c>
      <c r="Z521" s="3" t="str">
        <f>IF(R521="C",VLOOKUP(K521,'[1]자격증 backdata'!A:F,6,0),"비해당분야")</f>
        <v>비해당분야</v>
      </c>
      <c r="AA521" s="3" t="str">
        <f>IF(R521="C",SUMIF(B:B,B521,Z:Z),"비해당분야")</f>
        <v>비해당분야</v>
      </c>
      <c r="AB521" s="3" t="str">
        <f>IF(R521="C",SUM(Y521,AA521),"비해당분야")</f>
        <v>비해당분야</v>
      </c>
      <c r="AC521" s="3">
        <f>IF(R521="C",AB521,X521)</f>
        <v>14</v>
      </c>
      <c r="AD521" s="3">
        <f>VLOOKUP(K521,'[1]자격증 backdata'!A:D,4,0)</f>
        <v>0</v>
      </c>
      <c r="AE521" s="3">
        <f>IF(_xlfn.MAXIFS(AD:AD,B:B,B521)&gt;10,10,_xlfn.MAXIFS(AD:AD,B:B,B521))</f>
        <v>0</v>
      </c>
      <c r="AG521" s="2" t="str">
        <f>VLOOKUP(K521,'[1]자격증 backdata'!A:C,3,0)</f>
        <v>M</v>
      </c>
      <c r="AH521" s="2">
        <f>COUNTIFS($B:$B,$B521,$AG:$AG,AH$1)</f>
        <v>0</v>
      </c>
      <c r="AI521" s="2">
        <f>COUNTIFS($B:$B,$B521,$AG:$AG,AI$1)</f>
        <v>0</v>
      </c>
      <c r="AJ521" s="2">
        <f>COUNTIFS($B:$B,$B521,$AG:$AG,AJ$1)</f>
        <v>0</v>
      </c>
      <c r="AK521" s="2">
        <f>COUNTIFS($B:$B,$B521,$AG:$AG,AK$1)</f>
        <v>0</v>
      </c>
      <c r="AL521" s="2">
        <f>COUNTIFS($B:$B,$B521,$AG:$AG,AL$1)</f>
        <v>0</v>
      </c>
      <c r="AM521" s="2">
        <f>COUNTIFS($B:$B,$B521,$AG:$AG,AM$1)</f>
        <v>0</v>
      </c>
      <c r="AN521" s="2">
        <f>COUNTIFS($B:$B,$B521,$AG:$AG,AN$1)</f>
        <v>1</v>
      </c>
      <c r="AO521" s="2">
        <f>COUNTIFS($B:$B,$B521,$AG:$AG,AO$1)</f>
        <v>1</v>
      </c>
      <c r="AP521" s="2">
        <f>COUNTIFS($B:$B,$B521,$AG:$AG,AP$1)</f>
        <v>0</v>
      </c>
      <c r="AQ521" s="2">
        <f>COUNTIFS($B:$B,$B521,$AG:$AG,AQ$1)</f>
        <v>0</v>
      </c>
      <c r="AR521" s="2">
        <f>COUNTIFS($B:$B,$B521,$AG:$AG,AR$1)</f>
        <v>0</v>
      </c>
      <c r="AS521" s="2">
        <f>COUNTIFS($B:$B,$B521,$AG:$AG,AS$1)</f>
        <v>0</v>
      </c>
      <c r="AT521" s="2">
        <f>COUNTIFS($B:$B,$B521,$AG:$AG,AT$1)</f>
        <v>1</v>
      </c>
      <c r="AU521" s="2">
        <f>COUNTIFS($B:$B,$B521,$AG:$AG,AU$1)</f>
        <v>0</v>
      </c>
    </row>
    <row r="522" spans="1:47" ht="15" customHeight="1" x14ac:dyDescent="0.35">
      <c r="A522" s="4">
        <f>IF(B521=B522,A521,A521+1)</f>
        <v>171</v>
      </c>
      <c r="B522" s="4" t="s">
        <v>5420</v>
      </c>
      <c r="C522" s="4" t="s">
        <v>5419</v>
      </c>
      <c r="D522" s="4" t="s">
        <v>3044</v>
      </c>
      <c r="E522" s="4" t="s">
        <v>3043</v>
      </c>
      <c r="F522" s="4" t="s">
        <v>7</v>
      </c>
      <c r="G522" s="4" t="s">
        <v>8</v>
      </c>
      <c r="H522" s="4" t="s">
        <v>7</v>
      </c>
      <c r="I522" s="4">
        <v>1</v>
      </c>
      <c r="J522" s="4" t="s">
        <v>69</v>
      </c>
      <c r="K522" s="4" t="s">
        <v>3065</v>
      </c>
      <c r="L522" s="4" t="s">
        <v>36</v>
      </c>
      <c r="M522" s="4" t="s">
        <v>5423</v>
      </c>
      <c r="N522" s="4" t="s">
        <v>1327</v>
      </c>
      <c r="P522" s="4" t="s">
        <v>669</v>
      </c>
      <c r="Q522" s="4" t="s">
        <v>1475</v>
      </c>
      <c r="R522" s="4" t="s">
        <v>2434</v>
      </c>
      <c r="S522" s="5" t="str">
        <f>IF(P522="심사불필요","-",VLOOKUP(K522,'[1]자격증 backdata'!A:G,7,0))</f>
        <v>-</v>
      </c>
      <c r="T522" s="5" t="str">
        <f>IF(S522="-","-",IF(COUNTIFS(B:B,B522,S:S,"필수")&gt;0,"자격요건충족","확인필요"))</f>
        <v>-</v>
      </c>
      <c r="U522" s="5"/>
      <c r="W522" s="5">
        <f>IF(Q522="4급","심사불필요",VLOOKUP(K522,'[1]자격증 backdata'!A:B,2,0))</f>
        <v>0</v>
      </c>
      <c r="X522" s="4">
        <f>IF(R522="A", MIN(20, SUMIFS(W:W, B:B, B522, R:R, "A")),IF(R522="B", MIN(30, SUMIFS(W:W, B:B, B522, R:R, "B")),"비해당분야"))</f>
        <v>8</v>
      </c>
      <c r="Y522" s="4" t="str">
        <f>IF(R522="C",MIN(30,IF(COUNTIFS(B:B,B522,W:W,"가1")=1,25,IF(COUNTIFS(B:B,B522,W:W,"가1")&gt;=2,30,0))+IF(COUNTIFS(B:B,B522,W:W,"나1")&gt;=4,30,IF(COUNTIFS(B:B,B522,W:W,"나1")=3,26,IF(COUNTIFS(B:B,B522,W:W,"나1")=2,22,IF(COUNTIFS(B:B,B522,W:W,"나1")=1,18,0)))))+MIN(30,IF(COUNTIFS(B:B,B522,W:W,"가2")=1,25,IF(COUNTIFS(B:B,B522,W:W,"가2")&gt;=2,30,0))+IF(COUNTIFS(B:B,B522,W:W,"나2")=3,30,IF(COUNTIFS(B:B,B522,W:W,"나2")=2,25,IF(COUNTIFS(B:B,B522,W:W,"나2")=1,20,0)))),"비해당분야")</f>
        <v>비해당분야</v>
      </c>
      <c r="Z522" s="4" t="str">
        <f>IF(R522="C",VLOOKUP(K522,'[1]자격증 backdata'!A:F,6,0),"비해당분야")</f>
        <v>비해당분야</v>
      </c>
      <c r="AA522" s="4" t="str">
        <f>IF(R522="C",SUMIF(B:B,B522,Z:Z),"비해당분야")</f>
        <v>비해당분야</v>
      </c>
      <c r="AB522" s="4" t="str">
        <f>IF(R522="C",SUM(Y522,AA522),"비해당분야")</f>
        <v>비해당분야</v>
      </c>
      <c r="AC522" s="4">
        <f>IF(R522="C",AB522,X522)</f>
        <v>8</v>
      </c>
      <c r="AD522" s="4">
        <f>VLOOKUP(K522,'[1]자격증 backdata'!A:D,4,0)</f>
        <v>5</v>
      </c>
      <c r="AE522" s="4">
        <f>IF(_xlfn.MAXIFS(AD:AD,B:B,B522)&gt;10,10,_xlfn.MAXIFS(AD:AD,B:B,B522))</f>
        <v>5</v>
      </c>
      <c r="AG522" s="5">
        <f>VLOOKUP(K522,'[1]자격증 backdata'!A:C,3,0)</f>
        <v>0</v>
      </c>
      <c r="AH522" s="5">
        <f>COUNTIFS($B:$B,$B522,$AG:$AG,AH$1)</f>
        <v>0</v>
      </c>
      <c r="AI522" s="5">
        <f>COUNTIFS($B:$B,$B522,$AG:$AG,AI$1)</f>
        <v>0</v>
      </c>
      <c r="AJ522" s="5">
        <f>COUNTIFS($B:$B,$B522,$AG:$AG,AJ$1)</f>
        <v>0</v>
      </c>
      <c r="AK522" s="5">
        <f>COUNTIFS($B:$B,$B522,$AG:$AG,AK$1)</f>
        <v>0</v>
      </c>
      <c r="AL522" s="5">
        <f>COUNTIFS($B:$B,$B522,$AG:$AG,AL$1)</f>
        <v>1</v>
      </c>
      <c r="AM522" s="5">
        <f>COUNTIFS($B:$B,$B522,$AG:$AG,AM$1)</f>
        <v>0</v>
      </c>
      <c r="AN522" s="5">
        <f>COUNTIFS($B:$B,$B522,$AG:$AG,AN$1)</f>
        <v>0</v>
      </c>
      <c r="AO522" s="5">
        <f>COUNTIFS($B:$B,$B522,$AG:$AG,AO$1)</f>
        <v>0</v>
      </c>
      <c r="AP522" s="5">
        <f>COUNTIFS($B:$B,$B522,$AG:$AG,AP$1)</f>
        <v>0</v>
      </c>
      <c r="AQ522" s="5">
        <f>COUNTIFS($B:$B,$B522,$AG:$AG,AQ$1)</f>
        <v>0</v>
      </c>
      <c r="AR522" s="5">
        <f>COUNTIFS($B:$B,$B522,$AG:$AG,AR$1)</f>
        <v>0</v>
      </c>
      <c r="AS522" s="5">
        <f>COUNTIFS($B:$B,$B522,$AG:$AG,AS$1)</f>
        <v>0</v>
      </c>
      <c r="AT522" s="5">
        <f>COUNTIFS($B:$B,$B522,$AG:$AG,AT$1)</f>
        <v>1</v>
      </c>
      <c r="AU522" s="5">
        <f>COUNTIFS($B:$B,$B522,$AG:$AG,AU$1)</f>
        <v>0</v>
      </c>
    </row>
    <row r="523" spans="1:47" ht="15" customHeight="1" x14ac:dyDescent="0.35">
      <c r="A523" s="6">
        <f>IF(B522=B523,A522,A522+1)</f>
        <v>171</v>
      </c>
      <c r="B523" s="6" t="s">
        <v>5420</v>
      </c>
      <c r="C523" s="6" t="s">
        <v>5419</v>
      </c>
      <c r="D523" s="6" t="s">
        <v>3044</v>
      </c>
      <c r="E523" s="6" t="s">
        <v>3043</v>
      </c>
      <c r="F523" s="4" t="s">
        <v>7</v>
      </c>
      <c r="G523" s="4" t="s">
        <v>8</v>
      </c>
      <c r="H523" s="4" t="s">
        <v>7</v>
      </c>
      <c r="I523" s="4">
        <v>2</v>
      </c>
      <c r="J523" s="4" t="s">
        <v>106</v>
      </c>
      <c r="K523" s="4" t="s">
        <v>3057</v>
      </c>
      <c r="L523" s="4" t="s">
        <v>55</v>
      </c>
      <c r="M523" s="4" t="s">
        <v>5422</v>
      </c>
      <c r="N523" s="4" t="s">
        <v>313</v>
      </c>
      <c r="P523" s="4" t="s">
        <v>669</v>
      </c>
      <c r="Q523" s="4" t="s">
        <v>1475</v>
      </c>
      <c r="R523" s="4" t="s">
        <v>2434</v>
      </c>
      <c r="S523" s="5" t="str">
        <f>IF(P523="심사불필요","-",VLOOKUP(K523,'[1]자격증 backdata'!A:G,7,0))</f>
        <v>-</v>
      </c>
      <c r="T523" s="5" t="str">
        <f>IF(S523="-","-",IF(COUNTIFS(B:B,B523,S:S,"필수")&gt;0,"자격요건충족","확인필요"))</f>
        <v>-</v>
      </c>
      <c r="U523" s="5"/>
      <c r="W523" s="5">
        <f>IF(Q523="4급","심사불필요",VLOOKUP(K523,'[1]자격증 backdata'!A:B,2,0))</f>
        <v>4</v>
      </c>
      <c r="X523" s="4">
        <f>IF(R523="A", MIN(20, SUMIFS(W:W, B:B, B523, R:R, "A")),IF(R523="B", MIN(30, SUMIFS(W:W, B:B, B523, R:R, "B")),"비해당분야"))</f>
        <v>8</v>
      </c>
      <c r="Y523" s="4" t="str">
        <f>IF(R523="C",MIN(30,IF(COUNTIFS(B:B,B523,W:W,"가1")=1,25,IF(COUNTIFS(B:B,B523,W:W,"가1")&gt;=2,30,0))+IF(COUNTIFS(B:B,B523,W:W,"나1")&gt;=4,30,IF(COUNTIFS(B:B,B523,W:W,"나1")=3,26,IF(COUNTIFS(B:B,B523,W:W,"나1")=2,22,IF(COUNTIFS(B:B,B523,W:W,"나1")=1,18,0)))))+MIN(30,IF(COUNTIFS(B:B,B523,W:W,"가2")=1,25,IF(COUNTIFS(B:B,B523,W:W,"가2")&gt;=2,30,0))+IF(COUNTIFS(B:B,B523,W:W,"나2")=3,30,IF(COUNTIFS(B:B,B523,W:W,"나2")=2,25,IF(COUNTIFS(B:B,B523,W:W,"나2")=1,20,0)))),"비해당분야")</f>
        <v>비해당분야</v>
      </c>
      <c r="Z523" s="4" t="str">
        <f>IF(R523="C",VLOOKUP(K523,'[1]자격증 backdata'!A:F,6,0),"비해당분야")</f>
        <v>비해당분야</v>
      </c>
      <c r="AA523" s="4" t="str">
        <f>IF(R523="C",SUMIF(B:B,B523,Z:Z),"비해당분야")</f>
        <v>비해당분야</v>
      </c>
      <c r="AB523" s="4" t="str">
        <f>IF(R523="C",SUM(Y523,AA523),"비해당분야")</f>
        <v>비해당분야</v>
      </c>
      <c r="AC523" s="4">
        <f>IF(R523="C",AB523,X523)</f>
        <v>8</v>
      </c>
      <c r="AD523" s="4">
        <f>VLOOKUP(K523,'[1]자격증 backdata'!A:D,4,0)</f>
        <v>0</v>
      </c>
      <c r="AE523" s="4">
        <f>IF(_xlfn.MAXIFS(AD:AD,B:B,B523)&gt;10,10,_xlfn.MAXIFS(AD:AD,B:B,B523))</f>
        <v>5</v>
      </c>
      <c r="AG523" s="5" t="str">
        <f>VLOOKUP(K523,'[1]자격증 backdata'!A:C,3,0)</f>
        <v>M</v>
      </c>
      <c r="AH523" s="5">
        <f>COUNTIFS($B:$B,$B523,$AG:$AG,AH$1)</f>
        <v>0</v>
      </c>
      <c r="AI523" s="5">
        <f>COUNTIFS($B:$B,$B523,$AG:$AG,AI$1)</f>
        <v>0</v>
      </c>
      <c r="AJ523" s="5">
        <f>COUNTIFS($B:$B,$B523,$AG:$AG,AJ$1)</f>
        <v>0</v>
      </c>
      <c r="AK523" s="5">
        <f>COUNTIFS($B:$B,$B523,$AG:$AG,AK$1)</f>
        <v>0</v>
      </c>
      <c r="AL523" s="5">
        <f>COUNTIFS($B:$B,$B523,$AG:$AG,AL$1)</f>
        <v>1</v>
      </c>
      <c r="AM523" s="5">
        <f>COUNTIFS($B:$B,$B523,$AG:$AG,AM$1)</f>
        <v>0</v>
      </c>
      <c r="AN523" s="5">
        <f>COUNTIFS($B:$B,$B523,$AG:$AG,AN$1)</f>
        <v>0</v>
      </c>
      <c r="AO523" s="5">
        <f>COUNTIFS($B:$B,$B523,$AG:$AG,AO$1)</f>
        <v>0</v>
      </c>
      <c r="AP523" s="5">
        <f>COUNTIFS($B:$B,$B523,$AG:$AG,AP$1)</f>
        <v>0</v>
      </c>
      <c r="AQ523" s="5">
        <f>COUNTIFS($B:$B,$B523,$AG:$AG,AQ$1)</f>
        <v>0</v>
      </c>
      <c r="AR523" s="5">
        <f>COUNTIFS($B:$B,$B523,$AG:$AG,AR$1)</f>
        <v>0</v>
      </c>
      <c r="AS523" s="5">
        <f>COUNTIFS($B:$B,$B523,$AG:$AG,AS$1)</f>
        <v>0</v>
      </c>
      <c r="AT523" s="5">
        <f>COUNTIFS($B:$B,$B523,$AG:$AG,AT$1)</f>
        <v>1</v>
      </c>
      <c r="AU523" s="5">
        <f>COUNTIFS($B:$B,$B523,$AG:$AG,AU$1)</f>
        <v>0</v>
      </c>
    </row>
    <row r="524" spans="1:47" ht="15" customHeight="1" x14ac:dyDescent="0.35">
      <c r="A524" s="6">
        <f>IF(B523=B524,A523,A523+1)</f>
        <v>171</v>
      </c>
      <c r="B524" s="6" t="s">
        <v>5420</v>
      </c>
      <c r="C524" s="6" t="s">
        <v>5419</v>
      </c>
      <c r="D524" s="6" t="s">
        <v>3044</v>
      </c>
      <c r="E524" s="6" t="s">
        <v>3043</v>
      </c>
      <c r="F524" s="4" t="s">
        <v>7</v>
      </c>
      <c r="G524" s="4" t="s">
        <v>8</v>
      </c>
      <c r="H524" s="4" t="s">
        <v>7</v>
      </c>
      <c r="I524" s="4">
        <v>3</v>
      </c>
      <c r="J524" s="4" t="s">
        <v>28</v>
      </c>
      <c r="K524" s="4" t="s">
        <v>3061</v>
      </c>
      <c r="L524" s="4" t="s">
        <v>26</v>
      </c>
      <c r="M524" s="4" t="s">
        <v>5421</v>
      </c>
      <c r="N524" s="4" t="s">
        <v>1645</v>
      </c>
      <c r="P524" s="4" t="s">
        <v>669</v>
      </c>
      <c r="Q524" s="4" t="s">
        <v>1475</v>
      </c>
      <c r="R524" s="4" t="s">
        <v>2434</v>
      </c>
      <c r="S524" s="5" t="str">
        <f>IF(P524="심사불필요","-",VLOOKUP(K524,'[1]자격증 backdata'!A:G,7,0))</f>
        <v>-</v>
      </c>
      <c r="T524" s="5" t="str">
        <f>IF(S524="-","-",IF(COUNTIFS(B:B,B524,S:S,"필수")&gt;0,"자격요건충족","확인필요"))</f>
        <v>-</v>
      </c>
      <c r="U524" s="5"/>
      <c r="W524" s="5">
        <f>IF(Q524="4급","심사불필요",VLOOKUP(K524,'[1]자격증 backdata'!A:B,2,0))</f>
        <v>2</v>
      </c>
      <c r="X524" s="4">
        <f>IF(R524="A", MIN(20, SUMIFS(W:W, B:B, B524, R:R, "A")),IF(R524="B", MIN(30, SUMIFS(W:W, B:B, B524, R:R, "B")),"비해당분야"))</f>
        <v>8</v>
      </c>
      <c r="Y524" s="4" t="str">
        <f>IF(R524="C",MIN(30,IF(COUNTIFS(B:B,B524,W:W,"가1")=1,25,IF(COUNTIFS(B:B,B524,W:W,"가1")&gt;=2,30,0))+IF(COUNTIFS(B:B,B524,W:W,"나1")&gt;=4,30,IF(COUNTIFS(B:B,B524,W:W,"나1")=3,26,IF(COUNTIFS(B:B,B524,W:W,"나1")=2,22,IF(COUNTIFS(B:B,B524,W:W,"나1")=1,18,0)))))+MIN(30,IF(COUNTIFS(B:B,B524,W:W,"가2")=1,25,IF(COUNTIFS(B:B,B524,W:W,"가2")&gt;=2,30,0))+IF(COUNTIFS(B:B,B524,W:W,"나2")=3,30,IF(COUNTIFS(B:B,B524,W:W,"나2")=2,25,IF(COUNTIFS(B:B,B524,W:W,"나2")=1,20,0)))),"비해당분야")</f>
        <v>비해당분야</v>
      </c>
      <c r="Z524" s="4" t="str">
        <f>IF(R524="C",VLOOKUP(K524,'[1]자격증 backdata'!A:F,6,0),"비해당분야")</f>
        <v>비해당분야</v>
      </c>
      <c r="AA524" s="4" t="str">
        <f>IF(R524="C",SUMIF(B:B,B524,Z:Z),"비해당분야")</f>
        <v>비해당분야</v>
      </c>
      <c r="AB524" s="4" t="str">
        <f>IF(R524="C",SUM(Y524,AA524),"비해당분야")</f>
        <v>비해당분야</v>
      </c>
      <c r="AC524" s="4">
        <f>IF(R524="C",AB524,X524)</f>
        <v>8</v>
      </c>
      <c r="AD524" s="4">
        <f>VLOOKUP(K524,'[1]자격증 backdata'!A:D,4,0)</f>
        <v>0</v>
      </c>
      <c r="AE524" s="4">
        <f>IF(_xlfn.MAXIFS(AD:AD,B:B,B524)&gt;10,10,_xlfn.MAXIFS(AD:AD,B:B,B524))</f>
        <v>5</v>
      </c>
      <c r="AG524" s="5">
        <f>VLOOKUP(K524,'[1]자격증 backdata'!A:C,3,0)</f>
        <v>0</v>
      </c>
      <c r="AH524" s="5">
        <f>COUNTIFS($B:$B,$B524,$AG:$AG,AH$1)</f>
        <v>0</v>
      </c>
      <c r="AI524" s="5">
        <f>COUNTIFS($B:$B,$B524,$AG:$AG,AI$1)</f>
        <v>0</v>
      </c>
      <c r="AJ524" s="5">
        <f>COUNTIFS($B:$B,$B524,$AG:$AG,AJ$1)</f>
        <v>0</v>
      </c>
      <c r="AK524" s="5">
        <f>COUNTIFS($B:$B,$B524,$AG:$AG,AK$1)</f>
        <v>0</v>
      </c>
      <c r="AL524" s="5">
        <f>COUNTIFS($B:$B,$B524,$AG:$AG,AL$1)</f>
        <v>1</v>
      </c>
      <c r="AM524" s="5">
        <f>COUNTIFS($B:$B,$B524,$AG:$AG,AM$1)</f>
        <v>0</v>
      </c>
      <c r="AN524" s="5">
        <f>COUNTIFS($B:$B,$B524,$AG:$AG,AN$1)</f>
        <v>0</v>
      </c>
      <c r="AO524" s="5">
        <f>COUNTIFS($B:$B,$B524,$AG:$AG,AO$1)</f>
        <v>0</v>
      </c>
      <c r="AP524" s="5">
        <f>COUNTIFS($B:$B,$B524,$AG:$AG,AP$1)</f>
        <v>0</v>
      </c>
      <c r="AQ524" s="5">
        <f>COUNTIFS($B:$B,$B524,$AG:$AG,AQ$1)</f>
        <v>0</v>
      </c>
      <c r="AR524" s="5">
        <f>COUNTIFS($B:$B,$B524,$AG:$AG,AR$1)</f>
        <v>0</v>
      </c>
      <c r="AS524" s="5">
        <f>COUNTIFS($B:$B,$B524,$AG:$AG,AS$1)</f>
        <v>0</v>
      </c>
      <c r="AT524" s="5">
        <f>COUNTIFS($B:$B,$B524,$AG:$AG,AT$1)</f>
        <v>1</v>
      </c>
      <c r="AU524" s="5">
        <f>COUNTIFS($B:$B,$B524,$AG:$AG,AU$1)</f>
        <v>0</v>
      </c>
    </row>
    <row r="525" spans="1:47" ht="15" customHeight="1" x14ac:dyDescent="0.35">
      <c r="A525" s="6">
        <f>IF(B524=B525,A524,A524+1)</f>
        <v>171</v>
      </c>
      <c r="B525" s="6" t="s">
        <v>5420</v>
      </c>
      <c r="C525" s="6" t="s">
        <v>5419</v>
      </c>
      <c r="D525" s="6" t="s">
        <v>3044</v>
      </c>
      <c r="E525" s="6" t="s">
        <v>3043</v>
      </c>
      <c r="F525" s="4" t="s">
        <v>7</v>
      </c>
      <c r="G525" s="4" t="s">
        <v>8</v>
      </c>
      <c r="H525" s="4" t="s">
        <v>7</v>
      </c>
      <c r="I525" s="4">
        <v>4</v>
      </c>
      <c r="J525" s="4" t="s">
        <v>2813</v>
      </c>
      <c r="K525" s="4" t="s">
        <v>3159</v>
      </c>
      <c r="L525" s="4" t="s">
        <v>3191</v>
      </c>
      <c r="M525" s="4" t="s">
        <v>5418</v>
      </c>
      <c r="N525" s="4" t="s">
        <v>1194</v>
      </c>
      <c r="P525" s="4" t="s">
        <v>669</v>
      </c>
      <c r="Q525" s="4" t="s">
        <v>1475</v>
      </c>
      <c r="R525" s="4" t="s">
        <v>2434</v>
      </c>
      <c r="S525" s="5" t="str">
        <f>IF(P525="심사불필요","-",VLOOKUP(K525,'[1]자격증 backdata'!A:G,7,0))</f>
        <v>-</v>
      </c>
      <c r="T525" s="5" t="str">
        <f>IF(S525="-","-",IF(COUNTIFS(B:B,B525,S:S,"필수")&gt;0,"자격요건충족","확인필요"))</f>
        <v>-</v>
      </c>
      <c r="U525" s="5"/>
      <c r="W525" s="5">
        <f>IF(Q525="4급","심사불필요",VLOOKUP(K525,'[1]자격증 backdata'!A:B,2,0))</f>
        <v>2</v>
      </c>
      <c r="X525" s="4">
        <f>IF(R525="A", MIN(20, SUMIFS(W:W, B:B, B525, R:R, "A")),IF(R525="B", MIN(30, SUMIFS(W:W, B:B, B525, R:R, "B")),"비해당분야"))</f>
        <v>8</v>
      </c>
      <c r="Y525" s="4" t="str">
        <f>IF(R525="C",MIN(30,IF(COUNTIFS(B:B,B525,W:W,"가1")=1,25,IF(COUNTIFS(B:B,B525,W:W,"가1")&gt;=2,30,0))+IF(COUNTIFS(B:B,B525,W:W,"나1")&gt;=4,30,IF(COUNTIFS(B:B,B525,W:W,"나1")=3,26,IF(COUNTIFS(B:B,B525,W:W,"나1")=2,22,IF(COUNTIFS(B:B,B525,W:W,"나1")=1,18,0)))))+MIN(30,IF(COUNTIFS(B:B,B525,W:W,"가2")=1,25,IF(COUNTIFS(B:B,B525,W:W,"가2")&gt;=2,30,0))+IF(COUNTIFS(B:B,B525,W:W,"나2")=3,30,IF(COUNTIFS(B:B,B525,W:W,"나2")=2,25,IF(COUNTIFS(B:B,B525,W:W,"나2")=1,20,0)))),"비해당분야")</f>
        <v>비해당분야</v>
      </c>
      <c r="Z525" s="4" t="str">
        <f>IF(R525="C",VLOOKUP(K525,'[1]자격증 backdata'!A:F,6,0),"비해당분야")</f>
        <v>비해당분야</v>
      </c>
      <c r="AA525" s="4" t="str">
        <f>IF(R525="C",SUMIF(B:B,B525,Z:Z),"비해당분야")</f>
        <v>비해당분야</v>
      </c>
      <c r="AB525" s="4" t="str">
        <f>IF(R525="C",SUM(Y525,AA525),"비해당분야")</f>
        <v>비해당분야</v>
      </c>
      <c r="AC525" s="4">
        <f>IF(R525="C",AB525,X525)</f>
        <v>8</v>
      </c>
      <c r="AD525" s="4">
        <f>VLOOKUP(K525,'[1]자격증 backdata'!A:D,4,0)</f>
        <v>0</v>
      </c>
      <c r="AE525" s="4">
        <f>IF(_xlfn.MAXIFS(AD:AD,B:B,B525)&gt;10,10,_xlfn.MAXIFS(AD:AD,B:B,B525))</f>
        <v>5</v>
      </c>
      <c r="AG525" s="5" t="str">
        <f>VLOOKUP(K525,'[1]자격증 backdata'!A:C,3,0)</f>
        <v>E</v>
      </c>
      <c r="AH525" s="5">
        <f>COUNTIFS($B:$B,$B525,$AG:$AG,AH$1)</f>
        <v>0</v>
      </c>
      <c r="AI525" s="5">
        <f>COUNTIFS($B:$B,$B525,$AG:$AG,AI$1)</f>
        <v>0</v>
      </c>
      <c r="AJ525" s="5">
        <f>COUNTIFS($B:$B,$B525,$AG:$AG,AJ$1)</f>
        <v>0</v>
      </c>
      <c r="AK525" s="5">
        <f>COUNTIFS($B:$B,$B525,$AG:$AG,AK$1)</f>
        <v>0</v>
      </c>
      <c r="AL525" s="5">
        <f>COUNTIFS($B:$B,$B525,$AG:$AG,AL$1)</f>
        <v>1</v>
      </c>
      <c r="AM525" s="5">
        <f>COUNTIFS($B:$B,$B525,$AG:$AG,AM$1)</f>
        <v>0</v>
      </c>
      <c r="AN525" s="5">
        <f>COUNTIFS($B:$B,$B525,$AG:$AG,AN$1)</f>
        <v>0</v>
      </c>
      <c r="AO525" s="5">
        <f>COUNTIFS($B:$B,$B525,$AG:$AG,AO$1)</f>
        <v>0</v>
      </c>
      <c r="AP525" s="5">
        <f>COUNTIFS($B:$B,$B525,$AG:$AG,AP$1)</f>
        <v>0</v>
      </c>
      <c r="AQ525" s="5">
        <f>COUNTIFS($B:$B,$B525,$AG:$AG,AQ$1)</f>
        <v>0</v>
      </c>
      <c r="AR525" s="5">
        <f>COUNTIFS($B:$B,$B525,$AG:$AG,AR$1)</f>
        <v>0</v>
      </c>
      <c r="AS525" s="5">
        <f>COUNTIFS($B:$B,$B525,$AG:$AG,AS$1)</f>
        <v>0</v>
      </c>
      <c r="AT525" s="5">
        <f>COUNTIFS($B:$B,$B525,$AG:$AG,AT$1)</f>
        <v>1</v>
      </c>
      <c r="AU525" s="5">
        <f>COUNTIFS($B:$B,$B525,$AG:$AG,AU$1)</f>
        <v>0</v>
      </c>
    </row>
    <row r="526" spans="1:47" ht="15" customHeight="1" x14ac:dyDescent="0.35">
      <c r="A526" s="3">
        <f>IF(B525=B526,A525,A525+1)</f>
        <v>172</v>
      </c>
      <c r="B526" s="3" t="s">
        <v>5414</v>
      </c>
      <c r="C526" s="3" t="s">
        <v>5413</v>
      </c>
      <c r="D526" s="3" t="s">
        <v>3044</v>
      </c>
      <c r="E526" s="3" t="s">
        <v>3043</v>
      </c>
      <c r="F526" s="4" t="s">
        <v>7</v>
      </c>
      <c r="G526" s="4" t="s">
        <v>8</v>
      </c>
      <c r="H526" s="4" t="s">
        <v>7</v>
      </c>
      <c r="I526" s="3">
        <v>1</v>
      </c>
      <c r="J526" s="3" t="s">
        <v>106</v>
      </c>
      <c r="K526" s="3" t="s">
        <v>3057</v>
      </c>
      <c r="L526" s="3" t="s">
        <v>55</v>
      </c>
      <c r="M526" s="3" t="s">
        <v>5417</v>
      </c>
      <c r="N526" s="3" t="s">
        <v>3446</v>
      </c>
      <c r="P526" s="3" t="s">
        <v>669</v>
      </c>
      <c r="Q526" s="3" t="s">
        <v>1475</v>
      </c>
      <c r="R526" s="3" t="s">
        <v>2434</v>
      </c>
      <c r="S526" s="2" t="str">
        <f>IF(P526="심사불필요","-",VLOOKUP(K526,'[1]자격증 backdata'!A:G,7,0))</f>
        <v>-</v>
      </c>
      <c r="T526" s="2" t="str">
        <f>IF(S526="-","-",IF(COUNTIFS(B:B,B526,S:S,"필수")&gt;0,"자격요건충족","확인필요"))</f>
        <v>-</v>
      </c>
      <c r="U526" s="2"/>
      <c r="W526" s="2">
        <f>IF(Q526="4급","심사불필요",VLOOKUP(K526,'[1]자격증 backdata'!A:B,2,0))</f>
        <v>4</v>
      </c>
      <c r="X526" s="3">
        <f>IF(R526="A", MIN(20, SUMIFS(W:W, B:B, B526, R:R, "A")),IF(R526="B", MIN(30, SUMIFS(W:W, B:B, B526, R:R, "B")),"비해당분야"))</f>
        <v>10</v>
      </c>
      <c r="Y526" s="3" t="str">
        <f>IF(R526="C",MIN(30,IF(COUNTIFS(B:B,B526,W:W,"가1")=1,25,IF(COUNTIFS(B:B,B526,W:W,"가1")&gt;=2,30,0))+IF(COUNTIFS(B:B,B526,W:W,"나1")&gt;=4,30,IF(COUNTIFS(B:B,B526,W:W,"나1")=3,26,IF(COUNTIFS(B:B,B526,W:W,"나1")=2,22,IF(COUNTIFS(B:B,B526,W:W,"나1")=1,18,0)))))+MIN(30,IF(COUNTIFS(B:B,B526,W:W,"가2")=1,25,IF(COUNTIFS(B:B,B526,W:W,"가2")&gt;=2,30,0))+IF(COUNTIFS(B:B,B526,W:W,"나2")=3,30,IF(COUNTIFS(B:B,B526,W:W,"나2")=2,25,IF(COUNTIFS(B:B,B526,W:W,"나2")=1,20,0)))),"비해당분야")</f>
        <v>비해당분야</v>
      </c>
      <c r="Z526" s="3" t="str">
        <f>IF(R526="C",VLOOKUP(K526,'[1]자격증 backdata'!A:F,6,0),"비해당분야")</f>
        <v>비해당분야</v>
      </c>
      <c r="AA526" s="3" t="str">
        <f>IF(R526="C",SUMIF(B:B,B526,Z:Z),"비해당분야")</f>
        <v>비해당분야</v>
      </c>
      <c r="AB526" s="3" t="str">
        <f>IF(R526="C",SUM(Y526,AA526),"비해당분야")</f>
        <v>비해당분야</v>
      </c>
      <c r="AC526" s="3">
        <f>IF(R526="C",AB526,X526)</f>
        <v>10</v>
      </c>
      <c r="AD526" s="3">
        <f>VLOOKUP(K526,'[1]자격증 backdata'!A:D,4,0)</f>
        <v>0</v>
      </c>
      <c r="AE526" s="3">
        <f>IF(_xlfn.MAXIFS(AD:AD,B:B,B526)&gt;10,10,_xlfn.MAXIFS(AD:AD,B:B,B526))</f>
        <v>5</v>
      </c>
      <c r="AG526" s="2" t="str">
        <f>VLOOKUP(K526,'[1]자격증 backdata'!A:C,3,0)</f>
        <v>M</v>
      </c>
      <c r="AH526" s="2">
        <f>COUNTIFS($B:$B,$B526,$AG:$AG,AH$1)</f>
        <v>0</v>
      </c>
      <c r="AI526" s="2">
        <f>COUNTIFS($B:$B,$B526,$AG:$AG,AI$1)</f>
        <v>0</v>
      </c>
      <c r="AJ526" s="2">
        <f>COUNTIFS($B:$B,$B526,$AG:$AG,AJ$1)</f>
        <v>0</v>
      </c>
      <c r="AK526" s="2">
        <f>COUNTIFS($B:$B,$B526,$AG:$AG,AK$1)</f>
        <v>0</v>
      </c>
      <c r="AL526" s="2">
        <f>COUNTIFS($B:$B,$B526,$AG:$AG,AL$1)</f>
        <v>0</v>
      </c>
      <c r="AM526" s="2">
        <f>COUNTIFS($B:$B,$B526,$AG:$AG,AM$1)</f>
        <v>0</v>
      </c>
      <c r="AN526" s="2">
        <f>COUNTIFS($B:$B,$B526,$AG:$AG,AN$1)</f>
        <v>0</v>
      </c>
      <c r="AO526" s="2">
        <f>COUNTIFS($B:$B,$B526,$AG:$AG,AO$1)</f>
        <v>1</v>
      </c>
      <c r="AP526" s="2">
        <f>COUNTIFS($B:$B,$B526,$AG:$AG,AP$1)</f>
        <v>0</v>
      </c>
      <c r="AQ526" s="2">
        <f>COUNTIFS($B:$B,$B526,$AG:$AG,AQ$1)</f>
        <v>0</v>
      </c>
      <c r="AR526" s="2">
        <f>COUNTIFS($B:$B,$B526,$AG:$AG,AR$1)</f>
        <v>0</v>
      </c>
      <c r="AS526" s="2">
        <f>COUNTIFS($B:$B,$B526,$AG:$AG,AS$1)</f>
        <v>0</v>
      </c>
      <c r="AT526" s="2">
        <f>COUNTIFS($B:$B,$B526,$AG:$AG,AT$1)</f>
        <v>1</v>
      </c>
      <c r="AU526" s="2">
        <f>COUNTIFS($B:$B,$B526,$AG:$AG,AU$1)</f>
        <v>0</v>
      </c>
    </row>
    <row r="527" spans="1:47" ht="15" customHeight="1" x14ac:dyDescent="0.35">
      <c r="A527" s="7">
        <f>IF(B526=B527,A526,A526+1)</f>
        <v>172</v>
      </c>
      <c r="B527" s="7" t="s">
        <v>5414</v>
      </c>
      <c r="C527" s="7" t="s">
        <v>5413</v>
      </c>
      <c r="D527" s="7" t="s">
        <v>3044</v>
      </c>
      <c r="E527" s="7" t="s">
        <v>3043</v>
      </c>
      <c r="F527" s="4" t="s">
        <v>7</v>
      </c>
      <c r="G527" s="4" t="s">
        <v>8</v>
      </c>
      <c r="H527" s="4" t="s">
        <v>7</v>
      </c>
      <c r="I527" s="3">
        <v>2</v>
      </c>
      <c r="J527" s="3" t="s">
        <v>653</v>
      </c>
      <c r="K527" s="3" t="s">
        <v>3052</v>
      </c>
      <c r="L527" s="3" t="s">
        <v>55</v>
      </c>
      <c r="M527" s="3" t="s">
        <v>5416</v>
      </c>
      <c r="N527" s="3" t="s">
        <v>2980</v>
      </c>
      <c r="P527" s="3" t="s">
        <v>669</v>
      </c>
      <c r="Q527" s="3" t="s">
        <v>1475</v>
      </c>
      <c r="R527" s="3" t="s">
        <v>2434</v>
      </c>
      <c r="S527" s="2" t="str">
        <f>IF(P527="심사불필요","-",VLOOKUP(K527,'[1]자격증 backdata'!A:G,7,0))</f>
        <v>-</v>
      </c>
      <c r="T527" s="2" t="str">
        <f>IF(S527="-","-",IF(COUNTIFS(B:B,B527,S:S,"필수")&gt;0,"자격요건충족","확인필요"))</f>
        <v>-</v>
      </c>
      <c r="U527" s="2"/>
      <c r="W527" s="2">
        <f>IF(Q527="4급","심사불필요",VLOOKUP(K527,'[1]자격증 backdata'!A:B,2,0))</f>
        <v>4</v>
      </c>
      <c r="X527" s="3">
        <f>IF(R527="A", MIN(20, SUMIFS(W:W, B:B, B527, R:R, "A")),IF(R527="B", MIN(30, SUMIFS(W:W, B:B, B527, R:R, "B")),"비해당분야"))</f>
        <v>10</v>
      </c>
      <c r="Y527" s="3" t="str">
        <f>IF(R527="C",MIN(30,IF(COUNTIFS(B:B,B527,W:W,"가1")=1,25,IF(COUNTIFS(B:B,B527,W:W,"가1")&gt;=2,30,0))+IF(COUNTIFS(B:B,B527,W:W,"나1")&gt;=4,30,IF(COUNTIFS(B:B,B527,W:W,"나1")=3,26,IF(COUNTIFS(B:B,B527,W:W,"나1")=2,22,IF(COUNTIFS(B:B,B527,W:W,"나1")=1,18,0)))))+MIN(30,IF(COUNTIFS(B:B,B527,W:W,"가2")=1,25,IF(COUNTIFS(B:B,B527,W:W,"가2")&gt;=2,30,0))+IF(COUNTIFS(B:B,B527,W:W,"나2")=3,30,IF(COUNTIFS(B:B,B527,W:W,"나2")=2,25,IF(COUNTIFS(B:B,B527,W:W,"나2")=1,20,0)))),"비해당분야")</f>
        <v>비해당분야</v>
      </c>
      <c r="Z527" s="3" t="str">
        <f>IF(R527="C",VLOOKUP(K527,'[1]자격증 backdata'!A:F,6,0),"비해당분야")</f>
        <v>비해당분야</v>
      </c>
      <c r="AA527" s="3" t="str">
        <f>IF(R527="C",SUMIF(B:B,B527,Z:Z),"비해당분야")</f>
        <v>비해당분야</v>
      </c>
      <c r="AB527" s="3" t="str">
        <f>IF(R527="C",SUM(Y527,AA527),"비해당분야")</f>
        <v>비해당분야</v>
      </c>
      <c r="AC527" s="3">
        <f>IF(R527="C",AB527,X527)</f>
        <v>10</v>
      </c>
      <c r="AD527" s="3">
        <f>VLOOKUP(K527,'[1]자격증 backdata'!A:D,4,0)</f>
        <v>0</v>
      </c>
      <c r="AE527" s="3">
        <f>IF(_xlfn.MAXIFS(AD:AD,B:B,B527)&gt;10,10,_xlfn.MAXIFS(AD:AD,B:B,B527))</f>
        <v>5</v>
      </c>
      <c r="AG527" s="2" t="str">
        <f>VLOOKUP(K527,'[1]자격증 backdata'!A:C,3,0)</f>
        <v>H</v>
      </c>
      <c r="AH527" s="2">
        <f>COUNTIFS($B:$B,$B527,$AG:$AG,AH$1)</f>
        <v>0</v>
      </c>
      <c r="AI527" s="2">
        <f>COUNTIFS($B:$B,$B527,$AG:$AG,AI$1)</f>
        <v>0</v>
      </c>
      <c r="AJ527" s="2">
        <f>COUNTIFS($B:$B,$B527,$AG:$AG,AJ$1)</f>
        <v>0</v>
      </c>
      <c r="AK527" s="2">
        <f>COUNTIFS($B:$B,$B527,$AG:$AG,AK$1)</f>
        <v>0</v>
      </c>
      <c r="AL527" s="2">
        <f>COUNTIFS($B:$B,$B527,$AG:$AG,AL$1)</f>
        <v>0</v>
      </c>
      <c r="AM527" s="2">
        <f>COUNTIFS($B:$B,$B527,$AG:$AG,AM$1)</f>
        <v>0</v>
      </c>
      <c r="AN527" s="2">
        <f>COUNTIFS($B:$B,$B527,$AG:$AG,AN$1)</f>
        <v>0</v>
      </c>
      <c r="AO527" s="2">
        <f>COUNTIFS($B:$B,$B527,$AG:$AG,AO$1)</f>
        <v>1</v>
      </c>
      <c r="AP527" s="2">
        <f>COUNTIFS($B:$B,$B527,$AG:$AG,AP$1)</f>
        <v>0</v>
      </c>
      <c r="AQ527" s="2">
        <f>COUNTIFS($B:$B,$B527,$AG:$AG,AQ$1)</f>
        <v>0</v>
      </c>
      <c r="AR527" s="2">
        <f>COUNTIFS($B:$B,$B527,$AG:$AG,AR$1)</f>
        <v>0</v>
      </c>
      <c r="AS527" s="2">
        <f>COUNTIFS($B:$B,$B527,$AG:$AG,AS$1)</f>
        <v>0</v>
      </c>
      <c r="AT527" s="2">
        <f>COUNTIFS($B:$B,$B527,$AG:$AG,AT$1)</f>
        <v>1</v>
      </c>
      <c r="AU527" s="2">
        <f>COUNTIFS($B:$B,$B527,$AG:$AG,AU$1)</f>
        <v>0</v>
      </c>
    </row>
    <row r="528" spans="1:47" ht="15" customHeight="1" x14ac:dyDescent="0.35">
      <c r="A528" s="7">
        <f>IF(B527=B528,A527,A527+1)</f>
        <v>172</v>
      </c>
      <c r="B528" s="7" t="s">
        <v>5414</v>
      </c>
      <c r="C528" s="7" t="s">
        <v>5413</v>
      </c>
      <c r="D528" s="7" t="s">
        <v>3044</v>
      </c>
      <c r="E528" s="7" t="s">
        <v>3043</v>
      </c>
      <c r="F528" s="4" t="s">
        <v>7</v>
      </c>
      <c r="G528" s="4" t="s">
        <v>8</v>
      </c>
      <c r="H528" s="4" t="s">
        <v>7</v>
      </c>
      <c r="I528" s="3">
        <v>3</v>
      </c>
      <c r="J528" s="3" t="s">
        <v>28</v>
      </c>
      <c r="K528" s="3" t="s">
        <v>3061</v>
      </c>
      <c r="L528" s="3" t="s">
        <v>26</v>
      </c>
      <c r="M528" s="3" t="s">
        <v>5415</v>
      </c>
      <c r="N528" s="3" t="s">
        <v>120</v>
      </c>
      <c r="P528" s="3" t="s">
        <v>669</v>
      </c>
      <c r="Q528" s="3" t="s">
        <v>1475</v>
      </c>
      <c r="R528" s="3" t="s">
        <v>2434</v>
      </c>
      <c r="S528" s="2" t="str">
        <f>IF(P528="심사불필요","-",VLOOKUP(K528,'[1]자격증 backdata'!A:G,7,0))</f>
        <v>-</v>
      </c>
      <c r="T528" s="2" t="str">
        <f>IF(S528="-","-",IF(COUNTIFS(B:B,B528,S:S,"필수")&gt;0,"자격요건충족","확인필요"))</f>
        <v>-</v>
      </c>
      <c r="U528" s="2"/>
      <c r="W528" s="2">
        <f>IF(Q528="4급","심사불필요",VLOOKUP(K528,'[1]자격증 backdata'!A:B,2,0))</f>
        <v>2</v>
      </c>
      <c r="X528" s="3">
        <f>IF(R528="A", MIN(20, SUMIFS(W:W, B:B, B528, R:R, "A")),IF(R528="B", MIN(30, SUMIFS(W:W, B:B, B528, R:R, "B")),"비해당분야"))</f>
        <v>10</v>
      </c>
      <c r="Y528" s="3" t="str">
        <f>IF(R528="C",MIN(30,IF(COUNTIFS(B:B,B528,W:W,"가1")=1,25,IF(COUNTIFS(B:B,B528,W:W,"가1")&gt;=2,30,0))+IF(COUNTIFS(B:B,B528,W:W,"나1")&gt;=4,30,IF(COUNTIFS(B:B,B528,W:W,"나1")=3,26,IF(COUNTIFS(B:B,B528,W:W,"나1")=2,22,IF(COUNTIFS(B:B,B528,W:W,"나1")=1,18,0)))))+MIN(30,IF(COUNTIFS(B:B,B528,W:W,"가2")=1,25,IF(COUNTIFS(B:B,B528,W:W,"가2")&gt;=2,30,0))+IF(COUNTIFS(B:B,B528,W:W,"나2")=3,30,IF(COUNTIFS(B:B,B528,W:W,"나2")=2,25,IF(COUNTIFS(B:B,B528,W:W,"나2")=1,20,0)))),"비해당분야")</f>
        <v>비해당분야</v>
      </c>
      <c r="Z528" s="3" t="str">
        <f>IF(R528="C",VLOOKUP(K528,'[1]자격증 backdata'!A:F,6,0),"비해당분야")</f>
        <v>비해당분야</v>
      </c>
      <c r="AA528" s="3" t="str">
        <f>IF(R528="C",SUMIF(B:B,B528,Z:Z),"비해당분야")</f>
        <v>비해당분야</v>
      </c>
      <c r="AB528" s="3" t="str">
        <f>IF(R528="C",SUM(Y528,AA528),"비해당분야")</f>
        <v>비해당분야</v>
      </c>
      <c r="AC528" s="3">
        <f>IF(R528="C",AB528,X528)</f>
        <v>10</v>
      </c>
      <c r="AD528" s="3">
        <f>VLOOKUP(K528,'[1]자격증 backdata'!A:D,4,0)</f>
        <v>0</v>
      </c>
      <c r="AE528" s="3">
        <f>IF(_xlfn.MAXIFS(AD:AD,B:B,B528)&gt;10,10,_xlfn.MAXIFS(AD:AD,B:B,B528))</f>
        <v>5</v>
      </c>
      <c r="AG528" s="2">
        <f>VLOOKUP(K528,'[1]자격증 backdata'!A:C,3,0)</f>
        <v>0</v>
      </c>
      <c r="AH528" s="2">
        <f>COUNTIFS($B:$B,$B528,$AG:$AG,AH$1)</f>
        <v>0</v>
      </c>
      <c r="AI528" s="2">
        <f>COUNTIFS($B:$B,$B528,$AG:$AG,AI$1)</f>
        <v>0</v>
      </c>
      <c r="AJ528" s="2">
        <f>COUNTIFS($B:$B,$B528,$AG:$AG,AJ$1)</f>
        <v>0</v>
      </c>
      <c r="AK528" s="2">
        <f>COUNTIFS($B:$B,$B528,$AG:$AG,AK$1)</f>
        <v>0</v>
      </c>
      <c r="AL528" s="2">
        <f>COUNTIFS($B:$B,$B528,$AG:$AG,AL$1)</f>
        <v>0</v>
      </c>
      <c r="AM528" s="2">
        <f>COUNTIFS($B:$B,$B528,$AG:$AG,AM$1)</f>
        <v>0</v>
      </c>
      <c r="AN528" s="2">
        <f>COUNTIFS($B:$B,$B528,$AG:$AG,AN$1)</f>
        <v>0</v>
      </c>
      <c r="AO528" s="2">
        <f>COUNTIFS($B:$B,$B528,$AG:$AG,AO$1)</f>
        <v>1</v>
      </c>
      <c r="AP528" s="2">
        <f>COUNTIFS($B:$B,$B528,$AG:$AG,AP$1)</f>
        <v>0</v>
      </c>
      <c r="AQ528" s="2">
        <f>COUNTIFS($B:$B,$B528,$AG:$AG,AQ$1)</f>
        <v>0</v>
      </c>
      <c r="AR528" s="2">
        <f>COUNTIFS($B:$B,$B528,$AG:$AG,AR$1)</f>
        <v>0</v>
      </c>
      <c r="AS528" s="2">
        <f>COUNTIFS($B:$B,$B528,$AG:$AG,AS$1)</f>
        <v>0</v>
      </c>
      <c r="AT528" s="2">
        <f>COUNTIFS($B:$B,$B528,$AG:$AG,AT$1)</f>
        <v>1</v>
      </c>
      <c r="AU528" s="2">
        <f>COUNTIFS($B:$B,$B528,$AG:$AG,AU$1)</f>
        <v>0</v>
      </c>
    </row>
    <row r="529" spans="1:47" ht="15" customHeight="1" x14ac:dyDescent="0.35">
      <c r="A529" s="7">
        <f>IF(B528=B529,A528,A528+1)</f>
        <v>172</v>
      </c>
      <c r="B529" s="7" t="s">
        <v>5414</v>
      </c>
      <c r="C529" s="7" t="s">
        <v>5413</v>
      </c>
      <c r="D529" s="7" t="s">
        <v>3044</v>
      </c>
      <c r="E529" s="7" t="s">
        <v>3043</v>
      </c>
      <c r="F529" s="4" t="s">
        <v>7</v>
      </c>
      <c r="G529" s="4" t="s">
        <v>8</v>
      </c>
      <c r="H529" s="4" t="s">
        <v>7</v>
      </c>
      <c r="I529" s="3">
        <v>4</v>
      </c>
      <c r="J529" s="3" t="s">
        <v>38</v>
      </c>
      <c r="K529" s="3" t="s">
        <v>3059</v>
      </c>
      <c r="L529" s="3" t="s">
        <v>36</v>
      </c>
      <c r="M529" s="3" t="s">
        <v>5412</v>
      </c>
      <c r="N529" s="3" t="s">
        <v>795</v>
      </c>
      <c r="P529" s="3" t="s">
        <v>669</v>
      </c>
      <c r="Q529" s="3" t="s">
        <v>1475</v>
      </c>
      <c r="R529" s="3" t="s">
        <v>2434</v>
      </c>
      <c r="S529" s="2" t="str">
        <f>IF(P529="심사불필요","-",VLOOKUP(K529,'[1]자격증 backdata'!A:G,7,0))</f>
        <v>-</v>
      </c>
      <c r="T529" s="2" t="str">
        <f>IF(S529="-","-",IF(COUNTIFS(B:B,B529,S:S,"필수")&gt;0,"자격요건충족","확인필요"))</f>
        <v>-</v>
      </c>
      <c r="U529" s="2"/>
      <c r="W529" s="2">
        <f>IF(Q529="4급","심사불필요",VLOOKUP(K529,'[1]자격증 backdata'!A:B,2,0))</f>
        <v>0</v>
      </c>
      <c r="X529" s="3">
        <f>IF(R529="A", MIN(20, SUMIFS(W:W, B:B, B529, R:R, "A")),IF(R529="B", MIN(30, SUMIFS(W:W, B:B, B529, R:R, "B")),"비해당분야"))</f>
        <v>10</v>
      </c>
      <c r="Y529" s="3" t="str">
        <f>IF(R529="C",MIN(30,IF(COUNTIFS(B:B,B529,W:W,"가1")=1,25,IF(COUNTIFS(B:B,B529,W:W,"가1")&gt;=2,30,0))+IF(COUNTIFS(B:B,B529,W:W,"나1")&gt;=4,30,IF(COUNTIFS(B:B,B529,W:W,"나1")=3,26,IF(COUNTIFS(B:B,B529,W:W,"나1")=2,22,IF(COUNTIFS(B:B,B529,W:W,"나1")=1,18,0)))))+MIN(30,IF(COUNTIFS(B:B,B529,W:W,"가2")=1,25,IF(COUNTIFS(B:B,B529,W:W,"가2")&gt;=2,30,0))+IF(COUNTIFS(B:B,B529,W:W,"나2")=3,30,IF(COUNTIFS(B:B,B529,W:W,"나2")=2,25,IF(COUNTIFS(B:B,B529,W:W,"나2")=1,20,0)))),"비해당분야")</f>
        <v>비해당분야</v>
      </c>
      <c r="Z529" s="3" t="str">
        <f>IF(R529="C",VLOOKUP(K529,'[1]자격증 backdata'!A:F,6,0),"비해당분야")</f>
        <v>비해당분야</v>
      </c>
      <c r="AA529" s="3" t="str">
        <f>IF(R529="C",SUMIF(B:B,B529,Z:Z),"비해당분야")</f>
        <v>비해당분야</v>
      </c>
      <c r="AB529" s="3" t="str">
        <f>IF(R529="C",SUM(Y529,AA529),"비해당분야")</f>
        <v>비해당분야</v>
      </c>
      <c r="AC529" s="3">
        <f>IF(R529="C",AB529,X529)</f>
        <v>10</v>
      </c>
      <c r="AD529" s="3">
        <f>VLOOKUP(K529,'[1]자격증 backdata'!A:D,4,0)</f>
        <v>5</v>
      </c>
      <c r="AE529" s="3">
        <f>IF(_xlfn.MAXIFS(AD:AD,B:B,B529)&gt;10,10,_xlfn.MAXIFS(AD:AD,B:B,B529))</f>
        <v>5</v>
      </c>
      <c r="AG529" s="2">
        <f>VLOOKUP(K529,'[1]자격증 backdata'!A:C,3,0)</f>
        <v>0</v>
      </c>
      <c r="AH529" s="2">
        <f>COUNTIFS($B:$B,$B529,$AG:$AG,AH$1)</f>
        <v>0</v>
      </c>
      <c r="AI529" s="2">
        <f>COUNTIFS($B:$B,$B529,$AG:$AG,AI$1)</f>
        <v>0</v>
      </c>
      <c r="AJ529" s="2">
        <f>COUNTIFS($B:$B,$B529,$AG:$AG,AJ$1)</f>
        <v>0</v>
      </c>
      <c r="AK529" s="2">
        <f>COUNTIFS($B:$B,$B529,$AG:$AG,AK$1)</f>
        <v>0</v>
      </c>
      <c r="AL529" s="2">
        <f>COUNTIFS($B:$B,$B529,$AG:$AG,AL$1)</f>
        <v>0</v>
      </c>
      <c r="AM529" s="2">
        <f>COUNTIFS($B:$B,$B529,$AG:$AG,AM$1)</f>
        <v>0</v>
      </c>
      <c r="AN529" s="2">
        <f>COUNTIFS($B:$B,$B529,$AG:$AG,AN$1)</f>
        <v>0</v>
      </c>
      <c r="AO529" s="2">
        <f>COUNTIFS($B:$B,$B529,$AG:$AG,AO$1)</f>
        <v>1</v>
      </c>
      <c r="AP529" s="2">
        <f>COUNTIFS($B:$B,$B529,$AG:$AG,AP$1)</f>
        <v>0</v>
      </c>
      <c r="AQ529" s="2">
        <f>COUNTIFS($B:$B,$B529,$AG:$AG,AQ$1)</f>
        <v>0</v>
      </c>
      <c r="AR529" s="2">
        <f>COUNTIFS($B:$B,$B529,$AG:$AG,AR$1)</f>
        <v>0</v>
      </c>
      <c r="AS529" s="2">
        <f>COUNTIFS($B:$B,$B529,$AG:$AG,AS$1)</f>
        <v>0</v>
      </c>
      <c r="AT529" s="2">
        <f>COUNTIFS($B:$B,$B529,$AG:$AG,AT$1)</f>
        <v>1</v>
      </c>
      <c r="AU529" s="2">
        <f>COUNTIFS($B:$B,$B529,$AG:$AG,AU$1)</f>
        <v>0</v>
      </c>
    </row>
    <row r="530" spans="1:47" ht="15" customHeight="1" x14ac:dyDescent="0.35">
      <c r="A530" s="4">
        <f>IF(B529=B530,A529,A529+1)</f>
        <v>173</v>
      </c>
      <c r="B530" s="4" t="s">
        <v>5409</v>
      </c>
      <c r="C530" s="4" t="s">
        <v>3758</v>
      </c>
      <c r="D530" s="4" t="s">
        <v>3044</v>
      </c>
      <c r="E530" s="4" t="s">
        <v>3043</v>
      </c>
      <c r="F530" s="4" t="s">
        <v>7</v>
      </c>
      <c r="G530" s="4" t="s">
        <v>8</v>
      </c>
      <c r="H530" s="4" t="s">
        <v>7</v>
      </c>
      <c r="I530" s="4">
        <v>1</v>
      </c>
      <c r="J530" s="4" t="s">
        <v>106</v>
      </c>
      <c r="K530" s="4" t="s">
        <v>3057</v>
      </c>
      <c r="L530" s="4" t="s">
        <v>55</v>
      </c>
      <c r="M530" s="4" t="s">
        <v>5411</v>
      </c>
      <c r="N530" s="4" t="s">
        <v>5410</v>
      </c>
      <c r="P530" s="4" t="s">
        <v>669</v>
      </c>
      <c r="Q530" s="4" t="s">
        <v>1475</v>
      </c>
      <c r="R530" s="4" t="s">
        <v>2434</v>
      </c>
      <c r="S530" s="5" t="str">
        <f>IF(P530="심사불필요","-",VLOOKUP(K530,'[1]자격증 backdata'!A:G,7,0))</f>
        <v>-</v>
      </c>
      <c r="T530" s="5" t="str">
        <f>IF(S530="-","-",IF(COUNTIFS(B:B,B530,S:S,"필수")&gt;0,"자격요건충족","확인필요"))</f>
        <v>-</v>
      </c>
      <c r="U530" s="5"/>
      <c r="W530" s="5">
        <f>IF(Q530="4급","심사불필요",VLOOKUP(K530,'[1]자격증 backdata'!A:B,2,0))</f>
        <v>4</v>
      </c>
      <c r="X530" s="4">
        <f>IF(R530="A", MIN(20, SUMIFS(W:W, B:B, B530, R:R, "A")),IF(R530="B", MIN(30, SUMIFS(W:W, B:B, B530, R:R, "B")),"비해당분야"))</f>
        <v>4</v>
      </c>
      <c r="Y530" s="4" t="str">
        <f>IF(R530="C",MIN(30,IF(COUNTIFS(B:B,B530,W:W,"가1")=1,25,IF(COUNTIFS(B:B,B530,W:W,"가1")&gt;=2,30,0))+IF(COUNTIFS(B:B,B530,W:W,"나1")&gt;=4,30,IF(COUNTIFS(B:B,B530,W:W,"나1")=3,26,IF(COUNTIFS(B:B,B530,W:W,"나1")=2,22,IF(COUNTIFS(B:B,B530,W:W,"나1")=1,18,0)))))+MIN(30,IF(COUNTIFS(B:B,B530,W:W,"가2")=1,25,IF(COUNTIFS(B:B,B530,W:W,"가2")&gt;=2,30,0))+IF(COUNTIFS(B:B,B530,W:W,"나2")=3,30,IF(COUNTIFS(B:B,B530,W:W,"나2")=2,25,IF(COUNTIFS(B:B,B530,W:W,"나2")=1,20,0)))),"비해당분야")</f>
        <v>비해당분야</v>
      </c>
      <c r="Z530" s="4" t="str">
        <f>IF(R530="C",VLOOKUP(K530,'[1]자격증 backdata'!A:F,6,0),"비해당분야")</f>
        <v>비해당분야</v>
      </c>
      <c r="AA530" s="4" t="str">
        <f>IF(R530="C",SUMIF(B:B,B530,Z:Z),"비해당분야")</f>
        <v>비해당분야</v>
      </c>
      <c r="AB530" s="4" t="str">
        <f>IF(R530="C",SUM(Y530,AA530),"비해당분야")</f>
        <v>비해당분야</v>
      </c>
      <c r="AC530" s="4">
        <f>IF(R530="C",AB530,X530)</f>
        <v>4</v>
      </c>
      <c r="AD530" s="4">
        <f>VLOOKUP(K530,'[1]자격증 backdata'!A:D,4,0)</f>
        <v>0</v>
      </c>
      <c r="AE530" s="4">
        <f>IF(_xlfn.MAXIFS(AD:AD,B:B,B530)&gt;10,10,_xlfn.MAXIFS(AD:AD,B:B,B530))</f>
        <v>5</v>
      </c>
      <c r="AG530" s="5" t="str">
        <f>VLOOKUP(K530,'[1]자격증 backdata'!A:C,3,0)</f>
        <v>M</v>
      </c>
      <c r="AH530" s="5">
        <f>COUNTIFS($B:$B,$B530,$AG:$AG,AH$1)</f>
        <v>0</v>
      </c>
      <c r="AI530" s="5">
        <f>COUNTIFS($B:$B,$B530,$AG:$AG,AI$1)</f>
        <v>0</v>
      </c>
      <c r="AJ530" s="5">
        <f>COUNTIFS($B:$B,$B530,$AG:$AG,AJ$1)</f>
        <v>0</v>
      </c>
      <c r="AK530" s="5">
        <f>COUNTIFS($B:$B,$B530,$AG:$AG,AK$1)</f>
        <v>0</v>
      </c>
      <c r="AL530" s="5">
        <f>COUNTIFS($B:$B,$B530,$AG:$AG,AL$1)</f>
        <v>0</v>
      </c>
      <c r="AM530" s="5">
        <f>COUNTIFS($B:$B,$B530,$AG:$AG,AM$1)</f>
        <v>0</v>
      </c>
      <c r="AN530" s="5">
        <f>COUNTIFS($B:$B,$B530,$AG:$AG,AN$1)</f>
        <v>0</v>
      </c>
      <c r="AO530" s="5">
        <f>COUNTIFS($B:$B,$B530,$AG:$AG,AO$1)</f>
        <v>0</v>
      </c>
      <c r="AP530" s="5">
        <f>COUNTIFS($B:$B,$B530,$AG:$AG,AP$1)</f>
        <v>0</v>
      </c>
      <c r="AQ530" s="5">
        <f>COUNTIFS($B:$B,$B530,$AG:$AG,AQ$1)</f>
        <v>0</v>
      </c>
      <c r="AR530" s="5">
        <f>COUNTIFS($B:$B,$B530,$AG:$AG,AR$1)</f>
        <v>0</v>
      </c>
      <c r="AS530" s="5">
        <f>COUNTIFS($B:$B,$B530,$AG:$AG,AS$1)</f>
        <v>0</v>
      </c>
      <c r="AT530" s="5">
        <f>COUNTIFS($B:$B,$B530,$AG:$AG,AT$1)</f>
        <v>1</v>
      </c>
      <c r="AU530" s="5">
        <f>COUNTIFS($B:$B,$B530,$AG:$AG,AU$1)</f>
        <v>0</v>
      </c>
    </row>
    <row r="531" spans="1:47" ht="15" customHeight="1" x14ac:dyDescent="0.35">
      <c r="A531" s="6">
        <f>IF(B530=B531,A530,A530+1)</f>
        <v>173</v>
      </c>
      <c r="B531" s="6" t="s">
        <v>5409</v>
      </c>
      <c r="C531" s="6" t="s">
        <v>3758</v>
      </c>
      <c r="D531" s="6" t="s">
        <v>3044</v>
      </c>
      <c r="E531" s="6" t="s">
        <v>3043</v>
      </c>
      <c r="F531" s="4" t="s">
        <v>7</v>
      </c>
      <c r="G531" s="4" t="s">
        <v>8</v>
      </c>
      <c r="H531" s="4" t="s">
        <v>7</v>
      </c>
      <c r="I531" s="4">
        <v>2</v>
      </c>
      <c r="J531" s="4" t="s">
        <v>69</v>
      </c>
      <c r="K531" s="4" t="s">
        <v>3065</v>
      </c>
      <c r="L531" s="4" t="s">
        <v>36</v>
      </c>
      <c r="M531" s="4" t="s">
        <v>5408</v>
      </c>
      <c r="N531" s="4" t="s">
        <v>690</v>
      </c>
      <c r="P531" s="4" t="s">
        <v>669</v>
      </c>
      <c r="Q531" s="4" t="s">
        <v>1475</v>
      </c>
      <c r="R531" s="4" t="s">
        <v>2434</v>
      </c>
      <c r="S531" s="5" t="str">
        <f>IF(P531="심사불필요","-",VLOOKUP(K531,'[1]자격증 backdata'!A:G,7,0))</f>
        <v>-</v>
      </c>
      <c r="T531" s="5" t="str">
        <f>IF(S531="-","-",IF(COUNTIFS(B:B,B531,S:S,"필수")&gt;0,"자격요건충족","확인필요"))</f>
        <v>-</v>
      </c>
      <c r="U531" s="5"/>
      <c r="W531" s="5">
        <f>IF(Q531="4급","심사불필요",VLOOKUP(K531,'[1]자격증 backdata'!A:B,2,0))</f>
        <v>0</v>
      </c>
      <c r="X531" s="4">
        <f>IF(R531="A", MIN(20, SUMIFS(W:W, B:B, B531, R:R, "A")),IF(R531="B", MIN(30, SUMIFS(W:W, B:B, B531, R:R, "B")),"비해당분야"))</f>
        <v>4</v>
      </c>
      <c r="Y531" s="4" t="str">
        <f>IF(R531="C",MIN(30,IF(COUNTIFS(B:B,B531,W:W,"가1")=1,25,IF(COUNTIFS(B:B,B531,W:W,"가1")&gt;=2,30,0))+IF(COUNTIFS(B:B,B531,W:W,"나1")&gt;=4,30,IF(COUNTIFS(B:B,B531,W:W,"나1")=3,26,IF(COUNTIFS(B:B,B531,W:W,"나1")=2,22,IF(COUNTIFS(B:B,B531,W:W,"나1")=1,18,0)))))+MIN(30,IF(COUNTIFS(B:B,B531,W:W,"가2")=1,25,IF(COUNTIFS(B:B,B531,W:W,"가2")&gt;=2,30,0))+IF(COUNTIFS(B:B,B531,W:W,"나2")=3,30,IF(COUNTIFS(B:B,B531,W:W,"나2")=2,25,IF(COUNTIFS(B:B,B531,W:W,"나2")=1,20,0)))),"비해당분야")</f>
        <v>비해당분야</v>
      </c>
      <c r="Z531" s="4" t="str">
        <f>IF(R531="C",VLOOKUP(K531,'[1]자격증 backdata'!A:F,6,0),"비해당분야")</f>
        <v>비해당분야</v>
      </c>
      <c r="AA531" s="4" t="str">
        <f>IF(R531="C",SUMIF(B:B,B531,Z:Z),"비해당분야")</f>
        <v>비해당분야</v>
      </c>
      <c r="AB531" s="4" t="str">
        <f>IF(R531="C",SUM(Y531,AA531),"비해당분야")</f>
        <v>비해당분야</v>
      </c>
      <c r="AC531" s="4">
        <f>IF(R531="C",AB531,X531)</f>
        <v>4</v>
      </c>
      <c r="AD531" s="4">
        <f>VLOOKUP(K531,'[1]자격증 backdata'!A:D,4,0)</f>
        <v>5</v>
      </c>
      <c r="AE531" s="4">
        <f>IF(_xlfn.MAXIFS(AD:AD,B:B,B531)&gt;10,10,_xlfn.MAXIFS(AD:AD,B:B,B531))</f>
        <v>5</v>
      </c>
      <c r="AG531" s="5">
        <f>VLOOKUP(K531,'[1]자격증 backdata'!A:C,3,0)</f>
        <v>0</v>
      </c>
      <c r="AH531" s="5">
        <f>COUNTIFS($B:$B,$B531,$AG:$AG,AH$1)</f>
        <v>0</v>
      </c>
      <c r="AI531" s="5">
        <f>COUNTIFS($B:$B,$B531,$AG:$AG,AI$1)</f>
        <v>0</v>
      </c>
      <c r="AJ531" s="5">
        <f>COUNTIFS($B:$B,$B531,$AG:$AG,AJ$1)</f>
        <v>0</v>
      </c>
      <c r="AK531" s="5">
        <f>COUNTIFS($B:$B,$B531,$AG:$AG,AK$1)</f>
        <v>0</v>
      </c>
      <c r="AL531" s="5">
        <f>COUNTIFS($B:$B,$B531,$AG:$AG,AL$1)</f>
        <v>0</v>
      </c>
      <c r="AM531" s="5">
        <f>COUNTIFS($B:$B,$B531,$AG:$AG,AM$1)</f>
        <v>0</v>
      </c>
      <c r="AN531" s="5">
        <f>COUNTIFS($B:$B,$B531,$AG:$AG,AN$1)</f>
        <v>0</v>
      </c>
      <c r="AO531" s="5">
        <f>COUNTIFS($B:$B,$B531,$AG:$AG,AO$1)</f>
        <v>0</v>
      </c>
      <c r="AP531" s="5">
        <f>COUNTIFS($B:$B,$B531,$AG:$AG,AP$1)</f>
        <v>0</v>
      </c>
      <c r="AQ531" s="5">
        <f>COUNTIFS($B:$B,$B531,$AG:$AG,AQ$1)</f>
        <v>0</v>
      </c>
      <c r="AR531" s="5">
        <f>COUNTIFS($B:$B,$B531,$AG:$AG,AR$1)</f>
        <v>0</v>
      </c>
      <c r="AS531" s="5">
        <f>COUNTIFS($B:$B,$B531,$AG:$AG,AS$1)</f>
        <v>0</v>
      </c>
      <c r="AT531" s="5">
        <f>COUNTIFS($B:$B,$B531,$AG:$AG,AT$1)</f>
        <v>1</v>
      </c>
      <c r="AU531" s="5">
        <f>COUNTIFS($B:$B,$B531,$AG:$AG,AU$1)</f>
        <v>0</v>
      </c>
    </row>
    <row r="532" spans="1:47" ht="15" customHeight="1" x14ac:dyDescent="0.35">
      <c r="A532" s="3">
        <f>IF(B531=B532,A531,A531+1)</f>
        <v>174</v>
      </c>
      <c r="B532" s="3" t="s">
        <v>5404</v>
      </c>
      <c r="C532" s="3" t="s">
        <v>5403</v>
      </c>
      <c r="D532" s="3" t="s">
        <v>3044</v>
      </c>
      <c r="E532" s="3" t="s">
        <v>3043</v>
      </c>
      <c r="F532" s="4" t="s">
        <v>7</v>
      </c>
      <c r="G532" s="4" t="s">
        <v>8</v>
      </c>
      <c r="H532" s="4" t="s">
        <v>7</v>
      </c>
      <c r="I532" s="3">
        <v>1</v>
      </c>
      <c r="J532" s="3" t="s">
        <v>69</v>
      </c>
      <c r="K532" s="3" t="s">
        <v>3065</v>
      </c>
      <c r="L532" s="3" t="s">
        <v>36</v>
      </c>
      <c r="M532" s="3" t="s">
        <v>5407</v>
      </c>
      <c r="N532" s="3" t="s">
        <v>1091</v>
      </c>
      <c r="P532" s="3" t="s">
        <v>669</v>
      </c>
      <c r="Q532" s="3" t="s">
        <v>1475</v>
      </c>
      <c r="R532" s="3" t="s">
        <v>2434</v>
      </c>
      <c r="S532" s="2" t="str">
        <f>IF(P532="심사불필요","-",VLOOKUP(K532,'[1]자격증 backdata'!A:G,7,0))</f>
        <v>-</v>
      </c>
      <c r="T532" s="2" t="str">
        <f>IF(S532="-","-",IF(COUNTIFS(B:B,B532,S:S,"필수")&gt;0,"자격요건충족","확인필요"))</f>
        <v>-</v>
      </c>
      <c r="U532" s="2"/>
      <c r="W532" s="2">
        <f>IF(Q532="4급","심사불필요",VLOOKUP(K532,'[1]자격증 backdata'!A:B,2,0))</f>
        <v>0</v>
      </c>
      <c r="X532" s="3">
        <f>IF(R532="A", MIN(20, SUMIFS(W:W, B:B, B532, R:R, "A")),IF(R532="B", MIN(30, SUMIFS(W:W, B:B, B532, R:R, "B")),"비해당분야"))</f>
        <v>6</v>
      </c>
      <c r="Y532" s="3" t="str">
        <f>IF(R532="C",MIN(30,IF(COUNTIFS(B:B,B532,W:W,"가1")=1,25,IF(COUNTIFS(B:B,B532,W:W,"가1")&gt;=2,30,0))+IF(COUNTIFS(B:B,B532,W:W,"나1")&gt;=4,30,IF(COUNTIFS(B:B,B532,W:W,"나1")=3,26,IF(COUNTIFS(B:B,B532,W:W,"나1")=2,22,IF(COUNTIFS(B:B,B532,W:W,"나1")=1,18,0)))))+MIN(30,IF(COUNTIFS(B:B,B532,W:W,"가2")=1,25,IF(COUNTIFS(B:B,B532,W:W,"가2")&gt;=2,30,0))+IF(COUNTIFS(B:B,B532,W:W,"나2")=3,30,IF(COUNTIFS(B:B,B532,W:W,"나2")=2,25,IF(COUNTIFS(B:B,B532,W:W,"나2")=1,20,0)))),"비해당분야")</f>
        <v>비해당분야</v>
      </c>
      <c r="Z532" s="3" t="str">
        <f>IF(R532="C",VLOOKUP(K532,'[1]자격증 backdata'!A:F,6,0),"비해당분야")</f>
        <v>비해당분야</v>
      </c>
      <c r="AA532" s="3" t="str">
        <f>IF(R532="C",SUMIF(B:B,B532,Z:Z),"비해당분야")</f>
        <v>비해당분야</v>
      </c>
      <c r="AB532" s="3" t="str">
        <f>IF(R532="C",SUM(Y532,AA532),"비해당분야")</f>
        <v>비해당분야</v>
      </c>
      <c r="AC532" s="3">
        <f>IF(R532="C",AB532,X532)</f>
        <v>6</v>
      </c>
      <c r="AD532" s="3">
        <f>VLOOKUP(K532,'[1]자격증 backdata'!A:D,4,0)</f>
        <v>5</v>
      </c>
      <c r="AE532" s="3">
        <f>IF(_xlfn.MAXIFS(AD:AD,B:B,B532)&gt;10,10,_xlfn.MAXIFS(AD:AD,B:B,B532))</f>
        <v>5</v>
      </c>
      <c r="AG532" s="2">
        <f>VLOOKUP(K532,'[1]자격증 backdata'!A:C,3,0)</f>
        <v>0</v>
      </c>
      <c r="AH532" s="2">
        <f>COUNTIFS($B:$B,$B532,$AG:$AG,AH$1)</f>
        <v>0</v>
      </c>
      <c r="AI532" s="2">
        <f>COUNTIFS($B:$B,$B532,$AG:$AG,AI$1)</f>
        <v>0</v>
      </c>
      <c r="AJ532" s="2">
        <f>COUNTIFS($B:$B,$B532,$AG:$AG,AJ$1)</f>
        <v>0</v>
      </c>
      <c r="AK532" s="2">
        <f>COUNTIFS($B:$B,$B532,$AG:$AG,AK$1)</f>
        <v>0</v>
      </c>
      <c r="AL532" s="2">
        <f>COUNTIFS($B:$B,$B532,$AG:$AG,AL$1)</f>
        <v>0</v>
      </c>
      <c r="AM532" s="2">
        <f>COUNTIFS($B:$B,$B532,$AG:$AG,AM$1)</f>
        <v>0</v>
      </c>
      <c r="AN532" s="2">
        <f>COUNTIFS($B:$B,$B532,$AG:$AG,AN$1)</f>
        <v>0</v>
      </c>
      <c r="AO532" s="2">
        <f>COUNTIFS($B:$B,$B532,$AG:$AG,AO$1)</f>
        <v>0</v>
      </c>
      <c r="AP532" s="2">
        <f>COUNTIFS($B:$B,$B532,$AG:$AG,AP$1)</f>
        <v>0</v>
      </c>
      <c r="AQ532" s="2">
        <f>COUNTIFS($B:$B,$B532,$AG:$AG,AQ$1)</f>
        <v>0</v>
      </c>
      <c r="AR532" s="2">
        <f>COUNTIFS($B:$B,$B532,$AG:$AG,AR$1)</f>
        <v>0</v>
      </c>
      <c r="AS532" s="2">
        <f>COUNTIFS($B:$B,$B532,$AG:$AG,AS$1)</f>
        <v>0</v>
      </c>
      <c r="AT532" s="2">
        <f>COUNTIFS($B:$B,$B532,$AG:$AG,AT$1)</f>
        <v>1</v>
      </c>
      <c r="AU532" s="2">
        <f>COUNTIFS($B:$B,$B532,$AG:$AG,AU$1)</f>
        <v>0</v>
      </c>
    </row>
    <row r="533" spans="1:47" ht="15" customHeight="1" x14ac:dyDescent="0.35">
      <c r="A533" s="7">
        <f>IF(B532=B533,A532,A532+1)</f>
        <v>174</v>
      </c>
      <c r="B533" s="7" t="s">
        <v>5404</v>
      </c>
      <c r="C533" s="7" t="s">
        <v>5403</v>
      </c>
      <c r="D533" s="7" t="s">
        <v>3044</v>
      </c>
      <c r="E533" s="7" t="s">
        <v>3043</v>
      </c>
      <c r="F533" s="4" t="s">
        <v>7</v>
      </c>
      <c r="G533" s="4" t="s">
        <v>8</v>
      </c>
      <c r="H533" s="4" t="s">
        <v>7</v>
      </c>
      <c r="I533" s="3">
        <v>2</v>
      </c>
      <c r="J533" s="3" t="s">
        <v>106</v>
      </c>
      <c r="K533" s="3" t="s">
        <v>3057</v>
      </c>
      <c r="L533" s="3" t="s">
        <v>55</v>
      </c>
      <c r="M533" s="3" t="s">
        <v>5406</v>
      </c>
      <c r="N533" s="3" t="s">
        <v>5405</v>
      </c>
      <c r="P533" s="3" t="s">
        <v>669</v>
      </c>
      <c r="Q533" s="3" t="s">
        <v>1475</v>
      </c>
      <c r="R533" s="3" t="s">
        <v>2434</v>
      </c>
      <c r="S533" s="2" t="str">
        <f>IF(P533="심사불필요","-",VLOOKUP(K533,'[1]자격증 backdata'!A:G,7,0))</f>
        <v>-</v>
      </c>
      <c r="T533" s="2" t="str">
        <f>IF(S533="-","-",IF(COUNTIFS(B:B,B533,S:S,"필수")&gt;0,"자격요건충족","확인필요"))</f>
        <v>-</v>
      </c>
      <c r="U533" s="2"/>
      <c r="W533" s="2">
        <f>IF(Q533="4급","심사불필요",VLOOKUP(K533,'[1]자격증 backdata'!A:B,2,0))</f>
        <v>4</v>
      </c>
      <c r="X533" s="3">
        <f>IF(R533="A", MIN(20, SUMIFS(W:W, B:B, B533, R:R, "A")),IF(R533="B", MIN(30, SUMIFS(W:W, B:B, B533, R:R, "B")),"비해당분야"))</f>
        <v>6</v>
      </c>
      <c r="Y533" s="3" t="str">
        <f>IF(R533="C",MIN(30,IF(COUNTIFS(B:B,B533,W:W,"가1")=1,25,IF(COUNTIFS(B:B,B533,W:W,"가1")&gt;=2,30,0))+IF(COUNTIFS(B:B,B533,W:W,"나1")&gt;=4,30,IF(COUNTIFS(B:B,B533,W:W,"나1")=3,26,IF(COUNTIFS(B:B,B533,W:W,"나1")=2,22,IF(COUNTIFS(B:B,B533,W:W,"나1")=1,18,0)))))+MIN(30,IF(COUNTIFS(B:B,B533,W:W,"가2")=1,25,IF(COUNTIFS(B:B,B533,W:W,"가2")&gt;=2,30,0))+IF(COUNTIFS(B:B,B533,W:W,"나2")=3,30,IF(COUNTIFS(B:B,B533,W:W,"나2")=2,25,IF(COUNTIFS(B:B,B533,W:W,"나2")=1,20,0)))),"비해당분야")</f>
        <v>비해당분야</v>
      </c>
      <c r="Z533" s="3" t="str">
        <f>IF(R533="C",VLOOKUP(K533,'[1]자격증 backdata'!A:F,6,0),"비해당분야")</f>
        <v>비해당분야</v>
      </c>
      <c r="AA533" s="3" t="str">
        <f>IF(R533="C",SUMIF(B:B,B533,Z:Z),"비해당분야")</f>
        <v>비해당분야</v>
      </c>
      <c r="AB533" s="3" t="str">
        <f>IF(R533="C",SUM(Y533,AA533),"비해당분야")</f>
        <v>비해당분야</v>
      </c>
      <c r="AC533" s="3">
        <f>IF(R533="C",AB533,X533)</f>
        <v>6</v>
      </c>
      <c r="AD533" s="3">
        <f>VLOOKUP(K533,'[1]자격증 backdata'!A:D,4,0)</f>
        <v>0</v>
      </c>
      <c r="AE533" s="3">
        <f>IF(_xlfn.MAXIFS(AD:AD,B:B,B533)&gt;10,10,_xlfn.MAXIFS(AD:AD,B:B,B533))</f>
        <v>5</v>
      </c>
      <c r="AG533" s="2" t="str">
        <f>VLOOKUP(K533,'[1]자격증 backdata'!A:C,3,0)</f>
        <v>M</v>
      </c>
      <c r="AH533" s="2">
        <f>COUNTIFS($B:$B,$B533,$AG:$AG,AH$1)</f>
        <v>0</v>
      </c>
      <c r="AI533" s="2">
        <f>COUNTIFS($B:$B,$B533,$AG:$AG,AI$1)</f>
        <v>0</v>
      </c>
      <c r="AJ533" s="2">
        <f>COUNTIFS($B:$B,$B533,$AG:$AG,AJ$1)</f>
        <v>0</v>
      </c>
      <c r="AK533" s="2">
        <f>COUNTIFS($B:$B,$B533,$AG:$AG,AK$1)</f>
        <v>0</v>
      </c>
      <c r="AL533" s="2">
        <f>COUNTIFS($B:$B,$B533,$AG:$AG,AL$1)</f>
        <v>0</v>
      </c>
      <c r="AM533" s="2">
        <f>COUNTIFS($B:$B,$B533,$AG:$AG,AM$1)</f>
        <v>0</v>
      </c>
      <c r="AN533" s="2">
        <f>COUNTIFS($B:$B,$B533,$AG:$AG,AN$1)</f>
        <v>0</v>
      </c>
      <c r="AO533" s="2">
        <f>COUNTIFS($B:$B,$B533,$AG:$AG,AO$1)</f>
        <v>0</v>
      </c>
      <c r="AP533" s="2">
        <f>COUNTIFS($B:$B,$B533,$AG:$AG,AP$1)</f>
        <v>0</v>
      </c>
      <c r="AQ533" s="2">
        <f>COUNTIFS($B:$B,$B533,$AG:$AG,AQ$1)</f>
        <v>0</v>
      </c>
      <c r="AR533" s="2">
        <f>COUNTIFS($B:$B,$B533,$AG:$AG,AR$1)</f>
        <v>0</v>
      </c>
      <c r="AS533" s="2">
        <f>COUNTIFS($B:$B,$B533,$AG:$AG,AS$1)</f>
        <v>0</v>
      </c>
      <c r="AT533" s="2">
        <f>COUNTIFS($B:$B,$B533,$AG:$AG,AT$1)</f>
        <v>1</v>
      </c>
      <c r="AU533" s="2">
        <f>COUNTIFS($B:$B,$B533,$AG:$AG,AU$1)</f>
        <v>0</v>
      </c>
    </row>
    <row r="534" spans="1:47" ht="15" customHeight="1" x14ac:dyDescent="0.35">
      <c r="A534" s="7">
        <f>IF(B533=B534,A533,A533+1)</f>
        <v>174</v>
      </c>
      <c r="B534" s="7" t="s">
        <v>5404</v>
      </c>
      <c r="C534" s="7" t="s">
        <v>5403</v>
      </c>
      <c r="D534" s="7" t="s">
        <v>3044</v>
      </c>
      <c r="E534" s="7" t="s">
        <v>3043</v>
      </c>
      <c r="F534" s="4" t="s">
        <v>7</v>
      </c>
      <c r="G534" s="4" t="s">
        <v>8</v>
      </c>
      <c r="H534" s="4" t="s">
        <v>7</v>
      </c>
      <c r="I534" s="3">
        <v>3</v>
      </c>
      <c r="J534" s="3" t="s">
        <v>28</v>
      </c>
      <c r="K534" s="3" t="s">
        <v>3061</v>
      </c>
      <c r="L534" s="3" t="s">
        <v>26</v>
      </c>
      <c r="M534" s="3" t="s">
        <v>5402</v>
      </c>
      <c r="N534" s="3" t="s">
        <v>599</v>
      </c>
      <c r="P534" s="3" t="s">
        <v>669</v>
      </c>
      <c r="Q534" s="3" t="s">
        <v>1475</v>
      </c>
      <c r="R534" s="3" t="s">
        <v>2434</v>
      </c>
      <c r="S534" s="2" t="str">
        <f>IF(P534="심사불필요","-",VLOOKUP(K534,'[1]자격증 backdata'!A:G,7,0))</f>
        <v>-</v>
      </c>
      <c r="T534" s="2" t="str">
        <f>IF(S534="-","-",IF(COUNTIFS(B:B,B534,S:S,"필수")&gt;0,"자격요건충족","확인필요"))</f>
        <v>-</v>
      </c>
      <c r="U534" s="2"/>
      <c r="W534" s="2">
        <f>IF(Q534="4급","심사불필요",VLOOKUP(K534,'[1]자격증 backdata'!A:B,2,0))</f>
        <v>2</v>
      </c>
      <c r="X534" s="3">
        <f>IF(R534="A", MIN(20, SUMIFS(W:W, B:B, B534, R:R, "A")),IF(R534="B", MIN(30, SUMIFS(W:W, B:B, B534, R:R, "B")),"비해당분야"))</f>
        <v>6</v>
      </c>
      <c r="Y534" s="3" t="str">
        <f>IF(R534="C",MIN(30,IF(COUNTIFS(B:B,B534,W:W,"가1")=1,25,IF(COUNTIFS(B:B,B534,W:W,"가1")&gt;=2,30,0))+IF(COUNTIFS(B:B,B534,W:W,"나1")&gt;=4,30,IF(COUNTIFS(B:B,B534,W:W,"나1")=3,26,IF(COUNTIFS(B:B,B534,W:W,"나1")=2,22,IF(COUNTIFS(B:B,B534,W:W,"나1")=1,18,0)))))+MIN(30,IF(COUNTIFS(B:B,B534,W:W,"가2")=1,25,IF(COUNTIFS(B:B,B534,W:W,"가2")&gt;=2,30,0))+IF(COUNTIFS(B:B,B534,W:W,"나2")=3,30,IF(COUNTIFS(B:B,B534,W:W,"나2")=2,25,IF(COUNTIFS(B:B,B534,W:W,"나2")=1,20,0)))),"비해당분야")</f>
        <v>비해당분야</v>
      </c>
      <c r="Z534" s="3" t="str">
        <f>IF(R534="C",VLOOKUP(K534,'[1]자격증 backdata'!A:F,6,0),"비해당분야")</f>
        <v>비해당분야</v>
      </c>
      <c r="AA534" s="3" t="str">
        <f>IF(R534="C",SUMIF(B:B,B534,Z:Z),"비해당분야")</f>
        <v>비해당분야</v>
      </c>
      <c r="AB534" s="3" t="str">
        <f>IF(R534="C",SUM(Y534,AA534),"비해당분야")</f>
        <v>비해당분야</v>
      </c>
      <c r="AC534" s="3">
        <f>IF(R534="C",AB534,X534)</f>
        <v>6</v>
      </c>
      <c r="AD534" s="3">
        <f>VLOOKUP(K534,'[1]자격증 backdata'!A:D,4,0)</f>
        <v>0</v>
      </c>
      <c r="AE534" s="3">
        <f>IF(_xlfn.MAXIFS(AD:AD,B:B,B534)&gt;10,10,_xlfn.MAXIFS(AD:AD,B:B,B534))</f>
        <v>5</v>
      </c>
      <c r="AG534" s="2">
        <f>VLOOKUP(K534,'[1]자격증 backdata'!A:C,3,0)</f>
        <v>0</v>
      </c>
      <c r="AH534" s="2">
        <f>COUNTIFS($B:$B,$B534,$AG:$AG,AH$1)</f>
        <v>0</v>
      </c>
      <c r="AI534" s="2">
        <f>COUNTIFS($B:$B,$B534,$AG:$AG,AI$1)</f>
        <v>0</v>
      </c>
      <c r="AJ534" s="2">
        <f>COUNTIFS($B:$B,$B534,$AG:$AG,AJ$1)</f>
        <v>0</v>
      </c>
      <c r="AK534" s="2">
        <f>COUNTIFS($B:$B,$B534,$AG:$AG,AK$1)</f>
        <v>0</v>
      </c>
      <c r="AL534" s="2">
        <f>COUNTIFS($B:$B,$B534,$AG:$AG,AL$1)</f>
        <v>0</v>
      </c>
      <c r="AM534" s="2">
        <f>COUNTIFS($B:$B,$B534,$AG:$AG,AM$1)</f>
        <v>0</v>
      </c>
      <c r="AN534" s="2">
        <f>COUNTIFS($B:$B,$B534,$AG:$AG,AN$1)</f>
        <v>0</v>
      </c>
      <c r="AO534" s="2">
        <f>COUNTIFS($B:$B,$B534,$AG:$AG,AO$1)</f>
        <v>0</v>
      </c>
      <c r="AP534" s="2">
        <f>COUNTIFS($B:$B,$B534,$AG:$AG,AP$1)</f>
        <v>0</v>
      </c>
      <c r="AQ534" s="2">
        <f>COUNTIFS($B:$B,$B534,$AG:$AG,AQ$1)</f>
        <v>0</v>
      </c>
      <c r="AR534" s="2">
        <f>COUNTIFS($B:$B,$B534,$AG:$AG,AR$1)</f>
        <v>0</v>
      </c>
      <c r="AS534" s="2">
        <f>COUNTIFS($B:$B,$B534,$AG:$AG,AS$1)</f>
        <v>0</v>
      </c>
      <c r="AT534" s="2">
        <f>COUNTIFS($B:$B,$B534,$AG:$AG,AT$1)</f>
        <v>1</v>
      </c>
      <c r="AU534" s="2">
        <f>COUNTIFS($B:$B,$B534,$AG:$AG,AU$1)</f>
        <v>0</v>
      </c>
    </row>
    <row r="535" spans="1:47" ht="15" customHeight="1" x14ac:dyDescent="0.35">
      <c r="A535" s="4">
        <f>IF(B534=B535,A534,A534+1)</f>
        <v>175</v>
      </c>
      <c r="B535" s="4" t="s">
        <v>5399</v>
      </c>
      <c r="C535" s="4" t="s">
        <v>5398</v>
      </c>
      <c r="D535" s="4" t="s">
        <v>3044</v>
      </c>
      <c r="E535" s="4" t="s">
        <v>3043</v>
      </c>
      <c r="F535" s="4" t="s">
        <v>7</v>
      </c>
      <c r="G535" s="4" t="s">
        <v>8</v>
      </c>
      <c r="H535" s="4" t="s">
        <v>7</v>
      </c>
      <c r="I535" s="4">
        <v>1</v>
      </c>
      <c r="J535" s="4" t="s">
        <v>69</v>
      </c>
      <c r="K535" s="4" t="s">
        <v>3065</v>
      </c>
      <c r="L535" s="4" t="s">
        <v>36</v>
      </c>
      <c r="M535" s="4" t="s">
        <v>5401</v>
      </c>
      <c r="N535" s="4" t="s">
        <v>1619</v>
      </c>
      <c r="P535" s="4" t="s">
        <v>669</v>
      </c>
      <c r="Q535" s="4" t="s">
        <v>1475</v>
      </c>
      <c r="R535" s="4" t="s">
        <v>2434</v>
      </c>
      <c r="S535" s="5" t="str">
        <f>IF(P535="심사불필요","-",VLOOKUP(K535,'[1]자격증 backdata'!A:G,7,0))</f>
        <v>-</v>
      </c>
      <c r="T535" s="5" t="str">
        <f>IF(S535="-","-",IF(COUNTIFS(B:B,B535,S:S,"필수")&gt;0,"자격요건충족","확인필요"))</f>
        <v>-</v>
      </c>
      <c r="U535" s="5"/>
      <c r="W535" s="5">
        <f>IF(Q535="4급","심사불필요",VLOOKUP(K535,'[1]자격증 backdata'!A:B,2,0))</f>
        <v>0</v>
      </c>
      <c r="X535" s="4">
        <f>IF(R535="A", MIN(20, SUMIFS(W:W, B:B, B535, R:R, "A")),IF(R535="B", MIN(30, SUMIFS(W:W, B:B, B535, R:R, "B")),"비해당분야"))</f>
        <v>6</v>
      </c>
      <c r="Y535" s="4" t="str">
        <f>IF(R535="C",MIN(30,IF(COUNTIFS(B:B,B535,W:W,"가1")=1,25,IF(COUNTIFS(B:B,B535,W:W,"가1")&gt;=2,30,0))+IF(COUNTIFS(B:B,B535,W:W,"나1")&gt;=4,30,IF(COUNTIFS(B:B,B535,W:W,"나1")=3,26,IF(COUNTIFS(B:B,B535,W:W,"나1")=2,22,IF(COUNTIFS(B:B,B535,W:W,"나1")=1,18,0)))))+MIN(30,IF(COUNTIFS(B:B,B535,W:W,"가2")=1,25,IF(COUNTIFS(B:B,B535,W:W,"가2")&gt;=2,30,0))+IF(COUNTIFS(B:B,B535,W:W,"나2")=3,30,IF(COUNTIFS(B:B,B535,W:W,"나2")=2,25,IF(COUNTIFS(B:B,B535,W:W,"나2")=1,20,0)))),"비해당분야")</f>
        <v>비해당분야</v>
      </c>
      <c r="Z535" s="4" t="str">
        <f>IF(R535="C",VLOOKUP(K535,'[1]자격증 backdata'!A:F,6,0),"비해당분야")</f>
        <v>비해당분야</v>
      </c>
      <c r="AA535" s="4" t="str">
        <f>IF(R535="C",SUMIF(B:B,B535,Z:Z),"비해당분야")</f>
        <v>비해당분야</v>
      </c>
      <c r="AB535" s="4" t="str">
        <f>IF(R535="C",SUM(Y535,AA535),"비해당분야")</f>
        <v>비해당분야</v>
      </c>
      <c r="AC535" s="4">
        <f>IF(R535="C",AB535,X535)</f>
        <v>6</v>
      </c>
      <c r="AD535" s="4">
        <f>VLOOKUP(K535,'[1]자격증 backdata'!A:D,4,0)</f>
        <v>5</v>
      </c>
      <c r="AE535" s="4">
        <f>IF(_xlfn.MAXIFS(AD:AD,B:B,B535)&gt;10,10,_xlfn.MAXIFS(AD:AD,B:B,B535))</f>
        <v>5</v>
      </c>
      <c r="AG535" s="5">
        <f>VLOOKUP(K535,'[1]자격증 backdata'!A:C,3,0)</f>
        <v>0</v>
      </c>
      <c r="AH535" s="5">
        <f>COUNTIFS($B:$B,$B535,$AG:$AG,AH$1)</f>
        <v>0</v>
      </c>
      <c r="AI535" s="5">
        <f>COUNTIFS($B:$B,$B535,$AG:$AG,AI$1)</f>
        <v>0</v>
      </c>
      <c r="AJ535" s="5">
        <f>COUNTIFS($B:$B,$B535,$AG:$AG,AJ$1)</f>
        <v>0</v>
      </c>
      <c r="AK535" s="5">
        <f>COUNTIFS($B:$B,$B535,$AG:$AG,AK$1)</f>
        <v>0</v>
      </c>
      <c r="AL535" s="5">
        <f>COUNTIFS($B:$B,$B535,$AG:$AG,AL$1)</f>
        <v>1</v>
      </c>
      <c r="AM535" s="5">
        <f>COUNTIFS($B:$B,$B535,$AG:$AG,AM$1)</f>
        <v>0</v>
      </c>
      <c r="AN535" s="5">
        <f>COUNTIFS($B:$B,$B535,$AG:$AG,AN$1)</f>
        <v>0</v>
      </c>
      <c r="AO535" s="5">
        <f>COUNTIFS($B:$B,$B535,$AG:$AG,AO$1)</f>
        <v>0</v>
      </c>
      <c r="AP535" s="5">
        <f>COUNTIFS($B:$B,$B535,$AG:$AG,AP$1)</f>
        <v>0</v>
      </c>
      <c r="AQ535" s="5">
        <f>COUNTIFS($B:$B,$B535,$AG:$AG,AQ$1)</f>
        <v>0</v>
      </c>
      <c r="AR535" s="5">
        <f>COUNTIFS($B:$B,$B535,$AG:$AG,AR$1)</f>
        <v>0</v>
      </c>
      <c r="AS535" s="5">
        <f>COUNTIFS($B:$B,$B535,$AG:$AG,AS$1)</f>
        <v>0</v>
      </c>
      <c r="AT535" s="5">
        <f>COUNTIFS($B:$B,$B535,$AG:$AG,AT$1)</f>
        <v>1</v>
      </c>
      <c r="AU535" s="5">
        <f>COUNTIFS($B:$B,$B535,$AG:$AG,AU$1)</f>
        <v>0</v>
      </c>
    </row>
    <row r="536" spans="1:47" ht="15" customHeight="1" x14ac:dyDescent="0.35">
      <c r="A536" s="6">
        <f>IF(B535=B536,A535,A535+1)</f>
        <v>175</v>
      </c>
      <c r="B536" s="6" t="s">
        <v>5399</v>
      </c>
      <c r="C536" s="6" t="s">
        <v>5398</v>
      </c>
      <c r="D536" s="6" t="s">
        <v>3044</v>
      </c>
      <c r="E536" s="6" t="s">
        <v>3043</v>
      </c>
      <c r="F536" s="4" t="s">
        <v>7</v>
      </c>
      <c r="G536" s="4" t="s">
        <v>8</v>
      </c>
      <c r="H536" s="4" t="s">
        <v>7</v>
      </c>
      <c r="I536" s="4">
        <v>2</v>
      </c>
      <c r="J536" s="4" t="s">
        <v>2813</v>
      </c>
      <c r="K536" s="4" t="s">
        <v>3159</v>
      </c>
      <c r="L536" s="4" t="s">
        <v>3191</v>
      </c>
      <c r="M536" s="4" t="s">
        <v>5400</v>
      </c>
      <c r="N536" s="4" t="s">
        <v>5056</v>
      </c>
      <c r="P536" s="4" t="s">
        <v>669</v>
      </c>
      <c r="Q536" s="4" t="s">
        <v>1475</v>
      </c>
      <c r="R536" s="4" t="s">
        <v>2434</v>
      </c>
      <c r="S536" s="5" t="str">
        <f>IF(P536="심사불필요","-",VLOOKUP(K536,'[1]자격증 backdata'!A:G,7,0))</f>
        <v>-</v>
      </c>
      <c r="T536" s="5" t="str">
        <f>IF(S536="-","-",IF(COUNTIFS(B:B,B536,S:S,"필수")&gt;0,"자격요건충족","확인필요"))</f>
        <v>-</v>
      </c>
      <c r="U536" s="5"/>
      <c r="W536" s="5">
        <f>IF(Q536="4급","심사불필요",VLOOKUP(K536,'[1]자격증 backdata'!A:B,2,0))</f>
        <v>2</v>
      </c>
      <c r="X536" s="4">
        <f>IF(R536="A", MIN(20, SUMIFS(W:W, B:B, B536, R:R, "A")),IF(R536="B", MIN(30, SUMIFS(W:W, B:B, B536, R:R, "B")),"비해당분야"))</f>
        <v>6</v>
      </c>
      <c r="Y536" s="4" t="str">
        <f>IF(R536="C",MIN(30,IF(COUNTIFS(B:B,B536,W:W,"가1")=1,25,IF(COUNTIFS(B:B,B536,W:W,"가1")&gt;=2,30,0))+IF(COUNTIFS(B:B,B536,W:W,"나1")&gt;=4,30,IF(COUNTIFS(B:B,B536,W:W,"나1")=3,26,IF(COUNTIFS(B:B,B536,W:W,"나1")=2,22,IF(COUNTIFS(B:B,B536,W:W,"나1")=1,18,0)))))+MIN(30,IF(COUNTIFS(B:B,B536,W:W,"가2")=1,25,IF(COUNTIFS(B:B,B536,W:W,"가2")&gt;=2,30,0))+IF(COUNTIFS(B:B,B536,W:W,"나2")=3,30,IF(COUNTIFS(B:B,B536,W:W,"나2")=2,25,IF(COUNTIFS(B:B,B536,W:W,"나2")=1,20,0)))),"비해당분야")</f>
        <v>비해당분야</v>
      </c>
      <c r="Z536" s="4" t="str">
        <f>IF(R536="C",VLOOKUP(K536,'[1]자격증 backdata'!A:F,6,0),"비해당분야")</f>
        <v>비해당분야</v>
      </c>
      <c r="AA536" s="4" t="str">
        <f>IF(R536="C",SUMIF(B:B,B536,Z:Z),"비해당분야")</f>
        <v>비해당분야</v>
      </c>
      <c r="AB536" s="4" t="str">
        <f>IF(R536="C",SUM(Y536,AA536),"비해당분야")</f>
        <v>비해당분야</v>
      </c>
      <c r="AC536" s="4">
        <f>IF(R536="C",AB536,X536)</f>
        <v>6</v>
      </c>
      <c r="AD536" s="4">
        <f>VLOOKUP(K536,'[1]자격증 backdata'!A:D,4,0)</f>
        <v>0</v>
      </c>
      <c r="AE536" s="4">
        <f>IF(_xlfn.MAXIFS(AD:AD,B:B,B536)&gt;10,10,_xlfn.MAXIFS(AD:AD,B:B,B536))</f>
        <v>5</v>
      </c>
      <c r="AG536" s="5" t="str">
        <f>VLOOKUP(K536,'[1]자격증 backdata'!A:C,3,0)</f>
        <v>E</v>
      </c>
      <c r="AH536" s="5">
        <f>COUNTIFS($B:$B,$B536,$AG:$AG,AH$1)</f>
        <v>0</v>
      </c>
      <c r="AI536" s="5">
        <f>COUNTIFS($B:$B,$B536,$AG:$AG,AI$1)</f>
        <v>0</v>
      </c>
      <c r="AJ536" s="5">
        <f>COUNTIFS($B:$B,$B536,$AG:$AG,AJ$1)</f>
        <v>0</v>
      </c>
      <c r="AK536" s="5">
        <f>COUNTIFS($B:$B,$B536,$AG:$AG,AK$1)</f>
        <v>0</v>
      </c>
      <c r="AL536" s="5">
        <f>COUNTIFS($B:$B,$B536,$AG:$AG,AL$1)</f>
        <v>1</v>
      </c>
      <c r="AM536" s="5">
        <f>COUNTIFS($B:$B,$B536,$AG:$AG,AM$1)</f>
        <v>0</v>
      </c>
      <c r="AN536" s="5">
        <f>COUNTIFS($B:$B,$B536,$AG:$AG,AN$1)</f>
        <v>0</v>
      </c>
      <c r="AO536" s="5">
        <f>COUNTIFS($B:$B,$B536,$AG:$AG,AO$1)</f>
        <v>0</v>
      </c>
      <c r="AP536" s="5">
        <f>COUNTIFS($B:$B,$B536,$AG:$AG,AP$1)</f>
        <v>0</v>
      </c>
      <c r="AQ536" s="5">
        <f>COUNTIFS($B:$B,$B536,$AG:$AG,AQ$1)</f>
        <v>0</v>
      </c>
      <c r="AR536" s="5">
        <f>COUNTIFS($B:$B,$B536,$AG:$AG,AR$1)</f>
        <v>0</v>
      </c>
      <c r="AS536" s="5">
        <f>COUNTIFS($B:$B,$B536,$AG:$AG,AS$1)</f>
        <v>0</v>
      </c>
      <c r="AT536" s="5">
        <f>COUNTIFS($B:$B,$B536,$AG:$AG,AT$1)</f>
        <v>1</v>
      </c>
      <c r="AU536" s="5">
        <f>COUNTIFS($B:$B,$B536,$AG:$AG,AU$1)</f>
        <v>0</v>
      </c>
    </row>
    <row r="537" spans="1:47" ht="15" customHeight="1" x14ac:dyDescent="0.35">
      <c r="A537" s="6">
        <f>IF(B536=B537,A536,A536+1)</f>
        <v>175</v>
      </c>
      <c r="B537" s="6" t="s">
        <v>5399</v>
      </c>
      <c r="C537" s="6" t="s">
        <v>5398</v>
      </c>
      <c r="D537" s="6" t="s">
        <v>3044</v>
      </c>
      <c r="E537" s="6" t="s">
        <v>3043</v>
      </c>
      <c r="F537" s="4" t="s">
        <v>7</v>
      </c>
      <c r="G537" s="4" t="s">
        <v>8</v>
      </c>
      <c r="H537" s="4" t="s">
        <v>7</v>
      </c>
      <c r="I537" s="4">
        <v>3</v>
      </c>
      <c r="J537" s="4" t="s">
        <v>106</v>
      </c>
      <c r="K537" s="4" t="s">
        <v>3057</v>
      </c>
      <c r="L537" s="4" t="s">
        <v>55</v>
      </c>
      <c r="M537" s="4" t="s">
        <v>5397</v>
      </c>
      <c r="N537" s="4" t="s">
        <v>2488</v>
      </c>
      <c r="P537" s="4" t="s">
        <v>669</v>
      </c>
      <c r="Q537" s="4" t="s">
        <v>1475</v>
      </c>
      <c r="R537" s="4" t="s">
        <v>2434</v>
      </c>
      <c r="S537" s="5" t="str">
        <f>IF(P537="심사불필요","-",VLOOKUP(K537,'[1]자격증 backdata'!A:G,7,0))</f>
        <v>-</v>
      </c>
      <c r="T537" s="5" t="str">
        <f>IF(S537="-","-",IF(COUNTIFS(B:B,B537,S:S,"필수")&gt;0,"자격요건충족","확인필요"))</f>
        <v>-</v>
      </c>
      <c r="U537" s="5"/>
      <c r="W537" s="5">
        <f>IF(Q537="4급","심사불필요",VLOOKUP(K537,'[1]자격증 backdata'!A:B,2,0))</f>
        <v>4</v>
      </c>
      <c r="X537" s="4">
        <f>IF(R537="A", MIN(20, SUMIFS(W:W, B:B, B537, R:R, "A")),IF(R537="B", MIN(30, SUMIFS(W:W, B:B, B537, R:R, "B")),"비해당분야"))</f>
        <v>6</v>
      </c>
      <c r="Y537" s="4" t="str">
        <f>IF(R537="C",MIN(30,IF(COUNTIFS(B:B,B537,W:W,"가1")=1,25,IF(COUNTIFS(B:B,B537,W:W,"가1")&gt;=2,30,0))+IF(COUNTIFS(B:B,B537,W:W,"나1")&gt;=4,30,IF(COUNTIFS(B:B,B537,W:W,"나1")=3,26,IF(COUNTIFS(B:B,B537,W:W,"나1")=2,22,IF(COUNTIFS(B:B,B537,W:W,"나1")=1,18,0)))))+MIN(30,IF(COUNTIFS(B:B,B537,W:W,"가2")=1,25,IF(COUNTIFS(B:B,B537,W:W,"가2")&gt;=2,30,0))+IF(COUNTIFS(B:B,B537,W:W,"나2")=3,30,IF(COUNTIFS(B:B,B537,W:W,"나2")=2,25,IF(COUNTIFS(B:B,B537,W:W,"나2")=1,20,0)))),"비해당분야")</f>
        <v>비해당분야</v>
      </c>
      <c r="Z537" s="4" t="str">
        <f>IF(R537="C",VLOOKUP(K537,'[1]자격증 backdata'!A:F,6,0),"비해당분야")</f>
        <v>비해당분야</v>
      </c>
      <c r="AA537" s="4" t="str">
        <f>IF(R537="C",SUMIF(B:B,B537,Z:Z),"비해당분야")</f>
        <v>비해당분야</v>
      </c>
      <c r="AB537" s="4" t="str">
        <f>IF(R537="C",SUM(Y537,AA537),"비해당분야")</f>
        <v>비해당분야</v>
      </c>
      <c r="AC537" s="4">
        <f>IF(R537="C",AB537,X537)</f>
        <v>6</v>
      </c>
      <c r="AD537" s="4">
        <f>VLOOKUP(K537,'[1]자격증 backdata'!A:D,4,0)</f>
        <v>0</v>
      </c>
      <c r="AE537" s="4">
        <f>IF(_xlfn.MAXIFS(AD:AD,B:B,B537)&gt;10,10,_xlfn.MAXIFS(AD:AD,B:B,B537))</f>
        <v>5</v>
      </c>
      <c r="AG537" s="5" t="str">
        <f>VLOOKUP(K537,'[1]자격증 backdata'!A:C,3,0)</f>
        <v>M</v>
      </c>
      <c r="AH537" s="5">
        <f>COUNTIFS($B:$B,$B537,$AG:$AG,AH$1)</f>
        <v>0</v>
      </c>
      <c r="AI537" s="5">
        <f>COUNTIFS($B:$B,$B537,$AG:$AG,AI$1)</f>
        <v>0</v>
      </c>
      <c r="AJ537" s="5">
        <f>COUNTIFS($B:$B,$B537,$AG:$AG,AJ$1)</f>
        <v>0</v>
      </c>
      <c r="AK537" s="5">
        <f>COUNTIFS($B:$B,$B537,$AG:$AG,AK$1)</f>
        <v>0</v>
      </c>
      <c r="AL537" s="5">
        <f>COUNTIFS($B:$B,$B537,$AG:$AG,AL$1)</f>
        <v>1</v>
      </c>
      <c r="AM537" s="5">
        <f>COUNTIFS($B:$B,$B537,$AG:$AG,AM$1)</f>
        <v>0</v>
      </c>
      <c r="AN537" s="5">
        <f>COUNTIFS($B:$B,$B537,$AG:$AG,AN$1)</f>
        <v>0</v>
      </c>
      <c r="AO537" s="5">
        <f>COUNTIFS($B:$B,$B537,$AG:$AG,AO$1)</f>
        <v>0</v>
      </c>
      <c r="AP537" s="5">
        <f>COUNTIFS($B:$B,$B537,$AG:$AG,AP$1)</f>
        <v>0</v>
      </c>
      <c r="AQ537" s="5">
        <f>COUNTIFS($B:$B,$B537,$AG:$AG,AQ$1)</f>
        <v>0</v>
      </c>
      <c r="AR537" s="5">
        <f>COUNTIFS($B:$B,$B537,$AG:$AG,AR$1)</f>
        <v>0</v>
      </c>
      <c r="AS537" s="5">
        <f>COUNTIFS($B:$B,$B537,$AG:$AG,AS$1)</f>
        <v>0</v>
      </c>
      <c r="AT537" s="5">
        <f>COUNTIFS($B:$B,$B537,$AG:$AG,AT$1)</f>
        <v>1</v>
      </c>
      <c r="AU537" s="5">
        <f>COUNTIFS($B:$B,$B537,$AG:$AG,AU$1)</f>
        <v>0</v>
      </c>
    </row>
    <row r="538" spans="1:47" ht="15" customHeight="1" x14ac:dyDescent="0.35">
      <c r="A538" s="3">
        <f>IF(B537=B538,A537,A537+1)</f>
        <v>176</v>
      </c>
      <c r="B538" s="3" t="s">
        <v>5395</v>
      </c>
      <c r="C538" s="3" t="s">
        <v>5394</v>
      </c>
      <c r="D538" s="3" t="s">
        <v>3044</v>
      </c>
      <c r="E538" s="3" t="s">
        <v>3043</v>
      </c>
      <c r="F538" s="4" t="s">
        <v>7</v>
      </c>
      <c r="G538" s="4" t="s">
        <v>8</v>
      </c>
      <c r="H538" s="4" t="s">
        <v>7</v>
      </c>
      <c r="I538" s="3">
        <v>1</v>
      </c>
      <c r="J538" s="3" t="s">
        <v>69</v>
      </c>
      <c r="K538" s="3" t="s">
        <v>3065</v>
      </c>
      <c r="L538" s="3" t="s">
        <v>36</v>
      </c>
      <c r="M538" s="3" t="s">
        <v>5396</v>
      </c>
      <c r="N538" s="3" t="s">
        <v>138</v>
      </c>
      <c r="P538" s="3" t="s">
        <v>669</v>
      </c>
      <c r="Q538" s="3" t="s">
        <v>1475</v>
      </c>
      <c r="R538" s="3" t="s">
        <v>2434</v>
      </c>
      <c r="S538" s="2" t="str">
        <f>IF(P538="심사불필요","-",VLOOKUP(K538,'[1]자격증 backdata'!A:G,7,0))</f>
        <v>-</v>
      </c>
      <c r="T538" s="2" t="str">
        <f>IF(S538="-","-",IF(COUNTIFS(B:B,B538,S:S,"필수")&gt;0,"자격요건충족","확인필요"))</f>
        <v>-</v>
      </c>
      <c r="U538" s="2"/>
      <c r="W538" s="2">
        <f>IF(Q538="4급","심사불필요",VLOOKUP(K538,'[1]자격증 backdata'!A:B,2,0))</f>
        <v>0</v>
      </c>
      <c r="X538" s="3">
        <f>IF(R538="A", MIN(20, SUMIFS(W:W, B:B, B538, R:R, "A")),IF(R538="B", MIN(30, SUMIFS(W:W, B:B, B538, R:R, "B")),"비해당분야"))</f>
        <v>4</v>
      </c>
      <c r="Y538" s="3" t="str">
        <f>IF(R538="C",MIN(30,IF(COUNTIFS(B:B,B538,W:W,"가1")=1,25,IF(COUNTIFS(B:B,B538,W:W,"가1")&gt;=2,30,0))+IF(COUNTIFS(B:B,B538,W:W,"나1")&gt;=4,30,IF(COUNTIFS(B:B,B538,W:W,"나1")=3,26,IF(COUNTIFS(B:B,B538,W:W,"나1")=2,22,IF(COUNTIFS(B:B,B538,W:W,"나1")=1,18,0)))))+MIN(30,IF(COUNTIFS(B:B,B538,W:W,"가2")=1,25,IF(COUNTIFS(B:B,B538,W:W,"가2")&gt;=2,30,0))+IF(COUNTIFS(B:B,B538,W:W,"나2")=3,30,IF(COUNTIFS(B:B,B538,W:W,"나2")=2,25,IF(COUNTIFS(B:B,B538,W:W,"나2")=1,20,0)))),"비해당분야")</f>
        <v>비해당분야</v>
      </c>
      <c r="Z538" s="3" t="str">
        <f>IF(R538="C",VLOOKUP(K538,'[1]자격증 backdata'!A:F,6,0),"비해당분야")</f>
        <v>비해당분야</v>
      </c>
      <c r="AA538" s="3" t="str">
        <f>IF(R538="C",SUMIF(B:B,B538,Z:Z),"비해당분야")</f>
        <v>비해당분야</v>
      </c>
      <c r="AB538" s="3" t="str">
        <f>IF(R538="C",SUM(Y538,AA538),"비해당분야")</f>
        <v>비해당분야</v>
      </c>
      <c r="AC538" s="3">
        <f>IF(R538="C",AB538,X538)</f>
        <v>4</v>
      </c>
      <c r="AD538" s="3">
        <f>VLOOKUP(K538,'[1]자격증 backdata'!A:D,4,0)</f>
        <v>5</v>
      </c>
      <c r="AE538" s="3">
        <f>IF(_xlfn.MAXIFS(AD:AD,B:B,B538)&gt;10,10,_xlfn.MAXIFS(AD:AD,B:B,B538))</f>
        <v>5</v>
      </c>
      <c r="AG538" s="2">
        <f>VLOOKUP(K538,'[1]자격증 backdata'!A:C,3,0)</f>
        <v>0</v>
      </c>
      <c r="AH538" s="2">
        <f>COUNTIFS($B:$B,$B538,$AG:$AG,AH$1)</f>
        <v>0</v>
      </c>
      <c r="AI538" s="2">
        <f>COUNTIFS($B:$B,$B538,$AG:$AG,AI$1)</f>
        <v>0</v>
      </c>
      <c r="AJ538" s="2">
        <f>COUNTIFS($B:$B,$B538,$AG:$AG,AJ$1)</f>
        <v>0</v>
      </c>
      <c r="AK538" s="2">
        <f>COUNTIFS($B:$B,$B538,$AG:$AG,AK$1)</f>
        <v>0</v>
      </c>
      <c r="AL538" s="2">
        <f>COUNTIFS($B:$B,$B538,$AG:$AG,AL$1)</f>
        <v>0</v>
      </c>
      <c r="AM538" s="2">
        <f>COUNTIFS($B:$B,$B538,$AG:$AG,AM$1)</f>
        <v>0</v>
      </c>
      <c r="AN538" s="2">
        <f>COUNTIFS($B:$B,$B538,$AG:$AG,AN$1)</f>
        <v>0</v>
      </c>
      <c r="AO538" s="2">
        <f>COUNTIFS($B:$B,$B538,$AG:$AG,AO$1)</f>
        <v>0</v>
      </c>
      <c r="AP538" s="2">
        <f>COUNTIFS($B:$B,$B538,$AG:$AG,AP$1)</f>
        <v>0</v>
      </c>
      <c r="AQ538" s="2">
        <f>COUNTIFS($B:$B,$B538,$AG:$AG,AQ$1)</f>
        <v>0</v>
      </c>
      <c r="AR538" s="2">
        <f>COUNTIFS($B:$B,$B538,$AG:$AG,AR$1)</f>
        <v>0</v>
      </c>
      <c r="AS538" s="2">
        <f>COUNTIFS($B:$B,$B538,$AG:$AG,AS$1)</f>
        <v>0</v>
      </c>
      <c r="AT538" s="2">
        <f>COUNTIFS($B:$B,$B538,$AG:$AG,AT$1)</f>
        <v>1</v>
      </c>
      <c r="AU538" s="2">
        <f>COUNTIFS($B:$B,$B538,$AG:$AG,AU$1)</f>
        <v>0</v>
      </c>
    </row>
    <row r="539" spans="1:47" ht="15" customHeight="1" x14ac:dyDescent="0.35">
      <c r="A539" s="7">
        <f>IF(B538=B539,A538,A538+1)</f>
        <v>176</v>
      </c>
      <c r="B539" s="7" t="s">
        <v>5395</v>
      </c>
      <c r="C539" s="7" t="s">
        <v>5394</v>
      </c>
      <c r="D539" s="7" t="s">
        <v>3044</v>
      </c>
      <c r="E539" s="7" t="s">
        <v>3043</v>
      </c>
      <c r="F539" s="4" t="s">
        <v>7</v>
      </c>
      <c r="G539" s="4" t="s">
        <v>8</v>
      </c>
      <c r="H539" s="4" t="s">
        <v>7</v>
      </c>
      <c r="I539" s="3">
        <v>2</v>
      </c>
      <c r="J539" s="3" t="s">
        <v>106</v>
      </c>
      <c r="K539" s="3" t="s">
        <v>3057</v>
      </c>
      <c r="L539" s="3" t="s">
        <v>55</v>
      </c>
      <c r="M539" s="3" t="s">
        <v>5393</v>
      </c>
      <c r="N539" s="3" t="s">
        <v>3446</v>
      </c>
      <c r="P539" s="3" t="s">
        <v>669</v>
      </c>
      <c r="Q539" s="3" t="s">
        <v>1475</v>
      </c>
      <c r="R539" s="3" t="s">
        <v>2434</v>
      </c>
      <c r="S539" s="2" t="str">
        <f>IF(P539="심사불필요","-",VLOOKUP(K539,'[1]자격증 backdata'!A:G,7,0))</f>
        <v>-</v>
      </c>
      <c r="T539" s="2" t="str">
        <f>IF(S539="-","-",IF(COUNTIFS(B:B,B539,S:S,"필수")&gt;0,"자격요건충족","확인필요"))</f>
        <v>-</v>
      </c>
      <c r="U539" s="2"/>
      <c r="W539" s="2">
        <f>IF(Q539="4급","심사불필요",VLOOKUP(K539,'[1]자격증 backdata'!A:B,2,0))</f>
        <v>4</v>
      </c>
      <c r="X539" s="3">
        <f>IF(R539="A", MIN(20, SUMIFS(W:W, B:B, B539, R:R, "A")),IF(R539="B", MIN(30, SUMIFS(W:W, B:B, B539, R:R, "B")),"비해당분야"))</f>
        <v>4</v>
      </c>
      <c r="Y539" s="3" t="str">
        <f>IF(R539="C",MIN(30,IF(COUNTIFS(B:B,B539,W:W,"가1")=1,25,IF(COUNTIFS(B:B,B539,W:W,"가1")&gt;=2,30,0))+IF(COUNTIFS(B:B,B539,W:W,"나1")&gt;=4,30,IF(COUNTIFS(B:B,B539,W:W,"나1")=3,26,IF(COUNTIFS(B:B,B539,W:W,"나1")=2,22,IF(COUNTIFS(B:B,B539,W:W,"나1")=1,18,0)))))+MIN(30,IF(COUNTIFS(B:B,B539,W:W,"가2")=1,25,IF(COUNTIFS(B:B,B539,W:W,"가2")&gt;=2,30,0))+IF(COUNTIFS(B:B,B539,W:W,"나2")=3,30,IF(COUNTIFS(B:B,B539,W:W,"나2")=2,25,IF(COUNTIFS(B:B,B539,W:W,"나2")=1,20,0)))),"비해당분야")</f>
        <v>비해당분야</v>
      </c>
      <c r="Z539" s="3" t="str">
        <f>IF(R539="C",VLOOKUP(K539,'[1]자격증 backdata'!A:F,6,0),"비해당분야")</f>
        <v>비해당분야</v>
      </c>
      <c r="AA539" s="3" t="str">
        <f>IF(R539="C",SUMIF(B:B,B539,Z:Z),"비해당분야")</f>
        <v>비해당분야</v>
      </c>
      <c r="AB539" s="3" t="str">
        <f>IF(R539="C",SUM(Y539,AA539),"비해당분야")</f>
        <v>비해당분야</v>
      </c>
      <c r="AC539" s="3">
        <f>IF(R539="C",AB539,X539)</f>
        <v>4</v>
      </c>
      <c r="AD539" s="3">
        <f>VLOOKUP(K539,'[1]자격증 backdata'!A:D,4,0)</f>
        <v>0</v>
      </c>
      <c r="AE539" s="3">
        <f>IF(_xlfn.MAXIFS(AD:AD,B:B,B539)&gt;10,10,_xlfn.MAXIFS(AD:AD,B:B,B539))</f>
        <v>5</v>
      </c>
      <c r="AG539" s="2" t="str">
        <f>VLOOKUP(K539,'[1]자격증 backdata'!A:C,3,0)</f>
        <v>M</v>
      </c>
      <c r="AH539" s="2">
        <f>COUNTIFS($B:$B,$B539,$AG:$AG,AH$1)</f>
        <v>0</v>
      </c>
      <c r="AI539" s="2">
        <f>COUNTIFS($B:$B,$B539,$AG:$AG,AI$1)</f>
        <v>0</v>
      </c>
      <c r="AJ539" s="2">
        <f>COUNTIFS($B:$B,$B539,$AG:$AG,AJ$1)</f>
        <v>0</v>
      </c>
      <c r="AK539" s="2">
        <f>COUNTIFS($B:$B,$B539,$AG:$AG,AK$1)</f>
        <v>0</v>
      </c>
      <c r="AL539" s="2">
        <f>COUNTIFS($B:$B,$B539,$AG:$AG,AL$1)</f>
        <v>0</v>
      </c>
      <c r="AM539" s="2">
        <f>COUNTIFS($B:$B,$B539,$AG:$AG,AM$1)</f>
        <v>0</v>
      </c>
      <c r="AN539" s="2">
        <f>COUNTIFS($B:$B,$B539,$AG:$AG,AN$1)</f>
        <v>0</v>
      </c>
      <c r="AO539" s="2">
        <f>COUNTIFS($B:$B,$B539,$AG:$AG,AO$1)</f>
        <v>0</v>
      </c>
      <c r="AP539" s="2">
        <f>COUNTIFS($B:$B,$B539,$AG:$AG,AP$1)</f>
        <v>0</v>
      </c>
      <c r="AQ539" s="2">
        <f>COUNTIFS($B:$B,$B539,$AG:$AG,AQ$1)</f>
        <v>0</v>
      </c>
      <c r="AR539" s="2">
        <f>COUNTIFS($B:$B,$B539,$AG:$AG,AR$1)</f>
        <v>0</v>
      </c>
      <c r="AS539" s="2">
        <f>COUNTIFS($B:$B,$B539,$AG:$AG,AS$1)</f>
        <v>0</v>
      </c>
      <c r="AT539" s="2">
        <f>COUNTIFS($B:$B,$B539,$AG:$AG,AT$1)</f>
        <v>1</v>
      </c>
      <c r="AU539" s="2">
        <f>COUNTIFS($B:$B,$B539,$AG:$AG,AU$1)</f>
        <v>0</v>
      </c>
    </row>
    <row r="540" spans="1:47" ht="15" customHeight="1" x14ac:dyDescent="0.35">
      <c r="A540" s="4">
        <f>IF(B539=B540,A539,A539+1)</f>
        <v>177</v>
      </c>
      <c r="B540" s="4" t="s">
        <v>5392</v>
      </c>
      <c r="C540" s="4" t="s">
        <v>5391</v>
      </c>
      <c r="D540" s="4" t="s">
        <v>3044</v>
      </c>
      <c r="E540" s="4" t="s">
        <v>3043</v>
      </c>
      <c r="F540" s="4" t="s">
        <v>7</v>
      </c>
      <c r="G540" s="4" t="s">
        <v>8</v>
      </c>
      <c r="H540" s="4" t="s">
        <v>7</v>
      </c>
      <c r="I540" s="4">
        <v>1</v>
      </c>
      <c r="J540" s="4" t="s">
        <v>69</v>
      </c>
      <c r="K540" s="4" t="s">
        <v>3065</v>
      </c>
      <c r="L540" s="4" t="s">
        <v>36</v>
      </c>
      <c r="M540" s="4" t="s">
        <v>5390</v>
      </c>
      <c r="N540" s="4" t="s">
        <v>1256</v>
      </c>
      <c r="P540" s="4" t="s">
        <v>669</v>
      </c>
      <c r="Q540" s="4" t="s">
        <v>1475</v>
      </c>
      <c r="R540" s="4" t="s">
        <v>2434</v>
      </c>
      <c r="S540" s="5" t="str">
        <f>IF(P540="심사불필요","-",VLOOKUP(K540,'[1]자격증 backdata'!A:G,7,0))</f>
        <v>-</v>
      </c>
      <c r="T540" s="5" t="str">
        <f>IF(S540="-","-",IF(COUNTIFS(B:B,B540,S:S,"필수")&gt;0,"자격요건충족","확인필요"))</f>
        <v>-</v>
      </c>
      <c r="U540" s="5"/>
      <c r="W540" s="5">
        <f>IF(Q540="4급","심사불필요",VLOOKUP(K540,'[1]자격증 backdata'!A:B,2,0))</f>
        <v>0</v>
      </c>
      <c r="X540" s="4">
        <f>IF(R540="A", MIN(20, SUMIFS(W:W, B:B, B540, R:R, "A")),IF(R540="B", MIN(30, SUMIFS(W:W, B:B, B540, R:R, "B")),"비해당분야"))</f>
        <v>0</v>
      </c>
      <c r="Y540" s="4" t="str">
        <f>IF(R540="C",MIN(30,IF(COUNTIFS(B:B,B540,W:W,"가1")=1,25,IF(COUNTIFS(B:B,B540,W:W,"가1")&gt;=2,30,0))+IF(COUNTIFS(B:B,B540,W:W,"나1")&gt;=4,30,IF(COUNTIFS(B:B,B540,W:W,"나1")=3,26,IF(COUNTIFS(B:B,B540,W:W,"나1")=2,22,IF(COUNTIFS(B:B,B540,W:W,"나1")=1,18,0)))))+MIN(30,IF(COUNTIFS(B:B,B540,W:W,"가2")=1,25,IF(COUNTIFS(B:B,B540,W:W,"가2")&gt;=2,30,0))+IF(COUNTIFS(B:B,B540,W:W,"나2")=3,30,IF(COUNTIFS(B:B,B540,W:W,"나2")=2,25,IF(COUNTIFS(B:B,B540,W:W,"나2")=1,20,0)))),"비해당분야")</f>
        <v>비해당분야</v>
      </c>
      <c r="Z540" s="4" t="str">
        <f>IF(R540="C",VLOOKUP(K540,'[1]자격증 backdata'!A:F,6,0),"비해당분야")</f>
        <v>비해당분야</v>
      </c>
      <c r="AA540" s="4" t="str">
        <f>IF(R540="C",SUMIF(B:B,B540,Z:Z),"비해당분야")</f>
        <v>비해당분야</v>
      </c>
      <c r="AB540" s="4" t="str">
        <f>IF(R540="C",SUM(Y540,AA540),"비해당분야")</f>
        <v>비해당분야</v>
      </c>
      <c r="AC540" s="4">
        <f>IF(R540="C",AB540,X540)</f>
        <v>0</v>
      </c>
      <c r="AD540" s="4">
        <f>VLOOKUP(K540,'[1]자격증 backdata'!A:D,4,0)</f>
        <v>5</v>
      </c>
      <c r="AE540" s="4">
        <f>IF(_xlfn.MAXIFS(AD:AD,B:B,B540)&gt;10,10,_xlfn.MAXIFS(AD:AD,B:B,B540))</f>
        <v>5</v>
      </c>
      <c r="AG540" s="5">
        <f>VLOOKUP(K540,'[1]자격증 backdata'!A:C,3,0)</f>
        <v>0</v>
      </c>
      <c r="AH540" s="5">
        <f>COUNTIFS($B:$B,$B540,$AG:$AG,AH$1)</f>
        <v>0</v>
      </c>
      <c r="AI540" s="5">
        <f>COUNTIFS($B:$B,$B540,$AG:$AG,AI$1)</f>
        <v>0</v>
      </c>
      <c r="AJ540" s="5">
        <f>COUNTIFS($B:$B,$B540,$AG:$AG,AJ$1)</f>
        <v>0</v>
      </c>
      <c r="AK540" s="5">
        <f>COUNTIFS($B:$B,$B540,$AG:$AG,AK$1)</f>
        <v>0</v>
      </c>
      <c r="AL540" s="5">
        <f>COUNTIFS($B:$B,$B540,$AG:$AG,AL$1)</f>
        <v>0</v>
      </c>
      <c r="AM540" s="5">
        <f>COUNTIFS($B:$B,$B540,$AG:$AG,AM$1)</f>
        <v>0</v>
      </c>
      <c r="AN540" s="5">
        <f>COUNTIFS($B:$B,$B540,$AG:$AG,AN$1)</f>
        <v>0</v>
      </c>
      <c r="AO540" s="5">
        <f>COUNTIFS($B:$B,$B540,$AG:$AG,AO$1)</f>
        <v>0</v>
      </c>
      <c r="AP540" s="5">
        <f>COUNTIFS($B:$B,$B540,$AG:$AG,AP$1)</f>
        <v>0</v>
      </c>
      <c r="AQ540" s="5">
        <f>COUNTIFS($B:$B,$B540,$AG:$AG,AQ$1)</f>
        <v>0</v>
      </c>
      <c r="AR540" s="5">
        <f>COUNTIFS($B:$B,$B540,$AG:$AG,AR$1)</f>
        <v>0</v>
      </c>
      <c r="AS540" s="5">
        <f>COUNTIFS($B:$B,$B540,$AG:$AG,AS$1)</f>
        <v>0</v>
      </c>
      <c r="AT540" s="5">
        <f>COUNTIFS($B:$B,$B540,$AG:$AG,AT$1)</f>
        <v>0</v>
      </c>
      <c r="AU540" s="5">
        <f>COUNTIFS($B:$B,$B540,$AG:$AG,AU$1)</f>
        <v>0</v>
      </c>
    </row>
    <row r="541" spans="1:47" ht="15" customHeight="1" x14ac:dyDescent="0.35">
      <c r="A541" s="3">
        <f>IF(B540=B541,A540,A540+1)</f>
        <v>178</v>
      </c>
      <c r="B541" s="3" t="s">
        <v>5389</v>
      </c>
      <c r="C541" s="3" t="s">
        <v>5388</v>
      </c>
      <c r="D541" s="3" t="s">
        <v>3044</v>
      </c>
      <c r="E541" s="3" t="s">
        <v>3043</v>
      </c>
      <c r="F541" s="4" t="s">
        <v>7</v>
      </c>
      <c r="G541" s="4" t="s">
        <v>8</v>
      </c>
      <c r="H541" s="4" t="s">
        <v>7</v>
      </c>
      <c r="I541" s="3">
        <v>1</v>
      </c>
      <c r="J541" s="3" t="s">
        <v>57</v>
      </c>
      <c r="K541" s="3" t="s">
        <v>3089</v>
      </c>
      <c r="L541" s="3" t="s">
        <v>55</v>
      </c>
      <c r="M541" s="3" t="s">
        <v>5387</v>
      </c>
      <c r="N541" s="3" t="s">
        <v>1301</v>
      </c>
      <c r="P541" s="3" t="s">
        <v>669</v>
      </c>
      <c r="Q541" s="3" t="s">
        <v>1475</v>
      </c>
      <c r="R541" s="3" t="s">
        <v>2434</v>
      </c>
      <c r="S541" s="2" t="str">
        <f>IF(P541="심사불필요","-",VLOOKUP(K541,'[1]자격증 backdata'!A:G,7,0))</f>
        <v>-</v>
      </c>
      <c r="T541" s="2" t="str">
        <f>IF(S541="-","-",IF(COUNTIFS(B:B,B541,S:S,"필수")&gt;0,"자격요건충족","확인필요"))</f>
        <v>-</v>
      </c>
      <c r="U541" s="2"/>
      <c r="W541" s="2">
        <f>IF(Q541="4급","심사불필요",VLOOKUP(K541,'[1]자격증 backdata'!A:B,2,0))</f>
        <v>2</v>
      </c>
      <c r="X541" s="3">
        <f>IF(R541="A", MIN(20, SUMIFS(W:W, B:B, B541, R:R, "A")),IF(R541="B", MIN(30, SUMIFS(W:W, B:B, B541, R:R, "B")),"비해당분야"))</f>
        <v>2</v>
      </c>
      <c r="Y541" s="3" t="str">
        <f>IF(R541="C",MIN(30,IF(COUNTIFS(B:B,B541,W:W,"가1")=1,25,IF(COUNTIFS(B:B,B541,W:W,"가1")&gt;=2,30,0))+IF(COUNTIFS(B:B,B541,W:W,"나1")&gt;=4,30,IF(COUNTIFS(B:B,B541,W:W,"나1")=3,26,IF(COUNTIFS(B:B,B541,W:W,"나1")=2,22,IF(COUNTIFS(B:B,B541,W:W,"나1")=1,18,0)))))+MIN(30,IF(COUNTIFS(B:B,B541,W:W,"가2")=1,25,IF(COUNTIFS(B:B,B541,W:W,"가2")&gt;=2,30,0))+IF(COUNTIFS(B:B,B541,W:W,"나2")=3,30,IF(COUNTIFS(B:B,B541,W:W,"나2")=2,25,IF(COUNTIFS(B:B,B541,W:W,"나2")=1,20,0)))),"비해당분야")</f>
        <v>비해당분야</v>
      </c>
      <c r="Z541" s="3" t="str">
        <f>IF(R541="C",VLOOKUP(K541,'[1]자격증 backdata'!A:F,6,0),"비해당분야")</f>
        <v>비해당분야</v>
      </c>
      <c r="AA541" s="3" t="str">
        <f>IF(R541="C",SUMIF(B:B,B541,Z:Z),"비해당분야")</f>
        <v>비해당분야</v>
      </c>
      <c r="AB541" s="3" t="str">
        <f>IF(R541="C",SUM(Y541,AA541),"비해당분야")</f>
        <v>비해당분야</v>
      </c>
      <c r="AC541" s="3">
        <f>IF(R541="C",AB541,X541)</f>
        <v>2</v>
      </c>
      <c r="AD541" s="3">
        <f>VLOOKUP(K541,'[1]자격증 backdata'!A:D,4,0)</f>
        <v>0</v>
      </c>
      <c r="AE541" s="3">
        <f>IF(_xlfn.MAXIFS(AD:AD,B:B,B541)&gt;10,10,_xlfn.MAXIFS(AD:AD,B:B,B541))</f>
        <v>0</v>
      </c>
      <c r="AG541" s="2" t="str">
        <f>VLOOKUP(K541,'[1]자격증 backdata'!A:C,3,0)</f>
        <v>M</v>
      </c>
      <c r="AH541" s="2">
        <f>COUNTIFS($B:$B,$B541,$AG:$AG,AH$1)</f>
        <v>0</v>
      </c>
      <c r="AI541" s="2">
        <f>COUNTIFS($B:$B,$B541,$AG:$AG,AI$1)</f>
        <v>0</v>
      </c>
      <c r="AJ541" s="2">
        <f>COUNTIFS($B:$B,$B541,$AG:$AG,AJ$1)</f>
        <v>0</v>
      </c>
      <c r="AK541" s="2">
        <f>COUNTIFS($B:$B,$B541,$AG:$AG,AK$1)</f>
        <v>0</v>
      </c>
      <c r="AL541" s="2">
        <f>COUNTIFS($B:$B,$B541,$AG:$AG,AL$1)</f>
        <v>0</v>
      </c>
      <c r="AM541" s="2">
        <f>COUNTIFS($B:$B,$B541,$AG:$AG,AM$1)</f>
        <v>0</v>
      </c>
      <c r="AN541" s="2">
        <f>COUNTIFS($B:$B,$B541,$AG:$AG,AN$1)</f>
        <v>0</v>
      </c>
      <c r="AO541" s="2">
        <f>COUNTIFS($B:$B,$B541,$AG:$AG,AO$1)</f>
        <v>0</v>
      </c>
      <c r="AP541" s="2">
        <f>COUNTIFS($B:$B,$B541,$AG:$AG,AP$1)</f>
        <v>0</v>
      </c>
      <c r="AQ541" s="2">
        <f>COUNTIFS($B:$B,$B541,$AG:$AG,AQ$1)</f>
        <v>0</v>
      </c>
      <c r="AR541" s="2">
        <f>COUNTIFS($B:$B,$B541,$AG:$AG,AR$1)</f>
        <v>0</v>
      </c>
      <c r="AS541" s="2">
        <f>COUNTIFS($B:$B,$B541,$AG:$AG,AS$1)</f>
        <v>0</v>
      </c>
      <c r="AT541" s="2">
        <f>COUNTIFS($B:$B,$B541,$AG:$AG,AT$1)</f>
        <v>1</v>
      </c>
      <c r="AU541" s="2">
        <f>COUNTIFS($B:$B,$B541,$AG:$AG,AU$1)</f>
        <v>0</v>
      </c>
    </row>
    <row r="542" spans="1:47" ht="15" customHeight="1" x14ac:dyDescent="0.35">
      <c r="A542" s="4">
        <f>IF(B541=B542,A541,A541+1)</f>
        <v>179</v>
      </c>
      <c r="B542" s="4" t="s">
        <v>5385</v>
      </c>
      <c r="C542" s="4" t="s">
        <v>3870</v>
      </c>
      <c r="D542" s="4" t="s">
        <v>3044</v>
      </c>
      <c r="E542" s="4" t="s">
        <v>3043</v>
      </c>
      <c r="F542" s="4" t="s">
        <v>7</v>
      </c>
      <c r="G542" s="4" t="s">
        <v>8</v>
      </c>
      <c r="H542" s="4" t="s">
        <v>7</v>
      </c>
      <c r="I542" s="4">
        <v>1</v>
      </c>
      <c r="J542" s="4" t="s">
        <v>69</v>
      </c>
      <c r="K542" s="4" t="s">
        <v>3065</v>
      </c>
      <c r="L542" s="4" t="s">
        <v>36</v>
      </c>
      <c r="M542" s="4" t="s">
        <v>5386</v>
      </c>
      <c r="N542" s="4" t="s">
        <v>340</v>
      </c>
      <c r="P542" s="4" t="s">
        <v>669</v>
      </c>
      <c r="Q542" s="4" t="s">
        <v>1475</v>
      </c>
      <c r="R542" s="4" t="s">
        <v>2434</v>
      </c>
      <c r="S542" s="5" t="str">
        <f>IF(P542="심사불필요","-",VLOOKUP(K542,'[1]자격증 backdata'!A:G,7,0))</f>
        <v>-</v>
      </c>
      <c r="T542" s="5" t="str">
        <f>IF(S542="-","-",IF(COUNTIFS(B:B,B542,S:S,"필수")&gt;0,"자격요건충족","확인필요"))</f>
        <v>-</v>
      </c>
      <c r="U542" s="5"/>
      <c r="W542" s="5">
        <f>IF(Q542="4급","심사불필요",VLOOKUP(K542,'[1]자격증 backdata'!A:B,2,0))</f>
        <v>0</v>
      </c>
      <c r="X542" s="4">
        <f>IF(R542="A", MIN(20, SUMIFS(W:W, B:B, B542, R:R, "A")),IF(R542="B", MIN(30, SUMIFS(W:W, B:B, B542, R:R, "B")),"비해당분야"))</f>
        <v>4</v>
      </c>
      <c r="Y542" s="4" t="str">
        <f>IF(R542="C",MIN(30,IF(COUNTIFS(B:B,B542,W:W,"가1")=1,25,IF(COUNTIFS(B:B,B542,W:W,"가1")&gt;=2,30,0))+IF(COUNTIFS(B:B,B542,W:W,"나1")&gt;=4,30,IF(COUNTIFS(B:B,B542,W:W,"나1")=3,26,IF(COUNTIFS(B:B,B542,W:W,"나1")=2,22,IF(COUNTIFS(B:B,B542,W:W,"나1")=1,18,0)))))+MIN(30,IF(COUNTIFS(B:B,B542,W:W,"가2")=1,25,IF(COUNTIFS(B:B,B542,W:W,"가2")&gt;=2,30,0))+IF(COUNTIFS(B:B,B542,W:W,"나2")=3,30,IF(COUNTIFS(B:B,B542,W:W,"나2")=2,25,IF(COUNTIFS(B:B,B542,W:W,"나2")=1,20,0)))),"비해당분야")</f>
        <v>비해당분야</v>
      </c>
      <c r="Z542" s="4" t="str">
        <f>IF(R542="C",VLOOKUP(K542,'[1]자격증 backdata'!A:F,6,0),"비해당분야")</f>
        <v>비해당분야</v>
      </c>
      <c r="AA542" s="4" t="str">
        <f>IF(R542="C",SUMIF(B:B,B542,Z:Z),"비해당분야")</f>
        <v>비해당분야</v>
      </c>
      <c r="AB542" s="4" t="str">
        <f>IF(R542="C",SUM(Y542,AA542),"비해당분야")</f>
        <v>비해당분야</v>
      </c>
      <c r="AC542" s="4">
        <f>IF(R542="C",AB542,X542)</f>
        <v>4</v>
      </c>
      <c r="AD542" s="4">
        <f>VLOOKUP(K542,'[1]자격증 backdata'!A:D,4,0)</f>
        <v>5</v>
      </c>
      <c r="AE542" s="4">
        <f>IF(_xlfn.MAXIFS(AD:AD,B:B,B542)&gt;10,10,_xlfn.MAXIFS(AD:AD,B:B,B542))</f>
        <v>5</v>
      </c>
      <c r="AG542" s="5">
        <f>VLOOKUP(K542,'[1]자격증 backdata'!A:C,3,0)</f>
        <v>0</v>
      </c>
      <c r="AH542" s="5">
        <f>COUNTIFS($B:$B,$B542,$AG:$AG,AH$1)</f>
        <v>0</v>
      </c>
      <c r="AI542" s="5">
        <f>COUNTIFS($B:$B,$B542,$AG:$AG,AI$1)</f>
        <v>0</v>
      </c>
      <c r="AJ542" s="5">
        <f>COUNTIFS($B:$B,$B542,$AG:$AG,AJ$1)</f>
        <v>0</v>
      </c>
      <c r="AK542" s="5">
        <f>COUNTIFS($B:$B,$B542,$AG:$AG,AK$1)</f>
        <v>0</v>
      </c>
      <c r="AL542" s="5">
        <f>COUNTIFS($B:$B,$B542,$AG:$AG,AL$1)</f>
        <v>0</v>
      </c>
      <c r="AM542" s="5">
        <f>COUNTIFS($B:$B,$B542,$AG:$AG,AM$1)</f>
        <v>0</v>
      </c>
      <c r="AN542" s="5">
        <f>COUNTIFS($B:$B,$B542,$AG:$AG,AN$1)</f>
        <v>0</v>
      </c>
      <c r="AO542" s="5">
        <f>COUNTIFS($B:$B,$B542,$AG:$AG,AO$1)</f>
        <v>0</v>
      </c>
      <c r="AP542" s="5">
        <f>COUNTIFS($B:$B,$B542,$AG:$AG,AP$1)</f>
        <v>0</v>
      </c>
      <c r="AQ542" s="5">
        <f>COUNTIFS($B:$B,$B542,$AG:$AG,AQ$1)</f>
        <v>0</v>
      </c>
      <c r="AR542" s="5">
        <f>COUNTIFS($B:$B,$B542,$AG:$AG,AR$1)</f>
        <v>0</v>
      </c>
      <c r="AS542" s="5">
        <f>COUNTIFS($B:$B,$B542,$AG:$AG,AS$1)</f>
        <v>0</v>
      </c>
      <c r="AT542" s="5">
        <f>COUNTIFS($B:$B,$B542,$AG:$AG,AT$1)</f>
        <v>1</v>
      </c>
      <c r="AU542" s="5">
        <f>COUNTIFS($B:$B,$B542,$AG:$AG,AU$1)</f>
        <v>0</v>
      </c>
    </row>
    <row r="543" spans="1:47" ht="15" customHeight="1" x14ac:dyDescent="0.35">
      <c r="A543" s="6">
        <f>IF(B542=B543,A542,A542+1)</f>
        <v>179</v>
      </c>
      <c r="B543" s="6" t="s">
        <v>5385</v>
      </c>
      <c r="C543" s="6" t="s">
        <v>3870</v>
      </c>
      <c r="D543" s="6" t="s">
        <v>3044</v>
      </c>
      <c r="E543" s="6" t="s">
        <v>3043</v>
      </c>
      <c r="F543" s="4" t="s">
        <v>7</v>
      </c>
      <c r="G543" s="4" t="s">
        <v>8</v>
      </c>
      <c r="H543" s="4" t="s">
        <v>7</v>
      </c>
      <c r="I543" s="4">
        <v>2</v>
      </c>
      <c r="J543" s="4" t="s">
        <v>106</v>
      </c>
      <c r="K543" s="4" t="s">
        <v>3057</v>
      </c>
      <c r="L543" s="4" t="s">
        <v>55</v>
      </c>
      <c r="M543" s="4" t="s">
        <v>5384</v>
      </c>
      <c r="N543" s="4" t="s">
        <v>1742</v>
      </c>
      <c r="P543" s="4" t="s">
        <v>669</v>
      </c>
      <c r="Q543" s="4" t="s">
        <v>1475</v>
      </c>
      <c r="R543" s="4" t="s">
        <v>2434</v>
      </c>
      <c r="S543" s="5" t="str">
        <f>IF(P543="심사불필요","-",VLOOKUP(K543,'[1]자격증 backdata'!A:G,7,0))</f>
        <v>-</v>
      </c>
      <c r="T543" s="5" t="str">
        <f>IF(S543="-","-",IF(COUNTIFS(B:B,B543,S:S,"필수")&gt;0,"자격요건충족","확인필요"))</f>
        <v>-</v>
      </c>
      <c r="U543" s="5"/>
      <c r="W543" s="5">
        <f>IF(Q543="4급","심사불필요",VLOOKUP(K543,'[1]자격증 backdata'!A:B,2,0))</f>
        <v>4</v>
      </c>
      <c r="X543" s="4">
        <f>IF(R543="A", MIN(20, SUMIFS(W:W, B:B, B543, R:R, "A")),IF(R543="B", MIN(30, SUMIFS(W:W, B:B, B543, R:R, "B")),"비해당분야"))</f>
        <v>4</v>
      </c>
      <c r="Y543" s="4" t="str">
        <f>IF(R543="C",MIN(30,IF(COUNTIFS(B:B,B543,W:W,"가1")=1,25,IF(COUNTIFS(B:B,B543,W:W,"가1")&gt;=2,30,0))+IF(COUNTIFS(B:B,B543,W:W,"나1")&gt;=4,30,IF(COUNTIFS(B:B,B543,W:W,"나1")=3,26,IF(COUNTIFS(B:B,B543,W:W,"나1")=2,22,IF(COUNTIFS(B:B,B543,W:W,"나1")=1,18,0)))))+MIN(30,IF(COUNTIFS(B:B,B543,W:W,"가2")=1,25,IF(COUNTIFS(B:B,B543,W:W,"가2")&gt;=2,30,0))+IF(COUNTIFS(B:B,B543,W:W,"나2")=3,30,IF(COUNTIFS(B:B,B543,W:W,"나2")=2,25,IF(COUNTIFS(B:B,B543,W:W,"나2")=1,20,0)))),"비해당분야")</f>
        <v>비해당분야</v>
      </c>
      <c r="Z543" s="4" t="str">
        <f>IF(R543="C",VLOOKUP(K543,'[1]자격증 backdata'!A:F,6,0),"비해당분야")</f>
        <v>비해당분야</v>
      </c>
      <c r="AA543" s="4" t="str">
        <f>IF(R543="C",SUMIF(B:B,B543,Z:Z),"비해당분야")</f>
        <v>비해당분야</v>
      </c>
      <c r="AB543" s="4" t="str">
        <f>IF(R543="C",SUM(Y543,AA543),"비해당분야")</f>
        <v>비해당분야</v>
      </c>
      <c r="AC543" s="4">
        <f>IF(R543="C",AB543,X543)</f>
        <v>4</v>
      </c>
      <c r="AD543" s="4">
        <f>VLOOKUP(K543,'[1]자격증 backdata'!A:D,4,0)</f>
        <v>0</v>
      </c>
      <c r="AE543" s="4">
        <f>IF(_xlfn.MAXIFS(AD:AD,B:B,B543)&gt;10,10,_xlfn.MAXIFS(AD:AD,B:B,B543))</f>
        <v>5</v>
      </c>
      <c r="AG543" s="5" t="str">
        <f>VLOOKUP(K543,'[1]자격증 backdata'!A:C,3,0)</f>
        <v>M</v>
      </c>
      <c r="AH543" s="5">
        <f>COUNTIFS($B:$B,$B543,$AG:$AG,AH$1)</f>
        <v>0</v>
      </c>
      <c r="AI543" s="5">
        <f>COUNTIFS($B:$B,$B543,$AG:$AG,AI$1)</f>
        <v>0</v>
      </c>
      <c r="AJ543" s="5">
        <f>COUNTIFS($B:$B,$B543,$AG:$AG,AJ$1)</f>
        <v>0</v>
      </c>
      <c r="AK543" s="5">
        <f>COUNTIFS($B:$B,$B543,$AG:$AG,AK$1)</f>
        <v>0</v>
      </c>
      <c r="AL543" s="5">
        <f>COUNTIFS($B:$B,$B543,$AG:$AG,AL$1)</f>
        <v>0</v>
      </c>
      <c r="AM543" s="5">
        <f>COUNTIFS($B:$B,$B543,$AG:$AG,AM$1)</f>
        <v>0</v>
      </c>
      <c r="AN543" s="5">
        <f>COUNTIFS($B:$B,$B543,$AG:$AG,AN$1)</f>
        <v>0</v>
      </c>
      <c r="AO543" s="5">
        <f>COUNTIFS($B:$B,$B543,$AG:$AG,AO$1)</f>
        <v>0</v>
      </c>
      <c r="AP543" s="5">
        <f>COUNTIFS($B:$B,$B543,$AG:$AG,AP$1)</f>
        <v>0</v>
      </c>
      <c r="AQ543" s="5">
        <f>COUNTIFS($B:$B,$B543,$AG:$AG,AQ$1)</f>
        <v>0</v>
      </c>
      <c r="AR543" s="5">
        <f>COUNTIFS($B:$B,$B543,$AG:$AG,AR$1)</f>
        <v>0</v>
      </c>
      <c r="AS543" s="5">
        <f>COUNTIFS($B:$B,$B543,$AG:$AG,AS$1)</f>
        <v>0</v>
      </c>
      <c r="AT543" s="5">
        <f>COUNTIFS($B:$B,$B543,$AG:$AG,AT$1)</f>
        <v>1</v>
      </c>
      <c r="AU543" s="5">
        <f>COUNTIFS($B:$B,$B543,$AG:$AG,AU$1)</f>
        <v>0</v>
      </c>
    </row>
    <row r="544" spans="1:47" ht="15" customHeight="1" x14ac:dyDescent="0.35">
      <c r="A544" s="3">
        <f>IF(B543=B544,A543,A543+1)</f>
        <v>180</v>
      </c>
      <c r="B544" s="3" t="s">
        <v>5381</v>
      </c>
      <c r="C544" s="3" t="s">
        <v>5380</v>
      </c>
      <c r="D544" s="3" t="s">
        <v>3044</v>
      </c>
      <c r="E544" s="3" t="s">
        <v>3043</v>
      </c>
      <c r="F544" s="4" t="s">
        <v>7</v>
      </c>
      <c r="G544" s="4" t="s">
        <v>8</v>
      </c>
      <c r="H544" s="4" t="s">
        <v>7</v>
      </c>
      <c r="I544" s="3">
        <v>1</v>
      </c>
      <c r="J544" s="3" t="s">
        <v>106</v>
      </c>
      <c r="K544" s="3" t="s">
        <v>3057</v>
      </c>
      <c r="L544" s="3" t="s">
        <v>55</v>
      </c>
      <c r="M544" s="3" t="s">
        <v>5383</v>
      </c>
      <c r="N544" s="3" t="s">
        <v>313</v>
      </c>
      <c r="P544" s="3" t="s">
        <v>669</v>
      </c>
      <c r="Q544" s="3" t="s">
        <v>1475</v>
      </c>
      <c r="R544" s="3" t="s">
        <v>2434</v>
      </c>
      <c r="S544" s="2" t="str">
        <f>IF(P544="심사불필요","-",VLOOKUP(K544,'[1]자격증 backdata'!A:G,7,0))</f>
        <v>-</v>
      </c>
      <c r="T544" s="2" t="str">
        <f>IF(S544="-","-",IF(COUNTIFS(B:B,B544,S:S,"필수")&gt;0,"자격요건충족","확인필요"))</f>
        <v>-</v>
      </c>
      <c r="U544" s="2"/>
      <c r="W544" s="2">
        <f>IF(Q544="4급","심사불필요",VLOOKUP(K544,'[1]자격증 backdata'!A:B,2,0))</f>
        <v>4</v>
      </c>
      <c r="X544" s="3">
        <f>IF(R544="A", MIN(20, SUMIFS(W:W, B:B, B544, R:R, "A")),IF(R544="B", MIN(30, SUMIFS(W:W, B:B, B544, R:R, "B")),"비해당분야"))</f>
        <v>6</v>
      </c>
      <c r="Y544" s="3" t="str">
        <f>IF(R544="C",MIN(30,IF(COUNTIFS(B:B,B544,W:W,"가1")=1,25,IF(COUNTIFS(B:B,B544,W:W,"가1")&gt;=2,30,0))+IF(COUNTIFS(B:B,B544,W:W,"나1")&gt;=4,30,IF(COUNTIFS(B:B,B544,W:W,"나1")=3,26,IF(COUNTIFS(B:B,B544,W:W,"나1")=2,22,IF(COUNTIFS(B:B,B544,W:W,"나1")=1,18,0)))))+MIN(30,IF(COUNTIFS(B:B,B544,W:W,"가2")=1,25,IF(COUNTIFS(B:B,B544,W:W,"가2")&gt;=2,30,0))+IF(COUNTIFS(B:B,B544,W:W,"나2")=3,30,IF(COUNTIFS(B:B,B544,W:W,"나2")=2,25,IF(COUNTIFS(B:B,B544,W:W,"나2")=1,20,0)))),"비해당분야")</f>
        <v>비해당분야</v>
      </c>
      <c r="Z544" s="3" t="str">
        <f>IF(R544="C",VLOOKUP(K544,'[1]자격증 backdata'!A:F,6,0),"비해당분야")</f>
        <v>비해당분야</v>
      </c>
      <c r="AA544" s="3" t="str">
        <f>IF(R544="C",SUMIF(B:B,B544,Z:Z),"비해당분야")</f>
        <v>비해당분야</v>
      </c>
      <c r="AB544" s="3" t="str">
        <f>IF(R544="C",SUM(Y544,AA544),"비해당분야")</f>
        <v>비해당분야</v>
      </c>
      <c r="AC544" s="3">
        <f>IF(R544="C",AB544,X544)</f>
        <v>6</v>
      </c>
      <c r="AD544" s="3">
        <f>VLOOKUP(K544,'[1]자격증 backdata'!A:D,4,0)</f>
        <v>0</v>
      </c>
      <c r="AE544" s="3">
        <f>IF(_xlfn.MAXIFS(AD:AD,B:B,B544)&gt;10,10,_xlfn.MAXIFS(AD:AD,B:B,B544))</f>
        <v>5</v>
      </c>
      <c r="AG544" s="2" t="str">
        <f>VLOOKUP(K544,'[1]자격증 backdata'!A:C,3,0)</f>
        <v>M</v>
      </c>
      <c r="AH544" s="2">
        <f>COUNTIFS($B:$B,$B544,$AG:$AG,AH$1)</f>
        <v>0</v>
      </c>
      <c r="AI544" s="2">
        <f>COUNTIFS($B:$B,$B544,$AG:$AG,AI$1)</f>
        <v>0</v>
      </c>
      <c r="AJ544" s="2">
        <f>COUNTIFS($B:$B,$B544,$AG:$AG,AJ$1)</f>
        <v>0</v>
      </c>
      <c r="AK544" s="2">
        <f>COUNTIFS($B:$B,$B544,$AG:$AG,AK$1)</f>
        <v>0</v>
      </c>
      <c r="AL544" s="2">
        <f>COUNTIFS($B:$B,$B544,$AG:$AG,AL$1)</f>
        <v>0</v>
      </c>
      <c r="AM544" s="2">
        <f>COUNTIFS($B:$B,$B544,$AG:$AG,AM$1)</f>
        <v>0</v>
      </c>
      <c r="AN544" s="2">
        <f>COUNTIFS($B:$B,$B544,$AG:$AG,AN$1)</f>
        <v>0</v>
      </c>
      <c r="AO544" s="2">
        <f>COUNTIFS($B:$B,$B544,$AG:$AG,AO$1)</f>
        <v>0</v>
      </c>
      <c r="AP544" s="2">
        <f>COUNTIFS($B:$B,$B544,$AG:$AG,AP$1)</f>
        <v>0</v>
      </c>
      <c r="AQ544" s="2">
        <f>COUNTIFS($B:$B,$B544,$AG:$AG,AQ$1)</f>
        <v>1</v>
      </c>
      <c r="AR544" s="2">
        <f>COUNTIFS($B:$B,$B544,$AG:$AG,AR$1)</f>
        <v>0</v>
      </c>
      <c r="AS544" s="2">
        <f>COUNTIFS($B:$B,$B544,$AG:$AG,AS$1)</f>
        <v>0</v>
      </c>
      <c r="AT544" s="2">
        <f>COUNTIFS($B:$B,$B544,$AG:$AG,AT$1)</f>
        <v>1</v>
      </c>
      <c r="AU544" s="2">
        <f>COUNTIFS($B:$B,$B544,$AG:$AG,AU$1)</f>
        <v>0</v>
      </c>
    </row>
    <row r="545" spans="1:47" ht="15" customHeight="1" x14ac:dyDescent="0.35">
      <c r="A545" s="7">
        <f>IF(B544=B545,A544,A544+1)</f>
        <v>180</v>
      </c>
      <c r="B545" s="7" t="s">
        <v>5381</v>
      </c>
      <c r="C545" s="7" t="s">
        <v>5380</v>
      </c>
      <c r="D545" s="7" t="s">
        <v>3044</v>
      </c>
      <c r="E545" s="7" t="s">
        <v>3043</v>
      </c>
      <c r="F545" s="4" t="s">
        <v>7</v>
      </c>
      <c r="G545" s="4" t="s">
        <v>8</v>
      </c>
      <c r="H545" s="4" t="s">
        <v>7</v>
      </c>
      <c r="I545" s="3">
        <v>2</v>
      </c>
      <c r="J545" s="3" t="s">
        <v>69</v>
      </c>
      <c r="K545" s="3" t="s">
        <v>3065</v>
      </c>
      <c r="L545" s="3" t="s">
        <v>36</v>
      </c>
      <c r="M545" s="3" t="s">
        <v>5382</v>
      </c>
      <c r="N545" s="3" t="s">
        <v>340</v>
      </c>
      <c r="P545" s="3" t="s">
        <v>669</v>
      </c>
      <c r="Q545" s="3" t="s">
        <v>1475</v>
      </c>
      <c r="R545" s="3" t="s">
        <v>2434</v>
      </c>
      <c r="S545" s="2" t="str">
        <f>IF(P545="심사불필요","-",VLOOKUP(K545,'[1]자격증 backdata'!A:G,7,0))</f>
        <v>-</v>
      </c>
      <c r="T545" s="2" t="str">
        <f>IF(S545="-","-",IF(COUNTIFS(B:B,B545,S:S,"필수")&gt;0,"자격요건충족","확인필요"))</f>
        <v>-</v>
      </c>
      <c r="U545" s="2"/>
      <c r="W545" s="2">
        <f>IF(Q545="4급","심사불필요",VLOOKUP(K545,'[1]자격증 backdata'!A:B,2,0))</f>
        <v>0</v>
      </c>
      <c r="X545" s="3">
        <f>IF(R545="A", MIN(20, SUMIFS(W:W, B:B, B545, R:R, "A")),IF(R545="B", MIN(30, SUMIFS(W:W, B:B, B545, R:R, "B")),"비해당분야"))</f>
        <v>6</v>
      </c>
      <c r="Y545" s="3" t="str">
        <f>IF(R545="C",MIN(30,IF(COUNTIFS(B:B,B545,W:W,"가1")=1,25,IF(COUNTIFS(B:B,B545,W:W,"가1")&gt;=2,30,0))+IF(COUNTIFS(B:B,B545,W:W,"나1")&gt;=4,30,IF(COUNTIFS(B:B,B545,W:W,"나1")=3,26,IF(COUNTIFS(B:B,B545,W:W,"나1")=2,22,IF(COUNTIFS(B:B,B545,W:W,"나1")=1,18,0)))))+MIN(30,IF(COUNTIFS(B:B,B545,W:W,"가2")=1,25,IF(COUNTIFS(B:B,B545,W:W,"가2")&gt;=2,30,0))+IF(COUNTIFS(B:B,B545,W:W,"나2")=3,30,IF(COUNTIFS(B:B,B545,W:W,"나2")=2,25,IF(COUNTIFS(B:B,B545,W:W,"나2")=1,20,0)))),"비해당분야")</f>
        <v>비해당분야</v>
      </c>
      <c r="Z545" s="3" t="str">
        <f>IF(R545="C",VLOOKUP(K545,'[1]자격증 backdata'!A:F,6,0),"비해당분야")</f>
        <v>비해당분야</v>
      </c>
      <c r="AA545" s="3" t="str">
        <f>IF(R545="C",SUMIF(B:B,B545,Z:Z),"비해당분야")</f>
        <v>비해당분야</v>
      </c>
      <c r="AB545" s="3" t="str">
        <f>IF(R545="C",SUM(Y545,AA545),"비해당분야")</f>
        <v>비해당분야</v>
      </c>
      <c r="AC545" s="3">
        <f>IF(R545="C",AB545,X545)</f>
        <v>6</v>
      </c>
      <c r="AD545" s="3">
        <f>VLOOKUP(K545,'[1]자격증 backdata'!A:D,4,0)</f>
        <v>5</v>
      </c>
      <c r="AE545" s="3">
        <f>IF(_xlfn.MAXIFS(AD:AD,B:B,B545)&gt;10,10,_xlfn.MAXIFS(AD:AD,B:B,B545))</f>
        <v>5</v>
      </c>
      <c r="AG545" s="2">
        <f>VLOOKUP(K545,'[1]자격증 backdata'!A:C,3,0)</f>
        <v>0</v>
      </c>
      <c r="AH545" s="2">
        <f>COUNTIFS($B:$B,$B545,$AG:$AG,AH$1)</f>
        <v>0</v>
      </c>
      <c r="AI545" s="2">
        <f>COUNTIFS($B:$B,$B545,$AG:$AG,AI$1)</f>
        <v>0</v>
      </c>
      <c r="AJ545" s="2">
        <f>COUNTIFS($B:$B,$B545,$AG:$AG,AJ$1)</f>
        <v>0</v>
      </c>
      <c r="AK545" s="2">
        <f>COUNTIFS($B:$B,$B545,$AG:$AG,AK$1)</f>
        <v>0</v>
      </c>
      <c r="AL545" s="2">
        <f>COUNTIFS($B:$B,$B545,$AG:$AG,AL$1)</f>
        <v>0</v>
      </c>
      <c r="AM545" s="2">
        <f>COUNTIFS($B:$B,$B545,$AG:$AG,AM$1)</f>
        <v>0</v>
      </c>
      <c r="AN545" s="2">
        <f>COUNTIFS($B:$B,$B545,$AG:$AG,AN$1)</f>
        <v>0</v>
      </c>
      <c r="AO545" s="2">
        <f>COUNTIFS($B:$B,$B545,$AG:$AG,AO$1)</f>
        <v>0</v>
      </c>
      <c r="AP545" s="2">
        <f>COUNTIFS($B:$B,$B545,$AG:$AG,AP$1)</f>
        <v>0</v>
      </c>
      <c r="AQ545" s="2">
        <f>COUNTIFS($B:$B,$B545,$AG:$AG,AQ$1)</f>
        <v>1</v>
      </c>
      <c r="AR545" s="2">
        <f>COUNTIFS($B:$B,$B545,$AG:$AG,AR$1)</f>
        <v>0</v>
      </c>
      <c r="AS545" s="2">
        <f>COUNTIFS($B:$B,$B545,$AG:$AG,AS$1)</f>
        <v>0</v>
      </c>
      <c r="AT545" s="2">
        <f>COUNTIFS($B:$B,$B545,$AG:$AG,AT$1)</f>
        <v>1</v>
      </c>
      <c r="AU545" s="2">
        <f>COUNTIFS($B:$B,$B545,$AG:$AG,AU$1)</f>
        <v>0</v>
      </c>
    </row>
    <row r="546" spans="1:47" ht="15" customHeight="1" x14ac:dyDescent="0.35">
      <c r="A546" s="7">
        <f>IF(B545=B546,A545,A545+1)</f>
        <v>180</v>
      </c>
      <c r="B546" s="7" t="s">
        <v>5381</v>
      </c>
      <c r="C546" s="7" t="s">
        <v>5380</v>
      </c>
      <c r="D546" s="7" t="s">
        <v>3044</v>
      </c>
      <c r="E546" s="7" t="s">
        <v>3043</v>
      </c>
      <c r="F546" s="4" t="s">
        <v>7</v>
      </c>
      <c r="G546" s="4" t="s">
        <v>8</v>
      </c>
      <c r="H546" s="4" t="s">
        <v>7</v>
      </c>
      <c r="I546" s="3">
        <v>3</v>
      </c>
      <c r="J546" s="3" t="s">
        <v>364</v>
      </c>
      <c r="K546" s="3" t="s">
        <v>3075</v>
      </c>
      <c r="L546" s="3" t="s">
        <v>254</v>
      </c>
      <c r="M546" s="3" t="s">
        <v>5379</v>
      </c>
      <c r="N546" s="3" t="s">
        <v>5139</v>
      </c>
      <c r="P546" s="3" t="s">
        <v>669</v>
      </c>
      <c r="Q546" s="3" t="s">
        <v>1475</v>
      </c>
      <c r="R546" s="3" t="s">
        <v>2434</v>
      </c>
      <c r="S546" s="2" t="str">
        <f>IF(P546="심사불필요","-",VLOOKUP(K546,'[1]자격증 backdata'!A:G,7,0))</f>
        <v>-</v>
      </c>
      <c r="T546" s="2" t="str">
        <f>IF(S546="-","-",IF(COUNTIFS(B:B,B546,S:S,"필수")&gt;0,"자격요건충족","확인필요"))</f>
        <v>-</v>
      </c>
      <c r="U546" s="2"/>
      <c r="W546" s="2">
        <f>IF(Q546="4급","심사불필요",VLOOKUP(K546,'[1]자격증 backdata'!A:B,2,0))</f>
        <v>2</v>
      </c>
      <c r="X546" s="3">
        <f>IF(R546="A", MIN(20, SUMIFS(W:W, B:B, B546, R:R, "A")),IF(R546="B", MIN(30, SUMIFS(W:W, B:B, B546, R:R, "B")),"비해당분야"))</f>
        <v>6</v>
      </c>
      <c r="Y546" s="3" t="str">
        <f>IF(R546="C",MIN(30,IF(COUNTIFS(B:B,B546,W:W,"가1")=1,25,IF(COUNTIFS(B:B,B546,W:W,"가1")&gt;=2,30,0))+IF(COUNTIFS(B:B,B546,W:W,"나1")&gt;=4,30,IF(COUNTIFS(B:B,B546,W:W,"나1")=3,26,IF(COUNTIFS(B:B,B546,W:W,"나1")=2,22,IF(COUNTIFS(B:B,B546,W:W,"나1")=1,18,0)))))+MIN(30,IF(COUNTIFS(B:B,B546,W:W,"가2")=1,25,IF(COUNTIFS(B:B,B546,W:W,"가2")&gt;=2,30,0))+IF(COUNTIFS(B:B,B546,W:W,"나2")=3,30,IF(COUNTIFS(B:B,B546,W:W,"나2")=2,25,IF(COUNTIFS(B:B,B546,W:W,"나2")=1,20,0)))),"비해당분야")</f>
        <v>비해당분야</v>
      </c>
      <c r="Z546" s="3" t="str">
        <f>IF(R546="C",VLOOKUP(K546,'[1]자격증 backdata'!A:F,6,0),"비해당분야")</f>
        <v>비해당분야</v>
      </c>
      <c r="AA546" s="3" t="str">
        <f>IF(R546="C",SUMIF(B:B,B546,Z:Z),"비해당분야")</f>
        <v>비해당분야</v>
      </c>
      <c r="AB546" s="3" t="str">
        <f>IF(R546="C",SUM(Y546,AA546),"비해당분야")</f>
        <v>비해당분야</v>
      </c>
      <c r="AC546" s="3">
        <f>IF(R546="C",AB546,X546)</f>
        <v>6</v>
      </c>
      <c r="AD546" s="3">
        <f>VLOOKUP(K546,'[1]자격증 backdata'!A:D,4,0)</f>
        <v>0</v>
      </c>
      <c r="AE546" s="3">
        <f>IF(_xlfn.MAXIFS(AD:AD,B:B,B546)&gt;10,10,_xlfn.MAXIFS(AD:AD,B:B,B546))</f>
        <v>5</v>
      </c>
      <c r="AG546" s="2" t="str">
        <f>VLOOKUP(K546,'[1]자격증 backdata'!A:C,3,0)</f>
        <v>J</v>
      </c>
      <c r="AH546" s="2">
        <f>COUNTIFS($B:$B,$B546,$AG:$AG,AH$1)</f>
        <v>0</v>
      </c>
      <c r="AI546" s="2">
        <f>COUNTIFS($B:$B,$B546,$AG:$AG,AI$1)</f>
        <v>0</v>
      </c>
      <c r="AJ546" s="2">
        <f>COUNTIFS($B:$B,$B546,$AG:$AG,AJ$1)</f>
        <v>0</v>
      </c>
      <c r="AK546" s="2">
        <f>COUNTIFS($B:$B,$B546,$AG:$AG,AK$1)</f>
        <v>0</v>
      </c>
      <c r="AL546" s="2">
        <f>COUNTIFS($B:$B,$B546,$AG:$AG,AL$1)</f>
        <v>0</v>
      </c>
      <c r="AM546" s="2">
        <f>COUNTIFS($B:$B,$B546,$AG:$AG,AM$1)</f>
        <v>0</v>
      </c>
      <c r="AN546" s="2">
        <f>COUNTIFS($B:$B,$B546,$AG:$AG,AN$1)</f>
        <v>0</v>
      </c>
      <c r="AO546" s="2">
        <f>COUNTIFS($B:$B,$B546,$AG:$AG,AO$1)</f>
        <v>0</v>
      </c>
      <c r="AP546" s="2">
        <f>COUNTIFS($B:$B,$B546,$AG:$AG,AP$1)</f>
        <v>0</v>
      </c>
      <c r="AQ546" s="2">
        <f>COUNTIFS($B:$B,$B546,$AG:$AG,AQ$1)</f>
        <v>1</v>
      </c>
      <c r="AR546" s="2">
        <f>COUNTIFS($B:$B,$B546,$AG:$AG,AR$1)</f>
        <v>0</v>
      </c>
      <c r="AS546" s="2">
        <f>COUNTIFS($B:$B,$B546,$AG:$AG,AS$1)</f>
        <v>0</v>
      </c>
      <c r="AT546" s="2">
        <f>COUNTIFS($B:$B,$B546,$AG:$AG,AT$1)</f>
        <v>1</v>
      </c>
      <c r="AU546" s="2">
        <f>COUNTIFS($B:$B,$B546,$AG:$AG,AU$1)</f>
        <v>0</v>
      </c>
    </row>
    <row r="547" spans="1:47" ht="15" customHeight="1" x14ac:dyDescent="0.35">
      <c r="A547" s="4">
        <f>IF(B546=B547,A546,A546+1)</f>
        <v>181</v>
      </c>
      <c r="B547" s="4" t="s">
        <v>5377</v>
      </c>
      <c r="C547" s="4" t="s">
        <v>5376</v>
      </c>
      <c r="D547" s="4" t="s">
        <v>3044</v>
      </c>
      <c r="E547" s="4" t="s">
        <v>3043</v>
      </c>
      <c r="F547" s="4" t="s">
        <v>7</v>
      </c>
      <c r="G547" s="4" t="s">
        <v>8</v>
      </c>
      <c r="H547" s="4" t="s">
        <v>7</v>
      </c>
      <c r="I547" s="4">
        <v>1</v>
      </c>
      <c r="J547" s="4" t="s">
        <v>69</v>
      </c>
      <c r="K547" s="4" t="s">
        <v>3065</v>
      </c>
      <c r="L547" s="4" t="s">
        <v>36</v>
      </c>
      <c r="M547" s="4" t="s">
        <v>5378</v>
      </c>
      <c r="N547" s="4" t="s">
        <v>1138</v>
      </c>
      <c r="P547" s="4" t="s">
        <v>669</v>
      </c>
      <c r="Q547" s="4" t="s">
        <v>1475</v>
      </c>
      <c r="R547" s="4" t="s">
        <v>2434</v>
      </c>
      <c r="S547" s="5" t="str">
        <f>IF(P547="심사불필요","-",VLOOKUP(K547,'[1]자격증 backdata'!A:G,7,0))</f>
        <v>-</v>
      </c>
      <c r="T547" s="5" t="str">
        <f>IF(S547="-","-",IF(COUNTIFS(B:B,B547,S:S,"필수")&gt;0,"자격요건충족","확인필요"))</f>
        <v>-</v>
      </c>
      <c r="U547" s="5"/>
      <c r="W547" s="5">
        <f>IF(Q547="4급","심사불필요",VLOOKUP(K547,'[1]자격증 backdata'!A:B,2,0))</f>
        <v>0</v>
      </c>
      <c r="X547" s="4">
        <f>IF(R547="A", MIN(20, SUMIFS(W:W, B:B, B547, R:R, "A")),IF(R547="B", MIN(30, SUMIFS(W:W, B:B, B547, R:R, "B")),"비해당분야"))</f>
        <v>2</v>
      </c>
      <c r="Y547" s="4" t="str">
        <f>IF(R547="C",MIN(30,IF(COUNTIFS(B:B,B547,W:W,"가1")=1,25,IF(COUNTIFS(B:B,B547,W:W,"가1")&gt;=2,30,0))+IF(COUNTIFS(B:B,B547,W:W,"나1")&gt;=4,30,IF(COUNTIFS(B:B,B547,W:W,"나1")=3,26,IF(COUNTIFS(B:B,B547,W:W,"나1")=2,22,IF(COUNTIFS(B:B,B547,W:W,"나1")=1,18,0)))))+MIN(30,IF(COUNTIFS(B:B,B547,W:W,"가2")=1,25,IF(COUNTIFS(B:B,B547,W:W,"가2")&gt;=2,30,0))+IF(COUNTIFS(B:B,B547,W:W,"나2")=3,30,IF(COUNTIFS(B:B,B547,W:W,"나2")=2,25,IF(COUNTIFS(B:B,B547,W:W,"나2")=1,20,0)))),"비해당분야")</f>
        <v>비해당분야</v>
      </c>
      <c r="Z547" s="4" t="str">
        <f>IF(R547="C",VLOOKUP(K547,'[1]자격증 backdata'!A:F,6,0),"비해당분야")</f>
        <v>비해당분야</v>
      </c>
      <c r="AA547" s="4" t="str">
        <f>IF(R547="C",SUMIF(B:B,B547,Z:Z),"비해당분야")</f>
        <v>비해당분야</v>
      </c>
      <c r="AB547" s="4" t="str">
        <f>IF(R547="C",SUM(Y547,AA547),"비해당분야")</f>
        <v>비해당분야</v>
      </c>
      <c r="AC547" s="4">
        <f>IF(R547="C",AB547,X547)</f>
        <v>2</v>
      </c>
      <c r="AD547" s="4">
        <f>VLOOKUP(K547,'[1]자격증 backdata'!A:D,4,0)</f>
        <v>5</v>
      </c>
      <c r="AE547" s="4">
        <f>IF(_xlfn.MAXIFS(AD:AD,B:B,B547)&gt;10,10,_xlfn.MAXIFS(AD:AD,B:B,B547))</f>
        <v>5</v>
      </c>
      <c r="AG547" s="5">
        <f>VLOOKUP(K547,'[1]자격증 backdata'!A:C,3,0)</f>
        <v>0</v>
      </c>
      <c r="AH547" s="5">
        <f>COUNTIFS($B:$B,$B547,$AG:$AG,AH$1)</f>
        <v>0</v>
      </c>
      <c r="AI547" s="5">
        <f>COUNTIFS($B:$B,$B547,$AG:$AG,AI$1)</f>
        <v>0</v>
      </c>
      <c r="AJ547" s="5">
        <f>COUNTIFS($B:$B,$B547,$AG:$AG,AJ$1)</f>
        <v>0</v>
      </c>
      <c r="AK547" s="5">
        <f>COUNTIFS($B:$B,$B547,$AG:$AG,AK$1)</f>
        <v>0</v>
      </c>
      <c r="AL547" s="5">
        <f>COUNTIFS($B:$B,$B547,$AG:$AG,AL$1)</f>
        <v>1</v>
      </c>
      <c r="AM547" s="5">
        <f>COUNTIFS($B:$B,$B547,$AG:$AG,AM$1)</f>
        <v>0</v>
      </c>
      <c r="AN547" s="5">
        <f>COUNTIFS($B:$B,$B547,$AG:$AG,AN$1)</f>
        <v>0</v>
      </c>
      <c r="AO547" s="5">
        <f>COUNTIFS($B:$B,$B547,$AG:$AG,AO$1)</f>
        <v>0</v>
      </c>
      <c r="AP547" s="5">
        <f>COUNTIFS($B:$B,$B547,$AG:$AG,AP$1)</f>
        <v>0</v>
      </c>
      <c r="AQ547" s="5">
        <f>COUNTIFS($B:$B,$B547,$AG:$AG,AQ$1)</f>
        <v>0</v>
      </c>
      <c r="AR547" s="5">
        <f>COUNTIFS($B:$B,$B547,$AG:$AG,AR$1)</f>
        <v>0</v>
      </c>
      <c r="AS547" s="5">
        <f>COUNTIFS($B:$B,$B547,$AG:$AG,AS$1)</f>
        <v>0</v>
      </c>
      <c r="AT547" s="5">
        <f>COUNTIFS($B:$B,$B547,$AG:$AG,AT$1)</f>
        <v>0</v>
      </c>
      <c r="AU547" s="5">
        <f>COUNTIFS($B:$B,$B547,$AG:$AG,AU$1)</f>
        <v>0</v>
      </c>
    </row>
    <row r="548" spans="1:47" ht="15" customHeight="1" x14ac:dyDescent="0.35">
      <c r="A548" s="6">
        <f>IF(B547=B548,A547,A547+1)</f>
        <v>181</v>
      </c>
      <c r="B548" s="6" t="s">
        <v>5377</v>
      </c>
      <c r="C548" s="6" t="s">
        <v>5376</v>
      </c>
      <c r="D548" s="6" t="s">
        <v>3044</v>
      </c>
      <c r="E548" s="6" t="s">
        <v>3043</v>
      </c>
      <c r="F548" s="4" t="s">
        <v>7</v>
      </c>
      <c r="G548" s="4" t="s">
        <v>8</v>
      </c>
      <c r="H548" s="4" t="s">
        <v>7</v>
      </c>
      <c r="I548" s="4">
        <v>2</v>
      </c>
      <c r="J548" s="4" t="s">
        <v>2813</v>
      </c>
      <c r="K548" s="4" t="s">
        <v>3159</v>
      </c>
      <c r="L548" s="4" t="s">
        <v>3191</v>
      </c>
      <c r="M548" s="4" t="s">
        <v>5375</v>
      </c>
      <c r="N548" s="4" t="s">
        <v>1194</v>
      </c>
      <c r="P548" s="4" t="s">
        <v>669</v>
      </c>
      <c r="Q548" s="4" t="s">
        <v>1475</v>
      </c>
      <c r="R548" s="4" t="s">
        <v>2434</v>
      </c>
      <c r="S548" s="5" t="str">
        <f>IF(P548="심사불필요","-",VLOOKUP(K548,'[1]자격증 backdata'!A:G,7,0))</f>
        <v>-</v>
      </c>
      <c r="T548" s="5" t="str">
        <f>IF(S548="-","-",IF(COUNTIFS(B:B,B548,S:S,"필수")&gt;0,"자격요건충족","확인필요"))</f>
        <v>-</v>
      </c>
      <c r="U548" s="5"/>
      <c r="W548" s="5">
        <f>IF(Q548="4급","심사불필요",VLOOKUP(K548,'[1]자격증 backdata'!A:B,2,0))</f>
        <v>2</v>
      </c>
      <c r="X548" s="4">
        <f>IF(R548="A", MIN(20, SUMIFS(W:W, B:B, B548, R:R, "A")),IF(R548="B", MIN(30, SUMIFS(W:W, B:B, B548, R:R, "B")),"비해당분야"))</f>
        <v>2</v>
      </c>
      <c r="Y548" s="4" t="str">
        <f>IF(R548="C",MIN(30,IF(COUNTIFS(B:B,B548,W:W,"가1")=1,25,IF(COUNTIFS(B:B,B548,W:W,"가1")&gt;=2,30,0))+IF(COUNTIFS(B:B,B548,W:W,"나1")&gt;=4,30,IF(COUNTIFS(B:B,B548,W:W,"나1")=3,26,IF(COUNTIFS(B:B,B548,W:W,"나1")=2,22,IF(COUNTIFS(B:B,B548,W:W,"나1")=1,18,0)))))+MIN(30,IF(COUNTIFS(B:B,B548,W:W,"가2")=1,25,IF(COUNTIFS(B:B,B548,W:W,"가2")&gt;=2,30,0))+IF(COUNTIFS(B:B,B548,W:W,"나2")=3,30,IF(COUNTIFS(B:B,B548,W:W,"나2")=2,25,IF(COUNTIFS(B:B,B548,W:W,"나2")=1,20,0)))),"비해당분야")</f>
        <v>비해당분야</v>
      </c>
      <c r="Z548" s="4" t="str">
        <f>IF(R548="C",VLOOKUP(K548,'[1]자격증 backdata'!A:F,6,0),"비해당분야")</f>
        <v>비해당분야</v>
      </c>
      <c r="AA548" s="4" t="str">
        <f>IF(R548="C",SUMIF(B:B,B548,Z:Z),"비해당분야")</f>
        <v>비해당분야</v>
      </c>
      <c r="AB548" s="4" t="str">
        <f>IF(R548="C",SUM(Y548,AA548),"비해당분야")</f>
        <v>비해당분야</v>
      </c>
      <c r="AC548" s="4">
        <f>IF(R548="C",AB548,X548)</f>
        <v>2</v>
      </c>
      <c r="AD548" s="4">
        <f>VLOOKUP(K548,'[1]자격증 backdata'!A:D,4,0)</f>
        <v>0</v>
      </c>
      <c r="AE548" s="4">
        <f>IF(_xlfn.MAXIFS(AD:AD,B:B,B548)&gt;10,10,_xlfn.MAXIFS(AD:AD,B:B,B548))</f>
        <v>5</v>
      </c>
      <c r="AG548" s="5" t="str">
        <f>VLOOKUP(K548,'[1]자격증 backdata'!A:C,3,0)</f>
        <v>E</v>
      </c>
      <c r="AH548" s="5">
        <f>COUNTIFS($B:$B,$B548,$AG:$AG,AH$1)</f>
        <v>0</v>
      </c>
      <c r="AI548" s="5">
        <f>COUNTIFS($B:$B,$B548,$AG:$AG,AI$1)</f>
        <v>0</v>
      </c>
      <c r="AJ548" s="5">
        <f>COUNTIFS($B:$B,$B548,$AG:$AG,AJ$1)</f>
        <v>0</v>
      </c>
      <c r="AK548" s="5">
        <f>COUNTIFS($B:$B,$B548,$AG:$AG,AK$1)</f>
        <v>0</v>
      </c>
      <c r="AL548" s="5">
        <f>COUNTIFS($B:$B,$B548,$AG:$AG,AL$1)</f>
        <v>1</v>
      </c>
      <c r="AM548" s="5">
        <f>COUNTIFS($B:$B,$B548,$AG:$AG,AM$1)</f>
        <v>0</v>
      </c>
      <c r="AN548" s="5">
        <f>COUNTIFS($B:$B,$B548,$AG:$AG,AN$1)</f>
        <v>0</v>
      </c>
      <c r="AO548" s="5">
        <f>COUNTIFS($B:$B,$B548,$AG:$AG,AO$1)</f>
        <v>0</v>
      </c>
      <c r="AP548" s="5">
        <f>COUNTIFS($B:$B,$B548,$AG:$AG,AP$1)</f>
        <v>0</v>
      </c>
      <c r="AQ548" s="5">
        <f>COUNTIFS($B:$B,$B548,$AG:$AG,AQ$1)</f>
        <v>0</v>
      </c>
      <c r="AR548" s="5">
        <f>COUNTIFS($B:$B,$B548,$AG:$AG,AR$1)</f>
        <v>0</v>
      </c>
      <c r="AS548" s="5">
        <f>COUNTIFS($B:$B,$B548,$AG:$AG,AS$1)</f>
        <v>0</v>
      </c>
      <c r="AT548" s="5">
        <f>COUNTIFS($B:$B,$B548,$AG:$AG,AT$1)</f>
        <v>0</v>
      </c>
      <c r="AU548" s="5">
        <f>COUNTIFS($B:$B,$B548,$AG:$AG,AU$1)</f>
        <v>0</v>
      </c>
    </row>
    <row r="549" spans="1:47" ht="15" customHeight="1" x14ac:dyDescent="0.35">
      <c r="A549" s="3">
        <f>IF(B548=B549,A548,A548+1)</f>
        <v>182</v>
      </c>
      <c r="B549" s="3" t="s">
        <v>5372</v>
      </c>
      <c r="C549" s="3" t="s">
        <v>5371</v>
      </c>
      <c r="D549" s="3" t="s">
        <v>3044</v>
      </c>
      <c r="E549" s="3" t="s">
        <v>3043</v>
      </c>
      <c r="F549" s="4" t="s">
        <v>7</v>
      </c>
      <c r="G549" s="4" t="s">
        <v>8</v>
      </c>
      <c r="H549" s="4" t="s">
        <v>7</v>
      </c>
      <c r="I549" s="3">
        <v>1</v>
      </c>
      <c r="J549" s="3" t="s">
        <v>69</v>
      </c>
      <c r="K549" s="3" t="s">
        <v>3065</v>
      </c>
      <c r="L549" s="3" t="s">
        <v>36</v>
      </c>
      <c r="M549" s="3" t="s">
        <v>5374</v>
      </c>
      <c r="N549" s="3" t="s">
        <v>340</v>
      </c>
      <c r="P549" s="3" t="s">
        <v>669</v>
      </c>
      <c r="Q549" s="3" t="s">
        <v>1475</v>
      </c>
      <c r="R549" s="3" t="s">
        <v>2434</v>
      </c>
      <c r="S549" s="2" t="str">
        <f>IF(P549="심사불필요","-",VLOOKUP(K549,'[1]자격증 backdata'!A:G,7,0))</f>
        <v>-</v>
      </c>
      <c r="T549" s="2" t="str">
        <f>IF(S549="-","-",IF(COUNTIFS(B:B,B549,S:S,"필수")&gt;0,"자격요건충족","확인필요"))</f>
        <v>-</v>
      </c>
      <c r="U549" s="2"/>
      <c r="W549" s="2">
        <f>IF(Q549="4급","심사불필요",VLOOKUP(K549,'[1]자격증 backdata'!A:B,2,0))</f>
        <v>0</v>
      </c>
      <c r="X549" s="3">
        <f>IF(R549="A", MIN(20, SUMIFS(W:W, B:B, B549, R:R, "A")),IF(R549="B", MIN(30, SUMIFS(W:W, B:B, B549, R:R, "B")),"비해당분야"))</f>
        <v>8</v>
      </c>
      <c r="Y549" s="3" t="str">
        <f>IF(R549="C",MIN(30,IF(COUNTIFS(B:B,B549,W:W,"가1")=1,25,IF(COUNTIFS(B:B,B549,W:W,"가1")&gt;=2,30,0))+IF(COUNTIFS(B:B,B549,W:W,"나1")&gt;=4,30,IF(COUNTIFS(B:B,B549,W:W,"나1")=3,26,IF(COUNTIFS(B:B,B549,W:W,"나1")=2,22,IF(COUNTIFS(B:B,B549,W:W,"나1")=1,18,0)))))+MIN(30,IF(COUNTIFS(B:B,B549,W:W,"가2")=1,25,IF(COUNTIFS(B:B,B549,W:W,"가2")&gt;=2,30,0))+IF(COUNTIFS(B:B,B549,W:W,"나2")=3,30,IF(COUNTIFS(B:B,B549,W:W,"나2")=2,25,IF(COUNTIFS(B:B,B549,W:W,"나2")=1,20,0)))),"비해당분야")</f>
        <v>비해당분야</v>
      </c>
      <c r="Z549" s="3" t="str">
        <f>IF(R549="C",VLOOKUP(K549,'[1]자격증 backdata'!A:F,6,0),"비해당분야")</f>
        <v>비해당분야</v>
      </c>
      <c r="AA549" s="3" t="str">
        <f>IF(R549="C",SUMIF(B:B,B549,Z:Z),"비해당분야")</f>
        <v>비해당분야</v>
      </c>
      <c r="AB549" s="3" t="str">
        <f>IF(R549="C",SUM(Y549,AA549),"비해당분야")</f>
        <v>비해당분야</v>
      </c>
      <c r="AC549" s="3">
        <f>IF(R549="C",AB549,X549)</f>
        <v>8</v>
      </c>
      <c r="AD549" s="3">
        <f>VLOOKUP(K549,'[1]자격증 backdata'!A:D,4,0)</f>
        <v>5</v>
      </c>
      <c r="AE549" s="3">
        <f>IF(_xlfn.MAXIFS(AD:AD,B:B,B549)&gt;10,10,_xlfn.MAXIFS(AD:AD,B:B,B549))</f>
        <v>5</v>
      </c>
      <c r="AG549" s="2">
        <f>VLOOKUP(K549,'[1]자격증 backdata'!A:C,3,0)</f>
        <v>0</v>
      </c>
      <c r="AH549" s="2">
        <f>COUNTIFS($B:$B,$B549,$AG:$AG,AH$1)</f>
        <v>0</v>
      </c>
      <c r="AI549" s="2">
        <f>COUNTIFS($B:$B,$B549,$AG:$AG,AI$1)</f>
        <v>0</v>
      </c>
      <c r="AJ549" s="2">
        <f>COUNTIFS($B:$B,$B549,$AG:$AG,AJ$1)</f>
        <v>0</v>
      </c>
      <c r="AK549" s="2">
        <f>COUNTIFS($B:$B,$B549,$AG:$AG,AK$1)</f>
        <v>0</v>
      </c>
      <c r="AL549" s="2">
        <f>COUNTIFS($B:$B,$B549,$AG:$AG,AL$1)</f>
        <v>0</v>
      </c>
      <c r="AM549" s="2">
        <f>COUNTIFS($B:$B,$B549,$AG:$AG,AM$1)</f>
        <v>0</v>
      </c>
      <c r="AN549" s="2">
        <f>COUNTIFS($B:$B,$B549,$AG:$AG,AN$1)</f>
        <v>0</v>
      </c>
      <c r="AO549" s="2">
        <f>COUNTIFS($B:$B,$B549,$AG:$AG,AO$1)</f>
        <v>0</v>
      </c>
      <c r="AP549" s="2">
        <f>COUNTIFS($B:$B,$B549,$AG:$AG,AP$1)</f>
        <v>0</v>
      </c>
      <c r="AQ549" s="2">
        <f>COUNTIFS($B:$B,$B549,$AG:$AG,AQ$1)</f>
        <v>0</v>
      </c>
      <c r="AR549" s="2">
        <f>COUNTIFS($B:$B,$B549,$AG:$AG,AR$1)</f>
        <v>0</v>
      </c>
      <c r="AS549" s="2">
        <f>COUNTIFS($B:$B,$B549,$AG:$AG,AS$1)</f>
        <v>0</v>
      </c>
      <c r="AT549" s="2">
        <f>COUNTIFS($B:$B,$B549,$AG:$AG,AT$1)</f>
        <v>1</v>
      </c>
      <c r="AU549" s="2">
        <f>COUNTIFS($B:$B,$B549,$AG:$AG,AU$1)</f>
        <v>1</v>
      </c>
    </row>
    <row r="550" spans="1:47" ht="15" customHeight="1" x14ac:dyDescent="0.35">
      <c r="A550" s="7">
        <f>IF(B549=B550,A549,A549+1)</f>
        <v>182</v>
      </c>
      <c r="B550" s="7" t="s">
        <v>5372</v>
      </c>
      <c r="C550" s="7" t="s">
        <v>5371</v>
      </c>
      <c r="D550" s="7" t="s">
        <v>3044</v>
      </c>
      <c r="E550" s="7" t="s">
        <v>3043</v>
      </c>
      <c r="F550" s="4" t="s">
        <v>7</v>
      </c>
      <c r="G550" s="4" t="s">
        <v>8</v>
      </c>
      <c r="H550" s="4" t="s">
        <v>7</v>
      </c>
      <c r="I550" s="3">
        <v>2</v>
      </c>
      <c r="J550" s="3" t="s">
        <v>106</v>
      </c>
      <c r="K550" s="3" t="s">
        <v>3057</v>
      </c>
      <c r="L550" s="3" t="s">
        <v>55</v>
      </c>
      <c r="M550" s="3" t="s">
        <v>5373</v>
      </c>
      <c r="N550" s="3" t="s">
        <v>41</v>
      </c>
      <c r="P550" s="3" t="s">
        <v>669</v>
      </c>
      <c r="Q550" s="3" t="s">
        <v>1475</v>
      </c>
      <c r="R550" s="3" t="s">
        <v>2434</v>
      </c>
      <c r="S550" s="2" t="str">
        <f>IF(P550="심사불필요","-",VLOOKUP(K550,'[1]자격증 backdata'!A:G,7,0))</f>
        <v>-</v>
      </c>
      <c r="T550" s="2" t="str">
        <f>IF(S550="-","-",IF(COUNTIFS(B:B,B550,S:S,"필수")&gt;0,"자격요건충족","확인필요"))</f>
        <v>-</v>
      </c>
      <c r="U550" s="2"/>
      <c r="W550" s="2">
        <f>IF(Q550="4급","심사불필요",VLOOKUP(K550,'[1]자격증 backdata'!A:B,2,0))</f>
        <v>4</v>
      </c>
      <c r="X550" s="3">
        <f>IF(R550="A", MIN(20, SUMIFS(W:W, B:B, B550, R:R, "A")),IF(R550="B", MIN(30, SUMIFS(W:W, B:B, B550, R:R, "B")),"비해당분야"))</f>
        <v>8</v>
      </c>
      <c r="Y550" s="3" t="str">
        <f>IF(R550="C",MIN(30,IF(COUNTIFS(B:B,B550,W:W,"가1")=1,25,IF(COUNTIFS(B:B,B550,W:W,"가1")&gt;=2,30,0))+IF(COUNTIFS(B:B,B550,W:W,"나1")&gt;=4,30,IF(COUNTIFS(B:B,B550,W:W,"나1")=3,26,IF(COUNTIFS(B:B,B550,W:W,"나1")=2,22,IF(COUNTIFS(B:B,B550,W:W,"나1")=1,18,0)))))+MIN(30,IF(COUNTIFS(B:B,B550,W:W,"가2")=1,25,IF(COUNTIFS(B:B,B550,W:W,"가2")&gt;=2,30,0))+IF(COUNTIFS(B:B,B550,W:W,"나2")=3,30,IF(COUNTIFS(B:B,B550,W:W,"나2")=2,25,IF(COUNTIFS(B:B,B550,W:W,"나2")=1,20,0)))),"비해당분야")</f>
        <v>비해당분야</v>
      </c>
      <c r="Z550" s="3" t="str">
        <f>IF(R550="C",VLOOKUP(K550,'[1]자격증 backdata'!A:F,6,0),"비해당분야")</f>
        <v>비해당분야</v>
      </c>
      <c r="AA550" s="3" t="str">
        <f>IF(R550="C",SUMIF(B:B,B550,Z:Z),"비해당분야")</f>
        <v>비해당분야</v>
      </c>
      <c r="AB550" s="3" t="str">
        <f>IF(R550="C",SUM(Y550,AA550),"비해당분야")</f>
        <v>비해당분야</v>
      </c>
      <c r="AC550" s="3">
        <f>IF(R550="C",AB550,X550)</f>
        <v>8</v>
      </c>
      <c r="AD550" s="3">
        <f>VLOOKUP(K550,'[1]자격증 backdata'!A:D,4,0)</f>
        <v>0</v>
      </c>
      <c r="AE550" s="3">
        <f>IF(_xlfn.MAXIFS(AD:AD,B:B,B550)&gt;10,10,_xlfn.MAXIFS(AD:AD,B:B,B550))</f>
        <v>5</v>
      </c>
      <c r="AG550" s="2" t="str">
        <f>VLOOKUP(K550,'[1]자격증 backdata'!A:C,3,0)</f>
        <v>M</v>
      </c>
      <c r="AH550" s="2">
        <f>COUNTIFS($B:$B,$B550,$AG:$AG,AH$1)</f>
        <v>0</v>
      </c>
      <c r="AI550" s="2">
        <f>COUNTIFS($B:$B,$B550,$AG:$AG,AI$1)</f>
        <v>0</v>
      </c>
      <c r="AJ550" s="2">
        <f>COUNTIFS($B:$B,$B550,$AG:$AG,AJ$1)</f>
        <v>0</v>
      </c>
      <c r="AK550" s="2">
        <f>COUNTIFS($B:$B,$B550,$AG:$AG,AK$1)</f>
        <v>0</v>
      </c>
      <c r="AL550" s="2">
        <f>COUNTIFS($B:$B,$B550,$AG:$AG,AL$1)</f>
        <v>0</v>
      </c>
      <c r="AM550" s="2">
        <f>COUNTIFS($B:$B,$B550,$AG:$AG,AM$1)</f>
        <v>0</v>
      </c>
      <c r="AN550" s="2">
        <f>COUNTIFS($B:$B,$B550,$AG:$AG,AN$1)</f>
        <v>0</v>
      </c>
      <c r="AO550" s="2">
        <f>COUNTIFS($B:$B,$B550,$AG:$AG,AO$1)</f>
        <v>0</v>
      </c>
      <c r="AP550" s="2">
        <f>COUNTIFS($B:$B,$B550,$AG:$AG,AP$1)</f>
        <v>0</v>
      </c>
      <c r="AQ550" s="2">
        <f>COUNTIFS($B:$B,$B550,$AG:$AG,AQ$1)</f>
        <v>0</v>
      </c>
      <c r="AR550" s="2">
        <f>COUNTIFS($B:$B,$B550,$AG:$AG,AR$1)</f>
        <v>0</v>
      </c>
      <c r="AS550" s="2">
        <f>COUNTIFS($B:$B,$B550,$AG:$AG,AS$1)</f>
        <v>0</v>
      </c>
      <c r="AT550" s="2">
        <f>COUNTIFS($B:$B,$B550,$AG:$AG,AT$1)</f>
        <v>1</v>
      </c>
      <c r="AU550" s="2">
        <f>COUNTIFS($B:$B,$B550,$AG:$AG,AU$1)</f>
        <v>1</v>
      </c>
    </row>
    <row r="551" spans="1:47" ht="15" customHeight="1" x14ac:dyDescent="0.35">
      <c r="A551" s="7">
        <f>IF(B550=B551,A550,A550+1)</f>
        <v>182</v>
      </c>
      <c r="B551" s="7" t="s">
        <v>5372</v>
      </c>
      <c r="C551" s="7" t="s">
        <v>5371</v>
      </c>
      <c r="D551" s="7" t="s">
        <v>3044</v>
      </c>
      <c r="E551" s="7" t="s">
        <v>3043</v>
      </c>
      <c r="F551" s="4" t="s">
        <v>7</v>
      </c>
      <c r="G551" s="4" t="s">
        <v>8</v>
      </c>
      <c r="H551" s="4" t="s">
        <v>7</v>
      </c>
      <c r="I551" s="3">
        <v>3</v>
      </c>
      <c r="J551" s="3" t="s">
        <v>2899</v>
      </c>
      <c r="K551" s="3" t="s">
        <v>3621</v>
      </c>
      <c r="L551" s="3" t="s">
        <v>348</v>
      </c>
      <c r="M551" s="3" t="s">
        <v>5370</v>
      </c>
      <c r="N551" s="3" t="s">
        <v>3211</v>
      </c>
      <c r="P551" s="3" t="s">
        <v>669</v>
      </c>
      <c r="Q551" s="3" t="s">
        <v>1475</v>
      </c>
      <c r="R551" s="3" t="s">
        <v>2434</v>
      </c>
      <c r="S551" s="2" t="str">
        <f>IF(P551="심사불필요","-",VLOOKUP(K551,'[1]자격증 backdata'!A:G,7,0))</f>
        <v>-</v>
      </c>
      <c r="T551" s="2" t="str">
        <f>IF(S551="-","-",IF(COUNTIFS(B:B,B551,S:S,"필수")&gt;0,"자격요건충족","확인필요"))</f>
        <v>-</v>
      </c>
      <c r="U551" s="2"/>
      <c r="W551" s="2">
        <f>IF(Q551="4급","심사불필요",VLOOKUP(K551,'[1]자격증 backdata'!A:B,2,0))</f>
        <v>4</v>
      </c>
      <c r="X551" s="3">
        <f>IF(R551="A", MIN(20, SUMIFS(W:W, B:B, B551, R:R, "A")),IF(R551="B", MIN(30, SUMIFS(W:W, B:B, B551, R:R, "B")),"비해당분야"))</f>
        <v>8</v>
      </c>
      <c r="Y551" s="3" t="str">
        <f>IF(R551="C",MIN(30,IF(COUNTIFS(B:B,B551,W:W,"가1")=1,25,IF(COUNTIFS(B:B,B551,W:W,"가1")&gt;=2,30,0))+IF(COUNTIFS(B:B,B551,W:W,"나1")&gt;=4,30,IF(COUNTIFS(B:B,B551,W:W,"나1")=3,26,IF(COUNTIFS(B:B,B551,W:W,"나1")=2,22,IF(COUNTIFS(B:B,B551,W:W,"나1")=1,18,0)))))+MIN(30,IF(COUNTIFS(B:B,B551,W:W,"가2")=1,25,IF(COUNTIFS(B:B,B551,W:W,"가2")&gt;=2,30,0))+IF(COUNTIFS(B:B,B551,W:W,"나2")=3,30,IF(COUNTIFS(B:B,B551,W:W,"나2")=2,25,IF(COUNTIFS(B:B,B551,W:W,"나2")=1,20,0)))),"비해당분야")</f>
        <v>비해당분야</v>
      </c>
      <c r="Z551" s="3" t="str">
        <f>IF(R551="C",VLOOKUP(K551,'[1]자격증 backdata'!A:F,6,0),"비해당분야")</f>
        <v>비해당분야</v>
      </c>
      <c r="AA551" s="3" t="str">
        <f>IF(R551="C",SUMIF(B:B,B551,Z:Z),"비해당분야")</f>
        <v>비해당분야</v>
      </c>
      <c r="AB551" s="3" t="str">
        <f>IF(R551="C",SUM(Y551,AA551),"비해당분야")</f>
        <v>비해당분야</v>
      </c>
      <c r="AC551" s="3">
        <f>IF(R551="C",AB551,X551)</f>
        <v>8</v>
      </c>
      <c r="AD551" s="3">
        <f>VLOOKUP(K551,'[1]자격증 backdata'!A:D,4,0)</f>
        <v>0</v>
      </c>
      <c r="AE551" s="3">
        <f>IF(_xlfn.MAXIFS(AD:AD,B:B,B551)&gt;10,10,_xlfn.MAXIFS(AD:AD,B:B,B551))</f>
        <v>5</v>
      </c>
      <c r="AG551" s="2" t="str">
        <f>VLOOKUP(K551,'[1]자격증 backdata'!A:C,3,0)</f>
        <v>N</v>
      </c>
      <c r="AH551" s="2">
        <f>COUNTIFS($B:$B,$B551,$AG:$AG,AH$1)</f>
        <v>0</v>
      </c>
      <c r="AI551" s="2">
        <f>COUNTIFS($B:$B,$B551,$AG:$AG,AI$1)</f>
        <v>0</v>
      </c>
      <c r="AJ551" s="2">
        <f>COUNTIFS($B:$B,$B551,$AG:$AG,AJ$1)</f>
        <v>0</v>
      </c>
      <c r="AK551" s="2">
        <f>COUNTIFS($B:$B,$B551,$AG:$AG,AK$1)</f>
        <v>0</v>
      </c>
      <c r="AL551" s="2">
        <f>COUNTIFS($B:$B,$B551,$AG:$AG,AL$1)</f>
        <v>0</v>
      </c>
      <c r="AM551" s="2">
        <f>COUNTIFS($B:$B,$B551,$AG:$AG,AM$1)</f>
        <v>0</v>
      </c>
      <c r="AN551" s="2">
        <f>COUNTIFS($B:$B,$B551,$AG:$AG,AN$1)</f>
        <v>0</v>
      </c>
      <c r="AO551" s="2">
        <f>COUNTIFS($B:$B,$B551,$AG:$AG,AO$1)</f>
        <v>0</v>
      </c>
      <c r="AP551" s="2">
        <f>COUNTIFS($B:$B,$B551,$AG:$AG,AP$1)</f>
        <v>0</v>
      </c>
      <c r="AQ551" s="2">
        <f>COUNTIFS($B:$B,$B551,$AG:$AG,AQ$1)</f>
        <v>0</v>
      </c>
      <c r="AR551" s="2">
        <f>COUNTIFS($B:$B,$B551,$AG:$AG,AR$1)</f>
        <v>0</v>
      </c>
      <c r="AS551" s="2">
        <f>COUNTIFS($B:$B,$B551,$AG:$AG,AS$1)</f>
        <v>0</v>
      </c>
      <c r="AT551" s="2">
        <f>COUNTIFS($B:$B,$B551,$AG:$AG,AT$1)</f>
        <v>1</v>
      </c>
      <c r="AU551" s="2">
        <f>COUNTIFS($B:$B,$B551,$AG:$AG,AU$1)</f>
        <v>1</v>
      </c>
    </row>
    <row r="552" spans="1:47" ht="15" customHeight="1" x14ac:dyDescent="0.35">
      <c r="A552" s="4">
        <f>IF(B551=B552,A551,A551+1)</f>
        <v>183</v>
      </c>
      <c r="B552" s="4" t="s">
        <v>5366</v>
      </c>
      <c r="C552" s="4" t="s">
        <v>5365</v>
      </c>
      <c r="D552" s="4" t="s">
        <v>3044</v>
      </c>
      <c r="E552" s="4" t="s">
        <v>3043</v>
      </c>
      <c r="F552" s="4" t="s">
        <v>7</v>
      </c>
      <c r="G552" s="4" t="s">
        <v>8</v>
      </c>
      <c r="H552" s="4" t="s">
        <v>7</v>
      </c>
      <c r="I552" s="4">
        <v>1</v>
      </c>
      <c r="J552" s="4" t="s">
        <v>69</v>
      </c>
      <c r="K552" s="4" t="s">
        <v>3065</v>
      </c>
      <c r="L552" s="4" t="s">
        <v>36</v>
      </c>
      <c r="M552" s="4" t="s">
        <v>5369</v>
      </c>
      <c r="N552" s="4" t="s">
        <v>24</v>
      </c>
      <c r="P552" s="4" t="s">
        <v>669</v>
      </c>
      <c r="Q552" s="4" t="s">
        <v>1475</v>
      </c>
      <c r="R552" s="4" t="s">
        <v>2434</v>
      </c>
      <c r="S552" s="5" t="str">
        <f>IF(P552="심사불필요","-",VLOOKUP(K552,'[1]자격증 backdata'!A:G,7,0))</f>
        <v>-</v>
      </c>
      <c r="T552" s="5" t="str">
        <f>IF(S552="-","-",IF(COUNTIFS(B:B,B552,S:S,"필수")&gt;0,"자격요건충족","확인필요"))</f>
        <v>-</v>
      </c>
      <c r="U552" s="5"/>
      <c r="W552" s="5">
        <f>IF(Q552="4급","심사불필요",VLOOKUP(K552,'[1]자격증 backdata'!A:B,2,0))</f>
        <v>0</v>
      </c>
      <c r="X552" s="4">
        <f>IF(R552="A", MIN(20, SUMIFS(W:W, B:B, B552, R:R, "A")),IF(R552="B", MIN(30, SUMIFS(W:W, B:B, B552, R:R, "B")),"비해당분야"))</f>
        <v>8</v>
      </c>
      <c r="Y552" s="4" t="str">
        <f>IF(R552="C",MIN(30,IF(COUNTIFS(B:B,B552,W:W,"가1")=1,25,IF(COUNTIFS(B:B,B552,W:W,"가1")&gt;=2,30,0))+IF(COUNTIFS(B:B,B552,W:W,"나1")&gt;=4,30,IF(COUNTIFS(B:B,B552,W:W,"나1")=3,26,IF(COUNTIFS(B:B,B552,W:W,"나1")=2,22,IF(COUNTIFS(B:B,B552,W:W,"나1")=1,18,0)))))+MIN(30,IF(COUNTIFS(B:B,B552,W:W,"가2")=1,25,IF(COUNTIFS(B:B,B552,W:W,"가2")&gt;=2,30,0))+IF(COUNTIFS(B:B,B552,W:W,"나2")=3,30,IF(COUNTIFS(B:B,B552,W:W,"나2")=2,25,IF(COUNTIFS(B:B,B552,W:W,"나2")=1,20,0)))),"비해당분야")</f>
        <v>비해당분야</v>
      </c>
      <c r="Z552" s="4" t="str">
        <f>IF(R552="C",VLOOKUP(K552,'[1]자격증 backdata'!A:F,6,0),"비해당분야")</f>
        <v>비해당분야</v>
      </c>
      <c r="AA552" s="4" t="str">
        <f>IF(R552="C",SUMIF(B:B,B552,Z:Z),"비해당분야")</f>
        <v>비해당분야</v>
      </c>
      <c r="AB552" s="4" t="str">
        <f>IF(R552="C",SUM(Y552,AA552),"비해당분야")</f>
        <v>비해당분야</v>
      </c>
      <c r="AC552" s="4">
        <f>IF(R552="C",AB552,X552)</f>
        <v>8</v>
      </c>
      <c r="AD552" s="4">
        <f>VLOOKUP(K552,'[1]자격증 backdata'!A:D,4,0)</f>
        <v>5</v>
      </c>
      <c r="AE552" s="4">
        <f>IF(_xlfn.MAXIFS(AD:AD,B:B,B552)&gt;10,10,_xlfn.MAXIFS(AD:AD,B:B,B552))</f>
        <v>5</v>
      </c>
      <c r="AG552" s="5">
        <f>VLOOKUP(K552,'[1]자격증 backdata'!A:C,3,0)</f>
        <v>0</v>
      </c>
      <c r="AH552" s="5">
        <f>COUNTIFS($B:$B,$B552,$AG:$AG,AH$1)</f>
        <v>0</v>
      </c>
      <c r="AI552" s="5">
        <f>COUNTIFS($B:$B,$B552,$AG:$AG,AI$1)</f>
        <v>0</v>
      </c>
      <c r="AJ552" s="5">
        <f>COUNTIFS($B:$B,$B552,$AG:$AG,AJ$1)</f>
        <v>0</v>
      </c>
      <c r="AK552" s="5">
        <f>COUNTIFS($B:$B,$B552,$AG:$AG,AK$1)</f>
        <v>0</v>
      </c>
      <c r="AL552" s="5">
        <f>COUNTIFS($B:$B,$B552,$AG:$AG,AL$1)</f>
        <v>0</v>
      </c>
      <c r="AM552" s="5">
        <f>COUNTIFS($B:$B,$B552,$AG:$AG,AM$1)</f>
        <v>0</v>
      </c>
      <c r="AN552" s="5">
        <f>COUNTIFS($B:$B,$B552,$AG:$AG,AN$1)</f>
        <v>0</v>
      </c>
      <c r="AO552" s="5">
        <f>COUNTIFS($B:$B,$B552,$AG:$AG,AO$1)</f>
        <v>0</v>
      </c>
      <c r="AP552" s="5">
        <f>COUNTIFS($B:$B,$B552,$AG:$AG,AP$1)</f>
        <v>1</v>
      </c>
      <c r="AQ552" s="5">
        <f>COUNTIFS($B:$B,$B552,$AG:$AG,AQ$1)</f>
        <v>1</v>
      </c>
      <c r="AR552" s="5">
        <f>COUNTIFS($B:$B,$B552,$AG:$AG,AR$1)</f>
        <v>0</v>
      </c>
      <c r="AS552" s="5">
        <f>COUNTIFS($B:$B,$B552,$AG:$AG,AS$1)</f>
        <v>0</v>
      </c>
      <c r="AT552" s="5">
        <f>COUNTIFS($B:$B,$B552,$AG:$AG,AT$1)</f>
        <v>1</v>
      </c>
      <c r="AU552" s="5">
        <f>COUNTIFS($B:$B,$B552,$AG:$AG,AU$1)</f>
        <v>0</v>
      </c>
    </row>
    <row r="553" spans="1:47" ht="15" customHeight="1" x14ac:dyDescent="0.35">
      <c r="A553" s="6">
        <f>IF(B552=B553,A552,A552+1)</f>
        <v>183</v>
      </c>
      <c r="B553" s="6" t="s">
        <v>5366</v>
      </c>
      <c r="C553" s="6" t="s">
        <v>5365</v>
      </c>
      <c r="D553" s="6" t="s">
        <v>3044</v>
      </c>
      <c r="E553" s="6" t="s">
        <v>3043</v>
      </c>
      <c r="F553" s="4" t="s">
        <v>7</v>
      </c>
      <c r="G553" s="4" t="s">
        <v>8</v>
      </c>
      <c r="H553" s="4" t="s">
        <v>7</v>
      </c>
      <c r="I553" s="4">
        <v>2</v>
      </c>
      <c r="J553" s="4" t="s">
        <v>106</v>
      </c>
      <c r="K553" s="4" t="s">
        <v>3057</v>
      </c>
      <c r="L553" s="4" t="s">
        <v>55</v>
      </c>
      <c r="M553" s="4" t="s">
        <v>5368</v>
      </c>
      <c r="N553" s="4" t="s">
        <v>654</v>
      </c>
      <c r="P553" s="4" t="s">
        <v>669</v>
      </c>
      <c r="Q553" s="4" t="s">
        <v>1475</v>
      </c>
      <c r="R553" s="4" t="s">
        <v>2434</v>
      </c>
      <c r="S553" s="5" t="str">
        <f>IF(P553="심사불필요","-",VLOOKUP(K553,'[1]자격증 backdata'!A:G,7,0))</f>
        <v>-</v>
      </c>
      <c r="T553" s="5" t="str">
        <f>IF(S553="-","-",IF(COUNTIFS(B:B,B553,S:S,"필수")&gt;0,"자격요건충족","확인필요"))</f>
        <v>-</v>
      </c>
      <c r="U553" s="5"/>
      <c r="W553" s="5">
        <f>IF(Q553="4급","심사불필요",VLOOKUP(K553,'[1]자격증 backdata'!A:B,2,0))</f>
        <v>4</v>
      </c>
      <c r="X553" s="4">
        <f>IF(R553="A", MIN(20, SUMIFS(W:W, B:B, B553, R:R, "A")),IF(R553="B", MIN(30, SUMIFS(W:W, B:B, B553, R:R, "B")),"비해당분야"))</f>
        <v>8</v>
      </c>
      <c r="Y553" s="4" t="str">
        <f>IF(R553="C",MIN(30,IF(COUNTIFS(B:B,B553,W:W,"가1")=1,25,IF(COUNTIFS(B:B,B553,W:W,"가1")&gt;=2,30,0))+IF(COUNTIFS(B:B,B553,W:W,"나1")&gt;=4,30,IF(COUNTIFS(B:B,B553,W:W,"나1")=3,26,IF(COUNTIFS(B:B,B553,W:W,"나1")=2,22,IF(COUNTIFS(B:B,B553,W:W,"나1")=1,18,0)))))+MIN(30,IF(COUNTIFS(B:B,B553,W:W,"가2")=1,25,IF(COUNTIFS(B:B,B553,W:W,"가2")&gt;=2,30,0))+IF(COUNTIFS(B:B,B553,W:W,"나2")=3,30,IF(COUNTIFS(B:B,B553,W:W,"나2")=2,25,IF(COUNTIFS(B:B,B553,W:W,"나2")=1,20,0)))),"비해당분야")</f>
        <v>비해당분야</v>
      </c>
      <c r="Z553" s="4" t="str">
        <f>IF(R553="C",VLOOKUP(K553,'[1]자격증 backdata'!A:F,6,0),"비해당분야")</f>
        <v>비해당분야</v>
      </c>
      <c r="AA553" s="4" t="str">
        <f>IF(R553="C",SUMIF(B:B,B553,Z:Z),"비해당분야")</f>
        <v>비해당분야</v>
      </c>
      <c r="AB553" s="4" t="str">
        <f>IF(R553="C",SUM(Y553,AA553),"비해당분야")</f>
        <v>비해당분야</v>
      </c>
      <c r="AC553" s="4">
        <f>IF(R553="C",AB553,X553)</f>
        <v>8</v>
      </c>
      <c r="AD553" s="4">
        <f>VLOOKUP(K553,'[1]자격증 backdata'!A:D,4,0)</f>
        <v>0</v>
      </c>
      <c r="AE553" s="4">
        <f>IF(_xlfn.MAXIFS(AD:AD,B:B,B553)&gt;10,10,_xlfn.MAXIFS(AD:AD,B:B,B553))</f>
        <v>5</v>
      </c>
      <c r="AG553" s="5" t="str">
        <f>VLOOKUP(K553,'[1]자격증 backdata'!A:C,3,0)</f>
        <v>M</v>
      </c>
      <c r="AH553" s="5">
        <f>COUNTIFS($B:$B,$B553,$AG:$AG,AH$1)</f>
        <v>0</v>
      </c>
      <c r="AI553" s="5">
        <f>COUNTIFS($B:$B,$B553,$AG:$AG,AI$1)</f>
        <v>0</v>
      </c>
      <c r="AJ553" s="5">
        <f>COUNTIFS($B:$B,$B553,$AG:$AG,AJ$1)</f>
        <v>0</v>
      </c>
      <c r="AK553" s="5">
        <f>COUNTIFS($B:$B,$B553,$AG:$AG,AK$1)</f>
        <v>0</v>
      </c>
      <c r="AL553" s="5">
        <f>COUNTIFS($B:$B,$B553,$AG:$AG,AL$1)</f>
        <v>0</v>
      </c>
      <c r="AM553" s="5">
        <f>COUNTIFS($B:$B,$B553,$AG:$AG,AM$1)</f>
        <v>0</v>
      </c>
      <c r="AN553" s="5">
        <f>COUNTIFS($B:$B,$B553,$AG:$AG,AN$1)</f>
        <v>0</v>
      </c>
      <c r="AO553" s="5">
        <f>COUNTIFS($B:$B,$B553,$AG:$AG,AO$1)</f>
        <v>0</v>
      </c>
      <c r="AP553" s="5">
        <f>COUNTIFS($B:$B,$B553,$AG:$AG,AP$1)</f>
        <v>1</v>
      </c>
      <c r="AQ553" s="5">
        <f>COUNTIFS($B:$B,$B553,$AG:$AG,AQ$1)</f>
        <v>1</v>
      </c>
      <c r="AR553" s="5">
        <f>COUNTIFS($B:$B,$B553,$AG:$AG,AR$1)</f>
        <v>0</v>
      </c>
      <c r="AS553" s="5">
        <f>COUNTIFS($B:$B,$B553,$AG:$AG,AS$1)</f>
        <v>0</v>
      </c>
      <c r="AT553" s="5">
        <f>COUNTIFS($B:$B,$B553,$AG:$AG,AT$1)</f>
        <v>1</v>
      </c>
      <c r="AU553" s="5">
        <f>COUNTIFS($B:$B,$B553,$AG:$AG,AU$1)</f>
        <v>0</v>
      </c>
    </row>
    <row r="554" spans="1:47" ht="15" customHeight="1" x14ac:dyDescent="0.35">
      <c r="A554" s="6">
        <f>IF(B553=B554,A553,A553+1)</f>
        <v>183</v>
      </c>
      <c r="B554" s="6" t="s">
        <v>5366</v>
      </c>
      <c r="C554" s="6" t="s">
        <v>5365</v>
      </c>
      <c r="D554" s="6" t="s">
        <v>3044</v>
      </c>
      <c r="E554" s="6" t="s">
        <v>3043</v>
      </c>
      <c r="F554" s="4" t="s">
        <v>7</v>
      </c>
      <c r="G554" s="4" t="s">
        <v>8</v>
      </c>
      <c r="H554" s="4" t="s">
        <v>7</v>
      </c>
      <c r="I554" s="4">
        <v>3</v>
      </c>
      <c r="J554" s="4" t="s">
        <v>2447</v>
      </c>
      <c r="K554" s="4" t="s">
        <v>3266</v>
      </c>
      <c r="L554" s="4" t="s">
        <v>254</v>
      </c>
      <c r="M554" s="4" t="s">
        <v>5367</v>
      </c>
      <c r="N554" s="4" t="s">
        <v>2554</v>
      </c>
      <c r="P554" s="4" t="s">
        <v>669</v>
      </c>
      <c r="Q554" s="4" t="s">
        <v>1475</v>
      </c>
      <c r="R554" s="4" t="s">
        <v>2434</v>
      </c>
      <c r="S554" s="5" t="str">
        <f>IF(P554="심사불필요","-",VLOOKUP(K554,'[1]자격증 backdata'!A:G,7,0))</f>
        <v>-</v>
      </c>
      <c r="T554" s="5" t="str">
        <f>IF(S554="-","-",IF(COUNTIFS(B:B,B554,S:S,"필수")&gt;0,"자격요건충족","확인필요"))</f>
        <v>-</v>
      </c>
      <c r="U554" s="5"/>
      <c r="W554" s="5">
        <f>IF(Q554="4급","심사불필요",VLOOKUP(K554,'[1]자격증 backdata'!A:B,2,0))</f>
        <v>2</v>
      </c>
      <c r="X554" s="4">
        <f>IF(R554="A", MIN(20, SUMIFS(W:W, B:B, B554, R:R, "A")),IF(R554="B", MIN(30, SUMIFS(W:W, B:B, B554, R:R, "B")),"비해당분야"))</f>
        <v>8</v>
      </c>
      <c r="Y554" s="4" t="str">
        <f>IF(R554="C",MIN(30,IF(COUNTIFS(B:B,B554,W:W,"가1")=1,25,IF(COUNTIFS(B:B,B554,W:W,"가1")&gt;=2,30,0))+IF(COUNTIFS(B:B,B554,W:W,"나1")&gt;=4,30,IF(COUNTIFS(B:B,B554,W:W,"나1")=3,26,IF(COUNTIFS(B:B,B554,W:W,"나1")=2,22,IF(COUNTIFS(B:B,B554,W:W,"나1")=1,18,0)))))+MIN(30,IF(COUNTIFS(B:B,B554,W:W,"가2")=1,25,IF(COUNTIFS(B:B,B554,W:W,"가2")&gt;=2,30,0))+IF(COUNTIFS(B:B,B554,W:W,"나2")=3,30,IF(COUNTIFS(B:B,B554,W:W,"나2")=2,25,IF(COUNTIFS(B:B,B554,W:W,"나2")=1,20,0)))),"비해당분야")</f>
        <v>비해당분야</v>
      </c>
      <c r="Z554" s="4" t="str">
        <f>IF(R554="C",VLOOKUP(K554,'[1]자격증 backdata'!A:F,6,0),"비해당분야")</f>
        <v>비해당분야</v>
      </c>
      <c r="AA554" s="4" t="str">
        <f>IF(R554="C",SUMIF(B:B,B554,Z:Z),"비해당분야")</f>
        <v>비해당분야</v>
      </c>
      <c r="AB554" s="4" t="str">
        <f>IF(R554="C",SUM(Y554,AA554),"비해당분야")</f>
        <v>비해당분야</v>
      </c>
      <c r="AC554" s="4">
        <f>IF(R554="C",AB554,X554)</f>
        <v>8</v>
      </c>
      <c r="AD554" s="4">
        <f>VLOOKUP(K554,'[1]자격증 backdata'!A:D,4,0)</f>
        <v>0</v>
      </c>
      <c r="AE554" s="4">
        <f>IF(_xlfn.MAXIFS(AD:AD,B:B,B554)&gt;10,10,_xlfn.MAXIFS(AD:AD,B:B,B554))</f>
        <v>5</v>
      </c>
      <c r="AG554" s="5" t="str">
        <f>VLOOKUP(K554,'[1]자격증 backdata'!A:C,3,0)</f>
        <v>I</v>
      </c>
      <c r="AH554" s="5">
        <f>COUNTIFS($B:$B,$B554,$AG:$AG,AH$1)</f>
        <v>0</v>
      </c>
      <c r="AI554" s="5">
        <f>COUNTIFS($B:$B,$B554,$AG:$AG,AI$1)</f>
        <v>0</v>
      </c>
      <c r="AJ554" s="5">
        <f>COUNTIFS($B:$B,$B554,$AG:$AG,AJ$1)</f>
        <v>0</v>
      </c>
      <c r="AK554" s="5">
        <f>COUNTIFS($B:$B,$B554,$AG:$AG,AK$1)</f>
        <v>0</v>
      </c>
      <c r="AL554" s="5">
        <f>COUNTIFS($B:$B,$B554,$AG:$AG,AL$1)</f>
        <v>0</v>
      </c>
      <c r="AM554" s="5">
        <f>COUNTIFS($B:$B,$B554,$AG:$AG,AM$1)</f>
        <v>0</v>
      </c>
      <c r="AN554" s="5">
        <f>COUNTIFS($B:$B,$B554,$AG:$AG,AN$1)</f>
        <v>0</v>
      </c>
      <c r="AO554" s="5">
        <f>COUNTIFS($B:$B,$B554,$AG:$AG,AO$1)</f>
        <v>0</v>
      </c>
      <c r="AP554" s="5">
        <f>COUNTIFS($B:$B,$B554,$AG:$AG,AP$1)</f>
        <v>1</v>
      </c>
      <c r="AQ554" s="5">
        <f>COUNTIFS($B:$B,$B554,$AG:$AG,AQ$1)</f>
        <v>1</v>
      </c>
      <c r="AR554" s="5">
        <f>COUNTIFS($B:$B,$B554,$AG:$AG,AR$1)</f>
        <v>0</v>
      </c>
      <c r="AS554" s="5">
        <f>COUNTIFS($B:$B,$B554,$AG:$AG,AS$1)</f>
        <v>0</v>
      </c>
      <c r="AT554" s="5">
        <f>COUNTIFS($B:$B,$B554,$AG:$AG,AT$1)</f>
        <v>1</v>
      </c>
      <c r="AU554" s="5">
        <f>COUNTIFS($B:$B,$B554,$AG:$AG,AU$1)</f>
        <v>0</v>
      </c>
    </row>
    <row r="555" spans="1:47" ht="15" customHeight="1" x14ac:dyDescent="0.35">
      <c r="A555" s="6">
        <f>IF(B554=B555,A554,A554+1)</f>
        <v>183</v>
      </c>
      <c r="B555" s="6" t="s">
        <v>5366</v>
      </c>
      <c r="C555" s="6" t="s">
        <v>5365</v>
      </c>
      <c r="D555" s="6" t="s">
        <v>3044</v>
      </c>
      <c r="E555" s="6" t="s">
        <v>3043</v>
      </c>
      <c r="F555" s="4" t="s">
        <v>7</v>
      </c>
      <c r="G555" s="4" t="s">
        <v>8</v>
      </c>
      <c r="H555" s="4" t="s">
        <v>7</v>
      </c>
      <c r="I555" s="4">
        <v>4</v>
      </c>
      <c r="J555" s="4" t="s">
        <v>364</v>
      </c>
      <c r="K555" s="4" t="s">
        <v>3075</v>
      </c>
      <c r="L555" s="4" t="s">
        <v>254</v>
      </c>
      <c r="M555" s="4" t="s">
        <v>5364</v>
      </c>
      <c r="N555" s="4" t="s">
        <v>2554</v>
      </c>
      <c r="P555" s="4" t="s">
        <v>669</v>
      </c>
      <c r="Q555" s="4" t="s">
        <v>1475</v>
      </c>
      <c r="R555" s="4" t="s">
        <v>2434</v>
      </c>
      <c r="S555" s="5" t="str">
        <f>IF(P555="심사불필요","-",VLOOKUP(K555,'[1]자격증 backdata'!A:G,7,0))</f>
        <v>-</v>
      </c>
      <c r="T555" s="5" t="str">
        <f>IF(S555="-","-",IF(COUNTIFS(B:B,B555,S:S,"필수")&gt;0,"자격요건충족","확인필요"))</f>
        <v>-</v>
      </c>
      <c r="U555" s="5"/>
      <c r="W555" s="5">
        <f>IF(Q555="4급","심사불필요",VLOOKUP(K555,'[1]자격증 backdata'!A:B,2,0))</f>
        <v>2</v>
      </c>
      <c r="X555" s="4">
        <f>IF(R555="A", MIN(20, SUMIFS(W:W, B:B, B555, R:R, "A")),IF(R555="B", MIN(30, SUMIFS(W:W, B:B, B555, R:R, "B")),"비해당분야"))</f>
        <v>8</v>
      </c>
      <c r="Y555" s="4" t="str">
        <f>IF(R555="C",MIN(30,IF(COUNTIFS(B:B,B555,W:W,"가1")=1,25,IF(COUNTIFS(B:B,B555,W:W,"가1")&gt;=2,30,0))+IF(COUNTIFS(B:B,B555,W:W,"나1")&gt;=4,30,IF(COUNTIFS(B:B,B555,W:W,"나1")=3,26,IF(COUNTIFS(B:B,B555,W:W,"나1")=2,22,IF(COUNTIFS(B:B,B555,W:W,"나1")=1,18,0)))))+MIN(30,IF(COUNTIFS(B:B,B555,W:W,"가2")=1,25,IF(COUNTIFS(B:B,B555,W:W,"가2")&gt;=2,30,0))+IF(COUNTIFS(B:B,B555,W:W,"나2")=3,30,IF(COUNTIFS(B:B,B555,W:W,"나2")=2,25,IF(COUNTIFS(B:B,B555,W:W,"나2")=1,20,0)))),"비해당분야")</f>
        <v>비해당분야</v>
      </c>
      <c r="Z555" s="4" t="str">
        <f>IF(R555="C",VLOOKUP(K555,'[1]자격증 backdata'!A:F,6,0),"비해당분야")</f>
        <v>비해당분야</v>
      </c>
      <c r="AA555" s="4" t="str">
        <f>IF(R555="C",SUMIF(B:B,B555,Z:Z),"비해당분야")</f>
        <v>비해당분야</v>
      </c>
      <c r="AB555" s="4" t="str">
        <f>IF(R555="C",SUM(Y555,AA555),"비해당분야")</f>
        <v>비해당분야</v>
      </c>
      <c r="AC555" s="4">
        <f>IF(R555="C",AB555,X555)</f>
        <v>8</v>
      </c>
      <c r="AD555" s="4">
        <f>VLOOKUP(K555,'[1]자격증 backdata'!A:D,4,0)</f>
        <v>0</v>
      </c>
      <c r="AE555" s="4">
        <f>IF(_xlfn.MAXIFS(AD:AD,B:B,B555)&gt;10,10,_xlfn.MAXIFS(AD:AD,B:B,B555))</f>
        <v>5</v>
      </c>
      <c r="AG555" s="5" t="str">
        <f>VLOOKUP(K555,'[1]자격증 backdata'!A:C,3,0)</f>
        <v>J</v>
      </c>
      <c r="AH555" s="5">
        <f>COUNTIFS($B:$B,$B555,$AG:$AG,AH$1)</f>
        <v>0</v>
      </c>
      <c r="AI555" s="5">
        <f>COUNTIFS($B:$B,$B555,$AG:$AG,AI$1)</f>
        <v>0</v>
      </c>
      <c r="AJ555" s="5">
        <f>COUNTIFS($B:$B,$B555,$AG:$AG,AJ$1)</f>
        <v>0</v>
      </c>
      <c r="AK555" s="5">
        <f>COUNTIFS($B:$B,$B555,$AG:$AG,AK$1)</f>
        <v>0</v>
      </c>
      <c r="AL555" s="5">
        <f>COUNTIFS($B:$B,$B555,$AG:$AG,AL$1)</f>
        <v>0</v>
      </c>
      <c r="AM555" s="5">
        <f>COUNTIFS($B:$B,$B555,$AG:$AG,AM$1)</f>
        <v>0</v>
      </c>
      <c r="AN555" s="5">
        <f>COUNTIFS($B:$B,$B555,$AG:$AG,AN$1)</f>
        <v>0</v>
      </c>
      <c r="AO555" s="5">
        <f>COUNTIFS($B:$B,$B555,$AG:$AG,AO$1)</f>
        <v>0</v>
      </c>
      <c r="AP555" s="5">
        <f>COUNTIFS($B:$B,$B555,$AG:$AG,AP$1)</f>
        <v>1</v>
      </c>
      <c r="AQ555" s="5">
        <f>COUNTIFS($B:$B,$B555,$AG:$AG,AQ$1)</f>
        <v>1</v>
      </c>
      <c r="AR555" s="5">
        <f>COUNTIFS($B:$B,$B555,$AG:$AG,AR$1)</f>
        <v>0</v>
      </c>
      <c r="AS555" s="5">
        <f>COUNTIFS($B:$B,$B555,$AG:$AG,AS$1)</f>
        <v>0</v>
      </c>
      <c r="AT555" s="5">
        <f>COUNTIFS($B:$B,$B555,$AG:$AG,AT$1)</f>
        <v>1</v>
      </c>
      <c r="AU555" s="5">
        <f>COUNTIFS($B:$B,$B555,$AG:$AG,AU$1)</f>
        <v>0</v>
      </c>
    </row>
    <row r="556" spans="1:47" ht="15" customHeight="1" x14ac:dyDescent="0.35">
      <c r="A556" s="3">
        <f>IF(B555=B556,A555,A555+1)</f>
        <v>184</v>
      </c>
      <c r="B556" s="3" t="s">
        <v>5363</v>
      </c>
      <c r="C556" s="3" t="s">
        <v>5362</v>
      </c>
      <c r="D556" s="3" t="s">
        <v>3044</v>
      </c>
      <c r="E556" s="3" t="s">
        <v>3043</v>
      </c>
      <c r="F556" s="4" t="s">
        <v>7</v>
      </c>
      <c r="G556" s="4" t="s">
        <v>8</v>
      </c>
      <c r="H556" s="4" t="s">
        <v>7</v>
      </c>
      <c r="I556" s="3">
        <v>1</v>
      </c>
      <c r="J556" s="3" t="s">
        <v>69</v>
      </c>
      <c r="K556" s="3" t="s">
        <v>3065</v>
      </c>
      <c r="L556" s="3" t="s">
        <v>36</v>
      </c>
      <c r="M556" s="3" t="s">
        <v>5361</v>
      </c>
      <c r="N556" s="3" t="s">
        <v>921</v>
      </c>
      <c r="P556" s="3" t="s">
        <v>669</v>
      </c>
      <c r="Q556" s="3" t="s">
        <v>1475</v>
      </c>
      <c r="R556" s="3" t="s">
        <v>2434</v>
      </c>
      <c r="S556" s="2" t="str">
        <f>IF(P556="심사불필요","-",VLOOKUP(K556,'[1]자격증 backdata'!A:G,7,0))</f>
        <v>-</v>
      </c>
      <c r="T556" s="2" t="str">
        <f>IF(S556="-","-",IF(COUNTIFS(B:B,B556,S:S,"필수")&gt;0,"자격요건충족","확인필요"))</f>
        <v>-</v>
      </c>
      <c r="U556" s="2"/>
      <c r="W556" s="2">
        <f>IF(Q556="4급","심사불필요",VLOOKUP(K556,'[1]자격증 backdata'!A:B,2,0))</f>
        <v>0</v>
      </c>
      <c r="X556" s="3">
        <f>IF(R556="A", MIN(20, SUMIFS(W:W, B:B, B556, R:R, "A")),IF(R556="B", MIN(30, SUMIFS(W:W, B:B, B556, R:R, "B")),"비해당분야"))</f>
        <v>0</v>
      </c>
      <c r="Y556" s="3" t="str">
        <f>IF(R556="C",MIN(30,IF(COUNTIFS(B:B,B556,W:W,"가1")=1,25,IF(COUNTIFS(B:B,B556,W:W,"가1")&gt;=2,30,0))+IF(COUNTIFS(B:B,B556,W:W,"나1")&gt;=4,30,IF(COUNTIFS(B:B,B556,W:W,"나1")=3,26,IF(COUNTIFS(B:B,B556,W:W,"나1")=2,22,IF(COUNTIFS(B:B,B556,W:W,"나1")=1,18,0)))))+MIN(30,IF(COUNTIFS(B:B,B556,W:W,"가2")=1,25,IF(COUNTIFS(B:B,B556,W:W,"가2")&gt;=2,30,0))+IF(COUNTIFS(B:B,B556,W:W,"나2")=3,30,IF(COUNTIFS(B:B,B556,W:W,"나2")=2,25,IF(COUNTIFS(B:B,B556,W:W,"나2")=1,20,0)))),"비해당분야")</f>
        <v>비해당분야</v>
      </c>
      <c r="Z556" s="3" t="str">
        <f>IF(R556="C",VLOOKUP(K556,'[1]자격증 backdata'!A:F,6,0),"비해당분야")</f>
        <v>비해당분야</v>
      </c>
      <c r="AA556" s="3" t="str">
        <f>IF(R556="C",SUMIF(B:B,B556,Z:Z),"비해당분야")</f>
        <v>비해당분야</v>
      </c>
      <c r="AB556" s="3" t="str">
        <f>IF(R556="C",SUM(Y556,AA556),"비해당분야")</f>
        <v>비해당분야</v>
      </c>
      <c r="AC556" s="3">
        <f>IF(R556="C",AB556,X556)</f>
        <v>0</v>
      </c>
      <c r="AD556" s="3">
        <f>VLOOKUP(K556,'[1]자격증 backdata'!A:D,4,0)</f>
        <v>5</v>
      </c>
      <c r="AE556" s="3">
        <f>IF(_xlfn.MAXIFS(AD:AD,B:B,B556)&gt;10,10,_xlfn.MAXIFS(AD:AD,B:B,B556))</f>
        <v>5</v>
      </c>
      <c r="AG556" s="2">
        <f>VLOOKUP(K556,'[1]자격증 backdata'!A:C,3,0)</f>
        <v>0</v>
      </c>
      <c r="AH556" s="2">
        <f>COUNTIFS($B:$B,$B556,$AG:$AG,AH$1)</f>
        <v>0</v>
      </c>
      <c r="AI556" s="2">
        <f>COUNTIFS($B:$B,$B556,$AG:$AG,AI$1)</f>
        <v>0</v>
      </c>
      <c r="AJ556" s="2">
        <f>COUNTIFS($B:$B,$B556,$AG:$AG,AJ$1)</f>
        <v>0</v>
      </c>
      <c r="AK556" s="2">
        <f>COUNTIFS($B:$B,$B556,$AG:$AG,AK$1)</f>
        <v>0</v>
      </c>
      <c r="AL556" s="2">
        <f>COUNTIFS($B:$B,$B556,$AG:$AG,AL$1)</f>
        <v>0</v>
      </c>
      <c r="AM556" s="2">
        <f>COUNTIFS($B:$B,$B556,$AG:$AG,AM$1)</f>
        <v>0</v>
      </c>
      <c r="AN556" s="2">
        <f>COUNTIFS($B:$B,$B556,$AG:$AG,AN$1)</f>
        <v>0</v>
      </c>
      <c r="AO556" s="2">
        <f>COUNTIFS($B:$B,$B556,$AG:$AG,AO$1)</f>
        <v>0</v>
      </c>
      <c r="AP556" s="2">
        <f>COUNTIFS($B:$B,$B556,$AG:$AG,AP$1)</f>
        <v>0</v>
      </c>
      <c r="AQ556" s="2">
        <f>COUNTIFS($B:$B,$B556,$AG:$AG,AQ$1)</f>
        <v>0</v>
      </c>
      <c r="AR556" s="2">
        <f>COUNTIFS($B:$B,$B556,$AG:$AG,AR$1)</f>
        <v>0</v>
      </c>
      <c r="AS556" s="2">
        <f>COUNTIFS($B:$B,$B556,$AG:$AG,AS$1)</f>
        <v>0</v>
      </c>
      <c r="AT556" s="2">
        <f>COUNTIFS($B:$B,$B556,$AG:$AG,AT$1)</f>
        <v>0</v>
      </c>
      <c r="AU556" s="2">
        <f>COUNTIFS($B:$B,$B556,$AG:$AG,AU$1)</f>
        <v>0</v>
      </c>
    </row>
    <row r="557" spans="1:47" ht="15" customHeight="1" x14ac:dyDescent="0.35">
      <c r="A557" s="4">
        <f>IF(B556=B557,A556,A556+1)</f>
        <v>185</v>
      </c>
      <c r="B557" s="4" t="s">
        <v>5360</v>
      </c>
      <c r="C557" s="4" t="s">
        <v>5359</v>
      </c>
      <c r="D557" s="4" t="s">
        <v>3044</v>
      </c>
      <c r="E557" s="4" t="s">
        <v>3043</v>
      </c>
      <c r="F557" s="4" t="s">
        <v>7</v>
      </c>
      <c r="G557" s="4" t="s">
        <v>8</v>
      </c>
      <c r="H557" s="4" t="s">
        <v>7</v>
      </c>
      <c r="I557" s="4">
        <v>1</v>
      </c>
      <c r="J557" s="4" t="s">
        <v>38</v>
      </c>
      <c r="K557" s="4" t="s">
        <v>3059</v>
      </c>
      <c r="L557" s="4" t="s">
        <v>36</v>
      </c>
      <c r="M557" s="4" t="s">
        <v>5358</v>
      </c>
      <c r="N557" s="4" t="s">
        <v>5357</v>
      </c>
      <c r="P557" s="4" t="s">
        <v>669</v>
      </c>
      <c r="Q557" s="4" t="s">
        <v>1475</v>
      </c>
      <c r="R557" s="4" t="s">
        <v>2434</v>
      </c>
      <c r="S557" s="5" t="str">
        <f>IF(P557="심사불필요","-",VLOOKUP(K557,'[1]자격증 backdata'!A:G,7,0))</f>
        <v>-</v>
      </c>
      <c r="T557" s="5" t="str">
        <f>IF(S557="-","-",IF(COUNTIFS(B:B,B557,S:S,"필수")&gt;0,"자격요건충족","확인필요"))</f>
        <v>-</v>
      </c>
      <c r="U557" s="5"/>
      <c r="W557" s="5">
        <f>IF(Q557="4급","심사불필요",VLOOKUP(K557,'[1]자격증 backdata'!A:B,2,0))</f>
        <v>0</v>
      </c>
      <c r="X557" s="4">
        <f>IF(R557="A", MIN(20, SUMIFS(W:W, B:B, B557, R:R, "A")),IF(R557="B", MIN(30, SUMIFS(W:W, B:B, B557, R:R, "B")),"비해당분야"))</f>
        <v>0</v>
      </c>
      <c r="Y557" s="4" t="str">
        <f>IF(R557="C",MIN(30,IF(COUNTIFS(B:B,B557,W:W,"가1")=1,25,IF(COUNTIFS(B:B,B557,W:W,"가1")&gt;=2,30,0))+IF(COUNTIFS(B:B,B557,W:W,"나1")&gt;=4,30,IF(COUNTIFS(B:B,B557,W:W,"나1")=3,26,IF(COUNTIFS(B:B,B557,W:W,"나1")=2,22,IF(COUNTIFS(B:B,B557,W:W,"나1")=1,18,0)))))+MIN(30,IF(COUNTIFS(B:B,B557,W:W,"가2")=1,25,IF(COUNTIFS(B:B,B557,W:W,"가2")&gt;=2,30,0))+IF(COUNTIFS(B:B,B557,W:W,"나2")=3,30,IF(COUNTIFS(B:B,B557,W:W,"나2")=2,25,IF(COUNTIFS(B:B,B557,W:W,"나2")=1,20,0)))),"비해당분야")</f>
        <v>비해당분야</v>
      </c>
      <c r="Z557" s="4" t="str">
        <f>IF(R557="C",VLOOKUP(K557,'[1]자격증 backdata'!A:F,6,0),"비해당분야")</f>
        <v>비해당분야</v>
      </c>
      <c r="AA557" s="4" t="str">
        <f>IF(R557="C",SUMIF(B:B,B557,Z:Z),"비해당분야")</f>
        <v>비해당분야</v>
      </c>
      <c r="AB557" s="4" t="str">
        <f>IF(R557="C",SUM(Y557,AA557),"비해당분야")</f>
        <v>비해당분야</v>
      </c>
      <c r="AC557" s="4">
        <f>IF(R557="C",AB557,X557)</f>
        <v>0</v>
      </c>
      <c r="AD557" s="4">
        <f>VLOOKUP(K557,'[1]자격증 backdata'!A:D,4,0)</f>
        <v>5</v>
      </c>
      <c r="AE557" s="4">
        <f>IF(_xlfn.MAXIFS(AD:AD,B:B,B557)&gt;10,10,_xlfn.MAXIFS(AD:AD,B:B,B557))</f>
        <v>5</v>
      </c>
      <c r="AG557" s="5">
        <f>VLOOKUP(K557,'[1]자격증 backdata'!A:C,3,0)</f>
        <v>0</v>
      </c>
      <c r="AH557" s="5">
        <f>COUNTIFS($B:$B,$B557,$AG:$AG,AH$1)</f>
        <v>0</v>
      </c>
      <c r="AI557" s="5">
        <f>COUNTIFS($B:$B,$B557,$AG:$AG,AI$1)</f>
        <v>0</v>
      </c>
      <c r="AJ557" s="5">
        <f>COUNTIFS($B:$B,$B557,$AG:$AG,AJ$1)</f>
        <v>0</v>
      </c>
      <c r="AK557" s="5">
        <f>COUNTIFS($B:$B,$B557,$AG:$AG,AK$1)</f>
        <v>0</v>
      </c>
      <c r="AL557" s="5">
        <f>COUNTIFS($B:$B,$B557,$AG:$AG,AL$1)</f>
        <v>0</v>
      </c>
      <c r="AM557" s="5">
        <f>COUNTIFS($B:$B,$B557,$AG:$AG,AM$1)</f>
        <v>0</v>
      </c>
      <c r="AN557" s="5">
        <f>COUNTIFS($B:$B,$B557,$AG:$AG,AN$1)</f>
        <v>0</v>
      </c>
      <c r="AO557" s="5">
        <f>COUNTIFS($B:$B,$B557,$AG:$AG,AO$1)</f>
        <v>0</v>
      </c>
      <c r="AP557" s="5">
        <f>COUNTIFS($B:$B,$B557,$AG:$AG,AP$1)</f>
        <v>0</v>
      </c>
      <c r="AQ557" s="5">
        <f>COUNTIFS($B:$B,$B557,$AG:$AG,AQ$1)</f>
        <v>0</v>
      </c>
      <c r="AR557" s="5">
        <f>COUNTIFS($B:$B,$B557,$AG:$AG,AR$1)</f>
        <v>0</v>
      </c>
      <c r="AS557" s="5">
        <f>COUNTIFS($B:$B,$B557,$AG:$AG,AS$1)</f>
        <v>0</v>
      </c>
      <c r="AT557" s="5">
        <f>COUNTIFS($B:$B,$B557,$AG:$AG,AT$1)</f>
        <v>0</v>
      </c>
      <c r="AU557" s="5">
        <f>COUNTIFS($B:$B,$B557,$AG:$AG,AU$1)</f>
        <v>0</v>
      </c>
    </row>
    <row r="558" spans="1:47" ht="15" customHeight="1" x14ac:dyDescent="0.35">
      <c r="A558" s="3">
        <f>IF(B557=B558,A557,A557+1)</f>
        <v>186</v>
      </c>
      <c r="B558" s="3" t="s">
        <v>5355</v>
      </c>
      <c r="C558" s="3" t="s">
        <v>5354</v>
      </c>
      <c r="D558" s="3" t="s">
        <v>3044</v>
      </c>
      <c r="E558" s="3" t="s">
        <v>3043</v>
      </c>
      <c r="F558" s="4" t="s">
        <v>7</v>
      </c>
      <c r="G558" s="4" t="s">
        <v>8</v>
      </c>
      <c r="H558" s="4" t="s">
        <v>7</v>
      </c>
      <c r="I558" s="3">
        <v>1</v>
      </c>
      <c r="J558" s="3" t="s">
        <v>69</v>
      </c>
      <c r="K558" s="3" t="s">
        <v>3065</v>
      </c>
      <c r="L558" s="3" t="s">
        <v>36</v>
      </c>
      <c r="M558" s="3" t="s">
        <v>5356</v>
      </c>
      <c r="N558" s="3" t="s">
        <v>90</v>
      </c>
      <c r="P558" s="3" t="s">
        <v>669</v>
      </c>
      <c r="Q558" s="3" t="s">
        <v>1475</v>
      </c>
      <c r="R558" s="3" t="s">
        <v>2434</v>
      </c>
      <c r="S558" s="2" t="str">
        <f>IF(P558="심사불필요","-",VLOOKUP(K558,'[1]자격증 backdata'!A:G,7,0))</f>
        <v>-</v>
      </c>
      <c r="T558" s="2" t="str">
        <f>IF(S558="-","-",IF(COUNTIFS(B:B,B558,S:S,"필수")&gt;0,"자격요건충족","확인필요"))</f>
        <v>-</v>
      </c>
      <c r="U558" s="2"/>
      <c r="W558" s="2">
        <f>IF(Q558="4급","심사불필요",VLOOKUP(K558,'[1]자격증 backdata'!A:B,2,0))</f>
        <v>0</v>
      </c>
      <c r="X558" s="3">
        <f>IF(R558="A", MIN(20, SUMIFS(W:W, B:B, B558, R:R, "A")),IF(R558="B", MIN(30, SUMIFS(W:W, B:B, B558, R:R, "B")),"비해당분야"))</f>
        <v>4</v>
      </c>
      <c r="Y558" s="3" t="str">
        <f>IF(R558="C",MIN(30,IF(COUNTIFS(B:B,B558,W:W,"가1")=1,25,IF(COUNTIFS(B:B,B558,W:W,"가1")&gt;=2,30,0))+IF(COUNTIFS(B:B,B558,W:W,"나1")&gt;=4,30,IF(COUNTIFS(B:B,B558,W:W,"나1")=3,26,IF(COUNTIFS(B:B,B558,W:W,"나1")=2,22,IF(COUNTIFS(B:B,B558,W:W,"나1")=1,18,0)))))+MIN(30,IF(COUNTIFS(B:B,B558,W:W,"가2")=1,25,IF(COUNTIFS(B:B,B558,W:W,"가2")&gt;=2,30,0))+IF(COUNTIFS(B:B,B558,W:W,"나2")=3,30,IF(COUNTIFS(B:B,B558,W:W,"나2")=2,25,IF(COUNTIFS(B:B,B558,W:W,"나2")=1,20,0)))),"비해당분야")</f>
        <v>비해당분야</v>
      </c>
      <c r="Z558" s="3" t="str">
        <f>IF(R558="C",VLOOKUP(K558,'[1]자격증 backdata'!A:F,6,0),"비해당분야")</f>
        <v>비해당분야</v>
      </c>
      <c r="AA558" s="3" t="str">
        <f>IF(R558="C",SUMIF(B:B,B558,Z:Z),"비해당분야")</f>
        <v>비해당분야</v>
      </c>
      <c r="AB558" s="3" t="str">
        <f>IF(R558="C",SUM(Y558,AA558),"비해당분야")</f>
        <v>비해당분야</v>
      </c>
      <c r="AC558" s="3">
        <f>IF(R558="C",AB558,X558)</f>
        <v>4</v>
      </c>
      <c r="AD558" s="3">
        <f>VLOOKUP(K558,'[1]자격증 backdata'!A:D,4,0)</f>
        <v>5</v>
      </c>
      <c r="AE558" s="3">
        <f>IF(_xlfn.MAXIFS(AD:AD,B:B,B558)&gt;10,10,_xlfn.MAXIFS(AD:AD,B:B,B558))</f>
        <v>5</v>
      </c>
      <c r="AG558" s="2">
        <f>VLOOKUP(K558,'[1]자격증 backdata'!A:C,3,0)</f>
        <v>0</v>
      </c>
      <c r="AH558" s="2">
        <f>COUNTIFS($B:$B,$B558,$AG:$AG,AH$1)</f>
        <v>0</v>
      </c>
      <c r="AI558" s="2">
        <f>COUNTIFS($B:$B,$B558,$AG:$AG,AI$1)</f>
        <v>0</v>
      </c>
      <c r="AJ558" s="2">
        <f>COUNTIFS($B:$B,$B558,$AG:$AG,AJ$1)</f>
        <v>0</v>
      </c>
      <c r="AK558" s="2">
        <f>COUNTIFS($B:$B,$B558,$AG:$AG,AK$1)</f>
        <v>0</v>
      </c>
      <c r="AL558" s="2">
        <f>COUNTIFS($B:$B,$B558,$AG:$AG,AL$1)</f>
        <v>0</v>
      </c>
      <c r="AM558" s="2">
        <f>COUNTIFS($B:$B,$B558,$AG:$AG,AM$1)</f>
        <v>0</v>
      </c>
      <c r="AN558" s="2">
        <f>COUNTIFS($B:$B,$B558,$AG:$AG,AN$1)</f>
        <v>0</v>
      </c>
      <c r="AO558" s="2">
        <f>COUNTIFS($B:$B,$B558,$AG:$AG,AO$1)</f>
        <v>0</v>
      </c>
      <c r="AP558" s="2">
        <f>COUNTIFS($B:$B,$B558,$AG:$AG,AP$1)</f>
        <v>0</v>
      </c>
      <c r="AQ558" s="2">
        <f>COUNTIFS($B:$B,$B558,$AG:$AG,AQ$1)</f>
        <v>0</v>
      </c>
      <c r="AR558" s="2">
        <f>COUNTIFS($B:$B,$B558,$AG:$AG,AR$1)</f>
        <v>0</v>
      </c>
      <c r="AS558" s="2">
        <f>COUNTIFS($B:$B,$B558,$AG:$AG,AS$1)</f>
        <v>0</v>
      </c>
      <c r="AT558" s="2">
        <f>COUNTIFS($B:$B,$B558,$AG:$AG,AT$1)</f>
        <v>1</v>
      </c>
      <c r="AU558" s="2">
        <f>COUNTIFS($B:$B,$B558,$AG:$AG,AU$1)</f>
        <v>0</v>
      </c>
    </row>
    <row r="559" spans="1:47" ht="15" customHeight="1" x14ac:dyDescent="0.35">
      <c r="A559" s="7">
        <f>IF(B558=B559,A558,A558+1)</f>
        <v>186</v>
      </c>
      <c r="B559" s="7" t="s">
        <v>5355</v>
      </c>
      <c r="C559" s="7" t="s">
        <v>5354</v>
      </c>
      <c r="D559" s="7" t="s">
        <v>3044</v>
      </c>
      <c r="E559" s="7" t="s">
        <v>3043</v>
      </c>
      <c r="F559" s="4" t="s">
        <v>7</v>
      </c>
      <c r="G559" s="4" t="s">
        <v>8</v>
      </c>
      <c r="H559" s="4" t="s">
        <v>7</v>
      </c>
      <c r="I559" s="3">
        <v>2</v>
      </c>
      <c r="J559" s="3" t="s">
        <v>106</v>
      </c>
      <c r="K559" s="3" t="s">
        <v>3057</v>
      </c>
      <c r="L559" s="3" t="s">
        <v>55</v>
      </c>
      <c r="M559" s="3" t="s">
        <v>5353</v>
      </c>
      <c r="N559" s="3" t="s">
        <v>1460</v>
      </c>
      <c r="P559" s="3" t="s">
        <v>669</v>
      </c>
      <c r="Q559" s="3" t="s">
        <v>1475</v>
      </c>
      <c r="R559" s="3" t="s">
        <v>2434</v>
      </c>
      <c r="S559" s="2" t="str">
        <f>IF(P559="심사불필요","-",VLOOKUP(K559,'[1]자격증 backdata'!A:G,7,0))</f>
        <v>-</v>
      </c>
      <c r="T559" s="2" t="str">
        <f>IF(S559="-","-",IF(COUNTIFS(B:B,B559,S:S,"필수")&gt;0,"자격요건충족","확인필요"))</f>
        <v>-</v>
      </c>
      <c r="U559" s="2"/>
      <c r="W559" s="2">
        <f>IF(Q559="4급","심사불필요",VLOOKUP(K559,'[1]자격증 backdata'!A:B,2,0))</f>
        <v>4</v>
      </c>
      <c r="X559" s="3">
        <f>IF(R559="A", MIN(20, SUMIFS(W:W, B:B, B559, R:R, "A")),IF(R559="B", MIN(30, SUMIFS(W:W, B:B, B559, R:R, "B")),"비해당분야"))</f>
        <v>4</v>
      </c>
      <c r="Y559" s="3" t="str">
        <f>IF(R559="C",MIN(30,IF(COUNTIFS(B:B,B559,W:W,"가1")=1,25,IF(COUNTIFS(B:B,B559,W:W,"가1")&gt;=2,30,0))+IF(COUNTIFS(B:B,B559,W:W,"나1")&gt;=4,30,IF(COUNTIFS(B:B,B559,W:W,"나1")=3,26,IF(COUNTIFS(B:B,B559,W:W,"나1")=2,22,IF(COUNTIFS(B:B,B559,W:W,"나1")=1,18,0)))))+MIN(30,IF(COUNTIFS(B:B,B559,W:W,"가2")=1,25,IF(COUNTIFS(B:B,B559,W:W,"가2")&gt;=2,30,0))+IF(COUNTIFS(B:B,B559,W:W,"나2")=3,30,IF(COUNTIFS(B:B,B559,W:W,"나2")=2,25,IF(COUNTIFS(B:B,B559,W:W,"나2")=1,20,0)))),"비해당분야")</f>
        <v>비해당분야</v>
      </c>
      <c r="Z559" s="3" t="str">
        <f>IF(R559="C",VLOOKUP(K559,'[1]자격증 backdata'!A:F,6,0),"비해당분야")</f>
        <v>비해당분야</v>
      </c>
      <c r="AA559" s="3" t="str">
        <f>IF(R559="C",SUMIF(B:B,B559,Z:Z),"비해당분야")</f>
        <v>비해당분야</v>
      </c>
      <c r="AB559" s="3" t="str">
        <f>IF(R559="C",SUM(Y559,AA559),"비해당분야")</f>
        <v>비해당분야</v>
      </c>
      <c r="AC559" s="3">
        <f>IF(R559="C",AB559,X559)</f>
        <v>4</v>
      </c>
      <c r="AD559" s="3">
        <f>VLOOKUP(K559,'[1]자격증 backdata'!A:D,4,0)</f>
        <v>0</v>
      </c>
      <c r="AE559" s="3">
        <f>IF(_xlfn.MAXIFS(AD:AD,B:B,B559)&gt;10,10,_xlfn.MAXIFS(AD:AD,B:B,B559))</f>
        <v>5</v>
      </c>
      <c r="AG559" s="2" t="str">
        <f>VLOOKUP(K559,'[1]자격증 backdata'!A:C,3,0)</f>
        <v>M</v>
      </c>
      <c r="AH559" s="2">
        <f>COUNTIFS($B:$B,$B559,$AG:$AG,AH$1)</f>
        <v>0</v>
      </c>
      <c r="AI559" s="2">
        <f>COUNTIFS($B:$B,$B559,$AG:$AG,AI$1)</f>
        <v>0</v>
      </c>
      <c r="AJ559" s="2">
        <f>COUNTIFS($B:$B,$B559,$AG:$AG,AJ$1)</f>
        <v>0</v>
      </c>
      <c r="AK559" s="2">
        <f>COUNTIFS($B:$B,$B559,$AG:$AG,AK$1)</f>
        <v>0</v>
      </c>
      <c r="AL559" s="2">
        <f>COUNTIFS($B:$B,$B559,$AG:$AG,AL$1)</f>
        <v>0</v>
      </c>
      <c r="AM559" s="2">
        <f>COUNTIFS($B:$B,$B559,$AG:$AG,AM$1)</f>
        <v>0</v>
      </c>
      <c r="AN559" s="2">
        <f>COUNTIFS($B:$B,$B559,$AG:$AG,AN$1)</f>
        <v>0</v>
      </c>
      <c r="AO559" s="2">
        <f>COUNTIFS($B:$B,$B559,$AG:$AG,AO$1)</f>
        <v>0</v>
      </c>
      <c r="AP559" s="2">
        <f>COUNTIFS($B:$B,$B559,$AG:$AG,AP$1)</f>
        <v>0</v>
      </c>
      <c r="AQ559" s="2">
        <f>COUNTIFS($B:$B,$B559,$AG:$AG,AQ$1)</f>
        <v>0</v>
      </c>
      <c r="AR559" s="2">
        <f>COUNTIFS($B:$B,$B559,$AG:$AG,AR$1)</f>
        <v>0</v>
      </c>
      <c r="AS559" s="2">
        <f>COUNTIFS($B:$B,$B559,$AG:$AG,AS$1)</f>
        <v>0</v>
      </c>
      <c r="AT559" s="2">
        <f>COUNTIFS($B:$B,$B559,$AG:$AG,AT$1)</f>
        <v>1</v>
      </c>
      <c r="AU559" s="2">
        <f>COUNTIFS($B:$B,$B559,$AG:$AG,AU$1)</f>
        <v>0</v>
      </c>
    </row>
    <row r="560" spans="1:47" ht="15" customHeight="1" x14ac:dyDescent="0.35">
      <c r="A560" s="4">
        <f>IF(B559=B560,A559,A559+1)</f>
        <v>187</v>
      </c>
      <c r="B560" s="4" t="s">
        <v>5352</v>
      </c>
      <c r="C560" s="4" t="s">
        <v>5351</v>
      </c>
      <c r="D560" s="4" t="s">
        <v>3044</v>
      </c>
      <c r="E560" s="4" t="s">
        <v>3043</v>
      </c>
      <c r="F560" s="4" t="s">
        <v>7</v>
      </c>
      <c r="G560" s="4" t="s">
        <v>8</v>
      </c>
      <c r="H560" s="4" t="s">
        <v>7</v>
      </c>
      <c r="I560" s="4">
        <v>1</v>
      </c>
      <c r="J560" s="4" t="s">
        <v>69</v>
      </c>
      <c r="K560" s="4" t="s">
        <v>3065</v>
      </c>
      <c r="L560" s="4" t="s">
        <v>36</v>
      </c>
      <c r="M560" s="4" t="s">
        <v>5350</v>
      </c>
      <c r="N560" s="4" t="s">
        <v>340</v>
      </c>
      <c r="P560" s="4" t="s">
        <v>669</v>
      </c>
      <c r="Q560" s="4" t="s">
        <v>1475</v>
      </c>
      <c r="R560" s="4" t="s">
        <v>2434</v>
      </c>
      <c r="S560" s="5" t="str">
        <f>IF(P560="심사불필요","-",VLOOKUP(K560,'[1]자격증 backdata'!A:G,7,0))</f>
        <v>-</v>
      </c>
      <c r="T560" s="5" t="str">
        <f>IF(S560="-","-",IF(COUNTIFS(B:B,B560,S:S,"필수")&gt;0,"자격요건충족","확인필요"))</f>
        <v>-</v>
      </c>
      <c r="U560" s="5"/>
      <c r="W560" s="5">
        <f>IF(Q560="4급","심사불필요",VLOOKUP(K560,'[1]자격증 backdata'!A:B,2,0))</f>
        <v>0</v>
      </c>
      <c r="X560" s="4">
        <f>IF(R560="A", MIN(20, SUMIFS(W:W, B:B, B560, R:R, "A")),IF(R560="B", MIN(30, SUMIFS(W:W, B:B, B560, R:R, "B")),"비해당분야"))</f>
        <v>0</v>
      </c>
      <c r="Y560" s="4" t="str">
        <f>IF(R560="C",MIN(30,IF(COUNTIFS(B:B,B560,W:W,"가1")=1,25,IF(COUNTIFS(B:B,B560,W:W,"가1")&gt;=2,30,0))+IF(COUNTIFS(B:B,B560,W:W,"나1")&gt;=4,30,IF(COUNTIFS(B:B,B560,W:W,"나1")=3,26,IF(COUNTIFS(B:B,B560,W:W,"나1")=2,22,IF(COUNTIFS(B:B,B560,W:W,"나1")=1,18,0)))))+MIN(30,IF(COUNTIFS(B:B,B560,W:W,"가2")=1,25,IF(COUNTIFS(B:B,B560,W:W,"가2")&gt;=2,30,0))+IF(COUNTIFS(B:B,B560,W:W,"나2")=3,30,IF(COUNTIFS(B:B,B560,W:W,"나2")=2,25,IF(COUNTIFS(B:B,B560,W:W,"나2")=1,20,0)))),"비해당분야")</f>
        <v>비해당분야</v>
      </c>
      <c r="Z560" s="4" t="str">
        <f>IF(R560="C",VLOOKUP(K560,'[1]자격증 backdata'!A:F,6,0),"비해당분야")</f>
        <v>비해당분야</v>
      </c>
      <c r="AA560" s="4" t="str">
        <f>IF(R560="C",SUMIF(B:B,B560,Z:Z),"비해당분야")</f>
        <v>비해당분야</v>
      </c>
      <c r="AB560" s="4" t="str">
        <f>IF(R560="C",SUM(Y560,AA560),"비해당분야")</f>
        <v>비해당분야</v>
      </c>
      <c r="AC560" s="4">
        <f>IF(R560="C",AB560,X560)</f>
        <v>0</v>
      </c>
      <c r="AD560" s="4">
        <f>VLOOKUP(K560,'[1]자격증 backdata'!A:D,4,0)</f>
        <v>5</v>
      </c>
      <c r="AE560" s="4">
        <f>IF(_xlfn.MAXIFS(AD:AD,B:B,B560)&gt;10,10,_xlfn.MAXIFS(AD:AD,B:B,B560))</f>
        <v>5</v>
      </c>
      <c r="AG560" s="5">
        <f>VLOOKUP(K560,'[1]자격증 backdata'!A:C,3,0)</f>
        <v>0</v>
      </c>
      <c r="AH560" s="5">
        <f>COUNTIFS($B:$B,$B560,$AG:$AG,AH$1)</f>
        <v>0</v>
      </c>
      <c r="AI560" s="5">
        <f>COUNTIFS($B:$B,$B560,$AG:$AG,AI$1)</f>
        <v>0</v>
      </c>
      <c r="AJ560" s="5">
        <f>COUNTIFS($B:$B,$B560,$AG:$AG,AJ$1)</f>
        <v>0</v>
      </c>
      <c r="AK560" s="5">
        <f>COUNTIFS($B:$B,$B560,$AG:$AG,AK$1)</f>
        <v>0</v>
      </c>
      <c r="AL560" s="5">
        <f>COUNTIFS($B:$B,$B560,$AG:$AG,AL$1)</f>
        <v>0</v>
      </c>
      <c r="AM560" s="5">
        <f>COUNTIFS($B:$B,$B560,$AG:$AG,AM$1)</f>
        <v>0</v>
      </c>
      <c r="AN560" s="5">
        <f>COUNTIFS($B:$B,$B560,$AG:$AG,AN$1)</f>
        <v>0</v>
      </c>
      <c r="AO560" s="5">
        <f>COUNTIFS($B:$B,$B560,$AG:$AG,AO$1)</f>
        <v>0</v>
      </c>
      <c r="AP560" s="5">
        <f>COUNTIFS($B:$B,$B560,$AG:$AG,AP$1)</f>
        <v>0</v>
      </c>
      <c r="AQ560" s="5">
        <f>COUNTIFS($B:$B,$B560,$AG:$AG,AQ$1)</f>
        <v>0</v>
      </c>
      <c r="AR560" s="5">
        <f>COUNTIFS($B:$B,$B560,$AG:$AG,AR$1)</f>
        <v>0</v>
      </c>
      <c r="AS560" s="5">
        <f>COUNTIFS($B:$B,$B560,$AG:$AG,AS$1)</f>
        <v>0</v>
      </c>
      <c r="AT560" s="5">
        <f>COUNTIFS($B:$B,$B560,$AG:$AG,AT$1)</f>
        <v>0</v>
      </c>
      <c r="AU560" s="5">
        <f>COUNTIFS($B:$B,$B560,$AG:$AG,AU$1)</f>
        <v>0</v>
      </c>
    </row>
    <row r="561" spans="1:47" ht="15" customHeight="1" x14ac:dyDescent="0.35">
      <c r="A561" s="3">
        <f>IF(B560=B561,A560,A560+1)</f>
        <v>188</v>
      </c>
      <c r="B561" s="3" t="s">
        <v>5347</v>
      </c>
      <c r="C561" s="3" t="s">
        <v>1311</v>
      </c>
      <c r="D561" s="3" t="s">
        <v>3044</v>
      </c>
      <c r="E561" s="3" t="s">
        <v>3043</v>
      </c>
      <c r="F561" s="4" t="s">
        <v>7</v>
      </c>
      <c r="G561" s="4" t="s">
        <v>8</v>
      </c>
      <c r="H561" s="4" t="s">
        <v>7</v>
      </c>
      <c r="I561" s="3">
        <v>1</v>
      </c>
      <c r="J561" s="3" t="s">
        <v>69</v>
      </c>
      <c r="K561" s="3" t="s">
        <v>3065</v>
      </c>
      <c r="L561" s="3" t="s">
        <v>5349</v>
      </c>
      <c r="M561" s="3" t="s">
        <v>5348</v>
      </c>
      <c r="N561" s="3" t="s">
        <v>328</v>
      </c>
      <c r="P561" s="3" t="s">
        <v>669</v>
      </c>
      <c r="Q561" s="3" t="s">
        <v>1475</v>
      </c>
      <c r="R561" s="3" t="s">
        <v>2434</v>
      </c>
      <c r="S561" s="2" t="str">
        <f>IF(P561="심사불필요","-",VLOOKUP(K561,'[1]자격증 backdata'!A:G,7,0))</f>
        <v>-</v>
      </c>
      <c r="T561" s="2" t="str">
        <f>IF(S561="-","-",IF(COUNTIFS(B:B,B561,S:S,"필수")&gt;0,"자격요건충족","확인필요"))</f>
        <v>-</v>
      </c>
      <c r="U561" s="2"/>
      <c r="W561" s="2">
        <f>IF(Q561="4급","심사불필요",VLOOKUP(K561,'[1]자격증 backdata'!A:B,2,0))</f>
        <v>0</v>
      </c>
      <c r="X561" s="3">
        <f>IF(R561="A", MIN(20, SUMIFS(W:W, B:B, B561, R:R, "A")),IF(R561="B", MIN(30, SUMIFS(W:W, B:B, B561, R:R, "B")),"비해당분야"))</f>
        <v>4</v>
      </c>
      <c r="Y561" s="3" t="str">
        <f>IF(R561="C",MIN(30,IF(COUNTIFS(B:B,B561,W:W,"가1")=1,25,IF(COUNTIFS(B:B,B561,W:W,"가1")&gt;=2,30,0))+IF(COUNTIFS(B:B,B561,W:W,"나1")&gt;=4,30,IF(COUNTIFS(B:B,B561,W:W,"나1")=3,26,IF(COUNTIFS(B:B,B561,W:W,"나1")=2,22,IF(COUNTIFS(B:B,B561,W:W,"나1")=1,18,0)))))+MIN(30,IF(COUNTIFS(B:B,B561,W:W,"가2")=1,25,IF(COUNTIFS(B:B,B561,W:W,"가2")&gt;=2,30,0))+IF(COUNTIFS(B:B,B561,W:W,"나2")=3,30,IF(COUNTIFS(B:B,B561,W:W,"나2")=2,25,IF(COUNTIFS(B:B,B561,W:W,"나2")=1,20,0)))),"비해당분야")</f>
        <v>비해당분야</v>
      </c>
      <c r="Z561" s="3" t="str">
        <f>IF(R561="C",VLOOKUP(K561,'[1]자격증 backdata'!A:F,6,0),"비해당분야")</f>
        <v>비해당분야</v>
      </c>
      <c r="AA561" s="3" t="str">
        <f>IF(R561="C",SUMIF(B:B,B561,Z:Z),"비해당분야")</f>
        <v>비해당분야</v>
      </c>
      <c r="AB561" s="3" t="str">
        <f>IF(R561="C",SUM(Y561,AA561),"비해당분야")</f>
        <v>비해당분야</v>
      </c>
      <c r="AC561" s="3">
        <f>IF(R561="C",AB561,X561)</f>
        <v>4</v>
      </c>
      <c r="AD561" s="3">
        <f>VLOOKUP(K561,'[1]자격증 backdata'!A:D,4,0)</f>
        <v>5</v>
      </c>
      <c r="AE561" s="3">
        <f>IF(_xlfn.MAXIFS(AD:AD,B:B,B561)&gt;10,10,_xlfn.MAXIFS(AD:AD,B:B,B561))</f>
        <v>5</v>
      </c>
      <c r="AG561" s="2">
        <f>VLOOKUP(K561,'[1]자격증 backdata'!A:C,3,0)</f>
        <v>0</v>
      </c>
      <c r="AH561" s="2">
        <f>COUNTIFS($B:$B,$B561,$AG:$AG,AH$1)</f>
        <v>0</v>
      </c>
      <c r="AI561" s="2">
        <f>COUNTIFS($B:$B,$B561,$AG:$AG,AI$1)</f>
        <v>0</v>
      </c>
      <c r="AJ561" s="2">
        <f>COUNTIFS($B:$B,$B561,$AG:$AG,AJ$1)</f>
        <v>0</v>
      </c>
      <c r="AK561" s="2">
        <f>COUNTIFS($B:$B,$B561,$AG:$AG,AK$1)</f>
        <v>0</v>
      </c>
      <c r="AL561" s="2">
        <f>COUNTIFS($B:$B,$B561,$AG:$AG,AL$1)</f>
        <v>0</v>
      </c>
      <c r="AM561" s="2">
        <f>COUNTIFS($B:$B,$B561,$AG:$AG,AM$1)</f>
        <v>0</v>
      </c>
      <c r="AN561" s="2">
        <f>COUNTIFS($B:$B,$B561,$AG:$AG,AN$1)</f>
        <v>0</v>
      </c>
      <c r="AO561" s="2">
        <f>COUNTIFS($B:$B,$B561,$AG:$AG,AO$1)</f>
        <v>0</v>
      </c>
      <c r="AP561" s="2">
        <f>COUNTIFS($B:$B,$B561,$AG:$AG,AP$1)</f>
        <v>0</v>
      </c>
      <c r="AQ561" s="2">
        <f>COUNTIFS($B:$B,$B561,$AG:$AG,AQ$1)</f>
        <v>0</v>
      </c>
      <c r="AR561" s="2">
        <f>COUNTIFS($B:$B,$B561,$AG:$AG,AR$1)</f>
        <v>0</v>
      </c>
      <c r="AS561" s="2">
        <f>COUNTIFS($B:$B,$B561,$AG:$AG,AS$1)</f>
        <v>0</v>
      </c>
      <c r="AT561" s="2">
        <f>COUNTIFS($B:$B,$B561,$AG:$AG,AT$1)</f>
        <v>1</v>
      </c>
      <c r="AU561" s="2">
        <f>COUNTIFS($B:$B,$B561,$AG:$AG,AU$1)</f>
        <v>0</v>
      </c>
    </row>
    <row r="562" spans="1:47" ht="15" customHeight="1" x14ac:dyDescent="0.35">
      <c r="A562" s="7">
        <f>IF(B561=B562,A561,A561+1)</f>
        <v>188</v>
      </c>
      <c r="B562" s="7" t="s">
        <v>5347</v>
      </c>
      <c r="C562" s="7" t="s">
        <v>1311</v>
      </c>
      <c r="D562" s="7" t="s">
        <v>3044</v>
      </c>
      <c r="E562" s="7" t="s">
        <v>3043</v>
      </c>
      <c r="F562" s="4" t="s">
        <v>7</v>
      </c>
      <c r="G562" s="4" t="s">
        <v>8</v>
      </c>
      <c r="H562" s="4" t="s">
        <v>7</v>
      </c>
      <c r="I562" s="3">
        <v>2</v>
      </c>
      <c r="J562" s="3" t="s">
        <v>106</v>
      </c>
      <c r="K562" s="3" t="s">
        <v>3057</v>
      </c>
      <c r="L562" s="3" t="s">
        <v>55</v>
      </c>
      <c r="M562" s="3" t="s">
        <v>5346</v>
      </c>
      <c r="N562" s="3" t="s">
        <v>4141</v>
      </c>
      <c r="P562" s="3" t="s">
        <v>669</v>
      </c>
      <c r="Q562" s="3" t="s">
        <v>1475</v>
      </c>
      <c r="R562" s="3" t="s">
        <v>2434</v>
      </c>
      <c r="S562" s="2" t="str">
        <f>IF(P562="심사불필요","-",VLOOKUP(K562,'[1]자격증 backdata'!A:G,7,0))</f>
        <v>-</v>
      </c>
      <c r="T562" s="2" t="str">
        <f>IF(S562="-","-",IF(COUNTIFS(B:B,B562,S:S,"필수")&gt;0,"자격요건충족","확인필요"))</f>
        <v>-</v>
      </c>
      <c r="U562" s="2"/>
      <c r="W562" s="2">
        <f>IF(Q562="4급","심사불필요",VLOOKUP(K562,'[1]자격증 backdata'!A:B,2,0))</f>
        <v>4</v>
      </c>
      <c r="X562" s="3">
        <f>IF(R562="A", MIN(20, SUMIFS(W:W, B:B, B562, R:R, "A")),IF(R562="B", MIN(30, SUMIFS(W:W, B:B, B562, R:R, "B")),"비해당분야"))</f>
        <v>4</v>
      </c>
      <c r="Y562" s="3" t="str">
        <f>IF(R562="C",MIN(30,IF(COUNTIFS(B:B,B562,W:W,"가1")=1,25,IF(COUNTIFS(B:B,B562,W:W,"가1")&gt;=2,30,0))+IF(COUNTIFS(B:B,B562,W:W,"나1")&gt;=4,30,IF(COUNTIFS(B:B,B562,W:W,"나1")=3,26,IF(COUNTIFS(B:B,B562,W:W,"나1")=2,22,IF(COUNTIFS(B:B,B562,W:W,"나1")=1,18,0)))))+MIN(30,IF(COUNTIFS(B:B,B562,W:W,"가2")=1,25,IF(COUNTIFS(B:B,B562,W:W,"가2")&gt;=2,30,0))+IF(COUNTIFS(B:B,B562,W:W,"나2")=3,30,IF(COUNTIFS(B:B,B562,W:W,"나2")=2,25,IF(COUNTIFS(B:B,B562,W:W,"나2")=1,20,0)))),"비해당분야")</f>
        <v>비해당분야</v>
      </c>
      <c r="Z562" s="3" t="str">
        <f>IF(R562="C",VLOOKUP(K562,'[1]자격증 backdata'!A:F,6,0),"비해당분야")</f>
        <v>비해당분야</v>
      </c>
      <c r="AA562" s="3" t="str">
        <f>IF(R562="C",SUMIF(B:B,B562,Z:Z),"비해당분야")</f>
        <v>비해당분야</v>
      </c>
      <c r="AB562" s="3" t="str">
        <f>IF(R562="C",SUM(Y562,AA562),"비해당분야")</f>
        <v>비해당분야</v>
      </c>
      <c r="AC562" s="3">
        <f>IF(R562="C",AB562,X562)</f>
        <v>4</v>
      </c>
      <c r="AD562" s="3">
        <f>VLOOKUP(K562,'[1]자격증 backdata'!A:D,4,0)</f>
        <v>0</v>
      </c>
      <c r="AE562" s="3">
        <f>IF(_xlfn.MAXIFS(AD:AD,B:B,B562)&gt;10,10,_xlfn.MAXIFS(AD:AD,B:B,B562))</f>
        <v>5</v>
      </c>
      <c r="AG562" s="2" t="str">
        <f>VLOOKUP(K562,'[1]자격증 backdata'!A:C,3,0)</f>
        <v>M</v>
      </c>
      <c r="AH562" s="2">
        <f>COUNTIFS($B:$B,$B562,$AG:$AG,AH$1)</f>
        <v>0</v>
      </c>
      <c r="AI562" s="2">
        <f>COUNTIFS($B:$B,$B562,$AG:$AG,AI$1)</f>
        <v>0</v>
      </c>
      <c r="AJ562" s="2">
        <f>COUNTIFS($B:$B,$B562,$AG:$AG,AJ$1)</f>
        <v>0</v>
      </c>
      <c r="AK562" s="2">
        <f>COUNTIFS($B:$B,$B562,$AG:$AG,AK$1)</f>
        <v>0</v>
      </c>
      <c r="AL562" s="2">
        <f>COUNTIFS($B:$B,$B562,$AG:$AG,AL$1)</f>
        <v>0</v>
      </c>
      <c r="AM562" s="2">
        <f>COUNTIFS($B:$B,$B562,$AG:$AG,AM$1)</f>
        <v>0</v>
      </c>
      <c r="AN562" s="2">
        <f>COUNTIFS($B:$B,$B562,$AG:$AG,AN$1)</f>
        <v>0</v>
      </c>
      <c r="AO562" s="2">
        <f>COUNTIFS($B:$B,$B562,$AG:$AG,AO$1)</f>
        <v>0</v>
      </c>
      <c r="AP562" s="2">
        <f>COUNTIFS($B:$B,$B562,$AG:$AG,AP$1)</f>
        <v>0</v>
      </c>
      <c r="AQ562" s="2">
        <f>COUNTIFS($B:$B,$B562,$AG:$AG,AQ$1)</f>
        <v>0</v>
      </c>
      <c r="AR562" s="2">
        <f>COUNTIFS($B:$B,$B562,$AG:$AG,AR$1)</f>
        <v>0</v>
      </c>
      <c r="AS562" s="2">
        <f>COUNTIFS($B:$B,$B562,$AG:$AG,AS$1)</f>
        <v>0</v>
      </c>
      <c r="AT562" s="2">
        <f>COUNTIFS($B:$B,$B562,$AG:$AG,AT$1)</f>
        <v>1</v>
      </c>
      <c r="AU562" s="2">
        <f>COUNTIFS($B:$B,$B562,$AG:$AG,AU$1)</f>
        <v>0</v>
      </c>
    </row>
    <row r="563" spans="1:47" ht="15" customHeight="1" x14ac:dyDescent="0.35">
      <c r="A563" s="4">
        <f>IF(B562=B563,A562,A562+1)</f>
        <v>189</v>
      </c>
      <c r="B563" s="4" t="s">
        <v>5342</v>
      </c>
      <c r="C563" s="4" t="s">
        <v>5341</v>
      </c>
      <c r="D563" s="4" t="s">
        <v>3044</v>
      </c>
      <c r="E563" s="4" t="s">
        <v>3043</v>
      </c>
      <c r="F563" s="4" t="s">
        <v>7</v>
      </c>
      <c r="G563" s="4" t="s">
        <v>8</v>
      </c>
      <c r="H563" s="4" t="s">
        <v>7</v>
      </c>
      <c r="I563" s="4">
        <v>1</v>
      </c>
      <c r="J563" s="4" t="s">
        <v>69</v>
      </c>
      <c r="K563" s="4" t="s">
        <v>3065</v>
      </c>
      <c r="L563" s="4" t="s">
        <v>36</v>
      </c>
      <c r="M563" s="4" t="s">
        <v>5345</v>
      </c>
      <c r="N563" s="4" t="s">
        <v>5344</v>
      </c>
      <c r="P563" s="4" t="s">
        <v>669</v>
      </c>
      <c r="Q563" s="4" t="s">
        <v>1475</v>
      </c>
      <c r="R563" s="4" t="s">
        <v>2434</v>
      </c>
      <c r="S563" s="5" t="str">
        <f>IF(P563="심사불필요","-",VLOOKUP(K563,'[1]자격증 backdata'!A:G,7,0))</f>
        <v>-</v>
      </c>
      <c r="T563" s="5" t="str">
        <f>IF(S563="-","-",IF(COUNTIFS(B:B,B563,S:S,"필수")&gt;0,"자격요건충족","확인필요"))</f>
        <v>-</v>
      </c>
      <c r="U563" s="5"/>
      <c r="W563" s="5">
        <f>IF(Q563="4급","심사불필요",VLOOKUP(K563,'[1]자격증 backdata'!A:B,2,0))</f>
        <v>0</v>
      </c>
      <c r="X563" s="4">
        <f>IF(R563="A", MIN(20, SUMIFS(W:W, B:B, B563, R:R, "A")),IF(R563="B", MIN(30, SUMIFS(W:W, B:B, B563, R:R, "B")),"비해당분야"))</f>
        <v>6</v>
      </c>
      <c r="Y563" s="4" t="str">
        <f>IF(R563="C",MIN(30,IF(COUNTIFS(B:B,B563,W:W,"가1")=1,25,IF(COUNTIFS(B:B,B563,W:W,"가1")&gt;=2,30,0))+IF(COUNTIFS(B:B,B563,W:W,"나1")&gt;=4,30,IF(COUNTIFS(B:B,B563,W:W,"나1")=3,26,IF(COUNTIFS(B:B,B563,W:W,"나1")=2,22,IF(COUNTIFS(B:B,B563,W:W,"나1")=1,18,0)))))+MIN(30,IF(COUNTIFS(B:B,B563,W:W,"가2")=1,25,IF(COUNTIFS(B:B,B563,W:W,"가2")&gt;=2,30,0))+IF(COUNTIFS(B:B,B563,W:W,"나2")=3,30,IF(COUNTIFS(B:B,B563,W:W,"나2")=2,25,IF(COUNTIFS(B:B,B563,W:W,"나2")=1,20,0)))),"비해당분야")</f>
        <v>비해당분야</v>
      </c>
      <c r="Z563" s="4" t="str">
        <f>IF(R563="C",VLOOKUP(K563,'[1]자격증 backdata'!A:F,6,0),"비해당분야")</f>
        <v>비해당분야</v>
      </c>
      <c r="AA563" s="4" t="str">
        <f>IF(R563="C",SUMIF(B:B,B563,Z:Z),"비해당분야")</f>
        <v>비해당분야</v>
      </c>
      <c r="AB563" s="4" t="str">
        <f>IF(R563="C",SUM(Y563,AA563),"비해당분야")</f>
        <v>비해당분야</v>
      </c>
      <c r="AC563" s="4">
        <f>IF(R563="C",AB563,X563)</f>
        <v>6</v>
      </c>
      <c r="AD563" s="4">
        <f>VLOOKUP(K563,'[1]자격증 backdata'!A:D,4,0)</f>
        <v>5</v>
      </c>
      <c r="AE563" s="4">
        <f>IF(_xlfn.MAXIFS(AD:AD,B:B,B563)&gt;10,10,_xlfn.MAXIFS(AD:AD,B:B,B563))</f>
        <v>5</v>
      </c>
      <c r="AG563" s="5">
        <f>VLOOKUP(K563,'[1]자격증 backdata'!A:C,3,0)</f>
        <v>0</v>
      </c>
      <c r="AH563" s="5">
        <f>COUNTIFS($B:$B,$B563,$AG:$AG,AH$1)</f>
        <v>0</v>
      </c>
      <c r="AI563" s="5">
        <f>COUNTIFS($B:$B,$B563,$AG:$AG,AI$1)</f>
        <v>0</v>
      </c>
      <c r="AJ563" s="5">
        <f>COUNTIFS($B:$B,$B563,$AG:$AG,AJ$1)</f>
        <v>0</v>
      </c>
      <c r="AK563" s="5">
        <f>COUNTIFS($B:$B,$B563,$AG:$AG,AK$1)</f>
        <v>0</v>
      </c>
      <c r="AL563" s="5">
        <f>COUNTIFS($B:$B,$B563,$AG:$AG,AL$1)</f>
        <v>0</v>
      </c>
      <c r="AM563" s="5">
        <f>COUNTIFS($B:$B,$B563,$AG:$AG,AM$1)</f>
        <v>0</v>
      </c>
      <c r="AN563" s="5">
        <f>COUNTIFS($B:$B,$B563,$AG:$AG,AN$1)</f>
        <v>0</v>
      </c>
      <c r="AO563" s="5">
        <f>COUNTIFS($B:$B,$B563,$AG:$AG,AO$1)</f>
        <v>0</v>
      </c>
      <c r="AP563" s="5">
        <f>COUNTIFS($B:$B,$B563,$AG:$AG,AP$1)</f>
        <v>0</v>
      </c>
      <c r="AQ563" s="5">
        <f>COUNTIFS($B:$B,$B563,$AG:$AG,AQ$1)</f>
        <v>0</v>
      </c>
      <c r="AR563" s="5">
        <f>COUNTIFS($B:$B,$B563,$AG:$AG,AR$1)</f>
        <v>0</v>
      </c>
      <c r="AS563" s="5">
        <f>COUNTIFS($B:$B,$B563,$AG:$AG,AS$1)</f>
        <v>0</v>
      </c>
      <c r="AT563" s="5">
        <f>COUNTIFS($B:$B,$B563,$AG:$AG,AT$1)</f>
        <v>1</v>
      </c>
      <c r="AU563" s="5">
        <f>COUNTIFS($B:$B,$B563,$AG:$AG,AU$1)</f>
        <v>0</v>
      </c>
    </row>
    <row r="564" spans="1:47" ht="15" customHeight="1" x14ac:dyDescent="0.35">
      <c r="A564" s="6">
        <f>IF(B563=B564,A563,A563+1)</f>
        <v>189</v>
      </c>
      <c r="B564" s="6" t="s">
        <v>5342</v>
      </c>
      <c r="C564" s="6" t="s">
        <v>5341</v>
      </c>
      <c r="D564" s="6" t="s">
        <v>3044</v>
      </c>
      <c r="E564" s="6" t="s">
        <v>3043</v>
      </c>
      <c r="F564" s="4" t="s">
        <v>7</v>
      </c>
      <c r="G564" s="4" t="s">
        <v>8</v>
      </c>
      <c r="H564" s="4" t="s">
        <v>7</v>
      </c>
      <c r="I564" s="4">
        <v>2</v>
      </c>
      <c r="J564" s="4" t="s">
        <v>106</v>
      </c>
      <c r="K564" s="4" t="s">
        <v>3057</v>
      </c>
      <c r="L564" s="4" t="s">
        <v>55</v>
      </c>
      <c r="M564" s="4" t="s">
        <v>5343</v>
      </c>
      <c r="N564" s="4" t="s">
        <v>4560</v>
      </c>
      <c r="P564" s="4" t="s">
        <v>669</v>
      </c>
      <c r="Q564" s="4" t="s">
        <v>1475</v>
      </c>
      <c r="R564" s="4" t="s">
        <v>2434</v>
      </c>
      <c r="S564" s="5" t="str">
        <f>IF(P564="심사불필요","-",VLOOKUP(K564,'[1]자격증 backdata'!A:G,7,0))</f>
        <v>-</v>
      </c>
      <c r="T564" s="5" t="str">
        <f>IF(S564="-","-",IF(COUNTIFS(B:B,B564,S:S,"필수")&gt;0,"자격요건충족","확인필요"))</f>
        <v>-</v>
      </c>
      <c r="U564" s="5"/>
      <c r="W564" s="5">
        <f>IF(Q564="4급","심사불필요",VLOOKUP(K564,'[1]자격증 backdata'!A:B,2,0))</f>
        <v>4</v>
      </c>
      <c r="X564" s="4">
        <f>IF(R564="A", MIN(20, SUMIFS(W:W, B:B, B564, R:R, "A")),IF(R564="B", MIN(30, SUMIFS(W:W, B:B, B564, R:R, "B")),"비해당분야"))</f>
        <v>6</v>
      </c>
      <c r="Y564" s="4" t="str">
        <f>IF(R564="C",MIN(30,IF(COUNTIFS(B:B,B564,W:W,"가1")=1,25,IF(COUNTIFS(B:B,B564,W:W,"가1")&gt;=2,30,0))+IF(COUNTIFS(B:B,B564,W:W,"나1")&gt;=4,30,IF(COUNTIFS(B:B,B564,W:W,"나1")=3,26,IF(COUNTIFS(B:B,B564,W:W,"나1")=2,22,IF(COUNTIFS(B:B,B564,W:W,"나1")=1,18,0)))))+MIN(30,IF(COUNTIFS(B:B,B564,W:W,"가2")=1,25,IF(COUNTIFS(B:B,B564,W:W,"가2")&gt;=2,30,0))+IF(COUNTIFS(B:B,B564,W:W,"나2")=3,30,IF(COUNTIFS(B:B,B564,W:W,"나2")=2,25,IF(COUNTIFS(B:B,B564,W:W,"나2")=1,20,0)))),"비해당분야")</f>
        <v>비해당분야</v>
      </c>
      <c r="Z564" s="4" t="str">
        <f>IF(R564="C",VLOOKUP(K564,'[1]자격증 backdata'!A:F,6,0),"비해당분야")</f>
        <v>비해당분야</v>
      </c>
      <c r="AA564" s="4" t="str">
        <f>IF(R564="C",SUMIF(B:B,B564,Z:Z),"비해당분야")</f>
        <v>비해당분야</v>
      </c>
      <c r="AB564" s="4" t="str">
        <f>IF(R564="C",SUM(Y564,AA564),"비해당분야")</f>
        <v>비해당분야</v>
      </c>
      <c r="AC564" s="4">
        <f>IF(R564="C",AB564,X564)</f>
        <v>6</v>
      </c>
      <c r="AD564" s="4">
        <f>VLOOKUP(K564,'[1]자격증 backdata'!A:D,4,0)</f>
        <v>0</v>
      </c>
      <c r="AE564" s="4">
        <f>IF(_xlfn.MAXIFS(AD:AD,B:B,B564)&gt;10,10,_xlfn.MAXIFS(AD:AD,B:B,B564))</f>
        <v>5</v>
      </c>
      <c r="AG564" s="5" t="str">
        <f>VLOOKUP(K564,'[1]자격증 backdata'!A:C,3,0)</f>
        <v>M</v>
      </c>
      <c r="AH564" s="5">
        <f>COUNTIFS($B:$B,$B564,$AG:$AG,AH$1)</f>
        <v>0</v>
      </c>
      <c r="AI564" s="5">
        <f>COUNTIFS($B:$B,$B564,$AG:$AG,AI$1)</f>
        <v>0</v>
      </c>
      <c r="AJ564" s="5">
        <f>COUNTIFS($B:$B,$B564,$AG:$AG,AJ$1)</f>
        <v>0</v>
      </c>
      <c r="AK564" s="5">
        <f>COUNTIFS($B:$B,$B564,$AG:$AG,AK$1)</f>
        <v>0</v>
      </c>
      <c r="AL564" s="5">
        <f>COUNTIFS($B:$B,$B564,$AG:$AG,AL$1)</f>
        <v>0</v>
      </c>
      <c r="AM564" s="5">
        <f>COUNTIFS($B:$B,$B564,$AG:$AG,AM$1)</f>
        <v>0</v>
      </c>
      <c r="AN564" s="5">
        <f>COUNTIFS($B:$B,$B564,$AG:$AG,AN$1)</f>
        <v>0</v>
      </c>
      <c r="AO564" s="5">
        <f>COUNTIFS($B:$B,$B564,$AG:$AG,AO$1)</f>
        <v>0</v>
      </c>
      <c r="AP564" s="5">
        <f>COUNTIFS($B:$B,$B564,$AG:$AG,AP$1)</f>
        <v>0</v>
      </c>
      <c r="AQ564" s="5">
        <f>COUNTIFS($B:$B,$B564,$AG:$AG,AQ$1)</f>
        <v>0</v>
      </c>
      <c r="AR564" s="5">
        <f>COUNTIFS($B:$B,$B564,$AG:$AG,AR$1)</f>
        <v>0</v>
      </c>
      <c r="AS564" s="5">
        <f>COUNTIFS($B:$B,$B564,$AG:$AG,AS$1)</f>
        <v>0</v>
      </c>
      <c r="AT564" s="5">
        <f>COUNTIFS($B:$B,$B564,$AG:$AG,AT$1)</f>
        <v>1</v>
      </c>
      <c r="AU564" s="5">
        <f>COUNTIFS($B:$B,$B564,$AG:$AG,AU$1)</f>
        <v>0</v>
      </c>
    </row>
    <row r="565" spans="1:47" ht="15" customHeight="1" x14ac:dyDescent="0.35">
      <c r="A565" s="6">
        <f>IF(B564=B565,A564,A564+1)</f>
        <v>189</v>
      </c>
      <c r="B565" s="6" t="s">
        <v>5342</v>
      </c>
      <c r="C565" s="6" t="s">
        <v>5341</v>
      </c>
      <c r="D565" s="6" t="s">
        <v>3044</v>
      </c>
      <c r="E565" s="6" t="s">
        <v>3043</v>
      </c>
      <c r="F565" s="4" t="s">
        <v>7</v>
      </c>
      <c r="G565" s="4" t="s">
        <v>8</v>
      </c>
      <c r="H565" s="4" t="s">
        <v>7</v>
      </c>
      <c r="I565" s="4">
        <v>3</v>
      </c>
      <c r="J565" s="4" t="s">
        <v>28</v>
      </c>
      <c r="K565" s="4" t="s">
        <v>3061</v>
      </c>
      <c r="L565" s="4" t="s">
        <v>26</v>
      </c>
      <c r="M565" s="4" t="s">
        <v>5340</v>
      </c>
      <c r="N565" s="4" t="s">
        <v>41</v>
      </c>
      <c r="P565" s="4" t="s">
        <v>669</v>
      </c>
      <c r="Q565" s="4" t="s">
        <v>1475</v>
      </c>
      <c r="R565" s="4" t="s">
        <v>2434</v>
      </c>
      <c r="S565" s="5" t="str">
        <f>IF(P565="심사불필요","-",VLOOKUP(K565,'[1]자격증 backdata'!A:G,7,0))</f>
        <v>-</v>
      </c>
      <c r="T565" s="5" t="str">
        <f>IF(S565="-","-",IF(COUNTIFS(B:B,B565,S:S,"필수")&gt;0,"자격요건충족","확인필요"))</f>
        <v>-</v>
      </c>
      <c r="U565" s="5"/>
      <c r="W565" s="5">
        <f>IF(Q565="4급","심사불필요",VLOOKUP(K565,'[1]자격증 backdata'!A:B,2,0))</f>
        <v>2</v>
      </c>
      <c r="X565" s="4">
        <f>IF(R565="A", MIN(20, SUMIFS(W:W, B:B, B565, R:R, "A")),IF(R565="B", MIN(30, SUMIFS(W:W, B:B, B565, R:R, "B")),"비해당분야"))</f>
        <v>6</v>
      </c>
      <c r="Y565" s="4" t="str">
        <f>IF(R565="C",MIN(30,IF(COUNTIFS(B:B,B565,W:W,"가1")=1,25,IF(COUNTIFS(B:B,B565,W:W,"가1")&gt;=2,30,0))+IF(COUNTIFS(B:B,B565,W:W,"나1")&gt;=4,30,IF(COUNTIFS(B:B,B565,W:W,"나1")=3,26,IF(COUNTIFS(B:B,B565,W:W,"나1")=2,22,IF(COUNTIFS(B:B,B565,W:W,"나1")=1,18,0)))))+MIN(30,IF(COUNTIFS(B:B,B565,W:W,"가2")=1,25,IF(COUNTIFS(B:B,B565,W:W,"가2")&gt;=2,30,0))+IF(COUNTIFS(B:B,B565,W:W,"나2")=3,30,IF(COUNTIFS(B:B,B565,W:W,"나2")=2,25,IF(COUNTIFS(B:B,B565,W:W,"나2")=1,20,0)))),"비해당분야")</f>
        <v>비해당분야</v>
      </c>
      <c r="Z565" s="4" t="str">
        <f>IF(R565="C",VLOOKUP(K565,'[1]자격증 backdata'!A:F,6,0),"비해당분야")</f>
        <v>비해당분야</v>
      </c>
      <c r="AA565" s="4" t="str">
        <f>IF(R565="C",SUMIF(B:B,B565,Z:Z),"비해당분야")</f>
        <v>비해당분야</v>
      </c>
      <c r="AB565" s="4" t="str">
        <f>IF(R565="C",SUM(Y565,AA565),"비해당분야")</f>
        <v>비해당분야</v>
      </c>
      <c r="AC565" s="4">
        <f>IF(R565="C",AB565,X565)</f>
        <v>6</v>
      </c>
      <c r="AD565" s="4">
        <f>VLOOKUP(K565,'[1]자격증 backdata'!A:D,4,0)</f>
        <v>0</v>
      </c>
      <c r="AE565" s="4">
        <f>IF(_xlfn.MAXIFS(AD:AD,B:B,B565)&gt;10,10,_xlfn.MAXIFS(AD:AD,B:B,B565))</f>
        <v>5</v>
      </c>
      <c r="AG565" s="5">
        <f>VLOOKUP(K565,'[1]자격증 backdata'!A:C,3,0)</f>
        <v>0</v>
      </c>
      <c r="AH565" s="5">
        <f>COUNTIFS($B:$B,$B565,$AG:$AG,AH$1)</f>
        <v>0</v>
      </c>
      <c r="AI565" s="5">
        <f>COUNTIFS($B:$B,$B565,$AG:$AG,AI$1)</f>
        <v>0</v>
      </c>
      <c r="AJ565" s="5">
        <f>COUNTIFS($B:$B,$B565,$AG:$AG,AJ$1)</f>
        <v>0</v>
      </c>
      <c r="AK565" s="5">
        <f>COUNTIFS($B:$B,$B565,$AG:$AG,AK$1)</f>
        <v>0</v>
      </c>
      <c r="AL565" s="5">
        <f>COUNTIFS($B:$B,$B565,$AG:$AG,AL$1)</f>
        <v>0</v>
      </c>
      <c r="AM565" s="5">
        <f>COUNTIFS($B:$B,$B565,$AG:$AG,AM$1)</f>
        <v>0</v>
      </c>
      <c r="AN565" s="5">
        <f>COUNTIFS($B:$B,$B565,$AG:$AG,AN$1)</f>
        <v>0</v>
      </c>
      <c r="AO565" s="5">
        <f>COUNTIFS($B:$B,$B565,$AG:$AG,AO$1)</f>
        <v>0</v>
      </c>
      <c r="AP565" s="5">
        <f>COUNTIFS($B:$B,$B565,$AG:$AG,AP$1)</f>
        <v>0</v>
      </c>
      <c r="AQ565" s="5">
        <f>COUNTIFS($B:$B,$B565,$AG:$AG,AQ$1)</f>
        <v>0</v>
      </c>
      <c r="AR565" s="5">
        <f>COUNTIFS($B:$B,$B565,$AG:$AG,AR$1)</f>
        <v>0</v>
      </c>
      <c r="AS565" s="5">
        <f>COUNTIFS($B:$B,$B565,$AG:$AG,AS$1)</f>
        <v>0</v>
      </c>
      <c r="AT565" s="5">
        <f>COUNTIFS($B:$B,$B565,$AG:$AG,AT$1)</f>
        <v>1</v>
      </c>
      <c r="AU565" s="5">
        <f>COUNTIFS($B:$B,$B565,$AG:$AG,AU$1)</f>
        <v>0</v>
      </c>
    </row>
    <row r="566" spans="1:47" ht="15" customHeight="1" x14ac:dyDescent="0.35">
      <c r="A566" s="3">
        <f>IF(B565=B566,A565,A565+1)</f>
        <v>190</v>
      </c>
      <c r="B566" s="3" t="s">
        <v>5338</v>
      </c>
      <c r="C566" s="3" t="s">
        <v>5337</v>
      </c>
      <c r="D566" s="3" t="s">
        <v>3044</v>
      </c>
      <c r="E566" s="3" t="s">
        <v>3043</v>
      </c>
      <c r="F566" s="4" t="s">
        <v>7</v>
      </c>
      <c r="G566" s="4" t="s">
        <v>8</v>
      </c>
      <c r="H566" s="4" t="s">
        <v>7</v>
      </c>
      <c r="I566" s="3">
        <v>1</v>
      </c>
      <c r="J566" s="3" t="s">
        <v>69</v>
      </c>
      <c r="K566" s="3" t="s">
        <v>3065</v>
      </c>
      <c r="L566" s="3" t="s">
        <v>36</v>
      </c>
      <c r="M566" s="3" t="s">
        <v>5339</v>
      </c>
      <c r="N566" s="3" t="s">
        <v>24</v>
      </c>
      <c r="P566" s="3" t="s">
        <v>669</v>
      </c>
      <c r="Q566" s="3" t="s">
        <v>1475</v>
      </c>
      <c r="R566" s="3" t="s">
        <v>2434</v>
      </c>
      <c r="S566" s="2" t="str">
        <f>IF(P566="심사불필요","-",VLOOKUP(K566,'[1]자격증 backdata'!A:G,7,0))</f>
        <v>-</v>
      </c>
      <c r="T566" s="2" t="str">
        <f>IF(S566="-","-",IF(COUNTIFS(B:B,B566,S:S,"필수")&gt;0,"자격요건충족","확인필요"))</f>
        <v>-</v>
      </c>
      <c r="U566" s="2"/>
      <c r="W566" s="2">
        <f>IF(Q566="4급","심사불필요",VLOOKUP(K566,'[1]자격증 backdata'!A:B,2,0))</f>
        <v>0</v>
      </c>
      <c r="X566" s="3">
        <f>IF(R566="A", MIN(20, SUMIFS(W:W, B:B, B566, R:R, "A")),IF(R566="B", MIN(30, SUMIFS(W:W, B:B, B566, R:R, "B")),"비해당분야"))</f>
        <v>4</v>
      </c>
      <c r="Y566" s="3" t="str">
        <f>IF(R566="C",MIN(30,IF(COUNTIFS(B:B,B566,W:W,"가1")=1,25,IF(COUNTIFS(B:B,B566,W:W,"가1")&gt;=2,30,0))+IF(COUNTIFS(B:B,B566,W:W,"나1")&gt;=4,30,IF(COUNTIFS(B:B,B566,W:W,"나1")=3,26,IF(COUNTIFS(B:B,B566,W:W,"나1")=2,22,IF(COUNTIFS(B:B,B566,W:W,"나1")=1,18,0)))))+MIN(30,IF(COUNTIFS(B:B,B566,W:W,"가2")=1,25,IF(COUNTIFS(B:B,B566,W:W,"가2")&gt;=2,30,0))+IF(COUNTIFS(B:B,B566,W:W,"나2")=3,30,IF(COUNTIFS(B:B,B566,W:W,"나2")=2,25,IF(COUNTIFS(B:B,B566,W:W,"나2")=1,20,0)))),"비해당분야")</f>
        <v>비해당분야</v>
      </c>
      <c r="Z566" s="3" t="str">
        <f>IF(R566="C",VLOOKUP(K566,'[1]자격증 backdata'!A:F,6,0),"비해당분야")</f>
        <v>비해당분야</v>
      </c>
      <c r="AA566" s="3" t="str">
        <f>IF(R566="C",SUMIF(B:B,B566,Z:Z),"비해당분야")</f>
        <v>비해당분야</v>
      </c>
      <c r="AB566" s="3" t="str">
        <f>IF(R566="C",SUM(Y566,AA566),"비해당분야")</f>
        <v>비해당분야</v>
      </c>
      <c r="AC566" s="3">
        <f>IF(R566="C",AB566,X566)</f>
        <v>4</v>
      </c>
      <c r="AD566" s="3">
        <f>VLOOKUP(K566,'[1]자격증 backdata'!A:D,4,0)</f>
        <v>5</v>
      </c>
      <c r="AE566" s="3">
        <f>IF(_xlfn.MAXIFS(AD:AD,B:B,B566)&gt;10,10,_xlfn.MAXIFS(AD:AD,B:B,B566))</f>
        <v>5</v>
      </c>
      <c r="AG566" s="2">
        <f>VLOOKUP(K566,'[1]자격증 backdata'!A:C,3,0)</f>
        <v>0</v>
      </c>
      <c r="AH566" s="2">
        <f>COUNTIFS($B:$B,$B566,$AG:$AG,AH$1)</f>
        <v>0</v>
      </c>
      <c r="AI566" s="2">
        <f>COUNTIFS($B:$B,$B566,$AG:$AG,AI$1)</f>
        <v>0</v>
      </c>
      <c r="AJ566" s="2">
        <f>COUNTIFS($B:$B,$B566,$AG:$AG,AJ$1)</f>
        <v>0</v>
      </c>
      <c r="AK566" s="2">
        <f>COUNTIFS($B:$B,$B566,$AG:$AG,AK$1)</f>
        <v>0</v>
      </c>
      <c r="AL566" s="2">
        <f>COUNTIFS($B:$B,$B566,$AG:$AG,AL$1)</f>
        <v>0</v>
      </c>
      <c r="AM566" s="2">
        <f>COUNTIFS($B:$B,$B566,$AG:$AG,AM$1)</f>
        <v>0</v>
      </c>
      <c r="AN566" s="2">
        <f>COUNTIFS($B:$B,$B566,$AG:$AG,AN$1)</f>
        <v>0</v>
      </c>
      <c r="AO566" s="2">
        <f>COUNTIFS($B:$B,$B566,$AG:$AG,AO$1)</f>
        <v>0</v>
      </c>
      <c r="AP566" s="2">
        <f>COUNTIFS($B:$B,$B566,$AG:$AG,AP$1)</f>
        <v>0</v>
      </c>
      <c r="AQ566" s="2">
        <f>COUNTIFS($B:$B,$B566,$AG:$AG,AQ$1)</f>
        <v>0</v>
      </c>
      <c r="AR566" s="2">
        <f>COUNTIFS($B:$B,$B566,$AG:$AG,AR$1)</f>
        <v>0</v>
      </c>
      <c r="AS566" s="2">
        <f>COUNTIFS($B:$B,$B566,$AG:$AG,AS$1)</f>
        <v>0</v>
      </c>
      <c r="AT566" s="2">
        <f>COUNTIFS($B:$B,$B566,$AG:$AG,AT$1)</f>
        <v>1</v>
      </c>
      <c r="AU566" s="2">
        <f>COUNTIFS($B:$B,$B566,$AG:$AG,AU$1)</f>
        <v>0</v>
      </c>
    </row>
    <row r="567" spans="1:47" ht="15" customHeight="1" x14ac:dyDescent="0.35">
      <c r="A567" s="7">
        <f>IF(B566=B567,A566,A566+1)</f>
        <v>190</v>
      </c>
      <c r="B567" s="7" t="s">
        <v>5338</v>
      </c>
      <c r="C567" s="7" t="s">
        <v>5337</v>
      </c>
      <c r="D567" s="7" t="s">
        <v>3044</v>
      </c>
      <c r="E567" s="7" t="s">
        <v>3043</v>
      </c>
      <c r="F567" s="4" t="s">
        <v>7</v>
      </c>
      <c r="G567" s="4" t="s">
        <v>8</v>
      </c>
      <c r="H567" s="4" t="s">
        <v>7</v>
      </c>
      <c r="I567" s="3">
        <v>2</v>
      </c>
      <c r="J567" s="3" t="s">
        <v>106</v>
      </c>
      <c r="K567" s="3" t="s">
        <v>3057</v>
      </c>
      <c r="L567" s="3" t="s">
        <v>55</v>
      </c>
      <c r="M567" s="3" t="s">
        <v>5336</v>
      </c>
      <c r="N567" s="3" t="s">
        <v>5335</v>
      </c>
      <c r="P567" s="3" t="s">
        <v>669</v>
      </c>
      <c r="Q567" s="3" t="s">
        <v>1475</v>
      </c>
      <c r="R567" s="3" t="s">
        <v>2434</v>
      </c>
      <c r="S567" s="2" t="str">
        <f>IF(P567="심사불필요","-",VLOOKUP(K567,'[1]자격증 backdata'!A:G,7,0))</f>
        <v>-</v>
      </c>
      <c r="T567" s="2" t="str">
        <f>IF(S567="-","-",IF(COUNTIFS(B:B,B567,S:S,"필수")&gt;0,"자격요건충족","확인필요"))</f>
        <v>-</v>
      </c>
      <c r="U567" s="2"/>
      <c r="W567" s="2">
        <f>IF(Q567="4급","심사불필요",VLOOKUP(K567,'[1]자격증 backdata'!A:B,2,0))</f>
        <v>4</v>
      </c>
      <c r="X567" s="3">
        <f>IF(R567="A", MIN(20, SUMIFS(W:W, B:B, B567, R:R, "A")),IF(R567="B", MIN(30, SUMIFS(W:W, B:B, B567, R:R, "B")),"비해당분야"))</f>
        <v>4</v>
      </c>
      <c r="Y567" s="3" t="str">
        <f>IF(R567="C",MIN(30,IF(COUNTIFS(B:B,B567,W:W,"가1")=1,25,IF(COUNTIFS(B:B,B567,W:W,"가1")&gt;=2,30,0))+IF(COUNTIFS(B:B,B567,W:W,"나1")&gt;=4,30,IF(COUNTIFS(B:B,B567,W:W,"나1")=3,26,IF(COUNTIFS(B:B,B567,W:W,"나1")=2,22,IF(COUNTIFS(B:B,B567,W:W,"나1")=1,18,0)))))+MIN(30,IF(COUNTIFS(B:B,B567,W:W,"가2")=1,25,IF(COUNTIFS(B:B,B567,W:W,"가2")&gt;=2,30,0))+IF(COUNTIFS(B:B,B567,W:W,"나2")=3,30,IF(COUNTIFS(B:B,B567,W:W,"나2")=2,25,IF(COUNTIFS(B:B,B567,W:W,"나2")=1,20,0)))),"비해당분야")</f>
        <v>비해당분야</v>
      </c>
      <c r="Z567" s="3" t="str">
        <f>IF(R567="C",VLOOKUP(K567,'[1]자격증 backdata'!A:F,6,0),"비해당분야")</f>
        <v>비해당분야</v>
      </c>
      <c r="AA567" s="3" t="str">
        <f>IF(R567="C",SUMIF(B:B,B567,Z:Z),"비해당분야")</f>
        <v>비해당분야</v>
      </c>
      <c r="AB567" s="3" t="str">
        <f>IF(R567="C",SUM(Y567,AA567),"비해당분야")</f>
        <v>비해당분야</v>
      </c>
      <c r="AC567" s="3">
        <f>IF(R567="C",AB567,X567)</f>
        <v>4</v>
      </c>
      <c r="AD567" s="3">
        <f>VLOOKUP(K567,'[1]자격증 backdata'!A:D,4,0)</f>
        <v>0</v>
      </c>
      <c r="AE567" s="3">
        <f>IF(_xlfn.MAXIFS(AD:AD,B:B,B567)&gt;10,10,_xlfn.MAXIFS(AD:AD,B:B,B567))</f>
        <v>5</v>
      </c>
      <c r="AG567" s="2" t="str">
        <f>VLOOKUP(K567,'[1]자격증 backdata'!A:C,3,0)</f>
        <v>M</v>
      </c>
      <c r="AH567" s="2">
        <f>COUNTIFS($B:$B,$B567,$AG:$AG,AH$1)</f>
        <v>0</v>
      </c>
      <c r="AI567" s="2">
        <f>COUNTIFS($B:$B,$B567,$AG:$AG,AI$1)</f>
        <v>0</v>
      </c>
      <c r="AJ567" s="2">
        <f>COUNTIFS($B:$B,$B567,$AG:$AG,AJ$1)</f>
        <v>0</v>
      </c>
      <c r="AK567" s="2">
        <f>COUNTIFS($B:$B,$B567,$AG:$AG,AK$1)</f>
        <v>0</v>
      </c>
      <c r="AL567" s="2">
        <f>COUNTIFS($B:$B,$B567,$AG:$AG,AL$1)</f>
        <v>0</v>
      </c>
      <c r="AM567" s="2">
        <f>COUNTIFS($B:$B,$B567,$AG:$AG,AM$1)</f>
        <v>0</v>
      </c>
      <c r="AN567" s="2">
        <f>COUNTIFS($B:$B,$B567,$AG:$AG,AN$1)</f>
        <v>0</v>
      </c>
      <c r="AO567" s="2">
        <f>COUNTIFS($B:$B,$B567,$AG:$AG,AO$1)</f>
        <v>0</v>
      </c>
      <c r="AP567" s="2">
        <f>COUNTIFS($B:$B,$B567,$AG:$AG,AP$1)</f>
        <v>0</v>
      </c>
      <c r="AQ567" s="2">
        <f>COUNTIFS($B:$B,$B567,$AG:$AG,AQ$1)</f>
        <v>0</v>
      </c>
      <c r="AR567" s="2">
        <f>COUNTIFS($B:$B,$B567,$AG:$AG,AR$1)</f>
        <v>0</v>
      </c>
      <c r="AS567" s="2">
        <f>COUNTIFS($B:$B,$B567,$AG:$AG,AS$1)</f>
        <v>0</v>
      </c>
      <c r="AT567" s="2">
        <f>COUNTIFS($B:$B,$B567,$AG:$AG,AT$1)</f>
        <v>1</v>
      </c>
      <c r="AU567" s="2">
        <f>COUNTIFS($B:$B,$B567,$AG:$AG,AU$1)</f>
        <v>0</v>
      </c>
    </row>
    <row r="568" spans="1:47" ht="15" customHeight="1" x14ac:dyDescent="0.35">
      <c r="A568" s="4">
        <f>IF(B567=B568,A567,A567+1)</f>
        <v>191</v>
      </c>
      <c r="B568" s="4" t="s">
        <v>5334</v>
      </c>
      <c r="C568" s="4" t="s">
        <v>5333</v>
      </c>
      <c r="D568" s="4" t="s">
        <v>3044</v>
      </c>
      <c r="E568" s="4" t="s">
        <v>3043</v>
      </c>
      <c r="F568" s="4" t="s">
        <v>7</v>
      </c>
      <c r="G568" s="4" t="s">
        <v>8</v>
      </c>
      <c r="H568" s="4" t="s">
        <v>7</v>
      </c>
      <c r="I568" s="4">
        <v>1</v>
      </c>
      <c r="J568" s="4" t="s">
        <v>69</v>
      </c>
      <c r="K568" s="4" t="s">
        <v>3065</v>
      </c>
      <c r="L568" s="4" t="s">
        <v>36</v>
      </c>
      <c r="M568" s="4" t="s">
        <v>5332</v>
      </c>
      <c r="N568" s="4" t="s">
        <v>189</v>
      </c>
      <c r="P568" s="4" t="s">
        <v>669</v>
      </c>
      <c r="Q568" s="4" t="s">
        <v>1475</v>
      </c>
      <c r="R568" s="4" t="s">
        <v>2434</v>
      </c>
      <c r="S568" s="5" t="str">
        <f>IF(P568="심사불필요","-",VLOOKUP(K568,'[1]자격증 backdata'!A:G,7,0))</f>
        <v>-</v>
      </c>
      <c r="T568" s="5" t="str">
        <f>IF(S568="-","-",IF(COUNTIFS(B:B,B568,S:S,"필수")&gt;0,"자격요건충족","확인필요"))</f>
        <v>-</v>
      </c>
      <c r="U568" s="5"/>
      <c r="W568" s="5">
        <f>IF(Q568="4급","심사불필요",VLOOKUP(K568,'[1]자격증 backdata'!A:B,2,0))</f>
        <v>0</v>
      </c>
      <c r="X568" s="4">
        <f>IF(R568="A", MIN(20, SUMIFS(W:W, B:B, B568, R:R, "A")),IF(R568="B", MIN(30, SUMIFS(W:W, B:B, B568, R:R, "B")),"비해당분야"))</f>
        <v>0</v>
      </c>
      <c r="Y568" s="4" t="str">
        <f>IF(R568="C",MIN(30,IF(COUNTIFS(B:B,B568,W:W,"가1")=1,25,IF(COUNTIFS(B:B,B568,W:W,"가1")&gt;=2,30,0))+IF(COUNTIFS(B:B,B568,W:W,"나1")&gt;=4,30,IF(COUNTIFS(B:B,B568,W:W,"나1")=3,26,IF(COUNTIFS(B:B,B568,W:W,"나1")=2,22,IF(COUNTIFS(B:B,B568,W:W,"나1")=1,18,0)))))+MIN(30,IF(COUNTIFS(B:B,B568,W:W,"가2")=1,25,IF(COUNTIFS(B:B,B568,W:W,"가2")&gt;=2,30,0))+IF(COUNTIFS(B:B,B568,W:W,"나2")=3,30,IF(COUNTIFS(B:B,B568,W:W,"나2")=2,25,IF(COUNTIFS(B:B,B568,W:W,"나2")=1,20,0)))),"비해당분야")</f>
        <v>비해당분야</v>
      </c>
      <c r="Z568" s="4" t="str">
        <f>IF(R568="C",VLOOKUP(K568,'[1]자격증 backdata'!A:F,6,0),"비해당분야")</f>
        <v>비해당분야</v>
      </c>
      <c r="AA568" s="4" t="str">
        <f>IF(R568="C",SUMIF(B:B,B568,Z:Z),"비해당분야")</f>
        <v>비해당분야</v>
      </c>
      <c r="AB568" s="4" t="str">
        <f>IF(R568="C",SUM(Y568,AA568),"비해당분야")</f>
        <v>비해당분야</v>
      </c>
      <c r="AC568" s="4">
        <f>IF(R568="C",AB568,X568)</f>
        <v>0</v>
      </c>
      <c r="AD568" s="4">
        <f>VLOOKUP(K568,'[1]자격증 backdata'!A:D,4,0)</f>
        <v>5</v>
      </c>
      <c r="AE568" s="4">
        <f>IF(_xlfn.MAXIFS(AD:AD,B:B,B568)&gt;10,10,_xlfn.MAXIFS(AD:AD,B:B,B568))</f>
        <v>5</v>
      </c>
      <c r="AG568" s="5">
        <f>VLOOKUP(K568,'[1]자격증 backdata'!A:C,3,0)</f>
        <v>0</v>
      </c>
      <c r="AH568" s="5">
        <f>COUNTIFS($B:$B,$B568,$AG:$AG,AH$1)</f>
        <v>0</v>
      </c>
      <c r="AI568" s="5">
        <f>COUNTIFS($B:$B,$B568,$AG:$AG,AI$1)</f>
        <v>0</v>
      </c>
      <c r="AJ568" s="5">
        <f>COUNTIFS($B:$B,$B568,$AG:$AG,AJ$1)</f>
        <v>0</v>
      </c>
      <c r="AK568" s="5">
        <f>COUNTIFS($B:$B,$B568,$AG:$AG,AK$1)</f>
        <v>0</v>
      </c>
      <c r="AL568" s="5">
        <f>COUNTIFS($B:$B,$B568,$AG:$AG,AL$1)</f>
        <v>0</v>
      </c>
      <c r="AM568" s="5">
        <f>COUNTIFS($B:$B,$B568,$AG:$AG,AM$1)</f>
        <v>0</v>
      </c>
      <c r="AN568" s="5">
        <f>COUNTIFS($B:$B,$B568,$AG:$AG,AN$1)</f>
        <v>0</v>
      </c>
      <c r="AO568" s="5">
        <f>COUNTIFS($B:$B,$B568,$AG:$AG,AO$1)</f>
        <v>0</v>
      </c>
      <c r="AP568" s="5">
        <f>COUNTIFS($B:$B,$B568,$AG:$AG,AP$1)</f>
        <v>0</v>
      </c>
      <c r="AQ568" s="5">
        <f>COUNTIFS($B:$B,$B568,$AG:$AG,AQ$1)</f>
        <v>0</v>
      </c>
      <c r="AR568" s="5">
        <f>COUNTIFS($B:$B,$B568,$AG:$AG,AR$1)</f>
        <v>0</v>
      </c>
      <c r="AS568" s="5">
        <f>COUNTIFS($B:$B,$B568,$AG:$AG,AS$1)</f>
        <v>0</v>
      </c>
      <c r="AT568" s="5">
        <f>COUNTIFS($B:$B,$B568,$AG:$AG,AT$1)</f>
        <v>0</v>
      </c>
      <c r="AU568" s="5">
        <f>COUNTIFS($B:$B,$B568,$AG:$AG,AU$1)</f>
        <v>0</v>
      </c>
    </row>
    <row r="569" spans="1:47" ht="15" customHeight="1" x14ac:dyDescent="0.35">
      <c r="A569" s="3">
        <f>IF(B568=B569,A568,A568+1)</f>
        <v>192</v>
      </c>
      <c r="B569" s="3" t="s">
        <v>5329</v>
      </c>
      <c r="C569" s="3" t="s">
        <v>2243</v>
      </c>
      <c r="D569" s="3" t="s">
        <v>3044</v>
      </c>
      <c r="E569" s="3" t="s">
        <v>3043</v>
      </c>
      <c r="F569" s="4" t="s">
        <v>7</v>
      </c>
      <c r="G569" s="4" t="s">
        <v>8</v>
      </c>
      <c r="H569" s="4" t="s">
        <v>7</v>
      </c>
      <c r="I569" s="3">
        <v>1</v>
      </c>
      <c r="J569" s="3" t="s">
        <v>38</v>
      </c>
      <c r="K569" s="3" t="s">
        <v>3059</v>
      </c>
      <c r="L569" s="3" t="s">
        <v>36</v>
      </c>
      <c r="M569" s="3" t="s">
        <v>5331</v>
      </c>
      <c r="N569" s="3" t="s">
        <v>690</v>
      </c>
      <c r="P569" s="3" t="s">
        <v>669</v>
      </c>
      <c r="Q569" s="3" t="s">
        <v>1475</v>
      </c>
      <c r="R569" s="3" t="s">
        <v>2434</v>
      </c>
      <c r="S569" s="2" t="str">
        <f>IF(P569="심사불필요","-",VLOOKUP(K569,'[1]자격증 backdata'!A:G,7,0))</f>
        <v>-</v>
      </c>
      <c r="T569" s="2" t="str">
        <f>IF(S569="-","-",IF(COUNTIFS(B:B,B569,S:S,"필수")&gt;0,"자격요건충족","확인필요"))</f>
        <v>-</v>
      </c>
      <c r="U569" s="2"/>
      <c r="W569" s="2">
        <f>IF(Q569="4급","심사불필요",VLOOKUP(K569,'[1]자격증 backdata'!A:B,2,0))</f>
        <v>0</v>
      </c>
      <c r="X569" s="3">
        <f>IF(R569="A", MIN(20, SUMIFS(W:W, B:B, B569, R:R, "A")),IF(R569="B", MIN(30, SUMIFS(W:W, B:B, B569, R:R, "B")),"비해당분야"))</f>
        <v>6</v>
      </c>
      <c r="Y569" s="3" t="str">
        <f>IF(R569="C",MIN(30,IF(COUNTIFS(B:B,B569,W:W,"가1")=1,25,IF(COUNTIFS(B:B,B569,W:W,"가1")&gt;=2,30,0))+IF(COUNTIFS(B:B,B569,W:W,"나1")&gt;=4,30,IF(COUNTIFS(B:B,B569,W:W,"나1")=3,26,IF(COUNTIFS(B:B,B569,W:W,"나1")=2,22,IF(COUNTIFS(B:B,B569,W:W,"나1")=1,18,0)))))+MIN(30,IF(COUNTIFS(B:B,B569,W:W,"가2")=1,25,IF(COUNTIFS(B:B,B569,W:W,"가2")&gt;=2,30,0))+IF(COUNTIFS(B:B,B569,W:W,"나2")=3,30,IF(COUNTIFS(B:B,B569,W:W,"나2")=2,25,IF(COUNTIFS(B:B,B569,W:W,"나2")=1,20,0)))),"비해당분야")</f>
        <v>비해당분야</v>
      </c>
      <c r="Z569" s="3" t="str">
        <f>IF(R569="C",VLOOKUP(K569,'[1]자격증 backdata'!A:F,6,0),"비해당분야")</f>
        <v>비해당분야</v>
      </c>
      <c r="AA569" s="3" t="str">
        <f>IF(R569="C",SUMIF(B:B,B569,Z:Z),"비해당분야")</f>
        <v>비해당분야</v>
      </c>
      <c r="AB569" s="3" t="str">
        <f>IF(R569="C",SUM(Y569,AA569),"비해당분야")</f>
        <v>비해당분야</v>
      </c>
      <c r="AC569" s="3">
        <f>IF(R569="C",AB569,X569)</f>
        <v>6</v>
      </c>
      <c r="AD569" s="3">
        <f>VLOOKUP(K569,'[1]자격증 backdata'!A:D,4,0)</f>
        <v>5</v>
      </c>
      <c r="AE569" s="3">
        <f>IF(_xlfn.MAXIFS(AD:AD,B:B,B569)&gt;10,10,_xlfn.MAXIFS(AD:AD,B:B,B569))</f>
        <v>5</v>
      </c>
      <c r="AG569" s="2">
        <f>VLOOKUP(K569,'[1]자격증 backdata'!A:C,3,0)</f>
        <v>0</v>
      </c>
      <c r="AH569" s="2">
        <f>COUNTIFS($B:$B,$B569,$AG:$AG,AH$1)</f>
        <v>0</v>
      </c>
      <c r="AI569" s="2">
        <f>COUNTIFS($B:$B,$B569,$AG:$AG,AI$1)</f>
        <v>0</v>
      </c>
      <c r="AJ569" s="2">
        <f>COUNTIFS($B:$B,$B569,$AG:$AG,AJ$1)</f>
        <v>0</v>
      </c>
      <c r="AK569" s="2">
        <f>COUNTIFS($B:$B,$B569,$AG:$AG,AK$1)</f>
        <v>0</v>
      </c>
      <c r="AL569" s="2">
        <f>COUNTIFS($B:$B,$B569,$AG:$AG,AL$1)</f>
        <v>1</v>
      </c>
      <c r="AM569" s="2">
        <f>COUNTIFS($B:$B,$B569,$AG:$AG,AM$1)</f>
        <v>0</v>
      </c>
      <c r="AN569" s="2">
        <f>COUNTIFS($B:$B,$B569,$AG:$AG,AN$1)</f>
        <v>0</v>
      </c>
      <c r="AO569" s="2">
        <f>COUNTIFS($B:$B,$B569,$AG:$AG,AO$1)</f>
        <v>0</v>
      </c>
      <c r="AP569" s="2">
        <f>COUNTIFS($B:$B,$B569,$AG:$AG,AP$1)</f>
        <v>0</v>
      </c>
      <c r="AQ569" s="2">
        <f>COUNTIFS($B:$B,$B569,$AG:$AG,AQ$1)</f>
        <v>0</v>
      </c>
      <c r="AR569" s="2">
        <f>COUNTIFS($B:$B,$B569,$AG:$AG,AR$1)</f>
        <v>0</v>
      </c>
      <c r="AS569" s="2">
        <f>COUNTIFS($B:$B,$B569,$AG:$AG,AS$1)</f>
        <v>0</v>
      </c>
      <c r="AT569" s="2">
        <f>COUNTIFS($B:$B,$B569,$AG:$AG,AT$1)</f>
        <v>0</v>
      </c>
      <c r="AU569" s="2">
        <f>COUNTIFS($B:$B,$B569,$AG:$AG,AU$1)</f>
        <v>0</v>
      </c>
    </row>
    <row r="570" spans="1:47" ht="15" customHeight="1" x14ac:dyDescent="0.35">
      <c r="A570" s="7">
        <f>IF(B569=B570,A569,A569+1)</f>
        <v>192</v>
      </c>
      <c r="B570" s="7" t="s">
        <v>5329</v>
      </c>
      <c r="C570" s="7" t="s">
        <v>2243</v>
      </c>
      <c r="D570" s="7" t="s">
        <v>3044</v>
      </c>
      <c r="E570" s="7" t="s">
        <v>3043</v>
      </c>
      <c r="F570" s="4" t="s">
        <v>7</v>
      </c>
      <c r="G570" s="4" t="s">
        <v>8</v>
      </c>
      <c r="H570" s="4" t="s">
        <v>7</v>
      </c>
      <c r="I570" s="3">
        <v>2</v>
      </c>
      <c r="J570" s="3" t="s">
        <v>2526</v>
      </c>
      <c r="K570" s="3" t="s">
        <v>3161</v>
      </c>
      <c r="L570" s="3" t="s">
        <v>2524</v>
      </c>
      <c r="M570" s="3" t="s">
        <v>5330</v>
      </c>
      <c r="N570" s="3" t="s">
        <v>2806</v>
      </c>
      <c r="P570" s="3" t="s">
        <v>669</v>
      </c>
      <c r="Q570" s="3" t="s">
        <v>1475</v>
      </c>
      <c r="R570" s="3" t="s">
        <v>2434</v>
      </c>
      <c r="S570" s="2" t="str">
        <f>IF(P570="심사불필요","-",VLOOKUP(K570,'[1]자격증 backdata'!A:G,7,0))</f>
        <v>-</v>
      </c>
      <c r="T570" s="2" t="str">
        <f>IF(S570="-","-",IF(COUNTIFS(B:B,B570,S:S,"필수")&gt;0,"자격요건충족","확인필요"))</f>
        <v>-</v>
      </c>
      <c r="U570" s="2"/>
      <c r="W570" s="2">
        <f>IF(Q570="4급","심사불필요",VLOOKUP(K570,'[1]자격증 backdata'!A:B,2,0))</f>
        <v>4</v>
      </c>
      <c r="X570" s="3">
        <f>IF(R570="A", MIN(20, SUMIFS(W:W, B:B, B570, R:R, "A")),IF(R570="B", MIN(30, SUMIFS(W:W, B:B, B570, R:R, "B")),"비해당분야"))</f>
        <v>6</v>
      </c>
      <c r="Y570" s="3" t="str">
        <f>IF(R570="C",MIN(30,IF(COUNTIFS(B:B,B570,W:W,"가1")=1,25,IF(COUNTIFS(B:B,B570,W:W,"가1")&gt;=2,30,0))+IF(COUNTIFS(B:B,B570,W:W,"나1")&gt;=4,30,IF(COUNTIFS(B:B,B570,W:W,"나1")=3,26,IF(COUNTIFS(B:B,B570,W:W,"나1")=2,22,IF(COUNTIFS(B:B,B570,W:W,"나1")=1,18,0)))))+MIN(30,IF(COUNTIFS(B:B,B570,W:W,"가2")=1,25,IF(COUNTIFS(B:B,B570,W:W,"가2")&gt;=2,30,0))+IF(COUNTIFS(B:B,B570,W:W,"나2")=3,30,IF(COUNTIFS(B:B,B570,W:W,"나2")=2,25,IF(COUNTIFS(B:B,B570,W:W,"나2")=1,20,0)))),"비해당분야")</f>
        <v>비해당분야</v>
      </c>
      <c r="Z570" s="3" t="str">
        <f>IF(R570="C",VLOOKUP(K570,'[1]자격증 backdata'!A:F,6,0),"비해당분야")</f>
        <v>비해당분야</v>
      </c>
      <c r="AA570" s="3" t="str">
        <f>IF(R570="C",SUMIF(B:B,B570,Z:Z),"비해당분야")</f>
        <v>비해당분야</v>
      </c>
      <c r="AB570" s="3" t="str">
        <f>IF(R570="C",SUM(Y570,AA570),"비해당분야")</f>
        <v>비해당분야</v>
      </c>
      <c r="AC570" s="3">
        <f>IF(R570="C",AB570,X570)</f>
        <v>6</v>
      </c>
      <c r="AD570" s="3">
        <f>VLOOKUP(K570,'[1]자격증 backdata'!A:D,4,0)</f>
        <v>0</v>
      </c>
      <c r="AE570" s="3">
        <f>IF(_xlfn.MAXIFS(AD:AD,B:B,B570)&gt;10,10,_xlfn.MAXIFS(AD:AD,B:B,B570))</f>
        <v>5</v>
      </c>
      <c r="AG570" s="2">
        <f>VLOOKUP(K570,'[1]자격증 backdata'!A:C,3,0)</f>
        <v>0</v>
      </c>
      <c r="AH570" s="2">
        <f>COUNTIFS($B:$B,$B570,$AG:$AG,AH$1)</f>
        <v>0</v>
      </c>
      <c r="AI570" s="2">
        <f>COUNTIFS($B:$B,$B570,$AG:$AG,AI$1)</f>
        <v>0</v>
      </c>
      <c r="AJ570" s="2">
        <f>COUNTIFS($B:$B,$B570,$AG:$AG,AJ$1)</f>
        <v>0</v>
      </c>
      <c r="AK570" s="2">
        <f>COUNTIFS($B:$B,$B570,$AG:$AG,AK$1)</f>
        <v>0</v>
      </c>
      <c r="AL570" s="2">
        <f>COUNTIFS($B:$B,$B570,$AG:$AG,AL$1)</f>
        <v>1</v>
      </c>
      <c r="AM570" s="2">
        <f>COUNTIFS($B:$B,$B570,$AG:$AG,AM$1)</f>
        <v>0</v>
      </c>
      <c r="AN570" s="2">
        <f>COUNTIFS($B:$B,$B570,$AG:$AG,AN$1)</f>
        <v>0</v>
      </c>
      <c r="AO570" s="2">
        <f>COUNTIFS($B:$B,$B570,$AG:$AG,AO$1)</f>
        <v>0</v>
      </c>
      <c r="AP570" s="2">
        <f>COUNTIFS($B:$B,$B570,$AG:$AG,AP$1)</f>
        <v>0</v>
      </c>
      <c r="AQ570" s="2">
        <f>COUNTIFS($B:$B,$B570,$AG:$AG,AQ$1)</f>
        <v>0</v>
      </c>
      <c r="AR570" s="2">
        <f>COUNTIFS($B:$B,$B570,$AG:$AG,AR$1)</f>
        <v>0</v>
      </c>
      <c r="AS570" s="2">
        <f>COUNTIFS($B:$B,$B570,$AG:$AG,AS$1)</f>
        <v>0</v>
      </c>
      <c r="AT570" s="2">
        <f>COUNTIFS($B:$B,$B570,$AG:$AG,AT$1)</f>
        <v>0</v>
      </c>
      <c r="AU570" s="2">
        <f>COUNTIFS($B:$B,$B570,$AG:$AG,AU$1)</f>
        <v>0</v>
      </c>
    </row>
    <row r="571" spans="1:47" ht="15" customHeight="1" x14ac:dyDescent="0.35">
      <c r="A571" s="7">
        <f>IF(B570=B571,A570,A570+1)</f>
        <v>192</v>
      </c>
      <c r="B571" s="7" t="s">
        <v>5329</v>
      </c>
      <c r="C571" s="7" t="s">
        <v>2243</v>
      </c>
      <c r="D571" s="7" t="s">
        <v>3044</v>
      </c>
      <c r="E571" s="7" t="s">
        <v>3043</v>
      </c>
      <c r="F571" s="4" t="s">
        <v>7</v>
      </c>
      <c r="G571" s="4" t="s">
        <v>8</v>
      </c>
      <c r="H571" s="4" t="s">
        <v>7</v>
      </c>
      <c r="I571" s="3">
        <v>3</v>
      </c>
      <c r="J571" s="3" t="s">
        <v>2813</v>
      </c>
      <c r="K571" s="3" t="s">
        <v>3159</v>
      </c>
      <c r="L571" s="3" t="s">
        <v>2998</v>
      </c>
      <c r="M571" s="3" t="s">
        <v>5328</v>
      </c>
      <c r="N571" s="3" t="s">
        <v>3249</v>
      </c>
      <c r="P571" s="3" t="s">
        <v>669</v>
      </c>
      <c r="Q571" s="3" t="s">
        <v>1475</v>
      </c>
      <c r="R571" s="3" t="s">
        <v>2434</v>
      </c>
      <c r="S571" s="2" t="str">
        <f>IF(P571="심사불필요","-",VLOOKUP(K571,'[1]자격증 backdata'!A:G,7,0))</f>
        <v>-</v>
      </c>
      <c r="T571" s="2" t="str">
        <f>IF(S571="-","-",IF(COUNTIFS(B:B,B571,S:S,"필수")&gt;0,"자격요건충족","확인필요"))</f>
        <v>-</v>
      </c>
      <c r="U571" s="2"/>
      <c r="W571" s="2">
        <f>IF(Q571="4급","심사불필요",VLOOKUP(K571,'[1]자격증 backdata'!A:B,2,0))</f>
        <v>2</v>
      </c>
      <c r="X571" s="3">
        <f>IF(R571="A", MIN(20, SUMIFS(W:W, B:B, B571, R:R, "A")),IF(R571="B", MIN(30, SUMIFS(W:W, B:B, B571, R:R, "B")),"비해당분야"))</f>
        <v>6</v>
      </c>
      <c r="Y571" s="3" t="str">
        <f>IF(R571="C",MIN(30,IF(COUNTIFS(B:B,B571,W:W,"가1")=1,25,IF(COUNTIFS(B:B,B571,W:W,"가1")&gt;=2,30,0))+IF(COUNTIFS(B:B,B571,W:W,"나1")&gt;=4,30,IF(COUNTIFS(B:B,B571,W:W,"나1")=3,26,IF(COUNTIFS(B:B,B571,W:W,"나1")=2,22,IF(COUNTIFS(B:B,B571,W:W,"나1")=1,18,0)))))+MIN(30,IF(COUNTIFS(B:B,B571,W:W,"가2")=1,25,IF(COUNTIFS(B:B,B571,W:W,"가2")&gt;=2,30,0))+IF(COUNTIFS(B:B,B571,W:W,"나2")=3,30,IF(COUNTIFS(B:B,B571,W:W,"나2")=2,25,IF(COUNTIFS(B:B,B571,W:W,"나2")=1,20,0)))),"비해당분야")</f>
        <v>비해당분야</v>
      </c>
      <c r="Z571" s="3" t="str">
        <f>IF(R571="C",VLOOKUP(K571,'[1]자격증 backdata'!A:F,6,0),"비해당분야")</f>
        <v>비해당분야</v>
      </c>
      <c r="AA571" s="3" t="str">
        <f>IF(R571="C",SUMIF(B:B,B571,Z:Z),"비해당분야")</f>
        <v>비해당분야</v>
      </c>
      <c r="AB571" s="3" t="str">
        <f>IF(R571="C",SUM(Y571,AA571),"비해당분야")</f>
        <v>비해당분야</v>
      </c>
      <c r="AC571" s="3">
        <f>IF(R571="C",AB571,X571)</f>
        <v>6</v>
      </c>
      <c r="AD571" s="3">
        <f>VLOOKUP(K571,'[1]자격증 backdata'!A:D,4,0)</f>
        <v>0</v>
      </c>
      <c r="AE571" s="3">
        <f>IF(_xlfn.MAXIFS(AD:AD,B:B,B571)&gt;10,10,_xlfn.MAXIFS(AD:AD,B:B,B571))</f>
        <v>5</v>
      </c>
      <c r="AG571" s="2" t="str">
        <f>VLOOKUP(K571,'[1]자격증 backdata'!A:C,3,0)</f>
        <v>E</v>
      </c>
      <c r="AH571" s="2">
        <f>COUNTIFS($B:$B,$B571,$AG:$AG,AH$1)</f>
        <v>0</v>
      </c>
      <c r="AI571" s="2">
        <f>COUNTIFS($B:$B,$B571,$AG:$AG,AI$1)</f>
        <v>0</v>
      </c>
      <c r="AJ571" s="2">
        <f>COUNTIFS($B:$B,$B571,$AG:$AG,AJ$1)</f>
        <v>0</v>
      </c>
      <c r="AK571" s="2">
        <f>COUNTIFS($B:$B,$B571,$AG:$AG,AK$1)</f>
        <v>0</v>
      </c>
      <c r="AL571" s="2">
        <f>COUNTIFS($B:$B,$B571,$AG:$AG,AL$1)</f>
        <v>1</v>
      </c>
      <c r="AM571" s="2">
        <f>COUNTIFS($B:$B,$B571,$AG:$AG,AM$1)</f>
        <v>0</v>
      </c>
      <c r="AN571" s="2">
        <f>COUNTIFS($B:$B,$B571,$AG:$AG,AN$1)</f>
        <v>0</v>
      </c>
      <c r="AO571" s="2">
        <f>COUNTIFS($B:$B,$B571,$AG:$AG,AO$1)</f>
        <v>0</v>
      </c>
      <c r="AP571" s="2">
        <f>COUNTIFS($B:$B,$B571,$AG:$AG,AP$1)</f>
        <v>0</v>
      </c>
      <c r="AQ571" s="2">
        <f>COUNTIFS($B:$B,$B571,$AG:$AG,AQ$1)</f>
        <v>0</v>
      </c>
      <c r="AR571" s="2">
        <f>COUNTIFS($B:$B,$B571,$AG:$AG,AR$1)</f>
        <v>0</v>
      </c>
      <c r="AS571" s="2">
        <f>COUNTIFS($B:$B,$B571,$AG:$AG,AS$1)</f>
        <v>0</v>
      </c>
      <c r="AT571" s="2">
        <f>COUNTIFS($B:$B,$B571,$AG:$AG,AT$1)</f>
        <v>0</v>
      </c>
      <c r="AU571" s="2">
        <f>COUNTIFS($B:$B,$B571,$AG:$AG,AU$1)</f>
        <v>0</v>
      </c>
    </row>
    <row r="572" spans="1:47" ht="15" customHeight="1" x14ac:dyDescent="0.35">
      <c r="A572" s="4">
        <f>IF(B571=B572,A571,A571+1)</f>
        <v>193</v>
      </c>
      <c r="B572" s="4" t="s">
        <v>5323</v>
      </c>
      <c r="C572" s="4" t="s">
        <v>5322</v>
      </c>
      <c r="D572" s="4" t="s">
        <v>3044</v>
      </c>
      <c r="E572" s="4" t="s">
        <v>3043</v>
      </c>
      <c r="F572" s="4" t="s">
        <v>7</v>
      </c>
      <c r="G572" s="4" t="s">
        <v>8</v>
      </c>
      <c r="H572" s="4" t="s">
        <v>7</v>
      </c>
      <c r="I572" s="4">
        <v>1</v>
      </c>
      <c r="J572" s="4" t="s">
        <v>69</v>
      </c>
      <c r="K572" s="4" t="s">
        <v>3065</v>
      </c>
      <c r="L572" s="4" t="s">
        <v>36</v>
      </c>
      <c r="M572" s="4" t="s">
        <v>5327</v>
      </c>
      <c r="N572" s="4" t="s">
        <v>138</v>
      </c>
      <c r="P572" s="4" t="s">
        <v>669</v>
      </c>
      <c r="Q572" s="4" t="s">
        <v>1475</v>
      </c>
      <c r="R572" s="4" t="s">
        <v>2434</v>
      </c>
      <c r="S572" s="5" t="str">
        <f>IF(P572="심사불필요","-",VLOOKUP(K572,'[1]자격증 backdata'!A:G,7,0))</f>
        <v>-</v>
      </c>
      <c r="T572" s="5" t="str">
        <f>IF(S572="-","-",IF(COUNTIFS(B:B,B572,S:S,"필수")&gt;0,"자격요건충족","확인필요"))</f>
        <v>-</v>
      </c>
      <c r="U572" s="5"/>
      <c r="W572" s="5">
        <f>IF(Q572="4급","심사불필요",VLOOKUP(K572,'[1]자격증 backdata'!A:B,2,0))</f>
        <v>0</v>
      </c>
      <c r="X572" s="4">
        <f>IF(R572="A", MIN(20, SUMIFS(W:W, B:B, B572, R:R, "A")),IF(R572="B", MIN(30, SUMIFS(W:W, B:B, B572, R:R, "B")),"비해당분야"))</f>
        <v>12</v>
      </c>
      <c r="Y572" s="4" t="str">
        <f>IF(R572="C",MIN(30,IF(COUNTIFS(B:B,B572,W:W,"가1")=1,25,IF(COUNTIFS(B:B,B572,W:W,"가1")&gt;=2,30,0))+IF(COUNTIFS(B:B,B572,W:W,"나1")&gt;=4,30,IF(COUNTIFS(B:B,B572,W:W,"나1")=3,26,IF(COUNTIFS(B:B,B572,W:W,"나1")=2,22,IF(COUNTIFS(B:B,B572,W:W,"나1")=1,18,0)))))+MIN(30,IF(COUNTIFS(B:B,B572,W:W,"가2")=1,25,IF(COUNTIFS(B:B,B572,W:W,"가2")&gt;=2,30,0))+IF(COUNTIFS(B:B,B572,W:W,"나2")=3,30,IF(COUNTIFS(B:B,B572,W:W,"나2")=2,25,IF(COUNTIFS(B:B,B572,W:W,"나2")=1,20,0)))),"비해당분야")</f>
        <v>비해당분야</v>
      </c>
      <c r="Z572" s="4" t="str">
        <f>IF(R572="C",VLOOKUP(K572,'[1]자격증 backdata'!A:F,6,0),"비해당분야")</f>
        <v>비해당분야</v>
      </c>
      <c r="AA572" s="4" t="str">
        <f>IF(R572="C",SUMIF(B:B,B572,Z:Z),"비해당분야")</f>
        <v>비해당분야</v>
      </c>
      <c r="AB572" s="4" t="str">
        <f>IF(R572="C",SUM(Y572,AA572),"비해당분야")</f>
        <v>비해당분야</v>
      </c>
      <c r="AC572" s="4">
        <f>IF(R572="C",AB572,X572)</f>
        <v>12</v>
      </c>
      <c r="AD572" s="4">
        <f>VLOOKUP(K572,'[1]자격증 backdata'!A:D,4,0)</f>
        <v>5</v>
      </c>
      <c r="AE572" s="4">
        <f>IF(_xlfn.MAXIFS(AD:AD,B:B,B572)&gt;10,10,_xlfn.MAXIFS(AD:AD,B:B,B572))</f>
        <v>5</v>
      </c>
      <c r="AG572" s="5">
        <f>VLOOKUP(K572,'[1]자격증 backdata'!A:C,3,0)</f>
        <v>0</v>
      </c>
      <c r="AH572" s="5">
        <f>COUNTIFS($B:$B,$B572,$AG:$AG,AH$1)</f>
        <v>0</v>
      </c>
      <c r="AI572" s="5">
        <f>COUNTIFS($B:$B,$B572,$AG:$AG,AI$1)</f>
        <v>0</v>
      </c>
      <c r="AJ572" s="5">
        <f>COUNTIFS($B:$B,$B572,$AG:$AG,AJ$1)</f>
        <v>0</v>
      </c>
      <c r="AK572" s="5">
        <f>COUNTIFS($B:$B,$B572,$AG:$AG,AK$1)</f>
        <v>0</v>
      </c>
      <c r="AL572" s="5">
        <f>COUNTIFS($B:$B,$B572,$AG:$AG,AL$1)</f>
        <v>0</v>
      </c>
      <c r="AM572" s="5">
        <f>COUNTIFS($B:$B,$B572,$AG:$AG,AM$1)</f>
        <v>0</v>
      </c>
      <c r="AN572" s="5">
        <f>COUNTIFS($B:$B,$B572,$AG:$AG,AN$1)</f>
        <v>1</v>
      </c>
      <c r="AO572" s="5">
        <f>COUNTIFS($B:$B,$B572,$AG:$AG,AO$1)</f>
        <v>1</v>
      </c>
      <c r="AP572" s="5">
        <f>COUNTIFS($B:$B,$B572,$AG:$AG,AP$1)</f>
        <v>0</v>
      </c>
      <c r="AQ572" s="5">
        <f>COUNTIFS($B:$B,$B572,$AG:$AG,AQ$1)</f>
        <v>0</v>
      </c>
      <c r="AR572" s="5">
        <f>COUNTIFS($B:$B,$B572,$AG:$AG,AR$1)</f>
        <v>0</v>
      </c>
      <c r="AS572" s="5">
        <f>COUNTIFS($B:$B,$B572,$AG:$AG,AS$1)</f>
        <v>0</v>
      </c>
      <c r="AT572" s="5">
        <f>COUNTIFS($B:$B,$B572,$AG:$AG,AT$1)</f>
        <v>1</v>
      </c>
      <c r="AU572" s="5">
        <f>COUNTIFS($B:$B,$B572,$AG:$AG,AU$1)</f>
        <v>0</v>
      </c>
    </row>
    <row r="573" spans="1:47" ht="15" customHeight="1" x14ac:dyDescent="0.35">
      <c r="A573" s="6">
        <f>IF(B572=B573,A572,A572+1)</f>
        <v>193</v>
      </c>
      <c r="B573" s="6" t="s">
        <v>5323</v>
      </c>
      <c r="C573" s="6" t="s">
        <v>5322</v>
      </c>
      <c r="D573" s="6" t="s">
        <v>3044</v>
      </c>
      <c r="E573" s="6" t="s">
        <v>3043</v>
      </c>
      <c r="F573" s="4" t="s">
        <v>7</v>
      </c>
      <c r="G573" s="4" t="s">
        <v>8</v>
      </c>
      <c r="H573" s="4" t="s">
        <v>7</v>
      </c>
      <c r="I573" s="4">
        <v>2</v>
      </c>
      <c r="J573" s="4" t="s">
        <v>653</v>
      </c>
      <c r="K573" s="4" t="s">
        <v>3052</v>
      </c>
      <c r="L573" s="4" t="s">
        <v>651</v>
      </c>
      <c r="M573" s="4" t="s">
        <v>5326</v>
      </c>
      <c r="N573" s="4" t="s">
        <v>1553</v>
      </c>
      <c r="P573" s="4" t="s">
        <v>669</v>
      </c>
      <c r="Q573" s="4" t="s">
        <v>1475</v>
      </c>
      <c r="R573" s="4" t="s">
        <v>2434</v>
      </c>
      <c r="S573" s="5" t="str">
        <f>IF(P573="심사불필요","-",VLOOKUP(K573,'[1]자격증 backdata'!A:G,7,0))</f>
        <v>-</v>
      </c>
      <c r="T573" s="5" t="str">
        <f>IF(S573="-","-",IF(COUNTIFS(B:B,B573,S:S,"필수")&gt;0,"자격요건충족","확인필요"))</f>
        <v>-</v>
      </c>
      <c r="U573" s="5"/>
      <c r="W573" s="5">
        <f>IF(Q573="4급","심사불필요",VLOOKUP(K573,'[1]자격증 backdata'!A:B,2,0))</f>
        <v>4</v>
      </c>
      <c r="X573" s="4">
        <f>IF(R573="A", MIN(20, SUMIFS(W:W, B:B, B573, R:R, "A")),IF(R573="B", MIN(30, SUMIFS(W:W, B:B, B573, R:R, "B")),"비해당분야"))</f>
        <v>12</v>
      </c>
      <c r="Y573" s="4" t="str">
        <f>IF(R573="C",MIN(30,IF(COUNTIFS(B:B,B573,W:W,"가1")=1,25,IF(COUNTIFS(B:B,B573,W:W,"가1")&gt;=2,30,0))+IF(COUNTIFS(B:B,B573,W:W,"나1")&gt;=4,30,IF(COUNTIFS(B:B,B573,W:W,"나1")=3,26,IF(COUNTIFS(B:B,B573,W:W,"나1")=2,22,IF(COUNTIFS(B:B,B573,W:W,"나1")=1,18,0)))))+MIN(30,IF(COUNTIFS(B:B,B573,W:W,"가2")=1,25,IF(COUNTIFS(B:B,B573,W:W,"가2")&gt;=2,30,0))+IF(COUNTIFS(B:B,B573,W:W,"나2")=3,30,IF(COUNTIFS(B:B,B573,W:W,"나2")=2,25,IF(COUNTIFS(B:B,B573,W:W,"나2")=1,20,0)))),"비해당분야")</f>
        <v>비해당분야</v>
      </c>
      <c r="Z573" s="4" t="str">
        <f>IF(R573="C",VLOOKUP(K573,'[1]자격증 backdata'!A:F,6,0),"비해당분야")</f>
        <v>비해당분야</v>
      </c>
      <c r="AA573" s="4" t="str">
        <f>IF(R573="C",SUMIF(B:B,B573,Z:Z),"비해당분야")</f>
        <v>비해당분야</v>
      </c>
      <c r="AB573" s="4" t="str">
        <f>IF(R573="C",SUM(Y573,AA573),"비해당분야")</f>
        <v>비해당분야</v>
      </c>
      <c r="AC573" s="4">
        <f>IF(R573="C",AB573,X573)</f>
        <v>12</v>
      </c>
      <c r="AD573" s="4">
        <f>VLOOKUP(K573,'[1]자격증 backdata'!A:D,4,0)</f>
        <v>0</v>
      </c>
      <c r="AE573" s="4">
        <f>IF(_xlfn.MAXIFS(AD:AD,B:B,B573)&gt;10,10,_xlfn.MAXIFS(AD:AD,B:B,B573))</f>
        <v>5</v>
      </c>
      <c r="AG573" s="5" t="str">
        <f>VLOOKUP(K573,'[1]자격증 backdata'!A:C,3,0)</f>
        <v>H</v>
      </c>
      <c r="AH573" s="5">
        <f>COUNTIFS($B:$B,$B573,$AG:$AG,AH$1)</f>
        <v>0</v>
      </c>
      <c r="AI573" s="5">
        <f>COUNTIFS($B:$B,$B573,$AG:$AG,AI$1)</f>
        <v>0</v>
      </c>
      <c r="AJ573" s="5">
        <f>COUNTIFS($B:$B,$B573,$AG:$AG,AJ$1)</f>
        <v>0</v>
      </c>
      <c r="AK573" s="5">
        <f>COUNTIFS($B:$B,$B573,$AG:$AG,AK$1)</f>
        <v>0</v>
      </c>
      <c r="AL573" s="5">
        <f>COUNTIFS($B:$B,$B573,$AG:$AG,AL$1)</f>
        <v>0</v>
      </c>
      <c r="AM573" s="5">
        <f>COUNTIFS($B:$B,$B573,$AG:$AG,AM$1)</f>
        <v>0</v>
      </c>
      <c r="AN573" s="5">
        <f>COUNTIFS($B:$B,$B573,$AG:$AG,AN$1)</f>
        <v>1</v>
      </c>
      <c r="AO573" s="5">
        <f>COUNTIFS($B:$B,$B573,$AG:$AG,AO$1)</f>
        <v>1</v>
      </c>
      <c r="AP573" s="5">
        <f>COUNTIFS($B:$B,$B573,$AG:$AG,AP$1)</f>
        <v>0</v>
      </c>
      <c r="AQ573" s="5">
        <f>COUNTIFS($B:$B,$B573,$AG:$AG,AQ$1)</f>
        <v>0</v>
      </c>
      <c r="AR573" s="5">
        <f>COUNTIFS($B:$B,$B573,$AG:$AG,AR$1)</f>
        <v>0</v>
      </c>
      <c r="AS573" s="5">
        <f>COUNTIFS($B:$B,$B573,$AG:$AG,AS$1)</f>
        <v>0</v>
      </c>
      <c r="AT573" s="5">
        <f>COUNTIFS($B:$B,$B573,$AG:$AG,AT$1)</f>
        <v>1</v>
      </c>
      <c r="AU573" s="5">
        <f>COUNTIFS($B:$B,$B573,$AG:$AG,AU$1)</f>
        <v>0</v>
      </c>
    </row>
    <row r="574" spans="1:47" ht="15" customHeight="1" x14ac:dyDescent="0.35">
      <c r="A574" s="6">
        <f>IF(B573=B574,A573,A573+1)</f>
        <v>193</v>
      </c>
      <c r="B574" s="6" t="s">
        <v>5323</v>
      </c>
      <c r="C574" s="6" t="s">
        <v>5322</v>
      </c>
      <c r="D574" s="6" t="s">
        <v>3044</v>
      </c>
      <c r="E574" s="6" t="s">
        <v>3043</v>
      </c>
      <c r="F574" s="4" t="s">
        <v>7</v>
      </c>
      <c r="G574" s="4" t="s">
        <v>8</v>
      </c>
      <c r="H574" s="4" t="s">
        <v>7</v>
      </c>
      <c r="I574" s="4">
        <v>3</v>
      </c>
      <c r="J574" s="4" t="s">
        <v>106</v>
      </c>
      <c r="K574" s="4" t="s">
        <v>3057</v>
      </c>
      <c r="L574" s="4" t="s">
        <v>55</v>
      </c>
      <c r="M574" s="4" t="s">
        <v>5325</v>
      </c>
      <c r="N574" s="4" t="s">
        <v>2045</v>
      </c>
      <c r="P574" s="4" t="s">
        <v>669</v>
      </c>
      <c r="Q574" s="4" t="s">
        <v>1475</v>
      </c>
      <c r="R574" s="4" t="s">
        <v>2434</v>
      </c>
      <c r="S574" s="5" t="str">
        <f>IF(P574="심사불필요","-",VLOOKUP(K574,'[1]자격증 backdata'!A:G,7,0))</f>
        <v>-</v>
      </c>
      <c r="T574" s="5" t="str">
        <f>IF(S574="-","-",IF(COUNTIFS(B:B,B574,S:S,"필수")&gt;0,"자격요건충족","확인필요"))</f>
        <v>-</v>
      </c>
      <c r="U574" s="5"/>
      <c r="W574" s="5">
        <f>IF(Q574="4급","심사불필요",VLOOKUP(K574,'[1]자격증 backdata'!A:B,2,0))</f>
        <v>4</v>
      </c>
      <c r="X574" s="4">
        <f>IF(R574="A", MIN(20, SUMIFS(W:W, B:B, B574, R:R, "A")),IF(R574="B", MIN(30, SUMIFS(W:W, B:B, B574, R:R, "B")),"비해당분야"))</f>
        <v>12</v>
      </c>
      <c r="Y574" s="4" t="str">
        <f>IF(R574="C",MIN(30,IF(COUNTIFS(B:B,B574,W:W,"가1")=1,25,IF(COUNTIFS(B:B,B574,W:W,"가1")&gt;=2,30,0))+IF(COUNTIFS(B:B,B574,W:W,"나1")&gt;=4,30,IF(COUNTIFS(B:B,B574,W:W,"나1")=3,26,IF(COUNTIFS(B:B,B574,W:W,"나1")=2,22,IF(COUNTIFS(B:B,B574,W:W,"나1")=1,18,0)))))+MIN(30,IF(COUNTIFS(B:B,B574,W:W,"가2")=1,25,IF(COUNTIFS(B:B,B574,W:W,"가2")&gt;=2,30,0))+IF(COUNTIFS(B:B,B574,W:W,"나2")=3,30,IF(COUNTIFS(B:B,B574,W:W,"나2")=2,25,IF(COUNTIFS(B:B,B574,W:W,"나2")=1,20,0)))),"비해당분야")</f>
        <v>비해당분야</v>
      </c>
      <c r="Z574" s="4" t="str">
        <f>IF(R574="C",VLOOKUP(K574,'[1]자격증 backdata'!A:F,6,0),"비해당분야")</f>
        <v>비해당분야</v>
      </c>
      <c r="AA574" s="4" t="str">
        <f>IF(R574="C",SUMIF(B:B,B574,Z:Z),"비해당분야")</f>
        <v>비해당분야</v>
      </c>
      <c r="AB574" s="4" t="str">
        <f>IF(R574="C",SUM(Y574,AA574),"비해당분야")</f>
        <v>비해당분야</v>
      </c>
      <c r="AC574" s="4">
        <f>IF(R574="C",AB574,X574)</f>
        <v>12</v>
      </c>
      <c r="AD574" s="4">
        <f>VLOOKUP(K574,'[1]자격증 backdata'!A:D,4,0)</f>
        <v>0</v>
      </c>
      <c r="AE574" s="4">
        <f>IF(_xlfn.MAXIFS(AD:AD,B:B,B574)&gt;10,10,_xlfn.MAXIFS(AD:AD,B:B,B574))</f>
        <v>5</v>
      </c>
      <c r="AG574" s="5" t="str">
        <f>VLOOKUP(K574,'[1]자격증 backdata'!A:C,3,0)</f>
        <v>M</v>
      </c>
      <c r="AH574" s="5">
        <f>COUNTIFS($B:$B,$B574,$AG:$AG,AH$1)</f>
        <v>0</v>
      </c>
      <c r="AI574" s="5">
        <f>COUNTIFS($B:$B,$B574,$AG:$AG,AI$1)</f>
        <v>0</v>
      </c>
      <c r="AJ574" s="5">
        <f>COUNTIFS($B:$B,$B574,$AG:$AG,AJ$1)</f>
        <v>0</v>
      </c>
      <c r="AK574" s="5">
        <f>COUNTIFS($B:$B,$B574,$AG:$AG,AK$1)</f>
        <v>0</v>
      </c>
      <c r="AL574" s="5">
        <f>COUNTIFS($B:$B,$B574,$AG:$AG,AL$1)</f>
        <v>0</v>
      </c>
      <c r="AM574" s="5">
        <f>COUNTIFS($B:$B,$B574,$AG:$AG,AM$1)</f>
        <v>0</v>
      </c>
      <c r="AN574" s="5">
        <f>COUNTIFS($B:$B,$B574,$AG:$AG,AN$1)</f>
        <v>1</v>
      </c>
      <c r="AO574" s="5">
        <f>COUNTIFS($B:$B,$B574,$AG:$AG,AO$1)</f>
        <v>1</v>
      </c>
      <c r="AP574" s="5">
        <f>COUNTIFS($B:$B,$B574,$AG:$AG,AP$1)</f>
        <v>0</v>
      </c>
      <c r="AQ574" s="5">
        <f>COUNTIFS($B:$B,$B574,$AG:$AG,AQ$1)</f>
        <v>0</v>
      </c>
      <c r="AR574" s="5">
        <f>COUNTIFS($B:$B,$B574,$AG:$AG,AR$1)</f>
        <v>0</v>
      </c>
      <c r="AS574" s="5">
        <f>COUNTIFS($B:$B,$B574,$AG:$AG,AS$1)</f>
        <v>0</v>
      </c>
      <c r="AT574" s="5">
        <f>COUNTIFS($B:$B,$B574,$AG:$AG,AT$1)</f>
        <v>1</v>
      </c>
      <c r="AU574" s="5">
        <f>COUNTIFS($B:$B,$B574,$AG:$AG,AU$1)</f>
        <v>0</v>
      </c>
    </row>
    <row r="575" spans="1:47" ht="15" customHeight="1" x14ac:dyDescent="0.35">
      <c r="A575" s="6">
        <f>IF(B574=B575,A574,A574+1)</f>
        <v>193</v>
      </c>
      <c r="B575" s="6" t="s">
        <v>5323</v>
      </c>
      <c r="C575" s="6" t="s">
        <v>5322</v>
      </c>
      <c r="D575" s="6" t="s">
        <v>3044</v>
      </c>
      <c r="E575" s="6" t="s">
        <v>3043</v>
      </c>
      <c r="F575" s="4" t="s">
        <v>7</v>
      </c>
      <c r="G575" s="4" t="s">
        <v>8</v>
      </c>
      <c r="H575" s="4" t="s">
        <v>7</v>
      </c>
      <c r="I575" s="4">
        <v>4</v>
      </c>
      <c r="J575" s="4" t="s">
        <v>28</v>
      </c>
      <c r="K575" s="4" t="s">
        <v>3061</v>
      </c>
      <c r="L575" s="4" t="s">
        <v>26</v>
      </c>
      <c r="M575" s="4" t="s">
        <v>5324</v>
      </c>
      <c r="N575" s="4" t="s">
        <v>923</v>
      </c>
      <c r="P575" s="4" t="s">
        <v>669</v>
      </c>
      <c r="Q575" s="4" t="s">
        <v>1475</v>
      </c>
      <c r="R575" s="4" t="s">
        <v>2434</v>
      </c>
      <c r="S575" s="5" t="str">
        <f>IF(P575="심사불필요","-",VLOOKUP(K575,'[1]자격증 backdata'!A:G,7,0))</f>
        <v>-</v>
      </c>
      <c r="T575" s="5" t="str">
        <f>IF(S575="-","-",IF(COUNTIFS(B:B,B575,S:S,"필수")&gt;0,"자격요건충족","확인필요"))</f>
        <v>-</v>
      </c>
      <c r="U575" s="5"/>
      <c r="W575" s="5">
        <f>IF(Q575="4급","심사불필요",VLOOKUP(K575,'[1]자격증 backdata'!A:B,2,0))</f>
        <v>2</v>
      </c>
      <c r="X575" s="4">
        <f>IF(R575="A", MIN(20, SUMIFS(W:W, B:B, B575, R:R, "A")),IF(R575="B", MIN(30, SUMIFS(W:W, B:B, B575, R:R, "B")),"비해당분야"))</f>
        <v>12</v>
      </c>
      <c r="Y575" s="4" t="str">
        <f>IF(R575="C",MIN(30,IF(COUNTIFS(B:B,B575,W:W,"가1")=1,25,IF(COUNTIFS(B:B,B575,W:W,"가1")&gt;=2,30,0))+IF(COUNTIFS(B:B,B575,W:W,"나1")&gt;=4,30,IF(COUNTIFS(B:B,B575,W:W,"나1")=3,26,IF(COUNTIFS(B:B,B575,W:W,"나1")=2,22,IF(COUNTIFS(B:B,B575,W:W,"나1")=1,18,0)))))+MIN(30,IF(COUNTIFS(B:B,B575,W:W,"가2")=1,25,IF(COUNTIFS(B:B,B575,W:W,"가2")&gt;=2,30,0))+IF(COUNTIFS(B:B,B575,W:W,"나2")=3,30,IF(COUNTIFS(B:B,B575,W:W,"나2")=2,25,IF(COUNTIFS(B:B,B575,W:W,"나2")=1,20,0)))),"비해당분야")</f>
        <v>비해당분야</v>
      </c>
      <c r="Z575" s="4" t="str">
        <f>IF(R575="C",VLOOKUP(K575,'[1]자격증 backdata'!A:F,6,0),"비해당분야")</f>
        <v>비해당분야</v>
      </c>
      <c r="AA575" s="4" t="str">
        <f>IF(R575="C",SUMIF(B:B,B575,Z:Z),"비해당분야")</f>
        <v>비해당분야</v>
      </c>
      <c r="AB575" s="4" t="str">
        <f>IF(R575="C",SUM(Y575,AA575),"비해당분야")</f>
        <v>비해당분야</v>
      </c>
      <c r="AC575" s="4">
        <f>IF(R575="C",AB575,X575)</f>
        <v>12</v>
      </c>
      <c r="AD575" s="4">
        <f>VLOOKUP(K575,'[1]자격증 backdata'!A:D,4,0)</f>
        <v>0</v>
      </c>
      <c r="AE575" s="4">
        <f>IF(_xlfn.MAXIFS(AD:AD,B:B,B575)&gt;10,10,_xlfn.MAXIFS(AD:AD,B:B,B575))</f>
        <v>5</v>
      </c>
      <c r="AG575" s="5">
        <f>VLOOKUP(K575,'[1]자격증 backdata'!A:C,3,0)</f>
        <v>0</v>
      </c>
      <c r="AH575" s="5">
        <f>COUNTIFS($B:$B,$B575,$AG:$AG,AH$1)</f>
        <v>0</v>
      </c>
      <c r="AI575" s="5">
        <f>COUNTIFS($B:$B,$B575,$AG:$AG,AI$1)</f>
        <v>0</v>
      </c>
      <c r="AJ575" s="5">
        <f>COUNTIFS($B:$B,$B575,$AG:$AG,AJ$1)</f>
        <v>0</v>
      </c>
      <c r="AK575" s="5">
        <f>COUNTIFS($B:$B,$B575,$AG:$AG,AK$1)</f>
        <v>0</v>
      </c>
      <c r="AL575" s="5">
        <f>COUNTIFS($B:$B,$B575,$AG:$AG,AL$1)</f>
        <v>0</v>
      </c>
      <c r="AM575" s="5">
        <f>COUNTIFS($B:$B,$B575,$AG:$AG,AM$1)</f>
        <v>0</v>
      </c>
      <c r="AN575" s="5">
        <f>COUNTIFS($B:$B,$B575,$AG:$AG,AN$1)</f>
        <v>1</v>
      </c>
      <c r="AO575" s="5">
        <f>COUNTIFS($B:$B,$B575,$AG:$AG,AO$1)</f>
        <v>1</v>
      </c>
      <c r="AP575" s="5">
        <f>COUNTIFS($B:$B,$B575,$AG:$AG,AP$1)</f>
        <v>0</v>
      </c>
      <c r="AQ575" s="5">
        <f>COUNTIFS($B:$B,$B575,$AG:$AG,AQ$1)</f>
        <v>0</v>
      </c>
      <c r="AR575" s="5">
        <f>COUNTIFS($B:$B,$B575,$AG:$AG,AR$1)</f>
        <v>0</v>
      </c>
      <c r="AS575" s="5">
        <f>COUNTIFS($B:$B,$B575,$AG:$AG,AS$1)</f>
        <v>0</v>
      </c>
      <c r="AT575" s="5">
        <f>COUNTIFS($B:$B,$B575,$AG:$AG,AT$1)</f>
        <v>1</v>
      </c>
      <c r="AU575" s="5">
        <f>COUNTIFS($B:$B,$B575,$AG:$AG,AU$1)</f>
        <v>0</v>
      </c>
    </row>
    <row r="576" spans="1:47" ht="15" customHeight="1" x14ac:dyDescent="0.35">
      <c r="A576" s="6">
        <f>IF(B575=B576,A575,A575+1)</f>
        <v>193</v>
      </c>
      <c r="B576" s="6" t="s">
        <v>5323</v>
      </c>
      <c r="C576" s="6" t="s">
        <v>5322</v>
      </c>
      <c r="D576" s="6" t="s">
        <v>3044</v>
      </c>
      <c r="E576" s="6" t="s">
        <v>3043</v>
      </c>
      <c r="F576" s="4" t="s">
        <v>7</v>
      </c>
      <c r="G576" s="4" t="s">
        <v>8</v>
      </c>
      <c r="H576" s="4" t="s">
        <v>7</v>
      </c>
      <c r="I576" s="4">
        <v>5</v>
      </c>
      <c r="J576" s="4" t="s">
        <v>411</v>
      </c>
      <c r="K576" s="4" t="s">
        <v>3042</v>
      </c>
      <c r="L576" s="4" t="s">
        <v>55</v>
      </c>
      <c r="M576" s="4" t="s">
        <v>5321</v>
      </c>
      <c r="N576" s="4" t="s">
        <v>3576</v>
      </c>
      <c r="P576" s="4" t="s">
        <v>669</v>
      </c>
      <c r="Q576" s="4" t="s">
        <v>1475</v>
      </c>
      <c r="R576" s="4" t="s">
        <v>2434</v>
      </c>
      <c r="S576" s="5" t="str">
        <f>IF(P576="심사불필요","-",VLOOKUP(K576,'[1]자격증 backdata'!A:G,7,0))</f>
        <v>-</v>
      </c>
      <c r="T576" s="5" t="str">
        <f>IF(S576="-","-",IF(COUNTIFS(B:B,B576,S:S,"필수")&gt;0,"자격요건충족","확인필요"))</f>
        <v>-</v>
      </c>
      <c r="U576" s="5"/>
      <c r="W576" s="5">
        <f>IF(Q576="4급","심사불필요",VLOOKUP(K576,'[1]자격증 backdata'!A:B,2,0))</f>
        <v>2</v>
      </c>
      <c r="X576" s="4">
        <f>IF(R576="A", MIN(20, SUMIFS(W:W, B:B, B576, R:R, "A")),IF(R576="B", MIN(30, SUMIFS(W:W, B:B, B576, R:R, "B")),"비해당분야"))</f>
        <v>12</v>
      </c>
      <c r="Y576" s="4" t="str">
        <f>IF(R576="C",MIN(30,IF(COUNTIFS(B:B,B576,W:W,"가1")=1,25,IF(COUNTIFS(B:B,B576,W:W,"가1")&gt;=2,30,0))+IF(COUNTIFS(B:B,B576,W:W,"나1")&gt;=4,30,IF(COUNTIFS(B:B,B576,W:W,"나1")=3,26,IF(COUNTIFS(B:B,B576,W:W,"나1")=2,22,IF(COUNTIFS(B:B,B576,W:W,"나1")=1,18,0)))))+MIN(30,IF(COUNTIFS(B:B,B576,W:W,"가2")=1,25,IF(COUNTIFS(B:B,B576,W:W,"가2")&gt;=2,30,0))+IF(COUNTIFS(B:B,B576,W:W,"나2")=3,30,IF(COUNTIFS(B:B,B576,W:W,"나2")=2,25,IF(COUNTIFS(B:B,B576,W:W,"나2")=1,20,0)))),"비해당분야")</f>
        <v>비해당분야</v>
      </c>
      <c r="Z576" s="4" t="str">
        <f>IF(R576="C",VLOOKUP(K576,'[1]자격증 backdata'!A:F,6,0),"비해당분야")</f>
        <v>비해당분야</v>
      </c>
      <c r="AA576" s="4" t="str">
        <f>IF(R576="C",SUMIF(B:B,B576,Z:Z),"비해당분야")</f>
        <v>비해당분야</v>
      </c>
      <c r="AB576" s="4" t="str">
        <f>IF(R576="C",SUM(Y576,AA576),"비해당분야")</f>
        <v>비해당분야</v>
      </c>
      <c r="AC576" s="4">
        <f>IF(R576="C",AB576,X576)</f>
        <v>12</v>
      </c>
      <c r="AD576" s="4">
        <f>VLOOKUP(K576,'[1]자격증 backdata'!A:D,4,0)</f>
        <v>0</v>
      </c>
      <c r="AE576" s="4">
        <f>IF(_xlfn.MAXIFS(AD:AD,B:B,B576)&gt;10,10,_xlfn.MAXIFS(AD:AD,B:B,B576))</f>
        <v>5</v>
      </c>
      <c r="AG576" s="5" t="str">
        <f>VLOOKUP(K576,'[1]자격증 backdata'!A:C,3,0)</f>
        <v>G</v>
      </c>
      <c r="AH576" s="5">
        <f>COUNTIFS($B:$B,$B576,$AG:$AG,AH$1)</f>
        <v>0</v>
      </c>
      <c r="AI576" s="5">
        <f>COUNTIFS($B:$B,$B576,$AG:$AG,AI$1)</f>
        <v>0</v>
      </c>
      <c r="AJ576" s="5">
        <f>COUNTIFS($B:$B,$B576,$AG:$AG,AJ$1)</f>
        <v>0</v>
      </c>
      <c r="AK576" s="5">
        <f>COUNTIFS($B:$B,$B576,$AG:$AG,AK$1)</f>
        <v>0</v>
      </c>
      <c r="AL576" s="5">
        <f>COUNTIFS($B:$B,$B576,$AG:$AG,AL$1)</f>
        <v>0</v>
      </c>
      <c r="AM576" s="5">
        <f>COUNTIFS($B:$B,$B576,$AG:$AG,AM$1)</f>
        <v>0</v>
      </c>
      <c r="AN576" s="5">
        <f>COUNTIFS($B:$B,$B576,$AG:$AG,AN$1)</f>
        <v>1</v>
      </c>
      <c r="AO576" s="5">
        <f>COUNTIFS($B:$B,$B576,$AG:$AG,AO$1)</f>
        <v>1</v>
      </c>
      <c r="AP576" s="5">
        <f>COUNTIFS($B:$B,$B576,$AG:$AG,AP$1)</f>
        <v>0</v>
      </c>
      <c r="AQ576" s="5">
        <f>COUNTIFS($B:$B,$B576,$AG:$AG,AQ$1)</f>
        <v>0</v>
      </c>
      <c r="AR576" s="5">
        <f>COUNTIFS($B:$B,$B576,$AG:$AG,AR$1)</f>
        <v>0</v>
      </c>
      <c r="AS576" s="5">
        <f>COUNTIFS($B:$B,$B576,$AG:$AG,AS$1)</f>
        <v>0</v>
      </c>
      <c r="AT576" s="5">
        <f>COUNTIFS($B:$B,$B576,$AG:$AG,AT$1)</f>
        <v>1</v>
      </c>
      <c r="AU576" s="5">
        <f>COUNTIFS($B:$B,$B576,$AG:$AG,AU$1)</f>
        <v>0</v>
      </c>
    </row>
    <row r="577" spans="1:47" ht="15" customHeight="1" x14ac:dyDescent="0.35">
      <c r="A577" s="3">
        <f>IF(B576=B577,A576,A576+1)</f>
        <v>194</v>
      </c>
      <c r="B577" s="3" t="s">
        <v>5319</v>
      </c>
      <c r="C577" s="3" t="s">
        <v>2504</v>
      </c>
      <c r="D577" s="3" t="s">
        <v>3044</v>
      </c>
      <c r="E577" s="3" t="s">
        <v>3043</v>
      </c>
      <c r="F577" s="4" t="s">
        <v>7</v>
      </c>
      <c r="G577" s="4" t="s">
        <v>8</v>
      </c>
      <c r="H577" s="4" t="s">
        <v>7</v>
      </c>
      <c r="I577" s="3">
        <v>1</v>
      </c>
      <c r="J577" s="3" t="s">
        <v>106</v>
      </c>
      <c r="K577" s="3" t="s">
        <v>3057</v>
      </c>
      <c r="L577" s="3" t="s">
        <v>55</v>
      </c>
      <c r="M577" s="3" t="s">
        <v>5320</v>
      </c>
      <c r="N577" s="3" t="s">
        <v>2734</v>
      </c>
      <c r="P577" s="3" t="s">
        <v>669</v>
      </c>
      <c r="Q577" s="3" t="s">
        <v>1475</v>
      </c>
      <c r="R577" s="3" t="s">
        <v>2434</v>
      </c>
      <c r="S577" s="2" t="str">
        <f>IF(P577="심사불필요","-",VLOOKUP(K577,'[1]자격증 backdata'!A:G,7,0))</f>
        <v>-</v>
      </c>
      <c r="T577" s="2" t="str">
        <f>IF(S577="-","-",IF(COUNTIFS(B:B,B577,S:S,"필수")&gt;0,"자격요건충족","확인필요"))</f>
        <v>-</v>
      </c>
      <c r="U577" s="2"/>
      <c r="W577" s="2">
        <f>IF(Q577="4급","심사불필요",VLOOKUP(K577,'[1]자격증 backdata'!A:B,2,0))</f>
        <v>4</v>
      </c>
      <c r="X577" s="3">
        <f>IF(R577="A", MIN(20, SUMIFS(W:W, B:B, B577, R:R, "A")),IF(R577="B", MIN(30, SUMIFS(W:W, B:B, B577, R:R, "B")),"비해당분야"))</f>
        <v>4</v>
      </c>
      <c r="Y577" s="3" t="str">
        <f>IF(R577="C",MIN(30,IF(COUNTIFS(B:B,B577,W:W,"가1")=1,25,IF(COUNTIFS(B:B,B577,W:W,"가1")&gt;=2,30,0))+IF(COUNTIFS(B:B,B577,W:W,"나1")&gt;=4,30,IF(COUNTIFS(B:B,B577,W:W,"나1")=3,26,IF(COUNTIFS(B:B,B577,W:W,"나1")=2,22,IF(COUNTIFS(B:B,B577,W:W,"나1")=1,18,0)))))+MIN(30,IF(COUNTIFS(B:B,B577,W:W,"가2")=1,25,IF(COUNTIFS(B:B,B577,W:W,"가2")&gt;=2,30,0))+IF(COUNTIFS(B:B,B577,W:W,"나2")=3,30,IF(COUNTIFS(B:B,B577,W:W,"나2")=2,25,IF(COUNTIFS(B:B,B577,W:W,"나2")=1,20,0)))),"비해당분야")</f>
        <v>비해당분야</v>
      </c>
      <c r="Z577" s="3" t="str">
        <f>IF(R577="C",VLOOKUP(K577,'[1]자격증 backdata'!A:F,6,0),"비해당분야")</f>
        <v>비해당분야</v>
      </c>
      <c r="AA577" s="3" t="str">
        <f>IF(R577="C",SUMIF(B:B,B577,Z:Z),"비해당분야")</f>
        <v>비해당분야</v>
      </c>
      <c r="AB577" s="3" t="str">
        <f>IF(R577="C",SUM(Y577,AA577),"비해당분야")</f>
        <v>비해당분야</v>
      </c>
      <c r="AC577" s="3">
        <f>IF(R577="C",AB577,X577)</f>
        <v>4</v>
      </c>
      <c r="AD577" s="3">
        <f>VLOOKUP(K577,'[1]자격증 backdata'!A:D,4,0)</f>
        <v>0</v>
      </c>
      <c r="AE577" s="3">
        <f>IF(_xlfn.MAXIFS(AD:AD,B:B,B577)&gt;10,10,_xlfn.MAXIFS(AD:AD,B:B,B577))</f>
        <v>5</v>
      </c>
      <c r="AG577" s="2" t="str">
        <f>VLOOKUP(K577,'[1]자격증 backdata'!A:C,3,0)</f>
        <v>M</v>
      </c>
      <c r="AH577" s="2">
        <f>COUNTIFS($B:$B,$B577,$AG:$AG,AH$1)</f>
        <v>0</v>
      </c>
      <c r="AI577" s="2">
        <f>COUNTIFS($B:$B,$B577,$AG:$AG,AI$1)</f>
        <v>0</v>
      </c>
      <c r="AJ577" s="2">
        <f>COUNTIFS($B:$B,$B577,$AG:$AG,AJ$1)</f>
        <v>0</v>
      </c>
      <c r="AK577" s="2">
        <f>COUNTIFS($B:$B,$B577,$AG:$AG,AK$1)</f>
        <v>0</v>
      </c>
      <c r="AL577" s="2">
        <f>COUNTIFS($B:$B,$B577,$AG:$AG,AL$1)</f>
        <v>0</v>
      </c>
      <c r="AM577" s="2">
        <f>COUNTIFS($B:$B,$B577,$AG:$AG,AM$1)</f>
        <v>0</v>
      </c>
      <c r="AN577" s="2">
        <f>COUNTIFS($B:$B,$B577,$AG:$AG,AN$1)</f>
        <v>0</v>
      </c>
      <c r="AO577" s="2">
        <f>COUNTIFS($B:$B,$B577,$AG:$AG,AO$1)</f>
        <v>0</v>
      </c>
      <c r="AP577" s="2">
        <f>COUNTIFS($B:$B,$B577,$AG:$AG,AP$1)</f>
        <v>0</v>
      </c>
      <c r="AQ577" s="2">
        <f>COUNTIFS($B:$B,$B577,$AG:$AG,AQ$1)</f>
        <v>0</v>
      </c>
      <c r="AR577" s="2">
        <f>COUNTIFS($B:$B,$B577,$AG:$AG,AR$1)</f>
        <v>0</v>
      </c>
      <c r="AS577" s="2">
        <f>COUNTIFS($B:$B,$B577,$AG:$AG,AS$1)</f>
        <v>0</v>
      </c>
      <c r="AT577" s="2">
        <f>COUNTIFS($B:$B,$B577,$AG:$AG,AT$1)</f>
        <v>1</v>
      </c>
      <c r="AU577" s="2">
        <f>COUNTIFS($B:$B,$B577,$AG:$AG,AU$1)</f>
        <v>0</v>
      </c>
    </row>
    <row r="578" spans="1:47" ht="15" customHeight="1" x14ac:dyDescent="0.35">
      <c r="A578" s="7">
        <f>IF(B577=B578,A577,A577+1)</f>
        <v>194</v>
      </c>
      <c r="B578" s="7" t="s">
        <v>5319</v>
      </c>
      <c r="C578" s="7" t="s">
        <v>2504</v>
      </c>
      <c r="D578" s="7" t="s">
        <v>3044</v>
      </c>
      <c r="E578" s="7" t="s">
        <v>3043</v>
      </c>
      <c r="F578" s="4" t="s">
        <v>7</v>
      </c>
      <c r="G578" s="4" t="s">
        <v>8</v>
      </c>
      <c r="H578" s="4" t="s">
        <v>7</v>
      </c>
      <c r="I578" s="3">
        <v>2</v>
      </c>
      <c r="J578" s="3" t="s">
        <v>69</v>
      </c>
      <c r="K578" s="3" t="s">
        <v>3065</v>
      </c>
      <c r="L578" s="3" t="s">
        <v>36</v>
      </c>
      <c r="M578" s="3" t="s">
        <v>5318</v>
      </c>
      <c r="N578" s="3" t="s">
        <v>921</v>
      </c>
      <c r="P578" s="3" t="s">
        <v>669</v>
      </c>
      <c r="Q578" s="3" t="s">
        <v>1475</v>
      </c>
      <c r="R578" s="3" t="s">
        <v>2434</v>
      </c>
      <c r="S578" s="2" t="str">
        <f>IF(P578="심사불필요","-",VLOOKUP(K578,'[1]자격증 backdata'!A:G,7,0))</f>
        <v>-</v>
      </c>
      <c r="T578" s="2" t="str">
        <f>IF(S578="-","-",IF(COUNTIFS(B:B,B578,S:S,"필수")&gt;0,"자격요건충족","확인필요"))</f>
        <v>-</v>
      </c>
      <c r="U578" s="2"/>
      <c r="W578" s="2">
        <f>IF(Q578="4급","심사불필요",VLOOKUP(K578,'[1]자격증 backdata'!A:B,2,0))</f>
        <v>0</v>
      </c>
      <c r="X578" s="3">
        <f>IF(R578="A", MIN(20, SUMIFS(W:W, B:B, B578, R:R, "A")),IF(R578="B", MIN(30, SUMIFS(W:W, B:B, B578, R:R, "B")),"비해당분야"))</f>
        <v>4</v>
      </c>
      <c r="Y578" s="3" t="str">
        <f>IF(R578="C",MIN(30,IF(COUNTIFS(B:B,B578,W:W,"가1")=1,25,IF(COUNTIFS(B:B,B578,W:W,"가1")&gt;=2,30,0))+IF(COUNTIFS(B:B,B578,W:W,"나1")&gt;=4,30,IF(COUNTIFS(B:B,B578,W:W,"나1")=3,26,IF(COUNTIFS(B:B,B578,W:W,"나1")=2,22,IF(COUNTIFS(B:B,B578,W:W,"나1")=1,18,0)))))+MIN(30,IF(COUNTIFS(B:B,B578,W:W,"가2")=1,25,IF(COUNTIFS(B:B,B578,W:W,"가2")&gt;=2,30,0))+IF(COUNTIFS(B:B,B578,W:W,"나2")=3,30,IF(COUNTIFS(B:B,B578,W:W,"나2")=2,25,IF(COUNTIFS(B:B,B578,W:W,"나2")=1,20,0)))),"비해당분야")</f>
        <v>비해당분야</v>
      </c>
      <c r="Z578" s="3" t="str">
        <f>IF(R578="C",VLOOKUP(K578,'[1]자격증 backdata'!A:F,6,0),"비해당분야")</f>
        <v>비해당분야</v>
      </c>
      <c r="AA578" s="3" t="str">
        <f>IF(R578="C",SUMIF(B:B,B578,Z:Z),"비해당분야")</f>
        <v>비해당분야</v>
      </c>
      <c r="AB578" s="3" t="str">
        <f>IF(R578="C",SUM(Y578,AA578),"비해당분야")</f>
        <v>비해당분야</v>
      </c>
      <c r="AC578" s="3">
        <f>IF(R578="C",AB578,X578)</f>
        <v>4</v>
      </c>
      <c r="AD578" s="3">
        <f>VLOOKUP(K578,'[1]자격증 backdata'!A:D,4,0)</f>
        <v>5</v>
      </c>
      <c r="AE578" s="3">
        <f>IF(_xlfn.MAXIFS(AD:AD,B:B,B578)&gt;10,10,_xlfn.MAXIFS(AD:AD,B:B,B578))</f>
        <v>5</v>
      </c>
      <c r="AG578" s="2">
        <f>VLOOKUP(K578,'[1]자격증 backdata'!A:C,3,0)</f>
        <v>0</v>
      </c>
      <c r="AH578" s="2">
        <f>COUNTIFS($B:$B,$B578,$AG:$AG,AH$1)</f>
        <v>0</v>
      </c>
      <c r="AI578" s="2">
        <f>COUNTIFS($B:$B,$B578,$AG:$AG,AI$1)</f>
        <v>0</v>
      </c>
      <c r="AJ578" s="2">
        <f>COUNTIFS($B:$B,$B578,$AG:$AG,AJ$1)</f>
        <v>0</v>
      </c>
      <c r="AK578" s="2">
        <f>COUNTIFS($B:$B,$B578,$AG:$AG,AK$1)</f>
        <v>0</v>
      </c>
      <c r="AL578" s="2">
        <f>COUNTIFS($B:$B,$B578,$AG:$AG,AL$1)</f>
        <v>0</v>
      </c>
      <c r="AM578" s="2">
        <f>COUNTIFS($B:$B,$B578,$AG:$AG,AM$1)</f>
        <v>0</v>
      </c>
      <c r="AN578" s="2">
        <f>COUNTIFS($B:$B,$B578,$AG:$AG,AN$1)</f>
        <v>0</v>
      </c>
      <c r="AO578" s="2">
        <f>COUNTIFS($B:$B,$B578,$AG:$AG,AO$1)</f>
        <v>0</v>
      </c>
      <c r="AP578" s="2">
        <f>COUNTIFS($B:$B,$B578,$AG:$AG,AP$1)</f>
        <v>0</v>
      </c>
      <c r="AQ578" s="2">
        <f>COUNTIFS($B:$B,$B578,$AG:$AG,AQ$1)</f>
        <v>0</v>
      </c>
      <c r="AR578" s="2">
        <f>COUNTIFS($B:$B,$B578,$AG:$AG,AR$1)</f>
        <v>0</v>
      </c>
      <c r="AS578" s="2">
        <f>COUNTIFS($B:$B,$B578,$AG:$AG,AS$1)</f>
        <v>0</v>
      </c>
      <c r="AT578" s="2">
        <f>COUNTIFS($B:$B,$B578,$AG:$AG,AT$1)</f>
        <v>1</v>
      </c>
      <c r="AU578" s="2">
        <f>COUNTIFS($B:$B,$B578,$AG:$AG,AU$1)</f>
        <v>0</v>
      </c>
    </row>
    <row r="579" spans="1:47" ht="15" customHeight="1" x14ac:dyDescent="0.35">
      <c r="A579" s="4">
        <f>IF(B578=B579,A578,A578+1)</f>
        <v>195</v>
      </c>
      <c r="B579" s="4" t="s">
        <v>5315</v>
      </c>
      <c r="C579" s="4" t="s">
        <v>5314</v>
      </c>
      <c r="D579" s="4" t="s">
        <v>3044</v>
      </c>
      <c r="E579" s="4" t="s">
        <v>3043</v>
      </c>
      <c r="F579" s="4" t="s">
        <v>7</v>
      </c>
      <c r="G579" s="4" t="s">
        <v>8</v>
      </c>
      <c r="H579" s="4" t="s">
        <v>7</v>
      </c>
      <c r="I579" s="4">
        <v>1</v>
      </c>
      <c r="J579" s="4" t="s">
        <v>69</v>
      </c>
      <c r="K579" s="4" t="s">
        <v>3065</v>
      </c>
      <c r="L579" s="4" t="s">
        <v>36</v>
      </c>
      <c r="M579" s="4" t="s">
        <v>5317</v>
      </c>
      <c r="N579" s="4" t="s">
        <v>24</v>
      </c>
      <c r="P579" s="4" t="s">
        <v>669</v>
      </c>
      <c r="Q579" s="4" t="s">
        <v>1475</v>
      </c>
      <c r="R579" s="4" t="s">
        <v>2434</v>
      </c>
      <c r="S579" s="5" t="str">
        <f>IF(P579="심사불필요","-",VLOOKUP(K579,'[1]자격증 backdata'!A:G,7,0))</f>
        <v>-</v>
      </c>
      <c r="T579" s="5" t="str">
        <f>IF(S579="-","-",IF(COUNTIFS(B:B,B579,S:S,"필수")&gt;0,"자격요건충족","확인필요"))</f>
        <v>-</v>
      </c>
      <c r="U579" s="5"/>
      <c r="W579" s="5">
        <f>IF(Q579="4급","심사불필요",VLOOKUP(K579,'[1]자격증 backdata'!A:B,2,0))</f>
        <v>0</v>
      </c>
      <c r="X579" s="4">
        <f>IF(R579="A", MIN(20, SUMIFS(W:W, B:B, B579, R:R, "A")),IF(R579="B", MIN(30, SUMIFS(W:W, B:B, B579, R:R, "B")),"비해당분야"))</f>
        <v>6</v>
      </c>
      <c r="Y579" s="4" t="str">
        <f>IF(R579="C",MIN(30,IF(COUNTIFS(B:B,B579,W:W,"가1")=1,25,IF(COUNTIFS(B:B,B579,W:W,"가1")&gt;=2,30,0))+IF(COUNTIFS(B:B,B579,W:W,"나1")&gt;=4,30,IF(COUNTIFS(B:B,B579,W:W,"나1")=3,26,IF(COUNTIFS(B:B,B579,W:W,"나1")=2,22,IF(COUNTIFS(B:B,B579,W:W,"나1")=1,18,0)))))+MIN(30,IF(COUNTIFS(B:B,B579,W:W,"가2")=1,25,IF(COUNTIFS(B:B,B579,W:W,"가2")&gt;=2,30,0))+IF(COUNTIFS(B:B,B579,W:W,"나2")=3,30,IF(COUNTIFS(B:B,B579,W:W,"나2")=2,25,IF(COUNTIFS(B:B,B579,W:W,"나2")=1,20,0)))),"비해당분야")</f>
        <v>비해당분야</v>
      </c>
      <c r="Z579" s="4" t="str">
        <f>IF(R579="C",VLOOKUP(K579,'[1]자격증 backdata'!A:F,6,0),"비해당분야")</f>
        <v>비해당분야</v>
      </c>
      <c r="AA579" s="4" t="str">
        <f>IF(R579="C",SUMIF(B:B,B579,Z:Z),"비해당분야")</f>
        <v>비해당분야</v>
      </c>
      <c r="AB579" s="4" t="str">
        <f>IF(R579="C",SUM(Y579,AA579),"비해당분야")</f>
        <v>비해당분야</v>
      </c>
      <c r="AC579" s="4">
        <f>IF(R579="C",AB579,X579)</f>
        <v>6</v>
      </c>
      <c r="AD579" s="4">
        <f>VLOOKUP(K579,'[1]자격증 backdata'!A:D,4,0)</f>
        <v>5</v>
      </c>
      <c r="AE579" s="4">
        <f>IF(_xlfn.MAXIFS(AD:AD,B:B,B579)&gt;10,10,_xlfn.MAXIFS(AD:AD,B:B,B579))</f>
        <v>5</v>
      </c>
      <c r="AG579" s="5">
        <f>VLOOKUP(K579,'[1]자격증 backdata'!A:C,3,0)</f>
        <v>0</v>
      </c>
      <c r="AH579" s="5">
        <f>COUNTIFS($B:$B,$B579,$AG:$AG,AH$1)</f>
        <v>0</v>
      </c>
      <c r="AI579" s="5">
        <f>COUNTIFS($B:$B,$B579,$AG:$AG,AI$1)</f>
        <v>0</v>
      </c>
      <c r="AJ579" s="5">
        <f>COUNTIFS($B:$B,$B579,$AG:$AG,AJ$1)</f>
        <v>0</v>
      </c>
      <c r="AK579" s="5">
        <f>COUNTIFS($B:$B,$B579,$AG:$AG,AK$1)</f>
        <v>0</v>
      </c>
      <c r="AL579" s="5">
        <f>COUNTIFS($B:$B,$B579,$AG:$AG,AL$1)</f>
        <v>0</v>
      </c>
      <c r="AM579" s="5">
        <f>COUNTIFS($B:$B,$B579,$AG:$AG,AM$1)</f>
        <v>0</v>
      </c>
      <c r="AN579" s="5">
        <f>COUNTIFS($B:$B,$B579,$AG:$AG,AN$1)</f>
        <v>0</v>
      </c>
      <c r="AO579" s="5">
        <f>COUNTIFS($B:$B,$B579,$AG:$AG,AO$1)</f>
        <v>0</v>
      </c>
      <c r="AP579" s="5">
        <f>COUNTIFS($B:$B,$B579,$AG:$AG,AP$1)</f>
        <v>0</v>
      </c>
      <c r="AQ579" s="5">
        <f>COUNTIFS($B:$B,$B579,$AG:$AG,AQ$1)</f>
        <v>1</v>
      </c>
      <c r="AR579" s="5">
        <f>COUNTIFS($B:$B,$B579,$AG:$AG,AR$1)</f>
        <v>0</v>
      </c>
      <c r="AS579" s="5">
        <f>COUNTIFS($B:$B,$B579,$AG:$AG,AS$1)</f>
        <v>0</v>
      </c>
      <c r="AT579" s="5">
        <f>COUNTIFS($B:$B,$B579,$AG:$AG,AT$1)</f>
        <v>1</v>
      </c>
      <c r="AU579" s="5">
        <f>COUNTIFS($B:$B,$B579,$AG:$AG,AU$1)</f>
        <v>0</v>
      </c>
    </row>
    <row r="580" spans="1:47" ht="15" customHeight="1" x14ac:dyDescent="0.35">
      <c r="A580" s="6">
        <f>IF(B579=B580,A579,A579+1)</f>
        <v>195</v>
      </c>
      <c r="B580" s="6" t="s">
        <v>5315</v>
      </c>
      <c r="C580" s="6" t="s">
        <v>5314</v>
      </c>
      <c r="D580" s="6" t="s">
        <v>3044</v>
      </c>
      <c r="E580" s="6" t="s">
        <v>3043</v>
      </c>
      <c r="F580" s="4" t="s">
        <v>7</v>
      </c>
      <c r="G580" s="4" t="s">
        <v>8</v>
      </c>
      <c r="H580" s="4" t="s">
        <v>7</v>
      </c>
      <c r="I580" s="4">
        <v>2</v>
      </c>
      <c r="J580" s="4" t="s">
        <v>106</v>
      </c>
      <c r="K580" s="4" t="s">
        <v>3057</v>
      </c>
      <c r="L580" s="4" t="s">
        <v>55</v>
      </c>
      <c r="M580" s="4" t="s">
        <v>5316</v>
      </c>
      <c r="N580" s="4" t="s">
        <v>3507</v>
      </c>
      <c r="P580" s="4" t="s">
        <v>669</v>
      </c>
      <c r="Q580" s="4" t="s">
        <v>1475</v>
      </c>
      <c r="R580" s="4" t="s">
        <v>2434</v>
      </c>
      <c r="S580" s="5" t="str">
        <f>IF(P580="심사불필요","-",VLOOKUP(K580,'[1]자격증 backdata'!A:G,7,0))</f>
        <v>-</v>
      </c>
      <c r="T580" s="5" t="str">
        <f>IF(S580="-","-",IF(COUNTIFS(B:B,B580,S:S,"필수")&gt;0,"자격요건충족","확인필요"))</f>
        <v>-</v>
      </c>
      <c r="U580" s="5"/>
      <c r="W580" s="5">
        <f>IF(Q580="4급","심사불필요",VLOOKUP(K580,'[1]자격증 backdata'!A:B,2,0))</f>
        <v>4</v>
      </c>
      <c r="X580" s="4">
        <f>IF(R580="A", MIN(20, SUMIFS(W:W, B:B, B580, R:R, "A")),IF(R580="B", MIN(30, SUMIFS(W:W, B:B, B580, R:R, "B")),"비해당분야"))</f>
        <v>6</v>
      </c>
      <c r="Y580" s="4" t="str">
        <f>IF(R580="C",MIN(30,IF(COUNTIFS(B:B,B580,W:W,"가1")=1,25,IF(COUNTIFS(B:B,B580,W:W,"가1")&gt;=2,30,0))+IF(COUNTIFS(B:B,B580,W:W,"나1")&gt;=4,30,IF(COUNTIFS(B:B,B580,W:W,"나1")=3,26,IF(COUNTIFS(B:B,B580,W:W,"나1")=2,22,IF(COUNTIFS(B:B,B580,W:W,"나1")=1,18,0)))))+MIN(30,IF(COUNTIFS(B:B,B580,W:W,"가2")=1,25,IF(COUNTIFS(B:B,B580,W:W,"가2")&gt;=2,30,0))+IF(COUNTIFS(B:B,B580,W:W,"나2")=3,30,IF(COUNTIFS(B:B,B580,W:W,"나2")=2,25,IF(COUNTIFS(B:B,B580,W:W,"나2")=1,20,0)))),"비해당분야")</f>
        <v>비해당분야</v>
      </c>
      <c r="Z580" s="4" t="str">
        <f>IF(R580="C",VLOOKUP(K580,'[1]자격증 backdata'!A:F,6,0),"비해당분야")</f>
        <v>비해당분야</v>
      </c>
      <c r="AA580" s="4" t="str">
        <f>IF(R580="C",SUMIF(B:B,B580,Z:Z),"비해당분야")</f>
        <v>비해당분야</v>
      </c>
      <c r="AB580" s="4" t="str">
        <f>IF(R580="C",SUM(Y580,AA580),"비해당분야")</f>
        <v>비해당분야</v>
      </c>
      <c r="AC580" s="4">
        <f>IF(R580="C",AB580,X580)</f>
        <v>6</v>
      </c>
      <c r="AD580" s="4">
        <f>VLOOKUP(K580,'[1]자격증 backdata'!A:D,4,0)</f>
        <v>0</v>
      </c>
      <c r="AE580" s="4">
        <f>IF(_xlfn.MAXIFS(AD:AD,B:B,B580)&gt;10,10,_xlfn.MAXIFS(AD:AD,B:B,B580))</f>
        <v>5</v>
      </c>
      <c r="AG580" s="5" t="str">
        <f>VLOOKUP(K580,'[1]자격증 backdata'!A:C,3,0)</f>
        <v>M</v>
      </c>
      <c r="AH580" s="5">
        <f>COUNTIFS($B:$B,$B580,$AG:$AG,AH$1)</f>
        <v>0</v>
      </c>
      <c r="AI580" s="5">
        <f>COUNTIFS($B:$B,$B580,$AG:$AG,AI$1)</f>
        <v>0</v>
      </c>
      <c r="AJ580" s="5">
        <f>COUNTIFS($B:$B,$B580,$AG:$AG,AJ$1)</f>
        <v>0</v>
      </c>
      <c r="AK580" s="5">
        <f>COUNTIFS($B:$B,$B580,$AG:$AG,AK$1)</f>
        <v>0</v>
      </c>
      <c r="AL580" s="5">
        <f>COUNTIFS($B:$B,$B580,$AG:$AG,AL$1)</f>
        <v>0</v>
      </c>
      <c r="AM580" s="5">
        <f>COUNTIFS($B:$B,$B580,$AG:$AG,AM$1)</f>
        <v>0</v>
      </c>
      <c r="AN580" s="5">
        <f>COUNTIFS($B:$B,$B580,$AG:$AG,AN$1)</f>
        <v>0</v>
      </c>
      <c r="AO580" s="5">
        <f>COUNTIFS($B:$B,$B580,$AG:$AG,AO$1)</f>
        <v>0</v>
      </c>
      <c r="AP580" s="5">
        <f>COUNTIFS($B:$B,$B580,$AG:$AG,AP$1)</f>
        <v>0</v>
      </c>
      <c r="AQ580" s="5">
        <f>COUNTIFS($B:$B,$B580,$AG:$AG,AQ$1)</f>
        <v>1</v>
      </c>
      <c r="AR580" s="5">
        <f>COUNTIFS($B:$B,$B580,$AG:$AG,AR$1)</f>
        <v>0</v>
      </c>
      <c r="AS580" s="5">
        <f>COUNTIFS($B:$B,$B580,$AG:$AG,AS$1)</f>
        <v>0</v>
      </c>
      <c r="AT580" s="5">
        <f>COUNTIFS($B:$B,$B580,$AG:$AG,AT$1)</f>
        <v>1</v>
      </c>
      <c r="AU580" s="5">
        <f>COUNTIFS($B:$B,$B580,$AG:$AG,AU$1)</f>
        <v>0</v>
      </c>
    </row>
    <row r="581" spans="1:47" ht="15" customHeight="1" x14ac:dyDescent="0.35">
      <c r="A581" s="6">
        <f>IF(B580=B581,A580,A580+1)</f>
        <v>195</v>
      </c>
      <c r="B581" s="6" t="s">
        <v>5315</v>
      </c>
      <c r="C581" s="6" t="s">
        <v>5314</v>
      </c>
      <c r="D581" s="6" t="s">
        <v>3044</v>
      </c>
      <c r="E581" s="6" t="s">
        <v>3043</v>
      </c>
      <c r="F581" s="4" t="s">
        <v>7</v>
      </c>
      <c r="G581" s="4" t="s">
        <v>8</v>
      </c>
      <c r="H581" s="4" t="s">
        <v>7</v>
      </c>
      <c r="I581" s="4">
        <v>3</v>
      </c>
      <c r="J581" s="4" t="s">
        <v>364</v>
      </c>
      <c r="K581" s="4" t="s">
        <v>3075</v>
      </c>
      <c r="L581" s="4" t="s">
        <v>254</v>
      </c>
      <c r="M581" s="4" t="s">
        <v>5313</v>
      </c>
      <c r="N581" s="4" t="s">
        <v>5312</v>
      </c>
      <c r="P581" s="4" t="s">
        <v>669</v>
      </c>
      <c r="Q581" s="4" t="s">
        <v>1475</v>
      </c>
      <c r="R581" s="4" t="s">
        <v>2434</v>
      </c>
      <c r="S581" s="5" t="str">
        <f>IF(P581="심사불필요","-",VLOOKUP(K581,'[1]자격증 backdata'!A:G,7,0))</f>
        <v>-</v>
      </c>
      <c r="T581" s="5" t="str">
        <f>IF(S581="-","-",IF(COUNTIFS(B:B,B581,S:S,"필수")&gt;0,"자격요건충족","확인필요"))</f>
        <v>-</v>
      </c>
      <c r="U581" s="5"/>
      <c r="W581" s="5">
        <f>IF(Q581="4급","심사불필요",VLOOKUP(K581,'[1]자격증 backdata'!A:B,2,0))</f>
        <v>2</v>
      </c>
      <c r="X581" s="4">
        <f>IF(R581="A", MIN(20, SUMIFS(W:W, B:B, B581, R:R, "A")),IF(R581="B", MIN(30, SUMIFS(W:W, B:B, B581, R:R, "B")),"비해당분야"))</f>
        <v>6</v>
      </c>
      <c r="Y581" s="4" t="str">
        <f>IF(R581="C",MIN(30,IF(COUNTIFS(B:B,B581,W:W,"가1")=1,25,IF(COUNTIFS(B:B,B581,W:W,"가1")&gt;=2,30,0))+IF(COUNTIFS(B:B,B581,W:W,"나1")&gt;=4,30,IF(COUNTIFS(B:B,B581,W:W,"나1")=3,26,IF(COUNTIFS(B:B,B581,W:W,"나1")=2,22,IF(COUNTIFS(B:B,B581,W:W,"나1")=1,18,0)))))+MIN(30,IF(COUNTIFS(B:B,B581,W:W,"가2")=1,25,IF(COUNTIFS(B:B,B581,W:W,"가2")&gt;=2,30,0))+IF(COUNTIFS(B:B,B581,W:W,"나2")=3,30,IF(COUNTIFS(B:B,B581,W:W,"나2")=2,25,IF(COUNTIFS(B:B,B581,W:W,"나2")=1,20,0)))),"비해당분야")</f>
        <v>비해당분야</v>
      </c>
      <c r="Z581" s="4" t="str">
        <f>IF(R581="C",VLOOKUP(K581,'[1]자격증 backdata'!A:F,6,0),"비해당분야")</f>
        <v>비해당분야</v>
      </c>
      <c r="AA581" s="4" t="str">
        <f>IF(R581="C",SUMIF(B:B,B581,Z:Z),"비해당분야")</f>
        <v>비해당분야</v>
      </c>
      <c r="AB581" s="4" t="str">
        <f>IF(R581="C",SUM(Y581,AA581),"비해당분야")</f>
        <v>비해당분야</v>
      </c>
      <c r="AC581" s="4">
        <f>IF(R581="C",AB581,X581)</f>
        <v>6</v>
      </c>
      <c r="AD581" s="4">
        <f>VLOOKUP(K581,'[1]자격증 backdata'!A:D,4,0)</f>
        <v>0</v>
      </c>
      <c r="AE581" s="4">
        <f>IF(_xlfn.MAXIFS(AD:AD,B:B,B581)&gt;10,10,_xlfn.MAXIFS(AD:AD,B:B,B581))</f>
        <v>5</v>
      </c>
      <c r="AG581" s="5" t="str">
        <f>VLOOKUP(K581,'[1]자격증 backdata'!A:C,3,0)</f>
        <v>J</v>
      </c>
      <c r="AH581" s="5">
        <f>COUNTIFS($B:$B,$B581,$AG:$AG,AH$1)</f>
        <v>0</v>
      </c>
      <c r="AI581" s="5">
        <f>COUNTIFS($B:$B,$B581,$AG:$AG,AI$1)</f>
        <v>0</v>
      </c>
      <c r="AJ581" s="5">
        <f>COUNTIFS($B:$B,$B581,$AG:$AG,AJ$1)</f>
        <v>0</v>
      </c>
      <c r="AK581" s="5">
        <f>COUNTIFS($B:$B,$B581,$AG:$AG,AK$1)</f>
        <v>0</v>
      </c>
      <c r="AL581" s="5">
        <f>COUNTIFS($B:$B,$B581,$AG:$AG,AL$1)</f>
        <v>0</v>
      </c>
      <c r="AM581" s="5">
        <f>COUNTIFS($B:$B,$B581,$AG:$AG,AM$1)</f>
        <v>0</v>
      </c>
      <c r="AN581" s="5">
        <f>COUNTIFS($B:$B,$B581,$AG:$AG,AN$1)</f>
        <v>0</v>
      </c>
      <c r="AO581" s="5">
        <f>COUNTIFS($B:$B,$B581,$AG:$AG,AO$1)</f>
        <v>0</v>
      </c>
      <c r="AP581" s="5">
        <f>COUNTIFS($B:$B,$B581,$AG:$AG,AP$1)</f>
        <v>0</v>
      </c>
      <c r="AQ581" s="5">
        <f>COUNTIFS($B:$B,$B581,$AG:$AG,AQ$1)</f>
        <v>1</v>
      </c>
      <c r="AR581" s="5">
        <f>COUNTIFS($B:$B,$B581,$AG:$AG,AR$1)</f>
        <v>0</v>
      </c>
      <c r="AS581" s="5">
        <f>COUNTIFS($B:$B,$B581,$AG:$AG,AS$1)</f>
        <v>0</v>
      </c>
      <c r="AT581" s="5">
        <f>COUNTIFS($B:$B,$B581,$AG:$AG,AT$1)</f>
        <v>1</v>
      </c>
      <c r="AU581" s="5">
        <f>COUNTIFS($B:$B,$B581,$AG:$AG,AU$1)</f>
        <v>0</v>
      </c>
    </row>
    <row r="582" spans="1:47" ht="15" customHeight="1" x14ac:dyDescent="0.35">
      <c r="A582" s="3">
        <f>IF(B581=B582,A581,A581+1)</f>
        <v>196</v>
      </c>
      <c r="B582" s="3" t="s">
        <v>5309</v>
      </c>
      <c r="C582" s="3" t="s">
        <v>5308</v>
      </c>
      <c r="D582" s="3" t="s">
        <v>3044</v>
      </c>
      <c r="E582" s="3" t="s">
        <v>3043</v>
      </c>
      <c r="F582" s="4" t="s">
        <v>7</v>
      </c>
      <c r="G582" s="4" t="s">
        <v>8</v>
      </c>
      <c r="H582" s="4" t="s">
        <v>7</v>
      </c>
      <c r="I582" s="3">
        <v>1</v>
      </c>
      <c r="J582" s="3" t="s">
        <v>215</v>
      </c>
      <c r="K582" s="3" t="s">
        <v>3164</v>
      </c>
      <c r="L582" s="3" t="s">
        <v>55</v>
      </c>
      <c r="M582" s="3" t="s">
        <v>5311</v>
      </c>
      <c r="N582" s="3" t="s">
        <v>5310</v>
      </c>
      <c r="P582" s="3" t="s">
        <v>669</v>
      </c>
      <c r="Q582" s="3" t="s">
        <v>1475</v>
      </c>
      <c r="R582" s="3" t="s">
        <v>2434</v>
      </c>
      <c r="S582" s="2" t="str">
        <f>IF(P582="심사불필요","-",VLOOKUP(K582,'[1]자격증 backdata'!A:G,7,0))</f>
        <v>-</v>
      </c>
      <c r="T582" s="2" t="str">
        <f>IF(S582="-","-",IF(COUNTIFS(B:B,B582,S:S,"필수")&gt;0,"자격요건충족","확인필요"))</f>
        <v>-</v>
      </c>
      <c r="U582" s="2"/>
      <c r="W582" s="2">
        <f>IF(Q582="4급","심사불필요",VLOOKUP(K582,'[1]자격증 backdata'!A:B,2,0))</f>
        <v>4</v>
      </c>
      <c r="X582" s="3">
        <f>IF(R582="A", MIN(20, SUMIFS(W:W, B:B, B582, R:R, "A")),IF(R582="B", MIN(30, SUMIFS(W:W, B:B, B582, R:R, "B")),"비해당분야"))</f>
        <v>6</v>
      </c>
      <c r="Y582" s="3" t="str">
        <f>IF(R582="C",MIN(30,IF(COUNTIFS(B:B,B582,W:W,"가1")=1,25,IF(COUNTIFS(B:B,B582,W:W,"가1")&gt;=2,30,0))+IF(COUNTIFS(B:B,B582,W:W,"나1")&gt;=4,30,IF(COUNTIFS(B:B,B582,W:W,"나1")=3,26,IF(COUNTIFS(B:B,B582,W:W,"나1")=2,22,IF(COUNTIFS(B:B,B582,W:W,"나1")=1,18,0)))))+MIN(30,IF(COUNTIFS(B:B,B582,W:W,"가2")=1,25,IF(COUNTIFS(B:B,B582,W:W,"가2")&gt;=2,30,0))+IF(COUNTIFS(B:B,B582,W:W,"나2")=3,30,IF(COUNTIFS(B:B,B582,W:W,"나2")=2,25,IF(COUNTIFS(B:B,B582,W:W,"나2")=1,20,0)))),"비해당분야")</f>
        <v>비해당분야</v>
      </c>
      <c r="Z582" s="3" t="str">
        <f>IF(R582="C",VLOOKUP(K582,'[1]자격증 backdata'!A:F,6,0),"비해당분야")</f>
        <v>비해당분야</v>
      </c>
      <c r="AA582" s="3" t="str">
        <f>IF(R582="C",SUMIF(B:B,B582,Z:Z),"비해당분야")</f>
        <v>비해당분야</v>
      </c>
      <c r="AB582" s="3" t="str">
        <f>IF(R582="C",SUM(Y582,AA582),"비해당분야")</f>
        <v>비해당분야</v>
      </c>
      <c r="AC582" s="3">
        <f>IF(R582="C",AB582,X582)</f>
        <v>6</v>
      </c>
      <c r="AD582" s="3">
        <f>VLOOKUP(K582,'[1]자격증 backdata'!A:D,4,0)</f>
        <v>0</v>
      </c>
      <c r="AE582" s="3">
        <f>IF(_xlfn.MAXIFS(AD:AD,B:B,B582)&gt;10,10,_xlfn.MAXIFS(AD:AD,B:B,B582))</f>
        <v>0</v>
      </c>
      <c r="AG582" s="2" t="str">
        <f>VLOOKUP(K582,'[1]자격증 backdata'!A:C,3,0)</f>
        <v>G</v>
      </c>
      <c r="AH582" s="2">
        <f>COUNTIFS($B:$B,$B582,$AG:$AG,AH$1)</f>
        <v>0</v>
      </c>
      <c r="AI582" s="2">
        <f>COUNTIFS($B:$B,$B582,$AG:$AG,AI$1)</f>
        <v>0</v>
      </c>
      <c r="AJ582" s="2">
        <f>COUNTIFS($B:$B,$B582,$AG:$AG,AJ$1)</f>
        <v>0</v>
      </c>
      <c r="AK582" s="2">
        <f>COUNTIFS($B:$B,$B582,$AG:$AG,AK$1)</f>
        <v>0</v>
      </c>
      <c r="AL582" s="2">
        <f>COUNTIFS($B:$B,$B582,$AG:$AG,AL$1)</f>
        <v>0</v>
      </c>
      <c r="AM582" s="2">
        <f>COUNTIFS($B:$B,$B582,$AG:$AG,AM$1)</f>
        <v>0</v>
      </c>
      <c r="AN582" s="2">
        <f>COUNTIFS($B:$B,$B582,$AG:$AG,AN$1)</f>
        <v>1</v>
      </c>
      <c r="AO582" s="2">
        <f>COUNTIFS($B:$B,$B582,$AG:$AG,AO$1)</f>
        <v>0</v>
      </c>
      <c r="AP582" s="2">
        <f>COUNTIFS($B:$B,$B582,$AG:$AG,AP$1)</f>
        <v>0</v>
      </c>
      <c r="AQ582" s="2">
        <f>COUNTIFS($B:$B,$B582,$AG:$AG,AQ$1)</f>
        <v>0</v>
      </c>
      <c r="AR582" s="2">
        <f>COUNTIFS($B:$B,$B582,$AG:$AG,AR$1)</f>
        <v>0</v>
      </c>
      <c r="AS582" s="2">
        <f>COUNTIFS($B:$B,$B582,$AG:$AG,AS$1)</f>
        <v>0</v>
      </c>
      <c r="AT582" s="2">
        <f>COUNTIFS($B:$B,$B582,$AG:$AG,AT$1)</f>
        <v>1</v>
      </c>
      <c r="AU582" s="2">
        <f>COUNTIFS($B:$B,$B582,$AG:$AG,AU$1)</f>
        <v>0</v>
      </c>
    </row>
    <row r="583" spans="1:47" ht="15" customHeight="1" x14ac:dyDescent="0.35">
      <c r="A583" s="7">
        <f>IF(B582=B583,A582,A582+1)</f>
        <v>196</v>
      </c>
      <c r="B583" s="7" t="s">
        <v>5309</v>
      </c>
      <c r="C583" s="7" t="s">
        <v>5308</v>
      </c>
      <c r="D583" s="7" t="s">
        <v>3044</v>
      </c>
      <c r="E583" s="7" t="s">
        <v>3043</v>
      </c>
      <c r="F583" s="4" t="s">
        <v>7</v>
      </c>
      <c r="G583" s="4" t="s">
        <v>8</v>
      </c>
      <c r="H583" s="4" t="s">
        <v>7</v>
      </c>
      <c r="I583" s="3">
        <v>2</v>
      </c>
      <c r="J583" s="3" t="s">
        <v>57</v>
      </c>
      <c r="K583" s="3" t="s">
        <v>3089</v>
      </c>
      <c r="L583" s="3" t="s">
        <v>55</v>
      </c>
      <c r="M583" s="3" t="s">
        <v>5307</v>
      </c>
      <c r="N583" s="3" t="s">
        <v>5306</v>
      </c>
      <c r="P583" s="3" t="s">
        <v>669</v>
      </c>
      <c r="Q583" s="3" t="s">
        <v>1475</v>
      </c>
      <c r="R583" s="3" t="s">
        <v>2434</v>
      </c>
      <c r="S583" s="2" t="str">
        <f>IF(P583="심사불필요","-",VLOOKUP(K583,'[1]자격증 backdata'!A:G,7,0))</f>
        <v>-</v>
      </c>
      <c r="T583" s="2" t="str">
        <f>IF(S583="-","-",IF(COUNTIFS(B:B,B583,S:S,"필수")&gt;0,"자격요건충족","확인필요"))</f>
        <v>-</v>
      </c>
      <c r="U583" s="2"/>
      <c r="W583" s="2">
        <f>IF(Q583="4급","심사불필요",VLOOKUP(K583,'[1]자격증 backdata'!A:B,2,0))</f>
        <v>2</v>
      </c>
      <c r="X583" s="3">
        <f>IF(R583="A", MIN(20, SUMIFS(W:W, B:B, B583, R:R, "A")),IF(R583="B", MIN(30, SUMIFS(W:W, B:B, B583, R:R, "B")),"비해당분야"))</f>
        <v>6</v>
      </c>
      <c r="Y583" s="3" t="str">
        <f>IF(R583="C",MIN(30,IF(COUNTIFS(B:B,B583,W:W,"가1")=1,25,IF(COUNTIFS(B:B,B583,W:W,"가1")&gt;=2,30,0))+IF(COUNTIFS(B:B,B583,W:W,"나1")&gt;=4,30,IF(COUNTIFS(B:B,B583,W:W,"나1")=3,26,IF(COUNTIFS(B:B,B583,W:W,"나1")=2,22,IF(COUNTIFS(B:B,B583,W:W,"나1")=1,18,0)))))+MIN(30,IF(COUNTIFS(B:B,B583,W:W,"가2")=1,25,IF(COUNTIFS(B:B,B583,W:W,"가2")&gt;=2,30,0))+IF(COUNTIFS(B:B,B583,W:W,"나2")=3,30,IF(COUNTIFS(B:B,B583,W:W,"나2")=2,25,IF(COUNTIFS(B:B,B583,W:W,"나2")=1,20,0)))),"비해당분야")</f>
        <v>비해당분야</v>
      </c>
      <c r="Z583" s="3" t="str">
        <f>IF(R583="C",VLOOKUP(K583,'[1]자격증 backdata'!A:F,6,0),"비해당분야")</f>
        <v>비해당분야</v>
      </c>
      <c r="AA583" s="3" t="str">
        <f>IF(R583="C",SUMIF(B:B,B583,Z:Z),"비해당분야")</f>
        <v>비해당분야</v>
      </c>
      <c r="AB583" s="3" t="str">
        <f>IF(R583="C",SUM(Y583,AA583),"비해당분야")</f>
        <v>비해당분야</v>
      </c>
      <c r="AC583" s="3">
        <f>IF(R583="C",AB583,X583)</f>
        <v>6</v>
      </c>
      <c r="AD583" s="3">
        <f>VLOOKUP(K583,'[1]자격증 backdata'!A:D,4,0)</f>
        <v>0</v>
      </c>
      <c r="AE583" s="3">
        <f>IF(_xlfn.MAXIFS(AD:AD,B:B,B583)&gt;10,10,_xlfn.MAXIFS(AD:AD,B:B,B583))</f>
        <v>0</v>
      </c>
      <c r="AG583" s="2" t="str">
        <f>VLOOKUP(K583,'[1]자격증 backdata'!A:C,3,0)</f>
        <v>M</v>
      </c>
      <c r="AH583" s="2">
        <f>COUNTIFS($B:$B,$B583,$AG:$AG,AH$1)</f>
        <v>0</v>
      </c>
      <c r="AI583" s="2">
        <f>COUNTIFS($B:$B,$B583,$AG:$AG,AI$1)</f>
        <v>0</v>
      </c>
      <c r="AJ583" s="2">
        <f>COUNTIFS($B:$B,$B583,$AG:$AG,AJ$1)</f>
        <v>0</v>
      </c>
      <c r="AK583" s="2">
        <f>COUNTIFS($B:$B,$B583,$AG:$AG,AK$1)</f>
        <v>0</v>
      </c>
      <c r="AL583" s="2">
        <f>COUNTIFS($B:$B,$B583,$AG:$AG,AL$1)</f>
        <v>0</v>
      </c>
      <c r="AM583" s="2">
        <f>COUNTIFS($B:$B,$B583,$AG:$AG,AM$1)</f>
        <v>0</v>
      </c>
      <c r="AN583" s="2">
        <f>COUNTIFS($B:$B,$B583,$AG:$AG,AN$1)</f>
        <v>1</v>
      </c>
      <c r="AO583" s="2">
        <f>COUNTIFS($B:$B,$B583,$AG:$AG,AO$1)</f>
        <v>0</v>
      </c>
      <c r="AP583" s="2">
        <f>COUNTIFS($B:$B,$B583,$AG:$AG,AP$1)</f>
        <v>0</v>
      </c>
      <c r="AQ583" s="2">
        <f>COUNTIFS($B:$B,$B583,$AG:$AG,AQ$1)</f>
        <v>0</v>
      </c>
      <c r="AR583" s="2">
        <f>COUNTIFS($B:$B,$B583,$AG:$AG,AR$1)</f>
        <v>0</v>
      </c>
      <c r="AS583" s="2">
        <f>COUNTIFS($B:$B,$B583,$AG:$AG,AS$1)</f>
        <v>0</v>
      </c>
      <c r="AT583" s="2">
        <f>COUNTIFS($B:$B,$B583,$AG:$AG,AT$1)</f>
        <v>1</v>
      </c>
      <c r="AU583" s="2">
        <f>COUNTIFS($B:$B,$B583,$AG:$AG,AU$1)</f>
        <v>0</v>
      </c>
    </row>
    <row r="584" spans="1:47" ht="15" customHeight="1" x14ac:dyDescent="0.35">
      <c r="A584" s="4">
        <f>IF(B583=B584,A583,A583+1)</f>
        <v>197</v>
      </c>
      <c r="B584" s="4" t="s">
        <v>5303</v>
      </c>
      <c r="C584" s="4" t="s">
        <v>5302</v>
      </c>
      <c r="D584" s="4" t="s">
        <v>3044</v>
      </c>
      <c r="E584" s="4" t="s">
        <v>3043</v>
      </c>
      <c r="F584" s="4" t="s">
        <v>7</v>
      </c>
      <c r="G584" s="4" t="s">
        <v>8</v>
      </c>
      <c r="H584" s="4" t="s">
        <v>7</v>
      </c>
      <c r="I584" s="4">
        <v>1</v>
      </c>
      <c r="J584" s="4" t="s">
        <v>106</v>
      </c>
      <c r="K584" s="4" t="s">
        <v>3057</v>
      </c>
      <c r="L584" s="4" t="s">
        <v>55</v>
      </c>
      <c r="M584" s="4" t="s">
        <v>5305</v>
      </c>
      <c r="N584" s="4" t="s">
        <v>2752</v>
      </c>
      <c r="P584" s="4" t="s">
        <v>669</v>
      </c>
      <c r="Q584" s="4" t="s">
        <v>1475</v>
      </c>
      <c r="R584" s="4" t="s">
        <v>2434</v>
      </c>
      <c r="S584" s="5" t="str">
        <f>IF(P584="심사불필요","-",VLOOKUP(K584,'[1]자격증 backdata'!A:G,7,0))</f>
        <v>-</v>
      </c>
      <c r="T584" s="5" t="str">
        <f>IF(S584="-","-",IF(COUNTIFS(B:B,B584,S:S,"필수")&gt;0,"자격요건충족","확인필요"))</f>
        <v>-</v>
      </c>
      <c r="U584" s="5"/>
      <c r="W584" s="5">
        <f>IF(Q584="4급","심사불필요",VLOOKUP(K584,'[1]자격증 backdata'!A:B,2,0))</f>
        <v>4</v>
      </c>
      <c r="X584" s="4">
        <f>IF(R584="A", MIN(20, SUMIFS(W:W, B:B, B584, R:R, "A")),IF(R584="B", MIN(30, SUMIFS(W:W, B:B, B584, R:R, "B")),"비해당분야"))</f>
        <v>6</v>
      </c>
      <c r="Y584" s="4" t="str">
        <f>IF(R584="C",MIN(30,IF(COUNTIFS(B:B,B584,W:W,"가1")=1,25,IF(COUNTIFS(B:B,B584,W:W,"가1")&gt;=2,30,0))+IF(COUNTIFS(B:B,B584,W:W,"나1")&gt;=4,30,IF(COUNTIFS(B:B,B584,W:W,"나1")=3,26,IF(COUNTIFS(B:B,B584,W:W,"나1")=2,22,IF(COUNTIFS(B:B,B584,W:W,"나1")=1,18,0)))))+MIN(30,IF(COUNTIFS(B:B,B584,W:W,"가2")=1,25,IF(COUNTIFS(B:B,B584,W:W,"가2")&gt;=2,30,0))+IF(COUNTIFS(B:B,B584,W:W,"나2")=3,30,IF(COUNTIFS(B:B,B584,W:W,"나2")=2,25,IF(COUNTIFS(B:B,B584,W:W,"나2")=1,20,0)))),"비해당분야")</f>
        <v>비해당분야</v>
      </c>
      <c r="Z584" s="4" t="str">
        <f>IF(R584="C",VLOOKUP(K584,'[1]자격증 backdata'!A:F,6,0),"비해당분야")</f>
        <v>비해당분야</v>
      </c>
      <c r="AA584" s="4" t="str">
        <f>IF(R584="C",SUMIF(B:B,B584,Z:Z),"비해당분야")</f>
        <v>비해당분야</v>
      </c>
      <c r="AB584" s="4" t="str">
        <f>IF(R584="C",SUM(Y584,AA584),"비해당분야")</f>
        <v>비해당분야</v>
      </c>
      <c r="AC584" s="4">
        <f>IF(R584="C",AB584,X584)</f>
        <v>6</v>
      </c>
      <c r="AD584" s="4">
        <f>VLOOKUP(K584,'[1]자격증 backdata'!A:D,4,0)</f>
        <v>0</v>
      </c>
      <c r="AE584" s="4">
        <f>IF(_xlfn.MAXIFS(AD:AD,B:B,B584)&gt;10,10,_xlfn.MAXIFS(AD:AD,B:B,B584))</f>
        <v>5</v>
      </c>
      <c r="AG584" s="5" t="str">
        <f>VLOOKUP(K584,'[1]자격증 backdata'!A:C,3,0)</f>
        <v>M</v>
      </c>
      <c r="AH584" s="5">
        <f>COUNTIFS($B:$B,$B584,$AG:$AG,AH$1)</f>
        <v>0</v>
      </c>
      <c r="AI584" s="5">
        <f>COUNTIFS($B:$B,$B584,$AG:$AG,AI$1)</f>
        <v>0</v>
      </c>
      <c r="AJ584" s="5">
        <f>COUNTIFS($B:$B,$B584,$AG:$AG,AJ$1)</f>
        <v>0</v>
      </c>
      <c r="AK584" s="5">
        <f>COUNTIFS($B:$B,$B584,$AG:$AG,AK$1)</f>
        <v>0</v>
      </c>
      <c r="AL584" s="5">
        <f>COUNTIFS($B:$B,$B584,$AG:$AG,AL$1)</f>
        <v>0</v>
      </c>
      <c r="AM584" s="5">
        <f>COUNTIFS($B:$B,$B584,$AG:$AG,AM$1)</f>
        <v>0</v>
      </c>
      <c r="AN584" s="5">
        <f>COUNTIFS($B:$B,$B584,$AG:$AG,AN$1)</f>
        <v>1</v>
      </c>
      <c r="AO584" s="5">
        <f>COUNTIFS($B:$B,$B584,$AG:$AG,AO$1)</f>
        <v>0</v>
      </c>
      <c r="AP584" s="5">
        <f>COUNTIFS($B:$B,$B584,$AG:$AG,AP$1)</f>
        <v>0</v>
      </c>
      <c r="AQ584" s="5">
        <f>COUNTIFS($B:$B,$B584,$AG:$AG,AQ$1)</f>
        <v>0</v>
      </c>
      <c r="AR584" s="5">
        <f>COUNTIFS($B:$B,$B584,$AG:$AG,AR$1)</f>
        <v>0</v>
      </c>
      <c r="AS584" s="5">
        <f>COUNTIFS($B:$B,$B584,$AG:$AG,AS$1)</f>
        <v>0</v>
      </c>
      <c r="AT584" s="5">
        <f>COUNTIFS($B:$B,$B584,$AG:$AG,AT$1)</f>
        <v>1</v>
      </c>
      <c r="AU584" s="5">
        <f>COUNTIFS($B:$B,$B584,$AG:$AG,AU$1)</f>
        <v>0</v>
      </c>
    </row>
    <row r="585" spans="1:47" ht="15" customHeight="1" x14ac:dyDescent="0.35">
      <c r="A585" s="6">
        <f>IF(B584=B585,A584,A584+1)</f>
        <v>197</v>
      </c>
      <c r="B585" s="6" t="s">
        <v>5303</v>
      </c>
      <c r="C585" s="6" t="s">
        <v>5302</v>
      </c>
      <c r="D585" s="6" t="s">
        <v>3044</v>
      </c>
      <c r="E585" s="6" t="s">
        <v>3043</v>
      </c>
      <c r="F585" s="4" t="s">
        <v>7</v>
      </c>
      <c r="G585" s="4" t="s">
        <v>8</v>
      </c>
      <c r="H585" s="4" t="s">
        <v>7</v>
      </c>
      <c r="I585" s="4">
        <v>2</v>
      </c>
      <c r="J585" s="4" t="s">
        <v>38</v>
      </c>
      <c r="K585" s="4" t="s">
        <v>3059</v>
      </c>
      <c r="L585" s="4" t="s">
        <v>36</v>
      </c>
      <c r="M585" s="4" t="s">
        <v>5304</v>
      </c>
      <c r="N585" s="4" t="s">
        <v>3351</v>
      </c>
      <c r="P585" s="4" t="s">
        <v>669</v>
      </c>
      <c r="Q585" s="4" t="s">
        <v>1475</v>
      </c>
      <c r="R585" s="4" t="s">
        <v>2434</v>
      </c>
      <c r="S585" s="5" t="str">
        <f>IF(P585="심사불필요","-",VLOOKUP(K585,'[1]자격증 backdata'!A:G,7,0))</f>
        <v>-</v>
      </c>
      <c r="T585" s="5" t="str">
        <f>IF(S585="-","-",IF(COUNTIFS(B:B,B585,S:S,"필수")&gt;0,"자격요건충족","확인필요"))</f>
        <v>-</v>
      </c>
      <c r="U585" s="5"/>
      <c r="W585" s="5">
        <f>IF(Q585="4급","심사불필요",VLOOKUP(K585,'[1]자격증 backdata'!A:B,2,0))</f>
        <v>0</v>
      </c>
      <c r="X585" s="4">
        <f>IF(R585="A", MIN(20, SUMIFS(W:W, B:B, B585, R:R, "A")),IF(R585="B", MIN(30, SUMIFS(W:W, B:B, B585, R:R, "B")),"비해당분야"))</f>
        <v>6</v>
      </c>
      <c r="Y585" s="4" t="str">
        <f>IF(R585="C",MIN(30,IF(COUNTIFS(B:B,B585,W:W,"가1")=1,25,IF(COUNTIFS(B:B,B585,W:W,"가1")&gt;=2,30,0))+IF(COUNTIFS(B:B,B585,W:W,"나1")&gt;=4,30,IF(COUNTIFS(B:B,B585,W:W,"나1")=3,26,IF(COUNTIFS(B:B,B585,W:W,"나1")=2,22,IF(COUNTIFS(B:B,B585,W:W,"나1")=1,18,0)))))+MIN(30,IF(COUNTIFS(B:B,B585,W:W,"가2")=1,25,IF(COUNTIFS(B:B,B585,W:W,"가2")&gt;=2,30,0))+IF(COUNTIFS(B:B,B585,W:W,"나2")=3,30,IF(COUNTIFS(B:B,B585,W:W,"나2")=2,25,IF(COUNTIFS(B:B,B585,W:W,"나2")=1,20,0)))),"비해당분야")</f>
        <v>비해당분야</v>
      </c>
      <c r="Z585" s="4" t="str">
        <f>IF(R585="C",VLOOKUP(K585,'[1]자격증 backdata'!A:F,6,0),"비해당분야")</f>
        <v>비해당분야</v>
      </c>
      <c r="AA585" s="4" t="str">
        <f>IF(R585="C",SUMIF(B:B,B585,Z:Z),"비해당분야")</f>
        <v>비해당분야</v>
      </c>
      <c r="AB585" s="4" t="str">
        <f>IF(R585="C",SUM(Y585,AA585),"비해당분야")</f>
        <v>비해당분야</v>
      </c>
      <c r="AC585" s="4">
        <f>IF(R585="C",AB585,X585)</f>
        <v>6</v>
      </c>
      <c r="AD585" s="4">
        <f>VLOOKUP(K585,'[1]자격증 backdata'!A:D,4,0)</f>
        <v>5</v>
      </c>
      <c r="AE585" s="4">
        <f>IF(_xlfn.MAXIFS(AD:AD,B:B,B585)&gt;10,10,_xlfn.MAXIFS(AD:AD,B:B,B585))</f>
        <v>5</v>
      </c>
      <c r="AG585" s="5">
        <f>VLOOKUP(K585,'[1]자격증 backdata'!A:C,3,0)</f>
        <v>0</v>
      </c>
      <c r="AH585" s="5">
        <f>COUNTIFS($B:$B,$B585,$AG:$AG,AH$1)</f>
        <v>0</v>
      </c>
      <c r="AI585" s="5">
        <f>COUNTIFS($B:$B,$B585,$AG:$AG,AI$1)</f>
        <v>0</v>
      </c>
      <c r="AJ585" s="5">
        <f>COUNTIFS($B:$B,$B585,$AG:$AG,AJ$1)</f>
        <v>0</v>
      </c>
      <c r="AK585" s="5">
        <f>COUNTIFS($B:$B,$B585,$AG:$AG,AK$1)</f>
        <v>0</v>
      </c>
      <c r="AL585" s="5">
        <f>COUNTIFS($B:$B,$B585,$AG:$AG,AL$1)</f>
        <v>0</v>
      </c>
      <c r="AM585" s="5">
        <f>COUNTIFS($B:$B,$B585,$AG:$AG,AM$1)</f>
        <v>0</v>
      </c>
      <c r="AN585" s="5">
        <f>COUNTIFS($B:$B,$B585,$AG:$AG,AN$1)</f>
        <v>1</v>
      </c>
      <c r="AO585" s="5">
        <f>COUNTIFS($B:$B,$B585,$AG:$AG,AO$1)</f>
        <v>0</v>
      </c>
      <c r="AP585" s="5">
        <f>COUNTIFS($B:$B,$B585,$AG:$AG,AP$1)</f>
        <v>0</v>
      </c>
      <c r="AQ585" s="5">
        <f>COUNTIFS($B:$B,$B585,$AG:$AG,AQ$1)</f>
        <v>0</v>
      </c>
      <c r="AR585" s="5">
        <f>COUNTIFS($B:$B,$B585,$AG:$AG,AR$1)</f>
        <v>0</v>
      </c>
      <c r="AS585" s="5">
        <f>COUNTIFS($B:$B,$B585,$AG:$AG,AS$1)</f>
        <v>0</v>
      </c>
      <c r="AT585" s="5">
        <f>COUNTIFS($B:$B,$B585,$AG:$AG,AT$1)</f>
        <v>1</v>
      </c>
      <c r="AU585" s="5">
        <f>COUNTIFS($B:$B,$B585,$AG:$AG,AU$1)</f>
        <v>0</v>
      </c>
    </row>
    <row r="586" spans="1:47" ht="15" customHeight="1" x14ac:dyDescent="0.35">
      <c r="A586" s="6">
        <f>IF(B585=B586,A585,A585+1)</f>
        <v>197</v>
      </c>
      <c r="B586" s="6" t="s">
        <v>5303</v>
      </c>
      <c r="C586" s="6" t="s">
        <v>5302</v>
      </c>
      <c r="D586" s="6" t="s">
        <v>3044</v>
      </c>
      <c r="E586" s="6" t="s">
        <v>3043</v>
      </c>
      <c r="F586" s="4" t="s">
        <v>7</v>
      </c>
      <c r="G586" s="4" t="s">
        <v>8</v>
      </c>
      <c r="H586" s="4" t="s">
        <v>7</v>
      </c>
      <c r="I586" s="4">
        <v>3</v>
      </c>
      <c r="J586" s="4" t="s">
        <v>411</v>
      </c>
      <c r="K586" s="4" t="s">
        <v>3042</v>
      </c>
      <c r="L586" s="4" t="s">
        <v>55</v>
      </c>
      <c r="M586" s="4" t="s">
        <v>5301</v>
      </c>
      <c r="N586" s="4" t="s">
        <v>5300</v>
      </c>
      <c r="P586" s="4" t="s">
        <v>669</v>
      </c>
      <c r="Q586" s="4" t="s">
        <v>1475</v>
      </c>
      <c r="R586" s="4" t="s">
        <v>2434</v>
      </c>
      <c r="S586" s="5" t="str">
        <f>IF(P586="심사불필요","-",VLOOKUP(K586,'[1]자격증 backdata'!A:G,7,0))</f>
        <v>-</v>
      </c>
      <c r="T586" s="5" t="str">
        <f>IF(S586="-","-",IF(COUNTIFS(B:B,B586,S:S,"필수")&gt;0,"자격요건충족","확인필요"))</f>
        <v>-</v>
      </c>
      <c r="U586" s="5"/>
      <c r="W586" s="5">
        <f>IF(Q586="4급","심사불필요",VLOOKUP(K586,'[1]자격증 backdata'!A:B,2,0))</f>
        <v>2</v>
      </c>
      <c r="X586" s="4">
        <f>IF(R586="A", MIN(20, SUMIFS(W:W, B:B, B586, R:R, "A")),IF(R586="B", MIN(30, SUMIFS(W:W, B:B, B586, R:R, "B")),"비해당분야"))</f>
        <v>6</v>
      </c>
      <c r="Y586" s="4" t="str">
        <f>IF(R586="C",MIN(30,IF(COUNTIFS(B:B,B586,W:W,"가1")=1,25,IF(COUNTIFS(B:B,B586,W:W,"가1")&gt;=2,30,0))+IF(COUNTIFS(B:B,B586,W:W,"나1")&gt;=4,30,IF(COUNTIFS(B:B,B586,W:W,"나1")=3,26,IF(COUNTIFS(B:B,B586,W:W,"나1")=2,22,IF(COUNTIFS(B:B,B586,W:W,"나1")=1,18,0)))))+MIN(30,IF(COUNTIFS(B:B,B586,W:W,"가2")=1,25,IF(COUNTIFS(B:B,B586,W:W,"가2")&gt;=2,30,0))+IF(COUNTIFS(B:B,B586,W:W,"나2")=3,30,IF(COUNTIFS(B:B,B586,W:W,"나2")=2,25,IF(COUNTIFS(B:B,B586,W:W,"나2")=1,20,0)))),"비해당분야")</f>
        <v>비해당분야</v>
      </c>
      <c r="Z586" s="4" t="str">
        <f>IF(R586="C",VLOOKUP(K586,'[1]자격증 backdata'!A:F,6,0),"비해당분야")</f>
        <v>비해당분야</v>
      </c>
      <c r="AA586" s="4" t="str">
        <f>IF(R586="C",SUMIF(B:B,B586,Z:Z),"비해당분야")</f>
        <v>비해당분야</v>
      </c>
      <c r="AB586" s="4" t="str">
        <f>IF(R586="C",SUM(Y586,AA586),"비해당분야")</f>
        <v>비해당분야</v>
      </c>
      <c r="AC586" s="4">
        <f>IF(R586="C",AB586,X586)</f>
        <v>6</v>
      </c>
      <c r="AD586" s="4">
        <f>VLOOKUP(K586,'[1]자격증 backdata'!A:D,4,0)</f>
        <v>0</v>
      </c>
      <c r="AE586" s="4">
        <f>IF(_xlfn.MAXIFS(AD:AD,B:B,B586)&gt;10,10,_xlfn.MAXIFS(AD:AD,B:B,B586))</f>
        <v>5</v>
      </c>
      <c r="AG586" s="5" t="str">
        <f>VLOOKUP(K586,'[1]자격증 backdata'!A:C,3,0)</f>
        <v>G</v>
      </c>
      <c r="AH586" s="5">
        <f>COUNTIFS($B:$B,$B586,$AG:$AG,AH$1)</f>
        <v>0</v>
      </c>
      <c r="AI586" s="5">
        <f>COUNTIFS($B:$B,$B586,$AG:$AG,AI$1)</f>
        <v>0</v>
      </c>
      <c r="AJ586" s="5">
        <f>COUNTIFS($B:$B,$B586,$AG:$AG,AJ$1)</f>
        <v>0</v>
      </c>
      <c r="AK586" s="5">
        <f>COUNTIFS($B:$B,$B586,$AG:$AG,AK$1)</f>
        <v>0</v>
      </c>
      <c r="AL586" s="5">
        <f>COUNTIFS($B:$B,$B586,$AG:$AG,AL$1)</f>
        <v>0</v>
      </c>
      <c r="AM586" s="5">
        <f>COUNTIFS($B:$B,$B586,$AG:$AG,AM$1)</f>
        <v>0</v>
      </c>
      <c r="AN586" s="5">
        <f>COUNTIFS($B:$B,$B586,$AG:$AG,AN$1)</f>
        <v>1</v>
      </c>
      <c r="AO586" s="5">
        <f>COUNTIFS($B:$B,$B586,$AG:$AG,AO$1)</f>
        <v>0</v>
      </c>
      <c r="AP586" s="5">
        <f>COUNTIFS($B:$B,$B586,$AG:$AG,AP$1)</f>
        <v>0</v>
      </c>
      <c r="AQ586" s="5">
        <f>COUNTIFS($B:$B,$B586,$AG:$AG,AQ$1)</f>
        <v>0</v>
      </c>
      <c r="AR586" s="5">
        <f>COUNTIFS($B:$B,$B586,$AG:$AG,AR$1)</f>
        <v>0</v>
      </c>
      <c r="AS586" s="5">
        <f>COUNTIFS($B:$B,$B586,$AG:$AG,AS$1)</f>
        <v>0</v>
      </c>
      <c r="AT586" s="5">
        <f>COUNTIFS($B:$B,$B586,$AG:$AG,AT$1)</f>
        <v>1</v>
      </c>
      <c r="AU586" s="5">
        <f>COUNTIFS($B:$B,$B586,$AG:$AG,AU$1)</f>
        <v>0</v>
      </c>
    </row>
    <row r="587" spans="1:47" ht="15" customHeight="1" x14ac:dyDescent="0.35">
      <c r="A587" s="3">
        <f>IF(B586=B587,A586,A586+1)</f>
        <v>198</v>
      </c>
      <c r="B587" s="3" t="s">
        <v>5299</v>
      </c>
      <c r="C587" s="3" t="s">
        <v>2670</v>
      </c>
      <c r="D587" s="3" t="s">
        <v>3044</v>
      </c>
      <c r="E587" s="3" t="s">
        <v>3043</v>
      </c>
      <c r="F587" s="4" t="s">
        <v>7</v>
      </c>
      <c r="G587" s="4" t="s">
        <v>8</v>
      </c>
      <c r="H587" s="4" t="s">
        <v>7</v>
      </c>
      <c r="I587" s="3">
        <v>1</v>
      </c>
      <c r="J587" s="3" t="s">
        <v>653</v>
      </c>
      <c r="K587" s="3" t="s">
        <v>3052</v>
      </c>
      <c r="L587" s="3" t="s">
        <v>651</v>
      </c>
      <c r="M587" s="3" t="s">
        <v>5298</v>
      </c>
      <c r="N587" s="3" t="s">
        <v>1567</v>
      </c>
      <c r="P587" s="3" t="s">
        <v>669</v>
      </c>
      <c r="Q587" s="3" t="s">
        <v>1475</v>
      </c>
      <c r="R587" s="3" t="s">
        <v>2434</v>
      </c>
      <c r="S587" s="2" t="str">
        <f>IF(P587="심사불필요","-",VLOOKUP(K587,'[1]자격증 backdata'!A:G,7,0))</f>
        <v>-</v>
      </c>
      <c r="T587" s="2" t="str">
        <f>IF(S587="-","-",IF(COUNTIFS(B:B,B587,S:S,"필수")&gt;0,"자격요건충족","확인필요"))</f>
        <v>-</v>
      </c>
      <c r="U587" s="2"/>
      <c r="W587" s="2">
        <f>IF(Q587="4급","심사불필요",VLOOKUP(K587,'[1]자격증 backdata'!A:B,2,0))</f>
        <v>4</v>
      </c>
      <c r="X587" s="3">
        <f>IF(R587="A", MIN(20, SUMIFS(W:W, B:B, B587, R:R, "A")),IF(R587="B", MIN(30, SUMIFS(W:W, B:B, B587, R:R, "B")),"비해당분야"))</f>
        <v>4</v>
      </c>
      <c r="Y587" s="3" t="str">
        <f>IF(R587="C",MIN(30,IF(COUNTIFS(B:B,B587,W:W,"가1")=1,25,IF(COUNTIFS(B:B,B587,W:W,"가1")&gt;=2,30,0))+IF(COUNTIFS(B:B,B587,W:W,"나1")&gt;=4,30,IF(COUNTIFS(B:B,B587,W:W,"나1")=3,26,IF(COUNTIFS(B:B,B587,W:W,"나1")=2,22,IF(COUNTIFS(B:B,B587,W:W,"나1")=1,18,0)))))+MIN(30,IF(COUNTIFS(B:B,B587,W:W,"가2")=1,25,IF(COUNTIFS(B:B,B587,W:W,"가2")&gt;=2,30,0))+IF(COUNTIFS(B:B,B587,W:W,"나2")=3,30,IF(COUNTIFS(B:B,B587,W:W,"나2")=2,25,IF(COUNTIFS(B:B,B587,W:W,"나2")=1,20,0)))),"비해당분야")</f>
        <v>비해당분야</v>
      </c>
      <c r="Z587" s="3" t="str">
        <f>IF(R587="C",VLOOKUP(K587,'[1]자격증 backdata'!A:F,6,0),"비해당분야")</f>
        <v>비해당분야</v>
      </c>
      <c r="AA587" s="3" t="str">
        <f>IF(R587="C",SUMIF(B:B,B587,Z:Z),"비해당분야")</f>
        <v>비해당분야</v>
      </c>
      <c r="AB587" s="3" t="str">
        <f>IF(R587="C",SUM(Y587,AA587),"비해당분야")</f>
        <v>비해당분야</v>
      </c>
      <c r="AC587" s="3">
        <f>IF(R587="C",AB587,X587)</f>
        <v>4</v>
      </c>
      <c r="AD587" s="3">
        <f>VLOOKUP(K587,'[1]자격증 backdata'!A:D,4,0)</f>
        <v>0</v>
      </c>
      <c r="AE587" s="3">
        <f>IF(_xlfn.MAXIFS(AD:AD,B:B,B587)&gt;10,10,_xlfn.MAXIFS(AD:AD,B:B,B587))</f>
        <v>0</v>
      </c>
      <c r="AG587" s="2" t="str">
        <f>VLOOKUP(K587,'[1]자격증 backdata'!A:C,3,0)</f>
        <v>H</v>
      </c>
      <c r="AH587" s="2">
        <f>COUNTIFS($B:$B,$B587,$AG:$AG,AH$1)</f>
        <v>0</v>
      </c>
      <c r="AI587" s="2">
        <f>COUNTIFS($B:$B,$B587,$AG:$AG,AI$1)</f>
        <v>0</v>
      </c>
      <c r="AJ587" s="2">
        <f>COUNTIFS($B:$B,$B587,$AG:$AG,AJ$1)</f>
        <v>0</v>
      </c>
      <c r="AK587" s="2">
        <f>COUNTIFS($B:$B,$B587,$AG:$AG,AK$1)</f>
        <v>0</v>
      </c>
      <c r="AL587" s="2">
        <f>COUNTIFS($B:$B,$B587,$AG:$AG,AL$1)</f>
        <v>0</v>
      </c>
      <c r="AM587" s="2">
        <f>COUNTIFS($B:$B,$B587,$AG:$AG,AM$1)</f>
        <v>0</v>
      </c>
      <c r="AN587" s="2">
        <f>COUNTIFS($B:$B,$B587,$AG:$AG,AN$1)</f>
        <v>0</v>
      </c>
      <c r="AO587" s="2">
        <f>COUNTIFS($B:$B,$B587,$AG:$AG,AO$1)</f>
        <v>1</v>
      </c>
      <c r="AP587" s="2">
        <f>COUNTIFS($B:$B,$B587,$AG:$AG,AP$1)</f>
        <v>0</v>
      </c>
      <c r="AQ587" s="2">
        <f>COUNTIFS($B:$B,$B587,$AG:$AG,AQ$1)</f>
        <v>0</v>
      </c>
      <c r="AR587" s="2">
        <f>COUNTIFS($B:$B,$B587,$AG:$AG,AR$1)</f>
        <v>0</v>
      </c>
      <c r="AS587" s="2">
        <f>COUNTIFS($B:$B,$B587,$AG:$AG,AS$1)</f>
        <v>0</v>
      </c>
      <c r="AT587" s="2">
        <f>COUNTIFS($B:$B,$B587,$AG:$AG,AT$1)</f>
        <v>0</v>
      </c>
      <c r="AU587" s="2">
        <f>COUNTIFS($B:$B,$B587,$AG:$AG,AU$1)</f>
        <v>0</v>
      </c>
    </row>
    <row r="588" spans="1:47" ht="15" customHeight="1" x14ac:dyDescent="0.35">
      <c r="A588" s="4">
        <f>IF(B587=B588,A587,A587+1)</f>
        <v>199</v>
      </c>
      <c r="B588" s="4" t="s">
        <v>5295</v>
      </c>
      <c r="C588" s="4" t="s">
        <v>5294</v>
      </c>
      <c r="D588" s="4" t="s">
        <v>3044</v>
      </c>
      <c r="E588" s="4" t="s">
        <v>3043</v>
      </c>
      <c r="F588" s="4" t="s">
        <v>7</v>
      </c>
      <c r="G588" s="4" t="s">
        <v>8</v>
      </c>
      <c r="H588" s="4" t="s">
        <v>7</v>
      </c>
      <c r="I588" s="4">
        <v>1</v>
      </c>
      <c r="J588" s="4" t="s">
        <v>38</v>
      </c>
      <c r="K588" s="4" t="s">
        <v>3059</v>
      </c>
      <c r="L588" s="4" t="s">
        <v>36</v>
      </c>
      <c r="M588" s="4" t="s">
        <v>5297</v>
      </c>
      <c r="N588" s="4" t="s">
        <v>1256</v>
      </c>
      <c r="P588" s="4" t="s">
        <v>669</v>
      </c>
      <c r="Q588" s="4" t="s">
        <v>1475</v>
      </c>
      <c r="R588" s="4" t="s">
        <v>2434</v>
      </c>
      <c r="S588" s="5" t="str">
        <f>IF(P588="심사불필요","-",VLOOKUP(K588,'[1]자격증 backdata'!A:G,7,0))</f>
        <v>-</v>
      </c>
      <c r="T588" s="5" t="str">
        <f>IF(S588="-","-",IF(COUNTIFS(B:B,B588,S:S,"필수")&gt;0,"자격요건충족","확인필요"))</f>
        <v>-</v>
      </c>
      <c r="U588" s="5"/>
      <c r="W588" s="5">
        <f>IF(Q588="4급","심사불필요",VLOOKUP(K588,'[1]자격증 backdata'!A:B,2,0))</f>
        <v>0</v>
      </c>
      <c r="X588" s="4">
        <f>IF(R588="A", MIN(20, SUMIFS(W:W, B:B, B588, R:R, "A")),IF(R588="B", MIN(30, SUMIFS(W:W, B:B, B588, R:R, "B")),"비해당분야"))</f>
        <v>6</v>
      </c>
      <c r="Y588" s="4" t="str">
        <f>IF(R588="C",MIN(30,IF(COUNTIFS(B:B,B588,W:W,"가1")=1,25,IF(COUNTIFS(B:B,B588,W:W,"가1")&gt;=2,30,0))+IF(COUNTIFS(B:B,B588,W:W,"나1")&gt;=4,30,IF(COUNTIFS(B:B,B588,W:W,"나1")=3,26,IF(COUNTIFS(B:B,B588,W:W,"나1")=2,22,IF(COUNTIFS(B:B,B588,W:W,"나1")=1,18,0)))))+MIN(30,IF(COUNTIFS(B:B,B588,W:W,"가2")=1,25,IF(COUNTIFS(B:B,B588,W:W,"가2")&gt;=2,30,0))+IF(COUNTIFS(B:B,B588,W:W,"나2")=3,30,IF(COUNTIFS(B:B,B588,W:W,"나2")=2,25,IF(COUNTIFS(B:B,B588,W:W,"나2")=1,20,0)))),"비해당분야")</f>
        <v>비해당분야</v>
      </c>
      <c r="Z588" s="4" t="str">
        <f>IF(R588="C",VLOOKUP(K588,'[1]자격증 backdata'!A:F,6,0),"비해당분야")</f>
        <v>비해당분야</v>
      </c>
      <c r="AA588" s="4" t="str">
        <f>IF(R588="C",SUMIF(B:B,B588,Z:Z),"비해당분야")</f>
        <v>비해당분야</v>
      </c>
      <c r="AB588" s="4" t="str">
        <f>IF(R588="C",SUM(Y588,AA588),"비해당분야")</f>
        <v>비해당분야</v>
      </c>
      <c r="AC588" s="4">
        <f>IF(R588="C",AB588,X588)</f>
        <v>6</v>
      </c>
      <c r="AD588" s="4">
        <f>VLOOKUP(K588,'[1]자격증 backdata'!A:D,4,0)</f>
        <v>5</v>
      </c>
      <c r="AE588" s="4">
        <f>IF(_xlfn.MAXIFS(AD:AD,B:B,B588)&gt;10,10,_xlfn.MAXIFS(AD:AD,B:B,B588))</f>
        <v>5</v>
      </c>
      <c r="AG588" s="5">
        <f>VLOOKUP(K588,'[1]자격증 backdata'!A:C,3,0)</f>
        <v>0</v>
      </c>
      <c r="AH588" s="5">
        <f>COUNTIFS($B:$B,$B588,$AG:$AG,AH$1)</f>
        <v>0</v>
      </c>
      <c r="AI588" s="5">
        <f>COUNTIFS($B:$B,$B588,$AG:$AG,AI$1)</f>
        <v>0</v>
      </c>
      <c r="AJ588" s="5">
        <f>COUNTIFS($B:$B,$B588,$AG:$AG,AJ$1)</f>
        <v>0</v>
      </c>
      <c r="AK588" s="5">
        <f>COUNTIFS($B:$B,$B588,$AG:$AG,AK$1)</f>
        <v>0</v>
      </c>
      <c r="AL588" s="5">
        <f>COUNTIFS($B:$B,$B588,$AG:$AG,AL$1)</f>
        <v>0</v>
      </c>
      <c r="AM588" s="5">
        <f>COUNTIFS($B:$B,$B588,$AG:$AG,AM$1)</f>
        <v>0</v>
      </c>
      <c r="AN588" s="5">
        <f>COUNTIFS($B:$B,$B588,$AG:$AG,AN$1)</f>
        <v>0</v>
      </c>
      <c r="AO588" s="5">
        <f>COUNTIFS($B:$B,$B588,$AG:$AG,AO$1)</f>
        <v>0</v>
      </c>
      <c r="AP588" s="5">
        <f>COUNTIFS($B:$B,$B588,$AG:$AG,AP$1)</f>
        <v>0</v>
      </c>
      <c r="AQ588" s="5">
        <f>COUNTIFS($B:$B,$B588,$AG:$AG,AQ$1)</f>
        <v>0</v>
      </c>
      <c r="AR588" s="5">
        <f>COUNTIFS($B:$B,$B588,$AG:$AG,AR$1)</f>
        <v>0</v>
      </c>
      <c r="AS588" s="5">
        <f>COUNTIFS($B:$B,$B588,$AG:$AG,AS$1)</f>
        <v>0</v>
      </c>
      <c r="AT588" s="5">
        <f>COUNTIFS($B:$B,$B588,$AG:$AG,AT$1)</f>
        <v>1</v>
      </c>
      <c r="AU588" s="5">
        <f>COUNTIFS($B:$B,$B588,$AG:$AG,AU$1)</f>
        <v>0</v>
      </c>
    </row>
    <row r="589" spans="1:47" ht="15" customHeight="1" x14ac:dyDescent="0.35">
      <c r="A589" s="6">
        <f>IF(B588=B589,A588,A588+1)</f>
        <v>199</v>
      </c>
      <c r="B589" s="6" t="s">
        <v>5295</v>
      </c>
      <c r="C589" s="6" t="s">
        <v>5294</v>
      </c>
      <c r="D589" s="6" t="s">
        <v>3044</v>
      </c>
      <c r="E589" s="6" t="s">
        <v>3043</v>
      </c>
      <c r="F589" s="4" t="s">
        <v>7</v>
      </c>
      <c r="G589" s="4" t="s">
        <v>8</v>
      </c>
      <c r="H589" s="4" t="s">
        <v>7</v>
      </c>
      <c r="I589" s="4">
        <v>2</v>
      </c>
      <c r="J589" s="4" t="s">
        <v>106</v>
      </c>
      <c r="K589" s="4" t="s">
        <v>3057</v>
      </c>
      <c r="L589" s="4" t="s">
        <v>55</v>
      </c>
      <c r="M589" s="4" t="s">
        <v>5296</v>
      </c>
      <c r="N589" s="4" t="s">
        <v>2424</v>
      </c>
      <c r="P589" s="4" t="s">
        <v>669</v>
      </c>
      <c r="Q589" s="4" t="s">
        <v>1475</v>
      </c>
      <c r="R589" s="4" t="s">
        <v>2434</v>
      </c>
      <c r="S589" s="5" t="str">
        <f>IF(P589="심사불필요","-",VLOOKUP(K589,'[1]자격증 backdata'!A:G,7,0))</f>
        <v>-</v>
      </c>
      <c r="T589" s="5" t="str">
        <f>IF(S589="-","-",IF(COUNTIFS(B:B,B589,S:S,"필수")&gt;0,"자격요건충족","확인필요"))</f>
        <v>-</v>
      </c>
      <c r="U589" s="5"/>
      <c r="W589" s="5">
        <f>IF(Q589="4급","심사불필요",VLOOKUP(K589,'[1]자격증 backdata'!A:B,2,0))</f>
        <v>4</v>
      </c>
      <c r="X589" s="4">
        <f>IF(R589="A", MIN(20, SUMIFS(W:W, B:B, B589, R:R, "A")),IF(R589="B", MIN(30, SUMIFS(W:W, B:B, B589, R:R, "B")),"비해당분야"))</f>
        <v>6</v>
      </c>
      <c r="Y589" s="4" t="str">
        <f>IF(R589="C",MIN(30,IF(COUNTIFS(B:B,B589,W:W,"가1")=1,25,IF(COUNTIFS(B:B,B589,W:W,"가1")&gt;=2,30,0))+IF(COUNTIFS(B:B,B589,W:W,"나1")&gt;=4,30,IF(COUNTIFS(B:B,B589,W:W,"나1")=3,26,IF(COUNTIFS(B:B,B589,W:W,"나1")=2,22,IF(COUNTIFS(B:B,B589,W:W,"나1")=1,18,0)))))+MIN(30,IF(COUNTIFS(B:B,B589,W:W,"가2")=1,25,IF(COUNTIFS(B:B,B589,W:W,"가2")&gt;=2,30,0))+IF(COUNTIFS(B:B,B589,W:W,"나2")=3,30,IF(COUNTIFS(B:B,B589,W:W,"나2")=2,25,IF(COUNTIFS(B:B,B589,W:W,"나2")=1,20,0)))),"비해당분야")</f>
        <v>비해당분야</v>
      </c>
      <c r="Z589" s="4" t="str">
        <f>IF(R589="C",VLOOKUP(K589,'[1]자격증 backdata'!A:F,6,0),"비해당분야")</f>
        <v>비해당분야</v>
      </c>
      <c r="AA589" s="4" t="str">
        <f>IF(R589="C",SUMIF(B:B,B589,Z:Z),"비해당분야")</f>
        <v>비해당분야</v>
      </c>
      <c r="AB589" s="4" t="str">
        <f>IF(R589="C",SUM(Y589,AA589),"비해당분야")</f>
        <v>비해당분야</v>
      </c>
      <c r="AC589" s="4">
        <f>IF(R589="C",AB589,X589)</f>
        <v>6</v>
      </c>
      <c r="AD589" s="4">
        <f>VLOOKUP(K589,'[1]자격증 backdata'!A:D,4,0)</f>
        <v>0</v>
      </c>
      <c r="AE589" s="4">
        <f>IF(_xlfn.MAXIFS(AD:AD,B:B,B589)&gt;10,10,_xlfn.MAXIFS(AD:AD,B:B,B589))</f>
        <v>5</v>
      </c>
      <c r="AG589" s="5" t="str">
        <f>VLOOKUP(K589,'[1]자격증 backdata'!A:C,3,0)</f>
        <v>M</v>
      </c>
      <c r="AH589" s="5">
        <f>COUNTIFS($B:$B,$B589,$AG:$AG,AH$1)</f>
        <v>0</v>
      </c>
      <c r="AI589" s="5">
        <f>COUNTIFS($B:$B,$B589,$AG:$AG,AI$1)</f>
        <v>0</v>
      </c>
      <c r="AJ589" s="5">
        <f>COUNTIFS($B:$B,$B589,$AG:$AG,AJ$1)</f>
        <v>0</v>
      </c>
      <c r="AK589" s="5">
        <f>COUNTIFS($B:$B,$B589,$AG:$AG,AK$1)</f>
        <v>0</v>
      </c>
      <c r="AL589" s="5">
        <f>COUNTIFS($B:$B,$B589,$AG:$AG,AL$1)</f>
        <v>0</v>
      </c>
      <c r="AM589" s="5">
        <f>COUNTIFS($B:$B,$B589,$AG:$AG,AM$1)</f>
        <v>0</v>
      </c>
      <c r="AN589" s="5">
        <f>COUNTIFS($B:$B,$B589,$AG:$AG,AN$1)</f>
        <v>0</v>
      </c>
      <c r="AO589" s="5">
        <f>COUNTIFS($B:$B,$B589,$AG:$AG,AO$1)</f>
        <v>0</v>
      </c>
      <c r="AP589" s="5">
        <f>COUNTIFS($B:$B,$B589,$AG:$AG,AP$1)</f>
        <v>0</v>
      </c>
      <c r="AQ589" s="5">
        <f>COUNTIFS($B:$B,$B589,$AG:$AG,AQ$1)</f>
        <v>0</v>
      </c>
      <c r="AR589" s="5">
        <f>COUNTIFS($B:$B,$B589,$AG:$AG,AR$1)</f>
        <v>0</v>
      </c>
      <c r="AS589" s="5">
        <f>COUNTIFS($B:$B,$B589,$AG:$AG,AS$1)</f>
        <v>0</v>
      </c>
      <c r="AT589" s="5">
        <f>COUNTIFS($B:$B,$B589,$AG:$AG,AT$1)</f>
        <v>1</v>
      </c>
      <c r="AU589" s="5">
        <f>COUNTIFS($B:$B,$B589,$AG:$AG,AU$1)</f>
        <v>0</v>
      </c>
    </row>
    <row r="590" spans="1:47" ht="15" customHeight="1" x14ac:dyDescent="0.35">
      <c r="A590" s="6">
        <f>IF(B589=B590,A589,A589+1)</f>
        <v>199</v>
      </c>
      <c r="B590" s="6" t="s">
        <v>5295</v>
      </c>
      <c r="C590" s="6" t="s">
        <v>5294</v>
      </c>
      <c r="D590" s="6" t="s">
        <v>3044</v>
      </c>
      <c r="E590" s="6" t="s">
        <v>3043</v>
      </c>
      <c r="F590" s="4" t="s">
        <v>7</v>
      </c>
      <c r="G590" s="4" t="s">
        <v>8</v>
      </c>
      <c r="H590" s="4" t="s">
        <v>7</v>
      </c>
      <c r="I590" s="4">
        <v>3</v>
      </c>
      <c r="J590" s="4" t="s">
        <v>28</v>
      </c>
      <c r="K590" s="4" t="s">
        <v>3061</v>
      </c>
      <c r="L590" s="4" t="s">
        <v>26</v>
      </c>
      <c r="M590" s="4" t="s">
        <v>5293</v>
      </c>
      <c r="N590" s="4" t="s">
        <v>1526</v>
      </c>
      <c r="P590" s="4" t="s">
        <v>669</v>
      </c>
      <c r="Q590" s="4" t="s">
        <v>1475</v>
      </c>
      <c r="R590" s="4" t="s">
        <v>2434</v>
      </c>
      <c r="S590" s="5" t="str">
        <f>IF(P590="심사불필요","-",VLOOKUP(K590,'[1]자격증 backdata'!A:G,7,0))</f>
        <v>-</v>
      </c>
      <c r="T590" s="5" t="str">
        <f>IF(S590="-","-",IF(COUNTIFS(B:B,B590,S:S,"필수")&gt;0,"자격요건충족","확인필요"))</f>
        <v>-</v>
      </c>
      <c r="U590" s="5"/>
      <c r="W590" s="5">
        <f>IF(Q590="4급","심사불필요",VLOOKUP(K590,'[1]자격증 backdata'!A:B,2,0))</f>
        <v>2</v>
      </c>
      <c r="X590" s="4">
        <f>IF(R590="A", MIN(20, SUMIFS(W:W, B:B, B590, R:R, "A")),IF(R590="B", MIN(30, SUMIFS(W:W, B:B, B590, R:R, "B")),"비해당분야"))</f>
        <v>6</v>
      </c>
      <c r="Y590" s="4" t="str">
        <f>IF(R590="C",MIN(30,IF(COUNTIFS(B:B,B590,W:W,"가1")=1,25,IF(COUNTIFS(B:B,B590,W:W,"가1")&gt;=2,30,0))+IF(COUNTIFS(B:B,B590,W:W,"나1")&gt;=4,30,IF(COUNTIFS(B:B,B590,W:W,"나1")=3,26,IF(COUNTIFS(B:B,B590,W:W,"나1")=2,22,IF(COUNTIFS(B:B,B590,W:W,"나1")=1,18,0)))))+MIN(30,IF(COUNTIFS(B:B,B590,W:W,"가2")=1,25,IF(COUNTIFS(B:B,B590,W:W,"가2")&gt;=2,30,0))+IF(COUNTIFS(B:B,B590,W:W,"나2")=3,30,IF(COUNTIFS(B:B,B590,W:W,"나2")=2,25,IF(COUNTIFS(B:B,B590,W:W,"나2")=1,20,0)))),"비해당분야")</f>
        <v>비해당분야</v>
      </c>
      <c r="Z590" s="4" t="str">
        <f>IF(R590="C",VLOOKUP(K590,'[1]자격증 backdata'!A:F,6,0),"비해당분야")</f>
        <v>비해당분야</v>
      </c>
      <c r="AA590" s="4" t="str">
        <f>IF(R590="C",SUMIF(B:B,B590,Z:Z),"비해당분야")</f>
        <v>비해당분야</v>
      </c>
      <c r="AB590" s="4" t="str">
        <f>IF(R590="C",SUM(Y590,AA590),"비해당분야")</f>
        <v>비해당분야</v>
      </c>
      <c r="AC590" s="4">
        <f>IF(R590="C",AB590,X590)</f>
        <v>6</v>
      </c>
      <c r="AD590" s="4">
        <f>VLOOKUP(K590,'[1]자격증 backdata'!A:D,4,0)</f>
        <v>0</v>
      </c>
      <c r="AE590" s="4">
        <f>IF(_xlfn.MAXIFS(AD:AD,B:B,B590)&gt;10,10,_xlfn.MAXIFS(AD:AD,B:B,B590))</f>
        <v>5</v>
      </c>
      <c r="AG590" s="5">
        <f>VLOOKUP(K590,'[1]자격증 backdata'!A:C,3,0)</f>
        <v>0</v>
      </c>
      <c r="AH590" s="5">
        <f>COUNTIFS($B:$B,$B590,$AG:$AG,AH$1)</f>
        <v>0</v>
      </c>
      <c r="AI590" s="5">
        <f>COUNTIFS($B:$B,$B590,$AG:$AG,AI$1)</f>
        <v>0</v>
      </c>
      <c r="AJ590" s="5">
        <f>COUNTIFS($B:$B,$B590,$AG:$AG,AJ$1)</f>
        <v>0</v>
      </c>
      <c r="AK590" s="5">
        <f>COUNTIFS($B:$B,$B590,$AG:$AG,AK$1)</f>
        <v>0</v>
      </c>
      <c r="AL590" s="5">
        <f>COUNTIFS($B:$B,$B590,$AG:$AG,AL$1)</f>
        <v>0</v>
      </c>
      <c r="AM590" s="5">
        <f>COUNTIFS($B:$B,$B590,$AG:$AG,AM$1)</f>
        <v>0</v>
      </c>
      <c r="AN590" s="5">
        <f>COUNTIFS($B:$B,$B590,$AG:$AG,AN$1)</f>
        <v>0</v>
      </c>
      <c r="AO590" s="5">
        <f>COUNTIFS($B:$B,$B590,$AG:$AG,AO$1)</f>
        <v>0</v>
      </c>
      <c r="AP590" s="5">
        <f>COUNTIFS($B:$B,$B590,$AG:$AG,AP$1)</f>
        <v>0</v>
      </c>
      <c r="AQ590" s="5">
        <f>COUNTIFS($B:$B,$B590,$AG:$AG,AQ$1)</f>
        <v>0</v>
      </c>
      <c r="AR590" s="5">
        <f>COUNTIFS($B:$B,$B590,$AG:$AG,AR$1)</f>
        <v>0</v>
      </c>
      <c r="AS590" s="5">
        <f>COUNTIFS($B:$B,$B590,$AG:$AG,AS$1)</f>
        <v>0</v>
      </c>
      <c r="AT590" s="5">
        <f>COUNTIFS($B:$B,$B590,$AG:$AG,AT$1)</f>
        <v>1</v>
      </c>
      <c r="AU590" s="5">
        <f>COUNTIFS($B:$B,$B590,$AG:$AG,AU$1)</f>
        <v>0</v>
      </c>
    </row>
    <row r="591" spans="1:47" ht="15" customHeight="1" x14ac:dyDescent="0.35">
      <c r="A591" s="3">
        <f>IF(B590=B591,A590,A590+1)</f>
        <v>200</v>
      </c>
      <c r="B591" s="3" t="s">
        <v>5289</v>
      </c>
      <c r="C591" s="3" t="s">
        <v>5288</v>
      </c>
      <c r="D591" s="3" t="s">
        <v>3044</v>
      </c>
      <c r="E591" s="3" t="s">
        <v>3043</v>
      </c>
      <c r="F591" s="4" t="s">
        <v>7</v>
      </c>
      <c r="G591" s="4" t="s">
        <v>8</v>
      </c>
      <c r="H591" s="4" t="s">
        <v>7</v>
      </c>
      <c r="I591" s="3">
        <v>1</v>
      </c>
      <c r="J591" s="3" t="s">
        <v>69</v>
      </c>
      <c r="K591" s="3" t="s">
        <v>3065</v>
      </c>
      <c r="L591" s="3" t="s">
        <v>36</v>
      </c>
      <c r="M591" s="3" t="s">
        <v>5292</v>
      </c>
      <c r="N591" s="3" t="s">
        <v>244</v>
      </c>
      <c r="P591" s="3" t="s">
        <v>669</v>
      </c>
      <c r="Q591" s="3" t="s">
        <v>1475</v>
      </c>
      <c r="R591" s="3" t="s">
        <v>2434</v>
      </c>
      <c r="S591" s="2" t="str">
        <f>IF(P591="심사불필요","-",VLOOKUP(K591,'[1]자격증 backdata'!A:G,7,0))</f>
        <v>-</v>
      </c>
      <c r="T591" s="2" t="str">
        <f>IF(S591="-","-",IF(COUNTIFS(B:B,B591,S:S,"필수")&gt;0,"자격요건충족","확인필요"))</f>
        <v>-</v>
      </c>
      <c r="U591" s="2"/>
      <c r="W591" s="2">
        <f>IF(Q591="4급","심사불필요",VLOOKUP(K591,'[1]자격증 backdata'!A:B,2,0))</f>
        <v>0</v>
      </c>
      <c r="X591" s="3">
        <f>IF(R591="A", MIN(20, SUMIFS(W:W, B:B, B591, R:R, "A")),IF(R591="B", MIN(30, SUMIFS(W:W, B:B, B591, R:R, "B")),"비해당분야"))</f>
        <v>8</v>
      </c>
      <c r="Y591" s="3" t="str">
        <f>IF(R591="C",MIN(30,IF(COUNTIFS(B:B,B591,W:W,"가1")=1,25,IF(COUNTIFS(B:B,B591,W:W,"가1")&gt;=2,30,0))+IF(COUNTIFS(B:B,B591,W:W,"나1")&gt;=4,30,IF(COUNTIFS(B:B,B591,W:W,"나1")=3,26,IF(COUNTIFS(B:B,B591,W:W,"나1")=2,22,IF(COUNTIFS(B:B,B591,W:W,"나1")=1,18,0)))))+MIN(30,IF(COUNTIFS(B:B,B591,W:W,"가2")=1,25,IF(COUNTIFS(B:B,B591,W:W,"가2")&gt;=2,30,0))+IF(COUNTIFS(B:B,B591,W:W,"나2")=3,30,IF(COUNTIFS(B:B,B591,W:W,"나2")=2,25,IF(COUNTIFS(B:B,B591,W:W,"나2")=1,20,0)))),"비해당분야")</f>
        <v>비해당분야</v>
      </c>
      <c r="Z591" s="3" t="str">
        <f>IF(R591="C",VLOOKUP(K591,'[1]자격증 backdata'!A:F,6,0),"비해당분야")</f>
        <v>비해당분야</v>
      </c>
      <c r="AA591" s="3" t="str">
        <f>IF(R591="C",SUMIF(B:B,B591,Z:Z),"비해당분야")</f>
        <v>비해당분야</v>
      </c>
      <c r="AB591" s="3" t="str">
        <f>IF(R591="C",SUM(Y591,AA591),"비해당분야")</f>
        <v>비해당분야</v>
      </c>
      <c r="AC591" s="3">
        <f>IF(R591="C",AB591,X591)</f>
        <v>8</v>
      </c>
      <c r="AD591" s="3">
        <f>VLOOKUP(K591,'[1]자격증 backdata'!A:D,4,0)</f>
        <v>5</v>
      </c>
      <c r="AE591" s="3">
        <f>IF(_xlfn.MAXIFS(AD:AD,B:B,B591)&gt;10,10,_xlfn.MAXIFS(AD:AD,B:B,B591))</f>
        <v>5</v>
      </c>
      <c r="AG591" s="2">
        <f>VLOOKUP(K591,'[1]자격증 backdata'!A:C,3,0)</f>
        <v>0</v>
      </c>
      <c r="AH591" s="2">
        <f>COUNTIFS($B:$B,$B591,$AG:$AG,AH$1)</f>
        <v>0</v>
      </c>
      <c r="AI591" s="2">
        <f>COUNTIFS($B:$B,$B591,$AG:$AG,AI$1)</f>
        <v>0</v>
      </c>
      <c r="AJ591" s="2">
        <f>COUNTIFS($B:$B,$B591,$AG:$AG,AJ$1)</f>
        <v>0</v>
      </c>
      <c r="AK591" s="2">
        <f>COUNTIFS($B:$B,$B591,$AG:$AG,AK$1)</f>
        <v>0</v>
      </c>
      <c r="AL591" s="2">
        <f>COUNTIFS($B:$B,$B591,$AG:$AG,AL$1)</f>
        <v>0</v>
      </c>
      <c r="AM591" s="2">
        <f>COUNTIFS($B:$B,$B591,$AG:$AG,AM$1)</f>
        <v>1</v>
      </c>
      <c r="AN591" s="2">
        <f>COUNTIFS($B:$B,$B591,$AG:$AG,AN$1)</f>
        <v>0</v>
      </c>
      <c r="AO591" s="2">
        <f>COUNTIFS($B:$B,$B591,$AG:$AG,AO$1)</f>
        <v>0</v>
      </c>
      <c r="AP591" s="2">
        <f>COUNTIFS($B:$B,$B591,$AG:$AG,AP$1)</f>
        <v>0</v>
      </c>
      <c r="AQ591" s="2">
        <f>COUNTIFS($B:$B,$B591,$AG:$AG,AQ$1)</f>
        <v>0</v>
      </c>
      <c r="AR591" s="2">
        <f>COUNTIFS($B:$B,$B591,$AG:$AG,AR$1)</f>
        <v>0</v>
      </c>
      <c r="AS591" s="2">
        <f>COUNTIFS($B:$B,$B591,$AG:$AG,AS$1)</f>
        <v>0</v>
      </c>
      <c r="AT591" s="2">
        <f>COUNTIFS($B:$B,$B591,$AG:$AG,AT$1)</f>
        <v>1</v>
      </c>
      <c r="AU591" s="2">
        <f>COUNTIFS($B:$B,$B591,$AG:$AG,AU$1)</f>
        <v>0</v>
      </c>
    </row>
    <row r="592" spans="1:47" ht="15" customHeight="1" x14ac:dyDescent="0.35">
      <c r="A592" s="7">
        <f>IF(B591=B592,A591,A591+1)</f>
        <v>200</v>
      </c>
      <c r="B592" s="7" t="s">
        <v>5289</v>
      </c>
      <c r="C592" s="7" t="s">
        <v>5288</v>
      </c>
      <c r="D592" s="7" t="s">
        <v>3044</v>
      </c>
      <c r="E592" s="7" t="s">
        <v>3043</v>
      </c>
      <c r="F592" s="4" t="s">
        <v>7</v>
      </c>
      <c r="G592" s="4" t="s">
        <v>8</v>
      </c>
      <c r="H592" s="4" t="s">
        <v>7</v>
      </c>
      <c r="I592" s="3">
        <v>2</v>
      </c>
      <c r="J592" s="3" t="s">
        <v>3148</v>
      </c>
      <c r="K592" s="3" t="s">
        <v>3147</v>
      </c>
      <c r="L592" s="3" t="s">
        <v>706</v>
      </c>
      <c r="M592" s="3" t="s">
        <v>5291</v>
      </c>
      <c r="N592" s="3" t="s">
        <v>1187</v>
      </c>
      <c r="P592" s="3" t="s">
        <v>669</v>
      </c>
      <c r="Q592" s="3" t="s">
        <v>1475</v>
      </c>
      <c r="R592" s="3" t="s">
        <v>2434</v>
      </c>
      <c r="S592" s="2" t="str">
        <f>IF(P592="심사불필요","-",VLOOKUP(K592,'[1]자격증 backdata'!A:G,7,0))</f>
        <v>-</v>
      </c>
      <c r="T592" s="2" t="str">
        <f>IF(S592="-","-",IF(COUNTIFS(B:B,B592,S:S,"필수")&gt;0,"자격요건충족","확인필요"))</f>
        <v>-</v>
      </c>
      <c r="U592" s="2"/>
      <c r="W592" s="2">
        <f>IF(Q592="4급","심사불필요",VLOOKUP(K592,'[1]자격증 backdata'!A:B,2,0))</f>
        <v>0</v>
      </c>
      <c r="X592" s="3">
        <f>IF(R592="A", MIN(20, SUMIFS(W:W, B:B, B592, R:R, "A")),IF(R592="B", MIN(30, SUMIFS(W:W, B:B, B592, R:R, "B")),"비해당분야"))</f>
        <v>8</v>
      </c>
      <c r="Y592" s="3" t="str">
        <f>IF(R592="C",MIN(30,IF(COUNTIFS(B:B,B592,W:W,"가1")=1,25,IF(COUNTIFS(B:B,B592,W:W,"가1")&gt;=2,30,0))+IF(COUNTIFS(B:B,B592,W:W,"나1")&gt;=4,30,IF(COUNTIFS(B:B,B592,W:W,"나1")=3,26,IF(COUNTIFS(B:B,B592,W:W,"나1")=2,22,IF(COUNTIFS(B:B,B592,W:W,"나1")=1,18,0)))))+MIN(30,IF(COUNTIFS(B:B,B592,W:W,"가2")=1,25,IF(COUNTIFS(B:B,B592,W:W,"가2")&gt;=2,30,0))+IF(COUNTIFS(B:B,B592,W:W,"나2")=3,30,IF(COUNTIFS(B:B,B592,W:W,"나2")=2,25,IF(COUNTIFS(B:B,B592,W:W,"나2")=1,20,0)))),"비해당분야")</f>
        <v>비해당분야</v>
      </c>
      <c r="Z592" s="3" t="str">
        <f>IF(R592="C",VLOOKUP(K592,'[1]자격증 backdata'!A:F,6,0),"비해당분야")</f>
        <v>비해당분야</v>
      </c>
      <c r="AA592" s="3" t="str">
        <f>IF(R592="C",SUMIF(B:B,B592,Z:Z),"비해당분야")</f>
        <v>비해당분야</v>
      </c>
      <c r="AB592" s="3" t="str">
        <f>IF(R592="C",SUM(Y592,AA592),"비해당분야")</f>
        <v>비해당분야</v>
      </c>
      <c r="AC592" s="3">
        <f>IF(R592="C",AB592,X592)</f>
        <v>8</v>
      </c>
      <c r="AD592" s="3">
        <f>VLOOKUP(K592,'[1]자격증 backdata'!A:D,4,0)</f>
        <v>5</v>
      </c>
      <c r="AE592" s="3">
        <f>IF(_xlfn.MAXIFS(AD:AD,B:B,B592)&gt;10,10,_xlfn.MAXIFS(AD:AD,B:B,B592))</f>
        <v>5</v>
      </c>
      <c r="AG592" s="2">
        <f>VLOOKUP(K592,'[1]자격증 backdata'!A:C,3,0)</f>
        <v>0</v>
      </c>
      <c r="AH592" s="2">
        <f>COUNTIFS($B:$B,$B592,$AG:$AG,AH$1)</f>
        <v>0</v>
      </c>
      <c r="AI592" s="2">
        <f>COUNTIFS($B:$B,$B592,$AG:$AG,AI$1)</f>
        <v>0</v>
      </c>
      <c r="AJ592" s="2">
        <f>COUNTIFS($B:$B,$B592,$AG:$AG,AJ$1)</f>
        <v>0</v>
      </c>
      <c r="AK592" s="2">
        <f>COUNTIFS($B:$B,$B592,$AG:$AG,AK$1)</f>
        <v>0</v>
      </c>
      <c r="AL592" s="2">
        <f>COUNTIFS($B:$B,$B592,$AG:$AG,AL$1)</f>
        <v>0</v>
      </c>
      <c r="AM592" s="2">
        <f>COUNTIFS($B:$B,$B592,$AG:$AG,AM$1)</f>
        <v>1</v>
      </c>
      <c r="AN592" s="2">
        <f>COUNTIFS($B:$B,$B592,$AG:$AG,AN$1)</f>
        <v>0</v>
      </c>
      <c r="AO592" s="2">
        <f>COUNTIFS($B:$B,$B592,$AG:$AG,AO$1)</f>
        <v>0</v>
      </c>
      <c r="AP592" s="2">
        <f>COUNTIFS($B:$B,$B592,$AG:$AG,AP$1)</f>
        <v>0</v>
      </c>
      <c r="AQ592" s="2">
        <f>COUNTIFS($B:$B,$B592,$AG:$AG,AQ$1)</f>
        <v>0</v>
      </c>
      <c r="AR592" s="2">
        <f>COUNTIFS($B:$B,$B592,$AG:$AG,AR$1)</f>
        <v>0</v>
      </c>
      <c r="AS592" s="2">
        <f>COUNTIFS($B:$B,$B592,$AG:$AG,AS$1)</f>
        <v>0</v>
      </c>
      <c r="AT592" s="2">
        <f>COUNTIFS($B:$B,$B592,$AG:$AG,AT$1)</f>
        <v>1</v>
      </c>
      <c r="AU592" s="2">
        <f>COUNTIFS($B:$B,$B592,$AG:$AG,AU$1)</f>
        <v>0</v>
      </c>
    </row>
    <row r="593" spans="1:47" ht="15" customHeight="1" x14ac:dyDescent="0.35">
      <c r="A593" s="7">
        <f>IF(B592=B593,A592,A592+1)</f>
        <v>200</v>
      </c>
      <c r="B593" s="7" t="s">
        <v>5289</v>
      </c>
      <c r="C593" s="7" t="s">
        <v>5288</v>
      </c>
      <c r="D593" s="7" t="s">
        <v>3044</v>
      </c>
      <c r="E593" s="7" t="s">
        <v>3043</v>
      </c>
      <c r="F593" s="4" t="s">
        <v>7</v>
      </c>
      <c r="G593" s="4" t="s">
        <v>8</v>
      </c>
      <c r="H593" s="4" t="s">
        <v>7</v>
      </c>
      <c r="I593" s="3">
        <v>3</v>
      </c>
      <c r="J593" s="3" t="s">
        <v>106</v>
      </c>
      <c r="K593" s="3" t="s">
        <v>3057</v>
      </c>
      <c r="L593" s="3" t="s">
        <v>55</v>
      </c>
      <c r="M593" s="3" t="s">
        <v>5290</v>
      </c>
      <c r="N593" s="3" t="s">
        <v>2142</v>
      </c>
      <c r="P593" s="3" t="s">
        <v>669</v>
      </c>
      <c r="Q593" s="3" t="s">
        <v>1475</v>
      </c>
      <c r="R593" s="3" t="s">
        <v>2434</v>
      </c>
      <c r="S593" s="2" t="str">
        <f>IF(P593="심사불필요","-",VLOOKUP(K593,'[1]자격증 backdata'!A:G,7,0))</f>
        <v>-</v>
      </c>
      <c r="T593" s="2" t="str">
        <f>IF(S593="-","-",IF(COUNTIFS(B:B,B593,S:S,"필수")&gt;0,"자격요건충족","확인필요"))</f>
        <v>-</v>
      </c>
      <c r="U593" s="2"/>
      <c r="W593" s="2">
        <f>IF(Q593="4급","심사불필요",VLOOKUP(K593,'[1]자격증 backdata'!A:B,2,0))</f>
        <v>4</v>
      </c>
      <c r="X593" s="3">
        <f>IF(R593="A", MIN(20, SUMIFS(W:W, B:B, B593, R:R, "A")),IF(R593="B", MIN(30, SUMIFS(W:W, B:B, B593, R:R, "B")),"비해당분야"))</f>
        <v>8</v>
      </c>
      <c r="Y593" s="3" t="str">
        <f>IF(R593="C",MIN(30,IF(COUNTIFS(B:B,B593,W:W,"가1")=1,25,IF(COUNTIFS(B:B,B593,W:W,"가1")&gt;=2,30,0))+IF(COUNTIFS(B:B,B593,W:W,"나1")&gt;=4,30,IF(COUNTIFS(B:B,B593,W:W,"나1")=3,26,IF(COUNTIFS(B:B,B593,W:W,"나1")=2,22,IF(COUNTIFS(B:B,B593,W:W,"나1")=1,18,0)))))+MIN(30,IF(COUNTIFS(B:B,B593,W:W,"가2")=1,25,IF(COUNTIFS(B:B,B593,W:W,"가2")&gt;=2,30,0))+IF(COUNTIFS(B:B,B593,W:W,"나2")=3,30,IF(COUNTIFS(B:B,B593,W:W,"나2")=2,25,IF(COUNTIFS(B:B,B593,W:W,"나2")=1,20,0)))),"비해당분야")</f>
        <v>비해당분야</v>
      </c>
      <c r="Z593" s="3" t="str">
        <f>IF(R593="C",VLOOKUP(K593,'[1]자격증 backdata'!A:F,6,0),"비해당분야")</f>
        <v>비해당분야</v>
      </c>
      <c r="AA593" s="3" t="str">
        <f>IF(R593="C",SUMIF(B:B,B593,Z:Z),"비해당분야")</f>
        <v>비해당분야</v>
      </c>
      <c r="AB593" s="3" t="str">
        <f>IF(R593="C",SUM(Y593,AA593),"비해당분야")</f>
        <v>비해당분야</v>
      </c>
      <c r="AC593" s="3">
        <f>IF(R593="C",AB593,X593)</f>
        <v>8</v>
      </c>
      <c r="AD593" s="3">
        <f>VLOOKUP(K593,'[1]자격증 backdata'!A:D,4,0)</f>
        <v>0</v>
      </c>
      <c r="AE593" s="3">
        <f>IF(_xlfn.MAXIFS(AD:AD,B:B,B593)&gt;10,10,_xlfn.MAXIFS(AD:AD,B:B,B593))</f>
        <v>5</v>
      </c>
      <c r="AG593" s="2" t="str">
        <f>VLOOKUP(K593,'[1]자격증 backdata'!A:C,3,0)</f>
        <v>M</v>
      </c>
      <c r="AH593" s="2">
        <f>COUNTIFS($B:$B,$B593,$AG:$AG,AH$1)</f>
        <v>0</v>
      </c>
      <c r="AI593" s="2">
        <f>COUNTIFS($B:$B,$B593,$AG:$AG,AI$1)</f>
        <v>0</v>
      </c>
      <c r="AJ593" s="2">
        <f>COUNTIFS($B:$B,$B593,$AG:$AG,AJ$1)</f>
        <v>0</v>
      </c>
      <c r="AK593" s="2">
        <f>COUNTIFS($B:$B,$B593,$AG:$AG,AK$1)</f>
        <v>0</v>
      </c>
      <c r="AL593" s="2">
        <f>COUNTIFS($B:$B,$B593,$AG:$AG,AL$1)</f>
        <v>0</v>
      </c>
      <c r="AM593" s="2">
        <f>COUNTIFS($B:$B,$B593,$AG:$AG,AM$1)</f>
        <v>1</v>
      </c>
      <c r="AN593" s="2">
        <f>COUNTIFS($B:$B,$B593,$AG:$AG,AN$1)</f>
        <v>0</v>
      </c>
      <c r="AO593" s="2">
        <f>COUNTIFS($B:$B,$B593,$AG:$AG,AO$1)</f>
        <v>0</v>
      </c>
      <c r="AP593" s="2">
        <f>COUNTIFS($B:$B,$B593,$AG:$AG,AP$1)</f>
        <v>0</v>
      </c>
      <c r="AQ593" s="2">
        <f>COUNTIFS($B:$B,$B593,$AG:$AG,AQ$1)</f>
        <v>0</v>
      </c>
      <c r="AR593" s="2">
        <f>COUNTIFS($B:$B,$B593,$AG:$AG,AR$1)</f>
        <v>0</v>
      </c>
      <c r="AS593" s="2">
        <f>COUNTIFS($B:$B,$B593,$AG:$AG,AS$1)</f>
        <v>0</v>
      </c>
      <c r="AT593" s="2">
        <f>COUNTIFS($B:$B,$B593,$AG:$AG,AT$1)</f>
        <v>1</v>
      </c>
      <c r="AU593" s="2">
        <f>COUNTIFS($B:$B,$B593,$AG:$AG,AU$1)</f>
        <v>0</v>
      </c>
    </row>
    <row r="594" spans="1:47" ht="15" customHeight="1" x14ac:dyDescent="0.35">
      <c r="A594" s="7">
        <f>IF(B593=B594,A593,A593+1)</f>
        <v>200</v>
      </c>
      <c r="B594" s="7" t="s">
        <v>5289</v>
      </c>
      <c r="C594" s="7" t="s">
        <v>5288</v>
      </c>
      <c r="D594" s="7" t="s">
        <v>3044</v>
      </c>
      <c r="E594" s="7" t="s">
        <v>3043</v>
      </c>
      <c r="F594" s="4" t="s">
        <v>7</v>
      </c>
      <c r="G594" s="4" t="s">
        <v>8</v>
      </c>
      <c r="H594" s="4" t="s">
        <v>7</v>
      </c>
      <c r="I594" s="3">
        <v>4</v>
      </c>
      <c r="J594" s="3" t="s">
        <v>1655</v>
      </c>
      <c r="K594" s="3" t="s">
        <v>3457</v>
      </c>
      <c r="L594" s="3" t="s">
        <v>4</v>
      </c>
      <c r="M594" s="3" t="s">
        <v>5287</v>
      </c>
      <c r="N594" s="3" t="s">
        <v>1283</v>
      </c>
      <c r="P594" s="3" t="s">
        <v>669</v>
      </c>
      <c r="Q594" s="3" t="s">
        <v>1475</v>
      </c>
      <c r="R594" s="3" t="s">
        <v>2434</v>
      </c>
      <c r="S594" s="2" t="str">
        <f>IF(P594="심사불필요","-",VLOOKUP(K594,'[1]자격증 backdata'!A:G,7,0))</f>
        <v>-</v>
      </c>
      <c r="T594" s="2" t="str">
        <f>IF(S594="-","-",IF(COUNTIFS(B:B,B594,S:S,"필수")&gt;0,"자격요건충족","확인필요"))</f>
        <v>-</v>
      </c>
      <c r="U594" s="2"/>
      <c r="W594" s="2">
        <f>IF(Q594="4급","심사불필요",VLOOKUP(K594,'[1]자격증 backdata'!A:B,2,0))</f>
        <v>4</v>
      </c>
      <c r="X594" s="3">
        <f>IF(R594="A", MIN(20, SUMIFS(W:W, B:B, B594, R:R, "A")),IF(R594="B", MIN(30, SUMIFS(W:W, B:B, B594, R:R, "B")),"비해당분야"))</f>
        <v>8</v>
      </c>
      <c r="Y594" s="3" t="str">
        <f>IF(R594="C",MIN(30,IF(COUNTIFS(B:B,B594,W:W,"가1")=1,25,IF(COUNTIFS(B:B,B594,W:W,"가1")&gt;=2,30,0))+IF(COUNTIFS(B:B,B594,W:W,"나1")&gt;=4,30,IF(COUNTIFS(B:B,B594,W:W,"나1")=3,26,IF(COUNTIFS(B:B,B594,W:W,"나1")=2,22,IF(COUNTIFS(B:B,B594,W:W,"나1")=1,18,0)))))+MIN(30,IF(COUNTIFS(B:B,B594,W:W,"가2")=1,25,IF(COUNTIFS(B:B,B594,W:W,"가2")&gt;=2,30,0))+IF(COUNTIFS(B:B,B594,W:W,"나2")=3,30,IF(COUNTIFS(B:B,B594,W:W,"나2")=2,25,IF(COUNTIFS(B:B,B594,W:W,"나2")=1,20,0)))),"비해당분야")</f>
        <v>비해당분야</v>
      </c>
      <c r="Z594" s="3" t="str">
        <f>IF(R594="C",VLOOKUP(K594,'[1]자격증 backdata'!A:F,6,0),"비해당분야")</f>
        <v>비해당분야</v>
      </c>
      <c r="AA594" s="3" t="str">
        <f>IF(R594="C",SUMIF(B:B,B594,Z:Z),"비해당분야")</f>
        <v>비해당분야</v>
      </c>
      <c r="AB594" s="3" t="str">
        <f>IF(R594="C",SUM(Y594,AA594),"비해당분야")</f>
        <v>비해당분야</v>
      </c>
      <c r="AC594" s="3">
        <f>IF(R594="C",AB594,X594)</f>
        <v>8</v>
      </c>
      <c r="AD594" s="3">
        <f>VLOOKUP(K594,'[1]자격증 backdata'!A:D,4,0)</f>
        <v>0</v>
      </c>
      <c r="AE594" s="3">
        <f>IF(_xlfn.MAXIFS(AD:AD,B:B,B594)&gt;10,10,_xlfn.MAXIFS(AD:AD,B:B,B594))</f>
        <v>5</v>
      </c>
      <c r="AG594" s="2" t="str">
        <f>VLOOKUP(K594,'[1]자격증 backdata'!A:C,3,0)</f>
        <v>F</v>
      </c>
      <c r="AH594" s="2">
        <f>COUNTIFS($B:$B,$B594,$AG:$AG,AH$1)</f>
        <v>0</v>
      </c>
      <c r="AI594" s="2">
        <f>COUNTIFS($B:$B,$B594,$AG:$AG,AI$1)</f>
        <v>0</v>
      </c>
      <c r="AJ594" s="2">
        <f>COUNTIFS($B:$B,$B594,$AG:$AG,AJ$1)</f>
        <v>0</v>
      </c>
      <c r="AK594" s="2">
        <f>COUNTIFS($B:$B,$B594,$AG:$AG,AK$1)</f>
        <v>0</v>
      </c>
      <c r="AL594" s="2">
        <f>COUNTIFS($B:$B,$B594,$AG:$AG,AL$1)</f>
        <v>0</v>
      </c>
      <c r="AM594" s="2">
        <f>COUNTIFS($B:$B,$B594,$AG:$AG,AM$1)</f>
        <v>1</v>
      </c>
      <c r="AN594" s="2">
        <f>COUNTIFS($B:$B,$B594,$AG:$AG,AN$1)</f>
        <v>0</v>
      </c>
      <c r="AO594" s="2">
        <f>COUNTIFS($B:$B,$B594,$AG:$AG,AO$1)</f>
        <v>0</v>
      </c>
      <c r="AP594" s="2">
        <f>COUNTIFS($B:$B,$B594,$AG:$AG,AP$1)</f>
        <v>0</v>
      </c>
      <c r="AQ594" s="2">
        <f>COUNTIFS($B:$B,$B594,$AG:$AG,AQ$1)</f>
        <v>0</v>
      </c>
      <c r="AR594" s="2">
        <f>COUNTIFS($B:$B,$B594,$AG:$AG,AR$1)</f>
        <v>0</v>
      </c>
      <c r="AS594" s="2">
        <f>COUNTIFS($B:$B,$B594,$AG:$AG,AS$1)</f>
        <v>0</v>
      </c>
      <c r="AT594" s="2">
        <f>COUNTIFS($B:$B,$B594,$AG:$AG,AT$1)</f>
        <v>1</v>
      </c>
      <c r="AU594" s="2">
        <f>COUNTIFS($B:$B,$B594,$AG:$AG,AU$1)</f>
        <v>0</v>
      </c>
    </row>
    <row r="595" spans="1:47" ht="15" customHeight="1" x14ac:dyDescent="0.35">
      <c r="A595" s="4">
        <f>IF(B594=B595,A594,A594+1)</f>
        <v>201</v>
      </c>
      <c r="B595" s="4" t="s">
        <v>5283</v>
      </c>
      <c r="C595" s="4" t="s">
        <v>5282</v>
      </c>
      <c r="D595" s="4" t="s">
        <v>3044</v>
      </c>
      <c r="E595" s="4" t="s">
        <v>3043</v>
      </c>
      <c r="F595" s="4" t="s">
        <v>7</v>
      </c>
      <c r="G595" s="4" t="s">
        <v>8</v>
      </c>
      <c r="H595" s="4" t="s">
        <v>7</v>
      </c>
      <c r="I595" s="4">
        <v>1</v>
      </c>
      <c r="J595" s="4" t="s">
        <v>106</v>
      </c>
      <c r="K595" s="4" t="s">
        <v>3057</v>
      </c>
      <c r="L595" s="4" t="s">
        <v>55</v>
      </c>
      <c r="M595" s="4" t="s">
        <v>5286</v>
      </c>
      <c r="N595" s="4" t="s">
        <v>3355</v>
      </c>
      <c r="P595" s="4" t="s">
        <v>669</v>
      </c>
      <c r="Q595" s="4" t="s">
        <v>1475</v>
      </c>
      <c r="R595" s="4" t="s">
        <v>2434</v>
      </c>
      <c r="S595" s="5" t="str">
        <f>IF(P595="심사불필요","-",VLOOKUP(K595,'[1]자격증 backdata'!A:G,7,0))</f>
        <v>-</v>
      </c>
      <c r="T595" s="5" t="str">
        <f>IF(S595="-","-",IF(COUNTIFS(B:B,B595,S:S,"필수")&gt;0,"자격요건충족","확인필요"))</f>
        <v>-</v>
      </c>
      <c r="U595" s="5"/>
      <c r="W595" s="5">
        <f>IF(Q595="4급","심사불필요",VLOOKUP(K595,'[1]자격증 backdata'!A:B,2,0))</f>
        <v>4</v>
      </c>
      <c r="X595" s="4">
        <f>IF(R595="A", MIN(20, SUMIFS(W:W, B:B, B595, R:R, "A")),IF(R595="B", MIN(30, SUMIFS(W:W, B:B, B595, R:R, "B")),"비해당분야"))</f>
        <v>8</v>
      </c>
      <c r="Y595" s="4" t="str">
        <f>IF(R595="C",MIN(30,IF(COUNTIFS(B:B,B595,W:W,"가1")=1,25,IF(COUNTIFS(B:B,B595,W:W,"가1")&gt;=2,30,0))+IF(COUNTIFS(B:B,B595,W:W,"나1")&gt;=4,30,IF(COUNTIFS(B:B,B595,W:W,"나1")=3,26,IF(COUNTIFS(B:B,B595,W:W,"나1")=2,22,IF(COUNTIFS(B:B,B595,W:W,"나1")=1,18,0)))))+MIN(30,IF(COUNTIFS(B:B,B595,W:W,"가2")=1,25,IF(COUNTIFS(B:B,B595,W:W,"가2")&gt;=2,30,0))+IF(COUNTIFS(B:B,B595,W:W,"나2")=3,30,IF(COUNTIFS(B:B,B595,W:W,"나2")=2,25,IF(COUNTIFS(B:B,B595,W:W,"나2")=1,20,0)))),"비해당분야")</f>
        <v>비해당분야</v>
      </c>
      <c r="Z595" s="4" t="str">
        <f>IF(R595="C",VLOOKUP(K595,'[1]자격증 backdata'!A:F,6,0),"비해당분야")</f>
        <v>비해당분야</v>
      </c>
      <c r="AA595" s="4" t="str">
        <f>IF(R595="C",SUMIF(B:B,B595,Z:Z),"비해당분야")</f>
        <v>비해당분야</v>
      </c>
      <c r="AB595" s="4" t="str">
        <f>IF(R595="C",SUM(Y595,AA595),"비해당분야")</f>
        <v>비해당분야</v>
      </c>
      <c r="AC595" s="4">
        <f>IF(R595="C",AB595,X595)</f>
        <v>8</v>
      </c>
      <c r="AD595" s="4">
        <f>VLOOKUP(K595,'[1]자격증 backdata'!A:D,4,0)</f>
        <v>0</v>
      </c>
      <c r="AE595" s="4">
        <f>IF(_xlfn.MAXIFS(AD:AD,B:B,B595)&gt;10,10,_xlfn.MAXIFS(AD:AD,B:B,B595))</f>
        <v>5</v>
      </c>
      <c r="AG595" s="5" t="str">
        <f>VLOOKUP(K595,'[1]자격증 backdata'!A:C,3,0)</f>
        <v>M</v>
      </c>
      <c r="AH595" s="5">
        <f>COUNTIFS($B:$B,$B595,$AG:$AG,AH$1)</f>
        <v>0</v>
      </c>
      <c r="AI595" s="5">
        <f>COUNTIFS($B:$B,$B595,$AG:$AG,AI$1)</f>
        <v>0</v>
      </c>
      <c r="AJ595" s="5">
        <f>COUNTIFS($B:$B,$B595,$AG:$AG,AJ$1)</f>
        <v>0</v>
      </c>
      <c r="AK595" s="5">
        <f>COUNTIFS($B:$B,$B595,$AG:$AG,AK$1)</f>
        <v>0</v>
      </c>
      <c r="AL595" s="5">
        <f>COUNTIFS($B:$B,$B595,$AG:$AG,AL$1)</f>
        <v>0</v>
      </c>
      <c r="AM595" s="5">
        <f>COUNTIFS($B:$B,$B595,$AG:$AG,AM$1)</f>
        <v>0</v>
      </c>
      <c r="AN595" s="5">
        <f>COUNTIFS($B:$B,$B595,$AG:$AG,AN$1)</f>
        <v>0</v>
      </c>
      <c r="AO595" s="5">
        <f>COUNTIFS($B:$B,$B595,$AG:$AG,AO$1)</f>
        <v>0</v>
      </c>
      <c r="AP595" s="5">
        <f>COUNTIFS($B:$B,$B595,$AG:$AG,AP$1)</f>
        <v>1</v>
      </c>
      <c r="AQ595" s="5">
        <f>COUNTIFS($B:$B,$B595,$AG:$AG,AQ$1)</f>
        <v>1</v>
      </c>
      <c r="AR595" s="5">
        <f>COUNTIFS($B:$B,$B595,$AG:$AG,AR$1)</f>
        <v>0</v>
      </c>
      <c r="AS595" s="5">
        <f>COUNTIFS($B:$B,$B595,$AG:$AG,AS$1)</f>
        <v>0</v>
      </c>
      <c r="AT595" s="5">
        <f>COUNTIFS($B:$B,$B595,$AG:$AG,AT$1)</f>
        <v>1</v>
      </c>
      <c r="AU595" s="5">
        <f>COUNTIFS($B:$B,$B595,$AG:$AG,AU$1)</f>
        <v>0</v>
      </c>
    </row>
    <row r="596" spans="1:47" ht="15" customHeight="1" x14ac:dyDescent="0.35">
      <c r="A596" s="6">
        <f>IF(B595=B596,A595,A595+1)</f>
        <v>201</v>
      </c>
      <c r="B596" s="6" t="s">
        <v>5283</v>
      </c>
      <c r="C596" s="6" t="s">
        <v>5282</v>
      </c>
      <c r="D596" s="6" t="s">
        <v>3044</v>
      </c>
      <c r="E596" s="6" t="s">
        <v>3043</v>
      </c>
      <c r="F596" s="4" t="s">
        <v>7</v>
      </c>
      <c r="G596" s="4" t="s">
        <v>8</v>
      </c>
      <c r="H596" s="4" t="s">
        <v>7</v>
      </c>
      <c r="I596" s="4">
        <v>2</v>
      </c>
      <c r="J596" s="4" t="s">
        <v>69</v>
      </c>
      <c r="K596" s="4" t="s">
        <v>3065</v>
      </c>
      <c r="L596" s="4" t="s">
        <v>36</v>
      </c>
      <c r="M596" s="4" t="s">
        <v>5285</v>
      </c>
      <c r="N596" s="4" t="s">
        <v>340</v>
      </c>
      <c r="P596" s="4" t="s">
        <v>669</v>
      </c>
      <c r="Q596" s="4" t="s">
        <v>1475</v>
      </c>
      <c r="R596" s="4" t="s">
        <v>2434</v>
      </c>
      <c r="S596" s="5" t="str">
        <f>IF(P596="심사불필요","-",VLOOKUP(K596,'[1]자격증 backdata'!A:G,7,0))</f>
        <v>-</v>
      </c>
      <c r="T596" s="5" t="str">
        <f>IF(S596="-","-",IF(COUNTIFS(B:B,B596,S:S,"필수")&gt;0,"자격요건충족","확인필요"))</f>
        <v>-</v>
      </c>
      <c r="U596" s="5"/>
      <c r="W596" s="5">
        <f>IF(Q596="4급","심사불필요",VLOOKUP(K596,'[1]자격증 backdata'!A:B,2,0))</f>
        <v>0</v>
      </c>
      <c r="X596" s="4">
        <f>IF(R596="A", MIN(20, SUMIFS(W:W, B:B, B596, R:R, "A")),IF(R596="B", MIN(30, SUMIFS(W:W, B:B, B596, R:R, "B")),"비해당분야"))</f>
        <v>8</v>
      </c>
      <c r="Y596" s="4" t="str">
        <f>IF(R596="C",MIN(30,IF(COUNTIFS(B:B,B596,W:W,"가1")=1,25,IF(COUNTIFS(B:B,B596,W:W,"가1")&gt;=2,30,0))+IF(COUNTIFS(B:B,B596,W:W,"나1")&gt;=4,30,IF(COUNTIFS(B:B,B596,W:W,"나1")=3,26,IF(COUNTIFS(B:B,B596,W:W,"나1")=2,22,IF(COUNTIFS(B:B,B596,W:W,"나1")=1,18,0)))))+MIN(30,IF(COUNTIFS(B:B,B596,W:W,"가2")=1,25,IF(COUNTIFS(B:B,B596,W:W,"가2")&gt;=2,30,0))+IF(COUNTIFS(B:B,B596,W:W,"나2")=3,30,IF(COUNTIFS(B:B,B596,W:W,"나2")=2,25,IF(COUNTIFS(B:B,B596,W:W,"나2")=1,20,0)))),"비해당분야")</f>
        <v>비해당분야</v>
      </c>
      <c r="Z596" s="4" t="str">
        <f>IF(R596="C",VLOOKUP(K596,'[1]자격증 backdata'!A:F,6,0),"비해당분야")</f>
        <v>비해당분야</v>
      </c>
      <c r="AA596" s="4" t="str">
        <f>IF(R596="C",SUMIF(B:B,B596,Z:Z),"비해당분야")</f>
        <v>비해당분야</v>
      </c>
      <c r="AB596" s="4" t="str">
        <f>IF(R596="C",SUM(Y596,AA596),"비해당분야")</f>
        <v>비해당분야</v>
      </c>
      <c r="AC596" s="4">
        <f>IF(R596="C",AB596,X596)</f>
        <v>8</v>
      </c>
      <c r="AD596" s="4">
        <f>VLOOKUP(K596,'[1]자격증 backdata'!A:D,4,0)</f>
        <v>5</v>
      </c>
      <c r="AE596" s="4">
        <f>IF(_xlfn.MAXIFS(AD:AD,B:B,B596)&gt;10,10,_xlfn.MAXIFS(AD:AD,B:B,B596))</f>
        <v>5</v>
      </c>
      <c r="AG596" s="5">
        <f>VLOOKUP(K596,'[1]자격증 backdata'!A:C,3,0)</f>
        <v>0</v>
      </c>
      <c r="AH596" s="5">
        <f>COUNTIFS($B:$B,$B596,$AG:$AG,AH$1)</f>
        <v>0</v>
      </c>
      <c r="AI596" s="5">
        <f>COUNTIFS($B:$B,$B596,$AG:$AG,AI$1)</f>
        <v>0</v>
      </c>
      <c r="AJ596" s="5">
        <f>COUNTIFS($B:$B,$B596,$AG:$AG,AJ$1)</f>
        <v>0</v>
      </c>
      <c r="AK596" s="5">
        <f>COUNTIFS($B:$B,$B596,$AG:$AG,AK$1)</f>
        <v>0</v>
      </c>
      <c r="AL596" s="5">
        <f>COUNTIFS($B:$B,$B596,$AG:$AG,AL$1)</f>
        <v>0</v>
      </c>
      <c r="AM596" s="5">
        <f>COUNTIFS($B:$B,$B596,$AG:$AG,AM$1)</f>
        <v>0</v>
      </c>
      <c r="AN596" s="5">
        <f>COUNTIFS($B:$B,$B596,$AG:$AG,AN$1)</f>
        <v>0</v>
      </c>
      <c r="AO596" s="5">
        <f>COUNTIFS($B:$B,$B596,$AG:$AG,AO$1)</f>
        <v>0</v>
      </c>
      <c r="AP596" s="5">
        <f>COUNTIFS($B:$B,$B596,$AG:$AG,AP$1)</f>
        <v>1</v>
      </c>
      <c r="AQ596" s="5">
        <f>COUNTIFS($B:$B,$B596,$AG:$AG,AQ$1)</f>
        <v>1</v>
      </c>
      <c r="AR596" s="5">
        <f>COUNTIFS($B:$B,$B596,$AG:$AG,AR$1)</f>
        <v>0</v>
      </c>
      <c r="AS596" s="5">
        <f>COUNTIFS($B:$B,$B596,$AG:$AG,AS$1)</f>
        <v>0</v>
      </c>
      <c r="AT596" s="5">
        <f>COUNTIFS($B:$B,$B596,$AG:$AG,AT$1)</f>
        <v>1</v>
      </c>
      <c r="AU596" s="5">
        <f>COUNTIFS($B:$B,$B596,$AG:$AG,AU$1)</f>
        <v>0</v>
      </c>
    </row>
    <row r="597" spans="1:47" ht="15" customHeight="1" x14ac:dyDescent="0.35">
      <c r="A597" s="6">
        <f>IF(B596=B597,A596,A596+1)</f>
        <v>201</v>
      </c>
      <c r="B597" s="6" t="s">
        <v>5283</v>
      </c>
      <c r="C597" s="6" t="s">
        <v>5282</v>
      </c>
      <c r="D597" s="6" t="s">
        <v>3044</v>
      </c>
      <c r="E597" s="6" t="s">
        <v>3043</v>
      </c>
      <c r="F597" s="4" t="s">
        <v>7</v>
      </c>
      <c r="G597" s="4" t="s">
        <v>8</v>
      </c>
      <c r="H597" s="4" t="s">
        <v>7</v>
      </c>
      <c r="I597" s="4">
        <v>3</v>
      </c>
      <c r="J597" s="4" t="s">
        <v>2447</v>
      </c>
      <c r="K597" s="4" t="s">
        <v>3266</v>
      </c>
      <c r="L597" s="4" t="s">
        <v>254</v>
      </c>
      <c r="M597" s="4" t="s">
        <v>5284</v>
      </c>
      <c r="N597" s="4" t="s">
        <v>1471</v>
      </c>
      <c r="P597" s="4" t="s">
        <v>669</v>
      </c>
      <c r="Q597" s="4" t="s">
        <v>1475</v>
      </c>
      <c r="R597" s="4" t="s">
        <v>2434</v>
      </c>
      <c r="S597" s="5" t="str">
        <f>IF(P597="심사불필요","-",VLOOKUP(K597,'[1]자격증 backdata'!A:G,7,0))</f>
        <v>-</v>
      </c>
      <c r="T597" s="5" t="str">
        <f>IF(S597="-","-",IF(COUNTIFS(B:B,B597,S:S,"필수")&gt;0,"자격요건충족","확인필요"))</f>
        <v>-</v>
      </c>
      <c r="U597" s="5"/>
      <c r="W597" s="5">
        <f>IF(Q597="4급","심사불필요",VLOOKUP(K597,'[1]자격증 backdata'!A:B,2,0))</f>
        <v>2</v>
      </c>
      <c r="X597" s="4">
        <f>IF(R597="A", MIN(20, SUMIFS(W:W, B:B, B597, R:R, "A")),IF(R597="B", MIN(30, SUMIFS(W:W, B:B, B597, R:R, "B")),"비해당분야"))</f>
        <v>8</v>
      </c>
      <c r="Y597" s="4" t="str">
        <f>IF(R597="C",MIN(30,IF(COUNTIFS(B:B,B597,W:W,"가1")=1,25,IF(COUNTIFS(B:B,B597,W:W,"가1")&gt;=2,30,0))+IF(COUNTIFS(B:B,B597,W:W,"나1")&gt;=4,30,IF(COUNTIFS(B:B,B597,W:W,"나1")=3,26,IF(COUNTIFS(B:B,B597,W:W,"나1")=2,22,IF(COUNTIFS(B:B,B597,W:W,"나1")=1,18,0)))))+MIN(30,IF(COUNTIFS(B:B,B597,W:W,"가2")=1,25,IF(COUNTIFS(B:B,B597,W:W,"가2")&gt;=2,30,0))+IF(COUNTIFS(B:B,B597,W:W,"나2")=3,30,IF(COUNTIFS(B:B,B597,W:W,"나2")=2,25,IF(COUNTIFS(B:B,B597,W:W,"나2")=1,20,0)))),"비해당분야")</f>
        <v>비해당분야</v>
      </c>
      <c r="Z597" s="4" t="str">
        <f>IF(R597="C",VLOOKUP(K597,'[1]자격증 backdata'!A:F,6,0),"비해당분야")</f>
        <v>비해당분야</v>
      </c>
      <c r="AA597" s="4" t="str">
        <f>IF(R597="C",SUMIF(B:B,B597,Z:Z),"비해당분야")</f>
        <v>비해당분야</v>
      </c>
      <c r="AB597" s="4" t="str">
        <f>IF(R597="C",SUM(Y597,AA597),"비해당분야")</f>
        <v>비해당분야</v>
      </c>
      <c r="AC597" s="4">
        <f>IF(R597="C",AB597,X597)</f>
        <v>8</v>
      </c>
      <c r="AD597" s="4">
        <f>VLOOKUP(K597,'[1]자격증 backdata'!A:D,4,0)</f>
        <v>0</v>
      </c>
      <c r="AE597" s="4">
        <f>IF(_xlfn.MAXIFS(AD:AD,B:B,B597)&gt;10,10,_xlfn.MAXIFS(AD:AD,B:B,B597))</f>
        <v>5</v>
      </c>
      <c r="AG597" s="5" t="str">
        <f>VLOOKUP(K597,'[1]자격증 backdata'!A:C,3,0)</f>
        <v>I</v>
      </c>
      <c r="AH597" s="5">
        <f>COUNTIFS($B:$B,$B597,$AG:$AG,AH$1)</f>
        <v>0</v>
      </c>
      <c r="AI597" s="5">
        <f>COUNTIFS($B:$B,$B597,$AG:$AG,AI$1)</f>
        <v>0</v>
      </c>
      <c r="AJ597" s="5">
        <f>COUNTIFS($B:$B,$B597,$AG:$AG,AJ$1)</f>
        <v>0</v>
      </c>
      <c r="AK597" s="5">
        <f>COUNTIFS($B:$B,$B597,$AG:$AG,AK$1)</f>
        <v>0</v>
      </c>
      <c r="AL597" s="5">
        <f>COUNTIFS($B:$B,$B597,$AG:$AG,AL$1)</f>
        <v>0</v>
      </c>
      <c r="AM597" s="5">
        <f>COUNTIFS($B:$B,$B597,$AG:$AG,AM$1)</f>
        <v>0</v>
      </c>
      <c r="AN597" s="5">
        <f>COUNTIFS($B:$B,$B597,$AG:$AG,AN$1)</f>
        <v>0</v>
      </c>
      <c r="AO597" s="5">
        <f>COUNTIFS($B:$B,$B597,$AG:$AG,AO$1)</f>
        <v>0</v>
      </c>
      <c r="AP597" s="5">
        <f>COUNTIFS($B:$B,$B597,$AG:$AG,AP$1)</f>
        <v>1</v>
      </c>
      <c r="AQ597" s="5">
        <f>COUNTIFS($B:$B,$B597,$AG:$AG,AQ$1)</f>
        <v>1</v>
      </c>
      <c r="AR597" s="5">
        <f>COUNTIFS($B:$B,$B597,$AG:$AG,AR$1)</f>
        <v>0</v>
      </c>
      <c r="AS597" s="5">
        <f>COUNTIFS($B:$B,$B597,$AG:$AG,AS$1)</f>
        <v>0</v>
      </c>
      <c r="AT597" s="5">
        <f>COUNTIFS($B:$B,$B597,$AG:$AG,AT$1)</f>
        <v>1</v>
      </c>
      <c r="AU597" s="5">
        <f>COUNTIFS($B:$B,$B597,$AG:$AG,AU$1)</f>
        <v>0</v>
      </c>
    </row>
    <row r="598" spans="1:47" ht="15" customHeight="1" x14ac:dyDescent="0.35">
      <c r="A598" s="6">
        <f>IF(B597=B598,A597,A597+1)</f>
        <v>201</v>
      </c>
      <c r="B598" s="6" t="s">
        <v>5283</v>
      </c>
      <c r="C598" s="6" t="s">
        <v>5282</v>
      </c>
      <c r="D598" s="6" t="s">
        <v>3044</v>
      </c>
      <c r="E598" s="6" t="s">
        <v>3043</v>
      </c>
      <c r="F598" s="4" t="s">
        <v>7</v>
      </c>
      <c r="G598" s="4" t="s">
        <v>8</v>
      </c>
      <c r="H598" s="4" t="s">
        <v>7</v>
      </c>
      <c r="I598" s="4">
        <v>4</v>
      </c>
      <c r="J598" s="4" t="s">
        <v>364</v>
      </c>
      <c r="K598" s="4" t="s">
        <v>3075</v>
      </c>
      <c r="L598" s="4" t="s">
        <v>254</v>
      </c>
      <c r="M598" s="4" t="s">
        <v>5281</v>
      </c>
      <c r="N598" s="4" t="s">
        <v>3435</v>
      </c>
      <c r="P598" s="4" t="s">
        <v>669</v>
      </c>
      <c r="Q598" s="4" t="s">
        <v>1475</v>
      </c>
      <c r="R598" s="4" t="s">
        <v>2434</v>
      </c>
      <c r="S598" s="5" t="str">
        <f>IF(P598="심사불필요","-",VLOOKUP(K598,'[1]자격증 backdata'!A:G,7,0))</f>
        <v>-</v>
      </c>
      <c r="T598" s="5" t="str">
        <f>IF(S598="-","-",IF(COUNTIFS(B:B,B598,S:S,"필수")&gt;0,"자격요건충족","확인필요"))</f>
        <v>-</v>
      </c>
      <c r="U598" s="5"/>
      <c r="W598" s="5">
        <f>IF(Q598="4급","심사불필요",VLOOKUP(K598,'[1]자격증 backdata'!A:B,2,0))</f>
        <v>2</v>
      </c>
      <c r="X598" s="4">
        <f>IF(R598="A", MIN(20, SUMIFS(W:W, B:B, B598, R:R, "A")),IF(R598="B", MIN(30, SUMIFS(W:W, B:B, B598, R:R, "B")),"비해당분야"))</f>
        <v>8</v>
      </c>
      <c r="Y598" s="4" t="str">
        <f>IF(R598="C",MIN(30,IF(COUNTIFS(B:B,B598,W:W,"가1")=1,25,IF(COUNTIFS(B:B,B598,W:W,"가1")&gt;=2,30,0))+IF(COUNTIFS(B:B,B598,W:W,"나1")&gt;=4,30,IF(COUNTIFS(B:B,B598,W:W,"나1")=3,26,IF(COUNTIFS(B:B,B598,W:W,"나1")=2,22,IF(COUNTIFS(B:B,B598,W:W,"나1")=1,18,0)))))+MIN(30,IF(COUNTIFS(B:B,B598,W:W,"가2")=1,25,IF(COUNTIFS(B:B,B598,W:W,"가2")&gt;=2,30,0))+IF(COUNTIFS(B:B,B598,W:W,"나2")=3,30,IF(COUNTIFS(B:B,B598,W:W,"나2")=2,25,IF(COUNTIFS(B:B,B598,W:W,"나2")=1,20,0)))),"비해당분야")</f>
        <v>비해당분야</v>
      </c>
      <c r="Z598" s="4" t="str">
        <f>IF(R598="C",VLOOKUP(K598,'[1]자격증 backdata'!A:F,6,0),"비해당분야")</f>
        <v>비해당분야</v>
      </c>
      <c r="AA598" s="4" t="str">
        <f>IF(R598="C",SUMIF(B:B,B598,Z:Z),"비해당분야")</f>
        <v>비해당분야</v>
      </c>
      <c r="AB598" s="4" t="str">
        <f>IF(R598="C",SUM(Y598,AA598),"비해당분야")</f>
        <v>비해당분야</v>
      </c>
      <c r="AC598" s="4">
        <f>IF(R598="C",AB598,X598)</f>
        <v>8</v>
      </c>
      <c r="AD598" s="4">
        <f>VLOOKUP(K598,'[1]자격증 backdata'!A:D,4,0)</f>
        <v>0</v>
      </c>
      <c r="AE598" s="4">
        <f>IF(_xlfn.MAXIFS(AD:AD,B:B,B598)&gt;10,10,_xlfn.MAXIFS(AD:AD,B:B,B598))</f>
        <v>5</v>
      </c>
      <c r="AG598" s="5" t="str">
        <f>VLOOKUP(K598,'[1]자격증 backdata'!A:C,3,0)</f>
        <v>J</v>
      </c>
      <c r="AH598" s="5">
        <f>COUNTIFS($B:$B,$B598,$AG:$AG,AH$1)</f>
        <v>0</v>
      </c>
      <c r="AI598" s="5">
        <f>COUNTIFS($B:$B,$B598,$AG:$AG,AI$1)</f>
        <v>0</v>
      </c>
      <c r="AJ598" s="5">
        <f>COUNTIFS($B:$B,$B598,$AG:$AG,AJ$1)</f>
        <v>0</v>
      </c>
      <c r="AK598" s="5">
        <f>COUNTIFS($B:$B,$B598,$AG:$AG,AK$1)</f>
        <v>0</v>
      </c>
      <c r="AL598" s="5">
        <f>COUNTIFS($B:$B,$B598,$AG:$AG,AL$1)</f>
        <v>0</v>
      </c>
      <c r="AM598" s="5">
        <f>COUNTIFS($B:$B,$B598,$AG:$AG,AM$1)</f>
        <v>0</v>
      </c>
      <c r="AN598" s="5">
        <f>COUNTIFS($B:$B,$B598,$AG:$AG,AN$1)</f>
        <v>0</v>
      </c>
      <c r="AO598" s="5">
        <f>COUNTIFS($B:$B,$B598,$AG:$AG,AO$1)</f>
        <v>0</v>
      </c>
      <c r="AP598" s="5">
        <f>COUNTIFS($B:$B,$B598,$AG:$AG,AP$1)</f>
        <v>1</v>
      </c>
      <c r="AQ598" s="5">
        <f>COUNTIFS($B:$B,$B598,$AG:$AG,AQ$1)</f>
        <v>1</v>
      </c>
      <c r="AR598" s="5">
        <f>COUNTIFS($B:$B,$B598,$AG:$AG,AR$1)</f>
        <v>0</v>
      </c>
      <c r="AS598" s="5">
        <f>COUNTIFS($B:$B,$B598,$AG:$AG,AS$1)</f>
        <v>0</v>
      </c>
      <c r="AT598" s="5">
        <f>COUNTIFS($B:$B,$B598,$AG:$AG,AT$1)</f>
        <v>1</v>
      </c>
      <c r="AU598" s="5">
        <f>COUNTIFS($B:$B,$B598,$AG:$AG,AU$1)</f>
        <v>0</v>
      </c>
    </row>
    <row r="599" spans="1:47" ht="15" customHeight="1" x14ac:dyDescent="0.35">
      <c r="A599" s="3">
        <f>IF(B598=B599,A598,A598+1)</f>
        <v>202</v>
      </c>
      <c r="B599" s="3" t="s">
        <v>5277</v>
      </c>
      <c r="C599" s="3" t="s">
        <v>5066</v>
      </c>
      <c r="D599" s="3" t="s">
        <v>3044</v>
      </c>
      <c r="E599" s="3" t="s">
        <v>3043</v>
      </c>
      <c r="F599" s="4" t="s">
        <v>7</v>
      </c>
      <c r="G599" s="4" t="s">
        <v>8</v>
      </c>
      <c r="H599" s="4" t="s">
        <v>7</v>
      </c>
      <c r="I599" s="3">
        <v>1</v>
      </c>
      <c r="J599" s="3" t="s">
        <v>69</v>
      </c>
      <c r="K599" s="3" t="s">
        <v>3065</v>
      </c>
      <c r="L599" s="3" t="s">
        <v>36</v>
      </c>
      <c r="M599" s="3" t="s">
        <v>5280</v>
      </c>
      <c r="N599" s="3" t="s">
        <v>1108</v>
      </c>
      <c r="P599" s="3" t="s">
        <v>669</v>
      </c>
      <c r="Q599" s="3" t="s">
        <v>1475</v>
      </c>
      <c r="R599" s="3" t="s">
        <v>2434</v>
      </c>
      <c r="S599" s="2" t="str">
        <f>IF(P599="심사불필요","-",VLOOKUP(K599,'[1]자격증 backdata'!A:G,7,0))</f>
        <v>-</v>
      </c>
      <c r="T599" s="2" t="str">
        <f>IF(S599="-","-",IF(COUNTIFS(B:B,B599,S:S,"필수")&gt;0,"자격요건충족","확인필요"))</f>
        <v>-</v>
      </c>
      <c r="U599" s="2"/>
      <c r="W599" s="2">
        <f>IF(Q599="4급","심사불필요",VLOOKUP(K599,'[1]자격증 backdata'!A:B,2,0))</f>
        <v>0</v>
      </c>
      <c r="X599" s="3">
        <f>IF(R599="A", MIN(20, SUMIFS(W:W, B:B, B599, R:R, "A")),IF(R599="B", MIN(30, SUMIFS(W:W, B:B, B599, R:R, "B")),"비해당분야"))</f>
        <v>4</v>
      </c>
      <c r="Y599" s="3" t="str">
        <f>IF(R599="C",MIN(30,IF(COUNTIFS(B:B,B599,W:W,"가1")=1,25,IF(COUNTIFS(B:B,B599,W:W,"가1")&gt;=2,30,0))+IF(COUNTIFS(B:B,B599,W:W,"나1")&gt;=4,30,IF(COUNTIFS(B:B,B599,W:W,"나1")=3,26,IF(COUNTIFS(B:B,B599,W:W,"나1")=2,22,IF(COUNTIFS(B:B,B599,W:W,"나1")=1,18,0)))))+MIN(30,IF(COUNTIFS(B:B,B599,W:W,"가2")=1,25,IF(COUNTIFS(B:B,B599,W:W,"가2")&gt;=2,30,0))+IF(COUNTIFS(B:B,B599,W:W,"나2")=3,30,IF(COUNTIFS(B:B,B599,W:W,"나2")=2,25,IF(COUNTIFS(B:B,B599,W:W,"나2")=1,20,0)))),"비해당분야")</f>
        <v>비해당분야</v>
      </c>
      <c r="Z599" s="3" t="str">
        <f>IF(R599="C",VLOOKUP(K599,'[1]자격증 backdata'!A:F,6,0),"비해당분야")</f>
        <v>비해당분야</v>
      </c>
      <c r="AA599" s="3" t="str">
        <f>IF(R599="C",SUMIF(B:B,B599,Z:Z),"비해당분야")</f>
        <v>비해당분야</v>
      </c>
      <c r="AB599" s="3" t="str">
        <f>IF(R599="C",SUM(Y599,AA599),"비해당분야")</f>
        <v>비해당분야</v>
      </c>
      <c r="AC599" s="3">
        <f>IF(R599="C",AB599,X599)</f>
        <v>4</v>
      </c>
      <c r="AD599" s="3">
        <f>VLOOKUP(K599,'[1]자격증 backdata'!A:D,4,0)</f>
        <v>5</v>
      </c>
      <c r="AE599" s="3">
        <f>IF(_xlfn.MAXIFS(AD:AD,B:B,B599)&gt;10,10,_xlfn.MAXIFS(AD:AD,B:B,B599))</f>
        <v>5</v>
      </c>
      <c r="AG599" s="2">
        <f>VLOOKUP(K599,'[1]자격증 backdata'!A:C,3,0)</f>
        <v>0</v>
      </c>
      <c r="AH599" s="2">
        <f>COUNTIFS($B:$B,$B599,$AG:$AG,AH$1)</f>
        <v>0</v>
      </c>
      <c r="AI599" s="2">
        <f>COUNTIFS($B:$B,$B599,$AG:$AG,AI$1)</f>
        <v>0</v>
      </c>
      <c r="AJ599" s="2">
        <f>COUNTIFS($B:$B,$B599,$AG:$AG,AJ$1)</f>
        <v>0</v>
      </c>
      <c r="AK599" s="2">
        <f>COUNTIFS($B:$B,$B599,$AG:$AG,AK$1)</f>
        <v>0</v>
      </c>
      <c r="AL599" s="2">
        <f>COUNTIFS($B:$B,$B599,$AG:$AG,AL$1)</f>
        <v>0</v>
      </c>
      <c r="AM599" s="2">
        <f>COUNTIFS($B:$B,$B599,$AG:$AG,AM$1)</f>
        <v>0</v>
      </c>
      <c r="AN599" s="2">
        <f>COUNTIFS($B:$B,$B599,$AG:$AG,AN$1)</f>
        <v>0</v>
      </c>
      <c r="AO599" s="2">
        <f>COUNTIFS($B:$B,$B599,$AG:$AG,AO$1)</f>
        <v>0</v>
      </c>
      <c r="AP599" s="2">
        <f>COUNTIFS($B:$B,$B599,$AG:$AG,AP$1)</f>
        <v>0</v>
      </c>
      <c r="AQ599" s="2">
        <f>COUNTIFS($B:$B,$B599,$AG:$AG,AQ$1)</f>
        <v>0</v>
      </c>
      <c r="AR599" s="2">
        <f>COUNTIFS($B:$B,$B599,$AG:$AG,AR$1)</f>
        <v>0</v>
      </c>
      <c r="AS599" s="2">
        <f>COUNTIFS($B:$B,$B599,$AG:$AG,AS$1)</f>
        <v>0</v>
      </c>
      <c r="AT599" s="2">
        <f>COUNTIFS($B:$B,$B599,$AG:$AG,AT$1)</f>
        <v>1</v>
      </c>
      <c r="AU599" s="2">
        <f>COUNTIFS($B:$B,$B599,$AG:$AG,AU$1)</f>
        <v>0</v>
      </c>
    </row>
    <row r="600" spans="1:47" ht="15" customHeight="1" x14ac:dyDescent="0.35">
      <c r="A600" s="7">
        <f>IF(B599=B600,A599,A599+1)</f>
        <v>202</v>
      </c>
      <c r="B600" s="7" t="s">
        <v>5277</v>
      </c>
      <c r="C600" s="7" t="s">
        <v>5066</v>
      </c>
      <c r="D600" s="7" t="s">
        <v>3044</v>
      </c>
      <c r="E600" s="7" t="s">
        <v>3043</v>
      </c>
      <c r="F600" s="4" t="s">
        <v>7</v>
      </c>
      <c r="G600" s="4" t="s">
        <v>8</v>
      </c>
      <c r="H600" s="4" t="s">
        <v>7</v>
      </c>
      <c r="I600" s="3">
        <v>2</v>
      </c>
      <c r="J600" s="3" t="s">
        <v>106</v>
      </c>
      <c r="K600" s="3" t="s">
        <v>3057</v>
      </c>
      <c r="L600" s="3" t="s">
        <v>55</v>
      </c>
      <c r="M600" s="3" t="s">
        <v>5279</v>
      </c>
      <c r="N600" s="3" t="s">
        <v>5278</v>
      </c>
      <c r="P600" s="3" t="s">
        <v>669</v>
      </c>
      <c r="Q600" s="3" t="s">
        <v>1475</v>
      </c>
      <c r="R600" s="3" t="s">
        <v>2434</v>
      </c>
      <c r="S600" s="2" t="str">
        <f>IF(P600="심사불필요","-",VLOOKUP(K600,'[1]자격증 backdata'!A:G,7,0))</f>
        <v>-</v>
      </c>
      <c r="T600" s="2" t="str">
        <f>IF(S600="-","-",IF(COUNTIFS(B:B,B600,S:S,"필수")&gt;0,"자격요건충족","확인필요"))</f>
        <v>-</v>
      </c>
      <c r="U600" s="2"/>
      <c r="W600" s="2">
        <f>IF(Q600="4급","심사불필요",VLOOKUP(K600,'[1]자격증 backdata'!A:B,2,0))</f>
        <v>4</v>
      </c>
      <c r="X600" s="3">
        <f>IF(R600="A", MIN(20, SUMIFS(W:W, B:B, B600, R:R, "A")),IF(R600="B", MIN(30, SUMIFS(W:W, B:B, B600, R:R, "B")),"비해당분야"))</f>
        <v>4</v>
      </c>
      <c r="Y600" s="3" t="str">
        <f>IF(R600="C",MIN(30,IF(COUNTIFS(B:B,B600,W:W,"가1")=1,25,IF(COUNTIFS(B:B,B600,W:W,"가1")&gt;=2,30,0))+IF(COUNTIFS(B:B,B600,W:W,"나1")&gt;=4,30,IF(COUNTIFS(B:B,B600,W:W,"나1")=3,26,IF(COUNTIFS(B:B,B600,W:W,"나1")=2,22,IF(COUNTIFS(B:B,B600,W:W,"나1")=1,18,0)))))+MIN(30,IF(COUNTIFS(B:B,B600,W:W,"가2")=1,25,IF(COUNTIFS(B:B,B600,W:W,"가2")&gt;=2,30,0))+IF(COUNTIFS(B:B,B600,W:W,"나2")=3,30,IF(COUNTIFS(B:B,B600,W:W,"나2")=2,25,IF(COUNTIFS(B:B,B600,W:W,"나2")=1,20,0)))),"비해당분야")</f>
        <v>비해당분야</v>
      </c>
      <c r="Z600" s="3" t="str">
        <f>IF(R600="C",VLOOKUP(K600,'[1]자격증 backdata'!A:F,6,0),"비해당분야")</f>
        <v>비해당분야</v>
      </c>
      <c r="AA600" s="3" t="str">
        <f>IF(R600="C",SUMIF(B:B,B600,Z:Z),"비해당분야")</f>
        <v>비해당분야</v>
      </c>
      <c r="AB600" s="3" t="str">
        <f>IF(R600="C",SUM(Y600,AA600),"비해당분야")</f>
        <v>비해당분야</v>
      </c>
      <c r="AC600" s="3">
        <f>IF(R600="C",AB600,X600)</f>
        <v>4</v>
      </c>
      <c r="AD600" s="3">
        <f>VLOOKUP(K600,'[1]자격증 backdata'!A:D,4,0)</f>
        <v>0</v>
      </c>
      <c r="AE600" s="3">
        <f>IF(_xlfn.MAXIFS(AD:AD,B:B,B600)&gt;10,10,_xlfn.MAXIFS(AD:AD,B:B,B600))</f>
        <v>5</v>
      </c>
      <c r="AG600" s="2" t="str">
        <f>VLOOKUP(K600,'[1]자격증 backdata'!A:C,3,0)</f>
        <v>M</v>
      </c>
      <c r="AH600" s="2">
        <f>COUNTIFS($B:$B,$B600,$AG:$AG,AH$1)</f>
        <v>0</v>
      </c>
      <c r="AI600" s="2">
        <f>COUNTIFS($B:$B,$B600,$AG:$AG,AI$1)</f>
        <v>0</v>
      </c>
      <c r="AJ600" s="2">
        <f>COUNTIFS($B:$B,$B600,$AG:$AG,AJ$1)</f>
        <v>0</v>
      </c>
      <c r="AK600" s="2">
        <f>COUNTIFS($B:$B,$B600,$AG:$AG,AK$1)</f>
        <v>0</v>
      </c>
      <c r="AL600" s="2">
        <f>COUNTIFS($B:$B,$B600,$AG:$AG,AL$1)</f>
        <v>0</v>
      </c>
      <c r="AM600" s="2">
        <f>COUNTIFS($B:$B,$B600,$AG:$AG,AM$1)</f>
        <v>0</v>
      </c>
      <c r="AN600" s="2">
        <f>COUNTIFS($B:$B,$B600,$AG:$AG,AN$1)</f>
        <v>0</v>
      </c>
      <c r="AO600" s="2">
        <f>COUNTIFS($B:$B,$B600,$AG:$AG,AO$1)</f>
        <v>0</v>
      </c>
      <c r="AP600" s="2">
        <f>COUNTIFS($B:$B,$B600,$AG:$AG,AP$1)</f>
        <v>0</v>
      </c>
      <c r="AQ600" s="2">
        <f>COUNTIFS($B:$B,$B600,$AG:$AG,AQ$1)</f>
        <v>0</v>
      </c>
      <c r="AR600" s="2">
        <f>COUNTIFS($B:$B,$B600,$AG:$AG,AR$1)</f>
        <v>0</v>
      </c>
      <c r="AS600" s="2">
        <f>COUNTIFS($B:$B,$B600,$AG:$AG,AS$1)</f>
        <v>0</v>
      </c>
      <c r="AT600" s="2">
        <f>COUNTIFS($B:$B,$B600,$AG:$AG,AT$1)</f>
        <v>1</v>
      </c>
      <c r="AU600" s="2">
        <f>COUNTIFS($B:$B,$B600,$AG:$AG,AU$1)</f>
        <v>0</v>
      </c>
    </row>
    <row r="601" spans="1:47" ht="15" customHeight="1" x14ac:dyDescent="0.35">
      <c r="A601" s="7">
        <f>IF(B600=B601,A600,A600+1)</f>
        <v>202</v>
      </c>
      <c r="B601" s="7" t="s">
        <v>5277</v>
      </c>
      <c r="C601" s="7" t="s">
        <v>5066</v>
      </c>
      <c r="D601" s="7" t="s">
        <v>3044</v>
      </c>
      <c r="E601" s="7" t="s">
        <v>3043</v>
      </c>
      <c r="F601" s="4" t="s">
        <v>7</v>
      </c>
      <c r="G601" s="4" t="s">
        <v>8</v>
      </c>
      <c r="H601" s="4" t="s">
        <v>7</v>
      </c>
      <c r="I601" s="3">
        <v>3</v>
      </c>
      <c r="J601" s="3" t="s">
        <v>3148</v>
      </c>
      <c r="K601" s="3" t="s">
        <v>3147</v>
      </c>
      <c r="L601" s="3" t="s">
        <v>706</v>
      </c>
      <c r="M601" s="3" t="s">
        <v>5276</v>
      </c>
      <c r="N601" s="3" t="s">
        <v>1272</v>
      </c>
      <c r="P601" s="3" t="s">
        <v>669</v>
      </c>
      <c r="Q601" s="3" t="s">
        <v>1475</v>
      </c>
      <c r="R601" s="3" t="s">
        <v>2434</v>
      </c>
      <c r="S601" s="2" t="str">
        <f>IF(P601="심사불필요","-",VLOOKUP(K601,'[1]자격증 backdata'!A:G,7,0))</f>
        <v>-</v>
      </c>
      <c r="T601" s="2" t="str">
        <f>IF(S601="-","-",IF(COUNTIFS(B:B,B601,S:S,"필수")&gt;0,"자격요건충족","확인필요"))</f>
        <v>-</v>
      </c>
      <c r="U601" s="2"/>
      <c r="W601" s="2">
        <f>IF(Q601="4급","심사불필요",VLOOKUP(K601,'[1]자격증 backdata'!A:B,2,0))</f>
        <v>0</v>
      </c>
      <c r="X601" s="3">
        <f>IF(R601="A", MIN(20, SUMIFS(W:W, B:B, B601, R:R, "A")),IF(R601="B", MIN(30, SUMIFS(W:W, B:B, B601, R:R, "B")),"비해당분야"))</f>
        <v>4</v>
      </c>
      <c r="Y601" s="3" t="str">
        <f>IF(R601="C",MIN(30,IF(COUNTIFS(B:B,B601,W:W,"가1")=1,25,IF(COUNTIFS(B:B,B601,W:W,"가1")&gt;=2,30,0))+IF(COUNTIFS(B:B,B601,W:W,"나1")&gt;=4,30,IF(COUNTIFS(B:B,B601,W:W,"나1")=3,26,IF(COUNTIFS(B:B,B601,W:W,"나1")=2,22,IF(COUNTIFS(B:B,B601,W:W,"나1")=1,18,0)))))+MIN(30,IF(COUNTIFS(B:B,B601,W:W,"가2")=1,25,IF(COUNTIFS(B:B,B601,W:W,"가2")&gt;=2,30,0))+IF(COUNTIFS(B:B,B601,W:W,"나2")=3,30,IF(COUNTIFS(B:B,B601,W:W,"나2")=2,25,IF(COUNTIFS(B:B,B601,W:W,"나2")=1,20,0)))),"비해당분야")</f>
        <v>비해당분야</v>
      </c>
      <c r="Z601" s="3" t="str">
        <f>IF(R601="C",VLOOKUP(K601,'[1]자격증 backdata'!A:F,6,0),"비해당분야")</f>
        <v>비해당분야</v>
      </c>
      <c r="AA601" s="3" t="str">
        <f>IF(R601="C",SUMIF(B:B,B601,Z:Z),"비해당분야")</f>
        <v>비해당분야</v>
      </c>
      <c r="AB601" s="3" t="str">
        <f>IF(R601="C",SUM(Y601,AA601),"비해당분야")</f>
        <v>비해당분야</v>
      </c>
      <c r="AC601" s="3">
        <f>IF(R601="C",AB601,X601)</f>
        <v>4</v>
      </c>
      <c r="AD601" s="3">
        <f>VLOOKUP(K601,'[1]자격증 backdata'!A:D,4,0)</f>
        <v>5</v>
      </c>
      <c r="AE601" s="3">
        <f>IF(_xlfn.MAXIFS(AD:AD,B:B,B601)&gt;10,10,_xlfn.MAXIFS(AD:AD,B:B,B601))</f>
        <v>5</v>
      </c>
      <c r="AG601" s="2">
        <f>VLOOKUP(K601,'[1]자격증 backdata'!A:C,3,0)</f>
        <v>0</v>
      </c>
      <c r="AH601" s="2">
        <f>COUNTIFS($B:$B,$B601,$AG:$AG,AH$1)</f>
        <v>0</v>
      </c>
      <c r="AI601" s="2">
        <f>COUNTIFS($B:$B,$B601,$AG:$AG,AI$1)</f>
        <v>0</v>
      </c>
      <c r="AJ601" s="2">
        <f>COUNTIFS($B:$B,$B601,$AG:$AG,AJ$1)</f>
        <v>0</v>
      </c>
      <c r="AK601" s="2">
        <f>COUNTIFS($B:$B,$B601,$AG:$AG,AK$1)</f>
        <v>0</v>
      </c>
      <c r="AL601" s="2">
        <f>COUNTIFS($B:$B,$B601,$AG:$AG,AL$1)</f>
        <v>0</v>
      </c>
      <c r="AM601" s="2">
        <f>COUNTIFS($B:$B,$B601,$AG:$AG,AM$1)</f>
        <v>0</v>
      </c>
      <c r="AN601" s="2">
        <f>COUNTIFS($B:$B,$B601,$AG:$AG,AN$1)</f>
        <v>0</v>
      </c>
      <c r="AO601" s="2">
        <f>COUNTIFS($B:$B,$B601,$AG:$AG,AO$1)</f>
        <v>0</v>
      </c>
      <c r="AP601" s="2">
        <f>COUNTIFS($B:$B,$B601,$AG:$AG,AP$1)</f>
        <v>0</v>
      </c>
      <c r="AQ601" s="2">
        <f>COUNTIFS($B:$B,$B601,$AG:$AG,AQ$1)</f>
        <v>0</v>
      </c>
      <c r="AR601" s="2">
        <f>COUNTIFS($B:$B,$B601,$AG:$AG,AR$1)</f>
        <v>0</v>
      </c>
      <c r="AS601" s="2">
        <f>COUNTIFS($B:$B,$B601,$AG:$AG,AS$1)</f>
        <v>0</v>
      </c>
      <c r="AT601" s="2">
        <f>COUNTIFS($B:$B,$B601,$AG:$AG,AT$1)</f>
        <v>1</v>
      </c>
      <c r="AU601" s="2">
        <f>COUNTIFS($B:$B,$B601,$AG:$AG,AU$1)</f>
        <v>0</v>
      </c>
    </row>
    <row r="602" spans="1:47" ht="15" customHeight="1" x14ac:dyDescent="0.35">
      <c r="A602" s="4">
        <f>IF(B601=B602,A601,A601+1)</f>
        <v>203</v>
      </c>
      <c r="B602" s="4" t="s">
        <v>5274</v>
      </c>
      <c r="C602" s="4" t="s">
        <v>5273</v>
      </c>
      <c r="D602" s="4" t="s">
        <v>3044</v>
      </c>
      <c r="E602" s="4" t="s">
        <v>3043</v>
      </c>
      <c r="F602" s="4" t="s">
        <v>7</v>
      </c>
      <c r="G602" s="4" t="s">
        <v>8</v>
      </c>
      <c r="H602" s="4" t="s">
        <v>7</v>
      </c>
      <c r="I602" s="4">
        <v>1</v>
      </c>
      <c r="J602" s="4" t="s">
        <v>69</v>
      </c>
      <c r="K602" s="4" t="s">
        <v>3065</v>
      </c>
      <c r="L602" s="4" t="s">
        <v>36</v>
      </c>
      <c r="M602" s="4" t="s">
        <v>5275</v>
      </c>
      <c r="N602" s="4" t="s">
        <v>340</v>
      </c>
      <c r="P602" s="4" t="s">
        <v>669</v>
      </c>
      <c r="Q602" s="4" t="s">
        <v>1475</v>
      </c>
      <c r="R602" s="4" t="s">
        <v>2434</v>
      </c>
      <c r="S602" s="5" t="str">
        <f>IF(P602="심사불필요","-",VLOOKUP(K602,'[1]자격증 backdata'!A:G,7,0))</f>
        <v>-</v>
      </c>
      <c r="T602" s="5" t="str">
        <f>IF(S602="-","-",IF(COUNTIFS(B:B,B602,S:S,"필수")&gt;0,"자격요건충족","확인필요"))</f>
        <v>-</v>
      </c>
      <c r="U602" s="5"/>
      <c r="W602" s="5">
        <f>IF(Q602="4급","심사불필요",VLOOKUP(K602,'[1]자격증 backdata'!A:B,2,0))</f>
        <v>0</v>
      </c>
      <c r="X602" s="4">
        <f>IF(R602="A", MIN(20, SUMIFS(W:W, B:B, B602, R:R, "A")),IF(R602="B", MIN(30, SUMIFS(W:W, B:B, B602, R:R, "B")),"비해당분야"))</f>
        <v>4</v>
      </c>
      <c r="Y602" s="4" t="str">
        <f>IF(R602="C",MIN(30,IF(COUNTIFS(B:B,B602,W:W,"가1")=1,25,IF(COUNTIFS(B:B,B602,W:W,"가1")&gt;=2,30,0))+IF(COUNTIFS(B:B,B602,W:W,"나1")&gt;=4,30,IF(COUNTIFS(B:B,B602,W:W,"나1")=3,26,IF(COUNTIFS(B:B,B602,W:W,"나1")=2,22,IF(COUNTIFS(B:B,B602,W:W,"나1")=1,18,0)))))+MIN(30,IF(COUNTIFS(B:B,B602,W:W,"가2")=1,25,IF(COUNTIFS(B:B,B602,W:W,"가2")&gt;=2,30,0))+IF(COUNTIFS(B:B,B602,W:W,"나2")=3,30,IF(COUNTIFS(B:B,B602,W:W,"나2")=2,25,IF(COUNTIFS(B:B,B602,W:W,"나2")=1,20,0)))),"비해당분야")</f>
        <v>비해당분야</v>
      </c>
      <c r="Z602" s="4" t="str">
        <f>IF(R602="C",VLOOKUP(K602,'[1]자격증 backdata'!A:F,6,0),"비해당분야")</f>
        <v>비해당분야</v>
      </c>
      <c r="AA602" s="4" t="str">
        <f>IF(R602="C",SUMIF(B:B,B602,Z:Z),"비해당분야")</f>
        <v>비해당분야</v>
      </c>
      <c r="AB602" s="4" t="str">
        <f>IF(R602="C",SUM(Y602,AA602),"비해당분야")</f>
        <v>비해당분야</v>
      </c>
      <c r="AC602" s="4">
        <f>IF(R602="C",AB602,X602)</f>
        <v>4</v>
      </c>
      <c r="AD602" s="4">
        <f>VLOOKUP(K602,'[1]자격증 backdata'!A:D,4,0)</f>
        <v>5</v>
      </c>
      <c r="AE602" s="4">
        <f>IF(_xlfn.MAXIFS(AD:AD,B:B,B602)&gt;10,10,_xlfn.MAXIFS(AD:AD,B:B,B602))</f>
        <v>5</v>
      </c>
      <c r="AG602" s="5">
        <f>VLOOKUP(K602,'[1]자격증 backdata'!A:C,3,0)</f>
        <v>0</v>
      </c>
      <c r="AH602" s="5">
        <f>COUNTIFS($B:$B,$B602,$AG:$AG,AH$1)</f>
        <v>0</v>
      </c>
      <c r="AI602" s="5">
        <f>COUNTIFS($B:$B,$B602,$AG:$AG,AI$1)</f>
        <v>0</v>
      </c>
      <c r="AJ602" s="5">
        <f>COUNTIFS($B:$B,$B602,$AG:$AG,AJ$1)</f>
        <v>0</v>
      </c>
      <c r="AK602" s="5">
        <f>COUNTIFS($B:$B,$B602,$AG:$AG,AK$1)</f>
        <v>0</v>
      </c>
      <c r="AL602" s="5">
        <f>COUNTIFS($B:$B,$B602,$AG:$AG,AL$1)</f>
        <v>0</v>
      </c>
      <c r="AM602" s="5">
        <f>COUNTIFS($B:$B,$B602,$AG:$AG,AM$1)</f>
        <v>0</v>
      </c>
      <c r="AN602" s="5">
        <f>COUNTIFS($B:$B,$B602,$AG:$AG,AN$1)</f>
        <v>0</v>
      </c>
      <c r="AO602" s="5">
        <f>COUNTIFS($B:$B,$B602,$AG:$AG,AO$1)</f>
        <v>0</v>
      </c>
      <c r="AP602" s="5">
        <f>COUNTIFS($B:$B,$B602,$AG:$AG,AP$1)</f>
        <v>0</v>
      </c>
      <c r="AQ602" s="5">
        <f>COUNTIFS($B:$B,$B602,$AG:$AG,AQ$1)</f>
        <v>0</v>
      </c>
      <c r="AR602" s="5">
        <f>COUNTIFS($B:$B,$B602,$AG:$AG,AR$1)</f>
        <v>0</v>
      </c>
      <c r="AS602" s="5">
        <f>COUNTIFS($B:$B,$B602,$AG:$AG,AS$1)</f>
        <v>0</v>
      </c>
      <c r="AT602" s="5">
        <f>COUNTIFS($B:$B,$B602,$AG:$AG,AT$1)</f>
        <v>1</v>
      </c>
      <c r="AU602" s="5">
        <f>COUNTIFS($B:$B,$B602,$AG:$AG,AU$1)</f>
        <v>0</v>
      </c>
    </row>
    <row r="603" spans="1:47" ht="15" customHeight="1" x14ac:dyDescent="0.35">
      <c r="A603" s="6">
        <f>IF(B602=B603,A602,A602+1)</f>
        <v>203</v>
      </c>
      <c r="B603" s="6" t="s">
        <v>5274</v>
      </c>
      <c r="C603" s="6" t="s">
        <v>5273</v>
      </c>
      <c r="D603" s="6" t="s">
        <v>3044</v>
      </c>
      <c r="E603" s="6" t="s">
        <v>3043</v>
      </c>
      <c r="F603" s="4" t="s">
        <v>7</v>
      </c>
      <c r="G603" s="4" t="s">
        <v>8</v>
      </c>
      <c r="H603" s="4" t="s">
        <v>7</v>
      </c>
      <c r="I603" s="4">
        <v>2</v>
      </c>
      <c r="J603" s="4" t="s">
        <v>106</v>
      </c>
      <c r="K603" s="4" t="s">
        <v>3057</v>
      </c>
      <c r="L603" s="4" t="s">
        <v>55</v>
      </c>
      <c r="M603" s="4" t="s">
        <v>5272</v>
      </c>
      <c r="N603" s="4" t="s">
        <v>1258</v>
      </c>
      <c r="P603" s="4" t="s">
        <v>669</v>
      </c>
      <c r="Q603" s="4" t="s">
        <v>1475</v>
      </c>
      <c r="R603" s="4" t="s">
        <v>2434</v>
      </c>
      <c r="S603" s="5" t="str">
        <f>IF(P603="심사불필요","-",VLOOKUP(K603,'[1]자격증 backdata'!A:G,7,0))</f>
        <v>-</v>
      </c>
      <c r="T603" s="5" t="str">
        <f>IF(S603="-","-",IF(COUNTIFS(B:B,B603,S:S,"필수")&gt;0,"자격요건충족","확인필요"))</f>
        <v>-</v>
      </c>
      <c r="U603" s="5"/>
      <c r="W603" s="5">
        <f>IF(Q603="4급","심사불필요",VLOOKUP(K603,'[1]자격증 backdata'!A:B,2,0))</f>
        <v>4</v>
      </c>
      <c r="X603" s="4">
        <f>IF(R603="A", MIN(20, SUMIFS(W:W, B:B, B603, R:R, "A")),IF(R603="B", MIN(30, SUMIFS(W:W, B:B, B603, R:R, "B")),"비해당분야"))</f>
        <v>4</v>
      </c>
      <c r="Y603" s="4" t="str">
        <f>IF(R603="C",MIN(30,IF(COUNTIFS(B:B,B603,W:W,"가1")=1,25,IF(COUNTIFS(B:B,B603,W:W,"가1")&gt;=2,30,0))+IF(COUNTIFS(B:B,B603,W:W,"나1")&gt;=4,30,IF(COUNTIFS(B:B,B603,W:W,"나1")=3,26,IF(COUNTIFS(B:B,B603,W:W,"나1")=2,22,IF(COUNTIFS(B:B,B603,W:W,"나1")=1,18,0)))))+MIN(30,IF(COUNTIFS(B:B,B603,W:W,"가2")=1,25,IF(COUNTIFS(B:B,B603,W:W,"가2")&gt;=2,30,0))+IF(COUNTIFS(B:B,B603,W:W,"나2")=3,30,IF(COUNTIFS(B:B,B603,W:W,"나2")=2,25,IF(COUNTIFS(B:B,B603,W:W,"나2")=1,20,0)))),"비해당분야")</f>
        <v>비해당분야</v>
      </c>
      <c r="Z603" s="4" t="str">
        <f>IF(R603="C",VLOOKUP(K603,'[1]자격증 backdata'!A:F,6,0),"비해당분야")</f>
        <v>비해당분야</v>
      </c>
      <c r="AA603" s="4" t="str">
        <f>IF(R603="C",SUMIF(B:B,B603,Z:Z),"비해당분야")</f>
        <v>비해당분야</v>
      </c>
      <c r="AB603" s="4" t="str">
        <f>IF(R603="C",SUM(Y603,AA603),"비해당분야")</f>
        <v>비해당분야</v>
      </c>
      <c r="AC603" s="4">
        <f>IF(R603="C",AB603,X603)</f>
        <v>4</v>
      </c>
      <c r="AD603" s="4">
        <f>VLOOKUP(K603,'[1]자격증 backdata'!A:D,4,0)</f>
        <v>0</v>
      </c>
      <c r="AE603" s="4">
        <f>IF(_xlfn.MAXIFS(AD:AD,B:B,B603)&gt;10,10,_xlfn.MAXIFS(AD:AD,B:B,B603))</f>
        <v>5</v>
      </c>
      <c r="AG603" s="5" t="str">
        <f>VLOOKUP(K603,'[1]자격증 backdata'!A:C,3,0)</f>
        <v>M</v>
      </c>
      <c r="AH603" s="5">
        <f>COUNTIFS($B:$B,$B603,$AG:$AG,AH$1)</f>
        <v>0</v>
      </c>
      <c r="AI603" s="5">
        <f>COUNTIFS($B:$B,$B603,$AG:$AG,AI$1)</f>
        <v>0</v>
      </c>
      <c r="AJ603" s="5">
        <f>COUNTIFS($B:$B,$B603,$AG:$AG,AJ$1)</f>
        <v>0</v>
      </c>
      <c r="AK603" s="5">
        <f>COUNTIFS($B:$B,$B603,$AG:$AG,AK$1)</f>
        <v>0</v>
      </c>
      <c r="AL603" s="5">
        <f>COUNTIFS($B:$B,$B603,$AG:$AG,AL$1)</f>
        <v>0</v>
      </c>
      <c r="AM603" s="5">
        <f>COUNTIFS($B:$B,$B603,$AG:$AG,AM$1)</f>
        <v>0</v>
      </c>
      <c r="AN603" s="5">
        <f>COUNTIFS($B:$B,$B603,$AG:$AG,AN$1)</f>
        <v>0</v>
      </c>
      <c r="AO603" s="5">
        <f>COUNTIFS($B:$B,$B603,$AG:$AG,AO$1)</f>
        <v>0</v>
      </c>
      <c r="AP603" s="5">
        <f>COUNTIFS($B:$B,$B603,$AG:$AG,AP$1)</f>
        <v>0</v>
      </c>
      <c r="AQ603" s="5">
        <f>COUNTIFS($B:$B,$B603,$AG:$AG,AQ$1)</f>
        <v>0</v>
      </c>
      <c r="AR603" s="5">
        <f>COUNTIFS($B:$B,$B603,$AG:$AG,AR$1)</f>
        <v>0</v>
      </c>
      <c r="AS603" s="5">
        <f>COUNTIFS($B:$B,$B603,$AG:$AG,AS$1)</f>
        <v>0</v>
      </c>
      <c r="AT603" s="5">
        <f>COUNTIFS($B:$B,$B603,$AG:$AG,AT$1)</f>
        <v>1</v>
      </c>
      <c r="AU603" s="5">
        <f>COUNTIFS($B:$B,$B603,$AG:$AG,AU$1)</f>
        <v>0</v>
      </c>
    </row>
    <row r="604" spans="1:47" ht="15" customHeight="1" x14ac:dyDescent="0.35">
      <c r="A604" s="3">
        <f>IF(B603=B604,A603,A603+1)</f>
        <v>204</v>
      </c>
      <c r="B604" s="3" t="s">
        <v>5271</v>
      </c>
      <c r="C604" s="3" t="s">
        <v>5270</v>
      </c>
      <c r="D604" s="3" t="s">
        <v>3044</v>
      </c>
      <c r="E604" s="3" t="s">
        <v>3043</v>
      </c>
      <c r="F604" s="4" t="s">
        <v>7</v>
      </c>
      <c r="G604" s="4" t="s">
        <v>8</v>
      </c>
      <c r="H604" s="4" t="s">
        <v>7</v>
      </c>
      <c r="I604" s="3">
        <v>1</v>
      </c>
      <c r="J604" s="3" t="s">
        <v>69</v>
      </c>
      <c r="K604" s="3" t="s">
        <v>3065</v>
      </c>
      <c r="L604" s="3" t="s">
        <v>36</v>
      </c>
      <c r="M604" s="3" t="s">
        <v>5269</v>
      </c>
      <c r="N604" s="3" t="s">
        <v>24</v>
      </c>
      <c r="P604" s="3" t="s">
        <v>669</v>
      </c>
      <c r="Q604" s="3" t="s">
        <v>1475</v>
      </c>
      <c r="R604" s="3" t="s">
        <v>2434</v>
      </c>
      <c r="S604" s="2" t="str">
        <f>IF(P604="심사불필요","-",VLOOKUP(K604,'[1]자격증 backdata'!A:G,7,0))</f>
        <v>-</v>
      </c>
      <c r="T604" s="2" t="str">
        <f>IF(S604="-","-",IF(COUNTIFS(B:B,B604,S:S,"필수")&gt;0,"자격요건충족","확인필요"))</f>
        <v>-</v>
      </c>
      <c r="U604" s="2"/>
      <c r="W604" s="2">
        <f>IF(Q604="4급","심사불필요",VLOOKUP(K604,'[1]자격증 backdata'!A:B,2,0))</f>
        <v>0</v>
      </c>
      <c r="X604" s="3">
        <f>IF(R604="A", MIN(20, SUMIFS(W:W, B:B, B604, R:R, "A")),IF(R604="B", MIN(30, SUMIFS(W:W, B:B, B604, R:R, "B")),"비해당분야"))</f>
        <v>0</v>
      </c>
      <c r="Y604" s="3" t="str">
        <f>IF(R604="C",MIN(30,IF(COUNTIFS(B:B,B604,W:W,"가1")=1,25,IF(COUNTIFS(B:B,B604,W:W,"가1")&gt;=2,30,0))+IF(COUNTIFS(B:B,B604,W:W,"나1")&gt;=4,30,IF(COUNTIFS(B:B,B604,W:W,"나1")=3,26,IF(COUNTIFS(B:B,B604,W:W,"나1")=2,22,IF(COUNTIFS(B:B,B604,W:W,"나1")=1,18,0)))))+MIN(30,IF(COUNTIFS(B:B,B604,W:W,"가2")=1,25,IF(COUNTIFS(B:B,B604,W:W,"가2")&gt;=2,30,0))+IF(COUNTIFS(B:B,B604,W:W,"나2")=3,30,IF(COUNTIFS(B:B,B604,W:W,"나2")=2,25,IF(COUNTIFS(B:B,B604,W:W,"나2")=1,20,0)))),"비해당분야")</f>
        <v>비해당분야</v>
      </c>
      <c r="Z604" s="3" t="str">
        <f>IF(R604="C",VLOOKUP(K604,'[1]자격증 backdata'!A:F,6,0),"비해당분야")</f>
        <v>비해당분야</v>
      </c>
      <c r="AA604" s="3" t="str">
        <f>IF(R604="C",SUMIF(B:B,B604,Z:Z),"비해당분야")</f>
        <v>비해당분야</v>
      </c>
      <c r="AB604" s="3" t="str">
        <f>IF(R604="C",SUM(Y604,AA604),"비해당분야")</f>
        <v>비해당분야</v>
      </c>
      <c r="AC604" s="3">
        <f>IF(R604="C",AB604,X604)</f>
        <v>0</v>
      </c>
      <c r="AD604" s="3">
        <f>VLOOKUP(K604,'[1]자격증 backdata'!A:D,4,0)</f>
        <v>5</v>
      </c>
      <c r="AE604" s="3">
        <f>IF(_xlfn.MAXIFS(AD:AD,B:B,B604)&gt;10,10,_xlfn.MAXIFS(AD:AD,B:B,B604))</f>
        <v>5</v>
      </c>
      <c r="AG604" s="2">
        <f>VLOOKUP(K604,'[1]자격증 backdata'!A:C,3,0)</f>
        <v>0</v>
      </c>
      <c r="AH604" s="2">
        <f>COUNTIFS($B:$B,$B604,$AG:$AG,AH$1)</f>
        <v>0</v>
      </c>
      <c r="AI604" s="2">
        <f>COUNTIFS($B:$B,$B604,$AG:$AG,AI$1)</f>
        <v>0</v>
      </c>
      <c r="AJ604" s="2">
        <f>COUNTIFS($B:$B,$B604,$AG:$AG,AJ$1)</f>
        <v>0</v>
      </c>
      <c r="AK604" s="2">
        <f>COUNTIFS($B:$B,$B604,$AG:$AG,AK$1)</f>
        <v>0</v>
      </c>
      <c r="AL604" s="2">
        <f>COUNTIFS($B:$B,$B604,$AG:$AG,AL$1)</f>
        <v>0</v>
      </c>
      <c r="AM604" s="2">
        <f>COUNTIFS($B:$B,$B604,$AG:$AG,AM$1)</f>
        <v>0</v>
      </c>
      <c r="AN604" s="2">
        <f>COUNTIFS($B:$B,$B604,$AG:$AG,AN$1)</f>
        <v>0</v>
      </c>
      <c r="AO604" s="2">
        <f>COUNTIFS($B:$B,$B604,$AG:$AG,AO$1)</f>
        <v>0</v>
      </c>
      <c r="AP604" s="2">
        <f>COUNTIFS($B:$B,$B604,$AG:$AG,AP$1)</f>
        <v>0</v>
      </c>
      <c r="AQ604" s="2">
        <f>COUNTIFS($B:$B,$B604,$AG:$AG,AQ$1)</f>
        <v>0</v>
      </c>
      <c r="AR604" s="2">
        <f>COUNTIFS($B:$B,$B604,$AG:$AG,AR$1)</f>
        <v>0</v>
      </c>
      <c r="AS604" s="2">
        <f>COUNTIFS($B:$B,$B604,$AG:$AG,AS$1)</f>
        <v>0</v>
      </c>
      <c r="AT604" s="2">
        <f>COUNTIFS($B:$B,$B604,$AG:$AG,AT$1)</f>
        <v>0</v>
      </c>
      <c r="AU604" s="2">
        <f>COUNTIFS($B:$B,$B604,$AG:$AG,AU$1)</f>
        <v>0</v>
      </c>
    </row>
    <row r="605" spans="1:47" ht="15" customHeight="1" x14ac:dyDescent="0.35">
      <c r="A605" s="4">
        <f>IF(B604=B605,A604,A604+1)</f>
        <v>205</v>
      </c>
      <c r="B605" s="4" t="s">
        <v>5268</v>
      </c>
      <c r="C605" s="4" t="s">
        <v>1961</v>
      </c>
      <c r="D605" s="4" t="s">
        <v>3044</v>
      </c>
      <c r="E605" s="4" t="s">
        <v>3043</v>
      </c>
      <c r="F605" s="4" t="s">
        <v>7</v>
      </c>
      <c r="G605" s="4" t="s">
        <v>8</v>
      </c>
      <c r="H605" s="4" t="s">
        <v>7</v>
      </c>
      <c r="I605" s="4">
        <v>1</v>
      </c>
      <c r="J605" s="4" t="s">
        <v>1655</v>
      </c>
      <c r="K605" s="4" t="s">
        <v>3457</v>
      </c>
      <c r="L605" s="4" t="s">
        <v>4</v>
      </c>
      <c r="M605" s="4" t="s">
        <v>5267</v>
      </c>
      <c r="N605" s="4" t="s">
        <v>1621</v>
      </c>
      <c r="P605" s="4" t="s">
        <v>669</v>
      </c>
      <c r="Q605" s="4" t="s">
        <v>1475</v>
      </c>
      <c r="R605" s="4" t="s">
        <v>2434</v>
      </c>
      <c r="S605" s="5" t="str">
        <f>IF(P605="심사불필요","-",VLOOKUP(K605,'[1]자격증 backdata'!A:G,7,0))</f>
        <v>-</v>
      </c>
      <c r="T605" s="5" t="str">
        <f>IF(S605="-","-",IF(COUNTIFS(B:B,B605,S:S,"필수")&gt;0,"자격요건충족","확인필요"))</f>
        <v>-</v>
      </c>
      <c r="U605" s="5"/>
      <c r="W605" s="5">
        <f>IF(Q605="4급","심사불필요",VLOOKUP(K605,'[1]자격증 backdata'!A:B,2,0))</f>
        <v>4</v>
      </c>
      <c r="X605" s="4">
        <f>IF(R605="A", MIN(20, SUMIFS(W:W, B:B, B605, R:R, "A")),IF(R605="B", MIN(30, SUMIFS(W:W, B:B, B605, R:R, "B")),"비해당분야"))</f>
        <v>4</v>
      </c>
      <c r="Y605" s="4" t="str">
        <f>IF(R605="C",MIN(30,IF(COUNTIFS(B:B,B605,W:W,"가1")=1,25,IF(COUNTIFS(B:B,B605,W:W,"가1")&gt;=2,30,0))+IF(COUNTIFS(B:B,B605,W:W,"나1")&gt;=4,30,IF(COUNTIFS(B:B,B605,W:W,"나1")=3,26,IF(COUNTIFS(B:B,B605,W:W,"나1")=2,22,IF(COUNTIFS(B:B,B605,W:W,"나1")=1,18,0)))))+MIN(30,IF(COUNTIFS(B:B,B605,W:W,"가2")=1,25,IF(COUNTIFS(B:B,B605,W:W,"가2")&gt;=2,30,0))+IF(COUNTIFS(B:B,B605,W:W,"나2")=3,30,IF(COUNTIFS(B:B,B605,W:W,"나2")=2,25,IF(COUNTIFS(B:B,B605,W:W,"나2")=1,20,0)))),"비해당분야")</f>
        <v>비해당분야</v>
      </c>
      <c r="Z605" s="4" t="str">
        <f>IF(R605="C",VLOOKUP(K605,'[1]자격증 backdata'!A:F,6,0),"비해당분야")</f>
        <v>비해당분야</v>
      </c>
      <c r="AA605" s="4" t="str">
        <f>IF(R605="C",SUMIF(B:B,B605,Z:Z),"비해당분야")</f>
        <v>비해당분야</v>
      </c>
      <c r="AB605" s="4" t="str">
        <f>IF(R605="C",SUM(Y605,AA605),"비해당분야")</f>
        <v>비해당분야</v>
      </c>
      <c r="AC605" s="4">
        <f>IF(R605="C",AB605,X605)</f>
        <v>4</v>
      </c>
      <c r="AD605" s="4">
        <f>VLOOKUP(K605,'[1]자격증 backdata'!A:D,4,0)</f>
        <v>0</v>
      </c>
      <c r="AE605" s="4">
        <f>IF(_xlfn.MAXIFS(AD:AD,B:B,B605)&gt;10,10,_xlfn.MAXIFS(AD:AD,B:B,B605))</f>
        <v>0</v>
      </c>
      <c r="AG605" s="5" t="str">
        <f>VLOOKUP(K605,'[1]자격증 backdata'!A:C,3,0)</f>
        <v>F</v>
      </c>
      <c r="AH605" s="5">
        <f>COUNTIFS($B:$B,$B605,$AG:$AG,AH$1)</f>
        <v>0</v>
      </c>
      <c r="AI605" s="5">
        <f>COUNTIFS($B:$B,$B605,$AG:$AG,AI$1)</f>
        <v>0</v>
      </c>
      <c r="AJ605" s="5">
        <f>COUNTIFS($B:$B,$B605,$AG:$AG,AJ$1)</f>
        <v>0</v>
      </c>
      <c r="AK605" s="5">
        <f>COUNTIFS($B:$B,$B605,$AG:$AG,AK$1)</f>
        <v>0</v>
      </c>
      <c r="AL605" s="5">
        <f>COUNTIFS($B:$B,$B605,$AG:$AG,AL$1)</f>
        <v>0</v>
      </c>
      <c r="AM605" s="5">
        <f>COUNTIFS($B:$B,$B605,$AG:$AG,AM$1)</f>
        <v>1</v>
      </c>
      <c r="AN605" s="5">
        <f>COUNTIFS($B:$B,$B605,$AG:$AG,AN$1)</f>
        <v>0</v>
      </c>
      <c r="AO605" s="5">
        <f>COUNTIFS($B:$B,$B605,$AG:$AG,AO$1)</f>
        <v>0</v>
      </c>
      <c r="AP605" s="5">
        <f>COUNTIFS($B:$B,$B605,$AG:$AG,AP$1)</f>
        <v>0</v>
      </c>
      <c r="AQ605" s="5">
        <f>COUNTIFS($B:$B,$B605,$AG:$AG,AQ$1)</f>
        <v>0</v>
      </c>
      <c r="AR605" s="5">
        <f>COUNTIFS($B:$B,$B605,$AG:$AG,AR$1)</f>
        <v>0</v>
      </c>
      <c r="AS605" s="5">
        <f>COUNTIFS($B:$B,$B605,$AG:$AG,AS$1)</f>
        <v>0</v>
      </c>
      <c r="AT605" s="5">
        <f>COUNTIFS($B:$B,$B605,$AG:$AG,AT$1)</f>
        <v>0</v>
      </c>
      <c r="AU605" s="5">
        <f>COUNTIFS($B:$B,$B605,$AG:$AG,AU$1)</f>
        <v>0</v>
      </c>
    </row>
    <row r="606" spans="1:47" ht="15" customHeight="1" x14ac:dyDescent="0.35">
      <c r="A606" s="3">
        <f>IF(B605=B606,A605,A605+1)</f>
        <v>206</v>
      </c>
      <c r="B606" s="3" t="s">
        <v>5263</v>
      </c>
      <c r="C606" s="3" t="s">
        <v>5262</v>
      </c>
      <c r="D606" s="3" t="s">
        <v>3044</v>
      </c>
      <c r="E606" s="3" t="s">
        <v>3043</v>
      </c>
      <c r="F606" s="4" t="s">
        <v>7</v>
      </c>
      <c r="G606" s="4" t="s">
        <v>8</v>
      </c>
      <c r="H606" s="4" t="s">
        <v>7</v>
      </c>
      <c r="I606" s="3">
        <v>1</v>
      </c>
      <c r="J606" s="3" t="s">
        <v>69</v>
      </c>
      <c r="K606" s="3" t="s">
        <v>3065</v>
      </c>
      <c r="L606" s="3" t="s">
        <v>36</v>
      </c>
      <c r="M606" s="3" t="s">
        <v>5266</v>
      </c>
      <c r="N606" s="3" t="s">
        <v>340</v>
      </c>
      <c r="P606" s="3" t="s">
        <v>669</v>
      </c>
      <c r="Q606" s="3" t="s">
        <v>1475</v>
      </c>
      <c r="R606" s="3" t="s">
        <v>2434</v>
      </c>
      <c r="S606" s="2" t="str">
        <f>IF(P606="심사불필요","-",VLOOKUP(K606,'[1]자격증 backdata'!A:G,7,0))</f>
        <v>-</v>
      </c>
      <c r="T606" s="2" t="str">
        <f>IF(S606="-","-",IF(COUNTIFS(B:B,B606,S:S,"필수")&gt;0,"자격요건충족","확인필요"))</f>
        <v>-</v>
      </c>
      <c r="U606" s="2"/>
      <c r="W606" s="2">
        <f>IF(Q606="4급","심사불필요",VLOOKUP(K606,'[1]자격증 backdata'!A:B,2,0))</f>
        <v>0</v>
      </c>
      <c r="X606" s="3">
        <f>IF(R606="A", MIN(20, SUMIFS(W:W, B:B, B606, R:R, "A")),IF(R606="B", MIN(30, SUMIFS(W:W, B:B, B606, R:R, "B")),"비해당분야"))</f>
        <v>8</v>
      </c>
      <c r="Y606" s="3" t="str">
        <f>IF(R606="C",MIN(30,IF(COUNTIFS(B:B,B606,W:W,"가1")=1,25,IF(COUNTIFS(B:B,B606,W:W,"가1")&gt;=2,30,0))+IF(COUNTIFS(B:B,B606,W:W,"나1")&gt;=4,30,IF(COUNTIFS(B:B,B606,W:W,"나1")=3,26,IF(COUNTIFS(B:B,B606,W:W,"나1")=2,22,IF(COUNTIFS(B:B,B606,W:W,"나1")=1,18,0)))))+MIN(30,IF(COUNTIFS(B:B,B606,W:W,"가2")=1,25,IF(COUNTIFS(B:B,B606,W:W,"가2")&gt;=2,30,0))+IF(COUNTIFS(B:B,B606,W:W,"나2")=3,30,IF(COUNTIFS(B:B,B606,W:W,"나2")=2,25,IF(COUNTIFS(B:B,B606,W:W,"나2")=1,20,0)))),"비해당분야")</f>
        <v>비해당분야</v>
      </c>
      <c r="Z606" s="3" t="str">
        <f>IF(R606="C",VLOOKUP(K606,'[1]자격증 backdata'!A:F,6,0),"비해당분야")</f>
        <v>비해당분야</v>
      </c>
      <c r="AA606" s="3" t="str">
        <f>IF(R606="C",SUMIF(B:B,B606,Z:Z),"비해당분야")</f>
        <v>비해당분야</v>
      </c>
      <c r="AB606" s="3" t="str">
        <f>IF(R606="C",SUM(Y606,AA606),"비해당분야")</f>
        <v>비해당분야</v>
      </c>
      <c r="AC606" s="3">
        <f>IF(R606="C",AB606,X606)</f>
        <v>8</v>
      </c>
      <c r="AD606" s="3">
        <f>VLOOKUP(K606,'[1]자격증 backdata'!A:D,4,0)</f>
        <v>5</v>
      </c>
      <c r="AE606" s="3">
        <f>IF(_xlfn.MAXIFS(AD:AD,B:B,B606)&gt;10,10,_xlfn.MAXIFS(AD:AD,B:B,B606))</f>
        <v>5</v>
      </c>
      <c r="AG606" s="2">
        <f>VLOOKUP(K606,'[1]자격증 backdata'!A:C,3,0)</f>
        <v>0</v>
      </c>
      <c r="AH606" s="2">
        <f>COUNTIFS($B:$B,$B606,$AG:$AG,AH$1)</f>
        <v>0</v>
      </c>
      <c r="AI606" s="2">
        <f>COUNTIFS($B:$B,$B606,$AG:$AG,AI$1)</f>
        <v>0</v>
      </c>
      <c r="AJ606" s="2">
        <f>COUNTIFS($B:$B,$B606,$AG:$AG,AJ$1)</f>
        <v>0</v>
      </c>
      <c r="AK606" s="2">
        <f>COUNTIFS($B:$B,$B606,$AG:$AG,AK$1)</f>
        <v>0</v>
      </c>
      <c r="AL606" s="2">
        <f>COUNTIFS($B:$B,$B606,$AG:$AG,AL$1)</f>
        <v>0</v>
      </c>
      <c r="AM606" s="2">
        <f>COUNTIFS($B:$B,$B606,$AG:$AG,AM$1)</f>
        <v>0</v>
      </c>
      <c r="AN606" s="2">
        <f>COUNTIFS($B:$B,$B606,$AG:$AG,AN$1)</f>
        <v>0</v>
      </c>
      <c r="AO606" s="2">
        <f>COUNTIFS($B:$B,$B606,$AG:$AG,AO$1)</f>
        <v>0</v>
      </c>
      <c r="AP606" s="2">
        <f>COUNTIFS($B:$B,$B606,$AG:$AG,AP$1)</f>
        <v>0</v>
      </c>
      <c r="AQ606" s="2">
        <f>COUNTIFS($B:$B,$B606,$AG:$AG,AQ$1)</f>
        <v>0</v>
      </c>
      <c r="AR606" s="2">
        <f>COUNTIFS($B:$B,$B606,$AG:$AG,AR$1)</f>
        <v>0</v>
      </c>
      <c r="AS606" s="2">
        <f>COUNTIFS($B:$B,$B606,$AG:$AG,AS$1)</f>
        <v>0</v>
      </c>
      <c r="AT606" s="2">
        <f>COUNTIFS($B:$B,$B606,$AG:$AG,AT$1)</f>
        <v>1</v>
      </c>
      <c r="AU606" s="2">
        <f>COUNTIFS($B:$B,$B606,$AG:$AG,AU$1)</f>
        <v>1</v>
      </c>
    </row>
    <row r="607" spans="1:47" ht="15" customHeight="1" x14ac:dyDescent="0.35">
      <c r="A607" s="7">
        <f>IF(B606=B607,A606,A606+1)</f>
        <v>206</v>
      </c>
      <c r="B607" s="7" t="s">
        <v>5263</v>
      </c>
      <c r="C607" s="7" t="s">
        <v>5262</v>
      </c>
      <c r="D607" s="7" t="s">
        <v>3044</v>
      </c>
      <c r="E607" s="7" t="s">
        <v>3043</v>
      </c>
      <c r="F607" s="4" t="s">
        <v>7</v>
      </c>
      <c r="G607" s="4" t="s">
        <v>8</v>
      </c>
      <c r="H607" s="4" t="s">
        <v>7</v>
      </c>
      <c r="I607" s="3">
        <v>2</v>
      </c>
      <c r="J607" s="3" t="s">
        <v>106</v>
      </c>
      <c r="K607" s="3" t="s">
        <v>3057</v>
      </c>
      <c r="L607" s="3" t="s">
        <v>55</v>
      </c>
      <c r="M607" s="3" t="s">
        <v>5265</v>
      </c>
      <c r="N607" s="3" t="s">
        <v>5264</v>
      </c>
      <c r="P607" s="3" t="s">
        <v>669</v>
      </c>
      <c r="Q607" s="3" t="s">
        <v>1475</v>
      </c>
      <c r="R607" s="3" t="s">
        <v>2434</v>
      </c>
      <c r="S607" s="2" t="str">
        <f>IF(P607="심사불필요","-",VLOOKUP(K607,'[1]자격증 backdata'!A:G,7,0))</f>
        <v>-</v>
      </c>
      <c r="T607" s="2" t="str">
        <f>IF(S607="-","-",IF(COUNTIFS(B:B,B607,S:S,"필수")&gt;0,"자격요건충족","확인필요"))</f>
        <v>-</v>
      </c>
      <c r="U607" s="2"/>
      <c r="W607" s="2">
        <f>IF(Q607="4급","심사불필요",VLOOKUP(K607,'[1]자격증 backdata'!A:B,2,0))</f>
        <v>4</v>
      </c>
      <c r="X607" s="3">
        <f>IF(R607="A", MIN(20, SUMIFS(W:W, B:B, B607, R:R, "A")),IF(R607="B", MIN(30, SUMIFS(W:W, B:B, B607, R:R, "B")),"비해당분야"))</f>
        <v>8</v>
      </c>
      <c r="Y607" s="3" t="str">
        <f>IF(R607="C",MIN(30,IF(COUNTIFS(B:B,B607,W:W,"가1")=1,25,IF(COUNTIFS(B:B,B607,W:W,"가1")&gt;=2,30,0))+IF(COUNTIFS(B:B,B607,W:W,"나1")&gt;=4,30,IF(COUNTIFS(B:B,B607,W:W,"나1")=3,26,IF(COUNTIFS(B:B,B607,W:W,"나1")=2,22,IF(COUNTIFS(B:B,B607,W:W,"나1")=1,18,0)))))+MIN(30,IF(COUNTIFS(B:B,B607,W:W,"가2")=1,25,IF(COUNTIFS(B:B,B607,W:W,"가2")&gt;=2,30,0))+IF(COUNTIFS(B:B,B607,W:W,"나2")=3,30,IF(COUNTIFS(B:B,B607,W:W,"나2")=2,25,IF(COUNTIFS(B:B,B607,W:W,"나2")=1,20,0)))),"비해당분야")</f>
        <v>비해당분야</v>
      </c>
      <c r="Z607" s="3" t="str">
        <f>IF(R607="C",VLOOKUP(K607,'[1]자격증 backdata'!A:F,6,0),"비해당분야")</f>
        <v>비해당분야</v>
      </c>
      <c r="AA607" s="3" t="str">
        <f>IF(R607="C",SUMIF(B:B,B607,Z:Z),"비해당분야")</f>
        <v>비해당분야</v>
      </c>
      <c r="AB607" s="3" t="str">
        <f>IF(R607="C",SUM(Y607,AA607),"비해당분야")</f>
        <v>비해당분야</v>
      </c>
      <c r="AC607" s="3">
        <f>IF(R607="C",AB607,X607)</f>
        <v>8</v>
      </c>
      <c r="AD607" s="3">
        <f>VLOOKUP(K607,'[1]자격증 backdata'!A:D,4,0)</f>
        <v>0</v>
      </c>
      <c r="AE607" s="3">
        <f>IF(_xlfn.MAXIFS(AD:AD,B:B,B607)&gt;10,10,_xlfn.MAXIFS(AD:AD,B:B,B607))</f>
        <v>5</v>
      </c>
      <c r="AG607" s="2" t="str">
        <f>VLOOKUP(K607,'[1]자격증 backdata'!A:C,3,0)</f>
        <v>M</v>
      </c>
      <c r="AH607" s="2">
        <f>COUNTIFS($B:$B,$B607,$AG:$AG,AH$1)</f>
        <v>0</v>
      </c>
      <c r="AI607" s="2">
        <f>COUNTIFS($B:$B,$B607,$AG:$AG,AI$1)</f>
        <v>0</v>
      </c>
      <c r="AJ607" s="2">
        <f>COUNTIFS($B:$B,$B607,$AG:$AG,AJ$1)</f>
        <v>0</v>
      </c>
      <c r="AK607" s="2">
        <f>COUNTIFS($B:$B,$B607,$AG:$AG,AK$1)</f>
        <v>0</v>
      </c>
      <c r="AL607" s="2">
        <f>COUNTIFS($B:$B,$B607,$AG:$AG,AL$1)</f>
        <v>0</v>
      </c>
      <c r="AM607" s="2">
        <f>COUNTIFS($B:$B,$B607,$AG:$AG,AM$1)</f>
        <v>0</v>
      </c>
      <c r="AN607" s="2">
        <f>COUNTIFS($B:$B,$B607,$AG:$AG,AN$1)</f>
        <v>0</v>
      </c>
      <c r="AO607" s="2">
        <f>COUNTIFS($B:$B,$B607,$AG:$AG,AO$1)</f>
        <v>0</v>
      </c>
      <c r="AP607" s="2">
        <f>COUNTIFS($B:$B,$B607,$AG:$AG,AP$1)</f>
        <v>0</v>
      </c>
      <c r="AQ607" s="2">
        <f>COUNTIFS($B:$B,$B607,$AG:$AG,AQ$1)</f>
        <v>0</v>
      </c>
      <c r="AR607" s="2">
        <f>COUNTIFS($B:$B,$B607,$AG:$AG,AR$1)</f>
        <v>0</v>
      </c>
      <c r="AS607" s="2">
        <f>COUNTIFS($B:$B,$B607,$AG:$AG,AS$1)</f>
        <v>0</v>
      </c>
      <c r="AT607" s="2">
        <f>COUNTIFS($B:$B,$B607,$AG:$AG,AT$1)</f>
        <v>1</v>
      </c>
      <c r="AU607" s="2">
        <f>COUNTIFS($B:$B,$B607,$AG:$AG,AU$1)</f>
        <v>1</v>
      </c>
    </row>
    <row r="608" spans="1:47" ht="15" customHeight="1" x14ac:dyDescent="0.35">
      <c r="A608" s="7">
        <f>IF(B607=B608,A607,A607+1)</f>
        <v>206</v>
      </c>
      <c r="B608" s="7" t="s">
        <v>5263</v>
      </c>
      <c r="C608" s="7" t="s">
        <v>5262</v>
      </c>
      <c r="D608" s="7" t="s">
        <v>3044</v>
      </c>
      <c r="E608" s="7" t="s">
        <v>3043</v>
      </c>
      <c r="F608" s="4" t="s">
        <v>7</v>
      </c>
      <c r="G608" s="4" t="s">
        <v>8</v>
      </c>
      <c r="H608" s="4" t="s">
        <v>7</v>
      </c>
      <c r="I608" s="3">
        <v>3</v>
      </c>
      <c r="J608" s="3" t="s">
        <v>2899</v>
      </c>
      <c r="K608" s="3" t="s">
        <v>3621</v>
      </c>
      <c r="L608" s="3" t="s">
        <v>348</v>
      </c>
      <c r="M608" s="3" t="s">
        <v>5261</v>
      </c>
      <c r="N608" s="3" t="s">
        <v>2809</v>
      </c>
      <c r="P608" s="3" t="s">
        <v>669</v>
      </c>
      <c r="Q608" s="3" t="s">
        <v>1475</v>
      </c>
      <c r="R608" s="3" t="s">
        <v>2434</v>
      </c>
      <c r="S608" s="2" t="str">
        <f>IF(P608="심사불필요","-",VLOOKUP(K608,'[1]자격증 backdata'!A:G,7,0))</f>
        <v>-</v>
      </c>
      <c r="T608" s="2" t="str">
        <f>IF(S608="-","-",IF(COUNTIFS(B:B,B608,S:S,"필수")&gt;0,"자격요건충족","확인필요"))</f>
        <v>-</v>
      </c>
      <c r="U608" s="2"/>
      <c r="W608" s="2">
        <f>IF(Q608="4급","심사불필요",VLOOKUP(K608,'[1]자격증 backdata'!A:B,2,0))</f>
        <v>4</v>
      </c>
      <c r="X608" s="3">
        <f>IF(R608="A", MIN(20, SUMIFS(W:W, B:B, B608, R:R, "A")),IF(R608="B", MIN(30, SUMIFS(W:W, B:B, B608, R:R, "B")),"비해당분야"))</f>
        <v>8</v>
      </c>
      <c r="Y608" s="3" t="str">
        <f>IF(R608="C",MIN(30,IF(COUNTIFS(B:B,B608,W:W,"가1")=1,25,IF(COUNTIFS(B:B,B608,W:W,"가1")&gt;=2,30,0))+IF(COUNTIFS(B:B,B608,W:W,"나1")&gt;=4,30,IF(COUNTIFS(B:B,B608,W:W,"나1")=3,26,IF(COUNTIFS(B:B,B608,W:W,"나1")=2,22,IF(COUNTIFS(B:B,B608,W:W,"나1")=1,18,0)))))+MIN(30,IF(COUNTIFS(B:B,B608,W:W,"가2")=1,25,IF(COUNTIFS(B:B,B608,W:W,"가2")&gt;=2,30,0))+IF(COUNTIFS(B:B,B608,W:W,"나2")=3,30,IF(COUNTIFS(B:B,B608,W:W,"나2")=2,25,IF(COUNTIFS(B:B,B608,W:W,"나2")=1,20,0)))),"비해당분야")</f>
        <v>비해당분야</v>
      </c>
      <c r="Z608" s="3" t="str">
        <f>IF(R608="C",VLOOKUP(K608,'[1]자격증 backdata'!A:F,6,0),"비해당분야")</f>
        <v>비해당분야</v>
      </c>
      <c r="AA608" s="3" t="str">
        <f>IF(R608="C",SUMIF(B:B,B608,Z:Z),"비해당분야")</f>
        <v>비해당분야</v>
      </c>
      <c r="AB608" s="3" t="str">
        <f>IF(R608="C",SUM(Y608,AA608),"비해당분야")</f>
        <v>비해당분야</v>
      </c>
      <c r="AC608" s="3">
        <f>IF(R608="C",AB608,X608)</f>
        <v>8</v>
      </c>
      <c r="AD608" s="3">
        <f>VLOOKUP(K608,'[1]자격증 backdata'!A:D,4,0)</f>
        <v>0</v>
      </c>
      <c r="AE608" s="3">
        <f>IF(_xlfn.MAXIFS(AD:AD,B:B,B608)&gt;10,10,_xlfn.MAXIFS(AD:AD,B:B,B608))</f>
        <v>5</v>
      </c>
      <c r="AG608" s="2" t="str">
        <f>VLOOKUP(K608,'[1]자격증 backdata'!A:C,3,0)</f>
        <v>N</v>
      </c>
      <c r="AH608" s="2">
        <f>COUNTIFS($B:$B,$B608,$AG:$AG,AH$1)</f>
        <v>0</v>
      </c>
      <c r="AI608" s="2">
        <f>COUNTIFS($B:$B,$B608,$AG:$AG,AI$1)</f>
        <v>0</v>
      </c>
      <c r="AJ608" s="2">
        <f>COUNTIFS($B:$B,$B608,$AG:$AG,AJ$1)</f>
        <v>0</v>
      </c>
      <c r="AK608" s="2">
        <f>COUNTIFS($B:$B,$B608,$AG:$AG,AK$1)</f>
        <v>0</v>
      </c>
      <c r="AL608" s="2">
        <f>COUNTIFS($B:$B,$B608,$AG:$AG,AL$1)</f>
        <v>0</v>
      </c>
      <c r="AM608" s="2">
        <f>COUNTIFS($B:$B,$B608,$AG:$AG,AM$1)</f>
        <v>0</v>
      </c>
      <c r="AN608" s="2">
        <f>COUNTIFS($B:$B,$B608,$AG:$AG,AN$1)</f>
        <v>0</v>
      </c>
      <c r="AO608" s="2">
        <f>COUNTIFS($B:$B,$B608,$AG:$AG,AO$1)</f>
        <v>0</v>
      </c>
      <c r="AP608" s="2">
        <f>COUNTIFS($B:$B,$B608,$AG:$AG,AP$1)</f>
        <v>0</v>
      </c>
      <c r="AQ608" s="2">
        <f>COUNTIFS($B:$B,$B608,$AG:$AG,AQ$1)</f>
        <v>0</v>
      </c>
      <c r="AR608" s="2">
        <f>COUNTIFS($B:$B,$B608,$AG:$AG,AR$1)</f>
        <v>0</v>
      </c>
      <c r="AS608" s="2">
        <f>COUNTIFS($B:$B,$B608,$AG:$AG,AS$1)</f>
        <v>0</v>
      </c>
      <c r="AT608" s="2">
        <f>COUNTIFS($B:$B,$B608,$AG:$AG,AT$1)</f>
        <v>1</v>
      </c>
      <c r="AU608" s="2">
        <f>COUNTIFS($B:$B,$B608,$AG:$AG,AU$1)</f>
        <v>1</v>
      </c>
    </row>
    <row r="609" spans="1:47" ht="15" customHeight="1" x14ac:dyDescent="0.35">
      <c r="A609" s="4">
        <f>IF(B608=B609,A608,A608+1)</f>
        <v>207</v>
      </c>
      <c r="B609" s="4" t="s">
        <v>5256</v>
      </c>
      <c r="C609" s="4" t="s">
        <v>5255</v>
      </c>
      <c r="D609" s="4" t="s">
        <v>3044</v>
      </c>
      <c r="E609" s="4" t="s">
        <v>3043</v>
      </c>
      <c r="F609" s="4" t="s">
        <v>7</v>
      </c>
      <c r="G609" s="4" t="s">
        <v>8</v>
      </c>
      <c r="H609" s="4" t="s">
        <v>7</v>
      </c>
      <c r="I609" s="4">
        <v>1</v>
      </c>
      <c r="J609" s="4" t="s">
        <v>69</v>
      </c>
      <c r="K609" s="4" t="s">
        <v>3065</v>
      </c>
      <c r="L609" s="4" t="s">
        <v>36</v>
      </c>
      <c r="M609" s="4" t="s">
        <v>5260</v>
      </c>
      <c r="N609" s="4" t="s">
        <v>921</v>
      </c>
      <c r="P609" s="4" t="s">
        <v>669</v>
      </c>
      <c r="Q609" s="4" t="s">
        <v>1475</v>
      </c>
      <c r="R609" s="4" t="s">
        <v>2434</v>
      </c>
      <c r="S609" s="5" t="str">
        <f>IF(P609="심사불필요","-",VLOOKUP(K609,'[1]자격증 backdata'!A:G,7,0))</f>
        <v>-</v>
      </c>
      <c r="T609" s="5" t="str">
        <f>IF(S609="-","-",IF(COUNTIFS(B:B,B609,S:S,"필수")&gt;0,"자격요건충족","확인필요"))</f>
        <v>-</v>
      </c>
      <c r="U609" s="5"/>
      <c r="W609" s="5">
        <f>IF(Q609="4급","심사불필요",VLOOKUP(K609,'[1]자격증 backdata'!A:B,2,0))</f>
        <v>0</v>
      </c>
      <c r="X609" s="4">
        <f>IF(R609="A", MIN(20, SUMIFS(W:W, B:B, B609, R:R, "A")),IF(R609="B", MIN(30, SUMIFS(W:W, B:B, B609, R:R, "B")),"비해당분야"))</f>
        <v>12</v>
      </c>
      <c r="Y609" s="4" t="str">
        <f>IF(R609="C",MIN(30,IF(COUNTIFS(B:B,B609,W:W,"가1")=1,25,IF(COUNTIFS(B:B,B609,W:W,"가1")&gt;=2,30,0))+IF(COUNTIFS(B:B,B609,W:W,"나1")&gt;=4,30,IF(COUNTIFS(B:B,B609,W:W,"나1")=3,26,IF(COUNTIFS(B:B,B609,W:W,"나1")=2,22,IF(COUNTIFS(B:B,B609,W:W,"나1")=1,18,0)))))+MIN(30,IF(COUNTIFS(B:B,B609,W:W,"가2")=1,25,IF(COUNTIFS(B:B,B609,W:W,"가2")&gt;=2,30,0))+IF(COUNTIFS(B:B,B609,W:W,"나2")=3,30,IF(COUNTIFS(B:B,B609,W:W,"나2")=2,25,IF(COUNTIFS(B:B,B609,W:W,"나2")=1,20,0)))),"비해당분야")</f>
        <v>비해당분야</v>
      </c>
      <c r="Z609" s="4" t="str">
        <f>IF(R609="C",VLOOKUP(K609,'[1]자격증 backdata'!A:F,6,0),"비해당분야")</f>
        <v>비해당분야</v>
      </c>
      <c r="AA609" s="4" t="str">
        <f>IF(R609="C",SUMIF(B:B,B609,Z:Z),"비해당분야")</f>
        <v>비해당분야</v>
      </c>
      <c r="AB609" s="4" t="str">
        <f>IF(R609="C",SUM(Y609,AA609),"비해당분야")</f>
        <v>비해당분야</v>
      </c>
      <c r="AC609" s="4">
        <f>IF(R609="C",AB609,X609)</f>
        <v>12</v>
      </c>
      <c r="AD609" s="4">
        <f>VLOOKUP(K609,'[1]자격증 backdata'!A:D,4,0)</f>
        <v>5</v>
      </c>
      <c r="AE609" s="4">
        <f>IF(_xlfn.MAXIFS(AD:AD,B:B,B609)&gt;10,10,_xlfn.MAXIFS(AD:AD,B:B,B609))</f>
        <v>5</v>
      </c>
      <c r="AG609" s="5">
        <f>VLOOKUP(K609,'[1]자격증 backdata'!A:C,3,0)</f>
        <v>0</v>
      </c>
      <c r="AH609" s="5">
        <f>COUNTIFS($B:$B,$B609,$AG:$AG,AH$1)</f>
        <v>0</v>
      </c>
      <c r="AI609" s="5">
        <f>COUNTIFS($B:$B,$B609,$AG:$AG,AI$1)</f>
        <v>0</v>
      </c>
      <c r="AJ609" s="5">
        <f>COUNTIFS($B:$B,$B609,$AG:$AG,AJ$1)</f>
        <v>0</v>
      </c>
      <c r="AK609" s="5">
        <f>COUNTIFS($B:$B,$B609,$AG:$AG,AK$1)</f>
        <v>0</v>
      </c>
      <c r="AL609" s="5">
        <f>COUNTIFS($B:$B,$B609,$AG:$AG,AL$1)</f>
        <v>1</v>
      </c>
      <c r="AM609" s="5">
        <f>COUNTIFS($B:$B,$B609,$AG:$AG,AM$1)</f>
        <v>0</v>
      </c>
      <c r="AN609" s="5">
        <f>COUNTIFS($B:$B,$B609,$AG:$AG,AN$1)</f>
        <v>0</v>
      </c>
      <c r="AO609" s="5">
        <f>COUNTIFS($B:$B,$B609,$AG:$AG,AO$1)</f>
        <v>1</v>
      </c>
      <c r="AP609" s="5">
        <f>COUNTIFS($B:$B,$B609,$AG:$AG,AP$1)</f>
        <v>0</v>
      </c>
      <c r="AQ609" s="5">
        <f>COUNTIFS($B:$B,$B609,$AG:$AG,AQ$1)</f>
        <v>0</v>
      </c>
      <c r="AR609" s="5">
        <f>COUNTIFS($B:$B,$B609,$AG:$AG,AR$1)</f>
        <v>0</v>
      </c>
      <c r="AS609" s="5">
        <f>COUNTIFS($B:$B,$B609,$AG:$AG,AS$1)</f>
        <v>0</v>
      </c>
      <c r="AT609" s="5">
        <f>COUNTIFS($B:$B,$B609,$AG:$AG,AT$1)</f>
        <v>1</v>
      </c>
      <c r="AU609" s="5">
        <f>COUNTIFS($B:$B,$B609,$AG:$AG,AU$1)</f>
        <v>0</v>
      </c>
    </row>
    <row r="610" spans="1:47" ht="15" customHeight="1" x14ac:dyDescent="0.35">
      <c r="A610" s="6">
        <f>IF(B609=B610,A609,A609+1)</f>
        <v>207</v>
      </c>
      <c r="B610" s="6" t="s">
        <v>5256</v>
      </c>
      <c r="C610" s="6" t="s">
        <v>5255</v>
      </c>
      <c r="D610" s="6" t="s">
        <v>3044</v>
      </c>
      <c r="E610" s="6" t="s">
        <v>3043</v>
      </c>
      <c r="F610" s="4" t="s">
        <v>7</v>
      </c>
      <c r="G610" s="4" t="s">
        <v>8</v>
      </c>
      <c r="H610" s="4" t="s">
        <v>7</v>
      </c>
      <c r="I610" s="4">
        <v>2</v>
      </c>
      <c r="J610" s="4" t="s">
        <v>653</v>
      </c>
      <c r="K610" s="4" t="s">
        <v>3052</v>
      </c>
      <c r="L610" s="4" t="s">
        <v>651</v>
      </c>
      <c r="M610" s="4" t="s">
        <v>5259</v>
      </c>
      <c r="N610" s="4" t="s">
        <v>1567</v>
      </c>
      <c r="P610" s="4" t="s">
        <v>669</v>
      </c>
      <c r="Q610" s="4" t="s">
        <v>1475</v>
      </c>
      <c r="R610" s="4" t="s">
        <v>2434</v>
      </c>
      <c r="S610" s="5" t="str">
        <f>IF(P610="심사불필요","-",VLOOKUP(K610,'[1]자격증 backdata'!A:G,7,0))</f>
        <v>-</v>
      </c>
      <c r="T610" s="5" t="str">
        <f>IF(S610="-","-",IF(COUNTIFS(B:B,B610,S:S,"필수")&gt;0,"자격요건충족","확인필요"))</f>
        <v>-</v>
      </c>
      <c r="U610" s="5"/>
      <c r="W610" s="5">
        <f>IF(Q610="4급","심사불필요",VLOOKUP(K610,'[1]자격증 backdata'!A:B,2,0))</f>
        <v>4</v>
      </c>
      <c r="X610" s="4">
        <f>IF(R610="A", MIN(20, SUMIFS(W:W, B:B, B610, R:R, "A")),IF(R610="B", MIN(30, SUMIFS(W:W, B:B, B610, R:R, "B")),"비해당분야"))</f>
        <v>12</v>
      </c>
      <c r="Y610" s="4" t="str">
        <f>IF(R610="C",MIN(30,IF(COUNTIFS(B:B,B610,W:W,"가1")=1,25,IF(COUNTIFS(B:B,B610,W:W,"가1")&gt;=2,30,0))+IF(COUNTIFS(B:B,B610,W:W,"나1")&gt;=4,30,IF(COUNTIFS(B:B,B610,W:W,"나1")=3,26,IF(COUNTIFS(B:B,B610,W:W,"나1")=2,22,IF(COUNTIFS(B:B,B610,W:W,"나1")=1,18,0)))))+MIN(30,IF(COUNTIFS(B:B,B610,W:W,"가2")=1,25,IF(COUNTIFS(B:B,B610,W:W,"가2")&gt;=2,30,0))+IF(COUNTIFS(B:B,B610,W:W,"나2")=3,30,IF(COUNTIFS(B:B,B610,W:W,"나2")=2,25,IF(COUNTIFS(B:B,B610,W:W,"나2")=1,20,0)))),"비해당분야")</f>
        <v>비해당분야</v>
      </c>
      <c r="Z610" s="4" t="str">
        <f>IF(R610="C",VLOOKUP(K610,'[1]자격증 backdata'!A:F,6,0),"비해당분야")</f>
        <v>비해당분야</v>
      </c>
      <c r="AA610" s="4" t="str">
        <f>IF(R610="C",SUMIF(B:B,B610,Z:Z),"비해당분야")</f>
        <v>비해당분야</v>
      </c>
      <c r="AB610" s="4" t="str">
        <f>IF(R610="C",SUM(Y610,AA610),"비해당분야")</f>
        <v>비해당분야</v>
      </c>
      <c r="AC610" s="4">
        <f>IF(R610="C",AB610,X610)</f>
        <v>12</v>
      </c>
      <c r="AD610" s="4">
        <f>VLOOKUP(K610,'[1]자격증 backdata'!A:D,4,0)</f>
        <v>0</v>
      </c>
      <c r="AE610" s="4">
        <f>IF(_xlfn.MAXIFS(AD:AD,B:B,B610)&gt;10,10,_xlfn.MAXIFS(AD:AD,B:B,B610))</f>
        <v>5</v>
      </c>
      <c r="AG610" s="5" t="str">
        <f>VLOOKUP(K610,'[1]자격증 backdata'!A:C,3,0)</f>
        <v>H</v>
      </c>
      <c r="AH610" s="5">
        <f>COUNTIFS($B:$B,$B610,$AG:$AG,AH$1)</f>
        <v>0</v>
      </c>
      <c r="AI610" s="5">
        <f>COUNTIFS($B:$B,$B610,$AG:$AG,AI$1)</f>
        <v>0</v>
      </c>
      <c r="AJ610" s="5">
        <f>COUNTIFS($B:$B,$B610,$AG:$AG,AJ$1)</f>
        <v>0</v>
      </c>
      <c r="AK610" s="5">
        <f>COUNTIFS($B:$B,$B610,$AG:$AG,AK$1)</f>
        <v>0</v>
      </c>
      <c r="AL610" s="5">
        <f>COUNTIFS($B:$B,$B610,$AG:$AG,AL$1)</f>
        <v>1</v>
      </c>
      <c r="AM610" s="5">
        <f>COUNTIFS($B:$B,$B610,$AG:$AG,AM$1)</f>
        <v>0</v>
      </c>
      <c r="AN610" s="5">
        <f>COUNTIFS($B:$B,$B610,$AG:$AG,AN$1)</f>
        <v>0</v>
      </c>
      <c r="AO610" s="5">
        <f>COUNTIFS($B:$B,$B610,$AG:$AG,AO$1)</f>
        <v>1</v>
      </c>
      <c r="AP610" s="5">
        <f>COUNTIFS($B:$B,$B610,$AG:$AG,AP$1)</f>
        <v>0</v>
      </c>
      <c r="AQ610" s="5">
        <f>COUNTIFS($B:$B,$B610,$AG:$AG,AQ$1)</f>
        <v>0</v>
      </c>
      <c r="AR610" s="5">
        <f>COUNTIFS($B:$B,$B610,$AG:$AG,AR$1)</f>
        <v>0</v>
      </c>
      <c r="AS610" s="5">
        <f>COUNTIFS($B:$B,$B610,$AG:$AG,AS$1)</f>
        <v>0</v>
      </c>
      <c r="AT610" s="5">
        <f>COUNTIFS($B:$B,$B610,$AG:$AG,AT$1)</f>
        <v>1</v>
      </c>
      <c r="AU610" s="5">
        <f>COUNTIFS($B:$B,$B610,$AG:$AG,AU$1)</f>
        <v>0</v>
      </c>
    </row>
    <row r="611" spans="1:47" ht="15" customHeight="1" x14ac:dyDescent="0.35">
      <c r="A611" s="6">
        <f>IF(B610=B611,A610,A610+1)</f>
        <v>207</v>
      </c>
      <c r="B611" s="6" t="s">
        <v>5256</v>
      </c>
      <c r="C611" s="6" t="s">
        <v>5255</v>
      </c>
      <c r="D611" s="6" t="s">
        <v>3044</v>
      </c>
      <c r="E611" s="6" t="s">
        <v>3043</v>
      </c>
      <c r="F611" s="4" t="s">
        <v>7</v>
      </c>
      <c r="G611" s="4" t="s">
        <v>8</v>
      </c>
      <c r="H611" s="4" t="s">
        <v>7</v>
      </c>
      <c r="I611" s="4">
        <v>3</v>
      </c>
      <c r="J611" s="4" t="s">
        <v>2813</v>
      </c>
      <c r="K611" s="4" t="s">
        <v>3159</v>
      </c>
      <c r="L611" s="4" t="s">
        <v>2998</v>
      </c>
      <c r="M611" s="4" t="s">
        <v>5258</v>
      </c>
      <c r="N611" s="4" t="s">
        <v>1003</v>
      </c>
      <c r="P611" s="4" t="s">
        <v>669</v>
      </c>
      <c r="Q611" s="4" t="s">
        <v>1475</v>
      </c>
      <c r="R611" s="4" t="s">
        <v>2434</v>
      </c>
      <c r="S611" s="5" t="str">
        <f>IF(P611="심사불필요","-",VLOOKUP(K611,'[1]자격증 backdata'!A:G,7,0))</f>
        <v>-</v>
      </c>
      <c r="T611" s="5" t="str">
        <f>IF(S611="-","-",IF(COUNTIFS(B:B,B611,S:S,"필수")&gt;0,"자격요건충족","확인필요"))</f>
        <v>-</v>
      </c>
      <c r="U611" s="5"/>
      <c r="W611" s="5">
        <f>IF(Q611="4급","심사불필요",VLOOKUP(K611,'[1]자격증 backdata'!A:B,2,0))</f>
        <v>2</v>
      </c>
      <c r="X611" s="4">
        <f>IF(R611="A", MIN(20, SUMIFS(W:W, B:B, B611, R:R, "A")),IF(R611="B", MIN(30, SUMIFS(W:W, B:B, B611, R:R, "B")),"비해당분야"))</f>
        <v>12</v>
      </c>
      <c r="Y611" s="4" t="str">
        <f>IF(R611="C",MIN(30,IF(COUNTIFS(B:B,B611,W:W,"가1")=1,25,IF(COUNTIFS(B:B,B611,W:W,"가1")&gt;=2,30,0))+IF(COUNTIFS(B:B,B611,W:W,"나1")&gt;=4,30,IF(COUNTIFS(B:B,B611,W:W,"나1")=3,26,IF(COUNTIFS(B:B,B611,W:W,"나1")=2,22,IF(COUNTIFS(B:B,B611,W:W,"나1")=1,18,0)))))+MIN(30,IF(COUNTIFS(B:B,B611,W:W,"가2")=1,25,IF(COUNTIFS(B:B,B611,W:W,"가2")&gt;=2,30,0))+IF(COUNTIFS(B:B,B611,W:W,"나2")=3,30,IF(COUNTIFS(B:B,B611,W:W,"나2")=2,25,IF(COUNTIFS(B:B,B611,W:W,"나2")=1,20,0)))),"비해당분야")</f>
        <v>비해당분야</v>
      </c>
      <c r="Z611" s="4" t="str">
        <f>IF(R611="C",VLOOKUP(K611,'[1]자격증 backdata'!A:F,6,0),"비해당분야")</f>
        <v>비해당분야</v>
      </c>
      <c r="AA611" s="4" t="str">
        <f>IF(R611="C",SUMIF(B:B,B611,Z:Z),"비해당분야")</f>
        <v>비해당분야</v>
      </c>
      <c r="AB611" s="4" t="str">
        <f>IF(R611="C",SUM(Y611,AA611),"비해당분야")</f>
        <v>비해당분야</v>
      </c>
      <c r="AC611" s="4">
        <f>IF(R611="C",AB611,X611)</f>
        <v>12</v>
      </c>
      <c r="AD611" s="4">
        <f>VLOOKUP(K611,'[1]자격증 backdata'!A:D,4,0)</f>
        <v>0</v>
      </c>
      <c r="AE611" s="4">
        <f>IF(_xlfn.MAXIFS(AD:AD,B:B,B611)&gt;10,10,_xlfn.MAXIFS(AD:AD,B:B,B611))</f>
        <v>5</v>
      </c>
      <c r="AG611" s="5" t="str">
        <f>VLOOKUP(K611,'[1]자격증 backdata'!A:C,3,0)</f>
        <v>E</v>
      </c>
      <c r="AH611" s="5">
        <f>COUNTIFS($B:$B,$B611,$AG:$AG,AH$1)</f>
        <v>0</v>
      </c>
      <c r="AI611" s="5">
        <f>COUNTIFS($B:$B,$B611,$AG:$AG,AI$1)</f>
        <v>0</v>
      </c>
      <c r="AJ611" s="5">
        <f>COUNTIFS($B:$B,$B611,$AG:$AG,AJ$1)</f>
        <v>0</v>
      </c>
      <c r="AK611" s="5">
        <f>COUNTIFS($B:$B,$B611,$AG:$AG,AK$1)</f>
        <v>0</v>
      </c>
      <c r="AL611" s="5">
        <f>COUNTIFS($B:$B,$B611,$AG:$AG,AL$1)</f>
        <v>1</v>
      </c>
      <c r="AM611" s="5">
        <f>COUNTIFS($B:$B,$B611,$AG:$AG,AM$1)</f>
        <v>0</v>
      </c>
      <c r="AN611" s="5">
        <f>COUNTIFS($B:$B,$B611,$AG:$AG,AN$1)</f>
        <v>0</v>
      </c>
      <c r="AO611" s="5">
        <f>COUNTIFS($B:$B,$B611,$AG:$AG,AO$1)</f>
        <v>1</v>
      </c>
      <c r="AP611" s="5">
        <f>COUNTIFS($B:$B,$B611,$AG:$AG,AP$1)</f>
        <v>0</v>
      </c>
      <c r="AQ611" s="5">
        <f>COUNTIFS($B:$B,$B611,$AG:$AG,AQ$1)</f>
        <v>0</v>
      </c>
      <c r="AR611" s="5">
        <f>COUNTIFS($B:$B,$B611,$AG:$AG,AR$1)</f>
        <v>0</v>
      </c>
      <c r="AS611" s="5">
        <f>COUNTIFS($B:$B,$B611,$AG:$AG,AS$1)</f>
        <v>0</v>
      </c>
      <c r="AT611" s="5">
        <f>COUNTIFS($B:$B,$B611,$AG:$AG,AT$1)</f>
        <v>1</v>
      </c>
      <c r="AU611" s="5">
        <f>COUNTIFS($B:$B,$B611,$AG:$AG,AU$1)</f>
        <v>0</v>
      </c>
    </row>
    <row r="612" spans="1:47" ht="15" customHeight="1" x14ac:dyDescent="0.35">
      <c r="A612" s="6">
        <f>IF(B611=B612,A611,A611+1)</f>
        <v>207</v>
      </c>
      <c r="B612" s="6" t="s">
        <v>5256</v>
      </c>
      <c r="C612" s="6" t="s">
        <v>5255</v>
      </c>
      <c r="D612" s="6" t="s">
        <v>3044</v>
      </c>
      <c r="E612" s="6" t="s">
        <v>3043</v>
      </c>
      <c r="F612" s="4" t="s">
        <v>7</v>
      </c>
      <c r="G612" s="4" t="s">
        <v>8</v>
      </c>
      <c r="H612" s="4" t="s">
        <v>7</v>
      </c>
      <c r="I612" s="4">
        <v>4</v>
      </c>
      <c r="J612" s="4" t="s">
        <v>28</v>
      </c>
      <c r="K612" s="4" t="s">
        <v>3061</v>
      </c>
      <c r="L612" s="4" t="s">
        <v>26</v>
      </c>
      <c r="M612" s="4" t="s">
        <v>5257</v>
      </c>
      <c r="N612" s="4" t="s">
        <v>686</v>
      </c>
      <c r="P612" s="4" t="s">
        <v>669</v>
      </c>
      <c r="Q612" s="4" t="s">
        <v>1475</v>
      </c>
      <c r="R612" s="4" t="s">
        <v>2434</v>
      </c>
      <c r="S612" s="5" t="str">
        <f>IF(P612="심사불필요","-",VLOOKUP(K612,'[1]자격증 backdata'!A:G,7,0))</f>
        <v>-</v>
      </c>
      <c r="T612" s="5" t="str">
        <f>IF(S612="-","-",IF(COUNTIFS(B:B,B612,S:S,"필수")&gt;0,"자격요건충족","확인필요"))</f>
        <v>-</v>
      </c>
      <c r="U612" s="5"/>
      <c r="W612" s="5">
        <f>IF(Q612="4급","심사불필요",VLOOKUP(K612,'[1]자격증 backdata'!A:B,2,0))</f>
        <v>2</v>
      </c>
      <c r="X612" s="4">
        <f>IF(R612="A", MIN(20, SUMIFS(W:W, B:B, B612, R:R, "A")),IF(R612="B", MIN(30, SUMIFS(W:W, B:B, B612, R:R, "B")),"비해당분야"))</f>
        <v>12</v>
      </c>
      <c r="Y612" s="4" t="str">
        <f>IF(R612="C",MIN(30,IF(COUNTIFS(B:B,B612,W:W,"가1")=1,25,IF(COUNTIFS(B:B,B612,W:W,"가1")&gt;=2,30,0))+IF(COUNTIFS(B:B,B612,W:W,"나1")&gt;=4,30,IF(COUNTIFS(B:B,B612,W:W,"나1")=3,26,IF(COUNTIFS(B:B,B612,W:W,"나1")=2,22,IF(COUNTIFS(B:B,B612,W:W,"나1")=1,18,0)))))+MIN(30,IF(COUNTIFS(B:B,B612,W:W,"가2")=1,25,IF(COUNTIFS(B:B,B612,W:W,"가2")&gt;=2,30,0))+IF(COUNTIFS(B:B,B612,W:W,"나2")=3,30,IF(COUNTIFS(B:B,B612,W:W,"나2")=2,25,IF(COUNTIFS(B:B,B612,W:W,"나2")=1,20,0)))),"비해당분야")</f>
        <v>비해당분야</v>
      </c>
      <c r="Z612" s="4" t="str">
        <f>IF(R612="C",VLOOKUP(K612,'[1]자격증 backdata'!A:F,6,0),"비해당분야")</f>
        <v>비해당분야</v>
      </c>
      <c r="AA612" s="4" t="str">
        <f>IF(R612="C",SUMIF(B:B,B612,Z:Z),"비해당분야")</f>
        <v>비해당분야</v>
      </c>
      <c r="AB612" s="4" t="str">
        <f>IF(R612="C",SUM(Y612,AA612),"비해당분야")</f>
        <v>비해당분야</v>
      </c>
      <c r="AC612" s="4">
        <f>IF(R612="C",AB612,X612)</f>
        <v>12</v>
      </c>
      <c r="AD612" s="4">
        <f>VLOOKUP(K612,'[1]자격증 backdata'!A:D,4,0)</f>
        <v>0</v>
      </c>
      <c r="AE612" s="4">
        <f>IF(_xlfn.MAXIFS(AD:AD,B:B,B612)&gt;10,10,_xlfn.MAXIFS(AD:AD,B:B,B612))</f>
        <v>5</v>
      </c>
      <c r="AG612" s="5">
        <f>VLOOKUP(K612,'[1]자격증 backdata'!A:C,3,0)</f>
        <v>0</v>
      </c>
      <c r="AH612" s="5">
        <f>COUNTIFS($B:$B,$B612,$AG:$AG,AH$1)</f>
        <v>0</v>
      </c>
      <c r="AI612" s="5">
        <f>COUNTIFS($B:$B,$B612,$AG:$AG,AI$1)</f>
        <v>0</v>
      </c>
      <c r="AJ612" s="5">
        <f>COUNTIFS($B:$B,$B612,$AG:$AG,AJ$1)</f>
        <v>0</v>
      </c>
      <c r="AK612" s="5">
        <f>COUNTIFS($B:$B,$B612,$AG:$AG,AK$1)</f>
        <v>0</v>
      </c>
      <c r="AL612" s="5">
        <f>COUNTIFS($B:$B,$B612,$AG:$AG,AL$1)</f>
        <v>1</v>
      </c>
      <c r="AM612" s="5">
        <f>COUNTIFS($B:$B,$B612,$AG:$AG,AM$1)</f>
        <v>0</v>
      </c>
      <c r="AN612" s="5">
        <f>COUNTIFS($B:$B,$B612,$AG:$AG,AN$1)</f>
        <v>0</v>
      </c>
      <c r="AO612" s="5">
        <f>COUNTIFS($B:$B,$B612,$AG:$AG,AO$1)</f>
        <v>1</v>
      </c>
      <c r="AP612" s="5">
        <f>COUNTIFS($B:$B,$B612,$AG:$AG,AP$1)</f>
        <v>0</v>
      </c>
      <c r="AQ612" s="5">
        <f>COUNTIFS($B:$B,$B612,$AG:$AG,AQ$1)</f>
        <v>0</v>
      </c>
      <c r="AR612" s="5">
        <f>COUNTIFS($B:$B,$B612,$AG:$AG,AR$1)</f>
        <v>0</v>
      </c>
      <c r="AS612" s="5">
        <f>COUNTIFS($B:$B,$B612,$AG:$AG,AS$1)</f>
        <v>0</v>
      </c>
      <c r="AT612" s="5">
        <f>COUNTIFS($B:$B,$B612,$AG:$AG,AT$1)</f>
        <v>1</v>
      </c>
      <c r="AU612" s="5">
        <f>COUNTIFS($B:$B,$B612,$AG:$AG,AU$1)</f>
        <v>0</v>
      </c>
    </row>
    <row r="613" spans="1:47" ht="15" customHeight="1" x14ac:dyDescent="0.35">
      <c r="A613" s="6">
        <f>IF(B612=B613,A612,A612+1)</f>
        <v>207</v>
      </c>
      <c r="B613" s="6" t="s">
        <v>5256</v>
      </c>
      <c r="C613" s="6" t="s">
        <v>5255</v>
      </c>
      <c r="D613" s="6" t="s">
        <v>3044</v>
      </c>
      <c r="E613" s="6" t="s">
        <v>3043</v>
      </c>
      <c r="F613" s="4" t="s">
        <v>7</v>
      </c>
      <c r="G613" s="4" t="s">
        <v>8</v>
      </c>
      <c r="H613" s="4" t="s">
        <v>7</v>
      </c>
      <c r="I613" s="4">
        <v>5</v>
      </c>
      <c r="J613" s="4" t="s">
        <v>106</v>
      </c>
      <c r="K613" s="4" t="s">
        <v>3057</v>
      </c>
      <c r="L613" s="4" t="s">
        <v>55</v>
      </c>
      <c r="M613" s="4" t="s">
        <v>5254</v>
      </c>
      <c r="N613" s="4" t="s">
        <v>2296</v>
      </c>
      <c r="P613" s="4" t="s">
        <v>669</v>
      </c>
      <c r="Q613" s="4" t="s">
        <v>1475</v>
      </c>
      <c r="R613" s="4" t="s">
        <v>2434</v>
      </c>
      <c r="S613" s="5" t="str">
        <f>IF(P613="심사불필요","-",VLOOKUP(K613,'[1]자격증 backdata'!A:G,7,0))</f>
        <v>-</v>
      </c>
      <c r="T613" s="5" t="str">
        <f>IF(S613="-","-",IF(COUNTIFS(B:B,B613,S:S,"필수")&gt;0,"자격요건충족","확인필요"))</f>
        <v>-</v>
      </c>
      <c r="U613" s="5"/>
      <c r="W613" s="5">
        <f>IF(Q613="4급","심사불필요",VLOOKUP(K613,'[1]자격증 backdata'!A:B,2,0))</f>
        <v>4</v>
      </c>
      <c r="X613" s="4">
        <f>IF(R613="A", MIN(20, SUMIFS(W:W, B:B, B613, R:R, "A")),IF(R613="B", MIN(30, SUMIFS(W:W, B:B, B613, R:R, "B")),"비해당분야"))</f>
        <v>12</v>
      </c>
      <c r="Y613" s="4" t="str">
        <f>IF(R613="C",MIN(30,IF(COUNTIFS(B:B,B613,W:W,"가1")=1,25,IF(COUNTIFS(B:B,B613,W:W,"가1")&gt;=2,30,0))+IF(COUNTIFS(B:B,B613,W:W,"나1")&gt;=4,30,IF(COUNTIFS(B:B,B613,W:W,"나1")=3,26,IF(COUNTIFS(B:B,B613,W:W,"나1")=2,22,IF(COUNTIFS(B:B,B613,W:W,"나1")=1,18,0)))))+MIN(30,IF(COUNTIFS(B:B,B613,W:W,"가2")=1,25,IF(COUNTIFS(B:B,B613,W:W,"가2")&gt;=2,30,0))+IF(COUNTIFS(B:B,B613,W:W,"나2")=3,30,IF(COUNTIFS(B:B,B613,W:W,"나2")=2,25,IF(COUNTIFS(B:B,B613,W:W,"나2")=1,20,0)))),"비해당분야")</f>
        <v>비해당분야</v>
      </c>
      <c r="Z613" s="4" t="str">
        <f>IF(R613="C",VLOOKUP(K613,'[1]자격증 backdata'!A:F,6,0),"비해당분야")</f>
        <v>비해당분야</v>
      </c>
      <c r="AA613" s="4" t="str">
        <f>IF(R613="C",SUMIF(B:B,B613,Z:Z),"비해당분야")</f>
        <v>비해당분야</v>
      </c>
      <c r="AB613" s="4" t="str">
        <f>IF(R613="C",SUM(Y613,AA613),"비해당분야")</f>
        <v>비해당분야</v>
      </c>
      <c r="AC613" s="4">
        <f>IF(R613="C",AB613,X613)</f>
        <v>12</v>
      </c>
      <c r="AD613" s="4">
        <f>VLOOKUP(K613,'[1]자격증 backdata'!A:D,4,0)</f>
        <v>0</v>
      </c>
      <c r="AE613" s="4">
        <f>IF(_xlfn.MAXIFS(AD:AD,B:B,B613)&gt;10,10,_xlfn.MAXIFS(AD:AD,B:B,B613))</f>
        <v>5</v>
      </c>
      <c r="AG613" s="5" t="str">
        <f>VLOOKUP(K613,'[1]자격증 backdata'!A:C,3,0)</f>
        <v>M</v>
      </c>
      <c r="AH613" s="5">
        <f>COUNTIFS($B:$B,$B613,$AG:$AG,AH$1)</f>
        <v>0</v>
      </c>
      <c r="AI613" s="5">
        <f>COUNTIFS($B:$B,$B613,$AG:$AG,AI$1)</f>
        <v>0</v>
      </c>
      <c r="AJ613" s="5">
        <f>COUNTIFS($B:$B,$B613,$AG:$AG,AJ$1)</f>
        <v>0</v>
      </c>
      <c r="AK613" s="5">
        <f>COUNTIFS($B:$B,$B613,$AG:$AG,AK$1)</f>
        <v>0</v>
      </c>
      <c r="AL613" s="5">
        <f>COUNTIFS($B:$B,$B613,$AG:$AG,AL$1)</f>
        <v>1</v>
      </c>
      <c r="AM613" s="5">
        <f>COUNTIFS($B:$B,$B613,$AG:$AG,AM$1)</f>
        <v>0</v>
      </c>
      <c r="AN613" s="5">
        <f>COUNTIFS($B:$B,$B613,$AG:$AG,AN$1)</f>
        <v>0</v>
      </c>
      <c r="AO613" s="5">
        <f>COUNTIFS($B:$B,$B613,$AG:$AG,AO$1)</f>
        <v>1</v>
      </c>
      <c r="AP613" s="5">
        <f>COUNTIFS($B:$B,$B613,$AG:$AG,AP$1)</f>
        <v>0</v>
      </c>
      <c r="AQ613" s="5">
        <f>COUNTIFS($B:$B,$B613,$AG:$AG,AQ$1)</f>
        <v>0</v>
      </c>
      <c r="AR613" s="5">
        <f>COUNTIFS($B:$B,$B613,$AG:$AG,AR$1)</f>
        <v>0</v>
      </c>
      <c r="AS613" s="5">
        <f>COUNTIFS($B:$B,$B613,$AG:$AG,AS$1)</f>
        <v>0</v>
      </c>
      <c r="AT613" s="5">
        <f>COUNTIFS($B:$B,$B613,$AG:$AG,AT$1)</f>
        <v>1</v>
      </c>
      <c r="AU613" s="5">
        <f>COUNTIFS($B:$B,$B613,$AG:$AG,AU$1)</f>
        <v>0</v>
      </c>
    </row>
    <row r="614" spans="1:47" ht="15" customHeight="1" x14ac:dyDescent="0.35">
      <c r="A614" s="3">
        <f>IF(B613=B614,A613,A613+1)</f>
        <v>208</v>
      </c>
      <c r="B614" s="3" t="s">
        <v>5250</v>
      </c>
      <c r="C614" s="3" t="s">
        <v>3557</v>
      </c>
      <c r="D614" s="3" t="s">
        <v>3044</v>
      </c>
      <c r="E614" s="3" t="s">
        <v>3043</v>
      </c>
      <c r="F614" s="4" t="s">
        <v>7</v>
      </c>
      <c r="G614" s="4" t="s">
        <v>8</v>
      </c>
      <c r="H614" s="4" t="s">
        <v>7</v>
      </c>
      <c r="I614" s="3">
        <v>1</v>
      </c>
      <c r="J614" s="3" t="s">
        <v>106</v>
      </c>
      <c r="K614" s="3" t="s">
        <v>3057</v>
      </c>
      <c r="L614" s="3" t="s">
        <v>55</v>
      </c>
      <c r="M614" s="3" t="s">
        <v>5253</v>
      </c>
      <c r="N614" s="3" t="s">
        <v>1965</v>
      </c>
      <c r="P614" s="3" t="s">
        <v>669</v>
      </c>
      <c r="Q614" s="3" t="s">
        <v>1475</v>
      </c>
      <c r="R614" s="3" t="s">
        <v>2434</v>
      </c>
      <c r="S614" s="2" t="str">
        <f>IF(P614="심사불필요","-",VLOOKUP(K614,'[1]자격증 backdata'!A:G,7,0))</f>
        <v>-</v>
      </c>
      <c r="T614" s="2" t="str">
        <f>IF(S614="-","-",IF(COUNTIFS(B:B,B614,S:S,"필수")&gt;0,"자격요건충족","확인필요"))</f>
        <v>-</v>
      </c>
      <c r="U614" s="2"/>
      <c r="W614" s="2">
        <f>IF(Q614="4급","심사불필요",VLOOKUP(K614,'[1]자격증 backdata'!A:B,2,0))</f>
        <v>4</v>
      </c>
      <c r="X614" s="3">
        <f>IF(R614="A", MIN(20, SUMIFS(W:W, B:B, B614, R:R, "A")),IF(R614="B", MIN(30, SUMIFS(W:W, B:B, B614, R:R, "B")),"비해당분야"))</f>
        <v>8</v>
      </c>
      <c r="Y614" s="3" t="str">
        <f>IF(R614="C",MIN(30,IF(COUNTIFS(B:B,B614,W:W,"가1")=1,25,IF(COUNTIFS(B:B,B614,W:W,"가1")&gt;=2,30,0))+IF(COUNTIFS(B:B,B614,W:W,"나1")&gt;=4,30,IF(COUNTIFS(B:B,B614,W:W,"나1")=3,26,IF(COUNTIFS(B:B,B614,W:W,"나1")=2,22,IF(COUNTIFS(B:B,B614,W:W,"나1")=1,18,0)))))+MIN(30,IF(COUNTIFS(B:B,B614,W:W,"가2")=1,25,IF(COUNTIFS(B:B,B614,W:W,"가2")&gt;=2,30,0))+IF(COUNTIFS(B:B,B614,W:W,"나2")=3,30,IF(COUNTIFS(B:B,B614,W:W,"나2")=2,25,IF(COUNTIFS(B:B,B614,W:W,"나2")=1,20,0)))),"비해당분야")</f>
        <v>비해당분야</v>
      </c>
      <c r="Z614" s="3" t="str">
        <f>IF(R614="C",VLOOKUP(K614,'[1]자격증 backdata'!A:F,6,0),"비해당분야")</f>
        <v>비해당분야</v>
      </c>
      <c r="AA614" s="3" t="str">
        <f>IF(R614="C",SUMIF(B:B,B614,Z:Z),"비해당분야")</f>
        <v>비해당분야</v>
      </c>
      <c r="AB614" s="3" t="str">
        <f>IF(R614="C",SUM(Y614,AA614),"비해당분야")</f>
        <v>비해당분야</v>
      </c>
      <c r="AC614" s="3">
        <f>IF(R614="C",AB614,X614)</f>
        <v>8</v>
      </c>
      <c r="AD614" s="3">
        <f>VLOOKUP(K614,'[1]자격증 backdata'!A:D,4,0)</f>
        <v>0</v>
      </c>
      <c r="AE614" s="3">
        <f>IF(_xlfn.MAXIFS(AD:AD,B:B,B614)&gt;10,10,_xlfn.MAXIFS(AD:AD,B:B,B614))</f>
        <v>5</v>
      </c>
      <c r="AG614" s="2" t="str">
        <f>VLOOKUP(K614,'[1]자격증 backdata'!A:C,3,0)</f>
        <v>M</v>
      </c>
      <c r="AH614" s="2">
        <f>COUNTIFS($B:$B,$B614,$AG:$AG,AH$1)</f>
        <v>0</v>
      </c>
      <c r="AI614" s="2">
        <f>COUNTIFS($B:$B,$B614,$AG:$AG,AI$1)</f>
        <v>0</v>
      </c>
      <c r="AJ614" s="2">
        <f>COUNTIFS($B:$B,$B614,$AG:$AG,AJ$1)</f>
        <v>0</v>
      </c>
      <c r="AK614" s="2">
        <f>COUNTIFS($B:$B,$B614,$AG:$AG,AK$1)</f>
        <v>0</v>
      </c>
      <c r="AL614" s="2">
        <f>COUNTIFS($B:$B,$B614,$AG:$AG,AL$1)</f>
        <v>0</v>
      </c>
      <c r="AM614" s="2">
        <f>COUNTIFS($B:$B,$B614,$AG:$AG,AM$1)</f>
        <v>0</v>
      </c>
      <c r="AN614" s="2">
        <f>COUNTIFS($B:$B,$B614,$AG:$AG,AN$1)</f>
        <v>0</v>
      </c>
      <c r="AO614" s="2">
        <f>COUNTIFS($B:$B,$B614,$AG:$AG,AO$1)</f>
        <v>0</v>
      </c>
      <c r="AP614" s="2">
        <f>COUNTIFS($B:$B,$B614,$AG:$AG,AP$1)</f>
        <v>0</v>
      </c>
      <c r="AQ614" s="2">
        <f>COUNTIFS($B:$B,$B614,$AG:$AG,AQ$1)</f>
        <v>1</v>
      </c>
      <c r="AR614" s="2">
        <f>COUNTIFS($B:$B,$B614,$AG:$AG,AR$1)</f>
        <v>0</v>
      </c>
      <c r="AS614" s="2">
        <f>COUNTIFS($B:$B,$B614,$AG:$AG,AS$1)</f>
        <v>0</v>
      </c>
      <c r="AT614" s="2">
        <f>COUNTIFS($B:$B,$B614,$AG:$AG,AT$1)</f>
        <v>1</v>
      </c>
      <c r="AU614" s="2">
        <f>COUNTIFS($B:$B,$B614,$AG:$AG,AU$1)</f>
        <v>0</v>
      </c>
    </row>
    <row r="615" spans="1:47" ht="15" customHeight="1" x14ac:dyDescent="0.35">
      <c r="A615" s="7">
        <f>IF(B614=B615,A614,A614+1)</f>
        <v>208</v>
      </c>
      <c r="B615" s="7" t="s">
        <v>5250</v>
      </c>
      <c r="C615" s="7" t="s">
        <v>3557</v>
      </c>
      <c r="D615" s="7" t="s">
        <v>3044</v>
      </c>
      <c r="E615" s="7" t="s">
        <v>3043</v>
      </c>
      <c r="F615" s="4" t="s">
        <v>7</v>
      </c>
      <c r="G615" s="4" t="s">
        <v>8</v>
      </c>
      <c r="H615" s="4" t="s">
        <v>7</v>
      </c>
      <c r="I615" s="3">
        <v>2</v>
      </c>
      <c r="J615" s="3" t="s">
        <v>69</v>
      </c>
      <c r="K615" s="3" t="s">
        <v>3065</v>
      </c>
      <c r="L615" s="3" t="s">
        <v>36</v>
      </c>
      <c r="M615" s="3" t="s">
        <v>5252</v>
      </c>
      <c r="N615" s="3" t="s">
        <v>1704</v>
      </c>
      <c r="P615" s="3" t="s">
        <v>669</v>
      </c>
      <c r="Q615" s="3" t="s">
        <v>1475</v>
      </c>
      <c r="R615" s="3" t="s">
        <v>2434</v>
      </c>
      <c r="S615" s="2" t="str">
        <f>IF(P615="심사불필요","-",VLOOKUP(K615,'[1]자격증 backdata'!A:G,7,0))</f>
        <v>-</v>
      </c>
      <c r="T615" s="2" t="str">
        <f>IF(S615="-","-",IF(COUNTIFS(B:B,B615,S:S,"필수")&gt;0,"자격요건충족","확인필요"))</f>
        <v>-</v>
      </c>
      <c r="U615" s="2"/>
      <c r="W615" s="2">
        <f>IF(Q615="4급","심사불필요",VLOOKUP(K615,'[1]자격증 backdata'!A:B,2,0))</f>
        <v>0</v>
      </c>
      <c r="X615" s="3">
        <f>IF(R615="A", MIN(20, SUMIFS(W:W, B:B, B615, R:R, "A")),IF(R615="B", MIN(30, SUMIFS(W:W, B:B, B615, R:R, "B")),"비해당분야"))</f>
        <v>8</v>
      </c>
      <c r="Y615" s="3" t="str">
        <f>IF(R615="C",MIN(30,IF(COUNTIFS(B:B,B615,W:W,"가1")=1,25,IF(COUNTIFS(B:B,B615,W:W,"가1")&gt;=2,30,0))+IF(COUNTIFS(B:B,B615,W:W,"나1")&gt;=4,30,IF(COUNTIFS(B:B,B615,W:W,"나1")=3,26,IF(COUNTIFS(B:B,B615,W:W,"나1")=2,22,IF(COUNTIFS(B:B,B615,W:W,"나1")=1,18,0)))))+MIN(30,IF(COUNTIFS(B:B,B615,W:W,"가2")=1,25,IF(COUNTIFS(B:B,B615,W:W,"가2")&gt;=2,30,0))+IF(COUNTIFS(B:B,B615,W:W,"나2")=3,30,IF(COUNTIFS(B:B,B615,W:W,"나2")=2,25,IF(COUNTIFS(B:B,B615,W:W,"나2")=1,20,0)))),"비해당분야")</f>
        <v>비해당분야</v>
      </c>
      <c r="Z615" s="3" t="str">
        <f>IF(R615="C",VLOOKUP(K615,'[1]자격증 backdata'!A:F,6,0),"비해당분야")</f>
        <v>비해당분야</v>
      </c>
      <c r="AA615" s="3" t="str">
        <f>IF(R615="C",SUMIF(B:B,B615,Z:Z),"비해당분야")</f>
        <v>비해당분야</v>
      </c>
      <c r="AB615" s="3" t="str">
        <f>IF(R615="C",SUM(Y615,AA615),"비해당분야")</f>
        <v>비해당분야</v>
      </c>
      <c r="AC615" s="3">
        <f>IF(R615="C",AB615,X615)</f>
        <v>8</v>
      </c>
      <c r="AD615" s="3">
        <f>VLOOKUP(K615,'[1]자격증 backdata'!A:D,4,0)</f>
        <v>5</v>
      </c>
      <c r="AE615" s="3">
        <f>IF(_xlfn.MAXIFS(AD:AD,B:B,B615)&gt;10,10,_xlfn.MAXIFS(AD:AD,B:B,B615))</f>
        <v>5</v>
      </c>
      <c r="AG615" s="2">
        <f>VLOOKUP(K615,'[1]자격증 backdata'!A:C,3,0)</f>
        <v>0</v>
      </c>
      <c r="AH615" s="2">
        <f>COUNTIFS($B:$B,$B615,$AG:$AG,AH$1)</f>
        <v>0</v>
      </c>
      <c r="AI615" s="2">
        <f>COUNTIFS($B:$B,$B615,$AG:$AG,AI$1)</f>
        <v>0</v>
      </c>
      <c r="AJ615" s="2">
        <f>COUNTIFS($B:$B,$B615,$AG:$AG,AJ$1)</f>
        <v>0</v>
      </c>
      <c r="AK615" s="2">
        <f>COUNTIFS($B:$B,$B615,$AG:$AG,AK$1)</f>
        <v>0</v>
      </c>
      <c r="AL615" s="2">
        <f>COUNTIFS($B:$B,$B615,$AG:$AG,AL$1)</f>
        <v>0</v>
      </c>
      <c r="AM615" s="2">
        <f>COUNTIFS($B:$B,$B615,$AG:$AG,AM$1)</f>
        <v>0</v>
      </c>
      <c r="AN615" s="2">
        <f>COUNTIFS($B:$B,$B615,$AG:$AG,AN$1)</f>
        <v>0</v>
      </c>
      <c r="AO615" s="2">
        <f>COUNTIFS($B:$B,$B615,$AG:$AG,AO$1)</f>
        <v>0</v>
      </c>
      <c r="AP615" s="2">
        <f>COUNTIFS($B:$B,$B615,$AG:$AG,AP$1)</f>
        <v>0</v>
      </c>
      <c r="AQ615" s="2">
        <f>COUNTIFS($B:$B,$B615,$AG:$AG,AQ$1)</f>
        <v>1</v>
      </c>
      <c r="AR615" s="2">
        <f>COUNTIFS($B:$B,$B615,$AG:$AG,AR$1)</f>
        <v>0</v>
      </c>
      <c r="AS615" s="2">
        <f>COUNTIFS($B:$B,$B615,$AG:$AG,AS$1)</f>
        <v>0</v>
      </c>
      <c r="AT615" s="2">
        <f>COUNTIFS($B:$B,$B615,$AG:$AG,AT$1)</f>
        <v>1</v>
      </c>
      <c r="AU615" s="2">
        <f>COUNTIFS($B:$B,$B615,$AG:$AG,AU$1)</f>
        <v>0</v>
      </c>
    </row>
    <row r="616" spans="1:47" ht="15" customHeight="1" x14ac:dyDescent="0.35">
      <c r="A616" s="7">
        <f>IF(B615=B616,A615,A615+1)</f>
        <v>208</v>
      </c>
      <c r="B616" s="7" t="s">
        <v>5250</v>
      </c>
      <c r="C616" s="7" t="s">
        <v>3557</v>
      </c>
      <c r="D616" s="7" t="s">
        <v>3044</v>
      </c>
      <c r="E616" s="7" t="s">
        <v>3043</v>
      </c>
      <c r="F616" s="4" t="s">
        <v>7</v>
      </c>
      <c r="G616" s="4" t="s">
        <v>8</v>
      </c>
      <c r="H616" s="4" t="s">
        <v>7</v>
      </c>
      <c r="I616" s="3">
        <v>3</v>
      </c>
      <c r="J616" s="3" t="s">
        <v>28</v>
      </c>
      <c r="K616" s="3" t="s">
        <v>3061</v>
      </c>
      <c r="L616" s="3" t="s">
        <v>26</v>
      </c>
      <c r="M616" s="3" t="s">
        <v>5251</v>
      </c>
      <c r="N616" s="3" t="s">
        <v>1645</v>
      </c>
      <c r="P616" s="3" t="s">
        <v>669</v>
      </c>
      <c r="Q616" s="3" t="s">
        <v>1475</v>
      </c>
      <c r="R616" s="3" t="s">
        <v>2434</v>
      </c>
      <c r="S616" s="2" t="str">
        <f>IF(P616="심사불필요","-",VLOOKUP(K616,'[1]자격증 backdata'!A:G,7,0))</f>
        <v>-</v>
      </c>
      <c r="T616" s="2" t="str">
        <f>IF(S616="-","-",IF(COUNTIFS(B:B,B616,S:S,"필수")&gt;0,"자격요건충족","확인필요"))</f>
        <v>-</v>
      </c>
      <c r="U616" s="2"/>
      <c r="W616" s="2">
        <f>IF(Q616="4급","심사불필요",VLOOKUP(K616,'[1]자격증 backdata'!A:B,2,0))</f>
        <v>2</v>
      </c>
      <c r="X616" s="3">
        <f>IF(R616="A", MIN(20, SUMIFS(W:W, B:B, B616, R:R, "A")),IF(R616="B", MIN(30, SUMIFS(W:W, B:B, B616, R:R, "B")),"비해당분야"))</f>
        <v>8</v>
      </c>
      <c r="Y616" s="3" t="str">
        <f>IF(R616="C",MIN(30,IF(COUNTIFS(B:B,B616,W:W,"가1")=1,25,IF(COUNTIFS(B:B,B616,W:W,"가1")&gt;=2,30,0))+IF(COUNTIFS(B:B,B616,W:W,"나1")&gt;=4,30,IF(COUNTIFS(B:B,B616,W:W,"나1")=3,26,IF(COUNTIFS(B:B,B616,W:W,"나1")=2,22,IF(COUNTIFS(B:B,B616,W:W,"나1")=1,18,0)))))+MIN(30,IF(COUNTIFS(B:B,B616,W:W,"가2")=1,25,IF(COUNTIFS(B:B,B616,W:W,"가2")&gt;=2,30,0))+IF(COUNTIFS(B:B,B616,W:W,"나2")=3,30,IF(COUNTIFS(B:B,B616,W:W,"나2")=2,25,IF(COUNTIFS(B:B,B616,W:W,"나2")=1,20,0)))),"비해당분야")</f>
        <v>비해당분야</v>
      </c>
      <c r="Z616" s="3" t="str">
        <f>IF(R616="C",VLOOKUP(K616,'[1]자격증 backdata'!A:F,6,0),"비해당분야")</f>
        <v>비해당분야</v>
      </c>
      <c r="AA616" s="3" t="str">
        <f>IF(R616="C",SUMIF(B:B,B616,Z:Z),"비해당분야")</f>
        <v>비해당분야</v>
      </c>
      <c r="AB616" s="3" t="str">
        <f>IF(R616="C",SUM(Y616,AA616),"비해당분야")</f>
        <v>비해당분야</v>
      </c>
      <c r="AC616" s="3">
        <f>IF(R616="C",AB616,X616)</f>
        <v>8</v>
      </c>
      <c r="AD616" s="3">
        <f>VLOOKUP(K616,'[1]자격증 backdata'!A:D,4,0)</f>
        <v>0</v>
      </c>
      <c r="AE616" s="3">
        <f>IF(_xlfn.MAXIFS(AD:AD,B:B,B616)&gt;10,10,_xlfn.MAXIFS(AD:AD,B:B,B616))</f>
        <v>5</v>
      </c>
      <c r="AG616" s="2">
        <f>VLOOKUP(K616,'[1]자격증 backdata'!A:C,3,0)</f>
        <v>0</v>
      </c>
      <c r="AH616" s="2">
        <f>COUNTIFS($B:$B,$B616,$AG:$AG,AH$1)</f>
        <v>0</v>
      </c>
      <c r="AI616" s="2">
        <f>COUNTIFS($B:$B,$B616,$AG:$AG,AI$1)</f>
        <v>0</v>
      </c>
      <c r="AJ616" s="2">
        <f>COUNTIFS($B:$B,$B616,$AG:$AG,AJ$1)</f>
        <v>0</v>
      </c>
      <c r="AK616" s="2">
        <f>COUNTIFS($B:$B,$B616,$AG:$AG,AK$1)</f>
        <v>0</v>
      </c>
      <c r="AL616" s="2">
        <f>COUNTIFS($B:$B,$B616,$AG:$AG,AL$1)</f>
        <v>0</v>
      </c>
      <c r="AM616" s="2">
        <f>COUNTIFS($B:$B,$B616,$AG:$AG,AM$1)</f>
        <v>0</v>
      </c>
      <c r="AN616" s="2">
        <f>COUNTIFS($B:$B,$B616,$AG:$AG,AN$1)</f>
        <v>0</v>
      </c>
      <c r="AO616" s="2">
        <f>COUNTIFS($B:$B,$B616,$AG:$AG,AO$1)</f>
        <v>0</v>
      </c>
      <c r="AP616" s="2">
        <f>COUNTIFS($B:$B,$B616,$AG:$AG,AP$1)</f>
        <v>0</v>
      </c>
      <c r="AQ616" s="2">
        <f>COUNTIFS($B:$B,$B616,$AG:$AG,AQ$1)</f>
        <v>1</v>
      </c>
      <c r="AR616" s="2">
        <f>COUNTIFS($B:$B,$B616,$AG:$AG,AR$1)</f>
        <v>0</v>
      </c>
      <c r="AS616" s="2">
        <f>COUNTIFS($B:$B,$B616,$AG:$AG,AS$1)</f>
        <v>0</v>
      </c>
      <c r="AT616" s="2">
        <f>COUNTIFS($B:$B,$B616,$AG:$AG,AT$1)</f>
        <v>1</v>
      </c>
      <c r="AU616" s="2">
        <f>COUNTIFS($B:$B,$B616,$AG:$AG,AU$1)</f>
        <v>0</v>
      </c>
    </row>
    <row r="617" spans="1:47" ht="15" customHeight="1" x14ac:dyDescent="0.35">
      <c r="A617" s="7">
        <f>IF(B616=B617,A616,A616+1)</f>
        <v>208</v>
      </c>
      <c r="B617" s="7" t="s">
        <v>5250</v>
      </c>
      <c r="C617" s="7" t="s">
        <v>3557</v>
      </c>
      <c r="D617" s="7" t="s">
        <v>3044</v>
      </c>
      <c r="E617" s="7" t="s">
        <v>3043</v>
      </c>
      <c r="F617" s="4" t="s">
        <v>7</v>
      </c>
      <c r="G617" s="4" t="s">
        <v>8</v>
      </c>
      <c r="H617" s="4" t="s">
        <v>7</v>
      </c>
      <c r="I617" s="3">
        <v>4</v>
      </c>
      <c r="J617" s="3" t="s">
        <v>364</v>
      </c>
      <c r="K617" s="3" t="s">
        <v>3075</v>
      </c>
      <c r="L617" s="3" t="s">
        <v>254</v>
      </c>
      <c r="M617" s="3" t="s">
        <v>5249</v>
      </c>
      <c r="N617" s="3" t="s">
        <v>1276</v>
      </c>
      <c r="P617" s="3" t="s">
        <v>669</v>
      </c>
      <c r="Q617" s="3" t="s">
        <v>1475</v>
      </c>
      <c r="R617" s="3" t="s">
        <v>2434</v>
      </c>
      <c r="S617" s="2" t="str">
        <f>IF(P617="심사불필요","-",VLOOKUP(K617,'[1]자격증 backdata'!A:G,7,0))</f>
        <v>-</v>
      </c>
      <c r="T617" s="2" t="str">
        <f>IF(S617="-","-",IF(COUNTIFS(B:B,B617,S:S,"필수")&gt;0,"자격요건충족","확인필요"))</f>
        <v>-</v>
      </c>
      <c r="U617" s="2"/>
      <c r="W617" s="2">
        <f>IF(Q617="4급","심사불필요",VLOOKUP(K617,'[1]자격증 backdata'!A:B,2,0))</f>
        <v>2</v>
      </c>
      <c r="X617" s="3">
        <f>IF(R617="A", MIN(20, SUMIFS(W:W, B:B, B617, R:R, "A")),IF(R617="B", MIN(30, SUMIFS(W:W, B:B, B617, R:R, "B")),"비해당분야"))</f>
        <v>8</v>
      </c>
      <c r="Y617" s="3" t="str">
        <f>IF(R617="C",MIN(30,IF(COUNTIFS(B:B,B617,W:W,"가1")=1,25,IF(COUNTIFS(B:B,B617,W:W,"가1")&gt;=2,30,0))+IF(COUNTIFS(B:B,B617,W:W,"나1")&gt;=4,30,IF(COUNTIFS(B:B,B617,W:W,"나1")=3,26,IF(COUNTIFS(B:B,B617,W:W,"나1")=2,22,IF(COUNTIFS(B:B,B617,W:W,"나1")=1,18,0)))))+MIN(30,IF(COUNTIFS(B:B,B617,W:W,"가2")=1,25,IF(COUNTIFS(B:B,B617,W:W,"가2")&gt;=2,30,0))+IF(COUNTIFS(B:B,B617,W:W,"나2")=3,30,IF(COUNTIFS(B:B,B617,W:W,"나2")=2,25,IF(COUNTIFS(B:B,B617,W:W,"나2")=1,20,0)))),"비해당분야")</f>
        <v>비해당분야</v>
      </c>
      <c r="Z617" s="3" t="str">
        <f>IF(R617="C",VLOOKUP(K617,'[1]자격증 backdata'!A:F,6,0),"비해당분야")</f>
        <v>비해당분야</v>
      </c>
      <c r="AA617" s="3" t="str">
        <f>IF(R617="C",SUMIF(B:B,B617,Z:Z),"비해당분야")</f>
        <v>비해당분야</v>
      </c>
      <c r="AB617" s="3" t="str">
        <f>IF(R617="C",SUM(Y617,AA617),"비해당분야")</f>
        <v>비해당분야</v>
      </c>
      <c r="AC617" s="3">
        <f>IF(R617="C",AB617,X617)</f>
        <v>8</v>
      </c>
      <c r="AD617" s="3">
        <f>VLOOKUP(K617,'[1]자격증 backdata'!A:D,4,0)</f>
        <v>0</v>
      </c>
      <c r="AE617" s="3">
        <f>IF(_xlfn.MAXIFS(AD:AD,B:B,B617)&gt;10,10,_xlfn.MAXIFS(AD:AD,B:B,B617))</f>
        <v>5</v>
      </c>
      <c r="AG617" s="2" t="str">
        <f>VLOOKUP(K617,'[1]자격증 backdata'!A:C,3,0)</f>
        <v>J</v>
      </c>
      <c r="AH617" s="2">
        <f>COUNTIFS($B:$B,$B617,$AG:$AG,AH$1)</f>
        <v>0</v>
      </c>
      <c r="AI617" s="2">
        <f>COUNTIFS($B:$B,$B617,$AG:$AG,AI$1)</f>
        <v>0</v>
      </c>
      <c r="AJ617" s="2">
        <f>COUNTIFS($B:$B,$B617,$AG:$AG,AJ$1)</f>
        <v>0</v>
      </c>
      <c r="AK617" s="2">
        <f>COUNTIFS($B:$B,$B617,$AG:$AG,AK$1)</f>
        <v>0</v>
      </c>
      <c r="AL617" s="2">
        <f>COUNTIFS($B:$B,$B617,$AG:$AG,AL$1)</f>
        <v>0</v>
      </c>
      <c r="AM617" s="2">
        <f>COUNTIFS($B:$B,$B617,$AG:$AG,AM$1)</f>
        <v>0</v>
      </c>
      <c r="AN617" s="2">
        <f>COUNTIFS($B:$B,$B617,$AG:$AG,AN$1)</f>
        <v>0</v>
      </c>
      <c r="AO617" s="2">
        <f>COUNTIFS($B:$B,$B617,$AG:$AG,AO$1)</f>
        <v>0</v>
      </c>
      <c r="AP617" s="2">
        <f>COUNTIFS($B:$B,$B617,$AG:$AG,AP$1)</f>
        <v>0</v>
      </c>
      <c r="AQ617" s="2">
        <f>COUNTIFS($B:$B,$B617,$AG:$AG,AQ$1)</f>
        <v>1</v>
      </c>
      <c r="AR617" s="2">
        <f>COUNTIFS($B:$B,$B617,$AG:$AG,AR$1)</f>
        <v>0</v>
      </c>
      <c r="AS617" s="2">
        <f>COUNTIFS($B:$B,$B617,$AG:$AG,AS$1)</f>
        <v>0</v>
      </c>
      <c r="AT617" s="2">
        <f>COUNTIFS($B:$B,$B617,$AG:$AG,AT$1)</f>
        <v>1</v>
      </c>
      <c r="AU617" s="2">
        <f>COUNTIFS($B:$B,$B617,$AG:$AG,AU$1)</f>
        <v>0</v>
      </c>
    </row>
    <row r="618" spans="1:47" ht="15" customHeight="1" x14ac:dyDescent="0.35">
      <c r="A618" s="4">
        <f>IF(B617=B618,A617,A617+1)</f>
        <v>209</v>
      </c>
      <c r="B618" s="4" t="s">
        <v>5247</v>
      </c>
      <c r="C618" s="4" t="s">
        <v>5246</v>
      </c>
      <c r="D618" s="4" t="s">
        <v>3044</v>
      </c>
      <c r="E618" s="4" t="s">
        <v>3043</v>
      </c>
      <c r="F618" s="4" t="s">
        <v>7</v>
      </c>
      <c r="G618" s="4" t="s">
        <v>8</v>
      </c>
      <c r="H618" s="4" t="s">
        <v>7</v>
      </c>
      <c r="I618" s="4">
        <v>1</v>
      </c>
      <c r="J618" s="4" t="s">
        <v>69</v>
      </c>
      <c r="K618" s="4" t="s">
        <v>3065</v>
      </c>
      <c r="L618" s="4" t="s">
        <v>36</v>
      </c>
      <c r="M618" s="4" t="s">
        <v>5248</v>
      </c>
      <c r="N618" s="4" t="s">
        <v>1368</v>
      </c>
      <c r="P618" s="4" t="s">
        <v>669</v>
      </c>
      <c r="Q618" s="4" t="s">
        <v>1475</v>
      </c>
      <c r="R618" s="4" t="s">
        <v>2434</v>
      </c>
      <c r="S618" s="5" t="str">
        <f>IF(P618="심사불필요","-",VLOOKUP(K618,'[1]자격증 backdata'!A:G,7,0))</f>
        <v>-</v>
      </c>
      <c r="T618" s="5" t="str">
        <f>IF(S618="-","-",IF(COUNTIFS(B:B,B618,S:S,"필수")&gt;0,"자격요건충족","확인필요"))</f>
        <v>-</v>
      </c>
      <c r="U618" s="5"/>
      <c r="W618" s="5">
        <f>IF(Q618="4급","심사불필요",VLOOKUP(K618,'[1]자격증 backdata'!A:B,2,0))</f>
        <v>0</v>
      </c>
      <c r="X618" s="4">
        <f>IF(R618="A", MIN(20, SUMIFS(W:W, B:B, B618, R:R, "A")),IF(R618="B", MIN(30, SUMIFS(W:W, B:B, B618, R:R, "B")),"비해당분야"))</f>
        <v>4</v>
      </c>
      <c r="Y618" s="4" t="str">
        <f>IF(R618="C",MIN(30,IF(COUNTIFS(B:B,B618,W:W,"가1")=1,25,IF(COUNTIFS(B:B,B618,W:W,"가1")&gt;=2,30,0))+IF(COUNTIFS(B:B,B618,W:W,"나1")&gt;=4,30,IF(COUNTIFS(B:B,B618,W:W,"나1")=3,26,IF(COUNTIFS(B:B,B618,W:W,"나1")=2,22,IF(COUNTIFS(B:B,B618,W:W,"나1")=1,18,0)))))+MIN(30,IF(COUNTIFS(B:B,B618,W:W,"가2")=1,25,IF(COUNTIFS(B:B,B618,W:W,"가2")&gt;=2,30,0))+IF(COUNTIFS(B:B,B618,W:W,"나2")=3,30,IF(COUNTIFS(B:B,B618,W:W,"나2")=2,25,IF(COUNTIFS(B:B,B618,W:W,"나2")=1,20,0)))),"비해당분야")</f>
        <v>비해당분야</v>
      </c>
      <c r="Z618" s="4" t="str">
        <f>IF(R618="C",VLOOKUP(K618,'[1]자격증 backdata'!A:F,6,0),"비해당분야")</f>
        <v>비해당분야</v>
      </c>
      <c r="AA618" s="4" t="str">
        <f>IF(R618="C",SUMIF(B:B,B618,Z:Z),"비해당분야")</f>
        <v>비해당분야</v>
      </c>
      <c r="AB618" s="4" t="str">
        <f>IF(R618="C",SUM(Y618,AA618),"비해당분야")</f>
        <v>비해당분야</v>
      </c>
      <c r="AC618" s="4">
        <f>IF(R618="C",AB618,X618)</f>
        <v>4</v>
      </c>
      <c r="AD618" s="4">
        <f>VLOOKUP(K618,'[1]자격증 backdata'!A:D,4,0)</f>
        <v>5</v>
      </c>
      <c r="AE618" s="4">
        <f>IF(_xlfn.MAXIFS(AD:AD,B:B,B618)&gt;10,10,_xlfn.MAXIFS(AD:AD,B:B,B618))</f>
        <v>5</v>
      </c>
      <c r="AG618" s="5">
        <f>VLOOKUP(K618,'[1]자격증 backdata'!A:C,3,0)</f>
        <v>0</v>
      </c>
      <c r="AH618" s="5">
        <f>COUNTIFS($B:$B,$B618,$AG:$AG,AH$1)</f>
        <v>0</v>
      </c>
      <c r="AI618" s="5">
        <f>COUNTIFS($B:$B,$B618,$AG:$AG,AI$1)</f>
        <v>0</v>
      </c>
      <c r="AJ618" s="5">
        <f>COUNTIFS($B:$B,$B618,$AG:$AG,AJ$1)</f>
        <v>0</v>
      </c>
      <c r="AK618" s="5">
        <f>COUNTIFS($B:$B,$B618,$AG:$AG,AK$1)</f>
        <v>0</v>
      </c>
      <c r="AL618" s="5">
        <f>COUNTIFS($B:$B,$B618,$AG:$AG,AL$1)</f>
        <v>0</v>
      </c>
      <c r="AM618" s="5">
        <f>COUNTIFS($B:$B,$B618,$AG:$AG,AM$1)</f>
        <v>0</v>
      </c>
      <c r="AN618" s="5">
        <f>COUNTIFS($B:$B,$B618,$AG:$AG,AN$1)</f>
        <v>0</v>
      </c>
      <c r="AO618" s="5">
        <f>COUNTIFS($B:$B,$B618,$AG:$AG,AO$1)</f>
        <v>0</v>
      </c>
      <c r="AP618" s="5">
        <f>COUNTIFS($B:$B,$B618,$AG:$AG,AP$1)</f>
        <v>0</v>
      </c>
      <c r="AQ618" s="5">
        <f>COUNTIFS($B:$B,$B618,$AG:$AG,AQ$1)</f>
        <v>0</v>
      </c>
      <c r="AR618" s="5">
        <f>COUNTIFS($B:$B,$B618,$AG:$AG,AR$1)</f>
        <v>0</v>
      </c>
      <c r="AS618" s="5">
        <f>COUNTIFS($B:$B,$B618,$AG:$AG,AS$1)</f>
        <v>0</v>
      </c>
      <c r="AT618" s="5">
        <f>COUNTIFS($B:$B,$B618,$AG:$AG,AT$1)</f>
        <v>1</v>
      </c>
      <c r="AU618" s="5">
        <f>COUNTIFS($B:$B,$B618,$AG:$AG,AU$1)</f>
        <v>0</v>
      </c>
    </row>
    <row r="619" spans="1:47" ht="15" customHeight="1" x14ac:dyDescent="0.35">
      <c r="A619" s="6">
        <f>IF(B618=B619,A618,A618+1)</f>
        <v>209</v>
      </c>
      <c r="B619" s="6" t="s">
        <v>5247</v>
      </c>
      <c r="C619" s="6" t="s">
        <v>5246</v>
      </c>
      <c r="D619" s="6" t="s">
        <v>3044</v>
      </c>
      <c r="E619" s="6" t="s">
        <v>3043</v>
      </c>
      <c r="F619" s="4" t="s">
        <v>7</v>
      </c>
      <c r="G619" s="4" t="s">
        <v>8</v>
      </c>
      <c r="H619" s="4" t="s">
        <v>7</v>
      </c>
      <c r="I619" s="4">
        <v>2</v>
      </c>
      <c r="J619" s="4" t="s">
        <v>106</v>
      </c>
      <c r="K619" s="4" t="s">
        <v>3057</v>
      </c>
      <c r="L619" s="4" t="s">
        <v>55</v>
      </c>
      <c r="M619" s="4" t="s">
        <v>5245</v>
      </c>
      <c r="N619" s="4" t="s">
        <v>2940</v>
      </c>
      <c r="P619" s="4" t="s">
        <v>669</v>
      </c>
      <c r="Q619" s="4" t="s">
        <v>1475</v>
      </c>
      <c r="R619" s="4" t="s">
        <v>2434</v>
      </c>
      <c r="S619" s="5" t="str">
        <f>IF(P619="심사불필요","-",VLOOKUP(K619,'[1]자격증 backdata'!A:G,7,0))</f>
        <v>-</v>
      </c>
      <c r="T619" s="5" t="str">
        <f>IF(S619="-","-",IF(COUNTIFS(B:B,B619,S:S,"필수")&gt;0,"자격요건충족","확인필요"))</f>
        <v>-</v>
      </c>
      <c r="U619" s="5"/>
      <c r="W619" s="5">
        <f>IF(Q619="4급","심사불필요",VLOOKUP(K619,'[1]자격증 backdata'!A:B,2,0))</f>
        <v>4</v>
      </c>
      <c r="X619" s="4">
        <f>IF(R619="A", MIN(20, SUMIFS(W:W, B:B, B619, R:R, "A")),IF(R619="B", MIN(30, SUMIFS(W:W, B:B, B619, R:R, "B")),"비해당분야"))</f>
        <v>4</v>
      </c>
      <c r="Y619" s="4" t="str">
        <f>IF(R619="C",MIN(30,IF(COUNTIFS(B:B,B619,W:W,"가1")=1,25,IF(COUNTIFS(B:B,B619,W:W,"가1")&gt;=2,30,0))+IF(COUNTIFS(B:B,B619,W:W,"나1")&gt;=4,30,IF(COUNTIFS(B:B,B619,W:W,"나1")=3,26,IF(COUNTIFS(B:B,B619,W:W,"나1")=2,22,IF(COUNTIFS(B:B,B619,W:W,"나1")=1,18,0)))))+MIN(30,IF(COUNTIFS(B:B,B619,W:W,"가2")=1,25,IF(COUNTIFS(B:B,B619,W:W,"가2")&gt;=2,30,0))+IF(COUNTIFS(B:B,B619,W:W,"나2")=3,30,IF(COUNTIFS(B:B,B619,W:W,"나2")=2,25,IF(COUNTIFS(B:B,B619,W:W,"나2")=1,20,0)))),"비해당분야")</f>
        <v>비해당분야</v>
      </c>
      <c r="Z619" s="4" t="str">
        <f>IF(R619="C",VLOOKUP(K619,'[1]자격증 backdata'!A:F,6,0),"비해당분야")</f>
        <v>비해당분야</v>
      </c>
      <c r="AA619" s="4" t="str">
        <f>IF(R619="C",SUMIF(B:B,B619,Z:Z),"비해당분야")</f>
        <v>비해당분야</v>
      </c>
      <c r="AB619" s="4" t="str">
        <f>IF(R619="C",SUM(Y619,AA619),"비해당분야")</f>
        <v>비해당분야</v>
      </c>
      <c r="AC619" s="4">
        <f>IF(R619="C",AB619,X619)</f>
        <v>4</v>
      </c>
      <c r="AD619" s="4">
        <f>VLOOKUP(K619,'[1]자격증 backdata'!A:D,4,0)</f>
        <v>0</v>
      </c>
      <c r="AE619" s="4">
        <f>IF(_xlfn.MAXIFS(AD:AD,B:B,B619)&gt;10,10,_xlfn.MAXIFS(AD:AD,B:B,B619))</f>
        <v>5</v>
      </c>
      <c r="AG619" s="5" t="str">
        <f>VLOOKUP(K619,'[1]자격증 backdata'!A:C,3,0)</f>
        <v>M</v>
      </c>
      <c r="AH619" s="5">
        <f>COUNTIFS($B:$B,$B619,$AG:$AG,AH$1)</f>
        <v>0</v>
      </c>
      <c r="AI619" s="5">
        <f>COUNTIFS($B:$B,$B619,$AG:$AG,AI$1)</f>
        <v>0</v>
      </c>
      <c r="AJ619" s="5">
        <f>COUNTIFS($B:$B,$B619,$AG:$AG,AJ$1)</f>
        <v>0</v>
      </c>
      <c r="AK619" s="5">
        <f>COUNTIFS($B:$B,$B619,$AG:$AG,AK$1)</f>
        <v>0</v>
      </c>
      <c r="AL619" s="5">
        <f>COUNTIFS($B:$B,$B619,$AG:$AG,AL$1)</f>
        <v>0</v>
      </c>
      <c r="AM619" s="5">
        <f>COUNTIFS($B:$B,$B619,$AG:$AG,AM$1)</f>
        <v>0</v>
      </c>
      <c r="AN619" s="5">
        <f>COUNTIFS($B:$B,$B619,$AG:$AG,AN$1)</f>
        <v>0</v>
      </c>
      <c r="AO619" s="5">
        <f>COUNTIFS($B:$B,$B619,$AG:$AG,AO$1)</f>
        <v>0</v>
      </c>
      <c r="AP619" s="5">
        <f>COUNTIFS($B:$B,$B619,$AG:$AG,AP$1)</f>
        <v>0</v>
      </c>
      <c r="AQ619" s="5">
        <f>COUNTIFS($B:$B,$B619,$AG:$AG,AQ$1)</f>
        <v>0</v>
      </c>
      <c r="AR619" s="5">
        <f>COUNTIFS($B:$B,$B619,$AG:$AG,AR$1)</f>
        <v>0</v>
      </c>
      <c r="AS619" s="5">
        <f>COUNTIFS($B:$B,$B619,$AG:$AG,AS$1)</f>
        <v>0</v>
      </c>
      <c r="AT619" s="5">
        <f>COUNTIFS($B:$B,$B619,$AG:$AG,AT$1)</f>
        <v>1</v>
      </c>
      <c r="AU619" s="5">
        <f>COUNTIFS($B:$B,$B619,$AG:$AG,AU$1)</f>
        <v>0</v>
      </c>
    </row>
    <row r="620" spans="1:47" ht="15" customHeight="1" x14ac:dyDescent="0.35">
      <c r="A620" s="3">
        <f>IF(B619=B620,A619,A619+1)</f>
        <v>210</v>
      </c>
      <c r="B620" s="3" t="s">
        <v>5240</v>
      </c>
      <c r="C620" s="3" t="s">
        <v>5239</v>
      </c>
      <c r="D620" s="3" t="s">
        <v>3044</v>
      </c>
      <c r="E620" s="3" t="s">
        <v>3043</v>
      </c>
      <c r="F620" s="4" t="s">
        <v>7</v>
      </c>
      <c r="G620" s="4" t="s">
        <v>8</v>
      </c>
      <c r="H620" s="4" t="s">
        <v>7</v>
      </c>
      <c r="I620" s="3">
        <v>1</v>
      </c>
      <c r="J620" s="3" t="s">
        <v>69</v>
      </c>
      <c r="K620" s="3" t="s">
        <v>3065</v>
      </c>
      <c r="L620" s="3" t="s">
        <v>36</v>
      </c>
      <c r="M620" s="3" t="s">
        <v>5244</v>
      </c>
      <c r="N620" s="3" t="s">
        <v>1256</v>
      </c>
      <c r="P620" s="3" t="s">
        <v>669</v>
      </c>
      <c r="Q620" s="3" t="s">
        <v>1475</v>
      </c>
      <c r="R620" s="3" t="s">
        <v>2434</v>
      </c>
      <c r="S620" s="2" t="str">
        <f>IF(P620="심사불필요","-",VLOOKUP(K620,'[1]자격증 backdata'!A:G,7,0))</f>
        <v>-</v>
      </c>
      <c r="T620" s="2" t="str">
        <f>IF(S620="-","-",IF(COUNTIFS(B:B,B620,S:S,"필수")&gt;0,"자격요건충족","확인필요"))</f>
        <v>-</v>
      </c>
      <c r="U620" s="2"/>
      <c r="W620" s="2">
        <f>IF(Q620="4급","심사불필요",VLOOKUP(K620,'[1]자격증 backdata'!A:B,2,0))</f>
        <v>0</v>
      </c>
      <c r="X620" s="3">
        <f>IF(R620="A", MIN(20, SUMIFS(W:W, B:B, B620, R:R, "A")),IF(R620="B", MIN(30, SUMIFS(W:W, B:B, B620, R:R, "B")),"비해당분야"))</f>
        <v>8</v>
      </c>
      <c r="Y620" s="3" t="str">
        <f>IF(R620="C",MIN(30,IF(COUNTIFS(B:B,B620,W:W,"가1")=1,25,IF(COUNTIFS(B:B,B620,W:W,"가1")&gt;=2,30,0))+IF(COUNTIFS(B:B,B620,W:W,"나1")&gt;=4,30,IF(COUNTIFS(B:B,B620,W:W,"나1")=3,26,IF(COUNTIFS(B:B,B620,W:W,"나1")=2,22,IF(COUNTIFS(B:B,B620,W:W,"나1")=1,18,0)))))+MIN(30,IF(COUNTIFS(B:B,B620,W:W,"가2")=1,25,IF(COUNTIFS(B:B,B620,W:W,"가2")&gt;=2,30,0))+IF(COUNTIFS(B:B,B620,W:W,"나2")=3,30,IF(COUNTIFS(B:B,B620,W:W,"나2")=2,25,IF(COUNTIFS(B:B,B620,W:W,"나2")=1,20,0)))),"비해당분야")</f>
        <v>비해당분야</v>
      </c>
      <c r="Z620" s="3" t="str">
        <f>IF(R620="C",VLOOKUP(K620,'[1]자격증 backdata'!A:F,6,0),"비해당분야")</f>
        <v>비해당분야</v>
      </c>
      <c r="AA620" s="3" t="str">
        <f>IF(R620="C",SUMIF(B:B,B620,Z:Z),"비해당분야")</f>
        <v>비해당분야</v>
      </c>
      <c r="AB620" s="3" t="str">
        <f>IF(R620="C",SUM(Y620,AA620),"비해당분야")</f>
        <v>비해당분야</v>
      </c>
      <c r="AC620" s="3">
        <f>IF(R620="C",AB620,X620)</f>
        <v>8</v>
      </c>
      <c r="AD620" s="3">
        <f>VLOOKUP(K620,'[1]자격증 backdata'!A:D,4,0)</f>
        <v>5</v>
      </c>
      <c r="AE620" s="3">
        <f>IF(_xlfn.MAXIFS(AD:AD,B:B,B620)&gt;10,10,_xlfn.MAXIFS(AD:AD,B:B,B620))</f>
        <v>5</v>
      </c>
      <c r="AG620" s="2">
        <f>VLOOKUP(K620,'[1]자격증 backdata'!A:C,3,0)</f>
        <v>0</v>
      </c>
      <c r="AH620" s="2">
        <f>COUNTIFS($B:$B,$B620,$AG:$AG,AH$1)</f>
        <v>0</v>
      </c>
      <c r="AI620" s="2">
        <f>COUNTIFS($B:$B,$B620,$AG:$AG,AI$1)</f>
        <v>0</v>
      </c>
      <c r="AJ620" s="2">
        <f>COUNTIFS($B:$B,$B620,$AG:$AG,AJ$1)</f>
        <v>0</v>
      </c>
      <c r="AK620" s="2">
        <f>COUNTIFS($B:$B,$B620,$AG:$AG,AK$1)</f>
        <v>0</v>
      </c>
      <c r="AL620" s="2">
        <f>COUNTIFS($B:$B,$B620,$AG:$AG,AL$1)</f>
        <v>0</v>
      </c>
      <c r="AM620" s="2">
        <f>COUNTIFS($B:$B,$B620,$AG:$AG,AM$1)</f>
        <v>0</v>
      </c>
      <c r="AN620" s="2">
        <f>COUNTIFS($B:$B,$B620,$AG:$AG,AN$1)</f>
        <v>0</v>
      </c>
      <c r="AO620" s="2">
        <f>COUNTIFS($B:$B,$B620,$AG:$AG,AO$1)</f>
        <v>0</v>
      </c>
      <c r="AP620" s="2">
        <f>COUNTIFS($B:$B,$B620,$AG:$AG,AP$1)</f>
        <v>0</v>
      </c>
      <c r="AQ620" s="2">
        <f>COUNTIFS($B:$B,$B620,$AG:$AG,AQ$1)</f>
        <v>1</v>
      </c>
      <c r="AR620" s="2">
        <f>COUNTIFS($B:$B,$B620,$AG:$AG,AR$1)</f>
        <v>0</v>
      </c>
      <c r="AS620" s="2">
        <f>COUNTIFS($B:$B,$B620,$AG:$AG,AS$1)</f>
        <v>0</v>
      </c>
      <c r="AT620" s="2">
        <f>COUNTIFS($B:$B,$B620,$AG:$AG,AT$1)</f>
        <v>1</v>
      </c>
      <c r="AU620" s="2">
        <f>COUNTIFS($B:$B,$B620,$AG:$AG,AU$1)</f>
        <v>0</v>
      </c>
    </row>
    <row r="621" spans="1:47" ht="15" customHeight="1" x14ac:dyDescent="0.35">
      <c r="A621" s="7">
        <f>IF(B620=B621,A620,A620+1)</f>
        <v>210</v>
      </c>
      <c r="B621" s="7" t="s">
        <v>5240</v>
      </c>
      <c r="C621" s="7" t="s">
        <v>5239</v>
      </c>
      <c r="D621" s="7" t="s">
        <v>3044</v>
      </c>
      <c r="E621" s="7" t="s">
        <v>3043</v>
      </c>
      <c r="F621" s="4" t="s">
        <v>7</v>
      </c>
      <c r="G621" s="4" t="s">
        <v>8</v>
      </c>
      <c r="H621" s="4" t="s">
        <v>7</v>
      </c>
      <c r="I621" s="3">
        <v>2</v>
      </c>
      <c r="J621" s="3" t="s">
        <v>3148</v>
      </c>
      <c r="K621" s="3" t="s">
        <v>3147</v>
      </c>
      <c r="L621" s="3" t="s">
        <v>706</v>
      </c>
      <c r="M621" s="3" t="s">
        <v>5243</v>
      </c>
      <c r="N621" s="3" t="s">
        <v>1272</v>
      </c>
      <c r="P621" s="3" t="s">
        <v>669</v>
      </c>
      <c r="Q621" s="3" t="s">
        <v>1475</v>
      </c>
      <c r="R621" s="3" t="s">
        <v>2434</v>
      </c>
      <c r="S621" s="2" t="str">
        <f>IF(P621="심사불필요","-",VLOOKUP(K621,'[1]자격증 backdata'!A:G,7,0))</f>
        <v>-</v>
      </c>
      <c r="T621" s="2" t="str">
        <f>IF(S621="-","-",IF(COUNTIFS(B:B,B621,S:S,"필수")&gt;0,"자격요건충족","확인필요"))</f>
        <v>-</v>
      </c>
      <c r="U621" s="2"/>
      <c r="W621" s="2">
        <f>IF(Q621="4급","심사불필요",VLOOKUP(K621,'[1]자격증 backdata'!A:B,2,0))</f>
        <v>0</v>
      </c>
      <c r="X621" s="3">
        <f>IF(R621="A", MIN(20, SUMIFS(W:W, B:B, B621, R:R, "A")),IF(R621="B", MIN(30, SUMIFS(W:W, B:B, B621, R:R, "B")),"비해당분야"))</f>
        <v>8</v>
      </c>
      <c r="Y621" s="3" t="str">
        <f>IF(R621="C",MIN(30,IF(COUNTIFS(B:B,B621,W:W,"가1")=1,25,IF(COUNTIFS(B:B,B621,W:W,"가1")&gt;=2,30,0))+IF(COUNTIFS(B:B,B621,W:W,"나1")&gt;=4,30,IF(COUNTIFS(B:B,B621,W:W,"나1")=3,26,IF(COUNTIFS(B:B,B621,W:W,"나1")=2,22,IF(COUNTIFS(B:B,B621,W:W,"나1")=1,18,0)))))+MIN(30,IF(COUNTIFS(B:B,B621,W:W,"가2")=1,25,IF(COUNTIFS(B:B,B621,W:W,"가2")&gt;=2,30,0))+IF(COUNTIFS(B:B,B621,W:W,"나2")=3,30,IF(COUNTIFS(B:B,B621,W:W,"나2")=2,25,IF(COUNTIFS(B:B,B621,W:W,"나2")=1,20,0)))),"비해당분야")</f>
        <v>비해당분야</v>
      </c>
      <c r="Z621" s="3" t="str">
        <f>IF(R621="C",VLOOKUP(K621,'[1]자격증 backdata'!A:F,6,0),"비해당분야")</f>
        <v>비해당분야</v>
      </c>
      <c r="AA621" s="3" t="str">
        <f>IF(R621="C",SUMIF(B:B,B621,Z:Z),"비해당분야")</f>
        <v>비해당분야</v>
      </c>
      <c r="AB621" s="3" t="str">
        <f>IF(R621="C",SUM(Y621,AA621),"비해당분야")</f>
        <v>비해당분야</v>
      </c>
      <c r="AC621" s="3">
        <f>IF(R621="C",AB621,X621)</f>
        <v>8</v>
      </c>
      <c r="AD621" s="3">
        <f>VLOOKUP(K621,'[1]자격증 backdata'!A:D,4,0)</f>
        <v>5</v>
      </c>
      <c r="AE621" s="3">
        <f>IF(_xlfn.MAXIFS(AD:AD,B:B,B621)&gt;10,10,_xlfn.MAXIFS(AD:AD,B:B,B621))</f>
        <v>5</v>
      </c>
      <c r="AG621" s="2">
        <f>VLOOKUP(K621,'[1]자격증 backdata'!A:C,3,0)</f>
        <v>0</v>
      </c>
      <c r="AH621" s="2">
        <f>COUNTIFS($B:$B,$B621,$AG:$AG,AH$1)</f>
        <v>0</v>
      </c>
      <c r="AI621" s="2">
        <f>COUNTIFS($B:$B,$B621,$AG:$AG,AI$1)</f>
        <v>0</v>
      </c>
      <c r="AJ621" s="2">
        <f>COUNTIFS($B:$B,$B621,$AG:$AG,AJ$1)</f>
        <v>0</v>
      </c>
      <c r="AK621" s="2">
        <f>COUNTIFS($B:$B,$B621,$AG:$AG,AK$1)</f>
        <v>0</v>
      </c>
      <c r="AL621" s="2">
        <f>COUNTIFS($B:$B,$B621,$AG:$AG,AL$1)</f>
        <v>0</v>
      </c>
      <c r="AM621" s="2">
        <f>COUNTIFS($B:$B,$B621,$AG:$AG,AM$1)</f>
        <v>0</v>
      </c>
      <c r="AN621" s="2">
        <f>COUNTIFS($B:$B,$B621,$AG:$AG,AN$1)</f>
        <v>0</v>
      </c>
      <c r="AO621" s="2">
        <f>COUNTIFS($B:$B,$B621,$AG:$AG,AO$1)</f>
        <v>0</v>
      </c>
      <c r="AP621" s="2">
        <f>COUNTIFS($B:$B,$B621,$AG:$AG,AP$1)</f>
        <v>0</v>
      </c>
      <c r="AQ621" s="2">
        <f>COUNTIFS($B:$B,$B621,$AG:$AG,AQ$1)</f>
        <v>1</v>
      </c>
      <c r="AR621" s="2">
        <f>COUNTIFS($B:$B,$B621,$AG:$AG,AR$1)</f>
        <v>0</v>
      </c>
      <c r="AS621" s="2">
        <f>COUNTIFS($B:$B,$B621,$AG:$AG,AS$1)</f>
        <v>0</v>
      </c>
      <c r="AT621" s="2">
        <f>COUNTIFS($B:$B,$B621,$AG:$AG,AT$1)</f>
        <v>1</v>
      </c>
      <c r="AU621" s="2">
        <f>COUNTIFS($B:$B,$B621,$AG:$AG,AU$1)</f>
        <v>0</v>
      </c>
    </row>
    <row r="622" spans="1:47" ht="15" customHeight="1" x14ac:dyDescent="0.35">
      <c r="A622" s="7">
        <f>IF(B621=B622,A621,A621+1)</f>
        <v>210</v>
      </c>
      <c r="B622" s="7" t="s">
        <v>5240</v>
      </c>
      <c r="C622" s="7" t="s">
        <v>5239</v>
      </c>
      <c r="D622" s="7" t="s">
        <v>3044</v>
      </c>
      <c r="E622" s="7" t="s">
        <v>3043</v>
      </c>
      <c r="F622" s="4" t="s">
        <v>7</v>
      </c>
      <c r="G622" s="4" t="s">
        <v>8</v>
      </c>
      <c r="H622" s="4" t="s">
        <v>7</v>
      </c>
      <c r="I622" s="3">
        <v>3</v>
      </c>
      <c r="J622" s="3" t="s">
        <v>106</v>
      </c>
      <c r="K622" s="3" t="s">
        <v>3057</v>
      </c>
      <c r="L622" s="3" t="s">
        <v>55</v>
      </c>
      <c r="M622" s="3" t="s">
        <v>5242</v>
      </c>
      <c r="N622" s="3" t="s">
        <v>187</v>
      </c>
      <c r="P622" s="3" t="s">
        <v>669</v>
      </c>
      <c r="Q622" s="3" t="s">
        <v>1475</v>
      </c>
      <c r="R622" s="3" t="s">
        <v>2434</v>
      </c>
      <c r="S622" s="2" t="str">
        <f>IF(P622="심사불필요","-",VLOOKUP(K622,'[1]자격증 backdata'!A:G,7,0))</f>
        <v>-</v>
      </c>
      <c r="T622" s="2" t="str">
        <f>IF(S622="-","-",IF(COUNTIFS(B:B,B622,S:S,"필수")&gt;0,"자격요건충족","확인필요"))</f>
        <v>-</v>
      </c>
      <c r="U622" s="2"/>
      <c r="W622" s="2">
        <f>IF(Q622="4급","심사불필요",VLOOKUP(K622,'[1]자격증 backdata'!A:B,2,0))</f>
        <v>4</v>
      </c>
      <c r="X622" s="3">
        <f>IF(R622="A", MIN(20, SUMIFS(W:W, B:B, B622, R:R, "A")),IF(R622="B", MIN(30, SUMIFS(W:W, B:B, B622, R:R, "B")),"비해당분야"))</f>
        <v>8</v>
      </c>
      <c r="Y622" s="3" t="str">
        <f>IF(R622="C",MIN(30,IF(COUNTIFS(B:B,B622,W:W,"가1")=1,25,IF(COUNTIFS(B:B,B622,W:W,"가1")&gt;=2,30,0))+IF(COUNTIFS(B:B,B622,W:W,"나1")&gt;=4,30,IF(COUNTIFS(B:B,B622,W:W,"나1")=3,26,IF(COUNTIFS(B:B,B622,W:W,"나1")=2,22,IF(COUNTIFS(B:B,B622,W:W,"나1")=1,18,0)))))+MIN(30,IF(COUNTIFS(B:B,B622,W:W,"가2")=1,25,IF(COUNTIFS(B:B,B622,W:W,"가2")&gt;=2,30,0))+IF(COUNTIFS(B:B,B622,W:W,"나2")=3,30,IF(COUNTIFS(B:B,B622,W:W,"나2")=2,25,IF(COUNTIFS(B:B,B622,W:W,"나2")=1,20,0)))),"비해당분야")</f>
        <v>비해당분야</v>
      </c>
      <c r="Z622" s="3" t="str">
        <f>IF(R622="C",VLOOKUP(K622,'[1]자격증 backdata'!A:F,6,0),"비해당분야")</f>
        <v>비해당분야</v>
      </c>
      <c r="AA622" s="3" t="str">
        <f>IF(R622="C",SUMIF(B:B,B622,Z:Z),"비해당분야")</f>
        <v>비해당분야</v>
      </c>
      <c r="AB622" s="3" t="str">
        <f>IF(R622="C",SUM(Y622,AA622),"비해당분야")</f>
        <v>비해당분야</v>
      </c>
      <c r="AC622" s="3">
        <f>IF(R622="C",AB622,X622)</f>
        <v>8</v>
      </c>
      <c r="AD622" s="3">
        <f>VLOOKUP(K622,'[1]자격증 backdata'!A:D,4,0)</f>
        <v>0</v>
      </c>
      <c r="AE622" s="3">
        <f>IF(_xlfn.MAXIFS(AD:AD,B:B,B622)&gt;10,10,_xlfn.MAXIFS(AD:AD,B:B,B622))</f>
        <v>5</v>
      </c>
      <c r="AG622" s="2" t="str">
        <f>VLOOKUP(K622,'[1]자격증 backdata'!A:C,3,0)</f>
        <v>M</v>
      </c>
      <c r="AH622" s="2">
        <f>COUNTIFS($B:$B,$B622,$AG:$AG,AH$1)</f>
        <v>0</v>
      </c>
      <c r="AI622" s="2">
        <f>COUNTIFS($B:$B,$B622,$AG:$AG,AI$1)</f>
        <v>0</v>
      </c>
      <c r="AJ622" s="2">
        <f>COUNTIFS($B:$B,$B622,$AG:$AG,AJ$1)</f>
        <v>0</v>
      </c>
      <c r="AK622" s="2">
        <f>COUNTIFS($B:$B,$B622,$AG:$AG,AK$1)</f>
        <v>0</v>
      </c>
      <c r="AL622" s="2">
        <f>COUNTIFS($B:$B,$B622,$AG:$AG,AL$1)</f>
        <v>0</v>
      </c>
      <c r="AM622" s="2">
        <f>COUNTIFS($B:$B,$B622,$AG:$AG,AM$1)</f>
        <v>0</v>
      </c>
      <c r="AN622" s="2">
        <f>COUNTIFS($B:$B,$B622,$AG:$AG,AN$1)</f>
        <v>0</v>
      </c>
      <c r="AO622" s="2">
        <f>COUNTIFS($B:$B,$B622,$AG:$AG,AO$1)</f>
        <v>0</v>
      </c>
      <c r="AP622" s="2">
        <f>COUNTIFS($B:$B,$B622,$AG:$AG,AP$1)</f>
        <v>0</v>
      </c>
      <c r="AQ622" s="2">
        <f>COUNTIFS($B:$B,$B622,$AG:$AG,AQ$1)</f>
        <v>1</v>
      </c>
      <c r="AR622" s="2">
        <f>COUNTIFS($B:$B,$B622,$AG:$AG,AR$1)</f>
        <v>0</v>
      </c>
      <c r="AS622" s="2">
        <f>COUNTIFS($B:$B,$B622,$AG:$AG,AS$1)</f>
        <v>0</v>
      </c>
      <c r="AT622" s="2">
        <f>COUNTIFS($B:$B,$B622,$AG:$AG,AT$1)</f>
        <v>1</v>
      </c>
      <c r="AU622" s="2">
        <f>COUNTIFS($B:$B,$B622,$AG:$AG,AU$1)</f>
        <v>0</v>
      </c>
    </row>
    <row r="623" spans="1:47" ht="15" customHeight="1" x14ac:dyDescent="0.35">
      <c r="A623" s="7">
        <f>IF(B622=B623,A622,A622+1)</f>
        <v>210</v>
      </c>
      <c r="B623" s="7" t="s">
        <v>5240</v>
      </c>
      <c r="C623" s="7" t="s">
        <v>5239</v>
      </c>
      <c r="D623" s="7" t="s">
        <v>3044</v>
      </c>
      <c r="E623" s="7" t="s">
        <v>3043</v>
      </c>
      <c r="F623" s="4" t="s">
        <v>7</v>
      </c>
      <c r="G623" s="4" t="s">
        <v>8</v>
      </c>
      <c r="H623" s="4" t="s">
        <v>7</v>
      </c>
      <c r="I623" s="3">
        <v>4</v>
      </c>
      <c r="J623" s="3" t="s">
        <v>256</v>
      </c>
      <c r="K623" s="3" t="s">
        <v>3690</v>
      </c>
      <c r="L623" s="3" t="s">
        <v>254</v>
      </c>
      <c r="M623" s="3" t="s">
        <v>5241</v>
      </c>
      <c r="N623" s="3" t="s">
        <v>1396</v>
      </c>
      <c r="P623" s="3" t="s">
        <v>669</v>
      </c>
      <c r="Q623" s="3" t="s">
        <v>1475</v>
      </c>
      <c r="R623" s="3" t="s">
        <v>2434</v>
      </c>
      <c r="S623" s="2" t="str">
        <f>IF(P623="심사불필요","-",VLOOKUP(K623,'[1]자격증 backdata'!A:G,7,0))</f>
        <v>-</v>
      </c>
      <c r="T623" s="2" t="str">
        <f>IF(S623="-","-",IF(COUNTIFS(B:B,B623,S:S,"필수")&gt;0,"자격요건충족","확인필요"))</f>
        <v>-</v>
      </c>
      <c r="U623" s="2"/>
      <c r="W623" s="2">
        <f>IF(Q623="4급","심사불필요",VLOOKUP(K623,'[1]자격증 backdata'!A:B,2,0))</f>
        <v>2</v>
      </c>
      <c r="X623" s="3">
        <f>IF(R623="A", MIN(20, SUMIFS(W:W, B:B, B623, R:R, "A")),IF(R623="B", MIN(30, SUMIFS(W:W, B:B, B623, R:R, "B")),"비해당분야"))</f>
        <v>8</v>
      </c>
      <c r="Y623" s="3" t="str">
        <f>IF(R623="C",MIN(30,IF(COUNTIFS(B:B,B623,W:W,"가1")=1,25,IF(COUNTIFS(B:B,B623,W:W,"가1")&gt;=2,30,0))+IF(COUNTIFS(B:B,B623,W:W,"나1")&gt;=4,30,IF(COUNTIFS(B:B,B623,W:W,"나1")=3,26,IF(COUNTIFS(B:B,B623,W:W,"나1")=2,22,IF(COUNTIFS(B:B,B623,W:W,"나1")=1,18,0)))))+MIN(30,IF(COUNTIFS(B:B,B623,W:W,"가2")=1,25,IF(COUNTIFS(B:B,B623,W:W,"가2")&gt;=2,30,0))+IF(COUNTIFS(B:B,B623,W:W,"나2")=3,30,IF(COUNTIFS(B:B,B623,W:W,"나2")=2,25,IF(COUNTIFS(B:B,B623,W:W,"나2")=1,20,0)))),"비해당분야")</f>
        <v>비해당분야</v>
      </c>
      <c r="Z623" s="3" t="str">
        <f>IF(R623="C",VLOOKUP(K623,'[1]자격증 backdata'!A:F,6,0),"비해당분야")</f>
        <v>비해당분야</v>
      </c>
      <c r="AA623" s="3" t="str">
        <f>IF(R623="C",SUMIF(B:B,B623,Z:Z),"비해당분야")</f>
        <v>비해당분야</v>
      </c>
      <c r="AB623" s="3" t="str">
        <f>IF(R623="C",SUM(Y623,AA623),"비해당분야")</f>
        <v>비해당분야</v>
      </c>
      <c r="AC623" s="3">
        <f>IF(R623="C",AB623,X623)</f>
        <v>8</v>
      </c>
      <c r="AD623" s="3">
        <f>VLOOKUP(K623,'[1]자격증 backdata'!A:D,4,0)</f>
        <v>0</v>
      </c>
      <c r="AE623" s="3">
        <f>IF(_xlfn.MAXIFS(AD:AD,B:B,B623)&gt;10,10,_xlfn.MAXIFS(AD:AD,B:B,B623))</f>
        <v>5</v>
      </c>
      <c r="AG623" s="2" t="str">
        <f>VLOOKUP(K623,'[1]자격증 backdata'!A:C,3,0)</f>
        <v>J</v>
      </c>
      <c r="AH623" s="2">
        <f>COUNTIFS($B:$B,$B623,$AG:$AG,AH$1)</f>
        <v>0</v>
      </c>
      <c r="AI623" s="2">
        <f>COUNTIFS($B:$B,$B623,$AG:$AG,AI$1)</f>
        <v>0</v>
      </c>
      <c r="AJ623" s="2">
        <f>COUNTIFS($B:$B,$B623,$AG:$AG,AJ$1)</f>
        <v>0</v>
      </c>
      <c r="AK623" s="2">
        <f>COUNTIFS($B:$B,$B623,$AG:$AG,AK$1)</f>
        <v>0</v>
      </c>
      <c r="AL623" s="2">
        <f>COUNTIFS($B:$B,$B623,$AG:$AG,AL$1)</f>
        <v>0</v>
      </c>
      <c r="AM623" s="2">
        <f>COUNTIFS($B:$B,$B623,$AG:$AG,AM$1)</f>
        <v>0</v>
      </c>
      <c r="AN623" s="2">
        <f>COUNTIFS($B:$B,$B623,$AG:$AG,AN$1)</f>
        <v>0</v>
      </c>
      <c r="AO623" s="2">
        <f>COUNTIFS($B:$B,$B623,$AG:$AG,AO$1)</f>
        <v>0</v>
      </c>
      <c r="AP623" s="2">
        <f>COUNTIFS($B:$B,$B623,$AG:$AG,AP$1)</f>
        <v>0</v>
      </c>
      <c r="AQ623" s="2">
        <f>COUNTIFS($B:$B,$B623,$AG:$AG,AQ$1)</f>
        <v>1</v>
      </c>
      <c r="AR623" s="2">
        <f>COUNTIFS($B:$B,$B623,$AG:$AG,AR$1)</f>
        <v>0</v>
      </c>
      <c r="AS623" s="2">
        <f>COUNTIFS($B:$B,$B623,$AG:$AG,AS$1)</f>
        <v>0</v>
      </c>
      <c r="AT623" s="2">
        <f>COUNTIFS($B:$B,$B623,$AG:$AG,AT$1)</f>
        <v>1</v>
      </c>
      <c r="AU623" s="2">
        <f>COUNTIFS($B:$B,$B623,$AG:$AG,AU$1)</f>
        <v>0</v>
      </c>
    </row>
    <row r="624" spans="1:47" ht="15" customHeight="1" x14ac:dyDescent="0.35">
      <c r="A624" s="7">
        <f>IF(B623=B624,A623,A623+1)</f>
        <v>210</v>
      </c>
      <c r="B624" s="7" t="s">
        <v>5240</v>
      </c>
      <c r="C624" s="7" t="s">
        <v>5239</v>
      </c>
      <c r="D624" s="7" t="s">
        <v>3044</v>
      </c>
      <c r="E624" s="7" t="s">
        <v>3043</v>
      </c>
      <c r="F624" s="4" t="s">
        <v>7</v>
      </c>
      <c r="G624" s="4" t="s">
        <v>8</v>
      </c>
      <c r="H624" s="4" t="s">
        <v>7</v>
      </c>
      <c r="I624" s="3">
        <v>5</v>
      </c>
      <c r="J624" s="3" t="s">
        <v>28</v>
      </c>
      <c r="K624" s="3" t="s">
        <v>3061</v>
      </c>
      <c r="L624" s="3" t="s">
        <v>26</v>
      </c>
      <c r="M624" s="3" t="s">
        <v>5238</v>
      </c>
      <c r="N624" s="3" t="s">
        <v>686</v>
      </c>
      <c r="P624" s="3" t="s">
        <v>669</v>
      </c>
      <c r="Q624" s="3" t="s">
        <v>1475</v>
      </c>
      <c r="R624" s="3" t="s">
        <v>2434</v>
      </c>
      <c r="S624" s="2" t="str">
        <f>IF(P624="심사불필요","-",VLOOKUP(K624,'[1]자격증 backdata'!A:G,7,0))</f>
        <v>-</v>
      </c>
      <c r="T624" s="2" t="str">
        <f>IF(S624="-","-",IF(COUNTIFS(B:B,B624,S:S,"필수")&gt;0,"자격요건충족","확인필요"))</f>
        <v>-</v>
      </c>
      <c r="U624" s="2"/>
      <c r="W624" s="2">
        <f>IF(Q624="4급","심사불필요",VLOOKUP(K624,'[1]자격증 backdata'!A:B,2,0))</f>
        <v>2</v>
      </c>
      <c r="X624" s="3">
        <f>IF(R624="A", MIN(20, SUMIFS(W:W, B:B, B624, R:R, "A")),IF(R624="B", MIN(30, SUMIFS(W:W, B:B, B624, R:R, "B")),"비해당분야"))</f>
        <v>8</v>
      </c>
      <c r="Y624" s="3" t="str">
        <f>IF(R624="C",MIN(30,IF(COUNTIFS(B:B,B624,W:W,"가1")=1,25,IF(COUNTIFS(B:B,B624,W:W,"가1")&gt;=2,30,0))+IF(COUNTIFS(B:B,B624,W:W,"나1")&gt;=4,30,IF(COUNTIFS(B:B,B624,W:W,"나1")=3,26,IF(COUNTIFS(B:B,B624,W:W,"나1")=2,22,IF(COUNTIFS(B:B,B624,W:W,"나1")=1,18,0)))))+MIN(30,IF(COUNTIFS(B:B,B624,W:W,"가2")=1,25,IF(COUNTIFS(B:B,B624,W:W,"가2")&gt;=2,30,0))+IF(COUNTIFS(B:B,B624,W:W,"나2")=3,30,IF(COUNTIFS(B:B,B624,W:W,"나2")=2,25,IF(COUNTIFS(B:B,B624,W:W,"나2")=1,20,0)))),"비해당분야")</f>
        <v>비해당분야</v>
      </c>
      <c r="Z624" s="3" t="str">
        <f>IF(R624="C",VLOOKUP(K624,'[1]자격증 backdata'!A:F,6,0),"비해당분야")</f>
        <v>비해당분야</v>
      </c>
      <c r="AA624" s="3" t="str">
        <f>IF(R624="C",SUMIF(B:B,B624,Z:Z),"비해당분야")</f>
        <v>비해당분야</v>
      </c>
      <c r="AB624" s="3" t="str">
        <f>IF(R624="C",SUM(Y624,AA624),"비해당분야")</f>
        <v>비해당분야</v>
      </c>
      <c r="AC624" s="3">
        <f>IF(R624="C",AB624,X624)</f>
        <v>8</v>
      </c>
      <c r="AD624" s="3">
        <f>VLOOKUP(K624,'[1]자격증 backdata'!A:D,4,0)</f>
        <v>0</v>
      </c>
      <c r="AE624" s="3">
        <f>IF(_xlfn.MAXIFS(AD:AD,B:B,B624)&gt;10,10,_xlfn.MAXIFS(AD:AD,B:B,B624))</f>
        <v>5</v>
      </c>
      <c r="AG624" s="2">
        <f>VLOOKUP(K624,'[1]자격증 backdata'!A:C,3,0)</f>
        <v>0</v>
      </c>
      <c r="AH624" s="2">
        <f>COUNTIFS($B:$B,$B624,$AG:$AG,AH$1)</f>
        <v>0</v>
      </c>
      <c r="AI624" s="2">
        <f>COUNTIFS($B:$B,$B624,$AG:$AG,AI$1)</f>
        <v>0</v>
      </c>
      <c r="AJ624" s="2">
        <f>COUNTIFS($B:$B,$B624,$AG:$AG,AJ$1)</f>
        <v>0</v>
      </c>
      <c r="AK624" s="2">
        <f>COUNTIFS($B:$B,$B624,$AG:$AG,AK$1)</f>
        <v>0</v>
      </c>
      <c r="AL624" s="2">
        <f>COUNTIFS($B:$B,$B624,$AG:$AG,AL$1)</f>
        <v>0</v>
      </c>
      <c r="AM624" s="2">
        <f>COUNTIFS($B:$B,$B624,$AG:$AG,AM$1)</f>
        <v>0</v>
      </c>
      <c r="AN624" s="2">
        <f>COUNTIFS($B:$B,$B624,$AG:$AG,AN$1)</f>
        <v>0</v>
      </c>
      <c r="AO624" s="2">
        <f>COUNTIFS($B:$B,$B624,$AG:$AG,AO$1)</f>
        <v>0</v>
      </c>
      <c r="AP624" s="2">
        <f>COUNTIFS($B:$B,$B624,$AG:$AG,AP$1)</f>
        <v>0</v>
      </c>
      <c r="AQ624" s="2">
        <f>COUNTIFS($B:$B,$B624,$AG:$AG,AQ$1)</f>
        <v>1</v>
      </c>
      <c r="AR624" s="2">
        <f>COUNTIFS($B:$B,$B624,$AG:$AG,AR$1)</f>
        <v>0</v>
      </c>
      <c r="AS624" s="2">
        <f>COUNTIFS($B:$B,$B624,$AG:$AG,AS$1)</f>
        <v>0</v>
      </c>
      <c r="AT624" s="2">
        <f>COUNTIFS($B:$B,$B624,$AG:$AG,AT$1)</f>
        <v>1</v>
      </c>
      <c r="AU624" s="2">
        <f>COUNTIFS($B:$B,$B624,$AG:$AG,AU$1)</f>
        <v>0</v>
      </c>
    </row>
    <row r="625" spans="1:47" ht="15" customHeight="1" x14ac:dyDescent="0.35">
      <c r="A625" s="4">
        <f>IF(B624=B625,A624,A624+1)</f>
        <v>211</v>
      </c>
      <c r="B625" s="4" t="s">
        <v>5234</v>
      </c>
      <c r="C625" s="4" t="s">
        <v>5233</v>
      </c>
      <c r="D625" s="4" t="s">
        <v>3044</v>
      </c>
      <c r="E625" s="4" t="s">
        <v>3043</v>
      </c>
      <c r="F625" s="4" t="s">
        <v>7</v>
      </c>
      <c r="G625" s="4" t="s">
        <v>8</v>
      </c>
      <c r="H625" s="4" t="s">
        <v>7</v>
      </c>
      <c r="I625" s="4">
        <v>1</v>
      </c>
      <c r="J625" s="4" t="s">
        <v>256</v>
      </c>
      <c r="K625" s="4" t="s">
        <v>3690</v>
      </c>
      <c r="L625" s="4" t="s">
        <v>254</v>
      </c>
      <c r="M625" s="4" t="s">
        <v>5237</v>
      </c>
      <c r="N625" s="4" t="s">
        <v>328</v>
      </c>
      <c r="P625" s="4" t="s">
        <v>669</v>
      </c>
      <c r="Q625" s="4" t="s">
        <v>1475</v>
      </c>
      <c r="R625" s="4" t="s">
        <v>2434</v>
      </c>
      <c r="S625" s="5" t="str">
        <f>IF(P625="심사불필요","-",VLOOKUP(K625,'[1]자격증 backdata'!A:G,7,0))</f>
        <v>-</v>
      </c>
      <c r="T625" s="5" t="str">
        <f>IF(S625="-","-",IF(COUNTIFS(B:B,B625,S:S,"필수")&gt;0,"자격요건충족","확인필요"))</f>
        <v>-</v>
      </c>
      <c r="U625" s="5"/>
      <c r="W625" s="5">
        <f>IF(Q625="4급","심사불필요",VLOOKUP(K625,'[1]자격증 backdata'!A:B,2,0))</f>
        <v>2</v>
      </c>
      <c r="X625" s="4">
        <f>IF(R625="A", MIN(20, SUMIFS(W:W, B:B, B625, R:R, "A")),IF(R625="B", MIN(30, SUMIFS(W:W, B:B, B625, R:R, "B")),"비해당분야"))</f>
        <v>10</v>
      </c>
      <c r="Y625" s="4" t="str">
        <f>IF(R625="C",MIN(30,IF(COUNTIFS(B:B,B625,W:W,"가1")=1,25,IF(COUNTIFS(B:B,B625,W:W,"가1")&gt;=2,30,0))+IF(COUNTIFS(B:B,B625,W:W,"나1")&gt;=4,30,IF(COUNTIFS(B:B,B625,W:W,"나1")=3,26,IF(COUNTIFS(B:B,B625,W:W,"나1")=2,22,IF(COUNTIFS(B:B,B625,W:W,"나1")=1,18,0)))))+MIN(30,IF(COUNTIFS(B:B,B625,W:W,"가2")=1,25,IF(COUNTIFS(B:B,B625,W:W,"가2")&gt;=2,30,0))+IF(COUNTIFS(B:B,B625,W:W,"나2")=3,30,IF(COUNTIFS(B:B,B625,W:W,"나2")=2,25,IF(COUNTIFS(B:B,B625,W:W,"나2")=1,20,0)))),"비해당분야")</f>
        <v>비해당분야</v>
      </c>
      <c r="Z625" s="4" t="str">
        <f>IF(R625="C",VLOOKUP(K625,'[1]자격증 backdata'!A:F,6,0),"비해당분야")</f>
        <v>비해당분야</v>
      </c>
      <c r="AA625" s="4" t="str">
        <f>IF(R625="C",SUMIF(B:B,B625,Z:Z),"비해당분야")</f>
        <v>비해당분야</v>
      </c>
      <c r="AB625" s="4" t="str">
        <f>IF(R625="C",SUM(Y625,AA625),"비해당분야")</f>
        <v>비해당분야</v>
      </c>
      <c r="AC625" s="4">
        <f>IF(R625="C",AB625,X625)</f>
        <v>10</v>
      </c>
      <c r="AD625" s="4">
        <f>VLOOKUP(K625,'[1]자격증 backdata'!A:D,4,0)</f>
        <v>0</v>
      </c>
      <c r="AE625" s="4">
        <f>IF(_xlfn.MAXIFS(AD:AD,B:B,B625)&gt;10,10,_xlfn.MAXIFS(AD:AD,B:B,B625))</f>
        <v>5</v>
      </c>
      <c r="AG625" s="5" t="str">
        <f>VLOOKUP(K625,'[1]자격증 backdata'!A:C,3,0)</f>
        <v>J</v>
      </c>
      <c r="AH625" s="5">
        <f>COUNTIFS($B:$B,$B625,$AG:$AG,AH$1)</f>
        <v>0</v>
      </c>
      <c r="AI625" s="5">
        <f>COUNTIFS($B:$B,$B625,$AG:$AG,AI$1)</f>
        <v>0</v>
      </c>
      <c r="AJ625" s="5">
        <f>COUNTIFS($B:$B,$B625,$AG:$AG,AJ$1)</f>
        <v>0</v>
      </c>
      <c r="AK625" s="5">
        <f>COUNTIFS($B:$B,$B625,$AG:$AG,AK$1)</f>
        <v>0</v>
      </c>
      <c r="AL625" s="5">
        <f>COUNTIFS($B:$B,$B625,$AG:$AG,AL$1)</f>
        <v>0</v>
      </c>
      <c r="AM625" s="5">
        <f>COUNTIFS($B:$B,$B625,$AG:$AG,AM$1)</f>
        <v>0</v>
      </c>
      <c r="AN625" s="5">
        <f>COUNTIFS($B:$B,$B625,$AG:$AG,AN$1)</f>
        <v>1</v>
      </c>
      <c r="AO625" s="5">
        <f>COUNTIFS($B:$B,$B625,$AG:$AG,AO$1)</f>
        <v>0</v>
      </c>
      <c r="AP625" s="5">
        <f>COUNTIFS($B:$B,$B625,$AG:$AG,AP$1)</f>
        <v>0</v>
      </c>
      <c r="AQ625" s="5">
        <f>COUNTIFS($B:$B,$B625,$AG:$AG,AQ$1)</f>
        <v>1</v>
      </c>
      <c r="AR625" s="5">
        <f>COUNTIFS($B:$B,$B625,$AG:$AG,AR$1)</f>
        <v>0</v>
      </c>
      <c r="AS625" s="5">
        <f>COUNTIFS($B:$B,$B625,$AG:$AG,AS$1)</f>
        <v>0</v>
      </c>
      <c r="AT625" s="5">
        <f>COUNTIFS($B:$B,$B625,$AG:$AG,AT$1)</f>
        <v>1</v>
      </c>
      <c r="AU625" s="5">
        <f>COUNTIFS($B:$B,$B625,$AG:$AG,AU$1)</f>
        <v>0</v>
      </c>
    </row>
    <row r="626" spans="1:47" ht="15" customHeight="1" x14ac:dyDescent="0.35">
      <c r="A626" s="6">
        <f>IF(B625=B626,A625,A625+1)</f>
        <v>211</v>
      </c>
      <c r="B626" s="6" t="s">
        <v>5234</v>
      </c>
      <c r="C626" s="6" t="s">
        <v>5233</v>
      </c>
      <c r="D626" s="6" t="s">
        <v>3044</v>
      </c>
      <c r="E626" s="6" t="s">
        <v>3043</v>
      </c>
      <c r="F626" s="4" t="s">
        <v>7</v>
      </c>
      <c r="G626" s="4" t="s">
        <v>8</v>
      </c>
      <c r="H626" s="4" t="s">
        <v>7</v>
      </c>
      <c r="I626" s="4">
        <v>2</v>
      </c>
      <c r="J626" s="4" t="s">
        <v>633</v>
      </c>
      <c r="K626" s="4" t="s">
        <v>3118</v>
      </c>
      <c r="L626" s="4" t="s">
        <v>55</v>
      </c>
      <c r="M626" s="4" t="s">
        <v>5236</v>
      </c>
      <c r="N626" s="4" t="s">
        <v>1333</v>
      </c>
      <c r="P626" s="4" t="s">
        <v>669</v>
      </c>
      <c r="Q626" s="4" t="s">
        <v>1475</v>
      </c>
      <c r="R626" s="4" t="s">
        <v>2434</v>
      </c>
      <c r="S626" s="5" t="str">
        <f>IF(P626="심사불필요","-",VLOOKUP(K626,'[1]자격증 backdata'!A:G,7,0))</f>
        <v>-</v>
      </c>
      <c r="T626" s="5" t="str">
        <f>IF(S626="-","-",IF(COUNTIFS(B:B,B626,S:S,"필수")&gt;0,"자격요건충족","확인필요"))</f>
        <v>-</v>
      </c>
      <c r="U626" s="5"/>
      <c r="W626" s="5">
        <f>IF(Q626="4급","심사불필요",VLOOKUP(K626,'[1]자격증 backdata'!A:B,2,0))</f>
        <v>4</v>
      </c>
      <c r="X626" s="4">
        <f>IF(R626="A", MIN(20, SUMIFS(W:W, B:B, B626, R:R, "A")),IF(R626="B", MIN(30, SUMIFS(W:W, B:B, B626, R:R, "B")),"비해당분야"))</f>
        <v>10</v>
      </c>
      <c r="Y626" s="4" t="str">
        <f>IF(R626="C",MIN(30,IF(COUNTIFS(B:B,B626,W:W,"가1")=1,25,IF(COUNTIFS(B:B,B626,W:W,"가1")&gt;=2,30,0))+IF(COUNTIFS(B:B,B626,W:W,"나1")&gt;=4,30,IF(COUNTIFS(B:B,B626,W:W,"나1")=3,26,IF(COUNTIFS(B:B,B626,W:W,"나1")=2,22,IF(COUNTIFS(B:B,B626,W:W,"나1")=1,18,0)))))+MIN(30,IF(COUNTIFS(B:B,B626,W:W,"가2")=1,25,IF(COUNTIFS(B:B,B626,W:W,"가2")&gt;=2,30,0))+IF(COUNTIFS(B:B,B626,W:W,"나2")=3,30,IF(COUNTIFS(B:B,B626,W:W,"나2")=2,25,IF(COUNTIFS(B:B,B626,W:W,"나2")=1,20,0)))),"비해당분야")</f>
        <v>비해당분야</v>
      </c>
      <c r="Z626" s="4" t="str">
        <f>IF(R626="C",VLOOKUP(K626,'[1]자격증 backdata'!A:F,6,0),"비해당분야")</f>
        <v>비해당분야</v>
      </c>
      <c r="AA626" s="4" t="str">
        <f>IF(R626="C",SUMIF(B:B,B626,Z:Z),"비해당분야")</f>
        <v>비해당분야</v>
      </c>
      <c r="AB626" s="4" t="str">
        <f>IF(R626="C",SUM(Y626,AA626),"비해당분야")</f>
        <v>비해당분야</v>
      </c>
      <c r="AC626" s="4">
        <f>IF(R626="C",AB626,X626)</f>
        <v>10</v>
      </c>
      <c r="AD626" s="4">
        <f>VLOOKUP(K626,'[1]자격증 backdata'!A:D,4,0)</f>
        <v>0</v>
      </c>
      <c r="AE626" s="4">
        <f>IF(_xlfn.MAXIFS(AD:AD,B:B,B626)&gt;10,10,_xlfn.MAXIFS(AD:AD,B:B,B626))</f>
        <v>5</v>
      </c>
      <c r="AG626" s="5" t="str">
        <f>VLOOKUP(K626,'[1]자격증 backdata'!A:C,3,0)</f>
        <v>G</v>
      </c>
      <c r="AH626" s="5">
        <f>COUNTIFS($B:$B,$B626,$AG:$AG,AH$1)</f>
        <v>0</v>
      </c>
      <c r="AI626" s="5">
        <f>COUNTIFS($B:$B,$B626,$AG:$AG,AI$1)</f>
        <v>0</v>
      </c>
      <c r="AJ626" s="5">
        <f>COUNTIFS($B:$B,$B626,$AG:$AG,AJ$1)</f>
        <v>0</v>
      </c>
      <c r="AK626" s="5">
        <f>COUNTIFS($B:$B,$B626,$AG:$AG,AK$1)</f>
        <v>0</v>
      </c>
      <c r="AL626" s="5">
        <f>COUNTIFS($B:$B,$B626,$AG:$AG,AL$1)</f>
        <v>0</v>
      </c>
      <c r="AM626" s="5">
        <f>COUNTIFS($B:$B,$B626,$AG:$AG,AM$1)</f>
        <v>0</v>
      </c>
      <c r="AN626" s="5">
        <f>COUNTIFS($B:$B,$B626,$AG:$AG,AN$1)</f>
        <v>1</v>
      </c>
      <c r="AO626" s="5">
        <f>COUNTIFS($B:$B,$B626,$AG:$AG,AO$1)</f>
        <v>0</v>
      </c>
      <c r="AP626" s="5">
        <f>COUNTIFS($B:$B,$B626,$AG:$AG,AP$1)</f>
        <v>0</v>
      </c>
      <c r="AQ626" s="5">
        <f>COUNTIFS($B:$B,$B626,$AG:$AG,AQ$1)</f>
        <v>1</v>
      </c>
      <c r="AR626" s="5">
        <f>COUNTIFS($B:$B,$B626,$AG:$AG,AR$1)</f>
        <v>0</v>
      </c>
      <c r="AS626" s="5">
        <f>COUNTIFS($B:$B,$B626,$AG:$AG,AS$1)</f>
        <v>0</v>
      </c>
      <c r="AT626" s="5">
        <f>COUNTIFS($B:$B,$B626,$AG:$AG,AT$1)</f>
        <v>1</v>
      </c>
      <c r="AU626" s="5">
        <f>COUNTIFS($B:$B,$B626,$AG:$AG,AU$1)</f>
        <v>0</v>
      </c>
    </row>
    <row r="627" spans="1:47" ht="15" customHeight="1" x14ac:dyDescent="0.35">
      <c r="A627" s="6">
        <f>IF(B626=B627,A626,A626+1)</f>
        <v>211</v>
      </c>
      <c r="B627" s="6" t="s">
        <v>5234</v>
      </c>
      <c r="C627" s="6" t="s">
        <v>5233</v>
      </c>
      <c r="D627" s="6" t="s">
        <v>3044</v>
      </c>
      <c r="E627" s="6" t="s">
        <v>3043</v>
      </c>
      <c r="F627" s="4" t="s">
        <v>7</v>
      </c>
      <c r="G627" s="4" t="s">
        <v>8</v>
      </c>
      <c r="H627" s="4" t="s">
        <v>7</v>
      </c>
      <c r="I627" s="4">
        <v>3</v>
      </c>
      <c r="J627" s="4" t="s">
        <v>106</v>
      </c>
      <c r="K627" s="4" t="s">
        <v>3057</v>
      </c>
      <c r="L627" s="4" t="s">
        <v>55</v>
      </c>
      <c r="M627" s="4" t="s">
        <v>5235</v>
      </c>
      <c r="N627" s="4" t="s">
        <v>120</v>
      </c>
      <c r="P627" s="4" t="s">
        <v>669</v>
      </c>
      <c r="Q627" s="4" t="s">
        <v>1475</v>
      </c>
      <c r="R627" s="4" t="s">
        <v>2434</v>
      </c>
      <c r="S627" s="5" t="str">
        <f>IF(P627="심사불필요","-",VLOOKUP(K627,'[1]자격증 backdata'!A:G,7,0))</f>
        <v>-</v>
      </c>
      <c r="T627" s="5" t="str">
        <f>IF(S627="-","-",IF(COUNTIFS(B:B,B627,S:S,"필수")&gt;0,"자격요건충족","확인필요"))</f>
        <v>-</v>
      </c>
      <c r="U627" s="5"/>
      <c r="W627" s="5">
        <f>IF(Q627="4급","심사불필요",VLOOKUP(K627,'[1]자격증 backdata'!A:B,2,0))</f>
        <v>4</v>
      </c>
      <c r="X627" s="4">
        <f>IF(R627="A", MIN(20, SUMIFS(W:W, B:B, B627, R:R, "A")),IF(R627="B", MIN(30, SUMIFS(W:W, B:B, B627, R:R, "B")),"비해당분야"))</f>
        <v>10</v>
      </c>
      <c r="Y627" s="4" t="str">
        <f>IF(R627="C",MIN(30,IF(COUNTIFS(B:B,B627,W:W,"가1")=1,25,IF(COUNTIFS(B:B,B627,W:W,"가1")&gt;=2,30,0))+IF(COUNTIFS(B:B,B627,W:W,"나1")&gt;=4,30,IF(COUNTIFS(B:B,B627,W:W,"나1")=3,26,IF(COUNTIFS(B:B,B627,W:W,"나1")=2,22,IF(COUNTIFS(B:B,B627,W:W,"나1")=1,18,0)))))+MIN(30,IF(COUNTIFS(B:B,B627,W:W,"가2")=1,25,IF(COUNTIFS(B:B,B627,W:W,"가2")&gt;=2,30,0))+IF(COUNTIFS(B:B,B627,W:W,"나2")=3,30,IF(COUNTIFS(B:B,B627,W:W,"나2")=2,25,IF(COUNTIFS(B:B,B627,W:W,"나2")=1,20,0)))),"비해당분야")</f>
        <v>비해당분야</v>
      </c>
      <c r="Z627" s="4" t="str">
        <f>IF(R627="C",VLOOKUP(K627,'[1]자격증 backdata'!A:F,6,0),"비해당분야")</f>
        <v>비해당분야</v>
      </c>
      <c r="AA627" s="4" t="str">
        <f>IF(R627="C",SUMIF(B:B,B627,Z:Z),"비해당분야")</f>
        <v>비해당분야</v>
      </c>
      <c r="AB627" s="4" t="str">
        <f>IF(R627="C",SUM(Y627,AA627),"비해당분야")</f>
        <v>비해당분야</v>
      </c>
      <c r="AC627" s="4">
        <f>IF(R627="C",AB627,X627)</f>
        <v>10</v>
      </c>
      <c r="AD627" s="4">
        <f>VLOOKUP(K627,'[1]자격증 backdata'!A:D,4,0)</f>
        <v>0</v>
      </c>
      <c r="AE627" s="4">
        <f>IF(_xlfn.MAXIFS(AD:AD,B:B,B627)&gt;10,10,_xlfn.MAXIFS(AD:AD,B:B,B627))</f>
        <v>5</v>
      </c>
      <c r="AG627" s="5" t="str">
        <f>VLOOKUP(K627,'[1]자격증 backdata'!A:C,3,0)</f>
        <v>M</v>
      </c>
      <c r="AH627" s="5">
        <f>COUNTIFS($B:$B,$B627,$AG:$AG,AH$1)</f>
        <v>0</v>
      </c>
      <c r="AI627" s="5">
        <f>COUNTIFS($B:$B,$B627,$AG:$AG,AI$1)</f>
        <v>0</v>
      </c>
      <c r="AJ627" s="5">
        <f>COUNTIFS($B:$B,$B627,$AG:$AG,AJ$1)</f>
        <v>0</v>
      </c>
      <c r="AK627" s="5">
        <f>COUNTIFS($B:$B,$B627,$AG:$AG,AK$1)</f>
        <v>0</v>
      </c>
      <c r="AL627" s="5">
        <f>COUNTIFS($B:$B,$B627,$AG:$AG,AL$1)</f>
        <v>0</v>
      </c>
      <c r="AM627" s="5">
        <f>COUNTIFS($B:$B,$B627,$AG:$AG,AM$1)</f>
        <v>0</v>
      </c>
      <c r="AN627" s="5">
        <f>COUNTIFS($B:$B,$B627,$AG:$AG,AN$1)</f>
        <v>1</v>
      </c>
      <c r="AO627" s="5">
        <f>COUNTIFS($B:$B,$B627,$AG:$AG,AO$1)</f>
        <v>0</v>
      </c>
      <c r="AP627" s="5">
        <f>COUNTIFS($B:$B,$B627,$AG:$AG,AP$1)</f>
        <v>0</v>
      </c>
      <c r="AQ627" s="5">
        <f>COUNTIFS($B:$B,$B627,$AG:$AG,AQ$1)</f>
        <v>1</v>
      </c>
      <c r="AR627" s="5">
        <f>COUNTIFS($B:$B,$B627,$AG:$AG,AR$1)</f>
        <v>0</v>
      </c>
      <c r="AS627" s="5">
        <f>COUNTIFS($B:$B,$B627,$AG:$AG,AS$1)</f>
        <v>0</v>
      </c>
      <c r="AT627" s="5">
        <f>COUNTIFS($B:$B,$B627,$AG:$AG,AT$1)</f>
        <v>1</v>
      </c>
      <c r="AU627" s="5">
        <f>COUNTIFS($B:$B,$B627,$AG:$AG,AU$1)</f>
        <v>0</v>
      </c>
    </row>
    <row r="628" spans="1:47" ht="15" customHeight="1" x14ac:dyDescent="0.35">
      <c r="A628" s="6">
        <f>IF(B627=B628,A627,A627+1)</f>
        <v>211</v>
      </c>
      <c r="B628" s="6" t="s">
        <v>5234</v>
      </c>
      <c r="C628" s="6" t="s">
        <v>5233</v>
      </c>
      <c r="D628" s="6" t="s">
        <v>3044</v>
      </c>
      <c r="E628" s="6" t="s">
        <v>3043</v>
      </c>
      <c r="F628" s="4" t="s">
        <v>7</v>
      </c>
      <c r="G628" s="4" t="s">
        <v>8</v>
      </c>
      <c r="H628" s="4" t="s">
        <v>7</v>
      </c>
      <c r="I628" s="4">
        <v>4</v>
      </c>
      <c r="J628" s="4" t="s">
        <v>69</v>
      </c>
      <c r="K628" s="4" t="s">
        <v>3065</v>
      </c>
      <c r="L628" s="4" t="s">
        <v>36</v>
      </c>
      <c r="M628" s="4" t="s">
        <v>5232</v>
      </c>
      <c r="N628" s="4" t="s">
        <v>340</v>
      </c>
      <c r="P628" s="4" t="s">
        <v>669</v>
      </c>
      <c r="Q628" s="4" t="s">
        <v>1475</v>
      </c>
      <c r="R628" s="4" t="s">
        <v>2434</v>
      </c>
      <c r="S628" s="5" t="str">
        <f>IF(P628="심사불필요","-",VLOOKUP(K628,'[1]자격증 backdata'!A:G,7,0))</f>
        <v>-</v>
      </c>
      <c r="T628" s="5" t="str">
        <f>IF(S628="-","-",IF(COUNTIFS(B:B,B628,S:S,"필수")&gt;0,"자격요건충족","확인필요"))</f>
        <v>-</v>
      </c>
      <c r="U628" s="5"/>
      <c r="W628" s="5">
        <f>IF(Q628="4급","심사불필요",VLOOKUP(K628,'[1]자격증 backdata'!A:B,2,0))</f>
        <v>0</v>
      </c>
      <c r="X628" s="4">
        <f>IF(R628="A", MIN(20, SUMIFS(W:W, B:B, B628, R:R, "A")),IF(R628="B", MIN(30, SUMIFS(W:W, B:B, B628, R:R, "B")),"비해당분야"))</f>
        <v>10</v>
      </c>
      <c r="Y628" s="4" t="str">
        <f>IF(R628="C",MIN(30,IF(COUNTIFS(B:B,B628,W:W,"가1")=1,25,IF(COUNTIFS(B:B,B628,W:W,"가1")&gt;=2,30,0))+IF(COUNTIFS(B:B,B628,W:W,"나1")&gt;=4,30,IF(COUNTIFS(B:B,B628,W:W,"나1")=3,26,IF(COUNTIFS(B:B,B628,W:W,"나1")=2,22,IF(COUNTIFS(B:B,B628,W:W,"나1")=1,18,0)))))+MIN(30,IF(COUNTIFS(B:B,B628,W:W,"가2")=1,25,IF(COUNTIFS(B:B,B628,W:W,"가2")&gt;=2,30,0))+IF(COUNTIFS(B:B,B628,W:W,"나2")=3,30,IF(COUNTIFS(B:B,B628,W:W,"나2")=2,25,IF(COUNTIFS(B:B,B628,W:W,"나2")=1,20,0)))),"비해당분야")</f>
        <v>비해당분야</v>
      </c>
      <c r="Z628" s="4" t="str">
        <f>IF(R628="C",VLOOKUP(K628,'[1]자격증 backdata'!A:F,6,0),"비해당분야")</f>
        <v>비해당분야</v>
      </c>
      <c r="AA628" s="4" t="str">
        <f>IF(R628="C",SUMIF(B:B,B628,Z:Z),"비해당분야")</f>
        <v>비해당분야</v>
      </c>
      <c r="AB628" s="4" t="str">
        <f>IF(R628="C",SUM(Y628,AA628),"비해당분야")</f>
        <v>비해당분야</v>
      </c>
      <c r="AC628" s="4">
        <f>IF(R628="C",AB628,X628)</f>
        <v>10</v>
      </c>
      <c r="AD628" s="4">
        <f>VLOOKUP(K628,'[1]자격증 backdata'!A:D,4,0)</f>
        <v>5</v>
      </c>
      <c r="AE628" s="4">
        <f>IF(_xlfn.MAXIFS(AD:AD,B:B,B628)&gt;10,10,_xlfn.MAXIFS(AD:AD,B:B,B628))</f>
        <v>5</v>
      </c>
      <c r="AG628" s="5">
        <f>VLOOKUP(K628,'[1]자격증 backdata'!A:C,3,0)</f>
        <v>0</v>
      </c>
      <c r="AH628" s="5">
        <f>COUNTIFS($B:$B,$B628,$AG:$AG,AH$1)</f>
        <v>0</v>
      </c>
      <c r="AI628" s="5">
        <f>COUNTIFS($B:$B,$B628,$AG:$AG,AI$1)</f>
        <v>0</v>
      </c>
      <c r="AJ628" s="5">
        <f>COUNTIFS($B:$B,$B628,$AG:$AG,AJ$1)</f>
        <v>0</v>
      </c>
      <c r="AK628" s="5">
        <f>COUNTIFS($B:$B,$B628,$AG:$AG,AK$1)</f>
        <v>0</v>
      </c>
      <c r="AL628" s="5">
        <f>COUNTIFS($B:$B,$B628,$AG:$AG,AL$1)</f>
        <v>0</v>
      </c>
      <c r="AM628" s="5">
        <f>COUNTIFS($B:$B,$B628,$AG:$AG,AM$1)</f>
        <v>0</v>
      </c>
      <c r="AN628" s="5">
        <f>COUNTIFS($B:$B,$B628,$AG:$AG,AN$1)</f>
        <v>1</v>
      </c>
      <c r="AO628" s="5">
        <f>COUNTIFS($B:$B,$B628,$AG:$AG,AO$1)</f>
        <v>0</v>
      </c>
      <c r="AP628" s="5">
        <f>COUNTIFS($B:$B,$B628,$AG:$AG,AP$1)</f>
        <v>0</v>
      </c>
      <c r="AQ628" s="5">
        <f>COUNTIFS($B:$B,$B628,$AG:$AG,AQ$1)</f>
        <v>1</v>
      </c>
      <c r="AR628" s="5">
        <f>COUNTIFS($B:$B,$B628,$AG:$AG,AR$1)</f>
        <v>0</v>
      </c>
      <c r="AS628" s="5">
        <f>COUNTIFS($B:$B,$B628,$AG:$AG,AS$1)</f>
        <v>0</v>
      </c>
      <c r="AT628" s="5">
        <f>COUNTIFS($B:$B,$B628,$AG:$AG,AT$1)</f>
        <v>1</v>
      </c>
      <c r="AU628" s="5">
        <f>COUNTIFS($B:$B,$B628,$AG:$AG,AU$1)</f>
        <v>0</v>
      </c>
    </row>
    <row r="629" spans="1:47" ht="15" customHeight="1" x14ac:dyDescent="0.35">
      <c r="A629" s="3">
        <f>IF(B628=B629,A628,A628+1)</f>
        <v>212</v>
      </c>
      <c r="B629" s="3" t="s">
        <v>5231</v>
      </c>
      <c r="C629" s="3" t="s">
        <v>5230</v>
      </c>
      <c r="D629" s="3" t="s">
        <v>3044</v>
      </c>
      <c r="E629" s="3" t="s">
        <v>3043</v>
      </c>
      <c r="F629" s="4" t="s">
        <v>568</v>
      </c>
      <c r="G629" s="4" t="s">
        <v>568</v>
      </c>
      <c r="H629" s="4" t="s">
        <v>568</v>
      </c>
      <c r="I629" s="3">
        <v>1</v>
      </c>
      <c r="J629" s="3" t="s">
        <v>570</v>
      </c>
      <c r="K629" s="3" t="s">
        <v>3047</v>
      </c>
      <c r="L629" s="3" t="s">
        <v>568</v>
      </c>
      <c r="M629" s="3" t="s">
        <v>568</v>
      </c>
      <c r="N629" s="3" t="s">
        <v>568</v>
      </c>
      <c r="P629" s="3" t="s">
        <v>669</v>
      </c>
      <c r="Q629" s="3" t="s">
        <v>1475</v>
      </c>
      <c r="R629" s="3" t="s">
        <v>2434</v>
      </c>
      <c r="S629" s="2" t="str">
        <f>IF(P629="심사불필요","-",VLOOKUP(K629,'[1]자격증 backdata'!A:G,7,0))</f>
        <v>-</v>
      </c>
      <c r="T629" s="2" t="str">
        <f>IF(S629="-","-",IF(COUNTIFS(B:B,B629,S:S,"필수")&gt;0,"자격요건충족","확인필요"))</f>
        <v>-</v>
      </c>
      <c r="U629" s="2"/>
      <c r="W629" s="2">
        <f>IF(Q629="4급","심사불필요",VLOOKUP(K629,'[1]자격증 backdata'!A:B,2,0))</f>
        <v>0</v>
      </c>
      <c r="X629" s="3">
        <f>IF(R629="A", MIN(20, SUMIFS(W:W, B:B, B629, R:R, "A")),IF(R629="B", MIN(30, SUMIFS(W:W, B:B, B629, R:R, "B")),"비해당분야"))</f>
        <v>0</v>
      </c>
      <c r="Y629" s="3" t="str">
        <f>IF(R629="C",MIN(30,IF(COUNTIFS(B:B,B629,W:W,"가1")=1,25,IF(COUNTIFS(B:B,B629,W:W,"가1")&gt;=2,30,0))+IF(COUNTIFS(B:B,B629,W:W,"나1")&gt;=4,30,IF(COUNTIFS(B:B,B629,W:W,"나1")=3,26,IF(COUNTIFS(B:B,B629,W:W,"나1")=2,22,IF(COUNTIFS(B:B,B629,W:W,"나1")=1,18,0)))))+MIN(30,IF(COUNTIFS(B:B,B629,W:W,"가2")=1,25,IF(COUNTIFS(B:B,B629,W:W,"가2")&gt;=2,30,0))+IF(COUNTIFS(B:B,B629,W:W,"나2")=3,30,IF(COUNTIFS(B:B,B629,W:W,"나2")=2,25,IF(COUNTIFS(B:B,B629,W:W,"나2")=1,20,0)))),"비해당분야")</f>
        <v>비해당분야</v>
      </c>
      <c r="Z629" s="3" t="str">
        <f>IF(R629="C",VLOOKUP(K629,'[1]자격증 backdata'!A:F,6,0),"비해당분야")</f>
        <v>비해당분야</v>
      </c>
      <c r="AA629" s="3" t="str">
        <f>IF(R629="C",SUMIF(B:B,B629,Z:Z),"비해당분야")</f>
        <v>비해당분야</v>
      </c>
      <c r="AB629" s="3" t="str">
        <f>IF(R629="C",SUM(Y629,AA629),"비해당분야")</f>
        <v>비해당분야</v>
      </c>
      <c r="AC629" s="3">
        <f>IF(R629="C",AB629,X629)</f>
        <v>0</v>
      </c>
      <c r="AD629" s="3">
        <f>VLOOKUP(K629,'[1]자격증 backdata'!A:D,4,0)</f>
        <v>0</v>
      </c>
      <c r="AE629" s="3">
        <f>IF(_xlfn.MAXIFS(AD:AD,B:B,B629)&gt;10,10,_xlfn.MAXIFS(AD:AD,B:B,B629))</f>
        <v>0</v>
      </c>
      <c r="AG629" s="2">
        <f>VLOOKUP(K629,'[1]자격증 backdata'!A:C,3,0)</f>
        <v>0</v>
      </c>
      <c r="AH629" s="2">
        <f>COUNTIFS($B:$B,$B629,$AG:$AG,AH$1)</f>
        <v>0</v>
      </c>
      <c r="AI629" s="2">
        <f>COUNTIFS($B:$B,$B629,$AG:$AG,AI$1)</f>
        <v>0</v>
      </c>
      <c r="AJ629" s="2">
        <f>COUNTIFS($B:$B,$B629,$AG:$AG,AJ$1)</f>
        <v>0</v>
      </c>
      <c r="AK629" s="2">
        <f>COUNTIFS($B:$B,$B629,$AG:$AG,AK$1)</f>
        <v>0</v>
      </c>
      <c r="AL629" s="2">
        <f>COUNTIFS($B:$B,$B629,$AG:$AG,AL$1)</f>
        <v>0</v>
      </c>
      <c r="AM629" s="2">
        <f>COUNTIFS($B:$B,$B629,$AG:$AG,AM$1)</f>
        <v>0</v>
      </c>
      <c r="AN629" s="2">
        <f>COUNTIFS($B:$B,$B629,$AG:$AG,AN$1)</f>
        <v>0</v>
      </c>
      <c r="AO629" s="2">
        <f>COUNTIFS($B:$B,$B629,$AG:$AG,AO$1)</f>
        <v>0</v>
      </c>
      <c r="AP629" s="2">
        <f>COUNTIFS($B:$B,$B629,$AG:$AG,AP$1)</f>
        <v>0</v>
      </c>
      <c r="AQ629" s="2">
        <f>COUNTIFS($B:$B,$B629,$AG:$AG,AQ$1)</f>
        <v>0</v>
      </c>
      <c r="AR629" s="2">
        <f>COUNTIFS($B:$B,$B629,$AG:$AG,AR$1)</f>
        <v>0</v>
      </c>
      <c r="AS629" s="2">
        <f>COUNTIFS($B:$B,$B629,$AG:$AG,AS$1)</f>
        <v>0</v>
      </c>
      <c r="AT629" s="2">
        <f>COUNTIFS($B:$B,$B629,$AG:$AG,AT$1)</f>
        <v>0</v>
      </c>
      <c r="AU629" s="2">
        <f>COUNTIFS($B:$B,$B629,$AG:$AG,AU$1)</f>
        <v>0</v>
      </c>
    </row>
    <row r="630" spans="1:47" ht="15" customHeight="1" x14ac:dyDescent="0.35">
      <c r="A630" s="4">
        <f>IF(B629=B630,A629,A629+1)</f>
        <v>213</v>
      </c>
      <c r="B630" s="4" t="s">
        <v>5229</v>
      </c>
      <c r="C630" s="4" t="s">
        <v>5228</v>
      </c>
      <c r="D630" s="4" t="s">
        <v>3044</v>
      </c>
      <c r="E630" s="4" t="s">
        <v>3043</v>
      </c>
      <c r="F630" s="4" t="s">
        <v>7</v>
      </c>
      <c r="G630" s="4" t="s">
        <v>8</v>
      </c>
      <c r="H630" s="4" t="s">
        <v>7</v>
      </c>
      <c r="I630" s="4">
        <v>1</v>
      </c>
      <c r="J630" s="4" t="s">
        <v>69</v>
      </c>
      <c r="K630" s="4" t="s">
        <v>3065</v>
      </c>
      <c r="L630" s="4" t="s">
        <v>36</v>
      </c>
      <c r="M630" s="4" t="s">
        <v>5227</v>
      </c>
      <c r="N630" s="4" t="s">
        <v>4176</v>
      </c>
      <c r="P630" s="4" t="s">
        <v>669</v>
      </c>
      <c r="Q630" s="4" t="s">
        <v>1475</v>
      </c>
      <c r="R630" s="4" t="s">
        <v>2434</v>
      </c>
      <c r="S630" s="5" t="str">
        <f>IF(P630="심사불필요","-",VLOOKUP(K630,'[1]자격증 backdata'!A:G,7,0))</f>
        <v>-</v>
      </c>
      <c r="T630" s="5" t="str">
        <f>IF(S630="-","-",IF(COUNTIFS(B:B,B630,S:S,"필수")&gt;0,"자격요건충족","확인필요"))</f>
        <v>-</v>
      </c>
      <c r="U630" s="5"/>
      <c r="W630" s="5">
        <f>IF(Q630="4급","심사불필요",VLOOKUP(K630,'[1]자격증 backdata'!A:B,2,0))</f>
        <v>0</v>
      </c>
      <c r="X630" s="4">
        <f>IF(R630="A", MIN(20, SUMIFS(W:W, B:B, B630, R:R, "A")),IF(R630="B", MIN(30, SUMIFS(W:W, B:B, B630, R:R, "B")),"비해당분야"))</f>
        <v>0</v>
      </c>
      <c r="Y630" s="4" t="str">
        <f>IF(R630="C",MIN(30,IF(COUNTIFS(B:B,B630,W:W,"가1")=1,25,IF(COUNTIFS(B:B,B630,W:W,"가1")&gt;=2,30,0))+IF(COUNTIFS(B:B,B630,W:W,"나1")&gt;=4,30,IF(COUNTIFS(B:B,B630,W:W,"나1")=3,26,IF(COUNTIFS(B:B,B630,W:W,"나1")=2,22,IF(COUNTIFS(B:B,B630,W:W,"나1")=1,18,0)))))+MIN(30,IF(COUNTIFS(B:B,B630,W:W,"가2")=1,25,IF(COUNTIFS(B:B,B630,W:W,"가2")&gt;=2,30,0))+IF(COUNTIFS(B:B,B630,W:W,"나2")=3,30,IF(COUNTIFS(B:B,B630,W:W,"나2")=2,25,IF(COUNTIFS(B:B,B630,W:W,"나2")=1,20,0)))),"비해당분야")</f>
        <v>비해당분야</v>
      </c>
      <c r="Z630" s="4" t="str">
        <f>IF(R630="C",VLOOKUP(K630,'[1]자격증 backdata'!A:F,6,0),"비해당분야")</f>
        <v>비해당분야</v>
      </c>
      <c r="AA630" s="4" t="str">
        <f>IF(R630="C",SUMIF(B:B,B630,Z:Z),"비해당분야")</f>
        <v>비해당분야</v>
      </c>
      <c r="AB630" s="4" t="str">
        <f>IF(R630="C",SUM(Y630,AA630),"비해당분야")</f>
        <v>비해당분야</v>
      </c>
      <c r="AC630" s="4">
        <f>IF(R630="C",AB630,X630)</f>
        <v>0</v>
      </c>
      <c r="AD630" s="4">
        <f>VLOOKUP(K630,'[1]자격증 backdata'!A:D,4,0)</f>
        <v>5</v>
      </c>
      <c r="AE630" s="4">
        <f>IF(_xlfn.MAXIFS(AD:AD,B:B,B630)&gt;10,10,_xlfn.MAXIFS(AD:AD,B:B,B630))</f>
        <v>5</v>
      </c>
      <c r="AG630" s="5">
        <f>VLOOKUP(K630,'[1]자격증 backdata'!A:C,3,0)</f>
        <v>0</v>
      </c>
      <c r="AH630" s="5">
        <f>COUNTIFS($B:$B,$B630,$AG:$AG,AH$1)</f>
        <v>0</v>
      </c>
      <c r="AI630" s="5">
        <f>COUNTIFS($B:$B,$B630,$AG:$AG,AI$1)</f>
        <v>0</v>
      </c>
      <c r="AJ630" s="5">
        <f>COUNTIFS($B:$B,$B630,$AG:$AG,AJ$1)</f>
        <v>0</v>
      </c>
      <c r="AK630" s="5">
        <f>COUNTIFS($B:$B,$B630,$AG:$AG,AK$1)</f>
        <v>0</v>
      </c>
      <c r="AL630" s="5">
        <f>COUNTIFS($B:$B,$B630,$AG:$AG,AL$1)</f>
        <v>0</v>
      </c>
      <c r="AM630" s="5">
        <f>COUNTIFS($B:$B,$B630,$AG:$AG,AM$1)</f>
        <v>0</v>
      </c>
      <c r="AN630" s="5">
        <f>COUNTIFS($B:$B,$B630,$AG:$AG,AN$1)</f>
        <v>0</v>
      </c>
      <c r="AO630" s="5">
        <f>COUNTIFS($B:$B,$B630,$AG:$AG,AO$1)</f>
        <v>0</v>
      </c>
      <c r="AP630" s="5">
        <f>COUNTIFS($B:$B,$B630,$AG:$AG,AP$1)</f>
        <v>0</v>
      </c>
      <c r="AQ630" s="5">
        <f>COUNTIFS($B:$B,$B630,$AG:$AG,AQ$1)</f>
        <v>0</v>
      </c>
      <c r="AR630" s="5">
        <f>COUNTIFS($B:$B,$B630,$AG:$AG,AR$1)</f>
        <v>0</v>
      </c>
      <c r="AS630" s="5">
        <f>COUNTIFS($B:$B,$B630,$AG:$AG,AS$1)</f>
        <v>0</v>
      </c>
      <c r="AT630" s="5">
        <f>COUNTIFS($B:$B,$B630,$AG:$AG,AT$1)</f>
        <v>0</v>
      </c>
      <c r="AU630" s="5">
        <f>COUNTIFS($B:$B,$B630,$AG:$AG,AU$1)</f>
        <v>0</v>
      </c>
    </row>
    <row r="631" spans="1:47" ht="15" customHeight="1" x14ac:dyDescent="0.35">
      <c r="A631" s="3">
        <f>IF(B630=B631,A630,A630+1)</f>
        <v>214</v>
      </c>
      <c r="B631" s="3" t="s">
        <v>5220</v>
      </c>
      <c r="C631" s="3" t="s">
        <v>5219</v>
      </c>
      <c r="D631" s="3" t="s">
        <v>3044</v>
      </c>
      <c r="E631" s="3" t="s">
        <v>3043</v>
      </c>
      <c r="F631" s="4" t="s">
        <v>7</v>
      </c>
      <c r="G631" s="4" t="s">
        <v>8</v>
      </c>
      <c r="H631" s="4" t="s">
        <v>7</v>
      </c>
      <c r="I631" s="3">
        <v>1</v>
      </c>
      <c r="J631" s="3" t="s">
        <v>69</v>
      </c>
      <c r="K631" s="3" t="s">
        <v>3065</v>
      </c>
      <c r="L631" s="3" t="s">
        <v>36</v>
      </c>
      <c r="M631" s="3" t="s">
        <v>5226</v>
      </c>
      <c r="N631" s="3" t="s">
        <v>1693</v>
      </c>
      <c r="P631" s="3" t="s">
        <v>669</v>
      </c>
      <c r="Q631" s="3" t="s">
        <v>1475</v>
      </c>
      <c r="R631" s="3" t="s">
        <v>2434</v>
      </c>
      <c r="S631" s="2" t="str">
        <f>IF(P631="심사불필요","-",VLOOKUP(K631,'[1]자격증 backdata'!A:G,7,0))</f>
        <v>-</v>
      </c>
      <c r="T631" s="2" t="str">
        <f>IF(S631="-","-",IF(COUNTIFS(B:B,B631,S:S,"필수")&gt;0,"자격요건충족","확인필요"))</f>
        <v>-</v>
      </c>
      <c r="U631" s="2"/>
      <c r="W631" s="2">
        <f>IF(Q631="4급","심사불필요",VLOOKUP(K631,'[1]자격증 backdata'!A:B,2,0))</f>
        <v>0</v>
      </c>
      <c r="X631" s="3">
        <f>IF(R631="A", MIN(20, SUMIFS(W:W, B:B, B631, R:R, "A")),IF(R631="B", MIN(30, SUMIFS(W:W, B:B, B631, R:R, "B")),"비해당분야"))</f>
        <v>18</v>
      </c>
      <c r="Y631" s="3" t="str">
        <f>IF(R631="C",MIN(30,IF(COUNTIFS(B:B,B631,W:W,"가1")=1,25,IF(COUNTIFS(B:B,B631,W:W,"가1")&gt;=2,30,0))+IF(COUNTIFS(B:B,B631,W:W,"나1")&gt;=4,30,IF(COUNTIFS(B:B,B631,W:W,"나1")=3,26,IF(COUNTIFS(B:B,B631,W:W,"나1")=2,22,IF(COUNTIFS(B:B,B631,W:W,"나1")=1,18,0)))))+MIN(30,IF(COUNTIFS(B:B,B631,W:W,"가2")=1,25,IF(COUNTIFS(B:B,B631,W:W,"가2")&gt;=2,30,0))+IF(COUNTIFS(B:B,B631,W:W,"나2")=3,30,IF(COUNTIFS(B:B,B631,W:W,"나2")=2,25,IF(COUNTIFS(B:B,B631,W:W,"나2")=1,20,0)))),"비해당분야")</f>
        <v>비해당분야</v>
      </c>
      <c r="Z631" s="3" t="str">
        <f>IF(R631="C",VLOOKUP(K631,'[1]자격증 backdata'!A:F,6,0),"비해당분야")</f>
        <v>비해당분야</v>
      </c>
      <c r="AA631" s="3" t="str">
        <f>IF(R631="C",SUMIF(B:B,B631,Z:Z),"비해당분야")</f>
        <v>비해당분야</v>
      </c>
      <c r="AB631" s="3" t="str">
        <f>IF(R631="C",SUM(Y631,AA631),"비해당분야")</f>
        <v>비해당분야</v>
      </c>
      <c r="AC631" s="3">
        <f>IF(R631="C",AB631,X631)</f>
        <v>18</v>
      </c>
      <c r="AD631" s="3">
        <f>VLOOKUP(K631,'[1]자격증 backdata'!A:D,4,0)</f>
        <v>5</v>
      </c>
      <c r="AE631" s="3">
        <f>IF(_xlfn.MAXIFS(AD:AD,B:B,B631)&gt;10,10,_xlfn.MAXIFS(AD:AD,B:B,B631))</f>
        <v>5</v>
      </c>
      <c r="AG631" s="2">
        <f>VLOOKUP(K631,'[1]자격증 backdata'!A:C,3,0)</f>
        <v>0</v>
      </c>
      <c r="AH631" s="2">
        <f>COUNTIFS($B:$B,$B631,$AG:$AG,AH$1)</f>
        <v>0</v>
      </c>
      <c r="AI631" s="2">
        <f>COUNTIFS($B:$B,$B631,$AG:$AG,AI$1)</f>
        <v>0</v>
      </c>
      <c r="AJ631" s="2">
        <f>COUNTIFS($B:$B,$B631,$AG:$AG,AJ$1)</f>
        <v>0</v>
      </c>
      <c r="AK631" s="2">
        <f>COUNTIFS($B:$B,$B631,$AG:$AG,AK$1)</f>
        <v>0</v>
      </c>
      <c r="AL631" s="2">
        <f>COUNTIFS($B:$B,$B631,$AG:$AG,AL$1)</f>
        <v>0</v>
      </c>
      <c r="AM631" s="2">
        <f>COUNTIFS($B:$B,$B631,$AG:$AG,AM$1)</f>
        <v>0</v>
      </c>
      <c r="AN631" s="2">
        <f>COUNTIFS($B:$B,$B631,$AG:$AG,AN$1)</f>
        <v>1</v>
      </c>
      <c r="AO631" s="2">
        <f>COUNTIFS($B:$B,$B631,$AG:$AG,AO$1)</f>
        <v>1</v>
      </c>
      <c r="AP631" s="2">
        <f>COUNTIFS($B:$B,$B631,$AG:$AG,AP$1)</f>
        <v>0</v>
      </c>
      <c r="AQ631" s="2">
        <f>COUNTIFS($B:$B,$B631,$AG:$AG,AQ$1)</f>
        <v>0</v>
      </c>
      <c r="AR631" s="2">
        <f>COUNTIFS($B:$B,$B631,$AG:$AG,AR$1)</f>
        <v>0</v>
      </c>
      <c r="AS631" s="2">
        <f>COUNTIFS($B:$B,$B631,$AG:$AG,AS$1)</f>
        <v>0</v>
      </c>
      <c r="AT631" s="2">
        <f>COUNTIFS($B:$B,$B631,$AG:$AG,AT$1)</f>
        <v>1</v>
      </c>
      <c r="AU631" s="2">
        <f>COUNTIFS($B:$B,$B631,$AG:$AG,AU$1)</f>
        <v>0</v>
      </c>
    </row>
    <row r="632" spans="1:47" ht="15" customHeight="1" x14ac:dyDescent="0.35">
      <c r="A632" s="7">
        <f>IF(B631=B632,A631,A631+1)</f>
        <v>214</v>
      </c>
      <c r="B632" s="7" t="s">
        <v>5220</v>
      </c>
      <c r="C632" s="7" t="s">
        <v>5219</v>
      </c>
      <c r="D632" s="7" t="s">
        <v>3044</v>
      </c>
      <c r="E632" s="7" t="s">
        <v>3043</v>
      </c>
      <c r="F632" s="4" t="s">
        <v>7</v>
      </c>
      <c r="G632" s="4" t="s">
        <v>8</v>
      </c>
      <c r="H632" s="4" t="s">
        <v>7</v>
      </c>
      <c r="I632" s="3">
        <v>2</v>
      </c>
      <c r="J632" s="3" t="s">
        <v>2526</v>
      </c>
      <c r="K632" s="3" t="s">
        <v>3161</v>
      </c>
      <c r="L632" s="3" t="s">
        <v>2524</v>
      </c>
      <c r="M632" s="3" t="s">
        <v>5225</v>
      </c>
      <c r="N632" s="3" t="s">
        <v>4679</v>
      </c>
      <c r="P632" s="3" t="s">
        <v>669</v>
      </c>
      <c r="Q632" s="3" t="s">
        <v>1475</v>
      </c>
      <c r="R632" s="3" t="s">
        <v>2434</v>
      </c>
      <c r="S632" s="2" t="str">
        <f>IF(P632="심사불필요","-",VLOOKUP(K632,'[1]자격증 backdata'!A:G,7,0))</f>
        <v>-</v>
      </c>
      <c r="T632" s="2" t="str">
        <f>IF(S632="-","-",IF(COUNTIFS(B:B,B632,S:S,"필수")&gt;0,"자격요건충족","확인필요"))</f>
        <v>-</v>
      </c>
      <c r="U632" s="2"/>
      <c r="W632" s="2">
        <f>IF(Q632="4급","심사불필요",VLOOKUP(K632,'[1]자격증 backdata'!A:B,2,0))</f>
        <v>4</v>
      </c>
      <c r="X632" s="3">
        <f>IF(R632="A", MIN(20, SUMIFS(W:W, B:B, B632, R:R, "A")),IF(R632="B", MIN(30, SUMIFS(W:W, B:B, B632, R:R, "B")),"비해당분야"))</f>
        <v>18</v>
      </c>
      <c r="Y632" s="3" t="str">
        <f>IF(R632="C",MIN(30,IF(COUNTIFS(B:B,B632,W:W,"가1")=1,25,IF(COUNTIFS(B:B,B632,W:W,"가1")&gt;=2,30,0))+IF(COUNTIFS(B:B,B632,W:W,"나1")&gt;=4,30,IF(COUNTIFS(B:B,B632,W:W,"나1")=3,26,IF(COUNTIFS(B:B,B632,W:W,"나1")=2,22,IF(COUNTIFS(B:B,B632,W:W,"나1")=1,18,0)))))+MIN(30,IF(COUNTIFS(B:B,B632,W:W,"가2")=1,25,IF(COUNTIFS(B:B,B632,W:W,"가2")&gt;=2,30,0))+IF(COUNTIFS(B:B,B632,W:W,"나2")=3,30,IF(COUNTIFS(B:B,B632,W:W,"나2")=2,25,IF(COUNTIFS(B:B,B632,W:W,"나2")=1,20,0)))),"비해당분야")</f>
        <v>비해당분야</v>
      </c>
      <c r="Z632" s="3" t="str">
        <f>IF(R632="C",VLOOKUP(K632,'[1]자격증 backdata'!A:F,6,0),"비해당분야")</f>
        <v>비해당분야</v>
      </c>
      <c r="AA632" s="3" t="str">
        <f>IF(R632="C",SUMIF(B:B,B632,Z:Z),"비해당분야")</f>
        <v>비해당분야</v>
      </c>
      <c r="AB632" s="3" t="str">
        <f>IF(R632="C",SUM(Y632,AA632),"비해당분야")</f>
        <v>비해당분야</v>
      </c>
      <c r="AC632" s="3">
        <f>IF(R632="C",AB632,X632)</f>
        <v>18</v>
      </c>
      <c r="AD632" s="3">
        <f>VLOOKUP(K632,'[1]자격증 backdata'!A:D,4,0)</f>
        <v>0</v>
      </c>
      <c r="AE632" s="3">
        <f>IF(_xlfn.MAXIFS(AD:AD,B:B,B632)&gt;10,10,_xlfn.MAXIFS(AD:AD,B:B,B632))</f>
        <v>5</v>
      </c>
      <c r="AG632" s="2">
        <f>VLOOKUP(K632,'[1]자격증 backdata'!A:C,3,0)</f>
        <v>0</v>
      </c>
      <c r="AH632" s="2">
        <f>COUNTIFS($B:$B,$B632,$AG:$AG,AH$1)</f>
        <v>0</v>
      </c>
      <c r="AI632" s="2">
        <f>COUNTIFS($B:$B,$B632,$AG:$AG,AI$1)</f>
        <v>0</v>
      </c>
      <c r="AJ632" s="2">
        <f>COUNTIFS($B:$B,$B632,$AG:$AG,AJ$1)</f>
        <v>0</v>
      </c>
      <c r="AK632" s="2">
        <f>COUNTIFS($B:$B,$B632,$AG:$AG,AK$1)</f>
        <v>0</v>
      </c>
      <c r="AL632" s="2">
        <f>COUNTIFS($B:$B,$B632,$AG:$AG,AL$1)</f>
        <v>0</v>
      </c>
      <c r="AM632" s="2">
        <f>COUNTIFS($B:$B,$B632,$AG:$AG,AM$1)</f>
        <v>0</v>
      </c>
      <c r="AN632" s="2">
        <f>COUNTIFS($B:$B,$B632,$AG:$AG,AN$1)</f>
        <v>1</v>
      </c>
      <c r="AO632" s="2">
        <f>COUNTIFS($B:$B,$B632,$AG:$AG,AO$1)</f>
        <v>1</v>
      </c>
      <c r="AP632" s="2">
        <f>COUNTIFS($B:$B,$B632,$AG:$AG,AP$1)</f>
        <v>0</v>
      </c>
      <c r="AQ632" s="2">
        <f>COUNTIFS($B:$B,$B632,$AG:$AG,AQ$1)</f>
        <v>0</v>
      </c>
      <c r="AR632" s="2">
        <f>COUNTIFS($B:$B,$B632,$AG:$AG,AR$1)</f>
        <v>0</v>
      </c>
      <c r="AS632" s="2">
        <f>COUNTIFS($B:$B,$B632,$AG:$AG,AS$1)</f>
        <v>0</v>
      </c>
      <c r="AT632" s="2">
        <f>COUNTIFS($B:$B,$B632,$AG:$AG,AT$1)</f>
        <v>1</v>
      </c>
      <c r="AU632" s="2">
        <f>COUNTIFS($B:$B,$B632,$AG:$AG,AU$1)</f>
        <v>0</v>
      </c>
    </row>
    <row r="633" spans="1:47" ht="15" customHeight="1" x14ac:dyDescent="0.35">
      <c r="A633" s="7">
        <f>IF(B632=B633,A632,A632+1)</f>
        <v>214</v>
      </c>
      <c r="B633" s="7" t="s">
        <v>5220</v>
      </c>
      <c r="C633" s="7" t="s">
        <v>5219</v>
      </c>
      <c r="D633" s="7" t="s">
        <v>3044</v>
      </c>
      <c r="E633" s="7" t="s">
        <v>3043</v>
      </c>
      <c r="F633" s="4" t="s">
        <v>7</v>
      </c>
      <c r="G633" s="4" t="s">
        <v>8</v>
      </c>
      <c r="H633" s="4" t="s">
        <v>7</v>
      </c>
      <c r="I633" s="3">
        <v>3</v>
      </c>
      <c r="J633" s="3" t="s">
        <v>653</v>
      </c>
      <c r="K633" s="3" t="s">
        <v>3052</v>
      </c>
      <c r="L633" s="3" t="s">
        <v>651</v>
      </c>
      <c r="M633" s="3" t="s">
        <v>5224</v>
      </c>
      <c r="N633" s="3" t="s">
        <v>2909</v>
      </c>
      <c r="P633" s="3" t="s">
        <v>669</v>
      </c>
      <c r="Q633" s="3" t="s">
        <v>1475</v>
      </c>
      <c r="R633" s="3" t="s">
        <v>2434</v>
      </c>
      <c r="S633" s="2" t="str">
        <f>IF(P633="심사불필요","-",VLOOKUP(K633,'[1]자격증 backdata'!A:G,7,0))</f>
        <v>-</v>
      </c>
      <c r="T633" s="2" t="str">
        <f>IF(S633="-","-",IF(COUNTIFS(B:B,B633,S:S,"필수")&gt;0,"자격요건충족","확인필요"))</f>
        <v>-</v>
      </c>
      <c r="U633" s="2"/>
      <c r="W633" s="2">
        <f>IF(Q633="4급","심사불필요",VLOOKUP(K633,'[1]자격증 backdata'!A:B,2,0))</f>
        <v>4</v>
      </c>
      <c r="X633" s="3">
        <f>IF(R633="A", MIN(20, SUMIFS(W:W, B:B, B633, R:R, "A")),IF(R633="B", MIN(30, SUMIFS(W:W, B:B, B633, R:R, "B")),"비해당분야"))</f>
        <v>18</v>
      </c>
      <c r="Y633" s="3" t="str">
        <f>IF(R633="C",MIN(30,IF(COUNTIFS(B:B,B633,W:W,"가1")=1,25,IF(COUNTIFS(B:B,B633,W:W,"가1")&gt;=2,30,0))+IF(COUNTIFS(B:B,B633,W:W,"나1")&gt;=4,30,IF(COUNTIFS(B:B,B633,W:W,"나1")=3,26,IF(COUNTIFS(B:B,B633,W:W,"나1")=2,22,IF(COUNTIFS(B:B,B633,W:W,"나1")=1,18,0)))))+MIN(30,IF(COUNTIFS(B:B,B633,W:W,"가2")=1,25,IF(COUNTIFS(B:B,B633,W:W,"가2")&gt;=2,30,0))+IF(COUNTIFS(B:B,B633,W:W,"나2")=3,30,IF(COUNTIFS(B:B,B633,W:W,"나2")=2,25,IF(COUNTIFS(B:B,B633,W:W,"나2")=1,20,0)))),"비해당분야")</f>
        <v>비해당분야</v>
      </c>
      <c r="Z633" s="3" t="str">
        <f>IF(R633="C",VLOOKUP(K633,'[1]자격증 backdata'!A:F,6,0),"비해당분야")</f>
        <v>비해당분야</v>
      </c>
      <c r="AA633" s="3" t="str">
        <f>IF(R633="C",SUMIF(B:B,B633,Z:Z),"비해당분야")</f>
        <v>비해당분야</v>
      </c>
      <c r="AB633" s="3" t="str">
        <f>IF(R633="C",SUM(Y633,AA633),"비해당분야")</f>
        <v>비해당분야</v>
      </c>
      <c r="AC633" s="3">
        <f>IF(R633="C",AB633,X633)</f>
        <v>18</v>
      </c>
      <c r="AD633" s="3">
        <f>VLOOKUP(K633,'[1]자격증 backdata'!A:D,4,0)</f>
        <v>0</v>
      </c>
      <c r="AE633" s="3">
        <f>IF(_xlfn.MAXIFS(AD:AD,B:B,B633)&gt;10,10,_xlfn.MAXIFS(AD:AD,B:B,B633))</f>
        <v>5</v>
      </c>
      <c r="AG633" s="2" t="str">
        <f>VLOOKUP(K633,'[1]자격증 backdata'!A:C,3,0)</f>
        <v>H</v>
      </c>
      <c r="AH633" s="2">
        <f>COUNTIFS($B:$B,$B633,$AG:$AG,AH$1)</f>
        <v>0</v>
      </c>
      <c r="AI633" s="2">
        <f>COUNTIFS($B:$B,$B633,$AG:$AG,AI$1)</f>
        <v>0</v>
      </c>
      <c r="AJ633" s="2">
        <f>COUNTIFS($B:$B,$B633,$AG:$AG,AJ$1)</f>
        <v>0</v>
      </c>
      <c r="AK633" s="2">
        <f>COUNTIFS($B:$B,$B633,$AG:$AG,AK$1)</f>
        <v>0</v>
      </c>
      <c r="AL633" s="2">
        <f>COUNTIFS($B:$B,$B633,$AG:$AG,AL$1)</f>
        <v>0</v>
      </c>
      <c r="AM633" s="2">
        <f>COUNTIFS($B:$B,$B633,$AG:$AG,AM$1)</f>
        <v>0</v>
      </c>
      <c r="AN633" s="2">
        <f>COUNTIFS($B:$B,$B633,$AG:$AG,AN$1)</f>
        <v>1</v>
      </c>
      <c r="AO633" s="2">
        <f>COUNTIFS($B:$B,$B633,$AG:$AG,AO$1)</f>
        <v>1</v>
      </c>
      <c r="AP633" s="2">
        <f>COUNTIFS($B:$B,$B633,$AG:$AG,AP$1)</f>
        <v>0</v>
      </c>
      <c r="AQ633" s="2">
        <f>COUNTIFS($B:$B,$B633,$AG:$AG,AQ$1)</f>
        <v>0</v>
      </c>
      <c r="AR633" s="2">
        <f>COUNTIFS($B:$B,$B633,$AG:$AG,AR$1)</f>
        <v>0</v>
      </c>
      <c r="AS633" s="2">
        <f>COUNTIFS($B:$B,$B633,$AG:$AG,AS$1)</f>
        <v>0</v>
      </c>
      <c r="AT633" s="2">
        <f>COUNTIFS($B:$B,$B633,$AG:$AG,AT$1)</f>
        <v>1</v>
      </c>
      <c r="AU633" s="2">
        <f>COUNTIFS($B:$B,$B633,$AG:$AG,AU$1)</f>
        <v>0</v>
      </c>
    </row>
    <row r="634" spans="1:47" ht="15" customHeight="1" x14ac:dyDescent="0.35">
      <c r="A634" s="7">
        <f>IF(B633=B634,A633,A633+1)</f>
        <v>214</v>
      </c>
      <c r="B634" s="7" t="s">
        <v>5220</v>
      </c>
      <c r="C634" s="7" t="s">
        <v>5219</v>
      </c>
      <c r="D634" s="7" t="s">
        <v>3044</v>
      </c>
      <c r="E634" s="7" t="s">
        <v>3043</v>
      </c>
      <c r="F634" s="4" t="s">
        <v>7</v>
      </c>
      <c r="G634" s="4" t="s">
        <v>8</v>
      </c>
      <c r="H634" s="4" t="s">
        <v>7</v>
      </c>
      <c r="I634" s="3">
        <v>4</v>
      </c>
      <c r="J634" s="3" t="s">
        <v>106</v>
      </c>
      <c r="K634" s="3" t="s">
        <v>3057</v>
      </c>
      <c r="L634" s="3" t="s">
        <v>55</v>
      </c>
      <c r="M634" s="3" t="s">
        <v>5223</v>
      </c>
      <c r="N634" s="3" t="s">
        <v>1865</v>
      </c>
      <c r="P634" s="3" t="s">
        <v>669</v>
      </c>
      <c r="Q634" s="3" t="s">
        <v>1475</v>
      </c>
      <c r="R634" s="3" t="s">
        <v>2434</v>
      </c>
      <c r="S634" s="2" t="str">
        <f>IF(P634="심사불필요","-",VLOOKUP(K634,'[1]자격증 backdata'!A:G,7,0))</f>
        <v>-</v>
      </c>
      <c r="T634" s="2" t="str">
        <f>IF(S634="-","-",IF(COUNTIFS(B:B,B634,S:S,"필수")&gt;0,"자격요건충족","확인필요"))</f>
        <v>-</v>
      </c>
      <c r="U634" s="2"/>
      <c r="W634" s="2">
        <f>IF(Q634="4급","심사불필요",VLOOKUP(K634,'[1]자격증 backdata'!A:B,2,0))</f>
        <v>4</v>
      </c>
      <c r="X634" s="3">
        <f>IF(R634="A", MIN(20, SUMIFS(W:W, B:B, B634, R:R, "A")),IF(R634="B", MIN(30, SUMIFS(W:W, B:B, B634, R:R, "B")),"비해당분야"))</f>
        <v>18</v>
      </c>
      <c r="Y634" s="3" t="str">
        <f>IF(R634="C",MIN(30,IF(COUNTIFS(B:B,B634,W:W,"가1")=1,25,IF(COUNTIFS(B:B,B634,W:W,"가1")&gt;=2,30,0))+IF(COUNTIFS(B:B,B634,W:W,"나1")&gt;=4,30,IF(COUNTIFS(B:B,B634,W:W,"나1")=3,26,IF(COUNTIFS(B:B,B634,W:W,"나1")=2,22,IF(COUNTIFS(B:B,B634,W:W,"나1")=1,18,0)))))+MIN(30,IF(COUNTIFS(B:B,B634,W:W,"가2")=1,25,IF(COUNTIFS(B:B,B634,W:W,"가2")&gt;=2,30,0))+IF(COUNTIFS(B:B,B634,W:W,"나2")=3,30,IF(COUNTIFS(B:B,B634,W:W,"나2")=2,25,IF(COUNTIFS(B:B,B634,W:W,"나2")=1,20,0)))),"비해당분야")</f>
        <v>비해당분야</v>
      </c>
      <c r="Z634" s="3" t="str">
        <f>IF(R634="C",VLOOKUP(K634,'[1]자격증 backdata'!A:F,6,0),"비해당분야")</f>
        <v>비해당분야</v>
      </c>
      <c r="AA634" s="3" t="str">
        <f>IF(R634="C",SUMIF(B:B,B634,Z:Z),"비해당분야")</f>
        <v>비해당분야</v>
      </c>
      <c r="AB634" s="3" t="str">
        <f>IF(R634="C",SUM(Y634,AA634),"비해당분야")</f>
        <v>비해당분야</v>
      </c>
      <c r="AC634" s="3">
        <f>IF(R634="C",AB634,X634)</f>
        <v>18</v>
      </c>
      <c r="AD634" s="3">
        <f>VLOOKUP(K634,'[1]자격증 backdata'!A:D,4,0)</f>
        <v>0</v>
      </c>
      <c r="AE634" s="3">
        <f>IF(_xlfn.MAXIFS(AD:AD,B:B,B634)&gt;10,10,_xlfn.MAXIFS(AD:AD,B:B,B634))</f>
        <v>5</v>
      </c>
      <c r="AG634" s="2" t="str">
        <f>VLOOKUP(K634,'[1]자격증 backdata'!A:C,3,0)</f>
        <v>M</v>
      </c>
      <c r="AH634" s="2">
        <f>COUNTIFS($B:$B,$B634,$AG:$AG,AH$1)</f>
        <v>0</v>
      </c>
      <c r="AI634" s="2">
        <f>COUNTIFS($B:$B,$B634,$AG:$AG,AI$1)</f>
        <v>0</v>
      </c>
      <c r="AJ634" s="2">
        <f>COUNTIFS($B:$B,$B634,$AG:$AG,AJ$1)</f>
        <v>0</v>
      </c>
      <c r="AK634" s="2">
        <f>COUNTIFS($B:$B,$B634,$AG:$AG,AK$1)</f>
        <v>0</v>
      </c>
      <c r="AL634" s="2">
        <f>COUNTIFS($B:$B,$B634,$AG:$AG,AL$1)</f>
        <v>0</v>
      </c>
      <c r="AM634" s="2">
        <f>COUNTIFS($B:$B,$B634,$AG:$AG,AM$1)</f>
        <v>0</v>
      </c>
      <c r="AN634" s="2">
        <f>COUNTIFS($B:$B,$B634,$AG:$AG,AN$1)</f>
        <v>1</v>
      </c>
      <c r="AO634" s="2">
        <f>COUNTIFS($B:$B,$B634,$AG:$AG,AO$1)</f>
        <v>1</v>
      </c>
      <c r="AP634" s="2">
        <f>COUNTIFS($B:$B,$B634,$AG:$AG,AP$1)</f>
        <v>0</v>
      </c>
      <c r="AQ634" s="2">
        <f>COUNTIFS($B:$B,$B634,$AG:$AG,AQ$1)</f>
        <v>0</v>
      </c>
      <c r="AR634" s="2">
        <f>COUNTIFS($B:$B,$B634,$AG:$AG,AR$1)</f>
        <v>0</v>
      </c>
      <c r="AS634" s="2">
        <f>COUNTIFS($B:$B,$B634,$AG:$AG,AS$1)</f>
        <v>0</v>
      </c>
      <c r="AT634" s="2">
        <f>COUNTIFS($B:$B,$B634,$AG:$AG,AT$1)</f>
        <v>1</v>
      </c>
      <c r="AU634" s="2">
        <f>COUNTIFS($B:$B,$B634,$AG:$AG,AU$1)</f>
        <v>0</v>
      </c>
    </row>
    <row r="635" spans="1:47" ht="15" customHeight="1" x14ac:dyDescent="0.35">
      <c r="A635" s="7">
        <f>IF(B634=B635,A634,A634+1)</f>
        <v>214</v>
      </c>
      <c r="B635" s="7" t="s">
        <v>5220</v>
      </c>
      <c r="C635" s="7" t="s">
        <v>5219</v>
      </c>
      <c r="D635" s="7" t="s">
        <v>3044</v>
      </c>
      <c r="E635" s="7" t="s">
        <v>3043</v>
      </c>
      <c r="F635" s="4" t="s">
        <v>7</v>
      </c>
      <c r="G635" s="4" t="s">
        <v>8</v>
      </c>
      <c r="H635" s="4" t="s">
        <v>7</v>
      </c>
      <c r="I635" s="3">
        <v>5</v>
      </c>
      <c r="J635" s="3" t="s">
        <v>215</v>
      </c>
      <c r="K635" s="3" t="s">
        <v>3164</v>
      </c>
      <c r="L635" s="3" t="s">
        <v>55</v>
      </c>
      <c r="M635" s="3" t="s">
        <v>5222</v>
      </c>
      <c r="N635" s="3" t="s">
        <v>5221</v>
      </c>
      <c r="P635" s="3" t="s">
        <v>669</v>
      </c>
      <c r="Q635" s="3" t="s">
        <v>1475</v>
      </c>
      <c r="R635" s="3" t="s">
        <v>2434</v>
      </c>
      <c r="S635" s="2" t="str">
        <f>IF(P635="심사불필요","-",VLOOKUP(K635,'[1]자격증 backdata'!A:G,7,0))</f>
        <v>-</v>
      </c>
      <c r="T635" s="2" t="str">
        <f>IF(S635="-","-",IF(COUNTIFS(B:B,B635,S:S,"필수")&gt;0,"자격요건충족","확인필요"))</f>
        <v>-</v>
      </c>
      <c r="U635" s="2"/>
      <c r="W635" s="2">
        <f>IF(Q635="4급","심사불필요",VLOOKUP(K635,'[1]자격증 backdata'!A:B,2,0))</f>
        <v>4</v>
      </c>
      <c r="X635" s="3">
        <f>IF(R635="A", MIN(20, SUMIFS(W:W, B:B, B635, R:R, "A")),IF(R635="B", MIN(30, SUMIFS(W:W, B:B, B635, R:R, "B")),"비해당분야"))</f>
        <v>18</v>
      </c>
      <c r="Y635" s="3" t="str">
        <f>IF(R635="C",MIN(30,IF(COUNTIFS(B:B,B635,W:W,"가1")=1,25,IF(COUNTIFS(B:B,B635,W:W,"가1")&gt;=2,30,0))+IF(COUNTIFS(B:B,B635,W:W,"나1")&gt;=4,30,IF(COUNTIFS(B:B,B635,W:W,"나1")=3,26,IF(COUNTIFS(B:B,B635,W:W,"나1")=2,22,IF(COUNTIFS(B:B,B635,W:W,"나1")=1,18,0)))))+MIN(30,IF(COUNTIFS(B:B,B635,W:W,"가2")=1,25,IF(COUNTIFS(B:B,B635,W:W,"가2")&gt;=2,30,0))+IF(COUNTIFS(B:B,B635,W:W,"나2")=3,30,IF(COUNTIFS(B:B,B635,W:W,"나2")=2,25,IF(COUNTIFS(B:B,B635,W:W,"나2")=1,20,0)))),"비해당분야")</f>
        <v>비해당분야</v>
      </c>
      <c r="Z635" s="3" t="str">
        <f>IF(R635="C",VLOOKUP(K635,'[1]자격증 backdata'!A:F,6,0),"비해당분야")</f>
        <v>비해당분야</v>
      </c>
      <c r="AA635" s="3" t="str">
        <f>IF(R635="C",SUMIF(B:B,B635,Z:Z),"비해당분야")</f>
        <v>비해당분야</v>
      </c>
      <c r="AB635" s="3" t="str">
        <f>IF(R635="C",SUM(Y635,AA635),"비해당분야")</f>
        <v>비해당분야</v>
      </c>
      <c r="AC635" s="3">
        <f>IF(R635="C",AB635,X635)</f>
        <v>18</v>
      </c>
      <c r="AD635" s="3">
        <f>VLOOKUP(K635,'[1]자격증 backdata'!A:D,4,0)</f>
        <v>0</v>
      </c>
      <c r="AE635" s="3">
        <f>IF(_xlfn.MAXIFS(AD:AD,B:B,B635)&gt;10,10,_xlfn.MAXIFS(AD:AD,B:B,B635))</f>
        <v>5</v>
      </c>
      <c r="AG635" s="2" t="str">
        <f>VLOOKUP(K635,'[1]자격증 backdata'!A:C,3,0)</f>
        <v>G</v>
      </c>
      <c r="AH635" s="2">
        <f>COUNTIFS($B:$B,$B635,$AG:$AG,AH$1)</f>
        <v>0</v>
      </c>
      <c r="AI635" s="2">
        <f>COUNTIFS($B:$B,$B635,$AG:$AG,AI$1)</f>
        <v>0</v>
      </c>
      <c r="AJ635" s="2">
        <f>COUNTIFS($B:$B,$B635,$AG:$AG,AJ$1)</f>
        <v>0</v>
      </c>
      <c r="AK635" s="2">
        <f>COUNTIFS($B:$B,$B635,$AG:$AG,AK$1)</f>
        <v>0</v>
      </c>
      <c r="AL635" s="2">
        <f>COUNTIFS($B:$B,$B635,$AG:$AG,AL$1)</f>
        <v>0</v>
      </c>
      <c r="AM635" s="2">
        <f>COUNTIFS($B:$B,$B635,$AG:$AG,AM$1)</f>
        <v>0</v>
      </c>
      <c r="AN635" s="2">
        <f>COUNTIFS($B:$B,$B635,$AG:$AG,AN$1)</f>
        <v>1</v>
      </c>
      <c r="AO635" s="2">
        <f>COUNTIFS($B:$B,$B635,$AG:$AG,AO$1)</f>
        <v>1</v>
      </c>
      <c r="AP635" s="2">
        <f>COUNTIFS($B:$B,$B635,$AG:$AG,AP$1)</f>
        <v>0</v>
      </c>
      <c r="AQ635" s="2">
        <f>COUNTIFS($B:$B,$B635,$AG:$AG,AQ$1)</f>
        <v>0</v>
      </c>
      <c r="AR635" s="2">
        <f>COUNTIFS($B:$B,$B635,$AG:$AG,AR$1)</f>
        <v>0</v>
      </c>
      <c r="AS635" s="2">
        <f>COUNTIFS($B:$B,$B635,$AG:$AG,AS$1)</f>
        <v>0</v>
      </c>
      <c r="AT635" s="2">
        <f>COUNTIFS($B:$B,$B635,$AG:$AG,AT$1)</f>
        <v>1</v>
      </c>
      <c r="AU635" s="2">
        <f>COUNTIFS($B:$B,$B635,$AG:$AG,AU$1)</f>
        <v>0</v>
      </c>
    </row>
    <row r="636" spans="1:47" ht="15" customHeight="1" x14ac:dyDescent="0.35">
      <c r="A636" s="7">
        <f>IF(B635=B636,A635,A635+1)</f>
        <v>214</v>
      </c>
      <c r="B636" s="7" t="s">
        <v>5220</v>
      </c>
      <c r="C636" s="7" t="s">
        <v>5219</v>
      </c>
      <c r="D636" s="7" t="s">
        <v>3044</v>
      </c>
      <c r="E636" s="7" t="s">
        <v>3043</v>
      </c>
      <c r="F636" s="4" t="s">
        <v>7</v>
      </c>
      <c r="G636" s="4" t="s">
        <v>8</v>
      </c>
      <c r="H636" s="4" t="s">
        <v>7</v>
      </c>
      <c r="I636" s="3">
        <v>6</v>
      </c>
      <c r="J636" s="3" t="s">
        <v>28</v>
      </c>
      <c r="K636" s="3" t="s">
        <v>3061</v>
      </c>
      <c r="L636" s="3" t="s">
        <v>26</v>
      </c>
      <c r="M636" s="3" t="s">
        <v>5218</v>
      </c>
      <c r="N636" s="3" t="s">
        <v>1526</v>
      </c>
      <c r="P636" s="3" t="s">
        <v>669</v>
      </c>
      <c r="Q636" s="3" t="s">
        <v>1475</v>
      </c>
      <c r="R636" s="3" t="s">
        <v>2434</v>
      </c>
      <c r="S636" s="2" t="str">
        <f>IF(P636="심사불필요","-",VLOOKUP(K636,'[1]자격증 backdata'!A:G,7,0))</f>
        <v>-</v>
      </c>
      <c r="T636" s="2" t="str">
        <f>IF(S636="-","-",IF(COUNTIFS(B:B,B636,S:S,"필수")&gt;0,"자격요건충족","확인필요"))</f>
        <v>-</v>
      </c>
      <c r="U636" s="2"/>
      <c r="W636" s="2">
        <f>IF(Q636="4급","심사불필요",VLOOKUP(K636,'[1]자격증 backdata'!A:B,2,0))</f>
        <v>2</v>
      </c>
      <c r="X636" s="3">
        <f>IF(R636="A", MIN(20, SUMIFS(W:W, B:B, B636, R:R, "A")),IF(R636="B", MIN(30, SUMIFS(W:W, B:B, B636, R:R, "B")),"비해당분야"))</f>
        <v>18</v>
      </c>
      <c r="Y636" s="3" t="str">
        <f>IF(R636="C",MIN(30,IF(COUNTIFS(B:B,B636,W:W,"가1")=1,25,IF(COUNTIFS(B:B,B636,W:W,"가1")&gt;=2,30,0))+IF(COUNTIFS(B:B,B636,W:W,"나1")&gt;=4,30,IF(COUNTIFS(B:B,B636,W:W,"나1")=3,26,IF(COUNTIFS(B:B,B636,W:W,"나1")=2,22,IF(COUNTIFS(B:B,B636,W:W,"나1")=1,18,0)))))+MIN(30,IF(COUNTIFS(B:B,B636,W:W,"가2")=1,25,IF(COUNTIFS(B:B,B636,W:W,"가2")&gt;=2,30,0))+IF(COUNTIFS(B:B,B636,W:W,"나2")=3,30,IF(COUNTIFS(B:B,B636,W:W,"나2")=2,25,IF(COUNTIFS(B:B,B636,W:W,"나2")=1,20,0)))),"비해당분야")</f>
        <v>비해당분야</v>
      </c>
      <c r="Z636" s="3" t="str">
        <f>IF(R636="C",VLOOKUP(K636,'[1]자격증 backdata'!A:F,6,0),"비해당분야")</f>
        <v>비해당분야</v>
      </c>
      <c r="AA636" s="3" t="str">
        <f>IF(R636="C",SUMIF(B:B,B636,Z:Z),"비해당분야")</f>
        <v>비해당분야</v>
      </c>
      <c r="AB636" s="3" t="str">
        <f>IF(R636="C",SUM(Y636,AA636),"비해당분야")</f>
        <v>비해당분야</v>
      </c>
      <c r="AC636" s="3">
        <f>IF(R636="C",AB636,X636)</f>
        <v>18</v>
      </c>
      <c r="AD636" s="3">
        <f>VLOOKUP(K636,'[1]자격증 backdata'!A:D,4,0)</f>
        <v>0</v>
      </c>
      <c r="AE636" s="3">
        <f>IF(_xlfn.MAXIFS(AD:AD,B:B,B636)&gt;10,10,_xlfn.MAXIFS(AD:AD,B:B,B636))</f>
        <v>5</v>
      </c>
      <c r="AG636" s="2">
        <f>VLOOKUP(K636,'[1]자격증 backdata'!A:C,3,0)</f>
        <v>0</v>
      </c>
      <c r="AH636" s="2">
        <f>COUNTIFS($B:$B,$B636,$AG:$AG,AH$1)</f>
        <v>0</v>
      </c>
      <c r="AI636" s="2">
        <f>COUNTIFS($B:$B,$B636,$AG:$AG,AI$1)</f>
        <v>0</v>
      </c>
      <c r="AJ636" s="2">
        <f>COUNTIFS($B:$B,$B636,$AG:$AG,AJ$1)</f>
        <v>0</v>
      </c>
      <c r="AK636" s="2">
        <f>COUNTIFS($B:$B,$B636,$AG:$AG,AK$1)</f>
        <v>0</v>
      </c>
      <c r="AL636" s="2">
        <f>COUNTIFS($B:$B,$B636,$AG:$AG,AL$1)</f>
        <v>0</v>
      </c>
      <c r="AM636" s="2">
        <f>COUNTIFS($B:$B,$B636,$AG:$AG,AM$1)</f>
        <v>0</v>
      </c>
      <c r="AN636" s="2">
        <f>COUNTIFS($B:$B,$B636,$AG:$AG,AN$1)</f>
        <v>1</v>
      </c>
      <c r="AO636" s="2">
        <f>COUNTIFS($B:$B,$B636,$AG:$AG,AO$1)</f>
        <v>1</v>
      </c>
      <c r="AP636" s="2">
        <f>COUNTIFS($B:$B,$B636,$AG:$AG,AP$1)</f>
        <v>0</v>
      </c>
      <c r="AQ636" s="2">
        <f>COUNTIFS($B:$B,$B636,$AG:$AG,AQ$1)</f>
        <v>0</v>
      </c>
      <c r="AR636" s="2">
        <f>COUNTIFS($B:$B,$B636,$AG:$AG,AR$1)</f>
        <v>0</v>
      </c>
      <c r="AS636" s="2">
        <f>COUNTIFS($B:$B,$B636,$AG:$AG,AS$1)</f>
        <v>0</v>
      </c>
      <c r="AT636" s="2">
        <f>COUNTIFS($B:$B,$B636,$AG:$AG,AT$1)</f>
        <v>1</v>
      </c>
      <c r="AU636" s="2">
        <f>COUNTIFS($B:$B,$B636,$AG:$AG,AU$1)</f>
        <v>0</v>
      </c>
    </row>
    <row r="637" spans="1:47" ht="15" customHeight="1" x14ac:dyDescent="0.35">
      <c r="A637" s="4">
        <f>IF(B636=B637,A636,A636+1)</f>
        <v>215</v>
      </c>
      <c r="B637" s="4" t="s">
        <v>5215</v>
      </c>
      <c r="C637" s="4" t="s">
        <v>5214</v>
      </c>
      <c r="D637" s="4" t="s">
        <v>3044</v>
      </c>
      <c r="E637" s="4" t="s">
        <v>3043</v>
      </c>
      <c r="F637" s="4" t="s">
        <v>7</v>
      </c>
      <c r="G637" s="4" t="s">
        <v>8</v>
      </c>
      <c r="H637" s="4" t="s">
        <v>7</v>
      </c>
      <c r="I637" s="4">
        <v>1</v>
      </c>
      <c r="J637" s="4" t="s">
        <v>69</v>
      </c>
      <c r="K637" s="4" t="s">
        <v>3065</v>
      </c>
      <c r="L637" s="4" t="s">
        <v>36</v>
      </c>
      <c r="M637" s="4" t="s">
        <v>5217</v>
      </c>
      <c r="N637" s="4" t="s">
        <v>2045</v>
      </c>
      <c r="P637" s="4" t="s">
        <v>669</v>
      </c>
      <c r="Q637" s="4" t="s">
        <v>1475</v>
      </c>
      <c r="R637" s="4" t="s">
        <v>2434</v>
      </c>
      <c r="S637" s="5" t="str">
        <f>IF(P637="심사불필요","-",VLOOKUP(K637,'[1]자격증 backdata'!A:G,7,0))</f>
        <v>-</v>
      </c>
      <c r="T637" s="5" t="str">
        <f>IF(S637="-","-",IF(COUNTIFS(B:B,B637,S:S,"필수")&gt;0,"자격요건충족","확인필요"))</f>
        <v>-</v>
      </c>
      <c r="U637" s="5"/>
      <c r="W637" s="5">
        <f>IF(Q637="4급","심사불필요",VLOOKUP(K637,'[1]자격증 backdata'!A:B,2,0))</f>
        <v>0</v>
      </c>
      <c r="X637" s="4">
        <f>IF(R637="A", MIN(20, SUMIFS(W:W, B:B, B637, R:R, "A")),IF(R637="B", MIN(30, SUMIFS(W:W, B:B, B637, R:R, "B")),"비해당분야"))</f>
        <v>8</v>
      </c>
      <c r="Y637" s="4" t="str">
        <f>IF(R637="C",MIN(30,IF(COUNTIFS(B:B,B637,W:W,"가1")=1,25,IF(COUNTIFS(B:B,B637,W:W,"가1")&gt;=2,30,0))+IF(COUNTIFS(B:B,B637,W:W,"나1")&gt;=4,30,IF(COUNTIFS(B:B,B637,W:W,"나1")=3,26,IF(COUNTIFS(B:B,B637,W:W,"나1")=2,22,IF(COUNTIFS(B:B,B637,W:W,"나1")=1,18,0)))))+MIN(30,IF(COUNTIFS(B:B,B637,W:W,"가2")=1,25,IF(COUNTIFS(B:B,B637,W:W,"가2")&gt;=2,30,0))+IF(COUNTIFS(B:B,B637,W:W,"나2")=3,30,IF(COUNTIFS(B:B,B637,W:W,"나2")=2,25,IF(COUNTIFS(B:B,B637,W:W,"나2")=1,20,0)))),"비해당분야")</f>
        <v>비해당분야</v>
      </c>
      <c r="Z637" s="4" t="str">
        <f>IF(R637="C",VLOOKUP(K637,'[1]자격증 backdata'!A:F,6,0),"비해당분야")</f>
        <v>비해당분야</v>
      </c>
      <c r="AA637" s="4" t="str">
        <f>IF(R637="C",SUMIF(B:B,B637,Z:Z),"비해당분야")</f>
        <v>비해당분야</v>
      </c>
      <c r="AB637" s="4" t="str">
        <f>IF(R637="C",SUM(Y637,AA637),"비해당분야")</f>
        <v>비해당분야</v>
      </c>
      <c r="AC637" s="4">
        <f>IF(R637="C",AB637,X637)</f>
        <v>8</v>
      </c>
      <c r="AD637" s="4">
        <f>VLOOKUP(K637,'[1]자격증 backdata'!A:D,4,0)</f>
        <v>5</v>
      </c>
      <c r="AE637" s="4">
        <f>IF(_xlfn.MAXIFS(AD:AD,B:B,B637)&gt;10,10,_xlfn.MAXIFS(AD:AD,B:B,B637))</f>
        <v>5</v>
      </c>
      <c r="AG637" s="5">
        <f>VLOOKUP(K637,'[1]자격증 backdata'!A:C,3,0)</f>
        <v>0</v>
      </c>
      <c r="AH637" s="5">
        <f>COUNTIFS($B:$B,$B637,$AG:$AG,AH$1)</f>
        <v>0</v>
      </c>
      <c r="AI637" s="5">
        <f>COUNTIFS($B:$B,$B637,$AG:$AG,AI$1)</f>
        <v>0</v>
      </c>
      <c r="AJ637" s="5">
        <f>COUNTIFS($B:$B,$B637,$AG:$AG,AJ$1)</f>
        <v>0</v>
      </c>
      <c r="AK637" s="5">
        <f>COUNTIFS($B:$B,$B637,$AG:$AG,AK$1)</f>
        <v>0</v>
      </c>
      <c r="AL637" s="5">
        <f>COUNTIFS($B:$B,$B637,$AG:$AG,AL$1)</f>
        <v>0</v>
      </c>
      <c r="AM637" s="5">
        <f>COUNTIFS($B:$B,$B637,$AG:$AG,AM$1)</f>
        <v>0</v>
      </c>
      <c r="AN637" s="5">
        <f>COUNTIFS($B:$B,$B637,$AG:$AG,AN$1)</f>
        <v>1</v>
      </c>
      <c r="AO637" s="5">
        <f>COUNTIFS($B:$B,$B637,$AG:$AG,AO$1)</f>
        <v>0</v>
      </c>
      <c r="AP637" s="5">
        <f>COUNTIFS($B:$B,$B637,$AG:$AG,AP$1)</f>
        <v>0</v>
      </c>
      <c r="AQ637" s="5">
        <f>COUNTIFS($B:$B,$B637,$AG:$AG,AQ$1)</f>
        <v>0</v>
      </c>
      <c r="AR637" s="5">
        <f>COUNTIFS($B:$B,$B637,$AG:$AG,AR$1)</f>
        <v>0</v>
      </c>
      <c r="AS637" s="5">
        <f>COUNTIFS($B:$B,$B637,$AG:$AG,AS$1)</f>
        <v>0</v>
      </c>
      <c r="AT637" s="5">
        <f>COUNTIFS($B:$B,$B637,$AG:$AG,AT$1)</f>
        <v>1</v>
      </c>
      <c r="AU637" s="5">
        <f>COUNTIFS($B:$B,$B637,$AG:$AG,AU$1)</f>
        <v>0</v>
      </c>
    </row>
    <row r="638" spans="1:47" ht="15" customHeight="1" x14ac:dyDescent="0.35">
      <c r="A638" s="6">
        <f>IF(B637=B638,A637,A637+1)</f>
        <v>215</v>
      </c>
      <c r="B638" s="6" t="s">
        <v>5215</v>
      </c>
      <c r="C638" s="6" t="s">
        <v>5214</v>
      </c>
      <c r="D638" s="6" t="s">
        <v>3044</v>
      </c>
      <c r="E638" s="6" t="s">
        <v>3043</v>
      </c>
      <c r="F638" s="4" t="s">
        <v>7</v>
      </c>
      <c r="G638" s="4" t="s">
        <v>8</v>
      </c>
      <c r="H638" s="4" t="s">
        <v>7</v>
      </c>
      <c r="I638" s="4">
        <v>2</v>
      </c>
      <c r="J638" s="4" t="s">
        <v>106</v>
      </c>
      <c r="K638" s="4" t="s">
        <v>3057</v>
      </c>
      <c r="L638" s="4" t="s">
        <v>55</v>
      </c>
      <c r="M638" s="4" t="s">
        <v>5216</v>
      </c>
      <c r="N638" s="4" t="s">
        <v>2045</v>
      </c>
      <c r="P638" s="4" t="s">
        <v>669</v>
      </c>
      <c r="Q638" s="4" t="s">
        <v>1475</v>
      </c>
      <c r="R638" s="4" t="s">
        <v>2434</v>
      </c>
      <c r="S638" s="5" t="str">
        <f>IF(P638="심사불필요","-",VLOOKUP(K638,'[1]자격증 backdata'!A:G,7,0))</f>
        <v>-</v>
      </c>
      <c r="T638" s="5" t="str">
        <f>IF(S638="-","-",IF(COUNTIFS(B:B,B638,S:S,"필수")&gt;0,"자격요건충족","확인필요"))</f>
        <v>-</v>
      </c>
      <c r="U638" s="5"/>
      <c r="W638" s="5">
        <f>IF(Q638="4급","심사불필요",VLOOKUP(K638,'[1]자격증 backdata'!A:B,2,0))</f>
        <v>4</v>
      </c>
      <c r="X638" s="4">
        <f>IF(R638="A", MIN(20, SUMIFS(W:W, B:B, B638, R:R, "A")),IF(R638="B", MIN(30, SUMIFS(W:W, B:B, B638, R:R, "B")),"비해당분야"))</f>
        <v>8</v>
      </c>
      <c r="Y638" s="4" t="str">
        <f>IF(R638="C",MIN(30,IF(COUNTIFS(B:B,B638,W:W,"가1")=1,25,IF(COUNTIFS(B:B,B638,W:W,"가1")&gt;=2,30,0))+IF(COUNTIFS(B:B,B638,W:W,"나1")&gt;=4,30,IF(COUNTIFS(B:B,B638,W:W,"나1")=3,26,IF(COUNTIFS(B:B,B638,W:W,"나1")=2,22,IF(COUNTIFS(B:B,B638,W:W,"나1")=1,18,0)))))+MIN(30,IF(COUNTIFS(B:B,B638,W:W,"가2")=1,25,IF(COUNTIFS(B:B,B638,W:W,"가2")&gt;=2,30,0))+IF(COUNTIFS(B:B,B638,W:W,"나2")=3,30,IF(COUNTIFS(B:B,B638,W:W,"나2")=2,25,IF(COUNTIFS(B:B,B638,W:W,"나2")=1,20,0)))),"비해당분야")</f>
        <v>비해당분야</v>
      </c>
      <c r="Z638" s="4" t="str">
        <f>IF(R638="C",VLOOKUP(K638,'[1]자격증 backdata'!A:F,6,0),"비해당분야")</f>
        <v>비해당분야</v>
      </c>
      <c r="AA638" s="4" t="str">
        <f>IF(R638="C",SUMIF(B:B,B638,Z:Z),"비해당분야")</f>
        <v>비해당분야</v>
      </c>
      <c r="AB638" s="4" t="str">
        <f>IF(R638="C",SUM(Y638,AA638),"비해당분야")</f>
        <v>비해당분야</v>
      </c>
      <c r="AC638" s="4">
        <f>IF(R638="C",AB638,X638)</f>
        <v>8</v>
      </c>
      <c r="AD638" s="4">
        <f>VLOOKUP(K638,'[1]자격증 backdata'!A:D,4,0)</f>
        <v>0</v>
      </c>
      <c r="AE638" s="4">
        <f>IF(_xlfn.MAXIFS(AD:AD,B:B,B638)&gt;10,10,_xlfn.MAXIFS(AD:AD,B:B,B638))</f>
        <v>5</v>
      </c>
      <c r="AG638" s="5" t="str">
        <f>VLOOKUP(K638,'[1]자격증 backdata'!A:C,3,0)</f>
        <v>M</v>
      </c>
      <c r="AH638" s="5">
        <f>COUNTIFS($B:$B,$B638,$AG:$AG,AH$1)</f>
        <v>0</v>
      </c>
      <c r="AI638" s="5">
        <f>COUNTIFS($B:$B,$B638,$AG:$AG,AI$1)</f>
        <v>0</v>
      </c>
      <c r="AJ638" s="5">
        <f>COUNTIFS($B:$B,$B638,$AG:$AG,AJ$1)</f>
        <v>0</v>
      </c>
      <c r="AK638" s="5">
        <f>COUNTIFS($B:$B,$B638,$AG:$AG,AK$1)</f>
        <v>0</v>
      </c>
      <c r="AL638" s="5">
        <f>COUNTIFS($B:$B,$B638,$AG:$AG,AL$1)</f>
        <v>0</v>
      </c>
      <c r="AM638" s="5">
        <f>COUNTIFS($B:$B,$B638,$AG:$AG,AM$1)</f>
        <v>0</v>
      </c>
      <c r="AN638" s="5">
        <f>COUNTIFS($B:$B,$B638,$AG:$AG,AN$1)</f>
        <v>1</v>
      </c>
      <c r="AO638" s="5">
        <f>COUNTIFS($B:$B,$B638,$AG:$AG,AO$1)</f>
        <v>0</v>
      </c>
      <c r="AP638" s="5">
        <f>COUNTIFS($B:$B,$B638,$AG:$AG,AP$1)</f>
        <v>0</v>
      </c>
      <c r="AQ638" s="5">
        <f>COUNTIFS($B:$B,$B638,$AG:$AG,AQ$1)</f>
        <v>0</v>
      </c>
      <c r="AR638" s="5">
        <f>COUNTIFS($B:$B,$B638,$AG:$AG,AR$1)</f>
        <v>0</v>
      </c>
      <c r="AS638" s="5">
        <f>COUNTIFS($B:$B,$B638,$AG:$AG,AS$1)</f>
        <v>0</v>
      </c>
      <c r="AT638" s="5">
        <f>COUNTIFS($B:$B,$B638,$AG:$AG,AT$1)</f>
        <v>1</v>
      </c>
      <c r="AU638" s="5">
        <f>COUNTIFS($B:$B,$B638,$AG:$AG,AU$1)</f>
        <v>0</v>
      </c>
    </row>
    <row r="639" spans="1:47" ht="15" customHeight="1" x14ac:dyDescent="0.35">
      <c r="A639" s="6">
        <f>IF(B638=B639,A638,A638+1)</f>
        <v>215</v>
      </c>
      <c r="B639" s="6" t="s">
        <v>5215</v>
      </c>
      <c r="C639" s="6" t="s">
        <v>5214</v>
      </c>
      <c r="D639" s="6" t="s">
        <v>3044</v>
      </c>
      <c r="E639" s="6" t="s">
        <v>3043</v>
      </c>
      <c r="F639" s="4" t="s">
        <v>7</v>
      </c>
      <c r="G639" s="4" t="s">
        <v>8</v>
      </c>
      <c r="H639" s="4" t="s">
        <v>7</v>
      </c>
      <c r="I639" s="4">
        <v>3</v>
      </c>
      <c r="J639" s="4" t="s">
        <v>215</v>
      </c>
      <c r="K639" s="4" t="s">
        <v>3164</v>
      </c>
      <c r="L639" s="4" t="s">
        <v>55</v>
      </c>
      <c r="M639" s="4" t="s">
        <v>5213</v>
      </c>
      <c r="N639" s="4" t="s">
        <v>5212</v>
      </c>
      <c r="P639" s="4" t="s">
        <v>669</v>
      </c>
      <c r="Q639" s="4" t="s">
        <v>1475</v>
      </c>
      <c r="R639" s="4" t="s">
        <v>2434</v>
      </c>
      <c r="S639" s="5" t="str">
        <f>IF(P639="심사불필요","-",VLOOKUP(K639,'[1]자격증 backdata'!A:G,7,0))</f>
        <v>-</v>
      </c>
      <c r="T639" s="5" t="str">
        <f>IF(S639="-","-",IF(COUNTIFS(B:B,B639,S:S,"필수")&gt;0,"자격요건충족","확인필요"))</f>
        <v>-</v>
      </c>
      <c r="U639" s="5"/>
      <c r="W639" s="5">
        <f>IF(Q639="4급","심사불필요",VLOOKUP(K639,'[1]자격증 backdata'!A:B,2,0))</f>
        <v>4</v>
      </c>
      <c r="X639" s="4">
        <f>IF(R639="A", MIN(20, SUMIFS(W:W, B:B, B639, R:R, "A")),IF(R639="B", MIN(30, SUMIFS(W:W, B:B, B639, R:R, "B")),"비해당분야"))</f>
        <v>8</v>
      </c>
      <c r="Y639" s="4" t="str">
        <f>IF(R639="C",MIN(30,IF(COUNTIFS(B:B,B639,W:W,"가1")=1,25,IF(COUNTIFS(B:B,B639,W:W,"가1")&gt;=2,30,0))+IF(COUNTIFS(B:B,B639,W:W,"나1")&gt;=4,30,IF(COUNTIFS(B:B,B639,W:W,"나1")=3,26,IF(COUNTIFS(B:B,B639,W:W,"나1")=2,22,IF(COUNTIFS(B:B,B639,W:W,"나1")=1,18,0)))))+MIN(30,IF(COUNTIFS(B:B,B639,W:W,"가2")=1,25,IF(COUNTIFS(B:B,B639,W:W,"가2")&gt;=2,30,0))+IF(COUNTIFS(B:B,B639,W:W,"나2")=3,30,IF(COUNTIFS(B:B,B639,W:W,"나2")=2,25,IF(COUNTIFS(B:B,B639,W:W,"나2")=1,20,0)))),"비해당분야")</f>
        <v>비해당분야</v>
      </c>
      <c r="Z639" s="4" t="str">
        <f>IF(R639="C",VLOOKUP(K639,'[1]자격증 backdata'!A:F,6,0),"비해당분야")</f>
        <v>비해당분야</v>
      </c>
      <c r="AA639" s="4" t="str">
        <f>IF(R639="C",SUMIF(B:B,B639,Z:Z),"비해당분야")</f>
        <v>비해당분야</v>
      </c>
      <c r="AB639" s="4" t="str">
        <f>IF(R639="C",SUM(Y639,AA639),"비해당분야")</f>
        <v>비해당분야</v>
      </c>
      <c r="AC639" s="4">
        <f>IF(R639="C",AB639,X639)</f>
        <v>8</v>
      </c>
      <c r="AD639" s="4">
        <f>VLOOKUP(K639,'[1]자격증 backdata'!A:D,4,0)</f>
        <v>0</v>
      </c>
      <c r="AE639" s="4">
        <f>IF(_xlfn.MAXIFS(AD:AD,B:B,B639)&gt;10,10,_xlfn.MAXIFS(AD:AD,B:B,B639))</f>
        <v>5</v>
      </c>
      <c r="AG639" s="5" t="str">
        <f>VLOOKUP(K639,'[1]자격증 backdata'!A:C,3,0)</f>
        <v>G</v>
      </c>
      <c r="AH639" s="5">
        <f>COUNTIFS($B:$B,$B639,$AG:$AG,AH$1)</f>
        <v>0</v>
      </c>
      <c r="AI639" s="5">
        <f>COUNTIFS($B:$B,$B639,$AG:$AG,AI$1)</f>
        <v>0</v>
      </c>
      <c r="AJ639" s="5">
        <f>COUNTIFS($B:$B,$B639,$AG:$AG,AJ$1)</f>
        <v>0</v>
      </c>
      <c r="AK639" s="5">
        <f>COUNTIFS($B:$B,$B639,$AG:$AG,AK$1)</f>
        <v>0</v>
      </c>
      <c r="AL639" s="5">
        <f>COUNTIFS($B:$B,$B639,$AG:$AG,AL$1)</f>
        <v>0</v>
      </c>
      <c r="AM639" s="5">
        <f>COUNTIFS($B:$B,$B639,$AG:$AG,AM$1)</f>
        <v>0</v>
      </c>
      <c r="AN639" s="5">
        <f>COUNTIFS($B:$B,$B639,$AG:$AG,AN$1)</f>
        <v>1</v>
      </c>
      <c r="AO639" s="5">
        <f>COUNTIFS($B:$B,$B639,$AG:$AG,AO$1)</f>
        <v>0</v>
      </c>
      <c r="AP639" s="5">
        <f>COUNTIFS($B:$B,$B639,$AG:$AG,AP$1)</f>
        <v>0</v>
      </c>
      <c r="AQ639" s="5">
        <f>COUNTIFS($B:$B,$B639,$AG:$AG,AQ$1)</f>
        <v>0</v>
      </c>
      <c r="AR639" s="5">
        <f>COUNTIFS($B:$B,$B639,$AG:$AG,AR$1)</f>
        <v>0</v>
      </c>
      <c r="AS639" s="5">
        <f>COUNTIFS($B:$B,$B639,$AG:$AG,AS$1)</f>
        <v>0</v>
      </c>
      <c r="AT639" s="5">
        <f>COUNTIFS($B:$B,$B639,$AG:$AG,AT$1)</f>
        <v>1</v>
      </c>
      <c r="AU639" s="5">
        <f>COUNTIFS($B:$B,$B639,$AG:$AG,AU$1)</f>
        <v>0</v>
      </c>
    </row>
    <row r="640" spans="1:47" ht="15" customHeight="1" x14ac:dyDescent="0.35">
      <c r="A640" s="3">
        <f>IF(B639=B640,A639,A639+1)</f>
        <v>216</v>
      </c>
      <c r="B640" s="3" t="s">
        <v>5209</v>
      </c>
      <c r="C640" s="3" t="s">
        <v>5208</v>
      </c>
      <c r="D640" s="3" t="s">
        <v>3044</v>
      </c>
      <c r="E640" s="3" t="s">
        <v>3043</v>
      </c>
      <c r="F640" s="4" t="s">
        <v>7</v>
      </c>
      <c r="G640" s="4" t="s">
        <v>8</v>
      </c>
      <c r="H640" s="4" t="s">
        <v>7</v>
      </c>
      <c r="I640" s="3">
        <v>1</v>
      </c>
      <c r="J640" s="3" t="s">
        <v>106</v>
      </c>
      <c r="K640" s="3" t="s">
        <v>3057</v>
      </c>
      <c r="L640" s="3" t="s">
        <v>55</v>
      </c>
      <c r="M640" s="3" t="s">
        <v>5211</v>
      </c>
      <c r="N640" s="3" t="s">
        <v>2747</v>
      </c>
      <c r="P640" s="3" t="s">
        <v>669</v>
      </c>
      <c r="Q640" s="3" t="s">
        <v>1475</v>
      </c>
      <c r="R640" s="3" t="s">
        <v>2434</v>
      </c>
      <c r="S640" s="2" t="str">
        <f>IF(P640="심사불필요","-",VLOOKUP(K640,'[1]자격증 backdata'!A:G,7,0))</f>
        <v>-</v>
      </c>
      <c r="T640" s="2" t="str">
        <f>IF(S640="-","-",IF(COUNTIFS(B:B,B640,S:S,"필수")&gt;0,"자격요건충족","확인필요"))</f>
        <v>-</v>
      </c>
      <c r="U640" s="2"/>
      <c r="W640" s="2">
        <f>IF(Q640="4급","심사불필요",VLOOKUP(K640,'[1]자격증 backdata'!A:B,2,0))</f>
        <v>4</v>
      </c>
      <c r="X640" s="3">
        <f>IF(R640="A", MIN(20, SUMIFS(W:W, B:B, B640, R:R, "A")),IF(R640="B", MIN(30, SUMIFS(W:W, B:B, B640, R:R, "B")),"비해당분야"))</f>
        <v>6</v>
      </c>
      <c r="Y640" s="3" t="str">
        <f>IF(R640="C",MIN(30,IF(COUNTIFS(B:B,B640,W:W,"가1")=1,25,IF(COUNTIFS(B:B,B640,W:W,"가1")&gt;=2,30,0))+IF(COUNTIFS(B:B,B640,W:W,"나1")&gt;=4,30,IF(COUNTIFS(B:B,B640,W:W,"나1")=3,26,IF(COUNTIFS(B:B,B640,W:W,"나1")=2,22,IF(COUNTIFS(B:B,B640,W:W,"나1")=1,18,0)))))+MIN(30,IF(COUNTIFS(B:B,B640,W:W,"가2")=1,25,IF(COUNTIFS(B:B,B640,W:W,"가2")&gt;=2,30,0))+IF(COUNTIFS(B:B,B640,W:W,"나2")=3,30,IF(COUNTIFS(B:B,B640,W:W,"나2")=2,25,IF(COUNTIFS(B:B,B640,W:W,"나2")=1,20,0)))),"비해당분야")</f>
        <v>비해당분야</v>
      </c>
      <c r="Z640" s="3" t="str">
        <f>IF(R640="C",VLOOKUP(K640,'[1]자격증 backdata'!A:F,6,0),"비해당분야")</f>
        <v>비해당분야</v>
      </c>
      <c r="AA640" s="3" t="str">
        <f>IF(R640="C",SUMIF(B:B,B640,Z:Z),"비해당분야")</f>
        <v>비해당분야</v>
      </c>
      <c r="AB640" s="3" t="str">
        <f>IF(R640="C",SUM(Y640,AA640),"비해당분야")</f>
        <v>비해당분야</v>
      </c>
      <c r="AC640" s="3">
        <f>IF(R640="C",AB640,X640)</f>
        <v>6</v>
      </c>
      <c r="AD640" s="3">
        <f>VLOOKUP(K640,'[1]자격증 backdata'!A:D,4,0)</f>
        <v>0</v>
      </c>
      <c r="AE640" s="3">
        <f>IF(_xlfn.MAXIFS(AD:AD,B:B,B640)&gt;10,10,_xlfn.MAXIFS(AD:AD,B:B,B640))</f>
        <v>5</v>
      </c>
      <c r="AG640" s="2" t="str">
        <f>VLOOKUP(K640,'[1]자격증 backdata'!A:C,3,0)</f>
        <v>M</v>
      </c>
      <c r="AH640" s="2">
        <f>COUNTIFS($B:$B,$B640,$AG:$AG,AH$1)</f>
        <v>0</v>
      </c>
      <c r="AI640" s="2">
        <f>COUNTIFS($B:$B,$B640,$AG:$AG,AI$1)</f>
        <v>0</v>
      </c>
      <c r="AJ640" s="2">
        <f>COUNTIFS($B:$B,$B640,$AG:$AG,AJ$1)</f>
        <v>0</v>
      </c>
      <c r="AK640" s="2">
        <f>COUNTIFS($B:$B,$B640,$AG:$AG,AK$1)</f>
        <v>0</v>
      </c>
      <c r="AL640" s="2">
        <f>COUNTIFS($B:$B,$B640,$AG:$AG,AL$1)</f>
        <v>0</v>
      </c>
      <c r="AM640" s="2">
        <f>COUNTIFS($B:$B,$B640,$AG:$AG,AM$1)</f>
        <v>0</v>
      </c>
      <c r="AN640" s="2">
        <f>COUNTIFS($B:$B,$B640,$AG:$AG,AN$1)</f>
        <v>0</v>
      </c>
      <c r="AO640" s="2">
        <f>COUNTIFS($B:$B,$B640,$AG:$AG,AO$1)</f>
        <v>0</v>
      </c>
      <c r="AP640" s="2">
        <f>COUNTIFS($B:$B,$B640,$AG:$AG,AP$1)</f>
        <v>0</v>
      </c>
      <c r="AQ640" s="2">
        <f>COUNTIFS($B:$B,$B640,$AG:$AG,AQ$1)</f>
        <v>0</v>
      </c>
      <c r="AR640" s="2">
        <f>COUNTIFS($B:$B,$B640,$AG:$AG,AR$1)</f>
        <v>0</v>
      </c>
      <c r="AS640" s="2">
        <f>COUNTIFS($B:$B,$B640,$AG:$AG,AS$1)</f>
        <v>0</v>
      </c>
      <c r="AT640" s="2">
        <f>COUNTIFS($B:$B,$B640,$AG:$AG,AT$1)</f>
        <v>1</v>
      </c>
      <c r="AU640" s="2">
        <f>COUNTIFS($B:$B,$B640,$AG:$AG,AU$1)</f>
        <v>0</v>
      </c>
    </row>
    <row r="641" spans="1:47" ht="15" customHeight="1" x14ac:dyDescent="0.35">
      <c r="A641" s="7">
        <f>IF(B640=B641,A640,A640+1)</f>
        <v>216</v>
      </c>
      <c r="B641" s="7" t="s">
        <v>5209</v>
      </c>
      <c r="C641" s="7" t="s">
        <v>5208</v>
      </c>
      <c r="D641" s="7" t="s">
        <v>3044</v>
      </c>
      <c r="E641" s="7" t="s">
        <v>3043</v>
      </c>
      <c r="F641" s="4" t="s">
        <v>7</v>
      </c>
      <c r="G641" s="4" t="s">
        <v>8</v>
      </c>
      <c r="H641" s="4" t="s">
        <v>7</v>
      </c>
      <c r="I641" s="3">
        <v>2</v>
      </c>
      <c r="J641" s="3" t="s">
        <v>28</v>
      </c>
      <c r="K641" s="3" t="s">
        <v>3061</v>
      </c>
      <c r="L641" s="3" t="s">
        <v>26</v>
      </c>
      <c r="M641" s="3" t="s">
        <v>5210</v>
      </c>
      <c r="N641" s="3" t="s">
        <v>120</v>
      </c>
      <c r="P641" s="3" t="s">
        <v>669</v>
      </c>
      <c r="Q641" s="3" t="s">
        <v>1475</v>
      </c>
      <c r="R641" s="3" t="s">
        <v>2434</v>
      </c>
      <c r="S641" s="2" t="str">
        <f>IF(P641="심사불필요","-",VLOOKUP(K641,'[1]자격증 backdata'!A:G,7,0))</f>
        <v>-</v>
      </c>
      <c r="T641" s="2" t="str">
        <f>IF(S641="-","-",IF(COUNTIFS(B:B,B641,S:S,"필수")&gt;0,"자격요건충족","확인필요"))</f>
        <v>-</v>
      </c>
      <c r="U641" s="2"/>
      <c r="W641" s="2">
        <f>IF(Q641="4급","심사불필요",VLOOKUP(K641,'[1]자격증 backdata'!A:B,2,0))</f>
        <v>2</v>
      </c>
      <c r="X641" s="3">
        <f>IF(R641="A", MIN(20, SUMIFS(W:W, B:B, B641, R:R, "A")),IF(R641="B", MIN(30, SUMIFS(W:W, B:B, B641, R:R, "B")),"비해당분야"))</f>
        <v>6</v>
      </c>
      <c r="Y641" s="3" t="str">
        <f>IF(R641="C",MIN(30,IF(COUNTIFS(B:B,B641,W:W,"가1")=1,25,IF(COUNTIFS(B:B,B641,W:W,"가1")&gt;=2,30,0))+IF(COUNTIFS(B:B,B641,W:W,"나1")&gt;=4,30,IF(COUNTIFS(B:B,B641,W:W,"나1")=3,26,IF(COUNTIFS(B:B,B641,W:W,"나1")=2,22,IF(COUNTIFS(B:B,B641,W:W,"나1")=1,18,0)))))+MIN(30,IF(COUNTIFS(B:B,B641,W:W,"가2")=1,25,IF(COUNTIFS(B:B,B641,W:W,"가2")&gt;=2,30,0))+IF(COUNTIFS(B:B,B641,W:W,"나2")=3,30,IF(COUNTIFS(B:B,B641,W:W,"나2")=2,25,IF(COUNTIFS(B:B,B641,W:W,"나2")=1,20,0)))),"비해당분야")</f>
        <v>비해당분야</v>
      </c>
      <c r="Z641" s="3" t="str">
        <f>IF(R641="C",VLOOKUP(K641,'[1]자격증 backdata'!A:F,6,0),"비해당분야")</f>
        <v>비해당분야</v>
      </c>
      <c r="AA641" s="3" t="str">
        <f>IF(R641="C",SUMIF(B:B,B641,Z:Z),"비해당분야")</f>
        <v>비해당분야</v>
      </c>
      <c r="AB641" s="3" t="str">
        <f>IF(R641="C",SUM(Y641,AA641),"비해당분야")</f>
        <v>비해당분야</v>
      </c>
      <c r="AC641" s="3">
        <f>IF(R641="C",AB641,X641)</f>
        <v>6</v>
      </c>
      <c r="AD641" s="3">
        <f>VLOOKUP(K641,'[1]자격증 backdata'!A:D,4,0)</f>
        <v>0</v>
      </c>
      <c r="AE641" s="3">
        <f>IF(_xlfn.MAXIFS(AD:AD,B:B,B641)&gt;10,10,_xlfn.MAXIFS(AD:AD,B:B,B641))</f>
        <v>5</v>
      </c>
      <c r="AG641" s="2">
        <f>VLOOKUP(K641,'[1]자격증 backdata'!A:C,3,0)</f>
        <v>0</v>
      </c>
      <c r="AH641" s="2">
        <f>COUNTIFS($B:$B,$B641,$AG:$AG,AH$1)</f>
        <v>0</v>
      </c>
      <c r="AI641" s="2">
        <f>COUNTIFS($B:$B,$B641,$AG:$AG,AI$1)</f>
        <v>0</v>
      </c>
      <c r="AJ641" s="2">
        <f>COUNTIFS($B:$B,$B641,$AG:$AG,AJ$1)</f>
        <v>0</v>
      </c>
      <c r="AK641" s="2">
        <f>COUNTIFS($B:$B,$B641,$AG:$AG,AK$1)</f>
        <v>0</v>
      </c>
      <c r="AL641" s="2">
        <f>COUNTIFS($B:$B,$B641,$AG:$AG,AL$1)</f>
        <v>0</v>
      </c>
      <c r="AM641" s="2">
        <f>COUNTIFS($B:$B,$B641,$AG:$AG,AM$1)</f>
        <v>0</v>
      </c>
      <c r="AN641" s="2">
        <f>COUNTIFS($B:$B,$B641,$AG:$AG,AN$1)</f>
        <v>0</v>
      </c>
      <c r="AO641" s="2">
        <f>COUNTIFS($B:$B,$B641,$AG:$AG,AO$1)</f>
        <v>0</v>
      </c>
      <c r="AP641" s="2">
        <f>COUNTIFS($B:$B,$B641,$AG:$AG,AP$1)</f>
        <v>0</v>
      </c>
      <c r="AQ641" s="2">
        <f>COUNTIFS($B:$B,$B641,$AG:$AG,AQ$1)</f>
        <v>0</v>
      </c>
      <c r="AR641" s="2">
        <f>COUNTIFS($B:$B,$B641,$AG:$AG,AR$1)</f>
        <v>0</v>
      </c>
      <c r="AS641" s="2">
        <f>COUNTIFS($B:$B,$B641,$AG:$AG,AS$1)</f>
        <v>0</v>
      </c>
      <c r="AT641" s="2">
        <f>COUNTIFS($B:$B,$B641,$AG:$AG,AT$1)</f>
        <v>1</v>
      </c>
      <c r="AU641" s="2">
        <f>COUNTIFS($B:$B,$B641,$AG:$AG,AU$1)</f>
        <v>0</v>
      </c>
    </row>
    <row r="642" spans="1:47" ht="15" customHeight="1" x14ac:dyDescent="0.35">
      <c r="A642" s="7">
        <f>IF(B641=B642,A641,A641+1)</f>
        <v>216</v>
      </c>
      <c r="B642" s="7" t="s">
        <v>5209</v>
      </c>
      <c r="C642" s="7" t="s">
        <v>5208</v>
      </c>
      <c r="D642" s="7" t="s">
        <v>3044</v>
      </c>
      <c r="E642" s="7" t="s">
        <v>3043</v>
      </c>
      <c r="F642" s="4" t="s">
        <v>7</v>
      </c>
      <c r="G642" s="4" t="s">
        <v>8</v>
      </c>
      <c r="H642" s="4" t="s">
        <v>7</v>
      </c>
      <c r="I642" s="3">
        <v>3</v>
      </c>
      <c r="J642" s="3" t="s">
        <v>38</v>
      </c>
      <c r="K642" s="3" t="s">
        <v>3059</v>
      </c>
      <c r="L642" s="3" t="s">
        <v>36</v>
      </c>
      <c r="M642" s="3" t="s">
        <v>5207</v>
      </c>
      <c r="N642" s="3" t="s">
        <v>1108</v>
      </c>
      <c r="P642" s="3" t="s">
        <v>669</v>
      </c>
      <c r="Q642" s="3" t="s">
        <v>1475</v>
      </c>
      <c r="R642" s="3" t="s">
        <v>2434</v>
      </c>
      <c r="S642" s="2" t="str">
        <f>IF(P642="심사불필요","-",VLOOKUP(K642,'[1]자격증 backdata'!A:G,7,0))</f>
        <v>-</v>
      </c>
      <c r="T642" s="2" t="str">
        <f>IF(S642="-","-",IF(COUNTIFS(B:B,B642,S:S,"필수")&gt;0,"자격요건충족","확인필요"))</f>
        <v>-</v>
      </c>
      <c r="U642" s="2"/>
      <c r="W642" s="2">
        <f>IF(Q642="4급","심사불필요",VLOOKUP(K642,'[1]자격증 backdata'!A:B,2,0))</f>
        <v>0</v>
      </c>
      <c r="X642" s="3">
        <f>IF(R642="A", MIN(20, SUMIFS(W:W, B:B, B642, R:R, "A")),IF(R642="B", MIN(30, SUMIFS(W:W, B:B, B642, R:R, "B")),"비해당분야"))</f>
        <v>6</v>
      </c>
      <c r="Y642" s="3" t="str">
        <f>IF(R642="C",MIN(30,IF(COUNTIFS(B:B,B642,W:W,"가1")=1,25,IF(COUNTIFS(B:B,B642,W:W,"가1")&gt;=2,30,0))+IF(COUNTIFS(B:B,B642,W:W,"나1")&gt;=4,30,IF(COUNTIFS(B:B,B642,W:W,"나1")=3,26,IF(COUNTIFS(B:B,B642,W:W,"나1")=2,22,IF(COUNTIFS(B:B,B642,W:W,"나1")=1,18,0)))))+MIN(30,IF(COUNTIFS(B:B,B642,W:W,"가2")=1,25,IF(COUNTIFS(B:B,B642,W:W,"가2")&gt;=2,30,0))+IF(COUNTIFS(B:B,B642,W:W,"나2")=3,30,IF(COUNTIFS(B:B,B642,W:W,"나2")=2,25,IF(COUNTIFS(B:B,B642,W:W,"나2")=1,20,0)))),"비해당분야")</f>
        <v>비해당분야</v>
      </c>
      <c r="Z642" s="3" t="str">
        <f>IF(R642="C",VLOOKUP(K642,'[1]자격증 backdata'!A:F,6,0),"비해당분야")</f>
        <v>비해당분야</v>
      </c>
      <c r="AA642" s="3" t="str">
        <f>IF(R642="C",SUMIF(B:B,B642,Z:Z),"비해당분야")</f>
        <v>비해당분야</v>
      </c>
      <c r="AB642" s="3" t="str">
        <f>IF(R642="C",SUM(Y642,AA642),"비해당분야")</f>
        <v>비해당분야</v>
      </c>
      <c r="AC642" s="3">
        <f>IF(R642="C",AB642,X642)</f>
        <v>6</v>
      </c>
      <c r="AD642" s="3">
        <f>VLOOKUP(K642,'[1]자격증 backdata'!A:D,4,0)</f>
        <v>5</v>
      </c>
      <c r="AE642" s="3">
        <f>IF(_xlfn.MAXIFS(AD:AD,B:B,B642)&gt;10,10,_xlfn.MAXIFS(AD:AD,B:B,B642))</f>
        <v>5</v>
      </c>
      <c r="AG642" s="2">
        <f>VLOOKUP(K642,'[1]자격증 backdata'!A:C,3,0)</f>
        <v>0</v>
      </c>
      <c r="AH642" s="2">
        <f>COUNTIFS($B:$B,$B642,$AG:$AG,AH$1)</f>
        <v>0</v>
      </c>
      <c r="AI642" s="2">
        <f>COUNTIFS($B:$B,$B642,$AG:$AG,AI$1)</f>
        <v>0</v>
      </c>
      <c r="AJ642" s="2">
        <f>COUNTIFS($B:$B,$B642,$AG:$AG,AJ$1)</f>
        <v>0</v>
      </c>
      <c r="AK642" s="2">
        <f>COUNTIFS($B:$B,$B642,$AG:$AG,AK$1)</f>
        <v>0</v>
      </c>
      <c r="AL642" s="2">
        <f>COUNTIFS($B:$B,$B642,$AG:$AG,AL$1)</f>
        <v>0</v>
      </c>
      <c r="AM642" s="2">
        <f>COUNTIFS($B:$B,$B642,$AG:$AG,AM$1)</f>
        <v>0</v>
      </c>
      <c r="AN642" s="2">
        <f>COUNTIFS($B:$B,$B642,$AG:$AG,AN$1)</f>
        <v>0</v>
      </c>
      <c r="AO642" s="2">
        <f>COUNTIFS($B:$B,$B642,$AG:$AG,AO$1)</f>
        <v>0</v>
      </c>
      <c r="AP642" s="2">
        <f>COUNTIFS($B:$B,$B642,$AG:$AG,AP$1)</f>
        <v>0</v>
      </c>
      <c r="AQ642" s="2">
        <f>COUNTIFS($B:$B,$B642,$AG:$AG,AQ$1)</f>
        <v>0</v>
      </c>
      <c r="AR642" s="2">
        <f>COUNTIFS($B:$B,$B642,$AG:$AG,AR$1)</f>
        <v>0</v>
      </c>
      <c r="AS642" s="2">
        <f>COUNTIFS($B:$B,$B642,$AG:$AG,AS$1)</f>
        <v>0</v>
      </c>
      <c r="AT642" s="2">
        <f>COUNTIFS($B:$B,$B642,$AG:$AG,AT$1)</f>
        <v>1</v>
      </c>
      <c r="AU642" s="2">
        <f>COUNTIFS($B:$B,$B642,$AG:$AG,AU$1)</f>
        <v>0</v>
      </c>
    </row>
    <row r="643" spans="1:47" ht="15" customHeight="1" x14ac:dyDescent="0.35">
      <c r="A643" s="4">
        <f>IF(B642=B643,A642,A642+1)</f>
        <v>217</v>
      </c>
      <c r="B643" s="4" t="s">
        <v>5204</v>
      </c>
      <c r="C643" s="4" t="s">
        <v>5203</v>
      </c>
      <c r="D643" s="4" t="s">
        <v>3044</v>
      </c>
      <c r="E643" s="4" t="s">
        <v>3043</v>
      </c>
      <c r="F643" s="4" t="s">
        <v>7</v>
      </c>
      <c r="G643" s="4" t="s">
        <v>8</v>
      </c>
      <c r="H643" s="4" t="s">
        <v>7</v>
      </c>
      <c r="I643" s="4">
        <v>1</v>
      </c>
      <c r="J643" s="4" t="s">
        <v>69</v>
      </c>
      <c r="K643" s="4" t="s">
        <v>3065</v>
      </c>
      <c r="L643" s="4" t="s">
        <v>36</v>
      </c>
      <c r="M643" s="4" t="s">
        <v>5206</v>
      </c>
      <c r="N643" s="4" t="s">
        <v>3186</v>
      </c>
      <c r="P643" s="4" t="s">
        <v>669</v>
      </c>
      <c r="Q643" s="4" t="s">
        <v>1475</v>
      </c>
      <c r="R643" s="4" t="s">
        <v>2434</v>
      </c>
      <c r="S643" s="5" t="str">
        <f>IF(P643="심사불필요","-",VLOOKUP(K643,'[1]자격증 backdata'!A:G,7,0))</f>
        <v>-</v>
      </c>
      <c r="T643" s="5" t="str">
        <f>IF(S643="-","-",IF(COUNTIFS(B:B,B643,S:S,"필수")&gt;0,"자격요건충족","확인필요"))</f>
        <v>-</v>
      </c>
      <c r="U643" s="5"/>
      <c r="W643" s="5">
        <f>IF(Q643="4급","심사불필요",VLOOKUP(K643,'[1]자격증 backdata'!A:B,2,0))</f>
        <v>0</v>
      </c>
      <c r="X643" s="4">
        <f>IF(R643="A", MIN(20, SUMIFS(W:W, B:B, B643, R:R, "A")),IF(R643="B", MIN(30, SUMIFS(W:W, B:B, B643, R:R, "B")),"비해당분야"))</f>
        <v>8</v>
      </c>
      <c r="Y643" s="4" t="str">
        <f>IF(R643="C",MIN(30,IF(COUNTIFS(B:B,B643,W:W,"가1")=1,25,IF(COUNTIFS(B:B,B643,W:W,"가1")&gt;=2,30,0))+IF(COUNTIFS(B:B,B643,W:W,"나1")&gt;=4,30,IF(COUNTIFS(B:B,B643,W:W,"나1")=3,26,IF(COUNTIFS(B:B,B643,W:W,"나1")=2,22,IF(COUNTIFS(B:B,B643,W:W,"나1")=1,18,0)))))+MIN(30,IF(COUNTIFS(B:B,B643,W:W,"가2")=1,25,IF(COUNTIFS(B:B,B643,W:W,"가2")&gt;=2,30,0))+IF(COUNTIFS(B:B,B643,W:W,"나2")=3,30,IF(COUNTIFS(B:B,B643,W:W,"나2")=2,25,IF(COUNTIFS(B:B,B643,W:W,"나2")=1,20,0)))),"비해당분야")</f>
        <v>비해당분야</v>
      </c>
      <c r="Z643" s="4" t="str">
        <f>IF(R643="C",VLOOKUP(K643,'[1]자격증 backdata'!A:F,6,0),"비해당분야")</f>
        <v>비해당분야</v>
      </c>
      <c r="AA643" s="4" t="str">
        <f>IF(R643="C",SUMIF(B:B,B643,Z:Z),"비해당분야")</f>
        <v>비해당분야</v>
      </c>
      <c r="AB643" s="4" t="str">
        <f>IF(R643="C",SUM(Y643,AA643),"비해당분야")</f>
        <v>비해당분야</v>
      </c>
      <c r="AC643" s="4">
        <f>IF(R643="C",AB643,X643)</f>
        <v>8</v>
      </c>
      <c r="AD643" s="4">
        <f>VLOOKUP(K643,'[1]자격증 backdata'!A:D,4,0)</f>
        <v>5</v>
      </c>
      <c r="AE643" s="4">
        <f>IF(_xlfn.MAXIFS(AD:AD,B:B,B643)&gt;10,10,_xlfn.MAXIFS(AD:AD,B:B,B643))</f>
        <v>5</v>
      </c>
      <c r="AG643" s="5">
        <f>VLOOKUP(K643,'[1]자격증 backdata'!A:C,3,0)</f>
        <v>0</v>
      </c>
      <c r="AH643" s="5">
        <f>COUNTIFS($B:$B,$B643,$AG:$AG,AH$1)</f>
        <v>0</v>
      </c>
      <c r="AI643" s="5">
        <f>COUNTIFS($B:$B,$B643,$AG:$AG,AI$1)</f>
        <v>0</v>
      </c>
      <c r="AJ643" s="5">
        <f>COUNTIFS($B:$B,$B643,$AG:$AG,AJ$1)</f>
        <v>0</v>
      </c>
      <c r="AK643" s="5">
        <f>COUNTIFS($B:$B,$B643,$AG:$AG,AK$1)</f>
        <v>0</v>
      </c>
      <c r="AL643" s="5">
        <f>COUNTIFS($B:$B,$B643,$AG:$AG,AL$1)</f>
        <v>0</v>
      </c>
      <c r="AM643" s="5">
        <f>COUNTIFS($B:$B,$B643,$AG:$AG,AM$1)</f>
        <v>0</v>
      </c>
      <c r="AN643" s="5">
        <f>COUNTIFS($B:$B,$B643,$AG:$AG,AN$1)</f>
        <v>1</v>
      </c>
      <c r="AO643" s="5">
        <f>COUNTIFS($B:$B,$B643,$AG:$AG,AO$1)</f>
        <v>1</v>
      </c>
      <c r="AP643" s="5">
        <f>COUNTIFS($B:$B,$B643,$AG:$AG,AP$1)</f>
        <v>0</v>
      </c>
      <c r="AQ643" s="5">
        <f>COUNTIFS($B:$B,$B643,$AG:$AG,AQ$1)</f>
        <v>0</v>
      </c>
      <c r="AR643" s="5">
        <f>COUNTIFS($B:$B,$B643,$AG:$AG,AR$1)</f>
        <v>0</v>
      </c>
      <c r="AS643" s="5">
        <f>COUNTIFS($B:$B,$B643,$AG:$AG,AS$1)</f>
        <v>0</v>
      </c>
      <c r="AT643" s="5">
        <f>COUNTIFS($B:$B,$B643,$AG:$AG,AT$1)</f>
        <v>0</v>
      </c>
      <c r="AU643" s="5">
        <f>COUNTIFS($B:$B,$B643,$AG:$AG,AU$1)</f>
        <v>0</v>
      </c>
    </row>
    <row r="644" spans="1:47" ht="15" customHeight="1" x14ac:dyDescent="0.35">
      <c r="A644" s="6">
        <f>IF(B643=B644,A643,A643+1)</f>
        <v>217</v>
      </c>
      <c r="B644" s="6" t="s">
        <v>5204</v>
      </c>
      <c r="C644" s="6" t="s">
        <v>5203</v>
      </c>
      <c r="D644" s="6" t="s">
        <v>3044</v>
      </c>
      <c r="E644" s="6" t="s">
        <v>3043</v>
      </c>
      <c r="F644" s="4" t="s">
        <v>7</v>
      </c>
      <c r="G644" s="4" t="s">
        <v>8</v>
      </c>
      <c r="H644" s="4" t="s">
        <v>7</v>
      </c>
      <c r="I644" s="4">
        <v>2</v>
      </c>
      <c r="J644" s="4" t="s">
        <v>653</v>
      </c>
      <c r="K644" s="4" t="s">
        <v>3052</v>
      </c>
      <c r="L644" s="4" t="s">
        <v>651</v>
      </c>
      <c r="M644" s="4" t="s">
        <v>5205</v>
      </c>
      <c r="N644" s="4" t="s">
        <v>2531</v>
      </c>
      <c r="P644" s="4" t="s">
        <v>669</v>
      </c>
      <c r="Q644" s="4" t="s">
        <v>1475</v>
      </c>
      <c r="R644" s="4" t="s">
        <v>2434</v>
      </c>
      <c r="S644" s="5" t="str">
        <f>IF(P644="심사불필요","-",VLOOKUP(K644,'[1]자격증 backdata'!A:G,7,0))</f>
        <v>-</v>
      </c>
      <c r="T644" s="5" t="str">
        <f>IF(S644="-","-",IF(COUNTIFS(B:B,B644,S:S,"필수")&gt;0,"자격요건충족","확인필요"))</f>
        <v>-</v>
      </c>
      <c r="U644" s="5"/>
      <c r="W644" s="5">
        <f>IF(Q644="4급","심사불필요",VLOOKUP(K644,'[1]자격증 backdata'!A:B,2,0))</f>
        <v>4</v>
      </c>
      <c r="X644" s="4">
        <f>IF(R644="A", MIN(20, SUMIFS(W:W, B:B, B644, R:R, "A")),IF(R644="B", MIN(30, SUMIFS(W:W, B:B, B644, R:R, "B")),"비해당분야"))</f>
        <v>8</v>
      </c>
      <c r="Y644" s="4" t="str">
        <f>IF(R644="C",MIN(30,IF(COUNTIFS(B:B,B644,W:W,"가1")=1,25,IF(COUNTIFS(B:B,B644,W:W,"가1")&gt;=2,30,0))+IF(COUNTIFS(B:B,B644,W:W,"나1")&gt;=4,30,IF(COUNTIFS(B:B,B644,W:W,"나1")=3,26,IF(COUNTIFS(B:B,B644,W:W,"나1")=2,22,IF(COUNTIFS(B:B,B644,W:W,"나1")=1,18,0)))))+MIN(30,IF(COUNTIFS(B:B,B644,W:W,"가2")=1,25,IF(COUNTIFS(B:B,B644,W:W,"가2")&gt;=2,30,0))+IF(COUNTIFS(B:B,B644,W:W,"나2")=3,30,IF(COUNTIFS(B:B,B644,W:W,"나2")=2,25,IF(COUNTIFS(B:B,B644,W:W,"나2")=1,20,0)))),"비해당분야")</f>
        <v>비해당분야</v>
      </c>
      <c r="Z644" s="4" t="str">
        <f>IF(R644="C",VLOOKUP(K644,'[1]자격증 backdata'!A:F,6,0),"비해당분야")</f>
        <v>비해당분야</v>
      </c>
      <c r="AA644" s="4" t="str">
        <f>IF(R644="C",SUMIF(B:B,B644,Z:Z),"비해당분야")</f>
        <v>비해당분야</v>
      </c>
      <c r="AB644" s="4" t="str">
        <f>IF(R644="C",SUM(Y644,AA644),"비해당분야")</f>
        <v>비해당분야</v>
      </c>
      <c r="AC644" s="4">
        <f>IF(R644="C",AB644,X644)</f>
        <v>8</v>
      </c>
      <c r="AD644" s="4">
        <f>VLOOKUP(K644,'[1]자격증 backdata'!A:D,4,0)</f>
        <v>0</v>
      </c>
      <c r="AE644" s="4">
        <f>IF(_xlfn.MAXIFS(AD:AD,B:B,B644)&gt;10,10,_xlfn.MAXIFS(AD:AD,B:B,B644))</f>
        <v>5</v>
      </c>
      <c r="AG644" s="5" t="str">
        <f>VLOOKUP(K644,'[1]자격증 backdata'!A:C,3,0)</f>
        <v>H</v>
      </c>
      <c r="AH644" s="5">
        <f>COUNTIFS($B:$B,$B644,$AG:$AG,AH$1)</f>
        <v>0</v>
      </c>
      <c r="AI644" s="5">
        <f>COUNTIFS($B:$B,$B644,$AG:$AG,AI$1)</f>
        <v>0</v>
      </c>
      <c r="AJ644" s="5">
        <f>COUNTIFS($B:$B,$B644,$AG:$AG,AJ$1)</f>
        <v>0</v>
      </c>
      <c r="AK644" s="5">
        <f>COUNTIFS($B:$B,$B644,$AG:$AG,AK$1)</f>
        <v>0</v>
      </c>
      <c r="AL644" s="5">
        <f>COUNTIFS($B:$B,$B644,$AG:$AG,AL$1)</f>
        <v>0</v>
      </c>
      <c r="AM644" s="5">
        <f>COUNTIFS($B:$B,$B644,$AG:$AG,AM$1)</f>
        <v>0</v>
      </c>
      <c r="AN644" s="5">
        <f>COUNTIFS($B:$B,$B644,$AG:$AG,AN$1)</f>
        <v>1</v>
      </c>
      <c r="AO644" s="5">
        <f>COUNTIFS($B:$B,$B644,$AG:$AG,AO$1)</f>
        <v>1</v>
      </c>
      <c r="AP644" s="5">
        <f>COUNTIFS($B:$B,$B644,$AG:$AG,AP$1)</f>
        <v>0</v>
      </c>
      <c r="AQ644" s="5">
        <f>COUNTIFS($B:$B,$B644,$AG:$AG,AQ$1)</f>
        <v>0</v>
      </c>
      <c r="AR644" s="5">
        <f>COUNTIFS($B:$B,$B644,$AG:$AG,AR$1)</f>
        <v>0</v>
      </c>
      <c r="AS644" s="5">
        <f>COUNTIFS($B:$B,$B644,$AG:$AG,AS$1)</f>
        <v>0</v>
      </c>
      <c r="AT644" s="5">
        <f>COUNTIFS($B:$B,$B644,$AG:$AG,AT$1)</f>
        <v>0</v>
      </c>
      <c r="AU644" s="5">
        <f>COUNTIFS($B:$B,$B644,$AG:$AG,AU$1)</f>
        <v>0</v>
      </c>
    </row>
    <row r="645" spans="1:47" ht="15" customHeight="1" x14ac:dyDescent="0.35">
      <c r="A645" s="6">
        <f>IF(B644=B645,A644,A644+1)</f>
        <v>217</v>
      </c>
      <c r="B645" s="6" t="s">
        <v>5204</v>
      </c>
      <c r="C645" s="6" t="s">
        <v>5203</v>
      </c>
      <c r="D645" s="6" t="s">
        <v>3044</v>
      </c>
      <c r="E645" s="6" t="s">
        <v>3043</v>
      </c>
      <c r="F645" s="4" t="s">
        <v>7</v>
      </c>
      <c r="G645" s="4" t="s">
        <v>8</v>
      </c>
      <c r="H645" s="4" t="s">
        <v>7</v>
      </c>
      <c r="I645" s="4">
        <v>3</v>
      </c>
      <c r="J645" s="4" t="s">
        <v>633</v>
      </c>
      <c r="K645" s="4" t="s">
        <v>3118</v>
      </c>
      <c r="L645" s="4" t="s">
        <v>55</v>
      </c>
      <c r="M645" s="4" t="s">
        <v>5202</v>
      </c>
      <c r="N645" s="4" t="s">
        <v>1301</v>
      </c>
      <c r="P645" s="4" t="s">
        <v>669</v>
      </c>
      <c r="Q645" s="4" t="s">
        <v>1475</v>
      </c>
      <c r="R645" s="4" t="s">
        <v>2434</v>
      </c>
      <c r="S645" s="5" t="str">
        <f>IF(P645="심사불필요","-",VLOOKUP(K645,'[1]자격증 backdata'!A:G,7,0))</f>
        <v>-</v>
      </c>
      <c r="T645" s="5" t="str">
        <f>IF(S645="-","-",IF(COUNTIFS(B:B,B645,S:S,"필수")&gt;0,"자격요건충족","확인필요"))</f>
        <v>-</v>
      </c>
      <c r="U645" s="5"/>
      <c r="W645" s="5">
        <f>IF(Q645="4급","심사불필요",VLOOKUP(K645,'[1]자격증 backdata'!A:B,2,0))</f>
        <v>4</v>
      </c>
      <c r="X645" s="4">
        <f>IF(R645="A", MIN(20, SUMIFS(W:W, B:B, B645, R:R, "A")),IF(R645="B", MIN(30, SUMIFS(W:W, B:B, B645, R:R, "B")),"비해당분야"))</f>
        <v>8</v>
      </c>
      <c r="Y645" s="4" t="str">
        <f>IF(R645="C",MIN(30,IF(COUNTIFS(B:B,B645,W:W,"가1")=1,25,IF(COUNTIFS(B:B,B645,W:W,"가1")&gt;=2,30,0))+IF(COUNTIFS(B:B,B645,W:W,"나1")&gt;=4,30,IF(COUNTIFS(B:B,B645,W:W,"나1")=3,26,IF(COUNTIFS(B:B,B645,W:W,"나1")=2,22,IF(COUNTIFS(B:B,B645,W:W,"나1")=1,18,0)))))+MIN(30,IF(COUNTIFS(B:B,B645,W:W,"가2")=1,25,IF(COUNTIFS(B:B,B645,W:W,"가2")&gt;=2,30,0))+IF(COUNTIFS(B:B,B645,W:W,"나2")=3,30,IF(COUNTIFS(B:B,B645,W:W,"나2")=2,25,IF(COUNTIFS(B:B,B645,W:W,"나2")=1,20,0)))),"비해당분야")</f>
        <v>비해당분야</v>
      </c>
      <c r="Z645" s="4" t="str">
        <f>IF(R645="C",VLOOKUP(K645,'[1]자격증 backdata'!A:F,6,0),"비해당분야")</f>
        <v>비해당분야</v>
      </c>
      <c r="AA645" s="4" t="str">
        <f>IF(R645="C",SUMIF(B:B,B645,Z:Z),"비해당분야")</f>
        <v>비해당분야</v>
      </c>
      <c r="AB645" s="4" t="str">
        <f>IF(R645="C",SUM(Y645,AA645),"비해당분야")</f>
        <v>비해당분야</v>
      </c>
      <c r="AC645" s="4">
        <f>IF(R645="C",AB645,X645)</f>
        <v>8</v>
      </c>
      <c r="AD645" s="4">
        <f>VLOOKUP(K645,'[1]자격증 backdata'!A:D,4,0)</f>
        <v>0</v>
      </c>
      <c r="AE645" s="4">
        <f>IF(_xlfn.MAXIFS(AD:AD,B:B,B645)&gt;10,10,_xlfn.MAXIFS(AD:AD,B:B,B645))</f>
        <v>5</v>
      </c>
      <c r="AG645" s="5" t="str">
        <f>VLOOKUP(K645,'[1]자격증 backdata'!A:C,3,0)</f>
        <v>G</v>
      </c>
      <c r="AH645" s="5">
        <f>COUNTIFS($B:$B,$B645,$AG:$AG,AH$1)</f>
        <v>0</v>
      </c>
      <c r="AI645" s="5">
        <f>COUNTIFS($B:$B,$B645,$AG:$AG,AI$1)</f>
        <v>0</v>
      </c>
      <c r="AJ645" s="5">
        <f>COUNTIFS($B:$B,$B645,$AG:$AG,AJ$1)</f>
        <v>0</v>
      </c>
      <c r="AK645" s="5">
        <f>COUNTIFS($B:$B,$B645,$AG:$AG,AK$1)</f>
        <v>0</v>
      </c>
      <c r="AL645" s="5">
        <f>COUNTIFS($B:$B,$B645,$AG:$AG,AL$1)</f>
        <v>0</v>
      </c>
      <c r="AM645" s="5">
        <f>COUNTIFS($B:$B,$B645,$AG:$AG,AM$1)</f>
        <v>0</v>
      </c>
      <c r="AN645" s="5">
        <f>COUNTIFS($B:$B,$B645,$AG:$AG,AN$1)</f>
        <v>1</v>
      </c>
      <c r="AO645" s="5">
        <f>COUNTIFS($B:$B,$B645,$AG:$AG,AO$1)</f>
        <v>1</v>
      </c>
      <c r="AP645" s="5">
        <f>COUNTIFS($B:$B,$B645,$AG:$AG,AP$1)</f>
        <v>0</v>
      </c>
      <c r="AQ645" s="5">
        <f>COUNTIFS($B:$B,$B645,$AG:$AG,AQ$1)</f>
        <v>0</v>
      </c>
      <c r="AR645" s="5">
        <f>COUNTIFS($B:$B,$B645,$AG:$AG,AR$1)</f>
        <v>0</v>
      </c>
      <c r="AS645" s="5">
        <f>COUNTIFS($B:$B,$B645,$AG:$AG,AS$1)</f>
        <v>0</v>
      </c>
      <c r="AT645" s="5">
        <f>COUNTIFS($B:$B,$B645,$AG:$AG,AT$1)</f>
        <v>0</v>
      </c>
      <c r="AU645" s="5">
        <f>COUNTIFS($B:$B,$B645,$AG:$AG,AU$1)</f>
        <v>0</v>
      </c>
    </row>
    <row r="646" spans="1:47" ht="15" customHeight="1" x14ac:dyDescent="0.35">
      <c r="A646" s="3">
        <f>IF(B645=B646,A645,A645+1)</f>
        <v>218</v>
      </c>
      <c r="B646" s="3" t="s">
        <v>5198</v>
      </c>
      <c r="C646" s="3" t="s">
        <v>5197</v>
      </c>
      <c r="D646" s="3" t="s">
        <v>3044</v>
      </c>
      <c r="E646" s="3" t="s">
        <v>3043</v>
      </c>
      <c r="F646" s="4" t="s">
        <v>7</v>
      </c>
      <c r="G646" s="4" t="s">
        <v>8</v>
      </c>
      <c r="H646" s="4" t="s">
        <v>7</v>
      </c>
      <c r="I646" s="3">
        <v>1</v>
      </c>
      <c r="J646" s="3" t="s">
        <v>69</v>
      </c>
      <c r="K646" s="3" t="s">
        <v>3065</v>
      </c>
      <c r="L646" s="3" t="s">
        <v>36</v>
      </c>
      <c r="M646" s="3" t="s">
        <v>5201</v>
      </c>
      <c r="N646" s="3" t="s">
        <v>4259</v>
      </c>
      <c r="P646" s="3" t="s">
        <v>669</v>
      </c>
      <c r="Q646" s="3" t="s">
        <v>1475</v>
      </c>
      <c r="R646" s="3" t="s">
        <v>2434</v>
      </c>
      <c r="S646" s="2" t="str">
        <f>IF(P646="심사불필요","-",VLOOKUP(K646,'[1]자격증 backdata'!A:G,7,0))</f>
        <v>-</v>
      </c>
      <c r="T646" s="2" t="str">
        <f>IF(S646="-","-",IF(COUNTIFS(B:B,B646,S:S,"필수")&gt;0,"자격요건충족","확인필요"))</f>
        <v>-</v>
      </c>
      <c r="U646" s="2"/>
      <c r="W646" s="2">
        <f>IF(Q646="4급","심사불필요",VLOOKUP(K646,'[1]자격증 backdata'!A:B,2,0))</f>
        <v>0</v>
      </c>
      <c r="X646" s="3">
        <f>IF(R646="A", MIN(20, SUMIFS(W:W, B:B, B646, R:R, "A")),IF(R646="B", MIN(30, SUMIFS(W:W, B:B, B646, R:R, "B")),"비해당분야"))</f>
        <v>6</v>
      </c>
      <c r="Y646" s="3" t="str">
        <f>IF(R646="C",MIN(30,IF(COUNTIFS(B:B,B646,W:W,"가1")=1,25,IF(COUNTIFS(B:B,B646,W:W,"가1")&gt;=2,30,0))+IF(COUNTIFS(B:B,B646,W:W,"나1")&gt;=4,30,IF(COUNTIFS(B:B,B646,W:W,"나1")=3,26,IF(COUNTIFS(B:B,B646,W:W,"나1")=2,22,IF(COUNTIFS(B:B,B646,W:W,"나1")=1,18,0)))))+MIN(30,IF(COUNTIFS(B:B,B646,W:W,"가2")=1,25,IF(COUNTIFS(B:B,B646,W:W,"가2")&gt;=2,30,0))+IF(COUNTIFS(B:B,B646,W:W,"나2")=3,30,IF(COUNTIFS(B:B,B646,W:W,"나2")=2,25,IF(COUNTIFS(B:B,B646,W:W,"나2")=1,20,0)))),"비해당분야")</f>
        <v>비해당분야</v>
      </c>
      <c r="Z646" s="3" t="str">
        <f>IF(R646="C",VLOOKUP(K646,'[1]자격증 backdata'!A:F,6,0),"비해당분야")</f>
        <v>비해당분야</v>
      </c>
      <c r="AA646" s="3" t="str">
        <f>IF(R646="C",SUMIF(B:B,B646,Z:Z),"비해당분야")</f>
        <v>비해당분야</v>
      </c>
      <c r="AB646" s="3" t="str">
        <f>IF(R646="C",SUM(Y646,AA646),"비해당분야")</f>
        <v>비해당분야</v>
      </c>
      <c r="AC646" s="3">
        <f>IF(R646="C",AB646,X646)</f>
        <v>6</v>
      </c>
      <c r="AD646" s="3">
        <f>VLOOKUP(K646,'[1]자격증 backdata'!A:D,4,0)</f>
        <v>5</v>
      </c>
      <c r="AE646" s="3">
        <f>IF(_xlfn.MAXIFS(AD:AD,B:B,B646)&gt;10,10,_xlfn.MAXIFS(AD:AD,B:B,B646))</f>
        <v>5</v>
      </c>
      <c r="AG646" s="2">
        <f>VLOOKUP(K646,'[1]자격증 backdata'!A:C,3,0)</f>
        <v>0</v>
      </c>
      <c r="AH646" s="2">
        <f>COUNTIFS($B:$B,$B646,$AG:$AG,AH$1)</f>
        <v>0</v>
      </c>
      <c r="AI646" s="2">
        <f>COUNTIFS($B:$B,$B646,$AG:$AG,AI$1)</f>
        <v>0</v>
      </c>
      <c r="AJ646" s="2">
        <f>COUNTIFS($B:$B,$B646,$AG:$AG,AJ$1)</f>
        <v>0</v>
      </c>
      <c r="AK646" s="2">
        <f>COUNTIFS($B:$B,$B646,$AG:$AG,AK$1)</f>
        <v>0</v>
      </c>
      <c r="AL646" s="2">
        <f>COUNTIFS($B:$B,$B646,$AG:$AG,AL$1)</f>
        <v>0</v>
      </c>
      <c r="AM646" s="2">
        <f>COUNTIFS($B:$B,$B646,$AG:$AG,AM$1)</f>
        <v>0</v>
      </c>
      <c r="AN646" s="2">
        <f>COUNTIFS($B:$B,$B646,$AG:$AG,AN$1)</f>
        <v>0</v>
      </c>
      <c r="AO646" s="2">
        <f>COUNTIFS($B:$B,$B646,$AG:$AG,AO$1)</f>
        <v>0</v>
      </c>
      <c r="AP646" s="2">
        <f>COUNTIFS($B:$B,$B646,$AG:$AG,AP$1)</f>
        <v>0</v>
      </c>
      <c r="AQ646" s="2">
        <f>COUNTIFS($B:$B,$B646,$AG:$AG,AQ$1)</f>
        <v>1</v>
      </c>
      <c r="AR646" s="2">
        <f>COUNTIFS($B:$B,$B646,$AG:$AG,AR$1)</f>
        <v>0</v>
      </c>
      <c r="AS646" s="2">
        <f>COUNTIFS($B:$B,$B646,$AG:$AG,AS$1)</f>
        <v>0</v>
      </c>
      <c r="AT646" s="2">
        <f>COUNTIFS($B:$B,$B646,$AG:$AG,AT$1)</f>
        <v>1</v>
      </c>
      <c r="AU646" s="2">
        <f>COUNTIFS($B:$B,$B646,$AG:$AG,AU$1)</f>
        <v>0</v>
      </c>
    </row>
    <row r="647" spans="1:47" ht="15" customHeight="1" x14ac:dyDescent="0.35">
      <c r="A647" s="7">
        <f>IF(B646=B647,A646,A646+1)</f>
        <v>218</v>
      </c>
      <c r="B647" s="7" t="s">
        <v>5198</v>
      </c>
      <c r="C647" s="7" t="s">
        <v>5197</v>
      </c>
      <c r="D647" s="7" t="s">
        <v>3044</v>
      </c>
      <c r="E647" s="7" t="s">
        <v>3043</v>
      </c>
      <c r="F647" s="4" t="s">
        <v>7</v>
      </c>
      <c r="G647" s="4" t="s">
        <v>8</v>
      </c>
      <c r="H647" s="4" t="s">
        <v>7</v>
      </c>
      <c r="I647" s="3">
        <v>2</v>
      </c>
      <c r="J647" s="3" t="s">
        <v>57</v>
      </c>
      <c r="K647" s="3" t="s">
        <v>3089</v>
      </c>
      <c r="L647" s="3" t="s">
        <v>55</v>
      </c>
      <c r="M647" s="3" t="s">
        <v>5200</v>
      </c>
      <c r="N647" s="3" t="s">
        <v>156</v>
      </c>
      <c r="P647" s="3" t="s">
        <v>669</v>
      </c>
      <c r="Q647" s="3" t="s">
        <v>1475</v>
      </c>
      <c r="R647" s="3" t="s">
        <v>2434</v>
      </c>
      <c r="S647" s="2" t="str">
        <f>IF(P647="심사불필요","-",VLOOKUP(K647,'[1]자격증 backdata'!A:G,7,0))</f>
        <v>-</v>
      </c>
      <c r="T647" s="2" t="str">
        <f>IF(S647="-","-",IF(COUNTIFS(B:B,B647,S:S,"필수")&gt;0,"자격요건충족","확인필요"))</f>
        <v>-</v>
      </c>
      <c r="U647" s="2"/>
      <c r="W647" s="2">
        <f>IF(Q647="4급","심사불필요",VLOOKUP(K647,'[1]자격증 backdata'!A:B,2,0))</f>
        <v>2</v>
      </c>
      <c r="X647" s="3">
        <f>IF(R647="A", MIN(20, SUMIFS(W:W, B:B, B647, R:R, "A")),IF(R647="B", MIN(30, SUMIFS(W:W, B:B, B647, R:R, "B")),"비해당분야"))</f>
        <v>6</v>
      </c>
      <c r="Y647" s="3" t="str">
        <f>IF(R647="C",MIN(30,IF(COUNTIFS(B:B,B647,W:W,"가1")=1,25,IF(COUNTIFS(B:B,B647,W:W,"가1")&gt;=2,30,0))+IF(COUNTIFS(B:B,B647,W:W,"나1")&gt;=4,30,IF(COUNTIFS(B:B,B647,W:W,"나1")=3,26,IF(COUNTIFS(B:B,B647,W:W,"나1")=2,22,IF(COUNTIFS(B:B,B647,W:W,"나1")=1,18,0)))))+MIN(30,IF(COUNTIFS(B:B,B647,W:W,"가2")=1,25,IF(COUNTIFS(B:B,B647,W:W,"가2")&gt;=2,30,0))+IF(COUNTIFS(B:B,B647,W:W,"나2")=3,30,IF(COUNTIFS(B:B,B647,W:W,"나2")=2,25,IF(COUNTIFS(B:B,B647,W:W,"나2")=1,20,0)))),"비해당분야")</f>
        <v>비해당분야</v>
      </c>
      <c r="Z647" s="3" t="str">
        <f>IF(R647="C",VLOOKUP(K647,'[1]자격증 backdata'!A:F,6,0),"비해당분야")</f>
        <v>비해당분야</v>
      </c>
      <c r="AA647" s="3" t="str">
        <f>IF(R647="C",SUMIF(B:B,B647,Z:Z),"비해당분야")</f>
        <v>비해당분야</v>
      </c>
      <c r="AB647" s="3" t="str">
        <f>IF(R647="C",SUM(Y647,AA647),"비해당분야")</f>
        <v>비해당분야</v>
      </c>
      <c r="AC647" s="3">
        <f>IF(R647="C",AB647,X647)</f>
        <v>6</v>
      </c>
      <c r="AD647" s="3">
        <f>VLOOKUP(K647,'[1]자격증 backdata'!A:D,4,0)</f>
        <v>0</v>
      </c>
      <c r="AE647" s="3">
        <f>IF(_xlfn.MAXIFS(AD:AD,B:B,B647)&gt;10,10,_xlfn.MAXIFS(AD:AD,B:B,B647))</f>
        <v>5</v>
      </c>
      <c r="AG647" s="2" t="str">
        <f>VLOOKUP(K647,'[1]자격증 backdata'!A:C,3,0)</f>
        <v>M</v>
      </c>
      <c r="AH647" s="2">
        <f>COUNTIFS($B:$B,$B647,$AG:$AG,AH$1)</f>
        <v>0</v>
      </c>
      <c r="AI647" s="2">
        <f>COUNTIFS($B:$B,$B647,$AG:$AG,AI$1)</f>
        <v>0</v>
      </c>
      <c r="AJ647" s="2">
        <f>COUNTIFS($B:$B,$B647,$AG:$AG,AJ$1)</f>
        <v>0</v>
      </c>
      <c r="AK647" s="2">
        <f>COUNTIFS($B:$B,$B647,$AG:$AG,AK$1)</f>
        <v>0</v>
      </c>
      <c r="AL647" s="2">
        <f>COUNTIFS($B:$B,$B647,$AG:$AG,AL$1)</f>
        <v>0</v>
      </c>
      <c r="AM647" s="2">
        <f>COUNTIFS($B:$B,$B647,$AG:$AG,AM$1)</f>
        <v>0</v>
      </c>
      <c r="AN647" s="2">
        <f>COUNTIFS($B:$B,$B647,$AG:$AG,AN$1)</f>
        <v>0</v>
      </c>
      <c r="AO647" s="2">
        <f>COUNTIFS($B:$B,$B647,$AG:$AG,AO$1)</f>
        <v>0</v>
      </c>
      <c r="AP647" s="2">
        <f>COUNTIFS($B:$B,$B647,$AG:$AG,AP$1)</f>
        <v>0</v>
      </c>
      <c r="AQ647" s="2">
        <f>COUNTIFS($B:$B,$B647,$AG:$AG,AQ$1)</f>
        <v>1</v>
      </c>
      <c r="AR647" s="2">
        <f>COUNTIFS($B:$B,$B647,$AG:$AG,AR$1)</f>
        <v>0</v>
      </c>
      <c r="AS647" s="2">
        <f>COUNTIFS($B:$B,$B647,$AG:$AG,AS$1)</f>
        <v>0</v>
      </c>
      <c r="AT647" s="2">
        <f>COUNTIFS($B:$B,$B647,$AG:$AG,AT$1)</f>
        <v>1</v>
      </c>
      <c r="AU647" s="2">
        <f>COUNTIFS($B:$B,$B647,$AG:$AG,AU$1)</f>
        <v>0</v>
      </c>
    </row>
    <row r="648" spans="1:47" ht="15" customHeight="1" x14ac:dyDescent="0.35">
      <c r="A648" s="7">
        <f>IF(B647=B648,A647,A647+1)</f>
        <v>218</v>
      </c>
      <c r="B648" s="7" t="s">
        <v>5198</v>
      </c>
      <c r="C648" s="7" t="s">
        <v>5197</v>
      </c>
      <c r="D648" s="7" t="s">
        <v>3044</v>
      </c>
      <c r="E648" s="7" t="s">
        <v>3043</v>
      </c>
      <c r="F648" s="4" t="s">
        <v>7</v>
      </c>
      <c r="G648" s="4" t="s">
        <v>8</v>
      </c>
      <c r="H648" s="4" t="s">
        <v>7</v>
      </c>
      <c r="I648" s="3">
        <v>3</v>
      </c>
      <c r="J648" s="3" t="s">
        <v>364</v>
      </c>
      <c r="K648" s="3" t="s">
        <v>3075</v>
      </c>
      <c r="L648" s="3" t="s">
        <v>254</v>
      </c>
      <c r="M648" s="3" t="s">
        <v>5199</v>
      </c>
      <c r="N648" s="3" t="s">
        <v>3586</v>
      </c>
      <c r="P648" s="3" t="s">
        <v>669</v>
      </c>
      <c r="Q648" s="3" t="s">
        <v>1475</v>
      </c>
      <c r="R648" s="3" t="s">
        <v>2434</v>
      </c>
      <c r="S648" s="2" t="str">
        <f>IF(P648="심사불필요","-",VLOOKUP(K648,'[1]자격증 backdata'!A:G,7,0))</f>
        <v>-</v>
      </c>
      <c r="T648" s="2" t="str">
        <f>IF(S648="-","-",IF(COUNTIFS(B:B,B648,S:S,"필수")&gt;0,"자격요건충족","확인필요"))</f>
        <v>-</v>
      </c>
      <c r="U648" s="2"/>
      <c r="W648" s="2">
        <f>IF(Q648="4급","심사불필요",VLOOKUP(K648,'[1]자격증 backdata'!A:B,2,0))</f>
        <v>2</v>
      </c>
      <c r="X648" s="3">
        <f>IF(R648="A", MIN(20, SUMIFS(W:W, B:B, B648, R:R, "A")),IF(R648="B", MIN(30, SUMIFS(W:W, B:B, B648, R:R, "B")),"비해당분야"))</f>
        <v>6</v>
      </c>
      <c r="Y648" s="3" t="str">
        <f>IF(R648="C",MIN(30,IF(COUNTIFS(B:B,B648,W:W,"가1")=1,25,IF(COUNTIFS(B:B,B648,W:W,"가1")&gt;=2,30,0))+IF(COUNTIFS(B:B,B648,W:W,"나1")&gt;=4,30,IF(COUNTIFS(B:B,B648,W:W,"나1")=3,26,IF(COUNTIFS(B:B,B648,W:W,"나1")=2,22,IF(COUNTIFS(B:B,B648,W:W,"나1")=1,18,0)))))+MIN(30,IF(COUNTIFS(B:B,B648,W:W,"가2")=1,25,IF(COUNTIFS(B:B,B648,W:W,"가2")&gt;=2,30,0))+IF(COUNTIFS(B:B,B648,W:W,"나2")=3,30,IF(COUNTIFS(B:B,B648,W:W,"나2")=2,25,IF(COUNTIFS(B:B,B648,W:W,"나2")=1,20,0)))),"비해당분야")</f>
        <v>비해당분야</v>
      </c>
      <c r="Z648" s="3" t="str">
        <f>IF(R648="C",VLOOKUP(K648,'[1]자격증 backdata'!A:F,6,0),"비해당분야")</f>
        <v>비해당분야</v>
      </c>
      <c r="AA648" s="3" t="str">
        <f>IF(R648="C",SUMIF(B:B,B648,Z:Z),"비해당분야")</f>
        <v>비해당분야</v>
      </c>
      <c r="AB648" s="3" t="str">
        <f>IF(R648="C",SUM(Y648,AA648),"비해당분야")</f>
        <v>비해당분야</v>
      </c>
      <c r="AC648" s="3">
        <f>IF(R648="C",AB648,X648)</f>
        <v>6</v>
      </c>
      <c r="AD648" s="3">
        <f>VLOOKUP(K648,'[1]자격증 backdata'!A:D,4,0)</f>
        <v>0</v>
      </c>
      <c r="AE648" s="3">
        <f>IF(_xlfn.MAXIFS(AD:AD,B:B,B648)&gt;10,10,_xlfn.MAXIFS(AD:AD,B:B,B648))</f>
        <v>5</v>
      </c>
      <c r="AG648" s="2" t="str">
        <f>VLOOKUP(K648,'[1]자격증 backdata'!A:C,3,0)</f>
        <v>J</v>
      </c>
      <c r="AH648" s="2">
        <f>COUNTIFS($B:$B,$B648,$AG:$AG,AH$1)</f>
        <v>0</v>
      </c>
      <c r="AI648" s="2">
        <f>COUNTIFS($B:$B,$B648,$AG:$AG,AI$1)</f>
        <v>0</v>
      </c>
      <c r="AJ648" s="2">
        <f>COUNTIFS($B:$B,$B648,$AG:$AG,AJ$1)</f>
        <v>0</v>
      </c>
      <c r="AK648" s="2">
        <f>COUNTIFS($B:$B,$B648,$AG:$AG,AK$1)</f>
        <v>0</v>
      </c>
      <c r="AL648" s="2">
        <f>COUNTIFS($B:$B,$B648,$AG:$AG,AL$1)</f>
        <v>0</v>
      </c>
      <c r="AM648" s="2">
        <f>COUNTIFS($B:$B,$B648,$AG:$AG,AM$1)</f>
        <v>0</v>
      </c>
      <c r="AN648" s="2">
        <f>COUNTIFS($B:$B,$B648,$AG:$AG,AN$1)</f>
        <v>0</v>
      </c>
      <c r="AO648" s="2">
        <f>COUNTIFS($B:$B,$B648,$AG:$AG,AO$1)</f>
        <v>0</v>
      </c>
      <c r="AP648" s="2">
        <f>COUNTIFS($B:$B,$B648,$AG:$AG,AP$1)</f>
        <v>0</v>
      </c>
      <c r="AQ648" s="2">
        <f>COUNTIFS($B:$B,$B648,$AG:$AG,AQ$1)</f>
        <v>1</v>
      </c>
      <c r="AR648" s="2">
        <f>COUNTIFS($B:$B,$B648,$AG:$AG,AR$1)</f>
        <v>0</v>
      </c>
      <c r="AS648" s="2">
        <f>COUNTIFS($B:$B,$B648,$AG:$AG,AS$1)</f>
        <v>0</v>
      </c>
      <c r="AT648" s="2">
        <f>COUNTIFS($B:$B,$B648,$AG:$AG,AT$1)</f>
        <v>1</v>
      </c>
      <c r="AU648" s="2">
        <f>COUNTIFS($B:$B,$B648,$AG:$AG,AU$1)</f>
        <v>0</v>
      </c>
    </row>
    <row r="649" spans="1:47" ht="15" customHeight="1" x14ac:dyDescent="0.35">
      <c r="A649" s="7">
        <f>IF(B648=B649,A648,A648+1)</f>
        <v>218</v>
      </c>
      <c r="B649" s="7" t="s">
        <v>5198</v>
      </c>
      <c r="C649" s="7" t="s">
        <v>5197</v>
      </c>
      <c r="D649" s="7" t="s">
        <v>3044</v>
      </c>
      <c r="E649" s="7" t="s">
        <v>3043</v>
      </c>
      <c r="F649" s="4" t="s">
        <v>7</v>
      </c>
      <c r="G649" s="4" t="s">
        <v>8</v>
      </c>
      <c r="H649" s="4" t="s">
        <v>7</v>
      </c>
      <c r="I649" s="3">
        <v>4</v>
      </c>
      <c r="J649" s="3" t="s">
        <v>28</v>
      </c>
      <c r="K649" s="3" t="s">
        <v>3061</v>
      </c>
      <c r="L649" s="3" t="s">
        <v>26</v>
      </c>
      <c r="M649" s="3" t="s">
        <v>5196</v>
      </c>
      <c r="N649" s="3" t="s">
        <v>1742</v>
      </c>
      <c r="P649" s="3" t="s">
        <v>669</v>
      </c>
      <c r="Q649" s="3" t="s">
        <v>1475</v>
      </c>
      <c r="R649" s="3" t="s">
        <v>2434</v>
      </c>
      <c r="S649" s="2" t="str">
        <f>IF(P649="심사불필요","-",VLOOKUP(K649,'[1]자격증 backdata'!A:G,7,0))</f>
        <v>-</v>
      </c>
      <c r="T649" s="2" t="str">
        <f>IF(S649="-","-",IF(COUNTIFS(B:B,B649,S:S,"필수")&gt;0,"자격요건충족","확인필요"))</f>
        <v>-</v>
      </c>
      <c r="U649" s="2"/>
      <c r="W649" s="2">
        <f>IF(Q649="4급","심사불필요",VLOOKUP(K649,'[1]자격증 backdata'!A:B,2,0))</f>
        <v>2</v>
      </c>
      <c r="X649" s="3">
        <f>IF(R649="A", MIN(20, SUMIFS(W:W, B:B, B649, R:R, "A")),IF(R649="B", MIN(30, SUMIFS(W:W, B:B, B649, R:R, "B")),"비해당분야"))</f>
        <v>6</v>
      </c>
      <c r="Y649" s="3" t="str">
        <f>IF(R649="C",MIN(30,IF(COUNTIFS(B:B,B649,W:W,"가1")=1,25,IF(COUNTIFS(B:B,B649,W:W,"가1")&gt;=2,30,0))+IF(COUNTIFS(B:B,B649,W:W,"나1")&gt;=4,30,IF(COUNTIFS(B:B,B649,W:W,"나1")=3,26,IF(COUNTIFS(B:B,B649,W:W,"나1")=2,22,IF(COUNTIFS(B:B,B649,W:W,"나1")=1,18,0)))))+MIN(30,IF(COUNTIFS(B:B,B649,W:W,"가2")=1,25,IF(COUNTIFS(B:B,B649,W:W,"가2")&gt;=2,30,0))+IF(COUNTIFS(B:B,B649,W:W,"나2")=3,30,IF(COUNTIFS(B:B,B649,W:W,"나2")=2,25,IF(COUNTIFS(B:B,B649,W:W,"나2")=1,20,0)))),"비해당분야")</f>
        <v>비해당분야</v>
      </c>
      <c r="Z649" s="3" t="str">
        <f>IF(R649="C",VLOOKUP(K649,'[1]자격증 backdata'!A:F,6,0),"비해당분야")</f>
        <v>비해당분야</v>
      </c>
      <c r="AA649" s="3" t="str">
        <f>IF(R649="C",SUMIF(B:B,B649,Z:Z),"비해당분야")</f>
        <v>비해당분야</v>
      </c>
      <c r="AB649" s="3" t="str">
        <f>IF(R649="C",SUM(Y649,AA649),"비해당분야")</f>
        <v>비해당분야</v>
      </c>
      <c r="AC649" s="3">
        <f>IF(R649="C",AB649,X649)</f>
        <v>6</v>
      </c>
      <c r="AD649" s="3">
        <f>VLOOKUP(K649,'[1]자격증 backdata'!A:D,4,0)</f>
        <v>0</v>
      </c>
      <c r="AE649" s="3">
        <f>IF(_xlfn.MAXIFS(AD:AD,B:B,B649)&gt;10,10,_xlfn.MAXIFS(AD:AD,B:B,B649))</f>
        <v>5</v>
      </c>
      <c r="AG649" s="2">
        <f>VLOOKUP(K649,'[1]자격증 backdata'!A:C,3,0)</f>
        <v>0</v>
      </c>
      <c r="AH649" s="2">
        <f>COUNTIFS($B:$B,$B649,$AG:$AG,AH$1)</f>
        <v>0</v>
      </c>
      <c r="AI649" s="2">
        <f>COUNTIFS($B:$B,$B649,$AG:$AG,AI$1)</f>
        <v>0</v>
      </c>
      <c r="AJ649" s="2">
        <f>COUNTIFS($B:$B,$B649,$AG:$AG,AJ$1)</f>
        <v>0</v>
      </c>
      <c r="AK649" s="2">
        <f>COUNTIFS($B:$B,$B649,$AG:$AG,AK$1)</f>
        <v>0</v>
      </c>
      <c r="AL649" s="2">
        <f>COUNTIFS($B:$B,$B649,$AG:$AG,AL$1)</f>
        <v>0</v>
      </c>
      <c r="AM649" s="2">
        <f>COUNTIFS($B:$B,$B649,$AG:$AG,AM$1)</f>
        <v>0</v>
      </c>
      <c r="AN649" s="2">
        <f>COUNTIFS($B:$B,$B649,$AG:$AG,AN$1)</f>
        <v>0</v>
      </c>
      <c r="AO649" s="2">
        <f>COUNTIFS($B:$B,$B649,$AG:$AG,AO$1)</f>
        <v>0</v>
      </c>
      <c r="AP649" s="2">
        <f>COUNTIFS($B:$B,$B649,$AG:$AG,AP$1)</f>
        <v>0</v>
      </c>
      <c r="AQ649" s="2">
        <f>COUNTIFS($B:$B,$B649,$AG:$AG,AQ$1)</f>
        <v>1</v>
      </c>
      <c r="AR649" s="2">
        <f>COUNTIFS($B:$B,$B649,$AG:$AG,AR$1)</f>
        <v>0</v>
      </c>
      <c r="AS649" s="2">
        <f>COUNTIFS($B:$B,$B649,$AG:$AG,AS$1)</f>
        <v>0</v>
      </c>
      <c r="AT649" s="2">
        <f>COUNTIFS($B:$B,$B649,$AG:$AG,AT$1)</f>
        <v>1</v>
      </c>
      <c r="AU649" s="2">
        <f>COUNTIFS($B:$B,$B649,$AG:$AG,AU$1)</f>
        <v>0</v>
      </c>
    </row>
    <row r="650" spans="1:47" ht="15" customHeight="1" x14ac:dyDescent="0.35">
      <c r="A650" s="4">
        <f>IF(B649=B650,A649,A649+1)</f>
        <v>219</v>
      </c>
      <c r="B650" s="4" t="s">
        <v>5192</v>
      </c>
      <c r="C650" s="4" t="s">
        <v>5191</v>
      </c>
      <c r="D650" s="4" t="s">
        <v>3044</v>
      </c>
      <c r="E650" s="4" t="s">
        <v>3043</v>
      </c>
      <c r="F650" s="4" t="s">
        <v>7</v>
      </c>
      <c r="G650" s="4" t="s">
        <v>8</v>
      </c>
      <c r="H650" s="4" t="s">
        <v>7</v>
      </c>
      <c r="I650" s="4">
        <v>1</v>
      </c>
      <c r="J650" s="4" t="s">
        <v>69</v>
      </c>
      <c r="K650" s="4" t="s">
        <v>3065</v>
      </c>
      <c r="L650" s="4" t="s">
        <v>36</v>
      </c>
      <c r="M650" s="4" t="s">
        <v>5195</v>
      </c>
      <c r="N650" s="4" t="s">
        <v>152</v>
      </c>
      <c r="P650" s="4" t="s">
        <v>669</v>
      </c>
      <c r="Q650" s="4" t="s">
        <v>1475</v>
      </c>
      <c r="R650" s="4" t="s">
        <v>2434</v>
      </c>
      <c r="S650" s="5" t="str">
        <f>IF(P650="심사불필요","-",VLOOKUP(K650,'[1]자격증 backdata'!A:G,7,0))</f>
        <v>-</v>
      </c>
      <c r="T650" s="5" t="str">
        <f>IF(S650="-","-",IF(COUNTIFS(B:B,B650,S:S,"필수")&gt;0,"자격요건충족","확인필요"))</f>
        <v>-</v>
      </c>
      <c r="U650" s="5"/>
      <c r="W650" s="5">
        <f>IF(Q650="4급","심사불필요",VLOOKUP(K650,'[1]자격증 backdata'!A:B,2,0))</f>
        <v>0</v>
      </c>
      <c r="X650" s="4">
        <f>IF(R650="A", MIN(20, SUMIFS(W:W, B:B, B650, R:R, "A")),IF(R650="B", MIN(30, SUMIFS(W:W, B:B, B650, R:R, "B")),"비해당분야"))</f>
        <v>10</v>
      </c>
      <c r="Y650" s="4" t="str">
        <f>IF(R650="C",MIN(30,IF(COUNTIFS(B:B,B650,W:W,"가1")=1,25,IF(COUNTIFS(B:B,B650,W:W,"가1")&gt;=2,30,0))+IF(COUNTIFS(B:B,B650,W:W,"나1")&gt;=4,30,IF(COUNTIFS(B:B,B650,W:W,"나1")=3,26,IF(COUNTIFS(B:B,B650,W:W,"나1")=2,22,IF(COUNTIFS(B:B,B650,W:W,"나1")=1,18,0)))))+MIN(30,IF(COUNTIFS(B:B,B650,W:W,"가2")=1,25,IF(COUNTIFS(B:B,B650,W:W,"가2")&gt;=2,30,0))+IF(COUNTIFS(B:B,B650,W:W,"나2")=3,30,IF(COUNTIFS(B:B,B650,W:W,"나2")=2,25,IF(COUNTIFS(B:B,B650,W:W,"나2")=1,20,0)))),"비해당분야")</f>
        <v>비해당분야</v>
      </c>
      <c r="Z650" s="4" t="str">
        <f>IF(R650="C",VLOOKUP(K650,'[1]자격증 backdata'!A:F,6,0),"비해당분야")</f>
        <v>비해당분야</v>
      </c>
      <c r="AA650" s="4" t="str">
        <f>IF(R650="C",SUMIF(B:B,B650,Z:Z),"비해당분야")</f>
        <v>비해당분야</v>
      </c>
      <c r="AB650" s="4" t="str">
        <f>IF(R650="C",SUM(Y650,AA650),"비해당분야")</f>
        <v>비해당분야</v>
      </c>
      <c r="AC650" s="4">
        <f>IF(R650="C",AB650,X650)</f>
        <v>10</v>
      </c>
      <c r="AD650" s="4">
        <f>VLOOKUP(K650,'[1]자격증 backdata'!A:D,4,0)</f>
        <v>5</v>
      </c>
      <c r="AE650" s="4">
        <f>IF(_xlfn.MAXIFS(AD:AD,B:B,B650)&gt;10,10,_xlfn.MAXIFS(AD:AD,B:B,B650))</f>
        <v>5</v>
      </c>
      <c r="AG650" s="5">
        <f>VLOOKUP(K650,'[1]자격증 backdata'!A:C,3,0)</f>
        <v>0</v>
      </c>
      <c r="AH650" s="5">
        <f>COUNTIFS($B:$B,$B650,$AG:$AG,AH$1)</f>
        <v>0</v>
      </c>
      <c r="AI650" s="5">
        <f>COUNTIFS($B:$B,$B650,$AG:$AG,AI$1)</f>
        <v>0</v>
      </c>
      <c r="AJ650" s="5">
        <f>COUNTIFS($B:$B,$B650,$AG:$AG,AJ$1)</f>
        <v>0</v>
      </c>
      <c r="AK650" s="5">
        <f>COUNTIFS($B:$B,$B650,$AG:$AG,AK$1)</f>
        <v>0</v>
      </c>
      <c r="AL650" s="5">
        <f>COUNTIFS($B:$B,$B650,$AG:$AG,AL$1)</f>
        <v>0</v>
      </c>
      <c r="AM650" s="5">
        <f>COUNTIFS($B:$B,$B650,$AG:$AG,AM$1)</f>
        <v>0</v>
      </c>
      <c r="AN650" s="5">
        <f>COUNTIFS($B:$B,$B650,$AG:$AG,AN$1)</f>
        <v>1</v>
      </c>
      <c r="AO650" s="5">
        <f>COUNTIFS($B:$B,$B650,$AG:$AG,AO$1)</f>
        <v>0</v>
      </c>
      <c r="AP650" s="5">
        <f>COUNTIFS($B:$B,$B650,$AG:$AG,AP$1)</f>
        <v>0</v>
      </c>
      <c r="AQ650" s="5">
        <f>COUNTIFS($B:$B,$B650,$AG:$AG,AQ$1)</f>
        <v>0</v>
      </c>
      <c r="AR650" s="5">
        <f>COUNTIFS($B:$B,$B650,$AG:$AG,AR$1)</f>
        <v>0</v>
      </c>
      <c r="AS650" s="5">
        <f>COUNTIFS($B:$B,$B650,$AG:$AG,AS$1)</f>
        <v>0</v>
      </c>
      <c r="AT650" s="5">
        <f>COUNTIFS($B:$B,$B650,$AG:$AG,AT$1)</f>
        <v>1</v>
      </c>
      <c r="AU650" s="5">
        <f>COUNTIFS($B:$B,$B650,$AG:$AG,AU$1)</f>
        <v>0</v>
      </c>
    </row>
    <row r="651" spans="1:47" ht="15" customHeight="1" x14ac:dyDescent="0.35">
      <c r="A651" s="6">
        <f>IF(B650=B651,A650,A650+1)</f>
        <v>219</v>
      </c>
      <c r="B651" s="6" t="s">
        <v>5192</v>
      </c>
      <c r="C651" s="6" t="s">
        <v>5191</v>
      </c>
      <c r="D651" s="6" t="s">
        <v>3044</v>
      </c>
      <c r="E651" s="6" t="s">
        <v>3043</v>
      </c>
      <c r="F651" s="4" t="s">
        <v>7</v>
      </c>
      <c r="G651" s="4" t="s">
        <v>8</v>
      </c>
      <c r="H651" s="4" t="s">
        <v>7</v>
      </c>
      <c r="I651" s="4">
        <v>2</v>
      </c>
      <c r="J651" s="4" t="s">
        <v>106</v>
      </c>
      <c r="K651" s="4" t="s">
        <v>3057</v>
      </c>
      <c r="L651" s="4" t="s">
        <v>55</v>
      </c>
      <c r="M651" s="4" t="s">
        <v>5194</v>
      </c>
      <c r="N651" s="4" t="s">
        <v>4604</v>
      </c>
      <c r="P651" s="4" t="s">
        <v>669</v>
      </c>
      <c r="Q651" s="4" t="s">
        <v>1475</v>
      </c>
      <c r="R651" s="4" t="s">
        <v>2434</v>
      </c>
      <c r="S651" s="5" t="str">
        <f>IF(P651="심사불필요","-",VLOOKUP(K651,'[1]자격증 backdata'!A:G,7,0))</f>
        <v>-</v>
      </c>
      <c r="T651" s="5" t="str">
        <f>IF(S651="-","-",IF(COUNTIFS(B:B,B651,S:S,"필수")&gt;0,"자격요건충족","확인필요"))</f>
        <v>-</v>
      </c>
      <c r="U651" s="5"/>
      <c r="W651" s="5">
        <f>IF(Q651="4급","심사불필요",VLOOKUP(K651,'[1]자격증 backdata'!A:B,2,0))</f>
        <v>4</v>
      </c>
      <c r="X651" s="4">
        <f>IF(R651="A", MIN(20, SUMIFS(W:W, B:B, B651, R:R, "A")),IF(R651="B", MIN(30, SUMIFS(W:W, B:B, B651, R:R, "B")),"비해당분야"))</f>
        <v>10</v>
      </c>
      <c r="Y651" s="4" t="str">
        <f>IF(R651="C",MIN(30,IF(COUNTIFS(B:B,B651,W:W,"가1")=1,25,IF(COUNTIFS(B:B,B651,W:W,"가1")&gt;=2,30,0))+IF(COUNTIFS(B:B,B651,W:W,"나1")&gt;=4,30,IF(COUNTIFS(B:B,B651,W:W,"나1")=3,26,IF(COUNTIFS(B:B,B651,W:W,"나1")=2,22,IF(COUNTIFS(B:B,B651,W:W,"나1")=1,18,0)))))+MIN(30,IF(COUNTIFS(B:B,B651,W:W,"가2")=1,25,IF(COUNTIFS(B:B,B651,W:W,"가2")&gt;=2,30,0))+IF(COUNTIFS(B:B,B651,W:W,"나2")=3,30,IF(COUNTIFS(B:B,B651,W:W,"나2")=2,25,IF(COUNTIFS(B:B,B651,W:W,"나2")=1,20,0)))),"비해당분야")</f>
        <v>비해당분야</v>
      </c>
      <c r="Z651" s="4" t="str">
        <f>IF(R651="C",VLOOKUP(K651,'[1]자격증 backdata'!A:F,6,0),"비해당분야")</f>
        <v>비해당분야</v>
      </c>
      <c r="AA651" s="4" t="str">
        <f>IF(R651="C",SUMIF(B:B,B651,Z:Z),"비해당분야")</f>
        <v>비해당분야</v>
      </c>
      <c r="AB651" s="4" t="str">
        <f>IF(R651="C",SUM(Y651,AA651),"비해당분야")</f>
        <v>비해당분야</v>
      </c>
      <c r="AC651" s="4">
        <f>IF(R651="C",AB651,X651)</f>
        <v>10</v>
      </c>
      <c r="AD651" s="4">
        <f>VLOOKUP(K651,'[1]자격증 backdata'!A:D,4,0)</f>
        <v>0</v>
      </c>
      <c r="AE651" s="4">
        <f>IF(_xlfn.MAXIFS(AD:AD,B:B,B651)&gt;10,10,_xlfn.MAXIFS(AD:AD,B:B,B651))</f>
        <v>5</v>
      </c>
      <c r="AG651" s="5" t="str">
        <f>VLOOKUP(K651,'[1]자격증 backdata'!A:C,3,0)</f>
        <v>M</v>
      </c>
      <c r="AH651" s="5">
        <f>COUNTIFS($B:$B,$B651,$AG:$AG,AH$1)</f>
        <v>0</v>
      </c>
      <c r="AI651" s="5">
        <f>COUNTIFS($B:$B,$B651,$AG:$AG,AI$1)</f>
        <v>0</v>
      </c>
      <c r="AJ651" s="5">
        <f>COUNTIFS($B:$B,$B651,$AG:$AG,AJ$1)</f>
        <v>0</v>
      </c>
      <c r="AK651" s="5">
        <f>COUNTIFS($B:$B,$B651,$AG:$AG,AK$1)</f>
        <v>0</v>
      </c>
      <c r="AL651" s="5">
        <f>COUNTIFS($B:$B,$B651,$AG:$AG,AL$1)</f>
        <v>0</v>
      </c>
      <c r="AM651" s="5">
        <f>COUNTIFS($B:$B,$B651,$AG:$AG,AM$1)</f>
        <v>0</v>
      </c>
      <c r="AN651" s="5">
        <f>COUNTIFS($B:$B,$B651,$AG:$AG,AN$1)</f>
        <v>1</v>
      </c>
      <c r="AO651" s="5">
        <f>COUNTIFS($B:$B,$B651,$AG:$AG,AO$1)</f>
        <v>0</v>
      </c>
      <c r="AP651" s="5">
        <f>COUNTIFS($B:$B,$B651,$AG:$AG,AP$1)</f>
        <v>0</v>
      </c>
      <c r="AQ651" s="5">
        <f>COUNTIFS($B:$B,$B651,$AG:$AG,AQ$1)</f>
        <v>0</v>
      </c>
      <c r="AR651" s="5">
        <f>COUNTIFS($B:$B,$B651,$AG:$AG,AR$1)</f>
        <v>0</v>
      </c>
      <c r="AS651" s="5">
        <f>COUNTIFS($B:$B,$B651,$AG:$AG,AS$1)</f>
        <v>0</v>
      </c>
      <c r="AT651" s="5">
        <f>COUNTIFS($B:$B,$B651,$AG:$AG,AT$1)</f>
        <v>1</v>
      </c>
      <c r="AU651" s="5">
        <f>COUNTIFS($B:$B,$B651,$AG:$AG,AU$1)</f>
        <v>0</v>
      </c>
    </row>
    <row r="652" spans="1:47" ht="15" customHeight="1" x14ac:dyDescent="0.35">
      <c r="A652" s="6">
        <f>IF(B651=B652,A651,A651+1)</f>
        <v>219</v>
      </c>
      <c r="B652" s="6" t="s">
        <v>5192</v>
      </c>
      <c r="C652" s="6" t="s">
        <v>5191</v>
      </c>
      <c r="D652" s="6" t="s">
        <v>3044</v>
      </c>
      <c r="E652" s="6" t="s">
        <v>3043</v>
      </c>
      <c r="F652" s="4" t="s">
        <v>7</v>
      </c>
      <c r="G652" s="4" t="s">
        <v>8</v>
      </c>
      <c r="H652" s="4" t="s">
        <v>7</v>
      </c>
      <c r="I652" s="4">
        <v>3</v>
      </c>
      <c r="J652" s="4" t="s">
        <v>633</v>
      </c>
      <c r="K652" s="4" t="s">
        <v>3118</v>
      </c>
      <c r="L652" s="4" t="s">
        <v>55</v>
      </c>
      <c r="M652" s="4" t="s">
        <v>5193</v>
      </c>
      <c r="N652" s="4" t="s">
        <v>5112</v>
      </c>
      <c r="P652" s="4" t="s">
        <v>669</v>
      </c>
      <c r="Q652" s="4" t="s">
        <v>1475</v>
      </c>
      <c r="R652" s="4" t="s">
        <v>2434</v>
      </c>
      <c r="S652" s="5" t="str">
        <f>IF(P652="심사불필요","-",VLOOKUP(K652,'[1]자격증 backdata'!A:G,7,0))</f>
        <v>-</v>
      </c>
      <c r="T652" s="5" t="str">
        <f>IF(S652="-","-",IF(COUNTIFS(B:B,B652,S:S,"필수")&gt;0,"자격요건충족","확인필요"))</f>
        <v>-</v>
      </c>
      <c r="U652" s="5"/>
      <c r="W652" s="5">
        <f>IF(Q652="4급","심사불필요",VLOOKUP(K652,'[1]자격증 backdata'!A:B,2,0))</f>
        <v>4</v>
      </c>
      <c r="X652" s="4">
        <f>IF(R652="A", MIN(20, SUMIFS(W:W, B:B, B652, R:R, "A")),IF(R652="B", MIN(30, SUMIFS(W:W, B:B, B652, R:R, "B")),"비해당분야"))</f>
        <v>10</v>
      </c>
      <c r="Y652" s="4" t="str">
        <f>IF(R652="C",MIN(30,IF(COUNTIFS(B:B,B652,W:W,"가1")=1,25,IF(COUNTIFS(B:B,B652,W:W,"가1")&gt;=2,30,0))+IF(COUNTIFS(B:B,B652,W:W,"나1")&gt;=4,30,IF(COUNTIFS(B:B,B652,W:W,"나1")=3,26,IF(COUNTIFS(B:B,B652,W:W,"나1")=2,22,IF(COUNTIFS(B:B,B652,W:W,"나1")=1,18,0)))))+MIN(30,IF(COUNTIFS(B:B,B652,W:W,"가2")=1,25,IF(COUNTIFS(B:B,B652,W:W,"가2")&gt;=2,30,0))+IF(COUNTIFS(B:B,B652,W:W,"나2")=3,30,IF(COUNTIFS(B:B,B652,W:W,"나2")=2,25,IF(COUNTIFS(B:B,B652,W:W,"나2")=1,20,0)))),"비해당분야")</f>
        <v>비해당분야</v>
      </c>
      <c r="Z652" s="4" t="str">
        <f>IF(R652="C",VLOOKUP(K652,'[1]자격증 backdata'!A:F,6,0),"비해당분야")</f>
        <v>비해당분야</v>
      </c>
      <c r="AA652" s="4" t="str">
        <f>IF(R652="C",SUMIF(B:B,B652,Z:Z),"비해당분야")</f>
        <v>비해당분야</v>
      </c>
      <c r="AB652" s="4" t="str">
        <f>IF(R652="C",SUM(Y652,AA652),"비해당분야")</f>
        <v>비해당분야</v>
      </c>
      <c r="AC652" s="4">
        <f>IF(R652="C",AB652,X652)</f>
        <v>10</v>
      </c>
      <c r="AD652" s="4">
        <f>VLOOKUP(K652,'[1]자격증 backdata'!A:D,4,0)</f>
        <v>0</v>
      </c>
      <c r="AE652" s="4">
        <f>IF(_xlfn.MAXIFS(AD:AD,B:B,B652)&gt;10,10,_xlfn.MAXIFS(AD:AD,B:B,B652))</f>
        <v>5</v>
      </c>
      <c r="AG652" s="5" t="str">
        <f>VLOOKUP(K652,'[1]자격증 backdata'!A:C,3,0)</f>
        <v>G</v>
      </c>
      <c r="AH652" s="5">
        <f>COUNTIFS($B:$B,$B652,$AG:$AG,AH$1)</f>
        <v>0</v>
      </c>
      <c r="AI652" s="5">
        <f>COUNTIFS($B:$B,$B652,$AG:$AG,AI$1)</f>
        <v>0</v>
      </c>
      <c r="AJ652" s="5">
        <f>COUNTIFS($B:$B,$B652,$AG:$AG,AJ$1)</f>
        <v>0</v>
      </c>
      <c r="AK652" s="5">
        <f>COUNTIFS($B:$B,$B652,$AG:$AG,AK$1)</f>
        <v>0</v>
      </c>
      <c r="AL652" s="5">
        <f>COUNTIFS($B:$B,$B652,$AG:$AG,AL$1)</f>
        <v>0</v>
      </c>
      <c r="AM652" s="5">
        <f>COUNTIFS($B:$B,$B652,$AG:$AG,AM$1)</f>
        <v>0</v>
      </c>
      <c r="AN652" s="5">
        <f>COUNTIFS($B:$B,$B652,$AG:$AG,AN$1)</f>
        <v>1</v>
      </c>
      <c r="AO652" s="5">
        <f>COUNTIFS($B:$B,$B652,$AG:$AG,AO$1)</f>
        <v>0</v>
      </c>
      <c r="AP652" s="5">
        <f>COUNTIFS($B:$B,$B652,$AG:$AG,AP$1)</f>
        <v>0</v>
      </c>
      <c r="AQ652" s="5">
        <f>COUNTIFS($B:$B,$B652,$AG:$AG,AQ$1)</f>
        <v>0</v>
      </c>
      <c r="AR652" s="5">
        <f>COUNTIFS($B:$B,$B652,$AG:$AG,AR$1)</f>
        <v>0</v>
      </c>
      <c r="AS652" s="5">
        <f>COUNTIFS($B:$B,$B652,$AG:$AG,AS$1)</f>
        <v>0</v>
      </c>
      <c r="AT652" s="5">
        <f>COUNTIFS($B:$B,$B652,$AG:$AG,AT$1)</f>
        <v>1</v>
      </c>
      <c r="AU652" s="5">
        <f>COUNTIFS($B:$B,$B652,$AG:$AG,AU$1)</f>
        <v>0</v>
      </c>
    </row>
    <row r="653" spans="1:47" ht="15" customHeight="1" x14ac:dyDescent="0.35">
      <c r="A653" s="6">
        <f>IF(B652=B653,A652,A652+1)</f>
        <v>219</v>
      </c>
      <c r="B653" s="6" t="s">
        <v>5192</v>
      </c>
      <c r="C653" s="6" t="s">
        <v>5191</v>
      </c>
      <c r="D653" s="6" t="s">
        <v>3044</v>
      </c>
      <c r="E653" s="6" t="s">
        <v>3043</v>
      </c>
      <c r="F653" s="4" t="s">
        <v>7</v>
      </c>
      <c r="G653" s="4" t="s">
        <v>8</v>
      </c>
      <c r="H653" s="4" t="s">
        <v>7</v>
      </c>
      <c r="I653" s="4">
        <v>4</v>
      </c>
      <c r="J653" s="4" t="s">
        <v>28</v>
      </c>
      <c r="K653" s="4" t="s">
        <v>3061</v>
      </c>
      <c r="L653" s="4" t="s">
        <v>26</v>
      </c>
      <c r="M653" s="4" t="s">
        <v>5190</v>
      </c>
      <c r="N653" s="4" t="s">
        <v>41</v>
      </c>
      <c r="P653" s="4" t="s">
        <v>669</v>
      </c>
      <c r="Q653" s="4" t="s">
        <v>1475</v>
      </c>
      <c r="R653" s="4" t="s">
        <v>2434</v>
      </c>
      <c r="S653" s="5" t="str">
        <f>IF(P653="심사불필요","-",VLOOKUP(K653,'[1]자격증 backdata'!A:G,7,0))</f>
        <v>-</v>
      </c>
      <c r="T653" s="5" t="str">
        <f>IF(S653="-","-",IF(COUNTIFS(B:B,B653,S:S,"필수")&gt;0,"자격요건충족","확인필요"))</f>
        <v>-</v>
      </c>
      <c r="U653" s="5"/>
      <c r="W653" s="5">
        <f>IF(Q653="4급","심사불필요",VLOOKUP(K653,'[1]자격증 backdata'!A:B,2,0))</f>
        <v>2</v>
      </c>
      <c r="X653" s="4">
        <f>IF(R653="A", MIN(20, SUMIFS(W:W, B:B, B653, R:R, "A")),IF(R653="B", MIN(30, SUMIFS(W:W, B:B, B653, R:R, "B")),"비해당분야"))</f>
        <v>10</v>
      </c>
      <c r="Y653" s="4" t="str">
        <f>IF(R653="C",MIN(30,IF(COUNTIFS(B:B,B653,W:W,"가1")=1,25,IF(COUNTIFS(B:B,B653,W:W,"가1")&gt;=2,30,0))+IF(COUNTIFS(B:B,B653,W:W,"나1")&gt;=4,30,IF(COUNTIFS(B:B,B653,W:W,"나1")=3,26,IF(COUNTIFS(B:B,B653,W:W,"나1")=2,22,IF(COUNTIFS(B:B,B653,W:W,"나1")=1,18,0)))))+MIN(30,IF(COUNTIFS(B:B,B653,W:W,"가2")=1,25,IF(COUNTIFS(B:B,B653,W:W,"가2")&gt;=2,30,0))+IF(COUNTIFS(B:B,B653,W:W,"나2")=3,30,IF(COUNTIFS(B:B,B653,W:W,"나2")=2,25,IF(COUNTIFS(B:B,B653,W:W,"나2")=1,20,0)))),"비해당분야")</f>
        <v>비해당분야</v>
      </c>
      <c r="Z653" s="4" t="str">
        <f>IF(R653="C",VLOOKUP(K653,'[1]자격증 backdata'!A:F,6,0),"비해당분야")</f>
        <v>비해당분야</v>
      </c>
      <c r="AA653" s="4" t="str">
        <f>IF(R653="C",SUMIF(B:B,B653,Z:Z),"비해당분야")</f>
        <v>비해당분야</v>
      </c>
      <c r="AB653" s="4" t="str">
        <f>IF(R653="C",SUM(Y653,AA653),"비해당분야")</f>
        <v>비해당분야</v>
      </c>
      <c r="AC653" s="4">
        <f>IF(R653="C",AB653,X653)</f>
        <v>10</v>
      </c>
      <c r="AD653" s="4">
        <f>VLOOKUP(K653,'[1]자격증 backdata'!A:D,4,0)</f>
        <v>0</v>
      </c>
      <c r="AE653" s="4">
        <f>IF(_xlfn.MAXIFS(AD:AD,B:B,B653)&gt;10,10,_xlfn.MAXIFS(AD:AD,B:B,B653))</f>
        <v>5</v>
      </c>
      <c r="AG653" s="5">
        <f>VLOOKUP(K653,'[1]자격증 backdata'!A:C,3,0)</f>
        <v>0</v>
      </c>
      <c r="AH653" s="5">
        <f>COUNTIFS($B:$B,$B653,$AG:$AG,AH$1)</f>
        <v>0</v>
      </c>
      <c r="AI653" s="5">
        <f>COUNTIFS($B:$B,$B653,$AG:$AG,AI$1)</f>
        <v>0</v>
      </c>
      <c r="AJ653" s="5">
        <f>COUNTIFS($B:$B,$B653,$AG:$AG,AJ$1)</f>
        <v>0</v>
      </c>
      <c r="AK653" s="5">
        <f>COUNTIFS($B:$B,$B653,$AG:$AG,AK$1)</f>
        <v>0</v>
      </c>
      <c r="AL653" s="5">
        <f>COUNTIFS($B:$B,$B653,$AG:$AG,AL$1)</f>
        <v>0</v>
      </c>
      <c r="AM653" s="5">
        <f>COUNTIFS($B:$B,$B653,$AG:$AG,AM$1)</f>
        <v>0</v>
      </c>
      <c r="AN653" s="5">
        <f>COUNTIFS($B:$B,$B653,$AG:$AG,AN$1)</f>
        <v>1</v>
      </c>
      <c r="AO653" s="5">
        <f>COUNTIFS($B:$B,$B653,$AG:$AG,AO$1)</f>
        <v>0</v>
      </c>
      <c r="AP653" s="5">
        <f>COUNTIFS($B:$B,$B653,$AG:$AG,AP$1)</f>
        <v>0</v>
      </c>
      <c r="AQ653" s="5">
        <f>COUNTIFS($B:$B,$B653,$AG:$AG,AQ$1)</f>
        <v>0</v>
      </c>
      <c r="AR653" s="5">
        <f>COUNTIFS($B:$B,$B653,$AG:$AG,AR$1)</f>
        <v>0</v>
      </c>
      <c r="AS653" s="5">
        <f>COUNTIFS($B:$B,$B653,$AG:$AG,AS$1)</f>
        <v>0</v>
      </c>
      <c r="AT653" s="5">
        <f>COUNTIFS($B:$B,$B653,$AG:$AG,AT$1)</f>
        <v>1</v>
      </c>
      <c r="AU653" s="5">
        <f>COUNTIFS($B:$B,$B653,$AG:$AG,AU$1)</f>
        <v>0</v>
      </c>
    </row>
    <row r="654" spans="1:47" ht="15" customHeight="1" x14ac:dyDescent="0.35">
      <c r="A654" s="3">
        <f>IF(B653=B654,A653,A653+1)</f>
        <v>220</v>
      </c>
      <c r="B654" s="3" t="s">
        <v>5180</v>
      </c>
      <c r="C654" s="3" t="s">
        <v>5179</v>
      </c>
      <c r="D654" s="3" t="s">
        <v>3044</v>
      </c>
      <c r="E654" s="3" t="s">
        <v>3043</v>
      </c>
      <c r="F654" s="4" t="s">
        <v>7</v>
      </c>
      <c r="G654" s="4" t="s">
        <v>8</v>
      </c>
      <c r="H654" s="4" t="s">
        <v>7</v>
      </c>
      <c r="I654" s="3">
        <v>1</v>
      </c>
      <c r="J654" s="3" t="s">
        <v>2139</v>
      </c>
      <c r="K654" s="3" t="s">
        <v>3657</v>
      </c>
      <c r="L654" s="3" t="s">
        <v>2137</v>
      </c>
      <c r="M654" s="3" t="s">
        <v>5189</v>
      </c>
      <c r="N654" s="3" t="s">
        <v>1301</v>
      </c>
      <c r="P654" s="3" t="s">
        <v>669</v>
      </c>
      <c r="Q654" s="3" t="s">
        <v>1475</v>
      </c>
      <c r="R654" s="3" t="s">
        <v>2434</v>
      </c>
      <c r="S654" s="2" t="str">
        <f>IF(P654="심사불필요","-",VLOOKUP(K654,'[1]자격증 backdata'!A:G,7,0))</f>
        <v>-</v>
      </c>
      <c r="T654" s="2" t="str">
        <f>IF(S654="-","-",IF(COUNTIFS(B:B,B654,S:S,"필수")&gt;0,"자격요건충족","확인필요"))</f>
        <v>-</v>
      </c>
      <c r="U654" s="2"/>
      <c r="W654" s="2">
        <f>IF(Q654="4급","심사불필요",VLOOKUP(K654,'[1]자격증 backdata'!A:B,2,0))</f>
        <v>0</v>
      </c>
      <c r="X654" s="3">
        <f>IF(R654="A", MIN(20, SUMIFS(W:W, B:B, B654, R:R, "A")),IF(R654="B", MIN(30, SUMIFS(W:W, B:B, B654, R:R, "B")),"비해당분야"))</f>
        <v>18</v>
      </c>
      <c r="Y654" s="3" t="str">
        <f>IF(R654="C",MIN(30,IF(COUNTIFS(B:B,B654,W:W,"가1")=1,25,IF(COUNTIFS(B:B,B654,W:W,"가1")&gt;=2,30,0))+IF(COUNTIFS(B:B,B654,W:W,"나1")&gt;=4,30,IF(COUNTIFS(B:B,B654,W:W,"나1")=3,26,IF(COUNTIFS(B:B,B654,W:W,"나1")=2,22,IF(COUNTIFS(B:B,B654,W:W,"나1")=1,18,0)))))+MIN(30,IF(COUNTIFS(B:B,B654,W:W,"가2")=1,25,IF(COUNTIFS(B:B,B654,W:W,"가2")&gt;=2,30,0))+IF(COUNTIFS(B:B,B654,W:W,"나2")=3,30,IF(COUNTIFS(B:B,B654,W:W,"나2")=2,25,IF(COUNTIFS(B:B,B654,W:W,"나2")=1,20,0)))),"비해당분야")</f>
        <v>비해당분야</v>
      </c>
      <c r="Z654" s="3" t="str">
        <f>IF(R654="C",VLOOKUP(K654,'[1]자격증 backdata'!A:F,6,0),"비해당분야")</f>
        <v>비해당분야</v>
      </c>
      <c r="AA654" s="3" t="str">
        <f>IF(R654="C",SUMIF(B:B,B654,Z:Z),"비해당분야")</f>
        <v>비해당분야</v>
      </c>
      <c r="AB654" s="3" t="str">
        <f>IF(R654="C",SUM(Y654,AA654),"비해당분야")</f>
        <v>비해당분야</v>
      </c>
      <c r="AC654" s="3">
        <f>IF(R654="C",AB654,X654)</f>
        <v>18</v>
      </c>
      <c r="AD654" s="3">
        <f>VLOOKUP(K654,'[1]자격증 backdata'!A:D,4,0)</f>
        <v>5</v>
      </c>
      <c r="AE654" s="3">
        <f>IF(_xlfn.MAXIFS(AD:AD,B:B,B654)&gt;10,10,_xlfn.MAXIFS(AD:AD,B:B,B654))</f>
        <v>5</v>
      </c>
      <c r="AG654" s="2">
        <f>VLOOKUP(K654,'[1]자격증 backdata'!A:C,3,0)</f>
        <v>0</v>
      </c>
      <c r="AH654" s="2">
        <f>COUNTIFS($B:$B,$B654,$AG:$AG,AH$1)</f>
        <v>0</v>
      </c>
      <c r="AI654" s="2">
        <f>COUNTIFS($B:$B,$B654,$AG:$AG,AI$1)</f>
        <v>0</v>
      </c>
      <c r="AJ654" s="2">
        <f>COUNTIFS($B:$B,$B654,$AG:$AG,AJ$1)</f>
        <v>0</v>
      </c>
      <c r="AK654" s="2">
        <f>COUNTIFS($B:$B,$B654,$AG:$AG,AK$1)</f>
        <v>0</v>
      </c>
      <c r="AL654" s="2">
        <f>COUNTIFS($B:$B,$B654,$AG:$AG,AL$1)</f>
        <v>0</v>
      </c>
      <c r="AM654" s="2">
        <f>COUNTIFS($B:$B,$B654,$AG:$AG,AM$1)</f>
        <v>0</v>
      </c>
      <c r="AN654" s="2">
        <f>COUNTIFS($B:$B,$B654,$AG:$AG,AN$1)</f>
        <v>1</v>
      </c>
      <c r="AO654" s="2">
        <f>COUNTIFS($B:$B,$B654,$AG:$AG,AO$1)</f>
        <v>1</v>
      </c>
      <c r="AP654" s="2">
        <f>COUNTIFS($B:$B,$B654,$AG:$AG,AP$1)</f>
        <v>0</v>
      </c>
      <c r="AQ654" s="2">
        <f>COUNTIFS($B:$B,$B654,$AG:$AG,AQ$1)</f>
        <v>0</v>
      </c>
      <c r="AR654" s="2">
        <f>COUNTIFS($B:$B,$B654,$AG:$AG,AR$1)</f>
        <v>1</v>
      </c>
      <c r="AS654" s="2">
        <f>COUNTIFS($B:$B,$B654,$AG:$AG,AS$1)</f>
        <v>0</v>
      </c>
      <c r="AT654" s="2">
        <f>COUNTIFS($B:$B,$B654,$AG:$AG,AT$1)</f>
        <v>1</v>
      </c>
      <c r="AU654" s="2">
        <f>COUNTIFS($B:$B,$B654,$AG:$AG,AU$1)</f>
        <v>0</v>
      </c>
    </row>
    <row r="655" spans="1:47" ht="15" customHeight="1" x14ac:dyDescent="0.35">
      <c r="A655" s="7">
        <f>IF(B654=B655,A654,A654+1)</f>
        <v>220</v>
      </c>
      <c r="B655" s="7" t="s">
        <v>5180</v>
      </c>
      <c r="C655" s="7" t="s">
        <v>5179</v>
      </c>
      <c r="D655" s="7" t="s">
        <v>3044</v>
      </c>
      <c r="E655" s="7" t="s">
        <v>3043</v>
      </c>
      <c r="F655" s="4" t="s">
        <v>7</v>
      </c>
      <c r="G655" s="4" t="s">
        <v>8</v>
      </c>
      <c r="H655" s="4" t="s">
        <v>7</v>
      </c>
      <c r="I655" s="3">
        <v>2</v>
      </c>
      <c r="J655" s="3" t="s">
        <v>69</v>
      </c>
      <c r="K655" s="3" t="s">
        <v>3065</v>
      </c>
      <c r="L655" s="3" t="s">
        <v>36</v>
      </c>
      <c r="M655" s="3" t="s">
        <v>5188</v>
      </c>
      <c r="N655" s="3" t="s">
        <v>340</v>
      </c>
      <c r="P655" s="3" t="s">
        <v>669</v>
      </c>
      <c r="Q655" s="3" t="s">
        <v>1475</v>
      </c>
      <c r="R655" s="3" t="s">
        <v>2434</v>
      </c>
      <c r="S655" s="2" t="str">
        <f>IF(P655="심사불필요","-",VLOOKUP(K655,'[1]자격증 backdata'!A:G,7,0))</f>
        <v>-</v>
      </c>
      <c r="T655" s="2" t="str">
        <f>IF(S655="-","-",IF(COUNTIFS(B:B,B655,S:S,"필수")&gt;0,"자격요건충족","확인필요"))</f>
        <v>-</v>
      </c>
      <c r="U655" s="2"/>
      <c r="W655" s="2">
        <f>IF(Q655="4급","심사불필요",VLOOKUP(K655,'[1]자격증 backdata'!A:B,2,0))</f>
        <v>0</v>
      </c>
      <c r="X655" s="3">
        <f>IF(R655="A", MIN(20, SUMIFS(W:W, B:B, B655, R:R, "A")),IF(R655="B", MIN(30, SUMIFS(W:W, B:B, B655, R:R, "B")),"비해당분야"))</f>
        <v>18</v>
      </c>
      <c r="Y655" s="3" t="str">
        <f>IF(R655="C",MIN(30,IF(COUNTIFS(B:B,B655,W:W,"가1")=1,25,IF(COUNTIFS(B:B,B655,W:W,"가1")&gt;=2,30,0))+IF(COUNTIFS(B:B,B655,W:W,"나1")&gt;=4,30,IF(COUNTIFS(B:B,B655,W:W,"나1")=3,26,IF(COUNTIFS(B:B,B655,W:W,"나1")=2,22,IF(COUNTIFS(B:B,B655,W:W,"나1")=1,18,0)))))+MIN(30,IF(COUNTIFS(B:B,B655,W:W,"가2")=1,25,IF(COUNTIFS(B:B,B655,W:W,"가2")&gt;=2,30,0))+IF(COUNTIFS(B:B,B655,W:W,"나2")=3,30,IF(COUNTIFS(B:B,B655,W:W,"나2")=2,25,IF(COUNTIFS(B:B,B655,W:W,"나2")=1,20,0)))),"비해당분야")</f>
        <v>비해당분야</v>
      </c>
      <c r="Z655" s="3" t="str">
        <f>IF(R655="C",VLOOKUP(K655,'[1]자격증 backdata'!A:F,6,0),"비해당분야")</f>
        <v>비해당분야</v>
      </c>
      <c r="AA655" s="3" t="str">
        <f>IF(R655="C",SUMIF(B:B,B655,Z:Z),"비해당분야")</f>
        <v>비해당분야</v>
      </c>
      <c r="AB655" s="3" t="str">
        <f>IF(R655="C",SUM(Y655,AA655),"비해당분야")</f>
        <v>비해당분야</v>
      </c>
      <c r="AC655" s="3">
        <f>IF(R655="C",AB655,X655)</f>
        <v>18</v>
      </c>
      <c r="AD655" s="3">
        <f>VLOOKUP(K655,'[1]자격증 backdata'!A:D,4,0)</f>
        <v>5</v>
      </c>
      <c r="AE655" s="3">
        <f>IF(_xlfn.MAXIFS(AD:AD,B:B,B655)&gt;10,10,_xlfn.MAXIFS(AD:AD,B:B,B655))</f>
        <v>5</v>
      </c>
      <c r="AG655" s="2">
        <f>VLOOKUP(K655,'[1]자격증 backdata'!A:C,3,0)</f>
        <v>0</v>
      </c>
      <c r="AH655" s="2">
        <f>COUNTIFS($B:$B,$B655,$AG:$AG,AH$1)</f>
        <v>0</v>
      </c>
      <c r="AI655" s="2">
        <f>COUNTIFS($B:$B,$B655,$AG:$AG,AI$1)</f>
        <v>0</v>
      </c>
      <c r="AJ655" s="2">
        <f>COUNTIFS($B:$B,$B655,$AG:$AG,AJ$1)</f>
        <v>0</v>
      </c>
      <c r="AK655" s="2">
        <f>COUNTIFS($B:$B,$B655,$AG:$AG,AK$1)</f>
        <v>0</v>
      </c>
      <c r="AL655" s="2">
        <f>COUNTIFS($B:$B,$B655,$AG:$AG,AL$1)</f>
        <v>0</v>
      </c>
      <c r="AM655" s="2">
        <f>COUNTIFS($B:$B,$B655,$AG:$AG,AM$1)</f>
        <v>0</v>
      </c>
      <c r="AN655" s="2">
        <f>COUNTIFS($B:$B,$B655,$AG:$AG,AN$1)</f>
        <v>1</v>
      </c>
      <c r="AO655" s="2">
        <f>COUNTIFS($B:$B,$B655,$AG:$AG,AO$1)</f>
        <v>1</v>
      </c>
      <c r="AP655" s="2">
        <f>COUNTIFS($B:$B,$B655,$AG:$AG,AP$1)</f>
        <v>0</v>
      </c>
      <c r="AQ655" s="2">
        <f>COUNTIFS($B:$B,$B655,$AG:$AG,AQ$1)</f>
        <v>0</v>
      </c>
      <c r="AR655" s="2">
        <f>COUNTIFS($B:$B,$B655,$AG:$AG,AR$1)</f>
        <v>1</v>
      </c>
      <c r="AS655" s="2">
        <f>COUNTIFS($B:$B,$B655,$AG:$AG,AS$1)</f>
        <v>0</v>
      </c>
      <c r="AT655" s="2">
        <f>COUNTIFS($B:$B,$B655,$AG:$AG,AT$1)</f>
        <v>1</v>
      </c>
      <c r="AU655" s="2">
        <f>COUNTIFS($B:$B,$B655,$AG:$AG,AU$1)</f>
        <v>0</v>
      </c>
    </row>
    <row r="656" spans="1:47" ht="15" customHeight="1" x14ac:dyDescent="0.35">
      <c r="A656" s="7">
        <f>IF(B655=B656,A655,A655+1)</f>
        <v>220</v>
      </c>
      <c r="B656" s="7" t="s">
        <v>5180</v>
      </c>
      <c r="C656" s="7" t="s">
        <v>5179</v>
      </c>
      <c r="D656" s="7" t="s">
        <v>3044</v>
      </c>
      <c r="E656" s="7" t="s">
        <v>3043</v>
      </c>
      <c r="F656" s="4" t="s">
        <v>7</v>
      </c>
      <c r="G656" s="4" t="s">
        <v>8</v>
      </c>
      <c r="H656" s="4" t="s">
        <v>7</v>
      </c>
      <c r="I656" s="3">
        <v>3</v>
      </c>
      <c r="J656" s="3" t="s">
        <v>6</v>
      </c>
      <c r="K656" s="3" t="s">
        <v>3332</v>
      </c>
      <c r="L656" s="3" t="s">
        <v>4</v>
      </c>
      <c r="M656" s="3" t="s">
        <v>5187</v>
      </c>
      <c r="N656" s="3" t="s">
        <v>136</v>
      </c>
      <c r="P656" s="3" t="s">
        <v>669</v>
      </c>
      <c r="Q656" s="3" t="s">
        <v>1475</v>
      </c>
      <c r="R656" s="3" t="s">
        <v>2434</v>
      </c>
      <c r="S656" s="2" t="str">
        <f>IF(P656="심사불필요","-",VLOOKUP(K656,'[1]자격증 backdata'!A:G,7,0))</f>
        <v>-</v>
      </c>
      <c r="T656" s="2" t="str">
        <f>IF(S656="-","-",IF(COUNTIFS(B:B,B656,S:S,"필수")&gt;0,"자격요건충족","확인필요"))</f>
        <v>-</v>
      </c>
      <c r="U656" s="2"/>
      <c r="W656" s="2">
        <f>IF(Q656="4급","심사불필요",VLOOKUP(K656,'[1]자격증 backdata'!A:B,2,0))</f>
        <v>4</v>
      </c>
      <c r="X656" s="3">
        <f>IF(R656="A", MIN(20, SUMIFS(W:W, B:B, B656, R:R, "A")),IF(R656="B", MIN(30, SUMIFS(W:W, B:B, B656, R:R, "B")),"비해당분야"))</f>
        <v>18</v>
      </c>
      <c r="Y656" s="3" t="str">
        <f>IF(R656="C",MIN(30,IF(COUNTIFS(B:B,B656,W:W,"가1")=1,25,IF(COUNTIFS(B:B,B656,W:W,"가1")&gt;=2,30,0))+IF(COUNTIFS(B:B,B656,W:W,"나1")&gt;=4,30,IF(COUNTIFS(B:B,B656,W:W,"나1")=3,26,IF(COUNTIFS(B:B,B656,W:W,"나1")=2,22,IF(COUNTIFS(B:B,B656,W:W,"나1")=1,18,0)))))+MIN(30,IF(COUNTIFS(B:B,B656,W:W,"가2")=1,25,IF(COUNTIFS(B:B,B656,W:W,"가2")&gt;=2,30,0))+IF(COUNTIFS(B:B,B656,W:W,"나2")=3,30,IF(COUNTIFS(B:B,B656,W:W,"나2")=2,25,IF(COUNTIFS(B:B,B656,W:W,"나2")=1,20,0)))),"비해당분야")</f>
        <v>비해당분야</v>
      </c>
      <c r="Z656" s="3" t="str">
        <f>IF(R656="C",VLOOKUP(K656,'[1]자격증 backdata'!A:F,6,0),"비해당분야")</f>
        <v>비해당분야</v>
      </c>
      <c r="AA656" s="3" t="str">
        <f>IF(R656="C",SUMIF(B:B,B656,Z:Z),"비해당분야")</f>
        <v>비해당분야</v>
      </c>
      <c r="AB656" s="3" t="str">
        <f>IF(R656="C",SUM(Y656,AA656),"비해당분야")</f>
        <v>비해당분야</v>
      </c>
      <c r="AC656" s="3">
        <f>IF(R656="C",AB656,X656)</f>
        <v>18</v>
      </c>
      <c r="AD656" s="3">
        <f>VLOOKUP(K656,'[1]자격증 backdata'!A:D,4,0)</f>
        <v>0</v>
      </c>
      <c r="AE656" s="3">
        <f>IF(_xlfn.MAXIFS(AD:AD,B:B,B656)&gt;10,10,_xlfn.MAXIFS(AD:AD,B:B,B656))</f>
        <v>5</v>
      </c>
      <c r="AG656" s="2" t="str">
        <f>VLOOKUP(K656,'[1]자격증 backdata'!A:C,3,0)</f>
        <v>K</v>
      </c>
      <c r="AH656" s="2">
        <f>COUNTIFS($B:$B,$B656,$AG:$AG,AH$1)</f>
        <v>0</v>
      </c>
      <c r="AI656" s="2">
        <f>COUNTIFS($B:$B,$B656,$AG:$AG,AI$1)</f>
        <v>0</v>
      </c>
      <c r="AJ656" s="2">
        <f>COUNTIFS($B:$B,$B656,$AG:$AG,AJ$1)</f>
        <v>0</v>
      </c>
      <c r="AK656" s="2">
        <f>COUNTIFS($B:$B,$B656,$AG:$AG,AK$1)</f>
        <v>0</v>
      </c>
      <c r="AL656" s="2">
        <f>COUNTIFS($B:$B,$B656,$AG:$AG,AL$1)</f>
        <v>0</v>
      </c>
      <c r="AM656" s="2">
        <f>COUNTIFS($B:$B,$B656,$AG:$AG,AM$1)</f>
        <v>0</v>
      </c>
      <c r="AN656" s="2">
        <f>COUNTIFS($B:$B,$B656,$AG:$AG,AN$1)</f>
        <v>1</v>
      </c>
      <c r="AO656" s="2">
        <f>COUNTIFS($B:$B,$B656,$AG:$AG,AO$1)</f>
        <v>1</v>
      </c>
      <c r="AP656" s="2">
        <f>COUNTIFS($B:$B,$B656,$AG:$AG,AP$1)</f>
        <v>0</v>
      </c>
      <c r="AQ656" s="2">
        <f>COUNTIFS($B:$B,$B656,$AG:$AG,AQ$1)</f>
        <v>0</v>
      </c>
      <c r="AR656" s="2">
        <f>COUNTIFS($B:$B,$B656,$AG:$AG,AR$1)</f>
        <v>1</v>
      </c>
      <c r="AS656" s="2">
        <f>COUNTIFS($B:$B,$B656,$AG:$AG,AS$1)</f>
        <v>0</v>
      </c>
      <c r="AT656" s="2">
        <f>COUNTIFS($B:$B,$B656,$AG:$AG,AT$1)</f>
        <v>1</v>
      </c>
      <c r="AU656" s="2">
        <f>COUNTIFS($B:$B,$B656,$AG:$AG,AU$1)</f>
        <v>0</v>
      </c>
    </row>
    <row r="657" spans="1:47" ht="15" customHeight="1" x14ac:dyDescent="0.35">
      <c r="A657" s="7">
        <f>IF(B656=B657,A656,A656+1)</f>
        <v>220</v>
      </c>
      <c r="B657" s="7" t="s">
        <v>5180</v>
      </c>
      <c r="C657" s="7" t="s">
        <v>5179</v>
      </c>
      <c r="D657" s="7" t="s">
        <v>3044</v>
      </c>
      <c r="E657" s="7" t="s">
        <v>3043</v>
      </c>
      <c r="F657" s="4" t="s">
        <v>7</v>
      </c>
      <c r="G657" s="4" t="s">
        <v>8</v>
      </c>
      <c r="H657" s="4" t="s">
        <v>7</v>
      </c>
      <c r="I657" s="3">
        <v>4</v>
      </c>
      <c r="J657" s="3" t="s">
        <v>2526</v>
      </c>
      <c r="K657" s="3" t="s">
        <v>3161</v>
      </c>
      <c r="L657" s="3" t="s">
        <v>2524</v>
      </c>
      <c r="M657" s="3" t="s">
        <v>5186</v>
      </c>
      <c r="N657" s="3" t="s">
        <v>5185</v>
      </c>
      <c r="P657" s="3" t="s">
        <v>669</v>
      </c>
      <c r="Q657" s="3" t="s">
        <v>1475</v>
      </c>
      <c r="R657" s="3" t="s">
        <v>2434</v>
      </c>
      <c r="S657" s="2" t="str">
        <f>IF(P657="심사불필요","-",VLOOKUP(K657,'[1]자격증 backdata'!A:G,7,0))</f>
        <v>-</v>
      </c>
      <c r="T657" s="2" t="str">
        <f>IF(S657="-","-",IF(COUNTIFS(B:B,B657,S:S,"필수")&gt;0,"자격요건충족","확인필요"))</f>
        <v>-</v>
      </c>
      <c r="U657" s="2"/>
      <c r="W657" s="2">
        <f>IF(Q657="4급","심사불필요",VLOOKUP(K657,'[1]자격증 backdata'!A:B,2,0))</f>
        <v>4</v>
      </c>
      <c r="X657" s="3">
        <f>IF(R657="A", MIN(20, SUMIFS(W:W, B:B, B657, R:R, "A")),IF(R657="B", MIN(30, SUMIFS(W:W, B:B, B657, R:R, "B")),"비해당분야"))</f>
        <v>18</v>
      </c>
      <c r="Y657" s="3" t="str">
        <f>IF(R657="C",MIN(30,IF(COUNTIFS(B:B,B657,W:W,"가1")=1,25,IF(COUNTIFS(B:B,B657,W:W,"가1")&gt;=2,30,0))+IF(COUNTIFS(B:B,B657,W:W,"나1")&gt;=4,30,IF(COUNTIFS(B:B,B657,W:W,"나1")=3,26,IF(COUNTIFS(B:B,B657,W:W,"나1")=2,22,IF(COUNTIFS(B:B,B657,W:W,"나1")=1,18,0)))))+MIN(30,IF(COUNTIFS(B:B,B657,W:W,"가2")=1,25,IF(COUNTIFS(B:B,B657,W:W,"가2")&gt;=2,30,0))+IF(COUNTIFS(B:B,B657,W:W,"나2")=3,30,IF(COUNTIFS(B:B,B657,W:W,"나2")=2,25,IF(COUNTIFS(B:B,B657,W:W,"나2")=1,20,0)))),"비해당분야")</f>
        <v>비해당분야</v>
      </c>
      <c r="Z657" s="3" t="str">
        <f>IF(R657="C",VLOOKUP(K657,'[1]자격증 backdata'!A:F,6,0),"비해당분야")</f>
        <v>비해당분야</v>
      </c>
      <c r="AA657" s="3" t="str">
        <f>IF(R657="C",SUMIF(B:B,B657,Z:Z),"비해당분야")</f>
        <v>비해당분야</v>
      </c>
      <c r="AB657" s="3" t="str">
        <f>IF(R657="C",SUM(Y657,AA657),"비해당분야")</f>
        <v>비해당분야</v>
      </c>
      <c r="AC657" s="3">
        <f>IF(R657="C",AB657,X657)</f>
        <v>18</v>
      </c>
      <c r="AD657" s="3">
        <f>VLOOKUP(K657,'[1]자격증 backdata'!A:D,4,0)</f>
        <v>0</v>
      </c>
      <c r="AE657" s="3">
        <f>IF(_xlfn.MAXIFS(AD:AD,B:B,B657)&gt;10,10,_xlfn.MAXIFS(AD:AD,B:B,B657))</f>
        <v>5</v>
      </c>
      <c r="AG657" s="2">
        <f>VLOOKUP(K657,'[1]자격증 backdata'!A:C,3,0)</f>
        <v>0</v>
      </c>
      <c r="AH657" s="2">
        <f>COUNTIFS($B:$B,$B657,$AG:$AG,AH$1)</f>
        <v>0</v>
      </c>
      <c r="AI657" s="2">
        <f>COUNTIFS($B:$B,$B657,$AG:$AG,AI$1)</f>
        <v>0</v>
      </c>
      <c r="AJ657" s="2">
        <f>COUNTIFS($B:$B,$B657,$AG:$AG,AJ$1)</f>
        <v>0</v>
      </c>
      <c r="AK657" s="2">
        <f>COUNTIFS($B:$B,$B657,$AG:$AG,AK$1)</f>
        <v>0</v>
      </c>
      <c r="AL657" s="2">
        <f>COUNTIFS($B:$B,$B657,$AG:$AG,AL$1)</f>
        <v>0</v>
      </c>
      <c r="AM657" s="2">
        <f>COUNTIFS($B:$B,$B657,$AG:$AG,AM$1)</f>
        <v>0</v>
      </c>
      <c r="AN657" s="2">
        <f>COUNTIFS($B:$B,$B657,$AG:$AG,AN$1)</f>
        <v>1</v>
      </c>
      <c r="AO657" s="2">
        <f>COUNTIFS($B:$B,$B657,$AG:$AG,AO$1)</f>
        <v>1</v>
      </c>
      <c r="AP657" s="2">
        <f>COUNTIFS($B:$B,$B657,$AG:$AG,AP$1)</f>
        <v>0</v>
      </c>
      <c r="AQ657" s="2">
        <f>COUNTIFS($B:$B,$B657,$AG:$AG,AQ$1)</f>
        <v>0</v>
      </c>
      <c r="AR657" s="2">
        <f>COUNTIFS($B:$B,$B657,$AG:$AG,AR$1)</f>
        <v>1</v>
      </c>
      <c r="AS657" s="2">
        <f>COUNTIFS($B:$B,$B657,$AG:$AG,AS$1)</f>
        <v>0</v>
      </c>
      <c r="AT657" s="2">
        <f>COUNTIFS($B:$B,$B657,$AG:$AG,AT$1)</f>
        <v>1</v>
      </c>
      <c r="AU657" s="2">
        <f>COUNTIFS($B:$B,$B657,$AG:$AG,AU$1)</f>
        <v>0</v>
      </c>
    </row>
    <row r="658" spans="1:47" ht="15" customHeight="1" x14ac:dyDescent="0.35">
      <c r="A658" s="7">
        <f>IF(B657=B658,A657,A657+1)</f>
        <v>220</v>
      </c>
      <c r="B658" s="7" t="s">
        <v>5180</v>
      </c>
      <c r="C658" s="7" t="s">
        <v>5179</v>
      </c>
      <c r="D658" s="7" t="s">
        <v>3044</v>
      </c>
      <c r="E658" s="7" t="s">
        <v>3043</v>
      </c>
      <c r="F658" s="4" t="s">
        <v>7</v>
      </c>
      <c r="G658" s="4" t="s">
        <v>8</v>
      </c>
      <c r="H658" s="4" t="s">
        <v>7</v>
      </c>
      <c r="I658" s="3">
        <v>5</v>
      </c>
      <c r="J658" s="3" t="s">
        <v>57</v>
      </c>
      <c r="K658" s="3" t="s">
        <v>3089</v>
      </c>
      <c r="L658" s="3" t="s">
        <v>55</v>
      </c>
      <c r="M658" s="3" t="s">
        <v>5184</v>
      </c>
      <c r="N658" s="3" t="s">
        <v>5183</v>
      </c>
      <c r="P658" s="3" t="s">
        <v>669</v>
      </c>
      <c r="Q658" s="3" t="s">
        <v>1475</v>
      </c>
      <c r="R658" s="3" t="s">
        <v>2434</v>
      </c>
      <c r="S658" s="2" t="str">
        <f>IF(P658="심사불필요","-",VLOOKUP(K658,'[1]자격증 backdata'!A:G,7,0))</f>
        <v>-</v>
      </c>
      <c r="T658" s="2" t="str">
        <f>IF(S658="-","-",IF(COUNTIFS(B:B,B658,S:S,"필수")&gt;0,"자격요건충족","확인필요"))</f>
        <v>-</v>
      </c>
      <c r="U658" s="2"/>
      <c r="W658" s="2">
        <f>IF(Q658="4급","심사불필요",VLOOKUP(K658,'[1]자격증 backdata'!A:B,2,0))</f>
        <v>2</v>
      </c>
      <c r="X658" s="3">
        <f>IF(R658="A", MIN(20, SUMIFS(W:W, B:B, B658, R:R, "A")),IF(R658="B", MIN(30, SUMIFS(W:W, B:B, B658, R:R, "B")),"비해당분야"))</f>
        <v>18</v>
      </c>
      <c r="Y658" s="3" t="str">
        <f>IF(R658="C",MIN(30,IF(COUNTIFS(B:B,B658,W:W,"가1")=1,25,IF(COUNTIFS(B:B,B658,W:W,"가1")&gt;=2,30,0))+IF(COUNTIFS(B:B,B658,W:W,"나1")&gt;=4,30,IF(COUNTIFS(B:B,B658,W:W,"나1")=3,26,IF(COUNTIFS(B:B,B658,W:W,"나1")=2,22,IF(COUNTIFS(B:B,B658,W:W,"나1")=1,18,0)))))+MIN(30,IF(COUNTIFS(B:B,B658,W:W,"가2")=1,25,IF(COUNTIFS(B:B,B658,W:W,"가2")&gt;=2,30,0))+IF(COUNTIFS(B:B,B658,W:W,"나2")=3,30,IF(COUNTIFS(B:B,B658,W:W,"나2")=2,25,IF(COUNTIFS(B:B,B658,W:W,"나2")=1,20,0)))),"비해당분야")</f>
        <v>비해당분야</v>
      </c>
      <c r="Z658" s="3" t="str">
        <f>IF(R658="C",VLOOKUP(K658,'[1]자격증 backdata'!A:F,6,0),"비해당분야")</f>
        <v>비해당분야</v>
      </c>
      <c r="AA658" s="3" t="str">
        <f>IF(R658="C",SUMIF(B:B,B658,Z:Z),"비해당분야")</f>
        <v>비해당분야</v>
      </c>
      <c r="AB658" s="3" t="str">
        <f>IF(R658="C",SUM(Y658,AA658),"비해당분야")</f>
        <v>비해당분야</v>
      </c>
      <c r="AC658" s="3">
        <f>IF(R658="C",AB658,X658)</f>
        <v>18</v>
      </c>
      <c r="AD658" s="3">
        <f>VLOOKUP(K658,'[1]자격증 backdata'!A:D,4,0)</f>
        <v>0</v>
      </c>
      <c r="AE658" s="3">
        <f>IF(_xlfn.MAXIFS(AD:AD,B:B,B658)&gt;10,10,_xlfn.MAXIFS(AD:AD,B:B,B658))</f>
        <v>5</v>
      </c>
      <c r="AG658" s="2" t="str">
        <f>VLOOKUP(K658,'[1]자격증 backdata'!A:C,3,0)</f>
        <v>M</v>
      </c>
      <c r="AH658" s="2">
        <f>COUNTIFS($B:$B,$B658,$AG:$AG,AH$1)</f>
        <v>0</v>
      </c>
      <c r="AI658" s="2">
        <f>COUNTIFS($B:$B,$B658,$AG:$AG,AI$1)</f>
        <v>0</v>
      </c>
      <c r="AJ658" s="2">
        <f>COUNTIFS($B:$B,$B658,$AG:$AG,AJ$1)</f>
        <v>0</v>
      </c>
      <c r="AK658" s="2">
        <f>COUNTIFS($B:$B,$B658,$AG:$AG,AK$1)</f>
        <v>0</v>
      </c>
      <c r="AL658" s="2">
        <f>COUNTIFS($B:$B,$B658,$AG:$AG,AL$1)</f>
        <v>0</v>
      </c>
      <c r="AM658" s="2">
        <f>COUNTIFS($B:$B,$B658,$AG:$AG,AM$1)</f>
        <v>0</v>
      </c>
      <c r="AN658" s="2">
        <f>COUNTIFS($B:$B,$B658,$AG:$AG,AN$1)</f>
        <v>1</v>
      </c>
      <c r="AO658" s="2">
        <f>COUNTIFS($B:$B,$B658,$AG:$AG,AO$1)</f>
        <v>1</v>
      </c>
      <c r="AP658" s="2">
        <f>COUNTIFS($B:$B,$B658,$AG:$AG,AP$1)</f>
        <v>0</v>
      </c>
      <c r="AQ658" s="2">
        <f>COUNTIFS($B:$B,$B658,$AG:$AG,AQ$1)</f>
        <v>0</v>
      </c>
      <c r="AR658" s="2">
        <f>COUNTIFS($B:$B,$B658,$AG:$AG,AR$1)</f>
        <v>1</v>
      </c>
      <c r="AS658" s="2">
        <f>COUNTIFS($B:$B,$B658,$AG:$AG,AS$1)</f>
        <v>0</v>
      </c>
      <c r="AT658" s="2">
        <f>COUNTIFS($B:$B,$B658,$AG:$AG,AT$1)</f>
        <v>1</v>
      </c>
      <c r="AU658" s="2">
        <f>COUNTIFS($B:$B,$B658,$AG:$AG,AU$1)</f>
        <v>0</v>
      </c>
    </row>
    <row r="659" spans="1:47" ht="15" customHeight="1" x14ac:dyDescent="0.35">
      <c r="A659" s="7">
        <f>IF(B658=B659,A658,A658+1)</f>
        <v>220</v>
      </c>
      <c r="B659" s="7" t="s">
        <v>5180</v>
      </c>
      <c r="C659" s="7" t="s">
        <v>5179</v>
      </c>
      <c r="D659" s="7" t="s">
        <v>3044</v>
      </c>
      <c r="E659" s="7" t="s">
        <v>3043</v>
      </c>
      <c r="F659" s="4" t="s">
        <v>7</v>
      </c>
      <c r="G659" s="4" t="s">
        <v>8</v>
      </c>
      <c r="H659" s="4" t="s">
        <v>7</v>
      </c>
      <c r="I659" s="3">
        <v>6</v>
      </c>
      <c r="J659" s="3" t="s">
        <v>653</v>
      </c>
      <c r="K659" s="3" t="s">
        <v>3052</v>
      </c>
      <c r="L659" s="3" t="s">
        <v>651</v>
      </c>
      <c r="M659" s="3" t="s">
        <v>5182</v>
      </c>
      <c r="N659" s="3" t="s">
        <v>5181</v>
      </c>
      <c r="P659" s="3" t="s">
        <v>669</v>
      </c>
      <c r="Q659" s="3" t="s">
        <v>1475</v>
      </c>
      <c r="R659" s="3" t="s">
        <v>2434</v>
      </c>
      <c r="S659" s="2" t="str">
        <f>IF(P659="심사불필요","-",VLOOKUP(K659,'[1]자격증 backdata'!A:G,7,0))</f>
        <v>-</v>
      </c>
      <c r="T659" s="2" t="str">
        <f>IF(S659="-","-",IF(COUNTIFS(B:B,B659,S:S,"필수")&gt;0,"자격요건충족","확인필요"))</f>
        <v>-</v>
      </c>
      <c r="U659" s="2"/>
      <c r="W659" s="2">
        <f>IF(Q659="4급","심사불필요",VLOOKUP(K659,'[1]자격증 backdata'!A:B,2,0))</f>
        <v>4</v>
      </c>
      <c r="X659" s="3">
        <f>IF(R659="A", MIN(20, SUMIFS(W:W, B:B, B659, R:R, "A")),IF(R659="B", MIN(30, SUMIFS(W:W, B:B, B659, R:R, "B")),"비해당분야"))</f>
        <v>18</v>
      </c>
      <c r="Y659" s="3" t="str">
        <f>IF(R659="C",MIN(30,IF(COUNTIFS(B:B,B659,W:W,"가1")=1,25,IF(COUNTIFS(B:B,B659,W:W,"가1")&gt;=2,30,0))+IF(COUNTIFS(B:B,B659,W:W,"나1")&gt;=4,30,IF(COUNTIFS(B:B,B659,W:W,"나1")=3,26,IF(COUNTIFS(B:B,B659,W:W,"나1")=2,22,IF(COUNTIFS(B:B,B659,W:W,"나1")=1,18,0)))))+MIN(30,IF(COUNTIFS(B:B,B659,W:W,"가2")=1,25,IF(COUNTIFS(B:B,B659,W:W,"가2")&gt;=2,30,0))+IF(COUNTIFS(B:B,B659,W:W,"나2")=3,30,IF(COUNTIFS(B:B,B659,W:W,"나2")=2,25,IF(COUNTIFS(B:B,B659,W:W,"나2")=1,20,0)))),"비해당분야")</f>
        <v>비해당분야</v>
      </c>
      <c r="Z659" s="3" t="str">
        <f>IF(R659="C",VLOOKUP(K659,'[1]자격증 backdata'!A:F,6,0),"비해당분야")</f>
        <v>비해당분야</v>
      </c>
      <c r="AA659" s="3" t="str">
        <f>IF(R659="C",SUMIF(B:B,B659,Z:Z),"비해당분야")</f>
        <v>비해당분야</v>
      </c>
      <c r="AB659" s="3" t="str">
        <f>IF(R659="C",SUM(Y659,AA659),"비해당분야")</f>
        <v>비해당분야</v>
      </c>
      <c r="AC659" s="3">
        <f>IF(R659="C",AB659,X659)</f>
        <v>18</v>
      </c>
      <c r="AD659" s="3">
        <f>VLOOKUP(K659,'[1]자격증 backdata'!A:D,4,0)</f>
        <v>0</v>
      </c>
      <c r="AE659" s="3">
        <f>IF(_xlfn.MAXIFS(AD:AD,B:B,B659)&gt;10,10,_xlfn.MAXIFS(AD:AD,B:B,B659))</f>
        <v>5</v>
      </c>
      <c r="AG659" s="2" t="str">
        <f>VLOOKUP(K659,'[1]자격증 backdata'!A:C,3,0)</f>
        <v>H</v>
      </c>
      <c r="AH659" s="2">
        <f>COUNTIFS($B:$B,$B659,$AG:$AG,AH$1)</f>
        <v>0</v>
      </c>
      <c r="AI659" s="2">
        <f>COUNTIFS($B:$B,$B659,$AG:$AG,AI$1)</f>
        <v>0</v>
      </c>
      <c r="AJ659" s="2">
        <f>COUNTIFS($B:$B,$B659,$AG:$AG,AJ$1)</f>
        <v>0</v>
      </c>
      <c r="AK659" s="2">
        <f>COUNTIFS($B:$B,$B659,$AG:$AG,AK$1)</f>
        <v>0</v>
      </c>
      <c r="AL659" s="2">
        <f>COUNTIFS($B:$B,$B659,$AG:$AG,AL$1)</f>
        <v>0</v>
      </c>
      <c r="AM659" s="2">
        <f>COUNTIFS($B:$B,$B659,$AG:$AG,AM$1)</f>
        <v>0</v>
      </c>
      <c r="AN659" s="2">
        <f>COUNTIFS($B:$B,$B659,$AG:$AG,AN$1)</f>
        <v>1</v>
      </c>
      <c r="AO659" s="2">
        <f>COUNTIFS($B:$B,$B659,$AG:$AG,AO$1)</f>
        <v>1</v>
      </c>
      <c r="AP659" s="2">
        <f>COUNTIFS($B:$B,$B659,$AG:$AG,AP$1)</f>
        <v>0</v>
      </c>
      <c r="AQ659" s="2">
        <f>COUNTIFS($B:$B,$B659,$AG:$AG,AQ$1)</f>
        <v>0</v>
      </c>
      <c r="AR659" s="2">
        <f>COUNTIFS($B:$B,$B659,$AG:$AG,AR$1)</f>
        <v>1</v>
      </c>
      <c r="AS659" s="2">
        <f>COUNTIFS($B:$B,$B659,$AG:$AG,AS$1)</f>
        <v>0</v>
      </c>
      <c r="AT659" s="2">
        <f>COUNTIFS($B:$B,$B659,$AG:$AG,AT$1)</f>
        <v>1</v>
      </c>
      <c r="AU659" s="2">
        <f>COUNTIFS($B:$B,$B659,$AG:$AG,AU$1)</f>
        <v>0</v>
      </c>
    </row>
    <row r="660" spans="1:47" ht="15" customHeight="1" x14ac:dyDescent="0.35">
      <c r="A660" s="7">
        <f>IF(B659=B660,A659,A659+1)</f>
        <v>220</v>
      </c>
      <c r="B660" s="7" t="s">
        <v>5180</v>
      </c>
      <c r="C660" s="7" t="s">
        <v>5179</v>
      </c>
      <c r="D660" s="7" t="s">
        <v>3044</v>
      </c>
      <c r="E660" s="7" t="s">
        <v>3043</v>
      </c>
      <c r="F660" s="4" t="s">
        <v>7</v>
      </c>
      <c r="G660" s="4" t="s">
        <v>8</v>
      </c>
      <c r="H660" s="4" t="s">
        <v>7</v>
      </c>
      <c r="I660" s="3">
        <v>7</v>
      </c>
      <c r="J660" s="3" t="s">
        <v>215</v>
      </c>
      <c r="K660" s="3" t="s">
        <v>3164</v>
      </c>
      <c r="L660" s="3" t="s">
        <v>55</v>
      </c>
      <c r="M660" s="3" t="s">
        <v>5178</v>
      </c>
      <c r="N660" s="3" t="s">
        <v>4276</v>
      </c>
      <c r="P660" s="3" t="s">
        <v>669</v>
      </c>
      <c r="Q660" s="3" t="s">
        <v>1475</v>
      </c>
      <c r="R660" s="3" t="s">
        <v>2434</v>
      </c>
      <c r="S660" s="2" t="str">
        <f>IF(P660="심사불필요","-",VLOOKUP(K660,'[1]자격증 backdata'!A:G,7,0))</f>
        <v>-</v>
      </c>
      <c r="T660" s="2" t="str">
        <f>IF(S660="-","-",IF(COUNTIFS(B:B,B660,S:S,"필수")&gt;0,"자격요건충족","확인필요"))</f>
        <v>-</v>
      </c>
      <c r="U660" s="2"/>
      <c r="W660" s="2">
        <f>IF(Q660="4급","심사불필요",VLOOKUP(K660,'[1]자격증 backdata'!A:B,2,0))</f>
        <v>4</v>
      </c>
      <c r="X660" s="3">
        <f>IF(R660="A", MIN(20, SUMIFS(W:W, B:B, B660, R:R, "A")),IF(R660="B", MIN(30, SUMIFS(W:W, B:B, B660, R:R, "B")),"비해당분야"))</f>
        <v>18</v>
      </c>
      <c r="Y660" s="3" t="str">
        <f>IF(R660="C",MIN(30,IF(COUNTIFS(B:B,B660,W:W,"가1")=1,25,IF(COUNTIFS(B:B,B660,W:W,"가1")&gt;=2,30,0))+IF(COUNTIFS(B:B,B660,W:W,"나1")&gt;=4,30,IF(COUNTIFS(B:B,B660,W:W,"나1")=3,26,IF(COUNTIFS(B:B,B660,W:W,"나1")=2,22,IF(COUNTIFS(B:B,B660,W:W,"나1")=1,18,0)))))+MIN(30,IF(COUNTIFS(B:B,B660,W:W,"가2")=1,25,IF(COUNTIFS(B:B,B660,W:W,"가2")&gt;=2,30,0))+IF(COUNTIFS(B:B,B660,W:W,"나2")=3,30,IF(COUNTIFS(B:B,B660,W:W,"나2")=2,25,IF(COUNTIFS(B:B,B660,W:W,"나2")=1,20,0)))),"비해당분야")</f>
        <v>비해당분야</v>
      </c>
      <c r="Z660" s="3" t="str">
        <f>IF(R660="C",VLOOKUP(K660,'[1]자격증 backdata'!A:F,6,0),"비해당분야")</f>
        <v>비해당분야</v>
      </c>
      <c r="AA660" s="3" t="str">
        <f>IF(R660="C",SUMIF(B:B,B660,Z:Z),"비해당분야")</f>
        <v>비해당분야</v>
      </c>
      <c r="AB660" s="3" t="str">
        <f>IF(R660="C",SUM(Y660,AA660),"비해당분야")</f>
        <v>비해당분야</v>
      </c>
      <c r="AC660" s="3">
        <f>IF(R660="C",AB660,X660)</f>
        <v>18</v>
      </c>
      <c r="AD660" s="3">
        <f>VLOOKUP(K660,'[1]자격증 backdata'!A:D,4,0)</f>
        <v>0</v>
      </c>
      <c r="AE660" s="3">
        <f>IF(_xlfn.MAXIFS(AD:AD,B:B,B660)&gt;10,10,_xlfn.MAXIFS(AD:AD,B:B,B660))</f>
        <v>5</v>
      </c>
      <c r="AG660" s="2" t="str">
        <f>VLOOKUP(K660,'[1]자격증 backdata'!A:C,3,0)</f>
        <v>G</v>
      </c>
      <c r="AH660" s="2">
        <f>COUNTIFS($B:$B,$B660,$AG:$AG,AH$1)</f>
        <v>0</v>
      </c>
      <c r="AI660" s="2">
        <f>COUNTIFS($B:$B,$B660,$AG:$AG,AI$1)</f>
        <v>0</v>
      </c>
      <c r="AJ660" s="2">
        <f>COUNTIFS($B:$B,$B660,$AG:$AG,AJ$1)</f>
        <v>0</v>
      </c>
      <c r="AK660" s="2">
        <f>COUNTIFS($B:$B,$B660,$AG:$AG,AK$1)</f>
        <v>0</v>
      </c>
      <c r="AL660" s="2">
        <f>COUNTIFS($B:$B,$B660,$AG:$AG,AL$1)</f>
        <v>0</v>
      </c>
      <c r="AM660" s="2">
        <f>COUNTIFS($B:$B,$B660,$AG:$AG,AM$1)</f>
        <v>0</v>
      </c>
      <c r="AN660" s="2">
        <f>COUNTIFS($B:$B,$B660,$AG:$AG,AN$1)</f>
        <v>1</v>
      </c>
      <c r="AO660" s="2">
        <f>COUNTIFS($B:$B,$B660,$AG:$AG,AO$1)</f>
        <v>1</v>
      </c>
      <c r="AP660" s="2">
        <f>COUNTIFS($B:$B,$B660,$AG:$AG,AP$1)</f>
        <v>0</v>
      </c>
      <c r="AQ660" s="2">
        <f>COUNTIFS($B:$B,$B660,$AG:$AG,AQ$1)</f>
        <v>0</v>
      </c>
      <c r="AR660" s="2">
        <f>COUNTIFS($B:$B,$B660,$AG:$AG,AR$1)</f>
        <v>1</v>
      </c>
      <c r="AS660" s="2">
        <f>COUNTIFS($B:$B,$B660,$AG:$AG,AS$1)</f>
        <v>0</v>
      </c>
      <c r="AT660" s="2">
        <f>COUNTIFS($B:$B,$B660,$AG:$AG,AT$1)</f>
        <v>1</v>
      </c>
      <c r="AU660" s="2">
        <f>COUNTIFS($B:$B,$B660,$AG:$AG,AU$1)</f>
        <v>0</v>
      </c>
    </row>
    <row r="661" spans="1:47" ht="15" customHeight="1" x14ac:dyDescent="0.35">
      <c r="A661" s="4">
        <f>IF(B660=B661,A660,A660+1)</f>
        <v>221</v>
      </c>
      <c r="B661" s="4" t="s">
        <v>5177</v>
      </c>
      <c r="C661" s="4" t="s">
        <v>5176</v>
      </c>
      <c r="D661" s="4" t="s">
        <v>3044</v>
      </c>
      <c r="E661" s="4" t="s">
        <v>3043</v>
      </c>
      <c r="F661" s="4" t="s">
        <v>7</v>
      </c>
      <c r="G661" s="4" t="s">
        <v>8</v>
      </c>
      <c r="H661" s="4" t="s">
        <v>7</v>
      </c>
      <c r="I661" s="4">
        <v>1</v>
      </c>
      <c r="J661" s="4" t="s">
        <v>1655</v>
      </c>
      <c r="K661" s="4" t="s">
        <v>3457</v>
      </c>
      <c r="L661" s="4" t="s">
        <v>4</v>
      </c>
      <c r="M661" s="4" t="s">
        <v>5175</v>
      </c>
      <c r="N661" s="4" t="s">
        <v>1305</v>
      </c>
      <c r="P661" s="4" t="s">
        <v>669</v>
      </c>
      <c r="Q661" s="4" t="s">
        <v>1475</v>
      </c>
      <c r="R661" s="4" t="s">
        <v>2434</v>
      </c>
      <c r="S661" s="5" t="str">
        <f>IF(P661="심사불필요","-",VLOOKUP(K661,'[1]자격증 backdata'!A:G,7,0))</f>
        <v>-</v>
      </c>
      <c r="T661" s="5" t="str">
        <f>IF(S661="-","-",IF(COUNTIFS(B:B,B661,S:S,"필수")&gt;0,"자격요건충족","확인필요"))</f>
        <v>-</v>
      </c>
      <c r="U661" s="5"/>
      <c r="W661" s="5">
        <f>IF(Q661="4급","심사불필요",VLOOKUP(K661,'[1]자격증 backdata'!A:B,2,0))</f>
        <v>4</v>
      </c>
      <c r="X661" s="4">
        <f>IF(R661="A", MIN(20, SUMIFS(W:W, B:B, B661, R:R, "A")),IF(R661="B", MIN(30, SUMIFS(W:W, B:B, B661, R:R, "B")),"비해당분야"))</f>
        <v>4</v>
      </c>
      <c r="Y661" s="4" t="str">
        <f>IF(R661="C",MIN(30,IF(COUNTIFS(B:B,B661,W:W,"가1")=1,25,IF(COUNTIFS(B:B,B661,W:W,"가1")&gt;=2,30,0))+IF(COUNTIFS(B:B,B661,W:W,"나1")&gt;=4,30,IF(COUNTIFS(B:B,B661,W:W,"나1")=3,26,IF(COUNTIFS(B:B,B661,W:W,"나1")=2,22,IF(COUNTIFS(B:B,B661,W:W,"나1")=1,18,0)))))+MIN(30,IF(COUNTIFS(B:B,B661,W:W,"가2")=1,25,IF(COUNTIFS(B:B,B661,W:W,"가2")&gt;=2,30,0))+IF(COUNTIFS(B:B,B661,W:W,"나2")=3,30,IF(COUNTIFS(B:B,B661,W:W,"나2")=2,25,IF(COUNTIFS(B:B,B661,W:W,"나2")=1,20,0)))),"비해당분야")</f>
        <v>비해당분야</v>
      </c>
      <c r="Z661" s="4" t="str">
        <f>IF(R661="C",VLOOKUP(K661,'[1]자격증 backdata'!A:F,6,0),"비해당분야")</f>
        <v>비해당분야</v>
      </c>
      <c r="AA661" s="4" t="str">
        <f>IF(R661="C",SUMIF(B:B,B661,Z:Z),"비해당분야")</f>
        <v>비해당분야</v>
      </c>
      <c r="AB661" s="4" t="str">
        <f>IF(R661="C",SUM(Y661,AA661),"비해당분야")</f>
        <v>비해당분야</v>
      </c>
      <c r="AC661" s="4">
        <f>IF(R661="C",AB661,X661)</f>
        <v>4</v>
      </c>
      <c r="AD661" s="4">
        <f>VLOOKUP(K661,'[1]자격증 backdata'!A:D,4,0)</f>
        <v>0</v>
      </c>
      <c r="AE661" s="4">
        <f>IF(_xlfn.MAXIFS(AD:AD,B:B,B661)&gt;10,10,_xlfn.MAXIFS(AD:AD,B:B,B661))</f>
        <v>0</v>
      </c>
      <c r="AG661" s="5" t="str">
        <f>VLOOKUP(K661,'[1]자격증 backdata'!A:C,3,0)</f>
        <v>F</v>
      </c>
      <c r="AH661" s="5">
        <f>COUNTIFS($B:$B,$B661,$AG:$AG,AH$1)</f>
        <v>0</v>
      </c>
      <c r="AI661" s="5">
        <f>COUNTIFS($B:$B,$B661,$AG:$AG,AI$1)</f>
        <v>0</v>
      </c>
      <c r="AJ661" s="5">
        <f>COUNTIFS($B:$B,$B661,$AG:$AG,AJ$1)</f>
        <v>0</v>
      </c>
      <c r="AK661" s="5">
        <f>COUNTIFS($B:$B,$B661,$AG:$AG,AK$1)</f>
        <v>0</v>
      </c>
      <c r="AL661" s="5">
        <f>COUNTIFS($B:$B,$B661,$AG:$AG,AL$1)</f>
        <v>0</v>
      </c>
      <c r="AM661" s="5">
        <f>COUNTIFS($B:$B,$B661,$AG:$AG,AM$1)</f>
        <v>1</v>
      </c>
      <c r="AN661" s="5">
        <f>COUNTIFS($B:$B,$B661,$AG:$AG,AN$1)</f>
        <v>0</v>
      </c>
      <c r="AO661" s="5">
        <f>COUNTIFS($B:$B,$B661,$AG:$AG,AO$1)</f>
        <v>0</v>
      </c>
      <c r="AP661" s="5">
        <f>COUNTIFS($B:$B,$B661,$AG:$AG,AP$1)</f>
        <v>0</v>
      </c>
      <c r="AQ661" s="5">
        <f>COUNTIFS($B:$B,$B661,$AG:$AG,AQ$1)</f>
        <v>0</v>
      </c>
      <c r="AR661" s="5">
        <f>COUNTIFS($B:$B,$B661,$AG:$AG,AR$1)</f>
        <v>0</v>
      </c>
      <c r="AS661" s="5">
        <f>COUNTIFS($B:$B,$B661,$AG:$AG,AS$1)</f>
        <v>0</v>
      </c>
      <c r="AT661" s="5">
        <f>COUNTIFS($B:$B,$B661,$AG:$AG,AT$1)</f>
        <v>0</v>
      </c>
      <c r="AU661" s="5">
        <f>COUNTIFS($B:$B,$B661,$AG:$AG,AU$1)</f>
        <v>0</v>
      </c>
    </row>
    <row r="662" spans="1:47" ht="15" customHeight="1" x14ac:dyDescent="0.35">
      <c r="A662" s="3">
        <f>IF(B661=B662,A661,A661+1)</f>
        <v>222</v>
      </c>
      <c r="B662" s="3" t="s">
        <v>5172</v>
      </c>
      <c r="C662" s="3" t="s">
        <v>5105</v>
      </c>
      <c r="D662" s="3" t="s">
        <v>3044</v>
      </c>
      <c r="E662" s="3" t="s">
        <v>3043</v>
      </c>
      <c r="F662" s="4" t="s">
        <v>7</v>
      </c>
      <c r="G662" s="4" t="s">
        <v>8</v>
      </c>
      <c r="H662" s="4" t="s">
        <v>7</v>
      </c>
      <c r="I662" s="3">
        <v>1</v>
      </c>
      <c r="J662" s="3" t="s">
        <v>3101</v>
      </c>
      <c r="K662" s="3" t="s">
        <v>3100</v>
      </c>
      <c r="L662" s="3" t="s">
        <v>3099</v>
      </c>
      <c r="M662" s="3" t="s">
        <v>5174</v>
      </c>
      <c r="N662" s="3" t="s">
        <v>5173</v>
      </c>
      <c r="P662" s="3" t="s">
        <v>669</v>
      </c>
      <c r="Q662" s="3" t="s">
        <v>1475</v>
      </c>
      <c r="R662" s="3" t="s">
        <v>2434</v>
      </c>
      <c r="S662" s="2" t="str">
        <f>IF(P662="심사불필요","-",VLOOKUP(K662,'[1]자격증 backdata'!A:G,7,0))</f>
        <v>-</v>
      </c>
      <c r="T662" s="2" t="str">
        <f>IF(S662="-","-",IF(COUNTIFS(B:B,B662,S:S,"필수")&gt;0,"자격요건충족","확인필요"))</f>
        <v>-</v>
      </c>
      <c r="U662" s="2"/>
      <c r="W662" s="2">
        <f>IF(Q662="4급","심사불필요",VLOOKUP(K662,'[1]자격증 backdata'!A:B,2,0))</f>
        <v>0</v>
      </c>
      <c r="X662" s="3">
        <f>IF(R662="A", MIN(20, SUMIFS(W:W, B:B, B662, R:R, "A")),IF(R662="B", MIN(30, SUMIFS(W:W, B:B, B662, R:R, "B")),"비해당분야"))</f>
        <v>0</v>
      </c>
      <c r="Y662" s="3" t="str">
        <f>IF(R662="C",MIN(30,IF(COUNTIFS(B:B,B662,W:W,"가1")=1,25,IF(COUNTIFS(B:B,B662,W:W,"가1")&gt;=2,30,0))+IF(COUNTIFS(B:B,B662,W:W,"나1")&gt;=4,30,IF(COUNTIFS(B:B,B662,W:W,"나1")=3,26,IF(COUNTIFS(B:B,B662,W:W,"나1")=2,22,IF(COUNTIFS(B:B,B662,W:W,"나1")=1,18,0)))))+MIN(30,IF(COUNTIFS(B:B,B662,W:W,"가2")=1,25,IF(COUNTIFS(B:B,B662,W:W,"가2")&gt;=2,30,0))+IF(COUNTIFS(B:B,B662,W:W,"나2")=3,30,IF(COUNTIFS(B:B,B662,W:W,"나2")=2,25,IF(COUNTIFS(B:B,B662,W:W,"나2")=1,20,0)))),"비해당분야")</f>
        <v>비해당분야</v>
      </c>
      <c r="Z662" s="3" t="str">
        <f>IF(R662="C",VLOOKUP(K662,'[1]자격증 backdata'!A:F,6,0),"비해당분야")</f>
        <v>비해당분야</v>
      </c>
      <c r="AA662" s="3" t="str">
        <f>IF(R662="C",SUMIF(B:B,B662,Z:Z),"비해당분야")</f>
        <v>비해당분야</v>
      </c>
      <c r="AB662" s="3" t="str">
        <f>IF(R662="C",SUM(Y662,AA662),"비해당분야")</f>
        <v>비해당분야</v>
      </c>
      <c r="AC662" s="3">
        <f>IF(R662="C",AB662,X662)</f>
        <v>0</v>
      </c>
      <c r="AD662" s="3">
        <f>VLOOKUP(K662,'[1]자격증 backdata'!A:D,4,0)</f>
        <v>5</v>
      </c>
      <c r="AE662" s="3">
        <f>IF(_xlfn.MAXIFS(AD:AD,B:B,B662)&gt;10,10,_xlfn.MAXIFS(AD:AD,B:B,B662))</f>
        <v>5</v>
      </c>
      <c r="AG662" s="2">
        <f>VLOOKUP(K662,'[1]자격증 backdata'!A:C,3,0)</f>
        <v>0</v>
      </c>
      <c r="AH662" s="2">
        <f>COUNTIFS($B:$B,$B662,$AG:$AG,AH$1)</f>
        <v>0</v>
      </c>
      <c r="AI662" s="2">
        <f>COUNTIFS($B:$B,$B662,$AG:$AG,AI$1)</f>
        <v>0</v>
      </c>
      <c r="AJ662" s="2">
        <f>COUNTIFS($B:$B,$B662,$AG:$AG,AJ$1)</f>
        <v>0</v>
      </c>
      <c r="AK662" s="2">
        <f>COUNTIFS($B:$B,$B662,$AG:$AG,AK$1)</f>
        <v>0</v>
      </c>
      <c r="AL662" s="2">
        <f>COUNTIFS($B:$B,$B662,$AG:$AG,AL$1)</f>
        <v>0</v>
      </c>
      <c r="AM662" s="2">
        <f>COUNTIFS($B:$B,$B662,$AG:$AG,AM$1)</f>
        <v>0</v>
      </c>
      <c r="AN662" s="2">
        <f>COUNTIFS($B:$B,$B662,$AG:$AG,AN$1)</f>
        <v>0</v>
      </c>
      <c r="AO662" s="2">
        <f>COUNTIFS($B:$B,$B662,$AG:$AG,AO$1)</f>
        <v>0</v>
      </c>
      <c r="AP662" s="2">
        <f>COUNTIFS($B:$B,$B662,$AG:$AG,AP$1)</f>
        <v>0</v>
      </c>
      <c r="AQ662" s="2">
        <f>COUNTIFS($B:$B,$B662,$AG:$AG,AQ$1)</f>
        <v>0</v>
      </c>
      <c r="AR662" s="2">
        <f>COUNTIFS($B:$B,$B662,$AG:$AG,AR$1)</f>
        <v>0</v>
      </c>
      <c r="AS662" s="2">
        <f>COUNTIFS($B:$B,$B662,$AG:$AG,AS$1)</f>
        <v>0</v>
      </c>
      <c r="AT662" s="2">
        <f>COUNTIFS($B:$B,$B662,$AG:$AG,AT$1)</f>
        <v>0</v>
      </c>
      <c r="AU662" s="2">
        <f>COUNTIFS($B:$B,$B662,$AG:$AG,AU$1)</f>
        <v>0</v>
      </c>
    </row>
    <row r="663" spans="1:47" ht="15" customHeight="1" x14ac:dyDescent="0.35">
      <c r="A663" s="7">
        <f>IF(B662=B663,A662,A662+1)</f>
        <v>222</v>
      </c>
      <c r="B663" s="7" t="s">
        <v>5172</v>
      </c>
      <c r="C663" s="7" t="s">
        <v>5105</v>
      </c>
      <c r="D663" s="7" t="s">
        <v>3044</v>
      </c>
      <c r="E663" s="7" t="s">
        <v>3043</v>
      </c>
      <c r="F663" s="4" t="s">
        <v>7</v>
      </c>
      <c r="G663" s="4" t="s">
        <v>8</v>
      </c>
      <c r="H663" s="4" t="s">
        <v>7</v>
      </c>
      <c r="I663" s="3">
        <v>2</v>
      </c>
      <c r="J663" s="3" t="s">
        <v>38</v>
      </c>
      <c r="K663" s="3" t="s">
        <v>3059</v>
      </c>
      <c r="L663" s="3" t="s">
        <v>36</v>
      </c>
      <c r="M663" s="3" t="s">
        <v>5171</v>
      </c>
      <c r="N663" s="3" t="s">
        <v>328</v>
      </c>
      <c r="P663" s="3" t="s">
        <v>669</v>
      </c>
      <c r="Q663" s="3" t="s">
        <v>1475</v>
      </c>
      <c r="R663" s="3" t="s">
        <v>2434</v>
      </c>
      <c r="S663" s="2" t="str">
        <f>IF(P663="심사불필요","-",VLOOKUP(K663,'[1]자격증 backdata'!A:G,7,0))</f>
        <v>-</v>
      </c>
      <c r="T663" s="2" t="str">
        <f>IF(S663="-","-",IF(COUNTIFS(B:B,B663,S:S,"필수")&gt;0,"자격요건충족","확인필요"))</f>
        <v>-</v>
      </c>
      <c r="U663" s="2"/>
      <c r="W663" s="2">
        <f>IF(Q663="4급","심사불필요",VLOOKUP(K663,'[1]자격증 backdata'!A:B,2,0))</f>
        <v>0</v>
      </c>
      <c r="X663" s="3">
        <f>IF(R663="A", MIN(20, SUMIFS(W:W, B:B, B663, R:R, "A")),IF(R663="B", MIN(30, SUMIFS(W:W, B:B, B663, R:R, "B")),"비해당분야"))</f>
        <v>0</v>
      </c>
      <c r="Y663" s="3" t="str">
        <f>IF(R663="C",MIN(30,IF(COUNTIFS(B:B,B663,W:W,"가1")=1,25,IF(COUNTIFS(B:B,B663,W:W,"가1")&gt;=2,30,0))+IF(COUNTIFS(B:B,B663,W:W,"나1")&gt;=4,30,IF(COUNTIFS(B:B,B663,W:W,"나1")=3,26,IF(COUNTIFS(B:B,B663,W:W,"나1")=2,22,IF(COUNTIFS(B:B,B663,W:W,"나1")=1,18,0)))))+MIN(30,IF(COUNTIFS(B:B,B663,W:W,"가2")=1,25,IF(COUNTIFS(B:B,B663,W:W,"가2")&gt;=2,30,0))+IF(COUNTIFS(B:B,B663,W:W,"나2")=3,30,IF(COUNTIFS(B:B,B663,W:W,"나2")=2,25,IF(COUNTIFS(B:B,B663,W:W,"나2")=1,20,0)))),"비해당분야")</f>
        <v>비해당분야</v>
      </c>
      <c r="Z663" s="3" t="str">
        <f>IF(R663="C",VLOOKUP(K663,'[1]자격증 backdata'!A:F,6,0),"비해당분야")</f>
        <v>비해당분야</v>
      </c>
      <c r="AA663" s="3" t="str">
        <f>IF(R663="C",SUMIF(B:B,B663,Z:Z),"비해당분야")</f>
        <v>비해당분야</v>
      </c>
      <c r="AB663" s="3" t="str">
        <f>IF(R663="C",SUM(Y663,AA663),"비해당분야")</f>
        <v>비해당분야</v>
      </c>
      <c r="AC663" s="3">
        <f>IF(R663="C",AB663,X663)</f>
        <v>0</v>
      </c>
      <c r="AD663" s="3">
        <f>VLOOKUP(K663,'[1]자격증 backdata'!A:D,4,0)</f>
        <v>5</v>
      </c>
      <c r="AE663" s="3">
        <f>IF(_xlfn.MAXIFS(AD:AD,B:B,B663)&gt;10,10,_xlfn.MAXIFS(AD:AD,B:B,B663))</f>
        <v>5</v>
      </c>
      <c r="AG663" s="2">
        <f>VLOOKUP(K663,'[1]자격증 backdata'!A:C,3,0)</f>
        <v>0</v>
      </c>
      <c r="AH663" s="2">
        <f>COUNTIFS($B:$B,$B663,$AG:$AG,AH$1)</f>
        <v>0</v>
      </c>
      <c r="AI663" s="2">
        <f>COUNTIFS($B:$B,$B663,$AG:$AG,AI$1)</f>
        <v>0</v>
      </c>
      <c r="AJ663" s="2">
        <f>COUNTIFS($B:$B,$B663,$AG:$AG,AJ$1)</f>
        <v>0</v>
      </c>
      <c r="AK663" s="2">
        <f>COUNTIFS($B:$B,$B663,$AG:$AG,AK$1)</f>
        <v>0</v>
      </c>
      <c r="AL663" s="2">
        <f>COUNTIFS($B:$B,$B663,$AG:$AG,AL$1)</f>
        <v>0</v>
      </c>
      <c r="AM663" s="2">
        <f>COUNTIFS($B:$B,$B663,$AG:$AG,AM$1)</f>
        <v>0</v>
      </c>
      <c r="AN663" s="2">
        <f>COUNTIFS($B:$B,$B663,$AG:$AG,AN$1)</f>
        <v>0</v>
      </c>
      <c r="AO663" s="2">
        <f>COUNTIFS($B:$B,$B663,$AG:$AG,AO$1)</f>
        <v>0</v>
      </c>
      <c r="AP663" s="2">
        <f>COUNTIFS($B:$B,$B663,$AG:$AG,AP$1)</f>
        <v>0</v>
      </c>
      <c r="AQ663" s="2">
        <f>COUNTIFS($B:$B,$B663,$AG:$AG,AQ$1)</f>
        <v>0</v>
      </c>
      <c r="AR663" s="2">
        <f>COUNTIFS($B:$B,$B663,$AG:$AG,AR$1)</f>
        <v>0</v>
      </c>
      <c r="AS663" s="2">
        <f>COUNTIFS($B:$B,$B663,$AG:$AG,AS$1)</f>
        <v>0</v>
      </c>
      <c r="AT663" s="2">
        <f>COUNTIFS($B:$B,$B663,$AG:$AG,AT$1)</f>
        <v>0</v>
      </c>
      <c r="AU663" s="2">
        <f>COUNTIFS($B:$B,$B663,$AG:$AG,AU$1)</f>
        <v>0</v>
      </c>
    </row>
    <row r="664" spans="1:47" ht="15" customHeight="1" x14ac:dyDescent="0.35">
      <c r="A664" s="4">
        <f>IF(B663=B664,A663,A663+1)</f>
        <v>223</v>
      </c>
      <c r="B664" s="4" t="s">
        <v>5168</v>
      </c>
      <c r="C664" s="4" t="s">
        <v>5167</v>
      </c>
      <c r="D664" s="4" t="s">
        <v>3044</v>
      </c>
      <c r="E664" s="4" t="s">
        <v>3043</v>
      </c>
      <c r="F664" s="4" t="s">
        <v>7</v>
      </c>
      <c r="G664" s="4" t="s">
        <v>8</v>
      </c>
      <c r="H664" s="4" t="s">
        <v>7</v>
      </c>
      <c r="I664" s="4">
        <v>1</v>
      </c>
      <c r="J664" s="4" t="s">
        <v>69</v>
      </c>
      <c r="K664" s="4" t="s">
        <v>3065</v>
      </c>
      <c r="L664" s="4" t="s">
        <v>36</v>
      </c>
      <c r="M664" s="4" t="s">
        <v>5170</v>
      </c>
      <c r="N664" s="4" t="s">
        <v>921</v>
      </c>
      <c r="P664" s="4" t="s">
        <v>669</v>
      </c>
      <c r="Q664" s="4" t="s">
        <v>1475</v>
      </c>
      <c r="R664" s="4" t="s">
        <v>2434</v>
      </c>
      <c r="S664" s="5" t="str">
        <f>IF(P664="심사불필요","-",VLOOKUP(K664,'[1]자격증 backdata'!A:G,7,0))</f>
        <v>-</v>
      </c>
      <c r="T664" s="5" t="str">
        <f>IF(S664="-","-",IF(COUNTIFS(B:B,B664,S:S,"필수")&gt;0,"자격요건충족","확인필요"))</f>
        <v>-</v>
      </c>
      <c r="U664" s="5"/>
      <c r="W664" s="5">
        <f>IF(Q664="4급","심사불필요",VLOOKUP(K664,'[1]자격증 backdata'!A:B,2,0))</f>
        <v>0</v>
      </c>
      <c r="X664" s="4">
        <f>IF(R664="A", MIN(20, SUMIFS(W:W, B:B, B664, R:R, "A")),IF(R664="B", MIN(30, SUMIFS(W:W, B:B, B664, R:R, "B")),"비해당분야"))</f>
        <v>6</v>
      </c>
      <c r="Y664" s="4" t="str">
        <f>IF(R664="C",MIN(30,IF(COUNTIFS(B:B,B664,W:W,"가1")=1,25,IF(COUNTIFS(B:B,B664,W:W,"가1")&gt;=2,30,0))+IF(COUNTIFS(B:B,B664,W:W,"나1")&gt;=4,30,IF(COUNTIFS(B:B,B664,W:W,"나1")=3,26,IF(COUNTIFS(B:B,B664,W:W,"나1")=2,22,IF(COUNTIFS(B:B,B664,W:W,"나1")=1,18,0)))))+MIN(30,IF(COUNTIFS(B:B,B664,W:W,"가2")=1,25,IF(COUNTIFS(B:B,B664,W:W,"가2")&gt;=2,30,0))+IF(COUNTIFS(B:B,B664,W:W,"나2")=3,30,IF(COUNTIFS(B:B,B664,W:W,"나2")=2,25,IF(COUNTIFS(B:B,B664,W:W,"나2")=1,20,0)))),"비해당분야")</f>
        <v>비해당분야</v>
      </c>
      <c r="Z664" s="4" t="str">
        <f>IF(R664="C",VLOOKUP(K664,'[1]자격증 backdata'!A:F,6,0),"비해당분야")</f>
        <v>비해당분야</v>
      </c>
      <c r="AA664" s="4" t="str">
        <f>IF(R664="C",SUMIF(B:B,B664,Z:Z),"비해당분야")</f>
        <v>비해당분야</v>
      </c>
      <c r="AB664" s="4" t="str">
        <f>IF(R664="C",SUM(Y664,AA664),"비해당분야")</f>
        <v>비해당분야</v>
      </c>
      <c r="AC664" s="4">
        <f>IF(R664="C",AB664,X664)</f>
        <v>6</v>
      </c>
      <c r="AD664" s="4">
        <f>VLOOKUP(K664,'[1]자격증 backdata'!A:D,4,0)</f>
        <v>5</v>
      </c>
      <c r="AE664" s="4">
        <f>IF(_xlfn.MAXIFS(AD:AD,B:B,B664)&gt;10,10,_xlfn.MAXIFS(AD:AD,B:B,B664))</f>
        <v>5</v>
      </c>
      <c r="AG664" s="5">
        <f>VLOOKUP(K664,'[1]자격증 backdata'!A:C,3,0)</f>
        <v>0</v>
      </c>
      <c r="AH664" s="5">
        <f>COUNTIFS($B:$B,$B664,$AG:$AG,AH$1)</f>
        <v>0</v>
      </c>
      <c r="AI664" s="5">
        <f>COUNTIFS($B:$B,$B664,$AG:$AG,AI$1)</f>
        <v>0</v>
      </c>
      <c r="AJ664" s="5">
        <f>COUNTIFS($B:$B,$B664,$AG:$AG,AJ$1)</f>
        <v>0</v>
      </c>
      <c r="AK664" s="5">
        <f>COUNTIFS($B:$B,$B664,$AG:$AG,AK$1)</f>
        <v>0</v>
      </c>
      <c r="AL664" s="5">
        <f>COUNTIFS($B:$B,$B664,$AG:$AG,AL$1)</f>
        <v>0</v>
      </c>
      <c r="AM664" s="5">
        <f>COUNTIFS($B:$B,$B664,$AG:$AG,AM$1)</f>
        <v>0</v>
      </c>
      <c r="AN664" s="5">
        <f>COUNTIFS($B:$B,$B664,$AG:$AG,AN$1)</f>
        <v>0</v>
      </c>
      <c r="AO664" s="5">
        <f>COUNTIFS($B:$B,$B664,$AG:$AG,AO$1)</f>
        <v>0</v>
      </c>
      <c r="AP664" s="5">
        <f>COUNTIFS($B:$B,$B664,$AG:$AG,AP$1)</f>
        <v>0</v>
      </c>
      <c r="AQ664" s="5">
        <f>COUNTIFS($B:$B,$B664,$AG:$AG,AQ$1)</f>
        <v>0</v>
      </c>
      <c r="AR664" s="5">
        <f>COUNTIFS($B:$B,$B664,$AG:$AG,AR$1)</f>
        <v>0</v>
      </c>
      <c r="AS664" s="5">
        <f>COUNTIFS($B:$B,$B664,$AG:$AG,AS$1)</f>
        <v>0</v>
      </c>
      <c r="AT664" s="5">
        <f>COUNTIFS($B:$B,$B664,$AG:$AG,AT$1)</f>
        <v>1</v>
      </c>
      <c r="AU664" s="5">
        <f>COUNTIFS($B:$B,$B664,$AG:$AG,AU$1)</f>
        <v>0</v>
      </c>
    </row>
    <row r="665" spans="1:47" ht="15" customHeight="1" x14ac:dyDescent="0.35">
      <c r="A665" s="6">
        <f>IF(B664=B665,A664,A664+1)</f>
        <v>223</v>
      </c>
      <c r="B665" s="6" t="s">
        <v>5168</v>
      </c>
      <c r="C665" s="6" t="s">
        <v>5167</v>
      </c>
      <c r="D665" s="6" t="s">
        <v>3044</v>
      </c>
      <c r="E665" s="6" t="s">
        <v>3043</v>
      </c>
      <c r="F665" s="4" t="s">
        <v>7</v>
      </c>
      <c r="G665" s="4" t="s">
        <v>8</v>
      </c>
      <c r="H665" s="4" t="s">
        <v>7</v>
      </c>
      <c r="I665" s="4">
        <v>2</v>
      </c>
      <c r="J665" s="4" t="s">
        <v>106</v>
      </c>
      <c r="K665" s="4" t="s">
        <v>3057</v>
      </c>
      <c r="L665" s="4" t="s">
        <v>55</v>
      </c>
      <c r="M665" s="4" t="s">
        <v>5169</v>
      </c>
      <c r="N665" s="4" t="s">
        <v>2940</v>
      </c>
      <c r="P665" s="4" t="s">
        <v>669</v>
      </c>
      <c r="Q665" s="4" t="s">
        <v>1475</v>
      </c>
      <c r="R665" s="4" t="s">
        <v>2434</v>
      </c>
      <c r="S665" s="5" t="str">
        <f>IF(P665="심사불필요","-",VLOOKUP(K665,'[1]자격증 backdata'!A:G,7,0))</f>
        <v>-</v>
      </c>
      <c r="T665" s="5" t="str">
        <f>IF(S665="-","-",IF(COUNTIFS(B:B,B665,S:S,"필수")&gt;0,"자격요건충족","확인필요"))</f>
        <v>-</v>
      </c>
      <c r="U665" s="5"/>
      <c r="W665" s="5">
        <f>IF(Q665="4급","심사불필요",VLOOKUP(K665,'[1]자격증 backdata'!A:B,2,0))</f>
        <v>4</v>
      </c>
      <c r="X665" s="4">
        <f>IF(R665="A", MIN(20, SUMIFS(W:W, B:B, B665, R:R, "A")),IF(R665="B", MIN(30, SUMIFS(W:W, B:B, B665, R:R, "B")),"비해당분야"))</f>
        <v>6</v>
      </c>
      <c r="Y665" s="4" t="str">
        <f>IF(R665="C",MIN(30,IF(COUNTIFS(B:B,B665,W:W,"가1")=1,25,IF(COUNTIFS(B:B,B665,W:W,"가1")&gt;=2,30,0))+IF(COUNTIFS(B:B,B665,W:W,"나1")&gt;=4,30,IF(COUNTIFS(B:B,B665,W:W,"나1")=3,26,IF(COUNTIFS(B:B,B665,W:W,"나1")=2,22,IF(COUNTIFS(B:B,B665,W:W,"나1")=1,18,0)))))+MIN(30,IF(COUNTIFS(B:B,B665,W:W,"가2")=1,25,IF(COUNTIFS(B:B,B665,W:W,"가2")&gt;=2,30,0))+IF(COUNTIFS(B:B,B665,W:W,"나2")=3,30,IF(COUNTIFS(B:B,B665,W:W,"나2")=2,25,IF(COUNTIFS(B:B,B665,W:W,"나2")=1,20,0)))),"비해당분야")</f>
        <v>비해당분야</v>
      </c>
      <c r="Z665" s="4" t="str">
        <f>IF(R665="C",VLOOKUP(K665,'[1]자격증 backdata'!A:F,6,0),"비해당분야")</f>
        <v>비해당분야</v>
      </c>
      <c r="AA665" s="4" t="str">
        <f>IF(R665="C",SUMIF(B:B,B665,Z:Z),"비해당분야")</f>
        <v>비해당분야</v>
      </c>
      <c r="AB665" s="4" t="str">
        <f>IF(R665="C",SUM(Y665,AA665),"비해당분야")</f>
        <v>비해당분야</v>
      </c>
      <c r="AC665" s="4">
        <f>IF(R665="C",AB665,X665)</f>
        <v>6</v>
      </c>
      <c r="AD665" s="4">
        <f>VLOOKUP(K665,'[1]자격증 backdata'!A:D,4,0)</f>
        <v>0</v>
      </c>
      <c r="AE665" s="4">
        <f>IF(_xlfn.MAXIFS(AD:AD,B:B,B665)&gt;10,10,_xlfn.MAXIFS(AD:AD,B:B,B665))</f>
        <v>5</v>
      </c>
      <c r="AG665" s="5" t="str">
        <f>VLOOKUP(K665,'[1]자격증 backdata'!A:C,3,0)</f>
        <v>M</v>
      </c>
      <c r="AH665" s="5">
        <f>COUNTIFS($B:$B,$B665,$AG:$AG,AH$1)</f>
        <v>0</v>
      </c>
      <c r="AI665" s="5">
        <f>COUNTIFS($B:$B,$B665,$AG:$AG,AI$1)</f>
        <v>0</v>
      </c>
      <c r="AJ665" s="5">
        <f>COUNTIFS($B:$B,$B665,$AG:$AG,AJ$1)</f>
        <v>0</v>
      </c>
      <c r="AK665" s="5">
        <f>COUNTIFS($B:$B,$B665,$AG:$AG,AK$1)</f>
        <v>0</v>
      </c>
      <c r="AL665" s="5">
        <f>COUNTIFS($B:$B,$B665,$AG:$AG,AL$1)</f>
        <v>0</v>
      </c>
      <c r="AM665" s="5">
        <f>COUNTIFS($B:$B,$B665,$AG:$AG,AM$1)</f>
        <v>0</v>
      </c>
      <c r="AN665" s="5">
        <f>COUNTIFS($B:$B,$B665,$AG:$AG,AN$1)</f>
        <v>0</v>
      </c>
      <c r="AO665" s="5">
        <f>COUNTIFS($B:$B,$B665,$AG:$AG,AO$1)</f>
        <v>0</v>
      </c>
      <c r="AP665" s="5">
        <f>COUNTIFS($B:$B,$B665,$AG:$AG,AP$1)</f>
        <v>0</v>
      </c>
      <c r="AQ665" s="5">
        <f>COUNTIFS($B:$B,$B665,$AG:$AG,AQ$1)</f>
        <v>0</v>
      </c>
      <c r="AR665" s="5">
        <f>COUNTIFS($B:$B,$B665,$AG:$AG,AR$1)</f>
        <v>0</v>
      </c>
      <c r="AS665" s="5">
        <f>COUNTIFS($B:$B,$B665,$AG:$AG,AS$1)</f>
        <v>0</v>
      </c>
      <c r="AT665" s="5">
        <f>COUNTIFS($B:$B,$B665,$AG:$AG,AT$1)</f>
        <v>1</v>
      </c>
      <c r="AU665" s="5">
        <f>COUNTIFS($B:$B,$B665,$AG:$AG,AU$1)</f>
        <v>0</v>
      </c>
    </row>
    <row r="666" spans="1:47" ht="15" customHeight="1" x14ac:dyDescent="0.35">
      <c r="A666" s="6">
        <f>IF(B665=B666,A665,A665+1)</f>
        <v>223</v>
      </c>
      <c r="B666" s="6" t="s">
        <v>5168</v>
      </c>
      <c r="C666" s="6" t="s">
        <v>5167</v>
      </c>
      <c r="D666" s="6" t="s">
        <v>3044</v>
      </c>
      <c r="E666" s="6" t="s">
        <v>3043</v>
      </c>
      <c r="F666" s="4" t="s">
        <v>7</v>
      </c>
      <c r="G666" s="4" t="s">
        <v>8</v>
      </c>
      <c r="H666" s="4" t="s">
        <v>7</v>
      </c>
      <c r="I666" s="4">
        <v>3</v>
      </c>
      <c r="J666" s="4" t="s">
        <v>28</v>
      </c>
      <c r="K666" s="4" t="s">
        <v>3061</v>
      </c>
      <c r="L666" s="4" t="s">
        <v>26</v>
      </c>
      <c r="M666" s="4" t="s">
        <v>5166</v>
      </c>
      <c r="N666" s="4" t="s">
        <v>3798</v>
      </c>
      <c r="P666" s="4" t="s">
        <v>669</v>
      </c>
      <c r="Q666" s="4" t="s">
        <v>1475</v>
      </c>
      <c r="R666" s="4" t="s">
        <v>2434</v>
      </c>
      <c r="S666" s="5" t="str">
        <f>IF(P666="심사불필요","-",VLOOKUP(K666,'[1]자격증 backdata'!A:G,7,0))</f>
        <v>-</v>
      </c>
      <c r="T666" s="5" t="str">
        <f>IF(S666="-","-",IF(COUNTIFS(B:B,B666,S:S,"필수")&gt;0,"자격요건충족","확인필요"))</f>
        <v>-</v>
      </c>
      <c r="U666" s="5"/>
      <c r="W666" s="5">
        <f>IF(Q666="4급","심사불필요",VLOOKUP(K666,'[1]자격증 backdata'!A:B,2,0))</f>
        <v>2</v>
      </c>
      <c r="X666" s="4">
        <f>IF(R666="A", MIN(20, SUMIFS(W:W, B:B, B666, R:R, "A")),IF(R666="B", MIN(30, SUMIFS(W:W, B:B, B666, R:R, "B")),"비해당분야"))</f>
        <v>6</v>
      </c>
      <c r="Y666" s="4" t="str">
        <f>IF(R666="C",MIN(30,IF(COUNTIFS(B:B,B666,W:W,"가1")=1,25,IF(COUNTIFS(B:B,B666,W:W,"가1")&gt;=2,30,0))+IF(COUNTIFS(B:B,B666,W:W,"나1")&gt;=4,30,IF(COUNTIFS(B:B,B666,W:W,"나1")=3,26,IF(COUNTIFS(B:B,B666,W:W,"나1")=2,22,IF(COUNTIFS(B:B,B666,W:W,"나1")=1,18,0)))))+MIN(30,IF(COUNTIFS(B:B,B666,W:W,"가2")=1,25,IF(COUNTIFS(B:B,B666,W:W,"가2")&gt;=2,30,0))+IF(COUNTIFS(B:B,B666,W:W,"나2")=3,30,IF(COUNTIFS(B:B,B666,W:W,"나2")=2,25,IF(COUNTIFS(B:B,B666,W:W,"나2")=1,20,0)))),"비해당분야")</f>
        <v>비해당분야</v>
      </c>
      <c r="Z666" s="4" t="str">
        <f>IF(R666="C",VLOOKUP(K666,'[1]자격증 backdata'!A:F,6,0),"비해당분야")</f>
        <v>비해당분야</v>
      </c>
      <c r="AA666" s="4" t="str">
        <f>IF(R666="C",SUMIF(B:B,B666,Z:Z),"비해당분야")</f>
        <v>비해당분야</v>
      </c>
      <c r="AB666" s="4" t="str">
        <f>IF(R666="C",SUM(Y666,AA666),"비해당분야")</f>
        <v>비해당분야</v>
      </c>
      <c r="AC666" s="4">
        <f>IF(R666="C",AB666,X666)</f>
        <v>6</v>
      </c>
      <c r="AD666" s="4">
        <f>VLOOKUP(K666,'[1]자격증 backdata'!A:D,4,0)</f>
        <v>0</v>
      </c>
      <c r="AE666" s="4">
        <f>IF(_xlfn.MAXIFS(AD:AD,B:B,B666)&gt;10,10,_xlfn.MAXIFS(AD:AD,B:B,B666))</f>
        <v>5</v>
      </c>
      <c r="AG666" s="5">
        <f>VLOOKUP(K666,'[1]자격증 backdata'!A:C,3,0)</f>
        <v>0</v>
      </c>
      <c r="AH666" s="5">
        <f>COUNTIFS($B:$B,$B666,$AG:$AG,AH$1)</f>
        <v>0</v>
      </c>
      <c r="AI666" s="5">
        <f>COUNTIFS($B:$B,$B666,$AG:$AG,AI$1)</f>
        <v>0</v>
      </c>
      <c r="AJ666" s="5">
        <f>COUNTIFS($B:$B,$B666,$AG:$AG,AJ$1)</f>
        <v>0</v>
      </c>
      <c r="AK666" s="5">
        <f>COUNTIFS($B:$B,$B666,$AG:$AG,AK$1)</f>
        <v>0</v>
      </c>
      <c r="AL666" s="5">
        <f>COUNTIFS($B:$B,$B666,$AG:$AG,AL$1)</f>
        <v>0</v>
      </c>
      <c r="AM666" s="5">
        <f>COUNTIFS($B:$B,$B666,$AG:$AG,AM$1)</f>
        <v>0</v>
      </c>
      <c r="AN666" s="5">
        <f>COUNTIFS($B:$B,$B666,$AG:$AG,AN$1)</f>
        <v>0</v>
      </c>
      <c r="AO666" s="5">
        <f>COUNTIFS($B:$B,$B666,$AG:$AG,AO$1)</f>
        <v>0</v>
      </c>
      <c r="AP666" s="5">
        <f>COUNTIFS($B:$B,$B666,$AG:$AG,AP$1)</f>
        <v>0</v>
      </c>
      <c r="AQ666" s="5">
        <f>COUNTIFS($B:$B,$B666,$AG:$AG,AQ$1)</f>
        <v>0</v>
      </c>
      <c r="AR666" s="5">
        <f>COUNTIFS($B:$B,$B666,$AG:$AG,AR$1)</f>
        <v>0</v>
      </c>
      <c r="AS666" s="5">
        <f>COUNTIFS($B:$B,$B666,$AG:$AG,AS$1)</f>
        <v>0</v>
      </c>
      <c r="AT666" s="5">
        <f>COUNTIFS($B:$B,$B666,$AG:$AG,AT$1)</f>
        <v>1</v>
      </c>
      <c r="AU666" s="5">
        <f>COUNTIFS($B:$B,$B666,$AG:$AG,AU$1)</f>
        <v>0</v>
      </c>
    </row>
    <row r="667" spans="1:47" ht="15" customHeight="1" x14ac:dyDescent="0.35">
      <c r="A667" s="3">
        <f>IF(B666=B667,A666,A666+1)</f>
        <v>224</v>
      </c>
      <c r="B667" s="3" t="s">
        <v>5164</v>
      </c>
      <c r="C667" s="3" t="s">
        <v>5163</v>
      </c>
      <c r="D667" s="3" t="s">
        <v>3044</v>
      </c>
      <c r="E667" s="3" t="s">
        <v>3043</v>
      </c>
      <c r="F667" s="4" t="s">
        <v>7</v>
      </c>
      <c r="G667" s="4" t="s">
        <v>8</v>
      </c>
      <c r="H667" s="4" t="s">
        <v>7</v>
      </c>
      <c r="I667" s="3">
        <v>1</v>
      </c>
      <c r="J667" s="3" t="s">
        <v>69</v>
      </c>
      <c r="K667" s="3" t="s">
        <v>3065</v>
      </c>
      <c r="L667" s="3" t="s">
        <v>36</v>
      </c>
      <c r="M667" s="3" t="s">
        <v>5165</v>
      </c>
      <c r="N667" s="3" t="s">
        <v>152</v>
      </c>
      <c r="P667" s="3" t="s">
        <v>669</v>
      </c>
      <c r="Q667" s="3" t="s">
        <v>1475</v>
      </c>
      <c r="R667" s="3" t="s">
        <v>2434</v>
      </c>
      <c r="S667" s="2" t="str">
        <f>IF(P667="심사불필요","-",VLOOKUP(K667,'[1]자격증 backdata'!A:G,7,0))</f>
        <v>-</v>
      </c>
      <c r="T667" s="2" t="str">
        <f>IF(S667="-","-",IF(COUNTIFS(B:B,B667,S:S,"필수")&gt;0,"자격요건충족","확인필요"))</f>
        <v>-</v>
      </c>
      <c r="U667" s="2"/>
      <c r="W667" s="2">
        <f>IF(Q667="4급","심사불필요",VLOOKUP(K667,'[1]자격증 backdata'!A:B,2,0))</f>
        <v>0</v>
      </c>
      <c r="X667" s="3">
        <f>IF(R667="A", MIN(20, SUMIFS(W:W, B:B, B667, R:R, "A")),IF(R667="B", MIN(30, SUMIFS(W:W, B:B, B667, R:R, "B")),"비해당분야"))</f>
        <v>4</v>
      </c>
      <c r="Y667" s="3" t="str">
        <f>IF(R667="C",MIN(30,IF(COUNTIFS(B:B,B667,W:W,"가1")=1,25,IF(COUNTIFS(B:B,B667,W:W,"가1")&gt;=2,30,0))+IF(COUNTIFS(B:B,B667,W:W,"나1")&gt;=4,30,IF(COUNTIFS(B:B,B667,W:W,"나1")=3,26,IF(COUNTIFS(B:B,B667,W:W,"나1")=2,22,IF(COUNTIFS(B:B,B667,W:W,"나1")=1,18,0)))))+MIN(30,IF(COUNTIFS(B:B,B667,W:W,"가2")=1,25,IF(COUNTIFS(B:B,B667,W:W,"가2")&gt;=2,30,0))+IF(COUNTIFS(B:B,B667,W:W,"나2")=3,30,IF(COUNTIFS(B:B,B667,W:W,"나2")=2,25,IF(COUNTIFS(B:B,B667,W:W,"나2")=1,20,0)))),"비해당분야")</f>
        <v>비해당분야</v>
      </c>
      <c r="Z667" s="3" t="str">
        <f>IF(R667="C",VLOOKUP(K667,'[1]자격증 backdata'!A:F,6,0),"비해당분야")</f>
        <v>비해당분야</v>
      </c>
      <c r="AA667" s="3" t="str">
        <f>IF(R667="C",SUMIF(B:B,B667,Z:Z),"비해당분야")</f>
        <v>비해당분야</v>
      </c>
      <c r="AB667" s="3" t="str">
        <f>IF(R667="C",SUM(Y667,AA667),"비해당분야")</f>
        <v>비해당분야</v>
      </c>
      <c r="AC667" s="3">
        <f>IF(R667="C",AB667,X667)</f>
        <v>4</v>
      </c>
      <c r="AD667" s="3">
        <f>VLOOKUP(K667,'[1]자격증 backdata'!A:D,4,0)</f>
        <v>5</v>
      </c>
      <c r="AE667" s="3">
        <f>IF(_xlfn.MAXIFS(AD:AD,B:B,B667)&gt;10,10,_xlfn.MAXIFS(AD:AD,B:B,B667))</f>
        <v>5</v>
      </c>
      <c r="AG667" s="2">
        <f>VLOOKUP(K667,'[1]자격증 backdata'!A:C,3,0)</f>
        <v>0</v>
      </c>
      <c r="AH667" s="2">
        <f>COUNTIFS($B:$B,$B667,$AG:$AG,AH$1)</f>
        <v>0</v>
      </c>
      <c r="AI667" s="2">
        <f>COUNTIFS($B:$B,$B667,$AG:$AG,AI$1)</f>
        <v>0</v>
      </c>
      <c r="AJ667" s="2">
        <f>COUNTIFS($B:$B,$B667,$AG:$AG,AJ$1)</f>
        <v>0</v>
      </c>
      <c r="AK667" s="2">
        <f>COUNTIFS($B:$B,$B667,$AG:$AG,AK$1)</f>
        <v>0</v>
      </c>
      <c r="AL667" s="2">
        <f>COUNTIFS($B:$B,$B667,$AG:$AG,AL$1)</f>
        <v>0</v>
      </c>
      <c r="AM667" s="2">
        <f>COUNTIFS($B:$B,$B667,$AG:$AG,AM$1)</f>
        <v>0</v>
      </c>
      <c r="AN667" s="2">
        <f>COUNTIFS($B:$B,$B667,$AG:$AG,AN$1)</f>
        <v>0</v>
      </c>
      <c r="AO667" s="2">
        <f>COUNTIFS($B:$B,$B667,$AG:$AG,AO$1)</f>
        <v>0</v>
      </c>
      <c r="AP667" s="2">
        <f>COUNTIFS($B:$B,$B667,$AG:$AG,AP$1)</f>
        <v>0</v>
      </c>
      <c r="AQ667" s="2">
        <f>COUNTIFS($B:$B,$B667,$AG:$AG,AQ$1)</f>
        <v>0</v>
      </c>
      <c r="AR667" s="2">
        <f>COUNTIFS($B:$B,$B667,$AG:$AG,AR$1)</f>
        <v>1</v>
      </c>
      <c r="AS667" s="2">
        <f>COUNTIFS($B:$B,$B667,$AG:$AG,AS$1)</f>
        <v>0</v>
      </c>
      <c r="AT667" s="2">
        <f>COUNTIFS($B:$B,$B667,$AG:$AG,AT$1)</f>
        <v>0</v>
      </c>
      <c r="AU667" s="2">
        <f>COUNTIFS($B:$B,$B667,$AG:$AG,AU$1)</f>
        <v>0</v>
      </c>
    </row>
    <row r="668" spans="1:47" ht="15" customHeight="1" x14ac:dyDescent="0.35">
      <c r="A668" s="7">
        <f>IF(B667=B668,A667,A667+1)</f>
        <v>224</v>
      </c>
      <c r="B668" s="7" t="s">
        <v>5164</v>
      </c>
      <c r="C668" s="7" t="s">
        <v>5163</v>
      </c>
      <c r="D668" s="7" t="s">
        <v>3044</v>
      </c>
      <c r="E668" s="7" t="s">
        <v>3043</v>
      </c>
      <c r="F668" s="4" t="s">
        <v>7</v>
      </c>
      <c r="G668" s="4" t="s">
        <v>8</v>
      </c>
      <c r="H668" s="4" t="s">
        <v>7</v>
      </c>
      <c r="I668" s="3">
        <v>2</v>
      </c>
      <c r="J668" s="3" t="s">
        <v>6</v>
      </c>
      <c r="K668" s="3" t="s">
        <v>3332</v>
      </c>
      <c r="L668" s="3" t="s">
        <v>4</v>
      </c>
      <c r="M668" s="3" t="s">
        <v>5162</v>
      </c>
      <c r="N668" s="3" t="s">
        <v>355</v>
      </c>
      <c r="P668" s="3" t="s">
        <v>669</v>
      </c>
      <c r="Q668" s="3" t="s">
        <v>1475</v>
      </c>
      <c r="R668" s="3" t="s">
        <v>2434</v>
      </c>
      <c r="S668" s="2" t="str">
        <f>IF(P668="심사불필요","-",VLOOKUP(K668,'[1]자격증 backdata'!A:G,7,0))</f>
        <v>-</v>
      </c>
      <c r="T668" s="2" t="str">
        <f>IF(S668="-","-",IF(COUNTIFS(B:B,B668,S:S,"필수")&gt;0,"자격요건충족","확인필요"))</f>
        <v>-</v>
      </c>
      <c r="U668" s="2"/>
      <c r="W668" s="2">
        <f>IF(Q668="4급","심사불필요",VLOOKUP(K668,'[1]자격증 backdata'!A:B,2,0))</f>
        <v>4</v>
      </c>
      <c r="X668" s="3">
        <f>IF(R668="A", MIN(20, SUMIFS(W:W, B:B, B668, R:R, "A")),IF(R668="B", MIN(30, SUMIFS(W:W, B:B, B668, R:R, "B")),"비해당분야"))</f>
        <v>4</v>
      </c>
      <c r="Y668" s="3" t="str">
        <f>IF(R668="C",MIN(30,IF(COUNTIFS(B:B,B668,W:W,"가1")=1,25,IF(COUNTIFS(B:B,B668,W:W,"가1")&gt;=2,30,0))+IF(COUNTIFS(B:B,B668,W:W,"나1")&gt;=4,30,IF(COUNTIFS(B:B,B668,W:W,"나1")=3,26,IF(COUNTIFS(B:B,B668,W:W,"나1")=2,22,IF(COUNTIFS(B:B,B668,W:W,"나1")=1,18,0)))))+MIN(30,IF(COUNTIFS(B:B,B668,W:W,"가2")=1,25,IF(COUNTIFS(B:B,B668,W:W,"가2")&gt;=2,30,0))+IF(COUNTIFS(B:B,B668,W:W,"나2")=3,30,IF(COUNTIFS(B:B,B668,W:W,"나2")=2,25,IF(COUNTIFS(B:B,B668,W:W,"나2")=1,20,0)))),"비해당분야")</f>
        <v>비해당분야</v>
      </c>
      <c r="Z668" s="3" t="str">
        <f>IF(R668="C",VLOOKUP(K668,'[1]자격증 backdata'!A:F,6,0),"비해당분야")</f>
        <v>비해당분야</v>
      </c>
      <c r="AA668" s="3" t="str">
        <f>IF(R668="C",SUMIF(B:B,B668,Z:Z),"비해당분야")</f>
        <v>비해당분야</v>
      </c>
      <c r="AB668" s="3" t="str">
        <f>IF(R668="C",SUM(Y668,AA668),"비해당분야")</f>
        <v>비해당분야</v>
      </c>
      <c r="AC668" s="3">
        <f>IF(R668="C",AB668,X668)</f>
        <v>4</v>
      </c>
      <c r="AD668" s="3">
        <f>VLOOKUP(K668,'[1]자격증 backdata'!A:D,4,0)</f>
        <v>0</v>
      </c>
      <c r="AE668" s="3">
        <f>IF(_xlfn.MAXIFS(AD:AD,B:B,B668)&gt;10,10,_xlfn.MAXIFS(AD:AD,B:B,B668))</f>
        <v>5</v>
      </c>
      <c r="AG668" s="2" t="str">
        <f>VLOOKUP(K668,'[1]자격증 backdata'!A:C,3,0)</f>
        <v>K</v>
      </c>
      <c r="AH668" s="2">
        <f>COUNTIFS($B:$B,$B668,$AG:$AG,AH$1)</f>
        <v>0</v>
      </c>
      <c r="AI668" s="2">
        <f>COUNTIFS($B:$B,$B668,$AG:$AG,AI$1)</f>
        <v>0</v>
      </c>
      <c r="AJ668" s="2">
        <f>COUNTIFS($B:$B,$B668,$AG:$AG,AJ$1)</f>
        <v>0</v>
      </c>
      <c r="AK668" s="2">
        <f>COUNTIFS($B:$B,$B668,$AG:$AG,AK$1)</f>
        <v>0</v>
      </c>
      <c r="AL668" s="2">
        <f>COUNTIFS($B:$B,$B668,$AG:$AG,AL$1)</f>
        <v>0</v>
      </c>
      <c r="AM668" s="2">
        <f>COUNTIFS($B:$B,$B668,$AG:$AG,AM$1)</f>
        <v>0</v>
      </c>
      <c r="AN668" s="2">
        <f>COUNTIFS($B:$B,$B668,$AG:$AG,AN$1)</f>
        <v>0</v>
      </c>
      <c r="AO668" s="2">
        <f>COUNTIFS($B:$B,$B668,$AG:$AG,AO$1)</f>
        <v>0</v>
      </c>
      <c r="AP668" s="2">
        <f>COUNTIFS($B:$B,$B668,$AG:$AG,AP$1)</f>
        <v>0</v>
      </c>
      <c r="AQ668" s="2">
        <f>COUNTIFS($B:$B,$B668,$AG:$AG,AQ$1)</f>
        <v>0</v>
      </c>
      <c r="AR668" s="2">
        <f>COUNTIFS($B:$B,$B668,$AG:$AG,AR$1)</f>
        <v>1</v>
      </c>
      <c r="AS668" s="2">
        <f>COUNTIFS($B:$B,$B668,$AG:$AG,AS$1)</f>
        <v>0</v>
      </c>
      <c r="AT668" s="2">
        <f>COUNTIFS($B:$B,$B668,$AG:$AG,AT$1)</f>
        <v>0</v>
      </c>
      <c r="AU668" s="2">
        <f>COUNTIFS($B:$B,$B668,$AG:$AG,AU$1)</f>
        <v>0</v>
      </c>
    </row>
    <row r="669" spans="1:47" ht="15" customHeight="1" x14ac:dyDescent="0.35">
      <c r="A669" s="4">
        <f>IF(B668=B669,A668,A668+1)</f>
        <v>225</v>
      </c>
      <c r="B669" s="4" t="s">
        <v>5160</v>
      </c>
      <c r="C669" s="4" t="s">
        <v>5159</v>
      </c>
      <c r="D669" s="4" t="s">
        <v>3044</v>
      </c>
      <c r="E669" s="4" t="s">
        <v>3043</v>
      </c>
      <c r="F669" s="4" t="s">
        <v>7</v>
      </c>
      <c r="G669" s="4" t="s">
        <v>8</v>
      </c>
      <c r="H669" s="4" t="s">
        <v>7</v>
      </c>
      <c r="I669" s="4">
        <v>1</v>
      </c>
      <c r="J669" s="4" t="s">
        <v>69</v>
      </c>
      <c r="K669" s="4" t="s">
        <v>3065</v>
      </c>
      <c r="L669" s="4" t="s">
        <v>36</v>
      </c>
      <c r="M669" s="4" t="s">
        <v>5161</v>
      </c>
      <c r="N669" s="4" t="s">
        <v>795</v>
      </c>
      <c r="P669" s="4" t="s">
        <v>669</v>
      </c>
      <c r="Q669" s="4" t="s">
        <v>1475</v>
      </c>
      <c r="R669" s="4" t="s">
        <v>2434</v>
      </c>
      <c r="S669" s="5" t="str">
        <f>IF(P669="심사불필요","-",VLOOKUP(K669,'[1]자격증 backdata'!A:G,7,0))</f>
        <v>-</v>
      </c>
      <c r="T669" s="5" t="str">
        <f>IF(S669="-","-",IF(COUNTIFS(B:B,B669,S:S,"필수")&gt;0,"자격요건충족","확인필요"))</f>
        <v>-</v>
      </c>
      <c r="U669" s="5"/>
      <c r="W669" s="5">
        <f>IF(Q669="4급","심사불필요",VLOOKUP(K669,'[1]자격증 backdata'!A:B,2,0))</f>
        <v>0</v>
      </c>
      <c r="X669" s="4">
        <f>IF(R669="A", MIN(20, SUMIFS(W:W, B:B, B669, R:R, "A")),IF(R669="B", MIN(30, SUMIFS(W:W, B:B, B669, R:R, "B")),"비해당분야"))</f>
        <v>4</v>
      </c>
      <c r="Y669" s="4" t="str">
        <f>IF(R669="C",MIN(30,IF(COUNTIFS(B:B,B669,W:W,"가1")=1,25,IF(COUNTIFS(B:B,B669,W:W,"가1")&gt;=2,30,0))+IF(COUNTIFS(B:B,B669,W:W,"나1")&gt;=4,30,IF(COUNTIFS(B:B,B669,W:W,"나1")=3,26,IF(COUNTIFS(B:B,B669,W:W,"나1")=2,22,IF(COUNTIFS(B:B,B669,W:W,"나1")=1,18,0)))))+MIN(30,IF(COUNTIFS(B:B,B669,W:W,"가2")=1,25,IF(COUNTIFS(B:B,B669,W:W,"가2")&gt;=2,30,0))+IF(COUNTIFS(B:B,B669,W:W,"나2")=3,30,IF(COUNTIFS(B:B,B669,W:W,"나2")=2,25,IF(COUNTIFS(B:B,B669,W:W,"나2")=1,20,0)))),"비해당분야")</f>
        <v>비해당분야</v>
      </c>
      <c r="Z669" s="4" t="str">
        <f>IF(R669="C",VLOOKUP(K669,'[1]자격증 backdata'!A:F,6,0),"비해당분야")</f>
        <v>비해당분야</v>
      </c>
      <c r="AA669" s="4" t="str">
        <f>IF(R669="C",SUMIF(B:B,B669,Z:Z),"비해당분야")</f>
        <v>비해당분야</v>
      </c>
      <c r="AB669" s="4" t="str">
        <f>IF(R669="C",SUM(Y669,AA669),"비해당분야")</f>
        <v>비해당분야</v>
      </c>
      <c r="AC669" s="4">
        <f>IF(R669="C",AB669,X669)</f>
        <v>4</v>
      </c>
      <c r="AD669" s="4">
        <f>VLOOKUP(K669,'[1]자격증 backdata'!A:D,4,0)</f>
        <v>5</v>
      </c>
      <c r="AE669" s="4">
        <f>IF(_xlfn.MAXIFS(AD:AD,B:B,B669)&gt;10,10,_xlfn.MAXIFS(AD:AD,B:B,B669))</f>
        <v>5</v>
      </c>
      <c r="AG669" s="5">
        <f>VLOOKUP(K669,'[1]자격증 backdata'!A:C,3,0)</f>
        <v>0</v>
      </c>
      <c r="AH669" s="5">
        <f>COUNTIFS($B:$B,$B669,$AG:$AG,AH$1)</f>
        <v>0</v>
      </c>
      <c r="AI669" s="5">
        <f>COUNTIFS($B:$B,$B669,$AG:$AG,AI$1)</f>
        <v>0</v>
      </c>
      <c r="AJ669" s="5">
        <f>COUNTIFS($B:$B,$B669,$AG:$AG,AJ$1)</f>
        <v>0</v>
      </c>
      <c r="AK669" s="5">
        <f>COUNTIFS($B:$B,$B669,$AG:$AG,AK$1)</f>
        <v>0</v>
      </c>
      <c r="AL669" s="5">
        <f>COUNTIFS($B:$B,$B669,$AG:$AG,AL$1)</f>
        <v>0</v>
      </c>
      <c r="AM669" s="5">
        <f>COUNTIFS($B:$B,$B669,$AG:$AG,AM$1)</f>
        <v>0</v>
      </c>
      <c r="AN669" s="5">
        <f>COUNTIFS($B:$B,$B669,$AG:$AG,AN$1)</f>
        <v>0</v>
      </c>
      <c r="AO669" s="5">
        <f>COUNTIFS($B:$B,$B669,$AG:$AG,AO$1)</f>
        <v>0</v>
      </c>
      <c r="AP669" s="5">
        <f>COUNTIFS($B:$B,$B669,$AG:$AG,AP$1)</f>
        <v>0</v>
      </c>
      <c r="AQ669" s="5">
        <f>COUNTIFS($B:$B,$B669,$AG:$AG,AQ$1)</f>
        <v>0</v>
      </c>
      <c r="AR669" s="5">
        <f>COUNTIFS($B:$B,$B669,$AG:$AG,AR$1)</f>
        <v>0</v>
      </c>
      <c r="AS669" s="5">
        <f>COUNTIFS($B:$B,$B669,$AG:$AG,AS$1)</f>
        <v>0</v>
      </c>
      <c r="AT669" s="5">
        <f>COUNTIFS($B:$B,$B669,$AG:$AG,AT$1)</f>
        <v>1</v>
      </c>
      <c r="AU669" s="5">
        <f>COUNTIFS($B:$B,$B669,$AG:$AG,AU$1)</f>
        <v>0</v>
      </c>
    </row>
    <row r="670" spans="1:47" ht="15" customHeight="1" x14ac:dyDescent="0.35">
      <c r="A670" s="6">
        <f>IF(B669=B670,A669,A669+1)</f>
        <v>225</v>
      </c>
      <c r="B670" s="6" t="s">
        <v>5160</v>
      </c>
      <c r="C670" s="6" t="s">
        <v>5159</v>
      </c>
      <c r="D670" s="6" t="s">
        <v>3044</v>
      </c>
      <c r="E670" s="6" t="s">
        <v>3043</v>
      </c>
      <c r="F670" s="4" t="s">
        <v>7</v>
      </c>
      <c r="G670" s="4" t="s">
        <v>8</v>
      </c>
      <c r="H670" s="4" t="s">
        <v>7</v>
      </c>
      <c r="I670" s="4">
        <v>2</v>
      </c>
      <c r="J670" s="4" t="s">
        <v>106</v>
      </c>
      <c r="K670" s="4" t="s">
        <v>3057</v>
      </c>
      <c r="L670" s="4" t="s">
        <v>55</v>
      </c>
      <c r="M670" s="4" t="s">
        <v>5158</v>
      </c>
      <c r="N670" s="4" t="s">
        <v>5157</v>
      </c>
      <c r="P670" s="4" t="s">
        <v>669</v>
      </c>
      <c r="Q670" s="4" t="s">
        <v>1475</v>
      </c>
      <c r="R670" s="4" t="s">
        <v>2434</v>
      </c>
      <c r="S670" s="5" t="str">
        <f>IF(P670="심사불필요","-",VLOOKUP(K670,'[1]자격증 backdata'!A:G,7,0))</f>
        <v>-</v>
      </c>
      <c r="T670" s="5" t="str">
        <f>IF(S670="-","-",IF(COUNTIFS(B:B,B670,S:S,"필수")&gt;0,"자격요건충족","확인필요"))</f>
        <v>-</v>
      </c>
      <c r="U670" s="5"/>
      <c r="W670" s="5">
        <f>IF(Q670="4급","심사불필요",VLOOKUP(K670,'[1]자격증 backdata'!A:B,2,0))</f>
        <v>4</v>
      </c>
      <c r="X670" s="4">
        <f>IF(R670="A", MIN(20, SUMIFS(W:W, B:B, B670, R:R, "A")),IF(R670="B", MIN(30, SUMIFS(W:W, B:B, B670, R:R, "B")),"비해당분야"))</f>
        <v>4</v>
      </c>
      <c r="Y670" s="4" t="str">
        <f>IF(R670="C",MIN(30,IF(COUNTIFS(B:B,B670,W:W,"가1")=1,25,IF(COUNTIFS(B:B,B670,W:W,"가1")&gt;=2,30,0))+IF(COUNTIFS(B:B,B670,W:W,"나1")&gt;=4,30,IF(COUNTIFS(B:B,B670,W:W,"나1")=3,26,IF(COUNTIFS(B:B,B670,W:W,"나1")=2,22,IF(COUNTIFS(B:B,B670,W:W,"나1")=1,18,0)))))+MIN(30,IF(COUNTIFS(B:B,B670,W:W,"가2")=1,25,IF(COUNTIFS(B:B,B670,W:W,"가2")&gt;=2,30,0))+IF(COUNTIFS(B:B,B670,W:W,"나2")=3,30,IF(COUNTIFS(B:B,B670,W:W,"나2")=2,25,IF(COUNTIFS(B:B,B670,W:W,"나2")=1,20,0)))),"비해당분야")</f>
        <v>비해당분야</v>
      </c>
      <c r="Z670" s="4" t="str">
        <f>IF(R670="C",VLOOKUP(K670,'[1]자격증 backdata'!A:F,6,0),"비해당분야")</f>
        <v>비해당분야</v>
      </c>
      <c r="AA670" s="4" t="str">
        <f>IF(R670="C",SUMIF(B:B,B670,Z:Z),"비해당분야")</f>
        <v>비해당분야</v>
      </c>
      <c r="AB670" s="4" t="str">
        <f>IF(R670="C",SUM(Y670,AA670),"비해당분야")</f>
        <v>비해당분야</v>
      </c>
      <c r="AC670" s="4">
        <f>IF(R670="C",AB670,X670)</f>
        <v>4</v>
      </c>
      <c r="AD670" s="4">
        <f>VLOOKUP(K670,'[1]자격증 backdata'!A:D,4,0)</f>
        <v>0</v>
      </c>
      <c r="AE670" s="4">
        <f>IF(_xlfn.MAXIFS(AD:AD,B:B,B670)&gt;10,10,_xlfn.MAXIFS(AD:AD,B:B,B670))</f>
        <v>5</v>
      </c>
      <c r="AG670" s="5" t="str">
        <f>VLOOKUP(K670,'[1]자격증 backdata'!A:C,3,0)</f>
        <v>M</v>
      </c>
      <c r="AH670" s="5">
        <f>COUNTIFS($B:$B,$B670,$AG:$AG,AH$1)</f>
        <v>0</v>
      </c>
      <c r="AI670" s="5">
        <f>COUNTIFS($B:$B,$B670,$AG:$AG,AI$1)</f>
        <v>0</v>
      </c>
      <c r="AJ670" s="5">
        <f>COUNTIFS($B:$B,$B670,$AG:$AG,AJ$1)</f>
        <v>0</v>
      </c>
      <c r="AK670" s="5">
        <f>COUNTIFS($B:$B,$B670,$AG:$AG,AK$1)</f>
        <v>0</v>
      </c>
      <c r="AL670" s="5">
        <f>COUNTIFS($B:$B,$B670,$AG:$AG,AL$1)</f>
        <v>0</v>
      </c>
      <c r="AM670" s="5">
        <f>COUNTIFS($B:$B,$B670,$AG:$AG,AM$1)</f>
        <v>0</v>
      </c>
      <c r="AN670" s="5">
        <f>COUNTIFS($B:$B,$B670,$AG:$AG,AN$1)</f>
        <v>0</v>
      </c>
      <c r="AO670" s="5">
        <f>COUNTIFS($B:$B,$B670,$AG:$AG,AO$1)</f>
        <v>0</v>
      </c>
      <c r="AP670" s="5">
        <f>COUNTIFS($B:$B,$B670,$AG:$AG,AP$1)</f>
        <v>0</v>
      </c>
      <c r="AQ670" s="5">
        <f>COUNTIFS($B:$B,$B670,$AG:$AG,AQ$1)</f>
        <v>0</v>
      </c>
      <c r="AR670" s="5">
        <f>COUNTIFS($B:$B,$B670,$AG:$AG,AR$1)</f>
        <v>0</v>
      </c>
      <c r="AS670" s="5">
        <f>COUNTIFS($B:$B,$B670,$AG:$AG,AS$1)</f>
        <v>0</v>
      </c>
      <c r="AT670" s="5">
        <f>COUNTIFS($B:$B,$B670,$AG:$AG,AT$1)</f>
        <v>1</v>
      </c>
      <c r="AU670" s="5">
        <f>COUNTIFS($B:$B,$B670,$AG:$AG,AU$1)</f>
        <v>0</v>
      </c>
    </row>
    <row r="671" spans="1:47" ht="15" customHeight="1" x14ac:dyDescent="0.35">
      <c r="A671" s="3">
        <f>IF(B670=B671,A670,A670+1)</f>
        <v>226</v>
      </c>
      <c r="B671" s="3" t="s">
        <v>5155</v>
      </c>
      <c r="C671" s="3" t="s">
        <v>5154</v>
      </c>
      <c r="D671" s="3" t="s">
        <v>3044</v>
      </c>
      <c r="E671" s="3" t="s">
        <v>3043</v>
      </c>
      <c r="F671" s="4" t="s">
        <v>7</v>
      </c>
      <c r="G671" s="4" t="s">
        <v>8</v>
      </c>
      <c r="H671" s="4" t="s">
        <v>7</v>
      </c>
      <c r="I671" s="3">
        <v>1</v>
      </c>
      <c r="J671" s="3" t="s">
        <v>106</v>
      </c>
      <c r="K671" s="3" t="s">
        <v>3057</v>
      </c>
      <c r="L671" s="3" t="s">
        <v>55</v>
      </c>
      <c r="M671" s="3" t="s">
        <v>5156</v>
      </c>
      <c r="N671" s="3" t="s">
        <v>3560</v>
      </c>
      <c r="P671" s="3" t="s">
        <v>669</v>
      </c>
      <c r="Q671" s="3" t="s">
        <v>1475</v>
      </c>
      <c r="R671" s="3" t="s">
        <v>2434</v>
      </c>
      <c r="S671" s="2" t="str">
        <f>IF(P671="심사불필요","-",VLOOKUP(K671,'[1]자격증 backdata'!A:G,7,0))</f>
        <v>-</v>
      </c>
      <c r="T671" s="2" t="str">
        <f>IF(S671="-","-",IF(COUNTIFS(B:B,B671,S:S,"필수")&gt;0,"자격요건충족","확인필요"))</f>
        <v>-</v>
      </c>
      <c r="U671" s="2"/>
      <c r="W671" s="2">
        <f>IF(Q671="4급","심사불필요",VLOOKUP(K671,'[1]자격증 backdata'!A:B,2,0))</f>
        <v>4</v>
      </c>
      <c r="X671" s="3">
        <f>IF(R671="A", MIN(20, SUMIFS(W:W, B:B, B671, R:R, "A")),IF(R671="B", MIN(30, SUMIFS(W:W, B:B, B671, R:R, "B")),"비해당분야"))</f>
        <v>4</v>
      </c>
      <c r="Y671" s="3" t="str">
        <f>IF(R671="C",MIN(30,IF(COUNTIFS(B:B,B671,W:W,"가1")=1,25,IF(COUNTIFS(B:B,B671,W:W,"가1")&gt;=2,30,0))+IF(COUNTIFS(B:B,B671,W:W,"나1")&gt;=4,30,IF(COUNTIFS(B:B,B671,W:W,"나1")=3,26,IF(COUNTIFS(B:B,B671,W:W,"나1")=2,22,IF(COUNTIFS(B:B,B671,W:W,"나1")=1,18,0)))))+MIN(30,IF(COUNTIFS(B:B,B671,W:W,"가2")=1,25,IF(COUNTIFS(B:B,B671,W:W,"가2")&gt;=2,30,0))+IF(COUNTIFS(B:B,B671,W:W,"나2")=3,30,IF(COUNTIFS(B:B,B671,W:W,"나2")=2,25,IF(COUNTIFS(B:B,B671,W:W,"나2")=1,20,0)))),"비해당분야")</f>
        <v>비해당분야</v>
      </c>
      <c r="Z671" s="3" t="str">
        <f>IF(R671="C",VLOOKUP(K671,'[1]자격증 backdata'!A:F,6,0),"비해당분야")</f>
        <v>비해당분야</v>
      </c>
      <c r="AA671" s="3" t="str">
        <f>IF(R671="C",SUMIF(B:B,B671,Z:Z),"비해당분야")</f>
        <v>비해당분야</v>
      </c>
      <c r="AB671" s="3" t="str">
        <f>IF(R671="C",SUM(Y671,AA671),"비해당분야")</f>
        <v>비해당분야</v>
      </c>
      <c r="AC671" s="3">
        <f>IF(R671="C",AB671,X671)</f>
        <v>4</v>
      </c>
      <c r="AD671" s="3">
        <f>VLOOKUP(K671,'[1]자격증 backdata'!A:D,4,0)</f>
        <v>0</v>
      </c>
      <c r="AE671" s="3">
        <f>IF(_xlfn.MAXIFS(AD:AD,B:B,B671)&gt;10,10,_xlfn.MAXIFS(AD:AD,B:B,B671))</f>
        <v>5</v>
      </c>
      <c r="AG671" s="2" t="str">
        <f>VLOOKUP(K671,'[1]자격증 backdata'!A:C,3,0)</f>
        <v>M</v>
      </c>
      <c r="AH671" s="2">
        <f>COUNTIFS($B:$B,$B671,$AG:$AG,AH$1)</f>
        <v>0</v>
      </c>
      <c r="AI671" s="2">
        <f>COUNTIFS($B:$B,$B671,$AG:$AG,AI$1)</f>
        <v>0</v>
      </c>
      <c r="AJ671" s="2">
        <f>COUNTIFS($B:$B,$B671,$AG:$AG,AJ$1)</f>
        <v>0</v>
      </c>
      <c r="AK671" s="2">
        <f>COUNTIFS($B:$B,$B671,$AG:$AG,AK$1)</f>
        <v>0</v>
      </c>
      <c r="AL671" s="2">
        <f>COUNTIFS($B:$B,$B671,$AG:$AG,AL$1)</f>
        <v>0</v>
      </c>
      <c r="AM671" s="2">
        <f>COUNTIFS($B:$B,$B671,$AG:$AG,AM$1)</f>
        <v>0</v>
      </c>
      <c r="AN671" s="2">
        <f>COUNTIFS($B:$B,$B671,$AG:$AG,AN$1)</f>
        <v>0</v>
      </c>
      <c r="AO671" s="2">
        <f>COUNTIFS($B:$B,$B671,$AG:$AG,AO$1)</f>
        <v>0</v>
      </c>
      <c r="AP671" s="2">
        <f>COUNTIFS($B:$B,$B671,$AG:$AG,AP$1)</f>
        <v>0</v>
      </c>
      <c r="AQ671" s="2">
        <f>COUNTIFS($B:$B,$B671,$AG:$AG,AQ$1)</f>
        <v>0</v>
      </c>
      <c r="AR671" s="2">
        <f>COUNTIFS($B:$B,$B671,$AG:$AG,AR$1)</f>
        <v>0</v>
      </c>
      <c r="AS671" s="2">
        <f>COUNTIFS($B:$B,$B671,$AG:$AG,AS$1)</f>
        <v>0</v>
      </c>
      <c r="AT671" s="2">
        <f>COUNTIFS($B:$B,$B671,$AG:$AG,AT$1)</f>
        <v>1</v>
      </c>
      <c r="AU671" s="2">
        <f>COUNTIFS($B:$B,$B671,$AG:$AG,AU$1)</f>
        <v>0</v>
      </c>
    </row>
    <row r="672" spans="1:47" ht="15" customHeight="1" x14ac:dyDescent="0.35">
      <c r="A672" s="7">
        <f>IF(B671=B672,A671,A671+1)</f>
        <v>226</v>
      </c>
      <c r="B672" s="7" t="s">
        <v>5155</v>
      </c>
      <c r="C672" s="7" t="s">
        <v>5154</v>
      </c>
      <c r="D672" s="7" t="s">
        <v>3044</v>
      </c>
      <c r="E672" s="7" t="s">
        <v>3043</v>
      </c>
      <c r="F672" s="4" t="s">
        <v>7</v>
      </c>
      <c r="G672" s="4" t="s">
        <v>8</v>
      </c>
      <c r="H672" s="4" t="s">
        <v>7</v>
      </c>
      <c r="I672" s="3">
        <v>2</v>
      </c>
      <c r="J672" s="3" t="s">
        <v>38</v>
      </c>
      <c r="K672" s="3" t="s">
        <v>3059</v>
      </c>
      <c r="L672" s="3" t="s">
        <v>36</v>
      </c>
      <c r="M672" s="3" t="s">
        <v>5153</v>
      </c>
      <c r="N672" s="3" t="s">
        <v>340</v>
      </c>
      <c r="P672" s="3" t="s">
        <v>669</v>
      </c>
      <c r="Q672" s="3" t="s">
        <v>1475</v>
      </c>
      <c r="R672" s="3" t="s">
        <v>2434</v>
      </c>
      <c r="S672" s="2" t="str">
        <f>IF(P672="심사불필요","-",VLOOKUP(K672,'[1]자격증 backdata'!A:G,7,0))</f>
        <v>-</v>
      </c>
      <c r="T672" s="2" t="str">
        <f>IF(S672="-","-",IF(COUNTIFS(B:B,B672,S:S,"필수")&gt;0,"자격요건충족","확인필요"))</f>
        <v>-</v>
      </c>
      <c r="U672" s="2"/>
      <c r="W672" s="2">
        <f>IF(Q672="4급","심사불필요",VLOOKUP(K672,'[1]자격증 backdata'!A:B,2,0))</f>
        <v>0</v>
      </c>
      <c r="X672" s="3">
        <f>IF(R672="A", MIN(20, SUMIFS(W:W, B:B, B672, R:R, "A")),IF(R672="B", MIN(30, SUMIFS(W:W, B:B, B672, R:R, "B")),"비해당분야"))</f>
        <v>4</v>
      </c>
      <c r="Y672" s="3" t="str">
        <f>IF(R672="C",MIN(30,IF(COUNTIFS(B:B,B672,W:W,"가1")=1,25,IF(COUNTIFS(B:B,B672,W:W,"가1")&gt;=2,30,0))+IF(COUNTIFS(B:B,B672,W:W,"나1")&gt;=4,30,IF(COUNTIFS(B:B,B672,W:W,"나1")=3,26,IF(COUNTIFS(B:B,B672,W:W,"나1")=2,22,IF(COUNTIFS(B:B,B672,W:W,"나1")=1,18,0)))))+MIN(30,IF(COUNTIFS(B:B,B672,W:W,"가2")=1,25,IF(COUNTIFS(B:B,B672,W:W,"가2")&gt;=2,30,0))+IF(COUNTIFS(B:B,B672,W:W,"나2")=3,30,IF(COUNTIFS(B:B,B672,W:W,"나2")=2,25,IF(COUNTIFS(B:B,B672,W:W,"나2")=1,20,0)))),"비해당분야")</f>
        <v>비해당분야</v>
      </c>
      <c r="Z672" s="3" t="str">
        <f>IF(R672="C",VLOOKUP(K672,'[1]자격증 backdata'!A:F,6,0),"비해당분야")</f>
        <v>비해당분야</v>
      </c>
      <c r="AA672" s="3" t="str">
        <f>IF(R672="C",SUMIF(B:B,B672,Z:Z),"비해당분야")</f>
        <v>비해당분야</v>
      </c>
      <c r="AB672" s="3" t="str">
        <f>IF(R672="C",SUM(Y672,AA672),"비해당분야")</f>
        <v>비해당분야</v>
      </c>
      <c r="AC672" s="3">
        <f>IF(R672="C",AB672,X672)</f>
        <v>4</v>
      </c>
      <c r="AD672" s="3">
        <f>VLOOKUP(K672,'[1]자격증 backdata'!A:D,4,0)</f>
        <v>5</v>
      </c>
      <c r="AE672" s="3">
        <f>IF(_xlfn.MAXIFS(AD:AD,B:B,B672)&gt;10,10,_xlfn.MAXIFS(AD:AD,B:B,B672))</f>
        <v>5</v>
      </c>
      <c r="AG672" s="2">
        <f>VLOOKUP(K672,'[1]자격증 backdata'!A:C,3,0)</f>
        <v>0</v>
      </c>
      <c r="AH672" s="2">
        <f>COUNTIFS($B:$B,$B672,$AG:$AG,AH$1)</f>
        <v>0</v>
      </c>
      <c r="AI672" s="2">
        <f>COUNTIFS($B:$B,$B672,$AG:$AG,AI$1)</f>
        <v>0</v>
      </c>
      <c r="AJ672" s="2">
        <f>COUNTIFS($B:$B,$B672,$AG:$AG,AJ$1)</f>
        <v>0</v>
      </c>
      <c r="AK672" s="2">
        <f>COUNTIFS($B:$B,$B672,$AG:$AG,AK$1)</f>
        <v>0</v>
      </c>
      <c r="AL672" s="2">
        <f>COUNTIFS($B:$B,$B672,$AG:$AG,AL$1)</f>
        <v>0</v>
      </c>
      <c r="AM672" s="2">
        <f>COUNTIFS($B:$B,$B672,$AG:$AG,AM$1)</f>
        <v>0</v>
      </c>
      <c r="AN672" s="2">
        <f>COUNTIFS($B:$B,$B672,$AG:$AG,AN$1)</f>
        <v>0</v>
      </c>
      <c r="AO672" s="2">
        <f>COUNTIFS($B:$B,$B672,$AG:$AG,AO$1)</f>
        <v>0</v>
      </c>
      <c r="AP672" s="2">
        <f>COUNTIFS($B:$B,$B672,$AG:$AG,AP$1)</f>
        <v>0</v>
      </c>
      <c r="AQ672" s="2">
        <f>COUNTIFS($B:$B,$B672,$AG:$AG,AQ$1)</f>
        <v>0</v>
      </c>
      <c r="AR672" s="2">
        <f>COUNTIFS($B:$B,$B672,$AG:$AG,AR$1)</f>
        <v>0</v>
      </c>
      <c r="AS672" s="2">
        <f>COUNTIFS($B:$B,$B672,$AG:$AG,AS$1)</f>
        <v>0</v>
      </c>
      <c r="AT672" s="2">
        <f>COUNTIFS($B:$B,$B672,$AG:$AG,AT$1)</f>
        <v>1</v>
      </c>
      <c r="AU672" s="2">
        <f>COUNTIFS($B:$B,$B672,$AG:$AG,AU$1)</f>
        <v>0</v>
      </c>
    </row>
    <row r="673" spans="1:47" ht="15" customHeight="1" x14ac:dyDescent="0.35">
      <c r="A673" s="4">
        <f>IF(B672=B673,A672,A672+1)</f>
        <v>227</v>
      </c>
      <c r="B673" s="4" t="s">
        <v>5148</v>
      </c>
      <c r="C673" s="4" t="s">
        <v>5147</v>
      </c>
      <c r="D673" s="4" t="s">
        <v>3044</v>
      </c>
      <c r="E673" s="4" t="s">
        <v>3043</v>
      </c>
      <c r="F673" s="4" t="s">
        <v>7</v>
      </c>
      <c r="G673" s="4" t="s">
        <v>8</v>
      </c>
      <c r="H673" s="4" t="s">
        <v>7</v>
      </c>
      <c r="I673" s="4">
        <v>1</v>
      </c>
      <c r="J673" s="4" t="s">
        <v>69</v>
      </c>
      <c r="K673" s="4" t="s">
        <v>3065</v>
      </c>
      <c r="L673" s="4" t="s">
        <v>36</v>
      </c>
      <c r="M673" s="4" t="s">
        <v>5152</v>
      </c>
      <c r="N673" s="4" t="s">
        <v>1104</v>
      </c>
      <c r="P673" s="4" t="s">
        <v>669</v>
      </c>
      <c r="Q673" s="4" t="s">
        <v>1475</v>
      </c>
      <c r="R673" s="4" t="s">
        <v>2434</v>
      </c>
      <c r="S673" s="5" t="str">
        <f>IF(P673="심사불필요","-",VLOOKUP(K673,'[1]자격증 backdata'!A:G,7,0))</f>
        <v>-</v>
      </c>
      <c r="T673" s="5" t="str">
        <f>IF(S673="-","-",IF(COUNTIFS(B:B,B673,S:S,"필수")&gt;0,"자격요건충족","확인필요"))</f>
        <v>-</v>
      </c>
      <c r="U673" s="5"/>
      <c r="W673" s="5">
        <f>IF(Q673="4급","심사불필요",VLOOKUP(K673,'[1]자격증 backdata'!A:B,2,0))</f>
        <v>0</v>
      </c>
      <c r="X673" s="4">
        <f>IF(R673="A", MIN(20, SUMIFS(W:W, B:B, B673, R:R, "A")),IF(R673="B", MIN(30, SUMIFS(W:W, B:B, B673, R:R, "B")),"비해당분야"))</f>
        <v>10</v>
      </c>
      <c r="Y673" s="4" t="str">
        <f>IF(R673="C",MIN(30,IF(COUNTIFS(B:B,B673,W:W,"가1")=1,25,IF(COUNTIFS(B:B,B673,W:W,"가1")&gt;=2,30,0))+IF(COUNTIFS(B:B,B673,W:W,"나1")&gt;=4,30,IF(COUNTIFS(B:B,B673,W:W,"나1")=3,26,IF(COUNTIFS(B:B,B673,W:W,"나1")=2,22,IF(COUNTIFS(B:B,B673,W:W,"나1")=1,18,0)))))+MIN(30,IF(COUNTIFS(B:B,B673,W:W,"가2")=1,25,IF(COUNTIFS(B:B,B673,W:W,"가2")&gt;=2,30,0))+IF(COUNTIFS(B:B,B673,W:W,"나2")=3,30,IF(COUNTIFS(B:B,B673,W:W,"나2")=2,25,IF(COUNTIFS(B:B,B673,W:W,"나2")=1,20,0)))),"비해당분야")</f>
        <v>비해당분야</v>
      </c>
      <c r="Z673" s="4" t="str">
        <f>IF(R673="C",VLOOKUP(K673,'[1]자격증 backdata'!A:F,6,0),"비해당분야")</f>
        <v>비해당분야</v>
      </c>
      <c r="AA673" s="4" t="str">
        <f>IF(R673="C",SUMIF(B:B,B673,Z:Z),"비해당분야")</f>
        <v>비해당분야</v>
      </c>
      <c r="AB673" s="4" t="str">
        <f>IF(R673="C",SUM(Y673,AA673),"비해당분야")</f>
        <v>비해당분야</v>
      </c>
      <c r="AC673" s="4">
        <f>IF(R673="C",AB673,X673)</f>
        <v>10</v>
      </c>
      <c r="AD673" s="4">
        <f>VLOOKUP(K673,'[1]자격증 backdata'!A:D,4,0)</f>
        <v>5</v>
      </c>
      <c r="AE673" s="4">
        <f>IF(_xlfn.MAXIFS(AD:AD,B:B,B673)&gt;10,10,_xlfn.MAXIFS(AD:AD,B:B,B673))</f>
        <v>5</v>
      </c>
      <c r="AG673" s="5">
        <f>VLOOKUP(K673,'[1]자격증 backdata'!A:C,3,0)</f>
        <v>0</v>
      </c>
      <c r="AH673" s="5">
        <f>COUNTIFS($B:$B,$B673,$AG:$AG,AH$1)</f>
        <v>0</v>
      </c>
      <c r="AI673" s="5">
        <f>COUNTIFS($B:$B,$B673,$AG:$AG,AI$1)</f>
        <v>0</v>
      </c>
      <c r="AJ673" s="5">
        <f>COUNTIFS($B:$B,$B673,$AG:$AG,AJ$1)</f>
        <v>0</v>
      </c>
      <c r="AK673" s="5">
        <f>COUNTIFS($B:$B,$B673,$AG:$AG,AK$1)</f>
        <v>0</v>
      </c>
      <c r="AL673" s="5">
        <f>COUNTIFS($B:$B,$B673,$AG:$AG,AL$1)</f>
        <v>0</v>
      </c>
      <c r="AM673" s="5">
        <f>COUNTIFS($B:$B,$B673,$AG:$AG,AM$1)</f>
        <v>0</v>
      </c>
      <c r="AN673" s="5">
        <f>COUNTIFS($B:$B,$B673,$AG:$AG,AN$1)</f>
        <v>0</v>
      </c>
      <c r="AO673" s="5">
        <f>COUNTIFS($B:$B,$B673,$AG:$AG,AO$1)</f>
        <v>1</v>
      </c>
      <c r="AP673" s="5">
        <f>COUNTIFS($B:$B,$B673,$AG:$AG,AP$1)</f>
        <v>0</v>
      </c>
      <c r="AQ673" s="5">
        <f>COUNTIFS($B:$B,$B673,$AG:$AG,AQ$1)</f>
        <v>1</v>
      </c>
      <c r="AR673" s="5">
        <f>COUNTIFS($B:$B,$B673,$AG:$AG,AR$1)</f>
        <v>0</v>
      </c>
      <c r="AS673" s="5">
        <f>COUNTIFS($B:$B,$B673,$AG:$AG,AS$1)</f>
        <v>0</v>
      </c>
      <c r="AT673" s="5">
        <f>COUNTIFS($B:$B,$B673,$AG:$AG,AT$1)</f>
        <v>1</v>
      </c>
      <c r="AU673" s="5">
        <f>COUNTIFS($B:$B,$B673,$AG:$AG,AU$1)</f>
        <v>0</v>
      </c>
    </row>
    <row r="674" spans="1:47" ht="15" customHeight="1" x14ac:dyDescent="0.35">
      <c r="A674" s="6">
        <f>IF(B673=B674,A673,A673+1)</f>
        <v>227</v>
      </c>
      <c r="B674" s="6" t="s">
        <v>5148</v>
      </c>
      <c r="C674" s="6" t="s">
        <v>5147</v>
      </c>
      <c r="D674" s="6" t="s">
        <v>3044</v>
      </c>
      <c r="E674" s="6" t="s">
        <v>3043</v>
      </c>
      <c r="F674" s="4" t="s">
        <v>7</v>
      </c>
      <c r="G674" s="4" t="s">
        <v>8</v>
      </c>
      <c r="H674" s="4" t="s">
        <v>7</v>
      </c>
      <c r="I674" s="4">
        <v>2</v>
      </c>
      <c r="J674" s="4" t="s">
        <v>106</v>
      </c>
      <c r="K674" s="4" t="s">
        <v>3057</v>
      </c>
      <c r="L674" s="4" t="s">
        <v>55</v>
      </c>
      <c r="M674" s="4" t="s">
        <v>5151</v>
      </c>
      <c r="N674" s="4" t="s">
        <v>1698</v>
      </c>
      <c r="P674" s="4" t="s">
        <v>669</v>
      </c>
      <c r="Q674" s="4" t="s">
        <v>1475</v>
      </c>
      <c r="R674" s="4" t="s">
        <v>2434</v>
      </c>
      <c r="S674" s="5" t="str">
        <f>IF(P674="심사불필요","-",VLOOKUP(K674,'[1]자격증 backdata'!A:G,7,0))</f>
        <v>-</v>
      </c>
      <c r="T674" s="5" t="str">
        <f>IF(S674="-","-",IF(COUNTIFS(B:B,B674,S:S,"필수")&gt;0,"자격요건충족","확인필요"))</f>
        <v>-</v>
      </c>
      <c r="U674" s="5"/>
      <c r="W674" s="5">
        <f>IF(Q674="4급","심사불필요",VLOOKUP(K674,'[1]자격증 backdata'!A:B,2,0))</f>
        <v>4</v>
      </c>
      <c r="X674" s="4">
        <f>IF(R674="A", MIN(20, SUMIFS(W:W, B:B, B674, R:R, "A")),IF(R674="B", MIN(30, SUMIFS(W:W, B:B, B674, R:R, "B")),"비해당분야"))</f>
        <v>10</v>
      </c>
      <c r="Y674" s="4" t="str">
        <f>IF(R674="C",MIN(30,IF(COUNTIFS(B:B,B674,W:W,"가1")=1,25,IF(COUNTIFS(B:B,B674,W:W,"가1")&gt;=2,30,0))+IF(COUNTIFS(B:B,B674,W:W,"나1")&gt;=4,30,IF(COUNTIFS(B:B,B674,W:W,"나1")=3,26,IF(COUNTIFS(B:B,B674,W:W,"나1")=2,22,IF(COUNTIFS(B:B,B674,W:W,"나1")=1,18,0)))))+MIN(30,IF(COUNTIFS(B:B,B674,W:W,"가2")=1,25,IF(COUNTIFS(B:B,B674,W:W,"가2")&gt;=2,30,0))+IF(COUNTIFS(B:B,B674,W:W,"나2")=3,30,IF(COUNTIFS(B:B,B674,W:W,"나2")=2,25,IF(COUNTIFS(B:B,B674,W:W,"나2")=1,20,0)))),"비해당분야")</f>
        <v>비해당분야</v>
      </c>
      <c r="Z674" s="4" t="str">
        <f>IF(R674="C",VLOOKUP(K674,'[1]자격증 backdata'!A:F,6,0),"비해당분야")</f>
        <v>비해당분야</v>
      </c>
      <c r="AA674" s="4" t="str">
        <f>IF(R674="C",SUMIF(B:B,B674,Z:Z),"비해당분야")</f>
        <v>비해당분야</v>
      </c>
      <c r="AB674" s="4" t="str">
        <f>IF(R674="C",SUM(Y674,AA674),"비해당분야")</f>
        <v>비해당분야</v>
      </c>
      <c r="AC674" s="4">
        <f>IF(R674="C",AB674,X674)</f>
        <v>10</v>
      </c>
      <c r="AD674" s="4">
        <f>VLOOKUP(K674,'[1]자격증 backdata'!A:D,4,0)</f>
        <v>0</v>
      </c>
      <c r="AE674" s="4">
        <f>IF(_xlfn.MAXIFS(AD:AD,B:B,B674)&gt;10,10,_xlfn.MAXIFS(AD:AD,B:B,B674))</f>
        <v>5</v>
      </c>
      <c r="AG674" s="5" t="str">
        <f>VLOOKUP(K674,'[1]자격증 backdata'!A:C,3,0)</f>
        <v>M</v>
      </c>
      <c r="AH674" s="5">
        <f>COUNTIFS($B:$B,$B674,$AG:$AG,AH$1)</f>
        <v>0</v>
      </c>
      <c r="AI674" s="5">
        <f>COUNTIFS($B:$B,$B674,$AG:$AG,AI$1)</f>
        <v>0</v>
      </c>
      <c r="AJ674" s="5">
        <f>COUNTIFS($B:$B,$B674,$AG:$AG,AJ$1)</f>
        <v>0</v>
      </c>
      <c r="AK674" s="5">
        <f>COUNTIFS($B:$B,$B674,$AG:$AG,AK$1)</f>
        <v>0</v>
      </c>
      <c r="AL674" s="5">
        <f>COUNTIFS($B:$B,$B674,$AG:$AG,AL$1)</f>
        <v>0</v>
      </c>
      <c r="AM674" s="5">
        <f>COUNTIFS($B:$B,$B674,$AG:$AG,AM$1)</f>
        <v>0</v>
      </c>
      <c r="AN674" s="5">
        <f>COUNTIFS($B:$B,$B674,$AG:$AG,AN$1)</f>
        <v>0</v>
      </c>
      <c r="AO674" s="5">
        <f>COUNTIFS($B:$B,$B674,$AG:$AG,AO$1)</f>
        <v>1</v>
      </c>
      <c r="AP674" s="5">
        <f>COUNTIFS($B:$B,$B674,$AG:$AG,AP$1)</f>
        <v>0</v>
      </c>
      <c r="AQ674" s="5">
        <f>COUNTIFS($B:$B,$B674,$AG:$AG,AQ$1)</f>
        <v>1</v>
      </c>
      <c r="AR674" s="5">
        <f>COUNTIFS($B:$B,$B674,$AG:$AG,AR$1)</f>
        <v>0</v>
      </c>
      <c r="AS674" s="5">
        <f>COUNTIFS($B:$B,$B674,$AG:$AG,AS$1)</f>
        <v>0</v>
      </c>
      <c r="AT674" s="5">
        <f>COUNTIFS($B:$B,$B674,$AG:$AG,AT$1)</f>
        <v>1</v>
      </c>
      <c r="AU674" s="5">
        <f>COUNTIFS($B:$B,$B674,$AG:$AG,AU$1)</f>
        <v>0</v>
      </c>
    </row>
    <row r="675" spans="1:47" ht="15" customHeight="1" x14ac:dyDescent="0.35">
      <c r="A675" s="6">
        <f>IF(B674=B675,A674,A674+1)</f>
        <v>227</v>
      </c>
      <c r="B675" s="6" t="s">
        <v>5148</v>
      </c>
      <c r="C675" s="6" t="s">
        <v>5147</v>
      </c>
      <c r="D675" s="6" t="s">
        <v>3044</v>
      </c>
      <c r="E675" s="6" t="s">
        <v>3043</v>
      </c>
      <c r="F675" s="4" t="s">
        <v>7</v>
      </c>
      <c r="G675" s="4" t="s">
        <v>8</v>
      </c>
      <c r="H675" s="4" t="s">
        <v>7</v>
      </c>
      <c r="I675" s="4">
        <v>3</v>
      </c>
      <c r="J675" s="4" t="s">
        <v>653</v>
      </c>
      <c r="K675" s="4" t="s">
        <v>3052</v>
      </c>
      <c r="L675" s="4" t="s">
        <v>651</v>
      </c>
      <c r="M675" s="4" t="s">
        <v>5150</v>
      </c>
      <c r="N675" s="4" t="s">
        <v>5149</v>
      </c>
      <c r="P675" s="4" t="s">
        <v>669</v>
      </c>
      <c r="Q675" s="4" t="s">
        <v>1475</v>
      </c>
      <c r="R675" s="4" t="s">
        <v>2434</v>
      </c>
      <c r="S675" s="5" t="str">
        <f>IF(P675="심사불필요","-",VLOOKUP(K675,'[1]자격증 backdata'!A:G,7,0))</f>
        <v>-</v>
      </c>
      <c r="T675" s="5" t="str">
        <f>IF(S675="-","-",IF(COUNTIFS(B:B,B675,S:S,"필수")&gt;0,"자격요건충족","확인필요"))</f>
        <v>-</v>
      </c>
      <c r="U675" s="5"/>
      <c r="W675" s="5">
        <f>IF(Q675="4급","심사불필요",VLOOKUP(K675,'[1]자격증 backdata'!A:B,2,0))</f>
        <v>4</v>
      </c>
      <c r="X675" s="4">
        <f>IF(R675="A", MIN(20, SUMIFS(W:W, B:B, B675, R:R, "A")),IF(R675="B", MIN(30, SUMIFS(W:W, B:B, B675, R:R, "B")),"비해당분야"))</f>
        <v>10</v>
      </c>
      <c r="Y675" s="4" t="str">
        <f>IF(R675="C",MIN(30,IF(COUNTIFS(B:B,B675,W:W,"가1")=1,25,IF(COUNTIFS(B:B,B675,W:W,"가1")&gt;=2,30,0))+IF(COUNTIFS(B:B,B675,W:W,"나1")&gt;=4,30,IF(COUNTIFS(B:B,B675,W:W,"나1")=3,26,IF(COUNTIFS(B:B,B675,W:W,"나1")=2,22,IF(COUNTIFS(B:B,B675,W:W,"나1")=1,18,0)))))+MIN(30,IF(COUNTIFS(B:B,B675,W:W,"가2")=1,25,IF(COUNTIFS(B:B,B675,W:W,"가2")&gt;=2,30,0))+IF(COUNTIFS(B:B,B675,W:W,"나2")=3,30,IF(COUNTIFS(B:B,B675,W:W,"나2")=2,25,IF(COUNTIFS(B:B,B675,W:W,"나2")=1,20,0)))),"비해당분야")</f>
        <v>비해당분야</v>
      </c>
      <c r="Z675" s="4" t="str">
        <f>IF(R675="C",VLOOKUP(K675,'[1]자격증 backdata'!A:F,6,0),"비해당분야")</f>
        <v>비해당분야</v>
      </c>
      <c r="AA675" s="4" t="str">
        <f>IF(R675="C",SUMIF(B:B,B675,Z:Z),"비해당분야")</f>
        <v>비해당분야</v>
      </c>
      <c r="AB675" s="4" t="str">
        <f>IF(R675="C",SUM(Y675,AA675),"비해당분야")</f>
        <v>비해당분야</v>
      </c>
      <c r="AC675" s="4">
        <f>IF(R675="C",AB675,X675)</f>
        <v>10</v>
      </c>
      <c r="AD675" s="4">
        <f>VLOOKUP(K675,'[1]자격증 backdata'!A:D,4,0)</f>
        <v>0</v>
      </c>
      <c r="AE675" s="4">
        <f>IF(_xlfn.MAXIFS(AD:AD,B:B,B675)&gt;10,10,_xlfn.MAXIFS(AD:AD,B:B,B675))</f>
        <v>5</v>
      </c>
      <c r="AG675" s="5" t="str">
        <f>VLOOKUP(K675,'[1]자격증 backdata'!A:C,3,0)</f>
        <v>H</v>
      </c>
      <c r="AH675" s="5">
        <f>COUNTIFS($B:$B,$B675,$AG:$AG,AH$1)</f>
        <v>0</v>
      </c>
      <c r="AI675" s="5">
        <f>COUNTIFS($B:$B,$B675,$AG:$AG,AI$1)</f>
        <v>0</v>
      </c>
      <c r="AJ675" s="5">
        <f>COUNTIFS($B:$B,$B675,$AG:$AG,AJ$1)</f>
        <v>0</v>
      </c>
      <c r="AK675" s="5">
        <f>COUNTIFS($B:$B,$B675,$AG:$AG,AK$1)</f>
        <v>0</v>
      </c>
      <c r="AL675" s="5">
        <f>COUNTIFS($B:$B,$B675,$AG:$AG,AL$1)</f>
        <v>0</v>
      </c>
      <c r="AM675" s="5">
        <f>COUNTIFS($B:$B,$B675,$AG:$AG,AM$1)</f>
        <v>0</v>
      </c>
      <c r="AN675" s="5">
        <f>COUNTIFS($B:$B,$B675,$AG:$AG,AN$1)</f>
        <v>0</v>
      </c>
      <c r="AO675" s="5">
        <f>COUNTIFS($B:$B,$B675,$AG:$AG,AO$1)</f>
        <v>1</v>
      </c>
      <c r="AP675" s="5">
        <f>COUNTIFS($B:$B,$B675,$AG:$AG,AP$1)</f>
        <v>0</v>
      </c>
      <c r="AQ675" s="5">
        <f>COUNTIFS($B:$B,$B675,$AG:$AG,AQ$1)</f>
        <v>1</v>
      </c>
      <c r="AR675" s="5">
        <f>COUNTIFS($B:$B,$B675,$AG:$AG,AR$1)</f>
        <v>0</v>
      </c>
      <c r="AS675" s="5">
        <f>COUNTIFS($B:$B,$B675,$AG:$AG,AS$1)</f>
        <v>0</v>
      </c>
      <c r="AT675" s="5">
        <f>COUNTIFS($B:$B,$B675,$AG:$AG,AT$1)</f>
        <v>1</v>
      </c>
      <c r="AU675" s="5">
        <f>COUNTIFS($B:$B,$B675,$AG:$AG,AU$1)</f>
        <v>0</v>
      </c>
    </row>
    <row r="676" spans="1:47" ht="15" customHeight="1" x14ac:dyDescent="0.35">
      <c r="A676" s="6">
        <f>IF(B675=B676,A675,A675+1)</f>
        <v>227</v>
      </c>
      <c r="B676" s="6" t="s">
        <v>5148</v>
      </c>
      <c r="C676" s="6" t="s">
        <v>5147</v>
      </c>
      <c r="D676" s="6" t="s">
        <v>3044</v>
      </c>
      <c r="E676" s="6" t="s">
        <v>3043</v>
      </c>
      <c r="F676" s="4" t="s">
        <v>7</v>
      </c>
      <c r="G676" s="4" t="s">
        <v>8</v>
      </c>
      <c r="H676" s="4" t="s">
        <v>7</v>
      </c>
      <c r="I676" s="4">
        <v>4</v>
      </c>
      <c r="J676" s="4" t="s">
        <v>364</v>
      </c>
      <c r="K676" s="4" t="s">
        <v>3075</v>
      </c>
      <c r="L676" s="4" t="s">
        <v>254</v>
      </c>
      <c r="M676" s="4" t="s">
        <v>5146</v>
      </c>
      <c r="N676" s="4" t="s">
        <v>2551</v>
      </c>
      <c r="P676" s="4" t="s">
        <v>669</v>
      </c>
      <c r="Q676" s="4" t="s">
        <v>1475</v>
      </c>
      <c r="R676" s="4" t="s">
        <v>2434</v>
      </c>
      <c r="S676" s="5" t="str">
        <f>IF(P676="심사불필요","-",VLOOKUP(K676,'[1]자격증 backdata'!A:G,7,0))</f>
        <v>-</v>
      </c>
      <c r="T676" s="5" t="str">
        <f>IF(S676="-","-",IF(COUNTIFS(B:B,B676,S:S,"필수")&gt;0,"자격요건충족","확인필요"))</f>
        <v>-</v>
      </c>
      <c r="U676" s="5"/>
      <c r="W676" s="5">
        <f>IF(Q676="4급","심사불필요",VLOOKUP(K676,'[1]자격증 backdata'!A:B,2,0))</f>
        <v>2</v>
      </c>
      <c r="X676" s="4">
        <f>IF(R676="A", MIN(20, SUMIFS(W:W, B:B, B676, R:R, "A")),IF(R676="B", MIN(30, SUMIFS(W:W, B:B, B676, R:R, "B")),"비해당분야"))</f>
        <v>10</v>
      </c>
      <c r="Y676" s="4" t="str">
        <f>IF(R676="C",MIN(30,IF(COUNTIFS(B:B,B676,W:W,"가1")=1,25,IF(COUNTIFS(B:B,B676,W:W,"가1")&gt;=2,30,0))+IF(COUNTIFS(B:B,B676,W:W,"나1")&gt;=4,30,IF(COUNTIFS(B:B,B676,W:W,"나1")=3,26,IF(COUNTIFS(B:B,B676,W:W,"나1")=2,22,IF(COUNTIFS(B:B,B676,W:W,"나1")=1,18,0)))))+MIN(30,IF(COUNTIFS(B:B,B676,W:W,"가2")=1,25,IF(COUNTIFS(B:B,B676,W:W,"가2")&gt;=2,30,0))+IF(COUNTIFS(B:B,B676,W:W,"나2")=3,30,IF(COUNTIFS(B:B,B676,W:W,"나2")=2,25,IF(COUNTIFS(B:B,B676,W:W,"나2")=1,20,0)))),"비해당분야")</f>
        <v>비해당분야</v>
      </c>
      <c r="Z676" s="4" t="str">
        <f>IF(R676="C",VLOOKUP(K676,'[1]자격증 backdata'!A:F,6,0),"비해당분야")</f>
        <v>비해당분야</v>
      </c>
      <c r="AA676" s="4" t="str">
        <f>IF(R676="C",SUMIF(B:B,B676,Z:Z),"비해당분야")</f>
        <v>비해당분야</v>
      </c>
      <c r="AB676" s="4" t="str">
        <f>IF(R676="C",SUM(Y676,AA676),"비해당분야")</f>
        <v>비해당분야</v>
      </c>
      <c r="AC676" s="4">
        <f>IF(R676="C",AB676,X676)</f>
        <v>10</v>
      </c>
      <c r="AD676" s="4">
        <f>VLOOKUP(K676,'[1]자격증 backdata'!A:D,4,0)</f>
        <v>0</v>
      </c>
      <c r="AE676" s="4">
        <f>IF(_xlfn.MAXIFS(AD:AD,B:B,B676)&gt;10,10,_xlfn.MAXIFS(AD:AD,B:B,B676))</f>
        <v>5</v>
      </c>
      <c r="AG676" s="5" t="str">
        <f>VLOOKUP(K676,'[1]자격증 backdata'!A:C,3,0)</f>
        <v>J</v>
      </c>
      <c r="AH676" s="5">
        <f>COUNTIFS($B:$B,$B676,$AG:$AG,AH$1)</f>
        <v>0</v>
      </c>
      <c r="AI676" s="5">
        <f>COUNTIFS($B:$B,$B676,$AG:$AG,AI$1)</f>
        <v>0</v>
      </c>
      <c r="AJ676" s="5">
        <f>COUNTIFS($B:$B,$B676,$AG:$AG,AJ$1)</f>
        <v>0</v>
      </c>
      <c r="AK676" s="5">
        <f>COUNTIFS($B:$B,$B676,$AG:$AG,AK$1)</f>
        <v>0</v>
      </c>
      <c r="AL676" s="5">
        <f>COUNTIFS($B:$B,$B676,$AG:$AG,AL$1)</f>
        <v>0</v>
      </c>
      <c r="AM676" s="5">
        <f>COUNTIFS($B:$B,$B676,$AG:$AG,AM$1)</f>
        <v>0</v>
      </c>
      <c r="AN676" s="5">
        <f>COUNTIFS($B:$B,$B676,$AG:$AG,AN$1)</f>
        <v>0</v>
      </c>
      <c r="AO676" s="5">
        <f>COUNTIFS($B:$B,$B676,$AG:$AG,AO$1)</f>
        <v>1</v>
      </c>
      <c r="AP676" s="5">
        <f>COUNTIFS($B:$B,$B676,$AG:$AG,AP$1)</f>
        <v>0</v>
      </c>
      <c r="AQ676" s="5">
        <f>COUNTIFS($B:$B,$B676,$AG:$AG,AQ$1)</f>
        <v>1</v>
      </c>
      <c r="AR676" s="5">
        <f>COUNTIFS($B:$B,$B676,$AG:$AG,AR$1)</f>
        <v>0</v>
      </c>
      <c r="AS676" s="5">
        <f>COUNTIFS($B:$B,$B676,$AG:$AG,AS$1)</f>
        <v>0</v>
      </c>
      <c r="AT676" s="5">
        <f>COUNTIFS($B:$B,$B676,$AG:$AG,AT$1)</f>
        <v>1</v>
      </c>
      <c r="AU676" s="5">
        <f>COUNTIFS($B:$B,$B676,$AG:$AG,AU$1)</f>
        <v>0</v>
      </c>
    </row>
    <row r="677" spans="1:47" ht="15" customHeight="1" x14ac:dyDescent="0.35">
      <c r="A677" s="3">
        <f>IF(B676=B677,A676,A676+1)</f>
        <v>228</v>
      </c>
      <c r="B677" s="3" t="s">
        <v>5142</v>
      </c>
      <c r="C677" s="3" t="s">
        <v>5141</v>
      </c>
      <c r="D677" s="3" t="s">
        <v>3044</v>
      </c>
      <c r="E677" s="3" t="s">
        <v>3043</v>
      </c>
      <c r="F677" s="4" t="s">
        <v>7</v>
      </c>
      <c r="G677" s="4" t="s">
        <v>8</v>
      </c>
      <c r="H677" s="4" t="s">
        <v>7</v>
      </c>
      <c r="I677" s="3">
        <v>1</v>
      </c>
      <c r="J677" s="3" t="s">
        <v>69</v>
      </c>
      <c r="K677" s="3" t="s">
        <v>3065</v>
      </c>
      <c r="L677" s="3" t="s">
        <v>36</v>
      </c>
      <c r="M677" s="3" t="s">
        <v>5145</v>
      </c>
      <c r="N677" s="3" t="s">
        <v>775</v>
      </c>
      <c r="P677" s="3" t="s">
        <v>669</v>
      </c>
      <c r="Q677" s="3" t="s">
        <v>1475</v>
      </c>
      <c r="R677" s="3" t="s">
        <v>2434</v>
      </c>
      <c r="S677" s="2" t="str">
        <f>IF(P677="심사불필요","-",VLOOKUP(K677,'[1]자격증 backdata'!A:G,7,0))</f>
        <v>-</v>
      </c>
      <c r="T677" s="2" t="str">
        <f>IF(S677="-","-",IF(COUNTIFS(B:B,B677,S:S,"필수")&gt;0,"자격요건충족","확인필요"))</f>
        <v>-</v>
      </c>
      <c r="U677" s="2"/>
      <c r="W677" s="2">
        <f>IF(Q677="4급","심사불필요",VLOOKUP(K677,'[1]자격증 backdata'!A:B,2,0))</f>
        <v>0</v>
      </c>
      <c r="X677" s="3">
        <f>IF(R677="A", MIN(20, SUMIFS(W:W, B:B, B677, R:R, "A")),IF(R677="B", MIN(30, SUMIFS(W:W, B:B, B677, R:R, "B")),"비해당분야"))</f>
        <v>10</v>
      </c>
      <c r="Y677" s="3" t="str">
        <f>IF(R677="C",MIN(30,IF(COUNTIFS(B:B,B677,W:W,"가1")=1,25,IF(COUNTIFS(B:B,B677,W:W,"가1")&gt;=2,30,0))+IF(COUNTIFS(B:B,B677,W:W,"나1")&gt;=4,30,IF(COUNTIFS(B:B,B677,W:W,"나1")=3,26,IF(COUNTIFS(B:B,B677,W:W,"나1")=2,22,IF(COUNTIFS(B:B,B677,W:W,"나1")=1,18,0)))))+MIN(30,IF(COUNTIFS(B:B,B677,W:W,"가2")=1,25,IF(COUNTIFS(B:B,B677,W:W,"가2")&gt;=2,30,0))+IF(COUNTIFS(B:B,B677,W:W,"나2")=3,30,IF(COUNTIFS(B:B,B677,W:W,"나2")=2,25,IF(COUNTIFS(B:B,B677,W:W,"나2")=1,20,0)))),"비해당분야")</f>
        <v>비해당분야</v>
      </c>
      <c r="Z677" s="3" t="str">
        <f>IF(R677="C",VLOOKUP(K677,'[1]자격증 backdata'!A:F,6,0),"비해당분야")</f>
        <v>비해당분야</v>
      </c>
      <c r="AA677" s="3" t="str">
        <f>IF(R677="C",SUMIF(B:B,B677,Z:Z),"비해당분야")</f>
        <v>비해당분야</v>
      </c>
      <c r="AB677" s="3" t="str">
        <f>IF(R677="C",SUM(Y677,AA677),"비해당분야")</f>
        <v>비해당분야</v>
      </c>
      <c r="AC677" s="3">
        <f>IF(R677="C",AB677,X677)</f>
        <v>10</v>
      </c>
      <c r="AD677" s="3">
        <f>VLOOKUP(K677,'[1]자격증 backdata'!A:D,4,0)</f>
        <v>5</v>
      </c>
      <c r="AE677" s="3">
        <f>IF(_xlfn.MAXIFS(AD:AD,B:B,B677)&gt;10,10,_xlfn.MAXIFS(AD:AD,B:B,B677))</f>
        <v>5</v>
      </c>
      <c r="AG677" s="2">
        <f>VLOOKUP(K677,'[1]자격증 backdata'!A:C,3,0)</f>
        <v>0</v>
      </c>
      <c r="AH677" s="2">
        <f>COUNTIFS($B:$B,$B677,$AG:$AG,AH$1)</f>
        <v>0</v>
      </c>
      <c r="AI677" s="2">
        <f>COUNTIFS($B:$B,$B677,$AG:$AG,AI$1)</f>
        <v>0</v>
      </c>
      <c r="AJ677" s="2">
        <f>COUNTIFS($B:$B,$B677,$AG:$AG,AJ$1)</f>
        <v>0</v>
      </c>
      <c r="AK677" s="2">
        <f>COUNTIFS($B:$B,$B677,$AG:$AG,AK$1)</f>
        <v>0</v>
      </c>
      <c r="AL677" s="2">
        <f>COUNTIFS($B:$B,$B677,$AG:$AG,AL$1)</f>
        <v>0</v>
      </c>
      <c r="AM677" s="2">
        <f>COUNTIFS($B:$B,$B677,$AG:$AG,AM$1)</f>
        <v>0</v>
      </c>
      <c r="AN677" s="2">
        <f>COUNTIFS($B:$B,$B677,$AG:$AG,AN$1)</f>
        <v>0</v>
      </c>
      <c r="AO677" s="2">
        <f>COUNTIFS($B:$B,$B677,$AG:$AG,AO$1)</f>
        <v>0</v>
      </c>
      <c r="AP677" s="2">
        <f>COUNTIFS($B:$B,$B677,$AG:$AG,AP$1)</f>
        <v>0</v>
      </c>
      <c r="AQ677" s="2">
        <f>COUNTIFS($B:$B,$B677,$AG:$AG,AQ$1)</f>
        <v>1</v>
      </c>
      <c r="AR677" s="2">
        <f>COUNTIFS($B:$B,$B677,$AG:$AG,AR$1)</f>
        <v>0</v>
      </c>
      <c r="AS677" s="2">
        <f>COUNTIFS($B:$B,$B677,$AG:$AG,AS$1)</f>
        <v>0</v>
      </c>
      <c r="AT677" s="2">
        <f>COUNTIFS($B:$B,$B677,$AG:$AG,AT$1)</f>
        <v>1</v>
      </c>
      <c r="AU677" s="2">
        <f>COUNTIFS($B:$B,$B677,$AG:$AG,AU$1)</f>
        <v>0</v>
      </c>
    </row>
    <row r="678" spans="1:47" ht="15" customHeight="1" x14ac:dyDescent="0.35">
      <c r="A678" s="7">
        <f>IF(B677=B678,A677,A677+1)</f>
        <v>228</v>
      </c>
      <c r="B678" s="7" t="s">
        <v>5142</v>
      </c>
      <c r="C678" s="7" t="s">
        <v>5141</v>
      </c>
      <c r="D678" s="7" t="s">
        <v>3044</v>
      </c>
      <c r="E678" s="7" t="s">
        <v>3043</v>
      </c>
      <c r="F678" s="4" t="s">
        <v>7</v>
      </c>
      <c r="G678" s="4" t="s">
        <v>8</v>
      </c>
      <c r="H678" s="4" t="s">
        <v>7</v>
      </c>
      <c r="I678" s="3">
        <v>2</v>
      </c>
      <c r="J678" s="3" t="s">
        <v>106</v>
      </c>
      <c r="K678" s="3" t="s">
        <v>3057</v>
      </c>
      <c r="L678" s="3" t="s">
        <v>55</v>
      </c>
      <c r="M678" s="3" t="s">
        <v>5144</v>
      </c>
      <c r="N678" s="3" t="s">
        <v>353</v>
      </c>
      <c r="P678" s="3" t="s">
        <v>669</v>
      </c>
      <c r="Q678" s="3" t="s">
        <v>1475</v>
      </c>
      <c r="R678" s="3" t="s">
        <v>2434</v>
      </c>
      <c r="S678" s="2" t="str">
        <f>IF(P678="심사불필요","-",VLOOKUP(K678,'[1]자격증 backdata'!A:G,7,0))</f>
        <v>-</v>
      </c>
      <c r="T678" s="2" t="str">
        <f>IF(S678="-","-",IF(COUNTIFS(B:B,B678,S:S,"필수")&gt;0,"자격요건충족","확인필요"))</f>
        <v>-</v>
      </c>
      <c r="U678" s="2"/>
      <c r="W678" s="2">
        <f>IF(Q678="4급","심사불필요",VLOOKUP(K678,'[1]자격증 backdata'!A:B,2,0))</f>
        <v>4</v>
      </c>
      <c r="X678" s="3">
        <f>IF(R678="A", MIN(20, SUMIFS(W:W, B:B, B678, R:R, "A")),IF(R678="B", MIN(30, SUMIFS(W:W, B:B, B678, R:R, "B")),"비해당분야"))</f>
        <v>10</v>
      </c>
      <c r="Y678" s="3" t="str">
        <f>IF(R678="C",MIN(30,IF(COUNTIFS(B:B,B678,W:W,"가1")=1,25,IF(COUNTIFS(B:B,B678,W:W,"가1")&gt;=2,30,0))+IF(COUNTIFS(B:B,B678,W:W,"나1")&gt;=4,30,IF(COUNTIFS(B:B,B678,W:W,"나1")=3,26,IF(COUNTIFS(B:B,B678,W:W,"나1")=2,22,IF(COUNTIFS(B:B,B678,W:W,"나1")=1,18,0)))))+MIN(30,IF(COUNTIFS(B:B,B678,W:W,"가2")=1,25,IF(COUNTIFS(B:B,B678,W:W,"가2")&gt;=2,30,0))+IF(COUNTIFS(B:B,B678,W:W,"나2")=3,30,IF(COUNTIFS(B:B,B678,W:W,"나2")=2,25,IF(COUNTIFS(B:B,B678,W:W,"나2")=1,20,0)))),"비해당분야")</f>
        <v>비해당분야</v>
      </c>
      <c r="Z678" s="3" t="str">
        <f>IF(R678="C",VLOOKUP(K678,'[1]자격증 backdata'!A:F,6,0),"비해당분야")</f>
        <v>비해당분야</v>
      </c>
      <c r="AA678" s="3" t="str">
        <f>IF(R678="C",SUMIF(B:B,B678,Z:Z),"비해당분야")</f>
        <v>비해당분야</v>
      </c>
      <c r="AB678" s="3" t="str">
        <f>IF(R678="C",SUM(Y678,AA678),"비해당분야")</f>
        <v>비해당분야</v>
      </c>
      <c r="AC678" s="3">
        <f>IF(R678="C",AB678,X678)</f>
        <v>10</v>
      </c>
      <c r="AD678" s="3">
        <f>VLOOKUP(K678,'[1]자격증 backdata'!A:D,4,0)</f>
        <v>0</v>
      </c>
      <c r="AE678" s="3">
        <f>IF(_xlfn.MAXIFS(AD:AD,B:B,B678)&gt;10,10,_xlfn.MAXIFS(AD:AD,B:B,B678))</f>
        <v>5</v>
      </c>
      <c r="AG678" s="2" t="str">
        <f>VLOOKUP(K678,'[1]자격증 backdata'!A:C,3,0)</f>
        <v>M</v>
      </c>
      <c r="AH678" s="2">
        <f>COUNTIFS($B:$B,$B678,$AG:$AG,AH$1)</f>
        <v>0</v>
      </c>
      <c r="AI678" s="2">
        <f>COUNTIFS($B:$B,$B678,$AG:$AG,AI$1)</f>
        <v>0</v>
      </c>
      <c r="AJ678" s="2">
        <f>COUNTIFS($B:$B,$B678,$AG:$AG,AJ$1)</f>
        <v>0</v>
      </c>
      <c r="AK678" s="2">
        <f>COUNTIFS($B:$B,$B678,$AG:$AG,AK$1)</f>
        <v>0</v>
      </c>
      <c r="AL678" s="2">
        <f>COUNTIFS($B:$B,$B678,$AG:$AG,AL$1)</f>
        <v>0</v>
      </c>
      <c r="AM678" s="2">
        <f>COUNTIFS($B:$B,$B678,$AG:$AG,AM$1)</f>
        <v>0</v>
      </c>
      <c r="AN678" s="2">
        <f>COUNTIFS($B:$B,$B678,$AG:$AG,AN$1)</f>
        <v>0</v>
      </c>
      <c r="AO678" s="2">
        <f>COUNTIFS($B:$B,$B678,$AG:$AG,AO$1)</f>
        <v>0</v>
      </c>
      <c r="AP678" s="2">
        <f>COUNTIFS($B:$B,$B678,$AG:$AG,AP$1)</f>
        <v>0</v>
      </c>
      <c r="AQ678" s="2">
        <f>COUNTIFS($B:$B,$B678,$AG:$AG,AQ$1)</f>
        <v>1</v>
      </c>
      <c r="AR678" s="2">
        <f>COUNTIFS($B:$B,$B678,$AG:$AG,AR$1)</f>
        <v>0</v>
      </c>
      <c r="AS678" s="2">
        <f>COUNTIFS($B:$B,$B678,$AG:$AG,AS$1)</f>
        <v>0</v>
      </c>
      <c r="AT678" s="2">
        <f>COUNTIFS($B:$B,$B678,$AG:$AG,AT$1)</f>
        <v>1</v>
      </c>
      <c r="AU678" s="2">
        <f>COUNTIFS($B:$B,$B678,$AG:$AG,AU$1)</f>
        <v>0</v>
      </c>
    </row>
    <row r="679" spans="1:47" ht="15" customHeight="1" x14ac:dyDescent="0.35">
      <c r="A679" s="7">
        <f>IF(B678=B679,A678,A678+1)</f>
        <v>228</v>
      </c>
      <c r="B679" s="7" t="s">
        <v>5142</v>
      </c>
      <c r="C679" s="7" t="s">
        <v>5141</v>
      </c>
      <c r="D679" s="7" t="s">
        <v>3044</v>
      </c>
      <c r="E679" s="7" t="s">
        <v>3043</v>
      </c>
      <c r="F679" s="4" t="s">
        <v>7</v>
      </c>
      <c r="G679" s="4" t="s">
        <v>8</v>
      </c>
      <c r="H679" s="4" t="s">
        <v>7</v>
      </c>
      <c r="I679" s="3">
        <v>3</v>
      </c>
      <c r="J679" s="3" t="s">
        <v>1970</v>
      </c>
      <c r="K679" s="3" t="s">
        <v>3092</v>
      </c>
      <c r="L679" s="3" t="s">
        <v>348</v>
      </c>
      <c r="M679" s="3" t="s">
        <v>5143</v>
      </c>
      <c r="N679" s="3" t="s">
        <v>1463</v>
      </c>
      <c r="P679" s="3" t="s">
        <v>669</v>
      </c>
      <c r="Q679" s="3" t="s">
        <v>1475</v>
      </c>
      <c r="R679" s="3" t="s">
        <v>2434</v>
      </c>
      <c r="S679" s="2" t="str">
        <f>IF(P679="심사불필요","-",VLOOKUP(K679,'[1]자격증 backdata'!A:G,7,0))</f>
        <v>-</v>
      </c>
      <c r="T679" s="2" t="str">
        <f>IF(S679="-","-",IF(COUNTIFS(B:B,B679,S:S,"필수")&gt;0,"자격요건충족","확인필요"))</f>
        <v>-</v>
      </c>
      <c r="U679" s="2"/>
      <c r="W679" s="2">
        <f>IF(Q679="4급","심사불필요",VLOOKUP(K679,'[1]자격증 backdata'!A:B,2,0))</f>
        <v>4</v>
      </c>
      <c r="X679" s="3">
        <f>IF(R679="A", MIN(20, SUMIFS(W:W, B:B, B679, R:R, "A")),IF(R679="B", MIN(30, SUMIFS(W:W, B:B, B679, R:R, "B")),"비해당분야"))</f>
        <v>10</v>
      </c>
      <c r="Y679" s="3" t="str">
        <f>IF(R679="C",MIN(30,IF(COUNTIFS(B:B,B679,W:W,"가1")=1,25,IF(COUNTIFS(B:B,B679,W:W,"가1")&gt;=2,30,0))+IF(COUNTIFS(B:B,B679,W:W,"나1")&gt;=4,30,IF(COUNTIFS(B:B,B679,W:W,"나1")=3,26,IF(COUNTIFS(B:B,B679,W:W,"나1")=2,22,IF(COUNTIFS(B:B,B679,W:W,"나1")=1,18,0)))))+MIN(30,IF(COUNTIFS(B:B,B679,W:W,"가2")=1,25,IF(COUNTIFS(B:B,B679,W:W,"가2")&gt;=2,30,0))+IF(COUNTIFS(B:B,B679,W:W,"나2")=3,30,IF(COUNTIFS(B:B,B679,W:W,"나2")=2,25,IF(COUNTIFS(B:B,B679,W:W,"나2")=1,20,0)))),"비해당분야")</f>
        <v>비해당분야</v>
      </c>
      <c r="Z679" s="3" t="str">
        <f>IF(R679="C",VLOOKUP(K679,'[1]자격증 backdata'!A:F,6,0),"비해당분야")</f>
        <v>비해당분야</v>
      </c>
      <c r="AA679" s="3" t="str">
        <f>IF(R679="C",SUMIF(B:B,B679,Z:Z),"비해당분야")</f>
        <v>비해당분야</v>
      </c>
      <c r="AB679" s="3" t="str">
        <f>IF(R679="C",SUM(Y679,AA679),"비해당분야")</f>
        <v>비해당분야</v>
      </c>
      <c r="AC679" s="3">
        <f>IF(R679="C",AB679,X679)</f>
        <v>10</v>
      </c>
      <c r="AD679" s="3">
        <f>VLOOKUP(K679,'[1]자격증 backdata'!A:D,4,0)</f>
        <v>0</v>
      </c>
      <c r="AE679" s="3">
        <f>IF(_xlfn.MAXIFS(AD:AD,B:B,B679)&gt;10,10,_xlfn.MAXIFS(AD:AD,B:B,B679))</f>
        <v>5</v>
      </c>
      <c r="AG679" s="2">
        <f>VLOOKUP(K679,'[1]자격증 backdata'!A:C,3,0)</f>
        <v>0</v>
      </c>
      <c r="AH679" s="2">
        <f>COUNTIFS($B:$B,$B679,$AG:$AG,AH$1)</f>
        <v>0</v>
      </c>
      <c r="AI679" s="2">
        <f>COUNTIFS($B:$B,$B679,$AG:$AG,AI$1)</f>
        <v>0</v>
      </c>
      <c r="AJ679" s="2">
        <f>COUNTIFS($B:$B,$B679,$AG:$AG,AJ$1)</f>
        <v>0</v>
      </c>
      <c r="AK679" s="2">
        <f>COUNTIFS($B:$B,$B679,$AG:$AG,AK$1)</f>
        <v>0</v>
      </c>
      <c r="AL679" s="2">
        <f>COUNTIFS($B:$B,$B679,$AG:$AG,AL$1)</f>
        <v>0</v>
      </c>
      <c r="AM679" s="2">
        <f>COUNTIFS($B:$B,$B679,$AG:$AG,AM$1)</f>
        <v>0</v>
      </c>
      <c r="AN679" s="2">
        <f>COUNTIFS($B:$B,$B679,$AG:$AG,AN$1)</f>
        <v>0</v>
      </c>
      <c r="AO679" s="2">
        <f>COUNTIFS($B:$B,$B679,$AG:$AG,AO$1)</f>
        <v>0</v>
      </c>
      <c r="AP679" s="2">
        <f>COUNTIFS($B:$B,$B679,$AG:$AG,AP$1)</f>
        <v>0</v>
      </c>
      <c r="AQ679" s="2">
        <f>COUNTIFS($B:$B,$B679,$AG:$AG,AQ$1)</f>
        <v>1</v>
      </c>
      <c r="AR679" s="2">
        <f>COUNTIFS($B:$B,$B679,$AG:$AG,AR$1)</f>
        <v>0</v>
      </c>
      <c r="AS679" s="2">
        <f>COUNTIFS($B:$B,$B679,$AG:$AG,AS$1)</f>
        <v>0</v>
      </c>
      <c r="AT679" s="2">
        <f>COUNTIFS($B:$B,$B679,$AG:$AG,AT$1)</f>
        <v>1</v>
      </c>
      <c r="AU679" s="2">
        <f>COUNTIFS($B:$B,$B679,$AG:$AG,AU$1)</f>
        <v>0</v>
      </c>
    </row>
    <row r="680" spans="1:47" ht="15" customHeight="1" x14ac:dyDescent="0.35">
      <c r="A680" s="7">
        <f>IF(B679=B680,A679,A679+1)</f>
        <v>228</v>
      </c>
      <c r="B680" s="7" t="s">
        <v>5142</v>
      </c>
      <c r="C680" s="7" t="s">
        <v>5141</v>
      </c>
      <c r="D680" s="7" t="s">
        <v>3044</v>
      </c>
      <c r="E680" s="7" t="s">
        <v>3043</v>
      </c>
      <c r="F680" s="4" t="s">
        <v>7</v>
      </c>
      <c r="G680" s="4" t="s">
        <v>8</v>
      </c>
      <c r="H680" s="4" t="s">
        <v>7</v>
      </c>
      <c r="I680" s="3">
        <v>4</v>
      </c>
      <c r="J680" s="3" t="s">
        <v>364</v>
      </c>
      <c r="K680" s="3" t="s">
        <v>3075</v>
      </c>
      <c r="L680" s="3" t="s">
        <v>254</v>
      </c>
      <c r="M680" s="3" t="s">
        <v>5140</v>
      </c>
      <c r="N680" s="3" t="s">
        <v>5139</v>
      </c>
      <c r="P680" s="3" t="s">
        <v>669</v>
      </c>
      <c r="Q680" s="3" t="s">
        <v>1475</v>
      </c>
      <c r="R680" s="3" t="s">
        <v>2434</v>
      </c>
      <c r="S680" s="2" t="str">
        <f>IF(P680="심사불필요","-",VLOOKUP(K680,'[1]자격증 backdata'!A:G,7,0))</f>
        <v>-</v>
      </c>
      <c r="T680" s="2" t="str">
        <f>IF(S680="-","-",IF(COUNTIFS(B:B,B680,S:S,"필수")&gt;0,"자격요건충족","확인필요"))</f>
        <v>-</v>
      </c>
      <c r="U680" s="2"/>
      <c r="W680" s="2">
        <f>IF(Q680="4급","심사불필요",VLOOKUP(K680,'[1]자격증 backdata'!A:B,2,0))</f>
        <v>2</v>
      </c>
      <c r="X680" s="3">
        <f>IF(R680="A", MIN(20, SUMIFS(W:W, B:B, B680, R:R, "A")),IF(R680="B", MIN(30, SUMIFS(W:W, B:B, B680, R:R, "B")),"비해당분야"))</f>
        <v>10</v>
      </c>
      <c r="Y680" s="3" t="str">
        <f>IF(R680="C",MIN(30,IF(COUNTIFS(B:B,B680,W:W,"가1")=1,25,IF(COUNTIFS(B:B,B680,W:W,"가1")&gt;=2,30,0))+IF(COUNTIFS(B:B,B680,W:W,"나1")&gt;=4,30,IF(COUNTIFS(B:B,B680,W:W,"나1")=3,26,IF(COUNTIFS(B:B,B680,W:W,"나1")=2,22,IF(COUNTIFS(B:B,B680,W:W,"나1")=1,18,0)))))+MIN(30,IF(COUNTIFS(B:B,B680,W:W,"가2")=1,25,IF(COUNTIFS(B:B,B680,W:W,"가2")&gt;=2,30,0))+IF(COUNTIFS(B:B,B680,W:W,"나2")=3,30,IF(COUNTIFS(B:B,B680,W:W,"나2")=2,25,IF(COUNTIFS(B:B,B680,W:W,"나2")=1,20,0)))),"비해당분야")</f>
        <v>비해당분야</v>
      </c>
      <c r="Z680" s="3" t="str">
        <f>IF(R680="C",VLOOKUP(K680,'[1]자격증 backdata'!A:F,6,0),"비해당분야")</f>
        <v>비해당분야</v>
      </c>
      <c r="AA680" s="3" t="str">
        <f>IF(R680="C",SUMIF(B:B,B680,Z:Z),"비해당분야")</f>
        <v>비해당분야</v>
      </c>
      <c r="AB680" s="3" t="str">
        <f>IF(R680="C",SUM(Y680,AA680),"비해당분야")</f>
        <v>비해당분야</v>
      </c>
      <c r="AC680" s="3">
        <f>IF(R680="C",AB680,X680)</f>
        <v>10</v>
      </c>
      <c r="AD680" s="3">
        <f>VLOOKUP(K680,'[1]자격증 backdata'!A:D,4,0)</f>
        <v>0</v>
      </c>
      <c r="AE680" s="3">
        <f>IF(_xlfn.MAXIFS(AD:AD,B:B,B680)&gt;10,10,_xlfn.MAXIFS(AD:AD,B:B,B680))</f>
        <v>5</v>
      </c>
      <c r="AG680" s="2" t="str">
        <f>VLOOKUP(K680,'[1]자격증 backdata'!A:C,3,0)</f>
        <v>J</v>
      </c>
      <c r="AH680" s="2">
        <f>COUNTIFS($B:$B,$B680,$AG:$AG,AH$1)</f>
        <v>0</v>
      </c>
      <c r="AI680" s="2">
        <f>COUNTIFS($B:$B,$B680,$AG:$AG,AI$1)</f>
        <v>0</v>
      </c>
      <c r="AJ680" s="2">
        <f>COUNTIFS($B:$B,$B680,$AG:$AG,AJ$1)</f>
        <v>0</v>
      </c>
      <c r="AK680" s="2">
        <f>COUNTIFS($B:$B,$B680,$AG:$AG,AK$1)</f>
        <v>0</v>
      </c>
      <c r="AL680" s="2">
        <f>COUNTIFS($B:$B,$B680,$AG:$AG,AL$1)</f>
        <v>0</v>
      </c>
      <c r="AM680" s="2">
        <f>COUNTIFS($B:$B,$B680,$AG:$AG,AM$1)</f>
        <v>0</v>
      </c>
      <c r="AN680" s="2">
        <f>COUNTIFS($B:$B,$B680,$AG:$AG,AN$1)</f>
        <v>0</v>
      </c>
      <c r="AO680" s="2">
        <f>COUNTIFS($B:$B,$B680,$AG:$AG,AO$1)</f>
        <v>0</v>
      </c>
      <c r="AP680" s="2">
        <f>COUNTIFS($B:$B,$B680,$AG:$AG,AP$1)</f>
        <v>0</v>
      </c>
      <c r="AQ680" s="2">
        <f>COUNTIFS($B:$B,$B680,$AG:$AG,AQ$1)</f>
        <v>1</v>
      </c>
      <c r="AR680" s="2">
        <f>COUNTIFS($B:$B,$B680,$AG:$AG,AR$1)</f>
        <v>0</v>
      </c>
      <c r="AS680" s="2">
        <f>COUNTIFS($B:$B,$B680,$AG:$AG,AS$1)</f>
        <v>0</v>
      </c>
      <c r="AT680" s="2">
        <f>COUNTIFS($B:$B,$B680,$AG:$AG,AT$1)</f>
        <v>1</v>
      </c>
      <c r="AU680" s="2">
        <f>COUNTIFS($B:$B,$B680,$AG:$AG,AU$1)</f>
        <v>0</v>
      </c>
    </row>
    <row r="681" spans="1:47" ht="15" customHeight="1" x14ac:dyDescent="0.35">
      <c r="A681" s="4">
        <f>IF(B680=B681,A680,A680+1)</f>
        <v>229</v>
      </c>
      <c r="B681" s="4" t="s">
        <v>5136</v>
      </c>
      <c r="C681" s="4" t="s">
        <v>5135</v>
      </c>
      <c r="D681" s="4" t="s">
        <v>3044</v>
      </c>
      <c r="E681" s="4" t="s">
        <v>3043</v>
      </c>
      <c r="F681" s="4" t="s">
        <v>7</v>
      </c>
      <c r="G681" s="4" t="s">
        <v>8</v>
      </c>
      <c r="H681" s="4" t="s">
        <v>7</v>
      </c>
      <c r="I681" s="4">
        <v>1</v>
      </c>
      <c r="J681" s="4" t="s">
        <v>106</v>
      </c>
      <c r="K681" s="4" t="s">
        <v>3057</v>
      </c>
      <c r="L681" s="4" t="s">
        <v>55</v>
      </c>
      <c r="M681" s="4" t="s">
        <v>5138</v>
      </c>
      <c r="N681" s="4" t="s">
        <v>3790</v>
      </c>
      <c r="P681" s="4" t="s">
        <v>669</v>
      </c>
      <c r="Q681" s="4" t="s">
        <v>1475</v>
      </c>
      <c r="R681" s="4" t="s">
        <v>2434</v>
      </c>
      <c r="S681" s="5" t="str">
        <f>IF(P681="심사불필요","-",VLOOKUP(K681,'[1]자격증 backdata'!A:G,7,0))</f>
        <v>-</v>
      </c>
      <c r="T681" s="5" t="str">
        <f>IF(S681="-","-",IF(COUNTIFS(B:B,B681,S:S,"필수")&gt;0,"자격요건충족","확인필요"))</f>
        <v>-</v>
      </c>
      <c r="U681" s="5"/>
      <c r="W681" s="5">
        <f>IF(Q681="4급","심사불필요",VLOOKUP(K681,'[1]자격증 backdata'!A:B,2,0))</f>
        <v>4</v>
      </c>
      <c r="X681" s="4">
        <f>IF(R681="A", MIN(20, SUMIFS(W:W, B:B, B681, R:R, "A")),IF(R681="B", MIN(30, SUMIFS(W:W, B:B, B681, R:R, "B")),"비해당분야"))</f>
        <v>6</v>
      </c>
      <c r="Y681" s="4" t="str">
        <f>IF(R681="C",MIN(30,IF(COUNTIFS(B:B,B681,W:W,"가1")=1,25,IF(COUNTIFS(B:B,B681,W:W,"가1")&gt;=2,30,0))+IF(COUNTIFS(B:B,B681,W:W,"나1")&gt;=4,30,IF(COUNTIFS(B:B,B681,W:W,"나1")=3,26,IF(COUNTIFS(B:B,B681,W:W,"나1")=2,22,IF(COUNTIFS(B:B,B681,W:W,"나1")=1,18,0)))))+MIN(30,IF(COUNTIFS(B:B,B681,W:W,"가2")=1,25,IF(COUNTIFS(B:B,B681,W:W,"가2")&gt;=2,30,0))+IF(COUNTIFS(B:B,B681,W:W,"나2")=3,30,IF(COUNTIFS(B:B,B681,W:W,"나2")=2,25,IF(COUNTIFS(B:B,B681,W:W,"나2")=1,20,0)))),"비해당분야")</f>
        <v>비해당분야</v>
      </c>
      <c r="Z681" s="4" t="str">
        <f>IF(R681="C",VLOOKUP(K681,'[1]자격증 backdata'!A:F,6,0),"비해당분야")</f>
        <v>비해당분야</v>
      </c>
      <c r="AA681" s="4" t="str">
        <f>IF(R681="C",SUMIF(B:B,B681,Z:Z),"비해당분야")</f>
        <v>비해당분야</v>
      </c>
      <c r="AB681" s="4" t="str">
        <f>IF(R681="C",SUM(Y681,AA681),"비해당분야")</f>
        <v>비해당분야</v>
      </c>
      <c r="AC681" s="4">
        <f>IF(R681="C",AB681,X681)</f>
        <v>6</v>
      </c>
      <c r="AD681" s="4">
        <f>VLOOKUP(K681,'[1]자격증 backdata'!A:D,4,0)</f>
        <v>0</v>
      </c>
      <c r="AE681" s="4">
        <f>IF(_xlfn.MAXIFS(AD:AD,B:B,B681)&gt;10,10,_xlfn.MAXIFS(AD:AD,B:B,B681))</f>
        <v>5</v>
      </c>
      <c r="AG681" s="5" t="str">
        <f>VLOOKUP(K681,'[1]자격증 backdata'!A:C,3,0)</f>
        <v>M</v>
      </c>
      <c r="AH681" s="5">
        <f>COUNTIFS($B:$B,$B681,$AG:$AG,AH$1)</f>
        <v>0</v>
      </c>
      <c r="AI681" s="5">
        <f>COUNTIFS($B:$B,$B681,$AG:$AG,AI$1)</f>
        <v>0</v>
      </c>
      <c r="AJ681" s="5">
        <f>COUNTIFS($B:$B,$B681,$AG:$AG,AJ$1)</f>
        <v>0</v>
      </c>
      <c r="AK681" s="5">
        <f>COUNTIFS($B:$B,$B681,$AG:$AG,AK$1)</f>
        <v>0</v>
      </c>
      <c r="AL681" s="5">
        <f>COUNTIFS($B:$B,$B681,$AG:$AG,AL$1)</f>
        <v>0</v>
      </c>
      <c r="AM681" s="5">
        <f>COUNTIFS($B:$B,$B681,$AG:$AG,AM$1)</f>
        <v>0</v>
      </c>
      <c r="AN681" s="5">
        <f>COUNTIFS($B:$B,$B681,$AG:$AG,AN$1)</f>
        <v>0</v>
      </c>
      <c r="AO681" s="5">
        <f>COUNTIFS($B:$B,$B681,$AG:$AG,AO$1)</f>
        <v>0</v>
      </c>
      <c r="AP681" s="5">
        <f>COUNTIFS($B:$B,$B681,$AG:$AG,AP$1)</f>
        <v>0</v>
      </c>
      <c r="AQ681" s="5">
        <f>COUNTIFS($B:$B,$B681,$AG:$AG,AQ$1)</f>
        <v>0</v>
      </c>
      <c r="AR681" s="5">
        <f>COUNTIFS($B:$B,$B681,$AG:$AG,AR$1)</f>
        <v>0</v>
      </c>
      <c r="AS681" s="5">
        <f>COUNTIFS($B:$B,$B681,$AG:$AG,AS$1)</f>
        <v>0</v>
      </c>
      <c r="AT681" s="5">
        <f>COUNTIFS($B:$B,$B681,$AG:$AG,AT$1)</f>
        <v>1</v>
      </c>
      <c r="AU681" s="5">
        <f>COUNTIFS($B:$B,$B681,$AG:$AG,AU$1)</f>
        <v>0</v>
      </c>
    </row>
    <row r="682" spans="1:47" ht="15" customHeight="1" x14ac:dyDescent="0.35">
      <c r="A682" s="6">
        <f>IF(B681=B682,A681,A681+1)</f>
        <v>229</v>
      </c>
      <c r="B682" s="6" t="s">
        <v>5136</v>
      </c>
      <c r="C682" s="6" t="s">
        <v>5135</v>
      </c>
      <c r="D682" s="6" t="s">
        <v>3044</v>
      </c>
      <c r="E682" s="6" t="s">
        <v>3043</v>
      </c>
      <c r="F682" s="4" t="s">
        <v>7</v>
      </c>
      <c r="G682" s="4" t="s">
        <v>8</v>
      </c>
      <c r="H682" s="4" t="s">
        <v>7</v>
      </c>
      <c r="I682" s="4">
        <v>2</v>
      </c>
      <c r="J682" s="4" t="s">
        <v>69</v>
      </c>
      <c r="K682" s="4" t="s">
        <v>3065</v>
      </c>
      <c r="L682" s="4" t="s">
        <v>36</v>
      </c>
      <c r="M682" s="4" t="s">
        <v>5137</v>
      </c>
      <c r="N682" s="4" t="s">
        <v>340</v>
      </c>
      <c r="P682" s="4" t="s">
        <v>669</v>
      </c>
      <c r="Q682" s="4" t="s">
        <v>1475</v>
      </c>
      <c r="R682" s="4" t="s">
        <v>2434</v>
      </c>
      <c r="S682" s="5" t="str">
        <f>IF(P682="심사불필요","-",VLOOKUP(K682,'[1]자격증 backdata'!A:G,7,0))</f>
        <v>-</v>
      </c>
      <c r="T682" s="5" t="str">
        <f>IF(S682="-","-",IF(COUNTIFS(B:B,B682,S:S,"필수")&gt;0,"자격요건충족","확인필요"))</f>
        <v>-</v>
      </c>
      <c r="U682" s="5"/>
      <c r="W682" s="5">
        <f>IF(Q682="4급","심사불필요",VLOOKUP(K682,'[1]자격증 backdata'!A:B,2,0))</f>
        <v>0</v>
      </c>
      <c r="X682" s="4">
        <f>IF(R682="A", MIN(20, SUMIFS(W:W, B:B, B682, R:R, "A")),IF(R682="B", MIN(30, SUMIFS(W:W, B:B, B682, R:R, "B")),"비해당분야"))</f>
        <v>6</v>
      </c>
      <c r="Y682" s="4" t="str">
        <f>IF(R682="C",MIN(30,IF(COUNTIFS(B:B,B682,W:W,"가1")=1,25,IF(COUNTIFS(B:B,B682,W:W,"가1")&gt;=2,30,0))+IF(COUNTIFS(B:B,B682,W:W,"나1")&gt;=4,30,IF(COUNTIFS(B:B,B682,W:W,"나1")=3,26,IF(COUNTIFS(B:B,B682,W:W,"나1")=2,22,IF(COUNTIFS(B:B,B682,W:W,"나1")=1,18,0)))))+MIN(30,IF(COUNTIFS(B:B,B682,W:W,"가2")=1,25,IF(COUNTIFS(B:B,B682,W:W,"가2")&gt;=2,30,0))+IF(COUNTIFS(B:B,B682,W:W,"나2")=3,30,IF(COUNTIFS(B:B,B682,W:W,"나2")=2,25,IF(COUNTIFS(B:B,B682,W:W,"나2")=1,20,0)))),"비해당분야")</f>
        <v>비해당분야</v>
      </c>
      <c r="Z682" s="4" t="str">
        <f>IF(R682="C",VLOOKUP(K682,'[1]자격증 backdata'!A:F,6,0),"비해당분야")</f>
        <v>비해당분야</v>
      </c>
      <c r="AA682" s="4" t="str">
        <f>IF(R682="C",SUMIF(B:B,B682,Z:Z),"비해당분야")</f>
        <v>비해당분야</v>
      </c>
      <c r="AB682" s="4" t="str">
        <f>IF(R682="C",SUM(Y682,AA682),"비해당분야")</f>
        <v>비해당분야</v>
      </c>
      <c r="AC682" s="4">
        <f>IF(R682="C",AB682,X682)</f>
        <v>6</v>
      </c>
      <c r="AD682" s="4">
        <f>VLOOKUP(K682,'[1]자격증 backdata'!A:D,4,0)</f>
        <v>5</v>
      </c>
      <c r="AE682" s="4">
        <f>IF(_xlfn.MAXIFS(AD:AD,B:B,B682)&gt;10,10,_xlfn.MAXIFS(AD:AD,B:B,B682))</f>
        <v>5</v>
      </c>
      <c r="AG682" s="5">
        <f>VLOOKUP(K682,'[1]자격증 backdata'!A:C,3,0)</f>
        <v>0</v>
      </c>
      <c r="AH682" s="5">
        <f>COUNTIFS($B:$B,$B682,$AG:$AG,AH$1)</f>
        <v>0</v>
      </c>
      <c r="AI682" s="5">
        <f>COUNTIFS($B:$B,$B682,$AG:$AG,AI$1)</f>
        <v>0</v>
      </c>
      <c r="AJ682" s="5">
        <f>COUNTIFS($B:$B,$B682,$AG:$AG,AJ$1)</f>
        <v>0</v>
      </c>
      <c r="AK682" s="5">
        <f>COUNTIFS($B:$B,$B682,$AG:$AG,AK$1)</f>
        <v>0</v>
      </c>
      <c r="AL682" s="5">
        <f>COUNTIFS($B:$B,$B682,$AG:$AG,AL$1)</f>
        <v>0</v>
      </c>
      <c r="AM682" s="5">
        <f>COUNTIFS($B:$B,$B682,$AG:$AG,AM$1)</f>
        <v>0</v>
      </c>
      <c r="AN682" s="5">
        <f>COUNTIFS($B:$B,$B682,$AG:$AG,AN$1)</f>
        <v>0</v>
      </c>
      <c r="AO682" s="5">
        <f>COUNTIFS($B:$B,$B682,$AG:$AG,AO$1)</f>
        <v>0</v>
      </c>
      <c r="AP682" s="5">
        <f>COUNTIFS($B:$B,$B682,$AG:$AG,AP$1)</f>
        <v>0</v>
      </c>
      <c r="AQ682" s="5">
        <f>COUNTIFS($B:$B,$B682,$AG:$AG,AQ$1)</f>
        <v>0</v>
      </c>
      <c r="AR682" s="5">
        <f>COUNTIFS($B:$B,$B682,$AG:$AG,AR$1)</f>
        <v>0</v>
      </c>
      <c r="AS682" s="5">
        <f>COUNTIFS($B:$B,$B682,$AG:$AG,AS$1)</f>
        <v>0</v>
      </c>
      <c r="AT682" s="5">
        <f>COUNTIFS($B:$B,$B682,$AG:$AG,AT$1)</f>
        <v>1</v>
      </c>
      <c r="AU682" s="5">
        <f>COUNTIFS($B:$B,$B682,$AG:$AG,AU$1)</f>
        <v>0</v>
      </c>
    </row>
    <row r="683" spans="1:47" ht="15" customHeight="1" x14ac:dyDescent="0.35">
      <c r="A683" s="6">
        <f>IF(B682=B683,A682,A682+1)</f>
        <v>229</v>
      </c>
      <c r="B683" s="6" t="s">
        <v>5136</v>
      </c>
      <c r="C683" s="6" t="s">
        <v>5135</v>
      </c>
      <c r="D683" s="6" t="s">
        <v>3044</v>
      </c>
      <c r="E683" s="6" t="s">
        <v>3043</v>
      </c>
      <c r="F683" s="4" t="s">
        <v>7</v>
      </c>
      <c r="G683" s="4" t="s">
        <v>8</v>
      </c>
      <c r="H683" s="4" t="s">
        <v>7</v>
      </c>
      <c r="I683" s="4">
        <v>3</v>
      </c>
      <c r="J683" s="4" t="s">
        <v>28</v>
      </c>
      <c r="K683" s="4" t="s">
        <v>3061</v>
      </c>
      <c r="L683" s="4" t="s">
        <v>26</v>
      </c>
      <c r="M683" s="4" t="s">
        <v>5134</v>
      </c>
      <c r="N683" s="4" t="s">
        <v>1526</v>
      </c>
      <c r="P683" s="4" t="s">
        <v>669</v>
      </c>
      <c r="Q683" s="4" t="s">
        <v>1475</v>
      </c>
      <c r="R683" s="4" t="s">
        <v>2434</v>
      </c>
      <c r="S683" s="5" t="str">
        <f>IF(P683="심사불필요","-",VLOOKUP(K683,'[1]자격증 backdata'!A:G,7,0))</f>
        <v>-</v>
      </c>
      <c r="T683" s="5" t="str">
        <f>IF(S683="-","-",IF(COUNTIFS(B:B,B683,S:S,"필수")&gt;0,"자격요건충족","확인필요"))</f>
        <v>-</v>
      </c>
      <c r="U683" s="5"/>
      <c r="W683" s="5">
        <f>IF(Q683="4급","심사불필요",VLOOKUP(K683,'[1]자격증 backdata'!A:B,2,0))</f>
        <v>2</v>
      </c>
      <c r="X683" s="4">
        <f>IF(R683="A", MIN(20, SUMIFS(W:W, B:B, B683, R:R, "A")),IF(R683="B", MIN(30, SUMIFS(W:W, B:B, B683, R:R, "B")),"비해당분야"))</f>
        <v>6</v>
      </c>
      <c r="Y683" s="4" t="str">
        <f>IF(R683="C",MIN(30,IF(COUNTIFS(B:B,B683,W:W,"가1")=1,25,IF(COUNTIFS(B:B,B683,W:W,"가1")&gt;=2,30,0))+IF(COUNTIFS(B:B,B683,W:W,"나1")&gt;=4,30,IF(COUNTIFS(B:B,B683,W:W,"나1")=3,26,IF(COUNTIFS(B:B,B683,W:W,"나1")=2,22,IF(COUNTIFS(B:B,B683,W:W,"나1")=1,18,0)))))+MIN(30,IF(COUNTIFS(B:B,B683,W:W,"가2")=1,25,IF(COUNTIFS(B:B,B683,W:W,"가2")&gt;=2,30,0))+IF(COUNTIFS(B:B,B683,W:W,"나2")=3,30,IF(COUNTIFS(B:B,B683,W:W,"나2")=2,25,IF(COUNTIFS(B:B,B683,W:W,"나2")=1,20,0)))),"비해당분야")</f>
        <v>비해당분야</v>
      </c>
      <c r="Z683" s="4" t="str">
        <f>IF(R683="C",VLOOKUP(K683,'[1]자격증 backdata'!A:F,6,0),"비해당분야")</f>
        <v>비해당분야</v>
      </c>
      <c r="AA683" s="4" t="str">
        <f>IF(R683="C",SUMIF(B:B,B683,Z:Z),"비해당분야")</f>
        <v>비해당분야</v>
      </c>
      <c r="AB683" s="4" t="str">
        <f>IF(R683="C",SUM(Y683,AA683),"비해당분야")</f>
        <v>비해당분야</v>
      </c>
      <c r="AC683" s="4">
        <f>IF(R683="C",AB683,X683)</f>
        <v>6</v>
      </c>
      <c r="AD683" s="4">
        <f>VLOOKUP(K683,'[1]자격증 backdata'!A:D,4,0)</f>
        <v>0</v>
      </c>
      <c r="AE683" s="4">
        <f>IF(_xlfn.MAXIFS(AD:AD,B:B,B683)&gt;10,10,_xlfn.MAXIFS(AD:AD,B:B,B683))</f>
        <v>5</v>
      </c>
      <c r="AG683" s="5">
        <f>VLOOKUP(K683,'[1]자격증 backdata'!A:C,3,0)</f>
        <v>0</v>
      </c>
      <c r="AH683" s="5">
        <f>COUNTIFS($B:$B,$B683,$AG:$AG,AH$1)</f>
        <v>0</v>
      </c>
      <c r="AI683" s="5">
        <f>COUNTIFS($B:$B,$B683,$AG:$AG,AI$1)</f>
        <v>0</v>
      </c>
      <c r="AJ683" s="5">
        <f>COUNTIFS($B:$B,$B683,$AG:$AG,AJ$1)</f>
        <v>0</v>
      </c>
      <c r="AK683" s="5">
        <f>COUNTIFS($B:$B,$B683,$AG:$AG,AK$1)</f>
        <v>0</v>
      </c>
      <c r="AL683" s="5">
        <f>COUNTIFS($B:$B,$B683,$AG:$AG,AL$1)</f>
        <v>0</v>
      </c>
      <c r="AM683" s="5">
        <f>COUNTIFS($B:$B,$B683,$AG:$AG,AM$1)</f>
        <v>0</v>
      </c>
      <c r="AN683" s="5">
        <f>COUNTIFS($B:$B,$B683,$AG:$AG,AN$1)</f>
        <v>0</v>
      </c>
      <c r="AO683" s="5">
        <f>COUNTIFS($B:$B,$B683,$AG:$AG,AO$1)</f>
        <v>0</v>
      </c>
      <c r="AP683" s="5">
        <f>COUNTIFS($B:$B,$B683,$AG:$AG,AP$1)</f>
        <v>0</v>
      </c>
      <c r="AQ683" s="5">
        <f>COUNTIFS($B:$B,$B683,$AG:$AG,AQ$1)</f>
        <v>0</v>
      </c>
      <c r="AR683" s="5">
        <f>COUNTIFS($B:$B,$B683,$AG:$AG,AR$1)</f>
        <v>0</v>
      </c>
      <c r="AS683" s="5">
        <f>COUNTIFS($B:$B,$B683,$AG:$AG,AS$1)</f>
        <v>0</v>
      </c>
      <c r="AT683" s="5">
        <f>COUNTIFS($B:$B,$B683,$AG:$AG,AT$1)</f>
        <v>1</v>
      </c>
      <c r="AU683" s="5">
        <f>COUNTIFS($B:$B,$B683,$AG:$AG,AU$1)</f>
        <v>0</v>
      </c>
    </row>
    <row r="684" spans="1:47" ht="15" customHeight="1" x14ac:dyDescent="0.35">
      <c r="A684" s="3">
        <f>IF(B683=B684,A683,A683+1)</f>
        <v>230</v>
      </c>
      <c r="B684" s="3" t="s">
        <v>5131</v>
      </c>
      <c r="C684" s="3" t="s">
        <v>5130</v>
      </c>
      <c r="D684" s="3" t="s">
        <v>3044</v>
      </c>
      <c r="E684" s="3" t="s">
        <v>3043</v>
      </c>
      <c r="F684" s="4" t="s">
        <v>7</v>
      </c>
      <c r="G684" s="4" t="s">
        <v>8</v>
      </c>
      <c r="H684" s="4" t="s">
        <v>7</v>
      </c>
      <c r="I684" s="3">
        <v>1</v>
      </c>
      <c r="J684" s="3" t="s">
        <v>106</v>
      </c>
      <c r="K684" s="3" t="s">
        <v>3057</v>
      </c>
      <c r="L684" s="3" t="s">
        <v>55</v>
      </c>
      <c r="M684" s="3" t="s">
        <v>5133</v>
      </c>
      <c r="N684" s="3" t="s">
        <v>326</v>
      </c>
      <c r="P684" s="3" t="s">
        <v>669</v>
      </c>
      <c r="Q684" s="3" t="s">
        <v>1475</v>
      </c>
      <c r="R684" s="3" t="s">
        <v>2434</v>
      </c>
      <c r="S684" s="2" t="str">
        <f>IF(P684="심사불필요","-",VLOOKUP(K684,'[1]자격증 backdata'!A:G,7,0))</f>
        <v>-</v>
      </c>
      <c r="T684" s="2" t="str">
        <f>IF(S684="-","-",IF(COUNTIFS(B:B,B684,S:S,"필수")&gt;0,"자격요건충족","확인필요"))</f>
        <v>-</v>
      </c>
      <c r="U684" s="2"/>
      <c r="W684" s="2">
        <f>IF(Q684="4급","심사불필요",VLOOKUP(K684,'[1]자격증 backdata'!A:B,2,0))</f>
        <v>4</v>
      </c>
      <c r="X684" s="3">
        <f>IF(R684="A", MIN(20, SUMIFS(W:W, B:B, B684, R:R, "A")),IF(R684="B", MIN(30, SUMIFS(W:W, B:B, B684, R:R, "B")),"비해당분야"))</f>
        <v>6</v>
      </c>
      <c r="Y684" s="3" t="str">
        <f>IF(R684="C",MIN(30,IF(COUNTIFS(B:B,B684,W:W,"가1")=1,25,IF(COUNTIFS(B:B,B684,W:W,"가1")&gt;=2,30,0))+IF(COUNTIFS(B:B,B684,W:W,"나1")&gt;=4,30,IF(COUNTIFS(B:B,B684,W:W,"나1")=3,26,IF(COUNTIFS(B:B,B684,W:W,"나1")=2,22,IF(COUNTIFS(B:B,B684,W:W,"나1")=1,18,0)))))+MIN(30,IF(COUNTIFS(B:B,B684,W:W,"가2")=1,25,IF(COUNTIFS(B:B,B684,W:W,"가2")&gt;=2,30,0))+IF(COUNTIFS(B:B,B684,W:W,"나2")=3,30,IF(COUNTIFS(B:B,B684,W:W,"나2")=2,25,IF(COUNTIFS(B:B,B684,W:W,"나2")=1,20,0)))),"비해당분야")</f>
        <v>비해당분야</v>
      </c>
      <c r="Z684" s="3" t="str">
        <f>IF(R684="C",VLOOKUP(K684,'[1]자격증 backdata'!A:F,6,0),"비해당분야")</f>
        <v>비해당분야</v>
      </c>
      <c r="AA684" s="3" t="str">
        <f>IF(R684="C",SUMIF(B:B,B684,Z:Z),"비해당분야")</f>
        <v>비해당분야</v>
      </c>
      <c r="AB684" s="3" t="str">
        <f>IF(R684="C",SUM(Y684,AA684),"비해당분야")</f>
        <v>비해당분야</v>
      </c>
      <c r="AC684" s="3">
        <f>IF(R684="C",AB684,X684)</f>
        <v>6</v>
      </c>
      <c r="AD684" s="3">
        <f>VLOOKUP(K684,'[1]자격증 backdata'!A:D,4,0)</f>
        <v>0</v>
      </c>
      <c r="AE684" s="3">
        <f>IF(_xlfn.MAXIFS(AD:AD,B:B,B684)&gt;10,10,_xlfn.MAXIFS(AD:AD,B:B,B684))</f>
        <v>5</v>
      </c>
      <c r="AG684" s="2" t="str">
        <f>VLOOKUP(K684,'[1]자격증 backdata'!A:C,3,0)</f>
        <v>M</v>
      </c>
      <c r="AH684" s="2">
        <f>COUNTIFS($B:$B,$B684,$AG:$AG,AH$1)</f>
        <v>0</v>
      </c>
      <c r="AI684" s="2">
        <f>COUNTIFS($B:$B,$B684,$AG:$AG,AI$1)</f>
        <v>0</v>
      </c>
      <c r="AJ684" s="2">
        <f>COUNTIFS($B:$B,$B684,$AG:$AG,AJ$1)</f>
        <v>0</v>
      </c>
      <c r="AK684" s="2">
        <f>COUNTIFS($B:$B,$B684,$AG:$AG,AK$1)</f>
        <v>0</v>
      </c>
      <c r="AL684" s="2">
        <f>COUNTIFS($B:$B,$B684,$AG:$AG,AL$1)</f>
        <v>0</v>
      </c>
      <c r="AM684" s="2">
        <f>COUNTIFS($B:$B,$B684,$AG:$AG,AM$1)</f>
        <v>0</v>
      </c>
      <c r="AN684" s="2">
        <f>COUNTIFS($B:$B,$B684,$AG:$AG,AN$1)</f>
        <v>0</v>
      </c>
      <c r="AO684" s="2">
        <f>COUNTIFS($B:$B,$B684,$AG:$AG,AO$1)</f>
        <v>0</v>
      </c>
      <c r="AP684" s="2">
        <f>COUNTIFS($B:$B,$B684,$AG:$AG,AP$1)</f>
        <v>0</v>
      </c>
      <c r="AQ684" s="2">
        <f>COUNTIFS($B:$B,$B684,$AG:$AG,AQ$1)</f>
        <v>0</v>
      </c>
      <c r="AR684" s="2">
        <f>COUNTIFS($B:$B,$B684,$AG:$AG,AR$1)</f>
        <v>0</v>
      </c>
      <c r="AS684" s="2">
        <f>COUNTIFS($B:$B,$B684,$AG:$AG,AS$1)</f>
        <v>0</v>
      </c>
      <c r="AT684" s="2">
        <f>COUNTIFS($B:$B,$B684,$AG:$AG,AT$1)</f>
        <v>1</v>
      </c>
      <c r="AU684" s="2">
        <f>COUNTIFS($B:$B,$B684,$AG:$AG,AU$1)</f>
        <v>0</v>
      </c>
    </row>
    <row r="685" spans="1:47" ht="15" customHeight="1" x14ac:dyDescent="0.35">
      <c r="A685" s="7">
        <f>IF(B684=B685,A684,A684+1)</f>
        <v>230</v>
      </c>
      <c r="B685" s="7" t="s">
        <v>5131</v>
      </c>
      <c r="C685" s="7" t="s">
        <v>5130</v>
      </c>
      <c r="D685" s="7" t="s">
        <v>3044</v>
      </c>
      <c r="E685" s="7" t="s">
        <v>3043</v>
      </c>
      <c r="F685" s="4" t="s">
        <v>7</v>
      </c>
      <c r="G685" s="4" t="s">
        <v>8</v>
      </c>
      <c r="H685" s="4" t="s">
        <v>7</v>
      </c>
      <c r="I685" s="3">
        <v>2</v>
      </c>
      <c r="J685" s="3" t="s">
        <v>69</v>
      </c>
      <c r="K685" s="3" t="s">
        <v>3065</v>
      </c>
      <c r="L685" s="3" t="s">
        <v>36</v>
      </c>
      <c r="M685" s="3" t="s">
        <v>5132</v>
      </c>
      <c r="N685" s="3" t="s">
        <v>340</v>
      </c>
      <c r="P685" s="3" t="s">
        <v>669</v>
      </c>
      <c r="Q685" s="3" t="s">
        <v>1475</v>
      </c>
      <c r="R685" s="3" t="s">
        <v>2434</v>
      </c>
      <c r="S685" s="2" t="str">
        <f>IF(P685="심사불필요","-",VLOOKUP(K685,'[1]자격증 backdata'!A:G,7,0))</f>
        <v>-</v>
      </c>
      <c r="T685" s="2" t="str">
        <f>IF(S685="-","-",IF(COUNTIFS(B:B,B685,S:S,"필수")&gt;0,"자격요건충족","확인필요"))</f>
        <v>-</v>
      </c>
      <c r="U685" s="2"/>
      <c r="W685" s="2">
        <f>IF(Q685="4급","심사불필요",VLOOKUP(K685,'[1]자격증 backdata'!A:B,2,0))</f>
        <v>0</v>
      </c>
      <c r="X685" s="3">
        <f>IF(R685="A", MIN(20, SUMIFS(W:W, B:B, B685, R:R, "A")),IF(R685="B", MIN(30, SUMIFS(W:W, B:B, B685, R:R, "B")),"비해당분야"))</f>
        <v>6</v>
      </c>
      <c r="Y685" s="3" t="str">
        <f>IF(R685="C",MIN(30,IF(COUNTIFS(B:B,B685,W:W,"가1")=1,25,IF(COUNTIFS(B:B,B685,W:W,"가1")&gt;=2,30,0))+IF(COUNTIFS(B:B,B685,W:W,"나1")&gt;=4,30,IF(COUNTIFS(B:B,B685,W:W,"나1")=3,26,IF(COUNTIFS(B:B,B685,W:W,"나1")=2,22,IF(COUNTIFS(B:B,B685,W:W,"나1")=1,18,0)))))+MIN(30,IF(COUNTIFS(B:B,B685,W:W,"가2")=1,25,IF(COUNTIFS(B:B,B685,W:W,"가2")&gt;=2,30,0))+IF(COUNTIFS(B:B,B685,W:W,"나2")=3,30,IF(COUNTIFS(B:B,B685,W:W,"나2")=2,25,IF(COUNTIFS(B:B,B685,W:W,"나2")=1,20,0)))),"비해당분야")</f>
        <v>비해당분야</v>
      </c>
      <c r="Z685" s="3" t="str">
        <f>IF(R685="C",VLOOKUP(K685,'[1]자격증 backdata'!A:F,6,0),"비해당분야")</f>
        <v>비해당분야</v>
      </c>
      <c r="AA685" s="3" t="str">
        <f>IF(R685="C",SUMIF(B:B,B685,Z:Z),"비해당분야")</f>
        <v>비해당분야</v>
      </c>
      <c r="AB685" s="3" t="str">
        <f>IF(R685="C",SUM(Y685,AA685),"비해당분야")</f>
        <v>비해당분야</v>
      </c>
      <c r="AC685" s="3">
        <f>IF(R685="C",AB685,X685)</f>
        <v>6</v>
      </c>
      <c r="AD685" s="3">
        <f>VLOOKUP(K685,'[1]자격증 backdata'!A:D,4,0)</f>
        <v>5</v>
      </c>
      <c r="AE685" s="3">
        <f>IF(_xlfn.MAXIFS(AD:AD,B:B,B685)&gt;10,10,_xlfn.MAXIFS(AD:AD,B:B,B685))</f>
        <v>5</v>
      </c>
      <c r="AG685" s="2">
        <f>VLOOKUP(K685,'[1]자격증 backdata'!A:C,3,0)</f>
        <v>0</v>
      </c>
      <c r="AH685" s="2">
        <f>COUNTIFS($B:$B,$B685,$AG:$AG,AH$1)</f>
        <v>0</v>
      </c>
      <c r="AI685" s="2">
        <f>COUNTIFS($B:$B,$B685,$AG:$AG,AI$1)</f>
        <v>0</v>
      </c>
      <c r="AJ685" s="2">
        <f>COUNTIFS($B:$B,$B685,$AG:$AG,AJ$1)</f>
        <v>0</v>
      </c>
      <c r="AK685" s="2">
        <f>COUNTIFS($B:$B,$B685,$AG:$AG,AK$1)</f>
        <v>0</v>
      </c>
      <c r="AL685" s="2">
        <f>COUNTIFS($B:$B,$B685,$AG:$AG,AL$1)</f>
        <v>0</v>
      </c>
      <c r="AM685" s="2">
        <f>COUNTIFS($B:$B,$B685,$AG:$AG,AM$1)</f>
        <v>0</v>
      </c>
      <c r="AN685" s="2">
        <f>COUNTIFS($B:$B,$B685,$AG:$AG,AN$1)</f>
        <v>0</v>
      </c>
      <c r="AO685" s="2">
        <f>COUNTIFS($B:$B,$B685,$AG:$AG,AO$1)</f>
        <v>0</v>
      </c>
      <c r="AP685" s="2">
        <f>COUNTIFS($B:$B,$B685,$AG:$AG,AP$1)</f>
        <v>0</v>
      </c>
      <c r="AQ685" s="2">
        <f>COUNTIFS($B:$B,$B685,$AG:$AG,AQ$1)</f>
        <v>0</v>
      </c>
      <c r="AR685" s="2">
        <f>COUNTIFS($B:$B,$B685,$AG:$AG,AR$1)</f>
        <v>0</v>
      </c>
      <c r="AS685" s="2">
        <f>COUNTIFS($B:$B,$B685,$AG:$AG,AS$1)</f>
        <v>0</v>
      </c>
      <c r="AT685" s="2">
        <f>COUNTIFS($B:$B,$B685,$AG:$AG,AT$1)</f>
        <v>1</v>
      </c>
      <c r="AU685" s="2">
        <f>COUNTIFS($B:$B,$B685,$AG:$AG,AU$1)</f>
        <v>0</v>
      </c>
    </row>
    <row r="686" spans="1:47" ht="15" customHeight="1" x14ac:dyDescent="0.35">
      <c r="A686" s="7">
        <f>IF(B685=B686,A685,A685+1)</f>
        <v>230</v>
      </c>
      <c r="B686" s="7" t="s">
        <v>5131</v>
      </c>
      <c r="C686" s="7" t="s">
        <v>5130</v>
      </c>
      <c r="D686" s="7" t="s">
        <v>3044</v>
      </c>
      <c r="E686" s="7" t="s">
        <v>3043</v>
      </c>
      <c r="F686" s="4" t="s">
        <v>7</v>
      </c>
      <c r="G686" s="4" t="s">
        <v>8</v>
      </c>
      <c r="H686" s="4" t="s">
        <v>7</v>
      </c>
      <c r="I686" s="3">
        <v>3</v>
      </c>
      <c r="J686" s="3" t="s">
        <v>28</v>
      </c>
      <c r="K686" s="3" t="s">
        <v>3061</v>
      </c>
      <c r="L686" s="3" t="s">
        <v>26</v>
      </c>
      <c r="M686" s="3" t="s">
        <v>5129</v>
      </c>
      <c r="N686" s="3" t="s">
        <v>686</v>
      </c>
      <c r="P686" s="3" t="s">
        <v>669</v>
      </c>
      <c r="Q686" s="3" t="s">
        <v>1475</v>
      </c>
      <c r="R686" s="3" t="s">
        <v>2434</v>
      </c>
      <c r="S686" s="2" t="str">
        <f>IF(P686="심사불필요","-",VLOOKUP(K686,'[1]자격증 backdata'!A:G,7,0))</f>
        <v>-</v>
      </c>
      <c r="T686" s="2" t="str">
        <f>IF(S686="-","-",IF(COUNTIFS(B:B,B686,S:S,"필수")&gt;0,"자격요건충족","확인필요"))</f>
        <v>-</v>
      </c>
      <c r="U686" s="2"/>
      <c r="W686" s="2">
        <f>IF(Q686="4급","심사불필요",VLOOKUP(K686,'[1]자격증 backdata'!A:B,2,0))</f>
        <v>2</v>
      </c>
      <c r="X686" s="3">
        <f>IF(R686="A", MIN(20, SUMIFS(W:W, B:B, B686, R:R, "A")),IF(R686="B", MIN(30, SUMIFS(W:W, B:B, B686, R:R, "B")),"비해당분야"))</f>
        <v>6</v>
      </c>
      <c r="Y686" s="3" t="str">
        <f>IF(R686="C",MIN(30,IF(COUNTIFS(B:B,B686,W:W,"가1")=1,25,IF(COUNTIFS(B:B,B686,W:W,"가1")&gt;=2,30,0))+IF(COUNTIFS(B:B,B686,W:W,"나1")&gt;=4,30,IF(COUNTIFS(B:B,B686,W:W,"나1")=3,26,IF(COUNTIFS(B:B,B686,W:W,"나1")=2,22,IF(COUNTIFS(B:B,B686,W:W,"나1")=1,18,0)))))+MIN(30,IF(COUNTIFS(B:B,B686,W:W,"가2")=1,25,IF(COUNTIFS(B:B,B686,W:W,"가2")&gt;=2,30,0))+IF(COUNTIFS(B:B,B686,W:W,"나2")=3,30,IF(COUNTIFS(B:B,B686,W:W,"나2")=2,25,IF(COUNTIFS(B:B,B686,W:W,"나2")=1,20,0)))),"비해당분야")</f>
        <v>비해당분야</v>
      </c>
      <c r="Z686" s="3" t="str">
        <f>IF(R686="C",VLOOKUP(K686,'[1]자격증 backdata'!A:F,6,0),"비해당분야")</f>
        <v>비해당분야</v>
      </c>
      <c r="AA686" s="3" t="str">
        <f>IF(R686="C",SUMIF(B:B,B686,Z:Z),"비해당분야")</f>
        <v>비해당분야</v>
      </c>
      <c r="AB686" s="3" t="str">
        <f>IF(R686="C",SUM(Y686,AA686),"비해당분야")</f>
        <v>비해당분야</v>
      </c>
      <c r="AC686" s="3">
        <f>IF(R686="C",AB686,X686)</f>
        <v>6</v>
      </c>
      <c r="AD686" s="3">
        <f>VLOOKUP(K686,'[1]자격증 backdata'!A:D,4,0)</f>
        <v>0</v>
      </c>
      <c r="AE686" s="3">
        <f>IF(_xlfn.MAXIFS(AD:AD,B:B,B686)&gt;10,10,_xlfn.MAXIFS(AD:AD,B:B,B686))</f>
        <v>5</v>
      </c>
      <c r="AG686" s="2">
        <f>VLOOKUP(K686,'[1]자격증 backdata'!A:C,3,0)</f>
        <v>0</v>
      </c>
      <c r="AH686" s="2">
        <f>COUNTIFS($B:$B,$B686,$AG:$AG,AH$1)</f>
        <v>0</v>
      </c>
      <c r="AI686" s="2">
        <f>COUNTIFS($B:$B,$B686,$AG:$AG,AI$1)</f>
        <v>0</v>
      </c>
      <c r="AJ686" s="2">
        <f>COUNTIFS($B:$B,$B686,$AG:$AG,AJ$1)</f>
        <v>0</v>
      </c>
      <c r="AK686" s="2">
        <f>COUNTIFS($B:$B,$B686,$AG:$AG,AK$1)</f>
        <v>0</v>
      </c>
      <c r="AL686" s="2">
        <f>COUNTIFS($B:$B,$B686,$AG:$AG,AL$1)</f>
        <v>0</v>
      </c>
      <c r="AM686" s="2">
        <f>COUNTIFS($B:$B,$B686,$AG:$AG,AM$1)</f>
        <v>0</v>
      </c>
      <c r="AN686" s="2">
        <f>COUNTIFS($B:$B,$B686,$AG:$AG,AN$1)</f>
        <v>0</v>
      </c>
      <c r="AO686" s="2">
        <f>COUNTIFS($B:$B,$B686,$AG:$AG,AO$1)</f>
        <v>0</v>
      </c>
      <c r="AP686" s="2">
        <f>COUNTIFS($B:$B,$B686,$AG:$AG,AP$1)</f>
        <v>0</v>
      </c>
      <c r="AQ686" s="2">
        <f>COUNTIFS($B:$B,$B686,$AG:$AG,AQ$1)</f>
        <v>0</v>
      </c>
      <c r="AR686" s="2">
        <f>COUNTIFS($B:$B,$B686,$AG:$AG,AR$1)</f>
        <v>0</v>
      </c>
      <c r="AS686" s="2">
        <f>COUNTIFS($B:$B,$B686,$AG:$AG,AS$1)</f>
        <v>0</v>
      </c>
      <c r="AT686" s="2">
        <f>COUNTIFS($B:$B,$B686,$AG:$AG,AT$1)</f>
        <v>1</v>
      </c>
      <c r="AU686" s="2">
        <f>COUNTIFS($B:$B,$B686,$AG:$AG,AU$1)</f>
        <v>0</v>
      </c>
    </row>
    <row r="687" spans="1:47" ht="15" customHeight="1" x14ac:dyDescent="0.35">
      <c r="A687" s="4">
        <f>IF(B686=B687,A686,A686+1)</f>
        <v>231</v>
      </c>
      <c r="B687" s="4" t="s">
        <v>5125</v>
      </c>
      <c r="C687" s="4" t="s">
        <v>5124</v>
      </c>
      <c r="D687" s="4" t="s">
        <v>3044</v>
      </c>
      <c r="E687" s="4" t="s">
        <v>3043</v>
      </c>
      <c r="F687" s="4" t="s">
        <v>7</v>
      </c>
      <c r="G687" s="4" t="s">
        <v>8</v>
      </c>
      <c r="H687" s="4" t="s">
        <v>7</v>
      </c>
      <c r="I687" s="4">
        <v>1</v>
      </c>
      <c r="J687" s="4" t="s">
        <v>69</v>
      </c>
      <c r="K687" s="4" t="s">
        <v>3065</v>
      </c>
      <c r="L687" s="4" t="s">
        <v>36</v>
      </c>
      <c r="M687" s="4" t="s">
        <v>5128</v>
      </c>
      <c r="N687" s="4" t="s">
        <v>859</v>
      </c>
      <c r="P687" s="4" t="s">
        <v>669</v>
      </c>
      <c r="Q687" s="4" t="s">
        <v>1475</v>
      </c>
      <c r="R687" s="4" t="s">
        <v>2434</v>
      </c>
      <c r="S687" s="5" t="str">
        <f>IF(P687="심사불필요","-",VLOOKUP(K687,'[1]자격증 backdata'!A:G,7,0))</f>
        <v>-</v>
      </c>
      <c r="T687" s="5" t="str">
        <f>IF(S687="-","-",IF(COUNTIFS(B:B,B687,S:S,"필수")&gt;0,"자격요건충족","확인필요"))</f>
        <v>-</v>
      </c>
      <c r="U687" s="5"/>
      <c r="W687" s="5">
        <f>IF(Q687="4급","심사불필요",VLOOKUP(K687,'[1]자격증 backdata'!A:B,2,0))</f>
        <v>0</v>
      </c>
      <c r="X687" s="4">
        <f>IF(R687="A", MIN(20, SUMIFS(W:W, B:B, B687, R:R, "A")),IF(R687="B", MIN(30, SUMIFS(W:W, B:B, B687, R:R, "B")),"비해당분야"))</f>
        <v>8</v>
      </c>
      <c r="Y687" s="4" t="str">
        <f>IF(R687="C",MIN(30,IF(COUNTIFS(B:B,B687,W:W,"가1")=1,25,IF(COUNTIFS(B:B,B687,W:W,"가1")&gt;=2,30,0))+IF(COUNTIFS(B:B,B687,W:W,"나1")&gt;=4,30,IF(COUNTIFS(B:B,B687,W:W,"나1")=3,26,IF(COUNTIFS(B:B,B687,W:W,"나1")=2,22,IF(COUNTIFS(B:B,B687,W:W,"나1")=1,18,0)))))+MIN(30,IF(COUNTIFS(B:B,B687,W:W,"가2")=1,25,IF(COUNTIFS(B:B,B687,W:W,"가2")&gt;=2,30,0))+IF(COUNTIFS(B:B,B687,W:W,"나2")=3,30,IF(COUNTIFS(B:B,B687,W:W,"나2")=2,25,IF(COUNTIFS(B:B,B687,W:W,"나2")=1,20,0)))),"비해당분야")</f>
        <v>비해당분야</v>
      </c>
      <c r="Z687" s="4" t="str">
        <f>IF(R687="C",VLOOKUP(K687,'[1]자격증 backdata'!A:F,6,0),"비해당분야")</f>
        <v>비해당분야</v>
      </c>
      <c r="AA687" s="4" t="str">
        <f>IF(R687="C",SUMIF(B:B,B687,Z:Z),"비해당분야")</f>
        <v>비해당분야</v>
      </c>
      <c r="AB687" s="4" t="str">
        <f>IF(R687="C",SUM(Y687,AA687),"비해당분야")</f>
        <v>비해당분야</v>
      </c>
      <c r="AC687" s="4">
        <f>IF(R687="C",AB687,X687)</f>
        <v>8</v>
      </c>
      <c r="AD687" s="4">
        <f>VLOOKUP(K687,'[1]자격증 backdata'!A:D,4,0)</f>
        <v>5</v>
      </c>
      <c r="AE687" s="4">
        <f>IF(_xlfn.MAXIFS(AD:AD,B:B,B687)&gt;10,10,_xlfn.MAXIFS(AD:AD,B:B,B687))</f>
        <v>5</v>
      </c>
      <c r="AG687" s="5">
        <f>VLOOKUP(K687,'[1]자격증 backdata'!A:C,3,0)</f>
        <v>0</v>
      </c>
      <c r="AH687" s="5">
        <f>COUNTIFS($B:$B,$B687,$AG:$AG,AH$1)</f>
        <v>0</v>
      </c>
      <c r="AI687" s="5">
        <f>COUNTIFS($B:$B,$B687,$AG:$AG,AI$1)</f>
        <v>0</v>
      </c>
      <c r="AJ687" s="5">
        <f>COUNTIFS($B:$B,$B687,$AG:$AG,AJ$1)</f>
        <v>0</v>
      </c>
      <c r="AK687" s="5">
        <f>COUNTIFS($B:$B,$B687,$AG:$AG,AK$1)</f>
        <v>0</v>
      </c>
      <c r="AL687" s="5">
        <f>COUNTIFS($B:$B,$B687,$AG:$AG,AL$1)</f>
        <v>0</v>
      </c>
      <c r="AM687" s="5">
        <f>COUNTIFS($B:$B,$B687,$AG:$AG,AM$1)</f>
        <v>0</v>
      </c>
      <c r="AN687" s="5">
        <f>COUNTIFS($B:$B,$B687,$AG:$AG,AN$1)</f>
        <v>0</v>
      </c>
      <c r="AO687" s="5">
        <f>COUNTIFS($B:$B,$B687,$AG:$AG,AO$1)</f>
        <v>0</v>
      </c>
      <c r="AP687" s="5">
        <f>COUNTIFS($B:$B,$B687,$AG:$AG,AP$1)</f>
        <v>0</v>
      </c>
      <c r="AQ687" s="5">
        <f>COUNTIFS($B:$B,$B687,$AG:$AG,AQ$1)</f>
        <v>0</v>
      </c>
      <c r="AR687" s="5">
        <f>COUNTIFS($B:$B,$B687,$AG:$AG,AR$1)</f>
        <v>0</v>
      </c>
      <c r="AS687" s="5">
        <f>COUNTIFS($B:$B,$B687,$AG:$AG,AS$1)</f>
        <v>0</v>
      </c>
      <c r="AT687" s="5">
        <f>COUNTIFS($B:$B,$B687,$AG:$AG,AT$1)</f>
        <v>1</v>
      </c>
      <c r="AU687" s="5">
        <f>COUNTIFS($B:$B,$B687,$AG:$AG,AU$1)</f>
        <v>0</v>
      </c>
    </row>
    <row r="688" spans="1:47" ht="15" customHeight="1" x14ac:dyDescent="0.35">
      <c r="A688" s="6">
        <f>IF(B687=B688,A687,A687+1)</f>
        <v>231</v>
      </c>
      <c r="B688" s="6" t="s">
        <v>5125</v>
      </c>
      <c r="C688" s="6" t="s">
        <v>5124</v>
      </c>
      <c r="D688" s="6" t="s">
        <v>3044</v>
      </c>
      <c r="E688" s="6" t="s">
        <v>3043</v>
      </c>
      <c r="F688" s="4" t="s">
        <v>7</v>
      </c>
      <c r="G688" s="4" t="s">
        <v>8</v>
      </c>
      <c r="H688" s="4" t="s">
        <v>7</v>
      </c>
      <c r="I688" s="4">
        <v>2</v>
      </c>
      <c r="J688" s="4" t="s">
        <v>106</v>
      </c>
      <c r="K688" s="4" t="s">
        <v>3057</v>
      </c>
      <c r="L688" s="4" t="s">
        <v>55</v>
      </c>
      <c r="M688" s="4" t="s">
        <v>5127</v>
      </c>
      <c r="N688" s="4" t="s">
        <v>4074</v>
      </c>
      <c r="P688" s="4" t="s">
        <v>669</v>
      </c>
      <c r="Q688" s="4" t="s">
        <v>1475</v>
      </c>
      <c r="R688" s="4" t="s">
        <v>2434</v>
      </c>
      <c r="S688" s="5" t="str">
        <f>IF(P688="심사불필요","-",VLOOKUP(K688,'[1]자격증 backdata'!A:G,7,0))</f>
        <v>-</v>
      </c>
      <c r="T688" s="5" t="str">
        <f>IF(S688="-","-",IF(COUNTIFS(B:B,B688,S:S,"필수")&gt;0,"자격요건충족","확인필요"))</f>
        <v>-</v>
      </c>
      <c r="U688" s="5"/>
      <c r="W688" s="5">
        <f>IF(Q688="4급","심사불필요",VLOOKUP(K688,'[1]자격증 backdata'!A:B,2,0))</f>
        <v>4</v>
      </c>
      <c r="X688" s="4">
        <f>IF(R688="A", MIN(20, SUMIFS(W:W, B:B, B688, R:R, "A")),IF(R688="B", MIN(30, SUMIFS(W:W, B:B, B688, R:R, "B")),"비해당분야"))</f>
        <v>8</v>
      </c>
      <c r="Y688" s="4" t="str">
        <f>IF(R688="C",MIN(30,IF(COUNTIFS(B:B,B688,W:W,"가1")=1,25,IF(COUNTIFS(B:B,B688,W:W,"가1")&gt;=2,30,0))+IF(COUNTIFS(B:B,B688,W:W,"나1")&gt;=4,30,IF(COUNTIFS(B:B,B688,W:W,"나1")=3,26,IF(COUNTIFS(B:B,B688,W:W,"나1")=2,22,IF(COUNTIFS(B:B,B688,W:W,"나1")=1,18,0)))))+MIN(30,IF(COUNTIFS(B:B,B688,W:W,"가2")=1,25,IF(COUNTIFS(B:B,B688,W:W,"가2")&gt;=2,30,0))+IF(COUNTIFS(B:B,B688,W:W,"나2")=3,30,IF(COUNTIFS(B:B,B688,W:W,"나2")=2,25,IF(COUNTIFS(B:B,B688,W:W,"나2")=1,20,0)))),"비해당분야")</f>
        <v>비해당분야</v>
      </c>
      <c r="Z688" s="4" t="str">
        <f>IF(R688="C",VLOOKUP(K688,'[1]자격증 backdata'!A:F,6,0),"비해당분야")</f>
        <v>비해당분야</v>
      </c>
      <c r="AA688" s="4" t="str">
        <f>IF(R688="C",SUMIF(B:B,B688,Z:Z),"비해당분야")</f>
        <v>비해당분야</v>
      </c>
      <c r="AB688" s="4" t="str">
        <f>IF(R688="C",SUM(Y688,AA688),"비해당분야")</f>
        <v>비해당분야</v>
      </c>
      <c r="AC688" s="4">
        <f>IF(R688="C",AB688,X688)</f>
        <v>8</v>
      </c>
      <c r="AD688" s="4">
        <f>VLOOKUP(K688,'[1]자격증 backdata'!A:D,4,0)</f>
        <v>0</v>
      </c>
      <c r="AE688" s="4">
        <f>IF(_xlfn.MAXIFS(AD:AD,B:B,B688)&gt;10,10,_xlfn.MAXIFS(AD:AD,B:B,B688))</f>
        <v>5</v>
      </c>
      <c r="AG688" s="5" t="str">
        <f>VLOOKUP(K688,'[1]자격증 backdata'!A:C,3,0)</f>
        <v>M</v>
      </c>
      <c r="AH688" s="5">
        <f>COUNTIFS($B:$B,$B688,$AG:$AG,AH$1)</f>
        <v>0</v>
      </c>
      <c r="AI688" s="5">
        <f>COUNTIFS($B:$B,$B688,$AG:$AG,AI$1)</f>
        <v>0</v>
      </c>
      <c r="AJ688" s="5">
        <f>COUNTIFS($B:$B,$B688,$AG:$AG,AJ$1)</f>
        <v>0</v>
      </c>
      <c r="AK688" s="5">
        <f>COUNTIFS($B:$B,$B688,$AG:$AG,AK$1)</f>
        <v>0</v>
      </c>
      <c r="AL688" s="5">
        <f>COUNTIFS($B:$B,$B688,$AG:$AG,AL$1)</f>
        <v>0</v>
      </c>
      <c r="AM688" s="5">
        <f>COUNTIFS($B:$B,$B688,$AG:$AG,AM$1)</f>
        <v>0</v>
      </c>
      <c r="AN688" s="5">
        <f>COUNTIFS($B:$B,$B688,$AG:$AG,AN$1)</f>
        <v>0</v>
      </c>
      <c r="AO688" s="5">
        <f>COUNTIFS($B:$B,$B688,$AG:$AG,AO$1)</f>
        <v>0</v>
      </c>
      <c r="AP688" s="5">
        <f>COUNTIFS($B:$B,$B688,$AG:$AG,AP$1)</f>
        <v>0</v>
      </c>
      <c r="AQ688" s="5">
        <f>COUNTIFS($B:$B,$B688,$AG:$AG,AQ$1)</f>
        <v>0</v>
      </c>
      <c r="AR688" s="5">
        <f>COUNTIFS($B:$B,$B688,$AG:$AG,AR$1)</f>
        <v>0</v>
      </c>
      <c r="AS688" s="5">
        <f>COUNTIFS($B:$B,$B688,$AG:$AG,AS$1)</f>
        <v>0</v>
      </c>
      <c r="AT688" s="5">
        <f>COUNTIFS($B:$B,$B688,$AG:$AG,AT$1)</f>
        <v>1</v>
      </c>
      <c r="AU688" s="5">
        <f>COUNTIFS($B:$B,$B688,$AG:$AG,AU$1)</f>
        <v>0</v>
      </c>
    </row>
    <row r="689" spans="1:47" ht="15" customHeight="1" x14ac:dyDescent="0.35">
      <c r="A689" s="6">
        <f>IF(B688=B689,A688,A688+1)</f>
        <v>231</v>
      </c>
      <c r="B689" s="6" t="s">
        <v>5125</v>
      </c>
      <c r="C689" s="6" t="s">
        <v>5124</v>
      </c>
      <c r="D689" s="6" t="s">
        <v>3044</v>
      </c>
      <c r="E689" s="6" t="s">
        <v>3043</v>
      </c>
      <c r="F689" s="4" t="s">
        <v>7</v>
      </c>
      <c r="G689" s="4" t="s">
        <v>8</v>
      </c>
      <c r="H689" s="4" t="s">
        <v>7</v>
      </c>
      <c r="I689" s="4">
        <v>3</v>
      </c>
      <c r="J689" s="4" t="s">
        <v>28</v>
      </c>
      <c r="K689" s="4" t="s">
        <v>3061</v>
      </c>
      <c r="L689" s="4" t="s">
        <v>26</v>
      </c>
      <c r="M689" s="4" t="s">
        <v>5126</v>
      </c>
      <c r="N689" s="4" t="s">
        <v>1476</v>
      </c>
      <c r="P689" s="4" t="s">
        <v>669</v>
      </c>
      <c r="Q689" s="4" t="s">
        <v>1475</v>
      </c>
      <c r="R689" s="4" t="s">
        <v>2434</v>
      </c>
      <c r="S689" s="5" t="str">
        <f>IF(P689="심사불필요","-",VLOOKUP(K689,'[1]자격증 backdata'!A:G,7,0))</f>
        <v>-</v>
      </c>
      <c r="T689" s="5" t="str">
        <f>IF(S689="-","-",IF(COUNTIFS(B:B,B689,S:S,"필수")&gt;0,"자격요건충족","확인필요"))</f>
        <v>-</v>
      </c>
      <c r="U689" s="5"/>
      <c r="W689" s="5">
        <f>IF(Q689="4급","심사불필요",VLOOKUP(K689,'[1]자격증 backdata'!A:B,2,0))</f>
        <v>2</v>
      </c>
      <c r="X689" s="4">
        <f>IF(R689="A", MIN(20, SUMIFS(W:W, B:B, B689, R:R, "A")),IF(R689="B", MIN(30, SUMIFS(W:W, B:B, B689, R:R, "B")),"비해당분야"))</f>
        <v>8</v>
      </c>
      <c r="Y689" s="4" t="str">
        <f>IF(R689="C",MIN(30,IF(COUNTIFS(B:B,B689,W:W,"가1")=1,25,IF(COUNTIFS(B:B,B689,W:W,"가1")&gt;=2,30,0))+IF(COUNTIFS(B:B,B689,W:W,"나1")&gt;=4,30,IF(COUNTIFS(B:B,B689,W:W,"나1")=3,26,IF(COUNTIFS(B:B,B689,W:W,"나1")=2,22,IF(COUNTIFS(B:B,B689,W:W,"나1")=1,18,0)))))+MIN(30,IF(COUNTIFS(B:B,B689,W:W,"가2")=1,25,IF(COUNTIFS(B:B,B689,W:W,"가2")&gt;=2,30,0))+IF(COUNTIFS(B:B,B689,W:W,"나2")=3,30,IF(COUNTIFS(B:B,B689,W:W,"나2")=2,25,IF(COUNTIFS(B:B,B689,W:W,"나2")=1,20,0)))),"비해당분야")</f>
        <v>비해당분야</v>
      </c>
      <c r="Z689" s="4" t="str">
        <f>IF(R689="C",VLOOKUP(K689,'[1]자격증 backdata'!A:F,6,0),"비해당분야")</f>
        <v>비해당분야</v>
      </c>
      <c r="AA689" s="4" t="str">
        <f>IF(R689="C",SUMIF(B:B,B689,Z:Z),"비해당분야")</f>
        <v>비해당분야</v>
      </c>
      <c r="AB689" s="4" t="str">
        <f>IF(R689="C",SUM(Y689,AA689),"비해당분야")</f>
        <v>비해당분야</v>
      </c>
      <c r="AC689" s="4">
        <f>IF(R689="C",AB689,X689)</f>
        <v>8</v>
      </c>
      <c r="AD689" s="4">
        <f>VLOOKUP(K689,'[1]자격증 backdata'!A:D,4,0)</f>
        <v>0</v>
      </c>
      <c r="AE689" s="4">
        <f>IF(_xlfn.MAXIFS(AD:AD,B:B,B689)&gt;10,10,_xlfn.MAXIFS(AD:AD,B:B,B689))</f>
        <v>5</v>
      </c>
      <c r="AG689" s="5">
        <f>VLOOKUP(K689,'[1]자격증 backdata'!A:C,3,0)</f>
        <v>0</v>
      </c>
      <c r="AH689" s="5">
        <f>COUNTIFS($B:$B,$B689,$AG:$AG,AH$1)</f>
        <v>0</v>
      </c>
      <c r="AI689" s="5">
        <f>COUNTIFS($B:$B,$B689,$AG:$AG,AI$1)</f>
        <v>0</v>
      </c>
      <c r="AJ689" s="5">
        <f>COUNTIFS($B:$B,$B689,$AG:$AG,AJ$1)</f>
        <v>0</v>
      </c>
      <c r="AK689" s="5">
        <f>COUNTIFS($B:$B,$B689,$AG:$AG,AK$1)</f>
        <v>0</v>
      </c>
      <c r="AL689" s="5">
        <f>COUNTIFS($B:$B,$B689,$AG:$AG,AL$1)</f>
        <v>0</v>
      </c>
      <c r="AM689" s="5">
        <f>COUNTIFS($B:$B,$B689,$AG:$AG,AM$1)</f>
        <v>0</v>
      </c>
      <c r="AN689" s="5">
        <f>COUNTIFS($B:$B,$B689,$AG:$AG,AN$1)</f>
        <v>0</v>
      </c>
      <c r="AO689" s="5">
        <f>COUNTIFS($B:$B,$B689,$AG:$AG,AO$1)</f>
        <v>0</v>
      </c>
      <c r="AP689" s="5">
        <f>COUNTIFS($B:$B,$B689,$AG:$AG,AP$1)</f>
        <v>0</v>
      </c>
      <c r="AQ689" s="5">
        <f>COUNTIFS($B:$B,$B689,$AG:$AG,AQ$1)</f>
        <v>0</v>
      </c>
      <c r="AR689" s="5">
        <f>COUNTIFS($B:$B,$B689,$AG:$AG,AR$1)</f>
        <v>0</v>
      </c>
      <c r="AS689" s="5">
        <f>COUNTIFS($B:$B,$B689,$AG:$AG,AS$1)</f>
        <v>0</v>
      </c>
      <c r="AT689" s="5">
        <f>COUNTIFS($B:$B,$B689,$AG:$AG,AT$1)</f>
        <v>1</v>
      </c>
      <c r="AU689" s="5">
        <f>COUNTIFS($B:$B,$B689,$AG:$AG,AU$1)</f>
        <v>0</v>
      </c>
    </row>
    <row r="690" spans="1:47" ht="15" customHeight="1" x14ac:dyDescent="0.35">
      <c r="A690" s="6">
        <f>IF(B689=B690,A689,A689+1)</f>
        <v>231</v>
      </c>
      <c r="B690" s="6" t="s">
        <v>5125</v>
      </c>
      <c r="C690" s="6" t="s">
        <v>5124</v>
      </c>
      <c r="D690" s="6" t="s">
        <v>3044</v>
      </c>
      <c r="E690" s="6" t="s">
        <v>3043</v>
      </c>
      <c r="F690" s="4" t="s">
        <v>7</v>
      </c>
      <c r="G690" s="4" t="s">
        <v>8</v>
      </c>
      <c r="H690" s="4" t="s">
        <v>7</v>
      </c>
      <c r="I690" s="4">
        <v>4</v>
      </c>
      <c r="J690" s="4" t="s">
        <v>1849</v>
      </c>
      <c r="K690" s="4" t="s">
        <v>5123</v>
      </c>
      <c r="L690" s="4" t="s">
        <v>159</v>
      </c>
      <c r="M690" s="4" t="s">
        <v>5122</v>
      </c>
      <c r="N690" s="4" t="s">
        <v>520</v>
      </c>
      <c r="P690" s="4" t="s">
        <v>669</v>
      </c>
      <c r="Q690" s="4" t="s">
        <v>1475</v>
      </c>
      <c r="R690" s="4" t="s">
        <v>2434</v>
      </c>
      <c r="S690" s="5" t="str">
        <f>IF(P690="심사불필요","-",VLOOKUP(K690,'[1]자격증 backdata'!A:G,7,0))</f>
        <v>-</v>
      </c>
      <c r="T690" s="5" t="str">
        <f>IF(S690="-","-",IF(COUNTIFS(B:B,B690,S:S,"필수")&gt;0,"자격요건충족","확인필요"))</f>
        <v>-</v>
      </c>
      <c r="U690" s="5"/>
      <c r="W690" s="5">
        <f>IF(Q690="4급","심사불필요",VLOOKUP(K690,'[1]자격증 backdata'!A:B,2,0))</f>
        <v>2</v>
      </c>
      <c r="X690" s="4">
        <f>IF(R690="A", MIN(20, SUMIFS(W:W, B:B, B690, R:R, "A")),IF(R690="B", MIN(30, SUMIFS(W:W, B:B, B690, R:R, "B")),"비해당분야"))</f>
        <v>8</v>
      </c>
      <c r="Y690" s="4" t="str">
        <f>IF(R690="C",MIN(30,IF(COUNTIFS(B:B,B690,W:W,"가1")=1,25,IF(COUNTIFS(B:B,B690,W:W,"가1")&gt;=2,30,0))+IF(COUNTIFS(B:B,B690,W:W,"나1")&gt;=4,30,IF(COUNTIFS(B:B,B690,W:W,"나1")=3,26,IF(COUNTIFS(B:B,B690,W:W,"나1")=2,22,IF(COUNTIFS(B:B,B690,W:W,"나1")=1,18,0)))))+MIN(30,IF(COUNTIFS(B:B,B690,W:W,"가2")=1,25,IF(COUNTIFS(B:B,B690,W:W,"가2")&gt;=2,30,0))+IF(COUNTIFS(B:B,B690,W:W,"나2")=3,30,IF(COUNTIFS(B:B,B690,W:W,"나2")=2,25,IF(COUNTIFS(B:B,B690,W:W,"나2")=1,20,0)))),"비해당분야")</f>
        <v>비해당분야</v>
      </c>
      <c r="Z690" s="4" t="str">
        <f>IF(R690="C",VLOOKUP(K690,'[1]자격증 backdata'!A:F,6,0),"비해당분야")</f>
        <v>비해당분야</v>
      </c>
      <c r="AA690" s="4" t="str">
        <f>IF(R690="C",SUMIF(B:B,B690,Z:Z),"비해당분야")</f>
        <v>비해당분야</v>
      </c>
      <c r="AB690" s="4" t="str">
        <f>IF(R690="C",SUM(Y690,AA690),"비해당분야")</f>
        <v>비해당분야</v>
      </c>
      <c r="AC690" s="4">
        <f>IF(R690="C",AB690,X690)</f>
        <v>8</v>
      </c>
      <c r="AD690" s="4">
        <f>VLOOKUP(K690,'[1]자격증 backdata'!A:D,4,0)</f>
        <v>0</v>
      </c>
      <c r="AE690" s="4">
        <f>IF(_xlfn.MAXIFS(AD:AD,B:B,B690)&gt;10,10,_xlfn.MAXIFS(AD:AD,B:B,B690))</f>
        <v>5</v>
      </c>
      <c r="AG690" s="5">
        <f>VLOOKUP(K690,'[1]자격증 backdata'!A:C,3,0)</f>
        <v>0</v>
      </c>
      <c r="AH690" s="5">
        <f>COUNTIFS($B:$B,$B690,$AG:$AG,AH$1)</f>
        <v>0</v>
      </c>
      <c r="AI690" s="5">
        <f>COUNTIFS($B:$B,$B690,$AG:$AG,AI$1)</f>
        <v>0</v>
      </c>
      <c r="AJ690" s="5">
        <f>COUNTIFS($B:$B,$B690,$AG:$AG,AJ$1)</f>
        <v>0</v>
      </c>
      <c r="AK690" s="5">
        <f>COUNTIFS($B:$B,$B690,$AG:$AG,AK$1)</f>
        <v>0</v>
      </c>
      <c r="AL690" s="5">
        <f>COUNTIFS($B:$B,$B690,$AG:$AG,AL$1)</f>
        <v>0</v>
      </c>
      <c r="AM690" s="5">
        <f>COUNTIFS($B:$B,$B690,$AG:$AG,AM$1)</f>
        <v>0</v>
      </c>
      <c r="AN690" s="5">
        <f>COUNTIFS($B:$B,$B690,$AG:$AG,AN$1)</f>
        <v>0</v>
      </c>
      <c r="AO690" s="5">
        <f>COUNTIFS($B:$B,$B690,$AG:$AG,AO$1)</f>
        <v>0</v>
      </c>
      <c r="AP690" s="5">
        <f>COUNTIFS($B:$B,$B690,$AG:$AG,AP$1)</f>
        <v>0</v>
      </c>
      <c r="AQ690" s="5">
        <f>COUNTIFS($B:$B,$B690,$AG:$AG,AQ$1)</f>
        <v>0</v>
      </c>
      <c r="AR690" s="5">
        <f>COUNTIFS($B:$B,$B690,$AG:$AG,AR$1)</f>
        <v>0</v>
      </c>
      <c r="AS690" s="5">
        <f>COUNTIFS($B:$B,$B690,$AG:$AG,AS$1)</f>
        <v>0</v>
      </c>
      <c r="AT690" s="5">
        <f>COUNTIFS($B:$B,$B690,$AG:$AG,AT$1)</f>
        <v>1</v>
      </c>
      <c r="AU690" s="5">
        <f>COUNTIFS($B:$B,$B690,$AG:$AG,AU$1)</f>
        <v>0</v>
      </c>
    </row>
    <row r="691" spans="1:47" ht="15" customHeight="1" x14ac:dyDescent="0.35">
      <c r="A691" s="3">
        <f>IF(B690=B691,A690,A690+1)</f>
        <v>232</v>
      </c>
      <c r="B691" s="3" t="s">
        <v>5121</v>
      </c>
      <c r="C691" s="3" t="s">
        <v>5120</v>
      </c>
      <c r="D691" s="3" t="s">
        <v>3044</v>
      </c>
      <c r="E691" s="3" t="s">
        <v>3043</v>
      </c>
      <c r="F691" s="4" t="s">
        <v>7</v>
      </c>
      <c r="G691" s="4" t="s">
        <v>8</v>
      </c>
      <c r="H691" s="4" t="s">
        <v>7</v>
      </c>
      <c r="I691" s="3">
        <v>1</v>
      </c>
      <c r="J691" s="3" t="s">
        <v>69</v>
      </c>
      <c r="K691" s="3" t="s">
        <v>3065</v>
      </c>
      <c r="L691" s="3" t="s">
        <v>36</v>
      </c>
      <c r="M691" s="3" t="s">
        <v>5119</v>
      </c>
      <c r="N691" s="3" t="s">
        <v>122</v>
      </c>
      <c r="P691" s="3" t="s">
        <v>669</v>
      </c>
      <c r="Q691" s="3" t="s">
        <v>1475</v>
      </c>
      <c r="R691" s="3" t="s">
        <v>2434</v>
      </c>
      <c r="S691" s="2" t="str">
        <f>IF(P691="심사불필요","-",VLOOKUP(K691,'[1]자격증 backdata'!A:G,7,0))</f>
        <v>-</v>
      </c>
      <c r="T691" s="2" t="str">
        <f>IF(S691="-","-",IF(COUNTIFS(B:B,B691,S:S,"필수")&gt;0,"자격요건충족","확인필요"))</f>
        <v>-</v>
      </c>
      <c r="U691" s="2"/>
      <c r="W691" s="2">
        <f>IF(Q691="4급","심사불필요",VLOOKUP(K691,'[1]자격증 backdata'!A:B,2,0))</f>
        <v>0</v>
      </c>
      <c r="X691" s="3">
        <f>IF(R691="A", MIN(20, SUMIFS(W:W, B:B, B691, R:R, "A")),IF(R691="B", MIN(30, SUMIFS(W:W, B:B, B691, R:R, "B")),"비해당분야"))</f>
        <v>0</v>
      </c>
      <c r="Y691" s="3" t="str">
        <f>IF(R691="C",MIN(30,IF(COUNTIFS(B:B,B691,W:W,"가1")=1,25,IF(COUNTIFS(B:B,B691,W:W,"가1")&gt;=2,30,0))+IF(COUNTIFS(B:B,B691,W:W,"나1")&gt;=4,30,IF(COUNTIFS(B:B,B691,W:W,"나1")=3,26,IF(COUNTIFS(B:B,B691,W:W,"나1")=2,22,IF(COUNTIFS(B:B,B691,W:W,"나1")=1,18,0)))))+MIN(30,IF(COUNTIFS(B:B,B691,W:W,"가2")=1,25,IF(COUNTIFS(B:B,B691,W:W,"가2")&gt;=2,30,0))+IF(COUNTIFS(B:B,B691,W:W,"나2")=3,30,IF(COUNTIFS(B:B,B691,W:W,"나2")=2,25,IF(COUNTIFS(B:B,B691,W:W,"나2")=1,20,0)))),"비해당분야")</f>
        <v>비해당분야</v>
      </c>
      <c r="Z691" s="3" t="str">
        <f>IF(R691="C",VLOOKUP(K691,'[1]자격증 backdata'!A:F,6,0),"비해당분야")</f>
        <v>비해당분야</v>
      </c>
      <c r="AA691" s="3" t="str">
        <f>IF(R691="C",SUMIF(B:B,B691,Z:Z),"비해당분야")</f>
        <v>비해당분야</v>
      </c>
      <c r="AB691" s="3" t="str">
        <f>IF(R691="C",SUM(Y691,AA691),"비해당분야")</f>
        <v>비해당분야</v>
      </c>
      <c r="AC691" s="3">
        <f>IF(R691="C",AB691,X691)</f>
        <v>0</v>
      </c>
      <c r="AD691" s="3">
        <f>VLOOKUP(K691,'[1]자격증 backdata'!A:D,4,0)</f>
        <v>5</v>
      </c>
      <c r="AE691" s="3">
        <f>IF(_xlfn.MAXIFS(AD:AD,B:B,B691)&gt;10,10,_xlfn.MAXIFS(AD:AD,B:B,B691))</f>
        <v>5</v>
      </c>
      <c r="AG691" s="2">
        <f>VLOOKUP(K691,'[1]자격증 backdata'!A:C,3,0)</f>
        <v>0</v>
      </c>
      <c r="AH691" s="2">
        <f>COUNTIFS($B:$B,$B691,$AG:$AG,AH$1)</f>
        <v>0</v>
      </c>
      <c r="AI691" s="2">
        <f>COUNTIFS($B:$B,$B691,$AG:$AG,AI$1)</f>
        <v>0</v>
      </c>
      <c r="AJ691" s="2">
        <f>COUNTIFS($B:$B,$B691,$AG:$AG,AJ$1)</f>
        <v>0</v>
      </c>
      <c r="AK691" s="2">
        <f>COUNTIFS($B:$B,$B691,$AG:$AG,AK$1)</f>
        <v>0</v>
      </c>
      <c r="AL691" s="2">
        <f>COUNTIFS($B:$B,$B691,$AG:$AG,AL$1)</f>
        <v>0</v>
      </c>
      <c r="AM691" s="2">
        <f>COUNTIFS($B:$B,$B691,$AG:$AG,AM$1)</f>
        <v>0</v>
      </c>
      <c r="AN691" s="2">
        <f>COUNTIFS($B:$B,$B691,$AG:$AG,AN$1)</f>
        <v>0</v>
      </c>
      <c r="AO691" s="2">
        <f>COUNTIFS($B:$B,$B691,$AG:$AG,AO$1)</f>
        <v>0</v>
      </c>
      <c r="AP691" s="2">
        <f>COUNTIFS($B:$B,$B691,$AG:$AG,AP$1)</f>
        <v>0</v>
      </c>
      <c r="AQ691" s="2">
        <f>COUNTIFS($B:$B,$B691,$AG:$AG,AQ$1)</f>
        <v>0</v>
      </c>
      <c r="AR691" s="2">
        <f>COUNTIFS($B:$B,$B691,$AG:$AG,AR$1)</f>
        <v>0</v>
      </c>
      <c r="AS691" s="2">
        <f>COUNTIFS($B:$B,$B691,$AG:$AG,AS$1)</f>
        <v>0</v>
      </c>
      <c r="AT691" s="2">
        <f>COUNTIFS($B:$B,$B691,$AG:$AG,AT$1)</f>
        <v>0</v>
      </c>
      <c r="AU691" s="2">
        <f>COUNTIFS($B:$B,$B691,$AG:$AG,AU$1)</f>
        <v>0</v>
      </c>
    </row>
    <row r="692" spans="1:47" ht="15" customHeight="1" x14ac:dyDescent="0.35">
      <c r="A692" s="4">
        <f>IF(B691=B692,A691,A691+1)</f>
        <v>233</v>
      </c>
      <c r="B692" s="4" t="s">
        <v>5118</v>
      </c>
      <c r="C692" s="4" t="s">
        <v>5117</v>
      </c>
      <c r="D692" s="4" t="s">
        <v>3044</v>
      </c>
      <c r="E692" s="4" t="s">
        <v>3043</v>
      </c>
      <c r="F692" s="4" t="s">
        <v>7</v>
      </c>
      <c r="G692" s="4" t="s">
        <v>8</v>
      </c>
      <c r="H692" s="4" t="s">
        <v>7</v>
      </c>
      <c r="I692" s="4">
        <v>1</v>
      </c>
      <c r="J692" s="4" t="s">
        <v>38</v>
      </c>
      <c r="K692" s="4" t="s">
        <v>3059</v>
      </c>
      <c r="L692" s="4" t="s">
        <v>36</v>
      </c>
      <c r="M692" s="4" t="s">
        <v>5116</v>
      </c>
      <c r="N692" s="4" t="s">
        <v>1327</v>
      </c>
      <c r="P692" s="4" t="s">
        <v>669</v>
      </c>
      <c r="Q692" s="4" t="s">
        <v>1475</v>
      </c>
      <c r="R692" s="4" t="s">
        <v>2434</v>
      </c>
      <c r="S692" s="5" t="str">
        <f>IF(P692="심사불필요","-",VLOOKUP(K692,'[1]자격증 backdata'!A:G,7,0))</f>
        <v>-</v>
      </c>
      <c r="T692" s="5" t="str">
        <f>IF(S692="-","-",IF(COUNTIFS(B:B,B692,S:S,"필수")&gt;0,"자격요건충족","확인필요"))</f>
        <v>-</v>
      </c>
      <c r="U692" s="5"/>
      <c r="W692" s="5">
        <f>IF(Q692="4급","심사불필요",VLOOKUP(K692,'[1]자격증 backdata'!A:B,2,0))</f>
        <v>0</v>
      </c>
      <c r="X692" s="4">
        <f>IF(R692="A", MIN(20, SUMIFS(W:W, B:B, B692, R:R, "A")),IF(R692="B", MIN(30, SUMIFS(W:W, B:B, B692, R:R, "B")),"비해당분야"))</f>
        <v>4</v>
      </c>
      <c r="Y692" s="4" t="str">
        <f>IF(R692="C",MIN(30,IF(COUNTIFS(B:B,B692,W:W,"가1")=1,25,IF(COUNTIFS(B:B,B692,W:W,"가1")&gt;=2,30,0))+IF(COUNTIFS(B:B,B692,W:W,"나1")&gt;=4,30,IF(COUNTIFS(B:B,B692,W:W,"나1")=3,26,IF(COUNTIFS(B:B,B692,W:W,"나1")=2,22,IF(COUNTIFS(B:B,B692,W:W,"나1")=1,18,0)))))+MIN(30,IF(COUNTIFS(B:B,B692,W:W,"가2")=1,25,IF(COUNTIFS(B:B,B692,W:W,"가2")&gt;=2,30,0))+IF(COUNTIFS(B:B,B692,W:W,"나2")=3,30,IF(COUNTIFS(B:B,B692,W:W,"나2")=2,25,IF(COUNTIFS(B:B,B692,W:W,"나2")=1,20,0)))),"비해당분야")</f>
        <v>비해당분야</v>
      </c>
      <c r="Z692" s="4" t="str">
        <f>IF(R692="C",VLOOKUP(K692,'[1]자격증 backdata'!A:F,6,0),"비해당분야")</f>
        <v>비해당분야</v>
      </c>
      <c r="AA692" s="4" t="str">
        <f>IF(R692="C",SUMIF(B:B,B692,Z:Z),"비해당분야")</f>
        <v>비해당분야</v>
      </c>
      <c r="AB692" s="4" t="str">
        <f>IF(R692="C",SUM(Y692,AA692),"비해당분야")</f>
        <v>비해당분야</v>
      </c>
      <c r="AC692" s="4">
        <f>IF(R692="C",AB692,X692)</f>
        <v>4</v>
      </c>
      <c r="AD692" s="4">
        <f>VLOOKUP(K692,'[1]자격증 backdata'!A:D,4,0)</f>
        <v>5</v>
      </c>
      <c r="AE692" s="4">
        <f>IF(_xlfn.MAXIFS(AD:AD,B:B,B692)&gt;10,10,_xlfn.MAXIFS(AD:AD,B:B,B692))</f>
        <v>5</v>
      </c>
      <c r="AG692" s="5">
        <f>VLOOKUP(K692,'[1]자격증 backdata'!A:C,3,0)</f>
        <v>0</v>
      </c>
      <c r="AH692" s="5">
        <f>COUNTIFS($B:$B,$B692,$AG:$AG,AH$1)</f>
        <v>0</v>
      </c>
      <c r="AI692" s="5">
        <f>COUNTIFS($B:$B,$B692,$AG:$AG,AI$1)</f>
        <v>0</v>
      </c>
      <c r="AJ692" s="5">
        <f>COUNTIFS($B:$B,$B692,$AG:$AG,AJ$1)</f>
        <v>0</v>
      </c>
      <c r="AK692" s="5">
        <f>COUNTIFS($B:$B,$B692,$AG:$AG,AK$1)</f>
        <v>0</v>
      </c>
      <c r="AL692" s="5">
        <f>COUNTIFS($B:$B,$B692,$AG:$AG,AL$1)</f>
        <v>0</v>
      </c>
      <c r="AM692" s="5">
        <f>COUNTIFS($B:$B,$B692,$AG:$AG,AM$1)</f>
        <v>0</v>
      </c>
      <c r="AN692" s="5">
        <f>COUNTIFS($B:$B,$B692,$AG:$AG,AN$1)</f>
        <v>0</v>
      </c>
      <c r="AO692" s="5">
        <f>COUNTIFS($B:$B,$B692,$AG:$AG,AO$1)</f>
        <v>0</v>
      </c>
      <c r="AP692" s="5">
        <f>COUNTIFS($B:$B,$B692,$AG:$AG,AP$1)</f>
        <v>0</v>
      </c>
      <c r="AQ692" s="5">
        <f>COUNTIFS($B:$B,$B692,$AG:$AG,AQ$1)</f>
        <v>0</v>
      </c>
      <c r="AR692" s="5">
        <f>COUNTIFS($B:$B,$B692,$AG:$AG,AR$1)</f>
        <v>0</v>
      </c>
      <c r="AS692" s="5">
        <f>COUNTIFS($B:$B,$B692,$AG:$AG,AS$1)</f>
        <v>0</v>
      </c>
      <c r="AT692" s="5">
        <f>COUNTIFS($B:$B,$B692,$AG:$AG,AT$1)</f>
        <v>1</v>
      </c>
      <c r="AU692" s="5">
        <f>COUNTIFS($B:$B,$B692,$AG:$AG,AU$1)</f>
        <v>0</v>
      </c>
    </row>
    <row r="693" spans="1:47" ht="15" customHeight="1" x14ac:dyDescent="0.35">
      <c r="A693" s="6">
        <f>IF(B692=B693,A692,A692+1)</f>
        <v>233</v>
      </c>
      <c r="B693" s="6" t="s">
        <v>5118</v>
      </c>
      <c r="C693" s="6" t="s">
        <v>5117</v>
      </c>
      <c r="D693" s="6" t="s">
        <v>3044</v>
      </c>
      <c r="E693" s="6" t="s">
        <v>3043</v>
      </c>
      <c r="F693" s="4" t="s">
        <v>7</v>
      </c>
      <c r="G693" s="4" t="s">
        <v>8</v>
      </c>
      <c r="H693" s="4" t="s">
        <v>7</v>
      </c>
      <c r="I693" s="4">
        <v>2</v>
      </c>
      <c r="J693" s="4" t="s">
        <v>106</v>
      </c>
      <c r="K693" s="4" t="s">
        <v>3057</v>
      </c>
      <c r="L693" s="4" t="s">
        <v>55</v>
      </c>
      <c r="M693" s="4" t="s">
        <v>5116</v>
      </c>
      <c r="N693" s="4" t="s">
        <v>2522</v>
      </c>
      <c r="P693" s="4" t="s">
        <v>669</v>
      </c>
      <c r="Q693" s="4" t="s">
        <v>1475</v>
      </c>
      <c r="R693" s="4" t="s">
        <v>2434</v>
      </c>
      <c r="S693" s="5" t="str">
        <f>IF(P693="심사불필요","-",VLOOKUP(K693,'[1]자격증 backdata'!A:G,7,0))</f>
        <v>-</v>
      </c>
      <c r="T693" s="5" t="str">
        <f>IF(S693="-","-",IF(COUNTIFS(B:B,B693,S:S,"필수")&gt;0,"자격요건충족","확인필요"))</f>
        <v>-</v>
      </c>
      <c r="U693" s="5"/>
      <c r="W693" s="5">
        <f>IF(Q693="4급","심사불필요",VLOOKUP(K693,'[1]자격증 backdata'!A:B,2,0))</f>
        <v>4</v>
      </c>
      <c r="X693" s="4">
        <f>IF(R693="A", MIN(20, SUMIFS(W:W, B:B, B693, R:R, "A")),IF(R693="B", MIN(30, SUMIFS(W:W, B:B, B693, R:R, "B")),"비해당분야"))</f>
        <v>4</v>
      </c>
      <c r="Y693" s="4" t="str">
        <f>IF(R693="C",MIN(30,IF(COUNTIFS(B:B,B693,W:W,"가1")=1,25,IF(COUNTIFS(B:B,B693,W:W,"가1")&gt;=2,30,0))+IF(COUNTIFS(B:B,B693,W:W,"나1")&gt;=4,30,IF(COUNTIFS(B:B,B693,W:W,"나1")=3,26,IF(COUNTIFS(B:B,B693,W:W,"나1")=2,22,IF(COUNTIFS(B:B,B693,W:W,"나1")=1,18,0)))))+MIN(30,IF(COUNTIFS(B:B,B693,W:W,"가2")=1,25,IF(COUNTIFS(B:B,B693,W:W,"가2")&gt;=2,30,0))+IF(COUNTIFS(B:B,B693,W:W,"나2")=3,30,IF(COUNTIFS(B:B,B693,W:W,"나2")=2,25,IF(COUNTIFS(B:B,B693,W:W,"나2")=1,20,0)))),"비해당분야")</f>
        <v>비해당분야</v>
      </c>
      <c r="Z693" s="4" t="str">
        <f>IF(R693="C",VLOOKUP(K693,'[1]자격증 backdata'!A:F,6,0),"비해당분야")</f>
        <v>비해당분야</v>
      </c>
      <c r="AA693" s="4" t="str">
        <f>IF(R693="C",SUMIF(B:B,B693,Z:Z),"비해당분야")</f>
        <v>비해당분야</v>
      </c>
      <c r="AB693" s="4" t="str">
        <f>IF(R693="C",SUM(Y693,AA693),"비해당분야")</f>
        <v>비해당분야</v>
      </c>
      <c r="AC693" s="4">
        <f>IF(R693="C",AB693,X693)</f>
        <v>4</v>
      </c>
      <c r="AD693" s="4">
        <f>VLOOKUP(K693,'[1]자격증 backdata'!A:D,4,0)</f>
        <v>0</v>
      </c>
      <c r="AE693" s="4">
        <f>IF(_xlfn.MAXIFS(AD:AD,B:B,B693)&gt;10,10,_xlfn.MAXIFS(AD:AD,B:B,B693))</f>
        <v>5</v>
      </c>
      <c r="AG693" s="5" t="str">
        <f>VLOOKUP(K693,'[1]자격증 backdata'!A:C,3,0)</f>
        <v>M</v>
      </c>
      <c r="AH693" s="5">
        <f>COUNTIFS($B:$B,$B693,$AG:$AG,AH$1)</f>
        <v>0</v>
      </c>
      <c r="AI693" s="5">
        <f>COUNTIFS($B:$B,$B693,$AG:$AG,AI$1)</f>
        <v>0</v>
      </c>
      <c r="AJ693" s="5">
        <f>COUNTIFS($B:$B,$B693,$AG:$AG,AJ$1)</f>
        <v>0</v>
      </c>
      <c r="AK693" s="5">
        <f>COUNTIFS($B:$B,$B693,$AG:$AG,AK$1)</f>
        <v>0</v>
      </c>
      <c r="AL693" s="5">
        <f>COUNTIFS($B:$B,$B693,$AG:$AG,AL$1)</f>
        <v>0</v>
      </c>
      <c r="AM693" s="5">
        <f>COUNTIFS($B:$B,$B693,$AG:$AG,AM$1)</f>
        <v>0</v>
      </c>
      <c r="AN693" s="5">
        <f>COUNTIFS($B:$B,$B693,$AG:$AG,AN$1)</f>
        <v>0</v>
      </c>
      <c r="AO693" s="5">
        <f>COUNTIFS($B:$B,$B693,$AG:$AG,AO$1)</f>
        <v>0</v>
      </c>
      <c r="AP693" s="5">
        <f>COUNTIFS($B:$B,$B693,$AG:$AG,AP$1)</f>
        <v>0</v>
      </c>
      <c r="AQ693" s="5">
        <f>COUNTIFS($B:$B,$B693,$AG:$AG,AQ$1)</f>
        <v>0</v>
      </c>
      <c r="AR693" s="5">
        <f>COUNTIFS($B:$B,$B693,$AG:$AG,AR$1)</f>
        <v>0</v>
      </c>
      <c r="AS693" s="5">
        <f>COUNTIFS($B:$B,$B693,$AG:$AG,AS$1)</f>
        <v>0</v>
      </c>
      <c r="AT693" s="5">
        <f>COUNTIFS($B:$B,$B693,$AG:$AG,AT$1)</f>
        <v>1</v>
      </c>
      <c r="AU693" s="5">
        <f>COUNTIFS($B:$B,$B693,$AG:$AG,AU$1)</f>
        <v>0</v>
      </c>
    </row>
    <row r="694" spans="1:47" ht="15" customHeight="1" x14ac:dyDescent="0.35">
      <c r="A694" s="3">
        <f>IF(B693=B694,A693,A693+1)</f>
        <v>234</v>
      </c>
      <c r="B694" s="3" t="s">
        <v>5111</v>
      </c>
      <c r="C694" s="3" t="s">
        <v>5110</v>
      </c>
      <c r="D694" s="3" t="s">
        <v>3044</v>
      </c>
      <c r="E694" s="3" t="s">
        <v>3043</v>
      </c>
      <c r="F694" s="4" t="s">
        <v>7</v>
      </c>
      <c r="G694" s="4" t="s">
        <v>8</v>
      </c>
      <c r="H694" s="4" t="s">
        <v>7</v>
      </c>
      <c r="I694" s="3">
        <v>1</v>
      </c>
      <c r="J694" s="3" t="s">
        <v>69</v>
      </c>
      <c r="K694" s="3" t="s">
        <v>3065</v>
      </c>
      <c r="L694" s="3" t="s">
        <v>36</v>
      </c>
      <c r="M694" s="3" t="s">
        <v>5115</v>
      </c>
      <c r="N694" s="3" t="s">
        <v>173</v>
      </c>
      <c r="P694" s="3" t="s">
        <v>669</v>
      </c>
      <c r="Q694" s="3" t="s">
        <v>1475</v>
      </c>
      <c r="R694" s="3" t="s">
        <v>2434</v>
      </c>
      <c r="S694" s="2" t="str">
        <f>IF(P694="심사불필요","-",VLOOKUP(K694,'[1]자격증 backdata'!A:G,7,0))</f>
        <v>-</v>
      </c>
      <c r="T694" s="2" t="str">
        <f>IF(S694="-","-",IF(COUNTIFS(B:B,B694,S:S,"필수")&gt;0,"자격요건충족","확인필요"))</f>
        <v>-</v>
      </c>
      <c r="U694" s="2"/>
      <c r="W694" s="2">
        <f>IF(Q694="4급","심사불필요",VLOOKUP(K694,'[1]자격증 backdata'!A:B,2,0))</f>
        <v>0</v>
      </c>
      <c r="X694" s="3">
        <f>IF(R694="A", MIN(20, SUMIFS(W:W, B:B, B694, R:R, "A")),IF(R694="B", MIN(30, SUMIFS(W:W, B:B, B694, R:R, "B")),"비해당분야"))</f>
        <v>10</v>
      </c>
      <c r="Y694" s="3" t="str">
        <f>IF(R694="C",MIN(30,IF(COUNTIFS(B:B,B694,W:W,"가1")=1,25,IF(COUNTIFS(B:B,B694,W:W,"가1")&gt;=2,30,0))+IF(COUNTIFS(B:B,B694,W:W,"나1")&gt;=4,30,IF(COUNTIFS(B:B,B694,W:W,"나1")=3,26,IF(COUNTIFS(B:B,B694,W:W,"나1")=2,22,IF(COUNTIFS(B:B,B694,W:W,"나1")=1,18,0)))))+MIN(30,IF(COUNTIFS(B:B,B694,W:W,"가2")=1,25,IF(COUNTIFS(B:B,B694,W:W,"가2")&gt;=2,30,0))+IF(COUNTIFS(B:B,B694,W:W,"나2")=3,30,IF(COUNTIFS(B:B,B694,W:W,"나2")=2,25,IF(COUNTIFS(B:B,B694,W:W,"나2")=1,20,0)))),"비해당분야")</f>
        <v>비해당분야</v>
      </c>
      <c r="Z694" s="3" t="str">
        <f>IF(R694="C",VLOOKUP(K694,'[1]자격증 backdata'!A:F,6,0),"비해당분야")</f>
        <v>비해당분야</v>
      </c>
      <c r="AA694" s="3" t="str">
        <f>IF(R694="C",SUMIF(B:B,B694,Z:Z),"비해당분야")</f>
        <v>비해당분야</v>
      </c>
      <c r="AB694" s="3" t="str">
        <f>IF(R694="C",SUM(Y694,AA694),"비해당분야")</f>
        <v>비해당분야</v>
      </c>
      <c r="AC694" s="3">
        <f>IF(R694="C",AB694,X694)</f>
        <v>10</v>
      </c>
      <c r="AD694" s="3">
        <f>VLOOKUP(K694,'[1]자격증 backdata'!A:D,4,0)</f>
        <v>5</v>
      </c>
      <c r="AE694" s="3">
        <f>IF(_xlfn.MAXIFS(AD:AD,B:B,B694)&gt;10,10,_xlfn.MAXIFS(AD:AD,B:B,B694))</f>
        <v>5</v>
      </c>
      <c r="AG694" s="2">
        <f>VLOOKUP(K694,'[1]자격증 backdata'!A:C,3,0)</f>
        <v>0</v>
      </c>
      <c r="AH694" s="2">
        <f>COUNTIFS($B:$B,$B694,$AG:$AG,AH$1)</f>
        <v>0</v>
      </c>
      <c r="AI694" s="2">
        <f>COUNTIFS($B:$B,$B694,$AG:$AG,AI$1)</f>
        <v>0</v>
      </c>
      <c r="AJ694" s="2">
        <f>COUNTIFS($B:$B,$B694,$AG:$AG,AJ$1)</f>
        <v>0</v>
      </c>
      <c r="AK694" s="2">
        <f>COUNTIFS($B:$B,$B694,$AG:$AG,AK$1)</f>
        <v>0</v>
      </c>
      <c r="AL694" s="2">
        <f>COUNTIFS($B:$B,$B694,$AG:$AG,AL$1)</f>
        <v>0</v>
      </c>
      <c r="AM694" s="2">
        <f>COUNTIFS($B:$B,$B694,$AG:$AG,AM$1)</f>
        <v>0</v>
      </c>
      <c r="AN694" s="2">
        <f>COUNTIFS($B:$B,$B694,$AG:$AG,AN$1)</f>
        <v>0</v>
      </c>
      <c r="AO694" s="2">
        <f>COUNTIFS($B:$B,$B694,$AG:$AG,AO$1)</f>
        <v>1</v>
      </c>
      <c r="AP694" s="2">
        <f>COUNTIFS($B:$B,$B694,$AG:$AG,AP$1)</f>
        <v>0</v>
      </c>
      <c r="AQ694" s="2">
        <f>COUNTIFS($B:$B,$B694,$AG:$AG,AQ$1)</f>
        <v>0</v>
      </c>
      <c r="AR694" s="2">
        <f>COUNTIFS($B:$B,$B694,$AG:$AG,AR$1)</f>
        <v>0</v>
      </c>
      <c r="AS694" s="2">
        <f>COUNTIFS($B:$B,$B694,$AG:$AG,AS$1)</f>
        <v>0</v>
      </c>
      <c r="AT694" s="2">
        <f>COUNTIFS($B:$B,$B694,$AG:$AG,AT$1)</f>
        <v>1</v>
      </c>
      <c r="AU694" s="2">
        <f>COUNTIFS($B:$B,$B694,$AG:$AG,AU$1)</f>
        <v>0</v>
      </c>
    </row>
    <row r="695" spans="1:47" ht="15" customHeight="1" x14ac:dyDescent="0.35">
      <c r="A695" s="7">
        <f>IF(B694=B695,A694,A694+1)</f>
        <v>234</v>
      </c>
      <c r="B695" s="7" t="s">
        <v>5111</v>
      </c>
      <c r="C695" s="7" t="s">
        <v>5110</v>
      </c>
      <c r="D695" s="7" t="s">
        <v>3044</v>
      </c>
      <c r="E695" s="7" t="s">
        <v>3043</v>
      </c>
      <c r="F695" s="4" t="s">
        <v>7</v>
      </c>
      <c r="G695" s="4" t="s">
        <v>8</v>
      </c>
      <c r="H695" s="4" t="s">
        <v>7</v>
      </c>
      <c r="I695" s="3">
        <v>2</v>
      </c>
      <c r="J695" s="3" t="s">
        <v>653</v>
      </c>
      <c r="K695" s="3" t="s">
        <v>3052</v>
      </c>
      <c r="L695" s="3" t="s">
        <v>651</v>
      </c>
      <c r="M695" s="3" t="s">
        <v>5114</v>
      </c>
      <c r="N695" s="3" t="s">
        <v>2620</v>
      </c>
      <c r="P695" s="3" t="s">
        <v>669</v>
      </c>
      <c r="Q695" s="3" t="s">
        <v>1475</v>
      </c>
      <c r="R695" s="3" t="s">
        <v>2434</v>
      </c>
      <c r="S695" s="2" t="str">
        <f>IF(P695="심사불필요","-",VLOOKUP(K695,'[1]자격증 backdata'!A:G,7,0))</f>
        <v>-</v>
      </c>
      <c r="T695" s="2" t="str">
        <f>IF(S695="-","-",IF(COUNTIFS(B:B,B695,S:S,"필수")&gt;0,"자격요건충족","확인필요"))</f>
        <v>-</v>
      </c>
      <c r="U695" s="2"/>
      <c r="W695" s="2">
        <f>IF(Q695="4급","심사불필요",VLOOKUP(K695,'[1]자격증 backdata'!A:B,2,0))</f>
        <v>4</v>
      </c>
      <c r="X695" s="3">
        <f>IF(R695="A", MIN(20, SUMIFS(W:W, B:B, B695, R:R, "A")),IF(R695="B", MIN(30, SUMIFS(W:W, B:B, B695, R:R, "B")),"비해당분야"))</f>
        <v>10</v>
      </c>
      <c r="Y695" s="3" t="str">
        <f>IF(R695="C",MIN(30,IF(COUNTIFS(B:B,B695,W:W,"가1")=1,25,IF(COUNTIFS(B:B,B695,W:W,"가1")&gt;=2,30,0))+IF(COUNTIFS(B:B,B695,W:W,"나1")&gt;=4,30,IF(COUNTIFS(B:B,B695,W:W,"나1")=3,26,IF(COUNTIFS(B:B,B695,W:W,"나1")=2,22,IF(COUNTIFS(B:B,B695,W:W,"나1")=1,18,0)))))+MIN(30,IF(COUNTIFS(B:B,B695,W:W,"가2")=1,25,IF(COUNTIFS(B:B,B695,W:W,"가2")&gt;=2,30,0))+IF(COUNTIFS(B:B,B695,W:W,"나2")=3,30,IF(COUNTIFS(B:B,B695,W:W,"나2")=2,25,IF(COUNTIFS(B:B,B695,W:W,"나2")=1,20,0)))),"비해당분야")</f>
        <v>비해당분야</v>
      </c>
      <c r="Z695" s="3" t="str">
        <f>IF(R695="C",VLOOKUP(K695,'[1]자격증 backdata'!A:F,6,0),"비해당분야")</f>
        <v>비해당분야</v>
      </c>
      <c r="AA695" s="3" t="str">
        <f>IF(R695="C",SUMIF(B:B,B695,Z:Z),"비해당분야")</f>
        <v>비해당분야</v>
      </c>
      <c r="AB695" s="3" t="str">
        <f>IF(R695="C",SUM(Y695,AA695),"비해당분야")</f>
        <v>비해당분야</v>
      </c>
      <c r="AC695" s="3">
        <f>IF(R695="C",AB695,X695)</f>
        <v>10</v>
      </c>
      <c r="AD695" s="3">
        <f>VLOOKUP(K695,'[1]자격증 backdata'!A:D,4,0)</f>
        <v>0</v>
      </c>
      <c r="AE695" s="3">
        <f>IF(_xlfn.MAXIFS(AD:AD,B:B,B695)&gt;10,10,_xlfn.MAXIFS(AD:AD,B:B,B695))</f>
        <v>5</v>
      </c>
      <c r="AG695" s="2" t="str">
        <f>VLOOKUP(K695,'[1]자격증 backdata'!A:C,3,0)</f>
        <v>H</v>
      </c>
      <c r="AH695" s="2">
        <f>COUNTIFS($B:$B,$B695,$AG:$AG,AH$1)</f>
        <v>0</v>
      </c>
      <c r="AI695" s="2">
        <f>COUNTIFS($B:$B,$B695,$AG:$AG,AI$1)</f>
        <v>0</v>
      </c>
      <c r="AJ695" s="2">
        <f>COUNTIFS($B:$B,$B695,$AG:$AG,AJ$1)</f>
        <v>0</v>
      </c>
      <c r="AK695" s="2">
        <f>COUNTIFS($B:$B,$B695,$AG:$AG,AK$1)</f>
        <v>0</v>
      </c>
      <c r="AL695" s="2">
        <f>COUNTIFS($B:$B,$B695,$AG:$AG,AL$1)</f>
        <v>0</v>
      </c>
      <c r="AM695" s="2">
        <f>COUNTIFS($B:$B,$B695,$AG:$AG,AM$1)</f>
        <v>0</v>
      </c>
      <c r="AN695" s="2">
        <f>COUNTIFS($B:$B,$B695,$AG:$AG,AN$1)</f>
        <v>0</v>
      </c>
      <c r="AO695" s="2">
        <f>COUNTIFS($B:$B,$B695,$AG:$AG,AO$1)</f>
        <v>1</v>
      </c>
      <c r="AP695" s="2">
        <f>COUNTIFS($B:$B,$B695,$AG:$AG,AP$1)</f>
        <v>0</v>
      </c>
      <c r="AQ695" s="2">
        <f>COUNTIFS($B:$B,$B695,$AG:$AG,AQ$1)</f>
        <v>0</v>
      </c>
      <c r="AR695" s="2">
        <f>COUNTIFS($B:$B,$B695,$AG:$AG,AR$1)</f>
        <v>0</v>
      </c>
      <c r="AS695" s="2">
        <f>COUNTIFS($B:$B,$B695,$AG:$AG,AS$1)</f>
        <v>0</v>
      </c>
      <c r="AT695" s="2">
        <f>COUNTIFS($B:$B,$B695,$AG:$AG,AT$1)</f>
        <v>1</v>
      </c>
      <c r="AU695" s="2">
        <f>COUNTIFS($B:$B,$B695,$AG:$AG,AU$1)</f>
        <v>0</v>
      </c>
    </row>
    <row r="696" spans="1:47" ht="15" customHeight="1" x14ac:dyDescent="0.35">
      <c r="A696" s="7">
        <f>IF(B695=B696,A695,A695+1)</f>
        <v>234</v>
      </c>
      <c r="B696" s="7" t="s">
        <v>5111</v>
      </c>
      <c r="C696" s="7" t="s">
        <v>5110</v>
      </c>
      <c r="D696" s="7" t="s">
        <v>3044</v>
      </c>
      <c r="E696" s="7" t="s">
        <v>3043</v>
      </c>
      <c r="F696" s="4" t="s">
        <v>7</v>
      </c>
      <c r="G696" s="4" t="s">
        <v>8</v>
      </c>
      <c r="H696" s="4" t="s">
        <v>7</v>
      </c>
      <c r="I696" s="3">
        <v>3</v>
      </c>
      <c r="J696" s="3" t="s">
        <v>106</v>
      </c>
      <c r="K696" s="3" t="s">
        <v>3057</v>
      </c>
      <c r="L696" s="3" t="s">
        <v>55</v>
      </c>
      <c r="M696" s="3" t="s">
        <v>5113</v>
      </c>
      <c r="N696" s="3" t="s">
        <v>5112</v>
      </c>
      <c r="P696" s="3" t="s">
        <v>669</v>
      </c>
      <c r="Q696" s="3" t="s">
        <v>1475</v>
      </c>
      <c r="R696" s="3" t="s">
        <v>2434</v>
      </c>
      <c r="S696" s="2" t="str">
        <f>IF(P696="심사불필요","-",VLOOKUP(K696,'[1]자격증 backdata'!A:G,7,0))</f>
        <v>-</v>
      </c>
      <c r="T696" s="2" t="str">
        <f>IF(S696="-","-",IF(COUNTIFS(B:B,B696,S:S,"필수")&gt;0,"자격요건충족","확인필요"))</f>
        <v>-</v>
      </c>
      <c r="U696" s="2"/>
      <c r="W696" s="2">
        <f>IF(Q696="4급","심사불필요",VLOOKUP(K696,'[1]자격증 backdata'!A:B,2,0))</f>
        <v>4</v>
      </c>
      <c r="X696" s="3">
        <f>IF(R696="A", MIN(20, SUMIFS(W:W, B:B, B696, R:R, "A")),IF(R696="B", MIN(30, SUMIFS(W:W, B:B, B696, R:R, "B")),"비해당분야"))</f>
        <v>10</v>
      </c>
      <c r="Y696" s="3" t="str">
        <f>IF(R696="C",MIN(30,IF(COUNTIFS(B:B,B696,W:W,"가1")=1,25,IF(COUNTIFS(B:B,B696,W:W,"가1")&gt;=2,30,0))+IF(COUNTIFS(B:B,B696,W:W,"나1")&gt;=4,30,IF(COUNTIFS(B:B,B696,W:W,"나1")=3,26,IF(COUNTIFS(B:B,B696,W:W,"나1")=2,22,IF(COUNTIFS(B:B,B696,W:W,"나1")=1,18,0)))))+MIN(30,IF(COUNTIFS(B:B,B696,W:W,"가2")=1,25,IF(COUNTIFS(B:B,B696,W:W,"가2")&gt;=2,30,0))+IF(COUNTIFS(B:B,B696,W:W,"나2")=3,30,IF(COUNTIFS(B:B,B696,W:W,"나2")=2,25,IF(COUNTIFS(B:B,B696,W:W,"나2")=1,20,0)))),"비해당분야")</f>
        <v>비해당분야</v>
      </c>
      <c r="Z696" s="3" t="str">
        <f>IF(R696="C",VLOOKUP(K696,'[1]자격증 backdata'!A:F,6,0),"비해당분야")</f>
        <v>비해당분야</v>
      </c>
      <c r="AA696" s="3" t="str">
        <f>IF(R696="C",SUMIF(B:B,B696,Z:Z),"비해당분야")</f>
        <v>비해당분야</v>
      </c>
      <c r="AB696" s="3" t="str">
        <f>IF(R696="C",SUM(Y696,AA696),"비해당분야")</f>
        <v>비해당분야</v>
      </c>
      <c r="AC696" s="3">
        <f>IF(R696="C",AB696,X696)</f>
        <v>10</v>
      </c>
      <c r="AD696" s="3">
        <f>VLOOKUP(K696,'[1]자격증 backdata'!A:D,4,0)</f>
        <v>0</v>
      </c>
      <c r="AE696" s="3">
        <f>IF(_xlfn.MAXIFS(AD:AD,B:B,B696)&gt;10,10,_xlfn.MAXIFS(AD:AD,B:B,B696))</f>
        <v>5</v>
      </c>
      <c r="AG696" s="2" t="str">
        <f>VLOOKUP(K696,'[1]자격증 backdata'!A:C,3,0)</f>
        <v>M</v>
      </c>
      <c r="AH696" s="2">
        <f>COUNTIFS($B:$B,$B696,$AG:$AG,AH$1)</f>
        <v>0</v>
      </c>
      <c r="AI696" s="2">
        <f>COUNTIFS($B:$B,$B696,$AG:$AG,AI$1)</f>
        <v>0</v>
      </c>
      <c r="AJ696" s="2">
        <f>COUNTIFS($B:$B,$B696,$AG:$AG,AJ$1)</f>
        <v>0</v>
      </c>
      <c r="AK696" s="2">
        <f>COUNTIFS($B:$B,$B696,$AG:$AG,AK$1)</f>
        <v>0</v>
      </c>
      <c r="AL696" s="2">
        <f>COUNTIFS($B:$B,$B696,$AG:$AG,AL$1)</f>
        <v>0</v>
      </c>
      <c r="AM696" s="2">
        <f>COUNTIFS($B:$B,$B696,$AG:$AG,AM$1)</f>
        <v>0</v>
      </c>
      <c r="AN696" s="2">
        <f>COUNTIFS($B:$B,$B696,$AG:$AG,AN$1)</f>
        <v>0</v>
      </c>
      <c r="AO696" s="2">
        <f>COUNTIFS($B:$B,$B696,$AG:$AG,AO$1)</f>
        <v>1</v>
      </c>
      <c r="AP696" s="2">
        <f>COUNTIFS($B:$B,$B696,$AG:$AG,AP$1)</f>
        <v>0</v>
      </c>
      <c r="AQ696" s="2">
        <f>COUNTIFS($B:$B,$B696,$AG:$AG,AQ$1)</f>
        <v>0</v>
      </c>
      <c r="AR696" s="2">
        <f>COUNTIFS($B:$B,$B696,$AG:$AG,AR$1)</f>
        <v>0</v>
      </c>
      <c r="AS696" s="2">
        <f>COUNTIFS($B:$B,$B696,$AG:$AG,AS$1)</f>
        <v>0</v>
      </c>
      <c r="AT696" s="2">
        <f>COUNTIFS($B:$B,$B696,$AG:$AG,AT$1)</f>
        <v>1</v>
      </c>
      <c r="AU696" s="2">
        <f>COUNTIFS($B:$B,$B696,$AG:$AG,AU$1)</f>
        <v>0</v>
      </c>
    </row>
    <row r="697" spans="1:47" ht="15" customHeight="1" x14ac:dyDescent="0.35">
      <c r="A697" s="7">
        <f>IF(B696=B697,A696,A696+1)</f>
        <v>234</v>
      </c>
      <c r="B697" s="7" t="s">
        <v>5111</v>
      </c>
      <c r="C697" s="7" t="s">
        <v>5110</v>
      </c>
      <c r="D697" s="7" t="s">
        <v>3044</v>
      </c>
      <c r="E697" s="7" t="s">
        <v>3043</v>
      </c>
      <c r="F697" s="4" t="s">
        <v>7</v>
      </c>
      <c r="G697" s="4" t="s">
        <v>8</v>
      </c>
      <c r="H697" s="4" t="s">
        <v>7</v>
      </c>
      <c r="I697" s="3">
        <v>4</v>
      </c>
      <c r="J697" s="3" t="s">
        <v>28</v>
      </c>
      <c r="K697" s="3" t="s">
        <v>3061</v>
      </c>
      <c r="L697" s="3" t="s">
        <v>26</v>
      </c>
      <c r="M697" s="3" t="s">
        <v>5109</v>
      </c>
      <c r="N697" s="3" t="s">
        <v>599</v>
      </c>
      <c r="P697" s="3" t="s">
        <v>669</v>
      </c>
      <c r="Q697" s="3" t="s">
        <v>1475</v>
      </c>
      <c r="R697" s="3" t="s">
        <v>2434</v>
      </c>
      <c r="S697" s="2" t="str">
        <f>IF(P697="심사불필요","-",VLOOKUP(K697,'[1]자격증 backdata'!A:G,7,0))</f>
        <v>-</v>
      </c>
      <c r="T697" s="2" t="str">
        <f>IF(S697="-","-",IF(COUNTIFS(B:B,B697,S:S,"필수")&gt;0,"자격요건충족","확인필요"))</f>
        <v>-</v>
      </c>
      <c r="U697" s="2"/>
      <c r="W697" s="2">
        <f>IF(Q697="4급","심사불필요",VLOOKUP(K697,'[1]자격증 backdata'!A:B,2,0))</f>
        <v>2</v>
      </c>
      <c r="X697" s="3">
        <f>IF(R697="A", MIN(20, SUMIFS(W:W, B:B, B697, R:R, "A")),IF(R697="B", MIN(30, SUMIFS(W:W, B:B, B697, R:R, "B")),"비해당분야"))</f>
        <v>10</v>
      </c>
      <c r="Y697" s="3" t="str">
        <f>IF(R697="C",MIN(30,IF(COUNTIFS(B:B,B697,W:W,"가1")=1,25,IF(COUNTIFS(B:B,B697,W:W,"가1")&gt;=2,30,0))+IF(COUNTIFS(B:B,B697,W:W,"나1")&gt;=4,30,IF(COUNTIFS(B:B,B697,W:W,"나1")=3,26,IF(COUNTIFS(B:B,B697,W:W,"나1")=2,22,IF(COUNTIFS(B:B,B697,W:W,"나1")=1,18,0)))))+MIN(30,IF(COUNTIFS(B:B,B697,W:W,"가2")=1,25,IF(COUNTIFS(B:B,B697,W:W,"가2")&gt;=2,30,0))+IF(COUNTIFS(B:B,B697,W:W,"나2")=3,30,IF(COUNTIFS(B:B,B697,W:W,"나2")=2,25,IF(COUNTIFS(B:B,B697,W:W,"나2")=1,20,0)))),"비해당분야")</f>
        <v>비해당분야</v>
      </c>
      <c r="Z697" s="3" t="str">
        <f>IF(R697="C",VLOOKUP(K697,'[1]자격증 backdata'!A:F,6,0),"비해당분야")</f>
        <v>비해당분야</v>
      </c>
      <c r="AA697" s="3" t="str">
        <f>IF(R697="C",SUMIF(B:B,B697,Z:Z),"비해당분야")</f>
        <v>비해당분야</v>
      </c>
      <c r="AB697" s="3" t="str">
        <f>IF(R697="C",SUM(Y697,AA697),"비해당분야")</f>
        <v>비해당분야</v>
      </c>
      <c r="AC697" s="3">
        <f>IF(R697="C",AB697,X697)</f>
        <v>10</v>
      </c>
      <c r="AD697" s="3">
        <f>VLOOKUP(K697,'[1]자격증 backdata'!A:D,4,0)</f>
        <v>0</v>
      </c>
      <c r="AE697" s="3">
        <f>IF(_xlfn.MAXIFS(AD:AD,B:B,B697)&gt;10,10,_xlfn.MAXIFS(AD:AD,B:B,B697))</f>
        <v>5</v>
      </c>
      <c r="AG697" s="2">
        <f>VLOOKUP(K697,'[1]자격증 backdata'!A:C,3,0)</f>
        <v>0</v>
      </c>
      <c r="AH697" s="2">
        <f>COUNTIFS($B:$B,$B697,$AG:$AG,AH$1)</f>
        <v>0</v>
      </c>
      <c r="AI697" s="2">
        <f>COUNTIFS($B:$B,$B697,$AG:$AG,AI$1)</f>
        <v>0</v>
      </c>
      <c r="AJ697" s="2">
        <f>COUNTIFS($B:$B,$B697,$AG:$AG,AJ$1)</f>
        <v>0</v>
      </c>
      <c r="AK697" s="2">
        <f>COUNTIFS($B:$B,$B697,$AG:$AG,AK$1)</f>
        <v>0</v>
      </c>
      <c r="AL697" s="2">
        <f>COUNTIFS($B:$B,$B697,$AG:$AG,AL$1)</f>
        <v>0</v>
      </c>
      <c r="AM697" s="2">
        <f>COUNTIFS($B:$B,$B697,$AG:$AG,AM$1)</f>
        <v>0</v>
      </c>
      <c r="AN697" s="2">
        <f>COUNTIFS($B:$B,$B697,$AG:$AG,AN$1)</f>
        <v>0</v>
      </c>
      <c r="AO697" s="2">
        <f>COUNTIFS($B:$B,$B697,$AG:$AG,AO$1)</f>
        <v>1</v>
      </c>
      <c r="AP697" s="2">
        <f>COUNTIFS($B:$B,$B697,$AG:$AG,AP$1)</f>
        <v>0</v>
      </c>
      <c r="AQ697" s="2">
        <f>COUNTIFS($B:$B,$B697,$AG:$AG,AQ$1)</f>
        <v>0</v>
      </c>
      <c r="AR697" s="2">
        <f>COUNTIFS($B:$B,$B697,$AG:$AG,AR$1)</f>
        <v>0</v>
      </c>
      <c r="AS697" s="2">
        <f>COUNTIFS($B:$B,$B697,$AG:$AG,AS$1)</f>
        <v>0</v>
      </c>
      <c r="AT697" s="2">
        <f>COUNTIFS($B:$B,$B697,$AG:$AG,AT$1)</f>
        <v>1</v>
      </c>
      <c r="AU697" s="2">
        <f>COUNTIFS($B:$B,$B697,$AG:$AG,AU$1)</f>
        <v>0</v>
      </c>
    </row>
    <row r="698" spans="1:47" ht="15" customHeight="1" x14ac:dyDescent="0.35">
      <c r="A698" s="4">
        <f>IF(B697=B698,A697,A697+1)</f>
        <v>235</v>
      </c>
      <c r="B698" s="4" t="s">
        <v>5106</v>
      </c>
      <c r="C698" s="4" t="s">
        <v>5105</v>
      </c>
      <c r="D698" s="4" t="s">
        <v>3044</v>
      </c>
      <c r="E698" s="4" t="s">
        <v>3043</v>
      </c>
      <c r="F698" s="4" t="s">
        <v>7</v>
      </c>
      <c r="G698" s="4" t="s">
        <v>8</v>
      </c>
      <c r="H698" s="4" t="s">
        <v>7</v>
      </c>
      <c r="I698" s="4">
        <v>1</v>
      </c>
      <c r="J698" s="4" t="s">
        <v>69</v>
      </c>
      <c r="K698" s="4" t="s">
        <v>3065</v>
      </c>
      <c r="L698" s="4" t="s">
        <v>36</v>
      </c>
      <c r="M698" s="4" t="s">
        <v>5108</v>
      </c>
      <c r="N698" s="4" t="s">
        <v>1256</v>
      </c>
      <c r="P698" s="4" t="s">
        <v>669</v>
      </c>
      <c r="Q698" s="4" t="s">
        <v>1475</v>
      </c>
      <c r="R698" s="4" t="s">
        <v>2434</v>
      </c>
      <c r="S698" s="5" t="str">
        <f>IF(P698="심사불필요","-",VLOOKUP(K698,'[1]자격증 backdata'!A:G,7,0))</f>
        <v>-</v>
      </c>
      <c r="T698" s="5" t="str">
        <f>IF(S698="-","-",IF(COUNTIFS(B:B,B698,S:S,"필수")&gt;0,"자격요건충족","확인필요"))</f>
        <v>-</v>
      </c>
      <c r="U698" s="5"/>
      <c r="W698" s="5">
        <f>IF(Q698="4급","심사불필요",VLOOKUP(K698,'[1]자격증 backdata'!A:B,2,0))</f>
        <v>0</v>
      </c>
      <c r="X698" s="4">
        <f>IF(R698="A", MIN(20, SUMIFS(W:W, B:B, B698, R:R, "A")),IF(R698="B", MIN(30, SUMIFS(W:W, B:B, B698, R:R, "B")),"비해당분야"))</f>
        <v>6</v>
      </c>
      <c r="Y698" s="4" t="str">
        <f>IF(R698="C",MIN(30,IF(COUNTIFS(B:B,B698,W:W,"가1")=1,25,IF(COUNTIFS(B:B,B698,W:W,"가1")&gt;=2,30,0))+IF(COUNTIFS(B:B,B698,W:W,"나1")&gt;=4,30,IF(COUNTIFS(B:B,B698,W:W,"나1")=3,26,IF(COUNTIFS(B:B,B698,W:W,"나1")=2,22,IF(COUNTIFS(B:B,B698,W:W,"나1")=1,18,0)))))+MIN(30,IF(COUNTIFS(B:B,B698,W:W,"가2")=1,25,IF(COUNTIFS(B:B,B698,W:W,"가2")&gt;=2,30,0))+IF(COUNTIFS(B:B,B698,W:W,"나2")=3,30,IF(COUNTIFS(B:B,B698,W:W,"나2")=2,25,IF(COUNTIFS(B:B,B698,W:W,"나2")=1,20,0)))),"비해당분야")</f>
        <v>비해당분야</v>
      </c>
      <c r="Z698" s="4" t="str">
        <f>IF(R698="C",VLOOKUP(K698,'[1]자격증 backdata'!A:F,6,0),"비해당분야")</f>
        <v>비해당분야</v>
      </c>
      <c r="AA698" s="4" t="str">
        <f>IF(R698="C",SUMIF(B:B,B698,Z:Z),"비해당분야")</f>
        <v>비해당분야</v>
      </c>
      <c r="AB698" s="4" t="str">
        <f>IF(R698="C",SUM(Y698,AA698),"비해당분야")</f>
        <v>비해당분야</v>
      </c>
      <c r="AC698" s="4">
        <f>IF(R698="C",AB698,X698)</f>
        <v>6</v>
      </c>
      <c r="AD698" s="4">
        <f>VLOOKUP(K698,'[1]자격증 backdata'!A:D,4,0)</f>
        <v>5</v>
      </c>
      <c r="AE698" s="4">
        <f>IF(_xlfn.MAXIFS(AD:AD,B:B,B698)&gt;10,10,_xlfn.MAXIFS(AD:AD,B:B,B698))</f>
        <v>5</v>
      </c>
      <c r="AG698" s="5">
        <f>VLOOKUP(K698,'[1]자격증 backdata'!A:C,3,0)</f>
        <v>0</v>
      </c>
      <c r="AH698" s="5">
        <f>COUNTIFS($B:$B,$B698,$AG:$AG,AH$1)</f>
        <v>0</v>
      </c>
      <c r="AI698" s="5">
        <f>COUNTIFS($B:$B,$B698,$AG:$AG,AI$1)</f>
        <v>0</v>
      </c>
      <c r="AJ698" s="5">
        <f>COUNTIFS($B:$B,$B698,$AG:$AG,AJ$1)</f>
        <v>0</v>
      </c>
      <c r="AK698" s="5">
        <f>COUNTIFS($B:$B,$B698,$AG:$AG,AK$1)</f>
        <v>0</v>
      </c>
      <c r="AL698" s="5">
        <f>COUNTIFS($B:$B,$B698,$AG:$AG,AL$1)</f>
        <v>0</v>
      </c>
      <c r="AM698" s="5">
        <f>COUNTIFS($B:$B,$B698,$AG:$AG,AM$1)</f>
        <v>0</v>
      </c>
      <c r="AN698" s="5">
        <f>COUNTIFS($B:$B,$B698,$AG:$AG,AN$1)</f>
        <v>1</v>
      </c>
      <c r="AO698" s="5">
        <f>COUNTIFS($B:$B,$B698,$AG:$AG,AO$1)</f>
        <v>0</v>
      </c>
      <c r="AP698" s="5">
        <f>COUNTIFS($B:$B,$B698,$AG:$AG,AP$1)</f>
        <v>0</v>
      </c>
      <c r="AQ698" s="5">
        <f>COUNTIFS($B:$B,$B698,$AG:$AG,AQ$1)</f>
        <v>0</v>
      </c>
      <c r="AR698" s="5">
        <f>COUNTIFS($B:$B,$B698,$AG:$AG,AR$1)</f>
        <v>0</v>
      </c>
      <c r="AS698" s="5">
        <f>COUNTIFS($B:$B,$B698,$AG:$AG,AS$1)</f>
        <v>0</v>
      </c>
      <c r="AT698" s="5">
        <f>COUNTIFS($B:$B,$B698,$AG:$AG,AT$1)</f>
        <v>1</v>
      </c>
      <c r="AU698" s="5">
        <f>COUNTIFS($B:$B,$B698,$AG:$AG,AU$1)</f>
        <v>0</v>
      </c>
    </row>
    <row r="699" spans="1:47" ht="15" customHeight="1" x14ac:dyDescent="0.35">
      <c r="A699" s="6">
        <f>IF(B698=B699,A698,A698+1)</f>
        <v>235</v>
      </c>
      <c r="B699" s="6" t="s">
        <v>5106</v>
      </c>
      <c r="C699" s="6" t="s">
        <v>5105</v>
      </c>
      <c r="D699" s="6" t="s">
        <v>3044</v>
      </c>
      <c r="E699" s="6" t="s">
        <v>3043</v>
      </c>
      <c r="F699" s="4" t="s">
        <v>7</v>
      </c>
      <c r="G699" s="4" t="s">
        <v>8</v>
      </c>
      <c r="H699" s="4" t="s">
        <v>7</v>
      </c>
      <c r="I699" s="4">
        <v>2</v>
      </c>
      <c r="J699" s="4" t="s">
        <v>57</v>
      </c>
      <c r="K699" s="4" t="s">
        <v>3089</v>
      </c>
      <c r="L699" s="4" t="s">
        <v>55</v>
      </c>
      <c r="M699" s="4" t="s">
        <v>5107</v>
      </c>
      <c r="N699" s="4" t="s">
        <v>1665</v>
      </c>
      <c r="P699" s="4" t="s">
        <v>669</v>
      </c>
      <c r="Q699" s="4" t="s">
        <v>1475</v>
      </c>
      <c r="R699" s="4" t="s">
        <v>2434</v>
      </c>
      <c r="S699" s="5" t="str">
        <f>IF(P699="심사불필요","-",VLOOKUP(K699,'[1]자격증 backdata'!A:G,7,0))</f>
        <v>-</v>
      </c>
      <c r="T699" s="5" t="str">
        <f>IF(S699="-","-",IF(COUNTIFS(B:B,B699,S:S,"필수")&gt;0,"자격요건충족","확인필요"))</f>
        <v>-</v>
      </c>
      <c r="U699" s="5"/>
      <c r="W699" s="5">
        <f>IF(Q699="4급","심사불필요",VLOOKUP(K699,'[1]자격증 backdata'!A:B,2,0))</f>
        <v>2</v>
      </c>
      <c r="X699" s="4">
        <f>IF(R699="A", MIN(20, SUMIFS(W:W, B:B, B699, R:R, "A")),IF(R699="B", MIN(30, SUMIFS(W:W, B:B, B699, R:R, "B")),"비해당분야"))</f>
        <v>6</v>
      </c>
      <c r="Y699" s="4" t="str">
        <f>IF(R699="C",MIN(30,IF(COUNTIFS(B:B,B699,W:W,"가1")=1,25,IF(COUNTIFS(B:B,B699,W:W,"가1")&gt;=2,30,0))+IF(COUNTIFS(B:B,B699,W:W,"나1")&gt;=4,30,IF(COUNTIFS(B:B,B699,W:W,"나1")=3,26,IF(COUNTIFS(B:B,B699,W:W,"나1")=2,22,IF(COUNTIFS(B:B,B699,W:W,"나1")=1,18,0)))))+MIN(30,IF(COUNTIFS(B:B,B699,W:W,"가2")=1,25,IF(COUNTIFS(B:B,B699,W:W,"가2")&gt;=2,30,0))+IF(COUNTIFS(B:B,B699,W:W,"나2")=3,30,IF(COUNTIFS(B:B,B699,W:W,"나2")=2,25,IF(COUNTIFS(B:B,B699,W:W,"나2")=1,20,0)))),"비해당분야")</f>
        <v>비해당분야</v>
      </c>
      <c r="Z699" s="4" t="str">
        <f>IF(R699="C",VLOOKUP(K699,'[1]자격증 backdata'!A:F,6,0),"비해당분야")</f>
        <v>비해당분야</v>
      </c>
      <c r="AA699" s="4" t="str">
        <f>IF(R699="C",SUMIF(B:B,B699,Z:Z),"비해당분야")</f>
        <v>비해당분야</v>
      </c>
      <c r="AB699" s="4" t="str">
        <f>IF(R699="C",SUM(Y699,AA699),"비해당분야")</f>
        <v>비해당분야</v>
      </c>
      <c r="AC699" s="4">
        <f>IF(R699="C",AB699,X699)</f>
        <v>6</v>
      </c>
      <c r="AD699" s="4">
        <f>VLOOKUP(K699,'[1]자격증 backdata'!A:D,4,0)</f>
        <v>0</v>
      </c>
      <c r="AE699" s="4">
        <f>IF(_xlfn.MAXIFS(AD:AD,B:B,B699)&gt;10,10,_xlfn.MAXIFS(AD:AD,B:B,B699))</f>
        <v>5</v>
      </c>
      <c r="AG699" s="5" t="str">
        <f>VLOOKUP(K699,'[1]자격증 backdata'!A:C,3,0)</f>
        <v>M</v>
      </c>
      <c r="AH699" s="5">
        <f>COUNTIFS($B:$B,$B699,$AG:$AG,AH$1)</f>
        <v>0</v>
      </c>
      <c r="AI699" s="5">
        <f>COUNTIFS($B:$B,$B699,$AG:$AG,AI$1)</f>
        <v>0</v>
      </c>
      <c r="AJ699" s="5">
        <f>COUNTIFS($B:$B,$B699,$AG:$AG,AJ$1)</f>
        <v>0</v>
      </c>
      <c r="AK699" s="5">
        <f>COUNTIFS($B:$B,$B699,$AG:$AG,AK$1)</f>
        <v>0</v>
      </c>
      <c r="AL699" s="5">
        <f>COUNTIFS($B:$B,$B699,$AG:$AG,AL$1)</f>
        <v>0</v>
      </c>
      <c r="AM699" s="5">
        <f>COUNTIFS($B:$B,$B699,$AG:$AG,AM$1)</f>
        <v>0</v>
      </c>
      <c r="AN699" s="5">
        <f>COUNTIFS($B:$B,$B699,$AG:$AG,AN$1)</f>
        <v>1</v>
      </c>
      <c r="AO699" s="5">
        <f>COUNTIFS($B:$B,$B699,$AG:$AG,AO$1)</f>
        <v>0</v>
      </c>
      <c r="AP699" s="5">
        <f>COUNTIFS($B:$B,$B699,$AG:$AG,AP$1)</f>
        <v>0</v>
      </c>
      <c r="AQ699" s="5">
        <f>COUNTIFS($B:$B,$B699,$AG:$AG,AQ$1)</f>
        <v>0</v>
      </c>
      <c r="AR699" s="5">
        <f>COUNTIFS($B:$B,$B699,$AG:$AG,AR$1)</f>
        <v>0</v>
      </c>
      <c r="AS699" s="5">
        <f>COUNTIFS($B:$B,$B699,$AG:$AG,AS$1)</f>
        <v>0</v>
      </c>
      <c r="AT699" s="5">
        <f>COUNTIFS($B:$B,$B699,$AG:$AG,AT$1)</f>
        <v>1</v>
      </c>
      <c r="AU699" s="5">
        <f>COUNTIFS($B:$B,$B699,$AG:$AG,AU$1)</f>
        <v>0</v>
      </c>
    </row>
    <row r="700" spans="1:47" ht="15" customHeight="1" x14ac:dyDescent="0.35">
      <c r="A700" s="6">
        <f>IF(B699=B700,A699,A699+1)</f>
        <v>235</v>
      </c>
      <c r="B700" s="6" t="s">
        <v>5106</v>
      </c>
      <c r="C700" s="6" t="s">
        <v>5105</v>
      </c>
      <c r="D700" s="6" t="s">
        <v>3044</v>
      </c>
      <c r="E700" s="6" t="s">
        <v>3043</v>
      </c>
      <c r="F700" s="4" t="s">
        <v>7</v>
      </c>
      <c r="G700" s="4" t="s">
        <v>8</v>
      </c>
      <c r="H700" s="4" t="s">
        <v>7</v>
      </c>
      <c r="I700" s="4">
        <v>3</v>
      </c>
      <c r="J700" s="4" t="s">
        <v>633</v>
      </c>
      <c r="K700" s="4" t="s">
        <v>3118</v>
      </c>
      <c r="L700" s="4" t="s">
        <v>55</v>
      </c>
      <c r="M700" s="4" t="s">
        <v>5104</v>
      </c>
      <c r="N700" s="4" t="s">
        <v>309</v>
      </c>
      <c r="P700" s="4" t="s">
        <v>669</v>
      </c>
      <c r="Q700" s="4" t="s">
        <v>1475</v>
      </c>
      <c r="R700" s="4" t="s">
        <v>2434</v>
      </c>
      <c r="S700" s="5" t="str">
        <f>IF(P700="심사불필요","-",VLOOKUP(K700,'[1]자격증 backdata'!A:G,7,0))</f>
        <v>-</v>
      </c>
      <c r="T700" s="5" t="str">
        <f>IF(S700="-","-",IF(COUNTIFS(B:B,B700,S:S,"필수")&gt;0,"자격요건충족","확인필요"))</f>
        <v>-</v>
      </c>
      <c r="U700" s="5"/>
      <c r="W700" s="5">
        <f>IF(Q700="4급","심사불필요",VLOOKUP(K700,'[1]자격증 backdata'!A:B,2,0))</f>
        <v>4</v>
      </c>
      <c r="X700" s="4">
        <f>IF(R700="A", MIN(20, SUMIFS(W:W, B:B, B700, R:R, "A")),IF(R700="B", MIN(30, SUMIFS(W:W, B:B, B700, R:R, "B")),"비해당분야"))</f>
        <v>6</v>
      </c>
      <c r="Y700" s="4" t="str">
        <f>IF(R700="C",MIN(30,IF(COUNTIFS(B:B,B700,W:W,"가1")=1,25,IF(COUNTIFS(B:B,B700,W:W,"가1")&gt;=2,30,0))+IF(COUNTIFS(B:B,B700,W:W,"나1")&gt;=4,30,IF(COUNTIFS(B:B,B700,W:W,"나1")=3,26,IF(COUNTIFS(B:B,B700,W:W,"나1")=2,22,IF(COUNTIFS(B:B,B700,W:W,"나1")=1,18,0)))))+MIN(30,IF(COUNTIFS(B:B,B700,W:W,"가2")=1,25,IF(COUNTIFS(B:B,B700,W:W,"가2")&gt;=2,30,0))+IF(COUNTIFS(B:B,B700,W:W,"나2")=3,30,IF(COUNTIFS(B:B,B700,W:W,"나2")=2,25,IF(COUNTIFS(B:B,B700,W:W,"나2")=1,20,0)))),"비해당분야")</f>
        <v>비해당분야</v>
      </c>
      <c r="Z700" s="4" t="str">
        <f>IF(R700="C",VLOOKUP(K700,'[1]자격증 backdata'!A:F,6,0),"비해당분야")</f>
        <v>비해당분야</v>
      </c>
      <c r="AA700" s="4" t="str">
        <f>IF(R700="C",SUMIF(B:B,B700,Z:Z),"비해당분야")</f>
        <v>비해당분야</v>
      </c>
      <c r="AB700" s="4" t="str">
        <f>IF(R700="C",SUM(Y700,AA700),"비해당분야")</f>
        <v>비해당분야</v>
      </c>
      <c r="AC700" s="4">
        <f>IF(R700="C",AB700,X700)</f>
        <v>6</v>
      </c>
      <c r="AD700" s="4">
        <f>VLOOKUP(K700,'[1]자격증 backdata'!A:D,4,0)</f>
        <v>0</v>
      </c>
      <c r="AE700" s="4">
        <f>IF(_xlfn.MAXIFS(AD:AD,B:B,B700)&gt;10,10,_xlfn.MAXIFS(AD:AD,B:B,B700))</f>
        <v>5</v>
      </c>
      <c r="AG700" s="5" t="str">
        <f>VLOOKUP(K700,'[1]자격증 backdata'!A:C,3,0)</f>
        <v>G</v>
      </c>
      <c r="AH700" s="5">
        <f>COUNTIFS($B:$B,$B700,$AG:$AG,AH$1)</f>
        <v>0</v>
      </c>
      <c r="AI700" s="5">
        <f>COUNTIFS($B:$B,$B700,$AG:$AG,AI$1)</f>
        <v>0</v>
      </c>
      <c r="AJ700" s="5">
        <f>COUNTIFS($B:$B,$B700,$AG:$AG,AJ$1)</f>
        <v>0</v>
      </c>
      <c r="AK700" s="5">
        <f>COUNTIFS($B:$B,$B700,$AG:$AG,AK$1)</f>
        <v>0</v>
      </c>
      <c r="AL700" s="5">
        <f>COUNTIFS($B:$B,$B700,$AG:$AG,AL$1)</f>
        <v>0</v>
      </c>
      <c r="AM700" s="5">
        <f>COUNTIFS($B:$B,$B700,$AG:$AG,AM$1)</f>
        <v>0</v>
      </c>
      <c r="AN700" s="5">
        <f>COUNTIFS($B:$B,$B700,$AG:$AG,AN$1)</f>
        <v>1</v>
      </c>
      <c r="AO700" s="5">
        <f>COUNTIFS($B:$B,$B700,$AG:$AG,AO$1)</f>
        <v>0</v>
      </c>
      <c r="AP700" s="5">
        <f>COUNTIFS($B:$B,$B700,$AG:$AG,AP$1)</f>
        <v>0</v>
      </c>
      <c r="AQ700" s="5">
        <f>COUNTIFS($B:$B,$B700,$AG:$AG,AQ$1)</f>
        <v>0</v>
      </c>
      <c r="AR700" s="5">
        <f>COUNTIFS($B:$B,$B700,$AG:$AG,AR$1)</f>
        <v>0</v>
      </c>
      <c r="AS700" s="5">
        <f>COUNTIFS($B:$B,$B700,$AG:$AG,AS$1)</f>
        <v>0</v>
      </c>
      <c r="AT700" s="5">
        <f>COUNTIFS($B:$B,$B700,$AG:$AG,AT$1)</f>
        <v>1</v>
      </c>
      <c r="AU700" s="5">
        <f>COUNTIFS($B:$B,$B700,$AG:$AG,AU$1)</f>
        <v>0</v>
      </c>
    </row>
    <row r="701" spans="1:47" ht="15" customHeight="1" x14ac:dyDescent="0.35">
      <c r="A701" s="3">
        <f>IF(B700=B701,A700,A700+1)</f>
        <v>236</v>
      </c>
      <c r="B701" s="3" t="s">
        <v>5099</v>
      </c>
      <c r="C701" s="3" t="s">
        <v>5098</v>
      </c>
      <c r="D701" s="3" t="s">
        <v>3044</v>
      </c>
      <c r="E701" s="3" t="s">
        <v>3043</v>
      </c>
      <c r="F701" s="4" t="s">
        <v>7</v>
      </c>
      <c r="G701" s="4" t="s">
        <v>8</v>
      </c>
      <c r="H701" s="4" t="s">
        <v>7</v>
      </c>
      <c r="I701" s="3">
        <v>1</v>
      </c>
      <c r="J701" s="3" t="s">
        <v>69</v>
      </c>
      <c r="K701" s="3" t="s">
        <v>3065</v>
      </c>
      <c r="L701" s="3" t="s">
        <v>36</v>
      </c>
      <c r="M701" s="3" t="s">
        <v>5103</v>
      </c>
      <c r="N701" s="3" t="s">
        <v>585</v>
      </c>
      <c r="P701" s="3" t="s">
        <v>669</v>
      </c>
      <c r="Q701" s="3" t="s">
        <v>1475</v>
      </c>
      <c r="R701" s="3" t="s">
        <v>2434</v>
      </c>
      <c r="S701" s="2" t="str">
        <f>IF(P701="심사불필요","-",VLOOKUP(K701,'[1]자격증 backdata'!A:G,7,0))</f>
        <v>-</v>
      </c>
      <c r="T701" s="2" t="str">
        <f>IF(S701="-","-",IF(COUNTIFS(B:B,B701,S:S,"필수")&gt;0,"자격요건충족","확인필요"))</f>
        <v>-</v>
      </c>
      <c r="U701" s="2"/>
      <c r="W701" s="2">
        <f>IF(Q701="4급","심사불필요",VLOOKUP(K701,'[1]자격증 backdata'!A:B,2,0))</f>
        <v>0</v>
      </c>
      <c r="X701" s="3">
        <f>IF(R701="A", MIN(20, SUMIFS(W:W, B:B, B701, R:R, "A")),IF(R701="B", MIN(30, SUMIFS(W:W, B:B, B701, R:R, "B")),"비해당분야"))</f>
        <v>6</v>
      </c>
      <c r="Y701" s="3" t="str">
        <f>IF(R701="C",MIN(30,IF(COUNTIFS(B:B,B701,W:W,"가1")=1,25,IF(COUNTIFS(B:B,B701,W:W,"가1")&gt;=2,30,0))+IF(COUNTIFS(B:B,B701,W:W,"나1")&gt;=4,30,IF(COUNTIFS(B:B,B701,W:W,"나1")=3,26,IF(COUNTIFS(B:B,B701,W:W,"나1")=2,22,IF(COUNTIFS(B:B,B701,W:W,"나1")=1,18,0)))))+MIN(30,IF(COUNTIFS(B:B,B701,W:W,"가2")=1,25,IF(COUNTIFS(B:B,B701,W:W,"가2")&gt;=2,30,0))+IF(COUNTIFS(B:B,B701,W:W,"나2")=3,30,IF(COUNTIFS(B:B,B701,W:W,"나2")=2,25,IF(COUNTIFS(B:B,B701,W:W,"나2")=1,20,0)))),"비해당분야")</f>
        <v>비해당분야</v>
      </c>
      <c r="Z701" s="3" t="str">
        <f>IF(R701="C",VLOOKUP(K701,'[1]자격증 backdata'!A:F,6,0),"비해당분야")</f>
        <v>비해당분야</v>
      </c>
      <c r="AA701" s="3" t="str">
        <f>IF(R701="C",SUMIF(B:B,B701,Z:Z),"비해당분야")</f>
        <v>비해당분야</v>
      </c>
      <c r="AB701" s="3" t="str">
        <f>IF(R701="C",SUM(Y701,AA701),"비해당분야")</f>
        <v>비해당분야</v>
      </c>
      <c r="AC701" s="3">
        <f>IF(R701="C",AB701,X701)</f>
        <v>6</v>
      </c>
      <c r="AD701" s="3">
        <f>VLOOKUP(K701,'[1]자격증 backdata'!A:D,4,0)</f>
        <v>5</v>
      </c>
      <c r="AE701" s="3">
        <f>IF(_xlfn.MAXIFS(AD:AD,B:B,B701)&gt;10,10,_xlfn.MAXIFS(AD:AD,B:B,B701))</f>
        <v>5</v>
      </c>
      <c r="AG701" s="2">
        <f>VLOOKUP(K701,'[1]자격증 backdata'!A:C,3,0)</f>
        <v>0</v>
      </c>
      <c r="AH701" s="2">
        <f>COUNTIFS($B:$B,$B701,$AG:$AG,AH$1)</f>
        <v>0</v>
      </c>
      <c r="AI701" s="2">
        <f>COUNTIFS($B:$B,$B701,$AG:$AG,AI$1)</f>
        <v>0</v>
      </c>
      <c r="AJ701" s="2">
        <f>COUNTIFS($B:$B,$B701,$AG:$AG,AJ$1)</f>
        <v>0</v>
      </c>
      <c r="AK701" s="2">
        <f>COUNTIFS($B:$B,$B701,$AG:$AG,AK$1)</f>
        <v>0</v>
      </c>
      <c r="AL701" s="2">
        <f>COUNTIFS($B:$B,$B701,$AG:$AG,AL$1)</f>
        <v>0</v>
      </c>
      <c r="AM701" s="2">
        <f>COUNTIFS($B:$B,$B701,$AG:$AG,AM$1)</f>
        <v>0</v>
      </c>
      <c r="AN701" s="2">
        <f>COUNTIFS($B:$B,$B701,$AG:$AG,AN$1)</f>
        <v>1</v>
      </c>
      <c r="AO701" s="2">
        <f>COUNTIFS($B:$B,$B701,$AG:$AG,AO$1)</f>
        <v>0</v>
      </c>
      <c r="AP701" s="2">
        <f>COUNTIFS($B:$B,$B701,$AG:$AG,AP$1)</f>
        <v>0</v>
      </c>
      <c r="AQ701" s="2">
        <f>COUNTIFS($B:$B,$B701,$AG:$AG,AQ$1)</f>
        <v>0</v>
      </c>
      <c r="AR701" s="2">
        <f>COUNTIFS($B:$B,$B701,$AG:$AG,AR$1)</f>
        <v>0</v>
      </c>
      <c r="AS701" s="2">
        <f>COUNTIFS($B:$B,$B701,$AG:$AG,AS$1)</f>
        <v>0</v>
      </c>
      <c r="AT701" s="2">
        <f>COUNTIFS($B:$B,$B701,$AG:$AG,AT$1)</f>
        <v>1</v>
      </c>
      <c r="AU701" s="2">
        <f>COUNTIFS($B:$B,$B701,$AG:$AG,AU$1)</f>
        <v>0</v>
      </c>
    </row>
    <row r="702" spans="1:47" ht="15" customHeight="1" x14ac:dyDescent="0.35">
      <c r="A702" s="7">
        <f>IF(B701=B702,A701,A701+1)</f>
        <v>236</v>
      </c>
      <c r="B702" s="7" t="s">
        <v>5099</v>
      </c>
      <c r="C702" s="7" t="s">
        <v>5098</v>
      </c>
      <c r="D702" s="7" t="s">
        <v>3044</v>
      </c>
      <c r="E702" s="7" t="s">
        <v>3043</v>
      </c>
      <c r="F702" s="4" t="s">
        <v>7</v>
      </c>
      <c r="G702" s="4" t="s">
        <v>8</v>
      </c>
      <c r="H702" s="4" t="s">
        <v>7</v>
      </c>
      <c r="I702" s="3">
        <v>2</v>
      </c>
      <c r="J702" s="3" t="s">
        <v>57</v>
      </c>
      <c r="K702" s="3" t="s">
        <v>3089</v>
      </c>
      <c r="L702" s="3" t="s">
        <v>55</v>
      </c>
      <c r="M702" s="3" t="s">
        <v>5102</v>
      </c>
      <c r="N702" s="3" t="s">
        <v>5101</v>
      </c>
      <c r="P702" s="3" t="s">
        <v>669</v>
      </c>
      <c r="Q702" s="3" t="s">
        <v>1475</v>
      </c>
      <c r="R702" s="3" t="s">
        <v>2434</v>
      </c>
      <c r="S702" s="2" t="str">
        <f>IF(P702="심사불필요","-",VLOOKUP(K702,'[1]자격증 backdata'!A:G,7,0))</f>
        <v>-</v>
      </c>
      <c r="T702" s="2" t="str">
        <f>IF(S702="-","-",IF(COUNTIFS(B:B,B702,S:S,"필수")&gt;0,"자격요건충족","확인필요"))</f>
        <v>-</v>
      </c>
      <c r="U702" s="2"/>
      <c r="W702" s="2">
        <f>IF(Q702="4급","심사불필요",VLOOKUP(K702,'[1]자격증 backdata'!A:B,2,0))</f>
        <v>2</v>
      </c>
      <c r="X702" s="3">
        <f>IF(R702="A", MIN(20, SUMIFS(W:W, B:B, B702, R:R, "A")),IF(R702="B", MIN(30, SUMIFS(W:W, B:B, B702, R:R, "B")),"비해당분야"))</f>
        <v>6</v>
      </c>
      <c r="Y702" s="3" t="str">
        <f>IF(R702="C",MIN(30,IF(COUNTIFS(B:B,B702,W:W,"가1")=1,25,IF(COUNTIFS(B:B,B702,W:W,"가1")&gt;=2,30,0))+IF(COUNTIFS(B:B,B702,W:W,"나1")&gt;=4,30,IF(COUNTIFS(B:B,B702,W:W,"나1")=3,26,IF(COUNTIFS(B:B,B702,W:W,"나1")=2,22,IF(COUNTIFS(B:B,B702,W:W,"나1")=1,18,0)))))+MIN(30,IF(COUNTIFS(B:B,B702,W:W,"가2")=1,25,IF(COUNTIFS(B:B,B702,W:W,"가2")&gt;=2,30,0))+IF(COUNTIFS(B:B,B702,W:W,"나2")=3,30,IF(COUNTIFS(B:B,B702,W:W,"나2")=2,25,IF(COUNTIFS(B:B,B702,W:W,"나2")=1,20,0)))),"비해당분야")</f>
        <v>비해당분야</v>
      </c>
      <c r="Z702" s="3" t="str">
        <f>IF(R702="C",VLOOKUP(K702,'[1]자격증 backdata'!A:F,6,0),"비해당분야")</f>
        <v>비해당분야</v>
      </c>
      <c r="AA702" s="3" t="str">
        <f>IF(R702="C",SUMIF(B:B,B702,Z:Z),"비해당분야")</f>
        <v>비해당분야</v>
      </c>
      <c r="AB702" s="3" t="str">
        <f>IF(R702="C",SUM(Y702,AA702),"비해당분야")</f>
        <v>비해당분야</v>
      </c>
      <c r="AC702" s="3">
        <f>IF(R702="C",AB702,X702)</f>
        <v>6</v>
      </c>
      <c r="AD702" s="3">
        <f>VLOOKUP(K702,'[1]자격증 backdata'!A:D,4,0)</f>
        <v>0</v>
      </c>
      <c r="AE702" s="3">
        <f>IF(_xlfn.MAXIFS(AD:AD,B:B,B702)&gt;10,10,_xlfn.MAXIFS(AD:AD,B:B,B702))</f>
        <v>5</v>
      </c>
      <c r="AG702" s="2" t="str">
        <f>VLOOKUP(K702,'[1]자격증 backdata'!A:C,3,0)</f>
        <v>M</v>
      </c>
      <c r="AH702" s="2">
        <f>COUNTIFS($B:$B,$B702,$AG:$AG,AH$1)</f>
        <v>0</v>
      </c>
      <c r="AI702" s="2">
        <f>COUNTIFS($B:$B,$B702,$AG:$AG,AI$1)</f>
        <v>0</v>
      </c>
      <c r="AJ702" s="2">
        <f>COUNTIFS($B:$B,$B702,$AG:$AG,AJ$1)</f>
        <v>0</v>
      </c>
      <c r="AK702" s="2">
        <f>COUNTIFS($B:$B,$B702,$AG:$AG,AK$1)</f>
        <v>0</v>
      </c>
      <c r="AL702" s="2">
        <f>COUNTIFS($B:$B,$B702,$AG:$AG,AL$1)</f>
        <v>0</v>
      </c>
      <c r="AM702" s="2">
        <f>COUNTIFS($B:$B,$B702,$AG:$AG,AM$1)</f>
        <v>0</v>
      </c>
      <c r="AN702" s="2">
        <f>COUNTIFS($B:$B,$B702,$AG:$AG,AN$1)</f>
        <v>1</v>
      </c>
      <c r="AO702" s="2">
        <f>COUNTIFS($B:$B,$B702,$AG:$AG,AO$1)</f>
        <v>0</v>
      </c>
      <c r="AP702" s="2">
        <f>COUNTIFS($B:$B,$B702,$AG:$AG,AP$1)</f>
        <v>0</v>
      </c>
      <c r="AQ702" s="2">
        <f>COUNTIFS($B:$B,$B702,$AG:$AG,AQ$1)</f>
        <v>0</v>
      </c>
      <c r="AR702" s="2">
        <f>COUNTIFS($B:$B,$B702,$AG:$AG,AR$1)</f>
        <v>0</v>
      </c>
      <c r="AS702" s="2">
        <f>COUNTIFS($B:$B,$B702,$AG:$AG,AS$1)</f>
        <v>0</v>
      </c>
      <c r="AT702" s="2">
        <f>COUNTIFS($B:$B,$B702,$AG:$AG,AT$1)</f>
        <v>1</v>
      </c>
      <c r="AU702" s="2">
        <f>COUNTIFS($B:$B,$B702,$AG:$AG,AU$1)</f>
        <v>0</v>
      </c>
    </row>
    <row r="703" spans="1:47" ht="15" customHeight="1" x14ac:dyDescent="0.35">
      <c r="A703" s="7">
        <f>IF(B702=B703,A702,A702+1)</f>
        <v>236</v>
      </c>
      <c r="B703" s="7" t="s">
        <v>5099</v>
      </c>
      <c r="C703" s="7" t="s">
        <v>5098</v>
      </c>
      <c r="D703" s="7" t="s">
        <v>3044</v>
      </c>
      <c r="E703" s="7" t="s">
        <v>3043</v>
      </c>
      <c r="F703" s="4" t="s">
        <v>7</v>
      </c>
      <c r="G703" s="4" t="s">
        <v>8</v>
      </c>
      <c r="H703" s="4" t="s">
        <v>7</v>
      </c>
      <c r="I703" s="3">
        <v>3</v>
      </c>
      <c r="J703" s="3" t="s">
        <v>411</v>
      </c>
      <c r="K703" s="3" t="s">
        <v>3042</v>
      </c>
      <c r="L703" s="3" t="s">
        <v>55</v>
      </c>
      <c r="M703" s="3" t="s">
        <v>5100</v>
      </c>
      <c r="N703" s="3" t="s">
        <v>2410</v>
      </c>
      <c r="P703" s="3" t="s">
        <v>669</v>
      </c>
      <c r="Q703" s="3" t="s">
        <v>1475</v>
      </c>
      <c r="R703" s="3" t="s">
        <v>2434</v>
      </c>
      <c r="S703" s="2" t="str">
        <f>IF(P703="심사불필요","-",VLOOKUP(K703,'[1]자격증 backdata'!A:G,7,0))</f>
        <v>-</v>
      </c>
      <c r="T703" s="2" t="str">
        <f>IF(S703="-","-",IF(COUNTIFS(B:B,B703,S:S,"필수")&gt;0,"자격요건충족","확인필요"))</f>
        <v>-</v>
      </c>
      <c r="U703" s="2"/>
      <c r="W703" s="2">
        <f>IF(Q703="4급","심사불필요",VLOOKUP(K703,'[1]자격증 backdata'!A:B,2,0))</f>
        <v>2</v>
      </c>
      <c r="X703" s="3">
        <f>IF(R703="A", MIN(20, SUMIFS(W:W, B:B, B703, R:R, "A")),IF(R703="B", MIN(30, SUMIFS(W:W, B:B, B703, R:R, "B")),"비해당분야"))</f>
        <v>6</v>
      </c>
      <c r="Y703" s="3" t="str">
        <f>IF(R703="C",MIN(30,IF(COUNTIFS(B:B,B703,W:W,"가1")=1,25,IF(COUNTIFS(B:B,B703,W:W,"가1")&gt;=2,30,0))+IF(COUNTIFS(B:B,B703,W:W,"나1")&gt;=4,30,IF(COUNTIFS(B:B,B703,W:W,"나1")=3,26,IF(COUNTIFS(B:B,B703,W:W,"나1")=2,22,IF(COUNTIFS(B:B,B703,W:W,"나1")=1,18,0)))))+MIN(30,IF(COUNTIFS(B:B,B703,W:W,"가2")=1,25,IF(COUNTIFS(B:B,B703,W:W,"가2")&gt;=2,30,0))+IF(COUNTIFS(B:B,B703,W:W,"나2")=3,30,IF(COUNTIFS(B:B,B703,W:W,"나2")=2,25,IF(COUNTIFS(B:B,B703,W:W,"나2")=1,20,0)))),"비해당분야")</f>
        <v>비해당분야</v>
      </c>
      <c r="Z703" s="3" t="str">
        <f>IF(R703="C",VLOOKUP(K703,'[1]자격증 backdata'!A:F,6,0),"비해당분야")</f>
        <v>비해당분야</v>
      </c>
      <c r="AA703" s="3" t="str">
        <f>IF(R703="C",SUMIF(B:B,B703,Z:Z),"비해당분야")</f>
        <v>비해당분야</v>
      </c>
      <c r="AB703" s="3" t="str">
        <f>IF(R703="C",SUM(Y703,AA703),"비해당분야")</f>
        <v>비해당분야</v>
      </c>
      <c r="AC703" s="3">
        <f>IF(R703="C",AB703,X703)</f>
        <v>6</v>
      </c>
      <c r="AD703" s="3">
        <f>VLOOKUP(K703,'[1]자격증 backdata'!A:D,4,0)</f>
        <v>0</v>
      </c>
      <c r="AE703" s="3">
        <f>IF(_xlfn.MAXIFS(AD:AD,B:B,B703)&gt;10,10,_xlfn.MAXIFS(AD:AD,B:B,B703))</f>
        <v>5</v>
      </c>
      <c r="AG703" s="2" t="str">
        <f>VLOOKUP(K703,'[1]자격증 backdata'!A:C,3,0)</f>
        <v>G</v>
      </c>
      <c r="AH703" s="2">
        <f>COUNTIFS($B:$B,$B703,$AG:$AG,AH$1)</f>
        <v>0</v>
      </c>
      <c r="AI703" s="2">
        <f>COUNTIFS($B:$B,$B703,$AG:$AG,AI$1)</f>
        <v>0</v>
      </c>
      <c r="AJ703" s="2">
        <f>COUNTIFS($B:$B,$B703,$AG:$AG,AJ$1)</f>
        <v>0</v>
      </c>
      <c r="AK703" s="2">
        <f>COUNTIFS($B:$B,$B703,$AG:$AG,AK$1)</f>
        <v>0</v>
      </c>
      <c r="AL703" s="2">
        <f>COUNTIFS($B:$B,$B703,$AG:$AG,AL$1)</f>
        <v>0</v>
      </c>
      <c r="AM703" s="2">
        <f>COUNTIFS($B:$B,$B703,$AG:$AG,AM$1)</f>
        <v>0</v>
      </c>
      <c r="AN703" s="2">
        <f>COUNTIFS($B:$B,$B703,$AG:$AG,AN$1)</f>
        <v>1</v>
      </c>
      <c r="AO703" s="2">
        <f>COUNTIFS($B:$B,$B703,$AG:$AG,AO$1)</f>
        <v>0</v>
      </c>
      <c r="AP703" s="2">
        <f>COUNTIFS($B:$B,$B703,$AG:$AG,AP$1)</f>
        <v>0</v>
      </c>
      <c r="AQ703" s="2">
        <f>COUNTIFS($B:$B,$B703,$AG:$AG,AQ$1)</f>
        <v>0</v>
      </c>
      <c r="AR703" s="2">
        <f>COUNTIFS($B:$B,$B703,$AG:$AG,AR$1)</f>
        <v>0</v>
      </c>
      <c r="AS703" s="2">
        <f>COUNTIFS($B:$B,$B703,$AG:$AG,AS$1)</f>
        <v>0</v>
      </c>
      <c r="AT703" s="2">
        <f>COUNTIFS($B:$B,$B703,$AG:$AG,AT$1)</f>
        <v>1</v>
      </c>
      <c r="AU703" s="2">
        <f>COUNTIFS($B:$B,$B703,$AG:$AG,AU$1)</f>
        <v>0</v>
      </c>
    </row>
    <row r="704" spans="1:47" ht="15" customHeight="1" x14ac:dyDescent="0.35">
      <c r="A704" s="7">
        <f>IF(B703=B704,A703,A703+1)</f>
        <v>236</v>
      </c>
      <c r="B704" s="7" t="s">
        <v>5099</v>
      </c>
      <c r="C704" s="7" t="s">
        <v>5098</v>
      </c>
      <c r="D704" s="7" t="s">
        <v>3044</v>
      </c>
      <c r="E704" s="7" t="s">
        <v>3043</v>
      </c>
      <c r="F704" s="4" t="s">
        <v>7</v>
      </c>
      <c r="G704" s="4" t="s">
        <v>8</v>
      </c>
      <c r="H704" s="4" t="s">
        <v>7</v>
      </c>
      <c r="I704" s="3">
        <v>4</v>
      </c>
      <c r="J704" s="3" t="s">
        <v>28</v>
      </c>
      <c r="K704" s="3" t="s">
        <v>3061</v>
      </c>
      <c r="L704" s="3" t="s">
        <v>26</v>
      </c>
      <c r="M704" s="3" t="s">
        <v>5097</v>
      </c>
      <c r="N704" s="3" t="s">
        <v>432</v>
      </c>
      <c r="P704" s="3" t="s">
        <v>669</v>
      </c>
      <c r="Q704" s="3" t="s">
        <v>1475</v>
      </c>
      <c r="R704" s="3" t="s">
        <v>2434</v>
      </c>
      <c r="S704" s="2" t="str">
        <f>IF(P704="심사불필요","-",VLOOKUP(K704,'[1]자격증 backdata'!A:G,7,0))</f>
        <v>-</v>
      </c>
      <c r="T704" s="2" t="str">
        <f>IF(S704="-","-",IF(COUNTIFS(B:B,B704,S:S,"필수")&gt;0,"자격요건충족","확인필요"))</f>
        <v>-</v>
      </c>
      <c r="U704" s="2"/>
      <c r="W704" s="2">
        <f>IF(Q704="4급","심사불필요",VLOOKUP(K704,'[1]자격증 backdata'!A:B,2,0))</f>
        <v>2</v>
      </c>
      <c r="X704" s="3">
        <f>IF(R704="A", MIN(20, SUMIFS(W:W, B:B, B704, R:R, "A")),IF(R704="B", MIN(30, SUMIFS(W:W, B:B, B704, R:R, "B")),"비해당분야"))</f>
        <v>6</v>
      </c>
      <c r="Y704" s="3" t="str">
        <f>IF(R704="C",MIN(30,IF(COUNTIFS(B:B,B704,W:W,"가1")=1,25,IF(COUNTIFS(B:B,B704,W:W,"가1")&gt;=2,30,0))+IF(COUNTIFS(B:B,B704,W:W,"나1")&gt;=4,30,IF(COUNTIFS(B:B,B704,W:W,"나1")=3,26,IF(COUNTIFS(B:B,B704,W:W,"나1")=2,22,IF(COUNTIFS(B:B,B704,W:W,"나1")=1,18,0)))))+MIN(30,IF(COUNTIFS(B:B,B704,W:W,"가2")=1,25,IF(COUNTIFS(B:B,B704,W:W,"가2")&gt;=2,30,0))+IF(COUNTIFS(B:B,B704,W:W,"나2")=3,30,IF(COUNTIFS(B:B,B704,W:W,"나2")=2,25,IF(COUNTIFS(B:B,B704,W:W,"나2")=1,20,0)))),"비해당분야")</f>
        <v>비해당분야</v>
      </c>
      <c r="Z704" s="3" t="str">
        <f>IF(R704="C",VLOOKUP(K704,'[1]자격증 backdata'!A:F,6,0),"비해당분야")</f>
        <v>비해당분야</v>
      </c>
      <c r="AA704" s="3" t="str">
        <f>IF(R704="C",SUMIF(B:B,B704,Z:Z),"비해당분야")</f>
        <v>비해당분야</v>
      </c>
      <c r="AB704" s="3" t="str">
        <f>IF(R704="C",SUM(Y704,AA704),"비해당분야")</f>
        <v>비해당분야</v>
      </c>
      <c r="AC704" s="3">
        <f>IF(R704="C",AB704,X704)</f>
        <v>6</v>
      </c>
      <c r="AD704" s="3">
        <f>VLOOKUP(K704,'[1]자격증 backdata'!A:D,4,0)</f>
        <v>0</v>
      </c>
      <c r="AE704" s="3">
        <f>IF(_xlfn.MAXIFS(AD:AD,B:B,B704)&gt;10,10,_xlfn.MAXIFS(AD:AD,B:B,B704))</f>
        <v>5</v>
      </c>
      <c r="AG704" s="2">
        <f>VLOOKUP(K704,'[1]자격증 backdata'!A:C,3,0)</f>
        <v>0</v>
      </c>
      <c r="AH704" s="2">
        <f>COUNTIFS($B:$B,$B704,$AG:$AG,AH$1)</f>
        <v>0</v>
      </c>
      <c r="AI704" s="2">
        <f>COUNTIFS($B:$B,$B704,$AG:$AG,AI$1)</f>
        <v>0</v>
      </c>
      <c r="AJ704" s="2">
        <f>COUNTIFS($B:$B,$B704,$AG:$AG,AJ$1)</f>
        <v>0</v>
      </c>
      <c r="AK704" s="2">
        <f>COUNTIFS($B:$B,$B704,$AG:$AG,AK$1)</f>
        <v>0</v>
      </c>
      <c r="AL704" s="2">
        <f>COUNTIFS($B:$B,$B704,$AG:$AG,AL$1)</f>
        <v>0</v>
      </c>
      <c r="AM704" s="2">
        <f>COUNTIFS($B:$B,$B704,$AG:$AG,AM$1)</f>
        <v>0</v>
      </c>
      <c r="AN704" s="2">
        <f>COUNTIFS($B:$B,$B704,$AG:$AG,AN$1)</f>
        <v>1</v>
      </c>
      <c r="AO704" s="2">
        <f>COUNTIFS($B:$B,$B704,$AG:$AG,AO$1)</f>
        <v>0</v>
      </c>
      <c r="AP704" s="2">
        <f>COUNTIFS($B:$B,$B704,$AG:$AG,AP$1)</f>
        <v>0</v>
      </c>
      <c r="AQ704" s="2">
        <f>COUNTIFS($B:$B,$B704,$AG:$AG,AQ$1)</f>
        <v>0</v>
      </c>
      <c r="AR704" s="2">
        <f>COUNTIFS($B:$B,$B704,$AG:$AG,AR$1)</f>
        <v>0</v>
      </c>
      <c r="AS704" s="2">
        <f>COUNTIFS($B:$B,$B704,$AG:$AG,AS$1)</f>
        <v>0</v>
      </c>
      <c r="AT704" s="2">
        <f>COUNTIFS($B:$B,$B704,$AG:$AG,AT$1)</f>
        <v>1</v>
      </c>
      <c r="AU704" s="2">
        <f>COUNTIFS($B:$B,$B704,$AG:$AG,AU$1)</f>
        <v>0</v>
      </c>
    </row>
    <row r="705" spans="1:47" ht="15" customHeight="1" x14ac:dyDescent="0.35">
      <c r="A705" s="4">
        <f>IF(B704=B705,A704,A704+1)</f>
        <v>237</v>
      </c>
      <c r="B705" s="4" t="s">
        <v>5096</v>
      </c>
      <c r="C705" s="4" t="s">
        <v>5095</v>
      </c>
      <c r="D705" s="4" t="s">
        <v>3044</v>
      </c>
      <c r="E705" s="4" t="s">
        <v>3043</v>
      </c>
      <c r="F705" s="4" t="s">
        <v>7</v>
      </c>
      <c r="G705" s="4" t="s">
        <v>8</v>
      </c>
      <c r="H705" s="4" t="s">
        <v>7</v>
      </c>
      <c r="I705" s="4">
        <v>1</v>
      </c>
      <c r="J705" s="4" t="s">
        <v>69</v>
      </c>
      <c r="K705" s="4" t="s">
        <v>3065</v>
      </c>
      <c r="L705" s="4" t="s">
        <v>36</v>
      </c>
      <c r="M705" s="4" t="s">
        <v>5094</v>
      </c>
      <c r="N705" s="4" t="s">
        <v>1108</v>
      </c>
      <c r="P705" s="4" t="s">
        <v>669</v>
      </c>
      <c r="Q705" s="4" t="s">
        <v>1475</v>
      </c>
      <c r="R705" s="4" t="s">
        <v>2434</v>
      </c>
      <c r="S705" s="5" t="str">
        <f>IF(P705="심사불필요","-",VLOOKUP(K705,'[1]자격증 backdata'!A:G,7,0))</f>
        <v>-</v>
      </c>
      <c r="T705" s="5" t="str">
        <f>IF(S705="-","-",IF(COUNTIFS(B:B,B705,S:S,"필수")&gt;0,"자격요건충족","확인필요"))</f>
        <v>-</v>
      </c>
      <c r="U705" s="5"/>
      <c r="W705" s="5">
        <f>IF(Q705="4급","심사불필요",VLOOKUP(K705,'[1]자격증 backdata'!A:B,2,0))</f>
        <v>0</v>
      </c>
      <c r="X705" s="4">
        <f>IF(R705="A", MIN(20, SUMIFS(W:W, B:B, B705, R:R, "A")),IF(R705="B", MIN(30, SUMIFS(W:W, B:B, B705, R:R, "B")),"비해당분야"))</f>
        <v>0</v>
      </c>
      <c r="Y705" s="4" t="str">
        <f>IF(R705="C",MIN(30,IF(COUNTIFS(B:B,B705,W:W,"가1")=1,25,IF(COUNTIFS(B:B,B705,W:W,"가1")&gt;=2,30,0))+IF(COUNTIFS(B:B,B705,W:W,"나1")&gt;=4,30,IF(COUNTIFS(B:B,B705,W:W,"나1")=3,26,IF(COUNTIFS(B:B,B705,W:W,"나1")=2,22,IF(COUNTIFS(B:B,B705,W:W,"나1")=1,18,0)))))+MIN(30,IF(COUNTIFS(B:B,B705,W:W,"가2")=1,25,IF(COUNTIFS(B:B,B705,W:W,"가2")&gt;=2,30,0))+IF(COUNTIFS(B:B,B705,W:W,"나2")=3,30,IF(COUNTIFS(B:B,B705,W:W,"나2")=2,25,IF(COUNTIFS(B:B,B705,W:W,"나2")=1,20,0)))),"비해당분야")</f>
        <v>비해당분야</v>
      </c>
      <c r="Z705" s="4" t="str">
        <f>IF(R705="C",VLOOKUP(K705,'[1]자격증 backdata'!A:F,6,0),"비해당분야")</f>
        <v>비해당분야</v>
      </c>
      <c r="AA705" s="4" t="str">
        <f>IF(R705="C",SUMIF(B:B,B705,Z:Z),"비해당분야")</f>
        <v>비해당분야</v>
      </c>
      <c r="AB705" s="4" t="str">
        <f>IF(R705="C",SUM(Y705,AA705),"비해당분야")</f>
        <v>비해당분야</v>
      </c>
      <c r="AC705" s="4">
        <f>IF(R705="C",AB705,X705)</f>
        <v>0</v>
      </c>
      <c r="AD705" s="4">
        <f>VLOOKUP(K705,'[1]자격증 backdata'!A:D,4,0)</f>
        <v>5</v>
      </c>
      <c r="AE705" s="4">
        <f>IF(_xlfn.MAXIFS(AD:AD,B:B,B705)&gt;10,10,_xlfn.MAXIFS(AD:AD,B:B,B705))</f>
        <v>5</v>
      </c>
      <c r="AG705" s="5">
        <f>VLOOKUP(K705,'[1]자격증 backdata'!A:C,3,0)</f>
        <v>0</v>
      </c>
      <c r="AH705" s="5">
        <f>COUNTIFS($B:$B,$B705,$AG:$AG,AH$1)</f>
        <v>0</v>
      </c>
      <c r="AI705" s="5">
        <f>COUNTIFS($B:$B,$B705,$AG:$AG,AI$1)</f>
        <v>0</v>
      </c>
      <c r="AJ705" s="5">
        <f>COUNTIFS($B:$B,$B705,$AG:$AG,AJ$1)</f>
        <v>0</v>
      </c>
      <c r="AK705" s="5">
        <f>COUNTIFS($B:$B,$B705,$AG:$AG,AK$1)</f>
        <v>0</v>
      </c>
      <c r="AL705" s="5">
        <f>COUNTIFS($B:$B,$B705,$AG:$AG,AL$1)</f>
        <v>0</v>
      </c>
      <c r="AM705" s="5">
        <f>COUNTIFS($B:$B,$B705,$AG:$AG,AM$1)</f>
        <v>0</v>
      </c>
      <c r="AN705" s="5">
        <f>COUNTIFS($B:$B,$B705,$AG:$AG,AN$1)</f>
        <v>0</v>
      </c>
      <c r="AO705" s="5">
        <f>COUNTIFS($B:$B,$B705,$AG:$AG,AO$1)</f>
        <v>0</v>
      </c>
      <c r="AP705" s="5">
        <f>COUNTIFS($B:$B,$B705,$AG:$AG,AP$1)</f>
        <v>0</v>
      </c>
      <c r="AQ705" s="5">
        <f>COUNTIFS($B:$B,$B705,$AG:$AG,AQ$1)</f>
        <v>0</v>
      </c>
      <c r="AR705" s="5">
        <f>COUNTIFS($B:$B,$B705,$AG:$AG,AR$1)</f>
        <v>0</v>
      </c>
      <c r="AS705" s="5">
        <f>COUNTIFS($B:$B,$B705,$AG:$AG,AS$1)</f>
        <v>0</v>
      </c>
      <c r="AT705" s="5">
        <f>COUNTIFS($B:$B,$B705,$AG:$AG,AT$1)</f>
        <v>0</v>
      </c>
      <c r="AU705" s="5">
        <f>COUNTIFS($B:$B,$B705,$AG:$AG,AU$1)</f>
        <v>0</v>
      </c>
    </row>
    <row r="706" spans="1:47" ht="15" customHeight="1" x14ac:dyDescent="0.35">
      <c r="A706" s="3">
        <f>IF(B705=B706,A705,A705+1)</f>
        <v>238</v>
      </c>
      <c r="B706" s="3" t="s">
        <v>5091</v>
      </c>
      <c r="C706" s="3" t="s">
        <v>5090</v>
      </c>
      <c r="D706" s="3" t="s">
        <v>3044</v>
      </c>
      <c r="E706" s="3" t="s">
        <v>3043</v>
      </c>
      <c r="F706" s="4" t="s">
        <v>7</v>
      </c>
      <c r="G706" s="4" t="s">
        <v>8</v>
      </c>
      <c r="H706" s="4" t="s">
        <v>7</v>
      </c>
      <c r="I706" s="3">
        <v>1</v>
      </c>
      <c r="J706" s="3" t="s">
        <v>69</v>
      </c>
      <c r="K706" s="3" t="s">
        <v>3065</v>
      </c>
      <c r="L706" s="3" t="s">
        <v>36</v>
      </c>
      <c r="M706" s="3" t="s">
        <v>5093</v>
      </c>
      <c r="N706" s="3" t="s">
        <v>1091</v>
      </c>
      <c r="P706" s="3" t="s">
        <v>669</v>
      </c>
      <c r="Q706" s="3" t="s">
        <v>1475</v>
      </c>
      <c r="R706" s="3" t="s">
        <v>2434</v>
      </c>
      <c r="S706" s="2" t="str">
        <f>IF(P706="심사불필요","-",VLOOKUP(K706,'[1]자격증 backdata'!A:G,7,0))</f>
        <v>-</v>
      </c>
      <c r="T706" s="2" t="str">
        <f>IF(S706="-","-",IF(COUNTIFS(B:B,B706,S:S,"필수")&gt;0,"자격요건충족","확인필요"))</f>
        <v>-</v>
      </c>
      <c r="U706" s="2"/>
      <c r="W706" s="2">
        <f>IF(Q706="4급","심사불필요",VLOOKUP(K706,'[1]자격증 backdata'!A:B,2,0))</f>
        <v>0</v>
      </c>
      <c r="X706" s="3">
        <f>IF(R706="A", MIN(20, SUMIFS(W:W, B:B, B706, R:R, "A")),IF(R706="B", MIN(30, SUMIFS(W:W, B:B, B706, R:R, "B")),"비해당분야"))</f>
        <v>6</v>
      </c>
      <c r="Y706" s="3" t="str">
        <f>IF(R706="C",MIN(30,IF(COUNTIFS(B:B,B706,W:W,"가1")=1,25,IF(COUNTIFS(B:B,B706,W:W,"가1")&gt;=2,30,0))+IF(COUNTIFS(B:B,B706,W:W,"나1")&gt;=4,30,IF(COUNTIFS(B:B,B706,W:W,"나1")=3,26,IF(COUNTIFS(B:B,B706,W:W,"나1")=2,22,IF(COUNTIFS(B:B,B706,W:W,"나1")=1,18,0)))))+MIN(30,IF(COUNTIFS(B:B,B706,W:W,"가2")=1,25,IF(COUNTIFS(B:B,B706,W:W,"가2")&gt;=2,30,0))+IF(COUNTIFS(B:B,B706,W:W,"나2")=3,30,IF(COUNTIFS(B:B,B706,W:W,"나2")=2,25,IF(COUNTIFS(B:B,B706,W:W,"나2")=1,20,0)))),"비해당분야")</f>
        <v>비해당분야</v>
      </c>
      <c r="Z706" s="3" t="str">
        <f>IF(R706="C",VLOOKUP(K706,'[1]자격증 backdata'!A:F,6,0),"비해당분야")</f>
        <v>비해당분야</v>
      </c>
      <c r="AA706" s="3" t="str">
        <f>IF(R706="C",SUMIF(B:B,B706,Z:Z),"비해당분야")</f>
        <v>비해당분야</v>
      </c>
      <c r="AB706" s="3" t="str">
        <f>IF(R706="C",SUM(Y706,AA706),"비해당분야")</f>
        <v>비해당분야</v>
      </c>
      <c r="AC706" s="3">
        <f>IF(R706="C",AB706,X706)</f>
        <v>6</v>
      </c>
      <c r="AD706" s="3">
        <f>VLOOKUP(K706,'[1]자격증 backdata'!A:D,4,0)</f>
        <v>5</v>
      </c>
      <c r="AE706" s="3">
        <f>IF(_xlfn.MAXIFS(AD:AD,B:B,B706)&gt;10,10,_xlfn.MAXIFS(AD:AD,B:B,B706))</f>
        <v>5</v>
      </c>
      <c r="AG706" s="2">
        <f>VLOOKUP(K706,'[1]자격증 backdata'!A:C,3,0)</f>
        <v>0</v>
      </c>
      <c r="AH706" s="2">
        <f>COUNTIFS($B:$B,$B706,$AG:$AG,AH$1)</f>
        <v>0</v>
      </c>
      <c r="AI706" s="2">
        <f>COUNTIFS($B:$B,$B706,$AG:$AG,AI$1)</f>
        <v>0</v>
      </c>
      <c r="AJ706" s="2">
        <f>COUNTIFS($B:$B,$B706,$AG:$AG,AJ$1)</f>
        <v>0</v>
      </c>
      <c r="AK706" s="2">
        <f>COUNTIFS($B:$B,$B706,$AG:$AG,AK$1)</f>
        <v>0</v>
      </c>
      <c r="AL706" s="2">
        <f>COUNTIFS($B:$B,$B706,$AG:$AG,AL$1)</f>
        <v>0</v>
      </c>
      <c r="AM706" s="2">
        <f>COUNTIFS($B:$B,$B706,$AG:$AG,AM$1)</f>
        <v>0</v>
      </c>
      <c r="AN706" s="2">
        <f>COUNTIFS($B:$B,$B706,$AG:$AG,AN$1)</f>
        <v>0</v>
      </c>
      <c r="AO706" s="2">
        <f>COUNTIFS($B:$B,$B706,$AG:$AG,AO$1)</f>
        <v>0</v>
      </c>
      <c r="AP706" s="2">
        <f>COUNTIFS($B:$B,$B706,$AG:$AG,AP$1)</f>
        <v>0</v>
      </c>
      <c r="AQ706" s="2">
        <f>COUNTIFS($B:$B,$B706,$AG:$AG,AQ$1)</f>
        <v>1</v>
      </c>
      <c r="AR706" s="2">
        <f>COUNTIFS($B:$B,$B706,$AG:$AG,AR$1)</f>
        <v>0</v>
      </c>
      <c r="AS706" s="2">
        <f>COUNTIFS($B:$B,$B706,$AG:$AG,AS$1)</f>
        <v>0</v>
      </c>
      <c r="AT706" s="2">
        <f>COUNTIFS($B:$B,$B706,$AG:$AG,AT$1)</f>
        <v>1</v>
      </c>
      <c r="AU706" s="2">
        <f>COUNTIFS($B:$B,$B706,$AG:$AG,AU$1)</f>
        <v>0</v>
      </c>
    </row>
    <row r="707" spans="1:47" ht="15" customHeight="1" x14ac:dyDescent="0.35">
      <c r="A707" s="7">
        <f>IF(B706=B707,A706,A706+1)</f>
        <v>238</v>
      </c>
      <c r="B707" s="7" t="s">
        <v>5091</v>
      </c>
      <c r="C707" s="7" t="s">
        <v>5090</v>
      </c>
      <c r="D707" s="7" t="s">
        <v>3044</v>
      </c>
      <c r="E707" s="7" t="s">
        <v>3043</v>
      </c>
      <c r="F707" s="4" t="s">
        <v>7</v>
      </c>
      <c r="G707" s="4" t="s">
        <v>8</v>
      </c>
      <c r="H707" s="4" t="s">
        <v>7</v>
      </c>
      <c r="I707" s="3">
        <v>2</v>
      </c>
      <c r="J707" s="3" t="s">
        <v>106</v>
      </c>
      <c r="K707" s="3" t="s">
        <v>3057</v>
      </c>
      <c r="L707" s="3" t="s">
        <v>55</v>
      </c>
      <c r="M707" s="3" t="s">
        <v>5092</v>
      </c>
      <c r="N707" s="3" t="s">
        <v>1061</v>
      </c>
      <c r="P707" s="3" t="s">
        <v>669</v>
      </c>
      <c r="Q707" s="3" t="s">
        <v>1475</v>
      </c>
      <c r="R707" s="3" t="s">
        <v>2434</v>
      </c>
      <c r="S707" s="2" t="str">
        <f>IF(P707="심사불필요","-",VLOOKUP(K707,'[1]자격증 backdata'!A:G,7,0))</f>
        <v>-</v>
      </c>
      <c r="T707" s="2" t="str">
        <f>IF(S707="-","-",IF(COUNTIFS(B:B,B707,S:S,"필수")&gt;0,"자격요건충족","확인필요"))</f>
        <v>-</v>
      </c>
      <c r="U707" s="2"/>
      <c r="W707" s="2">
        <f>IF(Q707="4급","심사불필요",VLOOKUP(K707,'[1]자격증 backdata'!A:B,2,0))</f>
        <v>4</v>
      </c>
      <c r="X707" s="3">
        <f>IF(R707="A", MIN(20, SUMIFS(W:W, B:B, B707, R:R, "A")),IF(R707="B", MIN(30, SUMIFS(W:W, B:B, B707, R:R, "B")),"비해당분야"))</f>
        <v>6</v>
      </c>
      <c r="Y707" s="3" t="str">
        <f>IF(R707="C",MIN(30,IF(COUNTIFS(B:B,B707,W:W,"가1")=1,25,IF(COUNTIFS(B:B,B707,W:W,"가1")&gt;=2,30,0))+IF(COUNTIFS(B:B,B707,W:W,"나1")&gt;=4,30,IF(COUNTIFS(B:B,B707,W:W,"나1")=3,26,IF(COUNTIFS(B:B,B707,W:W,"나1")=2,22,IF(COUNTIFS(B:B,B707,W:W,"나1")=1,18,0)))))+MIN(30,IF(COUNTIFS(B:B,B707,W:W,"가2")=1,25,IF(COUNTIFS(B:B,B707,W:W,"가2")&gt;=2,30,0))+IF(COUNTIFS(B:B,B707,W:W,"나2")=3,30,IF(COUNTIFS(B:B,B707,W:W,"나2")=2,25,IF(COUNTIFS(B:B,B707,W:W,"나2")=1,20,0)))),"비해당분야")</f>
        <v>비해당분야</v>
      </c>
      <c r="Z707" s="3" t="str">
        <f>IF(R707="C",VLOOKUP(K707,'[1]자격증 backdata'!A:F,6,0),"비해당분야")</f>
        <v>비해당분야</v>
      </c>
      <c r="AA707" s="3" t="str">
        <f>IF(R707="C",SUMIF(B:B,B707,Z:Z),"비해당분야")</f>
        <v>비해당분야</v>
      </c>
      <c r="AB707" s="3" t="str">
        <f>IF(R707="C",SUM(Y707,AA707),"비해당분야")</f>
        <v>비해당분야</v>
      </c>
      <c r="AC707" s="3">
        <f>IF(R707="C",AB707,X707)</f>
        <v>6</v>
      </c>
      <c r="AD707" s="3">
        <f>VLOOKUP(K707,'[1]자격증 backdata'!A:D,4,0)</f>
        <v>0</v>
      </c>
      <c r="AE707" s="3">
        <f>IF(_xlfn.MAXIFS(AD:AD,B:B,B707)&gt;10,10,_xlfn.MAXIFS(AD:AD,B:B,B707))</f>
        <v>5</v>
      </c>
      <c r="AG707" s="2" t="str">
        <f>VLOOKUP(K707,'[1]자격증 backdata'!A:C,3,0)</f>
        <v>M</v>
      </c>
      <c r="AH707" s="2">
        <f>COUNTIFS($B:$B,$B707,$AG:$AG,AH$1)</f>
        <v>0</v>
      </c>
      <c r="AI707" s="2">
        <f>COUNTIFS($B:$B,$B707,$AG:$AG,AI$1)</f>
        <v>0</v>
      </c>
      <c r="AJ707" s="2">
        <f>COUNTIFS($B:$B,$B707,$AG:$AG,AJ$1)</f>
        <v>0</v>
      </c>
      <c r="AK707" s="2">
        <f>COUNTIFS($B:$B,$B707,$AG:$AG,AK$1)</f>
        <v>0</v>
      </c>
      <c r="AL707" s="2">
        <f>COUNTIFS($B:$B,$B707,$AG:$AG,AL$1)</f>
        <v>0</v>
      </c>
      <c r="AM707" s="2">
        <f>COUNTIFS($B:$B,$B707,$AG:$AG,AM$1)</f>
        <v>0</v>
      </c>
      <c r="AN707" s="2">
        <f>COUNTIFS($B:$B,$B707,$AG:$AG,AN$1)</f>
        <v>0</v>
      </c>
      <c r="AO707" s="2">
        <f>COUNTIFS($B:$B,$B707,$AG:$AG,AO$1)</f>
        <v>0</v>
      </c>
      <c r="AP707" s="2">
        <f>COUNTIFS($B:$B,$B707,$AG:$AG,AP$1)</f>
        <v>0</v>
      </c>
      <c r="AQ707" s="2">
        <f>COUNTIFS($B:$B,$B707,$AG:$AG,AQ$1)</f>
        <v>1</v>
      </c>
      <c r="AR707" s="2">
        <f>COUNTIFS($B:$B,$B707,$AG:$AG,AR$1)</f>
        <v>0</v>
      </c>
      <c r="AS707" s="2">
        <f>COUNTIFS($B:$B,$B707,$AG:$AG,AS$1)</f>
        <v>0</v>
      </c>
      <c r="AT707" s="2">
        <f>COUNTIFS($B:$B,$B707,$AG:$AG,AT$1)</f>
        <v>1</v>
      </c>
      <c r="AU707" s="2">
        <f>COUNTIFS($B:$B,$B707,$AG:$AG,AU$1)</f>
        <v>0</v>
      </c>
    </row>
    <row r="708" spans="1:47" ht="15" customHeight="1" x14ac:dyDescent="0.35">
      <c r="A708" s="7">
        <f>IF(B707=B708,A707,A707+1)</f>
        <v>238</v>
      </c>
      <c r="B708" s="7" t="s">
        <v>5091</v>
      </c>
      <c r="C708" s="7" t="s">
        <v>5090</v>
      </c>
      <c r="D708" s="7" t="s">
        <v>3044</v>
      </c>
      <c r="E708" s="7" t="s">
        <v>3043</v>
      </c>
      <c r="F708" s="4" t="s">
        <v>7</v>
      </c>
      <c r="G708" s="4" t="s">
        <v>8</v>
      </c>
      <c r="H708" s="4" t="s">
        <v>7</v>
      </c>
      <c r="I708" s="3">
        <v>3</v>
      </c>
      <c r="J708" s="3" t="s">
        <v>364</v>
      </c>
      <c r="K708" s="3" t="s">
        <v>3075</v>
      </c>
      <c r="L708" s="3" t="s">
        <v>254</v>
      </c>
      <c r="M708" s="3" t="s">
        <v>5089</v>
      </c>
      <c r="N708" s="3" t="s">
        <v>3981</v>
      </c>
      <c r="P708" s="3" t="s">
        <v>669</v>
      </c>
      <c r="Q708" s="3" t="s">
        <v>1475</v>
      </c>
      <c r="R708" s="3" t="s">
        <v>2434</v>
      </c>
      <c r="S708" s="2" t="str">
        <f>IF(P708="심사불필요","-",VLOOKUP(K708,'[1]자격증 backdata'!A:G,7,0))</f>
        <v>-</v>
      </c>
      <c r="T708" s="2" t="str">
        <f>IF(S708="-","-",IF(COUNTIFS(B:B,B708,S:S,"필수")&gt;0,"자격요건충족","확인필요"))</f>
        <v>-</v>
      </c>
      <c r="U708" s="2"/>
      <c r="W708" s="2">
        <f>IF(Q708="4급","심사불필요",VLOOKUP(K708,'[1]자격증 backdata'!A:B,2,0))</f>
        <v>2</v>
      </c>
      <c r="X708" s="3">
        <f>IF(R708="A", MIN(20, SUMIFS(W:W, B:B, B708, R:R, "A")),IF(R708="B", MIN(30, SUMIFS(W:W, B:B, B708, R:R, "B")),"비해당분야"))</f>
        <v>6</v>
      </c>
      <c r="Y708" s="3" t="str">
        <f>IF(R708="C",MIN(30,IF(COUNTIFS(B:B,B708,W:W,"가1")=1,25,IF(COUNTIFS(B:B,B708,W:W,"가1")&gt;=2,30,0))+IF(COUNTIFS(B:B,B708,W:W,"나1")&gt;=4,30,IF(COUNTIFS(B:B,B708,W:W,"나1")=3,26,IF(COUNTIFS(B:B,B708,W:W,"나1")=2,22,IF(COUNTIFS(B:B,B708,W:W,"나1")=1,18,0)))))+MIN(30,IF(COUNTIFS(B:B,B708,W:W,"가2")=1,25,IF(COUNTIFS(B:B,B708,W:W,"가2")&gt;=2,30,0))+IF(COUNTIFS(B:B,B708,W:W,"나2")=3,30,IF(COUNTIFS(B:B,B708,W:W,"나2")=2,25,IF(COUNTIFS(B:B,B708,W:W,"나2")=1,20,0)))),"비해당분야")</f>
        <v>비해당분야</v>
      </c>
      <c r="Z708" s="3" t="str">
        <f>IF(R708="C",VLOOKUP(K708,'[1]자격증 backdata'!A:F,6,0),"비해당분야")</f>
        <v>비해당분야</v>
      </c>
      <c r="AA708" s="3" t="str">
        <f>IF(R708="C",SUMIF(B:B,B708,Z:Z),"비해당분야")</f>
        <v>비해당분야</v>
      </c>
      <c r="AB708" s="3" t="str">
        <f>IF(R708="C",SUM(Y708,AA708),"비해당분야")</f>
        <v>비해당분야</v>
      </c>
      <c r="AC708" s="3">
        <f>IF(R708="C",AB708,X708)</f>
        <v>6</v>
      </c>
      <c r="AD708" s="3">
        <f>VLOOKUP(K708,'[1]자격증 backdata'!A:D,4,0)</f>
        <v>0</v>
      </c>
      <c r="AE708" s="3">
        <f>IF(_xlfn.MAXIFS(AD:AD,B:B,B708)&gt;10,10,_xlfn.MAXIFS(AD:AD,B:B,B708))</f>
        <v>5</v>
      </c>
      <c r="AG708" s="2" t="str">
        <f>VLOOKUP(K708,'[1]자격증 backdata'!A:C,3,0)</f>
        <v>J</v>
      </c>
      <c r="AH708" s="2">
        <f>COUNTIFS($B:$B,$B708,$AG:$AG,AH$1)</f>
        <v>0</v>
      </c>
      <c r="AI708" s="2">
        <f>COUNTIFS($B:$B,$B708,$AG:$AG,AI$1)</f>
        <v>0</v>
      </c>
      <c r="AJ708" s="2">
        <f>COUNTIFS($B:$B,$B708,$AG:$AG,AJ$1)</f>
        <v>0</v>
      </c>
      <c r="AK708" s="2">
        <f>COUNTIFS($B:$B,$B708,$AG:$AG,AK$1)</f>
        <v>0</v>
      </c>
      <c r="AL708" s="2">
        <f>COUNTIFS($B:$B,$B708,$AG:$AG,AL$1)</f>
        <v>0</v>
      </c>
      <c r="AM708" s="2">
        <f>COUNTIFS($B:$B,$B708,$AG:$AG,AM$1)</f>
        <v>0</v>
      </c>
      <c r="AN708" s="2">
        <f>COUNTIFS($B:$B,$B708,$AG:$AG,AN$1)</f>
        <v>0</v>
      </c>
      <c r="AO708" s="2">
        <f>COUNTIFS($B:$B,$B708,$AG:$AG,AO$1)</f>
        <v>0</v>
      </c>
      <c r="AP708" s="2">
        <f>COUNTIFS($B:$B,$B708,$AG:$AG,AP$1)</f>
        <v>0</v>
      </c>
      <c r="AQ708" s="2">
        <f>COUNTIFS($B:$B,$B708,$AG:$AG,AQ$1)</f>
        <v>1</v>
      </c>
      <c r="AR708" s="2">
        <f>COUNTIFS($B:$B,$B708,$AG:$AG,AR$1)</f>
        <v>0</v>
      </c>
      <c r="AS708" s="2">
        <f>COUNTIFS($B:$B,$B708,$AG:$AG,AS$1)</f>
        <v>0</v>
      </c>
      <c r="AT708" s="2">
        <f>COUNTIFS($B:$B,$B708,$AG:$AG,AT$1)</f>
        <v>1</v>
      </c>
      <c r="AU708" s="2">
        <f>COUNTIFS($B:$B,$B708,$AG:$AG,AU$1)</f>
        <v>0</v>
      </c>
    </row>
    <row r="709" spans="1:47" ht="15" customHeight="1" x14ac:dyDescent="0.35">
      <c r="A709" s="4">
        <f>IF(B708=B709,A708,A708+1)</f>
        <v>239</v>
      </c>
      <c r="B709" s="4" t="s">
        <v>5084</v>
      </c>
      <c r="C709" s="4" t="s">
        <v>5083</v>
      </c>
      <c r="D709" s="4" t="s">
        <v>3044</v>
      </c>
      <c r="E709" s="4" t="s">
        <v>3043</v>
      </c>
      <c r="F709" s="4" t="s">
        <v>7</v>
      </c>
      <c r="G709" s="4" t="s">
        <v>8</v>
      </c>
      <c r="H709" s="4" t="s">
        <v>7</v>
      </c>
      <c r="I709" s="4">
        <v>1</v>
      </c>
      <c r="J709" s="4" t="s">
        <v>69</v>
      </c>
      <c r="K709" s="4" t="s">
        <v>3065</v>
      </c>
      <c r="L709" s="4" t="s">
        <v>36</v>
      </c>
      <c r="M709" s="4" t="s">
        <v>5088</v>
      </c>
      <c r="N709" s="4" t="s">
        <v>138</v>
      </c>
      <c r="P709" s="4" t="s">
        <v>669</v>
      </c>
      <c r="Q709" s="4" t="s">
        <v>1475</v>
      </c>
      <c r="R709" s="4" t="s">
        <v>2434</v>
      </c>
      <c r="S709" s="5" t="str">
        <f>IF(P709="심사불필요","-",VLOOKUP(K709,'[1]자격증 backdata'!A:G,7,0))</f>
        <v>-</v>
      </c>
      <c r="T709" s="5" t="str">
        <f>IF(S709="-","-",IF(COUNTIFS(B:B,B709,S:S,"필수")&gt;0,"자격요건충족","확인필요"))</f>
        <v>-</v>
      </c>
      <c r="U709" s="5"/>
      <c r="W709" s="5">
        <f>IF(Q709="4급","심사불필요",VLOOKUP(K709,'[1]자격증 backdata'!A:B,2,0))</f>
        <v>0</v>
      </c>
      <c r="X709" s="4">
        <f>IF(R709="A", MIN(20, SUMIFS(W:W, B:B, B709, R:R, "A")),IF(R709="B", MIN(30, SUMIFS(W:W, B:B, B709, R:R, "B")),"비해당분야"))</f>
        <v>8</v>
      </c>
      <c r="Y709" s="4" t="str">
        <f>IF(R709="C",MIN(30,IF(COUNTIFS(B:B,B709,W:W,"가1")=1,25,IF(COUNTIFS(B:B,B709,W:W,"가1")&gt;=2,30,0))+IF(COUNTIFS(B:B,B709,W:W,"나1")&gt;=4,30,IF(COUNTIFS(B:B,B709,W:W,"나1")=3,26,IF(COUNTIFS(B:B,B709,W:W,"나1")=2,22,IF(COUNTIFS(B:B,B709,W:W,"나1")=1,18,0)))))+MIN(30,IF(COUNTIFS(B:B,B709,W:W,"가2")=1,25,IF(COUNTIFS(B:B,B709,W:W,"가2")&gt;=2,30,0))+IF(COUNTIFS(B:B,B709,W:W,"나2")=3,30,IF(COUNTIFS(B:B,B709,W:W,"나2")=2,25,IF(COUNTIFS(B:B,B709,W:W,"나2")=1,20,0)))),"비해당분야")</f>
        <v>비해당분야</v>
      </c>
      <c r="Z709" s="4" t="str">
        <f>IF(R709="C",VLOOKUP(K709,'[1]자격증 backdata'!A:F,6,0),"비해당분야")</f>
        <v>비해당분야</v>
      </c>
      <c r="AA709" s="4" t="str">
        <f>IF(R709="C",SUMIF(B:B,B709,Z:Z),"비해당분야")</f>
        <v>비해당분야</v>
      </c>
      <c r="AB709" s="4" t="str">
        <f>IF(R709="C",SUM(Y709,AA709),"비해당분야")</f>
        <v>비해당분야</v>
      </c>
      <c r="AC709" s="4">
        <f>IF(R709="C",AB709,X709)</f>
        <v>8</v>
      </c>
      <c r="AD709" s="4">
        <f>VLOOKUP(K709,'[1]자격증 backdata'!A:D,4,0)</f>
        <v>5</v>
      </c>
      <c r="AE709" s="4">
        <f>IF(_xlfn.MAXIFS(AD:AD,B:B,B709)&gt;10,10,_xlfn.MAXIFS(AD:AD,B:B,B709))</f>
        <v>5</v>
      </c>
      <c r="AG709" s="5">
        <f>VLOOKUP(K709,'[1]자격증 backdata'!A:C,3,0)</f>
        <v>0</v>
      </c>
      <c r="AH709" s="5">
        <f>COUNTIFS($B:$B,$B709,$AG:$AG,AH$1)</f>
        <v>0</v>
      </c>
      <c r="AI709" s="5">
        <f>COUNTIFS($B:$B,$B709,$AG:$AG,AI$1)</f>
        <v>0</v>
      </c>
      <c r="AJ709" s="5">
        <f>COUNTIFS($B:$B,$B709,$AG:$AG,AJ$1)</f>
        <v>0</v>
      </c>
      <c r="AK709" s="5">
        <f>COUNTIFS($B:$B,$B709,$AG:$AG,AK$1)</f>
        <v>0</v>
      </c>
      <c r="AL709" s="5">
        <f>COUNTIFS($B:$B,$B709,$AG:$AG,AL$1)</f>
        <v>0</v>
      </c>
      <c r="AM709" s="5">
        <f>COUNTIFS($B:$B,$B709,$AG:$AG,AM$1)</f>
        <v>0</v>
      </c>
      <c r="AN709" s="5">
        <f>COUNTIFS($B:$B,$B709,$AG:$AG,AN$1)</f>
        <v>0</v>
      </c>
      <c r="AO709" s="5">
        <f>COUNTIFS($B:$B,$B709,$AG:$AG,AO$1)</f>
        <v>1</v>
      </c>
      <c r="AP709" s="5">
        <f>COUNTIFS($B:$B,$B709,$AG:$AG,AP$1)</f>
        <v>0</v>
      </c>
      <c r="AQ709" s="5">
        <f>COUNTIFS($B:$B,$B709,$AG:$AG,AQ$1)</f>
        <v>1</v>
      </c>
      <c r="AR709" s="5">
        <f>COUNTIFS($B:$B,$B709,$AG:$AG,AR$1)</f>
        <v>0</v>
      </c>
      <c r="AS709" s="5">
        <f>COUNTIFS($B:$B,$B709,$AG:$AG,AS$1)</f>
        <v>0</v>
      </c>
      <c r="AT709" s="5">
        <f>COUNTIFS($B:$B,$B709,$AG:$AG,AT$1)</f>
        <v>0</v>
      </c>
      <c r="AU709" s="5">
        <f>COUNTIFS($B:$B,$B709,$AG:$AG,AU$1)</f>
        <v>0</v>
      </c>
    </row>
    <row r="710" spans="1:47" ht="15" customHeight="1" x14ac:dyDescent="0.35">
      <c r="A710" s="6">
        <f>IF(B709=B710,A709,A709+1)</f>
        <v>239</v>
      </c>
      <c r="B710" s="6" t="s">
        <v>5084</v>
      </c>
      <c r="C710" s="6" t="s">
        <v>5083</v>
      </c>
      <c r="D710" s="6" t="s">
        <v>3044</v>
      </c>
      <c r="E710" s="6" t="s">
        <v>3043</v>
      </c>
      <c r="F710" s="4" t="s">
        <v>7</v>
      </c>
      <c r="G710" s="4" t="s">
        <v>8</v>
      </c>
      <c r="H710" s="4" t="s">
        <v>7</v>
      </c>
      <c r="I710" s="4">
        <v>2</v>
      </c>
      <c r="J710" s="4" t="s">
        <v>256</v>
      </c>
      <c r="K710" s="4" t="s">
        <v>3690</v>
      </c>
      <c r="L710" s="4" t="s">
        <v>254</v>
      </c>
      <c r="M710" s="4" t="s">
        <v>5087</v>
      </c>
      <c r="N710" s="4" t="s">
        <v>5086</v>
      </c>
      <c r="P710" s="4" t="s">
        <v>669</v>
      </c>
      <c r="Q710" s="4" t="s">
        <v>1475</v>
      </c>
      <c r="R710" s="4" t="s">
        <v>2434</v>
      </c>
      <c r="S710" s="5" t="str">
        <f>IF(P710="심사불필요","-",VLOOKUP(K710,'[1]자격증 backdata'!A:G,7,0))</f>
        <v>-</v>
      </c>
      <c r="T710" s="5" t="str">
        <f>IF(S710="-","-",IF(COUNTIFS(B:B,B710,S:S,"필수")&gt;0,"자격요건충족","확인필요"))</f>
        <v>-</v>
      </c>
      <c r="U710" s="5"/>
      <c r="W710" s="5">
        <f>IF(Q710="4급","심사불필요",VLOOKUP(K710,'[1]자격증 backdata'!A:B,2,0))</f>
        <v>2</v>
      </c>
      <c r="X710" s="4">
        <f>IF(R710="A", MIN(20, SUMIFS(W:W, B:B, B710, R:R, "A")),IF(R710="B", MIN(30, SUMIFS(W:W, B:B, B710, R:R, "B")),"비해당분야"))</f>
        <v>8</v>
      </c>
      <c r="Y710" s="4" t="str">
        <f>IF(R710="C",MIN(30,IF(COUNTIFS(B:B,B710,W:W,"가1")=1,25,IF(COUNTIFS(B:B,B710,W:W,"가1")&gt;=2,30,0))+IF(COUNTIFS(B:B,B710,W:W,"나1")&gt;=4,30,IF(COUNTIFS(B:B,B710,W:W,"나1")=3,26,IF(COUNTIFS(B:B,B710,W:W,"나1")=2,22,IF(COUNTIFS(B:B,B710,W:W,"나1")=1,18,0)))))+MIN(30,IF(COUNTIFS(B:B,B710,W:W,"가2")=1,25,IF(COUNTIFS(B:B,B710,W:W,"가2")&gt;=2,30,0))+IF(COUNTIFS(B:B,B710,W:W,"나2")=3,30,IF(COUNTIFS(B:B,B710,W:W,"나2")=2,25,IF(COUNTIFS(B:B,B710,W:W,"나2")=1,20,0)))),"비해당분야")</f>
        <v>비해당분야</v>
      </c>
      <c r="Z710" s="4" t="str">
        <f>IF(R710="C",VLOOKUP(K710,'[1]자격증 backdata'!A:F,6,0),"비해당분야")</f>
        <v>비해당분야</v>
      </c>
      <c r="AA710" s="4" t="str">
        <f>IF(R710="C",SUMIF(B:B,B710,Z:Z),"비해당분야")</f>
        <v>비해당분야</v>
      </c>
      <c r="AB710" s="4" t="str">
        <f>IF(R710="C",SUM(Y710,AA710),"비해당분야")</f>
        <v>비해당분야</v>
      </c>
      <c r="AC710" s="4">
        <f>IF(R710="C",AB710,X710)</f>
        <v>8</v>
      </c>
      <c r="AD710" s="4">
        <f>VLOOKUP(K710,'[1]자격증 backdata'!A:D,4,0)</f>
        <v>0</v>
      </c>
      <c r="AE710" s="4">
        <f>IF(_xlfn.MAXIFS(AD:AD,B:B,B710)&gt;10,10,_xlfn.MAXIFS(AD:AD,B:B,B710))</f>
        <v>5</v>
      </c>
      <c r="AG710" s="5" t="str">
        <f>VLOOKUP(K710,'[1]자격증 backdata'!A:C,3,0)</f>
        <v>J</v>
      </c>
      <c r="AH710" s="5">
        <f>COUNTIFS($B:$B,$B710,$AG:$AG,AH$1)</f>
        <v>0</v>
      </c>
      <c r="AI710" s="5">
        <f>COUNTIFS($B:$B,$B710,$AG:$AG,AI$1)</f>
        <v>0</v>
      </c>
      <c r="AJ710" s="5">
        <f>COUNTIFS($B:$B,$B710,$AG:$AG,AJ$1)</f>
        <v>0</v>
      </c>
      <c r="AK710" s="5">
        <f>COUNTIFS($B:$B,$B710,$AG:$AG,AK$1)</f>
        <v>0</v>
      </c>
      <c r="AL710" s="5">
        <f>COUNTIFS($B:$B,$B710,$AG:$AG,AL$1)</f>
        <v>0</v>
      </c>
      <c r="AM710" s="5">
        <f>COUNTIFS($B:$B,$B710,$AG:$AG,AM$1)</f>
        <v>0</v>
      </c>
      <c r="AN710" s="5">
        <f>COUNTIFS($B:$B,$B710,$AG:$AG,AN$1)</f>
        <v>0</v>
      </c>
      <c r="AO710" s="5">
        <f>COUNTIFS($B:$B,$B710,$AG:$AG,AO$1)</f>
        <v>1</v>
      </c>
      <c r="AP710" s="5">
        <f>COUNTIFS($B:$B,$B710,$AG:$AG,AP$1)</f>
        <v>0</v>
      </c>
      <c r="AQ710" s="5">
        <f>COUNTIFS($B:$B,$B710,$AG:$AG,AQ$1)</f>
        <v>1</v>
      </c>
      <c r="AR710" s="5">
        <f>COUNTIFS($B:$B,$B710,$AG:$AG,AR$1)</f>
        <v>0</v>
      </c>
      <c r="AS710" s="5">
        <f>COUNTIFS($B:$B,$B710,$AG:$AG,AS$1)</f>
        <v>0</v>
      </c>
      <c r="AT710" s="5">
        <f>COUNTIFS($B:$B,$B710,$AG:$AG,AT$1)</f>
        <v>0</v>
      </c>
      <c r="AU710" s="5">
        <f>COUNTIFS($B:$B,$B710,$AG:$AG,AU$1)</f>
        <v>0</v>
      </c>
    </row>
    <row r="711" spans="1:47" ht="15" customHeight="1" x14ac:dyDescent="0.35">
      <c r="A711" s="6">
        <f>IF(B710=B711,A710,A710+1)</f>
        <v>239</v>
      </c>
      <c r="B711" s="6" t="s">
        <v>5084</v>
      </c>
      <c r="C711" s="6" t="s">
        <v>5083</v>
      </c>
      <c r="D711" s="6" t="s">
        <v>3044</v>
      </c>
      <c r="E711" s="6" t="s">
        <v>3043</v>
      </c>
      <c r="F711" s="4" t="s">
        <v>7</v>
      </c>
      <c r="G711" s="4" t="s">
        <v>8</v>
      </c>
      <c r="H711" s="4" t="s">
        <v>7</v>
      </c>
      <c r="I711" s="4">
        <v>3</v>
      </c>
      <c r="J711" s="4" t="s">
        <v>653</v>
      </c>
      <c r="K711" s="4" t="s">
        <v>3052</v>
      </c>
      <c r="L711" s="4" t="s">
        <v>651</v>
      </c>
      <c r="M711" s="4" t="s">
        <v>5085</v>
      </c>
      <c r="N711" s="4" t="s">
        <v>3050</v>
      </c>
      <c r="P711" s="4" t="s">
        <v>669</v>
      </c>
      <c r="Q711" s="4" t="s">
        <v>1475</v>
      </c>
      <c r="R711" s="4" t="s">
        <v>2434</v>
      </c>
      <c r="S711" s="5" t="str">
        <f>IF(P711="심사불필요","-",VLOOKUP(K711,'[1]자격증 backdata'!A:G,7,0))</f>
        <v>-</v>
      </c>
      <c r="T711" s="5" t="str">
        <f>IF(S711="-","-",IF(COUNTIFS(B:B,B711,S:S,"필수")&gt;0,"자격요건충족","확인필요"))</f>
        <v>-</v>
      </c>
      <c r="U711" s="5"/>
      <c r="W711" s="5">
        <f>IF(Q711="4급","심사불필요",VLOOKUP(K711,'[1]자격증 backdata'!A:B,2,0))</f>
        <v>4</v>
      </c>
      <c r="X711" s="4">
        <f>IF(R711="A", MIN(20, SUMIFS(W:W, B:B, B711, R:R, "A")),IF(R711="B", MIN(30, SUMIFS(W:W, B:B, B711, R:R, "B")),"비해당분야"))</f>
        <v>8</v>
      </c>
      <c r="Y711" s="4" t="str">
        <f>IF(R711="C",MIN(30,IF(COUNTIFS(B:B,B711,W:W,"가1")=1,25,IF(COUNTIFS(B:B,B711,W:W,"가1")&gt;=2,30,0))+IF(COUNTIFS(B:B,B711,W:W,"나1")&gt;=4,30,IF(COUNTIFS(B:B,B711,W:W,"나1")=3,26,IF(COUNTIFS(B:B,B711,W:W,"나1")=2,22,IF(COUNTIFS(B:B,B711,W:W,"나1")=1,18,0)))))+MIN(30,IF(COUNTIFS(B:B,B711,W:W,"가2")=1,25,IF(COUNTIFS(B:B,B711,W:W,"가2")&gt;=2,30,0))+IF(COUNTIFS(B:B,B711,W:W,"나2")=3,30,IF(COUNTIFS(B:B,B711,W:W,"나2")=2,25,IF(COUNTIFS(B:B,B711,W:W,"나2")=1,20,0)))),"비해당분야")</f>
        <v>비해당분야</v>
      </c>
      <c r="Z711" s="4" t="str">
        <f>IF(R711="C",VLOOKUP(K711,'[1]자격증 backdata'!A:F,6,0),"비해당분야")</f>
        <v>비해당분야</v>
      </c>
      <c r="AA711" s="4" t="str">
        <f>IF(R711="C",SUMIF(B:B,B711,Z:Z),"비해당분야")</f>
        <v>비해당분야</v>
      </c>
      <c r="AB711" s="4" t="str">
        <f>IF(R711="C",SUM(Y711,AA711),"비해당분야")</f>
        <v>비해당분야</v>
      </c>
      <c r="AC711" s="4">
        <f>IF(R711="C",AB711,X711)</f>
        <v>8</v>
      </c>
      <c r="AD711" s="4">
        <f>VLOOKUP(K711,'[1]자격증 backdata'!A:D,4,0)</f>
        <v>0</v>
      </c>
      <c r="AE711" s="4">
        <f>IF(_xlfn.MAXIFS(AD:AD,B:B,B711)&gt;10,10,_xlfn.MAXIFS(AD:AD,B:B,B711))</f>
        <v>5</v>
      </c>
      <c r="AG711" s="5" t="str">
        <f>VLOOKUP(K711,'[1]자격증 backdata'!A:C,3,0)</f>
        <v>H</v>
      </c>
      <c r="AH711" s="5">
        <f>COUNTIFS($B:$B,$B711,$AG:$AG,AH$1)</f>
        <v>0</v>
      </c>
      <c r="AI711" s="5">
        <f>COUNTIFS($B:$B,$B711,$AG:$AG,AI$1)</f>
        <v>0</v>
      </c>
      <c r="AJ711" s="5">
        <f>COUNTIFS($B:$B,$B711,$AG:$AG,AJ$1)</f>
        <v>0</v>
      </c>
      <c r="AK711" s="5">
        <f>COUNTIFS($B:$B,$B711,$AG:$AG,AK$1)</f>
        <v>0</v>
      </c>
      <c r="AL711" s="5">
        <f>COUNTIFS($B:$B,$B711,$AG:$AG,AL$1)</f>
        <v>0</v>
      </c>
      <c r="AM711" s="5">
        <f>COUNTIFS($B:$B,$B711,$AG:$AG,AM$1)</f>
        <v>0</v>
      </c>
      <c r="AN711" s="5">
        <f>COUNTIFS($B:$B,$B711,$AG:$AG,AN$1)</f>
        <v>0</v>
      </c>
      <c r="AO711" s="5">
        <f>COUNTIFS($B:$B,$B711,$AG:$AG,AO$1)</f>
        <v>1</v>
      </c>
      <c r="AP711" s="5">
        <f>COUNTIFS($B:$B,$B711,$AG:$AG,AP$1)</f>
        <v>0</v>
      </c>
      <c r="AQ711" s="5">
        <f>COUNTIFS($B:$B,$B711,$AG:$AG,AQ$1)</f>
        <v>1</v>
      </c>
      <c r="AR711" s="5">
        <f>COUNTIFS($B:$B,$B711,$AG:$AG,AR$1)</f>
        <v>0</v>
      </c>
      <c r="AS711" s="5">
        <f>COUNTIFS($B:$B,$B711,$AG:$AG,AS$1)</f>
        <v>0</v>
      </c>
      <c r="AT711" s="5">
        <f>COUNTIFS($B:$B,$B711,$AG:$AG,AT$1)</f>
        <v>0</v>
      </c>
      <c r="AU711" s="5">
        <f>COUNTIFS($B:$B,$B711,$AG:$AG,AU$1)</f>
        <v>0</v>
      </c>
    </row>
    <row r="712" spans="1:47" ht="15" customHeight="1" x14ac:dyDescent="0.35">
      <c r="A712" s="6">
        <f>IF(B711=B712,A711,A711+1)</f>
        <v>239</v>
      </c>
      <c r="B712" s="6" t="s">
        <v>5084</v>
      </c>
      <c r="C712" s="6" t="s">
        <v>5083</v>
      </c>
      <c r="D712" s="6" t="s">
        <v>3044</v>
      </c>
      <c r="E712" s="6" t="s">
        <v>3043</v>
      </c>
      <c r="F712" s="4" t="s">
        <v>7</v>
      </c>
      <c r="G712" s="4" t="s">
        <v>8</v>
      </c>
      <c r="H712" s="4" t="s">
        <v>7</v>
      </c>
      <c r="I712" s="4">
        <v>4</v>
      </c>
      <c r="J712" s="4" t="s">
        <v>28</v>
      </c>
      <c r="K712" s="4" t="s">
        <v>3061</v>
      </c>
      <c r="L712" s="4" t="s">
        <v>26</v>
      </c>
      <c r="M712" s="4" t="s">
        <v>5082</v>
      </c>
      <c r="N712" s="4" t="s">
        <v>1425</v>
      </c>
      <c r="P712" s="4" t="s">
        <v>669</v>
      </c>
      <c r="Q712" s="4" t="s">
        <v>1475</v>
      </c>
      <c r="R712" s="4" t="s">
        <v>2434</v>
      </c>
      <c r="S712" s="5" t="str">
        <f>IF(P712="심사불필요","-",VLOOKUP(K712,'[1]자격증 backdata'!A:G,7,0))</f>
        <v>-</v>
      </c>
      <c r="T712" s="5" t="str">
        <f>IF(S712="-","-",IF(COUNTIFS(B:B,B712,S:S,"필수")&gt;0,"자격요건충족","확인필요"))</f>
        <v>-</v>
      </c>
      <c r="U712" s="5"/>
      <c r="W712" s="5">
        <f>IF(Q712="4급","심사불필요",VLOOKUP(K712,'[1]자격증 backdata'!A:B,2,0))</f>
        <v>2</v>
      </c>
      <c r="X712" s="4">
        <f>IF(R712="A", MIN(20, SUMIFS(W:W, B:B, B712, R:R, "A")),IF(R712="B", MIN(30, SUMIFS(W:W, B:B, B712, R:R, "B")),"비해당분야"))</f>
        <v>8</v>
      </c>
      <c r="Y712" s="4" t="str">
        <f>IF(R712="C",MIN(30,IF(COUNTIFS(B:B,B712,W:W,"가1")=1,25,IF(COUNTIFS(B:B,B712,W:W,"가1")&gt;=2,30,0))+IF(COUNTIFS(B:B,B712,W:W,"나1")&gt;=4,30,IF(COUNTIFS(B:B,B712,W:W,"나1")=3,26,IF(COUNTIFS(B:B,B712,W:W,"나1")=2,22,IF(COUNTIFS(B:B,B712,W:W,"나1")=1,18,0)))))+MIN(30,IF(COUNTIFS(B:B,B712,W:W,"가2")=1,25,IF(COUNTIFS(B:B,B712,W:W,"가2")&gt;=2,30,0))+IF(COUNTIFS(B:B,B712,W:W,"나2")=3,30,IF(COUNTIFS(B:B,B712,W:W,"나2")=2,25,IF(COUNTIFS(B:B,B712,W:W,"나2")=1,20,0)))),"비해당분야")</f>
        <v>비해당분야</v>
      </c>
      <c r="Z712" s="4" t="str">
        <f>IF(R712="C",VLOOKUP(K712,'[1]자격증 backdata'!A:F,6,0),"비해당분야")</f>
        <v>비해당분야</v>
      </c>
      <c r="AA712" s="4" t="str">
        <f>IF(R712="C",SUMIF(B:B,B712,Z:Z),"비해당분야")</f>
        <v>비해당분야</v>
      </c>
      <c r="AB712" s="4" t="str">
        <f>IF(R712="C",SUM(Y712,AA712),"비해당분야")</f>
        <v>비해당분야</v>
      </c>
      <c r="AC712" s="4">
        <f>IF(R712="C",AB712,X712)</f>
        <v>8</v>
      </c>
      <c r="AD712" s="4">
        <f>VLOOKUP(K712,'[1]자격증 backdata'!A:D,4,0)</f>
        <v>0</v>
      </c>
      <c r="AE712" s="4">
        <f>IF(_xlfn.MAXIFS(AD:AD,B:B,B712)&gt;10,10,_xlfn.MAXIFS(AD:AD,B:B,B712))</f>
        <v>5</v>
      </c>
      <c r="AG712" s="5">
        <f>VLOOKUP(K712,'[1]자격증 backdata'!A:C,3,0)</f>
        <v>0</v>
      </c>
      <c r="AH712" s="5">
        <f>COUNTIFS($B:$B,$B712,$AG:$AG,AH$1)</f>
        <v>0</v>
      </c>
      <c r="AI712" s="5">
        <f>COUNTIFS($B:$B,$B712,$AG:$AG,AI$1)</f>
        <v>0</v>
      </c>
      <c r="AJ712" s="5">
        <f>COUNTIFS($B:$B,$B712,$AG:$AG,AJ$1)</f>
        <v>0</v>
      </c>
      <c r="AK712" s="5">
        <f>COUNTIFS($B:$B,$B712,$AG:$AG,AK$1)</f>
        <v>0</v>
      </c>
      <c r="AL712" s="5">
        <f>COUNTIFS($B:$B,$B712,$AG:$AG,AL$1)</f>
        <v>0</v>
      </c>
      <c r="AM712" s="5">
        <f>COUNTIFS($B:$B,$B712,$AG:$AG,AM$1)</f>
        <v>0</v>
      </c>
      <c r="AN712" s="5">
        <f>COUNTIFS($B:$B,$B712,$AG:$AG,AN$1)</f>
        <v>0</v>
      </c>
      <c r="AO712" s="5">
        <f>COUNTIFS($B:$B,$B712,$AG:$AG,AO$1)</f>
        <v>1</v>
      </c>
      <c r="AP712" s="5">
        <f>COUNTIFS($B:$B,$B712,$AG:$AG,AP$1)</f>
        <v>0</v>
      </c>
      <c r="AQ712" s="5">
        <f>COUNTIFS($B:$B,$B712,$AG:$AG,AQ$1)</f>
        <v>1</v>
      </c>
      <c r="AR712" s="5">
        <f>COUNTIFS($B:$B,$B712,$AG:$AG,AR$1)</f>
        <v>0</v>
      </c>
      <c r="AS712" s="5">
        <f>COUNTIFS($B:$B,$B712,$AG:$AG,AS$1)</f>
        <v>0</v>
      </c>
      <c r="AT712" s="5">
        <f>COUNTIFS($B:$B,$B712,$AG:$AG,AT$1)</f>
        <v>0</v>
      </c>
      <c r="AU712" s="5">
        <f>COUNTIFS($B:$B,$B712,$AG:$AG,AU$1)</f>
        <v>0</v>
      </c>
    </row>
    <row r="713" spans="1:47" ht="15" customHeight="1" x14ac:dyDescent="0.35">
      <c r="A713" s="3">
        <f>IF(B712=B713,A712,A712+1)</f>
        <v>240</v>
      </c>
      <c r="B713" s="3" t="s">
        <v>5080</v>
      </c>
      <c r="C713" s="3" t="s">
        <v>5079</v>
      </c>
      <c r="D713" s="3" t="s">
        <v>3044</v>
      </c>
      <c r="E713" s="3" t="s">
        <v>3043</v>
      </c>
      <c r="F713" s="4" t="s">
        <v>7</v>
      </c>
      <c r="G713" s="4" t="s">
        <v>8</v>
      </c>
      <c r="H713" s="4" t="s">
        <v>7</v>
      </c>
      <c r="I713" s="3">
        <v>1</v>
      </c>
      <c r="J713" s="3" t="s">
        <v>69</v>
      </c>
      <c r="K713" s="3" t="s">
        <v>3065</v>
      </c>
      <c r="L713" s="3" t="s">
        <v>36</v>
      </c>
      <c r="M713" s="3" t="s">
        <v>5081</v>
      </c>
      <c r="N713" s="3" t="s">
        <v>328</v>
      </c>
      <c r="P713" s="3" t="s">
        <v>669</v>
      </c>
      <c r="Q713" s="3" t="s">
        <v>1475</v>
      </c>
      <c r="R713" s="3" t="s">
        <v>2434</v>
      </c>
      <c r="S713" s="2" t="str">
        <f>IF(P713="심사불필요","-",VLOOKUP(K713,'[1]자격증 backdata'!A:G,7,0))</f>
        <v>-</v>
      </c>
      <c r="T713" s="2" t="str">
        <f>IF(S713="-","-",IF(COUNTIFS(B:B,B713,S:S,"필수")&gt;0,"자격요건충족","확인필요"))</f>
        <v>-</v>
      </c>
      <c r="U713" s="2"/>
      <c r="W713" s="2">
        <f>IF(Q713="4급","심사불필요",VLOOKUP(K713,'[1]자격증 backdata'!A:B,2,0))</f>
        <v>0</v>
      </c>
      <c r="X713" s="3">
        <f>IF(R713="A", MIN(20, SUMIFS(W:W, B:B, B713, R:R, "A")),IF(R713="B", MIN(30, SUMIFS(W:W, B:B, B713, R:R, "B")),"비해당분야"))</f>
        <v>4</v>
      </c>
      <c r="Y713" s="3" t="str">
        <f>IF(R713="C",MIN(30,IF(COUNTIFS(B:B,B713,W:W,"가1")=1,25,IF(COUNTIFS(B:B,B713,W:W,"가1")&gt;=2,30,0))+IF(COUNTIFS(B:B,B713,W:W,"나1")&gt;=4,30,IF(COUNTIFS(B:B,B713,W:W,"나1")=3,26,IF(COUNTIFS(B:B,B713,W:W,"나1")=2,22,IF(COUNTIFS(B:B,B713,W:W,"나1")=1,18,0)))))+MIN(30,IF(COUNTIFS(B:B,B713,W:W,"가2")=1,25,IF(COUNTIFS(B:B,B713,W:W,"가2")&gt;=2,30,0))+IF(COUNTIFS(B:B,B713,W:W,"나2")=3,30,IF(COUNTIFS(B:B,B713,W:W,"나2")=2,25,IF(COUNTIFS(B:B,B713,W:W,"나2")=1,20,0)))),"비해당분야")</f>
        <v>비해당분야</v>
      </c>
      <c r="Z713" s="3" t="str">
        <f>IF(R713="C",VLOOKUP(K713,'[1]자격증 backdata'!A:F,6,0),"비해당분야")</f>
        <v>비해당분야</v>
      </c>
      <c r="AA713" s="3" t="str">
        <f>IF(R713="C",SUMIF(B:B,B713,Z:Z),"비해당분야")</f>
        <v>비해당분야</v>
      </c>
      <c r="AB713" s="3" t="str">
        <f>IF(R713="C",SUM(Y713,AA713),"비해당분야")</f>
        <v>비해당분야</v>
      </c>
      <c r="AC713" s="3">
        <f>IF(R713="C",AB713,X713)</f>
        <v>4</v>
      </c>
      <c r="AD713" s="3">
        <f>VLOOKUP(K713,'[1]자격증 backdata'!A:D,4,0)</f>
        <v>5</v>
      </c>
      <c r="AE713" s="3">
        <f>IF(_xlfn.MAXIFS(AD:AD,B:B,B713)&gt;10,10,_xlfn.MAXIFS(AD:AD,B:B,B713))</f>
        <v>5</v>
      </c>
      <c r="AG713" s="2">
        <f>VLOOKUP(K713,'[1]자격증 backdata'!A:C,3,0)</f>
        <v>0</v>
      </c>
      <c r="AH713" s="2">
        <f>COUNTIFS($B:$B,$B713,$AG:$AG,AH$1)</f>
        <v>0</v>
      </c>
      <c r="AI713" s="2">
        <f>COUNTIFS($B:$B,$B713,$AG:$AG,AI$1)</f>
        <v>0</v>
      </c>
      <c r="AJ713" s="2">
        <f>COUNTIFS($B:$B,$B713,$AG:$AG,AJ$1)</f>
        <v>0</v>
      </c>
      <c r="AK713" s="2">
        <f>COUNTIFS($B:$B,$B713,$AG:$AG,AK$1)</f>
        <v>0</v>
      </c>
      <c r="AL713" s="2">
        <f>COUNTIFS($B:$B,$B713,$AG:$AG,AL$1)</f>
        <v>0</v>
      </c>
      <c r="AM713" s="2">
        <f>COUNTIFS($B:$B,$B713,$AG:$AG,AM$1)</f>
        <v>0</v>
      </c>
      <c r="AN713" s="2">
        <f>COUNTIFS($B:$B,$B713,$AG:$AG,AN$1)</f>
        <v>0</v>
      </c>
      <c r="AO713" s="2">
        <f>COUNTIFS($B:$B,$B713,$AG:$AG,AO$1)</f>
        <v>0</v>
      </c>
      <c r="AP713" s="2">
        <f>COUNTIFS($B:$B,$B713,$AG:$AG,AP$1)</f>
        <v>0</v>
      </c>
      <c r="AQ713" s="2">
        <f>COUNTIFS($B:$B,$B713,$AG:$AG,AQ$1)</f>
        <v>0</v>
      </c>
      <c r="AR713" s="2">
        <f>COUNTIFS($B:$B,$B713,$AG:$AG,AR$1)</f>
        <v>0</v>
      </c>
      <c r="AS713" s="2">
        <f>COUNTIFS($B:$B,$B713,$AG:$AG,AS$1)</f>
        <v>0</v>
      </c>
      <c r="AT713" s="2">
        <f>COUNTIFS($B:$B,$B713,$AG:$AG,AT$1)</f>
        <v>0</v>
      </c>
      <c r="AU713" s="2">
        <f>COUNTIFS($B:$B,$B713,$AG:$AG,AU$1)</f>
        <v>0</v>
      </c>
    </row>
    <row r="714" spans="1:47" ht="15" customHeight="1" x14ac:dyDescent="0.35">
      <c r="A714" s="7">
        <f>IF(B713=B714,A713,A713+1)</f>
        <v>240</v>
      </c>
      <c r="B714" s="7" t="s">
        <v>5080</v>
      </c>
      <c r="C714" s="7" t="s">
        <v>5079</v>
      </c>
      <c r="D714" s="7" t="s">
        <v>3044</v>
      </c>
      <c r="E714" s="7" t="s">
        <v>3043</v>
      </c>
      <c r="F714" s="4" t="s">
        <v>7</v>
      </c>
      <c r="G714" s="4" t="s">
        <v>8</v>
      </c>
      <c r="H714" s="4" t="s">
        <v>7</v>
      </c>
      <c r="I714" s="3">
        <v>2</v>
      </c>
      <c r="J714" s="3" t="s">
        <v>1970</v>
      </c>
      <c r="K714" s="3" t="s">
        <v>3092</v>
      </c>
      <c r="L714" s="3" t="s">
        <v>348</v>
      </c>
      <c r="M714" s="3" t="s">
        <v>5078</v>
      </c>
      <c r="N714" s="3" t="s">
        <v>3211</v>
      </c>
      <c r="P714" s="3" t="s">
        <v>669</v>
      </c>
      <c r="Q714" s="3" t="s">
        <v>1475</v>
      </c>
      <c r="R714" s="3" t="s">
        <v>2434</v>
      </c>
      <c r="S714" s="2" t="str">
        <f>IF(P714="심사불필요","-",VLOOKUP(K714,'[1]자격증 backdata'!A:G,7,0))</f>
        <v>-</v>
      </c>
      <c r="T714" s="2" t="str">
        <f>IF(S714="-","-",IF(COUNTIFS(B:B,B714,S:S,"필수")&gt;0,"자격요건충족","확인필요"))</f>
        <v>-</v>
      </c>
      <c r="U714" s="2"/>
      <c r="W714" s="2">
        <f>IF(Q714="4급","심사불필요",VLOOKUP(K714,'[1]자격증 backdata'!A:B,2,0))</f>
        <v>4</v>
      </c>
      <c r="X714" s="3">
        <f>IF(R714="A", MIN(20, SUMIFS(W:W, B:B, B714, R:R, "A")),IF(R714="B", MIN(30, SUMIFS(W:W, B:B, B714, R:R, "B")),"비해당분야"))</f>
        <v>4</v>
      </c>
      <c r="Y714" s="3" t="str">
        <f>IF(R714="C",MIN(30,IF(COUNTIFS(B:B,B714,W:W,"가1")=1,25,IF(COUNTIFS(B:B,B714,W:W,"가1")&gt;=2,30,0))+IF(COUNTIFS(B:B,B714,W:W,"나1")&gt;=4,30,IF(COUNTIFS(B:B,B714,W:W,"나1")=3,26,IF(COUNTIFS(B:B,B714,W:W,"나1")=2,22,IF(COUNTIFS(B:B,B714,W:W,"나1")=1,18,0)))))+MIN(30,IF(COUNTIFS(B:B,B714,W:W,"가2")=1,25,IF(COUNTIFS(B:B,B714,W:W,"가2")&gt;=2,30,0))+IF(COUNTIFS(B:B,B714,W:W,"나2")=3,30,IF(COUNTIFS(B:B,B714,W:W,"나2")=2,25,IF(COUNTIFS(B:B,B714,W:W,"나2")=1,20,0)))),"비해당분야")</f>
        <v>비해당분야</v>
      </c>
      <c r="Z714" s="3" t="str">
        <f>IF(R714="C",VLOOKUP(K714,'[1]자격증 backdata'!A:F,6,0),"비해당분야")</f>
        <v>비해당분야</v>
      </c>
      <c r="AA714" s="3" t="str">
        <f>IF(R714="C",SUMIF(B:B,B714,Z:Z),"비해당분야")</f>
        <v>비해당분야</v>
      </c>
      <c r="AB714" s="3" t="str">
        <f>IF(R714="C",SUM(Y714,AA714),"비해당분야")</f>
        <v>비해당분야</v>
      </c>
      <c r="AC714" s="3">
        <f>IF(R714="C",AB714,X714)</f>
        <v>4</v>
      </c>
      <c r="AD714" s="3">
        <f>VLOOKUP(K714,'[1]자격증 backdata'!A:D,4,0)</f>
        <v>0</v>
      </c>
      <c r="AE714" s="3">
        <f>IF(_xlfn.MAXIFS(AD:AD,B:B,B714)&gt;10,10,_xlfn.MAXIFS(AD:AD,B:B,B714))</f>
        <v>5</v>
      </c>
      <c r="AG714" s="2">
        <f>VLOOKUP(K714,'[1]자격증 backdata'!A:C,3,0)</f>
        <v>0</v>
      </c>
      <c r="AH714" s="2">
        <f>COUNTIFS($B:$B,$B714,$AG:$AG,AH$1)</f>
        <v>0</v>
      </c>
      <c r="AI714" s="2">
        <f>COUNTIFS($B:$B,$B714,$AG:$AG,AI$1)</f>
        <v>0</v>
      </c>
      <c r="AJ714" s="2">
        <f>COUNTIFS($B:$B,$B714,$AG:$AG,AJ$1)</f>
        <v>0</v>
      </c>
      <c r="AK714" s="2">
        <f>COUNTIFS($B:$B,$B714,$AG:$AG,AK$1)</f>
        <v>0</v>
      </c>
      <c r="AL714" s="2">
        <f>COUNTIFS($B:$B,$B714,$AG:$AG,AL$1)</f>
        <v>0</v>
      </c>
      <c r="AM714" s="2">
        <f>COUNTIFS($B:$B,$B714,$AG:$AG,AM$1)</f>
        <v>0</v>
      </c>
      <c r="AN714" s="2">
        <f>COUNTIFS($B:$B,$B714,$AG:$AG,AN$1)</f>
        <v>0</v>
      </c>
      <c r="AO714" s="2">
        <f>COUNTIFS($B:$B,$B714,$AG:$AG,AO$1)</f>
        <v>0</v>
      </c>
      <c r="AP714" s="2">
        <f>COUNTIFS($B:$B,$B714,$AG:$AG,AP$1)</f>
        <v>0</v>
      </c>
      <c r="AQ714" s="2">
        <f>COUNTIFS($B:$B,$B714,$AG:$AG,AQ$1)</f>
        <v>0</v>
      </c>
      <c r="AR714" s="2">
        <f>COUNTIFS($B:$B,$B714,$AG:$AG,AR$1)</f>
        <v>0</v>
      </c>
      <c r="AS714" s="2">
        <f>COUNTIFS($B:$B,$B714,$AG:$AG,AS$1)</f>
        <v>0</v>
      </c>
      <c r="AT714" s="2">
        <f>COUNTIFS($B:$B,$B714,$AG:$AG,AT$1)</f>
        <v>0</v>
      </c>
      <c r="AU714" s="2">
        <f>COUNTIFS($B:$B,$B714,$AG:$AG,AU$1)</f>
        <v>0</v>
      </c>
    </row>
    <row r="715" spans="1:47" ht="15" customHeight="1" x14ac:dyDescent="0.35">
      <c r="A715" s="4">
        <f>IF(B714=B715,A714,A714+1)</f>
        <v>241</v>
      </c>
      <c r="B715" s="4" t="s">
        <v>5072</v>
      </c>
      <c r="C715" s="4" t="s">
        <v>5071</v>
      </c>
      <c r="D715" s="4" t="s">
        <v>3044</v>
      </c>
      <c r="E715" s="4" t="s">
        <v>3043</v>
      </c>
      <c r="F715" s="4" t="s">
        <v>7</v>
      </c>
      <c r="G715" s="4" t="s">
        <v>8</v>
      </c>
      <c r="H715" s="4" t="s">
        <v>7</v>
      </c>
      <c r="I715" s="4">
        <v>1</v>
      </c>
      <c r="J715" s="4" t="s">
        <v>106</v>
      </c>
      <c r="K715" s="4" t="s">
        <v>3057</v>
      </c>
      <c r="L715" s="4" t="s">
        <v>55</v>
      </c>
      <c r="M715" s="4" t="s">
        <v>5077</v>
      </c>
      <c r="N715" s="4" t="s">
        <v>3798</v>
      </c>
      <c r="P715" s="4" t="s">
        <v>669</v>
      </c>
      <c r="Q715" s="4" t="s">
        <v>1475</v>
      </c>
      <c r="R715" s="4" t="s">
        <v>2434</v>
      </c>
      <c r="S715" s="5" t="str">
        <f>IF(P715="심사불필요","-",VLOOKUP(K715,'[1]자격증 backdata'!A:G,7,0))</f>
        <v>-</v>
      </c>
      <c r="T715" s="5" t="str">
        <f>IF(S715="-","-",IF(COUNTIFS(B:B,B715,S:S,"필수")&gt;0,"자격요건충족","확인필요"))</f>
        <v>-</v>
      </c>
      <c r="U715" s="5"/>
      <c r="W715" s="5">
        <f>IF(Q715="4급","심사불필요",VLOOKUP(K715,'[1]자격증 backdata'!A:B,2,0))</f>
        <v>4</v>
      </c>
      <c r="X715" s="4">
        <f>IF(R715="A", MIN(20, SUMIFS(W:W, B:B, B715, R:R, "A")),IF(R715="B", MIN(30, SUMIFS(W:W, B:B, B715, R:R, "B")),"비해당분야"))</f>
        <v>10</v>
      </c>
      <c r="Y715" s="4" t="str">
        <f>IF(R715="C",MIN(30,IF(COUNTIFS(B:B,B715,W:W,"가1")=1,25,IF(COUNTIFS(B:B,B715,W:W,"가1")&gt;=2,30,0))+IF(COUNTIFS(B:B,B715,W:W,"나1")&gt;=4,30,IF(COUNTIFS(B:B,B715,W:W,"나1")=3,26,IF(COUNTIFS(B:B,B715,W:W,"나1")=2,22,IF(COUNTIFS(B:B,B715,W:W,"나1")=1,18,0)))))+MIN(30,IF(COUNTIFS(B:B,B715,W:W,"가2")=1,25,IF(COUNTIFS(B:B,B715,W:W,"가2")&gt;=2,30,0))+IF(COUNTIFS(B:B,B715,W:W,"나2")=3,30,IF(COUNTIFS(B:B,B715,W:W,"나2")=2,25,IF(COUNTIFS(B:B,B715,W:W,"나2")=1,20,0)))),"비해당분야")</f>
        <v>비해당분야</v>
      </c>
      <c r="Z715" s="4" t="str">
        <f>IF(R715="C",VLOOKUP(K715,'[1]자격증 backdata'!A:F,6,0),"비해당분야")</f>
        <v>비해당분야</v>
      </c>
      <c r="AA715" s="4" t="str">
        <f>IF(R715="C",SUMIF(B:B,B715,Z:Z),"비해당분야")</f>
        <v>비해당분야</v>
      </c>
      <c r="AB715" s="4" t="str">
        <f>IF(R715="C",SUM(Y715,AA715),"비해당분야")</f>
        <v>비해당분야</v>
      </c>
      <c r="AC715" s="4">
        <f>IF(R715="C",AB715,X715)</f>
        <v>10</v>
      </c>
      <c r="AD715" s="4">
        <f>VLOOKUP(K715,'[1]자격증 backdata'!A:D,4,0)</f>
        <v>0</v>
      </c>
      <c r="AE715" s="4">
        <f>IF(_xlfn.MAXIFS(AD:AD,B:B,B715)&gt;10,10,_xlfn.MAXIFS(AD:AD,B:B,B715))</f>
        <v>5</v>
      </c>
      <c r="AG715" s="5" t="str">
        <f>VLOOKUP(K715,'[1]자격증 backdata'!A:C,3,0)</f>
        <v>M</v>
      </c>
      <c r="AH715" s="5">
        <f>COUNTIFS($B:$B,$B715,$AG:$AG,AH$1)</f>
        <v>0</v>
      </c>
      <c r="AI715" s="5">
        <f>COUNTIFS($B:$B,$B715,$AG:$AG,AI$1)</f>
        <v>0</v>
      </c>
      <c r="AJ715" s="5">
        <f>COUNTIFS($B:$B,$B715,$AG:$AG,AJ$1)</f>
        <v>0</v>
      </c>
      <c r="AK715" s="5">
        <f>COUNTIFS($B:$B,$B715,$AG:$AG,AK$1)</f>
        <v>0</v>
      </c>
      <c r="AL715" s="5">
        <f>COUNTIFS($B:$B,$B715,$AG:$AG,AL$1)</f>
        <v>0</v>
      </c>
      <c r="AM715" s="5">
        <f>COUNTIFS($B:$B,$B715,$AG:$AG,AM$1)</f>
        <v>0</v>
      </c>
      <c r="AN715" s="5">
        <f>COUNTIFS($B:$B,$B715,$AG:$AG,AN$1)</f>
        <v>1</v>
      </c>
      <c r="AO715" s="5">
        <f>COUNTIFS($B:$B,$B715,$AG:$AG,AO$1)</f>
        <v>0</v>
      </c>
      <c r="AP715" s="5">
        <f>COUNTIFS($B:$B,$B715,$AG:$AG,AP$1)</f>
        <v>0</v>
      </c>
      <c r="AQ715" s="5">
        <f>COUNTIFS($B:$B,$B715,$AG:$AG,AQ$1)</f>
        <v>0</v>
      </c>
      <c r="AR715" s="5">
        <f>COUNTIFS($B:$B,$B715,$AG:$AG,AR$1)</f>
        <v>0</v>
      </c>
      <c r="AS715" s="5">
        <f>COUNTIFS($B:$B,$B715,$AG:$AG,AS$1)</f>
        <v>0</v>
      </c>
      <c r="AT715" s="5">
        <f>COUNTIFS($B:$B,$B715,$AG:$AG,AT$1)</f>
        <v>1</v>
      </c>
      <c r="AU715" s="5">
        <f>COUNTIFS($B:$B,$B715,$AG:$AG,AU$1)</f>
        <v>1</v>
      </c>
    </row>
    <row r="716" spans="1:47" ht="15" customHeight="1" x14ac:dyDescent="0.35">
      <c r="A716" s="6">
        <f>IF(B715=B716,A715,A715+1)</f>
        <v>241</v>
      </c>
      <c r="B716" s="6" t="s">
        <v>5072</v>
      </c>
      <c r="C716" s="6" t="s">
        <v>5071</v>
      </c>
      <c r="D716" s="6" t="s">
        <v>3044</v>
      </c>
      <c r="E716" s="6" t="s">
        <v>3043</v>
      </c>
      <c r="F716" s="4" t="s">
        <v>7</v>
      </c>
      <c r="G716" s="4" t="s">
        <v>8</v>
      </c>
      <c r="H716" s="4" t="s">
        <v>7</v>
      </c>
      <c r="I716" s="4">
        <v>2</v>
      </c>
      <c r="J716" s="4" t="s">
        <v>350</v>
      </c>
      <c r="K716" s="4" t="s">
        <v>3317</v>
      </c>
      <c r="L716" s="4" t="s">
        <v>348</v>
      </c>
      <c r="M716" s="4" t="s">
        <v>5076</v>
      </c>
      <c r="N716" s="4" t="s">
        <v>2809</v>
      </c>
      <c r="P716" s="4" t="s">
        <v>669</v>
      </c>
      <c r="Q716" s="4" t="s">
        <v>1475</v>
      </c>
      <c r="R716" s="4" t="s">
        <v>2434</v>
      </c>
      <c r="S716" s="5" t="str">
        <f>IF(P716="심사불필요","-",VLOOKUP(K716,'[1]자격증 backdata'!A:G,7,0))</f>
        <v>-</v>
      </c>
      <c r="T716" s="5" t="str">
        <f>IF(S716="-","-",IF(COUNTIFS(B:B,B716,S:S,"필수")&gt;0,"자격요건충족","확인필요"))</f>
        <v>-</v>
      </c>
      <c r="U716" s="5"/>
      <c r="W716" s="5">
        <f>IF(Q716="4급","심사불필요",VLOOKUP(K716,'[1]자격증 backdata'!A:B,2,0))</f>
        <v>2</v>
      </c>
      <c r="X716" s="4">
        <f>IF(R716="A", MIN(20, SUMIFS(W:W, B:B, B716, R:R, "A")),IF(R716="B", MIN(30, SUMIFS(W:W, B:B, B716, R:R, "B")),"비해당분야"))</f>
        <v>10</v>
      </c>
      <c r="Y716" s="4" t="str">
        <f>IF(R716="C",MIN(30,IF(COUNTIFS(B:B,B716,W:W,"가1")=1,25,IF(COUNTIFS(B:B,B716,W:W,"가1")&gt;=2,30,0))+IF(COUNTIFS(B:B,B716,W:W,"나1")&gt;=4,30,IF(COUNTIFS(B:B,B716,W:W,"나1")=3,26,IF(COUNTIFS(B:B,B716,W:W,"나1")=2,22,IF(COUNTIFS(B:B,B716,W:W,"나1")=1,18,0)))))+MIN(30,IF(COUNTIFS(B:B,B716,W:W,"가2")=1,25,IF(COUNTIFS(B:B,B716,W:W,"가2")&gt;=2,30,0))+IF(COUNTIFS(B:B,B716,W:W,"나2")=3,30,IF(COUNTIFS(B:B,B716,W:W,"나2")=2,25,IF(COUNTIFS(B:B,B716,W:W,"나2")=1,20,0)))),"비해당분야")</f>
        <v>비해당분야</v>
      </c>
      <c r="Z716" s="4" t="str">
        <f>IF(R716="C",VLOOKUP(K716,'[1]자격증 backdata'!A:F,6,0),"비해당분야")</f>
        <v>비해당분야</v>
      </c>
      <c r="AA716" s="4" t="str">
        <f>IF(R716="C",SUMIF(B:B,B716,Z:Z),"비해당분야")</f>
        <v>비해당분야</v>
      </c>
      <c r="AB716" s="4" t="str">
        <f>IF(R716="C",SUM(Y716,AA716),"비해당분야")</f>
        <v>비해당분야</v>
      </c>
      <c r="AC716" s="4">
        <f>IF(R716="C",AB716,X716)</f>
        <v>10</v>
      </c>
      <c r="AD716" s="4">
        <f>VLOOKUP(K716,'[1]자격증 backdata'!A:D,4,0)</f>
        <v>0</v>
      </c>
      <c r="AE716" s="4">
        <f>IF(_xlfn.MAXIFS(AD:AD,B:B,B716)&gt;10,10,_xlfn.MAXIFS(AD:AD,B:B,B716))</f>
        <v>5</v>
      </c>
      <c r="AG716" s="5" t="str">
        <f>VLOOKUP(K716,'[1]자격증 backdata'!A:C,3,0)</f>
        <v>N</v>
      </c>
      <c r="AH716" s="5">
        <f>COUNTIFS($B:$B,$B716,$AG:$AG,AH$1)</f>
        <v>0</v>
      </c>
      <c r="AI716" s="5">
        <f>COUNTIFS($B:$B,$B716,$AG:$AG,AI$1)</f>
        <v>0</v>
      </c>
      <c r="AJ716" s="5">
        <f>COUNTIFS($B:$B,$B716,$AG:$AG,AJ$1)</f>
        <v>0</v>
      </c>
      <c r="AK716" s="5">
        <f>COUNTIFS($B:$B,$B716,$AG:$AG,AK$1)</f>
        <v>0</v>
      </c>
      <c r="AL716" s="5">
        <f>COUNTIFS($B:$B,$B716,$AG:$AG,AL$1)</f>
        <v>0</v>
      </c>
      <c r="AM716" s="5">
        <f>COUNTIFS($B:$B,$B716,$AG:$AG,AM$1)</f>
        <v>0</v>
      </c>
      <c r="AN716" s="5">
        <f>COUNTIFS($B:$B,$B716,$AG:$AG,AN$1)</f>
        <v>1</v>
      </c>
      <c r="AO716" s="5">
        <f>COUNTIFS($B:$B,$B716,$AG:$AG,AO$1)</f>
        <v>0</v>
      </c>
      <c r="AP716" s="5">
        <f>COUNTIFS($B:$B,$B716,$AG:$AG,AP$1)</f>
        <v>0</v>
      </c>
      <c r="AQ716" s="5">
        <f>COUNTIFS($B:$B,$B716,$AG:$AG,AQ$1)</f>
        <v>0</v>
      </c>
      <c r="AR716" s="5">
        <f>COUNTIFS($B:$B,$B716,$AG:$AG,AR$1)</f>
        <v>0</v>
      </c>
      <c r="AS716" s="5">
        <f>COUNTIFS($B:$B,$B716,$AG:$AG,AS$1)</f>
        <v>0</v>
      </c>
      <c r="AT716" s="5">
        <f>COUNTIFS($B:$B,$B716,$AG:$AG,AT$1)</f>
        <v>1</v>
      </c>
      <c r="AU716" s="5">
        <f>COUNTIFS($B:$B,$B716,$AG:$AG,AU$1)</f>
        <v>1</v>
      </c>
    </row>
    <row r="717" spans="1:47" ht="15" customHeight="1" x14ac:dyDescent="0.35">
      <c r="A717" s="6">
        <f>IF(B716=B717,A716,A716+1)</f>
        <v>241</v>
      </c>
      <c r="B717" s="6" t="s">
        <v>5072</v>
      </c>
      <c r="C717" s="6" t="s">
        <v>5071</v>
      </c>
      <c r="D717" s="6" t="s">
        <v>3044</v>
      </c>
      <c r="E717" s="6" t="s">
        <v>3043</v>
      </c>
      <c r="F717" s="4" t="s">
        <v>7</v>
      </c>
      <c r="G717" s="4" t="s">
        <v>8</v>
      </c>
      <c r="H717" s="4" t="s">
        <v>7</v>
      </c>
      <c r="I717" s="4">
        <v>3</v>
      </c>
      <c r="J717" s="4" t="s">
        <v>28</v>
      </c>
      <c r="K717" s="4" t="s">
        <v>3061</v>
      </c>
      <c r="L717" s="4" t="s">
        <v>26</v>
      </c>
      <c r="M717" s="4" t="s">
        <v>5075</v>
      </c>
      <c r="N717" s="4" t="s">
        <v>1645</v>
      </c>
      <c r="P717" s="4" t="s">
        <v>669</v>
      </c>
      <c r="Q717" s="4" t="s">
        <v>1475</v>
      </c>
      <c r="R717" s="4" t="s">
        <v>2434</v>
      </c>
      <c r="S717" s="5" t="str">
        <f>IF(P717="심사불필요","-",VLOOKUP(K717,'[1]자격증 backdata'!A:G,7,0))</f>
        <v>-</v>
      </c>
      <c r="T717" s="5" t="str">
        <f>IF(S717="-","-",IF(COUNTIFS(B:B,B717,S:S,"필수")&gt;0,"자격요건충족","확인필요"))</f>
        <v>-</v>
      </c>
      <c r="U717" s="5"/>
      <c r="W717" s="5">
        <f>IF(Q717="4급","심사불필요",VLOOKUP(K717,'[1]자격증 backdata'!A:B,2,0))</f>
        <v>2</v>
      </c>
      <c r="X717" s="4">
        <f>IF(R717="A", MIN(20, SUMIFS(W:W, B:B, B717, R:R, "A")),IF(R717="B", MIN(30, SUMIFS(W:W, B:B, B717, R:R, "B")),"비해당분야"))</f>
        <v>10</v>
      </c>
      <c r="Y717" s="4" t="str">
        <f>IF(R717="C",MIN(30,IF(COUNTIFS(B:B,B717,W:W,"가1")=1,25,IF(COUNTIFS(B:B,B717,W:W,"가1")&gt;=2,30,0))+IF(COUNTIFS(B:B,B717,W:W,"나1")&gt;=4,30,IF(COUNTIFS(B:B,B717,W:W,"나1")=3,26,IF(COUNTIFS(B:B,B717,W:W,"나1")=2,22,IF(COUNTIFS(B:B,B717,W:W,"나1")=1,18,0)))))+MIN(30,IF(COUNTIFS(B:B,B717,W:W,"가2")=1,25,IF(COUNTIFS(B:B,B717,W:W,"가2")&gt;=2,30,0))+IF(COUNTIFS(B:B,B717,W:W,"나2")=3,30,IF(COUNTIFS(B:B,B717,W:W,"나2")=2,25,IF(COUNTIFS(B:B,B717,W:W,"나2")=1,20,0)))),"비해당분야")</f>
        <v>비해당분야</v>
      </c>
      <c r="Z717" s="4" t="str">
        <f>IF(R717="C",VLOOKUP(K717,'[1]자격증 backdata'!A:F,6,0),"비해당분야")</f>
        <v>비해당분야</v>
      </c>
      <c r="AA717" s="4" t="str">
        <f>IF(R717="C",SUMIF(B:B,B717,Z:Z),"비해당분야")</f>
        <v>비해당분야</v>
      </c>
      <c r="AB717" s="4" t="str">
        <f>IF(R717="C",SUM(Y717,AA717),"비해당분야")</f>
        <v>비해당분야</v>
      </c>
      <c r="AC717" s="4">
        <f>IF(R717="C",AB717,X717)</f>
        <v>10</v>
      </c>
      <c r="AD717" s="4">
        <f>VLOOKUP(K717,'[1]자격증 backdata'!A:D,4,0)</f>
        <v>0</v>
      </c>
      <c r="AE717" s="4">
        <f>IF(_xlfn.MAXIFS(AD:AD,B:B,B717)&gt;10,10,_xlfn.MAXIFS(AD:AD,B:B,B717))</f>
        <v>5</v>
      </c>
      <c r="AG717" s="5">
        <f>VLOOKUP(K717,'[1]자격증 backdata'!A:C,3,0)</f>
        <v>0</v>
      </c>
      <c r="AH717" s="5">
        <f>COUNTIFS($B:$B,$B717,$AG:$AG,AH$1)</f>
        <v>0</v>
      </c>
      <c r="AI717" s="5">
        <f>COUNTIFS($B:$B,$B717,$AG:$AG,AI$1)</f>
        <v>0</v>
      </c>
      <c r="AJ717" s="5">
        <f>COUNTIFS($B:$B,$B717,$AG:$AG,AJ$1)</f>
        <v>0</v>
      </c>
      <c r="AK717" s="5">
        <f>COUNTIFS($B:$B,$B717,$AG:$AG,AK$1)</f>
        <v>0</v>
      </c>
      <c r="AL717" s="5">
        <f>COUNTIFS($B:$B,$B717,$AG:$AG,AL$1)</f>
        <v>0</v>
      </c>
      <c r="AM717" s="5">
        <f>COUNTIFS($B:$B,$B717,$AG:$AG,AM$1)</f>
        <v>0</v>
      </c>
      <c r="AN717" s="5">
        <f>COUNTIFS($B:$B,$B717,$AG:$AG,AN$1)</f>
        <v>1</v>
      </c>
      <c r="AO717" s="5">
        <f>COUNTIFS($B:$B,$B717,$AG:$AG,AO$1)</f>
        <v>0</v>
      </c>
      <c r="AP717" s="5">
        <f>COUNTIFS($B:$B,$B717,$AG:$AG,AP$1)</f>
        <v>0</v>
      </c>
      <c r="AQ717" s="5">
        <f>COUNTIFS($B:$B,$B717,$AG:$AG,AQ$1)</f>
        <v>0</v>
      </c>
      <c r="AR717" s="5">
        <f>COUNTIFS($B:$B,$B717,$AG:$AG,AR$1)</f>
        <v>0</v>
      </c>
      <c r="AS717" s="5">
        <f>COUNTIFS($B:$B,$B717,$AG:$AG,AS$1)</f>
        <v>0</v>
      </c>
      <c r="AT717" s="5">
        <f>COUNTIFS($B:$B,$B717,$AG:$AG,AT$1)</f>
        <v>1</v>
      </c>
      <c r="AU717" s="5">
        <f>COUNTIFS($B:$B,$B717,$AG:$AG,AU$1)</f>
        <v>1</v>
      </c>
    </row>
    <row r="718" spans="1:47" ht="15" customHeight="1" x14ac:dyDescent="0.35">
      <c r="A718" s="6">
        <f>IF(B717=B718,A717,A717+1)</f>
        <v>241</v>
      </c>
      <c r="B718" s="6" t="s">
        <v>5072</v>
      </c>
      <c r="C718" s="6" t="s">
        <v>5071</v>
      </c>
      <c r="D718" s="6" t="s">
        <v>3044</v>
      </c>
      <c r="E718" s="6" t="s">
        <v>3043</v>
      </c>
      <c r="F718" s="4" t="s">
        <v>7</v>
      </c>
      <c r="G718" s="4" t="s">
        <v>8</v>
      </c>
      <c r="H718" s="4" t="s">
        <v>7</v>
      </c>
      <c r="I718" s="4">
        <v>4</v>
      </c>
      <c r="J718" s="4" t="s">
        <v>69</v>
      </c>
      <c r="K718" s="4" t="s">
        <v>3065</v>
      </c>
      <c r="L718" s="4" t="s">
        <v>36</v>
      </c>
      <c r="M718" s="4" t="s">
        <v>5074</v>
      </c>
      <c r="N718" s="4" t="s">
        <v>5073</v>
      </c>
      <c r="P718" s="4" t="s">
        <v>669</v>
      </c>
      <c r="Q718" s="4" t="s">
        <v>1475</v>
      </c>
      <c r="R718" s="4" t="s">
        <v>2434</v>
      </c>
      <c r="S718" s="5" t="str">
        <f>IF(P718="심사불필요","-",VLOOKUP(K718,'[1]자격증 backdata'!A:G,7,0))</f>
        <v>-</v>
      </c>
      <c r="T718" s="5" t="str">
        <f>IF(S718="-","-",IF(COUNTIFS(B:B,B718,S:S,"필수")&gt;0,"자격요건충족","확인필요"))</f>
        <v>-</v>
      </c>
      <c r="U718" s="5"/>
      <c r="W718" s="5">
        <f>IF(Q718="4급","심사불필요",VLOOKUP(K718,'[1]자격증 backdata'!A:B,2,0))</f>
        <v>0</v>
      </c>
      <c r="X718" s="4">
        <f>IF(R718="A", MIN(20, SUMIFS(W:W, B:B, B718, R:R, "A")),IF(R718="B", MIN(30, SUMIFS(W:W, B:B, B718, R:R, "B")),"비해당분야"))</f>
        <v>10</v>
      </c>
      <c r="Y718" s="4" t="str">
        <f>IF(R718="C",MIN(30,IF(COUNTIFS(B:B,B718,W:W,"가1")=1,25,IF(COUNTIFS(B:B,B718,W:W,"가1")&gt;=2,30,0))+IF(COUNTIFS(B:B,B718,W:W,"나1")&gt;=4,30,IF(COUNTIFS(B:B,B718,W:W,"나1")=3,26,IF(COUNTIFS(B:B,B718,W:W,"나1")=2,22,IF(COUNTIFS(B:B,B718,W:W,"나1")=1,18,0)))))+MIN(30,IF(COUNTIFS(B:B,B718,W:W,"가2")=1,25,IF(COUNTIFS(B:B,B718,W:W,"가2")&gt;=2,30,0))+IF(COUNTIFS(B:B,B718,W:W,"나2")=3,30,IF(COUNTIFS(B:B,B718,W:W,"나2")=2,25,IF(COUNTIFS(B:B,B718,W:W,"나2")=1,20,0)))),"비해당분야")</f>
        <v>비해당분야</v>
      </c>
      <c r="Z718" s="4" t="str">
        <f>IF(R718="C",VLOOKUP(K718,'[1]자격증 backdata'!A:F,6,0),"비해당분야")</f>
        <v>비해당분야</v>
      </c>
      <c r="AA718" s="4" t="str">
        <f>IF(R718="C",SUMIF(B:B,B718,Z:Z),"비해당분야")</f>
        <v>비해당분야</v>
      </c>
      <c r="AB718" s="4" t="str">
        <f>IF(R718="C",SUM(Y718,AA718),"비해당분야")</f>
        <v>비해당분야</v>
      </c>
      <c r="AC718" s="4">
        <f>IF(R718="C",AB718,X718)</f>
        <v>10</v>
      </c>
      <c r="AD718" s="4">
        <f>VLOOKUP(K718,'[1]자격증 backdata'!A:D,4,0)</f>
        <v>5</v>
      </c>
      <c r="AE718" s="4">
        <f>IF(_xlfn.MAXIFS(AD:AD,B:B,B718)&gt;10,10,_xlfn.MAXIFS(AD:AD,B:B,B718))</f>
        <v>5</v>
      </c>
      <c r="AG718" s="5">
        <f>VLOOKUP(K718,'[1]자격증 backdata'!A:C,3,0)</f>
        <v>0</v>
      </c>
      <c r="AH718" s="5">
        <f>COUNTIFS($B:$B,$B718,$AG:$AG,AH$1)</f>
        <v>0</v>
      </c>
      <c r="AI718" s="5">
        <f>COUNTIFS($B:$B,$B718,$AG:$AG,AI$1)</f>
        <v>0</v>
      </c>
      <c r="AJ718" s="5">
        <f>COUNTIFS($B:$B,$B718,$AG:$AG,AJ$1)</f>
        <v>0</v>
      </c>
      <c r="AK718" s="5">
        <f>COUNTIFS($B:$B,$B718,$AG:$AG,AK$1)</f>
        <v>0</v>
      </c>
      <c r="AL718" s="5">
        <f>COUNTIFS($B:$B,$B718,$AG:$AG,AL$1)</f>
        <v>0</v>
      </c>
      <c r="AM718" s="5">
        <f>COUNTIFS($B:$B,$B718,$AG:$AG,AM$1)</f>
        <v>0</v>
      </c>
      <c r="AN718" s="5">
        <f>COUNTIFS($B:$B,$B718,$AG:$AG,AN$1)</f>
        <v>1</v>
      </c>
      <c r="AO718" s="5">
        <f>COUNTIFS($B:$B,$B718,$AG:$AG,AO$1)</f>
        <v>0</v>
      </c>
      <c r="AP718" s="5">
        <f>COUNTIFS($B:$B,$B718,$AG:$AG,AP$1)</f>
        <v>0</v>
      </c>
      <c r="AQ718" s="5">
        <f>COUNTIFS($B:$B,$B718,$AG:$AG,AQ$1)</f>
        <v>0</v>
      </c>
      <c r="AR718" s="5">
        <f>COUNTIFS($B:$B,$B718,$AG:$AG,AR$1)</f>
        <v>0</v>
      </c>
      <c r="AS718" s="5">
        <f>COUNTIFS($B:$B,$B718,$AG:$AG,AS$1)</f>
        <v>0</v>
      </c>
      <c r="AT718" s="5">
        <f>COUNTIFS($B:$B,$B718,$AG:$AG,AT$1)</f>
        <v>1</v>
      </c>
      <c r="AU718" s="5">
        <f>COUNTIFS($B:$B,$B718,$AG:$AG,AU$1)</f>
        <v>1</v>
      </c>
    </row>
    <row r="719" spans="1:47" ht="15" customHeight="1" x14ac:dyDescent="0.35">
      <c r="A719" s="6">
        <f>IF(B718=B719,A718,A718+1)</f>
        <v>241</v>
      </c>
      <c r="B719" s="6" t="s">
        <v>5072</v>
      </c>
      <c r="C719" s="6" t="s">
        <v>5071</v>
      </c>
      <c r="D719" s="6" t="s">
        <v>3044</v>
      </c>
      <c r="E719" s="6" t="s">
        <v>3043</v>
      </c>
      <c r="F719" s="4" t="s">
        <v>7</v>
      </c>
      <c r="G719" s="4" t="s">
        <v>8</v>
      </c>
      <c r="H719" s="4" t="s">
        <v>7</v>
      </c>
      <c r="I719" s="4">
        <v>5</v>
      </c>
      <c r="J719" s="4" t="s">
        <v>411</v>
      </c>
      <c r="K719" s="4" t="s">
        <v>3042</v>
      </c>
      <c r="L719" s="4" t="s">
        <v>55</v>
      </c>
      <c r="M719" s="4" t="s">
        <v>5070</v>
      </c>
      <c r="N719" s="4" t="s">
        <v>5069</v>
      </c>
      <c r="P719" s="4" t="s">
        <v>669</v>
      </c>
      <c r="Q719" s="4" t="s">
        <v>1475</v>
      </c>
      <c r="R719" s="4" t="s">
        <v>2434</v>
      </c>
      <c r="S719" s="5" t="str">
        <f>IF(P719="심사불필요","-",VLOOKUP(K719,'[1]자격증 backdata'!A:G,7,0))</f>
        <v>-</v>
      </c>
      <c r="T719" s="5" t="str">
        <f>IF(S719="-","-",IF(COUNTIFS(B:B,B719,S:S,"필수")&gt;0,"자격요건충족","확인필요"))</f>
        <v>-</v>
      </c>
      <c r="U719" s="5"/>
      <c r="W719" s="5">
        <f>IF(Q719="4급","심사불필요",VLOOKUP(K719,'[1]자격증 backdata'!A:B,2,0))</f>
        <v>2</v>
      </c>
      <c r="X719" s="4">
        <f>IF(R719="A", MIN(20, SUMIFS(W:W, B:B, B719, R:R, "A")),IF(R719="B", MIN(30, SUMIFS(W:W, B:B, B719, R:R, "B")),"비해당분야"))</f>
        <v>10</v>
      </c>
      <c r="Y719" s="4" t="str">
        <f>IF(R719="C",MIN(30,IF(COUNTIFS(B:B,B719,W:W,"가1")=1,25,IF(COUNTIFS(B:B,B719,W:W,"가1")&gt;=2,30,0))+IF(COUNTIFS(B:B,B719,W:W,"나1")&gt;=4,30,IF(COUNTIFS(B:B,B719,W:W,"나1")=3,26,IF(COUNTIFS(B:B,B719,W:W,"나1")=2,22,IF(COUNTIFS(B:B,B719,W:W,"나1")=1,18,0)))))+MIN(30,IF(COUNTIFS(B:B,B719,W:W,"가2")=1,25,IF(COUNTIFS(B:B,B719,W:W,"가2")&gt;=2,30,0))+IF(COUNTIFS(B:B,B719,W:W,"나2")=3,30,IF(COUNTIFS(B:B,B719,W:W,"나2")=2,25,IF(COUNTIFS(B:B,B719,W:W,"나2")=1,20,0)))),"비해당분야")</f>
        <v>비해당분야</v>
      </c>
      <c r="Z719" s="4" t="str">
        <f>IF(R719="C",VLOOKUP(K719,'[1]자격증 backdata'!A:F,6,0),"비해당분야")</f>
        <v>비해당분야</v>
      </c>
      <c r="AA719" s="4" t="str">
        <f>IF(R719="C",SUMIF(B:B,B719,Z:Z),"비해당분야")</f>
        <v>비해당분야</v>
      </c>
      <c r="AB719" s="4" t="str">
        <f>IF(R719="C",SUM(Y719,AA719),"비해당분야")</f>
        <v>비해당분야</v>
      </c>
      <c r="AC719" s="4">
        <f>IF(R719="C",AB719,X719)</f>
        <v>10</v>
      </c>
      <c r="AD719" s="4">
        <f>VLOOKUP(K719,'[1]자격증 backdata'!A:D,4,0)</f>
        <v>0</v>
      </c>
      <c r="AE719" s="4">
        <f>IF(_xlfn.MAXIFS(AD:AD,B:B,B719)&gt;10,10,_xlfn.MAXIFS(AD:AD,B:B,B719))</f>
        <v>5</v>
      </c>
      <c r="AG719" s="5" t="str">
        <f>VLOOKUP(K719,'[1]자격증 backdata'!A:C,3,0)</f>
        <v>G</v>
      </c>
      <c r="AH719" s="5">
        <f>COUNTIFS($B:$B,$B719,$AG:$AG,AH$1)</f>
        <v>0</v>
      </c>
      <c r="AI719" s="5">
        <f>COUNTIFS($B:$B,$B719,$AG:$AG,AI$1)</f>
        <v>0</v>
      </c>
      <c r="AJ719" s="5">
        <f>COUNTIFS($B:$B,$B719,$AG:$AG,AJ$1)</f>
        <v>0</v>
      </c>
      <c r="AK719" s="5">
        <f>COUNTIFS($B:$B,$B719,$AG:$AG,AK$1)</f>
        <v>0</v>
      </c>
      <c r="AL719" s="5">
        <f>COUNTIFS($B:$B,$B719,$AG:$AG,AL$1)</f>
        <v>0</v>
      </c>
      <c r="AM719" s="5">
        <f>COUNTIFS($B:$B,$B719,$AG:$AG,AM$1)</f>
        <v>0</v>
      </c>
      <c r="AN719" s="5">
        <f>COUNTIFS($B:$B,$B719,$AG:$AG,AN$1)</f>
        <v>1</v>
      </c>
      <c r="AO719" s="5">
        <f>COUNTIFS($B:$B,$B719,$AG:$AG,AO$1)</f>
        <v>0</v>
      </c>
      <c r="AP719" s="5">
        <f>COUNTIFS($B:$B,$B719,$AG:$AG,AP$1)</f>
        <v>0</v>
      </c>
      <c r="AQ719" s="5">
        <f>COUNTIFS($B:$B,$B719,$AG:$AG,AQ$1)</f>
        <v>0</v>
      </c>
      <c r="AR719" s="5">
        <f>COUNTIFS($B:$B,$B719,$AG:$AG,AR$1)</f>
        <v>0</v>
      </c>
      <c r="AS719" s="5">
        <f>COUNTIFS($B:$B,$B719,$AG:$AG,AS$1)</f>
        <v>0</v>
      </c>
      <c r="AT719" s="5">
        <f>COUNTIFS($B:$B,$B719,$AG:$AG,AT$1)</f>
        <v>1</v>
      </c>
      <c r="AU719" s="5">
        <f>COUNTIFS($B:$B,$B719,$AG:$AG,AU$1)</f>
        <v>1</v>
      </c>
    </row>
    <row r="720" spans="1:47" ht="15" customHeight="1" x14ac:dyDescent="0.35">
      <c r="A720" s="3">
        <f>IF(B719=B720,A719,A719+1)</f>
        <v>242</v>
      </c>
      <c r="B720" s="3" t="s">
        <v>5067</v>
      </c>
      <c r="C720" s="3" t="s">
        <v>5066</v>
      </c>
      <c r="D720" s="3" t="s">
        <v>3044</v>
      </c>
      <c r="E720" s="3" t="s">
        <v>3043</v>
      </c>
      <c r="F720" s="4" t="s">
        <v>7</v>
      </c>
      <c r="G720" s="4" t="s">
        <v>8</v>
      </c>
      <c r="H720" s="4" t="s">
        <v>7</v>
      </c>
      <c r="I720" s="3">
        <v>1</v>
      </c>
      <c r="J720" s="3" t="s">
        <v>106</v>
      </c>
      <c r="K720" s="3" t="s">
        <v>3057</v>
      </c>
      <c r="L720" s="3" t="s">
        <v>55</v>
      </c>
      <c r="M720" s="3" t="s">
        <v>5068</v>
      </c>
      <c r="N720" s="3" t="s">
        <v>1283</v>
      </c>
      <c r="P720" s="3" t="s">
        <v>669</v>
      </c>
      <c r="Q720" s="3" t="s">
        <v>1475</v>
      </c>
      <c r="R720" s="3" t="s">
        <v>2434</v>
      </c>
      <c r="S720" s="2" t="str">
        <f>IF(P720="심사불필요","-",VLOOKUP(K720,'[1]자격증 backdata'!A:G,7,0))</f>
        <v>-</v>
      </c>
      <c r="T720" s="2" t="str">
        <f>IF(S720="-","-",IF(COUNTIFS(B:B,B720,S:S,"필수")&gt;0,"자격요건충족","확인필요"))</f>
        <v>-</v>
      </c>
      <c r="U720" s="2"/>
      <c r="W720" s="2">
        <f>IF(Q720="4급","심사불필요",VLOOKUP(K720,'[1]자격증 backdata'!A:B,2,0))</f>
        <v>4</v>
      </c>
      <c r="X720" s="3">
        <f>IF(R720="A", MIN(20, SUMIFS(W:W, B:B, B720, R:R, "A")),IF(R720="B", MIN(30, SUMIFS(W:W, B:B, B720, R:R, "B")),"비해당분야"))</f>
        <v>4</v>
      </c>
      <c r="Y720" s="3" t="str">
        <f>IF(R720="C",MIN(30,IF(COUNTIFS(B:B,B720,W:W,"가1")=1,25,IF(COUNTIFS(B:B,B720,W:W,"가1")&gt;=2,30,0))+IF(COUNTIFS(B:B,B720,W:W,"나1")&gt;=4,30,IF(COUNTIFS(B:B,B720,W:W,"나1")=3,26,IF(COUNTIFS(B:B,B720,W:W,"나1")=2,22,IF(COUNTIFS(B:B,B720,W:W,"나1")=1,18,0)))))+MIN(30,IF(COUNTIFS(B:B,B720,W:W,"가2")=1,25,IF(COUNTIFS(B:B,B720,W:W,"가2")&gt;=2,30,0))+IF(COUNTIFS(B:B,B720,W:W,"나2")=3,30,IF(COUNTIFS(B:B,B720,W:W,"나2")=2,25,IF(COUNTIFS(B:B,B720,W:W,"나2")=1,20,0)))),"비해당분야")</f>
        <v>비해당분야</v>
      </c>
      <c r="Z720" s="3" t="str">
        <f>IF(R720="C",VLOOKUP(K720,'[1]자격증 backdata'!A:F,6,0),"비해당분야")</f>
        <v>비해당분야</v>
      </c>
      <c r="AA720" s="3" t="str">
        <f>IF(R720="C",SUMIF(B:B,B720,Z:Z),"비해당분야")</f>
        <v>비해당분야</v>
      </c>
      <c r="AB720" s="3" t="str">
        <f>IF(R720="C",SUM(Y720,AA720),"비해당분야")</f>
        <v>비해당분야</v>
      </c>
      <c r="AC720" s="3">
        <f>IF(R720="C",AB720,X720)</f>
        <v>4</v>
      </c>
      <c r="AD720" s="3">
        <f>VLOOKUP(K720,'[1]자격증 backdata'!A:D,4,0)</f>
        <v>0</v>
      </c>
      <c r="AE720" s="3">
        <f>IF(_xlfn.MAXIFS(AD:AD,B:B,B720)&gt;10,10,_xlfn.MAXIFS(AD:AD,B:B,B720))</f>
        <v>5</v>
      </c>
      <c r="AG720" s="2" t="str">
        <f>VLOOKUP(K720,'[1]자격증 backdata'!A:C,3,0)</f>
        <v>M</v>
      </c>
      <c r="AH720" s="2">
        <f>COUNTIFS($B:$B,$B720,$AG:$AG,AH$1)</f>
        <v>0</v>
      </c>
      <c r="AI720" s="2">
        <f>COUNTIFS($B:$B,$B720,$AG:$AG,AI$1)</f>
        <v>0</v>
      </c>
      <c r="AJ720" s="2">
        <f>COUNTIFS($B:$B,$B720,$AG:$AG,AJ$1)</f>
        <v>0</v>
      </c>
      <c r="AK720" s="2">
        <f>COUNTIFS($B:$B,$B720,$AG:$AG,AK$1)</f>
        <v>0</v>
      </c>
      <c r="AL720" s="2">
        <f>COUNTIFS($B:$B,$B720,$AG:$AG,AL$1)</f>
        <v>0</v>
      </c>
      <c r="AM720" s="2">
        <f>COUNTIFS($B:$B,$B720,$AG:$AG,AM$1)</f>
        <v>0</v>
      </c>
      <c r="AN720" s="2">
        <f>COUNTIFS($B:$B,$B720,$AG:$AG,AN$1)</f>
        <v>0</v>
      </c>
      <c r="AO720" s="2">
        <f>COUNTIFS($B:$B,$B720,$AG:$AG,AO$1)</f>
        <v>0</v>
      </c>
      <c r="AP720" s="2">
        <f>COUNTIFS($B:$B,$B720,$AG:$AG,AP$1)</f>
        <v>0</v>
      </c>
      <c r="AQ720" s="2">
        <f>COUNTIFS($B:$B,$B720,$AG:$AG,AQ$1)</f>
        <v>0</v>
      </c>
      <c r="AR720" s="2">
        <f>COUNTIFS($B:$B,$B720,$AG:$AG,AR$1)</f>
        <v>0</v>
      </c>
      <c r="AS720" s="2">
        <f>COUNTIFS($B:$B,$B720,$AG:$AG,AS$1)</f>
        <v>0</v>
      </c>
      <c r="AT720" s="2">
        <f>COUNTIFS($B:$B,$B720,$AG:$AG,AT$1)</f>
        <v>1</v>
      </c>
      <c r="AU720" s="2">
        <f>COUNTIFS($B:$B,$B720,$AG:$AG,AU$1)</f>
        <v>0</v>
      </c>
    </row>
    <row r="721" spans="1:47" ht="15" customHeight="1" x14ac:dyDescent="0.35">
      <c r="A721" s="7">
        <f>IF(B720=B721,A720,A720+1)</f>
        <v>242</v>
      </c>
      <c r="B721" s="7" t="s">
        <v>5067</v>
      </c>
      <c r="C721" s="7" t="s">
        <v>5066</v>
      </c>
      <c r="D721" s="7" t="s">
        <v>3044</v>
      </c>
      <c r="E721" s="7" t="s">
        <v>3043</v>
      </c>
      <c r="F721" s="4" t="s">
        <v>7</v>
      </c>
      <c r="G721" s="4" t="s">
        <v>8</v>
      </c>
      <c r="H721" s="4" t="s">
        <v>7</v>
      </c>
      <c r="I721" s="3">
        <v>2</v>
      </c>
      <c r="J721" s="3" t="s">
        <v>69</v>
      </c>
      <c r="K721" s="3" t="s">
        <v>3065</v>
      </c>
      <c r="L721" s="3" t="s">
        <v>36</v>
      </c>
      <c r="M721" s="3" t="s">
        <v>5065</v>
      </c>
      <c r="N721" s="3" t="s">
        <v>205</v>
      </c>
      <c r="P721" s="3" t="s">
        <v>669</v>
      </c>
      <c r="Q721" s="3" t="s">
        <v>1475</v>
      </c>
      <c r="R721" s="3" t="s">
        <v>2434</v>
      </c>
      <c r="S721" s="2" t="str">
        <f>IF(P721="심사불필요","-",VLOOKUP(K721,'[1]자격증 backdata'!A:G,7,0))</f>
        <v>-</v>
      </c>
      <c r="T721" s="2" t="str">
        <f>IF(S721="-","-",IF(COUNTIFS(B:B,B721,S:S,"필수")&gt;0,"자격요건충족","확인필요"))</f>
        <v>-</v>
      </c>
      <c r="U721" s="2"/>
      <c r="W721" s="2">
        <f>IF(Q721="4급","심사불필요",VLOOKUP(K721,'[1]자격증 backdata'!A:B,2,0))</f>
        <v>0</v>
      </c>
      <c r="X721" s="3">
        <f>IF(R721="A", MIN(20, SUMIFS(W:W, B:B, B721, R:R, "A")),IF(R721="B", MIN(30, SUMIFS(W:W, B:B, B721, R:R, "B")),"비해당분야"))</f>
        <v>4</v>
      </c>
      <c r="Y721" s="3" t="str">
        <f>IF(R721="C",MIN(30,IF(COUNTIFS(B:B,B721,W:W,"가1")=1,25,IF(COUNTIFS(B:B,B721,W:W,"가1")&gt;=2,30,0))+IF(COUNTIFS(B:B,B721,W:W,"나1")&gt;=4,30,IF(COUNTIFS(B:B,B721,W:W,"나1")=3,26,IF(COUNTIFS(B:B,B721,W:W,"나1")=2,22,IF(COUNTIFS(B:B,B721,W:W,"나1")=1,18,0)))))+MIN(30,IF(COUNTIFS(B:B,B721,W:W,"가2")=1,25,IF(COUNTIFS(B:B,B721,W:W,"가2")&gt;=2,30,0))+IF(COUNTIFS(B:B,B721,W:W,"나2")=3,30,IF(COUNTIFS(B:B,B721,W:W,"나2")=2,25,IF(COUNTIFS(B:B,B721,W:W,"나2")=1,20,0)))),"비해당분야")</f>
        <v>비해당분야</v>
      </c>
      <c r="Z721" s="3" t="str">
        <f>IF(R721="C",VLOOKUP(K721,'[1]자격증 backdata'!A:F,6,0),"비해당분야")</f>
        <v>비해당분야</v>
      </c>
      <c r="AA721" s="3" t="str">
        <f>IF(R721="C",SUMIF(B:B,B721,Z:Z),"비해당분야")</f>
        <v>비해당분야</v>
      </c>
      <c r="AB721" s="3" t="str">
        <f>IF(R721="C",SUM(Y721,AA721),"비해당분야")</f>
        <v>비해당분야</v>
      </c>
      <c r="AC721" s="3">
        <f>IF(R721="C",AB721,X721)</f>
        <v>4</v>
      </c>
      <c r="AD721" s="3">
        <f>VLOOKUP(K721,'[1]자격증 backdata'!A:D,4,0)</f>
        <v>5</v>
      </c>
      <c r="AE721" s="3">
        <f>IF(_xlfn.MAXIFS(AD:AD,B:B,B721)&gt;10,10,_xlfn.MAXIFS(AD:AD,B:B,B721))</f>
        <v>5</v>
      </c>
      <c r="AG721" s="2">
        <f>VLOOKUP(K721,'[1]자격증 backdata'!A:C,3,0)</f>
        <v>0</v>
      </c>
      <c r="AH721" s="2">
        <f>COUNTIFS($B:$B,$B721,$AG:$AG,AH$1)</f>
        <v>0</v>
      </c>
      <c r="AI721" s="2">
        <f>COUNTIFS($B:$B,$B721,$AG:$AG,AI$1)</f>
        <v>0</v>
      </c>
      <c r="AJ721" s="2">
        <f>COUNTIFS($B:$B,$B721,$AG:$AG,AJ$1)</f>
        <v>0</v>
      </c>
      <c r="AK721" s="2">
        <f>COUNTIFS($B:$B,$B721,$AG:$AG,AK$1)</f>
        <v>0</v>
      </c>
      <c r="AL721" s="2">
        <f>COUNTIFS($B:$B,$B721,$AG:$AG,AL$1)</f>
        <v>0</v>
      </c>
      <c r="AM721" s="2">
        <f>COUNTIFS($B:$B,$B721,$AG:$AG,AM$1)</f>
        <v>0</v>
      </c>
      <c r="AN721" s="2">
        <f>COUNTIFS($B:$B,$B721,$AG:$AG,AN$1)</f>
        <v>0</v>
      </c>
      <c r="AO721" s="2">
        <f>COUNTIFS($B:$B,$B721,$AG:$AG,AO$1)</f>
        <v>0</v>
      </c>
      <c r="AP721" s="2">
        <f>COUNTIFS($B:$B,$B721,$AG:$AG,AP$1)</f>
        <v>0</v>
      </c>
      <c r="AQ721" s="2">
        <f>COUNTIFS($B:$B,$B721,$AG:$AG,AQ$1)</f>
        <v>0</v>
      </c>
      <c r="AR721" s="2">
        <f>COUNTIFS($B:$B,$B721,$AG:$AG,AR$1)</f>
        <v>0</v>
      </c>
      <c r="AS721" s="2">
        <f>COUNTIFS($B:$B,$B721,$AG:$AG,AS$1)</f>
        <v>0</v>
      </c>
      <c r="AT721" s="2">
        <f>COUNTIFS($B:$B,$B721,$AG:$AG,AT$1)</f>
        <v>1</v>
      </c>
      <c r="AU721" s="2">
        <f>COUNTIFS($B:$B,$B721,$AG:$AG,AU$1)</f>
        <v>0</v>
      </c>
    </row>
    <row r="722" spans="1:47" ht="15" customHeight="1" x14ac:dyDescent="0.35">
      <c r="A722" s="4">
        <f>IF(B721=B722,A721,A721+1)</f>
        <v>243</v>
      </c>
      <c r="B722" s="4" t="s">
        <v>5064</v>
      </c>
      <c r="C722" s="4" t="s">
        <v>2504</v>
      </c>
      <c r="D722" s="4" t="s">
        <v>3044</v>
      </c>
      <c r="E722" s="4" t="s">
        <v>3043</v>
      </c>
      <c r="F722" s="4" t="s">
        <v>7</v>
      </c>
      <c r="G722" s="4" t="s">
        <v>8</v>
      </c>
      <c r="H722" s="4" t="s">
        <v>7</v>
      </c>
      <c r="I722" s="4">
        <v>1</v>
      </c>
      <c r="J722" s="4" t="s">
        <v>69</v>
      </c>
      <c r="K722" s="4" t="s">
        <v>3065</v>
      </c>
      <c r="L722" s="4" t="s">
        <v>36</v>
      </c>
      <c r="M722" s="4" t="s">
        <v>5063</v>
      </c>
      <c r="N722" s="4" t="s">
        <v>5062</v>
      </c>
      <c r="P722" s="4" t="s">
        <v>669</v>
      </c>
      <c r="Q722" s="4" t="s">
        <v>1475</v>
      </c>
      <c r="R722" s="4" t="s">
        <v>2434</v>
      </c>
      <c r="S722" s="5" t="str">
        <f>IF(P722="심사불필요","-",VLOOKUP(K722,'[1]자격증 backdata'!A:G,7,0))</f>
        <v>-</v>
      </c>
      <c r="T722" s="5" t="str">
        <f>IF(S722="-","-",IF(COUNTIFS(B:B,B722,S:S,"필수")&gt;0,"자격요건충족","확인필요"))</f>
        <v>-</v>
      </c>
      <c r="U722" s="5"/>
      <c r="W722" s="5">
        <f>IF(Q722="4급","심사불필요",VLOOKUP(K722,'[1]자격증 backdata'!A:B,2,0))</f>
        <v>0</v>
      </c>
      <c r="X722" s="4">
        <f>IF(R722="A", MIN(20, SUMIFS(W:W, B:B, B722, R:R, "A")),IF(R722="B", MIN(30, SUMIFS(W:W, B:B, B722, R:R, "B")),"비해당분야"))</f>
        <v>0</v>
      </c>
      <c r="Y722" s="4" t="str">
        <f>IF(R722="C",MIN(30,IF(COUNTIFS(B:B,B722,W:W,"가1")=1,25,IF(COUNTIFS(B:B,B722,W:W,"가1")&gt;=2,30,0))+IF(COUNTIFS(B:B,B722,W:W,"나1")&gt;=4,30,IF(COUNTIFS(B:B,B722,W:W,"나1")=3,26,IF(COUNTIFS(B:B,B722,W:W,"나1")=2,22,IF(COUNTIFS(B:B,B722,W:W,"나1")=1,18,0)))))+MIN(30,IF(COUNTIFS(B:B,B722,W:W,"가2")=1,25,IF(COUNTIFS(B:B,B722,W:W,"가2")&gt;=2,30,0))+IF(COUNTIFS(B:B,B722,W:W,"나2")=3,30,IF(COUNTIFS(B:B,B722,W:W,"나2")=2,25,IF(COUNTIFS(B:B,B722,W:W,"나2")=1,20,0)))),"비해당분야")</f>
        <v>비해당분야</v>
      </c>
      <c r="Z722" s="4" t="str">
        <f>IF(R722="C",VLOOKUP(K722,'[1]자격증 backdata'!A:F,6,0),"비해당분야")</f>
        <v>비해당분야</v>
      </c>
      <c r="AA722" s="4" t="str">
        <f>IF(R722="C",SUMIF(B:B,B722,Z:Z),"비해당분야")</f>
        <v>비해당분야</v>
      </c>
      <c r="AB722" s="4" t="str">
        <f>IF(R722="C",SUM(Y722,AA722),"비해당분야")</f>
        <v>비해당분야</v>
      </c>
      <c r="AC722" s="4">
        <f>IF(R722="C",AB722,X722)</f>
        <v>0</v>
      </c>
      <c r="AD722" s="4">
        <f>VLOOKUP(K722,'[1]자격증 backdata'!A:D,4,0)</f>
        <v>5</v>
      </c>
      <c r="AE722" s="4">
        <f>IF(_xlfn.MAXIFS(AD:AD,B:B,B722)&gt;10,10,_xlfn.MAXIFS(AD:AD,B:B,B722))</f>
        <v>5</v>
      </c>
      <c r="AG722" s="5">
        <f>VLOOKUP(K722,'[1]자격증 backdata'!A:C,3,0)</f>
        <v>0</v>
      </c>
      <c r="AH722" s="5">
        <f>COUNTIFS($B:$B,$B722,$AG:$AG,AH$1)</f>
        <v>0</v>
      </c>
      <c r="AI722" s="5">
        <f>COUNTIFS($B:$B,$B722,$AG:$AG,AI$1)</f>
        <v>0</v>
      </c>
      <c r="AJ722" s="5">
        <f>COUNTIFS($B:$B,$B722,$AG:$AG,AJ$1)</f>
        <v>0</v>
      </c>
      <c r="AK722" s="5">
        <f>COUNTIFS($B:$B,$B722,$AG:$AG,AK$1)</f>
        <v>0</v>
      </c>
      <c r="AL722" s="5">
        <f>COUNTIFS($B:$B,$B722,$AG:$AG,AL$1)</f>
        <v>0</v>
      </c>
      <c r="AM722" s="5">
        <f>COUNTIFS($B:$B,$B722,$AG:$AG,AM$1)</f>
        <v>0</v>
      </c>
      <c r="AN722" s="5">
        <f>COUNTIFS($B:$B,$B722,$AG:$AG,AN$1)</f>
        <v>0</v>
      </c>
      <c r="AO722" s="5">
        <f>COUNTIFS($B:$B,$B722,$AG:$AG,AO$1)</f>
        <v>0</v>
      </c>
      <c r="AP722" s="5">
        <f>COUNTIFS($B:$B,$B722,$AG:$AG,AP$1)</f>
        <v>0</v>
      </c>
      <c r="AQ722" s="5">
        <f>COUNTIFS($B:$B,$B722,$AG:$AG,AQ$1)</f>
        <v>0</v>
      </c>
      <c r="AR722" s="5">
        <f>COUNTIFS($B:$B,$B722,$AG:$AG,AR$1)</f>
        <v>0</v>
      </c>
      <c r="AS722" s="5">
        <f>COUNTIFS($B:$B,$B722,$AG:$AG,AS$1)</f>
        <v>0</v>
      </c>
      <c r="AT722" s="5">
        <f>COUNTIFS($B:$B,$B722,$AG:$AG,AT$1)</f>
        <v>0</v>
      </c>
      <c r="AU722" s="5">
        <f>COUNTIFS($B:$B,$B722,$AG:$AG,AU$1)</f>
        <v>0</v>
      </c>
    </row>
    <row r="723" spans="1:47" ht="15" customHeight="1" x14ac:dyDescent="0.35">
      <c r="A723" s="3">
        <f>IF(B722=B723,A722,A722+1)</f>
        <v>244</v>
      </c>
      <c r="B723" s="3" t="s">
        <v>5059</v>
      </c>
      <c r="C723" s="3" t="s">
        <v>5058</v>
      </c>
      <c r="D723" s="3" t="s">
        <v>3044</v>
      </c>
      <c r="E723" s="3" t="s">
        <v>3043</v>
      </c>
      <c r="F723" s="4" t="s">
        <v>7</v>
      </c>
      <c r="G723" s="4" t="s">
        <v>8</v>
      </c>
      <c r="H723" s="4" t="s">
        <v>7</v>
      </c>
      <c r="I723" s="3">
        <v>1</v>
      </c>
      <c r="J723" s="3" t="s">
        <v>2526</v>
      </c>
      <c r="K723" s="3" t="s">
        <v>3161</v>
      </c>
      <c r="L723" s="3" t="s">
        <v>2524</v>
      </c>
      <c r="M723" s="3" t="s">
        <v>5061</v>
      </c>
      <c r="N723" s="3" t="s">
        <v>2522</v>
      </c>
      <c r="P723" s="3" t="s">
        <v>669</v>
      </c>
      <c r="Q723" s="3" t="s">
        <v>1475</v>
      </c>
      <c r="R723" s="3" t="s">
        <v>2434</v>
      </c>
      <c r="S723" s="2" t="str">
        <f>IF(P723="심사불필요","-",VLOOKUP(K723,'[1]자격증 backdata'!A:G,7,0))</f>
        <v>-</v>
      </c>
      <c r="T723" s="2" t="str">
        <f>IF(S723="-","-",IF(COUNTIFS(B:B,B723,S:S,"필수")&gt;0,"자격요건충족","확인필요"))</f>
        <v>-</v>
      </c>
      <c r="U723" s="2"/>
      <c r="W723" s="2">
        <f>IF(Q723="4급","심사불필요",VLOOKUP(K723,'[1]자격증 backdata'!A:B,2,0))</f>
        <v>4</v>
      </c>
      <c r="X723" s="3">
        <f>IF(R723="A", MIN(20, SUMIFS(W:W, B:B, B723, R:R, "A")),IF(R723="B", MIN(30, SUMIFS(W:W, B:B, B723, R:R, "B")),"비해당분야"))</f>
        <v>10</v>
      </c>
      <c r="Y723" s="3" t="str">
        <f>IF(R723="C",MIN(30,IF(COUNTIFS(B:B,B723,W:W,"가1")=1,25,IF(COUNTIFS(B:B,B723,W:W,"가1")&gt;=2,30,0))+IF(COUNTIFS(B:B,B723,W:W,"나1")&gt;=4,30,IF(COUNTIFS(B:B,B723,W:W,"나1")=3,26,IF(COUNTIFS(B:B,B723,W:W,"나1")=2,22,IF(COUNTIFS(B:B,B723,W:W,"나1")=1,18,0)))))+MIN(30,IF(COUNTIFS(B:B,B723,W:W,"가2")=1,25,IF(COUNTIFS(B:B,B723,W:W,"가2")&gt;=2,30,0))+IF(COUNTIFS(B:B,B723,W:W,"나2")=3,30,IF(COUNTIFS(B:B,B723,W:W,"나2")=2,25,IF(COUNTIFS(B:B,B723,W:W,"나2")=1,20,0)))),"비해당분야")</f>
        <v>비해당분야</v>
      </c>
      <c r="Z723" s="3" t="str">
        <f>IF(R723="C",VLOOKUP(K723,'[1]자격증 backdata'!A:F,6,0),"비해당분야")</f>
        <v>비해당분야</v>
      </c>
      <c r="AA723" s="3" t="str">
        <f>IF(R723="C",SUMIF(B:B,B723,Z:Z),"비해당분야")</f>
        <v>비해당분야</v>
      </c>
      <c r="AB723" s="3" t="str">
        <f>IF(R723="C",SUM(Y723,AA723),"비해당분야")</f>
        <v>비해당분야</v>
      </c>
      <c r="AC723" s="3">
        <f>IF(R723="C",AB723,X723)</f>
        <v>10</v>
      </c>
      <c r="AD723" s="3">
        <f>VLOOKUP(K723,'[1]자격증 backdata'!A:D,4,0)</f>
        <v>0</v>
      </c>
      <c r="AE723" s="3">
        <f>IF(_xlfn.MAXIFS(AD:AD,B:B,B723)&gt;10,10,_xlfn.MAXIFS(AD:AD,B:B,B723))</f>
        <v>0</v>
      </c>
      <c r="AG723" s="2">
        <f>VLOOKUP(K723,'[1]자격증 backdata'!A:C,3,0)</f>
        <v>0</v>
      </c>
      <c r="AH723" s="2">
        <f>COUNTIFS($B:$B,$B723,$AG:$AG,AH$1)</f>
        <v>0</v>
      </c>
      <c r="AI723" s="2">
        <f>COUNTIFS($B:$B,$B723,$AG:$AG,AI$1)</f>
        <v>0</v>
      </c>
      <c r="AJ723" s="2">
        <f>COUNTIFS($B:$B,$B723,$AG:$AG,AJ$1)</f>
        <v>0</v>
      </c>
      <c r="AK723" s="2">
        <f>COUNTIFS($B:$B,$B723,$AG:$AG,AK$1)</f>
        <v>0</v>
      </c>
      <c r="AL723" s="2">
        <f>COUNTIFS($B:$B,$B723,$AG:$AG,AL$1)</f>
        <v>1</v>
      </c>
      <c r="AM723" s="2">
        <f>COUNTIFS($B:$B,$B723,$AG:$AG,AM$1)</f>
        <v>0</v>
      </c>
      <c r="AN723" s="2">
        <f>COUNTIFS($B:$B,$B723,$AG:$AG,AN$1)</f>
        <v>0</v>
      </c>
      <c r="AO723" s="2">
        <f>COUNTIFS($B:$B,$B723,$AG:$AG,AO$1)</f>
        <v>1</v>
      </c>
      <c r="AP723" s="2">
        <f>COUNTIFS($B:$B,$B723,$AG:$AG,AP$1)</f>
        <v>0</v>
      </c>
      <c r="AQ723" s="2">
        <f>COUNTIFS($B:$B,$B723,$AG:$AG,AQ$1)</f>
        <v>0</v>
      </c>
      <c r="AR723" s="2">
        <f>COUNTIFS($B:$B,$B723,$AG:$AG,AR$1)</f>
        <v>0</v>
      </c>
      <c r="AS723" s="2">
        <f>COUNTIFS($B:$B,$B723,$AG:$AG,AS$1)</f>
        <v>0</v>
      </c>
      <c r="AT723" s="2">
        <f>COUNTIFS($B:$B,$B723,$AG:$AG,AT$1)</f>
        <v>0</v>
      </c>
      <c r="AU723" s="2">
        <f>COUNTIFS($B:$B,$B723,$AG:$AG,AU$1)</f>
        <v>0</v>
      </c>
    </row>
    <row r="724" spans="1:47" ht="15" customHeight="1" x14ac:dyDescent="0.35">
      <c r="A724" s="7">
        <f>IF(B723=B724,A723,A723+1)</f>
        <v>244</v>
      </c>
      <c r="B724" s="7" t="s">
        <v>5059</v>
      </c>
      <c r="C724" s="7" t="s">
        <v>5058</v>
      </c>
      <c r="D724" s="7" t="s">
        <v>3044</v>
      </c>
      <c r="E724" s="7" t="s">
        <v>3043</v>
      </c>
      <c r="F724" s="4" t="s">
        <v>7</v>
      </c>
      <c r="G724" s="4" t="s">
        <v>8</v>
      </c>
      <c r="H724" s="4" t="s">
        <v>7</v>
      </c>
      <c r="I724" s="3">
        <v>2</v>
      </c>
      <c r="J724" s="3" t="s">
        <v>653</v>
      </c>
      <c r="K724" s="3" t="s">
        <v>3052</v>
      </c>
      <c r="L724" s="3" t="s">
        <v>651</v>
      </c>
      <c r="M724" s="3" t="s">
        <v>5060</v>
      </c>
      <c r="N724" s="3" t="s">
        <v>2531</v>
      </c>
      <c r="P724" s="3" t="s">
        <v>669</v>
      </c>
      <c r="Q724" s="3" t="s">
        <v>1475</v>
      </c>
      <c r="R724" s="3" t="s">
        <v>2434</v>
      </c>
      <c r="S724" s="2" t="str">
        <f>IF(P724="심사불필요","-",VLOOKUP(K724,'[1]자격증 backdata'!A:G,7,0))</f>
        <v>-</v>
      </c>
      <c r="T724" s="2" t="str">
        <f>IF(S724="-","-",IF(COUNTIFS(B:B,B724,S:S,"필수")&gt;0,"자격요건충족","확인필요"))</f>
        <v>-</v>
      </c>
      <c r="U724" s="2"/>
      <c r="W724" s="2">
        <f>IF(Q724="4급","심사불필요",VLOOKUP(K724,'[1]자격증 backdata'!A:B,2,0))</f>
        <v>4</v>
      </c>
      <c r="X724" s="3">
        <f>IF(R724="A", MIN(20, SUMIFS(W:W, B:B, B724, R:R, "A")),IF(R724="B", MIN(30, SUMIFS(W:W, B:B, B724, R:R, "B")),"비해당분야"))</f>
        <v>10</v>
      </c>
      <c r="Y724" s="3" t="str">
        <f>IF(R724="C",MIN(30,IF(COUNTIFS(B:B,B724,W:W,"가1")=1,25,IF(COUNTIFS(B:B,B724,W:W,"가1")&gt;=2,30,0))+IF(COUNTIFS(B:B,B724,W:W,"나1")&gt;=4,30,IF(COUNTIFS(B:B,B724,W:W,"나1")=3,26,IF(COUNTIFS(B:B,B724,W:W,"나1")=2,22,IF(COUNTIFS(B:B,B724,W:W,"나1")=1,18,0)))))+MIN(30,IF(COUNTIFS(B:B,B724,W:W,"가2")=1,25,IF(COUNTIFS(B:B,B724,W:W,"가2")&gt;=2,30,0))+IF(COUNTIFS(B:B,B724,W:W,"나2")=3,30,IF(COUNTIFS(B:B,B724,W:W,"나2")=2,25,IF(COUNTIFS(B:B,B724,W:W,"나2")=1,20,0)))),"비해당분야")</f>
        <v>비해당분야</v>
      </c>
      <c r="Z724" s="3" t="str">
        <f>IF(R724="C",VLOOKUP(K724,'[1]자격증 backdata'!A:F,6,0),"비해당분야")</f>
        <v>비해당분야</v>
      </c>
      <c r="AA724" s="3" t="str">
        <f>IF(R724="C",SUMIF(B:B,B724,Z:Z),"비해당분야")</f>
        <v>비해당분야</v>
      </c>
      <c r="AB724" s="3" t="str">
        <f>IF(R724="C",SUM(Y724,AA724),"비해당분야")</f>
        <v>비해당분야</v>
      </c>
      <c r="AC724" s="3">
        <f>IF(R724="C",AB724,X724)</f>
        <v>10</v>
      </c>
      <c r="AD724" s="3">
        <f>VLOOKUP(K724,'[1]자격증 backdata'!A:D,4,0)</f>
        <v>0</v>
      </c>
      <c r="AE724" s="3">
        <f>IF(_xlfn.MAXIFS(AD:AD,B:B,B724)&gt;10,10,_xlfn.MAXIFS(AD:AD,B:B,B724))</f>
        <v>0</v>
      </c>
      <c r="AG724" s="2" t="str">
        <f>VLOOKUP(K724,'[1]자격증 backdata'!A:C,3,0)</f>
        <v>H</v>
      </c>
      <c r="AH724" s="2">
        <f>COUNTIFS($B:$B,$B724,$AG:$AG,AH$1)</f>
        <v>0</v>
      </c>
      <c r="AI724" s="2">
        <f>COUNTIFS($B:$B,$B724,$AG:$AG,AI$1)</f>
        <v>0</v>
      </c>
      <c r="AJ724" s="2">
        <f>COUNTIFS($B:$B,$B724,$AG:$AG,AJ$1)</f>
        <v>0</v>
      </c>
      <c r="AK724" s="2">
        <f>COUNTIFS($B:$B,$B724,$AG:$AG,AK$1)</f>
        <v>0</v>
      </c>
      <c r="AL724" s="2">
        <f>COUNTIFS($B:$B,$B724,$AG:$AG,AL$1)</f>
        <v>1</v>
      </c>
      <c r="AM724" s="2">
        <f>COUNTIFS($B:$B,$B724,$AG:$AG,AM$1)</f>
        <v>0</v>
      </c>
      <c r="AN724" s="2">
        <f>COUNTIFS($B:$B,$B724,$AG:$AG,AN$1)</f>
        <v>0</v>
      </c>
      <c r="AO724" s="2">
        <f>COUNTIFS($B:$B,$B724,$AG:$AG,AO$1)</f>
        <v>1</v>
      </c>
      <c r="AP724" s="2">
        <f>COUNTIFS($B:$B,$B724,$AG:$AG,AP$1)</f>
        <v>0</v>
      </c>
      <c r="AQ724" s="2">
        <f>COUNTIFS($B:$B,$B724,$AG:$AG,AQ$1)</f>
        <v>0</v>
      </c>
      <c r="AR724" s="2">
        <f>COUNTIFS($B:$B,$B724,$AG:$AG,AR$1)</f>
        <v>0</v>
      </c>
      <c r="AS724" s="2">
        <f>COUNTIFS($B:$B,$B724,$AG:$AG,AS$1)</f>
        <v>0</v>
      </c>
      <c r="AT724" s="2">
        <f>COUNTIFS($B:$B,$B724,$AG:$AG,AT$1)</f>
        <v>0</v>
      </c>
      <c r="AU724" s="2">
        <f>COUNTIFS($B:$B,$B724,$AG:$AG,AU$1)</f>
        <v>0</v>
      </c>
    </row>
    <row r="725" spans="1:47" ht="15" customHeight="1" x14ac:dyDescent="0.35">
      <c r="A725" s="7">
        <f>IF(B724=B725,A724,A724+1)</f>
        <v>244</v>
      </c>
      <c r="B725" s="7" t="s">
        <v>5059</v>
      </c>
      <c r="C725" s="7" t="s">
        <v>5058</v>
      </c>
      <c r="D725" s="7" t="s">
        <v>3044</v>
      </c>
      <c r="E725" s="7" t="s">
        <v>3043</v>
      </c>
      <c r="F725" s="4" t="s">
        <v>7</v>
      </c>
      <c r="G725" s="4" t="s">
        <v>8</v>
      </c>
      <c r="H725" s="4" t="s">
        <v>7</v>
      </c>
      <c r="I725" s="3">
        <v>3</v>
      </c>
      <c r="J725" s="3" t="s">
        <v>2813</v>
      </c>
      <c r="K725" s="3" t="s">
        <v>3159</v>
      </c>
      <c r="L725" s="3" t="s">
        <v>3191</v>
      </c>
      <c r="M725" s="3" t="s">
        <v>5057</v>
      </c>
      <c r="N725" s="3" t="s">
        <v>5056</v>
      </c>
      <c r="P725" s="3" t="s">
        <v>669</v>
      </c>
      <c r="Q725" s="3" t="s">
        <v>1475</v>
      </c>
      <c r="R725" s="3" t="s">
        <v>2434</v>
      </c>
      <c r="S725" s="2" t="str">
        <f>IF(P725="심사불필요","-",VLOOKUP(K725,'[1]자격증 backdata'!A:G,7,0))</f>
        <v>-</v>
      </c>
      <c r="T725" s="2" t="str">
        <f>IF(S725="-","-",IF(COUNTIFS(B:B,B725,S:S,"필수")&gt;0,"자격요건충족","확인필요"))</f>
        <v>-</v>
      </c>
      <c r="U725" s="2"/>
      <c r="W725" s="2">
        <f>IF(Q725="4급","심사불필요",VLOOKUP(K725,'[1]자격증 backdata'!A:B,2,0))</f>
        <v>2</v>
      </c>
      <c r="X725" s="3">
        <f>IF(R725="A", MIN(20, SUMIFS(W:W, B:B, B725, R:R, "A")),IF(R725="B", MIN(30, SUMIFS(W:W, B:B, B725, R:R, "B")),"비해당분야"))</f>
        <v>10</v>
      </c>
      <c r="Y725" s="3" t="str">
        <f>IF(R725="C",MIN(30,IF(COUNTIFS(B:B,B725,W:W,"가1")=1,25,IF(COUNTIFS(B:B,B725,W:W,"가1")&gt;=2,30,0))+IF(COUNTIFS(B:B,B725,W:W,"나1")&gt;=4,30,IF(COUNTIFS(B:B,B725,W:W,"나1")=3,26,IF(COUNTIFS(B:B,B725,W:W,"나1")=2,22,IF(COUNTIFS(B:B,B725,W:W,"나1")=1,18,0)))))+MIN(30,IF(COUNTIFS(B:B,B725,W:W,"가2")=1,25,IF(COUNTIFS(B:B,B725,W:W,"가2")&gt;=2,30,0))+IF(COUNTIFS(B:B,B725,W:W,"나2")=3,30,IF(COUNTIFS(B:B,B725,W:W,"나2")=2,25,IF(COUNTIFS(B:B,B725,W:W,"나2")=1,20,0)))),"비해당분야")</f>
        <v>비해당분야</v>
      </c>
      <c r="Z725" s="3" t="str">
        <f>IF(R725="C",VLOOKUP(K725,'[1]자격증 backdata'!A:F,6,0),"비해당분야")</f>
        <v>비해당분야</v>
      </c>
      <c r="AA725" s="3" t="str">
        <f>IF(R725="C",SUMIF(B:B,B725,Z:Z),"비해당분야")</f>
        <v>비해당분야</v>
      </c>
      <c r="AB725" s="3" t="str">
        <f>IF(R725="C",SUM(Y725,AA725),"비해당분야")</f>
        <v>비해당분야</v>
      </c>
      <c r="AC725" s="3">
        <f>IF(R725="C",AB725,X725)</f>
        <v>10</v>
      </c>
      <c r="AD725" s="3">
        <f>VLOOKUP(K725,'[1]자격증 backdata'!A:D,4,0)</f>
        <v>0</v>
      </c>
      <c r="AE725" s="3">
        <f>IF(_xlfn.MAXIFS(AD:AD,B:B,B725)&gt;10,10,_xlfn.MAXIFS(AD:AD,B:B,B725))</f>
        <v>0</v>
      </c>
      <c r="AG725" s="2" t="str">
        <f>VLOOKUP(K725,'[1]자격증 backdata'!A:C,3,0)</f>
        <v>E</v>
      </c>
      <c r="AH725" s="2">
        <f>COUNTIFS($B:$B,$B725,$AG:$AG,AH$1)</f>
        <v>0</v>
      </c>
      <c r="AI725" s="2">
        <f>COUNTIFS($B:$B,$B725,$AG:$AG,AI$1)</f>
        <v>0</v>
      </c>
      <c r="AJ725" s="2">
        <f>COUNTIFS($B:$B,$B725,$AG:$AG,AJ$1)</f>
        <v>0</v>
      </c>
      <c r="AK725" s="2">
        <f>COUNTIFS($B:$B,$B725,$AG:$AG,AK$1)</f>
        <v>0</v>
      </c>
      <c r="AL725" s="2">
        <f>COUNTIFS($B:$B,$B725,$AG:$AG,AL$1)</f>
        <v>1</v>
      </c>
      <c r="AM725" s="2">
        <f>COUNTIFS($B:$B,$B725,$AG:$AG,AM$1)</f>
        <v>0</v>
      </c>
      <c r="AN725" s="2">
        <f>COUNTIFS($B:$B,$B725,$AG:$AG,AN$1)</f>
        <v>0</v>
      </c>
      <c r="AO725" s="2">
        <f>COUNTIFS($B:$B,$B725,$AG:$AG,AO$1)</f>
        <v>1</v>
      </c>
      <c r="AP725" s="2">
        <f>COUNTIFS($B:$B,$B725,$AG:$AG,AP$1)</f>
        <v>0</v>
      </c>
      <c r="AQ725" s="2">
        <f>COUNTIFS($B:$B,$B725,$AG:$AG,AQ$1)</f>
        <v>0</v>
      </c>
      <c r="AR725" s="2">
        <f>COUNTIFS($B:$B,$B725,$AG:$AG,AR$1)</f>
        <v>0</v>
      </c>
      <c r="AS725" s="2">
        <f>COUNTIFS($B:$B,$B725,$AG:$AG,AS$1)</f>
        <v>0</v>
      </c>
      <c r="AT725" s="2">
        <f>COUNTIFS($B:$B,$B725,$AG:$AG,AT$1)</f>
        <v>0</v>
      </c>
      <c r="AU725" s="2">
        <f>COUNTIFS($B:$B,$B725,$AG:$AG,AU$1)</f>
        <v>0</v>
      </c>
    </row>
    <row r="726" spans="1:47" ht="15" customHeight="1" x14ac:dyDescent="0.35">
      <c r="A726" s="4">
        <f>IF(B725=B726,A725,A725+1)</f>
        <v>245</v>
      </c>
      <c r="B726" s="4" t="s">
        <v>5053</v>
      </c>
      <c r="C726" s="4" t="s">
        <v>5052</v>
      </c>
      <c r="D726" s="4" t="s">
        <v>3044</v>
      </c>
      <c r="E726" s="4" t="s">
        <v>3043</v>
      </c>
      <c r="F726" s="4" t="s">
        <v>7</v>
      </c>
      <c r="G726" s="4" t="s">
        <v>8</v>
      </c>
      <c r="H726" s="4" t="s">
        <v>7</v>
      </c>
      <c r="I726" s="4">
        <v>1</v>
      </c>
      <c r="J726" s="4" t="s">
        <v>38</v>
      </c>
      <c r="K726" s="4" t="s">
        <v>3059</v>
      </c>
      <c r="L726" s="4" t="s">
        <v>36</v>
      </c>
      <c r="M726" s="4" t="s">
        <v>5055</v>
      </c>
      <c r="N726" s="4" t="s">
        <v>189</v>
      </c>
      <c r="P726" s="4" t="s">
        <v>669</v>
      </c>
      <c r="Q726" s="4" t="s">
        <v>1475</v>
      </c>
      <c r="R726" s="4" t="s">
        <v>2434</v>
      </c>
      <c r="S726" s="5" t="str">
        <f>IF(P726="심사불필요","-",VLOOKUP(K726,'[1]자격증 backdata'!A:G,7,0))</f>
        <v>-</v>
      </c>
      <c r="T726" s="5" t="str">
        <f>IF(S726="-","-",IF(COUNTIFS(B:B,B726,S:S,"필수")&gt;0,"자격요건충족","확인필요"))</f>
        <v>-</v>
      </c>
      <c r="U726" s="5"/>
      <c r="W726" s="5">
        <f>IF(Q726="4급","심사불필요",VLOOKUP(K726,'[1]자격증 backdata'!A:B,2,0))</f>
        <v>0</v>
      </c>
      <c r="X726" s="4">
        <f>IF(R726="A", MIN(20, SUMIFS(W:W, B:B, B726, R:R, "A")),IF(R726="B", MIN(30, SUMIFS(W:W, B:B, B726, R:R, "B")),"비해당분야"))</f>
        <v>6</v>
      </c>
      <c r="Y726" s="4" t="str">
        <f>IF(R726="C",MIN(30,IF(COUNTIFS(B:B,B726,W:W,"가1")=1,25,IF(COUNTIFS(B:B,B726,W:W,"가1")&gt;=2,30,0))+IF(COUNTIFS(B:B,B726,W:W,"나1")&gt;=4,30,IF(COUNTIFS(B:B,B726,W:W,"나1")=3,26,IF(COUNTIFS(B:B,B726,W:W,"나1")=2,22,IF(COUNTIFS(B:B,B726,W:W,"나1")=1,18,0)))))+MIN(30,IF(COUNTIFS(B:B,B726,W:W,"가2")=1,25,IF(COUNTIFS(B:B,B726,W:W,"가2")&gt;=2,30,0))+IF(COUNTIFS(B:B,B726,W:W,"나2")=3,30,IF(COUNTIFS(B:B,B726,W:W,"나2")=2,25,IF(COUNTIFS(B:B,B726,W:W,"나2")=1,20,0)))),"비해당분야")</f>
        <v>비해당분야</v>
      </c>
      <c r="Z726" s="4" t="str">
        <f>IF(R726="C",VLOOKUP(K726,'[1]자격증 backdata'!A:F,6,0),"비해당분야")</f>
        <v>비해당분야</v>
      </c>
      <c r="AA726" s="4" t="str">
        <f>IF(R726="C",SUMIF(B:B,B726,Z:Z),"비해당분야")</f>
        <v>비해당분야</v>
      </c>
      <c r="AB726" s="4" t="str">
        <f>IF(R726="C",SUM(Y726,AA726),"비해당분야")</f>
        <v>비해당분야</v>
      </c>
      <c r="AC726" s="4">
        <f>IF(R726="C",AB726,X726)</f>
        <v>6</v>
      </c>
      <c r="AD726" s="4">
        <f>VLOOKUP(K726,'[1]자격증 backdata'!A:D,4,0)</f>
        <v>5</v>
      </c>
      <c r="AE726" s="4">
        <f>IF(_xlfn.MAXIFS(AD:AD,B:B,B726)&gt;10,10,_xlfn.MAXIFS(AD:AD,B:B,B726))</f>
        <v>5</v>
      </c>
      <c r="AG726" s="5">
        <f>VLOOKUP(K726,'[1]자격증 backdata'!A:C,3,0)</f>
        <v>0</v>
      </c>
      <c r="AH726" s="5">
        <f>COUNTIFS($B:$B,$B726,$AG:$AG,AH$1)</f>
        <v>0</v>
      </c>
      <c r="AI726" s="5">
        <f>COUNTIFS($B:$B,$B726,$AG:$AG,AI$1)</f>
        <v>0</v>
      </c>
      <c r="AJ726" s="5">
        <f>COUNTIFS($B:$B,$B726,$AG:$AG,AJ$1)</f>
        <v>0</v>
      </c>
      <c r="AK726" s="5">
        <f>COUNTIFS($B:$B,$B726,$AG:$AG,AK$1)</f>
        <v>0</v>
      </c>
      <c r="AL726" s="5">
        <f>COUNTIFS($B:$B,$B726,$AG:$AG,AL$1)</f>
        <v>0</v>
      </c>
      <c r="AM726" s="5">
        <f>COUNTIFS($B:$B,$B726,$AG:$AG,AM$1)</f>
        <v>0</v>
      </c>
      <c r="AN726" s="5">
        <f>COUNTIFS($B:$B,$B726,$AG:$AG,AN$1)</f>
        <v>0</v>
      </c>
      <c r="AO726" s="5">
        <f>COUNTIFS($B:$B,$B726,$AG:$AG,AO$1)</f>
        <v>0</v>
      </c>
      <c r="AP726" s="5">
        <f>COUNTIFS($B:$B,$B726,$AG:$AG,AP$1)</f>
        <v>0</v>
      </c>
      <c r="AQ726" s="5">
        <f>COUNTIFS($B:$B,$B726,$AG:$AG,AQ$1)</f>
        <v>1</v>
      </c>
      <c r="AR726" s="5">
        <f>COUNTIFS($B:$B,$B726,$AG:$AG,AR$1)</f>
        <v>0</v>
      </c>
      <c r="AS726" s="5">
        <f>COUNTIFS($B:$B,$B726,$AG:$AG,AS$1)</f>
        <v>0</v>
      </c>
      <c r="AT726" s="5">
        <f>COUNTIFS($B:$B,$B726,$AG:$AG,AT$1)</f>
        <v>0</v>
      </c>
      <c r="AU726" s="5">
        <f>COUNTIFS($B:$B,$B726,$AG:$AG,AU$1)</f>
        <v>0</v>
      </c>
    </row>
    <row r="727" spans="1:47" ht="15" customHeight="1" x14ac:dyDescent="0.35">
      <c r="A727" s="6">
        <f>IF(B726=B727,A726,A726+1)</f>
        <v>245</v>
      </c>
      <c r="B727" s="6" t="s">
        <v>5053</v>
      </c>
      <c r="C727" s="6" t="s">
        <v>5052</v>
      </c>
      <c r="D727" s="6" t="s">
        <v>3044</v>
      </c>
      <c r="E727" s="6" t="s">
        <v>3043</v>
      </c>
      <c r="F727" s="4" t="s">
        <v>7</v>
      </c>
      <c r="G727" s="4" t="s">
        <v>8</v>
      </c>
      <c r="H727" s="4" t="s">
        <v>7</v>
      </c>
      <c r="I727" s="4">
        <v>2</v>
      </c>
      <c r="J727" s="4" t="s">
        <v>1970</v>
      </c>
      <c r="K727" s="4" t="s">
        <v>3092</v>
      </c>
      <c r="L727" s="4" t="s">
        <v>348</v>
      </c>
      <c r="M727" s="4" t="s">
        <v>5054</v>
      </c>
      <c r="N727" s="4" t="s">
        <v>2548</v>
      </c>
      <c r="P727" s="4" t="s">
        <v>669</v>
      </c>
      <c r="Q727" s="4" t="s">
        <v>1475</v>
      </c>
      <c r="R727" s="4" t="s">
        <v>2434</v>
      </c>
      <c r="S727" s="5" t="str">
        <f>IF(P727="심사불필요","-",VLOOKUP(K727,'[1]자격증 backdata'!A:G,7,0))</f>
        <v>-</v>
      </c>
      <c r="T727" s="5" t="str">
        <f>IF(S727="-","-",IF(COUNTIFS(B:B,B727,S:S,"필수")&gt;0,"자격요건충족","확인필요"))</f>
        <v>-</v>
      </c>
      <c r="U727" s="5"/>
      <c r="W727" s="5">
        <f>IF(Q727="4급","심사불필요",VLOOKUP(K727,'[1]자격증 backdata'!A:B,2,0))</f>
        <v>4</v>
      </c>
      <c r="X727" s="4">
        <f>IF(R727="A", MIN(20, SUMIFS(W:W, B:B, B727, R:R, "A")),IF(R727="B", MIN(30, SUMIFS(W:W, B:B, B727, R:R, "B")),"비해당분야"))</f>
        <v>6</v>
      </c>
      <c r="Y727" s="4" t="str">
        <f>IF(R727="C",MIN(30,IF(COUNTIFS(B:B,B727,W:W,"가1")=1,25,IF(COUNTIFS(B:B,B727,W:W,"가1")&gt;=2,30,0))+IF(COUNTIFS(B:B,B727,W:W,"나1")&gt;=4,30,IF(COUNTIFS(B:B,B727,W:W,"나1")=3,26,IF(COUNTIFS(B:B,B727,W:W,"나1")=2,22,IF(COUNTIFS(B:B,B727,W:W,"나1")=1,18,0)))))+MIN(30,IF(COUNTIFS(B:B,B727,W:W,"가2")=1,25,IF(COUNTIFS(B:B,B727,W:W,"가2")&gt;=2,30,0))+IF(COUNTIFS(B:B,B727,W:W,"나2")=3,30,IF(COUNTIFS(B:B,B727,W:W,"나2")=2,25,IF(COUNTIFS(B:B,B727,W:W,"나2")=1,20,0)))),"비해당분야")</f>
        <v>비해당분야</v>
      </c>
      <c r="Z727" s="4" t="str">
        <f>IF(R727="C",VLOOKUP(K727,'[1]자격증 backdata'!A:F,6,0),"비해당분야")</f>
        <v>비해당분야</v>
      </c>
      <c r="AA727" s="4" t="str">
        <f>IF(R727="C",SUMIF(B:B,B727,Z:Z),"비해당분야")</f>
        <v>비해당분야</v>
      </c>
      <c r="AB727" s="4" t="str">
        <f>IF(R727="C",SUM(Y727,AA727),"비해당분야")</f>
        <v>비해당분야</v>
      </c>
      <c r="AC727" s="4">
        <f>IF(R727="C",AB727,X727)</f>
        <v>6</v>
      </c>
      <c r="AD727" s="4">
        <f>VLOOKUP(K727,'[1]자격증 backdata'!A:D,4,0)</f>
        <v>0</v>
      </c>
      <c r="AE727" s="4">
        <f>IF(_xlfn.MAXIFS(AD:AD,B:B,B727)&gt;10,10,_xlfn.MAXIFS(AD:AD,B:B,B727))</f>
        <v>5</v>
      </c>
      <c r="AG727" s="5">
        <f>VLOOKUP(K727,'[1]자격증 backdata'!A:C,3,0)</f>
        <v>0</v>
      </c>
      <c r="AH727" s="5">
        <f>COUNTIFS($B:$B,$B727,$AG:$AG,AH$1)</f>
        <v>0</v>
      </c>
      <c r="AI727" s="5">
        <f>COUNTIFS($B:$B,$B727,$AG:$AG,AI$1)</f>
        <v>0</v>
      </c>
      <c r="AJ727" s="5">
        <f>COUNTIFS($B:$B,$B727,$AG:$AG,AJ$1)</f>
        <v>0</v>
      </c>
      <c r="AK727" s="5">
        <f>COUNTIFS($B:$B,$B727,$AG:$AG,AK$1)</f>
        <v>0</v>
      </c>
      <c r="AL727" s="5">
        <f>COUNTIFS($B:$B,$B727,$AG:$AG,AL$1)</f>
        <v>0</v>
      </c>
      <c r="AM727" s="5">
        <f>COUNTIFS($B:$B,$B727,$AG:$AG,AM$1)</f>
        <v>0</v>
      </c>
      <c r="AN727" s="5">
        <f>COUNTIFS($B:$B,$B727,$AG:$AG,AN$1)</f>
        <v>0</v>
      </c>
      <c r="AO727" s="5">
        <f>COUNTIFS($B:$B,$B727,$AG:$AG,AO$1)</f>
        <v>0</v>
      </c>
      <c r="AP727" s="5">
        <f>COUNTIFS($B:$B,$B727,$AG:$AG,AP$1)</f>
        <v>0</v>
      </c>
      <c r="AQ727" s="5">
        <f>COUNTIFS($B:$B,$B727,$AG:$AG,AQ$1)</f>
        <v>1</v>
      </c>
      <c r="AR727" s="5">
        <f>COUNTIFS($B:$B,$B727,$AG:$AG,AR$1)</f>
        <v>0</v>
      </c>
      <c r="AS727" s="5">
        <f>COUNTIFS($B:$B,$B727,$AG:$AG,AS$1)</f>
        <v>0</v>
      </c>
      <c r="AT727" s="5">
        <f>COUNTIFS($B:$B,$B727,$AG:$AG,AT$1)</f>
        <v>0</v>
      </c>
      <c r="AU727" s="5">
        <f>COUNTIFS($B:$B,$B727,$AG:$AG,AU$1)</f>
        <v>0</v>
      </c>
    </row>
    <row r="728" spans="1:47" ht="15" customHeight="1" x14ac:dyDescent="0.35">
      <c r="A728" s="6">
        <f>IF(B727=B728,A727,A727+1)</f>
        <v>245</v>
      </c>
      <c r="B728" s="6" t="s">
        <v>5053</v>
      </c>
      <c r="C728" s="6" t="s">
        <v>5052</v>
      </c>
      <c r="D728" s="6" t="s">
        <v>3044</v>
      </c>
      <c r="E728" s="6" t="s">
        <v>3043</v>
      </c>
      <c r="F728" s="4" t="s">
        <v>7</v>
      </c>
      <c r="G728" s="4" t="s">
        <v>8</v>
      </c>
      <c r="H728" s="4" t="s">
        <v>7</v>
      </c>
      <c r="I728" s="4">
        <v>3</v>
      </c>
      <c r="J728" s="4" t="s">
        <v>364</v>
      </c>
      <c r="K728" s="4" t="s">
        <v>3075</v>
      </c>
      <c r="L728" s="4" t="s">
        <v>254</v>
      </c>
      <c r="M728" s="4" t="s">
        <v>5051</v>
      </c>
      <c r="N728" s="4" t="s">
        <v>328</v>
      </c>
      <c r="P728" s="4" t="s">
        <v>669</v>
      </c>
      <c r="Q728" s="4" t="s">
        <v>1475</v>
      </c>
      <c r="R728" s="4" t="s">
        <v>2434</v>
      </c>
      <c r="S728" s="5" t="str">
        <f>IF(P728="심사불필요","-",VLOOKUP(K728,'[1]자격증 backdata'!A:G,7,0))</f>
        <v>-</v>
      </c>
      <c r="T728" s="5" t="str">
        <f>IF(S728="-","-",IF(COUNTIFS(B:B,B728,S:S,"필수")&gt;0,"자격요건충족","확인필요"))</f>
        <v>-</v>
      </c>
      <c r="U728" s="5"/>
      <c r="W728" s="5">
        <f>IF(Q728="4급","심사불필요",VLOOKUP(K728,'[1]자격증 backdata'!A:B,2,0))</f>
        <v>2</v>
      </c>
      <c r="X728" s="4">
        <f>IF(R728="A", MIN(20, SUMIFS(W:W, B:B, B728, R:R, "A")),IF(R728="B", MIN(30, SUMIFS(W:W, B:B, B728, R:R, "B")),"비해당분야"))</f>
        <v>6</v>
      </c>
      <c r="Y728" s="4" t="str">
        <f>IF(R728="C",MIN(30,IF(COUNTIFS(B:B,B728,W:W,"가1")=1,25,IF(COUNTIFS(B:B,B728,W:W,"가1")&gt;=2,30,0))+IF(COUNTIFS(B:B,B728,W:W,"나1")&gt;=4,30,IF(COUNTIFS(B:B,B728,W:W,"나1")=3,26,IF(COUNTIFS(B:B,B728,W:W,"나1")=2,22,IF(COUNTIFS(B:B,B728,W:W,"나1")=1,18,0)))))+MIN(30,IF(COUNTIFS(B:B,B728,W:W,"가2")=1,25,IF(COUNTIFS(B:B,B728,W:W,"가2")&gt;=2,30,0))+IF(COUNTIFS(B:B,B728,W:W,"나2")=3,30,IF(COUNTIFS(B:B,B728,W:W,"나2")=2,25,IF(COUNTIFS(B:B,B728,W:W,"나2")=1,20,0)))),"비해당분야")</f>
        <v>비해당분야</v>
      </c>
      <c r="Z728" s="4" t="str">
        <f>IF(R728="C",VLOOKUP(K728,'[1]자격증 backdata'!A:F,6,0),"비해당분야")</f>
        <v>비해당분야</v>
      </c>
      <c r="AA728" s="4" t="str">
        <f>IF(R728="C",SUMIF(B:B,B728,Z:Z),"비해당분야")</f>
        <v>비해당분야</v>
      </c>
      <c r="AB728" s="4" t="str">
        <f>IF(R728="C",SUM(Y728,AA728),"비해당분야")</f>
        <v>비해당분야</v>
      </c>
      <c r="AC728" s="4">
        <f>IF(R728="C",AB728,X728)</f>
        <v>6</v>
      </c>
      <c r="AD728" s="4">
        <f>VLOOKUP(K728,'[1]자격증 backdata'!A:D,4,0)</f>
        <v>0</v>
      </c>
      <c r="AE728" s="4">
        <f>IF(_xlfn.MAXIFS(AD:AD,B:B,B728)&gt;10,10,_xlfn.MAXIFS(AD:AD,B:B,B728))</f>
        <v>5</v>
      </c>
      <c r="AG728" s="5" t="str">
        <f>VLOOKUP(K728,'[1]자격증 backdata'!A:C,3,0)</f>
        <v>J</v>
      </c>
      <c r="AH728" s="5">
        <f>COUNTIFS($B:$B,$B728,$AG:$AG,AH$1)</f>
        <v>0</v>
      </c>
      <c r="AI728" s="5">
        <f>COUNTIFS($B:$B,$B728,$AG:$AG,AI$1)</f>
        <v>0</v>
      </c>
      <c r="AJ728" s="5">
        <f>COUNTIFS($B:$B,$B728,$AG:$AG,AJ$1)</f>
        <v>0</v>
      </c>
      <c r="AK728" s="5">
        <f>COUNTIFS($B:$B,$B728,$AG:$AG,AK$1)</f>
        <v>0</v>
      </c>
      <c r="AL728" s="5">
        <f>COUNTIFS($B:$B,$B728,$AG:$AG,AL$1)</f>
        <v>0</v>
      </c>
      <c r="AM728" s="5">
        <f>COUNTIFS($B:$B,$B728,$AG:$AG,AM$1)</f>
        <v>0</v>
      </c>
      <c r="AN728" s="5">
        <f>COUNTIFS($B:$B,$B728,$AG:$AG,AN$1)</f>
        <v>0</v>
      </c>
      <c r="AO728" s="5">
        <f>COUNTIFS($B:$B,$B728,$AG:$AG,AO$1)</f>
        <v>0</v>
      </c>
      <c r="AP728" s="5">
        <f>COUNTIFS($B:$B,$B728,$AG:$AG,AP$1)</f>
        <v>0</v>
      </c>
      <c r="AQ728" s="5">
        <f>COUNTIFS($B:$B,$B728,$AG:$AG,AQ$1)</f>
        <v>1</v>
      </c>
      <c r="AR728" s="5">
        <f>COUNTIFS($B:$B,$B728,$AG:$AG,AR$1)</f>
        <v>0</v>
      </c>
      <c r="AS728" s="5">
        <f>COUNTIFS($B:$B,$B728,$AG:$AG,AS$1)</f>
        <v>0</v>
      </c>
      <c r="AT728" s="5">
        <f>COUNTIFS($B:$B,$B728,$AG:$AG,AT$1)</f>
        <v>0</v>
      </c>
      <c r="AU728" s="5">
        <f>COUNTIFS($B:$B,$B728,$AG:$AG,AU$1)</f>
        <v>0</v>
      </c>
    </row>
    <row r="729" spans="1:47" ht="15" customHeight="1" x14ac:dyDescent="0.35">
      <c r="A729" s="3">
        <f>IF(B728=B729,A728,A728+1)</f>
        <v>246</v>
      </c>
      <c r="B729" s="3" t="s">
        <v>5050</v>
      </c>
      <c r="C729" s="3" t="s">
        <v>5049</v>
      </c>
      <c r="D729" s="3" t="s">
        <v>3044</v>
      </c>
      <c r="E729" s="3" t="s">
        <v>3043</v>
      </c>
      <c r="F729" s="4" t="s">
        <v>7</v>
      </c>
      <c r="G729" s="4" t="s">
        <v>8</v>
      </c>
      <c r="H729" s="4" t="s">
        <v>7</v>
      </c>
      <c r="I729" s="3">
        <v>1</v>
      </c>
      <c r="J729" s="3" t="s">
        <v>106</v>
      </c>
      <c r="K729" s="3" t="s">
        <v>3057</v>
      </c>
      <c r="L729" s="3" t="s">
        <v>55</v>
      </c>
      <c r="M729" s="3" t="s">
        <v>5048</v>
      </c>
      <c r="N729" s="3" t="s">
        <v>3367</v>
      </c>
      <c r="P729" s="3" t="s">
        <v>669</v>
      </c>
      <c r="Q729" s="3" t="s">
        <v>1475</v>
      </c>
      <c r="R729" s="3" t="s">
        <v>2434</v>
      </c>
      <c r="S729" s="2" t="str">
        <f>IF(P729="심사불필요","-",VLOOKUP(K729,'[1]자격증 backdata'!A:G,7,0))</f>
        <v>-</v>
      </c>
      <c r="T729" s="2" t="str">
        <f>IF(S729="-","-",IF(COUNTIFS(B:B,B729,S:S,"필수")&gt;0,"자격요건충족","확인필요"))</f>
        <v>-</v>
      </c>
      <c r="U729" s="2"/>
      <c r="W729" s="2">
        <f>IF(Q729="4급","심사불필요",VLOOKUP(K729,'[1]자격증 backdata'!A:B,2,0))</f>
        <v>4</v>
      </c>
      <c r="X729" s="3">
        <f>IF(R729="A", MIN(20, SUMIFS(W:W, B:B, B729, R:R, "A")),IF(R729="B", MIN(30, SUMIFS(W:W, B:B, B729, R:R, "B")),"비해당분야"))</f>
        <v>4</v>
      </c>
      <c r="Y729" s="3" t="str">
        <f>IF(R729="C",MIN(30,IF(COUNTIFS(B:B,B729,W:W,"가1")=1,25,IF(COUNTIFS(B:B,B729,W:W,"가1")&gt;=2,30,0))+IF(COUNTIFS(B:B,B729,W:W,"나1")&gt;=4,30,IF(COUNTIFS(B:B,B729,W:W,"나1")=3,26,IF(COUNTIFS(B:B,B729,W:W,"나1")=2,22,IF(COUNTIFS(B:B,B729,W:W,"나1")=1,18,0)))))+MIN(30,IF(COUNTIFS(B:B,B729,W:W,"가2")=1,25,IF(COUNTIFS(B:B,B729,W:W,"가2")&gt;=2,30,0))+IF(COUNTIFS(B:B,B729,W:W,"나2")=3,30,IF(COUNTIFS(B:B,B729,W:W,"나2")=2,25,IF(COUNTIFS(B:B,B729,W:W,"나2")=1,20,0)))),"비해당분야")</f>
        <v>비해당분야</v>
      </c>
      <c r="Z729" s="3" t="str">
        <f>IF(R729="C",VLOOKUP(K729,'[1]자격증 backdata'!A:F,6,0),"비해당분야")</f>
        <v>비해당분야</v>
      </c>
      <c r="AA729" s="3" t="str">
        <f>IF(R729="C",SUMIF(B:B,B729,Z:Z),"비해당분야")</f>
        <v>비해당분야</v>
      </c>
      <c r="AB729" s="3" t="str">
        <f>IF(R729="C",SUM(Y729,AA729),"비해당분야")</f>
        <v>비해당분야</v>
      </c>
      <c r="AC729" s="3">
        <f>IF(R729="C",AB729,X729)</f>
        <v>4</v>
      </c>
      <c r="AD729" s="3">
        <f>VLOOKUP(K729,'[1]자격증 backdata'!A:D,4,0)</f>
        <v>0</v>
      </c>
      <c r="AE729" s="3">
        <f>IF(_xlfn.MAXIFS(AD:AD,B:B,B729)&gt;10,10,_xlfn.MAXIFS(AD:AD,B:B,B729))</f>
        <v>0</v>
      </c>
      <c r="AG729" s="2" t="str">
        <f>VLOOKUP(K729,'[1]자격증 backdata'!A:C,3,0)</f>
        <v>M</v>
      </c>
      <c r="AH729" s="2">
        <f>COUNTIFS($B:$B,$B729,$AG:$AG,AH$1)</f>
        <v>0</v>
      </c>
      <c r="AI729" s="2">
        <f>COUNTIFS($B:$B,$B729,$AG:$AG,AI$1)</f>
        <v>0</v>
      </c>
      <c r="AJ729" s="2">
        <f>COUNTIFS($B:$B,$B729,$AG:$AG,AJ$1)</f>
        <v>0</v>
      </c>
      <c r="AK729" s="2">
        <f>COUNTIFS($B:$B,$B729,$AG:$AG,AK$1)</f>
        <v>0</v>
      </c>
      <c r="AL729" s="2">
        <f>COUNTIFS($B:$B,$B729,$AG:$AG,AL$1)</f>
        <v>0</v>
      </c>
      <c r="AM729" s="2">
        <f>COUNTIFS($B:$B,$B729,$AG:$AG,AM$1)</f>
        <v>0</v>
      </c>
      <c r="AN729" s="2">
        <f>COUNTIFS($B:$B,$B729,$AG:$AG,AN$1)</f>
        <v>0</v>
      </c>
      <c r="AO729" s="2">
        <f>COUNTIFS($B:$B,$B729,$AG:$AG,AO$1)</f>
        <v>0</v>
      </c>
      <c r="AP729" s="2">
        <f>COUNTIFS($B:$B,$B729,$AG:$AG,AP$1)</f>
        <v>0</v>
      </c>
      <c r="AQ729" s="2">
        <f>COUNTIFS($B:$B,$B729,$AG:$AG,AQ$1)</f>
        <v>0</v>
      </c>
      <c r="AR729" s="2">
        <f>COUNTIFS($B:$B,$B729,$AG:$AG,AR$1)</f>
        <v>0</v>
      </c>
      <c r="AS729" s="2">
        <f>COUNTIFS($B:$B,$B729,$AG:$AG,AS$1)</f>
        <v>0</v>
      </c>
      <c r="AT729" s="2">
        <f>COUNTIFS($B:$B,$B729,$AG:$AG,AT$1)</f>
        <v>1</v>
      </c>
      <c r="AU729" s="2">
        <f>COUNTIFS($B:$B,$B729,$AG:$AG,AU$1)</f>
        <v>0</v>
      </c>
    </row>
    <row r="730" spans="1:47" ht="15" customHeight="1" x14ac:dyDescent="0.35">
      <c r="A730" s="4">
        <f>IF(B729=B730,A729,A729+1)</f>
        <v>247</v>
      </c>
      <c r="B730" s="4" t="s">
        <v>5044</v>
      </c>
      <c r="C730" s="4" t="s">
        <v>5043</v>
      </c>
      <c r="D730" s="4" t="s">
        <v>3044</v>
      </c>
      <c r="E730" s="4" t="s">
        <v>3043</v>
      </c>
      <c r="F730" s="4" t="s">
        <v>7</v>
      </c>
      <c r="G730" s="4" t="s">
        <v>8</v>
      </c>
      <c r="H730" s="4" t="s">
        <v>7</v>
      </c>
      <c r="I730" s="4">
        <v>1</v>
      </c>
      <c r="J730" s="4" t="s">
        <v>106</v>
      </c>
      <c r="K730" s="4" t="s">
        <v>3057</v>
      </c>
      <c r="L730" s="4" t="s">
        <v>55</v>
      </c>
      <c r="M730" s="4" t="s">
        <v>5047</v>
      </c>
      <c r="N730" s="4" t="s">
        <v>5046</v>
      </c>
      <c r="P730" s="4" t="s">
        <v>669</v>
      </c>
      <c r="Q730" s="4" t="s">
        <v>1475</v>
      </c>
      <c r="R730" s="4" t="s">
        <v>2434</v>
      </c>
      <c r="S730" s="5" t="str">
        <f>IF(P730="심사불필요","-",VLOOKUP(K730,'[1]자격증 backdata'!A:G,7,0))</f>
        <v>-</v>
      </c>
      <c r="T730" s="5" t="str">
        <f>IF(S730="-","-",IF(COUNTIFS(B:B,B730,S:S,"필수")&gt;0,"자격요건충족","확인필요"))</f>
        <v>-</v>
      </c>
      <c r="U730" s="5"/>
      <c r="W730" s="5">
        <f>IF(Q730="4급","심사불필요",VLOOKUP(K730,'[1]자격증 backdata'!A:B,2,0))</f>
        <v>4</v>
      </c>
      <c r="X730" s="4">
        <f>IF(R730="A", MIN(20, SUMIFS(W:W, B:B, B730, R:R, "A")),IF(R730="B", MIN(30, SUMIFS(W:W, B:B, B730, R:R, "B")),"비해당분야"))</f>
        <v>6</v>
      </c>
      <c r="Y730" s="4" t="str">
        <f>IF(R730="C",MIN(30,IF(COUNTIFS(B:B,B730,W:W,"가1")=1,25,IF(COUNTIFS(B:B,B730,W:W,"가1")&gt;=2,30,0))+IF(COUNTIFS(B:B,B730,W:W,"나1")&gt;=4,30,IF(COUNTIFS(B:B,B730,W:W,"나1")=3,26,IF(COUNTIFS(B:B,B730,W:W,"나1")=2,22,IF(COUNTIFS(B:B,B730,W:W,"나1")=1,18,0)))))+MIN(30,IF(COUNTIFS(B:B,B730,W:W,"가2")=1,25,IF(COUNTIFS(B:B,B730,W:W,"가2")&gt;=2,30,0))+IF(COUNTIFS(B:B,B730,W:W,"나2")=3,30,IF(COUNTIFS(B:B,B730,W:W,"나2")=2,25,IF(COUNTIFS(B:B,B730,W:W,"나2")=1,20,0)))),"비해당분야")</f>
        <v>비해당분야</v>
      </c>
      <c r="Z730" s="4" t="str">
        <f>IF(R730="C",VLOOKUP(K730,'[1]자격증 backdata'!A:F,6,0),"비해당분야")</f>
        <v>비해당분야</v>
      </c>
      <c r="AA730" s="4" t="str">
        <f>IF(R730="C",SUMIF(B:B,B730,Z:Z),"비해당분야")</f>
        <v>비해당분야</v>
      </c>
      <c r="AB730" s="4" t="str">
        <f>IF(R730="C",SUM(Y730,AA730),"비해당분야")</f>
        <v>비해당분야</v>
      </c>
      <c r="AC730" s="4">
        <f>IF(R730="C",AB730,X730)</f>
        <v>6</v>
      </c>
      <c r="AD730" s="4">
        <f>VLOOKUP(K730,'[1]자격증 backdata'!A:D,4,0)</f>
        <v>0</v>
      </c>
      <c r="AE730" s="4">
        <f>IF(_xlfn.MAXIFS(AD:AD,B:B,B730)&gt;10,10,_xlfn.MAXIFS(AD:AD,B:B,B730))</f>
        <v>5</v>
      </c>
      <c r="AG730" s="5" t="str">
        <f>VLOOKUP(K730,'[1]자격증 backdata'!A:C,3,0)</f>
        <v>M</v>
      </c>
      <c r="AH730" s="5">
        <f>COUNTIFS($B:$B,$B730,$AG:$AG,AH$1)</f>
        <v>0</v>
      </c>
      <c r="AI730" s="5">
        <f>COUNTIFS($B:$B,$B730,$AG:$AG,AI$1)</f>
        <v>0</v>
      </c>
      <c r="AJ730" s="5">
        <f>COUNTIFS($B:$B,$B730,$AG:$AG,AJ$1)</f>
        <v>0</v>
      </c>
      <c r="AK730" s="5">
        <f>COUNTIFS($B:$B,$B730,$AG:$AG,AK$1)</f>
        <v>0</v>
      </c>
      <c r="AL730" s="5">
        <f>COUNTIFS($B:$B,$B730,$AG:$AG,AL$1)</f>
        <v>0</v>
      </c>
      <c r="AM730" s="5">
        <f>COUNTIFS($B:$B,$B730,$AG:$AG,AM$1)</f>
        <v>0</v>
      </c>
      <c r="AN730" s="5">
        <f>COUNTIFS($B:$B,$B730,$AG:$AG,AN$1)</f>
        <v>0</v>
      </c>
      <c r="AO730" s="5">
        <f>COUNTIFS($B:$B,$B730,$AG:$AG,AO$1)</f>
        <v>0</v>
      </c>
      <c r="AP730" s="5">
        <f>COUNTIFS($B:$B,$B730,$AG:$AG,AP$1)</f>
        <v>1</v>
      </c>
      <c r="AQ730" s="5">
        <f>COUNTIFS($B:$B,$B730,$AG:$AG,AQ$1)</f>
        <v>0</v>
      </c>
      <c r="AR730" s="5">
        <f>COUNTIFS($B:$B,$B730,$AG:$AG,AR$1)</f>
        <v>0</v>
      </c>
      <c r="AS730" s="5">
        <f>COUNTIFS($B:$B,$B730,$AG:$AG,AS$1)</f>
        <v>0</v>
      </c>
      <c r="AT730" s="5">
        <f>COUNTIFS($B:$B,$B730,$AG:$AG,AT$1)</f>
        <v>1</v>
      </c>
      <c r="AU730" s="5">
        <f>COUNTIFS($B:$B,$B730,$AG:$AG,AU$1)</f>
        <v>0</v>
      </c>
    </row>
    <row r="731" spans="1:47" ht="15" customHeight="1" x14ac:dyDescent="0.35">
      <c r="A731" s="6">
        <f>IF(B730=B731,A730,A730+1)</f>
        <v>247</v>
      </c>
      <c r="B731" s="6" t="s">
        <v>5044</v>
      </c>
      <c r="C731" s="6" t="s">
        <v>5043</v>
      </c>
      <c r="D731" s="6" t="s">
        <v>3044</v>
      </c>
      <c r="E731" s="6" t="s">
        <v>3043</v>
      </c>
      <c r="F731" s="4" t="s">
        <v>7</v>
      </c>
      <c r="G731" s="4" t="s">
        <v>8</v>
      </c>
      <c r="H731" s="4" t="s">
        <v>7</v>
      </c>
      <c r="I731" s="4">
        <v>2</v>
      </c>
      <c r="J731" s="4" t="s">
        <v>2447</v>
      </c>
      <c r="K731" s="4" t="s">
        <v>3266</v>
      </c>
      <c r="L731" s="4" t="s">
        <v>254</v>
      </c>
      <c r="M731" s="4" t="s">
        <v>5045</v>
      </c>
      <c r="N731" s="4" t="s">
        <v>3604</v>
      </c>
      <c r="P731" s="4" t="s">
        <v>669</v>
      </c>
      <c r="Q731" s="4" t="s">
        <v>1475</v>
      </c>
      <c r="R731" s="4" t="s">
        <v>2434</v>
      </c>
      <c r="S731" s="5" t="str">
        <f>IF(P731="심사불필요","-",VLOOKUP(K731,'[1]자격증 backdata'!A:G,7,0))</f>
        <v>-</v>
      </c>
      <c r="T731" s="5" t="str">
        <f>IF(S731="-","-",IF(COUNTIFS(B:B,B731,S:S,"필수")&gt;0,"자격요건충족","확인필요"))</f>
        <v>-</v>
      </c>
      <c r="U731" s="5"/>
      <c r="W731" s="5">
        <f>IF(Q731="4급","심사불필요",VLOOKUP(K731,'[1]자격증 backdata'!A:B,2,0))</f>
        <v>2</v>
      </c>
      <c r="X731" s="4">
        <f>IF(R731="A", MIN(20, SUMIFS(W:W, B:B, B731, R:R, "A")),IF(R731="B", MIN(30, SUMIFS(W:W, B:B, B731, R:R, "B")),"비해당분야"))</f>
        <v>6</v>
      </c>
      <c r="Y731" s="4" t="str">
        <f>IF(R731="C",MIN(30,IF(COUNTIFS(B:B,B731,W:W,"가1")=1,25,IF(COUNTIFS(B:B,B731,W:W,"가1")&gt;=2,30,0))+IF(COUNTIFS(B:B,B731,W:W,"나1")&gt;=4,30,IF(COUNTIFS(B:B,B731,W:W,"나1")=3,26,IF(COUNTIFS(B:B,B731,W:W,"나1")=2,22,IF(COUNTIFS(B:B,B731,W:W,"나1")=1,18,0)))))+MIN(30,IF(COUNTIFS(B:B,B731,W:W,"가2")=1,25,IF(COUNTIFS(B:B,B731,W:W,"가2")&gt;=2,30,0))+IF(COUNTIFS(B:B,B731,W:W,"나2")=3,30,IF(COUNTIFS(B:B,B731,W:W,"나2")=2,25,IF(COUNTIFS(B:B,B731,W:W,"나2")=1,20,0)))),"비해당분야")</f>
        <v>비해당분야</v>
      </c>
      <c r="Z731" s="4" t="str">
        <f>IF(R731="C",VLOOKUP(K731,'[1]자격증 backdata'!A:F,6,0),"비해당분야")</f>
        <v>비해당분야</v>
      </c>
      <c r="AA731" s="4" t="str">
        <f>IF(R731="C",SUMIF(B:B,B731,Z:Z),"비해당분야")</f>
        <v>비해당분야</v>
      </c>
      <c r="AB731" s="4" t="str">
        <f>IF(R731="C",SUM(Y731,AA731),"비해당분야")</f>
        <v>비해당분야</v>
      </c>
      <c r="AC731" s="4">
        <f>IF(R731="C",AB731,X731)</f>
        <v>6</v>
      </c>
      <c r="AD731" s="4">
        <f>VLOOKUP(K731,'[1]자격증 backdata'!A:D,4,0)</f>
        <v>0</v>
      </c>
      <c r="AE731" s="4">
        <f>IF(_xlfn.MAXIFS(AD:AD,B:B,B731)&gt;10,10,_xlfn.MAXIFS(AD:AD,B:B,B731))</f>
        <v>5</v>
      </c>
      <c r="AG731" s="5" t="str">
        <f>VLOOKUP(K731,'[1]자격증 backdata'!A:C,3,0)</f>
        <v>I</v>
      </c>
      <c r="AH731" s="5">
        <f>COUNTIFS($B:$B,$B731,$AG:$AG,AH$1)</f>
        <v>0</v>
      </c>
      <c r="AI731" s="5">
        <f>COUNTIFS($B:$B,$B731,$AG:$AG,AI$1)</f>
        <v>0</v>
      </c>
      <c r="AJ731" s="5">
        <f>COUNTIFS($B:$B,$B731,$AG:$AG,AJ$1)</f>
        <v>0</v>
      </c>
      <c r="AK731" s="5">
        <f>COUNTIFS($B:$B,$B731,$AG:$AG,AK$1)</f>
        <v>0</v>
      </c>
      <c r="AL731" s="5">
        <f>COUNTIFS($B:$B,$B731,$AG:$AG,AL$1)</f>
        <v>0</v>
      </c>
      <c r="AM731" s="5">
        <f>COUNTIFS($B:$B,$B731,$AG:$AG,AM$1)</f>
        <v>0</v>
      </c>
      <c r="AN731" s="5">
        <f>COUNTIFS($B:$B,$B731,$AG:$AG,AN$1)</f>
        <v>0</v>
      </c>
      <c r="AO731" s="5">
        <f>COUNTIFS($B:$B,$B731,$AG:$AG,AO$1)</f>
        <v>0</v>
      </c>
      <c r="AP731" s="5">
        <f>COUNTIFS($B:$B,$B731,$AG:$AG,AP$1)</f>
        <v>1</v>
      </c>
      <c r="AQ731" s="5">
        <f>COUNTIFS($B:$B,$B731,$AG:$AG,AQ$1)</f>
        <v>0</v>
      </c>
      <c r="AR731" s="5">
        <f>COUNTIFS($B:$B,$B731,$AG:$AG,AR$1)</f>
        <v>0</v>
      </c>
      <c r="AS731" s="5">
        <f>COUNTIFS($B:$B,$B731,$AG:$AG,AS$1)</f>
        <v>0</v>
      </c>
      <c r="AT731" s="5">
        <f>COUNTIFS($B:$B,$B731,$AG:$AG,AT$1)</f>
        <v>1</v>
      </c>
      <c r="AU731" s="5">
        <f>COUNTIFS($B:$B,$B731,$AG:$AG,AU$1)</f>
        <v>0</v>
      </c>
    </row>
    <row r="732" spans="1:47" ht="15" customHeight="1" x14ac:dyDescent="0.35">
      <c r="A732" s="6">
        <f>IF(B731=B732,A731,A731+1)</f>
        <v>247</v>
      </c>
      <c r="B732" s="6" t="s">
        <v>5044</v>
      </c>
      <c r="C732" s="6" t="s">
        <v>5043</v>
      </c>
      <c r="D732" s="6" t="s">
        <v>3044</v>
      </c>
      <c r="E732" s="6" t="s">
        <v>3043</v>
      </c>
      <c r="F732" s="4" t="s">
        <v>7</v>
      </c>
      <c r="G732" s="4" t="s">
        <v>8</v>
      </c>
      <c r="H732" s="4" t="s">
        <v>7</v>
      </c>
      <c r="I732" s="4">
        <v>3</v>
      </c>
      <c r="J732" s="4" t="s">
        <v>69</v>
      </c>
      <c r="K732" s="4" t="s">
        <v>3065</v>
      </c>
      <c r="L732" s="4" t="s">
        <v>36</v>
      </c>
      <c r="M732" s="4" t="s">
        <v>5042</v>
      </c>
      <c r="N732" s="4" t="s">
        <v>328</v>
      </c>
      <c r="P732" s="4" t="s">
        <v>669</v>
      </c>
      <c r="Q732" s="4" t="s">
        <v>1475</v>
      </c>
      <c r="R732" s="4" t="s">
        <v>2434</v>
      </c>
      <c r="S732" s="5" t="str">
        <f>IF(P732="심사불필요","-",VLOOKUP(K732,'[1]자격증 backdata'!A:G,7,0))</f>
        <v>-</v>
      </c>
      <c r="T732" s="5" t="str">
        <f>IF(S732="-","-",IF(COUNTIFS(B:B,B732,S:S,"필수")&gt;0,"자격요건충족","확인필요"))</f>
        <v>-</v>
      </c>
      <c r="U732" s="5"/>
      <c r="W732" s="5">
        <f>IF(Q732="4급","심사불필요",VLOOKUP(K732,'[1]자격증 backdata'!A:B,2,0))</f>
        <v>0</v>
      </c>
      <c r="X732" s="4">
        <f>IF(R732="A", MIN(20, SUMIFS(W:W, B:B, B732, R:R, "A")),IF(R732="B", MIN(30, SUMIFS(W:W, B:B, B732, R:R, "B")),"비해당분야"))</f>
        <v>6</v>
      </c>
      <c r="Y732" s="4" t="str">
        <f>IF(R732="C",MIN(30,IF(COUNTIFS(B:B,B732,W:W,"가1")=1,25,IF(COUNTIFS(B:B,B732,W:W,"가1")&gt;=2,30,0))+IF(COUNTIFS(B:B,B732,W:W,"나1")&gt;=4,30,IF(COUNTIFS(B:B,B732,W:W,"나1")=3,26,IF(COUNTIFS(B:B,B732,W:W,"나1")=2,22,IF(COUNTIFS(B:B,B732,W:W,"나1")=1,18,0)))))+MIN(30,IF(COUNTIFS(B:B,B732,W:W,"가2")=1,25,IF(COUNTIFS(B:B,B732,W:W,"가2")&gt;=2,30,0))+IF(COUNTIFS(B:B,B732,W:W,"나2")=3,30,IF(COUNTIFS(B:B,B732,W:W,"나2")=2,25,IF(COUNTIFS(B:B,B732,W:W,"나2")=1,20,0)))),"비해당분야")</f>
        <v>비해당분야</v>
      </c>
      <c r="Z732" s="4" t="str">
        <f>IF(R732="C",VLOOKUP(K732,'[1]자격증 backdata'!A:F,6,0),"비해당분야")</f>
        <v>비해당분야</v>
      </c>
      <c r="AA732" s="4" t="str">
        <f>IF(R732="C",SUMIF(B:B,B732,Z:Z),"비해당분야")</f>
        <v>비해당분야</v>
      </c>
      <c r="AB732" s="4" t="str">
        <f>IF(R732="C",SUM(Y732,AA732),"비해당분야")</f>
        <v>비해당분야</v>
      </c>
      <c r="AC732" s="4">
        <f>IF(R732="C",AB732,X732)</f>
        <v>6</v>
      </c>
      <c r="AD732" s="4">
        <f>VLOOKUP(K732,'[1]자격증 backdata'!A:D,4,0)</f>
        <v>5</v>
      </c>
      <c r="AE732" s="4">
        <f>IF(_xlfn.MAXIFS(AD:AD,B:B,B732)&gt;10,10,_xlfn.MAXIFS(AD:AD,B:B,B732))</f>
        <v>5</v>
      </c>
      <c r="AG732" s="5">
        <f>VLOOKUP(K732,'[1]자격증 backdata'!A:C,3,0)</f>
        <v>0</v>
      </c>
      <c r="AH732" s="5">
        <f>COUNTIFS($B:$B,$B732,$AG:$AG,AH$1)</f>
        <v>0</v>
      </c>
      <c r="AI732" s="5">
        <f>COUNTIFS($B:$B,$B732,$AG:$AG,AI$1)</f>
        <v>0</v>
      </c>
      <c r="AJ732" s="5">
        <f>COUNTIFS($B:$B,$B732,$AG:$AG,AJ$1)</f>
        <v>0</v>
      </c>
      <c r="AK732" s="5">
        <f>COUNTIFS($B:$B,$B732,$AG:$AG,AK$1)</f>
        <v>0</v>
      </c>
      <c r="AL732" s="5">
        <f>COUNTIFS($B:$B,$B732,$AG:$AG,AL$1)</f>
        <v>0</v>
      </c>
      <c r="AM732" s="5">
        <f>COUNTIFS($B:$B,$B732,$AG:$AG,AM$1)</f>
        <v>0</v>
      </c>
      <c r="AN732" s="5">
        <f>COUNTIFS($B:$B,$B732,$AG:$AG,AN$1)</f>
        <v>0</v>
      </c>
      <c r="AO732" s="5">
        <f>COUNTIFS($B:$B,$B732,$AG:$AG,AO$1)</f>
        <v>0</v>
      </c>
      <c r="AP732" s="5">
        <f>COUNTIFS($B:$B,$B732,$AG:$AG,AP$1)</f>
        <v>1</v>
      </c>
      <c r="AQ732" s="5">
        <f>COUNTIFS($B:$B,$B732,$AG:$AG,AQ$1)</f>
        <v>0</v>
      </c>
      <c r="AR732" s="5">
        <f>COUNTIFS($B:$B,$B732,$AG:$AG,AR$1)</f>
        <v>0</v>
      </c>
      <c r="AS732" s="5">
        <f>COUNTIFS($B:$B,$B732,$AG:$AG,AS$1)</f>
        <v>0</v>
      </c>
      <c r="AT732" s="5">
        <f>COUNTIFS($B:$B,$B732,$AG:$AG,AT$1)</f>
        <v>1</v>
      </c>
      <c r="AU732" s="5">
        <f>COUNTIFS($B:$B,$B732,$AG:$AG,AU$1)</f>
        <v>0</v>
      </c>
    </row>
    <row r="733" spans="1:47" ht="15" customHeight="1" x14ac:dyDescent="0.35">
      <c r="A733" s="3">
        <f>IF(B732=B733,A732,A732+1)</f>
        <v>248</v>
      </c>
      <c r="B733" s="3" t="s">
        <v>5040</v>
      </c>
      <c r="C733" s="3" t="s">
        <v>5039</v>
      </c>
      <c r="D733" s="3" t="s">
        <v>3044</v>
      </c>
      <c r="E733" s="3" t="s">
        <v>3043</v>
      </c>
      <c r="F733" s="4" t="s">
        <v>7</v>
      </c>
      <c r="G733" s="4" t="s">
        <v>8</v>
      </c>
      <c r="H733" s="4" t="s">
        <v>7</v>
      </c>
      <c r="I733" s="3">
        <v>1</v>
      </c>
      <c r="J733" s="3" t="s">
        <v>106</v>
      </c>
      <c r="K733" s="3" t="s">
        <v>3057</v>
      </c>
      <c r="L733" s="3" t="s">
        <v>55</v>
      </c>
      <c r="M733" s="3" t="s">
        <v>5041</v>
      </c>
      <c r="N733" s="3" t="s">
        <v>1998</v>
      </c>
      <c r="P733" s="3" t="s">
        <v>669</v>
      </c>
      <c r="Q733" s="3" t="s">
        <v>1475</v>
      </c>
      <c r="R733" s="3" t="s">
        <v>2434</v>
      </c>
      <c r="S733" s="2" t="str">
        <f>IF(P733="심사불필요","-",VLOOKUP(K733,'[1]자격증 backdata'!A:G,7,0))</f>
        <v>-</v>
      </c>
      <c r="T733" s="2" t="str">
        <f>IF(S733="-","-",IF(COUNTIFS(B:B,B733,S:S,"필수")&gt;0,"자격요건충족","확인필요"))</f>
        <v>-</v>
      </c>
      <c r="U733" s="2"/>
      <c r="W733" s="2">
        <f>IF(Q733="4급","심사불필요",VLOOKUP(K733,'[1]자격증 backdata'!A:B,2,0))</f>
        <v>4</v>
      </c>
      <c r="X733" s="3">
        <f>IF(R733="A", MIN(20, SUMIFS(W:W, B:B, B733, R:R, "A")),IF(R733="B", MIN(30, SUMIFS(W:W, B:B, B733, R:R, "B")),"비해당분야"))</f>
        <v>4</v>
      </c>
      <c r="Y733" s="3" t="str">
        <f>IF(R733="C",MIN(30,IF(COUNTIFS(B:B,B733,W:W,"가1")=1,25,IF(COUNTIFS(B:B,B733,W:W,"가1")&gt;=2,30,0))+IF(COUNTIFS(B:B,B733,W:W,"나1")&gt;=4,30,IF(COUNTIFS(B:B,B733,W:W,"나1")=3,26,IF(COUNTIFS(B:B,B733,W:W,"나1")=2,22,IF(COUNTIFS(B:B,B733,W:W,"나1")=1,18,0)))))+MIN(30,IF(COUNTIFS(B:B,B733,W:W,"가2")=1,25,IF(COUNTIFS(B:B,B733,W:W,"가2")&gt;=2,30,0))+IF(COUNTIFS(B:B,B733,W:W,"나2")=3,30,IF(COUNTIFS(B:B,B733,W:W,"나2")=2,25,IF(COUNTIFS(B:B,B733,W:W,"나2")=1,20,0)))),"비해당분야")</f>
        <v>비해당분야</v>
      </c>
      <c r="Z733" s="3" t="str">
        <f>IF(R733="C",VLOOKUP(K733,'[1]자격증 backdata'!A:F,6,0),"비해당분야")</f>
        <v>비해당분야</v>
      </c>
      <c r="AA733" s="3" t="str">
        <f>IF(R733="C",SUMIF(B:B,B733,Z:Z),"비해당분야")</f>
        <v>비해당분야</v>
      </c>
      <c r="AB733" s="3" t="str">
        <f>IF(R733="C",SUM(Y733,AA733),"비해당분야")</f>
        <v>비해당분야</v>
      </c>
      <c r="AC733" s="3">
        <f>IF(R733="C",AB733,X733)</f>
        <v>4</v>
      </c>
      <c r="AD733" s="3">
        <f>VLOOKUP(K733,'[1]자격증 backdata'!A:D,4,0)</f>
        <v>0</v>
      </c>
      <c r="AE733" s="3">
        <f>IF(_xlfn.MAXIFS(AD:AD,B:B,B733)&gt;10,10,_xlfn.MAXIFS(AD:AD,B:B,B733))</f>
        <v>5</v>
      </c>
      <c r="AG733" s="2" t="str">
        <f>VLOOKUP(K733,'[1]자격증 backdata'!A:C,3,0)</f>
        <v>M</v>
      </c>
      <c r="AH733" s="2">
        <f>COUNTIFS($B:$B,$B733,$AG:$AG,AH$1)</f>
        <v>0</v>
      </c>
      <c r="AI733" s="2">
        <f>COUNTIFS($B:$B,$B733,$AG:$AG,AI$1)</f>
        <v>0</v>
      </c>
      <c r="AJ733" s="2">
        <f>COUNTIFS($B:$B,$B733,$AG:$AG,AJ$1)</f>
        <v>0</v>
      </c>
      <c r="AK733" s="2">
        <f>COUNTIFS($B:$B,$B733,$AG:$AG,AK$1)</f>
        <v>0</v>
      </c>
      <c r="AL733" s="2">
        <f>COUNTIFS($B:$B,$B733,$AG:$AG,AL$1)</f>
        <v>0</v>
      </c>
      <c r="AM733" s="2">
        <f>COUNTIFS($B:$B,$B733,$AG:$AG,AM$1)</f>
        <v>0</v>
      </c>
      <c r="AN733" s="2">
        <f>COUNTIFS($B:$B,$B733,$AG:$AG,AN$1)</f>
        <v>0</v>
      </c>
      <c r="AO733" s="2">
        <f>COUNTIFS($B:$B,$B733,$AG:$AG,AO$1)</f>
        <v>0</v>
      </c>
      <c r="AP733" s="2">
        <f>COUNTIFS($B:$B,$B733,$AG:$AG,AP$1)</f>
        <v>0</v>
      </c>
      <c r="AQ733" s="2">
        <f>COUNTIFS($B:$B,$B733,$AG:$AG,AQ$1)</f>
        <v>0</v>
      </c>
      <c r="AR733" s="2">
        <f>COUNTIFS($B:$B,$B733,$AG:$AG,AR$1)</f>
        <v>0</v>
      </c>
      <c r="AS733" s="2">
        <f>COUNTIFS($B:$B,$B733,$AG:$AG,AS$1)</f>
        <v>0</v>
      </c>
      <c r="AT733" s="2">
        <f>COUNTIFS($B:$B,$B733,$AG:$AG,AT$1)</f>
        <v>1</v>
      </c>
      <c r="AU733" s="2">
        <f>COUNTIFS($B:$B,$B733,$AG:$AG,AU$1)</f>
        <v>0</v>
      </c>
    </row>
    <row r="734" spans="1:47" ht="15" customHeight="1" x14ac:dyDescent="0.35">
      <c r="A734" s="7">
        <f>IF(B733=B734,A733,A733+1)</f>
        <v>248</v>
      </c>
      <c r="B734" s="7" t="s">
        <v>5040</v>
      </c>
      <c r="C734" s="7" t="s">
        <v>5039</v>
      </c>
      <c r="D734" s="7" t="s">
        <v>3044</v>
      </c>
      <c r="E734" s="7" t="s">
        <v>3043</v>
      </c>
      <c r="F734" s="4" t="s">
        <v>7</v>
      </c>
      <c r="G734" s="4" t="s">
        <v>8</v>
      </c>
      <c r="H734" s="4" t="s">
        <v>7</v>
      </c>
      <c r="I734" s="3">
        <v>2</v>
      </c>
      <c r="J734" s="3" t="s">
        <v>69</v>
      </c>
      <c r="K734" s="3" t="s">
        <v>3065</v>
      </c>
      <c r="L734" s="3" t="s">
        <v>36</v>
      </c>
      <c r="M734" s="3" t="s">
        <v>5038</v>
      </c>
      <c r="N734" s="3" t="s">
        <v>795</v>
      </c>
      <c r="P734" s="3" t="s">
        <v>669</v>
      </c>
      <c r="Q734" s="3" t="s">
        <v>1475</v>
      </c>
      <c r="R734" s="3" t="s">
        <v>2434</v>
      </c>
      <c r="S734" s="2" t="str">
        <f>IF(P734="심사불필요","-",VLOOKUP(K734,'[1]자격증 backdata'!A:G,7,0))</f>
        <v>-</v>
      </c>
      <c r="T734" s="2" t="str">
        <f>IF(S734="-","-",IF(COUNTIFS(B:B,B734,S:S,"필수")&gt;0,"자격요건충족","확인필요"))</f>
        <v>-</v>
      </c>
      <c r="U734" s="2"/>
      <c r="W734" s="2">
        <f>IF(Q734="4급","심사불필요",VLOOKUP(K734,'[1]자격증 backdata'!A:B,2,0))</f>
        <v>0</v>
      </c>
      <c r="X734" s="3">
        <f>IF(R734="A", MIN(20, SUMIFS(W:W, B:B, B734, R:R, "A")),IF(R734="B", MIN(30, SUMIFS(W:W, B:B, B734, R:R, "B")),"비해당분야"))</f>
        <v>4</v>
      </c>
      <c r="Y734" s="3" t="str">
        <f>IF(R734="C",MIN(30,IF(COUNTIFS(B:B,B734,W:W,"가1")=1,25,IF(COUNTIFS(B:B,B734,W:W,"가1")&gt;=2,30,0))+IF(COUNTIFS(B:B,B734,W:W,"나1")&gt;=4,30,IF(COUNTIFS(B:B,B734,W:W,"나1")=3,26,IF(COUNTIFS(B:B,B734,W:W,"나1")=2,22,IF(COUNTIFS(B:B,B734,W:W,"나1")=1,18,0)))))+MIN(30,IF(COUNTIFS(B:B,B734,W:W,"가2")=1,25,IF(COUNTIFS(B:B,B734,W:W,"가2")&gt;=2,30,0))+IF(COUNTIFS(B:B,B734,W:W,"나2")=3,30,IF(COUNTIFS(B:B,B734,W:W,"나2")=2,25,IF(COUNTIFS(B:B,B734,W:W,"나2")=1,20,0)))),"비해당분야")</f>
        <v>비해당분야</v>
      </c>
      <c r="Z734" s="3" t="str">
        <f>IF(R734="C",VLOOKUP(K734,'[1]자격증 backdata'!A:F,6,0),"비해당분야")</f>
        <v>비해당분야</v>
      </c>
      <c r="AA734" s="3" t="str">
        <f>IF(R734="C",SUMIF(B:B,B734,Z:Z),"비해당분야")</f>
        <v>비해당분야</v>
      </c>
      <c r="AB734" s="3" t="str">
        <f>IF(R734="C",SUM(Y734,AA734),"비해당분야")</f>
        <v>비해당분야</v>
      </c>
      <c r="AC734" s="3">
        <f>IF(R734="C",AB734,X734)</f>
        <v>4</v>
      </c>
      <c r="AD734" s="3">
        <f>VLOOKUP(K734,'[1]자격증 backdata'!A:D,4,0)</f>
        <v>5</v>
      </c>
      <c r="AE734" s="3">
        <f>IF(_xlfn.MAXIFS(AD:AD,B:B,B734)&gt;10,10,_xlfn.MAXIFS(AD:AD,B:B,B734))</f>
        <v>5</v>
      </c>
      <c r="AG734" s="2">
        <f>VLOOKUP(K734,'[1]자격증 backdata'!A:C,3,0)</f>
        <v>0</v>
      </c>
      <c r="AH734" s="2">
        <f>COUNTIFS($B:$B,$B734,$AG:$AG,AH$1)</f>
        <v>0</v>
      </c>
      <c r="AI734" s="2">
        <f>COUNTIFS($B:$B,$B734,$AG:$AG,AI$1)</f>
        <v>0</v>
      </c>
      <c r="AJ734" s="2">
        <f>COUNTIFS($B:$B,$B734,$AG:$AG,AJ$1)</f>
        <v>0</v>
      </c>
      <c r="AK734" s="2">
        <f>COUNTIFS($B:$B,$B734,$AG:$AG,AK$1)</f>
        <v>0</v>
      </c>
      <c r="AL734" s="2">
        <f>COUNTIFS($B:$B,$B734,$AG:$AG,AL$1)</f>
        <v>0</v>
      </c>
      <c r="AM734" s="2">
        <f>COUNTIFS($B:$B,$B734,$AG:$AG,AM$1)</f>
        <v>0</v>
      </c>
      <c r="AN734" s="2">
        <f>COUNTIFS($B:$B,$B734,$AG:$AG,AN$1)</f>
        <v>0</v>
      </c>
      <c r="AO734" s="2">
        <f>COUNTIFS($B:$B,$B734,$AG:$AG,AO$1)</f>
        <v>0</v>
      </c>
      <c r="AP734" s="2">
        <f>COUNTIFS($B:$B,$B734,$AG:$AG,AP$1)</f>
        <v>0</v>
      </c>
      <c r="AQ734" s="2">
        <f>COUNTIFS($B:$B,$B734,$AG:$AG,AQ$1)</f>
        <v>0</v>
      </c>
      <c r="AR734" s="2">
        <f>COUNTIFS($B:$B,$B734,$AG:$AG,AR$1)</f>
        <v>0</v>
      </c>
      <c r="AS734" s="2">
        <f>COUNTIFS($B:$B,$B734,$AG:$AG,AS$1)</f>
        <v>0</v>
      </c>
      <c r="AT734" s="2">
        <f>COUNTIFS($B:$B,$B734,$AG:$AG,AT$1)</f>
        <v>1</v>
      </c>
      <c r="AU734" s="2">
        <f>COUNTIFS($B:$B,$B734,$AG:$AG,AU$1)</f>
        <v>0</v>
      </c>
    </row>
    <row r="735" spans="1:47" ht="15" customHeight="1" x14ac:dyDescent="0.35">
      <c r="A735" s="4">
        <f>IF(B734=B735,A734,A734+1)</f>
        <v>249</v>
      </c>
      <c r="B735" s="4" t="s">
        <v>5036</v>
      </c>
      <c r="C735" s="4" t="s">
        <v>5035</v>
      </c>
      <c r="D735" s="4" t="s">
        <v>3044</v>
      </c>
      <c r="E735" s="4" t="s">
        <v>3043</v>
      </c>
      <c r="F735" s="4" t="s">
        <v>7</v>
      </c>
      <c r="G735" s="4" t="s">
        <v>8</v>
      </c>
      <c r="H735" s="4" t="s">
        <v>7</v>
      </c>
      <c r="I735" s="4">
        <v>1</v>
      </c>
      <c r="J735" s="4" t="s">
        <v>69</v>
      </c>
      <c r="K735" s="4" t="s">
        <v>3065</v>
      </c>
      <c r="L735" s="4" t="s">
        <v>36</v>
      </c>
      <c r="M735" s="4" t="s">
        <v>5037</v>
      </c>
      <c r="N735" s="4" t="s">
        <v>1742</v>
      </c>
      <c r="P735" s="4" t="s">
        <v>669</v>
      </c>
      <c r="Q735" s="4" t="s">
        <v>1475</v>
      </c>
      <c r="R735" s="4" t="s">
        <v>2434</v>
      </c>
      <c r="S735" s="5" t="str">
        <f>IF(P735="심사불필요","-",VLOOKUP(K735,'[1]자격증 backdata'!A:G,7,0))</f>
        <v>-</v>
      </c>
      <c r="T735" s="5" t="str">
        <f>IF(S735="-","-",IF(COUNTIFS(B:B,B735,S:S,"필수")&gt;0,"자격요건충족","확인필요"))</f>
        <v>-</v>
      </c>
      <c r="U735" s="5"/>
      <c r="W735" s="5">
        <f>IF(Q735="4급","심사불필요",VLOOKUP(K735,'[1]자격증 backdata'!A:B,2,0))</f>
        <v>0</v>
      </c>
      <c r="X735" s="4">
        <f>IF(R735="A", MIN(20, SUMIFS(W:W, B:B, B735, R:R, "A")),IF(R735="B", MIN(30, SUMIFS(W:W, B:B, B735, R:R, "B")),"비해당분야"))</f>
        <v>4</v>
      </c>
      <c r="Y735" s="4" t="str">
        <f>IF(R735="C",MIN(30,IF(COUNTIFS(B:B,B735,W:W,"가1")=1,25,IF(COUNTIFS(B:B,B735,W:W,"가1")&gt;=2,30,0))+IF(COUNTIFS(B:B,B735,W:W,"나1")&gt;=4,30,IF(COUNTIFS(B:B,B735,W:W,"나1")=3,26,IF(COUNTIFS(B:B,B735,W:W,"나1")=2,22,IF(COUNTIFS(B:B,B735,W:W,"나1")=1,18,0)))))+MIN(30,IF(COUNTIFS(B:B,B735,W:W,"가2")=1,25,IF(COUNTIFS(B:B,B735,W:W,"가2")&gt;=2,30,0))+IF(COUNTIFS(B:B,B735,W:W,"나2")=3,30,IF(COUNTIFS(B:B,B735,W:W,"나2")=2,25,IF(COUNTIFS(B:B,B735,W:W,"나2")=1,20,0)))),"비해당분야")</f>
        <v>비해당분야</v>
      </c>
      <c r="Z735" s="4" t="str">
        <f>IF(R735="C",VLOOKUP(K735,'[1]자격증 backdata'!A:F,6,0),"비해당분야")</f>
        <v>비해당분야</v>
      </c>
      <c r="AA735" s="4" t="str">
        <f>IF(R735="C",SUMIF(B:B,B735,Z:Z),"비해당분야")</f>
        <v>비해당분야</v>
      </c>
      <c r="AB735" s="4" t="str">
        <f>IF(R735="C",SUM(Y735,AA735),"비해당분야")</f>
        <v>비해당분야</v>
      </c>
      <c r="AC735" s="4">
        <f>IF(R735="C",AB735,X735)</f>
        <v>4</v>
      </c>
      <c r="AD735" s="4">
        <f>VLOOKUP(K735,'[1]자격증 backdata'!A:D,4,0)</f>
        <v>5</v>
      </c>
      <c r="AE735" s="4">
        <f>IF(_xlfn.MAXIFS(AD:AD,B:B,B735)&gt;10,10,_xlfn.MAXIFS(AD:AD,B:B,B735))</f>
        <v>5</v>
      </c>
      <c r="AG735" s="5">
        <f>VLOOKUP(K735,'[1]자격증 backdata'!A:C,3,0)</f>
        <v>0</v>
      </c>
      <c r="AH735" s="5">
        <f>COUNTIFS($B:$B,$B735,$AG:$AG,AH$1)</f>
        <v>0</v>
      </c>
      <c r="AI735" s="5">
        <f>COUNTIFS($B:$B,$B735,$AG:$AG,AI$1)</f>
        <v>0</v>
      </c>
      <c r="AJ735" s="5">
        <f>COUNTIFS($B:$B,$B735,$AG:$AG,AJ$1)</f>
        <v>0</v>
      </c>
      <c r="AK735" s="5">
        <f>COUNTIFS($B:$B,$B735,$AG:$AG,AK$1)</f>
        <v>0</v>
      </c>
      <c r="AL735" s="5">
        <f>COUNTIFS($B:$B,$B735,$AG:$AG,AL$1)</f>
        <v>0</v>
      </c>
      <c r="AM735" s="5">
        <f>COUNTIFS($B:$B,$B735,$AG:$AG,AM$1)</f>
        <v>0</v>
      </c>
      <c r="AN735" s="5">
        <f>COUNTIFS($B:$B,$B735,$AG:$AG,AN$1)</f>
        <v>0</v>
      </c>
      <c r="AO735" s="5">
        <f>COUNTIFS($B:$B,$B735,$AG:$AG,AO$1)</f>
        <v>0</v>
      </c>
      <c r="AP735" s="5">
        <f>COUNTIFS($B:$B,$B735,$AG:$AG,AP$1)</f>
        <v>0</v>
      </c>
      <c r="AQ735" s="5">
        <f>COUNTIFS($B:$B,$B735,$AG:$AG,AQ$1)</f>
        <v>0</v>
      </c>
      <c r="AR735" s="5">
        <f>COUNTIFS($B:$B,$B735,$AG:$AG,AR$1)</f>
        <v>0</v>
      </c>
      <c r="AS735" s="5">
        <f>COUNTIFS($B:$B,$B735,$AG:$AG,AS$1)</f>
        <v>0</v>
      </c>
      <c r="AT735" s="5">
        <f>COUNTIFS($B:$B,$B735,$AG:$AG,AT$1)</f>
        <v>1</v>
      </c>
      <c r="AU735" s="5">
        <f>COUNTIFS($B:$B,$B735,$AG:$AG,AU$1)</f>
        <v>0</v>
      </c>
    </row>
    <row r="736" spans="1:47" ht="15" customHeight="1" x14ac:dyDescent="0.35">
      <c r="A736" s="6">
        <f>IF(B735=B736,A735,A735+1)</f>
        <v>249</v>
      </c>
      <c r="B736" s="6" t="s">
        <v>5036</v>
      </c>
      <c r="C736" s="6" t="s">
        <v>5035</v>
      </c>
      <c r="D736" s="6" t="s">
        <v>3044</v>
      </c>
      <c r="E736" s="6" t="s">
        <v>3043</v>
      </c>
      <c r="F736" s="4" t="s">
        <v>7</v>
      </c>
      <c r="G736" s="4" t="s">
        <v>8</v>
      </c>
      <c r="H736" s="4" t="s">
        <v>7</v>
      </c>
      <c r="I736" s="4">
        <v>2</v>
      </c>
      <c r="J736" s="4" t="s">
        <v>106</v>
      </c>
      <c r="K736" s="4" t="s">
        <v>3057</v>
      </c>
      <c r="L736" s="4" t="s">
        <v>55</v>
      </c>
      <c r="M736" s="4" t="s">
        <v>5034</v>
      </c>
      <c r="N736" s="4" t="s">
        <v>3513</v>
      </c>
      <c r="P736" s="4" t="s">
        <v>669</v>
      </c>
      <c r="Q736" s="4" t="s">
        <v>1475</v>
      </c>
      <c r="R736" s="4" t="s">
        <v>2434</v>
      </c>
      <c r="S736" s="5" t="str">
        <f>IF(P736="심사불필요","-",VLOOKUP(K736,'[1]자격증 backdata'!A:G,7,0))</f>
        <v>-</v>
      </c>
      <c r="T736" s="5" t="str">
        <f>IF(S736="-","-",IF(COUNTIFS(B:B,B736,S:S,"필수")&gt;0,"자격요건충족","확인필요"))</f>
        <v>-</v>
      </c>
      <c r="U736" s="5"/>
      <c r="W736" s="5">
        <f>IF(Q736="4급","심사불필요",VLOOKUP(K736,'[1]자격증 backdata'!A:B,2,0))</f>
        <v>4</v>
      </c>
      <c r="X736" s="4">
        <f>IF(R736="A", MIN(20, SUMIFS(W:W, B:B, B736, R:R, "A")),IF(R736="B", MIN(30, SUMIFS(W:W, B:B, B736, R:R, "B")),"비해당분야"))</f>
        <v>4</v>
      </c>
      <c r="Y736" s="4" t="str">
        <f>IF(R736="C",MIN(30,IF(COUNTIFS(B:B,B736,W:W,"가1")=1,25,IF(COUNTIFS(B:B,B736,W:W,"가1")&gt;=2,30,0))+IF(COUNTIFS(B:B,B736,W:W,"나1")&gt;=4,30,IF(COUNTIFS(B:B,B736,W:W,"나1")=3,26,IF(COUNTIFS(B:B,B736,W:W,"나1")=2,22,IF(COUNTIFS(B:B,B736,W:W,"나1")=1,18,0)))))+MIN(30,IF(COUNTIFS(B:B,B736,W:W,"가2")=1,25,IF(COUNTIFS(B:B,B736,W:W,"가2")&gt;=2,30,0))+IF(COUNTIFS(B:B,B736,W:W,"나2")=3,30,IF(COUNTIFS(B:B,B736,W:W,"나2")=2,25,IF(COUNTIFS(B:B,B736,W:W,"나2")=1,20,0)))),"비해당분야")</f>
        <v>비해당분야</v>
      </c>
      <c r="Z736" s="4" t="str">
        <f>IF(R736="C",VLOOKUP(K736,'[1]자격증 backdata'!A:F,6,0),"비해당분야")</f>
        <v>비해당분야</v>
      </c>
      <c r="AA736" s="4" t="str">
        <f>IF(R736="C",SUMIF(B:B,B736,Z:Z),"비해당분야")</f>
        <v>비해당분야</v>
      </c>
      <c r="AB736" s="4" t="str">
        <f>IF(R736="C",SUM(Y736,AA736),"비해당분야")</f>
        <v>비해당분야</v>
      </c>
      <c r="AC736" s="4">
        <f>IF(R736="C",AB736,X736)</f>
        <v>4</v>
      </c>
      <c r="AD736" s="4">
        <f>VLOOKUP(K736,'[1]자격증 backdata'!A:D,4,0)</f>
        <v>0</v>
      </c>
      <c r="AE736" s="4">
        <f>IF(_xlfn.MAXIFS(AD:AD,B:B,B736)&gt;10,10,_xlfn.MAXIFS(AD:AD,B:B,B736))</f>
        <v>5</v>
      </c>
      <c r="AG736" s="5" t="str">
        <f>VLOOKUP(K736,'[1]자격증 backdata'!A:C,3,0)</f>
        <v>M</v>
      </c>
      <c r="AH736" s="5">
        <f>COUNTIFS($B:$B,$B736,$AG:$AG,AH$1)</f>
        <v>0</v>
      </c>
      <c r="AI736" s="5">
        <f>COUNTIFS($B:$B,$B736,$AG:$AG,AI$1)</f>
        <v>0</v>
      </c>
      <c r="AJ736" s="5">
        <f>COUNTIFS($B:$B,$B736,$AG:$AG,AJ$1)</f>
        <v>0</v>
      </c>
      <c r="AK736" s="5">
        <f>COUNTIFS($B:$B,$B736,$AG:$AG,AK$1)</f>
        <v>0</v>
      </c>
      <c r="AL736" s="5">
        <f>COUNTIFS($B:$B,$B736,$AG:$AG,AL$1)</f>
        <v>0</v>
      </c>
      <c r="AM736" s="5">
        <f>COUNTIFS($B:$B,$B736,$AG:$AG,AM$1)</f>
        <v>0</v>
      </c>
      <c r="AN736" s="5">
        <f>COUNTIFS($B:$B,$B736,$AG:$AG,AN$1)</f>
        <v>0</v>
      </c>
      <c r="AO736" s="5">
        <f>COUNTIFS($B:$B,$B736,$AG:$AG,AO$1)</f>
        <v>0</v>
      </c>
      <c r="AP736" s="5">
        <f>COUNTIFS($B:$B,$B736,$AG:$AG,AP$1)</f>
        <v>0</v>
      </c>
      <c r="AQ736" s="5">
        <f>COUNTIFS($B:$B,$B736,$AG:$AG,AQ$1)</f>
        <v>0</v>
      </c>
      <c r="AR736" s="5">
        <f>COUNTIFS($B:$B,$B736,$AG:$AG,AR$1)</f>
        <v>0</v>
      </c>
      <c r="AS736" s="5">
        <f>COUNTIFS($B:$B,$B736,$AG:$AG,AS$1)</f>
        <v>0</v>
      </c>
      <c r="AT736" s="5">
        <f>COUNTIFS($B:$B,$B736,$AG:$AG,AT$1)</f>
        <v>1</v>
      </c>
      <c r="AU736" s="5">
        <f>COUNTIFS($B:$B,$B736,$AG:$AG,AU$1)</f>
        <v>0</v>
      </c>
    </row>
    <row r="737" spans="1:47" ht="15" customHeight="1" x14ac:dyDescent="0.35">
      <c r="A737" s="3">
        <f>IF(B736=B737,A736,A736+1)</f>
        <v>250</v>
      </c>
      <c r="B737" s="3" t="s">
        <v>5032</v>
      </c>
      <c r="C737" s="3" t="s">
        <v>5031</v>
      </c>
      <c r="D737" s="3" t="s">
        <v>3044</v>
      </c>
      <c r="E737" s="3" t="s">
        <v>3043</v>
      </c>
      <c r="F737" s="4" t="s">
        <v>7</v>
      </c>
      <c r="G737" s="4" t="s">
        <v>8</v>
      </c>
      <c r="H737" s="4" t="s">
        <v>7</v>
      </c>
      <c r="I737" s="3">
        <v>1</v>
      </c>
      <c r="J737" s="3" t="s">
        <v>69</v>
      </c>
      <c r="K737" s="3" t="s">
        <v>3065</v>
      </c>
      <c r="L737" s="3" t="s">
        <v>36</v>
      </c>
      <c r="M737" s="3" t="s">
        <v>5033</v>
      </c>
      <c r="N737" s="3" t="s">
        <v>1893</v>
      </c>
      <c r="P737" s="3" t="s">
        <v>669</v>
      </c>
      <c r="Q737" s="3" t="s">
        <v>1475</v>
      </c>
      <c r="R737" s="3" t="s">
        <v>2434</v>
      </c>
      <c r="S737" s="2" t="str">
        <f>IF(P737="심사불필요","-",VLOOKUP(K737,'[1]자격증 backdata'!A:G,7,0))</f>
        <v>-</v>
      </c>
      <c r="T737" s="2" t="str">
        <f>IF(S737="-","-",IF(COUNTIFS(B:B,B737,S:S,"필수")&gt;0,"자격요건충족","확인필요"))</f>
        <v>-</v>
      </c>
      <c r="U737" s="2"/>
      <c r="W737" s="2">
        <f>IF(Q737="4급","심사불필요",VLOOKUP(K737,'[1]자격증 backdata'!A:B,2,0))</f>
        <v>0</v>
      </c>
      <c r="X737" s="3">
        <f>IF(R737="A", MIN(20, SUMIFS(W:W, B:B, B737, R:R, "A")),IF(R737="B", MIN(30, SUMIFS(W:W, B:B, B737, R:R, "B")),"비해당분야"))</f>
        <v>4</v>
      </c>
      <c r="Y737" s="3" t="str">
        <f>IF(R737="C",MIN(30,IF(COUNTIFS(B:B,B737,W:W,"가1")=1,25,IF(COUNTIFS(B:B,B737,W:W,"가1")&gt;=2,30,0))+IF(COUNTIFS(B:B,B737,W:W,"나1")&gt;=4,30,IF(COUNTIFS(B:B,B737,W:W,"나1")=3,26,IF(COUNTIFS(B:B,B737,W:W,"나1")=2,22,IF(COUNTIFS(B:B,B737,W:W,"나1")=1,18,0)))))+MIN(30,IF(COUNTIFS(B:B,B737,W:W,"가2")=1,25,IF(COUNTIFS(B:B,B737,W:W,"가2")&gt;=2,30,0))+IF(COUNTIFS(B:B,B737,W:W,"나2")=3,30,IF(COUNTIFS(B:B,B737,W:W,"나2")=2,25,IF(COUNTIFS(B:B,B737,W:W,"나2")=1,20,0)))),"비해당분야")</f>
        <v>비해당분야</v>
      </c>
      <c r="Z737" s="3" t="str">
        <f>IF(R737="C",VLOOKUP(K737,'[1]자격증 backdata'!A:F,6,0),"비해당분야")</f>
        <v>비해당분야</v>
      </c>
      <c r="AA737" s="3" t="str">
        <f>IF(R737="C",SUMIF(B:B,B737,Z:Z),"비해당분야")</f>
        <v>비해당분야</v>
      </c>
      <c r="AB737" s="3" t="str">
        <f>IF(R737="C",SUM(Y737,AA737),"비해당분야")</f>
        <v>비해당분야</v>
      </c>
      <c r="AC737" s="3">
        <f>IF(R737="C",AB737,X737)</f>
        <v>4</v>
      </c>
      <c r="AD737" s="3">
        <f>VLOOKUP(K737,'[1]자격증 backdata'!A:D,4,0)</f>
        <v>5</v>
      </c>
      <c r="AE737" s="3">
        <f>IF(_xlfn.MAXIFS(AD:AD,B:B,B737)&gt;10,10,_xlfn.MAXIFS(AD:AD,B:B,B737))</f>
        <v>5</v>
      </c>
      <c r="AG737" s="2">
        <f>VLOOKUP(K737,'[1]자격증 backdata'!A:C,3,0)</f>
        <v>0</v>
      </c>
      <c r="AH737" s="2">
        <f>COUNTIFS($B:$B,$B737,$AG:$AG,AH$1)</f>
        <v>0</v>
      </c>
      <c r="AI737" s="2">
        <f>COUNTIFS($B:$B,$B737,$AG:$AG,AI$1)</f>
        <v>0</v>
      </c>
      <c r="AJ737" s="2">
        <f>COUNTIFS($B:$B,$B737,$AG:$AG,AJ$1)</f>
        <v>0</v>
      </c>
      <c r="AK737" s="2">
        <f>COUNTIFS($B:$B,$B737,$AG:$AG,AK$1)</f>
        <v>0</v>
      </c>
      <c r="AL737" s="2">
        <f>COUNTIFS($B:$B,$B737,$AG:$AG,AL$1)</f>
        <v>0</v>
      </c>
      <c r="AM737" s="2">
        <f>COUNTIFS($B:$B,$B737,$AG:$AG,AM$1)</f>
        <v>0</v>
      </c>
      <c r="AN737" s="2">
        <f>COUNTIFS($B:$B,$B737,$AG:$AG,AN$1)</f>
        <v>0</v>
      </c>
      <c r="AO737" s="2">
        <f>COUNTIFS($B:$B,$B737,$AG:$AG,AO$1)</f>
        <v>0</v>
      </c>
      <c r="AP737" s="2">
        <f>COUNTIFS($B:$B,$B737,$AG:$AG,AP$1)</f>
        <v>0</v>
      </c>
      <c r="AQ737" s="2">
        <f>COUNTIFS($B:$B,$B737,$AG:$AG,AQ$1)</f>
        <v>0</v>
      </c>
      <c r="AR737" s="2">
        <f>COUNTIFS($B:$B,$B737,$AG:$AG,AR$1)</f>
        <v>0</v>
      </c>
      <c r="AS737" s="2">
        <f>COUNTIFS($B:$B,$B737,$AG:$AG,AS$1)</f>
        <v>0</v>
      </c>
      <c r="AT737" s="2">
        <f>COUNTIFS($B:$B,$B737,$AG:$AG,AT$1)</f>
        <v>1</v>
      </c>
      <c r="AU737" s="2">
        <f>COUNTIFS($B:$B,$B737,$AG:$AG,AU$1)</f>
        <v>0</v>
      </c>
    </row>
    <row r="738" spans="1:47" ht="15" customHeight="1" x14ac:dyDescent="0.35">
      <c r="A738" s="7">
        <f>IF(B737=B738,A737,A737+1)</f>
        <v>250</v>
      </c>
      <c r="B738" s="7" t="s">
        <v>5032</v>
      </c>
      <c r="C738" s="7" t="s">
        <v>5031</v>
      </c>
      <c r="D738" s="7" t="s">
        <v>3044</v>
      </c>
      <c r="E738" s="7" t="s">
        <v>3043</v>
      </c>
      <c r="F738" s="4" t="s">
        <v>7</v>
      </c>
      <c r="G738" s="4" t="s">
        <v>8</v>
      </c>
      <c r="H738" s="4" t="s">
        <v>7</v>
      </c>
      <c r="I738" s="3">
        <v>2</v>
      </c>
      <c r="J738" s="3" t="s">
        <v>106</v>
      </c>
      <c r="K738" s="3" t="s">
        <v>3057</v>
      </c>
      <c r="L738" s="3" t="s">
        <v>55</v>
      </c>
      <c r="M738" s="3" t="s">
        <v>5030</v>
      </c>
      <c r="N738" s="3" t="s">
        <v>1317</v>
      </c>
      <c r="P738" s="3" t="s">
        <v>669</v>
      </c>
      <c r="Q738" s="3" t="s">
        <v>1475</v>
      </c>
      <c r="R738" s="3" t="s">
        <v>2434</v>
      </c>
      <c r="S738" s="2" t="str">
        <f>IF(P738="심사불필요","-",VLOOKUP(K738,'[1]자격증 backdata'!A:G,7,0))</f>
        <v>-</v>
      </c>
      <c r="T738" s="2" t="str">
        <f>IF(S738="-","-",IF(COUNTIFS(B:B,B738,S:S,"필수")&gt;0,"자격요건충족","확인필요"))</f>
        <v>-</v>
      </c>
      <c r="U738" s="2"/>
      <c r="W738" s="2">
        <f>IF(Q738="4급","심사불필요",VLOOKUP(K738,'[1]자격증 backdata'!A:B,2,0))</f>
        <v>4</v>
      </c>
      <c r="X738" s="3">
        <f>IF(R738="A", MIN(20, SUMIFS(W:W, B:B, B738, R:R, "A")),IF(R738="B", MIN(30, SUMIFS(W:W, B:B, B738, R:R, "B")),"비해당분야"))</f>
        <v>4</v>
      </c>
      <c r="Y738" s="3" t="str">
        <f>IF(R738="C",MIN(30,IF(COUNTIFS(B:B,B738,W:W,"가1")=1,25,IF(COUNTIFS(B:B,B738,W:W,"가1")&gt;=2,30,0))+IF(COUNTIFS(B:B,B738,W:W,"나1")&gt;=4,30,IF(COUNTIFS(B:B,B738,W:W,"나1")=3,26,IF(COUNTIFS(B:B,B738,W:W,"나1")=2,22,IF(COUNTIFS(B:B,B738,W:W,"나1")=1,18,0)))))+MIN(30,IF(COUNTIFS(B:B,B738,W:W,"가2")=1,25,IF(COUNTIFS(B:B,B738,W:W,"가2")&gt;=2,30,0))+IF(COUNTIFS(B:B,B738,W:W,"나2")=3,30,IF(COUNTIFS(B:B,B738,W:W,"나2")=2,25,IF(COUNTIFS(B:B,B738,W:W,"나2")=1,20,0)))),"비해당분야")</f>
        <v>비해당분야</v>
      </c>
      <c r="Z738" s="3" t="str">
        <f>IF(R738="C",VLOOKUP(K738,'[1]자격증 backdata'!A:F,6,0),"비해당분야")</f>
        <v>비해당분야</v>
      </c>
      <c r="AA738" s="3" t="str">
        <f>IF(R738="C",SUMIF(B:B,B738,Z:Z),"비해당분야")</f>
        <v>비해당분야</v>
      </c>
      <c r="AB738" s="3" t="str">
        <f>IF(R738="C",SUM(Y738,AA738),"비해당분야")</f>
        <v>비해당분야</v>
      </c>
      <c r="AC738" s="3">
        <f>IF(R738="C",AB738,X738)</f>
        <v>4</v>
      </c>
      <c r="AD738" s="3">
        <f>VLOOKUP(K738,'[1]자격증 backdata'!A:D,4,0)</f>
        <v>0</v>
      </c>
      <c r="AE738" s="3">
        <f>IF(_xlfn.MAXIFS(AD:AD,B:B,B738)&gt;10,10,_xlfn.MAXIFS(AD:AD,B:B,B738))</f>
        <v>5</v>
      </c>
      <c r="AG738" s="2" t="str">
        <f>VLOOKUP(K738,'[1]자격증 backdata'!A:C,3,0)</f>
        <v>M</v>
      </c>
      <c r="AH738" s="2">
        <f>COUNTIFS($B:$B,$B738,$AG:$AG,AH$1)</f>
        <v>0</v>
      </c>
      <c r="AI738" s="2">
        <f>COUNTIFS($B:$B,$B738,$AG:$AG,AI$1)</f>
        <v>0</v>
      </c>
      <c r="AJ738" s="2">
        <f>COUNTIFS($B:$B,$B738,$AG:$AG,AJ$1)</f>
        <v>0</v>
      </c>
      <c r="AK738" s="2">
        <f>COUNTIFS($B:$B,$B738,$AG:$AG,AK$1)</f>
        <v>0</v>
      </c>
      <c r="AL738" s="2">
        <f>COUNTIFS($B:$B,$B738,$AG:$AG,AL$1)</f>
        <v>0</v>
      </c>
      <c r="AM738" s="2">
        <f>COUNTIFS($B:$B,$B738,$AG:$AG,AM$1)</f>
        <v>0</v>
      </c>
      <c r="AN738" s="2">
        <f>COUNTIFS($B:$B,$B738,$AG:$AG,AN$1)</f>
        <v>0</v>
      </c>
      <c r="AO738" s="2">
        <f>COUNTIFS($B:$B,$B738,$AG:$AG,AO$1)</f>
        <v>0</v>
      </c>
      <c r="AP738" s="2">
        <f>COUNTIFS($B:$B,$B738,$AG:$AG,AP$1)</f>
        <v>0</v>
      </c>
      <c r="AQ738" s="2">
        <f>COUNTIFS($B:$B,$B738,$AG:$AG,AQ$1)</f>
        <v>0</v>
      </c>
      <c r="AR738" s="2">
        <f>COUNTIFS($B:$B,$B738,$AG:$AG,AR$1)</f>
        <v>0</v>
      </c>
      <c r="AS738" s="2">
        <f>COUNTIFS($B:$B,$B738,$AG:$AG,AS$1)</f>
        <v>0</v>
      </c>
      <c r="AT738" s="2">
        <f>COUNTIFS($B:$B,$B738,$AG:$AG,AT$1)</f>
        <v>1</v>
      </c>
      <c r="AU738" s="2">
        <f>COUNTIFS($B:$B,$B738,$AG:$AG,AU$1)</f>
        <v>0</v>
      </c>
    </row>
    <row r="739" spans="1:47" ht="15" customHeight="1" x14ac:dyDescent="0.35">
      <c r="A739" s="4">
        <f>IF(B738=B739,A738,A738+1)</f>
        <v>251</v>
      </c>
      <c r="B739" s="4" t="s">
        <v>5029</v>
      </c>
      <c r="C739" s="4" t="s">
        <v>3924</v>
      </c>
      <c r="D739" s="4" t="s">
        <v>3044</v>
      </c>
      <c r="E739" s="4" t="s">
        <v>3043</v>
      </c>
      <c r="F739" s="4" t="s">
        <v>7</v>
      </c>
      <c r="G739" s="4" t="s">
        <v>8</v>
      </c>
      <c r="H739" s="4" t="s">
        <v>7</v>
      </c>
      <c r="I739" s="4">
        <v>1</v>
      </c>
      <c r="J739" s="4" t="s">
        <v>69</v>
      </c>
      <c r="K739" s="4" t="s">
        <v>3065</v>
      </c>
      <c r="L739" s="4" t="s">
        <v>36</v>
      </c>
      <c r="M739" s="4" t="s">
        <v>5028</v>
      </c>
      <c r="N739" s="4" t="s">
        <v>189</v>
      </c>
      <c r="P739" s="4" t="s">
        <v>669</v>
      </c>
      <c r="Q739" s="4" t="s">
        <v>1475</v>
      </c>
      <c r="R739" s="4" t="s">
        <v>2434</v>
      </c>
      <c r="S739" s="5" t="str">
        <f>IF(P739="심사불필요","-",VLOOKUP(K739,'[1]자격증 backdata'!A:G,7,0))</f>
        <v>-</v>
      </c>
      <c r="T739" s="5" t="str">
        <f>IF(S739="-","-",IF(COUNTIFS(B:B,B739,S:S,"필수")&gt;0,"자격요건충족","확인필요"))</f>
        <v>-</v>
      </c>
      <c r="U739" s="5"/>
      <c r="W739" s="5">
        <f>IF(Q739="4급","심사불필요",VLOOKUP(K739,'[1]자격증 backdata'!A:B,2,0))</f>
        <v>0</v>
      </c>
      <c r="X739" s="4">
        <f>IF(R739="A", MIN(20, SUMIFS(W:W, B:B, B739, R:R, "A")),IF(R739="B", MIN(30, SUMIFS(W:W, B:B, B739, R:R, "B")),"비해당분야"))</f>
        <v>0</v>
      </c>
      <c r="Y739" s="4" t="str">
        <f>IF(R739="C",MIN(30,IF(COUNTIFS(B:B,B739,W:W,"가1")=1,25,IF(COUNTIFS(B:B,B739,W:W,"가1")&gt;=2,30,0))+IF(COUNTIFS(B:B,B739,W:W,"나1")&gt;=4,30,IF(COUNTIFS(B:B,B739,W:W,"나1")=3,26,IF(COUNTIFS(B:B,B739,W:W,"나1")=2,22,IF(COUNTIFS(B:B,B739,W:W,"나1")=1,18,0)))))+MIN(30,IF(COUNTIFS(B:B,B739,W:W,"가2")=1,25,IF(COUNTIFS(B:B,B739,W:W,"가2")&gt;=2,30,0))+IF(COUNTIFS(B:B,B739,W:W,"나2")=3,30,IF(COUNTIFS(B:B,B739,W:W,"나2")=2,25,IF(COUNTIFS(B:B,B739,W:W,"나2")=1,20,0)))),"비해당분야")</f>
        <v>비해당분야</v>
      </c>
      <c r="Z739" s="4" t="str">
        <f>IF(R739="C",VLOOKUP(K739,'[1]자격증 backdata'!A:F,6,0),"비해당분야")</f>
        <v>비해당분야</v>
      </c>
      <c r="AA739" s="4" t="str">
        <f>IF(R739="C",SUMIF(B:B,B739,Z:Z),"비해당분야")</f>
        <v>비해당분야</v>
      </c>
      <c r="AB739" s="4" t="str">
        <f>IF(R739="C",SUM(Y739,AA739),"비해당분야")</f>
        <v>비해당분야</v>
      </c>
      <c r="AC739" s="4">
        <f>IF(R739="C",AB739,X739)</f>
        <v>0</v>
      </c>
      <c r="AD739" s="4">
        <f>VLOOKUP(K739,'[1]자격증 backdata'!A:D,4,0)</f>
        <v>5</v>
      </c>
      <c r="AE739" s="4">
        <f>IF(_xlfn.MAXIFS(AD:AD,B:B,B739)&gt;10,10,_xlfn.MAXIFS(AD:AD,B:B,B739))</f>
        <v>5</v>
      </c>
      <c r="AG739" s="5">
        <f>VLOOKUP(K739,'[1]자격증 backdata'!A:C,3,0)</f>
        <v>0</v>
      </c>
      <c r="AH739" s="5">
        <f>COUNTIFS($B:$B,$B739,$AG:$AG,AH$1)</f>
        <v>0</v>
      </c>
      <c r="AI739" s="5">
        <f>COUNTIFS($B:$B,$B739,$AG:$AG,AI$1)</f>
        <v>0</v>
      </c>
      <c r="AJ739" s="5">
        <f>COUNTIFS($B:$B,$B739,$AG:$AG,AJ$1)</f>
        <v>0</v>
      </c>
      <c r="AK739" s="5">
        <f>COUNTIFS($B:$B,$B739,$AG:$AG,AK$1)</f>
        <v>0</v>
      </c>
      <c r="AL739" s="5">
        <f>COUNTIFS($B:$B,$B739,$AG:$AG,AL$1)</f>
        <v>0</v>
      </c>
      <c r="AM739" s="5">
        <f>COUNTIFS($B:$B,$B739,$AG:$AG,AM$1)</f>
        <v>0</v>
      </c>
      <c r="AN739" s="5">
        <f>COUNTIFS($B:$B,$B739,$AG:$AG,AN$1)</f>
        <v>0</v>
      </c>
      <c r="AO739" s="5">
        <f>COUNTIFS($B:$B,$B739,$AG:$AG,AO$1)</f>
        <v>0</v>
      </c>
      <c r="AP739" s="5">
        <f>COUNTIFS($B:$B,$B739,$AG:$AG,AP$1)</f>
        <v>0</v>
      </c>
      <c r="AQ739" s="5">
        <f>COUNTIFS($B:$B,$B739,$AG:$AG,AQ$1)</f>
        <v>0</v>
      </c>
      <c r="AR739" s="5">
        <f>COUNTIFS($B:$B,$B739,$AG:$AG,AR$1)</f>
        <v>0</v>
      </c>
      <c r="AS739" s="5">
        <f>COUNTIFS($B:$B,$B739,$AG:$AG,AS$1)</f>
        <v>0</v>
      </c>
      <c r="AT739" s="5">
        <f>COUNTIFS($B:$B,$B739,$AG:$AG,AT$1)</f>
        <v>0</v>
      </c>
      <c r="AU739" s="5">
        <f>COUNTIFS($B:$B,$B739,$AG:$AG,AU$1)</f>
        <v>0</v>
      </c>
    </row>
    <row r="740" spans="1:47" ht="15" customHeight="1" x14ac:dyDescent="0.35">
      <c r="A740" s="3">
        <f>IF(B739=B740,A739,A739+1)</f>
        <v>252</v>
      </c>
      <c r="B740" s="3" t="s">
        <v>5024</v>
      </c>
      <c r="C740" s="3" t="s">
        <v>5023</v>
      </c>
      <c r="D740" s="3" t="s">
        <v>3044</v>
      </c>
      <c r="E740" s="3" t="s">
        <v>3043</v>
      </c>
      <c r="F740" s="4" t="s">
        <v>7</v>
      </c>
      <c r="G740" s="4" t="s">
        <v>8</v>
      </c>
      <c r="H740" s="4" t="s">
        <v>7</v>
      </c>
      <c r="I740" s="3">
        <v>1</v>
      </c>
      <c r="J740" s="3" t="s">
        <v>69</v>
      </c>
      <c r="K740" s="3" t="s">
        <v>3065</v>
      </c>
      <c r="L740" s="3" t="s">
        <v>36</v>
      </c>
      <c r="M740" s="3" t="s">
        <v>5027</v>
      </c>
      <c r="N740" s="3" t="s">
        <v>1108</v>
      </c>
      <c r="P740" s="3" t="s">
        <v>669</v>
      </c>
      <c r="Q740" s="3" t="s">
        <v>1475</v>
      </c>
      <c r="R740" s="3" t="s">
        <v>2434</v>
      </c>
      <c r="S740" s="2" t="str">
        <f>IF(P740="심사불필요","-",VLOOKUP(K740,'[1]자격증 backdata'!A:G,7,0))</f>
        <v>-</v>
      </c>
      <c r="T740" s="2" t="str">
        <f>IF(S740="-","-",IF(COUNTIFS(B:B,B740,S:S,"필수")&gt;0,"자격요건충족","확인필요"))</f>
        <v>-</v>
      </c>
      <c r="U740" s="2"/>
      <c r="W740" s="2">
        <f>IF(Q740="4급","심사불필요",VLOOKUP(K740,'[1]자격증 backdata'!A:B,2,0))</f>
        <v>0</v>
      </c>
      <c r="X740" s="3">
        <f>IF(R740="A", MIN(20, SUMIFS(W:W, B:B, B740, R:R, "A")),IF(R740="B", MIN(30, SUMIFS(W:W, B:B, B740, R:R, "B")),"비해당분야"))</f>
        <v>10</v>
      </c>
      <c r="Y740" s="3" t="str">
        <f>IF(R740="C",MIN(30,IF(COUNTIFS(B:B,B740,W:W,"가1")=1,25,IF(COUNTIFS(B:B,B740,W:W,"가1")&gt;=2,30,0))+IF(COUNTIFS(B:B,B740,W:W,"나1")&gt;=4,30,IF(COUNTIFS(B:B,B740,W:W,"나1")=3,26,IF(COUNTIFS(B:B,B740,W:W,"나1")=2,22,IF(COUNTIFS(B:B,B740,W:W,"나1")=1,18,0)))))+MIN(30,IF(COUNTIFS(B:B,B740,W:W,"가2")=1,25,IF(COUNTIFS(B:B,B740,W:W,"가2")&gt;=2,30,0))+IF(COUNTIFS(B:B,B740,W:W,"나2")=3,30,IF(COUNTIFS(B:B,B740,W:W,"나2")=2,25,IF(COUNTIFS(B:B,B740,W:W,"나2")=1,20,0)))),"비해당분야")</f>
        <v>비해당분야</v>
      </c>
      <c r="Z740" s="3" t="str">
        <f>IF(R740="C",VLOOKUP(K740,'[1]자격증 backdata'!A:F,6,0),"비해당분야")</f>
        <v>비해당분야</v>
      </c>
      <c r="AA740" s="3" t="str">
        <f>IF(R740="C",SUMIF(B:B,B740,Z:Z),"비해당분야")</f>
        <v>비해당분야</v>
      </c>
      <c r="AB740" s="3" t="str">
        <f>IF(R740="C",SUM(Y740,AA740),"비해당분야")</f>
        <v>비해당분야</v>
      </c>
      <c r="AC740" s="3">
        <f>IF(R740="C",AB740,X740)</f>
        <v>10</v>
      </c>
      <c r="AD740" s="3">
        <f>VLOOKUP(K740,'[1]자격증 backdata'!A:D,4,0)</f>
        <v>5</v>
      </c>
      <c r="AE740" s="3">
        <f>IF(_xlfn.MAXIFS(AD:AD,B:B,B740)&gt;10,10,_xlfn.MAXIFS(AD:AD,B:B,B740))</f>
        <v>5</v>
      </c>
      <c r="AG740" s="2">
        <f>VLOOKUP(K740,'[1]자격증 backdata'!A:C,3,0)</f>
        <v>0</v>
      </c>
      <c r="AH740" s="2">
        <f>COUNTIFS($B:$B,$B740,$AG:$AG,AH$1)</f>
        <v>0</v>
      </c>
      <c r="AI740" s="2">
        <f>COUNTIFS($B:$B,$B740,$AG:$AG,AI$1)</f>
        <v>0</v>
      </c>
      <c r="AJ740" s="2">
        <f>COUNTIFS($B:$B,$B740,$AG:$AG,AJ$1)</f>
        <v>0</v>
      </c>
      <c r="AK740" s="2">
        <f>COUNTIFS($B:$B,$B740,$AG:$AG,AK$1)</f>
        <v>0</v>
      </c>
      <c r="AL740" s="2">
        <f>COUNTIFS($B:$B,$B740,$AG:$AG,AL$1)</f>
        <v>0</v>
      </c>
      <c r="AM740" s="2">
        <f>COUNTIFS($B:$B,$B740,$AG:$AG,AM$1)</f>
        <v>0</v>
      </c>
      <c r="AN740" s="2">
        <f>COUNTIFS($B:$B,$B740,$AG:$AG,AN$1)</f>
        <v>1</v>
      </c>
      <c r="AO740" s="2">
        <f>COUNTIFS($B:$B,$B740,$AG:$AG,AO$1)</f>
        <v>1</v>
      </c>
      <c r="AP740" s="2">
        <f>COUNTIFS($B:$B,$B740,$AG:$AG,AP$1)</f>
        <v>0</v>
      </c>
      <c r="AQ740" s="2">
        <f>COUNTIFS($B:$B,$B740,$AG:$AG,AQ$1)</f>
        <v>0</v>
      </c>
      <c r="AR740" s="2">
        <f>COUNTIFS($B:$B,$B740,$AG:$AG,AR$1)</f>
        <v>0</v>
      </c>
      <c r="AS740" s="2">
        <f>COUNTIFS($B:$B,$B740,$AG:$AG,AS$1)</f>
        <v>0</v>
      </c>
      <c r="AT740" s="2">
        <f>COUNTIFS($B:$B,$B740,$AG:$AG,AT$1)</f>
        <v>1</v>
      </c>
      <c r="AU740" s="2">
        <f>COUNTIFS($B:$B,$B740,$AG:$AG,AU$1)</f>
        <v>0</v>
      </c>
    </row>
    <row r="741" spans="1:47" ht="15" customHeight="1" x14ac:dyDescent="0.35">
      <c r="A741" s="7">
        <f>IF(B740=B741,A740,A740+1)</f>
        <v>252</v>
      </c>
      <c r="B741" s="7" t="s">
        <v>5024</v>
      </c>
      <c r="C741" s="7" t="s">
        <v>5023</v>
      </c>
      <c r="D741" s="7" t="s">
        <v>3044</v>
      </c>
      <c r="E741" s="7" t="s">
        <v>3043</v>
      </c>
      <c r="F741" s="4" t="s">
        <v>7</v>
      </c>
      <c r="G741" s="4" t="s">
        <v>8</v>
      </c>
      <c r="H741" s="4" t="s">
        <v>7</v>
      </c>
      <c r="I741" s="3">
        <v>2</v>
      </c>
      <c r="J741" s="3" t="s">
        <v>653</v>
      </c>
      <c r="K741" s="3" t="s">
        <v>3052</v>
      </c>
      <c r="L741" s="3" t="s">
        <v>651</v>
      </c>
      <c r="M741" s="3" t="s">
        <v>5026</v>
      </c>
      <c r="N741" s="3" t="s">
        <v>2531</v>
      </c>
      <c r="P741" s="3" t="s">
        <v>669</v>
      </c>
      <c r="Q741" s="3" t="s">
        <v>1475</v>
      </c>
      <c r="R741" s="3" t="s">
        <v>2434</v>
      </c>
      <c r="S741" s="2" t="str">
        <f>IF(P741="심사불필요","-",VLOOKUP(K741,'[1]자격증 backdata'!A:G,7,0))</f>
        <v>-</v>
      </c>
      <c r="T741" s="2" t="str">
        <f>IF(S741="-","-",IF(COUNTIFS(B:B,B741,S:S,"필수")&gt;0,"자격요건충족","확인필요"))</f>
        <v>-</v>
      </c>
      <c r="U741" s="2"/>
      <c r="W741" s="2">
        <f>IF(Q741="4급","심사불필요",VLOOKUP(K741,'[1]자격증 backdata'!A:B,2,0))</f>
        <v>4</v>
      </c>
      <c r="X741" s="3">
        <f>IF(R741="A", MIN(20, SUMIFS(W:W, B:B, B741, R:R, "A")),IF(R741="B", MIN(30, SUMIFS(W:W, B:B, B741, R:R, "B")),"비해당분야"))</f>
        <v>10</v>
      </c>
      <c r="Y741" s="3" t="str">
        <f>IF(R741="C",MIN(30,IF(COUNTIFS(B:B,B741,W:W,"가1")=1,25,IF(COUNTIFS(B:B,B741,W:W,"가1")&gt;=2,30,0))+IF(COUNTIFS(B:B,B741,W:W,"나1")&gt;=4,30,IF(COUNTIFS(B:B,B741,W:W,"나1")=3,26,IF(COUNTIFS(B:B,B741,W:W,"나1")=2,22,IF(COUNTIFS(B:B,B741,W:W,"나1")=1,18,0)))))+MIN(30,IF(COUNTIFS(B:B,B741,W:W,"가2")=1,25,IF(COUNTIFS(B:B,B741,W:W,"가2")&gt;=2,30,0))+IF(COUNTIFS(B:B,B741,W:W,"나2")=3,30,IF(COUNTIFS(B:B,B741,W:W,"나2")=2,25,IF(COUNTIFS(B:B,B741,W:W,"나2")=1,20,0)))),"비해당분야")</f>
        <v>비해당분야</v>
      </c>
      <c r="Z741" s="3" t="str">
        <f>IF(R741="C",VLOOKUP(K741,'[1]자격증 backdata'!A:F,6,0),"비해당분야")</f>
        <v>비해당분야</v>
      </c>
      <c r="AA741" s="3" t="str">
        <f>IF(R741="C",SUMIF(B:B,B741,Z:Z),"비해당분야")</f>
        <v>비해당분야</v>
      </c>
      <c r="AB741" s="3" t="str">
        <f>IF(R741="C",SUM(Y741,AA741),"비해당분야")</f>
        <v>비해당분야</v>
      </c>
      <c r="AC741" s="3">
        <f>IF(R741="C",AB741,X741)</f>
        <v>10</v>
      </c>
      <c r="AD741" s="3">
        <f>VLOOKUP(K741,'[1]자격증 backdata'!A:D,4,0)</f>
        <v>0</v>
      </c>
      <c r="AE741" s="3">
        <f>IF(_xlfn.MAXIFS(AD:AD,B:B,B741)&gt;10,10,_xlfn.MAXIFS(AD:AD,B:B,B741))</f>
        <v>5</v>
      </c>
      <c r="AG741" s="2" t="str">
        <f>VLOOKUP(K741,'[1]자격증 backdata'!A:C,3,0)</f>
        <v>H</v>
      </c>
      <c r="AH741" s="2">
        <f>COUNTIFS($B:$B,$B741,$AG:$AG,AH$1)</f>
        <v>0</v>
      </c>
      <c r="AI741" s="2">
        <f>COUNTIFS($B:$B,$B741,$AG:$AG,AI$1)</f>
        <v>0</v>
      </c>
      <c r="AJ741" s="2">
        <f>COUNTIFS($B:$B,$B741,$AG:$AG,AJ$1)</f>
        <v>0</v>
      </c>
      <c r="AK741" s="2">
        <f>COUNTIFS($B:$B,$B741,$AG:$AG,AK$1)</f>
        <v>0</v>
      </c>
      <c r="AL741" s="2">
        <f>COUNTIFS($B:$B,$B741,$AG:$AG,AL$1)</f>
        <v>0</v>
      </c>
      <c r="AM741" s="2">
        <f>COUNTIFS($B:$B,$B741,$AG:$AG,AM$1)</f>
        <v>0</v>
      </c>
      <c r="AN741" s="2">
        <f>COUNTIFS($B:$B,$B741,$AG:$AG,AN$1)</f>
        <v>1</v>
      </c>
      <c r="AO741" s="2">
        <f>COUNTIFS($B:$B,$B741,$AG:$AG,AO$1)</f>
        <v>1</v>
      </c>
      <c r="AP741" s="2">
        <f>COUNTIFS($B:$B,$B741,$AG:$AG,AP$1)</f>
        <v>0</v>
      </c>
      <c r="AQ741" s="2">
        <f>COUNTIFS($B:$B,$B741,$AG:$AG,AQ$1)</f>
        <v>0</v>
      </c>
      <c r="AR741" s="2">
        <f>COUNTIFS($B:$B,$B741,$AG:$AG,AR$1)</f>
        <v>0</v>
      </c>
      <c r="AS741" s="2">
        <f>COUNTIFS($B:$B,$B741,$AG:$AG,AS$1)</f>
        <v>0</v>
      </c>
      <c r="AT741" s="2">
        <f>COUNTIFS($B:$B,$B741,$AG:$AG,AT$1)</f>
        <v>1</v>
      </c>
      <c r="AU741" s="2">
        <f>COUNTIFS($B:$B,$B741,$AG:$AG,AU$1)</f>
        <v>0</v>
      </c>
    </row>
    <row r="742" spans="1:47" ht="15" customHeight="1" x14ac:dyDescent="0.35">
      <c r="A742" s="7">
        <f>IF(B741=B742,A741,A741+1)</f>
        <v>252</v>
      </c>
      <c r="B742" s="7" t="s">
        <v>5024</v>
      </c>
      <c r="C742" s="7" t="s">
        <v>5023</v>
      </c>
      <c r="D742" s="7" t="s">
        <v>3044</v>
      </c>
      <c r="E742" s="7" t="s">
        <v>3043</v>
      </c>
      <c r="F742" s="4" t="s">
        <v>7</v>
      </c>
      <c r="G742" s="4" t="s">
        <v>8</v>
      </c>
      <c r="H742" s="4" t="s">
        <v>7</v>
      </c>
      <c r="I742" s="3">
        <v>3</v>
      </c>
      <c r="J742" s="3" t="s">
        <v>633</v>
      </c>
      <c r="K742" s="3" t="s">
        <v>3118</v>
      </c>
      <c r="L742" s="3" t="s">
        <v>55</v>
      </c>
      <c r="M742" s="3" t="s">
        <v>5025</v>
      </c>
      <c r="N742" s="3" t="s">
        <v>3500</v>
      </c>
      <c r="P742" s="3" t="s">
        <v>669</v>
      </c>
      <c r="Q742" s="3" t="s">
        <v>1475</v>
      </c>
      <c r="R742" s="3" t="s">
        <v>2434</v>
      </c>
      <c r="S742" s="2" t="str">
        <f>IF(P742="심사불필요","-",VLOOKUP(K742,'[1]자격증 backdata'!A:G,7,0))</f>
        <v>-</v>
      </c>
      <c r="T742" s="2" t="str">
        <f>IF(S742="-","-",IF(COUNTIFS(B:B,B742,S:S,"필수")&gt;0,"자격요건충족","확인필요"))</f>
        <v>-</v>
      </c>
      <c r="U742" s="2"/>
      <c r="W742" s="2">
        <f>IF(Q742="4급","심사불필요",VLOOKUP(K742,'[1]자격증 backdata'!A:B,2,0))</f>
        <v>4</v>
      </c>
      <c r="X742" s="3">
        <f>IF(R742="A", MIN(20, SUMIFS(W:W, B:B, B742, R:R, "A")),IF(R742="B", MIN(30, SUMIFS(W:W, B:B, B742, R:R, "B")),"비해당분야"))</f>
        <v>10</v>
      </c>
      <c r="Y742" s="3" t="str">
        <f>IF(R742="C",MIN(30,IF(COUNTIFS(B:B,B742,W:W,"가1")=1,25,IF(COUNTIFS(B:B,B742,W:W,"가1")&gt;=2,30,0))+IF(COUNTIFS(B:B,B742,W:W,"나1")&gt;=4,30,IF(COUNTIFS(B:B,B742,W:W,"나1")=3,26,IF(COUNTIFS(B:B,B742,W:W,"나1")=2,22,IF(COUNTIFS(B:B,B742,W:W,"나1")=1,18,0)))))+MIN(30,IF(COUNTIFS(B:B,B742,W:W,"가2")=1,25,IF(COUNTIFS(B:B,B742,W:W,"가2")&gt;=2,30,0))+IF(COUNTIFS(B:B,B742,W:W,"나2")=3,30,IF(COUNTIFS(B:B,B742,W:W,"나2")=2,25,IF(COUNTIFS(B:B,B742,W:W,"나2")=1,20,0)))),"비해당분야")</f>
        <v>비해당분야</v>
      </c>
      <c r="Z742" s="3" t="str">
        <f>IF(R742="C",VLOOKUP(K742,'[1]자격증 backdata'!A:F,6,0),"비해당분야")</f>
        <v>비해당분야</v>
      </c>
      <c r="AA742" s="3" t="str">
        <f>IF(R742="C",SUMIF(B:B,B742,Z:Z),"비해당분야")</f>
        <v>비해당분야</v>
      </c>
      <c r="AB742" s="3" t="str">
        <f>IF(R742="C",SUM(Y742,AA742),"비해당분야")</f>
        <v>비해당분야</v>
      </c>
      <c r="AC742" s="3">
        <f>IF(R742="C",AB742,X742)</f>
        <v>10</v>
      </c>
      <c r="AD742" s="3">
        <f>VLOOKUP(K742,'[1]자격증 backdata'!A:D,4,0)</f>
        <v>0</v>
      </c>
      <c r="AE742" s="3">
        <f>IF(_xlfn.MAXIFS(AD:AD,B:B,B742)&gt;10,10,_xlfn.MAXIFS(AD:AD,B:B,B742))</f>
        <v>5</v>
      </c>
      <c r="AG742" s="2" t="str">
        <f>VLOOKUP(K742,'[1]자격증 backdata'!A:C,3,0)</f>
        <v>G</v>
      </c>
      <c r="AH742" s="2">
        <f>COUNTIFS($B:$B,$B742,$AG:$AG,AH$1)</f>
        <v>0</v>
      </c>
      <c r="AI742" s="2">
        <f>COUNTIFS($B:$B,$B742,$AG:$AG,AI$1)</f>
        <v>0</v>
      </c>
      <c r="AJ742" s="2">
        <f>COUNTIFS($B:$B,$B742,$AG:$AG,AJ$1)</f>
        <v>0</v>
      </c>
      <c r="AK742" s="2">
        <f>COUNTIFS($B:$B,$B742,$AG:$AG,AK$1)</f>
        <v>0</v>
      </c>
      <c r="AL742" s="2">
        <f>COUNTIFS($B:$B,$B742,$AG:$AG,AL$1)</f>
        <v>0</v>
      </c>
      <c r="AM742" s="2">
        <f>COUNTIFS($B:$B,$B742,$AG:$AG,AM$1)</f>
        <v>0</v>
      </c>
      <c r="AN742" s="2">
        <f>COUNTIFS($B:$B,$B742,$AG:$AG,AN$1)</f>
        <v>1</v>
      </c>
      <c r="AO742" s="2">
        <f>COUNTIFS($B:$B,$B742,$AG:$AG,AO$1)</f>
        <v>1</v>
      </c>
      <c r="AP742" s="2">
        <f>COUNTIFS($B:$B,$B742,$AG:$AG,AP$1)</f>
        <v>0</v>
      </c>
      <c r="AQ742" s="2">
        <f>COUNTIFS($B:$B,$B742,$AG:$AG,AQ$1)</f>
        <v>0</v>
      </c>
      <c r="AR742" s="2">
        <f>COUNTIFS($B:$B,$B742,$AG:$AG,AR$1)</f>
        <v>0</v>
      </c>
      <c r="AS742" s="2">
        <f>COUNTIFS($B:$B,$B742,$AG:$AG,AS$1)</f>
        <v>0</v>
      </c>
      <c r="AT742" s="2">
        <f>COUNTIFS($B:$B,$B742,$AG:$AG,AT$1)</f>
        <v>1</v>
      </c>
      <c r="AU742" s="2">
        <f>COUNTIFS($B:$B,$B742,$AG:$AG,AU$1)</f>
        <v>0</v>
      </c>
    </row>
    <row r="743" spans="1:47" ht="15" customHeight="1" x14ac:dyDescent="0.35">
      <c r="A743" s="7">
        <f>IF(B742=B743,A742,A742+1)</f>
        <v>252</v>
      </c>
      <c r="B743" s="7" t="s">
        <v>5024</v>
      </c>
      <c r="C743" s="7" t="s">
        <v>5023</v>
      </c>
      <c r="D743" s="7" t="s">
        <v>3044</v>
      </c>
      <c r="E743" s="7" t="s">
        <v>3043</v>
      </c>
      <c r="F743" s="4" t="s">
        <v>7</v>
      </c>
      <c r="G743" s="4" t="s">
        <v>8</v>
      </c>
      <c r="H743" s="4" t="s">
        <v>7</v>
      </c>
      <c r="I743" s="3">
        <v>4</v>
      </c>
      <c r="J743" s="3" t="s">
        <v>57</v>
      </c>
      <c r="K743" s="3" t="s">
        <v>3089</v>
      </c>
      <c r="L743" s="3" t="s">
        <v>55</v>
      </c>
      <c r="M743" s="3" t="s">
        <v>5022</v>
      </c>
      <c r="N743" s="3" t="s">
        <v>1220</v>
      </c>
      <c r="P743" s="3" t="s">
        <v>669</v>
      </c>
      <c r="Q743" s="3" t="s">
        <v>1475</v>
      </c>
      <c r="R743" s="3" t="s">
        <v>2434</v>
      </c>
      <c r="S743" s="2" t="str">
        <f>IF(P743="심사불필요","-",VLOOKUP(K743,'[1]자격증 backdata'!A:G,7,0))</f>
        <v>-</v>
      </c>
      <c r="T743" s="2" t="str">
        <f>IF(S743="-","-",IF(COUNTIFS(B:B,B743,S:S,"필수")&gt;0,"자격요건충족","확인필요"))</f>
        <v>-</v>
      </c>
      <c r="U743" s="2"/>
      <c r="W743" s="2">
        <f>IF(Q743="4급","심사불필요",VLOOKUP(K743,'[1]자격증 backdata'!A:B,2,0))</f>
        <v>2</v>
      </c>
      <c r="X743" s="3">
        <f>IF(R743="A", MIN(20, SUMIFS(W:W, B:B, B743, R:R, "A")),IF(R743="B", MIN(30, SUMIFS(W:W, B:B, B743, R:R, "B")),"비해당분야"))</f>
        <v>10</v>
      </c>
      <c r="Y743" s="3" t="str">
        <f>IF(R743="C",MIN(30,IF(COUNTIFS(B:B,B743,W:W,"가1")=1,25,IF(COUNTIFS(B:B,B743,W:W,"가1")&gt;=2,30,0))+IF(COUNTIFS(B:B,B743,W:W,"나1")&gt;=4,30,IF(COUNTIFS(B:B,B743,W:W,"나1")=3,26,IF(COUNTIFS(B:B,B743,W:W,"나1")=2,22,IF(COUNTIFS(B:B,B743,W:W,"나1")=1,18,0)))))+MIN(30,IF(COUNTIFS(B:B,B743,W:W,"가2")=1,25,IF(COUNTIFS(B:B,B743,W:W,"가2")&gt;=2,30,0))+IF(COUNTIFS(B:B,B743,W:W,"나2")=3,30,IF(COUNTIFS(B:B,B743,W:W,"나2")=2,25,IF(COUNTIFS(B:B,B743,W:W,"나2")=1,20,0)))),"비해당분야")</f>
        <v>비해당분야</v>
      </c>
      <c r="Z743" s="3" t="str">
        <f>IF(R743="C",VLOOKUP(K743,'[1]자격증 backdata'!A:F,6,0),"비해당분야")</f>
        <v>비해당분야</v>
      </c>
      <c r="AA743" s="3" t="str">
        <f>IF(R743="C",SUMIF(B:B,B743,Z:Z),"비해당분야")</f>
        <v>비해당분야</v>
      </c>
      <c r="AB743" s="3" t="str">
        <f>IF(R743="C",SUM(Y743,AA743),"비해당분야")</f>
        <v>비해당분야</v>
      </c>
      <c r="AC743" s="3">
        <f>IF(R743="C",AB743,X743)</f>
        <v>10</v>
      </c>
      <c r="AD743" s="3">
        <f>VLOOKUP(K743,'[1]자격증 backdata'!A:D,4,0)</f>
        <v>0</v>
      </c>
      <c r="AE743" s="3">
        <f>IF(_xlfn.MAXIFS(AD:AD,B:B,B743)&gt;10,10,_xlfn.MAXIFS(AD:AD,B:B,B743))</f>
        <v>5</v>
      </c>
      <c r="AG743" s="2" t="str">
        <f>VLOOKUP(K743,'[1]자격증 backdata'!A:C,3,0)</f>
        <v>M</v>
      </c>
      <c r="AH743" s="2">
        <f>COUNTIFS($B:$B,$B743,$AG:$AG,AH$1)</f>
        <v>0</v>
      </c>
      <c r="AI743" s="2">
        <f>COUNTIFS($B:$B,$B743,$AG:$AG,AI$1)</f>
        <v>0</v>
      </c>
      <c r="AJ743" s="2">
        <f>COUNTIFS($B:$B,$B743,$AG:$AG,AJ$1)</f>
        <v>0</v>
      </c>
      <c r="AK743" s="2">
        <f>COUNTIFS($B:$B,$B743,$AG:$AG,AK$1)</f>
        <v>0</v>
      </c>
      <c r="AL743" s="2">
        <f>COUNTIFS($B:$B,$B743,$AG:$AG,AL$1)</f>
        <v>0</v>
      </c>
      <c r="AM743" s="2">
        <f>COUNTIFS($B:$B,$B743,$AG:$AG,AM$1)</f>
        <v>0</v>
      </c>
      <c r="AN743" s="2">
        <f>COUNTIFS($B:$B,$B743,$AG:$AG,AN$1)</f>
        <v>1</v>
      </c>
      <c r="AO743" s="2">
        <f>COUNTIFS($B:$B,$B743,$AG:$AG,AO$1)</f>
        <v>1</v>
      </c>
      <c r="AP743" s="2">
        <f>COUNTIFS($B:$B,$B743,$AG:$AG,AP$1)</f>
        <v>0</v>
      </c>
      <c r="AQ743" s="2">
        <f>COUNTIFS($B:$B,$B743,$AG:$AG,AQ$1)</f>
        <v>0</v>
      </c>
      <c r="AR743" s="2">
        <f>COUNTIFS($B:$B,$B743,$AG:$AG,AR$1)</f>
        <v>0</v>
      </c>
      <c r="AS743" s="2">
        <f>COUNTIFS($B:$B,$B743,$AG:$AG,AS$1)</f>
        <v>0</v>
      </c>
      <c r="AT743" s="2">
        <f>COUNTIFS($B:$B,$B743,$AG:$AG,AT$1)</f>
        <v>1</v>
      </c>
      <c r="AU743" s="2">
        <f>COUNTIFS($B:$B,$B743,$AG:$AG,AU$1)</f>
        <v>0</v>
      </c>
    </row>
    <row r="744" spans="1:47" ht="15" customHeight="1" x14ac:dyDescent="0.35">
      <c r="A744" s="4">
        <f>IF(B743=B744,A743,A743+1)</f>
        <v>253</v>
      </c>
      <c r="B744" s="4" t="s">
        <v>5019</v>
      </c>
      <c r="C744" s="4" t="s">
        <v>4458</v>
      </c>
      <c r="D744" s="4" t="s">
        <v>3044</v>
      </c>
      <c r="E744" s="4" t="s">
        <v>3043</v>
      </c>
      <c r="F744" s="4" t="s">
        <v>7</v>
      </c>
      <c r="G744" s="4" t="s">
        <v>8</v>
      </c>
      <c r="H744" s="4" t="s">
        <v>7</v>
      </c>
      <c r="I744" s="4">
        <v>1</v>
      </c>
      <c r="J744" s="4" t="s">
        <v>69</v>
      </c>
      <c r="K744" s="4" t="s">
        <v>3065</v>
      </c>
      <c r="L744" s="4" t="s">
        <v>36</v>
      </c>
      <c r="M744" s="4" t="s">
        <v>5021</v>
      </c>
      <c r="N744" s="4" t="s">
        <v>1368</v>
      </c>
      <c r="P744" s="4" t="s">
        <v>669</v>
      </c>
      <c r="Q744" s="4" t="s">
        <v>1475</v>
      </c>
      <c r="R744" s="4" t="s">
        <v>2434</v>
      </c>
      <c r="S744" s="5" t="str">
        <f>IF(P744="심사불필요","-",VLOOKUP(K744,'[1]자격증 backdata'!A:G,7,0))</f>
        <v>-</v>
      </c>
      <c r="T744" s="5" t="str">
        <f>IF(S744="-","-",IF(COUNTIFS(B:B,B744,S:S,"필수")&gt;0,"자격요건충족","확인필요"))</f>
        <v>-</v>
      </c>
      <c r="U744" s="5"/>
      <c r="W744" s="5">
        <f>IF(Q744="4급","심사불필요",VLOOKUP(K744,'[1]자격증 backdata'!A:B,2,0))</f>
        <v>0</v>
      </c>
      <c r="X744" s="4">
        <f>IF(R744="A", MIN(20, SUMIFS(W:W, B:B, B744, R:R, "A")),IF(R744="B", MIN(30, SUMIFS(W:W, B:B, B744, R:R, "B")),"비해당분야"))</f>
        <v>6</v>
      </c>
      <c r="Y744" s="4" t="str">
        <f>IF(R744="C",MIN(30,IF(COUNTIFS(B:B,B744,W:W,"가1")=1,25,IF(COUNTIFS(B:B,B744,W:W,"가1")&gt;=2,30,0))+IF(COUNTIFS(B:B,B744,W:W,"나1")&gt;=4,30,IF(COUNTIFS(B:B,B744,W:W,"나1")=3,26,IF(COUNTIFS(B:B,B744,W:W,"나1")=2,22,IF(COUNTIFS(B:B,B744,W:W,"나1")=1,18,0)))))+MIN(30,IF(COUNTIFS(B:B,B744,W:W,"가2")=1,25,IF(COUNTIFS(B:B,B744,W:W,"가2")&gt;=2,30,0))+IF(COUNTIFS(B:B,B744,W:W,"나2")=3,30,IF(COUNTIFS(B:B,B744,W:W,"나2")=2,25,IF(COUNTIFS(B:B,B744,W:W,"나2")=1,20,0)))),"비해당분야")</f>
        <v>비해당분야</v>
      </c>
      <c r="Z744" s="4" t="str">
        <f>IF(R744="C",VLOOKUP(K744,'[1]자격증 backdata'!A:F,6,0),"비해당분야")</f>
        <v>비해당분야</v>
      </c>
      <c r="AA744" s="4" t="str">
        <f>IF(R744="C",SUMIF(B:B,B744,Z:Z),"비해당분야")</f>
        <v>비해당분야</v>
      </c>
      <c r="AB744" s="4" t="str">
        <f>IF(R744="C",SUM(Y744,AA744),"비해당분야")</f>
        <v>비해당분야</v>
      </c>
      <c r="AC744" s="4">
        <f>IF(R744="C",AB744,X744)</f>
        <v>6</v>
      </c>
      <c r="AD744" s="4">
        <f>VLOOKUP(K744,'[1]자격증 backdata'!A:D,4,0)</f>
        <v>5</v>
      </c>
      <c r="AE744" s="4">
        <f>IF(_xlfn.MAXIFS(AD:AD,B:B,B744)&gt;10,10,_xlfn.MAXIFS(AD:AD,B:B,B744))</f>
        <v>5</v>
      </c>
      <c r="AG744" s="5">
        <f>VLOOKUP(K744,'[1]자격증 backdata'!A:C,3,0)</f>
        <v>0</v>
      </c>
      <c r="AH744" s="5">
        <f>COUNTIFS($B:$B,$B744,$AG:$AG,AH$1)</f>
        <v>0</v>
      </c>
      <c r="AI744" s="5">
        <f>COUNTIFS($B:$B,$B744,$AG:$AG,AI$1)</f>
        <v>0</v>
      </c>
      <c r="AJ744" s="5">
        <f>COUNTIFS($B:$B,$B744,$AG:$AG,AJ$1)</f>
        <v>0</v>
      </c>
      <c r="AK744" s="5">
        <f>COUNTIFS($B:$B,$B744,$AG:$AG,AK$1)</f>
        <v>0</v>
      </c>
      <c r="AL744" s="5">
        <f>COUNTIFS($B:$B,$B744,$AG:$AG,AL$1)</f>
        <v>0</v>
      </c>
      <c r="AM744" s="5">
        <f>COUNTIFS($B:$B,$B744,$AG:$AG,AM$1)</f>
        <v>0</v>
      </c>
      <c r="AN744" s="5">
        <f>COUNTIFS($B:$B,$B744,$AG:$AG,AN$1)</f>
        <v>0</v>
      </c>
      <c r="AO744" s="5">
        <f>COUNTIFS($B:$B,$B744,$AG:$AG,AO$1)</f>
        <v>0</v>
      </c>
      <c r="AP744" s="5">
        <f>COUNTIFS($B:$B,$B744,$AG:$AG,AP$1)</f>
        <v>0</v>
      </c>
      <c r="AQ744" s="5">
        <f>COUNTIFS($B:$B,$B744,$AG:$AG,AQ$1)</f>
        <v>0</v>
      </c>
      <c r="AR744" s="5">
        <f>COUNTIFS($B:$B,$B744,$AG:$AG,AR$1)</f>
        <v>0</v>
      </c>
      <c r="AS744" s="5">
        <f>COUNTIFS($B:$B,$B744,$AG:$AG,AS$1)</f>
        <v>0</v>
      </c>
      <c r="AT744" s="5">
        <f>COUNTIFS($B:$B,$B744,$AG:$AG,AT$1)</f>
        <v>1</v>
      </c>
      <c r="AU744" s="5">
        <f>COUNTIFS($B:$B,$B744,$AG:$AG,AU$1)</f>
        <v>0</v>
      </c>
    </row>
    <row r="745" spans="1:47" ht="15" customHeight="1" x14ac:dyDescent="0.35">
      <c r="A745" s="6">
        <f>IF(B744=B745,A744,A744+1)</f>
        <v>253</v>
      </c>
      <c r="B745" s="6" t="s">
        <v>5019</v>
      </c>
      <c r="C745" s="6" t="s">
        <v>4458</v>
      </c>
      <c r="D745" s="6" t="s">
        <v>3044</v>
      </c>
      <c r="E745" s="6" t="s">
        <v>3043</v>
      </c>
      <c r="F745" s="4" t="s">
        <v>7</v>
      </c>
      <c r="G745" s="4" t="s">
        <v>8</v>
      </c>
      <c r="H745" s="4" t="s">
        <v>7</v>
      </c>
      <c r="I745" s="4">
        <v>2</v>
      </c>
      <c r="J745" s="4" t="s">
        <v>106</v>
      </c>
      <c r="K745" s="4" t="s">
        <v>3057</v>
      </c>
      <c r="L745" s="4" t="s">
        <v>55</v>
      </c>
      <c r="M745" s="4" t="s">
        <v>5020</v>
      </c>
      <c r="N745" s="4" t="s">
        <v>2672</v>
      </c>
      <c r="P745" s="4" t="s">
        <v>669</v>
      </c>
      <c r="Q745" s="4" t="s">
        <v>1475</v>
      </c>
      <c r="R745" s="4" t="s">
        <v>2434</v>
      </c>
      <c r="S745" s="5" t="str">
        <f>IF(P745="심사불필요","-",VLOOKUP(K745,'[1]자격증 backdata'!A:G,7,0))</f>
        <v>-</v>
      </c>
      <c r="T745" s="5" t="str">
        <f>IF(S745="-","-",IF(COUNTIFS(B:B,B745,S:S,"필수")&gt;0,"자격요건충족","확인필요"))</f>
        <v>-</v>
      </c>
      <c r="U745" s="5"/>
      <c r="W745" s="5">
        <f>IF(Q745="4급","심사불필요",VLOOKUP(K745,'[1]자격증 backdata'!A:B,2,0))</f>
        <v>4</v>
      </c>
      <c r="X745" s="4">
        <f>IF(R745="A", MIN(20, SUMIFS(W:W, B:B, B745, R:R, "A")),IF(R745="B", MIN(30, SUMIFS(W:W, B:B, B745, R:R, "B")),"비해당분야"))</f>
        <v>6</v>
      </c>
      <c r="Y745" s="4" t="str">
        <f>IF(R745="C",MIN(30,IF(COUNTIFS(B:B,B745,W:W,"가1")=1,25,IF(COUNTIFS(B:B,B745,W:W,"가1")&gt;=2,30,0))+IF(COUNTIFS(B:B,B745,W:W,"나1")&gt;=4,30,IF(COUNTIFS(B:B,B745,W:W,"나1")=3,26,IF(COUNTIFS(B:B,B745,W:W,"나1")=2,22,IF(COUNTIFS(B:B,B745,W:W,"나1")=1,18,0)))))+MIN(30,IF(COUNTIFS(B:B,B745,W:W,"가2")=1,25,IF(COUNTIFS(B:B,B745,W:W,"가2")&gt;=2,30,0))+IF(COUNTIFS(B:B,B745,W:W,"나2")=3,30,IF(COUNTIFS(B:B,B745,W:W,"나2")=2,25,IF(COUNTIFS(B:B,B745,W:W,"나2")=1,20,0)))),"비해당분야")</f>
        <v>비해당분야</v>
      </c>
      <c r="Z745" s="4" t="str">
        <f>IF(R745="C",VLOOKUP(K745,'[1]자격증 backdata'!A:F,6,0),"비해당분야")</f>
        <v>비해당분야</v>
      </c>
      <c r="AA745" s="4" t="str">
        <f>IF(R745="C",SUMIF(B:B,B745,Z:Z),"비해당분야")</f>
        <v>비해당분야</v>
      </c>
      <c r="AB745" s="4" t="str">
        <f>IF(R745="C",SUM(Y745,AA745),"비해당분야")</f>
        <v>비해당분야</v>
      </c>
      <c r="AC745" s="4">
        <f>IF(R745="C",AB745,X745)</f>
        <v>6</v>
      </c>
      <c r="AD745" s="4">
        <f>VLOOKUP(K745,'[1]자격증 backdata'!A:D,4,0)</f>
        <v>0</v>
      </c>
      <c r="AE745" s="4">
        <f>IF(_xlfn.MAXIFS(AD:AD,B:B,B745)&gt;10,10,_xlfn.MAXIFS(AD:AD,B:B,B745))</f>
        <v>5</v>
      </c>
      <c r="AG745" s="5" t="str">
        <f>VLOOKUP(K745,'[1]자격증 backdata'!A:C,3,0)</f>
        <v>M</v>
      </c>
      <c r="AH745" s="5">
        <f>COUNTIFS($B:$B,$B745,$AG:$AG,AH$1)</f>
        <v>0</v>
      </c>
      <c r="AI745" s="5">
        <f>COUNTIFS($B:$B,$B745,$AG:$AG,AI$1)</f>
        <v>0</v>
      </c>
      <c r="AJ745" s="5">
        <f>COUNTIFS($B:$B,$B745,$AG:$AG,AJ$1)</f>
        <v>0</v>
      </c>
      <c r="AK745" s="5">
        <f>COUNTIFS($B:$B,$B745,$AG:$AG,AK$1)</f>
        <v>0</v>
      </c>
      <c r="AL745" s="5">
        <f>COUNTIFS($B:$B,$B745,$AG:$AG,AL$1)</f>
        <v>0</v>
      </c>
      <c r="AM745" s="5">
        <f>COUNTIFS($B:$B,$B745,$AG:$AG,AM$1)</f>
        <v>0</v>
      </c>
      <c r="AN745" s="5">
        <f>COUNTIFS($B:$B,$B745,$AG:$AG,AN$1)</f>
        <v>0</v>
      </c>
      <c r="AO745" s="5">
        <f>COUNTIFS($B:$B,$B745,$AG:$AG,AO$1)</f>
        <v>0</v>
      </c>
      <c r="AP745" s="5">
        <f>COUNTIFS($B:$B,$B745,$AG:$AG,AP$1)</f>
        <v>0</v>
      </c>
      <c r="AQ745" s="5">
        <f>COUNTIFS($B:$B,$B745,$AG:$AG,AQ$1)</f>
        <v>0</v>
      </c>
      <c r="AR745" s="5">
        <f>COUNTIFS($B:$B,$B745,$AG:$AG,AR$1)</f>
        <v>0</v>
      </c>
      <c r="AS745" s="5">
        <f>COUNTIFS($B:$B,$B745,$AG:$AG,AS$1)</f>
        <v>0</v>
      </c>
      <c r="AT745" s="5">
        <f>COUNTIFS($B:$B,$B745,$AG:$AG,AT$1)</f>
        <v>1</v>
      </c>
      <c r="AU745" s="5">
        <f>COUNTIFS($B:$B,$B745,$AG:$AG,AU$1)</f>
        <v>0</v>
      </c>
    </row>
    <row r="746" spans="1:47" ht="15" customHeight="1" x14ac:dyDescent="0.35">
      <c r="A746" s="6">
        <f>IF(B745=B746,A745,A745+1)</f>
        <v>253</v>
      </c>
      <c r="B746" s="6" t="s">
        <v>5019</v>
      </c>
      <c r="C746" s="6" t="s">
        <v>4458</v>
      </c>
      <c r="D746" s="6" t="s">
        <v>3044</v>
      </c>
      <c r="E746" s="6" t="s">
        <v>3043</v>
      </c>
      <c r="F746" s="4" t="s">
        <v>7</v>
      </c>
      <c r="G746" s="4" t="s">
        <v>8</v>
      </c>
      <c r="H746" s="4" t="s">
        <v>7</v>
      </c>
      <c r="I746" s="4">
        <v>3</v>
      </c>
      <c r="J746" s="4" t="s">
        <v>28</v>
      </c>
      <c r="K746" s="4" t="s">
        <v>3061</v>
      </c>
      <c r="L746" s="4" t="s">
        <v>26</v>
      </c>
      <c r="M746" s="4" t="s">
        <v>5018</v>
      </c>
      <c r="N746" s="4" t="s">
        <v>120</v>
      </c>
      <c r="P746" s="4" t="s">
        <v>669</v>
      </c>
      <c r="Q746" s="4" t="s">
        <v>1475</v>
      </c>
      <c r="R746" s="4" t="s">
        <v>2434</v>
      </c>
      <c r="S746" s="5" t="str">
        <f>IF(P746="심사불필요","-",VLOOKUP(K746,'[1]자격증 backdata'!A:G,7,0))</f>
        <v>-</v>
      </c>
      <c r="T746" s="5" t="str">
        <f>IF(S746="-","-",IF(COUNTIFS(B:B,B746,S:S,"필수")&gt;0,"자격요건충족","확인필요"))</f>
        <v>-</v>
      </c>
      <c r="U746" s="5"/>
      <c r="W746" s="5">
        <f>IF(Q746="4급","심사불필요",VLOOKUP(K746,'[1]자격증 backdata'!A:B,2,0))</f>
        <v>2</v>
      </c>
      <c r="X746" s="4">
        <f>IF(R746="A", MIN(20, SUMIFS(W:W, B:B, B746, R:R, "A")),IF(R746="B", MIN(30, SUMIFS(W:W, B:B, B746, R:R, "B")),"비해당분야"))</f>
        <v>6</v>
      </c>
      <c r="Y746" s="4" t="str">
        <f>IF(R746="C",MIN(30,IF(COUNTIFS(B:B,B746,W:W,"가1")=1,25,IF(COUNTIFS(B:B,B746,W:W,"가1")&gt;=2,30,0))+IF(COUNTIFS(B:B,B746,W:W,"나1")&gt;=4,30,IF(COUNTIFS(B:B,B746,W:W,"나1")=3,26,IF(COUNTIFS(B:B,B746,W:W,"나1")=2,22,IF(COUNTIFS(B:B,B746,W:W,"나1")=1,18,0)))))+MIN(30,IF(COUNTIFS(B:B,B746,W:W,"가2")=1,25,IF(COUNTIFS(B:B,B746,W:W,"가2")&gt;=2,30,0))+IF(COUNTIFS(B:B,B746,W:W,"나2")=3,30,IF(COUNTIFS(B:B,B746,W:W,"나2")=2,25,IF(COUNTIFS(B:B,B746,W:W,"나2")=1,20,0)))),"비해당분야")</f>
        <v>비해당분야</v>
      </c>
      <c r="Z746" s="4" t="str">
        <f>IF(R746="C",VLOOKUP(K746,'[1]자격증 backdata'!A:F,6,0),"비해당분야")</f>
        <v>비해당분야</v>
      </c>
      <c r="AA746" s="4" t="str">
        <f>IF(R746="C",SUMIF(B:B,B746,Z:Z),"비해당분야")</f>
        <v>비해당분야</v>
      </c>
      <c r="AB746" s="4" t="str">
        <f>IF(R746="C",SUM(Y746,AA746),"비해당분야")</f>
        <v>비해당분야</v>
      </c>
      <c r="AC746" s="4">
        <f>IF(R746="C",AB746,X746)</f>
        <v>6</v>
      </c>
      <c r="AD746" s="4">
        <f>VLOOKUP(K746,'[1]자격증 backdata'!A:D,4,0)</f>
        <v>0</v>
      </c>
      <c r="AE746" s="4">
        <f>IF(_xlfn.MAXIFS(AD:AD,B:B,B746)&gt;10,10,_xlfn.MAXIFS(AD:AD,B:B,B746))</f>
        <v>5</v>
      </c>
      <c r="AG746" s="5">
        <f>VLOOKUP(K746,'[1]자격증 backdata'!A:C,3,0)</f>
        <v>0</v>
      </c>
      <c r="AH746" s="5">
        <f>COUNTIFS($B:$B,$B746,$AG:$AG,AH$1)</f>
        <v>0</v>
      </c>
      <c r="AI746" s="5">
        <f>COUNTIFS($B:$B,$B746,$AG:$AG,AI$1)</f>
        <v>0</v>
      </c>
      <c r="AJ746" s="5">
        <f>COUNTIFS($B:$B,$B746,$AG:$AG,AJ$1)</f>
        <v>0</v>
      </c>
      <c r="AK746" s="5">
        <f>COUNTIFS($B:$B,$B746,$AG:$AG,AK$1)</f>
        <v>0</v>
      </c>
      <c r="AL746" s="5">
        <f>COUNTIFS($B:$B,$B746,$AG:$AG,AL$1)</f>
        <v>0</v>
      </c>
      <c r="AM746" s="5">
        <f>COUNTIFS($B:$B,$B746,$AG:$AG,AM$1)</f>
        <v>0</v>
      </c>
      <c r="AN746" s="5">
        <f>COUNTIFS($B:$B,$B746,$AG:$AG,AN$1)</f>
        <v>0</v>
      </c>
      <c r="AO746" s="5">
        <f>COUNTIFS($B:$B,$B746,$AG:$AG,AO$1)</f>
        <v>0</v>
      </c>
      <c r="AP746" s="5">
        <f>COUNTIFS($B:$B,$B746,$AG:$AG,AP$1)</f>
        <v>0</v>
      </c>
      <c r="AQ746" s="5">
        <f>COUNTIFS($B:$B,$B746,$AG:$AG,AQ$1)</f>
        <v>0</v>
      </c>
      <c r="AR746" s="5">
        <f>COUNTIFS($B:$B,$B746,$AG:$AG,AR$1)</f>
        <v>0</v>
      </c>
      <c r="AS746" s="5">
        <f>COUNTIFS($B:$B,$B746,$AG:$AG,AS$1)</f>
        <v>0</v>
      </c>
      <c r="AT746" s="5">
        <f>COUNTIFS($B:$B,$B746,$AG:$AG,AT$1)</f>
        <v>1</v>
      </c>
      <c r="AU746" s="5">
        <f>COUNTIFS($B:$B,$B746,$AG:$AG,AU$1)</f>
        <v>0</v>
      </c>
    </row>
    <row r="747" spans="1:47" ht="15" customHeight="1" x14ac:dyDescent="0.35">
      <c r="A747" s="3">
        <f>IF(B746=B747,A746,A746+1)</f>
        <v>254</v>
      </c>
      <c r="B747" s="3" t="s">
        <v>5014</v>
      </c>
      <c r="C747" s="3" t="s">
        <v>5013</v>
      </c>
      <c r="D747" s="3" t="s">
        <v>3044</v>
      </c>
      <c r="E747" s="3" t="s">
        <v>3043</v>
      </c>
      <c r="F747" s="4" t="s">
        <v>7</v>
      </c>
      <c r="G747" s="4" t="s">
        <v>8</v>
      </c>
      <c r="H747" s="4" t="s">
        <v>7</v>
      </c>
      <c r="I747" s="3">
        <v>1</v>
      </c>
      <c r="J747" s="3" t="s">
        <v>38</v>
      </c>
      <c r="K747" s="3" t="s">
        <v>3059</v>
      </c>
      <c r="L747" s="3" t="s">
        <v>36</v>
      </c>
      <c r="M747" s="3" t="s">
        <v>5017</v>
      </c>
      <c r="N747" s="3" t="s">
        <v>90</v>
      </c>
      <c r="P747" s="3" t="s">
        <v>669</v>
      </c>
      <c r="Q747" s="3" t="s">
        <v>1475</v>
      </c>
      <c r="R747" s="3" t="s">
        <v>2434</v>
      </c>
      <c r="S747" s="2" t="str">
        <f>IF(P747="심사불필요","-",VLOOKUP(K747,'[1]자격증 backdata'!A:G,7,0))</f>
        <v>-</v>
      </c>
      <c r="T747" s="2" t="str">
        <f>IF(S747="-","-",IF(COUNTIFS(B:B,B747,S:S,"필수")&gt;0,"자격요건충족","확인필요"))</f>
        <v>-</v>
      </c>
      <c r="U747" s="2"/>
      <c r="W747" s="2">
        <f>IF(Q747="4급","심사불필요",VLOOKUP(K747,'[1]자격증 backdata'!A:B,2,0))</f>
        <v>0</v>
      </c>
      <c r="X747" s="3">
        <f>IF(R747="A", MIN(20, SUMIFS(W:W, B:B, B747, R:R, "A")),IF(R747="B", MIN(30, SUMIFS(W:W, B:B, B747, R:R, "B")),"비해당분야"))</f>
        <v>8</v>
      </c>
      <c r="Y747" s="3" t="str">
        <f>IF(R747="C",MIN(30,IF(COUNTIFS(B:B,B747,W:W,"가1")=1,25,IF(COUNTIFS(B:B,B747,W:W,"가1")&gt;=2,30,0))+IF(COUNTIFS(B:B,B747,W:W,"나1")&gt;=4,30,IF(COUNTIFS(B:B,B747,W:W,"나1")=3,26,IF(COUNTIFS(B:B,B747,W:W,"나1")=2,22,IF(COUNTIFS(B:B,B747,W:W,"나1")=1,18,0)))))+MIN(30,IF(COUNTIFS(B:B,B747,W:W,"가2")=1,25,IF(COUNTIFS(B:B,B747,W:W,"가2")&gt;=2,30,0))+IF(COUNTIFS(B:B,B747,W:W,"나2")=3,30,IF(COUNTIFS(B:B,B747,W:W,"나2")=2,25,IF(COUNTIFS(B:B,B747,W:W,"나2")=1,20,0)))),"비해당분야")</f>
        <v>비해당분야</v>
      </c>
      <c r="Z747" s="3" t="str">
        <f>IF(R747="C",VLOOKUP(K747,'[1]자격증 backdata'!A:F,6,0),"비해당분야")</f>
        <v>비해당분야</v>
      </c>
      <c r="AA747" s="3" t="str">
        <f>IF(R747="C",SUMIF(B:B,B747,Z:Z),"비해당분야")</f>
        <v>비해당분야</v>
      </c>
      <c r="AB747" s="3" t="str">
        <f>IF(R747="C",SUM(Y747,AA747),"비해당분야")</f>
        <v>비해당분야</v>
      </c>
      <c r="AC747" s="3">
        <f>IF(R747="C",AB747,X747)</f>
        <v>8</v>
      </c>
      <c r="AD747" s="3">
        <f>VLOOKUP(K747,'[1]자격증 backdata'!A:D,4,0)</f>
        <v>5</v>
      </c>
      <c r="AE747" s="3">
        <f>IF(_xlfn.MAXIFS(AD:AD,B:B,B747)&gt;10,10,_xlfn.MAXIFS(AD:AD,B:B,B747))</f>
        <v>5</v>
      </c>
      <c r="AG747" s="2">
        <f>VLOOKUP(K747,'[1]자격증 backdata'!A:C,3,0)</f>
        <v>0</v>
      </c>
      <c r="AH747" s="2">
        <f>COUNTIFS($B:$B,$B747,$AG:$AG,AH$1)</f>
        <v>0</v>
      </c>
      <c r="AI747" s="2">
        <f>COUNTIFS($B:$B,$B747,$AG:$AG,AI$1)</f>
        <v>0</v>
      </c>
      <c r="AJ747" s="2">
        <f>COUNTIFS($B:$B,$B747,$AG:$AG,AJ$1)</f>
        <v>0</v>
      </c>
      <c r="AK747" s="2">
        <f>COUNTIFS($B:$B,$B747,$AG:$AG,AK$1)</f>
        <v>0</v>
      </c>
      <c r="AL747" s="2">
        <f>COUNTIFS($B:$B,$B747,$AG:$AG,AL$1)</f>
        <v>0</v>
      </c>
      <c r="AM747" s="2">
        <f>COUNTIFS($B:$B,$B747,$AG:$AG,AM$1)</f>
        <v>0</v>
      </c>
      <c r="AN747" s="2">
        <f>COUNTIFS($B:$B,$B747,$AG:$AG,AN$1)</f>
        <v>0</v>
      </c>
      <c r="AO747" s="2">
        <f>COUNTIFS($B:$B,$B747,$AG:$AG,AO$1)</f>
        <v>0</v>
      </c>
      <c r="AP747" s="2">
        <f>COUNTIFS($B:$B,$B747,$AG:$AG,AP$1)</f>
        <v>0</v>
      </c>
      <c r="AQ747" s="2">
        <f>COUNTIFS($B:$B,$B747,$AG:$AG,AQ$1)</f>
        <v>1</v>
      </c>
      <c r="AR747" s="2">
        <f>COUNTIFS($B:$B,$B747,$AG:$AG,AR$1)</f>
        <v>0</v>
      </c>
      <c r="AS747" s="2">
        <f>COUNTIFS($B:$B,$B747,$AG:$AG,AS$1)</f>
        <v>0</v>
      </c>
      <c r="AT747" s="2">
        <f>COUNTIFS($B:$B,$B747,$AG:$AG,AT$1)</f>
        <v>1</v>
      </c>
      <c r="AU747" s="2">
        <f>COUNTIFS($B:$B,$B747,$AG:$AG,AU$1)</f>
        <v>0</v>
      </c>
    </row>
    <row r="748" spans="1:47" ht="15" customHeight="1" x14ac:dyDescent="0.35">
      <c r="A748" s="7">
        <f>IF(B747=B748,A747,A747+1)</f>
        <v>254</v>
      </c>
      <c r="B748" s="7" t="s">
        <v>5014</v>
      </c>
      <c r="C748" s="7" t="s">
        <v>5013</v>
      </c>
      <c r="D748" s="7" t="s">
        <v>3044</v>
      </c>
      <c r="E748" s="7" t="s">
        <v>3043</v>
      </c>
      <c r="F748" s="4" t="s">
        <v>7</v>
      </c>
      <c r="G748" s="4" t="s">
        <v>8</v>
      </c>
      <c r="H748" s="4" t="s">
        <v>7</v>
      </c>
      <c r="I748" s="3">
        <v>2</v>
      </c>
      <c r="J748" s="3" t="s">
        <v>106</v>
      </c>
      <c r="K748" s="3" t="s">
        <v>3057</v>
      </c>
      <c r="L748" s="3" t="s">
        <v>55</v>
      </c>
      <c r="M748" s="3" t="s">
        <v>5016</v>
      </c>
      <c r="N748" s="3" t="s">
        <v>321</v>
      </c>
      <c r="P748" s="3" t="s">
        <v>669</v>
      </c>
      <c r="Q748" s="3" t="s">
        <v>1475</v>
      </c>
      <c r="R748" s="3" t="s">
        <v>2434</v>
      </c>
      <c r="S748" s="2" t="str">
        <f>IF(P748="심사불필요","-",VLOOKUP(K748,'[1]자격증 backdata'!A:G,7,0))</f>
        <v>-</v>
      </c>
      <c r="T748" s="2" t="str">
        <f>IF(S748="-","-",IF(COUNTIFS(B:B,B748,S:S,"필수")&gt;0,"자격요건충족","확인필요"))</f>
        <v>-</v>
      </c>
      <c r="U748" s="2"/>
      <c r="W748" s="2">
        <f>IF(Q748="4급","심사불필요",VLOOKUP(K748,'[1]자격증 backdata'!A:B,2,0))</f>
        <v>4</v>
      </c>
      <c r="X748" s="3">
        <f>IF(R748="A", MIN(20, SUMIFS(W:W, B:B, B748, R:R, "A")),IF(R748="B", MIN(30, SUMIFS(W:W, B:B, B748, R:R, "B")),"비해당분야"))</f>
        <v>8</v>
      </c>
      <c r="Y748" s="3" t="str">
        <f>IF(R748="C",MIN(30,IF(COUNTIFS(B:B,B748,W:W,"가1")=1,25,IF(COUNTIFS(B:B,B748,W:W,"가1")&gt;=2,30,0))+IF(COUNTIFS(B:B,B748,W:W,"나1")&gt;=4,30,IF(COUNTIFS(B:B,B748,W:W,"나1")=3,26,IF(COUNTIFS(B:B,B748,W:W,"나1")=2,22,IF(COUNTIFS(B:B,B748,W:W,"나1")=1,18,0)))))+MIN(30,IF(COUNTIFS(B:B,B748,W:W,"가2")=1,25,IF(COUNTIFS(B:B,B748,W:W,"가2")&gt;=2,30,0))+IF(COUNTIFS(B:B,B748,W:W,"나2")=3,30,IF(COUNTIFS(B:B,B748,W:W,"나2")=2,25,IF(COUNTIFS(B:B,B748,W:W,"나2")=1,20,0)))),"비해당분야")</f>
        <v>비해당분야</v>
      </c>
      <c r="Z748" s="3" t="str">
        <f>IF(R748="C",VLOOKUP(K748,'[1]자격증 backdata'!A:F,6,0),"비해당분야")</f>
        <v>비해당분야</v>
      </c>
      <c r="AA748" s="3" t="str">
        <f>IF(R748="C",SUMIF(B:B,B748,Z:Z),"비해당분야")</f>
        <v>비해당분야</v>
      </c>
      <c r="AB748" s="3" t="str">
        <f>IF(R748="C",SUM(Y748,AA748),"비해당분야")</f>
        <v>비해당분야</v>
      </c>
      <c r="AC748" s="3">
        <f>IF(R748="C",AB748,X748)</f>
        <v>8</v>
      </c>
      <c r="AD748" s="3">
        <f>VLOOKUP(K748,'[1]자격증 backdata'!A:D,4,0)</f>
        <v>0</v>
      </c>
      <c r="AE748" s="3">
        <f>IF(_xlfn.MAXIFS(AD:AD,B:B,B748)&gt;10,10,_xlfn.MAXIFS(AD:AD,B:B,B748))</f>
        <v>5</v>
      </c>
      <c r="AG748" s="2" t="str">
        <f>VLOOKUP(K748,'[1]자격증 backdata'!A:C,3,0)</f>
        <v>M</v>
      </c>
      <c r="AH748" s="2">
        <f>COUNTIFS($B:$B,$B748,$AG:$AG,AH$1)</f>
        <v>0</v>
      </c>
      <c r="AI748" s="2">
        <f>COUNTIFS($B:$B,$B748,$AG:$AG,AI$1)</f>
        <v>0</v>
      </c>
      <c r="AJ748" s="2">
        <f>COUNTIFS($B:$B,$B748,$AG:$AG,AJ$1)</f>
        <v>0</v>
      </c>
      <c r="AK748" s="2">
        <f>COUNTIFS($B:$B,$B748,$AG:$AG,AK$1)</f>
        <v>0</v>
      </c>
      <c r="AL748" s="2">
        <f>COUNTIFS($B:$B,$B748,$AG:$AG,AL$1)</f>
        <v>0</v>
      </c>
      <c r="AM748" s="2">
        <f>COUNTIFS($B:$B,$B748,$AG:$AG,AM$1)</f>
        <v>0</v>
      </c>
      <c r="AN748" s="2">
        <f>COUNTIFS($B:$B,$B748,$AG:$AG,AN$1)</f>
        <v>0</v>
      </c>
      <c r="AO748" s="2">
        <f>COUNTIFS($B:$B,$B748,$AG:$AG,AO$1)</f>
        <v>0</v>
      </c>
      <c r="AP748" s="2">
        <f>COUNTIFS($B:$B,$B748,$AG:$AG,AP$1)</f>
        <v>0</v>
      </c>
      <c r="AQ748" s="2">
        <f>COUNTIFS($B:$B,$B748,$AG:$AG,AQ$1)</f>
        <v>1</v>
      </c>
      <c r="AR748" s="2">
        <f>COUNTIFS($B:$B,$B748,$AG:$AG,AR$1)</f>
        <v>0</v>
      </c>
      <c r="AS748" s="2">
        <f>COUNTIFS($B:$B,$B748,$AG:$AG,AS$1)</f>
        <v>0</v>
      </c>
      <c r="AT748" s="2">
        <f>COUNTIFS($B:$B,$B748,$AG:$AG,AT$1)</f>
        <v>1</v>
      </c>
      <c r="AU748" s="2">
        <f>COUNTIFS($B:$B,$B748,$AG:$AG,AU$1)</f>
        <v>0</v>
      </c>
    </row>
    <row r="749" spans="1:47" ht="15" customHeight="1" x14ac:dyDescent="0.35">
      <c r="A749" s="7">
        <f>IF(B748=B749,A748,A748+1)</f>
        <v>254</v>
      </c>
      <c r="B749" s="7" t="s">
        <v>5014</v>
      </c>
      <c r="C749" s="7" t="s">
        <v>5013</v>
      </c>
      <c r="D749" s="7" t="s">
        <v>3044</v>
      </c>
      <c r="E749" s="7" t="s">
        <v>3043</v>
      </c>
      <c r="F749" s="4" t="s">
        <v>7</v>
      </c>
      <c r="G749" s="4" t="s">
        <v>8</v>
      </c>
      <c r="H749" s="4" t="s">
        <v>7</v>
      </c>
      <c r="I749" s="3">
        <v>3</v>
      </c>
      <c r="J749" s="3" t="s">
        <v>364</v>
      </c>
      <c r="K749" s="3" t="s">
        <v>3075</v>
      </c>
      <c r="L749" s="3" t="s">
        <v>254</v>
      </c>
      <c r="M749" s="3" t="s">
        <v>5015</v>
      </c>
      <c r="N749" s="3" t="s">
        <v>3604</v>
      </c>
      <c r="P749" s="3" t="s">
        <v>669</v>
      </c>
      <c r="Q749" s="3" t="s">
        <v>1475</v>
      </c>
      <c r="R749" s="3" t="s">
        <v>2434</v>
      </c>
      <c r="S749" s="2" t="str">
        <f>IF(P749="심사불필요","-",VLOOKUP(K749,'[1]자격증 backdata'!A:G,7,0))</f>
        <v>-</v>
      </c>
      <c r="T749" s="2" t="str">
        <f>IF(S749="-","-",IF(COUNTIFS(B:B,B749,S:S,"필수")&gt;0,"자격요건충족","확인필요"))</f>
        <v>-</v>
      </c>
      <c r="U749" s="2"/>
      <c r="W749" s="2">
        <f>IF(Q749="4급","심사불필요",VLOOKUP(K749,'[1]자격증 backdata'!A:B,2,0))</f>
        <v>2</v>
      </c>
      <c r="X749" s="3">
        <f>IF(R749="A", MIN(20, SUMIFS(W:W, B:B, B749, R:R, "A")),IF(R749="B", MIN(30, SUMIFS(W:W, B:B, B749, R:R, "B")),"비해당분야"))</f>
        <v>8</v>
      </c>
      <c r="Y749" s="3" t="str">
        <f>IF(R749="C",MIN(30,IF(COUNTIFS(B:B,B749,W:W,"가1")=1,25,IF(COUNTIFS(B:B,B749,W:W,"가1")&gt;=2,30,0))+IF(COUNTIFS(B:B,B749,W:W,"나1")&gt;=4,30,IF(COUNTIFS(B:B,B749,W:W,"나1")=3,26,IF(COUNTIFS(B:B,B749,W:W,"나1")=2,22,IF(COUNTIFS(B:B,B749,W:W,"나1")=1,18,0)))))+MIN(30,IF(COUNTIFS(B:B,B749,W:W,"가2")=1,25,IF(COUNTIFS(B:B,B749,W:W,"가2")&gt;=2,30,0))+IF(COUNTIFS(B:B,B749,W:W,"나2")=3,30,IF(COUNTIFS(B:B,B749,W:W,"나2")=2,25,IF(COUNTIFS(B:B,B749,W:W,"나2")=1,20,0)))),"비해당분야")</f>
        <v>비해당분야</v>
      </c>
      <c r="Z749" s="3" t="str">
        <f>IF(R749="C",VLOOKUP(K749,'[1]자격증 backdata'!A:F,6,0),"비해당분야")</f>
        <v>비해당분야</v>
      </c>
      <c r="AA749" s="3" t="str">
        <f>IF(R749="C",SUMIF(B:B,B749,Z:Z),"비해당분야")</f>
        <v>비해당분야</v>
      </c>
      <c r="AB749" s="3" t="str">
        <f>IF(R749="C",SUM(Y749,AA749),"비해당분야")</f>
        <v>비해당분야</v>
      </c>
      <c r="AC749" s="3">
        <f>IF(R749="C",AB749,X749)</f>
        <v>8</v>
      </c>
      <c r="AD749" s="3">
        <f>VLOOKUP(K749,'[1]자격증 backdata'!A:D,4,0)</f>
        <v>0</v>
      </c>
      <c r="AE749" s="3">
        <f>IF(_xlfn.MAXIFS(AD:AD,B:B,B749)&gt;10,10,_xlfn.MAXIFS(AD:AD,B:B,B749))</f>
        <v>5</v>
      </c>
      <c r="AG749" s="2" t="str">
        <f>VLOOKUP(K749,'[1]자격증 backdata'!A:C,3,0)</f>
        <v>J</v>
      </c>
      <c r="AH749" s="2">
        <f>COUNTIFS($B:$B,$B749,$AG:$AG,AH$1)</f>
        <v>0</v>
      </c>
      <c r="AI749" s="2">
        <f>COUNTIFS($B:$B,$B749,$AG:$AG,AI$1)</f>
        <v>0</v>
      </c>
      <c r="AJ749" s="2">
        <f>COUNTIFS($B:$B,$B749,$AG:$AG,AJ$1)</f>
        <v>0</v>
      </c>
      <c r="AK749" s="2">
        <f>COUNTIFS($B:$B,$B749,$AG:$AG,AK$1)</f>
        <v>0</v>
      </c>
      <c r="AL749" s="2">
        <f>COUNTIFS($B:$B,$B749,$AG:$AG,AL$1)</f>
        <v>0</v>
      </c>
      <c r="AM749" s="2">
        <f>COUNTIFS($B:$B,$B749,$AG:$AG,AM$1)</f>
        <v>0</v>
      </c>
      <c r="AN749" s="2">
        <f>COUNTIFS($B:$B,$B749,$AG:$AG,AN$1)</f>
        <v>0</v>
      </c>
      <c r="AO749" s="2">
        <f>COUNTIFS($B:$B,$B749,$AG:$AG,AO$1)</f>
        <v>0</v>
      </c>
      <c r="AP749" s="2">
        <f>COUNTIFS($B:$B,$B749,$AG:$AG,AP$1)</f>
        <v>0</v>
      </c>
      <c r="AQ749" s="2">
        <f>COUNTIFS($B:$B,$B749,$AG:$AG,AQ$1)</f>
        <v>1</v>
      </c>
      <c r="AR749" s="2">
        <f>COUNTIFS($B:$B,$B749,$AG:$AG,AR$1)</f>
        <v>0</v>
      </c>
      <c r="AS749" s="2">
        <f>COUNTIFS($B:$B,$B749,$AG:$AG,AS$1)</f>
        <v>0</v>
      </c>
      <c r="AT749" s="2">
        <f>COUNTIFS($B:$B,$B749,$AG:$AG,AT$1)</f>
        <v>1</v>
      </c>
      <c r="AU749" s="2">
        <f>COUNTIFS($B:$B,$B749,$AG:$AG,AU$1)</f>
        <v>0</v>
      </c>
    </row>
    <row r="750" spans="1:47" ht="15" customHeight="1" x14ac:dyDescent="0.35">
      <c r="A750" s="7">
        <f>IF(B749=B750,A749,A749+1)</f>
        <v>254</v>
      </c>
      <c r="B750" s="7" t="s">
        <v>5014</v>
      </c>
      <c r="C750" s="7" t="s">
        <v>5013</v>
      </c>
      <c r="D750" s="7" t="s">
        <v>3044</v>
      </c>
      <c r="E750" s="7" t="s">
        <v>3043</v>
      </c>
      <c r="F750" s="4" t="s">
        <v>7</v>
      </c>
      <c r="G750" s="4" t="s">
        <v>8</v>
      </c>
      <c r="H750" s="4" t="s">
        <v>7</v>
      </c>
      <c r="I750" s="3">
        <v>4</v>
      </c>
      <c r="J750" s="3" t="s">
        <v>28</v>
      </c>
      <c r="K750" s="3" t="s">
        <v>3061</v>
      </c>
      <c r="L750" s="3" t="s">
        <v>26</v>
      </c>
      <c r="M750" s="3" t="s">
        <v>5012</v>
      </c>
      <c r="N750" s="3" t="s">
        <v>599</v>
      </c>
      <c r="P750" s="3" t="s">
        <v>669</v>
      </c>
      <c r="Q750" s="3" t="s">
        <v>1475</v>
      </c>
      <c r="R750" s="3" t="s">
        <v>2434</v>
      </c>
      <c r="S750" s="2" t="str">
        <f>IF(P750="심사불필요","-",VLOOKUP(K750,'[1]자격증 backdata'!A:G,7,0))</f>
        <v>-</v>
      </c>
      <c r="T750" s="2" t="str">
        <f>IF(S750="-","-",IF(COUNTIFS(B:B,B750,S:S,"필수")&gt;0,"자격요건충족","확인필요"))</f>
        <v>-</v>
      </c>
      <c r="U750" s="2"/>
      <c r="W750" s="2">
        <f>IF(Q750="4급","심사불필요",VLOOKUP(K750,'[1]자격증 backdata'!A:B,2,0))</f>
        <v>2</v>
      </c>
      <c r="X750" s="3">
        <f>IF(R750="A", MIN(20, SUMIFS(W:W, B:B, B750, R:R, "A")),IF(R750="B", MIN(30, SUMIFS(W:W, B:B, B750, R:R, "B")),"비해당분야"))</f>
        <v>8</v>
      </c>
      <c r="Y750" s="3" t="str">
        <f>IF(R750="C",MIN(30,IF(COUNTIFS(B:B,B750,W:W,"가1")=1,25,IF(COUNTIFS(B:B,B750,W:W,"가1")&gt;=2,30,0))+IF(COUNTIFS(B:B,B750,W:W,"나1")&gt;=4,30,IF(COUNTIFS(B:B,B750,W:W,"나1")=3,26,IF(COUNTIFS(B:B,B750,W:W,"나1")=2,22,IF(COUNTIFS(B:B,B750,W:W,"나1")=1,18,0)))))+MIN(30,IF(COUNTIFS(B:B,B750,W:W,"가2")=1,25,IF(COUNTIFS(B:B,B750,W:W,"가2")&gt;=2,30,0))+IF(COUNTIFS(B:B,B750,W:W,"나2")=3,30,IF(COUNTIFS(B:B,B750,W:W,"나2")=2,25,IF(COUNTIFS(B:B,B750,W:W,"나2")=1,20,0)))),"비해당분야")</f>
        <v>비해당분야</v>
      </c>
      <c r="Z750" s="3" t="str">
        <f>IF(R750="C",VLOOKUP(K750,'[1]자격증 backdata'!A:F,6,0),"비해당분야")</f>
        <v>비해당분야</v>
      </c>
      <c r="AA750" s="3" t="str">
        <f>IF(R750="C",SUMIF(B:B,B750,Z:Z),"비해당분야")</f>
        <v>비해당분야</v>
      </c>
      <c r="AB750" s="3" t="str">
        <f>IF(R750="C",SUM(Y750,AA750),"비해당분야")</f>
        <v>비해당분야</v>
      </c>
      <c r="AC750" s="3">
        <f>IF(R750="C",AB750,X750)</f>
        <v>8</v>
      </c>
      <c r="AD750" s="3">
        <f>VLOOKUP(K750,'[1]자격증 backdata'!A:D,4,0)</f>
        <v>0</v>
      </c>
      <c r="AE750" s="3">
        <f>IF(_xlfn.MAXIFS(AD:AD,B:B,B750)&gt;10,10,_xlfn.MAXIFS(AD:AD,B:B,B750))</f>
        <v>5</v>
      </c>
      <c r="AG750" s="2">
        <f>VLOOKUP(K750,'[1]자격증 backdata'!A:C,3,0)</f>
        <v>0</v>
      </c>
      <c r="AH750" s="2">
        <f>COUNTIFS($B:$B,$B750,$AG:$AG,AH$1)</f>
        <v>0</v>
      </c>
      <c r="AI750" s="2">
        <f>COUNTIFS($B:$B,$B750,$AG:$AG,AI$1)</f>
        <v>0</v>
      </c>
      <c r="AJ750" s="2">
        <f>COUNTIFS($B:$B,$B750,$AG:$AG,AJ$1)</f>
        <v>0</v>
      </c>
      <c r="AK750" s="2">
        <f>COUNTIFS($B:$B,$B750,$AG:$AG,AK$1)</f>
        <v>0</v>
      </c>
      <c r="AL750" s="2">
        <f>COUNTIFS($B:$B,$B750,$AG:$AG,AL$1)</f>
        <v>0</v>
      </c>
      <c r="AM750" s="2">
        <f>COUNTIFS($B:$B,$B750,$AG:$AG,AM$1)</f>
        <v>0</v>
      </c>
      <c r="AN750" s="2">
        <f>COUNTIFS($B:$B,$B750,$AG:$AG,AN$1)</f>
        <v>0</v>
      </c>
      <c r="AO750" s="2">
        <f>COUNTIFS($B:$B,$B750,$AG:$AG,AO$1)</f>
        <v>0</v>
      </c>
      <c r="AP750" s="2">
        <f>COUNTIFS($B:$B,$B750,$AG:$AG,AP$1)</f>
        <v>0</v>
      </c>
      <c r="AQ750" s="2">
        <f>COUNTIFS($B:$B,$B750,$AG:$AG,AQ$1)</f>
        <v>1</v>
      </c>
      <c r="AR750" s="2">
        <f>COUNTIFS($B:$B,$B750,$AG:$AG,AR$1)</f>
        <v>0</v>
      </c>
      <c r="AS750" s="2">
        <f>COUNTIFS($B:$B,$B750,$AG:$AG,AS$1)</f>
        <v>0</v>
      </c>
      <c r="AT750" s="2">
        <f>COUNTIFS($B:$B,$B750,$AG:$AG,AT$1)</f>
        <v>1</v>
      </c>
      <c r="AU750" s="2">
        <f>COUNTIFS($B:$B,$B750,$AG:$AG,AU$1)</f>
        <v>0</v>
      </c>
    </row>
    <row r="751" spans="1:47" ht="15" customHeight="1" x14ac:dyDescent="0.35">
      <c r="A751" s="4">
        <f>IF(B750=B751,A750,A750+1)</f>
        <v>255</v>
      </c>
      <c r="B751" s="4" t="s">
        <v>5009</v>
      </c>
      <c r="C751" s="4" t="s">
        <v>5008</v>
      </c>
      <c r="D751" s="4" t="s">
        <v>3044</v>
      </c>
      <c r="E751" s="4" t="s">
        <v>3043</v>
      </c>
      <c r="F751" s="4" t="s">
        <v>7</v>
      </c>
      <c r="G751" s="4" t="s">
        <v>8</v>
      </c>
      <c r="H751" s="4" t="s">
        <v>7</v>
      </c>
      <c r="I751" s="4">
        <v>1</v>
      </c>
      <c r="J751" s="4" t="s">
        <v>69</v>
      </c>
      <c r="K751" s="4" t="s">
        <v>3065</v>
      </c>
      <c r="L751" s="4" t="s">
        <v>36</v>
      </c>
      <c r="M751" s="4" t="s">
        <v>5011</v>
      </c>
      <c r="N751" s="4" t="s">
        <v>173</v>
      </c>
      <c r="P751" s="4" t="s">
        <v>669</v>
      </c>
      <c r="Q751" s="4" t="s">
        <v>1475</v>
      </c>
      <c r="R751" s="4" t="s">
        <v>2434</v>
      </c>
      <c r="S751" s="5" t="str">
        <f>IF(P751="심사불필요","-",VLOOKUP(K751,'[1]자격증 backdata'!A:G,7,0))</f>
        <v>-</v>
      </c>
      <c r="T751" s="5" t="str">
        <f>IF(S751="-","-",IF(COUNTIFS(B:B,B751,S:S,"필수")&gt;0,"자격요건충족","확인필요"))</f>
        <v>-</v>
      </c>
      <c r="U751" s="5"/>
      <c r="W751" s="5">
        <f>IF(Q751="4급","심사불필요",VLOOKUP(K751,'[1]자격증 backdata'!A:B,2,0))</f>
        <v>0</v>
      </c>
      <c r="X751" s="4">
        <f>IF(R751="A", MIN(20, SUMIFS(W:W, B:B, B751, R:R, "A")),IF(R751="B", MIN(30, SUMIFS(W:W, B:B, B751, R:R, "B")),"비해당분야"))</f>
        <v>6</v>
      </c>
      <c r="Y751" s="4" t="str">
        <f>IF(R751="C",MIN(30,IF(COUNTIFS(B:B,B751,W:W,"가1")=1,25,IF(COUNTIFS(B:B,B751,W:W,"가1")&gt;=2,30,0))+IF(COUNTIFS(B:B,B751,W:W,"나1")&gt;=4,30,IF(COUNTIFS(B:B,B751,W:W,"나1")=3,26,IF(COUNTIFS(B:B,B751,W:W,"나1")=2,22,IF(COUNTIFS(B:B,B751,W:W,"나1")=1,18,0)))))+MIN(30,IF(COUNTIFS(B:B,B751,W:W,"가2")=1,25,IF(COUNTIFS(B:B,B751,W:W,"가2")&gt;=2,30,0))+IF(COUNTIFS(B:B,B751,W:W,"나2")=3,30,IF(COUNTIFS(B:B,B751,W:W,"나2")=2,25,IF(COUNTIFS(B:B,B751,W:W,"나2")=1,20,0)))),"비해당분야")</f>
        <v>비해당분야</v>
      </c>
      <c r="Z751" s="4" t="str">
        <f>IF(R751="C",VLOOKUP(K751,'[1]자격증 backdata'!A:F,6,0),"비해당분야")</f>
        <v>비해당분야</v>
      </c>
      <c r="AA751" s="4" t="str">
        <f>IF(R751="C",SUMIF(B:B,B751,Z:Z),"비해당분야")</f>
        <v>비해당분야</v>
      </c>
      <c r="AB751" s="4" t="str">
        <f>IF(R751="C",SUM(Y751,AA751),"비해당분야")</f>
        <v>비해당분야</v>
      </c>
      <c r="AC751" s="4">
        <f>IF(R751="C",AB751,X751)</f>
        <v>6</v>
      </c>
      <c r="AD751" s="4">
        <f>VLOOKUP(K751,'[1]자격증 backdata'!A:D,4,0)</f>
        <v>5</v>
      </c>
      <c r="AE751" s="4">
        <f>IF(_xlfn.MAXIFS(AD:AD,B:B,B751)&gt;10,10,_xlfn.MAXIFS(AD:AD,B:B,B751))</f>
        <v>5</v>
      </c>
      <c r="AG751" s="5">
        <f>VLOOKUP(K751,'[1]자격증 backdata'!A:C,3,0)</f>
        <v>0</v>
      </c>
      <c r="AH751" s="5">
        <f>COUNTIFS($B:$B,$B751,$AG:$AG,AH$1)</f>
        <v>0</v>
      </c>
      <c r="AI751" s="5">
        <f>COUNTIFS($B:$B,$B751,$AG:$AG,AI$1)</f>
        <v>0</v>
      </c>
      <c r="AJ751" s="5">
        <f>COUNTIFS($B:$B,$B751,$AG:$AG,AJ$1)</f>
        <v>0</v>
      </c>
      <c r="AK751" s="5">
        <f>COUNTIFS($B:$B,$B751,$AG:$AG,AK$1)</f>
        <v>0</v>
      </c>
      <c r="AL751" s="5">
        <f>COUNTIFS($B:$B,$B751,$AG:$AG,AL$1)</f>
        <v>0</v>
      </c>
      <c r="AM751" s="5">
        <f>COUNTIFS($B:$B,$B751,$AG:$AG,AM$1)</f>
        <v>0</v>
      </c>
      <c r="AN751" s="5">
        <f>COUNTIFS($B:$B,$B751,$AG:$AG,AN$1)</f>
        <v>0</v>
      </c>
      <c r="AO751" s="5">
        <f>COUNTIFS($B:$B,$B751,$AG:$AG,AO$1)</f>
        <v>0</v>
      </c>
      <c r="AP751" s="5">
        <f>COUNTIFS($B:$B,$B751,$AG:$AG,AP$1)</f>
        <v>0</v>
      </c>
      <c r="AQ751" s="5">
        <f>COUNTIFS($B:$B,$B751,$AG:$AG,AQ$1)</f>
        <v>0</v>
      </c>
      <c r="AR751" s="5">
        <f>COUNTIFS($B:$B,$B751,$AG:$AG,AR$1)</f>
        <v>0</v>
      </c>
      <c r="AS751" s="5">
        <f>COUNTIFS($B:$B,$B751,$AG:$AG,AS$1)</f>
        <v>0</v>
      </c>
      <c r="AT751" s="5">
        <f>COUNTIFS($B:$B,$B751,$AG:$AG,AT$1)</f>
        <v>1</v>
      </c>
      <c r="AU751" s="5">
        <f>COUNTIFS($B:$B,$B751,$AG:$AG,AU$1)</f>
        <v>0</v>
      </c>
    </row>
    <row r="752" spans="1:47" ht="15" customHeight="1" x14ac:dyDescent="0.35">
      <c r="A752" s="6">
        <f>IF(B751=B752,A751,A751+1)</f>
        <v>255</v>
      </c>
      <c r="B752" s="6" t="s">
        <v>5009</v>
      </c>
      <c r="C752" s="6" t="s">
        <v>5008</v>
      </c>
      <c r="D752" s="6" t="s">
        <v>3044</v>
      </c>
      <c r="E752" s="6" t="s">
        <v>3043</v>
      </c>
      <c r="F752" s="4" t="s">
        <v>7</v>
      </c>
      <c r="G752" s="4" t="s">
        <v>8</v>
      </c>
      <c r="H752" s="4" t="s">
        <v>7</v>
      </c>
      <c r="I752" s="4">
        <v>2</v>
      </c>
      <c r="J752" s="4" t="s">
        <v>106</v>
      </c>
      <c r="K752" s="4" t="s">
        <v>3057</v>
      </c>
      <c r="L752" s="4" t="s">
        <v>55</v>
      </c>
      <c r="M752" s="4" t="s">
        <v>5010</v>
      </c>
      <c r="N752" s="4" t="s">
        <v>1608</v>
      </c>
      <c r="P752" s="4" t="s">
        <v>669</v>
      </c>
      <c r="Q752" s="4" t="s">
        <v>1475</v>
      </c>
      <c r="R752" s="4" t="s">
        <v>2434</v>
      </c>
      <c r="S752" s="5" t="str">
        <f>IF(P752="심사불필요","-",VLOOKUP(K752,'[1]자격증 backdata'!A:G,7,0))</f>
        <v>-</v>
      </c>
      <c r="T752" s="5" t="str">
        <f>IF(S752="-","-",IF(COUNTIFS(B:B,B752,S:S,"필수")&gt;0,"자격요건충족","확인필요"))</f>
        <v>-</v>
      </c>
      <c r="U752" s="5"/>
      <c r="W752" s="5">
        <f>IF(Q752="4급","심사불필요",VLOOKUP(K752,'[1]자격증 backdata'!A:B,2,0))</f>
        <v>4</v>
      </c>
      <c r="X752" s="4">
        <f>IF(R752="A", MIN(20, SUMIFS(W:W, B:B, B752, R:R, "A")),IF(R752="B", MIN(30, SUMIFS(W:W, B:B, B752, R:R, "B")),"비해당분야"))</f>
        <v>6</v>
      </c>
      <c r="Y752" s="4" t="str">
        <f>IF(R752="C",MIN(30,IF(COUNTIFS(B:B,B752,W:W,"가1")=1,25,IF(COUNTIFS(B:B,B752,W:W,"가1")&gt;=2,30,0))+IF(COUNTIFS(B:B,B752,W:W,"나1")&gt;=4,30,IF(COUNTIFS(B:B,B752,W:W,"나1")=3,26,IF(COUNTIFS(B:B,B752,W:W,"나1")=2,22,IF(COUNTIFS(B:B,B752,W:W,"나1")=1,18,0)))))+MIN(30,IF(COUNTIFS(B:B,B752,W:W,"가2")=1,25,IF(COUNTIFS(B:B,B752,W:W,"가2")&gt;=2,30,0))+IF(COUNTIFS(B:B,B752,W:W,"나2")=3,30,IF(COUNTIFS(B:B,B752,W:W,"나2")=2,25,IF(COUNTIFS(B:B,B752,W:W,"나2")=1,20,0)))),"비해당분야")</f>
        <v>비해당분야</v>
      </c>
      <c r="Z752" s="4" t="str">
        <f>IF(R752="C",VLOOKUP(K752,'[1]자격증 backdata'!A:F,6,0),"비해당분야")</f>
        <v>비해당분야</v>
      </c>
      <c r="AA752" s="4" t="str">
        <f>IF(R752="C",SUMIF(B:B,B752,Z:Z),"비해당분야")</f>
        <v>비해당분야</v>
      </c>
      <c r="AB752" s="4" t="str">
        <f>IF(R752="C",SUM(Y752,AA752),"비해당분야")</f>
        <v>비해당분야</v>
      </c>
      <c r="AC752" s="4">
        <f>IF(R752="C",AB752,X752)</f>
        <v>6</v>
      </c>
      <c r="AD752" s="4">
        <f>VLOOKUP(K752,'[1]자격증 backdata'!A:D,4,0)</f>
        <v>0</v>
      </c>
      <c r="AE752" s="4">
        <f>IF(_xlfn.MAXIFS(AD:AD,B:B,B752)&gt;10,10,_xlfn.MAXIFS(AD:AD,B:B,B752))</f>
        <v>5</v>
      </c>
      <c r="AG752" s="5" t="str">
        <f>VLOOKUP(K752,'[1]자격증 backdata'!A:C,3,0)</f>
        <v>M</v>
      </c>
      <c r="AH752" s="5">
        <f>COUNTIFS($B:$B,$B752,$AG:$AG,AH$1)</f>
        <v>0</v>
      </c>
      <c r="AI752" s="5">
        <f>COUNTIFS($B:$B,$B752,$AG:$AG,AI$1)</f>
        <v>0</v>
      </c>
      <c r="AJ752" s="5">
        <f>COUNTIFS($B:$B,$B752,$AG:$AG,AJ$1)</f>
        <v>0</v>
      </c>
      <c r="AK752" s="5">
        <f>COUNTIFS($B:$B,$B752,$AG:$AG,AK$1)</f>
        <v>0</v>
      </c>
      <c r="AL752" s="5">
        <f>COUNTIFS($B:$B,$B752,$AG:$AG,AL$1)</f>
        <v>0</v>
      </c>
      <c r="AM752" s="5">
        <f>COUNTIFS($B:$B,$B752,$AG:$AG,AM$1)</f>
        <v>0</v>
      </c>
      <c r="AN752" s="5">
        <f>COUNTIFS($B:$B,$B752,$AG:$AG,AN$1)</f>
        <v>0</v>
      </c>
      <c r="AO752" s="5">
        <f>COUNTIFS($B:$B,$B752,$AG:$AG,AO$1)</f>
        <v>0</v>
      </c>
      <c r="AP752" s="5">
        <f>COUNTIFS($B:$B,$B752,$AG:$AG,AP$1)</f>
        <v>0</v>
      </c>
      <c r="AQ752" s="5">
        <f>COUNTIFS($B:$B,$B752,$AG:$AG,AQ$1)</f>
        <v>0</v>
      </c>
      <c r="AR752" s="5">
        <f>COUNTIFS($B:$B,$B752,$AG:$AG,AR$1)</f>
        <v>0</v>
      </c>
      <c r="AS752" s="5">
        <f>COUNTIFS($B:$B,$B752,$AG:$AG,AS$1)</f>
        <v>0</v>
      </c>
      <c r="AT752" s="5">
        <f>COUNTIFS($B:$B,$B752,$AG:$AG,AT$1)</f>
        <v>1</v>
      </c>
      <c r="AU752" s="5">
        <f>COUNTIFS($B:$B,$B752,$AG:$AG,AU$1)</f>
        <v>0</v>
      </c>
    </row>
    <row r="753" spans="1:47" ht="15" customHeight="1" x14ac:dyDescent="0.35">
      <c r="A753" s="6">
        <f>IF(B752=B753,A752,A752+1)</f>
        <v>255</v>
      </c>
      <c r="B753" s="6" t="s">
        <v>5009</v>
      </c>
      <c r="C753" s="6" t="s">
        <v>5008</v>
      </c>
      <c r="D753" s="6" t="s">
        <v>3044</v>
      </c>
      <c r="E753" s="6" t="s">
        <v>3043</v>
      </c>
      <c r="F753" s="4" t="s">
        <v>7</v>
      </c>
      <c r="G753" s="4" t="s">
        <v>8</v>
      </c>
      <c r="H753" s="4" t="s">
        <v>7</v>
      </c>
      <c r="I753" s="4">
        <v>3</v>
      </c>
      <c r="J753" s="4" t="s">
        <v>28</v>
      </c>
      <c r="K753" s="4" t="s">
        <v>3061</v>
      </c>
      <c r="L753" s="4" t="s">
        <v>26</v>
      </c>
      <c r="M753" s="4" t="s">
        <v>5007</v>
      </c>
      <c r="N753" s="4" t="s">
        <v>432</v>
      </c>
      <c r="P753" s="4" t="s">
        <v>669</v>
      </c>
      <c r="Q753" s="4" t="s">
        <v>1475</v>
      </c>
      <c r="R753" s="4" t="s">
        <v>2434</v>
      </c>
      <c r="S753" s="5" t="str">
        <f>IF(P753="심사불필요","-",VLOOKUP(K753,'[1]자격증 backdata'!A:G,7,0))</f>
        <v>-</v>
      </c>
      <c r="T753" s="5" t="str">
        <f>IF(S753="-","-",IF(COUNTIFS(B:B,B753,S:S,"필수")&gt;0,"자격요건충족","확인필요"))</f>
        <v>-</v>
      </c>
      <c r="U753" s="5"/>
      <c r="W753" s="5">
        <f>IF(Q753="4급","심사불필요",VLOOKUP(K753,'[1]자격증 backdata'!A:B,2,0))</f>
        <v>2</v>
      </c>
      <c r="X753" s="4">
        <f>IF(R753="A", MIN(20, SUMIFS(W:W, B:B, B753, R:R, "A")),IF(R753="B", MIN(30, SUMIFS(W:W, B:B, B753, R:R, "B")),"비해당분야"))</f>
        <v>6</v>
      </c>
      <c r="Y753" s="4" t="str">
        <f>IF(R753="C",MIN(30,IF(COUNTIFS(B:B,B753,W:W,"가1")=1,25,IF(COUNTIFS(B:B,B753,W:W,"가1")&gt;=2,30,0))+IF(COUNTIFS(B:B,B753,W:W,"나1")&gt;=4,30,IF(COUNTIFS(B:B,B753,W:W,"나1")=3,26,IF(COUNTIFS(B:B,B753,W:W,"나1")=2,22,IF(COUNTIFS(B:B,B753,W:W,"나1")=1,18,0)))))+MIN(30,IF(COUNTIFS(B:B,B753,W:W,"가2")=1,25,IF(COUNTIFS(B:B,B753,W:W,"가2")&gt;=2,30,0))+IF(COUNTIFS(B:B,B753,W:W,"나2")=3,30,IF(COUNTIFS(B:B,B753,W:W,"나2")=2,25,IF(COUNTIFS(B:B,B753,W:W,"나2")=1,20,0)))),"비해당분야")</f>
        <v>비해당분야</v>
      </c>
      <c r="Z753" s="4" t="str">
        <f>IF(R753="C",VLOOKUP(K753,'[1]자격증 backdata'!A:F,6,0),"비해당분야")</f>
        <v>비해당분야</v>
      </c>
      <c r="AA753" s="4" t="str">
        <f>IF(R753="C",SUMIF(B:B,B753,Z:Z),"비해당분야")</f>
        <v>비해당분야</v>
      </c>
      <c r="AB753" s="4" t="str">
        <f>IF(R753="C",SUM(Y753,AA753),"비해당분야")</f>
        <v>비해당분야</v>
      </c>
      <c r="AC753" s="4">
        <f>IF(R753="C",AB753,X753)</f>
        <v>6</v>
      </c>
      <c r="AD753" s="4">
        <f>VLOOKUP(K753,'[1]자격증 backdata'!A:D,4,0)</f>
        <v>0</v>
      </c>
      <c r="AE753" s="4">
        <f>IF(_xlfn.MAXIFS(AD:AD,B:B,B753)&gt;10,10,_xlfn.MAXIFS(AD:AD,B:B,B753))</f>
        <v>5</v>
      </c>
      <c r="AG753" s="5">
        <f>VLOOKUP(K753,'[1]자격증 backdata'!A:C,3,0)</f>
        <v>0</v>
      </c>
      <c r="AH753" s="5">
        <f>COUNTIFS($B:$B,$B753,$AG:$AG,AH$1)</f>
        <v>0</v>
      </c>
      <c r="AI753" s="5">
        <f>COUNTIFS($B:$B,$B753,$AG:$AG,AI$1)</f>
        <v>0</v>
      </c>
      <c r="AJ753" s="5">
        <f>COUNTIFS($B:$B,$B753,$AG:$AG,AJ$1)</f>
        <v>0</v>
      </c>
      <c r="AK753" s="5">
        <f>COUNTIFS($B:$B,$B753,$AG:$AG,AK$1)</f>
        <v>0</v>
      </c>
      <c r="AL753" s="5">
        <f>COUNTIFS($B:$B,$B753,$AG:$AG,AL$1)</f>
        <v>0</v>
      </c>
      <c r="AM753" s="5">
        <f>COUNTIFS($B:$B,$B753,$AG:$AG,AM$1)</f>
        <v>0</v>
      </c>
      <c r="AN753" s="5">
        <f>COUNTIFS($B:$B,$B753,$AG:$AG,AN$1)</f>
        <v>0</v>
      </c>
      <c r="AO753" s="5">
        <f>COUNTIFS($B:$B,$B753,$AG:$AG,AO$1)</f>
        <v>0</v>
      </c>
      <c r="AP753" s="5">
        <f>COUNTIFS($B:$B,$B753,$AG:$AG,AP$1)</f>
        <v>0</v>
      </c>
      <c r="AQ753" s="5">
        <f>COUNTIFS($B:$B,$B753,$AG:$AG,AQ$1)</f>
        <v>0</v>
      </c>
      <c r="AR753" s="5">
        <f>COUNTIFS($B:$B,$B753,$AG:$AG,AR$1)</f>
        <v>0</v>
      </c>
      <c r="AS753" s="5">
        <f>COUNTIFS($B:$B,$B753,$AG:$AG,AS$1)</f>
        <v>0</v>
      </c>
      <c r="AT753" s="5">
        <f>COUNTIFS($B:$B,$B753,$AG:$AG,AT$1)</f>
        <v>1</v>
      </c>
      <c r="AU753" s="5">
        <f>COUNTIFS($B:$B,$B753,$AG:$AG,AU$1)</f>
        <v>0</v>
      </c>
    </row>
    <row r="754" spans="1:47" ht="15" customHeight="1" x14ac:dyDescent="0.35">
      <c r="A754" s="3">
        <f>IF(B753=B754,A753,A753+1)</f>
        <v>256</v>
      </c>
      <c r="B754" s="3" t="s">
        <v>5006</v>
      </c>
      <c r="C754" s="3" t="s">
        <v>2951</v>
      </c>
      <c r="D754" s="3" t="s">
        <v>3044</v>
      </c>
      <c r="E754" s="3" t="s">
        <v>3043</v>
      </c>
      <c r="F754" s="4" t="s">
        <v>568</v>
      </c>
      <c r="G754" s="4" t="s">
        <v>568</v>
      </c>
      <c r="H754" s="4" t="s">
        <v>568</v>
      </c>
      <c r="I754" s="3">
        <v>1</v>
      </c>
      <c r="J754" s="3" t="s">
        <v>570</v>
      </c>
      <c r="K754" s="3" t="s">
        <v>3047</v>
      </c>
      <c r="L754" s="3" t="s">
        <v>568</v>
      </c>
      <c r="M754" s="3" t="s">
        <v>568</v>
      </c>
      <c r="N754" s="3" t="s">
        <v>568</v>
      </c>
      <c r="P754" s="3" t="s">
        <v>669</v>
      </c>
      <c r="Q754" s="3" t="s">
        <v>1475</v>
      </c>
      <c r="R754" s="3" t="s">
        <v>2434</v>
      </c>
      <c r="S754" s="2" t="str">
        <f>IF(P754="심사불필요","-",VLOOKUP(K754,'[1]자격증 backdata'!A:G,7,0))</f>
        <v>-</v>
      </c>
      <c r="T754" s="2" t="str">
        <f>IF(S754="-","-",IF(COUNTIFS(B:B,B754,S:S,"필수")&gt;0,"자격요건충족","확인필요"))</f>
        <v>-</v>
      </c>
      <c r="U754" s="2"/>
      <c r="W754" s="2">
        <f>IF(Q754="4급","심사불필요",VLOOKUP(K754,'[1]자격증 backdata'!A:B,2,0))</f>
        <v>0</v>
      </c>
      <c r="X754" s="3">
        <f>IF(R754="A", MIN(20, SUMIFS(W:W, B:B, B754, R:R, "A")),IF(R754="B", MIN(30, SUMIFS(W:W, B:B, B754, R:R, "B")),"비해당분야"))</f>
        <v>0</v>
      </c>
      <c r="Y754" s="3" t="str">
        <f>IF(R754="C",MIN(30,IF(COUNTIFS(B:B,B754,W:W,"가1")=1,25,IF(COUNTIFS(B:B,B754,W:W,"가1")&gt;=2,30,0))+IF(COUNTIFS(B:B,B754,W:W,"나1")&gt;=4,30,IF(COUNTIFS(B:B,B754,W:W,"나1")=3,26,IF(COUNTIFS(B:B,B754,W:W,"나1")=2,22,IF(COUNTIFS(B:B,B754,W:W,"나1")=1,18,0)))))+MIN(30,IF(COUNTIFS(B:B,B754,W:W,"가2")=1,25,IF(COUNTIFS(B:B,B754,W:W,"가2")&gt;=2,30,0))+IF(COUNTIFS(B:B,B754,W:W,"나2")=3,30,IF(COUNTIFS(B:B,B754,W:W,"나2")=2,25,IF(COUNTIFS(B:B,B754,W:W,"나2")=1,20,0)))),"비해당분야")</f>
        <v>비해당분야</v>
      </c>
      <c r="Z754" s="3" t="str">
        <f>IF(R754="C",VLOOKUP(K754,'[1]자격증 backdata'!A:F,6,0),"비해당분야")</f>
        <v>비해당분야</v>
      </c>
      <c r="AA754" s="3" t="str">
        <f>IF(R754="C",SUMIF(B:B,B754,Z:Z),"비해당분야")</f>
        <v>비해당분야</v>
      </c>
      <c r="AB754" s="3" t="str">
        <f>IF(R754="C",SUM(Y754,AA754),"비해당분야")</f>
        <v>비해당분야</v>
      </c>
      <c r="AC754" s="3">
        <f>IF(R754="C",AB754,X754)</f>
        <v>0</v>
      </c>
      <c r="AD754" s="3">
        <f>VLOOKUP(K754,'[1]자격증 backdata'!A:D,4,0)</f>
        <v>0</v>
      </c>
      <c r="AE754" s="3">
        <f>IF(_xlfn.MAXIFS(AD:AD,B:B,B754)&gt;10,10,_xlfn.MAXIFS(AD:AD,B:B,B754))</f>
        <v>0</v>
      </c>
      <c r="AG754" s="2">
        <f>VLOOKUP(K754,'[1]자격증 backdata'!A:C,3,0)</f>
        <v>0</v>
      </c>
      <c r="AH754" s="2">
        <f>COUNTIFS($B:$B,$B754,$AG:$AG,AH$1)</f>
        <v>0</v>
      </c>
      <c r="AI754" s="2">
        <f>COUNTIFS($B:$B,$B754,$AG:$AG,AI$1)</f>
        <v>0</v>
      </c>
      <c r="AJ754" s="2">
        <f>COUNTIFS($B:$B,$B754,$AG:$AG,AJ$1)</f>
        <v>0</v>
      </c>
      <c r="AK754" s="2">
        <f>COUNTIFS($B:$B,$B754,$AG:$AG,AK$1)</f>
        <v>0</v>
      </c>
      <c r="AL754" s="2">
        <f>COUNTIFS($B:$B,$B754,$AG:$AG,AL$1)</f>
        <v>0</v>
      </c>
      <c r="AM754" s="2">
        <f>COUNTIFS($B:$B,$B754,$AG:$AG,AM$1)</f>
        <v>0</v>
      </c>
      <c r="AN754" s="2">
        <f>COUNTIFS($B:$B,$B754,$AG:$AG,AN$1)</f>
        <v>0</v>
      </c>
      <c r="AO754" s="2">
        <f>COUNTIFS($B:$B,$B754,$AG:$AG,AO$1)</f>
        <v>0</v>
      </c>
      <c r="AP754" s="2">
        <f>COUNTIFS($B:$B,$B754,$AG:$AG,AP$1)</f>
        <v>0</v>
      </c>
      <c r="AQ754" s="2">
        <f>COUNTIFS($B:$B,$B754,$AG:$AG,AQ$1)</f>
        <v>0</v>
      </c>
      <c r="AR754" s="2">
        <f>COUNTIFS($B:$B,$B754,$AG:$AG,AR$1)</f>
        <v>0</v>
      </c>
      <c r="AS754" s="2">
        <f>COUNTIFS($B:$B,$B754,$AG:$AG,AS$1)</f>
        <v>0</v>
      </c>
      <c r="AT754" s="2">
        <f>COUNTIFS($B:$B,$B754,$AG:$AG,AT$1)</f>
        <v>0</v>
      </c>
      <c r="AU754" s="2">
        <f>COUNTIFS($B:$B,$B754,$AG:$AG,AU$1)</f>
        <v>0</v>
      </c>
    </row>
    <row r="755" spans="1:47" ht="15" customHeight="1" x14ac:dyDescent="0.35">
      <c r="A755" s="4">
        <f>IF(B754=B755,A754,A754+1)</f>
        <v>257</v>
      </c>
      <c r="B755" s="4" t="s">
        <v>5003</v>
      </c>
      <c r="C755" s="4" t="s">
        <v>5002</v>
      </c>
      <c r="D755" s="4" t="s">
        <v>3044</v>
      </c>
      <c r="E755" s="4" t="s">
        <v>3043</v>
      </c>
      <c r="F755" s="4" t="s">
        <v>7</v>
      </c>
      <c r="G755" s="4" t="s">
        <v>8</v>
      </c>
      <c r="H755" s="4" t="s">
        <v>7</v>
      </c>
      <c r="I755" s="4">
        <v>1</v>
      </c>
      <c r="J755" s="4" t="s">
        <v>106</v>
      </c>
      <c r="K755" s="4" t="s">
        <v>3057</v>
      </c>
      <c r="L755" s="4" t="s">
        <v>55</v>
      </c>
      <c r="M755" s="4" t="s">
        <v>5005</v>
      </c>
      <c r="N755" s="4" t="s">
        <v>1256</v>
      </c>
      <c r="P755" s="4" t="s">
        <v>669</v>
      </c>
      <c r="Q755" s="4" t="s">
        <v>1475</v>
      </c>
      <c r="R755" s="4" t="s">
        <v>2434</v>
      </c>
      <c r="S755" s="5" t="str">
        <f>IF(P755="심사불필요","-",VLOOKUP(K755,'[1]자격증 backdata'!A:G,7,0))</f>
        <v>-</v>
      </c>
      <c r="T755" s="5" t="str">
        <f>IF(S755="-","-",IF(COUNTIFS(B:B,B755,S:S,"필수")&gt;0,"자격요건충족","확인필요"))</f>
        <v>-</v>
      </c>
      <c r="U755" s="5"/>
      <c r="W755" s="5">
        <f>IF(Q755="4급","심사불필요",VLOOKUP(K755,'[1]자격증 backdata'!A:B,2,0))</f>
        <v>4</v>
      </c>
      <c r="X755" s="4">
        <f>IF(R755="A", MIN(20, SUMIFS(W:W, B:B, B755, R:R, "A")),IF(R755="B", MIN(30, SUMIFS(W:W, B:B, B755, R:R, "B")),"비해당분야"))</f>
        <v>6</v>
      </c>
      <c r="Y755" s="4" t="str">
        <f>IF(R755="C",MIN(30,IF(COUNTIFS(B:B,B755,W:W,"가1")=1,25,IF(COUNTIFS(B:B,B755,W:W,"가1")&gt;=2,30,0))+IF(COUNTIFS(B:B,B755,W:W,"나1")&gt;=4,30,IF(COUNTIFS(B:B,B755,W:W,"나1")=3,26,IF(COUNTIFS(B:B,B755,W:W,"나1")=2,22,IF(COUNTIFS(B:B,B755,W:W,"나1")=1,18,0)))))+MIN(30,IF(COUNTIFS(B:B,B755,W:W,"가2")=1,25,IF(COUNTIFS(B:B,B755,W:W,"가2")&gt;=2,30,0))+IF(COUNTIFS(B:B,B755,W:W,"나2")=3,30,IF(COUNTIFS(B:B,B755,W:W,"나2")=2,25,IF(COUNTIFS(B:B,B755,W:W,"나2")=1,20,0)))),"비해당분야")</f>
        <v>비해당분야</v>
      </c>
      <c r="Z755" s="4" t="str">
        <f>IF(R755="C",VLOOKUP(K755,'[1]자격증 backdata'!A:F,6,0),"비해당분야")</f>
        <v>비해당분야</v>
      </c>
      <c r="AA755" s="4" t="str">
        <f>IF(R755="C",SUMIF(B:B,B755,Z:Z),"비해당분야")</f>
        <v>비해당분야</v>
      </c>
      <c r="AB755" s="4" t="str">
        <f>IF(R755="C",SUM(Y755,AA755),"비해당분야")</f>
        <v>비해당분야</v>
      </c>
      <c r="AC755" s="4">
        <f>IF(R755="C",AB755,X755)</f>
        <v>6</v>
      </c>
      <c r="AD755" s="4">
        <f>VLOOKUP(K755,'[1]자격증 backdata'!A:D,4,0)</f>
        <v>0</v>
      </c>
      <c r="AE755" s="4">
        <f>IF(_xlfn.MAXIFS(AD:AD,B:B,B755)&gt;10,10,_xlfn.MAXIFS(AD:AD,B:B,B755))</f>
        <v>5</v>
      </c>
      <c r="AG755" s="5" t="str">
        <f>VLOOKUP(K755,'[1]자격증 backdata'!A:C,3,0)</f>
        <v>M</v>
      </c>
      <c r="AH755" s="5">
        <f>COUNTIFS($B:$B,$B755,$AG:$AG,AH$1)</f>
        <v>0</v>
      </c>
      <c r="AI755" s="5">
        <f>COUNTIFS($B:$B,$B755,$AG:$AG,AI$1)</f>
        <v>0</v>
      </c>
      <c r="AJ755" s="5">
        <f>COUNTIFS($B:$B,$B755,$AG:$AG,AJ$1)</f>
        <v>0</v>
      </c>
      <c r="AK755" s="5">
        <f>COUNTIFS($B:$B,$B755,$AG:$AG,AK$1)</f>
        <v>0</v>
      </c>
      <c r="AL755" s="5">
        <f>COUNTIFS($B:$B,$B755,$AG:$AG,AL$1)</f>
        <v>0</v>
      </c>
      <c r="AM755" s="5">
        <f>COUNTIFS($B:$B,$B755,$AG:$AG,AM$1)</f>
        <v>0</v>
      </c>
      <c r="AN755" s="5">
        <f>COUNTIFS($B:$B,$B755,$AG:$AG,AN$1)</f>
        <v>0</v>
      </c>
      <c r="AO755" s="5">
        <f>COUNTIFS($B:$B,$B755,$AG:$AG,AO$1)</f>
        <v>0</v>
      </c>
      <c r="AP755" s="5">
        <f>COUNTIFS($B:$B,$B755,$AG:$AG,AP$1)</f>
        <v>0</v>
      </c>
      <c r="AQ755" s="5">
        <f>COUNTIFS($B:$B,$B755,$AG:$AG,AQ$1)</f>
        <v>0</v>
      </c>
      <c r="AR755" s="5">
        <f>COUNTIFS($B:$B,$B755,$AG:$AG,AR$1)</f>
        <v>0</v>
      </c>
      <c r="AS755" s="5">
        <f>COUNTIFS($B:$B,$B755,$AG:$AG,AS$1)</f>
        <v>0</v>
      </c>
      <c r="AT755" s="5">
        <f>COUNTIFS($B:$B,$B755,$AG:$AG,AT$1)</f>
        <v>1</v>
      </c>
      <c r="AU755" s="5">
        <f>COUNTIFS($B:$B,$B755,$AG:$AG,AU$1)</f>
        <v>0</v>
      </c>
    </row>
    <row r="756" spans="1:47" ht="15" customHeight="1" x14ac:dyDescent="0.35">
      <c r="A756" s="6">
        <f>IF(B755=B756,A755,A755+1)</f>
        <v>257</v>
      </c>
      <c r="B756" s="6" t="s">
        <v>5003</v>
      </c>
      <c r="C756" s="6" t="s">
        <v>5002</v>
      </c>
      <c r="D756" s="6" t="s">
        <v>3044</v>
      </c>
      <c r="E756" s="6" t="s">
        <v>3043</v>
      </c>
      <c r="F756" s="4" t="s">
        <v>7</v>
      </c>
      <c r="G756" s="4" t="s">
        <v>8</v>
      </c>
      <c r="H756" s="4" t="s">
        <v>7</v>
      </c>
      <c r="I756" s="4">
        <v>2</v>
      </c>
      <c r="J756" s="4" t="s">
        <v>28</v>
      </c>
      <c r="K756" s="4" t="s">
        <v>3061</v>
      </c>
      <c r="L756" s="4" t="s">
        <v>26</v>
      </c>
      <c r="M756" s="4" t="s">
        <v>5004</v>
      </c>
      <c r="N756" s="4" t="s">
        <v>1645</v>
      </c>
      <c r="P756" s="4" t="s">
        <v>669</v>
      </c>
      <c r="Q756" s="4" t="s">
        <v>1475</v>
      </c>
      <c r="R756" s="4" t="s">
        <v>2434</v>
      </c>
      <c r="S756" s="5" t="str">
        <f>IF(P756="심사불필요","-",VLOOKUP(K756,'[1]자격증 backdata'!A:G,7,0))</f>
        <v>-</v>
      </c>
      <c r="T756" s="5" t="str">
        <f>IF(S756="-","-",IF(COUNTIFS(B:B,B756,S:S,"필수")&gt;0,"자격요건충족","확인필요"))</f>
        <v>-</v>
      </c>
      <c r="U756" s="5"/>
      <c r="W756" s="5">
        <f>IF(Q756="4급","심사불필요",VLOOKUP(K756,'[1]자격증 backdata'!A:B,2,0))</f>
        <v>2</v>
      </c>
      <c r="X756" s="4">
        <f>IF(R756="A", MIN(20, SUMIFS(W:W, B:B, B756, R:R, "A")),IF(R756="B", MIN(30, SUMIFS(W:W, B:B, B756, R:R, "B")),"비해당분야"))</f>
        <v>6</v>
      </c>
      <c r="Y756" s="4" t="str">
        <f>IF(R756="C",MIN(30,IF(COUNTIFS(B:B,B756,W:W,"가1")=1,25,IF(COUNTIFS(B:B,B756,W:W,"가1")&gt;=2,30,0))+IF(COUNTIFS(B:B,B756,W:W,"나1")&gt;=4,30,IF(COUNTIFS(B:B,B756,W:W,"나1")=3,26,IF(COUNTIFS(B:B,B756,W:W,"나1")=2,22,IF(COUNTIFS(B:B,B756,W:W,"나1")=1,18,0)))))+MIN(30,IF(COUNTIFS(B:B,B756,W:W,"가2")=1,25,IF(COUNTIFS(B:B,B756,W:W,"가2")&gt;=2,30,0))+IF(COUNTIFS(B:B,B756,W:W,"나2")=3,30,IF(COUNTIFS(B:B,B756,W:W,"나2")=2,25,IF(COUNTIFS(B:B,B756,W:W,"나2")=1,20,0)))),"비해당분야")</f>
        <v>비해당분야</v>
      </c>
      <c r="Z756" s="4" t="str">
        <f>IF(R756="C",VLOOKUP(K756,'[1]자격증 backdata'!A:F,6,0),"비해당분야")</f>
        <v>비해당분야</v>
      </c>
      <c r="AA756" s="4" t="str">
        <f>IF(R756="C",SUMIF(B:B,B756,Z:Z),"비해당분야")</f>
        <v>비해당분야</v>
      </c>
      <c r="AB756" s="4" t="str">
        <f>IF(R756="C",SUM(Y756,AA756),"비해당분야")</f>
        <v>비해당분야</v>
      </c>
      <c r="AC756" s="4">
        <f>IF(R756="C",AB756,X756)</f>
        <v>6</v>
      </c>
      <c r="AD756" s="4">
        <f>VLOOKUP(K756,'[1]자격증 backdata'!A:D,4,0)</f>
        <v>0</v>
      </c>
      <c r="AE756" s="4">
        <f>IF(_xlfn.MAXIFS(AD:AD,B:B,B756)&gt;10,10,_xlfn.MAXIFS(AD:AD,B:B,B756))</f>
        <v>5</v>
      </c>
      <c r="AG756" s="5">
        <f>VLOOKUP(K756,'[1]자격증 backdata'!A:C,3,0)</f>
        <v>0</v>
      </c>
      <c r="AH756" s="5">
        <f>COUNTIFS($B:$B,$B756,$AG:$AG,AH$1)</f>
        <v>0</v>
      </c>
      <c r="AI756" s="5">
        <f>COUNTIFS($B:$B,$B756,$AG:$AG,AI$1)</f>
        <v>0</v>
      </c>
      <c r="AJ756" s="5">
        <f>COUNTIFS($B:$B,$B756,$AG:$AG,AJ$1)</f>
        <v>0</v>
      </c>
      <c r="AK756" s="5">
        <f>COUNTIFS($B:$B,$B756,$AG:$AG,AK$1)</f>
        <v>0</v>
      </c>
      <c r="AL756" s="5">
        <f>COUNTIFS($B:$B,$B756,$AG:$AG,AL$1)</f>
        <v>0</v>
      </c>
      <c r="AM756" s="5">
        <f>COUNTIFS($B:$B,$B756,$AG:$AG,AM$1)</f>
        <v>0</v>
      </c>
      <c r="AN756" s="5">
        <f>COUNTIFS($B:$B,$B756,$AG:$AG,AN$1)</f>
        <v>0</v>
      </c>
      <c r="AO756" s="5">
        <f>COUNTIFS($B:$B,$B756,$AG:$AG,AO$1)</f>
        <v>0</v>
      </c>
      <c r="AP756" s="5">
        <f>COUNTIFS($B:$B,$B756,$AG:$AG,AP$1)</f>
        <v>0</v>
      </c>
      <c r="AQ756" s="5">
        <f>COUNTIFS($B:$B,$B756,$AG:$AG,AQ$1)</f>
        <v>0</v>
      </c>
      <c r="AR756" s="5">
        <f>COUNTIFS($B:$B,$B756,$AG:$AG,AR$1)</f>
        <v>0</v>
      </c>
      <c r="AS756" s="5">
        <f>COUNTIFS($B:$B,$B756,$AG:$AG,AS$1)</f>
        <v>0</v>
      </c>
      <c r="AT756" s="5">
        <f>COUNTIFS($B:$B,$B756,$AG:$AG,AT$1)</f>
        <v>1</v>
      </c>
      <c r="AU756" s="5">
        <f>COUNTIFS($B:$B,$B756,$AG:$AG,AU$1)</f>
        <v>0</v>
      </c>
    </row>
    <row r="757" spans="1:47" ht="15" customHeight="1" x14ac:dyDescent="0.35">
      <c r="A757" s="6">
        <f>IF(B756=B757,A756,A756+1)</f>
        <v>257</v>
      </c>
      <c r="B757" s="6" t="s">
        <v>5003</v>
      </c>
      <c r="C757" s="6" t="s">
        <v>5002</v>
      </c>
      <c r="D757" s="6" t="s">
        <v>3044</v>
      </c>
      <c r="E757" s="6" t="s">
        <v>3043</v>
      </c>
      <c r="F757" s="4" t="s">
        <v>7</v>
      </c>
      <c r="G757" s="4" t="s">
        <v>8</v>
      </c>
      <c r="H757" s="4" t="s">
        <v>7</v>
      </c>
      <c r="I757" s="4">
        <v>3</v>
      </c>
      <c r="J757" s="4" t="s">
        <v>69</v>
      </c>
      <c r="K757" s="4" t="s">
        <v>3065</v>
      </c>
      <c r="L757" s="4" t="s">
        <v>36</v>
      </c>
      <c r="M757" s="4" t="s">
        <v>5001</v>
      </c>
      <c r="N757" s="4" t="s">
        <v>24</v>
      </c>
      <c r="P757" s="4" t="s">
        <v>669</v>
      </c>
      <c r="Q757" s="4" t="s">
        <v>1475</v>
      </c>
      <c r="R757" s="4" t="s">
        <v>2434</v>
      </c>
      <c r="S757" s="5" t="str">
        <f>IF(P757="심사불필요","-",VLOOKUP(K757,'[1]자격증 backdata'!A:G,7,0))</f>
        <v>-</v>
      </c>
      <c r="T757" s="5" t="str">
        <f>IF(S757="-","-",IF(COUNTIFS(B:B,B757,S:S,"필수")&gt;0,"자격요건충족","확인필요"))</f>
        <v>-</v>
      </c>
      <c r="U757" s="5"/>
      <c r="W757" s="5">
        <f>IF(Q757="4급","심사불필요",VLOOKUP(K757,'[1]자격증 backdata'!A:B,2,0))</f>
        <v>0</v>
      </c>
      <c r="X757" s="4">
        <f>IF(R757="A", MIN(20, SUMIFS(W:W, B:B, B757, R:R, "A")),IF(R757="B", MIN(30, SUMIFS(W:W, B:B, B757, R:R, "B")),"비해당분야"))</f>
        <v>6</v>
      </c>
      <c r="Y757" s="4" t="str">
        <f>IF(R757="C",MIN(30,IF(COUNTIFS(B:B,B757,W:W,"가1")=1,25,IF(COUNTIFS(B:B,B757,W:W,"가1")&gt;=2,30,0))+IF(COUNTIFS(B:B,B757,W:W,"나1")&gt;=4,30,IF(COUNTIFS(B:B,B757,W:W,"나1")=3,26,IF(COUNTIFS(B:B,B757,W:W,"나1")=2,22,IF(COUNTIFS(B:B,B757,W:W,"나1")=1,18,0)))))+MIN(30,IF(COUNTIFS(B:B,B757,W:W,"가2")=1,25,IF(COUNTIFS(B:B,B757,W:W,"가2")&gt;=2,30,0))+IF(COUNTIFS(B:B,B757,W:W,"나2")=3,30,IF(COUNTIFS(B:B,B757,W:W,"나2")=2,25,IF(COUNTIFS(B:B,B757,W:W,"나2")=1,20,0)))),"비해당분야")</f>
        <v>비해당분야</v>
      </c>
      <c r="Z757" s="4" t="str">
        <f>IF(R757="C",VLOOKUP(K757,'[1]자격증 backdata'!A:F,6,0),"비해당분야")</f>
        <v>비해당분야</v>
      </c>
      <c r="AA757" s="4" t="str">
        <f>IF(R757="C",SUMIF(B:B,B757,Z:Z),"비해당분야")</f>
        <v>비해당분야</v>
      </c>
      <c r="AB757" s="4" t="str">
        <f>IF(R757="C",SUM(Y757,AA757),"비해당분야")</f>
        <v>비해당분야</v>
      </c>
      <c r="AC757" s="4">
        <f>IF(R757="C",AB757,X757)</f>
        <v>6</v>
      </c>
      <c r="AD757" s="4">
        <f>VLOOKUP(K757,'[1]자격증 backdata'!A:D,4,0)</f>
        <v>5</v>
      </c>
      <c r="AE757" s="4">
        <f>IF(_xlfn.MAXIFS(AD:AD,B:B,B757)&gt;10,10,_xlfn.MAXIFS(AD:AD,B:B,B757))</f>
        <v>5</v>
      </c>
      <c r="AG757" s="5">
        <f>VLOOKUP(K757,'[1]자격증 backdata'!A:C,3,0)</f>
        <v>0</v>
      </c>
      <c r="AH757" s="5">
        <f>COUNTIFS($B:$B,$B757,$AG:$AG,AH$1)</f>
        <v>0</v>
      </c>
      <c r="AI757" s="5">
        <f>COUNTIFS($B:$B,$B757,$AG:$AG,AI$1)</f>
        <v>0</v>
      </c>
      <c r="AJ757" s="5">
        <f>COUNTIFS($B:$B,$B757,$AG:$AG,AJ$1)</f>
        <v>0</v>
      </c>
      <c r="AK757" s="5">
        <f>COUNTIFS($B:$B,$B757,$AG:$AG,AK$1)</f>
        <v>0</v>
      </c>
      <c r="AL757" s="5">
        <f>COUNTIFS($B:$B,$B757,$AG:$AG,AL$1)</f>
        <v>0</v>
      </c>
      <c r="AM757" s="5">
        <f>COUNTIFS($B:$B,$B757,$AG:$AG,AM$1)</f>
        <v>0</v>
      </c>
      <c r="AN757" s="5">
        <f>COUNTIFS($B:$B,$B757,$AG:$AG,AN$1)</f>
        <v>0</v>
      </c>
      <c r="AO757" s="5">
        <f>COUNTIFS($B:$B,$B757,$AG:$AG,AO$1)</f>
        <v>0</v>
      </c>
      <c r="AP757" s="5">
        <f>COUNTIFS($B:$B,$B757,$AG:$AG,AP$1)</f>
        <v>0</v>
      </c>
      <c r="AQ757" s="5">
        <f>COUNTIFS($B:$B,$B757,$AG:$AG,AQ$1)</f>
        <v>0</v>
      </c>
      <c r="AR757" s="5">
        <f>COUNTIFS($B:$B,$B757,$AG:$AG,AR$1)</f>
        <v>0</v>
      </c>
      <c r="AS757" s="5">
        <f>COUNTIFS($B:$B,$B757,$AG:$AG,AS$1)</f>
        <v>0</v>
      </c>
      <c r="AT757" s="5">
        <f>COUNTIFS($B:$B,$B757,$AG:$AG,AT$1)</f>
        <v>1</v>
      </c>
      <c r="AU757" s="5">
        <f>COUNTIFS($B:$B,$B757,$AG:$AG,AU$1)</f>
        <v>0</v>
      </c>
    </row>
    <row r="758" spans="1:47" ht="15" customHeight="1" x14ac:dyDescent="0.35">
      <c r="A758" s="3">
        <f>IF(B757=B758,A757,A757+1)</f>
        <v>258</v>
      </c>
      <c r="B758" s="3" t="s">
        <v>4998</v>
      </c>
      <c r="C758" s="3" t="s">
        <v>4874</v>
      </c>
      <c r="D758" s="3" t="s">
        <v>3044</v>
      </c>
      <c r="E758" s="3" t="s">
        <v>3043</v>
      </c>
      <c r="F758" s="4" t="s">
        <v>7</v>
      </c>
      <c r="G758" s="4" t="s">
        <v>8</v>
      </c>
      <c r="H758" s="4" t="s">
        <v>7</v>
      </c>
      <c r="I758" s="3">
        <v>1</v>
      </c>
      <c r="J758" s="3" t="s">
        <v>69</v>
      </c>
      <c r="K758" s="3" t="s">
        <v>3065</v>
      </c>
      <c r="L758" s="3" t="s">
        <v>36</v>
      </c>
      <c r="M758" s="3" t="s">
        <v>5000</v>
      </c>
      <c r="N758" s="3" t="s">
        <v>189</v>
      </c>
      <c r="P758" s="3" t="s">
        <v>669</v>
      </c>
      <c r="Q758" s="3" t="s">
        <v>1475</v>
      </c>
      <c r="R758" s="3" t="s">
        <v>2434</v>
      </c>
      <c r="S758" s="2" t="str">
        <f>IF(P758="심사불필요","-",VLOOKUP(K758,'[1]자격증 backdata'!A:G,7,0))</f>
        <v>-</v>
      </c>
      <c r="T758" s="2" t="str">
        <f>IF(S758="-","-",IF(COUNTIFS(B:B,B758,S:S,"필수")&gt;0,"자격요건충족","확인필요"))</f>
        <v>-</v>
      </c>
      <c r="U758" s="2"/>
      <c r="W758" s="2">
        <f>IF(Q758="4급","심사불필요",VLOOKUP(K758,'[1]자격증 backdata'!A:B,2,0))</f>
        <v>0</v>
      </c>
      <c r="X758" s="3">
        <f>IF(R758="A", MIN(20, SUMIFS(W:W, B:B, B758, R:R, "A")),IF(R758="B", MIN(30, SUMIFS(W:W, B:B, B758, R:R, "B")),"비해당분야"))</f>
        <v>6</v>
      </c>
      <c r="Y758" s="3" t="str">
        <f>IF(R758="C",MIN(30,IF(COUNTIFS(B:B,B758,W:W,"가1")=1,25,IF(COUNTIFS(B:B,B758,W:W,"가1")&gt;=2,30,0))+IF(COUNTIFS(B:B,B758,W:W,"나1")&gt;=4,30,IF(COUNTIFS(B:B,B758,W:W,"나1")=3,26,IF(COUNTIFS(B:B,B758,W:W,"나1")=2,22,IF(COUNTIFS(B:B,B758,W:W,"나1")=1,18,0)))))+MIN(30,IF(COUNTIFS(B:B,B758,W:W,"가2")=1,25,IF(COUNTIFS(B:B,B758,W:W,"가2")&gt;=2,30,0))+IF(COUNTIFS(B:B,B758,W:W,"나2")=3,30,IF(COUNTIFS(B:B,B758,W:W,"나2")=2,25,IF(COUNTIFS(B:B,B758,W:W,"나2")=1,20,0)))),"비해당분야")</f>
        <v>비해당분야</v>
      </c>
      <c r="Z758" s="3" t="str">
        <f>IF(R758="C",VLOOKUP(K758,'[1]자격증 backdata'!A:F,6,0),"비해당분야")</f>
        <v>비해당분야</v>
      </c>
      <c r="AA758" s="3" t="str">
        <f>IF(R758="C",SUMIF(B:B,B758,Z:Z),"비해당분야")</f>
        <v>비해당분야</v>
      </c>
      <c r="AB758" s="3" t="str">
        <f>IF(R758="C",SUM(Y758,AA758),"비해당분야")</f>
        <v>비해당분야</v>
      </c>
      <c r="AC758" s="3">
        <f>IF(R758="C",AB758,X758)</f>
        <v>6</v>
      </c>
      <c r="AD758" s="3">
        <f>VLOOKUP(K758,'[1]자격증 backdata'!A:D,4,0)</f>
        <v>5</v>
      </c>
      <c r="AE758" s="3">
        <f>IF(_xlfn.MAXIFS(AD:AD,B:B,B758)&gt;10,10,_xlfn.MAXIFS(AD:AD,B:B,B758))</f>
        <v>5</v>
      </c>
      <c r="AG758" s="2">
        <f>VLOOKUP(K758,'[1]자격증 backdata'!A:C,3,0)</f>
        <v>0</v>
      </c>
      <c r="AH758" s="2">
        <f>COUNTIFS($B:$B,$B758,$AG:$AG,AH$1)</f>
        <v>0</v>
      </c>
      <c r="AI758" s="2">
        <f>COUNTIFS($B:$B,$B758,$AG:$AG,AI$1)</f>
        <v>0</v>
      </c>
      <c r="AJ758" s="2">
        <f>COUNTIFS($B:$B,$B758,$AG:$AG,AJ$1)</f>
        <v>0</v>
      </c>
      <c r="AK758" s="2">
        <f>COUNTIFS($B:$B,$B758,$AG:$AG,AK$1)</f>
        <v>0</v>
      </c>
      <c r="AL758" s="2">
        <f>COUNTIFS($B:$B,$B758,$AG:$AG,AL$1)</f>
        <v>0</v>
      </c>
      <c r="AM758" s="2">
        <f>COUNTIFS($B:$B,$B758,$AG:$AG,AM$1)</f>
        <v>0</v>
      </c>
      <c r="AN758" s="2">
        <f>COUNTIFS($B:$B,$B758,$AG:$AG,AN$1)</f>
        <v>0</v>
      </c>
      <c r="AO758" s="2">
        <f>COUNTIFS($B:$B,$B758,$AG:$AG,AO$1)</f>
        <v>0</v>
      </c>
      <c r="AP758" s="2">
        <f>COUNTIFS($B:$B,$B758,$AG:$AG,AP$1)</f>
        <v>0</v>
      </c>
      <c r="AQ758" s="2">
        <f>COUNTIFS($B:$B,$B758,$AG:$AG,AQ$1)</f>
        <v>1</v>
      </c>
      <c r="AR758" s="2">
        <f>COUNTIFS($B:$B,$B758,$AG:$AG,AR$1)</f>
        <v>0</v>
      </c>
      <c r="AS758" s="2">
        <f>COUNTIFS($B:$B,$B758,$AG:$AG,AS$1)</f>
        <v>0</v>
      </c>
      <c r="AT758" s="2">
        <f>COUNTIFS($B:$B,$B758,$AG:$AG,AT$1)</f>
        <v>1</v>
      </c>
      <c r="AU758" s="2">
        <f>COUNTIFS($B:$B,$B758,$AG:$AG,AU$1)</f>
        <v>0</v>
      </c>
    </row>
    <row r="759" spans="1:47" ht="15" customHeight="1" x14ac:dyDescent="0.35">
      <c r="A759" s="7">
        <f>IF(B758=B759,A758,A758+1)</f>
        <v>258</v>
      </c>
      <c r="B759" s="7" t="s">
        <v>4998</v>
      </c>
      <c r="C759" s="7" t="s">
        <v>4874</v>
      </c>
      <c r="D759" s="7" t="s">
        <v>3044</v>
      </c>
      <c r="E759" s="7" t="s">
        <v>3043</v>
      </c>
      <c r="F759" s="4" t="s">
        <v>7</v>
      </c>
      <c r="G759" s="4" t="s">
        <v>8</v>
      </c>
      <c r="H759" s="4" t="s">
        <v>7</v>
      </c>
      <c r="I759" s="3">
        <v>2</v>
      </c>
      <c r="J759" s="3" t="s">
        <v>106</v>
      </c>
      <c r="K759" s="3" t="s">
        <v>3057</v>
      </c>
      <c r="L759" s="3" t="s">
        <v>55</v>
      </c>
      <c r="M759" s="3" t="s">
        <v>4999</v>
      </c>
      <c r="N759" s="3" t="s">
        <v>3550</v>
      </c>
      <c r="P759" s="3" t="s">
        <v>669</v>
      </c>
      <c r="Q759" s="3" t="s">
        <v>1475</v>
      </c>
      <c r="R759" s="3" t="s">
        <v>2434</v>
      </c>
      <c r="S759" s="2" t="str">
        <f>IF(P759="심사불필요","-",VLOOKUP(K759,'[1]자격증 backdata'!A:G,7,0))</f>
        <v>-</v>
      </c>
      <c r="T759" s="2" t="str">
        <f>IF(S759="-","-",IF(COUNTIFS(B:B,B759,S:S,"필수")&gt;0,"자격요건충족","확인필요"))</f>
        <v>-</v>
      </c>
      <c r="U759" s="2"/>
      <c r="W759" s="2">
        <f>IF(Q759="4급","심사불필요",VLOOKUP(K759,'[1]자격증 backdata'!A:B,2,0))</f>
        <v>4</v>
      </c>
      <c r="X759" s="3">
        <f>IF(R759="A", MIN(20, SUMIFS(W:W, B:B, B759, R:R, "A")),IF(R759="B", MIN(30, SUMIFS(W:W, B:B, B759, R:R, "B")),"비해당분야"))</f>
        <v>6</v>
      </c>
      <c r="Y759" s="3" t="str">
        <f>IF(R759="C",MIN(30,IF(COUNTIFS(B:B,B759,W:W,"가1")=1,25,IF(COUNTIFS(B:B,B759,W:W,"가1")&gt;=2,30,0))+IF(COUNTIFS(B:B,B759,W:W,"나1")&gt;=4,30,IF(COUNTIFS(B:B,B759,W:W,"나1")=3,26,IF(COUNTIFS(B:B,B759,W:W,"나1")=2,22,IF(COUNTIFS(B:B,B759,W:W,"나1")=1,18,0)))))+MIN(30,IF(COUNTIFS(B:B,B759,W:W,"가2")=1,25,IF(COUNTIFS(B:B,B759,W:W,"가2")&gt;=2,30,0))+IF(COUNTIFS(B:B,B759,W:W,"나2")=3,30,IF(COUNTIFS(B:B,B759,W:W,"나2")=2,25,IF(COUNTIFS(B:B,B759,W:W,"나2")=1,20,0)))),"비해당분야")</f>
        <v>비해당분야</v>
      </c>
      <c r="Z759" s="3" t="str">
        <f>IF(R759="C",VLOOKUP(K759,'[1]자격증 backdata'!A:F,6,0),"비해당분야")</f>
        <v>비해당분야</v>
      </c>
      <c r="AA759" s="3" t="str">
        <f>IF(R759="C",SUMIF(B:B,B759,Z:Z),"비해당분야")</f>
        <v>비해당분야</v>
      </c>
      <c r="AB759" s="3" t="str">
        <f>IF(R759="C",SUM(Y759,AA759),"비해당분야")</f>
        <v>비해당분야</v>
      </c>
      <c r="AC759" s="3">
        <f>IF(R759="C",AB759,X759)</f>
        <v>6</v>
      </c>
      <c r="AD759" s="3">
        <f>VLOOKUP(K759,'[1]자격증 backdata'!A:D,4,0)</f>
        <v>0</v>
      </c>
      <c r="AE759" s="3">
        <f>IF(_xlfn.MAXIFS(AD:AD,B:B,B759)&gt;10,10,_xlfn.MAXIFS(AD:AD,B:B,B759))</f>
        <v>5</v>
      </c>
      <c r="AG759" s="2" t="str">
        <f>VLOOKUP(K759,'[1]자격증 backdata'!A:C,3,0)</f>
        <v>M</v>
      </c>
      <c r="AH759" s="2">
        <f>COUNTIFS($B:$B,$B759,$AG:$AG,AH$1)</f>
        <v>0</v>
      </c>
      <c r="AI759" s="2">
        <f>COUNTIFS($B:$B,$B759,$AG:$AG,AI$1)</f>
        <v>0</v>
      </c>
      <c r="AJ759" s="2">
        <f>COUNTIFS($B:$B,$B759,$AG:$AG,AJ$1)</f>
        <v>0</v>
      </c>
      <c r="AK759" s="2">
        <f>COUNTIFS($B:$B,$B759,$AG:$AG,AK$1)</f>
        <v>0</v>
      </c>
      <c r="AL759" s="2">
        <f>COUNTIFS($B:$B,$B759,$AG:$AG,AL$1)</f>
        <v>0</v>
      </c>
      <c r="AM759" s="2">
        <f>COUNTIFS($B:$B,$B759,$AG:$AG,AM$1)</f>
        <v>0</v>
      </c>
      <c r="AN759" s="2">
        <f>COUNTIFS($B:$B,$B759,$AG:$AG,AN$1)</f>
        <v>0</v>
      </c>
      <c r="AO759" s="2">
        <f>COUNTIFS($B:$B,$B759,$AG:$AG,AO$1)</f>
        <v>0</v>
      </c>
      <c r="AP759" s="2">
        <f>COUNTIFS($B:$B,$B759,$AG:$AG,AP$1)</f>
        <v>0</v>
      </c>
      <c r="AQ759" s="2">
        <f>COUNTIFS($B:$B,$B759,$AG:$AG,AQ$1)</f>
        <v>1</v>
      </c>
      <c r="AR759" s="2">
        <f>COUNTIFS($B:$B,$B759,$AG:$AG,AR$1)</f>
        <v>0</v>
      </c>
      <c r="AS759" s="2">
        <f>COUNTIFS($B:$B,$B759,$AG:$AG,AS$1)</f>
        <v>0</v>
      </c>
      <c r="AT759" s="2">
        <f>COUNTIFS($B:$B,$B759,$AG:$AG,AT$1)</f>
        <v>1</v>
      </c>
      <c r="AU759" s="2">
        <f>COUNTIFS($B:$B,$B759,$AG:$AG,AU$1)</f>
        <v>0</v>
      </c>
    </row>
    <row r="760" spans="1:47" ht="15" customHeight="1" x14ac:dyDescent="0.35">
      <c r="A760" s="7">
        <f>IF(B759=B760,A759,A759+1)</f>
        <v>258</v>
      </c>
      <c r="B760" s="7" t="s">
        <v>4998</v>
      </c>
      <c r="C760" s="7" t="s">
        <v>4874</v>
      </c>
      <c r="D760" s="7" t="s">
        <v>3044</v>
      </c>
      <c r="E760" s="7" t="s">
        <v>3043</v>
      </c>
      <c r="F760" s="4" t="s">
        <v>7</v>
      </c>
      <c r="G760" s="4" t="s">
        <v>8</v>
      </c>
      <c r="H760" s="4" t="s">
        <v>7</v>
      </c>
      <c r="I760" s="3">
        <v>3</v>
      </c>
      <c r="J760" s="3" t="s">
        <v>256</v>
      </c>
      <c r="K760" s="3" t="s">
        <v>3690</v>
      </c>
      <c r="L760" s="3" t="s">
        <v>254</v>
      </c>
      <c r="M760" s="3" t="s">
        <v>4997</v>
      </c>
      <c r="N760" s="3" t="s">
        <v>328</v>
      </c>
      <c r="P760" s="3" t="s">
        <v>669</v>
      </c>
      <c r="Q760" s="3" t="s">
        <v>1475</v>
      </c>
      <c r="R760" s="3" t="s">
        <v>2434</v>
      </c>
      <c r="S760" s="2" t="str">
        <f>IF(P760="심사불필요","-",VLOOKUP(K760,'[1]자격증 backdata'!A:G,7,0))</f>
        <v>-</v>
      </c>
      <c r="T760" s="2" t="str">
        <f>IF(S760="-","-",IF(COUNTIFS(B:B,B760,S:S,"필수")&gt;0,"자격요건충족","확인필요"))</f>
        <v>-</v>
      </c>
      <c r="U760" s="2"/>
      <c r="W760" s="2">
        <f>IF(Q760="4급","심사불필요",VLOOKUP(K760,'[1]자격증 backdata'!A:B,2,0))</f>
        <v>2</v>
      </c>
      <c r="X760" s="3">
        <f>IF(R760="A", MIN(20, SUMIFS(W:W, B:B, B760, R:R, "A")),IF(R760="B", MIN(30, SUMIFS(W:W, B:B, B760, R:R, "B")),"비해당분야"))</f>
        <v>6</v>
      </c>
      <c r="Y760" s="3" t="str">
        <f>IF(R760="C",MIN(30,IF(COUNTIFS(B:B,B760,W:W,"가1")=1,25,IF(COUNTIFS(B:B,B760,W:W,"가1")&gt;=2,30,0))+IF(COUNTIFS(B:B,B760,W:W,"나1")&gt;=4,30,IF(COUNTIFS(B:B,B760,W:W,"나1")=3,26,IF(COUNTIFS(B:B,B760,W:W,"나1")=2,22,IF(COUNTIFS(B:B,B760,W:W,"나1")=1,18,0)))))+MIN(30,IF(COUNTIFS(B:B,B760,W:W,"가2")=1,25,IF(COUNTIFS(B:B,B760,W:W,"가2")&gt;=2,30,0))+IF(COUNTIFS(B:B,B760,W:W,"나2")=3,30,IF(COUNTIFS(B:B,B760,W:W,"나2")=2,25,IF(COUNTIFS(B:B,B760,W:W,"나2")=1,20,0)))),"비해당분야")</f>
        <v>비해당분야</v>
      </c>
      <c r="Z760" s="3" t="str">
        <f>IF(R760="C",VLOOKUP(K760,'[1]자격증 backdata'!A:F,6,0),"비해당분야")</f>
        <v>비해당분야</v>
      </c>
      <c r="AA760" s="3" t="str">
        <f>IF(R760="C",SUMIF(B:B,B760,Z:Z),"비해당분야")</f>
        <v>비해당분야</v>
      </c>
      <c r="AB760" s="3" t="str">
        <f>IF(R760="C",SUM(Y760,AA760),"비해당분야")</f>
        <v>비해당분야</v>
      </c>
      <c r="AC760" s="3">
        <f>IF(R760="C",AB760,X760)</f>
        <v>6</v>
      </c>
      <c r="AD760" s="3">
        <f>VLOOKUP(K760,'[1]자격증 backdata'!A:D,4,0)</f>
        <v>0</v>
      </c>
      <c r="AE760" s="3">
        <f>IF(_xlfn.MAXIFS(AD:AD,B:B,B760)&gt;10,10,_xlfn.MAXIFS(AD:AD,B:B,B760))</f>
        <v>5</v>
      </c>
      <c r="AG760" s="2" t="str">
        <f>VLOOKUP(K760,'[1]자격증 backdata'!A:C,3,0)</f>
        <v>J</v>
      </c>
      <c r="AH760" s="2">
        <f>COUNTIFS($B:$B,$B760,$AG:$AG,AH$1)</f>
        <v>0</v>
      </c>
      <c r="AI760" s="2">
        <f>COUNTIFS($B:$B,$B760,$AG:$AG,AI$1)</f>
        <v>0</v>
      </c>
      <c r="AJ760" s="2">
        <f>COUNTIFS($B:$B,$B760,$AG:$AG,AJ$1)</f>
        <v>0</v>
      </c>
      <c r="AK760" s="2">
        <f>COUNTIFS($B:$B,$B760,$AG:$AG,AK$1)</f>
        <v>0</v>
      </c>
      <c r="AL760" s="2">
        <f>COUNTIFS($B:$B,$B760,$AG:$AG,AL$1)</f>
        <v>0</v>
      </c>
      <c r="AM760" s="2">
        <f>COUNTIFS($B:$B,$B760,$AG:$AG,AM$1)</f>
        <v>0</v>
      </c>
      <c r="AN760" s="2">
        <f>COUNTIFS($B:$B,$B760,$AG:$AG,AN$1)</f>
        <v>0</v>
      </c>
      <c r="AO760" s="2">
        <f>COUNTIFS($B:$B,$B760,$AG:$AG,AO$1)</f>
        <v>0</v>
      </c>
      <c r="AP760" s="2">
        <f>COUNTIFS($B:$B,$B760,$AG:$AG,AP$1)</f>
        <v>0</v>
      </c>
      <c r="AQ760" s="2">
        <f>COUNTIFS($B:$B,$B760,$AG:$AG,AQ$1)</f>
        <v>1</v>
      </c>
      <c r="AR760" s="2">
        <f>COUNTIFS($B:$B,$B760,$AG:$AG,AR$1)</f>
        <v>0</v>
      </c>
      <c r="AS760" s="2">
        <f>COUNTIFS($B:$B,$B760,$AG:$AG,AS$1)</f>
        <v>0</v>
      </c>
      <c r="AT760" s="2">
        <f>COUNTIFS($B:$B,$B760,$AG:$AG,AT$1)</f>
        <v>1</v>
      </c>
      <c r="AU760" s="2">
        <f>COUNTIFS($B:$B,$B760,$AG:$AG,AU$1)</f>
        <v>0</v>
      </c>
    </row>
    <row r="761" spans="1:47" ht="15" customHeight="1" x14ac:dyDescent="0.35">
      <c r="A761" s="4">
        <f>IF(B760=B761,A760,A760+1)</f>
        <v>259</v>
      </c>
      <c r="B761" s="4" t="s">
        <v>4995</v>
      </c>
      <c r="C761" s="4" t="s">
        <v>4994</v>
      </c>
      <c r="D761" s="4" t="s">
        <v>3044</v>
      </c>
      <c r="E761" s="4" t="s">
        <v>3043</v>
      </c>
      <c r="F761" s="4" t="s">
        <v>7</v>
      </c>
      <c r="G761" s="4" t="s">
        <v>8</v>
      </c>
      <c r="H761" s="4" t="s">
        <v>7</v>
      </c>
      <c r="I761" s="4">
        <v>1</v>
      </c>
      <c r="J761" s="4" t="s">
        <v>69</v>
      </c>
      <c r="K761" s="4" t="s">
        <v>3065</v>
      </c>
      <c r="L761" s="4" t="s">
        <v>36</v>
      </c>
      <c r="M761" s="4" t="s">
        <v>4996</v>
      </c>
      <c r="N761" s="4" t="s">
        <v>340</v>
      </c>
      <c r="P761" s="4" t="s">
        <v>669</v>
      </c>
      <c r="Q761" s="4" t="s">
        <v>1475</v>
      </c>
      <c r="R761" s="4" t="s">
        <v>2434</v>
      </c>
      <c r="S761" s="5" t="str">
        <f>IF(P761="심사불필요","-",VLOOKUP(K761,'[1]자격증 backdata'!A:G,7,0))</f>
        <v>-</v>
      </c>
      <c r="T761" s="5" t="str">
        <f>IF(S761="-","-",IF(COUNTIFS(B:B,B761,S:S,"필수")&gt;0,"자격요건충족","확인필요"))</f>
        <v>-</v>
      </c>
      <c r="U761" s="5"/>
      <c r="W761" s="5">
        <f>IF(Q761="4급","심사불필요",VLOOKUP(K761,'[1]자격증 backdata'!A:B,2,0))</f>
        <v>0</v>
      </c>
      <c r="X761" s="4">
        <f>IF(R761="A", MIN(20, SUMIFS(W:W, B:B, B761, R:R, "A")),IF(R761="B", MIN(30, SUMIFS(W:W, B:B, B761, R:R, "B")),"비해당분야"))</f>
        <v>4</v>
      </c>
      <c r="Y761" s="4" t="str">
        <f>IF(R761="C",MIN(30,IF(COUNTIFS(B:B,B761,W:W,"가1")=1,25,IF(COUNTIFS(B:B,B761,W:W,"가1")&gt;=2,30,0))+IF(COUNTIFS(B:B,B761,W:W,"나1")&gt;=4,30,IF(COUNTIFS(B:B,B761,W:W,"나1")=3,26,IF(COUNTIFS(B:B,B761,W:W,"나1")=2,22,IF(COUNTIFS(B:B,B761,W:W,"나1")=1,18,0)))))+MIN(30,IF(COUNTIFS(B:B,B761,W:W,"가2")=1,25,IF(COUNTIFS(B:B,B761,W:W,"가2")&gt;=2,30,0))+IF(COUNTIFS(B:B,B761,W:W,"나2")=3,30,IF(COUNTIFS(B:B,B761,W:W,"나2")=2,25,IF(COUNTIFS(B:B,B761,W:W,"나2")=1,20,0)))),"비해당분야")</f>
        <v>비해당분야</v>
      </c>
      <c r="Z761" s="4" t="str">
        <f>IF(R761="C",VLOOKUP(K761,'[1]자격증 backdata'!A:F,6,0),"비해당분야")</f>
        <v>비해당분야</v>
      </c>
      <c r="AA761" s="4" t="str">
        <f>IF(R761="C",SUMIF(B:B,B761,Z:Z),"비해당분야")</f>
        <v>비해당분야</v>
      </c>
      <c r="AB761" s="4" t="str">
        <f>IF(R761="C",SUM(Y761,AA761),"비해당분야")</f>
        <v>비해당분야</v>
      </c>
      <c r="AC761" s="4">
        <f>IF(R761="C",AB761,X761)</f>
        <v>4</v>
      </c>
      <c r="AD761" s="4">
        <f>VLOOKUP(K761,'[1]자격증 backdata'!A:D,4,0)</f>
        <v>5</v>
      </c>
      <c r="AE761" s="4">
        <f>IF(_xlfn.MAXIFS(AD:AD,B:B,B761)&gt;10,10,_xlfn.MAXIFS(AD:AD,B:B,B761))</f>
        <v>5</v>
      </c>
      <c r="AG761" s="5">
        <f>VLOOKUP(K761,'[1]자격증 backdata'!A:C,3,0)</f>
        <v>0</v>
      </c>
      <c r="AH761" s="5">
        <f>COUNTIFS($B:$B,$B761,$AG:$AG,AH$1)</f>
        <v>0</v>
      </c>
      <c r="AI761" s="5">
        <f>COUNTIFS($B:$B,$B761,$AG:$AG,AI$1)</f>
        <v>0</v>
      </c>
      <c r="AJ761" s="5">
        <f>COUNTIFS($B:$B,$B761,$AG:$AG,AJ$1)</f>
        <v>0</v>
      </c>
      <c r="AK761" s="5">
        <f>COUNTIFS($B:$B,$B761,$AG:$AG,AK$1)</f>
        <v>0</v>
      </c>
      <c r="AL761" s="5">
        <f>COUNTIFS($B:$B,$B761,$AG:$AG,AL$1)</f>
        <v>0</v>
      </c>
      <c r="AM761" s="5">
        <f>COUNTIFS($B:$B,$B761,$AG:$AG,AM$1)</f>
        <v>0</v>
      </c>
      <c r="AN761" s="5">
        <f>COUNTIFS($B:$B,$B761,$AG:$AG,AN$1)</f>
        <v>0</v>
      </c>
      <c r="AO761" s="5">
        <f>COUNTIFS($B:$B,$B761,$AG:$AG,AO$1)</f>
        <v>0</v>
      </c>
      <c r="AP761" s="5">
        <f>COUNTIFS($B:$B,$B761,$AG:$AG,AP$1)</f>
        <v>0</v>
      </c>
      <c r="AQ761" s="5">
        <f>COUNTIFS($B:$B,$B761,$AG:$AG,AQ$1)</f>
        <v>0</v>
      </c>
      <c r="AR761" s="5">
        <f>COUNTIFS($B:$B,$B761,$AG:$AG,AR$1)</f>
        <v>0</v>
      </c>
      <c r="AS761" s="5">
        <f>COUNTIFS($B:$B,$B761,$AG:$AG,AS$1)</f>
        <v>0</v>
      </c>
      <c r="AT761" s="5">
        <f>COUNTIFS($B:$B,$B761,$AG:$AG,AT$1)</f>
        <v>1</v>
      </c>
      <c r="AU761" s="5">
        <f>COUNTIFS($B:$B,$B761,$AG:$AG,AU$1)</f>
        <v>0</v>
      </c>
    </row>
    <row r="762" spans="1:47" ht="15" customHeight="1" x14ac:dyDescent="0.35">
      <c r="A762" s="6">
        <f>IF(B761=B762,A761,A761+1)</f>
        <v>259</v>
      </c>
      <c r="B762" s="6" t="s">
        <v>4995</v>
      </c>
      <c r="C762" s="6" t="s">
        <v>4994</v>
      </c>
      <c r="D762" s="6" t="s">
        <v>3044</v>
      </c>
      <c r="E762" s="6" t="s">
        <v>3043</v>
      </c>
      <c r="F762" s="4" t="s">
        <v>7</v>
      </c>
      <c r="G762" s="4" t="s">
        <v>8</v>
      </c>
      <c r="H762" s="4" t="s">
        <v>7</v>
      </c>
      <c r="I762" s="4">
        <v>2</v>
      </c>
      <c r="J762" s="4" t="s">
        <v>106</v>
      </c>
      <c r="K762" s="4" t="s">
        <v>3057</v>
      </c>
      <c r="L762" s="4" t="s">
        <v>55</v>
      </c>
      <c r="M762" s="4" t="s">
        <v>4993</v>
      </c>
      <c r="N762" s="4" t="s">
        <v>3351</v>
      </c>
      <c r="P762" s="4" t="s">
        <v>669</v>
      </c>
      <c r="Q762" s="4" t="s">
        <v>1475</v>
      </c>
      <c r="R762" s="4" t="s">
        <v>2434</v>
      </c>
      <c r="S762" s="5" t="str">
        <f>IF(P762="심사불필요","-",VLOOKUP(K762,'[1]자격증 backdata'!A:G,7,0))</f>
        <v>-</v>
      </c>
      <c r="T762" s="5" t="str">
        <f>IF(S762="-","-",IF(COUNTIFS(B:B,B762,S:S,"필수")&gt;0,"자격요건충족","확인필요"))</f>
        <v>-</v>
      </c>
      <c r="U762" s="5"/>
      <c r="W762" s="5">
        <f>IF(Q762="4급","심사불필요",VLOOKUP(K762,'[1]자격증 backdata'!A:B,2,0))</f>
        <v>4</v>
      </c>
      <c r="X762" s="4">
        <f>IF(R762="A", MIN(20, SUMIFS(W:W, B:B, B762, R:R, "A")),IF(R762="B", MIN(30, SUMIFS(W:W, B:B, B762, R:R, "B")),"비해당분야"))</f>
        <v>4</v>
      </c>
      <c r="Y762" s="4" t="str">
        <f>IF(R762="C",MIN(30,IF(COUNTIFS(B:B,B762,W:W,"가1")=1,25,IF(COUNTIFS(B:B,B762,W:W,"가1")&gt;=2,30,0))+IF(COUNTIFS(B:B,B762,W:W,"나1")&gt;=4,30,IF(COUNTIFS(B:B,B762,W:W,"나1")=3,26,IF(COUNTIFS(B:B,B762,W:W,"나1")=2,22,IF(COUNTIFS(B:B,B762,W:W,"나1")=1,18,0)))))+MIN(30,IF(COUNTIFS(B:B,B762,W:W,"가2")=1,25,IF(COUNTIFS(B:B,B762,W:W,"가2")&gt;=2,30,0))+IF(COUNTIFS(B:B,B762,W:W,"나2")=3,30,IF(COUNTIFS(B:B,B762,W:W,"나2")=2,25,IF(COUNTIFS(B:B,B762,W:W,"나2")=1,20,0)))),"비해당분야")</f>
        <v>비해당분야</v>
      </c>
      <c r="Z762" s="4" t="str">
        <f>IF(R762="C",VLOOKUP(K762,'[1]자격증 backdata'!A:F,6,0),"비해당분야")</f>
        <v>비해당분야</v>
      </c>
      <c r="AA762" s="4" t="str">
        <f>IF(R762="C",SUMIF(B:B,B762,Z:Z),"비해당분야")</f>
        <v>비해당분야</v>
      </c>
      <c r="AB762" s="4" t="str">
        <f>IF(R762="C",SUM(Y762,AA762),"비해당분야")</f>
        <v>비해당분야</v>
      </c>
      <c r="AC762" s="4">
        <f>IF(R762="C",AB762,X762)</f>
        <v>4</v>
      </c>
      <c r="AD762" s="4">
        <f>VLOOKUP(K762,'[1]자격증 backdata'!A:D,4,0)</f>
        <v>0</v>
      </c>
      <c r="AE762" s="4">
        <f>IF(_xlfn.MAXIFS(AD:AD,B:B,B762)&gt;10,10,_xlfn.MAXIFS(AD:AD,B:B,B762))</f>
        <v>5</v>
      </c>
      <c r="AG762" s="5" t="str">
        <f>VLOOKUP(K762,'[1]자격증 backdata'!A:C,3,0)</f>
        <v>M</v>
      </c>
      <c r="AH762" s="5">
        <f>COUNTIFS($B:$B,$B762,$AG:$AG,AH$1)</f>
        <v>0</v>
      </c>
      <c r="AI762" s="5">
        <f>COUNTIFS($B:$B,$B762,$AG:$AG,AI$1)</f>
        <v>0</v>
      </c>
      <c r="AJ762" s="5">
        <f>COUNTIFS($B:$B,$B762,$AG:$AG,AJ$1)</f>
        <v>0</v>
      </c>
      <c r="AK762" s="5">
        <f>COUNTIFS($B:$B,$B762,$AG:$AG,AK$1)</f>
        <v>0</v>
      </c>
      <c r="AL762" s="5">
        <f>COUNTIFS($B:$B,$B762,$AG:$AG,AL$1)</f>
        <v>0</v>
      </c>
      <c r="AM762" s="5">
        <f>COUNTIFS($B:$B,$B762,$AG:$AG,AM$1)</f>
        <v>0</v>
      </c>
      <c r="AN762" s="5">
        <f>COUNTIFS($B:$B,$B762,$AG:$AG,AN$1)</f>
        <v>0</v>
      </c>
      <c r="AO762" s="5">
        <f>COUNTIFS($B:$B,$B762,$AG:$AG,AO$1)</f>
        <v>0</v>
      </c>
      <c r="AP762" s="5">
        <f>COUNTIFS($B:$B,$B762,$AG:$AG,AP$1)</f>
        <v>0</v>
      </c>
      <c r="AQ762" s="5">
        <f>COUNTIFS($B:$B,$B762,$AG:$AG,AQ$1)</f>
        <v>0</v>
      </c>
      <c r="AR762" s="5">
        <f>COUNTIFS($B:$B,$B762,$AG:$AG,AR$1)</f>
        <v>0</v>
      </c>
      <c r="AS762" s="5">
        <f>COUNTIFS($B:$B,$B762,$AG:$AG,AS$1)</f>
        <v>0</v>
      </c>
      <c r="AT762" s="5">
        <f>COUNTIFS($B:$B,$B762,$AG:$AG,AT$1)</f>
        <v>1</v>
      </c>
      <c r="AU762" s="5">
        <f>COUNTIFS($B:$B,$B762,$AG:$AG,AU$1)</f>
        <v>0</v>
      </c>
    </row>
    <row r="763" spans="1:47" ht="15" customHeight="1" x14ac:dyDescent="0.35">
      <c r="A763" s="3">
        <f>IF(B762=B763,A762,A762+1)</f>
        <v>260</v>
      </c>
      <c r="B763" s="3" t="s">
        <v>4990</v>
      </c>
      <c r="C763" s="3" t="s">
        <v>4989</v>
      </c>
      <c r="D763" s="3" t="s">
        <v>3044</v>
      </c>
      <c r="E763" s="3" t="s">
        <v>3043</v>
      </c>
      <c r="F763" s="4" t="s">
        <v>7</v>
      </c>
      <c r="G763" s="4" t="s">
        <v>8</v>
      </c>
      <c r="H763" s="4" t="s">
        <v>7</v>
      </c>
      <c r="I763" s="3">
        <v>1</v>
      </c>
      <c r="J763" s="3" t="s">
        <v>633</v>
      </c>
      <c r="K763" s="3" t="s">
        <v>3118</v>
      </c>
      <c r="L763" s="3" t="s">
        <v>55</v>
      </c>
      <c r="M763" s="3" t="s">
        <v>4992</v>
      </c>
      <c r="N763" s="3" t="s">
        <v>1142</v>
      </c>
      <c r="P763" s="3" t="s">
        <v>669</v>
      </c>
      <c r="Q763" s="3" t="s">
        <v>1475</v>
      </c>
      <c r="R763" s="3" t="s">
        <v>2434</v>
      </c>
      <c r="S763" s="2" t="str">
        <f>IF(P763="심사불필요","-",VLOOKUP(K763,'[1]자격증 backdata'!A:G,7,0))</f>
        <v>-</v>
      </c>
      <c r="T763" s="2" t="str">
        <f>IF(S763="-","-",IF(COUNTIFS(B:B,B763,S:S,"필수")&gt;0,"자격요건충족","확인필요"))</f>
        <v>-</v>
      </c>
      <c r="U763" s="2"/>
      <c r="W763" s="2">
        <f>IF(Q763="4급","심사불필요",VLOOKUP(K763,'[1]자격증 backdata'!A:B,2,0))</f>
        <v>4</v>
      </c>
      <c r="X763" s="3">
        <f>IF(R763="A", MIN(20, SUMIFS(W:W, B:B, B763, R:R, "A")),IF(R763="B", MIN(30, SUMIFS(W:W, B:B, B763, R:R, "B")),"비해당분야"))</f>
        <v>12</v>
      </c>
      <c r="Y763" s="3" t="str">
        <f>IF(R763="C",MIN(30,IF(COUNTIFS(B:B,B763,W:W,"가1")=1,25,IF(COUNTIFS(B:B,B763,W:W,"가1")&gt;=2,30,0))+IF(COUNTIFS(B:B,B763,W:W,"나1")&gt;=4,30,IF(COUNTIFS(B:B,B763,W:W,"나1")=3,26,IF(COUNTIFS(B:B,B763,W:W,"나1")=2,22,IF(COUNTIFS(B:B,B763,W:W,"나1")=1,18,0)))))+MIN(30,IF(COUNTIFS(B:B,B763,W:W,"가2")=1,25,IF(COUNTIFS(B:B,B763,W:W,"가2")&gt;=2,30,0))+IF(COUNTIFS(B:B,B763,W:W,"나2")=3,30,IF(COUNTIFS(B:B,B763,W:W,"나2")=2,25,IF(COUNTIFS(B:B,B763,W:W,"나2")=1,20,0)))),"비해당분야")</f>
        <v>비해당분야</v>
      </c>
      <c r="Z763" s="3" t="str">
        <f>IF(R763="C",VLOOKUP(K763,'[1]자격증 backdata'!A:F,6,0),"비해당분야")</f>
        <v>비해당분야</v>
      </c>
      <c r="AA763" s="3" t="str">
        <f>IF(R763="C",SUMIF(B:B,B763,Z:Z),"비해당분야")</f>
        <v>비해당분야</v>
      </c>
      <c r="AB763" s="3" t="str">
        <f>IF(R763="C",SUM(Y763,AA763),"비해당분야")</f>
        <v>비해당분야</v>
      </c>
      <c r="AC763" s="3">
        <f>IF(R763="C",AB763,X763)</f>
        <v>12</v>
      </c>
      <c r="AD763" s="3">
        <f>VLOOKUP(K763,'[1]자격증 backdata'!A:D,4,0)</f>
        <v>0</v>
      </c>
      <c r="AE763" s="3">
        <f>IF(_xlfn.MAXIFS(AD:AD,B:B,B763)&gt;10,10,_xlfn.MAXIFS(AD:AD,B:B,B763))</f>
        <v>0</v>
      </c>
      <c r="AG763" s="2" t="str">
        <f>VLOOKUP(K763,'[1]자격증 backdata'!A:C,3,0)</f>
        <v>G</v>
      </c>
      <c r="AH763" s="2">
        <f>COUNTIFS($B:$B,$B763,$AG:$AG,AH$1)</f>
        <v>0</v>
      </c>
      <c r="AI763" s="2">
        <f>COUNTIFS($B:$B,$B763,$AG:$AG,AI$1)</f>
        <v>0</v>
      </c>
      <c r="AJ763" s="2">
        <f>COUNTIFS($B:$B,$B763,$AG:$AG,AJ$1)</f>
        <v>0</v>
      </c>
      <c r="AK763" s="2">
        <f>COUNTIFS($B:$B,$B763,$AG:$AG,AK$1)</f>
        <v>0</v>
      </c>
      <c r="AL763" s="2">
        <f>COUNTIFS($B:$B,$B763,$AG:$AG,AL$1)</f>
        <v>0</v>
      </c>
      <c r="AM763" s="2">
        <f>COUNTIFS($B:$B,$B763,$AG:$AG,AM$1)</f>
        <v>0</v>
      </c>
      <c r="AN763" s="2">
        <f>COUNTIFS($B:$B,$B763,$AG:$AG,AN$1)</f>
        <v>1</v>
      </c>
      <c r="AO763" s="2">
        <f>COUNTIFS($B:$B,$B763,$AG:$AG,AO$1)</f>
        <v>1</v>
      </c>
      <c r="AP763" s="2">
        <f>COUNTIFS($B:$B,$B763,$AG:$AG,AP$1)</f>
        <v>0</v>
      </c>
      <c r="AQ763" s="2">
        <f>COUNTIFS($B:$B,$B763,$AG:$AG,AQ$1)</f>
        <v>0</v>
      </c>
      <c r="AR763" s="2">
        <f>COUNTIFS($B:$B,$B763,$AG:$AG,AR$1)</f>
        <v>0</v>
      </c>
      <c r="AS763" s="2">
        <f>COUNTIFS($B:$B,$B763,$AG:$AG,AS$1)</f>
        <v>0</v>
      </c>
      <c r="AT763" s="2">
        <f>COUNTIFS($B:$B,$B763,$AG:$AG,AT$1)</f>
        <v>1</v>
      </c>
      <c r="AU763" s="2">
        <f>COUNTIFS($B:$B,$B763,$AG:$AG,AU$1)</f>
        <v>0</v>
      </c>
    </row>
    <row r="764" spans="1:47" ht="15" customHeight="1" x14ac:dyDescent="0.35">
      <c r="A764" s="7">
        <f>IF(B763=B764,A763,A763+1)</f>
        <v>260</v>
      </c>
      <c r="B764" s="7" t="s">
        <v>4990</v>
      </c>
      <c r="C764" s="7" t="s">
        <v>4989</v>
      </c>
      <c r="D764" s="7" t="s">
        <v>3044</v>
      </c>
      <c r="E764" s="7" t="s">
        <v>3043</v>
      </c>
      <c r="F764" s="4" t="s">
        <v>7</v>
      </c>
      <c r="G764" s="4" t="s">
        <v>8</v>
      </c>
      <c r="H764" s="4" t="s">
        <v>7</v>
      </c>
      <c r="I764" s="3">
        <v>2</v>
      </c>
      <c r="J764" s="3" t="s">
        <v>106</v>
      </c>
      <c r="K764" s="3" t="s">
        <v>3057</v>
      </c>
      <c r="L764" s="3" t="s">
        <v>55</v>
      </c>
      <c r="M764" s="3" t="s">
        <v>4991</v>
      </c>
      <c r="N764" s="3" t="s">
        <v>2632</v>
      </c>
      <c r="P764" s="3" t="s">
        <v>669</v>
      </c>
      <c r="Q764" s="3" t="s">
        <v>1475</v>
      </c>
      <c r="R764" s="3" t="s">
        <v>2434</v>
      </c>
      <c r="S764" s="2" t="str">
        <f>IF(P764="심사불필요","-",VLOOKUP(K764,'[1]자격증 backdata'!A:G,7,0))</f>
        <v>-</v>
      </c>
      <c r="T764" s="2" t="str">
        <f>IF(S764="-","-",IF(COUNTIFS(B:B,B764,S:S,"필수")&gt;0,"자격요건충족","확인필요"))</f>
        <v>-</v>
      </c>
      <c r="U764" s="2"/>
      <c r="W764" s="2">
        <f>IF(Q764="4급","심사불필요",VLOOKUP(K764,'[1]자격증 backdata'!A:B,2,0))</f>
        <v>4</v>
      </c>
      <c r="X764" s="3">
        <f>IF(R764="A", MIN(20, SUMIFS(W:W, B:B, B764, R:R, "A")),IF(R764="B", MIN(30, SUMIFS(W:W, B:B, B764, R:R, "B")),"비해당분야"))</f>
        <v>12</v>
      </c>
      <c r="Y764" s="3" t="str">
        <f>IF(R764="C",MIN(30,IF(COUNTIFS(B:B,B764,W:W,"가1")=1,25,IF(COUNTIFS(B:B,B764,W:W,"가1")&gt;=2,30,0))+IF(COUNTIFS(B:B,B764,W:W,"나1")&gt;=4,30,IF(COUNTIFS(B:B,B764,W:W,"나1")=3,26,IF(COUNTIFS(B:B,B764,W:W,"나1")=2,22,IF(COUNTIFS(B:B,B764,W:W,"나1")=1,18,0)))))+MIN(30,IF(COUNTIFS(B:B,B764,W:W,"가2")=1,25,IF(COUNTIFS(B:B,B764,W:W,"가2")&gt;=2,30,0))+IF(COUNTIFS(B:B,B764,W:W,"나2")=3,30,IF(COUNTIFS(B:B,B764,W:W,"나2")=2,25,IF(COUNTIFS(B:B,B764,W:W,"나2")=1,20,0)))),"비해당분야")</f>
        <v>비해당분야</v>
      </c>
      <c r="Z764" s="3" t="str">
        <f>IF(R764="C",VLOOKUP(K764,'[1]자격증 backdata'!A:F,6,0),"비해당분야")</f>
        <v>비해당분야</v>
      </c>
      <c r="AA764" s="3" t="str">
        <f>IF(R764="C",SUMIF(B:B,B764,Z:Z),"비해당분야")</f>
        <v>비해당분야</v>
      </c>
      <c r="AB764" s="3" t="str">
        <f>IF(R764="C",SUM(Y764,AA764),"비해당분야")</f>
        <v>비해당분야</v>
      </c>
      <c r="AC764" s="3">
        <f>IF(R764="C",AB764,X764)</f>
        <v>12</v>
      </c>
      <c r="AD764" s="3">
        <f>VLOOKUP(K764,'[1]자격증 backdata'!A:D,4,0)</f>
        <v>0</v>
      </c>
      <c r="AE764" s="3">
        <f>IF(_xlfn.MAXIFS(AD:AD,B:B,B764)&gt;10,10,_xlfn.MAXIFS(AD:AD,B:B,B764))</f>
        <v>0</v>
      </c>
      <c r="AG764" s="2" t="str">
        <f>VLOOKUP(K764,'[1]자격증 backdata'!A:C,3,0)</f>
        <v>M</v>
      </c>
      <c r="AH764" s="2">
        <f>COUNTIFS($B:$B,$B764,$AG:$AG,AH$1)</f>
        <v>0</v>
      </c>
      <c r="AI764" s="2">
        <f>COUNTIFS($B:$B,$B764,$AG:$AG,AI$1)</f>
        <v>0</v>
      </c>
      <c r="AJ764" s="2">
        <f>COUNTIFS($B:$B,$B764,$AG:$AG,AJ$1)</f>
        <v>0</v>
      </c>
      <c r="AK764" s="2">
        <f>COUNTIFS($B:$B,$B764,$AG:$AG,AK$1)</f>
        <v>0</v>
      </c>
      <c r="AL764" s="2">
        <f>COUNTIFS($B:$B,$B764,$AG:$AG,AL$1)</f>
        <v>0</v>
      </c>
      <c r="AM764" s="2">
        <f>COUNTIFS($B:$B,$B764,$AG:$AG,AM$1)</f>
        <v>0</v>
      </c>
      <c r="AN764" s="2">
        <f>COUNTIFS($B:$B,$B764,$AG:$AG,AN$1)</f>
        <v>1</v>
      </c>
      <c r="AO764" s="2">
        <f>COUNTIFS($B:$B,$B764,$AG:$AG,AO$1)</f>
        <v>1</v>
      </c>
      <c r="AP764" s="2">
        <f>COUNTIFS($B:$B,$B764,$AG:$AG,AP$1)</f>
        <v>0</v>
      </c>
      <c r="AQ764" s="2">
        <f>COUNTIFS($B:$B,$B764,$AG:$AG,AQ$1)</f>
        <v>0</v>
      </c>
      <c r="AR764" s="2">
        <f>COUNTIFS($B:$B,$B764,$AG:$AG,AR$1)</f>
        <v>0</v>
      </c>
      <c r="AS764" s="2">
        <f>COUNTIFS($B:$B,$B764,$AG:$AG,AS$1)</f>
        <v>0</v>
      </c>
      <c r="AT764" s="2">
        <f>COUNTIFS($B:$B,$B764,$AG:$AG,AT$1)</f>
        <v>1</v>
      </c>
      <c r="AU764" s="2">
        <f>COUNTIFS($B:$B,$B764,$AG:$AG,AU$1)</f>
        <v>0</v>
      </c>
    </row>
    <row r="765" spans="1:47" ht="15" customHeight="1" x14ac:dyDescent="0.35">
      <c r="A765" s="7">
        <f>IF(B764=B765,A764,A764+1)</f>
        <v>260</v>
      </c>
      <c r="B765" s="7" t="s">
        <v>4990</v>
      </c>
      <c r="C765" s="7" t="s">
        <v>4989</v>
      </c>
      <c r="D765" s="7" t="s">
        <v>3044</v>
      </c>
      <c r="E765" s="7" t="s">
        <v>3043</v>
      </c>
      <c r="F765" s="4" t="s">
        <v>7</v>
      </c>
      <c r="G765" s="4" t="s">
        <v>8</v>
      </c>
      <c r="H765" s="4" t="s">
        <v>7</v>
      </c>
      <c r="I765" s="3">
        <v>3</v>
      </c>
      <c r="J765" s="3" t="s">
        <v>653</v>
      </c>
      <c r="K765" s="3" t="s">
        <v>3052</v>
      </c>
      <c r="L765" s="3" t="s">
        <v>651</v>
      </c>
      <c r="M765" s="3" t="s">
        <v>4988</v>
      </c>
      <c r="N765" s="3" t="s">
        <v>4677</v>
      </c>
      <c r="P765" s="3" t="s">
        <v>669</v>
      </c>
      <c r="Q765" s="3" t="s">
        <v>1475</v>
      </c>
      <c r="R765" s="3" t="s">
        <v>2434</v>
      </c>
      <c r="S765" s="2" t="str">
        <f>IF(P765="심사불필요","-",VLOOKUP(K765,'[1]자격증 backdata'!A:G,7,0))</f>
        <v>-</v>
      </c>
      <c r="T765" s="2" t="str">
        <f>IF(S765="-","-",IF(COUNTIFS(B:B,B765,S:S,"필수")&gt;0,"자격요건충족","확인필요"))</f>
        <v>-</v>
      </c>
      <c r="U765" s="2"/>
      <c r="W765" s="2">
        <f>IF(Q765="4급","심사불필요",VLOOKUP(K765,'[1]자격증 backdata'!A:B,2,0))</f>
        <v>4</v>
      </c>
      <c r="X765" s="3">
        <f>IF(R765="A", MIN(20, SUMIFS(W:W, B:B, B765, R:R, "A")),IF(R765="B", MIN(30, SUMIFS(W:W, B:B, B765, R:R, "B")),"비해당분야"))</f>
        <v>12</v>
      </c>
      <c r="Y765" s="3" t="str">
        <f>IF(R765="C",MIN(30,IF(COUNTIFS(B:B,B765,W:W,"가1")=1,25,IF(COUNTIFS(B:B,B765,W:W,"가1")&gt;=2,30,0))+IF(COUNTIFS(B:B,B765,W:W,"나1")&gt;=4,30,IF(COUNTIFS(B:B,B765,W:W,"나1")=3,26,IF(COUNTIFS(B:B,B765,W:W,"나1")=2,22,IF(COUNTIFS(B:B,B765,W:W,"나1")=1,18,0)))))+MIN(30,IF(COUNTIFS(B:B,B765,W:W,"가2")=1,25,IF(COUNTIFS(B:B,B765,W:W,"가2")&gt;=2,30,0))+IF(COUNTIFS(B:B,B765,W:W,"나2")=3,30,IF(COUNTIFS(B:B,B765,W:W,"나2")=2,25,IF(COUNTIFS(B:B,B765,W:W,"나2")=1,20,0)))),"비해당분야")</f>
        <v>비해당분야</v>
      </c>
      <c r="Z765" s="3" t="str">
        <f>IF(R765="C",VLOOKUP(K765,'[1]자격증 backdata'!A:F,6,0),"비해당분야")</f>
        <v>비해당분야</v>
      </c>
      <c r="AA765" s="3" t="str">
        <f>IF(R765="C",SUMIF(B:B,B765,Z:Z),"비해당분야")</f>
        <v>비해당분야</v>
      </c>
      <c r="AB765" s="3" t="str">
        <f>IF(R765="C",SUM(Y765,AA765),"비해당분야")</f>
        <v>비해당분야</v>
      </c>
      <c r="AC765" s="3">
        <f>IF(R765="C",AB765,X765)</f>
        <v>12</v>
      </c>
      <c r="AD765" s="3">
        <f>VLOOKUP(K765,'[1]자격증 backdata'!A:D,4,0)</f>
        <v>0</v>
      </c>
      <c r="AE765" s="3">
        <f>IF(_xlfn.MAXIFS(AD:AD,B:B,B765)&gt;10,10,_xlfn.MAXIFS(AD:AD,B:B,B765))</f>
        <v>0</v>
      </c>
      <c r="AG765" s="2" t="str">
        <f>VLOOKUP(K765,'[1]자격증 backdata'!A:C,3,0)</f>
        <v>H</v>
      </c>
      <c r="AH765" s="2">
        <f>COUNTIFS($B:$B,$B765,$AG:$AG,AH$1)</f>
        <v>0</v>
      </c>
      <c r="AI765" s="2">
        <f>COUNTIFS($B:$B,$B765,$AG:$AG,AI$1)</f>
        <v>0</v>
      </c>
      <c r="AJ765" s="2">
        <f>COUNTIFS($B:$B,$B765,$AG:$AG,AJ$1)</f>
        <v>0</v>
      </c>
      <c r="AK765" s="2">
        <f>COUNTIFS($B:$B,$B765,$AG:$AG,AK$1)</f>
        <v>0</v>
      </c>
      <c r="AL765" s="2">
        <f>COUNTIFS($B:$B,$B765,$AG:$AG,AL$1)</f>
        <v>0</v>
      </c>
      <c r="AM765" s="2">
        <f>COUNTIFS($B:$B,$B765,$AG:$AG,AM$1)</f>
        <v>0</v>
      </c>
      <c r="AN765" s="2">
        <f>COUNTIFS($B:$B,$B765,$AG:$AG,AN$1)</f>
        <v>1</v>
      </c>
      <c r="AO765" s="2">
        <f>COUNTIFS($B:$B,$B765,$AG:$AG,AO$1)</f>
        <v>1</v>
      </c>
      <c r="AP765" s="2">
        <f>COUNTIFS($B:$B,$B765,$AG:$AG,AP$1)</f>
        <v>0</v>
      </c>
      <c r="AQ765" s="2">
        <f>COUNTIFS($B:$B,$B765,$AG:$AG,AQ$1)</f>
        <v>0</v>
      </c>
      <c r="AR765" s="2">
        <f>COUNTIFS($B:$B,$B765,$AG:$AG,AR$1)</f>
        <v>0</v>
      </c>
      <c r="AS765" s="2">
        <f>COUNTIFS($B:$B,$B765,$AG:$AG,AS$1)</f>
        <v>0</v>
      </c>
      <c r="AT765" s="2">
        <f>COUNTIFS($B:$B,$B765,$AG:$AG,AT$1)</f>
        <v>1</v>
      </c>
      <c r="AU765" s="2">
        <f>COUNTIFS($B:$B,$B765,$AG:$AG,AU$1)</f>
        <v>0</v>
      </c>
    </row>
    <row r="766" spans="1:47" ht="15" customHeight="1" x14ac:dyDescent="0.35">
      <c r="A766" s="4">
        <f>IF(B765=B766,A765,A765+1)</f>
        <v>261</v>
      </c>
      <c r="B766" s="4" t="s">
        <v>4981</v>
      </c>
      <c r="C766" s="4" t="s">
        <v>4980</v>
      </c>
      <c r="D766" s="4" t="s">
        <v>3044</v>
      </c>
      <c r="E766" s="4" t="s">
        <v>3043</v>
      </c>
      <c r="F766" s="4" t="s">
        <v>7</v>
      </c>
      <c r="G766" s="4" t="s">
        <v>8</v>
      </c>
      <c r="H766" s="4" t="s">
        <v>7</v>
      </c>
      <c r="I766" s="4">
        <v>1</v>
      </c>
      <c r="J766" s="4" t="s">
        <v>106</v>
      </c>
      <c r="K766" s="4" t="s">
        <v>3057</v>
      </c>
      <c r="L766" s="4" t="s">
        <v>55</v>
      </c>
      <c r="M766" s="4" t="s">
        <v>4987</v>
      </c>
      <c r="N766" s="4" t="s">
        <v>4986</v>
      </c>
      <c r="P766" s="4" t="s">
        <v>669</v>
      </c>
      <c r="Q766" s="4" t="s">
        <v>1475</v>
      </c>
      <c r="R766" s="4" t="s">
        <v>2434</v>
      </c>
      <c r="S766" s="5" t="str">
        <f>IF(P766="심사불필요","-",VLOOKUP(K766,'[1]자격증 backdata'!A:G,7,0))</f>
        <v>-</v>
      </c>
      <c r="T766" s="5" t="str">
        <f>IF(S766="-","-",IF(COUNTIFS(B:B,B766,S:S,"필수")&gt;0,"자격요건충족","확인필요"))</f>
        <v>-</v>
      </c>
      <c r="U766" s="5"/>
      <c r="W766" s="5">
        <f>IF(Q766="4급","심사불필요",VLOOKUP(K766,'[1]자격증 backdata'!A:B,2,0))</f>
        <v>4</v>
      </c>
      <c r="X766" s="4">
        <f>IF(R766="A", MIN(20, SUMIFS(W:W, B:B, B766, R:R, "A")),IF(R766="B", MIN(30, SUMIFS(W:W, B:B, B766, R:R, "B")),"비해당분야"))</f>
        <v>8</v>
      </c>
      <c r="Y766" s="4" t="str">
        <f>IF(R766="C",MIN(30,IF(COUNTIFS(B:B,B766,W:W,"가1")=1,25,IF(COUNTIFS(B:B,B766,W:W,"가1")&gt;=2,30,0))+IF(COUNTIFS(B:B,B766,W:W,"나1")&gt;=4,30,IF(COUNTIFS(B:B,B766,W:W,"나1")=3,26,IF(COUNTIFS(B:B,B766,W:W,"나1")=2,22,IF(COUNTIFS(B:B,B766,W:W,"나1")=1,18,0)))))+MIN(30,IF(COUNTIFS(B:B,B766,W:W,"가2")=1,25,IF(COUNTIFS(B:B,B766,W:W,"가2")&gt;=2,30,0))+IF(COUNTIFS(B:B,B766,W:W,"나2")=3,30,IF(COUNTIFS(B:B,B766,W:W,"나2")=2,25,IF(COUNTIFS(B:B,B766,W:W,"나2")=1,20,0)))),"비해당분야")</f>
        <v>비해당분야</v>
      </c>
      <c r="Z766" s="4" t="str">
        <f>IF(R766="C",VLOOKUP(K766,'[1]자격증 backdata'!A:F,6,0),"비해당분야")</f>
        <v>비해당분야</v>
      </c>
      <c r="AA766" s="4" t="str">
        <f>IF(R766="C",SUMIF(B:B,B766,Z:Z),"비해당분야")</f>
        <v>비해당분야</v>
      </c>
      <c r="AB766" s="4" t="str">
        <f>IF(R766="C",SUM(Y766,AA766),"비해당분야")</f>
        <v>비해당분야</v>
      </c>
      <c r="AC766" s="4">
        <f>IF(R766="C",AB766,X766)</f>
        <v>8</v>
      </c>
      <c r="AD766" s="4">
        <f>VLOOKUP(K766,'[1]자격증 backdata'!A:D,4,0)</f>
        <v>0</v>
      </c>
      <c r="AE766" s="4">
        <f>IF(_xlfn.MAXIFS(AD:AD,B:B,B766)&gt;10,10,_xlfn.MAXIFS(AD:AD,B:B,B766))</f>
        <v>5</v>
      </c>
      <c r="AG766" s="5" t="str">
        <f>VLOOKUP(K766,'[1]자격증 backdata'!A:C,3,0)</f>
        <v>M</v>
      </c>
      <c r="AH766" s="5">
        <f>COUNTIFS($B:$B,$B766,$AG:$AG,AH$1)</f>
        <v>0</v>
      </c>
      <c r="AI766" s="5">
        <f>COUNTIFS($B:$B,$B766,$AG:$AG,AI$1)</f>
        <v>0</v>
      </c>
      <c r="AJ766" s="5">
        <f>COUNTIFS($B:$B,$B766,$AG:$AG,AJ$1)</f>
        <v>0</v>
      </c>
      <c r="AK766" s="5">
        <f>COUNTIFS($B:$B,$B766,$AG:$AG,AK$1)</f>
        <v>0</v>
      </c>
      <c r="AL766" s="5">
        <f>COUNTIFS($B:$B,$B766,$AG:$AG,AL$1)</f>
        <v>0</v>
      </c>
      <c r="AM766" s="5">
        <f>COUNTIFS($B:$B,$B766,$AG:$AG,AM$1)</f>
        <v>0</v>
      </c>
      <c r="AN766" s="5">
        <f>COUNTIFS($B:$B,$B766,$AG:$AG,AN$1)</f>
        <v>1</v>
      </c>
      <c r="AO766" s="5">
        <f>COUNTIFS($B:$B,$B766,$AG:$AG,AO$1)</f>
        <v>0</v>
      </c>
      <c r="AP766" s="5">
        <f>COUNTIFS($B:$B,$B766,$AG:$AG,AP$1)</f>
        <v>0</v>
      </c>
      <c r="AQ766" s="5">
        <f>COUNTIFS($B:$B,$B766,$AG:$AG,AQ$1)</f>
        <v>0</v>
      </c>
      <c r="AR766" s="5">
        <f>COUNTIFS($B:$B,$B766,$AG:$AG,AR$1)</f>
        <v>0</v>
      </c>
      <c r="AS766" s="5">
        <f>COUNTIFS($B:$B,$B766,$AG:$AG,AS$1)</f>
        <v>0</v>
      </c>
      <c r="AT766" s="5">
        <f>COUNTIFS($B:$B,$B766,$AG:$AG,AT$1)</f>
        <v>1</v>
      </c>
      <c r="AU766" s="5">
        <f>COUNTIFS($B:$B,$B766,$AG:$AG,AU$1)</f>
        <v>0</v>
      </c>
    </row>
    <row r="767" spans="1:47" ht="15" customHeight="1" x14ac:dyDescent="0.35">
      <c r="A767" s="6">
        <f>IF(B766=B767,A766,A766+1)</f>
        <v>261</v>
      </c>
      <c r="B767" s="6" t="s">
        <v>4981</v>
      </c>
      <c r="C767" s="6" t="s">
        <v>4980</v>
      </c>
      <c r="D767" s="6" t="s">
        <v>3044</v>
      </c>
      <c r="E767" s="6" t="s">
        <v>3043</v>
      </c>
      <c r="F767" s="4" t="s">
        <v>7</v>
      </c>
      <c r="G767" s="4" t="s">
        <v>8</v>
      </c>
      <c r="H767" s="4" t="s">
        <v>7</v>
      </c>
      <c r="I767" s="4">
        <v>2</v>
      </c>
      <c r="J767" s="4" t="s">
        <v>3101</v>
      </c>
      <c r="K767" s="4" t="s">
        <v>3100</v>
      </c>
      <c r="L767" s="4" t="s">
        <v>3099</v>
      </c>
      <c r="M767" s="4" t="s">
        <v>4985</v>
      </c>
      <c r="N767" s="4" t="s">
        <v>4984</v>
      </c>
      <c r="P767" s="4" t="s">
        <v>669</v>
      </c>
      <c r="Q767" s="4" t="s">
        <v>1475</v>
      </c>
      <c r="R767" s="4" t="s">
        <v>2434</v>
      </c>
      <c r="S767" s="5" t="str">
        <f>IF(P767="심사불필요","-",VLOOKUP(K767,'[1]자격증 backdata'!A:G,7,0))</f>
        <v>-</v>
      </c>
      <c r="T767" s="5" t="str">
        <f>IF(S767="-","-",IF(COUNTIFS(B:B,B767,S:S,"필수")&gt;0,"자격요건충족","확인필요"))</f>
        <v>-</v>
      </c>
      <c r="U767" s="5"/>
      <c r="W767" s="5">
        <f>IF(Q767="4급","심사불필요",VLOOKUP(K767,'[1]자격증 backdata'!A:B,2,0))</f>
        <v>0</v>
      </c>
      <c r="X767" s="4">
        <f>IF(R767="A", MIN(20, SUMIFS(W:W, B:B, B767, R:R, "A")),IF(R767="B", MIN(30, SUMIFS(W:W, B:B, B767, R:R, "B")),"비해당분야"))</f>
        <v>8</v>
      </c>
      <c r="Y767" s="4" t="str">
        <f>IF(R767="C",MIN(30,IF(COUNTIFS(B:B,B767,W:W,"가1")=1,25,IF(COUNTIFS(B:B,B767,W:W,"가1")&gt;=2,30,0))+IF(COUNTIFS(B:B,B767,W:W,"나1")&gt;=4,30,IF(COUNTIFS(B:B,B767,W:W,"나1")=3,26,IF(COUNTIFS(B:B,B767,W:W,"나1")=2,22,IF(COUNTIFS(B:B,B767,W:W,"나1")=1,18,0)))))+MIN(30,IF(COUNTIFS(B:B,B767,W:W,"가2")=1,25,IF(COUNTIFS(B:B,B767,W:W,"가2")&gt;=2,30,0))+IF(COUNTIFS(B:B,B767,W:W,"나2")=3,30,IF(COUNTIFS(B:B,B767,W:W,"나2")=2,25,IF(COUNTIFS(B:B,B767,W:W,"나2")=1,20,0)))),"비해당분야")</f>
        <v>비해당분야</v>
      </c>
      <c r="Z767" s="4" t="str">
        <f>IF(R767="C",VLOOKUP(K767,'[1]자격증 backdata'!A:F,6,0),"비해당분야")</f>
        <v>비해당분야</v>
      </c>
      <c r="AA767" s="4" t="str">
        <f>IF(R767="C",SUMIF(B:B,B767,Z:Z),"비해당분야")</f>
        <v>비해당분야</v>
      </c>
      <c r="AB767" s="4" t="str">
        <f>IF(R767="C",SUM(Y767,AA767),"비해당분야")</f>
        <v>비해당분야</v>
      </c>
      <c r="AC767" s="4">
        <f>IF(R767="C",AB767,X767)</f>
        <v>8</v>
      </c>
      <c r="AD767" s="4">
        <f>VLOOKUP(K767,'[1]자격증 backdata'!A:D,4,0)</f>
        <v>5</v>
      </c>
      <c r="AE767" s="4">
        <f>IF(_xlfn.MAXIFS(AD:AD,B:B,B767)&gt;10,10,_xlfn.MAXIFS(AD:AD,B:B,B767))</f>
        <v>5</v>
      </c>
      <c r="AG767" s="5">
        <f>VLOOKUP(K767,'[1]자격증 backdata'!A:C,3,0)</f>
        <v>0</v>
      </c>
      <c r="AH767" s="5">
        <f>COUNTIFS($B:$B,$B767,$AG:$AG,AH$1)</f>
        <v>0</v>
      </c>
      <c r="AI767" s="5">
        <f>COUNTIFS($B:$B,$B767,$AG:$AG,AI$1)</f>
        <v>0</v>
      </c>
      <c r="AJ767" s="5">
        <f>COUNTIFS($B:$B,$B767,$AG:$AG,AJ$1)</f>
        <v>0</v>
      </c>
      <c r="AK767" s="5">
        <f>COUNTIFS($B:$B,$B767,$AG:$AG,AK$1)</f>
        <v>0</v>
      </c>
      <c r="AL767" s="5">
        <f>COUNTIFS($B:$B,$B767,$AG:$AG,AL$1)</f>
        <v>0</v>
      </c>
      <c r="AM767" s="5">
        <f>COUNTIFS($B:$B,$B767,$AG:$AG,AM$1)</f>
        <v>0</v>
      </c>
      <c r="AN767" s="5">
        <f>COUNTIFS($B:$B,$B767,$AG:$AG,AN$1)</f>
        <v>1</v>
      </c>
      <c r="AO767" s="5">
        <f>COUNTIFS($B:$B,$B767,$AG:$AG,AO$1)</f>
        <v>0</v>
      </c>
      <c r="AP767" s="5">
        <f>COUNTIFS($B:$B,$B767,$AG:$AG,AP$1)</f>
        <v>0</v>
      </c>
      <c r="AQ767" s="5">
        <f>COUNTIFS($B:$B,$B767,$AG:$AG,AQ$1)</f>
        <v>0</v>
      </c>
      <c r="AR767" s="5">
        <f>COUNTIFS($B:$B,$B767,$AG:$AG,AR$1)</f>
        <v>0</v>
      </c>
      <c r="AS767" s="5">
        <f>COUNTIFS($B:$B,$B767,$AG:$AG,AS$1)</f>
        <v>0</v>
      </c>
      <c r="AT767" s="5">
        <f>COUNTIFS($B:$B,$B767,$AG:$AG,AT$1)</f>
        <v>1</v>
      </c>
      <c r="AU767" s="5">
        <f>COUNTIFS($B:$B,$B767,$AG:$AG,AU$1)</f>
        <v>0</v>
      </c>
    </row>
    <row r="768" spans="1:47" ht="15" customHeight="1" x14ac:dyDescent="0.35">
      <c r="A768" s="6">
        <f>IF(B767=B768,A767,A767+1)</f>
        <v>261</v>
      </c>
      <c r="B768" s="6" t="s">
        <v>4981</v>
      </c>
      <c r="C768" s="6" t="s">
        <v>4980</v>
      </c>
      <c r="D768" s="6" t="s">
        <v>3044</v>
      </c>
      <c r="E768" s="6" t="s">
        <v>3043</v>
      </c>
      <c r="F768" s="4" t="s">
        <v>7</v>
      </c>
      <c r="G768" s="4" t="s">
        <v>8</v>
      </c>
      <c r="H768" s="4" t="s">
        <v>7</v>
      </c>
      <c r="I768" s="4">
        <v>3</v>
      </c>
      <c r="J768" s="4" t="s">
        <v>215</v>
      </c>
      <c r="K768" s="4" t="s">
        <v>3164</v>
      </c>
      <c r="L768" s="4" t="s">
        <v>55</v>
      </c>
      <c r="M768" s="4" t="s">
        <v>4983</v>
      </c>
      <c r="N768" s="4" t="s">
        <v>4982</v>
      </c>
      <c r="P768" s="4" t="s">
        <v>669</v>
      </c>
      <c r="Q768" s="4" t="s">
        <v>1475</v>
      </c>
      <c r="R768" s="4" t="s">
        <v>2434</v>
      </c>
      <c r="S768" s="5" t="str">
        <f>IF(P768="심사불필요","-",VLOOKUP(K768,'[1]자격증 backdata'!A:G,7,0))</f>
        <v>-</v>
      </c>
      <c r="T768" s="5" t="str">
        <f>IF(S768="-","-",IF(COUNTIFS(B:B,B768,S:S,"필수")&gt;0,"자격요건충족","확인필요"))</f>
        <v>-</v>
      </c>
      <c r="U768" s="5"/>
      <c r="W768" s="5">
        <f>IF(Q768="4급","심사불필요",VLOOKUP(K768,'[1]자격증 backdata'!A:B,2,0))</f>
        <v>4</v>
      </c>
      <c r="X768" s="4">
        <f>IF(R768="A", MIN(20, SUMIFS(W:W, B:B, B768, R:R, "A")),IF(R768="B", MIN(30, SUMIFS(W:W, B:B, B768, R:R, "B")),"비해당분야"))</f>
        <v>8</v>
      </c>
      <c r="Y768" s="4" t="str">
        <f>IF(R768="C",MIN(30,IF(COUNTIFS(B:B,B768,W:W,"가1")=1,25,IF(COUNTIFS(B:B,B768,W:W,"가1")&gt;=2,30,0))+IF(COUNTIFS(B:B,B768,W:W,"나1")&gt;=4,30,IF(COUNTIFS(B:B,B768,W:W,"나1")=3,26,IF(COUNTIFS(B:B,B768,W:W,"나1")=2,22,IF(COUNTIFS(B:B,B768,W:W,"나1")=1,18,0)))))+MIN(30,IF(COUNTIFS(B:B,B768,W:W,"가2")=1,25,IF(COUNTIFS(B:B,B768,W:W,"가2")&gt;=2,30,0))+IF(COUNTIFS(B:B,B768,W:W,"나2")=3,30,IF(COUNTIFS(B:B,B768,W:W,"나2")=2,25,IF(COUNTIFS(B:B,B768,W:W,"나2")=1,20,0)))),"비해당분야")</f>
        <v>비해당분야</v>
      </c>
      <c r="Z768" s="4" t="str">
        <f>IF(R768="C",VLOOKUP(K768,'[1]자격증 backdata'!A:F,6,0),"비해당분야")</f>
        <v>비해당분야</v>
      </c>
      <c r="AA768" s="4" t="str">
        <f>IF(R768="C",SUMIF(B:B,B768,Z:Z),"비해당분야")</f>
        <v>비해당분야</v>
      </c>
      <c r="AB768" s="4" t="str">
        <f>IF(R768="C",SUM(Y768,AA768),"비해당분야")</f>
        <v>비해당분야</v>
      </c>
      <c r="AC768" s="4">
        <f>IF(R768="C",AB768,X768)</f>
        <v>8</v>
      </c>
      <c r="AD768" s="4">
        <f>VLOOKUP(K768,'[1]자격증 backdata'!A:D,4,0)</f>
        <v>0</v>
      </c>
      <c r="AE768" s="4">
        <f>IF(_xlfn.MAXIFS(AD:AD,B:B,B768)&gt;10,10,_xlfn.MAXIFS(AD:AD,B:B,B768))</f>
        <v>5</v>
      </c>
      <c r="AG768" s="5" t="str">
        <f>VLOOKUP(K768,'[1]자격증 backdata'!A:C,3,0)</f>
        <v>G</v>
      </c>
      <c r="AH768" s="5">
        <f>COUNTIFS($B:$B,$B768,$AG:$AG,AH$1)</f>
        <v>0</v>
      </c>
      <c r="AI768" s="5">
        <f>COUNTIFS($B:$B,$B768,$AG:$AG,AI$1)</f>
        <v>0</v>
      </c>
      <c r="AJ768" s="5">
        <f>COUNTIFS($B:$B,$B768,$AG:$AG,AJ$1)</f>
        <v>0</v>
      </c>
      <c r="AK768" s="5">
        <f>COUNTIFS($B:$B,$B768,$AG:$AG,AK$1)</f>
        <v>0</v>
      </c>
      <c r="AL768" s="5">
        <f>COUNTIFS($B:$B,$B768,$AG:$AG,AL$1)</f>
        <v>0</v>
      </c>
      <c r="AM768" s="5">
        <f>COUNTIFS($B:$B,$B768,$AG:$AG,AM$1)</f>
        <v>0</v>
      </c>
      <c r="AN768" s="5">
        <f>COUNTIFS($B:$B,$B768,$AG:$AG,AN$1)</f>
        <v>1</v>
      </c>
      <c r="AO768" s="5">
        <f>COUNTIFS($B:$B,$B768,$AG:$AG,AO$1)</f>
        <v>0</v>
      </c>
      <c r="AP768" s="5">
        <f>COUNTIFS($B:$B,$B768,$AG:$AG,AP$1)</f>
        <v>0</v>
      </c>
      <c r="AQ768" s="5">
        <f>COUNTIFS($B:$B,$B768,$AG:$AG,AQ$1)</f>
        <v>0</v>
      </c>
      <c r="AR768" s="5">
        <f>COUNTIFS($B:$B,$B768,$AG:$AG,AR$1)</f>
        <v>0</v>
      </c>
      <c r="AS768" s="5">
        <f>COUNTIFS($B:$B,$B768,$AG:$AG,AS$1)</f>
        <v>0</v>
      </c>
      <c r="AT768" s="5">
        <f>COUNTIFS($B:$B,$B768,$AG:$AG,AT$1)</f>
        <v>1</v>
      </c>
      <c r="AU768" s="5">
        <f>COUNTIFS($B:$B,$B768,$AG:$AG,AU$1)</f>
        <v>0</v>
      </c>
    </row>
    <row r="769" spans="1:47" ht="15" customHeight="1" x14ac:dyDescent="0.35">
      <c r="A769" s="6">
        <f>IF(B768=B769,A768,A768+1)</f>
        <v>261</v>
      </c>
      <c r="B769" s="6" t="s">
        <v>4981</v>
      </c>
      <c r="C769" s="6" t="s">
        <v>4980</v>
      </c>
      <c r="D769" s="6" t="s">
        <v>3044</v>
      </c>
      <c r="E769" s="6" t="s">
        <v>3043</v>
      </c>
      <c r="F769" s="4" t="s">
        <v>7</v>
      </c>
      <c r="G769" s="4" t="s">
        <v>8</v>
      </c>
      <c r="H769" s="4" t="s">
        <v>7</v>
      </c>
      <c r="I769" s="4">
        <v>4</v>
      </c>
      <c r="J769" s="4" t="s">
        <v>69</v>
      </c>
      <c r="K769" s="4" t="s">
        <v>3065</v>
      </c>
      <c r="L769" s="4" t="s">
        <v>36</v>
      </c>
      <c r="M769" s="4" t="s">
        <v>4979</v>
      </c>
      <c r="N769" s="4" t="s">
        <v>1091</v>
      </c>
      <c r="P769" s="4" t="s">
        <v>669</v>
      </c>
      <c r="Q769" s="4" t="s">
        <v>1475</v>
      </c>
      <c r="R769" s="4" t="s">
        <v>2434</v>
      </c>
      <c r="S769" s="5" t="str">
        <f>IF(P769="심사불필요","-",VLOOKUP(K769,'[1]자격증 backdata'!A:G,7,0))</f>
        <v>-</v>
      </c>
      <c r="T769" s="5" t="str">
        <f>IF(S769="-","-",IF(COUNTIFS(B:B,B769,S:S,"필수")&gt;0,"자격요건충족","확인필요"))</f>
        <v>-</v>
      </c>
      <c r="U769" s="5"/>
      <c r="W769" s="5">
        <f>IF(Q769="4급","심사불필요",VLOOKUP(K769,'[1]자격증 backdata'!A:B,2,0))</f>
        <v>0</v>
      </c>
      <c r="X769" s="4">
        <f>IF(R769="A", MIN(20, SUMIFS(W:W, B:B, B769, R:R, "A")),IF(R769="B", MIN(30, SUMIFS(W:W, B:B, B769, R:R, "B")),"비해당분야"))</f>
        <v>8</v>
      </c>
      <c r="Y769" s="4" t="str">
        <f>IF(R769="C",MIN(30,IF(COUNTIFS(B:B,B769,W:W,"가1")=1,25,IF(COUNTIFS(B:B,B769,W:W,"가1")&gt;=2,30,0))+IF(COUNTIFS(B:B,B769,W:W,"나1")&gt;=4,30,IF(COUNTIFS(B:B,B769,W:W,"나1")=3,26,IF(COUNTIFS(B:B,B769,W:W,"나1")=2,22,IF(COUNTIFS(B:B,B769,W:W,"나1")=1,18,0)))))+MIN(30,IF(COUNTIFS(B:B,B769,W:W,"가2")=1,25,IF(COUNTIFS(B:B,B769,W:W,"가2")&gt;=2,30,0))+IF(COUNTIFS(B:B,B769,W:W,"나2")=3,30,IF(COUNTIFS(B:B,B769,W:W,"나2")=2,25,IF(COUNTIFS(B:B,B769,W:W,"나2")=1,20,0)))),"비해당분야")</f>
        <v>비해당분야</v>
      </c>
      <c r="Z769" s="4" t="str">
        <f>IF(R769="C",VLOOKUP(K769,'[1]자격증 backdata'!A:F,6,0),"비해당분야")</f>
        <v>비해당분야</v>
      </c>
      <c r="AA769" s="4" t="str">
        <f>IF(R769="C",SUMIF(B:B,B769,Z:Z),"비해당분야")</f>
        <v>비해당분야</v>
      </c>
      <c r="AB769" s="4" t="str">
        <f>IF(R769="C",SUM(Y769,AA769),"비해당분야")</f>
        <v>비해당분야</v>
      </c>
      <c r="AC769" s="4">
        <f>IF(R769="C",AB769,X769)</f>
        <v>8</v>
      </c>
      <c r="AD769" s="4">
        <f>VLOOKUP(K769,'[1]자격증 backdata'!A:D,4,0)</f>
        <v>5</v>
      </c>
      <c r="AE769" s="4">
        <f>IF(_xlfn.MAXIFS(AD:AD,B:B,B769)&gt;10,10,_xlfn.MAXIFS(AD:AD,B:B,B769))</f>
        <v>5</v>
      </c>
      <c r="AG769" s="5">
        <f>VLOOKUP(K769,'[1]자격증 backdata'!A:C,3,0)</f>
        <v>0</v>
      </c>
      <c r="AH769" s="5">
        <f>COUNTIFS($B:$B,$B769,$AG:$AG,AH$1)</f>
        <v>0</v>
      </c>
      <c r="AI769" s="5">
        <f>COUNTIFS($B:$B,$B769,$AG:$AG,AI$1)</f>
        <v>0</v>
      </c>
      <c r="AJ769" s="5">
        <f>COUNTIFS($B:$B,$B769,$AG:$AG,AJ$1)</f>
        <v>0</v>
      </c>
      <c r="AK769" s="5">
        <f>COUNTIFS($B:$B,$B769,$AG:$AG,AK$1)</f>
        <v>0</v>
      </c>
      <c r="AL769" s="5">
        <f>COUNTIFS($B:$B,$B769,$AG:$AG,AL$1)</f>
        <v>0</v>
      </c>
      <c r="AM769" s="5">
        <f>COUNTIFS($B:$B,$B769,$AG:$AG,AM$1)</f>
        <v>0</v>
      </c>
      <c r="AN769" s="5">
        <f>COUNTIFS($B:$B,$B769,$AG:$AG,AN$1)</f>
        <v>1</v>
      </c>
      <c r="AO769" s="5">
        <f>COUNTIFS($B:$B,$B769,$AG:$AG,AO$1)</f>
        <v>0</v>
      </c>
      <c r="AP769" s="5">
        <f>COUNTIFS($B:$B,$B769,$AG:$AG,AP$1)</f>
        <v>0</v>
      </c>
      <c r="AQ769" s="5">
        <f>COUNTIFS($B:$B,$B769,$AG:$AG,AQ$1)</f>
        <v>0</v>
      </c>
      <c r="AR769" s="5">
        <f>COUNTIFS($B:$B,$B769,$AG:$AG,AR$1)</f>
        <v>0</v>
      </c>
      <c r="AS769" s="5">
        <f>COUNTIFS($B:$B,$B769,$AG:$AG,AS$1)</f>
        <v>0</v>
      </c>
      <c r="AT769" s="5">
        <f>COUNTIFS($B:$B,$B769,$AG:$AG,AT$1)</f>
        <v>1</v>
      </c>
      <c r="AU769" s="5">
        <f>COUNTIFS($B:$B,$B769,$AG:$AG,AU$1)</f>
        <v>0</v>
      </c>
    </row>
    <row r="770" spans="1:47" ht="15" customHeight="1" x14ac:dyDescent="0.35">
      <c r="A770" s="3">
        <f>IF(B769=B770,A769,A769+1)</f>
        <v>262</v>
      </c>
      <c r="B770" s="3" t="s">
        <v>4978</v>
      </c>
      <c r="C770" s="3" t="s">
        <v>4977</v>
      </c>
      <c r="D770" s="3" t="s">
        <v>3044</v>
      </c>
      <c r="E770" s="3" t="s">
        <v>3043</v>
      </c>
      <c r="F770" s="4" t="s">
        <v>7</v>
      </c>
      <c r="G770" s="4" t="s">
        <v>8</v>
      </c>
      <c r="H770" s="4" t="s">
        <v>7</v>
      </c>
      <c r="I770" s="3">
        <v>1</v>
      </c>
      <c r="J770" s="3" t="s">
        <v>106</v>
      </c>
      <c r="K770" s="3" t="s">
        <v>3057</v>
      </c>
      <c r="L770" s="3" t="s">
        <v>55</v>
      </c>
      <c r="M770" s="3" t="s">
        <v>4976</v>
      </c>
      <c r="N770" s="3" t="s">
        <v>4975</v>
      </c>
      <c r="P770" s="3" t="s">
        <v>669</v>
      </c>
      <c r="Q770" s="3" t="s">
        <v>1475</v>
      </c>
      <c r="R770" s="3" t="s">
        <v>2434</v>
      </c>
      <c r="S770" s="2" t="str">
        <f>IF(P770="심사불필요","-",VLOOKUP(K770,'[1]자격증 backdata'!A:G,7,0))</f>
        <v>-</v>
      </c>
      <c r="T770" s="2" t="str">
        <f>IF(S770="-","-",IF(COUNTIFS(B:B,B770,S:S,"필수")&gt;0,"자격요건충족","확인필요"))</f>
        <v>-</v>
      </c>
      <c r="U770" s="2"/>
      <c r="W770" s="2">
        <f>IF(Q770="4급","심사불필요",VLOOKUP(K770,'[1]자격증 backdata'!A:B,2,0))</f>
        <v>4</v>
      </c>
      <c r="X770" s="3">
        <f>IF(R770="A", MIN(20, SUMIFS(W:W, B:B, B770, R:R, "A")),IF(R770="B", MIN(30, SUMIFS(W:W, B:B, B770, R:R, "B")),"비해당분야"))</f>
        <v>4</v>
      </c>
      <c r="Y770" s="3" t="str">
        <f>IF(R770="C",MIN(30,IF(COUNTIFS(B:B,B770,W:W,"가1")=1,25,IF(COUNTIFS(B:B,B770,W:W,"가1")&gt;=2,30,0))+IF(COUNTIFS(B:B,B770,W:W,"나1")&gt;=4,30,IF(COUNTIFS(B:B,B770,W:W,"나1")=3,26,IF(COUNTIFS(B:B,B770,W:W,"나1")=2,22,IF(COUNTIFS(B:B,B770,W:W,"나1")=1,18,0)))))+MIN(30,IF(COUNTIFS(B:B,B770,W:W,"가2")=1,25,IF(COUNTIFS(B:B,B770,W:W,"가2")&gt;=2,30,0))+IF(COUNTIFS(B:B,B770,W:W,"나2")=3,30,IF(COUNTIFS(B:B,B770,W:W,"나2")=2,25,IF(COUNTIFS(B:B,B770,W:W,"나2")=1,20,0)))),"비해당분야")</f>
        <v>비해당분야</v>
      </c>
      <c r="Z770" s="3" t="str">
        <f>IF(R770="C",VLOOKUP(K770,'[1]자격증 backdata'!A:F,6,0),"비해당분야")</f>
        <v>비해당분야</v>
      </c>
      <c r="AA770" s="3" t="str">
        <f>IF(R770="C",SUMIF(B:B,B770,Z:Z),"비해당분야")</f>
        <v>비해당분야</v>
      </c>
      <c r="AB770" s="3" t="str">
        <f>IF(R770="C",SUM(Y770,AA770),"비해당분야")</f>
        <v>비해당분야</v>
      </c>
      <c r="AC770" s="3">
        <f>IF(R770="C",AB770,X770)</f>
        <v>4</v>
      </c>
      <c r="AD770" s="3">
        <f>VLOOKUP(K770,'[1]자격증 backdata'!A:D,4,0)</f>
        <v>0</v>
      </c>
      <c r="AE770" s="3">
        <f>IF(_xlfn.MAXIFS(AD:AD,B:B,B770)&gt;10,10,_xlfn.MAXIFS(AD:AD,B:B,B770))</f>
        <v>0</v>
      </c>
      <c r="AG770" s="2" t="str">
        <f>VLOOKUP(K770,'[1]자격증 backdata'!A:C,3,0)</f>
        <v>M</v>
      </c>
      <c r="AH770" s="2">
        <f>COUNTIFS($B:$B,$B770,$AG:$AG,AH$1)</f>
        <v>0</v>
      </c>
      <c r="AI770" s="2">
        <f>COUNTIFS($B:$B,$B770,$AG:$AG,AI$1)</f>
        <v>0</v>
      </c>
      <c r="AJ770" s="2">
        <f>COUNTIFS($B:$B,$B770,$AG:$AG,AJ$1)</f>
        <v>0</v>
      </c>
      <c r="AK770" s="2">
        <f>COUNTIFS($B:$B,$B770,$AG:$AG,AK$1)</f>
        <v>0</v>
      </c>
      <c r="AL770" s="2">
        <f>COUNTIFS($B:$B,$B770,$AG:$AG,AL$1)</f>
        <v>0</v>
      </c>
      <c r="AM770" s="2">
        <f>COUNTIFS($B:$B,$B770,$AG:$AG,AM$1)</f>
        <v>0</v>
      </c>
      <c r="AN770" s="2">
        <f>COUNTIFS($B:$B,$B770,$AG:$AG,AN$1)</f>
        <v>0</v>
      </c>
      <c r="AO770" s="2">
        <f>COUNTIFS($B:$B,$B770,$AG:$AG,AO$1)</f>
        <v>0</v>
      </c>
      <c r="AP770" s="2">
        <f>COUNTIFS($B:$B,$B770,$AG:$AG,AP$1)</f>
        <v>0</v>
      </c>
      <c r="AQ770" s="2">
        <f>COUNTIFS($B:$B,$B770,$AG:$AG,AQ$1)</f>
        <v>0</v>
      </c>
      <c r="AR770" s="2">
        <f>COUNTIFS($B:$B,$B770,$AG:$AG,AR$1)</f>
        <v>0</v>
      </c>
      <c r="AS770" s="2">
        <f>COUNTIFS($B:$B,$B770,$AG:$AG,AS$1)</f>
        <v>0</v>
      </c>
      <c r="AT770" s="2">
        <f>COUNTIFS($B:$B,$B770,$AG:$AG,AT$1)</f>
        <v>1</v>
      </c>
      <c r="AU770" s="2">
        <f>COUNTIFS($B:$B,$B770,$AG:$AG,AU$1)</f>
        <v>0</v>
      </c>
    </row>
    <row r="771" spans="1:47" ht="15" customHeight="1" x14ac:dyDescent="0.35">
      <c r="A771" s="4">
        <f>IF(B770=B771,A770,A770+1)</f>
        <v>263</v>
      </c>
      <c r="B771" s="4" t="s">
        <v>4973</v>
      </c>
      <c r="C771" s="4" t="s">
        <v>4972</v>
      </c>
      <c r="D771" s="4" t="s">
        <v>3044</v>
      </c>
      <c r="E771" s="4" t="s">
        <v>3043</v>
      </c>
      <c r="F771" s="4" t="s">
        <v>7</v>
      </c>
      <c r="G771" s="4" t="s">
        <v>8</v>
      </c>
      <c r="H771" s="4" t="s">
        <v>7</v>
      </c>
      <c r="I771" s="4">
        <v>1</v>
      </c>
      <c r="J771" s="4" t="s">
        <v>57</v>
      </c>
      <c r="K771" s="4" t="s">
        <v>3089</v>
      </c>
      <c r="L771" s="4" t="s">
        <v>55</v>
      </c>
      <c r="M771" s="4" t="s">
        <v>4974</v>
      </c>
      <c r="N771" s="4" t="s">
        <v>1142</v>
      </c>
      <c r="P771" s="4" t="s">
        <v>669</v>
      </c>
      <c r="Q771" s="4" t="s">
        <v>1475</v>
      </c>
      <c r="R771" s="4" t="s">
        <v>2434</v>
      </c>
      <c r="S771" s="5" t="str">
        <f>IF(P771="심사불필요","-",VLOOKUP(K771,'[1]자격증 backdata'!A:G,7,0))</f>
        <v>-</v>
      </c>
      <c r="T771" s="5" t="str">
        <f>IF(S771="-","-",IF(COUNTIFS(B:B,B771,S:S,"필수")&gt;0,"자격요건충족","확인필요"))</f>
        <v>-</v>
      </c>
      <c r="U771" s="5"/>
      <c r="W771" s="5">
        <f>IF(Q771="4급","심사불필요",VLOOKUP(K771,'[1]자격증 backdata'!A:B,2,0))</f>
        <v>2</v>
      </c>
      <c r="X771" s="4">
        <f>IF(R771="A", MIN(20, SUMIFS(W:W, B:B, B771, R:R, "A")),IF(R771="B", MIN(30, SUMIFS(W:W, B:B, B771, R:R, "B")),"비해당분야"))</f>
        <v>4</v>
      </c>
      <c r="Y771" s="4" t="str">
        <f>IF(R771="C",MIN(30,IF(COUNTIFS(B:B,B771,W:W,"가1")=1,25,IF(COUNTIFS(B:B,B771,W:W,"가1")&gt;=2,30,0))+IF(COUNTIFS(B:B,B771,W:W,"나1")&gt;=4,30,IF(COUNTIFS(B:B,B771,W:W,"나1")=3,26,IF(COUNTIFS(B:B,B771,W:W,"나1")=2,22,IF(COUNTIFS(B:B,B771,W:W,"나1")=1,18,0)))))+MIN(30,IF(COUNTIFS(B:B,B771,W:W,"가2")=1,25,IF(COUNTIFS(B:B,B771,W:W,"가2")&gt;=2,30,0))+IF(COUNTIFS(B:B,B771,W:W,"나2")=3,30,IF(COUNTIFS(B:B,B771,W:W,"나2")=2,25,IF(COUNTIFS(B:B,B771,W:W,"나2")=1,20,0)))),"비해당분야")</f>
        <v>비해당분야</v>
      </c>
      <c r="Z771" s="4" t="str">
        <f>IF(R771="C",VLOOKUP(K771,'[1]자격증 backdata'!A:F,6,0),"비해당분야")</f>
        <v>비해당분야</v>
      </c>
      <c r="AA771" s="4" t="str">
        <f>IF(R771="C",SUMIF(B:B,B771,Z:Z),"비해당분야")</f>
        <v>비해당분야</v>
      </c>
      <c r="AB771" s="4" t="str">
        <f>IF(R771="C",SUM(Y771,AA771),"비해당분야")</f>
        <v>비해당분야</v>
      </c>
      <c r="AC771" s="4">
        <f>IF(R771="C",AB771,X771)</f>
        <v>4</v>
      </c>
      <c r="AD771" s="4">
        <f>VLOOKUP(K771,'[1]자격증 backdata'!A:D,4,0)</f>
        <v>0</v>
      </c>
      <c r="AE771" s="4">
        <f>IF(_xlfn.MAXIFS(AD:AD,B:B,B771)&gt;10,10,_xlfn.MAXIFS(AD:AD,B:B,B771))</f>
        <v>0</v>
      </c>
      <c r="AG771" s="5" t="str">
        <f>VLOOKUP(K771,'[1]자격증 backdata'!A:C,3,0)</f>
        <v>M</v>
      </c>
      <c r="AH771" s="5">
        <f>COUNTIFS($B:$B,$B771,$AG:$AG,AH$1)</f>
        <v>0</v>
      </c>
      <c r="AI771" s="5">
        <f>COUNTIFS($B:$B,$B771,$AG:$AG,AI$1)</f>
        <v>0</v>
      </c>
      <c r="AJ771" s="5">
        <f>COUNTIFS($B:$B,$B771,$AG:$AG,AJ$1)</f>
        <v>0</v>
      </c>
      <c r="AK771" s="5">
        <f>COUNTIFS($B:$B,$B771,$AG:$AG,AK$1)</f>
        <v>0</v>
      </c>
      <c r="AL771" s="5">
        <f>COUNTIFS($B:$B,$B771,$AG:$AG,AL$1)</f>
        <v>1</v>
      </c>
      <c r="AM771" s="5">
        <f>COUNTIFS($B:$B,$B771,$AG:$AG,AM$1)</f>
        <v>0</v>
      </c>
      <c r="AN771" s="5">
        <f>COUNTIFS($B:$B,$B771,$AG:$AG,AN$1)</f>
        <v>0</v>
      </c>
      <c r="AO771" s="5">
        <f>COUNTIFS($B:$B,$B771,$AG:$AG,AO$1)</f>
        <v>0</v>
      </c>
      <c r="AP771" s="5">
        <f>COUNTIFS($B:$B,$B771,$AG:$AG,AP$1)</f>
        <v>0</v>
      </c>
      <c r="AQ771" s="5">
        <f>COUNTIFS($B:$B,$B771,$AG:$AG,AQ$1)</f>
        <v>0</v>
      </c>
      <c r="AR771" s="5">
        <f>COUNTIFS($B:$B,$B771,$AG:$AG,AR$1)</f>
        <v>0</v>
      </c>
      <c r="AS771" s="5">
        <f>COUNTIFS($B:$B,$B771,$AG:$AG,AS$1)</f>
        <v>0</v>
      </c>
      <c r="AT771" s="5">
        <f>COUNTIFS($B:$B,$B771,$AG:$AG,AT$1)</f>
        <v>1</v>
      </c>
      <c r="AU771" s="5">
        <f>COUNTIFS($B:$B,$B771,$AG:$AG,AU$1)</f>
        <v>0</v>
      </c>
    </row>
    <row r="772" spans="1:47" ht="15" customHeight="1" x14ac:dyDescent="0.35">
      <c r="A772" s="6">
        <f>IF(B771=B772,A771,A771+1)</f>
        <v>263</v>
      </c>
      <c r="B772" s="6" t="s">
        <v>4973</v>
      </c>
      <c r="C772" s="6" t="s">
        <v>4972</v>
      </c>
      <c r="D772" s="6" t="s">
        <v>3044</v>
      </c>
      <c r="E772" s="6" t="s">
        <v>3043</v>
      </c>
      <c r="F772" s="4" t="s">
        <v>7</v>
      </c>
      <c r="G772" s="4" t="s">
        <v>8</v>
      </c>
      <c r="H772" s="4" t="s">
        <v>7</v>
      </c>
      <c r="I772" s="4">
        <v>2</v>
      </c>
      <c r="J772" s="4" t="s">
        <v>2813</v>
      </c>
      <c r="K772" s="4" t="s">
        <v>3159</v>
      </c>
      <c r="L772" s="4" t="s">
        <v>3191</v>
      </c>
      <c r="M772" s="4" t="s">
        <v>4971</v>
      </c>
      <c r="N772" s="4" t="s">
        <v>4970</v>
      </c>
      <c r="P772" s="4" t="s">
        <v>669</v>
      </c>
      <c r="Q772" s="4" t="s">
        <v>1475</v>
      </c>
      <c r="R772" s="4" t="s">
        <v>2434</v>
      </c>
      <c r="S772" s="5" t="str">
        <f>IF(P772="심사불필요","-",VLOOKUP(K772,'[1]자격증 backdata'!A:G,7,0))</f>
        <v>-</v>
      </c>
      <c r="T772" s="5" t="str">
        <f>IF(S772="-","-",IF(COUNTIFS(B:B,B772,S:S,"필수")&gt;0,"자격요건충족","확인필요"))</f>
        <v>-</v>
      </c>
      <c r="U772" s="5"/>
      <c r="W772" s="5">
        <f>IF(Q772="4급","심사불필요",VLOOKUP(K772,'[1]자격증 backdata'!A:B,2,0))</f>
        <v>2</v>
      </c>
      <c r="X772" s="4">
        <f>IF(R772="A", MIN(20, SUMIFS(W:W, B:B, B772, R:R, "A")),IF(R772="B", MIN(30, SUMIFS(W:W, B:B, B772, R:R, "B")),"비해당분야"))</f>
        <v>4</v>
      </c>
      <c r="Y772" s="4" t="str">
        <f>IF(R772="C",MIN(30,IF(COUNTIFS(B:B,B772,W:W,"가1")=1,25,IF(COUNTIFS(B:B,B772,W:W,"가1")&gt;=2,30,0))+IF(COUNTIFS(B:B,B772,W:W,"나1")&gt;=4,30,IF(COUNTIFS(B:B,B772,W:W,"나1")=3,26,IF(COUNTIFS(B:B,B772,W:W,"나1")=2,22,IF(COUNTIFS(B:B,B772,W:W,"나1")=1,18,0)))))+MIN(30,IF(COUNTIFS(B:B,B772,W:W,"가2")=1,25,IF(COUNTIFS(B:B,B772,W:W,"가2")&gt;=2,30,0))+IF(COUNTIFS(B:B,B772,W:W,"나2")=3,30,IF(COUNTIFS(B:B,B772,W:W,"나2")=2,25,IF(COUNTIFS(B:B,B772,W:W,"나2")=1,20,0)))),"비해당분야")</f>
        <v>비해당분야</v>
      </c>
      <c r="Z772" s="4" t="str">
        <f>IF(R772="C",VLOOKUP(K772,'[1]자격증 backdata'!A:F,6,0),"비해당분야")</f>
        <v>비해당분야</v>
      </c>
      <c r="AA772" s="4" t="str">
        <f>IF(R772="C",SUMIF(B:B,B772,Z:Z),"비해당분야")</f>
        <v>비해당분야</v>
      </c>
      <c r="AB772" s="4" t="str">
        <f>IF(R772="C",SUM(Y772,AA772),"비해당분야")</f>
        <v>비해당분야</v>
      </c>
      <c r="AC772" s="4">
        <f>IF(R772="C",AB772,X772)</f>
        <v>4</v>
      </c>
      <c r="AD772" s="4">
        <f>VLOOKUP(K772,'[1]자격증 backdata'!A:D,4,0)</f>
        <v>0</v>
      </c>
      <c r="AE772" s="4">
        <f>IF(_xlfn.MAXIFS(AD:AD,B:B,B772)&gt;10,10,_xlfn.MAXIFS(AD:AD,B:B,B772))</f>
        <v>0</v>
      </c>
      <c r="AG772" s="5" t="str">
        <f>VLOOKUP(K772,'[1]자격증 backdata'!A:C,3,0)</f>
        <v>E</v>
      </c>
      <c r="AH772" s="5">
        <f>COUNTIFS($B:$B,$B772,$AG:$AG,AH$1)</f>
        <v>0</v>
      </c>
      <c r="AI772" s="5">
        <f>COUNTIFS($B:$B,$B772,$AG:$AG,AI$1)</f>
        <v>0</v>
      </c>
      <c r="AJ772" s="5">
        <f>COUNTIFS($B:$B,$B772,$AG:$AG,AJ$1)</f>
        <v>0</v>
      </c>
      <c r="AK772" s="5">
        <f>COUNTIFS($B:$B,$B772,$AG:$AG,AK$1)</f>
        <v>0</v>
      </c>
      <c r="AL772" s="5">
        <f>COUNTIFS($B:$B,$B772,$AG:$AG,AL$1)</f>
        <v>1</v>
      </c>
      <c r="AM772" s="5">
        <f>COUNTIFS($B:$B,$B772,$AG:$AG,AM$1)</f>
        <v>0</v>
      </c>
      <c r="AN772" s="5">
        <f>COUNTIFS($B:$B,$B772,$AG:$AG,AN$1)</f>
        <v>0</v>
      </c>
      <c r="AO772" s="5">
        <f>COUNTIFS($B:$B,$B772,$AG:$AG,AO$1)</f>
        <v>0</v>
      </c>
      <c r="AP772" s="5">
        <f>COUNTIFS($B:$B,$B772,$AG:$AG,AP$1)</f>
        <v>0</v>
      </c>
      <c r="AQ772" s="5">
        <f>COUNTIFS($B:$B,$B772,$AG:$AG,AQ$1)</f>
        <v>0</v>
      </c>
      <c r="AR772" s="5">
        <f>COUNTIFS($B:$B,$B772,$AG:$AG,AR$1)</f>
        <v>0</v>
      </c>
      <c r="AS772" s="5">
        <f>COUNTIFS($B:$B,$B772,$AG:$AG,AS$1)</f>
        <v>0</v>
      </c>
      <c r="AT772" s="5">
        <f>COUNTIFS($B:$B,$B772,$AG:$AG,AT$1)</f>
        <v>1</v>
      </c>
      <c r="AU772" s="5">
        <f>COUNTIFS($B:$B,$B772,$AG:$AG,AU$1)</f>
        <v>0</v>
      </c>
    </row>
    <row r="773" spans="1:47" ht="15" customHeight="1" x14ac:dyDescent="0.35">
      <c r="A773" s="3">
        <f>IF(B772=B773,A772,A772+1)</f>
        <v>264</v>
      </c>
      <c r="B773" s="3" t="s">
        <v>4965</v>
      </c>
      <c r="C773" s="3" t="s">
        <v>4964</v>
      </c>
      <c r="D773" s="3" t="s">
        <v>3044</v>
      </c>
      <c r="E773" s="3" t="s">
        <v>3043</v>
      </c>
      <c r="F773" s="4" t="s">
        <v>7</v>
      </c>
      <c r="G773" s="4" t="s">
        <v>8</v>
      </c>
      <c r="H773" s="4" t="s">
        <v>7</v>
      </c>
      <c r="I773" s="3">
        <v>1</v>
      </c>
      <c r="J773" s="3" t="s">
        <v>69</v>
      </c>
      <c r="K773" s="3" t="s">
        <v>3065</v>
      </c>
      <c r="L773" s="3" t="s">
        <v>36</v>
      </c>
      <c r="M773" s="3" t="s">
        <v>4969</v>
      </c>
      <c r="N773" s="3" t="s">
        <v>3223</v>
      </c>
      <c r="P773" s="3" t="s">
        <v>669</v>
      </c>
      <c r="Q773" s="3" t="s">
        <v>1475</v>
      </c>
      <c r="R773" s="3" t="s">
        <v>2434</v>
      </c>
      <c r="S773" s="2" t="str">
        <f>IF(P773="심사불필요","-",VLOOKUP(K773,'[1]자격증 backdata'!A:G,7,0))</f>
        <v>-</v>
      </c>
      <c r="T773" s="2" t="str">
        <f>IF(S773="-","-",IF(COUNTIFS(B:B,B773,S:S,"필수")&gt;0,"자격요건충족","확인필요"))</f>
        <v>-</v>
      </c>
      <c r="U773" s="2"/>
      <c r="W773" s="2">
        <f>IF(Q773="4급","심사불필요",VLOOKUP(K773,'[1]자격증 backdata'!A:B,2,0))</f>
        <v>0</v>
      </c>
      <c r="X773" s="3">
        <f>IF(R773="A", MIN(20, SUMIFS(W:W, B:B, B773, R:R, "A")),IF(R773="B", MIN(30, SUMIFS(W:W, B:B, B773, R:R, "B")),"비해당분야"))</f>
        <v>10</v>
      </c>
      <c r="Y773" s="3" t="str">
        <f>IF(R773="C",MIN(30,IF(COUNTIFS(B:B,B773,W:W,"가1")=1,25,IF(COUNTIFS(B:B,B773,W:W,"가1")&gt;=2,30,0))+IF(COUNTIFS(B:B,B773,W:W,"나1")&gt;=4,30,IF(COUNTIFS(B:B,B773,W:W,"나1")=3,26,IF(COUNTIFS(B:B,B773,W:W,"나1")=2,22,IF(COUNTIFS(B:B,B773,W:W,"나1")=1,18,0)))))+MIN(30,IF(COUNTIFS(B:B,B773,W:W,"가2")=1,25,IF(COUNTIFS(B:B,B773,W:W,"가2")&gt;=2,30,0))+IF(COUNTIFS(B:B,B773,W:W,"나2")=3,30,IF(COUNTIFS(B:B,B773,W:W,"나2")=2,25,IF(COUNTIFS(B:B,B773,W:W,"나2")=1,20,0)))),"비해당분야")</f>
        <v>비해당분야</v>
      </c>
      <c r="Z773" s="3" t="str">
        <f>IF(R773="C",VLOOKUP(K773,'[1]자격증 backdata'!A:F,6,0),"비해당분야")</f>
        <v>비해당분야</v>
      </c>
      <c r="AA773" s="3" t="str">
        <f>IF(R773="C",SUMIF(B:B,B773,Z:Z),"비해당분야")</f>
        <v>비해당분야</v>
      </c>
      <c r="AB773" s="3" t="str">
        <f>IF(R773="C",SUM(Y773,AA773),"비해당분야")</f>
        <v>비해당분야</v>
      </c>
      <c r="AC773" s="3">
        <f>IF(R773="C",AB773,X773)</f>
        <v>10</v>
      </c>
      <c r="AD773" s="3">
        <f>VLOOKUP(K773,'[1]자격증 backdata'!A:D,4,0)</f>
        <v>5</v>
      </c>
      <c r="AE773" s="3">
        <f>IF(_xlfn.MAXIFS(AD:AD,B:B,B773)&gt;10,10,_xlfn.MAXIFS(AD:AD,B:B,B773))</f>
        <v>5</v>
      </c>
      <c r="AG773" s="2">
        <f>VLOOKUP(K773,'[1]자격증 backdata'!A:C,3,0)</f>
        <v>0</v>
      </c>
      <c r="AH773" s="2">
        <f>COUNTIFS($B:$B,$B773,$AG:$AG,AH$1)</f>
        <v>0</v>
      </c>
      <c r="AI773" s="2">
        <f>COUNTIFS($B:$B,$B773,$AG:$AG,AI$1)</f>
        <v>0</v>
      </c>
      <c r="AJ773" s="2">
        <f>COUNTIFS($B:$B,$B773,$AG:$AG,AJ$1)</f>
        <v>0</v>
      </c>
      <c r="AK773" s="2">
        <f>COUNTIFS($B:$B,$B773,$AG:$AG,AK$1)</f>
        <v>0</v>
      </c>
      <c r="AL773" s="2">
        <f>COUNTIFS($B:$B,$B773,$AG:$AG,AL$1)</f>
        <v>0</v>
      </c>
      <c r="AM773" s="2">
        <f>COUNTIFS($B:$B,$B773,$AG:$AG,AM$1)</f>
        <v>0</v>
      </c>
      <c r="AN773" s="2">
        <f>COUNTIFS($B:$B,$B773,$AG:$AG,AN$1)</f>
        <v>1</v>
      </c>
      <c r="AO773" s="2">
        <f>COUNTIFS($B:$B,$B773,$AG:$AG,AO$1)</f>
        <v>1</v>
      </c>
      <c r="AP773" s="2">
        <f>COUNTIFS($B:$B,$B773,$AG:$AG,AP$1)</f>
        <v>0</v>
      </c>
      <c r="AQ773" s="2">
        <f>COUNTIFS($B:$B,$B773,$AG:$AG,AQ$1)</f>
        <v>0</v>
      </c>
      <c r="AR773" s="2">
        <f>COUNTIFS($B:$B,$B773,$AG:$AG,AR$1)</f>
        <v>0</v>
      </c>
      <c r="AS773" s="2">
        <f>COUNTIFS($B:$B,$B773,$AG:$AG,AS$1)</f>
        <v>0</v>
      </c>
      <c r="AT773" s="2">
        <f>COUNTIFS($B:$B,$B773,$AG:$AG,AT$1)</f>
        <v>1</v>
      </c>
      <c r="AU773" s="2">
        <f>COUNTIFS($B:$B,$B773,$AG:$AG,AU$1)</f>
        <v>0</v>
      </c>
    </row>
    <row r="774" spans="1:47" ht="15" customHeight="1" x14ac:dyDescent="0.35">
      <c r="A774" s="7">
        <f>IF(B773=B774,A773,A773+1)</f>
        <v>264</v>
      </c>
      <c r="B774" s="7" t="s">
        <v>4965</v>
      </c>
      <c r="C774" s="7" t="s">
        <v>4964</v>
      </c>
      <c r="D774" s="7" t="s">
        <v>3044</v>
      </c>
      <c r="E774" s="7" t="s">
        <v>3043</v>
      </c>
      <c r="F774" s="4" t="s">
        <v>7</v>
      </c>
      <c r="G774" s="4" t="s">
        <v>8</v>
      </c>
      <c r="H774" s="4" t="s">
        <v>7</v>
      </c>
      <c r="I774" s="3">
        <v>2</v>
      </c>
      <c r="J774" s="3" t="s">
        <v>653</v>
      </c>
      <c r="K774" s="3" t="s">
        <v>3052</v>
      </c>
      <c r="L774" s="3" t="s">
        <v>651</v>
      </c>
      <c r="M774" s="3" t="s">
        <v>4968</v>
      </c>
      <c r="N774" s="3" t="s">
        <v>4967</v>
      </c>
      <c r="P774" s="3" t="s">
        <v>669</v>
      </c>
      <c r="Q774" s="3" t="s">
        <v>1475</v>
      </c>
      <c r="R774" s="3" t="s">
        <v>2434</v>
      </c>
      <c r="S774" s="2" t="str">
        <f>IF(P774="심사불필요","-",VLOOKUP(K774,'[1]자격증 backdata'!A:G,7,0))</f>
        <v>-</v>
      </c>
      <c r="T774" s="2" t="str">
        <f>IF(S774="-","-",IF(COUNTIFS(B:B,B774,S:S,"필수")&gt;0,"자격요건충족","확인필요"))</f>
        <v>-</v>
      </c>
      <c r="U774" s="2"/>
      <c r="W774" s="2">
        <f>IF(Q774="4급","심사불필요",VLOOKUP(K774,'[1]자격증 backdata'!A:B,2,0))</f>
        <v>4</v>
      </c>
      <c r="X774" s="3">
        <f>IF(R774="A", MIN(20, SUMIFS(W:W, B:B, B774, R:R, "A")),IF(R774="B", MIN(30, SUMIFS(W:W, B:B, B774, R:R, "B")),"비해당분야"))</f>
        <v>10</v>
      </c>
      <c r="Y774" s="3" t="str">
        <f>IF(R774="C",MIN(30,IF(COUNTIFS(B:B,B774,W:W,"가1")=1,25,IF(COUNTIFS(B:B,B774,W:W,"가1")&gt;=2,30,0))+IF(COUNTIFS(B:B,B774,W:W,"나1")&gt;=4,30,IF(COUNTIFS(B:B,B774,W:W,"나1")=3,26,IF(COUNTIFS(B:B,B774,W:W,"나1")=2,22,IF(COUNTIFS(B:B,B774,W:W,"나1")=1,18,0)))))+MIN(30,IF(COUNTIFS(B:B,B774,W:W,"가2")=1,25,IF(COUNTIFS(B:B,B774,W:W,"가2")&gt;=2,30,0))+IF(COUNTIFS(B:B,B774,W:W,"나2")=3,30,IF(COUNTIFS(B:B,B774,W:W,"나2")=2,25,IF(COUNTIFS(B:B,B774,W:W,"나2")=1,20,0)))),"비해당분야")</f>
        <v>비해당분야</v>
      </c>
      <c r="Z774" s="3" t="str">
        <f>IF(R774="C",VLOOKUP(K774,'[1]자격증 backdata'!A:F,6,0),"비해당분야")</f>
        <v>비해당분야</v>
      </c>
      <c r="AA774" s="3" t="str">
        <f>IF(R774="C",SUMIF(B:B,B774,Z:Z),"비해당분야")</f>
        <v>비해당분야</v>
      </c>
      <c r="AB774" s="3" t="str">
        <f>IF(R774="C",SUM(Y774,AA774),"비해당분야")</f>
        <v>비해당분야</v>
      </c>
      <c r="AC774" s="3">
        <f>IF(R774="C",AB774,X774)</f>
        <v>10</v>
      </c>
      <c r="AD774" s="3">
        <f>VLOOKUP(K774,'[1]자격증 backdata'!A:D,4,0)</f>
        <v>0</v>
      </c>
      <c r="AE774" s="3">
        <f>IF(_xlfn.MAXIFS(AD:AD,B:B,B774)&gt;10,10,_xlfn.MAXIFS(AD:AD,B:B,B774))</f>
        <v>5</v>
      </c>
      <c r="AG774" s="2" t="str">
        <f>VLOOKUP(K774,'[1]자격증 backdata'!A:C,3,0)</f>
        <v>H</v>
      </c>
      <c r="AH774" s="2">
        <f>COUNTIFS($B:$B,$B774,$AG:$AG,AH$1)</f>
        <v>0</v>
      </c>
      <c r="AI774" s="2">
        <f>COUNTIFS($B:$B,$B774,$AG:$AG,AI$1)</f>
        <v>0</v>
      </c>
      <c r="AJ774" s="2">
        <f>COUNTIFS($B:$B,$B774,$AG:$AG,AJ$1)</f>
        <v>0</v>
      </c>
      <c r="AK774" s="2">
        <f>COUNTIFS($B:$B,$B774,$AG:$AG,AK$1)</f>
        <v>0</v>
      </c>
      <c r="AL774" s="2">
        <f>COUNTIFS($B:$B,$B774,$AG:$AG,AL$1)</f>
        <v>0</v>
      </c>
      <c r="AM774" s="2">
        <f>COUNTIFS($B:$B,$B774,$AG:$AG,AM$1)</f>
        <v>0</v>
      </c>
      <c r="AN774" s="2">
        <f>COUNTIFS($B:$B,$B774,$AG:$AG,AN$1)</f>
        <v>1</v>
      </c>
      <c r="AO774" s="2">
        <f>COUNTIFS($B:$B,$B774,$AG:$AG,AO$1)</f>
        <v>1</v>
      </c>
      <c r="AP774" s="2">
        <f>COUNTIFS($B:$B,$B774,$AG:$AG,AP$1)</f>
        <v>0</v>
      </c>
      <c r="AQ774" s="2">
        <f>COUNTIFS($B:$B,$B774,$AG:$AG,AQ$1)</f>
        <v>0</v>
      </c>
      <c r="AR774" s="2">
        <f>COUNTIFS($B:$B,$B774,$AG:$AG,AR$1)</f>
        <v>0</v>
      </c>
      <c r="AS774" s="2">
        <f>COUNTIFS($B:$B,$B774,$AG:$AG,AS$1)</f>
        <v>0</v>
      </c>
      <c r="AT774" s="2">
        <f>COUNTIFS($B:$B,$B774,$AG:$AG,AT$1)</f>
        <v>1</v>
      </c>
      <c r="AU774" s="2">
        <f>COUNTIFS($B:$B,$B774,$AG:$AG,AU$1)</f>
        <v>0</v>
      </c>
    </row>
    <row r="775" spans="1:47" ht="15" customHeight="1" x14ac:dyDescent="0.35">
      <c r="A775" s="7">
        <f>IF(B774=B775,A774,A774+1)</f>
        <v>264</v>
      </c>
      <c r="B775" s="7" t="s">
        <v>4965</v>
      </c>
      <c r="C775" s="7" t="s">
        <v>4964</v>
      </c>
      <c r="D775" s="7" t="s">
        <v>3044</v>
      </c>
      <c r="E775" s="7" t="s">
        <v>3043</v>
      </c>
      <c r="F775" s="4" t="s">
        <v>7</v>
      </c>
      <c r="G775" s="4" t="s">
        <v>8</v>
      </c>
      <c r="H775" s="4" t="s">
        <v>7</v>
      </c>
      <c r="I775" s="3">
        <v>3</v>
      </c>
      <c r="J775" s="3" t="s">
        <v>106</v>
      </c>
      <c r="K775" s="3" t="s">
        <v>3057</v>
      </c>
      <c r="L775" s="3" t="s">
        <v>55</v>
      </c>
      <c r="M775" s="3" t="s">
        <v>4966</v>
      </c>
      <c r="N775" s="3" t="s">
        <v>2638</v>
      </c>
      <c r="P775" s="3" t="s">
        <v>669</v>
      </c>
      <c r="Q775" s="3" t="s">
        <v>1475</v>
      </c>
      <c r="R775" s="3" t="s">
        <v>2434</v>
      </c>
      <c r="S775" s="2" t="str">
        <f>IF(P775="심사불필요","-",VLOOKUP(K775,'[1]자격증 backdata'!A:G,7,0))</f>
        <v>-</v>
      </c>
      <c r="T775" s="2" t="str">
        <f>IF(S775="-","-",IF(COUNTIFS(B:B,B775,S:S,"필수")&gt;0,"자격요건충족","확인필요"))</f>
        <v>-</v>
      </c>
      <c r="U775" s="2"/>
      <c r="W775" s="2">
        <f>IF(Q775="4급","심사불필요",VLOOKUP(K775,'[1]자격증 backdata'!A:B,2,0))</f>
        <v>4</v>
      </c>
      <c r="X775" s="3">
        <f>IF(R775="A", MIN(20, SUMIFS(W:W, B:B, B775, R:R, "A")),IF(R775="B", MIN(30, SUMIFS(W:W, B:B, B775, R:R, "B")),"비해당분야"))</f>
        <v>10</v>
      </c>
      <c r="Y775" s="3" t="str">
        <f>IF(R775="C",MIN(30,IF(COUNTIFS(B:B,B775,W:W,"가1")=1,25,IF(COUNTIFS(B:B,B775,W:W,"가1")&gt;=2,30,0))+IF(COUNTIFS(B:B,B775,W:W,"나1")&gt;=4,30,IF(COUNTIFS(B:B,B775,W:W,"나1")=3,26,IF(COUNTIFS(B:B,B775,W:W,"나1")=2,22,IF(COUNTIFS(B:B,B775,W:W,"나1")=1,18,0)))))+MIN(30,IF(COUNTIFS(B:B,B775,W:W,"가2")=1,25,IF(COUNTIFS(B:B,B775,W:W,"가2")&gt;=2,30,0))+IF(COUNTIFS(B:B,B775,W:W,"나2")=3,30,IF(COUNTIFS(B:B,B775,W:W,"나2")=2,25,IF(COUNTIFS(B:B,B775,W:W,"나2")=1,20,0)))),"비해당분야")</f>
        <v>비해당분야</v>
      </c>
      <c r="Z775" s="3" t="str">
        <f>IF(R775="C",VLOOKUP(K775,'[1]자격증 backdata'!A:F,6,0),"비해당분야")</f>
        <v>비해당분야</v>
      </c>
      <c r="AA775" s="3" t="str">
        <f>IF(R775="C",SUMIF(B:B,B775,Z:Z),"비해당분야")</f>
        <v>비해당분야</v>
      </c>
      <c r="AB775" s="3" t="str">
        <f>IF(R775="C",SUM(Y775,AA775),"비해당분야")</f>
        <v>비해당분야</v>
      </c>
      <c r="AC775" s="3">
        <f>IF(R775="C",AB775,X775)</f>
        <v>10</v>
      </c>
      <c r="AD775" s="3">
        <f>VLOOKUP(K775,'[1]자격증 backdata'!A:D,4,0)</f>
        <v>0</v>
      </c>
      <c r="AE775" s="3">
        <f>IF(_xlfn.MAXIFS(AD:AD,B:B,B775)&gt;10,10,_xlfn.MAXIFS(AD:AD,B:B,B775))</f>
        <v>5</v>
      </c>
      <c r="AG775" s="2" t="str">
        <f>VLOOKUP(K775,'[1]자격증 backdata'!A:C,3,0)</f>
        <v>M</v>
      </c>
      <c r="AH775" s="2">
        <f>COUNTIFS($B:$B,$B775,$AG:$AG,AH$1)</f>
        <v>0</v>
      </c>
      <c r="AI775" s="2">
        <f>COUNTIFS($B:$B,$B775,$AG:$AG,AI$1)</f>
        <v>0</v>
      </c>
      <c r="AJ775" s="2">
        <f>COUNTIFS($B:$B,$B775,$AG:$AG,AJ$1)</f>
        <v>0</v>
      </c>
      <c r="AK775" s="2">
        <f>COUNTIFS($B:$B,$B775,$AG:$AG,AK$1)</f>
        <v>0</v>
      </c>
      <c r="AL775" s="2">
        <f>COUNTIFS($B:$B,$B775,$AG:$AG,AL$1)</f>
        <v>0</v>
      </c>
      <c r="AM775" s="2">
        <f>COUNTIFS($B:$B,$B775,$AG:$AG,AM$1)</f>
        <v>0</v>
      </c>
      <c r="AN775" s="2">
        <f>COUNTIFS($B:$B,$B775,$AG:$AG,AN$1)</f>
        <v>1</v>
      </c>
      <c r="AO775" s="2">
        <f>COUNTIFS($B:$B,$B775,$AG:$AG,AO$1)</f>
        <v>1</v>
      </c>
      <c r="AP775" s="2">
        <f>COUNTIFS($B:$B,$B775,$AG:$AG,AP$1)</f>
        <v>0</v>
      </c>
      <c r="AQ775" s="2">
        <f>COUNTIFS($B:$B,$B775,$AG:$AG,AQ$1)</f>
        <v>0</v>
      </c>
      <c r="AR775" s="2">
        <f>COUNTIFS($B:$B,$B775,$AG:$AG,AR$1)</f>
        <v>0</v>
      </c>
      <c r="AS775" s="2">
        <f>COUNTIFS($B:$B,$B775,$AG:$AG,AS$1)</f>
        <v>0</v>
      </c>
      <c r="AT775" s="2">
        <f>COUNTIFS($B:$B,$B775,$AG:$AG,AT$1)</f>
        <v>1</v>
      </c>
      <c r="AU775" s="2">
        <f>COUNTIFS($B:$B,$B775,$AG:$AG,AU$1)</f>
        <v>0</v>
      </c>
    </row>
    <row r="776" spans="1:47" ht="15" customHeight="1" x14ac:dyDescent="0.35">
      <c r="A776" s="7">
        <f>IF(B775=B776,A775,A775+1)</f>
        <v>264</v>
      </c>
      <c r="B776" s="7" t="s">
        <v>4965</v>
      </c>
      <c r="C776" s="7" t="s">
        <v>4964</v>
      </c>
      <c r="D776" s="7" t="s">
        <v>3044</v>
      </c>
      <c r="E776" s="7" t="s">
        <v>3043</v>
      </c>
      <c r="F776" s="4" t="s">
        <v>7</v>
      </c>
      <c r="G776" s="4" t="s">
        <v>8</v>
      </c>
      <c r="H776" s="4" t="s">
        <v>7</v>
      </c>
      <c r="I776" s="3">
        <v>4</v>
      </c>
      <c r="J776" s="3" t="s">
        <v>411</v>
      </c>
      <c r="K776" s="3" t="s">
        <v>3042</v>
      </c>
      <c r="L776" s="3" t="s">
        <v>55</v>
      </c>
      <c r="M776" s="3" t="s">
        <v>4963</v>
      </c>
      <c r="N776" s="3" t="s">
        <v>4962</v>
      </c>
      <c r="P776" s="3" t="s">
        <v>669</v>
      </c>
      <c r="Q776" s="3" t="s">
        <v>1475</v>
      </c>
      <c r="R776" s="3" t="s">
        <v>2434</v>
      </c>
      <c r="S776" s="2" t="str">
        <f>IF(P776="심사불필요","-",VLOOKUP(K776,'[1]자격증 backdata'!A:G,7,0))</f>
        <v>-</v>
      </c>
      <c r="T776" s="2" t="str">
        <f>IF(S776="-","-",IF(COUNTIFS(B:B,B776,S:S,"필수")&gt;0,"자격요건충족","확인필요"))</f>
        <v>-</v>
      </c>
      <c r="U776" s="2"/>
      <c r="W776" s="2">
        <f>IF(Q776="4급","심사불필요",VLOOKUP(K776,'[1]자격증 backdata'!A:B,2,0))</f>
        <v>2</v>
      </c>
      <c r="X776" s="3">
        <f>IF(R776="A", MIN(20, SUMIFS(W:W, B:B, B776, R:R, "A")),IF(R776="B", MIN(30, SUMIFS(W:W, B:B, B776, R:R, "B")),"비해당분야"))</f>
        <v>10</v>
      </c>
      <c r="Y776" s="3" t="str">
        <f>IF(R776="C",MIN(30,IF(COUNTIFS(B:B,B776,W:W,"가1")=1,25,IF(COUNTIFS(B:B,B776,W:W,"가1")&gt;=2,30,0))+IF(COUNTIFS(B:B,B776,W:W,"나1")&gt;=4,30,IF(COUNTIFS(B:B,B776,W:W,"나1")=3,26,IF(COUNTIFS(B:B,B776,W:W,"나1")=2,22,IF(COUNTIFS(B:B,B776,W:W,"나1")=1,18,0)))))+MIN(30,IF(COUNTIFS(B:B,B776,W:W,"가2")=1,25,IF(COUNTIFS(B:B,B776,W:W,"가2")&gt;=2,30,0))+IF(COUNTIFS(B:B,B776,W:W,"나2")=3,30,IF(COUNTIFS(B:B,B776,W:W,"나2")=2,25,IF(COUNTIFS(B:B,B776,W:W,"나2")=1,20,0)))),"비해당분야")</f>
        <v>비해당분야</v>
      </c>
      <c r="Z776" s="3" t="str">
        <f>IF(R776="C",VLOOKUP(K776,'[1]자격증 backdata'!A:F,6,0),"비해당분야")</f>
        <v>비해당분야</v>
      </c>
      <c r="AA776" s="3" t="str">
        <f>IF(R776="C",SUMIF(B:B,B776,Z:Z),"비해당분야")</f>
        <v>비해당분야</v>
      </c>
      <c r="AB776" s="3" t="str">
        <f>IF(R776="C",SUM(Y776,AA776),"비해당분야")</f>
        <v>비해당분야</v>
      </c>
      <c r="AC776" s="3">
        <f>IF(R776="C",AB776,X776)</f>
        <v>10</v>
      </c>
      <c r="AD776" s="3">
        <f>VLOOKUP(K776,'[1]자격증 backdata'!A:D,4,0)</f>
        <v>0</v>
      </c>
      <c r="AE776" s="3">
        <f>IF(_xlfn.MAXIFS(AD:AD,B:B,B776)&gt;10,10,_xlfn.MAXIFS(AD:AD,B:B,B776))</f>
        <v>5</v>
      </c>
      <c r="AG776" s="2" t="str">
        <f>VLOOKUP(K776,'[1]자격증 backdata'!A:C,3,0)</f>
        <v>G</v>
      </c>
      <c r="AH776" s="2">
        <f>COUNTIFS($B:$B,$B776,$AG:$AG,AH$1)</f>
        <v>0</v>
      </c>
      <c r="AI776" s="2">
        <f>COUNTIFS($B:$B,$B776,$AG:$AG,AI$1)</f>
        <v>0</v>
      </c>
      <c r="AJ776" s="2">
        <f>COUNTIFS($B:$B,$B776,$AG:$AG,AJ$1)</f>
        <v>0</v>
      </c>
      <c r="AK776" s="2">
        <f>COUNTIFS($B:$B,$B776,$AG:$AG,AK$1)</f>
        <v>0</v>
      </c>
      <c r="AL776" s="2">
        <f>COUNTIFS($B:$B,$B776,$AG:$AG,AL$1)</f>
        <v>0</v>
      </c>
      <c r="AM776" s="2">
        <f>COUNTIFS($B:$B,$B776,$AG:$AG,AM$1)</f>
        <v>0</v>
      </c>
      <c r="AN776" s="2">
        <f>COUNTIFS($B:$B,$B776,$AG:$AG,AN$1)</f>
        <v>1</v>
      </c>
      <c r="AO776" s="2">
        <f>COUNTIFS($B:$B,$B776,$AG:$AG,AO$1)</f>
        <v>1</v>
      </c>
      <c r="AP776" s="2">
        <f>COUNTIFS($B:$B,$B776,$AG:$AG,AP$1)</f>
        <v>0</v>
      </c>
      <c r="AQ776" s="2">
        <f>COUNTIFS($B:$B,$B776,$AG:$AG,AQ$1)</f>
        <v>0</v>
      </c>
      <c r="AR776" s="2">
        <f>COUNTIFS($B:$B,$B776,$AG:$AG,AR$1)</f>
        <v>0</v>
      </c>
      <c r="AS776" s="2">
        <f>COUNTIFS($B:$B,$B776,$AG:$AG,AS$1)</f>
        <v>0</v>
      </c>
      <c r="AT776" s="2">
        <f>COUNTIFS($B:$B,$B776,$AG:$AG,AT$1)</f>
        <v>1</v>
      </c>
      <c r="AU776" s="2">
        <f>COUNTIFS($B:$B,$B776,$AG:$AG,AU$1)</f>
        <v>0</v>
      </c>
    </row>
    <row r="777" spans="1:47" ht="15" customHeight="1" x14ac:dyDescent="0.35">
      <c r="A777" s="4">
        <f>IF(B776=B777,A776,A776+1)</f>
        <v>265</v>
      </c>
      <c r="B777" s="4" t="s">
        <v>4960</v>
      </c>
      <c r="C777" s="4" t="s">
        <v>4959</v>
      </c>
      <c r="D777" s="4" t="s">
        <v>3044</v>
      </c>
      <c r="E777" s="4" t="s">
        <v>3043</v>
      </c>
      <c r="F777" s="4" t="s">
        <v>7</v>
      </c>
      <c r="G777" s="4" t="s">
        <v>8</v>
      </c>
      <c r="H777" s="4" t="s">
        <v>7</v>
      </c>
      <c r="I777" s="4">
        <v>1</v>
      </c>
      <c r="J777" s="4" t="s">
        <v>69</v>
      </c>
      <c r="K777" s="4" t="s">
        <v>3065</v>
      </c>
      <c r="L777" s="4" t="s">
        <v>36</v>
      </c>
      <c r="M777" s="4" t="s">
        <v>4961</v>
      </c>
      <c r="N777" s="4" t="s">
        <v>1201</v>
      </c>
      <c r="P777" s="4" t="s">
        <v>669</v>
      </c>
      <c r="Q777" s="4" t="s">
        <v>1475</v>
      </c>
      <c r="R777" s="4" t="s">
        <v>2434</v>
      </c>
      <c r="S777" s="5" t="str">
        <f>IF(P777="심사불필요","-",VLOOKUP(K777,'[1]자격증 backdata'!A:G,7,0))</f>
        <v>-</v>
      </c>
      <c r="T777" s="5" t="str">
        <f>IF(S777="-","-",IF(COUNTIFS(B:B,B777,S:S,"필수")&gt;0,"자격요건충족","확인필요"))</f>
        <v>-</v>
      </c>
      <c r="U777" s="5"/>
      <c r="W777" s="5">
        <f>IF(Q777="4급","심사불필요",VLOOKUP(K777,'[1]자격증 backdata'!A:B,2,0))</f>
        <v>0</v>
      </c>
      <c r="X777" s="4">
        <f>IF(R777="A", MIN(20, SUMIFS(W:W, B:B, B777, R:R, "A")),IF(R777="B", MIN(30, SUMIFS(W:W, B:B, B777, R:R, "B")),"비해당분야"))</f>
        <v>4</v>
      </c>
      <c r="Y777" s="4" t="str">
        <f>IF(R777="C",MIN(30,IF(COUNTIFS(B:B,B777,W:W,"가1")=1,25,IF(COUNTIFS(B:B,B777,W:W,"가1")&gt;=2,30,0))+IF(COUNTIFS(B:B,B777,W:W,"나1")&gt;=4,30,IF(COUNTIFS(B:B,B777,W:W,"나1")=3,26,IF(COUNTIFS(B:B,B777,W:W,"나1")=2,22,IF(COUNTIFS(B:B,B777,W:W,"나1")=1,18,0)))))+MIN(30,IF(COUNTIFS(B:B,B777,W:W,"가2")=1,25,IF(COUNTIFS(B:B,B777,W:W,"가2")&gt;=2,30,0))+IF(COUNTIFS(B:B,B777,W:W,"나2")=3,30,IF(COUNTIFS(B:B,B777,W:W,"나2")=2,25,IF(COUNTIFS(B:B,B777,W:W,"나2")=1,20,0)))),"비해당분야")</f>
        <v>비해당분야</v>
      </c>
      <c r="Z777" s="4" t="str">
        <f>IF(R777="C",VLOOKUP(K777,'[1]자격증 backdata'!A:F,6,0),"비해당분야")</f>
        <v>비해당분야</v>
      </c>
      <c r="AA777" s="4" t="str">
        <f>IF(R777="C",SUMIF(B:B,B777,Z:Z),"비해당분야")</f>
        <v>비해당분야</v>
      </c>
      <c r="AB777" s="4" t="str">
        <f>IF(R777="C",SUM(Y777,AA777),"비해당분야")</f>
        <v>비해당분야</v>
      </c>
      <c r="AC777" s="4">
        <f>IF(R777="C",AB777,X777)</f>
        <v>4</v>
      </c>
      <c r="AD777" s="4">
        <f>VLOOKUP(K777,'[1]자격증 backdata'!A:D,4,0)</f>
        <v>5</v>
      </c>
      <c r="AE777" s="4">
        <f>IF(_xlfn.MAXIFS(AD:AD,B:B,B777)&gt;10,10,_xlfn.MAXIFS(AD:AD,B:B,B777))</f>
        <v>5</v>
      </c>
      <c r="AG777" s="5">
        <f>VLOOKUP(K777,'[1]자격증 backdata'!A:C,3,0)</f>
        <v>0</v>
      </c>
      <c r="AH777" s="5">
        <f>COUNTIFS($B:$B,$B777,$AG:$AG,AH$1)</f>
        <v>0</v>
      </c>
      <c r="AI777" s="5">
        <f>COUNTIFS($B:$B,$B777,$AG:$AG,AI$1)</f>
        <v>0</v>
      </c>
      <c r="AJ777" s="5">
        <f>COUNTIFS($B:$B,$B777,$AG:$AG,AJ$1)</f>
        <v>0</v>
      </c>
      <c r="AK777" s="5">
        <f>COUNTIFS($B:$B,$B777,$AG:$AG,AK$1)</f>
        <v>0</v>
      </c>
      <c r="AL777" s="5">
        <f>COUNTIFS($B:$B,$B777,$AG:$AG,AL$1)</f>
        <v>0</v>
      </c>
      <c r="AM777" s="5">
        <f>COUNTIFS($B:$B,$B777,$AG:$AG,AM$1)</f>
        <v>0</v>
      </c>
      <c r="AN777" s="5">
        <f>COUNTIFS($B:$B,$B777,$AG:$AG,AN$1)</f>
        <v>0</v>
      </c>
      <c r="AO777" s="5">
        <f>COUNTIFS($B:$B,$B777,$AG:$AG,AO$1)</f>
        <v>0</v>
      </c>
      <c r="AP777" s="5">
        <f>COUNTIFS($B:$B,$B777,$AG:$AG,AP$1)</f>
        <v>0</v>
      </c>
      <c r="AQ777" s="5">
        <f>COUNTIFS($B:$B,$B777,$AG:$AG,AQ$1)</f>
        <v>0</v>
      </c>
      <c r="AR777" s="5">
        <f>COUNTIFS($B:$B,$B777,$AG:$AG,AR$1)</f>
        <v>0</v>
      </c>
      <c r="AS777" s="5">
        <f>COUNTIFS($B:$B,$B777,$AG:$AG,AS$1)</f>
        <v>0</v>
      </c>
      <c r="AT777" s="5">
        <f>COUNTIFS($B:$B,$B777,$AG:$AG,AT$1)</f>
        <v>1</v>
      </c>
      <c r="AU777" s="5">
        <f>COUNTIFS($B:$B,$B777,$AG:$AG,AU$1)</f>
        <v>0</v>
      </c>
    </row>
    <row r="778" spans="1:47" ht="15" customHeight="1" x14ac:dyDescent="0.35">
      <c r="A778" s="6">
        <f>IF(B777=B778,A777,A777+1)</f>
        <v>265</v>
      </c>
      <c r="B778" s="6" t="s">
        <v>4960</v>
      </c>
      <c r="C778" s="6" t="s">
        <v>4959</v>
      </c>
      <c r="D778" s="6" t="s">
        <v>3044</v>
      </c>
      <c r="E778" s="6" t="s">
        <v>3043</v>
      </c>
      <c r="F778" s="4" t="s">
        <v>7</v>
      </c>
      <c r="G778" s="4" t="s">
        <v>8</v>
      </c>
      <c r="H778" s="4" t="s">
        <v>7</v>
      </c>
      <c r="I778" s="4">
        <v>2</v>
      </c>
      <c r="J778" s="4" t="s">
        <v>106</v>
      </c>
      <c r="K778" s="4" t="s">
        <v>3057</v>
      </c>
      <c r="L778" s="4" t="s">
        <v>55</v>
      </c>
      <c r="M778" s="4" t="s">
        <v>4958</v>
      </c>
      <c r="N778" s="4" t="s">
        <v>4957</v>
      </c>
      <c r="P778" s="4" t="s">
        <v>669</v>
      </c>
      <c r="Q778" s="4" t="s">
        <v>1475</v>
      </c>
      <c r="R778" s="4" t="s">
        <v>2434</v>
      </c>
      <c r="S778" s="5" t="str">
        <f>IF(P778="심사불필요","-",VLOOKUP(K778,'[1]자격증 backdata'!A:G,7,0))</f>
        <v>-</v>
      </c>
      <c r="T778" s="5" t="str">
        <f>IF(S778="-","-",IF(COUNTIFS(B:B,B778,S:S,"필수")&gt;0,"자격요건충족","확인필요"))</f>
        <v>-</v>
      </c>
      <c r="U778" s="5"/>
      <c r="W778" s="5">
        <f>IF(Q778="4급","심사불필요",VLOOKUP(K778,'[1]자격증 backdata'!A:B,2,0))</f>
        <v>4</v>
      </c>
      <c r="X778" s="4">
        <f>IF(R778="A", MIN(20, SUMIFS(W:W, B:B, B778, R:R, "A")),IF(R778="B", MIN(30, SUMIFS(W:W, B:B, B778, R:R, "B")),"비해당분야"))</f>
        <v>4</v>
      </c>
      <c r="Y778" s="4" t="str">
        <f>IF(R778="C",MIN(30,IF(COUNTIFS(B:B,B778,W:W,"가1")=1,25,IF(COUNTIFS(B:B,B778,W:W,"가1")&gt;=2,30,0))+IF(COUNTIFS(B:B,B778,W:W,"나1")&gt;=4,30,IF(COUNTIFS(B:B,B778,W:W,"나1")=3,26,IF(COUNTIFS(B:B,B778,W:W,"나1")=2,22,IF(COUNTIFS(B:B,B778,W:W,"나1")=1,18,0)))))+MIN(30,IF(COUNTIFS(B:B,B778,W:W,"가2")=1,25,IF(COUNTIFS(B:B,B778,W:W,"가2")&gt;=2,30,0))+IF(COUNTIFS(B:B,B778,W:W,"나2")=3,30,IF(COUNTIFS(B:B,B778,W:W,"나2")=2,25,IF(COUNTIFS(B:B,B778,W:W,"나2")=1,20,0)))),"비해당분야")</f>
        <v>비해당분야</v>
      </c>
      <c r="Z778" s="4" t="str">
        <f>IF(R778="C",VLOOKUP(K778,'[1]자격증 backdata'!A:F,6,0),"비해당분야")</f>
        <v>비해당분야</v>
      </c>
      <c r="AA778" s="4" t="str">
        <f>IF(R778="C",SUMIF(B:B,B778,Z:Z),"비해당분야")</f>
        <v>비해당분야</v>
      </c>
      <c r="AB778" s="4" t="str">
        <f>IF(R778="C",SUM(Y778,AA778),"비해당분야")</f>
        <v>비해당분야</v>
      </c>
      <c r="AC778" s="4">
        <f>IF(R778="C",AB778,X778)</f>
        <v>4</v>
      </c>
      <c r="AD778" s="4">
        <f>VLOOKUP(K778,'[1]자격증 backdata'!A:D,4,0)</f>
        <v>0</v>
      </c>
      <c r="AE778" s="4">
        <f>IF(_xlfn.MAXIFS(AD:AD,B:B,B778)&gt;10,10,_xlfn.MAXIFS(AD:AD,B:B,B778))</f>
        <v>5</v>
      </c>
      <c r="AG778" s="5" t="str">
        <f>VLOOKUP(K778,'[1]자격증 backdata'!A:C,3,0)</f>
        <v>M</v>
      </c>
      <c r="AH778" s="5">
        <f>COUNTIFS($B:$B,$B778,$AG:$AG,AH$1)</f>
        <v>0</v>
      </c>
      <c r="AI778" s="5">
        <f>COUNTIFS($B:$B,$B778,$AG:$AG,AI$1)</f>
        <v>0</v>
      </c>
      <c r="AJ778" s="5">
        <f>COUNTIFS($B:$B,$B778,$AG:$AG,AJ$1)</f>
        <v>0</v>
      </c>
      <c r="AK778" s="5">
        <f>COUNTIFS($B:$B,$B778,$AG:$AG,AK$1)</f>
        <v>0</v>
      </c>
      <c r="AL778" s="5">
        <f>COUNTIFS($B:$B,$B778,$AG:$AG,AL$1)</f>
        <v>0</v>
      </c>
      <c r="AM778" s="5">
        <f>COUNTIFS($B:$B,$B778,$AG:$AG,AM$1)</f>
        <v>0</v>
      </c>
      <c r="AN778" s="5">
        <f>COUNTIFS($B:$B,$B778,$AG:$AG,AN$1)</f>
        <v>0</v>
      </c>
      <c r="AO778" s="5">
        <f>COUNTIFS($B:$B,$B778,$AG:$AG,AO$1)</f>
        <v>0</v>
      </c>
      <c r="AP778" s="5">
        <f>COUNTIFS($B:$B,$B778,$AG:$AG,AP$1)</f>
        <v>0</v>
      </c>
      <c r="AQ778" s="5">
        <f>COUNTIFS($B:$B,$B778,$AG:$AG,AQ$1)</f>
        <v>0</v>
      </c>
      <c r="AR778" s="5">
        <f>COUNTIFS($B:$B,$B778,$AG:$AG,AR$1)</f>
        <v>0</v>
      </c>
      <c r="AS778" s="5">
        <f>COUNTIFS($B:$B,$B778,$AG:$AG,AS$1)</f>
        <v>0</v>
      </c>
      <c r="AT778" s="5">
        <f>COUNTIFS($B:$B,$B778,$AG:$AG,AT$1)</f>
        <v>1</v>
      </c>
      <c r="AU778" s="5">
        <f>COUNTIFS($B:$B,$B778,$AG:$AG,AU$1)</f>
        <v>0</v>
      </c>
    </row>
    <row r="779" spans="1:47" ht="15" customHeight="1" x14ac:dyDescent="0.35">
      <c r="A779" s="3">
        <f>IF(B778=B779,A778,A778+1)</f>
        <v>266</v>
      </c>
      <c r="B779" s="3" t="s">
        <v>4952</v>
      </c>
      <c r="C779" s="3" t="s">
        <v>4482</v>
      </c>
      <c r="D779" s="3" t="s">
        <v>3044</v>
      </c>
      <c r="E779" s="3" t="s">
        <v>3043</v>
      </c>
      <c r="F779" s="4" t="s">
        <v>7</v>
      </c>
      <c r="G779" s="4" t="s">
        <v>8</v>
      </c>
      <c r="H779" s="4" t="s">
        <v>7</v>
      </c>
      <c r="I779" s="3">
        <v>1</v>
      </c>
      <c r="J779" s="3" t="s">
        <v>38</v>
      </c>
      <c r="K779" s="3" t="s">
        <v>3059</v>
      </c>
      <c r="L779" s="3" t="s">
        <v>36</v>
      </c>
      <c r="M779" s="3" t="s">
        <v>4956</v>
      </c>
      <c r="N779" s="3" t="s">
        <v>340</v>
      </c>
      <c r="P779" s="3" t="s">
        <v>669</v>
      </c>
      <c r="Q779" s="3" t="s">
        <v>1475</v>
      </c>
      <c r="R779" s="3" t="s">
        <v>2434</v>
      </c>
      <c r="S779" s="2" t="str">
        <f>IF(P779="심사불필요","-",VLOOKUP(K779,'[1]자격증 backdata'!A:G,7,0))</f>
        <v>-</v>
      </c>
      <c r="T779" s="2" t="str">
        <f>IF(S779="-","-",IF(COUNTIFS(B:B,B779,S:S,"필수")&gt;0,"자격요건충족","확인필요"))</f>
        <v>-</v>
      </c>
      <c r="U779" s="2"/>
      <c r="W779" s="2">
        <f>IF(Q779="4급","심사불필요",VLOOKUP(K779,'[1]자격증 backdata'!A:B,2,0))</f>
        <v>0</v>
      </c>
      <c r="X779" s="3">
        <f>IF(R779="A", MIN(20, SUMIFS(W:W, B:B, B779, R:R, "A")),IF(R779="B", MIN(30, SUMIFS(W:W, B:B, B779, R:R, "B")),"비해당분야"))</f>
        <v>16</v>
      </c>
      <c r="Y779" s="3" t="str">
        <f>IF(R779="C",MIN(30,IF(COUNTIFS(B:B,B779,W:W,"가1")=1,25,IF(COUNTIFS(B:B,B779,W:W,"가1")&gt;=2,30,0))+IF(COUNTIFS(B:B,B779,W:W,"나1")&gt;=4,30,IF(COUNTIFS(B:B,B779,W:W,"나1")=3,26,IF(COUNTIFS(B:B,B779,W:W,"나1")=2,22,IF(COUNTIFS(B:B,B779,W:W,"나1")=1,18,0)))))+MIN(30,IF(COUNTIFS(B:B,B779,W:W,"가2")=1,25,IF(COUNTIFS(B:B,B779,W:W,"가2")&gt;=2,30,0))+IF(COUNTIFS(B:B,B779,W:W,"나2")=3,30,IF(COUNTIFS(B:B,B779,W:W,"나2")=2,25,IF(COUNTIFS(B:B,B779,W:W,"나2")=1,20,0)))),"비해당분야")</f>
        <v>비해당분야</v>
      </c>
      <c r="Z779" s="3" t="str">
        <f>IF(R779="C",VLOOKUP(K779,'[1]자격증 backdata'!A:F,6,0),"비해당분야")</f>
        <v>비해당분야</v>
      </c>
      <c r="AA779" s="3" t="str">
        <f>IF(R779="C",SUMIF(B:B,B779,Z:Z),"비해당분야")</f>
        <v>비해당분야</v>
      </c>
      <c r="AB779" s="3" t="str">
        <f>IF(R779="C",SUM(Y779,AA779),"비해당분야")</f>
        <v>비해당분야</v>
      </c>
      <c r="AC779" s="3">
        <f>IF(R779="C",AB779,X779)</f>
        <v>16</v>
      </c>
      <c r="AD779" s="3">
        <f>VLOOKUP(K779,'[1]자격증 backdata'!A:D,4,0)</f>
        <v>5</v>
      </c>
      <c r="AE779" s="3">
        <f>IF(_xlfn.MAXIFS(AD:AD,B:B,B779)&gt;10,10,_xlfn.MAXIFS(AD:AD,B:B,B779))</f>
        <v>5</v>
      </c>
      <c r="AG779" s="2">
        <f>VLOOKUP(K779,'[1]자격증 backdata'!A:C,3,0)</f>
        <v>0</v>
      </c>
      <c r="AH779" s="2">
        <f>COUNTIFS($B:$B,$B779,$AG:$AG,AH$1)</f>
        <v>0</v>
      </c>
      <c r="AI779" s="2">
        <f>COUNTIFS($B:$B,$B779,$AG:$AG,AI$1)</f>
        <v>0</v>
      </c>
      <c r="AJ779" s="2">
        <f>COUNTIFS($B:$B,$B779,$AG:$AG,AJ$1)</f>
        <v>0</v>
      </c>
      <c r="AK779" s="2">
        <f>COUNTIFS($B:$B,$B779,$AG:$AG,AK$1)</f>
        <v>0</v>
      </c>
      <c r="AL779" s="2">
        <f>COUNTIFS($B:$B,$B779,$AG:$AG,AL$1)</f>
        <v>0</v>
      </c>
      <c r="AM779" s="2">
        <f>COUNTIFS($B:$B,$B779,$AG:$AG,AM$1)</f>
        <v>0</v>
      </c>
      <c r="AN779" s="2">
        <f>COUNTIFS($B:$B,$B779,$AG:$AG,AN$1)</f>
        <v>1</v>
      </c>
      <c r="AO779" s="2">
        <f>COUNTIFS($B:$B,$B779,$AG:$AG,AO$1)</f>
        <v>1</v>
      </c>
      <c r="AP779" s="2">
        <f>COUNTIFS($B:$B,$B779,$AG:$AG,AP$1)</f>
        <v>0</v>
      </c>
      <c r="AQ779" s="2">
        <f>COUNTIFS($B:$B,$B779,$AG:$AG,AQ$1)</f>
        <v>0</v>
      </c>
      <c r="AR779" s="2">
        <f>COUNTIFS($B:$B,$B779,$AG:$AG,AR$1)</f>
        <v>0</v>
      </c>
      <c r="AS779" s="2">
        <f>COUNTIFS($B:$B,$B779,$AG:$AG,AS$1)</f>
        <v>0</v>
      </c>
      <c r="AT779" s="2">
        <f>COUNTIFS($B:$B,$B779,$AG:$AG,AT$1)</f>
        <v>1</v>
      </c>
      <c r="AU779" s="2">
        <f>COUNTIFS($B:$B,$B779,$AG:$AG,AU$1)</f>
        <v>0</v>
      </c>
    </row>
    <row r="780" spans="1:47" ht="15" customHeight="1" x14ac:dyDescent="0.35">
      <c r="A780" s="7">
        <f>IF(B779=B780,A779,A779+1)</f>
        <v>266</v>
      </c>
      <c r="B780" s="7" t="s">
        <v>4952</v>
      </c>
      <c r="C780" s="7" t="s">
        <v>4482</v>
      </c>
      <c r="D780" s="7" t="s">
        <v>3044</v>
      </c>
      <c r="E780" s="7" t="s">
        <v>3043</v>
      </c>
      <c r="F780" s="4" t="s">
        <v>7</v>
      </c>
      <c r="G780" s="4" t="s">
        <v>8</v>
      </c>
      <c r="H780" s="4" t="s">
        <v>7</v>
      </c>
      <c r="I780" s="3">
        <v>2</v>
      </c>
      <c r="J780" s="3" t="s">
        <v>2526</v>
      </c>
      <c r="K780" s="3" t="s">
        <v>3161</v>
      </c>
      <c r="L780" s="3" t="s">
        <v>2524</v>
      </c>
      <c r="M780" s="3" t="s">
        <v>4955</v>
      </c>
      <c r="N780" s="3" t="s">
        <v>2617</v>
      </c>
      <c r="P780" s="3" t="s">
        <v>669</v>
      </c>
      <c r="Q780" s="3" t="s">
        <v>1475</v>
      </c>
      <c r="R780" s="3" t="s">
        <v>2434</v>
      </c>
      <c r="S780" s="2" t="str">
        <f>IF(P780="심사불필요","-",VLOOKUP(K780,'[1]자격증 backdata'!A:G,7,0))</f>
        <v>-</v>
      </c>
      <c r="T780" s="2" t="str">
        <f>IF(S780="-","-",IF(COUNTIFS(B:B,B780,S:S,"필수")&gt;0,"자격요건충족","확인필요"))</f>
        <v>-</v>
      </c>
      <c r="U780" s="2"/>
      <c r="W780" s="2">
        <f>IF(Q780="4급","심사불필요",VLOOKUP(K780,'[1]자격증 backdata'!A:B,2,0))</f>
        <v>4</v>
      </c>
      <c r="X780" s="3">
        <f>IF(R780="A", MIN(20, SUMIFS(W:W, B:B, B780, R:R, "A")),IF(R780="B", MIN(30, SUMIFS(W:W, B:B, B780, R:R, "B")),"비해당분야"))</f>
        <v>16</v>
      </c>
      <c r="Y780" s="3" t="str">
        <f>IF(R780="C",MIN(30,IF(COUNTIFS(B:B,B780,W:W,"가1")=1,25,IF(COUNTIFS(B:B,B780,W:W,"가1")&gt;=2,30,0))+IF(COUNTIFS(B:B,B780,W:W,"나1")&gt;=4,30,IF(COUNTIFS(B:B,B780,W:W,"나1")=3,26,IF(COUNTIFS(B:B,B780,W:W,"나1")=2,22,IF(COUNTIFS(B:B,B780,W:W,"나1")=1,18,0)))))+MIN(30,IF(COUNTIFS(B:B,B780,W:W,"가2")=1,25,IF(COUNTIFS(B:B,B780,W:W,"가2")&gt;=2,30,0))+IF(COUNTIFS(B:B,B780,W:W,"나2")=3,30,IF(COUNTIFS(B:B,B780,W:W,"나2")=2,25,IF(COUNTIFS(B:B,B780,W:W,"나2")=1,20,0)))),"비해당분야")</f>
        <v>비해당분야</v>
      </c>
      <c r="Z780" s="3" t="str">
        <f>IF(R780="C",VLOOKUP(K780,'[1]자격증 backdata'!A:F,6,0),"비해당분야")</f>
        <v>비해당분야</v>
      </c>
      <c r="AA780" s="3" t="str">
        <f>IF(R780="C",SUMIF(B:B,B780,Z:Z),"비해당분야")</f>
        <v>비해당분야</v>
      </c>
      <c r="AB780" s="3" t="str">
        <f>IF(R780="C",SUM(Y780,AA780),"비해당분야")</f>
        <v>비해당분야</v>
      </c>
      <c r="AC780" s="3">
        <f>IF(R780="C",AB780,X780)</f>
        <v>16</v>
      </c>
      <c r="AD780" s="3">
        <f>VLOOKUP(K780,'[1]자격증 backdata'!A:D,4,0)</f>
        <v>0</v>
      </c>
      <c r="AE780" s="3">
        <f>IF(_xlfn.MAXIFS(AD:AD,B:B,B780)&gt;10,10,_xlfn.MAXIFS(AD:AD,B:B,B780))</f>
        <v>5</v>
      </c>
      <c r="AG780" s="2">
        <f>VLOOKUP(K780,'[1]자격증 backdata'!A:C,3,0)</f>
        <v>0</v>
      </c>
      <c r="AH780" s="2">
        <f>COUNTIFS($B:$B,$B780,$AG:$AG,AH$1)</f>
        <v>0</v>
      </c>
      <c r="AI780" s="2">
        <f>COUNTIFS($B:$B,$B780,$AG:$AG,AI$1)</f>
        <v>0</v>
      </c>
      <c r="AJ780" s="2">
        <f>COUNTIFS($B:$B,$B780,$AG:$AG,AJ$1)</f>
        <v>0</v>
      </c>
      <c r="AK780" s="2">
        <f>COUNTIFS($B:$B,$B780,$AG:$AG,AK$1)</f>
        <v>0</v>
      </c>
      <c r="AL780" s="2">
        <f>COUNTIFS($B:$B,$B780,$AG:$AG,AL$1)</f>
        <v>0</v>
      </c>
      <c r="AM780" s="2">
        <f>COUNTIFS($B:$B,$B780,$AG:$AG,AM$1)</f>
        <v>0</v>
      </c>
      <c r="AN780" s="2">
        <f>COUNTIFS($B:$B,$B780,$AG:$AG,AN$1)</f>
        <v>1</v>
      </c>
      <c r="AO780" s="2">
        <f>COUNTIFS($B:$B,$B780,$AG:$AG,AO$1)</f>
        <v>1</v>
      </c>
      <c r="AP780" s="2">
        <f>COUNTIFS($B:$B,$B780,$AG:$AG,AP$1)</f>
        <v>0</v>
      </c>
      <c r="AQ780" s="2">
        <f>COUNTIFS($B:$B,$B780,$AG:$AG,AQ$1)</f>
        <v>0</v>
      </c>
      <c r="AR780" s="2">
        <f>COUNTIFS($B:$B,$B780,$AG:$AG,AR$1)</f>
        <v>0</v>
      </c>
      <c r="AS780" s="2">
        <f>COUNTIFS($B:$B,$B780,$AG:$AG,AS$1)</f>
        <v>0</v>
      </c>
      <c r="AT780" s="2">
        <f>COUNTIFS($B:$B,$B780,$AG:$AG,AT$1)</f>
        <v>1</v>
      </c>
      <c r="AU780" s="2">
        <f>COUNTIFS($B:$B,$B780,$AG:$AG,AU$1)</f>
        <v>0</v>
      </c>
    </row>
    <row r="781" spans="1:47" ht="15" customHeight="1" x14ac:dyDescent="0.35">
      <c r="A781" s="7">
        <f>IF(B780=B781,A780,A780+1)</f>
        <v>266</v>
      </c>
      <c r="B781" s="7" t="s">
        <v>4952</v>
      </c>
      <c r="C781" s="7" t="s">
        <v>4482</v>
      </c>
      <c r="D781" s="7" t="s">
        <v>3044</v>
      </c>
      <c r="E781" s="7" t="s">
        <v>3043</v>
      </c>
      <c r="F781" s="4" t="s">
        <v>7</v>
      </c>
      <c r="G781" s="4" t="s">
        <v>8</v>
      </c>
      <c r="H781" s="4" t="s">
        <v>7</v>
      </c>
      <c r="I781" s="3">
        <v>3</v>
      </c>
      <c r="J781" s="3" t="s">
        <v>653</v>
      </c>
      <c r="K781" s="3" t="s">
        <v>3052</v>
      </c>
      <c r="L781" s="3" t="s">
        <v>651</v>
      </c>
      <c r="M781" s="3" t="s">
        <v>4954</v>
      </c>
      <c r="N781" s="3" t="s">
        <v>2980</v>
      </c>
      <c r="P781" s="3" t="s">
        <v>669</v>
      </c>
      <c r="Q781" s="3" t="s">
        <v>1475</v>
      </c>
      <c r="R781" s="3" t="s">
        <v>2434</v>
      </c>
      <c r="S781" s="2" t="str">
        <f>IF(P781="심사불필요","-",VLOOKUP(K781,'[1]자격증 backdata'!A:G,7,0))</f>
        <v>-</v>
      </c>
      <c r="T781" s="2" t="str">
        <f>IF(S781="-","-",IF(COUNTIFS(B:B,B781,S:S,"필수")&gt;0,"자격요건충족","확인필요"))</f>
        <v>-</v>
      </c>
      <c r="U781" s="2"/>
      <c r="W781" s="2">
        <f>IF(Q781="4급","심사불필요",VLOOKUP(K781,'[1]자격증 backdata'!A:B,2,0))</f>
        <v>4</v>
      </c>
      <c r="X781" s="3">
        <f>IF(R781="A", MIN(20, SUMIFS(W:W, B:B, B781, R:R, "A")),IF(R781="B", MIN(30, SUMIFS(W:W, B:B, B781, R:R, "B")),"비해당분야"))</f>
        <v>16</v>
      </c>
      <c r="Y781" s="3" t="str">
        <f>IF(R781="C",MIN(30,IF(COUNTIFS(B:B,B781,W:W,"가1")=1,25,IF(COUNTIFS(B:B,B781,W:W,"가1")&gt;=2,30,0))+IF(COUNTIFS(B:B,B781,W:W,"나1")&gt;=4,30,IF(COUNTIFS(B:B,B781,W:W,"나1")=3,26,IF(COUNTIFS(B:B,B781,W:W,"나1")=2,22,IF(COUNTIFS(B:B,B781,W:W,"나1")=1,18,0)))))+MIN(30,IF(COUNTIFS(B:B,B781,W:W,"가2")=1,25,IF(COUNTIFS(B:B,B781,W:W,"가2")&gt;=2,30,0))+IF(COUNTIFS(B:B,B781,W:W,"나2")=3,30,IF(COUNTIFS(B:B,B781,W:W,"나2")=2,25,IF(COUNTIFS(B:B,B781,W:W,"나2")=1,20,0)))),"비해당분야")</f>
        <v>비해당분야</v>
      </c>
      <c r="Z781" s="3" t="str">
        <f>IF(R781="C",VLOOKUP(K781,'[1]자격증 backdata'!A:F,6,0),"비해당분야")</f>
        <v>비해당분야</v>
      </c>
      <c r="AA781" s="3" t="str">
        <f>IF(R781="C",SUMIF(B:B,B781,Z:Z),"비해당분야")</f>
        <v>비해당분야</v>
      </c>
      <c r="AB781" s="3" t="str">
        <f>IF(R781="C",SUM(Y781,AA781),"비해당분야")</f>
        <v>비해당분야</v>
      </c>
      <c r="AC781" s="3">
        <f>IF(R781="C",AB781,X781)</f>
        <v>16</v>
      </c>
      <c r="AD781" s="3">
        <f>VLOOKUP(K781,'[1]자격증 backdata'!A:D,4,0)</f>
        <v>0</v>
      </c>
      <c r="AE781" s="3">
        <f>IF(_xlfn.MAXIFS(AD:AD,B:B,B781)&gt;10,10,_xlfn.MAXIFS(AD:AD,B:B,B781))</f>
        <v>5</v>
      </c>
      <c r="AG781" s="2" t="str">
        <f>VLOOKUP(K781,'[1]자격증 backdata'!A:C,3,0)</f>
        <v>H</v>
      </c>
      <c r="AH781" s="2">
        <f>COUNTIFS($B:$B,$B781,$AG:$AG,AH$1)</f>
        <v>0</v>
      </c>
      <c r="AI781" s="2">
        <f>COUNTIFS($B:$B,$B781,$AG:$AG,AI$1)</f>
        <v>0</v>
      </c>
      <c r="AJ781" s="2">
        <f>COUNTIFS($B:$B,$B781,$AG:$AG,AJ$1)</f>
        <v>0</v>
      </c>
      <c r="AK781" s="2">
        <f>COUNTIFS($B:$B,$B781,$AG:$AG,AK$1)</f>
        <v>0</v>
      </c>
      <c r="AL781" s="2">
        <f>COUNTIFS($B:$B,$B781,$AG:$AG,AL$1)</f>
        <v>0</v>
      </c>
      <c r="AM781" s="2">
        <f>COUNTIFS($B:$B,$B781,$AG:$AG,AM$1)</f>
        <v>0</v>
      </c>
      <c r="AN781" s="2">
        <f>COUNTIFS($B:$B,$B781,$AG:$AG,AN$1)</f>
        <v>1</v>
      </c>
      <c r="AO781" s="2">
        <f>COUNTIFS($B:$B,$B781,$AG:$AG,AO$1)</f>
        <v>1</v>
      </c>
      <c r="AP781" s="2">
        <f>COUNTIFS($B:$B,$B781,$AG:$AG,AP$1)</f>
        <v>0</v>
      </c>
      <c r="AQ781" s="2">
        <f>COUNTIFS($B:$B,$B781,$AG:$AG,AQ$1)</f>
        <v>0</v>
      </c>
      <c r="AR781" s="2">
        <f>COUNTIFS($B:$B,$B781,$AG:$AG,AR$1)</f>
        <v>0</v>
      </c>
      <c r="AS781" s="2">
        <f>COUNTIFS($B:$B,$B781,$AG:$AG,AS$1)</f>
        <v>0</v>
      </c>
      <c r="AT781" s="2">
        <f>COUNTIFS($B:$B,$B781,$AG:$AG,AT$1)</f>
        <v>1</v>
      </c>
      <c r="AU781" s="2">
        <f>COUNTIFS($B:$B,$B781,$AG:$AG,AU$1)</f>
        <v>0</v>
      </c>
    </row>
    <row r="782" spans="1:47" ht="15" customHeight="1" x14ac:dyDescent="0.35">
      <c r="A782" s="7">
        <f>IF(B781=B782,A781,A781+1)</f>
        <v>266</v>
      </c>
      <c r="B782" s="7" t="s">
        <v>4952</v>
      </c>
      <c r="C782" s="7" t="s">
        <v>4482</v>
      </c>
      <c r="D782" s="7" t="s">
        <v>3044</v>
      </c>
      <c r="E782" s="7" t="s">
        <v>3043</v>
      </c>
      <c r="F782" s="4" t="s">
        <v>7</v>
      </c>
      <c r="G782" s="4" t="s">
        <v>8</v>
      </c>
      <c r="H782" s="4" t="s">
        <v>7</v>
      </c>
      <c r="I782" s="3">
        <v>4</v>
      </c>
      <c r="J782" s="3" t="s">
        <v>106</v>
      </c>
      <c r="K782" s="3" t="s">
        <v>3057</v>
      </c>
      <c r="L782" s="3" t="s">
        <v>55</v>
      </c>
      <c r="M782" s="3" t="s">
        <v>4953</v>
      </c>
      <c r="N782" s="3" t="s">
        <v>1375</v>
      </c>
      <c r="P782" s="3" t="s">
        <v>669</v>
      </c>
      <c r="Q782" s="3" t="s">
        <v>1475</v>
      </c>
      <c r="R782" s="3" t="s">
        <v>2434</v>
      </c>
      <c r="S782" s="2" t="str">
        <f>IF(P782="심사불필요","-",VLOOKUP(K782,'[1]자격증 backdata'!A:G,7,0))</f>
        <v>-</v>
      </c>
      <c r="T782" s="2" t="str">
        <f>IF(S782="-","-",IF(COUNTIFS(B:B,B782,S:S,"필수")&gt;0,"자격요건충족","확인필요"))</f>
        <v>-</v>
      </c>
      <c r="U782" s="2"/>
      <c r="W782" s="2">
        <f>IF(Q782="4급","심사불필요",VLOOKUP(K782,'[1]자격증 backdata'!A:B,2,0))</f>
        <v>4</v>
      </c>
      <c r="X782" s="3">
        <f>IF(R782="A", MIN(20, SUMIFS(W:W, B:B, B782, R:R, "A")),IF(R782="B", MIN(30, SUMIFS(W:W, B:B, B782, R:R, "B")),"비해당분야"))</f>
        <v>16</v>
      </c>
      <c r="Y782" s="3" t="str">
        <f>IF(R782="C",MIN(30,IF(COUNTIFS(B:B,B782,W:W,"가1")=1,25,IF(COUNTIFS(B:B,B782,W:W,"가1")&gt;=2,30,0))+IF(COUNTIFS(B:B,B782,W:W,"나1")&gt;=4,30,IF(COUNTIFS(B:B,B782,W:W,"나1")=3,26,IF(COUNTIFS(B:B,B782,W:W,"나1")=2,22,IF(COUNTIFS(B:B,B782,W:W,"나1")=1,18,0)))))+MIN(30,IF(COUNTIFS(B:B,B782,W:W,"가2")=1,25,IF(COUNTIFS(B:B,B782,W:W,"가2")&gt;=2,30,0))+IF(COUNTIFS(B:B,B782,W:W,"나2")=3,30,IF(COUNTIFS(B:B,B782,W:W,"나2")=2,25,IF(COUNTIFS(B:B,B782,W:W,"나2")=1,20,0)))),"비해당분야")</f>
        <v>비해당분야</v>
      </c>
      <c r="Z782" s="3" t="str">
        <f>IF(R782="C",VLOOKUP(K782,'[1]자격증 backdata'!A:F,6,0),"비해당분야")</f>
        <v>비해당분야</v>
      </c>
      <c r="AA782" s="3" t="str">
        <f>IF(R782="C",SUMIF(B:B,B782,Z:Z),"비해당분야")</f>
        <v>비해당분야</v>
      </c>
      <c r="AB782" s="3" t="str">
        <f>IF(R782="C",SUM(Y782,AA782),"비해당분야")</f>
        <v>비해당분야</v>
      </c>
      <c r="AC782" s="3">
        <f>IF(R782="C",AB782,X782)</f>
        <v>16</v>
      </c>
      <c r="AD782" s="3">
        <f>VLOOKUP(K782,'[1]자격증 backdata'!A:D,4,0)</f>
        <v>0</v>
      </c>
      <c r="AE782" s="3">
        <f>IF(_xlfn.MAXIFS(AD:AD,B:B,B782)&gt;10,10,_xlfn.MAXIFS(AD:AD,B:B,B782))</f>
        <v>5</v>
      </c>
      <c r="AG782" s="2" t="str">
        <f>VLOOKUP(K782,'[1]자격증 backdata'!A:C,3,0)</f>
        <v>M</v>
      </c>
      <c r="AH782" s="2">
        <f>COUNTIFS($B:$B,$B782,$AG:$AG,AH$1)</f>
        <v>0</v>
      </c>
      <c r="AI782" s="2">
        <f>COUNTIFS($B:$B,$B782,$AG:$AG,AI$1)</f>
        <v>0</v>
      </c>
      <c r="AJ782" s="2">
        <f>COUNTIFS($B:$B,$B782,$AG:$AG,AJ$1)</f>
        <v>0</v>
      </c>
      <c r="AK782" s="2">
        <f>COUNTIFS($B:$B,$B782,$AG:$AG,AK$1)</f>
        <v>0</v>
      </c>
      <c r="AL782" s="2">
        <f>COUNTIFS($B:$B,$B782,$AG:$AG,AL$1)</f>
        <v>0</v>
      </c>
      <c r="AM782" s="2">
        <f>COUNTIFS($B:$B,$B782,$AG:$AG,AM$1)</f>
        <v>0</v>
      </c>
      <c r="AN782" s="2">
        <f>COUNTIFS($B:$B,$B782,$AG:$AG,AN$1)</f>
        <v>1</v>
      </c>
      <c r="AO782" s="2">
        <f>COUNTIFS($B:$B,$B782,$AG:$AG,AO$1)</f>
        <v>1</v>
      </c>
      <c r="AP782" s="2">
        <f>COUNTIFS($B:$B,$B782,$AG:$AG,AP$1)</f>
        <v>0</v>
      </c>
      <c r="AQ782" s="2">
        <f>COUNTIFS($B:$B,$B782,$AG:$AG,AQ$1)</f>
        <v>0</v>
      </c>
      <c r="AR782" s="2">
        <f>COUNTIFS($B:$B,$B782,$AG:$AG,AR$1)</f>
        <v>0</v>
      </c>
      <c r="AS782" s="2">
        <f>COUNTIFS($B:$B,$B782,$AG:$AG,AS$1)</f>
        <v>0</v>
      </c>
      <c r="AT782" s="2">
        <f>COUNTIFS($B:$B,$B782,$AG:$AG,AT$1)</f>
        <v>1</v>
      </c>
      <c r="AU782" s="2">
        <f>COUNTIFS($B:$B,$B782,$AG:$AG,AU$1)</f>
        <v>0</v>
      </c>
    </row>
    <row r="783" spans="1:47" ht="15" customHeight="1" x14ac:dyDescent="0.35">
      <c r="A783" s="7">
        <f>IF(B782=B783,A782,A782+1)</f>
        <v>266</v>
      </c>
      <c r="B783" s="7" t="s">
        <v>4952</v>
      </c>
      <c r="C783" s="7" t="s">
        <v>4482</v>
      </c>
      <c r="D783" s="7" t="s">
        <v>3044</v>
      </c>
      <c r="E783" s="7" t="s">
        <v>3043</v>
      </c>
      <c r="F783" s="4" t="s">
        <v>7</v>
      </c>
      <c r="G783" s="4" t="s">
        <v>8</v>
      </c>
      <c r="H783" s="4" t="s">
        <v>7</v>
      </c>
      <c r="I783" s="3">
        <v>5</v>
      </c>
      <c r="J783" s="3" t="s">
        <v>633</v>
      </c>
      <c r="K783" s="3" t="s">
        <v>3118</v>
      </c>
      <c r="L783" s="3" t="s">
        <v>55</v>
      </c>
      <c r="M783" s="3" t="s">
        <v>4951</v>
      </c>
      <c r="N783" s="3" t="s">
        <v>2164</v>
      </c>
      <c r="P783" s="3" t="s">
        <v>669</v>
      </c>
      <c r="Q783" s="3" t="s">
        <v>1475</v>
      </c>
      <c r="R783" s="3" t="s">
        <v>2434</v>
      </c>
      <c r="S783" s="2" t="str">
        <f>IF(P783="심사불필요","-",VLOOKUP(K783,'[1]자격증 backdata'!A:G,7,0))</f>
        <v>-</v>
      </c>
      <c r="T783" s="2" t="str">
        <f>IF(S783="-","-",IF(COUNTIFS(B:B,B783,S:S,"필수")&gt;0,"자격요건충족","확인필요"))</f>
        <v>-</v>
      </c>
      <c r="U783" s="2"/>
      <c r="W783" s="2">
        <f>IF(Q783="4급","심사불필요",VLOOKUP(K783,'[1]자격증 backdata'!A:B,2,0))</f>
        <v>4</v>
      </c>
      <c r="X783" s="3">
        <f>IF(R783="A", MIN(20, SUMIFS(W:W, B:B, B783, R:R, "A")),IF(R783="B", MIN(30, SUMIFS(W:W, B:B, B783, R:R, "B")),"비해당분야"))</f>
        <v>16</v>
      </c>
      <c r="Y783" s="3" t="str">
        <f>IF(R783="C",MIN(30,IF(COUNTIFS(B:B,B783,W:W,"가1")=1,25,IF(COUNTIFS(B:B,B783,W:W,"가1")&gt;=2,30,0))+IF(COUNTIFS(B:B,B783,W:W,"나1")&gt;=4,30,IF(COUNTIFS(B:B,B783,W:W,"나1")=3,26,IF(COUNTIFS(B:B,B783,W:W,"나1")=2,22,IF(COUNTIFS(B:B,B783,W:W,"나1")=1,18,0)))))+MIN(30,IF(COUNTIFS(B:B,B783,W:W,"가2")=1,25,IF(COUNTIFS(B:B,B783,W:W,"가2")&gt;=2,30,0))+IF(COUNTIFS(B:B,B783,W:W,"나2")=3,30,IF(COUNTIFS(B:B,B783,W:W,"나2")=2,25,IF(COUNTIFS(B:B,B783,W:W,"나2")=1,20,0)))),"비해당분야")</f>
        <v>비해당분야</v>
      </c>
      <c r="Z783" s="3" t="str">
        <f>IF(R783="C",VLOOKUP(K783,'[1]자격증 backdata'!A:F,6,0),"비해당분야")</f>
        <v>비해당분야</v>
      </c>
      <c r="AA783" s="3" t="str">
        <f>IF(R783="C",SUMIF(B:B,B783,Z:Z),"비해당분야")</f>
        <v>비해당분야</v>
      </c>
      <c r="AB783" s="3" t="str">
        <f>IF(R783="C",SUM(Y783,AA783),"비해당분야")</f>
        <v>비해당분야</v>
      </c>
      <c r="AC783" s="3">
        <f>IF(R783="C",AB783,X783)</f>
        <v>16</v>
      </c>
      <c r="AD783" s="3">
        <f>VLOOKUP(K783,'[1]자격증 backdata'!A:D,4,0)</f>
        <v>0</v>
      </c>
      <c r="AE783" s="3">
        <f>IF(_xlfn.MAXIFS(AD:AD,B:B,B783)&gt;10,10,_xlfn.MAXIFS(AD:AD,B:B,B783))</f>
        <v>5</v>
      </c>
      <c r="AG783" s="2" t="str">
        <f>VLOOKUP(K783,'[1]자격증 backdata'!A:C,3,0)</f>
        <v>G</v>
      </c>
      <c r="AH783" s="2">
        <f>COUNTIFS($B:$B,$B783,$AG:$AG,AH$1)</f>
        <v>0</v>
      </c>
      <c r="AI783" s="2">
        <f>COUNTIFS($B:$B,$B783,$AG:$AG,AI$1)</f>
        <v>0</v>
      </c>
      <c r="AJ783" s="2">
        <f>COUNTIFS($B:$B,$B783,$AG:$AG,AJ$1)</f>
        <v>0</v>
      </c>
      <c r="AK783" s="2">
        <f>COUNTIFS($B:$B,$B783,$AG:$AG,AK$1)</f>
        <v>0</v>
      </c>
      <c r="AL783" s="2">
        <f>COUNTIFS($B:$B,$B783,$AG:$AG,AL$1)</f>
        <v>0</v>
      </c>
      <c r="AM783" s="2">
        <f>COUNTIFS($B:$B,$B783,$AG:$AG,AM$1)</f>
        <v>0</v>
      </c>
      <c r="AN783" s="2">
        <f>COUNTIFS($B:$B,$B783,$AG:$AG,AN$1)</f>
        <v>1</v>
      </c>
      <c r="AO783" s="2">
        <f>COUNTIFS($B:$B,$B783,$AG:$AG,AO$1)</f>
        <v>1</v>
      </c>
      <c r="AP783" s="2">
        <f>COUNTIFS($B:$B,$B783,$AG:$AG,AP$1)</f>
        <v>0</v>
      </c>
      <c r="AQ783" s="2">
        <f>COUNTIFS($B:$B,$B783,$AG:$AG,AQ$1)</f>
        <v>0</v>
      </c>
      <c r="AR783" s="2">
        <f>COUNTIFS($B:$B,$B783,$AG:$AG,AR$1)</f>
        <v>0</v>
      </c>
      <c r="AS783" s="2">
        <f>COUNTIFS($B:$B,$B783,$AG:$AG,AS$1)</f>
        <v>0</v>
      </c>
      <c r="AT783" s="2">
        <f>COUNTIFS($B:$B,$B783,$AG:$AG,AT$1)</f>
        <v>1</v>
      </c>
      <c r="AU783" s="2">
        <f>COUNTIFS($B:$B,$B783,$AG:$AG,AU$1)</f>
        <v>0</v>
      </c>
    </row>
    <row r="784" spans="1:47" ht="15" customHeight="1" x14ac:dyDescent="0.35">
      <c r="A784" s="4">
        <f>IF(B783=B784,A783,A783+1)</f>
        <v>267</v>
      </c>
      <c r="B784" s="4" t="s">
        <v>4948</v>
      </c>
      <c r="C784" s="4" t="s">
        <v>4947</v>
      </c>
      <c r="D784" s="4" t="s">
        <v>3044</v>
      </c>
      <c r="E784" s="4" t="s">
        <v>3043</v>
      </c>
      <c r="F784" s="4" t="s">
        <v>7</v>
      </c>
      <c r="G784" s="4" t="s">
        <v>8</v>
      </c>
      <c r="H784" s="4" t="s">
        <v>7</v>
      </c>
      <c r="I784" s="4">
        <v>1</v>
      </c>
      <c r="J784" s="4" t="s">
        <v>364</v>
      </c>
      <c r="K784" s="4" t="s">
        <v>3075</v>
      </c>
      <c r="L784" s="4" t="s">
        <v>254</v>
      </c>
      <c r="M784" s="4" t="s">
        <v>4950</v>
      </c>
      <c r="N784" s="4" t="s">
        <v>328</v>
      </c>
      <c r="P784" s="4" t="s">
        <v>669</v>
      </c>
      <c r="Q784" s="4" t="s">
        <v>1475</v>
      </c>
      <c r="R784" s="4" t="s">
        <v>2434</v>
      </c>
      <c r="S784" s="5" t="str">
        <f>IF(P784="심사불필요","-",VLOOKUP(K784,'[1]자격증 backdata'!A:G,7,0))</f>
        <v>-</v>
      </c>
      <c r="T784" s="5" t="str">
        <f>IF(S784="-","-",IF(COUNTIFS(B:B,B784,S:S,"필수")&gt;0,"자격요건충족","확인필요"))</f>
        <v>-</v>
      </c>
      <c r="U784" s="5"/>
      <c r="W784" s="5">
        <f>IF(Q784="4급","심사불필요",VLOOKUP(K784,'[1]자격증 backdata'!A:B,2,0))</f>
        <v>2</v>
      </c>
      <c r="X784" s="4">
        <f>IF(R784="A", MIN(20, SUMIFS(W:W, B:B, B784, R:R, "A")),IF(R784="B", MIN(30, SUMIFS(W:W, B:B, B784, R:R, "B")),"비해당분야"))</f>
        <v>6</v>
      </c>
      <c r="Y784" s="4" t="str">
        <f>IF(R784="C",MIN(30,IF(COUNTIFS(B:B,B784,W:W,"가1")=1,25,IF(COUNTIFS(B:B,B784,W:W,"가1")&gt;=2,30,0))+IF(COUNTIFS(B:B,B784,W:W,"나1")&gt;=4,30,IF(COUNTIFS(B:B,B784,W:W,"나1")=3,26,IF(COUNTIFS(B:B,B784,W:W,"나1")=2,22,IF(COUNTIFS(B:B,B784,W:W,"나1")=1,18,0)))))+MIN(30,IF(COUNTIFS(B:B,B784,W:W,"가2")=1,25,IF(COUNTIFS(B:B,B784,W:W,"가2")&gt;=2,30,0))+IF(COUNTIFS(B:B,B784,W:W,"나2")=3,30,IF(COUNTIFS(B:B,B784,W:W,"나2")=2,25,IF(COUNTIFS(B:B,B784,W:W,"나2")=1,20,0)))),"비해당분야")</f>
        <v>비해당분야</v>
      </c>
      <c r="Z784" s="4" t="str">
        <f>IF(R784="C",VLOOKUP(K784,'[1]자격증 backdata'!A:F,6,0),"비해당분야")</f>
        <v>비해당분야</v>
      </c>
      <c r="AA784" s="4" t="str">
        <f>IF(R784="C",SUMIF(B:B,B784,Z:Z),"비해당분야")</f>
        <v>비해당분야</v>
      </c>
      <c r="AB784" s="4" t="str">
        <f>IF(R784="C",SUM(Y784,AA784),"비해당분야")</f>
        <v>비해당분야</v>
      </c>
      <c r="AC784" s="4">
        <f>IF(R784="C",AB784,X784)</f>
        <v>6</v>
      </c>
      <c r="AD784" s="4">
        <f>VLOOKUP(K784,'[1]자격증 backdata'!A:D,4,0)</f>
        <v>0</v>
      </c>
      <c r="AE784" s="4">
        <f>IF(_xlfn.MAXIFS(AD:AD,B:B,B784)&gt;10,10,_xlfn.MAXIFS(AD:AD,B:B,B784))</f>
        <v>5</v>
      </c>
      <c r="AG784" s="5" t="str">
        <f>VLOOKUP(K784,'[1]자격증 backdata'!A:C,3,0)</f>
        <v>J</v>
      </c>
      <c r="AH784" s="5">
        <f>COUNTIFS($B:$B,$B784,$AG:$AG,AH$1)</f>
        <v>0</v>
      </c>
      <c r="AI784" s="5">
        <f>COUNTIFS($B:$B,$B784,$AG:$AG,AI$1)</f>
        <v>0</v>
      </c>
      <c r="AJ784" s="5">
        <f>COUNTIFS($B:$B,$B784,$AG:$AG,AJ$1)</f>
        <v>0</v>
      </c>
      <c r="AK784" s="5">
        <f>COUNTIFS($B:$B,$B784,$AG:$AG,AK$1)</f>
        <v>0</v>
      </c>
      <c r="AL784" s="5">
        <f>COUNTIFS($B:$B,$B784,$AG:$AG,AL$1)</f>
        <v>0</v>
      </c>
      <c r="AM784" s="5">
        <f>COUNTIFS($B:$B,$B784,$AG:$AG,AM$1)</f>
        <v>0</v>
      </c>
      <c r="AN784" s="5">
        <f>COUNTIFS($B:$B,$B784,$AG:$AG,AN$1)</f>
        <v>0</v>
      </c>
      <c r="AO784" s="5">
        <f>COUNTIFS($B:$B,$B784,$AG:$AG,AO$1)</f>
        <v>0</v>
      </c>
      <c r="AP784" s="5">
        <f>COUNTIFS($B:$B,$B784,$AG:$AG,AP$1)</f>
        <v>0</v>
      </c>
      <c r="AQ784" s="5">
        <f>COUNTIFS($B:$B,$B784,$AG:$AG,AQ$1)</f>
        <v>1</v>
      </c>
      <c r="AR784" s="5">
        <f>COUNTIFS($B:$B,$B784,$AG:$AG,AR$1)</f>
        <v>0</v>
      </c>
      <c r="AS784" s="5">
        <f>COUNTIFS($B:$B,$B784,$AG:$AG,AS$1)</f>
        <v>0</v>
      </c>
      <c r="AT784" s="5">
        <f>COUNTIFS($B:$B,$B784,$AG:$AG,AT$1)</f>
        <v>1</v>
      </c>
      <c r="AU784" s="5">
        <f>COUNTIFS($B:$B,$B784,$AG:$AG,AU$1)</f>
        <v>0</v>
      </c>
    </row>
    <row r="785" spans="1:47" ht="15" customHeight="1" x14ac:dyDescent="0.35">
      <c r="A785" s="6">
        <f>IF(B784=B785,A784,A784+1)</f>
        <v>267</v>
      </c>
      <c r="B785" s="6" t="s">
        <v>4948</v>
      </c>
      <c r="C785" s="6" t="s">
        <v>4947</v>
      </c>
      <c r="D785" s="6" t="s">
        <v>3044</v>
      </c>
      <c r="E785" s="6" t="s">
        <v>3043</v>
      </c>
      <c r="F785" s="4" t="s">
        <v>7</v>
      </c>
      <c r="G785" s="4" t="s">
        <v>8</v>
      </c>
      <c r="H785" s="4" t="s">
        <v>7</v>
      </c>
      <c r="I785" s="4">
        <v>2</v>
      </c>
      <c r="J785" s="4" t="s">
        <v>106</v>
      </c>
      <c r="K785" s="4" t="s">
        <v>3057</v>
      </c>
      <c r="L785" s="4" t="s">
        <v>55</v>
      </c>
      <c r="M785" s="4" t="s">
        <v>4949</v>
      </c>
      <c r="N785" s="4" t="s">
        <v>1810</v>
      </c>
      <c r="P785" s="4" t="s">
        <v>669</v>
      </c>
      <c r="Q785" s="4" t="s">
        <v>1475</v>
      </c>
      <c r="R785" s="4" t="s">
        <v>2434</v>
      </c>
      <c r="S785" s="5" t="str">
        <f>IF(P785="심사불필요","-",VLOOKUP(K785,'[1]자격증 backdata'!A:G,7,0))</f>
        <v>-</v>
      </c>
      <c r="T785" s="5" t="str">
        <f>IF(S785="-","-",IF(COUNTIFS(B:B,B785,S:S,"필수")&gt;0,"자격요건충족","확인필요"))</f>
        <v>-</v>
      </c>
      <c r="U785" s="5"/>
      <c r="W785" s="5">
        <f>IF(Q785="4급","심사불필요",VLOOKUP(K785,'[1]자격증 backdata'!A:B,2,0))</f>
        <v>4</v>
      </c>
      <c r="X785" s="4">
        <f>IF(R785="A", MIN(20, SUMIFS(W:W, B:B, B785, R:R, "A")),IF(R785="B", MIN(30, SUMIFS(W:W, B:B, B785, R:R, "B")),"비해당분야"))</f>
        <v>6</v>
      </c>
      <c r="Y785" s="4" t="str">
        <f>IF(R785="C",MIN(30,IF(COUNTIFS(B:B,B785,W:W,"가1")=1,25,IF(COUNTIFS(B:B,B785,W:W,"가1")&gt;=2,30,0))+IF(COUNTIFS(B:B,B785,W:W,"나1")&gt;=4,30,IF(COUNTIFS(B:B,B785,W:W,"나1")=3,26,IF(COUNTIFS(B:B,B785,W:W,"나1")=2,22,IF(COUNTIFS(B:B,B785,W:W,"나1")=1,18,0)))))+MIN(30,IF(COUNTIFS(B:B,B785,W:W,"가2")=1,25,IF(COUNTIFS(B:B,B785,W:W,"가2")&gt;=2,30,0))+IF(COUNTIFS(B:B,B785,W:W,"나2")=3,30,IF(COUNTIFS(B:B,B785,W:W,"나2")=2,25,IF(COUNTIFS(B:B,B785,W:W,"나2")=1,20,0)))),"비해당분야")</f>
        <v>비해당분야</v>
      </c>
      <c r="Z785" s="4" t="str">
        <f>IF(R785="C",VLOOKUP(K785,'[1]자격증 backdata'!A:F,6,0),"비해당분야")</f>
        <v>비해당분야</v>
      </c>
      <c r="AA785" s="4" t="str">
        <f>IF(R785="C",SUMIF(B:B,B785,Z:Z),"비해당분야")</f>
        <v>비해당분야</v>
      </c>
      <c r="AB785" s="4" t="str">
        <f>IF(R785="C",SUM(Y785,AA785),"비해당분야")</f>
        <v>비해당분야</v>
      </c>
      <c r="AC785" s="4">
        <f>IF(R785="C",AB785,X785)</f>
        <v>6</v>
      </c>
      <c r="AD785" s="4">
        <f>VLOOKUP(K785,'[1]자격증 backdata'!A:D,4,0)</f>
        <v>0</v>
      </c>
      <c r="AE785" s="4">
        <f>IF(_xlfn.MAXIFS(AD:AD,B:B,B785)&gt;10,10,_xlfn.MAXIFS(AD:AD,B:B,B785))</f>
        <v>5</v>
      </c>
      <c r="AG785" s="5" t="str">
        <f>VLOOKUP(K785,'[1]자격증 backdata'!A:C,3,0)</f>
        <v>M</v>
      </c>
      <c r="AH785" s="5">
        <f>COUNTIFS($B:$B,$B785,$AG:$AG,AH$1)</f>
        <v>0</v>
      </c>
      <c r="AI785" s="5">
        <f>COUNTIFS($B:$B,$B785,$AG:$AG,AI$1)</f>
        <v>0</v>
      </c>
      <c r="AJ785" s="5">
        <f>COUNTIFS($B:$B,$B785,$AG:$AG,AJ$1)</f>
        <v>0</v>
      </c>
      <c r="AK785" s="5">
        <f>COUNTIFS($B:$B,$B785,$AG:$AG,AK$1)</f>
        <v>0</v>
      </c>
      <c r="AL785" s="5">
        <f>COUNTIFS($B:$B,$B785,$AG:$AG,AL$1)</f>
        <v>0</v>
      </c>
      <c r="AM785" s="5">
        <f>COUNTIFS($B:$B,$B785,$AG:$AG,AM$1)</f>
        <v>0</v>
      </c>
      <c r="AN785" s="5">
        <f>COUNTIFS($B:$B,$B785,$AG:$AG,AN$1)</f>
        <v>0</v>
      </c>
      <c r="AO785" s="5">
        <f>COUNTIFS($B:$B,$B785,$AG:$AG,AO$1)</f>
        <v>0</v>
      </c>
      <c r="AP785" s="5">
        <f>COUNTIFS($B:$B,$B785,$AG:$AG,AP$1)</f>
        <v>0</v>
      </c>
      <c r="AQ785" s="5">
        <f>COUNTIFS($B:$B,$B785,$AG:$AG,AQ$1)</f>
        <v>1</v>
      </c>
      <c r="AR785" s="5">
        <f>COUNTIFS($B:$B,$B785,$AG:$AG,AR$1)</f>
        <v>0</v>
      </c>
      <c r="AS785" s="5">
        <f>COUNTIFS($B:$B,$B785,$AG:$AG,AS$1)</f>
        <v>0</v>
      </c>
      <c r="AT785" s="5">
        <f>COUNTIFS($B:$B,$B785,$AG:$AG,AT$1)</f>
        <v>1</v>
      </c>
      <c r="AU785" s="5">
        <f>COUNTIFS($B:$B,$B785,$AG:$AG,AU$1)</f>
        <v>0</v>
      </c>
    </row>
    <row r="786" spans="1:47" ht="15" customHeight="1" x14ac:dyDescent="0.35">
      <c r="A786" s="6">
        <f>IF(B785=B786,A785,A785+1)</f>
        <v>267</v>
      </c>
      <c r="B786" s="6" t="s">
        <v>4948</v>
      </c>
      <c r="C786" s="6" t="s">
        <v>4947</v>
      </c>
      <c r="D786" s="6" t="s">
        <v>3044</v>
      </c>
      <c r="E786" s="6" t="s">
        <v>3043</v>
      </c>
      <c r="F786" s="4" t="s">
        <v>7</v>
      </c>
      <c r="G786" s="4" t="s">
        <v>8</v>
      </c>
      <c r="H786" s="4" t="s">
        <v>7</v>
      </c>
      <c r="I786" s="4">
        <v>3</v>
      </c>
      <c r="J786" s="4" t="s">
        <v>69</v>
      </c>
      <c r="K786" s="4" t="s">
        <v>3065</v>
      </c>
      <c r="L786" s="4" t="s">
        <v>36</v>
      </c>
      <c r="M786" s="4" t="s">
        <v>4946</v>
      </c>
      <c r="N786" s="4" t="s">
        <v>1893</v>
      </c>
      <c r="P786" s="4" t="s">
        <v>669</v>
      </c>
      <c r="Q786" s="4" t="s">
        <v>1475</v>
      </c>
      <c r="R786" s="4" t="s">
        <v>2434</v>
      </c>
      <c r="S786" s="5" t="str">
        <f>IF(P786="심사불필요","-",VLOOKUP(K786,'[1]자격증 backdata'!A:G,7,0))</f>
        <v>-</v>
      </c>
      <c r="T786" s="5" t="str">
        <f>IF(S786="-","-",IF(COUNTIFS(B:B,B786,S:S,"필수")&gt;0,"자격요건충족","확인필요"))</f>
        <v>-</v>
      </c>
      <c r="U786" s="5"/>
      <c r="W786" s="5">
        <f>IF(Q786="4급","심사불필요",VLOOKUP(K786,'[1]자격증 backdata'!A:B,2,0))</f>
        <v>0</v>
      </c>
      <c r="X786" s="4">
        <f>IF(R786="A", MIN(20, SUMIFS(W:W, B:B, B786, R:R, "A")),IF(R786="B", MIN(30, SUMIFS(W:W, B:B, B786, R:R, "B")),"비해당분야"))</f>
        <v>6</v>
      </c>
      <c r="Y786" s="4" t="str">
        <f>IF(R786="C",MIN(30,IF(COUNTIFS(B:B,B786,W:W,"가1")=1,25,IF(COUNTIFS(B:B,B786,W:W,"가1")&gt;=2,30,0))+IF(COUNTIFS(B:B,B786,W:W,"나1")&gt;=4,30,IF(COUNTIFS(B:B,B786,W:W,"나1")=3,26,IF(COUNTIFS(B:B,B786,W:W,"나1")=2,22,IF(COUNTIFS(B:B,B786,W:W,"나1")=1,18,0)))))+MIN(30,IF(COUNTIFS(B:B,B786,W:W,"가2")=1,25,IF(COUNTIFS(B:B,B786,W:W,"가2")&gt;=2,30,0))+IF(COUNTIFS(B:B,B786,W:W,"나2")=3,30,IF(COUNTIFS(B:B,B786,W:W,"나2")=2,25,IF(COUNTIFS(B:B,B786,W:W,"나2")=1,20,0)))),"비해당분야")</f>
        <v>비해당분야</v>
      </c>
      <c r="Z786" s="4" t="str">
        <f>IF(R786="C",VLOOKUP(K786,'[1]자격증 backdata'!A:F,6,0),"비해당분야")</f>
        <v>비해당분야</v>
      </c>
      <c r="AA786" s="4" t="str">
        <f>IF(R786="C",SUMIF(B:B,B786,Z:Z),"비해당분야")</f>
        <v>비해당분야</v>
      </c>
      <c r="AB786" s="4" t="str">
        <f>IF(R786="C",SUM(Y786,AA786),"비해당분야")</f>
        <v>비해당분야</v>
      </c>
      <c r="AC786" s="4">
        <f>IF(R786="C",AB786,X786)</f>
        <v>6</v>
      </c>
      <c r="AD786" s="4">
        <f>VLOOKUP(K786,'[1]자격증 backdata'!A:D,4,0)</f>
        <v>5</v>
      </c>
      <c r="AE786" s="4">
        <f>IF(_xlfn.MAXIFS(AD:AD,B:B,B786)&gt;10,10,_xlfn.MAXIFS(AD:AD,B:B,B786))</f>
        <v>5</v>
      </c>
      <c r="AG786" s="5">
        <f>VLOOKUP(K786,'[1]자격증 backdata'!A:C,3,0)</f>
        <v>0</v>
      </c>
      <c r="AH786" s="5">
        <f>COUNTIFS($B:$B,$B786,$AG:$AG,AH$1)</f>
        <v>0</v>
      </c>
      <c r="AI786" s="5">
        <f>COUNTIFS($B:$B,$B786,$AG:$AG,AI$1)</f>
        <v>0</v>
      </c>
      <c r="AJ786" s="5">
        <f>COUNTIFS($B:$B,$B786,$AG:$AG,AJ$1)</f>
        <v>0</v>
      </c>
      <c r="AK786" s="5">
        <f>COUNTIFS($B:$B,$B786,$AG:$AG,AK$1)</f>
        <v>0</v>
      </c>
      <c r="AL786" s="5">
        <f>COUNTIFS($B:$B,$B786,$AG:$AG,AL$1)</f>
        <v>0</v>
      </c>
      <c r="AM786" s="5">
        <f>COUNTIFS($B:$B,$B786,$AG:$AG,AM$1)</f>
        <v>0</v>
      </c>
      <c r="AN786" s="5">
        <f>COUNTIFS($B:$B,$B786,$AG:$AG,AN$1)</f>
        <v>0</v>
      </c>
      <c r="AO786" s="5">
        <f>COUNTIFS($B:$B,$B786,$AG:$AG,AO$1)</f>
        <v>0</v>
      </c>
      <c r="AP786" s="5">
        <f>COUNTIFS($B:$B,$B786,$AG:$AG,AP$1)</f>
        <v>0</v>
      </c>
      <c r="AQ786" s="5">
        <f>COUNTIFS($B:$B,$B786,$AG:$AG,AQ$1)</f>
        <v>1</v>
      </c>
      <c r="AR786" s="5">
        <f>COUNTIFS($B:$B,$B786,$AG:$AG,AR$1)</f>
        <v>0</v>
      </c>
      <c r="AS786" s="5">
        <f>COUNTIFS($B:$B,$B786,$AG:$AG,AS$1)</f>
        <v>0</v>
      </c>
      <c r="AT786" s="5">
        <f>COUNTIFS($B:$B,$B786,$AG:$AG,AT$1)</f>
        <v>1</v>
      </c>
      <c r="AU786" s="5">
        <f>COUNTIFS($B:$B,$B786,$AG:$AG,AU$1)</f>
        <v>0</v>
      </c>
    </row>
    <row r="787" spans="1:47" ht="15" customHeight="1" x14ac:dyDescent="0.35">
      <c r="A787" s="3">
        <f>IF(B786=B787,A786,A786+1)</f>
        <v>268</v>
      </c>
      <c r="B787" s="3" t="s">
        <v>4945</v>
      </c>
      <c r="C787" s="3" t="s">
        <v>4944</v>
      </c>
      <c r="D787" s="3" t="s">
        <v>3044</v>
      </c>
      <c r="E787" s="3" t="s">
        <v>3043</v>
      </c>
      <c r="F787" s="4" t="s">
        <v>568</v>
      </c>
      <c r="G787" s="4" t="s">
        <v>568</v>
      </c>
      <c r="H787" s="4" t="s">
        <v>568</v>
      </c>
      <c r="I787" s="3">
        <v>1</v>
      </c>
      <c r="J787" s="3" t="s">
        <v>570</v>
      </c>
      <c r="K787" s="3" t="s">
        <v>3047</v>
      </c>
      <c r="L787" s="3" t="s">
        <v>568</v>
      </c>
      <c r="M787" s="3" t="s">
        <v>568</v>
      </c>
      <c r="N787" s="3" t="s">
        <v>568</v>
      </c>
      <c r="P787" s="3" t="s">
        <v>669</v>
      </c>
      <c r="Q787" s="3" t="s">
        <v>1475</v>
      </c>
      <c r="R787" s="3" t="s">
        <v>2434</v>
      </c>
      <c r="S787" s="2" t="str">
        <f>IF(P787="심사불필요","-",VLOOKUP(K787,'[1]자격증 backdata'!A:G,7,0))</f>
        <v>-</v>
      </c>
      <c r="T787" s="2" t="str">
        <f>IF(S787="-","-",IF(COUNTIFS(B:B,B787,S:S,"필수")&gt;0,"자격요건충족","확인필요"))</f>
        <v>-</v>
      </c>
      <c r="U787" s="2"/>
      <c r="W787" s="2">
        <f>IF(Q787="4급","심사불필요",VLOOKUP(K787,'[1]자격증 backdata'!A:B,2,0))</f>
        <v>0</v>
      </c>
      <c r="X787" s="3">
        <f>IF(R787="A", MIN(20, SUMIFS(W:W, B:B, B787, R:R, "A")),IF(R787="B", MIN(30, SUMIFS(W:W, B:B, B787, R:R, "B")),"비해당분야"))</f>
        <v>0</v>
      </c>
      <c r="Y787" s="3" t="str">
        <f>IF(R787="C",MIN(30,IF(COUNTIFS(B:B,B787,W:W,"가1")=1,25,IF(COUNTIFS(B:B,B787,W:W,"가1")&gt;=2,30,0))+IF(COUNTIFS(B:B,B787,W:W,"나1")&gt;=4,30,IF(COUNTIFS(B:B,B787,W:W,"나1")=3,26,IF(COUNTIFS(B:B,B787,W:W,"나1")=2,22,IF(COUNTIFS(B:B,B787,W:W,"나1")=1,18,0)))))+MIN(30,IF(COUNTIFS(B:B,B787,W:W,"가2")=1,25,IF(COUNTIFS(B:B,B787,W:W,"가2")&gt;=2,30,0))+IF(COUNTIFS(B:B,B787,W:W,"나2")=3,30,IF(COUNTIFS(B:B,B787,W:W,"나2")=2,25,IF(COUNTIFS(B:B,B787,W:W,"나2")=1,20,0)))),"비해당분야")</f>
        <v>비해당분야</v>
      </c>
      <c r="Z787" s="3" t="str">
        <f>IF(R787="C",VLOOKUP(K787,'[1]자격증 backdata'!A:F,6,0),"비해당분야")</f>
        <v>비해당분야</v>
      </c>
      <c r="AA787" s="3" t="str">
        <f>IF(R787="C",SUMIF(B:B,B787,Z:Z),"비해당분야")</f>
        <v>비해당분야</v>
      </c>
      <c r="AB787" s="3" t="str">
        <f>IF(R787="C",SUM(Y787,AA787),"비해당분야")</f>
        <v>비해당분야</v>
      </c>
      <c r="AC787" s="3">
        <f>IF(R787="C",AB787,X787)</f>
        <v>0</v>
      </c>
      <c r="AD787" s="3">
        <f>VLOOKUP(K787,'[1]자격증 backdata'!A:D,4,0)</f>
        <v>0</v>
      </c>
      <c r="AE787" s="3">
        <f>IF(_xlfn.MAXIFS(AD:AD,B:B,B787)&gt;10,10,_xlfn.MAXIFS(AD:AD,B:B,B787))</f>
        <v>0</v>
      </c>
      <c r="AG787" s="2">
        <f>VLOOKUP(K787,'[1]자격증 backdata'!A:C,3,0)</f>
        <v>0</v>
      </c>
      <c r="AH787" s="2">
        <f>COUNTIFS($B:$B,$B787,$AG:$AG,AH$1)</f>
        <v>0</v>
      </c>
      <c r="AI787" s="2">
        <f>COUNTIFS($B:$B,$B787,$AG:$AG,AI$1)</f>
        <v>0</v>
      </c>
      <c r="AJ787" s="2">
        <f>COUNTIFS($B:$B,$B787,$AG:$AG,AJ$1)</f>
        <v>0</v>
      </c>
      <c r="AK787" s="2">
        <f>COUNTIFS($B:$B,$B787,$AG:$AG,AK$1)</f>
        <v>0</v>
      </c>
      <c r="AL787" s="2">
        <f>COUNTIFS($B:$B,$B787,$AG:$AG,AL$1)</f>
        <v>0</v>
      </c>
      <c r="AM787" s="2">
        <f>COUNTIFS($B:$B,$B787,$AG:$AG,AM$1)</f>
        <v>0</v>
      </c>
      <c r="AN787" s="2">
        <f>COUNTIFS($B:$B,$B787,$AG:$AG,AN$1)</f>
        <v>0</v>
      </c>
      <c r="AO787" s="2">
        <f>COUNTIFS($B:$B,$B787,$AG:$AG,AO$1)</f>
        <v>0</v>
      </c>
      <c r="AP787" s="2">
        <f>COUNTIFS($B:$B,$B787,$AG:$AG,AP$1)</f>
        <v>0</v>
      </c>
      <c r="AQ787" s="2">
        <f>COUNTIFS($B:$B,$B787,$AG:$AG,AQ$1)</f>
        <v>0</v>
      </c>
      <c r="AR787" s="2">
        <f>COUNTIFS($B:$B,$B787,$AG:$AG,AR$1)</f>
        <v>0</v>
      </c>
      <c r="AS787" s="2">
        <f>COUNTIFS($B:$B,$B787,$AG:$AG,AS$1)</f>
        <v>0</v>
      </c>
      <c r="AT787" s="2">
        <f>COUNTIFS($B:$B,$B787,$AG:$AG,AT$1)</f>
        <v>0</v>
      </c>
      <c r="AU787" s="2">
        <f>COUNTIFS($B:$B,$B787,$AG:$AG,AU$1)</f>
        <v>0</v>
      </c>
    </row>
    <row r="788" spans="1:47" ht="15" customHeight="1" x14ac:dyDescent="0.35">
      <c r="A788" s="4">
        <f>IF(B787=B788,A787,A787+1)</f>
        <v>269</v>
      </c>
      <c r="B788" s="4" t="s">
        <v>4942</v>
      </c>
      <c r="C788" s="4" t="s">
        <v>4941</v>
      </c>
      <c r="D788" s="4" t="s">
        <v>3044</v>
      </c>
      <c r="E788" s="4" t="s">
        <v>3043</v>
      </c>
      <c r="F788" s="4" t="s">
        <v>7</v>
      </c>
      <c r="G788" s="4" t="s">
        <v>8</v>
      </c>
      <c r="H788" s="4" t="s">
        <v>7</v>
      </c>
      <c r="I788" s="4">
        <v>1</v>
      </c>
      <c r="J788" s="4" t="s">
        <v>69</v>
      </c>
      <c r="K788" s="4" t="s">
        <v>3065</v>
      </c>
      <c r="L788" s="4" t="s">
        <v>36</v>
      </c>
      <c r="M788" s="4" t="s">
        <v>4943</v>
      </c>
      <c r="N788" s="4" t="s">
        <v>1220</v>
      </c>
      <c r="P788" s="4" t="s">
        <v>669</v>
      </c>
      <c r="Q788" s="4" t="s">
        <v>1475</v>
      </c>
      <c r="R788" s="4" t="s">
        <v>2434</v>
      </c>
      <c r="S788" s="5" t="str">
        <f>IF(P788="심사불필요","-",VLOOKUP(K788,'[1]자격증 backdata'!A:G,7,0))</f>
        <v>-</v>
      </c>
      <c r="T788" s="5" t="str">
        <f>IF(S788="-","-",IF(COUNTIFS(B:B,B788,S:S,"필수")&gt;0,"자격요건충족","확인필요"))</f>
        <v>-</v>
      </c>
      <c r="U788" s="5"/>
      <c r="W788" s="5">
        <f>IF(Q788="4급","심사불필요",VLOOKUP(K788,'[1]자격증 backdata'!A:B,2,0))</f>
        <v>0</v>
      </c>
      <c r="X788" s="4">
        <f>IF(R788="A", MIN(20, SUMIFS(W:W, B:B, B788, R:R, "A")),IF(R788="B", MIN(30, SUMIFS(W:W, B:B, B788, R:R, "B")),"비해당분야"))</f>
        <v>2</v>
      </c>
      <c r="Y788" s="4" t="str">
        <f>IF(R788="C",MIN(30,IF(COUNTIFS(B:B,B788,W:W,"가1")=1,25,IF(COUNTIFS(B:B,B788,W:W,"가1")&gt;=2,30,0))+IF(COUNTIFS(B:B,B788,W:W,"나1")&gt;=4,30,IF(COUNTIFS(B:B,B788,W:W,"나1")=3,26,IF(COUNTIFS(B:B,B788,W:W,"나1")=2,22,IF(COUNTIFS(B:B,B788,W:W,"나1")=1,18,0)))))+MIN(30,IF(COUNTIFS(B:B,B788,W:W,"가2")=1,25,IF(COUNTIFS(B:B,B788,W:W,"가2")&gt;=2,30,0))+IF(COUNTIFS(B:B,B788,W:W,"나2")=3,30,IF(COUNTIFS(B:B,B788,W:W,"나2")=2,25,IF(COUNTIFS(B:B,B788,W:W,"나2")=1,20,0)))),"비해당분야")</f>
        <v>비해당분야</v>
      </c>
      <c r="Z788" s="4" t="str">
        <f>IF(R788="C",VLOOKUP(K788,'[1]자격증 backdata'!A:F,6,0),"비해당분야")</f>
        <v>비해당분야</v>
      </c>
      <c r="AA788" s="4" t="str">
        <f>IF(R788="C",SUMIF(B:B,B788,Z:Z),"비해당분야")</f>
        <v>비해당분야</v>
      </c>
      <c r="AB788" s="4" t="str">
        <f>IF(R788="C",SUM(Y788,AA788),"비해당분야")</f>
        <v>비해당분야</v>
      </c>
      <c r="AC788" s="4">
        <f>IF(R788="C",AB788,X788)</f>
        <v>2</v>
      </c>
      <c r="AD788" s="4">
        <f>VLOOKUP(K788,'[1]자격증 backdata'!A:D,4,0)</f>
        <v>5</v>
      </c>
      <c r="AE788" s="4">
        <f>IF(_xlfn.MAXIFS(AD:AD,B:B,B788)&gt;10,10,_xlfn.MAXIFS(AD:AD,B:B,B788))</f>
        <v>5</v>
      </c>
      <c r="AG788" s="5">
        <f>VLOOKUP(K788,'[1]자격증 backdata'!A:C,3,0)</f>
        <v>0</v>
      </c>
      <c r="AH788" s="5">
        <f>COUNTIFS($B:$B,$B788,$AG:$AG,AH$1)</f>
        <v>0</v>
      </c>
      <c r="AI788" s="5">
        <f>COUNTIFS($B:$B,$B788,$AG:$AG,AI$1)</f>
        <v>0</v>
      </c>
      <c r="AJ788" s="5">
        <f>COUNTIFS($B:$B,$B788,$AG:$AG,AJ$1)</f>
        <v>0</v>
      </c>
      <c r="AK788" s="5">
        <f>COUNTIFS($B:$B,$B788,$AG:$AG,AK$1)</f>
        <v>0</v>
      </c>
      <c r="AL788" s="5">
        <f>COUNTIFS($B:$B,$B788,$AG:$AG,AL$1)</f>
        <v>0</v>
      </c>
      <c r="AM788" s="5">
        <f>COUNTIFS($B:$B,$B788,$AG:$AG,AM$1)</f>
        <v>0</v>
      </c>
      <c r="AN788" s="5">
        <f>COUNTIFS($B:$B,$B788,$AG:$AG,AN$1)</f>
        <v>0</v>
      </c>
      <c r="AO788" s="5">
        <f>COUNTIFS($B:$B,$B788,$AG:$AG,AO$1)</f>
        <v>0</v>
      </c>
      <c r="AP788" s="5">
        <f>COUNTIFS($B:$B,$B788,$AG:$AG,AP$1)</f>
        <v>0</v>
      </c>
      <c r="AQ788" s="5">
        <f>COUNTIFS($B:$B,$B788,$AG:$AG,AQ$1)</f>
        <v>0</v>
      </c>
      <c r="AR788" s="5">
        <f>COUNTIFS($B:$B,$B788,$AG:$AG,AR$1)</f>
        <v>0</v>
      </c>
      <c r="AS788" s="5">
        <f>COUNTIFS($B:$B,$B788,$AG:$AG,AS$1)</f>
        <v>0</v>
      </c>
      <c r="AT788" s="5">
        <f>COUNTIFS($B:$B,$B788,$AG:$AG,AT$1)</f>
        <v>1</v>
      </c>
      <c r="AU788" s="5">
        <f>COUNTIFS($B:$B,$B788,$AG:$AG,AU$1)</f>
        <v>0</v>
      </c>
    </row>
    <row r="789" spans="1:47" ht="15" customHeight="1" x14ac:dyDescent="0.35">
      <c r="A789" s="6">
        <f>IF(B788=B789,A788,A788+1)</f>
        <v>269</v>
      </c>
      <c r="B789" s="6" t="s">
        <v>4942</v>
      </c>
      <c r="C789" s="6" t="s">
        <v>4941</v>
      </c>
      <c r="D789" s="6" t="s">
        <v>3044</v>
      </c>
      <c r="E789" s="6" t="s">
        <v>3043</v>
      </c>
      <c r="F789" s="4" t="s">
        <v>7</v>
      </c>
      <c r="G789" s="4" t="s">
        <v>8</v>
      </c>
      <c r="H789" s="4" t="s">
        <v>7</v>
      </c>
      <c r="I789" s="4">
        <v>2</v>
      </c>
      <c r="J789" s="4" t="s">
        <v>57</v>
      </c>
      <c r="K789" s="4" t="s">
        <v>3089</v>
      </c>
      <c r="L789" s="4" t="s">
        <v>55</v>
      </c>
      <c r="M789" s="4" t="s">
        <v>4940</v>
      </c>
      <c r="N789" s="4" t="s">
        <v>2296</v>
      </c>
      <c r="P789" s="4" t="s">
        <v>669</v>
      </c>
      <c r="Q789" s="4" t="s">
        <v>1475</v>
      </c>
      <c r="R789" s="4" t="s">
        <v>2434</v>
      </c>
      <c r="S789" s="5" t="str">
        <f>IF(P789="심사불필요","-",VLOOKUP(K789,'[1]자격증 backdata'!A:G,7,0))</f>
        <v>-</v>
      </c>
      <c r="T789" s="5" t="str">
        <f>IF(S789="-","-",IF(COUNTIFS(B:B,B789,S:S,"필수")&gt;0,"자격요건충족","확인필요"))</f>
        <v>-</v>
      </c>
      <c r="U789" s="5"/>
      <c r="W789" s="5">
        <f>IF(Q789="4급","심사불필요",VLOOKUP(K789,'[1]자격증 backdata'!A:B,2,0))</f>
        <v>2</v>
      </c>
      <c r="X789" s="4">
        <f>IF(R789="A", MIN(20, SUMIFS(W:W, B:B, B789, R:R, "A")),IF(R789="B", MIN(30, SUMIFS(W:W, B:B, B789, R:R, "B")),"비해당분야"))</f>
        <v>2</v>
      </c>
      <c r="Y789" s="4" t="str">
        <f>IF(R789="C",MIN(30,IF(COUNTIFS(B:B,B789,W:W,"가1")=1,25,IF(COUNTIFS(B:B,B789,W:W,"가1")&gt;=2,30,0))+IF(COUNTIFS(B:B,B789,W:W,"나1")&gt;=4,30,IF(COUNTIFS(B:B,B789,W:W,"나1")=3,26,IF(COUNTIFS(B:B,B789,W:W,"나1")=2,22,IF(COUNTIFS(B:B,B789,W:W,"나1")=1,18,0)))))+MIN(30,IF(COUNTIFS(B:B,B789,W:W,"가2")=1,25,IF(COUNTIFS(B:B,B789,W:W,"가2")&gt;=2,30,0))+IF(COUNTIFS(B:B,B789,W:W,"나2")=3,30,IF(COUNTIFS(B:B,B789,W:W,"나2")=2,25,IF(COUNTIFS(B:B,B789,W:W,"나2")=1,20,0)))),"비해당분야")</f>
        <v>비해당분야</v>
      </c>
      <c r="Z789" s="4" t="str">
        <f>IF(R789="C",VLOOKUP(K789,'[1]자격증 backdata'!A:F,6,0),"비해당분야")</f>
        <v>비해당분야</v>
      </c>
      <c r="AA789" s="4" t="str">
        <f>IF(R789="C",SUMIF(B:B,B789,Z:Z),"비해당분야")</f>
        <v>비해당분야</v>
      </c>
      <c r="AB789" s="4" t="str">
        <f>IF(R789="C",SUM(Y789,AA789),"비해당분야")</f>
        <v>비해당분야</v>
      </c>
      <c r="AC789" s="4">
        <f>IF(R789="C",AB789,X789)</f>
        <v>2</v>
      </c>
      <c r="AD789" s="4">
        <f>VLOOKUP(K789,'[1]자격증 backdata'!A:D,4,0)</f>
        <v>0</v>
      </c>
      <c r="AE789" s="4">
        <f>IF(_xlfn.MAXIFS(AD:AD,B:B,B789)&gt;10,10,_xlfn.MAXIFS(AD:AD,B:B,B789))</f>
        <v>5</v>
      </c>
      <c r="AG789" s="5" t="str">
        <f>VLOOKUP(K789,'[1]자격증 backdata'!A:C,3,0)</f>
        <v>M</v>
      </c>
      <c r="AH789" s="5">
        <f>COUNTIFS($B:$B,$B789,$AG:$AG,AH$1)</f>
        <v>0</v>
      </c>
      <c r="AI789" s="5">
        <f>COUNTIFS($B:$B,$B789,$AG:$AG,AI$1)</f>
        <v>0</v>
      </c>
      <c r="AJ789" s="5">
        <f>COUNTIFS($B:$B,$B789,$AG:$AG,AJ$1)</f>
        <v>0</v>
      </c>
      <c r="AK789" s="5">
        <f>COUNTIFS($B:$B,$B789,$AG:$AG,AK$1)</f>
        <v>0</v>
      </c>
      <c r="AL789" s="5">
        <f>COUNTIFS($B:$B,$B789,$AG:$AG,AL$1)</f>
        <v>0</v>
      </c>
      <c r="AM789" s="5">
        <f>COUNTIFS($B:$B,$B789,$AG:$AG,AM$1)</f>
        <v>0</v>
      </c>
      <c r="AN789" s="5">
        <f>COUNTIFS($B:$B,$B789,$AG:$AG,AN$1)</f>
        <v>0</v>
      </c>
      <c r="AO789" s="5">
        <f>COUNTIFS($B:$B,$B789,$AG:$AG,AO$1)</f>
        <v>0</v>
      </c>
      <c r="AP789" s="5">
        <f>COUNTIFS($B:$B,$B789,$AG:$AG,AP$1)</f>
        <v>0</v>
      </c>
      <c r="AQ789" s="5">
        <f>COUNTIFS($B:$B,$B789,$AG:$AG,AQ$1)</f>
        <v>0</v>
      </c>
      <c r="AR789" s="5">
        <f>COUNTIFS($B:$B,$B789,$AG:$AG,AR$1)</f>
        <v>0</v>
      </c>
      <c r="AS789" s="5">
        <f>COUNTIFS($B:$B,$B789,$AG:$AG,AS$1)</f>
        <v>0</v>
      </c>
      <c r="AT789" s="5">
        <f>COUNTIFS($B:$B,$B789,$AG:$AG,AT$1)</f>
        <v>1</v>
      </c>
      <c r="AU789" s="5">
        <f>COUNTIFS($B:$B,$B789,$AG:$AG,AU$1)</f>
        <v>0</v>
      </c>
    </row>
    <row r="790" spans="1:47" ht="15" customHeight="1" x14ac:dyDescent="0.35">
      <c r="A790" s="3">
        <f>IF(B789=B790,A789,A789+1)</f>
        <v>270</v>
      </c>
      <c r="B790" s="3" t="s">
        <v>4938</v>
      </c>
      <c r="C790" s="3" t="s">
        <v>4937</v>
      </c>
      <c r="D790" s="3" t="s">
        <v>3044</v>
      </c>
      <c r="E790" s="3" t="s">
        <v>3043</v>
      </c>
      <c r="F790" s="4" t="s">
        <v>7</v>
      </c>
      <c r="G790" s="4" t="s">
        <v>8</v>
      </c>
      <c r="H790" s="4" t="s">
        <v>7</v>
      </c>
      <c r="I790" s="3">
        <v>1</v>
      </c>
      <c r="J790" s="3" t="s">
        <v>106</v>
      </c>
      <c r="K790" s="3" t="s">
        <v>3057</v>
      </c>
      <c r="L790" s="3" t="s">
        <v>55</v>
      </c>
      <c r="M790" s="3" t="s">
        <v>4939</v>
      </c>
      <c r="N790" s="3" t="s">
        <v>1726</v>
      </c>
      <c r="P790" s="3" t="s">
        <v>669</v>
      </c>
      <c r="Q790" s="3" t="s">
        <v>1475</v>
      </c>
      <c r="R790" s="3" t="s">
        <v>2434</v>
      </c>
      <c r="S790" s="2" t="str">
        <f>IF(P790="심사불필요","-",VLOOKUP(K790,'[1]자격증 backdata'!A:G,7,0))</f>
        <v>-</v>
      </c>
      <c r="T790" s="2" t="str">
        <f>IF(S790="-","-",IF(COUNTIFS(B:B,B790,S:S,"필수")&gt;0,"자격요건충족","확인필요"))</f>
        <v>-</v>
      </c>
      <c r="U790" s="2"/>
      <c r="W790" s="2">
        <f>IF(Q790="4급","심사불필요",VLOOKUP(K790,'[1]자격증 backdata'!A:B,2,0))</f>
        <v>4</v>
      </c>
      <c r="X790" s="3">
        <f>IF(R790="A", MIN(20, SUMIFS(W:W, B:B, B790, R:R, "A")),IF(R790="B", MIN(30, SUMIFS(W:W, B:B, B790, R:R, "B")),"비해당분야"))</f>
        <v>4</v>
      </c>
      <c r="Y790" s="3" t="str">
        <f>IF(R790="C",MIN(30,IF(COUNTIFS(B:B,B790,W:W,"가1")=1,25,IF(COUNTIFS(B:B,B790,W:W,"가1")&gt;=2,30,0))+IF(COUNTIFS(B:B,B790,W:W,"나1")&gt;=4,30,IF(COUNTIFS(B:B,B790,W:W,"나1")=3,26,IF(COUNTIFS(B:B,B790,W:W,"나1")=2,22,IF(COUNTIFS(B:B,B790,W:W,"나1")=1,18,0)))))+MIN(30,IF(COUNTIFS(B:B,B790,W:W,"가2")=1,25,IF(COUNTIFS(B:B,B790,W:W,"가2")&gt;=2,30,0))+IF(COUNTIFS(B:B,B790,W:W,"나2")=3,30,IF(COUNTIFS(B:B,B790,W:W,"나2")=2,25,IF(COUNTIFS(B:B,B790,W:W,"나2")=1,20,0)))),"비해당분야")</f>
        <v>비해당분야</v>
      </c>
      <c r="Z790" s="3" t="str">
        <f>IF(R790="C",VLOOKUP(K790,'[1]자격증 backdata'!A:F,6,0),"비해당분야")</f>
        <v>비해당분야</v>
      </c>
      <c r="AA790" s="3" t="str">
        <f>IF(R790="C",SUMIF(B:B,B790,Z:Z),"비해당분야")</f>
        <v>비해당분야</v>
      </c>
      <c r="AB790" s="3" t="str">
        <f>IF(R790="C",SUM(Y790,AA790),"비해당분야")</f>
        <v>비해당분야</v>
      </c>
      <c r="AC790" s="3">
        <f>IF(R790="C",AB790,X790)</f>
        <v>4</v>
      </c>
      <c r="AD790" s="3">
        <f>VLOOKUP(K790,'[1]자격증 backdata'!A:D,4,0)</f>
        <v>0</v>
      </c>
      <c r="AE790" s="3">
        <f>IF(_xlfn.MAXIFS(AD:AD,B:B,B790)&gt;10,10,_xlfn.MAXIFS(AD:AD,B:B,B790))</f>
        <v>5</v>
      </c>
      <c r="AG790" s="2" t="str">
        <f>VLOOKUP(K790,'[1]자격증 backdata'!A:C,3,0)</f>
        <v>M</v>
      </c>
      <c r="AH790" s="2">
        <f>COUNTIFS($B:$B,$B790,$AG:$AG,AH$1)</f>
        <v>0</v>
      </c>
      <c r="AI790" s="2">
        <f>COUNTIFS($B:$B,$B790,$AG:$AG,AI$1)</f>
        <v>0</v>
      </c>
      <c r="AJ790" s="2">
        <f>COUNTIFS($B:$B,$B790,$AG:$AG,AJ$1)</f>
        <v>0</v>
      </c>
      <c r="AK790" s="2">
        <f>COUNTIFS($B:$B,$B790,$AG:$AG,AK$1)</f>
        <v>0</v>
      </c>
      <c r="AL790" s="2">
        <f>COUNTIFS($B:$B,$B790,$AG:$AG,AL$1)</f>
        <v>0</v>
      </c>
      <c r="AM790" s="2">
        <f>COUNTIFS($B:$B,$B790,$AG:$AG,AM$1)</f>
        <v>0</v>
      </c>
      <c r="AN790" s="2">
        <f>COUNTIFS($B:$B,$B790,$AG:$AG,AN$1)</f>
        <v>0</v>
      </c>
      <c r="AO790" s="2">
        <f>COUNTIFS($B:$B,$B790,$AG:$AG,AO$1)</f>
        <v>0</v>
      </c>
      <c r="AP790" s="2">
        <f>COUNTIFS($B:$B,$B790,$AG:$AG,AP$1)</f>
        <v>0</v>
      </c>
      <c r="AQ790" s="2">
        <f>COUNTIFS($B:$B,$B790,$AG:$AG,AQ$1)</f>
        <v>0</v>
      </c>
      <c r="AR790" s="2">
        <f>COUNTIFS($B:$B,$B790,$AG:$AG,AR$1)</f>
        <v>0</v>
      </c>
      <c r="AS790" s="2">
        <f>COUNTIFS($B:$B,$B790,$AG:$AG,AS$1)</f>
        <v>0</v>
      </c>
      <c r="AT790" s="2">
        <f>COUNTIFS($B:$B,$B790,$AG:$AG,AT$1)</f>
        <v>1</v>
      </c>
      <c r="AU790" s="2">
        <f>COUNTIFS($B:$B,$B790,$AG:$AG,AU$1)</f>
        <v>0</v>
      </c>
    </row>
    <row r="791" spans="1:47" ht="15" customHeight="1" x14ac:dyDescent="0.35">
      <c r="A791" s="7">
        <f>IF(B790=B791,A790,A790+1)</f>
        <v>270</v>
      </c>
      <c r="B791" s="7" t="s">
        <v>4938</v>
      </c>
      <c r="C791" s="7" t="s">
        <v>4937</v>
      </c>
      <c r="D791" s="7" t="s">
        <v>3044</v>
      </c>
      <c r="E791" s="7" t="s">
        <v>3043</v>
      </c>
      <c r="F791" s="4" t="s">
        <v>7</v>
      </c>
      <c r="G791" s="4" t="s">
        <v>8</v>
      </c>
      <c r="H791" s="4" t="s">
        <v>7</v>
      </c>
      <c r="I791" s="3">
        <v>2</v>
      </c>
      <c r="J791" s="3" t="s">
        <v>69</v>
      </c>
      <c r="K791" s="3" t="s">
        <v>3065</v>
      </c>
      <c r="L791" s="3" t="s">
        <v>36</v>
      </c>
      <c r="M791" s="3" t="s">
        <v>4936</v>
      </c>
      <c r="N791" s="3" t="s">
        <v>1368</v>
      </c>
      <c r="P791" s="3" t="s">
        <v>669</v>
      </c>
      <c r="Q791" s="3" t="s">
        <v>1475</v>
      </c>
      <c r="R791" s="3" t="s">
        <v>2434</v>
      </c>
      <c r="S791" s="2" t="str">
        <f>IF(P791="심사불필요","-",VLOOKUP(K791,'[1]자격증 backdata'!A:G,7,0))</f>
        <v>-</v>
      </c>
      <c r="T791" s="2" t="str">
        <f>IF(S791="-","-",IF(COUNTIFS(B:B,B791,S:S,"필수")&gt;0,"자격요건충족","확인필요"))</f>
        <v>-</v>
      </c>
      <c r="U791" s="2"/>
      <c r="W791" s="2">
        <f>IF(Q791="4급","심사불필요",VLOOKUP(K791,'[1]자격증 backdata'!A:B,2,0))</f>
        <v>0</v>
      </c>
      <c r="X791" s="3">
        <f>IF(R791="A", MIN(20, SUMIFS(W:W, B:B, B791, R:R, "A")),IF(R791="B", MIN(30, SUMIFS(W:W, B:B, B791, R:R, "B")),"비해당분야"))</f>
        <v>4</v>
      </c>
      <c r="Y791" s="3" t="str">
        <f>IF(R791="C",MIN(30,IF(COUNTIFS(B:B,B791,W:W,"가1")=1,25,IF(COUNTIFS(B:B,B791,W:W,"가1")&gt;=2,30,0))+IF(COUNTIFS(B:B,B791,W:W,"나1")&gt;=4,30,IF(COUNTIFS(B:B,B791,W:W,"나1")=3,26,IF(COUNTIFS(B:B,B791,W:W,"나1")=2,22,IF(COUNTIFS(B:B,B791,W:W,"나1")=1,18,0)))))+MIN(30,IF(COUNTIFS(B:B,B791,W:W,"가2")=1,25,IF(COUNTIFS(B:B,B791,W:W,"가2")&gt;=2,30,0))+IF(COUNTIFS(B:B,B791,W:W,"나2")=3,30,IF(COUNTIFS(B:B,B791,W:W,"나2")=2,25,IF(COUNTIFS(B:B,B791,W:W,"나2")=1,20,0)))),"비해당분야")</f>
        <v>비해당분야</v>
      </c>
      <c r="Z791" s="3" t="str">
        <f>IF(R791="C",VLOOKUP(K791,'[1]자격증 backdata'!A:F,6,0),"비해당분야")</f>
        <v>비해당분야</v>
      </c>
      <c r="AA791" s="3" t="str">
        <f>IF(R791="C",SUMIF(B:B,B791,Z:Z),"비해당분야")</f>
        <v>비해당분야</v>
      </c>
      <c r="AB791" s="3" t="str">
        <f>IF(R791="C",SUM(Y791,AA791),"비해당분야")</f>
        <v>비해당분야</v>
      </c>
      <c r="AC791" s="3">
        <f>IF(R791="C",AB791,X791)</f>
        <v>4</v>
      </c>
      <c r="AD791" s="3">
        <f>VLOOKUP(K791,'[1]자격증 backdata'!A:D,4,0)</f>
        <v>5</v>
      </c>
      <c r="AE791" s="3">
        <f>IF(_xlfn.MAXIFS(AD:AD,B:B,B791)&gt;10,10,_xlfn.MAXIFS(AD:AD,B:B,B791))</f>
        <v>5</v>
      </c>
      <c r="AG791" s="2">
        <f>VLOOKUP(K791,'[1]자격증 backdata'!A:C,3,0)</f>
        <v>0</v>
      </c>
      <c r="AH791" s="2">
        <f>COUNTIFS($B:$B,$B791,$AG:$AG,AH$1)</f>
        <v>0</v>
      </c>
      <c r="AI791" s="2">
        <f>COUNTIFS($B:$B,$B791,$AG:$AG,AI$1)</f>
        <v>0</v>
      </c>
      <c r="AJ791" s="2">
        <f>COUNTIFS($B:$B,$B791,$AG:$AG,AJ$1)</f>
        <v>0</v>
      </c>
      <c r="AK791" s="2">
        <f>COUNTIFS($B:$B,$B791,$AG:$AG,AK$1)</f>
        <v>0</v>
      </c>
      <c r="AL791" s="2">
        <f>COUNTIFS($B:$B,$B791,$AG:$AG,AL$1)</f>
        <v>0</v>
      </c>
      <c r="AM791" s="2">
        <f>COUNTIFS($B:$B,$B791,$AG:$AG,AM$1)</f>
        <v>0</v>
      </c>
      <c r="AN791" s="2">
        <f>COUNTIFS($B:$B,$B791,$AG:$AG,AN$1)</f>
        <v>0</v>
      </c>
      <c r="AO791" s="2">
        <f>COUNTIFS($B:$B,$B791,$AG:$AG,AO$1)</f>
        <v>0</v>
      </c>
      <c r="AP791" s="2">
        <f>COUNTIFS($B:$B,$B791,$AG:$AG,AP$1)</f>
        <v>0</v>
      </c>
      <c r="AQ791" s="2">
        <f>COUNTIFS($B:$B,$B791,$AG:$AG,AQ$1)</f>
        <v>0</v>
      </c>
      <c r="AR791" s="2">
        <f>COUNTIFS($B:$B,$B791,$AG:$AG,AR$1)</f>
        <v>0</v>
      </c>
      <c r="AS791" s="2">
        <f>COUNTIFS($B:$B,$B791,$AG:$AG,AS$1)</f>
        <v>0</v>
      </c>
      <c r="AT791" s="2">
        <f>COUNTIFS($B:$B,$B791,$AG:$AG,AT$1)</f>
        <v>1</v>
      </c>
      <c r="AU791" s="2">
        <f>COUNTIFS($B:$B,$B791,$AG:$AG,AU$1)</f>
        <v>0</v>
      </c>
    </row>
    <row r="792" spans="1:47" ht="15" customHeight="1" x14ac:dyDescent="0.35">
      <c r="A792" s="4">
        <f>IF(B791=B792,A791,A791+1)</f>
        <v>271</v>
      </c>
      <c r="B792" s="4" t="s">
        <v>4931</v>
      </c>
      <c r="C792" s="4" t="s">
        <v>4930</v>
      </c>
      <c r="D792" s="4" t="s">
        <v>3044</v>
      </c>
      <c r="E792" s="4" t="s">
        <v>3043</v>
      </c>
      <c r="F792" s="4" t="s">
        <v>7</v>
      </c>
      <c r="G792" s="4" t="s">
        <v>8</v>
      </c>
      <c r="H792" s="4" t="s">
        <v>7</v>
      </c>
      <c r="I792" s="4">
        <v>1</v>
      </c>
      <c r="J792" s="4" t="s">
        <v>69</v>
      </c>
      <c r="K792" s="4" t="s">
        <v>3065</v>
      </c>
      <c r="L792" s="4" t="s">
        <v>36</v>
      </c>
      <c r="M792" s="4" t="s">
        <v>4935</v>
      </c>
      <c r="N792" s="4" t="s">
        <v>122</v>
      </c>
      <c r="P792" s="4" t="s">
        <v>669</v>
      </c>
      <c r="Q792" s="4" t="s">
        <v>1475</v>
      </c>
      <c r="R792" s="4" t="s">
        <v>2434</v>
      </c>
      <c r="S792" s="5" t="str">
        <f>IF(P792="심사불필요","-",VLOOKUP(K792,'[1]자격증 backdata'!A:G,7,0))</f>
        <v>-</v>
      </c>
      <c r="T792" s="5" t="str">
        <f>IF(S792="-","-",IF(COUNTIFS(B:B,B792,S:S,"필수")&gt;0,"자격요건충족","확인필요"))</f>
        <v>-</v>
      </c>
      <c r="U792" s="5"/>
      <c r="W792" s="5">
        <f>IF(Q792="4급","심사불필요",VLOOKUP(K792,'[1]자격증 backdata'!A:B,2,0))</f>
        <v>0</v>
      </c>
      <c r="X792" s="4">
        <f>IF(R792="A", MIN(20, SUMIFS(W:W, B:B, B792, R:R, "A")),IF(R792="B", MIN(30, SUMIFS(W:W, B:B, B792, R:R, "B")),"비해당분야"))</f>
        <v>12</v>
      </c>
      <c r="Y792" s="4" t="str">
        <f>IF(R792="C",MIN(30,IF(COUNTIFS(B:B,B792,W:W,"가1")=1,25,IF(COUNTIFS(B:B,B792,W:W,"가1")&gt;=2,30,0))+IF(COUNTIFS(B:B,B792,W:W,"나1")&gt;=4,30,IF(COUNTIFS(B:B,B792,W:W,"나1")=3,26,IF(COUNTIFS(B:B,B792,W:W,"나1")=2,22,IF(COUNTIFS(B:B,B792,W:W,"나1")=1,18,0)))))+MIN(30,IF(COUNTIFS(B:B,B792,W:W,"가2")=1,25,IF(COUNTIFS(B:B,B792,W:W,"가2")&gt;=2,30,0))+IF(COUNTIFS(B:B,B792,W:W,"나2")=3,30,IF(COUNTIFS(B:B,B792,W:W,"나2")=2,25,IF(COUNTIFS(B:B,B792,W:W,"나2")=1,20,0)))),"비해당분야")</f>
        <v>비해당분야</v>
      </c>
      <c r="Z792" s="4" t="str">
        <f>IF(R792="C",VLOOKUP(K792,'[1]자격증 backdata'!A:F,6,0),"비해당분야")</f>
        <v>비해당분야</v>
      </c>
      <c r="AA792" s="4" t="str">
        <f>IF(R792="C",SUMIF(B:B,B792,Z:Z),"비해당분야")</f>
        <v>비해당분야</v>
      </c>
      <c r="AB792" s="4" t="str">
        <f>IF(R792="C",SUM(Y792,AA792),"비해당분야")</f>
        <v>비해당분야</v>
      </c>
      <c r="AC792" s="4">
        <f>IF(R792="C",AB792,X792)</f>
        <v>12</v>
      </c>
      <c r="AD792" s="4">
        <f>VLOOKUP(K792,'[1]자격증 backdata'!A:D,4,0)</f>
        <v>5</v>
      </c>
      <c r="AE792" s="4">
        <f>IF(_xlfn.MAXIFS(AD:AD,B:B,B792)&gt;10,10,_xlfn.MAXIFS(AD:AD,B:B,B792))</f>
        <v>5</v>
      </c>
      <c r="AG792" s="5">
        <f>VLOOKUP(K792,'[1]자격증 backdata'!A:C,3,0)</f>
        <v>0</v>
      </c>
      <c r="AH792" s="5">
        <f>COUNTIFS($B:$B,$B792,$AG:$AG,AH$1)</f>
        <v>0</v>
      </c>
      <c r="AI792" s="5">
        <f>COUNTIFS($B:$B,$B792,$AG:$AG,AI$1)</f>
        <v>0</v>
      </c>
      <c r="AJ792" s="5">
        <f>COUNTIFS($B:$B,$B792,$AG:$AG,AJ$1)</f>
        <v>0</v>
      </c>
      <c r="AK792" s="5">
        <f>COUNTIFS($B:$B,$B792,$AG:$AG,AK$1)</f>
        <v>0</v>
      </c>
      <c r="AL792" s="5">
        <f>COUNTIFS($B:$B,$B792,$AG:$AG,AL$1)</f>
        <v>0</v>
      </c>
      <c r="AM792" s="5">
        <f>COUNTIFS($B:$B,$B792,$AG:$AG,AM$1)</f>
        <v>0</v>
      </c>
      <c r="AN792" s="5">
        <f>COUNTIFS($B:$B,$B792,$AG:$AG,AN$1)</f>
        <v>0</v>
      </c>
      <c r="AO792" s="5">
        <f>COUNTIFS($B:$B,$B792,$AG:$AG,AO$1)</f>
        <v>0</v>
      </c>
      <c r="AP792" s="5">
        <f>COUNTIFS($B:$B,$B792,$AG:$AG,AP$1)</f>
        <v>1</v>
      </c>
      <c r="AQ792" s="5">
        <f>COUNTIFS($B:$B,$B792,$AG:$AG,AQ$1)</f>
        <v>1</v>
      </c>
      <c r="AR792" s="5">
        <f>COUNTIFS($B:$B,$B792,$AG:$AG,AR$1)</f>
        <v>0</v>
      </c>
      <c r="AS792" s="5">
        <f>COUNTIFS($B:$B,$B792,$AG:$AG,AS$1)</f>
        <v>0</v>
      </c>
      <c r="AT792" s="5">
        <f>COUNTIFS($B:$B,$B792,$AG:$AG,AT$1)</f>
        <v>1</v>
      </c>
      <c r="AU792" s="5">
        <f>COUNTIFS($B:$B,$B792,$AG:$AG,AU$1)</f>
        <v>0</v>
      </c>
    </row>
    <row r="793" spans="1:47" ht="15" customHeight="1" x14ac:dyDescent="0.35">
      <c r="A793" s="6">
        <f>IF(B792=B793,A792,A792+1)</f>
        <v>271</v>
      </c>
      <c r="B793" s="6" t="s">
        <v>4931</v>
      </c>
      <c r="C793" s="6" t="s">
        <v>4930</v>
      </c>
      <c r="D793" s="6" t="s">
        <v>3044</v>
      </c>
      <c r="E793" s="6" t="s">
        <v>3043</v>
      </c>
      <c r="F793" s="4" t="s">
        <v>7</v>
      </c>
      <c r="G793" s="4" t="s">
        <v>8</v>
      </c>
      <c r="H793" s="4" t="s">
        <v>7</v>
      </c>
      <c r="I793" s="4">
        <v>2</v>
      </c>
      <c r="J793" s="4" t="s">
        <v>106</v>
      </c>
      <c r="K793" s="4" t="s">
        <v>3057</v>
      </c>
      <c r="L793" s="4" t="s">
        <v>55</v>
      </c>
      <c r="M793" s="4" t="s">
        <v>4934</v>
      </c>
      <c r="N793" s="4" t="s">
        <v>910</v>
      </c>
      <c r="P793" s="4" t="s">
        <v>669</v>
      </c>
      <c r="Q793" s="4" t="s">
        <v>1475</v>
      </c>
      <c r="R793" s="4" t="s">
        <v>2434</v>
      </c>
      <c r="S793" s="5" t="str">
        <f>IF(P793="심사불필요","-",VLOOKUP(K793,'[1]자격증 backdata'!A:G,7,0))</f>
        <v>-</v>
      </c>
      <c r="T793" s="5" t="str">
        <f>IF(S793="-","-",IF(COUNTIFS(B:B,B793,S:S,"필수")&gt;0,"자격요건충족","확인필요"))</f>
        <v>-</v>
      </c>
      <c r="U793" s="5"/>
      <c r="W793" s="5">
        <f>IF(Q793="4급","심사불필요",VLOOKUP(K793,'[1]자격증 backdata'!A:B,2,0))</f>
        <v>4</v>
      </c>
      <c r="X793" s="4">
        <f>IF(R793="A", MIN(20, SUMIFS(W:W, B:B, B793, R:R, "A")),IF(R793="B", MIN(30, SUMIFS(W:W, B:B, B793, R:R, "B")),"비해당분야"))</f>
        <v>12</v>
      </c>
      <c r="Y793" s="4" t="str">
        <f>IF(R793="C",MIN(30,IF(COUNTIFS(B:B,B793,W:W,"가1")=1,25,IF(COUNTIFS(B:B,B793,W:W,"가1")&gt;=2,30,0))+IF(COUNTIFS(B:B,B793,W:W,"나1")&gt;=4,30,IF(COUNTIFS(B:B,B793,W:W,"나1")=3,26,IF(COUNTIFS(B:B,B793,W:W,"나1")=2,22,IF(COUNTIFS(B:B,B793,W:W,"나1")=1,18,0)))))+MIN(30,IF(COUNTIFS(B:B,B793,W:W,"가2")=1,25,IF(COUNTIFS(B:B,B793,W:W,"가2")&gt;=2,30,0))+IF(COUNTIFS(B:B,B793,W:W,"나2")=3,30,IF(COUNTIFS(B:B,B793,W:W,"나2")=2,25,IF(COUNTIFS(B:B,B793,W:W,"나2")=1,20,0)))),"비해당분야")</f>
        <v>비해당분야</v>
      </c>
      <c r="Z793" s="4" t="str">
        <f>IF(R793="C",VLOOKUP(K793,'[1]자격증 backdata'!A:F,6,0),"비해당분야")</f>
        <v>비해당분야</v>
      </c>
      <c r="AA793" s="4" t="str">
        <f>IF(R793="C",SUMIF(B:B,B793,Z:Z),"비해당분야")</f>
        <v>비해당분야</v>
      </c>
      <c r="AB793" s="4" t="str">
        <f>IF(R793="C",SUM(Y793,AA793),"비해당분야")</f>
        <v>비해당분야</v>
      </c>
      <c r="AC793" s="4">
        <f>IF(R793="C",AB793,X793)</f>
        <v>12</v>
      </c>
      <c r="AD793" s="4">
        <f>VLOOKUP(K793,'[1]자격증 backdata'!A:D,4,0)</f>
        <v>0</v>
      </c>
      <c r="AE793" s="4">
        <f>IF(_xlfn.MAXIFS(AD:AD,B:B,B793)&gt;10,10,_xlfn.MAXIFS(AD:AD,B:B,B793))</f>
        <v>5</v>
      </c>
      <c r="AG793" s="5" t="str">
        <f>VLOOKUP(K793,'[1]자격증 backdata'!A:C,3,0)</f>
        <v>M</v>
      </c>
      <c r="AH793" s="5">
        <f>COUNTIFS($B:$B,$B793,$AG:$AG,AH$1)</f>
        <v>0</v>
      </c>
      <c r="AI793" s="5">
        <f>COUNTIFS($B:$B,$B793,$AG:$AG,AI$1)</f>
        <v>0</v>
      </c>
      <c r="AJ793" s="5">
        <f>COUNTIFS($B:$B,$B793,$AG:$AG,AJ$1)</f>
        <v>0</v>
      </c>
      <c r="AK793" s="5">
        <f>COUNTIFS($B:$B,$B793,$AG:$AG,AK$1)</f>
        <v>0</v>
      </c>
      <c r="AL793" s="5">
        <f>COUNTIFS($B:$B,$B793,$AG:$AG,AL$1)</f>
        <v>0</v>
      </c>
      <c r="AM793" s="5">
        <f>COUNTIFS($B:$B,$B793,$AG:$AG,AM$1)</f>
        <v>0</v>
      </c>
      <c r="AN793" s="5">
        <f>COUNTIFS($B:$B,$B793,$AG:$AG,AN$1)</f>
        <v>0</v>
      </c>
      <c r="AO793" s="5">
        <f>COUNTIFS($B:$B,$B793,$AG:$AG,AO$1)</f>
        <v>0</v>
      </c>
      <c r="AP793" s="5">
        <f>COUNTIFS($B:$B,$B793,$AG:$AG,AP$1)</f>
        <v>1</v>
      </c>
      <c r="AQ793" s="5">
        <f>COUNTIFS($B:$B,$B793,$AG:$AG,AQ$1)</f>
        <v>1</v>
      </c>
      <c r="AR793" s="5">
        <f>COUNTIFS($B:$B,$B793,$AG:$AG,AR$1)</f>
        <v>0</v>
      </c>
      <c r="AS793" s="5">
        <f>COUNTIFS($B:$B,$B793,$AG:$AG,AS$1)</f>
        <v>0</v>
      </c>
      <c r="AT793" s="5">
        <f>COUNTIFS($B:$B,$B793,$AG:$AG,AT$1)</f>
        <v>1</v>
      </c>
      <c r="AU793" s="5">
        <f>COUNTIFS($B:$B,$B793,$AG:$AG,AU$1)</f>
        <v>0</v>
      </c>
    </row>
    <row r="794" spans="1:47" ht="15" customHeight="1" x14ac:dyDescent="0.35">
      <c r="A794" s="6">
        <f>IF(B793=B794,A793,A793+1)</f>
        <v>271</v>
      </c>
      <c r="B794" s="6" t="s">
        <v>4931</v>
      </c>
      <c r="C794" s="6" t="s">
        <v>4930</v>
      </c>
      <c r="D794" s="6" t="s">
        <v>3044</v>
      </c>
      <c r="E794" s="6" t="s">
        <v>3043</v>
      </c>
      <c r="F794" s="4" t="s">
        <v>7</v>
      </c>
      <c r="G794" s="4" t="s">
        <v>8</v>
      </c>
      <c r="H794" s="4" t="s">
        <v>7</v>
      </c>
      <c r="I794" s="4">
        <v>3</v>
      </c>
      <c r="J794" s="4" t="s">
        <v>1970</v>
      </c>
      <c r="K794" s="4" t="s">
        <v>3092</v>
      </c>
      <c r="L794" s="4" t="s">
        <v>348</v>
      </c>
      <c r="M794" s="4" t="s">
        <v>4933</v>
      </c>
      <c r="N794" s="4" t="s">
        <v>2548</v>
      </c>
      <c r="P794" s="4" t="s">
        <v>669</v>
      </c>
      <c r="Q794" s="4" t="s">
        <v>1475</v>
      </c>
      <c r="R794" s="4" t="s">
        <v>2434</v>
      </c>
      <c r="S794" s="5" t="str">
        <f>IF(P794="심사불필요","-",VLOOKUP(K794,'[1]자격증 backdata'!A:G,7,0))</f>
        <v>-</v>
      </c>
      <c r="T794" s="5" t="str">
        <f>IF(S794="-","-",IF(COUNTIFS(B:B,B794,S:S,"필수")&gt;0,"자격요건충족","확인필요"))</f>
        <v>-</v>
      </c>
      <c r="U794" s="5"/>
      <c r="W794" s="5">
        <f>IF(Q794="4급","심사불필요",VLOOKUP(K794,'[1]자격증 backdata'!A:B,2,0))</f>
        <v>4</v>
      </c>
      <c r="X794" s="4">
        <f>IF(R794="A", MIN(20, SUMIFS(W:W, B:B, B794, R:R, "A")),IF(R794="B", MIN(30, SUMIFS(W:W, B:B, B794, R:R, "B")),"비해당분야"))</f>
        <v>12</v>
      </c>
      <c r="Y794" s="4" t="str">
        <f>IF(R794="C",MIN(30,IF(COUNTIFS(B:B,B794,W:W,"가1")=1,25,IF(COUNTIFS(B:B,B794,W:W,"가1")&gt;=2,30,0))+IF(COUNTIFS(B:B,B794,W:W,"나1")&gt;=4,30,IF(COUNTIFS(B:B,B794,W:W,"나1")=3,26,IF(COUNTIFS(B:B,B794,W:W,"나1")=2,22,IF(COUNTIFS(B:B,B794,W:W,"나1")=1,18,0)))))+MIN(30,IF(COUNTIFS(B:B,B794,W:W,"가2")=1,25,IF(COUNTIFS(B:B,B794,W:W,"가2")&gt;=2,30,0))+IF(COUNTIFS(B:B,B794,W:W,"나2")=3,30,IF(COUNTIFS(B:B,B794,W:W,"나2")=2,25,IF(COUNTIFS(B:B,B794,W:W,"나2")=1,20,0)))),"비해당분야")</f>
        <v>비해당분야</v>
      </c>
      <c r="Z794" s="4" t="str">
        <f>IF(R794="C",VLOOKUP(K794,'[1]자격증 backdata'!A:F,6,0),"비해당분야")</f>
        <v>비해당분야</v>
      </c>
      <c r="AA794" s="4" t="str">
        <f>IF(R794="C",SUMIF(B:B,B794,Z:Z),"비해당분야")</f>
        <v>비해당분야</v>
      </c>
      <c r="AB794" s="4" t="str">
        <f>IF(R794="C",SUM(Y794,AA794),"비해당분야")</f>
        <v>비해당분야</v>
      </c>
      <c r="AC794" s="4">
        <f>IF(R794="C",AB794,X794)</f>
        <v>12</v>
      </c>
      <c r="AD794" s="4">
        <f>VLOOKUP(K794,'[1]자격증 backdata'!A:D,4,0)</f>
        <v>0</v>
      </c>
      <c r="AE794" s="4">
        <f>IF(_xlfn.MAXIFS(AD:AD,B:B,B794)&gt;10,10,_xlfn.MAXIFS(AD:AD,B:B,B794))</f>
        <v>5</v>
      </c>
      <c r="AG794" s="5">
        <f>VLOOKUP(K794,'[1]자격증 backdata'!A:C,3,0)</f>
        <v>0</v>
      </c>
      <c r="AH794" s="5">
        <f>COUNTIFS($B:$B,$B794,$AG:$AG,AH$1)</f>
        <v>0</v>
      </c>
      <c r="AI794" s="5">
        <f>COUNTIFS($B:$B,$B794,$AG:$AG,AI$1)</f>
        <v>0</v>
      </c>
      <c r="AJ794" s="5">
        <f>COUNTIFS($B:$B,$B794,$AG:$AG,AJ$1)</f>
        <v>0</v>
      </c>
      <c r="AK794" s="5">
        <f>COUNTIFS($B:$B,$B794,$AG:$AG,AK$1)</f>
        <v>0</v>
      </c>
      <c r="AL794" s="5">
        <f>COUNTIFS($B:$B,$B794,$AG:$AG,AL$1)</f>
        <v>0</v>
      </c>
      <c r="AM794" s="5">
        <f>COUNTIFS($B:$B,$B794,$AG:$AG,AM$1)</f>
        <v>0</v>
      </c>
      <c r="AN794" s="5">
        <f>COUNTIFS($B:$B,$B794,$AG:$AG,AN$1)</f>
        <v>0</v>
      </c>
      <c r="AO794" s="5">
        <f>COUNTIFS($B:$B,$B794,$AG:$AG,AO$1)</f>
        <v>0</v>
      </c>
      <c r="AP794" s="5">
        <f>COUNTIFS($B:$B,$B794,$AG:$AG,AP$1)</f>
        <v>1</v>
      </c>
      <c r="AQ794" s="5">
        <f>COUNTIFS($B:$B,$B794,$AG:$AG,AQ$1)</f>
        <v>1</v>
      </c>
      <c r="AR794" s="5">
        <f>COUNTIFS($B:$B,$B794,$AG:$AG,AR$1)</f>
        <v>0</v>
      </c>
      <c r="AS794" s="5">
        <f>COUNTIFS($B:$B,$B794,$AG:$AG,AS$1)</f>
        <v>0</v>
      </c>
      <c r="AT794" s="5">
        <f>COUNTIFS($B:$B,$B794,$AG:$AG,AT$1)</f>
        <v>1</v>
      </c>
      <c r="AU794" s="5">
        <f>COUNTIFS($B:$B,$B794,$AG:$AG,AU$1)</f>
        <v>0</v>
      </c>
    </row>
    <row r="795" spans="1:47" ht="15" customHeight="1" x14ac:dyDescent="0.35">
      <c r="A795" s="6">
        <f>IF(B794=B795,A794,A794+1)</f>
        <v>271</v>
      </c>
      <c r="B795" s="6" t="s">
        <v>4931</v>
      </c>
      <c r="C795" s="6" t="s">
        <v>4930</v>
      </c>
      <c r="D795" s="6" t="s">
        <v>3044</v>
      </c>
      <c r="E795" s="6" t="s">
        <v>3043</v>
      </c>
      <c r="F795" s="4" t="s">
        <v>7</v>
      </c>
      <c r="G795" s="4" t="s">
        <v>8</v>
      </c>
      <c r="H795" s="4" t="s">
        <v>7</v>
      </c>
      <c r="I795" s="4">
        <v>4</v>
      </c>
      <c r="J795" s="4" t="s">
        <v>2447</v>
      </c>
      <c r="K795" s="4" t="s">
        <v>3266</v>
      </c>
      <c r="L795" s="4" t="s">
        <v>254</v>
      </c>
      <c r="M795" s="4" t="s">
        <v>4932</v>
      </c>
      <c r="N795" s="4" t="s">
        <v>3999</v>
      </c>
      <c r="P795" s="4" t="s">
        <v>669</v>
      </c>
      <c r="Q795" s="4" t="s">
        <v>1475</v>
      </c>
      <c r="R795" s="4" t="s">
        <v>2434</v>
      </c>
      <c r="S795" s="5" t="str">
        <f>IF(P795="심사불필요","-",VLOOKUP(K795,'[1]자격증 backdata'!A:G,7,0))</f>
        <v>-</v>
      </c>
      <c r="T795" s="5" t="str">
        <f>IF(S795="-","-",IF(COUNTIFS(B:B,B795,S:S,"필수")&gt;0,"자격요건충족","확인필요"))</f>
        <v>-</v>
      </c>
      <c r="U795" s="5"/>
      <c r="W795" s="5">
        <f>IF(Q795="4급","심사불필요",VLOOKUP(K795,'[1]자격증 backdata'!A:B,2,0))</f>
        <v>2</v>
      </c>
      <c r="X795" s="4">
        <f>IF(R795="A", MIN(20, SUMIFS(W:W, B:B, B795, R:R, "A")),IF(R795="B", MIN(30, SUMIFS(W:W, B:B, B795, R:R, "B")),"비해당분야"))</f>
        <v>12</v>
      </c>
      <c r="Y795" s="4" t="str">
        <f>IF(R795="C",MIN(30,IF(COUNTIFS(B:B,B795,W:W,"가1")=1,25,IF(COUNTIFS(B:B,B795,W:W,"가1")&gt;=2,30,0))+IF(COUNTIFS(B:B,B795,W:W,"나1")&gt;=4,30,IF(COUNTIFS(B:B,B795,W:W,"나1")=3,26,IF(COUNTIFS(B:B,B795,W:W,"나1")=2,22,IF(COUNTIFS(B:B,B795,W:W,"나1")=1,18,0)))))+MIN(30,IF(COUNTIFS(B:B,B795,W:W,"가2")=1,25,IF(COUNTIFS(B:B,B795,W:W,"가2")&gt;=2,30,0))+IF(COUNTIFS(B:B,B795,W:W,"나2")=3,30,IF(COUNTIFS(B:B,B795,W:W,"나2")=2,25,IF(COUNTIFS(B:B,B795,W:W,"나2")=1,20,0)))),"비해당분야")</f>
        <v>비해당분야</v>
      </c>
      <c r="Z795" s="4" t="str">
        <f>IF(R795="C",VLOOKUP(K795,'[1]자격증 backdata'!A:F,6,0),"비해당분야")</f>
        <v>비해당분야</v>
      </c>
      <c r="AA795" s="4" t="str">
        <f>IF(R795="C",SUMIF(B:B,B795,Z:Z),"비해당분야")</f>
        <v>비해당분야</v>
      </c>
      <c r="AB795" s="4" t="str">
        <f>IF(R795="C",SUM(Y795,AA795),"비해당분야")</f>
        <v>비해당분야</v>
      </c>
      <c r="AC795" s="4">
        <f>IF(R795="C",AB795,X795)</f>
        <v>12</v>
      </c>
      <c r="AD795" s="4">
        <f>VLOOKUP(K795,'[1]자격증 backdata'!A:D,4,0)</f>
        <v>0</v>
      </c>
      <c r="AE795" s="4">
        <f>IF(_xlfn.MAXIFS(AD:AD,B:B,B795)&gt;10,10,_xlfn.MAXIFS(AD:AD,B:B,B795))</f>
        <v>5</v>
      </c>
      <c r="AG795" s="5" t="str">
        <f>VLOOKUP(K795,'[1]자격증 backdata'!A:C,3,0)</f>
        <v>I</v>
      </c>
      <c r="AH795" s="5">
        <f>COUNTIFS($B:$B,$B795,$AG:$AG,AH$1)</f>
        <v>0</v>
      </c>
      <c r="AI795" s="5">
        <f>COUNTIFS($B:$B,$B795,$AG:$AG,AI$1)</f>
        <v>0</v>
      </c>
      <c r="AJ795" s="5">
        <f>COUNTIFS($B:$B,$B795,$AG:$AG,AJ$1)</f>
        <v>0</v>
      </c>
      <c r="AK795" s="5">
        <f>COUNTIFS($B:$B,$B795,$AG:$AG,AK$1)</f>
        <v>0</v>
      </c>
      <c r="AL795" s="5">
        <f>COUNTIFS($B:$B,$B795,$AG:$AG,AL$1)</f>
        <v>0</v>
      </c>
      <c r="AM795" s="5">
        <f>COUNTIFS($B:$B,$B795,$AG:$AG,AM$1)</f>
        <v>0</v>
      </c>
      <c r="AN795" s="5">
        <f>COUNTIFS($B:$B,$B795,$AG:$AG,AN$1)</f>
        <v>0</v>
      </c>
      <c r="AO795" s="5">
        <f>COUNTIFS($B:$B,$B795,$AG:$AG,AO$1)</f>
        <v>0</v>
      </c>
      <c r="AP795" s="5">
        <f>COUNTIFS($B:$B,$B795,$AG:$AG,AP$1)</f>
        <v>1</v>
      </c>
      <c r="AQ795" s="5">
        <f>COUNTIFS($B:$B,$B795,$AG:$AG,AQ$1)</f>
        <v>1</v>
      </c>
      <c r="AR795" s="5">
        <f>COUNTIFS($B:$B,$B795,$AG:$AG,AR$1)</f>
        <v>0</v>
      </c>
      <c r="AS795" s="5">
        <f>COUNTIFS($B:$B,$B795,$AG:$AG,AS$1)</f>
        <v>0</v>
      </c>
      <c r="AT795" s="5">
        <f>COUNTIFS($B:$B,$B795,$AG:$AG,AT$1)</f>
        <v>1</v>
      </c>
      <c r="AU795" s="5">
        <f>COUNTIFS($B:$B,$B795,$AG:$AG,AU$1)</f>
        <v>0</v>
      </c>
    </row>
    <row r="796" spans="1:47" ht="15" customHeight="1" x14ac:dyDescent="0.35">
      <c r="A796" s="6">
        <f>IF(B795=B796,A795,A795+1)</f>
        <v>271</v>
      </c>
      <c r="B796" s="6" t="s">
        <v>4931</v>
      </c>
      <c r="C796" s="6" t="s">
        <v>4930</v>
      </c>
      <c r="D796" s="6" t="s">
        <v>3044</v>
      </c>
      <c r="E796" s="6" t="s">
        <v>3043</v>
      </c>
      <c r="F796" s="4" t="s">
        <v>7</v>
      </c>
      <c r="G796" s="4" t="s">
        <v>8</v>
      </c>
      <c r="H796" s="4" t="s">
        <v>7</v>
      </c>
      <c r="I796" s="4">
        <v>5</v>
      </c>
      <c r="J796" s="4" t="s">
        <v>364</v>
      </c>
      <c r="K796" s="4" t="s">
        <v>3075</v>
      </c>
      <c r="L796" s="4" t="s">
        <v>254</v>
      </c>
      <c r="M796" s="4" t="s">
        <v>4929</v>
      </c>
      <c r="N796" s="4" t="s">
        <v>4627</v>
      </c>
      <c r="P796" s="4" t="s">
        <v>669</v>
      </c>
      <c r="Q796" s="4" t="s">
        <v>1475</v>
      </c>
      <c r="R796" s="4" t="s">
        <v>2434</v>
      </c>
      <c r="S796" s="5" t="str">
        <f>IF(P796="심사불필요","-",VLOOKUP(K796,'[1]자격증 backdata'!A:G,7,0))</f>
        <v>-</v>
      </c>
      <c r="T796" s="5" t="str">
        <f>IF(S796="-","-",IF(COUNTIFS(B:B,B796,S:S,"필수")&gt;0,"자격요건충족","확인필요"))</f>
        <v>-</v>
      </c>
      <c r="U796" s="5"/>
      <c r="W796" s="5">
        <f>IF(Q796="4급","심사불필요",VLOOKUP(K796,'[1]자격증 backdata'!A:B,2,0))</f>
        <v>2</v>
      </c>
      <c r="X796" s="4">
        <f>IF(R796="A", MIN(20, SUMIFS(W:W, B:B, B796, R:R, "A")),IF(R796="B", MIN(30, SUMIFS(W:W, B:B, B796, R:R, "B")),"비해당분야"))</f>
        <v>12</v>
      </c>
      <c r="Y796" s="4" t="str">
        <f>IF(R796="C",MIN(30,IF(COUNTIFS(B:B,B796,W:W,"가1")=1,25,IF(COUNTIFS(B:B,B796,W:W,"가1")&gt;=2,30,0))+IF(COUNTIFS(B:B,B796,W:W,"나1")&gt;=4,30,IF(COUNTIFS(B:B,B796,W:W,"나1")=3,26,IF(COUNTIFS(B:B,B796,W:W,"나1")=2,22,IF(COUNTIFS(B:B,B796,W:W,"나1")=1,18,0)))))+MIN(30,IF(COUNTIFS(B:B,B796,W:W,"가2")=1,25,IF(COUNTIFS(B:B,B796,W:W,"가2")&gt;=2,30,0))+IF(COUNTIFS(B:B,B796,W:W,"나2")=3,30,IF(COUNTIFS(B:B,B796,W:W,"나2")=2,25,IF(COUNTIFS(B:B,B796,W:W,"나2")=1,20,0)))),"비해당분야")</f>
        <v>비해당분야</v>
      </c>
      <c r="Z796" s="4" t="str">
        <f>IF(R796="C",VLOOKUP(K796,'[1]자격증 backdata'!A:F,6,0),"비해당분야")</f>
        <v>비해당분야</v>
      </c>
      <c r="AA796" s="4" t="str">
        <f>IF(R796="C",SUMIF(B:B,B796,Z:Z),"비해당분야")</f>
        <v>비해당분야</v>
      </c>
      <c r="AB796" s="4" t="str">
        <f>IF(R796="C",SUM(Y796,AA796),"비해당분야")</f>
        <v>비해당분야</v>
      </c>
      <c r="AC796" s="4">
        <f>IF(R796="C",AB796,X796)</f>
        <v>12</v>
      </c>
      <c r="AD796" s="4">
        <f>VLOOKUP(K796,'[1]자격증 backdata'!A:D,4,0)</f>
        <v>0</v>
      </c>
      <c r="AE796" s="4">
        <f>IF(_xlfn.MAXIFS(AD:AD,B:B,B796)&gt;10,10,_xlfn.MAXIFS(AD:AD,B:B,B796))</f>
        <v>5</v>
      </c>
      <c r="AG796" s="5" t="str">
        <f>VLOOKUP(K796,'[1]자격증 backdata'!A:C,3,0)</f>
        <v>J</v>
      </c>
      <c r="AH796" s="5">
        <f>COUNTIFS($B:$B,$B796,$AG:$AG,AH$1)</f>
        <v>0</v>
      </c>
      <c r="AI796" s="5">
        <f>COUNTIFS($B:$B,$B796,$AG:$AG,AI$1)</f>
        <v>0</v>
      </c>
      <c r="AJ796" s="5">
        <f>COUNTIFS($B:$B,$B796,$AG:$AG,AJ$1)</f>
        <v>0</v>
      </c>
      <c r="AK796" s="5">
        <f>COUNTIFS($B:$B,$B796,$AG:$AG,AK$1)</f>
        <v>0</v>
      </c>
      <c r="AL796" s="5">
        <f>COUNTIFS($B:$B,$B796,$AG:$AG,AL$1)</f>
        <v>0</v>
      </c>
      <c r="AM796" s="5">
        <f>COUNTIFS($B:$B,$B796,$AG:$AG,AM$1)</f>
        <v>0</v>
      </c>
      <c r="AN796" s="5">
        <f>COUNTIFS($B:$B,$B796,$AG:$AG,AN$1)</f>
        <v>0</v>
      </c>
      <c r="AO796" s="5">
        <f>COUNTIFS($B:$B,$B796,$AG:$AG,AO$1)</f>
        <v>0</v>
      </c>
      <c r="AP796" s="5">
        <f>COUNTIFS($B:$B,$B796,$AG:$AG,AP$1)</f>
        <v>1</v>
      </c>
      <c r="AQ796" s="5">
        <f>COUNTIFS($B:$B,$B796,$AG:$AG,AQ$1)</f>
        <v>1</v>
      </c>
      <c r="AR796" s="5">
        <f>COUNTIFS($B:$B,$B796,$AG:$AG,AR$1)</f>
        <v>0</v>
      </c>
      <c r="AS796" s="5">
        <f>COUNTIFS($B:$B,$B796,$AG:$AG,AS$1)</f>
        <v>0</v>
      </c>
      <c r="AT796" s="5">
        <f>COUNTIFS($B:$B,$B796,$AG:$AG,AT$1)</f>
        <v>1</v>
      </c>
      <c r="AU796" s="5">
        <f>COUNTIFS($B:$B,$B796,$AG:$AG,AU$1)</f>
        <v>0</v>
      </c>
    </row>
    <row r="797" spans="1:47" ht="15" customHeight="1" x14ac:dyDescent="0.35">
      <c r="A797" s="3">
        <f>IF(B796=B797,A796,A796+1)</f>
        <v>272</v>
      </c>
      <c r="B797" s="3" t="s">
        <v>4927</v>
      </c>
      <c r="C797" s="3" t="s">
        <v>4926</v>
      </c>
      <c r="D797" s="3" t="s">
        <v>3044</v>
      </c>
      <c r="E797" s="3" t="s">
        <v>3043</v>
      </c>
      <c r="F797" s="4" t="s">
        <v>7</v>
      </c>
      <c r="G797" s="4" t="s">
        <v>8</v>
      </c>
      <c r="H797" s="4" t="s">
        <v>7</v>
      </c>
      <c r="I797" s="3">
        <v>1</v>
      </c>
      <c r="J797" s="3" t="s">
        <v>653</v>
      </c>
      <c r="K797" s="3" t="s">
        <v>3052</v>
      </c>
      <c r="L797" s="3" t="s">
        <v>651</v>
      </c>
      <c r="M797" s="3" t="s">
        <v>4928</v>
      </c>
      <c r="N797" s="3" t="s">
        <v>2759</v>
      </c>
      <c r="P797" s="3" t="s">
        <v>669</v>
      </c>
      <c r="Q797" s="3" t="s">
        <v>1475</v>
      </c>
      <c r="R797" s="3" t="s">
        <v>2434</v>
      </c>
      <c r="S797" s="2" t="str">
        <f>IF(P797="심사불필요","-",VLOOKUP(K797,'[1]자격증 backdata'!A:G,7,0))</f>
        <v>-</v>
      </c>
      <c r="T797" s="2" t="str">
        <f>IF(S797="-","-",IF(COUNTIFS(B:B,B797,S:S,"필수")&gt;0,"자격요건충족","확인필요"))</f>
        <v>-</v>
      </c>
      <c r="U797" s="2"/>
      <c r="W797" s="2">
        <f>IF(Q797="4급","심사불필요",VLOOKUP(K797,'[1]자격증 backdata'!A:B,2,0))</f>
        <v>4</v>
      </c>
      <c r="X797" s="3">
        <f>IF(R797="A", MIN(20, SUMIFS(W:W, B:B, B797, R:R, "A")),IF(R797="B", MIN(30, SUMIFS(W:W, B:B, B797, R:R, "B")),"비해당분야"))</f>
        <v>6</v>
      </c>
      <c r="Y797" s="3" t="str">
        <f>IF(R797="C",MIN(30,IF(COUNTIFS(B:B,B797,W:W,"가1")=1,25,IF(COUNTIFS(B:B,B797,W:W,"가1")&gt;=2,30,0))+IF(COUNTIFS(B:B,B797,W:W,"나1")&gt;=4,30,IF(COUNTIFS(B:B,B797,W:W,"나1")=3,26,IF(COUNTIFS(B:B,B797,W:W,"나1")=2,22,IF(COUNTIFS(B:B,B797,W:W,"나1")=1,18,0)))))+MIN(30,IF(COUNTIFS(B:B,B797,W:W,"가2")=1,25,IF(COUNTIFS(B:B,B797,W:W,"가2")&gt;=2,30,0))+IF(COUNTIFS(B:B,B797,W:W,"나2")=3,30,IF(COUNTIFS(B:B,B797,W:W,"나2")=2,25,IF(COUNTIFS(B:B,B797,W:W,"나2")=1,20,0)))),"비해당분야")</f>
        <v>비해당분야</v>
      </c>
      <c r="Z797" s="3" t="str">
        <f>IF(R797="C",VLOOKUP(K797,'[1]자격증 backdata'!A:F,6,0),"비해당분야")</f>
        <v>비해당분야</v>
      </c>
      <c r="AA797" s="3" t="str">
        <f>IF(R797="C",SUMIF(B:B,B797,Z:Z),"비해당분야")</f>
        <v>비해당분야</v>
      </c>
      <c r="AB797" s="3" t="str">
        <f>IF(R797="C",SUM(Y797,AA797),"비해당분야")</f>
        <v>비해당분야</v>
      </c>
      <c r="AC797" s="3">
        <f>IF(R797="C",AB797,X797)</f>
        <v>6</v>
      </c>
      <c r="AD797" s="3">
        <f>VLOOKUP(K797,'[1]자격증 backdata'!A:D,4,0)</f>
        <v>0</v>
      </c>
      <c r="AE797" s="3">
        <f>IF(_xlfn.MAXIFS(AD:AD,B:B,B797)&gt;10,10,_xlfn.MAXIFS(AD:AD,B:B,B797))</f>
        <v>0</v>
      </c>
      <c r="AG797" s="2" t="str">
        <f>VLOOKUP(K797,'[1]자격증 backdata'!A:C,3,0)</f>
        <v>H</v>
      </c>
      <c r="AH797" s="2">
        <f>COUNTIFS($B:$B,$B797,$AG:$AG,AH$1)</f>
        <v>0</v>
      </c>
      <c r="AI797" s="2">
        <f>COUNTIFS($B:$B,$B797,$AG:$AG,AI$1)</f>
        <v>0</v>
      </c>
      <c r="AJ797" s="2">
        <f>COUNTIFS($B:$B,$B797,$AG:$AG,AJ$1)</f>
        <v>0</v>
      </c>
      <c r="AK797" s="2">
        <f>COUNTIFS($B:$B,$B797,$AG:$AG,AK$1)</f>
        <v>0</v>
      </c>
      <c r="AL797" s="2">
        <f>COUNTIFS($B:$B,$B797,$AG:$AG,AL$1)</f>
        <v>0</v>
      </c>
      <c r="AM797" s="2">
        <f>COUNTIFS($B:$B,$B797,$AG:$AG,AM$1)</f>
        <v>0</v>
      </c>
      <c r="AN797" s="2">
        <f>COUNTIFS($B:$B,$B797,$AG:$AG,AN$1)</f>
        <v>0</v>
      </c>
      <c r="AO797" s="2">
        <f>COUNTIFS($B:$B,$B797,$AG:$AG,AO$1)</f>
        <v>1</v>
      </c>
      <c r="AP797" s="2">
        <f>COUNTIFS($B:$B,$B797,$AG:$AG,AP$1)</f>
        <v>0</v>
      </c>
      <c r="AQ797" s="2">
        <f>COUNTIFS($B:$B,$B797,$AG:$AG,AQ$1)</f>
        <v>0</v>
      </c>
      <c r="AR797" s="2">
        <f>COUNTIFS($B:$B,$B797,$AG:$AG,AR$1)</f>
        <v>0</v>
      </c>
      <c r="AS797" s="2">
        <f>COUNTIFS($B:$B,$B797,$AG:$AG,AS$1)</f>
        <v>0</v>
      </c>
      <c r="AT797" s="2">
        <f>COUNTIFS($B:$B,$B797,$AG:$AG,AT$1)</f>
        <v>1</v>
      </c>
      <c r="AU797" s="2">
        <f>COUNTIFS($B:$B,$B797,$AG:$AG,AU$1)</f>
        <v>0</v>
      </c>
    </row>
    <row r="798" spans="1:47" ht="15" customHeight="1" x14ac:dyDescent="0.35">
      <c r="A798" s="7">
        <f>IF(B797=B798,A797,A797+1)</f>
        <v>272</v>
      </c>
      <c r="B798" s="7" t="s">
        <v>4927</v>
      </c>
      <c r="C798" s="7" t="s">
        <v>4926</v>
      </c>
      <c r="D798" s="7" t="s">
        <v>3044</v>
      </c>
      <c r="E798" s="7" t="s">
        <v>3043</v>
      </c>
      <c r="F798" s="4" t="s">
        <v>7</v>
      </c>
      <c r="G798" s="4" t="s">
        <v>8</v>
      </c>
      <c r="H798" s="4" t="s">
        <v>7</v>
      </c>
      <c r="I798" s="3">
        <v>2</v>
      </c>
      <c r="J798" s="3" t="s">
        <v>57</v>
      </c>
      <c r="K798" s="3" t="s">
        <v>3089</v>
      </c>
      <c r="L798" s="3" t="s">
        <v>55</v>
      </c>
      <c r="M798" s="3" t="s">
        <v>4925</v>
      </c>
      <c r="N798" s="3" t="s">
        <v>891</v>
      </c>
      <c r="P798" s="3" t="s">
        <v>669</v>
      </c>
      <c r="Q798" s="3" t="s">
        <v>1475</v>
      </c>
      <c r="R798" s="3" t="s">
        <v>2434</v>
      </c>
      <c r="S798" s="2" t="str">
        <f>IF(P798="심사불필요","-",VLOOKUP(K798,'[1]자격증 backdata'!A:G,7,0))</f>
        <v>-</v>
      </c>
      <c r="T798" s="2" t="str">
        <f>IF(S798="-","-",IF(COUNTIFS(B:B,B798,S:S,"필수")&gt;0,"자격요건충족","확인필요"))</f>
        <v>-</v>
      </c>
      <c r="U798" s="2"/>
      <c r="W798" s="2">
        <f>IF(Q798="4급","심사불필요",VLOOKUP(K798,'[1]자격증 backdata'!A:B,2,0))</f>
        <v>2</v>
      </c>
      <c r="X798" s="3">
        <f>IF(R798="A", MIN(20, SUMIFS(W:W, B:B, B798, R:R, "A")),IF(R798="B", MIN(30, SUMIFS(W:W, B:B, B798, R:R, "B")),"비해당분야"))</f>
        <v>6</v>
      </c>
      <c r="Y798" s="3" t="str">
        <f>IF(R798="C",MIN(30,IF(COUNTIFS(B:B,B798,W:W,"가1")=1,25,IF(COUNTIFS(B:B,B798,W:W,"가1")&gt;=2,30,0))+IF(COUNTIFS(B:B,B798,W:W,"나1")&gt;=4,30,IF(COUNTIFS(B:B,B798,W:W,"나1")=3,26,IF(COUNTIFS(B:B,B798,W:W,"나1")=2,22,IF(COUNTIFS(B:B,B798,W:W,"나1")=1,18,0)))))+MIN(30,IF(COUNTIFS(B:B,B798,W:W,"가2")=1,25,IF(COUNTIFS(B:B,B798,W:W,"가2")&gt;=2,30,0))+IF(COUNTIFS(B:B,B798,W:W,"나2")=3,30,IF(COUNTIFS(B:B,B798,W:W,"나2")=2,25,IF(COUNTIFS(B:B,B798,W:W,"나2")=1,20,0)))),"비해당분야")</f>
        <v>비해당분야</v>
      </c>
      <c r="Z798" s="3" t="str">
        <f>IF(R798="C",VLOOKUP(K798,'[1]자격증 backdata'!A:F,6,0),"비해당분야")</f>
        <v>비해당분야</v>
      </c>
      <c r="AA798" s="3" t="str">
        <f>IF(R798="C",SUMIF(B:B,B798,Z:Z),"비해당분야")</f>
        <v>비해당분야</v>
      </c>
      <c r="AB798" s="3" t="str">
        <f>IF(R798="C",SUM(Y798,AA798),"비해당분야")</f>
        <v>비해당분야</v>
      </c>
      <c r="AC798" s="3">
        <f>IF(R798="C",AB798,X798)</f>
        <v>6</v>
      </c>
      <c r="AD798" s="3">
        <f>VLOOKUP(K798,'[1]자격증 backdata'!A:D,4,0)</f>
        <v>0</v>
      </c>
      <c r="AE798" s="3">
        <f>IF(_xlfn.MAXIFS(AD:AD,B:B,B798)&gt;10,10,_xlfn.MAXIFS(AD:AD,B:B,B798))</f>
        <v>0</v>
      </c>
      <c r="AG798" s="2" t="str">
        <f>VLOOKUP(K798,'[1]자격증 backdata'!A:C,3,0)</f>
        <v>M</v>
      </c>
      <c r="AH798" s="2">
        <f>COUNTIFS($B:$B,$B798,$AG:$AG,AH$1)</f>
        <v>0</v>
      </c>
      <c r="AI798" s="2">
        <f>COUNTIFS($B:$B,$B798,$AG:$AG,AI$1)</f>
        <v>0</v>
      </c>
      <c r="AJ798" s="2">
        <f>COUNTIFS($B:$B,$B798,$AG:$AG,AJ$1)</f>
        <v>0</v>
      </c>
      <c r="AK798" s="2">
        <f>COUNTIFS($B:$B,$B798,$AG:$AG,AK$1)</f>
        <v>0</v>
      </c>
      <c r="AL798" s="2">
        <f>COUNTIFS($B:$B,$B798,$AG:$AG,AL$1)</f>
        <v>0</v>
      </c>
      <c r="AM798" s="2">
        <f>COUNTIFS($B:$B,$B798,$AG:$AG,AM$1)</f>
        <v>0</v>
      </c>
      <c r="AN798" s="2">
        <f>COUNTIFS($B:$B,$B798,$AG:$AG,AN$1)</f>
        <v>0</v>
      </c>
      <c r="AO798" s="2">
        <f>COUNTIFS($B:$B,$B798,$AG:$AG,AO$1)</f>
        <v>1</v>
      </c>
      <c r="AP798" s="2">
        <f>COUNTIFS($B:$B,$B798,$AG:$AG,AP$1)</f>
        <v>0</v>
      </c>
      <c r="AQ798" s="2">
        <f>COUNTIFS($B:$B,$B798,$AG:$AG,AQ$1)</f>
        <v>0</v>
      </c>
      <c r="AR798" s="2">
        <f>COUNTIFS($B:$B,$B798,$AG:$AG,AR$1)</f>
        <v>0</v>
      </c>
      <c r="AS798" s="2">
        <f>COUNTIFS($B:$B,$B798,$AG:$AG,AS$1)</f>
        <v>0</v>
      </c>
      <c r="AT798" s="2">
        <f>COUNTIFS($B:$B,$B798,$AG:$AG,AT$1)</f>
        <v>1</v>
      </c>
      <c r="AU798" s="2">
        <f>COUNTIFS($B:$B,$B798,$AG:$AG,AU$1)</f>
        <v>0</v>
      </c>
    </row>
    <row r="799" spans="1:47" ht="15" customHeight="1" x14ac:dyDescent="0.35">
      <c r="A799" s="4">
        <f>IF(B798=B799,A798,A798+1)</f>
        <v>273</v>
      </c>
      <c r="B799" s="4" t="s">
        <v>4923</v>
      </c>
      <c r="C799" s="4" t="s">
        <v>4922</v>
      </c>
      <c r="D799" s="4" t="s">
        <v>3044</v>
      </c>
      <c r="E799" s="4" t="s">
        <v>3043</v>
      </c>
      <c r="F799" s="4" t="s">
        <v>7</v>
      </c>
      <c r="G799" s="4" t="s">
        <v>8</v>
      </c>
      <c r="H799" s="4" t="s">
        <v>7</v>
      </c>
      <c r="I799" s="4">
        <v>1</v>
      </c>
      <c r="J799" s="4" t="s">
        <v>69</v>
      </c>
      <c r="K799" s="4" t="s">
        <v>3065</v>
      </c>
      <c r="L799" s="4" t="s">
        <v>36</v>
      </c>
      <c r="M799" s="4" t="s">
        <v>4924</v>
      </c>
      <c r="N799" s="4" t="s">
        <v>244</v>
      </c>
      <c r="P799" s="4" t="s">
        <v>669</v>
      </c>
      <c r="Q799" s="4" t="s">
        <v>1475</v>
      </c>
      <c r="R799" s="4" t="s">
        <v>2434</v>
      </c>
      <c r="S799" s="5" t="str">
        <f>IF(P799="심사불필요","-",VLOOKUP(K799,'[1]자격증 backdata'!A:G,7,0))</f>
        <v>-</v>
      </c>
      <c r="T799" s="5" t="str">
        <f>IF(S799="-","-",IF(COUNTIFS(B:B,B799,S:S,"필수")&gt;0,"자격요건충족","확인필요"))</f>
        <v>-</v>
      </c>
      <c r="U799" s="5"/>
      <c r="W799" s="5">
        <f>IF(Q799="4급","심사불필요",VLOOKUP(K799,'[1]자격증 backdata'!A:B,2,0))</f>
        <v>0</v>
      </c>
      <c r="X799" s="4">
        <f>IF(R799="A", MIN(20, SUMIFS(W:W, B:B, B799, R:R, "A")),IF(R799="B", MIN(30, SUMIFS(W:W, B:B, B799, R:R, "B")),"비해당분야"))</f>
        <v>4</v>
      </c>
      <c r="Y799" s="4" t="str">
        <f>IF(R799="C",MIN(30,IF(COUNTIFS(B:B,B799,W:W,"가1")=1,25,IF(COUNTIFS(B:B,B799,W:W,"가1")&gt;=2,30,0))+IF(COUNTIFS(B:B,B799,W:W,"나1")&gt;=4,30,IF(COUNTIFS(B:B,B799,W:W,"나1")=3,26,IF(COUNTIFS(B:B,B799,W:W,"나1")=2,22,IF(COUNTIFS(B:B,B799,W:W,"나1")=1,18,0)))))+MIN(30,IF(COUNTIFS(B:B,B799,W:W,"가2")=1,25,IF(COUNTIFS(B:B,B799,W:W,"가2")&gt;=2,30,0))+IF(COUNTIFS(B:B,B799,W:W,"나2")=3,30,IF(COUNTIFS(B:B,B799,W:W,"나2")=2,25,IF(COUNTIFS(B:B,B799,W:W,"나2")=1,20,0)))),"비해당분야")</f>
        <v>비해당분야</v>
      </c>
      <c r="Z799" s="4" t="str">
        <f>IF(R799="C",VLOOKUP(K799,'[1]자격증 backdata'!A:F,6,0),"비해당분야")</f>
        <v>비해당분야</v>
      </c>
      <c r="AA799" s="4" t="str">
        <f>IF(R799="C",SUMIF(B:B,B799,Z:Z),"비해당분야")</f>
        <v>비해당분야</v>
      </c>
      <c r="AB799" s="4" t="str">
        <f>IF(R799="C",SUM(Y799,AA799),"비해당분야")</f>
        <v>비해당분야</v>
      </c>
      <c r="AC799" s="4">
        <f>IF(R799="C",AB799,X799)</f>
        <v>4</v>
      </c>
      <c r="AD799" s="4">
        <f>VLOOKUP(K799,'[1]자격증 backdata'!A:D,4,0)</f>
        <v>5</v>
      </c>
      <c r="AE799" s="4">
        <f>IF(_xlfn.MAXIFS(AD:AD,B:B,B799)&gt;10,10,_xlfn.MAXIFS(AD:AD,B:B,B799))</f>
        <v>5</v>
      </c>
      <c r="AG799" s="5">
        <f>VLOOKUP(K799,'[1]자격증 backdata'!A:C,3,0)</f>
        <v>0</v>
      </c>
      <c r="AH799" s="5">
        <f>COUNTIFS($B:$B,$B799,$AG:$AG,AH$1)</f>
        <v>0</v>
      </c>
      <c r="AI799" s="5">
        <f>COUNTIFS($B:$B,$B799,$AG:$AG,AI$1)</f>
        <v>0</v>
      </c>
      <c r="AJ799" s="5">
        <f>COUNTIFS($B:$B,$B799,$AG:$AG,AJ$1)</f>
        <v>0</v>
      </c>
      <c r="AK799" s="5">
        <f>COUNTIFS($B:$B,$B799,$AG:$AG,AK$1)</f>
        <v>0</v>
      </c>
      <c r="AL799" s="5">
        <f>COUNTIFS($B:$B,$B799,$AG:$AG,AL$1)</f>
        <v>0</v>
      </c>
      <c r="AM799" s="5">
        <f>COUNTIFS($B:$B,$B799,$AG:$AG,AM$1)</f>
        <v>0</v>
      </c>
      <c r="AN799" s="5">
        <f>COUNTIFS($B:$B,$B799,$AG:$AG,AN$1)</f>
        <v>0</v>
      </c>
      <c r="AO799" s="5">
        <f>COUNTIFS($B:$B,$B799,$AG:$AG,AO$1)</f>
        <v>0</v>
      </c>
      <c r="AP799" s="5">
        <f>COUNTIFS($B:$B,$B799,$AG:$AG,AP$1)</f>
        <v>0</v>
      </c>
      <c r="AQ799" s="5">
        <f>COUNTIFS($B:$B,$B799,$AG:$AG,AQ$1)</f>
        <v>0</v>
      </c>
      <c r="AR799" s="5">
        <f>COUNTIFS($B:$B,$B799,$AG:$AG,AR$1)</f>
        <v>0</v>
      </c>
      <c r="AS799" s="5">
        <f>COUNTIFS($B:$B,$B799,$AG:$AG,AS$1)</f>
        <v>0</v>
      </c>
      <c r="AT799" s="5">
        <f>COUNTIFS($B:$B,$B799,$AG:$AG,AT$1)</f>
        <v>1</v>
      </c>
      <c r="AU799" s="5">
        <f>COUNTIFS($B:$B,$B799,$AG:$AG,AU$1)</f>
        <v>0</v>
      </c>
    </row>
    <row r="800" spans="1:47" ht="15" customHeight="1" x14ac:dyDescent="0.35">
      <c r="A800" s="6">
        <f>IF(B799=B800,A799,A799+1)</f>
        <v>273</v>
      </c>
      <c r="B800" s="6" t="s">
        <v>4923</v>
      </c>
      <c r="C800" s="6" t="s">
        <v>4922</v>
      </c>
      <c r="D800" s="6" t="s">
        <v>3044</v>
      </c>
      <c r="E800" s="6" t="s">
        <v>3043</v>
      </c>
      <c r="F800" s="4" t="s">
        <v>7</v>
      </c>
      <c r="G800" s="4" t="s">
        <v>8</v>
      </c>
      <c r="H800" s="4" t="s">
        <v>7</v>
      </c>
      <c r="I800" s="4">
        <v>2</v>
      </c>
      <c r="J800" s="4" t="s">
        <v>106</v>
      </c>
      <c r="K800" s="4" t="s">
        <v>3057</v>
      </c>
      <c r="L800" s="4" t="s">
        <v>55</v>
      </c>
      <c r="M800" s="4" t="s">
        <v>4921</v>
      </c>
      <c r="N800" s="4" t="s">
        <v>2060</v>
      </c>
      <c r="P800" s="4" t="s">
        <v>669</v>
      </c>
      <c r="Q800" s="4" t="s">
        <v>1475</v>
      </c>
      <c r="R800" s="4" t="s">
        <v>2434</v>
      </c>
      <c r="S800" s="5" t="str">
        <f>IF(P800="심사불필요","-",VLOOKUP(K800,'[1]자격증 backdata'!A:G,7,0))</f>
        <v>-</v>
      </c>
      <c r="T800" s="5" t="str">
        <f>IF(S800="-","-",IF(COUNTIFS(B:B,B800,S:S,"필수")&gt;0,"자격요건충족","확인필요"))</f>
        <v>-</v>
      </c>
      <c r="U800" s="5"/>
      <c r="W800" s="5">
        <f>IF(Q800="4급","심사불필요",VLOOKUP(K800,'[1]자격증 backdata'!A:B,2,0))</f>
        <v>4</v>
      </c>
      <c r="X800" s="4">
        <f>IF(R800="A", MIN(20, SUMIFS(W:W, B:B, B800, R:R, "A")),IF(R800="B", MIN(30, SUMIFS(W:W, B:B, B800, R:R, "B")),"비해당분야"))</f>
        <v>4</v>
      </c>
      <c r="Y800" s="4" t="str">
        <f>IF(R800="C",MIN(30,IF(COUNTIFS(B:B,B800,W:W,"가1")=1,25,IF(COUNTIFS(B:B,B800,W:W,"가1")&gt;=2,30,0))+IF(COUNTIFS(B:B,B800,W:W,"나1")&gt;=4,30,IF(COUNTIFS(B:B,B800,W:W,"나1")=3,26,IF(COUNTIFS(B:B,B800,W:W,"나1")=2,22,IF(COUNTIFS(B:B,B800,W:W,"나1")=1,18,0)))))+MIN(30,IF(COUNTIFS(B:B,B800,W:W,"가2")=1,25,IF(COUNTIFS(B:B,B800,W:W,"가2")&gt;=2,30,0))+IF(COUNTIFS(B:B,B800,W:W,"나2")=3,30,IF(COUNTIFS(B:B,B800,W:W,"나2")=2,25,IF(COUNTIFS(B:B,B800,W:W,"나2")=1,20,0)))),"비해당분야")</f>
        <v>비해당분야</v>
      </c>
      <c r="Z800" s="4" t="str">
        <f>IF(R800="C",VLOOKUP(K800,'[1]자격증 backdata'!A:F,6,0),"비해당분야")</f>
        <v>비해당분야</v>
      </c>
      <c r="AA800" s="4" t="str">
        <f>IF(R800="C",SUMIF(B:B,B800,Z:Z),"비해당분야")</f>
        <v>비해당분야</v>
      </c>
      <c r="AB800" s="4" t="str">
        <f>IF(R800="C",SUM(Y800,AA800),"비해당분야")</f>
        <v>비해당분야</v>
      </c>
      <c r="AC800" s="4">
        <f>IF(R800="C",AB800,X800)</f>
        <v>4</v>
      </c>
      <c r="AD800" s="4">
        <f>VLOOKUP(K800,'[1]자격증 backdata'!A:D,4,0)</f>
        <v>0</v>
      </c>
      <c r="AE800" s="4">
        <f>IF(_xlfn.MAXIFS(AD:AD,B:B,B800)&gt;10,10,_xlfn.MAXIFS(AD:AD,B:B,B800))</f>
        <v>5</v>
      </c>
      <c r="AG800" s="5" t="str">
        <f>VLOOKUP(K800,'[1]자격증 backdata'!A:C,3,0)</f>
        <v>M</v>
      </c>
      <c r="AH800" s="5">
        <f>COUNTIFS($B:$B,$B800,$AG:$AG,AH$1)</f>
        <v>0</v>
      </c>
      <c r="AI800" s="5">
        <f>COUNTIFS($B:$B,$B800,$AG:$AG,AI$1)</f>
        <v>0</v>
      </c>
      <c r="AJ800" s="5">
        <f>COUNTIFS($B:$B,$B800,$AG:$AG,AJ$1)</f>
        <v>0</v>
      </c>
      <c r="AK800" s="5">
        <f>COUNTIFS($B:$B,$B800,$AG:$AG,AK$1)</f>
        <v>0</v>
      </c>
      <c r="AL800" s="5">
        <f>COUNTIFS($B:$B,$B800,$AG:$AG,AL$1)</f>
        <v>0</v>
      </c>
      <c r="AM800" s="5">
        <f>COUNTIFS($B:$B,$B800,$AG:$AG,AM$1)</f>
        <v>0</v>
      </c>
      <c r="AN800" s="5">
        <f>COUNTIFS($B:$B,$B800,$AG:$AG,AN$1)</f>
        <v>0</v>
      </c>
      <c r="AO800" s="5">
        <f>COUNTIFS($B:$B,$B800,$AG:$AG,AO$1)</f>
        <v>0</v>
      </c>
      <c r="AP800" s="5">
        <f>COUNTIFS($B:$B,$B800,$AG:$AG,AP$1)</f>
        <v>0</v>
      </c>
      <c r="AQ800" s="5">
        <f>COUNTIFS($B:$B,$B800,$AG:$AG,AQ$1)</f>
        <v>0</v>
      </c>
      <c r="AR800" s="5">
        <f>COUNTIFS($B:$B,$B800,$AG:$AG,AR$1)</f>
        <v>0</v>
      </c>
      <c r="AS800" s="5">
        <f>COUNTIFS($B:$B,$B800,$AG:$AG,AS$1)</f>
        <v>0</v>
      </c>
      <c r="AT800" s="5">
        <f>COUNTIFS($B:$B,$B800,$AG:$AG,AT$1)</f>
        <v>1</v>
      </c>
      <c r="AU800" s="5">
        <f>COUNTIFS($B:$B,$B800,$AG:$AG,AU$1)</f>
        <v>0</v>
      </c>
    </row>
    <row r="801" spans="1:47" ht="15" customHeight="1" x14ac:dyDescent="0.35">
      <c r="A801" s="3">
        <f>IF(B800=B801,A800,A800+1)</f>
        <v>274</v>
      </c>
      <c r="B801" s="3" t="s">
        <v>4917</v>
      </c>
      <c r="C801" s="3" t="s">
        <v>4916</v>
      </c>
      <c r="D801" s="3" t="s">
        <v>3044</v>
      </c>
      <c r="E801" s="3" t="s">
        <v>3043</v>
      </c>
      <c r="F801" s="4" t="s">
        <v>7</v>
      </c>
      <c r="G801" s="4" t="s">
        <v>8</v>
      </c>
      <c r="H801" s="4" t="s">
        <v>7</v>
      </c>
      <c r="I801" s="3">
        <v>1</v>
      </c>
      <c r="J801" s="3" t="s">
        <v>69</v>
      </c>
      <c r="K801" s="3" t="s">
        <v>3065</v>
      </c>
      <c r="L801" s="3" t="s">
        <v>36</v>
      </c>
      <c r="M801" s="3" t="s">
        <v>4920</v>
      </c>
      <c r="N801" s="3" t="s">
        <v>1693</v>
      </c>
      <c r="P801" s="3" t="s">
        <v>669</v>
      </c>
      <c r="Q801" s="3" t="s">
        <v>1475</v>
      </c>
      <c r="R801" s="3" t="s">
        <v>2434</v>
      </c>
      <c r="S801" s="2" t="str">
        <f>IF(P801="심사불필요","-",VLOOKUP(K801,'[1]자격증 backdata'!A:G,7,0))</f>
        <v>-</v>
      </c>
      <c r="T801" s="2" t="str">
        <f>IF(S801="-","-",IF(COUNTIFS(B:B,B801,S:S,"필수")&gt;0,"자격요건충족","확인필요"))</f>
        <v>-</v>
      </c>
      <c r="U801" s="2"/>
      <c r="W801" s="2">
        <f>IF(Q801="4급","심사불필요",VLOOKUP(K801,'[1]자격증 backdata'!A:B,2,0))</f>
        <v>0</v>
      </c>
      <c r="X801" s="3">
        <f>IF(R801="A", MIN(20, SUMIFS(W:W, B:B, B801, R:R, "A")),IF(R801="B", MIN(30, SUMIFS(W:W, B:B, B801, R:R, "B")),"비해당분야"))</f>
        <v>10</v>
      </c>
      <c r="Y801" s="3" t="str">
        <f>IF(R801="C",MIN(30,IF(COUNTIFS(B:B,B801,W:W,"가1")=1,25,IF(COUNTIFS(B:B,B801,W:W,"가1")&gt;=2,30,0))+IF(COUNTIFS(B:B,B801,W:W,"나1")&gt;=4,30,IF(COUNTIFS(B:B,B801,W:W,"나1")=3,26,IF(COUNTIFS(B:B,B801,W:W,"나1")=2,22,IF(COUNTIFS(B:B,B801,W:W,"나1")=1,18,0)))))+MIN(30,IF(COUNTIFS(B:B,B801,W:W,"가2")=1,25,IF(COUNTIFS(B:B,B801,W:W,"가2")&gt;=2,30,0))+IF(COUNTIFS(B:B,B801,W:W,"나2")=3,30,IF(COUNTIFS(B:B,B801,W:W,"나2")=2,25,IF(COUNTIFS(B:B,B801,W:W,"나2")=1,20,0)))),"비해당분야")</f>
        <v>비해당분야</v>
      </c>
      <c r="Z801" s="3" t="str">
        <f>IF(R801="C",VLOOKUP(K801,'[1]자격증 backdata'!A:F,6,0),"비해당분야")</f>
        <v>비해당분야</v>
      </c>
      <c r="AA801" s="3" t="str">
        <f>IF(R801="C",SUMIF(B:B,B801,Z:Z),"비해당분야")</f>
        <v>비해당분야</v>
      </c>
      <c r="AB801" s="3" t="str">
        <f>IF(R801="C",SUM(Y801,AA801),"비해당분야")</f>
        <v>비해당분야</v>
      </c>
      <c r="AC801" s="3">
        <f>IF(R801="C",AB801,X801)</f>
        <v>10</v>
      </c>
      <c r="AD801" s="3">
        <f>VLOOKUP(K801,'[1]자격증 backdata'!A:D,4,0)</f>
        <v>5</v>
      </c>
      <c r="AE801" s="3">
        <f>IF(_xlfn.MAXIFS(AD:AD,B:B,B801)&gt;10,10,_xlfn.MAXIFS(AD:AD,B:B,B801))</f>
        <v>5</v>
      </c>
      <c r="AG801" s="2">
        <f>VLOOKUP(K801,'[1]자격증 backdata'!A:C,3,0)</f>
        <v>0</v>
      </c>
      <c r="AH801" s="2">
        <f>COUNTIFS($B:$B,$B801,$AG:$AG,AH$1)</f>
        <v>0</v>
      </c>
      <c r="AI801" s="2">
        <f>COUNTIFS($B:$B,$B801,$AG:$AG,AI$1)</f>
        <v>0</v>
      </c>
      <c r="AJ801" s="2">
        <f>COUNTIFS($B:$B,$B801,$AG:$AG,AJ$1)</f>
        <v>0</v>
      </c>
      <c r="AK801" s="2">
        <f>COUNTIFS($B:$B,$B801,$AG:$AG,AK$1)</f>
        <v>0</v>
      </c>
      <c r="AL801" s="2">
        <f>COUNTIFS($B:$B,$B801,$AG:$AG,AL$1)</f>
        <v>0</v>
      </c>
      <c r="AM801" s="2">
        <f>COUNTIFS($B:$B,$B801,$AG:$AG,AM$1)</f>
        <v>0</v>
      </c>
      <c r="AN801" s="2">
        <f>COUNTIFS($B:$B,$B801,$AG:$AG,AN$1)</f>
        <v>1</v>
      </c>
      <c r="AO801" s="2">
        <f>COUNTIFS($B:$B,$B801,$AG:$AG,AO$1)</f>
        <v>0</v>
      </c>
      <c r="AP801" s="2">
        <f>COUNTIFS($B:$B,$B801,$AG:$AG,AP$1)</f>
        <v>0</v>
      </c>
      <c r="AQ801" s="2">
        <f>COUNTIFS($B:$B,$B801,$AG:$AG,AQ$1)</f>
        <v>0</v>
      </c>
      <c r="AR801" s="2">
        <f>COUNTIFS($B:$B,$B801,$AG:$AG,AR$1)</f>
        <v>0</v>
      </c>
      <c r="AS801" s="2">
        <f>COUNTIFS($B:$B,$B801,$AG:$AG,AS$1)</f>
        <v>0</v>
      </c>
      <c r="AT801" s="2">
        <f>COUNTIFS($B:$B,$B801,$AG:$AG,AT$1)</f>
        <v>1</v>
      </c>
      <c r="AU801" s="2">
        <f>COUNTIFS($B:$B,$B801,$AG:$AG,AU$1)</f>
        <v>0</v>
      </c>
    </row>
    <row r="802" spans="1:47" ht="15" customHeight="1" x14ac:dyDescent="0.35">
      <c r="A802" s="7">
        <f>IF(B801=B802,A801,A801+1)</f>
        <v>274</v>
      </c>
      <c r="B802" s="7" t="s">
        <v>4917</v>
      </c>
      <c r="C802" s="7" t="s">
        <v>4916</v>
      </c>
      <c r="D802" s="7" t="s">
        <v>3044</v>
      </c>
      <c r="E802" s="7" t="s">
        <v>3043</v>
      </c>
      <c r="F802" s="4" t="s">
        <v>7</v>
      </c>
      <c r="G802" s="4" t="s">
        <v>8</v>
      </c>
      <c r="H802" s="4" t="s">
        <v>7</v>
      </c>
      <c r="I802" s="3">
        <v>2</v>
      </c>
      <c r="J802" s="3" t="s">
        <v>106</v>
      </c>
      <c r="K802" s="3" t="s">
        <v>3057</v>
      </c>
      <c r="L802" s="3" t="s">
        <v>55</v>
      </c>
      <c r="M802" s="3" t="s">
        <v>4919</v>
      </c>
      <c r="N802" s="3" t="s">
        <v>3355</v>
      </c>
      <c r="P802" s="3" t="s">
        <v>669</v>
      </c>
      <c r="Q802" s="3" t="s">
        <v>1475</v>
      </c>
      <c r="R802" s="3" t="s">
        <v>2434</v>
      </c>
      <c r="S802" s="2" t="str">
        <f>IF(P802="심사불필요","-",VLOOKUP(K802,'[1]자격증 backdata'!A:G,7,0))</f>
        <v>-</v>
      </c>
      <c r="T802" s="2" t="str">
        <f>IF(S802="-","-",IF(COUNTIFS(B:B,B802,S:S,"필수")&gt;0,"자격요건충족","확인필요"))</f>
        <v>-</v>
      </c>
      <c r="U802" s="2"/>
      <c r="W802" s="2">
        <f>IF(Q802="4급","심사불필요",VLOOKUP(K802,'[1]자격증 backdata'!A:B,2,0))</f>
        <v>4</v>
      </c>
      <c r="X802" s="3">
        <f>IF(R802="A", MIN(20, SUMIFS(W:W, B:B, B802, R:R, "A")),IF(R802="B", MIN(30, SUMIFS(W:W, B:B, B802, R:R, "B")),"비해당분야"))</f>
        <v>10</v>
      </c>
      <c r="Y802" s="3" t="str">
        <f>IF(R802="C",MIN(30,IF(COUNTIFS(B:B,B802,W:W,"가1")=1,25,IF(COUNTIFS(B:B,B802,W:W,"가1")&gt;=2,30,0))+IF(COUNTIFS(B:B,B802,W:W,"나1")&gt;=4,30,IF(COUNTIFS(B:B,B802,W:W,"나1")=3,26,IF(COUNTIFS(B:B,B802,W:W,"나1")=2,22,IF(COUNTIFS(B:B,B802,W:W,"나1")=1,18,0)))))+MIN(30,IF(COUNTIFS(B:B,B802,W:W,"가2")=1,25,IF(COUNTIFS(B:B,B802,W:W,"가2")&gt;=2,30,0))+IF(COUNTIFS(B:B,B802,W:W,"나2")=3,30,IF(COUNTIFS(B:B,B802,W:W,"나2")=2,25,IF(COUNTIFS(B:B,B802,W:W,"나2")=1,20,0)))),"비해당분야")</f>
        <v>비해당분야</v>
      </c>
      <c r="Z802" s="3" t="str">
        <f>IF(R802="C",VLOOKUP(K802,'[1]자격증 backdata'!A:F,6,0),"비해당분야")</f>
        <v>비해당분야</v>
      </c>
      <c r="AA802" s="3" t="str">
        <f>IF(R802="C",SUMIF(B:B,B802,Z:Z),"비해당분야")</f>
        <v>비해당분야</v>
      </c>
      <c r="AB802" s="3" t="str">
        <f>IF(R802="C",SUM(Y802,AA802),"비해당분야")</f>
        <v>비해당분야</v>
      </c>
      <c r="AC802" s="3">
        <f>IF(R802="C",AB802,X802)</f>
        <v>10</v>
      </c>
      <c r="AD802" s="3">
        <f>VLOOKUP(K802,'[1]자격증 backdata'!A:D,4,0)</f>
        <v>0</v>
      </c>
      <c r="AE802" s="3">
        <f>IF(_xlfn.MAXIFS(AD:AD,B:B,B802)&gt;10,10,_xlfn.MAXIFS(AD:AD,B:B,B802))</f>
        <v>5</v>
      </c>
      <c r="AG802" s="2" t="str">
        <f>VLOOKUP(K802,'[1]자격증 backdata'!A:C,3,0)</f>
        <v>M</v>
      </c>
      <c r="AH802" s="2">
        <f>COUNTIFS($B:$B,$B802,$AG:$AG,AH$1)</f>
        <v>0</v>
      </c>
      <c r="AI802" s="2">
        <f>COUNTIFS($B:$B,$B802,$AG:$AG,AI$1)</f>
        <v>0</v>
      </c>
      <c r="AJ802" s="2">
        <f>COUNTIFS($B:$B,$B802,$AG:$AG,AJ$1)</f>
        <v>0</v>
      </c>
      <c r="AK802" s="2">
        <f>COUNTIFS($B:$B,$B802,$AG:$AG,AK$1)</f>
        <v>0</v>
      </c>
      <c r="AL802" s="2">
        <f>COUNTIFS($B:$B,$B802,$AG:$AG,AL$1)</f>
        <v>0</v>
      </c>
      <c r="AM802" s="2">
        <f>COUNTIFS($B:$B,$B802,$AG:$AG,AM$1)</f>
        <v>0</v>
      </c>
      <c r="AN802" s="2">
        <f>COUNTIFS($B:$B,$B802,$AG:$AG,AN$1)</f>
        <v>1</v>
      </c>
      <c r="AO802" s="2">
        <f>COUNTIFS($B:$B,$B802,$AG:$AG,AO$1)</f>
        <v>0</v>
      </c>
      <c r="AP802" s="2">
        <f>COUNTIFS($B:$B,$B802,$AG:$AG,AP$1)</f>
        <v>0</v>
      </c>
      <c r="AQ802" s="2">
        <f>COUNTIFS($B:$B,$B802,$AG:$AG,AQ$1)</f>
        <v>0</v>
      </c>
      <c r="AR802" s="2">
        <f>COUNTIFS($B:$B,$B802,$AG:$AG,AR$1)</f>
        <v>0</v>
      </c>
      <c r="AS802" s="2">
        <f>COUNTIFS($B:$B,$B802,$AG:$AG,AS$1)</f>
        <v>0</v>
      </c>
      <c r="AT802" s="2">
        <f>COUNTIFS($B:$B,$B802,$AG:$AG,AT$1)</f>
        <v>1</v>
      </c>
      <c r="AU802" s="2">
        <f>COUNTIFS($B:$B,$B802,$AG:$AG,AU$1)</f>
        <v>0</v>
      </c>
    </row>
    <row r="803" spans="1:47" ht="15" customHeight="1" x14ac:dyDescent="0.35">
      <c r="A803" s="7">
        <f>IF(B802=B803,A802,A802+1)</f>
        <v>274</v>
      </c>
      <c r="B803" s="7" t="s">
        <v>4917</v>
      </c>
      <c r="C803" s="7" t="s">
        <v>4916</v>
      </c>
      <c r="D803" s="7" t="s">
        <v>3044</v>
      </c>
      <c r="E803" s="7" t="s">
        <v>3043</v>
      </c>
      <c r="F803" s="4" t="s">
        <v>7</v>
      </c>
      <c r="G803" s="4" t="s">
        <v>8</v>
      </c>
      <c r="H803" s="4" t="s">
        <v>7</v>
      </c>
      <c r="I803" s="3">
        <v>3</v>
      </c>
      <c r="J803" s="3" t="s">
        <v>633</v>
      </c>
      <c r="K803" s="3" t="s">
        <v>3118</v>
      </c>
      <c r="L803" s="3" t="s">
        <v>55</v>
      </c>
      <c r="M803" s="3" t="s">
        <v>4918</v>
      </c>
      <c r="N803" s="3" t="s">
        <v>3465</v>
      </c>
      <c r="P803" s="3" t="s">
        <v>669</v>
      </c>
      <c r="Q803" s="3" t="s">
        <v>1475</v>
      </c>
      <c r="R803" s="3" t="s">
        <v>2434</v>
      </c>
      <c r="S803" s="2" t="str">
        <f>IF(P803="심사불필요","-",VLOOKUP(K803,'[1]자격증 backdata'!A:G,7,0))</f>
        <v>-</v>
      </c>
      <c r="T803" s="2" t="str">
        <f>IF(S803="-","-",IF(COUNTIFS(B:B,B803,S:S,"필수")&gt;0,"자격요건충족","확인필요"))</f>
        <v>-</v>
      </c>
      <c r="U803" s="2"/>
      <c r="W803" s="2">
        <f>IF(Q803="4급","심사불필요",VLOOKUP(K803,'[1]자격증 backdata'!A:B,2,0))</f>
        <v>4</v>
      </c>
      <c r="X803" s="3">
        <f>IF(R803="A", MIN(20, SUMIFS(W:W, B:B, B803, R:R, "A")),IF(R803="B", MIN(30, SUMIFS(W:W, B:B, B803, R:R, "B")),"비해당분야"))</f>
        <v>10</v>
      </c>
      <c r="Y803" s="3" t="str">
        <f>IF(R803="C",MIN(30,IF(COUNTIFS(B:B,B803,W:W,"가1")=1,25,IF(COUNTIFS(B:B,B803,W:W,"가1")&gt;=2,30,0))+IF(COUNTIFS(B:B,B803,W:W,"나1")&gt;=4,30,IF(COUNTIFS(B:B,B803,W:W,"나1")=3,26,IF(COUNTIFS(B:B,B803,W:W,"나1")=2,22,IF(COUNTIFS(B:B,B803,W:W,"나1")=1,18,0)))))+MIN(30,IF(COUNTIFS(B:B,B803,W:W,"가2")=1,25,IF(COUNTIFS(B:B,B803,W:W,"가2")&gt;=2,30,0))+IF(COUNTIFS(B:B,B803,W:W,"나2")=3,30,IF(COUNTIFS(B:B,B803,W:W,"나2")=2,25,IF(COUNTIFS(B:B,B803,W:W,"나2")=1,20,0)))),"비해당분야")</f>
        <v>비해당분야</v>
      </c>
      <c r="Z803" s="3" t="str">
        <f>IF(R803="C",VLOOKUP(K803,'[1]자격증 backdata'!A:F,6,0),"비해당분야")</f>
        <v>비해당분야</v>
      </c>
      <c r="AA803" s="3" t="str">
        <f>IF(R803="C",SUMIF(B:B,B803,Z:Z),"비해당분야")</f>
        <v>비해당분야</v>
      </c>
      <c r="AB803" s="3" t="str">
        <f>IF(R803="C",SUM(Y803,AA803),"비해당분야")</f>
        <v>비해당분야</v>
      </c>
      <c r="AC803" s="3">
        <f>IF(R803="C",AB803,X803)</f>
        <v>10</v>
      </c>
      <c r="AD803" s="3">
        <f>VLOOKUP(K803,'[1]자격증 backdata'!A:D,4,0)</f>
        <v>0</v>
      </c>
      <c r="AE803" s="3">
        <f>IF(_xlfn.MAXIFS(AD:AD,B:B,B803)&gt;10,10,_xlfn.MAXIFS(AD:AD,B:B,B803))</f>
        <v>5</v>
      </c>
      <c r="AG803" s="2" t="str">
        <f>VLOOKUP(K803,'[1]자격증 backdata'!A:C,3,0)</f>
        <v>G</v>
      </c>
      <c r="AH803" s="2">
        <f>COUNTIFS($B:$B,$B803,$AG:$AG,AH$1)</f>
        <v>0</v>
      </c>
      <c r="AI803" s="2">
        <f>COUNTIFS($B:$B,$B803,$AG:$AG,AI$1)</f>
        <v>0</v>
      </c>
      <c r="AJ803" s="2">
        <f>COUNTIFS($B:$B,$B803,$AG:$AG,AJ$1)</f>
        <v>0</v>
      </c>
      <c r="AK803" s="2">
        <f>COUNTIFS($B:$B,$B803,$AG:$AG,AK$1)</f>
        <v>0</v>
      </c>
      <c r="AL803" s="2">
        <f>COUNTIFS($B:$B,$B803,$AG:$AG,AL$1)</f>
        <v>0</v>
      </c>
      <c r="AM803" s="2">
        <f>COUNTIFS($B:$B,$B803,$AG:$AG,AM$1)</f>
        <v>0</v>
      </c>
      <c r="AN803" s="2">
        <f>COUNTIFS($B:$B,$B803,$AG:$AG,AN$1)</f>
        <v>1</v>
      </c>
      <c r="AO803" s="2">
        <f>COUNTIFS($B:$B,$B803,$AG:$AG,AO$1)</f>
        <v>0</v>
      </c>
      <c r="AP803" s="2">
        <f>COUNTIFS($B:$B,$B803,$AG:$AG,AP$1)</f>
        <v>0</v>
      </c>
      <c r="AQ803" s="2">
        <f>COUNTIFS($B:$B,$B803,$AG:$AG,AQ$1)</f>
        <v>0</v>
      </c>
      <c r="AR803" s="2">
        <f>COUNTIFS($B:$B,$B803,$AG:$AG,AR$1)</f>
        <v>0</v>
      </c>
      <c r="AS803" s="2">
        <f>COUNTIFS($B:$B,$B803,$AG:$AG,AS$1)</f>
        <v>0</v>
      </c>
      <c r="AT803" s="2">
        <f>COUNTIFS($B:$B,$B803,$AG:$AG,AT$1)</f>
        <v>1</v>
      </c>
      <c r="AU803" s="2">
        <f>COUNTIFS($B:$B,$B803,$AG:$AG,AU$1)</f>
        <v>0</v>
      </c>
    </row>
    <row r="804" spans="1:47" ht="15" customHeight="1" x14ac:dyDescent="0.35">
      <c r="A804" s="7">
        <f>IF(B803=B804,A803,A803+1)</f>
        <v>274</v>
      </c>
      <c r="B804" s="7" t="s">
        <v>4917</v>
      </c>
      <c r="C804" s="7" t="s">
        <v>4916</v>
      </c>
      <c r="D804" s="7" t="s">
        <v>3044</v>
      </c>
      <c r="E804" s="7" t="s">
        <v>3043</v>
      </c>
      <c r="F804" s="4" t="s">
        <v>7</v>
      </c>
      <c r="G804" s="4" t="s">
        <v>8</v>
      </c>
      <c r="H804" s="4" t="s">
        <v>7</v>
      </c>
      <c r="I804" s="3">
        <v>4</v>
      </c>
      <c r="J804" s="3" t="s">
        <v>28</v>
      </c>
      <c r="K804" s="3" t="s">
        <v>3061</v>
      </c>
      <c r="L804" s="3" t="s">
        <v>26</v>
      </c>
      <c r="M804" s="3" t="s">
        <v>4915</v>
      </c>
      <c r="N804" s="3" t="s">
        <v>1476</v>
      </c>
      <c r="P804" s="3" t="s">
        <v>669</v>
      </c>
      <c r="Q804" s="3" t="s">
        <v>1475</v>
      </c>
      <c r="R804" s="3" t="s">
        <v>2434</v>
      </c>
      <c r="S804" s="2" t="str">
        <f>IF(P804="심사불필요","-",VLOOKUP(K804,'[1]자격증 backdata'!A:G,7,0))</f>
        <v>-</v>
      </c>
      <c r="T804" s="2" t="str">
        <f>IF(S804="-","-",IF(COUNTIFS(B:B,B804,S:S,"필수")&gt;0,"자격요건충족","확인필요"))</f>
        <v>-</v>
      </c>
      <c r="U804" s="2"/>
      <c r="W804" s="2">
        <f>IF(Q804="4급","심사불필요",VLOOKUP(K804,'[1]자격증 backdata'!A:B,2,0))</f>
        <v>2</v>
      </c>
      <c r="X804" s="3">
        <f>IF(R804="A", MIN(20, SUMIFS(W:W, B:B, B804, R:R, "A")),IF(R804="B", MIN(30, SUMIFS(W:W, B:B, B804, R:R, "B")),"비해당분야"))</f>
        <v>10</v>
      </c>
      <c r="Y804" s="3" t="str">
        <f>IF(R804="C",MIN(30,IF(COUNTIFS(B:B,B804,W:W,"가1")=1,25,IF(COUNTIFS(B:B,B804,W:W,"가1")&gt;=2,30,0))+IF(COUNTIFS(B:B,B804,W:W,"나1")&gt;=4,30,IF(COUNTIFS(B:B,B804,W:W,"나1")=3,26,IF(COUNTIFS(B:B,B804,W:W,"나1")=2,22,IF(COUNTIFS(B:B,B804,W:W,"나1")=1,18,0)))))+MIN(30,IF(COUNTIFS(B:B,B804,W:W,"가2")=1,25,IF(COUNTIFS(B:B,B804,W:W,"가2")&gt;=2,30,0))+IF(COUNTIFS(B:B,B804,W:W,"나2")=3,30,IF(COUNTIFS(B:B,B804,W:W,"나2")=2,25,IF(COUNTIFS(B:B,B804,W:W,"나2")=1,20,0)))),"비해당분야")</f>
        <v>비해당분야</v>
      </c>
      <c r="Z804" s="3" t="str">
        <f>IF(R804="C",VLOOKUP(K804,'[1]자격증 backdata'!A:F,6,0),"비해당분야")</f>
        <v>비해당분야</v>
      </c>
      <c r="AA804" s="3" t="str">
        <f>IF(R804="C",SUMIF(B:B,B804,Z:Z),"비해당분야")</f>
        <v>비해당분야</v>
      </c>
      <c r="AB804" s="3" t="str">
        <f>IF(R804="C",SUM(Y804,AA804),"비해당분야")</f>
        <v>비해당분야</v>
      </c>
      <c r="AC804" s="3">
        <f>IF(R804="C",AB804,X804)</f>
        <v>10</v>
      </c>
      <c r="AD804" s="3">
        <f>VLOOKUP(K804,'[1]자격증 backdata'!A:D,4,0)</f>
        <v>0</v>
      </c>
      <c r="AE804" s="3">
        <f>IF(_xlfn.MAXIFS(AD:AD,B:B,B804)&gt;10,10,_xlfn.MAXIFS(AD:AD,B:B,B804))</f>
        <v>5</v>
      </c>
      <c r="AG804" s="2">
        <f>VLOOKUP(K804,'[1]자격증 backdata'!A:C,3,0)</f>
        <v>0</v>
      </c>
      <c r="AH804" s="2">
        <f>COUNTIFS($B:$B,$B804,$AG:$AG,AH$1)</f>
        <v>0</v>
      </c>
      <c r="AI804" s="2">
        <f>COUNTIFS($B:$B,$B804,$AG:$AG,AI$1)</f>
        <v>0</v>
      </c>
      <c r="AJ804" s="2">
        <f>COUNTIFS($B:$B,$B804,$AG:$AG,AJ$1)</f>
        <v>0</v>
      </c>
      <c r="AK804" s="2">
        <f>COUNTIFS($B:$B,$B804,$AG:$AG,AK$1)</f>
        <v>0</v>
      </c>
      <c r="AL804" s="2">
        <f>COUNTIFS($B:$B,$B804,$AG:$AG,AL$1)</f>
        <v>0</v>
      </c>
      <c r="AM804" s="2">
        <f>COUNTIFS($B:$B,$B804,$AG:$AG,AM$1)</f>
        <v>0</v>
      </c>
      <c r="AN804" s="2">
        <f>COUNTIFS($B:$B,$B804,$AG:$AG,AN$1)</f>
        <v>1</v>
      </c>
      <c r="AO804" s="2">
        <f>COUNTIFS($B:$B,$B804,$AG:$AG,AO$1)</f>
        <v>0</v>
      </c>
      <c r="AP804" s="2">
        <f>COUNTIFS($B:$B,$B804,$AG:$AG,AP$1)</f>
        <v>0</v>
      </c>
      <c r="AQ804" s="2">
        <f>COUNTIFS($B:$B,$B804,$AG:$AG,AQ$1)</f>
        <v>0</v>
      </c>
      <c r="AR804" s="2">
        <f>COUNTIFS($B:$B,$B804,$AG:$AG,AR$1)</f>
        <v>0</v>
      </c>
      <c r="AS804" s="2">
        <f>COUNTIFS($B:$B,$B804,$AG:$AG,AS$1)</f>
        <v>0</v>
      </c>
      <c r="AT804" s="2">
        <f>COUNTIFS($B:$B,$B804,$AG:$AG,AT$1)</f>
        <v>1</v>
      </c>
      <c r="AU804" s="2">
        <f>COUNTIFS($B:$B,$B804,$AG:$AG,AU$1)</f>
        <v>0</v>
      </c>
    </row>
    <row r="805" spans="1:47" ht="15" customHeight="1" x14ac:dyDescent="0.35">
      <c r="A805" s="4">
        <f>IF(B804=B805,A804,A804+1)</f>
        <v>275</v>
      </c>
      <c r="B805" s="4" t="s">
        <v>4913</v>
      </c>
      <c r="C805" s="4" t="s">
        <v>4912</v>
      </c>
      <c r="D805" s="4" t="s">
        <v>3044</v>
      </c>
      <c r="E805" s="4" t="s">
        <v>3043</v>
      </c>
      <c r="F805" s="4" t="s">
        <v>7</v>
      </c>
      <c r="G805" s="4" t="s">
        <v>8</v>
      </c>
      <c r="H805" s="4" t="s">
        <v>7</v>
      </c>
      <c r="I805" s="4">
        <v>1</v>
      </c>
      <c r="J805" s="4" t="s">
        <v>38</v>
      </c>
      <c r="K805" s="4" t="s">
        <v>3059</v>
      </c>
      <c r="L805" s="4" t="s">
        <v>36</v>
      </c>
      <c r="M805" s="4" t="s">
        <v>4914</v>
      </c>
      <c r="N805" s="4" t="s">
        <v>1256</v>
      </c>
      <c r="P805" s="4" t="s">
        <v>669</v>
      </c>
      <c r="Q805" s="4" t="s">
        <v>1475</v>
      </c>
      <c r="R805" s="4" t="s">
        <v>2434</v>
      </c>
      <c r="S805" s="5" t="str">
        <f>IF(P805="심사불필요","-",VLOOKUP(K805,'[1]자격증 backdata'!A:G,7,0))</f>
        <v>-</v>
      </c>
      <c r="T805" s="5" t="str">
        <f>IF(S805="-","-",IF(COUNTIFS(B:B,B805,S:S,"필수")&gt;0,"자격요건충족","확인필요"))</f>
        <v>-</v>
      </c>
      <c r="U805" s="5"/>
      <c r="W805" s="5">
        <f>IF(Q805="4급","심사불필요",VLOOKUP(K805,'[1]자격증 backdata'!A:B,2,0))</f>
        <v>0</v>
      </c>
      <c r="X805" s="4">
        <f>IF(R805="A", MIN(20, SUMIFS(W:W, B:B, B805, R:R, "A")),IF(R805="B", MIN(30, SUMIFS(W:W, B:B, B805, R:R, "B")),"비해당분야"))</f>
        <v>4</v>
      </c>
      <c r="Y805" s="4" t="str">
        <f>IF(R805="C",MIN(30,IF(COUNTIFS(B:B,B805,W:W,"가1")=1,25,IF(COUNTIFS(B:B,B805,W:W,"가1")&gt;=2,30,0))+IF(COUNTIFS(B:B,B805,W:W,"나1")&gt;=4,30,IF(COUNTIFS(B:B,B805,W:W,"나1")=3,26,IF(COUNTIFS(B:B,B805,W:W,"나1")=2,22,IF(COUNTIFS(B:B,B805,W:W,"나1")=1,18,0)))))+MIN(30,IF(COUNTIFS(B:B,B805,W:W,"가2")=1,25,IF(COUNTIFS(B:B,B805,W:W,"가2")&gt;=2,30,0))+IF(COUNTIFS(B:B,B805,W:W,"나2")=3,30,IF(COUNTIFS(B:B,B805,W:W,"나2")=2,25,IF(COUNTIFS(B:B,B805,W:W,"나2")=1,20,0)))),"비해당분야")</f>
        <v>비해당분야</v>
      </c>
      <c r="Z805" s="4" t="str">
        <f>IF(R805="C",VLOOKUP(K805,'[1]자격증 backdata'!A:F,6,0),"비해당분야")</f>
        <v>비해당분야</v>
      </c>
      <c r="AA805" s="4" t="str">
        <f>IF(R805="C",SUMIF(B:B,B805,Z:Z),"비해당분야")</f>
        <v>비해당분야</v>
      </c>
      <c r="AB805" s="4" t="str">
        <f>IF(R805="C",SUM(Y805,AA805),"비해당분야")</f>
        <v>비해당분야</v>
      </c>
      <c r="AC805" s="4">
        <f>IF(R805="C",AB805,X805)</f>
        <v>4</v>
      </c>
      <c r="AD805" s="4">
        <f>VLOOKUP(K805,'[1]자격증 backdata'!A:D,4,0)</f>
        <v>5</v>
      </c>
      <c r="AE805" s="4">
        <f>IF(_xlfn.MAXIFS(AD:AD,B:B,B805)&gt;10,10,_xlfn.MAXIFS(AD:AD,B:B,B805))</f>
        <v>5</v>
      </c>
      <c r="AG805" s="5">
        <f>VLOOKUP(K805,'[1]자격증 backdata'!A:C,3,0)</f>
        <v>0</v>
      </c>
      <c r="AH805" s="5">
        <f>COUNTIFS($B:$B,$B805,$AG:$AG,AH$1)</f>
        <v>0</v>
      </c>
      <c r="AI805" s="5">
        <f>COUNTIFS($B:$B,$B805,$AG:$AG,AI$1)</f>
        <v>0</v>
      </c>
      <c r="AJ805" s="5">
        <f>COUNTIFS($B:$B,$B805,$AG:$AG,AJ$1)</f>
        <v>0</v>
      </c>
      <c r="AK805" s="5">
        <f>COUNTIFS($B:$B,$B805,$AG:$AG,AK$1)</f>
        <v>0</v>
      </c>
      <c r="AL805" s="5">
        <f>COUNTIFS($B:$B,$B805,$AG:$AG,AL$1)</f>
        <v>0</v>
      </c>
      <c r="AM805" s="5">
        <f>COUNTIFS($B:$B,$B805,$AG:$AG,AM$1)</f>
        <v>0</v>
      </c>
      <c r="AN805" s="5">
        <f>COUNTIFS($B:$B,$B805,$AG:$AG,AN$1)</f>
        <v>0</v>
      </c>
      <c r="AO805" s="5">
        <f>COUNTIFS($B:$B,$B805,$AG:$AG,AO$1)</f>
        <v>0</v>
      </c>
      <c r="AP805" s="5">
        <f>COUNTIFS($B:$B,$B805,$AG:$AG,AP$1)</f>
        <v>0</v>
      </c>
      <c r="AQ805" s="5">
        <f>COUNTIFS($B:$B,$B805,$AG:$AG,AQ$1)</f>
        <v>0</v>
      </c>
      <c r="AR805" s="5">
        <f>COUNTIFS($B:$B,$B805,$AG:$AG,AR$1)</f>
        <v>0</v>
      </c>
      <c r="AS805" s="5">
        <f>COUNTIFS($B:$B,$B805,$AG:$AG,AS$1)</f>
        <v>0</v>
      </c>
      <c r="AT805" s="5">
        <f>COUNTIFS($B:$B,$B805,$AG:$AG,AT$1)</f>
        <v>1</v>
      </c>
      <c r="AU805" s="5">
        <f>COUNTIFS($B:$B,$B805,$AG:$AG,AU$1)</f>
        <v>0</v>
      </c>
    </row>
    <row r="806" spans="1:47" ht="15" customHeight="1" x14ac:dyDescent="0.35">
      <c r="A806" s="6">
        <f>IF(B805=B806,A805,A805+1)</f>
        <v>275</v>
      </c>
      <c r="B806" s="6" t="s">
        <v>4913</v>
      </c>
      <c r="C806" s="6" t="s">
        <v>4912</v>
      </c>
      <c r="D806" s="6" t="s">
        <v>3044</v>
      </c>
      <c r="E806" s="6" t="s">
        <v>3043</v>
      </c>
      <c r="F806" s="4" t="s">
        <v>7</v>
      </c>
      <c r="G806" s="4" t="s">
        <v>8</v>
      </c>
      <c r="H806" s="4" t="s">
        <v>7</v>
      </c>
      <c r="I806" s="4">
        <v>2</v>
      </c>
      <c r="J806" s="4" t="s">
        <v>106</v>
      </c>
      <c r="K806" s="4" t="s">
        <v>3057</v>
      </c>
      <c r="L806" s="4" t="s">
        <v>55</v>
      </c>
      <c r="M806" s="4" t="s">
        <v>4911</v>
      </c>
      <c r="N806" s="4" t="s">
        <v>4054</v>
      </c>
      <c r="P806" s="4" t="s">
        <v>669</v>
      </c>
      <c r="Q806" s="4" t="s">
        <v>1475</v>
      </c>
      <c r="R806" s="4" t="s">
        <v>2434</v>
      </c>
      <c r="S806" s="5" t="str">
        <f>IF(P806="심사불필요","-",VLOOKUP(K806,'[1]자격증 backdata'!A:G,7,0))</f>
        <v>-</v>
      </c>
      <c r="T806" s="5" t="str">
        <f>IF(S806="-","-",IF(COUNTIFS(B:B,B806,S:S,"필수")&gt;0,"자격요건충족","확인필요"))</f>
        <v>-</v>
      </c>
      <c r="U806" s="5"/>
      <c r="W806" s="5">
        <f>IF(Q806="4급","심사불필요",VLOOKUP(K806,'[1]자격증 backdata'!A:B,2,0))</f>
        <v>4</v>
      </c>
      <c r="X806" s="4">
        <f>IF(R806="A", MIN(20, SUMIFS(W:W, B:B, B806, R:R, "A")),IF(R806="B", MIN(30, SUMIFS(W:W, B:B, B806, R:R, "B")),"비해당분야"))</f>
        <v>4</v>
      </c>
      <c r="Y806" s="4" t="str">
        <f>IF(R806="C",MIN(30,IF(COUNTIFS(B:B,B806,W:W,"가1")=1,25,IF(COUNTIFS(B:B,B806,W:W,"가1")&gt;=2,30,0))+IF(COUNTIFS(B:B,B806,W:W,"나1")&gt;=4,30,IF(COUNTIFS(B:B,B806,W:W,"나1")=3,26,IF(COUNTIFS(B:B,B806,W:W,"나1")=2,22,IF(COUNTIFS(B:B,B806,W:W,"나1")=1,18,0)))))+MIN(30,IF(COUNTIFS(B:B,B806,W:W,"가2")=1,25,IF(COUNTIFS(B:B,B806,W:W,"가2")&gt;=2,30,0))+IF(COUNTIFS(B:B,B806,W:W,"나2")=3,30,IF(COUNTIFS(B:B,B806,W:W,"나2")=2,25,IF(COUNTIFS(B:B,B806,W:W,"나2")=1,20,0)))),"비해당분야")</f>
        <v>비해당분야</v>
      </c>
      <c r="Z806" s="4" t="str">
        <f>IF(R806="C",VLOOKUP(K806,'[1]자격증 backdata'!A:F,6,0),"비해당분야")</f>
        <v>비해당분야</v>
      </c>
      <c r="AA806" s="4" t="str">
        <f>IF(R806="C",SUMIF(B:B,B806,Z:Z),"비해당분야")</f>
        <v>비해당분야</v>
      </c>
      <c r="AB806" s="4" t="str">
        <f>IF(R806="C",SUM(Y806,AA806),"비해당분야")</f>
        <v>비해당분야</v>
      </c>
      <c r="AC806" s="4">
        <f>IF(R806="C",AB806,X806)</f>
        <v>4</v>
      </c>
      <c r="AD806" s="4">
        <f>VLOOKUP(K806,'[1]자격증 backdata'!A:D,4,0)</f>
        <v>0</v>
      </c>
      <c r="AE806" s="4">
        <f>IF(_xlfn.MAXIFS(AD:AD,B:B,B806)&gt;10,10,_xlfn.MAXIFS(AD:AD,B:B,B806))</f>
        <v>5</v>
      </c>
      <c r="AG806" s="5" t="str">
        <f>VLOOKUP(K806,'[1]자격증 backdata'!A:C,3,0)</f>
        <v>M</v>
      </c>
      <c r="AH806" s="5">
        <f>COUNTIFS($B:$B,$B806,$AG:$AG,AH$1)</f>
        <v>0</v>
      </c>
      <c r="AI806" s="5">
        <f>COUNTIFS($B:$B,$B806,$AG:$AG,AI$1)</f>
        <v>0</v>
      </c>
      <c r="AJ806" s="5">
        <f>COUNTIFS($B:$B,$B806,$AG:$AG,AJ$1)</f>
        <v>0</v>
      </c>
      <c r="AK806" s="5">
        <f>COUNTIFS($B:$B,$B806,$AG:$AG,AK$1)</f>
        <v>0</v>
      </c>
      <c r="AL806" s="5">
        <f>COUNTIFS($B:$B,$B806,$AG:$AG,AL$1)</f>
        <v>0</v>
      </c>
      <c r="AM806" s="5">
        <f>COUNTIFS($B:$B,$B806,$AG:$AG,AM$1)</f>
        <v>0</v>
      </c>
      <c r="AN806" s="5">
        <f>COUNTIFS($B:$B,$B806,$AG:$AG,AN$1)</f>
        <v>0</v>
      </c>
      <c r="AO806" s="5">
        <f>COUNTIFS($B:$B,$B806,$AG:$AG,AO$1)</f>
        <v>0</v>
      </c>
      <c r="AP806" s="5">
        <f>COUNTIFS($B:$B,$B806,$AG:$AG,AP$1)</f>
        <v>0</v>
      </c>
      <c r="AQ806" s="5">
        <f>COUNTIFS($B:$B,$B806,$AG:$AG,AQ$1)</f>
        <v>0</v>
      </c>
      <c r="AR806" s="5">
        <f>COUNTIFS($B:$B,$B806,$AG:$AG,AR$1)</f>
        <v>0</v>
      </c>
      <c r="AS806" s="5">
        <f>COUNTIFS($B:$B,$B806,$AG:$AG,AS$1)</f>
        <v>0</v>
      </c>
      <c r="AT806" s="5">
        <f>COUNTIFS($B:$B,$B806,$AG:$AG,AT$1)</f>
        <v>1</v>
      </c>
      <c r="AU806" s="5">
        <f>COUNTIFS($B:$B,$B806,$AG:$AG,AU$1)</f>
        <v>0</v>
      </c>
    </row>
    <row r="807" spans="1:47" ht="15" customHeight="1" x14ac:dyDescent="0.35">
      <c r="A807" s="3">
        <f>IF(B806=B807,A806,A806+1)</f>
        <v>276</v>
      </c>
      <c r="B807" s="3" t="s">
        <v>4910</v>
      </c>
      <c r="C807" s="3" t="s">
        <v>4909</v>
      </c>
      <c r="D807" s="3" t="s">
        <v>3044</v>
      </c>
      <c r="E807" s="3" t="s">
        <v>3043</v>
      </c>
      <c r="F807" s="4" t="s">
        <v>568</v>
      </c>
      <c r="G807" s="4" t="s">
        <v>568</v>
      </c>
      <c r="H807" s="4" t="s">
        <v>568</v>
      </c>
      <c r="I807" s="3">
        <v>1</v>
      </c>
      <c r="J807" s="3" t="s">
        <v>570</v>
      </c>
      <c r="K807" s="3" t="s">
        <v>3047</v>
      </c>
      <c r="L807" s="3" t="s">
        <v>568</v>
      </c>
      <c r="M807" s="3" t="s">
        <v>568</v>
      </c>
      <c r="N807" s="3" t="s">
        <v>568</v>
      </c>
      <c r="P807" s="3" t="s">
        <v>669</v>
      </c>
      <c r="Q807" s="3" t="s">
        <v>1475</v>
      </c>
      <c r="R807" s="3" t="s">
        <v>2434</v>
      </c>
      <c r="S807" s="2" t="str">
        <f>IF(P807="심사불필요","-",VLOOKUP(K807,'[1]자격증 backdata'!A:G,7,0))</f>
        <v>-</v>
      </c>
      <c r="T807" s="2" t="str">
        <f>IF(S807="-","-",IF(COUNTIFS(B:B,B807,S:S,"필수")&gt;0,"자격요건충족","확인필요"))</f>
        <v>-</v>
      </c>
      <c r="U807" s="2"/>
      <c r="W807" s="2">
        <f>IF(Q807="4급","심사불필요",VLOOKUP(K807,'[1]자격증 backdata'!A:B,2,0))</f>
        <v>0</v>
      </c>
      <c r="X807" s="3">
        <f>IF(R807="A", MIN(20, SUMIFS(W:W, B:B, B807, R:R, "A")),IF(R807="B", MIN(30, SUMIFS(W:W, B:B, B807, R:R, "B")),"비해당분야"))</f>
        <v>0</v>
      </c>
      <c r="Y807" s="3" t="str">
        <f>IF(R807="C",MIN(30,IF(COUNTIFS(B:B,B807,W:W,"가1")=1,25,IF(COUNTIFS(B:B,B807,W:W,"가1")&gt;=2,30,0))+IF(COUNTIFS(B:B,B807,W:W,"나1")&gt;=4,30,IF(COUNTIFS(B:B,B807,W:W,"나1")=3,26,IF(COUNTIFS(B:B,B807,W:W,"나1")=2,22,IF(COUNTIFS(B:B,B807,W:W,"나1")=1,18,0)))))+MIN(30,IF(COUNTIFS(B:B,B807,W:W,"가2")=1,25,IF(COUNTIFS(B:B,B807,W:W,"가2")&gt;=2,30,0))+IF(COUNTIFS(B:B,B807,W:W,"나2")=3,30,IF(COUNTIFS(B:B,B807,W:W,"나2")=2,25,IF(COUNTIFS(B:B,B807,W:W,"나2")=1,20,0)))),"비해당분야")</f>
        <v>비해당분야</v>
      </c>
      <c r="Z807" s="3" t="str">
        <f>IF(R807="C",VLOOKUP(K807,'[1]자격증 backdata'!A:F,6,0),"비해당분야")</f>
        <v>비해당분야</v>
      </c>
      <c r="AA807" s="3" t="str">
        <f>IF(R807="C",SUMIF(B:B,B807,Z:Z),"비해당분야")</f>
        <v>비해당분야</v>
      </c>
      <c r="AB807" s="3" t="str">
        <f>IF(R807="C",SUM(Y807,AA807),"비해당분야")</f>
        <v>비해당분야</v>
      </c>
      <c r="AC807" s="3">
        <f>IF(R807="C",AB807,X807)</f>
        <v>0</v>
      </c>
      <c r="AD807" s="3">
        <f>VLOOKUP(K807,'[1]자격증 backdata'!A:D,4,0)</f>
        <v>0</v>
      </c>
      <c r="AE807" s="3">
        <f>IF(_xlfn.MAXIFS(AD:AD,B:B,B807)&gt;10,10,_xlfn.MAXIFS(AD:AD,B:B,B807))</f>
        <v>0</v>
      </c>
      <c r="AG807" s="2">
        <f>VLOOKUP(K807,'[1]자격증 backdata'!A:C,3,0)</f>
        <v>0</v>
      </c>
      <c r="AH807" s="2">
        <f>COUNTIFS($B:$B,$B807,$AG:$AG,AH$1)</f>
        <v>0</v>
      </c>
      <c r="AI807" s="2">
        <f>COUNTIFS($B:$B,$B807,$AG:$AG,AI$1)</f>
        <v>0</v>
      </c>
      <c r="AJ807" s="2">
        <f>COUNTIFS($B:$B,$B807,$AG:$AG,AJ$1)</f>
        <v>0</v>
      </c>
      <c r="AK807" s="2">
        <f>COUNTIFS($B:$B,$B807,$AG:$AG,AK$1)</f>
        <v>0</v>
      </c>
      <c r="AL807" s="2">
        <f>COUNTIFS($B:$B,$B807,$AG:$AG,AL$1)</f>
        <v>0</v>
      </c>
      <c r="AM807" s="2">
        <f>COUNTIFS($B:$B,$B807,$AG:$AG,AM$1)</f>
        <v>0</v>
      </c>
      <c r="AN807" s="2">
        <f>COUNTIFS($B:$B,$B807,$AG:$AG,AN$1)</f>
        <v>0</v>
      </c>
      <c r="AO807" s="2">
        <f>COUNTIFS($B:$B,$B807,$AG:$AG,AO$1)</f>
        <v>0</v>
      </c>
      <c r="AP807" s="2">
        <f>COUNTIFS($B:$B,$B807,$AG:$AG,AP$1)</f>
        <v>0</v>
      </c>
      <c r="AQ807" s="2">
        <f>COUNTIFS($B:$B,$B807,$AG:$AG,AQ$1)</f>
        <v>0</v>
      </c>
      <c r="AR807" s="2">
        <f>COUNTIFS($B:$B,$B807,$AG:$AG,AR$1)</f>
        <v>0</v>
      </c>
      <c r="AS807" s="2">
        <f>COUNTIFS($B:$B,$B807,$AG:$AG,AS$1)</f>
        <v>0</v>
      </c>
      <c r="AT807" s="2">
        <f>COUNTIFS($B:$B,$B807,$AG:$AG,AT$1)</f>
        <v>0</v>
      </c>
      <c r="AU807" s="2">
        <f>COUNTIFS($B:$B,$B807,$AG:$AG,AU$1)</f>
        <v>0</v>
      </c>
    </row>
    <row r="808" spans="1:47" ht="15" customHeight="1" x14ac:dyDescent="0.35">
      <c r="A808" s="4">
        <f>IF(B807=B808,A807,A807+1)</f>
        <v>277</v>
      </c>
      <c r="B808" s="4" t="s">
        <v>4905</v>
      </c>
      <c r="C808" s="4" t="s">
        <v>4904</v>
      </c>
      <c r="D808" s="4" t="s">
        <v>3044</v>
      </c>
      <c r="E808" s="4" t="s">
        <v>3043</v>
      </c>
      <c r="F808" s="4" t="s">
        <v>7</v>
      </c>
      <c r="G808" s="4" t="s">
        <v>8</v>
      </c>
      <c r="H808" s="4" t="s">
        <v>7</v>
      </c>
      <c r="I808" s="4">
        <v>1</v>
      </c>
      <c r="J808" s="4" t="s">
        <v>69</v>
      </c>
      <c r="K808" s="4" t="s">
        <v>3065</v>
      </c>
      <c r="L808" s="4" t="s">
        <v>36</v>
      </c>
      <c r="M808" s="4" t="s">
        <v>4908</v>
      </c>
      <c r="N808" s="4" t="s">
        <v>319</v>
      </c>
      <c r="P808" s="4" t="s">
        <v>669</v>
      </c>
      <c r="Q808" s="4" t="s">
        <v>1475</v>
      </c>
      <c r="R808" s="4" t="s">
        <v>2434</v>
      </c>
      <c r="S808" s="5" t="str">
        <f>IF(P808="심사불필요","-",VLOOKUP(K808,'[1]자격증 backdata'!A:G,7,0))</f>
        <v>-</v>
      </c>
      <c r="T808" s="5" t="str">
        <f>IF(S808="-","-",IF(COUNTIFS(B:B,B808,S:S,"필수")&gt;0,"자격요건충족","확인필요"))</f>
        <v>-</v>
      </c>
      <c r="U808" s="5"/>
      <c r="W808" s="5">
        <f>IF(Q808="4급","심사불필요",VLOOKUP(K808,'[1]자격증 backdata'!A:B,2,0))</f>
        <v>0</v>
      </c>
      <c r="X808" s="4">
        <f>IF(R808="A", MIN(20, SUMIFS(W:W, B:B, B808, R:R, "A")),IF(R808="B", MIN(30, SUMIFS(W:W, B:B, B808, R:R, "B")),"비해당분야"))</f>
        <v>10</v>
      </c>
      <c r="Y808" s="4" t="str">
        <f>IF(R808="C",MIN(30,IF(COUNTIFS(B:B,B808,W:W,"가1")=1,25,IF(COUNTIFS(B:B,B808,W:W,"가1")&gt;=2,30,0))+IF(COUNTIFS(B:B,B808,W:W,"나1")&gt;=4,30,IF(COUNTIFS(B:B,B808,W:W,"나1")=3,26,IF(COUNTIFS(B:B,B808,W:W,"나1")=2,22,IF(COUNTIFS(B:B,B808,W:W,"나1")=1,18,0)))))+MIN(30,IF(COUNTIFS(B:B,B808,W:W,"가2")=1,25,IF(COUNTIFS(B:B,B808,W:W,"가2")&gt;=2,30,0))+IF(COUNTIFS(B:B,B808,W:W,"나2")=3,30,IF(COUNTIFS(B:B,B808,W:W,"나2")=2,25,IF(COUNTIFS(B:B,B808,W:W,"나2")=1,20,0)))),"비해당분야")</f>
        <v>비해당분야</v>
      </c>
      <c r="Z808" s="4" t="str">
        <f>IF(R808="C",VLOOKUP(K808,'[1]자격증 backdata'!A:F,6,0),"비해당분야")</f>
        <v>비해당분야</v>
      </c>
      <c r="AA808" s="4" t="str">
        <f>IF(R808="C",SUMIF(B:B,B808,Z:Z),"비해당분야")</f>
        <v>비해당분야</v>
      </c>
      <c r="AB808" s="4" t="str">
        <f>IF(R808="C",SUM(Y808,AA808),"비해당분야")</f>
        <v>비해당분야</v>
      </c>
      <c r="AC808" s="4">
        <f>IF(R808="C",AB808,X808)</f>
        <v>10</v>
      </c>
      <c r="AD808" s="4">
        <f>VLOOKUP(K808,'[1]자격증 backdata'!A:D,4,0)</f>
        <v>5</v>
      </c>
      <c r="AE808" s="4">
        <f>IF(_xlfn.MAXIFS(AD:AD,B:B,B808)&gt;10,10,_xlfn.MAXIFS(AD:AD,B:B,B808))</f>
        <v>5</v>
      </c>
      <c r="AG808" s="5">
        <f>VLOOKUP(K808,'[1]자격증 backdata'!A:C,3,0)</f>
        <v>0</v>
      </c>
      <c r="AH808" s="5">
        <f>COUNTIFS($B:$B,$B808,$AG:$AG,AH$1)</f>
        <v>0</v>
      </c>
      <c r="AI808" s="5">
        <f>COUNTIFS($B:$B,$B808,$AG:$AG,AI$1)</f>
        <v>0</v>
      </c>
      <c r="AJ808" s="5">
        <f>COUNTIFS($B:$B,$B808,$AG:$AG,AJ$1)</f>
        <v>0</v>
      </c>
      <c r="AK808" s="5">
        <f>COUNTIFS($B:$B,$B808,$AG:$AG,AK$1)</f>
        <v>0</v>
      </c>
      <c r="AL808" s="5">
        <f>COUNTIFS($B:$B,$B808,$AG:$AG,AL$1)</f>
        <v>0</v>
      </c>
      <c r="AM808" s="5">
        <f>COUNTIFS($B:$B,$B808,$AG:$AG,AM$1)</f>
        <v>0</v>
      </c>
      <c r="AN808" s="5">
        <f>COUNTIFS($B:$B,$B808,$AG:$AG,AN$1)</f>
        <v>0</v>
      </c>
      <c r="AO808" s="5">
        <f>COUNTIFS($B:$B,$B808,$AG:$AG,AO$1)</f>
        <v>1</v>
      </c>
      <c r="AP808" s="5">
        <f>COUNTIFS($B:$B,$B808,$AG:$AG,AP$1)</f>
        <v>0</v>
      </c>
      <c r="AQ808" s="5">
        <f>COUNTIFS($B:$B,$B808,$AG:$AG,AQ$1)</f>
        <v>0</v>
      </c>
      <c r="AR808" s="5">
        <f>COUNTIFS($B:$B,$B808,$AG:$AG,AR$1)</f>
        <v>0</v>
      </c>
      <c r="AS808" s="5">
        <f>COUNTIFS($B:$B,$B808,$AG:$AG,AS$1)</f>
        <v>0</v>
      </c>
      <c r="AT808" s="5">
        <f>COUNTIFS($B:$B,$B808,$AG:$AG,AT$1)</f>
        <v>1</v>
      </c>
      <c r="AU808" s="5">
        <f>COUNTIFS($B:$B,$B808,$AG:$AG,AU$1)</f>
        <v>0</v>
      </c>
    </row>
    <row r="809" spans="1:47" ht="15" customHeight="1" x14ac:dyDescent="0.35">
      <c r="A809" s="6">
        <f>IF(B808=B809,A808,A808+1)</f>
        <v>277</v>
      </c>
      <c r="B809" s="6" t="s">
        <v>4905</v>
      </c>
      <c r="C809" s="6" t="s">
        <v>4904</v>
      </c>
      <c r="D809" s="6" t="s">
        <v>3044</v>
      </c>
      <c r="E809" s="6" t="s">
        <v>3043</v>
      </c>
      <c r="F809" s="4" t="s">
        <v>7</v>
      </c>
      <c r="G809" s="4" t="s">
        <v>8</v>
      </c>
      <c r="H809" s="4" t="s">
        <v>7</v>
      </c>
      <c r="I809" s="4">
        <v>2</v>
      </c>
      <c r="J809" s="4" t="s">
        <v>653</v>
      </c>
      <c r="K809" s="4" t="s">
        <v>3052</v>
      </c>
      <c r="L809" s="4" t="s">
        <v>651</v>
      </c>
      <c r="M809" s="4" t="s">
        <v>4907</v>
      </c>
      <c r="N809" s="4" t="s">
        <v>4158</v>
      </c>
      <c r="P809" s="4" t="s">
        <v>669</v>
      </c>
      <c r="Q809" s="4" t="s">
        <v>1475</v>
      </c>
      <c r="R809" s="4" t="s">
        <v>2434</v>
      </c>
      <c r="S809" s="5" t="str">
        <f>IF(P809="심사불필요","-",VLOOKUP(K809,'[1]자격증 backdata'!A:G,7,0))</f>
        <v>-</v>
      </c>
      <c r="T809" s="5" t="str">
        <f>IF(S809="-","-",IF(COUNTIFS(B:B,B809,S:S,"필수")&gt;0,"자격요건충족","확인필요"))</f>
        <v>-</v>
      </c>
      <c r="U809" s="5"/>
      <c r="W809" s="5">
        <f>IF(Q809="4급","심사불필요",VLOOKUP(K809,'[1]자격증 backdata'!A:B,2,0))</f>
        <v>4</v>
      </c>
      <c r="X809" s="4">
        <f>IF(R809="A", MIN(20, SUMIFS(W:W, B:B, B809, R:R, "A")),IF(R809="B", MIN(30, SUMIFS(W:W, B:B, B809, R:R, "B")),"비해당분야"))</f>
        <v>10</v>
      </c>
      <c r="Y809" s="4" t="str">
        <f>IF(R809="C",MIN(30,IF(COUNTIFS(B:B,B809,W:W,"가1")=1,25,IF(COUNTIFS(B:B,B809,W:W,"가1")&gt;=2,30,0))+IF(COUNTIFS(B:B,B809,W:W,"나1")&gt;=4,30,IF(COUNTIFS(B:B,B809,W:W,"나1")=3,26,IF(COUNTIFS(B:B,B809,W:W,"나1")=2,22,IF(COUNTIFS(B:B,B809,W:W,"나1")=1,18,0)))))+MIN(30,IF(COUNTIFS(B:B,B809,W:W,"가2")=1,25,IF(COUNTIFS(B:B,B809,W:W,"가2")&gt;=2,30,0))+IF(COUNTIFS(B:B,B809,W:W,"나2")=3,30,IF(COUNTIFS(B:B,B809,W:W,"나2")=2,25,IF(COUNTIFS(B:B,B809,W:W,"나2")=1,20,0)))),"비해당분야")</f>
        <v>비해당분야</v>
      </c>
      <c r="Z809" s="4" t="str">
        <f>IF(R809="C",VLOOKUP(K809,'[1]자격증 backdata'!A:F,6,0),"비해당분야")</f>
        <v>비해당분야</v>
      </c>
      <c r="AA809" s="4" t="str">
        <f>IF(R809="C",SUMIF(B:B,B809,Z:Z),"비해당분야")</f>
        <v>비해당분야</v>
      </c>
      <c r="AB809" s="4" t="str">
        <f>IF(R809="C",SUM(Y809,AA809),"비해당분야")</f>
        <v>비해당분야</v>
      </c>
      <c r="AC809" s="4">
        <f>IF(R809="C",AB809,X809)</f>
        <v>10</v>
      </c>
      <c r="AD809" s="4">
        <f>VLOOKUP(K809,'[1]자격증 backdata'!A:D,4,0)</f>
        <v>0</v>
      </c>
      <c r="AE809" s="4">
        <f>IF(_xlfn.MAXIFS(AD:AD,B:B,B809)&gt;10,10,_xlfn.MAXIFS(AD:AD,B:B,B809))</f>
        <v>5</v>
      </c>
      <c r="AG809" s="5" t="str">
        <f>VLOOKUP(K809,'[1]자격증 backdata'!A:C,3,0)</f>
        <v>H</v>
      </c>
      <c r="AH809" s="5">
        <f>COUNTIFS($B:$B,$B809,$AG:$AG,AH$1)</f>
        <v>0</v>
      </c>
      <c r="AI809" s="5">
        <f>COUNTIFS($B:$B,$B809,$AG:$AG,AI$1)</f>
        <v>0</v>
      </c>
      <c r="AJ809" s="5">
        <f>COUNTIFS($B:$B,$B809,$AG:$AG,AJ$1)</f>
        <v>0</v>
      </c>
      <c r="AK809" s="5">
        <f>COUNTIFS($B:$B,$B809,$AG:$AG,AK$1)</f>
        <v>0</v>
      </c>
      <c r="AL809" s="5">
        <f>COUNTIFS($B:$B,$B809,$AG:$AG,AL$1)</f>
        <v>0</v>
      </c>
      <c r="AM809" s="5">
        <f>COUNTIFS($B:$B,$B809,$AG:$AG,AM$1)</f>
        <v>0</v>
      </c>
      <c r="AN809" s="5">
        <f>COUNTIFS($B:$B,$B809,$AG:$AG,AN$1)</f>
        <v>0</v>
      </c>
      <c r="AO809" s="5">
        <f>COUNTIFS($B:$B,$B809,$AG:$AG,AO$1)</f>
        <v>1</v>
      </c>
      <c r="AP809" s="5">
        <f>COUNTIFS($B:$B,$B809,$AG:$AG,AP$1)</f>
        <v>0</v>
      </c>
      <c r="AQ809" s="5">
        <f>COUNTIFS($B:$B,$B809,$AG:$AG,AQ$1)</f>
        <v>0</v>
      </c>
      <c r="AR809" s="5">
        <f>COUNTIFS($B:$B,$B809,$AG:$AG,AR$1)</f>
        <v>0</v>
      </c>
      <c r="AS809" s="5">
        <f>COUNTIFS($B:$B,$B809,$AG:$AG,AS$1)</f>
        <v>0</v>
      </c>
      <c r="AT809" s="5">
        <f>COUNTIFS($B:$B,$B809,$AG:$AG,AT$1)</f>
        <v>1</v>
      </c>
      <c r="AU809" s="5">
        <f>COUNTIFS($B:$B,$B809,$AG:$AG,AU$1)</f>
        <v>0</v>
      </c>
    </row>
    <row r="810" spans="1:47" ht="15" customHeight="1" x14ac:dyDescent="0.35">
      <c r="A810" s="6">
        <f>IF(B809=B810,A809,A809+1)</f>
        <v>277</v>
      </c>
      <c r="B810" s="6" t="s">
        <v>4905</v>
      </c>
      <c r="C810" s="6" t="s">
        <v>4904</v>
      </c>
      <c r="D810" s="6" t="s">
        <v>3044</v>
      </c>
      <c r="E810" s="6" t="s">
        <v>3043</v>
      </c>
      <c r="F810" s="4" t="s">
        <v>7</v>
      </c>
      <c r="G810" s="4" t="s">
        <v>8</v>
      </c>
      <c r="H810" s="4" t="s">
        <v>7</v>
      </c>
      <c r="I810" s="4">
        <v>3</v>
      </c>
      <c r="J810" s="4" t="s">
        <v>106</v>
      </c>
      <c r="K810" s="4" t="s">
        <v>3057</v>
      </c>
      <c r="L810" s="4" t="s">
        <v>55</v>
      </c>
      <c r="M810" s="4" t="s">
        <v>4906</v>
      </c>
      <c r="N810" s="4" t="s">
        <v>1442</v>
      </c>
      <c r="P810" s="4" t="s">
        <v>669</v>
      </c>
      <c r="Q810" s="4" t="s">
        <v>1475</v>
      </c>
      <c r="R810" s="4" t="s">
        <v>2434</v>
      </c>
      <c r="S810" s="5" t="str">
        <f>IF(P810="심사불필요","-",VLOOKUP(K810,'[1]자격증 backdata'!A:G,7,0))</f>
        <v>-</v>
      </c>
      <c r="T810" s="5" t="str">
        <f>IF(S810="-","-",IF(COUNTIFS(B:B,B810,S:S,"필수")&gt;0,"자격요건충족","확인필요"))</f>
        <v>-</v>
      </c>
      <c r="U810" s="5"/>
      <c r="W810" s="5">
        <f>IF(Q810="4급","심사불필요",VLOOKUP(K810,'[1]자격증 backdata'!A:B,2,0))</f>
        <v>4</v>
      </c>
      <c r="X810" s="4">
        <f>IF(R810="A", MIN(20, SUMIFS(W:W, B:B, B810, R:R, "A")),IF(R810="B", MIN(30, SUMIFS(W:W, B:B, B810, R:R, "B")),"비해당분야"))</f>
        <v>10</v>
      </c>
      <c r="Y810" s="4" t="str">
        <f>IF(R810="C",MIN(30,IF(COUNTIFS(B:B,B810,W:W,"가1")=1,25,IF(COUNTIFS(B:B,B810,W:W,"가1")&gt;=2,30,0))+IF(COUNTIFS(B:B,B810,W:W,"나1")&gt;=4,30,IF(COUNTIFS(B:B,B810,W:W,"나1")=3,26,IF(COUNTIFS(B:B,B810,W:W,"나1")=2,22,IF(COUNTIFS(B:B,B810,W:W,"나1")=1,18,0)))))+MIN(30,IF(COUNTIFS(B:B,B810,W:W,"가2")=1,25,IF(COUNTIFS(B:B,B810,W:W,"가2")&gt;=2,30,0))+IF(COUNTIFS(B:B,B810,W:W,"나2")=3,30,IF(COUNTIFS(B:B,B810,W:W,"나2")=2,25,IF(COUNTIFS(B:B,B810,W:W,"나2")=1,20,0)))),"비해당분야")</f>
        <v>비해당분야</v>
      </c>
      <c r="Z810" s="4" t="str">
        <f>IF(R810="C",VLOOKUP(K810,'[1]자격증 backdata'!A:F,6,0),"비해당분야")</f>
        <v>비해당분야</v>
      </c>
      <c r="AA810" s="4" t="str">
        <f>IF(R810="C",SUMIF(B:B,B810,Z:Z),"비해당분야")</f>
        <v>비해당분야</v>
      </c>
      <c r="AB810" s="4" t="str">
        <f>IF(R810="C",SUM(Y810,AA810),"비해당분야")</f>
        <v>비해당분야</v>
      </c>
      <c r="AC810" s="4">
        <f>IF(R810="C",AB810,X810)</f>
        <v>10</v>
      </c>
      <c r="AD810" s="4">
        <f>VLOOKUP(K810,'[1]자격증 backdata'!A:D,4,0)</f>
        <v>0</v>
      </c>
      <c r="AE810" s="4">
        <f>IF(_xlfn.MAXIFS(AD:AD,B:B,B810)&gt;10,10,_xlfn.MAXIFS(AD:AD,B:B,B810))</f>
        <v>5</v>
      </c>
      <c r="AG810" s="5" t="str">
        <f>VLOOKUP(K810,'[1]자격증 backdata'!A:C,3,0)</f>
        <v>M</v>
      </c>
      <c r="AH810" s="5">
        <f>COUNTIFS($B:$B,$B810,$AG:$AG,AH$1)</f>
        <v>0</v>
      </c>
      <c r="AI810" s="5">
        <f>COUNTIFS($B:$B,$B810,$AG:$AG,AI$1)</f>
        <v>0</v>
      </c>
      <c r="AJ810" s="5">
        <f>COUNTIFS($B:$B,$B810,$AG:$AG,AJ$1)</f>
        <v>0</v>
      </c>
      <c r="AK810" s="5">
        <f>COUNTIFS($B:$B,$B810,$AG:$AG,AK$1)</f>
        <v>0</v>
      </c>
      <c r="AL810" s="5">
        <f>COUNTIFS($B:$B,$B810,$AG:$AG,AL$1)</f>
        <v>0</v>
      </c>
      <c r="AM810" s="5">
        <f>COUNTIFS($B:$B,$B810,$AG:$AG,AM$1)</f>
        <v>0</v>
      </c>
      <c r="AN810" s="5">
        <f>COUNTIFS($B:$B,$B810,$AG:$AG,AN$1)</f>
        <v>0</v>
      </c>
      <c r="AO810" s="5">
        <f>COUNTIFS($B:$B,$B810,$AG:$AG,AO$1)</f>
        <v>1</v>
      </c>
      <c r="AP810" s="5">
        <f>COUNTIFS($B:$B,$B810,$AG:$AG,AP$1)</f>
        <v>0</v>
      </c>
      <c r="AQ810" s="5">
        <f>COUNTIFS($B:$B,$B810,$AG:$AG,AQ$1)</f>
        <v>0</v>
      </c>
      <c r="AR810" s="5">
        <f>COUNTIFS($B:$B,$B810,$AG:$AG,AR$1)</f>
        <v>0</v>
      </c>
      <c r="AS810" s="5">
        <f>COUNTIFS($B:$B,$B810,$AG:$AG,AS$1)</f>
        <v>0</v>
      </c>
      <c r="AT810" s="5">
        <f>COUNTIFS($B:$B,$B810,$AG:$AG,AT$1)</f>
        <v>1</v>
      </c>
      <c r="AU810" s="5">
        <f>COUNTIFS($B:$B,$B810,$AG:$AG,AU$1)</f>
        <v>0</v>
      </c>
    </row>
    <row r="811" spans="1:47" ht="15" customHeight="1" x14ac:dyDescent="0.35">
      <c r="A811" s="6">
        <f>IF(B810=B811,A810,A810+1)</f>
        <v>277</v>
      </c>
      <c r="B811" s="6" t="s">
        <v>4905</v>
      </c>
      <c r="C811" s="6" t="s">
        <v>4904</v>
      </c>
      <c r="D811" s="6" t="s">
        <v>3044</v>
      </c>
      <c r="E811" s="6" t="s">
        <v>3043</v>
      </c>
      <c r="F811" s="4" t="s">
        <v>7</v>
      </c>
      <c r="G811" s="4" t="s">
        <v>8</v>
      </c>
      <c r="H811" s="4" t="s">
        <v>7</v>
      </c>
      <c r="I811" s="4">
        <v>4</v>
      </c>
      <c r="J811" s="4" t="s">
        <v>28</v>
      </c>
      <c r="K811" s="4" t="s">
        <v>3061</v>
      </c>
      <c r="L811" s="4" t="s">
        <v>26</v>
      </c>
      <c r="M811" s="4" t="s">
        <v>4903</v>
      </c>
      <c r="N811" s="4" t="s">
        <v>1588</v>
      </c>
      <c r="P811" s="4" t="s">
        <v>669</v>
      </c>
      <c r="Q811" s="4" t="s">
        <v>1475</v>
      </c>
      <c r="R811" s="4" t="s">
        <v>2434</v>
      </c>
      <c r="S811" s="5" t="str">
        <f>IF(P811="심사불필요","-",VLOOKUP(K811,'[1]자격증 backdata'!A:G,7,0))</f>
        <v>-</v>
      </c>
      <c r="T811" s="5" t="str">
        <f>IF(S811="-","-",IF(COUNTIFS(B:B,B811,S:S,"필수")&gt;0,"자격요건충족","확인필요"))</f>
        <v>-</v>
      </c>
      <c r="U811" s="5"/>
      <c r="W811" s="5">
        <f>IF(Q811="4급","심사불필요",VLOOKUP(K811,'[1]자격증 backdata'!A:B,2,0))</f>
        <v>2</v>
      </c>
      <c r="X811" s="4">
        <f>IF(R811="A", MIN(20, SUMIFS(W:W, B:B, B811, R:R, "A")),IF(R811="B", MIN(30, SUMIFS(W:W, B:B, B811, R:R, "B")),"비해당분야"))</f>
        <v>10</v>
      </c>
      <c r="Y811" s="4" t="str">
        <f>IF(R811="C",MIN(30,IF(COUNTIFS(B:B,B811,W:W,"가1")=1,25,IF(COUNTIFS(B:B,B811,W:W,"가1")&gt;=2,30,0))+IF(COUNTIFS(B:B,B811,W:W,"나1")&gt;=4,30,IF(COUNTIFS(B:B,B811,W:W,"나1")=3,26,IF(COUNTIFS(B:B,B811,W:W,"나1")=2,22,IF(COUNTIFS(B:B,B811,W:W,"나1")=1,18,0)))))+MIN(30,IF(COUNTIFS(B:B,B811,W:W,"가2")=1,25,IF(COUNTIFS(B:B,B811,W:W,"가2")&gt;=2,30,0))+IF(COUNTIFS(B:B,B811,W:W,"나2")=3,30,IF(COUNTIFS(B:B,B811,W:W,"나2")=2,25,IF(COUNTIFS(B:B,B811,W:W,"나2")=1,20,0)))),"비해당분야")</f>
        <v>비해당분야</v>
      </c>
      <c r="Z811" s="4" t="str">
        <f>IF(R811="C",VLOOKUP(K811,'[1]자격증 backdata'!A:F,6,0),"비해당분야")</f>
        <v>비해당분야</v>
      </c>
      <c r="AA811" s="4" t="str">
        <f>IF(R811="C",SUMIF(B:B,B811,Z:Z),"비해당분야")</f>
        <v>비해당분야</v>
      </c>
      <c r="AB811" s="4" t="str">
        <f>IF(R811="C",SUM(Y811,AA811),"비해당분야")</f>
        <v>비해당분야</v>
      </c>
      <c r="AC811" s="4">
        <f>IF(R811="C",AB811,X811)</f>
        <v>10</v>
      </c>
      <c r="AD811" s="4">
        <f>VLOOKUP(K811,'[1]자격증 backdata'!A:D,4,0)</f>
        <v>0</v>
      </c>
      <c r="AE811" s="4">
        <f>IF(_xlfn.MAXIFS(AD:AD,B:B,B811)&gt;10,10,_xlfn.MAXIFS(AD:AD,B:B,B811))</f>
        <v>5</v>
      </c>
      <c r="AG811" s="5">
        <f>VLOOKUP(K811,'[1]자격증 backdata'!A:C,3,0)</f>
        <v>0</v>
      </c>
      <c r="AH811" s="5">
        <f>COUNTIFS($B:$B,$B811,$AG:$AG,AH$1)</f>
        <v>0</v>
      </c>
      <c r="AI811" s="5">
        <f>COUNTIFS($B:$B,$B811,$AG:$AG,AI$1)</f>
        <v>0</v>
      </c>
      <c r="AJ811" s="5">
        <f>COUNTIFS($B:$B,$B811,$AG:$AG,AJ$1)</f>
        <v>0</v>
      </c>
      <c r="AK811" s="5">
        <f>COUNTIFS($B:$B,$B811,$AG:$AG,AK$1)</f>
        <v>0</v>
      </c>
      <c r="AL811" s="5">
        <f>COUNTIFS($B:$B,$B811,$AG:$AG,AL$1)</f>
        <v>0</v>
      </c>
      <c r="AM811" s="5">
        <f>COUNTIFS($B:$B,$B811,$AG:$AG,AM$1)</f>
        <v>0</v>
      </c>
      <c r="AN811" s="5">
        <f>COUNTIFS($B:$B,$B811,$AG:$AG,AN$1)</f>
        <v>0</v>
      </c>
      <c r="AO811" s="5">
        <f>COUNTIFS($B:$B,$B811,$AG:$AG,AO$1)</f>
        <v>1</v>
      </c>
      <c r="AP811" s="5">
        <f>COUNTIFS($B:$B,$B811,$AG:$AG,AP$1)</f>
        <v>0</v>
      </c>
      <c r="AQ811" s="5">
        <f>COUNTIFS($B:$B,$B811,$AG:$AG,AQ$1)</f>
        <v>0</v>
      </c>
      <c r="AR811" s="5">
        <f>COUNTIFS($B:$B,$B811,$AG:$AG,AR$1)</f>
        <v>0</v>
      </c>
      <c r="AS811" s="5">
        <f>COUNTIFS($B:$B,$B811,$AG:$AG,AS$1)</f>
        <v>0</v>
      </c>
      <c r="AT811" s="5">
        <f>COUNTIFS($B:$B,$B811,$AG:$AG,AT$1)</f>
        <v>1</v>
      </c>
      <c r="AU811" s="5">
        <f>COUNTIFS($B:$B,$B811,$AG:$AG,AU$1)</f>
        <v>0</v>
      </c>
    </row>
    <row r="812" spans="1:47" ht="15" customHeight="1" x14ac:dyDescent="0.35">
      <c r="A812" s="3">
        <f>IF(B811=B812,A811,A811+1)</f>
        <v>278</v>
      </c>
      <c r="B812" s="3" t="s">
        <v>4901</v>
      </c>
      <c r="C812" s="3" t="s">
        <v>4900</v>
      </c>
      <c r="D812" s="3" t="s">
        <v>3044</v>
      </c>
      <c r="E812" s="3" t="s">
        <v>3043</v>
      </c>
      <c r="F812" s="4" t="s">
        <v>7</v>
      </c>
      <c r="G812" s="4" t="s">
        <v>8</v>
      </c>
      <c r="H812" s="4" t="s">
        <v>7</v>
      </c>
      <c r="I812" s="3">
        <v>1</v>
      </c>
      <c r="J812" s="3" t="s">
        <v>38</v>
      </c>
      <c r="K812" s="3" t="s">
        <v>3059</v>
      </c>
      <c r="L812" s="3" t="s">
        <v>36</v>
      </c>
      <c r="M812" s="3" t="s">
        <v>4902</v>
      </c>
      <c r="N812" s="3" t="s">
        <v>1893</v>
      </c>
      <c r="P812" s="3" t="s">
        <v>669</v>
      </c>
      <c r="Q812" s="3" t="s">
        <v>1475</v>
      </c>
      <c r="R812" s="3" t="s">
        <v>2434</v>
      </c>
      <c r="S812" s="2" t="str">
        <f>IF(P812="심사불필요","-",VLOOKUP(K812,'[1]자격증 backdata'!A:G,7,0))</f>
        <v>-</v>
      </c>
      <c r="T812" s="2" t="str">
        <f>IF(S812="-","-",IF(COUNTIFS(B:B,B812,S:S,"필수")&gt;0,"자격요건충족","확인필요"))</f>
        <v>-</v>
      </c>
      <c r="U812" s="2"/>
      <c r="W812" s="2">
        <f>IF(Q812="4급","심사불필요",VLOOKUP(K812,'[1]자격증 backdata'!A:B,2,0))</f>
        <v>0</v>
      </c>
      <c r="X812" s="3">
        <f>IF(R812="A", MIN(20, SUMIFS(W:W, B:B, B812, R:R, "A")),IF(R812="B", MIN(30, SUMIFS(W:W, B:B, B812, R:R, "B")),"비해당분야"))</f>
        <v>2</v>
      </c>
      <c r="Y812" s="3" t="str">
        <f>IF(R812="C",MIN(30,IF(COUNTIFS(B:B,B812,W:W,"가1")=1,25,IF(COUNTIFS(B:B,B812,W:W,"가1")&gt;=2,30,0))+IF(COUNTIFS(B:B,B812,W:W,"나1")&gt;=4,30,IF(COUNTIFS(B:B,B812,W:W,"나1")=3,26,IF(COUNTIFS(B:B,B812,W:W,"나1")=2,22,IF(COUNTIFS(B:B,B812,W:W,"나1")=1,18,0)))))+MIN(30,IF(COUNTIFS(B:B,B812,W:W,"가2")=1,25,IF(COUNTIFS(B:B,B812,W:W,"가2")&gt;=2,30,0))+IF(COUNTIFS(B:B,B812,W:W,"나2")=3,30,IF(COUNTIFS(B:B,B812,W:W,"나2")=2,25,IF(COUNTIFS(B:B,B812,W:W,"나2")=1,20,0)))),"비해당분야")</f>
        <v>비해당분야</v>
      </c>
      <c r="Z812" s="3" t="str">
        <f>IF(R812="C",VLOOKUP(K812,'[1]자격증 backdata'!A:F,6,0),"비해당분야")</f>
        <v>비해당분야</v>
      </c>
      <c r="AA812" s="3" t="str">
        <f>IF(R812="C",SUMIF(B:B,B812,Z:Z),"비해당분야")</f>
        <v>비해당분야</v>
      </c>
      <c r="AB812" s="3" t="str">
        <f>IF(R812="C",SUM(Y812,AA812),"비해당분야")</f>
        <v>비해당분야</v>
      </c>
      <c r="AC812" s="3">
        <f>IF(R812="C",AB812,X812)</f>
        <v>2</v>
      </c>
      <c r="AD812" s="3">
        <f>VLOOKUP(K812,'[1]자격증 backdata'!A:D,4,0)</f>
        <v>5</v>
      </c>
      <c r="AE812" s="3">
        <f>IF(_xlfn.MAXIFS(AD:AD,B:B,B812)&gt;10,10,_xlfn.MAXIFS(AD:AD,B:B,B812))</f>
        <v>5</v>
      </c>
      <c r="AG812" s="2">
        <f>VLOOKUP(K812,'[1]자격증 backdata'!A:C,3,0)</f>
        <v>0</v>
      </c>
      <c r="AH812" s="2">
        <f>COUNTIFS($B:$B,$B812,$AG:$AG,AH$1)</f>
        <v>0</v>
      </c>
      <c r="AI812" s="2">
        <f>COUNTIFS($B:$B,$B812,$AG:$AG,AI$1)</f>
        <v>0</v>
      </c>
      <c r="AJ812" s="2">
        <f>COUNTIFS($B:$B,$B812,$AG:$AG,AJ$1)</f>
        <v>0</v>
      </c>
      <c r="AK812" s="2">
        <f>COUNTIFS($B:$B,$B812,$AG:$AG,AK$1)</f>
        <v>0</v>
      </c>
      <c r="AL812" s="2">
        <f>COUNTIFS($B:$B,$B812,$AG:$AG,AL$1)</f>
        <v>0</v>
      </c>
      <c r="AM812" s="2">
        <f>COUNTIFS($B:$B,$B812,$AG:$AG,AM$1)</f>
        <v>0</v>
      </c>
      <c r="AN812" s="2">
        <f>COUNTIFS($B:$B,$B812,$AG:$AG,AN$1)</f>
        <v>0</v>
      </c>
      <c r="AO812" s="2">
        <f>COUNTIFS($B:$B,$B812,$AG:$AG,AO$1)</f>
        <v>0</v>
      </c>
      <c r="AP812" s="2">
        <f>COUNTIFS($B:$B,$B812,$AG:$AG,AP$1)</f>
        <v>0</v>
      </c>
      <c r="AQ812" s="2">
        <f>COUNTIFS($B:$B,$B812,$AG:$AG,AQ$1)</f>
        <v>0</v>
      </c>
      <c r="AR812" s="2">
        <f>COUNTIFS($B:$B,$B812,$AG:$AG,AR$1)</f>
        <v>0</v>
      </c>
      <c r="AS812" s="2">
        <f>COUNTIFS($B:$B,$B812,$AG:$AG,AS$1)</f>
        <v>0</v>
      </c>
      <c r="AT812" s="2">
        <f>COUNTIFS($B:$B,$B812,$AG:$AG,AT$1)</f>
        <v>1</v>
      </c>
      <c r="AU812" s="2">
        <f>COUNTIFS($B:$B,$B812,$AG:$AG,AU$1)</f>
        <v>0</v>
      </c>
    </row>
    <row r="813" spans="1:47" ht="15" customHeight="1" x14ac:dyDescent="0.35">
      <c r="A813" s="7">
        <f>IF(B812=B813,A812,A812+1)</f>
        <v>278</v>
      </c>
      <c r="B813" s="7" t="s">
        <v>4901</v>
      </c>
      <c r="C813" s="7" t="s">
        <v>4900</v>
      </c>
      <c r="D813" s="7" t="s">
        <v>3044</v>
      </c>
      <c r="E813" s="7" t="s">
        <v>3043</v>
      </c>
      <c r="F813" s="4" t="s">
        <v>7</v>
      </c>
      <c r="G813" s="4" t="s">
        <v>8</v>
      </c>
      <c r="H813" s="4" t="s">
        <v>7</v>
      </c>
      <c r="I813" s="3">
        <v>2</v>
      </c>
      <c r="J813" s="3" t="s">
        <v>57</v>
      </c>
      <c r="K813" s="3" t="s">
        <v>3089</v>
      </c>
      <c r="L813" s="3" t="s">
        <v>55</v>
      </c>
      <c r="M813" s="3" t="s">
        <v>4899</v>
      </c>
      <c r="N813" s="3" t="s">
        <v>3790</v>
      </c>
      <c r="P813" s="3" t="s">
        <v>669</v>
      </c>
      <c r="Q813" s="3" t="s">
        <v>1475</v>
      </c>
      <c r="R813" s="3" t="s">
        <v>2434</v>
      </c>
      <c r="S813" s="2" t="str">
        <f>IF(P813="심사불필요","-",VLOOKUP(K813,'[1]자격증 backdata'!A:G,7,0))</f>
        <v>-</v>
      </c>
      <c r="T813" s="2" t="str">
        <f>IF(S813="-","-",IF(COUNTIFS(B:B,B813,S:S,"필수")&gt;0,"자격요건충족","확인필요"))</f>
        <v>-</v>
      </c>
      <c r="U813" s="2"/>
      <c r="W813" s="2">
        <f>IF(Q813="4급","심사불필요",VLOOKUP(K813,'[1]자격증 backdata'!A:B,2,0))</f>
        <v>2</v>
      </c>
      <c r="X813" s="3">
        <f>IF(R813="A", MIN(20, SUMIFS(W:W, B:B, B813, R:R, "A")),IF(R813="B", MIN(30, SUMIFS(W:W, B:B, B813, R:R, "B")),"비해당분야"))</f>
        <v>2</v>
      </c>
      <c r="Y813" s="3" t="str">
        <f>IF(R813="C",MIN(30,IF(COUNTIFS(B:B,B813,W:W,"가1")=1,25,IF(COUNTIFS(B:B,B813,W:W,"가1")&gt;=2,30,0))+IF(COUNTIFS(B:B,B813,W:W,"나1")&gt;=4,30,IF(COUNTIFS(B:B,B813,W:W,"나1")=3,26,IF(COUNTIFS(B:B,B813,W:W,"나1")=2,22,IF(COUNTIFS(B:B,B813,W:W,"나1")=1,18,0)))))+MIN(30,IF(COUNTIFS(B:B,B813,W:W,"가2")=1,25,IF(COUNTIFS(B:B,B813,W:W,"가2")&gt;=2,30,0))+IF(COUNTIFS(B:B,B813,W:W,"나2")=3,30,IF(COUNTIFS(B:B,B813,W:W,"나2")=2,25,IF(COUNTIFS(B:B,B813,W:W,"나2")=1,20,0)))),"비해당분야")</f>
        <v>비해당분야</v>
      </c>
      <c r="Z813" s="3" t="str">
        <f>IF(R813="C",VLOOKUP(K813,'[1]자격증 backdata'!A:F,6,0),"비해당분야")</f>
        <v>비해당분야</v>
      </c>
      <c r="AA813" s="3" t="str">
        <f>IF(R813="C",SUMIF(B:B,B813,Z:Z),"비해당분야")</f>
        <v>비해당분야</v>
      </c>
      <c r="AB813" s="3" t="str">
        <f>IF(R813="C",SUM(Y813,AA813),"비해당분야")</f>
        <v>비해당분야</v>
      </c>
      <c r="AC813" s="3">
        <f>IF(R813="C",AB813,X813)</f>
        <v>2</v>
      </c>
      <c r="AD813" s="3">
        <f>VLOOKUP(K813,'[1]자격증 backdata'!A:D,4,0)</f>
        <v>0</v>
      </c>
      <c r="AE813" s="3">
        <f>IF(_xlfn.MAXIFS(AD:AD,B:B,B813)&gt;10,10,_xlfn.MAXIFS(AD:AD,B:B,B813))</f>
        <v>5</v>
      </c>
      <c r="AG813" s="2" t="str">
        <f>VLOOKUP(K813,'[1]자격증 backdata'!A:C,3,0)</f>
        <v>M</v>
      </c>
      <c r="AH813" s="2">
        <f>COUNTIFS($B:$B,$B813,$AG:$AG,AH$1)</f>
        <v>0</v>
      </c>
      <c r="AI813" s="2">
        <f>COUNTIFS($B:$B,$B813,$AG:$AG,AI$1)</f>
        <v>0</v>
      </c>
      <c r="AJ813" s="2">
        <f>COUNTIFS($B:$B,$B813,$AG:$AG,AJ$1)</f>
        <v>0</v>
      </c>
      <c r="AK813" s="2">
        <f>COUNTIFS($B:$B,$B813,$AG:$AG,AK$1)</f>
        <v>0</v>
      </c>
      <c r="AL813" s="2">
        <f>COUNTIFS($B:$B,$B813,$AG:$AG,AL$1)</f>
        <v>0</v>
      </c>
      <c r="AM813" s="2">
        <f>COUNTIFS($B:$B,$B813,$AG:$AG,AM$1)</f>
        <v>0</v>
      </c>
      <c r="AN813" s="2">
        <f>COUNTIFS($B:$B,$B813,$AG:$AG,AN$1)</f>
        <v>0</v>
      </c>
      <c r="AO813" s="2">
        <f>COUNTIFS($B:$B,$B813,$AG:$AG,AO$1)</f>
        <v>0</v>
      </c>
      <c r="AP813" s="2">
        <f>COUNTIFS($B:$B,$B813,$AG:$AG,AP$1)</f>
        <v>0</v>
      </c>
      <c r="AQ813" s="2">
        <f>COUNTIFS($B:$B,$B813,$AG:$AG,AQ$1)</f>
        <v>0</v>
      </c>
      <c r="AR813" s="2">
        <f>COUNTIFS($B:$B,$B813,$AG:$AG,AR$1)</f>
        <v>0</v>
      </c>
      <c r="AS813" s="2">
        <f>COUNTIFS($B:$B,$B813,$AG:$AG,AS$1)</f>
        <v>0</v>
      </c>
      <c r="AT813" s="2">
        <f>COUNTIFS($B:$B,$B813,$AG:$AG,AT$1)</f>
        <v>1</v>
      </c>
      <c r="AU813" s="2">
        <f>COUNTIFS($B:$B,$B813,$AG:$AG,AU$1)</f>
        <v>0</v>
      </c>
    </row>
    <row r="814" spans="1:47" ht="15" customHeight="1" x14ac:dyDescent="0.35">
      <c r="A814" s="4">
        <f>IF(B813=B814,A813,A813+1)</f>
        <v>279</v>
      </c>
      <c r="B814" s="4" t="s">
        <v>4897</v>
      </c>
      <c r="C814" s="4" t="s">
        <v>4896</v>
      </c>
      <c r="D814" s="4" t="s">
        <v>3044</v>
      </c>
      <c r="E814" s="4" t="s">
        <v>3043</v>
      </c>
      <c r="F814" s="4" t="s">
        <v>7</v>
      </c>
      <c r="G814" s="4" t="s">
        <v>8</v>
      </c>
      <c r="H814" s="4" t="s">
        <v>7</v>
      </c>
      <c r="I814" s="4">
        <v>1</v>
      </c>
      <c r="J814" s="4" t="s">
        <v>653</v>
      </c>
      <c r="K814" s="4" t="s">
        <v>3052</v>
      </c>
      <c r="L814" s="4" t="s">
        <v>55</v>
      </c>
      <c r="M814" s="4" t="s">
        <v>4898</v>
      </c>
      <c r="N814" s="4" t="s">
        <v>2909</v>
      </c>
      <c r="P814" s="4" t="s">
        <v>669</v>
      </c>
      <c r="Q814" s="4" t="s">
        <v>1475</v>
      </c>
      <c r="R814" s="4" t="s">
        <v>2434</v>
      </c>
      <c r="S814" s="5" t="str">
        <f>IF(P814="심사불필요","-",VLOOKUP(K814,'[1]자격증 backdata'!A:G,7,0))</f>
        <v>-</v>
      </c>
      <c r="T814" s="5" t="str">
        <f>IF(S814="-","-",IF(COUNTIFS(B:B,B814,S:S,"필수")&gt;0,"자격요건충족","확인필요"))</f>
        <v>-</v>
      </c>
      <c r="U814" s="5"/>
      <c r="W814" s="5">
        <f>IF(Q814="4급","심사불필요",VLOOKUP(K814,'[1]자격증 backdata'!A:B,2,0))</f>
        <v>4</v>
      </c>
      <c r="X814" s="4">
        <f>IF(R814="A", MIN(20, SUMIFS(W:W, B:B, B814, R:R, "A")),IF(R814="B", MIN(30, SUMIFS(W:W, B:B, B814, R:R, "B")),"비해당분야"))</f>
        <v>4</v>
      </c>
      <c r="Y814" s="4" t="str">
        <f>IF(R814="C",MIN(30,IF(COUNTIFS(B:B,B814,W:W,"가1")=1,25,IF(COUNTIFS(B:B,B814,W:W,"가1")&gt;=2,30,0))+IF(COUNTIFS(B:B,B814,W:W,"나1")&gt;=4,30,IF(COUNTIFS(B:B,B814,W:W,"나1")=3,26,IF(COUNTIFS(B:B,B814,W:W,"나1")=2,22,IF(COUNTIFS(B:B,B814,W:W,"나1")=1,18,0)))))+MIN(30,IF(COUNTIFS(B:B,B814,W:W,"가2")=1,25,IF(COUNTIFS(B:B,B814,W:W,"가2")&gt;=2,30,0))+IF(COUNTIFS(B:B,B814,W:W,"나2")=3,30,IF(COUNTIFS(B:B,B814,W:W,"나2")=2,25,IF(COUNTIFS(B:B,B814,W:W,"나2")=1,20,0)))),"비해당분야")</f>
        <v>비해당분야</v>
      </c>
      <c r="Z814" s="4" t="str">
        <f>IF(R814="C",VLOOKUP(K814,'[1]자격증 backdata'!A:F,6,0),"비해당분야")</f>
        <v>비해당분야</v>
      </c>
      <c r="AA814" s="4" t="str">
        <f>IF(R814="C",SUMIF(B:B,B814,Z:Z),"비해당분야")</f>
        <v>비해당분야</v>
      </c>
      <c r="AB814" s="4" t="str">
        <f>IF(R814="C",SUM(Y814,AA814),"비해당분야")</f>
        <v>비해당분야</v>
      </c>
      <c r="AC814" s="4">
        <f>IF(R814="C",AB814,X814)</f>
        <v>4</v>
      </c>
      <c r="AD814" s="4">
        <f>VLOOKUP(K814,'[1]자격증 backdata'!A:D,4,0)</f>
        <v>0</v>
      </c>
      <c r="AE814" s="4">
        <f>IF(_xlfn.MAXIFS(AD:AD,B:B,B814)&gt;10,10,_xlfn.MAXIFS(AD:AD,B:B,B814))</f>
        <v>5</v>
      </c>
      <c r="AG814" s="5" t="str">
        <f>VLOOKUP(K814,'[1]자격증 backdata'!A:C,3,0)</f>
        <v>H</v>
      </c>
      <c r="AH814" s="5">
        <f>COUNTIFS($B:$B,$B814,$AG:$AG,AH$1)</f>
        <v>0</v>
      </c>
      <c r="AI814" s="5">
        <f>COUNTIFS($B:$B,$B814,$AG:$AG,AI$1)</f>
        <v>0</v>
      </c>
      <c r="AJ814" s="5">
        <f>COUNTIFS($B:$B,$B814,$AG:$AG,AJ$1)</f>
        <v>0</v>
      </c>
      <c r="AK814" s="5">
        <f>COUNTIFS($B:$B,$B814,$AG:$AG,AK$1)</f>
        <v>0</v>
      </c>
      <c r="AL814" s="5">
        <f>COUNTIFS($B:$B,$B814,$AG:$AG,AL$1)</f>
        <v>0</v>
      </c>
      <c r="AM814" s="5">
        <f>COUNTIFS($B:$B,$B814,$AG:$AG,AM$1)</f>
        <v>0</v>
      </c>
      <c r="AN814" s="5">
        <f>COUNTIFS($B:$B,$B814,$AG:$AG,AN$1)</f>
        <v>0</v>
      </c>
      <c r="AO814" s="5">
        <f>COUNTIFS($B:$B,$B814,$AG:$AG,AO$1)</f>
        <v>1</v>
      </c>
      <c r="AP814" s="5">
        <f>COUNTIFS($B:$B,$B814,$AG:$AG,AP$1)</f>
        <v>0</v>
      </c>
      <c r="AQ814" s="5">
        <f>COUNTIFS($B:$B,$B814,$AG:$AG,AQ$1)</f>
        <v>0</v>
      </c>
      <c r="AR814" s="5">
        <f>COUNTIFS($B:$B,$B814,$AG:$AG,AR$1)</f>
        <v>0</v>
      </c>
      <c r="AS814" s="5">
        <f>COUNTIFS($B:$B,$B814,$AG:$AG,AS$1)</f>
        <v>0</v>
      </c>
      <c r="AT814" s="5">
        <f>COUNTIFS($B:$B,$B814,$AG:$AG,AT$1)</f>
        <v>0</v>
      </c>
      <c r="AU814" s="5">
        <f>COUNTIFS($B:$B,$B814,$AG:$AG,AU$1)</f>
        <v>0</v>
      </c>
    </row>
    <row r="815" spans="1:47" ht="15" customHeight="1" x14ac:dyDescent="0.35">
      <c r="A815" s="6">
        <f>IF(B814=B815,A814,A814+1)</f>
        <v>279</v>
      </c>
      <c r="B815" s="6" t="s">
        <v>4897</v>
      </c>
      <c r="C815" s="6" t="s">
        <v>4896</v>
      </c>
      <c r="D815" s="6" t="s">
        <v>3044</v>
      </c>
      <c r="E815" s="6" t="s">
        <v>3043</v>
      </c>
      <c r="F815" s="4" t="s">
        <v>7</v>
      </c>
      <c r="G815" s="4" t="s">
        <v>8</v>
      </c>
      <c r="H815" s="4" t="s">
        <v>7</v>
      </c>
      <c r="I815" s="4">
        <v>2</v>
      </c>
      <c r="J815" s="4" t="s">
        <v>38</v>
      </c>
      <c r="K815" s="4" t="s">
        <v>3059</v>
      </c>
      <c r="L815" s="4" t="s">
        <v>36</v>
      </c>
      <c r="M815" s="4" t="s">
        <v>4895</v>
      </c>
      <c r="N815" s="4" t="s">
        <v>1256</v>
      </c>
      <c r="P815" s="4" t="s">
        <v>669</v>
      </c>
      <c r="Q815" s="4" t="s">
        <v>1475</v>
      </c>
      <c r="R815" s="4" t="s">
        <v>2434</v>
      </c>
      <c r="S815" s="5" t="str">
        <f>IF(P815="심사불필요","-",VLOOKUP(K815,'[1]자격증 backdata'!A:G,7,0))</f>
        <v>-</v>
      </c>
      <c r="T815" s="5" t="str">
        <f>IF(S815="-","-",IF(COUNTIFS(B:B,B815,S:S,"필수")&gt;0,"자격요건충족","확인필요"))</f>
        <v>-</v>
      </c>
      <c r="U815" s="5"/>
      <c r="W815" s="5">
        <f>IF(Q815="4급","심사불필요",VLOOKUP(K815,'[1]자격증 backdata'!A:B,2,0))</f>
        <v>0</v>
      </c>
      <c r="X815" s="4">
        <f>IF(R815="A", MIN(20, SUMIFS(W:W, B:B, B815, R:R, "A")),IF(R815="B", MIN(30, SUMIFS(W:W, B:B, B815, R:R, "B")),"비해당분야"))</f>
        <v>4</v>
      </c>
      <c r="Y815" s="4" t="str">
        <f>IF(R815="C",MIN(30,IF(COUNTIFS(B:B,B815,W:W,"가1")=1,25,IF(COUNTIFS(B:B,B815,W:W,"가1")&gt;=2,30,0))+IF(COUNTIFS(B:B,B815,W:W,"나1")&gt;=4,30,IF(COUNTIFS(B:B,B815,W:W,"나1")=3,26,IF(COUNTIFS(B:B,B815,W:W,"나1")=2,22,IF(COUNTIFS(B:B,B815,W:W,"나1")=1,18,0)))))+MIN(30,IF(COUNTIFS(B:B,B815,W:W,"가2")=1,25,IF(COUNTIFS(B:B,B815,W:W,"가2")&gt;=2,30,0))+IF(COUNTIFS(B:B,B815,W:W,"나2")=3,30,IF(COUNTIFS(B:B,B815,W:W,"나2")=2,25,IF(COUNTIFS(B:B,B815,W:W,"나2")=1,20,0)))),"비해당분야")</f>
        <v>비해당분야</v>
      </c>
      <c r="Z815" s="4" t="str">
        <f>IF(R815="C",VLOOKUP(K815,'[1]자격증 backdata'!A:F,6,0),"비해당분야")</f>
        <v>비해당분야</v>
      </c>
      <c r="AA815" s="4" t="str">
        <f>IF(R815="C",SUMIF(B:B,B815,Z:Z),"비해당분야")</f>
        <v>비해당분야</v>
      </c>
      <c r="AB815" s="4" t="str">
        <f>IF(R815="C",SUM(Y815,AA815),"비해당분야")</f>
        <v>비해당분야</v>
      </c>
      <c r="AC815" s="4">
        <f>IF(R815="C",AB815,X815)</f>
        <v>4</v>
      </c>
      <c r="AD815" s="4">
        <f>VLOOKUP(K815,'[1]자격증 backdata'!A:D,4,0)</f>
        <v>5</v>
      </c>
      <c r="AE815" s="4">
        <f>IF(_xlfn.MAXIFS(AD:AD,B:B,B815)&gt;10,10,_xlfn.MAXIFS(AD:AD,B:B,B815))</f>
        <v>5</v>
      </c>
      <c r="AG815" s="5">
        <f>VLOOKUP(K815,'[1]자격증 backdata'!A:C,3,0)</f>
        <v>0</v>
      </c>
      <c r="AH815" s="5">
        <f>COUNTIFS($B:$B,$B815,$AG:$AG,AH$1)</f>
        <v>0</v>
      </c>
      <c r="AI815" s="5">
        <f>COUNTIFS($B:$B,$B815,$AG:$AG,AI$1)</f>
        <v>0</v>
      </c>
      <c r="AJ815" s="5">
        <f>COUNTIFS($B:$B,$B815,$AG:$AG,AJ$1)</f>
        <v>0</v>
      </c>
      <c r="AK815" s="5">
        <f>COUNTIFS($B:$B,$B815,$AG:$AG,AK$1)</f>
        <v>0</v>
      </c>
      <c r="AL815" s="5">
        <f>COUNTIFS($B:$B,$B815,$AG:$AG,AL$1)</f>
        <v>0</v>
      </c>
      <c r="AM815" s="5">
        <f>COUNTIFS($B:$B,$B815,$AG:$AG,AM$1)</f>
        <v>0</v>
      </c>
      <c r="AN815" s="5">
        <f>COUNTIFS($B:$B,$B815,$AG:$AG,AN$1)</f>
        <v>0</v>
      </c>
      <c r="AO815" s="5">
        <f>COUNTIFS($B:$B,$B815,$AG:$AG,AO$1)</f>
        <v>1</v>
      </c>
      <c r="AP815" s="5">
        <f>COUNTIFS($B:$B,$B815,$AG:$AG,AP$1)</f>
        <v>0</v>
      </c>
      <c r="AQ815" s="5">
        <f>COUNTIFS($B:$B,$B815,$AG:$AG,AQ$1)</f>
        <v>0</v>
      </c>
      <c r="AR815" s="5">
        <f>COUNTIFS($B:$B,$B815,$AG:$AG,AR$1)</f>
        <v>0</v>
      </c>
      <c r="AS815" s="5">
        <f>COUNTIFS($B:$B,$B815,$AG:$AG,AS$1)</f>
        <v>0</v>
      </c>
      <c r="AT815" s="5">
        <f>COUNTIFS($B:$B,$B815,$AG:$AG,AT$1)</f>
        <v>0</v>
      </c>
      <c r="AU815" s="5">
        <f>COUNTIFS($B:$B,$B815,$AG:$AG,AU$1)</f>
        <v>0</v>
      </c>
    </row>
    <row r="816" spans="1:47" ht="15" customHeight="1" x14ac:dyDescent="0.35">
      <c r="A816" s="3">
        <f>IF(B815=B816,A815,A815+1)</f>
        <v>280</v>
      </c>
      <c r="B816" s="3" t="s">
        <v>4894</v>
      </c>
      <c r="C816" s="3" t="s">
        <v>4893</v>
      </c>
      <c r="D816" s="3" t="s">
        <v>3044</v>
      </c>
      <c r="E816" s="3" t="s">
        <v>3043</v>
      </c>
      <c r="F816" s="4" t="s">
        <v>7</v>
      </c>
      <c r="G816" s="4" t="s">
        <v>8</v>
      </c>
      <c r="H816" s="4" t="s">
        <v>7</v>
      </c>
      <c r="I816" s="3">
        <v>1</v>
      </c>
      <c r="J816" s="3" t="s">
        <v>57</v>
      </c>
      <c r="K816" s="3" t="s">
        <v>3089</v>
      </c>
      <c r="L816" s="3" t="s">
        <v>55</v>
      </c>
      <c r="M816" s="3" t="s">
        <v>4892</v>
      </c>
      <c r="N816" s="3" t="s">
        <v>1029</v>
      </c>
      <c r="P816" s="3" t="s">
        <v>669</v>
      </c>
      <c r="Q816" s="3" t="s">
        <v>1475</v>
      </c>
      <c r="R816" s="3" t="s">
        <v>2434</v>
      </c>
      <c r="S816" s="2" t="str">
        <f>IF(P816="심사불필요","-",VLOOKUP(K816,'[1]자격증 backdata'!A:G,7,0))</f>
        <v>-</v>
      </c>
      <c r="T816" s="2" t="str">
        <f>IF(S816="-","-",IF(COUNTIFS(B:B,B816,S:S,"필수")&gt;0,"자격요건충족","확인필요"))</f>
        <v>-</v>
      </c>
      <c r="U816" s="2"/>
      <c r="W816" s="2">
        <f>IF(Q816="4급","심사불필요",VLOOKUP(K816,'[1]자격증 backdata'!A:B,2,0))</f>
        <v>2</v>
      </c>
      <c r="X816" s="3">
        <f>IF(R816="A", MIN(20, SUMIFS(W:W, B:B, B816, R:R, "A")),IF(R816="B", MIN(30, SUMIFS(W:W, B:B, B816, R:R, "B")),"비해당분야"))</f>
        <v>2</v>
      </c>
      <c r="Y816" s="3" t="str">
        <f>IF(R816="C",MIN(30,IF(COUNTIFS(B:B,B816,W:W,"가1")=1,25,IF(COUNTIFS(B:B,B816,W:W,"가1")&gt;=2,30,0))+IF(COUNTIFS(B:B,B816,W:W,"나1")&gt;=4,30,IF(COUNTIFS(B:B,B816,W:W,"나1")=3,26,IF(COUNTIFS(B:B,B816,W:W,"나1")=2,22,IF(COUNTIFS(B:B,B816,W:W,"나1")=1,18,0)))))+MIN(30,IF(COUNTIFS(B:B,B816,W:W,"가2")=1,25,IF(COUNTIFS(B:B,B816,W:W,"가2")&gt;=2,30,0))+IF(COUNTIFS(B:B,B816,W:W,"나2")=3,30,IF(COUNTIFS(B:B,B816,W:W,"나2")=2,25,IF(COUNTIFS(B:B,B816,W:W,"나2")=1,20,0)))),"비해당분야")</f>
        <v>비해당분야</v>
      </c>
      <c r="Z816" s="3" t="str">
        <f>IF(R816="C",VLOOKUP(K816,'[1]자격증 backdata'!A:F,6,0),"비해당분야")</f>
        <v>비해당분야</v>
      </c>
      <c r="AA816" s="3" t="str">
        <f>IF(R816="C",SUMIF(B:B,B816,Z:Z),"비해당분야")</f>
        <v>비해당분야</v>
      </c>
      <c r="AB816" s="3" t="str">
        <f>IF(R816="C",SUM(Y816,AA816),"비해당분야")</f>
        <v>비해당분야</v>
      </c>
      <c r="AC816" s="3">
        <f>IF(R816="C",AB816,X816)</f>
        <v>2</v>
      </c>
      <c r="AD816" s="3">
        <f>VLOOKUP(K816,'[1]자격증 backdata'!A:D,4,0)</f>
        <v>0</v>
      </c>
      <c r="AE816" s="3">
        <f>IF(_xlfn.MAXIFS(AD:AD,B:B,B816)&gt;10,10,_xlfn.MAXIFS(AD:AD,B:B,B816))</f>
        <v>0</v>
      </c>
      <c r="AG816" s="2" t="str">
        <f>VLOOKUP(K816,'[1]자격증 backdata'!A:C,3,0)</f>
        <v>M</v>
      </c>
      <c r="AH816" s="2">
        <f>COUNTIFS($B:$B,$B816,$AG:$AG,AH$1)</f>
        <v>0</v>
      </c>
      <c r="AI816" s="2">
        <f>COUNTIFS($B:$B,$B816,$AG:$AG,AI$1)</f>
        <v>0</v>
      </c>
      <c r="AJ816" s="2">
        <f>COUNTIFS($B:$B,$B816,$AG:$AG,AJ$1)</f>
        <v>0</v>
      </c>
      <c r="AK816" s="2">
        <f>COUNTIFS($B:$B,$B816,$AG:$AG,AK$1)</f>
        <v>0</v>
      </c>
      <c r="AL816" s="2">
        <f>COUNTIFS($B:$B,$B816,$AG:$AG,AL$1)</f>
        <v>0</v>
      </c>
      <c r="AM816" s="2">
        <f>COUNTIFS($B:$B,$B816,$AG:$AG,AM$1)</f>
        <v>0</v>
      </c>
      <c r="AN816" s="2">
        <f>COUNTIFS($B:$B,$B816,$AG:$AG,AN$1)</f>
        <v>0</v>
      </c>
      <c r="AO816" s="2">
        <f>COUNTIFS($B:$B,$B816,$AG:$AG,AO$1)</f>
        <v>0</v>
      </c>
      <c r="AP816" s="2">
        <f>COUNTIFS($B:$B,$B816,$AG:$AG,AP$1)</f>
        <v>0</v>
      </c>
      <c r="AQ816" s="2">
        <f>COUNTIFS($B:$B,$B816,$AG:$AG,AQ$1)</f>
        <v>0</v>
      </c>
      <c r="AR816" s="2">
        <f>COUNTIFS($B:$B,$B816,$AG:$AG,AR$1)</f>
        <v>0</v>
      </c>
      <c r="AS816" s="2">
        <f>COUNTIFS($B:$B,$B816,$AG:$AG,AS$1)</f>
        <v>0</v>
      </c>
      <c r="AT816" s="2">
        <f>COUNTIFS($B:$B,$B816,$AG:$AG,AT$1)</f>
        <v>1</v>
      </c>
      <c r="AU816" s="2">
        <f>COUNTIFS($B:$B,$B816,$AG:$AG,AU$1)</f>
        <v>0</v>
      </c>
    </row>
    <row r="817" spans="1:47" ht="15" customHeight="1" x14ac:dyDescent="0.35">
      <c r="A817" s="4">
        <f>IF(B816=B817,A816,A816+1)</f>
        <v>281</v>
      </c>
      <c r="B817" s="4" t="s">
        <v>4890</v>
      </c>
      <c r="C817" s="4" t="s">
        <v>4889</v>
      </c>
      <c r="D817" s="4" t="s">
        <v>3044</v>
      </c>
      <c r="E817" s="4" t="s">
        <v>3043</v>
      </c>
      <c r="F817" s="4" t="s">
        <v>7</v>
      </c>
      <c r="G817" s="4" t="s">
        <v>8</v>
      </c>
      <c r="H817" s="4" t="s">
        <v>7</v>
      </c>
      <c r="I817" s="4">
        <v>1</v>
      </c>
      <c r="J817" s="4" t="s">
        <v>69</v>
      </c>
      <c r="K817" s="4" t="s">
        <v>3065</v>
      </c>
      <c r="L817" s="4" t="s">
        <v>36</v>
      </c>
      <c r="M817" s="4" t="s">
        <v>4891</v>
      </c>
      <c r="N817" s="4" t="s">
        <v>1368</v>
      </c>
      <c r="P817" s="4" t="s">
        <v>669</v>
      </c>
      <c r="Q817" s="4" t="s">
        <v>1475</v>
      </c>
      <c r="R817" s="4" t="s">
        <v>2434</v>
      </c>
      <c r="S817" s="5" t="str">
        <f>IF(P817="심사불필요","-",VLOOKUP(K817,'[1]자격증 backdata'!A:G,7,0))</f>
        <v>-</v>
      </c>
      <c r="T817" s="5" t="str">
        <f>IF(S817="-","-",IF(COUNTIFS(B:B,B817,S:S,"필수")&gt;0,"자격요건충족","확인필요"))</f>
        <v>-</v>
      </c>
      <c r="U817" s="5"/>
      <c r="W817" s="5">
        <f>IF(Q817="4급","심사불필요",VLOOKUP(K817,'[1]자격증 backdata'!A:B,2,0))</f>
        <v>0</v>
      </c>
      <c r="X817" s="4">
        <f>IF(R817="A", MIN(20, SUMIFS(W:W, B:B, B817, R:R, "A")),IF(R817="B", MIN(30, SUMIFS(W:W, B:B, B817, R:R, "B")),"비해당분야"))</f>
        <v>4</v>
      </c>
      <c r="Y817" s="4" t="str">
        <f>IF(R817="C",MIN(30,IF(COUNTIFS(B:B,B817,W:W,"가1")=1,25,IF(COUNTIFS(B:B,B817,W:W,"가1")&gt;=2,30,0))+IF(COUNTIFS(B:B,B817,W:W,"나1")&gt;=4,30,IF(COUNTIFS(B:B,B817,W:W,"나1")=3,26,IF(COUNTIFS(B:B,B817,W:W,"나1")=2,22,IF(COUNTIFS(B:B,B817,W:W,"나1")=1,18,0)))))+MIN(30,IF(COUNTIFS(B:B,B817,W:W,"가2")=1,25,IF(COUNTIFS(B:B,B817,W:W,"가2")&gt;=2,30,0))+IF(COUNTIFS(B:B,B817,W:W,"나2")=3,30,IF(COUNTIFS(B:B,B817,W:W,"나2")=2,25,IF(COUNTIFS(B:B,B817,W:W,"나2")=1,20,0)))),"비해당분야")</f>
        <v>비해당분야</v>
      </c>
      <c r="Z817" s="4" t="str">
        <f>IF(R817="C",VLOOKUP(K817,'[1]자격증 backdata'!A:F,6,0),"비해당분야")</f>
        <v>비해당분야</v>
      </c>
      <c r="AA817" s="4" t="str">
        <f>IF(R817="C",SUMIF(B:B,B817,Z:Z),"비해당분야")</f>
        <v>비해당분야</v>
      </c>
      <c r="AB817" s="4" t="str">
        <f>IF(R817="C",SUM(Y817,AA817),"비해당분야")</f>
        <v>비해당분야</v>
      </c>
      <c r="AC817" s="4">
        <f>IF(R817="C",AB817,X817)</f>
        <v>4</v>
      </c>
      <c r="AD817" s="4">
        <f>VLOOKUP(K817,'[1]자격증 backdata'!A:D,4,0)</f>
        <v>5</v>
      </c>
      <c r="AE817" s="4">
        <f>IF(_xlfn.MAXIFS(AD:AD,B:B,B817)&gt;10,10,_xlfn.MAXIFS(AD:AD,B:B,B817))</f>
        <v>5</v>
      </c>
      <c r="AG817" s="5">
        <f>VLOOKUP(K817,'[1]자격증 backdata'!A:C,3,0)</f>
        <v>0</v>
      </c>
      <c r="AH817" s="5">
        <f>COUNTIFS($B:$B,$B817,$AG:$AG,AH$1)</f>
        <v>0</v>
      </c>
      <c r="AI817" s="5">
        <f>COUNTIFS($B:$B,$B817,$AG:$AG,AI$1)</f>
        <v>0</v>
      </c>
      <c r="AJ817" s="5">
        <f>COUNTIFS($B:$B,$B817,$AG:$AG,AJ$1)</f>
        <v>0</v>
      </c>
      <c r="AK817" s="5">
        <f>COUNTIFS($B:$B,$B817,$AG:$AG,AK$1)</f>
        <v>0</v>
      </c>
      <c r="AL817" s="5">
        <f>COUNTIFS($B:$B,$B817,$AG:$AG,AL$1)</f>
        <v>0</v>
      </c>
      <c r="AM817" s="5">
        <f>COUNTIFS($B:$B,$B817,$AG:$AG,AM$1)</f>
        <v>0</v>
      </c>
      <c r="AN817" s="5">
        <f>COUNTIFS($B:$B,$B817,$AG:$AG,AN$1)</f>
        <v>0</v>
      </c>
      <c r="AO817" s="5">
        <f>COUNTIFS($B:$B,$B817,$AG:$AG,AO$1)</f>
        <v>0</v>
      </c>
      <c r="AP817" s="5">
        <f>COUNTIFS($B:$B,$B817,$AG:$AG,AP$1)</f>
        <v>0</v>
      </c>
      <c r="AQ817" s="5">
        <f>COUNTIFS($B:$B,$B817,$AG:$AG,AQ$1)</f>
        <v>0</v>
      </c>
      <c r="AR817" s="5">
        <f>COUNTIFS($B:$B,$B817,$AG:$AG,AR$1)</f>
        <v>0</v>
      </c>
      <c r="AS817" s="5">
        <f>COUNTIFS($B:$B,$B817,$AG:$AG,AS$1)</f>
        <v>0</v>
      </c>
      <c r="AT817" s="5">
        <f>COUNTIFS($B:$B,$B817,$AG:$AG,AT$1)</f>
        <v>1</v>
      </c>
      <c r="AU817" s="5">
        <f>COUNTIFS($B:$B,$B817,$AG:$AG,AU$1)</f>
        <v>0</v>
      </c>
    </row>
    <row r="818" spans="1:47" ht="15" customHeight="1" x14ac:dyDescent="0.35">
      <c r="A818" s="6">
        <f>IF(B817=B818,A817,A817+1)</f>
        <v>281</v>
      </c>
      <c r="B818" s="6" t="s">
        <v>4890</v>
      </c>
      <c r="C818" s="6" t="s">
        <v>4889</v>
      </c>
      <c r="D818" s="6" t="s">
        <v>3044</v>
      </c>
      <c r="E818" s="6" t="s">
        <v>3043</v>
      </c>
      <c r="F818" s="4" t="s">
        <v>7</v>
      </c>
      <c r="G818" s="4" t="s">
        <v>8</v>
      </c>
      <c r="H818" s="4" t="s">
        <v>7</v>
      </c>
      <c r="I818" s="4">
        <v>2</v>
      </c>
      <c r="J818" s="4" t="s">
        <v>106</v>
      </c>
      <c r="K818" s="4" t="s">
        <v>3057</v>
      </c>
      <c r="L818" s="4" t="s">
        <v>55</v>
      </c>
      <c r="M818" s="4" t="s">
        <v>4888</v>
      </c>
      <c r="N818" s="4" t="s">
        <v>3798</v>
      </c>
      <c r="P818" s="4" t="s">
        <v>669</v>
      </c>
      <c r="Q818" s="4" t="s">
        <v>1475</v>
      </c>
      <c r="R818" s="4" t="s">
        <v>2434</v>
      </c>
      <c r="S818" s="5" t="str">
        <f>IF(P818="심사불필요","-",VLOOKUP(K818,'[1]자격증 backdata'!A:G,7,0))</f>
        <v>-</v>
      </c>
      <c r="T818" s="5" t="str">
        <f>IF(S818="-","-",IF(COUNTIFS(B:B,B818,S:S,"필수")&gt;0,"자격요건충족","확인필요"))</f>
        <v>-</v>
      </c>
      <c r="U818" s="5"/>
      <c r="W818" s="5">
        <f>IF(Q818="4급","심사불필요",VLOOKUP(K818,'[1]자격증 backdata'!A:B,2,0))</f>
        <v>4</v>
      </c>
      <c r="X818" s="4">
        <f>IF(R818="A", MIN(20, SUMIFS(W:W, B:B, B818, R:R, "A")),IF(R818="B", MIN(30, SUMIFS(W:W, B:B, B818, R:R, "B")),"비해당분야"))</f>
        <v>4</v>
      </c>
      <c r="Y818" s="4" t="str">
        <f>IF(R818="C",MIN(30,IF(COUNTIFS(B:B,B818,W:W,"가1")=1,25,IF(COUNTIFS(B:B,B818,W:W,"가1")&gt;=2,30,0))+IF(COUNTIFS(B:B,B818,W:W,"나1")&gt;=4,30,IF(COUNTIFS(B:B,B818,W:W,"나1")=3,26,IF(COUNTIFS(B:B,B818,W:W,"나1")=2,22,IF(COUNTIFS(B:B,B818,W:W,"나1")=1,18,0)))))+MIN(30,IF(COUNTIFS(B:B,B818,W:W,"가2")=1,25,IF(COUNTIFS(B:B,B818,W:W,"가2")&gt;=2,30,0))+IF(COUNTIFS(B:B,B818,W:W,"나2")=3,30,IF(COUNTIFS(B:B,B818,W:W,"나2")=2,25,IF(COUNTIFS(B:B,B818,W:W,"나2")=1,20,0)))),"비해당분야")</f>
        <v>비해당분야</v>
      </c>
      <c r="Z818" s="4" t="str">
        <f>IF(R818="C",VLOOKUP(K818,'[1]자격증 backdata'!A:F,6,0),"비해당분야")</f>
        <v>비해당분야</v>
      </c>
      <c r="AA818" s="4" t="str">
        <f>IF(R818="C",SUMIF(B:B,B818,Z:Z),"비해당분야")</f>
        <v>비해당분야</v>
      </c>
      <c r="AB818" s="4" t="str">
        <f>IF(R818="C",SUM(Y818,AA818),"비해당분야")</f>
        <v>비해당분야</v>
      </c>
      <c r="AC818" s="4">
        <f>IF(R818="C",AB818,X818)</f>
        <v>4</v>
      </c>
      <c r="AD818" s="4">
        <f>VLOOKUP(K818,'[1]자격증 backdata'!A:D,4,0)</f>
        <v>0</v>
      </c>
      <c r="AE818" s="4">
        <f>IF(_xlfn.MAXIFS(AD:AD,B:B,B818)&gt;10,10,_xlfn.MAXIFS(AD:AD,B:B,B818))</f>
        <v>5</v>
      </c>
      <c r="AG818" s="5" t="str">
        <f>VLOOKUP(K818,'[1]자격증 backdata'!A:C,3,0)</f>
        <v>M</v>
      </c>
      <c r="AH818" s="5">
        <f>COUNTIFS($B:$B,$B818,$AG:$AG,AH$1)</f>
        <v>0</v>
      </c>
      <c r="AI818" s="5">
        <f>COUNTIFS($B:$B,$B818,$AG:$AG,AI$1)</f>
        <v>0</v>
      </c>
      <c r="AJ818" s="5">
        <f>COUNTIFS($B:$B,$B818,$AG:$AG,AJ$1)</f>
        <v>0</v>
      </c>
      <c r="AK818" s="5">
        <f>COUNTIFS($B:$B,$B818,$AG:$AG,AK$1)</f>
        <v>0</v>
      </c>
      <c r="AL818" s="5">
        <f>COUNTIFS($B:$B,$B818,$AG:$AG,AL$1)</f>
        <v>0</v>
      </c>
      <c r="AM818" s="5">
        <f>COUNTIFS($B:$B,$B818,$AG:$AG,AM$1)</f>
        <v>0</v>
      </c>
      <c r="AN818" s="5">
        <f>COUNTIFS($B:$B,$B818,$AG:$AG,AN$1)</f>
        <v>0</v>
      </c>
      <c r="AO818" s="5">
        <f>COUNTIFS($B:$B,$B818,$AG:$AG,AO$1)</f>
        <v>0</v>
      </c>
      <c r="AP818" s="5">
        <f>COUNTIFS($B:$B,$B818,$AG:$AG,AP$1)</f>
        <v>0</v>
      </c>
      <c r="AQ818" s="5">
        <f>COUNTIFS($B:$B,$B818,$AG:$AG,AQ$1)</f>
        <v>0</v>
      </c>
      <c r="AR818" s="5">
        <f>COUNTIFS($B:$B,$B818,$AG:$AG,AR$1)</f>
        <v>0</v>
      </c>
      <c r="AS818" s="5">
        <f>COUNTIFS($B:$B,$B818,$AG:$AG,AS$1)</f>
        <v>0</v>
      </c>
      <c r="AT818" s="5">
        <f>COUNTIFS($B:$B,$B818,$AG:$AG,AT$1)</f>
        <v>1</v>
      </c>
      <c r="AU818" s="5">
        <f>COUNTIFS($B:$B,$B818,$AG:$AG,AU$1)</f>
        <v>0</v>
      </c>
    </row>
    <row r="819" spans="1:47" ht="15" customHeight="1" x14ac:dyDescent="0.35">
      <c r="A819" s="3">
        <f>IF(B818=B819,A818,A818+1)</f>
        <v>282</v>
      </c>
      <c r="B819" s="3" t="s">
        <v>4886</v>
      </c>
      <c r="C819" s="3" t="s">
        <v>4885</v>
      </c>
      <c r="D819" s="3" t="s">
        <v>3044</v>
      </c>
      <c r="E819" s="3" t="s">
        <v>3043</v>
      </c>
      <c r="F819" s="4" t="s">
        <v>7</v>
      </c>
      <c r="G819" s="4" t="s">
        <v>8</v>
      </c>
      <c r="H819" s="4" t="s">
        <v>7</v>
      </c>
      <c r="I819" s="3">
        <v>1</v>
      </c>
      <c r="J819" s="3" t="s">
        <v>69</v>
      </c>
      <c r="K819" s="3" t="s">
        <v>3065</v>
      </c>
      <c r="L819" s="3" t="s">
        <v>36</v>
      </c>
      <c r="M819" s="3" t="s">
        <v>4887</v>
      </c>
      <c r="N819" s="3" t="s">
        <v>784</v>
      </c>
      <c r="P819" s="3" t="s">
        <v>669</v>
      </c>
      <c r="Q819" s="3" t="s">
        <v>1475</v>
      </c>
      <c r="R819" s="3" t="s">
        <v>2434</v>
      </c>
      <c r="S819" s="2" t="str">
        <f>IF(P819="심사불필요","-",VLOOKUP(K819,'[1]자격증 backdata'!A:G,7,0))</f>
        <v>-</v>
      </c>
      <c r="T819" s="2" t="str">
        <f>IF(S819="-","-",IF(COUNTIFS(B:B,B819,S:S,"필수")&gt;0,"자격요건충족","확인필요"))</f>
        <v>-</v>
      </c>
      <c r="U819" s="2"/>
      <c r="W819" s="2">
        <f>IF(Q819="4급","심사불필요",VLOOKUP(K819,'[1]자격증 backdata'!A:B,2,0))</f>
        <v>0</v>
      </c>
      <c r="X819" s="3">
        <f>IF(R819="A", MIN(20, SUMIFS(W:W, B:B, B819, R:R, "A")),IF(R819="B", MIN(30, SUMIFS(W:W, B:B, B819, R:R, "B")),"비해당분야"))</f>
        <v>4</v>
      </c>
      <c r="Y819" s="3" t="str">
        <f>IF(R819="C",MIN(30,IF(COUNTIFS(B:B,B819,W:W,"가1")=1,25,IF(COUNTIFS(B:B,B819,W:W,"가1")&gt;=2,30,0))+IF(COUNTIFS(B:B,B819,W:W,"나1")&gt;=4,30,IF(COUNTIFS(B:B,B819,W:W,"나1")=3,26,IF(COUNTIFS(B:B,B819,W:W,"나1")=2,22,IF(COUNTIFS(B:B,B819,W:W,"나1")=1,18,0)))))+MIN(30,IF(COUNTIFS(B:B,B819,W:W,"가2")=1,25,IF(COUNTIFS(B:B,B819,W:W,"가2")&gt;=2,30,0))+IF(COUNTIFS(B:B,B819,W:W,"나2")=3,30,IF(COUNTIFS(B:B,B819,W:W,"나2")=2,25,IF(COUNTIFS(B:B,B819,W:W,"나2")=1,20,0)))),"비해당분야")</f>
        <v>비해당분야</v>
      </c>
      <c r="Z819" s="3" t="str">
        <f>IF(R819="C",VLOOKUP(K819,'[1]자격증 backdata'!A:F,6,0),"비해당분야")</f>
        <v>비해당분야</v>
      </c>
      <c r="AA819" s="3" t="str">
        <f>IF(R819="C",SUMIF(B:B,B819,Z:Z),"비해당분야")</f>
        <v>비해당분야</v>
      </c>
      <c r="AB819" s="3" t="str">
        <f>IF(R819="C",SUM(Y819,AA819),"비해당분야")</f>
        <v>비해당분야</v>
      </c>
      <c r="AC819" s="3">
        <f>IF(R819="C",AB819,X819)</f>
        <v>4</v>
      </c>
      <c r="AD819" s="3">
        <f>VLOOKUP(K819,'[1]자격증 backdata'!A:D,4,0)</f>
        <v>5</v>
      </c>
      <c r="AE819" s="3">
        <f>IF(_xlfn.MAXIFS(AD:AD,B:B,B819)&gt;10,10,_xlfn.MAXIFS(AD:AD,B:B,B819))</f>
        <v>5</v>
      </c>
      <c r="AG819" s="2">
        <f>VLOOKUP(K819,'[1]자격증 backdata'!A:C,3,0)</f>
        <v>0</v>
      </c>
      <c r="AH819" s="2">
        <f>COUNTIFS($B:$B,$B819,$AG:$AG,AH$1)</f>
        <v>0</v>
      </c>
      <c r="AI819" s="2">
        <f>COUNTIFS($B:$B,$B819,$AG:$AG,AI$1)</f>
        <v>0</v>
      </c>
      <c r="AJ819" s="2">
        <f>COUNTIFS($B:$B,$B819,$AG:$AG,AJ$1)</f>
        <v>0</v>
      </c>
      <c r="AK819" s="2">
        <f>COUNTIFS($B:$B,$B819,$AG:$AG,AK$1)</f>
        <v>0</v>
      </c>
      <c r="AL819" s="2">
        <f>COUNTIFS($B:$B,$B819,$AG:$AG,AL$1)</f>
        <v>0</v>
      </c>
      <c r="AM819" s="2">
        <f>COUNTIFS($B:$B,$B819,$AG:$AG,AM$1)</f>
        <v>0</v>
      </c>
      <c r="AN819" s="2">
        <f>COUNTIFS($B:$B,$B819,$AG:$AG,AN$1)</f>
        <v>0</v>
      </c>
      <c r="AO819" s="2">
        <f>COUNTIFS($B:$B,$B819,$AG:$AG,AO$1)</f>
        <v>0</v>
      </c>
      <c r="AP819" s="2">
        <f>COUNTIFS($B:$B,$B819,$AG:$AG,AP$1)</f>
        <v>0</v>
      </c>
      <c r="AQ819" s="2">
        <f>COUNTIFS($B:$B,$B819,$AG:$AG,AQ$1)</f>
        <v>0</v>
      </c>
      <c r="AR819" s="2">
        <f>COUNTIFS($B:$B,$B819,$AG:$AG,AR$1)</f>
        <v>0</v>
      </c>
      <c r="AS819" s="2">
        <f>COUNTIFS($B:$B,$B819,$AG:$AG,AS$1)</f>
        <v>0</v>
      </c>
      <c r="AT819" s="2">
        <f>COUNTIFS($B:$B,$B819,$AG:$AG,AT$1)</f>
        <v>1</v>
      </c>
      <c r="AU819" s="2">
        <f>COUNTIFS($B:$B,$B819,$AG:$AG,AU$1)</f>
        <v>0</v>
      </c>
    </row>
    <row r="820" spans="1:47" ht="15" customHeight="1" x14ac:dyDescent="0.35">
      <c r="A820" s="7">
        <f>IF(B819=B820,A819,A819+1)</f>
        <v>282</v>
      </c>
      <c r="B820" s="7" t="s">
        <v>4886</v>
      </c>
      <c r="C820" s="7" t="s">
        <v>4885</v>
      </c>
      <c r="D820" s="7" t="s">
        <v>3044</v>
      </c>
      <c r="E820" s="7" t="s">
        <v>3043</v>
      </c>
      <c r="F820" s="4" t="s">
        <v>7</v>
      </c>
      <c r="G820" s="4" t="s">
        <v>8</v>
      </c>
      <c r="H820" s="4" t="s">
        <v>7</v>
      </c>
      <c r="I820" s="3">
        <v>2</v>
      </c>
      <c r="J820" s="3" t="s">
        <v>106</v>
      </c>
      <c r="K820" s="3" t="s">
        <v>3057</v>
      </c>
      <c r="L820" s="3" t="s">
        <v>55</v>
      </c>
      <c r="M820" s="3" t="s">
        <v>4884</v>
      </c>
      <c r="N820" s="3" t="s">
        <v>376</v>
      </c>
      <c r="P820" s="3" t="s">
        <v>669</v>
      </c>
      <c r="Q820" s="3" t="s">
        <v>1475</v>
      </c>
      <c r="R820" s="3" t="s">
        <v>2434</v>
      </c>
      <c r="S820" s="2" t="str">
        <f>IF(P820="심사불필요","-",VLOOKUP(K820,'[1]자격증 backdata'!A:G,7,0))</f>
        <v>-</v>
      </c>
      <c r="T820" s="2" t="str">
        <f>IF(S820="-","-",IF(COUNTIFS(B:B,B820,S:S,"필수")&gt;0,"자격요건충족","확인필요"))</f>
        <v>-</v>
      </c>
      <c r="U820" s="2"/>
      <c r="W820" s="2">
        <f>IF(Q820="4급","심사불필요",VLOOKUP(K820,'[1]자격증 backdata'!A:B,2,0))</f>
        <v>4</v>
      </c>
      <c r="X820" s="3">
        <f>IF(R820="A", MIN(20, SUMIFS(W:W, B:B, B820, R:R, "A")),IF(R820="B", MIN(30, SUMIFS(W:W, B:B, B820, R:R, "B")),"비해당분야"))</f>
        <v>4</v>
      </c>
      <c r="Y820" s="3" t="str">
        <f>IF(R820="C",MIN(30,IF(COUNTIFS(B:B,B820,W:W,"가1")=1,25,IF(COUNTIFS(B:B,B820,W:W,"가1")&gt;=2,30,0))+IF(COUNTIFS(B:B,B820,W:W,"나1")&gt;=4,30,IF(COUNTIFS(B:B,B820,W:W,"나1")=3,26,IF(COUNTIFS(B:B,B820,W:W,"나1")=2,22,IF(COUNTIFS(B:B,B820,W:W,"나1")=1,18,0)))))+MIN(30,IF(COUNTIFS(B:B,B820,W:W,"가2")=1,25,IF(COUNTIFS(B:B,B820,W:W,"가2")&gt;=2,30,0))+IF(COUNTIFS(B:B,B820,W:W,"나2")=3,30,IF(COUNTIFS(B:B,B820,W:W,"나2")=2,25,IF(COUNTIFS(B:B,B820,W:W,"나2")=1,20,0)))),"비해당분야")</f>
        <v>비해당분야</v>
      </c>
      <c r="Z820" s="3" t="str">
        <f>IF(R820="C",VLOOKUP(K820,'[1]자격증 backdata'!A:F,6,0),"비해당분야")</f>
        <v>비해당분야</v>
      </c>
      <c r="AA820" s="3" t="str">
        <f>IF(R820="C",SUMIF(B:B,B820,Z:Z),"비해당분야")</f>
        <v>비해당분야</v>
      </c>
      <c r="AB820" s="3" t="str">
        <f>IF(R820="C",SUM(Y820,AA820),"비해당분야")</f>
        <v>비해당분야</v>
      </c>
      <c r="AC820" s="3">
        <f>IF(R820="C",AB820,X820)</f>
        <v>4</v>
      </c>
      <c r="AD820" s="3">
        <f>VLOOKUP(K820,'[1]자격증 backdata'!A:D,4,0)</f>
        <v>0</v>
      </c>
      <c r="AE820" s="3">
        <f>IF(_xlfn.MAXIFS(AD:AD,B:B,B820)&gt;10,10,_xlfn.MAXIFS(AD:AD,B:B,B820))</f>
        <v>5</v>
      </c>
      <c r="AG820" s="2" t="str">
        <f>VLOOKUP(K820,'[1]자격증 backdata'!A:C,3,0)</f>
        <v>M</v>
      </c>
      <c r="AH820" s="2">
        <f>COUNTIFS($B:$B,$B820,$AG:$AG,AH$1)</f>
        <v>0</v>
      </c>
      <c r="AI820" s="2">
        <f>COUNTIFS($B:$B,$B820,$AG:$AG,AI$1)</f>
        <v>0</v>
      </c>
      <c r="AJ820" s="2">
        <f>COUNTIFS($B:$B,$B820,$AG:$AG,AJ$1)</f>
        <v>0</v>
      </c>
      <c r="AK820" s="2">
        <f>COUNTIFS($B:$B,$B820,$AG:$AG,AK$1)</f>
        <v>0</v>
      </c>
      <c r="AL820" s="2">
        <f>COUNTIFS($B:$B,$B820,$AG:$AG,AL$1)</f>
        <v>0</v>
      </c>
      <c r="AM820" s="2">
        <f>COUNTIFS($B:$B,$B820,$AG:$AG,AM$1)</f>
        <v>0</v>
      </c>
      <c r="AN820" s="2">
        <f>COUNTIFS($B:$B,$B820,$AG:$AG,AN$1)</f>
        <v>0</v>
      </c>
      <c r="AO820" s="2">
        <f>COUNTIFS($B:$B,$B820,$AG:$AG,AO$1)</f>
        <v>0</v>
      </c>
      <c r="AP820" s="2">
        <f>COUNTIFS($B:$B,$B820,$AG:$AG,AP$1)</f>
        <v>0</v>
      </c>
      <c r="AQ820" s="2">
        <f>COUNTIFS($B:$B,$B820,$AG:$AG,AQ$1)</f>
        <v>0</v>
      </c>
      <c r="AR820" s="2">
        <f>COUNTIFS($B:$B,$B820,$AG:$AG,AR$1)</f>
        <v>0</v>
      </c>
      <c r="AS820" s="2">
        <f>COUNTIFS($B:$B,$B820,$AG:$AG,AS$1)</f>
        <v>0</v>
      </c>
      <c r="AT820" s="2">
        <f>COUNTIFS($B:$B,$B820,$AG:$AG,AT$1)</f>
        <v>1</v>
      </c>
      <c r="AU820" s="2">
        <f>COUNTIFS($B:$B,$B820,$AG:$AG,AU$1)</f>
        <v>0</v>
      </c>
    </row>
    <row r="821" spans="1:47" ht="15" customHeight="1" x14ac:dyDescent="0.35">
      <c r="A821" s="4">
        <f>IF(B820=B821,A820,A820+1)</f>
        <v>283</v>
      </c>
      <c r="B821" s="4" t="s">
        <v>4881</v>
      </c>
      <c r="C821" s="4" t="s">
        <v>3723</v>
      </c>
      <c r="D821" s="4" t="s">
        <v>3044</v>
      </c>
      <c r="E821" s="4" t="s">
        <v>3043</v>
      </c>
      <c r="F821" s="4" t="s">
        <v>7</v>
      </c>
      <c r="G821" s="4" t="s">
        <v>8</v>
      </c>
      <c r="H821" s="4" t="s">
        <v>7</v>
      </c>
      <c r="I821" s="4">
        <v>1</v>
      </c>
      <c r="J821" s="4" t="s">
        <v>69</v>
      </c>
      <c r="K821" s="4" t="s">
        <v>3065</v>
      </c>
      <c r="L821" s="4" t="s">
        <v>36</v>
      </c>
      <c r="M821" s="4" t="s">
        <v>4883</v>
      </c>
      <c r="N821" s="4" t="s">
        <v>152</v>
      </c>
      <c r="P821" s="4" t="s">
        <v>669</v>
      </c>
      <c r="Q821" s="4" t="s">
        <v>1475</v>
      </c>
      <c r="R821" s="4" t="s">
        <v>2434</v>
      </c>
      <c r="S821" s="5" t="str">
        <f>IF(P821="심사불필요","-",VLOOKUP(K821,'[1]자격증 backdata'!A:G,7,0))</f>
        <v>-</v>
      </c>
      <c r="T821" s="5" t="str">
        <f>IF(S821="-","-",IF(COUNTIFS(B:B,B821,S:S,"필수")&gt;0,"자격요건충족","확인필요"))</f>
        <v>-</v>
      </c>
      <c r="U821" s="5"/>
      <c r="W821" s="5">
        <f>IF(Q821="4급","심사불필요",VLOOKUP(K821,'[1]자격증 backdata'!A:B,2,0))</f>
        <v>0</v>
      </c>
      <c r="X821" s="4">
        <f>IF(R821="A", MIN(20, SUMIFS(W:W, B:B, B821, R:R, "A")),IF(R821="B", MIN(30, SUMIFS(W:W, B:B, B821, R:R, "B")),"비해당분야"))</f>
        <v>8</v>
      </c>
      <c r="Y821" s="4" t="str">
        <f>IF(R821="C",MIN(30,IF(COUNTIFS(B:B,B821,W:W,"가1")=1,25,IF(COUNTIFS(B:B,B821,W:W,"가1")&gt;=2,30,0))+IF(COUNTIFS(B:B,B821,W:W,"나1")&gt;=4,30,IF(COUNTIFS(B:B,B821,W:W,"나1")=3,26,IF(COUNTIFS(B:B,B821,W:W,"나1")=2,22,IF(COUNTIFS(B:B,B821,W:W,"나1")=1,18,0)))))+MIN(30,IF(COUNTIFS(B:B,B821,W:W,"가2")=1,25,IF(COUNTIFS(B:B,B821,W:W,"가2")&gt;=2,30,0))+IF(COUNTIFS(B:B,B821,W:W,"나2")=3,30,IF(COUNTIFS(B:B,B821,W:W,"나2")=2,25,IF(COUNTIFS(B:B,B821,W:W,"나2")=1,20,0)))),"비해당분야")</f>
        <v>비해당분야</v>
      </c>
      <c r="Z821" s="4" t="str">
        <f>IF(R821="C",VLOOKUP(K821,'[1]자격증 backdata'!A:F,6,0),"비해당분야")</f>
        <v>비해당분야</v>
      </c>
      <c r="AA821" s="4" t="str">
        <f>IF(R821="C",SUMIF(B:B,B821,Z:Z),"비해당분야")</f>
        <v>비해당분야</v>
      </c>
      <c r="AB821" s="4" t="str">
        <f>IF(R821="C",SUM(Y821,AA821),"비해당분야")</f>
        <v>비해당분야</v>
      </c>
      <c r="AC821" s="4">
        <f>IF(R821="C",AB821,X821)</f>
        <v>8</v>
      </c>
      <c r="AD821" s="4">
        <f>VLOOKUP(K821,'[1]자격증 backdata'!A:D,4,0)</f>
        <v>5</v>
      </c>
      <c r="AE821" s="4">
        <f>IF(_xlfn.MAXIFS(AD:AD,B:B,B821)&gt;10,10,_xlfn.MAXIFS(AD:AD,B:B,B821))</f>
        <v>5</v>
      </c>
      <c r="AG821" s="5">
        <f>VLOOKUP(K821,'[1]자격증 backdata'!A:C,3,0)</f>
        <v>0</v>
      </c>
      <c r="AH821" s="5">
        <f>COUNTIFS($B:$B,$B821,$AG:$AG,AH$1)</f>
        <v>0</v>
      </c>
      <c r="AI821" s="5">
        <f>COUNTIFS($B:$B,$B821,$AG:$AG,AI$1)</f>
        <v>0</v>
      </c>
      <c r="AJ821" s="5">
        <f>COUNTIFS($B:$B,$B821,$AG:$AG,AJ$1)</f>
        <v>0</v>
      </c>
      <c r="AK821" s="5">
        <f>COUNTIFS($B:$B,$B821,$AG:$AG,AK$1)</f>
        <v>0</v>
      </c>
      <c r="AL821" s="5">
        <f>COUNTIFS($B:$B,$B821,$AG:$AG,AL$1)</f>
        <v>0</v>
      </c>
      <c r="AM821" s="5">
        <f>COUNTIFS($B:$B,$B821,$AG:$AG,AM$1)</f>
        <v>0</v>
      </c>
      <c r="AN821" s="5">
        <f>COUNTIFS($B:$B,$B821,$AG:$AG,AN$1)</f>
        <v>0</v>
      </c>
      <c r="AO821" s="5">
        <f>COUNTIFS($B:$B,$B821,$AG:$AG,AO$1)</f>
        <v>0</v>
      </c>
      <c r="AP821" s="5">
        <f>COUNTIFS($B:$B,$B821,$AG:$AG,AP$1)</f>
        <v>0</v>
      </c>
      <c r="AQ821" s="5">
        <f>COUNTIFS($B:$B,$B821,$AG:$AG,AQ$1)</f>
        <v>0</v>
      </c>
      <c r="AR821" s="5">
        <f>COUNTIFS($B:$B,$B821,$AG:$AG,AR$1)</f>
        <v>0</v>
      </c>
      <c r="AS821" s="5">
        <f>COUNTIFS($B:$B,$B821,$AG:$AG,AS$1)</f>
        <v>0</v>
      </c>
      <c r="AT821" s="5">
        <f>COUNTIFS($B:$B,$B821,$AG:$AG,AT$1)</f>
        <v>1</v>
      </c>
      <c r="AU821" s="5">
        <f>COUNTIFS($B:$B,$B821,$AG:$AG,AU$1)</f>
        <v>0</v>
      </c>
    </row>
    <row r="822" spans="1:47" ht="15" customHeight="1" x14ac:dyDescent="0.35">
      <c r="A822" s="6">
        <f>IF(B821=B822,A821,A821+1)</f>
        <v>283</v>
      </c>
      <c r="B822" s="6" t="s">
        <v>4881</v>
      </c>
      <c r="C822" s="6" t="s">
        <v>3723</v>
      </c>
      <c r="D822" s="6" t="s">
        <v>3044</v>
      </c>
      <c r="E822" s="6" t="s">
        <v>3043</v>
      </c>
      <c r="F822" s="4" t="s">
        <v>7</v>
      </c>
      <c r="G822" s="4" t="s">
        <v>8</v>
      </c>
      <c r="H822" s="4" t="s">
        <v>7</v>
      </c>
      <c r="I822" s="4">
        <v>2</v>
      </c>
      <c r="J822" s="4" t="s">
        <v>106</v>
      </c>
      <c r="K822" s="4" t="s">
        <v>3057</v>
      </c>
      <c r="L822" s="4" t="s">
        <v>55</v>
      </c>
      <c r="M822" s="4" t="s">
        <v>4882</v>
      </c>
      <c r="N822" s="4" t="s">
        <v>1965</v>
      </c>
      <c r="P822" s="4" t="s">
        <v>669</v>
      </c>
      <c r="Q822" s="4" t="s">
        <v>1475</v>
      </c>
      <c r="R822" s="4" t="s">
        <v>2434</v>
      </c>
      <c r="S822" s="5" t="str">
        <f>IF(P822="심사불필요","-",VLOOKUP(K822,'[1]자격증 backdata'!A:G,7,0))</f>
        <v>-</v>
      </c>
      <c r="T822" s="5" t="str">
        <f>IF(S822="-","-",IF(COUNTIFS(B:B,B822,S:S,"필수")&gt;0,"자격요건충족","확인필요"))</f>
        <v>-</v>
      </c>
      <c r="U822" s="5"/>
      <c r="W822" s="5">
        <f>IF(Q822="4급","심사불필요",VLOOKUP(K822,'[1]자격증 backdata'!A:B,2,0))</f>
        <v>4</v>
      </c>
      <c r="X822" s="4">
        <f>IF(R822="A", MIN(20, SUMIFS(W:W, B:B, B822, R:R, "A")),IF(R822="B", MIN(30, SUMIFS(W:W, B:B, B822, R:R, "B")),"비해당분야"))</f>
        <v>8</v>
      </c>
      <c r="Y822" s="4" t="str">
        <f>IF(R822="C",MIN(30,IF(COUNTIFS(B:B,B822,W:W,"가1")=1,25,IF(COUNTIFS(B:B,B822,W:W,"가1")&gt;=2,30,0))+IF(COUNTIFS(B:B,B822,W:W,"나1")&gt;=4,30,IF(COUNTIFS(B:B,B822,W:W,"나1")=3,26,IF(COUNTIFS(B:B,B822,W:W,"나1")=2,22,IF(COUNTIFS(B:B,B822,W:W,"나1")=1,18,0)))))+MIN(30,IF(COUNTIFS(B:B,B822,W:W,"가2")=1,25,IF(COUNTIFS(B:B,B822,W:W,"가2")&gt;=2,30,0))+IF(COUNTIFS(B:B,B822,W:W,"나2")=3,30,IF(COUNTIFS(B:B,B822,W:W,"나2")=2,25,IF(COUNTIFS(B:B,B822,W:W,"나2")=1,20,0)))),"비해당분야")</f>
        <v>비해당분야</v>
      </c>
      <c r="Z822" s="4" t="str">
        <f>IF(R822="C",VLOOKUP(K822,'[1]자격증 backdata'!A:F,6,0),"비해당분야")</f>
        <v>비해당분야</v>
      </c>
      <c r="AA822" s="4" t="str">
        <f>IF(R822="C",SUMIF(B:B,B822,Z:Z),"비해당분야")</f>
        <v>비해당분야</v>
      </c>
      <c r="AB822" s="4" t="str">
        <f>IF(R822="C",SUM(Y822,AA822),"비해당분야")</f>
        <v>비해당분야</v>
      </c>
      <c r="AC822" s="4">
        <f>IF(R822="C",AB822,X822)</f>
        <v>8</v>
      </c>
      <c r="AD822" s="4">
        <f>VLOOKUP(K822,'[1]자격증 backdata'!A:D,4,0)</f>
        <v>0</v>
      </c>
      <c r="AE822" s="4">
        <f>IF(_xlfn.MAXIFS(AD:AD,B:B,B822)&gt;10,10,_xlfn.MAXIFS(AD:AD,B:B,B822))</f>
        <v>5</v>
      </c>
      <c r="AG822" s="5" t="str">
        <f>VLOOKUP(K822,'[1]자격증 backdata'!A:C,3,0)</f>
        <v>M</v>
      </c>
      <c r="AH822" s="5">
        <f>COUNTIFS($B:$B,$B822,$AG:$AG,AH$1)</f>
        <v>0</v>
      </c>
      <c r="AI822" s="5">
        <f>COUNTIFS($B:$B,$B822,$AG:$AG,AI$1)</f>
        <v>0</v>
      </c>
      <c r="AJ822" s="5">
        <f>COUNTIFS($B:$B,$B822,$AG:$AG,AJ$1)</f>
        <v>0</v>
      </c>
      <c r="AK822" s="5">
        <f>COUNTIFS($B:$B,$B822,$AG:$AG,AK$1)</f>
        <v>0</v>
      </c>
      <c r="AL822" s="5">
        <f>COUNTIFS($B:$B,$B822,$AG:$AG,AL$1)</f>
        <v>0</v>
      </c>
      <c r="AM822" s="5">
        <f>COUNTIFS($B:$B,$B822,$AG:$AG,AM$1)</f>
        <v>0</v>
      </c>
      <c r="AN822" s="5">
        <f>COUNTIFS($B:$B,$B822,$AG:$AG,AN$1)</f>
        <v>0</v>
      </c>
      <c r="AO822" s="5">
        <f>COUNTIFS($B:$B,$B822,$AG:$AG,AO$1)</f>
        <v>0</v>
      </c>
      <c r="AP822" s="5">
        <f>COUNTIFS($B:$B,$B822,$AG:$AG,AP$1)</f>
        <v>0</v>
      </c>
      <c r="AQ822" s="5">
        <f>COUNTIFS($B:$B,$B822,$AG:$AG,AQ$1)</f>
        <v>0</v>
      </c>
      <c r="AR822" s="5">
        <f>COUNTIFS($B:$B,$B822,$AG:$AG,AR$1)</f>
        <v>0</v>
      </c>
      <c r="AS822" s="5">
        <f>COUNTIFS($B:$B,$B822,$AG:$AG,AS$1)</f>
        <v>0</v>
      </c>
      <c r="AT822" s="5">
        <f>COUNTIFS($B:$B,$B822,$AG:$AG,AT$1)</f>
        <v>1</v>
      </c>
      <c r="AU822" s="5">
        <f>COUNTIFS($B:$B,$B822,$AG:$AG,AU$1)</f>
        <v>0</v>
      </c>
    </row>
    <row r="823" spans="1:47" ht="15" customHeight="1" x14ac:dyDescent="0.35">
      <c r="A823" s="6">
        <f>IF(B822=B823,A822,A822+1)</f>
        <v>283</v>
      </c>
      <c r="B823" s="6" t="s">
        <v>4881</v>
      </c>
      <c r="C823" s="6" t="s">
        <v>3723</v>
      </c>
      <c r="D823" s="6" t="s">
        <v>3044</v>
      </c>
      <c r="E823" s="6" t="s">
        <v>3043</v>
      </c>
      <c r="F823" s="4" t="s">
        <v>7</v>
      </c>
      <c r="G823" s="4" t="s">
        <v>8</v>
      </c>
      <c r="H823" s="4" t="s">
        <v>7</v>
      </c>
      <c r="I823" s="4">
        <v>3</v>
      </c>
      <c r="J823" s="4" t="s">
        <v>1970</v>
      </c>
      <c r="K823" s="4" t="s">
        <v>3092</v>
      </c>
      <c r="L823" s="4" t="s">
        <v>348</v>
      </c>
      <c r="M823" s="4" t="s">
        <v>4880</v>
      </c>
      <c r="N823" s="4" t="s">
        <v>346</v>
      </c>
      <c r="P823" s="4" t="s">
        <v>669</v>
      </c>
      <c r="Q823" s="4" t="s">
        <v>1475</v>
      </c>
      <c r="R823" s="4" t="s">
        <v>2434</v>
      </c>
      <c r="S823" s="5" t="str">
        <f>IF(P823="심사불필요","-",VLOOKUP(K823,'[1]자격증 backdata'!A:G,7,0))</f>
        <v>-</v>
      </c>
      <c r="T823" s="5" t="str">
        <f>IF(S823="-","-",IF(COUNTIFS(B:B,B823,S:S,"필수")&gt;0,"자격요건충족","확인필요"))</f>
        <v>-</v>
      </c>
      <c r="U823" s="5"/>
      <c r="W823" s="5">
        <f>IF(Q823="4급","심사불필요",VLOOKUP(K823,'[1]자격증 backdata'!A:B,2,0))</f>
        <v>4</v>
      </c>
      <c r="X823" s="4">
        <f>IF(R823="A", MIN(20, SUMIFS(W:W, B:B, B823, R:R, "A")),IF(R823="B", MIN(30, SUMIFS(W:W, B:B, B823, R:R, "B")),"비해당분야"))</f>
        <v>8</v>
      </c>
      <c r="Y823" s="4" t="str">
        <f>IF(R823="C",MIN(30,IF(COUNTIFS(B:B,B823,W:W,"가1")=1,25,IF(COUNTIFS(B:B,B823,W:W,"가1")&gt;=2,30,0))+IF(COUNTIFS(B:B,B823,W:W,"나1")&gt;=4,30,IF(COUNTIFS(B:B,B823,W:W,"나1")=3,26,IF(COUNTIFS(B:B,B823,W:W,"나1")=2,22,IF(COUNTIFS(B:B,B823,W:W,"나1")=1,18,0)))))+MIN(30,IF(COUNTIFS(B:B,B823,W:W,"가2")=1,25,IF(COUNTIFS(B:B,B823,W:W,"가2")&gt;=2,30,0))+IF(COUNTIFS(B:B,B823,W:W,"나2")=3,30,IF(COUNTIFS(B:B,B823,W:W,"나2")=2,25,IF(COUNTIFS(B:B,B823,W:W,"나2")=1,20,0)))),"비해당분야")</f>
        <v>비해당분야</v>
      </c>
      <c r="Z823" s="4" t="str">
        <f>IF(R823="C",VLOOKUP(K823,'[1]자격증 backdata'!A:F,6,0),"비해당분야")</f>
        <v>비해당분야</v>
      </c>
      <c r="AA823" s="4" t="str">
        <f>IF(R823="C",SUMIF(B:B,B823,Z:Z),"비해당분야")</f>
        <v>비해당분야</v>
      </c>
      <c r="AB823" s="4" t="str">
        <f>IF(R823="C",SUM(Y823,AA823),"비해당분야")</f>
        <v>비해당분야</v>
      </c>
      <c r="AC823" s="4">
        <f>IF(R823="C",AB823,X823)</f>
        <v>8</v>
      </c>
      <c r="AD823" s="4">
        <f>VLOOKUP(K823,'[1]자격증 backdata'!A:D,4,0)</f>
        <v>0</v>
      </c>
      <c r="AE823" s="4">
        <f>IF(_xlfn.MAXIFS(AD:AD,B:B,B823)&gt;10,10,_xlfn.MAXIFS(AD:AD,B:B,B823))</f>
        <v>5</v>
      </c>
      <c r="AG823" s="5">
        <f>VLOOKUP(K823,'[1]자격증 backdata'!A:C,3,0)</f>
        <v>0</v>
      </c>
      <c r="AH823" s="5">
        <f>COUNTIFS($B:$B,$B823,$AG:$AG,AH$1)</f>
        <v>0</v>
      </c>
      <c r="AI823" s="5">
        <f>COUNTIFS($B:$B,$B823,$AG:$AG,AI$1)</f>
        <v>0</v>
      </c>
      <c r="AJ823" s="5">
        <f>COUNTIFS($B:$B,$B823,$AG:$AG,AJ$1)</f>
        <v>0</v>
      </c>
      <c r="AK823" s="5">
        <f>COUNTIFS($B:$B,$B823,$AG:$AG,AK$1)</f>
        <v>0</v>
      </c>
      <c r="AL823" s="5">
        <f>COUNTIFS($B:$B,$B823,$AG:$AG,AL$1)</f>
        <v>0</v>
      </c>
      <c r="AM823" s="5">
        <f>COUNTIFS($B:$B,$B823,$AG:$AG,AM$1)</f>
        <v>0</v>
      </c>
      <c r="AN823" s="5">
        <f>COUNTIFS($B:$B,$B823,$AG:$AG,AN$1)</f>
        <v>0</v>
      </c>
      <c r="AO823" s="5">
        <f>COUNTIFS($B:$B,$B823,$AG:$AG,AO$1)</f>
        <v>0</v>
      </c>
      <c r="AP823" s="5">
        <f>COUNTIFS($B:$B,$B823,$AG:$AG,AP$1)</f>
        <v>0</v>
      </c>
      <c r="AQ823" s="5">
        <f>COUNTIFS($B:$B,$B823,$AG:$AG,AQ$1)</f>
        <v>0</v>
      </c>
      <c r="AR823" s="5">
        <f>COUNTIFS($B:$B,$B823,$AG:$AG,AR$1)</f>
        <v>0</v>
      </c>
      <c r="AS823" s="5">
        <f>COUNTIFS($B:$B,$B823,$AG:$AG,AS$1)</f>
        <v>0</v>
      </c>
      <c r="AT823" s="5">
        <f>COUNTIFS($B:$B,$B823,$AG:$AG,AT$1)</f>
        <v>1</v>
      </c>
      <c r="AU823" s="5">
        <f>COUNTIFS($B:$B,$B823,$AG:$AG,AU$1)</f>
        <v>0</v>
      </c>
    </row>
    <row r="824" spans="1:47" ht="15" customHeight="1" x14ac:dyDescent="0.35">
      <c r="A824" s="3">
        <f>IF(B823=B824,A823,A823+1)</f>
        <v>284</v>
      </c>
      <c r="B824" s="3" t="s">
        <v>4875</v>
      </c>
      <c r="C824" s="3" t="s">
        <v>4874</v>
      </c>
      <c r="D824" s="3" t="s">
        <v>3044</v>
      </c>
      <c r="E824" s="3" t="s">
        <v>3043</v>
      </c>
      <c r="F824" s="4" t="s">
        <v>7</v>
      </c>
      <c r="G824" s="4" t="s">
        <v>8</v>
      </c>
      <c r="H824" s="4" t="s">
        <v>7</v>
      </c>
      <c r="I824" s="3">
        <v>1</v>
      </c>
      <c r="J824" s="3" t="s">
        <v>28</v>
      </c>
      <c r="K824" s="3" t="s">
        <v>3061</v>
      </c>
      <c r="L824" s="3" t="s">
        <v>26</v>
      </c>
      <c r="M824" s="3" t="s">
        <v>4879</v>
      </c>
      <c r="N824" s="3" t="s">
        <v>1476</v>
      </c>
      <c r="P824" s="3" t="s">
        <v>669</v>
      </c>
      <c r="Q824" s="3" t="s">
        <v>1475</v>
      </c>
      <c r="R824" s="3" t="s">
        <v>2434</v>
      </c>
      <c r="S824" s="2" t="str">
        <f>IF(P824="심사불필요","-",VLOOKUP(K824,'[1]자격증 backdata'!A:G,7,0))</f>
        <v>-</v>
      </c>
      <c r="T824" s="2" t="str">
        <f>IF(S824="-","-",IF(COUNTIFS(B:B,B824,S:S,"필수")&gt;0,"자격요건충족","확인필요"))</f>
        <v>-</v>
      </c>
      <c r="U824" s="2"/>
      <c r="W824" s="2">
        <f>IF(Q824="4급","심사불필요",VLOOKUP(K824,'[1]자격증 backdata'!A:B,2,0))</f>
        <v>2</v>
      </c>
      <c r="X824" s="3">
        <f>IF(R824="A", MIN(20, SUMIFS(W:W, B:B, B824, R:R, "A")),IF(R824="B", MIN(30, SUMIFS(W:W, B:B, B824, R:R, "B")),"비해당분야"))</f>
        <v>12</v>
      </c>
      <c r="Y824" s="3" t="str">
        <f>IF(R824="C",MIN(30,IF(COUNTIFS(B:B,B824,W:W,"가1")=1,25,IF(COUNTIFS(B:B,B824,W:W,"가1")&gt;=2,30,0))+IF(COUNTIFS(B:B,B824,W:W,"나1")&gt;=4,30,IF(COUNTIFS(B:B,B824,W:W,"나1")=3,26,IF(COUNTIFS(B:B,B824,W:W,"나1")=2,22,IF(COUNTIFS(B:B,B824,W:W,"나1")=1,18,0)))))+MIN(30,IF(COUNTIFS(B:B,B824,W:W,"가2")=1,25,IF(COUNTIFS(B:B,B824,W:W,"가2")&gt;=2,30,0))+IF(COUNTIFS(B:B,B824,W:W,"나2")=3,30,IF(COUNTIFS(B:B,B824,W:W,"나2")=2,25,IF(COUNTIFS(B:B,B824,W:W,"나2")=1,20,0)))),"비해당분야")</f>
        <v>비해당분야</v>
      </c>
      <c r="Z824" s="3" t="str">
        <f>IF(R824="C",VLOOKUP(K824,'[1]자격증 backdata'!A:F,6,0),"비해당분야")</f>
        <v>비해당분야</v>
      </c>
      <c r="AA824" s="3" t="str">
        <f>IF(R824="C",SUMIF(B:B,B824,Z:Z),"비해당분야")</f>
        <v>비해당분야</v>
      </c>
      <c r="AB824" s="3" t="str">
        <f>IF(R824="C",SUM(Y824,AA824),"비해당분야")</f>
        <v>비해당분야</v>
      </c>
      <c r="AC824" s="3">
        <f>IF(R824="C",AB824,X824)</f>
        <v>12</v>
      </c>
      <c r="AD824" s="3">
        <f>VLOOKUP(K824,'[1]자격증 backdata'!A:D,4,0)</f>
        <v>0</v>
      </c>
      <c r="AE824" s="3">
        <f>IF(_xlfn.MAXIFS(AD:AD,B:B,B824)&gt;10,10,_xlfn.MAXIFS(AD:AD,B:B,B824))</f>
        <v>5</v>
      </c>
      <c r="AG824" s="2">
        <f>VLOOKUP(K824,'[1]자격증 backdata'!A:C,3,0)</f>
        <v>0</v>
      </c>
      <c r="AH824" s="2">
        <f>COUNTIFS($B:$B,$B824,$AG:$AG,AH$1)</f>
        <v>0</v>
      </c>
      <c r="AI824" s="2">
        <f>COUNTIFS($B:$B,$B824,$AG:$AG,AI$1)</f>
        <v>0</v>
      </c>
      <c r="AJ824" s="2">
        <f>COUNTIFS($B:$B,$B824,$AG:$AG,AJ$1)</f>
        <v>0</v>
      </c>
      <c r="AK824" s="2">
        <f>COUNTIFS($B:$B,$B824,$AG:$AG,AK$1)</f>
        <v>0</v>
      </c>
      <c r="AL824" s="2">
        <f>COUNTIFS($B:$B,$B824,$AG:$AG,AL$1)</f>
        <v>0</v>
      </c>
      <c r="AM824" s="2">
        <f>COUNTIFS($B:$B,$B824,$AG:$AG,AM$1)</f>
        <v>0</v>
      </c>
      <c r="AN824" s="2">
        <f>COUNTIFS($B:$B,$B824,$AG:$AG,AN$1)</f>
        <v>1</v>
      </c>
      <c r="AO824" s="2">
        <f>COUNTIFS($B:$B,$B824,$AG:$AG,AO$1)</f>
        <v>0</v>
      </c>
      <c r="AP824" s="2">
        <f>COUNTIFS($B:$B,$B824,$AG:$AG,AP$1)</f>
        <v>0</v>
      </c>
      <c r="AQ824" s="2">
        <f>COUNTIFS($B:$B,$B824,$AG:$AG,AQ$1)</f>
        <v>1</v>
      </c>
      <c r="AR824" s="2">
        <f>COUNTIFS($B:$B,$B824,$AG:$AG,AR$1)</f>
        <v>0</v>
      </c>
      <c r="AS824" s="2">
        <f>COUNTIFS($B:$B,$B824,$AG:$AG,AS$1)</f>
        <v>0</v>
      </c>
      <c r="AT824" s="2">
        <f>COUNTIFS($B:$B,$B824,$AG:$AG,AT$1)</f>
        <v>1</v>
      </c>
      <c r="AU824" s="2">
        <f>COUNTIFS($B:$B,$B824,$AG:$AG,AU$1)</f>
        <v>0</v>
      </c>
    </row>
    <row r="825" spans="1:47" ht="15" customHeight="1" x14ac:dyDescent="0.35">
      <c r="A825" s="7">
        <f>IF(B824=B825,A824,A824+1)</f>
        <v>284</v>
      </c>
      <c r="B825" s="7" t="s">
        <v>4875</v>
      </c>
      <c r="C825" s="7" t="s">
        <v>4874</v>
      </c>
      <c r="D825" s="7" t="s">
        <v>3044</v>
      </c>
      <c r="E825" s="7" t="s">
        <v>3043</v>
      </c>
      <c r="F825" s="4" t="s">
        <v>7</v>
      </c>
      <c r="G825" s="4" t="s">
        <v>8</v>
      </c>
      <c r="H825" s="4" t="s">
        <v>7</v>
      </c>
      <c r="I825" s="3">
        <v>2</v>
      </c>
      <c r="J825" s="3" t="s">
        <v>364</v>
      </c>
      <c r="K825" s="3" t="s">
        <v>3075</v>
      </c>
      <c r="L825" s="3" t="s">
        <v>254</v>
      </c>
      <c r="M825" s="3" t="s">
        <v>4878</v>
      </c>
      <c r="N825" s="3" t="s">
        <v>616</v>
      </c>
      <c r="P825" s="3" t="s">
        <v>669</v>
      </c>
      <c r="Q825" s="3" t="s">
        <v>1475</v>
      </c>
      <c r="R825" s="3" t="s">
        <v>2434</v>
      </c>
      <c r="S825" s="2" t="str">
        <f>IF(P825="심사불필요","-",VLOOKUP(K825,'[1]자격증 backdata'!A:G,7,0))</f>
        <v>-</v>
      </c>
      <c r="T825" s="2" t="str">
        <f>IF(S825="-","-",IF(COUNTIFS(B:B,B825,S:S,"필수")&gt;0,"자격요건충족","확인필요"))</f>
        <v>-</v>
      </c>
      <c r="U825" s="2"/>
      <c r="W825" s="2">
        <f>IF(Q825="4급","심사불필요",VLOOKUP(K825,'[1]자격증 backdata'!A:B,2,0))</f>
        <v>2</v>
      </c>
      <c r="X825" s="3">
        <f>IF(R825="A", MIN(20, SUMIFS(W:W, B:B, B825, R:R, "A")),IF(R825="B", MIN(30, SUMIFS(W:W, B:B, B825, R:R, "B")),"비해당분야"))</f>
        <v>12</v>
      </c>
      <c r="Y825" s="3" t="str">
        <f>IF(R825="C",MIN(30,IF(COUNTIFS(B:B,B825,W:W,"가1")=1,25,IF(COUNTIFS(B:B,B825,W:W,"가1")&gt;=2,30,0))+IF(COUNTIFS(B:B,B825,W:W,"나1")&gt;=4,30,IF(COUNTIFS(B:B,B825,W:W,"나1")=3,26,IF(COUNTIFS(B:B,B825,W:W,"나1")=2,22,IF(COUNTIFS(B:B,B825,W:W,"나1")=1,18,0)))))+MIN(30,IF(COUNTIFS(B:B,B825,W:W,"가2")=1,25,IF(COUNTIFS(B:B,B825,W:W,"가2")&gt;=2,30,0))+IF(COUNTIFS(B:B,B825,W:W,"나2")=3,30,IF(COUNTIFS(B:B,B825,W:W,"나2")=2,25,IF(COUNTIFS(B:B,B825,W:W,"나2")=1,20,0)))),"비해당분야")</f>
        <v>비해당분야</v>
      </c>
      <c r="Z825" s="3" t="str">
        <f>IF(R825="C",VLOOKUP(K825,'[1]자격증 backdata'!A:F,6,0),"비해당분야")</f>
        <v>비해당분야</v>
      </c>
      <c r="AA825" s="3" t="str">
        <f>IF(R825="C",SUMIF(B:B,B825,Z:Z),"비해당분야")</f>
        <v>비해당분야</v>
      </c>
      <c r="AB825" s="3" t="str">
        <f>IF(R825="C",SUM(Y825,AA825),"비해당분야")</f>
        <v>비해당분야</v>
      </c>
      <c r="AC825" s="3">
        <f>IF(R825="C",AB825,X825)</f>
        <v>12</v>
      </c>
      <c r="AD825" s="3">
        <f>VLOOKUP(K825,'[1]자격증 backdata'!A:D,4,0)</f>
        <v>0</v>
      </c>
      <c r="AE825" s="3">
        <f>IF(_xlfn.MAXIFS(AD:AD,B:B,B825)&gt;10,10,_xlfn.MAXIFS(AD:AD,B:B,B825))</f>
        <v>5</v>
      </c>
      <c r="AG825" s="2" t="str">
        <f>VLOOKUP(K825,'[1]자격증 backdata'!A:C,3,0)</f>
        <v>J</v>
      </c>
      <c r="AH825" s="2">
        <f>COUNTIFS($B:$B,$B825,$AG:$AG,AH$1)</f>
        <v>0</v>
      </c>
      <c r="AI825" s="2">
        <f>COUNTIFS($B:$B,$B825,$AG:$AG,AI$1)</f>
        <v>0</v>
      </c>
      <c r="AJ825" s="2">
        <f>COUNTIFS($B:$B,$B825,$AG:$AG,AJ$1)</f>
        <v>0</v>
      </c>
      <c r="AK825" s="2">
        <f>COUNTIFS($B:$B,$B825,$AG:$AG,AK$1)</f>
        <v>0</v>
      </c>
      <c r="AL825" s="2">
        <f>COUNTIFS($B:$B,$B825,$AG:$AG,AL$1)</f>
        <v>0</v>
      </c>
      <c r="AM825" s="2">
        <f>COUNTIFS($B:$B,$B825,$AG:$AG,AM$1)</f>
        <v>0</v>
      </c>
      <c r="AN825" s="2">
        <f>COUNTIFS($B:$B,$B825,$AG:$AG,AN$1)</f>
        <v>1</v>
      </c>
      <c r="AO825" s="2">
        <f>COUNTIFS($B:$B,$B825,$AG:$AG,AO$1)</f>
        <v>0</v>
      </c>
      <c r="AP825" s="2">
        <f>COUNTIFS($B:$B,$B825,$AG:$AG,AP$1)</f>
        <v>0</v>
      </c>
      <c r="AQ825" s="2">
        <f>COUNTIFS($B:$B,$B825,$AG:$AG,AQ$1)</f>
        <v>1</v>
      </c>
      <c r="AR825" s="2">
        <f>COUNTIFS($B:$B,$B825,$AG:$AG,AR$1)</f>
        <v>0</v>
      </c>
      <c r="AS825" s="2">
        <f>COUNTIFS($B:$B,$B825,$AG:$AG,AS$1)</f>
        <v>0</v>
      </c>
      <c r="AT825" s="2">
        <f>COUNTIFS($B:$B,$B825,$AG:$AG,AT$1)</f>
        <v>1</v>
      </c>
      <c r="AU825" s="2">
        <f>COUNTIFS($B:$B,$B825,$AG:$AG,AU$1)</f>
        <v>0</v>
      </c>
    </row>
    <row r="826" spans="1:47" ht="15" customHeight="1" x14ac:dyDescent="0.35">
      <c r="A826" s="7">
        <f>IF(B825=B826,A825,A825+1)</f>
        <v>284</v>
      </c>
      <c r="B826" s="7" t="s">
        <v>4875</v>
      </c>
      <c r="C826" s="7" t="s">
        <v>4874</v>
      </c>
      <c r="D826" s="7" t="s">
        <v>3044</v>
      </c>
      <c r="E826" s="7" t="s">
        <v>3043</v>
      </c>
      <c r="F826" s="4" t="s">
        <v>7</v>
      </c>
      <c r="G826" s="4" t="s">
        <v>8</v>
      </c>
      <c r="H826" s="4" t="s">
        <v>7</v>
      </c>
      <c r="I826" s="3">
        <v>3</v>
      </c>
      <c r="J826" s="3" t="s">
        <v>633</v>
      </c>
      <c r="K826" s="3" t="s">
        <v>3118</v>
      </c>
      <c r="L826" s="3" t="s">
        <v>55</v>
      </c>
      <c r="M826" s="3" t="s">
        <v>4877</v>
      </c>
      <c r="N826" s="3" t="s">
        <v>3507</v>
      </c>
      <c r="P826" s="3" t="s">
        <v>669</v>
      </c>
      <c r="Q826" s="3" t="s">
        <v>1475</v>
      </c>
      <c r="R826" s="3" t="s">
        <v>2434</v>
      </c>
      <c r="S826" s="2" t="str">
        <f>IF(P826="심사불필요","-",VLOOKUP(K826,'[1]자격증 backdata'!A:G,7,0))</f>
        <v>-</v>
      </c>
      <c r="T826" s="2" t="str">
        <f>IF(S826="-","-",IF(COUNTIFS(B:B,B826,S:S,"필수")&gt;0,"자격요건충족","확인필요"))</f>
        <v>-</v>
      </c>
      <c r="U826" s="2"/>
      <c r="W826" s="2">
        <f>IF(Q826="4급","심사불필요",VLOOKUP(K826,'[1]자격증 backdata'!A:B,2,0))</f>
        <v>4</v>
      </c>
      <c r="X826" s="3">
        <f>IF(R826="A", MIN(20, SUMIFS(W:W, B:B, B826, R:R, "A")),IF(R826="B", MIN(30, SUMIFS(W:W, B:B, B826, R:R, "B")),"비해당분야"))</f>
        <v>12</v>
      </c>
      <c r="Y826" s="3" t="str">
        <f>IF(R826="C",MIN(30,IF(COUNTIFS(B:B,B826,W:W,"가1")=1,25,IF(COUNTIFS(B:B,B826,W:W,"가1")&gt;=2,30,0))+IF(COUNTIFS(B:B,B826,W:W,"나1")&gt;=4,30,IF(COUNTIFS(B:B,B826,W:W,"나1")=3,26,IF(COUNTIFS(B:B,B826,W:W,"나1")=2,22,IF(COUNTIFS(B:B,B826,W:W,"나1")=1,18,0)))))+MIN(30,IF(COUNTIFS(B:B,B826,W:W,"가2")=1,25,IF(COUNTIFS(B:B,B826,W:W,"가2")&gt;=2,30,0))+IF(COUNTIFS(B:B,B826,W:W,"나2")=3,30,IF(COUNTIFS(B:B,B826,W:W,"나2")=2,25,IF(COUNTIFS(B:B,B826,W:W,"나2")=1,20,0)))),"비해당분야")</f>
        <v>비해당분야</v>
      </c>
      <c r="Z826" s="3" t="str">
        <f>IF(R826="C",VLOOKUP(K826,'[1]자격증 backdata'!A:F,6,0),"비해당분야")</f>
        <v>비해당분야</v>
      </c>
      <c r="AA826" s="3" t="str">
        <f>IF(R826="C",SUMIF(B:B,B826,Z:Z),"비해당분야")</f>
        <v>비해당분야</v>
      </c>
      <c r="AB826" s="3" t="str">
        <f>IF(R826="C",SUM(Y826,AA826),"비해당분야")</f>
        <v>비해당분야</v>
      </c>
      <c r="AC826" s="3">
        <f>IF(R826="C",AB826,X826)</f>
        <v>12</v>
      </c>
      <c r="AD826" s="3">
        <f>VLOOKUP(K826,'[1]자격증 backdata'!A:D,4,0)</f>
        <v>0</v>
      </c>
      <c r="AE826" s="3">
        <f>IF(_xlfn.MAXIFS(AD:AD,B:B,B826)&gt;10,10,_xlfn.MAXIFS(AD:AD,B:B,B826))</f>
        <v>5</v>
      </c>
      <c r="AG826" s="2" t="str">
        <f>VLOOKUP(K826,'[1]자격증 backdata'!A:C,3,0)</f>
        <v>G</v>
      </c>
      <c r="AH826" s="2">
        <f>COUNTIFS($B:$B,$B826,$AG:$AG,AH$1)</f>
        <v>0</v>
      </c>
      <c r="AI826" s="2">
        <f>COUNTIFS($B:$B,$B826,$AG:$AG,AI$1)</f>
        <v>0</v>
      </c>
      <c r="AJ826" s="2">
        <f>COUNTIFS($B:$B,$B826,$AG:$AG,AJ$1)</f>
        <v>0</v>
      </c>
      <c r="AK826" s="2">
        <f>COUNTIFS($B:$B,$B826,$AG:$AG,AK$1)</f>
        <v>0</v>
      </c>
      <c r="AL826" s="2">
        <f>COUNTIFS($B:$B,$B826,$AG:$AG,AL$1)</f>
        <v>0</v>
      </c>
      <c r="AM826" s="2">
        <f>COUNTIFS($B:$B,$B826,$AG:$AG,AM$1)</f>
        <v>0</v>
      </c>
      <c r="AN826" s="2">
        <f>COUNTIFS($B:$B,$B826,$AG:$AG,AN$1)</f>
        <v>1</v>
      </c>
      <c r="AO826" s="2">
        <f>COUNTIFS($B:$B,$B826,$AG:$AG,AO$1)</f>
        <v>0</v>
      </c>
      <c r="AP826" s="2">
        <f>COUNTIFS($B:$B,$B826,$AG:$AG,AP$1)</f>
        <v>0</v>
      </c>
      <c r="AQ826" s="2">
        <f>COUNTIFS($B:$B,$B826,$AG:$AG,AQ$1)</f>
        <v>1</v>
      </c>
      <c r="AR826" s="2">
        <f>COUNTIFS($B:$B,$B826,$AG:$AG,AR$1)</f>
        <v>0</v>
      </c>
      <c r="AS826" s="2">
        <f>COUNTIFS($B:$B,$B826,$AG:$AG,AS$1)</f>
        <v>0</v>
      </c>
      <c r="AT826" s="2">
        <f>COUNTIFS($B:$B,$B826,$AG:$AG,AT$1)</f>
        <v>1</v>
      </c>
      <c r="AU826" s="2">
        <f>COUNTIFS($B:$B,$B826,$AG:$AG,AU$1)</f>
        <v>0</v>
      </c>
    </row>
    <row r="827" spans="1:47" ht="15" customHeight="1" x14ac:dyDescent="0.35">
      <c r="A827" s="7">
        <f>IF(B826=B827,A826,A826+1)</f>
        <v>284</v>
      </c>
      <c r="B827" s="7" t="s">
        <v>4875</v>
      </c>
      <c r="C827" s="7" t="s">
        <v>4874</v>
      </c>
      <c r="D827" s="7" t="s">
        <v>3044</v>
      </c>
      <c r="E827" s="7" t="s">
        <v>3043</v>
      </c>
      <c r="F827" s="4" t="s">
        <v>7</v>
      </c>
      <c r="G827" s="4" t="s">
        <v>8</v>
      </c>
      <c r="H827" s="4" t="s">
        <v>7</v>
      </c>
      <c r="I827" s="3">
        <v>4</v>
      </c>
      <c r="J827" s="3" t="s">
        <v>106</v>
      </c>
      <c r="K827" s="3" t="s">
        <v>3057</v>
      </c>
      <c r="L827" s="3" t="s">
        <v>55</v>
      </c>
      <c r="M827" s="3" t="s">
        <v>4876</v>
      </c>
      <c r="N827" s="3" t="s">
        <v>298</v>
      </c>
      <c r="P827" s="3" t="s">
        <v>669</v>
      </c>
      <c r="Q827" s="3" t="s">
        <v>1475</v>
      </c>
      <c r="R827" s="3" t="s">
        <v>2434</v>
      </c>
      <c r="S827" s="2" t="str">
        <f>IF(P827="심사불필요","-",VLOOKUP(K827,'[1]자격증 backdata'!A:G,7,0))</f>
        <v>-</v>
      </c>
      <c r="T827" s="2" t="str">
        <f>IF(S827="-","-",IF(COUNTIFS(B:B,B827,S:S,"필수")&gt;0,"자격요건충족","확인필요"))</f>
        <v>-</v>
      </c>
      <c r="U827" s="2"/>
      <c r="W827" s="2">
        <f>IF(Q827="4급","심사불필요",VLOOKUP(K827,'[1]자격증 backdata'!A:B,2,0))</f>
        <v>4</v>
      </c>
      <c r="X827" s="3">
        <f>IF(R827="A", MIN(20, SUMIFS(W:W, B:B, B827, R:R, "A")),IF(R827="B", MIN(30, SUMIFS(W:W, B:B, B827, R:R, "B")),"비해당분야"))</f>
        <v>12</v>
      </c>
      <c r="Y827" s="3" t="str">
        <f>IF(R827="C",MIN(30,IF(COUNTIFS(B:B,B827,W:W,"가1")=1,25,IF(COUNTIFS(B:B,B827,W:W,"가1")&gt;=2,30,0))+IF(COUNTIFS(B:B,B827,W:W,"나1")&gt;=4,30,IF(COUNTIFS(B:B,B827,W:W,"나1")=3,26,IF(COUNTIFS(B:B,B827,W:W,"나1")=2,22,IF(COUNTIFS(B:B,B827,W:W,"나1")=1,18,0)))))+MIN(30,IF(COUNTIFS(B:B,B827,W:W,"가2")=1,25,IF(COUNTIFS(B:B,B827,W:W,"가2")&gt;=2,30,0))+IF(COUNTIFS(B:B,B827,W:W,"나2")=3,30,IF(COUNTIFS(B:B,B827,W:W,"나2")=2,25,IF(COUNTIFS(B:B,B827,W:W,"나2")=1,20,0)))),"비해당분야")</f>
        <v>비해당분야</v>
      </c>
      <c r="Z827" s="3" t="str">
        <f>IF(R827="C",VLOOKUP(K827,'[1]자격증 backdata'!A:F,6,0),"비해당분야")</f>
        <v>비해당분야</v>
      </c>
      <c r="AA827" s="3" t="str">
        <f>IF(R827="C",SUMIF(B:B,B827,Z:Z),"비해당분야")</f>
        <v>비해당분야</v>
      </c>
      <c r="AB827" s="3" t="str">
        <f>IF(R827="C",SUM(Y827,AA827),"비해당분야")</f>
        <v>비해당분야</v>
      </c>
      <c r="AC827" s="3">
        <f>IF(R827="C",AB827,X827)</f>
        <v>12</v>
      </c>
      <c r="AD827" s="3">
        <f>VLOOKUP(K827,'[1]자격증 backdata'!A:D,4,0)</f>
        <v>0</v>
      </c>
      <c r="AE827" s="3">
        <f>IF(_xlfn.MAXIFS(AD:AD,B:B,B827)&gt;10,10,_xlfn.MAXIFS(AD:AD,B:B,B827))</f>
        <v>5</v>
      </c>
      <c r="AG827" s="2" t="str">
        <f>VLOOKUP(K827,'[1]자격증 backdata'!A:C,3,0)</f>
        <v>M</v>
      </c>
      <c r="AH827" s="2">
        <f>COUNTIFS($B:$B,$B827,$AG:$AG,AH$1)</f>
        <v>0</v>
      </c>
      <c r="AI827" s="2">
        <f>COUNTIFS($B:$B,$B827,$AG:$AG,AI$1)</f>
        <v>0</v>
      </c>
      <c r="AJ827" s="2">
        <f>COUNTIFS($B:$B,$B827,$AG:$AG,AJ$1)</f>
        <v>0</v>
      </c>
      <c r="AK827" s="2">
        <f>COUNTIFS($B:$B,$B827,$AG:$AG,AK$1)</f>
        <v>0</v>
      </c>
      <c r="AL827" s="2">
        <f>COUNTIFS($B:$B,$B827,$AG:$AG,AL$1)</f>
        <v>0</v>
      </c>
      <c r="AM827" s="2">
        <f>COUNTIFS($B:$B,$B827,$AG:$AG,AM$1)</f>
        <v>0</v>
      </c>
      <c r="AN827" s="2">
        <f>COUNTIFS($B:$B,$B827,$AG:$AG,AN$1)</f>
        <v>1</v>
      </c>
      <c r="AO827" s="2">
        <f>COUNTIFS($B:$B,$B827,$AG:$AG,AO$1)</f>
        <v>0</v>
      </c>
      <c r="AP827" s="2">
        <f>COUNTIFS($B:$B,$B827,$AG:$AG,AP$1)</f>
        <v>0</v>
      </c>
      <c r="AQ827" s="2">
        <f>COUNTIFS($B:$B,$B827,$AG:$AG,AQ$1)</f>
        <v>1</v>
      </c>
      <c r="AR827" s="2">
        <f>COUNTIFS($B:$B,$B827,$AG:$AG,AR$1)</f>
        <v>0</v>
      </c>
      <c r="AS827" s="2">
        <f>COUNTIFS($B:$B,$B827,$AG:$AG,AS$1)</f>
        <v>0</v>
      </c>
      <c r="AT827" s="2">
        <f>COUNTIFS($B:$B,$B827,$AG:$AG,AT$1)</f>
        <v>1</v>
      </c>
      <c r="AU827" s="2">
        <f>COUNTIFS($B:$B,$B827,$AG:$AG,AU$1)</f>
        <v>0</v>
      </c>
    </row>
    <row r="828" spans="1:47" ht="15" customHeight="1" x14ac:dyDescent="0.35">
      <c r="A828" s="7">
        <f>IF(B827=B828,A827,A827+1)</f>
        <v>284</v>
      </c>
      <c r="B828" s="7" t="s">
        <v>4875</v>
      </c>
      <c r="C828" s="7" t="s">
        <v>4874</v>
      </c>
      <c r="D828" s="7" t="s">
        <v>3044</v>
      </c>
      <c r="E828" s="7" t="s">
        <v>3043</v>
      </c>
      <c r="F828" s="4" t="s">
        <v>7</v>
      </c>
      <c r="G828" s="4" t="s">
        <v>8</v>
      </c>
      <c r="H828" s="4" t="s">
        <v>7</v>
      </c>
      <c r="I828" s="3">
        <v>5</v>
      </c>
      <c r="J828" s="3" t="s">
        <v>69</v>
      </c>
      <c r="K828" s="3" t="s">
        <v>3065</v>
      </c>
      <c r="L828" s="3" t="s">
        <v>36</v>
      </c>
      <c r="M828" s="3" t="s">
        <v>4873</v>
      </c>
      <c r="N828" s="3" t="s">
        <v>2045</v>
      </c>
      <c r="P828" s="3" t="s">
        <v>669</v>
      </c>
      <c r="Q828" s="3" t="s">
        <v>1475</v>
      </c>
      <c r="R828" s="3" t="s">
        <v>2434</v>
      </c>
      <c r="S828" s="2" t="str">
        <f>IF(P828="심사불필요","-",VLOOKUP(K828,'[1]자격증 backdata'!A:G,7,0))</f>
        <v>-</v>
      </c>
      <c r="T828" s="2" t="str">
        <f>IF(S828="-","-",IF(COUNTIFS(B:B,B828,S:S,"필수")&gt;0,"자격요건충족","확인필요"))</f>
        <v>-</v>
      </c>
      <c r="U828" s="2"/>
      <c r="W828" s="2">
        <f>IF(Q828="4급","심사불필요",VLOOKUP(K828,'[1]자격증 backdata'!A:B,2,0))</f>
        <v>0</v>
      </c>
      <c r="X828" s="3">
        <f>IF(R828="A", MIN(20, SUMIFS(W:W, B:B, B828, R:R, "A")),IF(R828="B", MIN(30, SUMIFS(W:W, B:B, B828, R:R, "B")),"비해당분야"))</f>
        <v>12</v>
      </c>
      <c r="Y828" s="3" t="str">
        <f>IF(R828="C",MIN(30,IF(COUNTIFS(B:B,B828,W:W,"가1")=1,25,IF(COUNTIFS(B:B,B828,W:W,"가1")&gt;=2,30,0))+IF(COUNTIFS(B:B,B828,W:W,"나1")&gt;=4,30,IF(COUNTIFS(B:B,B828,W:W,"나1")=3,26,IF(COUNTIFS(B:B,B828,W:W,"나1")=2,22,IF(COUNTIFS(B:B,B828,W:W,"나1")=1,18,0)))))+MIN(30,IF(COUNTIFS(B:B,B828,W:W,"가2")=1,25,IF(COUNTIFS(B:B,B828,W:W,"가2")&gt;=2,30,0))+IF(COUNTIFS(B:B,B828,W:W,"나2")=3,30,IF(COUNTIFS(B:B,B828,W:W,"나2")=2,25,IF(COUNTIFS(B:B,B828,W:W,"나2")=1,20,0)))),"비해당분야")</f>
        <v>비해당분야</v>
      </c>
      <c r="Z828" s="3" t="str">
        <f>IF(R828="C",VLOOKUP(K828,'[1]자격증 backdata'!A:F,6,0),"비해당분야")</f>
        <v>비해당분야</v>
      </c>
      <c r="AA828" s="3" t="str">
        <f>IF(R828="C",SUMIF(B:B,B828,Z:Z),"비해당분야")</f>
        <v>비해당분야</v>
      </c>
      <c r="AB828" s="3" t="str">
        <f>IF(R828="C",SUM(Y828,AA828),"비해당분야")</f>
        <v>비해당분야</v>
      </c>
      <c r="AC828" s="3">
        <f>IF(R828="C",AB828,X828)</f>
        <v>12</v>
      </c>
      <c r="AD828" s="3">
        <f>VLOOKUP(K828,'[1]자격증 backdata'!A:D,4,0)</f>
        <v>5</v>
      </c>
      <c r="AE828" s="3">
        <f>IF(_xlfn.MAXIFS(AD:AD,B:B,B828)&gt;10,10,_xlfn.MAXIFS(AD:AD,B:B,B828))</f>
        <v>5</v>
      </c>
      <c r="AG828" s="2">
        <f>VLOOKUP(K828,'[1]자격증 backdata'!A:C,3,0)</f>
        <v>0</v>
      </c>
      <c r="AH828" s="2">
        <f>COUNTIFS($B:$B,$B828,$AG:$AG,AH$1)</f>
        <v>0</v>
      </c>
      <c r="AI828" s="2">
        <f>COUNTIFS($B:$B,$B828,$AG:$AG,AI$1)</f>
        <v>0</v>
      </c>
      <c r="AJ828" s="2">
        <f>COUNTIFS($B:$B,$B828,$AG:$AG,AJ$1)</f>
        <v>0</v>
      </c>
      <c r="AK828" s="2">
        <f>COUNTIFS($B:$B,$B828,$AG:$AG,AK$1)</f>
        <v>0</v>
      </c>
      <c r="AL828" s="2">
        <f>COUNTIFS($B:$B,$B828,$AG:$AG,AL$1)</f>
        <v>0</v>
      </c>
      <c r="AM828" s="2">
        <f>COUNTIFS($B:$B,$B828,$AG:$AG,AM$1)</f>
        <v>0</v>
      </c>
      <c r="AN828" s="2">
        <f>COUNTIFS($B:$B,$B828,$AG:$AG,AN$1)</f>
        <v>1</v>
      </c>
      <c r="AO828" s="2">
        <f>COUNTIFS($B:$B,$B828,$AG:$AG,AO$1)</f>
        <v>0</v>
      </c>
      <c r="AP828" s="2">
        <f>COUNTIFS($B:$B,$B828,$AG:$AG,AP$1)</f>
        <v>0</v>
      </c>
      <c r="AQ828" s="2">
        <f>COUNTIFS($B:$B,$B828,$AG:$AG,AQ$1)</f>
        <v>1</v>
      </c>
      <c r="AR828" s="2">
        <f>COUNTIFS($B:$B,$B828,$AG:$AG,AR$1)</f>
        <v>0</v>
      </c>
      <c r="AS828" s="2">
        <f>COUNTIFS($B:$B,$B828,$AG:$AG,AS$1)</f>
        <v>0</v>
      </c>
      <c r="AT828" s="2">
        <f>COUNTIFS($B:$B,$B828,$AG:$AG,AT$1)</f>
        <v>1</v>
      </c>
      <c r="AU828" s="2">
        <f>COUNTIFS($B:$B,$B828,$AG:$AG,AU$1)</f>
        <v>0</v>
      </c>
    </row>
    <row r="829" spans="1:47" ht="15" customHeight="1" x14ac:dyDescent="0.35">
      <c r="A829" s="4">
        <f>IF(B828=B829,A828,A828+1)</f>
        <v>285</v>
      </c>
      <c r="B829" s="4" t="s">
        <v>4870</v>
      </c>
      <c r="C829" s="4" t="s">
        <v>4869</v>
      </c>
      <c r="D829" s="4" t="s">
        <v>3044</v>
      </c>
      <c r="E829" s="4" t="s">
        <v>3043</v>
      </c>
      <c r="F829" s="4" t="s">
        <v>7</v>
      </c>
      <c r="G829" s="4" t="s">
        <v>8</v>
      </c>
      <c r="H829" s="4" t="s">
        <v>7</v>
      </c>
      <c r="I829" s="4">
        <v>1</v>
      </c>
      <c r="J829" s="4" t="s">
        <v>69</v>
      </c>
      <c r="K829" s="4" t="s">
        <v>3065</v>
      </c>
      <c r="L829" s="4" t="s">
        <v>36</v>
      </c>
      <c r="M829" s="4" t="s">
        <v>4872</v>
      </c>
      <c r="N829" s="4" t="s">
        <v>508</v>
      </c>
      <c r="P829" s="4" t="s">
        <v>669</v>
      </c>
      <c r="Q829" s="4" t="s">
        <v>1475</v>
      </c>
      <c r="R829" s="4" t="s">
        <v>2434</v>
      </c>
      <c r="S829" s="5" t="str">
        <f>IF(P829="심사불필요","-",VLOOKUP(K829,'[1]자격증 backdata'!A:G,7,0))</f>
        <v>-</v>
      </c>
      <c r="T829" s="5" t="str">
        <f>IF(S829="-","-",IF(COUNTIFS(B:B,B829,S:S,"필수")&gt;0,"자격요건충족","확인필요"))</f>
        <v>-</v>
      </c>
      <c r="U829" s="5"/>
      <c r="W829" s="5">
        <f>IF(Q829="4급","심사불필요",VLOOKUP(K829,'[1]자격증 backdata'!A:B,2,0))</f>
        <v>0</v>
      </c>
      <c r="X829" s="4">
        <f>IF(R829="A", MIN(20, SUMIFS(W:W, B:B, B829, R:R, "A")),IF(R829="B", MIN(30, SUMIFS(W:W, B:B, B829, R:R, "B")),"비해당분야"))</f>
        <v>6</v>
      </c>
      <c r="Y829" s="4" t="str">
        <f>IF(R829="C",MIN(30,IF(COUNTIFS(B:B,B829,W:W,"가1")=1,25,IF(COUNTIFS(B:B,B829,W:W,"가1")&gt;=2,30,0))+IF(COUNTIFS(B:B,B829,W:W,"나1")&gt;=4,30,IF(COUNTIFS(B:B,B829,W:W,"나1")=3,26,IF(COUNTIFS(B:B,B829,W:W,"나1")=2,22,IF(COUNTIFS(B:B,B829,W:W,"나1")=1,18,0)))))+MIN(30,IF(COUNTIFS(B:B,B829,W:W,"가2")=1,25,IF(COUNTIFS(B:B,B829,W:W,"가2")&gt;=2,30,0))+IF(COUNTIFS(B:B,B829,W:W,"나2")=3,30,IF(COUNTIFS(B:B,B829,W:W,"나2")=2,25,IF(COUNTIFS(B:B,B829,W:W,"나2")=1,20,0)))),"비해당분야")</f>
        <v>비해당분야</v>
      </c>
      <c r="Z829" s="4" t="str">
        <f>IF(R829="C",VLOOKUP(K829,'[1]자격증 backdata'!A:F,6,0),"비해당분야")</f>
        <v>비해당분야</v>
      </c>
      <c r="AA829" s="4" t="str">
        <f>IF(R829="C",SUMIF(B:B,B829,Z:Z),"비해당분야")</f>
        <v>비해당분야</v>
      </c>
      <c r="AB829" s="4" t="str">
        <f>IF(R829="C",SUM(Y829,AA829),"비해당분야")</f>
        <v>비해당분야</v>
      </c>
      <c r="AC829" s="4">
        <f>IF(R829="C",AB829,X829)</f>
        <v>6</v>
      </c>
      <c r="AD829" s="4">
        <f>VLOOKUP(K829,'[1]자격증 backdata'!A:D,4,0)</f>
        <v>5</v>
      </c>
      <c r="AE829" s="4">
        <f>IF(_xlfn.MAXIFS(AD:AD,B:B,B829)&gt;10,10,_xlfn.MAXIFS(AD:AD,B:B,B829))</f>
        <v>5</v>
      </c>
      <c r="AG829" s="5">
        <f>VLOOKUP(K829,'[1]자격증 backdata'!A:C,3,0)</f>
        <v>0</v>
      </c>
      <c r="AH829" s="5">
        <f>COUNTIFS($B:$B,$B829,$AG:$AG,AH$1)</f>
        <v>0</v>
      </c>
      <c r="AI829" s="5">
        <f>COUNTIFS($B:$B,$B829,$AG:$AG,AI$1)</f>
        <v>0</v>
      </c>
      <c r="AJ829" s="5">
        <f>COUNTIFS($B:$B,$B829,$AG:$AG,AJ$1)</f>
        <v>0</v>
      </c>
      <c r="AK829" s="5">
        <f>COUNTIFS($B:$B,$B829,$AG:$AG,AK$1)</f>
        <v>0</v>
      </c>
      <c r="AL829" s="5">
        <f>COUNTIFS($B:$B,$B829,$AG:$AG,AL$1)</f>
        <v>0</v>
      </c>
      <c r="AM829" s="5">
        <f>COUNTIFS($B:$B,$B829,$AG:$AG,AM$1)</f>
        <v>0</v>
      </c>
      <c r="AN829" s="5">
        <f>COUNTIFS($B:$B,$B829,$AG:$AG,AN$1)</f>
        <v>1</v>
      </c>
      <c r="AO829" s="5">
        <f>COUNTIFS($B:$B,$B829,$AG:$AG,AO$1)</f>
        <v>0</v>
      </c>
      <c r="AP829" s="5">
        <f>COUNTIFS($B:$B,$B829,$AG:$AG,AP$1)</f>
        <v>0</v>
      </c>
      <c r="AQ829" s="5">
        <f>COUNTIFS($B:$B,$B829,$AG:$AG,AQ$1)</f>
        <v>0</v>
      </c>
      <c r="AR829" s="5">
        <f>COUNTIFS($B:$B,$B829,$AG:$AG,AR$1)</f>
        <v>0</v>
      </c>
      <c r="AS829" s="5">
        <f>COUNTIFS($B:$B,$B829,$AG:$AG,AS$1)</f>
        <v>0</v>
      </c>
      <c r="AT829" s="5">
        <f>COUNTIFS($B:$B,$B829,$AG:$AG,AT$1)</f>
        <v>0</v>
      </c>
      <c r="AU829" s="5">
        <f>COUNTIFS($B:$B,$B829,$AG:$AG,AU$1)</f>
        <v>0</v>
      </c>
    </row>
    <row r="830" spans="1:47" ht="15" customHeight="1" x14ac:dyDescent="0.35">
      <c r="A830" s="6">
        <f>IF(B829=B830,A829,A829+1)</f>
        <v>285</v>
      </c>
      <c r="B830" s="6" t="s">
        <v>4870</v>
      </c>
      <c r="C830" s="6" t="s">
        <v>4869</v>
      </c>
      <c r="D830" s="6" t="s">
        <v>3044</v>
      </c>
      <c r="E830" s="6" t="s">
        <v>3043</v>
      </c>
      <c r="F830" s="4" t="s">
        <v>7</v>
      </c>
      <c r="G830" s="4" t="s">
        <v>8</v>
      </c>
      <c r="H830" s="4" t="s">
        <v>7</v>
      </c>
      <c r="I830" s="4">
        <v>2</v>
      </c>
      <c r="J830" s="4" t="s">
        <v>633</v>
      </c>
      <c r="K830" s="4" t="s">
        <v>3118</v>
      </c>
      <c r="L830" s="4" t="s">
        <v>55</v>
      </c>
      <c r="M830" s="4" t="s">
        <v>4871</v>
      </c>
      <c r="N830" s="4" t="s">
        <v>1165</v>
      </c>
      <c r="P830" s="4" t="s">
        <v>669</v>
      </c>
      <c r="Q830" s="4" t="s">
        <v>1475</v>
      </c>
      <c r="R830" s="4" t="s">
        <v>2434</v>
      </c>
      <c r="S830" s="5" t="str">
        <f>IF(P830="심사불필요","-",VLOOKUP(K830,'[1]자격증 backdata'!A:G,7,0))</f>
        <v>-</v>
      </c>
      <c r="T830" s="5" t="str">
        <f>IF(S830="-","-",IF(COUNTIFS(B:B,B830,S:S,"필수")&gt;0,"자격요건충족","확인필요"))</f>
        <v>-</v>
      </c>
      <c r="U830" s="5"/>
      <c r="W830" s="5">
        <f>IF(Q830="4급","심사불필요",VLOOKUP(K830,'[1]자격증 backdata'!A:B,2,0))</f>
        <v>4</v>
      </c>
      <c r="X830" s="4">
        <f>IF(R830="A", MIN(20, SUMIFS(W:W, B:B, B830, R:R, "A")),IF(R830="B", MIN(30, SUMIFS(W:W, B:B, B830, R:R, "B")),"비해당분야"))</f>
        <v>6</v>
      </c>
      <c r="Y830" s="4" t="str">
        <f>IF(R830="C",MIN(30,IF(COUNTIFS(B:B,B830,W:W,"가1")=1,25,IF(COUNTIFS(B:B,B830,W:W,"가1")&gt;=2,30,0))+IF(COUNTIFS(B:B,B830,W:W,"나1")&gt;=4,30,IF(COUNTIFS(B:B,B830,W:W,"나1")=3,26,IF(COUNTIFS(B:B,B830,W:W,"나1")=2,22,IF(COUNTIFS(B:B,B830,W:W,"나1")=1,18,0)))))+MIN(30,IF(COUNTIFS(B:B,B830,W:W,"가2")=1,25,IF(COUNTIFS(B:B,B830,W:W,"가2")&gt;=2,30,0))+IF(COUNTIFS(B:B,B830,W:W,"나2")=3,30,IF(COUNTIFS(B:B,B830,W:W,"나2")=2,25,IF(COUNTIFS(B:B,B830,W:W,"나2")=1,20,0)))),"비해당분야")</f>
        <v>비해당분야</v>
      </c>
      <c r="Z830" s="4" t="str">
        <f>IF(R830="C",VLOOKUP(K830,'[1]자격증 backdata'!A:F,6,0),"비해당분야")</f>
        <v>비해당분야</v>
      </c>
      <c r="AA830" s="4" t="str">
        <f>IF(R830="C",SUMIF(B:B,B830,Z:Z),"비해당분야")</f>
        <v>비해당분야</v>
      </c>
      <c r="AB830" s="4" t="str">
        <f>IF(R830="C",SUM(Y830,AA830),"비해당분야")</f>
        <v>비해당분야</v>
      </c>
      <c r="AC830" s="4">
        <f>IF(R830="C",AB830,X830)</f>
        <v>6</v>
      </c>
      <c r="AD830" s="4">
        <f>VLOOKUP(K830,'[1]자격증 backdata'!A:D,4,0)</f>
        <v>0</v>
      </c>
      <c r="AE830" s="4">
        <f>IF(_xlfn.MAXIFS(AD:AD,B:B,B830)&gt;10,10,_xlfn.MAXIFS(AD:AD,B:B,B830))</f>
        <v>5</v>
      </c>
      <c r="AG830" s="5" t="str">
        <f>VLOOKUP(K830,'[1]자격증 backdata'!A:C,3,0)</f>
        <v>G</v>
      </c>
      <c r="AH830" s="5">
        <f>COUNTIFS($B:$B,$B830,$AG:$AG,AH$1)</f>
        <v>0</v>
      </c>
      <c r="AI830" s="5">
        <f>COUNTIFS($B:$B,$B830,$AG:$AG,AI$1)</f>
        <v>0</v>
      </c>
      <c r="AJ830" s="5">
        <f>COUNTIFS($B:$B,$B830,$AG:$AG,AJ$1)</f>
        <v>0</v>
      </c>
      <c r="AK830" s="5">
        <f>COUNTIFS($B:$B,$B830,$AG:$AG,AK$1)</f>
        <v>0</v>
      </c>
      <c r="AL830" s="5">
        <f>COUNTIFS($B:$B,$B830,$AG:$AG,AL$1)</f>
        <v>0</v>
      </c>
      <c r="AM830" s="5">
        <f>COUNTIFS($B:$B,$B830,$AG:$AG,AM$1)</f>
        <v>0</v>
      </c>
      <c r="AN830" s="5">
        <f>COUNTIFS($B:$B,$B830,$AG:$AG,AN$1)</f>
        <v>1</v>
      </c>
      <c r="AO830" s="5">
        <f>COUNTIFS($B:$B,$B830,$AG:$AG,AO$1)</f>
        <v>0</v>
      </c>
      <c r="AP830" s="5">
        <f>COUNTIFS($B:$B,$B830,$AG:$AG,AP$1)</f>
        <v>0</v>
      </c>
      <c r="AQ830" s="5">
        <f>COUNTIFS($B:$B,$B830,$AG:$AG,AQ$1)</f>
        <v>0</v>
      </c>
      <c r="AR830" s="5">
        <f>COUNTIFS($B:$B,$B830,$AG:$AG,AR$1)</f>
        <v>0</v>
      </c>
      <c r="AS830" s="5">
        <f>COUNTIFS($B:$B,$B830,$AG:$AG,AS$1)</f>
        <v>0</v>
      </c>
      <c r="AT830" s="5">
        <f>COUNTIFS($B:$B,$B830,$AG:$AG,AT$1)</f>
        <v>0</v>
      </c>
      <c r="AU830" s="5">
        <f>COUNTIFS($B:$B,$B830,$AG:$AG,AU$1)</f>
        <v>0</v>
      </c>
    </row>
    <row r="831" spans="1:47" ht="15" customHeight="1" x14ac:dyDescent="0.35">
      <c r="A831" s="6">
        <f>IF(B830=B831,A830,A830+1)</f>
        <v>285</v>
      </c>
      <c r="B831" s="6" t="s">
        <v>4870</v>
      </c>
      <c r="C831" s="6" t="s">
        <v>4869</v>
      </c>
      <c r="D831" s="6" t="s">
        <v>3044</v>
      </c>
      <c r="E831" s="6" t="s">
        <v>3043</v>
      </c>
      <c r="F831" s="4" t="s">
        <v>7</v>
      </c>
      <c r="G831" s="4" t="s">
        <v>8</v>
      </c>
      <c r="H831" s="4" t="s">
        <v>7</v>
      </c>
      <c r="I831" s="4">
        <v>3</v>
      </c>
      <c r="J831" s="4" t="s">
        <v>28</v>
      </c>
      <c r="K831" s="4" t="s">
        <v>3061</v>
      </c>
      <c r="L831" s="4" t="s">
        <v>26</v>
      </c>
      <c r="M831" s="4" t="s">
        <v>4868</v>
      </c>
      <c r="N831" s="4" t="s">
        <v>432</v>
      </c>
      <c r="P831" s="4" t="s">
        <v>669</v>
      </c>
      <c r="Q831" s="4" t="s">
        <v>1475</v>
      </c>
      <c r="R831" s="4" t="s">
        <v>2434</v>
      </c>
      <c r="S831" s="5" t="str">
        <f>IF(P831="심사불필요","-",VLOOKUP(K831,'[1]자격증 backdata'!A:G,7,0))</f>
        <v>-</v>
      </c>
      <c r="T831" s="5" t="str">
        <f>IF(S831="-","-",IF(COUNTIFS(B:B,B831,S:S,"필수")&gt;0,"자격요건충족","확인필요"))</f>
        <v>-</v>
      </c>
      <c r="U831" s="5"/>
      <c r="W831" s="5">
        <f>IF(Q831="4급","심사불필요",VLOOKUP(K831,'[1]자격증 backdata'!A:B,2,0))</f>
        <v>2</v>
      </c>
      <c r="X831" s="4">
        <f>IF(R831="A", MIN(20, SUMIFS(W:W, B:B, B831, R:R, "A")),IF(R831="B", MIN(30, SUMIFS(W:W, B:B, B831, R:R, "B")),"비해당분야"))</f>
        <v>6</v>
      </c>
      <c r="Y831" s="4" t="str">
        <f>IF(R831="C",MIN(30,IF(COUNTIFS(B:B,B831,W:W,"가1")=1,25,IF(COUNTIFS(B:B,B831,W:W,"가1")&gt;=2,30,0))+IF(COUNTIFS(B:B,B831,W:W,"나1")&gt;=4,30,IF(COUNTIFS(B:B,B831,W:W,"나1")=3,26,IF(COUNTIFS(B:B,B831,W:W,"나1")=2,22,IF(COUNTIFS(B:B,B831,W:W,"나1")=1,18,0)))))+MIN(30,IF(COUNTIFS(B:B,B831,W:W,"가2")=1,25,IF(COUNTIFS(B:B,B831,W:W,"가2")&gt;=2,30,0))+IF(COUNTIFS(B:B,B831,W:W,"나2")=3,30,IF(COUNTIFS(B:B,B831,W:W,"나2")=2,25,IF(COUNTIFS(B:B,B831,W:W,"나2")=1,20,0)))),"비해당분야")</f>
        <v>비해당분야</v>
      </c>
      <c r="Z831" s="4" t="str">
        <f>IF(R831="C",VLOOKUP(K831,'[1]자격증 backdata'!A:F,6,0),"비해당분야")</f>
        <v>비해당분야</v>
      </c>
      <c r="AA831" s="4" t="str">
        <f>IF(R831="C",SUMIF(B:B,B831,Z:Z),"비해당분야")</f>
        <v>비해당분야</v>
      </c>
      <c r="AB831" s="4" t="str">
        <f>IF(R831="C",SUM(Y831,AA831),"비해당분야")</f>
        <v>비해당분야</v>
      </c>
      <c r="AC831" s="4">
        <f>IF(R831="C",AB831,X831)</f>
        <v>6</v>
      </c>
      <c r="AD831" s="4">
        <f>VLOOKUP(K831,'[1]자격증 backdata'!A:D,4,0)</f>
        <v>0</v>
      </c>
      <c r="AE831" s="4">
        <f>IF(_xlfn.MAXIFS(AD:AD,B:B,B831)&gt;10,10,_xlfn.MAXIFS(AD:AD,B:B,B831))</f>
        <v>5</v>
      </c>
      <c r="AG831" s="5">
        <f>VLOOKUP(K831,'[1]자격증 backdata'!A:C,3,0)</f>
        <v>0</v>
      </c>
      <c r="AH831" s="5">
        <f>COUNTIFS($B:$B,$B831,$AG:$AG,AH$1)</f>
        <v>0</v>
      </c>
      <c r="AI831" s="5">
        <f>COUNTIFS($B:$B,$B831,$AG:$AG,AI$1)</f>
        <v>0</v>
      </c>
      <c r="AJ831" s="5">
        <f>COUNTIFS($B:$B,$B831,$AG:$AG,AJ$1)</f>
        <v>0</v>
      </c>
      <c r="AK831" s="5">
        <f>COUNTIFS($B:$B,$B831,$AG:$AG,AK$1)</f>
        <v>0</v>
      </c>
      <c r="AL831" s="5">
        <f>COUNTIFS($B:$B,$B831,$AG:$AG,AL$1)</f>
        <v>0</v>
      </c>
      <c r="AM831" s="5">
        <f>COUNTIFS($B:$B,$B831,$AG:$AG,AM$1)</f>
        <v>0</v>
      </c>
      <c r="AN831" s="5">
        <f>COUNTIFS($B:$B,$B831,$AG:$AG,AN$1)</f>
        <v>1</v>
      </c>
      <c r="AO831" s="5">
        <f>COUNTIFS($B:$B,$B831,$AG:$AG,AO$1)</f>
        <v>0</v>
      </c>
      <c r="AP831" s="5">
        <f>COUNTIFS($B:$B,$B831,$AG:$AG,AP$1)</f>
        <v>0</v>
      </c>
      <c r="AQ831" s="5">
        <f>COUNTIFS($B:$B,$B831,$AG:$AG,AQ$1)</f>
        <v>0</v>
      </c>
      <c r="AR831" s="5">
        <f>COUNTIFS($B:$B,$B831,$AG:$AG,AR$1)</f>
        <v>0</v>
      </c>
      <c r="AS831" s="5">
        <f>COUNTIFS($B:$B,$B831,$AG:$AG,AS$1)</f>
        <v>0</v>
      </c>
      <c r="AT831" s="5">
        <f>COUNTIFS($B:$B,$B831,$AG:$AG,AT$1)</f>
        <v>0</v>
      </c>
      <c r="AU831" s="5">
        <f>COUNTIFS($B:$B,$B831,$AG:$AG,AU$1)</f>
        <v>0</v>
      </c>
    </row>
    <row r="832" spans="1:47" ht="15" customHeight="1" x14ac:dyDescent="0.35">
      <c r="A832" s="3">
        <f>IF(B831=B832,A831,A831+1)</f>
        <v>286</v>
      </c>
      <c r="B832" s="3" t="s">
        <v>4863</v>
      </c>
      <c r="C832" s="3" t="s">
        <v>4862</v>
      </c>
      <c r="D832" s="3" t="s">
        <v>3044</v>
      </c>
      <c r="E832" s="3" t="s">
        <v>3043</v>
      </c>
      <c r="F832" s="4" t="s">
        <v>7</v>
      </c>
      <c r="G832" s="4" t="s">
        <v>8</v>
      </c>
      <c r="H832" s="4" t="s">
        <v>7</v>
      </c>
      <c r="I832" s="3">
        <v>1</v>
      </c>
      <c r="J832" s="3" t="s">
        <v>2526</v>
      </c>
      <c r="K832" s="3" t="s">
        <v>3161</v>
      </c>
      <c r="L832" s="3" t="s">
        <v>2524</v>
      </c>
      <c r="M832" s="3" t="s">
        <v>4867</v>
      </c>
      <c r="N832" s="3" t="s">
        <v>3858</v>
      </c>
      <c r="P832" s="3" t="s">
        <v>669</v>
      </c>
      <c r="Q832" s="3" t="s">
        <v>1475</v>
      </c>
      <c r="R832" s="3" t="s">
        <v>2434</v>
      </c>
      <c r="S832" s="2" t="str">
        <f>IF(P832="심사불필요","-",VLOOKUP(K832,'[1]자격증 backdata'!A:G,7,0))</f>
        <v>-</v>
      </c>
      <c r="T832" s="2" t="str">
        <f>IF(S832="-","-",IF(COUNTIFS(B:B,B832,S:S,"필수")&gt;0,"자격요건충족","확인필요"))</f>
        <v>-</v>
      </c>
      <c r="U832" s="2"/>
      <c r="W832" s="2">
        <f>IF(Q832="4급","심사불필요",VLOOKUP(K832,'[1]자격증 backdata'!A:B,2,0))</f>
        <v>4</v>
      </c>
      <c r="X832" s="3">
        <f>IF(R832="A", MIN(20, SUMIFS(W:W, B:B, B832, R:R, "A")),IF(R832="B", MIN(30, SUMIFS(W:W, B:B, B832, R:R, "B")),"비해당분야"))</f>
        <v>12</v>
      </c>
      <c r="Y832" s="3" t="str">
        <f>IF(R832="C",MIN(30,IF(COUNTIFS(B:B,B832,W:W,"가1")=1,25,IF(COUNTIFS(B:B,B832,W:W,"가1")&gt;=2,30,0))+IF(COUNTIFS(B:B,B832,W:W,"나1")&gt;=4,30,IF(COUNTIFS(B:B,B832,W:W,"나1")=3,26,IF(COUNTIFS(B:B,B832,W:W,"나1")=2,22,IF(COUNTIFS(B:B,B832,W:W,"나1")=1,18,0)))))+MIN(30,IF(COUNTIFS(B:B,B832,W:W,"가2")=1,25,IF(COUNTIFS(B:B,B832,W:W,"가2")&gt;=2,30,0))+IF(COUNTIFS(B:B,B832,W:W,"나2")=3,30,IF(COUNTIFS(B:B,B832,W:W,"나2")=2,25,IF(COUNTIFS(B:B,B832,W:W,"나2")=1,20,0)))),"비해당분야")</f>
        <v>비해당분야</v>
      </c>
      <c r="Z832" s="3" t="str">
        <f>IF(R832="C",VLOOKUP(K832,'[1]자격증 backdata'!A:F,6,0),"비해당분야")</f>
        <v>비해당분야</v>
      </c>
      <c r="AA832" s="3" t="str">
        <f>IF(R832="C",SUMIF(B:B,B832,Z:Z),"비해당분야")</f>
        <v>비해당분야</v>
      </c>
      <c r="AB832" s="3" t="str">
        <f>IF(R832="C",SUM(Y832,AA832),"비해당분야")</f>
        <v>비해당분야</v>
      </c>
      <c r="AC832" s="3">
        <f>IF(R832="C",AB832,X832)</f>
        <v>12</v>
      </c>
      <c r="AD832" s="3">
        <f>VLOOKUP(K832,'[1]자격증 backdata'!A:D,4,0)</f>
        <v>0</v>
      </c>
      <c r="AE832" s="3">
        <f>IF(_xlfn.MAXIFS(AD:AD,B:B,B832)&gt;10,10,_xlfn.MAXIFS(AD:AD,B:B,B832))</f>
        <v>5</v>
      </c>
      <c r="AG832" s="2">
        <f>VLOOKUP(K832,'[1]자격증 backdata'!A:C,3,0)</f>
        <v>0</v>
      </c>
      <c r="AH832" s="2">
        <f>COUNTIFS($B:$B,$B832,$AG:$AG,AH$1)</f>
        <v>0</v>
      </c>
      <c r="AI832" s="2">
        <f>COUNTIFS($B:$B,$B832,$AG:$AG,AI$1)</f>
        <v>0</v>
      </c>
      <c r="AJ832" s="2">
        <f>COUNTIFS($B:$B,$B832,$AG:$AG,AJ$1)</f>
        <v>0</v>
      </c>
      <c r="AK832" s="2">
        <f>COUNTIFS($B:$B,$B832,$AG:$AG,AK$1)</f>
        <v>0</v>
      </c>
      <c r="AL832" s="2">
        <f>COUNTIFS($B:$B,$B832,$AG:$AG,AL$1)</f>
        <v>1</v>
      </c>
      <c r="AM832" s="2">
        <f>COUNTIFS($B:$B,$B832,$AG:$AG,AM$1)</f>
        <v>0</v>
      </c>
      <c r="AN832" s="2">
        <f>COUNTIFS($B:$B,$B832,$AG:$AG,AN$1)</f>
        <v>0</v>
      </c>
      <c r="AO832" s="2">
        <f>COUNTIFS($B:$B,$B832,$AG:$AG,AO$1)</f>
        <v>1</v>
      </c>
      <c r="AP832" s="2">
        <f>COUNTIFS($B:$B,$B832,$AG:$AG,AP$1)</f>
        <v>0</v>
      </c>
      <c r="AQ832" s="2">
        <f>COUNTIFS($B:$B,$B832,$AG:$AG,AQ$1)</f>
        <v>0</v>
      </c>
      <c r="AR832" s="2">
        <f>COUNTIFS($B:$B,$B832,$AG:$AG,AR$1)</f>
        <v>0</v>
      </c>
      <c r="AS832" s="2">
        <f>COUNTIFS($B:$B,$B832,$AG:$AG,AS$1)</f>
        <v>0</v>
      </c>
      <c r="AT832" s="2">
        <f>COUNTIFS($B:$B,$B832,$AG:$AG,AT$1)</f>
        <v>1</v>
      </c>
      <c r="AU832" s="2">
        <f>COUNTIFS($B:$B,$B832,$AG:$AG,AU$1)</f>
        <v>0</v>
      </c>
    </row>
    <row r="833" spans="1:47" ht="15" customHeight="1" x14ac:dyDescent="0.35">
      <c r="A833" s="7">
        <f>IF(B832=B833,A832,A832+1)</f>
        <v>286</v>
      </c>
      <c r="B833" s="7" t="s">
        <v>4863</v>
      </c>
      <c r="C833" s="7" t="s">
        <v>4862</v>
      </c>
      <c r="D833" s="7" t="s">
        <v>3044</v>
      </c>
      <c r="E833" s="7" t="s">
        <v>3043</v>
      </c>
      <c r="F833" s="4" t="s">
        <v>7</v>
      </c>
      <c r="G833" s="4" t="s">
        <v>8</v>
      </c>
      <c r="H833" s="4" t="s">
        <v>7</v>
      </c>
      <c r="I833" s="3">
        <v>2</v>
      </c>
      <c r="J833" s="3" t="s">
        <v>653</v>
      </c>
      <c r="K833" s="3" t="s">
        <v>3052</v>
      </c>
      <c r="L833" s="3" t="s">
        <v>651</v>
      </c>
      <c r="M833" s="3" t="s">
        <v>4866</v>
      </c>
      <c r="N833" s="3" t="s">
        <v>3347</v>
      </c>
      <c r="P833" s="3" t="s">
        <v>669</v>
      </c>
      <c r="Q833" s="3" t="s">
        <v>1475</v>
      </c>
      <c r="R833" s="3" t="s">
        <v>2434</v>
      </c>
      <c r="S833" s="2" t="str">
        <f>IF(P833="심사불필요","-",VLOOKUP(K833,'[1]자격증 backdata'!A:G,7,0))</f>
        <v>-</v>
      </c>
      <c r="T833" s="2" t="str">
        <f>IF(S833="-","-",IF(COUNTIFS(B:B,B833,S:S,"필수")&gt;0,"자격요건충족","확인필요"))</f>
        <v>-</v>
      </c>
      <c r="U833" s="2"/>
      <c r="W833" s="2">
        <f>IF(Q833="4급","심사불필요",VLOOKUP(K833,'[1]자격증 backdata'!A:B,2,0))</f>
        <v>4</v>
      </c>
      <c r="X833" s="3">
        <f>IF(R833="A", MIN(20, SUMIFS(W:W, B:B, B833, R:R, "A")),IF(R833="B", MIN(30, SUMIFS(W:W, B:B, B833, R:R, "B")),"비해당분야"))</f>
        <v>12</v>
      </c>
      <c r="Y833" s="3" t="str">
        <f>IF(R833="C",MIN(30,IF(COUNTIFS(B:B,B833,W:W,"가1")=1,25,IF(COUNTIFS(B:B,B833,W:W,"가1")&gt;=2,30,0))+IF(COUNTIFS(B:B,B833,W:W,"나1")&gt;=4,30,IF(COUNTIFS(B:B,B833,W:W,"나1")=3,26,IF(COUNTIFS(B:B,B833,W:W,"나1")=2,22,IF(COUNTIFS(B:B,B833,W:W,"나1")=1,18,0)))))+MIN(30,IF(COUNTIFS(B:B,B833,W:W,"가2")=1,25,IF(COUNTIFS(B:B,B833,W:W,"가2")&gt;=2,30,0))+IF(COUNTIFS(B:B,B833,W:W,"나2")=3,30,IF(COUNTIFS(B:B,B833,W:W,"나2")=2,25,IF(COUNTIFS(B:B,B833,W:W,"나2")=1,20,0)))),"비해당분야")</f>
        <v>비해당분야</v>
      </c>
      <c r="Z833" s="3" t="str">
        <f>IF(R833="C",VLOOKUP(K833,'[1]자격증 backdata'!A:F,6,0),"비해당분야")</f>
        <v>비해당분야</v>
      </c>
      <c r="AA833" s="3" t="str">
        <f>IF(R833="C",SUMIF(B:B,B833,Z:Z),"비해당분야")</f>
        <v>비해당분야</v>
      </c>
      <c r="AB833" s="3" t="str">
        <f>IF(R833="C",SUM(Y833,AA833),"비해당분야")</f>
        <v>비해당분야</v>
      </c>
      <c r="AC833" s="3">
        <f>IF(R833="C",AB833,X833)</f>
        <v>12</v>
      </c>
      <c r="AD833" s="3">
        <f>VLOOKUP(K833,'[1]자격증 backdata'!A:D,4,0)</f>
        <v>0</v>
      </c>
      <c r="AE833" s="3">
        <f>IF(_xlfn.MAXIFS(AD:AD,B:B,B833)&gt;10,10,_xlfn.MAXIFS(AD:AD,B:B,B833))</f>
        <v>5</v>
      </c>
      <c r="AG833" s="2" t="str">
        <f>VLOOKUP(K833,'[1]자격증 backdata'!A:C,3,0)</f>
        <v>H</v>
      </c>
      <c r="AH833" s="2">
        <f>COUNTIFS($B:$B,$B833,$AG:$AG,AH$1)</f>
        <v>0</v>
      </c>
      <c r="AI833" s="2">
        <f>COUNTIFS($B:$B,$B833,$AG:$AG,AI$1)</f>
        <v>0</v>
      </c>
      <c r="AJ833" s="2">
        <f>COUNTIFS($B:$B,$B833,$AG:$AG,AJ$1)</f>
        <v>0</v>
      </c>
      <c r="AK833" s="2">
        <f>COUNTIFS($B:$B,$B833,$AG:$AG,AK$1)</f>
        <v>0</v>
      </c>
      <c r="AL833" s="2">
        <f>COUNTIFS($B:$B,$B833,$AG:$AG,AL$1)</f>
        <v>1</v>
      </c>
      <c r="AM833" s="2">
        <f>COUNTIFS($B:$B,$B833,$AG:$AG,AM$1)</f>
        <v>0</v>
      </c>
      <c r="AN833" s="2">
        <f>COUNTIFS($B:$B,$B833,$AG:$AG,AN$1)</f>
        <v>0</v>
      </c>
      <c r="AO833" s="2">
        <f>COUNTIFS($B:$B,$B833,$AG:$AG,AO$1)</f>
        <v>1</v>
      </c>
      <c r="AP833" s="2">
        <f>COUNTIFS($B:$B,$B833,$AG:$AG,AP$1)</f>
        <v>0</v>
      </c>
      <c r="AQ833" s="2">
        <f>COUNTIFS($B:$B,$B833,$AG:$AG,AQ$1)</f>
        <v>0</v>
      </c>
      <c r="AR833" s="2">
        <f>COUNTIFS($B:$B,$B833,$AG:$AG,AR$1)</f>
        <v>0</v>
      </c>
      <c r="AS833" s="2">
        <f>COUNTIFS($B:$B,$B833,$AG:$AG,AS$1)</f>
        <v>0</v>
      </c>
      <c r="AT833" s="2">
        <f>COUNTIFS($B:$B,$B833,$AG:$AG,AT$1)</f>
        <v>1</v>
      </c>
      <c r="AU833" s="2">
        <f>COUNTIFS($B:$B,$B833,$AG:$AG,AU$1)</f>
        <v>0</v>
      </c>
    </row>
    <row r="834" spans="1:47" ht="15" customHeight="1" x14ac:dyDescent="0.35">
      <c r="A834" s="7">
        <f>IF(B833=B834,A833,A833+1)</f>
        <v>286</v>
      </c>
      <c r="B834" s="7" t="s">
        <v>4863</v>
      </c>
      <c r="C834" s="7" t="s">
        <v>4862</v>
      </c>
      <c r="D834" s="7" t="s">
        <v>3044</v>
      </c>
      <c r="E834" s="7" t="s">
        <v>3043</v>
      </c>
      <c r="F834" s="4" t="s">
        <v>7</v>
      </c>
      <c r="G834" s="4" t="s">
        <v>8</v>
      </c>
      <c r="H834" s="4" t="s">
        <v>7</v>
      </c>
      <c r="I834" s="3">
        <v>3</v>
      </c>
      <c r="J834" s="3" t="s">
        <v>57</v>
      </c>
      <c r="K834" s="3" t="s">
        <v>3089</v>
      </c>
      <c r="L834" s="3" t="s">
        <v>55</v>
      </c>
      <c r="M834" s="3" t="s">
        <v>4865</v>
      </c>
      <c r="N834" s="3" t="s">
        <v>732</v>
      </c>
      <c r="P834" s="3" t="s">
        <v>669</v>
      </c>
      <c r="Q834" s="3" t="s">
        <v>1475</v>
      </c>
      <c r="R834" s="3" t="s">
        <v>2434</v>
      </c>
      <c r="S834" s="2" t="str">
        <f>IF(P834="심사불필요","-",VLOOKUP(K834,'[1]자격증 backdata'!A:G,7,0))</f>
        <v>-</v>
      </c>
      <c r="T834" s="2" t="str">
        <f>IF(S834="-","-",IF(COUNTIFS(B:B,B834,S:S,"필수")&gt;0,"자격요건충족","확인필요"))</f>
        <v>-</v>
      </c>
      <c r="U834" s="2"/>
      <c r="W834" s="2">
        <f>IF(Q834="4급","심사불필요",VLOOKUP(K834,'[1]자격증 backdata'!A:B,2,0))</f>
        <v>2</v>
      </c>
      <c r="X834" s="3">
        <f>IF(R834="A", MIN(20, SUMIFS(W:W, B:B, B834, R:R, "A")),IF(R834="B", MIN(30, SUMIFS(W:W, B:B, B834, R:R, "B")),"비해당분야"))</f>
        <v>12</v>
      </c>
      <c r="Y834" s="3" t="str">
        <f>IF(R834="C",MIN(30,IF(COUNTIFS(B:B,B834,W:W,"가1")=1,25,IF(COUNTIFS(B:B,B834,W:W,"가1")&gt;=2,30,0))+IF(COUNTIFS(B:B,B834,W:W,"나1")&gt;=4,30,IF(COUNTIFS(B:B,B834,W:W,"나1")=3,26,IF(COUNTIFS(B:B,B834,W:W,"나1")=2,22,IF(COUNTIFS(B:B,B834,W:W,"나1")=1,18,0)))))+MIN(30,IF(COUNTIFS(B:B,B834,W:W,"가2")=1,25,IF(COUNTIFS(B:B,B834,W:W,"가2")&gt;=2,30,0))+IF(COUNTIFS(B:B,B834,W:W,"나2")=3,30,IF(COUNTIFS(B:B,B834,W:W,"나2")=2,25,IF(COUNTIFS(B:B,B834,W:W,"나2")=1,20,0)))),"비해당분야")</f>
        <v>비해당분야</v>
      </c>
      <c r="Z834" s="3" t="str">
        <f>IF(R834="C",VLOOKUP(K834,'[1]자격증 backdata'!A:F,6,0),"비해당분야")</f>
        <v>비해당분야</v>
      </c>
      <c r="AA834" s="3" t="str">
        <f>IF(R834="C",SUMIF(B:B,B834,Z:Z),"비해당분야")</f>
        <v>비해당분야</v>
      </c>
      <c r="AB834" s="3" t="str">
        <f>IF(R834="C",SUM(Y834,AA834),"비해당분야")</f>
        <v>비해당분야</v>
      </c>
      <c r="AC834" s="3">
        <f>IF(R834="C",AB834,X834)</f>
        <v>12</v>
      </c>
      <c r="AD834" s="3">
        <f>VLOOKUP(K834,'[1]자격증 backdata'!A:D,4,0)</f>
        <v>0</v>
      </c>
      <c r="AE834" s="3">
        <f>IF(_xlfn.MAXIFS(AD:AD,B:B,B834)&gt;10,10,_xlfn.MAXIFS(AD:AD,B:B,B834))</f>
        <v>5</v>
      </c>
      <c r="AG834" s="2" t="str">
        <f>VLOOKUP(K834,'[1]자격증 backdata'!A:C,3,0)</f>
        <v>M</v>
      </c>
      <c r="AH834" s="2">
        <f>COUNTIFS($B:$B,$B834,$AG:$AG,AH$1)</f>
        <v>0</v>
      </c>
      <c r="AI834" s="2">
        <f>COUNTIFS($B:$B,$B834,$AG:$AG,AI$1)</f>
        <v>0</v>
      </c>
      <c r="AJ834" s="2">
        <f>COUNTIFS($B:$B,$B834,$AG:$AG,AJ$1)</f>
        <v>0</v>
      </c>
      <c r="AK834" s="2">
        <f>COUNTIFS($B:$B,$B834,$AG:$AG,AK$1)</f>
        <v>0</v>
      </c>
      <c r="AL834" s="2">
        <f>COUNTIFS($B:$B,$B834,$AG:$AG,AL$1)</f>
        <v>1</v>
      </c>
      <c r="AM834" s="2">
        <f>COUNTIFS($B:$B,$B834,$AG:$AG,AM$1)</f>
        <v>0</v>
      </c>
      <c r="AN834" s="2">
        <f>COUNTIFS($B:$B,$B834,$AG:$AG,AN$1)</f>
        <v>0</v>
      </c>
      <c r="AO834" s="2">
        <f>COUNTIFS($B:$B,$B834,$AG:$AG,AO$1)</f>
        <v>1</v>
      </c>
      <c r="AP834" s="2">
        <f>COUNTIFS($B:$B,$B834,$AG:$AG,AP$1)</f>
        <v>0</v>
      </c>
      <c r="AQ834" s="2">
        <f>COUNTIFS($B:$B,$B834,$AG:$AG,AQ$1)</f>
        <v>0</v>
      </c>
      <c r="AR834" s="2">
        <f>COUNTIFS($B:$B,$B834,$AG:$AG,AR$1)</f>
        <v>0</v>
      </c>
      <c r="AS834" s="2">
        <f>COUNTIFS($B:$B,$B834,$AG:$AG,AS$1)</f>
        <v>0</v>
      </c>
      <c r="AT834" s="2">
        <f>COUNTIFS($B:$B,$B834,$AG:$AG,AT$1)</f>
        <v>1</v>
      </c>
      <c r="AU834" s="2">
        <f>COUNTIFS($B:$B,$B834,$AG:$AG,AU$1)</f>
        <v>0</v>
      </c>
    </row>
    <row r="835" spans="1:47" ht="15" customHeight="1" x14ac:dyDescent="0.35">
      <c r="A835" s="7">
        <f>IF(B834=B835,A834,A834+1)</f>
        <v>286</v>
      </c>
      <c r="B835" s="7" t="s">
        <v>4863</v>
      </c>
      <c r="C835" s="7" t="s">
        <v>4862</v>
      </c>
      <c r="D835" s="7" t="s">
        <v>3044</v>
      </c>
      <c r="E835" s="7" t="s">
        <v>3043</v>
      </c>
      <c r="F835" s="4" t="s">
        <v>7</v>
      </c>
      <c r="G835" s="4" t="s">
        <v>8</v>
      </c>
      <c r="H835" s="4" t="s">
        <v>7</v>
      </c>
      <c r="I835" s="3">
        <v>4</v>
      </c>
      <c r="J835" s="3" t="s">
        <v>69</v>
      </c>
      <c r="K835" s="3" t="s">
        <v>3065</v>
      </c>
      <c r="L835" s="3" t="s">
        <v>36</v>
      </c>
      <c r="M835" s="3" t="s">
        <v>4864</v>
      </c>
      <c r="N835" s="3" t="s">
        <v>1742</v>
      </c>
      <c r="P835" s="3" t="s">
        <v>669</v>
      </c>
      <c r="Q835" s="3" t="s">
        <v>1475</v>
      </c>
      <c r="R835" s="3" t="s">
        <v>2434</v>
      </c>
      <c r="S835" s="2" t="str">
        <f>IF(P835="심사불필요","-",VLOOKUP(K835,'[1]자격증 backdata'!A:G,7,0))</f>
        <v>-</v>
      </c>
      <c r="T835" s="2" t="str">
        <f>IF(S835="-","-",IF(COUNTIFS(B:B,B835,S:S,"필수")&gt;0,"자격요건충족","확인필요"))</f>
        <v>-</v>
      </c>
      <c r="U835" s="2"/>
      <c r="W835" s="2">
        <f>IF(Q835="4급","심사불필요",VLOOKUP(K835,'[1]자격증 backdata'!A:B,2,0))</f>
        <v>0</v>
      </c>
      <c r="X835" s="3">
        <f>IF(R835="A", MIN(20, SUMIFS(W:W, B:B, B835, R:R, "A")),IF(R835="B", MIN(30, SUMIFS(W:W, B:B, B835, R:R, "B")),"비해당분야"))</f>
        <v>12</v>
      </c>
      <c r="Y835" s="3" t="str">
        <f>IF(R835="C",MIN(30,IF(COUNTIFS(B:B,B835,W:W,"가1")=1,25,IF(COUNTIFS(B:B,B835,W:W,"가1")&gt;=2,30,0))+IF(COUNTIFS(B:B,B835,W:W,"나1")&gt;=4,30,IF(COUNTIFS(B:B,B835,W:W,"나1")=3,26,IF(COUNTIFS(B:B,B835,W:W,"나1")=2,22,IF(COUNTIFS(B:B,B835,W:W,"나1")=1,18,0)))))+MIN(30,IF(COUNTIFS(B:B,B835,W:W,"가2")=1,25,IF(COUNTIFS(B:B,B835,W:W,"가2")&gt;=2,30,0))+IF(COUNTIFS(B:B,B835,W:W,"나2")=3,30,IF(COUNTIFS(B:B,B835,W:W,"나2")=2,25,IF(COUNTIFS(B:B,B835,W:W,"나2")=1,20,0)))),"비해당분야")</f>
        <v>비해당분야</v>
      </c>
      <c r="Z835" s="3" t="str">
        <f>IF(R835="C",VLOOKUP(K835,'[1]자격증 backdata'!A:F,6,0),"비해당분야")</f>
        <v>비해당분야</v>
      </c>
      <c r="AA835" s="3" t="str">
        <f>IF(R835="C",SUMIF(B:B,B835,Z:Z),"비해당분야")</f>
        <v>비해당분야</v>
      </c>
      <c r="AB835" s="3" t="str">
        <f>IF(R835="C",SUM(Y835,AA835),"비해당분야")</f>
        <v>비해당분야</v>
      </c>
      <c r="AC835" s="3">
        <f>IF(R835="C",AB835,X835)</f>
        <v>12</v>
      </c>
      <c r="AD835" s="3">
        <f>VLOOKUP(K835,'[1]자격증 backdata'!A:D,4,0)</f>
        <v>5</v>
      </c>
      <c r="AE835" s="3">
        <f>IF(_xlfn.MAXIFS(AD:AD,B:B,B835)&gt;10,10,_xlfn.MAXIFS(AD:AD,B:B,B835))</f>
        <v>5</v>
      </c>
      <c r="AG835" s="2">
        <f>VLOOKUP(K835,'[1]자격증 backdata'!A:C,3,0)</f>
        <v>0</v>
      </c>
      <c r="AH835" s="2">
        <f>COUNTIFS($B:$B,$B835,$AG:$AG,AH$1)</f>
        <v>0</v>
      </c>
      <c r="AI835" s="2">
        <f>COUNTIFS($B:$B,$B835,$AG:$AG,AI$1)</f>
        <v>0</v>
      </c>
      <c r="AJ835" s="2">
        <f>COUNTIFS($B:$B,$B835,$AG:$AG,AJ$1)</f>
        <v>0</v>
      </c>
      <c r="AK835" s="2">
        <f>COUNTIFS($B:$B,$B835,$AG:$AG,AK$1)</f>
        <v>0</v>
      </c>
      <c r="AL835" s="2">
        <f>COUNTIFS($B:$B,$B835,$AG:$AG,AL$1)</f>
        <v>1</v>
      </c>
      <c r="AM835" s="2">
        <f>COUNTIFS($B:$B,$B835,$AG:$AG,AM$1)</f>
        <v>0</v>
      </c>
      <c r="AN835" s="2">
        <f>COUNTIFS($B:$B,$B835,$AG:$AG,AN$1)</f>
        <v>0</v>
      </c>
      <c r="AO835" s="2">
        <f>COUNTIFS($B:$B,$B835,$AG:$AG,AO$1)</f>
        <v>1</v>
      </c>
      <c r="AP835" s="2">
        <f>COUNTIFS($B:$B,$B835,$AG:$AG,AP$1)</f>
        <v>0</v>
      </c>
      <c r="AQ835" s="2">
        <f>COUNTIFS($B:$B,$B835,$AG:$AG,AQ$1)</f>
        <v>0</v>
      </c>
      <c r="AR835" s="2">
        <f>COUNTIFS($B:$B,$B835,$AG:$AG,AR$1)</f>
        <v>0</v>
      </c>
      <c r="AS835" s="2">
        <f>COUNTIFS($B:$B,$B835,$AG:$AG,AS$1)</f>
        <v>0</v>
      </c>
      <c r="AT835" s="2">
        <f>COUNTIFS($B:$B,$B835,$AG:$AG,AT$1)</f>
        <v>1</v>
      </c>
      <c r="AU835" s="2">
        <f>COUNTIFS($B:$B,$B835,$AG:$AG,AU$1)</f>
        <v>0</v>
      </c>
    </row>
    <row r="836" spans="1:47" ht="15" customHeight="1" x14ac:dyDescent="0.35">
      <c r="A836" s="7">
        <f>IF(B835=B836,A835,A835+1)</f>
        <v>286</v>
      </c>
      <c r="B836" s="7" t="s">
        <v>4863</v>
      </c>
      <c r="C836" s="7" t="s">
        <v>4862</v>
      </c>
      <c r="D836" s="7" t="s">
        <v>3044</v>
      </c>
      <c r="E836" s="7" t="s">
        <v>3043</v>
      </c>
      <c r="F836" s="4" t="s">
        <v>7</v>
      </c>
      <c r="G836" s="4" t="s">
        <v>8</v>
      </c>
      <c r="H836" s="4" t="s">
        <v>7</v>
      </c>
      <c r="I836" s="3">
        <v>5</v>
      </c>
      <c r="J836" s="3" t="s">
        <v>2813</v>
      </c>
      <c r="K836" s="3" t="s">
        <v>3159</v>
      </c>
      <c r="L836" s="3" t="s">
        <v>2998</v>
      </c>
      <c r="M836" s="3" t="s">
        <v>4861</v>
      </c>
      <c r="N836" s="3" t="s">
        <v>4860</v>
      </c>
      <c r="P836" s="3" t="s">
        <v>669</v>
      </c>
      <c r="Q836" s="3" t="s">
        <v>1475</v>
      </c>
      <c r="R836" s="3" t="s">
        <v>2434</v>
      </c>
      <c r="S836" s="2" t="str">
        <f>IF(P836="심사불필요","-",VLOOKUP(K836,'[1]자격증 backdata'!A:G,7,0))</f>
        <v>-</v>
      </c>
      <c r="T836" s="2" t="str">
        <f>IF(S836="-","-",IF(COUNTIFS(B:B,B836,S:S,"필수")&gt;0,"자격요건충족","확인필요"))</f>
        <v>-</v>
      </c>
      <c r="U836" s="2"/>
      <c r="W836" s="2">
        <f>IF(Q836="4급","심사불필요",VLOOKUP(K836,'[1]자격증 backdata'!A:B,2,0))</f>
        <v>2</v>
      </c>
      <c r="X836" s="3">
        <f>IF(R836="A", MIN(20, SUMIFS(W:W, B:B, B836, R:R, "A")),IF(R836="B", MIN(30, SUMIFS(W:W, B:B, B836, R:R, "B")),"비해당분야"))</f>
        <v>12</v>
      </c>
      <c r="Y836" s="3" t="str">
        <f>IF(R836="C",MIN(30,IF(COUNTIFS(B:B,B836,W:W,"가1")=1,25,IF(COUNTIFS(B:B,B836,W:W,"가1")&gt;=2,30,0))+IF(COUNTIFS(B:B,B836,W:W,"나1")&gt;=4,30,IF(COUNTIFS(B:B,B836,W:W,"나1")=3,26,IF(COUNTIFS(B:B,B836,W:W,"나1")=2,22,IF(COUNTIFS(B:B,B836,W:W,"나1")=1,18,0)))))+MIN(30,IF(COUNTIFS(B:B,B836,W:W,"가2")=1,25,IF(COUNTIFS(B:B,B836,W:W,"가2")&gt;=2,30,0))+IF(COUNTIFS(B:B,B836,W:W,"나2")=3,30,IF(COUNTIFS(B:B,B836,W:W,"나2")=2,25,IF(COUNTIFS(B:B,B836,W:W,"나2")=1,20,0)))),"비해당분야")</f>
        <v>비해당분야</v>
      </c>
      <c r="Z836" s="3" t="str">
        <f>IF(R836="C",VLOOKUP(K836,'[1]자격증 backdata'!A:F,6,0),"비해당분야")</f>
        <v>비해당분야</v>
      </c>
      <c r="AA836" s="3" t="str">
        <f>IF(R836="C",SUMIF(B:B,B836,Z:Z),"비해당분야")</f>
        <v>비해당분야</v>
      </c>
      <c r="AB836" s="3" t="str">
        <f>IF(R836="C",SUM(Y836,AA836),"비해당분야")</f>
        <v>비해당분야</v>
      </c>
      <c r="AC836" s="3">
        <f>IF(R836="C",AB836,X836)</f>
        <v>12</v>
      </c>
      <c r="AD836" s="3">
        <f>VLOOKUP(K836,'[1]자격증 backdata'!A:D,4,0)</f>
        <v>0</v>
      </c>
      <c r="AE836" s="3">
        <f>IF(_xlfn.MAXIFS(AD:AD,B:B,B836)&gt;10,10,_xlfn.MAXIFS(AD:AD,B:B,B836))</f>
        <v>5</v>
      </c>
      <c r="AG836" s="2" t="str">
        <f>VLOOKUP(K836,'[1]자격증 backdata'!A:C,3,0)</f>
        <v>E</v>
      </c>
      <c r="AH836" s="2">
        <f>COUNTIFS($B:$B,$B836,$AG:$AG,AH$1)</f>
        <v>0</v>
      </c>
      <c r="AI836" s="2">
        <f>COUNTIFS($B:$B,$B836,$AG:$AG,AI$1)</f>
        <v>0</v>
      </c>
      <c r="AJ836" s="2">
        <f>COUNTIFS($B:$B,$B836,$AG:$AG,AJ$1)</f>
        <v>0</v>
      </c>
      <c r="AK836" s="2">
        <f>COUNTIFS($B:$B,$B836,$AG:$AG,AK$1)</f>
        <v>0</v>
      </c>
      <c r="AL836" s="2">
        <f>COUNTIFS($B:$B,$B836,$AG:$AG,AL$1)</f>
        <v>1</v>
      </c>
      <c r="AM836" s="2">
        <f>COUNTIFS($B:$B,$B836,$AG:$AG,AM$1)</f>
        <v>0</v>
      </c>
      <c r="AN836" s="2">
        <f>COUNTIFS($B:$B,$B836,$AG:$AG,AN$1)</f>
        <v>0</v>
      </c>
      <c r="AO836" s="2">
        <f>COUNTIFS($B:$B,$B836,$AG:$AG,AO$1)</f>
        <v>1</v>
      </c>
      <c r="AP836" s="2">
        <f>COUNTIFS($B:$B,$B836,$AG:$AG,AP$1)</f>
        <v>0</v>
      </c>
      <c r="AQ836" s="2">
        <f>COUNTIFS($B:$B,$B836,$AG:$AG,AQ$1)</f>
        <v>0</v>
      </c>
      <c r="AR836" s="2">
        <f>COUNTIFS($B:$B,$B836,$AG:$AG,AR$1)</f>
        <v>0</v>
      </c>
      <c r="AS836" s="2">
        <f>COUNTIFS($B:$B,$B836,$AG:$AG,AS$1)</f>
        <v>0</v>
      </c>
      <c r="AT836" s="2">
        <f>COUNTIFS($B:$B,$B836,$AG:$AG,AT$1)</f>
        <v>1</v>
      </c>
      <c r="AU836" s="2">
        <f>COUNTIFS($B:$B,$B836,$AG:$AG,AU$1)</f>
        <v>0</v>
      </c>
    </row>
    <row r="837" spans="1:47" ht="15" customHeight="1" x14ac:dyDescent="0.35">
      <c r="A837" s="4">
        <f>IF(B836=B837,A836,A836+1)</f>
        <v>287</v>
      </c>
      <c r="B837" s="4" t="s">
        <v>4856</v>
      </c>
      <c r="C837" s="4" t="s">
        <v>4759</v>
      </c>
      <c r="D837" s="4" t="s">
        <v>3044</v>
      </c>
      <c r="E837" s="4" t="s">
        <v>3043</v>
      </c>
      <c r="F837" s="4" t="s">
        <v>7</v>
      </c>
      <c r="G837" s="4" t="s">
        <v>8</v>
      </c>
      <c r="H837" s="4" t="s">
        <v>7</v>
      </c>
      <c r="I837" s="4">
        <v>1</v>
      </c>
      <c r="J837" s="4" t="s">
        <v>69</v>
      </c>
      <c r="K837" s="4" t="s">
        <v>3065</v>
      </c>
      <c r="L837" s="4" t="s">
        <v>36</v>
      </c>
      <c r="M837" s="4" t="s">
        <v>4859</v>
      </c>
      <c r="N837" s="4" t="s">
        <v>1283</v>
      </c>
      <c r="P837" s="4" t="s">
        <v>669</v>
      </c>
      <c r="Q837" s="4" t="s">
        <v>1475</v>
      </c>
      <c r="R837" s="4" t="s">
        <v>2434</v>
      </c>
      <c r="S837" s="5" t="str">
        <f>IF(P837="심사불필요","-",VLOOKUP(K837,'[1]자격증 backdata'!A:G,7,0))</f>
        <v>-</v>
      </c>
      <c r="T837" s="5" t="str">
        <f>IF(S837="-","-",IF(COUNTIFS(B:B,B837,S:S,"필수")&gt;0,"자격요건충족","확인필요"))</f>
        <v>-</v>
      </c>
      <c r="U837" s="5"/>
      <c r="W837" s="5">
        <f>IF(Q837="4급","심사불필요",VLOOKUP(K837,'[1]자격증 backdata'!A:B,2,0))</f>
        <v>0</v>
      </c>
      <c r="X837" s="4">
        <f>IF(R837="A", MIN(20, SUMIFS(W:W, B:B, B837, R:R, "A")),IF(R837="B", MIN(30, SUMIFS(W:W, B:B, B837, R:R, "B")),"비해당분야"))</f>
        <v>8</v>
      </c>
      <c r="Y837" s="4" t="str">
        <f>IF(R837="C",MIN(30,IF(COUNTIFS(B:B,B837,W:W,"가1")=1,25,IF(COUNTIFS(B:B,B837,W:W,"가1")&gt;=2,30,0))+IF(COUNTIFS(B:B,B837,W:W,"나1")&gt;=4,30,IF(COUNTIFS(B:B,B837,W:W,"나1")=3,26,IF(COUNTIFS(B:B,B837,W:W,"나1")=2,22,IF(COUNTIFS(B:B,B837,W:W,"나1")=1,18,0)))))+MIN(30,IF(COUNTIFS(B:B,B837,W:W,"가2")=1,25,IF(COUNTIFS(B:B,B837,W:W,"가2")&gt;=2,30,0))+IF(COUNTIFS(B:B,B837,W:W,"나2")=3,30,IF(COUNTIFS(B:B,B837,W:W,"나2")=2,25,IF(COUNTIFS(B:B,B837,W:W,"나2")=1,20,0)))),"비해당분야")</f>
        <v>비해당분야</v>
      </c>
      <c r="Z837" s="4" t="str">
        <f>IF(R837="C",VLOOKUP(K837,'[1]자격증 backdata'!A:F,6,0),"비해당분야")</f>
        <v>비해당분야</v>
      </c>
      <c r="AA837" s="4" t="str">
        <f>IF(R837="C",SUMIF(B:B,B837,Z:Z),"비해당분야")</f>
        <v>비해당분야</v>
      </c>
      <c r="AB837" s="4" t="str">
        <f>IF(R837="C",SUM(Y837,AA837),"비해당분야")</f>
        <v>비해당분야</v>
      </c>
      <c r="AC837" s="4">
        <f>IF(R837="C",AB837,X837)</f>
        <v>8</v>
      </c>
      <c r="AD837" s="4">
        <f>VLOOKUP(K837,'[1]자격증 backdata'!A:D,4,0)</f>
        <v>5</v>
      </c>
      <c r="AE837" s="4">
        <f>IF(_xlfn.MAXIFS(AD:AD,B:B,B837)&gt;10,10,_xlfn.MAXIFS(AD:AD,B:B,B837))</f>
        <v>5</v>
      </c>
      <c r="AG837" s="5">
        <f>VLOOKUP(K837,'[1]자격증 backdata'!A:C,3,0)</f>
        <v>0</v>
      </c>
      <c r="AH837" s="5">
        <f>COUNTIFS($B:$B,$B837,$AG:$AG,AH$1)</f>
        <v>0</v>
      </c>
      <c r="AI837" s="5">
        <f>COUNTIFS($B:$B,$B837,$AG:$AG,AI$1)</f>
        <v>0</v>
      </c>
      <c r="AJ837" s="5">
        <f>COUNTIFS($B:$B,$B837,$AG:$AG,AJ$1)</f>
        <v>0</v>
      </c>
      <c r="AK837" s="5">
        <f>COUNTIFS($B:$B,$B837,$AG:$AG,AK$1)</f>
        <v>0</v>
      </c>
      <c r="AL837" s="5">
        <f>COUNTIFS($B:$B,$B837,$AG:$AG,AL$1)</f>
        <v>0</v>
      </c>
      <c r="AM837" s="5">
        <f>COUNTIFS($B:$B,$B837,$AG:$AG,AM$1)</f>
        <v>0</v>
      </c>
      <c r="AN837" s="5">
        <f>COUNTIFS($B:$B,$B837,$AG:$AG,AN$1)</f>
        <v>0</v>
      </c>
      <c r="AO837" s="5">
        <f>COUNTIFS($B:$B,$B837,$AG:$AG,AO$1)</f>
        <v>0</v>
      </c>
      <c r="AP837" s="5">
        <f>COUNTIFS($B:$B,$B837,$AG:$AG,AP$1)</f>
        <v>1</v>
      </c>
      <c r="AQ837" s="5">
        <f>COUNTIFS($B:$B,$B837,$AG:$AG,AQ$1)</f>
        <v>1</v>
      </c>
      <c r="AR837" s="5">
        <f>COUNTIFS($B:$B,$B837,$AG:$AG,AR$1)</f>
        <v>0</v>
      </c>
      <c r="AS837" s="5">
        <f>COUNTIFS($B:$B,$B837,$AG:$AG,AS$1)</f>
        <v>0</v>
      </c>
      <c r="AT837" s="5">
        <f>COUNTIFS($B:$B,$B837,$AG:$AG,AT$1)</f>
        <v>1</v>
      </c>
      <c r="AU837" s="5">
        <f>COUNTIFS($B:$B,$B837,$AG:$AG,AU$1)</f>
        <v>0</v>
      </c>
    </row>
    <row r="838" spans="1:47" ht="15" customHeight="1" x14ac:dyDescent="0.35">
      <c r="A838" s="6">
        <f>IF(B837=B838,A837,A837+1)</f>
        <v>287</v>
      </c>
      <c r="B838" s="6" t="s">
        <v>4856</v>
      </c>
      <c r="C838" s="6" t="s">
        <v>4759</v>
      </c>
      <c r="D838" s="6" t="s">
        <v>3044</v>
      </c>
      <c r="E838" s="6" t="s">
        <v>3043</v>
      </c>
      <c r="F838" s="4" t="s">
        <v>7</v>
      </c>
      <c r="G838" s="4" t="s">
        <v>8</v>
      </c>
      <c r="H838" s="4" t="s">
        <v>7</v>
      </c>
      <c r="I838" s="4">
        <v>2</v>
      </c>
      <c r="J838" s="4" t="s">
        <v>2447</v>
      </c>
      <c r="K838" s="4" t="s">
        <v>3266</v>
      </c>
      <c r="L838" s="4" t="s">
        <v>254</v>
      </c>
      <c r="M838" s="4" t="s">
        <v>4858</v>
      </c>
      <c r="N838" s="4" t="s">
        <v>3604</v>
      </c>
      <c r="P838" s="4" t="s">
        <v>669</v>
      </c>
      <c r="Q838" s="4" t="s">
        <v>1475</v>
      </c>
      <c r="R838" s="4" t="s">
        <v>2434</v>
      </c>
      <c r="S838" s="5" t="str">
        <f>IF(P838="심사불필요","-",VLOOKUP(K838,'[1]자격증 backdata'!A:G,7,0))</f>
        <v>-</v>
      </c>
      <c r="T838" s="5" t="str">
        <f>IF(S838="-","-",IF(COUNTIFS(B:B,B838,S:S,"필수")&gt;0,"자격요건충족","확인필요"))</f>
        <v>-</v>
      </c>
      <c r="U838" s="5"/>
      <c r="W838" s="5">
        <f>IF(Q838="4급","심사불필요",VLOOKUP(K838,'[1]자격증 backdata'!A:B,2,0))</f>
        <v>2</v>
      </c>
      <c r="X838" s="4">
        <f>IF(R838="A", MIN(20, SUMIFS(W:W, B:B, B838, R:R, "A")),IF(R838="B", MIN(30, SUMIFS(W:W, B:B, B838, R:R, "B")),"비해당분야"))</f>
        <v>8</v>
      </c>
      <c r="Y838" s="4" t="str">
        <f>IF(R838="C",MIN(30,IF(COUNTIFS(B:B,B838,W:W,"가1")=1,25,IF(COUNTIFS(B:B,B838,W:W,"가1")&gt;=2,30,0))+IF(COUNTIFS(B:B,B838,W:W,"나1")&gt;=4,30,IF(COUNTIFS(B:B,B838,W:W,"나1")=3,26,IF(COUNTIFS(B:B,B838,W:W,"나1")=2,22,IF(COUNTIFS(B:B,B838,W:W,"나1")=1,18,0)))))+MIN(30,IF(COUNTIFS(B:B,B838,W:W,"가2")=1,25,IF(COUNTIFS(B:B,B838,W:W,"가2")&gt;=2,30,0))+IF(COUNTIFS(B:B,B838,W:W,"나2")=3,30,IF(COUNTIFS(B:B,B838,W:W,"나2")=2,25,IF(COUNTIFS(B:B,B838,W:W,"나2")=1,20,0)))),"비해당분야")</f>
        <v>비해당분야</v>
      </c>
      <c r="Z838" s="4" t="str">
        <f>IF(R838="C",VLOOKUP(K838,'[1]자격증 backdata'!A:F,6,0),"비해당분야")</f>
        <v>비해당분야</v>
      </c>
      <c r="AA838" s="4" t="str">
        <f>IF(R838="C",SUMIF(B:B,B838,Z:Z),"비해당분야")</f>
        <v>비해당분야</v>
      </c>
      <c r="AB838" s="4" t="str">
        <f>IF(R838="C",SUM(Y838,AA838),"비해당분야")</f>
        <v>비해당분야</v>
      </c>
      <c r="AC838" s="4">
        <f>IF(R838="C",AB838,X838)</f>
        <v>8</v>
      </c>
      <c r="AD838" s="4">
        <f>VLOOKUP(K838,'[1]자격증 backdata'!A:D,4,0)</f>
        <v>0</v>
      </c>
      <c r="AE838" s="4">
        <f>IF(_xlfn.MAXIFS(AD:AD,B:B,B838)&gt;10,10,_xlfn.MAXIFS(AD:AD,B:B,B838))</f>
        <v>5</v>
      </c>
      <c r="AG838" s="5" t="str">
        <f>VLOOKUP(K838,'[1]자격증 backdata'!A:C,3,0)</f>
        <v>I</v>
      </c>
      <c r="AH838" s="5">
        <f>COUNTIFS($B:$B,$B838,$AG:$AG,AH$1)</f>
        <v>0</v>
      </c>
      <c r="AI838" s="5">
        <f>COUNTIFS($B:$B,$B838,$AG:$AG,AI$1)</f>
        <v>0</v>
      </c>
      <c r="AJ838" s="5">
        <f>COUNTIFS($B:$B,$B838,$AG:$AG,AJ$1)</f>
        <v>0</v>
      </c>
      <c r="AK838" s="5">
        <f>COUNTIFS($B:$B,$B838,$AG:$AG,AK$1)</f>
        <v>0</v>
      </c>
      <c r="AL838" s="5">
        <f>COUNTIFS($B:$B,$B838,$AG:$AG,AL$1)</f>
        <v>0</v>
      </c>
      <c r="AM838" s="5">
        <f>COUNTIFS($B:$B,$B838,$AG:$AG,AM$1)</f>
        <v>0</v>
      </c>
      <c r="AN838" s="5">
        <f>COUNTIFS($B:$B,$B838,$AG:$AG,AN$1)</f>
        <v>0</v>
      </c>
      <c r="AO838" s="5">
        <f>COUNTIFS($B:$B,$B838,$AG:$AG,AO$1)</f>
        <v>0</v>
      </c>
      <c r="AP838" s="5">
        <f>COUNTIFS($B:$B,$B838,$AG:$AG,AP$1)</f>
        <v>1</v>
      </c>
      <c r="AQ838" s="5">
        <f>COUNTIFS($B:$B,$B838,$AG:$AG,AQ$1)</f>
        <v>1</v>
      </c>
      <c r="AR838" s="5">
        <f>COUNTIFS($B:$B,$B838,$AG:$AG,AR$1)</f>
        <v>0</v>
      </c>
      <c r="AS838" s="5">
        <f>COUNTIFS($B:$B,$B838,$AG:$AG,AS$1)</f>
        <v>0</v>
      </c>
      <c r="AT838" s="5">
        <f>COUNTIFS($B:$B,$B838,$AG:$AG,AT$1)</f>
        <v>1</v>
      </c>
      <c r="AU838" s="5">
        <f>COUNTIFS($B:$B,$B838,$AG:$AG,AU$1)</f>
        <v>0</v>
      </c>
    </row>
    <row r="839" spans="1:47" ht="15" customHeight="1" x14ac:dyDescent="0.35">
      <c r="A839" s="6">
        <f>IF(B838=B839,A838,A838+1)</f>
        <v>287</v>
      </c>
      <c r="B839" s="6" t="s">
        <v>4856</v>
      </c>
      <c r="C839" s="6" t="s">
        <v>4759</v>
      </c>
      <c r="D839" s="6" t="s">
        <v>3044</v>
      </c>
      <c r="E839" s="6" t="s">
        <v>3043</v>
      </c>
      <c r="F839" s="4" t="s">
        <v>7</v>
      </c>
      <c r="G839" s="4" t="s">
        <v>8</v>
      </c>
      <c r="H839" s="4" t="s">
        <v>7</v>
      </c>
      <c r="I839" s="4">
        <v>3</v>
      </c>
      <c r="J839" s="4" t="s">
        <v>106</v>
      </c>
      <c r="K839" s="4" t="s">
        <v>3057</v>
      </c>
      <c r="L839" s="4" t="s">
        <v>55</v>
      </c>
      <c r="M839" s="4" t="s">
        <v>4857</v>
      </c>
      <c r="N839" s="4" t="s">
        <v>1965</v>
      </c>
      <c r="P839" s="4" t="s">
        <v>669</v>
      </c>
      <c r="Q839" s="4" t="s">
        <v>1475</v>
      </c>
      <c r="R839" s="4" t="s">
        <v>2434</v>
      </c>
      <c r="S839" s="5" t="str">
        <f>IF(P839="심사불필요","-",VLOOKUP(K839,'[1]자격증 backdata'!A:G,7,0))</f>
        <v>-</v>
      </c>
      <c r="T839" s="5" t="str">
        <f>IF(S839="-","-",IF(COUNTIFS(B:B,B839,S:S,"필수")&gt;0,"자격요건충족","확인필요"))</f>
        <v>-</v>
      </c>
      <c r="U839" s="5"/>
      <c r="W839" s="5">
        <f>IF(Q839="4급","심사불필요",VLOOKUP(K839,'[1]자격증 backdata'!A:B,2,0))</f>
        <v>4</v>
      </c>
      <c r="X839" s="4">
        <f>IF(R839="A", MIN(20, SUMIFS(W:W, B:B, B839, R:R, "A")),IF(R839="B", MIN(30, SUMIFS(W:W, B:B, B839, R:R, "B")),"비해당분야"))</f>
        <v>8</v>
      </c>
      <c r="Y839" s="4" t="str">
        <f>IF(R839="C",MIN(30,IF(COUNTIFS(B:B,B839,W:W,"가1")=1,25,IF(COUNTIFS(B:B,B839,W:W,"가1")&gt;=2,30,0))+IF(COUNTIFS(B:B,B839,W:W,"나1")&gt;=4,30,IF(COUNTIFS(B:B,B839,W:W,"나1")=3,26,IF(COUNTIFS(B:B,B839,W:W,"나1")=2,22,IF(COUNTIFS(B:B,B839,W:W,"나1")=1,18,0)))))+MIN(30,IF(COUNTIFS(B:B,B839,W:W,"가2")=1,25,IF(COUNTIFS(B:B,B839,W:W,"가2")&gt;=2,30,0))+IF(COUNTIFS(B:B,B839,W:W,"나2")=3,30,IF(COUNTIFS(B:B,B839,W:W,"나2")=2,25,IF(COUNTIFS(B:B,B839,W:W,"나2")=1,20,0)))),"비해당분야")</f>
        <v>비해당분야</v>
      </c>
      <c r="Z839" s="4" t="str">
        <f>IF(R839="C",VLOOKUP(K839,'[1]자격증 backdata'!A:F,6,0),"비해당분야")</f>
        <v>비해당분야</v>
      </c>
      <c r="AA839" s="4" t="str">
        <f>IF(R839="C",SUMIF(B:B,B839,Z:Z),"비해당분야")</f>
        <v>비해당분야</v>
      </c>
      <c r="AB839" s="4" t="str">
        <f>IF(R839="C",SUM(Y839,AA839),"비해당분야")</f>
        <v>비해당분야</v>
      </c>
      <c r="AC839" s="4">
        <f>IF(R839="C",AB839,X839)</f>
        <v>8</v>
      </c>
      <c r="AD839" s="4">
        <f>VLOOKUP(K839,'[1]자격증 backdata'!A:D,4,0)</f>
        <v>0</v>
      </c>
      <c r="AE839" s="4">
        <f>IF(_xlfn.MAXIFS(AD:AD,B:B,B839)&gt;10,10,_xlfn.MAXIFS(AD:AD,B:B,B839))</f>
        <v>5</v>
      </c>
      <c r="AG839" s="5" t="str">
        <f>VLOOKUP(K839,'[1]자격증 backdata'!A:C,3,0)</f>
        <v>M</v>
      </c>
      <c r="AH839" s="5">
        <f>COUNTIFS($B:$B,$B839,$AG:$AG,AH$1)</f>
        <v>0</v>
      </c>
      <c r="AI839" s="5">
        <f>COUNTIFS($B:$B,$B839,$AG:$AG,AI$1)</f>
        <v>0</v>
      </c>
      <c r="AJ839" s="5">
        <f>COUNTIFS($B:$B,$B839,$AG:$AG,AJ$1)</f>
        <v>0</v>
      </c>
      <c r="AK839" s="5">
        <f>COUNTIFS($B:$B,$B839,$AG:$AG,AK$1)</f>
        <v>0</v>
      </c>
      <c r="AL839" s="5">
        <f>COUNTIFS($B:$B,$B839,$AG:$AG,AL$1)</f>
        <v>0</v>
      </c>
      <c r="AM839" s="5">
        <f>COUNTIFS($B:$B,$B839,$AG:$AG,AM$1)</f>
        <v>0</v>
      </c>
      <c r="AN839" s="5">
        <f>COUNTIFS($B:$B,$B839,$AG:$AG,AN$1)</f>
        <v>0</v>
      </c>
      <c r="AO839" s="5">
        <f>COUNTIFS($B:$B,$B839,$AG:$AG,AO$1)</f>
        <v>0</v>
      </c>
      <c r="AP839" s="5">
        <f>COUNTIFS($B:$B,$B839,$AG:$AG,AP$1)</f>
        <v>1</v>
      </c>
      <c r="AQ839" s="5">
        <f>COUNTIFS($B:$B,$B839,$AG:$AG,AQ$1)</f>
        <v>1</v>
      </c>
      <c r="AR839" s="5">
        <f>COUNTIFS($B:$B,$B839,$AG:$AG,AR$1)</f>
        <v>0</v>
      </c>
      <c r="AS839" s="5">
        <f>COUNTIFS($B:$B,$B839,$AG:$AG,AS$1)</f>
        <v>0</v>
      </c>
      <c r="AT839" s="5">
        <f>COUNTIFS($B:$B,$B839,$AG:$AG,AT$1)</f>
        <v>1</v>
      </c>
      <c r="AU839" s="5">
        <f>COUNTIFS($B:$B,$B839,$AG:$AG,AU$1)</f>
        <v>0</v>
      </c>
    </row>
    <row r="840" spans="1:47" ht="15" customHeight="1" x14ac:dyDescent="0.35">
      <c r="A840" s="6">
        <f>IF(B839=B840,A839,A839+1)</f>
        <v>287</v>
      </c>
      <c r="B840" s="6" t="s">
        <v>4856</v>
      </c>
      <c r="C840" s="6" t="s">
        <v>4759</v>
      </c>
      <c r="D840" s="6" t="s">
        <v>3044</v>
      </c>
      <c r="E840" s="6" t="s">
        <v>3043</v>
      </c>
      <c r="F840" s="4" t="s">
        <v>7</v>
      </c>
      <c r="G840" s="4" t="s">
        <v>8</v>
      </c>
      <c r="H840" s="4" t="s">
        <v>7</v>
      </c>
      <c r="I840" s="4">
        <v>4</v>
      </c>
      <c r="J840" s="4" t="s">
        <v>364</v>
      </c>
      <c r="K840" s="4" t="s">
        <v>3075</v>
      </c>
      <c r="L840" s="4" t="s">
        <v>254</v>
      </c>
      <c r="M840" s="4" t="s">
        <v>4855</v>
      </c>
      <c r="N840" s="4" t="s">
        <v>4854</v>
      </c>
      <c r="P840" s="4" t="s">
        <v>669</v>
      </c>
      <c r="Q840" s="4" t="s">
        <v>1475</v>
      </c>
      <c r="R840" s="4" t="s">
        <v>2434</v>
      </c>
      <c r="S840" s="5" t="str">
        <f>IF(P840="심사불필요","-",VLOOKUP(K840,'[1]자격증 backdata'!A:G,7,0))</f>
        <v>-</v>
      </c>
      <c r="T840" s="5" t="str">
        <f>IF(S840="-","-",IF(COUNTIFS(B:B,B840,S:S,"필수")&gt;0,"자격요건충족","확인필요"))</f>
        <v>-</v>
      </c>
      <c r="U840" s="5"/>
      <c r="W840" s="5">
        <f>IF(Q840="4급","심사불필요",VLOOKUP(K840,'[1]자격증 backdata'!A:B,2,0))</f>
        <v>2</v>
      </c>
      <c r="X840" s="4">
        <f>IF(R840="A", MIN(20, SUMIFS(W:W, B:B, B840, R:R, "A")),IF(R840="B", MIN(30, SUMIFS(W:W, B:B, B840, R:R, "B")),"비해당분야"))</f>
        <v>8</v>
      </c>
      <c r="Y840" s="4" t="str">
        <f>IF(R840="C",MIN(30,IF(COUNTIFS(B:B,B840,W:W,"가1")=1,25,IF(COUNTIFS(B:B,B840,W:W,"가1")&gt;=2,30,0))+IF(COUNTIFS(B:B,B840,W:W,"나1")&gt;=4,30,IF(COUNTIFS(B:B,B840,W:W,"나1")=3,26,IF(COUNTIFS(B:B,B840,W:W,"나1")=2,22,IF(COUNTIFS(B:B,B840,W:W,"나1")=1,18,0)))))+MIN(30,IF(COUNTIFS(B:B,B840,W:W,"가2")=1,25,IF(COUNTIFS(B:B,B840,W:W,"가2")&gt;=2,30,0))+IF(COUNTIFS(B:B,B840,W:W,"나2")=3,30,IF(COUNTIFS(B:B,B840,W:W,"나2")=2,25,IF(COUNTIFS(B:B,B840,W:W,"나2")=1,20,0)))),"비해당분야")</f>
        <v>비해당분야</v>
      </c>
      <c r="Z840" s="4" t="str">
        <f>IF(R840="C",VLOOKUP(K840,'[1]자격증 backdata'!A:F,6,0),"비해당분야")</f>
        <v>비해당분야</v>
      </c>
      <c r="AA840" s="4" t="str">
        <f>IF(R840="C",SUMIF(B:B,B840,Z:Z),"비해당분야")</f>
        <v>비해당분야</v>
      </c>
      <c r="AB840" s="4" t="str">
        <f>IF(R840="C",SUM(Y840,AA840),"비해당분야")</f>
        <v>비해당분야</v>
      </c>
      <c r="AC840" s="4">
        <f>IF(R840="C",AB840,X840)</f>
        <v>8</v>
      </c>
      <c r="AD840" s="4">
        <f>VLOOKUP(K840,'[1]자격증 backdata'!A:D,4,0)</f>
        <v>0</v>
      </c>
      <c r="AE840" s="4">
        <f>IF(_xlfn.MAXIFS(AD:AD,B:B,B840)&gt;10,10,_xlfn.MAXIFS(AD:AD,B:B,B840))</f>
        <v>5</v>
      </c>
      <c r="AG840" s="5" t="str">
        <f>VLOOKUP(K840,'[1]자격증 backdata'!A:C,3,0)</f>
        <v>J</v>
      </c>
      <c r="AH840" s="5">
        <f>COUNTIFS($B:$B,$B840,$AG:$AG,AH$1)</f>
        <v>0</v>
      </c>
      <c r="AI840" s="5">
        <f>COUNTIFS($B:$B,$B840,$AG:$AG,AI$1)</f>
        <v>0</v>
      </c>
      <c r="AJ840" s="5">
        <f>COUNTIFS($B:$B,$B840,$AG:$AG,AJ$1)</f>
        <v>0</v>
      </c>
      <c r="AK840" s="5">
        <f>COUNTIFS($B:$B,$B840,$AG:$AG,AK$1)</f>
        <v>0</v>
      </c>
      <c r="AL840" s="5">
        <f>COUNTIFS($B:$B,$B840,$AG:$AG,AL$1)</f>
        <v>0</v>
      </c>
      <c r="AM840" s="5">
        <f>COUNTIFS($B:$B,$B840,$AG:$AG,AM$1)</f>
        <v>0</v>
      </c>
      <c r="AN840" s="5">
        <f>COUNTIFS($B:$B,$B840,$AG:$AG,AN$1)</f>
        <v>0</v>
      </c>
      <c r="AO840" s="5">
        <f>COUNTIFS($B:$B,$B840,$AG:$AG,AO$1)</f>
        <v>0</v>
      </c>
      <c r="AP840" s="5">
        <f>COUNTIFS($B:$B,$B840,$AG:$AG,AP$1)</f>
        <v>1</v>
      </c>
      <c r="AQ840" s="5">
        <f>COUNTIFS($B:$B,$B840,$AG:$AG,AQ$1)</f>
        <v>1</v>
      </c>
      <c r="AR840" s="5">
        <f>COUNTIFS($B:$B,$B840,$AG:$AG,AR$1)</f>
        <v>0</v>
      </c>
      <c r="AS840" s="5">
        <f>COUNTIFS($B:$B,$B840,$AG:$AG,AS$1)</f>
        <v>0</v>
      </c>
      <c r="AT840" s="5">
        <f>COUNTIFS($B:$B,$B840,$AG:$AG,AT$1)</f>
        <v>1</v>
      </c>
      <c r="AU840" s="5">
        <f>COUNTIFS($B:$B,$B840,$AG:$AG,AU$1)</f>
        <v>0</v>
      </c>
    </row>
    <row r="841" spans="1:47" ht="15" customHeight="1" x14ac:dyDescent="0.35">
      <c r="A841" s="3">
        <f>IF(B840=B841,A840,A840+1)</f>
        <v>288</v>
      </c>
      <c r="B841" s="3" t="s">
        <v>4848</v>
      </c>
      <c r="C841" s="3" t="s">
        <v>4847</v>
      </c>
      <c r="D841" s="3" t="s">
        <v>3044</v>
      </c>
      <c r="E841" s="3" t="s">
        <v>3043</v>
      </c>
      <c r="F841" s="4" t="s">
        <v>7</v>
      </c>
      <c r="G841" s="4" t="s">
        <v>8</v>
      </c>
      <c r="H841" s="4" t="s">
        <v>7</v>
      </c>
      <c r="I841" s="3">
        <v>1</v>
      </c>
      <c r="J841" s="3" t="s">
        <v>2526</v>
      </c>
      <c r="K841" s="3" t="s">
        <v>3161</v>
      </c>
      <c r="L841" s="3" t="s">
        <v>2524</v>
      </c>
      <c r="M841" s="3" t="s">
        <v>4853</v>
      </c>
      <c r="N841" s="3" t="s">
        <v>4158</v>
      </c>
      <c r="P841" s="3" t="s">
        <v>669</v>
      </c>
      <c r="Q841" s="3" t="s">
        <v>1475</v>
      </c>
      <c r="R841" s="3" t="s">
        <v>2434</v>
      </c>
      <c r="S841" s="2" t="str">
        <f>IF(P841="심사불필요","-",VLOOKUP(K841,'[1]자격증 backdata'!A:G,7,0))</f>
        <v>-</v>
      </c>
      <c r="T841" s="2" t="str">
        <f>IF(S841="-","-",IF(COUNTIFS(B:B,B841,S:S,"필수")&gt;0,"자격요건충족","확인필요"))</f>
        <v>-</v>
      </c>
      <c r="U841" s="2"/>
      <c r="W841" s="2">
        <f>IF(Q841="4급","심사불필요",VLOOKUP(K841,'[1]자격증 backdata'!A:B,2,0))</f>
        <v>4</v>
      </c>
      <c r="X841" s="3">
        <f>IF(R841="A", MIN(20, SUMIFS(W:W, B:B, B841, R:R, "A")),IF(R841="B", MIN(30, SUMIFS(W:W, B:B, B841, R:R, "B")),"비해당분야"))</f>
        <v>12</v>
      </c>
      <c r="Y841" s="3" t="str">
        <f>IF(R841="C",MIN(30,IF(COUNTIFS(B:B,B841,W:W,"가1")=1,25,IF(COUNTIFS(B:B,B841,W:W,"가1")&gt;=2,30,0))+IF(COUNTIFS(B:B,B841,W:W,"나1")&gt;=4,30,IF(COUNTIFS(B:B,B841,W:W,"나1")=3,26,IF(COUNTIFS(B:B,B841,W:W,"나1")=2,22,IF(COUNTIFS(B:B,B841,W:W,"나1")=1,18,0)))))+MIN(30,IF(COUNTIFS(B:B,B841,W:W,"가2")=1,25,IF(COUNTIFS(B:B,B841,W:W,"가2")&gt;=2,30,0))+IF(COUNTIFS(B:B,B841,W:W,"나2")=3,30,IF(COUNTIFS(B:B,B841,W:W,"나2")=2,25,IF(COUNTIFS(B:B,B841,W:W,"나2")=1,20,0)))),"비해당분야")</f>
        <v>비해당분야</v>
      </c>
      <c r="Z841" s="3" t="str">
        <f>IF(R841="C",VLOOKUP(K841,'[1]자격증 backdata'!A:F,6,0),"비해당분야")</f>
        <v>비해당분야</v>
      </c>
      <c r="AA841" s="3" t="str">
        <f>IF(R841="C",SUMIF(B:B,B841,Z:Z),"비해당분야")</f>
        <v>비해당분야</v>
      </c>
      <c r="AB841" s="3" t="str">
        <f>IF(R841="C",SUM(Y841,AA841),"비해당분야")</f>
        <v>비해당분야</v>
      </c>
      <c r="AC841" s="3">
        <f>IF(R841="C",AB841,X841)</f>
        <v>12</v>
      </c>
      <c r="AD841" s="3">
        <f>VLOOKUP(K841,'[1]자격증 backdata'!A:D,4,0)</f>
        <v>0</v>
      </c>
      <c r="AE841" s="3">
        <f>IF(_xlfn.MAXIFS(AD:AD,B:B,B841)&gt;10,10,_xlfn.MAXIFS(AD:AD,B:B,B841))</f>
        <v>5</v>
      </c>
      <c r="AG841" s="2">
        <f>VLOOKUP(K841,'[1]자격증 backdata'!A:C,3,0)</f>
        <v>0</v>
      </c>
      <c r="AH841" s="2">
        <f>COUNTIFS($B:$B,$B841,$AG:$AG,AH$1)</f>
        <v>0</v>
      </c>
      <c r="AI841" s="2">
        <f>COUNTIFS($B:$B,$B841,$AG:$AG,AI$1)</f>
        <v>0</v>
      </c>
      <c r="AJ841" s="2">
        <f>COUNTIFS($B:$B,$B841,$AG:$AG,AJ$1)</f>
        <v>0</v>
      </c>
      <c r="AK841" s="2">
        <f>COUNTIFS($B:$B,$B841,$AG:$AG,AK$1)</f>
        <v>0</v>
      </c>
      <c r="AL841" s="2">
        <f>COUNTIFS($B:$B,$B841,$AG:$AG,AL$1)</f>
        <v>0</v>
      </c>
      <c r="AM841" s="2">
        <f>COUNTIFS($B:$B,$B841,$AG:$AG,AM$1)</f>
        <v>0</v>
      </c>
      <c r="AN841" s="2">
        <f>COUNTIFS($B:$B,$B841,$AG:$AG,AN$1)</f>
        <v>0</v>
      </c>
      <c r="AO841" s="2">
        <f>COUNTIFS($B:$B,$B841,$AG:$AG,AO$1)</f>
        <v>1</v>
      </c>
      <c r="AP841" s="2">
        <f>COUNTIFS($B:$B,$B841,$AG:$AG,AP$1)</f>
        <v>0</v>
      </c>
      <c r="AQ841" s="2">
        <f>COUNTIFS($B:$B,$B841,$AG:$AG,AQ$1)</f>
        <v>0</v>
      </c>
      <c r="AR841" s="2">
        <f>COUNTIFS($B:$B,$B841,$AG:$AG,AR$1)</f>
        <v>0</v>
      </c>
      <c r="AS841" s="2">
        <f>COUNTIFS($B:$B,$B841,$AG:$AG,AS$1)</f>
        <v>0</v>
      </c>
      <c r="AT841" s="2">
        <f>COUNTIFS($B:$B,$B841,$AG:$AG,AT$1)</f>
        <v>0</v>
      </c>
      <c r="AU841" s="2">
        <f>COUNTIFS($B:$B,$B841,$AG:$AG,AU$1)</f>
        <v>0</v>
      </c>
    </row>
    <row r="842" spans="1:47" ht="15" customHeight="1" x14ac:dyDescent="0.35">
      <c r="A842" s="7">
        <f>IF(B841=B842,A841,A841+1)</f>
        <v>288</v>
      </c>
      <c r="B842" s="7" t="s">
        <v>4848</v>
      </c>
      <c r="C842" s="7" t="s">
        <v>4847</v>
      </c>
      <c r="D842" s="7" t="s">
        <v>3044</v>
      </c>
      <c r="E842" s="7" t="s">
        <v>3043</v>
      </c>
      <c r="F842" s="4" t="s">
        <v>7</v>
      </c>
      <c r="G842" s="4" t="s">
        <v>8</v>
      </c>
      <c r="H842" s="4" t="s">
        <v>7</v>
      </c>
      <c r="I842" s="3">
        <v>2</v>
      </c>
      <c r="J842" s="3" t="s">
        <v>653</v>
      </c>
      <c r="K842" s="3" t="s">
        <v>3052</v>
      </c>
      <c r="L842" s="3" t="s">
        <v>651</v>
      </c>
      <c r="M842" s="3" t="s">
        <v>4852</v>
      </c>
      <c r="N842" s="3" t="s">
        <v>4851</v>
      </c>
      <c r="P842" s="3" t="s">
        <v>669</v>
      </c>
      <c r="Q842" s="3" t="s">
        <v>1475</v>
      </c>
      <c r="R842" s="3" t="s">
        <v>2434</v>
      </c>
      <c r="S842" s="2" t="str">
        <f>IF(P842="심사불필요","-",VLOOKUP(K842,'[1]자격증 backdata'!A:G,7,0))</f>
        <v>-</v>
      </c>
      <c r="T842" s="2" t="str">
        <f>IF(S842="-","-",IF(COUNTIFS(B:B,B842,S:S,"필수")&gt;0,"자격요건충족","확인필요"))</f>
        <v>-</v>
      </c>
      <c r="U842" s="2"/>
      <c r="W842" s="2">
        <f>IF(Q842="4급","심사불필요",VLOOKUP(K842,'[1]자격증 backdata'!A:B,2,0))</f>
        <v>4</v>
      </c>
      <c r="X842" s="3">
        <f>IF(R842="A", MIN(20, SUMIFS(W:W, B:B, B842, R:R, "A")),IF(R842="B", MIN(30, SUMIFS(W:W, B:B, B842, R:R, "B")),"비해당분야"))</f>
        <v>12</v>
      </c>
      <c r="Y842" s="3" t="str">
        <f>IF(R842="C",MIN(30,IF(COUNTIFS(B:B,B842,W:W,"가1")=1,25,IF(COUNTIFS(B:B,B842,W:W,"가1")&gt;=2,30,0))+IF(COUNTIFS(B:B,B842,W:W,"나1")&gt;=4,30,IF(COUNTIFS(B:B,B842,W:W,"나1")=3,26,IF(COUNTIFS(B:B,B842,W:W,"나1")=2,22,IF(COUNTIFS(B:B,B842,W:W,"나1")=1,18,0)))))+MIN(30,IF(COUNTIFS(B:B,B842,W:W,"가2")=1,25,IF(COUNTIFS(B:B,B842,W:W,"가2")&gt;=2,30,0))+IF(COUNTIFS(B:B,B842,W:W,"나2")=3,30,IF(COUNTIFS(B:B,B842,W:W,"나2")=2,25,IF(COUNTIFS(B:B,B842,W:W,"나2")=1,20,0)))),"비해당분야")</f>
        <v>비해당분야</v>
      </c>
      <c r="Z842" s="3" t="str">
        <f>IF(R842="C",VLOOKUP(K842,'[1]자격증 backdata'!A:F,6,0),"비해당분야")</f>
        <v>비해당분야</v>
      </c>
      <c r="AA842" s="3" t="str">
        <f>IF(R842="C",SUMIF(B:B,B842,Z:Z),"비해당분야")</f>
        <v>비해당분야</v>
      </c>
      <c r="AB842" s="3" t="str">
        <f>IF(R842="C",SUM(Y842,AA842),"비해당분야")</f>
        <v>비해당분야</v>
      </c>
      <c r="AC842" s="3">
        <f>IF(R842="C",AB842,X842)</f>
        <v>12</v>
      </c>
      <c r="AD842" s="3">
        <f>VLOOKUP(K842,'[1]자격증 backdata'!A:D,4,0)</f>
        <v>0</v>
      </c>
      <c r="AE842" s="3">
        <f>IF(_xlfn.MAXIFS(AD:AD,B:B,B842)&gt;10,10,_xlfn.MAXIFS(AD:AD,B:B,B842))</f>
        <v>5</v>
      </c>
      <c r="AG842" s="2" t="str">
        <f>VLOOKUP(K842,'[1]자격증 backdata'!A:C,3,0)</f>
        <v>H</v>
      </c>
      <c r="AH842" s="2">
        <f>COUNTIFS($B:$B,$B842,$AG:$AG,AH$1)</f>
        <v>0</v>
      </c>
      <c r="AI842" s="2">
        <f>COUNTIFS($B:$B,$B842,$AG:$AG,AI$1)</f>
        <v>0</v>
      </c>
      <c r="AJ842" s="2">
        <f>COUNTIFS($B:$B,$B842,$AG:$AG,AJ$1)</f>
        <v>0</v>
      </c>
      <c r="AK842" s="2">
        <f>COUNTIFS($B:$B,$B842,$AG:$AG,AK$1)</f>
        <v>0</v>
      </c>
      <c r="AL842" s="2">
        <f>COUNTIFS($B:$B,$B842,$AG:$AG,AL$1)</f>
        <v>0</v>
      </c>
      <c r="AM842" s="2">
        <f>COUNTIFS($B:$B,$B842,$AG:$AG,AM$1)</f>
        <v>0</v>
      </c>
      <c r="AN842" s="2">
        <f>COUNTIFS($B:$B,$B842,$AG:$AG,AN$1)</f>
        <v>0</v>
      </c>
      <c r="AO842" s="2">
        <f>COUNTIFS($B:$B,$B842,$AG:$AG,AO$1)</f>
        <v>1</v>
      </c>
      <c r="AP842" s="2">
        <f>COUNTIFS($B:$B,$B842,$AG:$AG,AP$1)</f>
        <v>0</v>
      </c>
      <c r="AQ842" s="2">
        <f>COUNTIFS($B:$B,$B842,$AG:$AG,AQ$1)</f>
        <v>0</v>
      </c>
      <c r="AR842" s="2">
        <f>COUNTIFS($B:$B,$B842,$AG:$AG,AR$1)</f>
        <v>0</v>
      </c>
      <c r="AS842" s="2">
        <f>COUNTIFS($B:$B,$B842,$AG:$AG,AS$1)</f>
        <v>0</v>
      </c>
      <c r="AT842" s="2">
        <f>COUNTIFS($B:$B,$B842,$AG:$AG,AT$1)</f>
        <v>0</v>
      </c>
      <c r="AU842" s="2">
        <f>COUNTIFS($B:$B,$B842,$AG:$AG,AU$1)</f>
        <v>0</v>
      </c>
    </row>
    <row r="843" spans="1:47" ht="15" customHeight="1" x14ac:dyDescent="0.35">
      <c r="A843" s="7">
        <f>IF(B842=B843,A842,A842+1)</f>
        <v>288</v>
      </c>
      <c r="B843" s="7" t="s">
        <v>4848</v>
      </c>
      <c r="C843" s="7" t="s">
        <v>4847</v>
      </c>
      <c r="D843" s="7" t="s">
        <v>3044</v>
      </c>
      <c r="E843" s="7" t="s">
        <v>3043</v>
      </c>
      <c r="F843" s="4" t="s">
        <v>7</v>
      </c>
      <c r="G843" s="4" t="s">
        <v>8</v>
      </c>
      <c r="H843" s="4" t="s">
        <v>7</v>
      </c>
      <c r="I843" s="3">
        <v>3</v>
      </c>
      <c r="J843" s="3" t="s">
        <v>241</v>
      </c>
      <c r="K843" s="3" t="s">
        <v>3473</v>
      </c>
      <c r="L843" s="3" t="s">
        <v>4</v>
      </c>
      <c r="M843" s="3" t="s">
        <v>4850</v>
      </c>
      <c r="N843" s="3" t="s">
        <v>819</v>
      </c>
      <c r="P843" s="3" t="s">
        <v>669</v>
      </c>
      <c r="Q843" s="3" t="s">
        <v>1475</v>
      </c>
      <c r="R843" s="3" t="s">
        <v>2434</v>
      </c>
      <c r="S843" s="2" t="str">
        <f>IF(P843="심사불필요","-",VLOOKUP(K843,'[1]자격증 backdata'!A:G,7,0))</f>
        <v>-</v>
      </c>
      <c r="T843" s="2" t="str">
        <f>IF(S843="-","-",IF(COUNTIFS(B:B,B843,S:S,"필수")&gt;0,"자격요건충족","확인필요"))</f>
        <v>-</v>
      </c>
      <c r="U843" s="2"/>
      <c r="W843" s="2">
        <f>IF(Q843="4급","심사불필요",VLOOKUP(K843,'[1]자격증 backdata'!A:B,2,0))</f>
        <v>2</v>
      </c>
      <c r="X843" s="3">
        <f>IF(R843="A", MIN(20, SUMIFS(W:W, B:B, B843, R:R, "A")),IF(R843="B", MIN(30, SUMIFS(W:W, B:B, B843, R:R, "B")),"비해당분야"))</f>
        <v>12</v>
      </c>
      <c r="Y843" s="3" t="str">
        <f>IF(R843="C",MIN(30,IF(COUNTIFS(B:B,B843,W:W,"가1")=1,25,IF(COUNTIFS(B:B,B843,W:W,"가1")&gt;=2,30,0))+IF(COUNTIFS(B:B,B843,W:W,"나1")&gt;=4,30,IF(COUNTIFS(B:B,B843,W:W,"나1")=3,26,IF(COUNTIFS(B:B,B843,W:W,"나1")=2,22,IF(COUNTIFS(B:B,B843,W:W,"나1")=1,18,0)))))+MIN(30,IF(COUNTIFS(B:B,B843,W:W,"가2")=1,25,IF(COUNTIFS(B:B,B843,W:W,"가2")&gt;=2,30,0))+IF(COUNTIFS(B:B,B843,W:W,"나2")=3,30,IF(COUNTIFS(B:B,B843,W:W,"나2")=2,25,IF(COUNTIFS(B:B,B843,W:W,"나2")=1,20,0)))),"비해당분야")</f>
        <v>비해당분야</v>
      </c>
      <c r="Z843" s="3" t="str">
        <f>IF(R843="C",VLOOKUP(K843,'[1]자격증 backdata'!A:F,6,0),"비해당분야")</f>
        <v>비해당분야</v>
      </c>
      <c r="AA843" s="3" t="str">
        <f>IF(R843="C",SUMIF(B:B,B843,Z:Z),"비해당분야")</f>
        <v>비해당분야</v>
      </c>
      <c r="AB843" s="3" t="str">
        <f>IF(R843="C",SUM(Y843,AA843),"비해당분야")</f>
        <v>비해당분야</v>
      </c>
      <c r="AC843" s="3">
        <f>IF(R843="C",AB843,X843)</f>
        <v>12</v>
      </c>
      <c r="AD843" s="3">
        <f>VLOOKUP(K843,'[1]자격증 backdata'!A:D,4,0)</f>
        <v>0</v>
      </c>
      <c r="AE843" s="3">
        <f>IF(_xlfn.MAXIFS(AD:AD,B:B,B843)&gt;10,10,_xlfn.MAXIFS(AD:AD,B:B,B843))</f>
        <v>5</v>
      </c>
      <c r="AG843" s="2">
        <f>VLOOKUP(K843,'[1]자격증 backdata'!A:C,3,0)</f>
        <v>0</v>
      </c>
      <c r="AH843" s="2">
        <f>COUNTIFS($B:$B,$B843,$AG:$AG,AH$1)</f>
        <v>0</v>
      </c>
      <c r="AI843" s="2">
        <f>COUNTIFS($B:$B,$B843,$AG:$AG,AI$1)</f>
        <v>0</v>
      </c>
      <c r="AJ843" s="2">
        <f>COUNTIFS($B:$B,$B843,$AG:$AG,AJ$1)</f>
        <v>0</v>
      </c>
      <c r="AK843" s="2">
        <f>COUNTIFS($B:$B,$B843,$AG:$AG,AK$1)</f>
        <v>0</v>
      </c>
      <c r="AL843" s="2">
        <f>COUNTIFS($B:$B,$B843,$AG:$AG,AL$1)</f>
        <v>0</v>
      </c>
      <c r="AM843" s="2">
        <f>COUNTIFS($B:$B,$B843,$AG:$AG,AM$1)</f>
        <v>0</v>
      </c>
      <c r="AN843" s="2">
        <f>COUNTIFS($B:$B,$B843,$AG:$AG,AN$1)</f>
        <v>0</v>
      </c>
      <c r="AO843" s="2">
        <f>COUNTIFS($B:$B,$B843,$AG:$AG,AO$1)</f>
        <v>1</v>
      </c>
      <c r="AP843" s="2">
        <f>COUNTIFS($B:$B,$B843,$AG:$AG,AP$1)</f>
        <v>0</v>
      </c>
      <c r="AQ843" s="2">
        <f>COUNTIFS($B:$B,$B843,$AG:$AG,AQ$1)</f>
        <v>0</v>
      </c>
      <c r="AR843" s="2">
        <f>COUNTIFS($B:$B,$B843,$AG:$AG,AR$1)</f>
        <v>0</v>
      </c>
      <c r="AS843" s="2">
        <f>COUNTIFS($B:$B,$B843,$AG:$AG,AS$1)</f>
        <v>0</v>
      </c>
      <c r="AT843" s="2">
        <f>COUNTIFS($B:$B,$B843,$AG:$AG,AT$1)</f>
        <v>0</v>
      </c>
      <c r="AU843" s="2">
        <f>COUNTIFS($B:$B,$B843,$AG:$AG,AU$1)</f>
        <v>0</v>
      </c>
    </row>
    <row r="844" spans="1:47" ht="15" customHeight="1" x14ac:dyDescent="0.35">
      <c r="A844" s="7">
        <f>IF(B843=B844,A843,A843+1)</f>
        <v>288</v>
      </c>
      <c r="B844" s="7" t="s">
        <v>4848</v>
      </c>
      <c r="C844" s="7" t="s">
        <v>4847</v>
      </c>
      <c r="D844" s="7" t="s">
        <v>3044</v>
      </c>
      <c r="E844" s="7" t="s">
        <v>3043</v>
      </c>
      <c r="F844" s="4" t="s">
        <v>7</v>
      </c>
      <c r="G844" s="4" t="s">
        <v>8</v>
      </c>
      <c r="H844" s="4" t="s">
        <v>7</v>
      </c>
      <c r="I844" s="3">
        <v>4</v>
      </c>
      <c r="J844" s="3" t="s">
        <v>28</v>
      </c>
      <c r="K844" s="3" t="s">
        <v>3061</v>
      </c>
      <c r="L844" s="3" t="s">
        <v>26</v>
      </c>
      <c r="M844" s="3" t="s">
        <v>4849</v>
      </c>
      <c r="N844" s="3" t="s">
        <v>1526</v>
      </c>
      <c r="P844" s="3" t="s">
        <v>669</v>
      </c>
      <c r="Q844" s="3" t="s">
        <v>1475</v>
      </c>
      <c r="R844" s="3" t="s">
        <v>2434</v>
      </c>
      <c r="S844" s="2" t="str">
        <f>IF(P844="심사불필요","-",VLOOKUP(K844,'[1]자격증 backdata'!A:G,7,0))</f>
        <v>-</v>
      </c>
      <c r="T844" s="2" t="str">
        <f>IF(S844="-","-",IF(COUNTIFS(B:B,B844,S:S,"필수")&gt;0,"자격요건충족","확인필요"))</f>
        <v>-</v>
      </c>
      <c r="U844" s="2"/>
      <c r="W844" s="2">
        <f>IF(Q844="4급","심사불필요",VLOOKUP(K844,'[1]자격증 backdata'!A:B,2,0))</f>
        <v>2</v>
      </c>
      <c r="X844" s="3">
        <f>IF(R844="A", MIN(20, SUMIFS(W:W, B:B, B844, R:R, "A")),IF(R844="B", MIN(30, SUMIFS(W:W, B:B, B844, R:R, "B")),"비해당분야"))</f>
        <v>12</v>
      </c>
      <c r="Y844" s="3" t="str">
        <f>IF(R844="C",MIN(30,IF(COUNTIFS(B:B,B844,W:W,"가1")=1,25,IF(COUNTIFS(B:B,B844,W:W,"가1")&gt;=2,30,0))+IF(COUNTIFS(B:B,B844,W:W,"나1")&gt;=4,30,IF(COUNTIFS(B:B,B844,W:W,"나1")=3,26,IF(COUNTIFS(B:B,B844,W:W,"나1")=2,22,IF(COUNTIFS(B:B,B844,W:W,"나1")=1,18,0)))))+MIN(30,IF(COUNTIFS(B:B,B844,W:W,"가2")=1,25,IF(COUNTIFS(B:B,B844,W:W,"가2")&gt;=2,30,0))+IF(COUNTIFS(B:B,B844,W:W,"나2")=3,30,IF(COUNTIFS(B:B,B844,W:W,"나2")=2,25,IF(COUNTIFS(B:B,B844,W:W,"나2")=1,20,0)))),"비해당분야")</f>
        <v>비해당분야</v>
      </c>
      <c r="Z844" s="3" t="str">
        <f>IF(R844="C",VLOOKUP(K844,'[1]자격증 backdata'!A:F,6,0),"비해당분야")</f>
        <v>비해당분야</v>
      </c>
      <c r="AA844" s="3" t="str">
        <f>IF(R844="C",SUMIF(B:B,B844,Z:Z),"비해당분야")</f>
        <v>비해당분야</v>
      </c>
      <c r="AB844" s="3" t="str">
        <f>IF(R844="C",SUM(Y844,AA844),"비해당분야")</f>
        <v>비해당분야</v>
      </c>
      <c r="AC844" s="3">
        <f>IF(R844="C",AB844,X844)</f>
        <v>12</v>
      </c>
      <c r="AD844" s="3">
        <f>VLOOKUP(K844,'[1]자격증 backdata'!A:D,4,0)</f>
        <v>0</v>
      </c>
      <c r="AE844" s="3">
        <f>IF(_xlfn.MAXIFS(AD:AD,B:B,B844)&gt;10,10,_xlfn.MAXIFS(AD:AD,B:B,B844))</f>
        <v>5</v>
      </c>
      <c r="AG844" s="2">
        <f>VLOOKUP(K844,'[1]자격증 backdata'!A:C,3,0)</f>
        <v>0</v>
      </c>
      <c r="AH844" s="2">
        <f>COUNTIFS($B:$B,$B844,$AG:$AG,AH$1)</f>
        <v>0</v>
      </c>
      <c r="AI844" s="2">
        <f>COUNTIFS($B:$B,$B844,$AG:$AG,AI$1)</f>
        <v>0</v>
      </c>
      <c r="AJ844" s="2">
        <f>COUNTIFS($B:$B,$B844,$AG:$AG,AJ$1)</f>
        <v>0</v>
      </c>
      <c r="AK844" s="2">
        <f>COUNTIFS($B:$B,$B844,$AG:$AG,AK$1)</f>
        <v>0</v>
      </c>
      <c r="AL844" s="2">
        <f>COUNTIFS($B:$B,$B844,$AG:$AG,AL$1)</f>
        <v>0</v>
      </c>
      <c r="AM844" s="2">
        <f>COUNTIFS($B:$B,$B844,$AG:$AG,AM$1)</f>
        <v>0</v>
      </c>
      <c r="AN844" s="2">
        <f>COUNTIFS($B:$B,$B844,$AG:$AG,AN$1)</f>
        <v>0</v>
      </c>
      <c r="AO844" s="2">
        <f>COUNTIFS($B:$B,$B844,$AG:$AG,AO$1)</f>
        <v>1</v>
      </c>
      <c r="AP844" s="2">
        <f>COUNTIFS($B:$B,$B844,$AG:$AG,AP$1)</f>
        <v>0</v>
      </c>
      <c r="AQ844" s="2">
        <f>COUNTIFS($B:$B,$B844,$AG:$AG,AQ$1)</f>
        <v>0</v>
      </c>
      <c r="AR844" s="2">
        <f>COUNTIFS($B:$B,$B844,$AG:$AG,AR$1)</f>
        <v>0</v>
      </c>
      <c r="AS844" s="2">
        <f>COUNTIFS($B:$B,$B844,$AG:$AG,AS$1)</f>
        <v>0</v>
      </c>
      <c r="AT844" s="2">
        <f>COUNTIFS($B:$B,$B844,$AG:$AG,AT$1)</f>
        <v>0</v>
      </c>
      <c r="AU844" s="2">
        <f>COUNTIFS($B:$B,$B844,$AG:$AG,AU$1)</f>
        <v>0</v>
      </c>
    </row>
    <row r="845" spans="1:47" ht="15" customHeight="1" x14ac:dyDescent="0.35">
      <c r="A845" s="7">
        <f>IF(B844=B845,A844,A844+1)</f>
        <v>288</v>
      </c>
      <c r="B845" s="7" t="s">
        <v>4848</v>
      </c>
      <c r="C845" s="7" t="s">
        <v>4847</v>
      </c>
      <c r="D845" s="7" t="s">
        <v>3044</v>
      </c>
      <c r="E845" s="7" t="s">
        <v>3043</v>
      </c>
      <c r="F845" s="4" t="s">
        <v>7</v>
      </c>
      <c r="G845" s="4" t="s">
        <v>8</v>
      </c>
      <c r="H845" s="4" t="s">
        <v>7</v>
      </c>
      <c r="I845" s="3">
        <v>5</v>
      </c>
      <c r="J845" s="3" t="s">
        <v>69</v>
      </c>
      <c r="K845" s="3" t="s">
        <v>3065</v>
      </c>
      <c r="L845" s="3" t="s">
        <v>36</v>
      </c>
      <c r="M845" s="3" t="s">
        <v>4846</v>
      </c>
      <c r="N845" s="3" t="s">
        <v>1327</v>
      </c>
      <c r="P845" s="3" t="s">
        <v>669</v>
      </c>
      <c r="Q845" s="3" t="s">
        <v>1475</v>
      </c>
      <c r="R845" s="3" t="s">
        <v>2434</v>
      </c>
      <c r="S845" s="2" t="str">
        <f>IF(P845="심사불필요","-",VLOOKUP(K845,'[1]자격증 backdata'!A:G,7,0))</f>
        <v>-</v>
      </c>
      <c r="T845" s="2" t="str">
        <f>IF(S845="-","-",IF(COUNTIFS(B:B,B845,S:S,"필수")&gt;0,"자격요건충족","확인필요"))</f>
        <v>-</v>
      </c>
      <c r="U845" s="2"/>
      <c r="W845" s="2">
        <f>IF(Q845="4급","심사불필요",VLOOKUP(K845,'[1]자격증 backdata'!A:B,2,0))</f>
        <v>0</v>
      </c>
      <c r="X845" s="3">
        <f>IF(R845="A", MIN(20, SUMIFS(W:W, B:B, B845, R:R, "A")),IF(R845="B", MIN(30, SUMIFS(W:W, B:B, B845, R:R, "B")),"비해당분야"))</f>
        <v>12</v>
      </c>
      <c r="Y845" s="3" t="str">
        <f>IF(R845="C",MIN(30,IF(COUNTIFS(B:B,B845,W:W,"가1")=1,25,IF(COUNTIFS(B:B,B845,W:W,"가1")&gt;=2,30,0))+IF(COUNTIFS(B:B,B845,W:W,"나1")&gt;=4,30,IF(COUNTIFS(B:B,B845,W:W,"나1")=3,26,IF(COUNTIFS(B:B,B845,W:W,"나1")=2,22,IF(COUNTIFS(B:B,B845,W:W,"나1")=1,18,0)))))+MIN(30,IF(COUNTIFS(B:B,B845,W:W,"가2")=1,25,IF(COUNTIFS(B:B,B845,W:W,"가2")&gt;=2,30,0))+IF(COUNTIFS(B:B,B845,W:W,"나2")=3,30,IF(COUNTIFS(B:B,B845,W:W,"나2")=2,25,IF(COUNTIFS(B:B,B845,W:W,"나2")=1,20,0)))),"비해당분야")</f>
        <v>비해당분야</v>
      </c>
      <c r="Z845" s="3" t="str">
        <f>IF(R845="C",VLOOKUP(K845,'[1]자격증 backdata'!A:F,6,0),"비해당분야")</f>
        <v>비해당분야</v>
      </c>
      <c r="AA845" s="3" t="str">
        <f>IF(R845="C",SUMIF(B:B,B845,Z:Z),"비해당분야")</f>
        <v>비해당분야</v>
      </c>
      <c r="AB845" s="3" t="str">
        <f>IF(R845="C",SUM(Y845,AA845),"비해당분야")</f>
        <v>비해당분야</v>
      </c>
      <c r="AC845" s="3">
        <f>IF(R845="C",AB845,X845)</f>
        <v>12</v>
      </c>
      <c r="AD845" s="3">
        <f>VLOOKUP(K845,'[1]자격증 backdata'!A:D,4,0)</f>
        <v>5</v>
      </c>
      <c r="AE845" s="3">
        <f>IF(_xlfn.MAXIFS(AD:AD,B:B,B845)&gt;10,10,_xlfn.MAXIFS(AD:AD,B:B,B845))</f>
        <v>5</v>
      </c>
      <c r="AG845" s="2">
        <f>VLOOKUP(K845,'[1]자격증 backdata'!A:C,3,0)</f>
        <v>0</v>
      </c>
      <c r="AH845" s="2">
        <f>COUNTIFS($B:$B,$B845,$AG:$AG,AH$1)</f>
        <v>0</v>
      </c>
      <c r="AI845" s="2">
        <f>COUNTIFS($B:$B,$B845,$AG:$AG,AI$1)</f>
        <v>0</v>
      </c>
      <c r="AJ845" s="2">
        <f>COUNTIFS($B:$B,$B845,$AG:$AG,AJ$1)</f>
        <v>0</v>
      </c>
      <c r="AK845" s="2">
        <f>COUNTIFS($B:$B,$B845,$AG:$AG,AK$1)</f>
        <v>0</v>
      </c>
      <c r="AL845" s="2">
        <f>COUNTIFS($B:$B,$B845,$AG:$AG,AL$1)</f>
        <v>0</v>
      </c>
      <c r="AM845" s="2">
        <f>COUNTIFS($B:$B,$B845,$AG:$AG,AM$1)</f>
        <v>0</v>
      </c>
      <c r="AN845" s="2">
        <f>COUNTIFS($B:$B,$B845,$AG:$AG,AN$1)</f>
        <v>0</v>
      </c>
      <c r="AO845" s="2">
        <f>COUNTIFS($B:$B,$B845,$AG:$AG,AO$1)</f>
        <v>1</v>
      </c>
      <c r="AP845" s="2">
        <f>COUNTIFS($B:$B,$B845,$AG:$AG,AP$1)</f>
        <v>0</v>
      </c>
      <c r="AQ845" s="2">
        <f>COUNTIFS($B:$B,$B845,$AG:$AG,AQ$1)</f>
        <v>0</v>
      </c>
      <c r="AR845" s="2">
        <f>COUNTIFS($B:$B,$B845,$AG:$AG,AR$1)</f>
        <v>0</v>
      </c>
      <c r="AS845" s="2">
        <f>COUNTIFS($B:$B,$B845,$AG:$AG,AS$1)</f>
        <v>0</v>
      </c>
      <c r="AT845" s="2">
        <f>COUNTIFS($B:$B,$B845,$AG:$AG,AT$1)</f>
        <v>0</v>
      </c>
      <c r="AU845" s="2">
        <f>COUNTIFS($B:$B,$B845,$AG:$AG,AU$1)</f>
        <v>0</v>
      </c>
    </row>
    <row r="846" spans="1:47" ht="15" customHeight="1" x14ac:dyDescent="0.35">
      <c r="A846" s="4">
        <f>IF(B845=B846,A845,A845+1)</f>
        <v>289</v>
      </c>
      <c r="B846" s="4" t="s">
        <v>4844</v>
      </c>
      <c r="C846" s="4" t="s">
        <v>4843</v>
      </c>
      <c r="D846" s="4" t="s">
        <v>3044</v>
      </c>
      <c r="E846" s="4" t="s">
        <v>3043</v>
      </c>
      <c r="F846" s="4" t="s">
        <v>7</v>
      </c>
      <c r="G846" s="4" t="s">
        <v>8</v>
      </c>
      <c r="H846" s="4" t="s">
        <v>7</v>
      </c>
      <c r="I846" s="4">
        <v>1</v>
      </c>
      <c r="J846" s="4" t="s">
        <v>106</v>
      </c>
      <c r="K846" s="4" t="s">
        <v>3057</v>
      </c>
      <c r="L846" s="4" t="s">
        <v>55</v>
      </c>
      <c r="M846" s="4" t="s">
        <v>4845</v>
      </c>
      <c r="N846" s="4" t="s">
        <v>3886</v>
      </c>
      <c r="P846" s="4" t="s">
        <v>669</v>
      </c>
      <c r="Q846" s="4" t="s">
        <v>1475</v>
      </c>
      <c r="R846" s="4" t="s">
        <v>2434</v>
      </c>
      <c r="S846" s="5" t="str">
        <f>IF(P846="심사불필요","-",VLOOKUP(K846,'[1]자격증 backdata'!A:G,7,0))</f>
        <v>-</v>
      </c>
      <c r="T846" s="5" t="str">
        <f>IF(S846="-","-",IF(COUNTIFS(B:B,B846,S:S,"필수")&gt;0,"자격요건충족","확인필요"))</f>
        <v>-</v>
      </c>
      <c r="U846" s="5"/>
      <c r="W846" s="5">
        <f>IF(Q846="4급","심사불필요",VLOOKUP(K846,'[1]자격증 backdata'!A:B,2,0))</f>
        <v>4</v>
      </c>
      <c r="X846" s="4">
        <f>IF(R846="A", MIN(20, SUMIFS(W:W, B:B, B846, R:R, "A")),IF(R846="B", MIN(30, SUMIFS(W:W, B:B, B846, R:R, "B")),"비해당분야"))</f>
        <v>4</v>
      </c>
      <c r="Y846" s="4" t="str">
        <f>IF(R846="C",MIN(30,IF(COUNTIFS(B:B,B846,W:W,"가1")=1,25,IF(COUNTIFS(B:B,B846,W:W,"가1")&gt;=2,30,0))+IF(COUNTIFS(B:B,B846,W:W,"나1")&gt;=4,30,IF(COUNTIFS(B:B,B846,W:W,"나1")=3,26,IF(COUNTIFS(B:B,B846,W:W,"나1")=2,22,IF(COUNTIFS(B:B,B846,W:W,"나1")=1,18,0)))))+MIN(30,IF(COUNTIFS(B:B,B846,W:W,"가2")=1,25,IF(COUNTIFS(B:B,B846,W:W,"가2")&gt;=2,30,0))+IF(COUNTIFS(B:B,B846,W:W,"나2")=3,30,IF(COUNTIFS(B:B,B846,W:W,"나2")=2,25,IF(COUNTIFS(B:B,B846,W:W,"나2")=1,20,0)))),"비해당분야")</f>
        <v>비해당분야</v>
      </c>
      <c r="Z846" s="4" t="str">
        <f>IF(R846="C",VLOOKUP(K846,'[1]자격증 backdata'!A:F,6,0),"비해당분야")</f>
        <v>비해당분야</v>
      </c>
      <c r="AA846" s="4" t="str">
        <f>IF(R846="C",SUMIF(B:B,B846,Z:Z),"비해당분야")</f>
        <v>비해당분야</v>
      </c>
      <c r="AB846" s="4" t="str">
        <f>IF(R846="C",SUM(Y846,AA846),"비해당분야")</f>
        <v>비해당분야</v>
      </c>
      <c r="AC846" s="4">
        <f>IF(R846="C",AB846,X846)</f>
        <v>4</v>
      </c>
      <c r="AD846" s="4">
        <f>VLOOKUP(K846,'[1]자격증 backdata'!A:D,4,0)</f>
        <v>0</v>
      </c>
      <c r="AE846" s="4">
        <f>IF(_xlfn.MAXIFS(AD:AD,B:B,B846)&gt;10,10,_xlfn.MAXIFS(AD:AD,B:B,B846))</f>
        <v>5</v>
      </c>
      <c r="AG846" s="5" t="str">
        <f>VLOOKUP(K846,'[1]자격증 backdata'!A:C,3,0)</f>
        <v>M</v>
      </c>
      <c r="AH846" s="5">
        <f>COUNTIFS($B:$B,$B846,$AG:$AG,AH$1)</f>
        <v>0</v>
      </c>
      <c r="AI846" s="5">
        <f>COUNTIFS($B:$B,$B846,$AG:$AG,AI$1)</f>
        <v>0</v>
      </c>
      <c r="AJ846" s="5">
        <f>COUNTIFS($B:$B,$B846,$AG:$AG,AJ$1)</f>
        <v>0</v>
      </c>
      <c r="AK846" s="5">
        <f>COUNTIFS($B:$B,$B846,$AG:$AG,AK$1)</f>
        <v>0</v>
      </c>
      <c r="AL846" s="5">
        <f>COUNTIFS($B:$B,$B846,$AG:$AG,AL$1)</f>
        <v>0</v>
      </c>
      <c r="AM846" s="5">
        <f>COUNTIFS($B:$B,$B846,$AG:$AG,AM$1)</f>
        <v>0</v>
      </c>
      <c r="AN846" s="5">
        <f>COUNTIFS($B:$B,$B846,$AG:$AG,AN$1)</f>
        <v>0</v>
      </c>
      <c r="AO846" s="5">
        <f>COUNTIFS($B:$B,$B846,$AG:$AG,AO$1)</f>
        <v>0</v>
      </c>
      <c r="AP846" s="5">
        <f>COUNTIFS($B:$B,$B846,$AG:$AG,AP$1)</f>
        <v>0</v>
      </c>
      <c r="AQ846" s="5">
        <f>COUNTIFS($B:$B,$B846,$AG:$AG,AQ$1)</f>
        <v>0</v>
      </c>
      <c r="AR846" s="5">
        <f>COUNTIFS($B:$B,$B846,$AG:$AG,AR$1)</f>
        <v>0</v>
      </c>
      <c r="AS846" s="5">
        <f>COUNTIFS($B:$B,$B846,$AG:$AG,AS$1)</f>
        <v>0</v>
      </c>
      <c r="AT846" s="5">
        <f>COUNTIFS($B:$B,$B846,$AG:$AG,AT$1)</f>
        <v>1</v>
      </c>
      <c r="AU846" s="5">
        <f>COUNTIFS($B:$B,$B846,$AG:$AG,AU$1)</f>
        <v>0</v>
      </c>
    </row>
    <row r="847" spans="1:47" ht="15" customHeight="1" x14ac:dyDescent="0.35">
      <c r="A847" s="6">
        <f>IF(B846=B847,A846,A846+1)</f>
        <v>289</v>
      </c>
      <c r="B847" s="6" t="s">
        <v>4844</v>
      </c>
      <c r="C847" s="6" t="s">
        <v>4843</v>
      </c>
      <c r="D847" s="6" t="s">
        <v>3044</v>
      </c>
      <c r="E847" s="6" t="s">
        <v>3043</v>
      </c>
      <c r="F847" s="4" t="s">
        <v>7</v>
      </c>
      <c r="G847" s="4" t="s">
        <v>8</v>
      </c>
      <c r="H847" s="4" t="s">
        <v>7</v>
      </c>
      <c r="I847" s="4">
        <v>2</v>
      </c>
      <c r="J847" s="4" t="s">
        <v>69</v>
      </c>
      <c r="K847" s="4" t="s">
        <v>3065</v>
      </c>
      <c r="L847" s="4" t="s">
        <v>36</v>
      </c>
      <c r="M847" s="4" t="s">
        <v>4842</v>
      </c>
      <c r="N847" s="4" t="s">
        <v>90</v>
      </c>
      <c r="P847" s="4" t="s">
        <v>669</v>
      </c>
      <c r="Q847" s="4" t="s">
        <v>1475</v>
      </c>
      <c r="R847" s="4" t="s">
        <v>2434</v>
      </c>
      <c r="S847" s="5" t="str">
        <f>IF(P847="심사불필요","-",VLOOKUP(K847,'[1]자격증 backdata'!A:G,7,0))</f>
        <v>-</v>
      </c>
      <c r="T847" s="5" t="str">
        <f>IF(S847="-","-",IF(COUNTIFS(B:B,B847,S:S,"필수")&gt;0,"자격요건충족","확인필요"))</f>
        <v>-</v>
      </c>
      <c r="U847" s="5"/>
      <c r="W847" s="5">
        <f>IF(Q847="4급","심사불필요",VLOOKUP(K847,'[1]자격증 backdata'!A:B,2,0))</f>
        <v>0</v>
      </c>
      <c r="X847" s="4">
        <f>IF(R847="A", MIN(20, SUMIFS(W:W, B:B, B847, R:R, "A")),IF(R847="B", MIN(30, SUMIFS(W:W, B:B, B847, R:R, "B")),"비해당분야"))</f>
        <v>4</v>
      </c>
      <c r="Y847" s="4" t="str">
        <f>IF(R847="C",MIN(30,IF(COUNTIFS(B:B,B847,W:W,"가1")=1,25,IF(COUNTIFS(B:B,B847,W:W,"가1")&gt;=2,30,0))+IF(COUNTIFS(B:B,B847,W:W,"나1")&gt;=4,30,IF(COUNTIFS(B:B,B847,W:W,"나1")=3,26,IF(COUNTIFS(B:B,B847,W:W,"나1")=2,22,IF(COUNTIFS(B:B,B847,W:W,"나1")=1,18,0)))))+MIN(30,IF(COUNTIFS(B:B,B847,W:W,"가2")=1,25,IF(COUNTIFS(B:B,B847,W:W,"가2")&gt;=2,30,0))+IF(COUNTIFS(B:B,B847,W:W,"나2")=3,30,IF(COUNTIFS(B:B,B847,W:W,"나2")=2,25,IF(COUNTIFS(B:B,B847,W:W,"나2")=1,20,0)))),"비해당분야")</f>
        <v>비해당분야</v>
      </c>
      <c r="Z847" s="4" t="str">
        <f>IF(R847="C",VLOOKUP(K847,'[1]자격증 backdata'!A:F,6,0),"비해당분야")</f>
        <v>비해당분야</v>
      </c>
      <c r="AA847" s="4" t="str">
        <f>IF(R847="C",SUMIF(B:B,B847,Z:Z),"비해당분야")</f>
        <v>비해당분야</v>
      </c>
      <c r="AB847" s="4" t="str">
        <f>IF(R847="C",SUM(Y847,AA847),"비해당분야")</f>
        <v>비해당분야</v>
      </c>
      <c r="AC847" s="4">
        <f>IF(R847="C",AB847,X847)</f>
        <v>4</v>
      </c>
      <c r="AD847" s="4">
        <f>VLOOKUP(K847,'[1]자격증 backdata'!A:D,4,0)</f>
        <v>5</v>
      </c>
      <c r="AE847" s="4">
        <f>IF(_xlfn.MAXIFS(AD:AD,B:B,B847)&gt;10,10,_xlfn.MAXIFS(AD:AD,B:B,B847))</f>
        <v>5</v>
      </c>
      <c r="AG847" s="5">
        <f>VLOOKUP(K847,'[1]자격증 backdata'!A:C,3,0)</f>
        <v>0</v>
      </c>
      <c r="AH847" s="5">
        <f>COUNTIFS($B:$B,$B847,$AG:$AG,AH$1)</f>
        <v>0</v>
      </c>
      <c r="AI847" s="5">
        <f>COUNTIFS($B:$B,$B847,$AG:$AG,AI$1)</f>
        <v>0</v>
      </c>
      <c r="AJ847" s="5">
        <f>COUNTIFS($B:$B,$B847,$AG:$AG,AJ$1)</f>
        <v>0</v>
      </c>
      <c r="AK847" s="5">
        <f>COUNTIFS($B:$B,$B847,$AG:$AG,AK$1)</f>
        <v>0</v>
      </c>
      <c r="AL847" s="5">
        <f>COUNTIFS($B:$B,$B847,$AG:$AG,AL$1)</f>
        <v>0</v>
      </c>
      <c r="AM847" s="5">
        <f>COUNTIFS($B:$B,$B847,$AG:$AG,AM$1)</f>
        <v>0</v>
      </c>
      <c r="AN847" s="5">
        <f>COUNTIFS($B:$B,$B847,$AG:$AG,AN$1)</f>
        <v>0</v>
      </c>
      <c r="AO847" s="5">
        <f>COUNTIFS($B:$B,$B847,$AG:$AG,AO$1)</f>
        <v>0</v>
      </c>
      <c r="AP847" s="5">
        <f>COUNTIFS($B:$B,$B847,$AG:$AG,AP$1)</f>
        <v>0</v>
      </c>
      <c r="AQ847" s="5">
        <f>COUNTIFS($B:$B,$B847,$AG:$AG,AQ$1)</f>
        <v>0</v>
      </c>
      <c r="AR847" s="5">
        <f>COUNTIFS($B:$B,$B847,$AG:$AG,AR$1)</f>
        <v>0</v>
      </c>
      <c r="AS847" s="5">
        <f>COUNTIFS($B:$B,$B847,$AG:$AG,AS$1)</f>
        <v>0</v>
      </c>
      <c r="AT847" s="5">
        <f>COUNTIFS($B:$B,$B847,$AG:$AG,AT$1)</f>
        <v>1</v>
      </c>
      <c r="AU847" s="5">
        <f>COUNTIFS($B:$B,$B847,$AG:$AG,AU$1)</f>
        <v>0</v>
      </c>
    </row>
    <row r="848" spans="1:47" ht="15" customHeight="1" x14ac:dyDescent="0.35">
      <c r="A848" s="3">
        <f>IF(B847=B848,A847,A847+1)</f>
        <v>290</v>
      </c>
      <c r="B848" s="3" t="s">
        <v>4835</v>
      </c>
      <c r="C848" s="3" t="s">
        <v>4834</v>
      </c>
      <c r="D848" s="3" t="s">
        <v>3044</v>
      </c>
      <c r="E848" s="3" t="s">
        <v>3043</v>
      </c>
      <c r="F848" s="4" t="s">
        <v>7</v>
      </c>
      <c r="G848" s="4" t="s">
        <v>8</v>
      </c>
      <c r="H848" s="4" t="s">
        <v>7</v>
      </c>
      <c r="I848" s="3">
        <v>1</v>
      </c>
      <c r="J848" s="3" t="s">
        <v>215</v>
      </c>
      <c r="K848" s="3" t="s">
        <v>3164</v>
      </c>
      <c r="L848" s="3" t="s">
        <v>55</v>
      </c>
      <c r="M848" s="3" t="s">
        <v>4841</v>
      </c>
      <c r="N848" s="3" t="s">
        <v>4840</v>
      </c>
      <c r="P848" s="3" t="s">
        <v>669</v>
      </c>
      <c r="Q848" s="3" t="s">
        <v>1475</v>
      </c>
      <c r="R848" s="3" t="s">
        <v>2434</v>
      </c>
      <c r="S848" s="2" t="str">
        <f>IF(P848="심사불필요","-",VLOOKUP(K848,'[1]자격증 backdata'!A:G,7,0))</f>
        <v>-</v>
      </c>
      <c r="T848" s="2" t="str">
        <f>IF(S848="-","-",IF(COUNTIFS(B:B,B848,S:S,"필수")&gt;0,"자격요건충족","확인필요"))</f>
        <v>-</v>
      </c>
      <c r="U848" s="2"/>
      <c r="W848" s="2">
        <f>IF(Q848="4급","심사불필요",VLOOKUP(K848,'[1]자격증 backdata'!A:B,2,0))</f>
        <v>4</v>
      </c>
      <c r="X848" s="3">
        <f>IF(R848="A", MIN(20, SUMIFS(W:W, B:B, B848, R:R, "A")),IF(R848="B", MIN(30, SUMIFS(W:W, B:B, B848, R:R, "B")),"비해당분야"))</f>
        <v>8</v>
      </c>
      <c r="Y848" s="3" t="str">
        <f>IF(R848="C",MIN(30,IF(COUNTIFS(B:B,B848,W:W,"가1")=1,25,IF(COUNTIFS(B:B,B848,W:W,"가1")&gt;=2,30,0))+IF(COUNTIFS(B:B,B848,W:W,"나1")&gt;=4,30,IF(COUNTIFS(B:B,B848,W:W,"나1")=3,26,IF(COUNTIFS(B:B,B848,W:W,"나1")=2,22,IF(COUNTIFS(B:B,B848,W:W,"나1")=1,18,0)))))+MIN(30,IF(COUNTIFS(B:B,B848,W:W,"가2")=1,25,IF(COUNTIFS(B:B,B848,W:W,"가2")&gt;=2,30,0))+IF(COUNTIFS(B:B,B848,W:W,"나2")=3,30,IF(COUNTIFS(B:B,B848,W:W,"나2")=2,25,IF(COUNTIFS(B:B,B848,W:W,"나2")=1,20,0)))),"비해당분야")</f>
        <v>비해당분야</v>
      </c>
      <c r="Z848" s="3" t="str">
        <f>IF(R848="C",VLOOKUP(K848,'[1]자격증 backdata'!A:F,6,0),"비해당분야")</f>
        <v>비해당분야</v>
      </c>
      <c r="AA848" s="3" t="str">
        <f>IF(R848="C",SUMIF(B:B,B848,Z:Z),"비해당분야")</f>
        <v>비해당분야</v>
      </c>
      <c r="AB848" s="3" t="str">
        <f>IF(R848="C",SUM(Y848,AA848),"비해당분야")</f>
        <v>비해당분야</v>
      </c>
      <c r="AC848" s="3">
        <f>IF(R848="C",AB848,X848)</f>
        <v>8</v>
      </c>
      <c r="AD848" s="3">
        <f>VLOOKUP(K848,'[1]자격증 backdata'!A:D,4,0)</f>
        <v>0</v>
      </c>
      <c r="AE848" s="3">
        <f>IF(_xlfn.MAXIFS(AD:AD,B:B,B848)&gt;10,10,_xlfn.MAXIFS(AD:AD,B:B,B848))</f>
        <v>5</v>
      </c>
      <c r="AG848" s="2" t="str">
        <f>VLOOKUP(K848,'[1]자격증 backdata'!A:C,3,0)</f>
        <v>G</v>
      </c>
      <c r="AH848" s="2">
        <f>COUNTIFS($B:$B,$B848,$AG:$AG,AH$1)</f>
        <v>0</v>
      </c>
      <c r="AI848" s="2">
        <f>COUNTIFS($B:$B,$B848,$AG:$AG,AI$1)</f>
        <v>0</v>
      </c>
      <c r="AJ848" s="2">
        <f>COUNTIFS($B:$B,$B848,$AG:$AG,AJ$1)</f>
        <v>0</v>
      </c>
      <c r="AK848" s="2">
        <f>COUNTIFS($B:$B,$B848,$AG:$AG,AK$1)</f>
        <v>0</v>
      </c>
      <c r="AL848" s="2">
        <f>COUNTIFS($B:$B,$B848,$AG:$AG,AL$1)</f>
        <v>0</v>
      </c>
      <c r="AM848" s="2">
        <f>COUNTIFS($B:$B,$B848,$AG:$AG,AM$1)</f>
        <v>0</v>
      </c>
      <c r="AN848" s="2">
        <f>COUNTIFS($B:$B,$B848,$AG:$AG,AN$1)</f>
        <v>1</v>
      </c>
      <c r="AO848" s="2">
        <f>COUNTIFS($B:$B,$B848,$AG:$AG,AO$1)</f>
        <v>0</v>
      </c>
      <c r="AP848" s="2">
        <f>COUNTIFS($B:$B,$B848,$AG:$AG,AP$1)</f>
        <v>0</v>
      </c>
      <c r="AQ848" s="2">
        <f>COUNTIFS($B:$B,$B848,$AG:$AG,AQ$1)</f>
        <v>0</v>
      </c>
      <c r="AR848" s="2">
        <f>COUNTIFS($B:$B,$B848,$AG:$AG,AR$1)</f>
        <v>0</v>
      </c>
      <c r="AS848" s="2">
        <f>COUNTIFS($B:$B,$B848,$AG:$AG,AS$1)</f>
        <v>0</v>
      </c>
      <c r="AT848" s="2">
        <f>COUNTIFS($B:$B,$B848,$AG:$AG,AT$1)</f>
        <v>1</v>
      </c>
      <c r="AU848" s="2">
        <f>COUNTIFS($B:$B,$B848,$AG:$AG,AU$1)</f>
        <v>0</v>
      </c>
    </row>
    <row r="849" spans="1:47" ht="15" customHeight="1" x14ac:dyDescent="0.35">
      <c r="A849" s="7">
        <f>IF(B848=B849,A848,A848+1)</f>
        <v>290</v>
      </c>
      <c r="B849" s="7" t="s">
        <v>4835</v>
      </c>
      <c r="C849" s="7" t="s">
        <v>4834</v>
      </c>
      <c r="D849" s="7" t="s">
        <v>3044</v>
      </c>
      <c r="E849" s="7" t="s">
        <v>3043</v>
      </c>
      <c r="F849" s="4" t="s">
        <v>7</v>
      </c>
      <c r="G849" s="4" t="s">
        <v>8</v>
      </c>
      <c r="H849" s="4" t="s">
        <v>7</v>
      </c>
      <c r="I849" s="3">
        <v>2</v>
      </c>
      <c r="J849" s="3" t="s">
        <v>69</v>
      </c>
      <c r="K849" s="3" t="s">
        <v>3065</v>
      </c>
      <c r="L849" s="3" t="s">
        <v>36</v>
      </c>
      <c r="M849" s="3" t="s">
        <v>4839</v>
      </c>
      <c r="N849" s="3" t="s">
        <v>4838</v>
      </c>
      <c r="P849" s="3" t="s">
        <v>669</v>
      </c>
      <c r="Q849" s="3" t="s">
        <v>1475</v>
      </c>
      <c r="R849" s="3" t="s">
        <v>2434</v>
      </c>
      <c r="S849" s="2" t="str">
        <f>IF(P849="심사불필요","-",VLOOKUP(K849,'[1]자격증 backdata'!A:G,7,0))</f>
        <v>-</v>
      </c>
      <c r="T849" s="2" t="str">
        <f>IF(S849="-","-",IF(COUNTIFS(B:B,B849,S:S,"필수")&gt;0,"자격요건충족","확인필요"))</f>
        <v>-</v>
      </c>
      <c r="U849" s="2"/>
      <c r="W849" s="2">
        <f>IF(Q849="4급","심사불필요",VLOOKUP(K849,'[1]자격증 backdata'!A:B,2,0))</f>
        <v>0</v>
      </c>
      <c r="X849" s="3">
        <f>IF(R849="A", MIN(20, SUMIFS(W:W, B:B, B849, R:R, "A")),IF(R849="B", MIN(30, SUMIFS(W:W, B:B, B849, R:R, "B")),"비해당분야"))</f>
        <v>8</v>
      </c>
      <c r="Y849" s="3" t="str">
        <f>IF(R849="C",MIN(30,IF(COUNTIFS(B:B,B849,W:W,"가1")=1,25,IF(COUNTIFS(B:B,B849,W:W,"가1")&gt;=2,30,0))+IF(COUNTIFS(B:B,B849,W:W,"나1")&gt;=4,30,IF(COUNTIFS(B:B,B849,W:W,"나1")=3,26,IF(COUNTIFS(B:B,B849,W:W,"나1")=2,22,IF(COUNTIFS(B:B,B849,W:W,"나1")=1,18,0)))))+MIN(30,IF(COUNTIFS(B:B,B849,W:W,"가2")=1,25,IF(COUNTIFS(B:B,B849,W:W,"가2")&gt;=2,30,0))+IF(COUNTIFS(B:B,B849,W:W,"나2")=3,30,IF(COUNTIFS(B:B,B849,W:W,"나2")=2,25,IF(COUNTIFS(B:B,B849,W:W,"나2")=1,20,0)))),"비해당분야")</f>
        <v>비해당분야</v>
      </c>
      <c r="Z849" s="3" t="str">
        <f>IF(R849="C",VLOOKUP(K849,'[1]자격증 backdata'!A:F,6,0),"비해당분야")</f>
        <v>비해당분야</v>
      </c>
      <c r="AA849" s="3" t="str">
        <f>IF(R849="C",SUMIF(B:B,B849,Z:Z),"비해당분야")</f>
        <v>비해당분야</v>
      </c>
      <c r="AB849" s="3" t="str">
        <f>IF(R849="C",SUM(Y849,AA849),"비해당분야")</f>
        <v>비해당분야</v>
      </c>
      <c r="AC849" s="3">
        <f>IF(R849="C",AB849,X849)</f>
        <v>8</v>
      </c>
      <c r="AD849" s="3">
        <f>VLOOKUP(K849,'[1]자격증 backdata'!A:D,4,0)</f>
        <v>5</v>
      </c>
      <c r="AE849" s="3">
        <f>IF(_xlfn.MAXIFS(AD:AD,B:B,B849)&gt;10,10,_xlfn.MAXIFS(AD:AD,B:B,B849))</f>
        <v>5</v>
      </c>
      <c r="AG849" s="2">
        <f>VLOOKUP(K849,'[1]자격증 backdata'!A:C,3,0)</f>
        <v>0</v>
      </c>
      <c r="AH849" s="2">
        <f>COUNTIFS($B:$B,$B849,$AG:$AG,AH$1)</f>
        <v>0</v>
      </c>
      <c r="AI849" s="2">
        <f>COUNTIFS($B:$B,$B849,$AG:$AG,AI$1)</f>
        <v>0</v>
      </c>
      <c r="AJ849" s="2">
        <f>COUNTIFS($B:$B,$B849,$AG:$AG,AJ$1)</f>
        <v>0</v>
      </c>
      <c r="AK849" s="2">
        <f>COUNTIFS($B:$B,$B849,$AG:$AG,AK$1)</f>
        <v>0</v>
      </c>
      <c r="AL849" s="2">
        <f>COUNTIFS($B:$B,$B849,$AG:$AG,AL$1)</f>
        <v>0</v>
      </c>
      <c r="AM849" s="2">
        <f>COUNTIFS($B:$B,$B849,$AG:$AG,AM$1)</f>
        <v>0</v>
      </c>
      <c r="AN849" s="2">
        <f>COUNTIFS($B:$B,$B849,$AG:$AG,AN$1)</f>
        <v>1</v>
      </c>
      <c r="AO849" s="2">
        <f>COUNTIFS($B:$B,$B849,$AG:$AG,AO$1)</f>
        <v>0</v>
      </c>
      <c r="AP849" s="2">
        <f>COUNTIFS($B:$B,$B849,$AG:$AG,AP$1)</f>
        <v>0</v>
      </c>
      <c r="AQ849" s="2">
        <f>COUNTIFS($B:$B,$B849,$AG:$AG,AQ$1)</f>
        <v>0</v>
      </c>
      <c r="AR849" s="2">
        <f>COUNTIFS($B:$B,$B849,$AG:$AG,AR$1)</f>
        <v>0</v>
      </c>
      <c r="AS849" s="2">
        <f>COUNTIFS($B:$B,$B849,$AG:$AG,AS$1)</f>
        <v>0</v>
      </c>
      <c r="AT849" s="2">
        <f>COUNTIFS($B:$B,$B849,$AG:$AG,AT$1)</f>
        <v>1</v>
      </c>
      <c r="AU849" s="2">
        <f>COUNTIFS($B:$B,$B849,$AG:$AG,AU$1)</f>
        <v>0</v>
      </c>
    </row>
    <row r="850" spans="1:47" ht="15" customHeight="1" x14ac:dyDescent="0.35">
      <c r="A850" s="7">
        <f>IF(B849=B850,A849,A849+1)</f>
        <v>290</v>
      </c>
      <c r="B850" s="7" t="s">
        <v>4835</v>
      </c>
      <c r="C850" s="7" t="s">
        <v>4834</v>
      </c>
      <c r="D850" s="7" t="s">
        <v>3044</v>
      </c>
      <c r="E850" s="7" t="s">
        <v>3043</v>
      </c>
      <c r="F850" s="4" t="s">
        <v>7</v>
      </c>
      <c r="G850" s="4" t="s">
        <v>8</v>
      </c>
      <c r="H850" s="4" t="s">
        <v>7</v>
      </c>
      <c r="I850" s="3">
        <v>3</v>
      </c>
      <c r="J850" s="3" t="s">
        <v>57</v>
      </c>
      <c r="K850" s="3" t="s">
        <v>3089</v>
      </c>
      <c r="L850" s="3" t="s">
        <v>55</v>
      </c>
      <c r="M850" s="3" t="s">
        <v>4837</v>
      </c>
      <c r="N850" s="3" t="s">
        <v>333</v>
      </c>
      <c r="P850" s="3" t="s">
        <v>669</v>
      </c>
      <c r="Q850" s="3" t="s">
        <v>1475</v>
      </c>
      <c r="R850" s="3" t="s">
        <v>2434</v>
      </c>
      <c r="S850" s="2" t="str">
        <f>IF(P850="심사불필요","-",VLOOKUP(K850,'[1]자격증 backdata'!A:G,7,0))</f>
        <v>-</v>
      </c>
      <c r="T850" s="2" t="str">
        <f>IF(S850="-","-",IF(COUNTIFS(B:B,B850,S:S,"필수")&gt;0,"자격요건충족","확인필요"))</f>
        <v>-</v>
      </c>
      <c r="U850" s="2"/>
      <c r="W850" s="2">
        <f>IF(Q850="4급","심사불필요",VLOOKUP(K850,'[1]자격증 backdata'!A:B,2,0))</f>
        <v>2</v>
      </c>
      <c r="X850" s="3">
        <f>IF(R850="A", MIN(20, SUMIFS(W:W, B:B, B850, R:R, "A")),IF(R850="B", MIN(30, SUMIFS(W:W, B:B, B850, R:R, "B")),"비해당분야"))</f>
        <v>8</v>
      </c>
      <c r="Y850" s="3" t="str">
        <f>IF(R850="C",MIN(30,IF(COUNTIFS(B:B,B850,W:W,"가1")=1,25,IF(COUNTIFS(B:B,B850,W:W,"가1")&gt;=2,30,0))+IF(COUNTIFS(B:B,B850,W:W,"나1")&gt;=4,30,IF(COUNTIFS(B:B,B850,W:W,"나1")=3,26,IF(COUNTIFS(B:B,B850,W:W,"나1")=2,22,IF(COUNTIFS(B:B,B850,W:W,"나1")=1,18,0)))))+MIN(30,IF(COUNTIFS(B:B,B850,W:W,"가2")=1,25,IF(COUNTIFS(B:B,B850,W:W,"가2")&gt;=2,30,0))+IF(COUNTIFS(B:B,B850,W:W,"나2")=3,30,IF(COUNTIFS(B:B,B850,W:W,"나2")=2,25,IF(COUNTIFS(B:B,B850,W:W,"나2")=1,20,0)))),"비해당분야")</f>
        <v>비해당분야</v>
      </c>
      <c r="Z850" s="3" t="str">
        <f>IF(R850="C",VLOOKUP(K850,'[1]자격증 backdata'!A:F,6,0),"비해당분야")</f>
        <v>비해당분야</v>
      </c>
      <c r="AA850" s="3" t="str">
        <f>IF(R850="C",SUMIF(B:B,B850,Z:Z),"비해당분야")</f>
        <v>비해당분야</v>
      </c>
      <c r="AB850" s="3" t="str">
        <f>IF(R850="C",SUM(Y850,AA850),"비해당분야")</f>
        <v>비해당분야</v>
      </c>
      <c r="AC850" s="3">
        <f>IF(R850="C",AB850,X850)</f>
        <v>8</v>
      </c>
      <c r="AD850" s="3">
        <f>VLOOKUP(K850,'[1]자격증 backdata'!A:D,4,0)</f>
        <v>0</v>
      </c>
      <c r="AE850" s="3">
        <f>IF(_xlfn.MAXIFS(AD:AD,B:B,B850)&gt;10,10,_xlfn.MAXIFS(AD:AD,B:B,B850))</f>
        <v>5</v>
      </c>
      <c r="AG850" s="2" t="str">
        <f>VLOOKUP(K850,'[1]자격증 backdata'!A:C,3,0)</f>
        <v>M</v>
      </c>
      <c r="AH850" s="2">
        <f>COUNTIFS($B:$B,$B850,$AG:$AG,AH$1)</f>
        <v>0</v>
      </c>
      <c r="AI850" s="2">
        <f>COUNTIFS($B:$B,$B850,$AG:$AG,AI$1)</f>
        <v>0</v>
      </c>
      <c r="AJ850" s="2">
        <f>COUNTIFS($B:$B,$B850,$AG:$AG,AJ$1)</f>
        <v>0</v>
      </c>
      <c r="AK850" s="2">
        <f>COUNTIFS($B:$B,$B850,$AG:$AG,AK$1)</f>
        <v>0</v>
      </c>
      <c r="AL850" s="2">
        <f>COUNTIFS($B:$B,$B850,$AG:$AG,AL$1)</f>
        <v>0</v>
      </c>
      <c r="AM850" s="2">
        <f>COUNTIFS($B:$B,$B850,$AG:$AG,AM$1)</f>
        <v>0</v>
      </c>
      <c r="AN850" s="2">
        <f>COUNTIFS($B:$B,$B850,$AG:$AG,AN$1)</f>
        <v>1</v>
      </c>
      <c r="AO850" s="2">
        <f>COUNTIFS($B:$B,$B850,$AG:$AG,AO$1)</f>
        <v>0</v>
      </c>
      <c r="AP850" s="2">
        <f>COUNTIFS($B:$B,$B850,$AG:$AG,AP$1)</f>
        <v>0</v>
      </c>
      <c r="AQ850" s="2">
        <f>COUNTIFS($B:$B,$B850,$AG:$AG,AQ$1)</f>
        <v>0</v>
      </c>
      <c r="AR850" s="2">
        <f>COUNTIFS($B:$B,$B850,$AG:$AG,AR$1)</f>
        <v>0</v>
      </c>
      <c r="AS850" s="2">
        <f>COUNTIFS($B:$B,$B850,$AG:$AG,AS$1)</f>
        <v>0</v>
      </c>
      <c r="AT850" s="2">
        <f>COUNTIFS($B:$B,$B850,$AG:$AG,AT$1)</f>
        <v>1</v>
      </c>
      <c r="AU850" s="2">
        <f>COUNTIFS($B:$B,$B850,$AG:$AG,AU$1)</f>
        <v>0</v>
      </c>
    </row>
    <row r="851" spans="1:47" ht="15" customHeight="1" x14ac:dyDescent="0.35">
      <c r="A851" s="7">
        <f>IF(B850=B851,A850,A850+1)</f>
        <v>290</v>
      </c>
      <c r="B851" s="7" t="s">
        <v>4835</v>
      </c>
      <c r="C851" s="7" t="s">
        <v>4834</v>
      </c>
      <c r="D851" s="7" t="s">
        <v>3044</v>
      </c>
      <c r="E851" s="7" t="s">
        <v>3043</v>
      </c>
      <c r="F851" s="4" t="s">
        <v>7</v>
      </c>
      <c r="G851" s="4" t="s">
        <v>8</v>
      </c>
      <c r="H851" s="4" t="s">
        <v>7</v>
      </c>
      <c r="I851" s="3">
        <v>4</v>
      </c>
      <c r="J851" s="3" t="s">
        <v>241</v>
      </c>
      <c r="K851" s="3" t="s">
        <v>3473</v>
      </c>
      <c r="L851" s="3" t="s">
        <v>4</v>
      </c>
      <c r="M851" s="3" t="s">
        <v>4836</v>
      </c>
      <c r="N851" s="3" t="s">
        <v>2142</v>
      </c>
      <c r="P851" s="3" t="s">
        <v>669</v>
      </c>
      <c r="Q851" s="3" t="s">
        <v>1475</v>
      </c>
      <c r="R851" s="3" t="s">
        <v>2434</v>
      </c>
      <c r="S851" s="2" t="str">
        <f>IF(P851="심사불필요","-",VLOOKUP(K851,'[1]자격증 backdata'!A:G,7,0))</f>
        <v>-</v>
      </c>
      <c r="T851" s="2" t="str">
        <f>IF(S851="-","-",IF(COUNTIFS(B:B,B851,S:S,"필수")&gt;0,"자격요건충족","확인필요"))</f>
        <v>-</v>
      </c>
      <c r="U851" s="2"/>
      <c r="W851" s="2">
        <f>IF(Q851="4급","심사불필요",VLOOKUP(K851,'[1]자격증 backdata'!A:B,2,0))</f>
        <v>2</v>
      </c>
      <c r="X851" s="3">
        <f>IF(R851="A", MIN(20, SUMIFS(W:W, B:B, B851, R:R, "A")),IF(R851="B", MIN(30, SUMIFS(W:W, B:B, B851, R:R, "B")),"비해당분야"))</f>
        <v>8</v>
      </c>
      <c r="Y851" s="3" t="str">
        <f>IF(R851="C",MIN(30,IF(COUNTIFS(B:B,B851,W:W,"가1")=1,25,IF(COUNTIFS(B:B,B851,W:W,"가1")&gt;=2,30,0))+IF(COUNTIFS(B:B,B851,W:W,"나1")&gt;=4,30,IF(COUNTIFS(B:B,B851,W:W,"나1")=3,26,IF(COUNTIFS(B:B,B851,W:W,"나1")=2,22,IF(COUNTIFS(B:B,B851,W:W,"나1")=1,18,0)))))+MIN(30,IF(COUNTIFS(B:B,B851,W:W,"가2")=1,25,IF(COUNTIFS(B:B,B851,W:W,"가2")&gt;=2,30,0))+IF(COUNTIFS(B:B,B851,W:W,"나2")=3,30,IF(COUNTIFS(B:B,B851,W:W,"나2")=2,25,IF(COUNTIFS(B:B,B851,W:W,"나2")=1,20,0)))),"비해당분야")</f>
        <v>비해당분야</v>
      </c>
      <c r="Z851" s="3" t="str">
        <f>IF(R851="C",VLOOKUP(K851,'[1]자격증 backdata'!A:F,6,0),"비해당분야")</f>
        <v>비해당분야</v>
      </c>
      <c r="AA851" s="3" t="str">
        <f>IF(R851="C",SUMIF(B:B,B851,Z:Z),"비해당분야")</f>
        <v>비해당분야</v>
      </c>
      <c r="AB851" s="3" t="str">
        <f>IF(R851="C",SUM(Y851,AA851),"비해당분야")</f>
        <v>비해당분야</v>
      </c>
      <c r="AC851" s="3">
        <f>IF(R851="C",AB851,X851)</f>
        <v>8</v>
      </c>
      <c r="AD851" s="3">
        <f>VLOOKUP(K851,'[1]자격증 backdata'!A:D,4,0)</f>
        <v>0</v>
      </c>
      <c r="AE851" s="3">
        <f>IF(_xlfn.MAXIFS(AD:AD,B:B,B851)&gt;10,10,_xlfn.MAXIFS(AD:AD,B:B,B851))</f>
        <v>5</v>
      </c>
      <c r="AG851" s="2">
        <f>VLOOKUP(K851,'[1]자격증 backdata'!A:C,3,0)</f>
        <v>0</v>
      </c>
      <c r="AH851" s="2">
        <f>COUNTIFS($B:$B,$B851,$AG:$AG,AH$1)</f>
        <v>0</v>
      </c>
      <c r="AI851" s="2">
        <f>COUNTIFS($B:$B,$B851,$AG:$AG,AI$1)</f>
        <v>0</v>
      </c>
      <c r="AJ851" s="2">
        <f>COUNTIFS($B:$B,$B851,$AG:$AG,AJ$1)</f>
        <v>0</v>
      </c>
      <c r="AK851" s="2">
        <f>COUNTIFS($B:$B,$B851,$AG:$AG,AK$1)</f>
        <v>0</v>
      </c>
      <c r="AL851" s="2">
        <f>COUNTIFS($B:$B,$B851,$AG:$AG,AL$1)</f>
        <v>0</v>
      </c>
      <c r="AM851" s="2">
        <f>COUNTIFS($B:$B,$B851,$AG:$AG,AM$1)</f>
        <v>0</v>
      </c>
      <c r="AN851" s="2">
        <f>COUNTIFS($B:$B,$B851,$AG:$AG,AN$1)</f>
        <v>1</v>
      </c>
      <c r="AO851" s="2">
        <f>COUNTIFS($B:$B,$B851,$AG:$AG,AO$1)</f>
        <v>0</v>
      </c>
      <c r="AP851" s="2">
        <f>COUNTIFS($B:$B,$B851,$AG:$AG,AP$1)</f>
        <v>0</v>
      </c>
      <c r="AQ851" s="2">
        <f>COUNTIFS($B:$B,$B851,$AG:$AG,AQ$1)</f>
        <v>0</v>
      </c>
      <c r="AR851" s="2">
        <f>COUNTIFS($B:$B,$B851,$AG:$AG,AR$1)</f>
        <v>0</v>
      </c>
      <c r="AS851" s="2">
        <f>COUNTIFS($B:$B,$B851,$AG:$AG,AS$1)</f>
        <v>0</v>
      </c>
      <c r="AT851" s="2">
        <f>COUNTIFS($B:$B,$B851,$AG:$AG,AT$1)</f>
        <v>1</v>
      </c>
      <c r="AU851" s="2">
        <f>COUNTIFS($B:$B,$B851,$AG:$AG,AU$1)</f>
        <v>0</v>
      </c>
    </row>
    <row r="852" spans="1:47" ht="15" customHeight="1" x14ac:dyDescent="0.35">
      <c r="A852" s="7">
        <f>IF(B851=B852,A851,A851+1)</f>
        <v>290</v>
      </c>
      <c r="B852" s="7" t="s">
        <v>4835</v>
      </c>
      <c r="C852" s="7" t="s">
        <v>4834</v>
      </c>
      <c r="D852" s="7" t="s">
        <v>3044</v>
      </c>
      <c r="E852" s="7" t="s">
        <v>3043</v>
      </c>
      <c r="F852" s="4" t="s">
        <v>7</v>
      </c>
      <c r="G852" s="4" t="s">
        <v>8</v>
      </c>
      <c r="H852" s="4" t="s">
        <v>7</v>
      </c>
      <c r="I852" s="3">
        <v>5</v>
      </c>
      <c r="J852" s="3" t="s">
        <v>3101</v>
      </c>
      <c r="K852" s="3" t="s">
        <v>3100</v>
      </c>
      <c r="L852" s="3" t="s">
        <v>3099</v>
      </c>
      <c r="M852" s="3" t="s">
        <v>4833</v>
      </c>
      <c r="N852" s="3" t="s">
        <v>3918</v>
      </c>
      <c r="P852" s="3" t="s">
        <v>669</v>
      </c>
      <c r="Q852" s="3" t="s">
        <v>1475</v>
      </c>
      <c r="R852" s="3" t="s">
        <v>2434</v>
      </c>
      <c r="S852" s="2" t="str">
        <f>IF(P852="심사불필요","-",VLOOKUP(K852,'[1]자격증 backdata'!A:G,7,0))</f>
        <v>-</v>
      </c>
      <c r="T852" s="2" t="str">
        <f>IF(S852="-","-",IF(COUNTIFS(B:B,B852,S:S,"필수")&gt;0,"자격요건충족","확인필요"))</f>
        <v>-</v>
      </c>
      <c r="U852" s="2"/>
      <c r="W852" s="2">
        <f>IF(Q852="4급","심사불필요",VLOOKUP(K852,'[1]자격증 backdata'!A:B,2,0))</f>
        <v>0</v>
      </c>
      <c r="X852" s="3">
        <f>IF(R852="A", MIN(20, SUMIFS(W:W, B:B, B852, R:R, "A")),IF(R852="B", MIN(30, SUMIFS(W:W, B:B, B852, R:R, "B")),"비해당분야"))</f>
        <v>8</v>
      </c>
      <c r="Y852" s="3" t="str">
        <f>IF(R852="C",MIN(30,IF(COUNTIFS(B:B,B852,W:W,"가1")=1,25,IF(COUNTIFS(B:B,B852,W:W,"가1")&gt;=2,30,0))+IF(COUNTIFS(B:B,B852,W:W,"나1")&gt;=4,30,IF(COUNTIFS(B:B,B852,W:W,"나1")=3,26,IF(COUNTIFS(B:B,B852,W:W,"나1")=2,22,IF(COUNTIFS(B:B,B852,W:W,"나1")=1,18,0)))))+MIN(30,IF(COUNTIFS(B:B,B852,W:W,"가2")=1,25,IF(COUNTIFS(B:B,B852,W:W,"가2")&gt;=2,30,0))+IF(COUNTIFS(B:B,B852,W:W,"나2")=3,30,IF(COUNTIFS(B:B,B852,W:W,"나2")=2,25,IF(COUNTIFS(B:B,B852,W:W,"나2")=1,20,0)))),"비해당분야")</f>
        <v>비해당분야</v>
      </c>
      <c r="Z852" s="3" t="str">
        <f>IF(R852="C",VLOOKUP(K852,'[1]자격증 backdata'!A:F,6,0),"비해당분야")</f>
        <v>비해당분야</v>
      </c>
      <c r="AA852" s="3" t="str">
        <f>IF(R852="C",SUMIF(B:B,B852,Z:Z),"비해당분야")</f>
        <v>비해당분야</v>
      </c>
      <c r="AB852" s="3" t="str">
        <f>IF(R852="C",SUM(Y852,AA852),"비해당분야")</f>
        <v>비해당분야</v>
      </c>
      <c r="AC852" s="3">
        <f>IF(R852="C",AB852,X852)</f>
        <v>8</v>
      </c>
      <c r="AD852" s="3">
        <f>VLOOKUP(K852,'[1]자격증 backdata'!A:D,4,0)</f>
        <v>5</v>
      </c>
      <c r="AE852" s="3">
        <f>IF(_xlfn.MAXIFS(AD:AD,B:B,B852)&gt;10,10,_xlfn.MAXIFS(AD:AD,B:B,B852))</f>
        <v>5</v>
      </c>
      <c r="AG852" s="2">
        <f>VLOOKUP(K852,'[1]자격증 backdata'!A:C,3,0)</f>
        <v>0</v>
      </c>
      <c r="AH852" s="2">
        <f>COUNTIFS($B:$B,$B852,$AG:$AG,AH$1)</f>
        <v>0</v>
      </c>
      <c r="AI852" s="2">
        <f>COUNTIFS($B:$B,$B852,$AG:$AG,AI$1)</f>
        <v>0</v>
      </c>
      <c r="AJ852" s="2">
        <f>COUNTIFS($B:$B,$B852,$AG:$AG,AJ$1)</f>
        <v>0</v>
      </c>
      <c r="AK852" s="2">
        <f>COUNTIFS($B:$B,$B852,$AG:$AG,AK$1)</f>
        <v>0</v>
      </c>
      <c r="AL852" s="2">
        <f>COUNTIFS($B:$B,$B852,$AG:$AG,AL$1)</f>
        <v>0</v>
      </c>
      <c r="AM852" s="2">
        <f>COUNTIFS($B:$B,$B852,$AG:$AG,AM$1)</f>
        <v>0</v>
      </c>
      <c r="AN852" s="2">
        <f>COUNTIFS($B:$B,$B852,$AG:$AG,AN$1)</f>
        <v>1</v>
      </c>
      <c r="AO852" s="2">
        <f>COUNTIFS($B:$B,$B852,$AG:$AG,AO$1)</f>
        <v>0</v>
      </c>
      <c r="AP852" s="2">
        <f>COUNTIFS($B:$B,$B852,$AG:$AG,AP$1)</f>
        <v>0</v>
      </c>
      <c r="AQ852" s="2">
        <f>COUNTIFS($B:$B,$B852,$AG:$AG,AQ$1)</f>
        <v>0</v>
      </c>
      <c r="AR852" s="2">
        <f>COUNTIFS($B:$B,$B852,$AG:$AG,AR$1)</f>
        <v>0</v>
      </c>
      <c r="AS852" s="2">
        <f>COUNTIFS($B:$B,$B852,$AG:$AG,AS$1)</f>
        <v>0</v>
      </c>
      <c r="AT852" s="2">
        <f>COUNTIFS($B:$B,$B852,$AG:$AG,AT$1)</f>
        <v>1</v>
      </c>
      <c r="AU852" s="2">
        <f>COUNTIFS($B:$B,$B852,$AG:$AG,AU$1)</f>
        <v>0</v>
      </c>
    </row>
    <row r="853" spans="1:47" ht="15" customHeight="1" x14ac:dyDescent="0.35">
      <c r="A853" s="4">
        <f>IF(B852=B853,A852,A852+1)</f>
        <v>291</v>
      </c>
      <c r="B853" s="4" t="s">
        <v>4832</v>
      </c>
      <c r="C853" s="4" t="s">
        <v>4831</v>
      </c>
      <c r="D853" s="4" t="s">
        <v>3044</v>
      </c>
      <c r="E853" s="4" t="s">
        <v>3043</v>
      </c>
      <c r="F853" s="4" t="s">
        <v>7</v>
      </c>
      <c r="G853" s="4" t="s">
        <v>8</v>
      </c>
      <c r="H853" s="4" t="s">
        <v>7</v>
      </c>
      <c r="I853" s="4">
        <v>1</v>
      </c>
      <c r="J853" s="4" t="s">
        <v>28</v>
      </c>
      <c r="K853" s="4" t="s">
        <v>3061</v>
      </c>
      <c r="L853" s="4" t="s">
        <v>26</v>
      </c>
      <c r="M853" s="4" t="s">
        <v>4830</v>
      </c>
      <c r="N853" s="4" t="s">
        <v>910</v>
      </c>
      <c r="P853" s="4" t="s">
        <v>669</v>
      </c>
      <c r="Q853" s="4" t="s">
        <v>1475</v>
      </c>
      <c r="R853" s="4" t="s">
        <v>2434</v>
      </c>
      <c r="S853" s="5" t="str">
        <f>IF(P853="심사불필요","-",VLOOKUP(K853,'[1]자격증 backdata'!A:G,7,0))</f>
        <v>-</v>
      </c>
      <c r="T853" s="5" t="str">
        <f>IF(S853="-","-",IF(COUNTIFS(B:B,B853,S:S,"필수")&gt;0,"자격요건충족","확인필요"))</f>
        <v>-</v>
      </c>
      <c r="U853" s="5"/>
      <c r="W853" s="5">
        <f>IF(Q853="4급","심사불필요",VLOOKUP(K853,'[1]자격증 backdata'!A:B,2,0))</f>
        <v>2</v>
      </c>
      <c r="X853" s="4">
        <f>IF(R853="A", MIN(20, SUMIFS(W:W, B:B, B853, R:R, "A")),IF(R853="B", MIN(30, SUMIFS(W:W, B:B, B853, R:R, "B")),"비해당분야"))</f>
        <v>2</v>
      </c>
      <c r="Y853" s="4" t="str">
        <f>IF(R853="C",MIN(30,IF(COUNTIFS(B:B,B853,W:W,"가1")=1,25,IF(COUNTIFS(B:B,B853,W:W,"가1")&gt;=2,30,0))+IF(COUNTIFS(B:B,B853,W:W,"나1")&gt;=4,30,IF(COUNTIFS(B:B,B853,W:W,"나1")=3,26,IF(COUNTIFS(B:B,B853,W:W,"나1")=2,22,IF(COUNTIFS(B:B,B853,W:W,"나1")=1,18,0)))))+MIN(30,IF(COUNTIFS(B:B,B853,W:W,"가2")=1,25,IF(COUNTIFS(B:B,B853,W:W,"가2")&gt;=2,30,0))+IF(COUNTIFS(B:B,B853,W:W,"나2")=3,30,IF(COUNTIFS(B:B,B853,W:W,"나2")=2,25,IF(COUNTIFS(B:B,B853,W:W,"나2")=1,20,0)))),"비해당분야")</f>
        <v>비해당분야</v>
      </c>
      <c r="Z853" s="4" t="str">
        <f>IF(R853="C",VLOOKUP(K853,'[1]자격증 backdata'!A:F,6,0),"비해당분야")</f>
        <v>비해당분야</v>
      </c>
      <c r="AA853" s="4" t="str">
        <f>IF(R853="C",SUMIF(B:B,B853,Z:Z),"비해당분야")</f>
        <v>비해당분야</v>
      </c>
      <c r="AB853" s="4" t="str">
        <f>IF(R853="C",SUM(Y853,AA853),"비해당분야")</f>
        <v>비해당분야</v>
      </c>
      <c r="AC853" s="4">
        <f>IF(R853="C",AB853,X853)</f>
        <v>2</v>
      </c>
      <c r="AD853" s="4">
        <f>VLOOKUP(K853,'[1]자격증 backdata'!A:D,4,0)</f>
        <v>0</v>
      </c>
      <c r="AE853" s="4">
        <f>IF(_xlfn.MAXIFS(AD:AD,B:B,B853)&gt;10,10,_xlfn.MAXIFS(AD:AD,B:B,B853))</f>
        <v>0</v>
      </c>
      <c r="AG853" s="5">
        <f>VLOOKUP(K853,'[1]자격증 backdata'!A:C,3,0)</f>
        <v>0</v>
      </c>
      <c r="AH853" s="5">
        <f>COUNTIFS($B:$B,$B853,$AG:$AG,AH$1)</f>
        <v>0</v>
      </c>
      <c r="AI853" s="5">
        <f>COUNTIFS($B:$B,$B853,$AG:$AG,AI$1)</f>
        <v>0</v>
      </c>
      <c r="AJ853" s="5">
        <f>COUNTIFS($B:$B,$B853,$AG:$AG,AJ$1)</f>
        <v>0</v>
      </c>
      <c r="AK853" s="5">
        <f>COUNTIFS($B:$B,$B853,$AG:$AG,AK$1)</f>
        <v>0</v>
      </c>
      <c r="AL853" s="5">
        <f>COUNTIFS($B:$B,$B853,$AG:$AG,AL$1)</f>
        <v>0</v>
      </c>
      <c r="AM853" s="5">
        <f>COUNTIFS($B:$B,$B853,$AG:$AG,AM$1)</f>
        <v>0</v>
      </c>
      <c r="AN853" s="5">
        <f>COUNTIFS($B:$B,$B853,$AG:$AG,AN$1)</f>
        <v>0</v>
      </c>
      <c r="AO853" s="5">
        <f>COUNTIFS($B:$B,$B853,$AG:$AG,AO$1)</f>
        <v>0</v>
      </c>
      <c r="AP853" s="5">
        <f>COUNTIFS($B:$B,$B853,$AG:$AG,AP$1)</f>
        <v>0</v>
      </c>
      <c r="AQ853" s="5">
        <f>COUNTIFS($B:$B,$B853,$AG:$AG,AQ$1)</f>
        <v>0</v>
      </c>
      <c r="AR853" s="5">
        <f>COUNTIFS($B:$B,$B853,$AG:$AG,AR$1)</f>
        <v>0</v>
      </c>
      <c r="AS853" s="5">
        <f>COUNTIFS($B:$B,$B853,$AG:$AG,AS$1)</f>
        <v>0</v>
      </c>
      <c r="AT853" s="5">
        <f>COUNTIFS($B:$B,$B853,$AG:$AG,AT$1)</f>
        <v>0</v>
      </c>
      <c r="AU853" s="5">
        <f>COUNTIFS($B:$B,$B853,$AG:$AG,AU$1)</f>
        <v>0</v>
      </c>
    </row>
    <row r="854" spans="1:47" ht="15" customHeight="1" x14ac:dyDescent="0.35">
      <c r="A854" s="3">
        <f>IF(B853=B854,A853,A853+1)</f>
        <v>292</v>
      </c>
      <c r="B854" s="3" t="s">
        <v>4825</v>
      </c>
      <c r="C854" s="3" t="s">
        <v>4824</v>
      </c>
      <c r="D854" s="3" t="s">
        <v>3044</v>
      </c>
      <c r="E854" s="3" t="s">
        <v>3043</v>
      </c>
      <c r="F854" s="4" t="s">
        <v>7</v>
      </c>
      <c r="G854" s="4" t="s">
        <v>8</v>
      </c>
      <c r="H854" s="4" t="s">
        <v>7</v>
      </c>
      <c r="I854" s="3">
        <v>1</v>
      </c>
      <c r="J854" s="3" t="s">
        <v>69</v>
      </c>
      <c r="K854" s="3" t="s">
        <v>3065</v>
      </c>
      <c r="L854" s="3" t="s">
        <v>36</v>
      </c>
      <c r="M854" s="3" t="s">
        <v>4829</v>
      </c>
      <c r="N854" s="3" t="s">
        <v>1029</v>
      </c>
      <c r="P854" s="3" t="s">
        <v>669</v>
      </c>
      <c r="Q854" s="3" t="s">
        <v>1475</v>
      </c>
      <c r="R854" s="3" t="s">
        <v>2434</v>
      </c>
      <c r="S854" s="2" t="str">
        <f>IF(P854="심사불필요","-",VLOOKUP(K854,'[1]자격증 backdata'!A:G,7,0))</f>
        <v>-</v>
      </c>
      <c r="T854" s="2" t="str">
        <f>IF(S854="-","-",IF(COUNTIFS(B:B,B854,S:S,"필수")&gt;0,"자격요건충족","확인필요"))</f>
        <v>-</v>
      </c>
      <c r="U854" s="2"/>
      <c r="W854" s="2">
        <f>IF(Q854="4급","심사불필요",VLOOKUP(K854,'[1]자격증 backdata'!A:B,2,0))</f>
        <v>0</v>
      </c>
      <c r="X854" s="3">
        <f>IF(R854="A", MIN(20, SUMIFS(W:W, B:B, B854, R:R, "A")),IF(R854="B", MIN(30, SUMIFS(W:W, B:B, B854, R:R, "B")),"비해당분야"))</f>
        <v>10</v>
      </c>
      <c r="Y854" s="3" t="str">
        <f>IF(R854="C",MIN(30,IF(COUNTIFS(B:B,B854,W:W,"가1")=1,25,IF(COUNTIFS(B:B,B854,W:W,"가1")&gt;=2,30,0))+IF(COUNTIFS(B:B,B854,W:W,"나1")&gt;=4,30,IF(COUNTIFS(B:B,B854,W:W,"나1")=3,26,IF(COUNTIFS(B:B,B854,W:W,"나1")=2,22,IF(COUNTIFS(B:B,B854,W:W,"나1")=1,18,0)))))+MIN(30,IF(COUNTIFS(B:B,B854,W:W,"가2")=1,25,IF(COUNTIFS(B:B,B854,W:W,"가2")&gt;=2,30,0))+IF(COUNTIFS(B:B,B854,W:W,"나2")=3,30,IF(COUNTIFS(B:B,B854,W:W,"나2")=2,25,IF(COUNTIFS(B:B,B854,W:W,"나2")=1,20,0)))),"비해당분야")</f>
        <v>비해당분야</v>
      </c>
      <c r="Z854" s="3" t="str">
        <f>IF(R854="C",VLOOKUP(K854,'[1]자격증 backdata'!A:F,6,0),"비해당분야")</f>
        <v>비해당분야</v>
      </c>
      <c r="AA854" s="3" t="str">
        <f>IF(R854="C",SUMIF(B:B,B854,Z:Z),"비해당분야")</f>
        <v>비해당분야</v>
      </c>
      <c r="AB854" s="3" t="str">
        <f>IF(R854="C",SUM(Y854,AA854),"비해당분야")</f>
        <v>비해당분야</v>
      </c>
      <c r="AC854" s="3">
        <f>IF(R854="C",AB854,X854)</f>
        <v>10</v>
      </c>
      <c r="AD854" s="3">
        <f>VLOOKUP(K854,'[1]자격증 backdata'!A:D,4,0)</f>
        <v>5</v>
      </c>
      <c r="AE854" s="3">
        <f>IF(_xlfn.MAXIFS(AD:AD,B:B,B854)&gt;10,10,_xlfn.MAXIFS(AD:AD,B:B,B854))</f>
        <v>5</v>
      </c>
      <c r="AG854" s="2">
        <f>VLOOKUP(K854,'[1]자격증 backdata'!A:C,3,0)</f>
        <v>0</v>
      </c>
      <c r="AH854" s="2">
        <f>COUNTIFS($B:$B,$B854,$AG:$AG,AH$1)</f>
        <v>0</v>
      </c>
      <c r="AI854" s="2">
        <f>COUNTIFS($B:$B,$B854,$AG:$AG,AI$1)</f>
        <v>0</v>
      </c>
      <c r="AJ854" s="2">
        <f>COUNTIFS($B:$B,$B854,$AG:$AG,AJ$1)</f>
        <v>0</v>
      </c>
      <c r="AK854" s="2">
        <f>COUNTIFS($B:$B,$B854,$AG:$AG,AK$1)</f>
        <v>0</v>
      </c>
      <c r="AL854" s="2">
        <f>COUNTIFS($B:$B,$B854,$AG:$AG,AL$1)</f>
        <v>0</v>
      </c>
      <c r="AM854" s="2">
        <f>COUNTIFS($B:$B,$B854,$AG:$AG,AM$1)</f>
        <v>0</v>
      </c>
      <c r="AN854" s="2">
        <f>COUNTIFS($B:$B,$B854,$AG:$AG,AN$1)</f>
        <v>0</v>
      </c>
      <c r="AO854" s="2">
        <f>COUNTIFS($B:$B,$B854,$AG:$AG,AO$1)</f>
        <v>0</v>
      </c>
      <c r="AP854" s="2">
        <f>COUNTIFS($B:$B,$B854,$AG:$AG,AP$1)</f>
        <v>0</v>
      </c>
      <c r="AQ854" s="2">
        <f>COUNTIFS($B:$B,$B854,$AG:$AG,AQ$1)</f>
        <v>1</v>
      </c>
      <c r="AR854" s="2">
        <f>COUNTIFS($B:$B,$B854,$AG:$AG,AR$1)</f>
        <v>1</v>
      </c>
      <c r="AS854" s="2">
        <f>COUNTIFS($B:$B,$B854,$AG:$AG,AS$1)</f>
        <v>0</v>
      </c>
      <c r="AT854" s="2">
        <f>COUNTIFS($B:$B,$B854,$AG:$AG,AT$1)</f>
        <v>1</v>
      </c>
      <c r="AU854" s="2">
        <f>COUNTIFS($B:$B,$B854,$AG:$AG,AU$1)</f>
        <v>0</v>
      </c>
    </row>
    <row r="855" spans="1:47" ht="15" customHeight="1" x14ac:dyDescent="0.35">
      <c r="A855" s="7">
        <f>IF(B854=B855,A854,A854+1)</f>
        <v>292</v>
      </c>
      <c r="B855" s="7" t="s">
        <v>4825</v>
      </c>
      <c r="C855" s="7" t="s">
        <v>4824</v>
      </c>
      <c r="D855" s="7" t="s">
        <v>3044</v>
      </c>
      <c r="E855" s="7" t="s">
        <v>3043</v>
      </c>
      <c r="F855" s="4" t="s">
        <v>7</v>
      </c>
      <c r="G855" s="4" t="s">
        <v>8</v>
      </c>
      <c r="H855" s="4" t="s">
        <v>7</v>
      </c>
      <c r="I855" s="3">
        <v>2</v>
      </c>
      <c r="J855" s="3" t="s">
        <v>6</v>
      </c>
      <c r="K855" s="3" t="s">
        <v>3332</v>
      </c>
      <c r="L855" s="3" t="s">
        <v>4</v>
      </c>
      <c r="M855" s="3" t="s">
        <v>4828</v>
      </c>
      <c r="N855" s="3" t="s">
        <v>894</v>
      </c>
      <c r="P855" s="3" t="s">
        <v>669</v>
      </c>
      <c r="Q855" s="3" t="s">
        <v>1475</v>
      </c>
      <c r="R855" s="3" t="s">
        <v>2434</v>
      </c>
      <c r="S855" s="2" t="str">
        <f>IF(P855="심사불필요","-",VLOOKUP(K855,'[1]자격증 backdata'!A:G,7,0))</f>
        <v>-</v>
      </c>
      <c r="T855" s="2" t="str">
        <f>IF(S855="-","-",IF(COUNTIFS(B:B,B855,S:S,"필수")&gt;0,"자격요건충족","확인필요"))</f>
        <v>-</v>
      </c>
      <c r="U855" s="2"/>
      <c r="W855" s="2">
        <f>IF(Q855="4급","심사불필요",VLOOKUP(K855,'[1]자격증 backdata'!A:B,2,0))</f>
        <v>4</v>
      </c>
      <c r="X855" s="3">
        <f>IF(R855="A", MIN(20, SUMIFS(W:W, B:B, B855, R:R, "A")),IF(R855="B", MIN(30, SUMIFS(W:W, B:B, B855, R:R, "B")),"비해당분야"))</f>
        <v>10</v>
      </c>
      <c r="Y855" s="3" t="str">
        <f>IF(R855="C",MIN(30,IF(COUNTIFS(B:B,B855,W:W,"가1")=1,25,IF(COUNTIFS(B:B,B855,W:W,"가1")&gt;=2,30,0))+IF(COUNTIFS(B:B,B855,W:W,"나1")&gt;=4,30,IF(COUNTIFS(B:B,B855,W:W,"나1")=3,26,IF(COUNTIFS(B:B,B855,W:W,"나1")=2,22,IF(COUNTIFS(B:B,B855,W:W,"나1")=1,18,0)))))+MIN(30,IF(COUNTIFS(B:B,B855,W:W,"가2")=1,25,IF(COUNTIFS(B:B,B855,W:W,"가2")&gt;=2,30,0))+IF(COUNTIFS(B:B,B855,W:W,"나2")=3,30,IF(COUNTIFS(B:B,B855,W:W,"나2")=2,25,IF(COUNTIFS(B:B,B855,W:W,"나2")=1,20,0)))),"비해당분야")</f>
        <v>비해당분야</v>
      </c>
      <c r="Z855" s="3" t="str">
        <f>IF(R855="C",VLOOKUP(K855,'[1]자격증 backdata'!A:F,6,0),"비해당분야")</f>
        <v>비해당분야</v>
      </c>
      <c r="AA855" s="3" t="str">
        <f>IF(R855="C",SUMIF(B:B,B855,Z:Z),"비해당분야")</f>
        <v>비해당분야</v>
      </c>
      <c r="AB855" s="3" t="str">
        <f>IF(R855="C",SUM(Y855,AA855),"비해당분야")</f>
        <v>비해당분야</v>
      </c>
      <c r="AC855" s="3">
        <f>IF(R855="C",AB855,X855)</f>
        <v>10</v>
      </c>
      <c r="AD855" s="3">
        <f>VLOOKUP(K855,'[1]자격증 backdata'!A:D,4,0)</f>
        <v>0</v>
      </c>
      <c r="AE855" s="3">
        <f>IF(_xlfn.MAXIFS(AD:AD,B:B,B855)&gt;10,10,_xlfn.MAXIFS(AD:AD,B:B,B855))</f>
        <v>5</v>
      </c>
      <c r="AG855" s="2" t="str">
        <f>VLOOKUP(K855,'[1]자격증 backdata'!A:C,3,0)</f>
        <v>K</v>
      </c>
      <c r="AH855" s="2">
        <f>COUNTIFS($B:$B,$B855,$AG:$AG,AH$1)</f>
        <v>0</v>
      </c>
      <c r="AI855" s="2">
        <f>COUNTIFS($B:$B,$B855,$AG:$AG,AI$1)</f>
        <v>0</v>
      </c>
      <c r="AJ855" s="2">
        <f>COUNTIFS($B:$B,$B855,$AG:$AG,AJ$1)</f>
        <v>0</v>
      </c>
      <c r="AK855" s="2">
        <f>COUNTIFS($B:$B,$B855,$AG:$AG,AK$1)</f>
        <v>0</v>
      </c>
      <c r="AL855" s="2">
        <f>COUNTIFS($B:$B,$B855,$AG:$AG,AL$1)</f>
        <v>0</v>
      </c>
      <c r="AM855" s="2">
        <f>COUNTIFS($B:$B,$B855,$AG:$AG,AM$1)</f>
        <v>0</v>
      </c>
      <c r="AN855" s="2">
        <f>COUNTIFS($B:$B,$B855,$AG:$AG,AN$1)</f>
        <v>0</v>
      </c>
      <c r="AO855" s="2">
        <f>COUNTIFS($B:$B,$B855,$AG:$AG,AO$1)</f>
        <v>0</v>
      </c>
      <c r="AP855" s="2">
        <f>COUNTIFS($B:$B,$B855,$AG:$AG,AP$1)</f>
        <v>0</v>
      </c>
      <c r="AQ855" s="2">
        <f>COUNTIFS($B:$B,$B855,$AG:$AG,AQ$1)</f>
        <v>1</v>
      </c>
      <c r="AR855" s="2">
        <f>COUNTIFS($B:$B,$B855,$AG:$AG,AR$1)</f>
        <v>1</v>
      </c>
      <c r="AS855" s="2">
        <f>COUNTIFS($B:$B,$B855,$AG:$AG,AS$1)</f>
        <v>0</v>
      </c>
      <c r="AT855" s="2">
        <f>COUNTIFS($B:$B,$B855,$AG:$AG,AT$1)</f>
        <v>1</v>
      </c>
      <c r="AU855" s="2">
        <f>COUNTIFS($B:$B,$B855,$AG:$AG,AU$1)</f>
        <v>0</v>
      </c>
    </row>
    <row r="856" spans="1:47" ht="15" customHeight="1" x14ac:dyDescent="0.35">
      <c r="A856" s="7">
        <f>IF(B855=B856,A855,A855+1)</f>
        <v>292</v>
      </c>
      <c r="B856" s="7" t="s">
        <v>4825</v>
      </c>
      <c r="C856" s="7" t="s">
        <v>4824</v>
      </c>
      <c r="D856" s="7" t="s">
        <v>3044</v>
      </c>
      <c r="E856" s="7" t="s">
        <v>3043</v>
      </c>
      <c r="F856" s="4" t="s">
        <v>7</v>
      </c>
      <c r="G856" s="4" t="s">
        <v>8</v>
      </c>
      <c r="H856" s="4" t="s">
        <v>7</v>
      </c>
      <c r="I856" s="3">
        <v>3</v>
      </c>
      <c r="J856" s="3" t="s">
        <v>106</v>
      </c>
      <c r="K856" s="3" t="s">
        <v>3057</v>
      </c>
      <c r="L856" s="3" t="s">
        <v>55</v>
      </c>
      <c r="M856" s="3" t="s">
        <v>4827</v>
      </c>
      <c r="N856" s="3" t="s">
        <v>4826</v>
      </c>
      <c r="P856" s="3" t="s">
        <v>669</v>
      </c>
      <c r="Q856" s="3" t="s">
        <v>1475</v>
      </c>
      <c r="R856" s="3" t="s">
        <v>2434</v>
      </c>
      <c r="S856" s="2" t="str">
        <f>IF(P856="심사불필요","-",VLOOKUP(K856,'[1]자격증 backdata'!A:G,7,0))</f>
        <v>-</v>
      </c>
      <c r="T856" s="2" t="str">
        <f>IF(S856="-","-",IF(COUNTIFS(B:B,B856,S:S,"필수")&gt;0,"자격요건충족","확인필요"))</f>
        <v>-</v>
      </c>
      <c r="U856" s="2"/>
      <c r="W856" s="2">
        <f>IF(Q856="4급","심사불필요",VLOOKUP(K856,'[1]자격증 backdata'!A:B,2,0))</f>
        <v>4</v>
      </c>
      <c r="X856" s="3">
        <f>IF(R856="A", MIN(20, SUMIFS(W:W, B:B, B856, R:R, "A")),IF(R856="B", MIN(30, SUMIFS(W:W, B:B, B856, R:R, "B")),"비해당분야"))</f>
        <v>10</v>
      </c>
      <c r="Y856" s="3" t="str">
        <f>IF(R856="C",MIN(30,IF(COUNTIFS(B:B,B856,W:W,"가1")=1,25,IF(COUNTIFS(B:B,B856,W:W,"가1")&gt;=2,30,0))+IF(COUNTIFS(B:B,B856,W:W,"나1")&gt;=4,30,IF(COUNTIFS(B:B,B856,W:W,"나1")=3,26,IF(COUNTIFS(B:B,B856,W:W,"나1")=2,22,IF(COUNTIFS(B:B,B856,W:W,"나1")=1,18,0)))))+MIN(30,IF(COUNTIFS(B:B,B856,W:W,"가2")=1,25,IF(COUNTIFS(B:B,B856,W:W,"가2")&gt;=2,30,0))+IF(COUNTIFS(B:B,B856,W:W,"나2")=3,30,IF(COUNTIFS(B:B,B856,W:W,"나2")=2,25,IF(COUNTIFS(B:B,B856,W:W,"나2")=1,20,0)))),"비해당분야")</f>
        <v>비해당분야</v>
      </c>
      <c r="Z856" s="3" t="str">
        <f>IF(R856="C",VLOOKUP(K856,'[1]자격증 backdata'!A:F,6,0),"비해당분야")</f>
        <v>비해당분야</v>
      </c>
      <c r="AA856" s="3" t="str">
        <f>IF(R856="C",SUMIF(B:B,B856,Z:Z),"비해당분야")</f>
        <v>비해당분야</v>
      </c>
      <c r="AB856" s="3" t="str">
        <f>IF(R856="C",SUM(Y856,AA856),"비해당분야")</f>
        <v>비해당분야</v>
      </c>
      <c r="AC856" s="3">
        <f>IF(R856="C",AB856,X856)</f>
        <v>10</v>
      </c>
      <c r="AD856" s="3">
        <f>VLOOKUP(K856,'[1]자격증 backdata'!A:D,4,0)</f>
        <v>0</v>
      </c>
      <c r="AE856" s="3">
        <f>IF(_xlfn.MAXIFS(AD:AD,B:B,B856)&gt;10,10,_xlfn.MAXIFS(AD:AD,B:B,B856))</f>
        <v>5</v>
      </c>
      <c r="AG856" s="2" t="str">
        <f>VLOOKUP(K856,'[1]자격증 backdata'!A:C,3,0)</f>
        <v>M</v>
      </c>
      <c r="AH856" s="2">
        <f>COUNTIFS($B:$B,$B856,$AG:$AG,AH$1)</f>
        <v>0</v>
      </c>
      <c r="AI856" s="2">
        <f>COUNTIFS($B:$B,$B856,$AG:$AG,AI$1)</f>
        <v>0</v>
      </c>
      <c r="AJ856" s="2">
        <f>COUNTIFS($B:$B,$B856,$AG:$AG,AJ$1)</f>
        <v>0</v>
      </c>
      <c r="AK856" s="2">
        <f>COUNTIFS($B:$B,$B856,$AG:$AG,AK$1)</f>
        <v>0</v>
      </c>
      <c r="AL856" s="2">
        <f>COUNTIFS($B:$B,$B856,$AG:$AG,AL$1)</f>
        <v>0</v>
      </c>
      <c r="AM856" s="2">
        <f>COUNTIFS($B:$B,$B856,$AG:$AG,AM$1)</f>
        <v>0</v>
      </c>
      <c r="AN856" s="2">
        <f>COUNTIFS($B:$B,$B856,$AG:$AG,AN$1)</f>
        <v>0</v>
      </c>
      <c r="AO856" s="2">
        <f>COUNTIFS($B:$B,$B856,$AG:$AG,AO$1)</f>
        <v>0</v>
      </c>
      <c r="AP856" s="2">
        <f>COUNTIFS($B:$B,$B856,$AG:$AG,AP$1)</f>
        <v>0</v>
      </c>
      <c r="AQ856" s="2">
        <f>COUNTIFS($B:$B,$B856,$AG:$AG,AQ$1)</f>
        <v>1</v>
      </c>
      <c r="AR856" s="2">
        <f>COUNTIFS($B:$B,$B856,$AG:$AG,AR$1)</f>
        <v>1</v>
      </c>
      <c r="AS856" s="2">
        <f>COUNTIFS($B:$B,$B856,$AG:$AG,AS$1)</f>
        <v>0</v>
      </c>
      <c r="AT856" s="2">
        <f>COUNTIFS($B:$B,$B856,$AG:$AG,AT$1)</f>
        <v>1</v>
      </c>
      <c r="AU856" s="2">
        <f>COUNTIFS($B:$B,$B856,$AG:$AG,AU$1)</f>
        <v>0</v>
      </c>
    </row>
    <row r="857" spans="1:47" ht="15" customHeight="1" x14ac:dyDescent="0.35">
      <c r="A857" s="7">
        <f>IF(B856=B857,A856,A856+1)</f>
        <v>292</v>
      </c>
      <c r="B857" s="7" t="s">
        <v>4825</v>
      </c>
      <c r="C857" s="7" t="s">
        <v>4824</v>
      </c>
      <c r="D857" s="7" t="s">
        <v>3044</v>
      </c>
      <c r="E857" s="7" t="s">
        <v>3043</v>
      </c>
      <c r="F857" s="4" t="s">
        <v>7</v>
      </c>
      <c r="G857" s="4" t="s">
        <v>8</v>
      </c>
      <c r="H857" s="4" t="s">
        <v>7</v>
      </c>
      <c r="I857" s="3">
        <v>4</v>
      </c>
      <c r="J857" s="3" t="s">
        <v>364</v>
      </c>
      <c r="K857" s="3" t="s">
        <v>3075</v>
      </c>
      <c r="L857" s="3" t="s">
        <v>254</v>
      </c>
      <c r="M857" s="3" t="s">
        <v>4823</v>
      </c>
      <c r="N857" s="3" t="s">
        <v>1276</v>
      </c>
      <c r="P857" s="3" t="s">
        <v>669</v>
      </c>
      <c r="Q857" s="3" t="s">
        <v>1475</v>
      </c>
      <c r="R857" s="3" t="s">
        <v>2434</v>
      </c>
      <c r="S857" s="2" t="str">
        <f>IF(P857="심사불필요","-",VLOOKUP(K857,'[1]자격증 backdata'!A:G,7,0))</f>
        <v>-</v>
      </c>
      <c r="T857" s="2" t="str">
        <f>IF(S857="-","-",IF(COUNTIFS(B:B,B857,S:S,"필수")&gt;0,"자격요건충족","확인필요"))</f>
        <v>-</v>
      </c>
      <c r="U857" s="2"/>
      <c r="W857" s="2">
        <f>IF(Q857="4급","심사불필요",VLOOKUP(K857,'[1]자격증 backdata'!A:B,2,0))</f>
        <v>2</v>
      </c>
      <c r="X857" s="3">
        <f>IF(R857="A", MIN(20, SUMIFS(W:W, B:B, B857, R:R, "A")),IF(R857="B", MIN(30, SUMIFS(W:W, B:B, B857, R:R, "B")),"비해당분야"))</f>
        <v>10</v>
      </c>
      <c r="Y857" s="3" t="str">
        <f>IF(R857="C",MIN(30,IF(COUNTIFS(B:B,B857,W:W,"가1")=1,25,IF(COUNTIFS(B:B,B857,W:W,"가1")&gt;=2,30,0))+IF(COUNTIFS(B:B,B857,W:W,"나1")&gt;=4,30,IF(COUNTIFS(B:B,B857,W:W,"나1")=3,26,IF(COUNTIFS(B:B,B857,W:W,"나1")=2,22,IF(COUNTIFS(B:B,B857,W:W,"나1")=1,18,0)))))+MIN(30,IF(COUNTIFS(B:B,B857,W:W,"가2")=1,25,IF(COUNTIFS(B:B,B857,W:W,"가2")&gt;=2,30,0))+IF(COUNTIFS(B:B,B857,W:W,"나2")=3,30,IF(COUNTIFS(B:B,B857,W:W,"나2")=2,25,IF(COUNTIFS(B:B,B857,W:W,"나2")=1,20,0)))),"비해당분야")</f>
        <v>비해당분야</v>
      </c>
      <c r="Z857" s="3" t="str">
        <f>IF(R857="C",VLOOKUP(K857,'[1]자격증 backdata'!A:F,6,0),"비해당분야")</f>
        <v>비해당분야</v>
      </c>
      <c r="AA857" s="3" t="str">
        <f>IF(R857="C",SUMIF(B:B,B857,Z:Z),"비해당분야")</f>
        <v>비해당분야</v>
      </c>
      <c r="AB857" s="3" t="str">
        <f>IF(R857="C",SUM(Y857,AA857),"비해당분야")</f>
        <v>비해당분야</v>
      </c>
      <c r="AC857" s="3">
        <f>IF(R857="C",AB857,X857)</f>
        <v>10</v>
      </c>
      <c r="AD857" s="3">
        <f>VLOOKUP(K857,'[1]자격증 backdata'!A:D,4,0)</f>
        <v>0</v>
      </c>
      <c r="AE857" s="3">
        <f>IF(_xlfn.MAXIFS(AD:AD,B:B,B857)&gt;10,10,_xlfn.MAXIFS(AD:AD,B:B,B857))</f>
        <v>5</v>
      </c>
      <c r="AG857" s="2" t="str">
        <f>VLOOKUP(K857,'[1]자격증 backdata'!A:C,3,0)</f>
        <v>J</v>
      </c>
      <c r="AH857" s="2">
        <f>COUNTIFS($B:$B,$B857,$AG:$AG,AH$1)</f>
        <v>0</v>
      </c>
      <c r="AI857" s="2">
        <f>COUNTIFS($B:$B,$B857,$AG:$AG,AI$1)</f>
        <v>0</v>
      </c>
      <c r="AJ857" s="2">
        <f>COUNTIFS($B:$B,$B857,$AG:$AG,AJ$1)</f>
        <v>0</v>
      </c>
      <c r="AK857" s="2">
        <f>COUNTIFS($B:$B,$B857,$AG:$AG,AK$1)</f>
        <v>0</v>
      </c>
      <c r="AL857" s="2">
        <f>COUNTIFS($B:$B,$B857,$AG:$AG,AL$1)</f>
        <v>0</v>
      </c>
      <c r="AM857" s="2">
        <f>COUNTIFS($B:$B,$B857,$AG:$AG,AM$1)</f>
        <v>0</v>
      </c>
      <c r="AN857" s="2">
        <f>COUNTIFS($B:$B,$B857,$AG:$AG,AN$1)</f>
        <v>0</v>
      </c>
      <c r="AO857" s="2">
        <f>COUNTIFS($B:$B,$B857,$AG:$AG,AO$1)</f>
        <v>0</v>
      </c>
      <c r="AP857" s="2">
        <f>COUNTIFS($B:$B,$B857,$AG:$AG,AP$1)</f>
        <v>0</v>
      </c>
      <c r="AQ857" s="2">
        <f>COUNTIFS($B:$B,$B857,$AG:$AG,AQ$1)</f>
        <v>1</v>
      </c>
      <c r="AR857" s="2">
        <f>COUNTIFS($B:$B,$B857,$AG:$AG,AR$1)</f>
        <v>1</v>
      </c>
      <c r="AS857" s="2">
        <f>COUNTIFS($B:$B,$B857,$AG:$AG,AS$1)</f>
        <v>0</v>
      </c>
      <c r="AT857" s="2">
        <f>COUNTIFS($B:$B,$B857,$AG:$AG,AT$1)</f>
        <v>1</v>
      </c>
      <c r="AU857" s="2">
        <f>COUNTIFS($B:$B,$B857,$AG:$AG,AU$1)</f>
        <v>0</v>
      </c>
    </row>
    <row r="858" spans="1:47" ht="15" customHeight="1" x14ac:dyDescent="0.35">
      <c r="A858" s="4">
        <f>IF(B857=B858,A857,A857+1)</f>
        <v>293</v>
      </c>
      <c r="B858" s="4" t="s">
        <v>4819</v>
      </c>
      <c r="C858" s="4" t="s">
        <v>3383</v>
      </c>
      <c r="D858" s="4" t="s">
        <v>3044</v>
      </c>
      <c r="E858" s="4" t="s">
        <v>3043</v>
      </c>
      <c r="F858" s="4" t="s">
        <v>7</v>
      </c>
      <c r="G858" s="4" t="s">
        <v>8</v>
      </c>
      <c r="H858" s="4" t="s">
        <v>7</v>
      </c>
      <c r="I858" s="4">
        <v>1</v>
      </c>
      <c r="J858" s="4" t="s">
        <v>69</v>
      </c>
      <c r="K858" s="4" t="s">
        <v>3065</v>
      </c>
      <c r="L858" s="4" t="s">
        <v>36</v>
      </c>
      <c r="M858" s="4" t="s">
        <v>4822</v>
      </c>
      <c r="N858" s="4" t="s">
        <v>1619</v>
      </c>
      <c r="P858" s="4" t="s">
        <v>669</v>
      </c>
      <c r="Q858" s="4" t="s">
        <v>1475</v>
      </c>
      <c r="R858" s="4" t="s">
        <v>2434</v>
      </c>
      <c r="S858" s="5" t="str">
        <f>IF(P858="심사불필요","-",VLOOKUP(K858,'[1]자격증 backdata'!A:G,7,0))</f>
        <v>-</v>
      </c>
      <c r="T858" s="5" t="str">
        <f>IF(S858="-","-",IF(COUNTIFS(B:B,B858,S:S,"필수")&gt;0,"자격요건충족","확인필요"))</f>
        <v>-</v>
      </c>
      <c r="U858" s="5"/>
      <c r="W858" s="5">
        <f>IF(Q858="4급","심사불필요",VLOOKUP(K858,'[1]자격증 backdata'!A:B,2,0))</f>
        <v>0</v>
      </c>
      <c r="X858" s="4">
        <f>IF(R858="A", MIN(20, SUMIFS(W:W, B:B, B858, R:R, "A")),IF(R858="B", MIN(30, SUMIFS(W:W, B:B, B858, R:R, "B")),"비해당분야"))</f>
        <v>8</v>
      </c>
      <c r="Y858" s="4" t="str">
        <f>IF(R858="C",MIN(30,IF(COUNTIFS(B:B,B858,W:W,"가1")=1,25,IF(COUNTIFS(B:B,B858,W:W,"가1")&gt;=2,30,0))+IF(COUNTIFS(B:B,B858,W:W,"나1")&gt;=4,30,IF(COUNTIFS(B:B,B858,W:W,"나1")=3,26,IF(COUNTIFS(B:B,B858,W:W,"나1")=2,22,IF(COUNTIFS(B:B,B858,W:W,"나1")=1,18,0)))))+MIN(30,IF(COUNTIFS(B:B,B858,W:W,"가2")=1,25,IF(COUNTIFS(B:B,B858,W:W,"가2")&gt;=2,30,0))+IF(COUNTIFS(B:B,B858,W:W,"나2")=3,30,IF(COUNTIFS(B:B,B858,W:W,"나2")=2,25,IF(COUNTIFS(B:B,B858,W:W,"나2")=1,20,0)))),"비해당분야")</f>
        <v>비해당분야</v>
      </c>
      <c r="Z858" s="4" t="str">
        <f>IF(R858="C",VLOOKUP(K858,'[1]자격증 backdata'!A:F,6,0),"비해당분야")</f>
        <v>비해당분야</v>
      </c>
      <c r="AA858" s="4" t="str">
        <f>IF(R858="C",SUMIF(B:B,B858,Z:Z),"비해당분야")</f>
        <v>비해당분야</v>
      </c>
      <c r="AB858" s="4" t="str">
        <f>IF(R858="C",SUM(Y858,AA858),"비해당분야")</f>
        <v>비해당분야</v>
      </c>
      <c r="AC858" s="4">
        <f>IF(R858="C",AB858,X858)</f>
        <v>8</v>
      </c>
      <c r="AD858" s="4">
        <f>VLOOKUP(K858,'[1]자격증 backdata'!A:D,4,0)</f>
        <v>5</v>
      </c>
      <c r="AE858" s="4">
        <f>IF(_xlfn.MAXIFS(AD:AD,B:B,B858)&gt;10,10,_xlfn.MAXIFS(AD:AD,B:B,B858))</f>
        <v>5</v>
      </c>
      <c r="AG858" s="5">
        <f>VLOOKUP(K858,'[1]자격증 backdata'!A:C,3,0)</f>
        <v>0</v>
      </c>
      <c r="AH858" s="5">
        <f>COUNTIFS($B:$B,$B858,$AG:$AG,AH$1)</f>
        <v>0</v>
      </c>
      <c r="AI858" s="5">
        <f>COUNTIFS($B:$B,$B858,$AG:$AG,AI$1)</f>
        <v>0</v>
      </c>
      <c r="AJ858" s="5">
        <f>COUNTIFS($B:$B,$B858,$AG:$AG,AJ$1)</f>
        <v>0</v>
      </c>
      <c r="AK858" s="5">
        <f>COUNTIFS($B:$B,$B858,$AG:$AG,AK$1)</f>
        <v>0</v>
      </c>
      <c r="AL858" s="5">
        <f>COUNTIFS($B:$B,$B858,$AG:$AG,AL$1)</f>
        <v>0</v>
      </c>
      <c r="AM858" s="5">
        <f>COUNTIFS($B:$B,$B858,$AG:$AG,AM$1)</f>
        <v>0</v>
      </c>
      <c r="AN858" s="5">
        <f>COUNTIFS($B:$B,$B858,$AG:$AG,AN$1)</f>
        <v>0</v>
      </c>
      <c r="AO858" s="5">
        <f>COUNTIFS($B:$B,$B858,$AG:$AG,AO$1)</f>
        <v>0</v>
      </c>
      <c r="AP858" s="5">
        <f>COUNTIFS($B:$B,$B858,$AG:$AG,AP$1)</f>
        <v>0</v>
      </c>
      <c r="AQ858" s="5">
        <f>COUNTIFS($B:$B,$B858,$AG:$AG,AQ$1)</f>
        <v>1</v>
      </c>
      <c r="AR858" s="5">
        <f>COUNTIFS($B:$B,$B858,$AG:$AG,AR$1)</f>
        <v>0</v>
      </c>
      <c r="AS858" s="5">
        <f>COUNTIFS($B:$B,$B858,$AG:$AG,AS$1)</f>
        <v>0</v>
      </c>
      <c r="AT858" s="5">
        <f>COUNTIFS($B:$B,$B858,$AG:$AG,AT$1)</f>
        <v>1</v>
      </c>
      <c r="AU858" s="5">
        <f>COUNTIFS($B:$B,$B858,$AG:$AG,AU$1)</f>
        <v>0</v>
      </c>
    </row>
    <row r="859" spans="1:47" ht="15" customHeight="1" x14ac:dyDescent="0.35">
      <c r="A859" s="6">
        <f>IF(B858=B859,A858,A858+1)</f>
        <v>293</v>
      </c>
      <c r="B859" s="6" t="s">
        <v>4819</v>
      </c>
      <c r="C859" s="6" t="s">
        <v>3383</v>
      </c>
      <c r="D859" s="6" t="s">
        <v>3044</v>
      </c>
      <c r="E859" s="6" t="s">
        <v>3043</v>
      </c>
      <c r="F859" s="4" t="s">
        <v>7</v>
      </c>
      <c r="G859" s="4" t="s">
        <v>8</v>
      </c>
      <c r="H859" s="4" t="s">
        <v>7</v>
      </c>
      <c r="I859" s="4">
        <v>2</v>
      </c>
      <c r="J859" s="4" t="s">
        <v>106</v>
      </c>
      <c r="K859" s="4" t="s">
        <v>3057</v>
      </c>
      <c r="L859" s="4" t="s">
        <v>55</v>
      </c>
      <c r="M859" s="4" t="s">
        <v>4821</v>
      </c>
      <c r="N859" s="4" t="s">
        <v>1526</v>
      </c>
      <c r="P859" s="4" t="s">
        <v>669</v>
      </c>
      <c r="Q859" s="4" t="s">
        <v>1475</v>
      </c>
      <c r="R859" s="4" t="s">
        <v>2434</v>
      </c>
      <c r="S859" s="5" t="str">
        <f>IF(P859="심사불필요","-",VLOOKUP(K859,'[1]자격증 backdata'!A:G,7,0))</f>
        <v>-</v>
      </c>
      <c r="T859" s="5" t="str">
        <f>IF(S859="-","-",IF(COUNTIFS(B:B,B859,S:S,"필수")&gt;0,"자격요건충족","확인필요"))</f>
        <v>-</v>
      </c>
      <c r="U859" s="5"/>
      <c r="W859" s="5">
        <f>IF(Q859="4급","심사불필요",VLOOKUP(K859,'[1]자격증 backdata'!A:B,2,0))</f>
        <v>4</v>
      </c>
      <c r="X859" s="4">
        <f>IF(R859="A", MIN(20, SUMIFS(W:W, B:B, B859, R:R, "A")),IF(R859="B", MIN(30, SUMIFS(W:W, B:B, B859, R:R, "B")),"비해당분야"))</f>
        <v>8</v>
      </c>
      <c r="Y859" s="4" t="str">
        <f>IF(R859="C",MIN(30,IF(COUNTIFS(B:B,B859,W:W,"가1")=1,25,IF(COUNTIFS(B:B,B859,W:W,"가1")&gt;=2,30,0))+IF(COUNTIFS(B:B,B859,W:W,"나1")&gt;=4,30,IF(COUNTIFS(B:B,B859,W:W,"나1")=3,26,IF(COUNTIFS(B:B,B859,W:W,"나1")=2,22,IF(COUNTIFS(B:B,B859,W:W,"나1")=1,18,0)))))+MIN(30,IF(COUNTIFS(B:B,B859,W:W,"가2")=1,25,IF(COUNTIFS(B:B,B859,W:W,"가2")&gt;=2,30,0))+IF(COUNTIFS(B:B,B859,W:W,"나2")=3,30,IF(COUNTIFS(B:B,B859,W:W,"나2")=2,25,IF(COUNTIFS(B:B,B859,W:W,"나2")=1,20,0)))),"비해당분야")</f>
        <v>비해당분야</v>
      </c>
      <c r="Z859" s="4" t="str">
        <f>IF(R859="C",VLOOKUP(K859,'[1]자격증 backdata'!A:F,6,0),"비해당분야")</f>
        <v>비해당분야</v>
      </c>
      <c r="AA859" s="4" t="str">
        <f>IF(R859="C",SUMIF(B:B,B859,Z:Z),"비해당분야")</f>
        <v>비해당분야</v>
      </c>
      <c r="AB859" s="4" t="str">
        <f>IF(R859="C",SUM(Y859,AA859),"비해당분야")</f>
        <v>비해당분야</v>
      </c>
      <c r="AC859" s="4">
        <f>IF(R859="C",AB859,X859)</f>
        <v>8</v>
      </c>
      <c r="AD859" s="4">
        <f>VLOOKUP(K859,'[1]자격증 backdata'!A:D,4,0)</f>
        <v>0</v>
      </c>
      <c r="AE859" s="4">
        <f>IF(_xlfn.MAXIFS(AD:AD,B:B,B859)&gt;10,10,_xlfn.MAXIFS(AD:AD,B:B,B859))</f>
        <v>5</v>
      </c>
      <c r="AG859" s="5" t="str">
        <f>VLOOKUP(K859,'[1]자격증 backdata'!A:C,3,0)</f>
        <v>M</v>
      </c>
      <c r="AH859" s="5">
        <f>COUNTIFS($B:$B,$B859,$AG:$AG,AH$1)</f>
        <v>0</v>
      </c>
      <c r="AI859" s="5">
        <f>COUNTIFS($B:$B,$B859,$AG:$AG,AI$1)</f>
        <v>0</v>
      </c>
      <c r="AJ859" s="5">
        <f>COUNTIFS($B:$B,$B859,$AG:$AG,AJ$1)</f>
        <v>0</v>
      </c>
      <c r="AK859" s="5">
        <f>COUNTIFS($B:$B,$B859,$AG:$AG,AK$1)</f>
        <v>0</v>
      </c>
      <c r="AL859" s="5">
        <f>COUNTIFS($B:$B,$B859,$AG:$AG,AL$1)</f>
        <v>0</v>
      </c>
      <c r="AM859" s="5">
        <f>COUNTIFS($B:$B,$B859,$AG:$AG,AM$1)</f>
        <v>0</v>
      </c>
      <c r="AN859" s="5">
        <f>COUNTIFS($B:$B,$B859,$AG:$AG,AN$1)</f>
        <v>0</v>
      </c>
      <c r="AO859" s="5">
        <f>COUNTIFS($B:$B,$B859,$AG:$AG,AO$1)</f>
        <v>0</v>
      </c>
      <c r="AP859" s="5">
        <f>COUNTIFS($B:$B,$B859,$AG:$AG,AP$1)</f>
        <v>0</v>
      </c>
      <c r="AQ859" s="5">
        <f>COUNTIFS($B:$B,$B859,$AG:$AG,AQ$1)</f>
        <v>1</v>
      </c>
      <c r="AR859" s="5">
        <f>COUNTIFS($B:$B,$B859,$AG:$AG,AR$1)</f>
        <v>0</v>
      </c>
      <c r="AS859" s="5">
        <f>COUNTIFS($B:$B,$B859,$AG:$AG,AS$1)</f>
        <v>0</v>
      </c>
      <c r="AT859" s="5">
        <f>COUNTIFS($B:$B,$B859,$AG:$AG,AT$1)</f>
        <v>1</v>
      </c>
      <c r="AU859" s="5">
        <f>COUNTIFS($B:$B,$B859,$AG:$AG,AU$1)</f>
        <v>0</v>
      </c>
    </row>
    <row r="860" spans="1:47" ht="15" customHeight="1" x14ac:dyDescent="0.35">
      <c r="A860" s="6">
        <f>IF(B859=B860,A859,A859+1)</f>
        <v>293</v>
      </c>
      <c r="B860" s="6" t="s">
        <v>4819</v>
      </c>
      <c r="C860" s="6" t="s">
        <v>3383</v>
      </c>
      <c r="D860" s="6" t="s">
        <v>3044</v>
      </c>
      <c r="E860" s="6" t="s">
        <v>3043</v>
      </c>
      <c r="F860" s="4" t="s">
        <v>7</v>
      </c>
      <c r="G860" s="4" t="s">
        <v>8</v>
      </c>
      <c r="H860" s="4" t="s">
        <v>7</v>
      </c>
      <c r="I860" s="4">
        <v>3</v>
      </c>
      <c r="J860" s="4" t="s">
        <v>28</v>
      </c>
      <c r="K860" s="4" t="s">
        <v>3061</v>
      </c>
      <c r="L860" s="4" t="s">
        <v>26</v>
      </c>
      <c r="M860" s="4" t="s">
        <v>4820</v>
      </c>
      <c r="N860" s="4" t="s">
        <v>1645</v>
      </c>
      <c r="P860" s="4" t="s">
        <v>669</v>
      </c>
      <c r="Q860" s="4" t="s">
        <v>1475</v>
      </c>
      <c r="R860" s="4" t="s">
        <v>2434</v>
      </c>
      <c r="S860" s="5" t="str">
        <f>IF(P860="심사불필요","-",VLOOKUP(K860,'[1]자격증 backdata'!A:G,7,0))</f>
        <v>-</v>
      </c>
      <c r="T860" s="5" t="str">
        <f>IF(S860="-","-",IF(COUNTIFS(B:B,B860,S:S,"필수")&gt;0,"자격요건충족","확인필요"))</f>
        <v>-</v>
      </c>
      <c r="U860" s="5"/>
      <c r="W860" s="5">
        <f>IF(Q860="4급","심사불필요",VLOOKUP(K860,'[1]자격증 backdata'!A:B,2,0))</f>
        <v>2</v>
      </c>
      <c r="X860" s="4">
        <f>IF(R860="A", MIN(20, SUMIFS(W:W, B:B, B860, R:R, "A")),IF(R860="B", MIN(30, SUMIFS(W:W, B:B, B860, R:R, "B")),"비해당분야"))</f>
        <v>8</v>
      </c>
      <c r="Y860" s="4" t="str">
        <f>IF(R860="C",MIN(30,IF(COUNTIFS(B:B,B860,W:W,"가1")=1,25,IF(COUNTIFS(B:B,B860,W:W,"가1")&gt;=2,30,0))+IF(COUNTIFS(B:B,B860,W:W,"나1")&gt;=4,30,IF(COUNTIFS(B:B,B860,W:W,"나1")=3,26,IF(COUNTIFS(B:B,B860,W:W,"나1")=2,22,IF(COUNTIFS(B:B,B860,W:W,"나1")=1,18,0)))))+MIN(30,IF(COUNTIFS(B:B,B860,W:W,"가2")=1,25,IF(COUNTIFS(B:B,B860,W:W,"가2")&gt;=2,30,0))+IF(COUNTIFS(B:B,B860,W:W,"나2")=3,30,IF(COUNTIFS(B:B,B860,W:W,"나2")=2,25,IF(COUNTIFS(B:B,B860,W:W,"나2")=1,20,0)))),"비해당분야")</f>
        <v>비해당분야</v>
      </c>
      <c r="Z860" s="4" t="str">
        <f>IF(R860="C",VLOOKUP(K860,'[1]자격증 backdata'!A:F,6,0),"비해당분야")</f>
        <v>비해당분야</v>
      </c>
      <c r="AA860" s="4" t="str">
        <f>IF(R860="C",SUMIF(B:B,B860,Z:Z),"비해당분야")</f>
        <v>비해당분야</v>
      </c>
      <c r="AB860" s="4" t="str">
        <f>IF(R860="C",SUM(Y860,AA860),"비해당분야")</f>
        <v>비해당분야</v>
      </c>
      <c r="AC860" s="4">
        <f>IF(R860="C",AB860,X860)</f>
        <v>8</v>
      </c>
      <c r="AD860" s="4">
        <f>VLOOKUP(K860,'[1]자격증 backdata'!A:D,4,0)</f>
        <v>0</v>
      </c>
      <c r="AE860" s="4">
        <f>IF(_xlfn.MAXIFS(AD:AD,B:B,B860)&gt;10,10,_xlfn.MAXIFS(AD:AD,B:B,B860))</f>
        <v>5</v>
      </c>
      <c r="AG860" s="5">
        <f>VLOOKUP(K860,'[1]자격증 backdata'!A:C,3,0)</f>
        <v>0</v>
      </c>
      <c r="AH860" s="5">
        <f>COUNTIFS($B:$B,$B860,$AG:$AG,AH$1)</f>
        <v>0</v>
      </c>
      <c r="AI860" s="5">
        <f>COUNTIFS($B:$B,$B860,$AG:$AG,AI$1)</f>
        <v>0</v>
      </c>
      <c r="AJ860" s="5">
        <f>COUNTIFS($B:$B,$B860,$AG:$AG,AJ$1)</f>
        <v>0</v>
      </c>
      <c r="AK860" s="5">
        <f>COUNTIFS($B:$B,$B860,$AG:$AG,AK$1)</f>
        <v>0</v>
      </c>
      <c r="AL860" s="5">
        <f>COUNTIFS($B:$B,$B860,$AG:$AG,AL$1)</f>
        <v>0</v>
      </c>
      <c r="AM860" s="5">
        <f>COUNTIFS($B:$B,$B860,$AG:$AG,AM$1)</f>
        <v>0</v>
      </c>
      <c r="AN860" s="5">
        <f>COUNTIFS($B:$B,$B860,$AG:$AG,AN$1)</f>
        <v>0</v>
      </c>
      <c r="AO860" s="5">
        <f>COUNTIFS($B:$B,$B860,$AG:$AG,AO$1)</f>
        <v>0</v>
      </c>
      <c r="AP860" s="5">
        <f>COUNTIFS($B:$B,$B860,$AG:$AG,AP$1)</f>
        <v>0</v>
      </c>
      <c r="AQ860" s="5">
        <f>COUNTIFS($B:$B,$B860,$AG:$AG,AQ$1)</f>
        <v>1</v>
      </c>
      <c r="AR860" s="5">
        <f>COUNTIFS($B:$B,$B860,$AG:$AG,AR$1)</f>
        <v>0</v>
      </c>
      <c r="AS860" s="5">
        <f>COUNTIFS($B:$B,$B860,$AG:$AG,AS$1)</f>
        <v>0</v>
      </c>
      <c r="AT860" s="5">
        <f>COUNTIFS($B:$B,$B860,$AG:$AG,AT$1)</f>
        <v>1</v>
      </c>
      <c r="AU860" s="5">
        <f>COUNTIFS($B:$B,$B860,$AG:$AG,AU$1)</f>
        <v>0</v>
      </c>
    </row>
    <row r="861" spans="1:47" ht="15" customHeight="1" x14ac:dyDescent="0.35">
      <c r="A861" s="6">
        <f>IF(B860=B861,A860,A860+1)</f>
        <v>293</v>
      </c>
      <c r="B861" s="6" t="s">
        <v>4819</v>
      </c>
      <c r="C861" s="6" t="s">
        <v>3383</v>
      </c>
      <c r="D861" s="6" t="s">
        <v>3044</v>
      </c>
      <c r="E861" s="6" t="s">
        <v>3043</v>
      </c>
      <c r="F861" s="4" t="s">
        <v>7</v>
      </c>
      <c r="G861" s="4" t="s">
        <v>8</v>
      </c>
      <c r="H861" s="4" t="s">
        <v>7</v>
      </c>
      <c r="I861" s="4">
        <v>4</v>
      </c>
      <c r="J861" s="4" t="s">
        <v>364</v>
      </c>
      <c r="K861" s="4" t="s">
        <v>3075</v>
      </c>
      <c r="L861" s="4" t="s">
        <v>254</v>
      </c>
      <c r="M861" s="4" t="s">
        <v>4818</v>
      </c>
      <c r="N861" s="4" t="s">
        <v>3435</v>
      </c>
      <c r="P861" s="4" t="s">
        <v>669</v>
      </c>
      <c r="Q861" s="4" t="s">
        <v>1475</v>
      </c>
      <c r="R861" s="4" t="s">
        <v>2434</v>
      </c>
      <c r="S861" s="5" t="str">
        <f>IF(P861="심사불필요","-",VLOOKUP(K861,'[1]자격증 backdata'!A:G,7,0))</f>
        <v>-</v>
      </c>
      <c r="T861" s="5" t="str">
        <f>IF(S861="-","-",IF(COUNTIFS(B:B,B861,S:S,"필수")&gt;0,"자격요건충족","확인필요"))</f>
        <v>-</v>
      </c>
      <c r="U861" s="5"/>
      <c r="W861" s="5">
        <f>IF(Q861="4급","심사불필요",VLOOKUP(K861,'[1]자격증 backdata'!A:B,2,0))</f>
        <v>2</v>
      </c>
      <c r="X861" s="4">
        <f>IF(R861="A", MIN(20, SUMIFS(W:W, B:B, B861, R:R, "A")),IF(R861="B", MIN(30, SUMIFS(W:W, B:B, B861, R:R, "B")),"비해당분야"))</f>
        <v>8</v>
      </c>
      <c r="Y861" s="4" t="str">
        <f>IF(R861="C",MIN(30,IF(COUNTIFS(B:B,B861,W:W,"가1")=1,25,IF(COUNTIFS(B:B,B861,W:W,"가1")&gt;=2,30,0))+IF(COUNTIFS(B:B,B861,W:W,"나1")&gt;=4,30,IF(COUNTIFS(B:B,B861,W:W,"나1")=3,26,IF(COUNTIFS(B:B,B861,W:W,"나1")=2,22,IF(COUNTIFS(B:B,B861,W:W,"나1")=1,18,0)))))+MIN(30,IF(COUNTIFS(B:B,B861,W:W,"가2")=1,25,IF(COUNTIFS(B:B,B861,W:W,"가2")&gt;=2,30,0))+IF(COUNTIFS(B:B,B861,W:W,"나2")=3,30,IF(COUNTIFS(B:B,B861,W:W,"나2")=2,25,IF(COUNTIFS(B:B,B861,W:W,"나2")=1,20,0)))),"비해당분야")</f>
        <v>비해당분야</v>
      </c>
      <c r="Z861" s="4" t="str">
        <f>IF(R861="C",VLOOKUP(K861,'[1]자격증 backdata'!A:F,6,0),"비해당분야")</f>
        <v>비해당분야</v>
      </c>
      <c r="AA861" s="4" t="str">
        <f>IF(R861="C",SUMIF(B:B,B861,Z:Z),"비해당분야")</f>
        <v>비해당분야</v>
      </c>
      <c r="AB861" s="4" t="str">
        <f>IF(R861="C",SUM(Y861,AA861),"비해당분야")</f>
        <v>비해당분야</v>
      </c>
      <c r="AC861" s="4">
        <f>IF(R861="C",AB861,X861)</f>
        <v>8</v>
      </c>
      <c r="AD861" s="4">
        <f>VLOOKUP(K861,'[1]자격증 backdata'!A:D,4,0)</f>
        <v>0</v>
      </c>
      <c r="AE861" s="4">
        <f>IF(_xlfn.MAXIFS(AD:AD,B:B,B861)&gt;10,10,_xlfn.MAXIFS(AD:AD,B:B,B861))</f>
        <v>5</v>
      </c>
      <c r="AG861" s="5" t="str">
        <f>VLOOKUP(K861,'[1]자격증 backdata'!A:C,3,0)</f>
        <v>J</v>
      </c>
      <c r="AH861" s="5">
        <f>COUNTIFS($B:$B,$B861,$AG:$AG,AH$1)</f>
        <v>0</v>
      </c>
      <c r="AI861" s="5">
        <f>COUNTIFS($B:$B,$B861,$AG:$AG,AI$1)</f>
        <v>0</v>
      </c>
      <c r="AJ861" s="5">
        <f>COUNTIFS($B:$B,$B861,$AG:$AG,AJ$1)</f>
        <v>0</v>
      </c>
      <c r="AK861" s="5">
        <f>COUNTIFS($B:$B,$B861,$AG:$AG,AK$1)</f>
        <v>0</v>
      </c>
      <c r="AL861" s="5">
        <f>COUNTIFS($B:$B,$B861,$AG:$AG,AL$1)</f>
        <v>0</v>
      </c>
      <c r="AM861" s="5">
        <f>COUNTIFS($B:$B,$B861,$AG:$AG,AM$1)</f>
        <v>0</v>
      </c>
      <c r="AN861" s="5">
        <f>COUNTIFS($B:$B,$B861,$AG:$AG,AN$1)</f>
        <v>0</v>
      </c>
      <c r="AO861" s="5">
        <f>COUNTIFS($B:$B,$B861,$AG:$AG,AO$1)</f>
        <v>0</v>
      </c>
      <c r="AP861" s="5">
        <f>COUNTIFS($B:$B,$B861,$AG:$AG,AP$1)</f>
        <v>0</v>
      </c>
      <c r="AQ861" s="5">
        <f>COUNTIFS($B:$B,$B861,$AG:$AG,AQ$1)</f>
        <v>1</v>
      </c>
      <c r="AR861" s="5">
        <f>COUNTIFS($B:$B,$B861,$AG:$AG,AR$1)</f>
        <v>0</v>
      </c>
      <c r="AS861" s="5">
        <f>COUNTIFS($B:$B,$B861,$AG:$AG,AS$1)</f>
        <v>0</v>
      </c>
      <c r="AT861" s="5">
        <f>COUNTIFS($B:$B,$B861,$AG:$AG,AT$1)</f>
        <v>1</v>
      </c>
      <c r="AU861" s="5">
        <f>COUNTIFS($B:$B,$B861,$AG:$AG,AU$1)</f>
        <v>0</v>
      </c>
    </row>
    <row r="862" spans="1:47" ht="15" customHeight="1" x14ac:dyDescent="0.35">
      <c r="A862" s="3">
        <f>IF(B861=B862,A861,A861+1)</f>
        <v>294</v>
      </c>
      <c r="B862" s="3" t="s">
        <v>4813</v>
      </c>
      <c r="C862" s="3" t="s">
        <v>4812</v>
      </c>
      <c r="D862" s="3" t="s">
        <v>3044</v>
      </c>
      <c r="E862" s="3" t="s">
        <v>3043</v>
      </c>
      <c r="F862" s="4" t="s">
        <v>7</v>
      </c>
      <c r="G862" s="4" t="s">
        <v>8</v>
      </c>
      <c r="H862" s="4" t="s">
        <v>7</v>
      </c>
      <c r="I862" s="3">
        <v>1</v>
      </c>
      <c r="J862" s="3" t="s">
        <v>38</v>
      </c>
      <c r="K862" s="3" t="s">
        <v>3059</v>
      </c>
      <c r="L862" s="3" t="s">
        <v>36</v>
      </c>
      <c r="M862" s="3" t="s">
        <v>4817</v>
      </c>
      <c r="N862" s="3" t="s">
        <v>340</v>
      </c>
      <c r="P862" s="3" t="s">
        <v>669</v>
      </c>
      <c r="Q862" s="3" t="s">
        <v>1475</v>
      </c>
      <c r="R862" s="3" t="s">
        <v>2434</v>
      </c>
      <c r="S862" s="2" t="str">
        <f>IF(P862="심사불필요","-",VLOOKUP(K862,'[1]자격증 backdata'!A:G,7,0))</f>
        <v>-</v>
      </c>
      <c r="T862" s="2" t="str">
        <f>IF(S862="-","-",IF(COUNTIFS(B:B,B862,S:S,"필수")&gt;0,"자격요건충족","확인필요"))</f>
        <v>-</v>
      </c>
      <c r="U862" s="2"/>
      <c r="W862" s="2">
        <f>IF(Q862="4급","심사불필요",VLOOKUP(K862,'[1]자격증 backdata'!A:B,2,0))</f>
        <v>0</v>
      </c>
      <c r="X862" s="3">
        <f>IF(R862="A", MIN(20, SUMIFS(W:W, B:B, B862, R:R, "A")),IF(R862="B", MIN(30, SUMIFS(W:W, B:B, B862, R:R, "B")),"비해당분야"))</f>
        <v>14</v>
      </c>
      <c r="Y862" s="3" t="str">
        <f>IF(R862="C",MIN(30,IF(COUNTIFS(B:B,B862,W:W,"가1")=1,25,IF(COUNTIFS(B:B,B862,W:W,"가1")&gt;=2,30,0))+IF(COUNTIFS(B:B,B862,W:W,"나1")&gt;=4,30,IF(COUNTIFS(B:B,B862,W:W,"나1")=3,26,IF(COUNTIFS(B:B,B862,W:W,"나1")=2,22,IF(COUNTIFS(B:B,B862,W:W,"나1")=1,18,0)))))+MIN(30,IF(COUNTIFS(B:B,B862,W:W,"가2")=1,25,IF(COUNTIFS(B:B,B862,W:W,"가2")&gt;=2,30,0))+IF(COUNTIFS(B:B,B862,W:W,"나2")=3,30,IF(COUNTIFS(B:B,B862,W:W,"나2")=2,25,IF(COUNTIFS(B:B,B862,W:W,"나2")=1,20,0)))),"비해당분야")</f>
        <v>비해당분야</v>
      </c>
      <c r="Z862" s="3" t="str">
        <f>IF(R862="C",VLOOKUP(K862,'[1]자격증 backdata'!A:F,6,0),"비해당분야")</f>
        <v>비해당분야</v>
      </c>
      <c r="AA862" s="3" t="str">
        <f>IF(R862="C",SUMIF(B:B,B862,Z:Z),"비해당분야")</f>
        <v>비해당분야</v>
      </c>
      <c r="AB862" s="3" t="str">
        <f>IF(R862="C",SUM(Y862,AA862),"비해당분야")</f>
        <v>비해당분야</v>
      </c>
      <c r="AC862" s="3">
        <f>IF(R862="C",AB862,X862)</f>
        <v>14</v>
      </c>
      <c r="AD862" s="3">
        <f>VLOOKUP(K862,'[1]자격증 backdata'!A:D,4,0)</f>
        <v>5</v>
      </c>
      <c r="AE862" s="3">
        <f>IF(_xlfn.MAXIFS(AD:AD,B:B,B862)&gt;10,10,_xlfn.MAXIFS(AD:AD,B:B,B862))</f>
        <v>5</v>
      </c>
      <c r="AG862" s="2">
        <f>VLOOKUP(K862,'[1]자격증 backdata'!A:C,3,0)</f>
        <v>0</v>
      </c>
      <c r="AH862" s="2">
        <f>COUNTIFS($B:$B,$B862,$AG:$AG,AH$1)</f>
        <v>0</v>
      </c>
      <c r="AI862" s="2">
        <f>COUNTIFS($B:$B,$B862,$AG:$AG,AI$1)</f>
        <v>0</v>
      </c>
      <c r="AJ862" s="2">
        <f>COUNTIFS($B:$B,$B862,$AG:$AG,AJ$1)</f>
        <v>0</v>
      </c>
      <c r="AK862" s="2">
        <f>COUNTIFS($B:$B,$B862,$AG:$AG,AK$1)</f>
        <v>0</v>
      </c>
      <c r="AL862" s="2">
        <f>COUNTIFS($B:$B,$B862,$AG:$AG,AL$1)</f>
        <v>0</v>
      </c>
      <c r="AM862" s="2">
        <f>COUNTIFS($B:$B,$B862,$AG:$AG,AM$1)</f>
        <v>0</v>
      </c>
      <c r="AN862" s="2">
        <f>COUNTIFS($B:$B,$B862,$AG:$AG,AN$1)</f>
        <v>1</v>
      </c>
      <c r="AO862" s="2">
        <f>COUNTIFS($B:$B,$B862,$AG:$AG,AO$1)</f>
        <v>0</v>
      </c>
      <c r="AP862" s="2">
        <f>COUNTIFS($B:$B,$B862,$AG:$AG,AP$1)</f>
        <v>0</v>
      </c>
      <c r="AQ862" s="2">
        <f>COUNTIFS($B:$B,$B862,$AG:$AG,AQ$1)</f>
        <v>0</v>
      </c>
      <c r="AR862" s="2">
        <f>COUNTIFS($B:$B,$B862,$AG:$AG,AR$1)</f>
        <v>1</v>
      </c>
      <c r="AS862" s="2">
        <f>COUNTIFS($B:$B,$B862,$AG:$AG,AS$1)</f>
        <v>0</v>
      </c>
      <c r="AT862" s="2">
        <f>COUNTIFS($B:$B,$B862,$AG:$AG,AT$1)</f>
        <v>1</v>
      </c>
      <c r="AU862" s="2">
        <f>COUNTIFS($B:$B,$B862,$AG:$AG,AU$1)</f>
        <v>0</v>
      </c>
    </row>
    <row r="863" spans="1:47" ht="15" customHeight="1" x14ac:dyDescent="0.35">
      <c r="A863" s="7">
        <f>IF(B862=B863,A862,A862+1)</f>
        <v>294</v>
      </c>
      <c r="B863" s="7" t="s">
        <v>4813</v>
      </c>
      <c r="C863" s="7" t="s">
        <v>4812</v>
      </c>
      <c r="D863" s="7" t="s">
        <v>3044</v>
      </c>
      <c r="E863" s="7" t="s">
        <v>3043</v>
      </c>
      <c r="F863" s="4" t="s">
        <v>7</v>
      </c>
      <c r="G863" s="4" t="s">
        <v>8</v>
      </c>
      <c r="H863" s="4" t="s">
        <v>7</v>
      </c>
      <c r="I863" s="3">
        <v>2</v>
      </c>
      <c r="J863" s="3" t="s">
        <v>6</v>
      </c>
      <c r="K863" s="3" t="s">
        <v>3332</v>
      </c>
      <c r="L863" s="3" t="s">
        <v>4</v>
      </c>
      <c r="M863" s="3" t="s">
        <v>4816</v>
      </c>
      <c r="N863" s="3" t="s">
        <v>718</v>
      </c>
      <c r="P863" s="3" t="s">
        <v>669</v>
      </c>
      <c r="Q863" s="3" t="s">
        <v>1475</v>
      </c>
      <c r="R863" s="3" t="s">
        <v>2434</v>
      </c>
      <c r="S863" s="2" t="str">
        <f>IF(P863="심사불필요","-",VLOOKUP(K863,'[1]자격증 backdata'!A:G,7,0))</f>
        <v>-</v>
      </c>
      <c r="T863" s="2" t="str">
        <f>IF(S863="-","-",IF(COUNTIFS(B:B,B863,S:S,"필수")&gt;0,"자격요건충족","확인필요"))</f>
        <v>-</v>
      </c>
      <c r="U863" s="2"/>
      <c r="W863" s="2">
        <f>IF(Q863="4급","심사불필요",VLOOKUP(K863,'[1]자격증 backdata'!A:B,2,0))</f>
        <v>4</v>
      </c>
      <c r="X863" s="3">
        <f>IF(R863="A", MIN(20, SUMIFS(W:W, B:B, B863, R:R, "A")),IF(R863="B", MIN(30, SUMIFS(W:W, B:B, B863, R:R, "B")),"비해당분야"))</f>
        <v>14</v>
      </c>
      <c r="Y863" s="3" t="str">
        <f>IF(R863="C",MIN(30,IF(COUNTIFS(B:B,B863,W:W,"가1")=1,25,IF(COUNTIFS(B:B,B863,W:W,"가1")&gt;=2,30,0))+IF(COUNTIFS(B:B,B863,W:W,"나1")&gt;=4,30,IF(COUNTIFS(B:B,B863,W:W,"나1")=3,26,IF(COUNTIFS(B:B,B863,W:W,"나1")=2,22,IF(COUNTIFS(B:B,B863,W:W,"나1")=1,18,0)))))+MIN(30,IF(COUNTIFS(B:B,B863,W:W,"가2")=1,25,IF(COUNTIFS(B:B,B863,W:W,"가2")&gt;=2,30,0))+IF(COUNTIFS(B:B,B863,W:W,"나2")=3,30,IF(COUNTIFS(B:B,B863,W:W,"나2")=2,25,IF(COUNTIFS(B:B,B863,W:W,"나2")=1,20,0)))),"비해당분야")</f>
        <v>비해당분야</v>
      </c>
      <c r="Z863" s="3" t="str">
        <f>IF(R863="C",VLOOKUP(K863,'[1]자격증 backdata'!A:F,6,0),"비해당분야")</f>
        <v>비해당분야</v>
      </c>
      <c r="AA863" s="3" t="str">
        <f>IF(R863="C",SUMIF(B:B,B863,Z:Z),"비해당분야")</f>
        <v>비해당분야</v>
      </c>
      <c r="AB863" s="3" t="str">
        <f>IF(R863="C",SUM(Y863,AA863),"비해당분야")</f>
        <v>비해당분야</v>
      </c>
      <c r="AC863" s="3">
        <f>IF(R863="C",AB863,X863)</f>
        <v>14</v>
      </c>
      <c r="AD863" s="3">
        <f>VLOOKUP(K863,'[1]자격증 backdata'!A:D,4,0)</f>
        <v>0</v>
      </c>
      <c r="AE863" s="3">
        <f>IF(_xlfn.MAXIFS(AD:AD,B:B,B863)&gt;10,10,_xlfn.MAXIFS(AD:AD,B:B,B863))</f>
        <v>5</v>
      </c>
      <c r="AG863" s="2" t="str">
        <f>VLOOKUP(K863,'[1]자격증 backdata'!A:C,3,0)</f>
        <v>K</v>
      </c>
      <c r="AH863" s="2">
        <f>COUNTIFS($B:$B,$B863,$AG:$AG,AH$1)</f>
        <v>0</v>
      </c>
      <c r="AI863" s="2">
        <f>COUNTIFS($B:$B,$B863,$AG:$AG,AI$1)</f>
        <v>0</v>
      </c>
      <c r="AJ863" s="2">
        <f>COUNTIFS($B:$B,$B863,$AG:$AG,AJ$1)</f>
        <v>0</v>
      </c>
      <c r="AK863" s="2">
        <f>COUNTIFS($B:$B,$B863,$AG:$AG,AK$1)</f>
        <v>0</v>
      </c>
      <c r="AL863" s="2">
        <f>COUNTIFS($B:$B,$B863,$AG:$AG,AL$1)</f>
        <v>0</v>
      </c>
      <c r="AM863" s="2">
        <f>COUNTIFS($B:$B,$B863,$AG:$AG,AM$1)</f>
        <v>0</v>
      </c>
      <c r="AN863" s="2">
        <f>COUNTIFS($B:$B,$B863,$AG:$AG,AN$1)</f>
        <v>1</v>
      </c>
      <c r="AO863" s="2">
        <f>COUNTIFS($B:$B,$B863,$AG:$AG,AO$1)</f>
        <v>0</v>
      </c>
      <c r="AP863" s="2">
        <f>COUNTIFS($B:$B,$B863,$AG:$AG,AP$1)</f>
        <v>0</v>
      </c>
      <c r="AQ863" s="2">
        <f>COUNTIFS($B:$B,$B863,$AG:$AG,AQ$1)</f>
        <v>0</v>
      </c>
      <c r="AR863" s="2">
        <f>COUNTIFS($B:$B,$B863,$AG:$AG,AR$1)</f>
        <v>1</v>
      </c>
      <c r="AS863" s="2">
        <f>COUNTIFS($B:$B,$B863,$AG:$AG,AS$1)</f>
        <v>0</v>
      </c>
      <c r="AT863" s="2">
        <f>COUNTIFS($B:$B,$B863,$AG:$AG,AT$1)</f>
        <v>1</v>
      </c>
      <c r="AU863" s="2">
        <f>COUNTIFS($B:$B,$B863,$AG:$AG,AU$1)</f>
        <v>0</v>
      </c>
    </row>
    <row r="864" spans="1:47" ht="15" customHeight="1" x14ac:dyDescent="0.35">
      <c r="A864" s="7">
        <f>IF(B863=B864,A863,A863+1)</f>
        <v>294</v>
      </c>
      <c r="B864" s="7" t="s">
        <v>4813</v>
      </c>
      <c r="C864" s="7" t="s">
        <v>4812</v>
      </c>
      <c r="D864" s="7" t="s">
        <v>3044</v>
      </c>
      <c r="E864" s="7" t="s">
        <v>3043</v>
      </c>
      <c r="F864" s="4" t="s">
        <v>7</v>
      </c>
      <c r="G864" s="4" t="s">
        <v>8</v>
      </c>
      <c r="H864" s="4" t="s">
        <v>7</v>
      </c>
      <c r="I864" s="3">
        <v>3</v>
      </c>
      <c r="J864" s="3" t="s">
        <v>106</v>
      </c>
      <c r="K864" s="3" t="s">
        <v>3057</v>
      </c>
      <c r="L864" s="3" t="s">
        <v>55</v>
      </c>
      <c r="M864" s="3" t="s">
        <v>4815</v>
      </c>
      <c r="N864" s="3" t="s">
        <v>4384</v>
      </c>
      <c r="P864" s="3" t="s">
        <v>669</v>
      </c>
      <c r="Q864" s="3" t="s">
        <v>1475</v>
      </c>
      <c r="R864" s="3" t="s">
        <v>2434</v>
      </c>
      <c r="S864" s="2" t="str">
        <f>IF(P864="심사불필요","-",VLOOKUP(K864,'[1]자격증 backdata'!A:G,7,0))</f>
        <v>-</v>
      </c>
      <c r="T864" s="2" t="str">
        <f>IF(S864="-","-",IF(COUNTIFS(B:B,B864,S:S,"필수")&gt;0,"자격요건충족","확인필요"))</f>
        <v>-</v>
      </c>
      <c r="U864" s="2"/>
      <c r="W864" s="2">
        <f>IF(Q864="4급","심사불필요",VLOOKUP(K864,'[1]자격증 backdata'!A:B,2,0))</f>
        <v>4</v>
      </c>
      <c r="X864" s="3">
        <f>IF(R864="A", MIN(20, SUMIFS(W:W, B:B, B864, R:R, "A")),IF(R864="B", MIN(30, SUMIFS(W:W, B:B, B864, R:R, "B")),"비해당분야"))</f>
        <v>14</v>
      </c>
      <c r="Y864" s="3" t="str">
        <f>IF(R864="C",MIN(30,IF(COUNTIFS(B:B,B864,W:W,"가1")=1,25,IF(COUNTIFS(B:B,B864,W:W,"가1")&gt;=2,30,0))+IF(COUNTIFS(B:B,B864,W:W,"나1")&gt;=4,30,IF(COUNTIFS(B:B,B864,W:W,"나1")=3,26,IF(COUNTIFS(B:B,B864,W:W,"나1")=2,22,IF(COUNTIFS(B:B,B864,W:W,"나1")=1,18,0)))))+MIN(30,IF(COUNTIFS(B:B,B864,W:W,"가2")=1,25,IF(COUNTIFS(B:B,B864,W:W,"가2")&gt;=2,30,0))+IF(COUNTIFS(B:B,B864,W:W,"나2")=3,30,IF(COUNTIFS(B:B,B864,W:W,"나2")=2,25,IF(COUNTIFS(B:B,B864,W:W,"나2")=1,20,0)))),"비해당분야")</f>
        <v>비해당분야</v>
      </c>
      <c r="Z864" s="3" t="str">
        <f>IF(R864="C",VLOOKUP(K864,'[1]자격증 backdata'!A:F,6,0),"비해당분야")</f>
        <v>비해당분야</v>
      </c>
      <c r="AA864" s="3" t="str">
        <f>IF(R864="C",SUMIF(B:B,B864,Z:Z),"비해당분야")</f>
        <v>비해당분야</v>
      </c>
      <c r="AB864" s="3" t="str">
        <f>IF(R864="C",SUM(Y864,AA864),"비해당분야")</f>
        <v>비해당분야</v>
      </c>
      <c r="AC864" s="3">
        <f>IF(R864="C",AB864,X864)</f>
        <v>14</v>
      </c>
      <c r="AD864" s="3">
        <f>VLOOKUP(K864,'[1]자격증 backdata'!A:D,4,0)</f>
        <v>0</v>
      </c>
      <c r="AE864" s="3">
        <f>IF(_xlfn.MAXIFS(AD:AD,B:B,B864)&gt;10,10,_xlfn.MAXIFS(AD:AD,B:B,B864))</f>
        <v>5</v>
      </c>
      <c r="AG864" s="2" t="str">
        <f>VLOOKUP(K864,'[1]자격증 backdata'!A:C,3,0)</f>
        <v>M</v>
      </c>
      <c r="AH864" s="2">
        <f>COUNTIFS($B:$B,$B864,$AG:$AG,AH$1)</f>
        <v>0</v>
      </c>
      <c r="AI864" s="2">
        <f>COUNTIFS($B:$B,$B864,$AG:$AG,AI$1)</f>
        <v>0</v>
      </c>
      <c r="AJ864" s="2">
        <f>COUNTIFS($B:$B,$B864,$AG:$AG,AJ$1)</f>
        <v>0</v>
      </c>
      <c r="AK864" s="2">
        <f>COUNTIFS($B:$B,$B864,$AG:$AG,AK$1)</f>
        <v>0</v>
      </c>
      <c r="AL864" s="2">
        <f>COUNTIFS($B:$B,$B864,$AG:$AG,AL$1)</f>
        <v>0</v>
      </c>
      <c r="AM864" s="2">
        <f>COUNTIFS($B:$B,$B864,$AG:$AG,AM$1)</f>
        <v>0</v>
      </c>
      <c r="AN864" s="2">
        <f>COUNTIFS($B:$B,$B864,$AG:$AG,AN$1)</f>
        <v>1</v>
      </c>
      <c r="AO864" s="2">
        <f>COUNTIFS($B:$B,$B864,$AG:$AG,AO$1)</f>
        <v>0</v>
      </c>
      <c r="AP864" s="2">
        <f>COUNTIFS($B:$B,$B864,$AG:$AG,AP$1)</f>
        <v>0</v>
      </c>
      <c r="AQ864" s="2">
        <f>COUNTIFS($B:$B,$B864,$AG:$AG,AQ$1)</f>
        <v>0</v>
      </c>
      <c r="AR864" s="2">
        <f>COUNTIFS($B:$B,$B864,$AG:$AG,AR$1)</f>
        <v>1</v>
      </c>
      <c r="AS864" s="2">
        <f>COUNTIFS($B:$B,$B864,$AG:$AG,AS$1)</f>
        <v>0</v>
      </c>
      <c r="AT864" s="2">
        <f>COUNTIFS($B:$B,$B864,$AG:$AG,AT$1)</f>
        <v>1</v>
      </c>
      <c r="AU864" s="2">
        <f>COUNTIFS($B:$B,$B864,$AG:$AG,AU$1)</f>
        <v>0</v>
      </c>
    </row>
    <row r="865" spans="1:47" ht="15" customHeight="1" x14ac:dyDescent="0.35">
      <c r="A865" s="7">
        <f>IF(B864=B865,A864,A864+1)</f>
        <v>294</v>
      </c>
      <c r="B865" s="7" t="s">
        <v>4813</v>
      </c>
      <c r="C865" s="7" t="s">
        <v>4812</v>
      </c>
      <c r="D865" s="7" t="s">
        <v>3044</v>
      </c>
      <c r="E865" s="7" t="s">
        <v>3043</v>
      </c>
      <c r="F865" s="4" t="s">
        <v>7</v>
      </c>
      <c r="G865" s="4" t="s">
        <v>8</v>
      </c>
      <c r="H865" s="4" t="s">
        <v>7</v>
      </c>
      <c r="I865" s="3">
        <v>4</v>
      </c>
      <c r="J865" s="3" t="s">
        <v>633</v>
      </c>
      <c r="K865" s="3" t="s">
        <v>3118</v>
      </c>
      <c r="L865" s="3" t="s">
        <v>55</v>
      </c>
      <c r="M865" s="3" t="s">
        <v>4814</v>
      </c>
      <c r="N865" s="3" t="s">
        <v>784</v>
      </c>
      <c r="P865" s="3" t="s">
        <v>669</v>
      </c>
      <c r="Q865" s="3" t="s">
        <v>1475</v>
      </c>
      <c r="R865" s="3" t="s">
        <v>2434</v>
      </c>
      <c r="S865" s="2" t="str">
        <f>IF(P865="심사불필요","-",VLOOKUP(K865,'[1]자격증 backdata'!A:G,7,0))</f>
        <v>-</v>
      </c>
      <c r="T865" s="2" t="str">
        <f>IF(S865="-","-",IF(COUNTIFS(B:B,B865,S:S,"필수")&gt;0,"자격요건충족","확인필요"))</f>
        <v>-</v>
      </c>
      <c r="U865" s="2"/>
      <c r="W865" s="2">
        <f>IF(Q865="4급","심사불필요",VLOOKUP(K865,'[1]자격증 backdata'!A:B,2,0))</f>
        <v>4</v>
      </c>
      <c r="X865" s="3">
        <f>IF(R865="A", MIN(20, SUMIFS(W:W, B:B, B865, R:R, "A")),IF(R865="B", MIN(30, SUMIFS(W:W, B:B, B865, R:R, "B")),"비해당분야"))</f>
        <v>14</v>
      </c>
      <c r="Y865" s="3" t="str">
        <f>IF(R865="C",MIN(30,IF(COUNTIFS(B:B,B865,W:W,"가1")=1,25,IF(COUNTIFS(B:B,B865,W:W,"가1")&gt;=2,30,0))+IF(COUNTIFS(B:B,B865,W:W,"나1")&gt;=4,30,IF(COUNTIFS(B:B,B865,W:W,"나1")=3,26,IF(COUNTIFS(B:B,B865,W:W,"나1")=2,22,IF(COUNTIFS(B:B,B865,W:W,"나1")=1,18,0)))))+MIN(30,IF(COUNTIFS(B:B,B865,W:W,"가2")=1,25,IF(COUNTIFS(B:B,B865,W:W,"가2")&gt;=2,30,0))+IF(COUNTIFS(B:B,B865,W:W,"나2")=3,30,IF(COUNTIFS(B:B,B865,W:W,"나2")=2,25,IF(COUNTIFS(B:B,B865,W:W,"나2")=1,20,0)))),"비해당분야")</f>
        <v>비해당분야</v>
      </c>
      <c r="Z865" s="3" t="str">
        <f>IF(R865="C",VLOOKUP(K865,'[1]자격증 backdata'!A:F,6,0),"비해당분야")</f>
        <v>비해당분야</v>
      </c>
      <c r="AA865" s="3" t="str">
        <f>IF(R865="C",SUMIF(B:B,B865,Z:Z),"비해당분야")</f>
        <v>비해당분야</v>
      </c>
      <c r="AB865" s="3" t="str">
        <f>IF(R865="C",SUM(Y865,AA865),"비해당분야")</f>
        <v>비해당분야</v>
      </c>
      <c r="AC865" s="3">
        <f>IF(R865="C",AB865,X865)</f>
        <v>14</v>
      </c>
      <c r="AD865" s="3">
        <f>VLOOKUP(K865,'[1]자격증 backdata'!A:D,4,0)</f>
        <v>0</v>
      </c>
      <c r="AE865" s="3">
        <f>IF(_xlfn.MAXIFS(AD:AD,B:B,B865)&gt;10,10,_xlfn.MAXIFS(AD:AD,B:B,B865))</f>
        <v>5</v>
      </c>
      <c r="AG865" s="2" t="str">
        <f>VLOOKUP(K865,'[1]자격증 backdata'!A:C,3,0)</f>
        <v>G</v>
      </c>
      <c r="AH865" s="2">
        <f>COUNTIFS($B:$B,$B865,$AG:$AG,AH$1)</f>
        <v>0</v>
      </c>
      <c r="AI865" s="2">
        <f>COUNTIFS($B:$B,$B865,$AG:$AG,AI$1)</f>
        <v>0</v>
      </c>
      <c r="AJ865" s="2">
        <f>COUNTIFS($B:$B,$B865,$AG:$AG,AJ$1)</f>
        <v>0</v>
      </c>
      <c r="AK865" s="2">
        <f>COUNTIFS($B:$B,$B865,$AG:$AG,AK$1)</f>
        <v>0</v>
      </c>
      <c r="AL865" s="2">
        <f>COUNTIFS($B:$B,$B865,$AG:$AG,AL$1)</f>
        <v>0</v>
      </c>
      <c r="AM865" s="2">
        <f>COUNTIFS($B:$B,$B865,$AG:$AG,AM$1)</f>
        <v>0</v>
      </c>
      <c r="AN865" s="2">
        <f>COUNTIFS($B:$B,$B865,$AG:$AG,AN$1)</f>
        <v>1</v>
      </c>
      <c r="AO865" s="2">
        <f>COUNTIFS($B:$B,$B865,$AG:$AG,AO$1)</f>
        <v>0</v>
      </c>
      <c r="AP865" s="2">
        <f>COUNTIFS($B:$B,$B865,$AG:$AG,AP$1)</f>
        <v>0</v>
      </c>
      <c r="AQ865" s="2">
        <f>COUNTIFS($B:$B,$B865,$AG:$AG,AQ$1)</f>
        <v>0</v>
      </c>
      <c r="AR865" s="2">
        <f>COUNTIFS($B:$B,$B865,$AG:$AG,AR$1)</f>
        <v>1</v>
      </c>
      <c r="AS865" s="2">
        <f>COUNTIFS($B:$B,$B865,$AG:$AG,AS$1)</f>
        <v>0</v>
      </c>
      <c r="AT865" s="2">
        <f>COUNTIFS($B:$B,$B865,$AG:$AG,AT$1)</f>
        <v>1</v>
      </c>
      <c r="AU865" s="2">
        <f>COUNTIFS($B:$B,$B865,$AG:$AG,AU$1)</f>
        <v>0</v>
      </c>
    </row>
    <row r="866" spans="1:47" ht="15" customHeight="1" x14ac:dyDescent="0.35">
      <c r="A866" s="7">
        <f>IF(B865=B866,A865,A865+1)</f>
        <v>294</v>
      </c>
      <c r="B866" s="7" t="s">
        <v>4813</v>
      </c>
      <c r="C866" s="7" t="s">
        <v>4812</v>
      </c>
      <c r="D866" s="7" t="s">
        <v>3044</v>
      </c>
      <c r="E866" s="7" t="s">
        <v>3043</v>
      </c>
      <c r="F866" s="4" t="s">
        <v>7</v>
      </c>
      <c r="G866" s="4" t="s">
        <v>8</v>
      </c>
      <c r="H866" s="4" t="s">
        <v>7</v>
      </c>
      <c r="I866" s="3">
        <v>5</v>
      </c>
      <c r="J866" s="3" t="s">
        <v>241</v>
      </c>
      <c r="K866" s="3" t="s">
        <v>3473</v>
      </c>
      <c r="L866" s="3" t="s">
        <v>4</v>
      </c>
      <c r="M866" s="3" t="s">
        <v>4811</v>
      </c>
      <c r="N866" s="3" t="s">
        <v>819</v>
      </c>
      <c r="P866" s="3" t="s">
        <v>669</v>
      </c>
      <c r="Q866" s="3" t="s">
        <v>1475</v>
      </c>
      <c r="R866" s="3" t="s">
        <v>2434</v>
      </c>
      <c r="S866" s="2" t="str">
        <f>IF(P866="심사불필요","-",VLOOKUP(K866,'[1]자격증 backdata'!A:G,7,0))</f>
        <v>-</v>
      </c>
      <c r="T866" s="2" t="str">
        <f>IF(S866="-","-",IF(COUNTIFS(B:B,B866,S:S,"필수")&gt;0,"자격요건충족","확인필요"))</f>
        <v>-</v>
      </c>
      <c r="U866" s="2"/>
      <c r="W866" s="2">
        <f>IF(Q866="4급","심사불필요",VLOOKUP(K866,'[1]자격증 backdata'!A:B,2,0))</f>
        <v>2</v>
      </c>
      <c r="X866" s="3">
        <f>IF(R866="A", MIN(20, SUMIFS(W:W, B:B, B866, R:R, "A")),IF(R866="B", MIN(30, SUMIFS(W:W, B:B, B866, R:R, "B")),"비해당분야"))</f>
        <v>14</v>
      </c>
      <c r="Y866" s="3" t="str">
        <f>IF(R866="C",MIN(30,IF(COUNTIFS(B:B,B866,W:W,"가1")=1,25,IF(COUNTIFS(B:B,B866,W:W,"가1")&gt;=2,30,0))+IF(COUNTIFS(B:B,B866,W:W,"나1")&gt;=4,30,IF(COUNTIFS(B:B,B866,W:W,"나1")=3,26,IF(COUNTIFS(B:B,B866,W:W,"나1")=2,22,IF(COUNTIFS(B:B,B866,W:W,"나1")=1,18,0)))))+MIN(30,IF(COUNTIFS(B:B,B866,W:W,"가2")=1,25,IF(COUNTIFS(B:B,B866,W:W,"가2")&gt;=2,30,0))+IF(COUNTIFS(B:B,B866,W:W,"나2")=3,30,IF(COUNTIFS(B:B,B866,W:W,"나2")=2,25,IF(COUNTIFS(B:B,B866,W:W,"나2")=1,20,0)))),"비해당분야")</f>
        <v>비해당분야</v>
      </c>
      <c r="Z866" s="3" t="str">
        <f>IF(R866="C",VLOOKUP(K866,'[1]자격증 backdata'!A:F,6,0),"비해당분야")</f>
        <v>비해당분야</v>
      </c>
      <c r="AA866" s="3" t="str">
        <f>IF(R866="C",SUMIF(B:B,B866,Z:Z),"비해당분야")</f>
        <v>비해당분야</v>
      </c>
      <c r="AB866" s="3" t="str">
        <f>IF(R866="C",SUM(Y866,AA866),"비해당분야")</f>
        <v>비해당분야</v>
      </c>
      <c r="AC866" s="3">
        <f>IF(R866="C",AB866,X866)</f>
        <v>14</v>
      </c>
      <c r="AD866" s="3">
        <f>VLOOKUP(K866,'[1]자격증 backdata'!A:D,4,0)</f>
        <v>0</v>
      </c>
      <c r="AE866" s="3">
        <f>IF(_xlfn.MAXIFS(AD:AD,B:B,B866)&gt;10,10,_xlfn.MAXIFS(AD:AD,B:B,B866))</f>
        <v>5</v>
      </c>
      <c r="AG866" s="2">
        <f>VLOOKUP(K866,'[1]자격증 backdata'!A:C,3,0)</f>
        <v>0</v>
      </c>
      <c r="AH866" s="2">
        <f>COUNTIFS($B:$B,$B866,$AG:$AG,AH$1)</f>
        <v>0</v>
      </c>
      <c r="AI866" s="2">
        <f>COUNTIFS($B:$B,$B866,$AG:$AG,AI$1)</f>
        <v>0</v>
      </c>
      <c r="AJ866" s="2">
        <f>COUNTIFS($B:$B,$B866,$AG:$AG,AJ$1)</f>
        <v>0</v>
      </c>
      <c r="AK866" s="2">
        <f>COUNTIFS($B:$B,$B866,$AG:$AG,AK$1)</f>
        <v>0</v>
      </c>
      <c r="AL866" s="2">
        <f>COUNTIFS($B:$B,$B866,$AG:$AG,AL$1)</f>
        <v>0</v>
      </c>
      <c r="AM866" s="2">
        <f>COUNTIFS($B:$B,$B866,$AG:$AG,AM$1)</f>
        <v>0</v>
      </c>
      <c r="AN866" s="2">
        <f>COUNTIFS($B:$B,$B866,$AG:$AG,AN$1)</f>
        <v>1</v>
      </c>
      <c r="AO866" s="2">
        <f>COUNTIFS($B:$B,$B866,$AG:$AG,AO$1)</f>
        <v>0</v>
      </c>
      <c r="AP866" s="2">
        <f>COUNTIFS($B:$B,$B866,$AG:$AG,AP$1)</f>
        <v>0</v>
      </c>
      <c r="AQ866" s="2">
        <f>COUNTIFS($B:$B,$B866,$AG:$AG,AQ$1)</f>
        <v>0</v>
      </c>
      <c r="AR866" s="2">
        <f>COUNTIFS($B:$B,$B866,$AG:$AG,AR$1)</f>
        <v>1</v>
      </c>
      <c r="AS866" s="2">
        <f>COUNTIFS($B:$B,$B866,$AG:$AG,AS$1)</f>
        <v>0</v>
      </c>
      <c r="AT866" s="2">
        <f>COUNTIFS($B:$B,$B866,$AG:$AG,AT$1)</f>
        <v>1</v>
      </c>
      <c r="AU866" s="2">
        <f>COUNTIFS($B:$B,$B866,$AG:$AG,AU$1)</f>
        <v>0</v>
      </c>
    </row>
    <row r="867" spans="1:47" ht="15" customHeight="1" x14ac:dyDescent="0.35">
      <c r="A867" s="4">
        <f>IF(B866=B867,A866,A866+1)</f>
        <v>295</v>
      </c>
      <c r="B867" s="4" t="s">
        <v>4806</v>
      </c>
      <c r="C867" s="4" t="s">
        <v>4805</v>
      </c>
      <c r="D867" s="4" t="s">
        <v>3044</v>
      </c>
      <c r="E867" s="4" t="s">
        <v>3043</v>
      </c>
      <c r="F867" s="4" t="s">
        <v>7</v>
      </c>
      <c r="G867" s="4" t="s">
        <v>8</v>
      </c>
      <c r="H867" s="4" t="s">
        <v>7</v>
      </c>
      <c r="I867" s="4">
        <v>1</v>
      </c>
      <c r="J867" s="4" t="s">
        <v>69</v>
      </c>
      <c r="K867" s="4" t="s">
        <v>3065</v>
      </c>
      <c r="L867" s="4" t="s">
        <v>36</v>
      </c>
      <c r="M867" s="4" t="s">
        <v>4810</v>
      </c>
      <c r="N867" s="4" t="s">
        <v>34</v>
      </c>
      <c r="P867" s="4" t="s">
        <v>669</v>
      </c>
      <c r="Q867" s="4" t="s">
        <v>1475</v>
      </c>
      <c r="R867" s="4" t="s">
        <v>2434</v>
      </c>
      <c r="S867" s="5" t="str">
        <f>IF(P867="심사불필요","-",VLOOKUP(K867,'[1]자격증 backdata'!A:G,7,0))</f>
        <v>-</v>
      </c>
      <c r="T867" s="5" t="str">
        <f>IF(S867="-","-",IF(COUNTIFS(B:B,B867,S:S,"필수")&gt;0,"자격요건충족","확인필요"))</f>
        <v>-</v>
      </c>
      <c r="U867" s="5"/>
      <c r="W867" s="5">
        <f>IF(Q867="4급","심사불필요",VLOOKUP(K867,'[1]자격증 backdata'!A:B,2,0))</f>
        <v>0</v>
      </c>
      <c r="X867" s="4">
        <f>IF(R867="A", MIN(20, SUMIFS(W:W, B:B, B867, R:R, "A")),IF(R867="B", MIN(30, SUMIFS(W:W, B:B, B867, R:R, "B")),"비해당분야"))</f>
        <v>10</v>
      </c>
      <c r="Y867" s="4" t="str">
        <f>IF(R867="C",MIN(30,IF(COUNTIFS(B:B,B867,W:W,"가1")=1,25,IF(COUNTIFS(B:B,B867,W:W,"가1")&gt;=2,30,0))+IF(COUNTIFS(B:B,B867,W:W,"나1")&gt;=4,30,IF(COUNTIFS(B:B,B867,W:W,"나1")=3,26,IF(COUNTIFS(B:B,B867,W:W,"나1")=2,22,IF(COUNTIFS(B:B,B867,W:W,"나1")=1,18,0)))))+MIN(30,IF(COUNTIFS(B:B,B867,W:W,"가2")=1,25,IF(COUNTIFS(B:B,B867,W:W,"가2")&gt;=2,30,0))+IF(COUNTIFS(B:B,B867,W:W,"나2")=3,30,IF(COUNTIFS(B:B,B867,W:W,"나2")=2,25,IF(COUNTIFS(B:B,B867,W:W,"나2")=1,20,0)))),"비해당분야")</f>
        <v>비해당분야</v>
      </c>
      <c r="Z867" s="4" t="str">
        <f>IF(R867="C",VLOOKUP(K867,'[1]자격증 backdata'!A:F,6,0),"비해당분야")</f>
        <v>비해당분야</v>
      </c>
      <c r="AA867" s="4" t="str">
        <f>IF(R867="C",SUMIF(B:B,B867,Z:Z),"비해당분야")</f>
        <v>비해당분야</v>
      </c>
      <c r="AB867" s="4" t="str">
        <f>IF(R867="C",SUM(Y867,AA867),"비해당분야")</f>
        <v>비해당분야</v>
      </c>
      <c r="AC867" s="4">
        <f>IF(R867="C",AB867,X867)</f>
        <v>10</v>
      </c>
      <c r="AD867" s="4">
        <f>VLOOKUP(K867,'[1]자격증 backdata'!A:D,4,0)</f>
        <v>5</v>
      </c>
      <c r="AE867" s="4">
        <f>IF(_xlfn.MAXIFS(AD:AD,B:B,B867)&gt;10,10,_xlfn.MAXIFS(AD:AD,B:B,B867))</f>
        <v>5</v>
      </c>
      <c r="AG867" s="5">
        <f>VLOOKUP(K867,'[1]자격증 backdata'!A:C,3,0)</f>
        <v>0</v>
      </c>
      <c r="AH867" s="5">
        <f>COUNTIFS($B:$B,$B867,$AG:$AG,AH$1)</f>
        <v>0</v>
      </c>
      <c r="AI867" s="5">
        <f>COUNTIFS($B:$B,$B867,$AG:$AG,AI$1)</f>
        <v>0</v>
      </c>
      <c r="AJ867" s="5">
        <f>COUNTIFS($B:$B,$B867,$AG:$AG,AJ$1)</f>
        <v>0</v>
      </c>
      <c r="AK867" s="5">
        <f>COUNTIFS($B:$B,$B867,$AG:$AG,AK$1)</f>
        <v>0</v>
      </c>
      <c r="AL867" s="5">
        <f>COUNTIFS($B:$B,$B867,$AG:$AG,AL$1)</f>
        <v>0</v>
      </c>
      <c r="AM867" s="5">
        <f>COUNTIFS($B:$B,$B867,$AG:$AG,AM$1)</f>
        <v>0</v>
      </c>
      <c r="AN867" s="5">
        <f>COUNTIFS($B:$B,$B867,$AG:$AG,AN$1)</f>
        <v>0</v>
      </c>
      <c r="AO867" s="5">
        <f>COUNTIFS($B:$B,$B867,$AG:$AG,AO$1)</f>
        <v>0</v>
      </c>
      <c r="AP867" s="5">
        <f>COUNTIFS($B:$B,$B867,$AG:$AG,AP$1)</f>
        <v>0</v>
      </c>
      <c r="AQ867" s="5">
        <f>COUNTIFS($B:$B,$B867,$AG:$AG,AQ$1)</f>
        <v>1</v>
      </c>
      <c r="AR867" s="5">
        <f>COUNTIFS($B:$B,$B867,$AG:$AG,AR$1)</f>
        <v>0</v>
      </c>
      <c r="AS867" s="5">
        <f>COUNTIFS($B:$B,$B867,$AG:$AG,AS$1)</f>
        <v>0</v>
      </c>
      <c r="AT867" s="5">
        <f>COUNTIFS($B:$B,$B867,$AG:$AG,AT$1)</f>
        <v>1</v>
      </c>
      <c r="AU867" s="5">
        <f>COUNTIFS($B:$B,$B867,$AG:$AG,AU$1)</f>
        <v>0</v>
      </c>
    </row>
    <row r="868" spans="1:47" ht="15" customHeight="1" x14ac:dyDescent="0.35">
      <c r="A868" s="6">
        <f>IF(B867=B868,A867,A867+1)</f>
        <v>295</v>
      </c>
      <c r="B868" s="6" t="s">
        <v>4806</v>
      </c>
      <c r="C868" s="6" t="s">
        <v>4805</v>
      </c>
      <c r="D868" s="6" t="s">
        <v>3044</v>
      </c>
      <c r="E868" s="6" t="s">
        <v>3043</v>
      </c>
      <c r="F868" s="4" t="s">
        <v>7</v>
      </c>
      <c r="G868" s="4" t="s">
        <v>8</v>
      </c>
      <c r="H868" s="4" t="s">
        <v>7</v>
      </c>
      <c r="I868" s="4">
        <v>2</v>
      </c>
      <c r="J868" s="4" t="s">
        <v>106</v>
      </c>
      <c r="K868" s="4" t="s">
        <v>3057</v>
      </c>
      <c r="L868" s="4" t="s">
        <v>55</v>
      </c>
      <c r="M868" s="4" t="s">
        <v>4809</v>
      </c>
      <c r="N868" s="4" t="s">
        <v>784</v>
      </c>
      <c r="P868" s="4" t="s">
        <v>669</v>
      </c>
      <c r="Q868" s="4" t="s">
        <v>1475</v>
      </c>
      <c r="R868" s="4" t="s">
        <v>2434</v>
      </c>
      <c r="S868" s="5" t="str">
        <f>IF(P868="심사불필요","-",VLOOKUP(K868,'[1]자격증 backdata'!A:G,7,0))</f>
        <v>-</v>
      </c>
      <c r="T868" s="5" t="str">
        <f>IF(S868="-","-",IF(COUNTIFS(B:B,B868,S:S,"필수")&gt;0,"자격요건충족","확인필요"))</f>
        <v>-</v>
      </c>
      <c r="U868" s="5"/>
      <c r="W868" s="5">
        <f>IF(Q868="4급","심사불필요",VLOOKUP(K868,'[1]자격증 backdata'!A:B,2,0))</f>
        <v>4</v>
      </c>
      <c r="X868" s="4">
        <f>IF(R868="A", MIN(20, SUMIFS(W:W, B:B, B868, R:R, "A")),IF(R868="B", MIN(30, SUMIFS(W:W, B:B, B868, R:R, "B")),"비해당분야"))</f>
        <v>10</v>
      </c>
      <c r="Y868" s="4" t="str">
        <f>IF(R868="C",MIN(30,IF(COUNTIFS(B:B,B868,W:W,"가1")=1,25,IF(COUNTIFS(B:B,B868,W:W,"가1")&gt;=2,30,0))+IF(COUNTIFS(B:B,B868,W:W,"나1")&gt;=4,30,IF(COUNTIFS(B:B,B868,W:W,"나1")=3,26,IF(COUNTIFS(B:B,B868,W:W,"나1")=2,22,IF(COUNTIFS(B:B,B868,W:W,"나1")=1,18,0)))))+MIN(30,IF(COUNTIFS(B:B,B868,W:W,"가2")=1,25,IF(COUNTIFS(B:B,B868,W:W,"가2")&gt;=2,30,0))+IF(COUNTIFS(B:B,B868,W:W,"나2")=3,30,IF(COUNTIFS(B:B,B868,W:W,"나2")=2,25,IF(COUNTIFS(B:B,B868,W:W,"나2")=1,20,0)))),"비해당분야")</f>
        <v>비해당분야</v>
      </c>
      <c r="Z868" s="4" t="str">
        <f>IF(R868="C",VLOOKUP(K868,'[1]자격증 backdata'!A:F,6,0),"비해당분야")</f>
        <v>비해당분야</v>
      </c>
      <c r="AA868" s="4" t="str">
        <f>IF(R868="C",SUMIF(B:B,B868,Z:Z),"비해당분야")</f>
        <v>비해당분야</v>
      </c>
      <c r="AB868" s="4" t="str">
        <f>IF(R868="C",SUM(Y868,AA868),"비해당분야")</f>
        <v>비해당분야</v>
      </c>
      <c r="AC868" s="4">
        <f>IF(R868="C",AB868,X868)</f>
        <v>10</v>
      </c>
      <c r="AD868" s="4">
        <f>VLOOKUP(K868,'[1]자격증 backdata'!A:D,4,0)</f>
        <v>0</v>
      </c>
      <c r="AE868" s="4">
        <f>IF(_xlfn.MAXIFS(AD:AD,B:B,B868)&gt;10,10,_xlfn.MAXIFS(AD:AD,B:B,B868))</f>
        <v>5</v>
      </c>
      <c r="AG868" s="5" t="str">
        <f>VLOOKUP(K868,'[1]자격증 backdata'!A:C,3,0)</f>
        <v>M</v>
      </c>
      <c r="AH868" s="5">
        <f>COUNTIFS($B:$B,$B868,$AG:$AG,AH$1)</f>
        <v>0</v>
      </c>
      <c r="AI868" s="5">
        <f>COUNTIFS($B:$B,$B868,$AG:$AG,AI$1)</f>
        <v>0</v>
      </c>
      <c r="AJ868" s="5">
        <f>COUNTIFS($B:$B,$B868,$AG:$AG,AJ$1)</f>
        <v>0</v>
      </c>
      <c r="AK868" s="5">
        <f>COUNTIFS($B:$B,$B868,$AG:$AG,AK$1)</f>
        <v>0</v>
      </c>
      <c r="AL868" s="5">
        <f>COUNTIFS($B:$B,$B868,$AG:$AG,AL$1)</f>
        <v>0</v>
      </c>
      <c r="AM868" s="5">
        <f>COUNTIFS($B:$B,$B868,$AG:$AG,AM$1)</f>
        <v>0</v>
      </c>
      <c r="AN868" s="5">
        <f>COUNTIFS($B:$B,$B868,$AG:$AG,AN$1)</f>
        <v>0</v>
      </c>
      <c r="AO868" s="5">
        <f>COUNTIFS($B:$B,$B868,$AG:$AG,AO$1)</f>
        <v>0</v>
      </c>
      <c r="AP868" s="5">
        <f>COUNTIFS($B:$B,$B868,$AG:$AG,AP$1)</f>
        <v>0</v>
      </c>
      <c r="AQ868" s="5">
        <f>COUNTIFS($B:$B,$B868,$AG:$AG,AQ$1)</f>
        <v>1</v>
      </c>
      <c r="AR868" s="5">
        <f>COUNTIFS($B:$B,$B868,$AG:$AG,AR$1)</f>
        <v>0</v>
      </c>
      <c r="AS868" s="5">
        <f>COUNTIFS($B:$B,$B868,$AG:$AG,AS$1)</f>
        <v>0</v>
      </c>
      <c r="AT868" s="5">
        <f>COUNTIFS($B:$B,$B868,$AG:$AG,AT$1)</f>
        <v>1</v>
      </c>
      <c r="AU868" s="5">
        <f>COUNTIFS($B:$B,$B868,$AG:$AG,AU$1)</f>
        <v>0</v>
      </c>
    </row>
    <row r="869" spans="1:47" ht="15" customHeight="1" x14ac:dyDescent="0.35">
      <c r="A869" s="6">
        <f>IF(B868=B869,A868,A868+1)</f>
        <v>295</v>
      </c>
      <c r="B869" s="6" t="s">
        <v>4806</v>
      </c>
      <c r="C869" s="6" t="s">
        <v>4805</v>
      </c>
      <c r="D869" s="6" t="s">
        <v>3044</v>
      </c>
      <c r="E869" s="6" t="s">
        <v>3043</v>
      </c>
      <c r="F869" s="4" t="s">
        <v>7</v>
      </c>
      <c r="G869" s="4" t="s">
        <v>8</v>
      </c>
      <c r="H869" s="4" t="s">
        <v>7</v>
      </c>
      <c r="I869" s="4">
        <v>3</v>
      </c>
      <c r="J869" s="4" t="s">
        <v>1970</v>
      </c>
      <c r="K869" s="4" t="s">
        <v>3092</v>
      </c>
      <c r="L869" s="4" t="s">
        <v>348</v>
      </c>
      <c r="M869" s="4" t="s">
        <v>4808</v>
      </c>
      <c r="N869" s="4" t="s">
        <v>4807</v>
      </c>
      <c r="P869" s="4" t="s">
        <v>669</v>
      </c>
      <c r="Q869" s="4" t="s">
        <v>1475</v>
      </c>
      <c r="R869" s="4" t="s">
        <v>2434</v>
      </c>
      <c r="S869" s="5" t="str">
        <f>IF(P869="심사불필요","-",VLOOKUP(K869,'[1]자격증 backdata'!A:G,7,0))</f>
        <v>-</v>
      </c>
      <c r="T869" s="5" t="str">
        <f>IF(S869="-","-",IF(COUNTIFS(B:B,B869,S:S,"필수")&gt;0,"자격요건충족","확인필요"))</f>
        <v>-</v>
      </c>
      <c r="U869" s="5"/>
      <c r="W869" s="5">
        <f>IF(Q869="4급","심사불필요",VLOOKUP(K869,'[1]자격증 backdata'!A:B,2,0))</f>
        <v>4</v>
      </c>
      <c r="X869" s="4">
        <f>IF(R869="A", MIN(20, SUMIFS(W:W, B:B, B869, R:R, "A")),IF(R869="B", MIN(30, SUMIFS(W:W, B:B, B869, R:R, "B")),"비해당분야"))</f>
        <v>10</v>
      </c>
      <c r="Y869" s="4" t="str">
        <f>IF(R869="C",MIN(30,IF(COUNTIFS(B:B,B869,W:W,"가1")=1,25,IF(COUNTIFS(B:B,B869,W:W,"가1")&gt;=2,30,0))+IF(COUNTIFS(B:B,B869,W:W,"나1")&gt;=4,30,IF(COUNTIFS(B:B,B869,W:W,"나1")=3,26,IF(COUNTIFS(B:B,B869,W:W,"나1")=2,22,IF(COUNTIFS(B:B,B869,W:W,"나1")=1,18,0)))))+MIN(30,IF(COUNTIFS(B:B,B869,W:W,"가2")=1,25,IF(COUNTIFS(B:B,B869,W:W,"가2")&gt;=2,30,0))+IF(COUNTIFS(B:B,B869,W:W,"나2")=3,30,IF(COUNTIFS(B:B,B869,W:W,"나2")=2,25,IF(COUNTIFS(B:B,B869,W:W,"나2")=1,20,0)))),"비해당분야")</f>
        <v>비해당분야</v>
      </c>
      <c r="Z869" s="4" t="str">
        <f>IF(R869="C",VLOOKUP(K869,'[1]자격증 backdata'!A:F,6,0),"비해당분야")</f>
        <v>비해당분야</v>
      </c>
      <c r="AA869" s="4" t="str">
        <f>IF(R869="C",SUMIF(B:B,B869,Z:Z),"비해당분야")</f>
        <v>비해당분야</v>
      </c>
      <c r="AB869" s="4" t="str">
        <f>IF(R869="C",SUM(Y869,AA869),"비해당분야")</f>
        <v>비해당분야</v>
      </c>
      <c r="AC869" s="4">
        <f>IF(R869="C",AB869,X869)</f>
        <v>10</v>
      </c>
      <c r="AD869" s="4">
        <f>VLOOKUP(K869,'[1]자격증 backdata'!A:D,4,0)</f>
        <v>0</v>
      </c>
      <c r="AE869" s="4">
        <f>IF(_xlfn.MAXIFS(AD:AD,B:B,B869)&gt;10,10,_xlfn.MAXIFS(AD:AD,B:B,B869))</f>
        <v>5</v>
      </c>
      <c r="AG869" s="5">
        <f>VLOOKUP(K869,'[1]자격증 backdata'!A:C,3,0)</f>
        <v>0</v>
      </c>
      <c r="AH869" s="5">
        <f>COUNTIFS($B:$B,$B869,$AG:$AG,AH$1)</f>
        <v>0</v>
      </c>
      <c r="AI869" s="5">
        <f>COUNTIFS($B:$B,$B869,$AG:$AG,AI$1)</f>
        <v>0</v>
      </c>
      <c r="AJ869" s="5">
        <f>COUNTIFS($B:$B,$B869,$AG:$AG,AJ$1)</f>
        <v>0</v>
      </c>
      <c r="AK869" s="5">
        <f>COUNTIFS($B:$B,$B869,$AG:$AG,AK$1)</f>
        <v>0</v>
      </c>
      <c r="AL869" s="5">
        <f>COUNTIFS($B:$B,$B869,$AG:$AG,AL$1)</f>
        <v>0</v>
      </c>
      <c r="AM869" s="5">
        <f>COUNTIFS($B:$B,$B869,$AG:$AG,AM$1)</f>
        <v>0</v>
      </c>
      <c r="AN869" s="5">
        <f>COUNTIFS($B:$B,$B869,$AG:$AG,AN$1)</f>
        <v>0</v>
      </c>
      <c r="AO869" s="5">
        <f>COUNTIFS($B:$B,$B869,$AG:$AG,AO$1)</f>
        <v>0</v>
      </c>
      <c r="AP869" s="5">
        <f>COUNTIFS($B:$B,$B869,$AG:$AG,AP$1)</f>
        <v>0</v>
      </c>
      <c r="AQ869" s="5">
        <f>COUNTIFS($B:$B,$B869,$AG:$AG,AQ$1)</f>
        <v>1</v>
      </c>
      <c r="AR869" s="5">
        <f>COUNTIFS($B:$B,$B869,$AG:$AG,AR$1)</f>
        <v>0</v>
      </c>
      <c r="AS869" s="5">
        <f>COUNTIFS($B:$B,$B869,$AG:$AG,AS$1)</f>
        <v>0</v>
      </c>
      <c r="AT869" s="5">
        <f>COUNTIFS($B:$B,$B869,$AG:$AG,AT$1)</f>
        <v>1</v>
      </c>
      <c r="AU869" s="5">
        <f>COUNTIFS($B:$B,$B869,$AG:$AG,AU$1)</f>
        <v>0</v>
      </c>
    </row>
    <row r="870" spans="1:47" ht="15" customHeight="1" x14ac:dyDescent="0.35">
      <c r="A870" s="6">
        <f>IF(B869=B870,A869,A869+1)</f>
        <v>295</v>
      </c>
      <c r="B870" s="6" t="s">
        <v>4806</v>
      </c>
      <c r="C870" s="6" t="s">
        <v>4805</v>
      </c>
      <c r="D870" s="6" t="s">
        <v>3044</v>
      </c>
      <c r="E870" s="6" t="s">
        <v>3043</v>
      </c>
      <c r="F870" s="4" t="s">
        <v>7</v>
      </c>
      <c r="G870" s="4" t="s">
        <v>8</v>
      </c>
      <c r="H870" s="4" t="s">
        <v>7</v>
      </c>
      <c r="I870" s="4">
        <v>4</v>
      </c>
      <c r="J870" s="4" t="s">
        <v>364</v>
      </c>
      <c r="K870" s="4" t="s">
        <v>3075</v>
      </c>
      <c r="L870" s="4" t="s">
        <v>254</v>
      </c>
      <c r="M870" s="4" t="s">
        <v>4804</v>
      </c>
      <c r="N870" s="4" t="s">
        <v>1396</v>
      </c>
      <c r="P870" s="4" t="s">
        <v>669</v>
      </c>
      <c r="Q870" s="4" t="s">
        <v>1475</v>
      </c>
      <c r="R870" s="4" t="s">
        <v>2434</v>
      </c>
      <c r="S870" s="5" t="str">
        <f>IF(P870="심사불필요","-",VLOOKUP(K870,'[1]자격증 backdata'!A:G,7,0))</f>
        <v>-</v>
      </c>
      <c r="T870" s="5" t="str">
        <f>IF(S870="-","-",IF(COUNTIFS(B:B,B870,S:S,"필수")&gt;0,"자격요건충족","확인필요"))</f>
        <v>-</v>
      </c>
      <c r="U870" s="5"/>
      <c r="W870" s="5">
        <f>IF(Q870="4급","심사불필요",VLOOKUP(K870,'[1]자격증 backdata'!A:B,2,0))</f>
        <v>2</v>
      </c>
      <c r="X870" s="4">
        <f>IF(R870="A", MIN(20, SUMIFS(W:W, B:B, B870, R:R, "A")),IF(R870="B", MIN(30, SUMIFS(W:W, B:B, B870, R:R, "B")),"비해당분야"))</f>
        <v>10</v>
      </c>
      <c r="Y870" s="4" t="str">
        <f>IF(R870="C",MIN(30,IF(COUNTIFS(B:B,B870,W:W,"가1")=1,25,IF(COUNTIFS(B:B,B870,W:W,"가1")&gt;=2,30,0))+IF(COUNTIFS(B:B,B870,W:W,"나1")&gt;=4,30,IF(COUNTIFS(B:B,B870,W:W,"나1")=3,26,IF(COUNTIFS(B:B,B870,W:W,"나1")=2,22,IF(COUNTIFS(B:B,B870,W:W,"나1")=1,18,0)))))+MIN(30,IF(COUNTIFS(B:B,B870,W:W,"가2")=1,25,IF(COUNTIFS(B:B,B870,W:W,"가2")&gt;=2,30,0))+IF(COUNTIFS(B:B,B870,W:W,"나2")=3,30,IF(COUNTIFS(B:B,B870,W:W,"나2")=2,25,IF(COUNTIFS(B:B,B870,W:W,"나2")=1,20,0)))),"비해당분야")</f>
        <v>비해당분야</v>
      </c>
      <c r="Z870" s="4" t="str">
        <f>IF(R870="C",VLOOKUP(K870,'[1]자격증 backdata'!A:F,6,0),"비해당분야")</f>
        <v>비해당분야</v>
      </c>
      <c r="AA870" s="4" t="str">
        <f>IF(R870="C",SUMIF(B:B,B870,Z:Z),"비해당분야")</f>
        <v>비해당분야</v>
      </c>
      <c r="AB870" s="4" t="str">
        <f>IF(R870="C",SUM(Y870,AA870),"비해당분야")</f>
        <v>비해당분야</v>
      </c>
      <c r="AC870" s="4">
        <f>IF(R870="C",AB870,X870)</f>
        <v>10</v>
      </c>
      <c r="AD870" s="4">
        <f>VLOOKUP(K870,'[1]자격증 backdata'!A:D,4,0)</f>
        <v>0</v>
      </c>
      <c r="AE870" s="4">
        <f>IF(_xlfn.MAXIFS(AD:AD,B:B,B870)&gt;10,10,_xlfn.MAXIFS(AD:AD,B:B,B870))</f>
        <v>5</v>
      </c>
      <c r="AG870" s="5" t="str">
        <f>VLOOKUP(K870,'[1]자격증 backdata'!A:C,3,0)</f>
        <v>J</v>
      </c>
      <c r="AH870" s="5">
        <f>COUNTIFS($B:$B,$B870,$AG:$AG,AH$1)</f>
        <v>0</v>
      </c>
      <c r="AI870" s="5">
        <f>COUNTIFS($B:$B,$B870,$AG:$AG,AI$1)</f>
        <v>0</v>
      </c>
      <c r="AJ870" s="5">
        <f>COUNTIFS($B:$B,$B870,$AG:$AG,AJ$1)</f>
        <v>0</v>
      </c>
      <c r="AK870" s="5">
        <f>COUNTIFS($B:$B,$B870,$AG:$AG,AK$1)</f>
        <v>0</v>
      </c>
      <c r="AL870" s="5">
        <f>COUNTIFS($B:$B,$B870,$AG:$AG,AL$1)</f>
        <v>0</v>
      </c>
      <c r="AM870" s="5">
        <f>COUNTIFS($B:$B,$B870,$AG:$AG,AM$1)</f>
        <v>0</v>
      </c>
      <c r="AN870" s="5">
        <f>COUNTIFS($B:$B,$B870,$AG:$AG,AN$1)</f>
        <v>0</v>
      </c>
      <c r="AO870" s="5">
        <f>COUNTIFS($B:$B,$B870,$AG:$AG,AO$1)</f>
        <v>0</v>
      </c>
      <c r="AP870" s="5">
        <f>COUNTIFS($B:$B,$B870,$AG:$AG,AP$1)</f>
        <v>0</v>
      </c>
      <c r="AQ870" s="5">
        <f>COUNTIFS($B:$B,$B870,$AG:$AG,AQ$1)</f>
        <v>1</v>
      </c>
      <c r="AR870" s="5">
        <f>COUNTIFS($B:$B,$B870,$AG:$AG,AR$1)</f>
        <v>0</v>
      </c>
      <c r="AS870" s="5">
        <f>COUNTIFS($B:$B,$B870,$AG:$AG,AS$1)</f>
        <v>0</v>
      </c>
      <c r="AT870" s="5">
        <f>COUNTIFS($B:$B,$B870,$AG:$AG,AT$1)</f>
        <v>1</v>
      </c>
      <c r="AU870" s="5">
        <f>COUNTIFS($B:$B,$B870,$AG:$AG,AU$1)</f>
        <v>0</v>
      </c>
    </row>
    <row r="871" spans="1:47" ht="15" customHeight="1" x14ac:dyDescent="0.35">
      <c r="A871" s="3">
        <f>IF(B870=B871,A870,A870+1)</f>
        <v>296</v>
      </c>
      <c r="B871" s="3" t="s">
        <v>4802</v>
      </c>
      <c r="C871" s="3" t="s">
        <v>4801</v>
      </c>
      <c r="D871" s="3" t="s">
        <v>3044</v>
      </c>
      <c r="E871" s="3" t="s">
        <v>3043</v>
      </c>
      <c r="F871" s="4" t="s">
        <v>7</v>
      </c>
      <c r="G871" s="4" t="s">
        <v>8</v>
      </c>
      <c r="H871" s="4" t="s">
        <v>7</v>
      </c>
      <c r="I871" s="3">
        <v>1</v>
      </c>
      <c r="J871" s="3" t="s">
        <v>69</v>
      </c>
      <c r="K871" s="3" t="s">
        <v>3065</v>
      </c>
      <c r="L871" s="3" t="s">
        <v>36</v>
      </c>
      <c r="M871" s="3" t="s">
        <v>4803</v>
      </c>
      <c r="N871" s="3" t="s">
        <v>778</v>
      </c>
      <c r="P871" s="3" t="s">
        <v>669</v>
      </c>
      <c r="Q871" s="3" t="s">
        <v>1475</v>
      </c>
      <c r="R871" s="3" t="s">
        <v>2434</v>
      </c>
      <c r="S871" s="2" t="str">
        <f>IF(P871="심사불필요","-",VLOOKUP(K871,'[1]자격증 backdata'!A:G,7,0))</f>
        <v>-</v>
      </c>
      <c r="T871" s="2" t="str">
        <f>IF(S871="-","-",IF(COUNTIFS(B:B,B871,S:S,"필수")&gt;0,"자격요건충족","확인필요"))</f>
        <v>-</v>
      </c>
      <c r="U871" s="2"/>
      <c r="W871" s="2">
        <f>IF(Q871="4급","심사불필요",VLOOKUP(K871,'[1]자격증 backdata'!A:B,2,0))</f>
        <v>0</v>
      </c>
      <c r="X871" s="3">
        <f>IF(R871="A", MIN(20, SUMIFS(W:W, B:B, B871, R:R, "A")),IF(R871="B", MIN(30, SUMIFS(W:W, B:B, B871, R:R, "B")),"비해당분야"))</f>
        <v>4</v>
      </c>
      <c r="Y871" s="3" t="str">
        <f>IF(R871="C",MIN(30,IF(COUNTIFS(B:B,B871,W:W,"가1")=1,25,IF(COUNTIFS(B:B,B871,W:W,"가1")&gt;=2,30,0))+IF(COUNTIFS(B:B,B871,W:W,"나1")&gt;=4,30,IF(COUNTIFS(B:B,B871,W:W,"나1")=3,26,IF(COUNTIFS(B:B,B871,W:W,"나1")=2,22,IF(COUNTIFS(B:B,B871,W:W,"나1")=1,18,0)))))+MIN(30,IF(COUNTIFS(B:B,B871,W:W,"가2")=1,25,IF(COUNTIFS(B:B,B871,W:W,"가2")&gt;=2,30,0))+IF(COUNTIFS(B:B,B871,W:W,"나2")=3,30,IF(COUNTIFS(B:B,B871,W:W,"나2")=2,25,IF(COUNTIFS(B:B,B871,W:W,"나2")=1,20,0)))),"비해당분야")</f>
        <v>비해당분야</v>
      </c>
      <c r="Z871" s="3" t="str">
        <f>IF(R871="C",VLOOKUP(K871,'[1]자격증 backdata'!A:F,6,0),"비해당분야")</f>
        <v>비해당분야</v>
      </c>
      <c r="AA871" s="3" t="str">
        <f>IF(R871="C",SUMIF(B:B,B871,Z:Z),"비해당분야")</f>
        <v>비해당분야</v>
      </c>
      <c r="AB871" s="3" t="str">
        <f>IF(R871="C",SUM(Y871,AA871),"비해당분야")</f>
        <v>비해당분야</v>
      </c>
      <c r="AC871" s="3">
        <f>IF(R871="C",AB871,X871)</f>
        <v>4</v>
      </c>
      <c r="AD871" s="3">
        <f>VLOOKUP(K871,'[1]자격증 backdata'!A:D,4,0)</f>
        <v>5</v>
      </c>
      <c r="AE871" s="3">
        <f>IF(_xlfn.MAXIFS(AD:AD,B:B,B871)&gt;10,10,_xlfn.MAXIFS(AD:AD,B:B,B871))</f>
        <v>5</v>
      </c>
      <c r="AG871" s="2">
        <f>VLOOKUP(K871,'[1]자격증 backdata'!A:C,3,0)</f>
        <v>0</v>
      </c>
      <c r="AH871" s="2">
        <f>COUNTIFS($B:$B,$B871,$AG:$AG,AH$1)</f>
        <v>0</v>
      </c>
      <c r="AI871" s="2">
        <f>COUNTIFS($B:$B,$B871,$AG:$AG,AI$1)</f>
        <v>0</v>
      </c>
      <c r="AJ871" s="2">
        <f>COUNTIFS($B:$B,$B871,$AG:$AG,AJ$1)</f>
        <v>0</v>
      </c>
      <c r="AK871" s="2">
        <f>COUNTIFS($B:$B,$B871,$AG:$AG,AK$1)</f>
        <v>0</v>
      </c>
      <c r="AL871" s="2">
        <f>COUNTIFS($B:$B,$B871,$AG:$AG,AL$1)</f>
        <v>0</v>
      </c>
      <c r="AM871" s="2">
        <f>COUNTIFS($B:$B,$B871,$AG:$AG,AM$1)</f>
        <v>0</v>
      </c>
      <c r="AN871" s="2">
        <f>COUNTIFS($B:$B,$B871,$AG:$AG,AN$1)</f>
        <v>0</v>
      </c>
      <c r="AO871" s="2">
        <f>COUNTIFS($B:$B,$B871,$AG:$AG,AO$1)</f>
        <v>0</v>
      </c>
      <c r="AP871" s="2">
        <f>COUNTIFS($B:$B,$B871,$AG:$AG,AP$1)</f>
        <v>0</v>
      </c>
      <c r="AQ871" s="2">
        <f>COUNTIFS($B:$B,$B871,$AG:$AG,AQ$1)</f>
        <v>0</v>
      </c>
      <c r="AR871" s="2">
        <f>COUNTIFS($B:$B,$B871,$AG:$AG,AR$1)</f>
        <v>0</v>
      </c>
      <c r="AS871" s="2">
        <f>COUNTIFS($B:$B,$B871,$AG:$AG,AS$1)</f>
        <v>0</v>
      </c>
      <c r="AT871" s="2">
        <f>COUNTIFS($B:$B,$B871,$AG:$AG,AT$1)</f>
        <v>1</v>
      </c>
      <c r="AU871" s="2">
        <f>COUNTIFS($B:$B,$B871,$AG:$AG,AU$1)</f>
        <v>0</v>
      </c>
    </row>
    <row r="872" spans="1:47" ht="15" customHeight="1" x14ac:dyDescent="0.35">
      <c r="A872" s="7">
        <f>IF(B871=B872,A871,A871+1)</f>
        <v>296</v>
      </c>
      <c r="B872" s="7" t="s">
        <v>4802</v>
      </c>
      <c r="C872" s="7" t="s">
        <v>4801</v>
      </c>
      <c r="D872" s="7" t="s">
        <v>3044</v>
      </c>
      <c r="E872" s="7" t="s">
        <v>3043</v>
      </c>
      <c r="F872" s="4" t="s">
        <v>7</v>
      </c>
      <c r="G872" s="4" t="s">
        <v>8</v>
      </c>
      <c r="H872" s="4" t="s">
        <v>7</v>
      </c>
      <c r="I872" s="3">
        <v>2</v>
      </c>
      <c r="J872" s="3" t="s">
        <v>106</v>
      </c>
      <c r="K872" s="3" t="s">
        <v>3057</v>
      </c>
      <c r="L872" s="3" t="s">
        <v>55</v>
      </c>
      <c r="M872" s="3" t="s">
        <v>4800</v>
      </c>
      <c r="N872" s="3" t="s">
        <v>1616</v>
      </c>
      <c r="P872" s="3" t="s">
        <v>669</v>
      </c>
      <c r="Q872" s="3" t="s">
        <v>1475</v>
      </c>
      <c r="R872" s="3" t="s">
        <v>2434</v>
      </c>
      <c r="S872" s="2" t="str">
        <f>IF(P872="심사불필요","-",VLOOKUP(K872,'[1]자격증 backdata'!A:G,7,0))</f>
        <v>-</v>
      </c>
      <c r="T872" s="2" t="str">
        <f>IF(S872="-","-",IF(COUNTIFS(B:B,B872,S:S,"필수")&gt;0,"자격요건충족","확인필요"))</f>
        <v>-</v>
      </c>
      <c r="U872" s="2"/>
      <c r="W872" s="2">
        <f>IF(Q872="4급","심사불필요",VLOOKUP(K872,'[1]자격증 backdata'!A:B,2,0))</f>
        <v>4</v>
      </c>
      <c r="X872" s="3">
        <f>IF(R872="A", MIN(20, SUMIFS(W:W, B:B, B872, R:R, "A")),IF(R872="B", MIN(30, SUMIFS(W:W, B:B, B872, R:R, "B")),"비해당분야"))</f>
        <v>4</v>
      </c>
      <c r="Y872" s="3" t="str">
        <f>IF(R872="C",MIN(30,IF(COUNTIFS(B:B,B872,W:W,"가1")=1,25,IF(COUNTIFS(B:B,B872,W:W,"가1")&gt;=2,30,0))+IF(COUNTIFS(B:B,B872,W:W,"나1")&gt;=4,30,IF(COUNTIFS(B:B,B872,W:W,"나1")=3,26,IF(COUNTIFS(B:B,B872,W:W,"나1")=2,22,IF(COUNTIFS(B:B,B872,W:W,"나1")=1,18,0)))))+MIN(30,IF(COUNTIFS(B:B,B872,W:W,"가2")=1,25,IF(COUNTIFS(B:B,B872,W:W,"가2")&gt;=2,30,0))+IF(COUNTIFS(B:B,B872,W:W,"나2")=3,30,IF(COUNTIFS(B:B,B872,W:W,"나2")=2,25,IF(COUNTIFS(B:B,B872,W:W,"나2")=1,20,0)))),"비해당분야")</f>
        <v>비해당분야</v>
      </c>
      <c r="Z872" s="3" t="str">
        <f>IF(R872="C",VLOOKUP(K872,'[1]자격증 backdata'!A:F,6,0),"비해당분야")</f>
        <v>비해당분야</v>
      </c>
      <c r="AA872" s="3" t="str">
        <f>IF(R872="C",SUMIF(B:B,B872,Z:Z),"비해당분야")</f>
        <v>비해당분야</v>
      </c>
      <c r="AB872" s="3" t="str">
        <f>IF(R872="C",SUM(Y872,AA872),"비해당분야")</f>
        <v>비해당분야</v>
      </c>
      <c r="AC872" s="3">
        <f>IF(R872="C",AB872,X872)</f>
        <v>4</v>
      </c>
      <c r="AD872" s="3">
        <f>VLOOKUP(K872,'[1]자격증 backdata'!A:D,4,0)</f>
        <v>0</v>
      </c>
      <c r="AE872" s="3">
        <f>IF(_xlfn.MAXIFS(AD:AD,B:B,B872)&gt;10,10,_xlfn.MAXIFS(AD:AD,B:B,B872))</f>
        <v>5</v>
      </c>
      <c r="AG872" s="2" t="str">
        <f>VLOOKUP(K872,'[1]자격증 backdata'!A:C,3,0)</f>
        <v>M</v>
      </c>
      <c r="AH872" s="2">
        <f>COUNTIFS($B:$B,$B872,$AG:$AG,AH$1)</f>
        <v>0</v>
      </c>
      <c r="AI872" s="2">
        <f>COUNTIFS($B:$B,$B872,$AG:$AG,AI$1)</f>
        <v>0</v>
      </c>
      <c r="AJ872" s="2">
        <f>COUNTIFS($B:$B,$B872,$AG:$AG,AJ$1)</f>
        <v>0</v>
      </c>
      <c r="AK872" s="2">
        <f>COUNTIFS($B:$B,$B872,$AG:$AG,AK$1)</f>
        <v>0</v>
      </c>
      <c r="AL872" s="2">
        <f>COUNTIFS($B:$B,$B872,$AG:$AG,AL$1)</f>
        <v>0</v>
      </c>
      <c r="AM872" s="2">
        <f>COUNTIFS($B:$B,$B872,$AG:$AG,AM$1)</f>
        <v>0</v>
      </c>
      <c r="AN872" s="2">
        <f>COUNTIFS($B:$B,$B872,$AG:$AG,AN$1)</f>
        <v>0</v>
      </c>
      <c r="AO872" s="2">
        <f>COUNTIFS($B:$B,$B872,$AG:$AG,AO$1)</f>
        <v>0</v>
      </c>
      <c r="AP872" s="2">
        <f>COUNTIFS($B:$B,$B872,$AG:$AG,AP$1)</f>
        <v>0</v>
      </c>
      <c r="AQ872" s="2">
        <f>COUNTIFS($B:$B,$B872,$AG:$AG,AQ$1)</f>
        <v>0</v>
      </c>
      <c r="AR872" s="2">
        <f>COUNTIFS($B:$B,$B872,$AG:$AG,AR$1)</f>
        <v>0</v>
      </c>
      <c r="AS872" s="2">
        <f>COUNTIFS($B:$B,$B872,$AG:$AG,AS$1)</f>
        <v>0</v>
      </c>
      <c r="AT872" s="2">
        <f>COUNTIFS($B:$B,$B872,$AG:$AG,AT$1)</f>
        <v>1</v>
      </c>
      <c r="AU872" s="2">
        <f>COUNTIFS($B:$B,$B872,$AG:$AG,AU$1)</f>
        <v>0</v>
      </c>
    </row>
    <row r="873" spans="1:47" ht="15" customHeight="1" x14ac:dyDescent="0.35">
      <c r="A873" s="4">
        <f>IF(B872=B873,A872,A872+1)</f>
        <v>297</v>
      </c>
      <c r="B873" s="4" t="s">
        <v>4797</v>
      </c>
      <c r="C873" s="4" t="s">
        <v>4796</v>
      </c>
      <c r="D873" s="4" t="s">
        <v>3044</v>
      </c>
      <c r="E873" s="4" t="s">
        <v>3043</v>
      </c>
      <c r="F873" s="4" t="s">
        <v>7</v>
      </c>
      <c r="G873" s="4" t="s">
        <v>8</v>
      </c>
      <c r="H873" s="4" t="s">
        <v>7</v>
      </c>
      <c r="I873" s="4">
        <v>1</v>
      </c>
      <c r="J873" s="4" t="s">
        <v>69</v>
      </c>
      <c r="K873" s="4" t="s">
        <v>3065</v>
      </c>
      <c r="L873" s="4" t="s">
        <v>36</v>
      </c>
      <c r="M873" s="4" t="s">
        <v>4799</v>
      </c>
      <c r="N873" s="4" t="s">
        <v>340</v>
      </c>
      <c r="P873" s="4" t="s">
        <v>669</v>
      </c>
      <c r="Q873" s="4" t="s">
        <v>1475</v>
      </c>
      <c r="R873" s="4" t="s">
        <v>2434</v>
      </c>
      <c r="S873" s="5" t="str">
        <f>IF(P873="심사불필요","-",VLOOKUP(K873,'[1]자격증 backdata'!A:G,7,0))</f>
        <v>-</v>
      </c>
      <c r="T873" s="5" t="str">
        <f>IF(S873="-","-",IF(COUNTIFS(B:B,B873,S:S,"필수")&gt;0,"자격요건충족","확인필요"))</f>
        <v>-</v>
      </c>
      <c r="U873" s="5"/>
      <c r="W873" s="5">
        <f>IF(Q873="4급","심사불필요",VLOOKUP(K873,'[1]자격증 backdata'!A:B,2,0))</f>
        <v>0</v>
      </c>
      <c r="X873" s="4">
        <f>IF(R873="A", MIN(20, SUMIFS(W:W, B:B, B873, R:R, "A")),IF(R873="B", MIN(30, SUMIFS(W:W, B:B, B873, R:R, "B")),"비해당분야"))</f>
        <v>6</v>
      </c>
      <c r="Y873" s="4" t="str">
        <f>IF(R873="C",MIN(30,IF(COUNTIFS(B:B,B873,W:W,"가1")=1,25,IF(COUNTIFS(B:B,B873,W:W,"가1")&gt;=2,30,0))+IF(COUNTIFS(B:B,B873,W:W,"나1")&gt;=4,30,IF(COUNTIFS(B:B,B873,W:W,"나1")=3,26,IF(COUNTIFS(B:B,B873,W:W,"나1")=2,22,IF(COUNTIFS(B:B,B873,W:W,"나1")=1,18,0)))))+MIN(30,IF(COUNTIFS(B:B,B873,W:W,"가2")=1,25,IF(COUNTIFS(B:B,B873,W:W,"가2")&gt;=2,30,0))+IF(COUNTIFS(B:B,B873,W:W,"나2")=3,30,IF(COUNTIFS(B:B,B873,W:W,"나2")=2,25,IF(COUNTIFS(B:B,B873,W:W,"나2")=1,20,0)))),"비해당분야")</f>
        <v>비해당분야</v>
      </c>
      <c r="Z873" s="4" t="str">
        <f>IF(R873="C",VLOOKUP(K873,'[1]자격증 backdata'!A:F,6,0),"비해당분야")</f>
        <v>비해당분야</v>
      </c>
      <c r="AA873" s="4" t="str">
        <f>IF(R873="C",SUMIF(B:B,B873,Z:Z),"비해당분야")</f>
        <v>비해당분야</v>
      </c>
      <c r="AB873" s="4" t="str">
        <f>IF(R873="C",SUM(Y873,AA873),"비해당분야")</f>
        <v>비해당분야</v>
      </c>
      <c r="AC873" s="4">
        <f>IF(R873="C",AB873,X873)</f>
        <v>6</v>
      </c>
      <c r="AD873" s="4">
        <f>VLOOKUP(K873,'[1]자격증 backdata'!A:D,4,0)</f>
        <v>5</v>
      </c>
      <c r="AE873" s="4">
        <f>IF(_xlfn.MAXIFS(AD:AD,B:B,B873)&gt;10,10,_xlfn.MAXIFS(AD:AD,B:B,B873))</f>
        <v>5</v>
      </c>
      <c r="AG873" s="5">
        <f>VLOOKUP(K873,'[1]자격증 backdata'!A:C,3,0)</f>
        <v>0</v>
      </c>
      <c r="AH873" s="5">
        <f>COUNTIFS($B:$B,$B873,$AG:$AG,AH$1)</f>
        <v>0</v>
      </c>
      <c r="AI873" s="5">
        <f>COUNTIFS($B:$B,$B873,$AG:$AG,AI$1)</f>
        <v>0</v>
      </c>
      <c r="AJ873" s="5">
        <f>COUNTIFS($B:$B,$B873,$AG:$AG,AJ$1)</f>
        <v>0</v>
      </c>
      <c r="AK873" s="5">
        <f>COUNTIFS($B:$B,$B873,$AG:$AG,AK$1)</f>
        <v>0</v>
      </c>
      <c r="AL873" s="5">
        <f>COUNTIFS($B:$B,$B873,$AG:$AG,AL$1)</f>
        <v>0</v>
      </c>
      <c r="AM873" s="5">
        <f>COUNTIFS($B:$B,$B873,$AG:$AG,AM$1)</f>
        <v>0</v>
      </c>
      <c r="AN873" s="5">
        <f>COUNTIFS($B:$B,$B873,$AG:$AG,AN$1)</f>
        <v>0</v>
      </c>
      <c r="AO873" s="5">
        <f>COUNTIFS($B:$B,$B873,$AG:$AG,AO$1)</f>
        <v>0</v>
      </c>
      <c r="AP873" s="5">
        <f>COUNTIFS($B:$B,$B873,$AG:$AG,AP$1)</f>
        <v>0</v>
      </c>
      <c r="AQ873" s="5">
        <f>COUNTIFS($B:$B,$B873,$AG:$AG,AQ$1)</f>
        <v>0</v>
      </c>
      <c r="AR873" s="5">
        <f>COUNTIFS($B:$B,$B873,$AG:$AG,AR$1)</f>
        <v>0</v>
      </c>
      <c r="AS873" s="5">
        <f>COUNTIFS($B:$B,$B873,$AG:$AG,AS$1)</f>
        <v>0</v>
      </c>
      <c r="AT873" s="5">
        <f>COUNTIFS($B:$B,$B873,$AG:$AG,AT$1)</f>
        <v>1</v>
      </c>
      <c r="AU873" s="5">
        <f>COUNTIFS($B:$B,$B873,$AG:$AG,AU$1)</f>
        <v>0</v>
      </c>
    </row>
    <row r="874" spans="1:47" ht="15" customHeight="1" x14ac:dyDescent="0.35">
      <c r="A874" s="6">
        <f>IF(B873=B874,A873,A873+1)</f>
        <v>297</v>
      </c>
      <c r="B874" s="6" t="s">
        <v>4797</v>
      </c>
      <c r="C874" s="6" t="s">
        <v>4796</v>
      </c>
      <c r="D874" s="6" t="s">
        <v>3044</v>
      </c>
      <c r="E874" s="6" t="s">
        <v>3043</v>
      </c>
      <c r="F874" s="4" t="s">
        <v>7</v>
      </c>
      <c r="G874" s="4" t="s">
        <v>8</v>
      </c>
      <c r="H874" s="4" t="s">
        <v>7</v>
      </c>
      <c r="I874" s="4">
        <v>2</v>
      </c>
      <c r="J874" s="4" t="s">
        <v>106</v>
      </c>
      <c r="K874" s="4" t="s">
        <v>3057</v>
      </c>
      <c r="L874" s="4" t="s">
        <v>55</v>
      </c>
      <c r="M874" s="4" t="s">
        <v>4798</v>
      </c>
      <c r="N874" s="4" t="s">
        <v>1442</v>
      </c>
      <c r="P874" s="4" t="s">
        <v>669</v>
      </c>
      <c r="Q874" s="4" t="s">
        <v>1475</v>
      </c>
      <c r="R874" s="4" t="s">
        <v>2434</v>
      </c>
      <c r="S874" s="5" t="str">
        <f>IF(P874="심사불필요","-",VLOOKUP(K874,'[1]자격증 backdata'!A:G,7,0))</f>
        <v>-</v>
      </c>
      <c r="T874" s="5" t="str">
        <f>IF(S874="-","-",IF(COUNTIFS(B:B,B874,S:S,"필수")&gt;0,"자격요건충족","확인필요"))</f>
        <v>-</v>
      </c>
      <c r="U874" s="5"/>
      <c r="W874" s="5">
        <f>IF(Q874="4급","심사불필요",VLOOKUP(K874,'[1]자격증 backdata'!A:B,2,0))</f>
        <v>4</v>
      </c>
      <c r="X874" s="4">
        <f>IF(R874="A", MIN(20, SUMIFS(W:W, B:B, B874, R:R, "A")),IF(R874="B", MIN(30, SUMIFS(W:W, B:B, B874, R:R, "B")),"비해당분야"))</f>
        <v>6</v>
      </c>
      <c r="Y874" s="4" t="str">
        <f>IF(R874="C",MIN(30,IF(COUNTIFS(B:B,B874,W:W,"가1")=1,25,IF(COUNTIFS(B:B,B874,W:W,"가1")&gt;=2,30,0))+IF(COUNTIFS(B:B,B874,W:W,"나1")&gt;=4,30,IF(COUNTIFS(B:B,B874,W:W,"나1")=3,26,IF(COUNTIFS(B:B,B874,W:W,"나1")=2,22,IF(COUNTIFS(B:B,B874,W:W,"나1")=1,18,0)))))+MIN(30,IF(COUNTIFS(B:B,B874,W:W,"가2")=1,25,IF(COUNTIFS(B:B,B874,W:W,"가2")&gt;=2,30,0))+IF(COUNTIFS(B:B,B874,W:W,"나2")=3,30,IF(COUNTIFS(B:B,B874,W:W,"나2")=2,25,IF(COUNTIFS(B:B,B874,W:W,"나2")=1,20,0)))),"비해당분야")</f>
        <v>비해당분야</v>
      </c>
      <c r="Z874" s="4" t="str">
        <f>IF(R874="C",VLOOKUP(K874,'[1]자격증 backdata'!A:F,6,0),"비해당분야")</f>
        <v>비해당분야</v>
      </c>
      <c r="AA874" s="4" t="str">
        <f>IF(R874="C",SUMIF(B:B,B874,Z:Z),"비해당분야")</f>
        <v>비해당분야</v>
      </c>
      <c r="AB874" s="4" t="str">
        <f>IF(R874="C",SUM(Y874,AA874),"비해당분야")</f>
        <v>비해당분야</v>
      </c>
      <c r="AC874" s="4">
        <f>IF(R874="C",AB874,X874)</f>
        <v>6</v>
      </c>
      <c r="AD874" s="4">
        <f>VLOOKUP(K874,'[1]자격증 backdata'!A:D,4,0)</f>
        <v>0</v>
      </c>
      <c r="AE874" s="4">
        <f>IF(_xlfn.MAXIFS(AD:AD,B:B,B874)&gt;10,10,_xlfn.MAXIFS(AD:AD,B:B,B874))</f>
        <v>5</v>
      </c>
      <c r="AG874" s="5" t="str">
        <f>VLOOKUP(K874,'[1]자격증 backdata'!A:C,3,0)</f>
        <v>M</v>
      </c>
      <c r="AH874" s="5">
        <f>COUNTIFS($B:$B,$B874,$AG:$AG,AH$1)</f>
        <v>0</v>
      </c>
      <c r="AI874" s="5">
        <f>COUNTIFS($B:$B,$B874,$AG:$AG,AI$1)</f>
        <v>0</v>
      </c>
      <c r="AJ874" s="5">
        <f>COUNTIFS($B:$B,$B874,$AG:$AG,AJ$1)</f>
        <v>0</v>
      </c>
      <c r="AK874" s="5">
        <f>COUNTIFS($B:$B,$B874,$AG:$AG,AK$1)</f>
        <v>0</v>
      </c>
      <c r="AL874" s="5">
        <f>COUNTIFS($B:$B,$B874,$AG:$AG,AL$1)</f>
        <v>0</v>
      </c>
      <c r="AM874" s="5">
        <f>COUNTIFS($B:$B,$B874,$AG:$AG,AM$1)</f>
        <v>0</v>
      </c>
      <c r="AN874" s="5">
        <f>COUNTIFS($B:$B,$B874,$AG:$AG,AN$1)</f>
        <v>0</v>
      </c>
      <c r="AO874" s="5">
        <f>COUNTIFS($B:$B,$B874,$AG:$AG,AO$1)</f>
        <v>0</v>
      </c>
      <c r="AP874" s="5">
        <f>COUNTIFS($B:$B,$B874,$AG:$AG,AP$1)</f>
        <v>0</v>
      </c>
      <c r="AQ874" s="5">
        <f>COUNTIFS($B:$B,$B874,$AG:$AG,AQ$1)</f>
        <v>0</v>
      </c>
      <c r="AR874" s="5">
        <f>COUNTIFS($B:$B,$B874,$AG:$AG,AR$1)</f>
        <v>0</v>
      </c>
      <c r="AS874" s="5">
        <f>COUNTIFS($B:$B,$B874,$AG:$AG,AS$1)</f>
        <v>0</v>
      </c>
      <c r="AT874" s="5">
        <f>COUNTIFS($B:$B,$B874,$AG:$AG,AT$1)</f>
        <v>1</v>
      </c>
      <c r="AU874" s="5">
        <f>COUNTIFS($B:$B,$B874,$AG:$AG,AU$1)</f>
        <v>0</v>
      </c>
    </row>
    <row r="875" spans="1:47" ht="15" customHeight="1" x14ac:dyDescent="0.35">
      <c r="A875" s="6">
        <f>IF(B874=B875,A874,A874+1)</f>
        <v>297</v>
      </c>
      <c r="B875" s="6" t="s">
        <v>4797</v>
      </c>
      <c r="C875" s="6" t="s">
        <v>4796</v>
      </c>
      <c r="D875" s="6" t="s">
        <v>3044</v>
      </c>
      <c r="E875" s="6" t="s">
        <v>3043</v>
      </c>
      <c r="F875" s="4" t="s">
        <v>7</v>
      </c>
      <c r="G875" s="4" t="s">
        <v>8</v>
      </c>
      <c r="H875" s="4" t="s">
        <v>7</v>
      </c>
      <c r="I875" s="4">
        <v>3</v>
      </c>
      <c r="J875" s="4" t="s">
        <v>28</v>
      </c>
      <c r="K875" s="4" t="s">
        <v>3061</v>
      </c>
      <c r="L875" s="4" t="s">
        <v>26</v>
      </c>
      <c r="M875" s="4" t="s">
        <v>4795</v>
      </c>
      <c r="N875" s="4" t="s">
        <v>1526</v>
      </c>
      <c r="P875" s="4" t="s">
        <v>669</v>
      </c>
      <c r="Q875" s="4" t="s">
        <v>1475</v>
      </c>
      <c r="R875" s="4" t="s">
        <v>2434</v>
      </c>
      <c r="S875" s="5" t="str">
        <f>IF(P875="심사불필요","-",VLOOKUP(K875,'[1]자격증 backdata'!A:G,7,0))</f>
        <v>-</v>
      </c>
      <c r="T875" s="5" t="str">
        <f>IF(S875="-","-",IF(COUNTIFS(B:B,B875,S:S,"필수")&gt;0,"자격요건충족","확인필요"))</f>
        <v>-</v>
      </c>
      <c r="U875" s="5"/>
      <c r="W875" s="5">
        <f>IF(Q875="4급","심사불필요",VLOOKUP(K875,'[1]자격증 backdata'!A:B,2,0))</f>
        <v>2</v>
      </c>
      <c r="X875" s="4">
        <f>IF(R875="A", MIN(20, SUMIFS(W:W, B:B, B875, R:R, "A")),IF(R875="B", MIN(30, SUMIFS(W:W, B:B, B875, R:R, "B")),"비해당분야"))</f>
        <v>6</v>
      </c>
      <c r="Y875" s="4" t="str">
        <f>IF(R875="C",MIN(30,IF(COUNTIFS(B:B,B875,W:W,"가1")=1,25,IF(COUNTIFS(B:B,B875,W:W,"가1")&gt;=2,30,0))+IF(COUNTIFS(B:B,B875,W:W,"나1")&gt;=4,30,IF(COUNTIFS(B:B,B875,W:W,"나1")=3,26,IF(COUNTIFS(B:B,B875,W:W,"나1")=2,22,IF(COUNTIFS(B:B,B875,W:W,"나1")=1,18,0)))))+MIN(30,IF(COUNTIFS(B:B,B875,W:W,"가2")=1,25,IF(COUNTIFS(B:B,B875,W:W,"가2")&gt;=2,30,0))+IF(COUNTIFS(B:B,B875,W:W,"나2")=3,30,IF(COUNTIFS(B:B,B875,W:W,"나2")=2,25,IF(COUNTIFS(B:B,B875,W:W,"나2")=1,20,0)))),"비해당분야")</f>
        <v>비해당분야</v>
      </c>
      <c r="Z875" s="4" t="str">
        <f>IF(R875="C",VLOOKUP(K875,'[1]자격증 backdata'!A:F,6,0),"비해당분야")</f>
        <v>비해당분야</v>
      </c>
      <c r="AA875" s="4" t="str">
        <f>IF(R875="C",SUMIF(B:B,B875,Z:Z),"비해당분야")</f>
        <v>비해당분야</v>
      </c>
      <c r="AB875" s="4" t="str">
        <f>IF(R875="C",SUM(Y875,AA875),"비해당분야")</f>
        <v>비해당분야</v>
      </c>
      <c r="AC875" s="4">
        <f>IF(R875="C",AB875,X875)</f>
        <v>6</v>
      </c>
      <c r="AD875" s="4">
        <f>VLOOKUP(K875,'[1]자격증 backdata'!A:D,4,0)</f>
        <v>0</v>
      </c>
      <c r="AE875" s="4">
        <f>IF(_xlfn.MAXIFS(AD:AD,B:B,B875)&gt;10,10,_xlfn.MAXIFS(AD:AD,B:B,B875))</f>
        <v>5</v>
      </c>
      <c r="AG875" s="5">
        <f>VLOOKUP(K875,'[1]자격증 backdata'!A:C,3,0)</f>
        <v>0</v>
      </c>
      <c r="AH875" s="5">
        <f>COUNTIFS($B:$B,$B875,$AG:$AG,AH$1)</f>
        <v>0</v>
      </c>
      <c r="AI875" s="5">
        <f>COUNTIFS($B:$B,$B875,$AG:$AG,AI$1)</f>
        <v>0</v>
      </c>
      <c r="AJ875" s="5">
        <f>COUNTIFS($B:$B,$B875,$AG:$AG,AJ$1)</f>
        <v>0</v>
      </c>
      <c r="AK875" s="5">
        <f>COUNTIFS($B:$B,$B875,$AG:$AG,AK$1)</f>
        <v>0</v>
      </c>
      <c r="AL875" s="5">
        <f>COUNTIFS($B:$B,$B875,$AG:$AG,AL$1)</f>
        <v>0</v>
      </c>
      <c r="AM875" s="5">
        <f>COUNTIFS($B:$B,$B875,$AG:$AG,AM$1)</f>
        <v>0</v>
      </c>
      <c r="AN875" s="5">
        <f>COUNTIFS($B:$B,$B875,$AG:$AG,AN$1)</f>
        <v>0</v>
      </c>
      <c r="AO875" s="5">
        <f>COUNTIFS($B:$B,$B875,$AG:$AG,AO$1)</f>
        <v>0</v>
      </c>
      <c r="AP875" s="5">
        <f>COUNTIFS($B:$B,$B875,$AG:$AG,AP$1)</f>
        <v>0</v>
      </c>
      <c r="AQ875" s="5">
        <f>COUNTIFS($B:$B,$B875,$AG:$AG,AQ$1)</f>
        <v>0</v>
      </c>
      <c r="AR875" s="5">
        <f>COUNTIFS($B:$B,$B875,$AG:$AG,AR$1)</f>
        <v>0</v>
      </c>
      <c r="AS875" s="5">
        <f>COUNTIFS($B:$B,$B875,$AG:$AG,AS$1)</f>
        <v>0</v>
      </c>
      <c r="AT875" s="5">
        <f>COUNTIFS($B:$B,$B875,$AG:$AG,AT$1)</f>
        <v>1</v>
      </c>
      <c r="AU875" s="5">
        <f>COUNTIFS($B:$B,$B875,$AG:$AG,AU$1)</f>
        <v>0</v>
      </c>
    </row>
    <row r="876" spans="1:47" ht="15" customHeight="1" x14ac:dyDescent="0.35">
      <c r="A876" s="3">
        <f>IF(B875=B876,A875,A875+1)</f>
        <v>298</v>
      </c>
      <c r="B876" s="3" t="s">
        <v>4793</v>
      </c>
      <c r="C876" s="3" t="s">
        <v>839</v>
      </c>
      <c r="D876" s="3" t="s">
        <v>3044</v>
      </c>
      <c r="E876" s="3" t="s">
        <v>3043</v>
      </c>
      <c r="F876" s="4" t="s">
        <v>7</v>
      </c>
      <c r="G876" s="4" t="s">
        <v>8</v>
      </c>
      <c r="H876" s="4" t="s">
        <v>7</v>
      </c>
      <c r="I876" s="3">
        <v>1</v>
      </c>
      <c r="J876" s="3" t="s">
        <v>106</v>
      </c>
      <c r="K876" s="3" t="s">
        <v>3057</v>
      </c>
      <c r="L876" s="3" t="s">
        <v>55</v>
      </c>
      <c r="M876" s="3" t="s">
        <v>4794</v>
      </c>
      <c r="N876" s="3" t="s">
        <v>2060</v>
      </c>
      <c r="P876" s="3" t="s">
        <v>669</v>
      </c>
      <c r="Q876" s="3" t="s">
        <v>1475</v>
      </c>
      <c r="R876" s="3" t="s">
        <v>2434</v>
      </c>
      <c r="S876" s="2" t="str">
        <f>IF(P876="심사불필요","-",VLOOKUP(K876,'[1]자격증 backdata'!A:G,7,0))</f>
        <v>-</v>
      </c>
      <c r="T876" s="2" t="str">
        <f>IF(S876="-","-",IF(COUNTIFS(B:B,B876,S:S,"필수")&gt;0,"자격요건충족","확인필요"))</f>
        <v>-</v>
      </c>
      <c r="U876" s="2"/>
      <c r="W876" s="2">
        <f>IF(Q876="4급","심사불필요",VLOOKUP(K876,'[1]자격증 backdata'!A:B,2,0))</f>
        <v>4</v>
      </c>
      <c r="X876" s="3">
        <f>IF(R876="A", MIN(20, SUMIFS(W:W, B:B, B876, R:R, "A")),IF(R876="B", MIN(30, SUMIFS(W:W, B:B, B876, R:R, "B")),"비해당분야"))</f>
        <v>4</v>
      </c>
      <c r="Y876" s="3" t="str">
        <f>IF(R876="C",MIN(30,IF(COUNTIFS(B:B,B876,W:W,"가1")=1,25,IF(COUNTIFS(B:B,B876,W:W,"가1")&gt;=2,30,0))+IF(COUNTIFS(B:B,B876,W:W,"나1")&gt;=4,30,IF(COUNTIFS(B:B,B876,W:W,"나1")=3,26,IF(COUNTIFS(B:B,B876,W:W,"나1")=2,22,IF(COUNTIFS(B:B,B876,W:W,"나1")=1,18,0)))))+MIN(30,IF(COUNTIFS(B:B,B876,W:W,"가2")=1,25,IF(COUNTIFS(B:B,B876,W:W,"가2")&gt;=2,30,0))+IF(COUNTIFS(B:B,B876,W:W,"나2")=3,30,IF(COUNTIFS(B:B,B876,W:W,"나2")=2,25,IF(COUNTIFS(B:B,B876,W:W,"나2")=1,20,0)))),"비해당분야")</f>
        <v>비해당분야</v>
      </c>
      <c r="Z876" s="3" t="str">
        <f>IF(R876="C",VLOOKUP(K876,'[1]자격증 backdata'!A:F,6,0),"비해당분야")</f>
        <v>비해당분야</v>
      </c>
      <c r="AA876" s="3" t="str">
        <f>IF(R876="C",SUMIF(B:B,B876,Z:Z),"비해당분야")</f>
        <v>비해당분야</v>
      </c>
      <c r="AB876" s="3" t="str">
        <f>IF(R876="C",SUM(Y876,AA876),"비해당분야")</f>
        <v>비해당분야</v>
      </c>
      <c r="AC876" s="3">
        <f>IF(R876="C",AB876,X876)</f>
        <v>4</v>
      </c>
      <c r="AD876" s="3">
        <f>VLOOKUP(K876,'[1]자격증 backdata'!A:D,4,0)</f>
        <v>0</v>
      </c>
      <c r="AE876" s="3">
        <f>IF(_xlfn.MAXIFS(AD:AD,B:B,B876)&gt;10,10,_xlfn.MAXIFS(AD:AD,B:B,B876))</f>
        <v>5</v>
      </c>
      <c r="AG876" s="2" t="str">
        <f>VLOOKUP(K876,'[1]자격증 backdata'!A:C,3,0)</f>
        <v>M</v>
      </c>
      <c r="AH876" s="2">
        <f>COUNTIFS($B:$B,$B876,$AG:$AG,AH$1)</f>
        <v>0</v>
      </c>
      <c r="AI876" s="2">
        <f>COUNTIFS($B:$B,$B876,$AG:$AG,AI$1)</f>
        <v>0</v>
      </c>
      <c r="AJ876" s="2">
        <f>COUNTIFS($B:$B,$B876,$AG:$AG,AJ$1)</f>
        <v>0</v>
      </c>
      <c r="AK876" s="2">
        <f>COUNTIFS($B:$B,$B876,$AG:$AG,AK$1)</f>
        <v>0</v>
      </c>
      <c r="AL876" s="2">
        <f>COUNTIFS($B:$B,$B876,$AG:$AG,AL$1)</f>
        <v>0</v>
      </c>
      <c r="AM876" s="2">
        <f>COUNTIFS($B:$B,$B876,$AG:$AG,AM$1)</f>
        <v>0</v>
      </c>
      <c r="AN876" s="2">
        <f>COUNTIFS($B:$B,$B876,$AG:$AG,AN$1)</f>
        <v>0</v>
      </c>
      <c r="AO876" s="2">
        <f>COUNTIFS($B:$B,$B876,$AG:$AG,AO$1)</f>
        <v>0</v>
      </c>
      <c r="AP876" s="2">
        <f>COUNTIFS($B:$B,$B876,$AG:$AG,AP$1)</f>
        <v>0</v>
      </c>
      <c r="AQ876" s="2">
        <f>COUNTIFS($B:$B,$B876,$AG:$AG,AQ$1)</f>
        <v>0</v>
      </c>
      <c r="AR876" s="2">
        <f>COUNTIFS($B:$B,$B876,$AG:$AG,AR$1)</f>
        <v>0</v>
      </c>
      <c r="AS876" s="2">
        <f>COUNTIFS($B:$B,$B876,$AG:$AG,AS$1)</f>
        <v>0</v>
      </c>
      <c r="AT876" s="2">
        <f>COUNTIFS($B:$B,$B876,$AG:$AG,AT$1)</f>
        <v>1</v>
      </c>
      <c r="AU876" s="2">
        <f>COUNTIFS($B:$B,$B876,$AG:$AG,AU$1)</f>
        <v>0</v>
      </c>
    </row>
    <row r="877" spans="1:47" ht="15" customHeight="1" x14ac:dyDescent="0.35">
      <c r="A877" s="7">
        <f>IF(B876=B877,A876,A876+1)</f>
        <v>298</v>
      </c>
      <c r="B877" s="7" t="s">
        <v>4793</v>
      </c>
      <c r="C877" s="7" t="s">
        <v>839</v>
      </c>
      <c r="D877" s="7" t="s">
        <v>3044</v>
      </c>
      <c r="E877" s="7" t="s">
        <v>3043</v>
      </c>
      <c r="F877" s="4" t="s">
        <v>7</v>
      </c>
      <c r="G877" s="4" t="s">
        <v>8</v>
      </c>
      <c r="H877" s="4" t="s">
        <v>7</v>
      </c>
      <c r="I877" s="3">
        <v>2</v>
      </c>
      <c r="J877" s="3" t="s">
        <v>69</v>
      </c>
      <c r="K877" s="3" t="s">
        <v>3065</v>
      </c>
      <c r="L877" s="3" t="s">
        <v>36</v>
      </c>
      <c r="M877" s="3" t="s">
        <v>4792</v>
      </c>
      <c r="N877" s="3" t="s">
        <v>1256</v>
      </c>
      <c r="P877" s="3" t="s">
        <v>669</v>
      </c>
      <c r="Q877" s="3" t="s">
        <v>1475</v>
      </c>
      <c r="R877" s="3" t="s">
        <v>2434</v>
      </c>
      <c r="S877" s="2" t="str">
        <f>IF(P877="심사불필요","-",VLOOKUP(K877,'[1]자격증 backdata'!A:G,7,0))</f>
        <v>-</v>
      </c>
      <c r="T877" s="2" t="str">
        <f>IF(S877="-","-",IF(COUNTIFS(B:B,B877,S:S,"필수")&gt;0,"자격요건충족","확인필요"))</f>
        <v>-</v>
      </c>
      <c r="U877" s="2"/>
      <c r="W877" s="2">
        <f>IF(Q877="4급","심사불필요",VLOOKUP(K877,'[1]자격증 backdata'!A:B,2,0))</f>
        <v>0</v>
      </c>
      <c r="X877" s="3">
        <f>IF(R877="A", MIN(20, SUMIFS(W:W, B:B, B877, R:R, "A")),IF(R877="B", MIN(30, SUMIFS(W:W, B:B, B877, R:R, "B")),"비해당분야"))</f>
        <v>4</v>
      </c>
      <c r="Y877" s="3" t="str">
        <f>IF(R877="C",MIN(30,IF(COUNTIFS(B:B,B877,W:W,"가1")=1,25,IF(COUNTIFS(B:B,B877,W:W,"가1")&gt;=2,30,0))+IF(COUNTIFS(B:B,B877,W:W,"나1")&gt;=4,30,IF(COUNTIFS(B:B,B877,W:W,"나1")=3,26,IF(COUNTIFS(B:B,B877,W:W,"나1")=2,22,IF(COUNTIFS(B:B,B877,W:W,"나1")=1,18,0)))))+MIN(30,IF(COUNTIFS(B:B,B877,W:W,"가2")=1,25,IF(COUNTIFS(B:B,B877,W:W,"가2")&gt;=2,30,0))+IF(COUNTIFS(B:B,B877,W:W,"나2")=3,30,IF(COUNTIFS(B:B,B877,W:W,"나2")=2,25,IF(COUNTIFS(B:B,B877,W:W,"나2")=1,20,0)))),"비해당분야")</f>
        <v>비해당분야</v>
      </c>
      <c r="Z877" s="3" t="str">
        <f>IF(R877="C",VLOOKUP(K877,'[1]자격증 backdata'!A:F,6,0),"비해당분야")</f>
        <v>비해당분야</v>
      </c>
      <c r="AA877" s="3" t="str">
        <f>IF(R877="C",SUMIF(B:B,B877,Z:Z),"비해당분야")</f>
        <v>비해당분야</v>
      </c>
      <c r="AB877" s="3" t="str">
        <f>IF(R877="C",SUM(Y877,AA877),"비해당분야")</f>
        <v>비해당분야</v>
      </c>
      <c r="AC877" s="3">
        <f>IF(R877="C",AB877,X877)</f>
        <v>4</v>
      </c>
      <c r="AD877" s="3">
        <f>VLOOKUP(K877,'[1]자격증 backdata'!A:D,4,0)</f>
        <v>5</v>
      </c>
      <c r="AE877" s="3">
        <f>IF(_xlfn.MAXIFS(AD:AD,B:B,B877)&gt;10,10,_xlfn.MAXIFS(AD:AD,B:B,B877))</f>
        <v>5</v>
      </c>
      <c r="AG877" s="2">
        <f>VLOOKUP(K877,'[1]자격증 backdata'!A:C,3,0)</f>
        <v>0</v>
      </c>
      <c r="AH877" s="2">
        <f>COUNTIFS($B:$B,$B877,$AG:$AG,AH$1)</f>
        <v>0</v>
      </c>
      <c r="AI877" s="2">
        <f>COUNTIFS($B:$B,$B877,$AG:$AG,AI$1)</f>
        <v>0</v>
      </c>
      <c r="AJ877" s="2">
        <f>COUNTIFS($B:$B,$B877,$AG:$AG,AJ$1)</f>
        <v>0</v>
      </c>
      <c r="AK877" s="2">
        <f>COUNTIFS($B:$B,$B877,$AG:$AG,AK$1)</f>
        <v>0</v>
      </c>
      <c r="AL877" s="2">
        <f>COUNTIFS($B:$B,$B877,$AG:$AG,AL$1)</f>
        <v>0</v>
      </c>
      <c r="AM877" s="2">
        <f>COUNTIFS($B:$B,$B877,$AG:$AG,AM$1)</f>
        <v>0</v>
      </c>
      <c r="AN877" s="2">
        <f>COUNTIFS($B:$B,$B877,$AG:$AG,AN$1)</f>
        <v>0</v>
      </c>
      <c r="AO877" s="2">
        <f>COUNTIFS($B:$B,$B877,$AG:$AG,AO$1)</f>
        <v>0</v>
      </c>
      <c r="AP877" s="2">
        <f>COUNTIFS($B:$B,$B877,$AG:$AG,AP$1)</f>
        <v>0</v>
      </c>
      <c r="AQ877" s="2">
        <f>COUNTIFS($B:$B,$B877,$AG:$AG,AQ$1)</f>
        <v>0</v>
      </c>
      <c r="AR877" s="2">
        <f>COUNTIFS($B:$B,$B877,$AG:$AG,AR$1)</f>
        <v>0</v>
      </c>
      <c r="AS877" s="2">
        <f>COUNTIFS($B:$B,$B877,$AG:$AG,AS$1)</f>
        <v>0</v>
      </c>
      <c r="AT877" s="2">
        <f>COUNTIFS($B:$B,$B877,$AG:$AG,AT$1)</f>
        <v>1</v>
      </c>
      <c r="AU877" s="2">
        <f>COUNTIFS($B:$B,$B877,$AG:$AG,AU$1)</f>
        <v>0</v>
      </c>
    </row>
    <row r="878" spans="1:47" ht="15" customHeight="1" x14ac:dyDescent="0.35">
      <c r="A878" s="4">
        <f>IF(B877=B878,A877,A877+1)</f>
        <v>299</v>
      </c>
      <c r="B878" s="4" t="s">
        <v>4789</v>
      </c>
      <c r="C878" s="4" t="s">
        <v>4788</v>
      </c>
      <c r="D878" s="4" t="s">
        <v>3044</v>
      </c>
      <c r="E878" s="4" t="s">
        <v>3043</v>
      </c>
      <c r="F878" s="4" t="s">
        <v>7</v>
      </c>
      <c r="G878" s="4" t="s">
        <v>8</v>
      </c>
      <c r="H878" s="4" t="s">
        <v>7</v>
      </c>
      <c r="I878" s="4">
        <v>1</v>
      </c>
      <c r="J878" s="4" t="s">
        <v>653</v>
      </c>
      <c r="K878" s="4" t="s">
        <v>3052</v>
      </c>
      <c r="L878" s="4" t="s">
        <v>651</v>
      </c>
      <c r="M878" s="4" t="s">
        <v>4791</v>
      </c>
      <c r="N878" s="4" t="s">
        <v>2891</v>
      </c>
      <c r="P878" s="4" t="s">
        <v>669</v>
      </c>
      <c r="Q878" s="4" t="s">
        <v>1475</v>
      </c>
      <c r="R878" s="4" t="s">
        <v>2434</v>
      </c>
      <c r="S878" s="5" t="str">
        <f>IF(P878="심사불필요","-",VLOOKUP(K878,'[1]자격증 backdata'!A:G,7,0))</f>
        <v>-</v>
      </c>
      <c r="T878" s="5" t="str">
        <f>IF(S878="-","-",IF(COUNTIFS(B:B,B878,S:S,"필수")&gt;0,"자격요건충족","확인필요"))</f>
        <v>-</v>
      </c>
      <c r="U878" s="5"/>
      <c r="W878" s="5">
        <f>IF(Q878="4급","심사불필요",VLOOKUP(K878,'[1]자격증 backdata'!A:B,2,0))</f>
        <v>4</v>
      </c>
      <c r="X878" s="4">
        <f>IF(R878="A", MIN(20, SUMIFS(W:W, B:B, B878, R:R, "A")),IF(R878="B", MIN(30, SUMIFS(W:W, B:B, B878, R:R, "B")),"비해당분야"))</f>
        <v>6</v>
      </c>
      <c r="Y878" s="4" t="str">
        <f>IF(R878="C",MIN(30,IF(COUNTIFS(B:B,B878,W:W,"가1")=1,25,IF(COUNTIFS(B:B,B878,W:W,"가1")&gt;=2,30,0))+IF(COUNTIFS(B:B,B878,W:W,"나1")&gt;=4,30,IF(COUNTIFS(B:B,B878,W:W,"나1")=3,26,IF(COUNTIFS(B:B,B878,W:W,"나1")=2,22,IF(COUNTIFS(B:B,B878,W:W,"나1")=1,18,0)))))+MIN(30,IF(COUNTIFS(B:B,B878,W:W,"가2")=1,25,IF(COUNTIFS(B:B,B878,W:W,"가2")&gt;=2,30,0))+IF(COUNTIFS(B:B,B878,W:W,"나2")=3,30,IF(COUNTIFS(B:B,B878,W:W,"나2")=2,25,IF(COUNTIFS(B:B,B878,W:W,"나2")=1,20,0)))),"비해당분야")</f>
        <v>비해당분야</v>
      </c>
      <c r="Z878" s="4" t="str">
        <f>IF(R878="C",VLOOKUP(K878,'[1]자격증 backdata'!A:F,6,0),"비해당분야")</f>
        <v>비해당분야</v>
      </c>
      <c r="AA878" s="4" t="str">
        <f>IF(R878="C",SUMIF(B:B,B878,Z:Z),"비해당분야")</f>
        <v>비해당분야</v>
      </c>
      <c r="AB878" s="4" t="str">
        <f>IF(R878="C",SUM(Y878,AA878),"비해당분야")</f>
        <v>비해당분야</v>
      </c>
      <c r="AC878" s="4">
        <f>IF(R878="C",AB878,X878)</f>
        <v>6</v>
      </c>
      <c r="AD878" s="4">
        <f>VLOOKUP(K878,'[1]자격증 backdata'!A:D,4,0)</f>
        <v>0</v>
      </c>
      <c r="AE878" s="4">
        <f>IF(_xlfn.MAXIFS(AD:AD,B:B,B878)&gt;10,10,_xlfn.MAXIFS(AD:AD,B:B,B878))</f>
        <v>5</v>
      </c>
      <c r="AG878" s="5" t="str">
        <f>VLOOKUP(K878,'[1]자격증 backdata'!A:C,3,0)</f>
        <v>H</v>
      </c>
      <c r="AH878" s="5">
        <f>COUNTIFS($B:$B,$B878,$AG:$AG,AH$1)</f>
        <v>0</v>
      </c>
      <c r="AI878" s="5">
        <f>COUNTIFS($B:$B,$B878,$AG:$AG,AI$1)</f>
        <v>0</v>
      </c>
      <c r="AJ878" s="5">
        <f>COUNTIFS($B:$B,$B878,$AG:$AG,AJ$1)</f>
        <v>0</v>
      </c>
      <c r="AK878" s="5">
        <f>COUNTIFS($B:$B,$B878,$AG:$AG,AK$1)</f>
        <v>0</v>
      </c>
      <c r="AL878" s="5">
        <f>COUNTIFS($B:$B,$B878,$AG:$AG,AL$1)</f>
        <v>0</v>
      </c>
      <c r="AM878" s="5">
        <f>COUNTIFS($B:$B,$B878,$AG:$AG,AM$1)</f>
        <v>0</v>
      </c>
      <c r="AN878" s="5">
        <f>COUNTIFS($B:$B,$B878,$AG:$AG,AN$1)</f>
        <v>0</v>
      </c>
      <c r="AO878" s="5">
        <f>COUNTIFS($B:$B,$B878,$AG:$AG,AO$1)</f>
        <v>1</v>
      </c>
      <c r="AP878" s="5">
        <f>COUNTIFS($B:$B,$B878,$AG:$AG,AP$1)</f>
        <v>0</v>
      </c>
      <c r="AQ878" s="5">
        <f>COUNTIFS($B:$B,$B878,$AG:$AG,AQ$1)</f>
        <v>0</v>
      </c>
      <c r="AR878" s="5">
        <f>COUNTIFS($B:$B,$B878,$AG:$AG,AR$1)</f>
        <v>0</v>
      </c>
      <c r="AS878" s="5">
        <f>COUNTIFS($B:$B,$B878,$AG:$AG,AS$1)</f>
        <v>0</v>
      </c>
      <c r="AT878" s="5">
        <f>COUNTIFS($B:$B,$B878,$AG:$AG,AT$1)</f>
        <v>1</v>
      </c>
      <c r="AU878" s="5">
        <f>COUNTIFS($B:$B,$B878,$AG:$AG,AU$1)</f>
        <v>0</v>
      </c>
    </row>
    <row r="879" spans="1:47" ht="15" customHeight="1" x14ac:dyDescent="0.35">
      <c r="A879" s="6">
        <f>IF(B878=B879,A878,A878+1)</f>
        <v>299</v>
      </c>
      <c r="B879" s="6" t="s">
        <v>4789</v>
      </c>
      <c r="C879" s="6" t="s">
        <v>4788</v>
      </c>
      <c r="D879" s="6" t="s">
        <v>3044</v>
      </c>
      <c r="E879" s="6" t="s">
        <v>3043</v>
      </c>
      <c r="F879" s="4" t="s">
        <v>7</v>
      </c>
      <c r="G879" s="4" t="s">
        <v>8</v>
      </c>
      <c r="H879" s="4" t="s">
        <v>7</v>
      </c>
      <c r="I879" s="4">
        <v>2</v>
      </c>
      <c r="J879" s="4" t="s">
        <v>57</v>
      </c>
      <c r="K879" s="4" t="s">
        <v>3089</v>
      </c>
      <c r="L879" s="4" t="s">
        <v>55</v>
      </c>
      <c r="M879" s="4" t="s">
        <v>4790</v>
      </c>
      <c r="N879" s="4" t="s">
        <v>432</v>
      </c>
      <c r="P879" s="4" t="s">
        <v>669</v>
      </c>
      <c r="Q879" s="4" t="s">
        <v>1475</v>
      </c>
      <c r="R879" s="4" t="s">
        <v>2434</v>
      </c>
      <c r="S879" s="5" t="str">
        <f>IF(P879="심사불필요","-",VLOOKUP(K879,'[1]자격증 backdata'!A:G,7,0))</f>
        <v>-</v>
      </c>
      <c r="T879" s="5" t="str">
        <f>IF(S879="-","-",IF(COUNTIFS(B:B,B879,S:S,"필수")&gt;0,"자격요건충족","확인필요"))</f>
        <v>-</v>
      </c>
      <c r="U879" s="5"/>
      <c r="W879" s="5">
        <f>IF(Q879="4급","심사불필요",VLOOKUP(K879,'[1]자격증 backdata'!A:B,2,0))</f>
        <v>2</v>
      </c>
      <c r="X879" s="4">
        <f>IF(R879="A", MIN(20, SUMIFS(W:W, B:B, B879, R:R, "A")),IF(R879="B", MIN(30, SUMIFS(W:W, B:B, B879, R:R, "B")),"비해당분야"))</f>
        <v>6</v>
      </c>
      <c r="Y879" s="4" t="str">
        <f>IF(R879="C",MIN(30,IF(COUNTIFS(B:B,B879,W:W,"가1")=1,25,IF(COUNTIFS(B:B,B879,W:W,"가1")&gt;=2,30,0))+IF(COUNTIFS(B:B,B879,W:W,"나1")&gt;=4,30,IF(COUNTIFS(B:B,B879,W:W,"나1")=3,26,IF(COUNTIFS(B:B,B879,W:W,"나1")=2,22,IF(COUNTIFS(B:B,B879,W:W,"나1")=1,18,0)))))+MIN(30,IF(COUNTIFS(B:B,B879,W:W,"가2")=1,25,IF(COUNTIFS(B:B,B879,W:W,"가2")&gt;=2,30,0))+IF(COUNTIFS(B:B,B879,W:W,"나2")=3,30,IF(COUNTIFS(B:B,B879,W:W,"나2")=2,25,IF(COUNTIFS(B:B,B879,W:W,"나2")=1,20,0)))),"비해당분야")</f>
        <v>비해당분야</v>
      </c>
      <c r="Z879" s="4" t="str">
        <f>IF(R879="C",VLOOKUP(K879,'[1]자격증 backdata'!A:F,6,0),"비해당분야")</f>
        <v>비해당분야</v>
      </c>
      <c r="AA879" s="4" t="str">
        <f>IF(R879="C",SUMIF(B:B,B879,Z:Z),"비해당분야")</f>
        <v>비해당분야</v>
      </c>
      <c r="AB879" s="4" t="str">
        <f>IF(R879="C",SUM(Y879,AA879),"비해당분야")</f>
        <v>비해당분야</v>
      </c>
      <c r="AC879" s="4">
        <f>IF(R879="C",AB879,X879)</f>
        <v>6</v>
      </c>
      <c r="AD879" s="4">
        <f>VLOOKUP(K879,'[1]자격증 backdata'!A:D,4,0)</f>
        <v>0</v>
      </c>
      <c r="AE879" s="4">
        <f>IF(_xlfn.MAXIFS(AD:AD,B:B,B879)&gt;10,10,_xlfn.MAXIFS(AD:AD,B:B,B879))</f>
        <v>5</v>
      </c>
      <c r="AG879" s="5" t="str">
        <f>VLOOKUP(K879,'[1]자격증 backdata'!A:C,3,0)</f>
        <v>M</v>
      </c>
      <c r="AH879" s="5">
        <f>COUNTIFS($B:$B,$B879,$AG:$AG,AH$1)</f>
        <v>0</v>
      </c>
      <c r="AI879" s="5">
        <f>COUNTIFS($B:$B,$B879,$AG:$AG,AI$1)</f>
        <v>0</v>
      </c>
      <c r="AJ879" s="5">
        <f>COUNTIFS($B:$B,$B879,$AG:$AG,AJ$1)</f>
        <v>0</v>
      </c>
      <c r="AK879" s="5">
        <f>COUNTIFS($B:$B,$B879,$AG:$AG,AK$1)</f>
        <v>0</v>
      </c>
      <c r="AL879" s="5">
        <f>COUNTIFS($B:$B,$B879,$AG:$AG,AL$1)</f>
        <v>0</v>
      </c>
      <c r="AM879" s="5">
        <f>COUNTIFS($B:$B,$B879,$AG:$AG,AM$1)</f>
        <v>0</v>
      </c>
      <c r="AN879" s="5">
        <f>COUNTIFS($B:$B,$B879,$AG:$AG,AN$1)</f>
        <v>0</v>
      </c>
      <c r="AO879" s="5">
        <f>COUNTIFS($B:$B,$B879,$AG:$AG,AO$1)</f>
        <v>1</v>
      </c>
      <c r="AP879" s="5">
        <f>COUNTIFS($B:$B,$B879,$AG:$AG,AP$1)</f>
        <v>0</v>
      </c>
      <c r="AQ879" s="5">
        <f>COUNTIFS($B:$B,$B879,$AG:$AG,AQ$1)</f>
        <v>0</v>
      </c>
      <c r="AR879" s="5">
        <f>COUNTIFS($B:$B,$B879,$AG:$AG,AR$1)</f>
        <v>0</v>
      </c>
      <c r="AS879" s="5">
        <f>COUNTIFS($B:$B,$B879,$AG:$AG,AS$1)</f>
        <v>0</v>
      </c>
      <c r="AT879" s="5">
        <f>COUNTIFS($B:$B,$B879,$AG:$AG,AT$1)</f>
        <v>1</v>
      </c>
      <c r="AU879" s="5">
        <f>COUNTIFS($B:$B,$B879,$AG:$AG,AU$1)</f>
        <v>0</v>
      </c>
    </row>
    <row r="880" spans="1:47" ht="15" customHeight="1" x14ac:dyDescent="0.35">
      <c r="A880" s="6">
        <f>IF(B879=B880,A879,A879+1)</f>
        <v>299</v>
      </c>
      <c r="B880" s="6" t="s">
        <v>4789</v>
      </c>
      <c r="C880" s="6" t="s">
        <v>4788</v>
      </c>
      <c r="D880" s="6" t="s">
        <v>3044</v>
      </c>
      <c r="E880" s="6" t="s">
        <v>3043</v>
      </c>
      <c r="F880" s="4" t="s">
        <v>7</v>
      </c>
      <c r="G880" s="4" t="s">
        <v>8</v>
      </c>
      <c r="H880" s="4" t="s">
        <v>7</v>
      </c>
      <c r="I880" s="4">
        <v>3</v>
      </c>
      <c r="J880" s="4" t="s">
        <v>69</v>
      </c>
      <c r="K880" s="4" t="s">
        <v>3065</v>
      </c>
      <c r="L880" s="4" t="s">
        <v>36</v>
      </c>
      <c r="M880" s="4" t="s">
        <v>4787</v>
      </c>
      <c r="N880" s="4" t="s">
        <v>122</v>
      </c>
      <c r="P880" s="4" t="s">
        <v>669</v>
      </c>
      <c r="Q880" s="4" t="s">
        <v>1475</v>
      </c>
      <c r="R880" s="4" t="s">
        <v>2434</v>
      </c>
      <c r="S880" s="5" t="str">
        <f>IF(P880="심사불필요","-",VLOOKUP(K880,'[1]자격증 backdata'!A:G,7,0))</f>
        <v>-</v>
      </c>
      <c r="T880" s="5" t="str">
        <f>IF(S880="-","-",IF(COUNTIFS(B:B,B880,S:S,"필수")&gt;0,"자격요건충족","확인필요"))</f>
        <v>-</v>
      </c>
      <c r="U880" s="5"/>
      <c r="W880" s="5">
        <f>IF(Q880="4급","심사불필요",VLOOKUP(K880,'[1]자격증 backdata'!A:B,2,0))</f>
        <v>0</v>
      </c>
      <c r="X880" s="4">
        <f>IF(R880="A", MIN(20, SUMIFS(W:W, B:B, B880, R:R, "A")),IF(R880="B", MIN(30, SUMIFS(W:W, B:B, B880, R:R, "B")),"비해당분야"))</f>
        <v>6</v>
      </c>
      <c r="Y880" s="4" t="str">
        <f>IF(R880="C",MIN(30,IF(COUNTIFS(B:B,B880,W:W,"가1")=1,25,IF(COUNTIFS(B:B,B880,W:W,"가1")&gt;=2,30,0))+IF(COUNTIFS(B:B,B880,W:W,"나1")&gt;=4,30,IF(COUNTIFS(B:B,B880,W:W,"나1")=3,26,IF(COUNTIFS(B:B,B880,W:W,"나1")=2,22,IF(COUNTIFS(B:B,B880,W:W,"나1")=1,18,0)))))+MIN(30,IF(COUNTIFS(B:B,B880,W:W,"가2")=1,25,IF(COUNTIFS(B:B,B880,W:W,"가2")&gt;=2,30,0))+IF(COUNTIFS(B:B,B880,W:W,"나2")=3,30,IF(COUNTIFS(B:B,B880,W:W,"나2")=2,25,IF(COUNTIFS(B:B,B880,W:W,"나2")=1,20,0)))),"비해당분야")</f>
        <v>비해당분야</v>
      </c>
      <c r="Z880" s="4" t="str">
        <f>IF(R880="C",VLOOKUP(K880,'[1]자격증 backdata'!A:F,6,0),"비해당분야")</f>
        <v>비해당분야</v>
      </c>
      <c r="AA880" s="4" t="str">
        <f>IF(R880="C",SUMIF(B:B,B880,Z:Z),"비해당분야")</f>
        <v>비해당분야</v>
      </c>
      <c r="AB880" s="4" t="str">
        <f>IF(R880="C",SUM(Y880,AA880),"비해당분야")</f>
        <v>비해당분야</v>
      </c>
      <c r="AC880" s="4">
        <f>IF(R880="C",AB880,X880)</f>
        <v>6</v>
      </c>
      <c r="AD880" s="4">
        <f>VLOOKUP(K880,'[1]자격증 backdata'!A:D,4,0)</f>
        <v>5</v>
      </c>
      <c r="AE880" s="4">
        <f>IF(_xlfn.MAXIFS(AD:AD,B:B,B880)&gt;10,10,_xlfn.MAXIFS(AD:AD,B:B,B880))</f>
        <v>5</v>
      </c>
      <c r="AG880" s="5">
        <f>VLOOKUP(K880,'[1]자격증 backdata'!A:C,3,0)</f>
        <v>0</v>
      </c>
      <c r="AH880" s="5">
        <f>COUNTIFS($B:$B,$B880,$AG:$AG,AH$1)</f>
        <v>0</v>
      </c>
      <c r="AI880" s="5">
        <f>COUNTIFS($B:$B,$B880,$AG:$AG,AI$1)</f>
        <v>0</v>
      </c>
      <c r="AJ880" s="5">
        <f>COUNTIFS($B:$B,$B880,$AG:$AG,AJ$1)</f>
        <v>0</v>
      </c>
      <c r="AK880" s="5">
        <f>COUNTIFS($B:$B,$B880,$AG:$AG,AK$1)</f>
        <v>0</v>
      </c>
      <c r="AL880" s="5">
        <f>COUNTIFS($B:$B,$B880,$AG:$AG,AL$1)</f>
        <v>0</v>
      </c>
      <c r="AM880" s="5">
        <f>COUNTIFS($B:$B,$B880,$AG:$AG,AM$1)</f>
        <v>0</v>
      </c>
      <c r="AN880" s="5">
        <f>COUNTIFS($B:$B,$B880,$AG:$AG,AN$1)</f>
        <v>0</v>
      </c>
      <c r="AO880" s="5">
        <f>COUNTIFS($B:$B,$B880,$AG:$AG,AO$1)</f>
        <v>1</v>
      </c>
      <c r="AP880" s="5">
        <f>COUNTIFS($B:$B,$B880,$AG:$AG,AP$1)</f>
        <v>0</v>
      </c>
      <c r="AQ880" s="5">
        <f>COUNTIFS($B:$B,$B880,$AG:$AG,AQ$1)</f>
        <v>0</v>
      </c>
      <c r="AR880" s="5">
        <f>COUNTIFS($B:$B,$B880,$AG:$AG,AR$1)</f>
        <v>0</v>
      </c>
      <c r="AS880" s="5">
        <f>COUNTIFS($B:$B,$B880,$AG:$AG,AS$1)</f>
        <v>0</v>
      </c>
      <c r="AT880" s="5">
        <f>COUNTIFS($B:$B,$B880,$AG:$AG,AT$1)</f>
        <v>1</v>
      </c>
      <c r="AU880" s="5">
        <f>COUNTIFS($B:$B,$B880,$AG:$AG,AU$1)</f>
        <v>0</v>
      </c>
    </row>
    <row r="881" spans="1:47" ht="15" customHeight="1" x14ac:dyDescent="0.35">
      <c r="A881" s="3">
        <f>IF(B880=B881,A880,A880+1)</f>
        <v>300</v>
      </c>
      <c r="B881" s="3" t="s">
        <v>4786</v>
      </c>
      <c r="C881" s="3" t="s">
        <v>4785</v>
      </c>
      <c r="D881" s="3" t="s">
        <v>3044</v>
      </c>
      <c r="E881" s="3" t="s">
        <v>3043</v>
      </c>
      <c r="F881" s="4" t="s">
        <v>7</v>
      </c>
      <c r="G881" s="4" t="s">
        <v>8</v>
      </c>
      <c r="H881" s="4" t="s">
        <v>7</v>
      </c>
      <c r="I881" s="3">
        <v>1</v>
      </c>
      <c r="J881" s="3" t="s">
        <v>69</v>
      </c>
      <c r="K881" s="3" t="s">
        <v>3065</v>
      </c>
      <c r="L881" s="3" t="s">
        <v>36</v>
      </c>
      <c r="M881" s="3" t="s">
        <v>4784</v>
      </c>
      <c r="N881" s="3" t="s">
        <v>1333</v>
      </c>
      <c r="P881" s="3" t="s">
        <v>669</v>
      </c>
      <c r="Q881" s="3" t="s">
        <v>1475</v>
      </c>
      <c r="R881" s="3" t="s">
        <v>2434</v>
      </c>
      <c r="S881" s="2" t="str">
        <f>IF(P881="심사불필요","-",VLOOKUP(K881,'[1]자격증 backdata'!A:G,7,0))</f>
        <v>-</v>
      </c>
      <c r="T881" s="2" t="str">
        <f>IF(S881="-","-",IF(COUNTIFS(B:B,B881,S:S,"필수")&gt;0,"자격요건충족","확인필요"))</f>
        <v>-</v>
      </c>
      <c r="U881" s="2"/>
      <c r="W881" s="2">
        <f>IF(Q881="4급","심사불필요",VLOOKUP(K881,'[1]자격증 backdata'!A:B,2,0))</f>
        <v>0</v>
      </c>
      <c r="X881" s="3">
        <f>IF(R881="A", MIN(20, SUMIFS(W:W, B:B, B881, R:R, "A")),IF(R881="B", MIN(30, SUMIFS(W:W, B:B, B881, R:R, "B")),"비해당분야"))</f>
        <v>0</v>
      </c>
      <c r="Y881" s="3" t="str">
        <f>IF(R881="C",MIN(30,IF(COUNTIFS(B:B,B881,W:W,"가1")=1,25,IF(COUNTIFS(B:B,B881,W:W,"가1")&gt;=2,30,0))+IF(COUNTIFS(B:B,B881,W:W,"나1")&gt;=4,30,IF(COUNTIFS(B:B,B881,W:W,"나1")=3,26,IF(COUNTIFS(B:B,B881,W:W,"나1")=2,22,IF(COUNTIFS(B:B,B881,W:W,"나1")=1,18,0)))))+MIN(30,IF(COUNTIFS(B:B,B881,W:W,"가2")=1,25,IF(COUNTIFS(B:B,B881,W:W,"가2")&gt;=2,30,0))+IF(COUNTIFS(B:B,B881,W:W,"나2")=3,30,IF(COUNTIFS(B:B,B881,W:W,"나2")=2,25,IF(COUNTIFS(B:B,B881,W:W,"나2")=1,20,0)))),"비해당분야")</f>
        <v>비해당분야</v>
      </c>
      <c r="Z881" s="3" t="str">
        <f>IF(R881="C",VLOOKUP(K881,'[1]자격증 backdata'!A:F,6,0),"비해당분야")</f>
        <v>비해당분야</v>
      </c>
      <c r="AA881" s="3" t="str">
        <f>IF(R881="C",SUMIF(B:B,B881,Z:Z),"비해당분야")</f>
        <v>비해당분야</v>
      </c>
      <c r="AB881" s="3" t="str">
        <f>IF(R881="C",SUM(Y881,AA881),"비해당분야")</f>
        <v>비해당분야</v>
      </c>
      <c r="AC881" s="3">
        <f>IF(R881="C",AB881,X881)</f>
        <v>0</v>
      </c>
      <c r="AD881" s="3">
        <f>VLOOKUP(K881,'[1]자격증 backdata'!A:D,4,0)</f>
        <v>5</v>
      </c>
      <c r="AE881" s="3">
        <f>IF(_xlfn.MAXIFS(AD:AD,B:B,B881)&gt;10,10,_xlfn.MAXIFS(AD:AD,B:B,B881))</f>
        <v>5</v>
      </c>
      <c r="AG881" s="2">
        <f>VLOOKUP(K881,'[1]자격증 backdata'!A:C,3,0)</f>
        <v>0</v>
      </c>
      <c r="AH881" s="2">
        <f>COUNTIFS($B:$B,$B881,$AG:$AG,AH$1)</f>
        <v>0</v>
      </c>
      <c r="AI881" s="2">
        <f>COUNTIFS($B:$B,$B881,$AG:$AG,AI$1)</f>
        <v>0</v>
      </c>
      <c r="AJ881" s="2">
        <f>COUNTIFS($B:$B,$B881,$AG:$AG,AJ$1)</f>
        <v>0</v>
      </c>
      <c r="AK881" s="2">
        <f>COUNTIFS($B:$B,$B881,$AG:$AG,AK$1)</f>
        <v>0</v>
      </c>
      <c r="AL881" s="2">
        <f>COUNTIFS($B:$B,$B881,$AG:$AG,AL$1)</f>
        <v>0</v>
      </c>
      <c r="AM881" s="2">
        <f>COUNTIFS($B:$B,$B881,$AG:$AG,AM$1)</f>
        <v>0</v>
      </c>
      <c r="AN881" s="2">
        <f>COUNTIFS($B:$B,$B881,$AG:$AG,AN$1)</f>
        <v>0</v>
      </c>
      <c r="AO881" s="2">
        <f>COUNTIFS($B:$B,$B881,$AG:$AG,AO$1)</f>
        <v>0</v>
      </c>
      <c r="AP881" s="2">
        <f>COUNTIFS($B:$B,$B881,$AG:$AG,AP$1)</f>
        <v>0</v>
      </c>
      <c r="AQ881" s="2">
        <f>COUNTIFS($B:$B,$B881,$AG:$AG,AQ$1)</f>
        <v>0</v>
      </c>
      <c r="AR881" s="2">
        <f>COUNTIFS($B:$B,$B881,$AG:$AG,AR$1)</f>
        <v>0</v>
      </c>
      <c r="AS881" s="2">
        <f>COUNTIFS($B:$B,$B881,$AG:$AG,AS$1)</f>
        <v>0</v>
      </c>
      <c r="AT881" s="2">
        <f>COUNTIFS($B:$B,$B881,$AG:$AG,AT$1)</f>
        <v>0</v>
      </c>
      <c r="AU881" s="2">
        <f>COUNTIFS($B:$B,$B881,$AG:$AG,AU$1)</f>
        <v>0</v>
      </c>
    </row>
    <row r="882" spans="1:47" ht="15" customHeight="1" x14ac:dyDescent="0.35">
      <c r="A882" s="4">
        <f>IF(B881=B882,A881,A881+1)</f>
        <v>301</v>
      </c>
      <c r="B882" s="4" t="s">
        <v>4781</v>
      </c>
      <c r="C882" s="4" t="s">
        <v>4780</v>
      </c>
      <c r="D882" s="4" t="s">
        <v>3044</v>
      </c>
      <c r="E882" s="4" t="s">
        <v>3043</v>
      </c>
      <c r="F882" s="4" t="s">
        <v>7</v>
      </c>
      <c r="G882" s="4" t="s">
        <v>8</v>
      </c>
      <c r="H882" s="4" t="s">
        <v>7</v>
      </c>
      <c r="I882" s="4">
        <v>1</v>
      </c>
      <c r="J882" s="4" t="s">
        <v>2899</v>
      </c>
      <c r="K882" s="4" t="s">
        <v>3621</v>
      </c>
      <c r="L882" s="4" t="s">
        <v>348</v>
      </c>
      <c r="M882" s="4" t="s">
        <v>4783</v>
      </c>
      <c r="N882" s="4" t="s">
        <v>3217</v>
      </c>
      <c r="P882" s="4" t="s">
        <v>669</v>
      </c>
      <c r="Q882" s="4" t="s">
        <v>1475</v>
      </c>
      <c r="R882" s="4" t="s">
        <v>2434</v>
      </c>
      <c r="S882" s="5" t="str">
        <f>IF(P882="심사불필요","-",VLOOKUP(K882,'[1]자격증 backdata'!A:G,7,0))</f>
        <v>-</v>
      </c>
      <c r="T882" s="5" t="str">
        <f>IF(S882="-","-",IF(COUNTIFS(B:B,B882,S:S,"필수")&gt;0,"자격요건충족","확인필요"))</f>
        <v>-</v>
      </c>
      <c r="U882" s="5"/>
      <c r="W882" s="5">
        <f>IF(Q882="4급","심사불필요",VLOOKUP(K882,'[1]자격증 backdata'!A:B,2,0))</f>
        <v>4</v>
      </c>
      <c r="X882" s="4">
        <f>IF(R882="A", MIN(20, SUMIFS(W:W, B:B, B882, R:R, "A")),IF(R882="B", MIN(30, SUMIFS(W:W, B:B, B882, R:R, "B")),"비해당분야"))</f>
        <v>8</v>
      </c>
      <c r="Y882" s="4" t="str">
        <f>IF(R882="C",MIN(30,IF(COUNTIFS(B:B,B882,W:W,"가1")=1,25,IF(COUNTIFS(B:B,B882,W:W,"가1")&gt;=2,30,0))+IF(COUNTIFS(B:B,B882,W:W,"나1")&gt;=4,30,IF(COUNTIFS(B:B,B882,W:W,"나1")=3,26,IF(COUNTIFS(B:B,B882,W:W,"나1")=2,22,IF(COUNTIFS(B:B,B882,W:W,"나1")=1,18,0)))))+MIN(30,IF(COUNTIFS(B:B,B882,W:W,"가2")=1,25,IF(COUNTIFS(B:B,B882,W:W,"가2")&gt;=2,30,0))+IF(COUNTIFS(B:B,B882,W:W,"나2")=3,30,IF(COUNTIFS(B:B,B882,W:W,"나2")=2,25,IF(COUNTIFS(B:B,B882,W:W,"나2")=1,20,0)))),"비해당분야")</f>
        <v>비해당분야</v>
      </c>
      <c r="Z882" s="4" t="str">
        <f>IF(R882="C",VLOOKUP(K882,'[1]자격증 backdata'!A:F,6,0),"비해당분야")</f>
        <v>비해당분야</v>
      </c>
      <c r="AA882" s="4" t="str">
        <f>IF(R882="C",SUMIF(B:B,B882,Z:Z),"비해당분야")</f>
        <v>비해당분야</v>
      </c>
      <c r="AB882" s="4" t="str">
        <f>IF(R882="C",SUM(Y882,AA882),"비해당분야")</f>
        <v>비해당분야</v>
      </c>
      <c r="AC882" s="4">
        <f>IF(R882="C",AB882,X882)</f>
        <v>8</v>
      </c>
      <c r="AD882" s="4">
        <f>VLOOKUP(K882,'[1]자격증 backdata'!A:D,4,0)</f>
        <v>0</v>
      </c>
      <c r="AE882" s="4">
        <f>IF(_xlfn.MAXIFS(AD:AD,B:B,B882)&gt;10,10,_xlfn.MAXIFS(AD:AD,B:B,B882))</f>
        <v>5</v>
      </c>
      <c r="AG882" s="5" t="str">
        <f>VLOOKUP(K882,'[1]자격증 backdata'!A:C,3,0)</f>
        <v>N</v>
      </c>
      <c r="AH882" s="5">
        <f>COUNTIFS($B:$B,$B882,$AG:$AG,AH$1)</f>
        <v>0</v>
      </c>
      <c r="AI882" s="5">
        <f>COUNTIFS($B:$B,$B882,$AG:$AG,AI$1)</f>
        <v>0</v>
      </c>
      <c r="AJ882" s="5">
        <f>COUNTIFS($B:$B,$B882,$AG:$AG,AJ$1)</f>
        <v>0</v>
      </c>
      <c r="AK882" s="5">
        <f>COUNTIFS($B:$B,$B882,$AG:$AG,AK$1)</f>
        <v>0</v>
      </c>
      <c r="AL882" s="5">
        <f>COUNTIFS($B:$B,$B882,$AG:$AG,AL$1)</f>
        <v>0</v>
      </c>
      <c r="AM882" s="5">
        <f>COUNTIFS($B:$B,$B882,$AG:$AG,AM$1)</f>
        <v>0</v>
      </c>
      <c r="AN882" s="5">
        <f>COUNTIFS($B:$B,$B882,$AG:$AG,AN$1)</f>
        <v>0</v>
      </c>
      <c r="AO882" s="5">
        <f>COUNTIFS($B:$B,$B882,$AG:$AG,AO$1)</f>
        <v>0</v>
      </c>
      <c r="AP882" s="5">
        <f>COUNTIFS($B:$B,$B882,$AG:$AG,AP$1)</f>
        <v>0</v>
      </c>
      <c r="AQ882" s="5">
        <f>COUNTIFS($B:$B,$B882,$AG:$AG,AQ$1)</f>
        <v>0</v>
      </c>
      <c r="AR882" s="5">
        <f>COUNTIFS($B:$B,$B882,$AG:$AG,AR$1)</f>
        <v>0</v>
      </c>
      <c r="AS882" s="5">
        <f>COUNTIFS($B:$B,$B882,$AG:$AG,AS$1)</f>
        <v>0</v>
      </c>
      <c r="AT882" s="5">
        <f>COUNTIFS($B:$B,$B882,$AG:$AG,AT$1)</f>
        <v>1</v>
      </c>
      <c r="AU882" s="5">
        <f>COUNTIFS($B:$B,$B882,$AG:$AG,AU$1)</f>
        <v>1</v>
      </c>
    </row>
    <row r="883" spans="1:47" ht="15" customHeight="1" x14ac:dyDescent="0.35">
      <c r="A883" s="6">
        <f>IF(B882=B883,A882,A882+1)</f>
        <v>301</v>
      </c>
      <c r="B883" s="6" t="s">
        <v>4781</v>
      </c>
      <c r="C883" s="6" t="s">
        <v>4780</v>
      </c>
      <c r="D883" s="6" t="s">
        <v>3044</v>
      </c>
      <c r="E883" s="6" t="s">
        <v>3043</v>
      </c>
      <c r="F883" s="4" t="s">
        <v>7</v>
      </c>
      <c r="G883" s="4" t="s">
        <v>8</v>
      </c>
      <c r="H883" s="4" t="s">
        <v>7</v>
      </c>
      <c r="I883" s="4">
        <v>2</v>
      </c>
      <c r="J883" s="4" t="s">
        <v>106</v>
      </c>
      <c r="K883" s="4" t="s">
        <v>3057</v>
      </c>
      <c r="L883" s="4" t="s">
        <v>55</v>
      </c>
      <c r="M883" s="4" t="s">
        <v>4782</v>
      </c>
      <c r="N883" s="4" t="s">
        <v>2548</v>
      </c>
      <c r="P883" s="4" t="s">
        <v>669</v>
      </c>
      <c r="Q883" s="4" t="s">
        <v>1475</v>
      </c>
      <c r="R883" s="4" t="s">
        <v>2434</v>
      </c>
      <c r="S883" s="5" t="str">
        <f>IF(P883="심사불필요","-",VLOOKUP(K883,'[1]자격증 backdata'!A:G,7,0))</f>
        <v>-</v>
      </c>
      <c r="T883" s="5" t="str">
        <f>IF(S883="-","-",IF(COUNTIFS(B:B,B883,S:S,"필수")&gt;0,"자격요건충족","확인필요"))</f>
        <v>-</v>
      </c>
      <c r="U883" s="5"/>
      <c r="W883" s="5">
        <f>IF(Q883="4급","심사불필요",VLOOKUP(K883,'[1]자격증 backdata'!A:B,2,0))</f>
        <v>4</v>
      </c>
      <c r="X883" s="4">
        <f>IF(R883="A", MIN(20, SUMIFS(W:W, B:B, B883, R:R, "A")),IF(R883="B", MIN(30, SUMIFS(W:W, B:B, B883, R:R, "B")),"비해당분야"))</f>
        <v>8</v>
      </c>
      <c r="Y883" s="4" t="str">
        <f>IF(R883="C",MIN(30,IF(COUNTIFS(B:B,B883,W:W,"가1")=1,25,IF(COUNTIFS(B:B,B883,W:W,"가1")&gt;=2,30,0))+IF(COUNTIFS(B:B,B883,W:W,"나1")&gt;=4,30,IF(COUNTIFS(B:B,B883,W:W,"나1")=3,26,IF(COUNTIFS(B:B,B883,W:W,"나1")=2,22,IF(COUNTIFS(B:B,B883,W:W,"나1")=1,18,0)))))+MIN(30,IF(COUNTIFS(B:B,B883,W:W,"가2")=1,25,IF(COUNTIFS(B:B,B883,W:W,"가2")&gt;=2,30,0))+IF(COUNTIFS(B:B,B883,W:W,"나2")=3,30,IF(COUNTIFS(B:B,B883,W:W,"나2")=2,25,IF(COUNTIFS(B:B,B883,W:W,"나2")=1,20,0)))),"비해당분야")</f>
        <v>비해당분야</v>
      </c>
      <c r="Z883" s="4" t="str">
        <f>IF(R883="C",VLOOKUP(K883,'[1]자격증 backdata'!A:F,6,0),"비해당분야")</f>
        <v>비해당분야</v>
      </c>
      <c r="AA883" s="4" t="str">
        <f>IF(R883="C",SUMIF(B:B,B883,Z:Z),"비해당분야")</f>
        <v>비해당분야</v>
      </c>
      <c r="AB883" s="4" t="str">
        <f>IF(R883="C",SUM(Y883,AA883),"비해당분야")</f>
        <v>비해당분야</v>
      </c>
      <c r="AC883" s="4">
        <f>IF(R883="C",AB883,X883)</f>
        <v>8</v>
      </c>
      <c r="AD883" s="4">
        <f>VLOOKUP(K883,'[1]자격증 backdata'!A:D,4,0)</f>
        <v>0</v>
      </c>
      <c r="AE883" s="4">
        <f>IF(_xlfn.MAXIFS(AD:AD,B:B,B883)&gt;10,10,_xlfn.MAXIFS(AD:AD,B:B,B883))</f>
        <v>5</v>
      </c>
      <c r="AG883" s="5" t="str">
        <f>VLOOKUP(K883,'[1]자격증 backdata'!A:C,3,0)</f>
        <v>M</v>
      </c>
      <c r="AH883" s="5">
        <f>COUNTIFS($B:$B,$B883,$AG:$AG,AH$1)</f>
        <v>0</v>
      </c>
      <c r="AI883" s="5">
        <f>COUNTIFS($B:$B,$B883,$AG:$AG,AI$1)</f>
        <v>0</v>
      </c>
      <c r="AJ883" s="5">
        <f>COUNTIFS($B:$B,$B883,$AG:$AG,AJ$1)</f>
        <v>0</v>
      </c>
      <c r="AK883" s="5">
        <f>COUNTIFS($B:$B,$B883,$AG:$AG,AK$1)</f>
        <v>0</v>
      </c>
      <c r="AL883" s="5">
        <f>COUNTIFS($B:$B,$B883,$AG:$AG,AL$1)</f>
        <v>0</v>
      </c>
      <c r="AM883" s="5">
        <f>COUNTIFS($B:$B,$B883,$AG:$AG,AM$1)</f>
        <v>0</v>
      </c>
      <c r="AN883" s="5">
        <f>COUNTIFS($B:$B,$B883,$AG:$AG,AN$1)</f>
        <v>0</v>
      </c>
      <c r="AO883" s="5">
        <f>COUNTIFS($B:$B,$B883,$AG:$AG,AO$1)</f>
        <v>0</v>
      </c>
      <c r="AP883" s="5">
        <f>COUNTIFS($B:$B,$B883,$AG:$AG,AP$1)</f>
        <v>0</v>
      </c>
      <c r="AQ883" s="5">
        <f>COUNTIFS($B:$B,$B883,$AG:$AG,AQ$1)</f>
        <v>0</v>
      </c>
      <c r="AR883" s="5">
        <f>COUNTIFS($B:$B,$B883,$AG:$AG,AR$1)</f>
        <v>0</v>
      </c>
      <c r="AS883" s="5">
        <f>COUNTIFS($B:$B,$B883,$AG:$AG,AS$1)</f>
        <v>0</v>
      </c>
      <c r="AT883" s="5">
        <f>COUNTIFS($B:$B,$B883,$AG:$AG,AT$1)</f>
        <v>1</v>
      </c>
      <c r="AU883" s="5">
        <f>COUNTIFS($B:$B,$B883,$AG:$AG,AU$1)</f>
        <v>1</v>
      </c>
    </row>
    <row r="884" spans="1:47" ht="15" customHeight="1" x14ac:dyDescent="0.35">
      <c r="A884" s="6">
        <f>IF(B883=B884,A883,A883+1)</f>
        <v>301</v>
      </c>
      <c r="B884" s="6" t="s">
        <v>4781</v>
      </c>
      <c r="C884" s="6" t="s">
        <v>4780</v>
      </c>
      <c r="D884" s="6" t="s">
        <v>3044</v>
      </c>
      <c r="E884" s="6" t="s">
        <v>3043</v>
      </c>
      <c r="F884" s="4" t="s">
        <v>7</v>
      </c>
      <c r="G884" s="4" t="s">
        <v>8</v>
      </c>
      <c r="H884" s="4" t="s">
        <v>7</v>
      </c>
      <c r="I884" s="4">
        <v>3</v>
      </c>
      <c r="J884" s="4" t="s">
        <v>69</v>
      </c>
      <c r="K884" s="4" t="s">
        <v>3065</v>
      </c>
      <c r="L884" s="4" t="s">
        <v>36</v>
      </c>
      <c r="M884" s="4" t="s">
        <v>4779</v>
      </c>
      <c r="N884" s="4" t="s">
        <v>1256</v>
      </c>
      <c r="P884" s="4" t="s">
        <v>669</v>
      </c>
      <c r="Q884" s="4" t="s">
        <v>1475</v>
      </c>
      <c r="R884" s="4" t="s">
        <v>2434</v>
      </c>
      <c r="S884" s="5" t="str">
        <f>IF(P884="심사불필요","-",VLOOKUP(K884,'[1]자격증 backdata'!A:G,7,0))</f>
        <v>-</v>
      </c>
      <c r="T884" s="5" t="str">
        <f>IF(S884="-","-",IF(COUNTIFS(B:B,B884,S:S,"필수")&gt;0,"자격요건충족","확인필요"))</f>
        <v>-</v>
      </c>
      <c r="U884" s="5"/>
      <c r="W884" s="5">
        <f>IF(Q884="4급","심사불필요",VLOOKUP(K884,'[1]자격증 backdata'!A:B,2,0))</f>
        <v>0</v>
      </c>
      <c r="X884" s="4">
        <f>IF(R884="A", MIN(20, SUMIFS(W:W, B:B, B884, R:R, "A")),IF(R884="B", MIN(30, SUMIFS(W:W, B:B, B884, R:R, "B")),"비해당분야"))</f>
        <v>8</v>
      </c>
      <c r="Y884" s="4" t="str">
        <f>IF(R884="C",MIN(30,IF(COUNTIFS(B:B,B884,W:W,"가1")=1,25,IF(COUNTIFS(B:B,B884,W:W,"가1")&gt;=2,30,0))+IF(COUNTIFS(B:B,B884,W:W,"나1")&gt;=4,30,IF(COUNTIFS(B:B,B884,W:W,"나1")=3,26,IF(COUNTIFS(B:B,B884,W:W,"나1")=2,22,IF(COUNTIFS(B:B,B884,W:W,"나1")=1,18,0)))))+MIN(30,IF(COUNTIFS(B:B,B884,W:W,"가2")=1,25,IF(COUNTIFS(B:B,B884,W:W,"가2")&gt;=2,30,0))+IF(COUNTIFS(B:B,B884,W:W,"나2")=3,30,IF(COUNTIFS(B:B,B884,W:W,"나2")=2,25,IF(COUNTIFS(B:B,B884,W:W,"나2")=1,20,0)))),"비해당분야")</f>
        <v>비해당분야</v>
      </c>
      <c r="Z884" s="4" t="str">
        <f>IF(R884="C",VLOOKUP(K884,'[1]자격증 backdata'!A:F,6,0),"비해당분야")</f>
        <v>비해당분야</v>
      </c>
      <c r="AA884" s="4" t="str">
        <f>IF(R884="C",SUMIF(B:B,B884,Z:Z),"비해당분야")</f>
        <v>비해당분야</v>
      </c>
      <c r="AB884" s="4" t="str">
        <f>IF(R884="C",SUM(Y884,AA884),"비해당분야")</f>
        <v>비해당분야</v>
      </c>
      <c r="AC884" s="4">
        <f>IF(R884="C",AB884,X884)</f>
        <v>8</v>
      </c>
      <c r="AD884" s="4">
        <f>VLOOKUP(K884,'[1]자격증 backdata'!A:D,4,0)</f>
        <v>5</v>
      </c>
      <c r="AE884" s="4">
        <f>IF(_xlfn.MAXIFS(AD:AD,B:B,B884)&gt;10,10,_xlfn.MAXIFS(AD:AD,B:B,B884))</f>
        <v>5</v>
      </c>
      <c r="AG884" s="5">
        <f>VLOOKUP(K884,'[1]자격증 backdata'!A:C,3,0)</f>
        <v>0</v>
      </c>
      <c r="AH884" s="5">
        <f>COUNTIFS($B:$B,$B884,$AG:$AG,AH$1)</f>
        <v>0</v>
      </c>
      <c r="AI884" s="5">
        <f>COUNTIFS($B:$B,$B884,$AG:$AG,AI$1)</f>
        <v>0</v>
      </c>
      <c r="AJ884" s="5">
        <f>COUNTIFS($B:$B,$B884,$AG:$AG,AJ$1)</f>
        <v>0</v>
      </c>
      <c r="AK884" s="5">
        <f>COUNTIFS($B:$B,$B884,$AG:$AG,AK$1)</f>
        <v>0</v>
      </c>
      <c r="AL884" s="5">
        <f>COUNTIFS($B:$B,$B884,$AG:$AG,AL$1)</f>
        <v>0</v>
      </c>
      <c r="AM884" s="5">
        <f>COUNTIFS($B:$B,$B884,$AG:$AG,AM$1)</f>
        <v>0</v>
      </c>
      <c r="AN884" s="5">
        <f>COUNTIFS($B:$B,$B884,$AG:$AG,AN$1)</f>
        <v>0</v>
      </c>
      <c r="AO884" s="5">
        <f>COUNTIFS($B:$B,$B884,$AG:$AG,AO$1)</f>
        <v>0</v>
      </c>
      <c r="AP884" s="5">
        <f>COUNTIFS($B:$B,$B884,$AG:$AG,AP$1)</f>
        <v>0</v>
      </c>
      <c r="AQ884" s="5">
        <f>COUNTIFS($B:$B,$B884,$AG:$AG,AQ$1)</f>
        <v>0</v>
      </c>
      <c r="AR884" s="5">
        <f>COUNTIFS($B:$B,$B884,$AG:$AG,AR$1)</f>
        <v>0</v>
      </c>
      <c r="AS884" s="5">
        <f>COUNTIFS($B:$B,$B884,$AG:$AG,AS$1)</f>
        <v>0</v>
      </c>
      <c r="AT884" s="5">
        <f>COUNTIFS($B:$B,$B884,$AG:$AG,AT$1)</f>
        <v>1</v>
      </c>
      <c r="AU884" s="5">
        <f>COUNTIFS($B:$B,$B884,$AG:$AG,AU$1)</f>
        <v>1</v>
      </c>
    </row>
    <row r="885" spans="1:47" ht="15" customHeight="1" x14ac:dyDescent="0.35">
      <c r="A885" s="3">
        <f>IF(B884=B885,A884,A884+1)</f>
        <v>302</v>
      </c>
      <c r="B885" s="3" t="s">
        <v>4777</v>
      </c>
      <c r="C885" s="3" t="s">
        <v>4776</v>
      </c>
      <c r="D885" s="3" t="s">
        <v>3044</v>
      </c>
      <c r="E885" s="3" t="s">
        <v>3043</v>
      </c>
      <c r="F885" s="4" t="s">
        <v>7</v>
      </c>
      <c r="G885" s="4" t="s">
        <v>8</v>
      </c>
      <c r="H885" s="4" t="s">
        <v>7</v>
      </c>
      <c r="I885" s="3">
        <v>1</v>
      </c>
      <c r="J885" s="3" t="s">
        <v>38</v>
      </c>
      <c r="K885" s="3" t="s">
        <v>3059</v>
      </c>
      <c r="L885" s="3" t="s">
        <v>36</v>
      </c>
      <c r="M885" s="3" t="s">
        <v>4778</v>
      </c>
      <c r="N885" s="3" t="s">
        <v>244</v>
      </c>
      <c r="P885" s="3" t="s">
        <v>669</v>
      </c>
      <c r="Q885" s="3" t="s">
        <v>1475</v>
      </c>
      <c r="R885" s="3" t="s">
        <v>2434</v>
      </c>
      <c r="S885" s="2" t="str">
        <f>IF(P885="심사불필요","-",VLOOKUP(K885,'[1]자격증 backdata'!A:G,7,0))</f>
        <v>-</v>
      </c>
      <c r="T885" s="2" t="str">
        <f>IF(S885="-","-",IF(COUNTIFS(B:B,B885,S:S,"필수")&gt;0,"자격요건충족","확인필요"))</f>
        <v>-</v>
      </c>
      <c r="U885" s="2"/>
      <c r="W885" s="2">
        <f>IF(Q885="4급","심사불필요",VLOOKUP(K885,'[1]자격증 backdata'!A:B,2,0))</f>
        <v>0</v>
      </c>
      <c r="X885" s="3">
        <f>IF(R885="A", MIN(20, SUMIFS(W:W, B:B, B885, R:R, "A")),IF(R885="B", MIN(30, SUMIFS(W:W, B:B, B885, R:R, "B")),"비해당분야"))</f>
        <v>4</v>
      </c>
      <c r="Y885" s="3" t="str">
        <f>IF(R885="C",MIN(30,IF(COUNTIFS(B:B,B885,W:W,"가1")=1,25,IF(COUNTIFS(B:B,B885,W:W,"가1")&gt;=2,30,0))+IF(COUNTIFS(B:B,B885,W:W,"나1")&gt;=4,30,IF(COUNTIFS(B:B,B885,W:W,"나1")=3,26,IF(COUNTIFS(B:B,B885,W:W,"나1")=2,22,IF(COUNTIFS(B:B,B885,W:W,"나1")=1,18,0)))))+MIN(30,IF(COUNTIFS(B:B,B885,W:W,"가2")=1,25,IF(COUNTIFS(B:B,B885,W:W,"가2")&gt;=2,30,0))+IF(COUNTIFS(B:B,B885,W:W,"나2")=3,30,IF(COUNTIFS(B:B,B885,W:W,"나2")=2,25,IF(COUNTIFS(B:B,B885,W:W,"나2")=1,20,0)))),"비해당분야")</f>
        <v>비해당분야</v>
      </c>
      <c r="Z885" s="3" t="str">
        <f>IF(R885="C",VLOOKUP(K885,'[1]자격증 backdata'!A:F,6,0),"비해당분야")</f>
        <v>비해당분야</v>
      </c>
      <c r="AA885" s="3" t="str">
        <f>IF(R885="C",SUMIF(B:B,B885,Z:Z),"비해당분야")</f>
        <v>비해당분야</v>
      </c>
      <c r="AB885" s="3" t="str">
        <f>IF(R885="C",SUM(Y885,AA885),"비해당분야")</f>
        <v>비해당분야</v>
      </c>
      <c r="AC885" s="3">
        <f>IF(R885="C",AB885,X885)</f>
        <v>4</v>
      </c>
      <c r="AD885" s="3">
        <f>VLOOKUP(K885,'[1]자격증 backdata'!A:D,4,0)</f>
        <v>5</v>
      </c>
      <c r="AE885" s="3">
        <f>IF(_xlfn.MAXIFS(AD:AD,B:B,B885)&gt;10,10,_xlfn.MAXIFS(AD:AD,B:B,B885))</f>
        <v>5</v>
      </c>
      <c r="AG885" s="2">
        <f>VLOOKUP(K885,'[1]자격증 backdata'!A:C,3,0)</f>
        <v>0</v>
      </c>
      <c r="AH885" s="2">
        <f>COUNTIFS($B:$B,$B885,$AG:$AG,AH$1)</f>
        <v>0</v>
      </c>
      <c r="AI885" s="2">
        <f>COUNTIFS($B:$B,$B885,$AG:$AG,AI$1)</f>
        <v>0</v>
      </c>
      <c r="AJ885" s="2">
        <f>COUNTIFS($B:$B,$B885,$AG:$AG,AJ$1)</f>
        <v>0</v>
      </c>
      <c r="AK885" s="2">
        <f>COUNTIFS($B:$B,$B885,$AG:$AG,AK$1)</f>
        <v>0</v>
      </c>
      <c r="AL885" s="2">
        <f>COUNTIFS($B:$B,$B885,$AG:$AG,AL$1)</f>
        <v>0</v>
      </c>
      <c r="AM885" s="2">
        <f>COUNTIFS($B:$B,$B885,$AG:$AG,AM$1)</f>
        <v>0</v>
      </c>
      <c r="AN885" s="2">
        <f>COUNTIFS($B:$B,$B885,$AG:$AG,AN$1)</f>
        <v>0</v>
      </c>
      <c r="AO885" s="2">
        <f>COUNTIFS($B:$B,$B885,$AG:$AG,AO$1)</f>
        <v>0</v>
      </c>
      <c r="AP885" s="2">
        <f>COUNTIFS($B:$B,$B885,$AG:$AG,AP$1)</f>
        <v>0</v>
      </c>
      <c r="AQ885" s="2">
        <f>COUNTIFS($B:$B,$B885,$AG:$AG,AQ$1)</f>
        <v>0</v>
      </c>
      <c r="AR885" s="2">
        <f>COUNTIFS($B:$B,$B885,$AG:$AG,AR$1)</f>
        <v>1</v>
      </c>
      <c r="AS885" s="2">
        <f>COUNTIFS($B:$B,$B885,$AG:$AG,AS$1)</f>
        <v>0</v>
      </c>
      <c r="AT885" s="2">
        <f>COUNTIFS($B:$B,$B885,$AG:$AG,AT$1)</f>
        <v>0</v>
      </c>
      <c r="AU885" s="2">
        <f>COUNTIFS($B:$B,$B885,$AG:$AG,AU$1)</f>
        <v>0</v>
      </c>
    </row>
    <row r="886" spans="1:47" ht="15" customHeight="1" x14ac:dyDescent="0.35">
      <c r="A886" s="7">
        <f>IF(B885=B886,A885,A885+1)</f>
        <v>302</v>
      </c>
      <c r="B886" s="7" t="s">
        <v>4777</v>
      </c>
      <c r="C886" s="7" t="s">
        <v>4776</v>
      </c>
      <c r="D886" s="7" t="s">
        <v>3044</v>
      </c>
      <c r="E886" s="7" t="s">
        <v>3043</v>
      </c>
      <c r="F886" s="4" t="s">
        <v>7</v>
      </c>
      <c r="G886" s="4" t="s">
        <v>8</v>
      </c>
      <c r="H886" s="4" t="s">
        <v>7</v>
      </c>
      <c r="I886" s="3">
        <v>2</v>
      </c>
      <c r="J886" s="3" t="s">
        <v>6</v>
      </c>
      <c r="K886" s="3" t="s">
        <v>3332</v>
      </c>
      <c r="L886" s="3" t="s">
        <v>4</v>
      </c>
      <c r="M886" s="3" t="s">
        <v>4775</v>
      </c>
      <c r="N886" s="3" t="s">
        <v>923</v>
      </c>
      <c r="P886" s="3" t="s">
        <v>669</v>
      </c>
      <c r="Q886" s="3" t="s">
        <v>1475</v>
      </c>
      <c r="R886" s="3" t="s">
        <v>2434</v>
      </c>
      <c r="S886" s="2" t="str">
        <f>IF(P886="심사불필요","-",VLOOKUP(K886,'[1]자격증 backdata'!A:G,7,0))</f>
        <v>-</v>
      </c>
      <c r="T886" s="2" t="str">
        <f>IF(S886="-","-",IF(COUNTIFS(B:B,B886,S:S,"필수")&gt;0,"자격요건충족","확인필요"))</f>
        <v>-</v>
      </c>
      <c r="U886" s="2"/>
      <c r="W886" s="2">
        <f>IF(Q886="4급","심사불필요",VLOOKUP(K886,'[1]자격증 backdata'!A:B,2,0))</f>
        <v>4</v>
      </c>
      <c r="X886" s="3">
        <f>IF(R886="A", MIN(20, SUMIFS(W:W, B:B, B886, R:R, "A")),IF(R886="B", MIN(30, SUMIFS(W:W, B:B, B886, R:R, "B")),"비해당분야"))</f>
        <v>4</v>
      </c>
      <c r="Y886" s="3" t="str">
        <f>IF(R886="C",MIN(30,IF(COUNTIFS(B:B,B886,W:W,"가1")=1,25,IF(COUNTIFS(B:B,B886,W:W,"가1")&gt;=2,30,0))+IF(COUNTIFS(B:B,B886,W:W,"나1")&gt;=4,30,IF(COUNTIFS(B:B,B886,W:W,"나1")=3,26,IF(COUNTIFS(B:B,B886,W:W,"나1")=2,22,IF(COUNTIFS(B:B,B886,W:W,"나1")=1,18,0)))))+MIN(30,IF(COUNTIFS(B:B,B886,W:W,"가2")=1,25,IF(COUNTIFS(B:B,B886,W:W,"가2")&gt;=2,30,0))+IF(COUNTIFS(B:B,B886,W:W,"나2")=3,30,IF(COUNTIFS(B:B,B886,W:W,"나2")=2,25,IF(COUNTIFS(B:B,B886,W:W,"나2")=1,20,0)))),"비해당분야")</f>
        <v>비해당분야</v>
      </c>
      <c r="Z886" s="3" t="str">
        <f>IF(R886="C",VLOOKUP(K886,'[1]자격증 backdata'!A:F,6,0),"비해당분야")</f>
        <v>비해당분야</v>
      </c>
      <c r="AA886" s="3" t="str">
        <f>IF(R886="C",SUMIF(B:B,B886,Z:Z),"비해당분야")</f>
        <v>비해당분야</v>
      </c>
      <c r="AB886" s="3" t="str">
        <f>IF(R886="C",SUM(Y886,AA886),"비해당분야")</f>
        <v>비해당분야</v>
      </c>
      <c r="AC886" s="3">
        <f>IF(R886="C",AB886,X886)</f>
        <v>4</v>
      </c>
      <c r="AD886" s="3">
        <f>VLOOKUP(K886,'[1]자격증 backdata'!A:D,4,0)</f>
        <v>0</v>
      </c>
      <c r="AE886" s="3">
        <f>IF(_xlfn.MAXIFS(AD:AD,B:B,B886)&gt;10,10,_xlfn.MAXIFS(AD:AD,B:B,B886))</f>
        <v>5</v>
      </c>
      <c r="AG886" s="2" t="str">
        <f>VLOOKUP(K886,'[1]자격증 backdata'!A:C,3,0)</f>
        <v>K</v>
      </c>
      <c r="AH886" s="2">
        <f>COUNTIFS($B:$B,$B886,$AG:$AG,AH$1)</f>
        <v>0</v>
      </c>
      <c r="AI886" s="2">
        <f>COUNTIFS($B:$B,$B886,$AG:$AG,AI$1)</f>
        <v>0</v>
      </c>
      <c r="AJ886" s="2">
        <f>COUNTIFS($B:$B,$B886,$AG:$AG,AJ$1)</f>
        <v>0</v>
      </c>
      <c r="AK886" s="2">
        <f>COUNTIFS($B:$B,$B886,$AG:$AG,AK$1)</f>
        <v>0</v>
      </c>
      <c r="AL886" s="2">
        <f>COUNTIFS($B:$B,$B886,$AG:$AG,AL$1)</f>
        <v>0</v>
      </c>
      <c r="AM886" s="2">
        <f>COUNTIFS($B:$B,$B886,$AG:$AG,AM$1)</f>
        <v>0</v>
      </c>
      <c r="AN886" s="2">
        <f>COUNTIFS($B:$B,$B886,$AG:$AG,AN$1)</f>
        <v>0</v>
      </c>
      <c r="AO886" s="2">
        <f>COUNTIFS($B:$B,$B886,$AG:$AG,AO$1)</f>
        <v>0</v>
      </c>
      <c r="AP886" s="2">
        <f>COUNTIFS($B:$B,$B886,$AG:$AG,AP$1)</f>
        <v>0</v>
      </c>
      <c r="AQ886" s="2">
        <f>COUNTIFS($B:$B,$B886,$AG:$AG,AQ$1)</f>
        <v>0</v>
      </c>
      <c r="AR886" s="2">
        <f>COUNTIFS($B:$B,$B886,$AG:$AG,AR$1)</f>
        <v>1</v>
      </c>
      <c r="AS886" s="2">
        <f>COUNTIFS($B:$B,$B886,$AG:$AG,AS$1)</f>
        <v>0</v>
      </c>
      <c r="AT886" s="2">
        <f>COUNTIFS($B:$B,$B886,$AG:$AG,AT$1)</f>
        <v>0</v>
      </c>
      <c r="AU886" s="2">
        <f>COUNTIFS($B:$B,$B886,$AG:$AG,AU$1)</f>
        <v>0</v>
      </c>
    </row>
    <row r="887" spans="1:47" ht="15" customHeight="1" x14ac:dyDescent="0.35">
      <c r="A887" s="4">
        <f>IF(B886=B887,A886,A886+1)</f>
        <v>303</v>
      </c>
      <c r="B887" s="4" t="s">
        <v>4774</v>
      </c>
      <c r="C887" s="4" t="s">
        <v>4773</v>
      </c>
      <c r="D887" s="4" t="s">
        <v>3044</v>
      </c>
      <c r="E887" s="4" t="s">
        <v>3043</v>
      </c>
      <c r="F887" s="4" t="s">
        <v>7</v>
      </c>
      <c r="G887" s="4" t="s">
        <v>8</v>
      </c>
      <c r="H887" s="4" t="s">
        <v>7</v>
      </c>
      <c r="I887" s="4">
        <v>1</v>
      </c>
      <c r="J887" s="4" t="s">
        <v>69</v>
      </c>
      <c r="K887" s="4" t="s">
        <v>3065</v>
      </c>
      <c r="L887" s="4" t="s">
        <v>36</v>
      </c>
      <c r="M887" s="4" t="s">
        <v>4772</v>
      </c>
      <c r="N887" s="4" t="s">
        <v>784</v>
      </c>
      <c r="P887" s="4" t="s">
        <v>669</v>
      </c>
      <c r="Q887" s="4" t="s">
        <v>1475</v>
      </c>
      <c r="R887" s="4" t="s">
        <v>2434</v>
      </c>
      <c r="S887" s="5" t="str">
        <f>IF(P887="심사불필요","-",VLOOKUP(K887,'[1]자격증 backdata'!A:G,7,0))</f>
        <v>-</v>
      </c>
      <c r="T887" s="5" t="str">
        <f>IF(S887="-","-",IF(COUNTIFS(B:B,B887,S:S,"필수")&gt;0,"자격요건충족","확인필요"))</f>
        <v>-</v>
      </c>
      <c r="U887" s="5"/>
      <c r="W887" s="5">
        <f>IF(Q887="4급","심사불필요",VLOOKUP(K887,'[1]자격증 backdata'!A:B,2,0))</f>
        <v>0</v>
      </c>
      <c r="X887" s="4">
        <f>IF(R887="A", MIN(20, SUMIFS(W:W, B:B, B887, R:R, "A")),IF(R887="B", MIN(30, SUMIFS(W:W, B:B, B887, R:R, "B")),"비해당분야"))</f>
        <v>0</v>
      </c>
      <c r="Y887" s="4" t="str">
        <f>IF(R887="C",MIN(30,IF(COUNTIFS(B:B,B887,W:W,"가1")=1,25,IF(COUNTIFS(B:B,B887,W:W,"가1")&gt;=2,30,0))+IF(COUNTIFS(B:B,B887,W:W,"나1")&gt;=4,30,IF(COUNTIFS(B:B,B887,W:W,"나1")=3,26,IF(COUNTIFS(B:B,B887,W:W,"나1")=2,22,IF(COUNTIFS(B:B,B887,W:W,"나1")=1,18,0)))))+MIN(30,IF(COUNTIFS(B:B,B887,W:W,"가2")=1,25,IF(COUNTIFS(B:B,B887,W:W,"가2")&gt;=2,30,0))+IF(COUNTIFS(B:B,B887,W:W,"나2")=3,30,IF(COUNTIFS(B:B,B887,W:W,"나2")=2,25,IF(COUNTIFS(B:B,B887,W:W,"나2")=1,20,0)))),"비해당분야")</f>
        <v>비해당분야</v>
      </c>
      <c r="Z887" s="4" t="str">
        <f>IF(R887="C",VLOOKUP(K887,'[1]자격증 backdata'!A:F,6,0),"비해당분야")</f>
        <v>비해당분야</v>
      </c>
      <c r="AA887" s="4" t="str">
        <f>IF(R887="C",SUMIF(B:B,B887,Z:Z),"비해당분야")</f>
        <v>비해당분야</v>
      </c>
      <c r="AB887" s="4" t="str">
        <f>IF(R887="C",SUM(Y887,AA887),"비해당분야")</f>
        <v>비해당분야</v>
      </c>
      <c r="AC887" s="4">
        <f>IF(R887="C",AB887,X887)</f>
        <v>0</v>
      </c>
      <c r="AD887" s="4">
        <f>VLOOKUP(K887,'[1]자격증 backdata'!A:D,4,0)</f>
        <v>5</v>
      </c>
      <c r="AE887" s="4">
        <f>IF(_xlfn.MAXIFS(AD:AD,B:B,B887)&gt;10,10,_xlfn.MAXIFS(AD:AD,B:B,B887))</f>
        <v>5</v>
      </c>
      <c r="AG887" s="5">
        <f>VLOOKUP(K887,'[1]자격증 backdata'!A:C,3,0)</f>
        <v>0</v>
      </c>
      <c r="AH887" s="5">
        <f>COUNTIFS($B:$B,$B887,$AG:$AG,AH$1)</f>
        <v>0</v>
      </c>
      <c r="AI887" s="5">
        <f>COUNTIFS($B:$B,$B887,$AG:$AG,AI$1)</f>
        <v>0</v>
      </c>
      <c r="AJ887" s="5">
        <f>COUNTIFS($B:$B,$B887,$AG:$AG,AJ$1)</f>
        <v>0</v>
      </c>
      <c r="AK887" s="5">
        <f>COUNTIFS($B:$B,$B887,$AG:$AG,AK$1)</f>
        <v>0</v>
      </c>
      <c r="AL887" s="5">
        <f>COUNTIFS($B:$B,$B887,$AG:$AG,AL$1)</f>
        <v>0</v>
      </c>
      <c r="AM887" s="5">
        <f>COUNTIFS($B:$B,$B887,$AG:$AG,AM$1)</f>
        <v>0</v>
      </c>
      <c r="AN887" s="5">
        <f>COUNTIFS($B:$B,$B887,$AG:$AG,AN$1)</f>
        <v>0</v>
      </c>
      <c r="AO887" s="5">
        <f>COUNTIFS($B:$B,$B887,$AG:$AG,AO$1)</f>
        <v>0</v>
      </c>
      <c r="AP887" s="5">
        <f>COUNTIFS($B:$B,$B887,$AG:$AG,AP$1)</f>
        <v>0</v>
      </c>
      <c r="AQ887" s="5">
        <f>COUNTIFS($B:$B,$B887,$AG:$AG,AQ$1)</f>
        <v>0</v>
      </c>
      <c r="AR887" s="5">
        <f>COUNTIFS($B:$B,$B887,$AG:$AG,AR$1)</f>
        <v>0</v>
      </c>
      <c r="AS887" s="5">
        <f>COUNTIFS($B:$B,$B887,$AG:$AG,AS$1)</f>
        <v>0</v>
      </c>
      <c r="AT887" s="5">
        <f>COUNTIFS($B:$B,$B887,$AG:$AG,AT$1)</f>
        <v>0</v>
      </c>
      <c r="AU887" s="5">
        <f>COUNTIFS($B:$B,$B887,$AG:$AG,AU$1)</f>
        <v>0</v>
      </c>
    </row>
    <row r="888" spans="1:47" ht="15" customHeight="1" x14ac:dyDescent="0.35">
      <c r="A888" s="3">
        <f>IF(B887=B888,A887,A887+1)</f>
        <v>304</v>
      </c>
      <c r="B888" s="3" t="s">
        <v>4769</v>
      </c>
      <c r="C888" s="3" t="s">
        <v>4768</v>
      </c>
      <c r="D888" s="3" t="s">
        <v>3044</v>
      </c>
      <c r="E888" s="3" t="s">
        <v>3043</v>
      </c>
      <c r="F888" s="4" t="s">
        <v>7</v>
      </c>
      <c r="G888" s="4" t="s">
        <v>8</v>
      </c>
      <c r="H888" s="4" t="s">
        <v>7</v>
      </c>
      <c r="I888" s="3">
        <v>1</v>
      </c>
      <c r="J888" s="3" t="s">
        <v>2526</v>
      </c>
      <c r="K888" s="3" t="s">
        <v>3161</v>
      </c>
      <c r="L888" s="3" t="s">
        <v>2524</v>
      </c>
      <c r="M888" s="3" t="s">
        <v>4771</v>
      </c>
      <c r="N888" s="3" t="s">
        <v>4679</v>
      </c>
      <c r="P888" s="3" t="s">
        <v>669</v>
      </c>
      <c r="Q888" s="3" t="s">
        <v>1475</v>
      </c>
      <c r="R888" s="3" t="s">
        <v>2434</v>
      </c>
      <c r="S888" s="2" t="str">
        <f>IF(P888="심사불필요","-",VLOOKUP(K888,'[1]자격증 backdata'!A:G,7,0))</f>
        <v>-</v>
      </c>
      <c r="T888" s="2" t="str">
        <f>IF(S888="-","-",IF(COUNTIFS(B:B,B888,S:S,"필수")&gt;0,"자격요건충족","확인필요"))</f>
        <v>-</v>
      </c>
      <c r="U888" s="2"/>
      <c r="W888" s="2">
        <f>IF(Q888="4급","심사불필요",VLOOKUP(K888,'[1]자격증 backdata'!A:B,2,0))</f>
        <v>4</v>
      </c>
      <c r="X888" s="3">
        <f>IF(R888="A", MIN(20, SUMIFS(W:W, B:B, B888, R:R, "A")),IF(R888="B", MIN(30, SUMIFS(W:W, B:B, B888, R:R, "B")),"비해당분야"))</f>
        <v>8</v>
      </c>
      <c r="Y888" s="3" t="str">
        <f>IF(R888="C",MIN(30,IF(COUNTIFS(B:B,B888,W:W,"가1")=1,25,IF(COUNTIFS(B:B,B888,W:W,"가1")&gt;=2,30,0))+IF(COUNTIFS(B:B,B888,W:W,"나1")&gt;=4,30,IF(COUNTIFS(B:B,B888,W:W,"나1")=3,26,IF(COUNTIFS(B:B,B888,W:W,"나1")=2,22,IF(COUNTIFS(B:B,B888,W:W,"나1")=1,18,0)))))+MIN(30,IF(COUNTIFS(B:B,B888,W:W,"가2")=1,25,IF(COUNTIFS(B:B,B888,W:W,"가2")&gt;=2,30,0))+IF(COUNTIFS(B:B,B888,W:W,"나2")=3,30,IF(COUNTIFS(B:B,B888,W:W,"나2")=2,25,IF(COUNTIFS(B:B,B888,W:W,"나2")=1,20,0)))),"비해당분야")</f>
        <v>비해당분야</v>
      </c>
      <c r="Z888" s="3" t="str">
        <f>IF(R888="C",VLOOKUP(K888,'[1]자격증 backdata'!A:F,6,0),"비해당분야")</f>
        <v>비해당분야</v>
      </c>
      <c r="AA888" s="3" t="str">
        <f>IF(R888="C",SUMIF(B:B,B888,Z:Z),"비해당분야")</f>
        <v>비해당분야</v>
      </c>
      <c r="AB888" s="3" t="str">
        <f>IF(R888="C",SUM(Y888,AA888),"비해당분야")</f>
        <v>비해당분야</v>
      </c>
      <c r="AC888" s="3">
        <f>IF(R888="C",AB888,X888)</f>
        <v>8</v>
      </c>
      <c r="AD888" s="3">
        <f>VLOOKUP(K888,'[1]자격증 backdata'!A:D,4,0)</f>
        <v>0</v>
      </c>
      <c r="AE888" s="3">
        <f>IF(_xlfn.MAXIFS(AD:AD,B:B,B888)&gt;10,10,_xlfn.MAXIFS(AD:AD,B:B,B888))</f>
        <v>5</v>
      </c>
      <c r="AG888" s="2">
        <f>VLOOKUP(K888,'[1]자격증 backdata'!A:C,3,0)</f>
        <v>0</v>
      </c>
      <c r="AH888" s="2">
        <f>COUNTIFS($B:$B,$B888,$AG:$AG,AH$1)</f>
        <v>0</v>
      </c>
      <c r="AI888" s="2">
        <f>COUNTIFS($B:$B,$B888,$AG:$AG,AI$1)</f>
        <v>0</v>
      </c>
      <c r="AJ888" s="2">
        <f>COUNTIFS($B:$B,$B888,$AG:$AG,AJ$1)</f>
        <v>0</v>
      </c>
      <c r="AK888" s="2">
        <f>COUNTIFS($B:$B,$B888,$AG:$AG,AK$1)</f>
        <v>0</v>
      </c>
      <c r="AL888" s="2">
        <f>COUNTIFS($B:$B,$B888,$AG:$AG,AL$1)</f>
        <v>0</v>
      </c>
      <c r="AM888" s="2">
        <f>COUNTIFS($B:$B,$B888,$AG:$AG,AM$1)</f>
        <v>0</v>
      </c>
      <c r="AN888" s="2">
        <f>COUNTIFS($B:$B,$B888,$AG:$AG,AN$1)</f>
        <v>0</v>
      </c>
      <c r="AO888" s="2">
        <f>COUNTIFS($B:$B,$B888,$AG:$AG,AO$1)</f>
        <v>0</v>
      </c>
      <c r="AP888" s="2">
        <f>COUNTIFS($B:$B,$B888,$AG:$AG,AP$1)</f>
        <v>0</v>
      </c>
      <c r="AQ888" s="2">
        <f>COUNTIFS($B:$B,$B888,$AG:$AG,AQ$1)</f>
        <v>0</v>
      </c>
      <c r="AR888" s="2">
        <f>COUNTIFS($B:$B,$B888,$AG:$AG,AR$1)</f>
        <v>0</v>
      </c>
      <c r="AS888" s="2">
        <f>COUNTIFS($B:$B,$B888,$AG:$AG,AS$1)</f>
        <v>0</v>
      </c>
      <c r="AT888" s="2">
        <f>COUNTIFS($B:$B,$B888,$AG:$AG,AT$1)</f>
        <v>1</v>
      </c>
      <c r="AU888" s="2">
        <f>COUNTIFS($B:$B,$B888,$AG:$AG,AU$1)</f>
        <v>0</v>
      </c>
    </row>
    <row r="889" spans="1:47" ht="15" customHeight="1" x14ac:dyDescent="0.35">
      <c r="A889" s="7">
        <f>IF(B888=B889,A888,A888+1)</f>
        <v>304</v>
      </c>
      <c r="B889" s="7" t="s">
        <v>4769</v>
      </c>
      <c r="C889" s="7" t="s">
        <v>4768</v>
      </c>
      <c r="D889" s="7" t="s">
        <v>3044</v>
      </c>
      <c r="E889" s="7" t="s">
        <v>3043</v>
      </c>
      <c r="F889" s="4" t="s">
        <v>7</v>
      </c>
      <c r="G889" s="4" t="s">
        <v>8</v>
      </c>
      <c r="H889" s="4" t="s">
        <v>7</v>
      </c>
      <c r="I889" s="3">
        <v>2</v>
      </c>
      <c r="J889" s="3" t="s">
        <v>69</v>
      </c>
      <c r="K889" s="3" t="s">
        <v>3065</v>
      </c>
      <c r="L889" s="3" t="s">
        <v>36</v>
      </c>
      <c r="M889" s="3" t="s">
        <v>4770</v>
      </c>
      <c r="N889" s="3" t="s">
        <v>340</v>
      </c>
      <c r="P889" s="3" t="s">
        <v>669</v>
      </c>
      <c r="Q889" s="3" t="s">
        <v>1475</v>
      </c>
      <c r="R889" s="3" t="s">
        <v>2434</v>
      </c>
      <c r="S889" s="2" t="str">
        <f>IF(P889="심사불필요","-",VLOOKUP(K889,'[1]자격증 backdata'!A:G,7,0))</f>
        <v>-</v>
      </c>
      <c r="T889" s="2" t="str">
        <f>IF(S889="-","-",IF(COUNTIFS(B:B,B889,S:S,"필수")&gt;0,"자격요건충족","확인필요"))</f>
        <v>-</v>
      </c>
      <c r="U889" s="2"/>
      <c r="W889" s="2">
        <f>IF(Q889="4급","심사불필요",VLOOKUP(K889,'[1]자격증 backdata'!A:B,2,0))</f>
        <v>0</v>
      </c>
      <c r="X889" s="3">
        <f>IF(R889="A", MIN(20, SUMIFS(W:W, B:B, B889, R:R, "A")),IF(R889="B", MIN(30, SUMIFS(W:W, B:B, B889, R:R, "B")),"비해당분야"))</f>
        <v>8</v>
      </c>
      <c r="Y889" s="3" t="str">
        <f>IF(R889="C",MIN(30,IF(COUNTIFS(B:B,B889,W:W,"가1")=1,25,IF(COUNTIFS(B:B,B889,W:W,"가1")&gt;=2,30,0))+IF(COUNTIFS(B:B,B889,W:W,"나1")&gt;=4,30,IF(COUNTIFS(B:B,B889,W:W,"나1")=3,26,IF(COUNTIFS(B:B,B889,W:W,"나1")=2,22,IF(COUNTIFS(B:B,B889,W:W,"나1")=1,18,0)))))+MIN(30,IF(COUNTIFS(B:B,B889,W:W,"가2")=1,25,IF(COUNTIFS(B:B,B889,W:W,"가2")&gt;=2,30,0))+IF(COUNTIFS(B:B,B889,W:W,"나2")=3,30,IF(COUNTIFS(B:B,B889,W:W,"나2")=2,25,IF(COUNTIFS(B:B,B889,W:W,"나2")=1,20,0)))),"비해당분야")</f>
        <v>비해당분야</v>
      </c>
      <c r="Z889" s="3" t="str">
        <f>IF(R889="C",VLOOKUP(K889,'[1]자격증 backdata'!A:F,6,0),"비해당분야")</f>
        <v>비해당분야</v>
      </c>
      <c r="AA889" s="3" t="str">
        <f>IF(R889="C",SUMIF(B:B,B889,Z:Z),"비해당분야")</f>
        <v>비해당분야</v>
      </c>
      <c r="AB889" s="3" t="str">
        <f>IF(R889="C",SUM(Y889,AA889),"비해당분야")</f>
        <v>비해당분야</v>
      </c>
      <c r="AC889" s="3">
        <f>IF(R889="C",AB889,X889)</f>
        <v>8</v>
      </c>
      <c r="AD889" s="3">
        <f>VLOOKUP(K889,'[1]자격증 backdata'!A:D,4,0)</f>
        <v>5</v>
      </c>
      <c r="AE889" s="3">
        <f>IF(_xlfn.MAXIFS(AD:AD,B:B,B889)&gt;10,10,_xlfn.MAXIFS(AD:AD,B:B,B889))</f>
        <v>5</v>
      </c>
      <c r="AG889" s="2">
        <f>VLOOKUP(K889,'[1]자격증 backdata'!A:C,3,0)</f>
        <v>0</v>
      </c>
      <c r="AH889" s="2">
        <f>COUNTIFS($B:$B,$B889,$AG:$AG,AH$1)</f>
        <v>0</v>
      </c>
      <c r="AI889" s="2">
        <f>COUNTIFS($B:$B,$B889,$AG:$AG,AI$1)</f>
        <v>0</v>
      </c>
      <c r="AJ889" s="2">
        <f>COUNTIFS($B:$B,$B889,$AG:$AG,AJ$1)</f>
        <v>0</v>
      </c>
      <c r="AK889" s="2">
        <f>COUNTIFS($B:$B,$B889,$AG:$AG,AK$1)</f>
        <v>0</v>
      </c>
      <c r="AL889" s="2">
        <f>COUNTIFS($B:$B,$B889,$AG:$AG,AL$1)</f>
        <v>0</v>
      </c>
      <c r="AM889" s="2">
        <f>COUNTIFS($B:$B,$B889,$AG:$AG,AM$1)</f>
        <v>0</v>
      </c>
      <c r="AN889" s="2">
        <f>COUNTIFS($B:$B,$B889,$AG:$AG,AN$1)</f>
        <v>0</v>
      </c>
      <c r="AO889" s="2">
        <f>COUNTIFS($B:$B,$B889,$AG:$AG,AO$1)</f>
        <v>0</v>
      </c>
      <c r="AP889" s="2">
        <f>COUNTIFS($B:$B,$B889,$AG:$AG,AP$1)</f>
        <v>0</v>
      </c>
      <c r="AQ889" s="2">
        <f>COUNTIFS($B:$B,$B889,$AG:$AG,AQ$1)</f>
        <v>0</v>
      </c>
      <c r="AR889" s="2">
        <f>COUNTIFS($B:$B,$B889,$AG:$AG,AR$1)</f>
        <v>0</v>
      </c>
      <c r="AS889" s="2">
        <f>COUNTIFS($B:$B,$B889,$AG:$AG,AS$1)</f>
        <v>0</v>
      </c>
      <c r="AT889" s="2">
        <f>COUNTIFS($B:$B,$B889,$AG:$AG,AT$1)</f>
        <v>1</v>
      </c>
      <c r="AU889" s="2">
        <f>COUNTIFS($B:$B,$B889,$AG:$AG,AU$1)</f>
        <v>0</v>
      </c>
    </row>
    <row r="890" spans="1:47" ht="15" customHeight="1" x14ac:dyDescent="0.35">
      <c r="A890" s="7">
        <f>IF(B889=B890,A889,A889+1)</f>
        <v>304</v>
      </c>
      <c r="B890" s="7" t="s">
        <v>4769</v>
      </c>
      <c r="C890" s="7" t="s">
        <v>4768</v>
      </c>
      <c r="D890" s="7" t="s">
        <v>3044</v>
      </c>
      <c r="E890" s="7" t="s">
        <v>3043</v>
      </c>
      <c r="F890" s="4" t="s">
        <v>7</v>
      </c>
      <c r="G890" s="4" t="s">
        <v>8</v>
      </c>
      <c r="H890" s="4" t="s">
        <v>7</v>
      </c>
      <c r="I890" s="3">
        <v>3</v>
      </c>
      <c r="J890" s="3" t="s">
        <v>106</v>
      </c>
      <c r="K890" s="3" t="s">
        <v>3057</v>
      </c>
      <c r="L890" s="3" t="s">
        <v>55</v>
      </c>
      <c r="M890" s="3" t="s">
        <v>4767</v>
      </c>
      <c r="N890" s="3" t="s">
        <v>4578</v>
      </c>
      <c r="P890" s="3" t="s">
        <v>669</v>
      </c>
      <c r="Q890" s="3" t="s">
        <v>1475</v>
      </c>
      <c r="R890" s="3" t="s">
        <v>2434</v>
      </c>
      <c r="S890" s="2" t="str">
        <f>IF(P890="심사불필요","-",VLOOKUP(K890,'[1]자격증 backdata'!A:G,7,0))</f>
        <v>-</v>
      </c>
      <c r="T890" s="2" t="str">
        <f>IF(S890="-","-",IF(COUNTIFS(B:B,B890,S:S,"필수")&gt;0,"자격요건충족","확인필요"))</f>
        <v>-</v>
      </c>
      <c r="U890" s="2"/>
      <c r="W890" s="2">
        <f>IF(Q890="4급","심사불필요",VLOOKUP(K890,'[1]자격증 backdata'!A:B,2,0))</f>
        <v>4</v>
      </c>
      <c r="X890" s="3">
        <f>IF(R890="A", MIN(20, SUMIFS(W:W, B:B, B890, R:R, "A")),IF(R890="B", MIN(30, SUMIFS(W:W, B:B, B890, R:R, "B")),"비해당분야"))</f>
        <v>8</v>
      </c>
      <c r="Y890" s="3" t="str">
        <f>IF(R890="C",MIN(30,IF(COUNTIFS(B:B,B890,W:W,"가1")=1,25,IF(COUNTIFS(B:B,B890,W:W,"가1")&gt;=2,30,0))+IF(COUNTIFS(B:B,B890,W:W,"나1")&gt;=4,30,IF(COUNTIFS(B:B,B890,W:W,"나1")=3,26,IF(COUNTIFS(B:B,B890,W:W,"나1")=2,22,IF(COUNTIFS(B:B,B890,W:W,"나1")=1,18,0)))))+MIN(30,IF(COUNTIFS(B:B,B890,W:W,"가2")=1,25,IF(COUNTIFS(B:B,B890,W:W,"가2")&gt;=2,30,0))+IF(COUNTIFS(B:B,B890,W:W,"나2")=3,30,IF(COUNTIFS(B:B,B890,W:W,"나2")=2,25,IF(COUNTIFS(B:B,B890,W:W,"나2")=1,20,0)))),"비해당분야")</f>
        <v>비해당분야</v>
      </c>
      <c r="Z890" s="3" t="str">
        <f>IF(R890="C",VLOOKUP(K890,'[1]자격증 backdata'!A:F,6,0),"비해당분야")</f>
        <v>비해당분야</v>
      </c>
      <c r="AA890" s="3" t="str">
        <f>IF(R890="C",SUMIF(B:B,B890,Z:Z),"비해당분야")</f>
        <v>비해당분야</v>
      </c>
      <c r="AB890" s="3" t="str">
        <f>IF(R890="C",SUM(Y890,AA890),"비해당분야")</f>
        <v>비해당분야</v>
      </c>
      <c r="AC890" s="3">
        <f>IF(R890="C",AB890,X890)</f>
        <v>8</v>
      </c>
      <c r="AD890" s="3">
        <f>VLOOKUP(K890,'[1]자격증 backdata'!A:D,4,0)</f>
        <v>0</v>
      </c>
      <c r="AE890" s="3">
        <f>IF(_xlfn.MAXIFS(AD:AD,B:B,B890)&gt;10,10,_xlfn.MAXIFS(AD:AD,B:B,B890))</f>
        <v>5</v>
      </c>
      <c r="AG890" s="2" t="str">
        <f>VLOOKUP(K890,'[1]자격증 backdata'!A:C,3,0)</f>
        <v>M</v>
      </c>
      <c r="AH890" s="2">
        <f>COUNTIFS($B:$B,$B890,$AG:$AG,AH$1)</f>
        <v>0</v>
      </c>
      <c r="AI890" s="2">
        <f>COUNTIFS($B:$B,$B890,$AG:$AG,AI$1)</f>
        <v>0</v>
      </c>
      <c r="AJ890" s="2">
        <f>COUNTIFS($B:$B,$B890,$AG:$AG,AJ$1)</f>
        <v>0</v>
      </c>
      <c r="AK890" s="2">
        <f>COUNTIFS($B:$B,$B890,$AG:$AG,AK$1)</f>
        <v>0</v>
      </c>
      <c r="AL890" s="2">
        <f>COUNTIFS($B:$B,$B890,$AG:$AG,AL$1)</f>
        <v>0</v>
      </c>
      <c r="AM890" s="2">
        <f>COUNTIFS($B:$B,$B890,$AG:$AG,AM$1)</f>
        <v>0</v>
      </c>
      <c r="AN890" s="2">
        <f>COUNTIFS($B:$B,$B890,$AG:$AG,AN$1)</f>
        <v>0</v>
      </c>
      <c r="AO890" s="2">
        <f>COUNTIFS($B:$B,$B890,$AG:$AG,AO$1)</f>
        <v>0</v>
      </c>
      <c r="AP890" s="2">
        <f>COUNTIFS($B:$B,$B890,$AG:$AG,AP$1)</f>
        <v>0</v>
      </c>
      <c r="AQ890" s="2">
        <f>COUNTIFS($B:$B,$B890,$AG:$AG,AQ$1)</f>
        <v>0</v>
      </c>
      <c r="AR890" s="2">
        <f>COUNTIFS($B:$B,$B890,$AG:$AG,AR$1)</f>
        <v>0</v>
      </c>
      <c r="AS890" s="2">
        <f>COUNTIFS($B:$B,$B890,$AG:$AG,AS$1)</f>
        <v>0</v>
      </c>
      <c r="AT890" s="2">
        <f>COUNTIFS($B:$B,$B890,$AG:$AG,AT$1)</f>
        <v>1</v>
      </c>
      <c r="AU890" s="2">
        <f>COUNTIFS($B:$B,$B890,$AG:$AG,AU$1)</f>
        <v>0</v>
      </c>
    </row>
    <row r="891" spans="1:47" ht="15" customHeight="1" x14ac:dyDescent="0.35">
      <c r="A891" s="4">
        <f>IF(B890=B891,A890,A890+1)</f>
        <v>305</v>
      </c>
      <c r="B891" s="4" t="s">
        <v>4766</v>
      </c>
      <c r="C891" s="4" t="s">
        <v>4765</v>
      </c>
      <c r="D891" s="4" t="s">
        <v>3044</v>
      </c>
      <c r="E891" s="4" t="s">
        <v>3043</v>
      </c>
      <c r="F891" s="4" t="s">
        <v>7</v>
      </c>
      <c r="G891" s="4" t="s">
        <v>8</v>
      </c>
      <c r="H891" s="4" t="s">
        <v>7</v>
      </c>
      <c r="I891" s="4">
        <v>1</v>
      </c>
      <c r="J891" s="4" t="s">
        <v>38</v>
      </c>
      <c r="K891" s="4" t="s">
        <v>3059</v>
      </c>
      <c r="L891" s="4" t="s">
        <v>36</v>
      </c>
      <c r="M891" s="4" t="s">
        <v>4764</v>
      </c>
      <c r="N891" s="4" t="s">
        <v>340</v>
      </c>
      <c r="P891" s="4" t="s">
        <v>669</v>
      </c>
      <c r="Q891" s="4" t="s">
        <v>1475</v>
      </c>
      <c r="R891" s="4" t="s">
        <v>2434</v>
      </c>
      <c r="S891" s="5" t="str">
        <f>IF(P891="심사불필요","-",VLOOKUP(K891,'[1]자격증 backdata'!A:G,7,0))</f>
        <v>-</v>
      </c>
      <c r="T891" s="5" t="str">
        <f>IF(S891="-","-",IF(COUNTIFS(B:B,B891,S:S,"필수")&gt;0,"자격요건충족","확인필요"))</f>
        <v>-</v>
      </c>
      <c r="U891" s="5"/>
      <c r="W891" s="5">
        <f>IF(Q891="4급","심사불필요",VLOOKUP(K891,'[1]자격증 backdata'!A:B,2,0))</f>
        <v>0</v>
      </c>
      <c r="X891" s="4">
        <f>IF(R891="A", MIN(20, SUMIFS(W:W, B:B, B891, R:R, "A")),IF(R891="B", MIN(30, SUMIFS(W:W, B:B, B891, R:R, "B")),"비해당분야"))</f>
        <v>0</v>
      </c>
      <c r="Y891" s="4" t="str">
        <f>IF(R891="C",MIN(30,IF(COUNTIFS(B:B,B891,W:W,"가1")=1,25,IF(COUNTIFS(B:B,B891,W:W,"가1")&gt;=2,30,0))+IF(COUNTIFS(B:B,B891,W:W,"나1")&gt;=4,30,IF(COUNTIFS(B:B,B891,W:W,"나1")=3,26,IF(COUNTIFS(B:B,B891,W:W,"나1")=2,22,IF(COUNTIFS(B:B,B891,W:W,"나1")=1,18,0)))))+MIN(30,IF(COUNTIFS(B:B,B891,W:W,"가2")=1,25,IF(COUNTIFS(B:B,B891,W:W,"가2")&gt;=2,30,0))+IF(COUNTIFS(B:B,B891,W:W,"나2")=3,30,IF(COUNTIFS(B:B,B891,W:W,"나2")=2,25,IF(COUNTIFS(B:B,B891,W:W,"나2")=1,20,0)))),"비해당분야")</f>
        <v>비해당분야</v>
      </c>
      <c r="Z891" s="4" t="str">
        <f>IF(R891="C",VLOOKUP(K891,'[1]자격증 backdata'!A:F,6,0),"비해당분야")</f>
        <v>비해당분야</v>
      </c>
      <c r="AA891" s="4" t="str">
        <f>IF(R891="C",SUMIF(B:B,B891,Z:Z),"비해당분야")</f>
        <v>비해당분야</v>
      </c>
      <c r="AB891" s="4" t="str">
        <f>IF(R891="C",SUM(Y891,AA891),"비해당분야")</f>
        <v>비해당분야</v>
      </c>
      <c r="AC891" s="4">
        <f>IF(R891="C",AB891,X891)</f>
        <v>0</v>
      </c>
      <c r="AD891" s="4">
        <f>VLOOKUP(K891,'[1]자격증 backdata'!A:D,4,0)</f>
        <v>5</v>
      </c>
      <c r="AE891" s="4">
        <f>IF(_xlfn.MAXIFS(AD:AD,B:B,B891)&gt;10,10,_xlfn.MAXIFS(AD:AD,B:B,B891))</f>
        <v>5</v>
      </c>
      <c r="AG891" s="5">
        <f>VLOOKUP(K891,'[1]자격증 backdata'!A:C,3,0)</f>
        <v>0</v>
      </c>
      <c r="AH891" s="5">
        <f>COUNTIFS($B:$B,$B891,$AG:$AG,AH$1)</f>
        <v>0</v>
      </c>
      <c r="AI891" s="5">
        <f>COUNTIFS($B:$B,$B891,$AG:$AG,AI$1)</f>
        <v>0</v>
      </c>
      <c r="AJ891" s="5">
        <f>COUNTIFS($B:$B,$B891,$AG:$AG,AJ$1)</f>
        <v>0</v>
      </c>
      <c r="AK891" s="5">
        <f>COUNTIFS($B:$B,$B891,$AG:$AG,AK$1)</f>
        <v>0</v>
      </c>
      <c r="AL891" s="5">
        <f>COUNTIFS($B:$B,$B891,$AG:$AG,AL$1)</f>
        <v>0</v>
      </c>
      <c r="AM891" s="5">
        <f>COUNTIFS($B:$B,$B891,$AG:$AG,AM$1)</f>
        <v>0</v>
      </c>
      <c r="AN891" s="5">
        <f>COUNTIFS($B:$B,$B891,$AG:$AG,AN$1)</f>
        <v>0</v>
      </c>
      <c r="AO891" s="5">
        <f>COUNTIFS($B:$B,$B891,$AG:$AG,AO$1)</f>
        <v>0</v>
      </c>
      <c r="AP891" s="5">
        <f>COUNTIFS($B:$B,$B891,$AG:$AG,AP$1)</f>
        <v>0</v>
      </c>
      <c r="AQ891" s="5">
        <f>COUNTIFS($B:$B,$B891,$AG:$AG,AQ$1)</f>
        <v>0</v>
      </c>
      <c r="AR891" s="5">
        <f>COUNTIFS($B:$B,$B891,$AG:$AG,AR$1)</f>
        <v>0</v>
      </c>
      <c r="AS891" s="5">
        <f>COUNTIFS($B:$B,$B891,$AG:$AG,AS$1)</f>
        <v>0</v>
      </c>
      <c r="AT891" s="5">
        <f>COUNTIFS($B:$B,$B891,$AG:$AG,AT$1)</f>
        <v>0</v>
      </c>
      <c r="AU891" s="5">
        <f>COUNTIFS($B:$B,$B891,$AG:$AG,AU$1)</f>
        <v>0</v>
      </c>
    </row>
    <row r="892" spans="1:47" ht="15" customHeight="1" x14ac:dyDescent="0.35">
      <c r="A892" s="3">
        <f>IF(B891=B892,A891,A891+1)</f>
        <v>306</v>
      </c>
      <c r="B892" s="3" t="s">
        <v>4760</v>
      </c>
      <c r="C892" s="3" t="s">
        <v>4759</v>
      </c>
      <c r="D892" s="3" t="s">
        <v>3044</v>
      </c>
      <c r="E892" s="3" t="s">
        <v>3043</v>
      </c>
      <c r="F892" s="4" t="s">
        <v>7</v>
      </c>
      <c r="G892" s="4" t="s">
        <v>8</v>
      </c>
      <c r="H892" s="4" t="s">
        <v>7</v>
      </c>
      <c r="I892" s="3">
        <v>1</v>
      </c>
      <c r="J892" s="3" t="s">
        <v>653</v>
      </c>
      <c r="K892" s="3" t="s">
        <v>3052</v>
      </c>
      <c r="L892" s="3" t="s">
        <v>651</v>
      </c>
      <c r="M892" s="3" t="s">
        <v>4763</v>
      </c>
      <c r="N892" s="3" t="s">
        <v>2620</v>
      </c>
      <c r="P892" s="3" t="s">
        <v>669</v>
      </c>
      <c r="Q892" s="3" t="s">
        <v>1475</v>
      </c>
      <c r="R892" s="3" t="s">
        <v>2434</v>
      </c>
      <c r="S892" s="2" t="str">
        <f>IF(P892="심사불필요","-",VLOOKUP(K892,'[1]자격증 backdata'!A:G,7,0))</f>
        <v>-</v>
      </c>
      <c r="T892" s="2" t="str">
        <f>IF(S892="-","-",IF(COUNTIFS(B:B,B892,S:S,"필수")&gt;0,"자격요건충족","확인필요"))</f>
        <v>-</v>
      </c>
      <c r="U892" s="2"/>
      <c r="W892" s="2">
        <f>IF(Q892="4급","심사불필요",VLOOKUP(K892,'[1]자격증 backdata'!A:B,2,0))</f>
        <v>4</v>
      </c>
      <c r="X892" s="3">
        <f>IF(R892="A", MIN(20, SUMIFS(W:W, B:B, B892, R:R, "A")),IF(R892="B", MIN(30, SUMIFS(W:W, B:B, B892, R:R, "B")),"비해당분야"))</f>
        <v>12</v>
      </c>
      <c r="Y892" s="3" t="str">
        <f>IF(R892="C",MIN(30,IF(COUNTIFS(B:B,B892,W:W,"가1")=1,25,IF(COUNTIFS(B:B,B892,W:W,"가1")&gt;=2,30,0))+IF(COUNTIFS(B:B,B892,W:W,"나1")&gt;=4,30,IF(COUNTIFS(B:B,B892,W:W,"나1")=3,26,IF(COUNTIFS(B:B,B892,W:W,"나1")=2,22,IF(COUNTIFS(B:B,B892,W:W,"나1")=1,18,0)))))+MIN(30,IF(COUNTIFS(B:B,B892,W:W,"가2")=1,25,IF(COUNTIFS(B:B,B892,W:W,"가2")&gt;=2,30,0))+IF(COUNTIFS(B:B,B892,W:W,"나2")=3,30,IF(COUNTIFS(B:B,B892,W:W,"나2")=2,25,IF(COUNTIFS(B:B,B892,W:W,"나2")=1,20,0)))),"비해당분야")</f>
        <v>비해당분야</v>
      </c>
      <c r="Z892" s="3" t="str">
        <f>IF(R892="C",VLOOKUP(K892,'[1]자격증 backdata'!A:F,6,0),"비해당분야")</f>
        <v>비해당분야</v>
      </c>
      <c r="AA892" s="3" t="str">
        <f>IF(R892="C",SUMIF(B:B,B892,Z:Z),"비해당분야")</f>
        <v>비해당분야</v>
      </c>
      <c r="AB892" s="3" t="str">
        <f>IF(R892="C",SUM(Y892,AA892),"비해당분야")</f>
        <v>비해당분야</v>
      </c>
      <c r="AC892" s="3">
        <f>IF(R892="C",AB892,X892)</f>
        <v>12</v>
      </c>
      <c r="AD892" s="3">
        <f>VLOOKUP(K892,'[1]자격증 backdata'!A:D,4,0)</f>
        <v>0</v>
      </c>
      <c r="AE892" s="3">
        <f>IF(_xlfn.MAXIFS(AD:AD,B:B,B892)&gt;10,10,_xlfn.MAXIFS(AD:AD,B:B,B892))</f>
        <v>0</v>
      </c>
      <c r="AG892" s="2" t="str">
        <f>VLOOKUP(K892,'[1]자격증 backdata'!A:C,3,0)</f>
        <v>H</v>
      </c>
      <c r="AH892" s="2">
        <f>COUNTIFS($B:$B,$B892,$AG:$AG,AH$1)</f>
        <v>0</v>
      </c>
      <c r="AI892" s="2">
        <f>COUNTIFS($B:$B,$B892,$AG:$AG,AI$1)</f>
        <v>0</v>
      </c>
      <c r="AJ892" s="2">
        <f>COUNTIFS($B:$B,$B892,$AG:$AG,AJ$1)</f>
        <v>0</v>
      </c>
      <c r="AK892" s="2">
        <f>COUNTIFS($B:$B,$B892,$AG:$AG,AK$1)</f>
        <v>0</v>
      </c>
      <c r="AL892" s="2">
        <f>COUNTIFS($B:$B,$B892,$AG:$AG,AL$1)</f>
        <v>1</v>
      </c>
      <c r="AM892" s="2">
        <f>COUNTIFS($B:$B,$B892,$AG:$AG,AM$1)</f>
        <v>0</v>
      </c>
      <c r="AN892" s="2">
        <f>COUNTIFS($B:$B,$B892,$AG:$AG,AN$1)</f>
        <v>0</v>
      </c>
      <c r="AO892" s="2">
        <f>COUNTIFS($B:$B,$B892,$AG:$AG,AO$1)</f>
        <v>1</v>
      </c>
      <c r="AP892" s="2">
        <f>COUNTIFS($B:$B,$B892,$AG:$AG,AP$1)</f>
        <v>0</v>
      </c>
      <c r="AQ892" s="2">
        <f>COUNTIFS($B:$B,$B892,$AG:$AG,AQ$1)</f>
        <v>0</v>
      </c>
      <c r="AR892" s="2">
        <f>COUNTIFS($B:$B,$B892,$AG:$AG,AR$1)</f>
        <v>0</v>
      </c>
      <c r="AS892" s="2">
        <f>COUNTIFS($B:$B,$B892,$AG:$AG,AS$1)</f>
        <v>0</v>
      </c>
      <c r="AT892" s="2">
        <f>COUNTIFS($B:$B,$B892,$AG:$AG,AT$1)</f>
        <v>1</v>
      </c>
      <c r="AU892" s="2">
        <f>COUNTIFS($B:$B,$B892,$AG:$AG,AU$1)</f>
        <v>1</v>
      </c>
    </row>
    <row r="893" spans="1:47" ht="15" customHeight="1" x14ac:dyDescent="0.35">
      <c r="A893" s="7">
        <f>IF(B892=B893,A892,A892+1)</f>
        <v>306</v>
      </c>
      <c r="B893" s="7" t="s">
        <v>4760</v>
      </c>
      <c r="C893" s="7" t="s">
        <v>4759</v>
      </c>
      <c r="D893" s="7" t="s">
        <v>3044</v>
      </c>
      <c r="E893" s="7" t="s">
        <v>3043</v>
      </c>
      <c r="F893" s="4" t="s">
        <v>7</v>
      </c>
      <c r="G893" s="4" t="s">
        <v>8</v>
      </c>
      <c r="H893" s="4" t="s">
        <v>7</v>
      </c>
      <c r="I893" s="3">
        <v>2</v>
      </c>
      <c r="J893" s="3" t="s">
        <v>106</v>
      </c>
      <c r="K893" s="3" t="s">
        <v>3057</v>
      </c>
      <c r="L893" s="3" t="s">
        <v>55</v>
      </c>
      <c r="M893" s="3" t="s">
        <v>4762</v>
      </c>
      <c r="N893" s="3" t="s">
        <v>309</v>
      </c>
      <c r="P893" s="3" t="s">
        <v>669</v>
      </c>
      <c r="Q893" s="3" t="s">
        <v>1475</v>
      </c>
      <c r="R893" s="3" t="s">
        <v>2434</v>
      </c>
      <c r="S893" s="2" t="str">
        <f>IF(P893="심사불필요","-",VLOOKUP(K893,'[1]자격증 backdata'!A:G,7,0))</f>
        <v>-</v>
      </c>
      <c r="T893" s="2" t="str">
        <f>IF(S893="-","-",IF(COUNTIFS(B:B,B893,S:S,"필수")&gt;0,"자격요건충족","확인필요"))</f>
        <v>-</v>
      </c>
      <c r="U893" s="2"/>
      <c r="W893" s="2">
        <f>IF(Q893="4급","심사불필요",VLOOKUP(K893,'[1]자격증 backdata'!A:B,2,0))</f>
        <v>4</v>
      </c>
      <c r="X893" s="3">
        <f>IF(R893="A", MIN(20, SUMIFS(W:W, B:B, B893, R:R, "A")),IF(R893="B", MIN(30, SUMIFS(W:W, B:B, B893, R:R, "B")),"비해당분야"))</f>
        <v>12</v>
      </c>
      <c r="Y893" s="3" t="str">
        <f>IF(R893="C",MIN(30,IF(COUNTIFS(B:B,B893,W:W,"가1")=1,25,IF(COUNTIFS(B:B,B893,W:W,"가1")&gt;=2,30,0))+IF(COUNTIFS(B:B,B893,W:W,"나1")&gt;=4,30,IF(COUNTIFS(B:B,B893,W:W,"나1")=3,26,IF(COUNTIFS(B:B,B893,W:W,"나1")=2,22,IF(COUNTIFS(B:B,B893,W:W,"나1")=1,18,0)))))+MIN(30,IF(COUNTIFS(B:B,B893,W:W,"가2")=1,25,IF(COUNTIFS(B:B,B893,W:W,"가2")&gt;=2,30,0))+IF(COUNTIFS(B:B,B893,W:W,"나2")=3,30,IF(COUNTIFS(B:B,B893,W:W,"나2")=2,25,IF(COUNTIFS(B:B,B893,W:W,"나2")=1,20,0)))),"비해당분야")</f>
        <v>비해당분야</v>
      </c>
      <c r="Z893" s="3" t="str">
        <f>IF(R893="C",VLOOKUP(K893,'[1]자격증 backdata'!A:F,6,0),"비해당분야")</f>
        <v>비해당분야</v>
      </c>
      <c r="AA893" s="3" t="str">
        <f>IF(R893="C",SUMIF(B:B,B893,Z:Z),"비해당분야")</f>
        <v>비해당분야</v>
      </c>
      <c r="AB893" s="3" t="str">
        <f>IF(R893="C",SUM(Y893,AA893),"비해당분야")</f>
        <v>비해당분야</v>
      </c>
      <c r="AC893" s="3">
        <f>IF(R893="C",AB893,X893)</f>
        <v>12</v>
      </c>
      <c r="AD893" s="3">
        <f>VLOOKUP(K893,'[1]자격증 backdata'!A:D,4,0)</f>
        <v>0</v>
      </c>
      <c r="AE893" s="3">
        <f>IF(_xlfn.MAXIFS(AD:AD,B:B,B893)&gt;10,10,_xlfn.MAXIFS(AD:AD,B:B,B893))</f>
        <v>0</v>
      </c>
      <c r="AG893" s="2" t="str">
        <f>VLOOKUP(K893,'[1]자격증 backdata'!A:C,3,0)</f>
        <v>M</v>
      </c>
      <c r="AH893" s="2">
        <f>COUNTIFS($B:$B,$B893,$AG:$AG,AH$1)</f>
        <v>0</v>
      </c>
      <c r="AI893" s="2">
        <f>COUNTIFS($B:$B,$B893,$AG:$AG,AI$1)</f>
        <v>0</v>
      </c>
      <c r="AJ893" s="2">
        <f>COUNTIFS($B:$B,$B893,$AG:$AG,AJ$1)</f>
        <v>0</v>
      </c>
      <c r="AK893" s="2">
        <f>COUNTIFS($B:$B,$B893,$AG:$AG,AK$1)</f>
        <v>0</v>
      </c>
      <c r="AL893" s="2">
        <f>COUNTIFS($B:$B,$B893,$AG:$AG,AL$1)</f>
        <v>1</v>
      </c>
      <c r="AM893" s="2">
        <f>COUNTIFS($B:$B,$B893,$AG:$AG,AM$1)</f>
        <v>0</v>
      </c>
      <c r="AN893" s="2">
        <f>COUNTIFS($B:$B,$B893,$AG:$AG,AN$1)</f>
        <v>0</v>
      </c>
      <c r="AO893" s="2">
        <f>COUNTIFS($B:$B,$B893,$AG:$AG,AO$1)</f>
        <v>1</v>
      </c>
      <c r="AP893" s="2">
        <f>COUNTIFS($B:$B,$B893,$AG:$AG,AP$1)</f>
        <v>0</v>
      </c>
      <c r="AQ893" s="2">
        <f>COUNTIFS($B:$B,$B893,$AG:$AG,AQ$1)</f>
        <v>0</v>
      </c>
      <c r="AR893" s="2">
        <f>COUNTIFS($B:$B,$B893,$AG:$AG,AR$1)</f>
        <v>0</v>
      </c>
      <c r="AS893" s="2">
        <f>COUNTIFS($B:$B,$B893,$AG:$AG,AS$1)</f>
        <v>0</v>
      </c>
      <c r="AT893" s="2">
        <f>COUNTIFS($B:$B,$B893,$AG:$AG,AT$1)</f>
        <v>1</v>
      </c>
      <c r="AU893" s="2">
        <f>COUNTIFS($B:$B,$B893,$AG:$AG,AU$1)</f>
        <v>1</v>
      </c>
    </row>
    <row r="894" spans="1:47" ht="15" customHeight="1" x14ac:dyDescent="0.35">
      <c r="A894" s="7">
        <f>IF(B893=B894,A893,A893+1)</f>
        <v>306</v>
      </c>
      <c r="B894" s="7" t="s">
        <v>4760</v>
      </c>
      <c r="C894" s="7" t="s">
        <v>4759</v>
      </c>
      <c r="D894" s="7" t="s">
        <v>3044</v>
      </c>
      <c r="E894" s="7" t="s">
        <v>3043</v>
      </c>
      <c r="F894" s="4" t="s">
        <v>7</v>
      </c>
      <c r="G894" s="4" t="s">
        <v>8</v>
      </c>
      <c r="H894" s="4" t="s">
        <v>7</v>
      </c>
      <c r="I894" s="3">
        <v>3</v>
      </c>
      <c r="J894" s="3" t="s">
        <v>350</v>
      </c>
      <c r="K894" s="3" t="s">
        <v>3317</v>
      </c>
      <c r="L894" s="3" t="s">
        <v>348</v>
      </c>
      <c r="M894" s="3" t="s">
        <v>4761</v>
      </c>
      <c r="N894" s="3" t="s">
        <v>2548</v>
      </c>
      <c r="P894" s="3" t="s">
        <v>669</v>
      </c>
      <c r="Q894" s="3" t="s">
        <v>1475</v>
      </c>
      <c r="R894" s="3" t="s">
        <v>2434</v>
      </c>
      <c r="S894" s="2" t="str">
        <f>IF(P894="심사불필요","-",VLOOKUP(K894,'[1]자격증 backdata'!A:G,7,0))</f>
        <v>-</v>
      </c>
      <c r="T894" s="2" t="str">
        <f>IF(S894="-","-",IF(COUNTIFS(B:B,B894,S:S,"필수")&gt;0,"자격요건충족","확인필요"))</f>
        <v>-</v>
      </c>
      <c r="U894" s="2"/>
      <c r="W894" s="2">
        <f>IF(Q894="4급","심사불필요",VLOOKUP(K894,'[1]자격증 backdata'!A:B,2,0))</f>
        <v>2</v>
      </c>
      <c r="X894" s="3">
        <f>IF(R894="A", MIN(20, SUMIFS(W:W, B:B, B894, R:R, "A")),IF(R894="B", MIN(30, SUMIFS(W:W, B:B, B894, R:R, "B")),"비해당분야"))</f>
        <v>12</v>
      </c>
      <c r="Y894" s="3" t="str">
        <f>IF(R894="C",MIN(30,IF(COUNTIFS(B:B,B894,W:W,"가1")=1,25,IF(COUNTIFS(B:B,B894,W:W,"가1")&gt;=2,30,0))+IF(COUNTIFS(B:B,B894,W:W,"나1")&gt;=4,30,IF(COUNTIFS(B:B,B894,W:W,"나1")=3,26,IF(COUNTIFS(B:B,B894,W:W,"나1")=2,22,IF(COUNTIFS(B:B,B894,W:W,"나1")=1,18,0)))))+MIN(30,IF(COUNTIFS(B:B,B894,W:W,"가2")=1,25,IF(COUNTIFS(B:B,B894,W:W,"가2")&gt;=2,30,0))+IF(COUNTIFS(B:B,B894,W:W,"나2")=3,30,IF(COUNTIFS(B:B,B894,W:W,"나2")=2,25,IF(COUNTIFS(B:B,B894,W:W,"나2")=1,20,0)))),"비해당분야")</f>
        <v>비해당분야</v>
      </c>
      <c r="Z894" s="3" t="str">
        <f>IF(R894="C",VLOOKUP(K894,'[1]자격증 backdata'!A:F,6,0),"비해당분야")</f>
        <v>비해당분야</v>
      </c>
      <c r="AA894" s="3" t="str">
        <f>IF(R894="C",SUMIF(B:B,B894,Z:Z),"비해당분야")</f>
        <v>비해당분야</v>
      </c>
      <c r="AB894" s="3" t="str">
        <f>IF(R894="C",SUM(Y894,AA894),"비해당분야")</f>
        <v>비해당분야</v>
      </c>
      <c r="AC894" s="3">
        <f>IF(R894="C",AB894,X894)</f>
        <v>12</v>
      </c>
      <c r="AD894" s="3">
        <f>VLOOKUP(K894,'[1]자격증 backdata'!A:D,4,0)</f>
        <v>0</v>
      </c>
      <c r="AE894" s="3">
        <f>IF(_xlfn.MAXIFS(AD:AD,B:B,B894)&gt;10,10,_xlfn.MAXIFS(AD:AD,B:B,B894))</f>
        <v>0</v>
      </c>
      <c r="AG894" s="2" t="str">
        <f>VLOOKUP(K894,'[1]자격증 backdata'!A:C,3,0)</f>
        <v>N</v>
      </c>
      <c r="AH894" s="2">
        <f>COUNTIFS($B:$B,$B894,$AG:$AG,AH$1)</f>
        <v>0</v>
      </c>
      <c r="AI894" s="2">
        <f>COUNTIFS($B:$B,$B894,$AG:$AG,AI$1)</f>
        <v>0</v>
      </c>
      <c r="AJ894" s="2">
        <f>COUNTIFS($B:$B,$B894,$AG:$AG,AJ$1)</f>
        <v>0</v>
      </c>
      <c r="AK894" s="2">
        <f>COUNTIFS($B:$B,$B894,$AG:$AG,AK$1)</f>
        <v>0</v>
      </c>
      <c r="AL894" s="2">
        <f>COUNTIFS($B:$B,$B894,$AG:$AG,AL$1)</f>
        <v>1</v>
      </c>
      <c r="AM894" s="2">
        <f>COUNTIFS($B:$B,$B894,$AG:$AG,AM$1)</f>
        <v>0</v>
      </c>
      <c r="AN894" s="2">
        <f>COUNTIFS($B:$B,$B894,$AG:$AG,AN$1)</f>
        <v>0</v>
      </c>
      <c r="AO894" s="2">
        <f>COUNTIFS($B:$B,$B894,$AG:$AG,AO$1)</f>
        <v>1</v>
      </c>
      <c r="AP894" s="2">
        <f>COUNTIFS($B:$B,$B894,$AG:$AG,AP$1)</f>
        <v>0</v>
      </c>
      <c r="AQ894" s="2">
        <f>COUNTIFS($B:$B,$B894,$AG:$AG,AQ$1)</f>
        <v>0</v>
      </c>
      <c r="AR894" s="2">
        <f>COUNTIFS($B:$B,$B894,$AG:$AG,AR$1)</f>
        <v>0</v>
      </c>
      <c r="AS894" s="2">
        <f>COUNTIFS($B:$B,$B894,$AG:$AG,AS$1)</f>
        <v>0</v>
      </c>
      <c r="AT894" s="2">
        <f>COUNTIFS($B:$B,$B894,$AG:$AG,AT$1)</f>
        <v>1</v>
      </c>
      <c r="AU894" s="2">
        <f>COUNTIFS($B:$B,$B894,$AG:$AG,AU$1)</f>
        <v>1</v>
      </c>
    </row>
    <row r="895" spans="1:47" ht="15" customHeight="1" x14ac:dyDescent="0.35">
      <c r="A895" s="7">
        <f>IF(B894=B895,A894,A894+1)</f>
        <v>306</v>
      </c>
      <c r="B895" s="7" t="s">
        <v>4760</v>
      </c>
      <c r="C895" s="7" t="s">
        <v>4759</v>
      </c>
      <c r="D895" s="7" t="s">
        <v>3044</v>
      </c>
      <c r="E895" s="7" t="s">
        <v>3043</v>
      </c>
      <c r="F895" s="4" t="s">
        <v>7</v>
      </c>
      <c r="G895" s="4" t="s">
        <v>8</v>
      </c>
      <c r="H895" s="4" t="s">
        <v>7</v>
      </c>
      <c r="I895" s="3">
        <v>4</v>
      </c>
      <c r="J895" s="3" t="s">
        <v>2813</v>
      </c>
      <c r="K895" s="3" t="s">
        <v>3159</v>
      </c>
      <c r="L895" s="3" t="s">
        <v>2998</v>
      </c>
      <c r="M895" s="3" t="s">
        <v>4758</v>
      </c>
      <c r="N895" s="3" t="s">
        <v>1228</v>
      </c>
      <c r="P895" s="3" t="s">
        <v>669</v>
      </c>
      <c r="Q895" s="3" t="s">
        <v>1475</v>
      </c>
      <c r="R895" s="3" t="s">
        <v>2434</v>
      </c>
      <c r="S895" s="2" t="str">
        <f>IF(P895="심사불필요","-",VLOOKUP(K895,'[1]자격증 backdata'!A:G,7,0))</f>
        <v>-</v>
      </c>
      <c r="T895" s="2" t="str">
        <f>IF(S895="-","-",IF(COUNTIFS(B:B,B895,S:S,"필수")&gt;0,"자격요건충족","확인필요"))</f>
        <v>-</v>
      </c>
      <c r="U895" s="2"/>
      <c r="W895" s="2">
        <f>IF(Q895="4급","심사불필요",VLOOKUP(K895,'[1]자격증 backdata'!A:B,2,0))</f>
        <v>2</v>
      </c>
      <c r="X895" s="3">
        <f>IF(R895="A", MIN(20, SUMIFS(W:W, B:B, B895, R:R, "A")),IF(R895="B", MIN(30, SUMIFS(W:W, B:B, B895, R:R, "B")),"비해당분야"))</f>
        <v>12</v>
      </c>
      <c r="Y895" s="3" t="str">
        <f>IF(R895="C",MIN(30,IF(COUNTIFS(B:B,B895,W:W,"가1")=1,25,IF(COUNTIFS(B:B,B895,W:W,"가1")&gt;=2,30,0))+IF(COUNTIFS(B:B,B895,W:W,"나1")&gt;=4,30,IF(COUNTIFS(B:B,B895,W:W,"나1")=3,26,IF(COUNTIFS(B:B,B895,W:W,"나1")=2,22,IF(COUNTIFS(B:B,B895,W:W,"나1")=1,18,0)))))+MIN(30,IF(COUNTIFS(B:B,B895,W:W,"가2")=1,25,IF(COUNTIFS(B:B,B895,W:W,"가2")&gt;=2,30,0))+IF(COUNTIFS(B:B,B895,W:W,"나2")=3,30,IF(COUNTIFS(B:B,B895,W:W,"나2")=2,25,IF(COUNTIFS(B:B,B895,W:W,"나2")=1,20,0)))),"비해당분야")</f>
        <v>비해당분야</v>
      </c>
      <c r="Z895" s="3" t="str">
        <f>IF(R895="C",VLOOKUP(K895,'[1]자격증 backdata'!A:F,6,0),"비해당분야")</f>
        <v>비해당분야</v>
      </c>
      <c r="AA895" s="3" t="str">
        <f>IF(R895="C",SUMIF(B:B,B895,Z:Z),"비해당분야")</f>
        <v>비해당분야</v>
      </c>
      <c r="AB895" s="3" t="str">
        <f>IF(R895="C",SUM(Y895,AA895),"비해당분야")</f>
        <v>비해당분야</v>
      </c>
      <c r="AC895" s="3">
        <f>IF(R895="C",AB895,X895)</f>
        <v>12</v>
      </c>
      <c r="AD895" s="3">
        <f>VLOOKUP(K895,'[1]자격증 backdata'!A:D,4,0)</f>
        <v>0</v>
      </c>
      <c r="AE895" s="3">
        <f>IF(_xlfn.MAXIFS(AD:AD,B:B,B895)&gt;10,10,_xlfn.MAXIFS(AD:AD,B:B,B895))</f>
        <v>0</v>
      </c>
      <c r="AG895" s="2" t="str">
        <f>VLOOKUP(K895,'[1]자격증 backdata'!A:C,3,0)</f>
        <v>E</v>
      </c>
      <c r="AH895" s="2">
        <f>COUNTIFS($B:$B,$B895,$AG:$AG,AH$1)</f>
        <v>0</v>
      </c>
      <c r="AI895" s="2">
        <f>COUNTIFS($B:$B,$B895,$AG:$AG,AI$1)</f>
        <v>0</v>
      </c>
      <c r="AJ895" s="2">
        <f>COUNTIFS($B:$B,$B895,$AG:$AG,AJ$1)</f>
        <v>0</v>
      </c>
      <c r="AK895" s="2">
        <f>COUNTIFS($B:$B,$B895,$AG:$AG,AK$1)</f>
        <v>0</v>
      </c>
      <c r="AL895" s="2">
        <f>COUNTIFS($B:$B,$B895,$AG:$AG,AL$1)</f>
        <v>1</v>
      </c>
      <c r="AM895" s="2">
        <f>COUNTIFS($B:$B,$B895,$AG:$AG,AM$1)</f>
        <v>0</v>
      </c>
      <c r="AN895" s="2">
        <f>COUNTIFS($B:$B,$B895,$AG:$AG,AN$1)</f>
        <v>0</v>
      </c>
      <c r="AO895" s="2">
        <f>COUNTIFS($B:$B,$B895,$AG:$AG,AO$1)</f>
        <v>1</v>
      </c>
      <c r="AP895" s="2">
        <f>COUNTIFS($B:$B,$B895,$AG:$AG,AP$1)</f>
        <v>0</v>
      </c>
      <c r="AQ895" s="2">
        <f>COUNTIFS($B:$B,$B895,$AG:$AG,AQ$1)</f>
        <v>0</v>
      </c>
      <c r="AR895" s="2">
        <f>COUNTIFS($B:$B,$B895,$AG:$AG,AR$1)</f>
        <v>0</v>
      </c>
      <c r="AS895" s="2">
        <f>COUNTIFS($B:$B,$B895,$AG:$AG,AS$1)</f>
        <v>0</v>
      </c>
      <c r="AT895" s="2">
        <f>COUNTIFS($B:$B,$B895,$AG:$AG,AT$1)</f>
        <v>1</v>
      </c>
      <c r="AU895" s="2">
        <f>COUNTIFS($B:$B,$B895,$AG:$AG,AU$1)</f>
        <v>1</v>
      </c>
    </row>
    <row r="896" spans="1:47" ht="15" customHeight="1" x14ac:dyDescent="0.35">
      <c r="A896" s="4">
        <f>IF(B895=B896,A895,A895+1)</f>
        <v>307</v>
      </c>
      <c r="B896" s="4" t="s">
        <v>4757</v>
      </c>
      <c r="C896" s="4" t="s">
        <v>2665</v>
      </c>
      <c r="D896" s="4" t="s">
        <v>3044</v>
      </c>
      <c r="E896" s="4" t="s">
        <v>3043</v>
      </c>
      <c r="F896" s="4" t="s">
        <v>568</v>
      </c>
      <c r="G896" s="4" t="s">
        <v>568</v>
      </c>
      <c r="H896" s="4" t="s">
        <v>568</v>
      </c>
      <c r="I896" s="4">
        <v>1</v>
      </c>
      <c r="J896" s="4" t="s">
        <v>570</v>
      </c>
      <c r="K896" s="4" t="s">
        <v>3047</v>
      </c>
      <c r="L896" s="4" t="s">
        <v>568</v>
      </c>
      <c r="M896" s="4" t="s">
        <v>568</v>
      </c>
      <c r="N896" s="4" t="s">
        <v>568</v>
      </c>
      <c r="P896" s="4" t="s">
        <v>669</v>
      </c>
      <c r="Q896" s="4" t="s">
        <v>1475</v>
      </c>
      <c r="R896" s="4" t="s">
        <v>2434</v>
      </c>
      <c r="S896" s="5" t="str">
        <f>IF(P896="심사불필요","-",VLOOKUP(K896,'[1]자격증 backdata'!A:G,7,0))</f>
        <v>-</v>
      </c>
      <c r="T896" s="5" t="str">
        <f>IF(S896="-","-",IF(COUNTIFS(B:B,B896,S:S,"필수")&gt;0,"자격요건충족","확인필요"))</f>
        <v>-</v>
      </c>
      <c r="U896" s="5"/>
      <c r="W896" s="5">
        <f>IF(Q896="4급","심사불필요",VLOOKUP(K896,'[1]자격증 backdata'!A:B,2,0))</f>
        <v>0</v>
      </c>
      <c r="X896" s="4">
        <f>IF(R896="A", MIN(20, SUMIFS(W:W, B:B, B896, R:R, "A")),IF(R896="B", MIN(30, SUMIFS(W:W, B:B, B896, R:R, "B")),"비해당분야"))</f>
        <v>0</v>
      </c>
      <c r="Y896" s="4" t="str">
        <f>IF(R896="C",MIN(30,IF(COUNTIFS(B:B,B896,W:W,"가1")=1,25,IF(COUNTIFS(B:B,B896,W:W,"가1")&gt;=2,30,0))+IF(COUNTIFS(B:B,B896,W:W,"나1")&gt;=4,30,IF(COUNTIFS(B:B,B896,W:W,"나1")=3,26,IF(COUNTIFS(B:B,B896,W:W,"나1")=2,22,IF(COUNTIFS(B:B,B896,W:W,"나1")=1,18,0)))))+MIN(30,IF(COUNTIFS(B:B,B896,W:W,"가2")=1,25,IF(COUNTIFS(B:B,B896,W:W,"가2")&gt;=2,30,0))+IF(COUNTIFS(B:B,B896,W:W,"나2")=3,30,IF(COUNTIFS(B:B,B896,W:W,"나2")=2,25,IF(COUNTIFS(B:B,B896,W:W,"나2")=1,20,0)))),"비해당분야")</f>
        <v>비해당분야</v>
      </c>
      <c r="Z896" s="4" t="str">
        <f>IF(R896="C",VLOOKUP(K896,'[1]자격증 backdata'!A:F,6,0),"비해당분야")</f>
        <v>비해당분야</v>
      </c>
      <c r="AA896" s="4" t="str">
        <f>IF(R896="C",SUMIF(B:B,B896,Z:Z),"비해당분야")</f>
        <v>비해당분야</v>
      </c>
      <c r="AB896" s="4" t="str">
        <f>IF(R896="C",SUM(Y896,AA896),"비해당분야")</f>
        <v>비해당분야</v>
      </c>
      <c r="AC896" s="4">
        <f>IF(R896="C",AB896,X896)</f>
        <v>0</v>
      </c>
      <c r="AD896" s="4">
        <f>VLOOKUP(K896,'[1]자격증 backdata'!A:D,4,0)</f>
        <v>0</v>
      </c>
      <c r="AE896" s="4">
        <f>IF(_xlfn.MAXIFS(AD:AD,B:B,B896)&gt;10,10,_xlfn.MAXIFS(AD:AD,B:B,B896))</f>
        <v>0</v>
      </c>
      <c r="AG896" s="5">
        <f>VLOOKUP(K896,'[1]자격증 backdata'!A:C,3,0)</f>
        <v>0</v>
      </c>
      <c r="AH896" s="5">
        <f>COUNTIFS($B:$B,$B896,$AG:$AG,AH$1)</f>
        <v>0</v>
      </c>
      <c r="AI896" s="5">
        <f>COUNTIFS($B:$B,$B896,$AG:$AG,AI$1)</f>
        <v>0</v>
      </c>
      <c r="AJ896" s="5">
        <f>COUNTIFS($B:$B,$B896,$AG:$AG,AJ$1)</f>
        <v>0</v>
      </c>
      <c r="AK896" s="5">
        <f>COUNTIFS($B:$B,$B896,$AG:$AG,AK$1)</f>
        <v>0</v>
      </c>
      <c r="AL896" s="5">
        <f>COUNTIFS($B:$B,$B896,$AG:$AG,AL$1)</f>
        <v>0</v>
      </c>
      <c r="AM896" s="5">
        <f>COUNTIFS($B:$B,$B896,$AG:$AG,AM$1)</f>
        <v>0</v>
      </c>
      <c r="AN896" s="5">
        <f>COUNTIFS($B:$B,$B896,$AG:$AG,AN$1)</f>
        <v>0</v>
      </c>
      <c r="AO896" s="5">
        <f>COUNTIFS($B:$B,$B896,$AG:$AG,AO$1)</f>
        <v>0</v>
      </c>
      <c r="AP896" s="5">
        <f>COUNTIFS($B:$B,$B896,$AG:$AG,AP$1)</f>
        <v>0</v>
      </c>
      <c r="AQ896" s="5">
        <f>COUNTIFS($B:$B,$B896,$AG:$AG,AQ$1)</f>
        <v>0</v>
      </c>
      <c r="AR896" s="5">
        <f>COUNTIFS($B:$B,$B896,$AG:$AG,AR$1)</f>
        <v>0</v>
      </c>
      <c r="AS896" s="5">
        <f>COUNTIFS($B:$B,$B896,$AG:$AG,AS$1)</f>
        <v>0</v>
      </c>
      <c r="AT896" s="5">
        <f>COUNTIFS($B:$B,$B896,$AG:$AG,AT$1)</f>
        <v>0</v>
      </c>
      <c r="AU896" s="5">
        <f>COUNTIFS($B:$B,$B896,$AG:$AG,AU$1)</f>
        <v>0</v>
      </c>
    </row>
    <row r="897" spans="1:47" ht="15" customHeight="1" x14ac:dyDescent="0.35">
      <c r="A897" s="3">
        <f>IF(B896=B897,A896,A896+1)</f>
        <v>308</v>
      </c>
      <c r="B897" s="3" t="s">
        <v>4754</v>
      </c>
      <c r="C897" s="3" t="s">
        <v>4753</v>
      </c>
      <c r="D897" s="3" t="s">
        <v>3044</v>
      </c>
      <c r="E897" s="3" t="s">
        <v>3043</v>
      </c>
      <c r="F897" s="4" t="s">
        <v>7</v>
      </c>
      <c r="G897" s="4" t="s">
        <v>8</v>
      </c>
      <c r="H897" s="4" t="s">
        <v>7</v>
      </c>
      <c r="I897" s="3">
        <v>1</v>
      </c>
      <c r="J897" s="3" t="s">
        <v>69</v>
      </c>
      <c r="K897" s="3" t="s">
        <v>3065</v>
      </c>
      <c r="L897" s="3" t="s">
        <v>36</v>
      </c>
      <c r="M897" s="3" t="s">
        <v>4756</v>
      </c>
      <c r="N897" s="3" t="s">
        <v>173</v>
      </c>
      <c r="P897" s="3" t="s">
        <v>669</v>
      </c>
      <c r="Q897" s="3" t="s">
        <v>1475</v>
      </c>
      <c r="R897" s="3" t="s">
        <v>2434</v>
      </c>
      <c r="S897" s="2" t="str">
        <f>IF(P897="심사불필요","-",VLOOKUP(K897,'[1]자격증 backdata'!A:G,7,0))</f>
        <v>-</v>
      </c>
      <c r="T897" s="2" t="str">
        <f>IF(S897="-","-",IF(COUNTIFS(B:B,B897,S:S,"필수")&gt;0,"자격요건충족","확인필요"))</f>
        <v>-</v>
      </c>
      <c r="U897" s="2"/>
      <c r="W897" s="2">
        <f>IF(Q897="4급","심사불필요",VLOOKUP(K897,'[1]자격증 backdata'!A:B,2,0))</f>
        <v>0</v>
      </c>
      <c r="X897" s="3">
        <f>IF(R897="A", MIN(20, SUMIFS(W:W, B:B, B897, R:R, "A")),IF(R897="B", MIN(30, SUMIFS(W:W, B:B, B897, R:R, "B")),"비해당분야"))</f>
        <v>6</v>
      </c>
      <c r="Y897" s="3" t="str">
        <f>IF(R897="C",MIN(30,IF(COUNTIFS(B:B,B897,W:W,"가1")=1,25,IF(COUNTIFS(B:B,B897,W:W,"가1")&gt;=2,30,0))+IF(COUNTIFS(B:B,B897,W:W,"나1")&gt;=4,30,IF(COUNTIFS(B:B,B897,W:W,"나1")=3,26,IF(COUNTIFS(B:B,B897,W:W,"나1")=2,22,IF(COUNTIFS(B:B,B897,W:W,"나1")=1,18,0)))))+MIN(30,IF(COUNTIFS(B:B,B897,W:W,"가2")=1,25,IF(COUNTIFS(B:B,B897,W:W,"가2")&gt;=2,30,0))+IF(COUNTIFS(B:B,B897,W:W,"나2")=3,30,IF(COUNTIFS(B:B,B897,W:W,"나2")=2,25,IF(COUNTIFS(B:B,B897,W:W,"나2")=1,20,0)))),"비해당분야")</f>
        <v>비해당분야</v>
      </c>
      <c r="Z897" s="3" t="str">
        <f>IF(R897="C",VLOOKUP(K897,'[1]자격증 backdata'!A:F,6,0),"비해당분야")</f>
        <v>비해당분야</v>
      </c>
      <c r="AA897" s="3" t="str">
        <f>IF(R897="C",SUMIF(B:B,B897,Z:Z),"비해당분야")</f>
        <v>비해당분야</v>
      </c>
      <c r="AB897" s="3" t="str">
        <f>IF(R897="C",SUM(Y897,AA897),"비해당분야")</f>
        <v>비해당분야</v>
      </c>
      <c r="AC897" s="3">
        <f>IF(R897="C",AB897,X897)</f>
        <v>6</v>
      </c>
      <c r="AD897" s="3">
        <f>VLOOKUP(K897,'[1]자격증 backdata'!A:D,4,0)</f>
        <v>5</v>
      </c>
      <c r="AE897" s="3">
        <f>IF(_xlfn.MAXIFS(AD:AD,B:B,B897)&gt;10,10,_xlfn.MAXIFS(AD:AD,B:B,B897))</f>
        <v>5</v>
      </c>
      <c r="AG897" s="2">
        <f>VLOOKUP(K897,'[1]자격증 backdata'!A:C,3,0)</f>
        <v>0</v>
      </c>
      <c r="AH897" s="2">
        <f>COUNTIFS($B:$B,$B897,$AG:$AG,AH$1)</f>
        <v>0</v>
      </c>
      <c r="AI897" s="2">
        <f>COUNTIFS($B:$B,$B897,$AG:$AG,AI$1)</f>
        <v>0</v>
      </c>
      <c r="AJ897" s="2">
        <f>COUNTIFS($B:$B,$B897,$AG:$AG,AJ$1)</f>
        <v>0</v>
      </c>
      <c r="AK897" s="2">
        <f>COUNTIFS($B:$B,$B897,$AG:$AG,AK$1)</f>
        <v>0</v>
      </c>
      <c r="AL897" s="2">
        <f>COUNTIFS($B:$B,$B897,$AG:$AG,AL$1)</f>
        <v>0</v>
      </c>
      <c r="AM897" s="2">
        <f>COUNTIFS($B:$B,$B897,$AG:$AG,AM$1)</f>
        <v>0</v>
      </c>
      <c r="AN897" s="2">
        <f>COUNTIFS($B:$B,$B897,$AG:$AG,AN$1)</f>
        <v>0</v>
      </c>
      <c r="AO897" s="2">
        <f>COUNTIFS($B:$B,$B897,$AG:$AG,AO$1)</f>
        <v>0</v>
      </c>
      <c r="AP897" s="2">
        <f>COUNTIFS($B:$B,$B897,$AG:$AG,AP$1)</f>
        <v>0</v>
      </c>
      <c r="AQ897" s="2">
        <f>COUNTIFS($B:$B,$B897,$AG:$AG,AQ$1)</f>
        <v>0</v>
      </c>
      <c r="AR897" s="2">
        <f>COUNTIFS($B:$B,$B897,$AG:$AG,AR$1)</f>
        <v>0</v>
      </c>
      <c r="AS897" s="2">
        <f>COUNTIFS($B:$B,$B897,$AG:$AG,AS$1)</f>
        <v>0</v>
      </c>
      <c r="AT897" s="2">
        <f>COUNTIFS($B:$B,$B897,$AG:$AG,AT$1)</f>
        <v>1</v>
      </c>
      <c r="AU897" s="2">
        <f>COUNTIFS($B:$B,$B897,$AG:$AG,AU$1)</f>
        <v>0</v>
      </c>
    </row>
    <row r="898" spans="1:47" ht="15" customHeight="1" x14ac:dyDescent="0.35">
      <c r="A898" s="7">
        <f>IF(B897=B898,A897,A897+1)</f>
        <v>308</v>
      </c>
      <c r="B898" s="7" t="s">
        <v>4754</v>
      </c>
      <c r="C898" s="7" t="s">
        <v>4753</v>
      </c>
      <c r="D898" s="7" t="s">
        <v>3044</v>
      </c>
      <c r="E898" s="7" t="s">
        <v>3043</v>
      </c>
      <c r="F898" s="4" t="s">
        <v>7</v>
      </c>
      <c r="G898" s="4" t="s">
        <v>8</v>
      </c>
      <c r="H898" s="4" t="s">
        <v>7</v>
      </c>
      <c r="I898" s="3">
        <v>2</v>
      </c>
      <c r="J898" s="3" t="s">
        <v>106</v>
      </c>
      <c r="K898" s="3" t="s">
        <v>3057</v>
      </c>
      <c r="L898" s="3" t="s">
        <v>55</v>
      </c>
      <c r="M898" s="3" t="s">
        <v>4755</v>
      </c>
      <c r="N898" s="3" t="s">
        <v>3010</v>
      </c>
      <c r="P898" s="3" t="s">
        <v>669</v>
      </c>
      <c r="Q898" s="3" t="s">
        <v>1475</v>
      </c>
      <c r="R898" s="3" t="s">
        <v>2434</v>
      </c>
      <c r="S898" s="2" t="str">
        <f>IF(P898="심사불필요","-",VLOOKUP(K898,'[1]자격증 backdata'!A:G,7,0))</f>
        <v>-</v>
      </c>
      <c r="T898" s="2" t="str">
        <f>IF(S898="-","-",IF(COUNTIFS(B:B,B898,S:S,"필수")&gt;0,"자격요건충족","확인필요"))</f>
        <v>-</v>
      </c>
      <c r="U898" s="2"/>
      <c r="W898" s="2">
        <f>IF(Q898="4급","심사불필요",VLOOKUP(K898,'[1]자격증 backdata'!A:B,2,0))</f>
        <v>4</v>
      </c>
      <c r="X898" s="3">
        <f>IF(R898="A", MIN(20, SUMIFS(W:W, B:B, B898, R:R, "A")),IF(R898="B", MIN(30, SUMIFS(W:W, B:B, B898, R:R, "B")),"비해당분야"))</f>
        <v>6</v>
      </c>
      <c r="Y898" s="3" t="str">
        <f>IF(R898="C",MIN(30,IF(COUNTIFS(B:B,B898,W:W,"가1")=1,25,IF(COUNTIFS(B:B,B898,W:W,"가1")&gt;=2,30,0))+IF(COUNTIFS(B:B,B898,W:W,"나1")&gt;=4,30,IF(COUNTIFS(B:B,B898,W:W,"나1")=3,26,IF(COUNTIFS(B:B,B898,W:W,"나1")=2,22,IF(COUNTIFS(B:B,B898,W:W,"나1")=1,18,0)))))+MIN(30,IF(COUNTIFS(B:B,B898,W:W,"가2")=1,25,IF(COUNTIFS(B:B,B898,W:W,"가2")&gt;=2,30,0))+IF(COUNTIFS(B:B,B898,W:W,"나2")=3,30,IF(COUNTIFS(B:B,B898,W:W,"나2")=2,25,IF(COUNTIFS(B:B,B898,W:W,"나2")=1,20,0)))),"비해당분야")</f>
        <v>비해당분야</v>
      </c>
      <c r="Z898" s="3" t="str">
        <f>IF(R898="C",VLOOKUP(K898,'[1]자격증 backdata'!A:F,6,0),"비해당분야")</f>
        <v>비해당분야</v>
      </c>
      <c r="AA898" s="3" t="str">
        <f>IF(R898="C",SUMIF(B:B,B898,Z:Z),"비해당분야")</f>
        <v>비해당분야</v>
      </c>
      <c r="AB898" s="3" t="str">
        <f>IF(R898="C",SUM(Y898,AA898),"비해당분야")</f>
        <v>비해당분야</v>
      </c>
      <c r="AC898" s="3">
        <f>IF(R898="C",AB898,X898)</f>
        <v>6</v>
      </c>
      <c r="AD898" s="3">
        <f>VLOOKUP(K898,'[1]자격증 backdata'!A:D,4,0)</f>
        <v>0</v>
      </c>
      <c r="AE898" s="3">
        <f>IF(_xlfn.MAXIFS(AD:AD,B:B,B898)&gt;10,10,_xlfn.MAXIFS(AD:AD,B:B,B898))</f>
        <v>5</v>
      </c>
      <c r="AG898" s="2" t="str">
        <f>VLOOKUP(K898,'[1]자격증 backdata'!A:C,3,0)</f>
        <v>M</v>
      </c>
      <c r="AH898" s="2">
        <f>COUNTIFS($B:$B,$B898,$AG:$AG,AH$1)</f>
        <v>0</v>
      </c>
      <c r="AI898" s="2">
        <f>COUNTIFS($B:$B,$B898,$AG:$AG,AI$1)</f>
        <v>0</v>
      </c>
      <c r="AJ898" s="2">
        <f>COUNTIFS($B:$B,$B898,$AG:$AG,AJ$1)</f>
        <v>0</v>
      </c>
      <c r="AK898" s="2">
        <f>COUNTIFS($B:$B,$B898,$AG:$AG,AK$1)</f>
        <v>0</v>
      </c>
      <c r="AL898" s="2">
        <f>COUNTIFS($B:$B,$B898,$AG:$AG,AL$1)</f>
        <v>0</v>
      </c>
      <c r="AM898" s="2">
        <f>COUNTIFS($B:$B,$B898,$AG:$AG,AM$1)</f>
        <v>0</v>
      </c>
      <c r="AN898" s="2">
        <f>COUNTIFS($B:$B,$B898,$AG:$AG,AN$1)</f>
        <v>0</v>
      </c>
      <c r="AO898" s="2">
        <f>COUNTIFS($B:$B,$B898,$AG:$AG,AO$1)</f>
        <v>0</v>
      </c>
      <c r="AP898" s="2">
        <f>COUNTIFS($B:$B,$B898,$AG:$AG,AP$1)</f>
        <v>0</v>
      </c>
      <c r="AQ898" s="2">
        <f>COUNTIFS($B:$B,$B898,$AG:$AG,AQ$1)</f>
        <v>0</v>
      </c>
      <c r="AR898" s="2">
        <f>COUNTIFS($B:$B,$B898,$AG:$AG,AR$1)</f>
        <v>0</v>
      </c>
      <c r="AS898" s="2">
        <f>COUNTIFS($B:$B,$B898,$AG:$AG,AS$1)</f>
        <v>0</v>
      </c>
      <c r="AT898" s="2">
        <f>COUNTIFS($B:$B,$B898,$AG:$AG,AT$1)</f>
        <v>1</v>
      </c>
      <c r="AU898" s="2">
        <f>COUNTIFS($B:$B,$B898,$AG:$AG,AU$1)</f>
        <v>0</v>
      </c>
    </row>
    <row r="899" spans="1:47" ht="15" customHeight="1" x14ac:dyDescent="0.35">
      <c r="A899" s="7">
        <f>IF(B898=B899,A898,A898+1)</f>
        <v>308</v>
      </c>
      <c r="B899" s="7" t="s">
        <v>4754</v>
      </c>
      <c r="C899" s="7" t="s">
        <v>4753</v>
      </c>
      <c r="D899" s="7" t="s">
        <v>3044</v>
      </c>
      <c r="E899" s="7" t="s">
        <v>3043</v>
      </c>
      <c r="F899" s="4" t="s">
        <v>7</v>
      </c>
      <c r="G899" s="4" t="s">
        <v>8</v>
      </c>
      <c r="H899" s="4" t="s">
        <v>7</v>
      </c>
      <c r="I899" s="3">
        <v>3</v>
      </c>
      <c r="J899" s="3" t="s">
        <v>28</v>
      </c>
      <c r="K899" s="3" t="s">
        <v>3061</v>
      </c>
      <c r="L899" s="3" t="s">
        <v>26</v>
      </c>
      <c r="M899" s="3" t="s">
        <v>4752</v>
      </c>
      <c r="N899" s="3" t="s">
        <v>432</v>
      </c>
      <c r="P899" s="3" t="s">
        <v>669</v>
      </c>
      <c r="Q899" s="3" t="s">
        <v>1475</v>
      </c>
      <c r="R899" s="3" t="s">
        <v>2434</v>
      </c>
      <c r="S899" s="2" t="str">
        <f>IF(P899="심사불필요","-",VLOOKUP(K899,'[1]자격증 backdata'!A:G,7,0))</f>
        <v>-</v>
      </c>
      <c r="T899" s="2" t="str">
        <f>IF(S899="-","-",IF(COUNTIFS(B:B,B899,S:S,"필수")&gt;0,"자격요건충족","확인필요"))</f>
        <v>-</v>
      </c>
      <c r="U899" s="2"/>
      <c r="W899" s="2">
        <f>IF(Q899="4급","심사불필요",VLOOKUP(K899,'[1]자격증 backdata'!A:B,2,0))</f>
        <v>2</v>
      </c>
      <c r="X899" s="3">
        <f>IF(R899="A", MIN(20, SUMIFS(W:W, B:B, B899, R:R, "A")),IF(R899="B", MIN(30, SUMIFS(W:W, B:B, B899, R:R, "B")),"비해당분야"))</f>
        <v>6</v>
      </c>
      <c r="Y899" s="3" t="str">
        <f>IF(R899="C",MIN(30,IF(COUNTIFS(B:B,B899,W:W,"가1")=1,25,IF(COUNTIFS(B:B,B899,W:W,"가1")&gt;=2,30,0))+IF(COUNTIFS(B:B,B899,W:W,"나1")&gt;=4,30,IF(COUNTIFS(B:B,B899,W:W,"나1")=3,26,IF(COUNTIFS(B:B,B899,W:W,"나1")=2,22,IF(COUNTIFS(B:B,B899,W:W,"나1")=1,18,0)))))+MIN(30,IF(COUNTIFS(B:B,B899,W:W,"가2")=1,25,IF(COUNTIFS(B:B,B899,W:W,"가2")&gt;=2,30,0))+IF(COUNTIFS(B:B,B899,W:W,"나2")=3,30,IF(COUNTIFS(B:B,B899,W:W,"나2")=2,25,IF(COUNTIFS(B:B,B899,W:W,"나2")=1,20,0)))),"비해당분야")</f>
        <v>비해당분야</v>
      </c>
      <c r="Z899" s="3" t="str">
        <f>IF(R899="C",VLOOKUP(K899,'[1]자격증 backdata'!A:F,6,0),"비해당분야")</f>
        <v>비해당분야</v>
      </c>
      <c r="AA899" s="3" t="str">
        <f>IF(R899="C",SUMIF(B:B,B899,Z:Z),"비해당분야")</f>
        <v>비해당분야</v>
      </c>
      <c r="AB899" s="3" t="str">
        <f>IF(R899="C",SUM(Y899,AA899),"비해당분야")</f>
        <v>비해당분야</v>
      </c>
      <c r="AC899" s="3">
        <f>IF(R899="C",AB899,X899)</f>
        <v>6</v>
      </c>
      <c r="AD899" s="3">
        <f>VLOOKUP(K899,'[1]자격증 backdata'!A:D,4,0)</f>
        <v>0</v>
      </c>
      <c r="AE899" s="3">
        <f>IF(_xlfn.MAXIFS(AD:AD,B:B,B899)&gt;10,10,_xlfn.MAXIFS(AD:AD,B:B,B899))</f>
        <v>5</v>
      </c>
      <c r="AG899" s="2">
        <f>VLOOKUP(K899,'[1]자격증 backdata'!A:C,3,0)</f>
        <v>0</v>
      </c>
      <c r="AH899" s="2">
        <f>COUNTIFS($B:$B,$B899,$AG:$AG,AH$1)</f>
        <v>0</v>
      </c>
      <c r="AI899" s="2">
        <f>COUNTIFS($B:$B,$B899,$AG:$AG,AI$1)</f>
        <v>0</v>
      </c>
      <c r="AJ899" s="2">
        <f>COUNTIFS($B:$B,$B899,$AG:$AG,AJ$1)</f>
        <v>0</v>
      </c>
      <c r="AK899" s="2">
        <f>COUNTIFS($B:$B,$B899,$AG:$AG,AK$1)</f>
        <v>0</v>
      </c>
      <c r="AL899" s="2">
        <f>COUNTIFS($B:$B,$B899,$AG:$AG,AL$1)</f>
        <v>0</v>
      </c>
      <c r="AM899" s="2">
        <f>COUNTIFS($B:$B,$B899,$AG:$AG,AM$1)</f>
        <v>0</v>
      </c>
      <c r="AN899" s="2">
        <f>COUNTIFS($B:$B,$B899,$AG:$AG,AN$1)</f>
        <v>0</v>
      </c>
      <c r="AO899" s="2">
        <f>COUNTIFS($B:$B,$B899,$AG:$AG,AO$1)</f>
        <v>0</v>
      </c>
      <c r="AP899" s="2">
        <f>COUNTIFS($B:$B,$B899,$AG:$AG,AP$1)</f>
        <v>0</v>
      </c>
      <c r="AQ899" s="2">
        <f>COUNTIFS($B:$B,$B899,$AG:$AG,AQ$1)</f>
        <v>0</v>
      </c>
      <c r="AR899" s="2">
        <f>COUNTIFS($B:$B,$B899,$AG:$AG,AR$1)</f>
        <v>0</v>
      </c>
      <c r="AS899" s="2">
        <f>COUNTIFS($B:$B,$B899,$AG:$AG,AS$1)</f>
        <v>0</v>
      </c>
      <c r="AT899" s="2">
        <f>COUNTIFS($B:$B,$B899,$AG:$AG,AT$1)</f>
        <v>1</v>
      </c>
      <c r="AU899" s="2">
        <f>COUNTIFS($B:$B,$B899,$AG:$AG,AU$1)</f>
        <v>0</v>
      </c>
    </row>
    <row r="900" spans="1:47" ht="15" customHeight="1" x14ac:dyDescent="0.35">
      <c r="A900" s="4">
        <f>IF(B899=B900,A899,A899+1)</f>
        <v>309</v>
      </c>
      <c r="B900" s="4" t="s">
        <v>4748</v>
      </c>
      <c r="C900" s="4" t="s">
        <v>4747</v>
      </c>
      <c r="D900" s="4" t="s">
        <v>3044</v>
      </c>
      <c r="E900" s="4" t="s">
        <v>3043</v>
      </c>
      <c r="F900" s="4" t="s">
        <v>7</v>
      </c>
      <c r="G900" s="4" t="s">
        <v>8</v>
      </c>
      <c r="H900" s="4" t="s">
        <v>7</v>
      </c>
      <c r="I900" s="4">
        <v>1</v>
      </c>
      <c r="J900" s="4" t="s">
        <v>2899</v>
      </c>
      <c r="K900" s="4" t="s">
        <v>3621</v>
      </c>
      <c r="L900" s="4" t="s">
        <v>348</v>
      </c>
      <c r="M900" s="4" t="s">
        <v>4751</v>
      </c>
      <c r="N900" s="4" t="s">
        <v>2568</v>
      </c>
      <c r="P900" s="4" t="s">
        <v>669</v>
      </c>
      <c r="Q900" s="4" t="s">
        <v>1475</v>
      </c>
      <c r="R900" s="4" t="s">
        <v>2434</v>
      </c>
      <c r="S900" s="5" t="str">
        <f>IF(P900="심사불필요","-",VLOOKUP(K900,'[1]자격증 backdata'!A:G,7,0))</f>
        <v>-</v>
      </c>
      <c r="T900" s="5" t="str">
        <f>IF(S900="-","-",IF(COUNTIFS(B:B,B900,S:S,"필수")&gt;0,"자격요건충족","확인필요"))</f>
        <v>-</v>
      </c>
      <c r="U900" s="5"/>
      <c r="W900" s="5">
        <f>IF(Q900="4급","심사불필요",VLOOKUP(K900,'[1]자격증 backdata'!A:B,2,0))</f>
        <v>4</v>
      </c>
      <c r="X900" s="4">
        <f>IF(R900="A", MIN(20, SUMIFS(W:W, B:B, B900, R:R, "A")),IF(R900="B", MIN(30, SUMIFS(W:W, B:B, B900, R:R, "B")),"비해당분야"))</f>
        <v>10</v>
      </c>
      <c r="Y900" s="4" t="str">
        <f>IF(R900="C",MIN(30,IF(COUNTIFS(B:B,B900,W:W,"가1")=1,25,IF(COUNTIFS(B:B,B900,W:W,"가1")&gt;=2,30,0))+IF(COUNTIFS(B:B,B900,W:W,"나1")&gt;=4,30,IF(COUNTIFS(B:B,B900,W:W,"나1")=3,26,IF(COUNTIFS(B:B,B900,W:W,"나1")=2,22,IF(COUNTIFS(B:B,B900,W:W,"나1")=1,18,0)))))+MIN(30,IF(COUNTIFS(B:B,B900,W:W,"가2")=1,25,IF(COUNTIFS(B:B,B900,W:W,"가2")&gt;=2,30,0))+IF(COUNTIFS(B:B,B900,W:W,"나2")=3,30,IF(COUNTIFS(B:B,B900,W:W,"나2")=2,25,IF(COUNTIFS(B:B,B900,W:W,"나2")=1,20,0)))),"비해당분야")</f>
        <v>비해당분야</v>
      </c>
      <c r="Z900" s="4" t="str">
        <f>IF(R900="C",VLOOKUP(K900,'[1]자격증 backdata'!A:F,6,0),"비해당분야")</f>
        <v>비해당분야</v>
      </c>
      <c r="AA900" s="4" t="str">
        <f>IF(R900="C",SUMIF(B:B,B900,Z:Z),"비해당분야")</f>
        <v>비해당분야</v>
      </c>
      <c r="AB900" s="4" t="str">
        <f>IF(R900="C",SUM(Y900,AA900),"비해당분야")</f>
        <v>비해당분야</v>
      </c>
      <c r="AC900" s="4">
        <f>IF(R900="C",AB900,X900)</f>
        <v>10</v>
      </c>
      <c r="AD900" s="4">
        <f>VLOOKUP(K900,'[1]자격증 backdata'!A:D,4,0)</f>
        <v>0</v>
      </c>
      <c r="AE900" s="4">
        <f>IF(_xlfn.MAXIFS(AD:AD,B:B,B900)&gt;10,10,_xlfn.MAXIFS(AD:AD,B:B,B900))</f>
        <v>5</v>
      </c>
      <c r="AG900" s="5" t="str">
        <f>VLOOKUP(K900,'[1]자격증 backdata'!A:C,3,0)</f>
        <v>N</v>
      </c>
      <c r="AH900" s="5">
        <f>COUNTIFS($B:$B,$B900,$AG:$AG,AH$1)</f>
        <v>0</v>
      </c>
      <c r="AI900" s="5">
        <f>COUNTIFS($B:$B,$B900,$AG:$AG,AI$1)</f>
        <v>0</v>
      </c>
      <c r="AJ900" s="5">
        <f>COUNTIFS($B:$B,$B900,$AG:$AG,AJ$1)</f>
        <v>0</v>
      </c>
      <c r="AK900" s="5">
        <f>COUNTIFS($B:$B,$B900,$AG:$AG,AK$1)</f>
        <v>0</v>
      </c>
      <c r="AL900" s="5">
        <f>COUNTIFS($B:$B,$B900,$AG:$AG,AL$1)</f>
        <v>0</v>
      </c>
      <c r="AM900" s="5">
        <f>COUNTIFS($B:$B,$B900,$AG:$AG,AM$1)</f>
        <v>0</v>
      </c>
      <c r="AN900" s="5">
        <f>COUNTIFS($B:$B,$B900,$AG:$AG,AN$1)</f>
        <v>0</v>
      </c>
      <c r="AO900" s="5">
        <f>COUNTIFS($B:$B,$B900,$AG:$AG,AO$1)</f>
        <v>0</v>
      </c>
      <c r="AP900" s="5">
        <f>COUNTIFS($B:$B,$B900,$AG:$AG,AP$1)</f>
        <v>0</v>
      </c>
      <c r="AQ900" s="5">
        <f>COUNTIFS($B:$B,$B900,$AG:$AG,AQ$1)</f>
        <v>0</v>
      </c>
      <c r="AR900" s="5">
        <f>COUNTIFS($B:$B,$B900,$AG:$AG,AR$1)</f>
        <v>0</v>
      </c>
      <c r="AS900" s="5">
        <f>COUNTIFS($B:$B,$B900,$AG:$AG,AS$1)</f>
        <v>0</v>
      </c>
      <c r="AT900" s="5">
        <f>COUNTIFS($B:$B,$B900,$AG:$AG,AT$1)</f>
        <v>1</v>
      </c>
      <c r="AU900" s="5">
        <f>COUNTIFS($B:$B,$B900,$AG:$AG,AU$1)</f>
        <v>1</v>
      </c>
    </row>
    <row r="901" spans="1:47" ht="15" customHeight="1" x14ac:dyDescent="0.35">
      <c r="A901" s="6">
        <f>IF(B900=B901,A900,A900+1)</f>
        <v>309</v>
      </c>
      <c r="B901" s="6" t="s">
        <v>4748</v>
      </c>
      <c r="C901" s="6" t="s">
        <v>4747</v>
      </c>
      <c r="D901" s="6" t="s">
        <v>3044</v>
      </c>
      <c r="E901" s="6" t="s">
        <v>3043</v>
      </c>
      <c r="F901" s="4" t="s">
        <v>7</v>
      </c>
      <c r="G901" s="4" t="s">
        <v>8</v>
      </c>
      <c r="H901" s="4" t="s">
        <v>7</v>
      </c>
      <c r="I901" s="4">
        <v>2</v>
      </c>
      <c r="J901" s="4" t="s">
        <v>106</v>
      </c>
      <c r="K901" s="4" t="s">
        <v>3057</v>
      </c>
      <c r="L901" s="4" t="s">
        <v>55</v>
      </c>
      <c r="M901" s="4" t="s">
        <v>4750</v>
      </c>
      <c r="N901" s="4" t="s">
        <v>2734</v>
      </c>
      <c r="P901" s="4" t="s">
        <v>669</v>
      </c>
      <c r="Q901" s="4" t="s">
        <v>1475</v>
      </c>
      <c r="R901" s="4" t="s">
        <v>2434</v>
      </c>
      <c r="S901" s="5" t="str">
        <f>IF(P901="심사불필요","-",VLOOKUP(K901,'[1]자격증 backdata'!A:G,7,0))</f>
        <v>-</v>
      </c>
      <c r="T901" s="5" t="str">
        <f>IF(S901="-","-",IF(COUNTIFS(B:B,B901,S:S,"필수")&gt;0,"자격요건충족","확인필요"))</f>
        <v>-</v>
      </c>
      <c r="U901" s="5"/>
      <c r="W901" s="5">
        <f>IF(Q901="4급","심사불필요",VLOOKUP(K901,'[1]자격증 backdata'!A:B,2,0))</f>
        <v>4</v>
      </c>
      <c r="X901" s="4">
        <f>IF(R901="A", MIN(20, SUMIFS(W:W, B:B, B901, R:R, "A")),IF(R901="B", MIN(30, SUMIFS(W:W, B:B, B901, R:R, "B")),"비해당분야"))</f>
        <v>10</v>
      </c>
      <c r="Y901" s="4" t="str">
        <f>IF(R901="C",MIN(30,IF(COUNTIFS(B:B,B901,W:W,"가1")=1,25,IF(COUNTIFS(B:B,B901,W:W,"가1")&gt;=2,30,0))+IF(COUNTIFS(B:B,B901,W:W,"나1")&gt;=4,30,IF(COUNTIFS(B:B,B901,W:W,"나1")=3,26,IF(COUNTIFS(B:B,B901,W:W,"나1")=2,22,IF(COUNTIFS(B:B,B901,W:W,"나1")=1,18,0)))))+MIN(30,IF(COUNTIFS(B:B,B901,W:W,"가2")=1,25,IF(COUNTIFS(B:B,B901,W:W,"가2")&gt;=2,30,0))+IF(COUNTIFS(B:B,B901,W:W,"나2")=3,30,IF(COUNTIFS(B:B,B901,W:W,"나2")=2,25,IF(COUNTIFS(B:B,B901,W:W,"나2")=1,20,0)))),"비해당분야")</f>
        <v>비해당분야</v>
      </c>
      <c r="Z901" s="4" t="str">
        <f>IF(R901="C",VLOOKUP(K901,'[1]자격증 backdata'!A:F,6,0),"비해당분야")</f>
        <v>비해당분야</v>
      </c>
      <c r="AA901" s="4" t="str">
        <f>IF(R901="C",SUMIF(B:B,B901,Z:Z),"비해당분야")</f>
        <v>비해당분야</v>
      </c>
      <c r="AB901" s="4" t="str">
        <f>IF(R901="C",SUM(Y901,AA901),"비해당분야")</f>
        <v>비해당분야</v>
      </c>
      <c r="AC901" s="4">
        <f>IF(R901="C",AB901,X901)</f>
        <v>10</v>
      </c>
      <c r="AD901" s="4">
        <f>VLOOKUP(K901,'[1]자격증 backdata'!A:D,4,0)</f>
        <v>0</v>
      </c>
      <c r="AE901" s="4">
        <f>IF(_xlfn.MAXIFS(AD:AD,B:B,B901)&gt;10,10,_xlfn.MAXIFS(AD:AD,B:B,B901))</f>
        <v>5</v>
      </c>
      <c r="AG901" s="5" t="str">
        <f>VLOOKUP(K901,'[1]자격증 backdata'!A:C,3,0)</f>
        <v>M</v>
      </c>
      <c r="AH901" s="5">
        <f>COUNTIFS($B:$B,$B901,$AG:$AG,AH$1)</f>
        <v>0</v>
      </c>
      <c r="AI901" s="5">
        <f>COUNTIFS($B:$B,$B901,$AG:$AG,AI$1)</f>
        <v>0</v>
      </c>
      <c r="AJ901" s="5">
        <f>COUNTIFS($B:$B,$B901,$AG:$AG,AJ$1)</f>
        <v>0</v>
      </c>
      <c r="AK901" s="5">
        <f>COUNTIFS($B:$B,$B901,$AG:$AG,AK$1)</f>
        <v>0</v>
      </c>
      <c r="AL901" s="5">
        <f>COUNTIFS($B:$B,$B901,$AG:$AG,AL$1)</f>
        <v>0</v>
      </c>
      <c r="AM901" s="5">
        <f>COUNTIFS($B:$B,$B901,$AG:$AG,AM$1)</f>
        <v>0</v>
      </c>
      <c r="AN901" s="5">
        <f>COUNTIFS($B:$B,$B901,$AG:$AG,AN$1)</f>
        <v>0</v>
      </c>
      <c r="AO901" s="5">
        <f>COUNTIFS($B:$B,$B901,$AG:$AG,AO$1)</f>
        <v>0</v>
      </c>
      <c r="AP901" s="5">
        <f>COUNTIFS($B:$B,$B901,$AG:$AG,AP$1)</f>
        <v>0</v>
      </c>
      <c r="AQ901" s="5">
        <f>COUNTIFS($B:$B,$B901,$AG:$AG,AQ$1)</f>
        <v>0</v>
      </c>
      <c r="AR901" s="5">
        <f>COUNTIFS($B:$B,$B901,$AG:$AG,AR$1)</f>
        <v>0</v>
      </c>
      <c r="AS901" s="5">
        <f>COUNTIFS($B:$B,$B901,$AG:$AG,AS$1)</f>
        <v>0</v>
      </c>
      <c r="AT901" s="5">
        <f>COUNTIFS($B:$B,$B901,$AG:$AG,AT$1)</f>
        <v>1</v>
      </c>
      <c r="AU901" s="5">
        <f>COUNTIFS($B:$B,$B901,$AG:$AG,AU$1)</f>
        <v>1</v>
      </c>
    </row>
    <row r="902" spans="1:47" ht="15" customHeight="1" x14ac:dyDescent="0.35">
      <c r="A902" s="6">
        <f>IF(B901=B902,A901,A901+1)</f>
        <v>309</v>
      </c>
      <c r="B902" s="6" t="s">
        <v>4748</v>
      </c>
      <c r="C902" s="6" t="s">
        <v>4747</v>
      </c>
      <c r="D902" s="6" t="s">
        <v>3044</v>
      </c>
      <c r="E902" s="6" t="s">
        <v>3043</v>
      </c>
      <c r="F902" s="4" t="s">
        <v>7</v>
      </c>
      <c r="G902" s="4" t="s">
        <v>8</v>
      </c>
      <c r="H902" s="4" t="s">
        <v>7</v>
      </c>
      <c r="I902" s="4">
        <v>3</v>
      </c>
      <c r="J902" s="4" t="s">
        <v>28</v>
      </c>
      <c r="K902" s="4" t="s">
        <v>3061</v>
      </c>
      <c r="L902" s="4" t="s">
        <v>26</v>
      </c>
      <c r="M902" s="4" t="s">
        <v>4749</v>
      </c>
      <c r="N902" s="4" t="s">
        <v>120</v>
      </c>
      <c r="P902" s="4" t="s">
        <v>669</v>
      </c>
      <c r="Q902" s="4" t="s">
        <v>1475</v>
      </c>
      <c r="R902" s="4" t="s">
        <v>2434</v>
      </c>
      <c r="S902" s="5" t="str">
        <f>IF(P902="심사불필요","-",VLOOKUP(K902,'[1]자격증 backdata'!A:G,7,0))</f>
        <v>-</v>
      </c>
      <c r="T902" s="5" t="str">
        <f>IF(S902="-","-",IF(COUNTIFS(B:B,B902,S:S,"필수")&gt;0,"자격요건충족","확인필요"))</f>
        <v>-</v>
      </c>
      <c r="U902" s="5"/>
      <c r="W902" s="5">
        <f>IF(Q902="4급","심사불필요",VLOOKUP(K902,'[1]자격증 backdata'!A:B,2,0))</f>
        <v>2</v>
      </c>
      <c r="X902" s="4">
        <f>IF(R902="A", MIN(20, SUMIFS(W:W, B:B, B902, R:R, "A")),IF(R902="B", MIN(30, SUMIFS(W:W, B:B, B902, R:R, "B")),"비해당분야"))</f>
        <v>10</v>
      </c>
      <c r="Y902" s="4" t="str">
        <f>IF(R902="C",MIN(30,IF(COUNTIFS(B:B,B902,W:W,"가1")=1,25,IF(COUNTIFS(B:B,B902,W:W,"가1")&gt;=2,30,0))+IF(COUNTIFS(B:B,B902,W:W,"나1")&gt;=4,30,IF(COUNTIFS(B:B,B902,W:W,"나1")=3,26,IF(COUNTIFS(B:B,B902,W:W,"나1")=2,22,IF(COUNTIFS(B:B,B902,W:W,"나1")=1,18,0)))))+MIN(30,IF(COUNTIFS(B:B,B902,W:W,"가2")=1,25,IF(COUNTIFS(B:B,B902,W:W,"가2")&gt;=2,30,0))+IF(COUNTIFS(B:B,B902,W:W,"나2")=3,30,IF(COUNTIFS(B:B,B902,W:W,"나2")=2,25,IF(COUNTIFS(B:B,B902,W:W,"나2")=1,20,0)))),"비해당분야")</f>
        <v>비해당분야</v>
      </c>
      <c r="Z902" s="4" t="str">
        <f>IF(R902="C",VLOOKUP(K902,'[1]자격증 backdata'!A:F,6,0),"비해당분야")</f>
        <v>비해당분야</v>
      </c>
      <c r="AA902" s="4" t="str">
        <f>IF(R902="C",SUMIF(B:B,B902,Z:Z),"비해당분야")</f>
        <v>비해당분야</v>
      </c>
      <c r="AB902" s="4" t="str">
        <f>IF(R902="C",SUM(Y902,AA902),"비해당분야")</f>
        <v>비해당분야</v>
      </c>
      <c r="AC902" s="4">
        <f>IF(R902="C",AB902,X902)</f>
        <v>10</v>
      </c>
      <c r="AD902" s="4">
        <f>VLOOKUP(K902,'[1]자격증 backdata'!A:D,4,0)</f>
        <v>0</v>
      </c>
      <c r="AE902" s="4">
        <f>IF(_xlfn.MAXIFS(AD:AD,B:B,B902)&gt;10,10,_xlfn.MAXIFS(AD:AD,B:B,B902))</f>
        <v>5</v>
      </c>
      <c r="AG902" s="5">
        <f>VLOOKUP(K902,'[1]자격증 backdata'!A:C,3,0)</f>
        <v>0</v>
      </c>
      <c r="AH902" s="5">
        <f>COUNTIFS($B:$B,$B902,$AG:$AG,AH$1)</f>
        <v>0</v>
      </c>
      <c r="AI902" s="5">
        <f>COUNTIFS($B:$B,$B902,$AG:$AG,AI$1)</f>
        <v>0</v>
      </c>
      <c r="AJ902" s="5">
        <f>COUNTIFS($B:$B,$B902,$AG:$AG,AJ$1)</f>
        <v>0</v>
      </c>
      <c r="AK902" s="5">
        <f>COUNTIFS($B:$B,$B902,$AG:$AG,AK$1)</f>
        <v>0</v>
      </c>
      <c r="AL902" s="5">
        <f>COUNTIFS($B:$B,$B902,$AG:$AG,AL$1)</f>
        <v>0</v>
      </c>
      <c r="AM902" s="5">
        <f>COUNTIFS($B:$B,$B902,$AG:$AG,AM$1)</f>
        <v>0</v>
      </c>
      <c r="AN902" s="5">
        <f>COUNTIFS($B:$B,$B902,$AG:$AG,AN$1)</f>
        <v>0</v>
      </c>
      <c r="AO902" s="5">
        <f>COUNTIFS($B:$B,$B902,$AG:$AG,AO$1)</f>
        <v>0</v>
      </c>
      <c r="AP902" s="5">
        <f>COUNTIFS($B:$B,$B902,$AG:$AG,AP$1)</f>
        <v>0</v>
      </c>
      <c r="AQ902" s="5">
        <f>COUNTIFS($B:$B,$B902,$AG:$AG,AQ$1)</f>
        <v>0</v>
      </c>
      <c r="AR902" s="5">
        <f>COUNTIFS($B:$B,$B902,$AG:$AG,AR$1)</f>
        <v>0</v>
      </c>
      <c r="AS902" s="5">
        <f>COUNTIFS($B:$B,$B902,$AG:$AG,AS$1)</f>
        <v>0</v>
      </c>
      <c r="AT902" s="5">
        <f>COUNTIFS($B:$B,$B902,$AG:$AG,AT$1)</f>
        <v>1</v>
      </c>
      <c r="AU902" s="5">
        <f>COUNTIFS($B:$B,$B902,$AG:$AG,AU$1)</f>
        <v>1</v>
      </c>
    </row>
    <row r="903" spans="1:47" ht="15" customHeight="1" x14ac:dyDescent="0.35">
      <c r="A903" s="6">
        <f>IF(B902=B903,A902,A902+1)</f>
        <v>309</v>
      </c>
      <c r="B903" s="6" t="s">
        <v>4748</v>
      </c>
      <c r="C903" s="6" t="s">
        <v>4747</v>
      </c>
      <c r="D903" s="6" t="s">
        <v>3044</v>
      </c>
      <c r="E903" s="6" t="s">
        <v>3043</v>
      </c>
      <c r="F903" s="4" t="s">
        <v>7</v>
      </c>
      <c r="G903" s="4" t="s">
        <v>8</v>
      </c>
      <c r="H903" s="4" t="s">
        <v>7</v>
      </c>
      <c r="I903" s="4">
        <v>4</v>
      </c>
      <c r="J903" s="4" t="s">
        <v>69</v>
      </c>
      <c r="K903" s="4" t="s">
        <v>3065</v>
      </c>
      <c r="L903" s="4" t="s">
        <v>36</v>
      </c>
      <c r="M903" s="4" t="s">
        <v>4746</v>
      </c>
      <c r="N903" s="4" t="s">
        <v>34</v>
      </c>
      <c r="P903" s="4" t="s">
        <v>669</v>
      </c>
      <c r="Q903" s="4" t="s">
        <v>1475</v>
      </c>
      <c r="R903" s="4" t="s">
        <v>2434</v>
      </c>
      <c r="S903" s="5" t="str">
        <f>IF(P903="심사불필요","-",VLOOKUP(K903,'[1]자격증 backdata'!A:G,7,0))</f>
        <v>-</v>
      </c>
      <c r="T903" s="5" t="str">
        <f>IF(S903="-","-",IF(COUNTIFS(B:B,B903,S:S,"필수")&gt;0,"자격요건충족","확인필요"))</f>
        <v>-</v>
      </c>
      <c r="U903" s="5"/>
      <c r="W903" s="5">
        <f>IF(Q903="4급","심사불필요",VLOOKUP(K903,'[1]자격증 backdata'!A:B,2,0))</f>
        <v>0</v>
      </c>
      <c r="X903" s="4">
        <f>IF(R903="A", MIN(20, SUMIFS(W:W, B:B, B903, R:R, "A")),IF(R903="B", MIN(30, SUMIFS(W:W, B:B, B903, R:R, "B")),"비해당분야"))</f>
        <v>10</v>
      </c>
      <c r="Y903" s="4" t="str">
        <f>IF(R903="C",MIN(30,IF(COUNTIFS(B:B,B903,W:W,"가1")=1,25,IF(COUNTIFS(B:B,B903,W:W,"가1")&gt;=2,30,0))+IF(COUNTIFS(B:B,B903,W:W,"나1")&gt;=4,30,IF(COUNTIFS(B:B,B903,W:W,"나1")=3,26,IF(COUNTIFS(B:B,B903,W:W,"나1")=2,22,IF(COUNTIFS(B:B,B903,W:W,"나1")=1,18,0)))))+MIN(30,IF(COUNTIFS(B:B,B903,W:W,"가2")=1,25,IF(COUNTIFS(B:B,B903,W:W,"가2")&gt;=2,30,0))+IF(COUNTIFS(B:B,B903,W:W,"나2")=3,30,IF(COUNTIFS(B:B,B903,W:W,"나2")=2,25,IF(COUNTIFS(B:B,B903,W:W,"나2")=1,20,0)))),"비해당분야")</f>
        <v>비해당분야</v>
      </c>
      <c r="Z903" s="4" t="str">
        <f>IF(R903="C",VLOOKUP(K903,'[1]자격증 backdata'!A:F,6,0),"비해당분야")</f>
        <v>비해당분야</v>
      </c>
      <c r="AA903" s="4" t="str">
        <f>IF(R903="C",SUMIF(B:B,B903,Z:Z),"비해당분야")</f>
        <v>비해당분야</v>
      </c>
      <c r="AB903" s="4" t="str">
        <f>IF(R903="C",SUM(Y903,AA903),"비해당분야")</f>
        <v>비해당분야</v>
      </c>
      <c r="AC903" s="4">
        <f>IF(R903="C",AB903,X903)</f>
        <v>10</v>
      </c>
      <c r="AD903" s="4">
        <f>VLOOKUP(K903,'[1]자격증 backdata'!A:D,4,0)</f>
        <v>5</v>
      </c>
      <c r="AE903" s="4">
        <f>IF(_xlfn.MAXIFS(AD:AD,B:B,B903)&gt;10,10,_xlfn.MAXIFS(AD:AD,B:B,B903))</f>
        <v>5</v>
      </c>
      <c r="AG903" s="5">
        <f>VLOOKUP(K903,'[1]자격증 backdata'!A:C,3,0)</f>
        <v>0</v>
      </c>
      <c r="AH903" s="5">
        <f>COUNTIFS($B:$B,$B903,$AG:$AG,AH$1)</f>
        <v>0</v>
      </c>
      <c r="AI903" s="5">
        <f>COUNTIFS($B:$B,$B903,$AG:$AG,AI$1)</f>
        <v>0</v>
      </c>
      <c r="AJ903" s="5">
        <f>COUNTIFS($B:$B,$B903,$AG:$AG,AJ$1)</f>
        <v>0</v>
      </c>
      <c r="AK903" s="5">
        <f>COUNTIFS($B:$B,$B903,$AG:$AG,AK$1)</f>
        <v>0</v>
      </c>
      <c r="AL903" s="5">
        <f>COUNTIFS($B:$B,$B903,$AG:$AG,AL$1)</f>
        <v>0</v>
      </c>
      <c r="AM903" s="5">
        <f>COUNTIFS($B:$B,$B903,$AG:$AG,AM$1)</f>
        <v>0</v>
      </c>
      <c r="AN903" s="5">
        <f>COUNTIFS($B:$B,$B903,$AG:$AG,AN$1)</f>
        <v>0</v>
      </c>
      <c r="AO903" s="5">
        <f>COUNTIFS($B:$B,$B903,$AG:$AG,AO$1)</f>
        <v>0</v>
      </c>
      <c r="AP903" s="5">
        <f>COUNTIFS($B:$B,$B903,$AG:$AG,AP$1)</f>
        <v>0</v>
      </c>
      <c r="AQ903" s="5">
        <f>COUNTIFS($B:$B,$B903,$AG:$AG,AQ$1)</f>
        <v>0</v>
      </c>
      <c r="AR903" s="5">
        <f>COUNTIFS($B:$B,$B903,$AG:$AG,AR$1)</f>
        <v>0</v>
      </c>
      <c r="AS903" s="5">
        <f>COUNTIFS($B:$B,$B903,$AG:$AG,AS$1)</f>
        <v>0</v>
      </c>
      <c r="AT903" s="5">
        <f>COUNTIFS($B:$B,$B903,$AG:$AG,AT$1)</f>
        <v>1</v>
      </c>
      <c r="AU903" s="5">
        <f>COUNTIFS($B:$B,$B903,$AG:$AG,AU$1)</f>
        <v>1</v>
      </c>
    </row>
    <row r="904" spans="1:47" ht="15" customHeight="1" x14ac:dyDescent="0.35">
      <c r="A904" s="3">
        <f>IF(B903=B904,A903,A903+1)</f>
        <v>310</v>
      </c>
      <c r="B904" s="3" t="s">
        <v>4743</v>
      </c>
      <c r="C904" s="3" t="s">
        <v>4742</v>
      </c>
      <c r="D904" s="3" t="s">
        <v>3044</v>
      </c>
      <c r="E904" s="3" t="s">
        <v>3043</v>
      </c>
      <c r="F904" s="4" t="s">
        <v>7</v>
      </c>
      <c r="G904" s="4" t="s">
        <v>8</v>
      </c>
      <c r="H904" s="4" t="s">
        <v>7</v>
      </c>
      <c r="I904" s="3">
        <v>1</v>
      </c>
      <c r="J904" s="3" t="s">
        <v>69</v>
      </c>
      <c r="K904" s="3" t="s">
        <v>3065</v>
      </c>
      <c r="L904" s="3" t="s">
        <v>36</v>
      </c>
      <c r="M904" s="3" t="s">
        <v>4745</v>
      </c>
      <c r="N904" s="3" t="s">
        <v>690</v>
      </c>
      <c r="P904" s="3" t="s">
        <v>669</v>
      </c>
      <c r="Q904" s="3" t="s">
        <v>1475</v>
      </c>
      <c r="R904" s="3" t="s">
        <v>2434</v>
      </c>
      <c r="S904" s="2" t="str">
        <f>IF(P904="심사불필요","-",VLOOKUP(K904,'[1]자격증 backdata'!A:G,7,0))</f>
        <v>-</v>
      </c>
      <c r="T904" s="2" t="str">
        <f>IF(S904="-","-",IF(COUNTIFS(B:B,B904,S:S,"필수")&gt;0,"자격요건충족","확인필요"))</f>
        <v>-</v>
      </c>
      <c r="U904" s="2"/>
      <c r="W904" s="2">
        <f>IF(Q904="4급","심사불필요",VLOOKUP(K904,'[1]자격증 backdata'!A:B,2,0))</f>
        <v>0</v>
      </c>
      <c r="X904" s="3">
        <f>IF(R904="A", MIN(20, SUMIFS(W:W, B:B, B904, R:R, "A")),IF(R904="B", MIN(30, SUMIFS(W:W, B:B, B904, R:R, "B")),"비해당분야"))</f>
        <v>6</v>
      </c>
      <c r="Y904" s="3" t="str">
        <f>IF(R904="C",MIN(30,IF(COUNTIFS(B:B,B904,W:W,"가1")=1,25,IF(COUNTIFS(B:B,B904,W:W,"가1")&gt;=2,30,0))+IF(COUNTIFS(B:B,B904,W:W,"나1")&gt;=4,30,IF(COUNTIFS(B:B,B904,W:W,"나1")=3,26,IF(COUNTIFS(B:B,B904,W:W,"나1")=2,22,IF(COUNTIFS(B:B,B904,W:W,"나1")=1,18,0)))))+MIN(30,IF(COUNTIFS(B:B,B904,W:W,"가2")=1,25,IF(COUNTIFS(B:B,B904,W:W,"가2")&gt;=2,30,0))+IF(COUNTIFS(B:B,B904,W:W,"나2")=3,30,IF(COUNTIFS(B:B,B904,W:W,"나2")=2,25,IF(COUNTIFS(B:B,B904,W:W,"나2")=1,20,0)))),"비해당분야")</f>
        <v>비해당분야</v>
      </c>
      <c r="Z904" s="3" t="str">
        <f>IF(R904="C",VLOOKUP(K904,'[1]자격증 backdata'!A:F,6,0),"비해당분야")</f>
        <v>비해당분야</v>
      </c>
      <c r="AA904" s="3" t="str">
        <f>IF(R904="C",SUMIF(B:B,B904,Z:Z),"비해당분야")</f>
        <v>비해당분야</v>
      </c>
      <c r="AB904" s="3" t="str">
        <f>IF(R904="C",SUM(Y904,AA904),"비해당분야")</f>
        <v>비해당분야</v>
      </c>
      <c r="AC904" s="3">
        <f>IF(R904="C",AB904,X904)</f>
        <v>6</v>
      </c>
      <c r="AD904" s="3">
        <f>VLOOKUP(K904,'[1]자격증 backdata'!A:D,4,0)</f>
        <v>5</v>
      </c>
      <c r="AE904" s="3">
        <f>IF(_xlfn.MAXIFS(AD:AD,B:B,B904)&gt;10,10,_xlfn.MAXIFS(AD:AD,B:B,B904))</f>
        <v>5</v>
      </c>
      <c r="AG904" s="2">
        <f>VLOOKUP(K904,'[1]자격증 backdata'!A:C,3,0)</f>
        <v>0</v>
      </c>
      <c r="AH904" s="2">
        <f>COUNTIFS($B:$B,$B904,$AG:$AG,AH$1)</f>
        <v>0</v>
      </c>
      <c r="AI904" s="2">
        <f>COUNTIFS($B:$B,$B904,$AG:$AG,AI$1)</f>
        <v>0</v>
      </c>
      <c r="AJ904" s="2">
        <f>COUNTIFS($B:$B,$B904,$AG:$AG,AJ$1)</f>
        <v>0</v>
      </c>
      <c r="AK904" s="2">
        <f>COUNTIFS($B:$B,$B904,$AG:$AG,AK$1)</f>
        <v>0</v>
      </c>
      <c r="AL904" s="2">
        <f>COUNTIFS($B:$B,$B904,$AG:$AG,AL$1)</f>
        <v>0</v>
      </c>
      <c r="AM904" s="2">
        <f>COUNTIFS($B:$B,$B904,$AG:$AG,AM$1)</f>
        <v>0</v>
      </c>
      <c r="AN904" s="2">
        <f>COUNTIFS($B:$B,$B904,$AG:$AG,AN$1)</f>
        <v>0</v>
      </c>
      <c r="AO904" s="2">
        <f>COUNTIFS($B:$B,$B904,$AG:$AG,AO$1)</f>
        <v>0</v>
      </c>
      <c r="AP904" s="2">
        <f>COUNTIFS($B:$B,$B904,$AG:$AG,AP$1)</f>
        <v>0</v>
      </c>
      <c r="AQ904" s="2">
        <f>COUNTIFS($B:$B,$B904,$AG:$AG,AQ$1)</f>
        <v>0</v>
      </c>
      <c r="AR904" s="2">
        <f>COUNTIFS($B:$B,$B904,$AG:$AG,AR$1)</f>
        <v>0</v>
      </c>
      <c r="AS904" s="2">
        <f>COUNTIFS($B:$B,$B904,$AG:$AG,AS$1)</f>
        <v>0</v>
      </c>
      <c r="AT904" s="2">
        <f>COUNTIFS($B:$B,$B904,$AG:$AG,AT$1)</f>
        <v>1</v>
      </c>
      <c r="AU904" s="2">
        <f>COUNTIFS($B:$B,$B904,$AG:$AG,AU$1)</f>
        <v>0</v>
      </c>
    </row>
    <row r="905" spans="1:47" ht="15" customHeight="1" x14ac:dyDescent="0.35">
      <c r="A905" s="7">
        <f>IF(B904=B905,A904,A904+1)</f>
        <v>310</v>
      </c>
      <c r="B905" s="7" t="s">
        <v>4743</v>
      </c>
      <c r="C905" s="7" t="s">
        <v>4742</v>
      </c>
      <c r="D905" s="7" t="s">
        <v>3044</v>
      </c>
      <c r="E905" s="7" t="s">
        <v>3043</v>
      </c>
      <c r="F905" s="4" t="s">
        <v>7</v>
      </c>
      <c r="G905" s="4" t="s">
        <v>8</v>
      </c>
      <c r="H905" s="4" t="s">
        <v>7</v>
      </c>
      <c r="I905" s="3">
        <v>2</v>
      </c>
      <c r="J905" s="3" t="s">
        <v>106</v>
      </c>
      <c r="K905" s="3" t="s">
        <v>3057</v>
      </c>
      <c r="L905" s="3" t="s">
        <v>55</v>
      </c>
      <c r="M905" s="3" t="s">
        <v>4744</v>
      </c>
      <c r="N905" s="3" t="s">
        <v>246</v>
      </c>
      <c r="P905" s="3" t="s">
        <v>669</v>
      </c>
      <c r="Q905" s="3" t="s">
        <v>1475</v>
      </c>
      <c r="R905" s="3" t="s">
        <v>2434</v>
      </c>
      <c r="S905" s="2" t="str">
        <f>IF(P905="심사불필요","-",VLOOKUP(K905,'[1]자격증 backdata'!A:G,7,0))</f>
        <v>-</v>
      </c>
      <c r="T905" s="2" t="str">
        <f>IF(S905="-","-",IF(COUNTIFS(B:B,B905,S:S,"필수")&gt;0,"자격요건충족","확인필요"))</f>
        <v>-</v>
      </c>
      <c r="U905" s="2"/>
      <c r="W905" s="2">
        <f>IF(Q905="4급","심사불필요",VLOOKUP(K905,'[1]자격증 backdata'!A:B,2,0))</f>
        <v>4</v>
      </c>
      <c r="X905" s="3">
        <f>IF(R905="A", MIN(20, SUMIFS(W:W, B:B, B905, R:R, "A")),IF(R905="B", MIN(30, SUMIFS(W:W, B:B, B905, R:R, "B")),"비해당분야"))</f>
        <v>6</v>
      </c>
      <c r="Y905" s="3" t="str">
        <f>IF(R905="C",MIN(30,IF(COUNTIFS(B:B,B905,W:W,"가1")=1,25,IF(COUNTIFS(B:B,B905,W:W,"가1")&gt;=2,30,0))+IF(COUNTIFS(B:B,B905,W:W,"나1")&gt;=4,30,IF(COUNTIFS(B:B,B905,W:W,"나1")=3,26,IF(COUNTIFS(B:B,B905,W:W,"나1")=2,22,IF(COUNTIFS(B:B,B905,W:W,"나1")=1,18,0)))))+MIN(30,IF(COUNTIFS(B:B,B905,W:W,"가2")=1,25,IF(COUNTIFS(B:B,B905,W:W,"가2")&gt;=2,30,0))+IF(COUNTIFS(B:B,B905,W:W,"나2")=3,30,IF(COUNTIFS(B:B,B905,W:W,"나2")=2,25,IF(COUNTIFS(B:B,B905,W:W,"나2")=1,20,0)))),"비해당분야")</f>
        <v>비해당분야</v>
      </c>
      <c r="Z905" s="3" t="str">
        <f>IF(R905="C",VLOOKUP(K905,'[1]자격증 backdata'!A:F,6,0),"비해당분야")</f>
        <v>비해당분야</v>
      </c>
      <c r="AA905" s="3" t="str">
        <f>IF(R905="C",SUMIF(B:B,B905,Z:Z),"비해당분야")</f>
        <v>비해당분야</v>
      </c>
      <c r="AB905" s="3" t="str">
        <f>IF(R905="C",SUM(Y905,AA905),"비해당분야")</f>
        <v>비해당분야</v>
      </c>
      <c r="AC905" s="3">
        <f>IF(R905="C",AB905,X905)</f>
        <v>6</v>
      </c>
      <c r="AD905" s="3">
        <f>VLOOKUP(K905,'[1]자격증 backdata'!A:D,4,0)</f>
        <v>0</v>
      </c>
      <c r="AE905" s="3">
        <f>IF(_xlfn.MAXIFS(AD:AD,B:B,B905)&gt;10,10,_xlfn.MAXIFS(AD:AD,B:B,B905))</f>
        <v>5</v>
      </c>
      <c r="AG905" s="2" t="str">
        <f>VLOOKUP(K905,'[1]자격증 backdata'!A:C,3,0)</f>
        <v>M</v>
      </c>
      <c r="AH905" s="2">
        <f>COUNTIFS($B:$B,$B905,$AG:$AG,AH$1)</f>
        <v>0</v>
      </c>
      <c r="AI905" s="2">
        <f>COUNTIFS($B:$B,$B905,$AG:$AG,AI$1)</f>
        <v>0</v>
      </c>
      <c r="AJ905" s="2">
        <f>COUNTIFS($B:$B,$B905,$AG:$AG,AJ$1)</f>
        <v>0</v>
      </c>
      <c r="AK905" s="2">
        <f>COUNTIFS($B:$B,$B905,$AG:$AG,AK$1)</f>
        <v>0</v>
      </c>
      <c r="AL905" s="2">
        <f>COUNTIFS($B:$B,$B905,$AG:$AG,AL$1)</f>
        <v>0</v>
      </c>
      <c r="AM905" s="2">
        <f>COUNTIFS($B:$B,$B905,$AG:$AG,AM$1)</f>
        <v>0</v>
      </c>
      <c r="AN905" s="2">
        <f>COUNTIFS($B:$B,$B905,$AG:$AG,AN$1)</f>
        <v>0</v>
      </c>
      <c r="AO905" s="2">
        <f>COUNTIFS($B:$B,$B905,$AG:$AG,AO$1)</f>
        <v>0</v>
      </c>
      <c r="AP905" s="2">
        <f>COUNTIFS($B:$B,$B905,$AG:$AG,AP$1)</f>
        <v>0</v>
      </c>
      <c r="AQ905" s="2">
        <f>COUNTIFS($B:$B,$B905,$AG:$AG,AQ$1)</f>
        <v>0</v>
      </c>
      <c r="AR905" s="2">
        <f>COUNTIFS($B:$B,$B905,$AG:$AG,AR$1)</f>
        <v>0</v>
      </c>
      <c r="AS905" s="2">
        <f>COUNTIFS($B:$B,$B905,$AG:$AG,AS$1)</f>
        <v>0</v>
      </c>
      <c r="AT905" s="2">
        <f>COUNTIFS($B:$B,$B905,$AG:$AG,AT$1)</f>
        <v>1</v>
      </c>
      <c r="AU905" s="2">
        <f>COUNTIFS($B:$B,$B905,$AG:$AG,AU$1)</f>
        <v>0</v>
      </c>
    </row>
    <row r="906" spans="1:47" ht="15" customHeight="1" x14ac:dyDescent="0.35">
      <c r="A906" s="7">
        <f>IF(B905=B906,A905,A905+1)</f>
        <v>310</v>
      </c>
      <c r="B906" s="7" t="s">
        <v>4743</v>
      </c>
      <c r="C906" s="7" t="s">
        <v>4742</v>
      </c>
      <c r="D906" s="7" t="s">
        <v>3044</v>
      </c>
      <c r="E906" s="7" t="s">
        <v>3043</v>
      </c>
      <c r="F906" s="4" t="s">
        <v>7</v>
      </c>
      <c r="G906" s="4" t="s">
        <v>8</v>
      </c>
      <c r="H906" s="4" t="s">
        <v>7</v>
      </c>
      <c r="I906" s="3">
        <v>3</v>
      </c>
      <c r="J906" s="3" t="s">
        <v>28</v>
      </c>
      <c r="K906" s="3" t="s">
        <v>3061</v>
      </c>
      <c r="L906" s="3" t="s">
        <v>26</v>
      </c>
      <c r="M906" s="3" t="s">
        <v>4741</v>
      </c>
      <c r="N906" s="3" t="s">
        <v>1476</v>
      </c>
      <c r="P906" s="3" t="s">
        <v>669</v>
      </c>
      <c r="Q906" s="3" t="s">
        <v>1475</v>
      </c>
      <c r="R906" s="3" t="s">
        <v>2434</v>
      </c>
      <c r="S906" s="2" t="str">
        <f>IF(P906="심사불필요","-",VLOOKUP(K906,'[1]자격증 backdata'!A:G,7,0))</f>
        <v>-</v>
      </c>
      <c r="T906" s="2" t="str">
        <f>IF(S906="-","-",IF(COUNTIFS(B:B,B906,S:S,"필수")&gt;0,"자격요건충족","확인필요"))</f>
        <v>-</v>
      </c>
      <c r="U906" s="2"/>
      <c r="W906" s="2">
        <f>IF(Q906="4급","심사불필요",VLOOKUP(K906,'[1]자격증 backdata'!A:B,2,0))</f>
        <v>2</v>
      </c>
      <c r="X906" s="3">
        <f>IF(R906="A", MIN(20, SUMIFS(W:W, B:B, B906, R:R, "A")),IF(R906="B", MIN(30, SUMIFS(W:W, B:B, B906, R:R, "B")),"비해당분야"))</f>
        <v>6</v>
      </c>
      <c r="Y906" s="3" t="str">
        <f>IF(R906="C",MIN(30,IF(COUNTIFS(B:B,B906,W:W,"가1")=1,25,IF(COUNTIFS(B:B,B906,W:W,"가1")&gt;=2,30,0))+IF(COUNTIFS(B:B,B906,W:W,"나1")&gt;=4,30,IF(COUNTIFS(B:B,B906,W:W,"나1")=3,26,IF(COUNTIFS(B:B,B906,W:W,"나1")=2,22,IF(COUNTIFS(B:B,B906,W:W,"나1")=1,18,0)))))+MIN(30,IF(COUNTIFS(B:B,B906,W:W,"가2")=1,25,IF(COUNTIFS(B:B,B906,W:W,"가2")&gt;=2,30,0))+IF(COUNTIFS(B:B,B906,W:W,"나2")=3,30,IF(COUNTIFS(B:B,B906,W:W,"나2")=2,25,IF(COUNTIFS(B:B,B906,W:W,"나2")=1,20,0)))),"비해당분야")</f>
        <v>비해당분야</v>
      </c>
      <c r="Z906" s="3" t="str">
        <f>IF(R906="C",VLOOKUP(K906,'[1]자격증 backdata'!A:F,6,0),"비해당분야")</f>
        <v>비해당분야</v>
      </c>
      <c r="AA906" s="3" t="str">
        <f>IF(R906="C",SUMIF(B:B,B906,Z:Z),"비해당분야")</f>
        <v>비해당분야</v>
      </c>
      <c r="AB906" s="3" t="str">
        <f>IF(R906="C",SUM(Y906,AA906),"비해당분야")</f>
        <v>비해당분야</v>
      </c>
      <c r="AC906" s="3">
        <f>IF(R906="C",AB906,X906)</f>
        <v>6</v>
      </c>
      <c r="AD906" s="3">
        <f>VLOOKUP(K906,'[1]자격증 backdata'!A:D,4,0)</f>
        <v>0</v>
      </c>
      <c r="AE906" s="3">
        <f>IF(_xlfn.MAXIFS(AD:AD,B:B,B906)&gt;10,10,_xlfn.MAXIFS(AD:AD,B:B,B906))</f>
        <v>5</v>
      </c>
      <c r="AG906" s="2">
        <f>VLOOKUP(K906,'[1]자격증 backdata'!A:C,3,0)</f>
        <v>0</v>
      </c>
      <c r="AH906" s="2">
        <f>COUNTIFS($B:$B,$B906,$AG:$AG,AH$1)</f>
        <v>0</v>
      </c>
      <c r="AI906" s="2">
        <f>COUNTIFS($B:$B,$B906,$AG:$AG,AI$1)</f>
        <v>0</v>
      </c>
      <c r="AJ906" s="2">
        <f>COUNTIFS($B:$B,$B906,$AG:$AG,AJ$1)</f>
        <v>0</v>
      </c>
      <c r="AK906" s="2">
        <f>COUNTIFS($B:$B,$B906,$AG:$AG,AK$1)</f>
        <v>0</v>
      </c>
      <c r="AL906" s="2">
        <f>COUNTIFS($B:$B,$B906,$AG:$AG,AL$1)</f>
        <v>0</v>
      </c>
      <c r="AM906" s="2">
        <f>COUNTIFS($B:$B,$B906,$AG:$AG,AM$1)</f>
        <v>0</v>
      </c>
      <c r="AN906" s="2">
        <f>COUNTIFS($B:$B,$B906,$AG:$AG,AN$1)</f>
        <v>0</v>
      </c>
      <c r="AO906" s="2">
        <f>COUNTIFS($B:$B,$B906,$AG:$AG,AO$1)</f>
        <v>0</v>
      </c>
      <c r="AP906" s="2">
        <f>COUNTIFS($B:$B,$B906,$AG:$AG,AP$1)</f>
        <v>0</v>
      </c>
      <c r="AQ906" s="2">
        <f>COUNTIFS($B:$B,$B906,$AG:$AG,AQ$1)</f>
        <v>0</v>
      </c>
      <c r="AR906" s="2">
        <f>COUNTIFS($B:$B,$B906,$AG:$AG,AR$1)</f>
        <v>0</v>
      </c>
      <c r="AS906" s="2">
        <f>COUNTIFS($B:$B,$B906,$AG:$AG,AS$1)</f>
        <v>0</v>
      </c>
      <c r="AT906" s="2">
        <f>COUNTIFS($B:$B,$B906,$AG:$AG,AT$1)</f>
        <v>1</v>
      </c>
      <c r="AU906" s="2">
        <f>COUNTIFS($B:$B,$B906,$AG:$AG,AU$1)</f>
        <v>0</v>
      </c>
    </row>
    <row r="907" spans="1:47" ht="15" customHeight="1" x14ac:dyDescent="0.35">
      <c r="A907" s="4">
        <f>IF(B906=B907,A906,A906+1)</f>
        <v>311</v>
      </c>
      <c r="B907" s="4" t="s">
        <v>4739</v>
      </c>
      <c r="C907" s="4" t="s">
        <v>4738</v>
      </c>
      <c r="D907" s="4" t="s">
        <v>3044</v>
      </c>
      <c r="E907" s="4" t="s">
        <v>3043</v>
      </c>
      <c r="F907" s="4" t="s">
        <v>7</v>
      </c>
      <c r="G907" s="4" t="s">
        <v>8</v>
      </c>
      <c r="H907" s="4" t="s">
        <v>7</v>
      </c>
      <c r="I907" s="4">
        <v>1</v>
      </c>
      <c r="J907" s="4" t="s">
        <v>38</v>
      </c>
      <c r="K907" s="4" t="s">
        <v>3059</v>
      </c>
      <c r="L907" s="4" t="s">
        <v>36</v>
      </c>
      <c r="M907" s="4" t="s">
        <v>4740</v>
      </c>
      <c r="N907" s="4" t="s">
        <v>173</v>
      </c>
      <c r="P907" s="4" t="s">
        <v>669</v>
      </c>
      <c r="Q907" s="4" t="s">
        <v>1475</v>
      </c>
      <c r="R907" s="4" t="s">
        <v>2434</v>
      </c>
      <c r="S907" s="5" t="str">
        <f>IF(P907="심사불필요","-",VLOOKUP(K907,'[1]자격증 backdata'!A:G,7,0))</f>
        <v>-</v>
      </c>
      <c r="T907" s="5" t="str">
        <f>IF(S907="-","-",IF(COUNTIFS(B:B,B907,S:S,"필수")&gt;0,"자격요건충족","확인필요"))</f>
        <v>-</v>
      </c>
      <c r="U907" s="5"/>
      <c r="W907" s="5">
        <f>IF(Q907="4급","심사불필요",VLOOKUP(K907,'[1]자격증 backdata'!A:B,2,0))</f>
        <v>0</v>
      </c>
      <c r="X907" s="4">
        <f>IF(R907="A", MIN(20, SUMIFS(W:W, B:B, B907, R:R, "A")),IF(R907="B", MIN(30, SUMIFS(W:W, B:B, B907, R:R, "B")),"비해당분야"))</f>
        <v>4</v>
      </c>
      <c r="Y907" s="4" t="str">
        <f>IF(R907="C",MIN(30,IF(COUNTIFS(B:B,B907,W:W,"가1")=1,25,IF(COUNTIFS(B:B,B907,W:W,"가1")&gt;=2,30,0))+IF(COUNTIFS(B:B,B907,W:W,"나1")&gt;=4,30,IF(COUNTIFS(B:B,B907,W:W,"나1")=3,26,IF(COUNTIFS(B:B,B907,W:W,"나1")=2,22,IF(COUNTIFS(B:B,B907,W:W,"나1")=1,18,0)))))+MIN(30,IF(COUNTIFS(B:B,B907,W:W,"가2")=1,25,IF(COUNTIFS(B:B,B907,W:W,"가2")&gt;=2,30,0))+IF(COUNTIFS(B:B,B907,W:W,"나2")=3,30,IF(COUNTIFS(B:B,B907,W:W,"나2")=2,25,IF(COUNTIFS(B:B,B907,W:W,"나2")=1,20,0)))),"비해당분야")</f>
        <v>비해당분야</v>
      </c>
      <c r="Z907" s="4" t="str">
        <f>IF(R907="C",VLOOKUP(K907,'[1]자격증 backdata'!A:F,6,0),"비해당분야")</f>
        <v>비해당분야</v>
      </c>
      <c r="AA907" s="4" t="str">
        <f>IF(R907="C",SUMIF(B:B,B907,Z:Z),"비해당분야")</f>
        <v>비해당분야</v>
      </c>
      <c r="AB907" s="4" t="str">
        <f>IF(R907="C",SUM(Y907,AA907),"비해당분야")</f>
        <v>비해당분야</v>
      </c>
      <c r="AC907" s="4">
        <f>IF(R907="C",AB907,X907)</f>
        <v>4</v>
      </c>
      <c r="AD907" s="4">
        <f>VLOOKUP(K907,'[1]자격증 backdata'!A:D,4,0)</f>
        <v>5</v>
      </c>
      <c r="AE907" s="4">
        <f>IF(_xlfn.MAXIFS(AD:AD,B:B,B907)&gt;10,10,_xlfn.MAXIFS(AD:AD,B:B,B907))</f>
        <v>5</v>
      </c>
      <c r="AG907" s="5">
        <f>VLOOKUP(K907,'[1]자격증 backdata'!A:C,3,0)</f>
        <v>0</v>
      </c>
      <c r="AH907" s="5">
        <f>COUNTIFS($B:$B,$B907,$AG:$AG,AH$1)</f>
        <v>0</v>
      </c>
      <c r="AI907" s="5">
        <f>COUNTIFS($B:$B,$B907,$AG:$AG,AI$1)</f>
        <v>0</v>
      </c>
      <c r="AJ907" s="5">
        <f>COUNTIFS($B:$B,$B907,$AG:$AG,AJ$1)</f>
        <v>0</v>
      </c>
      <c r="AK907" s="5">
        <f>COUNTIFS($B:$B,$B907,$AG:$AG,AK$1)</f>
        <v>0</v>
      </c>
      <c r="AL907" s="5">
        <f>COUNTIFS($B:$B,$B907,$AG:$AG,AL$1)</f>
        <v>0</v>
      </c>
      <c r="AM907" s="5">
        <f>COUNTIFS($B:$B,$B907,$AG:$AG,AM$1)</f>
        <v>0</v>
      </c>
      <c r="AN907" s="5">
        <f>COUNTIFS($B:$B,$B907,$AG:$AG,AN$1)</f>
        <v>1</v>
      </c>
      <c r="AO907" s="5">
        <f>COUNTIFS($B:$B,$B907,$AG:$AG,AO$1)</f>
        <v>0</v>
      </c>
      <c r="AP907" s="5">
        <f>COUNTIFS($B:$B,$B907,$AG:$AG,AP$1)</f>
        <v>0</v>
      </c>
      <c r="AQ907" s="5">
        <f>COUNTIFS($B:$B,$B907,$AG:$AG,AQ$1)</f>
        <v>0</v>
      </c>
      <c r="AR907" s="5">
        <f>COUNTIFS($B:$B,$B907,$AG:$AG,AR$1)</f>
        <v>0</v>
      </c>
      <c r="AS907" s="5">
        <f>COUNTIFS($B:$B,$B907,$AG:$AG,AS$1)</f>
        <v>0</v>
      </c>
      <c r="AT907" s="5">
        <f>COUNTIFS($B:$B,$B907,$AG:$AG,AT$1)</f>
        <v>0</v>
      </c>
      <c r="AU907" s="5">
        <f>COUNTIFS($B:$B,$B907,$AG:$AG,AU$1)</f>
        <v>0</v>
      </c>
    </row>
    <row r="908" spans="1:47" ht="15" customHeight="1" x14ac:dyDescent="0.35">
      <c r="A908" s="6">
        <f>IF(B907=B908,A907,A907+1)</f>
        <v>311</v>
      </c>
      <c r="B908" s="6" t="s">
        <v>4739</v>
      </c>
      <c r="C908" s="6" t="s">
        <v>4738</v>
      </c>
      <c r="D908" s="6" t="s">
        <v>3044</v>
      </c>
      <c r="E908" s="6" t="s">
        <v>3043</v>
      </c>
      <c r="F908" s="4" t="s">
        <v>7</v>
      </c>
      <c r="G908" s="4" t="s">
        <v>8</v>
      </c>
      <c r="H908" s="4" t="s">
        <v>7</v>
      </c>
      <c r="I908" s="4">
        <v>2</v>
      </c>
      <c r="J908" s="4" t="s">
        <v>215</v>
      </c>
      <c r="K908" s="4" t="s">
        <v>3164</v>
      </c>
      <c r="L908" s="4" t="s">
        <v>55</v>
      </c>
      <c r="M908" s="4" t="s">
        <v>4737</v>
      </c>
      <c r="N908" s="4" t="s">
        <v>4736</v>
      </c>
      <c r="P908" s="4" t="s">
        <v>669</v>
      </c>
      <c r="Q908" s="4" t="s">
        <v>1475</v>
      </c>
      <c r="R908" s="4" t="s">
        <v>2434</v>
      </c>
      <c r="S908" s="5" t="str">
        <f>IF(P908="심사불필요","-",VLOOKUP(K908,'[1]자격증 backdata'!A:G,7,0))</f>
        <v>-</v>
      </c>
      <c r="T908" s="5" t="str">
        <f>IF(S908="-","-",IF(COUNTIFS(B:B,B908,S:S,"필수")&gt;0,"자격요건충족","확인필요"))</f>
        <v>-</v>
      </c>
      <c r="U908" s="5"/>
      <c r="W908" s="5">
        <f>IF(Q908="4급","심사불필요",VLOOKUP(K908,'[1]자격증 backdata'!A:B,2,0))</f>
        <v>4</v>
      </c>
      <c r="X908" s="4">
        <f>IF(R908="A", MIN(20, SUMIFS(W:W, B:B, B908, R:R, "A")),IF(R908="B", MIN(30, SUMIFS(W:W, B:B, B908, R:R, "B")),"비해당분야"))</f>
        <v>4</v>
      </c>
      <c r="Y908" s="4" t="str">
        <f>IF(R908="C",MIN(30,IF(COUNTIFS(B:B,B908,W:W,"가1")=1,25,IF(COUNTIFS(B:B,B908,W:W,"가1")&gt;=2,30,0))+IF(COUNTIFS(B:B,B908,W:W,"나1")&gt;=4,30,IF(COUNTIFS(B:B,B908,W:W,"나1")=3,26,IF(COUNTIFS(B:B,B908,W:W,"나1")=2,22,IF(COUNTIFS(B:B,B908,W:W,"나1")=1,18,0)))))+MIN(30,IF(COUNTIFS(B:B,B908,W:W,"가2")=1,25,IF(COUNTIFS(B:B,B908,W:W,"가2")&gt;=2,30,0))+IF(COUNTIFS(B:B,B908,W:W,"나2")=3,30,IF(COUNTIFS(B:B,B908,W:W,"나2")=2,25,IF(COUNTIFS(B:B,B908,W:W,"나2")=1,20,0)))),"비해당분야")</f>
        <v>비해당분야</v>
      </c>
      <c r="Z908" s="4" t="str">
        <f>IF(R908="C",VLOOKUP(K908,'[1]자격증 backdata'!A:F,6,0),"비해당분야")</f>
        <v>비해당분야</v>
      </c>
      <c r="AA908" s="4" t="str">
        <f>IF(R908="C",SUMIF(B:B,B908,Z:Z),"비해당분야")</f>
        <v>비해당분야</v>
      </c>
      <c r="AB908" s="4" t="str">
        <f>IF(R908="C",SUM(Y908,AA908),"비해당분야")</f>
        <v>비해당분야</v>
      </c>
      <c r="AC908" s="4">
        <f>IF(R908="C",AB908,X908)</f>
        <v>4</v>
      </c>
      <c r="AD908" s="4">
        <f>VLOOKUP(K908,'[1]자격증 backdata'!A:D,4,0)</f>
        <v>0</v>
      </c>
      <c r="AE908" s="4">
        <f>IF(_xlfn.MAXIFS(AD:AD,B:B,B908)&gt;10,10,_xlfn.MAXIFS(AD:AD,B:B,B908))</f>
        <v>5</v>
      </c>
      <c r="AG908" s="5" t="str">
        <f>VLOOKUP(K908,'[1]자격증 backdata'!A:C,3,0)</f>
        <v>G</v>
      </c>
      <c r="AH908" s="5">
        <f>COUNTIFS($B:$B,$B908,$AG:$AG,AH$1)</f>
        <v>0</v>
      </c>
      <c r="AI908" s="5">
        <f>COUNTIFS($B:$B,$B908,$AG:$AG,AI$1)</f>
        <v>0</v>
      </c>
      <c r="AJ908" s="5">
        <f>COUNTIFS($B:$B,$B908,$AG:$AG,AJ$1)</f>
        <v>0</v>
      </c>
      <c r="AK908" s="5">
        <f>COUNTIFS($B:$B,$B908,$AG:$AG,AK$1)</f>
        <v>0</v>
      </c>
      <c r="AL908" s="5">
        <f>COUNTIFS($B:$B,$B908,$AG:$AG,AL$1)</f>
        <v>0</v>
      </c>
      <c r="AM908" s="5">
        <f>COUNTIFS($B:$B,$B908,$AG:$AG,AM$1)</f>
        <v>0</v>
      </c>
      <c r="AN908" s="5">
        <f>COUNTIFS($B:$B,$B908,$AG:$AG,AN$1)</f>
        <v>1</v>
      </c>
      <c r="AO908" s="5">
        <f>COUNTIFS($B:$B,$B908,$AG:$AG,AO$1)</f>
        <v>0</v>
      </c>
      <c r="AP908" s="5">
        <f>COUNTIFS($B:$B,$B908,$AG:$AG,AP$1)</f>
        <v>0</v>
      </c>
      <c r="AQ908" s="5">
        <f>COUNTIFS($B:$B,$B908,$AG:$AG,AQ$1)</f>
        <v>0</v>
      </c>
      <c r="AR908" s="5">
        <f>COUNTIFS($B:$B,$B908,$AG:$AG,AR$1)</f>
        <v>0</v>
      </c>
      <c r="AS908" s="5">
        <f>COUNTIFS($B:$B,$B908,$AG:$AG,AS$1)</f>
        <v>0</v>
      </c>
      <c r="AT908" s="5">
        <f>COUNTIFS($B:$B,$B908,$AG:$AG,AT$1)</f>
        <v>0</v>
      </c>
      <c r="AU908" s="5">
        <f>COUNTIFS($B:$B,$B908,$AG:$AG,AU$1)</f>
        <v>0</v>
      </c>
    </row>
    <row r="909" spans="1:47" ht="15" customHeight="1" x14ac:dyDescent="0.35">
      <c r="A909" s="3">
        <f>IF(B908=B909,A908,A908+1)</f>
        <v>312</v>
      </c>
      <c r="B909" s="3" t="s">
        <v>4731</v>
      </c>
      <c r="C909" s="3" t="s">
        <v>4730</v>
      </c>
      <c r="D909" s="3" t="s">
        <v>3044</v>
      </c>
      <c r="E909" s="3" t="s">
        <v>3043</v>
      </c>
      <c r="F909" s="4" t="s">
        <v>7</v>
      </c>
      <c r="G909" s="4" t="s">
        <v>8</v>
      </c>
      <c r="H909" s="4" t="s">
        <v>7</v>
      </c>
      <c r="I909" s="3">
        <v>1</v>
      </c>
      <c r="J909" s="3" t="s">
        <v>653</v>
      </c>
      <c r="K909" s="3" t="s">
        <v>3052</v>
      </c>
      <c r="L909" s="3" t="s">
        <v>651</v>
      </c>
      <c r="M909" s="3" t="s">
        <v>4735</v>
      </c>
      <c r="N909" s="3" t="s">
        <v>2531</v>
      </c>
      <c r="P909" s="3" t="s">
        <v>669</v>
      </c>
      <c r="Q909" s="3" t="s">
        <v>1475</v>
      </c>
      <c r="R909" s="3" t="s">
        <v>2434</v>
      </c>
      <c r="S909" s="2" t="str">
        <f>IF(P909="심사불필요","-",VLOOKUP(K909,'[1]자격증 backdata'!A:G,7,0))</f>
        <v>-</v>
      </c>
      <c r="T909" s="2" t="str">
        <f>IF(S909="-","-",IF(COUNTIFS(B:B,B909,S:S,"필수")&gt;0,"자격요건충족","확인필요"))</f>
        <v>-</v>
      </c>
      <c r="U909" s="2"/>
      <c r="W909" s="2">
        <f>IF(Q909="4급","심사불필요",VLOOKUP(K909,'[1]자격증 backdata'!A:B,2,0))</f>
        <v>4</v>
      </c>
      <c r="X909" s="3">
        <f>IF(R909="A", MIN(20, SUMIFS(W:W, B:B, B909, R:R, "A")),IF(R909="B", MIN(30, SUMIFS(W:W, B:B, B909, R:R, "B")),"비해당분야"))</f>
        <v>10</v>
      </c>
      <c r="Y909" s="3" t="str">
        <f>IF(R909="C",MIN(30,IF(COUNTIFS(B:B,B909,W:W,"가1")=1,25,IF(COUNTIFS(B:B,B909,W:W,"가1")&gt;=2,30,0))+IF(COUNTIFS(B:B,B909,W:W,"나1")&gt;=4,30,IF(COUNTIFS(B:B,B909,W:W,"나1")=3,26,IF(COUNTIFS(B:B,B909,W:W,"나1")=2,22,IF(COUNTIFS(B:B,B909,W:W,"나1")=1,18,0)))))+MIN(30,IF(COUNTIFS(B:B,B909,W:W,"가2")=1,25,IF(COUNTIFS(B:B,B909,W:W,"가2")&gt;=2,30,0))+IF(COUNTIFS(B:B,B909,W:W,"나2")=3,30,IF(COUNTIFS(B:B,B909,W:W,"나2")=2,25,IF(COUNTIFS(B:B,B909,W:W,"나2")=1,20,0)))),"비해당분야")</f>
        <v>비해당분야</v>
      </c>
      <c r="Z909" s="3" t="str">
        <f>IF(R909="C",VLOOKUP(K909,'[1]자격증 backdata'!A:F,6,0),"비해당분야")</f>
        <v>비해당분야</v>
      </c>
      <c r="AA909" s="3" t="str">
        <f>IF(R909="C",SUMIF(B:B,B909,Z:Z),"비해당분야")</f>
        <v>비해당분야</v>
      </c>
      <c r="AB909" s="3" t="str">
        <f>IF(R909="C",SUM(Y909,AA909),"비해당분야")</f>
        <v>비해당분야</v>
      </c>
      <c r="AC909" s="3">
        <f>IF(R909="C",AB909,X909)</f>
        <v>10</v>
      </c>
      <c r="AD909" s="3">
        <f>VLOOKUP(K909,'[1]자격증 backdata'!A:D,4,0)</f>
        <v>0</v>
      </c>
      <c r="AE909" s="3">
        <f>IF(_xlfn.MAXIFS(AD:AD,B:B,B909)&gt;10,10,_xlfn.MAXIFS(AD:AD,B:B,B909))</f>
        <v>5</v>
      </c>
      <c r="AG909" s="2" t="str">
        <f>VLOOKUP(K909,'[1]자격증 backdata'!A:C,3,0)</f>
        <v>H</v>
      </c>
      <c r="AH909" s="2">
        <f>COUNTIFS($B:$B,$B909,$AG:$AG,AH$1)</f>
        <v>0</v>
      </c>
      <c r="AI909" s="2">
        <f>COUNTIFS($B:$B,$B909,$AG:$AG,AI$1)</f>
        <v>0</v>
      </c>
      <c r="AJ909" s="2">
        <f>COUNTIFS($B:$B,$B909,$AG:$AG,AJ$1)</f>
        <v>0</v>
      </c>
      <c r="AK909" s="2">
        <f>COUNTIFS($B:$B,$B909,$AG:$AG,AK$1)</f>
        <v>0</v>
      </c>
      <c r="AL909" s="2">
        <f>COUNTIFS($B:$B,$B909,$AG:$AG,AL$1)</f>
        <v>0</v>
      </c>
      <c r="AM909" s="2">
        <f>COUNTIFS($B:$B,$B909,$AG:$AG,AM$1)</f>
        <v>0</v>
      </c>
      <c r="AN909" s="2">
        <f>COUNTIFS($B:$B,$B909,$AG:$AG,AN$1)</f>
        <v>0</v>
      </c>
      <c r="AO909" s="2">
        <f>COUNTIFS($B:$B,$B909,$AG:$AG,AO$1)</f>
        <v>1</v>
      </c>
      <c r="AP909" s="2">
        <f>COUNTIFS($B:$B,$B909,$AG:$AG,AP$1)</f>
        <v>0</v>
      </c>
      <c r="AQ909" s="2">
        <f>COUNTIFS($B:$B,$B909,$AG:$AG,AQ$1)</f>
        <v>0</v>
      </c>
      <c r="AR909" s="2">
        <f>COUNTIFS($B:$B,$B909,$AG:$AG,AR$1)</f>
        <v>0</v>
      </c>
      <c r="AS909" s="2">
        <f>COUNTIFS($B:$B,$B909,$AG:$AG,AS$1)</f>
        <v>0</v>
      </c>
      <c r="AT909" s="2">
        <f>COUNTIFS($B:$B,$B909,$AG:$AG,AT$1)</f>
        <v>1</v>
      </c>
      <c r="AU909" s="2">
        <f>COUNTIFS($B:$B,$B909,$AG:$AG,AU$1)</f>
        <v>0</v>
      </c>
    </row>
    <row r="910" spans="1:47" ht="15" customHeight="1" x14ac:dyDescent="0.35">
      <c r="A910" s="7">
        <f>IF(B909=B910,A909,A909+1)</f>
        <v>312</v>
      </c>
      <c r="B910" s="7" t="s">
        <v>4731</v>
      </c>
      <c r="C910" s="7" t="s">
        <v>4730</v>
      </c>
      <c r="D910" s="7" t="s">
        <v>3044</v>
      </c>
      <c r="E910" s="7" t="s">
        <v>3043</v>
      </c>
      <c r="F910" s="4" t="s">
        <v>7</v>
      </c>
      <c r="G910" s="4" t="s">
        <v>8</v>
      </c>
      <c r="H910" s="4" t="s">
        <v>7</v>
      </c>
      <c r="I910" s="3">
        <v>2</v>
      </c>
      <c r="J910" s="3" t="s">
        <v>28</v>
      </c>
      <c r="K910" s="3" t="s">
        <v>3061</v>
      </c>
      <c r="L910" s="3" t="s">
        <v>26</v>
      </c>
      <c r="M910" s="3" t="s">
        <v>4734</v>
      </c>
      <c r="N910" s="3" t="s">
        <v>4733</v>
      </c>
      <c r="P910" s="3" t="s">
        <v>669</v>
      </c>
      <c r="Q910" s="3" t="s">
        <v>1475</v>
      </c>
      <c r="R910" s="3" t="s">
        <v>2434</v>
      </c>
      <c r="S910" s="2" t="str">
        <f>IF(P910="심사불필요","-",VLOOKUP(K910,'[1]자격증 backdata'!A:G,7,0))</f>
        <v>-</v>
      </c>
      <c r="T910" s="2" t="str">
        <f>IF(S910="-","-",IF(COUNTIFS(B:B,B910,S:S,"필수")&gt;0,"자격요건충족","확인필요"))</f>
        <v>-</v>
      </c>
      <c r="U910" s="2"/>
      <c r="W910" s="2">
        <f>IF(Q910="4급","심사불필요",VLOOKUP(K910,'[1]자격증 backdata'!A:B,2,0))</f>
        <v>2</v>
      </c>
      <c r="X910" s="3">
        <f>IF(R910="A", MIN(20, SUMIFS(W:W, B:B, B910, R:R, "A")),IF(R910="B", MIN(30, SUMIFS(W:W, B:B, B910, R:R, "B")),"비해당분야"))</f>
        <v>10</v>
      </c>
      <c r="Y910" s="3" t="str">
        <f>IF(R910="C",MIN(30,IF(COUNTIFS(B:B,B910,W:W,"가1")=1,25,IF(COUNTIFS(B:B,B910,W:W,"가1")&gt;=2,30,0))+IF(COUNTIFS(B:B,B910,W:W,"나1")&gt;=4,30,IF(COUNTIFS(B:B,B910,W:W,"나1")=3,26,IF(COUNTIFS(B:B,B910,W:W,"나1")=2,22,IF(COUNTIFS(B:B,B910,W:W,"나1")=1,18,0)))))+MIN(30,IF(COUNTIFS(B:B,B910,W:W,"가2")=1,25,IF(COUNTIFS(B:B,B910,W:W,"가2")&gt;=2,30,0))+IF(COUNTIFS(B:B,B910,W:W,"나2")=3,30,IF(COUNTIFS(B:B,B910,W:W,"나2")=2,25,IF(COUNTIFS(B:B,B910,W:W,"나2")=1,20,0)))),"비해당분야")</f>
        <v>비해당분야</v>
      </c>
      <c r="Z910" s="3" t="str">
        <f>IF(R910="C",VLOOKUP(K910,'[1]자격증 backdata'!A:F,6,0),"비해당분야")</f>
        <v>비해당분야</v>
      </c>
      <c r="AA910" s="3" t="str">
        <f>IF(R910="C",SUMIF(B:B,B910,Z:Z),"비해당분야")</f>
        <v>비해당분야</v>
      </c>
      <c r="AB910" s="3" t="str">
        <f>IF(R910="C",SUM(Y910,AA910),"비해당분야")</f>
        <v>비해당분야</v>
      </c>
      <c r="AC910" s="3">
        <f>IF(R910="C",AB910,X910)</f>
        <v>10</v>
      </c>
      <c r="AD910" s="3">
        <f>VLOOKUP(K910,'[1]자격증 backdata'!A:D,4,0)</f>
        <v>0</v>
      </c>
      <c r="AE910" s="3">
        <f>IF(_xlfn.MAXIFS(AD:AD,B:B,B910)&gt;10,10,_xlfn.MAXIFS(AD:AD,B:B,B910))</f>
        <v>5</v>
      </c>
      <c r="AG910" s="2">
        <f>VLOOKUP(K910,'[1]자격증 backdata'!A:C,3,0)</f>
        <v>0</v>
      </c>
      <c r="AH910" s="2">
        <f>COUNTIFS($B:$B,$B910,$AG:$AG,AH$1)</f>
        <v>0</v>
      </c>
      <c r="AI910" s="2">
        <f>COUNTIFS($B:$B,$B910,$AG:$AG,AI$1)</f>
        <v>0</v>
      </c>
      <c r="AJ910" s="2">
        <f>COUNTIFS($B:$B,$B910,$AG:$AG,AJ$1)</f>
        <v>0</v>
      </c>
      <c r="AK910" s="2">
        <f>COUNTIFS($B:$B,$B910,$AG:$AG,AK$1)</f>
        <v>0</v>
      </c>
      <c r="AL910" s="2">
        <f>COUNTIFS($B:$B,$B910,$AG:$AG,AL$1)</f>
        <v>0</v>
      </c>
      <c r="AM910" s="2">
        <f>COUNTIFS($B:$B,$B910,$AG:$AG,AM$1)</f>
        <v>0</v>
      </c>
      <c r="AN910" s="2">
        <f>COUNTIFS($B:$B,$B910,$AG:$AG,AN$1)</f>
        <v>0</v>
      </c>
      <c r="AO910" s="2">
        <f>COUNTIFS($B:$B,$B910,$AG:$AG,AO$1)</f>
        <v>1</v>
      </c>
      <c r="AP910" s="2">
        <f>COUNTIFS($B:$B,$B910,$AG:$AG,AP$1)</f>
        <v>0</v>
      </c>
      <c r="AQ910" s="2">
        <f>COUNTIFS($B:$B,$B910,$AG:$AG,AQ$1)</f>
        <v>0</v>
      </c>
      <c r="AR910" s="2">
        <f>COUNTIFS($B:$B,$B910,$AG:$AG,AR$1)</f>
        <v>0</v>
      </c>
      <c r="AS910" s="2">
        <f>COUNTIFS($B:$B,$B910,$AG:$AG,AS$1)</f>
        <v>0</v>
      </c>
      <c r="AT910" s="2">
        <f>COUNTIFS($B:$B,$B910,$AG:$AG,AT$1)</f>
        <v>1</v>
      </c>
      <c r="AU910" s="2">
        <f>COUNTIFS($B:$B,$B910,$AG:$AG,AU$1)</f>
        <v>0</v>
      </c>
    </row>
    <row r="911" spans="1:47" ht="15" customHeight="1" x14ac:dyDescent="0.35">
      <c r="A911" s="7">
        <f>IF(B910=B911,A910,A910+1)</f>
        <v>312</v>
      </c>
      <c r="B911" s="7" t="s">
        <v>4731</v>
      </c>
      <c r="C911" s="7" t="s">
        <v>4730</v>
      </c>
      <c r="D911" s="7" t="s">
        <v>3044</v>
      </c>
      <c r="E911" s="7" t="s">
        <v>3043</v>
      </c>
      <c r="F911" s="4" t="s">
        <v>7</v>
      </c>
      <c r="G911" s="4" t="s">
        <v>8</v>
      </c>
      <c r="H911" s="4" t="s">
        <v>7</v>
      </c>
      <c r="I911" s="3">
        <v>3</v>
      </c>
      <c r="J911" s="3" t="s">
        <v>106</v>
      </c>
      <c r="K911" s="3" t="s">
        <v>3057</v>
      </c>
      <c r="L911" s="3" t="s">
        <v>55</v>
      </c>
      <c r="M911" s="3" t="s">
        <v>4732</v>
      </c>
      <c r="N911" s="3" t="s">
        <v>3798</v>
      </c>
      <c r="P911" s="3" t="s">
        <v>669</v>
      </c>
      <c r="Q911" s="3" t="s">
        <v>1475</v>
      </c>
      <c r="R911" s="3" t="s">
        <v>2434</v>
      </c>
      <c r="S911" s="2" t="str">
        <f>IF(P911="심사불필요","-",VLOOKUP(K911,'[1]자격증 backdata'!A:G,7,0))</f>
        <v>-</v>
      </c>
      <c r="T911" s="2" t="str">
        <f>IF(S911="-","-",IF(COUNTIFS(B:B,B911,S:S,"필수")&gt;0,"자격요건충족","확인필요"))</f>
        <v>-</v>
      </c>
      <c r="U911" s="2"/>
      <c r="W911" s="2">
        <f>IF(Q911="4급","심사불필요",VLOOKUP(K911,'[1]자격증 backdata'!A:B,2,0))</f>
        <v>4</v>
      </c>
      <c r="X911" s="3">
        <f>IF(R911="A", MIN(20, SUMIFS(W:W, B:B, B911, R:R, "A")),IF(R911="B", MIN(30, SUMIFS(W:W, B:B, B911, R:R, "B")),"비해당분야"))</f>
        <v>10</v>
      </c>
      <c r="Y911" s="3" t="str">
        <f>IF(R911="C",MIN(30,IF(COUNTIFS(B:B,B911,W:W,"가1")=1,25,IF(COUNTIFS(B:B,B911,W:W,"가1")&gt;=2,30,0))+IF(COUNTIFS(B:B,B911,W:W,"나1")&gt;=4,30,IF(COUNTIFS(B:B,B911,W:W,"나1")=3,26,IF(COUNTIFS(B:B,B911,W:W,"나1")=2,22,IF(COUNTIFS(B:B,B911,W:W,"나1")=1,18,0)))))+MIN(30,IF(COUNTIFS(B:B,B911,W:W,"가2")=1,25,IF(COUNTIFS(B:B,B911,W:W,"가2")&gt;=2,30,0))+IF(COUNTIFS(B:B,B911,W:W,"나2")=3,30,IF(COUNTIFS(B:B,B911,W:W,"나2")=2,25,IF(COUNTIFS(B:B,B911,W:W,"나2")=1,20,0)))),"비해당분야")</f>
        <v>비해당분야</v>
      </c>
      <c r="Z911" s="3" t="str">
        <f>IF(R911="C",VLOOKUP(K911,'[1]자격증 backdata'!A:F,6,0),"비해당분야")</f>
        <v>비해당분야</v>
      </c>
      <c r="AA911" s="3" t="str">
        <f>IF(R911="C",SUMIF(B:B,B911,Z:Z),"비해당분야")</f>
        <v>비해당분야</v>
      </c>
      <c r="AB911" s="3" t="str">
        <f>IF(R911="C",SUM(Y911,AA911),"비해당분야")</f>
        <v>비해당분야</v>
      </c>
      <c r="AC911" s="3">
        <f>IF(R911="C",AB911,X911)</f>
        <v>10</v>
      </c>
      <c r="AD911" s="3">
        <f>VLOOKUP(K911,'[1]자격증 backdata'!A:D,4,0)</f>
        <v>0</v>
      </c>
      <c r="AE911" s="3">
        <f>IF(_xlfn.MAXIFS(AD:AD,B:B,B911)&gt;10,10,_xlfn.MAXIFS(AD:AD,B:B,B911))</f>
        <v>5</v>
      </c>
      <c r="AG911" s="2" t="str">
        <f>VLOOKUP(K911,'[1]자격증 backdata'!A:C,3,0)</f>
        <v>M</v>
      </c>
      <c r="AH911" s="2">
        <f>COUNTIFS($B:$B,$B911,$AG:$AG,AH$1)</f>
        <v>0</v>
      </c>
      <c r="AI911" s="2">
        <f>COUNTIFS($B:$B,$B911,$AG:$AG,AI$1)</f>
        <v>0</v>
      </c>
      <c r="AJ911" s="2">
        <f>COUNTIFS($B:$B,$B911,$AG:$AG,AJ$1)</f>
        <v>0</v>
      </c>
      <c r="AK911" s="2">
        <f>COUNTIFS($B:$B,$B911,$AG:$AG,AK$1)</f>
        <v>0</v>
      </c>
      <c r="AL911" s="2">
        <f>COUNTIFS($B:$B,$B911,$AG:$AG,AL$1)</f>
        <v>0</v>
      </c>
      <c r="AM911" s="2">
        <f>COUNTIFS($B:$B,$B911,$AG:$AG,AM$1)</f>
        <v>0</v>
      </c>
      <c r="AN911" s="2">
        <f>COUNTIFS($B:$B,$B911,$AG:$AG,AN$1)</f>
        <v>0</v>
      </c>
      <c r="AO911" s="2">
        <f>COUNTIFS($B:$B,$B911,$AG:$AG,AO$1)</f>
        <v>1</v>
      </c>
      <c r="AP911" s="2">
        <f>COUNTIFS($B:$B,$B911,$AG:$AG,AP$1)</f>
        <v>0</v>
      </c>
      <c r="AQ911" s="2">
        <f>COUNTIFS($B:$B,$B911,$AG:$AG,AQ$1)</f>
        <v>0</v>
      </c>
      <c r="AR911" s="2">
        <f>COUNTIFS($B:$B,$B911,$AG:$AG,AR$1)</f>
        <v>0</v>
      </c>
      <c r="AS911" s="2">
        <f>COUNTIFS($B:$B,$B911,$AG:$AG,AS$1)</f>
        <v>0</v>
      </c>
      <c r="AT911" s="2">
        <f>COUNTIFS($B:$B,$B911,$AG:$AG,AT$1)</f>
        <v>1</v>
      </c>
      <c r="AU911" s="2">
        <f>COUNTIFS($B:$B,$B911,$AG:$AG,AU$1)</f>
        <v>0</v>
      </c>
    </row>
    <row r="912" spans="1:47" ht="15" customHeight="1" x14ac:dyDescent="0.35">
      <c r="A912" s="7">
        <f>IF(B911=B912,A911,A911+1)</f>
        <v>312</v>
      </c>
      <c r="B912" s="7" t="s">
        <v>4731</v>
      </c>
      <c r="C912" s="7" t="s">
        <v>4730</v>
      </c>
      <c r="D912" s="7" t="s">
        <v>3044</v>
      </c>
      <c r="E912" s="7" t="s">
        <v>3043</v>
      </c>
      <c r="F912" s="4" t="s">
        <v>7</v>
      </c>
      <c r="G912" s="4" t="s">
        <v>8</v>
      </c>
      <c r="H912" s="4" t="s">
        <v>7</v>
      </c>
      <c r="I912" s="3">
        <v>4</v>
      </c>
      <c r="J912" s="3" t="s">
        <v>69</v>
      </c>
      <c r="K912" s="3" t="s">
        <v>3065</v>
      </c>
      <c r="L912" s="3" t="s">
        <v>36</v>
      </c>
      <c r="M912" s="3" t="s">
        <v>4729</v>
      </c>
      <c r="N912" s="3" t="s">
        <v>1283</v>
      </c>
      <c r="P912" s="3" t="s">
        <v>669</v>
      </c>
      <c r="Q912" s="3" t="s">
        <v>1475</v>
      </c>
      <c r="R912" s="3" t="s">
        <v>2434</v>
      </c>
      <c r="S912" s="2" t="str">
        <f>IF(P912="심사불필요","-",VLOOKUP(K912,'[1]자격증 backdata'!A:G,7,0))</f>
        <v>-</v>
      </c>
      <c r="T912" s="2" t="str">
        <f>IF(S912="-","-",IF(COUNTIFS(B:B,B912,S:S,"필수")&gt;0,"자격요건충족","확인필요"))</f>
        <v>-</v>
      </c>
      <c r="U912" s="2"/>
      <c r="W912" s="2">
        <f>IF(Q912="4급","심사불필요",VLOOKUP(K912,'[1]자격증 backdata'!A:B,2,0))</f>
        <v>0</v>
      </c>
      <c r="X912" s="3">
        <f>IF(R912="A", MIN(20, SUMIFS(W:W, B:B, B912, R:R, "A")),IF(R912="B", MIN(30, SUMIFS(W:W, B:B, B912, R:R, "B")),"비해당분야"))</f>
        <v>10</v>
      </c>
      <c r="Y912" s="3" t="str">
        <f>IF(R912="C",MIN(30,IF(COUNTIFS(B:B,B912,W:W,"가1")=1,25,IF(COUNTIFS(B:B,B912,W:W,"가1")&gt;=2,30,0))+IF(COUNTIFS(B:B,B912,W:W,"나1")&gt;=4,30,IF(COUNTIFS(B:B,B912,W:W,"나1")=3,26,IF(COUNTIFS(B:B,B912,W:W,"나1")=2,22,IF(COUNTIFS(B:B,B912,W:W,"나1")=1,18,0)))))+MIN(30,IF(COUNTIFS(B:B,B912,W:W,"가2")=1,25,IF(COUNTIFS(B:B,B912,W:W,"가2")&gt;=2,30,0))+IF(COUNTIFS(B:B,B912,W:W,"나2")=3,30,IF(COUNTIFS(B:B,B912,W:W,"나2")=2,25,IF(COUNTIFS(B:B,B912,W:W,"나2")=1,20,0)))),"비해당분야")</f>
        <v>비해당분야</v>
      </c>
      <c r="Z912" s="3" t="str">
        <f>IF(R912="C",VLOOKUP(K912,'[1]자격증 backdata'!A:F,6,0),"비해당분야")</f>
        <v>비해당분야</v>
      </c>
      <c r="AA912" s="3" t="str">
        <f>IF(R912="C",SUMIF(B:B,B912,Z:Z),"비해당분야")</f>
        <v>비해당분야</v>
      </c>
      <c r="AB912" s="3" t="str">
        <f>IF(R912="C",SUM(Y912,AA912),"비해당분야")</f>
        <v>비해당분야</v>
      </c>
      <c r="AC912" s="3">
        <f>IF(R912="C",AB912,X912)</f>
        <v>10</v>
      </c>
      <c r="AD912" s="3">
        <f>VLOOKUP(K912,'[1]자격증 backdata'!A:D,4,0)</f>
        <v>5</v>
      </c>
      <c r="AE912" s="3">
        <f>IF(_xlfn.MAXIFS(AD:AD,B:B,B912)&gt;10,10,_xlfn.MAXIFS(AD:AD,B:B,B912))</f>
        <v>5</v>
      </c>
      <c r="AG912" s="2">
        <f>VLOOKUP(K912,'[1]자격증 backdata'!A:C,3,0)</f>
        <v>0</v>
      </c>
      <c r="AH912" s="2">
        <f>COUNTIFS($B:$B,$B912,$AG:$AG,AH$1)</f>
        <v>0</v>
      </c>
      <c r="AI912" s="2">
        <f>COUNTIFS($B:$B,$B912,$AG:$AG,AI$1)</f>
        <v>0</v>
      </c>
      <c r="AJ912" s="2">
        <f>COUNTIFS($B:$B,$B912,$AG:$AG,AJ$1)</f>
        <v>0</v>
      </c>
      <c r="AK912" s="2">
        <f>COUNTIFS($B:$B,$B912,$AG:$AG,AK$1)</f>
        <v>0</v>
      </c>
      <c r="AL912" s="2">
        <f>COUNTIFS($B:$B,$B912,$AG:$AG,AL$1)</f>
        <v>0</v>
      </c>
      <c r="AM912" s="2">
        <f>COUNTIFS($B:$B,$B912,$AG:$AG,AM$1)</f>
        <v>0</v>
      </c>
      <c r="AN912" s="2">
        <f>COUNTIFS($B:$B,$B912,$AG:$AG,AN$1)</f>
        <v>0</v>
      </c>
      <c r="AO912" s="2">
        <f>COUNTIFS($B:$B,$B912,$AG:$AG,AO$1)</f>
        <v>1</v>
      </c>
      <c r="AP912" s="2">
        <f>COUNTIFS($B:$B,$B912,$AG:$AG,AP$1)</f>
        <v>0</v>
      </c>
      <c r="AQ912" s="2">
        <f>COUNTIFS($B:$B,$B912,$AG:$AG,AQ$1)</f>
        <v>0</v>
      </c>
      <c r="AR912" s="2">
        <f>COUNTIFS($B:$B,$B912,$AG:$AG,AR$1)</f>
        <v>0</v>
      </c>
      <c r="AS912" s="2">
        <f>COUNTIFS($B:$B,$B912,$AG:$AG,AS$1)</f>
        <v>0</v>
      </c>
      <c r="AT912" s="2">
        <f>COUNTIFS($B:$B,$B912,$AG:$AG,AT$1)</f>
        <v>1</v>
      </c>
      <c r="AU912" s="2">
        <f>COUNTIFS($B:$B,$B912,$AG:$AG,AU$1)</f>
        <v>0</v>
      </c>
    </row>
    <row r="913" spans="1:47" ht="15" customHeight="1" x14ac:dyDescent="0.35">
      <c r="A913" s="4">
        <f>IF(B912=B913,A912,A912+1)</f>
        <v>313</v>
      </c>
      <c r="B913" s="4" t="s">
        <v>4722</v>
      </c>
      <c r="C913" s="4" t="s">
        <v>4721</v>
      </c>
      <c r="D913" s="4" t="s">
        <v>3044</v>
      </c>
      <c r="E913" s="4" t="s">
        <v>3043</v>
      </c>
      <c r="F913" s="4" t="s">
        <v>7</v>
      </c>
      <c r="G913" s="4" t="s">
        <v>8</v>
      </c>
      <c r="H913" s="4" t="s">
        <v>7</v>
      </c>
      <c r="I913" s="4">
        <v>1</v>
      </c>
      <c r="J913" s="4" t="s">
        <v>69</v>
      </c>
      <c r="K913" s="4" t="s">
        <v>3065</v>
      </c>
      <c r="L913" s="4" t="s">
        <v>36</v>
      </c>
      <c r="M913" s="4" t="s">
        <v>4728</v>
      </c>
      <c r="N913" s="4" t="s">
        <v>340</v>
      </c>
      <c r="P913" s="4" t="s">
        <v>669</v>
      </c>
      <c r="Q913" s="4" t="s">
        <v>1475</v>
      </c>
      <c r="R913" s="4" t="s">
        <v>2434</v>
      </c>
      <c r="S913" s="5" t="str">
        <f>IF(P913="심사불필요","-",VLOOKUP(K913,'[1]자격증 backdata'!A:G,7,0))</f>
        <v>-</v>
      </c>
      <c r="T913" s="5" t="str">
        <f>IF(S913="-","-",IF(COUNTIFS(B:B,B913,S:S,"필수")&gt;0,"자격요건충족","확인필요"))</f>
        <v>-</v>
      </c>
      <c r="U913" s="5"/>
      <c r="W913" s="5">
        <f>IF(Q913="4급","심사불필요",VLOOKUP(K913,'[1]자격증 backdata'!A:B,2,0))</f>
        <v>0</v>
      </c>
      <c r="X913" s="4">
        <f>IF(R913="A", MIN(20, SUMIFS(W:W, B:B, B913, R:R, "A")),IF(R913="B", MIN(30, SUMIFS(W:W, B:B, B913, R:R, "B")),"비해당분야"))</f>
        <v>20</v>
      </c>
      <c r="Y913" s="4" t="str">
        <f>IF(R913="C",MIN(30,IF(COUNTIFS(B:B,B913,W:W,"가1")=1,25,IF(COUNTIFS(B:B,B913,W:W,"가1")&gt;=2,30,0))+IF(COUNTIFS(B:B,B913,W:W,"나1")&gt;=4,30,IF(COUNTIFS(B:B,B913,W:W,"나1")=3,26,IF(COUNTIFS(B:B,B913,W:W,"나1")=2,22,IF(COUNTIFS(B:B,B913,W:W,"나1")=1,18,0)))))+MIN(30,IF(COUNTIFS(B:B,B913,W:W,"가2")=1,25,IF(COUNTIFS(B:B,B913,W:W,"가2")&gt;=2,30,0))+IF(COUNTIFS(B:B,B913,W:W,"나2")=3,30,IF(COUNTIFS(B:B,B913,W:W,"나2")=2,25,IF(COUNTIFS(B:B,B913,W:W,"나2")=1,20,0)))),"비해당분야")</f>
        <v>비해당분야</v>
      </c>
      <c r="Z913" s="4" t="str">
        <f>IF(R913="C",VLOOKUP(K913,'[1]자격증 backdata'!A:F,6,0),"비해당분야")</f>
        <v>비해당분야</v>
      </c>
      <c r="AA913" s="4" t="str">
        <f>IF(R913="C",SUMIF(B:B,B913,Z:Z),"비해당분야")</f>
        <v>비해당분야</v>
      </c>
      <c r="AB913" s="4" t="str">
        <f>IF(R913="C",SUM(Y913,AA913),"비해당분야")</f>
        <v>비해당분야</v>
      </c>
      <c r="AC913" s="4">
        <f>IF(R913="C",AB913,X913)</f>
        <v>20</v>
      </c>
      <c r="AD913" s="4">
        <f>VLOOKUP(K913,'[1]자격증 backdata'!A:D,4,0)</f>
        <v>5</v>
      </c>
      <c r="AE913" s="4">
        <f>IF(_xlfn.MAXIFS(AD:AD,B:B,B913)&gt;10,10,_xlfn.MAXIFS(AD:AD,B:B,B913))</f>
        <v>5</v>
      </c>
      <c r="AG913" s="5">
        <f>VLOOKUP(K913,'[1]자격증 backdata'!A:C,3,0)</f>
        <v>0</v>
      </c>
      <c r="AH913" s="5">
        <f>COUNTIFS($B:$B,$B913,$AG:$AG,AH$1)</f>
        <v>0</v>
      </c>
      <c r="AI913" s="5">
        <f>COUNTIFS($B:$B,$B913,$AG:$AG,AI$1)</f>
        <v>0</v>
      </c>
      <c r="AJ913" s="5">
        <f>COUNTIFS($B:$B,$B913,$AG:$AG,AJ$1)</f>
        <v>0</v>
      </c>
      <c r="AK913" s="5">
        <f>COUNTIFS($B:$B,$B913,$AG:$AG,AK$1)</f>
        <v>0</v>
      </c>
      <c r="AL913" s="5">
        <f>COUNTIFS($B:$B,$B913,$AG:$AG,AL$1)</f>
        <v>0</v>
      </c>
      <c r="AM913" s="5">
        <f>COUNTIFS($B:$B,$B913,$AG:$AG,AM$1)</f>
        <v>0</v>
      </c>
      <c r="AN913" s="5">
        <f>COUNTIFS($B:$B,$B913,$AG:$AG,AN$1)</f>
        <v>1</v>
      </c>
      <c r="AO913" s="5">
        <f>COUNTIFS($B:$B,$B913,$AG:$AG,AO$1)</f>
        <v>1</v>
      </c>
      <c r="AP913" s="5">
        <f>COUNTIFS($B:$B,$B913,$AG:$AG,AP$1)</f>
        <v>0</v>
      </c>
      <c r="AQ913" s="5">
        <f>COUNTIFS($B:$B,$B913,$AG:$AG,AQ$1)</f>
        <v>1</v>
      </c>
      <c r="AR913" s="5">
        <f>COUNTIFS($B:$B,$B913,$AG:$AG,AR$1)</f>
        <v>0</v>
      </c>
      <c r="AS913" s="5">
        <f>COUNTIFS($B:$B,$B913,$AG:$AG,AS$1)</f>
        <v>0</v>
      </c>
      <c r="AT913" s="5">
        <f>COUNTIFS($B:$B,$B913,$AG:$AG,AT$1)</f>
        <v>1</v>
      </c>
      <c r="AU913" s="5">
        <f>COUNTIFS($B:$B,$B913,$AG:$AG,AU$1)</f>
        <v>1</v>
      </c>
    </row>
    <row r="914" spans="1:47" ht="15" customHeight="1" x14ac:dyDescent="0.35">
      <c r="A914" s="6">
        <f>IF(B913=B914,A913,A913+1)</f>
        <v>313</v>
      </c>
      <c r="B914" s="6" t="s">
        <v>4722</v>
      </c>
      <c r="C914" s="6" t="s">
        <v>4721</v>
      </c>
      <c r="D914" s="6" t="s">
        <v>3044</v>
      </c>
      <c r="E914" s="6" t="s">
        <v>3043</v>
      </c>
      <c r="F914" s="4" t="s">
        <v>7</v>
      </c>
      <c r="G914" s="4" t="s">
        <v>8</v>
      </c>
      <c r="H914" s="4" t="s">
        <v>7</v>
      </c>
      <c r="I914" s="4">
        <v>2</v>
      </c>
      <c r="J914" s="4" t="s">
        <v>2526</v>
      </c>
      <c r="K914" s="4" t="s">
        <v>3161</v>
      </c>
      <c r="L914" s="4" t="s">
        <v>2524</v>
      </c>
      <c r="M914" s="4" t="s">
        <v>4727</v>
      </c>
      <c r="N914" s="4" t="s">
        <v>2806</v>
      </c>
      <c r="P914" s="4" t="s">
        <v>669</v>
      </c>
      <c r="Q914" s="4" t="s">
        <v>1475</v>
      </c>
      <c r="R914" s="4" t="s">
        <v>2434</v>
      </c>
      <c r="S914" s="5" t="str">
        <f>IF(P914="심사불필요","-",VLOOKUP(K914,'[1]자격증 backdata'!A:G,7,0))</f>
        <v>-</v>
      </c>
      <c r="T914" s="5" t="str">
        <f>IF(S914="-","-",IF(COUNTIFS(B:B,B914,S:S,"필수")&gt;0,"자격요건충족","확인필요"))</f>
        <v>-</v>
      </c>
      <c r="U914" s="5"/>
      <c r="W914" s="5">
        <f>IF(Q914="4급","심사불필요",VLOOKUP(K914,'[1]자격증 backdata'!A:B,2,0))</f>
        <v>4</v>
      </c>
      <c r="X914" s="4">
        <f>IF(R914="A", MIN(20, SUMIFS(W:W, B:B, B914, R:R, "A")),IF(R914="B", MIN(30, SUMIFS(W:W, B:B, B914, R:R, "B")),"비해당분야"))</f>
        <v>20</v>
      </c>
      <c r="Y914" s="4" t="str">
        <f>IF(R914="C",MIN(30,IF(COUNTIFS(B:B,B914,W:W,"가1")=1,25,IF(COUNTIFS(B:B,B914,W:W,"가1")&gt;=2,30,0))+IF(COUNTIFS(B:B,B914,W:W,"나1")&gt;=4,30,IF(COUNTIFS(B:B,B914,W:W,"나1")=3,26,IF(COUNTIFS(B:B,B914,W:W,"나1")=2,22,IF(COUNTIFS(B:B,B914,W:W,"나1")=1,18,0)))))+MIN(30,IF(COUNTIFS(B:B,B914,W:W,"가2")=1,25,IF(COUNTIFS(B:B,B914,W:W,"가2")&gt;=2,30,0))+IF(COUNTIFS(B:B,B914,W:W,"나2")=3,30,IF(COUNTIFS(B:B,B914,W:W,"나2")=2,25,IF(COUNTIFS(B:B,B914,W:W,"나2")=1,20,0)))),"비해당분야")</f>
        <v>비해당분야</v>
      </c>
      <c r="Z914" s="4" t="str">
        <f>IF(R914="C",VLOOKUP(K914,'[1]자격증 backdata'!A:F,6,0),"비해당분야")</f>
        <v>비해당분야</v>
      </c>
      <c r="AA914" s="4" t="str">
        <f>IF(R914="C",SUMIF(B:B,B914,Z:Z),"비해당분야")</f>
        <v>비해당분야</v>
      </c>
      <c r="AB914" s="4" t="str">
        <f>IF(R914="C",SUM(Y914,AA914),"비해당분야")</f>
        <v>비해당분야</v>
      </c>
      <c r="AC914" s="4">
        <f>IF(R914="C",AB914,X914)</f>
        <v>20</v>
      </c>
      <c r="AD914" s="4">
        <f>VLOOKUP(K914,'[1]자격증 backdata'!A:D,4,0)</f>
        <v>0</v>
      </c>
      <c r="AE914" s="4">
        <f>IF(_xlfn.MAXIFS(AD:AD,B:B,B914)&gt;10,10,_xlfn.MAXIFS(AD:AD,B:B,B914))</f>
        <v>5</v>
      </c>
      <c r="AG914" s="5">
        <f>VLOOKUP(K914,'[1]자격증 backdata'!A:C,3,0)</f>
        <v>0</v>
      </c>
      <c r="AH914" s="5">
        <f>COUNTIFS($B:$B,$B914,$AG:$AG,AH$1)</f>
        <v>0</v>
      </c>
      <c r="AI914" s="5">
        <f>COUNTIFS($B:$B,$B914,$AG:$AG,AI$1)</f>
        <v>0</v>
      </c>
      <c r="AJ914" s="5">
        <f>COUNTIFS($B:$B,$B914,$AG:$AG,AJ$1)</f>
        <v>0</v>
      </c>
      <c r="AK914" s="5">
        <f>COUNTIFS($B:$B,$B914,$AG:$AG,AK$1)</f>
        <v>0</v>
      </c>
      <c r="AL914" s="5">
        <f>COUNTIFS($B:$B,$B914,$AG:$AG,AL$1)</f>
        <v>0</v>
      </c>
      <c r="AM914" s="5">
        <f>COUNTIFS($B:$B,$B914,$AG:$AG,AM$1)</f>
        <v>0</v>
      </c>
      <c r="AN914" s="5">
        <f>COUNTIFS($B:$B,$B914,$AG:$AG,AN$1)</f>
        <v>1</v>
      </c>
      <c r="AO914" s="5">
        <f>COUNTIFS($B:$B,$B914,$AG:$AG,AO$1)</f>
        <v>1</v>
      </c>
      <c r="AP914" s="5">
        <f>COUNTIFS($B:$B,$B914,$AG:$AG,AP$1)</f>
        <v>0</v>
      </c>
      <c r="AQ914" s="5">
        <f>COUNTIFS($B:$B,$B914,$AG:$AG,AQ$1)</f>
        <v>1</v>
      </c>
      <c r="AR914" s="5">
        <f>COUNTIFS($B:$B,$B914,$AG:$AG,AR$1)</f>
        <v>0</v>
      </c>
      <c r="AS914" s="5">
        <f>COUNTIFS($B:$B,$B914,$AG:$AG,AS$1)</f>
        <v>0</v>
      </c>
      <c r="AT914" s="5">
        <f>COUNTIFS($B:$B,$B914,$AG:$AG,AT$1)</f>
        <v>1</v>
      </c>
      <c r="AU914" s="5">
        <f>COUNTIFS($B:$B,$B914,$AG:$AG,AU$1)</f>
        <v>1</v>
      </c>
    </row>
    <row r="915" spans="1:47" ht="15" customHeight="1" x14ac:dyDescent="0.35">
      <c r="A915" s="6">
        <f>IF(B914=B915,A914,A914+1)</f>
        <v>313</v>
      </c>
      <c r="B915" s="6" t="s">
        <v>4722</v>
      </c>
      <c r="C915" s="6" t="s">
        <v>4721</v>
      </c>
      <c r="D915" s="6" t="s">
        <v>3044</v>
      </c>
      <c r="E915" s="6" t="s">
        <v>3043</v>
      </c>
      <c r="F915" s="4" t="s">
        <v>7</v>
      </c>
      <c r="G915" s="4" t="s">
        <v>8</v>
      </c>
      <c r="H915" s="4" t="s">
        <v>7</v>
      </c>
      <c r="I915" s="4">
        <v>3</v>
      </c>
      <c r="J915" s="4" t="s">
        <v>653</v>
      </c>
      <c r="K915" s="4" t="s">
        <v>3052</v>
      </c>
      <c r="L915" s="4" t="s">
        <v>651</v>
      </c>
      <c r="M915" s="4" t="s">
        <v>4726</v>
      </c>
      <c r="N915" s="4" t="s">
        <v>2707</v>
      </c>
      <c r="P915" s="4" t="s">
        <v>669</v>
      </c>
      <c r="Q915" s="4" t="s">
        <v>1475</v>
      </c>
      <c r="R915" s="4" t="s">
        <v>2434</v>
      </c>
      <c r="S915" s="5" t="str">
        <f>IF(P915="심사불필요","-",VLOOKUP(K915,'[1]자격증 backdata'!A:G,7,0))</f>
        <v>-</v>
      </c>
      <c r="T915" s="5" t="str">
        <f>IF(S915="-","-",IF(COUNTIFS(B:B,B915,S:S,"필수")&gt;0,"자격요건충족","확인필요"))</f>
        <v>-</v>
      </c>
      <c r="U915" s="5"/>
      <c r="W915" s="5">
        <f>IF(Q915="4급","심사불필요",VLOOKUP(K915,'[1]자격증 backdata'!A:B,2,0))</f>
        <v>4</v>
      </c>
      <c r="X915" s="4">
        <f>IF(R915="A", MIN(20, SUMIFS(W:W, B:B, B915, R:R, "A")),IF(R915="B", MIN(30, SUMIFS(W:W, B:B, B915, R:R, "B")),"비해당분야"))</f>
        <v>20</v>
      </c>
      <c r="Y915" s="4" t="str">
        <f>IF(R915="C",MIN(30,IF(COUNTIFS(B:B,B915,W:W,"가1")=1,25,IF(COUNTIFS(B:B,B915,W:W,"가1")&gt;=2,30,0))+IF(COUNTIFS(B:B,B915,W:W,"나1")&gt;=4,30,IF(COUNTIFS(B:B,B915,W:W,"나1")=3,26,IF(COUNTIFS(B:B,B915,W:W,"나1")=2,22,IF(COUNTIFS(B:B,B915,W:W,"나1")=1,18,0)))))+MIN(30,IF(COUNTIFS(B:B,B915,W:W,"가2")=1,25,IF(COUNTIFS(B:B,B915,W:W,"가2")&gt;=2,30,0))+IF(COUNTIFS(B:B,B915,W:W,"나2")=3,30,IF(COUNTIFS(B:B,B915,W:W,"나2")=2,25,IF(COUNTIFS(B:B,B915,W:W,"나2")=1,20,0)))),"비해당분야")</f>
        <v>비해당분야</v>
      </c>
      <c r="Z915" s="4" t="str">
        <f>IF(R915="C",VLOOKUP(K915,'[1]자격증 backdata'!A:F,6,0),"비해당분야")</f>
        <v>비해당분야</v>
      </c>
      <c r="AA915" s="4" t="str">
        <f>IF(R915="C",SUMIF(B:B,B915,Z:Z),"비해당분야")</f>
        <v>비해당분야</v>
      </c>
      <c r="AB915" s="4" t="str">
        <f>IF(R915="C",SUM(Y915,AA915),"비해당분야")</f>
        <v>비해당분야</v>
      </c>
      <c r="AC915" s="4">
        <f>IF(R915="C",AB915,X915)</f>
        <v>20</v>
      </c>
      <c r="AD915" s="4">
        <f>VLOOKUP(K915,'[1]자격증 backdata'!A:D,4,0)</f>
        <v>0</v>
      </c>
      <c r="AE915" s="4">
        <f>IF(_xlfn.MAXIFS(AD:AD,B:B,B915)&gt;10,10,_xlfn.MAXIFS(AD:AD,B:B,B915))</f>
        <v>5</v>
      </c>
      <c r="AG915" s="5" t="str">
        <f>VLOOKUP(K915,'[1]자격증 backdata'!A:C,3,0)</f>
        <v>H</v>
      </c>
      <c r="AH915" s="5">
        <f>COUNTIFS($B:$B,$B915,$AG:$AG,AH$1)</f>
        <v>0</v>
      </c>
      <c r="AI915" s="5">
        <f>COUNTIFS($B:$B,$B915,$AG:$AG,AI$1)</f>
        <v>0</v>
      </c>
      <c r="AJ915" s="5">
        <f>COUNTIFS($B:$B,$B915,$AG:$AG,AJ$1)</f>
        <v>0</v>
      </c>
      <c r="AK915" s="5">
        <f>COUNTIFS($B:$B,$B915,$AG:$AG,AK$1)</f>
        <v>0</v>
      </c>
      <c r="AL915" s="5">
        <f>COUNTIFS($B:$B,$B915,$AG:$AG,AL$1)</f>
        <v>0</v>
      </c>
      <c r="AM915" s="5">
        <f>COUNTIFS($B:$B,$B915,$AG:$AG,AM$1)</f>
        <v>0</v>
      </c>
      <c r="AN915" s="5">
        <f>COUNTIFS($B:$B,$B915,$AG:$AG,AN$1)</f>
        <v>1</v>
      </c>
      <c r="AO915" s="5">
        <f>COUNTIFS($B:$B,$B915,$AG:$AG,AO$1)</f>
        <v>1</v>
      </c>
      <c r="AP915" s="5">
        <f>COUNTIFS($B:$B,$B915,$AG:$AG,AP$1)</f>
        <v>0</v>
      </c>
      <c r="AQ915" s="5">
        <f>COUNTIFS($B:$B,$B915,$AG:$AG,AQ$1)</f>
        <v>1</v>
      </c>
      <c r="AR915" s="5">
        <f>COUNTIFS($B:$B,$B915,$AG:$AG,AR$1)</f>
        <v>0</v>
      </c>
      <c r="AS915" s="5">
        <f>COUNTIFS($B:$B,$B915,$AG:$AG,AS$1)</f>
        <v>0</v>
      </c>
      <c r="AT915" s="5">
        <f>COUNTIFS($B:$B,$B915,$AG:$AG,AT$1)</f>
        <v>1</v>
      </c>
      <c r="AU915" s="5">
        <f>COUNTIFS($B:$B,$B915,$AG:$AG,AU$1)</f>
        <v>1</v>
      </c>
    </row>
    <row r="916" spans="1:47" ht="15" customHeight="1" x14ac:dyDescent="0.35">
      <c r="A916" s="6">
        <f>IF(B915=B916,A915,A915+1)</f>
        <v>313</v>
      </c>
      <c r="B916" s="6" t="s">
        <v>4722</v>
      </c>
      <c r="C916" s="6" t="s">
        <v>4721</v>
      </c>
      <c r="D916" s="6" t="s">
        <v>3044</v>
      </c>
      <c r="E916" s="6" t="s">
        <v>3043</v>
      </c>
      <c r="F916" s="4" t="s">
        <v>7</v>
      </c>
      <c r="G916" s="4" t="s">
        <v>8</v>
      </c>
      <c r="H916" s="4" t="s">
        <v>7</v>
      </c>
      <c r="I916" s="4">
        <v>4</v>
      </c>
      <c r="J916" s="4" t="s">
        <v>106</v>
      </c>
      <c r="K916" s="4" t="s">
        <v>3057</v>
      </c>
      <c r="L916" s="4" t="s">
        <v>55</v>
      </c>
      <c r="M916" s="4" t="s">
        <v>4725</v>
      </c>
      <c r="N916" s="4" t="s">
        <v>2752</v>
      </c>
      <c r="P916" s="4" t="s">
        <v>669</v>
      </c>
      <c r="Q916" s="4" t="s">
        <v>1475</v>
      </c>
      <c r="R916" s="4" t="s">
        <v>2434</v>
      </c>
      <c r="S916" s="5" t="str">
        <f>IF(P916="심사불필요","-",VLOOKUP(K916,'[1]자격증 backdata'!A:G,7,0))</f>
        <v>-</v>
      </c>
      <c r="T916" s="5" t="str">
        <f>IF(S916="-","-",IF(COUNTIFS(B:B,B916,S:S,"필수")&gt;0,"자격요건충족","확인필요"))</f>
        <v>-</v>
      </c>
      <c r="U916" s="5"/>
      <c r="W916" s="5">
        <f>IF(Q916="4급","심사불필요",VLOOKUP(K916,'[1]자격증 backdata'!A:B,2,0))</f>
        <v>4</v>
      </c>
      <c r="X916" s="4">
        <f>IF(R916="A", MIN(20, SUMIFS(W:W, B:B, B916, R:R, "A")),IF(R916="B", MIN(30, SUMIFS(W:W, B:B, B916, R:R, "B")),"비해당분야"))</f>
        <v>20</v>
      </c>
      <c r="Y916" s="4" t="str">
        <f>IF(R916="C",MIN(30,IF(COUNTIFS(B:B,B916,W:W,"가1")=1,25,IF(COUNTIFS(B:B,B916,W:W,"가1")&gt;=2,30,0))+IF(COUNTIFS(B:B,B916,W:W,"나1")&gt;=4,30,IF(COUNTIFS(B:B,B916,W:W,"나1")=3,26,IF(COUNTIFS(B:B,B916,W:W,"나1")=2,22,IF(COUNTIFS(B:B,B916,W:W,"나1")=1,18,0)))))+MIN(30,IF(COUNTIFS(B:B,B916,W:W,"가2")=1,25,IF(COUNTIFS(B:B,B916,W:W,"가2")&gt;=2,30,0))+IF(COUNTIFS(B:B,B916,W:W,"나2")=3,30,IF(COUNTIFS(B:B,B916,W:W,"나2")=2,25,IF(COUNTIFS(B:B,B916,W:W,"나2")=1,20,0)))),"비해당분야")</f>
        <v>비해당분야</v>
      </c>
      <c r="Z916" s="4" t="str">
        <f>IF(R916="C",VLOOKUP(K916,'[1]자격증 backdata'!A:F,6,0),"비해당분야")</f>
        <v>비해당분야</v>
      </c>
      <c r="AA916" s="4" t="str">
        <f>IF(R916="C",SUMIF(B:B,B916,Z:Z),"비해당분야")</f>
        <v>비해당분야</v>
      </c>
      <c r="AB916" s="4" t="str">
        <f>IF(R916="C",SUM(Y916,AA916),"비해당분야")</f>
        <v>비해당분야</v>
      </c>
      <c r="AC916" s="4">
        <f>IF(R916="C",AB916,X916)</f>
        <v>20</v>
      </c>
      <c r="AD916" s="4">
        <f>VLOOKUP(K916,'[1]자격증 backdata'!A:D,4,0)</f>
        <v>0</v>
      </c>
      <c r="AE916" s="4">
        <f>IF(_xlfn.MAXIFS(AD:AD,B:B,B916)&gt;10,10,_xlfn.MAXIFS(AD:AD,B:B,B916))</f>
        <v>5</v>
      </c>
      <c r="AG916" s="5" t="str">
        <f>VLOOKUP(K916,'[1]자격증 backdata'!A:C,3,0)</f>
        <v>M</v>
      </c>
      <c r="AH916" s="5">
        <f>COUNTIFS($B:$B,$B916,$AG:$AG,AH$1)</f>
        <v>0</v>
      </c>
      <c r="AI916" s="5">
        <f>COUNTIFS($B:$B,$B916,$AG:$AG,AI$1)</f>
        <v>0</v>
      </c>
      <c r="AJ916" s="5">
        <f>COUNTIFS($B:$B,$B916,$AG:$AG,AJ$1)</f>
        <v>0</v>
      </c>
      <c r="AK916" s="5">
        <f>COUNTIFS($B:$B,$B916,$AG:$AG,AK$1)</f>
        <v>0</v>
      </c>
      <c r="AL916" s="5">
        <f>COUNTIFS($B:$B,$B916,$AG:$AG,AL$1)</f>
        <v>0</v>
      </c>
      <c r="AM916" s="5">
        <f>COUNTIFS($B:$B,$B916,$AG:$AG,AM$1)</f>
        <v>0</v>
      </c>
      <c r="AN916" s="5">
        <f>COUNTIFS($B:$B,$B916,$AG:$AG,AN$1)</f>
        <v>1</v>
      </c>
      <c r="AO916" s="5">
        <f>COUNTIFS($B:$B,$B916,$AG:$AG,AO$1)</f>
        <v>1</v>
      </c>
      <c r="AP916" s="5">
        <f>COUNTIFS($B:$B,$B916,$AG:$AG,AP$1)</f>
        <v>0</v>
      </c>
      <c r="AQ916" s="5">
        <f>COUNTIFS($B:$B,$B916,$AG:$AG,AQ$1)</f>
        <v>1</v>
      </c>
      <c r="AR916" s="5">
        <f>COUNTIFS($B:$B,$B916,$AG:$AG,AR$1)</f>
        <v>0</v>
      </c>
      <c r="AS916" s="5">
        <f>COUNTIFS($B:$B,$B916,$AG:$AG,AS$1)</f>
        <v>0</v>
      </c>
      <c r="AT916" s="5">
        <f>COUNTIFS($B:$B,$B916,$AG:$AG,AT$1)</f>
        <v>1</v>
      </c>
      <c r="AU916" s="5">
        <f>COUNTIFS($B:$B,$B916,$AG:$AG,AU$1)</f>
        <v>1</v>
      </c>
    </row>
    <row r="917" spans="1:47" ht="15" customHeight="1" x14ac:dyDescent="0.35">
      <c r="A917" s="6">
        <f>IF(B916=B917,A916,A916+1)</f>
        <v>313</v>
      </c>
      <c r="B917" s="6" t="s">
        <v>4722</v>
      </c>
      <c r="C917" s="6" t="s">
        <v>4721</v>
      </c>
      <c r="D917" s="6" t="s">
        <v>3044</v>
      </c>
      <c r="E917" s="6" t="s">
        <v>3043</v>
      </c>
      <c r="F917" s="4" t="s">
        <v>7</v>
      </c>
      <c r="G917" s="4" t="s">
        <v>8</v>
      </c>
      <c r="H917" s="4" t="s">
        <v>7</v>
      </c>
      <c r="I917" s="4">
        <v>5</v>
      </c>
      <c r="J917" s="4" t="s">
        <v>633</v>
      </c>
      <c r="K917" s="4" t="s">
        <v>3118</v>
      </c>
      <c r="L917" s="4" t="s">
        <v>55</v>
      </c>
      <c r="M917" s="4" t="s">
        <v>4724</v>
      </c>
      <c r="N917" s="4" t="s">
        <v>1726</v>
      </c>
      <c r="P917" s="4" t="s">
        <v>669</v>
      </c>
      <c r="Q917" s="4" t="s">
        <v>1475</v>
      </c>
      <c r="R917" s="4" t="s">
        <v>2434</v>
      </c>
      <c r="S917" s="5" t="str">
        <f>IF(P917="심사불필요","-",VLOOKUP(K917,'[1]자격증 backdata'!A:G,7,0))</f>
        <v>-</v>
      </c>
      <c r="T917" s="5" t="str">
        <f>IF(S917="-","-",IF(COUNTIFS(B:B,B917,S:S,"필수")&gt;0,"자격요건충족","확인필요"))</f>
        <v>-</v>
      </c>
      <c r="U917" s="5"/>
      <c r="W917" s="5">
        <f>IF(Q917="4급","심사불필요",VLOOKUP(K917,'[1]자격증 backdata'!A:B,2,0))</f>
        <v>4</v>
      </c>
      <c r="X917" s="4">
        <f>IF(R917="A", MIN(20, SUMIFS(W:W, B:B, B917, R:R, "A")),IF(R917="B", MIN(30, SUMIFS(W:W, B:B, B917, R:R, "B")),"비해당분야"))</f>
        <v>20</v>
      </c>
      <c r="Y917" s="4" t="str">
        <f>IF(R917="C",MIN(30,IF(COUNTIFS(B:B,B917,W:W,"가1")=1,25,IF(COUNTIFS(B:B,B917,W:W,"가1")&gt;=2,30,0))+IF(COUNTIFS(B:B,B917,W:W,"나1")&gt;=4,30,IF(COUNTIFS(B:B,B917,W:W,"나1")=3,26,IF(COUNTIFS(B:B,B917,W:W,"나1")=2,22,IF(COUNTIFS(B:B,B917,W:W,"나1")=1,18,0)))))+MIN(30,IF(COUNTIFS(B:B,B917,W:W,"가2")=1,25,IF(COUNTIFS(B:B,B917,W:W,"가2")&gt;=2,30,0))+IF(COUNTIFS(B:B,B917,W:W,"나2")=3,30,IF(COUNTIFS(B:B,B917,W:W,"나2")=2,25,IF(COUNTIFS(B:B,B917,W:W,"나2")=1,20,0)))),"비해당분야")</f>
        <v>비해당분야</v>
      </c>
      <c r="Z917" s="4" t="str">
        <f>IF(R917="C",VLOOKUP(K917,'[1]자격증 backdata'!A:F,6,0),"비해당분야")</f>
        <v>비해당분야</v>
      </c>
      <c r="AA917" s="4" t="str">
        <f>IF(R917="C",SUMIF(B:B,B917,Z:Z),"비해당분야")</f>
        <v>비해당분야</v>
      </c>
      <c r="AB917" s="4" t="str">
        <f>IF(R917="C",SUM(Y917,AA917),"비해당분야")</f>
        <v>비해당분야</v>
      </c>
      <c r="AC917" s="4">
        <f>IF(R917="C",AB917,X917)</f>
        <v>20</v>
      </c>
      <c r="AD917" s="4">
        <f>VLOOKUP(K917,'[1]자격증 backdata'!A:D,4,0)</f>
        <v>0</v>
      </c>
      <c r="AE917" s="4">
        <f>IF(_xlfn.MAXIFS(AD:AD,B:B,B917)&gt;10,10,_xlfn.MAXIFS(AD:AD,B:B,B917))</f>
        <v>5</v>
      </c>
      <c r="AG917" s="5" t="str">
        <f>VLOOKUP(K917,'[1]자격증 backdata'!A:C,3,0)</f>
        <v>G</v>
      </c>
      <c r="AH917" s="5">
        <f>COUNTIFS($B:$B,$B917,$AG:$AG,AH$1)</f>
        <v>0</v>
      </c>
      <c r="AI917" s="5">
        <f>COUNTIFS($B:$B,$B917,$AG:$AG,AI$1)</f>
        <v>0</v>
      </c>
      <c r="AJ917" s="5">
        <f>COUNTIFS($B:$B,$B917,$AG:$AG,AJ$1)</f>
        <v>0</v>
      </c>
      <c r="AK917" s="5">
        <f>COUNTIFS($B:$B,$B917,$AG:$AG,AK$1)</f>
        <v>0</v>
      </c>
      <c r="AL917" s="5">
        <f>COUNTIFS($B:$B,$B917,$AG:$AG,AL$1)</f>
        <v>0</v>
      </c>
      <c r="AM917" s="5">
        <f>COUNTIFS($B:$B,$B917,$AG:$AG,AM$1)</f>
        <v>0</v>
      </c>
      <c r="AN917" s="5">
        <f>COUNTIFS($B:$B,$B917,$AG:$AG,AN$1)</f>
        <v>1</v>
      </c>
      <c r="AO917" s="5">
        <f>COUNTIFS($B:$B,$B917,$AG:$AG,AO$1)</f>
        <v>1</v>
      </c>
      <c r="AP917" s="5">
        <f>COUNTIFS($B:$B,$B917,$AG:$AG,AP$1)</f>
        <v>0</v>
      </c>
      <c r="AQ917" s="5">
        <f>COUNTIFS($B:$B,$B917,$AG:$AG,AQ$1)</f>
        <v>1</v>
      </c>
      <c r="AR917" s="5">
        <f>COUNTIFS($B:$B,$B917,$AG:$AG,AR$1)</f>
        <v>0</v>
      </c>
      <c r="AS917" s="5">
        <f>COUNTIFS($B:$B,$B917,$AG:$AG,AS$1)</f>
        <v>0</v>
      </c>
      <c r="AT917" s="5">
        <f>COUNTIFS($B:$B,$B917,$AG:$AG,AT$1)</f>
        <v>1</v>
      </c>
      <c r="AU917" s="5">
        <f>COUNTIFS($B:$B,$B917,$AG:$AG,AU$1)</f>
        <v>1</v>
      </c>
    </row>
    <row r="918" spans="1:47" ht="15" customHeight="1" x14ac:dyDescent="0.35">
      <c r="A918" s="6">
        <f>IF(B917=B918,A917,A917+1)</f>
        <v>313</v>
      </c>
      <c r="B918" s="6" t="s">
        <v>4722</v>
      </c>
      <c r="C918" s="6" t="s">
        <v>4721</v>
      </c>
      <c r="D918" s="6" t="s">
        <v>3044</v>
      </c>
      <c r="E918" s="6" t="s">
        <v>3043</v>
      </c>
      <c r="F918" s="4" t="s">
        <v>7</v>
      </c>
      <c r="G918" s="4" t="s">
        <v>8</v>
      </c>
      <c r="H918" s="4" t="s">
        <v>7</v>
      </c>
      <c r="I918" s="4">
        <v>6</v>
      </c>
      <c r="J918" s="4" t="s">
        <v>364</v>
      </c>
      <c r="K918" s="4" t="s">
        <v>3075</v>
      </c>
      <c r="L918" s="4" t="s">
        <v>254</v>
      </c>
      <c r="M918" s="4" t="s">
        <v>4723</v>
      </c>
      <c r="N918" s="4" t="s">
        <v>3182</v>
      </c>
      <c r="P918" s="4" t="s">
        <v>669</v>
      </c>
      <c r="Q918" s="4" t="s">
        <v>1475</v>
      </c>
      <c r="R918" s="4" t="s">
        <v>2434</v>
      </c>
      <c r="S918" s="5" t="str">
        <f>IF(P918="심사불필요","-",VLOOKUP(K918,'[1]자격증 backdata'!A:G,7,0))</f>
        <v>-</v>
      </c>
      <c r="T918" s="5" t="str">
        <f>IF(S918="-","-",IF(COUNTIFS(B:B,B918,S:S,"필수")&gt;0,"자격요건충족","확인필요"))</f>
        <v>-</v>
      </c>
      <c r="U918" s="5"/>
      <c r="W918" s="5">
        <f>IF(Q918="4급","심사불필요",VLOOKUP(K918,'[1]자격증 backdata'!A:B,2,0))</f>
        <v>2</v>
      </c>
      <c r="X918" s="4">
        <f>IF(R918="A", MIN(20, SUMIFS(W:W, B:B, B918, R:R, "A")),IF(R918="B", MIN(30, SUMIFS(W:W, B:B, B918, R:R, "B")),"비해당분야"))</f>
        <v>20</v>
      </c>
      <c r="Y918" s="4" t="str">
        <f>IF(R918="C",MIN(30,IF(COUNTIFS(B:B,B918,W:W,"가1")=1,25,IF(COUNTIFS(B:B,B918,W:W,"가1")&gt;=2,30,0))+IF(COUNTIFS(B:B,B918,W:W,"나1")&gt;=4,30,IF(COUNTIFS(B:B,B918,W:W,"나1")=3,26,IF(COUNTIFS(B:B,B918,W:W,"나1")=2,22,IF(COUNTIFS(B:B,B918,W:W,"나1")=1,18,0)))))+MIN(30,IF(COUNTIFS(B:B,B918,W:W,"가2")=1,25,IF(COUNTIFS(B:B,B918,W:W,"가2")&gt;=2,30,0))+IF(COUNTIFS(B:B,B918,W:W,"나2")=3,30,IF(COUNTIFS(B:B,B918,W:W,"나2")=2,25,IF(COUNTIFS(B:B,B918,W:W,"나2")=1,20,0)))),"비해당분야")</f>
        <v>비해당분야</v>
      </c>
      <c r="Z918" s="4" t="str">
        <f>IF(R918="C",VLOOKUP(K918,'[1]자격증 backdata'!A:F,6,0),"비해당분야")</f>
        <v>비해당분야</v>
      </c>
      <c r="AA918" s="4" t="str">
        <f>IF(R918="C",SUMIF(B:B,B918,Z:Z),"비해당분야")</f>
        <v>비해당분야</v>
      </c>
      <c r="AB918" s="4" t="str">
        <f>IF(R918="C",SUM(Y918,AA918),"비해당분야")</f>
        <v>비해당분야</v>
      </c>
      <c r="AC918" s="4">
        <f>IF(R918="C",AB918,X918)</f>
        <v>20</v>
      </c>
      <c r="AD918" s="4">
        <f>VLOOKUP(K918,'[1]자격증 backdata'!A:D,4,0)</f>
        <v>0</v>
      </c>
      <c r="AE918" s="4">
        <f>IF(_xlfn.MAXIFS(AD:AD,B:B,B918)&gt;10,10,_xlfn.MAXIFS(AD:AD,B:B,B918))</f>
        <v>5</v>
      </c>
      <c r="AG918" s="5" t="str">
        <f>VLOOKUP(K918,'[1]자격증 backdata'!A:C,3,0)</f>
        <v>J</v>
      </c>
      <c r="AH918" s="5">
        <f>COUNTIFS($B:$B,$B918,$AG:$AG,AH$1)</f>
        <v>0</v>
      </c>
      <c r="AI918" s="5">
        <f>COUNTIFS($B:$B,$B918,$AG:$AG,AI$1)</f>
        <v>0</v>
      </c>
      <c r="AJ918" s="5">
        <f>COUNTIFS($B:$B,$B918,$AG:$AG,AJ$1)</f>
        <v>0</v>
      </c>
      <c r="AK918" s="5">
        <f>COUNTIFS($B:$B,$B918,$AG:$AG,AK$1)</f>
        <v>0</v>
      </c>
      <c r="AL918" s="5">
        <f>COUNTIFS($B:$B,$B918,$AG:$AG,AL$1)</f>
        <v>0</v>
      </c>
      <c r="AM918" s="5">
        <f>COUNTIFS($B:$B,$B918,$AG:$AG,AM$1)</f>
        <v>0</v>
      </c>
      <c r="AN918" s="5">
        <f>COUNTIFS($B:$B,$B918,$AG:$AG,AN$1)</f>
        <v>1</v>
      </c>
      <c r="AO918" s="5">
        <f>COUNTIFS($B:$B,$B918,$AG:$AG,AO$1)</f>
        <v>1</v>
      </c>
      <c r="AP918" s="5">
        <f>COUNTIFS($B:$B,$B918,$AG:$AG,AP$1)</f>
        <v>0</v>
      </c>
      <c r="AQ918" s="5">
        <f>COUNTIFS($B:$B,$B918,$AG:$AG,AQ$1)</f>
        <v>1</v>
      </c>
      <c r="AR918" s="5">
        <f>COUNTIFS($B:$B,$B918,$AG:$AG,AR$1)</f>
        <v>0</v>
      </c>
      <c r="AS918" s="5">
        <f>COUNTIFS($B:$B,$B918,$AG:$AG,AS$1)</f>
        <v>0</v>
      </c>
      <c r="AT918" s="5">
        <f>COUNTIFS($B:$B,$B918,$AG:$AG,AT$1)</f>
        <v>1</v>
      </c>
      <c r="AU918" s="5">
        <f>COUNTIFS($B:$B,$B918,$AG:$AG,AU$1)</f>
        <v>1</v>
      </c>
    </row>
    <row r="919" spans="1:47" ht="15" customHeight="1" x14ac:dyDescent="0.35">
      <c r="A919" s="6">
        <f>IF(B918=B919,A918,A918+1)</f>
        <v>313</v>
      </c>
      <c r="B919" s="6" t="s">
        <v>4722</v>
      </c>
      <c r="C919" s="6" t="s">
        <v>4721</v>
      </c>
      <c r="D919" s="6" t="s">
        <v>3044</v>
      </c>
      <c r="E919" s="6" t="s">
        <v>3043</v>
      </c>
      <c r="F919" s="4" t="s">
        <v>7</v>
      </c>
      <c r="G919" s="4" t="s">
        <v>8</v>
      </c>
      <c r="H919" s="4" t="s">
        <v>7</v>
      </c>
      <c r="I919" s="4">
        <v>7</v>
      </c>
      <c r="J919" s="4" t="s">
        <v>350</v>
      </c>
      <c r="K919" s="4" t="s">
        <v>3317</v>
      </c>
      <c r="L919" s="4" t="s">
        <v>348</v>
      </c>
      <c r="M919" s="4" t="s">
        <v>4720</v>
      </c>
      <c r="N919" s="4" t="s">
        <v>943</v>
      </c>
      <c r="P919" s="4" t="s">
        <v>669</v>
      </c>
      <c r="Q919" s="4" t="s">
        <v>1475</v>
      </c>
      <c r="R919" s="4" t="s">
        <v>2434</v>
      </c>
      <c r="S919" s="5" t="str">
        <f>IF(P919="심사불필요","-",VLOOKUP(K919,'[1]자격증 backdata'!A:G,7,0))</f>
        <v>-</v>
      </c>
      <c r="T919" s="5" t="str">
        <f>IF(S919="-","-",IF(COUNTIFS(B:B,B919,S:S,"필수")&gt;0,"자격요건충족","확인필요"))</f>
        <v>-</v>
      </c>
      <c r="U919" s="5"/>
      <c r="W919" s="5">
        <f>IF(Q919="4급","심사불필요",VLOOKUP(K919,'[1]자격증 backdata'!A:B,2,0))</f>
        <v>2</v>
      </c>
      <c r="X919" s="4">
        <f>IF(R919="A", MIN(20, SUMIFS(W:W, B:B, B919, R:R, "A")),IF(R919="B", MIN(30, SUMIFS(W:W, B:B, B919, R:R, "B")),"비해당분야"))</f>
        <v>20</v>
      </c>
      <c r="Y919" s="4" t="str">
        <f>IF(R919="C",MIN(30,IF(COUNTIFS(B:B,B919,W:W,"가1")=1,25,IF(COUNTIFS(B:B,B919,W:W,"가1")&gt;=2,30,0))+IF(COUNTIFS(B:B,B919,W:W,"나1")&gt;=4,30,IF(COUNTIFS(B:B,B919,W:W,"나1")=3,26,IF(COUNTIFS(B:B,B919,W:W,"나1")=2,22,IF(COUNTIFS(B:B,B919,W:W,"나1")=1,18,0)))))+MIN(30,IF(COUNTIFS(B:B,B919,W:W,"가2")=1,25,IF(COUNTIFS(B:B,B919,W:W,"가2")&gt;=2,30,0))+IF(COUNTIFS(B:B,B919,W:W,"나2")=3,30,IF(COUNTIFS(B:B,B919,W:W,"나2")=2,25,IF(COUNTIFS(B:B,B919,W:W,"나2")=1,20,0)))),"비해당분야")</f>
        <v>비해당분야</v>
      </c>
      <c r="Z919" s="4" t="str">
        <f>IF(R919="C",VLOOKUP(K919,'[1]자격증 backdata'!A:F,6,0),"비해당분야")</f>
        <v>비해당분야</v>
      </c>
      <c r="AA919" s="4" t="str">
        <f>IF(R919="C",SUMIF(B:B,B919,Z:Z),"비해당분야")</f>
        <v>비해당분야</v>
      </c>
      <c r="AB919" s="4" t="str">
        <f>IF(R919="C",SUM(Y919,AA919),"비해당분야")</f>
        <v>비해당분야</v>
      </c>
      <c r="AC919" s="4">
        <f>IF(R919="C",AB919,X919)</f>
        <v>20</v>
      </c>
      <c r="AD919" s="4">
        <f>VLOOKUP(K919,'[1]자격증 backdata'!A:D,4,0)</f>
        <v>0</v>
      </c>
      <c r="AE919" s="4">
        <f>IF(_xlfn.MAXIFS(AD:AD,B:B,B919)&gt;10,10,_xlfn.MAXIFS(AD:AD,B:B,B919))</f>
        <v>5</v>
      </c>
      <c r="AG919" s="5" t="str">
        <f>VLOOKUP(K919,'[1]자격증 backdata'!A:C,3,0)</f>
        <v>N</v>
      </c>
      <c r="AH919" s="5">
        <f>COUNTIFS($B:$B,$B919,$AG:$AG,AH$1)</f>
        <v>0</v>
      </c>
      <c r="AI919" s="5">
        <f>COUNTIFS($B:$B,$B919,$AG:$AG,AI$1)</f>
        <v>0</v>
      </c>
      <c r="AJ919" s="5">
        <f>COUNTIFS($B:$B,$B919,$AG:$AG,AJ$1)</f>
        <v>0</v>
      </c>
      <c r="AK919" s="5">
        <f>COUNTIFS($B:$B,$B919,$AG:$AG,AK$1)</f>
        <v>0</v>
      </c>
      <c r="AL919" s="5">
        <f>COUNTIFS($B:$B,$B919,$AG:$AG,AL$1)</f>
        <v>0</v>
      </c>
      <c r="AM919" s="5">
        <f>COUNTIFS($B:$B,$B919,$AG:$AG,AM$1)</f>
        <v>0</v>
      </c>
      <c r="AN919" s="5">
        <f>COUNTIFS($B:$B,$B919,$AG:$AG,AN$1)</f>
        <v>1</v>
      </c>
      <c r="AO919" s="5">
        <f>COUNTIFS($B:$B,$B919,$AG:$AG,AO$1)</f>
        <v>1</v>
      </c>
      <c r="AP919" s="5">
        <f>COUNTIFS($B:$B,$B919,$AG:$AG,AP$1)</f>
        <v>0</v>
      </c>
      <c r="AQ919" s="5">
        <f>COUNTIFS($B:$B,$B919,$AG:$AG,AQ$1)</f>
        <v>1</v>
      </c>
      <c r="AR919" s="5">
        <f>COUNTIFS($B:$B,$B919,$AG:$AG,AR$1)</f>
        <v>0</v>
      </c>
      <c r="AS919" s="5">
        <f>COUNTIFS($B:$B,$B919,$AG:$AG,AS$1)</f>
        <v>0</v>
      </c>
      <c r="AT919" s="5">
        <f>COUNTIFS($B:$B,$B919,$AG:$AG,AT$1)</f>
        <v>1</v>
      </c>
      <c r="AU919" s="5">
        <f>COUNTIFS($B:$B,$B919,$AG:$AG,AU$1)</f>
        <v>1</v>
      </c>
    </row>
    <row r="920" spans="1:47" ht="15" customHeight="1" x14ac:dyDescent="0.35">
      <c r="A920" s="3">
        <f>IF(B919=B920,A919,A919+1)</f>
        <v>314</v>
      </c>
      <c r="B920" s="3" t="s">
        <v>4713</v>
      </c>
      <c r="C920" s="3" t="s">
        <v>4712</v>
      </c>
      <c r="D920" s="3" t="s">
        <v>3044</v>
      </c>
      <c r="E920" s="3" t="s">
        <v>3043</v>
      </c>
      <c r="F920" s="4" t="s">
        <v>7</v>
      </c>
      <c r="G920" s="4" t="s">
        <v>8</v>
      </c>
      <c r="H920" s="4" t="s">
        <v>7</v>
      </c>
      <c r="I920" s="3">
        <v>1</v>
      </c>
      <c r="J920" s="3" t="s">
        <v>38</v>
      </c>
      <c r="K920" s="3" t="s">
        <v>3059</v>
      </c>
      <c r="L920" s="3" t="s">
        <v>36</v>
      </c>
      <c r="M920" s="3" t="s">
        <v>4719</v>
      </c>
      <c r="N920" s="3" t="s">
        <v>2045</v>
      </c>
      <c r="P920" s="3" t="s">
        <v>669</v>
      </c>
      <c r="Q920" s="3" t="s">
        <v>1475</v>
      </c>
      <c r="R920" s="3" t="s">
        <v>2434</v>
      </c>
      <c r="S920" s="2" t="str">
        <f>IF(P920="심사불필요","-",VLOOKUP(K920,'[1]자격증 backdata'!A:G,7,0))</f>
        <v>-</v>
      </c>
      <c r="T920" s="2" t="str">
        <f>IF(S920="-","-",IF(COUNTIFS(B:B,B920,S:S,"필수")&gt;0,"자격요건충족","확인필요"))</f>
        <v>-</v>
      </c>
      <c r="U920" s="2"/>
      <c r="W920" s="2">
        <f>IF(Q920="4급","심사불필요",VLOOKUP(K920,'[1]자격증 backdata'!A:B,2,0))</f>
        <v>0</v>
      </c>
      <c r="X920" s="3">
        <f>IF(R920="A", MIN(20, SUMIFS(W:W, B:B, B920, R:R, "A")),IF(R920="B", MIN(30, SUMIFS(W:W, B:B, B920, R:R, "B")),"비해당분야"))</f>
        <v>14</v>
      </c>
      <c r="Y920" s="3" t="str">
        <f>IF(R920="C",MIN(30,IF(COUNTIFS(B:B,B920,W:W,"가1")=1,25,IF(COUNTIFS(B:B,B920,W:W,"가1")&gt;=2,30,0))+IF(COUNTIFS(B:B,B920,W:W,"나1")&gt;=4,30,IF(COUNTIFS(B:B,B920,W:W,"나1")=3,26,IF(COUNTIFS(B:B,B920,W:W,"나1")=2,22,IF(COUNTIFS(B:B,B920,W:W,"나1")=1,18,0)))))+MIN(30,IF(COUNTIFS(B:B,B920,W:W,"가2")=1,25,IF(COUNTIFS(B:B,B920,W:W,"가2")&gt;=2,30,0))+IF(COUNTIFS(B:B,B920,W:W,"나2")=3,30,IF(COUNTIFS(B:B,B920,W:W,"나2")=2,25,IF(COUNTIFS(B:B,B920,W:W,"나2")=1,20,0)))),"비해당분야")</f>
        <v>비해당분야</v>
      </c>
      <c r="Z920" s="3" t="str">
        <f>IF(R920="C",VLOOKUP(K920,'[1]자격증 backdata'!A:F,6,0),"비해당분야")</f>
        <v>비해당분야</v>
      </c>
      <c r="AA920" s="3" t="str">
        <f>IF(R920="C",SUMIF(B:B,B920,Z:Z),"비해당분야")</f>
        <v>비해당분야</v>
      </c>
      <c r="AB920" s="3" t="str">
        <f>IF(R920="C",SUM(Y920,AA920),"비해당분야")</f>
        <v>비해당분야</v>
      </c>
      <c r="AC920" s="3">
        <f>IF(R920="C",AB920,X920)</f>
        <v>14</v>
      </c>
      <c r="AD920" s="3">
        <f>VLOOKUP(K920,'[1]자격증 backdata'!A:D,4,0)</f>
        <v>5</v>
      </c>
      <c r="AE920" s="3">
        <f>IF(_xlfn.MAXIFS(AD:AD,B:B,B920)&gt;10,10,_xlfn.MAXIFS(AD:AD,B:B,B920))</f>
        <v>5</v>
      </c>
      <c r="AG920" s="2">
        <f>VLOOKUP(K920,'[1]자격증 backdata'!A:C,3,0)</f>
        <v>0</v>
      </c>
      <c r="AH920" s="2">
        <f>COUNTIFS($B:$B,$B920,$AG:$AG,AH$1)</f>
        <v>0</v>
      </c>
      <c r="AI920" s="2">
        <f>COUNTIFS($B:$B,$B920,$AG:$AG,AI$1)</f>
        <v>0</v>
      </c>
      <c r="AJ920" s="2">
        <f>COUNTIFS($B:$B,$B920,$AG:$AG,AJ$1)</f>
        <v>0</v>
      </c>
      <c r="AK920" s="2">
        <f>COUNTIFS($B:$B,$B920,$AG:$AG,AK$1)</f>
        <v>0</v>
      </c>
      <c r="AL920" s="2">
        <f>COUNTIFS($B:$B,$B920,$AG:$AG,AL$1)</f>
        <v>0</v>
      </c>
      <c r="AM920" s="2">
        <f>COUNTIFS($B:$B,$B920,$AG:$AG,AM$1)</f>
        <v>0</v>
      </c>
      <c r="AN920" s="2">
        <f>COUNTIFS($B:$B,$B920,$AG:$AG,AN$1)</f>
        <v>1</v>
      </c>
      <c r="AO920" s="2">
        <f>COUNTIFS($B:$B,$B920,$AG:$AG,AO$1)</f>
        <v>1</v>
      </c>
      <c r="AP920" s="2">
        <f>COUNTIFS($B:$B,$B920,$AG:$AG,AP$1)</f>
        <v>0</v>
      </c>
      <c r="AQ920" s="2">
        <f>COUNTIFS($B:$B,$B920,$AG:$AG,AQ$1)</f>
        <v>2</v>
      </c>
      <c r="AR920" s="2">
        <f>COUNTIFS($B:$B,$B920,$AG:$AG,AR$1)</f>
        <v>0</v>
      </c>
      <c r="AS920" s="2">
        <f>COUNTIFS($B:$B,$B920,$AG:$AG,AS$1)</f>
        <v>0</v>
      </c>
      <c r="AT920" s="2">
        <f>COUNTIFS($B:$B,$B920,$AG:$AG,AT$1)</f>
        <v>1</v>
      </c>
      <c r="AU920" s="2">
        <f>COUNTIFS($B:$B,$B920,$AG:$AG,AU$1)</f>
        <v>0</v>
      </c>
    </row>
    <row r="921" spans="1:47" ht="15" customHeight="1" x14ac:dyDescent="0.35">
      <c r="A921" s="7">
        <f>IF(B920=B921,A920,A920+1)</f>
        <v>314</v>
      </c>
      <c r="B921" s="7" t="s">
        <v>4713</v>
      </c>
      <c r="C921" s="7" t="s">
        <v>4712</v>
      </c>
      <c r="D921" s="7" t="s">
        <v>3044</v>
      </c>
      <c r="E921" s="7" t="s">
        <v>3043</v>
      </c>
      <c r="F921" s="4" t="s">
        <v>7</v>
      </c>
      <c r="G921" s="4" t="s">
        <v>8</v>
      </c>
      <c r="H921" s="4" t="s">
        <v>7</v>
      </c>
      <c r="I921" s="3">
        <v>2</v>
      </c>
      <c r="J921" s="3" t="s">
        <v>653</v>
      </c>
      <c r="K921" s="3" t="s">
        <v>3052</v>
      </c>
      <c r="L921" s="3" t="s">
        <v>651</v>
      </c>
      <c r="M921" s="3" t="s">
        <v>4718</v>
      </c>
      <c r="N921" s="3" t="s">
        <v>4717</v>
      </c>
      <c r="P921" s="3" t="s">
        <v>669</v>
      </c>
      <c r="Q921" s="3" t="s">
        <v>1475</v>
      </c>
      <c r="R921" s="3" t="s">
        <v>2434</v>
      </c>
      <c r="S921" s="2" t="str">
        <f>IF(P921="심사불필요","-",VLOOKUP(K921,'[1]자격증 backdata'!A:G,7,0))</f>
        <v>-</v>
      </c>
      <c r="T921" s="2" t="str">
        <f>IF(S921="-","-",IF(COUNTIFS(B:B,B921,S:S,"필수")&gt;0,"자격요건충족","확인필요"))</f>
        <v>-</v>
      </c>
      <c r="U921" s="2"/>
      <c r="W921" s="2">
        <f>IF(Q921="4급","심사불필요",VLOOKUP(K921,'[1]자격증 backdata'!A:B,2,0))</f>
        <v>4</v>
      </c>
      <c r="X921" s="3">
        <f>IF(R921="A", MIN(20, SUMIFS(W:W, B:B, B921, R:R, "A")),IF(R921="B", MIN(30, SUMIFS(W:W, B:B, B921, R:R, "B")),"비해당분야"))</f>
        <v>14</v>
      </c>
      <c r="Y921" s="3" t="str">
        <f>IF(R921="C",MIN(30,IF(COUNTIFS(B:B,B921,W:W,"가1")=1,25,IF(COUNTIFS(B:B,B921,W:W,"가1")&gt;=2,30,0))+IF(COUNTIFS(B:B,B921,W:W,"나1")&gt;=4,30,IF(COUNTIFS(B:B,B921,W:W,"나1")=3,26,IF(COUNTIFS(B:B,B921,W:W,"나1")=2,22,IF(COUNTIFS(B:B,B921,W:W,"나1")=1,18,0)))))+MIN(30,IF(COUNTIFS(B:B,B921,W:W,"가2")=1,25,IF(COUNTIFS(B:B,B921,W:W,"가2")&gt;=2,30,0))+IF(COUNTIFS(B:B,B921,W:W,"나2")=3,30,IF(COUNTIFS(B:B,B921,W:W,"나2")=2,25,IF(COUNTIFS(B:B,B921,W:W,"나2")=1,20,0)))),"비해당분야")</f>
        <v>비해당분야</v>
      </c>
      <c r="Z921" s="3" t="str">
        <f>IF(R921="C",VLOOKUP(K921,'[1]자격증 backdata'!A:F,6,0),"비해당분야")</f>
        <v>비해당분야</v>
      </c>
      <c r="AA921" s="3" t="str">
        <f>IF(R921="C",SUMIF(B:B,B921,Z:Z),"비해당분야")</f>
        <v>비해당분야</v>
      </c>
      <c r="AB921" s="3" t="str">
        <f>IF(R921="C",SUM(Y921,AA921),"비해당분야")</f>
        <v>비해당분야</v>
      </c>
      <c r="AC921" s="3">
        <f>IF(R921="C",AB921,X921)</f>
        <v>14</v>
      </c>
      <c r="AD921" s="3">
        <f>VLOOKUP(K921,'[1]자격증 backdata'!A:D,4,0)</f>
        <v>0</v>
      </c>
      <c r="AE921" s="3">
        <f>IF(_xlfn.MAXIFS(AD:AD,B:B,B921)&gt;10,10,_xlfn.MAXIFS(AD:AD,B:B,B921))</f>
        <v>5</v>
      </c>
      <c r="AG921" s="2" t="str">
        <f>VLOOKUP(K921,'[1]자격증 backdata'!A:C,3,0)</f>
        <v>H</v>
      </c>
      <c r="AH921" s="2">
        <f>COUNTIFS($B:$B,$B921,$AG:$AG,AH$1)</f>
        <v>0</v>
      </c>
      <c r="AI921" s="2">
        <f>COUNTIFS($B:$B,$B921,$AG:$AG,AI$1)</f>
        <v>0</v>
      </c>
      <c r="AJ921" s="2">
        <f>COUNTIFS($B:$B,$B921,$AG:$AG,AJ$1)</f>
        <v>0</v>
      </c>
      <c r="AK921" s="2">
        <f>COUNTIFS($B:$B,$B921,$AG:$AG,AK$1)</f>
        <v>0</v>
      </c>
      <c r="AL921" s="2">
        <f>COUNTIFS($B:$B,$B921,$AG:$AG,AL$1)</f>
        <v>0</v>
      </c>
      <c r="AM921" s="2">
        <f>COUNTIFS($B:$B,$B921,$AG:$AG,AM$1)</f>
        <v>0</v>
      </c>
      <c r="AN921" s="2">
        <f>COUNTIFS($B:$B,$B921,$AG:$AG,AN$1)</f>
        <v>1</v>
      </c>
      <c r="AO921" s="2">
        <f>COUNTIFS($B:$B,$B921,$AG:$AG,AO$1)</f>
        <v>1</v>
      </c>
      <c r="AP921" s="2">
        <f>COUNTIFS($B:$B,$B921,$AG:$AG,AP$1)</f>
        <v>0</v>
      </c>
      <c r="AQ921" s="2">
        <f>COUNTIFS($B:$B,$B921,$AG:$AG,AQ$1)</f>
        <v>2</v>
      </c>
      <c r="AR921" s="2">
        <f>COUNTIFS($B:$B,$B921,$AG:$AG,AR$1)</f>
        <v>0</v>
      </c>
      <c r="AS921" s="2">
        <f>COUNTIFS($B:$B,$B921,$AG:$AG,AS$1)</f>
        <v>0</v>
      </c>
      <c r="AT921" s="2">
        <f>COUNTIFS($B:$B,$B921,$AG:$AG,AT$1)</f>
        <v>1</v>
      </c>
      <c r="AU921" s="2">
        <f>COUNTIFS($B:$B,$B921,$AG:$AG,AU$1)</f>
        <v>0</v>
      </c>
    </row>
    <row r="922" spans="1:47" ht="15" customHeight="1" x14ac:dyDescent="0.35">
      <c r="A922" s="7">
        <f>IF(B921=B922,A921,A921+1)</f>
        <v>314</v>
      </c>
      <c r="B922" s="7" t="s">
        <v>4713</v>
      </c>
      <c r="C922" s="7" t="s">
        <v>4712</v>
      </c>
      <c r="D922" s="7" t="s">
        <v>3044</v>
      </c>
      <c r="E922" s="7" t="s">
        <v>3043</v>
      </c>
      <c r="F922" s="4" t="s">
        <v>7</v>
      </c>
      <c r="G922" s="4" t="s">
        <v>8</v>
      </c>
      <c r="H922" s="4" t="s">
        <v>7</v>
      </c>
      <c r="I922" s="3">
        <v>3</v>
      </c>
      <c r="J922" s="3" t="s">
        <v>106</v>
      </c>
      <c r="K922" s="3" t="s">
        <v>3057</v>
      </c>
      <c r="L922" s="3" t="s">
        <v>55</v>
      </c>
      <c r="M922" s="3" t="s">
        <v>4716</v>
      </c>
      <c r="N922" s="3" t="s">
        <v>1965</v>
      </c>
      <c r="P922" s="3" t="s">
        <v>669</v>
      </c>
      <c r="Q922" s="3" t="s">
        <v>1475</v>
      </c>
      <c r="R922" s="3" t="s">
        <v>2434</v>
      </c>
      <c r="S922" s="2" t="str">
        <f>IF(P922="심사불필요","-",VLOOKUP(K922,'[1]자격증 backdata'!A:G,7,0))</f>
        <v>-</v>
      </c>
      <c r="T922" s="2" t="str">
        <f>IF(S922="-","-",IF(COUNTIFS(B:B,B922,S:S,"필수")&gt;0,"자격요건충족","확인필요"))</f>
        <v>-</v>
      </c>
      <c r="U922" s="2"/>
      <c r="W922" s="2">
        <f>IF(Q922="4급","심사불필요",VLOOKUP(K922,'[1]자격증 backdata'!A:B,2,0))</f>
        <v>4</v>
      </c>
      <c r="X922" s="3">
        <f>IF(R922="A", MIN(20, SUMIFS(W:W, B:B, B922, R:R, "A")),IF(R922="B", MIN(30, SUMIFS(W:W, B:B, B922, R:R, "B")),"비해당분야"))</f>
        <v>14</v>
      </c>
      <c r="Y922" s="3" t="str">
        <f>IF(R922="C",MIN(30,IF(COUNTIFS(B:B,B922,W:W,"가1")=1,25,IF(COUNTIFS(B:B,B922,W:W,"가1")&gt;=2,30,0))+IF(COUNTIFS(B:B,B922,W:W,"나1")&gt;=4,30,IF(COUNTIFS(B:B,B922,W:W,"나1")=3,26,IF(COUNTIFS(B:B,B922,W:W,"나1")=2,22,IF(COUNTIFS(B:B,B922,W:W,"나1")=1,18,0)))))+MIN(30,IF(COUNTIFS(B:B,B922,W:W,"가2")=1,25,IF(COUNTIFS(B:B,B922,W:W,"가2")&gt;=2,30,0))+IF(COUNTIFS(B:B,B922,W:W,"나2")=3,30,IF(COUNTIFS(B:B,B922,W:W,"나2")=2,25,IF(COUNTIFS(B:B,B922,W:W,"나2")=1,20,0)))),"비해당분야")</f>
        <v>비해당분야</v>
      </c>
      <c r="Z922" s="3" t="str">
        <f>IF(R922="C",VLOOKUP(K922,'[1]자격증 backdata'!A:F,6,0),"비해당분야")</f>
        <v>비해당분야</v>
      </c>
      <c r="AA922" s="3" t="str">
        <f>IF(R922="C",SUMIF(B:B,B922,Z:Z),"비해당분야")</f>
        <v>비해당분야</v>
      </c>
      <c r="AB922" s="3" t="str">
        <f>IF(R922="C",SUM(Y922,AA922),"비해당분야")</f>
        <v>비해당분야</v>
      </c>
      <c r="AC922" s="3">
        <f>IF(R922="C",AB922,X922)</f>
        <v>14</v>
      </c>
      <c r="AD922" s="3">
        <f>VLOOKUP(K922,'[1]자격증 backdata'!A:D,4,0)</f>
        <v>0</v>
      </c>
      <c r="AE922" s="3">
        <f>IF(_xlfn.MAXIFS(AD:AD,B:B,B922)&gt;10,10,_xlfn.MAXIFS(AD:AD,B:B,B922))</f>
        <v>5</v>
      </c>
      <c r="AG922" s="2" t="str">
        <f>VLOOKUP(K922,'[1]자격증 backdata'!A:C,3,0)</f>
        <v>M</v>
      </c>
      <c r="AH922" s="2">
        <f>COUNTIFS($B:$B,$B922,$AG:$AG,AH$1)</f>
        <v>0</v>
      </c>
      <c r="AI922" s="2">
        <f>COUNTIFS($B:$B,$B922,$AG:$AG,AI$1)</f>
        <v>0</v>
      </c>
      <c r="AJ922" s="2">
        <f>COUNTIFS($B:$B,$B922,$AG:$AG,AJ$1)</f>
        <v>0</v>
      </c>
      <c r="AK922" s="2">
        <f>COUNTIFS($B:$B,$B922,$AG:$AG,AK$1)</f>
        <v>0</v>
      </c>
      <c r="AL922" s="2">
        <f>COUNTIFS($B:$B,$B922,$AG:$AG,AL$1)</f>
        <v>0</v>
      </c>
      <c r="AM922" s="2">
        <f>COUNTIFS($B:$B,$B922,$AG:$AG,AM$1)</f>
        <v>0</v>
      </c>
      <c r="AN922" s="2">
        <f>COUNTIFS($B:$B,$B922,$AG:$AG,AN$1)</f>
        <v>1</v>
      </c>
      <c r="AO922" s="2">
        <f>COUNTIFS($B:$B,$B922,$AG:$AG,AO$1)</f>
        <v>1</v>
      </c>
      <c r="AP922" s="2">
        <f>COUNTIFS($B:$B,$B922,$AG:$AG,AP$1)</f>
        <v>0</v>
      </c>
      <c r="AQ922" s="2">
        <f>COUNTIFS($B:$B,$B922,$AG:$AG,AQ$1)</f>
        <v>2</v>
      </c>
      <c r="AR922" s="2">
        <f>COUNTIFS($B:$B,$B922,$AG:$AG,AR$1)</f>
        <v>0</v>
      </c>
      <c r="AS922" s="2">
        <f>COUNTIFS($B:$B,$B922,$AG:$AG,AS$1)</f>
        <v>0</v>
      </c>
      <c r="AT922" s="2">
        <f>COUNTIFS($B:$B,$B922,$AG:$AG,AT$1)</f>
        <v>1</v>
      </c>
      <c r="AU922" s="2">
        <f>COUNTIFS($B:$B,$B922,$AG:$AG,AU$1)</f>
        <v>0</v>
      </c>
    </row>
    <row r="923" spans="1:47" ht="15" customHeight="1" x14ac:dyDescent="0.35">
      <c r="A923" s="7">
        <f>IF(B922=B923,A922,A922+1)</f>
        <v>314</v>
      </c>
      <c r="B923" s="7" t="s">
        <v>4713</v>
      </c>
      <c r="C923" s="7" t="s">
        <v>4712</v>
      </c>
      <c r="D923" s="7" t="s">
        <v>3044</v>
      </c>
      <c r="E923" s="7" t="s">
        <v>3043</v>
      </c>
      <c r="F923" s="4" t="s">
        <v>7</v>
      </c>
      <c r="G923" s="4" t="s">
        <v>8</v>
      </c>
      <c r="H923" s="4" t="s">
        <v>7</v>
      </c>
      <c r="I923" s="3">
        <v>4</v>
      </c>
      <c r="J923" s="3" t="s">
        <v>633</v>
      </c>
      <c r="K923" s="3" t="s">
        <v>3118</v>
      </c>
      <c r="L923" s="3" t="s">
        <v>55</v>
      </c>
      <c r="M923" s="3" t="s">
        <v>4715</v>
      </c>
      <c r="N923" s="3" t="s">
        <v>1521</v>
      </c>
      <c r="P923" s="3" t="s">
        <v>669</v>
      </c>
      <c r="Q923" s="3" t="s">
        <v>1475</v>
      </c>
      <c r="R923" s="3" t="s">
        <v>2434</v>
      </c>
      <c r="S923" s="2" t="str">
        <f>IF(P923="심사불필요","-",VLOOKUP(K923,'[1]자격증 backdata'!A:G,7,0))</f>
        <v>-</v>
      </c>
      <c r="T923" s="2" t="str">
        <f>IF(S923="-","-",IF(COUNTIFS(B:B,B923,S:S,"필수")&gt;0,"자격요건충족","확인필요"))</f>
        <v>-</v>
      </c>
      <c r="U923" s="2"/>
      <c r="W923" s="2">
        <f>IF(Q923="4급","심사불필요",VLOOKUP(K923,'[1]자격증 backdata'!A:B,2,0))</f>
        <v>4</v>
      </c>
      <c r="X923" s="3">
        <f>IF(R923="A", MIN(20, SUMIFS(W:W, B:B, B923, R:R, "A")),IF(R923="B", MIN(30, SUMIFS(W:W, B:B, B923, R:R, "B")),"비해당분야"))</f>
        <v>14</v>
      </c>
      <c r="Y923" s="3" t="str">
        <f>IF(R923="C",MIN(30,IF(COUNTIFS(B:B,B923,W:W,"가1")=1,25,IF(COUNTIFS(B:B,B923,W:W,"가1")&gt;=2,30,0))+IF(COUNTIFS(B:B,B923,W:W,"나1")&gt;=4,30,IF(COUNTIFS(B:B,B923,W:W,"나1")=3,26,IF(COUNTIFS(B:B,B923,W:W,"나1")=2,22,IF(COUNTIFS(B:B,B923,W:W,"나1")=1,18,0)))))+MIN(30,IF(COUNTIFS(B:B,B923,W:W,"가2")=1,25,IF(COUNTIFS(B:B,B923,W:W,"가2")&gt;=2,30,0))+IF(COUNTIFS(B:B,B923,W:W,"나2")=3,30,IF(COUNTIFS(B:B,B923,W:W,"나2")=2,25,IF(COUNTIFS(B:B,B923,W:W,"나2")=1,20,0)))),"비해당분야")</f>
        <v>비해당분야</v>
      </c>
      <c r="Z923" s="3" t="str">
        <f>IF(R923="C",VLOOKUP(K923,'[1]자격증 backdata'!A:F,6,0),"비해당분야")</f>
        <v>비해당분야</v>
      </c>
      <c r="AA923" s="3" t="str">
        <f>IF(R923="C",SUMIF(B:B,B923,Z:Z),"비해당분야")</f>
        <v>비해당분야</v>
      </c>
      <c r="AB923" s="3" t="str">
        <f>IF(R923="C",SUM(Y923,AA923),"비해당분야")</f>
        <v>비해당분야</v>
      </c>
      <c r="AC923" s="3">
        <f>IF(R923="C",AB923,X923)</f>
        <v>14</v>
      </c>
      <c r="AD923" s="3">
        <f>VLOOKUP(K923,'[1]자격증 backdata'!A:D,4,0)</f>
        <v>0</v>
      </c>
      <c r="AE923" s="3">
        <f>IF(_xlfn.MAXIFS(AD:AD,B:B,B923)&gt;10,10,_xlfn.MAXIFS(AD:AD,B:B,B923))</f>
        <v>5</v>
      </c>
      <c r="AG923" s="2" t="str">
        <f>VLOOKUP(K923,'[1]자격증 backdata'!A:C,3,0)</f>
        <v>G</v>
      </c>
      <c r="AH923" s="2">
        <f>COUNTIFS($B:$B,$B923,$AG:$AG,AH$1)</f>
        <v>0</v>
      </c>
      <c r="AI923" s="2">
        <f>COUNTIFS($B:$B,$B923,$AG:$AG,AI$1)</f>
        <v>0</v>
      </c>
      <c r="AJ923" s="2">
        <f>COUNTIFS($B:$B,$B923,$AG:$AG,AJ$1)</f>
        <v>0</v>
      </c>
      <c r="AK923" s="2">
        <f>COUNTIFS($B:$B,$B923,$AG:$AG,AK$1)</f>
        <v>0</v>
      </c>
      <c r="AL923" s="2">
        <f>COUNTIFS($B:$B,$B923,$AG:$AG,AL$1)</f>
        <v>0</v>
      </c>
      <c r="AM923" s="2">
        <f>COUNTIFS($B:$B,$B923,$AG:$AG,AM$1)</f>
        <v>0</v>
      </c>
      <c r="AN923" s="2">
        <f>COUNTIFS($B:$B,$B923,$AG:$AG,AN$1)</f>
        <v>1</v>
      </c>
      <c r="AO923" s="2">
        <f>COUNTIFS($B:$B,$B923,$AG:$AG,AO$1)</f>
        <v>1</v>
      </c>
      <c r="AP923" s="2">
        <f>COUNTIFS($B:$B,$B923,$AG:$AG,AP$1)</f>
        <v>0</v>
      </c>
      <c r="AQ923" s="2">
        <f>COUNTIFS($B:$B,$B923,$AG:$AG,AQ$1)</f>
        <v>2</v>
      </c>
      <c r="AR923" s="2">
        <f>COUNTIFS($B:$B,$B923,$AG:$AG,AR$1)</f>
        <v>0</v>
      </c>
      <c r="AS923" s="2">
        <f>COUNTIFS($B:$B,$B923,$AG:$AG,AS$1)</f>
        <v>0</v>
      </c>
      <c r="AT923" s="2">
        <f>COUNTIFS($B:$B,$B923,$AG:$AG,AT$1)</f>
        <v>1</v>
      </c>
      <c r="AU923" s="2">
        <f>COUNTIFS($B:$B,$B923,$AG:$AG,AU$1)</f>
        <v>0</v>
      </c>
    </row>
    <row r="924" spans="1:47" ht="15" customHeight="1" x14ac:dyDescent="0.35">
      <c r="A924" s="7">
        <f>IF(B923=B924,A923,A923+1)</f>
        <v>314</v>
      </c>
      <c r="B924" s="7" t="s">
        <v>4713</v>
      </c>
      <c r="C924" s="7" t="s">
        <v>4712</v>
      </c>
      <c r="D924" s="7" t="s">
        <v>3044</v>
      </c>
      <c r="E924" s="7" t="s">
        <v>3043</v>
      </c>
      <c r="F924" s="4" t="s">
        <v>7</v>
      </c>
      <c r="G924" s="4" t="s">
        <v>8</v>
      </c>
      <c r="H924" s="4" t="s">
        <v>7</v>
      </c>
      <c r="I924" s="3">
        <v>5</v>
      </c>
      <c r="J924" s="3" t="s">
        <v>364</v>
      </c>
      <c r="K924" s="3" t="s">
        <v>3075</v>
      </c>
      <c r="L924" s="3" t="s">
        <v>254</v>
      </c>
      <c r="M924" s="3" t="s">
        <v>4714</v>
      </c>
      <c r="N924" s="3" t="s">
        <v>3981</v>
      </c>
      <c r="P924" s="3" t="s">
        <v>669</v>
      </c>
      <c r="Q924" s="3" t="s">
        <v>1475</v>
      </c>
      <c r="R924" s="3" t="s">
        <v>2434</v>
      </c>
      <c r="S924" s="2" t="str">
        <f>IF(P924="심사불필요","-",VLOOKUP(K924,'[1]자격증 backdata'!A:G,7,0))</f>
        <v>-</v>
      </c>
      <c r="T924" s="2" t="str">
        <f>IF(S924="-","-",IF(COUNTIFS(B:B,B924,S:S,"필수")&gt;0,"자격요건충족","확인필요"))</f>
        <v>-</v>
      </c>
      <c r="U924" s="2"/>
      <c r="W924" s="2">
        <f>IF(Q924="4급","심사불필요",VLOOKUP(K924,'[1]자격증 backdata'!A:B,2,0))</f>
        <v>2</v>
      </c>
      <c r="X924" s="3">
        <f>IF(R924="A", MIN(20, SUMIFS(W:W, B:B, B924, R:R, "A")),IF(R924="B", MIN(30, SUMIFS(W:W, B:B, B924, R:R, "B")),"비해당분야"))</f>
        <v>14</v>
      </c>
      <c r="Y924" s="3" t="str">
        <f>IF(R924="C",MIN(30,IF(COUNTIFS(B:B,B924,W:W,"가1")=1,25,IF(COUNTIFS(B:B,B924,W:W,"가1")&gt;=2,30,0))+IF(COUNTIFS(B:B,B924,W:W,"나1")&gt;=4,30,IF(COUNTIFS(B:B,B924,W:W,"나1")=3,26,IF(COUNTIFS(B:B,B924,W:W,"나1")=2,22,IF(COUNTIFS(B:B,B924,W:W,"나1")=1,18,0)))))+MIN(30,IF(COUNTIFS(B:B,B924,W:W,"가2")=1,25,IF(COUNTIFS(B:B,B924,W:W,"가2")&gt;=2,30,0))+IF(COUNTIFS(B:B,B924,W:W,"나2")=3,30,IF(COUNTIFS(B:B,B924,W:W,"나2")=2,25,IF(COUNTIFS(B:B,B924,W:W,"나2")=1,20,0)))),"비해당분야")</f>
        <v>비해당분야</v>
      </c>
      <c r="Z924" s="3" t="str">
        <f>IF(R924="C",VLOOKUP(K924,'[1]자격증 backdata'!A:F,6,0),"비해당분야")</f>
        <v>비해당분야</v>
      </c>
      <c r="AA924" s="3" t="str">
        <f>IF(R924="C",SUMIF(B:B,B924,Z:Z),"비해당분야")</f>
        <v>비해당분야</v>
      </c>
      <c r="AB924" s="3" t="str">
        <f>IF(R924="C",SUM(Y924,AA924),"비해당분야")</f>
        <v>비해당분야</v>
      </c>
      <c r="AC924" s="3">
        <f>IF(R924="C",AB924,X924)</f>
        <v>14</v>
      </c>
      <c r="AD924" s="3">
        <f>VLOOKUP(K924,'[1]자격증 backdata'!A:D,4,0)</f>
        <v>0</v>
      </c>
      <c r="AE924" s="3">
        <f>IF(_xlfn.MAXIFS(AD:AD,B:B,B924)&gt;10,10,_xlfn.MAXIFS(AD:AD,B:B,B924))</f>
        <v>5</v>
      </c>
      <c r="AG924" s="2" t="str">
        <f>VLOOKUP(K924,'[1]자격증 backdata'!A:C,3,0)</f>
        <v>J</v>
      </c>
      <c r="AH924" s="2">
        <f>COUNTIFS($B:$B,$B924,$AG:$AG,AH$1)</f>
        <v>0</v>
      </c>
      <c r="AI924" s="2">
        <f>COUNTIFS($B:$B,$B924,$AG:$AG,AI$1)</f>
        <v>0</v>
      </c>
      <c r="AJ924" s="2">
        <f>COUNTIFS($B:$B,$B924,$AG:$AG,AJ$1)</f>
        <v>0</v>
      </c>
      <c r="AK924" s="2">
        <f>COUNTIFS($B:$B,$B924,$AG:$AG,AK$1)</f>
        <v>0</v>
      </c>
      <c r="AL924" s="2">
        <f>COUNTIFS($B:$B,$B924,$AG:$AG,AL$1)</f>
        <v>0</v>
      </c>
      <c r="AM924" s="2">
        <f>COUNTIFS($B:$B,$B924,$AG:$AG,AM$1)</f>
        <v>0</v>
      </c>
      <c r="AN924" s="2">
        <f>COUNTIFS($B:$B,$B924,$AG:$AG,AN$1)</f>
        <v>1</v>
      </c>
      <c r="AO924" s="2">
        <f>COUNTIFS($B:$B,$B924,$AG:$AG,AO$1)</f>
        <v>1</v>
      </c>
      <c r="AP924" s="2">
        <f>COUNTIFS($B:$B,$B924,$AG:$AG,AP$1)</f>
        <v>0</v>
      </c>
      <c r="AQ924" s="2">
        <f>COUNTIFS($B:$B,$B924,$AG:$AG,AQ$1)</f>
        <v>2</v>
      </c>
      <c r="AR924" s="2">
        <f>COUNTIFS($B:$B,$B924,$AG:$AG,AR$1)</f>
        <v>0</v>
      </c>
      <c r="AS924" s="2">
        <f>COUNTIFS($B:$B,$B924,$AG:$AG,AS$1)</f>
        <v>0</v>
      </c>
      <c r="AT924" s="2">
        <f>COUNTIFS($B:$B,$B924,$AG:$AG,AT$1)</f>
        <v>1</v>
      </c>
      <c r="AU924" s="2">
        <f>COUNTIFS($B:$B,$B924,$AG:$AG,AU$1)</f>
        <v>0</v>
      </c>
    </row>
    <row r="925" spans="1:47" ht="15" customHeight="1" x14ac:dyDescent="0.35">
      <c r="A925" s="7">
        <f>IF(B924=B925,A924,A924+1)</f>
        <v>314</v>
      </c>
      <c r="B925" s="7" t="s">
        <v>4713</v>
      </c>
      <c r="C925" s="7" t="s">
        <v>4712</v>
      </c>
      <c r="D925" s="7" t="s">
        <v>3044</v>
      </c>
      <c r="E925" s="7" t="s">
        <v>3043</v>
      </c>
      <c r="F925" s="4" t="s">
        <v>7</v>
      </c>
      <c r="G925" s="4" t="s">
        <v>8</v>
      </c>
      <c r="H925" s="4" t="s">
        <v>7</v>
      </c>
      <c r="I925" s="3">
        <v>6</v>
      </c>
      <c r="J925" s="3" t="s">
        <v>256</v>
      </c>
      <c r="K925" s="3" t="s">
        <v>3690</v>
      </c>
      <c r="L925" s="3" t="s">
        <v>254</v>
      </c>
      <c r="M925" s="3" t="s">
        <v>4711</v>
      </c>
      <c r="N925" s="3" t="s">
        <v>3838</v>
      </c>
      <c r="P925" s="3" t="s">
        <v>669</v>
      </c>
      <c r="Q925" s="3" t="s">
        <v>1475</v>
      </c>
      <c r="R925" s="3" t="s">
        <v>2434</v>
      </c>
      <c r="S925" s="2" t="str">
        <f>IF(P925="심사불필요","-",VLOOKUP(K925,'[1]자격증 backdata'!A:G,7,0))</f>
        <v>-</v>
      </c>
      <c r="T925" s="2" t="str">
        <f>IF(S925="-","-",IF(COUNTIFS(B:B,B925,S:S,"필수")&gt;0,"자격요건충족","확인필요"))</f>
        <v>-</v>
      </c>
      <c r="U925" s="2"/>
      <c r="W925" s="2" t="str">
        <f>IF(Q925="4급","심사불필요",VLOOKUP(K925,'[1]자격증 backdata'!A:B,2,0))&amp;"/"&amp;"상위 자격증 1개만 인정"</f>
        <v>2/상위 자격증 1개만 인정</v>
      </c>
      <c r="X925" s="3">
        <f>IF(R925="A", MIN(20, SUMIFS(W:W, B:B, B925, R:R, "A")),IF(R925="B", MIN(30, SUMIFS(W:W, B:B, B925, R:R, "B")),"비해당분야"))</f>
        <v>14</v>
      </c>
      <c r="Y925" s="3" t="str">
        <f>IF(R925="C",MIN(30,IF(COUNTIFS(B:B,B925,W:W,"가1")=1,25,IF(COUNTIFS(B:B,B925,W:W,"가1")&gt;=2,30,0))+IF(COUNTIFS(B:B,B925,W:W,"나1")&gt;=4,30,IF(COUNTIFS(B:B,B925,W:W,"나1")=3,26,IF(COUNTIFS(B:B,B925,W:W,"나1")=2,22,IF(COUNTIFS(B:B,B925,W:W,"나1")=1,18,0)))))+MIN(30,IF(COUNTIFS(B:B,B925,W:W,"가2")=1,25,IF(COUNTIFS(B:B,B925,W:W,"가2")&gt;=2,30,0))+IF(COUNTIFS(B:B,B925,W:W,"나2")=3,30,IF(COUNTIFS(B:B,B925,W:W,"나2")=2,25,IF(COUNTIFS(B:B,B925,W:W,"나2")=1,20,0)))),"비해당분야")</f>
        <v>비해당분야</v>
      </c>
      <c r="Z925" s="3" t="str">
        <f>IF(R925="C",VLOOKUP(K925,'[1]자격증 backdata'!A:F,6,0),"비해당분야")</f>
        <v>비해당분야</v>
      </c>
      <c r="AA925" s="3" t="str">
        <f>IF(R925="C",SUMIF(B:B,B925,Z:Z),"비해당분야")</f>
        <v>비해당분야</v>
      </c>
      <c r="AB925" s="3" t="str">
        <f>IF(R925="C",SUM(Y925,AA925),"비해당분야")</f>
        <v>비해당분야</v>
      </c>
      <c r="AC925" s="3">
        <f>IF(R925="C",AB925,X925)</f>
        <v>14</v>
      </c>
      <c r="AD925" s="3">
        <f>VLOOKUP(K925,'[1]자격증 backdata'!A:D,4,0)</f>
        <v>0</v>
      </c>
      <c r="AE925" s="3">
        <f>IF(_xlfn.MAXIFS(AD:AD,B:B,B925)&gt;10,10,_xlfn.MAXIFS(AD:AD,B:B,B925))</f>
        <v>5</v>
      </c>
      <c r="AG925" s="2" t="str">
        <f>VLOOKUP(K925,'[1]자격증 backdata'!A:C,3,0)</f>
        <v>J</v>
      </c>
      <c r="AH925" s="2">
        <f>COUNTIFS($B:$B,$B925,$AG:$AG,AH$1)</f>
        <v>0</v>
      </c>
      <c r="AI925" s="2">
        <f>COUNTIFS($B:$B,$B925,$AG:$AG,AI$1)</f>
        <v>0</v>
      </c>
      <c r="AJ925" s="2">
        <f>COUNTIFS($B:$B,$B925,$AG:$AG,AJ$1)</f>
        <v>0</v>
      </c>
      <c r="AK925" s="2">
        <f>COUNTIFS($B:$B,$B925,$AG:$AG,AK$1)</f>
        <v>0</v>
      </c>
      <c r="AL925" s="2">
        <f>COUNTIFS($B:$B,$B925,$AG:$AG,AL$1)</f>
        <v>0</v>
      </c>
      <c r="AM925" s="2">
        <f>COUNTIFS($B:$B,$B925,$AG:$AG,AM$1)</f>
        <v>0</v>
      </c>
      <c r="AN925" s="2">
        <f>COUNTIFS($B:$B,$B925,$AG:$AG,AN$1)</f>
        <v>1</v>
      </c>
      <c r="AO925" s="2">
        <f>COUNTIFS($B:$B,$B925,$AG:$AG,AO$1)</f>
        <v>1</v>
      </c>
      <c r="AP925" s="2">
        <f>COUNTIFS($B:$B,$B925,$AG:$AG,AP$1)</f>
        <v>0</v>
      </c>
      <c r="AQ925" s="2">
        <f>COUNTIFS($B:$B,$B925,$AG:$AG,AQ$1)</f>
        <v>2</v>
      </c>
      <c r="AR925" s="2">
        <f>COUNTIFS($B:$B,$B925,$AG:$AG,AR$1)</f>
        <v>0</v>
      </c>
      <c r="AS925" s="2">
        <f>COUNTIFS($B:$B,$B925,$AG:$AG,AS$1)</f>
        <v>0</v>
      </c>
      <c r="AT925" s="2">
        <f>COUNTIFS($B:$B,$B925,$AG:$AG,AT$1)</f>
        <v>1</v>
      </c>
      <c r="AU925" s="2">
        <f>COUNTIFS($B:$B,$B925,$AG:$AG,AU$1)</f>
        <v>0</v>
      </c>
    </row>
    <row r="926" spans="1:47" ht="15" customHeight="1" x14ac:dyDescent="0.35">
      <c r="A926" s="4">
        <f>IF(B925=B926,A925,A925+1)</f>
        <v>315</v>
      </c>
      <c r="B926" s="4" t="s">
        <v>4708</v>
      </c>
      <c r="C926" s="4" t="s">
        <v>4707</v>
      </c>
      <c r="D926" s="4" t="s">
        <v>3044</v>
      </c>
      <c r="E926" s="4" t="s">
        <v>3043</v>
      </c>
      <c r="F926" s="4" t="s">
        <v>7</v>
      </c>
      <c r="G926" s="4" t="s">
        <v>8</v>
      </c>
      <c r="H926" s="4" t="s">
        <v>7</v>
      </c>
      <c r="I926" s="4">
        <v>1</v>
      </c>
      <c r="J926" s="4" t="s">
        <v>69</v>
      </c>
      <c r="K926" s="4" t="s">
        <v>3065</v>
      </c>
      <c r="L926" s="4" t="s">
        <v>36</v>
      </c>
      <c r="M926" s="4" t="s">
        <v>4710</v>
      </c>
      <c r="N926" s="4" t="s">
        <v>189</v>
      </c>
      <c r="P926" s="4" t="s">
        <v>669</v>
      </c>
      <c r="Q926" s="4" t="s">
        <v>1475</v>
      </c>
      <c r="R926" s="4" t="s">
        <v>2434</v>
      </c>
      <c r="S926" s="5" t="str">
        <f>IF(P926="심사불필요","-",VLOOKUP(K926,'[1]자격증 backdata'!A:G,7,0))</f>
        <v>-</v>
      </c>
      <c r="T926" s="5" t="str">
        <f>IF(S926="-","-",IF(COUNTIFS(B:B,B926,S:S,"필수")&gt;0,"자격요건충족","확인필요"))</f>
        <v>-</v>
      </c>
      <c r="U926" s="5"/>
      <c r="W926" s="5">
        <f>IF(Q926="4급","심사불필요",VLOOKUP(K926,'[1]자격증 backdata'!A:B,2,0))</f>
        <v>0</v>
      </c>
      <c r="X926" s="4">
        <f>IF(R926="A", MIN(20, SUMIFS(W:W, B:B, B926, R:R, "A")),IF(R926="B", MIN(30, SUMIFS(W:W, B:B, B926, R:R, "B")),"비해당분야"))</f>
        <v>6</v>
      </c>
      <c r="Y926" s="4" t="str">
        <f>IF(R926="C",MIN(30,IF(COUNTIFS(B:B,B926,W:W,"가1")=1,25,IF(COUNTIFS(B:B,B926,W:W,"가1")&gt;=2,30,0))+IF(COUNTIFS(B:B,B926,W:W,"나1")&gt;=4,30,IF(COUNTIFS(B:B,B926,W:W,"나1")=3,26,IF(COUNTIFS(B:B,B926,W:W,"나1")=2,22,IF(COUNTIFS(B:B,B926,W:W,"나1")=1,18,0)))))+MIN(30,IF(COUNTIFS(B:B,B926,W:W,"가2")=1,25,IF(COUNTIFS(B:B,B926,W:W,"가2")&gt;=2,30,0))+IF(COUNTIFS(B:B,B926,W:W,"나2")=3,30,IF(COUNTIFS(B:B,B926,W:W,"나2")=2,25,IF(COUNTIFS(B:B,B926,W:W,"나2")=1,20,0)))),"비해당분야")</f>
        <v>비해당분야</v>
      </c>
      <c r="Z926" s="4" t="str">
        <f>IF(R926="C",VLOOKUP(K926,'[1]자격증 backdata'!A:F,6,0),"비해당분야")</f>
        <v>비해당분야</v>
      </c>
      <c r="AA926" s="4" t="str">
        <f>IF(R926="C",SUMIF(B:B,B926,Z:Z),"비해당분야")</f>
        <v>비해당분야</v>
      </c>
      <c r="AB926" s="4" t="str">
        <f>IF(R926="C",SUM(Y926,AA926),"비해당분야")</f>
        <v>비해당분야</v>
      </c>
      <c r="AC926" s="4">
        <f>IF(R926="C",AB926,X926)</f>
        <v>6</v>
      </c>
      <c r="AD926" s="4">
        <f>VLOOKUP(K926,'[1]자격증 backdata'!A:D,4,0)</f>
        <v>5</v>
      </c>
      <c r="AE926" s="4">
        <f>IF(_xlfn.MAXIFS(AD:AD,B:B,B926)&gt;10,10,_xlfn.MAXIFS(AD:AD,B:B,B926))</f>
        <v>5</v>
      </c>
      <c r="AG926" s="5">
        <f>VLOOKUP(K926,'[1]자격증 backdata'!A:C,3,0)</f>
        <v>0</v>
      </c>
      <c r="AH926" s="5">
        <f>COUNTIFS($B:$B,$B926,$AG:$AG,AH$1)</f>
        <v>0</v>
      </c>
      <c r="AI926" s="5">
        <f>COUNTIFS($B:$B,$B926,$AG:$AG,AI$1)</f>
        <v>0</v>
      </c>
      <c r="AJ926" s="5">
        <f>COUNTIFS($B:$B,$B926,$AG:$AG,AJ$1)</f>
        <v>0</v>
      </c>
      <c r="AK926" s="5">
        <f>COUNTIFS($B:$B,$B926,$AG:$AG,AK$1)</f>
        <v>0</v>
      </c>
      <c r="AL926" s="5">
        <f>COUNTIFS($B:$B,$B926,$AG:$AG,AL$1)</f>
        <v>0</v>
      </c>
      <c r="AM926" s="5">
        <f>COUNTIFS($B:$B,$B926,$AG:$AG,AM$1)</f>
        <v>0</v>
      </c>
      <c r="AN926" s="5">
        <f>COUNTIFS($B:$B,$B926,$AG:$AG,AN$1)</f>
        <v>0</v>
      </c>
      <c r="AO926" s="5">
        <f>COUNTIFS($B:$B,$B926,$AG:$AG,AO$1)</f>
        <v>0</v>
      </c>
      <c r="AP926" s="5">
        <f>COUNTIFS($B:$B,$B926,$AG:$AG,AP$1)</f>
        <v>0</v>
      </c>
      <c r="AQ926" s="5">
        <f>COUNTIFS($B:$B,$B926,$AG:$AG,AQ$1)</f>
        <v>1</v>
      </c>
      <c r="AR926" s="5">
        <f>COUNTIFS($B:$B,$B926,$AG:$AG,AR$1)</f>
        <v>0</v>
      </c>
      <c r="AS926" s="5">
        <f>COUNTIFS($B:$B,$B926,$AG:$AG,AS$1)</f>
        <v>0</v>
      </c>
      <c r="AT926" s="5">
        <f>COUNTIFS($B:$B,$B926,$AG:$AG,AT$1)</f>
        <v>1</v>
      </c>
      <c r="AU926" s="5">
        <f>COUNTIFS($B:$B,$B926,$AG:$AG,AU$1)</f>
        <v>0</v>
      </c>
    </row>
    <row r="927" spans="1:47" ht="15" customHeight="1" x14ac:dyDescent="0.35">
      <c r="A927" s="6">
        <f>IF(B926=B927,A926,A926+1)</f>
        <v>315</v>
      </c>
      <c r="B927" s="6" t="s">
        <v>4708</v>
      </c>
      <c r="C927" s="6" t="s">
        <v>4707</v>
      </c>
      <c r="D927" s="6" t="s">
        <v>3044</v>
      </c>
      <c r="E927" s="6" t="s">
        <v>3043</v>
      </c>
      <c r="F927" s="4" t="s">
        <v>7</v>
      </c>
      <c r="G927" s="4" t="s">
        <v>8</v>
      </c>
      <c r="H927" s="4" t="s">
        <v>7</v>
      </c>
      <c r="I927" s="4">
        <v>2</v>
      </c>
      <c r="J927" s="4" t="s">
        <v>106</v>
      </c>
      <c r="K927" s="4" t="s">
        <v>3057</v>
      </c>
      <c r="L927" s="4" t="s">
        <v>55</v>
      </c>
      <c r="M927" s="4" t="s">
        <v>4709</v>
      </c>
      <c r="N927" s="4" t="s">
        <v>2424</v>
      </c>
      <c r="P927" s="4" t="s">
        <v>669</v>
      </c>
      <c r="Q927" s="4" t="s">
        <v>1475</v>
      </c>
      <c r="R927" s="4" t="s">
        <v>2434</v>
      </c>
      <c r="S927" s="5" t="str">
        <f>IF(P927="심사불필요","-",VLOOKUP(K927,'[1]자격증 backdata'!A:G,7,0))</f>
        <v>-</v>
      </c>
      <c r="T927" s="5" t="str">
        <f>IF(S927="-","-",IF(COUNTIFS(B:B,B927,S:S,"필수")&gt;0,"자격요건충족","확인필요"))</f>
        <v>-</v>
      </c>
      <c r="U927" s="5"/>
      <c r="W927" s="5">
        <f>IF(Q927="4급","심사불필요",VLOOKUP(K927,'[1]자격증 backdata'!A:B,2,0))</f>
        <v>4</v>
      </c>
      <c r="X927" s="4">
        <f>IF(R927="A", MIN(20, SUMIFS(W:W, B:B, B927, R:R, "A")),IF(R927="B", MIN(30, SUMIFS(W:W, B:B, B927, R:R, "B")),"비해당분야"))</f>
        <v>6</v>
      </c>
      <c r="Y927" s="4" t="str">
        <f>IF(R927="C",MIN(30,IF(COUNTIFS(B:B,B927,W:W,"가1")=1,25,IF(COUNTIFS(B:B,B927,W:W,"가1")&gt;=2,30,0))+IF(COUNTIFS(B:B,B927,W:W,"나1")&gt;=4,30,IF(COUNTIFS(B:B,B927,W:W,"나1")=3,26,IF(COUNTIFS(B:B,B927,W:W,"나1")=2,22,IF(COUNTIFS(B:B,B927,W:W,"나1")=1,18,0)))))+MIN(30,IF(COUNTIFS(B:B,B927,W:W,"가2")=1,25,IF(COUNTIFS(B:B,B927,W:W,"가2")&gt;=2,30,0))+IF(COUNTIFS(B:B,B927,W:W,"나2")=3,30,IF(COUNTIFS(B:B,B927,W:W,"나2")=2,25,IF(COUNTIFS(B:B,B927,W:W,"나2")=1,20,0)))),"비해당분야")</f>
        <v>비해당분야</v>
      </c>
      <c r="Z927" s="4" t="str">
        <f>IF(R927="C",VLOOKUP(K927,'[1]자격증 backdata'!A:F,6,0),"비해당분야")</f>
        <v>비해당분야</v>
      </c>
      <c r="AA927" s="4" t="str">
        <f>IF(R927="C",SUMIF(B:B,B927,Z:Z),"비해당분야")</f>
        <v>비해당분야</v>
      </c>
      <c r="AB927" s="4" t="str">
        <f>IF(R927="C",SUM(Y927,AA927),"비해당분야")</f>
        <v>비해당분야</v>
      </c>
      <c r="AC927" s="4">
        <f>IF(R927="C",AB927,X927)</f>
        <v>6</v>
      </c>
      <c r="AD927" s="4">
        <f>VLOOKUP(K927,'[1]자격증 backdata'!A:D,4,0)</f>
        <v>0</v>
      </c>
      <c r="AE927" s="4">
        <f>IF(_xlfn.MAXIFS(AD:AD,B:B,B927)&gt;10,10,_xlfn.MAXIFS(AD:AD,B:B,B927))</f>
        <v>5</v>
      </c>
      <c r="AG927" s="5" t="str">
        <f>VLOOKUP(K927,'[1]자격증 backdata'!A:C,3,0)</f>
        <v>M</v>
      </c>
      <c r="AH927" s="5">
        <f>COUNTIFS($B:$B,$B927,$AG:$AG,AH$1)</f>
        <v>0</v>
      </c>
      <c r="AI927" s="5">
        <f>COUNTIFS($B:$B,$B927,$AG:$AG,AI$1)</f>
        <v>0</v>
      </c>
      <c r="AJ927" s="5">
        <f>COUNTIFS($B:$B,$B927,$AG:$AG,AJ$1)</f>
        <v>0</v>
      </c>
      <c r="AK927" s="5">
        <f>COUNTIFS($B:$B,$B927,$AG:$AG,AK$1)</f>
        <v>0</v>
      </c>
      <c r="AL927" s="5">
        <f>COUNTIFS($B:$B,$B927,$AG:$AG,AL$1)</f>
        <v>0</v>
      </c>
      <c r="AM927" s="5">
        <f>COUNTIFS($B:$B,$B927,$AG:$AG,AM$1)</f>
        <v>0</v>
      </c>
      <c r="AN927" s="5">
        <f>COUNTIFS($B:$B,$B927,$AG:$AG,AN$1)</f>
        <v>0</v>
      </c>
      <c r="AO927" s="5">
        <f>COUNTIFS($B:$B,$B927,$AG:$AG,AO$1)</f>
        <v>0</v>
      </c>
      <c r="AP927" s="5">
        <f>COUNTIFS($B:$B,$B927,$AG:$AG,AP$1)</f>
        <v>0</v>
      </c>
      <c r="AQ927" s="5">
        <f>COUNTIFS($B:$B,$B927,$AG:$AG,AQ$1)</f>
        <v>1</v>
      </c>
      <c r="AR927" s="5">
        <f>COUNTIFS($B:$B,$B927,$AG:$AG,AR$1)</f>
        <v>0</v>
      </c>
      <c r="AS927" s="5">
        <f>COUNTIFS($B:$B,$B927,$AG:$AG,AS$1)</f>
        <v>0</v>
      </c>
      <c r="AT927" s="5">
        <f>COUNTIFS($B:$B,$B927,$AG:$AG,AT$1)</f>
        <v>1</v>
      </c>
      <c r="AU927" s="5">
        <f>COUNTIFS($B:$B,$B927,$AG:$AG,AU$1)</f>
        <v>0</v>
      </c>
    </row>
    <row r="928" spans="1:47" ht="15" customHeight="1" x14ac:dyDescent="0.35">
      <c r="A928" s="6">
        <f>IF(B927=B928,A927,A927+1)</f>
        <v>315</v>
      </c>
      <c r="B928" s="6" t="s">
        <v>4708</v>
      </c>
      <c r="C928" s="6" t="s">
        <v>4707</v>
      </c>
      <c r="D928" s="6" t="s">
        <v>3044</v>
      </c>
      <c r="E928" s="6" t="s">
        <v>3043</v>
      </c>
      <c r="F928" s="4" t="s">
        <v>7</v>
      </c>
      <c r="G928" s="4" t="s">
        <v>8</v>
      </c>
      <c r="H928" s="4" t="s">
        <v>7</v>
      </c>
      <c r="I928" s="4">
        <v>3</v>
      </c>
      <c r="J928" s="4" t="s">
        <v>364</v>
      </c>
      <c r="K928" s="4" t="s">
        <v>3075</v>
      </c>
      <c r="L928" s="4" t="s">
        <v>254</v>
      </c>
      <c r="M928" s="4" t="s">
        <v>4706</v>
      </c>
      <c r="N928" s="4" t="s">
        <v>1471</v>
      </c>
      <c r="P928" s="4" t="s">
        <v>669</v>
      </c>
      <c r="Q928" s="4" t="s">
        <v>1475</v>
      </c>
      <c r="R928" s="4" t="s">
        <v>2434</v>
      </c>
      <c r="S928" s="5" t="str">
        <f>IF(P928="심사불필요","-",VLOOKUP(K928,'[1]자격증 backdata'!A:G,7,0))</f>
        <v>-</v>
      </c>
      <c r="T928" s="5" t="str">
        <f>IF(S928="-","-",IF(COUNTIFS(B:B,B928,S:S,"필수")&gt;0,"자격요건충족","확인필요"))</f>
        <v>-</v>
      </c>
      <c r="U928" s="5"/>
      <c r="W928" s="5">
        <f>IF(Q928="4급","심사불필요",VLOOKUP(K928,'[1]자격증 backdata'!A:B,2,0))</f>
        <v>2</v>
      </c>
      <c r="X928" s="4">
        <f>IF(R928="A", MIN(20, SUMIFS(W:W, B:B, B928, R:R, "A")),IF(R928="B", MIN(30, SUMIFS(W:W, B:B, B928, R:R, "B")),"비해당분야"))</f>
        <v>6</v>
      </c>
      <c r="Y928" s="4" t="str">
        <f>IF(R928="C",MIN(30,IF(COUNTIFS(B:B,B928,W:W,"가1")=1,25,IF(COUNTIFS(B:B,B928,W:W,"가1")&gt;=2,30,0))+IF(COUNTIFS(B:B,B928,W:W,"나1")&gt;=4,30,IF(COUNTIFS(B:B,B928,W:W,"나1")=3,26,IF(COUNTIFS(B:B,B928,W:W,"나1")=2,22,IF(COUNTIFS(B:B,B928,W:W,"나1")=1,18,0)))))+MIN(30,IF(COUNTIFS(B:B,B928,W:W,"가2")=1,25,IF(COUNTIFS(B:B,B928,W:W,"가2")&gt;=2,30,0))+IF(COUNTIFS(B:B,B928,W:W,"나2")=3,30,IF(COUNTIFS(B:B,B928,W:W,"나2")=2,25,IF(COUNTIFS(B:B,B928,W:W,"나2")=1,20,0)))),"비해당분야")</f>
        <v>비해당분야</v>
      </c>
      <c r="Z928" s="4" t="str">
        <f>IF(R928="C",VLOOKUP(K928,'[1]자격증 backdata'!A:F,6,0),"비해당분야")</f>
        <v>비해당분야</v>
      </c>
      <c r="AA928" s="4" t="str">
        <f>IF(R928="C",SUMIF(B:B,B928,Z:Z),"비해당분야")</f>
        <v>비해당분야</v>
      </c>
      <c r="AB928" s="4" t="str">
        <f>IF(R928="C",SUM(Y928,AA928),"비해당분야")</f>
        <v>비해당분야</v>
      </c>
      <c r="AC928" s="4">
        <f>IF(R928="C",AB928,X928)</f>
        <v>6</v>
      </c>
      <c r="AD928" s="4">
        <f>VLOOKUP(K928,'[1]자격증 backdata'!A:D,4,0)</f>
        <v>0</v>
      </c>
      <c r="AE928" s="4">
        <f>IF(_xlfn.MAXIFS(AD:AD,B:B,B928)&gt;10,10,_xlfn.MAXIFS(AD:AD,B:B,B928))</f>
        <v>5</v>
      </c>
      <c r="AG928" s="5" t="str">
        <f>VLOOKUP(K928,'[1]자격증 backdata'!A:C,3,0)</f>
        <v>J</v>
      </c>
      <c r="AH928" s="5">
        <f>COUNTIFS($B:$B,$B928,$AG:$AG,AH$1)</f>
        <v>0</v>
      </c>
      <c r="AI928" s="5">
        <f>COUNTIFS($B:$B,$B928,$AG:$AG,AI$1)</f>
        <v>0</v>
      </c>
      <c r="AJ928" s="5">
        <f>COUNTIFS($B:$B,$B928,$AG:$AG,AJ$1)</f>
        <v>0</v>
      </c>
      <c r="AK928" s="5">
        <f>COUNTIFS($B:$B,$B928,$AG:$AG,AK$1)</f>
        <v>0</v>
      </c>
      <c r="AL928" s="5">
        <f>COUNTIFS($B:$B,$B928,$AG:$AG,AL$1)</f>
        <v>0</v>
      </c>
      <c r="AM928" s="5">
        <f>COUNTIFS($B:$B,$B928,$AG:$AG,AM$1)</f>
        <v>0</v>
      </c>
      <c r="AN928" s="5">
        <f>COUNTIFS($B:$B,$B928,$AG:$AG,AN$1)</f>
        <v>0</v>
      </c>
      <c r="AO928" s="5">
        <f>COUNTIFS($B:$B,$B928,$AG:$AG,AO$1)</f>
        <v>0</v>
      </c>
      <c r="AP928" s="5">
        <f>COUNTIFS($B:$B,$B928,$AG:$AG,AP$1)</f>
        <v>0</v>
      </c>
      <c r="AQ928" s="5">
        <f>COUNTIFS($B:$B,$B928,$AG:$AG,AQ$1)</f>
        <v>1</v>
      </c>
      <c r="AR928" s="5">
        <f>COUNTIFS($B:$B,$B928,$AG:$AG,AR$1)</f>
        <v>0</v>
      </c>
      <c r="AS928" s="5">
        <f>COUNTIFS($B:$B,$B928,$AG:$AG,AS$1)</f>
        <v>0</v>
      </c>
      <c r="AT928" s="5">
        <f>COUNTIFS($B:$B,$B928,$AG:$AG,AT$1)</f>
        <v>1</v>
      </c>
      <c r="AU928" s="5">
        <f>COUNTIFS($B:$B,$B928,$AG:$AG,AU$1)</f>
        <v>0</v>
      </c>
    </row>
    <row r="929" spans="1:47" ht="15" customHeight="1" x14ac:dyDescent="0.35">
      <c r="A929" s="3">
        <f>IF(B928=B929,A928,A928+1)</f>
        <v>316</v>
      </c>
      <c r="B929" s="3" t="s">
        <v>4703</v>
      </c>
      <c r="C929" s="3" t="s">
        <v>4702</v>
      </c>
      <c r="D929" s="3" t="s">
        <v>3044</v>
      </c>
      <c r="E929" s="3" t="s">
        <v>3043</v>
      </c>
      <c r="F929" s="4" t="s">
        <v>7</v>
      </c>
      <c r="G929" s="4" t="s">
        <v>8</v>
      </c>
      <c r="H929" s="4" t="s">
        <v>7</v>
      </c>
      <c r="I929" s="3">
        <v>1</v>
      </c>
      <c r="J929" s="3" t="s">
        <v>57</v>
      </c>
      <c r="K929" s="3" t="s">
        <v>3089</v>
      </c>
      <c r="L929" s="3" t="s">
        <v>55</v>
      </c>
      <c r="M929" s="3" t="s">
        <v>4705</v>
      </c>
      <c r="N929" s="3" t="s">
        <v>3351</v>
      </c>
      <c r="P929" s="3" t="s">
        <v>669</v>
      </c>
      <c r="Q929" s="3" t="s">
        <v>1475</v>
      </c>
      <c r="R929" s="3" t="s">
        <v>2434</v>
      </c>
      <c r="S929" s="2" t="str">
        <f>IF(P929="심사불필요","-",VLOOKUP(K929,'[1]자격증 backdata'!A:G,7,0))</f>
        <v>-</v>
      </c>
      <c r="T929" s="2" t="str">
        <f>IF(S929="-","-",IF(COUNTIFS(B:B,B929,S:S,"필수")&gt;0,"자격요건충족","확인필요"))</f>
        <v>-</v>
      </c>
      <c r="U929" s="2"/>
      <c r="W929" s="2">
        <f>IF(Q929="4급","심사불필요",VLOOKUP(K929,'[1]자격증 backdata'!A:B,2,0))</f>
        <v>2</v>
      </c>
      <c r="X929" s="3">
        <f>IF(R929="A", MIN(20, SUMIFS(W:W, B:B, B929, R:R, "A")),IF(R929="B", MIN(30, SUMIFS(W:W, B:B, B929, R:R, "B")),"비해당분야"))</f>
        <v>6</v>
      </c>
      <c r="Y929" s="3" t="str">
        <f>IF(R929="C",MIN(30,IF(COUNTIFS(B:B,B929,W:W,"가1")=1,25,IF(COUNTIFS(B:B,B929,W:W,"가1")&gt;=2,30,0))+IF(COUNTIFS(B:B,B929,W:W,"나1")&gt;=4,30,IF(COUNTIFS(B:B,B929,W:W,"나1")=3,26,IF(COUNTIFS(B:B,B929,W:W,"나1")=2,22,IF(COUNTIFS(B:B,B929,W:W,"나1")=1,18,0)))))+MIN(30,IF(COUNTIFS(B:B,B929,W:W,"가2")=1,25,IF(COUNTIFS(B:B,B929,W:W,"가2")&gt;=2,30,0))+IF(COUNTIFS(B:B,B929,W:W,"나2")=3,30,IF(COUNTIFS(B:B,B929,W:W,"나2")=2,25,IF(COUNTIFS(B:B,B929,W:W,"나2")=1,20,0)))),"비해당분야")</f>
        <v>비해당분야</v>
      </c>
      <c r="Z929" s="3" t="str">
        <f>IF(R929="C",VLOOKUP(K929,'[1]자격증 backdata'!A:F,6,0),"비해당분야")</f>
        <v>비해당분야</v>
      </c>
      <c r="AA929" s="3" t="str">
        <f>IF(R929="C",SUMIF(B:B,B929,Z:Z),"비해당분야")</f>
        <v>비해당분야</v>
      </c>
      <c r="AB929" s="3" t="str">
        <f>IF(R929="C",SUM(Y929,AA929),"비해당분야")</f>
        <v>비해당분야</v>
      </c>
      <c r="AC929" s="3">
        <f>IF(R929="C",AB929,X929)</f>
        <v>6</v>
      </c>
      <c r="AD929" s="3">
        <f>VLOOKUP(K929,'[1]자격증 backdata'!A:D,4,0)</f>
        <v>0</v>
      </c>
      <c r="AE929" s="3">
        <f>IF(_xlfn.MAXIFS(AD:AD,B:B,B929)&gt;10,10,_xlfn.MAXIFS(AD:AD,B:B,B929))</f>
        <v>5</v>
      </c>
      <c r="AG929" s="2" t="str">
        <f>VLOOKUP(K929,'[1]자격증 backdata'!A:C,3,0)</f>
        <v>M</v>
      </c>
      <c r="AH929" s="2">
        <f>COUNTIFS($B:$B,$B929,$AG:$AG,AH$1)</f>
        <v>0</v>
      </c>
      <c r="AI929" s="2">
        <f>COUNTIFS($B:$B,$B929,$AG:$AG,AI$1)</f>
        <v>0</v>
      </c>
      <c r="AJ929" s="2">
        <f>COUNTIFS($B:$B,$B929,$AG:$AG,AJ$1)</f>
        <v>0</v>
      </c>
      <c r="AK929" s="2">
        <f>COUNTIFS($B:$B,$B929,$AG:$AG,AK$1)</f>
        <v>0</v>
      </c>
      <c r="AL929" s="2">
        <f>COUNTIFS($B:$B,$B929,$AG:$AG,AL$1)</f>
        <v>0</v>
      </c>
      <c r="AM929" s="2">
        <f>COUNTIFS($B:$B,$B929,$AG:$AG,AM$1)</f>
        <v>0</v>
      </c>
      <c r="AN929" s="2">
        <f>COUNTIFS($B:$B,$B929,$AG:$AG,AN$1)</f>
        <v>1</v>
      </c>
      <c r="AO929" s="2">
        <f>COUNTIFS($B:$B,$B929,$AG:$AG,AO$1)</f>
        <v>0</v>
      </c>
      <c r="AP929" s="2">
        <f>COUNTIFS($B:$B,$B929,$AG:$AG,AP$1)</f>
        <v>0</v>
      </c>
      <c r="AQ929" s="2">
        <f>COUNTIFS($B:$B,$B929,$AG:$AG,AQ$1)</f>
        <v>0</v>
      </c>
      <c r="AR929" s="2">
        <f>COUNTIFS($B:$B,$B929,$AG:$AG,AR$1)</f>
        <v>0</v>
      </c>
      <c r="AS929" s="2">
        <f>COUNTIFS($B:$B,$B929,$AG:$AG,AS$1)</f>
        <v>0</v>
      </c>
      <c r="AT929" s="2">
        <f>COUNTIFS($B:$B,$B929,$AG:$AG,AT$1)</f>
        <v>1</v>
      </c>
      <c r="AU929" s="2">
        <f>COUNTIFS($B:$B,$B929,$AG:$AG,AU$1)</f>
        <v>0</v>
      </c>
    </row>
    <row r="930" spans="1:47" ht="15" customHeight="1" x14ac:dyDescent="0.35">
      <c r="A930" s="7">
        <f>IF(B929=B930,A929,A929+1)</f>
        <v>316</v>
      </c>
      <c r="B930" s="7" t="s">
        <v>4703</v>
      </c>
      <c r="C930" s="7" t="s">
        <v>4702</v>
      </c>
      <c r="D930" s="7" t="s">
        <v>3044</v>
      </c>
      <c r="E930" s="7" t="s">
        <v>3043</v>
      </c>
      <c r="F930" s="4" t="s">
        <v>7</v>
      </c>
      <c r="G930" s="4" t="s">
        <v>8</v>
      </c>
      <c r="H930" s="4" t="s">
        <v>7</v>
      </c>
      <c r="I930" s="3">
        <v>2</v>
      </c>
      <c r="J930" s="3" t="s">
        <v>215</v>
      </c>
      <c r="K930" s="3" t="s">
        <v>3164</v>
      </c>
      <c r="L930" s="3" t="s">
        <v>55</v>
      </c>
      <c r="M930" s="3" t="s">
        <v>4704</v>
      </c>
      <c r="N930" s="3" t="s">
        <v>2730</v>
      </c>
      <c r="P930" s="3" t="s">
        <v>669</v>
      </c>
      <c r="Q930" s="3" t="s">
        <v>1475</v>
      </c>
      <c r="R930" s="3" t="s">
        <v>2434</v>
      </c>
      <c r="S930" s="2" t="str">
        <f>IF(P930="심사불필요","-",VLOOKUP(K930,'[1]자격증 backdata'!A:G,7,0))</f>
        <v>-</v>
      </c>
      <c r="T930" s="2" t="str">
        <f>IF(S930="-","-",IF(COUNTIFS(B:B,B930,S:S,"필수")&gt;0,"자격요건충족","확인필요"))</f>
        <v>-</v>
      </c>
      <c r="U930" s="2"/>
      <c r="W930" s="2">
        <f>IF(Q930="4급","심사불필요",VLOOKUP(K930,'[1]자격증 backdata'!A:B,2,0))</f>
        <v>4</v>
      </c>
      <c r="X930" s="3">
        <f>IF(R930="A", MIN(20, SUMIFS(W:W, B:B, B930, R:R, "A")),IF(R930="B", MIN(30, SUMIFS(W:W, B:B, B930, R:R, "B")),"비해당분야"))</f>
        <v>6</v>
      </c>
      <c r="Y930" s="3" t="str">
        <f>IF(R930="C",MIN(30,IF(COUNTIFS(B:B,B930,W:W,"가1")=1,25,IF(COUNTIFS(B:B,B930,W:W,"가1")&gt;=2,30,0))+IF(COUNTIFS(B:B,B930,W:W,"나1")&gt;=4,30,IF(COUNTIFS(B:B,B930,W:W,"나1")=3,26,IF(COUNTIFS(B:B,B930,W:W,"나1")=2,22,IF(COUNTIFS(B:B,B930,W:W,"나1")=1,18,0)))))+MIN(30,IF(COUNTIFS(B:B,B930,W:W,"가2")=1,25,IF(COUNTIFS(B:B,B930,W:W,"가2")&gt;=2,30,0))+IF(COUNTIFS(B:B,B930,W:W,"나2")=3,30,IF(COUNTIFS(B:B,B930,W:W,"나2")=2,25,IF(COUNTIFS(B:B,B930,W:W,"나2")=1,20,0)))),"비해당분야")</f>
        <v>비해당분야</v>
      </c>
      <c r="Z930" s="3" t="str">
        <f>IF(R930="C",VLOOKUP(K930,'[1]자격증 backdata'!A:F,6,0),"비해당분야")</f>
        <v>비해당분야</v>
      </c>
      <c r="AA930" s="3" t="str">
        <f>IF(R930="C",SUMIF(B:B,B930,Z:Z),"비해당분야")</f>
        <v>비해당분야</v>
      </c>
      <c r="AB930" s="3" t="str">
        <f>IF(R930="C",SUM(Y930,AA930),"비해당분야")</f>
        <v>비해당분야</v>
      </c>
      <c r="AC930" s="3">
        <f>IF(R930="C",AB930,X930)</f>
        <v>6</v>
      </c>
      <c r="AD930" s="3">
        <f>VLOOKUP(K930,'[1]자격증 backdata'!A:D,4,0)</f>
        <v>0</v>
      </c>
      <c r="AE930" s="3">
        <f>IF(_xlfn.MAXIFS(AD:AD,B:B,B930)&gt;10,10,_xlfn.MAXIFS(AD:AD,B:B,B930))</f>
        <v>5</v>
      </c>
      <c r="AG930" s="2" t="str">
        <f>VLOOKUP(K930,'[1]자격증 backdata'!A:C,3,0)</f>
        <v>G</v>
      </c>
      <c r="AH930" s="2">
        <f>COUNTIFS($B:$B,$B930,$AG:$AG,AH$1)</f>
        <v>0</v>
      </c>
      <c r="AI930" s="2">
        <f>COUNTIFS($B:$B,$B930,$AG:$AG,AI$1)</f>
        <v>0</v>
      </c>
      <c r="AJ930" s="2">
        <f>COUNTIFS($B:$B,$B930,$AG:$AG,AJ$1)</f>
        <v>0</v>
      </c>
      <c r="AK930" s="2">
        <f>COUNTIFS($B:$B,$B930,$AG:$AG,AK$1)</f>
        <v>0</v>
      </c>
      <c r="AL930" s="2">
        <f>COUNTIFS($B:$B,$B930,$AG:$AG,AL$1)</f>
        <v>0</v>
      </c>
      <c r="AM930" s="2">
        <f>COUNTIFS($B:$B,$B930,$AG:$AG,AM$1)</f>
        <v>0</v>
      </c>
      <c r="AN930" s="2">
        <f>COUNTIFS($B:$B,$B930,$AG:$AG,AN$1)</f>
        <v>1</v>
      </c>
      <c r="AO930" s="2">
        <f>COUNTIFS($B:$B,$B930,$AG:$AG,AO$1)</f>
        <v>0</v>
      </c>
      <c r="AP930" s="2">
        <f>COUNTIFS($B:$B,$B930,$AG:$AG,AP$1)</f>
        <v>0</v>
      </c>
      <c r="AQ930" s="2">
        <f>COUNTIFS($B:$B,$B930,$AG:$AG,AQ$1)</f>
        <v>0</v>
      </c>
      <c r="AR930" s="2">
        <f>COUNTIFS($B:$B,$B930,$AG:$AG,AR$1)</f>
        <v>0</v>
      </c>
      <c r="AS930" s="2">
        <f>COUNTIFS($B:$B,$B930,$AG:$AG,AS$1)</f>
        <v>0</v>
      </c>
      <c r="AT930" s="2">
        <f>COUNTIFS($B:$B,$B930,$AG:$AG,AT$1)</f>
        <v>1</v>
      </c>
      <c r="AU930" s="2">
        <f>COUNTIFS($B:$B,$B930,$AG:$AG,AU$1)</f>
        <v>0</v>
      </c>
    </row>
    <row r="931" spans="1:47" ht="15" customHeight="1" x14ac:dyDescent="0.35">
      <c r="A931" s="7">
        <f>IF(B930=B931,A930,A930+1)</f>
        <v>316</v>
      </c>
      <c r="B931" s="7" t="s">
        <v>4703</v>
      </c>
      <c r="C931" s="7" t="s">
        <v>4702</v>
      </c>
      <c r="D931" s="7" t="s">
        <v>3044</v>
      </c>
      <c r="E931" s="7" t="s">
        <v>3043</v>
      </c>
      <c r="F931" s="4" t="s">
        <v>7</v>
      </c>
      <c r="G931" s="4" t="s">
        <v>8</v>
      </c>
      <c r="H931" s="4" t="s">
        <v>7</v>
      </c>
      <c r="I931" s="3">
        <v>3</v>
      </c>
      <c r="J931" s="3" t="s">
        <v>69</v>
      </c>
      <c r="K931" s="3" t="s">
        <v>3065</v>
      </c>
      <c r="L931" s="3" t="s">
        <v>36</v>
      </c>
      <c r="M931" s="3" t="s">
        <v>4701</v>
      </c>
      <c r="N931" s="3" t="s">
        <v>795</v>
      </c>
      <c r="P931" s="3" t="s">
        <v>669</v>
      </c>
      <c r="Q931" s="3" t="s">
        <v>1475</v>
      </c>
      <c r="R931" s="3" t="s">
        <v>2434</v>
      </c>
      <c r="S931" s="2" t="str">
        <f>IF(P931="심사불필요","-",VLOOKUP(K931,'[1]자격증 backdata'!A:G,7,0))</f>
        <v>-</v>
      </c>
      <c r="T931" s="2" t="str">
        <f>IF(S931="-","-",IF(COUNTIFS(B:B,B931,S:S,"필수")&gt;0,"자격요건충족","확인필요"))</f>
        <v>-</v>
      </c>
      <c r="U931" s="2"/>
      <c r="W931" s="2">
        <f>IF(Q931="4급","심사불필요",VLOOKUP(K931,'[1]자격증 backdata'!A:B,2,0))</f>
        <v>0</v>
      </c>
      <c r="X931" s="3">
        <f>IF(R931="A", MIN(20, SUMIFS(W:W, B:B, B931, R:R, "A")),IF(R931="B", MIN(30, SUMIFS(W:W, B:B, B931, R:R, "B")),"비해당분야"))</f>
        <v>6</v>
      </c>
      <c r="Y931" s="3" t="str">
        <f>IF(R931="C",MIN(30,IF(COUNTIFS(B:B,B931,W:W,"가1")=1,25,IF(COUNTIFS(B:B,B931,W:W,"가1")&gt;=2,30,0))+IF(COUNTIFS(B:B,B931,W:W,"나1")&gt;=4,30,IF(COUNTIFS(B:B,B931,W:W,"나1")=3,26,IF(COUNTIFS(B:B,B931,W:W,"나1")=2,22,IF(COUNTIFS(B:B,B931,W:W,"나1")=1,18,0)))))+MIN(30,IF(COUNTIFS(B:B,B931,W:W,"가2")=1,25,IF(COUNTIFS(B:B,B931,W:W,"가2")&gt;=2,30,0))+IF(COUNTIFS(B:B,B931,W:W,"나2")=3,30,IF(COUNTIFS(B:B,B931,W:W,"나2")=2,25,IF(COUNTIFS(B:B,B931,W:W,"나2")=1,20,0)))),"비해당분야")</f>
        <v>비해당분야</v>
      </c>
      <c r="Z931" s="3" t="str">
        <f>IF(R931="C",VLOOKUP(K931,'[1]자격증 backdata'!A:F,6,0),"비해당분야")</f>
        <v>비해당분야</v>
      </c>
      <c r="AA931" s="3" t="str">
        <f>IF(R931="C",SUMIF(B:B,B931,Z:Z),"비해당분야")</f>
        <v>비해당분야</v>
      </c>
      <c r="AB931" s="3" t="str">
        <f>IF(R931="C",SUM(Y931,AA931),"비해당분야")</f>
        <v>비해당분야</v>
      </c>
      <c r="AC931" s="3">
        <f>IF(R931="C",AB931,X931)</f>
        <v>6</v>
      </c>
      <c r="AD931" s="3">
        <f>VLOOKUP(K931,'[1]자격증 backdata'!A:D,4,0)</f>
        <v>5</v>
      </c>
      <c r="AE931" s="3">
        <f>IF(_xlfn.MAXIFS(AD:AD,B:B,B931)&gt;10,10,_xlfn.MAXIFS(AD:AD,B:B,B931))</f>
        <v>5</v>
      </c>
      <c r="AG931" s="2">
        <f>VLOOKUP(K931,'[1]자격증 backdata'!A:C,3,0)</f>
        <v>0</v>
      </c>
      <c r="AH931" s="2">
        <f>COUNTIFS($B:$B,$B931,$AG:$AG,AH$1)</f>
        <v>0</v>
      </c>
      <c r="AI931" s="2">
        <f>COUNTIFS($B:$B,$B931,$AG:$AG,AI$1)</f>
        <v>0</v>
      </c>
      <c r="AJ931" s="2">
        <f>COUNTIFS($B:$B,$B931,$AG:$AG,AJ$1)</f>
        <v>0</v>
      </c>
      <c r="AK931" s="2">
        <f>COUNTIFS($B:$B,$B931,$AG:$AG,AK$1)</f>
        <v>0</v>
      </c>
      <c r="AL931" s="2">
        <f>COUNTIFS($B:$B,$B931,$AG:$AG,AL$1)</f>
        <v>0</v>
      </c>
      <c r="AM931" s="2">
        <f>COUNTIFS($B:$B,$B931,$AG:$AG,AM$1)</f>
        <v>0</v>
      </c>
      <c r="AN931" s="2">
        <f>COUNTIFS($B:$B,$B931,$AG:$AG,AN$1)</f>
        <v>1</v>
      </c>
      <c r="AO931" s="2">
        <f>COUNTIFS($B:$B,$B931,$AG:$AG,AO$1)</f>
        <v>0</v>
      </c>
      <c r="AP931" s="2">
        <f>COUNTIFS($B:$B,$B931,$AG:$AG,AP$1)</f>
        <v>0</v>
      </c>
      <c r="AQ931" s="2">
        <f>COUNTIFS($B:$B,$B931,$AG:$AG,AQ$1)</f>
        <v>0</v>
      </c>
      <c r="AR931" s="2">
        <f>COUNTIFS($B:$B,$B931,$AG:$AG,AR$1)</f>
        <v>0</v>
      </c>
      <c r="AS931" s="2">
        <f>COUNTIFS($B:$B,$B931,$AG:$AG,AS$1)</f>
        <v>0</v>
      </c>
      <c r="AT931" s="2">
        <f>COUNTIFS($B:$B,$B931,$AG:$AG,AT$1)</f>
        <v>1</v>
      </c>
      <c r="AU931" s="2">
        <f>COUNTIFS($B:$B,$B931,$AG:$AG,AU$1)</f>
        <v>0</v>
      </c>
    </row>
    <row r="932" spans="1:47" ht="15" customHeight="1" x14ac:dyDescent="0.35">
      <c r="A932" s="4">
        <f>IF(B931=B932,A931,A931+1)</f>
        <v>317</v>
      </c>
      <c r="B932" s="4" t="s">
        <v>4699</v>
      </c>
      <c r="C932" s="4" t="s">
        <v>4698</v>
      </c>
      <c r="D932" s="4" t="s">
        <v>3044</v>
      </c>
      <c r="E932" s="4" t="s">
        <v>3043</v>
      </c>
      <c r="F932" s="4" t="s">
        <v>7</v>
      </c>
      <c r="G932" s="4" t="s">
        <v>8</v>
      </c>
      <c r="H932" s="4" t="s">
        <v>7</v>
      </c>
      <c r="I932" s="4">
        <v>1</v>
      </c>
      <c r="J932" s="4" t="s">
        <v>1970</v>
      </c>
      <c r="K932" s="4" t="s">
        <v>3092</v>
      </c>
      <c r="L932" s="4" t="s">
        <v>348</v>
      </c>
      <c r="M932" s="4" t="s">
        <v>4700</v>
      </c>
      <c r="N932" s="4" t="s">
        <v>943</v>
      </c>
      <c r="P932" s="4" t="s">
        <v>669</v>
      </c>
      <c r="Q932" s="4" t="s">
        <v>1475</v>
      </c>
      <c r="R932" s="4" t="s">
        <v>2434</v>
      </c>
      <c r="S932" s="5" t="str">
        <f>IF(P932="심사불필요","-",VLOOKUP(K932,'[1]자격증 backdata'!A:G,7,0))</f>
        <v>-</v>
      </c>
      <c r="T932" s="5" t="str">
        <f>IF(S932="-","-",IF(COUNTIFS(B:B,B932,S:S,"필수")&gt;0,"자격요건충족","확인필요"))</f>
        <v>-</v>
      </c>
      <c r="U932" s="5"/>
      <c r="W932" s="5">
        <f>IF(Q932="4급","심사불필요",VLOOKUP(K932,'[1]자격증 backdata'!A:B,2,0))</f>
        <v>4</v>
      </c>
      <c r="X932" s="4">
        <f>IF(R932="A", MIN(20, SUMIFS(W:W, B:B, B932, R:R, "A")),IF(R932="B", MIN(30, SUMIFS(W:W, B:B, B932, R:R, "B")),"비해당분야"))</f>
        <v>6</v>
      </c>
      <c r="Y932" s="4" t="str">
        <f>IF(R932="C",MIN(30,IF(COUNTIFS(B:B,B932,W:W,"가1")=1,25,IF(COUNTIFS(B:B,B932,W:W,"가1")&gt;=2,30,0))+IF(COUNTIFS(B:B,B932,W:W,"나1")&gt;=4,30,IF(COUNTIFS(B:B,B932,W:W,"나1")=3,26,IF(COUNTIFS(B:B,B932,W:W,"나1")=2,22,IF(COUNTIFS(B:B,B932,W:W,"나1")=1,18,0)))))+MIN(30,IF(COUNTIFS(B:B,B932,W:W,"가2")=1,25,IF(COUNTIFS(B:B,B932,W:W,"가2")&gt;=2,30,0))+IF(COUNTIFS(B:B,B932,W:W,"나2")=3,30,IF(COUNTIFS(B:B,B932,W:W,"나2")=2,25,IF(COUNTIFS(B:B,B932,W:W,"나2")=1,20,0)))),"비해당분야")</f>
        <v>비해당분야</v>
      </c>
      <c r="Z932" s="4" t="str">
        <f>IF(R932="C",VLOOKUP(K932,'[1]자격증 backdata'!A:F,6,0),"비해당분야")</f>
        <v>비해당분야</v>
      </c>
      <c r="AA932" s="4" t="str">
        <f>IF(R932="C",SUMIF(B:B,B932,Z:Z),"비해당분야")</f>
        <v>비해당분야</v>
      </c>
      <c r="AB932" s="4" t="str">
        <f>IF(R932="C",SUM(Y932,AA932),"비해당분야")</f>
        <v>비해당분야</v>
      </c>
      <c r="AC932" s="4">
        <f>IF(R932="C",AB932,X932)</f>
        <v>6</v>
      </c>
      <c r="AD932" s="4">
        <f>VLOOKUP(K932,'[1]자격증 backdata'!A:D,4,0)</f>
        <v>0</v>
      </c>
      <c r="AE932" s="4">
        <f>IF(_xlfn.MAXIFS(AD:AD,B:B,B932)&gt;10,10,_xlfn.MAXIFS(AD:AD,B:B,B932))</f>
        <v>0</v>
      </c>
      <c r="AG932" s="5">
        <f>VLOOKUP(K932,'[1]자격증 backdata'!A:C,3,0)</f>
        <v>0</v>
      </c>
      <c r="AH932" s="5">
        <f>COUNTIFS($B:$B,$B932,$AG:$AG,AH$1)</f>
        <v>0</v>
      </c>
      <c r="AI932" s="5">
        <f>COUNTIFS($B:$B,$B932,$AG:$AG,AI$1)</f>
        <v>0</v>
      </c>
      <c r="AJ932" s="5">
        <f>COUNTIFS($B:$B,$B932,$AG:$AG,AJ$1)</f>
        <v>0</v>
      </c>
      <c r="AK932" s="5">
        <f>COUNTIFS($B:$B,$B932,$AG:$AG,AK$1)</f>
        <v>0</v>
      </c>
      <c r="AL932" s="5">
        <f>COUNTIFS($B:$B,$B932,$AG:$AG,AL$1)</f>
        <v>0</v>
      </c>
      <c r="AM932" s="5">
        <f>COUNTIFS($B:$B,$B932,$AG:$AG,AM$1)</f>
        <v>0</v>
      </c>
      <c r="AN932" s="5">
        <f>COUNTIFS($B:$B,$B932,$AG:$AG,AN$1)</f>
        <v>0</v>
      </c>
      <c r="AO932" s="5">
        <f>COUNTIFS($B:$B,$B932,$AG:$AG,AO$1)</f>
        <v>0</v>
      </c>
      <c r="AP932" s="5">
        <f>COUNTIFS($B:$B,$B932,$AG:$AG,AP$1)</f>
        <v>1</v>
      </c>
      <c r="AQ932" s="5">
        <f>COUNTIFS($B:$B,$B932,$AG:$AG,AQ$1)</f>
        <v>0</v>
      </c>
      <c r="AR932" s="5">
        <f>COUNTIFS($B:$B,$B932,$AG:$AG,AR$1)</f>
        <v>0</v>
      </c>
      <c r="AS932" s="5">
        <f>COUNTIFS($B:$B,$B932,$AG:$AG,AS$1)</f>
        <v>0</v>
      </c>
      <c r="AT932" s="5">
        <f>COUNTIFS($B:$B,$B932,$AG:$AG,AT$1)</f>
        <v>0</v>
      </c>
      <c r="AU932" s="5">
        <f>COUNTIFS($B:$B,$B932,$AG:$AG,AU$1)</f>
        <v>0</v>
      </c>
    </row>
    <row r="933" spans="1:47" ht="15" customHeight="1" x14ac:dyDescent="0.35">
      <c r="A933" s="6">
        <f>IF(B932=B933,A932,A932+1)</f>
        <v>317</v>
      </c>
      <c r="B933" s="6" t="s">
        <v>4699</v>
      </c>
      <c r="C933" s="6" t="s">
        <v>4698</v>
      </c>
      <c r="D933" s="6" t="s">
        <v>3044</v>
      </c>
      <c r="E933" s="6" t="s">
        <v>3043</v>
      </c>
      <c r="F933" s="4" t="s">
        <v>7</v>
      </c>
      <c r="G933" s="4" t="s">
        <v>8</v>
      </c>
      <c r="H933" s="4" t="s">
        <v>7</v>
      </c>
      <c r="I933" s="4">
        <v>2</v>
      </c>
      <c r="J933" s="4" t="s">
        <v>2447</v>
      </c>
      <c r="K933" s="4" t="s">
        <v>3266</v>
      </c>
      <c r="L933" s="4" t="s">
        <v>254</v>
      </c>
      <c r="M933" s="4" t="s">
        <v>4697</v>
      </c>
      <c r="N933" s="4" t="s">
        <v>2554</v>
      </c>
      <c r="P933" s="4" t="s">
        <v>669</v>
      </c>
      <c r="Q933" s="4" t="s">
        <v>1475</v>
      </c>
      <c r="R933" s="4" t="s">
        <v>2434</v>
      </c>
      <c r="S933" s="5" t="str">
        <f>IF(P933="심사불필요","-",VLOOKUP(K933,'[1]자격증 backdata'!A:G,7,0))</f>
        <v>-</v>
      </c>
      <c r="T933" s="5" t="str">
        <f>IF(S933="-","-",IF(COUNTIFS(B:B,B933,S:S,"필수")&gt;0,"자격요건충족","확인필요"))</f>
        <v>-</v>
      </c>
      <c r="U933" s="5"/>
      <c r="W933" s="5">
        <f>IF(Q933="4급","심사불필요",VLOOKUP(K933,'[1]자격증 backdata'!A:B,2,0))</f>
        <v>2</v>
      </c>
      <c r="X933" s="4">
        <f>IF(R933="A", MIN(20, SUMIFS(W:W, B:B, B933, R:R, "A")),IF(R933="B", MIN(30, SUMIFS(W:W, B:B, B933, R:R, "B")),"비해당분야"))</f>
        <v>6</v>
      </c>
      <c r="Y933" s="4" t="str">
        <f>IF(R933="C",MIN(30,IF(COUNTIFS(B:B,B933,W:W,"가1")=1,25,IF(COUNTIFS(B:B,B933,W:W,"가1")&gt;=2,30,0))+IF(COUNTIFS(B:B,B933,W:W,"나1")&gt;=4,30,IF(COUNTIFS(B:B,B933,W:W,"나1")=3,26,IF(COUNTIFS(B:B,B933,W:W,"나1")=2,22,IF(COUNTIFS(B:B,B933,W:W,"나1")=1,18,0)))))+MIN(30,IF(COUNTIFS(B:B,B933,W:W,"가2")=1,25,IF(COUNTIFS(B:B,B933,W:W,"가2")&gt;=2,30,0))+IF(COUNTIFS(B:B,B933,W:W,"나2")=3,30,IF(COUNTIFS(B:B,B933,W:W,"나2")=2,25,IF(COUNTIFS(B:B,B933,W:W,"나2")=1,20,0)))),"비해당분야")</f>
        <v>비해당분야</v>
      </c>
      <c r="Z933" s="4" t="str">
        <f>IF(R933="C",VLOOKUP(K933,'[1]자격증 backdata'!A:F,6,0),"비해당분야")</f>
        <v>비해당분야</v>
      </c>
      <c r="AA933" s="4" t="str">
        <f>IF(R933="C",SUMIF(B:B,B933,Z:Z),"비해당분야")</f>
        <v>비해당분야</v>
      </c>
      <c r="AB933" s="4" t="str">
        <f>IF(R933="C",SUM(Y933,AA933),"비해당분야")</f>
        <v>비해당분야</v>
      </c>
      <c r="AC933" s="4">
        <f>IF(R933="C",AB933,X933)</f>
        <v>6</v>
      </c>
      <c r="AD933" s="4">
        <f>VLOOKUP(K933,'[1]자격증 backdata'!A:D,4,0)</f>
        <v>0</v>
      </c>
      <c r="AE933" s="4">
        <f>IF(_xlfn.MAXIFS(AD:AD,B:B,B933)&gt;10,10,_xlfn.MAXIFS(AD:AD,B:B,B933))</f>
        <v>0</v>
      </c>
      <c r="AG933" s="5" t="str">
        <f>VLOOKUP(K933,'[1]자격증 backdata'!A:C,3,0)</f>
        <v>I</v>
      </c>
      <c r="AH933" s="5">
        <f>COUNTIFS($B:$B,$B933,$AG:$AG,AH$1)</f>
        <v>0</v>
      </c>
      <c r="AI933" s="5">
        <f>COUNTIFS($B:$B,$B933,$AG:$AG,AI$1)</f>
        <v>0</v>
      </c>
      <c r="AJ933" s="5">
        <f>COUNTIFS($B:$B,$B933,$AG:$AG,AJ$1)</f>
        <v>0</v>
      </c>
      <c r="AK933" s="5">
        <f>COUNTIFS($B:$B,$B933,$AG:$AG,AK$1)</f>
        <v>0</v>
      </c>
      <c r="AL933" s="5">
        <f>COUNTIFS($B:$B,$B933,$AG:$AG,AL$1)</f>
        <v>0</v>
      </c>
      <c r="AM933" s="5">
        <f>COUNTIFS($B:$B,$B933,$AG:$AG,AM$1)</f>
        <v>0</v>
      </c>
      <c r="AN933" s="5">
        <f>COUNTIFS($B:$B,$B933,$AG:$AG,AN$1)</f>
        <v>0</v>
      </c>
      <c r="AO933" s="5">
        <f>COUNTIFS($B:$B,$B933,$AG:$AG,AO$1)</f>
        <v>0</v>
      </c>
      <c r="AP933" s="5">
        <f>COUNTIFS($B:$B,$B933,$AG:$AG,AP$1)</f>
        <v>1</v>
      </c>
      <c r="AQ933" s="5">
        <f>COUNTIFS($B:$B,$B933,$AG:$AG,AQ$1)</f>
        <v>0</v>
      </c>
      <c r="AR933" s="5">
        <f>COUNTIFS($B:$B,$B933,$AG:$AG,AR$1)</f>
        <v>0</v>
      </c>
      <c r="AS933" s="5">
        <f>COUNTIFS($B:$B,$B933,$AG:$AG,AS$1)</f>
        <v>0</v>
      </c>
      <c r="AT933" s="5">
        <f>COUNTIFS($B:$B,$B933,$AG:$AG,AT$1)</f>
        <v>0</v>
      </c>
      <c r="AU933" s="5">
        <f>COUNTIFS($B:$B,$B933,$AG:$AG,AU$1)</f>
        <v>0</v>
      </c>
    </row>
    <row r="934" spans="1:47" ht="15" customHeight="1" x14ac:dyDescent="0.35">
      <c r="A934" s="3">
        <f>IF(B933=B934,A933,A933+1)</f>
        <v>318</v>
      </c>
      <c r="B934" s="3" t="s">
        <v>4695</v>
      </c>
      <c r="C934" s="3" t="s">
        <v>4694</v>
      </c>
      <c r="D934" s="3" t="s">
        <v>3044</v>
      </c>
      <c r="E934" s="3" t="s">
        <v>3043</v>
      </c>
      <c r="F934" s="4" t="s">
        <v>7</v>
      </c>
      <c r="G934" s="4" t="s">
        <v>8</v>
      </c>
      <c r="H934" s="4" t="s">
        <v>7</v>
      </c>
      <c r="I934" s="3">
        <v>1</v>
      </c>
      <c r="J934" s="3" t="s">
        <v>69</v>
      </c>
      <c r="K934" s="3" t="s">
        <v>3065</v>
      </c>
      <c r="L934" s="3" t="s">
        <v>36</v>
      </c>
      <c r="M934" s="3" t="s">
        <v>4696</v>
      </c>
      <c r="N934" s="3" t="s">
        <v>1256</v>
      </c>
      <c r="P934" s="3" t="s">
        <v>669</v>
      </c>
      <c r="Q934" s="3" t="s">
        <v>1475</v>
      </c>
      <c r="R934" s="3" t="s">
        <v>2434</v>
      </c>
      <c r="S934" s="2" t="str">
        <f>IF(P934="심사불필요","-",VLOOKUP(K934,'[1]자격증 backdata'!A:G,7,0))</f>
        <v>-</v>
      </c>
      <c r="T934" s="2" t="str">
        <f>IF(S934="-","-",IF(COUNTIFS(B:B,B934,S:S,"필수")&gt;0,"자격요건충족","확인필요"))</f>
        <v>-</v>
      </c>
      <c r="U934" s="2"/>
      <c r="W934" s="2">
        <f>IF(Q934="4급","심사불필요",VLOOKUP(K934,'[1]자격증 backdata'!A:B,2,0))</f>
        <v>0</v>
      </c>
      <c r="X934" s="3">
        <f>IF(R934="A", MIN(20, SUMIFS(W:W, B:B, B934, R:R, "A")),IF(R934="B", MIN(30, SUMIFS(W:W, B:B, B934, R:R, "B")),"비해당분야"))</f>
        <v>4</v>
      </c>
      <c r="Y934" s="3" t="str">
        <f>IF(R934="C",MIN(30,IF(COUNTIFS(B:B,B934,W:W,"가1")=1,25,IF(COUNTIFS(B:B,B934,W:W,"가1")&gt;=2,30,0))+IF(COUNTIFS(B:B,B934,W:W,"나1")&gt;=4,30,IF(COUNTIFS(B:B,B934,W:W,"나1")=3,26,IF(COUNTIFS(B:B,B934,W:W,"나1")=2,22,IF(COUNTIFS(B:B,B934,W:W,"나1")=1,18,0)))))+MIN(30,IF(COUNTIFS(B:B,B934,W:W,"가2")=1,25,IF(COUNTIFS(B:B,B934,W:W,"가2")&gt;=2,30,0))+IF(COUNTIFS(B:B,B934,W:W,"나2")=3,30,IF(COUNTIFS(B:B,B934,W:W,"나2")=2,25,IF(COUNTIFS(B:B,B934,W:W,"나2")=1,20,0)))),"비해당분야")</f>
        <v>비해당분야</v>
      </c>
      <c r="Z934" s="3" t="str">
        <f>IF(R934="C",VLOOKUP(K934,'[1]자격증 backdata'!A:F,6,0),"비해당분야")</f>
        <v>비해당분야</v>
      </c>
      <c r="AA934" s="3" t="str">
        <f>IF(R934="C",SUMIF(B:B,B934,Z:Z),"비해당분야")</f>
        <v>비해당분야</v>
      </c>
      <c r="AB934" s="3" t="str">
        <f>IF(R934="C",SUM(Y934,AA934),"비해당분야")</f>
        <v>비해당분야</v>
      </c>
      <c r="AC934" s="3">
        <f>IF(R934="C",AB934,X934)</f>
        <v>4</v>
      </c>
      <c r="AD934" s="3">
        <f>VLOOKUP(K934,'[1]자격증 backdata'!A:D,4,0)</f>
        <v>5</v>
      </c>
      <c r="AE934" s="3">
        <f>IF(_xlfn.MAXIFS(AD:AD,B:B,B934)&gt;10,10,_xlfn.MAXIFS(AD:AD,B:B,B934))</f>
        <v>5</v>
      </c>
      <c r="AG934" s="2">
        <f>VLOOKUP(K934,'[1]자격증 backdata'!A:C,3,0)</f>
        <v>0</v>
      </c>
      <c r="AH934" s="2">
        <f>COUNTIFS($B:$B,$B934,$AG:$AG,AH$1)</f>
        <v>0</v>
      </c>
      <c r="AI934" s="2">
        <f>COUNTIFS($B:$B,$B934,$AG:$AG,AI$1)</f>
        <v>0</v>
      </c>
      <c r="AJ934" s="2">
        <f>COUNTIFS($B:$B,$B934,$AG:$AG,AJ$1)</f>
        <v>0</v>
      </c>
      <c r="AK934" s="2">
        <f>COUNTIFS($B:$B,$B934,$AG:$AG,AK$1)</f>
        <v>0</v>
      </c>
      <c r="AL934" s="2">
        <f>COUNTIFS($B:$B,$B934,$AG:$AG,AL$1)</f>
        <v>0</v>
      </c>
      <c r="AM934" s="2">
        <f>COUNTIFS($B:$B,$B934,$AG:$AG,AM$1)</f>
        <v>0</v>
      </c>
      <c r="AN934" s="2">
        <f>COUNTIFS($B:$B,$B934,$AG:$AG,AN$1)</f>
        <v>0</v>
      </c>
      <c r="AO934" s="2">
        <f>COUNTIFS($B:$B,$B934,$AG:$AG,AO$1)</f>
        <v>0</v>
      </c>
      <c r="AP934" s="2">
        <f>COUNTIFS($B:$B,$B934,$AG:$AG,AP$1)</f>
        <v>0</v>
      </c>
      <c r="AQ934" s="2">
        <f>COUNTIFS($B:$B,$B934,$AG:$AG,AQ$1)</f>
        <v>0</v>
      </c>
      <c r="AR934" s="2">
        <f>COUNTIFS($B:$B,$B934,$AG:$AG,AR$1)</f>
        <v>0</v>
      </c>
      <c r="AS934" s="2">
        <f>COUNTIFS($B:$B,$B934,$AG:$AG,AS$1)</f>
        <v>0</v>
      </c>
      <c r="AT934" s="2">
        <f>COUNTIFS($B:$B,$B934,$AG:$AG,AT$1)</f>
        <v>1</v>
      </c>
      <c r="AU934" s="2">
        <f>COUNTIFS($B:$B,$B934,$AG:$AG,AU$1)</f>
        <v>0</v>
      </c>
    </row>
    <row r="935" spans="1:47" ht="15" customHeight="1" x14ac:dyDescent="0.35">
      <c r="A935" s="7">
        <f>IF(B934=B935,A934,A934+1)</f>
        <v>318</v>
      </c>
      <c r="B935" s="7" t="s">
        <v>4695</v>
      </c>
      <c r="C935" s="7" t="s">
        <v>4694</v>
      </c>
      <c r="D935" s="7" t="s">
        <v>3044</v>
      </c>
      <c r="E935" s="7" t="s">
        <v>3043</v>
      </c>
      <c r="F935" s="4" t="s">
        <v>7</v>
      </c>
      <c r="G935" s="4" t="s">
        <v>8</v>
      </c>
      <c r="H935" s="4" t="s">
        <v>7</v>
      </c>
      <c r="I935" s="3">
        <v>2</v>
      </c>
      <c r="J935" s="3" t="s">
        <v>106</v>
      </c>
      <c r="K935" s="3" t="s">
        <v>3057</v>
      </c>
      <c r="L935" s="3" t="s">
        <v>55</v>
      </c>
      <c r="M935" s="3" t="s">
        <v>4693</v>
      </c>
      <c r="N935" s="3" t="s">
        <v>2609</v>
      </c>
      <c r="P935" s="3" t="s">
        <v>669</v>
      </c>
      <c r="Q935" s="3" t="s">
        <v>1475</v>
      </c>
      <c r="R935" s="3" t="s">
        <v>2434</v>
      </c>
      <c r="S935" s="2" t="str">
        <f>IF(P935="심사불필요","-",VLOOKUP(K935,'[1]자격증 backdata'!A:G,7,0))</f>
        <v>-</v>
      </c>
      <c r="T935" s="2" t="str">
        <f>IF(S935="-","-",IF(COUNTIFS(B:B,B935,S:S,"필수")&gt;0,"자격요건충족","확인필요"))</f>
        <v>-</v>
      </c>
      <c r="U935" s="2"/>
      <c r="W935" s="2">
        <f>IF(Q935="4급","심사불필요",VLOOKUP(K935,'[1]자격증 backdata'!A:B,2,0))</f>
        <v>4</v>
      </c>
      <c r="X935" s="3">
        <f>IF(R935="A", MIN(20, SUMIFS(W:W, B:B, B935, R:R, "A")),IF(R935="B", MIN(30, SUMIFS(W:W, B:B, B935, R:R, "B")),"비해당분야"))</f>
        <v>4</v>
      </c>
      <c r="Y935" s="3" t="str">
        <f>IF(R935="C",MIN(30,IF(COUNTIFS(B:B,B935,W:W,"가1")=1,25,IF(COUNTIFS(B:B,B935,W:W,"가1")&gt;=2,30,0))+IF(COUNTIFS(B:B,B935,W:W,"나1")&gt;=4,30,IF(COUNTIFS(B:B,B935,W:W,"나1")=3,26,IF(COUNTIFS(B:B,B935,W:W,"나1")=2,22,IF(COUNTIFS(B:B,B935,W:W,"나1")=1,18,0)))))+MIN(30,IF(COUNTIFS(B:B,B935,W:W,"가2")=1,25,IF(COUNTIFS(B:B,B935,W:W,"가2")&gt;=2,30,0))+IF(COUNTIFS(B:B,B935,W:W,"나2")=3,30,IF(COUNTIFS(B:B,B935,W:W,"나2")=2,25,IF(COUNTIFS(B:B,B935,W:W,"나2")=1,20,0)))),"비해당분야")</f>
        <v>비해당분야</v>
      </c>
      <c r="Z935" s="3" t="str">
        <f>IF(R935="C",VLOOKUP(K935,'[1]자격증 backdata'!A:F,6,0),"비해당분야")</f>
        <v>비해당분야</v>
      </c>
      <c r="AA935" s="3" t="str">
        <f>IF(R935="C",SUMIF(B:B,B935,Z:Z),"비해당분야")</f>
        <v>비해당분야</v>
      </c>
      <c r="AB935" s="3" t="str">
        <f>IF(R935="C",SUM(Y935,AA935),"비해당분야")</f>
        <v>비해당분야</v>
      </c>
      <c r="AC935" s="3">
        <f>IF(R935="C",AB935,X935)</f>
        <v>4</v>
      </c>
      <c r="AD935" s="3">
        <f>VLOOKUP(K935,'[1]자격증 backdata'!A:D,4,0)</f>
        <v>0</v>
      </c>
      <c r="AE935" s="3">
        <f>IF(_xlfn.MAXIFS(AD:AD,B:B,B935)&gt;10,10,_xlfn.MAXIFS(AD:AD,B:B,B935))</f>
        <v>5</v>
      </c>
      <c r="AG935" s="2" t="str">
        <f>VLOOKUP(K935,'[1]자격증 backdata'!A:C,3,0)</f>
        <v>M</v>
      </c>
      <c r="AH935" s="2">
        <f>COUNTIFS($B:$B,$B935,$AG:$AG,AH$1)</f>
        <v>0</v>
      </c>
      <c r="AI935" s="2">
        <f>COUNTIFS($B:$B,$B935,$AG:$AG,AI$1)</f>
        <v>0</v>
      </c>
      <c r="AJ935" s="2">
        <f>COUNTIFS($B:$B,$B935,$AG:$AG,AJ$1)</f>
        <v>0</v>
      </c>
      <c r="AK935" s="2">
        <f>COUNTIFS($B:$B,$B935,$AG:$AG,AK$1)</f>
        <v>0</v>
      </c>
      <c r="AL935" s="2">
        <f>COUNTIFS($B:$B,$B935,$AG:$AG,AL$1)</f>
        <v>0</v>
      </c>
      <c r="AM935" s="2">
        <f>COUNTIFS($B:$B,$B935,$AG:$AG,AM$1)</f>
        <v>0</v>
      </c>
      <c r="AN935" s="2">
        <f>COUNTIFS($B:$B,$B935,$AG:$AG,AN$1)</f>
        <v>0</v>
      </c>
      <c r="AO935" s="2">
        <f>COUNTIFS($B:$B,$B935,$AG:$AG,AO$1)</f>
        <v>0</v>
      </c>
      <c r="AP935" s="2">
        <f>COUNTIFS($B:$B,$B935,$AG:$AG,AP$1)</f>
        <v>0</v>
      </c>
      <c r="AQ935" s="2">
        <f>COUNTIFS($B:$B,$B935,$AG:$AG,AQ$1)</f>
        <v>0</v>
      </c>
      <c r="AR935" s="2">
        <f>COUNTIFS($B:$B,$B935,$AG:$AG,AR$1)</f>
        <v>0</v>
      </c>
      <c r="AS935" s="2">
        <f>COUNTIFS($B:$B,$B935,$AG:$AG,AS$1)</f>
        <v>0</v>
      </c>
      <c r="AT935" s="2">
        <f>COUNTIFS($B:$B,$B935,$AG:$AG,AT$1)</f>
        <v>1</v>
      </c>
      <c r="AU935" s="2">
        <f>COUNTIFS($B:$B,$B935,$AG:$AG,AU$1)</f>
        <v>0</v>
      </c>
    </row>
    <row r="936" spans="1:47" ht="15" customHeight="1" x14ac:dyDescent="0.35">
      <c r="A936" s="4">
        <f>IF(B935=B936,A935,A935+1)</f>
        <v>319</v>
      </c>
      <c r="B936" s="4" t="s">
        <v>4691</v>
      </c>
      <c r="C936" s="4" t="s">
        <v>4690</v>
      </c>
      <c r="D936" s="4" t="s">
        <v>3044</v>
      </c>
      <c r="E936" s="4" t="s">
        <v>3043</v>
      </c>
      <c r="F936" s="4" t="s">
        <v>7</v>
      </c>
      <c r="G936" s="4" t="s">
        <v>8</v>
      </c>
      <c r="H936" s="4" t="s">
        <v>7</v>
      </c>
      <c r="I936" s="4">
        <v>1</v>
      </c>
      <c r="J936" s="4" t="s">
        <v>69</v>
      </c>
      <c r="K936" s="4" t="s">
        <v>3065</v>
      </c>
      <c r="L936" s="4" t="s">
        <v>36</v>
      </c>
      <c r="M936" s="4" t="s">
        <v>4692</v>
      </c>
      <c r="N936" s="4" t="s">
        <v>340</v>
      </c>
      <c r="P936" s="4" t="s">
        <v>669</v>
      </c>
      <c r="Q936" s="4" t="s">
        <v>1475</v>
      </c>
      <c r="R936" s="4" t="s">
        <v>2434</v>
      </c>
      <c r="S936" s="5" t="str">
        <f>IF(P936="심사불필요","-",VLOOKUP(K936,'[1]자격증 backdata'!A:G,7,0))</f>
        <v>-</v>
      </c>
      <c r="T936" s="5" t="str">
        <f>IF(S936="-","-",IF(COUNTIFS(B:B,B936,S:S,"필수")&gt;0,"자격요건충족","확인필요"))</f>
        <v>-</v>
      </c>
      <c r="U936" s="5"/>
      <c r="W936" s="5">
        <f>IF(Q936="4급","심사불필요",VLOOKUP(K936,'[1]자격증 backdata'!A:B,2,0))</f>
        <v>0</v>
      </c>
      <c r="X936" s="4">
        <f>IF(R936="A", MIN(20, SUMIFS(W:W, B:B, B936, R:R, "A")),IF(R936="B", MIN(30, SUMIFS(W:W, B:B, B936, R:R, "B")),"비해당분야"))</f>
        <v>4</v>
      </c>
      <c r="Y936" s="4" t="str">
        <f>IF(R936="C",MIN(30,IF(COUNTIFS(B:B,B936,W:W,"가1")=1,25,IF(COUNTIFS(B:B,B936,W:W,"가1")&gt;=2,30,0))+IF(COUNTIFS(B:B,B936,W:W,"나1")&gt;=4,30,IF(COUNTIFS(B:B,B936,W:W,"나1")=3,26,IF(COUNTIFS(B:B,B936,W:W,"나1")=2,22,IF(COUNTIFS(B:B,B936,W:W,"나1")=1,18,0)))))+MIN(30,IF(COUNTIFS(B:B,B936,W:W,"가2")=1,25,IF(COUNTIFS(B:B,B936,W:W,"가2")&gt;=2,30,0))+IF(COUNTIFS(B:B,B936,W:W,"나2")=3,30,IF(COUNTIFS(B:B,B936,W:W,"나2")=2,25,IF(COUNTIFS(B:B,B936,W:W,"나2")=1,20,0)))),"비해당분야")</f>
        <v>비해당분야</v>
      </c>
      <c r="Z936" s="4" t="str">
        <f>IF(R936="C",VLOOKUP(K936,'[1]자격증 backdata'!A:F,6,0),"비해당분야")</f>
        <v>비해당분야</v>
      </c>
      <c r="AA936" s="4" t="str">
        <f>IF(R936="C",SUMIF(B:B,B936,Z:Z),"비해당분야")</f>
        <v>비해당분야</v>
      </c>
      <c r="AB936" s="4" t="str">
        <f>IF(R936="C",SUM(Y936,AA936),"비해당분야")</f>
        <v>비해당분야</v>
      </c>
      <c r="AC936" s="4">
        <f>IF(R936="C",AB936,X936)</f>
        <v>4</v>
      </c>
      <c r="AD936" s="4">
        <f>VLOOKUP(K936,'[1]자격증 backdata'!A:D,4,0)</f>
        <v>5</v>
      </c>
      <c r="AE936" s="4">
        <f>IF(_xlfn.MAXIFS(AD:AD,B:B,B936)&gt;10,10,_xlfn.MAXIFS(AD:AD,B:B,B936))</f>
        <v>5</v>
      </c>
      <c r="AG936" s="5">
        <f>VLOOKUP(K936,'[1]자격증 backdata'!A:C,3,0)</f>
        <v>0</v>
      </c>
      <c r="AH936" s="5">
        <f>COUNTIFS($B:$B,$B936,$AG:$AG,AH$1)</f>
        <v>0</v>
      </c>
      <c r="AI936" s="5">
        <f>COUNTIFS($B:$B,$B936,$AG:$AG,AI$1)</f>
        <v>0</v>
      </c>
      <c r="AJ936" s="5">
        <f>COUNTIFS($B:$B,$B936,$AG:$AG,AJ$1)</f>
        <v>0</v>
      </c>
      <c r="AK936" s="5">
        <f>COUNTIFS($B:$B,$B936,$AG:$AG,AK$1)</f>
        <v>0</v>
      </c>
      <c r="AL936" s="5">
        <f>COUNTIFS($B:$B,$B936,$AG:$AG,AL$1)</f>
        <v>0</v>
      </c>
      <c r="AM936" s="5">
        <f>COUNTIFS($B:$B,$B936,$AG:$AG,AM$1)</f>
        <v>0</v>
      </c>
      <c r="AN936" s="5">
        <f>COUNTIFS($B:$B,$B936,$AG:$AG,AN$1)</f>
        <v>0</v>
      </c>
      <c r="AO936" s="5">
        <f>COUNTIFS($B:$B,$B936,$AG:$AG,AO$1)</f>
        <v>0</v>
      </c>
      <c r="AP936" s="5">
        <f>COUNTIFS($B:$B,$B936,$AG:$AG,AP$1)</f>
        <v>0</v>
      </c>
      <c r="AQ936" s="5">
        <f>COUNTIFS($B:$B,$B936,$AG:$AG,AQ$1)</f>
        <v>0</v>
      </c>
      <c r="AR936" s="5">
        <f>COUNTIFS($B:$B,$B936,$AG:$AG,AR$1)</f>
        <v>0</v>
      </c>
      <c r="AS936" s="5">
        <f>COUNTIFS($B:$B,$B936,$AG:$AG,AS$1)</f>
        <v>0</v>
      </c>
      <c r="AT936" s="5">
        <f>COUNTIFS($B:$B,$B936,$AG:$AG,AT$1)</f>
        <v>1</v>
      </c>
      <c r="AU936" s="5">
        <f>COUNTIFS($B:$B,$B936,$AG:$AG,AU$1)</f>
        <v>0</v>
      </c>
    </row>
    <row r="937" spans="1:47" ht="15" customHeight="1" x14ac:dyDescent="0.35">
      <c r="A937" s="6">
        <f>IF(B936=B937,A936,A936+1)</f>
        <v>319</v>
      </c>
      <c r="B937" s="6" t="s">
        <v>4691</v>
      </c>
      <c r="C937" s="6" t="s">
        <v>4690</v>
      </c>
      <c r="D937" s="6" t="s">
        <v>3044</v>
      </c>
      <c r="E937" s="6" t="s">
        <v>3043</v>
      </c>
      <c r="F937" s="4" t="s">
        <v>7</v>
      </c>
      <c r="G937" s="4" t="s">
        <v>8</v>
      </c>
      <c r="H937" s="4" t="s">
        <v>7</v>
      </c>
      <c r="I937" s="4">
        <v>2</v>
      </c>
      <c r="J937" s="4" t="s">
        <v>106</v>
      </c>
      <c r="K937" s="4" t="s">
        <v>3057</v>
      </c>
      <c r="L937" s="4" t="s">
        <v>55</v>
      </c>
      <c r="M937" s="4" t="s">
        <v>4689</v>
      </c>
      <c r="N937" s="4" t="s">
        <v>1327</v>
      </c>
      <c r="P937" s="4" t="s">
        <v>669</v>
      </c>
      <c r="Q937" s="4" t="s">
        <v>1475</v>
      </c>
      <c r="R937" s="4" t="s">
        <v>2434</v>
      </c>
      <c r="S937" s="5" t="str">
        <f>IF(P937="심사불필요","-",VLOOKUP(K937,'[1]자격증 backdata'!A:G,7,0))</f>
        <v>-</v>
      </c>
      <c r="T937" s="5" t="str">
        <f>IF(S937="-","-",IF(COUNTIFS(B:B,B937,S:S,"필수")&gt;0,"자격요건충족","확인필요"))</f>
        <v>-</v>
      </c>
      <c r="U937" s="5"/>
      <c r="W937" s="5">
        <f>IF(Q937="4급","심사불필요",VLOOKUP(K937,'[1]자격증 backdata'!A:B,2,0))</f>
        <v>4</v>
      </c>
      <c r="X937" s="4">
        <f>IF(R937="A", MIN(20, SUMIFS(W:W, B:B, B937, R:R, "A")),IF(R937="B", MIN(30, SUMIFS(W:W, B:B, B937, R:R, "B")),"비해당분야"))</f>
        <v>4</v>
      </c>
      <c r="Y937" s="4" t="str">
        <f>IF(R937="C",MIN(30,IF(COUNTIFS(B:B,B937,W:W,"가1")=1,25,IF(COUNTIFS(B:B,B937,W:W,"가1")&gt;=2,30,0))+IF(COUNTIFS(B:B,B937,W:W,"나1")&gt;=4,30,IF(COUNTIFS(B:B,B937,W:W,"나1")=3,26,IF(COUNTIFS(B:B,B937,W:W,"나1")=2,22,IF(COUNTIFS(B:B,B937,W:W,"나1")=1,18,0)))))+MIN(30,IF(COUNTIFS(B:B,B937,W:W,"가2")=1,25,IF(COUNTIFS(B:B,B937,W:W,"가2")&gt;=2,30,0))+IF(COUNTIFS(B:B,B937,W:W,"나2")=3,30,IF(COUNTIFS(B:B,B937,W:W,"나2")=2,25,IF(COUNTIFS(B:B,B937,W:W,"나2")=1,20,0)))),"비해당분야")</f>
        <v>비해당분야</v>
      </c>
      <c r="Z937" s="4" t="str">
        <f>IF(R937="C",VLOOKUP(K937,'[1]자격증 backdata'!A:F,6,0),"비해당분야")</f>
        <v>비해당분야</v>
      </c>
      <c r="AA937" s="4" t="str">
        <f>IF(R937="C",SUMIF(B:B,B937,Z:Z),"비해당분야")</f>
        <v>비해당분야</v>
      </c>
      <c r="AB937" s="4" t="str">
        <f>IF(R937="C",SUM(Y937,AA937),"비해당분야")</f>
        <v>비해당분야</v>
      </c>
      <c r="AC937" s="4">
        <f>IF(R937="C",AB937,X937)</f>
        <v>4</v>
      </c>
      <c r="AD937" s="4">
        <f>VLOOKUP(K937,'[1]자격증 backdata'!A:D,4,0)</f>
        <v>0</v>
      </c>
      <c r="AE937" s="4">
        <f>IF(_xlfn.MAXIFS(AD:AD,B:B,B937)&gt;10,10,_xlfn.MAXIFS(AD:AD,B:B,B937))</f>
        <v>5</v>
      </c>
      <c r="AG937" s="5" t="str">
        <f>VLOOKUP(K937,'[1]자격증 backdata'!A:C,3,0)</f>
        <v>M</v>
      </c>
      <c r="AH937" s="5">
        <f>COUNTIFS($B:$B,$B937,$AG:$AG,AH$1)</f>
        <v>0</v>
      </c>
      <c r="AI937" s="5">
        <f>COUNTIFS($B:$B,$B937,$AG:$AG,AI$1)</f>
        <v>0</v>
      </c>
      <c r="AJ937" s="5">
        <f>COUNTIFS($B:$B,$B937,$AG:$AG,AJ$1)</f>
        <v>0</v>
      </c>
      <c r="AK937" s="5">
        <f>COUNTIFS($B:$B,$B937,$AG:$AG,AK$1)</f>
        <v>0</v>
      </c>
      <c r="AL937" s="5">
        <f>COUNTIFS($B:$B,$B937,$AG:$AG,AL$1)</f>
        <v>0</v>
      </c>
      <c r="AM937" s="5">
        <f>COUNTIFS($B:$B,$B937,$AG:$AG,AM$1)</f>
        <v>0</v>
      </c>
      <c r="AN937" s="5">
        <f>COUNTIFS($B:$B,$B937,$AG:$AG,AN$1)</f>
        <v>0</v>
      </c>
      <c r="AO937" s="5">
        <f>COUNTIFS($B:$B,$B937,$AG:$AG,AO$1)</f>
        <v>0</v>
      </c>
      <c r="AP937" s="5">
        <f>COUNTIFS($B:$B,$B937,$AG:$AG,AP$1)</f>
        <v>0</v>
      </c>
      <c r="AQ937" s="5">
        <f>COUNTIFS($B:$B,$B937,$AG:$AG,AQ$1)</f>
        <v>0</v>
      </c>
      <c r="AR937" s="5">
        <f>COUNTIFS($B:$B,$B937,$AG:$AG,AR$1)</f>
        <v>0</v>
      </c>
      <c r="AS937" s="5">
        <f>COUNTIFS($B:$B,$B937,$AG:$AG,AS$1)</f>
        <v>0</v>
      </c>
      <c r="AT937" s="5">
        <f>COUNTIFS($B:$B,$B937,$AG:$AG,AT$1)</f>
        <v>1</v>
      </c>
      <c r="AU937" s="5">
        <f>COUNTIFS($B:$B,$B937,$AG:$AG,AU$1)</f>
        <v>0</v>
      </c>
    </row>
    <row r="938" spans="1:47" ht="15" customHeight="1" x14ac:dyDescent="0.35">
      <c r="A938" s="3">
        <f>IF(B937=B938,A937,A937+1)</f>
        <v>320</v>
      </c>
      <c r="B938" s="3" t="s">
        <v>4687</v>
      </c>
      <c r="C938" s="3" t="s">
        <v>4686</v>
      </c>
      <c r="D938" s="3" t="s">
        <v>3044</v>
      </c>
      <c r="E938" s="3" t="s">
        <v>3043</v>
      </c>
      <c r="F938" s="4" t="s">
        <v>7</v>
      </c>
      <c r="G938" s="4" t="s">
        <v>8</v>
      </c>
      <c r="H938" s="4" t="s">
        <v>7</v>
      </c>
      <c r="I938" s="3">
        <v>1</v>
      </c>
      <c r="J938" s="3" t="s">
        <v>241</v>
      </c>
      <c r="K938" s="3" t="s">
        <v>3473</v>
      </c>
      <c r="L938" s="3" t="s">
        <v>4</v>
      </c>
      <c r="M938" s="3" t="s">
        <v>4688</v>
      </c>
      <c r="N938" s="3" t="s">
        <v>732</v>
      </c>
      <c r="P938" s="3" t="s">
        <v>669</v>
      </c>
      <c r="Q938" s="3" t="s">
        <v>1475</v>
      </c>
      <c r="R938" s="3" t="s">
        <v>2434</v>
      </c>
      <c r="S938" s="2" t="str">
        <f>IF(P938="심사불필요","-",VLOOKUP(K938,'[1]자격증 backdata'!A:G,7,0))</f>
        <v>-</v>
      </c>
      <c r="T938" s="2" t="str">
        <f>IF(S938="-","-",IF(COUNTIFS(B:B,B938,S:S,"필수")&gt;0,"자격요건충족","확인필요"))</f>
        <v>-</v>
      </c>
      <c r="U938" s="2"/>
      <c r="W938" s="2">
        <f>IF(Q938="4급","심사불필요",VLOOKUP(K938,'[1]자격증 backdata'!A:B,2,0))</f>
        <v>2</v>
      </c>
      <c r="X938" s="3">
        <f>IF(R938="A", MIN(20, SUMIFS(W:W, B:B, B938, R:R, "A")),IF(R938="B", MIN(30, SUMIFS(W:W, B:B, B938, R:R, "B")),"비해당분야"))</f>
        <v>2</v>
      </c>
      <c r="Y938" s="3" t="str">
        <f>IF(R938="C",MIN(30,IF(COUNTIFS(B:B,B938,W:W,"가1")=1,25,IF(COUNTIFS(B:B,B938,W:W,"가1")&gt;=2,30,0))+IF(COUNTIFS(B:B,B938,W:W,"나1")&gt;=4,30,IF(COUNTIFS(B:B,B938,W:W,"나1")=3,26,IF(COUNTIFS(B:B,B938,W:W,"나1")=2,22,IF(COUNTIFS(B:B,B938,W:W,"나1")=1,18,0)))))+MIN(30,IF(COUNTIFS(B:B,B938,W:W,"가2")=1,25,IF(COUNTIFS(B:B,B938,W:W,"가2")&gt;=2,30,0))+IF(COUNTIFS(B:B,B938,W:W,"나2")=3,30,IF(COUNTIFS(B:B,B938,W:W,"나2")=2,25,IF(COUNTIFS(B:B,B938,W:W,"나2")=1,20,0)))),"비해당분야")</f>
        <v>비해당분야</v>
      </c>
      <c r="Z938" s="3" t="str">
        <f>IF(R938="C",VLOOKUP(K938,'[1]자격증 backdata'!A:F,6,0),"비해당분야")</f>
        <v>비해당분야</v>
      </c>
      <c r="AA938" s="3" t="str">
        <f>IF(R938="C",SUMIF(B:B,B938,Z:Z),"비해당분야")</f>
        <v>비해당분야</v>
      </c>
      <c r="AB938" s="3" t="str">
        <f>IF(R938="C",SUM(Y938,AA938),"비해당분야")</f>
        <v>비해당분야</v>
      </c>
      <c r="AC938" s="3">
        <f>IF(R938="C",AB938,X938)</f>
        <v>2</v>
      </c>
      <c r="AD938" s="3">
        <f>VLOOKUP(K938,'[1]자격증 backdata'!A:D,4,0)</f>
        <v>0</v>
      </c>
      <c r="AE938" s="3">
        <f>IF(_xlfn.MAXIFS(AD:AD,B:B,B938)&gt;10,10,_xlfn.MAXIFS(AD:AD,B:B,B938))</f>
        <v>5</v>
      </c>
      <c r="AG938" s="2">
        <f>VLOOKUP(K938,'[1]자격증 backdata'!A:C,3,0)</f>
        <v>0</v>
      </c>
      <c r="AH938" s="2">
        <f>COUNTIFS($B:$B,$B938,$AG:$AG,AH$1)</f>
        <v>0</v>
      </c>
      <c r="AI938" s="2">
        <f>COUNTIFS($B:$B,$B938,$AG:$AG,AI$1)</f>
        <v>0</v>
      </c>
      <c r="AJ938" s="2">
        <f>COUNTIFS($B:$B,$B938,$AG:$AG,AJ$1)</f>
        <v>0</v>
      </c>
      <c r="AK938" s="2">
        <f>COUNTIFS($B:$B,$B938,$AG:$AG,AK$1)</f>
        <v>0</v>
      </c>
      <c r="AL938" s="2">
        <f>COUNTIFS($B:$B,$B938,$AG:$AG,AL$1)</f>
        <v>0</v>
      </c>
      <c r="AM938" s="2">
        <f>COUNTIFS($B:$B,$B938,$AG:$AG,AM$1)</f>
        <v>0</v>
      </c>
      <c r="AN938" s="2">
        <f>COUNTIFS($B:$B,$B938,$AG:$AG,AN$1)</f>
        <v>0</v>
      </c>
      <c r="AO938" s="2">
        <f>COUNTIFS($B:$B,$B938,$AG:$AG,AO$1)</f>
        <v>0</v>
      </c>
      <c r="AP938" s="2">
        <f>COUNTIFS($B:$B,$B938,$AG:$AG,AP$1)</f>
        <v>0</v>
      </c>
      <c r="AQ938" s="2">
        <f>COUNTIFS($B:$B,$B938,$AG:$AG,AQ$1)</f>
        <v>0</v>
      </c>
      <c r="AR938" s="2">
        <f>COUNTIFS($B:$B,$B938,$AG:$AG,AR$1)</f>
        <v>0</v>
      </c>
      <c r="AS938" s="2">
        <f>COUNTIFS($B:$B,$B938,$AG:$AG,AS$1)</f>
        <v>0</v>
      </c>
      <c r="AT938" s="2">
        <f>COUNTIFS($B:$B,$B938,$AG:$AG,AT$1)</f>
        <v>0</v>
      </c>
      <c r="AU938" s="2">
        <f>COUNTIFS($B:$B,$B938,$AG:$AG,AU$1)</f>
        <v>0</v>
      </c>
    </row>
    <row r="939" spans="1:47" ht="15" customHeight="1" x14ac:dyDescent="0.35">
      <c r="A939" s="7">
        <f>IF(B938=B939,A938,A938+1)</f>
        <v>320</v>
      </c>
      <c r="B939" s="7" t="s">
        <v>4687</v>
      </c>
      <c r="C939" s="7" t="s">
        <v>4686</v>
      </c>
      <c r="D939" s="7" t="s">
        <v>3044</v>
      </c>
      <c r="E939" s="7" t="s">
        <v>3043</v>
      </c>
      <c r="F939" s="4" t="s">
        <v>7</v>
      </c>
      <c r="G939" s="4" t="s">
        <v>8</v>
      </c>
      <c r="H939" s="4" t="s">
        <v>7</v>
      </c>
      <c r="I939" s="3">
        <v>2</v>
      </c>
      <c r="J939" s="3" t="s">
        <v>69</v>
      </c>
      <c r="K939" s="3" t="s">
        <v>3065</v>
      </c>
      <c r="L939" s="3" t="s">
        <v>36</v>
      </c>
      <c r="M939" s="3" t="s">
        <v>4685</v>
      </c>
      <c r="N939" s="3" t="s">
        <v>173</v>
      </c>
      <c r="P939" s="3" t="s">
        <v>669</v>
      </c>
      <c r="Q939" s="3" t="s">
        <v>1475</v>
      </c>
      <c r="R939" s="3" t="s">
        <v>2434</v>
      </c>
      <c r="S939" s="2" t="str">
        <f>IF(P939="심사불필요","-",VLOOKUP(K939,'[1]자격증 backdata'!A:G,7,0))</f>
        <v>-</v>
      </c>
      <c r="T939" s="2" t="str">
        <f>IF(S939="-","-",IF(COUNTIFS(B:B,B939,S:S,"필수")&gt;0,"자격요건충족","확인필요"))</f>
        <v>-</v>
      </c>
      <c r="U939" s="2"/>
      <c r="W939" s="2">
        <f>IF(Q939="4급","심사불필요",VLOOKUP(K939,'[1]자격증 backdata'!A:B,2,0))</f>
        <v>0</v>
      </c>
      <c r="X939" s="3">
        <f>IF(R939="A", MIN(20, SUMIFS(W:W, B:B, B939, R:R, "A")),IF(R939="B", MIN(30, SUMIFS(W:W, B:B, B939, R:R, "B")),"비해당분야"))</f>
        <v>2</v>
      </c>
      <c r="Y939" s="3" t="str">
        <f>IF(R939="C",MIN(30,IF(COUNTIFS(B:B,B939,W:W,"가1")=1,25,IF(COUNTIFS(B:B,B939,W:W,"가1")&gt;=2,30,0))+IF(COUNTIFS(B:B,B939,W:W,"나1")&gt;=4,30,IF(COUNTIFS(B:B,B939,W:W,"나1")=3,26,IF(COUNTIFS(B:B,B939,W:W,"나1")=2,22,IF(COUNTIFS(B:B,B939,W:W,"나1")=1,18,0)))))+MIN(30,IF(COUNTIFS(B:B,B939,W:W,"가2")=1,25,IF(COUNTIFS(B:B,B939,W:W,"가2")&gt;=2,30,0))+IF(COUNTIFS(B:B,B939,W:W,"나2")=3,30,IF(COUNTIFS(B:B,B939,W:W,"나2")=2,25,IF(COUNTIFS(B:B,B939,W:W,"나2")=1,20,0)))),"비해당분야")</f>
        <v>비해당분야</v>
      </c>
      <c r="Z939" s="3" t="str">
        <f>IF(R939="C",VLOOKUP(K939,'[1]자격증 backdata'!A:F,6,0),"비해당분야")</f>
        <v>비해당분야</v>
      </c>
      <c r="AA939" s="3" t="str">
        <f>IF(R939="C",SUMIF(B:B,B939,Z:Z),"비해당분야")</f>
        <v>비해당분야</v>
      </c>
      <c r="AB939" s="3" t="str">
        <f>IF(R939="C",SUM(Y939,AA939),"비해당분야")</f>
        <v>비해당분야</v>
      </c>
      <c r="AC939" s="3">
        <f>IF(R939="C",AB939,X939)</f>
        <v>2</v>
      </c>
      <c r="AD939" s="3">
        <f>VLOOKUP(K939,'[1]자격증 backdata'!A:D,4,0)</f>
        <v>5</v>
      </c>
      <c r="AE939" s="3">
        <f>IF(_xlfn.MAXIFS(AD:AD,B:B,B939)&gt;10,10,_xlfn.MAXIFS(AD:AD,B:B,B939))</f>
        <v>5</v>
      </c>
      <c r="AG939" s="2">
        <f>VLOOKUP(K939,'[1]자격증 backdata'!A:C,3,0)</f>
        <v>0</v>
      </c>
      <c r="AH939" s="2">
        <f>COUNTIFS($B:$B,$B939,$AG:$AG,AH$1)</f>
        <v>0</v>
      </c>
      <c r="AI939" s="2">
        <f>COUNTIFS($B:$B,$B939,$AG:$AG,AI$1)</f>
        <v>0</v>
      </c>
      <c r="AJ939" s="2">
        <f>COUNTIFS($B:$B,$B939,$AG:$AG,AJ$1)</f>
        <v>0</v>
      </c>
      <c r="AK939" s="2">
        <f>COUNTIFS($B:$B,$B939,$AG:$AG,AK$1)</f>
        <v>0</v>
      </c>
      <c r="AL939" s="2">
        <f>COUNTIFS($B:$B,$B939,$AG:$AG,AL$1)</f>
        <v>0</v>
      </c>
      <c r="AM939" s="2">
        <f>COUNTIFS($B:$B,$B939,$AG:$AG,AM$1)</f>
        <v>0</v>
      </c>
      <c r="AN939" s="2">
        <f>COUNTIFS($B:$B,$B939,$AG:$AG,AN$1)</f>
        <v>0</v>
      </c>
      <c r="AO939" s="2">
        <f>COUNTIFS($B:$B,$B939,$AG:$AG,AO$1)</f>
        <v>0</v>
      </c>
      <c r="AP939" s="2">
        <f>COUNTIFS($B:$B,$B939,$AG:$AG,AP$1)</f>
        <v>0</v>
      </c>
      <c r="AQ939" s="2">
        <f>COUNTIFS($B:$B,$B939,$AG:$AG,AQ$1)</f>
        <v>0</v>
      </c>
      <c r="AR939" s="2">
        <f>COUNTIFS($B:$B,$B939,$AG:$AG,AR$1)</f>
        <v>0</v>
      </c>
      <c r="AS939" s="2">
        <f>COUNTIFS($B:$B,$B939,$AG:$AG,AS$1)</f>
        <v>0</v>
      </c>
      <c r="AT939" s="2">
        <f>COUNTIFS($B:$B,$B939,$AG:$AG,AT$1)</f>
        <v>0</v>
      </c>
      <c r="AU939" s="2">
        <f>COUNTIFS($B:$B,$B939,$AG:$AG,AU$1)</f>
        <v>0</v>
      </c>
    </row>
    <row r="940" spans="1:47" ht="15" customHeight="1" x14ac:dyDescent="0.35">
      <c r="A940" s="4">
        <f>IF(B939=B940,A939,A939+1)</f>
        <v>321</v>
      </c>
      <c r="B940" s="4" t="s">
        <v>4683</v>
      </c>
      <c r="C940" s="4" t="s">
        <v>4682</v>
      </c>
      <c r="D940" s="4" t="s">
        <v>3044</v>
      </c>
      <c r="E940" s="4" t="s">
        <v>3043</v>
      </c>
      <c r="F940" s="4" t="s">
        <v>7</v>
      </c>
      <c r="G940" s="4" t="s">
        <v>8</v>
      </c>
      <c r="H940" s="4" t="s">
        <v>7</v>
      </c>
      <c r="I940" s="4">
        <v>1</v>
      </c>
      <c r="J940" s="4" t="s">
        <v>38</v>
      </c>
      <c r="K940" s="4" t="s">
        <v>3059</v>
      </c>
      <c r="L940" s="4" t="s">
        <v>36</v>
      </c>
      <c r="M940" s="4" t="s">
        <v>4684</v>
      </c>
      <c r="N940" s="4" t="s">
        <v>1327</v>
      </c>
      <c r="P940" s="4" t="s">
        <v>669</v>
      </c>
      <c r="Q940" s="4" t="s">
        <v>1475</v>
      </c>
      <c r="R940" s="4" t="s">
        <v>2434</v>
      </c>
      <c r="S940" s="5" t="str">
        <f>IF(P940="심사불필요","-",VLOOKUP(K940,'[1]자격증 backdata'!A:G,7,0))</f>
        <v>-</v>
      </c>
      <c r="T940" s="5" t="str">
        <f>IF(S940="-","-",IF(COUNTIFS(B:B,B940,S:S,"필수")&gt;0,"자격요건충족","확인필요"))</f>
        <v>-</v>
      </c>
      <c r="U940" s="5"/>
      <c r="W940" s="5">
        <f>IF(Q940="4급","심사불필요",VLOOKUP(K940,'[1]자격증 backdata'!A:B,2,0))</f>
        <v>0</v>
      </c>
      <c r="X940" s="4">
        <f>IF(R940="A", MIN(20, SUMIFS(W:W, B:B, B940, R:R, "A")),IF(R940="B", MIN(30, SUMIFS(W:W, B:B, B940, R:R, "B")),"비해당분야"))</f>
        <v>4</v>
      </c>
      <c r="Y940" s="4" t="str">
        <f>IF(R940="C",MIN(30,IF(COUNTIFS(B:B,B940,W:W,"가1")=1,25,IF(COUNTIFS(B:B,B940,W:W,"가1")&gt;=2,30,0))+IF(COUNTIFS(B:B,B940,W:W,"나1")&gt;=4,30,IF(COUNTIFS(B:B,B940,W:W,"나1")=3,26,IF(COUNTIFS(B:B,B940,W:W,"나1")=2,22,IF(COUNTIFS(B:B,B940,W:W,"나1")=1,18,0)))))+MIN(30,IF(COUNTIFS(B:B,B940,W:W,"가2")=1,25,IF(COUNTIFS(B:B,B940,W:W,"가2")&gt;=2,30,0))+IF(COUNTIFS(B:B,B940,W:W,"나2")=3,30,IF(COUNTIFS(B:B,B940,W:W,"나2")=2,25,IF(COUNTIFS(B:B,B940,W:W,"나2")=1,20,0)))),"비해당분야")</f>
        <v>비해당분야</v>
      </c>
      <c r="Z940" s="4" t="str">
        <f>IF(R940="C",VLOOKUP(K940,'[1]자격증 backdata'!A:F,6,0),"비해당분야")</f>
        <v>비해당분야</v>
      </c>
      <c r="AA940" s="4" t="str">
        <f>IF(R940="C",SUMIF(B:B,B940,Z:Z),"비해당분야")</f>
        <v>비해당분야</v>
      </c>
      <c r="AB940" s="4" t="str">
        <f>IF(R940="C",SUM(Y940,AA940),"비해당분야")</f>
        <v>비해당분야</v>
      </c>
      <c r="AC940" s="4">
        <f>IF(R940="C",AB940,X940)</f>
        <v>4</v>
      </c>
      <c r="AD940" s="4">
        <f>VLOOKUP(K940,'[1]자격증 backdata'!A:D,4,0)</f>
        <v>5</v>
      </c>
      <c r="AE940" s="4">
        <f>IF(_xlfn.MAXIFS(AD:AD,B:B,B940)&gt;10,10,_xlfn.MAXIFS(AD:AD,B:B,B940))</f>
        <v>5</v>
      </c>
      <c r="AG940" s="5">
        <f>VLOOKUP(K940,'[1]자격증 backdata'!A:C,3,0)</f>
        <v>0</v>
      </c>
      <c r="AH940" s="5">
        <f>COUNTIFS($B:$B,$B940,$AG:$AG,AH$1)</f>
        <v>0</v>
      </c>
      <c r="AI940" s="5">
        <f>COUNTIFS($B:$B,$B940,$AG:$AG,AI$1)</f>
        <v>0</v>
      </c>
      <c r="AJ940" s="5">
        <f>COUNTIFS($B:$B,$B940,$AG:$AG,AJ$1)</f>
        <v>0</v>
      </c>
      <c r="AK940" s="5">
        <f>COUNTIFS($B:$B,$B940,$AG:$AG,AK$1)</f>
        <v>0</v>
      </c>
      <c r="AL940" s="5">
        <f>COUNTIFS($B:$B,$B940,$AG:$AG,AL$1)</f>
        <v>0</v>
      </c>
      <c r="AM940" s="5">
        <f>COUNTIFS($B:$B,$B940,$AG:$AG,AM$1)</f>
        <v>0</v>
      </c>
      <c r="AN940" s="5">
        <f>COUNTIFS($B:$B,$B940,$AG:$AG,AN$1)</f>
        <v>0</v>
      </c>
      <c r="AO940" s="5">
        <f>COUNTIFS($B:$B,$B940,$AG:$AG,AO$1)</f>
        <v>0</v>
      </c>
      <c r="AP940" s="5">
        <f>COUNTIFS($B:$B,$B940,$AG:$AG,AP$1)</f>
        <v>0</v>
      </c>
      <c r="AQ940" s="5">
        <f>COUNTIFS($B:$B,$B940,$AG:$AG,AQ$1)</f>
        <v>0</v>
      </c>
      <c r="AR940" s="5">
        <f>COUNTIFS($B:$B,$B940,$AG:$AG,AR$1)</f>
        <v>0</v>
      </c>
      <c r="AS940" s="5">
        <f>COUNTIFS($B:$B,$B940,$AG:$AG,AS$1)</f>
        <v>0</v>
      </c>
      <c r="AT940" s="5">
        <f>COUNTIFS($B:$B,$B940,$AG:$AG,AT$1)</f>
        <v>0</v>
      </c>
      <c r="AU940" s="5">
        <f>COUNTIFS($B:$B,$B940,$AG:$AG,AU$1)</f>
        <v>0</v>
      </c>
    </row>
    <row r="941" spans="1:47" ht="15" customHeight="1" x14ac:dyDescent="0.35">
      <c r="A941" s="6">
        <f>IF(B940=B941,A940,A940+1)</f>
        <v>321</v>
      </c>
      <c r="B941" s="6" t="s">
        <v>4683</v>
      </c>
      <c r="C941" s="6" t="s">
        <v>4682</v>
      </c>
      <c r="D941" s="6" t="s">
        <v>3044</v>
      </c>
      <c r="E941" s="6" t="s">
        <v>3043</v>
      </c>
      <c r="F941" s="4" t="s">
        <v>7</v>
      </c>
      <c r="G941" s="4" t="s">
        <v>8</v>
      </c>
      <c r="H941" s="4" t="s">
        <v>7</v>
      </c>
      <c r="I941" s="4">
        <v>2</v>
      </c>
      <c r="J941" s="4" t="s">
        <v>1970</v>
      </c>
      <c r="K941" s="4" t="s">
        <v>3092</v>
      </c>
      <c r="L941" s="4" t="s">
        <v>348</v>
      </c>
      <c r="M941" s="4" t="s">
        <v>4681</v>
      </c>
      <c r="N941" s="4" t="s">
        <v>2548</v>
      </c>
      <c r="P941" s="4" t="s">
        <v>669</v>
      </c>
      <c r="Q941" s="4" t="s">
        <v>1475</v>
      </c>
      <c r="R941" s="4" t="s">
        <v>2434</v>
      </c>
      <c r="S941" s="5" t="str">
        <f>IF(P941="심사불필요","-",VLOOKUP(K941,'[1]자격증 backdata'!A:G,7,0))</f>
        <v>-</v>
      </c>
      <c r="T941" s="5" t="str">
        <f>IF(S941="-","-",IF(COUNTIFS(B:B,B941,S:S,"필수")&gt;0,"자격요건충족","확인필요"))</f>
        <v>-</v>
      </c>
      <c r="U941" s="5"/>
      <c r="W941" s="5">
        <f>IF(Q941="4급","심사불필요",VLOOKUP(K941,'[1]자격증 backdata'!A:B,2,0))</f>
        <v>4</v>
      </c>
      <c r="X941" s="4">
        <f>IF(R941="A", MIN(20, SUMIFS(W:W, B:B, B941, R:R, "A")),IF(R941="B", MIN(30, SUMIFS(W:W, B:B, B941, R:R, "B")),"비해당분야"))</f>
        <v>4</v>
      </c>
      <c r="Y941" s="4" t="str">
        <f>IF(R941="C",MIN(30,IF(COUNTIFS(B:B,B941,W:W,"가1")=1,25,IF(COUNTIFS(B:B,B941,W:W,"가1")&gt;=2,30,0))+IF(COUNTIFS(B:B,B941,W:W,"나1")&gt;=4,30,IF(COUNTIFS(B:B,B941,W:W,"나1")=3,26,IF(COUNTIFS(B:B,B941,W:W,"나1")=2,22,IF(COUNTIFS(B:B,B941,W:W,"나1")=1,18,0)))))+MIN(30,IF(COUNTIFS(B:B,B941,W:W,"가2")=1,25,IF(COUNTIFS(B:B,B941,W:W,"가2")&gt;=2,30,0))+IF(COUNTIFS(B:B,B941,W:W,"나2")=3,30,IF(COUNTIFS(B:B,B941,W:W,"나2")=2,25,IF(COUNTIFS(B:B,B941,W:W,"나2")=1,20,0)))),"비해당분야")</f>
        <v>비해당분야</v>
      </c>
      <c r="Z941" s="4" t="str">
        <f>IF(R941="C",VLOOKUP(K941,'[1]자격증 backdata'!A:F,6,0),"비해당분야")</f>
        <v>비해당분야</v>
      </c>
      <c r="AA941" s="4" t="str">
        <f>IF(R941="C",SUMIF(B:B,B941,Z:Z),"비해당분야")</f>
        <v>비해당분야</v>
      </c>
      <c r="AB941" s="4" t="str">
        <f>IF(R941="C",SUM(Y941,AA941),"비해당분야")</f>
        <v>비해당분야</v>
      </c>
      <c r="AC941" s="4">
        <f>IF(R941="C",AB941,X941)</f>
        <v>4</v>
      </c>
      <c r="AD941" s="4">
        <f>VLOOKUP(K941,'[1]자격증 backdata'!A:D,4,0)</f>
        <v>0</v>
      </c>
      <c r="AE941" s="4">
        <f>IF(_xlfn.MAXIFS(AD:AD,B:B,B941)&gt;10,10,_xlfn.MAXIFS(AD:AD,B:B,B941))</f>
        <v>5</v>
      </c>
      <c r="AG941" s="5">
        <f>VLOOKUP(K941,'[1]자격증 backdata'!A:C,3,0)</f>
        <v>0</v>
      </c>
      <c r="AH941" s="5">
        <f>COUNTIFS($B:$B,$B941,$AG:$AG,AH$1)</f>
        <v>0</v>
      </c>
      <c r="AI941" s="5">
        <f>COUNTIFS($B:$B,$B941,$AG:$AG,AI$1)</f>
        <v>0</v>
      </c>
      <c r="AJ941" s="5">
        <f>COUNTIFS($B:$B,$B941,$AG:$AG,AJ$1)</f>
        <v>0</v>
      </c>
      <c r="AK941" s="5">
        <f>COUNTIFS($B:$B,$B941,$AG:$AG,AK$1)</f>
        <v>0</v>
      </c>
      <c r="AL941" s="5">
        <f>COUNTIFS($B:$B,$B941,$AG:$AG,AL$1)</f>
        <v>0</v>
      </c>
      <c r="AM941" s="5">
        <f>COUNTIFS($B:$B,$B941,$AG:$AG,AM$1)</f>
        <v>0</v>
      </c>
      <c r="AN941" s="5">
        <f>COUNTIFS($B:$B,$B941,$AG:$AG,AN$1)</f>
        <v>0</v>
      </c>
      <c r="AO941" s="5">
        <f>COUNTIFS($B:$B,$B941,$AG:$AG,AO$1)</f>
        <v>0</v>
      </c>
      <c r="AP941" s="5">
        <f>COUNTIFS($B:$B,$B941,$AG:$AG,AP$1)</f>
        <v>0</v>
      </c>
      <c r="AQ941" s="5">
        <f>COUNTIFS($B:$B,$B941,$AG:$AG,AQ$1)</f>
        <v>0</v>
      </c>
      <c r="AR941" s="5">
        <f>COUNTIFS($B:$B,$B941,$AG:$AG,AR$1)</f>
        <v>0</v>
      </c>
      <c r="AS941" s="5">
        <f>COUNTIFS($B:$B,$B941,$AG:$AG,AS$1)</f>
        <v>0</v>
      </c>
      <c r="AT941" s="5">
        <f>COUNTIFS($B:$B,$B941,$AG:$AG,AT$1)</f>
        <v>0</v>
      </c>
      <c r="AU941" s="5">
        <f>COUNTIFS($B:$B,$B941,$AG:$AG,AU$1)</f>
        <v>0</v>
      </c>
    </row>
    <row r="942" spans="1:47" ht="15" customHeight="1" x14ac:dyDescent="0.35">
      <c r="A942" s="3">
        <f>IF(B941=B942,A941,A941+1)</f>
        <v>322</v>
      </c>
      <c r="B942" s="3" t="s">
        <v>4676</v>
      </c>
      <c r="C942" s="3" t="s">
        <v>4675</v>
      </c>
      <c r="D942" s="3" t="s">
        <v>3044</v>
      </c>
      <c r="E942" s="3" t="s">
        <v>3043</v>
      </c>
      <c r="F942" s="4" t="s">
        <v>7</v>
      </c>
      <c r="G942" s="4" t="s">
        <v>8</v>
      </c>
      <c r="H942" s="4" t="s">
        <v>7</v>
      </c>
      <c r="I942" s="3">
        <v>1</v>
      </c>
      <c r="J942" s="3" t="s">
        <v>2526</v>
      </c>
      <c r="K942" s="3" t="s">
        <v>3161</v>
      </c>
      <c r="L942" s="3" t="s">
        <v>2524</v>
      </c>
      <c r="M942" s="3" t="s">
        <v>4680</v>
      </c>
      <c r="N942" s="3" t="s">
        <v>4679</v>
      </c>
      <c r="P942" s="3" t="s">
        <v>669</v>
      </c>
      <c r="Q942" s="3" t="s">
        <v>1475</v>
      </c>
      <c r="R942" s="3" t="s">
        <v>2434</v>
      </c>
      <c r="S942" s="2" t="str">
        <f>IF(P942="심사불필요","-",VLOOKUP(K942,'[1]자격증 backdata'!A:G,7,0))</f>
        <v>-</v>
      </c>
      <c r="T942" s="2" t="str">
        <f>IF(S942="-","-",IF(COUNTIFS(B:B,B942,S:S,"필수")&gt;0,"자격요건충족","확인필요"))</f>
        <v>-</v>
      </c>
      <c r="U942" s="2"/>
      <c r="W942" s="2">
        <f>IF(Q942="4급","심사불필요",VLOOKUP(K942,'[1]자격증 backdata'!A:B,2,0))</f>
        <v>4</v>
      </c>
      <c r="X942" s="3">
        <f>IF(R942="A", MIN(20, SUMIFS(W:W, B:B, B942, R:R, "A")),IF(R942="B", MIN(30, SUMIFS(W:W, B:B, B942, R:R, "B")),"비해당분야"))</f>
        <v>12</v>
      </c>
      <c r="Y942" s="3" t="str">
        <f>IF(R942="C",MIN(30,IF(COUNTIFS(B:B,B942,W:W,"가1")=1,25,IF(COUNTIFS(B:B,B942,W:W,"가1")&gt;=2,30,0))+IF(COUNTIFS(B:B,B942,W:W,"나1")&gt;=4,30,IF(COUNTIFS(B:B,B942,W:W,"나1")=3,26,IF(COUNTIFS(B:B,B942,W:W,"나1")=2,22,IF(COUNTIFS(B:B,B942,W:W,"나1")=1,18,0)))))+MIN(30,IF(COUNTIFS(B:B,B942,W:W,"가2")=1,25,IF(COUNTIFS(B:B,B942,W:W,"가2")&gt;=2,30,0))+IF(COUNTIFS(B:B,B942,W:W,"나2")=3,30,IF(COUNTIFS(B:B,B942,W:W,"나2")=2,25,IF(COUNTIFS(B:B,B942,W:W,"나2")=1,20,0)))),"비해당분야")</f>
        <v>비해당분야</v>
      </c>
      <c r="Z942" s="3" t="str">
        <f>IF(R942="C",VLOOKUP(K942,'[1]자격증 backdata'!A:F,6,0),"비해당분야")</f>
        <v>비해당분야</v>
      </c>
      <c r="AA942" s="3" t="str">
        <f>IF(R942="C",SUMIF(B:B,B942,Z:Z),"비해당분야")</f>
        <v>비해당분야</v>
      </c>
      <c r="AB942" s="3" t="str">
        <f>IF(R942="C",SUM(Y942,AA942),"비해당분야")</f>
        <v>비해당분야</v>
      </c>
      <c r="AC942" s="3">
        <f>IF(R942="C",AB942,X942)</f>
        <v>12</v>
      </c>
      <c r="AD942" s="3">
        <f>VLOOKUP(K942,'[1]자격증 backdata'!A:D,4,0)</f>
        <v>0</v>
      </c>
      <c r="AE942" s="3">
        <f>IF(_xlfn.MAXIFS(AD:AD,B:B,B942)&gt;10,10,_xlfn.MAXIFS(AD:AD,B:B,B942))</f>
        <v>0</v>
      </c>
      <c r="AG942" s="2">
        <f>VLOOKUP(K942,'[1]자격증 backdata'!A:C,3,0)</f>
        <v>0</v>
      </c>
      <c r="AH942" s="2">
        <f>COUNTIFS($B:$B,$B942,$AG:$AG,AH$1)</f>
        <v>0</v>
      </c>
      <c r="AI942" s="2">
        <f>COUNTIFS($B:$B,$B942,$AG:$AG,AI$1)</f>
        <v>0</v>
      </c>
      <c r="AJ942" s="2">
        <f>COUNTIFS($B:$B,$B942,$AG:$AG,AJ$1)</f>
        <v>0</v>
      </c>
      <c r="AK942" s="2">
        <f>COUNTIFS($B:$B,$B942,$AG:$AG,AK$1)</f>
        <v>0</v>
      </c>
      <c r="AL942" s="2">
        <f>COUNTIFS($B:$B,$B942,$AG:$AG,AL$1)</f>
        <v>0</v>
      </c>
      <c r="AM942" s="2">
        <f>COUNTIFS($B:$B,$B942,$AG:$AG,AM$1)</f>
        <v>0</v>
      </c>
      <c r="AN942" s="2">
        <f>COUNTIFS($B:$B,$B942,$AG:$AG,AN$1)</f>
        <v>0</v>
      </c>
      <c r="AO942" s="2">
        <f>COUNTIFS($B:$B,$B942,$AG:$AG,AO$1)</f>
        <v>1</v>
      </c>
      <c r="AP942" s="2">
        <f>COUNTIFS($B:$B,$B942,$AG:$AG,AP$1)</f>
        <v>0</v>
      </c>
      <c r="AQ942" s="2">
        <f>COUNTIFS($B:$B,$B942,$AG:$AG,AQ$1)</f>
        <v>0</v>
      </c>
      <c r="AR942" s="2">
        <f>COUNTIFS($B:$B,$B942,$AG:$AG,AR$1)</f>
        <v>0</v>
      </c>
      <c r="AS942" s="2">
        <f>COUNTIFS($B:$B,$B942,$AG:$AG,AS$1)</f>
        <v>0</v>
      </c>
      <c r="AT942" s="2">
        <f>COUNTIFS($B:$B,$B942,$AG:$AG,AT$1)</f>
        <v>1</v>
      </c>
      <c r="AU942" s="2">
        <f>COUNTIFS($B:$B,$B942,$AG:$AG,AU$1)</f>
        <v>0</v>
      </c>
    </row>
    <row r="943" spans="1:47" ht="15" customHeight="1" x14ac:dyDescent="0.35">
      <c r="A943" s="7">
        <f>IF(B942=B943,A942,A942+1)</f>
        <v>322</v>
      </c>
      <c r="B943" s="7" t="s">
        <v>4676</v>
      </c>
      <c r="C943" s="7" t="s">
        <v>4675</v>
      </c>
      <c r="D943" s="7" t="s">
        <v>3044</v>
      </c>
      <c r="E943" s="7" t="s">
        <v>3043</v>
      </c>
      <c r="F943" s="4" t="s">
        <v>7</v>
      </c>
      <c r="G943" s="4" t="s">
        <v>8</v>
      </c>
      <c r="H943" s="4" t="s">
        <v>7</v>
      </c>
      <c r="I943" s="3">
        <v>2</v>
      </c>
      <c r="J943" s="3" t="s">
        <v>653</v>
      </c>
      <c r="K943" s="3" t="s">
        <v>3052</v>
      </c>
      <c r="L943" s="3" t="s">
        <v>651</v>
      </c>
      <c r="M943" s="3" t="s">
        <v>4678</v>
      </c>
      <c r="N943" s="3" t="s">
        <v>4677</v>
      </c>
      <c r="P943" s="3" t="s">
        <v>669</v>
      </c>
      <c r="Q943" s="3" t="s">
        <v>1475</v>
      </c>
      <c r="R943" s="3" t="s">
        <v>2434</v>
      </c>
      <c r="S943" s="2" t="str">
        <f>IF(P943="심사불필요","-",VLOOKUP(K943,'[1]자격증 backdata'!A:G,7,0))</f>
        <v>-</v>
      </c>
      <c r="T943" s="2" t="str">
        <f>IF(S943="-","-",IF(COUNTIFS(B:B,B943,S:S,"필수")&gt;0,"자격요건충족","확인필요"))</f>
        <v>-</v>
      </c>
      <c r="U943" s="2"/>
      <c r="W943" s="2">
        <f>IF(Q943="4급","심사불필요",VLOOKUP(K943,'[1]자격증 backdata'!A:B,2,0))</f>
        <v>4</v>
      </c>
      <c r="X943" s="3">
        <f>IF(R943="A", MIN(20, SUMIFS(W:W, B:B, B943, R:R, "A")),IF(R943="B", MIN(30, SUMIFS(W:W, B:B, B943, R:R, "B")),"비해당분야"))</f>
        <v>12</v>
      </c>
      <c r="Y943" s="3" t="str">
        <f>IF(R943="C",MIN(30,IF(COUNTIFS(B:B,B943,W:W,"가1")=1,25,IF(COUNTIFS(B:B,B943,W:W,"가1")&gt;=2,30,0))+IF(COUNTIFS(B:B,B943,W:W,"나1")&gt;=4,30,IF(COUNTIFS(B:B,B943,W:W,"나1")=3,26,IF(COUNTIFS(B:B,B943,W:W,"나1")=2,22,IF(COUNTIFS(B:B,B943,W:W,"나1")=1,18,0)))))+MIN(30,IF(COUNTIFS(B:B,B943,W:W,"가2")=1,25,IF(COUNTIFS(B:B,B943,W:W,"가2")&gt;=2,30,0))+IF(COUNTIFS(B:B,B943,W:W,"나2")=3,30,IF(COUNTIFS(B:B,B943,W:W,"나2")=2,25,IF(COUNTIFS(B:B,B943,W:W,"나2")=1,20,0)))),"비해당분야")</f>
        <v>비해당분야</v>
      </c>
      <c r="Z943" s="3" t="str">
        <f>IF(R943="C",VLOOKUP(K943,'[1]자격증 backdata'!A:F,6,0),"비해당분야")</f>
        <v>비해당분야</v>
      </c>
      <c r="AA943" s="3" t="str">
        <f>IF(R943="C",SUMIF(B:B,B943,Z:Z),"비해당분야")</f>
        <v>비해당분야</v>
      </c>
      <c r="AB943" s="3" t="str">
        <f>IF(R943="C",SUM(Y943,AA943),"비해당분야")</f>
        <v>비해당분야</v>
      </c>
      <c r="AC943" s="3">
        <f>IF(R943="C",AB943,X943)</f>
        <v>12</v>
      </c>
      <c r="AD943" s="3">
        <f>VLOOKUP(K943,'[1]자격증 backdata'!A:D,4,0)</f>
        <v>0</v>
      </c>
      <c r="AE943" s="3">
        <f>IF(_xlfn.MAXIFS(AD:AD,B:B,B943)&gt;10,10,_xlfn.MAXIFS(AD:AD,B:B,B943))</f>
        <v>0</v>
      </c>
      <c r="AG943" s="2" t="str">
        <f>VLOOKUP(K943,'[1]자격증 backdata'!A:C,3,0)</f>
        <v>H</v>
      </c>
      <c r="AH943" s="2">
        <f>COUNTIFS($B:$B,$B943,$AG:$AG,AH$1)</f>
        <v>0</v>
      </c>
      <c r="AI943" s="2">
        <f>COUNTIFS($B:$B,$B943,$AG:$AG,AI$1)</f>
        <v>0</v>
      </c>
      <c r="AJ943" s="2">
        <f>COUNTIFS($B:$B,$B943,$AG:$AG,AJ$1)</f>
        <v>0</v>
      </c>
      <c r="AK943" s="2">
        <f>COUNTIFS($B:$B,$B943,$AG:$AG,AK$1)</f>
        <v>0</v>
      </c>
      <c r="AL943" s="2">
        <f>COUNTIFS($B:$B,$B943,$AG:$AG,AL$1)</f>
        <v>0</v>
      </c>
      <c r="AM943" s="2">
        <f>COUNTIFS($B:$B,$B943,$AG:$AG,AM$1)</f>
        <v>0</v>
      </c>
      <c r="AN943" s="2">
        <f>COUNTIFS($B:$B,$B943,$AG:$AG,AN$1)</f>
        <v>0</v>
      </c>
      <c r="AO943" s="2">
        <f>COUNTIFS($B:$B,$B943,$AG:$AG,AO$1)</f>
        <v>1</v>
      </c>
      <c r="AP943" s="2">
        <f>COUNTIFS($B:$B,$B943,$AG:$AG,AP$1)</f>
        <v>0</v>
      </c>
      <c r="AQ943" s="2">
        <f>COUNTIFS($B:$B,$B943,$AG:$AG,AQ$1)</f>
        <v>0</v>
      </c>
      <c r="AR943" s="2">
        <f>COUNTIFS($B:$B,$B943,$AG:$AG,AR$1)</f>
        <v>0</v>
      </c>
      <c r="AS943" s="2">
        <f>COUNTIFS($B:$B,$B943,$AG:$AG,AS$1)</f>
        <v>0</v>
      </c>
      <c r="AT943" s="2">
        <f>COUNTIFS($B:$B,$B943,$AG:$AG,AT$1)</f>
        <v>1</v>
      </c>
      <c r="AU943" s="2">
        <f>COUNTIFS($B:$B,$B943,$AG:$AG,AU$1)</f>
        <v>0</v>
      </c>
    </row>
    <row r="944" spans="1:47" ht="15" customHeight="1" x14ac:dyDescent="0.35">
      <c r="A944" s="7">
        <f>IF(B943=B944,A943,A943+1)</f>
        <v>322</v>
      </c>
      <c r="B944" s="7" t="s">
        <v>4676</v>
      </c>
      <c r="C944" s="7" t="s">
        <v>4675</v>
      </c>
      <c r="D944" s="7" t="s">
        <v>3044</v>
      </c>
      <c r="E944" s="7" t="s">
        <v>3043</v>
      </c>
      <c r="F944" s="4" t="s">
        <v>7</v>
      </c>
      <c r="G944" s="4" t="s">
        <v>8</v>
      </c>
      <c r="H944" s="4" t="s">
        <v>7</v>
      </c>
      <c r="I944" s="3">
        <v>3</v>
      </c>
      <c r="J944" s="3" t="s">
        <v>106</v>
      </c>
      <c r="K944" s="3" t="s">
        <v>3057</v>
      </c>
      <c r="L944" s="3" t="s">
        <v>55</v>
      </c>
      <c r="M944" s="3" t="s">
        <v>4674</v>
      </c>
      <c r="N944" s="3" t="s">
        <v>4673</v>
      </c>
      <c r="P944" s="3" t="s">
        <v>669</v>
      </c>
      <c r="Q944" s="3" t="s">
        <v>1475</v>
      </c>
      <c r="R944" s="3" t="s">
        <v>2434</v>
      </c>
      <c r="S944" s="2" t="str">
        <f>IF(P944="심사불필요","-",VLOOKUP(K944,'[1]자격증 backdata'!A:G,7,0))</f>
        <v>-</v>
      </c>
      <c r="T944" s="2" t="str">
        <f>IF(S944="-","-",IF(COUNTIFS(B:B,B944,S:S,"필수")&gt;0,"자격요건충족","확인필요"))</f>
        <v>-</v>
      </c>
      <c r="U944" s="2"/>
      <c r="W944" s="2">
        <f>IF(Q944="4급","심사불필요",VLOOKUP(K944,'[1]자격증 backdata'!A:B,2,0))</f>
        <v>4</v>
      </c>
      <c r="X944" s="3">
        <f>IF(R944="A", MIN(20, SUMIFS(W:W, B:B, B944, R:R, "A")),IF(R944="B", MIN(30, SUMIFS(W:W, B:B, B944, R:R, "B")),"비해당분야"))</f>
        <v>12</v>
      </c>
      <c r="Y944" s="3" t="str">
        <f>IF(R944="C",MIN(30,IF(COUNTIFS(B:B,B944,W:W,"가1")=1,25,IF(COUNTIFS(B:B,B944,W:W,"가1")&gt;=2,30,0))+IF(COUNTIFS(B:B,B944,W:W,"나1")&gt;=4,30,IF(COUNTIFS(B:B,B944,W:W,"나1")=3,26,IF(COUNTIFS(B:B,B944,W:W,"나1")=2,22,IF(COUNTIFS(B:B,B944,W:W,"나1")=1,18,0)))))+MIN(30,IF(COUNTIFS(B:B,B944,W:W,"가2")=1,25,IF(COUNTIFS(B:B,B944,W:W,"가2")&gt;=2,30,0))+IF(COUNTIFS(B:B,B944,W:W,"나2")=3,30,IF(COUNTIFS(B:B,B944,W:W,"나2")=2,25,IF(COUNTIFS(B:B,B944,W:W,"나2")=1,20,0)))),"비해당분야")</f>
        <v>비해당분야</v>
      </c>
      <c r="Z944" s="3" t="str">
        <f>IF(R944="C",VLOOKUP(K944,'[1]자격증 backdata'!A:F,6,0),"비해당분야")</f>
        <v>비해당분야</v>
      </c>
      <c r="AA944" s="3" t="str">
        <f>IF(R944="C",SUMIF(B:B,B944,Z:Z),"비해당분야")</f>
        <v>비해당분야</v>
      </c>
      <c r="AB944" s="3" t="str">
        <f>IF(R944="C",SUM(Y944,AA944),"비해당분야")</f>
        <v>비해당분야</v>
      </c>
      <c r="AC944" s="3">
        <f>IF(R944="C",AB944,X944)</f>
        <v>12</v>
      </c>
      <c r="AD944" s="3">
        <f>VLOOKUP(K944,'[1]자격증 backdata'!A:D,4,0)</f>
        <v>0</v>
      </c>
      <c r="AE944" s="3">
        <f>IF(_xlfn.MAXIFS(AD:AD,B:B,B944)&gt;10,10,_xlfn.MAXIFS(AD:AD,B:B,B944))</f>
        <v>0</v>
      </c>
      <c r="AG944" s="2" t="str">
        <f>VLOOKUP(K944,'[1]자격증 backdata'!A:C,3,0)</f>
        <v>M</v>
      </c>
      <c r="AH944" s="2">
        <f>COUNTIFS($B:$B,$B944,$AG:$AG,AH$1)</f>
        <v>0</v>
      </c>
      <c r="AI944" s="2">
        <f>COUNTIFS($B:$B,$B944,$AG:$AG,AI$1)</f>
        <v>0</v>
      </c>
      <c r="AJ944" s="2">
        <f>COUNTIFS($B:$B,$B944,$AG:$AG,AJ$1)</f>
        <v>0</v>
      </c>
      <c r="AK944" s="2">
        <f>COUNTIFS($B:$B,$B944,$AG:$AG,AK$1)</f>
        <v>0</v>
      </c>
      <c r="AL944" s="2">
        <f>COUNTIFS($B:$B,$B944,$AG:$AG,AL$1)</f>
        <v>0</v>
      </c>
      <c r="AM944" s="2">
        <f>COUNTIFS($B:$B,$B944,$AG:$AG,AM$1)</f>
        <v>0</v>
      </c>
      <c r="AN944" s="2">
        <f>COUNTIFS($B:$B,$B944,$AG:$AG,AN$1)</f>
        <v>0</v>
      </c>
      <c r="AO944" s="2">
        <f>COUNTIFS($B:$B,$B944,$AG:$AG,AO$1)</f>
        <v>1</v>
      </c>
      <c r="AP944" s="2">
        <f>COUNTIFS($B:$B,$B944,$AG:$AG,AP$1)</f>
        <v>0</v>
      </c>
      <c r="AQ944" s="2">
        <f>COUNTIFS($B:$B,$B944,$AG:$AG,AQ$1)</f>
        <v>0</v>
      </c>
      <c r="AR944" s="2">
        <f>COUNTIFS($B:$B,$B944,$AG:$AG,AR$1)</f>
        <v>0</v>
      </c>
      <c r="AS944" s="2">
        <f>COUNTIFS($B:$B,$B944,$AG:$AG,AS$1)</f>
        <v>0</v>
      </c>
      <c r="AT944" s="2">
        <f>COUNTIFS($B:$B,$B944,$AG:$AG,AT$1)</f>
        <v>1</v>
      </c>
      <c r="AU944" s="2">
        <f>COUNTIFS($B:$B,$B944,$AG:$AG,AU$1)</f>
        <v>0</v>
      </c>
    </row>
    <row r="945" spans="1:47" ht="15" customHeight="1" x14ac:dyDescent="0.35">
      <c r="A945" s="4">
        <f>IF(B944=B945,A944,A944+1)</f>
        <v>323</v>
      </c>
      <c r="B945" s="4" t="s">
        <v>4671</v>
      </c>
      <c r="C945" s="4" t="s">
        <v>4670</v>
      </c>
      <c r="D945" s="4" t="s">
        <v>3044</v>
      </c>
      <c r="E945" s="4" t="s">
        <v>3043</v>
      </c>
      <c r="F945" s="4" t="s">
        <v>7</v>
      </c>
      <c r="G945" s="4" t="s">
        <v>8</v>
      </c>
      <c r="H945" s="4" t="s">
        <v>7</v>
      </c>
      <c r="I945" s="4">
        <v>1</v>
      </c>
      <c r="J945" s="4" t="s">
        <v>69</v>
      </c>
      <c r="K945" s="4" t="s">
        <v>3065</v>
      </c>
      <c r="L945" s="4" t="s">
        <v>36</v>
      </c>
      <c r="M945" s="4" t="s">
        <v>4672</v>
      </c>
      <c r="N945" s="4" t="s">
        <v>3351</v>
      </c>
      <c r="P945" s="4" t="s">
        <v>669</v>
      </c>
      <c r="Q945" s="4" t="s">
        <v>1475</v>
      </c>
      <c r="R945" s="4" t="s">
        <v>2434</v>
      </c>
      <c r="S945" s="5" t="str">
        <f>IF(P945="심사불필요","-",VLOOKUP(K945,'[1]자격증 backdata'!A:G,7,0))</f>
        <v>-</v>
      </c>
      <c r="T945" s="5" t="str">
        <f>IF(S945="-","-",IF(COUNTIFS(B:B,B945,S:S,"필수")&gt;0,"자격요건충족","확인필요"))</f>
        <v>-</v>
      </c>
      <c r="U945" s="5"/>
      <c r="W945" s="5">
        <f>IF(Q945="4급","심사불필요",VLOOKUP(K945,'[1]자격증 backdata'!A:B,2,0))</f>
        <v>0</v>
      </c>
      <c r="X945" s="4">
        <f>IF(R945="A", MIN(20, SUMIFS(W:W, B:B, B945, R:R, "A")),IF(R945="B", MIN(30, SUMIFS(W:W, B:B, B945, R:R, "B")),"비해당분야"))</f>
        <v>4</v>
      </c>
      <c r="Y945" s="4" t="str">
        <f>IF(R945="C",MIN(30,IF(COUNTIFS(B:B,B945,W:W,"가1")=1,25,IF(COUNTIFS(B:B,B945,W:W,"가1")&gt;=2,30,0))+IF(COUNTIFS(B:B,B945,W:W,"나1")&gt;=4,30,IF(COUNTIFS(B:B,B945,W:W,"나1")=3,26,IF(COUNTIFS(B:B,B945,W:W,"나1")=2,22,IF(COUNTIFS(B:B,B945,W:W,"나1")=1,18,0)))))+MIN(30,IF(COUNTIFS(B:B,B945,W:W,"가2")=1,25,IF(COUNTIFS(B:B,B945,W:W,"가2")&gt;=2,30,0))+IF(COUNTIFS(B:B,B945,W:W,"나2")=3,30,IF(COUNTIFS(B:B,B945,W:W,"나2")=2,25,IF(COUNTIFS(B:B,B945,W:W,"나2")=1,20,0)))),"비해당분야")</f>
        <v>비해당분야</v>
      </c>
      <c r="Z945" s="4" t="str">
        <f>IF(R945="C",VLOOKUP(K945,'[1]자격증 backdata'!A:F,6,0),"비해당분야")</f>
        <v>비해당분야</v>
      </c>
      <c r="AA945" s="4" t="str">
        <f>IF(R945="C",SUMIF(B:B,B945,Z:Z),"비해당분야")</f>
        <v>비해당분야</v>
      </c>
      <c r="AB945" s="4" t="str">
        <f>IF(R945="C",SUM(Y945,AA945),"비해당분야")</f>
        <v>비해당분야</v>
      </c>
      <c r="AC945" s="4">
        <f>IF(R945="C",AB945,X945)</f>
        <v>4</v>
      </c>
      <c r="AD945" s="4">
        <f>VLOOKUP(K945,'[1]자격증 backdata'!A:D,4,0)</f>
        <v>5</v>
      </c>
      <c r="AE945" s="4">
        <f>IF(_xlfn.MAXIFS(AD:AD,B:B,B945)&gt;10,10,_xlfn.MAXIFS(AD:AD,B:B,B945))</f>
        <v>5</v>
      </c>
      <c r="AG945" s="5">
        <f>VLOOKUP(K945,'[1]자격증 backdata'!A:C,3,0)</f>
        <v>0</v>
      </c>
      <c r="AH945" s="5">
        <f>COUNTIFS($B:$B,$B945,$AG:$AG,AH$1)</f>
        <v>0</v>
      </c>
      <c r="AI945" s="5">
        <f>COUNTIFS($B:$B,$B945,$AG:$AG,AI$1)</f>
        <v>0</v>
      </c>
      <c r="AJ945" s="5">
        <f>COUNTIFS($B:$B,$B945,$AG:$AG,AJ$1)</f>
        <v>0</v>
      </c>
      <c r="AK945" s="5">
        <f>COUNTIFS($B:$B,$B945,$AG:$AG,AK$1)</f>
        <v>0</v>
      </c>
      <c r="AL945" s="5">
        <f>COUNTIFS($B:$B,$B945,$AG:$AG,AL$1)</f>
        <v>0</v>
      </c>
      <c r="AM945" s="5">
        <f>COUNTIFS($B:$B,$B945,$AG:$AG,AM$1)</f>
        <v>0</v>
      </c>
      <c r="AN945" s="5">
        <f>COUNTIFS($B:$B,$B945,$AG:$AG,AN$1)</f>
        <v>0</v>
      </c>
      <c r="AO945" s="5">
        <f>COUNTIFS($B:$B,$B945,$AG:$AG,AO$1)</f>
        <v>0</v>
      </c>
      <c r="AP945" s="5">
        <f>COUNTIFS($B:$B,$B945,$AG:$AG,AP$1)</f>
        <v>0</v>
      </c>
      <c r="AQ945" s="5">
        <f>COUNTIFS($B:$B,$B945,$AG:$AG,AQ$1)</f>
        <v>0</v>
      </c>
      <c r="AR945" s="5">
        <f>COUNTIFS($B:$B,$B945,$AG:$AG,AR$1)</f>
        <v>0</v>
      </c>
      <c r="AS945" s="5">
        <f>COUNTIFS($B:$B,$B945,$AG:$AG,AS$1)</f>
        <v>0</v>
      </c>
      <c r="AT945" s="5">
        <f>COUNTIFS($B:$B,$B945,$AG:$AG,AT$1)</f>
        <v>1</v>
      </c>
      <c r="AU945" s="5">
        <f>COUNTIFS($B:$B,$B945,$AG:$AG,AU$1)</f>
        <v>0</v>
      </c>
    </row>
    <row r="946" spans="1:47" ht="15" customHeight="1" x14ac:dyDescent="0.35">
      <c r="A946" s="6">
        <f>IF(B945=B946,A945,A945+1)</f>
        <v>323</v>
      </c>
      <c r="B946" s="6" t="s">
        <v>4671</v>
      </c>
      <c r="C946" s="6" t="s">
        <v>4670</v>
      </c>
      <c r="D946" s="6" t="s">
        <v>3044</v>
      </c>
      <c r="E946" s="6" t="s">
        <v>3043</v>
      </c>
      <c r="F946" s="4" t="s">
        <v>7</v>
      </c>
      <c r="G946" s="4" t="s">
        <v>8</v>
      </c>
      <c r="H946" s="4" t="s">
        <v>7</v>
      </c>
      <c r="I946" s="4">
        <v>2</v>
      </c>
      <c r="J946" s="4" t="s">
        <v>106</v>
      </c>
      <c r="K946" s="4" t="s">
        <v>3057</v>
      </c>
      <c r="L946" s="4" t="s">
        <v>55</v>
      </c>
      <c r="M946" s="4" t="s">
        <v>4669</v>
      </c>
      <c r="N946" s="4" t="s">
        <v>4668</v>
      </c>
      <c r="P946" s="4" t="s">
        <v>669</v>
      </c>
      <c r="Q946" s="4" t="s">
        <v>1475</v>
      </c>
      <c r="R946" s="4" t="s">
        <v>2434</v>
      </c>
      <c r="S946" s="5" t="str">
        <f>IF(P946="심사불필요","-",VLOOKUP(K946,'[1]자격증 backdata'!A:G,7,0))</f>
        <v>-</v>
      </c>
      <c r="T946" s="5" t="str">
        <f>IF(S946="-","-",IF(COUNTIFS(B:B,B946,S:S,"필수")&gt;0,"자격요건충족","확인필요"))</f>
        <v>-</v>
      </c>
      <c r="U946" s="5"/>
      <c r="W946" s="5">
        <f>IF(Q946="4급","심사불필요",VLOOKUP(K946,'[1]자격증 backdata'!A:B,2,0))</f>
        <v>4</v>
      </c>
      <c r="X946" s="4">
        <f>IF(R946="A", MIN(20, SUMIFS(W:W, B:B, B946, R:R, "A")),IF(R946="B", MIN(30, SUMIFS(W:W, B:B, B946, R:R, "B")),"비해당분야"))</f>
        <v>4</v>
      </c>
      <c r="Y946" s="4" t="str">
        <f>IF(R946="C",MIN(30,IF(COUNTIFS(B:B,B946,W:W,"가1")=1,25,IF(COUNTIFS(B:B,B946,W:W,"가1")&gt;=2,30,0))+IF(COUNTIFS(B:B,B946,W:W,"나1")&gt;=4,30,IF(COUNTIFS(B:B,B946,W:W,"나1")=3,26,IF(COUNTIFS(B:B,B946,W:W,"나1")=2,22,IF(COUNTIFS(B:B,B946,W:W,"나1")=1,18,0)))))+MIN(30,IF(COUNTIFS(B:B,B946,W:W,"가2")=1,25,IF(COUNTIFS(B:B,B946,W:W,"가2")&gt;=2,30,0))+IF(COUNTIFS(B:B,B946,W:W,"나2")=3,30,IF(COUNTIFS(B:B,B946,W:W,"나2")=2,25,IF(COUNTIFS(B:B,B946,W:W,"나2")=1,20,0)))),"비해당분야")</f>
        <v>비해당분야</v>
      </c>
      <c r="Z946" s="4" t="str">
        <f>IF(R946="C",VLOOKUP(K946,'[1]자격증 backdata'!A:F,6,0),"비해당분야")</f>
        <v>비해당분야</v>
      </c>
      <c r="AA946" s="4" t="str">
        <f>IF(R946="C",SUMIF(B:B,B946,Z:Z),"비해당분야")</f>
        <v>비해당분야</v>
      </c>
      <c r="AB946" s="4" t="str">
        <f>IF(R946="C",SUM(Y946,AA946),"비해당분야")</f>
        <v>비해당분야</v>
      </c>
      <c r="AC946" s="4">
        <f>IF(R946="C",AB946,X946)</f>
        <v>4</v>
      </c>
      <c r="AD946" s="4">
        <f>VLOOKUP(K946,'[1]자격증 backdata'!A:D,4,0)</f>
        <v>0</v>
      </c>
      <c r="AE946" s="4">
        <f>IF(_xlfn.MAXIFS(AD:AD,B:B,B946)&gt;10,10,_xlfn.MAXIFS(AD:AD,B:B,B946))</f>
        <v>5</v>
      </c>
      <c r="AG946" s="5" t="str">
        <f>VLOOKUP(K946,'[1]자격증 backdata'!A:C,3,0)</f>
        <v>M</v>
      </c>
      <c r="AH946" s="5">
        <f>COUNTIFS($B:$B,$B946,$AG:$AG,AH$1)</f>
        <v>0</v>
      </c>
      <c r="AI946" s="5">
        <f>COUNTIFS($B:$B,$B946,$AG:$AG,AI$1)</f>
        <v>0</v>
      </c>
      <c r="AJ946" s="5">
        <f>COUNTIFS($B:$B,$B946,$AG:$AG,AJ$1)</f>
        <v>0</v>
      </c>
      <c r="AK946" s="5">
        <f>COUNTIFS($B:$B,$B946,$AG:$AG,AK$1)</f>
        <v>0</v>
      </c>
      <c r="AL946" s="5">
        <f>COUNTIFS($B:$B,$B946,$AG:$AG,AL$1)</f>
        <v>0</v>
      </c>
      <c r="AM946" s="5">
        <f>COUNTIFS($B:$B,$B946,$AG:$AG,AM$1)</f>
        <v>0</v>
      </c>
      <c r="AN946" s="5">
        <f>COUNTIFS($B:$B,$B946,$AG:$AG,AN$1)</f>
        <v>0</v>
      </c>
      <c r="AO946" s="5">
        <f>COUNTIFS($B:$B,$B946,$AG:$AG,AO$1)</f>
        <v>0</v>
      </c>
      <c r="AP946" s="5">
        <f>COUNTIFS($B:$B,$B946,$AG:$AG,AP$1)</f>
        <v>0</v>
      </c>
      <c r="AQ946" s="5">
        <f>COUNTIFS($B:$B,$B946,$AG:$AG,AQ$1)</f>
        <v>0</v>
      </c>
      <c r="AR946" s="5">
        <f>COUNTIFS($B:$B,$B946,$AG:$AG,AR$1)</f>
        <v>0</v>
      </c>
      <c r="AS946" s="5">
        <f>COUNTIFS($B:$B,$B946,$AG:$AG,AS$1)</f>
        <v>0</v>
      </c>
      <c r="AT946" s="5">
        <f>COUNTIFS($B:$B,$B946,$AG:$AG,AT$1)</f>
        <v>1</v>
      </c>
      <c r="AU946" s="5">
        <f>COUNTIFS($B:$B,$B946,$AG:$AG,AU$1)</f>
        <v>0</v>
      </c>
    </row>
    <row r="947" spans="1:47" ht="15" customHeight="1" x14ac:dyDescent="0.35">
      <c r="A947" s="3">
        <f>IF(B946=B947,A946,A946+1)</f>
        <v>324</v>
      </c>
      <c r="B947" s="3" t="s">
        <v>4667</v>
      </c>
      <c r="C947" s="3" t="s">
        <v>4666</v>
      </c>
      <c r="D947" s="3" t="s">
        <v>3044</v>
      </c>
      <c r="E947" s="3" t="s">
        <v>3043</v>
      </c>
      <c r="F947" s="4" t="s">
        <v>7</v>
      </c>
      <c r="G947" s="4" t="s">
        <v>8</v>
      </c>
      <c r="H947" s="4" t="s">
        <v>7</v>
      </c>
      <c r="I947" s="3">
        <v>1</v>
      </c>
      <c r="J947" s="3" t="s">
        <v>69</v>
      </c>
      <c r="K947" s="3" t="s">
        <v>3065</v>
      </c>
      <c r="L947" s="3" t="s">
        <v>36</v>
      </c>
      <c r="M947" s="3" t="s">
        <v>4665</v>
      </c>
      <c r="N947" s="3" t="s">
        <v>784</v>
      </c>
      <c r="P947" s="3" t="s">
        <v>669</v>
      </c>
      <c r="Q947" s="3" t="s">
        <v>1475</v>
      </c>
      <c r="R947" s="3" t="s">
        <v>2434</v>
      </c>
      <c r="S947" s="2" t="str">
        <f>IF(P947="심사불필요","-",VLOOKUP(K947,'[1]자격증 backdata'!A:G,7,0))</f>
        <v>-</v>
      </c>
      <c r="T947" s="2" t="str">
        <f>IF(S947="-","-",IF(COUNTIFS(B:B,B947,S:S,"필수")&gt;0,"자격요건충족","확인필요"))</f>
        <v>-</v>
      </c>
      <c r="U947" s="2"/>
      <c r="W947" s="2">
        <f>IF(Q947="4급","심사불필요",VLOOKUP(K947,'[1]자격증 backdata'!A:B,2,0))</f>
        <v>0</v>
      </c>
      <c r="X947" s="3">
        <f>IF(R947="A", MIN(20, SUMIFS(W:W, B:B, B947, R:R, "A")),IF(R947="B", MIN(30, SUMIFS(W:W, B:B, B947, R:R, "B")),"비해당분야"))</f>
        <v>0</v>
      </c>
      <c r="Y947" s="3" t="str">
        <f>IF(R947="C",MIN(30,IF(COUNTIFS(B:B,B947,W:W,"가1")=1,25,IF(COUNTIFS(B:B,B947,W:W,"가1")&gt;=2,30,0))+IF(COUNTIFS(B:B,B947,W:W,"나1")&gt;=4,30,IF(COUNTIFS(B:B,B947,W:W,"나1")=3,26,IF(COUNTIFS(B:B,B947,W:W,"나1")=2,22,IF(COUNTIFS(B:B,B947,W:W,"나1")=1,18,0)))))+MIN(30,IF(COUNTIFS(B:B,B947,W:W,"가2")=1,25,IF(COUNTIFS(B:B,B947,W:W,"가2")&gt;=2,30,0))+IF(COUNTIFS(B:B,B947,W:W,"나2")=3,30,IF(COUNTIFS(B:B,B947,W:W,"나2")=2,25,IF(COUNTIFS(B:B,B947,W:W,"나2")=1,20,0)))),"비해당분야")</f>
        <v>비해당분야</v>
      </c>
      <c r="Z947" s="3" t="str">
        <f>IF(R947="C",VLOOKUP(K947,'[1]자격증 backdata'!A:F,6,0),"비해당분야")</f>
        <v>비해당분야</v>
      </c>
      <c r="AA947" s="3" t="str">
        <f>IF(R947="C",SUMIF(B:B,B947,Z:Z),"비해당분야")</f>
        <v>비해당분야</v>
      </c>
      <c r="AB947" s="3" t="str">
        <f>IF(R947="C",SUM(Y947,AA947),"비해당분야")</f>
        <v>비해당분야</v>
      </c>
      <c r="AC947" s="3">
        <f>IF(R947="C",AB947,X947)</f>
        <v>0</v>
      </c>
      <c r="AD947" s="3">
        <f>VLOOKUP(K947,'[1]자격증 backdata'!A:D,4,0)</f>
        <v>5</v>
      </c>
      <c r="AE947" s="3">
        <f>IF(_xlfn.MAXIFS(AD:AD,B:B,B947)&gt;10,10,_xlfn.MAXIFS(AD:AD,B:B,B947))</f>
        <v>5</v>
      </c>
      <c r="AG947" s="2">
        <f>VLOOKUP(K947,'[1]자격증 backdata'!A:C,3,0)</f>
        <v>0</v>
      </c>
      <c r="AH947" s="2">
        <f>COUNTIFS($B:$B,$B947,$AG:$AG,AH$1)</f>
        <v>0</v>
      </c>
      <c r="AI947" s="2">
        <f>COUNTIFS($B:$B,$B947,$AG:$AG,AI$1)</f>
        <v>0</v>
      </c>
      <c r="AJ947" s="2">
        <f>COUNTIFS($B:$B,$B947,$AG:$AG,AJ$1)</f>
        <v>0</v>
      </c>
      <c r="AK947" s="2">
        <f>COUNTIFS($B:$B,$B947,$AG:$AG,AK$1)</f>
        <v>0</v>
      </c>
      <c r="AL947" s="2">
        <f>COUNTIFS($B:$B,$B947,$AG:$AG,AL$1)</f>
        <v>0</v>
      </c>
      <c r="AM947" s="2">
        <f>COUNTIFS($B:$B,$B947,$AG:$AG,AM$1)</f>
        <v>0</v>
      </c>
      <c r="AN947" s="2">
        <f>COUNTIFS($B:$B,$B947,$AG:$AG,AN$1)</f>
        <v>0</v>
      </c>
      <c r="AO947" s="2">
        <f>COUNTIFS($B:$B,$B947,$AG:$AG,AO$1)</f>
        <v>0</v>
      </c>
      <c r="AP947" s="2">
        <f>COUNTIFS($B:$B,$B947,$AG:$AG,AP$1)</f>
        <v>0</v>
      </c>
      <c r="AQ947" s="2">
        <f>COUNTIFS($B:$B,$B947,$AG:$AG,AQ$1)</f>
        <v>0</v>
      </c>
      <c r="AR947" s="2">
        <f>COUNTIFS($B:$B,$B947,$AG:$AG,AR$1)</f>
        <v>0</v>
      </c>
      <c r="AS947" s="2">
        <f>COUNTIFS($B:$B,$B947,$AG:$AG,AS$1)</f>
        <v>0</v>
      </c>
      <c r="AT947" s="2">
        <f>COUNTIFS($B:$B,$B947,$AG:$AG,AT$1)</f>
        <v>0</v>
      </c>
      <c r="AU947" s="2">
        <f>COUNTIFS($B:$B,$B947,$AG:$AG,AU$1)</f>
        <v>0</v>
      </c>
    </row>
    <row r="948" spans="1:47" ht="15" customHeight="1" x14ac:dyDescent="0.35">
      <c r="A948" s="4">
        <f>IF(B947=B948,A947,A947+1)</f>
        <v>325</v>
      </c>
      <c r="B948" s="4" t="s">
        <v>4661</v>
      </c>
      <c r="C948" s="4" t="s">
        <v>4660</v>
      </c>
      <c r="D948" s="4" t="s">
        <v>3044</v>
      </c>
      <c r="E948" s="4" t="s">
        <v>3043</v>
      </c>
      <c r="F948" s="4" t="s">
        <v>7</v>
      </c>
      <c r="G948" s="4" t="s">
        <v>8</v>
      </c>
      <c r="H948" s="4" t="s">
        <v>7</v>
      </c>
      <c r="I948" s="4">
        <v>1</v>
      </c>
      <c r="J948" s="4" t="s">
        <v>106</v>
      </c>
      <c r="K948" s="4" t="s">
        <v>3057</v>
      </c>
      <c r="L948" s="4" t="s">
        <v>55</v>
      </c>
      <c r="M948" s="4" t="s">
        <v>4664</v>
      </c>
      <c r="N948" s="4" t="s">
        <v>156</v>
      </c>
      <c r="P948" s="4" t="s">
        <v>669</v>
      </c>
      <c r="Q948" s="4" t="s">
        <v>1475</v>
      </c>
      <c r="R948" s="4" t="s">
        <v>2434</v>
      </c>
      <c r="S948" s="5" t="str">
        <f>IF(P948="심사불필요","-",VLOOKUP(K948,'[1]자격증 backdata'!A:G,7,0))</f>
        <v>-</v>
      </c>
      <c r="T948" s="5" t="str">
        <f>IF(S948="-","-",IF(COUNTIFS(B:B,B948,S:S,"필수")&gt;0,"자격요건충족","확인필요"))</f>
        <v>-</v>
      </c>
      <c r="U948" s="5"/>
      <c r="W948" s="5">
        <f>IF(Q948="4급","심사불필요",VLOOKUP(K948,'[1]자격증 backdata'!A:B,2,0))</f>
        <v>4</v>
      </c>
      <c r="X948" s="4">
        <f>IF(R948="A", MIN(20, SUMIFS(W:W, B:B, B948, R:R, "A")),IF(R948="B", MIN(30, SUMIFS(W:W, B:B, B948, R:R, "B")),"비해당분야"))</f>
        <v>14</v>
      </c>
      <c r="Y948" s="4" t="str">
        <f>IF(R948="C",MIN(30,IF(COUNTIFS(B:B,B948,W:W,"가1")=1,25,IF(COUNTIFS(B:B,B948,W:W,"가1")&gt;=2,30,0))+IF(COUNTIFS(B:B,B948,W:W,"나1")&gt;=4,30,IF(COUNTIFS(B:B,B948,W:W,"나1")=3,26,IF(COUNTIFS(B:B,B948,W:W,"나1")=2,22,IF(COUNTIFS(B:B,B948,W:W,"나1")=1,18,0)))))+MIN(30,IF(COUNTIFS(B:B,B948,W:W,"가2")=1,25,IF(COUNTIFS(B:B,B948,W:W,"가2")&gt;=2,30,0))+IF(COUNTIFS(B:B,B948,W:W,"나2")=3,30,IF(COUNTIFS(B:B,B948,W:W,"나2")=2,25,IF(COUNTIFS(B:B,B948,W:W,"나2")=1,20,0)))),"비해당분야")</f>
        <v>비해당분야</v>
      </c>
      <c r="Z948" s="4" t="str">
        <f>IF(R948="C",VLOOKUP(K948,'[1]자격증 backdata'!A:F,6,0),"비해당분야")</f>
        <v>비해당분야</v>
      </c>
      <c r="AA948" s="4" t="str">
        <f>IF(R948="C",SUMIF(B:B,B948,Z:Z),"비해당분야")</f>
        <v>비해당분야</v>
      </c>
      <c r="AB948" s="4" t="str">
        <f>IF(R948="C",SUM(Y948,AA948),"비해당분야")</f>
        <v>비해당분야</v>
      </c>
      <c r="AC948" s="4">
        <f>IF(R948="C",AB948,X948)</f>
        <v>14</v>
      </c>
      <c r="AD948" s="4">
        <f>VLOOKUP(K948,'[1]자격증 backdata'!A:D,4,0)</f>
        <v>0</v>
      </c>
      <c r="AE948" s="4">
        <f>IF(_xlfn.MAXIFS(AD:AD,B:B,B948)&gt;10,10,_xlfn.MAXIFS(AD:AD,B:B,B948))</f>
        <v>0</v>
      </c>
      <c r="AG948" s="5" t="str">
        <f>VLOOKUP(K948,'[1]자격증 backdata'!A:C,3,0)</f>
        <v>M</v>
      </c>
      <c r="AH948" s="5">
        <f>COUNTIFS($B:$B,$B948,$AG:$AG,AH$1)</f>
        <v>0</v>
      </c>
      <c r="AI948" s="5">
        <f>COUNTIFS($B:$B,$B948,$AG:$AG,AI$1)</f>
        <v>0</v>
      </c>
      <c r="AJ948" s="5">
        <f>COUNTIFS($B:$B,$B948,$AG:$AG,AJ$1)</f>
        <v>0</v>
      </c>
      <c r="AK948" s="5">
        <f>COUNTIFS($B:$B,$B948,$AG:$AG,AK$1)</f>
        <v>0</v>
      </c>
      <c r="AL948" s="5">
        <f>COUNTIFS($B:$B,$B948,$AG:$AG,AL$1)</f>
        <v>1</v>
      </c>
      <c r="AM948" s="5">
        <f>COUNTIFS($B:$B,$B948,$AG:$AG,AM$1)</f>
        <v>0</v>
      </c>
      <c r="AN948" s="5">
        <f>COUNTIFS($B:$B,$B948,$AG:$AG,AN$1)</f>
        <v>1</v>
      </c>
      <c r="AO948" s="5">
        <f>COUNTIFS($B:$B,$B948,$AG:$AG,AO$1)</f>
        <v>0</v>
      </c>
      <c r="AP948" s="5">
        <f>COUNTIFS($B:$B,$B948,$AG:$AG,AP$1)</f>
        <v>0</v>
      </c>
      <c r="AQ948" s="5">
        <f>COUNTIFS($B:$B,$B948,$AG:$AG,AQ$1)</f>
        <v>0</v>
      </c>
      <c r="AR948" s="5">
        <f>COUNTIFS($B:$B,$B948,$AG:$AG,AR$1)</f>
        <v>0</v>
      </c>
      <c r="AS948" s="5">
        <f>COUNTIFS($B:$B,$B948,$AG:$AG,AS$1)</f>
        <v>0</v>
      </c>
      <c r="AT948" s="5">
        <f>COUNTIFS($B:$B,$B948,$AG:$AG,AT$1)</f>
        <v>1</v>
      </c>
      <c r="AU948" s="5">
        <f>COUNTIFS($B:$B,$B948,$AG:$AG,AU$1)</f>
        <v>0</v>
      </c>
    </row>
    <row r="949" spans="1:47" ht="15" customHeight="1" x14ac:dyDescent="0.35">
      <c r="A949" s="6">
        <f>IF(B948=B949,A948,A948+1)</f>
        <v>325</v>
      </c>
      <c r="B949" s="6" t="s">
        <v>4661</v>
      </c>
      <c r="C949" s="6" t="s">
        <v>4660</v>
      </c>
      <c r="D949" s="6" t="s">
        <v>3044</v>
      </c>
      <c r="E949" s="6" t="s">
        <v>3043</v>
      </c>
      <c r="F949" s="4" t="s">
        <v>7</v>
      </c>
      <c r="G949" s="4" t="s">
        <v>8</v>
      </c>
      <c r="H949" s="4" t="s">
        <v>7</v>
      </c>
      <c r="I949" s="4">
        <v>2</v>
      </c>
      <c r="J949" s="4" t="s">
        <v>633</v>
      </c>
      <c r="K949" s="4" t="s">
        <v>3118</v>
      </c>
      <c r="L949" s="4" t="s">
        <v>55</v>
      </c>
      <c r="M949" s="4" t="s">
        <v>4663</v>
      </c>
      <c r="N949" s="4" t="s">
        <v>3590</v>
      </c>
      <c r="P949" s="4" t="s">
        <v>669</v>
      </c>
      <c r="Q949" s="4" t="s">
        <v>1475</v>
      </c>
      <c r="R949" s="4" t="s">
        <v>2434</v>
      </c>
      <c r="S949" s="5" t="str">
        <f>IF(P949="심사불필요","-",VLOOKUP(K949,'[1]자격증 backdata'!A:G,7,0))</f>
        <v>-</v>
      </c>
      <c r="T949" s="5" t="str">
        <f>IF(S949="-","-",IF(COUNTIFS(B:B,B949,S:S,"필수")&gt;0,"자격요건충족","확인필요"))</f>
        <v>-</v>
      </c>
      <c r="U949" s="5"/>
      <c r="W949" s="5">
        <f>IF(Q949="4급","심사불필요",VLOOKUP(K949,'[1]자격증 backdata'!A:B,2,0))</f>
        <v>4</v>
      </c>
      <c r="X949" s="4">
        <f>IF(R949="A", MIN(20, SUMIFS(W:W, B:B, B949, R:R, "A")),IF(R949="B", MIN(30, SUMIFS(W:W, B:B, B949, R:R, "B")),"비해당분야"))</f>
        <v>14</v>
      </c>
      <c r="Y949" s="4" t="str">
        <f>IF(R949="C",MIN(30,IF(COUNTIFS(B:B,B949,W:W,"가1")=1,25,IF(COUNTIFS(B:B,B949,W:W,"가1")&gt;=2,30,0))+IF(COUNTIFS(B:B,B949,W:W,"나1")&gt;=4,30,IF(COUNTIFS(B:B,B949,W:W,"나1")=3,26,IF(COUNTIFS(B:B,B949,W:W,"나1")=2,22,IF(COUNTIFS(B:B,B949,W:W,"나1")=1,18,0)))))+MIN(30,IF(COUNTIFS(B:B,B949,W:W,"가2")=1,25,IF(COUNTIFS(B:B,B949,W:W,"가2")&gt;=2,30,0))+IF(COUNTIFS(B:B,B949,W:W,"나2")=3,30,IF(COUNTIFS(B:B,B949,W:W,"나2")=2,25,IF(COUNTIFS(B:B,B949,W:W,"나2")=1,20,0)))),"비해당분야")</f>
        <v>비해당분야</v>
      </c>
      <c r="Z949" s="4" t="str">
        <f>IF(R949="C",VLOOKUP(K949,'[1]자격증 backdata'!A:F,6,0),"비해당분야")</f>
        <v>비해당분야</v>
      </c>
      <c r="AA949" s="4" t="str">
        <f>IF(R949="C",SUMIF(B:B,B949,Z:Z),"비해당분야")</f>
        <v>비해당분야</v>
      </c>
      <c r="AB949" s="4" t="str">
        <f>IF(R949="C",SUM(Y949,AA949),"비해당분야")</f>
        <v>비해당분야</v>
      </c>
      <c r="AC949" s="4">
        <f>IF(R949="C",AB949,X949)</f>
        <v>14</v>
      </c>
      <c r="AD949" s="4">
        <f>VLOOKUP(K949,'[1]자격증 backdata'!A:D,4,0)</f>
        <v>0</v>
      </c>
      <c r="AE949" s="4">
        <f>IF(_xlfn.MAXIFS(AD:AD,B:B,B949)&gt;10,10,_xlfn.MAXIFS(AD:AD,B:B,B949))</f>
        <v>0</v>
      </c>
      <c r="AG949" s="5" t="str">
        <f>VLOOKUP(K949,'[1]자격증 backdata'!A:C,3,0)</f>
        <v>G</v>
      </c>
      <c r="AH949" s="5">
        <f>COUNTIFS($B:$B,$B949,$AG:$AG,AH$1)</f>
        <v>0</v>
      </c>
      <c r="AI949" s="5">
        <f>COUNTIFS($B:$B,$B949,$AG:$AG,AI$1)</f>
        <v>0</v>
      </c>
      <c r="AJ949" s="5">
        <f>COUNTIFS($B:$B,$B949,$AG:$AG,AJ$1)</f>
        <v>0</v>
      </c>
      <c r="AK949" s="5">
        <f>COUNTIFS($B:$B,$B949,$AG:$AG,AK$1)</f>
        <v>0</v>
      </c>
      <c r="AL949" s="5">
        <f>COUNTIFS($B:$B,$B949,$AG:$AG,AL$1)</f>
        <v>1</v>
      </c>
      <c r="AM949" s="5">
        <f>COUNTIFS($B:$B,$B949,$AG:$AG,AM$1)</f>
        <v>0</v>
      </c>
      <c r="AN949" s="5">
        <f>COUNTIFS($B:$B,$B949,$AG:$AG,AN$1)</f>
        <v>1</v>
      </c>
      <c r="AO949" s="5">
        <f>COUNTIFS($B:$B,$B949,$AG:$AG,AO$1)</f>
        <v>0</v>
      </c>
      <c r="AP949" s="5">
        <f>COUNTIFS($B:$B,$B949,$AG:$AG,AP$1)</f>
        <v>0</v>
      </c>
      <c r="AQ949" s="5">
        <f>COUNTIFS($B:$B,$B949,$AG:$AG,AQ$1)</f>
        <v>0</v>
      </c>
      <c r="AR949" s="5">
        <f>COUNTIFS($B:$B,$B949,$AG:$AG,AR$1)</f>
        <v>0</v>
      </c>
      <c r="AS949" s="5">
        <f>COUNTIFS($B:$B,$B949,$AG:$AG,AS$1)</f>
        <v>0</v>
      </c>
      <c r="AT949" s="5">
        <f>COUNTIFS($B:$B,$B949,$AG:$AG,AT$1)</f>
        <v>1</v>
      </c>
      <c r="AU949" s="5">
        <f>COUNTIFS($B:$B,$B949,$AG:$AG,AU$1)</f>
        <v>0</v>
      </c>
    </row>
    <row r="950" spans="1:47" ht="15" customHeight="1" x14ac:dyDescent="0.35">
      <c r="A950" s="6">
        <f>IF(B949=B950,A949,A949+1)</f>
        <v>325</v>
      </c>
      <c r="B950" s="6" t="s">
        <v>4661</v>
      </c>
      <c r="C950" s="6" t="s">
        <v>4660</v>
      </c>
      <c r="D950" s="6" t="s">
        <v>3044</v>
      </c>
      <c r="E950" s="6" t="s">
        <v>3043</v>
      </c>
      <c r="F950" s="4" t="s">
        <v>7</v>
      </c>
      <c r="G950" s="4" t="s">
        <v>8</v>
      </c>
      <c r="H950" s="4" t="s">
        <v>7</v>
      </c>
      <c r="I950" s="4">
        <v>3</v>
      </c>
      <c r="J950" s="4" t="s">
        <v>1970</v>
      </c>
      <c r="K950" s="4" t="s">
        <v>3092</v>
      </c>
      <c r="L950" s="4" t="s">
        <v>348</v>
      </c>
      <c r="M950" s="4" t="s">
        <v>4662</v>
      </c>
      <c r="N950" s="4" t="s">
        <v>512</v>
      </c>
      <c r="P950" s="4" t="s">
        <v>669</v>
      </c>
      <c r="Q950" s="4" t="s">
        <v>1475</v>
      </c>
      <c r="R950" s="4" t="s">
        <v>2434</v>
      </c>
      <c r="S950" s="5" t="str">
        <f>IF(P950="심사불필요","-",VLOOKUP(K950,'[1]자격증 backdata'!A:G,7,0))</f>
        <v>-</v>
      </c>
      <c r="T950" s="5" t="str">
        <f>IF(S950="-","-",IF(COUNTIFS(B:B,B950,S:S,"필수")&gt;0,"자격요건충족","확인필요"))</f>
        <v>-</v>
      </c>
      <c r="U950" s="5"/>
      <c r="W950" s="5">
        <f>IF(Q950="4급","심사불필요",VLOOKUP(K950,'[1]자격증 backdata'!A:B,2,0))</f>
        <v>4</v>
      </c>
      <c r="X950" s="4">
        <f>IF(R950="A", MIN(20, SUMIFS(W:W, B:B, B950, R:R, "A")),IF(R950="B", MIN(30, SUMIFS(W:W, B:B, B950, R:R, "B")),"비해당분야"))</f>
        <v>14</v>
      </c>
      <c r="Y950" s="4" t="str">
        <f>IF(R950="C",MIN(30,IF(COUNTIFS(B:B,B950,W:W,"가1")=1,25,IF(COUNTIFS(B:B,B950,W:W,"가1")&gt;=2,30,0))+IF(COUNTIFS(B:B,B950,W:W,"나1")&gt;=4,30,IF(COUNTIFS(B:B,B950,W:W,"나1")=3,26,IF(COUNTIFS(B:B,B950,W:W,"나1")=2,22,IF(COUNTIFS(B:B,B950,W:W,"나1")=1,18,0)))))+MIN(30,IF(COUNTIFS(B:B,B950,W:W,"가2")=1,25,IF(COUNTIFS(B:B,B950,W:W,"가2")&gt;=2,30,0))+IF(COUNTIFS(B:B,B950,W:W,"나2")=3,30,IF(COUNTIFS(B:B,B950,W:W,"나2")=2,25,IF(COUNTIFS(B:B,B950,W:W,"나2")=1,20,0)))),"비해당분야")</f>
        <v>비해당분야</v>
      </c>
      <c r="Z950" s="4" t="str">
        <f>IF(R950="C",VLOOKUP(K950,'[1]자격증 backdata'!A:F,6,0),"비해당분야")</f>
        <v>비해당분야</v>
      </c>
      <c r="AA950" s="4" t="str">
        <f>IF(R950="C",SUMIF(B:B,B950,Z:Z),"비해당분야")</f>
        <v>비해당분야</v>
      </c>
      <c r="AB950" s="4" t="str">
        <f>IF(R950="C",SUM(Y950,AA950),"비해당분야")</f>
        <v>비해당분야</v>
      </c>
      <c r="AC950" s="4">
        <f>IF(R950="C",AB950,X950)</f>
        <v>14</v>
      </c>
      <c r="AD950" s="4">
        <f>VLOOKUP(K950,'[1]자격증 backdata'!A:D,4,0)</f>
        <v>0</v>
      </c>
      <c r="AE950" s="4">
        <f>IF(_xlfn.MAXIFS(AD:AD,B:B,B950)&gt;10,10,_xlfn.MAXIFS(AD:AD,B:B,B950))</f>
        <v>0</v>
      </c>
      <c r="AG950" s="5">
        <f>VLOOKUP(K950,'[1]자격증 backdata'!A:C,3,0)</f>
        <v>0</v>
      </c>
      <c r="AH950" s="5">
        <f>COUNTIFS($B:$B,$B950,$AG:$AG,AH$1)</f>
        <v>0</v>
      </c>
      <c r="AI950" s="5">
        <f>COUNTIFS($B:$B,$B950,$AG:$AG,AI$1)</f>
        <v>0</v>
      </c>
      <c r="AJ950" s="5">
        <f>COUNTIFS($B:$B,$B950,$AG:$AG,AJ$1)</f>
        <v>0</v>
      </c>
      <c r="AK950" s="5">
        <f>COUNTIFS($B:$B,$B950,$AG:$AG,AK$1)</f>
        <v>0</v>
      </c>
      <c r="AL950" s="5">
        <f>COUNTIFS($B:$B,$B950,$AG:$AG,AL$1)</f>
        <v>1</v>
      </c>
      <c r="AM950" s="5">
        <f>COUNTIFS($B:$B,$B950,$AG:$AG,AM$1)</f>
        <v>0</v>
      </c>
      <c r="AN950" s="5">
        <f>COUNTIFS($B:$B,$B950,$AG:$AG,AN$1)</f>
        <v>1</v>
      </c>
      <c r="AO950" s="5">
        <f>COUNTIFS($B:$B,$B950,$AG:$AG,AO$1)</f>
        <v>0</v>
      </c>
      <c r="AP950" s="5">
        <f>COUNTIFS($B:$B,$B950,$AG:$AG,AP$1)</f>
        <v>0</v>
      </c>
      <c r="AQ950" s="5">
        <f>COUNTIFS($B:$B,$B950,$AG:$AG,AQ$1)</f>
        <v>0</v>
      </c>
      <c r="AR950" s="5">
        <f>COUNTIFS($B:$B,$B950,$AG:$AG,AR$1)</f>
        <v>0</v>
      </c>
      <c r="AS950" s="5">
        <f>COUNTIFS($B:$B,$B950,$AG:$AG,AS$1)</f>
        <v>0</v>
      </c>
      <c r="AT950" s="5">
        <f>COUNTIFS($B:$B,$B950,$AG:$AG,AT$1)</f>
        <v>1</v>
      </c>
      <c r="AU950" s="5">
        <f>COUNTIFS($B:$B,$B950,$AG:$AG,AU$1)</f>
        <v>0</v>
      </c>
    </row>
    <row r="951" spans="1:47" ht="15" customHeight="1" x14ac:dyDescent="0.35">
      <c r="A951" s="6">
        <f>IF(B950=B951,A950,A950+1)</f>
        <v>325</v>
      </c>
      <c r="B951" s="6" t="s">
        <v>4661</v>
      </c>
      <c r="C951" s="6" t="s">
        <v>4660</v>
      </c>
      <c r="D951" s="6" t="s">
        <v>3044</v>
      </c>
      <c r="E951" s="6" t="s">
        <v>3043</v>
      </c>
      <c r="F951" s="4" t="s">
        <v>7</v>
      </c>
      <c r="G951" s="4" t="s">
        <v>8</v>
      </c>
      <c r="H951" s="4" t="s">
        <v>7</v>
      </c>
      <c r="I951" s="4">
        <v>4</v>
      </c>
      <c r="J951" s="4" t="s">
        <v>4083</v>
      </c>
      <c r="K951" s="4" t="s">
        <v>4082</v>
      </c>
      <c r="L951" s="4" t="s">
        <v>4081</v>
      </c>
      <c r="M951" s="4" t="s">
        <v>4659</v>
      </c>
      <c r="N951" s="4" t="s">
        <v>4658</v>
      </c>
      <c r="P951" s="4" t="s">
        <v>669</v>
      </c>
      <c r="Q951" s="4" t="s">
        <v>1475</v>
      </c>
      <c r="R951" s="4" t="s">
        <v>2434</v>
      </c>
      <c r="S951" s="5" t="str">
        <f>IF(P951="심사불필요","-",VLOOKUP(K951,'[1]자격증 backdata'!A:G,7,0))</f>
        <v>-</v>
      </c>
      <c r="T951" s="5" t="str">
        <f>IF(S951="-","-",IF(COUNTIFS(B:B,B951,S:S,"필수")&gt;0,"자격요건충족","확인필요"))</f>
        <v>-</v>
      </c>
      <c r="U951" s="5"/>
      <c r="W951" s="5">
        <f>IF(Q951="4급","심사불필요",VLOOKUP(K951,'[1]자격증 backdata'!A:B,2,0))</f>
        <v>2</v>
      </c>
      <c r="X951" s="4">
        <f>IF(R951="A", MIN(20, SUMIFS(W:W, B:B, B951, R:R, "A")),IF(R951="B", MIN(30, SUMIFS(W:W, B:B, B951, R:R, "B")),"비해당분야"))</f>
        <v>14</v>
      </c>
      <c r="Y951" s="4" t="str">
        <f>IF(R951="C",MIN(30,IF(COUNTIFS(B:B,B951,W:W,"가1")=1,25,IF(COUNTIFS(B:B,B951,W:W,"가1")&gt;=2,30,0))+IF(COUNTIFS(B:B,B951,W:W,"나1")&gt;=4,30,IF(COUNTIFS(B:B,B951,W:W,"나1")=3,26,IF(COUNTIFS(B:B,B951,W:W,"나1")=2,22,IF(COUNTIFS(B:B,B951,W:W,"나1")=1,18,0)))))+MIN(30,IF(COUNTIFS(B:B,B951,W:W,"가2")=1,25,IF(COUNTIFS(B:B,B951,W:W,"가2")&gt;=2,30,0))+IF(COUNTIFS(B:B,B951,W:W,"나2")=3,30,IF(COUNTIFS(B:B,B951,W:W,"나2")=2,25,IF(COUNTIFS(B:B,B951,W:W,"나2")=1,20,0)))),"비해당분야")</f>
        <v>비해당분야</v>
      </c>
      <c r="Z951" s="4" t="str">
        <f>IF(R951="C",VLOOKUP(K951,'[1]자격증 backdata'!A:F,6,0),"비해당분야")</f>
        <v>비해당분야</v>
      </c>
      <c r="AA951" s="4" t="str">
        <f>IF(R951="C",SUMIF(B:B,B951,Z:Z),"비해당분야")</f>
        <v>비해당분야</v>
      </c>
      <c r="AB951" s="4" t="str">
        <f>IF(R951="C",SUM(Y951,AA951),"비해당분야")</f>
        <v>비해당분야</v>
      </c>
      <c r="AC951" s="4">
        <f>IF(R951="C",AB951,X951)</f>
        <v>14</v>
      </c>
      <c r="AD951" s="4">
        <f>VLOOKUP(K951,'[1]자격증 backdata'!A:D,4,0)</f>
        <v>0</v>
      </c>
      <c r="AE951" s="4">
        <f>IF(_xlfn.MAXIFS(AD:AD,B:B,B951)&gt;10,10,_xlfn.MAXIFS(AD:AD,B:B,B951))</f>
        <v>0</v>
      </c>
      <c r="AG951" s="5" t="str">
        <f>VLOOKUP(K951,'[1]자격증 backdata'!A:C,3,0)</f>
        <v>E</v>
      </c>
      <c r="AH951" s="5">
        <f>COUNTIFS($B:$B,$B951,$AG:$AG,AH$1)</f>
        <v>0</v>
      </c>
      <c r="AI951" s="5">
        <f>COUNTIFS($B:$B,$B951,$AG:$AG,AI$1)</f>
        <v>0</v>
      </c>
      <c r="AJ951" s="5">
        <f>COUNTIFS($B:$B,$B951,$AG:$AG,AJ$1)</f>
        <v>0</v>
      </c>
      <c r="AK951" s="5">
        <f>COUNTIFS($B:$B,$B951,$AG:$AG,AK$1)</f>
        <v>0</v>
      </c>
      <c r="AL951" s="5">
        <f>COUNTIFS($B:$B,$B951,$AG:$AG,AL$1)</f>
        <v>1</v>
      </c>
      <c r="AM951" s="5">
        <f>COUNTIFS($B:$B,$B951,$AG:$AG,AM$1)</f>
        <v>0</v>
      </c>
      <c r="AN951" s="5">
        <f>COUNTIFS($B:$B,$B951,$AG:$AG,AN$1)</f>
        <v>1</v>
      </c>
      <c r="AO951" s="5">
        <f>COUNTIFS($B:$B,$B951,$AG:$AG,AO$1)</f>
        <v>0</v>
      </c>
      <c r="AP951" s="5">
        <f>COUNTIFS($B:$B,$B951,$AG:$AG,AP$1)</f>
        <v>0</v>
      </c>
      <c r="AQ951" s="5">
        <f>COUNTIFS($B:$B,$B951,$AG:$AG,AQ$1)</f>
        <v>0</v>
      </c>
      <c r="AR951" s="5">
        <f>COUNTIFS($B:$B,$B951,$AG:$AG,AR$1)</f>
        <v>0</v>
      </c>
      <c r="AS951" s="5">
        <f>COUNTIFS($B:$B,$B951,$AG:$AG,AS$1)</f>
        <v>0</v>
      </c>
      <c r="AT951" s="5">
        <f>COUNTIFS($B:$B,$B951,$AG:$AG,AT$1)</f>
        <v>1</v>
      </c>
      <c r="AU951" s="5">
        <f>COUNTIFS($B:$B,$B951,$AG:$AG,AU$1)</f>
        <v>0</v>
      </c>
    </row>
    <row r="952" spans="1:47" ht="15" customHeight="1" x14ac:dyDescent="0.35">
      <c r="A952" s="3">
        <f>IF(B951=B952,A951,A951+1)</f>
        <v>326</v>
      </c>
      <c r="B952" s="3" t="s">
        <v>4654</v>
      </c>
      <c r="C952" s="3" t="s">
        <v>4653</v>
      </c>
      <c r="D952" s="3" t="s">
        <v>3044</v>
      </c>
      <c r="E952" s="3" t="s">
        <v>3043</v>
      </c>
      <c r="F952" s="4" t="s">
        <v>7</v>
      </c>
      <c r="G952" s="4" t="s">
        <v>8</v>
      </c>
      <c r="H952" s="4" t="s">
        <v>7</v>
      </c>
      <c r="I952" s="3">
        <v>1</v>
      </c>
      <c r="J952" s="3" t="s">
        <v>28</v>
      </c>
      <c r="K952" s="3" t="s">
        <v>3061</v>
      </c>
      <c r="L952" s="3" t="s">
        <v>26</v>
      </c>
      <c r="M952" s="3" t="s">
        <v>4657</v>
      </c>
      <c r="N952" s="3" t="s">
        <v>1645</v>
      </c>
      <c r="P952" s="3" t="s">
        <v>669</v>
      </c>
      <c r="Q952" s="3" t="s">
        <v>1475</v>
      </c>
      <c r="R952" s="3" t="s">
        <v>2434</v>
      </c>
      <c r="S952" s="2" t="str">
        <f>IF(P952="심사불필요","-",VLOOKUP(K952,'[1]자격증 backdata'!A:G,7,0))</f>
        <v>-</v>
      </c>
      <c r="T952" s="2" t="str">
        <f>IF(S952="-","-",IF(COUNTIFS(B:B,B952,S:S,"필수")&gt;0,"자격요건충족","확인필요"))</f>
        <v>-</v>
      </c>
      <c r="U952" s="2"/>
      <c r="W952" s="2">
        <f>IF(Q952="4급","심사불필요",VLOOKUP(K952,'[1]자격증 backdata'!A:B,2,0))</f>
        <v>2</v>
      </c>
      <c r="X952" s="3">
        <f>IF(R952="A", MIN(20, SUMIFS(W:W, B:B, B952, R:R, "A")),IF(R952="B", MIN(30, SUMIFS(W:W, B:B, B952, R:R, "B")),"비해당분야"))</f>
        <v>6</v>
      </c>
      <c r="Y952" s="3" t="str">
        <f>IF(R952="C",MIN(30,IF(COUNTIFS(B:B,B952,W:W,"가1")=1,25,IF(COUNTIFS(B:B,B952,W:W,"가1")&gt;=2,30,0))+IF(COUNTIFS(B:B,B952,W:W,"나1")&gt;=4,30,IF(COUNTIFS(B:B,B952,W:W,"나1")=3,26,IF(COUNTIFS(B:B,B952,W:W,"나1")=2,22,IF(COUNTIFS(B:B,B952,W:W,"나1")=1,18,0)))))+MIN(30,IF(COUNTIFS(B:B,B952,W:W,"가2")=1,25,IF(COUNTIFS(B:B,B952,W:W,"가2")&gt;=2,30,0))+IF(COUNTIFS(B:B,B952,W:W,"나2")=3,30,IF(COUNTIFS(B:B,B952,W:W,"나2")=2,25,IF(COUNTIFS(B:B,B952,W:W,"나2")=1,20,0)))),"비해당분야")</f>
        <v>비해당분야</v>
      </c>
      <c r="Z952" s="3" t="str">
        <f>IF(R952="C",VLOOKUP(K952,'[1]자격증 backdata'!A:F,6,0),"비해당분야")</f>
        <v>비해당분야</v>
      </c>
      <c r="AA952" s="3" t="str">
        <f>IF(R952="C",SUMIF(B:B,B952,Z:Z),"비해당분야")</f>
        <v>비해당분야</v>
      </c>
      <c r="AB952" s="3" t="str">
        <f>IF(R952="C",SUM(Y952,AA952),"비해당분야")</f>
        <v>비해당분야</v>
      </c>
      <c r="AC952" s="3">
        <f>IF(R952="C",AB952,X952)</f>
        <v>6</v>
      </c>
      <c r="AD952" s="3">
        <f>VLOOKUP(K952,'[1]자격증 backdata'!A:D,4,0)</f>
        <v>0</v>
      </c>
      <c r="AE952" s="3">
        <f>IF(_xlfn.MAXIFS(AD:AD,B:B,B952)&gt;10,10,_xlfn.MAXIFS(AD:AD,B:B,B952))</f>
        <v>5</v>
      </c>
      <c r="AG952" s="2">
        <f>VLOOKUP(K952,'[1]자격증 backdata'!A:C,3,0)</f>
        <v>0</v>
      </c>
      <c r="AH952" s="2">
        <f>COUNTIFS($B:$B,$B952,$AG:$AG,AH$1)</f>
        <v>0</v>
      </c>
      <c r="AI952" s="2">
        <f>COUNTIFS($B:$B,$B952,$AG:$AG,AI$1)</f>
        <v>0</v>
      </c>
      <c r="AJ952" s="2">
        <f>COUNTIFS($B:$B,$B952,$AG:$AG,AJ$1)</f>
        <v>0</v>
      </c>
      <c r="AK952" s="2">
        <f>COUNTIFS($B:$B,$B952,$AG:$AG,AK$1)</f>
        <v>0</v>
      </c>
      <c r="AL952" s="2">
        <f>COUNTIFS($B:$B,$B952,$AG:$AG,AL$1)</f>
        <v>0</v>
      </c>
      <c r="AM952" s="2">
        <f>COUNTIFS($B:$B,$B952,$AG:$AG,AM$1)</f>
        <v>0</v>
      </c>
      <c r="AN952" s="2">
        <f>COUNTIFS($B:$B,$B952,$AG:$AG,AN$1)</f>
        <v>0</v>
      </c>
      <c r="AO952" s="2">
        <f>COUNTIFS($B:$B,$B952,$AG:$AG,AO$1)</f>
        <v>0</v>
      </c>
      <c r="AP952" s="2">
        <f>COUNTIFS($B:$B,$B952,$AG:$AG,AP$1)</f>
        <v>0</v>
      </c>
      <c r="AQ952" s="2">
        <f>COUNTIFS($B:$B,$B952,$AG:$AG,AQ$1)</f>
        <v>0</v>
      </c>
      <c r="AR952" s="2">
        <f>COUNTIFS($B:$B,$B952,$AG:$AG,AR$1)</f>
        <v>0</v>
      </c>
      <c r="AS952" s="2">
        <f>COUNTIFS($B:$B,$B952,$AG:$AG,AS$1)</f>
        <v>0</v>
      </c>
      <c r="AT952" s="2">
        <f>COUNTIFS($B:$B,$B952,$AG:$AG,AT$1)</f>
        <v>1</v>
      </c>
      <c r="AU952" s="2">
        <f>COUNTIFS($B:$B,$B952,$AG:$AG,AU$1)</f>
        <v>0</v>
      </c>
    </row>
    <row r="953" spans="1:47" ht="15" customHeight="1" x14ac:dyDescent="0.35">
      <c r="A953" s="7">
        <f>IF(B952=B953,A952,A952+1)</f>
        <v>326</v>
      </c>
      <c r="B953" s="7" t="s">
        <v>4654</v>
      </c>
      <c r="C953" s="7" t="s">
        <v>4653</v>
      </c>
      <c r="D953" s="7" t="s">
        <v>3044</v>
      </c>
      <c r="E953" s="7" t="s">
        <v>3043</v>
      </c>
      <c r="F953" s="4" t="s">
        <v>7</v>
      </c>
      <c r="G953" s="4" t="s">
        <v>8</v>
      </c>
      <c r="H953" s="4" t="s">
        <v>7</v>
      </c>
      <c r="I953" s="3">
        <v>2</v>
      </c>
      <c r="J953" s="3" t="s">
        <v>106</v>
      </c>
      <c r="K953" s="3" t="s">
        <v>3057</v>
      </c>
      <c r="L953" s="3" t="s">
        <v>55</v>
      </c>
      <c r="M953" s="3" t="s">
        <v>4656</v>
      </c>
      <c r="N953" s="3" t="s">
        <v>4655</v>
      </c>
      <c r="P953" s="3" t="s">
        <v>669</v>
      </c>
      <c r="Q953" s="3" t="s">
        <v>1475</v>
      </c>
      <c r="R953" s="3" t="s">
        <v>2434</v>
      </c>
      <c r="S953" s="2" t="str">
        <f>IF(P953="심사불필요","-",VLOOKUP(K953,'[1]자격증 backdata'!A:G,7,0))</f>
        <v>-</v>
      </c>
      <c r="T953" s="2" t="str">
        <f>IF(S953="-","-",IF(COUNTIFS(B:B,B953,S:S,"필수")&gt;0,"자격요건충족","확인필요"))</f>
        <v>-</v>
      </c>
      <c r="U953" s="2"/>
      <c r="W953" s="2">
        <f>IF(Q953="4급","심사불필요",VLOOKUP(K953,'[1]자격증 backdata'!A:B,2,0))</f>
        <v>4</v>
      </c>
      <c r="X953" s="3">
        <f>IF(R953="A", MIN(20, SUMIFS(W:W, B:B, B953, R:R, "A")),IF(R953="B", MIN(30, SUMIFS(W:W, B:B, B953, R:R, "B")),"비해당분야"))</f>
        <v>6</v>
      </c>
      <c r="Y953" s="3" t="str">
        <f>IF(R953="C",MIN(30,IF(COUNTIFS(B:B,B953,W:W,"가1")=1,25,IF(COUNTIFS(B:B,B953,W:W,"가1")&gt;=2,30,0))+IF(COUNTIFS(B:B,B953,W:W,"나1")&gt;=4,30,IF(COUNTIFS(B:B,B953,W:W,"나1")=3,26,IF(COUNTIFS(B:B,B953,W:W,"나1")=2,22,IF(COUNTIFS(B:B,B953,W:W,"나1")=1,18,0)))))+MIN(30,IF(COUNTIFS(B:B,B953,W:W,"가2")=1,25,IF(COUNTIFS(B:B,B953,W:W,"가2")&gt;=2,30,0))+IF(COUNTIFS(B:B,B953,W:W,"나2")=3,30,IF(COUNTIFS(B:B,B953,W:W,"나2")=2,25,IF(COUNTIFS(B:B,B953,W:W,"나2")=1,20,0)))),"비해당분야")</f>
        <v>비해당분야</v>
      </c>
      <c r="Z953" s="3" t="str">
        <f>IF(R953="C",VLOOKUP(K953,'[1]자격증 backdata'!A:F,6,0),"비해당분야")</f>
        <v>비해당분야</v>
      </c>
      <c r="AA953" s="3" t="str">
        <f>IF(R953="C",SUMIF(B:B,B953,Z:Z),"비해당분야")</f>
        <v>비해당분야</v>
      </c>
      <c r="AB953" s="3" t="str">
        <f>IF(R953="C",SUM(Y953,AA953),"비해당분야")</f>
        <v>비해당분야</v>
      </c>
      <c r="AC953" s="3">
        <f>IF(R953="C",AB953,X953)</f>
        <v>6</v>
      </c>
      <c r="AD953" s="3">
        <f>VLOOKUP(K953,'[1]자격증 backdata'!A:D,4,0)</f>
        <v>0</v>
      </c>
      <c r="AE953" s="3">
        <f>IF(_xlfn.MAXIFS(AD:AD,B:B,B953)&gt;10,10,_xlfn.MAXIFS(AD:AD,B:B,B953))</f>
        <v>5</v>
      </c>
      <c r="AG953" s="2" t="str">
        <f>VLOOKUP(K953,'[1]자격증 backdata'!A:C,3,0)</f>
        <v>M</v>
      </c>
      <c r="AH953" s="2">
        <f>COUNTIFS($B:$B,$B953,$AG:$AG,AH$1)</f>
        <v>0</v>
      </c>
      <c r="AI953" s="2">
        <f>COUNTIFS($B:$B,$B953,$AG:$AG,AI$1)</f>
        <v>0</v>
      </c>
      <c r="AJ953" s="2">
        <f>COUNTIFS($B:$B,$B953,$AG:$AG,AJ$1)</f>
        <v>0</v>
      </c>
      <c r="AK953" s="2">
        <f>COUNTIFS($B:$B,$B953,$AG:$AG,AK$1)</f>
        <v>0</v>
      </c>
      <c r="AL953" s="2">
        <f>COUNTIFS($B:$B,$B953,$AG:$AG,AL$1)</f>
        <v>0</v>
      </c>
      <c r="AM953" s="2">
        <f>COUNTIFS($B:$B,$B953,$AG:$AG,AM$1)</f>
        <v>0</v>
      </c>
      <c r="AN953" s="2">
        <f>COUNTIFS($B:$B,$B953,$AG:$AG,AN$1)</f>
        <v>0</v>
      </c>
      <c r="AO953" s="2">
        <f>COUNTIFS($B:$B,$B953,$AG:$AG,AO$1)</f>
        <v>0</v>
      </c>
      <c r="AP953" s="2">
        <f>COUNTIFS($B:$B,$B953,$AG:$AG,AP$1)</f>
        <v>0</v>
      </c>
      <c r="AQ953" s="2">
        <f>COUNTIFS($B:$B,$B953,$AG:$AG,AQ$1)</f>
        <v>0</v>
      </c>
      <c r="AR953" s="2">
        <f>COUNTIFS($B:$B,$B953,$AG:$AG,AR$1)</f>
        <v>0</v>
      </c>
      <c r="AS953" s="2">
        <f>COUNTIFS($B:$B,$B953,$AG:$AG,AS$1)</f>
        <v>0</v>
      </c>
      <c r="AT953" s="2">
        <f>COUNTIFS($B:$B,$B953,$AG:$AG,AT$1)</f>
        <v>1</v>
      </c>
      <c r="AU953" s="2">
        <f>COUNTIFS($B:$B,$B953,$AG:$AG,AU$1)</f>
        <v>0</v>
      </c>
    </row>
    <row r="954" spans="1:47" ht="15" customHeight="1" x14ac:dyDescent="0.35">
      <c r="A954" s="7">
        <f>IF(B953=B954,A953,A953+1)</f>
        <v>326</v>
      </c>
      <c r="B954" s="7" t="s">
        <v>4654</v>
      </c>
      <c r="C954" s="7" t="s">
        <v>4653</v>
      </c>
      <c r="D954" s="7" t="s">
        <v>3044</v>
      </c>
      <c r="E954" s="7" t="s">
        <v>3043</v>
      </c>
      <c r="F954" s="4" t="s">
        <v>7</v>
      </c>
      <c r="G954" s="4" t="s">
        <v>8</v>
      </c>
      <c r="H954" s="4" t="s">
        <v>7</v>
      </c>
      <c r="I954" s="3">
        <v>3</v>
      </c>
      <c r="J954" s="3" t="s">
        <v>69</v>
      </c>
      <c r="K954" s="3" t="s">
        <v>3065</v>
      </c>
      <c r="L954" s="3" t="s">
        <v>36</v>
      </c>
      <c r="M954" s="3" t="s">
        <v>4652</v>
      </c>
      <c r="N954" s="3" t="s">
        <v>2144</v>
      </c>
      <c r="P954" s="3" t="s">
        <v>669</v>
      </c>
      <c r="Q954" s="3" t="s">
        <v>1475</v>
      </c>
      <c r="R954" s="3" t="s">
        <v>2434</v>
      </c>
      <c r="S954" s="2" t="str">
        <f>IF(P954="심사불필요","-",VLOOKUP(K954,'[1]자격증 backdata'!A:G,7,0))</f>
        <v>-</v>
      </c>
      <c r="T954" s="2" t="str">
        <f>IF(S954="-","-",IF(COUNTIFS(B:B,B954,S:S,"필수")&gt;0,"자격요건충족","확인필요"))</f>
        <v>-</v>
      </c>
      <c r="U954" s="2"/>
      <c r="W954" s="2">
        <f>IF(Q954="4급","심사불필요",VLOOKUP(K954,'[1]자격증 backdata'!A:B,2,0))</f>
        <v>0</v>
      </c>
      <c r="X954" s="3">
        <f>IF(R954="A", MIN(20, SUMIFS(W:W, B:B, B954, R:R, "A")),IF(R954="B", MIN(30, SUMIFS(W:W, B:B, B954, R:R, "B")),"비해당분야"))</f>
        <v>6</v>
      </c>
      <c r="Y954" s="3" t="str">
        <f>IF(R954="C",MIN(30,IF(COUNTIFS(B:B,B954,W:W,"가1")=1,25,IF(COUNTIFS(B:B,B954,W:W,"가1")&gt;=2,30,0))+IF(COUNTIFS(B:B,B954,W:W,"나1")&gt;=4,30,IF(COUNTIFS(B:B,B954,W:W,"나1")=3,26,IF(COUNTIFS(B:B,B954,W:W,"나1")=2,22,IF(COUNTIFS(B:B,B954,W:W,"나1")=1,18,0)))))+MIN(30,IF(COUNTIFS(B:B,B954,W:W,"가2")=1,25,IF(COUNTIFS(B:B,B954,W:W,"가2")&gt;=2,30,0))+IF(COUNTIFS(B:B,B954,W:W,"나2")=3,30,IF(COUNTIFS(B:B,B954,W:W,"나2")=2,25,IF(COUNTIFS(B:B,B954,W:W,"나2")=1,20,0)))),"비해당분야")</f>
        <v>비해당분야</v>
      </c>
      <c r="Z954" s="3" t="str">
        <f>IF(R954="C",VLOOKUP(K954,'[1]자격증 backdata'!A:F,6,0),"비해당분야")</f>
        <v>비해당분야</v>
      </c>
      <c r="AA954" s="3" t="str">
        <f>IF(R954="C",SUMIF(B:B,B954,Z:Z),"비해당분야")</f>
        <v>비해당분야</v>
      </c>
      <c r="AB954" s="3" t="str">
        <f>IF(R954="C",SUM(Y954,AA954),"비해당분야")</f>
        <v>비해당분야</v>
      </c>
      <c r="AC954" s="3">
        <f>IF(R954="C",AB954,X954)</f>
        <v>6</v>
      </c>
      <c r="AD954" s="3">
        <f>VLOOKUP(K954,'[1]자격증 backdata'!A:D,4,0)</f>
        <v>5</v>
      </c>
      <c r="AE954" s="3">
        <f>IF(_xlfn.MAXIFS(AD:AD,B:B,B954)&gt;10,10,_xlfn.MAXIFS(AD:AD,B:B,B954))</f>
        <v>5</v>
      </c>
      <c r="AG954" s="2">
        <f>VLOOKUP(K954,'[1]자격증 backdata'!A:C,3,0)</f>
        <v>0</v>
      </c>
      <c r="AH954" s="2">
        <f>COUNTIFS($B:$B,$B954,$AG:$AG,AH$1)</f>
        <v>0</v>
      </c>
      <c r="AI954" s="2">
        <f>COUNTIFS($B:$B,$B954,$AG:$AG,AI$1)</f>
        <v>0</v>
      </c>
      <c r="AJ954" s="2">
        <f>COUNTIFS($B:$B,$B954,$AG:$AG,AJ$1)</f>
        <v>0</v>
      </c>
      <c r="AK954" s="2">
        <f>COUNTIFS($B:$B,$B954,$AG:$AG,AK$1)</f>
        <v>0</v>
      </c>
      <c r="AL954" s="2">
        <f>COUNTIFS($B:$B,$B954,$AG:$AG,AL$1)</f>
        <v>0</v>
      </c>
      <c r="AM954" s="2">
        <f>COUNTIFS($B:$B,$B954,$AG:$AG,AM$1)</f>
        <v>0</v>
      </c>
      <c r="AN954" s="2">
        <f>COUNTIFS($B:$B,$B954,$AG:$AG,AN$1)</f>
        <v>0</v>
      </c>
      <c r="AO954" s="2">
        <f>COUNTIFS($B:$B,$B954,$AG:$AG,AO$1)</f>
        <v>0</v>
      </c>
      <c r="AP954" s="2">
        <f>COUNTIFS($B:$B,$B954,$AG:$AG,AP$1)</f>
        <v>0</v>
      </c>
      <c r="AQ954" s="2">
        <f>COUNTIFS($B:$B,$B954,$AG:$AG,AQ$1)</f>
        <v>0</v>
      </c>
      <c r="AR954" s="2">
        <f>COUNTIFS($B:$B,$B954,$AG:$AG,AR$1)</f>
        <v>0</v>
      </c>
      <c r="AS954" s="2">
        <f>COUNTIFS($B:$B,$B954,$AG:$AG,AS$1)</f>
        <v>0</v>
      </c>
      <c r="AT954" s="2">
        <f>COUNTIFS($B:$B,$B954,$AG:$AG,AT$1)</f>
        <v>1</v>
      </c>
      <c r="AU954" s="2">
        <f>COUNTIFS($B:$B,$B954,$AG:$AG,AU$1)</f>
        <v>0</v>
      </c>
    </row>
    <row r="955" spans="1:47" ht="15" customHeight="1" x14ac:dyDescent="0.35">
      <c r="A955" s="4">
        <f>IF(B954=B955,A954,A954+1)</f>
        <v>327</v>
      </c>
      <c r="B955" s="4" t="s">
        <v>4646</v>
      </c>
      <c r="C955" s="4" t="s">
        <v>4645</v>
      </c>
      <c r="D955" s="4" t="s">
        <v>3044</v>
      </c>
      <c r="E955" s="4" t="s">
        <v>3043</v>
      </c>
      <c r="F955" s="4" t="s">
        <v>7</v>
      </c>
      <c r="G955" s="4" t="s">
        <v>8</v>
      </c>
      <c r="H955" s="4" t="s">
        <v>7</v>
      </c>
      <c r="I955" s="4">
        <v>1</v>
      </c>
      <c r="J955" s="4" t="s">
        <v>38</v>
      </c>
      <c r="K955" s="4" t="s">
        <v>3059</v>
      </c>
      <c r="L955" s="4" t="s">
        <v>36</v>
      </c>
      <c r="M955" s="4" t="s">
        <v>4651</v>
      </c>
      <c r="N955" s="4" t="s">
        <v>1201</v>
      </c>
      <c r="P955" s="4" t="s">
        <v>669</v>
      </c>
      <c r="Q955" s="4" t="s">
        <v>1475</v>
      </c>
      <c r="R955" s="4" t="s">
        <v>2434</v>
      </c>
      <c r="S955" s="5" t="str">
        <f>IF(P955="심사불필요","-",VLOOKUP(K955,'[1]자격증 backdata'!A:G,7,0))</f>
        <v>-</v>
      </c>
      <c r="T955" s="5" t="str">
        <f>IF(S955="-","-",IF(COUNTIFS(B:B,B955,S:S,"필수")&gt;0,"자격요건충족","확인필요"))</f>
        <v>-</v>
      </c>
      <c r="U955" s="5"/>
      <c r="W955" s="5">
        <f>IF(Q955="4급","심사불필요",VLOOKUP(K955,'[1]자격증 backdata'!A:B,2,0))</f>
        <v>0</v>
      </c>
      <c r="X955" s="4">
        <f>IF(R955="A", MIN(20, SUMIFS(W:W, B:B, B955, R:R, "A")),IF(R955="B", MIN(30, SUMIFS(W:W, B:B, B955, R:R, "B")),"비해당분야"))</f>
        <v>14</v>
      </c>
      <c r="Y955" s="4" t="str">
        <f>IF(R955="C",MIN(30,IF(COUNTIFS(B:B,B955,W:W,"가1")=1,25,IF(COUNTIFS(B:B,B955,W:W,"가1")&gt;=2,30,0))+IF(COUNTIFS(B:B,B955,W:W,"나1")&gt;=4,30,IF(COUNTIFS(B:B,B955,W:W,"나1")=3,26,IF(COUNTIFS(B:B,B955,W:W,"나1")=2,22,IF(COUNTIFS(B:B,B955,W:W,"나1")=1,18,0)))))+MIN(30,IF(COUNTIFS(B:B,B955,W:W,"가2")=1,25,IF(COUNTIFS(B:B,B955,W:W,"가2")&gt;=2,30,0))+IF(COUNTIFS(B:B,B955,W:W,"나2")=3,30,IF(COUNTIFS(B:B,B955,W:W,"나2")=2,25,IF(COUNTIFS(B:B,B955,W:W,"나2")=1,20,0)))),"비해당분야")</f>
        <v>비해당분야</v>
      </c>
      <c r="Z955" s="4" t="str">
        <f>IF(R955="C",VLOOKUP(K955,'[1]자격증 backdata'!A:F,6,0),"비해당분야")</f>
        <v>비해당분야</v>
      </c>
      <c r="AA955" s="4" t="str">
        <f>IF(R955="C",SUMIF(B:B,B955,Z:Z),"비해당분야")</f>
        <v>비해당분야</v>
      </c>
      <c r="AB955" s="4" t="str">
        <f>IF(R955="C",SUM(Y955,AA955),"비해당분야")</f>
        <v>비해당분야</v>
      </c>
      <c r="AC955" s="4">
        <f>IF(R955="C",AB955,X955)</f>
        <v>14</v>
      </c>
      <c r="AD955" s="4">
        <f>VLOOKUP(K955,'[1]자격증 backdata'!A:D,4,0)</f>
        <v>5</v>
      </c>
      <c r="AE955" s="4">
        <f>IF(_xlfn.MAXIFS(AD:AD,B:B,B955)&gt;10,10,_xlfn.MAXIFS(AD:AD,B:B,B955))</f>
        <v>5</v>
      </c>
      <c r="AG955" s="5">
        <f>VLOOKUP(K955,'[1]자격증 backdata'!A:C,3,0)</f>
        <v>0</v>
      </c>
      <c r="AH955" s="5">
        <f>COUNTIFS($B:$B,$B955,$AG:$AG,AH$1)</f>
        <v>0</v>
      </c>
      <c r="AI955" s="5">
        <f>COUNTIFS($B:$B,$B955,$AG:$AG,AI$1)</f>
        <v>0</v>
      </c>
      <c r="AJ955" s="5">
        <f>COUNTIFS($B:$B,$B955,$AG:$AG,AJ$1)</f>
        <v>0</v>
      </c>
      <c r="AK955" s="5">
        <f>COUNTIFS($B:$B,$B955,$AG:$AG,AK$1)</f>
        <v>0</v>
      </c>
      <c r="AL955" s="5">
        <f>COUNTIFS($B:$B,$B955,$AG:$AG,AL$1)</f>
        <v>0</v>
      </c>
      <c r="AM955" s="5">
        <f>COUNTIFS($B:$B,$B955,$AG:$AG,AM$1)</f>
        <v>0</v>
      </c>
      <c r="AN955" s="5">
        <f>COUNTIFS($B:$B,$B955,$AG:$AG,AN$1)</f>
        <v>1</v>
      </c>
      <c r="AO955" s="5">
        <f>COUNTIFS($B:$B,$B955,$AG:$AG,AO$1)</f>
        <v>1</v>
      </c>
      <c r="AP955" s="5">
        <f>COUNTIFS($B:$B,$B955,$AG:$AG,AP$1)</f>
        <v>0</v>
      </c>
      <c r="AQ955" s="5">
        <f>COUNTIFS($B:$B,$B955,$AG:$AG,AQ$1)</f>
        <v>0</v>
      </c>
      <c r="AR955" s="5">
        <f>COUNTIFS($B:$B,$B955,$AG:$AG,AR$1)</f>
        <v>0</v>
      </c>
      <c r="AS955" s="5">
        <f>COUNTIFS($B:$B,$B955,$AG:$AG,AS$1)</f>
        <v>0</v>
      </c>
      <c r="AT955" s="5">
        <f>COUNTIFS($B:$B,$B955,$AG:$AG,AT$1)</f>
        <v>1</v>
      </c>
      <c r="AU955" s="5">
        <f>COUNTIFS($B:$B,$B955,$AG:$AG,AU$1)</f>
        <v>0</v>
      </c>
    </row>
    <row r="956" spans="1:47" ht="15" customHeight="1" x14ac:dyDescent="0.35">
      <c r="A956" s="6">
        <f>IF(B955=B956,A955,A955+1)</f>
        <v>327</v>
      </c>
      <c r="B956" s="6" t="s">
        <v>4646</v>
      </c>
      <c r="C956" s="6" t="s">
        <v>4645</v>
      </c>
      <c r="D956" s="6" t="s">
        <v>3044</v>
      </c>
      <c r="E956" s="6" t="s">
        <v>3043</v>
      </c>
      <c r="F956" s="4" t="s">
        <v>7</v>
      </c>
      <c r="G956" s="4" t="s">
        <v>8</v>
      </c>
      <c r="H956" s="4" t="s">
        <v>7</v>
      </c>
      <c r="I956" s="4">
        <v>2</v>
      </c>
      <c r="J956" s="4" t="s">
        <v>106</v>
      </c>
      <c r="K956" s="4" t="s">
        <v>3057</v>
      </c>
      <c r="L956" s="4" t="s">
        <v>55</v>
      </c>
      <c r="M956" s="4" t="s">
        <v>4650</v>
      </c>
      <c r="N956" s="4" t="s">
        <v>1749</v>
      </c>
      <c r="P956" s="4" t="s">
        <v>669</v>
      </c>
      <c r="Q956" s="4" t="s">
        <v>1475</v>
      </c>
      <c r="R956" s="4" t="s">
        <v>2434</v>
      </c>
      <c r="S956" s="5" t="str">
        <f>IF(P956="심사불필요","-",VLOOKUP(K956,'[1]자격증 backdata'!A:G,7,0))</f>
        <v>-</v>
      </c>
      <c r="T956" s="5" t="str">
        <f>IF(S956="-","-",IF(COUNTIFS(B:B,B956,S:S,"필수")&gt;0,"자격요건충족","확인필요"))</f>
        <v>-</v>
      </c>
      <c r="U956" s="5"/>
      <c r="W956" s="5">
        <f>IF(Q956="4급","심사불필요",VLOOKUP(K956,'[1]자격증 backdata'!A:B,2,0))</f>
        <v>4</v>
      </c>
      <c r="X956" s="4">
        <f>IF(R956="A", MIN(20, SUMIFS(W:W, B:B, B956, R:R, "A")),IF(R956="B", MIN(30, SUMIFS(W:W, B:B, B956, R:R, "B")),"비해당분야"))</f>
        <v>14</v>
      </c>
      <c r="Y956" s="4" t="str">
        <f>IF(R956="C",MIN(30,IF(COUNTIFS(B:B,B956,W:W,"가1")=1,25,IF(COUNTIFS(B:B,B956,W:W,"가1")&gt;=2,30,0))+IF(COUNTIFS(B:B,B956,W:W,"나1")&gt;=4,30,IF(COUNTIFS(B:B,B956,W:W,"나1")=3,26,IF(COUNTIFS(B:B,B956,W:W,"나1")=2,22,IF(COUNTIFS(B:B,B956,W:W,"나1")=1,18,0)))))+MIN(30,IF(COUNTIFS(B:B,B956,W:W,"가2")=1,25,IF(COUNTIFS(B:B,B956,W:W,"가2")&gt;=2,30,0))+IF(COUNTIFS(B:B,B956,W:W,"나2")=3,30,IF(COUNTIFS(B:B,B956,W:W,"나2")=2,25,IF(COUNTIFS(B:B,B956,W:W,"나2")=1,20,0)))),"비해당분야")</f>
        <v>비해당분야</v>
      </c>
      <c r="Z956" s="4" t="str">
        <f>IF(R956="C",VLOOKUP(K956,'[1]자격증 backdata'!A:F,6,0),"비해당분야")</f>
        <v>비해당분야</v>
      </c>
      <c r="AA956" s="4" t="str">
        <f>IF(R956="C",SUMIF(B:B,B956,Z:Z),"비해당분야")</f>
        <v>비해당분야</v>
      </c>
      <c r="AB956" s="4" t="str">
        <f>IF(R956="C",SUM(Y956,AA956),"비해당분야")</f>
        <v>비해당분야</v>
      </c>
      <c r="AC956" s="4">
        <f>IF(R956="C",AB956,X956)</f>
        <v>14</v>
      </c>
      <c r="AD956" s="4">
        <f>VLOOKUP(K956,'[1]자격증 backdata'!A:D,4,0)</f>
        <v>0</v>
      </c>
      <c r="AE956" s="4">
        <f>IF(_xlfn.MAXIFS(AD:AD,B:B,B956)&gt;10,10,_xlfn.MAXIFS(AD:AD,B:B,B956))</f>
        <v>5</v>
      </c>
      <c r="AG956" s="5" t="str">
        <f>VLOOKUP(K956,'[1]자격증 backdata'!A:C,3,0)</f>
        <v>M</v>
      </c>
      <c r="AH956" s="5">
        <f>COUNTIFS($B:$B,$B956,$AG:$AG,AH$1)</f>
        <v>0</v>
      </c>
      <c r="AI956" s="5">
        <f>COUNTIFS($B:$B,$B956,$AG:$AG,AI$1)</f>
        <v>0</v>
      </c>
      <c r="AJ956" s="5">
        <f>COUNTIFS($B:$B,$B956,$AG:$AG,AJ$1)</f>
        <v>0</v>
      </c>
      <c r="AK956" s="5">
        <f>COUNTIFS($B:$B,$B956,$AG:$AG,AK$1)</f>
        <v>0</v>
      </c>
      <c r="AL956" s="5">
        <f>COUNTIFS($B:$B,$B956,$AG:$AG,AL$1)</f>
        <v>0</v>
      </c>
      <c r="AM956" s="5">
        <f>COUNTIFS($B:$B,$B956,$AG:$AG,AM$1)</f>
        <v>0</v>
      </c>
      <c r="AN956" s="5">
        <f>COUNTIFS($B:$B,$B956,$AG:$AG,AN$1)</f>
        <v>1</v>
      </c>
      <c r="AO956" s="5">
        <f>COUNTIFS($B:$B,$B956,$AG:$AG,AO$1)</f>
        <v>1</v>
      </c>
      <c r="AP956" s="5">
        <f>COUNTIFS($B:$B,$B956,$AG:$AG,AP$1)</f>
        <v>0</v>
      </c>
      <c r="AQ956" s="5">
        <f>COUNTIFS($B:$B,$B956,$AG:$AG,AQ$1)</f>
        <v>0</v>
      </c>
      <c r="AR956" s="5">
        <f>COUNTIFS($B:$B,$B956,$AG:$AG,AR$1)</f>
        <v>0</v>
      </c>
      <c r="AS956" s="5">
        <f>COUNTIFS($B:$B,$B956,$AG:$AG,AS$1)</f>
        <v>0</v>
      </c>
      <c r="AT956" s="5">
        <f>COUNTIFS($B:$B,$B956,$AG:$AG,AT$1)</f>
        <v>1</v>
      </c>
      <c r="AU956" s="5">
        <f>COUNTIFS($B:$B,$B956,$AG:$AG,AU$1)</f>
        <v>0</v>
      </c>
    </row>
    <row r="957" spans="1:47" ht="15" customHeight="1" x14ac:dyDescent="0.35">
      <c r="A957" s="6">
        <f>IF(B956=B957,A956,A956+1)</f>
        <v>327</v>
      </c>
      <c r="B957" s="6" t="s">
        <v>4646</v>
      </c>
      <c r="C957" s="6" t="s">
        <v>4645</v>
      </c>
      <c r="D957" s="6" t="s">
        <v>3044</v>
      </c>
      <c r="E957" s="6" t="s">
        <v>3043</v>
      </c>
      <c r="F957" s="4" t="s">
        <v>7</v>
      </c>
      <c r="G957" s="4" t="s">
        <v>8</v>
      </c>
      <c r="H957" s="4" t="s">
        <v>7</v>
      </c>
      <c r="I957" s="4">
        <v>3</v>
      </c>
      <c r="J957" s="4" t="s">
        <v>653</v>
      </c>
      <c r="K957" s="4" t="s">
        <v>3052</v>
      </c>
      <c r="L957" s="4" t="s">
        <v>651</v>
      </c>
      <c r="M957" s="4" t="s">
        <v>4649</v>
      </c>
      <c r="N957" s="4" t="s">
        <v>2909</v>
      </c>
      <c r="P957" s="4" t="s">
        <v>669</v>
      </c>
      <c r="Q957" s="4" t="s">
        <v>1475</v>
      </c>
      <c r="R957" s="4" t="s">
        <v>2434</v>
      </c>
      <c r="S957" s="5" t="str">
        <f>IF(P957="심사불필요","-",VLOOKUP(K957,'[1]자격증 backdata'!A:G,7,0))</f>
        <v>-</v>
      </c>
      <c r="T957" s="5" t="str">
        <f>IF(S957="-","-",IF(COUNTIFS(B:B,B957,S:S,"필수")&gt;0,"자격요건충족","확인필요"))</f>
        <v>-</v>
      </c>
      <c r="U957" s="5"/>
      <c r="W957" s="5">
        <f>IF(Q957="4급","심사불필요",VLOOKUP(K957,'[1]자격증 backdata'!A:B,2,0))</f>
        <v>4</v>
      </c>
      <c r="X957" s="4">
        <f>IF(R957="A", MIN(20, SUMIFS(W:W, B:B, B957, R:R, "A")),IF(R957="B", MIN(30, SUMIFS(W:W, B:B, B957, R:R, "B")),"비해당분야"))</f>
        <v>14</v>
      </c>
      <c r="Y957" s="4" t="str">
        <f>IF(R957="C",MIN(30,IF(COUNTIFS(B:B,B957,W:W,"가1")=1,25,IF(COUNTIFS(B:B,B957,W:W,"가1")&gt;=2,30,0))+IF(COUNTIFS(B:B,B957,W:W,"나1")&gt;=4,30,IF(COUNTIFS(B:B,B957,W:W,"나1")=3,26,IF(COUNTIFS(B:B,B957,W:W,"나1")=2,22,IF(COUNTIFS(B:B,B957,W:W,"나1")=1,18,0)))))+MIN(30,IF(COUNTIFS(B:B,B957,W:W,"가2")=1,25,IF(COUNTIFS(B:B,B957,W:W,"가2")&gt;=2,30,0))+IF(COUNTIFS(B:B,B957,W:W,"나2")=3,30,IF(COUNTIFS(B:B,B957,W:W,"나2")=2,25,IF(COUNTIFS(B:B,B957,W:W,"나2")=1,20,0)))),"비해당분야")</f>
        <v>비해당분야</v>
      </c>
      <c r="Z957" s="4" t="str">
        <f>IF(R957="C",VLOOKUP(K957,'[1]자격증 backdata'!A:F,6,0),"비해당분야")</f>
        <v>비해당분야</v>
      </c>
      <c r="AA957" s="4" t="str">
        <f>IF(R957="C",SUMIF(B:B,B957,Z:Z),"비해당분야")</f>
        <v>비해당분야</v>
      </c>
      <c r="AB957" s="4" t="str">
        <f>IF(R957="C",SUM(Y957,AA957),"비해당분야")</f>
        <v>비해당분야</v>
      </c>
      <c r="AC957" s="4">
        <f>IF(R957="C",AB957,X957)</f>
        <v>14</v>
      </c>
      <c r="AD957" s="4">
        <f>VLOOKUP(K957,'[1]자격증 backdata'!A:D,4,0)</f>
        <v>0</v>
      </c>
      <c r="AE957" s="4">
        <f>IF(_xlfn.MAXIFS(AD:AD,B:B,B957)&gt;10,10,_xlfn.MAXIFS(AD:AD,B:B,B957))</f>
        <v>5</v>
      </c>
      <c r="AG957" s="5" t="str">
        <f>VLOOKUP(K957,'[1]자격증 backdata'!A:C,3,0)</f>
        <v>H</v>
      </c>
      <c r="AH957" s="5">
        <f>COUNTIFS($B:$B,$B957,$AG:$AG,AH$1)</f>
        <v>0</v>
      </c>
      <c r="AI957" s="5">
        <f>COUNTIFS($B:$B,$B957,$AG:$AG,AI$1)</f>
        <v>0</v>
      </c>
      <c r="AJ957" s="5">
        <f>COUNTIFS($B:$B,$B957,$AG:$AG,AJ$1)</f>
        <v>0</v>
      </c>
      <c r="AK957" s="5">
        <f>COUNTIFS($B:$B,$B957,$AG:$AG,AK$1)</f>
        <v>0</v>
      </c>
      <c r="AL957" s="5">
        <f>COUNTIFS($B:$B,$B957,$AG:$AG,AL$1)</f>
        <v>0</v>
      </c>
      <c r="AM957" s="5">
        <f>COUNTIFS($B:$B,$B957,$AG:$AG,AM$1)</f>
        <v>0</v>
      </c>
      <c r="AN957" s="5">
        <f>COUNTIFS($B:$B,$B957,$AG:$AG,AN$1)</f>
        <v>1</v>
      </c>
      <c r="AO957" s="5">
        <f>COUNTIFS($B:$B,$B957,$AG:$AG,AO$1)</f>
        <v>1</v>
      </c>
      <c r="AP957" s="5">
        <f>COUNTIFS($B:$B,$B957,$AG:$AG,AP$1)</f>
        <v>0</v>
      </c>
      <c r="AQ957" s="5">
        <f>COUNTIFS($B:$B,$B957,$AG:$AG,AQ$1)</f>
        <v>0</v>
      </c>
      <c r="AR957" s="5">
        <f>COUNTIFS($B:$B,$B957,$AG:$AG,AR$1)</f>
        <v>0</v>
      </c>
      <c r="AS957" s="5">
        <f>COUNTIFS($B:$B,$B957,$AG:$AG,AS$1)</f>
        <v>0</v>
      </c>
      <c r="AT957" s="5">
        <f>COUNTIFS($B:$B,$B957,$AG:$AG,AT$1)</f>
        <v>1</v>
      </c>
      <c r="AU957" s="5">
        <f>COUNTIFS($B:$B,$B957,$AG:$AG,AU$1)</f>
        <v>0</v>
      </c>
    </row>
    <row r="958" spans="1:47" ht="15" customHeight="1" x14ac:dyDescent="0.35">
      <c r="A958" s="6">
        <f>IF(B957=B958,A957,A957+1)</f>
        <v>327</v>
      </c>
      <c r="B958" s="6" t="s">
        <v>4646</v>
      </c>
      <c r="C958" s="6" t="s">
        <v>4645</v>
      </c>
      <c r="D958" s="6" t="s">
        <v>3044</v>
      </c>
      <c r="E958" s="6" t="s">
        <v>3043</v>
      </c>
      <c r="F958" s="4" t="s">
        <v>7</v>
      </c>
      <c r="G958" s="4" t="s">
        <v>8</v>
      </c>
      <c r="H958" s="4" t="s">
        <v>7</v>
      </c>
      <c r="I958" s="4">
        <v>4</v>
      </c>
      <c r="J958" s="4" t="s">
        <v>215</v>
      </c>
      <c r="K958" s="4" t="s">
        <v>3164</v>
      </c>
      <c r="L958" s="4" t="s">
        <v>55</v>
      </c>
      <c r="M958" s="4" t="s">
        <v>4648</v>
      </c>
      <c r="N958" s="4" t="s">
        <v>4647</v>
      </c>
      <c r="P958" s="4" t="s">
        <v>669</v>
      </c>
      <c r="Q958" s="4" t="s">
        <v>1475</v>
      </c>
      <c r="R958" s="4" t="s">
        <v>2434</v>
      </c>
      <c r="S958" s="5" t="str">
        <f>IF(P958="심사불필요","-",VLOOKUP(K958,'[1]자격증 backdata'!A:G,7,0))</f>
        <v>-</v>
      </c>
      <c r="T958" s="5" t="str">
        <f>IF(S958="-","-",IF(COUNTIFS(B:B,B958,S:S,"필수")&gt;0,"자격요건충족","확인필요"))</f>
        <v>-</v>
      </c>
      <c r="U958" s="5"/>
      <c r="W958" s="5">
        <f>IF(Q958="4급","심사불필요",VLOOKUP(K958,'[1]자격증 backdata'!A:B,2,0))</f>
        <v>4</v>
      </c>
      <c r="X958" s="4">
        <f>IF(R958="A", MIN(20, SUMIFS(W:W, B:B, B958, R:R, "A")),IF(R958="B", MIN(30, SUMIFS(W:W, B:B, B958, R:R, "B")),"비해당분야"))</f>
        <v>14</v>
      </c>
      <c r="Y958" s="4" t="str">
        <f>IF(R958="C",MIN(30,IF(COUNTIFS(B:B,B958,W:W,"가1")=1,25,IF(COUNTIFS(B:B,B958,W:W,"가1")&gt;=2,30,0))+IF(COUNTIFS(B:B,B958,W:W,"나1")&gt;=4,30,IF(COUNTIFS(B:B,B958,W:W,"나1")=3,26,IF(COUNTIFS(B:B,B958,W:W,"나1")=2,22,IF(COUNTIFS(B:B,B958,W:W,"나1")=1,18,0)))))+MIN(30,IF(COUNTIFS(B:B,B958,W:W,"가2")=1,25,IF(COUNTIFS(B:B,B958,W:W,"가2")&gt;=2,30,0))+IF(COUNTIFS(B:B,B958,W:W,"나2")=3,30,IF(COUNTIFS(B:B,B958,W:W,"나2")=2,25,IF(COUNTIFS(B:B,B958,W:W,"나2")=1,20,0)))),"비해당분야")</f>
        <v>비해당분야</v>
      </c>
      <c r="Z958" s="4" t="str">
        <f>IF(R958="C",VLOOKUP(K958,'[1]자격증 backdata'!A:F,6,0),"비해당분야")</f>
        <v>비해당분야</v>
      </c>
      <c r="AA958" s="4" t="str">
        <f>IF(R958="C",SUMIF(B:B,B958,Z:Z),"비해당분야")</f>
        <v>비해당분야</v>
      </c>
      <c r="AB958" s="4" t="str">
        <f>IF(R958="C",SUM(Y958,AA958),"비해당분야")</f>
        <v>비해당분야</v>
      </c>
      <c r="AC958" s="4">
        <f>IF(R958="C",AB958,X958)</f>
        <v>14</v>
      </c>
      <c r="AD958" s="4">
        <f>VLOOKUP(K958,'[1]자격증 backdata'!A:D,4,0)</f>
        <v>0</v>
      </c>
      <c r="AE958" s="4">
        <f>IF(_xlfn.MAXIFS(AD:AD,B:B,B958)&gt;10,10,_xlfn.MAXIFS(AD:AD,B:B,B958))</f>
        <v>5</v>
      </c>
      <c r="AG958" s="5" t="str">
        <f>VLOOKUP(K958,'[1]자격증 backdata'!A:C,3,0)</f>
        <v>G</v>
      </c>
      <c r="AH958" s="5">
        <f>COUNTIFS($B:$B,$B958,$AG:$AG,AH$1)</f>
        <v>0</v>
      </c>
      <c r="AI958" s="5">
        <f>COUNTIFS($B:$B,$B958,$AG:$AG,AI$1)</f>
        <v>0</v>
      </c>
      <c r="AJ958" s="5">
        <f>COUNTIFS($B:$B,$B958,$AG:$AG,AJ$1)</f>
        <v>0</v>
      </c>
      <c r="AK958" s="5">
        <f>COUNTIFS($B:$B,$B958,$AG:$AG,AK$1)</f>
        <v>0</v>
      </c>
      <c r="AL958" s="5">
        <f>COUNTIFS($B:$B,$B958,$AG:$AG,AL$1)</f>
        <v>0</v>
      </c>
      <c r="AM958" s="5">
        <f>COUNTIFS($B:$B,$B958,$AG:$AG,AM$1)</f>
        <v>0</v>
      </c>
      <c r="AN958" s="5">
        <f>COUNTIFS($B:$B,$B958,$AG:$AG,AN$1)</f>
        <v>1</v>
      </c>
      <c r="AO958" s="5">
        <f>COUNTIFS($B:$B,$B958,$AG:$AG,AO$1)</f>
        <v>1</v>
      </c>
      <c r="AP958" s="5">
        <f>COUNTIFS($B:$B,$B958,$AG:$AG,AP$1)</f>
        <v>0</v>
      </c>
      <c r="AQ958" s="5">
        <f>COUNTIFS($B:$B,$B958,$AG:$AG,AQ$1)</f>
        <v>0</v>
      </c>
      <c r="AR958" s="5">
        <f>COUNTIFS($B:$B,$B958,$AG:$AG,AR$1)</f>
        <v>0</v>
      </c>
      <c r="AS958" s="5">
        <f>COUNTIFS($B:$B,$B958,$AG:$AG,AS$1)</f>
        <v>0</v>
      </c>
      <c r="AT958" s="5">
        <f>COUNTIFS($B:$B,$B958,$AG:$AG,AT$1)</f>
        <v>1</v>
      </c>
      <c r="AU958" s="5">
        <f>COUNTIFS($B:$B,$B958,$AG:$AG,AU$1)</f>
        <v>0</v>
      </c>
    </row>
    <row r="959" spans="1:47" ht="15" customHeight="1" x14ac:dyDescent="0.35">
      <c r="A959" s="6">
        <f>IF(B958=B959,A958,A958+1)</f>
        <v>327</v>
      </c>
      <c r="B959" s="6" t="s">
        <v>4646</v>
      </c>
      <c r="C959" s="6" t="s">
        <v>4645</v>
      </c>
      <c r="D959" s="6" t="s">
        <v>3044</v>
      </c>
      <c r="E959" s="6" t="s">
        <v>3043</v>
      </c>
      <c r="F959" s="4" t="s">
        <v>7</v>
      </c>
      <c r="G959" s="4" t="s">
        <v>8</v>
      </c>
      <c r="H959" s="4" t="s">
        <v>7</v>
      </c>
      <c r="I959" s="4">
        <v>5</v>
      </c>
      <c r="J959" s="4" t="s">
        <v>28</v>
      </c>
      <c r="K959" s="4" t="s">
        <v>3061</v>
      </c>
      <c r="L959" s="4" t="s">
        <v>26</v>
      </c>
      <c r="M959" s="4" t="s">
        <v>4644</v>
      </c>
      <c r="N959" s="4" t="s">
        <v>1476</v>
      </c>
      <c r="P959" s="4" t="s">
        <v>669</v>
      </c>
      <c r="Q959" s="4" t="s">
        <v>1475</v>
      </c>
      <c r="R959" s="4" t="s">
        <v>2434</v>
      </c>
      <c r="S959" s="5" t="str">
        <f>IF(P959="심사불필요","-",VLOOKUP(K959,'[1]자격증 backdata'!A:G,7,0))</f>
        <v>-</v>
      </c>
      <c r="T959" s="5" t="str">
        <f>IF(S959="-","-",IF(COUNTIFS(B:B,B959,S:S,"필수")&gt;0,"자격요건충족","확인필요"))</f>
        <v>-</v>
      </c>
      <c r="U959" s="5"/>
      <c r="W959" s="5">
        <f>IF(Q959="4급","심사불필요",VLOOKUP(K959,'[1]자격증 backdata'!A:B,2,0))</f>
        <v>2</v>
      </c>
      <c r="X959" s="4">
        <f>IF(R959="A", MIN(20, SUMIFS(W:W, B:B, B959, R:R, "A")),IF(R959="B", MIN(30, SUMIFS(W:W, B:B, B959, R:R, "B")),"비해당분야"))</f>
        <v>14</v>
      </c>
      <c r="Y959" s="4" t="str">
        <f>IF(R959="C",MIN(30,IF(COUNTIFS(B:B,B959,W:W,"가1")=1,25,IF(COUNTIFS(B:B,B959,W:W,"가1")&gt;=2,30,0))+IF(COUNTIFS(B:B,B959,W:W,"나1")&gt;=4,30,IF(COUNTIFS(B:B,B959,W:W,"나1")=3,26,IF(COUNTIFS(B:B,B959,W:W,"나1")=2,22,IF(COUNTIFS(B:B,B959,W:W,"나1")=1,18,0)))))+MIN(30,IF(COUNTIFS(B:B,B959,W:W,"가2")=1,25,IF(COUNTIFS(B:B,B959,W:W,"가2")&gt;=2,30,0))+IF(COUNTIFS(B:B,B959,W:W,"나2")=3,30,IF(COUNTIFS(B:B,B959,W:W,"나2")=2,25,IF(COUNTIFS(B:B,B959,W:W,"나2")=1,20,0)))),"비해당분야")</f>
        <v>비해당분야</v>
      </c>
      <c r="Z959" s="4" t="str">
        <f>IF(R959="C",VLOOKUP(K959,'[1]자격증 backdata'!A:F,6,0),"비해당분야")</f>
        <v>비해당분야</v>
      </c>
      <c r="AA959" s="4" t="str">
        <f>IF(R959="C",SUMIF(B:B,B959,Z:Z),"비해당분야")</f>
        <v>비해당분야</v>
      </c>
      <c r="AB959" s="4" t="str">
        <f>IF(R959="C",SUM(Y959,AA959),"비해당분야")</f>
        <v>비해당분야</v>
      </c>
      <c r="AC959" s="4">
        <f>IF(R959="C",AB959,X959)</f>
        <v>14</v>
      </c>
      <c r="AD959" s="4">
        <f>VLOOKUP(K959,'[1]자격증 backdata'!A:D,4,0)</f>
        <v>0</v>
      </c>
      <c r="AE959" s="4">
        <f>IF(_xlfn.MAXIFS(AD:AD,B:B,B959)&gt;10,10,_xlfn.MAXIFS(AD:AD,B:B,B959))</f>
        <v>5</v>
      </c>
      <c r="AG959" s="5">
        <f>VLOOKUP(K959,'[1]자격증 backdata'!A:C,3,0)</f>
        <v>0</v>
      </c>
      <c r="AH959" s="5">
        <f>COUNTIFS($B:$B,$B959,$AG:$AG,AH$1)</f>
        <v>0</v>
      </c>
      <c r="AI959" s="5">
        <f>COUNTIFS($B:$B,$B959,$AG:$AG,AI$1)</f>
        <v>0</v>
      </c>
      <c r="AJ959" s="5">
        <f>COUNTIFS($B:$B,$B959,$AG:$AG,AJ$1)</f>
        <v>0</v>
      </c>
      <c r="AK959" s="5">
        <f>COUNTIFS($B:$B,$B959,$AG:$AG,AK$1)</f>
        <v>0</v>
      </c>
      <c r="AL959" s="5">
        <f>COUNTIFS($B:$B,$B959,$AG:$AG,AL$1)</f>
        <v>0</v>
      </c>
      <c r="AM959" s="5">
        <f>COUNTIFS($B:$B,$B959,$AG:$AG,AM$1)</f>
        <v>0</v>
      </c>
      <c r="AN959" s="5">
        <f>COUNTIFS($B:$B,$B959,$AG:$AG,AN$1)</f>
        <v>1</v>
      </c>
      <c r="AO959" s="5">
        <f>COUNTIFS($B:$B,$B959,$AG:$AG,AO$1)</f>
        <v>1</v>
      </c>
      <c r="AP959" s="5">
        <f>COUNTIFS($B:$B,$B959,$AG:$AG,AP$1)</f>
        <v>0</v>
      </c>
      <c r="AQ959" s="5">
        <f>COUNTIFS($B:$B,$B959,$AG:$AG,AQ$1)</f>
        <v>0</v>
      </c>
      <c r="AR959" s="5">
        <f>COUNTIFS($B:$B,$B959,$AG:$AG,AR$1)</f>
        <v>0</v>
      </c>
      <c r="AS959" s="5">
        <f>COUNTIFS($B:$B,$B959,$AG:$AG,AS$1)</f>
        <v>0</v>
      </c>
      <c r="AT959" s="5">
        <f>COUNTIFS($B:$B,$B959,$AG:$AG,AT$1)</f>
        <v>1</v>
      </c>
      <c r="AU959" s="5">
        <f>COUNTIFS($B:$B,$B959,$AG:$AG,AU$1)</f>
        <v>0</v>
      </c>
    </row>
    <row r="960" spans="1:47" ht="15" customHeight="1" x14ac:dyDescent="0.35">
      <c r="A960" s="3">
        <f>IF(B959=B960,A959,A959+1)</f>
        <v>328</v>
      </c>
      <c r="B960" s="3" t="s">
        <v>4641</v>
      </c>
      <c r="C960" s="3" t="s">
        <v>3654</v>
      </c>
      <c r="D960" s="3" t="s">
        <v>3044</v>
      </c>
      <c r="E960" s="3" t="s">
        <v>3043</v>
      </c>
      <c r="F960" s="4" t="s">
        <v>7</v>
      </c>
      <c r="G960" s="4" t="s">
        <v>8</v>
      </c>
      <c r="H960" s="4" t="s">
        <v>7</v>
      </c>
      <c r="I960" s="3">
        <v>1</v>
      </c>
      <c r="J960" s="3" t="s">
        <v>28</v>
      </c>
      <c r="K960" s="3" t="s">
        <v>3061</v>
      </c>
      <c r="L960" s="3" t="s">
        <v>26</v>
      </c>
      <c r="M960" s="3" t="s">
        <v>4643</v>
      </c>
      <c r="N960" s="3" t="s">
        <v>1476</v>
      </c>
      <c r="P960" s="3" t="s">
        <v>669</v>
      </c>
      <c r="Q960" s="3" t="s">
        <v>1475</v>
      </c>
      <c r="R960" s="3" t="s">
        <v>2434</v>
      </c>
      <c r="S960" s="2" t="str">
        <f>IF(P960="심사불필요","-",VLOOKUP(K960,'[1]자격증 backdata'!A:G,7,0))</f>
        <v>-</v>
      </c>
      <c r="T960" s="2" t="str">
        <f>IF(S960="-","-",IF(COUNTIFS(B:B,B960,S:S,"필수")&gt;0,"자격요건충족","확인필요"))</f>
        <v>-</v>
      </c>
      <c r="U960" s="2"/>
      <c r="W960" s="2">
        <f>IF(Q960="4급","심사불필요",VLOOKUP(K960,'[1]자격증 backdata'!A:B,2,0))</f>
        <v>2</v>
      </c>
      <c r="X960" s="3">
        <f>IF(R960="A", MIN(20, SUMIFS(W:W, B:B, B960, R:R, "A")),IF(R960="B", MIN(30, SUMIFS(W:W, B:B, B960, R:R, "B")),"비해당분야"))</f>
        <v>4</v>
      </c>
      <c r="Y960" s="3" t="str">
        <f>IF(R960="C",MIN(30,IF(COUNTIFS(B:B,B960,W:W,"가1")=1,25,IF(COUNTIFS(B:B,B960,W:W,"가1")&gt;=2,30,0))+IF(COUNTIFS(B:B,B960,W:W,"나1")&gt;=4,30,IF(COUNTIFS(B:B,B960,W:W,"나1")=3,26,IF(COUNTIFS(B:B,B960,W:W,"나1")=2,22,IF(COUNTIFS(B:B,B960,W:W,"나1")=1,18,0)))))+MIN(30,IF(COUNTIFS(B:B,B960,W:W,"가2")=1,25,IF(COUNTIFS(B:B,B960,W:W,"가2")&gt;=2,30,0))+IF(COUNTIFS(B:B,B960,W:W,"나2")=3,30,IF(COUNTIFS(B:B,B960,W:W,"나2")=2,25,IF(COUNTIFS(B:B,B960,W:W,"나2")=1,20,0)))),"비해당분야")</f>
        <v>비해당분야</v>
      </c>
      <c r="Z960" s="3" t="str">
        <f>IF(R960="C",VLOOKUP(K960,'[1]자격증 backdata'!A:F,6,0),"비해당분야")</f>
        <v>비해당분야</v>
      </c>
      <c r="AA960" s="3" t="str">
        <f>IF(R960="C",SUMIF(B:B,B960,Z:Z),"비해당분야")</f>
        <v>비해당분야</v>
      </c>
      <c r="AB960" s="3" t="str">
        <f>IF(R960="C",SUM(Y960,AA960),"비해당분야")</f>
        <v>비해당분야</v>
      </c>
      <c r="AC960" s="3">
        <f>IF(R960="C",AB960,X960)</f>
        <v>4</v>
      </c>
      <c r="AD960" s="3">
        <f>VLOOKUP(K960,'[1]자격증 backdata'!A:D,4,0)</f>
        <v>0</v>
      </c>
      <c r="AE960" s="3">
        <f>IF(_xlfn.MAXIFS(AD:AD,B:B,B960)&gt;10,10,_xlfn.MAXIFS(AD:AD,B:B,B960))</f>
        <v>5</v>
      </c>
      <c r="AG960" s="2">
        <f>VLOOKUP(K960,'[1]자격증 backdata'!A:C,3,0)</f>
        <v>0</v>
      </c>
      <c r="AH960" s="2">
        <f>COUNTIFS($B:$B,$B960,$AG:$AG,AH$1)</f>
        <v>0</v>
      </c>
      <c r="AI960" s="2">
        <f>COUNTIFS($B:$B,$B960,$AG:$AG,AI$1)</f>
        <v>0</v>
      </c>
      <c r="AJ960" s="2">
        <f>COUNTIFS($B:$B,$B960,$AG:$AG,AJ$1)</f>
        <v>0</v>
      </c>
      <c r="AK960" s="2">
        <f>COUNTIFS($B:$B,$B960,$AG:$AG,AK$1)</f>
        <v>0</v>
      </c>
      <c r="AL960" s="2">
        <f>COUNTIFS($B:$B,$B960,$AG:$AG,AL$1)</f>
        <v>0</v>
      </c>
      <c r="AM960" s="2">
        <f>COUNTIFS($B:$B,$B960,$AG:$AG,AM$1)</f>
        <v>0</v>
      </c>
      <c r="AN960" s="2">
        <f>COUNTIFS($B:$B,$B960,$AG:$AG,AN$1)</f>
        <v>0</v>
      </c>
      <c r="AO960" s="2">
        <f>COUNTIFS($B:$B,$B960,$AG:$AG,AO$1)</f>
        <v>0</v>
      </c>
      <c r="AP960" s="2">
        <f>COUNTIFS($B:$B,$B960,$AG:$AG,AP$1)</f>
        <v>0</v>
      </c>
      <c r="AQ960" s="2">
        <f>COUNTIFS($B:$B,$B960,$AG:$AG,AQ$1)</f>
        <v>0</v>
      </c>
      <c r="AR960" s="2">
        <f>COUNTIFS($B:$B,$B960,$AG:$AG,AR$1)</f>
        <v>0</v>
      </c>
      <c r="AS960" s="2">
        <f>COUNTIFS($B:$B,$B960,$AG:$AG,AS$1)</f>
        <v>0</v>
      </c>
      <c r="AT960" s="2">
        <f>COUNTIFS($B:$B,$B960,$AG:$AG,AT$1)</f>
        <v>1</v>
      </c>
      <c r="AU960" s="2">
        <f>COUNTIFS($B:$B,$B960,$AG:$AG,AU$1)</f>
        <v>0</v>
      </c>
    </row>
    <row r="961" spans="1:47" ht="15" customHeight="1" x14ac:dyDescent="0.35">
      <c r="A961" s="7">
        <f>IF(B960=B961,A960,A960+1)</f>
        <v>328</v>
      </c>
      <c r="B961" s="7" t="s">
        <v>4641</v>
      </c>
      <c r="C961" s="7" t="s">
        <v>3654</v>
      </c>
      <c r="D961" s="7" t="s">
        <v>3044</v>
      </c>
      <c r="E961" s="7" t="s">
        <v>3043</v>
      </c>
      <c r="F961" s="4" t="s">
        <v>7</v>
      </c>
      <c r="G961" s="4" t="s">
        <v>8</v>
      </c>
      <c r="H961" s="4" t="s">
        <v>7</v>
      </c>
      <c r="I961" s="3">
        <v>2</v>
      </c>
      <c r="J961" s="3" t="s">
        <v>69</v>
      </c>
      <c r="K961" s="3" t="s">
        <v>3065</v>
      </c>
      <c r="L961" s="3" t="s">
        <v>36</v>
      </c>
      <c r="M961" s="3" t="s">
        <v>4642</v>
      </c>
      <c r="N961" s="3" t="s">
        <v>778</v>
      </c>
      <c r="P961" s="3" t="s">
        <v>669</v>
      </c>
      <c r="Q961" s="3" t="s">
        <v>1475</v>
      </c>
      <c r="R961" s="3" t="s">
        <v>2434</v>
      </c>
      <c r="S961" s="2" t="str">
        <f>IF(P961="심사불필요","-",VLOOKUP(K961,'[1]자격증 backdata'!A:G,7,0))</f>
        <v>-</v>
      </c>
      <c r="T961" s="2" t="str">
        <f>IF(S961="-","-",IF(COUNTIFS(B:B,B961,S:S,"필수")&gt;0,"자격요건충족","확인필요"))</f>
        <v>-</v>
      </c>
      <c r="U961" s="2"/>
      <c r="W961" s="2">
        <f>IF(Q961="4급","심사불필요",VLOOKUP(K961,'[1]자격증 backdata'!A:B,2,0))</f>
        <v>0</v>
      </c>
      <c r="X961" s="3">
        <f>IF(R961="A", MIN(20, SUMIFS(W:W, B:B, B961, R:R, "A")),IF(R961="B", MIN(30, SUMIFS(W:W, B:B, B961, R:R, "B")),"비해당분야"))</f>
        <v>4</v>
      </c>
      <c r="Y961" s="3" t="str">
        <f>IF(R961="C",MIN(30,IF(COUNTIFS(B:B,B961,W:W,"가1")=1,25,IF(COUNTIFS(B:B,B961,W:W,"가1")&gt;=2,30,0))+IF(COUNTIFS(B:B,B961,W:W,"나1")&gt;=4,30,IF(COUNTIFS(B:B,B961,W:W,"나1")=3,26,IF(COUNTIFS(B:B,B961,W:W,"나1")=2,22,IF(COUNTIFS(B:B,B961,W:W,"나1")=1,18,0)))))+MIN(30,IF(COUNTIFS(B:B,B961,W:W,"가2")=1,25,IF(COUNTIFS(B:B,B961,W:W,"가2")&gt;=2,30,0))+IF(COUNTIFS(B:B,B961,W:W,"나2")=3,30,IF(COUNTIFS(B:B,B961,W:W,"나2")=2,25,IF(COUNTIFS(B:B,B961,W:W,"나2")=1,20,0)))),"비해당분야")</f>
        <v>비해당분야</v>
      </c>
      <c r="Z961" s="3" t="str">
        <f>IF(R961="C",VLOOKUP(K961,'[1]자격증 backdata'!A:F,6,0),"비해당분야")</f>
        <v>비해당분야</v>
      </c>
      <c r="AA961" s="3" t="str">
        <f>IF(R961="C",SUMIF(B:B,B961,Z:Z),"비해당분야")</f>
        <v>비해당분야</v>
      </c>
      <c r="AB961" s="3" t="str">
        <f>IF(R961="C",SUM(Y961,AA961),"비해당분야")</f>
        <v>비해당분야</v>
      </c>
      <c r="AC961" s="3">
        <f>IF(R961="C",AB961,X961)</f>
        <v>4</v>
      </c>
      <c r="AD961" s="3">
        <f>VLOOKUP(K961,'[1]자격증 backdata'!A:D,4,0)</f>
        <v>5</v>
      </c>
      <c r="AE961" s="3">
        <f>IF(_xlfn.MAXIFS(AD:AD,B:B,B961)&gt;10,10,_xlfn.MAXIFS(AD:AD,B:B,B961))</f>
        <v>5</v>
      </c>
      <c r="AG961" s="2">
        <f>VLOOKUP(K961,'[1]자격증 backdata'!A:C,3,0)</f>
        <v>0</v>
      </c>
      <c r="AH961" s="2">
        <f>COUNTIFS($B:$B,$B961,$AG:$AG,AH$1)</f>
        <v>0</v>
      </c>
      <c r="AI961" s="2">
        <f>COUNTIFS($B:$B,$B961,$AG:$AG,AI$1)</f>
        <v>0</v>
      </c>
      <c r="AJ961" s="2">
        <f>COUNTIFS($B:$B,$B961,$AG:$AG,AJ$1)</f>
        <v>0</v>
      </c>
      <c r="AK961" s="2">
        <f>COUNTIFS($B:$B,$B961,$AG:$AG,AK$1)</f>
        <v>0</v>
      </c>
      <c r="AL961" s="2">
        <f>COUNTIFS($B:$B,$B961,$AG:$AG,AL$1)</f>
        <v>0</v>
      </c>
      <c r="AM961" s="2">
        <f>COUNTIFS($B:$B,$B961,$AG:$AG,AM$1)</f>
        <v>0</v>
      </c>
      <c r="AN961" s="2">
        <f>COUNTIFS($B:$B,$B961,$AG:$AG,AN$1)</f>
        <v>0</v>
      </c>
      <c r="AO961" s="2">
        <f>COUNTIFS($B:$B,$B961,$AG:$AG,AO$1)</f>
        <v>0</v>
      </c>
      <c r="AP961" s="2">
        <f>COUNTIFS($B:$B,$B961,$AG:$AG,AP$1)</f>
        <v>0</v>
      </c>
      <c r="AQ961" s="2">
        <f>COUNTIFS($B:$B,$B961,$AG:$AG,AQ$1)</f>
        <v>0</v>
      </c>
      <c r="AR961" s="2">
        <f>COUNTIFS($B:$B,$B961,$AG:$AG,AR$1)</f>
        <v>0</v>
      </c>
      <c r="AS961" s="2">
        <f>COUNTIFS($B:$B,$B961,$AG:$AG,AS$1)</f>
        <v>0</v>
      </c>
      <c r="AT961" s="2">
        <f>COUNTIFS($B:$B,$B961,$AG:$AG,AT$1)</f>
        <v>1</v>
      </c>
      <c r="AU961" s="2">
        <f>COUNTIFS($B:$B,$B961,$AG:$AG,AU$1)</f>
        <v>0</v>
      </c>
    </row>
    <row r="962" spans="1:47" ht="15" customHeight="1" x14ac:dyDescent="0.35">
      <c r="A962" s="7">
        <f>IF(B961=B962,A961,A961+1)</f>
        <v>328</v>
      </c>
      <c r="B962" s="7" t="s">
        <v>4641</v>
      </c>
      <c r="C962" s="7" t="s">
        <v>3654</v>
      </c>
      <c r="D962" s="7" t="s">
        <v>3044</v>
      </c>
      <c r="E962" s="7" t="s">
        <v>3043</v>
      </c>
      <c r="F962" s="4" t="s">
        <v>7</v>
      </c>
      <c r="G962" s="4" t="s">
        <v>8</v>
      </c>
      <c r="H962" s="4" t="s">
        <v>7</v>
      </c>
      <c r="I962" s="3">
        <v>3</v>
      </c>
      <c r="J962" s="3" t="s">
        <v>57</v>
      </c>
      <c r="K962" s="3" t="s">
        <v>3089</v>
      </c>
      <c r="L962" s="3" t="s">
        <v>55</v>
      </c>
      <c r="M962" s="3" t="s">
        <v>4640</v>
      </c>
      <c r="N962" s="3" t="s">
        <v>486</v>
      </c>
      <c r="P962" s="3" t="s">
        <v>669</v>
      </c>
      <c r="Q962" s="3" t="s">
        <v>1475</v>
      </c>
      <c r="R962" s="3" t="s">
        <v>2434</v>
      </c>
      <c r="S962" s="2" t="str">
        <f>IF(P962="심사불필요","-",VLOOKUP(K962,'[1]자격증 backdata'!A:G,7,0))</f>
        <v>-</v>
      </c>
      <c r="T962" s="2" t="str">
        <f>IF(S962="-","-",IF(COUNTIFS(B:B,B962,S:S,"필수")&gt;0,"자격요건충족","확인필요"))</f>
        <v>-</v>
      </c>
      <c r="U962" s="2"/>
      <c r="W962" s="2">
        <f>IF(Q962="4급","심사불필요",VLOOKUP(K962,'[1]자격증 backdata'!A:B,2,0))</f>
        <v>2</v>
      </c>
      <c r="X962" s="3">
        <f>IF(R962="A", MIN(20, SUMIFS(W:W, B:B, B962, R:R, "A")),IF(R962="B", MIN(30, SUMIFS(W:W, B:B, B962, R:R, "B")),"비해당분야"))</f>
        <v>4</v>
      </c>
      <c r="Y962" s="3" t="str">
        <f>IF(R962="C",MIN(30,IF(COUNTIFS(B:B,B962,W:W,"가1")=1,25,IF(COUNTIFS(B:B,B962,W:W,"가1")&gt;=2,30,0))+IF(COUNTIFS(B:B,B962,W:W,"나1")&gt;=4,30,IF(COUNTIFS(B:B,B962,W:W,"나1")=3,26,IF(COUNTIFS(B:B,B962,W:W,"나1")=2,22,IF(COUNTIFS(B:B,B962,W:W,"나1")=1,18,0)))))+MIN(30,IF(COUNTIFS(B:B,B962,W:W,"가2")=1,25,IF(COUNTIFS(B:B,B962,W:W,"가2")&gt;=2,30,0))+IF(COUNTIFS(B:B,B962,W:W,"나2")=3,30,IF(COUNTIFS(B:B,B962,W:W,"나2")=2,25,IF(COUNTIFS(B:B,B962,W:W,"나2")=1,20,0)))),"비해당분야")</f>
        <v>비해당분야</v>
      </c>
      <c r="Z962" s="3" t="str">
        <f>IF(R962="C",VLOOKUP(K962,'[1]자격증 backdata'!A:F,6,0),"비해당분야")</f>
        <v>비해당분야</v>
      </c>
      <c r="AA962" s="3" t="str">
        <f>IF(R962="C",SUMIF(B:B,B962,Z:Z),"비해당분야")</f>
        <v>비해당분야</v>
      </c>
      <c r="AB962" s="3" t="str">
        <f>IF(R962="C",SUM(Y962,AA962),"비해당분야")</f>
        <v>비해당분야</v>
      </c>
      <c r="AC962" s="3">
        <f>IF(R962="C",AB962,X962)</f>
        <v>4</v>
      </c>
      <c r="AD962" s="3">
        <f>VLOOKUP(K962,'[1]자격증 backdata'!A:D,4,0)</f>
        <v>0</v>
      </c>
      <c r="AE962" s="3">
        <f>IF(_xlfn.MAXIFS(AD:AD,B:B,B962)&gt;10,10,_xlfn.MAXIFS(AD:AD,B:B,B962))</f>
        <v>5</v>
      </c>
      <c r="AG962" s="2" t="str">
        <f>VLOOKUP(K962,'[1]자격증 backdata'!A:C,3,0)</f>
        <v>M</v>
      </c>
      <c r="AH962" s="2">
        <f>COUNTIFS($B:$B,$B962,$AG:$AG,AH$1)</f>
        <v>0</v>
      </c>
      <c r="AI962" s="2">
        <f>COUNTIFS($B:$B,$B962,$AG:$AG,AI$1)</f>
        <v>0</v>
      </c>
      <c r="AJ962" s="2">
        <f>COUNTIFS($B:$B,$B962,$AG:$AG,AJ$1)</f>
        <v>0</v>
      </c>
      <c r="AK962" s="2">
        <f>COUNTIFS($B:$B,$B962,$AG:$AG,AK$1)</f>
        <v>0</v>
      </c>
      <c r="AL962" s="2">
        <f>COUNTIFS($B:$B,$B962,$AG:$AG,AL$1)</f>
        <v>0</v>
      </c>
      <c r="AM962" s="2">
        <f>COUNTIFS($B:$B,$B962,$AG:$AG,AM$1)</f>
        <v>0</v>
      </c>
      <c r="AN962" s="2">
        <f>COUNTIFS($B:$B,$B962,$AG:$AG,AN$1)</f>
        <v>0</v>
      </c>
      <c r="AO962" s="2">
        <f>COUNTIFS($B:$B,$B962,$AG:$AG,AO$1)</f>
        <v>0</v>
      </c>
      <c r="AP962" s="2">
        <f>COUNTIFS($B:$B,$B962,$AG:$AG,AP$1)</f>
        <v>0</v>
      </c>
      <c r="AQ962" s="2">
        <f>COUNTIFS($B:$B,$B962,$AG:$AG,AQ$1)</f>
        <v>0</v>
      </c>
      <c r="AR962" s="2">
        <f>COUNTIFS($B:$B,$B962,$AG:$AG,AR$1)</f>
        <v>0</v>
      </c>
      <c r="AS962" s="2">
        <f>COUNTIFS($B:$B,$B962,$AG:$AG,AS$1)</f>
        <v>0</v>
      </c>
      <c r="AT962" s="2">
        <f>COUNTIFS($B:$B,$B962,$AG:$AG,AT$1)</f>
        <v>1</v>
      </c>
      <c r="AU962" s="2">
        <f>COUNTIFS($B:$B,$B962,$AG:$AG,AU$1)</f>
        <v>0</v>
      </c>
    </row>
    <row r="963" spans="1:47" ht="15" customHeight="1" x14ac:dyDescent="0.35">
      <c r="A963" s="4">
        <f>IF(B962=B963,A962,A962+1)</f>
        <v>329</v>
      </c>
      <c r="B963" s="4" t="s">
        <v>4632</v>
      </c>
      <c r="C963" s="4" t="s">
        <v>1022</v>
      </c>
      <c r="D963" s="4" t="s">
        <v>3044</v>
      </c>
      <c r="E963" s="4" t="s">
        <v>3043</v>
      </c>
      <c r="F963" s="4" t="s">
        <v>7</v>
      </c>
      <c r="G963" s="4" t="s">
        <v>8</v>
      </c>
      <c r="H963" s="4" t="s">
        <v>7</v>
      </c>
      <c r="I963" s="4">
        <v>1</v>
      </c>
      <c r="J963" s="4" t="s">
        <v>2526</v>
      </c>
      <c r="K963" s="4" t="s">
        <v>3161</v>
      </c>
      <c r="L963" s="4" t="s">
        <v>2524</v>
      </c>
      <c r="M963" s="4" t="s">
        <v>4639</v>
      </c>
      <c r="N963" s="4" t="s">
        <v>4638</v>
      </c>
      <c r="P963" s="4" t="s">
        <v>669</v>
      </c>
      <c r="Q963" s="4" t="s">
        <v>1475</v>
      </c>
      <c r="R963" s="4" t="s">
        <v>2434</v>
      </c>
      <c r="S963" s="5" t="str">
        <f>IF(P963="심사불필요","-",VLOOKUP(K963,'[1]자격증 backdata'!A:G,7,0))</f>
        <v>-</v>
      </c>
      <c r="T963" s="5" t="str">
        <f>IF(S963="-","-",IF(COUNTIFS(B:B,B963,S:S,"필수")&gt;0,"자격요건충족","확인필요"))</f>
        <v>-</v>
      </c>
      <c r="U963" s="5"/>
      <c r="W963" s="5">
        <f>IF(Q963="4급","심사불필요",VLOOKUP(K963,'[1]자격증 backdata'!A:B,2,0))</f>
        <v>4</v>
      </c>
      <c r="X963" s="4">
        <f>IF(R963="A", MIN(20, SUMIFS(W:W, B:B, B963, R:R, "A")),IF(R963="B", MIN(30, SUMIFS(W:W, B:B, B963, R:R, "B")),"비해당분야"))</f>
        <v>20</v>
      </c>
      <c r="Y963" s="4" t="str">
        <f>IF(R963="C",MIN(30,IF(COUNTIFS(B:B,B963,W:W,"가1")=1,25,IF(COUNTIFS(B:B,B963,W:W,"가1")&gt;=2,30,0))+IF(COUNTIFS(B:B,B963,W:W,"나1")&gt;=4,30,IF(COUNTIFS(B:B,B963,W:W,"나1")=3,26,IF(COUNTIFS(B:B,B963,W:W,"나1")=2,22,IF(COUNTIFS(B:B,B963,W:W,"나1")=1,18,0)))))+MIN(30,IF(COUNTIFS(B:B,B963,W:W,"가2")=1,25,IF(COUNTIFS(B:B,B963,W:W,"가2")&gt;=2,30,0))+IF(COUNTIFS(B:B,B963,W:W,"나2")=3,30,IF(COUNTIFS(B:B,B963,W:W,"나2")=2,25,IF(COUNTIFS(B:B,B963,W:W,"나2")=1,20,0)))),"비해당분야")</f>
        <v>비해당분야</v>
      </c>
      <c r="Z963" s="4" t="str">
        <f>IF(R963="C",VLOOKUP(K963,'[1]자격증 backdata'!A:F,6,0),"비해당분야")</f>
        <v>비해당분야</v>
      </c>
      <c r="AA963" s="4" t="str">
        <f>IF(R963="C",SUMIF(B:B,B963,Z:Z),"비해당분야")</f>
        <v>비해당분야</v>
      </c>
      <c r="AB963" s="4" t="str">
        <f>IF(R963="C",SUM(Y963,AA963),"비해당분야")</f>
        <v>비해당분야</v>
      </c>
      <c r="AC963" s="4">
        <f>IF(R963="C",AB963,X963)</f>
        <v>20</v>
      </c>
      <c r="AD963" s="4">
        <f>VLOOKUP(K963,'[1]자격증 backdata'!A:D,4,0)</f>
        <v>0</v>
      </c>
      <c r="AE963" s="4">
        <f>IF(_xlfn.MAXIFS(AD:AD,B:B,B963)&gt;10,10,_xlfn.MAXIFS(AD:AD,B:B,B963))</f>
        <v>0</v>
      </c>
      <c r="AG963" s="5">
        <f>VLOOKUP(K963,'[1]자격증 backdata'!A:C,3,0)</f>
        <v>0</v>
      </c>
      <c r="AH963" s="5">
        <f>COUNTIFS($B:$B,$B963,$AG:$AG,AH$1)</f>
        <v>0</v>
      </c>
      <c r="AI963" s="5">
        <f>COUNTIFS($B:$B,$B963,$AG:$AG,AI$1)</f>
        <v>0</v>
      </c>
      <c r="AJ963" s="5">
        <f>COUNTIFS($B:$B,$B963,$AG:$AG,AJ$1)</f>
        <v>0</v>
      </c>
      <c r="AK963" s="5">
        <f>COUNTIFS($B:$B,$B963,$AG:$AG,AK$1)</f>
        <v>0</v>
      </c>
      <c r="AL963" s="5">
        <f>COUNTIFS($B:$B,$B963,$AG:$AG,AL$1)</f>
        <v>0</v>
      </c>
      <c r="AM963" s="5">
        <f>COUNTIFS($B:$B,$B963,$AG:$AG,AM$1)</f>
        <v>0</v>
      </c>
      <c r="AN963" s="5">
        <f>COUNTIFS($B:$B,$B963,$AG:$AG,AN$1)</f>
        <v>1</v>
      </c>
      <c r="AO963" s="5">
        <f>COUNTIFS($B:$B,$B963,$AG:$AG,AO$1)</f>
        <v>1</v>
      </c>
      <c r="AP963" s="5">
        <f>COUNTIFS($B:$B,$B963,$AG:$AG,AP$1)</f>
        <v>1</v>
      </c>
      <c r="AQ963" s="5">
        <f>COUNTIFS($B:$B,$B963,$AG:$AG,AQ$1)</f>
        <v>1</v>
      </c>
      <c r="AR963" s="5">
        <f>COUNTIFS($B:$B,$B963,$AG:$AG,AR$1)</f>
        <v>0</v>
      </c>
      <c r="AS963" s="5">
        <f>COUNTIFS($B:$B,$B963,$AG:$AG,AS$1)</f>
        <v>0</v>
      </c>
      <c r="AT963" s="5">
        <f>COUNTIFS($B:$B,$B963,$AG:$AG,AT$1)</f>
        <v>1</v>
      </c>
      <c r="AU963" s="5">
        <f>COUNTIFS($B:$B,$B963,$AG:$AG,AU$1)</f>
        <v>0</v>
      </c>
    </row>
    <row r="964" spans="1:47" ht="15" customHeight="1" x14ac:dyDescent="0.35">
      <c r="A964" s="6">
        <f>IF(B963=B964,A963,A963+1)</f>
        <v>329</v>
      </c>
      <c r="B964" s="6" t="s">
        <v>4632</v>
      </c>
      <c r="C964" s="6" t="s">
        <v>1022</v>
      </c>
      <c r="D964" s="6" t="s">
        <v>3044</v>
      </c>
      <c r="E964" s="6" t="s">
        <v>3043</v>
      </c>
      <c r="F964" s="4" t="s">
        <v>7</v>
      </c>
      <c r="G964" s="4" t="s">
        <v>8</v>
      </c>
      <c r="H964" s="4" t="s">
        <v>7</v>
      </c>
      <c r="I964" s="4">
        <v>2</v>
      </c>
      <c r="J964" s="4" t="s">
        <v>653</v>
      </c>
      <c r="K964" s="4" t="s">
        <v>3052</v>
      </c>
      <c r="L964" s="4" t="s">
        <v>651</v>
      </c>
      <c r="M964" s="4" t="s">
        <v>4637</v>
      </c>
      <c r="N964" s="4" t="s">
        <v>2531</v>
      </c>
      <c r="P964" s="4" t="s">
        <v>669</v>
      </c>
      <c r="Q964" s="4" t="s">
        <v>1475</v>
      </c>
      <c r="R964" s="4" t="s">
        <v>2434</v>
      </c>
      <c r="S964" s="5" t="str">
        <f>IF(P964="심사불필요","-",VLOOKUP(K964,'[1]자격증 backdata'!A:G,7,0))</f>
        <v>-</v>
      </c>
      <c r="T964" s="5" t="str">
        <f>IF(S964="-","-",IF(COUNTIFS(B:B,B964,S:S,"필수")&gt;0,"자격요건충족","확인필요"))</f>
        <v>-</v>
      </c>
      <c r="U964" s="5"/>
      <c r="W964" s="5">
        <f>IF(Q964="4급","심사불필요",VLOOKUP(K964,'[1]자격증 backdata'!A:B,2,0))</f>
        <v>4</v>
      </c>
      <c r="X964" s="4">
        <f>IF(R964="A", MIN(20, SUMIFS(W:W, B:B, B964, R:R, "A")),IF(R964="B", MIN(30, SUMIFS(W:W, B:B, B964, R:R, "B")),"비해당분야"))</f>
        <v>20</v>
      </c>
      <c r="Y964" s="4" t="str">
        <f>IF(R964="C",MIN(30,IF(COUNTIFS(B:B,B964,W:W,"가1")=1,25,IF(COUNTIFS(B:B,B964,W:W,"가1")&gt;=2,30,0))+IF(COUNTIFS(B:B,B964,W:W,"나1")&gt;=4,30,IF(COUNTIFS(B:B,B964,W:W,"나1")=3,26,IF(COUNTIFS(B:B,B964,W:W,"나1")=2,22,IF(COUNTIFS(B:B,B964,W:W,"나1")=1,18,0)))))+MIN(30,IF(COUNTIFS(B:B,B964,W:W,"가2")=1,25,IF(COUNTIFS(B:B,B964,W:W,"가2")&gt;=2,30,0))+IF(COUNTIFS(B:B,B964,W:W,"나2")=3,30,IF(COUNTIFS(B:B,B964,W:W,"나2")=2,25,IF(COUNTIFS(B:B,B964,W:W,"나2")=1,20,0)))),"비해당분야")</f>
        <v>비해당분야</v>
      </c>
      <c r="Z964" s="4" t="str">
        <f>IF(R964="C",VLOOKUP(K964,'[1]자격증 backdata'!A:F,6,0),"비해당분야")</f>
        <v>비해당분야</v>
      </c>
      <c r="AA964" s="4" t="str">
        <f>IF(R964="C",SUMIF(B:B,B964,Z:Z),"비해당분야")</f>
        <v>비해당분야</v>
      </c>
      <c r="AB964" s="4" t="str">
        <f>IF(R964="C",SUM(Y964,AA964),"비해당분야")</f>
        <v>비해당분야</v>
      </c>
      <c r="AC964" s="4">
        <f>IF(R964="C",AB964,X964)</f>
        <v>20</v>
      </c>
      <c r="AD964" s="4">
        <f>VLOOKUP(K964,'[1]자격증 backdata'!A:D,4,0)</f>
        <v>0</v>
      </c>
      <c r="AE964" s="4">
        <f>IF(_xlfn.MAXIFS(AD:AD,B:B,B964)&gt;10,10,_xlfn.MAXIFS(AD:AD,B:B,B964))</f>
        <v>0</v>
      </c>
      <c r="AG964" s="5" t="str">
        <f>VLOOKUP(K964,'[1]자격증 backdata'!A:C,3,0)</f>
        <v>H</v>
      </c>
      <c r="AH964" s="5">
        <f>COUNTIFS($B:$B,$B964,$AG:$AG,AH$1)</f>
        <v>0</v>
      </c>
      <c r="AI964" s="5">
        <f>COUNTIFS($B:$B,$B964,$AG:$AG,AI$1)</f>
        <v>0</v>
      </c>
      <c r="AJ964" s="5">
        <f>COUNTIFS($B:$B,$B964,$AG:$AG,AJ$1)</f>
        <v>0</v>
      </c>
      <c r="AK964" s="5">
        <f>COUNTIFS($B:$B,$B964,$AG:$AG,AK$1)</f>
        <v>0</v>
      </c>
      <c r="AL964" s="5">
        <f>COUNTIFS($B:$B,$B964,$AG:$AG,AL$1)</f>
        <v>0</v>
      </c>
      <c r="AM964" s="5">
        <f>COUNTIFS($B:$B,$B964,$AG:$AG,AM$1)</f>
        <v>0</v>
      </c>
      <c r="AN964" s="5">
        <f>COUNTIFS($B:$B,$B964,$AG:$AG,AN$1)</f>
        <v>1</v>
      </c>
      <c r="AO964" s="5">
        <f>COUNTIFS($B:$B,$B964,$AG:$AG,AO$1)</f>
        <v>1</v>
      </c>
      <c r="AP964" s="5">
        <f>COUNTIFS($B:$B,$B964,$AG:$AG,AP$1)</f>
        <v>1</v>
      </c>
      <c r="AQ964" s="5">
        <f>COUNTIFS($B:$B,$B964,$AG:$AG,AQ$1)</f>
        <v>1</v>
      </c>
      <c r="AR964" s="5">
        <f>COUNTIFS($B:$B,$B964,$AG:$AG,AR$1)</f>
        <v>0</v>
      </c>
      <c r="AS964" s="5">
        <f>COUNTIFS($B:$B,$B964,$AG:$AG,AS$1)</f>
        <v>0</v>
      </c>
      <c r="AT964" s="5">
        <f>COUNTIFS($B:$B,$B964,$AG:$AG,AT$1)</f>
        <v>1</v>
      </c>
      <c r="AU964" s="5">
        <f>COUNTIFS($B:$B,$B964,$AG:$AG,AU$1)</f>
        <v>0</v>
      </c>
    </row>
    <row r="965" spans="1:47" ht="15" customHeight="1" x14ac:dyDescent="0.35">
      <c r="A965" s="6">
        <f>IF(B964=B965,A964,A964+1)</f>
        <v>329</v>
      </c>
      <c r="B965" s="6" t="s">
        <v>4632</v>
      </c>
      <c r="C965" s="6" t="s">
        <v>1022</v>
      </c>
      <c r="D965" s="6" t="s">
        <v>3044</v>
      </c>
      <c r="E965" s="6" t="s">
        <v>3043</v>
      </c>
      <c r="F965" s="4" t="s">
        <v>7</v>
      </c>
      <c r="G965" s="4" t="s">
        <v>8</v>
      </c>
      <c r="H965" s="4" t="s">
        <v>7</v>
      </c>
      <c r="I965" s="4">
        <v>3</v>
      </c>
      <c r="J965" s="4" t="s">
        <v>28</v>
      </c>
      <c r="K965" s="4" t="s">
        <v>3061</v>
      </c>
      <c r="L965" s="4" t="s">
        <v>26</v>
      </c>
      <c r="M965" s="4" t="s">
        <v>4636</v>
      </c>
      <c r="N965" s="4" t="s">
        <v>1742</v>
      </c>
      <c r="P965" s="4" t="s">
        <v>669</v>
      </c>
      <c r="Q965" s="4" t="s">
        <v>1475</v>
      </c>
      <c r="R965" s="4" t="s">
        <v>2434</v>
      </c>
      <c r="S965" s="5" t="str">
        <f>IF(P965="심사불필요","-",VLOOKUP(K965,'[1]자격증 backdata'!A:G,7,0))</f>
        <v>-</v>
      </c>
      <c r="T965" s="5" t="str">
        <f>IF(S965="-","-",IF(COUNTIFS(B:B,B965,S:S,"필수")&gt;0,"자격요건충족","확인필요"))</f>
        <v>-</v>
      </c>
      <c r="U965" s="5"/>
      <c r="W965" s="5">
        <f>IF(Q965="4급","심사불필요",VLOOKUP(K965,'[1]자격증 backdata'!A:B,2,0))</f>
        <v>2</v>
      </c>
      <c r="X965" s="4">
        <f>IF(R965="A", MIN(20, SUMIFS(W:W, B:B, B965, R:R, "A")),IF(R965="B", MIN(30, SUMIFS(W:W, B:B, B965, R:R, "B")),"비해당분야"))</f>
        <v>20</v>
      </c>
      <c r="Y965" s="4" t="str">
        <f>IF(R965="C",MIN(30,IF(COUNTIFS(B:B,B965,W:W,"가1")=1,25,IF(COUNTIFS(B:B,B965,W:W,"가1")&gt;=2,30,0))+IF(COUNTIFS(B:B,B965,W:W,"나1")&gt;=4,30,IF(COUNTIFS(B:B,B965,W:W,"나1")=3,26,IF(COUNTIFS(B:B,B965,W:W,"나1")=2,22,IF(COUNTIFS(B:B,B965,W:W,"나1")=1,18,0)))))+MIN(30,IF(COUNTIFS(B:B,B965,W:W,"가2")=1,25,IF(COUNTIFS(B:B,B965,W:W,"가2")&gt;=2,30,0))+IF(COUNTIFS(B:B,B965,W:W,"나2")=3,30,IF(COUNTIFS(B:B,B965,W:W,"나2")=2,25,IF(COUNTIFS(B:B,B965,W:W,"나2")=1,20,0)))),"비해당분야")</f>
        <v>비해당분야</v>
      </c>
      <c r="Z965" s="4" t="str">
        <f>IF(R965="C",VLOOKUP(K965,'[1]자격증 backdata'!A:F,6,0),"비해당분야")</f>
        <v>비해당분야</v>
      </c>
      <c r="AA965" s="4" t="str">
        <f>IF(R965="C",SUMIF(B:B,B965,Z:Z),"비해당분야")</f>
        <v>비해당분야</v>
      </c>
      <c r="AB965" s="4" t="str">
        <f>IF(R965="C",SUM(Y965,AA965),"비해당분야")</f>
        <v>비해당분야</v>
      </c>
      <c r="AC965" s="4">
        <f>IF(R965="C",AB965,X965)</f>
        <v>20</v>
      </c>
      <c r="AD965" s="4">
        <f>VLOOKUP(K965,'[1]자격증 backdata'!A:D,4,0)</f>
        <v>0</v>
      </c>
      <c r="AE965" s="4">
        <f>IF(_xlfn.MAXIFS(AD:AD,B:B,B965)&gt;10,10,_xlfn.MAXIFS(AD:AD,B:B,B965))</f>
        <v>0</v>
      </c>
      <c r="AG965" s="5">
        <f>VLOOKUP(K965,'[1]자격증 backdata'!A:C,3,0)</f>
        <v>0</v>
      </c>
      <c r="AH965" s="5">
        <f>COUNTIFS($B:$B,$B965,$AG:$AG,AH$1)</f>
        <v>0</v>
      </c>
      <c r="AI965" s="5">
        <f>COUNTIFS($B:$B,$B965,$AG:$AG,AI$1)</f>
        <v>0</v>
      </c>
      <c r="AJ965" s="5">
        <f>COUNTIFS($B:$B,$B965,$AG:$AG,AJ$1)</f>
        <v>0</v>
      </c>
      <c r="AK965" s="5">
        <f>COUNTIFS($B:$B,$B965,$AG:$AG,AK$1)</f>
        <v>0</v>
      </c>
      <c r="AL965" s="5">
        <f>COUNTIFS($B:$B,$B965,$AG:$AG,AL$1)</f>
        <v>0</v>
      </c>
      <c r="AM965" s="5">
        <f>COUNTIFS($B:$B,$B965,$AG:$AG,AM$1)</f>
        <v>0</v>
      </c>
      <c r="AN965" s="5">
        <f>COUNTIFS($B:$B,$B965,$AG:$AG,AN$1)</f>
        <v>1</v>
      </c>
      <c r="AO965" s="5">
        <f>COUNTIFS($B:$B,$B965,$AG:$AG,AO$1)</f>
        <v>1</v>
      </c>
      <c r="AP965" s="5">
        <f>COUNTIFS($B:$B,$B965,$AG:$AG,AP$1)</f>
        <v>1</v>
      </c>
      <c r="AQ965" s="5">
        <f>COUNTIFS($B:$B,$B965,$AG:$AG,AQ$1)</f>
        <v>1</v>
      </c>
      <c r="AR965" s="5">
        <f>COUNTIFS($B:$B,$B965,$AG:$AG,AR$1)</f>
        <v>0</v>
      </c>
      <c r="AS965" s="5">
        <f>COUNTIFS($B:$B,$B965,$AG:$AG,AS$1)</f>
        <v>0</v>
      </c>
      <c r="AT965" s="5">
        <f>COUNTIFS($B:$B,$B965,$AG:$AG,AT$1)</f>
        <v>1</v>
      </c>
      <c r="AU965" s="5">
        <f>COUNTIFS($B:$B,$B965,$AG:$AG,AU$1)</f>
        <v>0</v>
      </c>
    </row>
    <row r="966" spans="1:47" ht="15" customHeight="1" x14ac:dyDescent="0.35">
      <c r="A966" s="6">
        <f>IF(B965=B966,A965,A965+1)</f>
        <v>329</v>
      </c>
      <c r="B966" s="6" t="s">
        <v>4632</v>
      </c>
      <c r="C966" s="6" t="s">
        <v>1022</v>
      </c>
      <c r="D966" s="6" t="s">
        <v>3044</v>
      </c>
      <c r="E966" s="6" t="s">
        <v>3043</v>
      </c>
      <c r="F966" s="4" t="s">
        <v>7</v>
      </c>
      <c r="G966" s="4" t="s">
        <v>8</v>
      </c>
      <c r="H966" s="4" t="s">
        <v>7</v>
      </c>
      <c r="I966" s="4">
        <v>4</v>
      </c>
      <c r="J966" s="4" t="s">
        <v>106</v>
      </c>
      <c r="K966" s="4" t="s">
        <v>3057</v>
      </c>
      <c r="L966" s="4" t="s">
        <v>55</v>
      </c>
      <c r="M966" s="4" t="s">
        <v>4635</v>
      </c>
      <c r="N966" s="4" t="s">
        <v>2067</v>
      </c>
      <c r="P966" s="4" t="s">
        <v>669</v>
      </c>
      <c r="Q966" s="4" t="s">
        <v>1475</v>
      </c>
      <c r="R966" s="4" t="s">
        <v>2434</v>
      </c>
      <c r="S966" s="5" t="str">
        <f>IF(P966="심사불필요","-",VLOOKUP(K966,'[1]자격증 backdata'!A:G,7,0))</f>
        <v>-</v>
      </c>
      <c r="T966" s="5" t="str">
        <f>IF(S966="-","-",IF(COUNTIFS(B:B,B966,S:S,"필수")&gt;0,"자격요건충족","확인필요"))</f>
        <v>-</v>
      </c>
      <c r="U966" s="5"/>
      <c r="W966" s="5">
        <f>IF(Q966="4급","심사불필요",VLOOKUP(K966,'[1]자격증 backdata'!A:B,2,0))</f>
        <v>4</v>
      </c>
      <c r="X966" s="4">
        <f>IF(R966="A", MIN(20, SUMIFS(W:W, B:B, B966, R:R, "A")),IF(R966="B", MIN(30, SUMIFS(W:W, B:B, B966, R:R, "B")),"비해당분야"))</f>
        <v>20</v>
      </c>
      <c r="Y966" s="4" t="str">
        <f>IF(R966="C",MIN(30,IF(COUNTIFS(B:B,B966,W:W,"가1")=1,25,IF(COUNTIFS(B:B,B966,W:W,"가1")&gt;=2,30,0))+IF(COUNTIFS(B:B,B966,W:W,"나1")&gt;=4,30,IF(COUNTIFS(B:B,B966,W:W,"나1")=3,26,IF(COUNTIFS(B:B,B966,W:W,"나1")=2,22,IF(COUNTIFS(B:B,B966,W:W,"나1")=1,18,0)))))+MIN(30,IF(COUNTIFS(B:B,B966,W:W,"가2")=1,25,IF(COUNTIFS(B:B,B966,W:W,"가2")&gt;=2,30,0))+IF(COUNTIFS(B:B,B966,W:W,"나2")=3,30,IF(COUNTIFS(B:B,B966,W:W,"나2")=2,25,IF(COUNTIFS(B:B,B966,W:W,"나2")=1,20,0)))),"비해당분야")</f>
        <v>비해당분야</v>
      </c>
      <c r="Z966" s="4" t="str">
        <f>IF(R966="C",VLOOKUP(K966,'[1]자격증 backdata'!A:F,6,0),"비해당분야")</f>
        <v>비해당분야</v>
      </c>
      <c r="AA966" s="4" t="str">
        <f>IF(R966="C",SUMIF(B:B,B966,Z:Z),"비해당분야")</f>
        <v>비해당분야</v>
      </c>
      <c r="AB966" s="4" t="str">
        <f>IF(R966="C",SUM(Y966,AA966),"비해당분야")</f>
        <v>비해당분야</v>
      </c>
      <c r="AC966" s="4">
        <f>IF(R966="C",AB966,X966)</f>
        <v>20</v>
      </c>
      <c r="AD966" s="4">
        <f>VLOOKUP(K966,'[1]자격증 backdata'!A:D,4,0)</f>
        <v>0</v>
      </c>
      <c r="AE966" s="4">
        <f>IF(_xlfn.MAXIFS(AD:AD,B:B,B966)&gt;10,10,_xlfn.MAXIFS(AD:AD,B:B,B966))</f>
        <v>0</v>
      </c>
      <c r="AG966" s="5" t="str">
        <f>VLOOKUP(K966,'[1]자격증 backdata'!A:C,3,0)</f>
        <v>M</v>
      </c>
      <c r="AH966" s="5">
        <f>COUNTIFS($B:$B,$B966,$AG:$AG,AH$1)</f>
        <v>0</v>
      </c>
      <c r="AI966" s="5">
        <f>COUNTIFS($B:$B,$B966,$AG:$AG,AI$1)</f>
        <v>0</v>
      </c>
      <c r="AJ966" s="5">
        <f>COUNTIFS($B:$B,$B966,$AG:$AG,AJ$1)</f>
        <v>0</v>
      </c>
      <c r="AK966" s="5">
        <f>COUNTIFS($B:$B,$B966,$AG:$AG,AK$1)</f>
        <v>0</v>
      </c>
      <c r="AL966" s="5">
        <f>COUNTIFS($B:$B,$B966,$AG:$AG,AL$1)</f>
        <v>0</v>
      </c>
      <c r="AM966" s="5">
        <f>COUNTIFS($B:$B,$B966,$AG:$AG,AM$1)</f>
        <v>0</v>
      </c>
      <c r="AN966" s="5">
        <f>COUNTIFS($B:$B,$B966,$AG:$AG,AN$1)</f>
        <v>1</v>
      </c>
      <c r="AO966" s="5">
        <f>COUNTIFS($B:$B,$B966,$AG:$AG,AO$1)</f>
        <v>1</v>
      </c>
      <c r="AP966" s="5">
        <f>COUNTIFS($B:$B,$B966,$AG:$AG,AP$1)</f>
        <v>1</v>
      </c>
      <c r="AQ966" s="5">
        <f>COUNTIFS($B:$B,$B966,$AG:$AG,AQ$1)</f>
        <v>1</v>
      </c>
      <c r="AR966" s="5">
        <f>COUNTIFS($B:$B,$B966,$AG:$AG,AR$1)</f>
        <v>0</v>
      </c>
      <c r="AS966" s="5">
        <f>COUNTIFS($B:$B,$B966,$AG:$AG,AS$1)</f>
        <v>0</v>
      </c>
      <c r="AT966" s="5">
        <f>COUNTIFS($B:$B,$B966,$AG:$AG,AT$1)</f>
        <v>1</v>
      </c>
      <c r="AU966" s="5">
        <f>COUNTIFS($B:$B,$B966,$AG:$AG,AU$1)</f>
        <v>0</v>
      </c>
    </row>
    <row r="967" spans="1:47" ht="15" customHeight="1" x14ac:dyDescent="0.35">
      <c r="A967" s="6">
        <f>IF(B966=B967,A966,A966+1)</f>
        <v>329</v>
      </c>
      <c r="B967" s="6" t="s">
        <v>4632</v>
      </c>
      <c r="C967" s="6" t="s">
        <v>1022</v>
      </c>
      <c r="D967" s="6" t="s">
        <v>3044</v>
      </c>
      <c r="E967" s="6" t="s">
        <v>3043</v>
      </c>
      <c r="F967" s="4" t="s">
        <v>7</v>
      </c>
      <c r="G967" s="4" t="s">
        <v>8</v>
      </c>
      <c r="H967" s="4" t="s">
        <v>7</v>
      </c>
      <c r="I967" s="4">
        <v>5</v>
      </c>
      <c r="J967" s="4" t="s">
        <v>2447</v>
      </c>
      <c r="K967" s="4" t="s">
        <v>3266</v>
      </c>
      <c r="L967" s="4" t="s">
        <v>254</v>
      </c>
      <c r="M967" s="4" t="s">
        <v>4634</v>
      </c>
      <c r="N967" s="4" t="s">
        <v>3073</v>
      </c>
      <c r="P967" s="4" t="s">
        <v>669</v>
      </c>
      <c r="Q967" s="4" t="s">
        <v>1475</v>
      </c>
      <c r="R967" s="4" t="s">
        <v>2434</v>
      </c>
      <c r="S967" s="5" t="str">
        <f>IF(P967="심사불필요","-",VLOOKUP(K967,'[1]자격증 backdata'!A:G,7,0))</f>
        <v>-</v>
      </c>
      <c r="T967" s="5" t="str">
        <f>IF(S967="-","-",IF(COUNTIFS(B:B,B967,S:S,"필수")&gt;0,"자격요건충족","확인필요"))</f>
        <v>-</v>
      </c>
      <c r="U967" s="5"/>
      <c r="W967" s="5">
        <f>IF(Q967="4급","심사불필요",VLOOKUP(K967,'[1]자격증 backdata'!A:B,2,0))</f>
        <v>2</v>
      </c>
      <c r="X967" s="4">
        <f>IF(R967="A", MIN(20, SUMIFS(W:W, B:B, B967, R:R, "A")),IF(R967="B", MIN(30, SUMIFS(W:W, B:B, B967, R:R, "B")),"비해당분야"))</f>
        <v>20</v>
      </c>
      <c r="Y967" s="4" t="str">
        <f>IF(R967="C",MIN(30,IF(COUNTIFS(B:B,B967,W:W,"가1")=1,25,IF(COUNTIFS(B:B,B967,W:W,"가1")&gt;=2,30,0))+IF(COUNTIFS(B:B,B967,W:W,"나1")&gt;=4,30,IF(COUNTIFS(B:B,B967,W:W,"나1")=3,26,IF(COUNTIFS(B:B,B967,W:W,"나1")=2,22,IF(COUNTIFS(B:B,B967,W:W,"나1")=1,18,0)))))+MIN(30,IF(COUNTIFS(B:B,B967,W:W,"가2")=1,25,IF(COUNTIFS(B:B,B967,W:W,"가2")&gt;=2,30,0))+IF(COUNTIFS(B:B,B967,W:W,"나2")=3,30,IF(COUNTIFS(B:B,B967,W:W,"나2")=2,25,IF(COUNTIFS(B:B,B967,W:W,"나2")=1,20,0)))),"비해당분야")</f>
        <v>비해당분야</v>
      </c>
      <c r="Z967" s="4" t="str">
        <f>IF(R967="C",VLOOKUP(K967,'[1]자격증 backdata'!A:F,6,0),"비해당분야")</f>
        <v>비해당분야</v>
      </c>
      <c r="AA967" s="4" t="str">
        <f>IF(R967="C",SUMIF(B:B,B967,Z:Z),"비해당분야")</f>
        <v>비해당분야</v>
      </c>
      <c r="AB967" s="4" t="str">
        <f>IF(R967="C",SUM(Y967,AA967),"비해당분야")</f>
        <v>비해당분야</v>
      </c>
      <c r="AC967" s="4">
        <f>IF(R967="C",AB967,X967)</f>
        <v>20</v>
      </c>
      <c r="AD967" s="4">
        <f>VLOOKUP(K967,'[1]자격증 backdata'!A:D,4,0)</f>
        <v>0</v>
      </c>
      <c r="AE967" s="4">
        <f>IF(_xlfn.MAXIFS(AD:AD,B:B,B967)&gt;10,10,_xlfn.MAXIFS(AD:AD,B:B,B967))</f>
        <v>0</v>
      </c>
      <c r="AG967" s="5" t="str">
        <f>VLOOKUP(K967,'[1]자격증 backdata'!A:C,3,0)</f>
        <v>I</v>
      </c>
      <c r="AH967" s="5">
        <f>COUNTIFS($B:$B,$B967,$AG:$AG,AH$1)</f>
        <v>0</v>
      </c>
      <c r="AI967" s="5">
        <f>COUNTIFS($B:$B,$B967,$AG:$AG,AI$1)</f>
        <v>0</v>
      </c>
      <c r="AJ967" s="5">
        <f>COUNTIFS($B:$B,$B967,$AG:$AG,AJ$1)</f>
        <v>0</v>
      </c>
      <c r="AK967" s="5">
        <f>COUNTIFS($B:$B,$B967,$AG:$AG,AK$1)</f>
        <v>0</v>
      </c>
      <c r="AL967" s="5">
        <f>COUNTIFS($B:$B,$B967,$AG:$AG,AL$1)</f>
        <v>0</v>
      </c>
      <c r="AM967" s="5">
        <f>COUNTIFS($B:$B,$B967,$AG:$AG,AM$1)</f>
        <v>0</v>
      </c>
      <c r="AN967" s="5">
        <f>COUNTIFS($B:$B,$B967,$AG:$AG,AN$1)</f>
        <v>1</v>
      </c>
      <c r="AO967" s="5">
        <f>COUNTIFS($B:$B,$B967,$AG:$AG,AO$1)</f>
        <v>1</v>
      </c>
      <c r="AP967" s="5">
        <f>COUNTIFS($B:$B,$B967,$AG:$AG,AP$1)</f>
        <v>1</v>
      </c>
      <c r="AQ967" s="5">
        <f>COUNTIFS($B:$B,$B967,$AG:$AG,AQ$1)</f>
        <v>1</v>
      </c>
      <c r="AR967" s="5">
        <f>COUNTIFS($B:$B,$B967,$AG:$AG,AR$1)</f>
        <v>0</v>
      </c>
      <c r="AS967" s="5">
        <f>COUNTIFS($B:$B,$B967,$AG:$AG,AS$1)</f>
        <v>0</v>
      </c>
      <c r="AT967" s="5">
        <f>COUNTIFS($B:$B,$B967,$AG:$AG,AT$1)</f>
        <v>1</v>
      </c>
      <c r="AU967" s="5">
        <f>COUNTIFS($B:$B,$B967,$AG:$AG,AU$1)</f>
        <v>0</v>
      </c>
    </row>
    <row r="968" spans="1:47" ht="15" customHeight="1" x14ac:dyDescent="0.35">
      <c r="A968" s="6">
        <f>IF(B967=B968,A967,A967+1)</f>
        <v>329</v>
      </c>
      <c r="B968" s="6" t="s">
        <v>4632</v>
      </c>
      <c r="C968" s="6" t="s">
        <v>1022</v>
      </c>
      <c r="D968" s="6" t="s">
        <v>3044</v>
      </c>
      <c r="E968" s="6" t="s">
        <v>3043</v>
      </c>
      <c r="F968" s="4" t="s">
        <v>7</v>
      </c>
      <c r="G968" s="4" t="s">
        <v>8</v>
      </c>
      <c r="H968" s="4" t="s">
        <v>7</v>
      </c>
      <c r="I968" s="4">
        <v>6</v>
      </c>
      <c r="J968" s="4" t="s">
        <v>364</v>
      </c>
      <c r="K968" s="4" t="s">
        <v>3075</v>
      </c>
      <c r="L968" s="4" t="s">
        <v>254</v>
      </c>
      <c r="M968" s="4" t="s">
        <v>4633</v>
      </c>
      <c r="N968" s="4" t="s">
        <v>3073</v>
      </c>
      <c r="P968" s="4" t="s">
        <v>669</v>
      </c>
      <c r="Q968" s="4" t="s">
        <v>1475</v>
      </c>
      <c r="R968" s="4" t="s">
        <v>2434</v>
      </c>
      <c r="S968" s="5" t="str">
        <f>IF(P968="심사불필요","-",VLOOKUP(K968,'[1]자격증 backdata'!A:G,7,0))</f>
        <v>-</v>
      </c>
      <c r="T968" s="5" t="str">
        <f>IF(S968="-","-",IF(COUNTIFS(B:B,B968,S:S,"필수")&gt;0,"자격요건충족","확인필요"))</f>
        <v>-</v>
      </c>
      <c r="U968" s="5"/>
      <c r="W968" s="5">
        <f>IF(Q968="4급","심사불필요",VLOOKUP(K968,'[1]자격증 backdata'!A:B,2,0))</f>
        <v>2</v>
      </c>
      <c r="X968" s="4">
        <f>IF(R968="A", MIN(20, SUMIFS(W:W, B:B, B968, R:R, "A")),IF(R968="B", MIN(30, SUMIFS(W:W, B:B, B968, R:R, "B")),"비해당분야"))</f>
        <v>20</v>
      </c>
      <c r="Y968" s="4" t="str">
        <f>IF(R968="C",MIN(30,IF(COUNTIFS(B:B,B968,W:W,"가1")=1,25,IF(COUNTIFS(B:B,B968,W:W,"가1")&gt;=2,30,0))+IF(COUNTIFS(B:B,B968,W:W,"나1")&gt;=4,30,IF(COUNTIFS(B:B,B968,W:W,"나1")=3,26,IF(COUNTIFS(B:B,B968,W:W,"나1")=2,22,IF(COUNTIFS(B:B,B968,W:W,"나1")=1,18,0)))))+MIN(30,IF(COUNTIFS(B:B,B968,W:W,"가2")=1,25,IF(COUNTIFS(B:B,B968,W:W,"가2")&gt;=2,30,0))+IF(COUNTIFS(B:B,B968,W:W,"나2")=3,30,IF(COUNTIFS(B:B,B968,W:W,"나2")=2,25,IF(COUNTIFS(B:B,B968,W:W,"나2")=1,20,0)))),"비해당분야")</f>
        <v>비해당분야</v>
      </c>
      <c r="Z968" s="4" t="str">
        <f>IF(R968="C",VLOOKUP(K968,'[1]자격증 backdata'!A:F,6,0),"비해당분야")</f>
        <v>비해당분야</v>
      </c>
      <c r="AA968" s="4" t="str">
        <f>IF(R968="C",SUMIF(B:B,B968,Z:Z),"비해당분야")</f>
        <v>비해당분야</v>
      </c>
      <c r="AB968" s="4" t="str">
        <f>IF(R968="C",SUM(Y968,AA968),"비해당분야")</f>
        <v>비해당분야</v>
      </c>
      <c r="AC968" s="4">
        <f>IF(R968="C",AB968,X968)</f>
        <v>20</v>
      </c>
      <c r="AD968" s="4">
        <f>VLOOKUP(K968,'[1]자격증 backdata'!A:D,4,0)</f>
        <v>0</v>
      </c>
      <c r="AE968" s="4">
        <f>IF(_xlfn.MAXIFS(AD:AD,B:B,B968)&gt;10,10,_xlfn.MAXIFS(AD:AD,B:B,B968))</f>
        <v>0</v>
      </c>
      <c r="AG968" s="5" t="str">
        <f>VLOOKUP(K968,'[1]자격증 backdata'!A:C,3,0)</f>
        <v>J</v>
      </c>
      <c r="AH968" s="5">
        <f>COUNTIFS($B:$B,$B968,$AG:$AG,AH$1)</f>
        <v>0</v>
      </c>
      <c r="AI968" s="5">
        <f>COUNTIFS($B:$B,$B968,$AG:$AG,AI$1)</f>
        <v>0</v>
      </c>
      <c r="AJ968" s="5">
        <f>COUNTIFS($B:$B,$B968,$AG:$AG,AJ$1)</f>
        <v>0</v>
      </c>
      <c r="AK968" s="5">
        <f>COUNTIFS($B:$B,$B968,$AG:$AG,AK$1)</f>
        <v>0</v>
      </c>
      <c r="AL968" s="5">
        <f>COUNTIFS($B:$B,$B968,$AG:$AG,AL$1)</f>
        <v>0</v>
      </c>
      <c r="AM968" s="5">
        <f>COUNTIFS($B:$B,$B968,$AG:$AG,AM$1)</f>
        <v>0</v>
      </c>
      <c r="AN968" s="5">
        <f>COUNTIFS($B:$B,$B968,$AG:$AG,AN$1)</f>
        <v>1</v>
      </c>
      <c r="AO968" s="5">
        <f>COUNTIFS($B:$B,$B968,$AG:$AG,AO$1)</f>
        <v>1</v>
      </c>
      <c r="AP968" s="5">
        <f>COUNTIFS($B:$B,$B968,$AG:$AG,AP$1)</f>
        <v>1</v>
      </c>
      <c r="AQ968" s="5">
        <f>COUNTIFS($B:$B,$B968,$AG:$AG,AQ$1)</f>
        <v>1</v>
      </c>
      <c r="AR968" s="5">
        <f>COUNTIFS($B:$B,$B968,$AG:$AG,AR$1)</f>
        <v>0</v>
      </c>
      <c r="AS968" s="5">
        <f>COUNTIFS($B:$B,$B968,$AG:$AG,AS$1)</f>
        <v>0</v>
      </c>
      <c r="AT968" s="5">
        <f>COUNTIFS($B:$B,$B968,$AG:$AG,AT$1)</f>
        <v>1</v>
      </c>
      <c r="AU968" s="5">
        <f>COUNTIFS($B:$B,$B968,$AG:$AG,AU$1)</f>
        <v>0</v>
      </c>
    </row>
    <row r="969" spans="1:47" ht="15" customHeight="1" x14ac:dyDescent="0.35">
      <c r="A969" s="6">
        <f>IF(B968=B969,A968,A968+1)</f>
        <v>329</v>
      </c>
      <c r="B969" s="6" t="s">
        <v>4632</v>
      </c>
      <c r="C969" s="6" t="s">
        <v>1022</v>
      </c>
      <c r="D969" s="6" t="s">
        <v>3044</v>
      </c>
      <c r="E969" s="6" t="s">
        <v>3043</v>
      </c>
      <c r="F969" s="4" t="s">
        <v>7</v>
      </c>
      <c r="G969" s="4" t="s">
        <v>8</v>
      </c>
      <c r="H969" s="4" t="s">
        <v>7</v>
      </c>
      <c r="I969" s="4">
        <v>7</v>
      </c>
      <c r="J969" s="4" t="s">
        <v>633</v>
      </c>
      <c r="K969" s="4" t="s">
        <v>3118</v>
      </c>
      <c r="L969" s="4" t="s">
        <v>55</v>
      </c>
      <c r="M969" s="4" t="s">
        <v>4631</v>
      </c>
      <c r="N969" s="4" t="s">
        <v>1476</v>
      </c>
      <c r="P969" s="4" t="s">
        <v>669</v>
      </c>
      <c r="Q969" s="4" t="s">
        <v>1475</v>
      </c>
      <c r="R969" s="4" t="s">
        <v>2434</v>
      </c>
      <c r="S969" s="5" t="str">
        <f>IF(P969="심사불필요","-",VLOOKUP(K969,'[1]자격증 backdata'!A:G,7,0))</f>
        <v>-</v>
      </c>
      <c r="T969" s="5" t="str">
        <f>IF(S969="-","-",IF(COUNTIFS(B:B,B969,S:S,"필수")&gt;0,"자격요건충족","확인필요"))</f>
        <v>-</v>
      </c>
      <c r="U969" s="5"/>
      <c r="W969" s="5">
        <f>IF(Q969="4급","심사불필요",VLOOKUP(K969,'[1]자격증 backdata'!A:B,2,0))</f>
        <v>4</v>
      </c>
      <c r="X969" s="4">
        <f>IF(R969="A", MIN(20, SUMIFS(W:W, B:B, B969, R:R, "A")),IF(R969="B", MIN(30, SUMIFS(W:W, B:B, B969, R:R, "B")),"비해당분야"))</f>
        <v>20</v>
      </c>
      <c r="Y969" s="4" t="str">
        <f>IF(R969="C",MIN(30,IF(COUNTIFS(B:B,B969,W:W,"가1")=1,25,IF(COUNTIFS(B:B,B969,W:W,"가1")&gt;=2,30,0))+IF(COUNTIFS(B:B,B969,W:W,"나1")&gt;=4,30,IF(COUNTIFS(B:B,B969,W:W,"나1")=3,26,IF(COUNTIFS(B:B,B969,W:W,"나1")=2,22,IF(COUNTIFS(B:B,B969,W:W,"나1")=1,18,0)))))+MIN(30,IF(COUNTIFS(B:B,B969,W:W,"가2")=1,25,IF(COUNTIFS(B:B,B969,W:W,"가2")&gt;=2,30,0))+IF(COUNTIFS(B:B,B969,W:W,"나2")=3,30,IF(COUNTIFS(B:B,B969,W:W,"나2")=2,25,IF(COUNTIFS(B:B,B969,W:W,"나2")=1,20,0)))),"비해당분야")</f>
        <v>비해당분야</v>
      </c>
      <c r="Z969" s="4" t="str">
        <f>IF(R969="C",VLOOKUP(K969,'[1]자격증 backdata'!A:F,6,0),"비해당분야")</f>
        <v>비해당분야</v>
      </c>
      <c r="AA969" s="4" t="str">
        <f>IF(R969="C",SUMIF(B:B,B969,Z:Z),"비해당분야")</f>
        <v>비해당분야</v>
      </c>
      <c r="AB969" s="4" t="str">
        <f>IF(R969="C",SUM(Y969,AA969),"비해당분야")</f>
        <v>비해당분야</v>
      </c>
      <c r="AC969" s="4">
        <f>IF(R969="C",AB969,X969)</f>
        <v>20</v>
      </c>
      <c r="AD969" s="4">
        <f>VLOOKUP(K969,'[1]자격증 backdata'!A:D,4,0)</f>
        <v>0</v>
      </c>
      <c r="AE969" s="4">
        <f>IF(_xlfn.MAXIFS(AD:AD,B:B,B969)&gt;10,10,_xlfn.MAXIFS(AD:AD,B:B,B969))</f>
        <v>0</v>
      </c>
      <c r="AG969" s="5" t="str">
        <f>VLOOKUP(K969,'[1]자격증 backdata'!A:C,3,0)</f>
        <v>G</v>
      </c>
      <c r="AH969" s="5">
        <f>COUNTIFS($B:$B,$B969,$AG:$AG,AH$1)</f>
        <v>0</v>
      </c>
      <c r="AI969" s="5">
        <f>COUNTIFS($B:$B,$B969,$AG:$AG,AI$1)</f>
        <v>0</v>
      </c>
      <c r="AJ969" s="5">
        <f>COUNTIFS($B:$B,$B969,$AG:$AG,AJ$1)</f>
        <v>0</v>
      </c>
      <c r="AK969" s="5">
        <f>COUNTIFS($B:$B,$B969,$AG:$AG,AK$1)</f>
        <v>0</v>
      </c>
      <c r="AL969" s="5">
        <f>COUNTIFS($B:$B,$B969,$AG:$AG,AL$1)</f>
        <v>0</v>
      </c>
      <c r="AM969" s="5">
        <f>COUNTIFS($B:$B,$B969,$AG:$AG,AM$1)</f>
        <v>0</v>
      </c>
      <c r="AN969" s="5">
        <f>COUNTIFS($B:$B,$B969,$AG:$AG,AN$1)</f>
        <v>1</v>
      </c>
      <c r="AO969" s="5">
        <f>COUNTIFS($B:$B,$B969,$AG:$AG,AO$1)</f>
        <v>1</v>
      </c>
      <c r="AP969" s="5">
        <f>COUNTIFS($B:$B,$B969,$AG:$AG,AP$1)</f>
        <v>1</v>
      </c>
      <c r="AQ969" s="5">
        <f>COUNTIFS($B:$B,$B969,$AG:$AG,AQ$1)</f>
        <v>1</v>
      </c>
      <c r="AR969" s="5">
        <f>COUNTIFS($B:$B,$B969,$AG:$AG,AR$1)</f>
        <v>0</v>
      </c>
      <c r="AS969" s="5">
        <f>COUNTIFS($B:$B,$B969,$AG:$AG,AS$1)</f>
        <v>0</v>
      </c>
      <c r="AT969" s="5">
        <f>COUNTIFS($B:$B,$B969,$AG:$AG,AT$1)</f>
        <v>1</v>
      </c>
      <c r="AU969" s="5">
        <f>COUNTIFS($B:$B,$B969,$AG:$AG,AU$1)</f>
        <v>0</v>
      </c>
    </row>
    <row r="970" spans="1:47" ht="15" customHeight="1" x14ac:dyDescent="0.35">
      <c r="A970" s="3">
        <f>IF(B969=B970,A969,A969+1)</f>
        <v>330</v>
      </c>
      <c r="B970" s="3" t="s">
        <v>4625</v>
      </c>
      <c r="C970" s="3" t="s">
        <v>4624</v>
      </c>
      <c r="D970" s="3" t="s">
        <v>3044</v>
      </c>
      <c r="E970" s="3" t="s">
        <v>3043</v>
      </c>
      <c r="F970" s="4" t="s">
        <v>7</v>
      </c>
      <c r="G970" s="4" t="s">
        <v>8</v>
      </c>
      <c r="H970" s="4" t="s">
        <v>7</v>
      </c>
      <c r="I970" s="3">
        <v>1</v>
      </c>
      <c r="J970" s="3" t="s">
        <v>1970</v>
      </c>
      <c r="K970" s="3" t="s">
        <v>3092</v>
      </c>
      <c r="L970" s="3" t="s">
        <v>348</v>
      </c>
      <c r="M970" s="3" t="s">
        <v>4630</v>
      </c>
      <c r="N970" s="3" t="s">
        <v>2548</v>
      </c>
      <c r="P970" s="3" t="s">
        <v>669</v>
      </c>
      <c r="Q970" s="3" t="s">
        <v>1475</v>
      </c>
      <c r="R970" s="3" t="s">
        <v>2434</v>
      </c>
      <c r="S970" s="2" t="str">
        <f>IF(P970="심사불필요","-",VLOOKUP(K970,'[1]자격증 backdata'!A:G,7,0))</f>
        <v>-</v>
      </c>
      <c r="T970" s="2" t="str">
        <f>IF(S970="-","-",IF(COUNTIFS(B:B,B970,S:S,"필수")&gt;0,"자격요건충족","확인필요"))</f>
        <v>-</v>
      </c>
      <c r="U970" s="2"/>
      <c r="W970" s="2">
        <f>IF(Q970="4급","심사불필요",VLOOKUP(K970,'[1]자격증 backdata'!A:B,2,0))</f>
        <v>4</v>
      </c>
      <c r="X970" s="3">
        <f>IF(R970="A", MIN(20, SUMIFS(W:W, B:B, B970, R:R, "A")),IF(R970="B", MIN(30, SUMIFS(W:W, B:B, B970, R:R, "B")),"비해당분야"))</f>
        <v>14</v>
      </c>
      <c r="Y970" s="3" t="str">
        <f>IF(R970="C",MIN(30,IF(COUNTIFS(B:B,B970,W:W,"가1")=1,25,IF(COUNTIFS(B:B,B970,W:W,"가1")&gt;=2,30,0))+IF(COUNTIFS(B:B,B970,W:W,"나1")&gt;=4,30,IF(COUNTIFS(B:B,B970,W:W,"나1")=3,26,IF(COUNTIFS(B:B,B970,W:W,"나1")=2,22,IF(COUNTIFS(B:B,B970,W:W,"나1")=1,18,0)))))+MIN(30,IF(COUNTIFS(B:B,B970,W:W,"가2")=1,25,IF(COUNTIFS(B:B,B970,W:W,"가2")&gt;=2,30,0))+IF(COUNTIFS(B:B,B970,W:W,"나2")=3,30,IF(COUNTIFS(B:B,B970,W:W,"나2")=2,25,IF(COUNTIFS(B:B,B970,W:W,"나2")=1,20,0)))),"비해당분야")</f>
        <v>비해당분야</v>
      </c>
      <c r="Z970" s="3" t="str">
        <f>IF(R970="C",VLOOKUP(K970,'[1]자격증 backdata'!A:F,6,0),"비해당분야")</f>
        <v>비해당분야</v>
      </c>
      <c r="AA970" s="3" t="str">
        <f>IF(R970="C",SUMIF(B:B,B970,Z:Z),"비해당분야")</f>
        <v>비해당분야</v>
      </c>
      <c r="AB970" s="3" t="str">
        <f>IF(R970="C",SUM(Y970,AA970),"비해당분야")</f>
        <v>비해당분야</v>
      </c>
      <c r="AC970" s="3">
        <f>IF(R970="C",AB970,X970)</f>
        <v>14</v>
      </c>
      <c r="AD970" s="3">
        <f>VLOOKUP(K970,'[1]자격증 backdata'!A:D,4,0)</f>
        <v>0</v>
      </c>
      <c r="AE970" s="3">
        <f>IF(_xlfn.MAXIFS(AD:AD,B:B,B970)&gt;10,10,_xlfn.MAXIFS(AD:AD,B:B,B970))</f>
        <v>0</v>
      </c>
      <c r="AG970" s="2">
        <f>VLOOKUP(K970,'[1]자격증 backdata'!A:C,3,0)</f>
        <v>0</v>
      </c>
      <c r="AH970" s="2">
        <f>COUNTIFS($B:$B,$B970,$AG:$AG,AH$1)</f>
        <v>0</v>
      </c>
      <c r="AI970" s="2">
        <f>COUNTIFS($B:$B,$B970,$AG:$AG,AI$1)</f>
        <v>0</v>
      </c>
      <c r="AJ970" s="2">
        <f>COUNTIFS($B:$B,$B970,$AG:$AG,AJ$1)</f>
        <v>0</v>
      </c>
      <c r="AK970" s="2">
        <f>COUNTIFS($B:$B,$B970,$AG:$AG,AK$1)</f>
        <v>0</v>
      </c>
      <c r="AL970" s="2">
        <f>COUNTIFS($B:$B,$B970,$AG:$AG,AL$1)</f>
        <v>0</v>
      </c>
      <c r="AM970" s="2">
        <f>COUNTIFS($B:$B,$B970,$AG:$AG,AM$1)</f>
        <v>0</v>
      </c>
      <c r="AN970" s="2">
        <f>COUNTIFS($B:$B,$B970,$AG:$AG,AN$1)</f>
        <v>1</v>
      </c>
      <c r="AO970" s="2">
        <f>COUNTIFS($B:$B,$B970,$AG:$AG,AO$1)</f>
        <v>0</v>
      </c>
      <c r="AP970" s="2">
        <f>COUNTIFS($B:$B,$B970,$AG:$AG,AP$1)</f>
        <v>1</v>
      </c>
      <c r="AQ970" s="2">
        <f>COUNTIFS($B:$B,$B970,$AG:$AG,AQ$1)</f>
        <v>1</v>
      </c>
      <c r="AR970" s="2">
        <f>COUNTIFS($B:$B,$B970,$AG:$AG,AR$1)</f>
        <v>0</v>
      </c>
      <c r="AS970" s="2">
        <f>COUNTIFS($B:$B,$B970,$AG:$AG,AS$1)</f>
        <v>0</v>
      </c>
      <c r="AT970" s="2">
        <f>COUNTIFS($B:$B,$B970,$AG:$AG,AT$1)</f>
        <v>1</v>
      </c>
      <c r="AU970" s="2">
        <f>COUNTIFS($B:$B,$B970,$AG:$AG,AU$1)</f>
        <v>0</v>
      </c>
    </row>
    <row r="971" spans="1:47" ht="15" customHeight="1" x14ac:dyDescent="0.35">
      <c r="A971" s="7">
        <f>IF(B970=B971,A970,A970+1)</f>
        <v>330</v>
      </c>
      <c r="B971" s="7" t="s">
        <v>4625</v>
      </c>
      <c r="C971" s="7" t="s">
        <v>4624</v>
      </c>
      <c r="D971" s="7" t="s">
        <v>3044</v>
      </c>
      <c r="E971" s="7" t="s">
        <v>3043</v>
      </c>
      <c r="F971" s="4" t="s">
        <v>7</v>
      </c>
      <c r="G971" s="4" t="s">
        <v>8</v>
      </c>
      <c r="H971" s="4" t="s">
        <v>7</v>
      </c>
      <c r="I971" s="3">
        <v>2</v>
      </c>
      <c r="J971" s="3" t="s">
        <v>2447</v>
      </c>
      <c r="K971" s="3" t="s">
        <v>3266</v>
      </c>
      <c r="L971" s="3" t="s">
        <v>254</v>
      </c>
      <c r="M971" s="3" t="s">
        <v>4629</v>
      </c>
      <c r="N971" s="3" t="s">
        <v>4627</v>
      </c>
      <c r="P971" s="3" t="s">
        <v>669</v>
      </c>
      <c r="Q971" s="3" t="s">
        <v>1475</v>
      </c>
      <c r="R971" s="3" t="s">
        <v>2434</v>
      </c>
      <c r="S971" s="2" t="str">
        <f>IF(P971="심사불필요","-",VLOOKUP(K971,'[1]자격증 backdata'!A:G,7,0))</f>
        <v>-</v>
      </c>
      <c r="T971" s="2" t="str">
        <f>IF(S971="-","-",IF(COUNTIFS(B:B,B971,S:S,"필수")&gt;0,"자격요건충족","확인필요"))</f>
        <v>-</v>
      </c>
      <c r="U971" s="2"/>
      <c r="W971" s="2">
        <f>IF(Q971="4급","심사불필요",VLOOKUP(K971,'[1]자격증 backdata'!A:B,2,0))</f>
        <v>2</v>
      </c>
      <c r="X971" s="3">
        <f>IF(R971="A", MIN(20, SUMIFS(W:W, B:B, B971, R:R, "A")),IF(R971="B", MIN(30, SUMIFS(W:W, B:B, B971, R:R, "B")),"비해당분야"))</f>
        <v>14</v>
      </c>
      <c r="Y971" s="3" t="str">
        <f>IF(R971="C",MIN(30,IF(COUNTIFS(B:B,B971,W:W,"가1")=1,25,IF(COUNTIFS(B:B,B971,W:W,"가1")&gt;=2,30,0))+IF(COUNTIFS(B:B,B971,W:W,"나1")&gt;=4,30,IF(COUNTIFS(B:B,B971,W:W,"나1")=3,26,IF(COUNTIFS(B:B,B971,W:W,"나1")=2,22,IF(COUNTIFS(B:B,B971,W:W,"나1")=1,18,0)))))+MIN(30,IF(COUNTIFS(B:B,B971,W:W,"가2")=1,25,IF(COUNTIFS(B:B,B971,W:W,"가2")&gt;=2,30,0))+IF(COUNTIFS(B:B,B971,W:W,"나2")=3,30,IF(COUNTIFS(B:B,B971,W:W,"나2")=2,25,IF(COUNTIFS(B:B,B971,W:W,"나2")=1,20,0)))),"비해당분야")</f>
        <v>비해당분야</v>
      </c>
      <c r="Z971" s="3" t="str">
        <f>IF(R971="C",VLOOKUP(K971,'[1]자격증 backdata'!A:F,6,0),"비해당분야")</f>
        <v>비해당분야</v>
      </c>
      <c r="AA971" s="3" t="str">
        <f>IF(R971="C",SUMIF(B:B,B971,Z:Z),"비해당분야")</f>
        <v>비해당분야</v>
      </c>
      <c r="AB971" s="3" t="str">
        <f>IF(R971="C",SUM(Y971,AA971),"비해당분야")</f>
        <v>비해당분야</v>
      </c>
      <c r="AC971" s="3">
        <f>IF(R971="C",AB971,X971)</f>
        <v>14</v>
      </c>
      <c r="AD971" s="3">
        <f>VLOOKUP(K971,'[1]자격증 backdata'!A:D,4,0)</f>
        <v>0</v>
      </c>
      <c r="AE971" s="3">
        <f>IF(_xlfn.MAXIFS(AD:AD,B:B,B971)&gt;10,10,_xlfn.MAXIFS(AD:AD,B:B,B971))</f>
        <v>0</v>
      </c>
      <c r="AG971" s="2" t="str">
        <f>VLOOKUP(K971,'[1]자격증 backdata'!A:C,3,0)</f>
        <v>I</v>
      </c>
      <c r="AH971" s="2">
        <f>COUNTIFS($B:$B,$B971,$AG:$AG,AH$1)</f>
        <v>0</v>
      </c>
      <c r="AI971" s="2">
        <f>COUNTIFS($B:$B,$B971,$AG:$AG,AI$1)</f>
        <v>0</v>
      </c>
      <c r="AJ971" s="2">
        <f>COUNTIFS($B:$B,$B971,$AG:$AG,AJ$1)</f>
        <v>0</v>
      </c>
      <c r="AK971" s="2">
        <f>COUNTIFS($B:$B,$B971,$AG:$AG,AK$1)</f>
        <v>0</v>
      </c>
      <c r="AL971" s="2">
        <f>COUNTIFS($B:$B,$B971,$AG:$AG,AL$1)</f>
        <v>0</v>
      </c>
      <c r="AM971" s="2">
        <f>COUNTIFS($B:$B,$B971,$AG:$AG,AM$1)</f>
        <v>0</v>
      </c>
      <c r="AN971" s="2">
        <f>COUNTIFS($B:$B,$B971,$AG:$AG,AN$1)</f>
        <v>1</v>
      </c>
      <c r="AO971" s="2">
        <f>COUNTIFS($B:$B,$B971,$AG:$AG,AO$1)</f>
        <v>0</v>
      </c>
      <c r="AP971" s="2">
        <f>COUNTIFS($B:$B,$B971,$AG:$AG,AP$1)</f>
        <v>1</v>
      </c>
      <c r="AQ971" s="2">
        <f>COUNTIFS($B:$B,$B971,$AG:$AG,AQ$1)</f>
        <v>1</v>
      </c>
      <c r="AR971" s="2">
        <f>COUNTIFS($B:$B,$B971,$AG:$AG,AR$1)</f>
        <v>0</v>
      </c>
      <c r="AS971" s="2">
        <f>COUNTIFS($B:$B,$B971,$AG:$AG,AS$1)</f>
        <v>0</v>
      </c>
      <c r="AT971" s="2">
        <f>COUNTIFS($B:$B,$B971,$AG:$AG,AT$1)</f>
        <v>1</v>
      </c>
      <c r="AU971" s="2">
        <f>COUNTIFS($B:$B,$B971,$AG:$AG,AU$1)</f>
        <v>0</v>
      </c>
    </row>
    <row r="972" spans="1:47" ht="15" customHeight="1" x14ac:dyDescent="0.35">
      <c r="A972" s="7">
        <f>IF(B971=B972,A971,A971+1)</f>
        <v>330</v>
      </c>
      <c r="B972" s="7" t="s">
        <v>4625</v>
      </c>
      <c r="C972" s="7" t="s">
        <v>4624</v>
      </c>
      <c r="D972" s="7" t="s">
        <v>3044</v>
      </c>
      <c r="E972" s="7" t="s">
        <v>3043</v>
      </c>
      <c r="F972" s="4" t="s">
        <v>7</v>
      </c>
      <c r="G972" s="4" t="s">
        <v>8</v>
      </c>
      <c r="H972" s="4" t="s">
        <v>7</v>
      </c>
      <c r="I972" s="3">
        <v>3</v>
      </c>
      <c r="J972" s="3" t="s">
        <v>364</v>
      </c>
      <c r="K972" s="3" t="s">
        <v>3075</v>
      </c>
      <c r="L972" s="3" t="s">
        <v>254</v>
      </c>
      <c r="M972" s="3" t="s">
        <v>4628</v>
      </c>
      <c r="N972" s="3" t="s">
        <v>4627</v>
      </c>
      <c r="P972" s="3" t="s">
        <v>669</v>
      </c>
      <c r="Q972" s="3" t="s">
        <v>1475</v>
      </c>
      <c r="R972" s="3" t="s">
        <v>2434</v>
      </c>
      <c r="S972" s="2" t="str">
        <f>IF(P972="심사불필요","-",VLOOKUP(K972,'[1]자격증 backdata'!A:G,7,0))</f>
        <v>-</v>
      </c>
      <c r="T972" s="2" t="str">
        <f>IF(S972="-","-",IF(COUNTIFS(B:B,B972,S:S,"필수")&gt;0,"자격요건충족","확인필요"))</f>
        <v>-</v>
      </c>
      <c r="U972" s="2"/>
      <c r="W972" s="2">
        <f>IF(Q972="4급","심사불필요",VLOOKUP(K972,'[1]자격증 backdata'!A:B,2,0))</f>
        <v>2</v>
      </c>
      <c r="X972" s="3">
        <f>IF(R972="A", MIN(20, SUMIFS(W:W, B:B, B972, R:R, "A")),IF(R972="B", MIN(30, SUMIFS(W:W, B:B, B972, R:R, "B")),"비해당분야"))</f>
        <v>14</v>
      </c>
      <c r="Y972" s="3" t="str">
        <f>IF(R972="C",MIN(30,IF(COUNTIFS(B:B,B972,W:W,"가1")=1,25,IF(COUNTIFS(B:B,B972,W:W,"가1")&gt;=2,30,0))+IF(COUNTIFS(B:B,B972,W:W,"나1")&gt;=4,30,IF(COUNTIFS(B:B,B972,W:W,"나1")=3,26,IF(COUNTIFS(B:B,B972,W:W,"나1")=2,22,IF(COUNTIFS(B:B,B972,W:W,"나1")=1,18,0)))))+MIN(30,IF(COUNTIFS(B:B,B972,W:W,"가2")=1,25,IF(COUNTIFS(B:B,B972,W:W,"가2")&gt;=2,30,0))+IF(COUNTIFS(B:B,B972,W:W,"나2")=3,30,IF(COUNTIFS(B:B,B972,W:W,"나2")=2,25,IF(COUNTIFS(B:B,B972,W:W,"나2")=1,20,0)))),"비해당분야")</f>
        <v>비해당분야</v>
      </c>
      <c r="Z972" s="3" t="str">
        <f>IF(R972="C",VLOOKUP(K972,'[1]자격증 backdata'!A:F,6,0),"비해당분야")</f>
        <v>비해당분야</v>
      </c>
      <c r="AA972" s="3" t="str">
        <f>IF(R972="C",SUMIF(B:B,B972,Z:Z),"비해당분야")</f>
        <v>비해당분야</v>
      </c>
      <c r="AB972" s="3" t="str">
        <f>IF(R972="C",SUM(Y972,AA972),"비해당분야")</f>
        <v>비해당분야</v>
      </c>
      <c r="AC972" s="3">
        <f>IF(R972="C",AB972,X972)</f>
        <v>14</v>
      </c>
      <c r="AD972" s="3">
        <f>VLOOKUP(K972,'[1]자격증 backdata'!A:D,4,0)</f>
        <v>0</v>
      </c>
      <c r="AE972" s="3">
        <f>IF(_xlfn.MAXIFS(AD:AD,B:B,B972)&gt;10,10,_xlfn.MAXIFS(AD:AD,B:B,B972))</f>
        <v>0</v>
      </c>
      <c r="AG972" s="2" t="str">
        <f>VLOOKUP(K972,'[1]자격증 backdata'!A:C,3,0)</f>
        <v>J</v>
      </c>
      <c r="AH972" s="2">
        <f>COUNTIFS($B:$B,$B972,$AG:$AG,AH$1)</f>
        <v>0</v>
      </c>
      <c r="AI972" s="2">
        <f>COUNTIFS($B:$B,$B972,$AG:$AG,AI$1)</f>
        <v>0</v>
      </c>
      <c r="AJ972" s="2">
        <f>COUNTIFS($B:$B,$B972,$AG:$AG,AJ$1)</f>
        <v>0</v>
      </c>
      <c r="AK972" s="2">
        <f>COUNTIFS($B:$B,$B972,$AG:$AG,AK$1)</f>
        <v>0</v>
      </c>
      <c r="AL972" s="2">
        <f>COUNTIFS($B:$B,$B972,$AG:$AG,AL$1)</f>
        <v>0</v>
      </c>
      <c r="AM972" s="2">
        <f>COUNTIFS($B:$B,$B972,$AG:$AG,AM$1)</f>
        <v>0</v>
      </c>
      <c r="AN972" s="2">
        <f>COUNTIFS($B:$B,$B972,$AG:$AG,AN$1)</f>
        <v>1</v>
      </c>
      <c r="AO972" s="2">
        <f>COUNTIFS($B:$B,$B972,$AG:$AG,AO$1)</f>
        <v>0</v>
      </c>
      <c r="AP972" s="2">
        <f>COUNTIFS($B:$B,$B972,$AG:$AG,AP$1)</f>
        <v>1</v>
      </c>
      <c r="AQ972" s="2">
        <f>COUNTIFS($B:$B,$B972,$AG:$AG,AQ$1)</f>
        <v>1</v>
      </c>
      <c r="AR972" s="2">
        <f>COUNTIFS($B:$B,$B972,$AG:$AG,AR$1)</f>
        <v>0</v>
      </c>
      <c r="AS972" s="2">
        <f>COUNTIFS($B:$B,$B972,$AG:$AG,AS$1)</f>
        <v>0</v>
      </c>
      <c r="AT972" s="2">
        <f>COUNTIFS($B:$B,$B972,$AG:$AG,AT$1)</f>
        <v>1</v>
      </c>
      <c r="AU972" s="2">
        <f>COUNTIFS($B:$B,$B972,$AG:$AG,AU$1)</f>
        <v>0</v>
      </c>
    </row>
    <row r="973" spans="1:47" ht="15" customHeight="1" x14ac:dyDescent="0.35">
      <c r="A973" s="7">
        <f>IF(B972=B973,A972,A972+1)</f>
        <v>330</v>
      </c>
      <c r="B973" s="7" t="s">
        <v>4625</v>
      </c>
      <c r="C973" s="7" t="s">
        <v>4624</v>
      </c>
      <c r="D973" s="7" t="s">
        <v>3044</v>
      </c>
      <c r="E973" s="7" t="s">
        <v>3043</v>
      </c>
      <c r="F973" s="4" t="s">
        <v>7</v>
      </c>
      <c r="G973" s="4" t="s">
        <v>8</v>
      </c>
      <c r="H973" s="4" t="s">
        <v>7</v>
      </c>
      <c r="I973" s="3">
        <v>4</v>
      </c>
      <c r="J973" s="3" t="s">
        <v>57</v>
      </c>
      <c r="K973" s="3" t="s">
        <v>3089</v>
      </c>
      <c r="L973" s="3" t="s">
        <v>55</v>
      </c>
      <c r="M973" s="3" t="s">
        <v>4626</v>
      </c>
      <c r="N973" s="3" t="s">
        <v>1879</v>
      </c>
      <c r="P973" s="3" t="s">
        <v>669</v>
      </c>
      <c r="Q973" s="3" t="s">
        <v>1475</v>
      </c>
      <c r="R973" s="3" t="s">
        <v>2434</v>
      </c>
      <c r="S973" s="2" t="str">
        <f>IF(P973="심사불필요","-",VLOOKUP(K973,'[1]자격증 backdata'!A:G,7,0))</f>
        <v>-</v>
      </c>
      <c r="T973" s="2" t="str">
        <f>IF(S973="-","-",IF(COUNTIFS(B:B,B973,S:S,"필수")&gt;0,"자격요건충족","확인필요"))</f>
        <v>-</v>
      </c>
      <c r="U973" s="2"/>
      <c r="W973" s="2">
        <f>IF(Q973="4급","심사불필요",VLOOKUP(K973,'[1]자격증 backdata'!A:B,2,0))</f>
        <v>2</v>
      </c>
      <c r="X973" s="3">
        <f>IF(R973="A", MIN(20, SUMIFS(W:W, B:B, B973, R:R, "A")),IF(R973="B", MIN(30, SUMIFS(W:W, B:B, B973, R:R, "B")),"비해당분야"))</f>
        <v>14</v>
      </c>
      <c r="Y973" s="3" t="str">
        <f>IF(R973="C",MIN(30,IF(COUNTIFS(B:B,B973,W:W,"가1")=1,25,IF(COUNTIFS(B:B,B973,W:W,"가1")&gt;=2,30,0))+IF(COUNTIFS(B:B,B973,W:W,"나1")&gt;=4,30,IF(COUNTIFS(B:B,B973,W:W,"나1")=3,26,IF(COUNTIFS(B:B,B973,W:W,"나1")=2,22,IF(COUNTIFS(B:B,B973,W:W,"나1")=1,18,0)))))+MIN(30,IF(COUNTIFS(B:B,B973,W:W,"가2")=1,25,IF(COUNTIFS(B:B,B973,W:W,"가2")&gt;=2,30,0))+IF(COUNTIFS(B:B,B973,W:W,"나2")=3,30,IF(COUNTIFS(B:B,B973,W:W,"나2")=2,25,IF(COUNTIFS(B:B,B973,W:W,"나2")=1,20,0)))),"비해당분야")</f>
        <v>비해당분야</v>
      </c>
      <c r="Z973" s="3" t="str">
        <f>IF(R973="C",VLOOKUP(K973,'[1]자격증 backdata'!A:F,6,0),"비해당분야")</f>
        <v>비해당분야</v>
      </c>
      <c r="AA973" s="3" t="str">
        <f>IF(R973="C",SUMIF(B:B,B973,Z:Z),"비해당분야")</f>
        <v>비해당분야</v>
      </c>
      <c r="AB973" s="3" t="str">
        <f>IF(R973="C",SUM(Y973,AA973),"비해당분야")</f>
        <v>비해당분야</v>
      </c>
      <c r="AC973" s="3">
        <f>IF(R973="C",AB973,X973)</f>
        <v>14</v>
      </c>
      <c r="AD973" s="3">
        <f>VLOOKUP(K973,'[1]자격증 backdata'!A:D,4,0)</f>
        <v>0</v>
      </c>
      <c r="AE973" s="3">
        <f>IF(_xlfn.MAXIFS(AD:AD,B:B,B973)&gt;10,10,_xlfn.MAXIFS(AD:AD,B:B,B973))</f>
        <v>0</v>
      </c>
      <c r="AG973" s="2" t="str">
        <f>VLOOKUP(K973,'[1]자격증 backdata'!A:C,3,0)</f>
        <v>M</v>
      </c>
      <c r="AH973" s="2">
        <f>COUNTIFS($B:$B,$B973,$AG:$AG,AH$1)</f>
        <v>0</v>
      </c>
      <c r="AI973" s="2">
        <f>COUNTIFS($B:$B,$B973,$AG:$AG,AI$1)</f>
        <v>0</v>
      </c>
      <c r="AJ973" s="2">
        <f>COUNTIFS($B:$B,$B973,$AG:$AG,AJ$1)</f>
        <v>0</v>
      </c>
      <c r="AK973" s="2">
        <f>COUNTIFS($B:$B,$B973,$AG:$AG,AK$1)</f>
        <v>0</v>
      </c>
      <c r="AL973" s="2">
        <f>COUNTIFS($B:$B,$B973,$AG:$AG,AL$1)</f>
        <v>0</v>
      </c>
      <c r="AM973" s="2">
        <f>COUNTIFS($B:$B,$B973,$AG:$AG,AM$1)</f>
        <v>0</v>
      </c>
      <c r="AN973" s="2">
        <f>COUNTIFS($B:$B,$B973,$AG:$AG,AN$1)</f>
        <v>1</v>
      </c>
      <c r="AO973" s="2">
        <f>COUNTIFS($B:$B,$B973,$AG:$AG,AO$1)</f>
        <v>0</v>
      </c>
      <c r="AP973" s="2">
        <f>COUNTIFS($B:$B,$B973,$AG:$AG,AP$1)</f>
        <v>1</v>
      </c>
      <c r="AQ973" s="2">
        <f>COUNTIFS($B:$B,$B973,$AG:$AG,AQ$1)</f>
        <v>1</v>
      </c>
      <c r="AR973" s="2">
        <f>COUNTIFS($B:$B,$B973,$AG:$AG,AR$1)</f>
        <v>0</v>
      </c>
      <c r="AS973" s="2">
        <f>COUNTIFS($B:$B,$B973,$AG:$AG,AS$1)</f>
        <v>0</v>
      </c>
      <c r="AT973" s="2">
        <f>COUNTIFS($B:$B,$B973,$AG:$AG,AT$1)</f>
        <v>1</v>
      </c>
      <c r="AU973" s="2">
        <f>COUNTIFS($B:$B,$B973,$AG:$AG,AU$1)</f>
        <v>0</v>
      </c>
    </row>
    <row r="974" spans="1:47" ht="15" customHeight="1" x14ac:dyDescent="0.35">
      <c r="A974" s="7">
        <f>IF(B973=B974,A973,A973+1)</f>
        <v>330</v>
      </c>
      <c r="B974" s="7" t="s">
        <v>4625</v>
      </c>
      <c r="C974" s="7" t="s">
        <v>4624</v>
      </c>
      <c r="D974" s="7" t="s">
        <v>3044</v>
      </c>
      <c r="E974" s="7" t="s">
        <v>3043</v>
      </c>
      <c r="F974" s="4" t="s">
        <v>7</v>
      </c>
      <c r="G974" s="4" t="s">
        <v>8</v>
      </c>
      <c r="H974" s="4" t="s">
        <v>7</v>
      </c>
      <c r="I974" s="3">
        <v>5</v>
      </c>
      <c r="J974" s="3" t="s">
        <v>633</v>
      </c>
      <c r="K974" s="3" t="s">
        <v>3118</v>
      </c>
      <c r="L974" s="3" t="s">
        <v>55</v>
      </c>
      <c r="M974" s="3" t="s">
        <v>4623</v>
      </c>
      <c r="N974" s="3" t="s">
        <v>4622</v>
      </c>
      <c r="P974" s="3" t="s">
        <v>669</v>
      </c>
      <c r="Q974" s="3" t="s">
        <v>1475</v>
      </c>
      <c r="R974" s="3" t="s">
        <v>2434</v>
      </c>
      <c r="S974" s="2" t="str">
        <f>IF(P974="심사불필요","-",VLOOKUP(K974,'[1]자격증 backdata'!A:G,7,0))</f>
        <v>-</v>
      </c>
      <c r="T974" s="2" t="str">
        <f>IF(S974="-","-",IF(COUNTIFS(B:B,B974,S:S,"필수")&gt;0,"자격요건충족","확인필요"))</f>
        <v>-</v>
      </c>
      <c r="U974" s="2"/>
      <c r="W974" s="2">
        <f>IF(Q974="4급","심사불필요",VLOOKUP(K974,'[1]자격증 backdata'!A:B,2,0))</f>
        <v>4</v>
      </c>
      <c r="X974" s="3">
        <f>IF(R974="A", MIN(20, SUMIFS(W:W, B:B, B974, R:R, "A")),IF(R974="B", MIN(30, SUMIFS(W:W, B:B, B974, R:R, "B")),"비해당분야"))</f>
        <v>14</v>
      </c>
      <c r="Y974" s="3" t="str">
        <f>IF(R974="C",MIN(30,IF(COUNTIFS(B:B,B974,W:W,"가1")=1,25,IF(COUNTIFS(B:B,B974,W:W,"가1")&gt;=2,30,0))+IF(COUNTIFS(B:B,B974,W:W,"나1")&gt;=4,30,IF(COUNTIFS(B:B,B974,W:W,"나1")=3,26,IF(COUNTIFS(B:B,B974,W:W,"나1")=2,22,IF(COUNTIFS(B:B,B974,W:W,"나1")=1,18,0)))))+MIN(30,IF(COUNTIFS(B:B,B974,W:W,"가2")=1,25,IF(COUNTIFS(B:B,B974,W:W,"가2")&gt;=2,30,0))+IF(COUNTIFS(B:B,B974,W:W,"나2")=3,30,IF(COUNTIFS(B:B,B974,W:W,"나2")=2,25,IF(COUNTIFS(B:B,B974,W:W,"나2")=1,20,0)))),"비해당분야")</f>
        <v>비해당분야</v>
      </c>
      <c r="Z974" s="3" t="str">
        <f>IF(R974="C",VLOOKUP(K974,'[1]자격증 backdata'!A:F,6,0),"비해당분야")</f>
        <v>비해당분야</v>
      </c>
      <c r="AA974" s="3" t="str">
        <f>IF(R974="C",SUMIF(B:B,B974,Z:Z),"비해당분야")</f>
        <v>비해당분야</v>
      </c>
      <c r="AB974" s="3" t="str">
        <f>IF(R974="C",SUM(Y974,AA974),"비해당분야")</f>
        <v>비해당분야</v>
      </c>
      <c r="AC974" s="3">
        <f>IF(R974="C",AB974,X974)</f>
        <v>14</v>
      </c>
      <c r="AD974" s="3">
        <f>VLOOKUP(K974,'[1]자격증 backdata'!A:D,4,0)</f>
        <v>0</v>
      </c>
      <c r="AE974" s="3">
        <f>IF(_xlfn.MAXIFS(AD:AD,B:B,B974)&gt;10,10,_xlfn.MAXIFS(AD:AD,B:B,B974))</f>
        <v>0</v>
      </c>
      <c r="AG974" s="2" t="str">
        <f>VLOOKUP(K974,'[1]자격증 backdata'!A:C,3,0)</f>
        <v>G</v>
      </c>
      <c r="AH974" s="2">
        <f>COUNTIFS($B:$B,$B974,$AG:$AG,AH$1)</f>
        <v>0</v>
      </c>
      <c r="AI974" s="2">
        <f>COUNTIFS($B:$B,$B974,$AG:$AG,AI$1)</f>
        <v>0</v>
      </c>
      <c r="AJ974" s="2">
        <f>COUNTIFS($B:$B,$B974,$AG:$AG,AJ$1)</f>
        <v>0</v>
      </c>
      <c r="AK974" s="2">
        <f>COUNTIFS($B:$B,$B974,$AG:$AG,AK$1)</f>
        <v>0</v>
      </c>
      <c r="AL974" s="2">
        <f>COUNTIFS($B:$B,$B974,$AG:$AG,AL$1)</f>
        <v>0</v>
      </c>
      <c r="AM974" s="2">
        <f>COUNTIFS($B:$B,$B974,$AG:$AG,AM$1)</f>
        <v>0</v>
      </c>
      <c r="AN974" s="2">
        <f>COUNTIFS($B:$B,$B974,$AG:$AG,AN$1)</f>
        <v>1</v>
      </c>
      <c r="AO974" s="2">
        <f>COUNTIFS($B:$B,$B974,$AG:$AG,AO$1)</f>
        <v>0</v>
      </c>
      <c r="AP974" s="2">
        <f>COUNTIFS($B:$B,$B974,$AG:$AG,AP$1)</f>
        <v>1</v>
      </c>
      <c r="AQ974" s="2">
        <f>COUNTIFS($B:$B,$B974,$AG:$AG,AQ$1)</f>
        <v>1</v>
      </c>
      <c r="AR974" s="2">
        <f>COUNTIFS($B:$B,$B974,$AG:$AG,AR$1)</f>
        <v>0</v>
      </c>
      <c r="AS974" s="2">
        <f>COUNTIFS($B:$B,$B974,$AG:$AG,AS$1)</f>
        <v>0</v>
      </c>
      <c r="AT974" s="2">
        <f>COUNTIFS($B:$B,$B974,$AG:$AG,AT$1)</f>
        <v>1</v>
      </c>
      <c r="AU974" s="2">
        <f>COUNTIFS($B:$B,$B974,$AG:$AG,AU$1)</f>
        <v>0</v>
      </c>
    </row>
    <row r="975" spans="1:47" ht="15" customHeight="1" x14ac:dyDescent="0.35">
      <c r="A975" s="4">
        <f>IF(B974=B975,A974,A974+1)</f>
        <v>331</v>
      </c>
      <c r="B975" s="4" t="s">
        <v>4619</v>
      </c>
      <c r="C975" s="4" t="s">
        <v>695</v>
      </c>
      <c r="D975" s="4" t="s">
        <v>3044</v>
      </c>
      <c r="E975" s="4" t="s">
        <v>3043</v>
      </c>
      <c r="F975" s="4" t="s">
        <v>7</v>
      </c>
      <c r="G975" s="4" t="s">
        <v>8</v>
      </c>
      <c r="H975" s="4" t="s">
        <v>7</v>
      </c>
      <c r="I975" s="4">
        <v>1</v>
      </c>
      <c r="J975" s="4" t="s">
        <v>69</v>
      </c>
      <c r="K975" s="4" t="s">
        <v>3065</v>
      </c>
      <c r="L975" s="4" t="s">
        <v>36</v>
      </c>
      <c r="M975" s="4" t="s">
        <v>4621</v>
      </c>
      <c r="N975" s="4" t="s">
        <v>122</v>
      </c>
      <c r="P975" s="4" t="s">
        <v>669</v>
      </c>
      <c r="Q975" s="4" t="s">
        <v>1475</v>
      </c>
      <c r="R975" s="4" t="s">
        <v>2434</v>
      </c>
      <c r="S975" s="5" t="str">
        <f>IF(P975="심사불필요","-",VLOOKUP(K975,'[1]자격증 backdata'!A:G,7,0))</f>
        <v>-</v>
      </c>
      <c r="T975" s="5" t="str">
        <f>IF(S975="-","-",IF(COUNTIFS(B:B,B975,S:S,"필수")&gt;0,"자격요건충족","확인필요"))</f>
        <v>-</v>
      </c>
      <c r="U975" s="5"/>
      <c r="W975" s="5">
        <f>IF(Q975="4급","심사불필요",VLOOKUP(K975,'[1]자격증 backdata'!A:B,2,0))</f>
        <v>0</v>
      </c>
      <c r="X975" s="4">
        <f>IF(R975="A", MIN(20, SUMIFS(W:W, B:B, B975, R:R, "A")),IF(R975="B", MIN(30, SUMIFS(W:W, B:B, B975, R:R, "B")),"비해당분야"))</f>
        <v>8</v>
      </c>
      <c r="Y975" s="4" t="str">
        <f>IF(R975="C",MIN(30,IF(COUNTIFS(B:B,B975,W:W,"가1")=1,25,IF(COUNTIFS(B:B,B975,W:W,"가1")&gt;=2,30,0))+IF(COUNTIFS(B:B,B975,W:W,"나1")&gt;=4,30,IF(COUNTIFS(B:B,B975,W:W,"나1")=3,26,IF(COUNTIFS(B:B,B975,W:W,"나1")=2,22,IF(COUNTIFS(B:B,B975,W:W,"나1")=1,18,0)))))+MIN(30,IF(COUNTIFS(B:B,B975,W:W,"가2")=1,25,IF(COUNTIFS(B:B,B975,W:W,"가2")&gt;=2,30,0))+IF(COUNTIFS(B:B,B975,W:W,"나2")=3,30,IF(COUNTIFS(B:B,B975,W:W,"나2")=2,25,IF(COUNTIFS(B:B,B975,W:W,"나2")=1,20,0)))),"비해당분야")</f>
        <v>비해당분야</v>
      </c>
      <c r="Z975" s="4" t="str">
        <f>IF(R975="C",VLOOKUP(K975,'[1]자격증 backdata'!A:F,6,0),"비해당분야")</f>
        <v>비해당분야</v>
      </c>
      <c r="AA975" s="4" t="str">
        <f>IF(R975="C",SUMIF(B:B,B975,Z:Z),"비해당분야")</f>
        <v>비해당분야</v>
      </c>
      <c r="AB975" s="4" t="str">
        <f>IF(R975="C",SUM(Y975,AA975),"비해당분야")</f>
        <v>비해당분야</v>
      </c>
      <c r="AC975" s="4">
        <f>IF(R975="C",AB975,X975)</f>
        <v>8</v>
      </c>
      <c r="AD975" s="4">
        <f>VLOOKUP(K975,'[1]자격증 backdata'!A:D,4,0)</f>
        <v>5</v>
      </c>
      <c r="AE975" s="4">
        <f>IF(_xlfn.MAXIFS(AD:AD,B:B,B975)&gt;10,10,_xlfn.MAXIFS(AD:AD,B:B,B975))</f>
        <v>5</v>
      </c>
      <c r="AG975" s="5">
        <f>VLOOKUP(K975,'[1]자격증 backdata'!A:C,3,0)</f>
        <v>0</v>
      </c>
      <c r="AH975" s="5">
        <f>COUNTIFS($B:$B,$B975,$AG:$AG,AH$1)</f>
        <v>0</v>
      </c>
      <c r="AI975" s="5">
        <f>COUNTIFS($B:$B,$B975,$AG:$AG,AI$1)</f>
        <v>0</v>
      </c>
      <c r="AJ975" s="5">
        <f>COUNTIFS($B:$B,$B975,$AG:$AG,AJ$1)</f>
        <v>0</v>
      </c>
      <c r="AK975" s="5">
        <f>COUNTIFS($B:$B,$B975,$AG:$AG,AK$1)</f>
        <v>0</v>
      </c>
      <c r="AL975" s="5">
        <f>COUNTIFS($B:$B,$B975,$AG:$AG,AL$1)</f>
        <v>0</v>
      </c>
      <c r="AM975" s="5">
        <f>COUNTIFS($B:$B,$B975,$AG:$AG,AM$1)</f>
        <v>0</v>
      </c>
      <c r="AN975" s="5">
        <f>COUNTIFS($B:$B,$B975,$AG:$AG,AN$1)</f>
        <v>1</v>
      </c>
      <c r="AO975" s="5">
        <f>COUNTIFS($B:$B,$B975,$AG:$AG,AO$1)</f>
        <v>0</v>
      </c>
      <c r="AP975" s="5">
        <f>COUNTIFS($B:$B,$B975,$AG:$AG,AP$1)</f>
        <v>0</v>
      </c>
      <c r="AQ975" s="5">
        <f>COUNTIFS($B:$B,$B975,$AG:$AG,AQ$1)</f>
        <v>0</v>
      </c>
      <c r="AR975" s="5">
        <f>COUNTIFS($B:$B,$B975,$AG:$AG,AR$1)</f>
        <v>0</v>
      </c>
      <c r="AS975" s="5">
        <f>COUNTIFS($B:$B,$B975,$AG:$AG,AS$1)</f>
        <v>0</v>
      </c>
      <c r="AT975" s="5">
        <f>COUNTIFS($B:$B,$B975,$AG:$AG,AT$1)</f>
        <v>1</v>
      </c>
      <c r="AU975" s="5">
        <f>COUNTIFS($B:$B,$B975,$AG:$AG,AU$1)</f>
        <v>0</v>
      </c>
    </row>
    <row r="976" spans="1:47" ht="15" customHeight="1" x14ac:dyDescent="0.35">
      <c r="A976" s="6">
        <f>IF(B975=B976,A975,A975+1)</f>
        <v>331</v>
      </c>
      <c r="B976" s="6" t="s">
        <v>4619</v>
      </c>
      <c r="C976" s="6" t="s">
        <v>695</v>
      </c>
      <c r="D976" s="6" t="s">
        <v>3044</v>
      </c>
      <c r="E976" s="6" t="s">
        <v>3043</v>
      </c>
      <c r="F976" s="4" t="s">
        <v>7</v>
      </c>
      <c r="G976" s="4" t="s">
        <v>8</v>
      </c>
      <c r="H976" s="4" t="s">
        <v>7</v>
      </c>
      <c r="I976" s="4">
        <v>2</v>
      </c>
      <c r="J976" s="4" t="s">
        <v>106</v>
      </c>
      <c r="K976" s="4" t="s">
        <v>3057</v>
      </c>
      <c r="L976" s="4" t="s">
        <v>55</v>
      </c>
      <c r="M976" s="4" t="s">
        <v>4620</v>
      </c>
      <c r="N976" s="4" t="s">
        <v>4214</v>
      </c>
      <c r="P976" s="4" t="s">
        <v>669</v>
      </c>
      <c r="Q976" s="4" t="s">
        <v>1475</v>
      </c>
      <c r="R976" s="4" t="s">
        <v>2434</v>
      </c>
      <c r="S976" s="5" t="str">
        <f>IF(P976="심사불필요","-",VLOOKUP(K976,'[1]자격증 backdata'!A:G,7,0))</f>
        <v>-</v>
      </c>
      <c r="T976" s="5" t="str">
        <f>IF(S976="-","-",IF(COUNTIFS(B:B,B976,S:S,"필수")&gt;0,"자격요건충족","확인필요"))</f>
        <v>-</v>
      </c>
      <c r="U976" s="5"/>
      <c r="W976" s="5">
        <f>IF(Q976="4급","심사불필요",VLOOKUP(K976,'[1]자격증 backdata'!A:B,2,0))</f>
        <v>4</v>
      </c>
      <c r="X976" s="4">
        <f>IF(R976="A", MIN(20, SUMIFS(W:W, B:B, B976, R:R, "A")),IF(R976="B", MIN(30, SUMIFS(W:W, B:B, B976, R:R, "B")),"비해당분야"))</f>
        <v>8</v>
      </c>
      <c r="Y976" s="4" t="str">
        <f>IF(R976="C",MIN(30,IF(COUNTIFS(B:B,B976,W:W,"가1")=1,25,IF(COUNTIFS(B:B,B976,W:W,"가1")&gt;=2,30,0))+IF(COUNTIFS(B:B,B976,W:W,"나1")&gt;=4,30,IF(COUNTIFS(B:B,B976,W:W,"나1")=3,26,IF(COUNTIFS(B:B,B976,W:W,"나1")=2,22,IF(COUNTIFS(B:B,B976,W:W,"나1")=1,18,0)))))+MIN(30,IF(COUNTIFS(B:B,B976,W:W,"가2")=1,25,IF(COUNTIFS(B:B,B976,W:W,"가2")&gt;=2,30,0))+IF(COUNTIFS(B:B,B976,W:W,"나2")=3,30,IF(COUNTIFS(B:B,B976,W:W,"나2")=2,25,IF(COUNTIFS(B:B,B976,W:W,"나2")=1,20,0)))),"비해당분야")</f>
        <v>비해당분야</v>
      </c>
      <c r="Z976" s="4" t="str">
        <f>IF(R976="C",VLOOKUP(K976,'[1]자격증 backdata'!A:F,6,0),"비해당분야")</f>
        <v>비해당분야</v>
      </c>
      <c r="AA976" s="4" t="str">
        <f>IF(R976="C",SUMIF(B:B,B976,Z:Z),"비해당분야")</f>
        <v>비해당분야</v>
      </c>
      <c r="AB976" s="4" t="str">
        <f>IF(R976="C",SUM(Y976,AA976),"비해당분야")</f>
        <v>비해당분야</v>
      </c>
      <c r="AC976" s="4">
        <f>IF(R976="C",AB976,X976)</f>
        <v>8</v>
      </c>
      <c r="AD976" s="4">
        <f>VLOOKUP(K976,'[1]자격증 backdata'!A:D,4,0)</f>
        <v>0</v>
      </c>
      <c r="AE976" s="4">
        <f>IF(_xlfn.MAXIFS(AD:AD,B:B,B976)&gt;10,10,_xlfn.MAXIFS(AD:AD,B:B,B976))</f>
        <v>5</v>
      </c>
      <c r="AG976" s="5" t="str">
        <f>VLOOKUP(K976,'[1]자격증 backdata'!A:C,3,0)</f>
        <v>M</v>
      </c>
      <c r="AH976" s="5">
        <f>COUNTIFS($B:$B,$B976,$AG:$AG,AH$1)</f>
        <v>0</v>
      </c>
      <c r="AI976" s="5">
        <f>COUNTIFS($B:$B,$B976,$AG:$AG,AI$1)</f>
        <v>0</v>
      </c>
      <c r="AJ976" s="5">
        <f>COUNTIFS($B:$B,$B976,$AG:$AG,AJ$1)</f>
        <v>0</v>
      </c>
      <c r="AK976" s="5">
        <f>COUNTIFS($B:$B,$B976,$AG:$AG,AK$1)</f>
        <v>0</v>
      </c>
      <c r="AL976" s="5">
        <f>COUNTIFS($B:$B,$B976,$AG:$AG,AL$1)</f>
        <v>0</v>
      </c>
      <c r="AM976" s="5">
        <f>COUNTIFS($B:$B,$B976,$AG:$AG,AM$1)</f>
        <v>0</v>
      </c>
      <c r="AN976" s="5">
        <f>COUNTIFS($B:$B,$B976,$AG:$AG,AN$1)</f>
        <v>1</v>
      </c>
      <c r="AO976" s="5">
        <f>COUNTIFS($B:$B,$B976,$AG:$AG,AO$1)</f>
        <v>0</v>
      </c>
      <c r="AP976" s="5">
        <f>COUNTIFS($B:$B,$B976,$AG:$AG,AP$1)</f>
        <v>0</v>
      </c>
      <c r="AQ976" s="5">
        <f>COUNTIFS($B:$B,$B976,$AG:$AG,AQ$1)</f>
        <v>0</v>
      </c>
      <c r="AR976" s="5">
        <f>COUNTIFS($B:$B,$B976,$AG:$AG,AR$1)</f>
        <v>0</v>
      </c>
      <c r="AS976" s="5">
        <f>COUNTIFS($B:$B,$B976,$AG:$AG,AS$1)</f>
        <v>0</v>
      </c>
      <c r="AT976" s="5">
        <f>COUNTIFS($B:$B,$B976,$AG:$AG,AT$1)</f>
        <v>1</v>
      </c>
      <c r="AU976" s="5">
        <f>COUNTIFS($B:$B,$B976,$AG:$AG,AU$1)</f>
        <v>0</v>
      </c>
    </row>
    <row r="977" spans="1:47" ht="15" customHeight="1" x14ac:dyDescent="0.35">
      <c r="A977" s="6">
        <f>IF(B976=B977,A976,A976+1)</f>
        <v>331</v>
      </c>
      <c r="B977" s="6" t="s">
        <v>4619</v>
      </c>
      <c r="C977" s="6" t="s">
        <v>695</v>
      </c>
      <c r="D977" s="6" t="s">
        <v>3044</v>
      </c>
      <c r="E977" s="6" t="s">
        <v>3043</v>
      </c>
      <c r="F977" s="4" t="s">
        <v>7</v>
      </c>
      <c r="G977" s="4" t="s">
        <v>8</v>
      </c>
      <c r="H977" s="4" t="s">
        <v>7</v>
      </c>
      <c r="I977" s="4">
        <v>3</v>
      </c>
      <c r="J977" s="4" t="s">
        <v>215</v>
      </c>
      <c r="K977" s="4" t="s">
        <v>3164</v>
      </c>
      <c r="L977" s="4" t="s">
        <v>55</v>
      </c>
      <c r="M977" s="4" t="s">
        <v>4618</v>
      </c>
      <c r="N977" s="4" t="s">
        <v>4617</v>
      </c>
      <c r="P977" s="4" t="s">
        <v>669</v>
      </c>
      <c r="Q977" s="4" t="s">
        <v>1475</v>
      </c>
      <c r="R977" s="4" t="s">
        <v>2434</v>
      </c>
      <c r="S977" s="5" t="str">
        <f>IF(P977="심사불필요","-",VLOOKUP(K977,'[1]자격증 backdata'!A:G,7,0))</f>
        <v>-</v>
      </c>
      <c r="T977" s="5" t="str">
        <f>IF(S977="-","-",IF(COUNTIFS(B:B,B977,S:S,"필수")&gt;0,"자격요건충족","확인필요"))</f>
        <v>-</v>
      </c>
      <c r="U977" s="5"/>
      <c r="W977" s="5">
        <f>IF(Q977="4급","심사불필요",VLOOKUP(K977,'[1]자격증 backdata'!A:B,2,0))</f>
        <v>4</v>
      </c>
      <c r="X977" s="4">
        <f>IF(R977="A", MIN(20, SUMIFS(W:W, B:B, B977, R:R, "A")),IF(R977="B", MIN(30, SUMIFS(W:W, B:B, B977, R:R, "B")),"비해당분야"))</f>
        <v>8</v>
      </c>
      <c r="Y977" s="4" t="str">
        <f>IF(R977="C",MIN(30,IF(COUNTIFS(B:B,B977,W:W,"가1")=1,25,IF(COUNTIFS(B:B,B977,W:W,"가1")&gt;=2,30,0))+IF(COUNTIFS(B:B,B977,W:W,"나1")&gt;=4,30,IF(COUNTIFS(B:B,B977,W:W,"나1")=3,26,IF(COUNTIFS(B:B,B977,W:W,"나1")=2,22,IF(COUNTIFS(B:B,B977,W:W,"나1")=1,18,0)))))+MIN(30,IF(COUNTIFS(B:B,B977,W:W,"가2")=1,25,IF(COUNTIFS(B:B,B977,W:W,"가2")&gt;=2,30,0))+IF(COUNTIFS(B:B,B977,W:W,"나2")=3,30,IF(COUNTIFS(B:B,B977,W:W,"나2")=2,25,IF(COUNTIFS(B:B,B977,W:W,"나2")=1,20,0)))),"비해당분야")</f>
        <v>비해당분야</v>
      </c>
      <c r="Z977" s="4" t="str">
        <f>IF(R977="C",VLOOKUP(K977,'[1]자격증 backdata'!A:F,6,0),"비해당분야")</f>
        <v>비해당분야</v>
      </c>
      <c r="AA977" s="4" t="str">
        <f>IF(R977="C",SUMIF(B:B,B977,Z:Z),"비해당분야")</f>
        <v>비해당분야</v>
      </c>
      <c r="AB977" s="4" t="str">
        <f>IF(R977="C",SUM(Y977,AA977),"비해당분야")</f>
        <v>비해당분야</v>
      </c>
      <c r="AC977" s="4">
        <f>IF(R977="C",AB977,X977)</f>
        <v>8</v>
      </c>
      <c r="AD977" s="4">
        <f>VLOOKUP(K977,'[1]자격증 backdata'!A:D,4,0)</f>
        <v>0</v>
      </c>
      <c r="AE977" s="4">
        <f>IF(_xlfn.MAXIFS(AD:AD,B:B,B977)&gt;10,10,_xlfn.MAXIFS(AD:AD,B:B,B977))</f>
        <v>5</v>
      </c>
      <c r="AG977" s="5" t="str">
        <f>VLOOKUP(K977,'[1]자격증 backdata'!A:C,3,0)</f>
        <v>G</v>
      </c>
      <c r="AH977" s="5">
        <f>COUNTIFS($B:$B,$B977,$AG:$AG,AH$1)</f>
        <v>0</v>
      </c>
      <c r="AI977" s="5">
        <f>COUNTIFS($B:$B,$B977,$AG:$AG,AI$1)</f>
        <v>0</v>
      </c>
      <c r="AJ977" s="5">
        <f>COUNTIFS($B:$B,$B977,$AG:$AG,AJ$1)</f>
        <v>0</v>
      </c>
      <c r="AK977" s="5">
        <f>COUNTIFS($B:$B,$B977,$AG:$AG,AK$1)</f>
        <v>0</v>
      </c>
      <c r="AL977" s="5">
        <f>COUNTIFS($B:$B,$B977,$AG:$AG,AL$1)</f>
        <v>0</v>
      </c>
      <c r="AM977" s="5">
        <f>COUNTIFS($B:$B,$B977,$AG:$AG,AM$1)</f>
        <v>0</v>
      </c>
      <c r="AN977" s="5">
        <f>COUNTIFS($B:$B,$B977,$AG:$AG,AN$1)</f>
        <v>1</v>
      </c>
      <c r="AO977" s="5">
        <f>COUNTIFS($B:$B,$B977,$AG:$AG,AO$1)</f>
        <v>0</v>
      </c>
      <c r="AP977" s="5">
        <f>COUNTIFS($B:$B,$B977,$AG:$AG,AP$1)</f>
        <v>0</v>
      </c>
      <c r="AQ977" s="5">
        <f>COUNTIFS($B:$B,$B977,$AG:$AG,AQ$1)</f>
        <v>0</v>
      </c>
      <c r="AR977" s="5">
        <f>COUNTIFS($B:$B,$B977,$AG:$AG,AR$1)</f>
        <v>0</v>
      </c>
      <c r="AS977" s="5">
        <f>COUNTIFS($B:$B,$B977,$AG:$AG,AS$1)</f>
        <v>0</v>
      </c>
      <c r="AT977" s="5">
        <f>COUNTIFS($B:$B,$B977,$AG:$AG,AT$1)</f>
        <v>1</v>
      </c>
      <c r="AU977" s="5">
        <f>COUNTIFS($B:$B,$B977,$AG:$AG,AU$1)</f>
        <v>0</v>
      </c>
    </row>
    <row r="978" spans="1:47" ht="15" customHeight="1" x14ac:dyDescent="0.35">
      <c r="A978" s="3">
        <f>IF(B977=B978,A977,A977+1)</f>
        <v>332</v>
      </c>
      <c r="B978" s="3" t="s">
        <v>4612</v>
      </c>
      <c r="C978" s="3" t="s">
        <v>4611</v>
      </c>
      <c r="D978" s="3" t="s">
        <v>3044</v>
      </c>
      <c r="E978" s="3" t="s">
        <v>3043</v>
      </c>
      <c r="F978" s="4" t="s">
        <v>7</v>
      </c>
      <c r="G978" s="4" t="s">
        <v>8</v>
      </c>
      <c r="H978" s="4" t="s">
        <v>7</v>
      </c>
      <c r="I978" s="3">
        <v>1</v>
      </c>
      <c r="J978" s="3" t="s">
        <v>69</v>
      </c>
      <c r="K978" s="3" t="s">
        <v>3065</v>
      </c>
      <c r="L978" s="3" t="s">
        <v>36</v>
      </c>
      <c r="M978" s="3" t="s">
        <v>4616</v>
      </c>
      <c r="N978" s="3" t="s">
        <v>1283</v>
      </c>
      <c r="P978" s="3" t="s">
        <v>669</v>
      </c>
      <c r="Q978" s="3" t="s">
        <v>1475</v>
      </c>
      <c r="R978" s="3" t="s">
        <v>2434</v>
      </c>
      <c r="S978" s="2" t="str">
        <f>IF(P978="심사불필요","-",VLOOKUP(K978,'[1]자격증 backdata'!A:G,7,0))</f>
        <v>-</v>
      </c>
      <c r="T978" s="2" t="str">
        <f>IF(S978="-","-",IF(COUNTIFS(B:B,B978,S:S,"필수")&gt;0,"자격요건충족","확인필요"))</f>
        <v>-</v>
      </c>
      <c r="U978" s="2"/>
      <c r="W978" s="2">
        <f>IF(Q978="4급","심사불필요",VLOOKUP(K978,'[1]자격증 backdata'!A:B,2,0))</f>
        <v>0</v>
      </c>
      <c r="X978" s="3">
        <f>IF(R978="A", MIN(20, SUMIFS(W:W, B:B, B978, R:R, "A")),IF(R978="B", MIN(30, SUMIFS(W:W, B:B, B978, R:R, "B")),"비해당분야"))</f>
        <v>12</v>
      </c>
      <c r="Y978" s="3" t="str">
        <f>IF(R978="C",MIN(30,IF(COUNTIFS(B:B,B978,W:W,"가1")=1,25,IF(COUNTIFS(B:B,B978,W:W,"가1")&gt;=2,30,0))+IF(COUNTIFS(B:B,B978,W:W,"나1")&gt;=4,30,IF(COUNTIFS(B:B,B978,W:W,"나1")=3,26,IF(COUNTIFS(B:B,B978,W:W,"나1")=2,22,IF(COUNTIFS(B:B,B978,W:W,"나1")=1,18,0)))))+MIN(30,IF(COUNTIFS(B:B,B978,W:W,"가2")=1,25,IF(COUNTIFS(B:B,B978,W:W,"가2")&gt;=2,30,0))+IF(COUNTIFS(B:B,B978,W:W,"나2")=3,30,IF(COUNTIFS(B:B,B978,W:W,"나2")=2,25,IF(COUNTIFS(B:B,B978,W:W,"나2")=1,20,0)))),"비해당분야")</f>
        <v>비해당분야</v>
      </c>
      <c r="Z978" s="3" t="str">
        <f>IF(R978="C",VLOOKUP(K978,'[1]자격증 backdata'!A:F,6,0),"비해당분야")</f>
        <v>비해당분야</v>
      </c>
      <c r="AA978" s="3" t="str">
        <f>IF(R978="C",SUMIF(B:B,B978,Z:Z),"비해당분야")</f>
        <v>비해당분야</v>
      </c>
      <c r="AB978" s="3" t="str">
        <f>IF(R978="C",SUM(Y978,AA978),"비해당분야")</f>
        <v>비해당분야</v>
      </c>
      <c r="AC978" s="3">
        <f>IF(R978="C",AB978,X978)</f>
        <v>12</v>
      </c>
      <c r="AD978" s="3">
        <f>VLOOKUP(K978,'[1]자격증 backdata'!A:D,4,0)</f>
        <v>5</v>
      </c>
      <c r="AE978" s="3">
        <f>IF(_xlfn.MAXIFS(AD:AD,B:B,B978)&gt;10,10,_xlfn.MAXIFS(AD:AD,B:B,B978))</f>
        <v>5</v>
      </c>
      <c r="AG978" s="2">
        <f>VLOOKUP(K978,'[1]자격증 backdata'!A:C,3,0)</f>
        <v>0</v>
      </c>
      <c r="AH978" s="2">
        <f>COUNTIFS($B:$B,$B978,$AG:$AG,AH$1)</f>
        <v>0</v>
      </c>
      <c r="AI978" s="2">
        <f>COUNTIFS($B:$B,$B978,$AG:$AG,AI$1)</f>
        <v>0</v>
      </c>
      <c r="AJ978" s="2">
        <f>COUNTIFS($B:$B,$B978,$AG:$AG,AJ$1)</f>
        <v>0</v>
      </c>
      <c r="AK978" s="2">
        <f>COUNTIFS($B:$B,$B978,$AG:$AG,AK$1)</f>
        <v>0</v>
      </c>
      <c r="AL978" s="2">
        <f>COUNTIFS($B:$B,$B978,$AG:$AG,AL$1)</f>
        <v>0</v>
      </c>
      <c r="AM978" s="2">
        <f>COUNTIFS($B:$B,$B978,$AG:$AG,AM$1)</f>
        <v>0</v>
      </c>
      <c r="AN978" s="2">
        <f>COUNTIFS($B:$B,$B978,$AG:$AG,AN$1)</f>
        <v>0</v>
      </c>
      <c r="AO978" s="2">
        <f>COUNTIFS($B:$B,$B978,$AG:$AG,AO$1)</f>
        <v>1</v>
      </c>
      <c r="AP978" s="2">
        <f>COUNTIFS($B:$B,$B978,$AG:$AG,AP$1)</f>
        <v>1</v>
      </c>
      <c r="AQ978" s="2">
        <f>COUNTIFS($B:$B,$B978,$AG:$AG,AQ$1)</f>
        <v>1</v>
      </c>
      <c r="AR978" s="2">
        <f>COUNTIFS($B:$B,$B978,$AG:$AG,AR$1)</f>
        <v>0</v>
      </c>
      <c r="AS978" s="2">
        <f>COUNTIFS($B:$B,$B978,$AG:$AG,AS$1)</f>
        <v>0</v>
      </c>
      <c r="AT978" s="2">
        <f>COUNTIFS($B:$B,$B978,$AG:$AG,AT$1)</f>
        <v>1</v>
      </c>
      <c r="AU978" s="2">
        <f>COUNTIFS($B:$B,$B978,$AG:$AG,AU$1)</f>
        <v>0</v>
      </c>
    </row>
    <row r="979" spans="1:47" ht="15" customHeight="1" x14ac:dyDescent="0.35">
      <c r="A979" s="7">
        <f>IF(B978=B979,A978,A978+1)</f>
        <v>332</v>
      </c>
      <c r="B979" s="7" t="s">
        <v>4612</v>
      </c>
      <c r="C979" s="7" t="s">
        <v>4611</v>
      </c>
      <c r="D979" s="7" t="s">
        <v>3044</v>
      </c>
      <c r="E979" s="7" t="s">
        <v>3043</v>
      </c>
      <c r="F979" s="4" t="s">
        <v>7</v>
      </c>
      <c r="G979" s="4" t="s">
        <v>8</v>
      </c>
      <c r="H979" s="4" t="s">
        <v>7</v>
      </c>
      <c r="I979" s="3">
        <v>2</v>
      </c>
      <c r="J979" s="3" t="s">
        <v>653</v>
      </c>
      <c r="K979" s="3" t="s">
        <v>3052</v>
      </c>
      <c r="L979" s="3" t="s">
        <v>651</v>
      </c>
      <c r="M979" s="3" t="s">
        <v>4615</v>
      </c>
      <c r="N979" s="3" t="s">
        <v>2707</v>
      </c>
      <c r="P979" s="3" t="s">
        <v>669</v>
      </c>
      <c r="Q979" s="3" t="s">
        <v>1475</v>
      </c>
      <c r="R979" s="3" t="s">
        <v>2434</v>
      </c>
      <c r="S979" s="2" t="str">
        <f>IF(P979="심사불필요","-",VLOOKUP(K979,'[1]자격증 backdata'!A:G,7,0))</f>
        <v>-</v>
      </c>
      <c r="T979" s="2" t="str">
        <f>IF(S979="-","-",IF(COUNTIFS(B:B,B979,S:S,"필수")&gt;0,"자격요건충족","확인필요"))</f>
        <v>-</v>
      </c>
      <c r="U979" s="2"/>
      <c r="W979" s="2">
        <f>IF(Q979="4급","심사불필요",VLOOKUP(K979,'[1]자격증 backdata'!A:B,2,0))</f>
        <v>4</v>
      </c>
      <c r="X979" s="3">
        <f>IF(R979="A", MIN(20, SUMIFS(W:W, B:B, B979, R:R, "A")),IF(R979="B", MIN(30, SUMIFS(W:W, B:B, B979, R:R, "B")),"비해당분야"))</f>
        <v>12</v>
      </c>
      <c r="Y979" s="3" t="str">
        <f>IF(R979="C",MIN(30,IF(COUNTIFS(B:B,B979,W:W,"가1")=1,25,IF(COUNTIFS(B:B,B979,W:W,"가1")&gt;=2,30,0))+IF(COUNTIFS(B:B,B979,W:W,"나1")&gt;=4,30,IF(COUNTIFS(B:B,B979,W:W,"나1")=3,26,IF(COUNTIFS(B:B,B979,W:W,"나1")=2,22,IF(COUNTIFS(B:B,B979,W:W,"나1")=1,18,0)))))+MIN(30,IF(COUNTIFS(B:B,B979,W:W,"가2")=1,25,IF(COUNTIFS(B:B,B979,W:W,"가2")&gt;=2,30,0))+IF(COUNTIFS(B:B,B979,W:W,"나2")=3,30,IF(COUNTIFS(B:B,B979,W:W,"나2")=2,25,IF(COUNTIFS(B:B,B979,W:W,"나2")=1,20,0)))),"비해당분야")</f>
        <v>비해당분야</v>
      </c>
      <c r="Z979" s="3" t="str">
        <f>IF(R979="C",VLOOKUP(K979,'[1]자격증 backdata'!A:F,6,0),"비해당분야")</f>
        <v>비해당분야</v>
      </c>
      <c r="AA979" s="3" t="str">
        <f>IF(R979="C",SUMIF(B:B,B979,Z:Z),"비해당분야")</f>
        <v>비해당분야</v>
      </c>
      <c r="AB979" s="3" t="str">
        <f>IF(R979="C",SUM(Y979,AA979),"비해당분야")</f>
        <v>비해당분야</v>
      </c>
      <c r="AC979" s="3">
        <f>IF(R979="C",AB979,X979)</f>
        <v>12</v>
      </c>
      <c r="AD979" s="3">
        <f>VLOOKUP(K979,'[1]자격증 backdata'!A:D,4,0)</f>
        <v>0</v>
      </c>
      <c r="AE979" s="3">
        <f>IF(_xlfn.MAXIFS(AD:AD,B:B,B979)&gt;10,10,_xlfn.MAXIFS(AD:AD,B:B,B979))</f>
        <v>5</v>
      </c>
      <c r="AG979" s="2" t="str">
        <f>VLOOKUP(K979,'[1]자격증 backdata'!A:C,3,0)</f>
        <v>H</v>
      </c>
      <c r="AH979" s="2">
        <f>COUNTIFS($B:$B,$B979,$AG:$AG,AH$1)</f>
        <v>0</v>
      </c>
      <c r="AI979" s="2">
        <f>COUNTIFS($B:$B,$B979,$AG:$AG,AI$1)</f>
        <v>0</v>
      </c>
      <c r="AJ979" s="2">
        <f>COUNTIFS($B:$B,$B979,$AG:$AG,AJ$1)</f>
        <v>0</v>
      </c>
      <c r="AK979" s="2">
        <f>COUNTIFS($B:$B,$B979,$AG:$AG,AK$1)</f>
        <v>0</v>
      </c>
      <c r="AL979" s="2">
        <f>COUNTIFS($B:$B,$B979,$AG:$AG,AL$1)</f>
        <v>0</v>
      </c>
      <c r="AM979" s="2">
        <f>COUNTIFS($B:$B,$B979,$AG:$AG,AM$1)</f>
        <v>0</v>
      </c>
      <c r="AN979" s="2">
        <f>COUNTIFS($B:$B,$B979,$AG:$AG,AN$1)</f>
        <v>0</v>
      </c>
      <c r="AO979" s="2">
        <f>COUNTIFS($B:$B,$B979,$AG:$AG,AO$1)</f>
        <v>1</v>
      </c>
      <c r="AP979" s="2">
        <f>COUNTIFS($B:$B,$B979,$AG:$AG,AP$1)</f>
        <v>1</v>
      </c>
      <c r="AQ979" s="2">
        <f>COUNTIFS($B:$B,$B979,$AG:$AG,AQ$1)</f>
        <v>1</v>
      </c>
      <c r="AR979" s="2">
        <f>COUNTIFS($B:$B,$B979,$AG:$AG,AR$1)</f>
        <v>0</v>
      </c>
      <c r="AS979" s="2">
        <f>COUNTIFS($B:$B,$B979,$AG:$AG,AS$1)</f>
        <v>0</v>
      </c>
      <c r="AT979" s="2">
        <f>COUNTIFS($B:$B,$B979,$AG:$AG,AT$1)</f>
        <v>1</v>
      </c>
      <c r="AU979" s="2">
        <f>COUNTIFS($B:$B,$B979,$AG:$AG,AU$1)</f>
        <v>0</v>
      </c>
    </row>
    <row r="980" spans="1:47" ht="15" customHeight="1" x14ac:dyDescent="0.35">
      <c r="A980" s="7">
        <f>IF(B979=B980,A979,A979+1)</f>
        <v>332</v>
      </c>
      <c r="B980" s="7" t="s">
        <v>4612</v>
      </c>
      <c r="C980" s="7" t="s">
        <v>4611</v>
      </c>
      <c r="D980" s="7" t="s">
        <v>3044</v>
      </c>
      <c r="E980" s="7" t="s">
        <v>3043</v>
      </c>
      <c r="F980" s="4" t="s">
        <v>7</v>
      </c>
      <c r="G980" s="4" t="s">
        <v>8</v>
      </c>
      <c r="H980" s="4" t="s">
        <v>7</v>
      </c>
      <c r="I980" s="3">
        <v>3</v>
      </c>
      <c r="J980" s="3" t="s">
        <v>2447</v>
      </c>
      <c r="K980" s="3" t="s">
        <v>3266</v>
      </c>
      <c r="L980" s="3" t="s">
        <v>254</v>
      </c>
      <c r="M980" s="3" t="s">
        <v>4614</v>
      </c>
      <c r="N980" s="3" t="s">
        <v>3999</v>
      </c>
      <c r="P980" s="3" t="s">
        <v>669</v>
      </c>
      <c r="Q980" s="3" t="s">
        <v>1475</v>
      </c>
      <c r="R980" s="3" t="s">
        <v>2434</v>
      </c>
      <c r="S980" s="2" t="str">
        <f>IF(P980="심사불필요","-",VLOOKUP(K980,'[1]자격증 backdata'!A:G,7,0))</f>
        <v>-</v>
      </c>
      <c r="T980" s="2" t="str">
        <f>IF(S980="-","-",IF(COUNTIFS(B:B,B980,S:S,"필수")&gt;0,"자격요건충족","확인필요"))</f>
        <v>-</v>
      </c>
      <c r="U980" s="2"/>
      <c r="W980" s="2">
        <f>IF(Q980="4급","심사불필요",VLOOKUP(K980,'[1]자격증 backdata'!A:B,2,0))</f>
        <v>2</v>
      </c>
      <c r="X980" s="3">
        <f>IF(R980="A", MIN(20, SUMIFS(W:W, B:B, B980, R:R, "A")),IF(R980="B", MIN(30, SUMIFS(W:W, B:B, B980, R:R, "B")),"비해당분야"))</f>
        <v>12</v>
      </c>
      <c r="Y980" s="3" t="str">
        <f>IF(R980="C",MIN(30,IF(COUNTIFS(B:B,B980,W:W,"가1")=1,25,IF(COUNTIFS(B:B,B980,W:W,"가1")&gt;=2,30,0))+IF(COUNTIFS(B:B,B980,W:W,"나1")&gt;=4,30,IF(COUNTIFS(B:B,B980,W:W,"나1")=3,26,IF(COUNTIFS(B:B,B980,W:W,"나1")=2,22,IF(COUNTIFS(B:B,B980,W:W,"나1")=1,18,0)))))+MIN(30,IF(COUNTIFS(B:B,B980,W:W,"가2")=1,25,IF(COUNTIFS(B:B,B980,W:W,"가2")&gt;=2,30,0))+IF(COUNTIFS(B:B,B980,W:W,"나2")=3,30,IF(COUNTIFS(B:B,B980,W:W,"나2")=2,25,IF(COUNTIFS(B:B,B980,W:W,"나2")=1,20,0)))),"비해당분야")</f>
        <v>비해당분야</v>
      </c>
      <c r="Z980" s="3" t="str">
        <f>IF(R980="C",VLOOKUP(K980,'[1]자격증 backdata'!A:F,6,0),"비해당분야")</f>
        <v>비해당분야</v>
      </c>
      <c r="AA980" s="3" t="str">
        <f>IF(R980="C",SUMIF(B:B,B980,Z:Z),"비해당분야")</f>
        <v>비해당분야</v>
      </c>
      <c r="AB980" s="3" t="str">
        <f>IF(R980="C",SUM(Y980,AA980),"비해당분야")</f>
        <v>비해당분야</v>
      </c>
      <c r="AC980" s="3">
        <f>IF(R980="C",AB980,X980)</f>
        <v>12</v>
      </c>
      <c r="AD980" s="3">
        <f>VLOOKUP(K980,'[1]자격증 backdata'!A:D,4,0)</f>
        <v>0</v>
      </c>
      <c r="AE980" s="3">
        <f>IF(_xlfn.MAXIFS(AD:AD,B:B,B980)&gt;10,10,_xlfn.MAXIFS(AD:AD,B:B,B980))</f>
        <v>5</v>
      </c>
      <c r="AG980" s="2" t="str">
        <f>VLOOKUP(K980,'[1]자격증 backdata'!A:C,3,0)</f>
        <v>I</v>
      </c>
      <c r="AH980" s="2">
        <f>COUNTIFS($B:$B,$B980,$AG:$AG,AH$1)</f>
        <v>0</v>
      </c>
      <c r="AI980" s="2">
        <f>COUNTIFS($B:$B,$B980,$AG:$AG,AI$1)</f>
        <v>0</v>
      </c>
      <c r="AJ980" s="2">
        <f>COUNTIFS($B:$B,$B980,$AG:$AG,AJ$1)</f>
        <v>0</v>
      </c>
      <c r="AK980" s="2">
        <f>COUNTIFS($B:$B,$B980,$AG:$AG,AK$1)</f>
        <v>0</v>
      </c>
      <c r="AL980" s="2">
        <f>COUNTIFS($B:$B,$B980,$AG:$AG,AL$1)</f>
        <v>0</v>
      </c>
      <c r="AM980" s="2">
        <f>COUNTIFS($B:$B,$B980,$AG:$AG,AM$1)</f>
        <v>0</v>
      </c>
      <c r="AN980" s="2">
        <f>COUNTIFS($B:$B,$B980,$AG:$AG,AN$1)</f>
        <v>0</v>
      </c>
      <c r="AO980" s="2">
        <f>COUNTIFS($B:$B,$B980,$AG:$AG,AO$1)</f>
        <v>1</v>
      </c>
      <c r="AP980" s="2">
        <f>COUNTIFS($B:$B,$B980,$AG:$AG,AP$1)</f>
        <v>1</v>
      </c>
      <c r="AQ980" s="2">
        <f>COUNTIFS($B:$B,$B980,$AG:$AG,AQ$1)</f>
        <v>1</v>
      </c>
      <c r="AR980" s="2">
        <f>COUNTIFS($B:$B,$B980,$AG:$AG,AR$1)</f>
        <v>0</v>
      </c>
      <c r="AS980" s="2">
        <f>COUNTIFS($B:$B,$B980,$AG:$AG,AS$1)</f>
        <v>0</v>
      </c>
      <c r="AT980" s="2">
        <f>COUNTIFS($B:$B,$B980,$AG:$AG,AT$1)</f>
        <v>1</v>
      </c>
      <c r="AU980" s="2">
        <f>COUNTIFS($B:$B,$B980,$AG:$AG,AU$1)</f>
        <v>0</v>
      </c>
    </row>
    <row r="981" spans="1:47" ht="15" customHeight="1" x14ac:dyDescent="0.35">
      <c r="A981" s="7">
        <f>IF(B980=B981,A980,A980+1)</f>
        <v>332</v>
      </c>
      <c r="B981" s="7" t="s">
        <v>4612</v>
      </c>
      <c r="C981" s="7" t="s">
        <v>4611</v>
      </c>
      <c r="D981" s="7" t="s">
        <v>3044</v>
      </c>
      <c r="E981" s="7" t="s">
        <v>3043</v>
      </c>
      <c r="F981" s="4" t="s">
        <v>7</v>
      </c>
      <c r="G981" s="4" t="s">
        <v>8</v>
      </c>
      <c r="H981" s="4" t="s">
        <v>7</v>
      </c>
      <c r="I981" s="3">
        <v>4</v>
      </c>
      <c r="J981" s="3" t="s">
        <v>364</v>
      </c>
      <c r="K981" s="3" t="s">
        <v>3075</v>
      </c>
      <c r="L981" s="3" t="s">
        <v>254</v>
      </c>
      <c r="M981" s="3" t="s">
        <v>4613</v>
      </c>
      <c r="N981" s="3" t="s">
        <v>3999</v>
      </c>
      <c r="P981" s="3" t="s">
        <v>669</v>
      </c>
      <c r="Q981" s="3" t="s">
        <v>1475</v>
      </c>
      <c r="R981" s="3" t="s">
        <v>2434</v>
      </c>
      <c r="S981" s="2" t="str">
        <f>IF(P981="심사불필요","-",VLOOKUP(K981,'[1]자격증 backdata'!A:G,7,0))</f>
        <v>-</v>
      </c>
      <c r="T981" s="2" t="str">
        <f>IF(S981="-","-",IF(COUNTIFS(B:B,B981,S:S,"필수")&gt;0,"자격요건충족","확인필요"))</f>
        <v>-</v>
      </c>
      <c r="U981" s="2"/>
      <c r="W981" s="2">
        <f>IF(Q981="4급","심사불필요",VLOOKUP(K981,'[1]자격증 backdata'!A:B,2,0))</f>
        <v>2</v>
      </c>
      <c r="X981" s="3">
        <f>IF(R981="A", MIN(20, SUMIFS(W:W, B:B, B981, R:R, "A")),IF(R981="B", MIN(30, SUMIFS(W:W, B:B, B981, R:R, "B")),"비해당분야"))</f>
        <v>12</v>
      </c>
      <c r="Y981" s="3" t="str">
        <f>IF(R981="C",MIN(30,IF(COUNTIFS(B:B,B981,W:W,"가1")=1,25,IF(COUNTIFS(B:B,B981,W:W,"가1")&gt;=2,30,0))+IF(COUNTIFS(B:B,B981,W:W,"나1")&gt;=4,30,IF(COUNTIFS(B:B,B981,W:W,"나1")=3,26,IF(COUNTIFS(B:B,B981,W:W,"나1")=2,22,IF(COUNTIFS(B:B,B981,W:W,"나1")=1,18,0)))))+MIN(30,IF(COUNTIFS(B:B,B981,W:W,"가2")=1,25,IF(COUNTIFS(B:B,B981,W:W,"가2")&gt;=2,30,0))+IF(COUNTIFS(B:B,B981,W:W,"나2")=3,30,IF(COUNTIFS(B:B,B981,W:W,"나2")=2,25,IF(COUNTIFS(B:B,B981,W:W,"나2")=1,20,0)))),"비해당분야")</f>
        <v>비해당분야</v>
      </c>
      <c r="Z981" s="3" t="str">
        <f>IF(R981="C",VLOOKUP(K981,'[1]자격증 backdata'!A:F,6,0),"비해당분야")</f>
        <v>비해당분야</v>
      </c>
      <c r="AA981" s="3" t="str">
        <f>IF(R981="C",SUMIF(B:B,B981,Z:Z),"비해당분야")</f>
        <v>비해당분야</v>
      </c>
      <c r="AB981" s="3" t="str">
        <f>IF(R981="C",SUM(Y981,AA981),"비해당분야")</f>
        <v>비해당분야</v>
      </c>
      <c r="AC981" s="3">
        <f>IF(R981="C",AB981,X981)</f>
        <v>12</v>
      </c>
      <c r="AD981" s="3">
        <f>VLOOKUP(K981,'[1]자격증 backdata'!A:D,4,0)</f>
        <v>0</v>
      </c>
      <c r="AE981" s="3">
        <f>IF(_xlfn.MAXIFS(AD:AD,B:B,B981)&gt;10,10,_xlfn.MAXIFS(AD:AD,B:B,B981))</f>
        <v>5</v>
      </c>
      <c r="AG981" s="2" t="str">
        <f>VLOOKUP(K981,'[1]자격증 backdata'!A:C,3,0)</f>
        <v>J</v>
      </c>
      <c r="AH981" s="2">
        <f>COUNTIFS($B:$B,$B981,$AG:$AG,AH$1)</f>
        <v>0</v>
      </c>
      <c r="AI981" s="2">
        <f>COUNTIFS($B:$B,$B981,$AG:$AG,AI$1)</f>
        <v>0</v>
      </c>
      <c r="AJ981" s="2">
        <f>COUNTIFS($B:$B,$B981,$AG:$AG,AJ$1)</f>
        <v>0</v>
      </c>
      <c r="AK981" s="2">
        <f>COUNTIFS($B:$B,$B981,$AG:$AG,AK$1)</f>
        <v>0</v>
      </c>
      <c r="AL981" s="2">
        <f>COUNTIFS($B:$B,$B981,$AG:$AG,AL$1)</f>
        <v>0</v>
      </c>
      <c r="AM981" s="2">
        <f>COUNTIFS($B:$B,$B981,$AG:$AG,AM$1)</f>
        <v>0</v>
      </c>
      <c r="AN981" s="2">
        <f>COUNTIFS($B:$B,$B981,$AG:$AG,AN$1)</f>
        <v>0</v>
      </c>
      <c r="AO981" s="2">
        <f>COUNTIFS($B:$B,$B981,$AG:$AG,AO$1)</f>
        <v>1</v>
      </c>
      <c r="AP981" s="2">
        <f>COUNTIFS($B:$B,$B981,$AG:$AG,AP$1)</f>
        <v>1</v>
      </c>
      <c r="AQ981" s="2">
        <f>COUNTIFS($B:$B,$B981,$AG:$AG,AQ$1)</f>
        <v>1</v>
      </c>
      <c r="AR981" s="2">
        <f>COUNTIFS($B:$B,$B981,$AG:$AG,AR$1)</f>
        <v>0</v>
      </c>
      <c r="AS981" s="2">
        <f>COUNTIFS($B:$B,$B981,$AG:$AG,AS$1)</f>
        <v>0</v>
      </c>
      <c r="AT981" s="2">
        <f>COUNTIFS($B:$B,$B981,$AG:$AG,AT$1)</f>
        <v>1</v>
      </c>
      <c r="AU981" s="2">
        <f>COUNTIFS($B:$B,$B981,$AG:$AG,AU$1)</f>
        <v>0</v>
      </c>
    </row>
    <row r="982" spans="1:47" ht="15" customHeight="1" x14ac:dyDescent="0.35">
      <c r="A982" s="7">
        <f>IF(B981=B982,A981,A981+1)</f>
        <v>332</v>
      </c>
      <c r="B982" s="7" t="s">
        <v>4612</v>
      </c>
      <c r="C982" s="7" t="s">
        <v>4611</v>
      </c>
      <c r="D982" s="7" t="s">
        <v>3044</v>
      </c>
      <c r="E982" s="7" t="s">
        <v>3043</v>
      </c>
      <c r="F982" s="4" t="s">
        <v>7</v>
      </c>
      <c r="G982" s="4" t="s">
        <v>8</v>
      </c>
      <c r="H982" s="4" t="s">
        <v>7</v>
      </c>
      <c r="I982" s="3">
        <v>5</v>
      </c>
      <c r="J982" s="3" t="s">
        <v>106</v>
      </c>
      <c r="K982" s="3" t="s">
        <v>3057</v>
      </c>
      <c r="L982" s="3" t="s">
        <v>55</v>
      </c>
      <c r="M982" s="3" t="s">
        <v>4610</v>
      </c>
      <c r="N982" s="3" t="s">
        <v>4609</v>
      </c>
      <c r="P982" s="3" t="s">
        <v>669</v>
      </c>
      <c r="Q982" s="3" t="s">
        <v>1475</v>
      </c>
      <c r="R982" s="3" t="s">
        <v>2434</v>
      </c>
      <c r="S982" s="2" t="str">
        <f>IF(P982="심사불필요","-",VLOOKUP(K982,'[1]자격증 backdata'!A:G,7,0))</f>
        <v>-</v>
      </c>
      <c r="T982" s="2" t="str">
        <f>IF(S982="-","-",IF(COUNTIFS(B:B,B982,S:S,"필수")&gt;0,"자격요건충족","확인필요"))</f>
        <v>-</v>
      </c>
      <c r="U982" s="2"/>
      <c r="W982" s="2">
        <f>IF(Q982="4급","심사불필요",VLOOKUP(K982,'[1]자격증 backdata'!A:B,2,0))</f>
        <v>4</v>
      </c>
      <c r="X982" s="3">
        <f>IF(R982="A", MIN(20, SUMIFS(W:W, B:B, B982, R:R, "A")),IF(R982="B", MIN(30, SUMIFS(W:W, B:B, B982, R:R, "B")),"비해당분야"))</f>
        <v>12</v>
      </c>
      <c r="Y982" s="3" t="str">
        <f>IF(R982="C",MIN(30,IF(COUNTIFS(B:B,B982,W:W,"가1")=1,25,IF(COUNTIFS(B:B,B982,W:W,"가1")&gt;=2,30,0))+IF(COUNTIFS(B:B,B982,W:W,"나1")&gt;=4,30,IF(COUNTIFS(B:B,B982,W:W,"나1")=3,26,IF(COUNTIFS(B:B,B982,W:W,"나1")=2,22,IF(COUNTIFS(B:B,B982,W:W,"나1")=1,18,0)))))+MIN(30,IF(COUNTIFS(B:B,B982,W:W,"가2")=1,25,IF(COUNTIFS(B:B,B982,W:W,"가2")&gt;=2,30,0))+IF(COUNTIFS(B:B,B982,W:W,"나2")=3,30,IF(COUNTIFS(B:B,B982,W:W,"나2")=2,25,IF(COUNTIFS(B:B,B982,W:W,"나2")=1,20,0)))),"비해당분야")</f>
        <v>비해당분야</v>
      </c>
      <c r="Z982" s="3" t="str">
        <f>IF(R982="C",VLOOKUP(K982,'[1]자격증 backdata'!A:F,6,0),"비해당분야")</f>
        <v>비해당분야</v>
      </c>
      <c r="AA982" s="3" t="str">
        <f>IF(R982="C",SUMIF(B:B,B982,Z:Z),"비해당분야")</f>
        <v>비해당분야</v>
      </c>
      <c r="AB982" s="3" t="str">
        <f>IF(R982="C",SUM(Y982,AA982),"비해당분야")</f>
        <v>비해당분야</v>
      </c>
      <c r="AC982" s="3">
        <f>IF(R982="C",AB982,X982)</f>
        <v>12</v>
      </c>
      <c r="AD982" s="3">
        <f>VLOOKUP(K982,'[1]자격증 backdata'!A:D,4,0)</f>
        <v>0</v>
      </c>
      <c r="AE982" s="3">
        <f>IF(_xlfn.MAXIFS(AD:AD,B:B,B982)&gt;10,10,_xlfn.MAXIFS(AD:AD,B:B,B982))</f>
        <v>5</v>
      </c>
      <c r="AG982" s="2" t="str">
        <f>VLOOKUP(K982,'[1]자격증 backdata'!A:C,3,0)</f>
        <v>M</v>
      </c>
      <c r="AH982" s="2">
        <f>COUNTIFS($B:$B,$B982,$AG:$AG,AH$1)</f>
        <v>0</v>
      </c>
      <c r="AI982" s="2">
        <f>COUNTIFS($B:$B,$B982,$AG:$AG,AI$1)</f>
        <v>0</v>
      </c>
      <c r="AJ982" s="2">
        <f>COUNTIFS($B:$B,$B982,$AG:$AG,AJ$1)</f>
        <v>0</v>
      </c>
      <c r="AK982" s="2">
        <f>COUNTIFS($B:$B,$B982,$AG:$AG,AK$1)</f>
        <v>0</v>
      </c>
      <c r="AL982" s="2">
        <f>COUNTIFS($B:$B,$B982,$AG:$AG,AL$1)</f>
        <v>0</v>
      </c>
      <c r="AM982" s="2">
        <f>COUNTIFS($B:$B,$B982,$AG:$AG,AM$1)</f>
        <v>0</v>
      </c>
      <c r="AN982" s="2">
        <f>COUNTIFS($B:$B,$B982,$AG:$AG,AN$1)</f>
        <v>0</v>
      </c>
      <c r="AO982" s="2">
        <f>COUNTIFS($B:$B,$B982,$AG:$AG,AO$1)</f>
        <v>1</v>
      </c>
      <c r="AP982" s="2">
        <f>COUNTIFS($B:$B,$B982,$AG:$AG,AP$1)</f>
        <v>1</v>
      </c>
      <c r="AQ982" s="2">
        <f>COUNTIFS($B:$B,$B982,$AG:$AG,AQ$1)</f>
        <v>1</v>
      </c>
      <c r="AR982" s="2">
        <f>COUNTIFS($B:$B,$B982,$AG:$AG,AR$1)</f>
        <v>0</v>
      </c>
      <c r="AS982" s="2">
        <f>COUNTIFS($B:$B,$B982,$AG:$AG,AS$1)</f>
        <v>0</v>
      </c>
      <c r="AT982" s="2">
        <f>COUNTIFS($B:$B,$B982,$AG:$AG,AT$1)</f>
        <v>1</v>
      </c>
      <c r="AU982" s="2">
        <f>COUNTIFS($B:$B,$B982,$AG:$AG,AU$1)</f>
        <v>0</v>
      </c>
    </row>
    <row r="983" spans="1:47" ht="15" customHeight="1" x14ac:dyDescent="0.35">
      <c r="A983" s="4">
        <f>IF(B982=B983,A982,A982+1)</f>
        <v>333</v>
      </c>
      <c r="B983" s="4" t="s">
        <v>4607</v>
      </c>
      <c r="C983" s="4" t="s">
        <v>4606</v>
      </c>
      <c r="D983" s="4" t="s">
        <v>3044</v>
      </c>
      <c r="E983" s="4" t="s">
        <v>3043</v>
      </c>
      <c r="F983" s="4" t="s">
        <v>7</v>
      </c>
      <c r="G983" s="4" t="s">
        <v>8</v>
      </c>
      <c r="H983" s="4" t="s">
        <v>7</v>
      </c>
      <c r="I983" s="4">
        <v>1</v>
      </c>
      <c r="J983" s="4" t="s">
        <v>69</v>
      </c>
      <c r="K983" s="4" t="s">
        <v>3065</v>
      </c>
      <c r="L983" s="4" t="s">
        <v>36</v>
      </c>
      <c r="M983" s="4" t="s">
        <v>4608</v>
      </c>
      <c r="N983" s="4" t="s">
        <v>24</v>
      </c>
      <c r="P983" s="4" t="s">
        <v>669</v>
      </c>
      <c r="Q983" s="4" t="s">
        <v>1475</v>
      </c>
      <c r="R983" s="4" t="s">
        <v>2434</v>
      </c>
      <c r="S983" s="5" t="str">
        <f>IF(P983="심사불필요","-",VLOOKUP(K983,'[1]자격증 backdata'!A:G,7,0))</f>
        <v>-</v>
      </c>
      <c r="T983" s="5" t="str">
        <f>IF(S983="-","-",IF(COUNTIFS(B:B,B983,S:S,"필수")&gt;0,"자격요건충족","확인필요"))</f>
        <v>-</v>
      </c>
      <c r="U983" s="5"/>
      <c r="W983" s="5">
        <f>IF(Q983="4급","심사불필요",VLOOKUP(K983,'[1]자격증 backdata'!A:B,2,0))</f>
        <v>0</v>
      </c>
      <c r="X983" s="4">
        <f>IF(R983="A", MIN(20, SUMIFS(W:W, B:B, B983, R:R, "A")),IF(R983="B", MIN(30, SUMIFS(W:W, B:B, B983, R:R, "B")),"비해당분야"))</f>
        <v>4</v>
      </c>
      <c r="Y983" s="4" t="str">
        <f>IF(R983="C",MIN(30,IF(COUNTIFS(B:B,B983,W:W,"가1")=1,25,IF(COUNTIFS(B:B,B983,W:W,"가1")&gt;=2,30,0))+IF(COUNTIFS(B:B,B983,W:W,"나1")&gt;=4,30,IF(COUNTIFS(B:B,B983,W:W,"나1")=3,26,IF(COUNTIFS(B:B,B983,W:W,"나1")=2,22,IF(COUNTIFS(B:B,B983,W:W,"나1")=1,18,0)))))+MIN(30,IF(COUNTIFS(B:B,B983,W:W,"가2")=1,25,IF(COUNTIFS(B:B,B983,W:W,"가2")&gt;=2,30,0))+IF(COUNTIFS(B:B,B983,W:W,"나2")=3,30,IF(COUNTIFS(B:B,B983,W:W,"나2")=2,25,IF(COUNTIFS(B:B,B983,W:W,"나2")=1,20,0)))),"비해당분야")</f>
        <v>비해당분야</v>
      </c>
      <c r="Z983" s="4" t="str">
        <f>IF(R983="C",VLOOKUP(K983,'[1]자격증 backdata'!A:F,6,0),"비해당분야")</f>
        <v>비해당분야</v>
      </c>
      <c r="AA983" s="4" t="str">
        <f>IF(R983="C",SUMIF(B:B,B983,Z:Z),"비해당분야")</f>
        <v>비해당분야</v>
      </c>
      <c r="AB983" s="4" t="str">
        <f>IF(R983="C",SUM(Y983,AA983),"비해당분야")</f>
        <v>비해당분야</v>
      </c>
      <c r="AC983" s="4">
        <f>IF(R983="C",AB983,X983)</f>
        <v>4</v>
      </c>
      <c r="AD983" s="4">
        <f>VLOOKUP(K983,'[1]자격증 backdata'!A:D,4,0)</f>
        <v>5</v>
      </c>
      <c r="AE983" s="4">
        <f>IF(_xlfn.MAXIFS(AD:AD,B:B,B983)&gt;10,10,_xlfn.MAXIFS(AD:AD,B:B,B983))</f>
        <v>5</v>
      </c>
      <c r="AG983" s="5">
        <f>VLOOKUP(K983,'[1]자격증 backdata'!A:C,3,0)</f>
        <v>0</v>
      </c>
      <c r="AH983" s="5">
        <f>COUNTIFS($B:$B,$B983,$AG:$AG,AH$1)</f>
        <v>0</v>
      </c>
      <c r="AI983" s="5">
        <f>COUNTIFS($B:$B,$B983,$AG:$AG,AI$1)</f>
        <v>0</v>
      </c>
      <c r="AJ983" s="5">
        <f>COUNTIFS($B:$B,$B983,$AG:$AG,AJ$1)</f>
        <v>0</v>
      </c>
      <c r="AK983" s="5">
        <f>COUNTIFS($B:$B,$B983,$AG:$AG,AK$1)</f>
        <v>0</v>
      </c>
      <c r="AL983" s="5">
        <f>COUNTIFS($B:$B,$B983,$AG:$AG,AL$1)</f>
        <v>0</v>
      </c>
      <c r="AM983" s="5">
        <f>COUNTIFS($B:$B,$B983,$AG:$AG,AM$1)</f>
        <v>0</v>
      </c>
      <c r="AN983" s="5">
        <f>COUNTIFS($B:$B,$B983,$AG:$AG,AN$1)</f>
        <v>0</v>
      </c>
      <c r="AO983" s="5">
        <f>COUNTIFS($B:$B,$B983,$AG:$AG,AO$1)</f>
        <v>0</v>
      </c>
      <c r="AP983" s="5">
        <f>COUNTIFS($B:$B,$B983,$AG:$AG,AP$1)</f>
        <v>0</v>
      </c>
      <c r="AQ983" s="5">
        <f>COUNTIFS($B:$B,$B983,$AG:$AG,AQ$1)</f>
        <v>0</v>
      </c>
      <c r="AR983" s="5">
        <f>COUNTIFS($B:$B,$B983,$AG:$AG,AR$1)</f>
        <v>0</v>
      </c>
      <c r="AS983" s="5">
        <f>COUNTIFS($B:$B,$B983,$AG:$AG,AS$1)</f>
        <v>0</v>
      </c>
      <c r="AT983" s="5">
        <f>COUNTIFS($B:$B,$B983,$AG:$AG,AT$1)</f>
        <v>1</v>
      </c>
      <c r="AU983" s="5">
        <f>COUNTIFS($B:$B,$B983,$AG:$AG,AU$1)</f>
        <v>0</v>
      </c>
    </row>
    <row r="984" spans="1:47" ht="15" customHeight="1" x14ac:dyDescent="0.35">
      <c r="A984" s="6">
        <f>IF(B983=B984,A983,A983+1)</f>
        <v>333</v>
      </c>
      <c r="B984" s="6" t="s">
        <v>4607</v>
      </c>
      <c r="C984" s="6" t="s">
        <v>4606</v>
      </c>
      <c r="D984" s="6" t="s">
        <v>3044</v>
      </c>
      <c r="E984" s="6" t="s">
        <v>3043</v>
      </c>
      <c r="F984" s="4" t="s">
        <v>7</v>
      </c>
      <c r="G984" s="4" t="s">
        <v>8</v>
      </c>
      <c r="H984" s="4" t="s">
        <v>7</v>
      </c>
      <c r="I984" s="4">
        <v>2</v>
      </c>
      <c r="J984" s="4" t="s">
        <v>106</v>
      </c>
      <c r="K984" s="4" t="s">
        <v>3057</v>
      </c>
      <c r="L984" s="4" t="s">
        <v>55</v>
      </c>
      <c r="M984" s="4" t="s">
        <v>4605</v>
      </c>
      <c r="N984" s="4" t="s">
        <v>4604</v>
      </c>
      <c r="P984" s="4" t="s">
        <v>669</v>
      </c>
      <c r="Q984" s="4" t="s">
        <v>1475</v>
      </c>
      <c r="R984" s="4" t="s">
        <v>2434</v>
      </c>
      <c r="S984" s="5" t="str">
        <f>IF(P984="심사불필요","-",VLOOKUP(K984,'[1]자격증 backdata'!A:G,7,0))</f>
        <v>-</v>
      </c>
      <c r="T984" s="5" t="str">
        <f>IF(S984="-","-",IF(COUNTIFS(B:B,B984,S:S,"필수")&gt;0,"자격요건충족","확인필요"))</f>
        <v>-</v>
      </c>
      <c r="U984" s="5"/>
      <c r="W984" s="5">
        <f>IF(Q984="4급","심사불필요",VLOOKUP(K984,'[1]자격증 backdata'!A:B,2,0))</f>
        <v>4</v>
      </c>
      <c r="X984" s="4">
        <f>IF(R984="A", MIN(20, SUMIFS(W:W, B:B, B984, R:R, "A")),IF(R984="B", MIN(30, SUMIFS(W:W, B:B, B984, R:R, "B")),"비해당분야"))</f>
        <v>4</v>
      </c>
      <c r="Y984" s="4" t="str">
        <f>IF(R984="C",MIN(30,IF(COUNTIFS(B:B,B984,W:W,"가1")=1,25,IF(COUNTIFS(B:B,B984,W:W,"가1")&gt;=2,30,0))+IF(COUNTIFS(B:B,B984,W:W,"나1")&gt;=4,30,IF(COUNTIFS(B:B,B984,W:W,"나1")=3,26,IF(COUNTIFS(B:B,B984,W:W,"나1")=2,22,IF(COUNTIFS(B:B,B984,W:W,"나1")=1,18,0)))))+MIN(30,IF(COUNTIFS(B:B,B984,W:W,"가2")=1,25,IF(COUNTIFS(B:B,B984,W:W,"가2")&gt;=2,30,0))+IF(COUNTIFS(B:B,B984,W:W,"나2")=3,30,IF(COUNTIFS(B:B,B984,W:W,"나2")=2,25,IF(COUNTIFS(B:B,B984,W:W,"나2")=1,20,0)))),"비해당분야")</f>
        <v>비해당분야</v>
      </c>
      <c r="Z984" s="4" t="str">
        <f>IF(R984="C",VLOOKUP(K984,'[1]자격증 backdata'!A:F,6,0),"비해당분야")</f>
        <v>비해당분야</v>
      </c>
      <c r="AA984" s="4" t="str">
        <f>IF(R984="C",SUMIF(B:B,B984,Z:Z),"비해당분야")</f>
        <v>비해당분야</v>
      </c>
      <c r="AB984" s="4" t="str">
        <f>IF(R984="C",SUM(Y984,AA984),"비해당분야")</f>
        <v>비해당분야</v>
      </c>
      <c r="AC984" s="4">
        <f>IF(R984="C",AB984,X984)</f>
        <v>4</v>
      </c>
      <c r="AD984" s="4">
        <f>VLOOKUP(K984,'[1]자격증 backdata'!A:D,4,0)</f>
        <v>0</v>
      </c>
      <c r="AE984" s="4">
        <f>IF(_xlfn.MAXIFS(AD:AD,B:B,B984)&gt;10,10,_xlfn.MAXIFS(AD:AD,B:B,B984))</f>
        <v>5</v>
      </c>
      <c r="AG984" s="5" t="str">
        <f>VLOOKUP(K984,'[1]자격증 backdata'!A:C,3,0)</f>
        <v>M</v>
      </c>
      <c r="AH984" s="5">
        <f>COUNTIFS($B:$B,$B984,$AG:$AG,AH$1)</f>
        <v>0</v>
      </c>
      <c r="AI984" s="5">
        <f>COUNTIFS($B:$B,$B984,$AG:$AG,AI$1)</f>
        <v>0</v>
      </c>
      <c r="AJ984" s="5">
        <f>COUNTIFS($B:$B,$B984,$AG:$AG,AJ$1)</f>
        <v>0</v>
      </c>
      <c r="AK984" s="5">
        <f>COUNTIFS($B:$B,$B984,$AG:$AG,AK$1)</f>
        <v>0</v>
      </c>
      <c r="AL984" s="5">
        <f>COUNTIFS($B:$B,$B984,$AG:$AG,AL$1)</f>
        <v>0</v>
      </c>
      <c r="AM984" s="5">
        <f>COUNTIFS($B:$B,$B984,$AG:$AG,AM$1)</f>
        <v>0</v>
      </c>
      <c r="AN984" s="5">
        <f>COUNTIFS($B:$B,$B984,$AG:$AG,AN$1)</f>
        <v>0</v>
      </c>
      <c r="AO984" s="5">
        <f>COUNTIFS($B:$B,$B984,$AG:$AG,AO$1)</f>
        <v>0</v>
      </c>
      <c r="AP984" s="5">
        <f>COUNTIFS($B:$B,$B984,$AG:$AG,AP$1)</f>
        <v>0</v>
      </c>
      <c r="AQ984" s="5">
        <f>COUNTIFS($B:$B,$B984,$AG:$AG,AQ$1)</f>
        <v>0</v>
      </c>
      <c r="AR984" s="5">
        <f>COUNTIFS($B:$B,$B984,$AG:$AG,AR$1)</f>
        <v>0</v>
      </c>
      <c r="AS984" s="5">
        <f>COUNTIFS($B:$B,$B984,$AG:$AG,AS$1)</f>
        <v>0</v>
      </c>
      <c r="AT984" s="5">
        <f>COUNTIFS($B:$B,$B984,$AG:$AG,AT$1)</f>
        <v>1</v>
      </c>
      <c r="AU984" s="5">
        <f>COUNTIFS($B:$B,$B984,$AG:$AG,AU$1)</f>
        <v>0</v>
      </c>
    </row>
    <row r="985" spans="1:47" ht="15" customHeight="1" x14ac:dyDescent="0.35">
      <c r="A985" s="3">
        <f>IF(B984=B985,A984,A984+1)</f>
        <v>334</v>
      </c>
      <c r="B985" s="3" t="s">
        <v>4601</v>
      </c>
      <c r="C985" s="3" t="s">
        <v>2757</v>
      </c>
      <c r="D985" s="3" t="s">
        <v>3044</v>
      </c>
      <c r="E985" s="3" t="s">
        <v>3043</v>
      </c>
      <c r="F985" s="4" t="s">
        <v>7</v>
      </c>
      <c r="G985" s="4" t="s">
        <v>8</v>
      </c>
      <c r="H985" s="4" t="s">
        <v>7</v>
      </c>
      <c r="I985" s="3">
        <v>1</v>
      </c>
      <c r="J985" s="3" t="s">
        <v>69</v>
      </c>
      <c r="K985" s="3" t="s">
        <v>3065</v>
      </c>
      <c r="L985" s="3" t="s">
        <v>36</v>
      </c>
      <c r="M985" s="3" t="s">
        <v>4603</v>
      </c>
      <c r="N985" s="3" t="s">
        <v>340</v>
      </c>
      <c r="P985" s="3" t="s">
        <v>669</v>
      </c>
      <c r="Q985" s="3" t="s">
        <v>1475</v>
      </c>
      <c r="R985" s="3" t="s">
        <v>2434</v>
      </c>
      <c r="S985" s="2" t="str">
        <f>IF(P985="심사불필요","-",VLOOKUP(K985,'[1]자격증 backdata'!A:G,7,0))</f>
        <v>-</v>
      </c>
      <c r="T985" s="2" t="str">
        <f>IF(S985="-","-",IF(COUNTIFS(B:B,B985,S:S,"필수")&gt;0,"자격요건충족","확인필요"))</f>
        <v>-</v>
      </c>
      <c r="U985" s="2"/>
      <c r="W985" s="2">
        <f>IF(Q985="4급","심사불필요",VLOOKUP(K985,'[1]자격증 backdata'!A:B,2,0))</f>
        <v>0</v>
      </c>
      <c r="X985" s="3">
        <f>IF(R985="A", MIN(20, SUMIFS(W:W, B:B, B985, R:R, "A")),IF(R985="B", MIN(30, SUMIFS(W:W, B:B, B985, R:R, "B")),"비해당분야"))</f>
        <v>6</v>
      </c>
      <c r="Y985" s="3" t="str">
        <f>IF(R985="C",MIN(30,IF(COUNTIFS(B:B,B985,W:W,"가1")=1,25,IF(COUNTIFS(B:B,B985,W:W,"가1")&gt;=2,30,0))+IF(COUNTIFS(B:B,B985,W:W,"나1")&gt;=4,30,IF(COUNTIFS(B:B,B985,W:W,"나1")=3,26,IF(COUNTIFS(B:B,B985,W:W,"나1")=2,22,IF(COUNTIFS(B:B,B985,W:W,"나1")=1,18,0)))))+MIN(30,IF(COUNTIFS(B:B,B985,W:W,"가2")=1,25,IF(COUNTIFS(B:B,B985,W:W,"가2")&gt;=2,30,0))+IF(COUNTIFS(B:B,B985,W:W,"나2")=3,30,IF(COUNTIFS(B:B,B985,W:W,"나2")=2,25,IF(COUNTIFS(B:B,B985,W:W,"나2")=1,20,0)))),"비해당분야")</f>
        <v>비해당분야</v>
      </c>
      <c r="Z985" s="3" t="str">
        <f>IF(R985="C",VLOOKUP(K985,'[1]자격증 backdata'!A:F,6,0),"비해당분야")</f>
        <v>비해당분야</v>
      </c>
      <c r="AA985" s="3" t="str">
        <f>IF(R985="C",SUMIF(B:B,B985,Z:Z),"비해당분야")</f>
        <v>비해당분야</v>
      </c>
      <c r="AB985" s="3" t="str">
        <f>IF(R985="C",SUM(Y985,AA985),"비해당분야")</f>
        <v>비해당분야</v>
      </c>
      <c r="AC985" s="3">
        <f>IF(R985="C",AB985,X985)</f>
        <v>6</v>
      </c>
      <c r="AD985" s="3">
        <f>VLOOKUP(K985,'[1]자격증 backdata'!A:D,4,0)</f>
        <v>5</v>
      </c>
      <c r="AE985" s="3">
        <f>IF(_xlfn.MAXIFS(AD:AD,B:B,B985)&gt;10,10,_xlfn.MAXIFS(AD:AD,B:B,B985))</f>
        <v>5</v>
      </c>
      <c r="AG985" s="2">
        <f>VLOOKUP(K985,'[1]자격증 backdata'!A:C,3,0)</f>
        <v>0</v>
      </c>
      <c r="AH985" s="2">
        <f>COUNTIFS($B:$B,$B985,$AG:$AG,AH$1)</f>
        <v>0</v>
      </c>
      <c r="AI985" s="2">
        <f>COUNTIFS($B:$B,$B985,$AG:$AG,AI$1)</f>
        <v>0</v>
      </c>
      <c r="AJ985" s="2">
        <f>COUNTIFS($B:$B,$B985,$AG:$AG,AJ$1)</f>
        <v>0</v>
      </c>
      <c r="AK985" s="2">
        <f>COUNTIFS($B:$B,$B985,$AG:$AG,AK$1)</f>
        <v>0</v>
      </c>
      <c r="AL985" s="2">
        <f>COUNTIFS($B:$B,$B985,$AG:$AG,AL$1)</f>
        <v>0</v>
      </c>
      <c r="AM985" s="2">
        <f>COUNTIFS($B:$B,$B985,$AG:$AG,AM$1)</f>
        <v>0</v>
      </c>
      <c r="AN985" s="2">
        <f>COUNTIFS($B:$B,$B985,$AG:$AG,AN$1)</f>
        <v>0</v>
      </c>
      <c r="AO985" s="2">
        <f>COUNTIFS($B:$B,$B985,$AG:$AG,AO$1)</f>
        <v>0</v>
      </c>
      <c r="AP985" s="2">
        <f>COUNTIFS($B:$B,$B985,$AG:$AG,AP$1)</f>
        <v>0</v>
      </c>
      <c r="AQ985" s="2">
        <f>COUNTIFS($B:$B,$B985,$AG:$AG,AQ$1)</f>
        <v>1</v>
      </c>
      <c r="AR985" s="2">
        <f>COUNTIFS($B:$B,$B985,$AG:$AG,AR$1)</f>
        <v>0</v>
      </c>
      <c r="AS985" s="2">
        <f>COUNTIFS($B:$B,$B985,$AG:$AG,AS$1)</f>
        <v>0</v>
      </c>
      <c r="AT985" s="2">
        <f>COUNTIFS($B:$B,$B985,$AG:$AG,AT$1)</f>
        <v>1</v>
      </c>
      <c r="AU985" s="2">
        <f>COUNTIFS($B:$B,$B985,$AG:$AG,AU$1)</f>
        <v>0</v>
      </c>
    </row>
    <row r="986" spans="1:47" ht="15" customHeight="1" x14ac:dyDescent="0.35">
      <c r="A986" s="7">
        <f>IF(B985=B986,A985,A985+1)</f>
        <v>334</v>
      </c>
      <c r="B986" s="7" t="s">
        <v>4601</v>
      </c>
      <c r="C986" s="7" t="s">
        <v>2757</v>
      </c>
      <c r="D986" s="7" t="s">
        <v>3044</v>
      </c>
      <c r="E986" s="7" t="s">
        <v>3043</v>
      </c>
      <c r="F986" s="4" t="s">
        <v>7</v>
      </c>
      <c r="G986" s="4" t="s">
        <v>8</v>
      </c>
      <c r="H986" s="4" t="s">
        <v>7</v>
      </c>
      <c r="I986" s="3">
        <v>2</v>
      </c>
      <c r="J986" s="3" t="s">
        <v>106</v>
      </c>
      <c r="K986" s="3" t="s">
        <v>3057</v>
      </c>
      <c r="L986" s="3" t="s">
        <v>55</v>
      </c>
      <c r="M986" s="3" t="s">
        <v>4602</v>
      </c>
      <c r="N986" s="3" t="s">
        <v>2027</v>
      </c>
      <c r="P986" s="3" t="s">
        <v>669</v>
      </c>
      <c r="Q986" s="3" t="s">
        <v>1475</v>
      </c>
      <c r="R986" s="3" t="s">
        <v>2434</v>
      </c>
      <c r="S986" s="2" t="str">
        <f>IF(P986="심사불필요","-",VLOOKUP(K986,'[1]자격증 backdata'!A:G,7,0))</f>
        <v>-</v>
      </c>
      <c r="T986" s="2" t="str">
        <f>IF(S986="-","-",IF(COUNTIFS(B:B,B986,S:S,"필수")&gt;0,"자격요건충족","확인필요"))</f>
        <v>-</v>
      </c>
      <c r="U986" s="2"/>
      <c r="W986" s="2">
        <f>IF(Q986="4급","심사불필요",VLOOKUP(K986,'[1]자격증 backdata'!A:B,2,0))</f>
        <v>4</v>
      </c>
      <c r="X986" s="3">
        <f>IF(R986="A", MIN(20, SUMIFS(W:W, B:B, B986, R:R, "A")),IF(R986="B", MIN(30, SUMIFS(W:W, B:B, B986, R:R, "B")),"비해당분야"))</f>
        <v>6</v>
      </c>
      <c r="Y986" s="3" t="str">
        <f>IF(R986="C",MIN(30,IF(COUNTIFS(B:B,B986,W:W,"가1")=1,25,IF(COUNTIFS(B:B,B986,W:W,"가1")&gt;=2,30,0))+IF(COUNTIFS(B:B,B986,W:W,"나1")&gt;=4,30,IF(COUNTIFS(B:B,B986,W:W,"나1")=3,26,IF(COUNTIFS(B:B,B986,W:W,"나1")=2,22,IF(COUNTIFS(B:B,B986,W:W,"나1")=1,18,0)))))+MIN(30,IF(COUNTIFS(B:B,B986,W:W,"가2")=1,25,IF(COUNTIFS(B:B,B986,W:W,"가2")&gt;=2,30,0))+IF(COUNTIFS(B:B,B986,W:W,"나2")=3,30,IF(COUNTIFS(B:B,B986,W:W,"나2")=2,25,IF(COUNTIFS(B:B,B986,W:W,"나2")=1,20,0)))),"비해당분야")</f>
        <v>비해당분야</v>
      </c>
      <c r="Z986" s="3" t="str">
        <f>IF(R986="C",VLOOKUP(K986,'[1]자격증 backdata'!A:F,6,0),"비해당분야")</f>
        <v>비해당분야</v>
      </c>
      <c r="AA986" s="3" t="str">
        <f>IF(R986="C",SUMIF(B:B,B986,Z:Z),"비해당분야")</f>
        <v>비해당분야</v>
      </c>
      <c r="AB986" s="3" t="str">
        <f>IF(R986="C",SUM(Y986,AA986),"비해당분야")</f>
        <v>비해당분야</v>
      </c>
      <c r="AC986" s="3">
        <f>IF(R986="C",AB986,X986)</f>
        <v>6</v>
      </c>
      <c r="AD986" s="3">
        <f>VLOOKUP(K986,'[1]자격증 backdata'!A:D,4,0)</f>
        <v>0</v>
      </c>
      <c r="AE986" s="3">
        <f>IF(_xlfn.MAXIFS(AD:AD,B:B,B986)&gt;10,10,_xlfn.MAXIFS(AD:AD,B:B,B986))</f>
        <v>5</v>
      </c>
      <c r="AG986" s="2" t="str">
        <f>VLOOKUP(K986,'[1]자격증 backdata'!A:C,3,0)</f>
        <v>M</v>
      </c>
      <c r="AH986" s="2">
        <f>COUNTIFS($B:$B,$B986,$AG:$AG,AH$1)</f>
        <v>0</v>
      </c>
      <c r="AI986" s="2">
        <f>COUNTIFS($B:$B,$B986,$AG:$AG,AI$1)</f>
        <v>0</v>
      </c>
      <c r="AJ986" s="2">
        <f>COUNTIFS($B:$B,$B986,$AG:$AG,AJ$1)</f>
        <v>0</v>
      </c>
      <c r="AK986" s="2">
        <f>COUNTIFS($B:$B,$B986,$AG:$AG,AK$1)</f>
        <v>0</v>
      </c>
      <c r="AL986" s="2">
        <f>COUNTIFS($B:$B,$B986,$AG:$AG,AL$1)</f>
        <v>0</v>
      </c>
      <c r="AM986" s="2">
        <f>COUNTIFS($B:$B,$B986,$AG:$AG,AM$1)</f>
        <v>0</v>
      </c>
      <c r="AN986" s="2">
        <f>COUNTIFS($B:$B,$B986,$AG:$AG,AN$1)</f>
        <v>0</v>
      </c>
      <c r="AO986" s="2">
        <f>COUNTIFS($B:$B,$B986,$AG:$AG,AO$1)</f>
        <v>0</v>
      </c>
      <c r="AP986" s="2">
        <f>COUNTIFS($B:$B,$B986,$AG:$AG,AP$1)</f>
        <v>0</v>
      </c>
      <c r="AQ986" s="2">
        <f>COUNTIFS($B:$B,$B986,$AG:$AG,AQ$1)</f>
        <v>1</v>
      </c>
      <c r="AR986" s="2">
        <f>COUNTIFS($B:$B,$B986,$AG:$AG,AR$1)</f>
        <v>0</v>
      </c>
      <c r="AS986" s="2">
        <f>COUNTIFS($B:$B,$B986,$AG:$AG,AS$1)</f>
        <v>0</v>
      </c>
      <c r="AT986" s="2">
        <f>COUNTIFS($B:$B,$B986,$AG:$AG,AT$1)</f>
        <v>1</v>
      </c>
      <c r="AU986" s="2">
        <f>COUNTIFS($B:$B,$B986,$AG:$AG,AU$1)</f>
        <v>0</v>
      </c>
    </row>
    <row r="987" spans="1:47" ht="15" customHeight="1" x14ac:dyDescent="0.35">
      <c r="A987" s="7">
        <f>IF(B986=B987,A986,A986+1)</f>
        <v>334</v>
      </c>
      <c r="B987" s="7" t="s">
        <v>4601</v>
      </c>
      <c r="C987" s="7" t="s">
        <v>2757</v>
      </c>
      <c r="D987" s="7" t="s">
        <v>3044</v>
      </c>
      <c r="E987" s="7" t="s">
        <v>3043</v>
      </c>
      <c r="F987" s="4" t="s">
        <v>7</v>
      </c>
      <c r="G987" s="4" t="s">
        <v>8</v>
      </c>
      <c r="H987" s="4" t="s">
        <v>7</v>
      </c>
      <c r="I987" s="3">
        <v>3</v>
      </c>
      <c r="J987" s="3" t="s">
        <v>364</v>
      </c>
      <c r="K987" s="3" t="s">
        <v>3075</v>
      </c>
      <c r="L987" s="3" t="s">
        <v>254</v>
      </c>
      <c r="M987" s="3" t="s">
        <v>4600</v>
      </c>
      <c r="N987" s="3" t="s">
        <v>3688</v>
      </c>
      <c r="P987" s="3" t="s">
        <v>669</v>
      </c>
      <c r="Q987" s="3" t="s">
        <v>1475</v>
      </c>
      <c r="R987" s="3" t="s">
        <v>2434</v>
      </c>
      <c r="S987" s="2" t="str">
        <f>IF(P987="심사불필요","-",VLOOKUP(K987,'[1]자격증 backdata'!A:G,7,0))</f>
        <v>-</v>
      </c>
      <c r="T987" s="2" t="str">
        <f>IF(S987="-","-",IF(COUNTIFS(B:B,B987,S:S,"필수")&gt;0,"자격요건충족","확인필요"))</f>
        <v>-</v>
      </c>
      <c r="U987" s="2"/>
      <c r="W987" s="2">
        <f>IF(Q987="4급","심사불필요",VLOOKUP(K987,'[1]자격증 backdata'!A:B,2,0))</f>
        <v>2</v>
      </c>
      <c r="X987" s="3">
        <f>IF(R987="A", MIN(20, SUMIFS(W:W, B:B, B987, R:R, "A")),IF(R987="B", MIN(30, SUMIFS(W:W, B:B, B987, R:R, "B")),"비해당분야"))</f>
        <v>6</v>
      </c>
      <c r="Y987" s="3" t="str">
        <f>IF(R987="C",MIN(30,IF(COUNTIFS(B:B,B987,W:W,"가1")=1,25,IF(COUNTIFS(B:B,B987,W:W,"가1")&gt;=2,30,0))+IF(COUNTIFS(B:B,B987,W:W,"나1")&gt;=4,30,IF(COUNTIFS(B:B,B987,W:W,"나1")=3,26,IF(COUNTIFS(B:B,B987,W:W,"나1")=2,22,IF(COUNTIFS(B:B,B987,W:W,"나1")=1,18,0)))))+MIN(30,IF(COUNTIFS(B:B,B987,W:W,"가2")=1,25,IF(COUNTIFS(B:B,B987,W:W,"가2")&gt;=2,30,0))+IF(COUNTIFS(B:B,B987,W:W,"나2")=3,30,IF(COUNTIFS(B:B,B987,W:W,"나2")=2,25,IF(COUNTIFS(B:B,B987,W:W,"나2")=1,20,0)))),"비해당분야")</f>
        <v>비해당분야</v>
      </c>
      <c r="Z987" s="3" t="str">
        <f>IF(R987="C",VLOOKUP(K987,'[1]자격증 backdata'!A:F,6,0),"비해당분야")</f>
        <v>비해당분야</v>
      </c>
      <c r="AA987" s="3" t="str">
        <f>IF(R987="C",SUMIF(B:B,B987,Z:Z),"비해당분야")</f>
        <v>비해당분야</v>
      </c>
      <c r="AB987" s="3" t="str">
        <f>IF(R987="C",SUM(Y987,AA987),"비해당분야")</f>
        <v>비해당분야</v>
      </c>
      <c r="AC987" s="3">
        <f>IF(R987="C",AB987,X987)</f>
        <v>6</v>
      </c>
      <c r="AD987" s="3">
        <f>VLOOKUP(K987,'[1]자격증 backdata'!A:D,4,0)</f>
        <v>0</v>
      </c>
      <c r="AE987" s="3">
        <f>IF(_xlfn.MAXIFS(AD:AD,B:B,B987)&gt;10,10,_xlfn.MAXIFS(AD:AD,B:B,B987))</f>
        <v>5</v>
      </c>
      <c r="AG987" s="2" t="str">
        <f>VLOOKUP(K987,'[1]자격증 backdata'!A:C,3,0)</f>
        <v>J</v>
      </c>
      <c r="AH987" s="2">
        <f>COUNTIFS($B:$B,$B987,$AG:$AG,AH$1)</f>
        <v>0</v>
      </c>
      <c r="AI987" s="2">
        <f>COUNTIFS($B:$B,$B987,$AG:$AG,AI$1)</f>
        <v>0</v>
      </c>
      <c r="AJ987" s="2">
        <f>COUNTIFS($B:$B,$B987,$AG:$AG,AJ$1)</f>
        <v>0</v>
      </c>
      <c r="AK987" s="2">
        <f>COUNTIFS($B:$B,$B987,$AG:$AG,AK$1)</f>
        <v>0</v>
      </c>
      <c r="AL987" s="2">
        <f>COUNTIFS($B:$B,$B987,$AG:$AG,AL$1)</f>
        <v>0</v>
      </c>
      <c r="AM987" s="2">
        <f>COUNTIFS($B:$B,$B987,$AG:$AG,AM$1)</f>
        <v>0</v>
      </c>
      <c r="AN987" s="2">
        <f>COUNTIFS($B:$B,$B987,$AG:$AG,AN$1)</f>
        <v>0</v>
      </c>
      <c r="AO987" s="2">
        <f>COUNTIFS($B:$B,$B987,$AG:$AG,AO$1)</f>
        <v>0</v>
      </c>
      <c r="AP987" s="2">
        <f>COUNTIFS($B:$B,$B987,$AG:$AG,AP$1)</f>
        <v>0</v>
      </c>
      <c r="AQ987" s="2">
        <f>COUNTIFS($B:$B,$B987,$AG:$AG,AQ$1)</f>
        <v>1</v>
      </c>
      <c r="AR987" s="2">
        <f>COUNTIFS($B:$B,$B987,$AG:$AG,AR$1)</f>
        <v>0</v>
      </c>
      <c r="AS987" s="2">
        <f>COUNTIFS($B:$B,$B987,$AG:$AG,AS$1)</f>
        <v>0</v>
      </c>
      <c r="AT987" s="2">
        <f>COUNTIFS($B:$B,$B987,$AG:$AG,AT$1)</f>
        <v>1</v>
      </c>
      <c r="AU987" s="2">
        <f>COUNTIFS($B:$B,$B987,$AG:$AG,AU$1)</f>
        <v>0</v>
      </c>
    </row>
    <row r="988" spans="1:47" ht="15" customHeight="1" x14ac:dyDescent="0.35">
      <c r="A988" s="4">
        <f>IF(B987=B988,A987,A987+1)</f>
        <v>335</v>
      </c>
      <c r="B988" s="4" t="s">
        <v>4597</v>
      </c>
      <c r="C988" s="4" t="s">
        <v>4596</v>
      </c>
      <c r="D988" s="4" t="s">
        <v>3044</v>
      </c>
      <c r="E988" s="4" t="s">
        <v>3043</v>
      </c>
      <c r="F988" s="4" t="s">
        <v>7</v>
      </c>
      <c r="G988" s="4" t="s">
        <v>8</v>
      </c>
      <c r="H988" s="4" t="s">
        <v>7</v>
      </c>
      <c r="I988" s="4">
        <v>1</v>
      </c>
      <c r="J988" s="4" t="s">
        <v>38</v>
      </c>
      <c r="K988" s="4" t="s">
        <v>3059</v>
      </c>
      <c r="L988" s="4" t="s">
        <v>36</v>
      </c>
      <c r="M988" s="4" t="s">
        <v>4599</v>
      </c>
      <c r="N988" s="4" t="s">
        <v>690</v>
      </c>
      <c r="P988" s="4" t="s">
        <v>669</v>
      </c>
      <c r="Q988" s="4" t="s">
        <v>1475</v>
      </c>
      <c r="R988" s="4" t="s">
        <v>2434</v>
      </c>
      <c r="S988" s="5" t="str">
        <f>IF(P988="심사불필요","-",VLOOKUP(K988,'[1]자격증 backdata'!A:G,7,0))</f>
        <v>-</v>
      </c>
      <c r="T988" s="5" t="str">
        <f>IF(S988="-","-",IF(COUNTIFS(B:B,B988,S:S,"필수")&gt;0,"자격요건충족","확인필요"))</f>
        <v>-</v>
      </c>
      <c r="U988" s="5"/>
      <c r="W988" s="5">
        <f>IF(Q988="4급","심사불필요",VLOOKUP(K988,'[1]자격증 backdata'!A:B,2,0))</f>
        <v>0</v>
      </c>
      <c r="X988" s="4">
        <f>IF(R988="A", MIN(20, SUMIFS(W:W, B:B, B988, R:R, "A")),IF(R988="B", MIN(30, SUMIFS(W:W, B:B, B988, R:R, "B")),"비해당분야"))</f>
        <v>4</v>
      </c>
      <c r="Y988" s="4" t="str">
        <f>IF(R988="C",MIN(30,IF(COUNTIFS(B:B,B988,W:W,"가1")=1,25,IF(COUNTIFS(B:B,B988,W:W,"가1")&gt;=2,30,0))+IF(COUNTIFS(B:B,B988,W:W,"나1")&gt;=4,30,IF(COUNTIFS(B:B,B988,W:W,"나1")=3,26,IF(COUNTIFS(B:B,B988,W:W,"나1")=2,22,IF(COUNTIFS(B:B,B988,W:W,"나1")=1,18,0)))))+MIN(30,IF(COUNTIFS(B:B,B988,W:W,"가2")=1,25,IF(COUNTIFS(B:B,B988,W:W,"가2")&gt;=2,30,0))+IF(COUNTIFS(B:B,B988,W:W,"나2")=3,30,IF(COUNTIFS(B:B,B988,W:W,"나2")=2,25,IF(COUNTIFS(B:B,B988,W:W,"나2")=1,20,0)))),"비해당분야")</f>
        <v>비해당분야</v>
      </c>
      <c r="Z988" s="4" t="str">
        <f>IF(R988="C",VLOOKUP(K988,'[1]자격증 backdata'!A:F,6,0),"비해당분야")</f>
        <v>비해당분야</v>
      </c>
      <c r="AA988" s="4" t="str">
        <f>IF(R988="C",SUMIF(B:B,B988,Z:Z),"비해당분야")</f>
        <v>비해당분야</v>
      </c>
      <c r="AB988" s="4" t="str">
        <f>IF(R988="C",SUM(Y988,AA988),"비해당분야")</f>
        <v>비해당분야</v>
      </c>
      <c r="AC988" s="4">
        <f>IF(R988="C",AB988,X988)</f>
        <v>4</v>
      </c>
      <c r="AD988" s="4">
        <f>VLOOKUP(K988,'[1]자격증 backdata'!A:D,4,0)</f>
        <v>5</v>
      </c>
      <c r="AE988" s="4">
        <f>IF(_xlfn.MAXIFS(AD:AD,B:B,B988)&gt;10,10,_xlfn.MAXIFS(AD:AD,B:B,B988))</f>
        <v>5</v>
      </c>
      <c r="AG988" s="5">
        <f>VLOOKUP(K988,'[1]자격증 backdata'!A:C,3,0)</f>
        <v>0</v>
      </c>
      <c r="AH988" s="5">
        <f>COUNTIFS($B:$B,$B988,$AG:$AG,AH$1)</f>
        <v>0</v>
      </c>
      <c r="AI988" s="5">
        <f>COUNTIFS($B:$B,$B988,$AG:$AG,AI$1)</f>
        <v>0</v>
      </c>
      <c r="AJ988" s="5">
        <f>COUNTIFS($B:$B,$B988,$AG:$AG,AJ$1)</f>
        <v>0</v>
      </c>
      <c r="AK988" s="5">
        <f>COUNTIFS($B:$B,$B988,$AG:$AG,AK$1)</f>
        <v>0</v>
      </c>
      <c r="AL988" s="5">
        <f>COUNTIFS($B:$B,$B988,$AG:$AG,AL$1)</f>
        <v>0</v>
      </c>
      <c r="AM988" s="5">
        <f>COUNTIFS($B:$B,$B988,$AG:$AG,AM$1)</f>
        <v>0</v>
      </c>
      <c r="AN988" s="5">
        <f>COUNTIFS($B:$B,$B988,$AG:$AG,AN$1)</f>
        <v>0</v>
      </c>
      <c r="AO988" s="5">
        <f>COUNTIFS($B:$B,$B988,$AG:$AG,AO$1)</f>
        <v>0</v>
      </c>
      <c r="AP988" s="5">
        <f>COUNTIFS($B:$B,$B988,$AG:$AG,AP$1)</f>
        <v>0</v>
      </c>
      <c r="AQ988" s="5">
        <f>COUNTIFS($B:$B,$B988,$AG:$AG,AQ$1)</f>
        <v>1</v>
      </c>
      <c r="AR988" s="5">
        <f>COUNTIFS($B:$B,$B988,$AG:$AG,AR$1)</f>
        <v>0</v>
      </c>
      <c r="AS988" s="5">
        <f>COUNTIFS($B:$B,$B988,$AG:$AG,AS$1)</f>
        <v>0</v>
      </c>
      <c r="AT988" s="5">
        <f>COUNTIFS($B:$B,$B988,$AG:$AG,AT$1)</f>
        <v>1</v>
      </c>
      <c r="AU988" s="5">
        <f>COUNTIFS($B:$B,$B988,$AG:$AG,AU$1)</f>
        <v>0</v>
      </c>
    </row>
    <row r="989" spans="1:47" ht="15" customHeight="1" x14ac:dyDescent="0.35">
      <c r="A989" s="6">
        <f>IF(B988=B989,A988,A988+1)</f>
        <v>335</v>
      </c>
      <c r="B989" s="6" t="s">
        <v>4597</v>
      </c>
      <c r="C989" s="6" t="s">
        <v>4596</v>
      </c>
      <c r="D989" s="6" t="s">
        <v>3044</v>
      </c>
      <c r="E989" s="6" t="s">
        <v>3043</v>
      </c>
      <c r="F989" s="4" t="s">
        <v>7</v>
      </c>
      <c r="G989" s="4" t="s">
        <v>8</v>
      </c>
      <c r="H989" s="4" t="s">
        <v>7</v>
      </c>
      <c r="I989" s="4">
        <v>2</v>
      </c>
      <c r="J989" s="4" t="s">
        <v>57</v>
      </c>
      <c r="K989" s="4" t="s">
        <v>3089</v>
      </c>
      <c r="L989" s="4" t="s">
        <v>55</v>
      </c>
      <c r="M989" s="4" t="s">
        <v>4598</v>
      </c>
      <c r="N989" s="4" t="s">
        <v>1463</v>
      </c>
      <c r="P989" s="4" t="s">
        <v>669</v>
      </c>
      <c r="Q989" s="4" t="s">
        <v>1475</v>
      </c>
      <c r="R989" s="4" t="s">
        <v>2434</v>
      </c>
      <c r="S989" s="5" t="str">
        <f>IF(P989="심사불필요","-",VLOOKUP(K989,'[1]자격증 backdata'!A:G,7,0))</f>
        <v>-</v>
      </c>
      <c r="T989" s="5" t="str">
        <f>IF(S989="-","-",IF(COUNTIFS(B:B,B989,S:S,"필수")&gt;0,"자격요건충족","확인필요"))</f>
        <v>-</v>
      </c>
      <c r="U989" s="5"/>
      <c r="W989" s="5">
        <f>IF(Q989="4급","심사불필요",VLOOKUP(K989,'[1]자격증 backdata'!A:B,2,0))</f>
        <v>2</v>
      </c>
      <c r="X989" s="4">
        <f>IF(R989="A", MIN(20, SUMIFS(W:W, B:B, B989, R:R, "A")),IF(R989="B", MIN(30, SUMIFS(W:W, B:B, B989, R:R, "B")),"비해당분야"))</f>
        <v>4</v>
      </c>
      <c r="Y989" s="4" t="str">
        <f>IF(R989="C",MIN(30,IF(COUNTIFS(B:B,B989,W:W,"가1")=1,25,IF(COUNTIFS(B:B,B989,W:W,"가1")&gt;=2,30,0))+IF(COUNTIFS(B:B,B989,W:W,"나1")&gt;=4,30,IF(COUNTIFS(B:B,B989,W:W,"나1")=3,26,IF(COUNTIFS(B:B,B989,W:W,"나1")=2,22,IF(COUNTIFS(B:B,B989,W:W,"나1")=1,18,0)))))+MIN(30,IF(COUNTIFS(B:B,B989,W:W,"가2")=1,25,IF(COUNTIFS(B:B,B989,W:W,"가2")&gt;=2,30,0))+IF(COUNTIFS(B:B,B989,W:W,"나2")=3,30,IF(COUNTIFS(B:B,B989,W:W,"나2")=2,25,IF(COUNTIFS(B:B,B989,W:W,"나2")=1,20,0)))),"비해당분야")</f>
        <v>비해당분야</v>
      </c>
      <c r="Z989" s="4" t="str">
        <f>IF(R989="C",VLOOKUP(K989,'[1]자격증 backdata'!A:F,6,0),"비해당분야")</f>
        <v>비해당분야</v>
      </c>
      <c r="AA989" s="4" t="str">
        <f>IF(R989="C",SUMIF(B:B,B989,Z:Z),"비해당분야")</f>
        <v>비해당분야</v>
      </c>
      <c r="AB989" s="4" t="str">
        <f>IF(R989="C",SUM(Y989,AA989),"비해당분야")</f>
        <v>비해당분야</v>
      </c>
      <c r="AC989" s="4">
        <f>IF(R989="C",AB989,X989)</f>
        <v>4</v>
      </c>
      <c r="AD989" s="4">
        <f>VLOOKUP(K989,'[1]자격증 backdata'!A:D,4,0)</f>
        <v>0</v>
      </c>
      <c r="AE989" s="4">
        <f>IF(_xlfn.MAXIFS(AD:AD,B:B,B989)&gt;10,10,_xlfn.MAXIFS(AD:AD,B:B,B989))</f>
        <v>5</v>
      </c>
      <c r="AG989" s="5" t="str">
        <f>VLOOKUP(K989,'[1]자격증 backdata'!A:C,3,0)</f>
        <v>M</v>
      </c>
      <c r="AH989" s="5">
        <f>COUNTIFS($B:$B,$B989,$AG:$AG,AH$1)</f>
        <v>0</v>
      </c>
      <c r="AI989" s="5">
        <f>COUNTIFS($B:$B,$B989,$AG:$AG,AI$1)</f>
        <v>0</v>
      </c>
      <c r="AJ989" s="5">
        <f>COUNTIFS($B:$B,$B989,$AG:$AG,AJ$1)</f>
        <v>0</v>
      </c>
      <c r="AK989" s="5">
        <f>COUNTIFS($B:$B,$B989,$AG:$AG,AK$1)</f>
        <v>0</v>
      </c>
      <c r="AL989" s="5">
        <f>COUNTIFS($B:$B,$B989,$AG:$AG,AL$1)</f>
        <v>0</v>
      </c>
      <c r="AM989" s="5">
        <f>COUNTIFS($B:$B,$B989,$AG:$AG,AM$1)</f>
        <v>0</v>
      </c>
      <c r="AN989" s="5">
        <f>COUNTIFS($B:$B,$B989,$AG:$AG,AN$1)</f>
        <v>0</v>
      </c>
      <c r="AO989" s="5">
        <f>COUNTIFS($B:$B,$B989,$AG:$AG,AO$1)</f>
        <v>0</v>
      </c>
      <c r="AP989" s="5">
        <f>COUNTIFS($B:$B,$B989,$AG:$AG,AP$1)</f>
        <v>0</v>
      </c>
      <c r="AQ989" s="5">
        <f>COUNTIFS($B:$B,$B989,$AG:$AG,AQ$1)</f>
        <v>1</v>
      </c>
      <c r="AR989" s="5">
        <f>COUNTIFS($B:$B,$B989,$AG:$AG,AR$1)</f>
        <v>0</v>
      </c>
      <c r="AS989" s="5">
        <f>COUNTIFS($B:$B,$B989,$AG:$AG,AS$1)</f>
        <v>0</v>
      </c>
      <c r="AT989" s="5">
        <f>COUNTIFS($B:$B,$B989,$AG:$AG,AT$1)</f>
        <v>1</v>
      </c>
      <c r="AU989" s="5">
        <f>COUNTIFS($B:$B,$B989,$AG:$AG,AU$1)</f>
        <v>0</v>
      </c>
    </row>
    <row r="990" spans="1:47" ht="15" customHeight="1" x14ac:dyDescent="0.35">
      <c r="A990" s="6">
        <f>IF(B989=B990,A989,A989+1)</f>
        <v>335</v>
      </c>
      <c r="B990" s="6" t="s">
        <v>4597</v>
      </c>
      <c r="C990" s="6" t="s">
        <v>4596</v>
      </c>
      <c r="D990" s="6" t="s">
        <v>3044</v>
      </c>
      <c r="E990" s="6" t="s">
        <v>3043</v>
      </c>
      <c r="F990" s="4" t="s">
        <v>7</v>
      </c>
      <c r="G990" s="4" t="s">
        <v>8</v>
      </c>
      <c r="H990" s="4" t="s">
        <v>7</v>
      </c>
      <c r="I990" s="4">
        <v>3</v>
      </c>
      <c r="J990" s="4" t="s">
        <v>364</v>
      </c>
      <c r="K990" s="4" t="s">
        <v>3075</v>
      </c>
      <c r="L990" s="4" t="s">
        <v>254</v>
      </c>
      <c r="M990" s="4" t="s">
        <v>4595</v>
      </c>
      <c r="N990" s="4" t="s">
        <v>328</v>
      </c>
      <c r="P990" s="4" t="s">
        <v>669</v>
      </c>
      <c r="Q990" s="4" t="s">
        <v>1475</v>
      </c>
      <c r="R990" s="4" t="s">
        <v>2434</v>
      </c>
      <c r="S990" s="5" t="str">
        <f>IF(P990="심사불필요","-",VLOOKUP(K990,'[1]자격증 backdata'!A:G,7,0))</f>
        <v>-</v>
      </c>
      <c r="T990" s="5" t="str">
        <f>IF(S990="-","-",IF(COUNTIFS(B:B,B990,S:S,"필수")&gt;0,"자격요건충족","확인필요"))</f>
        <v>-</v>
      </c>
      <c r="U990" s="5"/>
      <c r="W990" s="5">
        <f>IF(Q990="4급","심사불필요",VLOOKUP(K990,'[1]자격증 backdata'!A:B,2,0))</f>
        <v>2</v>
      </c>
      <c r="X990" s="4">
        <f>IF(R990="A", MIN(20, SUMIFS(W:W, B:B, B990, R:R, "A")),IF(R990="B", MIN(30, SUMIFS(W:W, B:B, B990, R:R, "B")),"비해당분야"))</f>
        <v>4</v>
      </c>
      <c r="Y990" s="4" t="str">
        <f>IF(R990="C",MIN(30,IF(COUNTIFS(B:B,B990,W:W,"가1")=1,25,IF(COUNTIFS(B:B,B990,W:W,"가1")&gt;=2,30,0))+IF(COUNTIFS(B:B,B990,W:W,"나1")&gt;=4,30,IF(COUNTIFS(B:B,B990,W:W,"나1")=3,26,IF(COUNTIFS(B:B,B990,W:W,"나1")=2,22,IF(COUNTIFS(B:B,B990,W:W,"나1")=1,18,0)))))+MIN(30,IF(COUNTIFS(B:B,B990,W:W,"가2")=1,25,IF(COUNTIFS(B:B,B990,W:W,"가2")&gt;=2,30,0))+IF(COUNTIFS(B:B,B990,W:W,"나2")=3,30,IF(COUNTIFS(B:B,B990,W:W,"나2")=2,25,IF(COUNTIFS(B:B,B990,W:W,"나2")=1,20,0)))),"비해당분야")</f>
        <v>비해당분야</v>
      </c>
      <c r="Z990" s="4" t="str">
        <f>IF(R990="C",VLOOKUP(K990,'[1]자격증 backdata'!A:F,6,0),"비해당분야")</f>
        <v>비해당분야</v>
      </c>
      <c r="AA990" s="4" t="str">
        <f>IF(R990="C",SUMIF(B:B,B990,Z:Z),"비해당분야")</f>
        <v>비해당분야</v>
      </c>
      <c r="AB990" s="4" t="str">
        <f>IF(R990="C",SUM(Y990,AA990),"비해당분야")</f>
        <v>비해당분야</v>
      </c>
      <c r="AC990" s="4">
        <f>IF(R990="C",AB990,X990)</f>
        <v>4</v>
      </c>
      <c r="AD990" s="4">
        <f>VLOOKUP(K990,'[1]자격증 backdata'!A:D,4,0)</f>
        <v>0</v>
      </c>
      <c r="AE990" s="4">
        <f>IF(_xlfn.MAXIFS(AD:AD,B:B,B990)&gt;10,10,_xlfn.MAXIFS(AD:AD,B:B,B990))</f>
        <v>5</v>
      </c>
      <c r="AG990" s="5" t="str">
        <f>VLOOKUP(K990,'[1]자격증 backdata'!A:C,3,0)</f>
        <v>J</v>
      </c>
      <c r="AH990" s="5">
        <f>COUNTIFS($B:$B,$B990,$AG:$AG,AH$1)</f>
        <v>0</v>
      </c>
      <c r="AI990" s="5">
        <f>COUNTIFS($B:$B,$B990,$AG:$AG,AI$1)</f>
        <v>0</v>
      </c>
      <c r="AJ990" s="5">
        <f>COUNTIFS($B:$B,$B990,$AG:$AG,AJ$1)</f>
        <v>0</v>
      </c>
      <c r="AK990" s="5">
        <f>COUNTIFS($B:$B,$B990,$AG:$AG,AK$1)</f>
        <v>0</v>
      </c>
      <c r="AL990" s="5">
        <f>COUNTIFS($B:$B,$B990,$AG:$AG,AL$1)</f>
        <v>0</v>
      </c>
      <c r="AM990" s="5">
        <f>COUNTIFS($B:$B,$B990,$AG:$AG,AM$1)</f>
        <v>0</v>
      </c>
      <c r="AN990" s="5">
        <f>COUNTIFS($B:$B,$B990,$AG:$AG,AN$1)</f>
        <v>0</v>
      </c>
      <c r="AO990" s="5">
        <f>COUNTIFS($B:$B,$B990,$AG:$AG,AO$1)</f>
        <v>0</v>
      </c>
      <c r="AP990" s="5">
        <f>COUNTIFS($B:$B,$B990,$AG:$AG,AP$1)</f>
        <v>0</v>
      </c>
      <c r="AQ990" s="5">
        <f>COUNTIFS($B:$B,$B990,$AG:$AG,AQ$1)</f>
        <v>1</v>
      </c>
      <c r="AR990" s="5">
        <f>COUNTIFS($B:$B,$B990,$AG:$AG,AR$1)</f>
        <v>0</v>
      </c>
      <c r="AS990" s="5">
        <f>COUNTIFS($B:$B,$B990,$AG:$AG,AS$1)</f>
        <v>0</v>
      </c>
      <c r="AT990" s="5">
        <f>COUNTIFS($B:$B,$B990,$AG:$AG,AT$1)</f>
        <v>1</v>
      </c>
      <c r="AU990" s="5">
        <f>COUNTIFS($B:$B,$B990,$AG:$AG,AU$1)</f>
        <v>0</v>
      </c>
    </row>
    <row r="991" spans="1:47" ht="15" customHeight="1" x14ac:dyDescent="0.35">
      <c r="A991" s="3">
        <f>IF(B990=B991,A990,A990+1)</f>
        <v>336</v>
      </c>
      <c r="B991" s="3" t="s">
        <v>4592</v>
      </c>
      <c r="C991" s="3" t="s">
        <v>4591</v>
      </c>
      <c r="D991" s="3" t="s">
        <v>3044</v>
      </c>
      <c r="E991" s="3" t="s">
        <v>3043</v>
      </c>
      <c r="F991" s="4" t="s">
        <v>7</v>
      </c>
      <c r="G991" s="4" t="s">
        <v>8</v>
      </c>
      <c r="H991" s="4" t="s">
        <v>7</v>
      </c>
      <c r="I991" s="3">
        <v>1</v>
      </c>
      <c r="J991" s="3" t="s">
        <v>69</v>
      </c>
      <c r="K991" s="3" t="s">
        <v>3065</v>
      </c>
      <c r="L991" s="3" t="s">
        <v>36</v>
      </c>
      <c r="M991" s="3" t="s">
        <v>4594</v>
      </c>
      <c r="N991" s="3" t="s">
        <v>340</v>
      </c>
      <c r="P991" s="3" t="s">
        <v>669</v>
      </c>
      <c r="Q991" s="3" t="s">
        <v>1475</v>
      </c>
      <c r="R991" s="3" t="s">
        <v>2434</v>
      </c>
      <c r="S991" s="2" t="str">
        <f>IF(P991="심사불필요","-",VLOOKUP(K991,'[1]자격증 backdata'!A:G,7,0))</f>
        <v>-</v>
      </c>
      <c r="T991" s="2" t="str">
        <f>IF(S991="-","-",IF(COUNTIFS(B:B,B991,S:S,"필수")&gt;0,"자격요건충족","확인필요"))</f>
        <v>-</v>
      </c>
      <c r="U991" s="2"/>
      <c r="W991" s="2">
        <f>IF(Q991="4급","심사불필요",VLOOKUP(K991,'[1]자격증 backdata'!A:B,2,0))</f>
        <v>0</v>
      </c>
      <c r="X991" s="3">
        <f>IF(R991="A", MIN(20, SUMIFS(W:W, B:B, B991, R:R, "A")),IF(R991="B", MIN(30, SUMIFS(W:W, B:B, B991, R:R, "B")),"비해당분야"))</f>
        <v>8</v>
      </c>
      <c r="Y991" s="3" t="str">
        <f>IF(R991="C",MIN(30,IF(COUNTIFS(B:B,B991,W:W,"가1")=1,25,IF(COUNTIFS(B:B,B991,W:W,"가1")&gt;=2,30,0))+IF(COUNTIFS(B:B,B991,W:W,"나1")&gt;=4,30,IF(COUNTIFS(B:B,B991,W:W,"나1")=3,26,IF(COUNTIFS(B:B,B991,W:W,"나1")=2,22,IF(COUNTIFS(B:B,B991,W:W,"나1")=1,18,0)))))+MIN(30,IF(COUNTIFS(B:B,B991,W:W,"가2")=1,25,IF(COUNTIFS(B:B,B991,W:W,"가2")&gt;=2,30,0))+IF(COUNTIFS(B:B,B991,W:W,"나2")=3,30,IF(COUNTIFS(B:B,B991,W:W,"나2")=2,25,IF(COUNTIFS(B:B,B991,W:W,"나2")=1,20,0)))),"비해당분야")</f>
        <v>비해당분야</v>
      </c>
      <c r="Z991" s="3" t="str">
        <f>IF(R991="C",VLOOKUP(K991,'[1]자격증 backdata'!A:F,6,0),"비해당분야")</f>
        <v>비해당분야</v>
      </c>
      <c r="AA991" s="3" t="str">
        <f>IF(R991="C",SUMIF(B:B,B991,Z:Z),"비해당분야")</f>
        <v>비해당분야</v>
      </c>
      <c r="AB991" s="3" t="str">
        <f>IF(R991="C",SUM(Y991,AA991),"비해당분야")</f>
        <v>비해당분야</v>
      </c>
      <c r="AC991" s="3">
        <f>IF(R991="C",AB991,X991)</f>
        <v>8</v>
      </c>
      <c r="AD991" s="3">
        <f>VLOOKUP(K991,'[1]자격증 backdata'!A:D,4,0)</f>
        <v>5</v>
      </c>
      <c r="AE991" s="3">
        <f>IF(_xlfn.MAXIFS(AD:AD,B:B,B991)&gt;10,10,_xlfn.MAXIFS(AD:AD,B:B,B991))</f>
        <v>5</v>
      </c>
      <c r="AG991" s="2">
        <f>VLOOKUP(K991,'[1]자격증 backdata'!A:C,3,0)</f>
        <v>0</v>
      </c>
      <c r="AH991" s="2">
        <f>COUNTIFS($B:$B,$B991,$AG:$AG,AH$1)</f>
        <v>0</v>
      </c>
      <c r="AI991" s="2">
        <f>COUNTIFS($B:$B,$B991,$AG:$AG,AI$1)</f>
        <v>0</v>
      </c>
      <c r="AJ991" s="2">
        <f>COUNTIFS($B:$B,$B991,$AG:$AG,AJ$1)</f>
        <v>0</v>
      </c>
      <c r="AK991" s="2">
        <f>COUNTIFS($B:$B,$B991,$AG:$AG,AK$1)</f>
        <v>0</v>
      </c>
      <c r="AL991" s="2">
        <f>COUNTIFS($B:$B,$B991,$AG:$AG,AL$1)</f>
        <v>0</v>
      </c>
      <c r="AM991" s="2">
        <f>COUNTIFS($B:$B,$B991,$AG:$AG,AM$1)</f>
        <v>0</v>
      </c>
      <c r="AN991" s="2">
        <f>COUNTIFS($B:$B,$B991,$AG:$AG,AN$1)</f>
        <v>1</v>
      </c>
      <c r="AO991" s="2">
        <f>COUNTIFS($B:$B,$B991,$AG:$AG,AO$1)</f>
        <v>0</v>
      </c>
      <c r="AP991" s="2">
        <f>COUNTIFS($B:$B,$B991,$AG:$AG,AP$1)</f>
        <v>0</v>
      </c>
      <c r="AQ991" s="2">
        <f>COUNTIFS($B:$B,$B991,$AG:$AG,AQ$1)</f>
        <v>0</v>
      </c>
      <c r="AR991" s="2">
        <f>COUNTIFS($B:$B,$B991,$AG:$AG,AR$1)</f>
        <v>0</v>
      </c>
      <c r="AS991" s="2">
        <f>COUNTIFS($B:$B,$B991,$AG:$AG,AS$1)</f>
        <v>0</v>
      </c>
      <c r="AT991" s="2">
        <f>COUNTIFS($B:$B,$B991,$AG:$AG,AT$1)</f>
        <v>1</v>
      </c>
      <c r="AU991" s="2">
        <f>COUNTIFS($B:$B,$B991,$AG:$AG,AU$1)</f>
        <v>0</v>
      </c>
    </row>
    <row r="992" spans="1:47" ht="15" customHeight="1" x14ac:dyDescent="0.35">
      <c r="A992" s="7">
        <f>IF(B991=B992,A991,A991+1)</f>
        <v>336</v>
      </c>
      <c r="B992" s="7" t="s">
        <v>4592</v>
      </c>
      <c r="C992" s="7" t="s">
        <v>4591</v>
      </c>
      <c r="D992" s="7" t="s">
        <v>3044</v>
      </c>
      <c r="E992" s="7" t="s">
        <v>3043</v>
      </c>
      <c r="F992" s="4" t="s">
        <v>7</v>
      </c>
      <c r="G992" s="4" t="s">
        <v>8</v>
      </c>
      <c r="H992" s="4" t="s">
        <v>7</v>
      </c>
      <c r="I992" s="3">
        <v>2</v>
      </c>
      <c r="J992" s="3" t="s">
        <v>106</v>
      </c>
      <c r="K992" s="3" t="s">
        <v>3057</v>
      </c>
      <c r="L992" s="3" t="s">
        <v>55</v>
      </c>
      <c r="M992" s="3" t="s">
        <v>4593</v>
      </c>
      <c r="N992" s="3" t="s">
        <v>1742</v>
      </c>
      <c r="P992" s="3" t="s">
        <v>669</v>
      </c>
      <c r="Q992" s="3" t="s">
        <v>1475</v>
      </c>
      <c r="R992" s="3" t="s">
        <v>2434</v>
      </c>
      <c r="S992" s="2" t="str">
        <f>IF(P992="심사불필요","-",VLOOKUP(K992,'[1]자격증 backdata'!A:G,7,0))</f>
        <v>-</v>
      </c>
      <c r="T992" s="2" t="str">
        <f>IF(S992="-","-",IF(COUNTIFS(B:B,B992,S:S,"필수")&gt;0,"자격요건충족","확인필요"))</f>
        <v>-</v>
      </c>
      <c r="U992" s="2"/>
      <c r="W992" s="2">
        <f>IF(Q992="4급","심사불필요",VLOOKUP(K992,'[1]자격증 backdata'!A:B,2,0))</f>
        <v>4</v>
      </c>
      <c r="X992" s="3">
        <f>IF(R992="A", MIN(20, SUMIFS(W:W, B:B, B992, R:R, "A")),IF(R992="B", MIN(30, SUMIFS(W:W, B:B, B992, R:R, "B")),"비해당분야"))</f>
        <v>8</v>
      </c>
      <c r="Y992" s="3" t="str">
        <f>IF(R992="C",MIN(30,IF(COUNTIFS(B:B,B992,W:W,"가1")=1,25,IF(COUNTIFS(B:B,B992,W:W,"가1")&gt;=2,30,0))+IF(COUNTIFS(B:B,B992,W:W,"나1")&gt;=4,30,IF(COUNTIFS(B:B,B992,W:W,"나1")=3,26,IF(COUNTIFS(B:B,B992,W:W,"나1")=2,22,IF(COUNTIFS(B:B,B992,W:W,"나1")=1,18,0)))))+MIN(30,IF(COUNTIFS(B:B,B992,W:W,"가2")=1,25,IF(COUNTIFS(B:B,B992,W:W,"가2")&gt;=2,30,0))+IF(COUNTIFS(B:B,B992,W:W,"나2")=3,30,IF(COUNTIFS(B:B,B992,W:W,"나2")=2,25,IF(COUNTIFS(B:B,B992,W:W,"나2")=1,20,0)))),"비해당분야")</f>
        <v>비해당분야</v>
      </c>
      <c r="Z992" s="3" t="str">
        <f>IF(R992="C",VLOOKUP(K992,'[1]자격증 backdata'!A:F,6,0),"비해당분야")</f>
        <v>비해당분야</v>
      </c>
      <c r="AA992" s="3" t="str">
        <f>IF(R992="C",SUMIF(B:B,B992,Z:Z),"비해당분야")</f>
        <v>비해당분야</v>
      </c>
      <c r="AB992" s="3" t="str">
        <f>IF(R992="C",SUM(Y992,AA992),"비해당분야")</f>
        <v>비해당분야</v>
      </c>
      <c r="AC992" s="3">
        <f>IF(R992="C",AB992,X992)</f>
        <v>8</v>
      </c>
      <c r="AD992" s="3">
        <f>VLOOKUP(K992,'[1]자격증 backdata'!A:D,4,0)</f>
        <v>0</v>
      </c>
      <c r="AE992" s="3">
        <f>IF(_xlfn.MAXIFS(AD:AD,B:B,B992)&gt;10,10,_xlfn.MAXIFS(AD:AD,B:B,B992))</f>
        <v>5</v>
      </c>
      <c r="AG992" s="2" t="str">
        <f>VLOOKUP(K992,'[1]자격증 backdata'!A:C,3,0)</f>
        <v>M</v>
      </c>
      <c r="AH992" s="2">
        <f>COUNTIFS($B:$B,$B992,$AG:$AG,AH$1)</f>
        <v>0</v>
      </c>
      <c r="AI992" s="2">
        <f>COUNTIFS($B:$B,$B992,$AG:$AG,AI$1)</f>
        <v>0</v>
      </c>
      <c r="AJ992" s="2">
        <f>COUNTIFS($B:$B,$B992,$AG:$AG,AJ$1)</f>
        <v>0</v>
      </c>
      <c r="AK992" s="2">
        <f>COUNTIFS($B:$B,$B992,$AG:$AG,AK$1)</f>
        <v>0</v>
      </c>
      <c r="AL992" s="2">
        <f>COUNTIFS($B:$B,$B992,$AG:$AG,AL$1)</f>
        <v>0</v>
      </c>
      <c r="AM992" s="2">
        <f>COUNTIFS($B:$B,$B992,$AG:$AG,AM$1)</f>
        <v>0</v>
      </c>
      <c r="AN992" s="2">
        <f>COUNTIFS($B:$B,$B992,$AG:$AG,AN$1)</f>
        <v>1</v>
      </c>
      <c r="AO992" s="2">
        <f>COUNTIFS($B:$B,$B992,$AG:$AG,AO$1)</f>
        <v>0</v>
      </c>
      <c r="AP992" s="2">
        <f>COUNTIFS($B:$B,$B992,$AG:$AG,AP$1)</f>
        <v>0</v>
      </c>
      <c r="AQ992" s="2">
        <f>COUNTIFS($B:$B,$B992,$AG:$AG,AQ$1)</f>
        <v>0</v>
      </c>
      <c r="AR992" s="2">
        <f>COUNTIFS($B:$B,$B992,$AG:$AG,AR$1)</f>
        <v>0</v>
      </c>
      <c r="AS992" s="2">
        <f>COUNTIFS($B:$B,$B992,$AG:$AG,AS$1)</f>
        <v>0</v>
      </c>
      <c r="AT992" s="2">
        <f>COUNTIFS($B:$B,$B992,$AG:$AG,AT$1)</f>
        <v>1</v>
      </c>
      <c r="AU992" s="2">
        <f>COUNTIFS($B:$B,$B992,$AG:$AG,AU$1)</f>
        <v>0</v>
      </c>
    </row>
    <row r="993" spans="1:47" ht="15" customHeight="1" x14ac:dyDescent="0.35">
      <c r="A993" s="7">
        <f>IF(B992=B993,A992,A992+1)</f>
        <v>336</v>
      </c>
      <c r="B993" s="7" t="s">
        <v>4592</v>
      </c>
      <c r="C993" s="7" t="s">
        <v>4591</v>
      </c>
      <c r="D993" s="7" t="s">
        <v>3044</v>
      </c>
      <c r="E993" s="7" t="s">
        <v>3043</v>
      </c>
      <c r="F993" s="4" t="s">
        <v>7</v>
      </c>
      <c r="G993" s="4" t="s">
        <v>8</v>
      </c>
      <c r="H993" s="4" t="s">
        <v>7</v>
      </c>
      <c r="I993" s="3">
        <v>3</v>
      </c>
      <c r="J993" s="3" t="s">
        <v>633</v>
      </c>
      <c r="K993" s="3" t="s">
        <v>3118</v>
      </c>
      <c r="L993" s="3" t="s">
        <v>55</v>
      </c>
      <c r="M993" s="3" t="s">
        <v>4590</v>
      </c>
      <c r="N993" s="3" t="s">
        <v>4589</v>
      </c>
      <c r="P993" s="3" t="s">
        <v>669</v>
      </c>
      <c r="Q993" s="3" t="s">
        <v>1475</v>
      </c>
      <c r="R993" s="3" t="s">
        <v>2434</v>
      </c>
      <c r="S993" s="2" t="str">
        <f>IF(P993="심사불필요","-",VLOOKUP(K993,'[1]자격증 backdata'!A:G,7,0))</f>
        <v>-</v>
      </c>
      <c r="T993" s="2" t="str">
        <f>IF(S993="-","-",IF(COUNTIFS(B:B,B993,S:S,"필수")&gt;0,"자격요건충족","확인필요"))</f>
        <v>-</v>
      </c>
      <c r="U993" s="2"/>
      <c r="W993" s="2">
        <f>IF(Q993="4급","심사불필요",VLOOKUP(K993,'[1]자격증 backdata'!A:B,2,0))</f>
        <v>4</v>
      </c>
      <c r="X993" s="3">
        <f>IF(R993="A", MIN(20, SUMIFS(W:W, B:B, B993, R:R, "A")),IF(R993="B", MIN(30, SUMIFS(W:W, B:B, B993, R:R, "B")),"비해당분야"))</f>
        <v>8</v>
      </c>
      <c r="Y993" s="3" t="str">
        <f>IF(R993="C",MIN(30,IF(COUNTIFS(B:B,B993,W:W,"가1")=1,25,IF(COUNTIFS(B:B,B993,W:W,"가1")&gt;=2,30,0))+IF(COUNTIFS(B:B,B993,W:W,"나1")&gt;=4,30,IF(COUNTIFS(B:B,B993,W:W,"나1")=3,26,IF(COUNTIFS(B:B,B993,W:W,"나1")=2,22,IF(COUNTIFS(B:B,B993,W:W,"나1")=1,18,0)))))+MIN(30,IF(COUNTIFS(B:B,B993,W:W,"가2")=1,25,IF(COUNTIFS(B:B,B993,W:W,"가2")&gt;=2,30,0))+IF(COUNTIFS(B:B,B993,W:W,"나2")=3,30,IF(COUNTIFS(B:B,B993,W:W,"나2")=2,25,IF(COUNTIFS(B:B,B993,W:W,"나2")=1,20,0)))),"비해당분야")</f>
        <v>비해당분야</v>
      </c>
      <c r="Z993" s="3" t="str">
        <f>IF(R993="C",VLOOKUP(K993,'[1]자격증 backdata'!A:F,6,0),"비해당분야")</f>
        <v>비해당분야</v>
      </c>
      <c r="AA993" s="3" t="str">
        <f>IF(R993="C",SUMIF(B:B,B993,Z:Z),"비해당분야")</f>
        <v>비해당분야</v>
      </c>
      <c r="AB993" s="3" t="str">
        <f>IF(R993="C",SUM(Y993,AA993),"비해당분야")</f>
        <v>비해당분야</v>
      </c>
      <c r="AC993" s="3">
        <f>IF(R993="C",AB993,X993)</f>
        <v>8</v>
      </c>
      <c r="AD993" s="3">
        <f>VLOOKUP(K993,'[1]자격증 backdata'!A:D,4,0)</f>
        <v>0</v>
      </c>
      <c r="AE993" s="3">
        <f>IF(_xlfn.MAXIFS(AD:AD,B:B,B993)&gt;10,10,_xlfn.MAXIFS(AD:AD,B:B,B993))</f>
        <v>5</v>
      </c>
      <c r="AG993" s="2" t="str">
        <f>VLOOKUP(K993,'[1]자격증 backdata'!A:C,3,0)</f>
        <v>G</v>
      </c>
      <c r="AH993" s="2">
        <f>COUNTIFS($B:$B,$B993,$AG:$AG,AH$1)</f>
        <v>0</v>
      </c>
      <c r="AI993" s="2">
        <f>COUNTIFS($B:$B,$B993,$AG:$AG,AI$1)</f>
        <v>0</v>
      </c>
      <c r="AJ993" s="2">
        <f>COUNTIFS($B:$B,$B993,$AG:$AG,AJ$1)</f>
        <v>0</v>
      </c>
      <c r="AK993" s="2">
        <f>COUNTIFS($B:$B,$B993,$AG:$AG,AK$1)</f>
        <v>0</v>
      </c>
      <c r="AL993" s="2">
        <f>COUNTIFS($B:$B,$B993,$AG:$AG,AL$1)</f>
        <v>0</v>
      </c>
      <c r="AM993" s="2">
        <f>COUNTIFS($B:$B,$B993,$AG:$AG,AM$1)</f>
        <v>0</v>
      </c>
      <c r="AN993" s="2">
        <f>COUNTIFS($B:$B,$B993,$AG:$AG,AN$1)</f>
        <v>1</v>
      </c>
      <c r="AO993" s="2">
        <f>COUNTIFS($B:$B,$B993,$AG:$AG,AO$1)</f>
        <v>0</v>
      </c>
      <c r="AP993" s="2">
        <f>COUNTIFS($B:$B,$B993,$AG:$AG,AP$1)</f>
        <v>0</v>
      </c>
      <c r="AQ993" s="2">
        <f>COUNTIFS($B:$B,$B993,$AG:$AG,AQ$1)</f>
        <v>0</v>
      </c>
      <c r="AR993" s="2">
        <f>COUNTIFS($B:$B,$B993,$AG:$AG,AR$1)</f>
        <v>0</v>
      </c>
      <c r="AS993" s="2">
        <f>COUNTIFS($B:$B,$B993,$AG:$AG,AS$1)</f>
        <v>0</v>
      </c>
      <c r="AT993" s="2">
        <f>COUNTIFS($B:$B,$B993,$AG:$AG,AT$1)</f>
        <v>1</v>
      </c>
      <c r="AU993" s="2">
        <f>COUNTIFS($B:$B,$B993,$AG:$AG,AU$1)</f>
        <v>0</v>
      </c>
    </row>
    <row r="994" spans="1:47" ht="15" customHeight="1" x14ac:dyDescent="0.35">
      <c r="A994" s="4">
        <f>IF(B993=B994,A993,A993+1)</f>
        <v>337</v>
      </c>
      <c r="B994" s="4" t="s">
        <v>4586</v>
      </c>
      <c r="C994" s="4" t="s">
        <v>4585</v>
      </c>
      <c r="D994" s="4" t="s">
        <v>3044</v>
      </c>
      <c r="E994" s="4" t="s">
        <v>3043</v>
      </c>
      <c r="F994" s="4" t="s">
        <v>7</v>
      </c>
      <c r="G994" s="4" t="s">
        <v>8</v>
      </c>
      <c r="H994" s="4" t="s">
        <v>7</v>
      </c>
      <c r="I994" s="4">
        <v>1</v>
      </c>
      <c r="J994" s="4" t="s">
        <v>2526</v>
      </c>
      <c r="K994" s="4" t="s">
        <v>3161</v>
      </c>
      <c r="L994" s="4" t="s">
        <v>2524</v>
      </c>
      <c r="M994" s="4" t="s">
        <v>4588</v>
      </c>
      <c r="N994" s="4" t="s">
        <v>2522</v>
      </c>
      <c r="P994" s="4" t="s">
        <v>669</v>
      </c>
      <c r="Q994" s="4" t="s">
        <v>1475</v>
      </c>
      <c r="R994" s="4" t="s">
        <v>2434</v>
      </c>
      <c r="S994" s="5" t="str">
        <f>IF(P994="심사불필요","-",VLOOKUP(K994,'[1]자격증 backdata'!A:G,7,0))</f>
        <v>-</v>
      </c>
      <c r="T994" s="5" t="str">
        <f>IF(S994="-","-",IF(COUNTIFS(B:B,B994,S:S,"필수")&gt;0,"자격요건충족","확인필요"))</f>
        <v>-</v>
      </c>
      <c r="U994" s="5"/>
      <c r="W994" s="5">
        <f>IF(Q994="4급","심사불필요",VLOOKUP(K994,'[1]자격증 backdata'!A:B,2,0))</f>
        <v>4</v>
      </c>
      <c r="X994" s="4">
        <f>IF(R994="A", MIN(20, SUMIFS(W:W, B:B, B994, R:R, "A")),IF(R994="B", MIN(30, SUMIFS(W:W, B:B, B994, R:R, "B")),"비해당분야"))</f>
        <v>8</v>
      </c>
      <c r="Y994" s="4" t="str">
        <f>IF(R994="C",MIN(30,IF(COUNTIFS(B:B,B994,W:W,"가1")=1,25,IF(COUNTIFS(B:B,B994,W:W,"가1")&gt;=2,30,0))+IF(COUNTIFS(B:B,B994,W:W,"나1")&gt;=4,30,IF(COUNTIFS(B:B,B994,W:W,"나1")=3,26,IF(COUNTIFS(B:B,B994,W:W,"나1")=2,22,IF(COUNTIFS(B:B,B994,W:W,"나1")=1,18,0)))))+MIN(30,IF(COUNTIFS(B:B,B994,W:W,"가2")=1,25,IF(COUNTIFS(B:B,B994,W:W,"가2")&gt;=2,30,0))+IF(COUNTIFS(B:B,B994,W:W,"나2")=3,30,IF(COUNTIFS(B:B,B994,W:W,"나2")=2,25,IF(COUNTIFS(B:B,B994,W:W,"나2")=1,20,0)))),"비해당분야")</f>
        <v>비해당분야</v>
      </c>
      <c r="Z994" s="4" t="str">
        <f>IF(R994="C",VLOOKUP(K994,'[1]자격증 backdata'!A:F,6,0),"비해당분야")</f>
        <v>비해당분야</v>
      </c>
      <c r="AA994" s="4" t="str">
        <f>IF(R994="C",SUMIF(B:B,B994,Z:Z),"비해당분야")</f>
        <v>비해당분야</v>
      </c>
      <c r="AB994" s="4" t="str">
        <f>IF(R994="C",SUM(Y994,AA994),"비해당분야")</f>
        <v>비해당분야</v>
      </c>
      <c r="AC994" s="4">
        <f>IF(R994="C",AB994,X994)</f>
        <v>8</v>
      </c>
      <c r="AD994" s="4">
        <f>VLOOKUP(K994,'[1]자격증 backdata'!A:D,4,0)</f>
        <v>0</v>
      </c>
      <c r="AE994" s="4">
        <f>IF(_xlfn.MAXIFS(AD:AD,B:B,B994)&gt;10,10,_xlfn.MAXIFS(AD:AD,B:B,B994))</f>
        <v>5</v>
      </c>
      <c r="AG994" s="5">
        <f>VLOOKUP(K994,'[1]자격증 backdata'!A:C,3,0)</f>
        <v>0</v>
      </c>
      <c r="AH994" s="5">
        <f>COUNTIFS($B:$B,$B994,$AG:$AG,AH$1)</f>
        <v>0</v>
      </c>
      <c r="AI994" s="5">
        <f>COUNTIFS($B:$B,$B994,$AG:$AG,AI$1)</f>
        <v>0</v>
      </c>
      <c r="AJ994" s="5">
        <f>COUNTIFS($B:$B,$B994,$AG:$AG,AJ$1)</f>
        <v>0</v>
      </c>
      <c r="AK994" s="5">
        <f>COUNTIFS($B:$B,$B994,$AG:$AG,AK$1)</f>
        <v>0</v>
      </c>
      <c r="AL994" s="5">
        <f>COUNTIFS($B:$B,$B994,$AG:$AG,AL$1)</f>
        <v>0</v>
      </c>
      <c r="AM994" s="5">
        <f>COUNTIFS($B:$B,$B994,$AG:$AG,AM$1)</f>
        <v>0</v>
      </c>
      <c r="AN994" s="5">
        <f>COUNTIFS($B:$B,$B994,$AG:$AG,AN$1)</f>
        <v>0</v>
      </c>
      <c r="AO994" s="5">
        <f>COUNTIFS($B:$B,$B994,$AG:$AG,AO$1)</f>
        <v>0</v>
      </c>
      <c r="AP994" s="5">
        <f>COUNTIFS($B:$B,$B994,$AG:$AG,AP$1)</f>
        <v>0</v>
      </c>
      <c r="AQ994" s="5">
        <f>COUNTIFS($B:$B,$B994,$AG:$AG,AQ$1)</f>
        <v>0</v>
      </c>
      <c r="AR994" s="5">
        <f>COUNTIFS($B:$B,$B994,$AG:$AG,AR$1)</f>
        <v>0</v>
      </c>
      <c r="AS994" s="5">
        <f>COUNTIFS($B:$B,$B994,$AG:$AG,AS$1)</f>
        <v>0</v>
      </c>
      <c r="AT994" s="5">
        <f>COUNTIFS($B:$B,$B994,$AG:$AG,AT$1)</f>
        <v>1</v>
      </c>
      <c r="AU994" s="5">
        <f>COUNTIFS($B:$B,$B994,$AG:$AG,AU$1)</f>
        <v>0</v>
      </c>
    </row>
    <row r="995" spans="1:47" ht="15" customHeight="1" x14ac:dyDescent="0.35">
      <c r="A995" s="6">
        <f>IF(B994=B995,A994,A994+1)</f>
        <v>337</v>
      </c>
      <c r="B995" s="6" t="s">
        <v>4586</v>
      </c>
      <c r="C995" s="6" t="s">
        <v>4585</v>
      </c>
      <c r="D995" s="6" t="s">
        <v>3044</v>
      </c>
      <c r="E995" s="6" t="s">
        <v>3043</v>
      </c>
      <c r="F995" s="4" t="s">
        <v>7</v>
      </c>
      <c r="G995" s="4" t="s">
        <v>8</v>
      </c>
      <c r="H995" s="4" t="s">
        <v>7</v>
      </c>
      <c r="I995" s="4">
        <v>2</v>
      </c>
      <c r="J995" s="4" t="s">
        <v>106</v>
      </c>
      <c r="K995" s="4" t="s">
        <v>3057</v>
      </c>
      <c r="L995" s="4" t="s">
        <v>55</v>
      </c>
      <c r="M995" s="4" t="s">
        <v>4587</v>
      </c>
      <c r="N995" s="4" t="s">
        <v>3500</v>
      </c>
      <c r="P995" s="4" t="s">
        <v>669</v>
      </c>
      <c r="Q995" s="4" t="s">
        <v>1475</v>
      </c>
      <c r="R995" s="4" t="s">
        <v>2434</v>
      </c>
      <c r="S995" s="5" t="str">
        <f>IF(P995="심사불필요","-",VLOOKUP(K995,'[1]자격증 backdata'!A:G,7,0))</f>
        <v>-</v>
      </c>
      <c r="T995" s="5" t="str">
        <f>IF(S995="-","-",IF(COUNTIFS(B:B,B995,S:S,"필수")&gt;0,"자격요건충족","확인필요"))</f>
        <v>-</v>
      </c>
      <c r="U995" s="5"/>
      <c r="W995" s="5">
        <f>IF(Q995="4급","심사불필요",VLOOKUP(K995,'[1]자격증 backdata'!A:B,2,0))</f>
        <v>4</v>
      </c>
      <c r="X995" s="4">
        <f>IF(R995="A", MIN(20, SUMIFS(W:W, B:B, B995, R:R, "A")),IF(R995="B", MIN(30, SUMIFS(W:W, B:B, B995, R:R, "B")),"비해당분야"))</f>
        <v>8</v>
      </c>
      <c r="Y995" s="4" t="str">
        <f>IF(R995="C",MIN(30,IF(COUNTIFS(B:B,B995,W:W,"가1")=1,25,IF(COUNTIFS(B:B,B995,W:W,"가1")&gt;=2,30,0))+IF(COUNTIFS(B:B,B995,W:W,"나1")&gt;=4,30,IF(COUNTIFS(B:B,B995,W:W,"나1")=3,26,IF(COUNTIFS(B:B,B995,W:W,"나1")=2,22,IF(COUNTIFS(B:B,B995,W:W,"나1")=1,18,0)))))+MIN(30,IF(COUNTIFS(B:B,B995,W:W,"가2")=1,25,IF(COUNTIFS(B:B,B995,W:W,"가2")&gt;=2,30,0))+IF(COUNTIFS(B:B,B995,W:W,"나2")=3,30,IF(COUNTIFS(B:B,B995,W:W,"나2")=2,25,IF(COUNTIFS(B:B,B995,W:W,"나2")=1,20,0)))),"비해당분야")</f>
        <v>비해당분야</v>
      </c>
      <c r="Z995" s="4" t="str">
        <f>IF(R995="C",VLOOKUP(K995,'[1]자격증 backdata'!A:F,6,0),"비해당분야")</f>
        <v>비해당분야</v>
      </c>
      <c r="AA995" s="4" t="str">
        <f>IF(R995="C",SUMIF(B:B,B995,Z:Z),"비해당분야")</f>
        <v>비해당분야</v>
      </c>
      <c r="AB995" s="4" t="str">
        <f>IF(R995="C",SUM(Y995,AA995),"비해당분야")</f>
        <v>비해당분야</v>
      </c>
      <c r="AC995" s="4">
        <f>IF(R995="C",AB995,X995)</f>
        <v>8</v>
      </c>
      <c r="AD995" s="4">
        <f>VLOOKUP(K995,'[1]자격증 backdata'!A:D,4,0)</f>
        <v>0</v>
      </c>
      <c r="AE995" s="4">
        <f>IF(_xlfn.MAXIFS(AD:AD,B:B,B995)&gt;10,10,_xlfn.MAXIFS(AD:AD,B:B,B995))</f>
        <v>5</v>
      </c>
      <c r="AG995" s="5" t="str">
        <f>VLOOKUP(K995,'[1]자격증 backdata'!A:C,3,0)</f>
        <v>M</v>
      </c>
      <c r="AH995" s="5">
        <f>COUNTIFS($B:$B,$B995,$AG:$AG,AH$1)</f>
        <v>0</v>
      </c>
      <c r="AI995" s="5">
        <f>COUNTIFS($B:$B,$B995,$AG:$AG,AI$1)</f>
        <v>0</v>
      </c>
      <c r="AJ995" s="5">
        <f>COUNTIFS($B:$B,$B995,$AG:$AG,AJ$1)</f>
        <v>0</v>
      </c>
      <c r="AK995" s="5">
        <f>COUNTIFS($B:$B,$B995,$AG:$AG,AK$1)</f>
        <v>0</v>
      </c>
      <c r="AL995" s="5">
        <f>COUNTIFS($B:$B,$B995,$AG:$AG,AL$1)</f>
        <v>0</v>
      </c>
      <c r="AM995" s="5">
        <f>COUNTIFS($B:$B,$B995,$AG:$AG,AM$1)</f>
        <v>0</v>
      </c>
      <c r="AN995" s="5">
        <f>COUNTIFS($B:$B,$B995,$AG:$AG,AN$1)</f>
        <v>0</v>
      </c>
      <c r="AO995" s="5">
        <f>COUNTIFS($B:$B,$B995,$AG:$AG,AO$1)</f>
        <v>0</v>
      </c>
      <c r="AP995" s="5">
        <f>COUNTIFS($B:$B,$B995,$AG:$AG,AP$1)</f>
        <v>0</v>
      </c>
      <c r="AQ995" s="5">
        <f>COUNTIFS($B:$B,$B995,$AG:$AG,AQ$1)</f>
        <v>0</v>
      </c>
      <c r="AR995" s="5">
        <f>COUNTIFS($B:$B,$B995,$AG:$AG,AR$1)</f>
        <v>0</v>
      </c>
      <c r="AS995" s="5">
        <f>COUNTIFS($B:$B,$B995,$AG:$AG,AS$1)</f>
        <v>0</v>
      </c>
      <c r="AT995" s="5">
        <f>COUNTIFS($B:$B,$B995,$AG:$AG,AT$1)</f>
        <v>1</v>
      </c>
      <c r="AU995" s="5">
        <f>COUNTIFS($B:$B,$B995,$AG:$AG,AU$1)</f>
        <v>0</v>
      </c>
    </row>
    <row r="996" spans="1:47" ht="15" customHeight="1" x14ac:dyDescent="0.35">
      <c r="A996" s="6">
        <f>IF(B995=B996,A995,A995+1)</f>
        <v>337</v>
      </c>
      <c r="B996" s="6" t="s">
        <v>4586</v>
      </c>
      <c r="C996" s="6" t="s">
        <v>4585</v>
      </c>
      <c r="D996" s="6" t="s">
        <v>3044</v>
      </c>
      <c r="E996" s="6" t="s">
        <v>3043</v>
      </c>
      <c r="F996" s="4" t="s">
        <v>7</v>
      </c>
      <c r="G996" s="4" t="s">
        <v>8</v>
      </c>
      <c r="H996" s="4" t="s">
        <v>7</v>
      </c>
      <c r="I996" s="4">
        <v>3</v>
      </c>
      <c r="J996" s="4" t="s">
        <v>69</v>
      </c>
      <c r="K996" s="4" t="s">
        <v>3065</v>
      </c>
      <c r="L996" s="4" t="s">
        <v>36</v>
      </c>
      <c r="M996" s="4" t="s">
        <v>4584</v>
      </c>
      <c r="N996" s="4" t="s">
        <v>1220</v>
      </c>
      <c r="P996" s="4" t="s">
        <v>669</v>
      </c>
      <c r="Q996" s="4" t="s">
        <v>1475</v>
      </c>
      <c r="R996" s="4" t="s">
        <v>2434</v>
      </c>
      <c r="S996" s="5" t="str">
        <f>IF(P996="심사불필요","-",VLOOKUP(K996,'[1]자격증 backdata'!A:G,7,0))</f>
        <v>-</v>
      </c>
      <c r="T996" s="5" t="str">
        <f>IF(S996="-","-",IF(COUNTIFS(B:B,B996,S:S,"필수")&gt;0,"자격요건충족","확인필요"))</f>
        <v>-</v>
      </c>
      <c r="U996" s="5"/>
      <c r="W996" s="5">
        <f>IF(Q996="4급","심사불필요",VLOOKUP(K996,'[1]자격증 backdata'!A:B,2,0))</f>
        <v>0</v>
      </c>
      <c r="X996" s="4">
        <f>IF(R996="A", MIN(20, SUMIFS(W:W, B:B, B996, R:R, "A")),IF(R996="B", MIN(30, SUMIFS(W:W, B:B, B996, R:R, "B")),"비해당분야"))</f>
        <v>8</v>
      </c>
      <c r="Y996" s="4" t="str">
        <f>IF(R996="C",MIN(30,IF(COUNTIFS(B:B,B996,W:W,"가1")=1,25,IF(COUNTIFS(B:B,B996,W:W,"가1")&gt;=2,30,0))+IF(COUNTIFS(B:B,B996,W:W,"나1")&gt;=4,30,IF(COUNTIFS(B:B,B996,W:W,"나1")=3,26,IF(COUNTIFS(B:B,B996,W:W,"나1")=2,22,IF(COUNTIFS(B:B,B996,W:W,"나1")=1,18,0)))))+MIN(30,IF(COUNTIFS(B:B,B996,W:W,"가2")=1,25,IF(COUNTIFS(B:B,B996,W:W,"가2")&gt;=2,30,0))+IF(COUNTIFS(B:B,B996,W:W,"나2")=3,30,IF(COUNTIFS(B:B,B996,W:W,"나2")=2,25,IF(COUNTIFS(B:B,B996,W:W,"나2")=1,20,0)))),"비해당분야")</f>
        <v>비해당분야</v>
      </c>
      <c r="Z996" s="4" t="str">
        <f>IF(R996="C",VLOOKUP(K996,'[1]자격증 backdata'!A:F,6,0),"비해당분야")</f>
        <v>비해당분야</v>
      </c>
      <c r="AA996" s="4" t="str">
        <f>IF(R996="C",SUMIF(B:B,B996,Z:Z),"비해당분야")</f>
        <v>비해당분야</v>
      </c>
      <c r="AB996" s="4" t="str">
        <f>IF(R996="C",SUM(Y996,AA996),"비해당분야")</f>
        <v>비해당분야</v>
      </c>
      <c r="AC996" s="4">
        <f>IF(R996="C",AB996,X996)</f>
        <v>8</v>
      </c>
      <c r="AD996" s="4">
        <f>VLOOKUP(K996,'[1]자격증 backdata'!A:D,4,0)</f>
        <v>5</v>
      </c>
      <c r="AE996" s="4">
        <f>IF(_xlfn.MAXIFS(AD:AD,B:B,B996)&gt;10,10,_xlfn.MAXIFS(AD:AD,B:B,B996))</f>
        <v>5</v>
      </c>
      <c r="AG996" s="5">
        <f>VLOOKUP(K996,'[1]자격증 backdata'!A:C,3,0)</f>
        <v>0</v>
      </c>
      <c r="AH996" s="5">
        <f>COUNTIFS($B:$B,$B996,$AG:$AG,AH$1)</f>
        <v>0</v>
      </c>
      <c r="AI996" s="5">
        <f>COUNTIFS($B:$B,$B996,$AG:$AG,AI$1)</f>
        <v>0</v>
      </c>
      <c r="AJ996" s="5">
        <f>COUNTIFS($B:$B,$B996,$AG:$AG,AJ$1)</f>
        <v>0</v>
      </c>
      <c r="AK996" s="5">
        <f>COUNTIFS($B:$B,$B996,$AG:$AG,AK$1)</f>
        <v>0</v>
      </c>
      <c r="AL996" s="5">
        <f>COUNTIFS($B:$B,$B996,$AG:$AG,AL$1)</f>
        <v>0</v>
      </c>
      <c r="AM996" s="5">
        <f>COUNTIFS($B:$B,$B996,$AG:$AG,AM$1)</f>
        <v>0</v>
      </c>
      <c r="AN996" s="5">
        <f>COUNTIFS($B:$B,$B996,$AG:$AG,AN$1)</f>
        <v>0</v>
      </c>
      <c r="AO996" s="5">
        <f>COUNTIFS($B:$B,$B996,$AG:$AG,AO$1)</f>
        <v>0</v>
      </c>
      <c r="AP996" s="5">
        <f>COUNTIFS($B:$B,$B996,$AG:$AG,AP$1)</f>
        <v>0</v>
      </c>
      <c r="AQ996" s="5">
        <f>COUNTIFS($B:$B,$B996,$AG:$AG,AQ$1)</f>
        <v>0</v>
      </c>
      <c r="AR996" s="5">
        <f>COUNTIFS($B:$B,$B996,$AG:$AG,AR$1)</f>
        <v>0</v>
      </c>
      <c r="AS996" s="5">
        <f>COUNTIFS($B:$B,$B996,$AG:$AG,AS$1)</f>
        <v>0</v>
      </c>
      <c r="AT996" s="5">
        <f>COUNTIFS($B:$B,$B996,$AG:$AG,AT$1)</f>
        <v>1</v>
      </c>
      <c r="AU996" s="5">
        <f>COUNTIFS($B:$B,$B996,$AG:$AG,AU$1)</f>
        <v>0</v>
      </c>
    </row>
    <row r="997" spans="1:47" ht="15" customHeight="1" x14ac:dyDescent="0.35">
      <c r="A997" s="3">
        <f>IF(B996=B997,A996,A996+1)</f>
        <v>338</v>
      </c>
      <c r="B997" s="3" t="s">
        <v>4581</v>
      </c>
      <c r="C997" s="3" t="s">
        <v>4580</v>
      </c>
      <c r="D997" s="3" t="s">
        <v>3044</v>
      </c>
      <c r="E997" s="3" t="s">
        <v>3043</v>
      </c>
      <c r="F997" s="4" t="s">
        <v>7</v>
      </c>
      <c r="G997" s="4" t="s">
        <v>8</v>
      </c>
      <c r="H997" s="4" t="s">
        <v>7</v>
      </c>
      <c r="I997" s="3">
        <v>1</v>
      </c>
      <c r="J997" s="3" t="s">
        <v>3148</v>
      </c>
      <c r="K997" s="3" t="s">
        <v>3147</v>
      </c>
      <c r="L997" s="3" t="s">
        <v>706</v>
      </c>
      <c r="M997" s="3" t="s">
        <v>4583</v>
      </c>
      <c r="N997" s="3" t="s">
        <v>1187</v>
      </c>
      <c r="P997" s="3" t="s">
        <v>669</v>
      </c>
      <c r="Q997" s="3" t="s">
        <v>1475</v>
      </c>
      <c r="R997" s="3" t="s">
        <v>2434</v>
      </c>
      <c r="S997" s="2" t="str">
        <f>IF(P997="심사불필요","-",VLOOKUP(K997,'[1]자격증 backdata'!A:G,7,0))</f>
        <v>-</v>
      </c>
      <c r="T997" s="2" t="str">
        <f>IF(S997="-","-",IF(COUNTIFS(B:B,B997,S:S,"필수")&gt;0,"자격요건충족","확인필요"))</f>
        <v>-</v>
      </c>
      <c r="U997" s="2"/>
      <c r="W997" s="2">
        <f>IF(Q997="4급","심사불필요",VLOOKUP(K997,'[1]자격증 backdata'!A:B,2,0))</f>
        <v>0</v>
      </c>
      <c r="X997" s="3">
        <f>IF(R997="A", MIN(20, SUMIFS(W:W, B:B, B997, R:R, "A")),IF(R997="B", MIN(30, SUMIFS(W:W, B:B, B997, R:R, "B")),"비해당분야"))</f>
        <v>4</v>
      </c>
      <c r="Y997" s="3" t="str">
        <f>IF(R997="C",MIN(30,IF(COUNTIFS(B:B,B997,W:W,"가1")=1,25,IF(COUNTIFS(B:B,B997,W:W,"가1")&gt;=2,30,0))+IF(COUNTIFS(B:B,B997,W:W,"나1")&gt;=4,30,IF(COUNTIFS(B:B,B997,W:W,"나1")=3,26,IF(COUNTIFS(B:B,B997,W:W,"나1")=2,22,IF(COUNTIFS(B:B,B997,W:W,"나1")=1,18,0)))))+MIN(30,IF(COUNTIFS(B:B,B997,W:W,"가2")=1,25,IF(COUNTIFS(B:B,B997,W:W,"가2")&gt;=2,30,0))+IF(COUNTIFS(B:B,B997,W:W,"나2")=3,30,IF(COUNTIFS(B:B,B997,W:W,"나2")=2,25,IF(COUNTIFS(B:B,B997,W:W,"나2")=1,20,0)))),"비해당분야")</f>
        <v>비해당분야</v>
      </c>
      <c r="Z997" s="3" t="str">
        <f>IF(R997="C",VLOOKUP(K997,'[1]자격증 backdata'!A:F,6,0),"비해당분야")</f>
        <v>비해당분야</v>
      </c>
      <c r="AA997" s="3" t="str">
        <f>IF(R997="C",SUMIF(B:B,B997,Z:Z),"비해당분야")</f>
        <v>비해당분야</v>
      </c>
      <c r="AB997" s="3" t="str">
        <f>IF(R997="C",SUM(Y997,AA997),"비해당분야")</f>
        <v>비해당분야</v>
      </c>
      <c r="AC997" s="3">
        <f>IF(R997="C",AB997,X997)</f>
        <v>4</v>
      </c>
      <c r="AD997" s="3">
        <f>VLOOKUP(K997,'[1]자격증 backdata'!A:D,4,0)</f>
        <v>5</v>
      </c>
      <c r="AE997" s="3">
        <f>IF(_xlfn.MAXIFS(AD:AD,B:B,B997)&gt;10,10,_xlfn.MAXIFS(AD:AD,B:B,B997))</f>
        <v>5</v>
      </c>
      <c r="AG997" s="2">
        <f>VLOOKUP(K997,'[1]자격증 backdata'!A:C,3,0)</f>
        <v>0</v>
      </c>
      <c r="AH997" s="2">
        <f>COUNTIFS($B:$B,$B997,$AG:$AG,AH$1)</f>
        <v>0</v>
      </c>
      <c r="AI997" s="2">
        <f>COUNTIFS($B:$B,$B997,$AG:$AG,AI$1)</f>
        <v>0</v>
      </c>
      <c r="AJ997" s="2">
        <f>COUNTIFS($B:$B,$B997,$AG:$AG,AJ$1)</f>
        <v>0</v>
      </c>
      <c r="AK997" s="2">
        <f>COUNTIFS($B:$B,$B997,$AG:$AG,AK$1)</f>
        <v>0</v>
      </c>
      <c r="AL997" s="2">
        <f>COUNTIFS($B:$B,$B997,$AG:$AG,AL$1)</f>
        <v>0</v>
      </c>
      <c r="AM997" s="2">
        <f>COUNTIFS($B:$B,$B997,$AG:$AG,AM$1)</f>
        <v>0</v>
      </c>
      <c r="AN997" s="2">
        <f>COUNTIFS($B:$B,$B997,$AG:$AG,AN$1)</f>
        <v>0</v>
      </c>
      <c r="AO997" s="2">
        <f>COUNTIFS($B:$B,$B997,$AG:$AG,AO$1)</f>
        <v>0</v>
      </c>
      <c r="AP997" s="2">
        <f>COUNTIFS($B:$B,$B997,$AG:$AG,AP$1)</f>
        <v>0</v>
      </c>
      <c r="AQ997" s="2">
        <f>COUNTIFS($B:$B,$B997,$AG:$AG,AQ$1)</f>
        <v>0</v>
      </c>
      <c r="AR997" s="2">
        <f>COUNTIFS($B:$B,$B997,$AG:$AG,AR$1)</f>
        <v>0</v>
      </c>
      <c r="AS997" s="2">
        <f>COUNTIFS($B:$B,$B997,$AG:$AG,AS$1)</f>
        <v>0</v>
      </c>
      <c r="AT997" s="2">
        <f>COUNTIFS($B:$B,$B997,$AG:$AG,AT$1)</f>
        <v>1</v>
      </c>
      <c r="AU997" s="2">
        <f>COUNTIFS($B:$B,$B997,$AG:$AG,AU$1)</f>
        <v>0</v>
      </c>
    </row>
    <row r="998" spans="1:47" ht="15" customHeight="1" x14ac:dyDescent="0.35">
      <c r="A998" s="7">
        <f>IF(B997=B998,A997,A997+1)</f>
        <v>338</v>
      </c>
      <c r="B998" s="7" t="s">
        <v>4581</v>
      </c>
      <c r="C998" s="7" t="s">
        <v>4580</v>
      </c>
      <c r="D998" s="7" t="s">
        <v>3044</v>
      </c>
      <c r="E998" s="7" t="s">
        <v>3043</v>
      </c>
      <c r="F998" s="4" t="s">
        <v>7</v>
      </c>
      <c r="G998" s="4" t="s">
        <v>8</v>
      </c>
      <c r="H998" s="4" t="s">
        <v>7</v>
      </c>
      <c r="I998" s="3">
        <v>2</v>
      </c>
      <c r="J998" s="3" t="s">
        <v>69</v>
      </c>
      <c r="K998" s="3" t="s">
        <v>3065</v>
      </c>
      <c r="L998" s="3" t="s">
        <v>36</v>
      </c>
      <c r="M998" s="3" t="s">
        <v>4582</v>
      </c>
      <c r="N998" s="3" t="s">
        <v>340</v>
      </c>
      <c r="P998" s="3" t="s">
        <v>669</v>
      </c>
      <c r="Q998" s="3" t="s">
        <v>1475</v>
      </c>
      <c r="R998" s="3" t="s">
        <v>2434</v>
      </c>
      <c r="S998" s="2" t="str">
        <f>IF(P998="심사불필요","-",VLOOKUP(K998,'[1]자격증 backdata'!A:G,7,0))</f>
        <v>-</v>
      </c>
      <c r="T998" s="2" t="str">
        <f>IF(S998="-","-",IF(COUNTIFS(B:B,B998,S:S,"필수")&gt;0,"자격요건충족","확인필요"))</f>
        <v>-</v>
      </c>
      <c r="U998" s="2"/>
      <c r="W998" s="2">
        <f>IF(Q998="4급","심사불필요",VLOOKUP(K998,'[1]자격증 backdata'!A:B,2,0))</f>
        <v>0</v>
      </c>
      <c r="X998" s="3">
        <f>IF(R998="A", MIN(20, SUMIFS(W:W, B:B, B998, R:R, "A")),IF(R998="B", MIN(30, SUMIFS(W:W, B:B, B998, R:R, "B")),"비해당분야"))</f>
        <v>4</v>
      </c>
      <c r="Y998" s="3" t="str">
        <f>IF(R998="C",MIN(30,IF(COUNTIFS(B:B,B998,W:W,"가1")=1,25,IF(COUNTIFS(B:B,B998,W:W,"가1")&gt;=2,30,0))+IF(COUNTIFS(B:B,B998,W:W,"나1")&gt;=4,30,IF(COUNTIFS(B:B,B998,W:W,"나1")=3,26,IF(COUNTIFS(B:B,B998,W:W,"나1")=2,22,IF(COUNTIFS(B:B,B998,W:W,"나1")=1,18,0)))))+MIN(30,IF(COUNTIFS(B:B,B998,W:W,"가2")=1,25,IF(COUNTIFS(B:B,B998,W:W,"가2")&gt;=2,30,0))+IF(COUNTIFS(B:B,B998,W:W,"나2")=3,30,IF(COUNTIFS(B:B,B998,W:W,"나2")=2,25,IF(COUNTIFS(B:B,B998,W:W,"나2")=1,20,0)))),"비해당분야")</f>
        <v>비해당분야</v>
      </c>
      <c r="Z998" s="3" t="str">
        <f>IF(R998="C",VLOOKUP(K998,'[1]자격증 backdata'!A:F,6,0),"비해당분야")</f>
        <v>비해당분야</v>
      </c>
      <c r="AA998" s="3" t="str">
        <f>IF(R998="C",SUMIF(B:B,B998,Z:Z),"비해당분야")</f>
        <v>비해당분야</v>
      </c>
      <c r="AB998" s="3" t="str">
        <f>IF(R998="C",SUM(Y998,AA998),"비해당분야")</f>
        <v>비해당분야</v>
      </c>
      <c r="AC998" s="3">
        <f>IF(R998="C",AB998,X998)</f>
        <v>4</v>
      </c>
      <c r="AD998" s="3">
        <f>VLOOKUP(K998,'[1]자격증 backdata'!A:D,4,0)</f>
        <v>5</v>
      </c>
      <c r="AE998" s="3">
        <f>IF(_xlfn.MAXIFS(AD:AD,B:B,B998)&gt;10,10,_xlfn.MAXIFS(AD:AD,B:B,B998))</f>
        <v>5</v>
      </c>
      <c r="AG998" s="2">
        <f>VLOOKUP(K998,'[1]자격증 backdata'!A:C,3,0)</f>
        <v>0</v>
      </c>
      <c r="AH998" s="2">
        <f>COUNTIFS($B:$B,$B998,$AG:$AG,AH$1)</f>
        <v>0</v>
      </c>
      <c r="AI998" s="2">
        <f>COUNTIFS($B:$B,$B998,$AG:$AG,AI$1)</f>
        <v>0</v>
      </c>
      <c r="AJ998" s="2">
        <f>COUNTIFS($B:$B,$B998,$AG:$AG,AJ$1)</f>
        <v>0</v>
      </c>
      <c r="AK998" s="2">
        <f>COUNTIFS($B:$B,$B998,$AG:$AG,AK$1)</f>
        <v>0</v>
      </c>
      <c r="AL998" s="2">
        <f>COUNTIFS($B:$B,$B998,$AG:$AG,AL$1)</f>
        <v>0</v>
      </c>
      <c r="AM998" s="2">
        <f>COUNTIFS($B:$B,$B998,$AG:$AG,AM$1)</f>
        <v>0</v>
      </c>
      <c r="AN998" s="2">
        <f>COUNTIFS($B:$B,$B998,$AG:$AG,AN$1)</f>
        <v>0</v>
      </c>
      <c r="AO998" s="2">
        <f>COUNTIFS($B:$B,$B998,$AG:$AG,AO$1)</f>
        <v>0</v>
      </c>
      <c r="AP998" s="2">
        <f>COUNTIFS($B:$B,$B998,$AG:$AG,AP$1)</f>
        <v>0</v>
      </c>
      <c r="AQ998" s="2">
        <f>COUNTIFS($B:$B,$B998,$AG:$AG,AQ$1)</f>
        <v>0</v>
      </c>
      <c r="AR998" s="2">
        <f>COUNTIFS($B:$B,$B998,$AG:$AG,AR$1)</f>
        <v>0</v>
      </c>
      <c r="AS998" s="2">
        <f>COUNTIFS($B:$B,$B998,$AG:$AG,AS$1)</f>
        <v>0</v>
      </c>
      <c r="AT998" s="2">
        <f>COUNTIFS($B:$B,$B998,$AG:$AG,AT$1)</f>
        <v>1</v>
      </c>
      <c r="AU998" s="2">
        <f>COUNTIFS($B:$B,$B998,$AG:$AG,AU$1)</f>
        <v>0</v>
      </c>
    </row>
    <row r="999" spans="1:47" ht="15" customHeight="1" x14ac:dyDescent="0.35">
      <c r="A999" s="7">
        <f>IF(B998=B999,A998,A998+1)</f>
        <v>338</v>
      </c>
      <c r="B999" s="7" t="s">
        <v>4581</v>
      </c>
      <c r="C999" s="7" t="s">
        <v>4580</v>
      </c>
      <c r="D999" s="7" t="s">
        <v>3044</v>
      </c>
      <c r="E999" s="7" t="s">
        <v>3043</v>
      </c>
      <c r="F999" s="4" t="s">
        <v>7</v>
      </c>
      <c r="G999" s="4" t="s">
        <v>8</v>
      </c>
      <c r="H999" s="4" t="s">
        <v>7</v>
      </c>
      <c r="I999" s="3">
        <v>3</v>
      </c>
      <c r="J999" s="3" t="s">
        <v>106</v>
      </c>
      <c r="K999" s="3" t="s">
        <v>3057</v>
      </c>
      <c r="L999" s="3" t="s">
        <v>55</v>
      </c>
      <c r="M999" s="3" t="s">
        <v>4579</v>
      </c>
      <c r="N999" s="3" t="s">
        <v>4578</v>
      </c>
      <c r="P999" s="3" t="s">
        <v>669</v>
      </c>
      <c r="Q999" s="3" t="s">
        <v>1475</v>
      </c>
      <c r="R999" s="3" t="s">
        <v>2434</v>
      </c>
      <c r="S999" s="2" t="str">
        <f>IF(P999="심사불필요","-",VLOOKUP(K999,'[1]자격증 backdata'!A:G,7,0))</f>
        <v>-</v>
      </c>
      <c r="T999" s="2" t="str">
        <f>IF(S999="-","-",IF(COUNTIFS(B:B,B999,S:S,"필수")&gt;0,"자격요건충족","확인필요"))</f>
        <v>-</v>
      </c>
      <c r="U999" s="2"/>
      <c r="W999" s="2">
        <f>IF(Q999="4급","심사불필요",VLOOKUP(K999,'[1]자격증 backdata'!A:B,2,0))</f>
        <v>4</v>
      </c>
      <c r="X999" s="3">
        <f>IF(R999="A", MIN(20, SUMIFS(W:W, B:B, B999, R:R, "A")),IF(R999="B", MIN(30, SUMIFS(W:W, B:B, B999, R:R, "B")),"비해당분야"))</f>
        <v>4</v>
      </c>
      <c r="Y999" s="3" t="str">
        <f>IF(R999="C",MIN(30,IF(COUNTIFS(B:B,B999,W:W,"가1")=1,25,IF(COUNTIFS(B:B,B999,W:W,"가1")&gt;=2,30,0))+IF(COUNTIFS(B:B,B999,W:W,"나1")&gt;=4,30,IF(COUNTIFS(B:B,B999,W:W,"나1")=3,26,IF(COUNTIFS(B:B,B999,W:W,"나1")=2,22,IF(COUNTIFS(B:B,B999,W:W,"나1")=1,18,0)))))+MIN(30,IF(COUNTIFS(B:B,B999,W:W,"가2")=1,25,IF(COUNTIFS(B:B,B999,W:W,"가2")&gt;=2,30,0))+IF(COUNTIFS(B:B,B999,W:W,"나2")=3,30,IF(COUNTIFS(B:B,B999,W:W,"나2")=2,25,IF(COUNTIFS(B:B,B999,W:W,"나2")=1,20,0)))),"비해당분야")</f>
        <v>비해당분야</v>
      </c>
      <c r="Z999" s="3" t="str">
        <f>IF(R999="C",VLOOKUP(K999,'[1]자격증 backdata'!A:F,6,0),"비해당분야")</f>
        <v>비해당분야</v>
      </c>
      <c r="AA999" s="3" t="str">
        <f>IF(R999="C",SUMIF(B:B,B999,Z:Z),"비해당분야")</f>
        <v>비해당분야</v>
      </c>
      <c r="AB999" s="3" t="str">
        <f>IF(R999="C",SUM(Y999,AA999),"비해당분야")</f>
        <v>비해당분야</v>
      </c>
      <c r="AC999" s="3">
        <f>IF(R999="C",AB999,X999)</f>
        <v>4</v>
      </c>
      <c r="AD999" s="3">
        <f>VLOOKUP(K999,'[1]자격증 backdata'!A:D,4,0)</f>
        <v>0</v>
      </c>
      <c r="AE999" s="3">
        <f>IF(_xlfn.MAXIFS(AD:AD,B:B,B999)&gt;10,10,_xlfn.MAXIFS(AD:AD,B:B,B999))</f>
        <v>5</v>
      </c>
      <c r="AG999" s="2" t="str">
        <f>VLOOKUP(K999,'[1]자격증 backdata'!A:C,3,0)</f>
        <v>M</v>
      </c>
      <c r="AH999" s="2">
        <f>COUNTIFS($B:$B,$B999,$AG:$AG,AH$1)</f>
        <v>0</v>
      </c>
      <c r="AI999" s="2">
        <f>COUNTIFS($B:$B,$B999,$AG:$AG,AI$1)</f>
        <v>0</v>
      </c>
      <c r="AJ999" s="2">
        <f>COUNTIFS($B:$B,$B999,$AG:$AG,AJ$1)</f>
        <v>0</v>
      </c>
      <c r="AK999" s="2">
        <f>COUNTIFS($B:$B,$B999,$AG:$AG,AK$1)</f>
        <v>0</v>
      </c>
      <c r="AL999" s="2">
        <f>COUNTIFS($B:$B,$B999,$AG:$AG,AL$1)</f>
        <v>0</v>
      </c>
      <c r="AM999" s="2">
        <f>COUNTIFS($B:$B,$B999,$AG:$AG,AM$1)</f>
        <v>0</v>
      </c>
      <c r="AN999" s="2">
        <f>COUNTIFS($B:$B,$B999,$AG:$AG,AN$1)</f>
        <v>0</v>
      </c>
      <c r="AO999" s="2">
        <f>COUNTIFS($B:$B,$B999,$AG:$AG,AO$1)</f>
        <v>0</v>
      </c>
      <c r="AP999" s="2">
        <f>COUNTIFS($B:$B,$B999,$AG:$AG,AP$1)</f>
        <v>0</v>
      </c>
      <c r="AQ999" s="2">
        <f>COUNTIFS($B:$B,$B999,$AG:$AG,AQ$1)</f>
        <v>0</v>
      </c>
      <c r="AR999" s="2">
        <f>COUNTIFS($B:$B,$B999,$AG:$AG,AR$1)</f>
        <v>0</v>
      </c>
      <c r="AS999" s="2">
        <f>COUNTIFS($B:$B,$B999,$AG:$AG,AS$1)</f>
        <v>0</v>
      </c>
      <c r="AT999" s="2">
        <f>COUNTIFS($B:$B,$B999,$AG:$AG,AT$1)</f>
        <v>1</v>
      </c>
      <c r="AU999" s="2">
        <f>COUNTIFS($B:$B,$B999,$AG:$AG,AU$1)</f>
        <v>0</v>
      </c>
    </row>
    <row r="1000" spans="1:47" ht="15" customHeight="1" x14ac:dyDescent="0.35">
      <c r="A1000" s="4">
        <f>IF(B999=B1000,A999,A999+1)</f>
        <v>339</v>
      </c>
      <c r="B1000" s="4" t="s">
        <v>4575</v>
      </c>
      <c r="C1000" s="4" t="s">
        <v>4574</v>
      </c>
      <c r="D1000" s="4" t="s">
        <v>3044</v>
      </c>
      <c r="E1000" s="4" t="s">
        <v>3043</v>
      </c>
      <c r="F1000" s="4" t="s">
        <v>7</v>
      </c>
      <c r="G1000" s="4" t="s">
        <v>8</v>
      </c>
      <c r="H1000" s="4" t="s">
        <v>7</v>
      </c>
      <c r="I1000" s="4">
        <v>1</v>
      </c>
      <c r="J1000" s="4" t="s">
        <v>69</v>
      </c>
      <c r="K1000" s="4" t="s">
        <v>3065</v>
      </c>
      <c r="L1000" s="4" t="s">
        <v>36</v>
      </c>
      <c r="M1000" s="4" t="s">
        <v>4577</v>
      </c>
      <c r="N1000" s="4" t="s">
        <v>1108</v>
      </c>
      <c r="P1000" s="4" t="s">
        <v>669</v>
      </c>
      <c r="Q1000" s="4" t="s">
        <v>1475</v>
      </c>
      <c r="R1000" s="4" t="s">
        <v>2434</v>
      </c>
      <c r="S1000" s="5" t="str">
        <f>IF(P1000="심사불필요","-",VLOOKUP(K1000,'[1]자격증 backdata'!A:G,7,0))</f>
        <v>-</v>
      </c>
      <c r="T1000" s="5" t="str">
        <f>IF(S1000="-","-",IF(COUNTIFS(B:B,B1000,S:S,"필수")&gt;0,"자격요건충족","확인필요"))</f>
        <v>-</v>
      </c>
      <c r="U1000" s="5"/>
      <c r="W1000" s="5">
        <f>IF(Q1000="4급","심사불필요",VLOOKUP(K1000,'[1]자격증 backdata'!A:B,2,0))</f>
        <v>0</v>
      </c>
      <c r="X1000" s="4">
        <f>IF(R1000="A", MIN(20, SUMIFS(W:W, B:B, B1000, R:R, "A")),IF(R1000="B", MIN(30, SUMIFS(W:W, B:B, B1000, R:R, "B")),"비해당분야"))</f>
        <v>4</v>
      </c>
      <c r="Y1000" s="4" t="str">
        <f>IF(R1000="C",MIN(30,IF(COUNTIFS(B:B,B1000,W:W,"가1")=1,25,IF(COUNTIFS(B:B,B1000,W:W,"가1")&gt;=2,30,0))+IF(COUNTIFS(B:B,B1000,W:W,"나1")&gt;=4,30,IF(COUNTIFS(B:B,B1000,W:W,"나1")=3,26,IF(COUNTIFS(B:B,B1000,W:W,"나1")=2,22,IF(COUNTIFS(B:B,B1000,W:W,"나1")=1,18,0)))))+MIN(30,IF(COUNTIFS(B:B,B1000,W:W,"가2")=1,25,IF(COUNTIFS(B:B,B1000,W:W,"가2")&gt;=2,30,0))+IF(COUNTIFS(B:B,B1000,W:W,"나2")=3,30,IF(COUNTIFS(B:B,B1000,W:W,"나2")=2,25,IF(COUNTIFS(B:B,B1000,W:W,"나2")=1,20,0)))),"비해당분야")</f>
        <v>비해당분야</v>
      </c>
      <c r="Z1000" s="4" t="str">
        <f>IF(R1000="C",VLOOKUP(K1000,'[1]자격증 backdata'!A:F,6,0),"비해당분야")</f>
        <v>비해당분야</v>
      </c>
      <c r="AA1000" s="4" t="str">
        <f>IF(R1000="C",SUMIF(B:B,B1000,Z:Z),"비해당분야")</f>
        <v>비해당분야</v>
      </c>
      <c r="AB1000" s="4" t="str">
        <f>IF(R1000="C",SUM(Y1000,AA1000),"비해당분야")</f>
        <v>비해당분야</v>
      </c>
      <c r="AC1000" s="4">
        <f>IF(R1000="C",AB1000,X1000)</f>
        <v>4</v>
      </c>
      <c r="AD1000" s="4">
        <f>VLOOKUP(K1000,'[1]자격증 backdata'!A:D,4,0)</f>
        <v>5</v>
      </c>
      <c r="AE1000" s="4">
        <f>IF(_xlfn.MAXIFS(AD:AD,B:B,B1000)&gt;10,10,_xlfn.MAXIFS(AD:AD,B:B,B1000))</f>
        <v>5</v>
      </c>
      <c r="AG1000" s="5">
        <f>VLOOKUP(K1000,'[1]자격증 backdata'!A:C,3,0)</f>
        <v>0</v>
      </c>
      <c r="AH1000" s="5">
        <f>COUNTIFS($B:$B,$B1000,$AG:$AG,AH$1)</f>
        <v>0</v>
      </c>
      <c r="AI1000" s="5">
        <f>COUNTIFS($B:$B,$B1000,$AG:$AG,AI$1)</f>
        <v>0</v>
      </c>
      <c r="AJ1000" s="5">
        <f>COUNTIFS($B:$B,$B1000,$AG:$AG,AJ$1)</f>
        <v>0</v>
      </c>
      <c r="AK1000" s="5">
        <f>COUNTIFS($B:$B,$B1000,$AG:$AG,AK$1)</f>
        <v>0</v>
      </c>
      <c r="AL1000" s="5">
        <f>COUNTIFS($B:$B,$B1000,$AG:$AG,AL$1)</f>
        <v>0</v>
      </c>
      <c r="AM1000" s="5">
        <f>COUNTIFS($B:$B,$B1000,$AG:$AG,AM$1)</f>
        <v>0</v>
      </c>
      <c r="AN1000" s="5">
        <f>COUNTIFS($B:$B,$B1000,$AG:$AG,AN$1)</f>
        <v>0</v>
      </c>
      <c r="AO1000" s="5">
        <f>COUNTIFS($B:$B,$B1000,$AG:$AG,AO$1)</f>
        <v>0</v>
      </c>
      <c r="AP1000" s="5">
        <f>COUNTIFS($B:$B,$B1000,$AG:$AG,AP$1)</f>
        <v>0</v>
      </c>
      <c r="AQ1000" s="5">
        <f>COUNTIFS($B:$B,$B1000,$AG:$AG,AQ$1)</f>
        <v>1</v>
      </c>
      <c r="AR1000" s="5">
        <f>COUNTIFS($B:$B,$B1000,$AG:$AG,AR$1)</f>
        <v>0</v>
      </c>
      <c r="AS1000" s="5">
        <f>COUNTIFS($B:$B,$B1000,$AG:$AG,AS$1)</f>
        <v>0</v>
      </c>
      <c r="AT1000" s="5">
        <f>COUNTIFS($B:$B,$B1000,$AG:$AG,AT$1)</f>
        <v>0</v>
      </c>
      <c r="AU1000" s="5">
        <f>COUNTIFS($B:$B,$B1000,$AG:$AG,AU$1)</f>
        <v>0</v>
      </c>
    </row>
    <row r="1001" spans="1:47" ht="15" customHeight="1" x14ac:dyDescent="0.35">
      <c r="A1001" s="6">
        <f>IF(B1000=B1001,A1000,A1000+1)</f>
        <v>339</v>
      </c>
      <c r="B1001" s="6" t="s">
        <v>4575</v>
      </c>
      <c r="C1001" s="6" t="s">
        <v>4574</v>
      </c>
      <c r="D1001" s="6" t="s">
        <v>3044</v>
      </c>
      <c r="E1001" s="6" t="s">
        <v>3043</v>
      </c>
      <c r="F1001" s="4" t="s">
        <v>7</v>
      </c>
      <c r="G1001" s="4" t="s">
        <v>8</v>
      </c>
      <c r="H1001" s="4" t="s">
        <v>7</v>
      </c>
      <c r="I1001" s="4">
        <v>2</v>
      </c>
      <c r="J1001" s="4" t="s">
        <v>28</v>
      </c>
      <c r="K1001" s="4" t="s">
        <v>3061</v>
      </c>
      <c r="L1001" s="4" t="s">
        <v>26</v>
      </c>
      <c r="M1001" s="4" t="s">
        <v>4576</v>
      </c>
      <c r="N1001" s="4" t="s">
        <v>432</v>
      </c>
      <c r="P1001" s="4" t="s">
        <v>669</v>
      </c>
      <c r="Q1001" s="4" t="s">
        <v>1475</v>
      </c>
      <c r="R1001" s="4" t="s">
        <v>2434</v>
      </c>
      <c r="S1001" s="5" t="str">
        <f>IF(P1001="심사불필요","-",VLOOKUP(K1001,'[1]자격증 backdata'!A:G,7,0))</f>
        <v>-</v>
      </c>
      <c r="T1001" s="5" t="str">
        <f>IF(S1001="-","-",IF(COUNTIFS(B:B,B1001,S:S,"필수")&gt;0,"자격요건충족","확인필요"))</f>
        <v>-</v>
      </c>
      <c r="U1001" s="5"/>
      <c r="W1001" s="5">
        <f>IF(Q1001="4급","심사불필요",VLOOKUP(K1001,'[1]자격증 backdata'!A:B,2,0))</f>
        <v>2</v>
      </c>
      <c r="X1001" s="4">
        <f>IF(R1001="A", MIN(20, SUMIFS(W:W, B:B, B1001, R:R, "A")),IF(R1001="B", MIN(30, SUMIFS(W:W, B:B, B1001, R:R, "B")),"비해당분야"))</f>
        <v>4</v>
      </c>
      <c r="Y1001" s="4" t="str">
        <f>IF(R1001="C",MIN(30,IF(COUNTIFS(B:B,B1001,W:W,"가1")=1,25,IF(COUNTIFS(B:B,B1001,W:W,"가1")&gt;=2,30,0))+IF(COUNTIFS(B:B,B1001,W:W,"나1")&gt;=4,30,IF(COUNTIFS(B:B,B1001,W:W,"나1")=3,26,IF(COUNTIFS(B:B,B1001,W:W,"나1")=2,22,IF(COUNTIFS(B:B,B1001,W:W,"나1")=1,18,0)))))+MIN(30,IF(COUNTIFS(B:B,B1001,W:W,"가2")=1,25,IF(COUNTIFS(B:B,B1001,W:W,"가2")&gt;=2,30,0))+IF(COUNTIFS(B:B,B1001,W:W,"나2")=3,30,IF(COUNTIFS(B:B,B1001,W:W,"나2")=2,25,IF(COUNTIFS(B:B,B1001,W:W,"나2")=1,20,0)))),"비해당분야")</f>
        <v>비해당분야</v>
      </c>
      <c r="Z1001" s="4" t="str">
        <f>IF(R1001="C",VLOOKUP(K1001,'[1]자격증 backdata'!A:F,6,0),"비해당분야")</f>
        <v>비해당분야</v>
      </c>
      <c r="AA1001" s="4" t="str">
        <f>IF(R1001="C",SUMIF(B:B,B1001,Z:Z),"비해당분야")</f>
        <v>비해당분야</v>
      </c>
      <c r="AB1001" s="4" t="str">
        <f>IF(R1001="C",SUM(Y1001,AA1001),"비해당분야")</f>
        <v>비해당분야</v>
      </c>
      <c r="AC1001" s="4">
        <f>IF(R1001="C",AB1001,X1001)</f>
        <v>4</v>
      </c>
      <c r="AD1001" s="4">
        <f>VLOOKUP(K1001,'[1]자격증 backdata'!A:D,4,0)</f>
        <v>0</v>
      </c>
      <c r="AE1001" s="4">
        <f>IF(_xlfn.MAXIFS(AD:AD,B:B,B1001)&gt;10,10,_xlfn.MAXIFS(AD:AD,B:B,B1001))</f>
        <v>5</v>
      </c>
      <c r="AG1001" s="5">
        <f>VLOOKUP(K1001,'[1]자격증 backdata'!A:C,3,0)</f>
        <v>0</v>
      </c>
      <c r="AH1001" s="5">
        <f>COUNTIFS($B:$B,$B1001,$AG:$AG,AH$1)</f>
        <v>0</v>
      </c>
      <c r="AI1001" s="5">
        <f>COUNTIFS($B:$B,$B1001,$AG:$AG,AI$1)</f>
        <v>0</v>
      </c>
      <c r="AJ1001" s="5">
        <f>COUNTIFS($B:$B,$B1001,$AG:$AG,AJ$1)</f>
        <v>0</v>
      </c>
      <c r="AK1001" s="5">
        <f>COUNTIFS($B:$B,$B1001,$AG:$AG,AK$1)</f>
        <v>0</v>
      </c>
      <c r="AL1001" s="5">
        <f>COUNTIFS($B:$B,$B1001,$AG:$AG,AL$1)</f>
        <v>0</v>
      </c>
      <c r="AM1001" s="5">
        <f>COUNTIFS($B:$B,$B1001,$AG:$AG,AM$1)</f>
        <v>0</v>
      </c>
      <c r="AN1001" s="5">
        <f>COUNTIFS($B:$B,$B1001,$AG:$AG,AN$1)</f>
        <v>0</v>
      </c>
      <c r="AO1001" s="5">
        <f>COUNTIFS($B:$B,$B1001,$AG:$AG,AO$1)</f>
        <v>0</v>
      </c>
      <c r="AP1001" s="5">
        <f>COUNTIFS($B:$B,$B1001,$AG:$AG,AP$1)</f>
        <v>0</v>
      </c>
      <c r="AQ1001" s="5">
        <f>COUNTIFS($B:$B,$B1001,$AG:$AG,AQ$1)</f>
        <v>1</v>
      </c>
      <c r="AR1001" s="5">
        <f>COUNTIFS($B:$B,$B1001,$AG:$AG,AR$1)</f>
        <v>0</v>
      </c>
      <c r="AS1001" s="5">
        <f>COUNTIFS($B:$B,$B1001,$AG:$AG,AS$1)</f>
        <v>0</v>
      </c>
      <c r="AT1001" s="5">
        <f>COUNTIFS($B:$B,$B1001,$AG:$AG,AT$1)</f>
        <v>0</v>
      </c>
      <c r="AU1001" s="5">
        <f>COUNTIFS($B:$B,$B1001,$AG:$AG,AU$1)</f>
        <v>0</v>
      </c>
    </row>
    <row r="1002" spans="1:47" ht="15" customHeight="1" x14ac:dyDescent="0.35">
      <c r="A1002" s="6">
        <f>IF(B1001=B1002,A1001,A1001+1)</f>
        <v>339</v>
      </c>
      <c r="B1002" s="6" t="s">
        <v>4575</v>
      </c>
      <c r="C1002" s="6" t="s">
        <v>4574</v>
      </c>
      <c r="D1002" s="6" t="s">
        <v>3044</v>
      </c>
      <c r="E1002" s="6" t="s">
        <v>3043</v>
      </c>
      <c r="F1002" s="4" t="s">
        <v>7</v>
      </c>
      <c r="G1002" s="4" t="s">
        <v>8</v>
      </c>
      <c r="H1002" s="4" t="s">
        <v>7</v>
      </c>
      <c r="I1002" s="4">
        <v>3</v>
      </c>
      <c r="J1002" s="4" t="s">
        <v>364</v>
      </c>
      <c r="K1002" s="4" t="s">
        <v>3075</v>
      </c>
      <c r="L1002" s="4" t="s">
        <v>254</v>
      </c>
      <c r="M1002" s="4" t="s">
        <v>4573</v>
      </c>
      <c r="N1002" s="4" t="s">
        <v>361</v>
      </c>
      <c r="P1002" s="4" t="s">
        <v>669</v>
      </c>
      <c r="Q1002" s="4" t="s">
        <v>1475</v>
      </c>
      <c r="R1002" s="4" t="s">
        <v>2434</v>
      </c>
      <c r="S1002" s="5" t="str">
        <f>IF(P1002="심사불필요","-",VLOOKUP(K1002,'[1]자격증 backdata'!A:G,7,0))</f>
        <v>-</v>
      </c>
      <c r="T1002" s="5" t="str">
        <f>IF(S1002="-","-",IF(COUNTIFS(B:B,B1002,S:S,"필수")&gt;0,"자격요건충족","확인필요"))</f>
        <v>-</v>
      </c>
      <c r="U1002" s="5"/>
      <c r="W1002" s="5">
        <f>IF(Q1002="4급","심사불필요",VLOOKUP(K1002,'[1]자격증 backdata'!A:B,2,0))</f>
        <v>2</v>
      </c>
      <c r="X1002" s="4">
        <f>IF(R1002="A", MIN(20, SUMIFS(W:W, B:B, B1002, R:R, "A")),IF(R1002="B", MIN(30, SUMIFS(W:W, B:B, B1002, R:R, "B")),"비해당분야"))</f>
        <v>4</v>
      </c>
      <c r="Y1002" s="4" t="str">
        <f>IF(R1002="C",MIN(30,IF(COUNTIFS(B:B,B1002,W:W,"가1")=1,25,IF(COUNTIFS(B:B,B1002,W:W,"가1")&gt;=2,30,0))+IF(COUNTIFS(B:B,B1002,W:W,"나1")&gt;=4,30,IF(COUNTIFS(B:B,B1002,W:W,"나1")=3,26,IF(COUNTIFS(B:B,B1002,W:W,"나1")=2,22,IF(COUNTIFS(B:B,B1002,W:W,"나1")=1,18,0)))))+MIN(30,IF(COUNTIFS(B:B,B1002,W:W,"가2")=1,25,IF(COUNTIFS(B:B,B1002,W:W,"가2")&gt;=2,30,0))+IF(COUNTIFS(B:B,B1002,W:W,"나2")=3,30,IF(COUNTIFS(B:B,B1002,W:W,"나2")=2,25,IF(COUNTIFS(B:B,B1002,W:W,"나2")=1,20,0)))),"비해당분야")</f>
        <v>비해당분야</v>
      </c>
      <c r="Z1002" s="4" t="str">
        <f>IF(R1002="C",VLOOKUP(K1002,'[1]자격증 backdata'!A:F,6,0),"비해당분야")</f>
        <v>비해당분야</v>
      </c>
      <c r="AA1002" s="4" t="str">
        <f>IF(R1002="C",SUMIF(B:B,B1002,Z:Z),"비해당분야")</f>
        <v>비해당분야</v>
      </c>
      <c r="AB1002" s="4" t="str">
        <f>IF(R1002="C",SUM(Y1002,AA1002),"비해당분야")</f>
        <v>비해당분야</v>
      </c>
      <c r="AC1002" s="4">
        <f>IF(R1002="C",AB1002,X1002)</f>
        <v>4</v>
      </c>
      <c r="AD1002" s="4">
        <f>VLOOKUP(K1002,'[1]자격증 backdata'!A:D,4,0)</f>
        <v>0</v>
      </c>
      <c r="AE1002" s="4">
        <f>IF(_xlfn.MAXIFS(AD:AD,B:B,B1002)&gt;10,10,_xlfn.MAXIFS(AD:AD,B:B,B1002))</f>
        <v>5</v>
      </c>
      <c r="AG1002" s="5" t="str">
        <f>VLOOKUP(K1002,'[1]자격증 backdata'!A:C,3,0)</f>
        <v>J</v>
      </c>
      <c r="AH1002" s="5">
        <f>COUNTIFS($B:$B,$B1002,$AG:$AG,AH$1)</f>
        <v>0</v>
      </c>
      <c r="AI1002" s="5">
        <f>COUNTIFS($B:$B,$B1002,$AG:$AG,AI$1)</f>
        <v>0</v>
      </c>
      <c r="AJ1002" s="5">
        <f>COUNTIFS($B:$B,$B1002,$AG:$AG,AJ$1)</f>
        <v>0</v>
      </c>
      <c r="AK1002" s="5">
        <f>COUNTIFS($B:$B,$B1002,$AG:$AG,AK$1)</f>
        <v>0</v>
      </c>
      <c r="AL1002" s="5">
        <f>COUNTIFS($B:$B,$B1002,$AG:$AG,AL$1)</f>
        <v>0</v>
      </c>
      <c r="AM1002" s="5">
        <f>COUNTIFS($B:$B,$B1002,$AG:$AG,AM$1)</f>
        <v>0</v>
      </c>
      <c r="AN1002" s="5">
        <f>COUNTIFS($B:$B,$B1002,$AG:$AG,AN$1)</f>
        <v>0</v>
      </c>
      <c r="AO1002" s="5">
        <f>COUNTIFS($B:$B,$B1002,$AG:$AG,AO$1)</f>
        <v>0</v>
      </c>
      <c r="AP1002" s="5">
        <f>COUNTIFS($B:$B,$B1002,$AG:$AG,AP$1)</f>
        <v>0</v>
      </c>
      <c r="AQ1002" s="5">
        <f>COUNTIFS($B:$B,$B1002,$AG:$AG,AQ$1)</f>
        <v>1</v>
      </c>
      <c r="AR1002" s="5">
        <f>COUNTIFS($B:$B,$B1002,$AG:$AG,AR$1)</f>
        <v>0</v>
      </c>
      <c r="AS1002" s="5">
        <f>COUNTIFS($B:$B,$B1002,$AG:$AG,AS$1)</f>
        <v>0</v>
      </c>
      <c r="AT1002" s="5">
        <f>COUNTIFS($B:$B,$B1002,$AG:$AG,AT$1)</f>
        <v>0</v>
      </c>
      <c r="AU1002" s="5">
        <f>COUNTIFS($B:$B,$B1002,$AG:$AG,AU$1)</f>
        <v>0</v>
      </c>
    </row>
    <row r="1003" spans="1:47" ht="15" customHeight="1" x14ac:dyDescent="0.35">
      <c r="A1003" s="3">
        <f>IF(B1002=B1003,A1002,A1002+1)</f>
        <v>340</v>
      </c>
      <c r="B1003" s="3" t="s">
        <v>4569</v>
      </c>
      <c r="C1003" s="3" t="s">
        <v>4568</v>
      </c>
      <c r="D1003" s="3" t="s">
        <v>3044</v>
      </c>
      <c r="E1003" s="3" t="s">
        <v>3043</v>
      </c>
      <c r="F1003" s="4" t="s">
        <v>7</v>
      </c>
      <c r="G1003" s="4" t="s">
        <v>8</v>
      </c>
      <c r="H1003" s="4" t="s">
        <v>7</v>
      </c>
      <c r="I1003" s="3">
        <v>1</v>
      </c>
      <c r="J1003" s="3" t="s">
        <v>69</v>
      </c>
      <c r="K1003" s="3" t="s">
        <v>3065</v>
      </c>
      <c r="L1003" s="3" t="s">
        <v>36</v>
      </c>
      <c r="M1003" s="3" t="s">
        <v>4572</v>
      </c>
      <c r="N1003" s="3" t="s">
        <v>1201</v>
      </c>
      <c r="P1003" s="3" t="s">
        <v>669</v>
      </c>
      <c r="Q1003" s="3" t="s">
        <v>1475</v>
      </c>
      <c r="R1003" s="3" t="s">
        <v>2434</v>
      </c>
      <c r="S1003" s="2" t="str">
        <f>IF(P1003="심사불필요","-",VLOOKUP(K1003,'[1]자격증 backdata'!A:G,7,0))</f>
        <v>-</v>
      </c>
      <c r="T1003" s="2" t="str">
        <f>IF(S1003="-","-",IF(COUNTIFS(B:B,B1003,S:S,"필수")&gt;0,"자격요건충족","확인필요"))</f>
        <v>-</v>
      </c>
      <c r="U1003" s="2"/>
      <c r="W1003" s="2">
        <f>IF(Q1003="4급","심사불필요",VLOOKUP(K1003,'[1]자격증 backdata'!A:B,2,0))</f>
        <v>0</v>
      </c>
      <c r="X1003" s="3">
        <f>IF(R1003="A", MIN(20, SUMIFS(W:W, B:B, B1003, R:R, "A")),IF(R1003="B", MIN(30, SUMIFS(W:W, B:B, B1003, R:R, "B")),"비해당분야"))</f>
        <v>10</v>
      </c>
      <c r="Y1003" s="3" t="str">
        <f>IF(R1003="C",MIN(30,IF(COUNTIFS(B:B,B1003,W:W,"가1")=1,25,IF(COUNTIFS(B:B,B1003,W:W,"가1")&gt;=2,30,0))+IF(COUNTIFS(B:B,B1003,W:W,"나1")&gt;=4,30,IF(COUNTIFS(B:B,B1003,W:W,"나1")=3,26,IF(COUNTIFS(B:B,B1003,W:W,"나1")=2,22,IF(COUNTIFS(B:B,B1003,W:W,"나1")=1,18,0)))))+MIN(30,IF(COUNTIFS(B:B,B1003,W:W,"가2")=1,25,IF(COUNTIFS(B:B,B1003,W:W,"가2")&gt;=2,30,0))+IF(COUNTIFS(B:B,B1003,W:W,"나2")=3,30,IF(COUNTIFS(B:B,B1003,W:W,"나2")=2,25,IF(COUNTIFS(B:B,B1003,W:W,"나2")=1,20,0)))),"비해당분야")</f>
        <v>비해당분야</v>
      </c>
      <c r="Z1003" s="3" t="str">
        <f>IF(R1003="C",VLOOKUP(K1003,'[1]자격증 backdata'!A:F,6,0),"비해당분야")</f>
        <v>비해당분야</v>
      </c>
      <c r="AA1003" s="3" t="str">
        <f>IF(R1003="C",SUMIF(B:B,B1003,Z:Z),"비해당분야")</f>
        <v>비해당분야</v>
      </c>
      <c r="AB1003" s="3" t="str">
        <f>IF(R1003="C",SUM(Y1003,AA1003),"비해당분야")</f>
        <v>비해당분야</v>
      </c>
      <c r="AC1003" s="3">
        <f>IF(R1003="C",AB1003,X1003)</f>
        <v>10</v>
      </c>
      <c r="AD1003" s="3">
        <f>VLOOKUP(K1003,'[1]자격증 backdata'!A:D,4,0)</f>
        <v>5</v>
      </c>
      <c r="AE1003" s="3">
        <f>IF(_xlfn.MAXIFS(AD:AD,B:B,B1003)&gt;10,10,_xlfn.MAXIFS(AD:AD,B:B,B1003))</f>
        <v>5</v>
      </c>
      <c r="AG1003" s="2">
        <f>VLOOKUP(K1003,'[1]자격증 backdata'!A:C,3,0)</f>
        <v>0</v>
      </c>
      <c r="AH1003" s="2">
        <f>COUNTIFS($B:$B,$B1003,$AG:$AG,AH$1)</f>
        <v>0</v>
      </c>
      <c r="AI1003" s="2">
        <f>COUNTIFS($B:$B,$B1003,$AG:$AG,AI$1)</f>
        <v>0</v>
      </c>
      <c r="AJ1003" s="2">
        <f>COUNTIFS($B:$B,$B1003,$AG:$AG,AJ$1)</f>
        <v>0</v>
      </c>
      <c r="AK1003" s="2">
        <f>COUNTIFS($B:$B,$B1003,$AG:$AG,AK$1)</f>
        <v>0</v>
      </c>
      <c r="AL1003" s="2">
        <f>COUNTIFS($B:$B,$B1003,$AG:$AG,AL$1)</f>
        <v>0</v>
      </c>
      <c r="AM1003" s="2">
        <f>COUNTIFS($B:$B,$B1003,$AG:$AG,AM$1)</f>
        <v>0</v>
      </c>
      <c r="AN1003" s="2">
        <f>COUNTIFS($B:$B,$B1003,$AG:$AG,AN$1)</f>
        <v>1</v>
      </c>
      <c r="AO1003" s="2">
        <f>COUNTIFS($B:$B,$B1003,$AG:$AG,AO$1)</f>
        <v>1</v>
      </c>
      <c r="AP1003" s="2">
        <f>COUNTIFS($B:$B,$B1003,$AG:$AG,AP$1)</f>
        <v>0</v>
      </c>
      <c r="AQ1003" s="2">
        <f>COUNTIFS($B:$B,$B1003,$AG:$AG,AQ$1)</f>
        <v>0</v>
      </c>
      <c r="AR1003" s="2">
        <f>COUNTIFS($B:$B,$B1003,$AG:$AG,AR$1)</f>
        <v>0</v>
      </c>
      <c r="AS1003" s="2">
        <f>COUNTIFS($B:$B,$B1003,$AG:$AG,AS$1)</f>
        <v>0</v>
      </c>
      <c r="AT1003" s="2">
        <f>COUNTIFS($B:$B,$B1003,$AG:$AG,AT$1)</f>
        <v>0</v>
      </c>
      <c r="AU1003" s="2">
        <f>COUNTIFS($B:$B,$B1003,$AG:$AG,AU$1)</f>
        <v>0</v>
      </c>
    </row>
    <row r="1004" spans="1:47" ht="15" customHeight="1" x14ac:dyDescent="0.35">
      <c r="A1004" s="7">
        <f>IF(B1003=B1004,A1003,A1003+1)</f>
        <v>340</v>
      </c>
      <c r="B1004" s="7" t="s">
        <v>4569</v>
      </c>
      <c r="C1004" s="7" t="s">
        <v>4568</v>
      </c>
      <c r="D1004" s="7" t="s">
        <v>3044</v>
      </c>
      <c r="E1004" s="7" t="s">
        <v>3043</v>
      </c>
      <c r="F1004" s="4" t="s">
        <v>7</v>
      </c>
      <c r="G1004" s="4" t="s">
        <v>8</v>
      </c>
      <c r="H1004" s="4" t="s">
        <v>7</v>
      </c>
      <c r="I1004" s="3">
        <v>2</v>
      </c>
      <c r="J1004" s="3" t="s">
        <v>653</v>
      </c>
      <c r="K1004" s="3" t="s">
        <v>3052</v>
      </c>
      <c r="L1004" s="3" t="s">
        <v>651</v>
      </c>
      <c r="M1004" s="3" t="s">
        <v>4571</v>
      </c>
      <c r="N1004" s="3" t="s">
        <v>2620</v>
      </c>
      <c r="P1004" s="3" t="s">
        <v>669</v>
      </c>
      <c r="Q1004" s="3" t="s">
        <v>1475</v>
      </c>
      <c r="R1004" s="3" t="s">
        <v>2434</v>
      </c>
      <c r="S1004" s="2" t="str">
        <f>IF(P1004="심사불필요","-",VLOOKUP(K1004,'[1]자격증 backdata'!A:G,7,0))</f>
        <v>-</v>
      </c>
      <c r="T1004" s="2" t="str">
        <f>IF(S1004="-","-",IF(COUNTIFS(B:B,B1004,S:S,"필수")&gt;0,"자격요건충족","확인필요"))</f>
        <v>-</v>
      </c>
      <c r="U1004" s="2"/>
      <c r="W1004" s="2">
        <f>IF(Q1004="4급","심사불필요",VLOOKUP(K1004,'[1]자격증 backdata'!A:B,2,0))</f>
        <v>4</v>
      </c>
      <c r="X1004" s="3">
        <f>IF(R1004="A", MIN(20, SUMIFS(W:W, B:B, B1004, R:R, "A")),IF(R1004="B", MIN(30, SUMIFS(W:W, B:B, B1004, R:R, "B")),"비해당분야"))</f>
        <v>10</v>
      </c>
      <c r="Y1004" s="3" t="str">
        <f>IF(R1004="C",MIN(30,IF(COUNTIFS(B:B,B1004,W:W,"가1")=1,25,IF(COUNTIFS(B:B,B1004,W:W,"가1")&gt;=2,30,0))+IF(COUNTIFS(B:B,B1004,W:W,"나1")&gt;=4,30,IF(COUNTIFS(B:B,B1004,W:W,"나1")=3,26,IF(COUNTIFS(B:B,B1004,W:W,"나1")=2,22,IF(COUNTIFS(B:B,B1004,W:W,"나1")=1,18,0)))))+MIN(30,IF(COUNTIFS(B:B,B1004,W:W,"가2")=1,25,IF(COUNTIFS(B:B,B1004,W:W,"가2")&gt;=2,30,0))+IF(COUNTIFS(B:B,B1004,W:W,"나2")=3,30,IF(COUNTIFS(B:B,B1004,W:W,"나2")=2,25,IF(COUNTIFS(B:B,B1004,W:W,"나2")=1,20,0)))),"비해당분야")</f>
        <v>비해당분야</v>
      </c>
      <c r="Z1004" s="3" t="str">
        <f>IF(R1004="C",VLOOKUP(K1004,'[1]자격증 backdata'!A:F,6,0),"비해당분야")</f>
        <v>비해당분야</v>
      </c>
      <c r="AA1004" s="3" t="str">
        <f>IF(R1004="C",SUMIF(B:B,B1004,Z:Z),"비해당분야")</f>
        <v>비해당분야</v>
      </c>
      <c r="AB1004" s="3" t="str">
        <f>IF(R1004="C",SUM(Y1004,AA1004),"비해당분야")</f>
        <v>비해당분야</v>
      </c>
      <c r="AC1004" s="3">
        <f>IF(R1004="C",AB1004,X1004)</f>
        <v>10</v>
      </c>
      <c r="AD1004" s="3">
        <f>VLOOKUP(K1004,'[1]자격증 backdata'!A:D,4,0)</f>
        <v>0</v>
      </c>
      <c r="AE1004" s="3">
        <f>IF(_xlfn.MAXIFS(AD:AD,B:B,B1004)&gt;10,10,_xlfn.MAXIFS(AD:AD,B:B,B1004))</f>
        <v>5</v>
      </c>
      <c r="AG1004" s="2" t="str">
        <f>VLOOKUP(K1004,'[1]자격증 backdata'!A:C,3,0)</f>
        <v>H</v>
      </c>
      <c r="AH1004" s="2">
        <f>COUNTIFS($B:$B,$B1004,$AG:$AG,AH$1)</f>
        <v>0</v>
      </c>
      <c r="AI1004" s="2">
        <f>COUNTIFS($B:$B,$B1004,$AG:$AG,AI$1)</f>
        <v>0</v>
      </c>
      <c r="AJ1004" s="2">
        <f>COUNTIFS($B:$B,$B1004,$AG:$AG,AJ$1)</f>
        <v>0</v>
      </c>
      <c r="AK1004" s="2">
        <f>COUNTIFS($B:$B,$B1004,$AG:$AG,AK$1)</f>
        <v>0</v>
      </c>
      <c r="AL1004" s="2">
        <f>COUNTIFS($B:$B,$B1004,$AG:$AG,AL$1)</f>
        <v>0</v>
      </c>
      <c r="AM1004" s="2">
        <f>COUNTIFS($B:$B,$B1004,$AG:$AG,AM$1)</f>
        <v>0</v>
      </c>
      <c r="AN1004" s="2">
        <f>COUNTIFS($B:$B,$B1004,$AG:$AG,AN$1)</f>
        <v>1</v>
      </c>
      <c r="AO1004" s="2">
        <f>COUNTIFS($B:$B,$B1004,$AG:$AG,AO$1)</f>
        <v>1</v>
      </c>
      <c r="AP1004" s="2">
        <f>COUNTIFS($B:$B,$B1004,$AG:$AG,AP$1)</f>
        <v>0</v>
      </c>
      <c r="AQ1004" s="2">
        <f>COUNTIFS($B:$B,$B1004,$AG:$AG,AQ$1)</f>
        <v>0</v>
      </c>
      <c r="AR1004" s="2">
        <f>COUNTIFS($B:$B,$B1004,$AG:$AG,AR$1)</f>
        <v>0</v>
      </c>
      <c r="AS1004" s="2">
        <f>COUNTIFS($B:$B,$B1004,$AG:$AG,AS$1)</f>
        <v>0</v>
      </c>
      <c r="AT1004" s="2">
        <f>COUNTIFS($B:$B,$B1004,$AG:$AG,AT$1)</f>
        <v>0</v>
      </c>
      <c r="AU1004" s="2">
        <f>COUNTIFS($B:$B,$B1004,$AG:$AG,AU$1)</f>
        <v>0</v>
      </c>
    </row>
    <row r="1005" spans="1:47" ht="15" customHeight="1" x14ac:dyDescent="0.35">
      <c r="A1005" s="7">
        <f>IF(B1004=B1005,A1004,A1004+1)</f>
        <v>340</v>
      </c>
      <c r="B1005" s="7" t="s">
        <v>4569</v>
      </c>
      <c r="C1005" s="7" t="s">
        <v>4568</v>
      </c>
      <c r="D1005" s="7" t="s">
        <v>3044</v>
      </c>
      <c r="E1005" s="7" t="s">
        <v>3043</v>
      </c>
      <c r="F1005" s="4" t="s">
        <v>7</v>
      </c>
      <c r="G1005" s="4" t="s">
        <v>8</v>
      </c>
      <c r="H1005" s="4" t="s">
        <v>7</v>
      </c>
      <c r="I1005" s="3">
        <v>3</v>
      </c>
      <c r="J1005" s="3" t="s">
        <v>633</v>
      </c>
      <c r="K1005" s="3" t="s">
        <v>3118</v>
      </c>
      <c r="L1005" s="3" t="s">
        <v>55</v>
      </c>
      <c r="M1005" s="3" t="s">
        <v>4570</v>
      </c>
      <c r="N1005" s="3" t="s">
        <v>3440</v>
      </c>
      <c r="P1005" s="3" t="s">
        <v>669</v>
      </c>
      <c r="Q1005" s="3" t="s">
        <v>1475</v>
      </c>
      <c r="R1005" s="3" t="s">
        <v>2434</v>
      </c>
      <c r="S1005" s="2" t="str">
        <f>IF(P1005="심사불필요","-",VLOOKUP(K1005,'[1]자격증 backdata'!A:G,7,0))</f>
        <v>-</v>
      </c>
      <c r="T1005" s="2" t="str">
        <f>IF(S1005="-","-",IF(COUNTIFS(B:B,B1005,S:S,"필수")&gt;0,"자격요건충족","확인필요"))</f>
        <v>-</v>
      </c>
      <c r="U1005" s="2"/>
      <c r="W1005" s="2">
        <f>IF(Q1005="4급","심사불필요",VLOOKUP(K1005,'[1]자격증 backdata'!A:B,2,0))</f>
        <v>4</v>
      </c>
      <c r="X1005" s="3">
        <f>IF(R1005="A", MIN(20, SUMIFS(W:W, B:B, B1005, R:R, "A")),IF(R1005="B", MIN(30, SUMIFS(W:W, B:B, B1005, R:R, "B")),"비해당분야"))</f>
        <v>10</v>
      </c>
      <c r="Y1005" s="3" t="str">
        <f>IF(R1005="C",MIN(30,IF(COUNTIFS(B:B,B1005,W:W,"가1")=1,25,IF(COUNTIFS(B:B,B1005,W:W,"가1")&gt;=2,30,0))+IF(COUNTIFS(B:B,B1005,W:W,"나1")&gt;=4,30,IF(COUNTIFS(B:B,B1005,W:W,"나1")=3,26,IF(COUNTIFS(B:B,B1005,W:W,"나1")=2,22,IF(COUNTIFS(B:B,B1005,W:W,"나1")=1,18,0)))))+MIN(30,IF(COUNTIFS(B:B,B1005,W:W,"가2")=1,25,IF(COUNTIFS(B:B,B1005,W:W,"가2")&gt;=2,30,0))+IF(COUNTIFS(B:B,B1005,W:W,"나2")=3,30,IF(COUNTIFS(B:B,B1005,W:W,"나2")=2,25,IF(COUNTIFS(B:B,B1005,W:W,"나2")=1,20,0)))),"비해당분야")</f>
        <v>비해당분야</v>
      </c>
      <c r="Z1005" s="3" t="str">
        <f>IF(R1005="C",VLOOKUP(K1005,'[1]자격증 backdata'!A:F,6,0),"비해당분야")</f>
        <v>비해당분야</v>
      </c>
      <c r="AA1005" s="3" t="str">
        <f>IF(R1005="C",SUMIF(B:B,B1005,Z:Z),"비해당분야")</f>
        <v>비해당분야</v>
      </c>
      <c r="AB1005" s="3" t="str">
        <f>IF(R1005="C",SUM(Y1005,AA1005),"비해당분야")</f>
        <v>비해당분야</v>
      </c>
      <c r="AC1005" s="3">
        <f>IF(R1005="C",AB1005,X1005)</f>
        <v>10</v>
      </c>
      <c r="AD1005" s="3">
        <f>VLOOKUP(K1005,'[1]자격증 backdata'!A:D,4,0)</f>
        <v>0</v>
      </c>
      <c r="AE1005" s="3">
        <f>IF(_xlfn.MAXIFS(AD:AD,B:B,B1005)&gt;10,10,_xlfn.MAXIFS(AD:AD,B:B,B1005))</f>
        <v>5</v>
      </c>
      <c r="AG1005" s="2" t="str">
        <f>VLOOKUP(K1005,'[1]자격증 backdata'!A:C,3,0)</f>
        <v>G</v>
      </c>
      <c r="AH1005" s="2">
        <f>COUNTIFS($B:$B,$B1005,$AG:$AG,AH$1)</f>
        <v>0</v>
      </c>
      <c r="AI1005" s="2">
        <f>COUNTIFS($B:$B,$B1005,$AG:$AG,AI$1)</f>
        <v>0</v>
      </c>
      <c r="AJ1005" s="2">
        <f>COUNTIFS($B:$B,$B1005,$AG:$AG,AJ$1)</f>
        <v>0</v>
      </c>
      <c r="AK1005" s="2">
        <f>COUNTIFS($B:$B,$B1005,$AG:$AG,AK$1)</f>
        <v>0</v>
      </c>
      <c r="AL1005" s="2">
        <f>COUNTIFS($B:$B,$B1005,$AG:$AG,AL$1)</f>
        <v>0</v>
      </c>
      <c r="AM1005" s="2">
        <f>COUNTIFS($B:$B,$B1005,$AG:$AG,AM$1)</f>
        <v>0</v>
      </c>
      <c r="AN1005" s="2">
        <f>COUNTIFS($B:$B,$B1005,$AG:$AG,AN$1)</f>
        <v>1</v>
      </c>
      <c r="AO1005" s="2">
        <f>COUNTIFS($B:$B,$B1005,$AG:$AG,AO$1)</f>
        <v>1</v>
      </c>
      <c r="AP1005" s="2">
        <f>COUNTIFS($B:$B,$B1005,$AG:$AG,AP$1)</f>
        <v>0</v>
      </c>
      <c r="AQ1005" s="2">
        <f>COUNTIFS($B:$B,$B1005,$AG:$AG,AQ$1)</f>
        <v>0</v>
      </c>
      <c r="AR1005" s="2">
        <f>COUNTIFS($B:$B,$B1005,$AG:$AG,AR$1)</f>
        <v>0</v>
      </c>
      <c r="AS1005" s="2">
        <f>COUNTIFS($B:$B,$B1005,$AG:$AG,AS$1)</f>
        <v>0</v>
      </c>
      <c r="AT1005" s="2">
        <f>COUNTIFS($B:$B,$B1005,$AG:$AG,AT$1)</f>
        <v>0</v>
      </c>
      <c r="AU1005" s="2">
        <f>COUNTIFS($B:$B,$B1005,$AG:$AG,AU$1)</f>
        <v>0</v>
      </c>
    </row>
    <row r="1006" spans="1:47" ht="15" customHeight="1" x14ac:dyDescent="0.35">
      <c r="A1006" s="7">
        <f>IF(B1005=B1006,A1005,A1005+1)</f>
        <v>340</v>
      </c>
      <c r="B1006" s="7" t="s">
        <v>4569</v>
      </c>
      <c r="C1006" s="7" t="s">
        <v>4568</v>
      </c>
      <c r="D1006" s="7" t="s">
        <v>3044</v>
      </c>
      <c r="E1006" s="7" t="s">
        <v>3043</v>
      </c>
      <c r="F1006" s="4" t="s">
        <v>7</v>
      </c>
      <c r="G1006" s="4" t="s">
        <v>8</v>
      </c>
      <c r="H1006" s="4" t="s">
        <v>7</v>
      </c>
      <c r="I1006" s="3">
        <v>4</v>
      </c>
      <c r="J1006" s="3" t="s">
        <v>241</v>
      </c>
      <c r="K1006" s="3" t="s">
        <v>3473</v>
      </c>
      <c r="L1006" s="3" t="s">
        <v>4</v>
      </c>
      <c r="M1006" s="3" t="s">
        <v>4567</v>
      </c>
      <c r="N1006" s="3" t="s">
        <v>923</v>
      </c>
      <c r="P1006" s="3" t="s">
        <v>669</v>
      </c>
      <c r="Q1006" s="3" t="s">
        <v>1475</v>
      </c>
      <c r="R1006" s="3" t="s">
        <v>2434</v>
      </c>
      <c r="S1006" s="2" t="str">
        <f>IF(P1006="심사불필요","-",VLOOKUP(K1006,'[1]자격증 backdata'!A:G,7,0))</f>
        <v>-</v>
      </c>
      <c r="T1006" s="2" t="str">
        <f>IF(S1006="-","-",IF(COUNTIFS(B:B,B1006,S:S,"필수")&gt;0,"자격요건충족","확인필요"))</f>
        <v>-</v>
      </c>
      <c r="U1006" s="2"/>
      <c r="W1006" s="2">
        <f>IF(Q1006="4급","심사불필요",VLOOKUP(K1006,'[1]자격증 backdata'!A:B,2,0))</f>
        <v>2</v>
      </c>
      <c r="X1006" s="3">
        <f>IF(R1006="A", MIN(20, SUMIFS(W:W, B:B, B1006, R:R, "A")),IF(R1006="B", MIN(30, SUMIFS(W:W, B:B, B1006, R:R, "B")),"비해당분야"))</f>
        <v>10</v>
      </c>
      <c r="Y1006" s="3" t="str">
        <f>IF(R1006="C",MIN(30,IF(COUNTIFS(B:B,B1006,W:W,"가1")=1,25,IF(COUNTIFS(B:B,B1006,W:W,"가1")&gt;=2,30,0))+IF(COUNTIFS(B:B,B1006,W:W,"나1")&gt;=4,30,IF(COUNTIFS(B:B,B1006,W:W,"나1")=3,26,IF(COUNTIFS(B:B,B1006,W:W,"나1")=2,22,IF(COUNTIFS(B:B,B1006,W:W,"나1")=1,18,0)))))+MIN(30,IF(COUNTIFS(B:B,B1006,W:W,"가2")=1,25,IF(COUNTIFS(B:B,B1006,W:W,"가2")&gt;=2,30,0))+IF(COUNTIFS(B:B,B1006,W:W,"나2")=3,30,IF(COUNTIFS(B:B,B1006,W:W,"나2")=2,25,IF(COUNTIFS(B:B,B1006,W:W,"나2")=1,20,0)))),"비해당분야")</f>
        <v>비해당분야</v>
      </c>
      <c r="Z1006" s="3" t="str">
        <f>IF(R1006="C",VLOOKUP(K1006,'[1]자격증 backdata'!A:F,6,0),"비해당분야")</f>
        <v>비해당분야</v>
      </c>
      <c r="AA1006" s="3" t="str">
        <f>IF(R1006="C",SUMIF(B:B,B1006,Z:Z),"비해당분야")</f>
        <v>비해당분야</v>
      </c>
      <c r="AB1006" s="3" t="str">
        <f>IF(R1006="C",SUM(Y1006,AA1006),"비해당분야")</f>
        <v>비해당분야</v>
      </c>
      <c r="AC1006" s="3">
        <f>IF(R1006="C",AB1006,X1006)</f>
        <v>10</v>
      </c>
      <c r="AD1006" s="3">
        <f>VLOOKUP(K1006,'[1]자격증 backdata'!A:D,4,0)</f>
        <v>0</v>
      </c>
      <c r="AE1006" s="3">
        <f>IF(_xlfn.MAXIFS(AD:AD,B:B,B1006)&gt;10,10,_xlfn.MAXIFS(AD:AD,B:B,B1006))</f>
        <v>5</v>
      </c>
      <c r="AG1006" s="2">
        <f>VLOOKUP(K1006,'[1]자격증 backdata'!A:C,3,0)</f>
        <v>0</v>
      </c>
      <c r="AH1006" s="2">
        <f>COUNTIFS($B:$B,$B1006,$AG:$AG,AH$1)</f>
        <v>0</v>
      </c>
      <c r="AI1006" s="2">
        <f>COUNTIFS($B:$B,$B1006,$AG:$AG,AI$1)</f>
        <v>0</v>
      </c>
      <c r="AJ1006" s="2">
        <f>COUNTIFS($B:$B,$B1006,$AG:$AG,AJ$1)</f>
        <v>0</v>
      </c>
      <c r="AK1006" s="2">
        <f>COUNTIFS($B:$B,$B1006,$AG:$AG,AK$1)</f>
        <v>0</v>
      </c>
      <c r="AL1006" s="2">
        <f>COUNTIFS($B:$B,$B1006,$AG:$AG,AL$1)</f>
        <v>0</v>
      </c>
      <c r="AM1006" s="2">
        <f>COUNTIFS($B:$B,$B1006,$AG:$AG,AM$1)</f>
        <v>0</v>
      </c>
      <c r="AN1006" s="2">
        <f>COUNTIFS($B:$B,$B1006,$AG:$AG,AN$1)</f>
        <v>1</v>
      </c>
      <c r="AO1006" s="2">
        <f>COUNTIFS($B:$B,$B1006,$AG:$AG,AO$1)</f>
        <v>1</v>
      </c>
      <c r="AP1006" s="2">
        <f>COUNTIFS($B:$B,$B1006,$AG:$AG,AP$1)</f>
        <v>0</v>
      </c>
      <c r="AQ1006" s="2">
        <f>COUNTIFS($B:$B,$B1006,$AG:$AG,AQ$1)</f>
        <v>0</v>
      </c>
      <c r="AR1006" s="2">
        <f>COUNTIFS($B:$B,$B1006,$AG:$AG,AR$1)</f>
        <v>0</v>
      </c>
      <c r="AS1006" s="2">
        <f>COUNTIFS($B:$B,$B1006,$AG:$AG,AS$1)</f>
        <v>0</v>
      </c>
      <c r="AT1006" s="2">
        <f>COUNTIFS($B:$B,$B1006,$AG:$AG,AT$1)</f>
        <v>0</v>
      </c>
      <c r="AU1006" s="2">
        <f>COUNTIFS($B:$B,$B1006,$AG:$AG,AU$1)</f>
        <v>0</v>
      </c>
    </row>
    <row r="1007" spans="1:47" ht="15" customHeight="1" x14ac:dyDescent="0.35">
      <c r="A1007" s="4">
        <f>IF(B1006=B1007,A1006,A1006+1)</f>
        <v>341</v>
      </c>
      <c r="B1007" s="4" t="s">
        <v>4563</v>
      </c>
      <c r="C1007" s="4" t="s">
        <v>4562</v>
      </c>
      <c r="D1007" s="4" t="s">
        <v>3044</v>
      </c>
      <c r="E1007" s="4" t="s">
        <v>3043</v>
      </c>
      <c r="F1007" s="4" t="s">
        <v>7</v>
      </c>
      <c r="G1007" s="4" t="s">
        <v>8</v>
      </c>
      <c r="H1007" s="4" t="s">
        <v>7</v>
      </c>
      <c r="I1007" s="4">
        <v>1</v>
      </c>
      <c r="J1007" s="4" t="s">
        <v>106</v>
      </c>
      <c r="K1007" s="4" t="s">
        <v>3057</v>
      </c>
      <c r="L1007" s="4" t="s">
        <v>55</v>
      </c>
      <c r="M1007" s="4" t="s">
        <v>4566</v>
      </c>
      <c r="N1007" s="4" t="s">
        <v>1512</v>
      </c>
      <c r="P1007" s="4" t="s">
        <v>669</v>
      </c>
      <c r="Q1007" s="4" t="s">
        <v>1475</v>
      </c>
      <c r="R1007" s="4" t="s">
        <v>2434</v>
      </c>
      <c r="S1007" s="5" t="str">
        <f>IF(P1007="심사불필요","-",VLOOKUP(K1007,'[1]자격증 backdata'!A:G,7,0))</f>
        <v>-</v>
      </c>
      <c r="T1007" s="5" t="str">
        <f>IF(S1007="-","-",IF(COUNTIFS(B:B,B1007,S:S,"필수")&gt;0,"자격요건충족","확인필요"))</f>
        <v>-</v>
      </c>
      <c r="U1007" s="5"/>
      <c r="W1007" s="5">
        <f>IF(Q1007="4급","심사불필요",VLOOKUP(K1007,'[1]자격증 backdata'!A:B,2,0))</f>
        <v>4</v>
      </c>
      <c r="X1007" s="4">
        <f>IF(R1007="A", MIN(20, SUMIFS(W:W, B:B, B1007, R:R, "A")),IF(R1007="B", MIN(30, SUMIFS(W:W, B:B, B1007, R:R, "B")),"비해당분야"))</f>
        <v>12</v>
      </c>
      <c r="Y1007" s="4" t="str">
        <f>IF(R1007="C",MIN(30,IF(COUNTIFS(B:B,B1007,W:W,"가1")=1,25,IF(COUNTIFS(B:B,B1007,W:W,"가1")&gt;=2,30,0))+IF(COUNTIFS(B:B,B1007,W:W,"나1")&gt;=4,30,IF(COUNTIFS(B:B,B1007,W:W,"나1")=3,26,IF(COUNTIFS(B:B,B1007,W:W,"나1")=2,22,IF(COUNTIFS(B:B,B1007,W:W,"나1")=1,18,0)))))+MIN(30,IF(COUNTIFS(B:B,B1007,W:W,"가2")=1,25,IF(COUNTIFS(B:B,B1007,W:W,"가2")&gt;=2,30,0))+IF(COUNTIFS(B:B,B1007,W:W,"나2")=3,30,IF(COUNTIFS(B:B,B1007,W:W,"나2")=2,25,IF(COUNTIFS(B:B,B1007,W:W,"나2")=1,20,0)))),"비해당분야")</f>
        <v>비해당분야</v>
      </c>
      <c r="Z1007" s="4" t="str">
        <f>IF(R1007="C",VLOOKUP(K1007,'[1]자격증 backdata'!A:F,6,0),"비해당분야")</f>
        <v>비해당분야</v>
      </c>
      <c r="AA1007" s="4" t="str">
        <f>IF(R1007="C",SUMIF(B:B,B1007,Z:Z),"비해당분야")</f>
        <v>비해당분야</v>
      </c>
      <c r="AB1007" s="4" t="str">
        <f>IF(R1007="C",SUM(Y1007,AA1007),"비해당분야")</f>
        <v>비해당분야</v>
      </c>
      <c r="AC1007" s="4">
        <f>IF(R1007="C",AB1007,X1007)</f>
        <v>12</v>
      </c>
      <c r="AD1007" s="4">
        <f>VLOOKUP(K1007,'[1]자격증 backdata'!A:D,4,0)</f>
        <v>0</v>
      </c>
      <c r="AE1007" s="4">
        <f>IF(_xlfn.MAXIFS(AD:AD,B:B,B1007)&gt;10,10,_xlfn.MAXIFS(AD:AD,B:B,B1007))</f>
        <v>5</v>
      </c>
      <c r="AG1007" s="5" t="str">
        <f>VLOOKUP(K1007,'[1]자격증 backdata'!A:C,3,0)</f>
        <v>M</v>
      </c>
      <c r="AH1007" s="5">
        <f>COUNTIFS($B:$B,$B1007,$AG:$AG,AH$1)</f>
        <v>0</v>
      </c>
      <c r="AI1007" s="5">
        <f>COUNTIFS($B:$B,$B1007,$AG:$AG,AI$1)</f>
        <v>0</v>
      </c>
      <c r="AJ1007" s="5">
        <f>COUNTIFS($B:$B,$B1007,$AG:$AG,AJ$1)</f>
        <v>0</v>
      </c>
      <c r="AK1007" s="5">
        <f>COUNTIFS($B:$B,$B1007,$AG:$AG,AK$1)</f>
        <v>0</v>
      </c>
      <c r="AL1007" s="5">
        <f>COUNTIFS($B:$B,$B1007,$AG:$AG,AL$1)</f>
        <v>0</v>
      </c>
      <c r="AM1007" s="5">
        <f>COUNTIFS($B:$B,$B1007,$AG:$AG,AM$1)</f>
        <v>0</v>
      </c>
      <c r="AN1007" s="5">
        <f>COUNTIFS($B:$B,$B1007,$AG:$AG,AN$1)</f>
        <v>1</v>
      </c>
      <c r="AO1007" s="5">
        <f>COUNTIFS($B:$B,$B1007,$AG:$AG,AO$1)</f>
        <v>1</v>
      </c>
      <c r="AP1007" s="5">
        <f>COUNTIFS($B:$B,$B1007,$AG:$AG,AP$1)</f>
        <v>0</v>
      </c>
      <c r="AQ1007" s="5">
        <f>COUNTIFS($B:$B,$B1007,$AG:$AG,AQ$1)</f>
        <v>0</v>
      </c>
      <c r="AR1007" s="5">
        <f>COUNTIFS($B:$B,$B1007,$AG:$AG,AR$1)</f>
        <v>0</v>
      </c>
      <c r="AS1007" s="5">
        <f>COUNTIFS($B:$B,$B1007,$AG:$AG,AS$1)</f>
        <v>0</v>
      </c>
      <c r="AT1007" s="5">
        <f>COUNTIFS($B:$B,$B1007,$AG:$AG,AT$1)</f>
        <v>1</v>
      </c>
      <c r="AU1007" s="5">
        <f>COUNTIFS($B:$B,$B1007,$AG:$AG,AU$1)</f>
        <v>0</v>
      </c>
    </row>
    <row r="1008" spans="1:47" ht="15" customHeight="1" x14ac:dyDescent="0.35">
      <c r="A1008" s="6">
        <f>IF(B1007=B1008,A1007,A1007+1)</f>
        <v>341</v>
      </c>
      <c r="B1008" s="6" t="s">
        <v>4563</v>
      </c>
      <c r="C1008" s="6" t="s">
        <v>4562</v>
      </c>
      <c r="D1008" s="6" t="s">
        <v>3044</v>
      </c>
      <c r="E1008" s="6" t="s">
        <v>3043</v>
      </c>
      <c r="F1008" s="4" t="s">
        <v>7</v>
      </c>
      <c r="G1008" s="4" t="s">
        <v>8</v>
      </c>
      <c r="H1008" s="4" t="s">
        <v>7</v>
      </c>
      <c r="I1008" s="4">
        <v>2</v>
      </c>
      <c r="J1008" s="4" t="s">
        <v>653</v>
      </c>
      <c r="K1008" s="4" t="s">
        <v>3052</v>
      </c>
      <c r="L1008" s="4" t="s">
        <v>651</v>
      </c>
      <c r="M1008" s="4" t="s">
        <v>4565</v>
      </c>
      <c r="N1008" s="4" t="s">
        <v>2620</v>
      </c>
      <c r="P1008" s="4" t="s">
        <v>669</v>
      </c>
      <c r="Q1008" s="4" t="s">
        <v>1475</v>
      </c>
      <c r="R1008" s="4" t="s">
        <v>2434</v>
      </c>
      <c r="S1008" s="5" t="str">
        <f>IF(P1008="심사불필요","-",VLOOKUP(K1008,'[1]자격증 backdata'!A:G,7,0))</f>
        <v>-</v>
      </c>
      <c r="T1008" s="5" t="str">
        <f>IF(S1008="-","-",IF(COUNTIFS(B:B,B1008,S:S,"필수")&gt;0,"자격요건충족","확인필요"))</f>
        <v>-</v>
      </c>
      <c r="U1008" s="5"/>
      <c r="W1008" s="5">
        <f>IF(Q1008="4급","심사불필요",VLOOKUP(K1008,'[1]자격증 backdata'!A:B,2,0))</f>
        <v>4</v>
      </c>
      <c r="X1008" s="4">
        <f>IF(R1008="A", MIN(20, SUMIFS(W:W, B:B, B1008, R:R, "A")),IF(R1008="B", MIN(30, SUMIFS(W:W, B:B, B1008, R:R, "B")),"비해당분야"))</f>
        <v>12</v>
      </c>
      <c r="Y1008" s="4" t="str">
        <f>IF(R1008="C",MIN(30,IF(COUNTIFS(B:B,B1008,W:W,"가1")=1,25,IF(COUNTIFS(B:B,B1008,W:W,"가1")&gt;=2,30,0))+IF(COUNTIFS(B:B,B1008,W:W,"나1")&gt;=4,30,IF(COUNTIFS(B:B,B1008,W:W,"나1")=3,26,IF(COUNTIFS(B:B,B1008,W:W,"나1")=2,22,IF(COUNTIFS(B:B,B1008,W:W,"나1")=1,18,0)))))+MIN(30,IF(COUNTIFS(B:B,B1008,W:W,"가2")=1,25,IF(COUNTIFS(B:B,B1008,W:W,"가2")&gt;=2,30,0))+IF(COUNTIFS(B:B,B1008,W:W,"나2")=3,30,IF(COUNTIFS(B:B,B1008,W:W,"나2")=2,25,IF(COUNTIFS(B:B,B1008,W:W,"나2")=1,20,0)))),"비해당분야")</f>
        <v>비해당분야</v>
      </c>
      <c r="Z1008" s="4" t="str">
        <f>IF(R1008="C",VLOOKUP(K1008,'[1]자격증 backdata'!A:F,6,0),"비해당분야")</f>
        <v>비해당분야</v>
      </c>
      <c r="AA1008" s="4" t="str">
        <f>IF(R1008="C",SUMIF(B:B,B1008,Z:Z),"비해당분야")</f>
        <v>비해당분야</v>
      </c>
      <c r="AB1008" s="4" t="str">
        <f>IF(R1008="C",SUM(Y1008,AA1008),"비해당분야")</f>
        <v>비해당분야</v>
      </c>
      <c r="AC1008" s="4">
        <f>IF(R1008="C",AB1008,X1008)</f>
        <v>12</v>
      </c>
      <c r="AD1008" s="4">
        <f>VLOOKUP(K1008,'[1]자격증 backdata'!A:D,4,0)</f>
        <v>0</v>
      </c>
      <c r="AE1008" s="4">
        <f>IF(_xlfn.MAXIFS(AD:AD,B:B,B1008)&gt;10,10,_xlfn.MAXIFS(AD:AD,B:B,B1008))</f>
        <v>5</v>
      </c>
      <c r="AG1008" s="5" t="str">
        <f>VLOOKUP(K1008,'[1]자격증 backdata'!A:C,3,0)</f>
        <v>H</v>
      </c>
      <c r="AH1008" s="5">
        <f>COUNTIFS($B:$B,$B1008,$AG:$AG,AH$1)</f>
        <v>0</v>
      </c>
      <c r="AI1008" s="5">
        <f>COUNTIFS($B:$B,$B1008,$AG:$AG,AI$1)</f>
        <v>0</v>
      </c>
      <c r="AJ1008" s="5">
        <f>COUNTIFS($B:$B,$B1008,$AG:$AG,AJ$1)</f>
        <v>0</v>
      </c>
      <c r="AK1008" s="5">
        <f>COUNTIFS($B:$B,$B1008,$AG:$AG,AK$1)</f>
        <v>0</v>
      </c>
      <c r="AL1008" s="5">
        <f>COUNTIFS($B:$B,$B1008,$AG:$AG,AL$1)</f>
        <v>0</v>
      </c>
      <c r="AM1008" s="5">
        <f>COUNTIFS($B:$B,$B1008,$AG:$AG,AM$1)</f>
        <v>0</v>
      </c>
      <c r="AN1008" s="5">
        <f>COUNTIFS($B:$B,$B1008,$AG:$AG,AN$1)</f>
        <v>1</v>
      </c>
      <c r="AO1008" s="5">
        <f>COUNTIFS($B:$B,$B1008,$AG:$AG,AO$1)</f>
        <v>1</v>
      </c>
      <c r="AP1008" s="5">
        <f>COUNTIFS($B:$B,$B1008,$AG:$AG,AP$1)</f>
        <v>0</v>
      </c>
      <c r="AQ1008" s="5">
        <f>COUNTIFS($B:$B,$B1008,$AG:$AG,AQ$1)</f>
        <v>0</v>
      </c>
      <c r="AR1008" s="5">
        <f>COUNTIFS($B:$B,$B1008,$AG:$AG,AR$1)</f>
        <v>0</v>
      </c>
      <c r="AS1008" s="5">
        <f>COUNTIFS($B:$B,$B1008,$AG:$AG,AS$1)</f>
        <v>0</v>
      </c>
      <c r="AT1008" s="5">
        <f>COUNTIFS($B:$B,$B1008,$AG:$AG,AT$1)</f>
        <v>1</v>
      </c>
      <c r="AU1008" s="5">
        <f>COUNTIFS($B:$B,$B1008,$AG:$AG,AU$1)</f>
        <v>0</v>
      </c>
    </row>
    <row r="1009" spans="1:47" ht="15" customHeight="1" x14ac:dyDescent="0.35">
      <c r="A1009" s="6">
        <f>IF(B1008=B1009,A1008,A1008+1)</f>
        <v>341</v>
      </c>
      <c r="B1009" s="6" t="s">
        <v>4563</v>
      </c>
      <c r="C1009" s="6" t="s">
        <v>4562</v>
      </c>
      <c r="D1009" s="6" t="s">
        <v>3044</v>
      </c>
      <c r="E1009" s="6" t="s">
        <v>3043</v>
      </c>
      <c r="F1009" s="4" t="s">
        <v>7</v>
      </c>
      <c r="G1009" s="4" t="s">
        <v>8</v>
      </c>
      <c r="H1009" s="4" t="s">
        <v>7</v>
      </c>
      <c r="I1009" s="4">
        <v>3</v>
      </c>
      <c r="J1009" s="4" t="s">
        <v>69</v>
      </c>
      <c r="K1009" s="4" t="s">
        <v>3065</v>
      </c>
      <c r="L1009" s="4" t="s">
        <v>36</v>
      </c>
      <c r="M1009" s="4" t="s">
        <v>4564</v>
      </c>
      <c r="N1009" s="4" t="s">
        <v>1283</v>
      </c>
      <c r="P1009" s="4" t="s">
        <v>669</v>
      </c>
      <c r="Q1009" s="4" t="s">
        <v>1475</v>
      </c>
      <c r="R1009" s="4" t="s">
        <v>2434</v>
      </c>
      <c r="S1009" s="5" t="str">
        <f>IF(P1009="심사불필요","-",VLOOKUP(K1009,'[1]자격증 backdata'!A:G,7,0))</f>
        <v>-</v>
      </c>
      <c r="T1009" s="5" t="str">
        <f>IF(S1009="-","-",IF(COUNTIFS(B:B,B1009,S:S,"필수")&gt;0,"자격요건충족","확인필요"))</f>
        <v>-</v>
      </c>
      <c r="U1009" s="5"/>
      <c r="W1009" s="5">
        <f>IF(Q1009="4급","심사불필요",VLOOKUP(K1009,'[1]자격증 backdata'!A:B,2,0))</f>
        <v>0</v>
      </c>
      <c r="X1009" s="4">
        <f>IF(R1009="A", MIN(20, SUMIFS(W:W, B:B, B1009, R:R, "A")),IF(R1009="B", MIN(30, SUMIFS(W:W, B:B, B1009, R:R, "B")),"비해당분야"))</f>
        <v>12</v>
      </c>
      <c r="Y1009" s="4" t="str">
        <f>IF(R1009="C",MIN(30,IF(COUNTIFS(B:B,B1009,W:W,"가1")=1,25,IF(COUNTIFS(B:B,B1009,W:W,"가1")&gt;=2,30,0))+IF(COUNTIFS(B:B,B1009,W:W,"나1")&gt;=4,30,IF(COUNTIFS(B:B,B1009,W:W,"나1")=3,26,IF(COUNTIFS(B:B,B1009,W:W,"나1")=2,22,IF(COUNTIFS(B:B,B1009,W:W,"나1")=1,18,0)))))+MIN(30,IF(COUNTIFS(B:B,B1009,W:W,"가2")=1,25,IF(COUNTIFS(B:B,B1009,W:W,"가2")&gt;=2,30,0))+IF(COUNTIFS(B:B,B1009,W:W,"나2")=3,30,IF(COUNTIFS(B:B,B1009,W:W,"나2")=2,25,IF(COUNTIFS(B:B,B1009,W:W,"나2")=1,20,0)))),"비해당분야")</f>
        <v>비해당분야</v>
      </c>
      <c r="Z1009" s="4" t="str">
        <f>IF(R1009="C",VLOOKUP(K1009,'[1]자격증 backdata'!A:F,6,0),"비해당분야")</f>
        <v>비해당분야</v>
      </c>
      <c r="AA1009" s="4" t="str">
        <f>IF(R1009="C",SUMIF(B:B,B1009,Z:Z),"비해당분야")</f>
        <v>비해당분야</v>
      </c>
      <c r="AB1009" s="4" t="str">
        <f>IF(R1009="C",SUM(Y1009,AA1009),"비해당분야")</f>
        <v>비해당분야</v>
      </c>
      <c r="AC1009" s="4">
        <f>IF(R1009="C",AB1009,X1009)</f>
        <v>12</v>
      </c>
      <c r="AD1009" s="4">
        <f>VLOOKUP(K1009,'[1]자격증 backdata'!A:D,4,0)</f>
        <v>5</v>
      </c>
      <c r="AE1009" s="4">
        <f>IF(_xlfn.MAXIFS(AD:AD,B:B,B1009)&gt;10,10,_xlfn.MAXIFS(AD:AD,B:B,B1009))</f>
        <v>5</v>
      </c>
      <c r="AG1009" s="5">
        <f>VLOOKUP(K1009,'[1]자격증 backdata'!A:C,3,0)</f>
        <v>0</v>
      </c>
      <c r="AH1009" s="5">
        <f>COUNTIFS($B:$B,$B1009,$AG:$AG,AH$1)</f>
        <v>0</v>
      </c>
      <c r="AI1009" s="5">
        <f>COUNTIFS($B:$B,$B1009,$AG:$AG,AI$1)</f>
        <v>0</v>
      </c>
      <c r="AJ1009" s="5">
        <f>COUNTIFS($B:$B,$B1009,$AG:$AG,AJ$1)</f>
        <v>0</v>
      </c>
      <c r="AK1009" s="5">
        <f>COUNTIFS($B:$B,$B1009,$AG:$AG,AK$1)</f>
        <v>0</v>
      </c>
      <c r="AL1009" s="5">
        <f>COUNTIFS($B:$B,$B1009,$AG:$AG,AL$1)</f>
        <v>0</v>
      </c>
      <c r="AM1009" s="5">
        <f>COUNTIFS($B:$B,$B1009,$AG:$AG,AM$1)</f>
        <v>0</v>
      </c>
      <c r="AN1009" s="5">
        <f>COUNTIFS($B:$B,$B1009,$AG:$AG,AN$1)</f>
        <v>1</v>
      </c>
      <c r="AO1009" s="5">
        <f>COUNTIFS($B:$B,$B1009,$AG:$AG,AO$1)</f>
        <v>1</v>
      </c>
      <c r="AP1009" s="5">
        <f>COUNTIFS($B:$B,$B1009,$AG:$AG,AP$1)</f>
        <v>0</v>
      </c>
      <c r="AQ1009" s="5">
        <f>COUNTIFS($B:$B,$B1009,$AG:$AG,AQ$1)</f>
        <v>0</v>
      </c>
      <c r="AR1009" s="5">
        <f>COUNTIFS($B:$B,$B1009,$AG:$AG,AR$1)</f>
        <v>0</v>
      </c>
      <c r="AS1009" s="5">
        <f>COUNTIFS($B:$B,$B1009,$AG:$AG,AS$1)</f>
        <v>0</v>
      </c>
      <c r="AT1009" s="5">
        <f>COUNTIFS($B:$B,$B1009,$AG:$AG,AT$1)</f>
        <v>1</v>
      </c>
      <c r="AU1009" s="5">
        <f>COUNTIFS($B:$B,$B1009,$AG:$AG,AU$1)</f>
        <v>0</v>
      </c>
    </row>
    <row r="1010" spans="1:47" ht="15" customHeight="1" x14ac:dyDescent="0.35">
      <c r="A1010" s="6">
        <f>IF(B1009=B1010,A1009,A1009+1)</f>
        <v>341</v>
      </c>
      <c r="B1010" s="6" t="s">
        <v>4563</v>
      </c>
      <c r="C1010" s="6" t="s">
        <v>4562</v>
      </c>
      <c r="D1010" s="6" t="s">
        <v>3044</v>
      </c>
      <c r="E1010" s="6" t="s">
        <v>3043</v>
      </c>
      <c r="F1010" s="4" t="s">
        <v>7</v>
      </c>
      <c r="G1010" s="4" t="s">
        <v>8</v>
      </c>
      <c r="H1010" s="4" t="s">
        <v>7</v>
      </c>
      <c r="I1010" s="4">
        <v>4</v>
      </c>
      <c r="J1010" s="4" t="s">
        <v>633</v>
      </c>
      <c r="K1010" s="4" t="s">
        <v>3118</v>
      </c>
      <c r="L1010" s="4" t="s">
        <v>55</v>
      </c>
      <c r="M1010" s="4" t="s">
        <v>4561</v>
      </c>
      <c r="N1010" s="4" t="s">
        <v>4560</v>
      </c>
      <c r="P1010" s="4" t="s">
        <v>669</v>
      </c>
      <c r="Q1010" s="4" t="s">
        <v>1475</v>
      </c>
      <c r="R1010" s="4" t="s">
        <v>2434</v>
      </c>
      <c r="S1010" s="5" t="str">
        <f>IF(P1010="심사불필요","-",VLOOKUP(K1010,'[1]자격증 backdata'!A:G,7,0))</f>
        <v>-</v>
      </c>
      <c r="T1010" s="5" t="str">
        <f>IF(S1010="-","-",IF(COUNTIFS(B:B,B1010,S:S,"필수")&gt;0,"자격요건충족","확인필요"))</f>
        <v>-</v>
      </c>
      <c r="U1010" s="5"/>
      <c r="W1010" s="5">
        <f>IF(Q1010="4급","심사불필요",VLOOKUP(K1010,'[1]자격증 backdata'!A:B,2,0))</f>
        <v>4</v>
      </c>
      <c r="X1010" s="4">
        <f>IF(R1010="A", MIN(20, SUMIFS(W:W, B:B, B1010, R:R, "A")),IF(R1010="B", MIN(30, SUMIFS(W:W, B:B, B1010, R:R, "B")),"비해당분야"))</f>
        <v>12</v>
      </c>
      <c r="Y1010" s="4" t="str">
        <f>IF(R1010="C",MIN(30,IF(COUNTIFS(B:B,B1010,W:W,"가1")=1,25,IF(COUNTIFS(B:B,B1010,W:W,"가1")&gt;=2,30,0))+IF(COUNTIFS(B:B,B1010,W:W,"나1")&gt;=4,30,IF(COUNTIFS(B:B,B1010,W:W,"나1")=3,26,IF(COUNTIFS(B:B,B1010,W:W,"나1")=2,22,IF(COUNTIFS(B:B,B1010,W:W,"나1")=1,18,0)))))+MIN(30,IF(COUNTIFS(B:B,B1010,W:W,"가2")=1,25,IF(COUNTIFS(B:B,B1010,W:W,"가2")&gt;=2,30,0))+IF(COUNTIFS(B:B,B1010,W:W,"나2")=3,30,IF(COUNTIFS(B:B,B1010,W:W,"나2")=2,25,IF(COUNTIFS(B:B,B1010,W:W,"나2")=1,20,0)))),"비해당분야")</f>
        <v>비해당분야</v>
      </c>
      <c r="Z1010" s="4" t="str">
        <f>IF(R1010="C",VLOOKUP(K1010,'[1]자격증 backdata'!A:F,6,0),"비해당분야")</f>
        <v>비해당분야</v>
      </c>
      <c r="AA1010" s="4" t="str">
        <f>IF(R1010="C",SUMIF(B:B,B1010,Z:Z),"비해당분야")</f>
        <v>비해당분야</v>
      </c>
      <c r="AB1010" s="4" t="str">
        <f>IF(R1010="C",SUM(Y1010,AA1010),"비해당분야")</f>
        <v>비해당분야</v>
      </c>
      <c r="AC1010" s="4">
        <f>IF(R1010="C",AB1010,X1010)</f>
        <v>12</v>
      </c>
      <c r="AD1010" s="4">
        <f>VLOOKUP(K1010,'[1]자격증 backdata'!A:D,4,0)</f>
        <v>0</v>
      </c>
      <c r="AE1010" s="4">
        <f>IF(_xlfn.MAXIFS(AD:AD,B:B,B1010)&gt;10,10,_xlfn.MAXIFS(AD:AD,B:B,B1010))</f>
        <v>5</v>
      </c>
      <c r="AG1010" s="5" t="str">
        <f>VLOOKUP(K1010,'[1]자격증 backdata'!A:C,3,0)</f>
        <v>G</v>
      </c>
      <c r="AH1010" s="5">
        <f>COUNTIFS($B:$B,$B1010,$AG:$AG,AH$1)</f>
        <v>0</v>
      </c>
      <c r="AI1010" s="5">
        <f>COUNTIFS($B:$B,$B1010,$AG:$AG,AI$1)</f>
        <v>0</v>
      </c>
      <c r="AJ1010" s="5">
        <f>COUNTIFS($B:$B,$B1010,$AG:$AG,AJ$1)</f>
        <v>0</v>
      </c>
      <c r="AK1010" s="5">
        <f>COUNTIFS($B:$B,$B1010,$AG:$AG,AK$1)</f>
        <v>0</v>
      </c>
      <c r="AL1010" s="5">
        <f>COUNTIFS($B:$B,$B1010,$AG:$AG,AL$1)</f>
        <v>0</v>
      </c>
      <c r="AM1010" s="5">
        <f>COUNTIFS($B:$B,$B1010,$AG:$AG,AM$1)</f>
        <v>0</v>
      </c>
      <c r="AN1010" s="5">
        <f>COUNTIFS($B:$B,$B1010,$AG:$AG,AN$1)</f>
        <v>1</v>
      </c>
      <c r="AO1010" s="5">
        <f>COUNTIFS($B:$B,$B1010,$AG:$AG,AO$1)</f>
        <v>1</v>
      </c>
      <c r="AP1010" s="5">
        <f>COUNTIFS($B:$B,$B1010,$AG:$AG,AP$1)</f>
        <v>0</v>
      </c>
      <c r="AQ1010" s="5">
        <f>COUNTIFS($B:$B,$B1010,$AG:$AG,AQ$1)</f>
        <v>0</v>
      </c>
      <c r="AR1010" s="5">
        <f>COUNTIFS($B:$B,$B1010,$AG:$AG,AR$1)</f>
        <v>0</v>
      </c>
      <c r="AS1010" s="5">
        <f>COUNTIFS($B:$B,$B1010,$AG:$AG,AS$1)</f>
        <v>0</v>
      </c>
      <c r="AT1010" s="5">
        <f>COUNTIFS($B:$B,$B1010,$AG:$AG,AT$1)</f>
        <v>1</v>
      </c>
      <c r="AU1010" s="5">
        <f>COUNTIFS($B:$B,$B1010,$AG:$AG,AU$1)</f>
        <v>0</v>
      </c>
    </row>
    <row r="1011" spans="1:47" ht="15" customHeight="1" x14ac:dyDescent="0.35">
      <c r="A1011" s="3">
        <f>IF(B1010=B1011,A1010,A1010+1)</f>
        <v>342</v>
      </c>
      <c r="B1011" s="3" t="s">
        <v>4558</v>
      </c>
      <c r="C1011" s="3" t="s">
        <v>4557</v>
      </c>
      <c r="D1011" s="3" t="s">
        <v>3044</v>
      </c>
      <c r="E1011" s="3" t="s">
        <v>3043</v>
      </c>
      <c r="F1011" s="4" t="s">
        <v>7</v>
      </c>
      <c r="G1011" s="4" t="s">
        <v>8</v>
      </c>
      <c r="H1011" s="4" t="s">
        <v>7</v>
      </c>
      <c r="I1011" s="3">
        <v>1</v>
      </c>
      <c r="J1011" s="3" t="s">
        <v>69</v>
      </c>
      <c r="K1011" s="3" t="s">
        <v>3065</v>
      </c>
      <c r="L1011" s="3" t="s">
        <v>36</v>
      </c>
      <c r="M1011" s="3" t="s">
        <v>4559</v>
      </c>
      <c r="N1011" s="3" t="s">
        <v>1256</v>
      </c>
      <c r="P1011" s="3" t="s">
        <v>669</v>
      </c>
      <c r="Q1011" s="3" t="s">
        <v>1475</v>
      </c>
      <c r="R1011" s="3" t="s">
        <v>2434</v>
      </c>
      <c r="S1011" s="2" t="str">
        <f>IF(P1011="심사불필요","-",VLOOKUP(K1011,'[1]자격증 backdata'!A:G,7,0))</f>
        <v>-</v>
      </c>
      <c r="T1011" s="2" t="str">
        <f>IF(S1011="-","-",IF(COUNTIFS(B:B,B1011,S:S,"필수")&gt;0,"자격요건충족","확인필요"))</f>
        <v>-</v>
      </c>
      <c r="U1011" s="2"/>
      <c r="W1011" s="2">
        <f>IF(Q1011="4급","심사불필요",VLOOKUP(K1011,'[1]자격증 backdata'!A:B,2,0))</f>
        <v>0</v>
      </c>
      <c r="X1011" s="3">
        <f>IF(R1011="A", MIN(20, SUMIFS(W:W, B:B, B1011, R:R, "A")),IF(R1011="B", MIN(30, SUMIFS(W:W, B:B, B1011, R:R, "B")),"비해당분야"))</f>
        <v>4</v>
      </c>
      <c r="Y1011" s="3" t="str">
        <f>IF(R1011="C",MIN(30,IF(COUNTIFS(B:B,B1011,W:W,"가1")=1,25,IF(COUNTIFS(B:B,B1011,W:W,"가1")&gt;=2,30,0))+IF(COUNTIFS(B:B,B1011,W:W,"나1")&gt;=4,30,IF(COUNTIFS(B:B,B1011,W:W,"나1")=3,26,IF(COUNTIFS(B:B,B1011,W:W,"나1")=2,22,IF(COUNTIFS(B:B,B1011,W:W,"나1")=1,18,0)))))+MIN(30,IF(COUNTIFS(B:B,B1011,W:W,"가2")=1,25,IF(COUNTIFS(B:B,B1011,W:W,"가2")&gt;=2,30,0))+IF(COUNTIFS(B:B,B1011,W:W,"나2")=3,30,IF(COUNTIFS(B:B,B1011,W:W,"나2")=2,25,IF(COUNTIFS(B:B,B1011,W:W,"나2")=1,20,0)))),"비해당분야")</f>
        <v>비해당분야</v>
      </c>
      <c r="Z1011" s="3" t="str">
        <f>IF(R1011="C",VLOOKUP(K1011,'[1]자격증 backdata'!A:F,6,0),"비해당분야")</f>
        <v>비해당분야</v>
      </c>
      <c r="AA1011" s="3" t="str">
        <f>IF(R1011="C",SUMIF(B:B,B1011,Z:Z),"비해당분야")</f>
        <v>비해당분야</v>
      </c>
      <c r="AB1011" s="3" t="str">
        <f>IF(R1011="C",SUM(Y1011,AA1011),"비해당분야")</f>
        <v>비해당분야</v>
      </c>
      <c r="AC1011" s="3">
        <f>IF(R1011="C",AB1011,X1011)</f>
        <v>4</v>
      </c>
      <c r="AD1011" s="3">
        <f>VLOOKUP(K1011,'[1]자격증 backdata'!A:D,4,0)</f>
        <v>5</v>
      </c>
      <c r="AE1011" s="3">
        <f>IF(_xlfn.MAXIFS(AD:AD,B:B,B1011)&gt;10,10,_xlfn.MAXIFS(AD:AD,B:B,B1011))</f>
        <v>5</v>
      </c>
      <c r="AG1011" s="2">
        <f>VLOOKUP(K1011,'[1]자격증 backdata'!A:C,3,0)</f>
        <v>0</v>
      </c>
      <c r="AH1011" s="2">
        <f>COUNTIFS($B:$B,$B1011,$AG:$AG,AH$1)</f>
        <v>0</v>
      </c>
      <c r="AI1011" s="2">
        <f>COUNTIFS($B:$B,$B1011,$AG:$AG,AI$1)</f>
        <v>0</v>
      </c>
      <c r="AJ1011" s="2">
        <f>COUNTIFS($B:$B,$B1011,$AG:$AG,AJ$1)</f>
        <v>0</v>
      </c>
      <c r="AK1011" s="2">
        <f>COUNTIFS($B:$B,$B1011,$AG:$AG,AK$1)</f>
        <v>0</v>
      </c>
      <c r="AL1011" s="2">
        <f>COUNTIFS($B:$B,$B1011,$AG:$AG,AL$1)</f>
        <v>0</v>
      </c>
      <c r="AM1011" s="2">
        <f>COUNTIFS($B:$B,$B1011,$AG:$AG,AM$1)</f>
        <v>0</v>
      </c>
      <c r="AN1011" s="2">
        <f>COUNTIFS($B:$B,$B1011,$AG:$AG,AN$1)</f>
        <v>0</v>
      </c>
      <c r="AO1011" s="2">
        <f>COUNTIFS($B:$B,$B1011,$AG:$AG,AO$1)</f>
        <v>0</v>
      </c>
      <c r="AP1011" s="2">
        <f>COUNTIFS($B:$B,$B1011,$AG:$AG,AP$1)</f>
        <v>0</v>
      </c>
      <c r="AQ1011" s="2">
        <f>COUNTIFS($B:$B,$B1011,$AG:$AG,AQ$1)</f>
        <v>0</v>
      </c>
      <c r="AR1011" s="2">
        <f>COUNTIFS($B:$B,$B1011,$AG:$AG,AR$1)</f>
        <v>0</v>
      </c>
      <c r="AS1011" s="2">
        <f>COUNTIFS($B:$B,$B1011,$AG:$AG,AS$1)</f>
        <v>0</v>
      </c>
      <c r="AT1011" s="2">
        <f>COUNTIFS($B:$B,$B1011,$AG:$AG,AT$1)</f>
        <v>1</v>
      </c>
      <c r="AU1011" s="2">
        <f>COUNTIFS($B:$B,$B1011,$AG:$AG,AU$1)</f>
        <v>0</v>
      </c>
    </row>
    <row r="1012" spans="1:47" ht="15" customHeight="1" x14ac:dyDescent="0.35">
      <c r="A1012" s="7">
        <f>IF(B1011=B1012,A1011,A1011+1)</f>
        <v>342</v>
      </c>
      <c r="B1012" s="7" t="s">
        <v>4558</v>
      </c>
      <c r="C1012" s="7" t="s">
        <v>4557</v>
      </c>
      <c r="D1012" s="7" t="s">
        <v>3044</v>
      </c>
      <c r="E1012" s="7" t="s">
        <v>3043</v>
      </c>
      <c r="F1012" s="4" t="s">
        <v>7</v>
      </c>
      <c r="G1012" s="4" t="s">
        <v>8</v>
      </c>
      <c r="H1012" s="4" t="s">
        <v>7</v>
      </c>
      <c r="I1012" s="3">
        <v>2</v>
      </c>
      <c r="J1012" s="3" t="s">
        <v>106</v>
      </c>
      <c r="K1012" s="3" t="s">
        <v>3057</v>
      </c>
      <c r="L1012" s="3" t="s">
        <v>55</v>
      </c>
      <c r="M1012" s="3" t="s">
        <v>4556</v>
      </c>
      <c r="N1012" s="3" t="s">
        <v>1368</v>
      </c>
      <c r="P1012" s="3" t="s">
        <v>669</v>
      </c>
      <c r="Q1012" s="3" t="s">
        <v>1475</v>
      </c>
      <c r="R1012" s="3" t="s">
        <v>2434</v>
      </c>
      <c r="S1012" s="2" t="str">
        <f>IF(P1012="심사불필요","-",VLOOKUP(K1012,'[1]자격증 backdata'!A:G,7,0))</f>
        <v>-</v>
      </c>
      <c r="T1012" s="2" t="str">
        <f>IF(S1012="-","-",IF(COUNTIFS(B:B,B1012,S:S,"필수")&gt;0,"자격요건충족","확인필요"))</f>
        <v>-</v>
      </c>
      <c r="U1012" s="2"/>
      <c r="W1012" s="2">
        <f>IF(Q1012="4급","심사불필요",VLOOKUP(K1012,'[1]자격증 backdata'!A:B,2,0))</f>
        <v>4</v>
      </c>
      <c r="X1012" s="3">
        <f>IF(R1012="A", MIN(20, SUMIFS(W:W, B:B, B1012, R:R, "A")),IF(R1012="B", MIN(30, SUMIFS(W:W, B:B, B1012, R:R, "B")),"비해당분야"))</f>
        <v>4</v>
      </c>
      <c r="Y1012" s="3" t="str">
        <f>IF(R1012="C",MIN(30,IF(COUNTIFS(B:B,B1012,W:W,"가1")=1,25,IF(COUNTIFS(B:B,B1012,W:W,"가1")&gt;=2,30,0))+IF(COUNTIFS(B:B,B1012,W:W,"나1")&gt;=4,30,IF(COUNTIFS(B:B,B1012,W:W,"나1")=3,26,IF(COUNTIFS(B:B,B1012,W:W,"나1")=2,22,IF(COUNTIFS(B:B,B1012,W:W,"나1")=1,18,0)))))+MIN(30,IF(COUNTIFS(B:B,B1012,W:W,"가2")=1,25,IF(COUNTIFS(B:B,B1012,W:W,"가2")&gt;=2,30,0))+IF(COUNTIFS(B:B,B1012,W:W,"나2")=3,30,IF(COUNTIFS(B:B,B1012,W:W,"나2")=2,25,IF(COUNTIFS(B:B,B1012,W:W,"나2")=1,20,0)))),"비해당분야")</f>
        <v>비해당분야</v>
      </c>
      <c r="Z1012" s="3" t="str">
        <f>IF(R1012="C",VLOOKUP(K1012,'[1]자격증 backdata'!A:F,6,0),"비해당분야")</f>
        <v>비해당분야</v>
      </c>
      <c r="AA1012" s="3" t="str">
        <f>IF(R1012="C",SUMIF(B:B,B1012,Z:Z),"비해당분야")</f>
        <v>비해당분야</v>
      </c>
      <c r="AB1012" s="3" t="str">
        <f>IF(R1012="C",SUM(Y1012,AA1012),"비해당분야")</f>
        <v>비해당분야</v>
      </c>
      <c r="AC1012" s="3">
        <f>IF(R1012="C",AB1012,X1012)</f>
        <v>4</v>
      </c>
      <c r="AD1012" s="3">
        <f>VLOOKUP(K1012,'[1]자격증 backdata'!A:D,4,0)</f>
        <v>0</v>
      </c>
      <c r="AE1012" s="3">
        <f>IF(_xlfn.MAXIFS(AD:AD,B:B,B1012)&gt;10,10,_xlfn.MAXIFS(AD:AD,B:B,B1012))</f>
        <v>5</v>
      </c>
      <c r="AG1012" s="2" t="str">
        <f>VLOOKUP(K1012,'[1]자격증 backdata'!A:C,3,0)</f>
        <v>M</v>
      </c>
      <c r="AH1012" s="2">
        <f>COUNTIFS($B:$B,$B1012,$AG:$AG,AH$1)</f>
        <v>0</v>
      </c>
      <c r="AI1012" s="2">
        <f>COUNTIFS($B:$B,$B1012,$AG:$AG,AI$1)</f>
        <v>0</v>
      </c>
      <c r="AJ1012" s="2">
        <f>COUNTIFS($B:$B,$B1012,$AG:$AG,AJ$1)</f>
        <v>0</v>
      </c>
      <c r="AK1012" s="2">
        <f>COUNTIFS($B:$B,$B1012,$AG:$AG,AK$1)</f>
        <v>0</v>
      </c>
      <c r="AL1012" s="2">
        <f>COUNTIFS($B:$B,$B1012,$AG:$AG,AL$1)</f>
        <v>0</v>
      </c>
      <c r="AM1012" s="2">
        <f>COUNTIFS($B:$B,$B1012,$AG:$AG,AM$1)</f>
        <v>0</v>
      </c>
      <c r="AN1012" s="2">
        <f>COUNTIFS($B:$B,$B1012,$AG:$AG,AN$1)</f>
        <v>0</v>
      </c>
      <c r="AO1012" s="2">
        <f>COUNTIFS($B:$B,$B1012,$AG:$AG,AO$1)</f>
        <v>0</v>
      </c>
      <c r="AP1012" s="2">
        <f>COUNTIFS($B:$B,$B1012,$AG:$AG,AP$1)</f>
        <v>0</v>
      </c>
      <c r="AQ1012" s="2">
        <f>COUNTIFS($B:$B,$B1012,$AG:$AG,AQ$1)</f>
        <v>0</v>
      </c>
      <c r="AR1012" s="2">
        <f>COUNTIFS($B:$B,$B1012,$AG:$AG,AR$1)</f>
        <v>0</v>
      </c>
      <c r="AS1012" s="2">
        <f>COUNTIFS($B:$B,$B1012,$AG:$AG,AS$1)</f>
        <v>0</v>
      </c>
      <c r="AT1012" s="2">
        <f>COUNTIFS($B:$B,$B1012,$AG:$AG,AT$1)</f>
        <v>1</v>
      </c>
      <c r="AU1012" s="2">
        <f>COUNTIFS($B:$B,$B1012,$AG:$AG,AU$1)</f>
        <v>0</v>
      </c>
    </row>
    <row r="1013" spans="1:47" ht="15" customHeight="1" x14ac:dyDescent="0.35">
      <c r="A1013" s="4">
        <f>IF(B1012=B1013,A1012,A1012+1)</f>
        <v>343</v>
      </c>
      <c r="B1013" s="4" t="s">
        <v>4555</v>
      </c>
      <c r="C1013" s="4" t="s">
        <v>4554</v>
      </c>
      <c r="D1013" s="4" t="s">
        <v>3044</v>
      </c>
      <c r="E1013" s="4" t="s">
        <v>3043</v>
      </c>
      <c r="F1013" s="4" t="s">
        <v>568</v>
      </c>
      <c r="G1013" s="4" t="s">
        <v>568</v>
      </c>
      <c r="H1013" s="4" t="s">
        <v>568</v>
      </c>
      <c r="I1013" s="4">
        <v>1</v>
      </c>
      <c r="J1013" s="4" t="s">
        <v>570</v>
      </c>
      <c r="K1013" s="4" t="s">
        <v>3047</v>
      </c>
      <c r="L1013" s="4" t="s">
        <v>568</v>
      </c>
      <c r="M1013" s="4" t="s">
        <v>568</v>
      </c>
      <c r="N1013" s="4" t="s">
        <v>568</v>
      </c>
      <c r="P1013" s="4" t="s">
        <v>669</v>
      </c>
      <c r="Q1013" s="4" t="s">
        <v>1475</v>
      </c>
      <c r="R1013" s="4" t="s">
        <v>2434</v>
      </c>
      <c r="S1013" s="5" t="str">
        <f>IF(P1013="심사불필요","-",VLOOKUP(K1013,'[1]자격증 backdata'!A:G,7,0))</f>
        <v>-</v>
      </c>
      <c r="T1013" s="5" t="str">
        <f>IF(S1013="-","-",IF(COUNTIFS(B:B,B1013,S:S,"필수")&gt;0,"자격요건충족","확인필요"))</f>
        <v>-</v>
      </c>
      <c r="U1013" s="5"/>
      <c r="W1013" s="5">
        <f>IF(Q1013="4급","심사불필요",VLOOKUP(K1013,'[1]자격증 backdata'!A:B,2,0))</f>
        <v>0</v>
      </c>
      <c r="X1013" s="4">
        <f>IF(R1013="A", MIN(20, SUMIFS(W:W, B:B, B1013, R:R, "A")),IF(R1013="B", MIN(30, SUMIFS(W:W, B:B, B1013, R:R, "B")),"비해당분야"))</f>
        <v>0</v>
      </c>
      <c r="Y1013" s="4" t="str">
        <f>IF(R1013="C",MIN(30,IF(COUNTIFS(B:B,B1013,W:W,"가1")=1,25,IF(COUNTIFS(B:B,B1013,W:W,"가1")&gt;=2,30,0))+IF(COUNTIFS(B:B,B1013,W:W,"나1")&gt;=4,30,IF(COUNTIFS(B:B,B1013,W:W,"나1")=3,26,IF(COUNTIFS(B:B,B1013,W:W,"나1")=2,22,IF(COUNTIFS(B:B,B1013,W:W,"나1")=1,18,0)))))+MIN(30,IF(COUNTIFS(B:B,B1013,W:W,"가2")=1,25,IF(COUNTIFS(B:B,B1013,W:W,"가2")&gt;=2,30,0))+IF(COUNTIFS(B:B,B1013,W:W,"나2")=3,30,IF(COUNTIFS(B:B,B1013,W:W,"나2")=2,25,IF(COUNTIFS(B:B,B1013,W:W,"나2")=1,20,0)))),"비해당분야")</f>
        <v>비해당분야</v>
      </c>
      <c r="Z1013" s="4" t="str">
        <f>IF(R1013="C",VLOOKUP(K1013,'[1]자격증 backdata'!A:F,6,0),"비해당분야")</f>
        <v>비해당분야</v>
      </c>
      <c r="AA1013" s="4" t="str">
        <f>IF(R1013="C",SUMIF(B:B,B1013,Z:Z),"비해당분야")</f>
        <v>비해당분야</v>
      </c>
      <c r="AB1013" s="4" t="str">
        <f>IF(R1013="C",SUM(Y1013,AA1013),"비해당분야")</f>
        <v>비해당분야</v>
      </c>
      <c r="AC1013" s="4">
        <f>IF(R1013="C",AB1013,X1013)</f>
        <v>0</v>
      </c>
      <c r="AD1013" s="4">
        <f>VLOOKUP(K1013,'[1]자격증 backdata'!A:D,4,0)</f>
        <v>0</v>
      </c>
      <c r="AE1013" s="4">
        <f>IF(_xlfn.MAXIFS(AD:AD,B:B,B1013)&gt;10,10,_xlfn.MAXIFS(AD:AD,B:B,B1013))</f>
        <v>0</v>
      </c>
      <c r="AG1013" s="5">
        <f>VLOOKUP(K1013,'[1]자격증 backdata'!A:C,3,0)</f>
        <v>0</v>
      </c>
      <c r="AH1013" s="5">
        <f>COUNTIFS($B:$B,$B1013,$AG:$AG,AH$1)</f>
        <v>0</v>
      </c>
      <c r="AI1013" s="5">
        <f>COUNTIFS($B:$B,$B1013,$AG:$AG,AI$1)</f>
        <v>0</v>
      </c>
      <c r="AJ1013" s="5">
        <f>COUNTIFS($B:$B,$B1013,$AG:$AG,AJ$1)</f>
        <v>0</v>
      </c>
      <c r="AK1013" s="5">
        <f>COUNTIFS($B:$B,$B1013,$AG:$AG,AK$1)</f>
        <v>0</v>
      </c>
      <c r="AL1013" s="5">
        <f>COUNTIFS($B:$B,$B1013,$AG:$AG,AL$1)</f>
        <v>0</v>
      </c>
      <c r="AM1013" s="5">
        <f>COUNTIFS($B:$B,$B1013,$AG:$AG,AM$1)</f>
        <v>0</v>
      </c>
      <c r="AN1013" s="5">
        <f>COUNTIFS($B:$B,$B1013,$AG:$AG,AN$1)</f>
        <v>0</v>
      </c>
      <c r="AO1013" s="5">
        <f>COUNTIFS($B:$B,$B1013,$AG:$AG,AO$1)</f>
        <v>0</v>
      </c>
      <c r="AP1013" s="5">
        <f>COUNTIFS($B:$B,$B1013,$AG:$AG,AP$1)</f>
        <v>0</v>
      </c>
      <c r="AQ1013" s="5">
        <f>COUNTIFS($B:$B,$B1013,$AG:$AG,AQ$1)</f>
        <v>0</v>
      </c>
      <c r="AR1013" s="5">
        <f>COUNTIFS($B:$B,$B1013,$AG:$AG,AR$1)</f>
        <v>0</v>
      </c>
      <c r="AS1013" s="5">
        <f>COUNTIFS($B:$B,$B1013,$AG:$AG,AS$1)</f>
        <v>0</v>
      </c>
      <c r="AT1013" s="5">
        <f>COUNTIFS($B:$B,$B1013,$AG:$AG,AT$1)</f>
        <v>0</v>
      </c>
      <c r="AU1013" s="5">
        <f>COUNTIFS($B:$B,$B1013,$AG:$AG,AU$1)</f>
        <v>0</v>
      </c>
    </row>
    <row r="1014" spans="1:47" ht="15" customHeight="1" x14ac:dyDescent="0.35">
      <c r="A1014" s="3">
        <f>IF(B1013=B1014,A1013,A1013+1)</f>
        <v>344</v>
      </c>
      <c r="B1014" s="3" t="s">
        <v>4552</v>
      </c>
      <c r="C1014" s="3" t="s">
        <v>4551</v>
      </c>
      <c r="D1014" s="3" t="s">
        <v>3044</v>
      </c>
      <c r="E1014" s="3" t="s">
        <v>3043</v>
      </c>
      <c r="F1014" s="4" t="s">
        <v>7</v>
      </c>
      <c r="G1014" s="4" t="s">
        <v>8</v>
      </c>
      <c r="H1014" s="4" t="s">
        <v>7</v>
      </c>
      <c r="I1014" s="3">
        <v>1</v>
      </c>
      <c r="J1014" s="3" t="s">
        <v>69</v>
      </c>
      <c r="K1014" s="3" t="s">
        <v>3065</v>
      </c>
      <c r="L1014" s="3" t="s">
        <v>36</v>
      </c>
      <c r="M1014" s="3" t="s">
        <v>4553</v>
      </c>
      <c r="N1014" s="3" t="s">
        <v>1108</v>
      </c>
      <c r="P1014" s="3" t="s">
        <v>669</v>
      </c>
      <c r="Q1014" s="3" t="s">
        <v>1475</v>
      </c>
      <c r="R1014" s="3" t="s">
        <v>2434</v>
      </c>
      <c r="S1014" s="2" t="str">
        <f>IF(P1014="심사불필요","-",VLOOKUP(K1014,'[1]자격증 backdata'!A:G,7,0))</f>
        <v>-</v>
      </c>
      <c r="T1014" s="2" t="str">
        <f>IF(S1014="-","-",IF(COUNTIFS(B:B,B1014,S:S,"필수")&gt;0,"자격요건충족","확인필요"))</f>
        <v>-</v>
      </c>
      <c r="U1014" s="2"/>
      <c r="W1014" s="2">
        <f>IF(Q1014="4급","심사불필요",VLOOKUP(K1014,'[1]자격증 backdata'!A:B,2,0))</f>
        <v>0</v>
      </c>
      <c r="X1014" s="3">
        <f>IF(R1014="A", MIN(20, SUMIFS(W:W, B:B, B1014, R:R, "A")),IF(R1014="B", MIN(30, SUMIFS(W:W, B:B, B1014, R:R, "B")),"비해당분야"))</f>
        <v>4</v>
      </c>
      <c r="Y1014" s="3" t="str">
        <f>IF(R1014="C",MIN(30,IF(COUNTIFS(B:B,B1014,W:W,"가1")=1,25,IF(COUNTIFS(B:B,B1014,W:W,"가1")&gt;=2,30,0))+IF(COUNTIFS(B:B,B1014,W:W,"나1")&gt;=4,30,IF(COUNTIFS(B:B,B1014,W:W,"나1")=3,26,IF(COUNTIFS(B:B,B1014,W:W,"나1")=2,22,IF(COUNTIFS(B:B,B1014,W:W,"나1")=1,18,0)))))+MIN(30,IF(COUNTIFS(B:B,B1014,W:W,"가2")=1,25,IF(COUNTIFS(B:B,B1014,W:W,"가2")&gt;=2,30,0))+IF(COUNTIFS(B:B,B1014,W:W,"나2")=3,30,IF(COUNTIFS(B:B,B1014,W:W,"나2")=2,25,IF(COUNTIFS(B:B,B1014,W:W,"나2")=1,20,0)))),"비해당분야")</f>
        <v>비해당분야</v>
      </c>
      <c r="Z1014" s="3" t="str">
        <f>IF(R1014="C",VLOOKUP(K1014,'[1]자격증 backdata'!A:F,6,0),"비해당분야")</f>
        <v>비해당분야</v>
      </c>
      <c r="AA1014" s="3" t="str">
        <f>IF(R1014="C",SUMIF(B:B,B1014,Z:Z),"비해당분야")</f>
        <v>비해당분야</v>
      </c>
      <c r="AB1014" s="3" t="str">
        <f>IF(R1014="C",SUM(Y1014,AA1014),"비해당분야")</f>
        <v>비해당분야</v>
      </c>
      <c r="AC1014" s="3">
        <f>IF(R1014="C",AB1014,X1014)</f>
        <v>4</v>
      </c>
      <c r="AD1014" s="3">
        <f>VLOOKUP(K1014,'[1]자격증 backdata'!A:D,4,0)</f>
        <v>5</v>
      </c>
      <c r="AE1014" s="3">
        <f>IF(_xlfn.MAXIFS(AD:AD,B:B,B1014)&gt;10,10,_xlfn.MAXIFS(AD:AD,B:B,B1014))</f>
        <v>5</v>
      </c>
      <c r="AG1014" s="2">
        <f>VLOOKUP(K1014,'[1]자격증 backdata'!A:C,3,0)</f>
        <v>0</v>
      </c>
      <c r="AH1014" s="2">
        <f>COUNTIFS($B:$B,$B1014,$AG:$AG,AH$1)</f>
        <v>0</v>
      </c>
      <c r="AI1014" s="2">
        <f>COUNTIFS($B:$B,$B1014,$AG:$AG,AI$1)</f>
        <v>0</v>
      </c>
      <c r="AJ1014" s="2">
        <f>COUNTIFS($B:$B,$B1014,$AG:$AG,AJ$1)</f>
        <v>0</v>
      </c>
      <c r="AK1014" s="2">
        <f>COUNTIFS($B:$B,$B1014,$AG:$AG,AK$1)</f>
        <v>0</v>
      </c>
      <c r="AL1014" s="2">
        <f>COUNTIFS($B:$B,$B1014,$AG:$AG,AL$1)</f>
        <v>0</v>
      </c>
      <c r="AM1014" s="2">
        <f>COUNTIFS($B:$B,$B1014,$AG:$AG,AM$1)</f>
        <v>0</v>
      </c>
      <c r="AN1014" s="2">
        <f>COUNTIFS($B:$B,$B1014,$AG:$AG,AN$1)</f>
        <v>0</v>
      </c>
      <c r="AO1014" s="2">
        <f>COUNTIFS($B:$B,$B1014,$AG:$AG,AO$1)</f>
        <v>0</v>
      </c>
      <c r="AP1014" s="2">
        <f>COUNTIFS($B:$B,$B1014,$AG:$AG,AP$1)</f>
        <v>0</v>
      </c>
      <c r="AQ1014" s="2">
        <f>COUNTIFS($B:$B,$B1014,$AG:$AG,AQ$1)</f>
        <v>0</v>
      </c>
      <c r="AR1014" s="2">
        <f>COUNTIFS($B:$B,$B1014,$AG:$AG,AR$1)</f>
        <v>0</v>
      </c>
      <c r="AS1014" s="2">
        <f>COUNTIFS($B:$B,$B1014,$AG:$AG,AS$1)</f>
        <v>0</v>
      </c>
      <c r="AT1014" s="2">
        <f>COUNTIFS($B:$B,$B1014,$AG:$AG,AT$1)</f>
        <v>1</v>
      </c>
      <c r="AU1014" s="2">
        <f>COUNTIFS($B:$B,$B1014,$AG:$AG,AU$1)</f>
        <v>0</v>
      </c>
    </row>
    <row r="1015" spans="1:47" ht="15" customHeight="1" x14ac:dyDescent="0.35">
      <c r="A1015" s="7">
        <f>IF(B1014=B1015,A1014,A1014+1)</f>
        <v>344</v>
      </c>
      <c r="B1015" s="7" t="s">
        <v>4552</v>
      </c>
      <c r="C1015" s="7" t="s">
        <v>4551</v>
      </c>
      <c r="D1015" s="7" t="s">
        <v>3044</v>
      </c>
      <c r="E1015" s="7" t="s">
        <v>3043</v>
      </c>
      <c r="F1015" s="4" t="s">
        <v>7</v>
      </c>
      <c r="G1015" s="4" t="s">
        <v>8</v>
      </c>
      <c r="H1015" s="4" t="s">
        <v>7</v>
      </c>
      <c r="I1015" s="3">
        <v>2</v>
      </c>
      <c r="J1015" s="3" t="s">
        <v>106</v>
      </c>
      <c r="K1015" s="3" t="s">
        <v>3057</v>
      </c>
      <c r="L1015" s="3" t="s">
        <v>55</v>
      </c>
      <c r="M1015" s="3" t="s">
        <v>4550</v>
      </c>
      <c r="N1015" s="3" t="s">
        <v>2851</v>
      </c>
      <c r="P1015" s="3" t="s">
        <v>669</v>
      </c>
      <c r="Q1015" s="3" t="s">
        <v>1475</v>
      </c>
      <c r="R1015" s="3" t="s">
        <v>2434</v>
      </c>
      <c r="S1015" s="2" t="str">
        <f>IF(P1015="심사불필요","-",VLOOKUP(K1015,'[1]자격증 backdata'!A:G,7,0))</f>
        <v>-</v>
      </c>
      <c r="T1015" s="2" t="str">
        <f>IF(S1015="-","-",IF(COUNTIFS(B:B,B1015,S:S,"필수")&gt;0,"자격요건충족","확인필요"))</f>
        <v>-</v>
      </c>
      <c r="U1015" s="2"/>
      <c r="W1015" s="2">
        <f>IF(Q1015="4급","심사불필요",VLOOKUP(K1015,'[1]자격증 backdata'!A:B,2,0))</f>
        <v>4</v>
      </c>
      <c r="X1015" s="3">
        <f>IF(R1015="A", MIN(20, SUMIFS(W:W, B:B, B1015, R:R, "A")),IF(R1015="B", MIN(30, SUMIFS(W:W, B:B, B1015, R:R, "B")),"비해당분야"))</f>
        <v>4</v>
      </c>
      <c r="Y1015" s="3" t="str">
        <f>IF(R1015="C",MIN(30,IF(COUNTIFS(B:B,B1015,W:W,"가1")=1,25,IF(COUNTIFS(B:B,B1015,W:W,"가1")&gt;=2,30,0))+IF(COUNTIFS(B:B,B1015,W:W,"나1")&gt;=4,30,IF(COUNTIFS(B:B,B1015,W:W,"나1")=3,26,IF(COUNTIFS(B:B,B1015,W:W,"나1")=2,22,IF(COUNTIFS(B:B,B1015,W:W,"나1")=1,18,0)))))+MIN(30,IF(COUNTIFS(B:B,B1015,W:W,"가2")=1,25,IF(COUNTIFS(B:B,B1015,W:W,"가2")&gt;=2,30,0))+IF(COUNTIFS(B:B,B1015,W:W,"나2")=3,30,IF(COUNTIFS(B:B,B1015,W:W,"나2")=2,25,IF(COUNTIFS(B:B,B1015,W:W,"나2")=1,20,0)))),"비해당분야")</f>
        <v>비해당분야</v>
      </c>
      <c r="Z1015" s="3" t="str">
        <f>IF(R1015="C",VLOOKUP(K1015,'[1]자격증 backdata'!A:F,6,0),"비해당분야")</f>
        <v>비해당분야</v>
      </c>
      <c r="AA1015" s="3" t="str">
        <f>IF(R1015="C",SUMIF(B:B,B1015,Z:Z),"비해당분야")</f>
        <v>비해당분야</v>
      </c>
      <c r="AB1015" s="3" t="str">
        <f>IF(R1015="C",SUM(Y1015,AA1015),"비해당분야")</f>
        <v>비해당분야</v>
      </c>
      <c r="AC1015" s="3">
        <f>IF(R1015="C",AB1015,X1015)</f>
        <v>4</v>
      </c>
      <c r="AD1015" s="3">
        <f>VLOOKUP(K1015,'[1]자격증 backdata'!A:D,4,0)</f>
        <v>0</v>
      </c>
      <c r="AE1015" s="3">
        <f>IF(_xlfn.MAXIFS(AD:AD,B:B,B1015)&gt;10,10,_xlfn.MAXIFS(AD:AD,B:B,B1015))</f>
        <v>5</v>
      </c>
      <c r="AG1015" s="2" t="str">
        <f>VLOOKUP(K1015,'[1]자격증 backdata'!A:C,3,0)</f>
        <v>M</v>
      </c>
      <c r="AH1015" s="2">
        <f>COUNTIFS($B:$B,$B1015,$AG:$AG,AH$1)</f>
        <v>0</v>
      </c>
      <c r="AI1015" s="2">
        <f>COUNTIFS($B:$B,$B1015,$AG:$AG,AI$1)</f>
        <v>0</v>
      </c>
      <c r="AJ1015" s="2">
        <f>COUNTIFS($B:$B,$B1015,$AG:$AG,AJ$1)</f>
        <v>0</v>
      </c>
      <c r="AK1015" s="2">
        <f>COUNTIFS($B:$B,$B1015,$AG:$AG,AK$1)</f>
        <v>0</v>
      </c>
      <c r="AL1015" s="2">
        <f>COUNTIFS($B:$B,$B1015,$AG:$AG,AL$1)</f>
        <v>0</v>
      </c>
      <c r="AM1015" s="2">
        <f>COUNTIFS($B:$B,$B1015,$AG:$AG,AM$1)</f>
        <v>0</v>
      </c>
      <c r="AN1015" s="2">
        <f>COUNTIFS($B:$B,$B1015,$AG:$AG,AN$1)</f>
        <v>0</v>
      </c>
      <c r="AO1015" s="2">
        <f>COUNTIFS($B:$B,$B1015,$AG:$AG,AO$1)</f>
        <v>0</v>
      </c>
      <c r="AP1015" s="2">
        <f>COUNTIFS($B:$B,$B1015,$AG:$AG,AP$1)</f>
        <v>0</v>
      </c>
      <c r="AQ1015" s="2">
        <f>COUNTIFS($B:$B,$B1015,$AG:$AG,AQ$1)</f>
        <v>0</v>
      </c>
      <c r="AR1015" s="2">
        <f>COUNTIFS($B:$B,$B1015,$AG:$AG,AR$1)</f>
        <v>0</v>
      </c>
      <c r="AS1015" s="2">
        <f>COUNTIFS($B:$B,$B1015,$AG:$AG,AS$1)</f>
        <v>0</v>
      </c>
      <c r="AT1015" s="2">
        <f>COUNTIFS($B:$B,$B1015,$AG:$AG,AT$1)</f>
        <v>1</v>
      </c>
      <c r="AU1015" s="2">
        <f>COUNTIFS($B:$B,$B1015,$AG:$AG,AU$1)</f>
        <v>0</v>
      </c>
    </row>
    <row r="1016" spans="1:47" ht="15" customHeight="1" x14ac:dyDescent="0.35">
      <c r="A1016" s="4">
        <f>IF(B1015=B1016,A1015,A1015+1)</f>
        <v>345</v>
      </c>
      <c r="B1016" s="4" t="s">
        <v>4546</v>
      </c>
      <c r="C1016" s="4" t="s">
        <v>4545</v>
      </c>
      <c r="D1016" s="4" t="s">
        <v>3044</v>
      </c>
      <c r="E1016" s="4" t="s">
        <v>3043</v>
      </c>
      <c r="F1016" s="4" t="s">
        <v>7</v>
      </c>
      <c r="G1016" s="4" t="s">
        <v>8</v>
      </c>
      <c r="H1016" s="4" t="s">
        <v>7</v>
      </c>
      <c r="I1016" s="4">
        <v>1</v>
      </c>
      <c r="J1016" s="4" t="s">
        <v>28</v>
      </c>
      <c r="K1016" s="4" t="s">
        <v>3061</v>
      </c>
      <c r="L1016" s="4" t="s">
        <v>26</v>
      </c>
      <c r="M1016" s="4" t="s">
        <v>4549</v>
      </c>
      <c r="N1016" s="4" t="s">
        <v>1425</v>
      </c>
      <c r="P1016" s="4" t="s">
        <v>669</v>
      </c>
      <c r="Q1016" s="4" t="s">
        <v>1475</v>
      </c>
      <c r="R1016" s="4" t="s">
        <v>2434</v>
      </c>
      <c r="S1016" s="5" t="str">
        <f>IF(P1016="심사불필요","-",VLOOKUP(K1016,'[1]자격증 backdata'!A:G,7,0))</f>
        <v>-</v>
      </c>
      <c r="T1016" s="5" t="str">
        <f>IF(S1016="-","-",IF(COUNTIFS(B:B,B1016,S:S,"필수")&gt;0,"자격요건충족","확인필요"))</f>
        <v>-</v>
      </c>
      <c r="U1016" s="5"/>
      <c r="W1016" s="5">
        <f>IF(Q1016="4급","심사불필요",VLOOKUP(K1016,'[1]자격증 backdata'!A:B,2,0))</f>
        <v>2</v>
      </c>
      <c r="X1016" s="4">
        <f>IF(R1016="A", MIN(20, SUMIFS(W:W, B:B, B1016, R:R, "A")),IF(R1016="B", MIN(30, SUMIFS(W:W, B:B, B1016, R:R, "B")),"비해당분야"))</f>
        <v>8</v>
      </c>
      <c r="Y1016" s="4" t="str">
        <f>IF(R1016="C",MIN(30,IF(COUNTIFS(B:B,B1016,W:W,"가1")=1,25,IF(COUNTIFS(B:B,B1016,W:W,"가1")&gt;=2,30,0))+IF(COUNTIFS(B:B,B1016,W:W,"나1")&gt;=4,30,IF(COUNTIFS(B:B,B1016,W:W,"나1")=3,26,IF(COUNTIFS(B:B,B1016,W:W,"나1")=2,22,IF(COUNTIFS(B:B,B1016,W:W,"나1")=1,18,0)))))+MIN(30,IF(COUNTIFS(B:B,B1016,W:W,"가2")=1,25,IF(COUNTIFS(B:B,B1016,W:W,"가2")&gt;=2,30,0))+IF(COUNTIFS(B:B,B1016,W:W,"나2")=3,30,IF(COUNTIFS(B:B,B1016,W:W,"나2")=2,25,IF(COUNTIFS(B:B,B1016,W:W,"나2")=1,20,0)))),"비해당분야")</f>
        <v>비해당분야</v>
      </c>
      <c r="Z1016" s="4" t="str">
        <f>IF(R1016="C",VLOOKUP(K1016,'[1]자격증 backdata'!A:F,6,0),"비해당분야")</f>
        <v>비해당분야</v>
      </c>
      <c r="AA1016" s="4" t="str">
        <f>IF(R1016="C",SUMIF(B:B,B1016,Z:Z),"비해당분야")</f>
        <v>비해당분야</v>
      </c>
      <c r="AB1016" s="4" t="str">
        <f>IF(R1016="C",SUM(Y1016,AA1016),"비해당분야")</f>
        <v>비해당분야</v>
      </c>
      <c r="AC1016" s="4">
        <f>IF(R1016="C",AB1016,X1016)</f>
        <v>8</v>
      </c>
      <c r="AD1016" s="4">
        <f>VLOOKUP(K1016,'[1]자격증 backdata'!A:D,4,0)</f>
        <v>0</v>
      </c>
      <c r="AE1016" s="4">
        <f>IF(_xlfn.MAXIFS(AD:AD,B:B,B1016)&gt;10,10,_xlfn.MAXIFS(AD:AD,B:B,B1016))</f>
        <v>5</v>
      </c>
      <c r="AG1016" s="5">
        <f>VLOOKUP(K1016,'[1]자격증 backdata'!A:C,3,0)</f>
        <v>0</v>
      </c>
      <c r="AH1016" s="5">
        <f>COUNTIFS($B:$B,$B1016,$AG:$AG,AH$1)</f>
        <v>0</v>
      </c>
      <c r="AI1016" s="5">
        <f>COUNTIFS($B:$B,$B1016,$AG:$AG,AI$1)</f>
        <v>0</v>
      </c>
      <c r="AJ1016" s="5">
        <f>COUNTIFS($B:$B,$B1016,$AG:$AG,AJ$1)</f>
        <v>0</v>
      </c>
      <c r="AK1016" s="5">
        <f>COUNTIFS($B:$B,$B1016,$AG:$AG,AK$1)</f>
        <v>0</v>
      </c>
      <c r="AL1016" s="5">
        <f>COUNTIFS($B:$B,$B1016,$AG:$AG,AL$1)</f>
        <v>0</v>
      </c>
      <c r="AM1016" s="5">
        <f>COUNTIFS($B:$B,$B1016,$AG:$AG,AM$1)</f>
        <v>0</v>
      </c>
      <c r="AN1016" s="5">
        <f>COUNTIFS($B:$B,$B1016,$AG:$AG,AN$1)</f>
        <v>0</v>
      </c>
      <c r="AO1016" s="5">
        <f>COUNTIFS($B:$B,$B1016,$AG:$AG,AO$1)</f>
        <v>0</v>
      </c>
      <c r="AP1016" s="5">
        <f>COUNTIFS($B:$B,$B1016,$AG:$AG,AP$1)</f>
        <v>0</v>
      </c>
      <c r="AQ1016" s="5">
        <f>COUNTIFS($B:$B,$B1016,$AG:$AG,AQ$1)</f>
        <v>1</v>
      </c>
      <c r="AR1016" s="5">
        <f>COUNTIFS($B:$B,$B1016,$AG:$AG,AR$1)</f>
        <v>0</v>
      </c>
      <c r="AS1016" s="5">
        <f>COUNTIFS($B:$B,$B1016,$AG:$AG,AS$1)</f>
        <v>0</v>
      </c>
      <c r="AT1016" s="5">
        <f>COUNTIFS($B:$B,$B1016,$AG:$AG,AT$1)</f>
        <v>1</v>
      </c>
      <c r="AU1016" s="5">
        <f>COUNTIFS($B:$B,$B1016,$AG:$AG,AU$1)</f>
        <v>0</v>
      </c>
    </row>
    <row r="1017" spans="1:47" ht="15" customHeight="1" x14ac:dyDescent="0.35">
      <c r="A1017" s="6">
        <f>IF(B1016=B1017,A1016,A1016+1)</f>
        <v>345</v>
      </c>
      <c r="B1017" s="6" t="s">
        <v>4546</v>
      </c>
      <c r="C1017" s="6" t="s">
        <v>4545</v>
      </c>
      <c r="D1017" s="6" t="s">
        <v>3044</v>
      </c>
      <c r="E1017" s="6" t="s">
        <v>3043</v>
      </c>
      <c r="F1017" s="4" t="s">
        <v>7</v>
      </c>
      <c r="G1017" s="4" t="s">
        <v>8</v>
      </c>
      <c r="H1017" s="4" t="s">
        <v>7</v>
      </c>
      <c r="I1017" s="4">
        <v>2</v>
      </c>
      <c r="J1017" s="4" t="s">
        <v>69</v>
      </c>
      <c r="K1017" s="4" t="s">
        <v>3065</v>
      </c>
      <c r="L1017" s="4" t="s">
        <v>36</v>
      </c>
      <c r="M1017" s="4" t="s">
        <v>4548</v>
      </c>
      <c r="N1017" s="4" t="s">
        <v>1138</v>
      </c>
      <c r="P1017" s="4" t="s">
        <v>669</v>
      </c>
      <c r="Q1017" s="4" t="s">
        <v>1475</v>
      </c>
      <c r="R1017" s="4" t="s">
        <v>2434</v>
      </c>
      <c r="S1017" s="5" t="str">
        <f>IF(P1017="심사불필요","-",VLOOKUP(K1017,'[1]자격증 backdata'!A:G,7,0))</f>
        <v>-</v>
      </c>
      <c r="T1017" s="5" t="str">
        <f>IF(S1017="-","-",IF(COUNTIFS(B:B,B1017,S:S,"필수")&gt;0,"자격요건충족","확인필요"))</f>
        <v>-</v>
      </c>
      <c r="U1017" s="5"/>
      <c r="W1017" s="5">
        <f>IF(Q1017="4급","심사불필요",VLOOKUP(K1017,'[1]자격증 backdata'!A:B,2,0))</f>
        <v>0</v>
      </c>
      <c r="X1017" s="4">
        <f>IF(R1017="A", MIN(20, SUMIFS(W:W, B:B, B1017, R:R, "A")),IF(R1017="B", MIN(30, SUMIFS(W:W, B:B, B1017, R:R, "B")),"비해당분야"))</f>
        <v>8</v>
      </c>
      <c r="Y1017" s="4" t="str">
        <f>IF(R1017="C",MIN(30,IF(COUNTIFS(B:B,B1017,W:W,"가1")=1,25,IF(COUNTIFS(B:B,B1017,W:W,"가1")&gt;=2,30,0))+IF(COUNTIFS(B:B,B1017,W:W,"나1")&gt;=4,30,IF(COUNTIFS(B:B,B1017,W:W,"나1")=3,26,IF(COUNTIFS(B:B,B1017,W:W,"나1")=2,22,IF(COUNTIFS(B:B,B1017,W:W,"나1")=1,18,0)))))+MIN(30,IF(COUNTIFS(B:B,B1017,W:W,"가2")=1,25,IF(COUNTIFS(B:B,B1017,W:W,"가2")&gt;=2,30,0))+IF(COUNTIFS(B:B,B1017,W:W,"나2")=3,30,IF(COUNTIFS(B:B,B1017,W:W,"나2")=2,25,IF(COUNTIFS(B:B,B1017,W:W,"나2")=1,20,0)))),"비해당분야")</f>
        <v>비해당분야</v>
      </c>
      <c r="Z1017" s="4" t="str">
        <f>IF(R1017="C",VLOOKUP(K1017,'[1]자격증 backdata'!A:F,6,0),"비해당분야")</f>
        <v>비해당분야</v>
      </c>
      <c r="AA1017" s="4" t="str">
        <f>IF(R1017="C",SUMIF(B:B,B1017,Z:Z),"비해당분야")</f>
        <v>비해당분야</v>
      </c>
      <c r="AB1017" s="4" t="str">
        <f>IF(R1017="C",SUM(Y1017,AA1017),"비해당분야")</f>
        <v>비해당분야</v>
      </c>
      <c r="AC1017" s="4">
        <f>IF(R1017="C",AB1017,X1017)</f>
        <v>8</v>
      </c>
      <c r="AD1017" s="4">
        <f>VLOOKUP(K1017,'[1]자격증 backdata'!A:D,4,0)</f>
        <v>5</v>
      </c>
      <c r="AE1017" s="4">
        <f>IF(_xlfn.MAXIFS(AD:AD,B:B,B1017)&gt;10,10,_xlfn.MAXIFS(AD:AD,B:B,B1017))</f>
        <v>5</v>
      </c>
      <c r="AG1017" s="5">
        <f>VLOOKUP(K1017,'[1]자격증 backdata'!A:C,3,0)</f>
        <v>0</v>
      </c>
      <c r="AH1017" s="5">
        <f>COUNTIFS($B:$B,$B1017,$AG:$AG,AH$1)</f>
        <v>0</v>
      </c>
      <c r="AI1017" s="5">
        <f>COUNTIFS($B:$B,$B1017,$AG:$AG,AI$1)</f>
        <v>0</v>
      </c>
      <c r="AJ1017" s="5">
        <f>COUNTIFS($B:$B,$B1017,$AG:$AG,AJ$1)</f>
        <v>0</v>
      </c>
      <c r="AK1017" s="5">
        <f>COUNTIFS($B:$B,$B1017,$AG:$AG,AK$1)</f>
        <v>0</v>
      </c>
      <c r="AL1017" s="5">
        <f>COUNTIFS($B:$B,$B1017,$AG:$AG,AL$1)</f>
        <v>0</v>
      </c>
      <c r="AM1017" s="5">
        <f>COUNTIFS($B:$B,$B1017,$AG:$AG,AM$1)</f>
        <v>0</v>
      </c>
      <c r="AN1017" s="5">
        <f>COUNTIFS($B:$B,$B1017,$AG:$AG,AN$1)</f>
        <v>0</v>
      </c>
      <c r="AO1017" s="5">
        <f>COUNTIFS($B:$B,$B1017,$AG:$AG,AO$1)</f>
        <v>0</v>
      </c>
      <c r="AP1017" s="5">
        <f>COUNTIFS($B:$B,$B1017,$AG:$AG,AP$1)</f>
        <v>0</v>
      </c>
      <c r="AQ1017" s="5">
        <f>COUNTIFS($B:$B,$B1017,$AG:$AG,AQ$1)</f>
        <v>1</v>
      </c>
      <c r="AR1017" s="5">
        <f>COUNTIFS($B:$B,$B1017,$AG:$AG,AR$1)</f>
        <v>0</v>
      </c>
      <c r="AS1017" s="5">
        <f>COUNTIFS($B:$B,$B1017,$AG:$AG,AS$1)</f>
        <v>0</v>
      </c>
      <c r="AT1017" s="5">
        <f>COUNTIFS($B:$B,$B1017,$AG:$AG,AT$1)</f>
        <v>1</v>
      </c>
      <c r="AU1017" s="5">
        <f>COUNTIFS($B:$B,$B1017,$AG:$AG,AU$1)</f>
        <v>0</v>
      </c>
    </row>
    <row r="1018" spans="1:47" ht="15" customHeight="1" x14ac:dyDescent="0.35">
      <c r="A1018" s="6">
        <f>IF(B1017=B1018,A1017,A1017+1)</f>
        <v>345</v>
      </c>
      <c r="B1018" s="6" t="s">
        <v>4546</v>
      </c>
      <c r="C1018" s="6" t="s">
        <v>4545</v>
      </c>
      <c r="D1018" s="6" t="s">
        <v>3044</v>
      </c>
      <c r="E1018" s="6" t="s">
        <v>3043</v>
      </c>
      <c r="F1018" s="4" t="s">
        <v>7</v>
      </c>
      <c r="G1018" s="4" t="s">
        <v>8</v>
      </c>
      <c r="H1018" s="4" t="s">
        <v>7</v>
      </c>
      <c r="I1018" s="4">
        <v>3</v>
      </c>
      <c r="J1018" s="4" t="s">
        <v>106</v>
      </c>
      <c r="K1018" s="4" t="s">
        <v>3057</v>
      </c>
      <c r="L1018" s="4" t="s">
        <v>55</v>
      </c>
      <c r="M1018" s="4" t="s">
        <v>4547</v>
      </c>
      <c r="N1018" s="4" t="s">
        <v>1630</v>
      </c>
      <c r="P1018" s="4" t="s">
        <v>669</v>
      </c>
      <c r="Q1018" s="4" t="s">
        <v>1475</v>
      </c>
      <c r="R1018" s="4" t="s">
        <v>2434</v>
      </c>
      <c r="S1018" s="5" t="str">
        <f>IF(P1018="심사불필요","-",VLOOKUP(K1018,'[1]자격증 backdata'!A:G,7,0))</f>
        <v>-</v>
      </c>
      <c r="T1018" s="5" t="str">
        <f>IF(S1018="-","-",IF(COUNTIFS(B:B,B1018,S:S,"필수")&gt;0,"자격요건충족","확인필요"))</f>
        <v>-</v>
      </c>
      <c r="U1018" s="5"/>
      <c r="W1018" s="5">
        <f>IF(Q1018="4급","심사불필요",VLOOKUP(K1018,'[1]자격증 backdata'!A:B,2,0))</f>
        <v>4</v>
      </c>
      <c r="X1018" s="4">
        <f>IF(R1018="A", MIN(20, SUMIFS(W:W, B:B, B1018, R:R, "A")),IF(R1018="B", MIN(30, SUMIFS(W:W, B:B, B1018, R:R, "B")),"비해당분야"))</f>
        <v>8</v>
      </c>
      <c r="Y1018" s="4" t="str">
        <f>IF(R1018="C",MIN(30,IF(COUNTIFS(B:B,B1018,W:W,"가1")=1,25,IF(COUNTIFS(B:B,B1018,W:W,"가1")&gt;=2,30,0))+IF(COUNTIFS(B:B,B1018,W:W,"나1")&gt;=4,30,IF(COUNTIFS(B:B,B1018,W:W,"나1")=3,26,IF(COUNTIFS(B:B,B1018,W:W,"나1")=2,22,IF(COUNTIFS(B:B,B1018,W:W,"나1")=1,18,0)))))+MIN(30,IF(COUNTIFS(B:B,B1018,W:W,"가2")=1,25,IF(COUNTIFS(B:B,B1018,W:W,"가2")&gt;=2,30,0))+IF(COUNTIFS(B:B,B1018,W:W,"나2")=3,30,IF(COUNTIFS(B:B,B1018,W:W,"나2")=2,25,IF(COUNTIFS(B:B,B1018,W:W,"나2")=1,20,0)))),"비해당분야")</f>
        <v>비해당분야</v>
      </c>
      <c r="Z1018" s="4" t="str">
        <f>IF(R1018="C",VLOOKUP(K1018,'[1]자격증 backdata'!A:F,6,0),"비해당분야")</f>
        <v>비해당분야</v>
      </c>
      <c r="AA1018" s="4" t="str">
        <f>IF(R1018="C",SUMIF(B:B,B1018,Z:Z),"비해당분야")</f>
        <v>비해당분야</v>
      </c>
      <c r="AB1018" s="4" t="str">
        <f>IF(R1018="C",SUM(Y1018,AA1018),"비해당분야")</f>
        <v>비해당분야</v>
      </c>
      <c r="AC1018" s="4">
        <f>IF(R1018="C",AB1018,X1018)</f>
        <v>8</v>
      </c>
      <c r="AD1018" s="4">
        <f>VLOOKUP(K1018,'[1]자격증 backdata'!A:D,4,0)</f>
        <v>0</v>
      </c>
      <c r="AE1018" s="4">
        <f>IF(_xlfn.MAXIFS(AD:AD,B:B,B1018)&gt;10,10,_xlfn.MAXIFS(AD:AD,B:B,B1018))</f>
        <v>5</v>
      </c>
      <c r="AG1018" s="5" t="str">
        <f>VLOOKUP(K1018,'[1]자격증 backdata'!A:C,3,0)</f>
        <v>M</v>
      </c>
      <c r="AH1018" s="5">
        <f>COUNTIFS($B:$B,$B1018,$AG:$AG,AH$1)</f>
        <v>0</v>
      </c>
      <c r="AI1018" s="5">
        <f>COUNTIFS($B:$B,$B1018,$AG:$AG,AI$1)</f>
        <v>0</v>
      </c>
      <c r="AJ1018" s="5">
        <f>COUNTIFS($B:$B,$B1018,$AG:$AG,AJ$1)</f>
        <v>0</v>
      </c>
      <c r="AK1018" s="5">
        <f>COUNTIFS($B:$B,$B1018,$AG:$AG,AK$1)</f>
        <v>0</v>
      </c>
      <c r="AL1018" s="5">
        <f>COUNTIFS($B:$B,$B1018,$AG:$AG,AL$1)</f>
        <v>0</v>
      </c>
      <c r="AM1018" s="5">
        <f>COUNTIFS($B:$B,$B1018,$AG:$AG,AM$1)</f>
        <v>0</v>
      </c>
      <c r="AN1018" s="5">
        <f>COUNTIFS($B:$B,$B1018,$AG:$AG,AN$1)</f>
        <v>0</v>
      </c>
      <c r="AO1018" s="5">
        <f>COUNTIFS($B:$B,$B1018,$AG:$AG,AO$1)</f>
        <v>0</v>
      </c>
      <c r="AP1018" s="5">
        <f>COUNTIFS($B:$B,$B1018,$AG:$AG,AP$1)</f>
        <v>0</v>
      </c>
      <c r="AQ1018" s="5">
        <f>COUNTIFS($B:$B,$B1018,$AG:$AG,AQ$1)</f>
        <v>1</v>
      </c>
      <c r="AR1018" s="5">
        <f>COUNTIFS($B:$B,$B1018,$AG:$AG,AR$1)</f>
        <v>0</v>
      </c>
      <c r="AS1018" s="5">
        <f>COUNTIFS($B:$B,$B1018,$AG:$AG,AS$1)</f>
        <v>0</v>
      </c>
      <c r="AT1018" s="5">
        <f>COUNTIFS($B:$B,$B1018,$AG:$AG,AT$1)</f>
        <v>1</v>
      </c>
      <c r="AU1018" s="5">
        <f>COUNTIFS($B:$B,$B1018,$AG:$AG,AU$1)</f>
        <v>0</v>
      </c>
    </row>
    <row r="1019" spans="1:47" ht="15" customHeight="1" x14ac:dyDescent="0.35">
      <c r="A1019" s="6">
        <f>IF(B1018=B1019,A1018,A1018+1)</f>
        <v>345</v>
      </c>
      <c r="B1019" s="6" t="s">
        <v>4546</v>
      </c>
      <c r="C1019" s="6" t="s">
        <v>4545</v>
      </c>
      <c r="D1019" s="6" t="s">
        <v>3044</v>
      </c>
      <c r="E1019" s="6" t="s">
        <v>3043</v>
      </c>
      <c r="F1019" s="4" t="s">
        <v>7</v>
      </c>
      <c r="G1019" s="4" t="s">
        <v>8</v>
      </c>
      <c r="H1019" s="4" t="s">
        <v>7</v>
      </c>
      <c r="I1019" s="4">
        <v>4</v>
      </c>
      <c r="J1019" s="4" t="s">
        <v>364</v>
      </c>
      <c r="K1019" s="4" t="s">
        <v>3075</v>
      </c>
      <c r="L1019" s="4" t="s">
        <v>254</v>
      </c>
      <c r="M1019" s="4" t="s">
        <v>4544</v>
      </c>
      <c r="N1019" s="4" t="s">
        <v>3999</v>
      </c>
      <c r="P1019" s="4" t="s">
        <v>669</v>
      </c>
      <c r="Q1019" s="4" t="s">
        <v>1475</v>
      </c>
      <c r="R1019" s="4" t="s">
        <v>2434</v>
      </c>
      <c r="S1019" s="5" t="str">
        <f>IF(P1019="심사불필요","-",VLOOKUP(K1019,'[1]자격증 backdata'!A:G,7,0))</f>
        <v>-</v>
      </c>
      <c r="T1019" s="5" t="str">
        <f>IF(S1019="-","-",IF(COUNTIFS(B:B,B1019,S:S,"필수")&gt;0,"자격요건충족","확인필요"))</f>
        <v>-</v>
      </c>
      <c r="U1019" s="5"/>
      <c r="W1019" s="5">
        <f>IF(Q1019="4급","심사불필요",VLOOKUP(K1019,'[1]자격증 backdata'!A:B,2,0))</f>
        <v>2</v>
      </c>
      <c r="X1019" s="4">
        <f>IF(R1019="A", MIN(20, SUMIFS(W:W, B:B, B1019, R:R, "A")),IF(R1019="B", MIN(30, SUMIFS(W:W, B:B, B1019, R:R, "B")),"비해당분야"))</f>
        <v>8</v>
      </c>
      <c r="Y1019" s="4" t="str">
        <f>IF(R1019="C",MIN(30,IF(COUNTIFS(B:B,B1019,W:W,"가1")=1,25,IF(COUNTIFS(B:B,B1019,W:W,"가1")&gt;=2,30,0))+IF(COUNTIFS(B:B,B1019,W:W,"나1")&gt;=4,30,IF(COUNTIFS(B:B,B1019,W:W,"나1")=3,26,IF(COUNTIFS(B:B,B1019,W:W,"나1")=2,22,IF(COUNTIFS(B:B,B1019,W:W,"나1")=1,18,0)))))+MIN(30,IF(COUNTIFS(B:B,B1019,W:W,"가2")=1,25,IF(COUNTIFS(B:B,B1019,W:W,"가2")&gt;=2,30,0))+IF(COUNTIFS(B:B,B1019,W:W,"나2")=3,30,IF(COUNTIFS(B:B,B1019,W:W,"나2")=2,25,IF(COUNTIFS(B:B,B1019,W:W,"나2")=1,20,0)))),"비해당분야")</f>
        <v>비해당분야</v>
      </c>
      <c r="Z1019" s="4" t="str">
        <f>IF(R1019="C",VLOOKUP(K1019,'[1]자격증 backdata'!A:F,6,0),"비해당분야")</f>
        <v>비해당분야</v>
      </c>
      <c r="AA1019" s="4" t="str">
        <f>IF(R1019="C",SUMIF(B:B,B1019,Z:Z),"비해당분야")</f>
        <v>비해당분야</v>
      </c>
      <c r="AB1019" s="4" t="str">
        <f>IF(R1019="C",SUM(Y1019,AA1019),"비해당분야")</f>
        <v>비해당분야</v>
      </c>
      <c r="AC1019" s="4">
        <f>IF(R1019="C",AB1019,X1019)</f>
        <v>8</v>
      </c>
      <c r="AD1019" s="4">
        <f>VLOOKUP(K1019,'[1]자격증 backdata'!A:D,4,0)</f>
        <v>0</v>
      </c>
      <c r="AE1019" s="4">
        <f>IF(_xlfn.MAXIFS(AD:AD,B:B,B1019)&gt;10,10,_xlfn.MAXIFS(AD:AD,B:B,B1019))</f>
        <v>5</v>
      </c>
      <c r="AG1019" s="5" t="str">
        <f>VLOOKUP(K1019,'[1]자격증 backdata'!A:C,3,0)</f>
        <v>J</v>
      </c>
      <c r="AH1019" s="5">
        <f>COUNTIFS($B:$B,$B1019,$AG:$AG,AH$1)</f>
        <v>0</v>
      </c>
      <c r="AI1019" s="5">
        <f>COUNTIFS($B:$B,$B1019,$AG:$AG,AI$1)</f>
        <v>0</v>
      </c>
      <c r="AJ1019" s="5">
        <f>COUNTIFS($B:$B,$B1019,$AG:$AG,AJ$1)</f>
        <v>0</v>
      </c>
      <c r="AK1019" s="5">
        <f>COUNTIFS($B:$B,$B1019,$AG:$AG,AK$1)</f>
        <v>0</v>
      </c>
      <c r="AL1019" s="5">
        <f>COUNTIFS($B:$B,$B1019,$AG:$AG,AL$1)</f>
        <v>0</v>
      </c>
      <c r="AM1019" s="5">
        <f>COUNTIFS($B:$B,$B1019,$AG:$AG,AM$1)</f>
        <v>0</v>
      </c>
      <c r="AN1019" s="5">
        <f>COUNTIFS($B:$B,$B1019,$AG:$AG,AN$1)</f>
        <v>0</v>
      </c>
      <c r="AO1019" s="5">
        <f>COUNTIFS($B:$B,$B1019,$AG:$AG,AO$1)</f>
        <v>0</v>
      </c>
      <c r="AP1019" s="5">
        <f>COUNTIFS($B:$B,$B1019,$AG:$AG,AP$1)</f>
        <v>0</v>
      </c>
      <c r="AQ1019" s="5">
        <f>COUNTIFS($B:$B,$B1019,$AG:$AG,AQ$1)</f>
        <v>1</v>
      </c>
      <c r="AR1019" s="5">
        <f>COUNTIFS($B:$B,$B1019,$AG:$AG,AR$1)</f>
        <v>0</v>
      </c>
      <c r="AS1019" s="5">
        <f>COUNTIFS($B:$B,$B1019,$AG:$AG,AS$1)</f>
        <v>0</v>
      </c>
      <c r="AT1019" s="5">
        <f>COUNTIFS($B:$B,$B1019,$AG:$AG,AT$1)</f>
        <v>1</v>
      </c>
      <c r="AU1019" s="5">
        <f>COUNTIFS($B:$B,$B1019,$AG:$AG,AU$1)</f>
        <v>0</v>
      </c>
    </row>
    <row r="1020" spans="1:47" ht="15" customHeight="1" x14ac:dyDescent="0.35">
      <c r="A1020" s="3">
        <f>IF(B1019=B1020,A1019,A1019+1)</f>
        <v>346</v>
      </c>
      <c r="B1020" s="3" t="s">
        <v>4542</v>
      </c>
      <c r="C1020" s="3" t="s">
        <v>4541</v>
      </c>
      <c r="D1020" s="3" t="s">
        <v>3044</v>
      </c>
      <c r="E1020" s="3" t="s">
        <v>3043</v>
      </c>
      <c r="F1020" s="4" t="s">
        <v>7</v>
      </c>
      <c r="G1020" s="4" t="s">
        <v>8</v>
      </c>
      <c r="H1020" s="4" t="s">
        <v>7</v>
      </c>
      <c r="I1020" s="3">
        <v>1</v>
      </c>
      <c r="J1020" s="3" t="s">
        <v>69</v>
      </c>
      <c r="K1020" s="3" t="s">
        <v>3065</v>
      </c>
      <c r="L1020" s="3" t="s">
        <v>36</v>
      </c>
      <c r="M1020" s="3" t="s">
        <v>4543</v>
      </c>
      <c r="N1020" s="3" t="s">
        <v>859</v>
      </c>
      <c r="P1020" s="3" t="s">
        <v>669</v>
      </c>
      <c r="Q1020" s="3" t="s">
        <v>1475</v>
      </c>
      <c r="R1020" s="3" t="s">
        <v>2434</v>
      </c>
      <c r="S1020" s="2" t="str">
        <f>IF(P1020="심사불필요","-",VLOOKUP(K1020,'[1]자격증 backdata'!A:G,7,0))</f>
        <v>-</v>
      </c>
      <c r="T1020" s="2" t="str">
        <f>IF(S1020="-","-",IF(COUNTIFS(B:B,B1020,S:S,"필수")&gt;0,"자격요건충족","확인필요"))</f>
        <v>-</v>
      </c>
      <c r="U1020" s="2"/>
      <c r="W1020" s="2">
        <f>IF(Q1020="4급","심사불필요",VLOOKUP(K1020,'[1]자격증 backdata'!A:B,2,0))</f>
        <v>0</v>
      </c>
      <c r="X1020" s="3">
        <f>IF(R1020="A", MIN(20, SUMIFS(W:W, B:B, B1020, R:R, "A")),IF(R1020="B", MIN(30, SUMIFS(W:W, B:B, B1020, R:R, "B")),"비해당분야"))</f>
        <v>4</v>
      </c>
      <c r="Y1020" s="3" t="str">
        <f>IF(R1020="C",MIN(30,IF(COUNTIFS(B:B,B1020,W:W,"가1")=1,25,IF(COUNTIFS(B:B,B1020,W:W,"가1")&gt;=2,30,0))+IF(COUNTIFS(B:B,B1020,W:W,"나1")&gt;=4,30,IF(COUNTIFS(B:B,B1020,W:W,"나1")=3,26,IF(COUNTIFS(B:B,B1020,W:W,"나1")=2,22,IF(COUNTIFS(B:B,B1020,W:W,"나1")=1,18,0)))))+MIN(30,IF(COUNTIFS(B:B,B1020,W:W,"가2")=1,25,IF(COUNTIFS(B:B,B1020,W:W,"가2")&gt;=2,30,0))+IF(COUNTIFS(B:B,B1020,W:W,"나2")=3,30,IF(COUNTIFS(B:B,B1020,W:W,"나2")=2,25,IF(COUNTIFS(B:B,B1020,W:W,"나2")=1,20,0)))),"비해당분야")</f>
        <v>비해당분야</v>
      </c>
      <c r="Z1020" s="3" t="str">
        <f>IF(R1020="C",VLOOKUP(K1020,'[1]자격증 backdata'!A:F,6,0),"비해당분야")</f>
        <v>비해당분야</v>
      </c>
      <c r="AA1020" s="3" t="str">
        <f>IF(R1020="C",SUMIF(B:B,B1020,Z:Z),"비해당분야")</f>
        <v>비해당분야</v>
      </c>
      <c r="AB1020" s="3" t="str">
        <f>IF(R1020="C",SUM(Y1020,AA1020),"비해당분야")</f>
        <v>비해당분야</v>
      </c>
      <c r="AC1020" s="3">
        <f>IF(R1020="C",AB1020,X1020)</f>
        <v>4</v>
      </c>
      <c r="AD1020" s="3">
        <f>VLOOKUP(K1020,'[1]자격증 backdata'!A:D,4,0)</f>
        <v>5</v>
      </c>
      <c r="AE1020" s="3">
        <f>IF(_xlfn.MAXIFS(AD:AD,B:B,B1020)&gt;10,10,_xlfn.MAXIFS(AD:AD,B:B,B1020))</f>
        <v>5</v>
      </c>
      <c r="AG1020" s="2">
        <f>VLOOKUP(K1020,'[1]자격증 backdata'!A:C,3,0)</f>
        <v>0</v>
      </c>
      <c r="AH1020" s="2">
        <f>COUNTIFS($B:$B,$B1020,$AG:$AG,AH$1)</f>
        <v>0</v>
      </c>
      <c r="AI1020" s="2">
        <f>COUNTIFS($B:$B,$B1020,$AG:$AG,AI$1)</f>
        <v>0</v>
      </c>
      <c r="AJ1020" s="2">
        <f>COUNTIFS($B:$B,$B1020,$AG:$AG,AJ$1)</f>
        <v>0</v>
      </c>
      <c r="AK1020" s="2">
        <f>COUNTIFS($B:$B,$B1020,$AG:$AG,AK$1)</f>
        <v>0</v>
      </c>
      <c r="AL1020" s="2">
        <f>COUNTIFS($B:$B,$B1020,$AG:$AG,AL$1)</f>
        <v>0</v>
      </c>
      <c r="AM1020" s="2">
        <f>COUNTIFS($B:$B,$B1020,$AG:$AG,AM$1)</f>
        <v>0</v>
      </c>
      <c r="AN1020" s="2">
        <f>COUNTIFS($B:$B,$B1020,$AG:$AG,AN$1)</f>
        <v>0</v>
      </c>
      <c r="AO1020" s="2">
        <f>COUNTIFS($B:$B,$B1020,$AG:$AG,AO$1)</f>
        <v>1</v>
      </c>
      <c r="AP1020" s="2">
        <f>COUNTIFS($B:$B,$B1020,$AG:$AG,AP$1)</f>
        <v>0</v>
      </c>
      <c r="AQ1020" s="2">
        <f>COUNTIFS($B:$B,$B1020,$AG:$AG,AQ$1)</f>
        <v>0</v>
      </c>
      <c r="AR1020" s="2">
        <f>COUNTIFS($B:$B,$B1020,$AG:$AG,AR$1)</f>
        <v>0</v>
      </c>
      <c r="AS1020" s="2">
        <f>COUNTIFS($B:$B,$B1020,$AG:$AG,AS$1)</f>
        <v>0</v>
      </c>
      <c r="AT1020" s="2">
        <f>COUNTIFS($B:$B,$B1020,$AG:$AG,AT$1)</f>
        <v>0</v>
      </c>
      <c r="AU1020" s="2">
        <f>COUNTIFS($B:$B,$B1020,$AG:$AG,AU$1)</f>
        <v>0</v>
      </c>
    </row>
    <row r="1021" spans="1:47" ht="15" customHeight="1" x14ac:dyDescent="0.35">
      <c r="A1021" s="7">
        <f>IF(B1020=B1021,A1020,A1020+1)</f>
        <v>346</v>
      </c>
      <c r="B1021" s="7" t="s">
        <v>4542</v>
      </c>
      <c r="C1021" s="7" t="s">
        <v>4541</v>
      </c>
      <c r="D1021" s="7" t="s">
        <v>3044</v>
      </c>
      <c r="E1021" s="7" t="s">
        <v>3043</v>
      </c>
      <c r="F1021" s="4" t="s">
        <v>7</v>
      </c>
      <c r="G1021" s="4" t="s">
        <v>8</v>
      </c>
      <c r="H1021" s="4" t="s">
        <v>7</v>
      </c>
      <c r="I1021" s="3">
        <v>2</v>
      </c>
      <c r="J1021" s="3" t="s">
        <v>653</v>
      </c>
      <c r="K1021" s="3" t="s">
        <v>3052</v>
      </c>
      <c r="L1021" s="3" t="s">
        <v>651</v>
      </c>
      <c r="M1021" s="3" t="s">
        <v>4540</v>
      </c>
      <c r="N1021" s="3" t="s">
        <v>4278</v>
      </c>
      <c r="P1021" s="3" t="s">
        <v>669</v>
      </c>
      <c r="Q1021" s="3" t="s">
        <v>1475</v>
      </c>
      <c r="R1021" s="3" t="s">
        <v>2434</v>
      </c>
      <c r="S1021" s="2" t="str">
        <f>IF(P1021="심사불필요","-",VLOOKUP(K1021,'[1]자격증 backdata'!A:G,7,0))</f>
        <v>-</v>
      </c>
      <c r="T1021" s="2" t="str">
        <f>IF(S1021="-","-",IF(COUNTIFS(B:B,B1021,S:S,"필수")&gt;0,"자격요건충족","확인필요"))</f>
        <v>-</v>
      </c>
      <c r="U1021" s="2"/>
      <c r="W1021" s="2">
        <f>IF(Q1021="4급","심사불필요",VLOOKUP(K1021,'[1]자격증 backdata'!A:B,2,0))</f>
        <v>4</v>
      </c>
      <c r="X1021" s="3">
        <f>IF(R1021="A", MIN(20, SUMIFS(W:W, B:B, B1021, R:R, "A")),IF(R1021="B", MIN(30, SUMIFS(W:W, B:B, B1021, R:R, "B")),"비해당분야"))</f>
        <v>4</v>
      </c>
      <c r="Y1021" s="3" t="str">
        <f>IF(R1021="C",MIN(30,IF(COUNTIFS(B:B,B1021,W:W,"가1")=1,25,IF(COUNTIFS(B:B,B1021,W:W,"가1")&gt;=2,30,0))+IF(COUNTIFS(B:B,B1021,W:W,"나1")&gt;=4,30,IF(COUNTIFS(B:B,B1021,W:W,"나1")=3,26,IF(COUNTIFS(B:B,B1021,W:W,"나1")=2,22,IF(COUNTIFS(B:B,B1021,W:W,"나1")=1,18,0)))))+MIN(30,IF(COUNTIFS(B:B,B1021,W:W,"가2")=1,25,IF(COUNTIFS(B:B,B1021,W:W,"가2")&gt;=2,30,0))+IF(COUNTIFS(B:B,B1021,W:W,"나2")=3,30,IF(COUNTIFS(B:B,B1021,W:W,"나2")=2,25,IF(COUNTIFS(B:B,B1021,W:W,"나2")=1,20,0)))),"비해당분야")</f>
        <v>비해당분야</v>
      </c>
      <c r="Z1021" s="3" t="str">
        <f>IF(R1021="C",VLOOKUP(K1021,'[1]자격증 backdata'!A:F,6,0),"비해당분야")</f>
        <v>비해당분야</v>
      </c>
      <c r="AA1021" s="3" t="str">
        <f>IF(R1021="C",SUMIF(B:B,B1021,Z:Z),"비해당분야")</f>
        <v>비해당분야</v>
      </c>
      <c r="AB1021" s="3" t="str">
        <f>IF(R1021="C",SUM(Y1021,AA1021),"비해당분야")</f>
        <v>비해당분야</v>
      </c>
      <c r="AC1021" s="3">
        <f>IF(R1021="C",AB1021,X1021)</f>
        <v>4</v>
      </c>
      <c r="AD1021" s="3">
        <f>VLOOKUP(K1021,'[1]자격증 backdata'!A:D,4,0)</f>
        <v>0</v>
      </c>
      <c r="AE1021" s="3">
        <f>IF(_xlfn.MAXIFS(AD:AD,B:B,B1021)&gt;10,10,_xlfn.MAXIFS(AD:AD,B:B,B1021))</f>
        <v>5</v>
      </c>
      <c r="AG1021" s="2" t="str">
        <f>VLOOKUP(K1021,'[1]자격증 backdata'!A:C,3,0)</f>
        <v>H</v>
      </c>
      <c r="AH1021" s="2">
        <f>COUNTIFS($B:$B,$B1021,$AG:$AG,AH$1)</f>
        <v>0</v>
      </c>
      <c r="AI1021" s="2">
        <f>COUNTIFS($B:$B,$B1021,$AG:$AG,AI$1)</f>
        <v>0</v>
      </c>
      <c r="AJ1021" s="2">
        <f>COUNTIFS($B:$B,$B1021,$AG:$AG,AJ$1)</f>
        <v>0</v>
      </c>
      <c r="AK1021" s="2">
        <f>COUNTIFS($B:$B,$B1021,$AG:$AG,AK$1)</f>
        <v>0</v>
      </c>
      <c r="AL1021" s="2">
        <f>COUNTIFS($B:$B,$B1021,$AG:$AG,AL$1)</f>
        <v>0</v>
      </c>
      <c r="AM1021" s="2">
        <f>COUNTIFS($B:$B,$B1021,$AG:$AG,AM$1)</f>
        <v>0</v>
      </c>
      <c r="AN1021" s="2">
        <f>COUNTIFS($B:$B,$B1021,$AG:$AG,AN$1)</f>
        <v>0</v>
      </c>
      <c r="AO1021" s="2">
        <f>COUNTIFS($B:$B,$B1021,$AG:$AG,AO$1)</f>
        <v>1</v>
      </c>
      <c r="AP1021" s="2">
        <f>COUNTIFS($B:$B,$B1021,$AG:$AG,AP$1)</f>
        <v>0</v>
      </c>
      <c r="AQ1021" s="2">
        <f>COUNTIFS($B:$B,$B1021,$AG:$AG,AQ$1)</f>
        <v>0</v>
      </c>
      <c r="AR1021" s="2">
        <f>COUNTIFS($B:$B,$B1021,$AG:$AG,AR$1)</f>
        <v>0</v>
      </c>
      <c r="AS1021" s="2">
        <f>COUNTIFS($B:$B,$B1021,$AG:$AG,AS$1)</f>
        <v>0</v>
      </c>
      <c r="AT1021" s="2">
        <f>COUNTIFS($B:$B,$B1021,$AG:$AG,AT$1)</f>
        <v>0</v>
      </c>
      <c r="AU1021" s="2">
        <f>COUNTIFS($B:$B,$B1021,$AG:$AG,AU$1)</f>
        <v>0</v>
      </c>
    </row>
    <row r="1022" spans="1:47" ht="15" customHeight="1" x14ac:dyDescent="0.35">
      <c r="A1022" s="4">
        <f>IF(B1021=B1022,A1021,A1021+1)</f>
        <v>347</v>
      </c>
      <c r="B1022" s="4" t="s">
        <v>4539</v>
      </c>
      <c r="C1022" s="4" t="s">
        <v>4538</v>
      </c>
      <c r="D1022" s="4" t="s">
        <v>3044</v>
      </c>
      <c r="E1022" s="4" t="s">
        <v>3043</v>
      </c>
      <c r="F1022" s="4" t="s">
        <v>7</v>
      </c>
      <c r="G1022" s="4" t="s">
        <v>8</v>
      </c>
      <c r="H1022" s="4" t="s">
        <v>7</v>
      </c>
      <c r="I1022" s="4">
        <v>1</v>
      </c>
      <c r="J1022" s="4" t="s">
        <v>69</v>
      </c>
      <c r="K1022" s="4" t="s">
        <v>3065</v>
      </c>
      <c r="L1022" s="4" t="s">
        <v>36</v>
      </c>
      <c r="M1022" s="4" t="s">
        <v>4537</v>
      </c>
      <c r="N1022" s="4" t="s">
        <v>173</v>
      </c>
      <c r="P1022" s="4" t="s">
        <v>669</v>
      </c>
      <c r="Q1022" s="4" t="s">
        <v>1475</v>
      </c>
      <c r="R1022" s="4" t="s">
        <v>2434</v>
      </c>
      <c r="S1022" s="5" t="str">
        <f>IF(P1022="심사불필요","-",VLOOKUP(K1022,'[1]자격증 backdata'!A:G,7,0))</f>
        <v>-</v>
      </c>
      <c r="T1022" s="5" t="str">
        <f>IF(S1022="-","-",IF(COUNTIFS(B:B,B1022,S:S,"필수")&gt;0,"자격요건충족","확인필요"))</f>
        <v>-</v>
      </c>
      <c r="U1022" s="5"/>
      <c r="W1022" s="5">
        <f>IF(Q1022="4급","심사불필요",VLOOKUP(K1022,'[1]자격증 backdata'!A:B,2,0))</f>
        <v>0</v>
      </c>
      <c r="X1022" s="4">
        <f>IF(R1022="A", MIN(20, SUMIFS(W:W, B:B, B1022, R:R, "A")),IF(R1022="B", MIN(30, SUMIFS(W:W, B:B, B1022, R:R, "B")),"비해당분야"))</f>
        <v>0</v>
      </c>
      <c r="Y1022" s="4" t="str">
        <f>IF(R1022="C",MIN(30,IF(COUNTIFS(B:B,B1022,W:W,"가1")=1,25,IF(COUNTIFS(B:B,B1022,W:W,"가1")&gt;=2,30,0))+IF(COUNTIFS(B:B,B1022,W:W,"나1")&gt;=4,30,IF(COUNTIFS(B:B,B1022,W:W,"나1")=3,26,IF(COUNTIFS(B:B,B1022,W:W,"나1")=2,22,IF(COUNTIFS(B:B,B1022,W:W,"나1")=1,18,0)))))+MIN(30,IF(COUNTIFS(B:B,B1022,W:W,"가2")=1,25,IF(COUNTIFS(B:B,B1022,W:W,"가2")&gt;=2,30,0))+IF(COUNTIFS(B:B,B1022,W:W,"나2")=3,30,IF(COUNTIFS(B:B,B1022,W:W,"나2")=2,25,IF(COUNTIFS(B:B,B1022,W:W,"나2")=1,20,0)))),"비해당분야")</f>
        <v>비해당분야</v>
      </c>
      <c r="Z1022" s="4" t="str">
        <f>IF(R1022="C",VLOOKUP(K1022,'[1]자격증 backdata'!A:F,6,0),"비해당분야")</f>
        <v>비해당분야</v>
      </c>
      <c r="AA1022" s="4" t="str">
        <f>IF(R1022="C",SUMIF(B:B,B1022,Z:Z),"비해당분야")</f>
        <v>비해당분야</v>
      </c>
      <c r="AB1022" s="4" t="str">
        <f>IF(R1022="C",SUM(Y1022,AA1022),"비해당분야")</f>
        <v>비해당분야</v>
      </c>
      <c r="AC1022" s="4">
        <f>IF(R1022="C",AB1022,X1022)</f>
        <v>0</v>
      </c>
      <c r="AD1022" s="4">
        <f>VLOOKUP(K1022,'[1]자격증 backdata'!A:D,4,0)</f>
        <v>5</v>
      </c>
      <c r="AE1022" s="4">
        <f>IF(_xlfn.MAXIFS(AD:AD,B:B,B1022)&gt;10,10,_xlfn.MAXIFS(AD:AD,B:B,B1022))</f>
        <v>5</v>
      </c>
      <c r="AG1022" s="5">
        <f>VLOOKUP(K1022,'[1]자격증 backdata'!A:C,3,0)</f>
        <v>0</v>
      </c>
      <c r="AH1022" s="5">
        <f>COUNTIFS($B:$B,$B1022,$AG:$AG,AH$1)</f>
        <v>0</v>
      </c>
      <c r="AI1022" s="5">
        <f>COUNTIFS($B:$B,$B1022,$AG:$AG,AI$1)</f>
        <v>0</v>
      </c>
      <c r="AJ1022" s="5">
        <f>COUNTIFS($B:$B,$B1022,$AG:$AG,AJ$1)</f>
        <v>0</v>
      </c>
      <c r="AK1022" s="5">
        <f>COUNTIFS($B:$B,$B1022,$AG:$AG,AK$1)</f>
        <v>0</v>
      </c>
      <c r="AL1022" s="5">
        <f>COUNTIFS($B:$B,$B1022,$AG:$AG,AL$1)</f>
        <v>0</v>
      </c>
      <c r="AM1022" s="5">
        <f>COUNTIFS($B:$B,$B1022,$AG:$AG,AM$1)</f>
        <v>0</v>
      </c>
      <c r="AN1022" s="5">
        <f>COUNTIFS($B:$B,$B1022,$AG:$AG,AN$1)</f>
        <v>0</v>
      </c>
      <c r="AO1022" s="5">
        <f>COUNTIFS($B:$B,$B1022,$AG:$AG,AO$1)</f>
        <v>0</v>
      </c>
      <c r="AP1022" s="5">
        <f>COUNTIFS($B:$B,$B1022,$AG:$AG,AP$1)</f>
        <v>0</v>
      </c>
      <c r="AQ1022" s="5">
        <f>COUNTIFS($B:$B,$B1022,$AG:$AG,AQ$1)</f>
        <v>0</v>
      </c>
      <c r="AR1022" s="5">
        <f>COUNTIFS($B:$B,$B1022,$AG:$AG,AR$1)</f>
        <v>0</v>
      </c>
      <c r="AS1022" s="5">
        <f>COUNTIFS($B:$B,$B1022,$AG:$AG,AS$1)</f>
        <v>0</v>
      </c>
      <c r="AT1022" s="5">
        <f>COUNTIFS($B:$B,$B1022,$AG:$AG,AT$1)</f>
        <v>0</v>
      </c>
      <c r="AU1022" s="5">
        <f>COUNTIFS($B:$B,$B1022,$AG:$AG,AU$1)</f>
        <v>0</v>
      </c>
    </row>
    <row r="1023" spans="1:47" ht="15" customHeight="1" x14ac:dyDescent="0.35">
      <c r="A1023" s="3">
        <f>IF(B1022=B1023,A1022,A1022+1)</f>
        <v>348</v>
      </c>
      <c r="B1023" s="3" t="s">
        <v>4535</v>
      </c>
      <c r="C1023" s="3" t="s">
        <v>4534</v>
      </c>
      <c r="D1023" s="3" t="s">
        <v>3044</v>
      </c>
      <c r="E1023" s="3" t="s">
        <v>3043</v>
      </c>
      <c r="F1023" s="4" t="s">
        <v>7</v>
      </c>
      <c r="G1023" s="4" t="s">
        <v>8</v>
      </c>
      <c r="H1023" s="4" t="s">
        <v>7</v>
      </c>
      <c r="I1023" s="3">
        <v>1</v>
      </c>
      <c r="J1023" s="3" t="s">
        <v>69</v>
      </c>
      <c r="K1023" s="3" t="s">
        <v>3065</v>
      </c>
      <c r="L1023" s="3" t="s">
        <v>36</v>
      </c>
      <c r="M1023" s="3" t="s">
        <v>4536</v>
      </c>
      <c r="N1023" s="3" t="s">
        <v>1201</v>
      </c>
      <c r="P1023" s="3" t="s">
        <v>669</v>
      </c>
      <c r="Q1023" s="3" t="s">
        <v>1475</v>
      </c>
      <c r="R1023" s="3" t="s">
        <v>2434</v>
      </c>
      <c r="S1023" s="2" t="str">
        <f>IF(P1023="심사불필요","-",VLOOKUP(K1023,'[1]자격증 backdata'!A:G,7,0))</f>
        <v>-</v>
      </c>
      <c r="T1023" s="2" t="str">
        <f>IF(S1023="-","-",IF(COUNTIFS(B:B,B1023,S:S,"필수")&gt;0,"자격요건충족","확인필요"))</f>
        <v>-</v>
      </c>
      <c r="U1023" s="2"/>
      <c r="W1023" s="2">
        <f>IF(Q1023="4급","심사불필요",VLOOKUP(K1023,'[1]자격증 backdata'!A:B,2,0))</f>
        <v>0</v>
      </c>
      <c r="X1023" s="3">
        <f>IF(R1023="A", MIN(20, SUMIFS(W:W, B:B, B1023, R:R, "A")),IF(R1023="B", MIN(30, SUMIFS(W:W, B:B, B1023, R:R, "B")),"비해당분야"))</f>
        <v>4</v>
      </c>
      <c r="Y1023" s="3" t="str">
        <f>IF(R1023="C",MIN(30,IF(COUNTIFS(B:B,B1023,W:W,"가1")=1,25,IF(COUNTIFS(B:B,B1023,W:W,"가1")&gt;=2,30,0))+IF(COUNTIFS(B:B,B1023,W:W,"나1")&gt;=4,30,IF(COUNTIFS(B:B,B1023,W:W,"나1")=3,26,IF(COUNTIFS(B:B,B1023,W:W,"나1")=2,22,IF(COUNTIFS(B:B,B1023,W:W,"나1")=1,18,0)))))+MIN(30,IF(COUNTIFS(B:B,B1023,W:W,"가2")=1,25,IF(COUNTIFS(B:B,B1023,W:W,"가2")&gt;=2,30,0))+IF(COUNTIFS(B:B,B1023,W:W,"나2")=3,30,IF(COUNTIFS(B:B,B1023,W:W,"나2")=2,25,IF(COUNTIFS(B:B,B1023,W:W,"나2")=1,20,0)))),"비해당분야")</f>
        <v>비해당분야</v>
      </c>
      <c r="Z1023" s="3" t="str">
        <f>IF(R1023="C",VLOOKUP(K1023,'[1]자격증 backdata'!A:F,6,0),"비해당분야")</f>
        <v>비해당분야</v>
      </c>
      <c r="AA1023" s="3" t="str">
        <f>IF(R1023="C",SUMIF(B:B,B1023,Z:Z),"비해당분야")</f>
        <v>비해당분야</v>
      </c>
      <c r="AB1023" s="3" t="str">
        <f>IF(R1023="C",SUM(Y1023,AA1023),"비해당분야")</f>
        <v>비해당분야</v>
      </c>
      <c r="AC1023" s="3">
        <f>IF(R1023="C",AB1023,X1023)</f>
        <v>4</v>
      </c>
      <c r="AD1023" s="3">
        <f>VLOOKUP(K1023,'[1]자격증 backdata'!A:D,4,0)</f>
        <v>5</v>
      </c>
      <c r="AE1023" s="3">
        <f>IF(_xlfn.MAXIFS(AD:AD,B:B,B1023)&gt;10,10,_xlfn.MAXIFS(AD:AD,B:B,B1023))</f>
        <v>5</v>
      </c>
      <c r="AG1023" s="2">
        <f>VLOOKUP(K1023,'[1]자격증 backdata'!A:C,3,0)</f>
        <v>0</v>
      </c>
      <c r="AH1023" s="2">
        <f>COUNTIFS($B:$B,$B1023,$AG:$AG,AH$1)</f>
        <v>0</v>
      </c>
      <c r="AI1023" s="2">
        <f>COUNTIFS($B:$B,$B1023,$AG:$AG,AI$1)</f>
        <v>0</v>
      </c>
      <c r="AJ1023" s="2">
        <f>COUNTIFS($B:$B,$B1023,$AG:$AG,AJ$1)</f>
        <v>0</v>
      </c>
      <c r="AK1023" s="2">
        <f>COUNTIFS($B:$B,$B1023,$AG:$AG,AK$1)</f>
        <v>0</v>
      </c>
      <c r="AL1023" s="2">
        <f>COUNTIFS($B:$B,$B1023,$AG:$AG,AL$1)</f>
        <v>0</v>
      </c>
      <c r="AM1023" s="2">
        <f>COUNTIFS($B:$B,$B1023,$AG:$AG,AM$1)</f>
        <v>0</v>
      </c>
      <c r="AN1023" s="2">
        <f>COUNTIFS($B:$B,$B1023,$AG:$AG,AN$1)</f>
        <v>0</v>
      </c>
      <c r="AO1023" s="2">
        <f>COUNTIFS($B:$B,$B1023,$AG:$AG,AO$1)</f>
        <v>0</v>
      </c>
      <c r="AP1023" s="2">
        <f>COUNTIFS($B:$B,$B1023,$AG:$AG,AP$1)</f>
        <v>0</v>
      </c>
      <c r="AQ1023" s="2">
        <f>COUNTIFS($B:$B,$B1023,$AG:$AG,AQ$1)</f>
        <v>0</v>
      </c>
      <c r="AR1023" s="2">
        <f>COUNTIFS($B:$B,$B1023,$AG:$AG,AR$1)</f>
        <v>0</v>
      </c>
      <c r="AS1023" s="2">
        <f>COUNTIFS($B:$B,$B1023,$AG:$AG,AS$1)</f>
        <v>0</v>
      </c>
      <c r="AT1023" s="2">
        <f>COUNTIFS($B:$B,$B1023,$AG:$AG,AT$1)</f>
        <v>1</v>
      </c>
      <c r="AU1023" s="2">
        <f>COUNTIFS($B:$B,$B1023,$AG:$AG,AU$1)</f>
        <v>0</v>
      </c>
    </row>
    <row r="1024" spans="1:47" ht="15" customHeight="1" x14ac:dyDescent="0.35">
      <c r="A1024" s="7">
        <f>IF(B1023=B1024,A1023,A1023+1)</f>
        <v>348</v>
      </c>
      <c r="B1024" s="7" t="s">
        <v>4535</v>
      </c>
      <c r="C1024" s="7" t="s">
        <v>4534</v>
      </c>
      <c r="D1024" s="7" t="s">
        <v>3044</v>
      </c>
      <c r="E1024" s="7" t="s">
        <v>3043</v>
      </c>
      <c r="F1024" s="4" t="s">
        <v>7</v>
      </c>
      <c r="G1024" s="4" t="s">
        <v>8</v>
      </c>
      <c r="H1024" s="4" t="s">
        <v>7</v>
      </c>
      <c r="I1024" s="3">
        <v>2</v>
      </c>
      <c r="J1024" s="3" t="s">
        <v>106</v>
      </c>
      <c r="K1024" s="3" t="s">
        <v>3057</v>
      </c>
      <c r="L1024" s="3" t="s">
        <v>55</v>
      </c>
      <c r="M1024" s="3" t="s">
        <v>4533</v>
      </c>
      <c r="N1024" s="3" t="s">
        <v>4532</v>
      </c>
      <c r="P1024" s="3" t="s">
        <v>669</v>
      </c>
      <c r="Q1024" s="3" t="s">
        <v>1475</v>
      </c>
      <c r="R1024" s="3" t="s">
        <v>2434</v>
      </c>
      <c r="S1024" s="2" t="str">
        <f>IF(P1024="심사불필요","-",VLOOKUP(K1024,'[1]자격증 backdata'!A:G,7,0))</f>
        <v>-</v>
      </c>
      <c r="T1024" s="2" t="str">
        <f>IF(S1024="-","-",IF(COUNTIFS(B:B,B1024,S:S,"필수")&gt;0,"자격요건충족","확인필요"))</f>
        <v>-</v>
      </c>
      <c r="U1024" s="2"/>
      <c r="W1024" s="2">
        <f>IF(Q1024="4급","심사불필요",VLOOKUP(K1024,'[1]자격증 backdata'!A:B,2,0))</f>
        <v>4</v>
      </c>
      <c r="X1024" s="3">
        <f>IF(R1024="A", MIN(20, SUMIFS(W:W, B:B, B1024, R:R, "A")),IF(R1024="B", MIN(30, SUMIFS(W:W, B:B, B1024, R:R, "B")),"비해당분야"))</f>
        <v>4</v>
      </c>
      <c r="Y1024" s="3" t="str">
        <f>IF(R1024="C",MIN(30,IF(COUNTIFS(B:B,B1024,W:W,"가1")=1,25,IF(COUNTIFS(B:B,B1024,W:W,"가1")&gt;=2,30,0))+IF(COUNTIFS(B:B,B1024,W:W,"나1")&gt;=4,30,IF(COUNTIFS(B:B,B1024,W:W,"나1")=3,26,IF(COUNTIFS(B:B,B1024,W:W,"나1")=2,22,IF(COUNTIFS(B:B,B1024,W:W,"나1")=1,18,0)))))+MIN(30,IF(COUNTIFS(B:B,B1024,W:W,"가2")=1,25,IF(COUNTIFS(B:B,B1024,W:W,"가2")&gt;=2,30,0))+IF(COUNTIFS(B:B,B1024,W:W,"나2")=3,30,IF(COUNTIFS(B:B,B1024,W:W,"나2")=2,25,IF(COUNTIFS(B:B,B1024,W:W,"나2")=1,20,0)))),"비해당분야")</f>
        <v>비해당분야</v>
      </c>
      <c r="Z1024" s="3" t="str">
        <f>IF(R1024="C",VLOOKUP(K1024,'[1]자격증 backdata'!A:F,6,0),"비해당분야")</f>
        <v>비해당분야</v>
      </c>
      <c r="AA1024" s="3" t="str">
        <f>IF(R1024="C",SUMIF(B:B,B1024,Z:Z),"비해당분야")</f>
        <v>비해당분야</v>
      </c>
      <c r="AB1024" s="3" t="str">
        <f>IF(R1024="C",SUM(Y1024,AA1024),"비해당분야")</f>
        <v>비해당분야</v>
      </c>
      <c r="AC1024" s="3">
        <f>IF(R1024="C",AB1024,X1024)</f>
        <v>4</v>
      </c>
      <c r="AD1024" s="3">
        <f>VLOOKUP(K1024,'[1]자격증 backdata'!A:D,4,0)</f>
        <v>0</v>
      </c>
      <c r="AE1024" s="3">
        <f>IF(_xlfn.MAXIFS(AD:AD,B:B,B1024)&gt;10,10,_xlfn.MAXIFS(AD:AD,B:B,B1024))</f>
        <v>5</v>
      </c>
      <c r="AG1024" s="2" t="str">
        <f>VLOOKUP(K1024,'[1]자격증 backdata'!A:C,3,0)</f>
        <v>M</v>
      </c>
      <c r="AH1024" s="2">
        <f>COUNTIFS($B:$B,$B1024,$AG:$AG,AH$1)</f>
        <v>0</v>
      </c>
      <c r="AI1024" s="2">
        <f>COUNTIFS($B:$B,$B1024,$AG:$AG,AI$1)</f>
        <v>0</v>
      </c>
      <c r="AJ1024" s="2">
        <f>COUNTIFS($B:$B,$B1024,$AG:$AG,AJ$1)</f>
        <v>0</v>
      </c>
      <c r="AK1024" s="2">
        <f>COUNTIFS($B:$B,$B1024,$AG:$AG,AK$1)</f>
        <v>0</v>
      </c>
      <c r="AL1024" s="2">
        <f>COUNTIFS($B:$B,$B1024,$AG:$AG,AL$1)</f>
        <v>0</v>
      </c>
      <c r="AM1024" s="2">
        <f>COUNTIFS($B:$B,$B1024,$AG:$AG,AM$1)</f>
        <v>0</v>
      </c>
      <c r="AN1024" s="2">
        <f>COUNTIFS($B:$B,$B1024,$AG:$AG,AN$1)</f>
        <v>0</v>
      </c>
      <c r="AO1024" s="2">
        <f>COUNTIFS($B:$B,$B1024,$AG:$AG,AO$1)</f>
        <v>0</v>
      </c>
      <c r="AP1024" s="2">
        <f>COUNTIFS($B:$B,$B1024,$AG:$AG,AP$1)</f>
        <v>0</v>
      </c>
      <c r="AQ1024" s="2">
        <f>COUNTIFS($B:$B,$B1024,$AG:$AG,AQ$1)</f>
        <v>0</v>
      </c>
      <c r="AR1024" s="2">
        <f>COUNTIFS($B:$B,$B1024,$AG:$AG,AR$1)</f>
        <v>0</v>
      </c>
      <c r="AS1024" s="2">
        <f>COUNTIFS($B:$B,$B1024,$AG:$AG,AS$1)</f>
        <v>0</v>
      </c>
      <c r="AT1024" s="2">
        <f>COUNTIFS($B:$B,$B1024,$AG:$AG,AT$1)</f>
        <v>1</v>
      </c>
      <c r="AU1024" s="2">
        <f>COUNTIFS($B:$B,$B1024,$AG:$AG,AU$1)</f>
        <v>0</v>
      </c>
    </row>
    <row r="1025" spans="1:47" ht="15" customHeight="1" x14ac:dyDescent="0.35">
      <c r="A1025" s="4">
        <f>IF(B1024=B1025,A1024,A1024+1)</f>
        <v>349</v>
      </c>
      <c r="B1025" s="4" t="s">
        <v>4531</v>
      </c>
      <c r="C1025" s="4" t="s">
        <v>4530</v>
      </c>
      <c r="D1025" s="4" t="s">
        <v>3044</v>
      </c>
      <c r="E1025" s="4" t="s">
        <v>3043</v>
      </c>
      <c r="F1025" s="4" t="s">
        <v>7</v>
      </c>
      <c r="G1025" s="4" t="s">
        <v>8</v>
      </c>
      <c r="H1025" s="4" t="s">
        <v>7</v>
      </c>
      <c r="I1025" s="4">
        <v>1</v>
      </c>
      <c r="J1025" s="4" t="s">
        <v>69</v>
      </c>
      <c r="K1025" s="4" t="s">
        <v>3065</v>
      </c>
      <c r="L1025" s="4" t="s">
        <v>36</v>
      </c>
      <c r="M1025" s="4" t="s">
        <v>4529</v>
      </c>
      <c r="N1025" s="4" t="s">
        <v>795</v>
      </c>
      <c r="P1025" s="4" t="s">
        <v>669</v>
      </c>
      <c r="Q1025" s="4" t="s">
        <v>1475</v>
      </c>
      <c r="R1025" s="4" t="s">
        <v>2434</v>
      </c>
      <c r="S1025" s="5" t="str">
        <f>IF(P1025="심사불필요","-",VLOOKUP(K1025,'[1]자격증 backdata'!A:G,7,0))</f>
        <v>-</v>
      </c>
      <c r="T1025" s="5" t="str">
        <f>IF(S1025="-","-",IF(COUNTIFS(B:B,B1025,S:S,"필수")&gt;0,"자격요건충족","확인필요"))</f>
        <v>-</v>
      </c>
      <c r="U1025" s="5"/>
      <c r="W1025" s="5">
        <f>IF(Q1025="4급","심사불필요",VLOOKUP(K1025,'[1]자격증 backdata'!A:B,2,0))</f>
        <v>0</v>
      </c>
      <c r="X1025" s="4">
        <f>IF(R1025="A", MIN(20, SUMIFS(W:W, B:B, B1025, R:R, "A")),IF(R1025="B", MIN(30, SUMIFS(W:W, B:B, B1025, R:R, "B")),"비해당분야"))</f>
        <v>0</v>
      </c>
      <c r="Y1025" s="4" t="str">
        <f>IF(R1025="C",MIN(30,IF(COUNTIFS(B:B,B1025,W:W,"가1")=1,25,IF(COUNTIFS(B:B,B1025,W:W,"가1")&gt;=2,30,0))+IF(COUNTIFS(B:B,B1025,W:W,"나1")&gt;=4,30,IF(COUNTIFS(B:B,B1025,W:W,"나1")=3,26,IF(COUNTIFS(B:B,B1025,W:W,"나1")=2,22,IF(COUNTIFS(B:B,B1025,W:W,"나1")=1,18,0)))))+MIN(30,IF(COUNTIFS(B:B,B1025,W:W,"가2")=1,25,IF(COUNTIFS(B:B,B1025,W:W,"가2")&gt;=2,30,0))+IF(COUNTIFS(B:B,B1025,W:W,"나2")=3,30,IF(COUNTIFS(B:B,B1025,W:W,"나2")=2,25,IF(COUNTIFS(B:B,B1025,W:W,"나2")=1,20,0)))),"비해당분야")</f>
        <v>비해당분야</v>
      </c>
      <c r="Z1025" s="4" t="str">
        <f>IF(R1025="C",VLOOKUP(K1025,'[1]자격증 backdata'!A:F,6,0),"비해당분야")</f>
        <v>비해당분야</v>
      </c>
      <c r="AA1025" s="4" t="str">
        <f>IF(R1025="C",SUMIF(B:B,B1025,Z:Z),"비해당분야")</f>
        <v>비해당분야</v>
      </c>
      <c r="AB1025" s="4" t="str">
        <f>IF(R1025="C",SUM(Y1025,AA1025),"비해당분야")</f>
        <v>비해당분야</v>
      </c>
      <c r="AC1025" s="4">
        <f>IF(R1025="C",AB1025,X1025)</f>
        <v>0</v>
      </c>
      <c r="AD1025" s="4">
        <f>VLOOKUP(K1025,'[1]자격증 backdata'!A:D,4,0)</f>
        <v>5</v>
      </c>
      <c r="AE1025" s="4">
        <f>IF(_xlfn.MAXIFS(AD:AD,B:B,B1025)&gt;10,10,_xlfn.MAXIFS(AD:AD,B:B,B1025))</f>
        <v>5</v>
      </c>
      <c r="AG1025" s="5">
        <f>VLOOKUP(K1025,'[1]자격증 backdata'!A:C,3,0)</f>
        <v>0</v>
      </c>
      <c r="AH1025" s="5">
        <f>COUNTIFS($B:$B,$B1025,$AG:$AG,AH$1)</f>
        <v>0</v>
      </c>
      <c r="AI1025" s="5">
        <f>COUNTIFS($B:$B,$B1025,$AG:$AG,AI$1)</f>
        <v>0</v>
      </c>
      <c r="AJ1025" s="5">
        <f>COUNTIFS($B:$B,$B1025,$AG:$AG,AJ$1)</f>
        <v>0</v>
      </c>
      <c r="AK1025" s="5">
        <f>COUNTIFS($B:$B,$B1025,$AG:$AG,AK$1)</f>
        <v>0</v>
      </c>
      <c r="AL1025" s="5">
        <f>COUNTIFS($B:$B,$B1025,$AG:$AG,AL$1)</f>
        <v>0</v>
      </c>
      <c r="AM1025" s="5">
        <f>COUNTIFS($B:$B,$B1025,$AG:$AG,AM$1)</f>
        <v>0</v>
      </c>
      <c r="AN1025" s="5">
        <f>COUNTIFS($B:$B,$B1025,$AG:$AG,AN$1)</f>
        <v>0</v>
      </c>
      <c r="AO1025" s="5">
        <f>COUNTIFS($B:$B,$B1025,$AG:$AG,AO$1)</f>
        <v>0</v>
      </c>
      <c r="AP1025" s="5">
        <f>COUNTIFS($B:$B,$B1025,$AG:$AG,AP$1)</f>
        <v>0</v>
      </c>
      <c r="AQ1025" s="5">
        <f>COUNTIFS($B:$B,$B1025,$AG:$AG,AQ$1)</f>
        <v>0</v>
      </c>
      <c r="AR1025" s="5">
        <f>COUNTIFS($B:$B,$B1025,$AG:$AG,AR$1)</f>
        <v>0</v>
      </c>
      <c r="AS1025" s="5">
        <f>COUNTIFS($B:$B,$B1025,$AG:$AG,AS$1)</f>
        <v>0</v>
      </c>
      <c r="AT1025" s="5">
        <f>COUNTIFS($B:$B,$B1025,$AG:$AG,AT$1)</f>
        <v>0</v>
      </c>
      <c r="AU1025" s="5">
        <f>COUNTIFS($B:$B,$B1025,$AG:$AG,AU$1)</f>
        <v>0</v>
      </c>
    </row>
    <row r="1026" spans="1:47" ht="15" customHeight="1" x14ac:dyDescent="0.35">
      <c r="A1026" s="3">
        <f>IF(B1025=B1026,A1025,A1025+1)</f>
        <v>350</v>
      </c>
      <c r="B1026" s="3" t="s">
        <v>4526</v>
      </c>
      <c r="C1026" s="3" t="s">
        <v>4525</v>
      </c>
      <c r="D1026" s="3" t="s">
        <v>3044</v>
      </c>
      <c r="E1026" s="3" t="s">
        <v>3043</v>
      </c>
      <c r="F1026" s="4" t="s">
        <v>7</v>
      </c>
      <c r="G1026" s="4" t="s">
        <v>8</v>
      </c>
      <c r="H1026" s="4" t="s">
        <v>7</v>
      </c>
      <c r="I1026" s="3">
        <v>1</v>
      </c>
      <c r="J1026" s="3" t="s">
        <v>106</v>
      </c>
      <c r="K1026" s="3" t="s">
        <v>3057</v>
      </c>
      <c r="L1026" s="3" t="s">
        <v>55</v>
      </c>
      <c r="M1026" s="3" t="s">
        <v>4528</v>
      </c>
      <c r="N1026" s="3" t="s">
        <v>1588</v>
      </c>
      <c r="P1026" s="3" t="s">
        <v>669</v>
      </c>
      <c r="Q1026" s="3" t="s">
        <v>1475</v>
      </c>
      <c r="R1026" s="3" t="s">
        <v>2434</v>
      </c>
      <c r="S1026" s="2" t="str">
        <f>IF(P1026="심사불필요","-",VLOOKUP(K1026,'[1]자격증 backdata'!A:G,7,0))</f>
        <v>-</v>
      </c>
      <c r="T1026" s="2" t="str">
        <f>IF(S1026="-","-",IF(COUNTIFS(B:B,B1026,S:S,"필수")&gt;0,"자격요건충족","확인필요"))</f>
        <v>-</v>
      </c>
      <c r="U1026" s="2"/>
      <c r="W1026" s="2">
        <f>IF(Q1026="4급","심사불필요",VLOOKUP(K1026,'[1]자격증 backdata'!A:B,2,0))</f>
        <v>4</v>
      </c>
      <c r="X1026" s="3">
        <f>IF(R1026="A", MIN(20, SUMIFS(W:W, B:B, B1026, R:R, "A")),IF(R1026="B", MIN(30, SUMIFS(W:W, B:B, B1026, R:R, "B")),"비해당분야"))</f>
        <v>6</v>
      </c>
      <c r="Y1026" s="3" t="str">
        <f>IF(R1026="C",MIN(30,IF(COUNTIFS(B:B,B1026,W:W,"가1")=1,25,IF(COUNTIFS(B:B,B1026,W:W,"가1")&gt;=2,30,0))+IF(COUNTIFS(B:B,B1026,W:W,"나1")&gt;=4,30,IF(COUNTIFS(B:B,B1026,W:W,"나1")=3,26,IF(COUNTIFS(B:B,B1026,W:W,"나1")=2,22,IF(COUNTIFS(B:B,B1026,W:W,"나1")=1,18,0)))))+MIN(30,IF(COUNTIFS(B:B,B1026,W:W,"가2")=1,25,IF(COUNTIFS(B:B,B1026,W:W,"가2")&gt;=2,30,0))+IF(COUNTIFS(B:B,B1026,W:W,"나2")=3,30,IF(COUNTIFS(B:B,B1026,W:W,"나2")=2,25,IF(COUNTIFS(B:B,B1026,W:W,"나2")=1,20,0)))),"비해당분야")</f>
        <v>비해당분야</v>
      </c>
      <c r="Z1026" s="3" t="str">
        <f>IF(R1026="C",VLOOKUP(K1026,'[1]자격증 backdata'!A:F,6,0),"비해당분야")</f>
        <v>비해당분야</v>
      </c>
      <c r="AA1026" s="3" t="str">
        <f>IF(R1026="C",SUMIF(B:B,B1026,Z:Z),"비해당분야")</f>
        <v>비해당분야</v>
      </c>
      <c r="AB1026" s="3" t="str">
        <f>IF(R1026="C",SUM(Y1026,AA1026),"비해당분야")</f>
        <v>비해당분야</v>
      </c>
      <c r="AC1026" s="3">
        <f>IF(R1026="C",AB1026,X1026)</f>
        <v>6</v>
      </c>
      <c r="AD1026" s="3">
        <f>VLOOKUP(K1026,'[1]자격증 backdata'!A:D,4,0)</f>
        <v>0</v>
      </c>
      <c r="AE1026" s="3">
        <f>IF(_xlfn.MAXIFS(AD:AD,B:B,B1026)&gt;10,10,_xlfn.MAXIFS(AD:AD,B:B,B1026))</f>
        <v>5</v>
      </c>
      <c r="AG1026" s="2" t="str">
        <f>VLOOKUP(K1026,'[1]자격증 backdata'!A:C,3,0)</f>
        <v>M</v>
      </c>
      <c r="AH1026" s="2">
        <f>COUNTIFS($B:$B,$B1026,$AG:$AG,AH$1)</f>
        <v>0</v>
      </c>
      <c r="AI1026" s="2">
        <f>COUNTIFS($B:$B,$B1026,$AG:$AG,AI$1)</f>
        <v>0</v>
      </c>
      <c r="AJ1026" s="2">
        <f>COUNTIFS($B:$B,$B1026,$AG:$AG,AJ$1)</f>
        <v>0</v>
      </c>
      <c r="AK1026" s="2">
        <f>COUNTIFS($B:$B,$B1026,$AG:$AG,AK$1)</f>
        <v>0</v>
      </c>
      <c r="AL1026" s="2">
        <f>COUNTIFS($B:$B,$B1026,$AG:$AG,AL$1)</f>
        <v>0</v>
      </c>
      <c r="AM1026" s="2">
        <f>COUNTIFS($B:$B,$B1026,$AG:$AG,AM$1)</f>
        <v>0</v>
      </c>
      <c r="AN1026" s="2">
        <f>COUNTIFS($B:$B,$B1026,$AG:$AG,AN$1)</f>
        <v>0</v>
      </c>
      <c r="AO1026" s="2">
        <f>COUNTIFS($B:$B,$B1026,$AG:$AG,AO$1)</f>
        <v>0</v>
      </c>
      <c r="AP1026" s="2">
        <f>COUNTIFS($B:$B,$B1026,$AG:$AG,AP$1)</f>
        <v>0</v>
      </c>
      <c r="AQ1026" s="2">
        <f>COUNTIFS($B:$B,$B1026,$AG:$AG,AQ$1)</f>
        <v>0</v>
      </c>
      <c r="AR1026" s="2">
        <f>COUNTIFS($B:$B,$B1026,$AG:$AG,AR$1)</f>
        <v>0</v>
      </c>
      <c r="AS1026" s="2">
        <f>COUNTIFS($B:$B,$B1026,$AG:$AG,AS$1)</f>
        <v>0</v>
      </c>
      <c r="AT1026" s="2">
        <f>COUNTIFS($B:$B,$B1026,$AG:$AG,AT$1)</f>
        <v>1</v>
      </c>
      <c r="AU1026" s="2">
        <f>COUNTIFS($B:$B,$B1026,$AG:$AG,AU$1)</f>
        <v>0</v>
      </c>
    </row>
    <row r="1027" spans="1:47" ht="15" customHeight="1" x14ac:dyDescent="0.35">
      <c r="A1027" s="7">
        <f>IF(B1026=B1027,A1026,A1026+1)</f>
        <v>350</v>
      </c>
      <c r="B1027" s="7" t="s">
        <v>4526</v>
      </c>
      <c r="C1027" s="7" t="s">
        <v>4525</v>
      </c>
      <c r="D1027" s="7" t="s">
        <v>3044</v>
      </c>
      <c r="E1027" s="7" t="s">
        <v>3043</v>
      </c>
      <c r="F1027" s="4" t="s">
        <v>7</v>
      </c>
      <c r="G1027" s="4" t="s">
        <v>8</v>
      </c>
      <c r="H1027" s="4" t="s">
        <v>7</v>
      </c>
      <c r="I1027" s="3">
        <v>2</v>
      </c>
      <c r="J1027" s="3" t="s">
        <v>28</v>
      </c>
      <c r="K1027" s="3" t="s">
        <v>3061</v>
      </c>
      <c r="L1027" s="3" t="s">
        <v>26</v>
      </c>
      <c r="M1027" s="3" t="s">
        <v>4527</v>
      </c>
      <c r="N1027" s="3" t="s">
        <v>120</v>
      </c>
      <c r="P1027" s="3" t="s">
        <v>669</v>
      </c>
      <c r="Q1027" s="3" t="s">
        <v>1475</v>
      </c>
      <c r="R1027" s="3" t="s">
        <v>2434</v>
      </c>
      <c r="S1027" s="2" t="str">
        <f>IF(P1027="심사불필요","-",VLOOKUP(K1027,'[1]자격증 backdata'!A:G,7,0))</f>
        <v>-</v>
      </c>
      <c r="T1027" s="2" t="str">
        <f>IF(S1027="-","-",IF(COUNTIFS(B:B,B1027,S:S,"필수")&gt;0,"자격요건충족","확인필요"))</f>
        <v>-</v>
      </c>
      <c r="U1027" s="2"/>
      <c r="W1027" s="2">
        <f>IF(Q1027="4급","심사불필요",VLOOKUP(K1027,'[1]자격증 backdata'!A:B,2,0))</f>
        <v>2</v>
      </c>
      <c r="X1027" s="3">
        <f>IF(R1027="A", MIN(20, SUMIFS(W:W, B:B, B1027, R:R, "A")),IF(R1027="B", MIN(30, SUMIFS(W:W, B:B, B1027, R:R, "B")),"비해당분야"))</f>
        <v>6</v>
      </c>
      <c r="Y1027" s="3" t="str">
        <f>IF(R1027="C",MIN(30,IF(COUNTIFS(B:B,B1027,W:W,"가1")=1,25,IF(COUNTIFS(B:B,B1027,W:W,"가1")&gt;=2,30,0))+IF(COUNTIFS(B:B,B1027,W:W,"나1")&gt;=4,30,IF(COUNTIFS(B:B,B1027,W:W,"나1")=3,26,IF(COUNTIFS(B:B,B1027,W:W,"나1")=2,22,IF(COUNTIFS(B:B,B1027,W:W,"나1")=1,18,0)))))+MIN(30,IF(COUNTIFS(B:B,B1027,W:W,"가2")=1,25,IF(COUNTIFS(B:B,B1027,W:W,"가2")&gt;=2,30,0))+IF(COUNTIFS(B:B,B1027,W:W,"나2")=3,30,IF(COUNTIFS(B:B,B1027,W:W,"나2")=2,25,IF(COUNTIFS(B:B,B1027,W:W,"나2")=1,20,0)))),"비해당분야")</f>
        <v>비해당분야</v>
      </c>
      <c r="Z1027" s="3" t="str">
        <f>IF(R1027="C",VLOOKUP(K1027,'[1]자격증 backdata'!A:F,6,0),"비해당분야")</f>
        <v>비해당분야</v>
      </c>
      <c r="AA1027" s="3" t="str">
        <f>IF(R1027="C",SUMIF(B:B,B1027,Z:Z),"비해당분야")</f>
        <v>비해당분야</v>
      </c>
      <c r="AB1027" s="3" t="str">
        <f>IF(R1027="C",SUM(Y1027,AA1027),"비해당분야")</f>
        <v>비해당분야</v>
      </c>
      <c r="AC1027" s="3">
        <f>IF(R1027="C",AB1027,X1027)</f>
        <v>6</v>
      </c>
      <c r="AD1027" s="3">
        <f>VLOOKUP(K1027,'[1]자격증 backdata'!A:D,4,0)</f>
        <v>0</v>
      </c>
      <c r="AE1027" s="3">
        <f>IF(_xlfn.MAXIFS(AD:AD,B:B,B1027)&gt;10,10,_xlfn.MAXIFS(AD:AD,B:B,B1027))</f>
        <v>5</v>
      </c>
      <c r="AG1027" s="2">
        <f>VLOOKUP(K1027,'[1]자격증 backdata'!A:C,3,0)</f>
        <v>0</v>
      </c>
      <c r="AH1027" s="2">
        <f>COUNTIFS($B:$B,$B1027,$AG:$AG,AH$1)</f>
        <v>0</v>
      </c>
      <c r="AI1027" s="2">
        <f>COUNTIFS($B:$B,$B1027,$AG:$AG,AI$1)</f>
        <v>0</v>
      </c>
      <c r="AJ1027" s="2">
        <f>COUNTIFS($B:$B,$B1027,$AG:$AG,AJ$1)</f>
        <v>0</v>
      </c>
      <c r="AK1027" s="2">
        <f>COUNTIFS($B:$B,$B1027,$AG:$AG,AK$1)</f>
        <v>0</v>
      </c>
      <c r="AL1027" s="2">
        <f>COUNTIFS($B:$B,$B1027,$AG:$AG,AL$1)</f>
        <v>0</v>
      </c>
      <c r="AM1027" s="2">
        <f>COUNTIFS($B:$B,$B1027,$AG:$AG,AM$1)</f>
        <v>0</v>
      </c>
      <c r="AN1027" s="2">
        <f>COUNTIFS($B:$B,$B1027,$AG:$AG,AN$1)</f>
        <v>0</v>
      </c>
      <c r="AO1027" s="2">
        <f>COUNTIFS($B:$B,$B1027,$AG:$AG,AO$1)</f>
        <v>0</v>
      </c>
      <c r="AP1027" s="2">
        <f>COUNTIFS($B:$B,$B1027,$AG:$AG,AP$1)</f>
        <v>0</v>
      </c>
      <c r="AQ1027" s="2">
        <f>COUNTIFS($B:$B,$B1027,$AG:$AG,AQ$1)</f>
        <v>0</v>
      </c>
      <c r="AR1027" s="2">
        <f>COUNTIFS($B:$B,$B1027,$AG:$AG,AR$1)</f>
        <v>0</v>
      </c>
      <c r="AS1027" s="2">
        <f>COUNTIFS($B:$B,$B1027,$AG:$AG,AS$1)</f>
        <v>0</v>
      </c>
      <c r="AT1027" s="2">
        <f>COUNTIFS($B:$B,$B1027,$AG:$AG,AT$1)</f>
        <v>1</v>
      </c>
      <c r="AU1027" s="2">
        <f>COUNTIFS($B:$B,$B1027,$AG:$AG,AU$1)</f>
        <v>0</v>
      </c>
    </row>
    <row r="1028" spans="1:47" ht="15" customHeight="1" x14ac:dyDescent="0.35">
      <c r="A1028" s="7">
        <f>IF(B1027=B1028,A1027,A1027+1)</f>
        <v>350</v>
      </c>
      <c r="B1028" s="7" t="s">
        <v>4526</v>
      </c>
      <c r="C1028" s="7" t="s">
        <v>4525</v>
      </c>
      <c r="D1028" s="7" t="s">
        <v>3044</v>
      </c>
      <c r="E1028" s="7" t="s">
        <v>3043</v>
      </c>
      <c r="F1028" s="4" t="s">
        <v>7</v>
      </c>
      <c r="G1028" s="4" t="s">
        <v>8</v>
      </c>
      <c r="H1028" s="4" t="s">
        <v>7</v>
      </c>
      <c r="I1028" s="3">
        <v>3</v>
      </c>
      <c r="J1028" s="3" t="s">
        <v>69</v>
      </c>
      <c r="K1028" s="3" t="s">
        <v>3065</v>
      </c>
      <c r="L1028" s="3" t="s">
        <v>36</v>
      </c>
      <c r="M1028" s="3" t="s">
        <v>4524</v>
      </c>
      <c r="N1028" s="3" t="s">
        <v>1256</v>
      </c>
      <c r="P1028" s="3" t="s">
        <v>669</v>
      </c>
      <c r="Q1028" s="3" t="s">
        <v>1475</v>
      </c>
      <c r="R1028" s="3" t="s">
        <v>2434</v>
      </c>
      <c r="S1028" s="2" t="str">
        <f>IF(P1028="심사불필요","-",VLOOKUP(K1028,'[1]자격증 backdata'!A:G,7,0))</f>
        <v>-</v>
      </c>
      <c r="T1028" s="2" t="str">
        <f>IF(S1028="-","-",IF(COUNTIFS(B:B,B1028,S:S,"필수")&gt;0,"자격요건충족","확인필요"))</f>
        <v>-</v>
      </c>
      <c r="U1028" s="2"/>
      <c r="W1028" s="2">
        <f>IF(Q1028="4급","심사불필요",VLOOKUP(K1028,'[1]자격증 backdata'!A:B,2,0))</f>
        <v>0</v>
      </c>
      <c r="X1028" s="3">
        <f>IF(R1028="A", MIN(20, SUMIFS(W:W, B:B, B1028, R:R, "A")),IF(R1028="B", MIN(30, SUMIFS(W:W, B:B, B1028, R:R, "B")),"비해당분야"))</f>
        <v>6</v>
      </c>
      <c r="Y1028" s="3" t="str">
        <f>IF(R1028="C",MIN(30,IF(COUNTIFS(B:B,B1028,W:W,"가1")=1,25,IF(COUNTIFS(B:B,B1028,W:W,"가1")&gt;=2,30,0))+IF(COUNTIFS(B:B,B1028,W:W,"나1")&gt;=4,30,IF(COUNTIFS(B:B,B1028,W:W,"나1")=3,26,IF(COUNTIFS(B:B,B1028,W:W,"나1")=2,22,IF(COUNTIFS(B:B,B1028,W:W,"나1")=1,18,0)))))+MIN(30,IF(COUNTIFS(B:B,B1028,W:W,"가2")=1,25,IF(COUNTIFS(B:B,B1028,W:W,"가2")&gt;=2,30,0))+IF(COUNTIFS(B:B,B1028,W:W,"나2")=3,30,IF(COUNTIFS(B:B,B1028,W:W,"나2")=2,25,IF(COUNTIFS(B:B,B1028,W:W,"나2")=1,20,0)))),"비해당분야")</f>
        <v>비해당분야</v>
      </c>
      <c r="Z1028" s="3" t="str">
        <f>IF(R1028="C",VLOOKUP(K1028,'[1]자격증 backdata'!A:F,6,0),"비해당분야")</f>
        <v>비해당분야</v>
      </c>
      <c r="AA1028" s="3" t="str">
        <f>IF(R1028="C",SUMIF(B:B,B1028,Z:Z),"비해당분야")</f>
        <v>비해당분야</v>
      </c>
      <c r="AB1028" s="3" t="str">
        <f>IF(R1028="C",SUM(Y1028,AA1028),"비해당분야")</f>
        <v>비해당분야</v>
      </c>
      <c r="AC1028" s="3">
        <f>IF(R1028="C",AB1028,X1028)</f>
        <v>6</v>
      </c>
      <c r="AD1028" s="3">
        <f>VLOOKUP(K1028,'[1]자격증 backdata'!A:D,4,0)</f>
        <v>5</v>
      </c>
      <c r="AE1028" s="3">
        <f>IF(_xlfn.MAXIFS(AD:AD,B:B,B1028)&gt;10,10,_xlfn.MAXIFS(AD:AD,B:B,B1028))</f>
        <v>5</v>
      </c>
      <c r="AG1028" s="2">
        <f>VLOOKUP(K1028,'[1]자격증 backdata'!A:C,3,0)</f>
        <v>0</v>
      </c>
      <c r="AH1028" s="2">
        <f>COUNTIFS($B:$B,$B1028,$AG:$AG,AH$1)</f>
        <v>0</v>
      </c>
      <c r="AI1028" s="2">
        <f>COUNTIFS($B:$B,$B1028,$AG:$AG,AI$1)</f>
        <v>0</v>
      </c>
      <c r="AJ1028" s="2">
        <f>COUNTIFS($B:$B,$B1028,$AG:$AG,AJ$1)</f>
        <v>0</v>
      </c>
      <c r="AK1028" s="2">
        <f>COUNTIFS($B:$B,$B1028,$AG:$AG,AK$1)</f>
        <v>0</v>
      </c>
      <c r="AL1028" s="2">
        <f>COUNTIFS($B:$B,$B1028,$AG:$AG,AL$1)</f>
        <v>0</v>
      </c>
      <c r="AM1028" s="2">
        <f>COUNTIFS($B:$B,$B1028,$AG:$AG,AM$1)</f>
        <v>0</v>
      </c>
      <c r="AN1028" s="2">
        <f>COUNTIFS($B:$B,$B1028,$AG:$AG,AN$1)</f>
        <v>0</v>
      </c>
      <c r="AO1028" s="2">
        <f>COUNTIFS($B:$B,$B1028,$AG:$AG,AO$1)</f>
        <v>0</v>
      </c>
      <c r="AP1028" s="2">
        <f>COUNTIFS($B:$B,$B1028,$AG:$AG,AP$1)</f>
        <v>0</v>
      </c>
      <c r="AQ1028" s="2">
        <f>COUNTIFS($B:$B,$B1028,$AG:$AG,AQ$1)</f>
        <v>0</v>
      </c>
      <c r="AR1028" s="2">
        <f>COUNTIFS($B:$B,$B1028,$AG:$AG,AR$1)</f>
        <v>0</v>
      </c>
      <c r="AS1028" s="2">
        <f>COUNTIFS($B:$B,$B1028,$AG:$AG,AS$1)</f>
        <v>0</v>
      </c>
      <c r="AT1028" s="2">
        <f>COUNTIFS($B:$B,$B1028,$AG:$AG,AT$1)</f>
        <v>1</v>
      </c>
      <c r="AU1028" s="2">
        <f>COUNTIFS($B:$B,$B1028,$AG:$AG,AU$1)</f>
        <v>0</v>
      </c>
    </row>
    <row r="1029" spans="1:47" ht="15" customHeight="1" x14ac:dyDescent="0.35">
      <c r="A1029" s="4">
        <f>IF(B1028=B1029,A1028,A1028+1)</f>
        <v>351</v>
      </c>
      <c r="B1029" s="4" t="s">
        <v>4519</v>
      </c>
      <c r="C1029" s="4" t="s">
        <v>4518</v>
      </c>
      <c r="D1029" s="4" t="s">
        <v>3044</v>
      </c>
      <c r="E1029" s="4" t="s">
        <v>3043</v>
      </c>
      <c r="F1029" s="4" t="s">
        <v>7</v>
      </c>
      <c r="G1029" s="4" t="s">
        <v>8</v>
      </c>
      <c r="H1029" s="4" t="s">
        <v>7</v>
      </c>
      <c r="I1029" s="4">
        <v>1</v>
      </c>
      <c r="J1029" s="4" t="s">
        <v>28</v>
      </c>
      <c r="K1029" s="4" t="s">
        <v>3061</v>
      </c>
      <c r="L1029" s="4" t="s">
        <v>26</v>
      </c>
      <c r="M1029" s="4" t="s">
        <v>4523</v>
      </c>
      <c r="N1029" s="4" t="s">
        <v>599</v>
      </c>
      <c r="P1029" s="4" t="s">
        <v>669</v>
      </c>
      <c r="Q1029" s="4" t="s">
        <v>1475</v>
      </c>
      <c r="R1029" s="4" t="s">
        <v>2434</v>
      </c>
      <c r="S1029" s="5" t="str">
        <f>IF(P1029="심사불필요","-",VLOOKUP(K1029,'[1]자격증 backdata'!A:G,7,0))</f>
        <v>-</v>
      </c>
      <c r="T1029" s="5" t="str">
        <f>IF(S1029="-","-",IF(COUNTIFS(B:B,B1029,S:S,"필수")&gt;0,"자격요건충족","확인필요"))</f>
        <v>-</v>
      </c>
      <c r="U1029" s="5"/>
      <c r="W1029" s="5">
        <f>IF(Q1029="4급","심사불필요",VLOOKUP(K1029,'[1]자격증 backdata'!A:B,2,0))</f>
        <v>2</v>
      </c>
      <c r="X1029" s="4">
        <f>IF(R1029="A", MIN(20, SUMIFS(W:W, B:B, B1029, R:R, "A")),IF(R1029="B", MIN(30, SUMIFS(W:W, B:B, B1029, R:R, "B")),"비해당분야"))</f>
        <v>12</v>
      </c>
      <c r="Y1029" s="4" t="str">
        <f>IF(R1029="C",MIN(30,IF(COUNTIFS(B:B,B1029,W:W,"가1")=1,25,IF(COUNTIFS(B:B,B1029,W:W,"가1")&gt;=2,30,0))+IF(COUNTIFS(B:B,B1029,W:W,"나1")&gt;=4,30,IF(COUNTIFS(B:B,B1029,W:W,"나1")=3,26,IF(COUNTIFS(B:B,B1029,W:W,"나1")=2,22,IF(COUNTIFS(B:B,B1029,W:W,"나1")=1,18,0)))))+MIN(30,IF(COUNTIFS(B:B,B1029,W:W,"가2")=1,25,IF(COUNTIFS(B:B,B1029,W:W,"가2")&gt;=2,30,0))+IF(COUNTIFS(B:B,B1029,W:W,"나2")=3,30,IF(COUNTIFS(B:B,B1029,W:W,"나2")=2,25,IF(COUNTIFS(B:B,B1029,W:W,"나2")=1,20,0)))),"비해당분야")</f>
        <v>비해당분야</v>
      </c>
      <c r="Z1029" s="4" t="str">
        <f>IF(R1029="C",VLOOKUP(K1029,'[1]자격증 backdata'!A:F,6,0),"비해당분야")</f>
        <v>비해당분야</v>
      </c>
      <c r="AA1029" s="4" t="str">
        <f>IF(R1029="C",SUMIF(B:B,B1029,Z:Z),"비해당분야")</f>
        <v>비해당분야</v>
      </c>
      <c r="AB1029" s="4" t="str">
        <f>IF(R1029="C",SUM(Y1029,AA1029),"비해당분야")</f>
        <v>비해당분야</v>
      </c>
      <c r="AC1029" s="4">
        <f>IF(R1029="C",AB1029,X1029)</f>
        <v>12</v>
      </c>
      <c r="AD1029" s="4">
        <f>VLOOKUP(K1029,'[1]자격증 backdata'!A:D,4,0)</f>
        <v>0</v>
      </c>
      <c r="AE1029" s="4">
        <f>IF(_xlfn.MAXIFS(AD:AD,B:B,B1029)&gt;10,10,_xlfn.MAXIFS(AD:AD,B:B,B1029))</f>
        <v>0</v>
      </c>
      <c r="AG1029" s="5">
        <f>VLOOKUP(K1029,'[1]자격증 backdata'!A:C,3,0)</f>
        <v>0</v>
      </c>
      <c r="AH1029" s="5">
        <f>COUNTIFS($B:$B,$B1029,$AG:$AG,AH$1)</f>
        <v>0</v>
      </c>
      <c r="AI1029" s="5">
        <f>COUNTIFS($B:$B,$B1029,$AG:$AG,AI$1)</f>
        <v>0</v>
      </c>
      <c r="AJ1029" s="5">
        <f>COUNTIFS($B:$B,$B1029,$AG:$AG,AJ$1)</f>
        <v>0</v>
      </c>
      <c r="AK1029" s="5">
        <f>COUNTIFS($B:$B,$B1029,$AG:$AG,AK$1)</f>
        <v>0</v>
      </c>
      <c r="AL1029" s="5">
        <f>COUNTIFS($B:$B,$B1029,$AG:$AG,AL$1)</f>
        <v>0</v>
      </c>
      <c r="AM1029" s="5">
        <f>COUNTIFS($B:$B,$B1029,$AG:$AG,AM$1)</f>
        <v>0</v>
      </c>
      <c r="AN1029" s="5">
        <f>COUNTIFS($B:$B,$B1029,$AG:$AG,AN$1)</f>
        <v>0</v>
      </c>
      <c r="AO1029" s="5">
        <f>COUNTIFS($B:$B,$B1029,$AG:$AG,AO$1)</f>
        <v>1</v>
      </c>
      <c r="AP1029" s="5">
        <f>COUNTIFS($B:$B,$B1029,$AG:$AG,AP$1)</f>
        <v>0</v>
      </c>
      <c r="AQ1029" s="5">
        <f>COUNTIFS($B:$B,$B1029,$AG:$AG,AQ$1)</f>
        <v>0</v>
      </c>
      <c r="AR1029" s="5">
        <f>COUNTIFS($B:$B,$B1029,$AG:$AG,AR$1)</f>
        <v>0</v>
      </c>
      <c r="AS1029" s="5">
        <f>COUNTIFS($B:$B,$B1029,$AG:$AG,AS$1)</f>
        <v>0</v>
      </c>
      <c r="AT1029" s="5">
        <f>COUNTIFS($B:$B,$B1029,$AG:$AG,AT$1)</f>
        <v>1</v>
      </c>
      <c r="AU1029" s="5">
        <f>COUNTIFS($B:$B,$B1029,$AG:$AG,AU$1)</f>
        <v>0</v>
      </c>
    </row>
    <row r="1030" spans="1:47" ht="15" customHeight="1" x14ac:dyDescent="0.35">
      <c r="A1030" s="6">
        <f>IF(B1029=B1030,A1029,A1029+1)</f>
        <v>351</v>
      </c>
      <c r="B1030" s="6" t="s">
        <v>4519</v>
      </c>
      <c r="C1030" s="6" t="s">
        <v>4518</v>
      </c>
      <c r="D1030" s="6" t="s">
        <v>3044</v>
      </c>
      <c r="E1030" s="6" t="s">
        <v>3043</v>
      </c>
      <c r="F1030" s="4" t="s">
        <v>7</v>
      </c>
      <c r="G1030" s="4" t="s">
        <v>8</v>
      </c>
      <c r="H1030" s="4" t="s">
        <v>7</v>
      </c>
      <c r="I1030" s="4">
        <v>2</v>
      </c>
      <c r="J1030" s="4" t="s">
        <v>106</v>
      </c>
      <c r="K1030" s="4" t="s">
        <v>3057</v>
      </c>
      <c r="L1030" s="4" t="s">
        <v>55</v>
      </c>
      <c r="M1030" s="4" t="s">
        <v>4522</v>
      </c>
      <c r="N1030" s="4" t="s">
        <v>4521</v>
      </c>
      <c r="P1030" s="4" t="s">
        <v>669</v>
      </c>
      <c r="Q1030" s="4" t="s">
        <v>1475</v>
      </c>
      <c r="R1030" s="4" t="s">
        <v>2434</v>
      </c>
      <c r="S1030" s="5" t="str">
        <f>IF(P1030="심사불필요","-",VLOOKUP(K1030,'[1]자격증 backdata'!A:G,7,0))</f>
        <v>-</v>
      </c>
      <c r="T1030" s="5" t="str">
        <f>IF(S1030="-","-",IF(COUNTIFS(B:B,B1030,S:S,"필수")&gt;0,"자격요건충족","확인필요"))</f>
        <v>-</v>
      </c>
      <c r="U1030" s="5"/>
      <c r="W1030" s="5">
        <f>IF(Q1030="4급","심사불필요",VLOOKUP(K1030,'[1]자격증 backdata'!A:B,2,0))</f>
        <v>4</v>
      </c>
      <c r="X1030" s="4">
        <f>IF(R1030="A", MIN(20, SUMIFS(W:W, B:B, B1030, R:R, "A")),IF(R1030="B", MIN(30, SUMIFS(W:W, B:B, B1030, R:R, "B")),"비해당분야"))</f>
        <v>12</v>
      </c>
      <c r="Y1030" s="4" t="str">
        <f>IF(R1030="C",MIN(30,IF(COUNTIFS(B:B,B1030,W:W,"가1")=1,25,IF(COUNTIFS(B:B,B1030,W:W,"가1")&gt;=2,30,0))+IF(COUNTIFS(B:B,B1030,W:W,"나1")&gt;=4,30,IF(COUNTIFS(B:B,B1030,W:W,"나1")=3,26,IF(COUNTIFS(B:B,B1030,W:W,"나1")=2,22,IF(COUNTIFS(B:B,B1030,W:W,"나1")=1,18,0)))))+MIN(30,IF(COUNTIFS(B:B,B1030,W:W,"가2")=1,25,IF(COUNTIFS(B:B,B1030,W:W,"가2")&gt;=2,30,0))+IF(COUNTIFS(B:B,B1030,W:W,"나2")=3,30,IF(COUNTIFS(B:B,B1030,W:W,"나2")=2,25,IF(COUNTIFS(B:B,B1030,W:W,"나2")=1,20,0)))),"비해당분야")</f>
        <v>비해당분야</v>
      </c>
      <c r="Z1030" s="4" t="str">
        <f>IF(R1030="C",VLOOKUP(K1030,'[1]자격증 backdata'!A:F,6,0),"비해당분야")</f>
        <v>비해당분야</v>
      </c>
      <c r="AA1030" s="4" t="str">
        <f>IF(R1030="C",SUMIF(B:B,B1030,Z:Z),"비해당분야")</f>
        <v>비해당분야</v>
      </c>
      <c r="AB1030" s="4" t="str">
        <f>IF(R1030="C",SUM(Y1030,AA1030),"비해당분야")</f>
        <v>비해당분야</v>
      </c>
      <c r="AC1030" s="4">
        <f>IF(R1030="C",AB1030,X1030)</f>
        <v>12</v>
      </c>
      <c r="AD1030" s="4">
        <f>VLOOKUP(K1030,'[1]자격증 backdata'!A:D,4,0)</f>
        <v>0</v>
      </c>
      <c r="AE1030" s="4">
        <f>IF(_xlfn.MAXIFS(AD:AD,B:B,B1030)&gt;10,10,_xlfn.MAXIFS(AD:AD,B:B,B1030))</f>
        <v>0</v>
      </c>
      <c r="AG1030" s="5" t="str">
        <f>VLOOKUP(K1030,'[1]자격증 backdata'!A:C,3,0)</f>
        <v>M</v>
      </c>
      <c r="AH1030" s="5">
        <f>COUNTIFS($B:$B,$B1030,$AG:$AG,AH$1)</f>
        <v>0</v>
      </c>
      <c r="AI1030" s="5">
        <f>COUNTIFS($B:$B,$B1030,$AG:$AG,AI$1)</f>
        <v>0</v>
      </c>
      <c r="AJ1030" s="5">
        <f>COUNTIFS($B:$B,$B1030,$AG:$AG,AJ$1)</f>
        <v>0</v>
      </c>
      <c r="AK1030" s="5">
        <f>COUNTIFS($B:$B,$B1030,$AG:$AG,AK$1)</f>
        <v>0</v>
      </c>
      <c r="AL1030" s="5">
        <f>COUNTIFS($B:$B,$B1030,$AG:$AG,AL$1)</f>
        <v>0</v>
      </c>
      <c r="AM1030" s="5">
        <f>COUNTIFS($B:$B,$B1030,$AG:$AG,AM$1)</f>
        <v>0</v>
      </c>
      <c r="AN1030" s="5">
        <f>COUNTIFS($B:$B,$B1030,$AG:$AG,AN$1)</f>
        <v>0</v>
      </c>
      <c r="AO1030" s="5">
        <f>COUNTIFS($B:$B,$B1030,$AG:$AG,AO$1)</f>
        <v>1</v>
      </c>
      <c r="AP1030" s="5">
        <f>COUNTIFS($B:$B,$B1030,$AG:$AG,AP$1)</f>
        <v>0</v>
      </c>
      <c r="AQ1030" s="5">
        <f>COUNTIFS($B:$B,$B1030,$AG:$AG,AQ$1)</f>
        <v>0</v>
      </c>
      <c r="AR1030" s="5">
        <f>COUNTIFS($B:$B,$B1030,$AG:$AG,AR$1)</f>
        <v>0</v>
      </c>
      <c r="AS1030" s="5">
        <f>COUNTIFS($B:$B,$B1030,$AG:$AG,AS$1)</f>
        <v>0</v>
      </c>
      <c r="AT1030" s="5">
        <f>COUNTIFS($B:$B,$B1030,$AG:$AG,AT$1)</f>
        <v>1</v>
      </c>
      <c r="AU1030" s="5">
        <f>COUNTIFS($B:$B,$B1030,$AG:$AG,AU$1)</f>
        <v>0</v>
      </c>
    </row>
    <row r="1031" spans="1:47" ht="15" customHeight="1" x14ac:dyDescent="0.35">
      <c r="A1031" s="6">
        <f>IF(B1030=B1031,A1030,A1030+1)</f>
        <v>351</v>
      </c>
      <c r="B1031" s="6" t="s">
        <v>4519</v>
      </c>
      <c r="C1031" s="6" t="s">
        <v>4518</v>
      </c>
      <c r="D1031" s="6" t="s">
        <v>3044</v>
      </c>
      <c r="E1031" s="6" t="s">
        <v>3043</v>
      </c>
      <c r="F1031" s="4" t="s">
        <v>7</v>
      </c>
      <c r="G1031" s="4" t="s">
        <v>8</v>
      </c>
      <c r="H1031" s="4" t="s">
        <v>7</v>
      </c>
      <c r="I1031" s="4">
        <v>3</v>
      </c>
      <c r="J1031" s="4" t="s">
        <v>653</v>
      </c>
      <c r="K1031" s="4" t="s">
        <v>3052</v>
      </c>
      <c r="L1031" s="4" t="s">
        <v>651</v>
      </c>
      <c r="M1031" s="4" t="s">
        <v>4520</v>
      </c>
      <c r="N1031" s="4" t="s">
        <v>4278</v>
      </c>
      <c r="P1031" s="4" t="s">
        <v>669</v>
      </c>
      <c r="Q1031" s="4" t="s">
        <v>1475</v>
      </c>
      <c r="R1031" s="4" t="s">
        <v>2434</v>
      </c>
      <c r="S1031" s="5" t="str">
        <f>IF(P1031="심사불필요","-",VLOOKUP(K1031,'[1]자격증 backdata'!A:G,7,0))</f>
        <v>-</v>
      </c>
      <c r="T1031" s="5" t="str">
        <f>IF(S1031="-","-",IF(COUNTIFS(B:B,B1031,S:S,"필수")&gt;0,"자격요건충족","확인필요"))</f>
        <v>-</v>
      </c>
      <c r="U1031" s="5"/>
      <c r="W1031" s="5">
        <f>IF(Q1031="4급","심사불필요",VLOOKUP(K1031,'[1]자격증 backdata'!A:B,2,0))</f>
        <v>4</v>
      </c>
      <c r="X1031" s="4">
        <f>IF(R1031="A", MIN(20, SUMIFS(W:W, B:B, B1031, R:R, "A")),IF(R1031="B", MIN(30, SUMIFS(W:W, B:B, B1031, R:R, "B")),"비해당분야"))</f>
        <v>12</v>
      </c>
      <c r="Y1031" s="4" t="str">
        <f>IF(R1031="C",MIN(30,IF(COUNTIFS(B:B,B1031,W:W,"가1")=1,25,IF(COUNTIFS(B:B,B1031,W:W,"가1")&gt;=2,30,0))+IF(COUNTIFS(B:B,B1031,W:W,"나1")&gt;=4,30,IF(COUNTIFS(B:B,B1031,W:W,"나1")=3,26,IF(COUNTIFS(B:B,B1031,W:W,"나1")=2,22,IF(COUNTIFS(B:B,B1031,W:W,"나1")=1,18,0)))))+MIN(30,IF(COUNTIFS(B:B,B1031,W:W,"가2")=1,25,IF(COUNTIFS(B:B,B1031,W:W,"가2")&gt;=2,30,0))+IF(COUNTIFS(B:B,B1031,W:W,"나2")=3,30,IF(COUNTIFS(B:B,B1031,W:W,"나2")=2,25,IF(COUNTIFS(B:B,B1031,W:W,"나2")=1,20,0)))),"비해당분야")</f>
        <v>비해당분야</v>
      </c>
      <c r="Z1031" s="4" t="str">
        <f>IF(R1031="C",VLOOKUP(K1031,'[1]자격증 backdata'!A:F,6,0),"비해당분야")</f>
        <v>비해당분야</v>
      </c>
      <c r="AA1031" s="4" t="str">
        <f>IF(R1031="C",SUMIF(B:B,B1031,Z:Z),"비해당분야")</f>
        <v>비해당분야</v>
      </c>
      <c r="AB1031" s="4" t="str">
        <f>IF(R1031="C",SUM(Y1031,AA1031),"비해당분야")</f>
        <v>비해당분야</v>
      </c>
      <c r="AC1031" s="4">
        <f>IF(R1031="C",AB1031,X1031)</f>
        <v>12</v>
      </c>
      <c r="AD1031" s="4">
        <f>VLOOKUP(K1031,'[1]자격증 backdata'!A:D,4,0)</f>
        <v>0</v>
      </c>
      <c r="AE1031" s="4">
        <f>IF(_xlfn.MAXIFS(AD:AD,B:B,B1031)&gt;10,10,_xlfn.MAXIFS(AD:AD,B:B,B1031))</f>
        <v>0</v>
      </c>
      <c r="AG1031" s="5" t="str">
        <f>VLOOKUP(K1031,'[1]자격증 backdata'!A:C,3,0)</f>
        <v>H</v>
      </c>
      <c r="AH1031" s="5">
        <f>COUNTIFS($B:$B,$B1031,$AG:$AG,AH$1)</f>
        <v>0</v>
      </c>
      <c r="AI1031" s="5">
        <f>COUNTIFS($B:$B,$B1031,$AG:$AG,AI$1)</f>
        <v>0</v>
      </c>
      <c r="AJ1031" s="5">
        <f>COUNTIFS($B:$B,$B1031,$AG:$AG,AJ$1)</f>
        <v>0</v>
      </c>
      <c r="AK1031" s="5">
        <f>COUNTIFS($B:$B,$B1031,$AG:$AG,AK$1)</f>
        <v>0</v>
      </c>
      <c r="AL1031" s="5">
        <f>COUNTIFS($B:$B,$B1031,$AG:$AG,AL$1)</f>
        <v>0</v>
      </c>
      <c r="AM1031" s="5">
        <f>COUNTIFS($B:$B,$B1031,$AG:$AG,AM$1)</f>
        <v>0</v>
      </c>
      <c r="AN1031" s="5">
        <f>COUNTIFS($B:$B,$B1031,$AG:$AG,AN$1)</f>
        <v>0</v>
      </c>
      <c r="AO1031" s="5">
        <f>COUNTIFS($B:$B,$B1031,$AG:$AG,AO$1)</f>
        <v>1</v>
      </c>
      <c r="AP1031" s="5">
        <f>COUNTIFS($B:$B,$B1031,$AG:$AG,AP$1)</f>
        <v>0</v>
      </c>
      <c r="AQ1031" s="5">
        <f>COUNTIFS($B:$B,$B1031,$AG:$AG,AQ$1)</f>
        <v>0</v>
      </c>
      <c r="AR1031" s="5">
        <f>COUNTIFS($B:$B,$B1031,$AG:$AG,AR$1)</f>
        <v>0</v>
      </c>
      <c r="AS1031" s="5">
        <f>COUNTIFS($B:$B,$B1031,$AG:$AG,AS$1)</f>
        <v>0</v>
      </c>
      <c r="AT1031" s="5">
        <f>COUNTIFS($B:$B,$B1031,$AG:$AG,AT$1)</f>
        <v>1</v>
      </c>
      <c r="AU1031" s="5">
        <f>COUNTIFS($B:$B,$B1031,$AG:$AG,AU$1)</f>
        <v>0</v>
      </c>
    </row>
    <row r="1032" spans="1:47" ht="15" customHeight="1" x14ac:dyDescent="0.35">
      <c r="A1032" s="6">
        <f>IF(B1031=B1032,A1031,A1031+1)</f>
        <v>351</v>
      </c>
      <c r="B1032" s="6" t="s">
        <v>4519</v>
      </c>
      <c r="C1032" s="6" t="s">
        <v>4518</v>
      </c>
      <c r="D1032" s="6" t="s">
        <v>3044</v>
      </c>
      <c r="E1032" s="6" t="s">
        <v>3043</v>
      </c>
      <c r="F1032" s="4" t="s">
        <v>7</v>
      </c>
      <c r="G1032" s="4" t="s">
        <v>8</v>
      </c>
      <c r="H1032" s="4" t="s">
        <v>7</v>
      </c>
      <c r="I1032" s="4">
        <v>4</v>
      </c>
      <c r="J1032" s="4" t="s">
        <v>241</v>
      </c>
      <c r="K1032" s="4" t="s">
        <v>3473</v>
      </c>
      <c r="L1032" s="4" t="s">
        <v>4</v>
      </c>
      <c r="M1032" s="4" t="s">
        <v>4517</v>
      </c>
      <c r="N1032" s="4" t="s">
        <v>4516</v>
      </c>
      <c r="P1032" s="4" t="s">
        <v>669</v>
      </c>
      <c r="Q1032" s="4" t="s">
        <v>1475</v>
      </c>
      <c r="R1032" s="4" t="s">
        <v>2434</v>
      </c>
      <c r="S1032" s="5" t="str">
        <f>IF(P1032="심사불필요","-",VLOOKUP(K1032,'[1]자격증 backdata'!A:G,7,0))</f>
        <v>-</v>
      </c>
      <c r="T1032" s="5" t="str">
        <f>IF(S1032="-","-",IF(COUNTIFS(B:B,B1032,S:S,"필수")&gt;0,"자격요건충족","확인필요"))</f>
        <v>-</v>
      </c>
      <c r="U1032" s="5"/>
      <c r="W1032" s="5">
        <f>IF(Q1032="4급","심사불필요",VLOOKUP(K1032,'[1]자격증 backdata'!A:B,2,0))</f>
        <v>2</v>
      </c>
      <c r="X1032" s="4">
        <f>IF(R1032="A", MIN(20, SUMIFS(W:W, B:B, B1032, R:R, "A")),IF(R1032="B", MIN(30, SUMIFS(W:W, B:B, B1032, R:R, "B")),"비해당분야"))</f>
        <v>12</v>
      </c>
      <c r="Y1032" s="4" t="str">
        <f>IF(R1032="C",MIN(30,IF(COUNTIFS(B:B,B1032,W:W,"가1")=1,25,IF(COUNTIFS(B:B,B1032,W:W,"가1")&gt;=2,30,0))+IF(COUNTIFS(B:B,B1032,W:W,"나1")&gt;=4,30,IF(COUNTIFS(B:B,B1032,W:W,"나1")=3,26,IF(COUNTIFS(B:B,B1032,W:W,"나1")=2,22,IF(COUNTIFS(B:B,B1032,W:W,"나1")=1,18,0)))))+MIN(30,IF(COUNTIFS(B:B,B1032,W:W,"가2")=1,25,IF(COUNTIFS(B:B,B1032,W:W,"가2")&gt;=2,30,0))+IF(COUNTIFS(B:B,B1032,W:W,"나2")=3,30,IF(COUNTIFS(B:B,B1032,W:W,"나2")=2,25,IF(COUNTIFS(B:B,B1032,W:W,"나2")=1,20,0)))),"비해당분야")</f>
        <v>비해당분야</v>
      </c>
      <c r="Z1032" s="4" t="str">
        <f>IF(R1032="C",VLOOKUP(K1032,'[1]자격증 backdata'!A:F,6,0),"비해당분야")</f>
        <v>비해당분야</v>
      </c>
      <c r="AA1032" s="4" t="str">
        <f>IF(R1032="C",SUMIF(B:B,B1032,Z:Z),"비해당분야")</f>
        <v>비해당분야</v>
      </c>
      <c r="AB1032" s="4" t="str">
        <f>IF(R1032="C",SUM(Y1032,AA1032),"비해당분야")</f>
        <v>비해당분야</v>
      </c>
      <c r="AC1032" s="4">
        <f>IF(R1032="C",AB1032,X1032)</f>
        <v>12</v>
      </c>
      <c r="AD1032" s="4">
        <f>VLOOKUP(K1032,'[1]자격증 backdata'!A:D,4,0)</f>
        <v>0</v>
      </c>
      <c r="AE1032" s="4">
        <f>IF(_xlfn.MAXIFS(AD:AD,B:B,B1032)&gt;10,10,_xlfn.MAXIFS(AD:AD,B:B,B1032))</f>
        <v>0</v>
      </c>
      <c r="AG1032" s="5">
        <f>VLOOKUP(K1032,'[1]자격증 backdata'!A:C,3,0)</f>
        <v>0</v>
      </c>
      <c r="AH1032" s="5">
        <f>COUNTIFS($B:$B,$B1032,$AG:$AG,AH$1)</f>
        <v>0</v>
      </c>
      <c r="AI1032" s="5">
        <f>COUNTIFS($B:$B,$B1032,$AG:$AG,AI$1)</f>
        <v>0</v>
      </c>
      <c r="AJ1032" s="5">
        <f>COUNTIFS($B:$B,$B1032,$AG:$AG,AJ$1)</f>
        <v>0</v>
      </c>
      <c r="AK1032" s="5">
        <f>COUNTIFS($B:$B,$B1032,$AG:$AG,AK$1)</f>
        <v>0</v>
      </c>
      <c r="AL1032" s="5">
        <f>COUNTIFS($B:$B,$B1032,$AG:$AG,AL$1)</f>
        <v>0</v>
      </c>
      <c r="AM1032" s="5">
        <f>COUNTIFS($B:$B,$B1032,$AG:$AG,AM$1)</f>
        <v>0</v>
      </c>
      <c r="AN1032" s="5">
        <f>COUNTIFS($B:$B,$B1032,$AG:$AG,AN$1)</f>
        <v>0</v>
      </c>
      <c r="AO1032" s="5">
        <f>COUNTIFS($B:$B,$B1032,$AG:$AG,AO$1)</f>
        <v>1</v>
      </c>
      <c r="AP1032" s="5">
        <f>COUNTIFS($B:$B,$B1032,$AG:$AG,AP$1)</f>
        <v>0</v>
      </c>
      <c r="AQ1032" s="5">
        <f>COUNTIFS($B:$B,$B1032,$AG:$AG,AQ$1)</f>
        <v>0</v>
      </c>
      <c r="AR1032" s="5">
        <f>COUNTIFS($B:$B,$B1032,$AG:$AG,AR$1)</f>
        <v>0</v>
      </c>
      <c r="AS1032" s="5">
        <f>COUNTIFS($B:$B,$B1032,$AG:$AG,AS$1)</f>
        <v>0</v>
      </c>
      <c r="AT1032" s="5">
        <f>COUNTIFS($B:$B,$B1032,$AG:$AG,AT$1)</f>
        <v>1</v>
      </c>
      <c r="AU1032" s="5">
        <f>COUNTIFS($B:$B,$B1032,$AG:$AG,AU$1)</f>
        <v>0</v>
      </c>
    </row>
    <row r="1033" spans="1:47" ht="15" customHeight="1" x14ac:dyDescent="0.35">
      <c r="A1033" s="3">
        <f>IF(B1032=B1033,A1032,A1032+1)</f>
        <v>352</v>
      </c>
      <c r="B1033" s="3" t="s">
        <v>4511</v>
      </c>
      <c r="C1033" s="3" t="s">
        <v>4510</v>
      </c>
      <c r="D1033" s="3" t="s">
        <v>3044</v>
      </c>
      <c r="E1033" s="3" t="s">
        <v>3043</v>
      </c>
      <c r="F1033" s="4" t="s">
        <v>7</v>
      </c>
      <c r="G1033" s="4" t="s">
        <v>8</v>
      </c>
      <c r="H1033" s="4" t="s">
        <v>7</v>
      </c>
      <c r="I1033" s="3">
        <v>1</v>
      </c>
      <c r="J1033" s="3" t="s">
        <v>69</v>
      </c>
      <c r="K1033" s="3" t="s">
        <v>3065</v>
      </c>
      <c r="L1033" s="3" t="s">
        <v>36</v>
      </c>
      <c r="M1033" s="3" t="s">
        <v>4515</v>
      </c>
      <c r="N1033" s="3" t="s">
        <v>1693</v>
      </c>
      <c r="P1033" s="3" t="s">
        <v>669</v>
      </c>
      <c r="Q1033" s="3" t="s">
        <v>1475</v>
      </c>
      <c r="R1033" s="3" t="s">
        <v>2434</v>
      </c>
      <c r="S1033" s="2" t="str">
        <f>IF(P1033="심사불필요","-",VLOOKUP(K1033,'[1]자격증 backdata'!A:G,7,0))</f>
        <v>-</v>
      </c>
      <c r="T1033" s="2" t="str">
        <f>IF(S1033="-","-",IF(COUNTIFS(B:B,B1033,S:S,"필수")&gt;0,"자격요건충족","확인필요"))</f>
        <v>-</v>
      </c>
      <c r="U1033" s="2"/>
      <c r="W1033" s="2">
        <f>IF(Q1033="4급","심사불필요",VLOOKUP(K1033,'[1]자격증 backdata'!A:B,2,0))</f>
        <v>0</v>
      </c>
      <c r="X1033" s="3">
        <f>IF(R1033="A", MIN(20, SUMIFS(W:W, B:B, B1033, R:R, "A")),IF(R1033="B", MIN(30, SUMIFS(W:W, B:B, B1033, R:R, "B")),"비해당분야"))</f>
        <v>12</v>
      </c>
      <c r="Y1033" s="3" t="str">
        <f>IF(R1033="C",MIN(30,IF(COUNTIFS(B:B,B1033,W:W,"가1")=1,25,IF(COUNTIFS(B:B,B1033,W:W,"가1")&gt;=2,30,0))+IF(COUNTIFS(B:B,B1033,W:W,"나1")&gt;=4,30,IF(COUNTIFS(B:B,B1033,W:W,"나1")=3,26,IF(COUNTIFS(B:B,B1033,W:W,"나1")=2,22,IF(COUNTIFS(B:B,B1033,W:W,"나1")=1,18,0)))))+MIN(30,IF(COUNTIFS(B:B,B1033,W:W,"가2")=1,25,IF(COUNTIFS(B:B,B1033,W:W,"가2")&gt;=2,30,0))+IF(COUNTIFS(B:B,B1033,W:W,"나2")=3,30,IF(COUNTIFS(B:B,B1033,W:W,"나2")=2,25,IF(COUNTIFS(B:B,B1033,W:W,"나2")=1,20,0)))),"비해당분야")</f>
        <v>비해당분야</v>
      </c>
      <c r="Z1033" s="3" t="str">
        <f>IF(R1033="C",VLOOKUP(K1033,'[1]자격증 backdata'!A:F,6,0),"비해당분야")</f>
        <v>비해당분야</v>
      </c>
      <c r="AA1033" s="3" t="str">
        <f>IF(R1033="C",SUMIF(B:B,B1033,Z:Z),"비해당분야")</f>
        <v>비해당분야</v>
      </c>
      <c r="AB1033" s="3" t="str">
        <f>IF(R1033="C",SUM(Y1033,AA1033),"비해당분야")</f>
        <v>비해당분야</v>
      </c>
      <c r="AC1033" s="3">
        <f>IF(R1033="C",AB1033,X1033)</f>
        <v>12</v>
      </c>
      <c r="AD1033" s="3">
        <f>VLOOKUP(K1033,'[1]자격증 backdata'!A:D,4,0)</f>
        <v>5</v>
      </c>
      <c r="AE1033" s="3">
        <f>IF(_xlfn.MAXIFS(AD:AD,B:B,B1033)&gt;10,10,_xlfn.MAXIFS(AD:AD,B:B,B1033))</f>
        <v>5</v>
      </c>
      <c r="AG1033" s="2">
        <f>VLOOKUP(K1033,'[1]자격증 backdata'!A:C,3,0)</f>
        <v>0</v>
      </c>
      <c r="AH1033" s="2">
        <f>COUNTIFS($B:$B,$B1033,$AG:$AG,AH$1)</f>
        <v>0</v>
      </c>
      <c r="AI1033" s="2">
        <f>COUNTIFS($B:$B,$B1033,$AG:$AG,AI$1)</f>
        <v>0</v>
      </c>
      <c r="AJ1033" s="2">
        <f>COUNTIFS($B:$B,$B1033,$AG:$AG,AJ$1)</f>
        <v>0</v>
      </c>
      <c r="AK1033" s="2">
        <f>COUNTIFS($B:$B,$B1033,$AG:$AG,AK$1)</f>
        <v>0</v>
      </c>
      <c r="AL1033" s="2">
        <f>COUNTIFS($B:$B,$B1033,$AG:$AG,AL$1)</f>
        <v>0</v>
      </c>
      <c r="AM1033" s="2">
        <f>COUNTIFS($B:$B,$B1033,$AG:$AG,AM$1)</f>
        <v>0</v>
      </c>
      <c r="AN1033" s="2">
        <f>COUNTIFS($B:$B,$B1033,$AG:$AG,AN$1)</f>
        <v>0</v>
      </c>
      <c r="AO1033" s="2">
        <f>COUNTIFS($B:$B,$B1033,$AG:$AG,AO$1)</f>
        <v>0</v>
      </c>
      <c r="AP1033" s="2">
        <f>COUNTIFS($B:$B,$B1033,$AG:$AG,AP$1)</f>
        <v>0</v>
      </c>
      <c r="AQ1033" s="2">
        <f>COUNTIFS($B:$B,$B1033,$AG:$AG,AQ$1)</f>
        <v>1</v>
      </c>
      <c r="AR1033" s="2">
        <f>COUNTIFS($B:$B,$B1033,$AG:$AG,AR$1)</f>
        <v>0</v>
      </c>
      <c r="AS1033" s="2">
        <f>COUNTIFS($B:$B,$B1033,$AG:$AG,AS$1)</f>
        <v>0</v>
      </c>
      <c r="AT1033" s="2">
        <f>COUNTIFS($B:$B,$B1033,$AG:$AG,AT$1)</f>
        <v>1</v>
      </c>
      <c r="AU1033" s="2">
        <f>COUNTIFS($B:$B,$B1033,$AG:$AG,AU$1)</f>
        <v>1</v>
      </c>
    </row>
    <row r="1034" spans="1:47" ht="15" customHeight="1" x14ac:dyDescent="0.35">
      <c r="A1034" s="7">
        <f>IF(B1033=B1034,A1033,A1033+1)</f>
        <v>352</v>
      </c>
      <c r="B1034" s="7" t="s">
        <v>4511</v>
      </c>
      <c r="C1034" s="7" t="s">
        <v>4510</v>
      </c>
      <c r="D1034" s="7" t="s">
        <v>3044</v>
      </c>
      <c r="E1034" s="7" t="s">
        <v>3043</v>
      </c>
      <c r="F1034" s="4" t="s">
        <v>7</v>
      </c>
      <c r="G1034" s="4" t="s">
        <v>8</v>
      </c>
      <c r="H1034" s="4" t="s">
        <v>7</v>
      </c>
      <c r="I1034" s="3">
        <v>2</v>
      </c>
      <c r="J1034" s="3" t="s">
        <v>106</v>
      </c>
      <c r="K1034" s="3" t="s">
        <v>3057</v>
      </c>
      <c r="L1034" s="3" t="s">
        <v>55</v>
      </c>
      <c r="M1034" s="3" t="s">
        <v>4514</v>
      </c>
      <c r="N1034" s="3" t="s">
        <v>4187</v>
      </c>
      <c r="P1034" s="3" t="s">
        <v>669</v>
      </c>
      <c r="Q1034" s="3" t="s">
        <v>1475</v>
      </c>
      <c r="R1034" s="3" t="s">
        <v>2434</v>
      </c>
      <c r="S1034" s="2" t="str">
        <f>IF(P1034="심사불필요","-",VLOOKUP(K1034,'[1]자격증 backdata'!A:G,7,0))</f>
        <v>-</v>
      </c>
      <c r="T1034" s="2" t="str">
        <f>IF(S1034="-","-",IF(COUNTIFS(B:B,B1034,S:S,"필수")&gt;0,"자격요건충족","확인필요"))</f>
        <v>-</v>
      </c>
      <c r="U1034" s="2"/>
      <c r="W1034" s="2">
        <f>IF(Q1034="4급","심사불필요",VLOOKUP(K1034,'[1]자격증 backdata'!A:B,2,0))</f>
        <v>4</v>
      </c>
      <c r="X1034" s="3">
        <f>IF(R1034="A", MIN(20, SUMIFS(W:W, B:B, B1034, R:R, "A")),IF(R1034="B", MIN(30, SUMIFS(W:W, B:B, B1034, R:R, "B")),"비해당분야"))</f>
        <v>12</v>
      </c>
      <c r="Y1034" s="3" t="str">
        <f>IF(R1034="C",MIN(30,IF(COUNTIFS(B:B,B1034,W:W,"가1")=1,25,IF(COUNTIFS(B:B,B1034,W:W,"가1")&gt;=2,30,0))+IF(COUNTIFS(B:B,B1034,W:W,"나1")&gt;=4,30,IF(COUNTIFS(B:B,B1034,W:W,"나1")=3,26,IF(COUNTIFS(B:B,B1034,W:W,"나1")=2,22,IF(COUNTIFS(B:B,B1034,W:W,"나1")=1,18,0)))))+MIN(30,IF(COUNTIFS(B:B,B1034,W:W,"가2")=1,25,IF(COUNTIFS(B:B,B1034,W:W,"가2")&gt;=2,30,0))+IF(COUNTIFS(B:B,B1034,W:W,"나2")=3,30,IF(COUNTIFS(B:B,B1034,W:W,"나2")=2,25,IF(COUNTIFS(B:B,B1034,W:W,"나2")=1,20,0)))),"비해당분야")</f>
        <v>비해당분야</v>
      </c>
      <c r="Z1034" s="3" t="str">
        <f>IF(R1034="C",VLOOKUP(K1034,'[1]자격증 backdata'!A:F,6,0),"비해당분야")</f>
        <v>비해당분야</v>
      </c>
      <c r="AA1034" s="3" t="str">
        <f>IF(R1034="C",SUMIF(B:B,B1034,Z:Z),"비해당분야")</f>
        <v>비해당분야</v>
      </c>
      <c r="AB1034" s="3" t="str">
        <f>IF(R1034="C",SUM(Y1034,AA1034),"비해당분야")</f>
        <v>비해당분야</v>
      </c>
      <c r="AC1034" s="3">
        <f>IF(R1034="C",AB1034,X1034)</f>
        <v>12</v>
      </c>
      <c r="AD1034" s="3">
        <f>VLOOKUP(K1034,'[1]자격증 backdata'!A:D,4,0)</f>
        <v>0</v>
      </c>
      <c r="AE1034" s="3">
        <f>IF(_xlfn.MAXIFS(AD:AD,B:B,B1034)&gt;10,10,_xlfn.MAXIFS(AD:AD,B:B,B1034))</f>
        <v>5</v>
      </c>
      <c r="AG1034" s="2" t="str">
        <f>VLOOKUP(K1034,'[1]자격증 backdata'!A:C,3,0)</f>
        <v>M</v>
      </c>
      <c r="AH1034" s="2">
        <f>COUNTIFS($B:$B,$B1034,$AG:$AG,AH$1)</f>
        <v>0</v>
      </c>
      <c r="AI1034" s="2">
        <f>COUNTIFS($B:$B,$B1034,$AG:$AG,AI$1)</f>
        <v>0</v>
      </c>
      <c r="AJ1034" s="2">
        <f>COUNTIFS($B:$B,$B1034,$AG:$AG,AJ$1)</f>
        <v>0</v>
      </c>
      <c r="AK1034" s="2">
        <f>COUNTIFS($B:$B,$B1034,$AG:$AG,AK$1)</f>
        <v>0</v>
      </c>
      <c r="AL1034" s="2">
        <f>COUNTIFS($B:$B,$B1034,$AG:$AG,AL$1)</f>
        <v>0</v>
      </c>
      <c r="AM1034" s="2">
        <f>COUNTIFS($B:$B,$B1034,$AG:$AG,AM$1)</f>
        <v>0</v>
      </c>
      <c r="AN1034" s="2">
        <f>COUNTIFS($B:$B,$B1034,$AG:$AG,AN$1)</f>
        <v>0</v>
      </c>
      <c r="AO1034" s="2">
        <f>COUNTIFS($B:$B,$B1034,$AG:$AG,AO$1)</f>
        <v>0</v>
      </c>
      <c r="AP1034" s="2">
        <f>COUNTIFS($B:$B,$B1034,$AG:$AG,AP$1)</f>
        <v>0</v>
      </c>
      <c r="AQ1034" s="2">
        <f>COUNTIFS($B:$B,$B1034,$AG:$AG,AQ$1)</f>
        <v>1</v>
      </c>
      <c r="AR1034" s="2">
        <f>COUNTIFS($B:$B,$B1034,$AG:$AG,AR$1)</f>
        <v>0</v>
      </c>
      <c r="AS1034" s="2">
        <f>COUNTIFS($B:$B,$B1034,$AG:$AG,AS$1)</f>
        <v>0</v>
      </c>
      <c r="AT1034" s="2">
        <f>COUNTIFS($B:$B,$B1034,$AG:$AG,AT$1)</f>
        <v>1</v>
      </c>
      <c r="AU1034" s="2">
        <f>COUNTIFS($B:$B,$B1034,$AG:$AG,AU$1)</f>
        <v>1</v>
      </c>
    </row>
    <row r="1035" spans="1:47" ht="15" customHeight="1" x14ac:dyDescent="0.35">
      <c r="A1035" s="7">
        <f>IF(B1034=B1035,A1034,A1034+1)</f>
        <v>352</v>
      </c>
      <c r="B1035" s="7" t="s">
        <v>4511</v>
      </c>
      <c r="C1035" s="7" t="s">
        <v>4510</v>
      </c>
      <c r="D1035" s="7" t="s">
        <v>3044</v>
      </c>
      <c r="E1035" s="7" t="s">
        <v>3043</v>
      </c>
      <c r="F1035" s="4" t="s">
        <v>7</v>
      </c>
      <c r="G1035" s="4" t="s">
        <v>8</v>
      </c>
      <c r="H1035" s="4" t="s">
        <v>7</v>
      </c>
      <c r="I1035" s="3">
        <v>3</v>
      </c>
      <c r="J1035" s="3" t="s">
        <v>2899</v>
      </c>
      <c r="K1035" s="3" t="s">
        <v>3621</v>
      </c>
      <c r="L1035" s="3" t="s">
        <v>348</v>
      </c>
      <c r="M1035" s="3" t="s">
        <v>4513</v>
      </c>
      <c r="N1035" s="3" t="s">
        <v>1463</v>
      </c>
      <c r="P1035" s="3" t="s">
        <v>669</v>
      </c>
      <c r="Q1035" s="3" t="s">
        <v>1475</v>
      </c>
      <c r="R1035" s="3" t="s">
        <v>2434</v>
      </c>
      <c r="S1035" s="2" t="str">
        <f>IF(P1035="심사불필요","-",VLOOKUP(K1035,'[1]자격증 backdata'!A:G,7,0))</f>
        <v>-</v>
      </c>
      <c r="T1035" s="2" t="str">
        <f>IF(S1035="-","-",IF(COUNTIFS(B:B,B1035,S:S,"필수")&gt;0,"자격요건충족","확인필요"))</f>
        <v>-</v>
      </c>
      <c r="U1035" s="2"/>
      <c r="W1035" s="2">
        <f>IF(Q1035="4급","심사불필요",VLOOKUP(K1035,'[1]자격증 backdata'!A:B,2,0))</f>
        <v>4</v>
      </c>
      <c r="X1035" s="3">
        <f>IF(R1035="A", MIN(20, SUMIFS(W:W, B:B, B1035, R:R, "A")),IF(R1035="B", MIN(30, SUMIFS(W:W, B:B, B1035, R:R, "B")),"비해당분야"))</f>
        <v>12</v>
      </c>
      <c r="Y1035" s="3" t="str">
        <f>IF(R1035="C",MIN(30,IF(COUNTIFS(B:B,B1035,W:W,"가1")=1,25,IF(COUNTIFS(B:B,B1035,W:W,"가1")&gt;=2,30,0))+IF(COUNTIFS(B:B,B1035,W:W,"나1")&gt;=4,30,IF(COUNTIFS(B:B,B1035,W:W,"나1")=3,26,IF(COUNTIFS(B:B,B1035,W:W,"나1")=2,22,IF(COUNTIFS(B:B,B1035,W:W,"나1")=1,18,0)))))+MIN(30,IF(COUNTIFS(B:B,B1035,W:W,"가2")=1,25,IF(COUNTIFS(B:B,B1035,W:W,"가2")&gt;=2,30,0))+IF(COUNTIFS(B:B,B1035,W:W,"나2")=3,30,IF(COUNTIFS(B:B,B1035,W:W,"나2")=2,25,IF(COUNTIFS(B:B,B1035,W:W,"나2")=1,20,0)))),"비해당분야")</f>
        <v>비해당분야</v>
      </c>
      <c r="Z1035" s="3" t="str">
        <f>IF(R1035="C",VLOOKUP(K1035,'[1]자격증 backdata'!A:F,6,0),"비해당분야")</f>
        <v>비해당분야</v>
      </c>
      <c r="AA1035" s="3" t="str">
        <f>IF(R1035="C",SUMIF(B:B,B1035,Z:Z),"비해당분야")</f>
        <v>비해당분야</v>
      </c>
      <c r="AB1035" s="3" t="str">
        <f>IF(R1035="C",SUM(Y1035,AA1035),"비해당분야")</f>
        <v>비해당분야</v>
      </c>
      <c r="AC1035" s="3">
        <f>IF(R1035="C",AB1035,X1035)</f>
        <v>12</v>
      </c>
      <c r="AD1035" s="3">
        <f>VLOOKUP(K1035,'[1]자격증 backdata'!A:D,4,0)</f>
        <v>0</v>
      </c>
      <c r="AE1035" s="3">
        <f>IF(_xlfn.MAXIFS(AD:AD,B:B,B1035)&gt;10,10,_xlfn.MAXIFS(AD:AD,B:B,B1035))</f>
        <v>5</v>
      </c>
      <c r="AG1035" s="2" t="str">
        <f>VLOOKUP(K1035,'[1]자격증 backdata'!A:C,3,0)</f>
        <v>N</v>
      </c>
      <c r="AH1035" s="2">
        <f>COUNTIFS($B:$B,$B1035,$AG:$AG,AH$1)</f>
        <v>0</v>
      </c>
      <c r="AI1035" s="2">
        <f>COUNTIFS($B:$B,$B1035,$AG:$AG,AI$1)</f>
        <v>0</v>
      </c>
      <c r="AJ1035" s="2">
        <f>COUNTIFS($B:$B,$B1035,$AG:$AG,AJ$1)</f>
        <v>0</v>
      </c>
      <c r="AK1035" s="2">
        <f>COUNTIFS($B:$B,$B1035,$AG:$AG,AK$1)</f>
        <v>0</v>
      </c>
      <c r="AL1035" s="2">
        <f>COUNTIFS($B:$B,$B1035,$AG:$AG,AL$1)</f>
        <v>0</v>
      </c>
      <c r="AM1035" s="2">
        <f>COUNTIFS($B:$B,$B1035,$AG:$AG,AM$1)</f>
        <v>0</v>
      </c>
      <c r="AN1035" s="2">
        <f>COUNTIFS($B:$B,$B1035,$AG:$AG,AN$1)</f>
        <v>0</v>
      </c>
      <c r="AO1035" s="2">
        <f>COUNTIFS($B:$B,$B1035,$AG:$AG,AO$1)</f>
        <v>0</v>
      </c>
      <c r="AP1035" s="2">
        <f>COUNTIFS($B:$B,$B1035,$AG:$AG,AP$1)</f>
        <v>0</v>
      </c>
      <c r="AQ1035" s="2">
        <f>COUNTIFS($B:$B,$B1035,$AG:$AG,AQ$1)</f>
        <v>1</v>
      </c>
      <c r="AR1035" s="2">
        <f>COUNTIFS($B:$B,$B1035,$AG:$AG,AR$1)</f>
        <v>0</v>
      </c>
      <c r="AS1035" s="2">
        <f>COUNTIFS($B:$B,$B1035,$AG:$AG,AS$1)</f>
        <v>0</v>
      </c>
      <c r="AT1035" s="2">
        <f>COUNTIFS($B:$B,$B1035,$AG:$AG,AT$1)</f>
        <v>1</v>
      </c>
      <c r="AU1035" s="2">
        <f>COUNTIFS($B:$B,$B1035,$AG:$AG,AU$1)</f>
        <v>1</v>
      </c>
    </row>
    <row r="1036" spans="1:47" ht="15" customHeight="1" x14ac:dyDescent="0.35">
      <c r="A1036" s="7">
        <f>IF(B1035=B1036,A1035,A1035+1)</f>
        <v>352</v>
      </c>
      <c r="B1036" s="7" t="s">
        <v>4511</v>
      </c>
      <c r="C1036" s="7" t="s">
        <v>4510</v>
      </c>
      <c r="D1036" s="7" t="s">
        <v>3044</v>
      </c>
      <c r="E1036" s="7" t="s">
        <v>3043</v>
      </c>
      <c r="F1036" s="4" t="s">
        <v>7</v>
      </c>
      <c r="G1036" s="4" t="s">
        <v>8</v>
      </c>
      <c r="H1036" s="4" t="s">
        <v>7</v>
      </c>
      <c r="I1036" s="3">
        <v>4</v>
      </c>
      <c r="J1036" s="3" t="s">
        <v>28</v>
      </c>
      <c r="K1036" s="3" t="s">
        <v>3061</v>
      </c>
      <c r="L1036" s="3" t="s">
        <v>26</v>
      </c>
      <c r="M1036" s="3" t="s">
        <v>4512</v>
      </c>
      <c r="N1036" s="3" t="s">
        <v>294</v>
      </c>
      <c r="P1036" s="3" t="s">
        <v>669</v>
      </c>
      <c r="Q1036" s="3" t="s">
        <v>1475</v>
      </c>
      <c r="R1036" s="3" t="s">
        <v>2434</v>
      </c>
      <c r="S1036" s="2" t="str">
        <f>IF(P1036="심사불필요","-",VLOOKUP(K1036,'[1]자격증 backdata'!A:G,7,0))</f>
        <v>-</v>
      </c>
      <c r="T1036" s="2" t="str">
        <f>IF(S1036="-","-",IF(COUNTIFS(B:B,B1036,S:S,"필수")&gt;0,"자격요건충족","확인필요"))</f>
        <v>-</v>
      </c>
      <c r="U1036" s="2"/>
      <c r="W1036" s="2">
        <f>IF(Q1036="4급","심사불필요",VLOOKUP(K1036,'[1]자격증 backdata'!A:B,2,0))</f>
        <v>2</v>
      </c>
      <c r="X1036" s="3">
        <f>IF(R1036="A", MIN(20, SUMIFS(W:W, B:B, B1036, R:R, "A")),IF(R1036="B", MIN(30, SUMIFS(W:W, B:B, B1036, R:R, "B")),"비해당분야"))</f>
        <v>12</v>
      </c>
      <c r="Y1036" s="3" t="str">
        <f>IF(R1036="C",MIN(30,IF(COUNTIFS(B:B,B1036,W:W,"가1")=1,25,IF(COUNTIFS(B:B,B1036,W:W,"가1")&gt;=2,30,0))+IF(COUNTIFS(B:B,B1036,W:W,"나1")&gt;=4,30,IF(COUNTIFS(B:B,B1036,W:W,"나1")=3,26,IF(COUNTIFS(B:B,B1036,W:W,"나1")=2,22,IF(COUNTIFS(B:B,B1036,W:W,"나1")=1,18,0)))))+MIN(30,IF(COUNTIFS(B:B,B1036,W:W,"가2")=1,25,IF(COUNTIFS(B:B,B1036,W:W,"가2")&gt;=2,30,0))+IF(COUNTIFS(B:B,B1036,W:W,"나2")=3,30,IF(COUNTIFS(B:B,B1036,W:W,"나2")=2,25,IF(COUNTIFS(B:B,B1036,W:W,"나2")=1,20,0)))),"비해당분야")</f>
        <v>비해당분야</v>
      </c>
      <c r="Z1036" s="3" t="str">
        <f>IF(R1036="C",VLOOKUP(K1036,'[1]자격증 backdata'!A:F,6,0),"비해당분야")</f>
        <v>비해당분야</v>
      </c>
      <c r="AA1036" s="3" t="str">
        <f>IF(R1036="C",SUMIF(B:B,B1036,Z:Z),"비해당분야")</f>
        <v>비해당분야</v>
      </c>
      <c r="AB1036" s="3" t="str">
        <f>IF(R1036="C",SUM(Y1036,AA1036),"비해당분야")</f>
        <v>비해당분야</v>
      </c>
      <c r="AC1036" s="3">
        <f>IF(R1036="C",AB1036,X1036)</f>
        <v>12</v>
      </c>
      <c r="AD1036" s="3">
        <f>VLOOKUP(K1036,'[1]자격증 backdata'!A:D,4,0)</f>
        <v>0</v>
      </c>
      <c r="AE1036" s="3">
        <f>IF(_xlfn.MAXIFS(AD:AD,B:B,B1036)&gt;10,10,_xlfn.MAXIFS(AD:AD,B:B,B1036))</f>
        <v>5</v>
      </c>
      <c r="AG1036" s="2">
        <f>VLOOKUP(K1036,'[1]자격증 backdata'!A:C,3,0)</f>
        <v>0</v>
      </c>
      <c r="AH1036" s="2">
        <f>COUNTIFS($B:$B,$B1036,$AG:$AG,AH$1)</f>
        <v>0</v>
      </c>
      <c r="AI1036" s="2">
        <f>COUNTIFS($B:$B,$B1036,$AG:$AG,AI$1)</f>
        <v>0</v>
      </c>
      <c r="AJ1036" s="2">
        <f>COUNTIFS($B:$B,$B1036,$AG:$AG,AJ$1)</f>
        <v>0</v>
      </c>
      <c r="AK1036" s="2">
        <f>COUNTIFS($B:$B,$B1036,$AG:$AG,AK$1)</f>
        <v>0</v>
      </c>
      <c r="AL1036" s="2">
        <f>COUNTIFS($B:$B,$B1036,$AG:$AG,AL$1)</f>
        <v>0</v>
      </c>
      <c r="AM1036" s="2">
        <f>COUNTIFS($B:$B,$B1036,$AG:$AG,AM$1)</f>
        <v>0</v>
      </c>
      <c r="AN1036" s="2">
        <f>COUNTIFS($B:$B,$B1036,$AG:$AG,AN$1)</f>
        <v>0</v>
      </c>
      <c r="AO1036" s="2">
        <f>COUNTIFS($B:$B,$B1036,$AG:$AG,AO$1)</f>
        <v>0</v>
      </c>
      <c r="AP1036" s="2">
        <f>COUNTIFS($B:$B,$B1036,$AG:$AG,AP$1)</f>
        <v>0</v>
      </c>
      <c r="AQ1036" s="2">
        <f>COUNTIFS($B:$B,$B1036,$AG:$AG,AQ$1)</f>
        <v>1</v>
      </c>
      <c r="AR1036" s="2">
        <f>COUNTIFS($B:$B,$B1036,$AG:$AG,AR$1)</f>
        <v>0</v>
      </c>
      <c r="AS1036" s="2">
        <f>COUNTIFS($B:$B,$B1036,$AG:$AG,AS$1)</f>
        <v>0</v>
      </c>
      <c r="AT1036" s="2">
        <f>COUNTIFS($B:$B,$B1036,$AG:$AG,AT$1)</f>
        <v>1</v>
      </c>
      <c r="AU1036" s="2">
        <f>COUNTIFS($B:$B,$B1036,$AG:$AG,AU$1)</f>
        <v>1</v>
      </c>
    </row>
    <row r="1037" spans="1:47" ht="15" customHeight="1" x14ac:dyDescent="0.35">
      <c r="A1037" s="7">
        <f>IF(B1036=B1037,A1036,A1036+1)</f>
        <v>352</v>
      </c>
      <c r="B1037" s="7" t="s">
        <v>4511</v>
      </c>
      <c r="C1037" s="7" t="s">
        <v>4510</v>
      </c>
      <c r="D1037" s="7" t="s">
        <v>3044</v>
      </c>
      <c r="E1037" s="7" t="s">
        <v>3043</v>
      </c>
      <c r="F1037" s="4" t="s">
        <v>7</v>
      </c>
      <c r="G1037" s="4" t="s">
        <v>8</v>
      </c>
      <c r="H1037" s="4" t="s">
        <v>7</v>
      </c>
      <c r="I1037" s="3">
        <v>5</v>
      </c>
      <c r="J1037" s="3" t="s">
        <v>364</v>
      </c>
      <c r="K1037" s="3" t="s">
        <v>3075</v>
      </c>
      <c r="L1037" s="3" t="s">
        <v>254</v>
      </c>
      <c r="M1037" s="3" t="s">
        <v>4509</v>
      </c>
      <c r="N1037" s="3" t="s">
        <v>2750</v>
      </c>
      <c r="P1037" s="3" t="s">
        <v>669</v>
      </c>
      <c r="Q1037" s="3" t="s">
        <v>1475</v>
      </c>
      <c r="R1037" s="3" t="s">
        <v>2434</v>
      </c>
      <c r="S1037" s="2" t="str">
        <f>IF(P1037="심사불필요","-",VLOOKUP(K1037,'[1]자격증 backdata'!A:G,7,0))</f>
        <v>-</v>
      </c>
      <c r="T1037" s="2" t="str">
        <f>IF(S1037="-","-",IF(COUNTIFS(B:B,B1037,S:S,"필수")&gt;0,"자격요건충족","확인필요"))</f>
        <v>-</v>
      </c>
      <c r="U1037" s="2"/>
      <c r="W1037" s="2">
        <f>IF(Q1037="4급","심사불필요",VLOOKUP(K1037,'[1]자격증 backdata'!A:B,2,0))</f>
        <v>2</v>
      </c>
      <c r="X1037" s="3">
        <f>IF(R1037="A", MIN(20, SUMIFS(W:W, B:B, B1037, R:R, "A")),IF(R1037="B", MIN(30, SUMIFS(W:W, B:B, B1037, R:R, "B")),"비해당분야"))</f>
        <v>12</v>
      </c>
      <c r="Y1037" s="3" t="str">
        <f>IF(R1037="C",MIN(30,IF(COUNTIFS(B:B,B1037,W:W,"가1")=1,25,IF(COUNTIFS(B:B,B1037,W:W,"가1")&gt;=2,30,0))+IF(COUNTIFS(B:B,B1037,W:W,"나1")&gt;=4,30,IF(COUNTIFS(B:B,B1037,W:W,"나1")=3,26,IF(COUNTIFS(B:B,B1037,W:W,"나1")=2,22,IF(COUNTIFS(B:B,B1037,W:W,"나1")=1,18,0)))))+MIN(30,IF(COUNTIFS(B:B,B1037,W:W,"가2")=1,25,IF(COUNTIFS(B:B,B1037,W:W,"가2")&gt;=2,30,0))+IF(COUNTIFS(B:B,B1037,W:W,"나2")=3,30,IF(COUNTIFS(B:B,B1037,W:W,"나2")=2,25,IF(COUNTIFS(B:B,B1037,W:W,"나2")=1,20,0)))),"비해당분야")</f>
        <v>비해당분야</v>
      </c>
      <c r="Z1037" s="3" t="str">
        <f>IF(R1037="C",VLOOKUP(K1037,'[1]자격증 backdata'!A:F,6,0),"비해당분야")</f>
        <v>비해당분야</v>
      </c>
      <c r="AA1037" s="3" t="str">
        <f>IF(R1037="C",SUMIF(B:B,B1037,Z:Z),"비해당분야")</f>
        <v>비해당분야</v>
      </c>
      <c r="AB1037" s="3" t="str">
        <f>IF(R1037="C",SUM(Y1037,AA1037),"비해당분야")</f>
        <v>비해당분야</v>
      </c>
      <c r="AC1037" s="3">
        <f>IF(R1037="C",AB1037,X1037)</f>
        <v>12</v>
      </c>
      <c r="AD1037" s="3">
        <f>VLOOKUP(K1037,'[1]자격증 backdata'!A:D,4,0)</f>
        <v>0</v>
      </c>
      <c r="AE1037" s="3">
        <f>IF(_xlfn.MAXIFS(AD:AD,B:B,B1037)&gt;10,10,_xlfn.MAXIFS(AD:AD,B:B,B1037))</f>
        <v>5</v>
      </c>
      <c r="AG1037" s="2" t="str">
        <f>VLOOKUP(K1037,'[1]자격증 backdata'!A:C,3,0)</f>
        <v>J</v>
      </c>
      <c r="AH1037" s="2">
        <f>COUNTIFS($B:$B,$B1037,$AG:$AG,AH$1)</f>
        <v>0</v>
      </c>
      <c r="AI1037" s="2">
        <f>COUNTIFS($B:$B,$B1037,$AG:$AG,AI$1)</f>
        <v>0</v>
      </c>
      <c r="AJ1037" s="2">
        <f>COUNTIFS($B:$B,$B1037,$AG:$AG,AJ$1)</f>
        <v>0</v>
      </c>
      <c r="AK1037" s="2">
        <f>COUNTIFS($B:$B,$B1037,$AG:$AG,AK$1)</f>
        <v>0</v>
      </c>
      <c r="AL1037" s="2">
        <f>COUNTIFS($B:$B,$B1037,$AG:$AG,AL$1)</f>
        <v>0</v>
      </c>
      <c r="AM1037" s="2">
        <f>COUNTIFS($B:$B,$B1037,$AG:$AG,AM$1)</f>
        <v>0</v>
      </c>
      <c r="AN1037" s="2">
        <f>COUNTIFS($B:$B,$B1037,$AG:$AG,AN$1)</f>
        <v>0</v>
      </c>
      <c r="AO1037" s="2">
        <f>COUNTIFS($B:$B,$B1037,$AG:$AG,AO$1)</f>
        <v>0</v>
      </c>
      <c r="AP1037" s="2">
        <f>COUNTIFS($B:$B,$B1037,$AG:$AG,AP$1)</f>
        <v>0</v>
      </c>
      <c r="AQ1037" s="2">
        <f>COUNTIFS($B:$B,$B1037,$AG:$AG,AQ$1)</f>
        <v>1</v>
      </c>
      <c r="AR1037" s="2">
        <f>COUNTIFS($B:$B,$B1037,$AG:$AG,AR$1)</f>
        <v>0</v>
      </c>
      <c r="AS1037" s="2">
        <f>COUNTIFS($B:$B,$B1037,$AG:$AG,AS$1)</f>
        <v>0</v>
      </c>
      <c r="AT1037" s="2">
        <f>COUNTIFS($B:$B,$B1037,$AG:$AG,AT$1)</f>
        <v>1</v>
      </c>
      <c r="AU1037" s="2">
        <f>COUNTIFS($B:$B,$B1037,$AG:$AG,AU$1)</f>
        <v>1</v>
      </c>
    </row>
    <row r="1038" spans="1:47" ht="15" customHeight="1" x14ac:dyDescent="0.35">
      <c r="A1038" s="4">
        <f>IF(B1037=B1038,A1037,A1037+1)</f>
        <v>353</v>
      </c>
      <c r="B1038" s="4" t="s">
        <v>4506</v>
      </c>
      <c r="C1038" s="4" t="s">
        <v>4505</v>
      </c>
      <c r="D1038" s="4" t="s">
        <v>3044</v>
      </c>
      <c r="E1038" s="4" t="s">
        <v>3043</v>
      </c>
      <c r="F1038" s="4" t="s">
        <v>7</v>
      </c>
      <c r="G1038" s="4" t="s">
        <v>8</v>
      </c>
      <c r="H1038" s="4" t="s">
        <v>7</v>
      </c>
      <c r="I1038" s="4">
        <v>1</v>
      </c>
      <c r="J1038" s="4" t="s">
        <v>69</v>
      </c>
      <c r="K1038" s="4" t="s">
        <v>3065</v>
      </c>
      <c r="L1038" s="4" t="s">
        <v>36</v>
      </c>
      <c r="M1038" s="4" t="s">
        <v>4508</v>
      </c>
      <c r="N1038" s="4" t="s">
        <v>1256</v>
      </c>
      <c r="P1038" s="4" t="s">
        <v>669</v>
      </c>
      <c r="Q1038" s="4" t="s">
        <v>1475</v>
      </c>
      <c r="R1038" s="4" t="s">
        <v>2434</v>
      </c>
      <c r="S1038" s="5" t="str">
        <f>IF(P1038="심사불필요","-",VLOOKUP(K1038,'[1]자격증 backdata'!A:G,7,0))</f>
        <v>-</v>
      </c>
      <c r="T1038" s="5" t="str">
        <f>IF(S1038="-","-",IF(COUNTIFS(B:B,B1038,S:S,"필수")&gt;0,"자격요건충족","확인필요"))</f>
        <v>-</v>
      </c>
      <c r="U1038" s="5"/>
      <c r="W1038" s="5">
        <f>IF(Q1038="4급","심사불필요",VLOOKUP(K1038,'[1]자격증 backdata'!A:B,2,0))</f>
        <v>0</v>
      </c>
      <c r="X1038" s="4">
        <f>IF(R1038="A", MIN(20, SUMIFS(W:W, B:B, B1038, R:R, "A")),IF(R1038="B", MIN(30, SUMIFS(W:W, B:B, B1038, R:R, "B")),"비해당분야"))</f>
        <v>4</v>
      </c>
      <c r="Y1038" s="4" t="str">
        <f>IF(R1038="C",MIN(30,IF(COUNTIFS(B:B,B1038,W:W,"가1")=1,25,IF(COUNTIFS(B:B,B1038,W:W,"가1")&gt;=2,30,0))+IF(COUNTIFS(B:B,B1038,W:W,"나1")&gt;=4,30,IF(COUNTIFS(B:B,B1038,W:W,"나1")=3,26,IF(COUNTIFS(B:B,B1038,W:W,"나1")=2,22,IF(COUNTIFS(B:B,B1038,W:W,"나1")=1,18,0)))))+MIN(30,IF(COUNTIFS(B:B,B1038,W:W,"가2")=1,25,IF(COUNTIFS(B:B,B1038,W:W,"가2")&gt;=2,30,0))+IF(COUNTIFS(B:B,B1038,W:W,"나2")=3,30,IF(COUNTIFS(B:B,B1038,W:W,"나2")=2,25,IF(COUNTIFS(B:B,B1038,W:W,"나2")=1,20,0)))),"비해당분야")</f>
        <v>비해당분야</v>
      </c>
      <c r="Z1038" s="4" t="str">
        <f>IF(R1038="C",VLOOKUP(K1038,'[1]자격증 backdata'!A:F,6,0),"비해당분야")</f>
        <v>비해당분야</v>
      </c>
      <c r="AA1038" s="4" t="str">
        <f>IF(R1038="C",SUMIF(B:B,B1038,Z:Z),"비해당분야")</f>
        <v>비해당분야</v>
      </c>
      <c r="AB1038" s="4" t="str">
        <f>IF(R1038="C",SUM(Y1038,AA1038),"비해당분야")</f>
        <v>비해당분야</v>
      </c>
      <c r="AC1038" s="4">
        <f>IF(R1038="C",AB1038,X1038)</f>
        <v>4</v>
      </c>
      <c r="AD1038" s="4">
        <f>VLOOKUP(K1038,'[1]자격증 backdata'!A:D,4,0)</f>
        <v>5</v>
      </c>
      <c r="AE1038" s="4">
        <f>IF(_xlfn.MAXIFS(AD:AD,B:B,B1038)&gt;10,10,_xlfn.MAXIFS(AD:AD,B:B,B1038))</f>
        <v>5</v>
      </c>
      <c r="AG1038" s="5">
        <f>VLOOKUP(K1038,'[1]자격증 backdata'!A:C,3,0)</f>
        <v>0</v>
      </c>
      <c r="AH1038" s="5">
        <f>COUNTIFS($B:$B,$B1038,$AG:$AG,AH$1)</f>
        <v>0</v>
      </c>
      <c r="AI1038" s="5">
        <f>COUNTIFS($B:$B,$B1038,$AG:$AG,AI$1)</f>
        <v>0</v>
      </c>
      <c r="AJ1038" s="5">
        <f>COUNTIFS($B:$B,$B1038,$AG:$AG,AJ$1)</f>
        <v>0</v>
      </c>
      <c r="AK1038" s="5">
        <f>COUNTIFS($B:$B,$B1038,$AG:$AG,AK$1)</f>
        <v>0</v>
      </c>
      <c r="AL1038" s="5">
        <f>COUNTIFS($B:$B,$B1038,$AG:$AG,AL$1)</f>
        <v>0</v>
      </c>
      <c r="AM1038" s="5">
        <f>COUNTIFS($B:$B,$B1038,$AG:$AG,AM$1)</f>
        <v>0</v>
      </c>
      <c r="AN1038" s="5">
        <f>COUNTIFS($B:$B,$B1038,$AG:$AG,AN$1)</f>
        <v>0</v>
      </c>
      <c r="AO1038" s="5">
        <f>COUNTIFS($B:$B,$B1038,$AG:$AG,AO$1)</f>
        <v>0</v>
      </c>
      <c r="AP1038" s="5">
        <f>COUNTIFS($B:$B,$B1038,$AG:$AG,AP$1)</f>
        <v>0</v>
      </c>
      <c r="AQ1038" s="5">
        <f>COUNTIFS($B:$B,$B1038,$AG:$AG,AQ$1)</f>
        <v>0</v>
      </c>
      <c r="AR1038" s="5">
        <f>COUNTIFS($B:$B,$B1038,$AG:$AG,AR$1)</f>
        <v>0</v>
      </c>
      <c r="AS1038" s="5">
        <f>COUNTIFS($B:$B,$B1038,$AG:$AG,AS$1)</f>
        <v>0</v>
      </c>
      <c r="AT1038" s="5">
        <f>COUNTIFS($B:$B,$B1038,$AG:$AG,AT$1)</f>
        <v>1</v>
      </c>
      <c r="AU1038" s="5">
        <f>COUNTIFS($B:$B,$B1038,$AG:$AG,AU$1)</f>
        <v>0</v>
      </c>
    </row>
    <row r="1039" spans="1:47" ht="15" customHeight="1" x14ac:dyDescent="0.35">
      <c r="A1039" s="6">
        <f>IF(B1038=B1039,A1038,A1038+1)</f>
        <v>353</v>
      </c>
      <c r="B1039" s="6" t="s">
        <v>4506</v>
      </c>
      <c r="C1039" s="6" t="s">
        <v>4505</v>
      </c>
      <c r="D1039" s="6" t="s">
        <v>3044</v>
      </c>
      <c r="E1039" s="6" t="s">
        <v>3043</v>
      </c>
      <c r="F1039" s="4" t="s">
        <v>7</v>
      </c>
      <c r="G1039" s="4" t="s">
        <v>8</v>
      </c>
      <c r="H1039" s="4" t="s">
        <v>7</v>
      </c>
      <c r="I1039" s="4">
        <v>2</v>
      </c>
      <c r="J1039" s="4" t="s">
        <v>106</v>
      </c>
      <c r="K1039" s="4" t="s">
        <v>3057</v>
      </c>
      <c r="L1039" s="4" t="s">
        <v>55</v>
      </c>
      <c r="M1039" s="4" t="s">
        <v>4507</v>
      </c>
      <c r="N1039" s="4" t="s">
        <v>3790</v>
      </c>
      <c r="P1039" s="4" t="s">
        <v>669</v>
      </c>
      <c r="Q1039" s="4" t="s">
        <v>1475</v>
      </c>
      <c r="R1039" s="4" t="s">
        <v>2434</v>
      </c>
      <c r="S1039" s="5" t="str">
        <f>IF(P1039="심사불필요","-",VLOOKUP(K1039,'[1]자격증 backdata'!A:G,7,0))</f>
        <v>-</v>
      </c>
      <c r="T1039" s="5" t="str">
        <f>IF(S1039="-","-",IF(COUNTIFS(B:B,B1039,S:S,"필수")&gt;0,"자격요건충족","확인필요"))</f>
        <v>-</v>
      </c>
      <c r="U1039" s="5"/>
      <c r="W1039" s="5">
        <f>IF(Q1039="4급","심사불필요",VLOOKUP(K1039,'[1]자격증 backdata'!A:B,2,0))</f>
        <v>4</v>
      </c>
      <c r="X1039" s="4">
        <f>IF(R1039="A", MIN(20, SUMIFS(W:W, B:B, B1039, R:R, "A")),IF(R1039="B", MIN(30, SUMIFS(W:W, B:B, B1039, R:R, "B")),"비해당분야"))</f>
        <v>4</v>
      </c>
      <c r="Y1039" s="4" t="str">
        <f>IF(R1039="C",MIN(30,IF(COUNTIFS(B:B,B1039,W:W,"가1")=1,25,IF(COUNTIFS(B:B,B1039,W:W,"가1")&gt;=2,30,0))+IF(COUNTIFS(B:B,B1039,W:W,"나1")&gt;=4,30,IF(COUNTIFS(B:B,B1039,W:W,"나1")=3,26,IF(COUNTIFS(B:B,B1039,W:W,"나1")=2,22,IF(COUNTIFS(B:B,B1039,W:W,"나1")=1,18,0)))))+MIN(30,IF(COUNTIFS(B:B,B1039,W:W,"가2")=1,25,IF(COUNTIFS(B:B,B1039,W:W,"가2")&gt;=2,30,0))+IF(COUNTIFS(B:B,B1039,W:W,"나2")=3,30,IF(COUNTIFS(B:B,B1039,W:W,"나2")=2,25,IF(COUNTIFS(B:B,B1039,W:W,"나2")=1,20,0)))),"비해당분야")</f>
        <v>비해당분야</v>
      </c>
      <c r="Z1039" s="4" t="str">
        <f>IF(R1039="C",VLOOKUP(K1039,'[1]자격증 backdata'!A:F,6,0),"비해당분야")</f>
        <v>비해당분야</v>
      </c>
      <c r="AA1039" s="4" t="str">
        <f>IF(R1039="C",SUMIF(B:B,B1039,Z:Z),"비해당분야")</f>
        <v>비해당분야</v>
      </c>
      <c r="AB1039" s="4" t="str">
        <f>IF(R1039="C",SUM(Y1039,AA1039),"비해당분야")</f>
        <v>비해당분야</v>
      </c>
      <c r="AC1039" s="4">
        <f>IF(R1039="C",AB1039,X1039)</f>
        <v>4</v>
      </c>
      <c r="AD1039" s="4">
        <f>VLOOKUP(K1039,'[1]자격증 backdata'!A:D,4,0)</f>
        <v>0</v>
      </c>
      <c r="AE1039" s="4">
        <f>IF(_xlfn.MAXIFS(AD:AD,B:B,B1039)&gt;10,10,_xlfn.MAXIFS(AD:AD,B:B,B1039))</f>
        <v>5</v>
      </c>
      <c r="AG1039" s="5" t="str">
        <f>VLOOKUP(K1039,'[1]자격증 backdata'!A:C,3,0)</f>
        <v>M</v>
      </c>
      <c r="AH1039" s="5">
        <f>COUNTIFS($B:$B,$B1039,$AG:$AG,AH$1)</f>
        <v>0</v>
      </c>
      <c r="AI1039" s="5">
        <f>COUNTIFS($B:$B,$B1039,$AG:$AG,AI$1)</f>
        <v>0</v>
      </c>
      <c r="AJ1039" s="5">
        <f>COUNTIFS($B:$B,$B1039,$AG:$AG,AJ$1)</f>
        <v>0</v>
      </c>
      <c r="AK1039" s="5">
        <f>COUNTIFS($B:$B,$B1039,$AG:$AG,AK$1)</f>
        <v>0</v>
      </c>
      <c r="AL1039" s="5">
        <f>COUNTIFS($B:$B,$B1039,$AG:$AG,AL$1)</f>
        <v>0</v>
      </c>
      <c r="AM1039" s="5">
        <f>COUNTIFS($B:$B,$B1039,$AG:$AG,AM$1)</f>
        <v>0</v>
      </c>
      <c r="AN1039" s="5">
        <f>COUNTIFS($B:$B,$B1039,$AG:$AG,AN$1)</f>
        <v>0</v>
      </c>
      <c r="AO1039" s="5">
        <f>COUNTIFS($B:$B,$B1039,$AG:$AG,AO$1)</f>
        <v>0</v>
      </c>
      <c r="AP1039" s="5">
        <f>COUNTIFS($B:$B,$B1039,$AG:$AG,AP$1)</f>
        <v>0</v>
      </c>
      <c r="AQ1039" s="5">
        <f>COUNTIFS($B:$B,$B1039,$AG:$AG,AQ$1)</f>
        <v>0</v>
      </c>
      <c r="AR1039" s="5">
        <f>COUNTIFS($B:$B,$B1039,$AG:$AG,AR$1)</f>
        <v>0</v>
      </c>
      <c r="AS1039" s="5">
        <f>COUNTIFS($B:$B,$B1039,$AG:$AG,AS$1)</f>
        <v>0</v>
      </c>
      <c r="AT1039" s="5">
        <f>COUNTIFS($B:$B,$B1039,$AG:$AG,AT$1)</f>
        <v>1</v>
      </c>
      <c r="AU1039" s="5">
        <f>COUNTIFS($B:$B,$B1039,$AG:$AG,AU$1)</f>
        <v>0</v>
      </c>
    </row>
    <row r="1040" spans="1:47" ht="15" customHeight="1" x14ac:dyDescent="0.35">
      <c r="A1040" s="6">
        <f>IF(B1039=B1040,A1039,A1039+1)</f>
        <v>353</v>
      </c>
      <c r="B1040" s="6" t="s">
        <v>4506</v>
      </c>
      <c r="C1040" s="6" t="s">
        <v>4505</v>
      </c>
      <c r="D1040" s="6" t="s">
        <v>3044</v>
      </c>
      <c r="E1040" s="6" t="s">
        <v>3043</v>
      </c>
      <c r="F1040" s="4" t="s">
        <v>7</v>
      </c>
      <c r="G1040" s="4" t="s">
        <v>8</v>
      </c>
      <c r="H1040" s="4" t="s">
        <v>7</v>
      </c>
      <c r="I1040" s="4">
        <v>3</v>
      </c>
      <c r="J1040" s="4" t="s">
        <v>3148</v>
      </c>
      <c r="K1040" s="4" t="s">
        <v>3147</v>
      </c>
      <c r="L1040" s="4" t="s">
        <v>706</v>
      </c>
      <c r="M1040" s="4" t="s">
        <v>4504</v>
      </c>
      <c r="N1040" s="4" t="s">
        <v>3830</v>
      </c>
      <c r="P1040" s="4" t="s">
        <v>669</v>
      </c>
      <c r="Q1040" s="4" t="s">
        <v>1475</v>
      </c>
      <c r="R1040" s="4" t="s">
        <v>2434</v>
      </c>
      <c r="S1040" s="5" t="str">
        <f>IF(P1040="심사불필요","-",VLOOKUP(K1040,'[1]자격증 backdata'!A:G,7,0))</f>
        <v>-</v>
      </c>
      <c r="T1040" s="5" t="str">
        <f>IF(S1040="-","-",IF(COUNTIFS(B:B,B1040,S:S,"필수")&gt;0,"자격요건충족","확인필요"))</f>
        <v>-</v>
      </c>
      <c r="U1040" s="5"/>
      <c r="W1040" s="5">
        <f>IF(Q1040="4급","심사불필요",VLOOKUP(K1040,'[1]자격증 backdata'!A:B,2,0))</f>
        <v>0</v>
      </c>
      <c r="X1040" s="4">
        <f>IF(R1040="A", MIN(20, SUMIFS(W:W, B:B, B1040, R:R, "A")),IF(R1040="B", MIN(30, SUMIFS(W:W, B:B, B1040, R:R, "B")),"비해당분야"))</f>
        <v>4</v>
      </c>
      <c r="Y1040" s="4" t="str">
        <f>IF(R1040="C",MIN(30,IF(COUNTIFS(B:B,B1040,W:W,"가1")=1,25,IF(COUNTIFS(B:B,B1040,W:W,"가1")&gt;=2,30,0))+IF(COUNTIFS(B:B,B1040,W:W,"나1")&gt;=4,30,IF(COUNTIFS(B:B,B1040,W:W,"나1")=3,26,IF(COUNTIFS(B:B,B1040,W:W,"나1")=2,22,IF(COUNTIFS(B:B,B1040,W:W,"나1")=1,18,0)))))+MIN(30,IF(COUNTIFS(B:B,B1040,W:W,"가2")=1,25,IF(COUNTIFS(B:B,B1040,W:W,"가2")&gt;=2,30,0))+IF(COUNTIFS(B:B,B1040,W:W,"나2")=3,30,IF(COUNTIFS(B:B,B1040,W:W,"나2")=2,25,IF(COUNTIFS(B:B,B1040,W:W,"나2")=1,20,0)))),"비해당분야")</f>
        <v>비해당분야</v>
      </c>
      <c r="Z1040" s="4" t="str">
        <f>IF(R1040="C",VLOOKUP(K1040,'[1]자격증 backdata'!A:F,6,0),"비해당분야")</f>
        <v>비해당분야</v>
      </c>
      <c r="AA1040" s="4" t="str">
        <f>IF(R1040="C",SUMIF(B:B,B1040,Z:Z),"비해당분야")</f>
        <v>비해당분야</v>
      </c>
      <c r="AB1040" s="4" t="str">
        <f>IF(R1040="C",SUM(Y1040,AA1040),"비해당분야")</f>
        <v>비해당분야</v>
      </c>
      <c r="AC1040" s="4">
        <f>IF(R1040="C",AB1040,X1040)</f>
        <v>4</v>
      </c>
      <c r="AD1040" s="4">
        <f>VLOOKUP(K1040,'[1]자격증 backdata'!A:D,4,0)</f>
        <v>5</v>
      </c>
      <c r="AE1040" s="4">
        <f>IF(_xlfn.MAXIFS(AD:AD,B:B,B1040)&gt;10,10,_xlfn.MAXIFS(AD:AD,B:B,B1040))</f>
        <v>5</v>
      </c>
      <c r="AG1040" s="5">
        <f>VLOOKUP(K1040,'[1]자격증 backdata'!A:C,3,0)</f>
        <v>0</v>
      </c>
      <c r="AH1040" s="5">
        <f>COUNTIFS($B:$B,$B1040,$AG:$AG,AH$1)</f>
        <v>0</v>
      </c>
      <c r="AI1040" s="5">
        <f>COUNTIFS($B:$B,$B1040,$AG:$AG,AI$1)</f>
        <v>0</v>
      </c>
      <c r="AJ1040" s="5">
        <f>COUNTIFS($B:$B,$B1040,$AG:$AG,AJ$1)</f>
        <v>0</v>
      </c>
      <c r="AK1040" s="5">
        <f>COUNTIFS($B:$B,$B1040,$AG:$AG,AK$1)</f>
        <v>0</v>
      </c>
      <c r="AL1040" s="5">
        <f>COUNTIFS($B:$B,$B1040,$AG:$AG,AL$1)</f>
        <v>0</v>
      </c>
      <c r="AM1040" s="5">
        <f>COUNTIFS($B:$B,$B1040,$AG:$AG,AM$1)</f>
        <v>0</v>
      </c>
      <c r="AN1040" s="5">
        <f>COUNTIFS($B:$B,$B1040,$AG:$AG,AN$1)</f>
        <v>0</v>
      </c>
      <c r="AO1040" s="5">
        <f>COUNTIFS($B:$B,$B1040,$AG:$AG,AO$1)</f>
        <v>0</v>
      </c>
      <c r="AP1040" s="5">
        <f>COUNTIFS($B:$B,$B1040,$AG:$AG,AP$1)</f>
        <v>0</v>
      </c>
      <c r="AQ1040" s="5">
        <f>COUNTIFS($B:$B,$B1040,$AG:$AG,AQ$1)</f>
        <v>0</v>
      </c>
      <c r="AR1040" s="5">
        <f>COUNTIFS($B:$B,$B1040,$AG:$AG,AR$1)</f>
        <v>0</v>
      </c>
      <c r="AS1040" s="5">
        <f>COUNTIFS($B:$B,$B1040,$AG:$AG,AS$1)</f>
        <v>0</v>
      </c>
      <c r="AT1040" s="5">
        <f>COUNTIFS($B:$B,$B1040,$AG:$AG,AT$1)</f>
        <v>1</v>
      </c>
      <c r="AU1040" s="5">
        <f>COUNTIFS($B:$B,$B1040,$AG:$AG,AU$1)</f>
        <v>0</v>
      </c>
    </row>
    <row r="1041" spans="1:47" ht="15" customHeight="1" x14ac:dyDescent="0.35">
      <c r="A1041" s="3">
        <f>IF(B1040=B1041,A1040,A1040+1)</f>
        <v>354</v>
      </c>
      <c r="B1041" s="3" t="s">
        <v>4502</v>
      </c>
      <c r="C1041" s="3" t="s">
        <v>4501</v>
      </c>
      <c r="D1041" s="3" t="s">
        <v>3044</v>
      </c>
      <c r="E1041" s="3" t="s">
        <v>3043</v>
      </c>
      <c r="F1041" s="4" t="s">
        <v>7</v>
      </c>
      <c r="G1041" s="4" t="s">
        <v>8</v>
      </c>
      <c r="H1041" s="4" t="s">
        <v>7</v>
      </c>
      <c r="I1041" s="3">
        <v>1</v>
      </c>
      <c r="J1041" s="3" t="s">
        <v>38</v>
      </c>
      <c r="K1041" s="3" t="s">
        <v>3059</v>
      </c>
      <c r="L1041" s="3" t="s">
        <v>36</v>
      </c>
      <c r="M1041" s="3" t="s">
        <v>4503</v>
      </c>
      <c r="N1041" s="3" t="s">
        <v>784</v>
      </c>
      <c r="P1041" s="3" t="s">
        <v>669</v>
      </c>
      <c r="Q1041" s="3" t="s">
        <v>1475</v>
      </c>
      <c r="R1041" s="3" t="s">
        <v>2434</v>
      </c>
      <c r="S1041" s="2" t="str">
        <f>IF(P1041="심사불필요","-",VLOOKUP(K1041,'[1]자격증 backdata'!A:G,7,0))</f>
        <v>-</v>
      </c>
      <c r="T1041" s="2" t="str">
        <f>IF(S1041="-","-",IF(COUNTIFS(B:B,B1041,S:S,"필수")&gt;0,"자격요건충족","확인필요"))</f>
        <v>-</v>
      </c>
      <c r="U1041" s="2"/>
      <c r="W1041" s="2">
        <f>IF(Q1041="4급","심사불필요",VLOOKUP(K1041,'[1]자격증 backdata'!A:B,2,0))</f>
        <v>0</v>
      </c>
      <c r="X1041" s="3">
        <f>IF(R1041="A", MIN(20, SUMIFS(W:W, B:B, B1041, R:R, "A")),IF(R1041="B", MIN(30, SUMIFS(W:W, B:B, B1041, R:R, "B")),"비해당분야"))</f>
        <v>4</v>
      </c>
      <c r="Y1041" s="3" t="str">
        <f>IF(R1041="C",MIN(30,IF(COUNTIFS(B:B,B1041,W:W,"가1")=1,25,IF(COUNTIFS(B:B,B1041,W:W,"가1")&gt;=2,30,0))+IF(COUNTIFS(B:B,B1041,W:W,"나1")&gt;=4,30,IF(COUNTIFS(B:B,B1041,W:W,"나1")=3,26,IF(COUNTIFS(B:B,B1041,W:W,"나1")=2,22,IF(COUNTIFS(B:B,B1041,W:W,"나1")=1,18,0)))))+MIN(30,IF(COUNTIFS(B:B,B1041,W:W,"가2")=1,25,IF(COUNTIFS(B:B,B1041,W:W,"가2")&gt;=2,30,0))+IF(COUNTIFS(B:B,B1041,W:W,"나2")=3,30,IF(COUNTIFS(B:B,B1041,W:W,"나2")=2,25,IF(COUNTIFS(B:B,B1041,W:W,"나2")=1,20,0)))),"비해당분야")</f>
        <v>비해당분야</v>
      </c>
      <c r="Z1041" s="3" t="str">
        <f>IF(R1041="C",VLOOKUP(K1041,'[1]자격증 backdata'!A:F,6,0),"비해당분야")</f>
        <v>비해당분야</v>
      </c>
      <c r="AA1041" s="3" t="str">
        <f>IF(R1041="C",SUMIF(B:B,B1041,Z:Z),"비해당분야")</f>
        <v>비해당분야</v>
      </c>
      <c r="AB1041" s="3" t="str">
        <f>IF(R1041="C",SUM(Y1041,AA1041),"비해당분야")</f>
        <v>비해당분야</v>
      </c>
      <c r="AC1041" s="3">
        <f>IF(R1041="C",AB1041,X1041)</f>
        <v>4</v>
      </c>
      <c r="AD1041" s="3">
        <f>VLOOKUP(K1041,'[1]자격증 backdata'!A:D,4,0)</f>
        <v>5</v>
      </c>
      <c r="AE1041" s="3">
        <f>IF(_xlfn.MAXIFS(AD:AD,B:B,B1041)&gt;10,10,_xlfn.MAXIFS(AD:AD,B:B,B1041))</f>
        <v>5</v>
      </c>
      <c r="AG1041" s="2">
        <f>VLOOKUP(K1041,'[1]자격증 backdata'!A:C,3,0)</f>
        <v>0</v>
      </c>
      <c r="AH1041" s="2">
        <f>COUNTIFS($B:$B,$B1041,$AG:$AG,AH$1)</f>
        <v>0</v>
      </c>
      <c r="AI1041" s="2">
        <f>COUNTIFS($B:$B,$B1041,$AG:$AG,AI$1)</f>
        <v>0</v>
      </c>
      <c r="AJ1041" s="2">
        <f>COUNTIFS($B:$B,$B1041,$AG:$AG,AJ$1)</f>
        <v>0</v>
      </c>
      <c r="AK1041" s="2">
        <f>COUNTIFS($B:$B,$B1041,$AG:$AG,AK$1)</f>
        <v>0</v>
      </c>
      <c r="AL1041" s="2">
        <f>COUNTIFS($B:$B,$B1041,$AG:$AG,AL$1)</f>
        <v>0</v>
      </c>
      <c r="AM1041" s="2">
        <f>COUNTIFS($B:$B,$B1041,$AG:$AG,AM$1)</f>
        <v>0</v>
      </c>
      <c r="AN1041" s="2">
        <f>COUNTIFS($B:$B,$B1041,$AG:$AG,AN$1)</f>
        <v>0</v>
      </c>
      <c r="AO1041" s="2">
        <f>COUNTIFS($B:$B,$B1041,$AG:$AG,AO$1)</f>
        <v>0</v>
      </c>
      <c r="AP1041" s="2">
        <f>COUNTIFS($B:$B,$B1041,$AG:$AG,AP$1)</f>
        <v>0</v>
      </c>
      <c r="AQ1041" s="2">
        <f>COUNTIFS($B:$B,$B1041,$AG:$AG,AQ$1)</f>
        <v>0</v>
      </c>
      <c r="AR1041" s="2">
        <f>COUNTIFS($B:$B,$B1041,$AG:$AG,AR$1)</f>
        <v>0</v>
      </c>
      <c r="AS1041" s="2">
        <f>COUNTIFS($B:$B,$B1041,$AG:$AG,AS$1)</f>
        <v>0</v>
      </c>
      <c r="AT1041" s="2">
        <f>COUNTIFS($B:$B,$B1041,$AG:$AG,AT$1)</f>
        <v>1</v>
      </c>
      <c r="AU1041" s="2">
        <f>COUNTIFS($B:$B,$B1041,$AG:$AG,AU$1)</f>
        <v>0</v>
      </c>
    </row>
    <row r="1042" spans="1:47" ht="15" customHeight="1" x14ac:dyDescent="0.35">
      <c r="A1042" s="7">
        <f>IF(B1041=B1042,A1041,A1041+1)</f>
        <v>354</v>
      </c>
      <c r="B1042" s="7" t="s">
        <v>4502</v>
      </c>
      <c r="C1042" s="7" t="s">
        <v>4501</v>
      </c>
      <c r="D1042" s="7" t="s">
        <v>3044</v>
      </c>
      <c r="E1042" s="7" t="s">
        <v>3043</v>
      </c>
      <c r="F1042" s="4" t="s">
        <v>7</v>
      </c>
      <c r="G1042" s="4" t="s">
        <v>8</v>
      </c>
      <c r="H1042" s="4" t="s">
        <v>7</v>
      </c>
      <c r="I1042" s="3">
        <v>2</v>
      </c>
      <c r="J1042" s="3" t="s">
        <v>106</v>
      </c>
      <c r="K1042" s="3" t="s">
        <v>3057</v>
      </c>
      <c r="L1042" s="3" t="s">
        <v>55</v>
      </c>
      <c r="M1042" s="3" t="s">
        <v>4500</v>
      </c>
      <c r="N1042" s="3" t="s">
        <v>3886</v>
      </c>
      <c r="P1042" s="3" t="s">
        <v>669</v>
      </c>
      <c r="Q1042" s="3" t="s">
        <v>1475</v>
      </c>
      <c r="R1042" s="3" t="s">
        <v>2434</v>
      </c>
      <c r="S1042" s="2" t="str">
        <f>IF(P1042="심사불필요","-",VLOOKUP(K1042,'[1]자격증 backdata'!A:G,7,0))</f>
        <v>-</v>
      </c>
      <c r="T1042" s="2" t="str">
        <f>IF(S1042="-","-",IF(COUNTIFS(B:B,B1042,S:S,"필수")&gt;0,"자격요건충족","확인필요"))</f>
        <v>-</v>
      </c>
      <c r="U1042" s="2"/>
      <c r="W1042" s="2">
        <f>IF(Q1042="4급","심사불필요",VLOOKUP(K1042,'[1]자격증 backdata'!A:B,2,0))</f>
        <v>4</v>
      </c>
      <c r="X1042" s="3">
        <f>IF(R1042="A", MIN(20, SUMIFS(W:W, B:B, B1042, R:R, "A")),IF(R1042="B", MIN(30, SUMIFS(W:W, B:B, B1042, R:R, "B")),"비해당분야"))</f>
        <v>4</v>
      </c>
      <c r="Y1042" s="3" t="str">
        <f>IF(R1042="C",MIN(30,IF(COUNTIFS(B:B,B1042,W:W,"가1")=1,25,IF(COUNTIFS(B:B,B1042,W:W,"가1")&gt;=2,30,0))+IF(COUNTIFS(B:B,B1042,W:W,"나1")&gt;=4,30,IF(COUNTIFS(B:B,B1042,W:W,"나1")=3,26,IF(COUNTIFS(B:B,B1042,W:W,"나1")=2,22,IF(COUNTIFS(B:B,B1042,W:W,"나1")=1,18,0)))))+MIN(30,IF(COUNTIFS(B:B,B1042,W:W,"가2")=1,25,IF(COUNTIFS(B:B,B1042,W:W,"가2")&gt;=2,30,0))+IF(COUNTIFS(B:B,B1042,W:W,"나2")=3,30,IF(COUNTIFS(B:B,B1042,W:W,"나2")=2,25,IF(COUNTIFS(B:B,B1042,W:W,"나2")=1,20,0)))),"비해당분야")</f>
        <v>비해당분야</v>
      </c>
      <c r="Z1042" s="3" t="str">
        <f>IF(R1042="C",VLOOKUP(K1042,'[1]자격증 backdata'!A:F,6,0),"비해당분야")</f>
        <v>비해당분야</v>
      </c>
      <c r="AA1042" s="3" t="str">
        <f>IF(R1042="C",SUMIF(B:B,B1042,Z:Z),"비해당분야")</f>
        <v>비해당분야</v>
      </c>
      <c r="AB1042" s="3" t="str">
        <f>IF(R1042="C",SUM(Y1042,AA1042),"비해당분야")</f>
        <v>비해당분야</v>
      </c>
      <c r="AC1042" s="3">
        <f>IF(R1042="C",AB1042,X1042)</f>
        <v>4</v>
      </c>
      <c r="AD1042" s="3">
        <f>VLOOKUP(K1042,'[1]자격증 backdata'!A:D,4,0)</f>
        <v>0</v>
      </c>
      <c r="AE1042" s="3">
        <f>IF(_xlfn.MAXIFS(AD:AD,B:B,B1042)&gt;10,10,_xlfn.MAXIFS(AD:AD,B:B,B1042))</f>
        <v>5</v>
      </c>
      <c r="AG1042" s="2" t="str">
        <f>VLOOKUP(K1042,'[1]자격증 backdata'!A:C,3,0)</f>
        <v>M</v>
      </c>
      <c r="AH1042" s="2">
        <f>COUNTIFS($B:$B,$B1042,$AG:$AG,AH$1)</f>
        <v>0</v>
      </c>
      <c r="AI1042" s="2">
        <f>COUNTIFS($B:$B,$B1042,$AG:$AG,AI$1)</f>
        <v>0</v>
      </c>
      <c r="AJ1042" s="2">
        <f>COUNTIFS($B:$B,$B1042,$AG:$AG,AJ$1)</f>
        <v>0</v>
      </c>
      <c r="AK1042" s="2">
        <f>COUNTIFS($B:$B,$B1042,$AG:$AG,AK$1)</f>
        <v>0</v>
      </c>
      <c r="AL1042" s="2">
        <f>COUNTIFS($B:$B,$B1042,$AG:$AG,AL$1)</f>
        <v>0</v>
      </c>
      <c r="AM1042" s="2">
        <f>COUNTIFS($B:$B,$B1042,$AG:$AG,AM$1)</f>
        <v>0</v>
      </c>
      <c r="AN1042" s="2">
        <f>COUNTIFS($B:$B,$B1042,$AG:$AG,AN$1)</f>
        <v>0</v>
      </c>
      <c r="AO1042" s="2">
        <f>COUNTIFS($B:$B,$B1042,$AG:$AG,AO$1)</f>
        <v>0</v>
      </c>
      <c r="AP1042" s="2">
        <f>COUNTIFS($B:$B,$B1042,$AG:$AG,AP$1)</f>
        <v>0</v>
      </c>
      <c r="AQ1042" s="2">
        <f>COUNTIFS($B:$B,$B1042,$AG:$AG,AQ$1)</f>
        <v>0</v>
      </c>
      <c r="AR1042" s="2">
        <f>COUNTIFS($B:$B,$B1042,$AG:$AG,AR$1)</f>
        <v>0</v>
      </c>
      <c r="AS1042" s="2">
        <f>COUNTIFS($B:$B,$B1042,$AG:$AG,AS$1)</f>
        <v>0</v>
      </c>
      <c r="AT1042" s="2">
        <f>COUNTIFS($B:$B,$B1042,$AG:$AG,AT$1)</f>
        <v>1</v>
      </c>
      <c r="AU1042" s="2">
        <f>COUNTIFS($B:$B,$B1042,$AG:$AG,AU$1)</f>
        <v>0</v>
      </c>
    </row>
    <row r="1043" spans="1:47" ht="15" customHeight="1" x14ac:dyDescent="0.35">
      <c r="A1043" s="4">
        <f>IF(B1042=B1043,A1042,A1042+1)</f>
        <v>355</v>
      </c>
      <c r="B1043" s="4" t="s">
        <v>4495</v>
      </c>
      <c r="C1043" s="4" t="s">
        <v>4494</v>
      </c>
      <c r="D1043" s="4" t="s">
        <v>3044</v>
      </c>
      <c r="E1043" s="4" t="s">
        <v>3043</v>
      </c>
      <c r="F1043" s="4" t="s">
        <v>7</v>
      </c>
      <c r="G1043" s="4" t="s">
        <v>8</v>
      </c>
      <c r="H1043" s="4" t="s">
        <v>7</v>
      </c>
      <c r="I1043" s="4">
        <v>1</v>
      </c>
      <c r="J1043" s="4" t="s">
        <v>69</v>
      </c>
      <c r="K1043" s="4" t="s">
        <v>3065</v>
      </c>
      <c r="L1043" s="4" t="s">
        <v>36</v>
      </c>
      <c r="M1043" s="4" t="s">
        <v>4499</v>
      </c>
      <c r="N1043" s="4" t="s">
        <v>1693</v>
      </c>
      <c r="P1043" s="4" t="s">
        <v>669</v>
      </c>
      <c r="Q1043" s="4" t="s">
        <v>1475</v>
      </c>
      <c r="R1043" s="4" t="s">
        <v>2434</v>
      </c>
      <c r="S1043" s="5" t="str">
        <f>IF(P1043="심사불필요","-",VLOOKUP(K1043,'[1]자격증 backdata'!A:G,7,0))</f>
        <v>-</v>
      </c>
      <c r="T1043" s="5" t="str">
        <f>IF(S1043="-","-",IF(COUNTIFS(B:B,B1043,S:S,"필수")&gt;0,"자격요건충족","확인필요"))</f>
        <v>-</v>
      </c>
      <c r="U1043" s="5"/>
      <c r="W1043" s="5">
        <f>IF(Q1043="4급","심사불필요",VLOOKUP(K1043,'[1]자격증 backdata'!A:B,2,0))</f>
        <v>0</v>
      </c>
      <c r="X1043" s="4">
        <f>IF(R1043="A", MIN(20, SUMIFS(W:W, B:B, B1043, R:R, "A")),IF(R1043="B", MIN(30, SUMIFS(W:W, B:B, B1043, R:R, "B")),"비해당분야"))</f>
        <v>10</v>
      </c>
      <c r="Y1043" s="4" t="str">
        <f>IF(R1043="C",MIN(30,IF(COUNTIFS(B:B,B1043,W:W,"가1")=1,25,IF(COUNTIFS(B:B,B1043,W:W,"가1")&gt;=2,30,0))+IF(COUNTIFS(B:B,B1043,W:W,"나1")&gt;=4,30,IF(COUNTIFS(B:B,B1043,W:W,"나1")=3,26,IF(COUNTIFS(B:B,B1043,W:W,"나1")=2,22,IF(COUNTIFS(B:B,B1043,W:W,"나1")=1,18,0)))))+MIN(30,IF(COUNTIFS(B:B,B1043,W:W,"가2")=1,25,IF(COUNTIFS(B:B,B1043,W:W,"가2")&gt;=2,30,0))+IF(COUNTIFS(B:B,B1043,W:W,"나2")=3,30,IF(COUNTIFS(B:B,B1043,W:W,"나2")=2,25,IF(COUNTIFS(B:B,B1043,W:W,"나2")=1,20,0)))),"비해당분야")</f>
        <v>비해당분야</v>
      </c>
      <c r="Z1043" s="4" t="str">
        <f>IF(R1043="C",VLOOKUP(K1043,'[1]자격증 backdata'!A:F,6,0),"비해당분야")</f>
        <v>비해당분야</v>
      </c>
      <c r="AA1043" s="4" t="str">
        <f>IF(R1043="C",SUMIF(B:B,B1043,Z:Z),"비해당분야")</f>
        <v>비해당분야</v>
      </c>
      <c r="AB1043" s="4" t="str">
        <f>IF(R1043="C",SUM(Y1043,AA1043),"비해당분야")</f>
        <v>비해당분야</v>
      </c>
      <c r="AC1043" s="4">
        <f>IF(R1043="C",AB1043,X1043)</f>
        <v>10</v>
      </c>
      <c r="AD1043" s="4">
        <f>VLOOKUP(K1043,'[1]자격증 backdata'!A:D,4,0)</f>
        <v>5</v>
      </c>
      <c r="AE1043" s="4">
        <f>IF(_xlfn.MAXIFS(AD:AD,B:B,B1043)&gt;10,10,_xlfn.MAXIFS(AD:AD,B:B,B1043))</f>
        <v>5</v>
      </c>
      <c r="AG1043" s="5">
        <f>VLOOKUP(K1043,'[1]자격증 backdata'!A:C,3,0)</f>
        <v>0</v>
      </c>
      <c r="AH1043" s="5">
        <f>COUNTIFS($B:$B,$B1043,$AG:$AG,AH$1)</f>
        <v>0</v>
      </c>
      <c r="AI1043" s="5">
        <f>COUNTIFS($B:$B,$B1043,$AG:$AG,AI$1)</f>
        <v>0</v>
      </c>
      <c r="AJ1043" s="5">
        <f>COUNTIFS($B:$B,$B1043,$AG:$AG,AJ$1)</f>
        <v>0</v>
      </c>
      <c r="AK1043" s="5">
        <f>COUNTIFS($B:$B,$B1043,$AG:$AG,AK$1)</f>
        <v>0</v>
      </c>
      <c r="AL1043" s="5">
        <f>COUNTIFS($B:$B,$B1043,$AG:$AG,AL$1)</f>
        <v>0</v>
      </c>
      <c r="AM1043" s="5">
        <f>COUNTIFS($B:$B,$B1043,$AG:$AG,AM$1)</f>
        <v>0</v>
      </c>
      <c r="AN1043" s="5">
        <f>COUNTIFS($B:$B,$B1043,$AG:$AG,AN$1)</f>
        <v>0</v>
      </c>
      <c r="AO1043" s="5">
        <f>COUNTIFS($B:$B,$B1043,$AG:$AG,AO$1)</f>
        <v>0</v>
      </c>
      <c r="AP1043" s="5">
        <f>COUNTIFS($B:$B,$B1043,$AG:$AG,AP$1)</f>
        <v>0</v>
      </c>
      <c r="AQ1043" s="5">
        <f>COUNTIFS($B:$B,$B1043,$AG:$AG,AQ$1)</f>
        <v>0</v>
      </c>
      <c r="AR1043" s="5">
        <f>COUNTIFS($B:$B,$B1043,$AG:$AG,AR$1)</f>
        <v>0</v>
      </c>
      <c r="AS1043" s="5">
        <f>COUNTIFS($B:$B,$B1043,$AG:$AG,AS$1)</f>
        <v>0</v>
      </c>
      <c r="AT1043" s="5">
        <f>COUNTIFS($B:$B,$B1043,$AG:$AG,AT$1)</f>
        <v>1</v>
      </c>
      <c r="AU1043" s="5">
        <f>COUNTIFS($B:$B,$B1043,$AG:$AG,AU$1)</f>
        <v>0</v>
      </c>
    </row>
    <row r="1044" spans="1:47" ht="15" customHeight="1" x14ac:dyDescent="0.35">
      <c r="A1044" s="6">
        <f>IF(B1043=B1044,A1043,A1043+1)</f>
        <v>355</v>
      </c>
      <c r="B1044" s="6" t="s">
        <v>4495</v>
      </c>
      <c r="C1044" s="6" t="s">
        <v>4494</v>
      </c>
      <c r="D1044" s="6" t="s">
        <v>3044</v>
      </c>
      <c r="E1044" s="6" t="s">
        <v>3043</v>
      </c>
      <c r="F1044" s="4" t="s">
        <v>7</v>
      </c>
      <c r="G1044" s="4" t="s">
        <v>8</v>
      </c>
      <c r="H1044" s="4" t="s">
        <v>7</v>
      </c>
      <c r="I1044" s="4">
        <v>2</v>
      </c>
      <c r="J1044" s="4" t="s">
        <v>106</v>
      </c>
      <c r="K1044" s="4" t="s">
        <v>3057</v>
      </c>
      <c r="L1044" s="4" t="s">
        <v>55</v>
      </c>
      <c r="M1044" s="4" t="s">
        <v>4498</v>
      </c>
      <c r="N1044" s="4" t="s">
        <v>326</v>
      </c>
      <c r="P1044" s="4" t="s">
        <v>669</v>
      </c>
      <c r="Q1044" s="4" t="s">
        <v>1475</v>
      </c>
      <c r="R1044" s="4" t="s">
        <v>2434</v>
      </c>
      <c r="S1044" s="5" t="str">
        <f>IF(P1044="심사불필요","-",VLOOKUP(K1044,'[1]자격증 backdata'!A:G,7,0))</f>
        <v>-</v>
      </c>
      <c r="T1044" s="5" t="str">
        <f>IF(S1044="-","-",IF(COUNTIFS(B:B,B1044,S:S,"필수")&gt;0,"자격요건충족","확인필요"))</f>
        <v>-</v>
      </c>
      <c r="U1044" s="5"/>
      <c r="W1044" s="5">
        <f>IF(Q1044="4급","심사불필요",VLOOKUP(K1044,'[1]자격증 backdata'!A:B,2,0))</f>
        <v>4</v>
      </c>
      <c r="X1044" s="4">
        <f>IF(R1044="A", MIN(20, SUMIFS(W:W, B:B, B1044, R:R, "A")),IF(R1044="B", MIN(30, SUMIFS(W:W, B:B, B1044, R:R, "B")),"비해당분야"))</f>
        <v>10</v>
      </c>
      <c r="Y1044" s="4" t="str">
        <f>IF(R1044="C",MIN(30,IF(COUNTIFS(B:B,B1044,W:W,"가1")=1,25,IF(COUNTIFS(B:B,B1044,W:W,"가1")&gt;=2,30,0))+IF(COUNTIFS(B:B,B1044,W:W,"나1")&gt;=4,30,IF(COUNTIFS(B:B,B1044,W:W,"나1")=3,26,IF(COUNTIFS(B:B,B1044,W:W,"나1")=2,22,IF(COUNTIFS(B:B,B1044,W:W,"나1")=1,18,0)))))+MIN(30,IF(COUNTIFS(B:B,B1044,W:W,"가2")=1,25,IF(COUNTIFS(B:B,B1044,W:W,"가2")&gt;=2,30,0))+IF(COUNTIFS(B:B,B1044,W:W,"나2")=3,30,IF(COUNTIFS(B:B,B1044,W:W,"나2")=2,25,IF(COUNTIFS(B:B,B1044,W:W,"나2")=1,20,0)))),"비해당분야")</f>
        <v>비해당분야</v>
      </c>
      <c r="Z1044" s="4" t="str">
        <f>IF(R1044="C",VLOOKUP(K1044,'[1]자격증 backdata'!A:F,6,0),"비해당분야")</f>
        <v>비해당분야</v>
      </c>
      <c r="AA1044" s="4" t="str">
        <f>IF(R1044="C",SUMIF(B:B,B1044,Z:Z),"비해당분야")</f>
        <v>비해당분야</v>
      </c>
      <c r="AB1044" s="4" t="str">
        <f>IF(R1044="C",SUM(Y1044,AA1044),"비해당분야")</f>
        <v>비해당분야</v>
      </c>
      <c r="AC1044" s="4">
        <f>IF(R1044="C",AB1044,X1044)</f>
        <v>10</v>
      </c>
      <c r="AD1044" s="4">
        <f>VLOOKUP(K1044,'[1]자격증 backdata'!A:D,4,0)</f>
        <v>0</v>
      </c>
      <c r="AE1044" s="4">
        <f>IF(_xlfn.MAXIFS(AD:AD,B:B,B1044)&gt;10,10,_xlfn.MAXIFS(AD:AD,B:B,B1044))</f>
        <v>5</v>
      </c>
      <c r="AG1044" s="5" t="str">
        <f>VLOOKUP(K1044,'[1]자격증 backdata'!A:C,3,0)</f>
        <v>M</v>
      </c>
      <c r="AH1044" s="5">
        <f>COUNTIFS($B:$B,$B1044,$AG:$AG,AH$1)</f>
        <v>0</v>
      </c>
      <c r="AI1044" s="5">
        <f>COUNTIFS($B:$B,$B1044,$AG:$AG,AI$1)</f>
        <v>0</v>
      </c>
      <c r="AJ1044" s="5">
        <f>COUNTIFS($B:$B,$B1044,$AG:$AG,AJ$1)</f>
        <v>0</v>
      </c>
      <c r="AK1044" s="5">
        <f>COUNTIFS($B:$B,$B1044,$AG:$AG,AK$1)</f>
        <v>0</v>
      </c>
      <c r="AL1044" s="5">
        <f>COUNTIFS($B:$B,$B1044,$AG:$AG,AL$1)</f>
        <v>0</v>
      </c>
      <c r="AM1044" s="5">
        <f>COUNTIFS($B:$B,$B1044,$AG:$AG,AM$1)</f>
        <v>0</v>
      </c>
      <c r="AN1044" s="5">
        <f>COUNTIFS($B:$B,$B1044,$AG:$AG,AN$1)</f>
        <v>0</v>
      </c>
      <c r="AO1044" s="5">
        <f>COUNTIFS($B:$B,$B1044,$AG:$AG,AO$1)</f>
        <v>0</v>
      </c>
      <c r="AP1044" s="5">
        <f>COUNTIFS($B:$B,$B1044,$AG:$AG,AP$1)</f>
        <v>0</v>
      </c>
      <c r="AQ1044" s="5">
        <f>COUNTIFS($B:$B,$B1044,$AG:$AG,AQ$1)</f>
        <v>0</v>
      </c>
      <c r="AR1044" s="5">
        <f>COUNTIFS($B:$B,$B1044,$AG:$AG,AR$1)</f>
        <v>0</v>
      </c>
      <c r="AS1044" s="5">
        <f>COUNTIFS($B:$B,$B1044,$AG:$AG,AS$1)</f>
        <v>0</v>
      </c>
      <c r="AT1044" s="5">
        <f>COUNTIFS($B:$B,$B1044,$AG:$AG,AT$1)</f>
        <v>1</v>
      </c>
      <c r="AU1044" s="5">
        <f>COUNTIFS($B:$B,$B1044,$AG:$AG,AU$1)</f>
        <v>0</v>
      </c>
    </row>
    <row r="1045" spans="1:47" ht="15" customHeight="1" x14ac:dyDescent="0.35">
      <c r="A1045" s="6">
        <f>IF(B1044=B1045,A1044,A1044+1)</f>
        <v>355</v>
      </c>
      <c r="B1045" s="6" t="s">
        <v>4495</v>
      </c>
      <c r="C1045" s="6" t="s">
        <v>4494</v>
      </c>
      <c r="D1045" s="6" t="s">
        <v>3044</v>
      </c>
      <c r="E1045" s="6" t="s">
        <v>3043</v>
      </c>
      <c r="F1045" s="4" t="s">
        <v>7</v>
      </c>
      <c r="G1045" s="4" t="s">
        <v>8</v>
      </c>
      <c r="H1045" s="4" t="s">
        <v>7</v>
      </c>
      <c r="I1045" s="4">
        <v>3</v>
      </c>
      <c r="J1045" s="4" t="s">
        <v>1970</v>
      </c>
      <c r="K1045" s="4" t="s">
        <v>3092</v>
      </c>
      <c r="L1045" s="4" t="s">
        <v>348</v>
      </c>
      <c r="M1045" s="4" t="s">
        <v>4497</v>
      </c>
      <c r="N1045" s="4" t="s">
        <v>4496</v>
      </c>
      <c r="P1045" s="4" t="s">
        <v>669</v>
      </c>
      <c r="Q1045" s="4" t="s">
        <v>1475</v>
      </c>
      <c r="R1045" s="4" t="s">
        <v>2434</v>
      </c>
      <c r="S1045" s="5" t="str">
        <f>IF(P1045="심사불필요","-",VLOOKUP(K1045,'[1]자격증 backdata'!A:G,7,0))</f>
        <v>-</v>
      </c>
      <c r="T1045" s="5" t="str">
        <f>IF(S1045="-","-",IF(COUNTIFS(B:B,B1045,S:S,"필수")&gt;0,"자격요건충족","확인필요"))</f>
        <v>-</v>
      </c>
      <c r="U1045" s="5"/>
      <c r="W1045" s="5">
        <f>IF(Q1045="4급","심사불필요",VLOOKUP(K1045,'[1]자격증 backdata'!A:B,2,0))</f>
        <v>4</v>
      </c>
      <c r="X1045" s="4">
        <f>IF(R1045="A", MIN(20, SUMIFS(W:W, B:B, B1045, R:R, "A")),IF(R1045="B", MIN(30, SUMIFS(W:W, B:B, B1045, R:R, "B")),"비해당분야"))</f>
        <v>10</v>
      </c>
      <c r="Y1045" s="4" t="str">
        <f>IF(R1045="C",MIN(30,IF(COUNTIFS(B:B,B1045,W:W,"가1")=1,25,IF(COUNTIFS(B:B,B1045,W:W,"가1")&gt;=2,30,0))+IF(COUNTIFS(B:B,B1045,W:W,"나1")&gt;=4,30,IF(COUNTIFS(B:B,B1045,W:W,"나1")=3,26,IF(COUNTIFS(B:B,B1045,W:W,"나1")=2,22,IF(COUNTIFS(B:B,B1045,W:W,"나1")=1,18,0)))))+MIN(30,IF(COUNTIFS(B:B,B1045,W:W,"가2")=1,25,IF(COUNTIFS(B:B,B1045,W:W,"가2")&gt;=2,30,0))+IF(COUNTIFS(B:B,B1045,W:W,"나2")=3,30,IF(COUNTIFS(B:B,B1045,W:W,"나2")=2,25,IF(COUNTIFS(B:B,B1045,W:W,"나2")=1,20,0)))),"비해당분야")</f>
        <v>비해당분야</v>
      </c>
      <c r="Z1045" s="4" t="str">
        <f>IF(R1045="C",VLOOKUP(K1045,'[1]자격증 backdata'!A:F,6,0),"비해당분야")</f>
        <v>비해당분야</v>
      </c>
      <c r="AA1045" s="4" t="str">
        <f>IF(R1045="C",SUMIF(B:B,B1045,Z:Z),"비해당분야")</f>
        <v>비해당분야</v>
      </c>
      <c r="AB1045" s="4" t="str">
        <f>IF(R1045="C",SUM(Y1045,AA1045),"비해당분야")</f>
        <v>비해당분야</v>
      </c>
      <c r="AC1045" s="4">
        <f>IF(R1045="C",AB1045,X1045)</f>
        <v>10</v>
      </c>
      <c r="AD1045" s="4">
        <f>VLOOKUP(K1045,'[1]자격증 backdata'!A:D,4,0)</f>
        <v>0</v>
      </c>
      <c r="AE1045" s="4">
        <f>IF(_xlfn.MAXIFS(AD:AD,B:B,B1045)&gt;10,10,_xlfn.MAXIFS(AD:AD,B:B,B1045))</f>
        <v>5</v>
      </c>
      <c r="AG1045" s="5">
        <f>VLOOKUP(K1045,'[1]자격증 backdata'!A:C,3,0)</f>
        <v>0</v>
      </c>
      <c r="AH1045" s="5">
        <f>COUNTIFS($B:$B,$B1045,$AG:$AG,AH$1)</f>
        <v>0</v>
      </c>
      <c r="AI1045" s="5">
        <f>COUNTIFS($B:$B,$B1045,$AG:$AG,AI$1)</f>
        <v>0</v>
      </c>
      <c r="AJ1045" s="5">
        <f>COUNTIFS($B:$B,$B1045,$AG:$AG,AJ$1)</f>
        <v>0</v>
      </c>
      <c r="AK1045" s="5">
        <f>COUNTIFS($B:$B,$B1045,$AG:$AG,AK$1)</f>
        <v>0</v>
      </c>
      <c r="AL1045" s="5">
        <f>COUNTIFS($B:$B,$B1045,$AG:$AG,AL$1)</f>
        <v>0</v>
      </c>
      <c r="AM1045" s="5">
        <f>COUNTIFS($B:$B,$B1045,$AG:$AG,AM$1)</f>
        <v>0</v>
      </c>
      <c r="AN1045" s="5">
        <f>COUNTIFS($B:$B,$B1045,$AG:$AG,AN$1)</f>
        <v>0</v>
      </c>
      <c r="AO1045" s="5">
        <f>COUNTIFS($B:$B,$B1045,$AG:$AG,AO$1)</f>
        <v>0</v>
      </c>
      <c r="AP1045" s="5">
        <f>COUNTIFS($B:$B,$B1045,$AG:$AG,AP$1)</f>
        <v>0</v>
      </c>
      <c r="AQ1045" s="5">
        <f>COUNTIFS($B:$B,$B1045,$AG:$AG,AQ$1)</f>
        <v>0</v>
      </c>
      <c r="AR1045" s="5">
        <f>COUNTIFS($B:$B,$B1045,$AG:$AG,AR$1)</f>
        <v>0</v>
      </c>
      <c r="AS1045" s="5">
        <f>COUNTIFS($B:$B,$B1045,$AG:$AG,AS$1)</f>
        <v>0</v>
      </c>
      <c r="AT1045" s="5">
        <f>COUNTIFS($B:$B,$B1045,$AG:$AG,AT$1)</f>
        <v>1</v>
      </c>
      <c r="AU1045" s="5">
        <f>COUNTIFS($B:$B,$B1045,$AG:$AG,AU$1)</f>
        <v>0</v>
      </c>
    </row>
    <row r="1046" spans="1:47" ht="15" customHeight="1" x14ac:dyDescent="0.35">
      <c r="A1046" s="6">
        <f>IF(B1045=B1046,A1045,A1045+1)</f>
        <v>355</v>
      </c>
      <c r="B1046" s="6" t="s">
        <v>4495</v>
      </c>
      <c r="C1046" s="6" t="s">
        <v>4494</v>
      </c>
      <c r="D1046" s="6" t="s">
        <v>3044</v>
      </c>
      <c r="E1046" s="6" t="s">
        <v>3043</v>
      </c>
      <c r="F1046" s="4" t="s">
        <v>7</v>
      </c>
      <c r="G1046" s="4" t="s">
        <v>8</v>
      </c>
      <c r="H1046" s="4" t="s">
        <v>7</v>
      </c>
      <c r="I1046" s="4">
        <v>4</v>
      </c>
      <c r="J1046" s="4" t="s">
        <v>28</v>
      </c>
      <c r="K1046" s="4" t="s">
        <v>3061</v>
      </c>
      <c r="L1046" s="4" t="s">
        <v>26</v>
      </c>
      <c r="M1046" s="4" t="s">
        <v>4493</v>
      </c>
      <c r="N1046" s="4" t="s">
        <v>120</v>
      </c>
      <c r="P1046" s="4" t="s">
        <v>669</v>
      </c>
      <c r="Q1046" s="4" t="s">
        <v>1475</v>
      </c>
      <c r="R1046" s="4" t="s">
        <v>2434</v>
      </c>
      <c r="S1046" s="5" t="str">
        <f>IF(P1046="심사불필요","-",VLOOKUP(K1046,'[1]자격증 backdata'!A:G,7,0))</f>
        <v>-</v>
      </c>
      <c r="T1046" s="5" t="str">
        <f>IF(S1046="-","-",IF(COUNTIFS(B:B,B1046,S:S,"필수")&gt;0,"자격요건충족","확인필요"))</f>
        <v>-</v>
      </c>
      <c r="U1046" s="5"/>
      <c r="W1046" s="5">
        <f>IF(Q1046="4급","심사불필요",VLOOKUP(K1046,'[1]자격증 backdata'!A:B,2,0))</f>
        <v>2</v>
      </c>
      <c r="X1046" s="4">
        <f>IF(R1046="A", MIN(20, SUMIFS(W:W, B:B, B1046, R:R, "A")),IF(R1046="B", MIN(30, SUMIFS(W:W, B:B, B1046, R:R, "B")),"비해당분야"))</f>
        <v>10</v>
      </c>
      <c r="Y1046" s="4" t="str">
        <f>IF(R1046="C",MIN(30,IF(COUNTIFS(B:B,B1046,W:W,"가1")=1,25,IF(COUNTIFS(B:B,B1046,W:W,"가1")&gt;=2,30,0))+IF(COUNTIFS(B:B,B1046,W:W,"나1")&gt;=4,30,IF(COUNTIFS(B:B,B1046,W:W,"나1")=3,26,IF(COUNTIFS(B:B,B1046,W:W,"나1")=2,22,IF(COUNTIFS(B:B,B1046,W:W,"나1")=1,18,0)))))+MIN(30,IF(COUNTIFS(B:B,B1046,W:W,"가2")=1,25,IF(COUNTIFS(B:B,B1046,W:W,"가2")&gt;=2,30,0))+IF(COUNTIFS(B:B,B1046,W:W,"나2")=3,30,IF(COUNTIFS(B:B,B1046,W:W,"나2")=2,25,IF(COUNTIFS(B:B,B1046,W:W,"나2")=1,20,0)))),"비해당분야")</f>
        <v>비해당분야</v>
      </c>
      <c r="Z1046" s="4" t="str">
        <f>IF(R1046="C",VLOOKUP(K1046,'[1]자격증 backdata'!A:F,6,0),"비해당분야")</f>
        <v>비해당분야</v>
      </c>
      <c r="AA1046" s="4" t="str">
        <f>IF(R1046="C",SUMIF(B:B,B1046,Z:Z),"비해당분야")</f>
        <v>비해당분야</v>
      </c>
      <c r="AB1046" s="4" t="str">
        <f>IF(R1046="C",SUM(Y1046,AA1046),"비해당분야")</f>
        <v>비해당분야</v>
      </c>
      <c r="AC1046" s="4">
        <f>IF(R1046="C",AB1046,X1046)</f>
        <v>10</v>
      </c>
      <c r="AD1046" s="4">
        <f>VLOOKUP(K1046,'[1]자격증 backdata'!A:D,4,0)</f>
        <v>0</v>
      </c>
      <c r="AE1046" s="4">
        <f>IF(_xlfn.MAXIFS(AD:AD,B:B,B1046)&gt;10,10,_xlfn.MAXIFS(AD:AD,B:B,B1046))</f>
        <v>5</v>
      </c>
      <c r="AG1046" s="5">
        <f>VLOOKUP(K1046,'[1]자격증 backdata'!A:C,3,0)</f>
        <v>0</v>
      </c>
      <c r="AH1046" s="5">
        <f>COUNTIFS($B:$B,$B1046,$AG:$AG,AH$1)</f>
        <v>0</v>
      </c>
      <c r="AI1046" s="5">
        <f>COUNTIFS($B:$B,$B1046,$AG:$AG,AI$1)</f>
        <v>0</v>
      </c>
      <c r="AJ1046" s="5">
        <f>COUNTIFS($B:$B,$B1046,$AG:$AG,AJ$1)</f>
        <v>0</v>
      </c>
      <c r="AK1046" s="5">
        <f>COUNTIFS($B:$B,$B1046,$AG:$AG,AK$1)</f>
        <v>0</v>
      </c>
      <c r="AL1046" s="5">
        <f>COUNTIFS($B:$B,$B1046,$AG:$AG,AL$1)</f>
        <v>0</v>
      </c>
      <c r="AM1046" s="5">
        <f>COUNTIFS($B:$B,$B1046,$AG:$AG,AM$1)</f>
        <v>0</v>
      </c>
      <c r="AN1046" s="5">
        <f>COUNTIFS($B:$B,$B1046,$AG:$AG,AN$1)</f>
        <v>0</v>
      </c>
      <c r="AO1046" s="5">
        <f>COUNTIFS($B:$B,$B1046,$AG:$AG,AO$1)</f>
        <v>0</v>
      </c>
      <c r="AP1046" s="5">
        <f>COUNTIFS($B:$B,$B1046,$AG:$AG,AP$1)</f>
        <v>0</v>
      </c>
      <c r="AQ1046" s="5">
        <f>COUNTIFS($B:$B,$B1046,$AG:$AG,AQ$1)</f>
        <v>0</v>
      </c>
      <c r="AR1046" s="5">
        <f>COUNTIFS($B:$B,$B1046,$AG:$AG,AR$1)</f>
        <v>0</v>
      </c>
      <c r="AS1046" s="5">
        <f>COUNTIFS($B:$B,$B1046,$AG:$AG,AS$1)</f>
        <v>0</v>
      </c>
      <c r="AT1046" s="5">
        <f>COUNTIFS($B:$B,$B1046,$AG:$AG,AT$1)</f>
        <v>1</v>
      </c>
      <c r="AU1046" s="5">
        <f>COUNTIFS($B:$B,$B1046,$AG:$AG,AU$1)</f>
        <v>0</v>
      </c>
    </row>
    <row r="1047" spans="1:47" ht="15" customHeight="1" x14ac:dyDescent="0.35">
      <c r="A1047" s="3">
        <f>IF(B1046=B1047,A1046,A1046+1)</f>
        <v>356</v>
      </c>
      <c r="B1047" s="3" t="s">
        <v>4491</v>
      </c>
      <c r="C1047" s="3" t="s">
        <v>4490</v>
      </c>
      <c r="D1047" s="3" t="s">
        <v>3044</v>
      </c>
      <c r="E1047" s="3" t="s">
        <v>3043</v>
      </c>
      <c r="F1047" s="4" t="s">
        <v>7</v>
      </c>
      <c r="G1047" s="4" t="s">
        <v>8</v>
      </c>
      <c r="H1047" s="4" t="s">
        <v>7</v>
      </c>
      <c r="I1047" s="3">
        <v>1</v>
      </c>
      <c r="J1047" s="3" t="s">
        <v>69</v>
      </c>
      <c r="K1047" s="3" t="s">
        <v>3065</v>
      </c>
      <c r="L1047" s="3" t="s">
        <v>36</v>
      </c>
      <c r="M1047" s="3" t="s">
        <v>4492</v>
      </c>
      <c r="N1047" s="3" t="s">
        <v>173</v>
      </c>
      <c r="P1047" s="3" t="s">
        <v>669</v>
      </c>
      <c r="Q1047" s="3" t="s">
        <v>1475</v>
      </c>
      <c r="R1047" s="3" t="s">
        <v>2434</v>
      </c>
      <c r="S1047" s="2" t="str">
        <f>IF(P1047="심사불필요","-",VLOOKUP(K1047,'[1]자격증 backdata'!A:G,7,0))</f>
        <v>-</v>
      </c>
      <c r="T1047" s="2" t="str">
        <f>IF(S1047="-","-",IF(COUNTIFS(B:B,B1047,S:S,"필수")&gt;0,"자격요건충족","확인필요"))</f>
        <v>-</v>
      </c>
      <c r="U1047" s="2"/>
      <c r="W1047" s="2">
        <f>IF(Q1047="4급","심사불필요",VLOOKUP(K1047,'[1]자격증 backdata'!A:B,2,0))</f>
        <v>0</v>
      </c>
      <c r="X1047" s="3">
        <f>IF(R1047="A", MIN(20, SUMIFS(W:W, B:B, B1047, R:R, "A")),IF(R1047="B", MIN(30, SUMIFS(W:W, B:B, B1047, R:R, "B")),"비해당분야"))</f>
        <v>4</v>
      </c>
      <c r="Y1047" s="3" t="str">
        <f>IF(R1047="C",MIN(30,IF(COUNTIFS(B:B,B1047,W:W,"가1")=1,25,IF(COUNTIFS(B:B,B1047,W:W,"가1")&gt;=2,30,0))+IF(COUNTIFS(B:B,B1047,W:W,"나1")&gt;=4,30,IF(COUNTIFS(B:B,B1047,W:W,"나1")=3,26,IF(COUNTIFS(B:B,B1047,W:W,"나1")=2,22,IF(COUNTIFS(B:B,B1047,W:W,"나1")=1,18,0)))))+MIN(30,IF(COUNTIFS(B:B,B1047,W:W,"가2")=1,25,IF(COUNTIFS(B:B,B1047,W:W,"가2")&gt;=2,30,0))+IF(COUNTIFS(B:B,B1047,W:W,"나2")=3,30,IF(COUNTIFS(B:B,B1047,W:W,"나2")=2,25,IF(COUNTIFS(B:B,B1047,W:W,"나2")=1,20,0)))),"비해당분야")</f>
        <v>비해당분야</v>
      </c>
      <c r="Z1047" s="3" t="str">
        <f>IF(R1047="C",VLOOKUP(K1047,'[1]자격증 backdata'!A:F,6,0),"비해당분야")</f>
        <v>비해당분야</v>
      </c>
      <c r="AA1047" s="3" t="str">
        <f>IF(R1047="C",SUMIF(B:B,B1047,Z:Z),"비해당분야")</f>
        <v>비해당분야</v>
      </c>
      <c r="AB1047" s="3" t="str">
        <f>IF(R1047="C",SUM(Y1047,AA1047),"비해당분야")</f>
        <v>비해당분야</v>
      </c>
      <c r="AC1047" s="3">
        <f>IF(R1047="C",AB1047,X1047)</f>
        <v>4</v>
      </c>
      <c r="AD1047" s="3">
        <f>VLOOKUP(K1047,'[1]자격증 backdata'!A:D,4,0)</f>
        <v>5</v>
      </c>
      <c r="AE1047" s="3">
        <f>IF(_xlfn.MAXIFS(AD:AD,B:B,B1047)&gt;10,10,_xlfn.MAXIFS(AD:AD,B:B,B1047))</f>
        <v>5</v>
      </c>
      <c r="AG1047" s="2">
        <f>VLOOKUP(K1047,'[1]자격증 backdata'!A:C,3,0)</f>
        <v>0</v>
      </c>
      <c r="AH1047" s="2">
        <f>COUNTIFS($B:$B,$B1047,$AG:$AG,AH$1)</f>
        <v>0</v>
      </c>
      <c r="AI1047" s="2">
        <f>COUNTIFS($B:$B,$B1047,$AG:$AG,AI$1)</f>
        <v>0</v>
      </c>
      <c r="AJ1047" s="2">
        <f>COUNTIFS($B:$B,$B1047,$AG:$AG,AJ$1)</f>
        <v>0</v>
      </c>
      <c r="AK1047" s="2">
        <f>COUNTIFS($B:$B,$B1047,$AG:$AG,AK$1)</f>
        <v>0</v>
      </c>
      <c r="AL1047" s="2">
        <f>COUNTIFS($B:$B,$B1047,$AG:$AG,AL$1)</f>
        <v>0</v>
      </c>
      <c r="AM1047" s="2">
        <f>COUNTIFS($B:$B,$B1047,$AG:$AG,AM$1)</f>
        <v>0</v>
      </c>
      <c r="AN1047" s="2">
        <f>COUNTIFS($B:$B,$B1047,$AG:$AG,AN$1)</f>
        <v>0</v>
      </c>
      <c r="AO1047" s="2">
        <f>COUNTIFS($B:$B,$B1047,$AG:$AG,AO$1)</f>
        <v>0</v>
      </c>
      <c r="AP1047" s="2">
        <f>COUNTIFS($B:$B,$B1047,$AG:$AG,AP$1)</f>
        <v>0</v>
      </c>
      <c r="AQ1047" s="2">
        <f>COUNTIFS($B:$B,$B1047,$AG:$AG,AQ$1)</f>
        <v>0</v>
      </c>
      <c r="AR1047" s="2">
        <f>COUNTIFS($B:$B,$B1047,$AG:$AG,AR$1)</f>
        <v>0</v>
      </c>
      <c r="AS1047" s="2">
        <f>COUNTIFS($B:$B,$B1047,$AG:$AG,AS$1)</f>
        <v>0</v>
      </c>
      <c r="AT1047" s="2">
        <f>COUNTIFS($B:$B,$B1047,$AG:$AG,AT$1)</f>
        <v>1</v>
      </c>
      <c r="AU1047" s="2">
        <f>COUNTIFS($B:$B,$B1047,$AG:$AG,AU$1)</f>
        <v>0</v>
      </c>
    </row>
    <row r="1048" spans="1:47" ht="15" customHeight="1" x14ac:dyDescent="0.35">
      <c r="A1048" s="7">
        <f>IF(B1047=B1048,A1047,A1047+1)</f>
        <v>356</v>
      </c>
      <c r="B1048" s="7" t="s">
        <v>4491</v>
      </c>
      <c r="C1048" s="7" t="s">
        <v>4490</v>
      </c>
      <c r="D1048" s="7" t="s">
        <v>3044</v>
      </c>
      <c r="E1048" s="7" t="s">
        <v>3043</v>
      </c>
      <c r="F1048" s="4" t="s">
        <v>7</v>
      </c>
      <c r="G1048" s="4" t="s">
        <v>8</v>
      </c>
      <c r="H1048" s="4" t="s">
        <v>7</v>
      </c>
      <c r="I1048" s="3">
        <v>2</v>
      </c>
      <c r="J1048" s="3" t="s">
        <v>106</v>
      </c>
      <c r="K1048" s="3" t="s">
        <v>3057</v>
      </c>
      <c r="L1048" s="3" t="s">
        <v>55</v>
      </c>
      <c r="M1048" s="3" t="s">
        <v>4489</v>
      </c>
      <c r="N1048" s="3" t="s">
        <v>2045</v>
      </c>
      <c r="P1048" s="3" t="s">
        <v>669</v>
      </c>
      <c r="Q1048" s="3" t="s">
        <v>1475</v>
      </c>
      <c r="R1048" s="3" t="s">
        <v>2434</v>
      </c>
      <c r="S1048" s="2" t="str">
        <f>IF(P1048="심사불필요","-",VLOOKUP(K1048,'[1]자격증 backdata'!A:G,7,0))</f>
        <v>-</v>
      </c>
      <c r="T1048" s="2" t="str">
        <f>IF(S1048="-","-",IF(COUNTIFS(B:B,B1048,S:S,"필수")&gt;0,"자격요건충족","확인필요"))</f>
        <v>-</v>
      </c>
      <c r="U1048" s="2"/>
      <c r="W1048" s="2">
        <f>IF(Q1048="4급","심사불필요",VLOOKUP(K1048,'[1]자격증 backdata'!A:B,2,0))</f>
        <v>4</v>
      </c>
      <c r="X1048" s="3">
        <f>IF(R1048="A", MIN(20, SUMIFS(W:W, B:B, B1048, R:R, "A")),IF(R1048="B", MIN(30, SUMIFS(W:W, B:B, B1048, R:R, "B")),"비해당분야"))</f>
        <v>4</v>
      </c>
      <c r="Y1048" s="3" t="str">
        <f>IF(R1048="C",MIN(30,IF(COUNTIFS(B:B,B1048,W:W,"가1")=1,25,IF(COUNTIFS(B:B,B1048,W:W,"가1")&gt;=2,30,0))+IF(COUNTIFS(B:B,B1048,W:W,"나1")&gt;=4,30,IF(COUNTIFS(B:B,B1048,W:W,"나1")=3,26,IF(COUNTIFS(B:B,B1048,W:W,"나1")=2,22,IF(COUNTIFS(B:B,B1048,W:W,"나1")=1,18,0)))))+MIN(30,IF(COUNTIFS(B:B,B1048,W:W,"가2")=1,25,IF(COUNTIFS(B:B,B1048,W:W,"가2")&gt;=2,30,0))+IF(COUNTIFS(B:B,B1048,W:W,"나2")=3,30,IF(COUNTIFS(B:B,B1048,W:W,"나2")=2,25,IF(COUNTIFS(B:B,B1048,W:W,"나2")=1,20,0)))),"비해당분야")</f>
        <v>비해당분야</v>
      </c>
      <c r="Z1048" s="3" t="str">
        <f>IF(R1048="C",VLOOKUP(K1048,'[1]자격증 backdata'!A:F,6,0),"비해당분야")</f>
        <v>비해당분야</v>
      </c>
      <c r="AA1048" s="3" t="str">
        <f>IF(R1048="C",SUMIF(B:B,B1048,Z:Z),"비해당분야")</f>
        <v>비해당분야</v>
      </c>
      <c r="AB1048" s="3" t="str">
        <f>IF(R1048="C",SUM(Y1048,AA1048),"비해당분야")</f>
        <v>비해당분야</v>
      </c>
      <c r="AC1048" s="3">
        <f>IF(R1048="C",AB1048,X1048)</f>
        <v>4</v>
      </c>
      <c r="AD1048" s="3">
        <f>VLOOKUP(K1048,'[1]자격증 backdata'!A:D,4,0)</f>
        <v>0</v>
      </c>
      <c r="AE1048" s="3">
        <f>IF(_xlfn.MAXIFS(AD:AD,B:B,B1048)&gt;10,10,_xlfn.MAXIFS(AD:AD,B:B,B1048))</f>
        <v>5</v>
      </c>
      <c r="AG1048" s="2" t="str">
        <f>VLOOKUP(K1048,'[1]자격증 backdata'!A:C,3,0)</f>
        <v>M</v>
      </c>
      <c r="AH1048" s="2">
        <f>COUNTIFS($B:$B,$B1048,$AG:$AG,AH$1)</f>
        <v>0</v>
      </c>
      <c r="AI1048" s="2">
        <f>COUNTIFS($B:$B,$B1048,$AG:$AG,AI$1)</f>
        <v>0</v>
      </c>
      <c r="AJ1048" s="2">
        <f>COUNTIFS($B:$B,$B1048,$AG:$AG,AJ$1)</f>
        <v>0</v>
      </c>
      <c r="AK1048" s="2">
        <f>COUNTIFS($B:$B,$B1048,$AG:$AG,AK$1)</f>
        <v>0</v>
      </c>
      <c r="AL1048" s="2">
        <f>COUNTIFS($B:$B,$B1048,$AG:$AG,AL$1)</f>
        <v>0</v>
      </c>
      <c r="AM1048" s="2">
        <f>COUNTIFS($B:$B,$B1048,$AG:$AG,AM$1)</f>
        <v>0</v>
      </c>
      <c r="AN1048" s="2">
        <f>COUNTIFS($B:$B,$B1048,$AG:$AG,AN$1)</f>
        <v>0</v>
      </c>
      <c r="AO1048" s="2">
        <f>COUNTIFS($B:$B,$B1048,$AG:$AG,AO$1)</f>
        <v>0</v>
      </c>
      <c r="AP1048" s="2">
        <f>COUNTIFS($B:$B,$B1048,$AG:$AG,AP$1)</f>
        <v>0</v>
      </c>
      <c r="AQ1048" s="2">
        <f>COUNTIFS($B:$B,$B1048,$AG:$AG,AQ$1)</f>
        <v>0</v>
      </c>
      <c r="AR1048" s="2">
        <f>COUNTIFS($B:$B,$B1048,$AG:$AG,AR$1)</f>
        <v>0</v>
      </c>
      <c r="AS1048" s="2">
        <f>COUNTIFS($B:$B,$B1048,$AG:$AG,AS$1)</f>
        <v>0</v>
      </c>
      <c r="AT1048" s="2">
        <f>COUNTIFS($B:$B,$B1048,$AG:$AG,AT$1)</f>
        <v>1</v>
      </c>
      <c r="AU1048" s="2">
        <f>COUNTIFS($B:$B,$B1048,$AG:$AG,AU$1)</f>
        <v>0</v>
      </c>
    </row>
    <row r="1049" spans="1:47" ht="15" customHeight="1" x14ac:dyDescent="0.35">
      <c r="A1049" s="4">
        <f>IF(B1048=B1049,A1048,A1048+1)</f>
        <v>357</v>
      </c>
      <c r="B1049" s="4" t="s">
        <v>4483</v>
      </c>
      <c r="C1049" s="4" t="s">
        <v>4482</v>
      </c>
      <c r="D1049" s="4" t="s">
        <v>3044</v>
      </c>
      <c r="E1049" s="4" t="s">
        <v>3043</v>
      </c>
      <c r="F1049" s="4" t="s">
        <v>7</v>
      </c>
      <c r="G1049" s="4" t="s">
        <v>8</v>
      </c>
      <c r="H1049" s="4" t="s">
        <v>7</v>
      </c>
      <c r="I1049" s="4">
        <v>1</v>
      </c>
      <c r="J1049" s="4" t="s">
        <v>106</v>
      </c>
      <c r="K1049" s="4" t="s">
        <v>3057</v>
      </c>
      <c r="L1049" s="4" t="s">
        <v>55</v>
      </c>
      <c r="M1049" s="4" t="s">
        <v>4488</v>
      </c>
      <c r="N1049" s="4" t="s">
        <v>4487</v>
      </c>
      <c r="P1049" s="4" t="s">
        <v>669</v>
      </c>
      <c r="Q1049" s="4" t="s">
        <v>1475</v>
      </c>
      <c r="R1049" s="4" t="s">
        <v>2434</v>
      </c>
      <c r="S1049" s="5" t="str">
        <f>IF(P1049="심사불필요","-",VLOOKUP(K1049,'[1]자격증 backdata'!A:G,7,0))</f>
        <v>-</v>
      </c>
      <c r="T1049" s="5" t="str">
        <f>IF(S1049="-","-",IF(COUNTIFS(B:B,B1049,S:S,"필수")&gt;0,"자격요건충족","확인필요"))</f>
        <v>-</v>
      </c>
      <c r="U1049" s="5"/>
      <c r="W1049" s="5">
        <f>IF(Q1049="4급","심사불필요",VLOOKUP(K1049,'[1]자격증 backdata'!A:B,2,0))</f>
        <v>4</v>
      </c>
      <c r="X1049" s="4">
        <f>IF(R1049="A", MIN(20, SUMIFS(W:W, B:B, B1049, R:R, "A")),IF(R1049="B", MIN(30, SUMIFS(W:W, B:B, B1049, R:R, "B")),"비해당분야"))</f>
        <v>12</v>
      </c>
      <c r="Y1049" s="4" t="str">
        <f>IF(R1049="C",MIN(30,IF(COUNTIFS(B:B,B1049,W:W,"가1")=1,25,IF(COUNTIFS(B:B,B1049,W:W,"가1")&gt;=2,30,0))+IF(COUNTIFS(B:B,B1049,W:W,"나1")&gt;=4,30,IF(COUNTIFS(B:B,B1049,W:W,"나1")=3,26,IF(COUNTIFS(B:B,B1049,W:W,"나1")=2,22,IF(COUNTIFS(B:B,B1049,W:W,"나1")=1,18,0)))))+MIN(30,IF(COUNTIFS(B:B,B1049,W:W,"가2")=1,25,IF(COUNTIFS(B:B,B1049,W:W,"가2")&gt;=2,30,0))+IF(COUNTIFS(B:B,B1049,W:W,"나2")=3,30,IF(COUNTIFS(B:B,B1049,W:W,"나2")=2,25,IF(COUNTIFS(B:B,B1049,W:W,"나2")=1,20,0)))),"비해당분야")</f>
        <v>비해당분야</v>
      </c>
      <c r="Z1049" s="4" t="str">
        <f>IF(R1049="C",VLOOKUP(K1049,'[1]자격증 backdata'!A:F,6,0),"비해당분야")</f>
        <v>비해당분야</v>
      </c>
      <c r="AA1049" s="4" t="str">
        <f>IF(R1049="C",SUMIF(B:B,B1049,Z:Z),"비해당분야")</f>
        <v>비해당분야</v>
      </c>
      <c r="AB1049" s="4" t="str">
        <f>IF(R1049="C",SUM(Y1049,AA1049),"비해당분야")</f>
        <v>비해당분야</v>
      </c>
      <c r="AC1049" s="4">
        <f>IF(R1049="C",AB1049,X1049)</f>
        <v>12</v>
      </c>
      <c r="AD1049" s="4">
        <f>VLOOKUP(K1049,'[1]자격증 backdata'!A:D,4,0)</f>
        <v>0</v>
      </c>
      <c r="AE1049" s="4">
        <f>IF(_xlfn.MAXIFS(AD:AD,B:B,B1049)&gt;10,10,_xlfn.MAXIFS(AD:AD,B:B,B1049))</f>
        <v>5</v>
      </c>
      <c r="AG1049" s="5" t="str">
        <f>VLOOKUP(K1049,'[1]자격증 backdata'!A:C,3,0)</f>
        <v>M</v>
      </c>
      <c r="AH1049" s="5">
        <f>COUNTIFS($B:$B,$B1049,$AG:$AG,AH$1)</f>
        <v>0</v>
      </c>
      <c r="AI1049" s="5">
        <f>COUNTIFS($B:$B,$B1049,$AG:$AG,AI$1)</f>
        <v>0</v>
      </c>
      <c r="AJ1049" s="5">
        <f>COUNTIFS($B:$B,$B1049,$AG:$AG,AJ$1)</f>
        <v>0</v>
      </c>
      <c r="AK1049" s="5">
        <f>COUNTIFS($B:$B,$B1049,$AG:$AG,AK$1)</f>
        <v>0</v>
      </c>
      <c r="AL1049" s="5">
        <f>COUNTIFS($B:$B,$B1049,$AG:$AG,AL$1)</f>
        <v>0</v>
      </c>
      <c r="AM1049" s="5">
        <f>COUNTIFS($B:$B,$B1049,$AG:$AG,AM$1)</f>
        <v>0</v>
      </c>
      <c r="AN1049" s="5">
        <f>COUNTIFS($B:$B,$B1049,$AG:$AG,AN$1)</f>
        <v>1</v>
      </c>
      <c r="AO1049" s="5">
        <f>COUNTIFS($B:$B,$B1049,$AG:$AG,AO$1)</f>
        <v>0</v>
      </c>
      <c r="AP1049" s="5">
        <f>COUNTIFS($B:$B,$B1049,$AG:$AG,AP$1)</f>
        <v>0</v>
      </c>
      <c r="AQ1049" s="5">
        <f>COUNTIFS($B:$B,$B1049,$AG:$AG,AQ$1)</f>
        <v>1</v>
      </c>
      <c r="AR1049" s="5">
        <f>COUNTIFS($B:$B,$B1049,$AG:$AG,AR$1)</f>
        <v>0</v>
      </c>
      <c r="AS1049" s="5">
        <f>COUNTIFS($B:$B,$B1049,$AG:$AG,AS$1)</f>
        <v>0</v>
      </c>
      <c r="AT1049" s="5">
        <f>COUNTIFS($B:$B,$B1049,$AG:$AG,AT$1)</f>
        <v>1</v>
      </c>
      <c r="AU1049" s="5">
        <f>COUNTIFS($B:$B,$B1049,$AG:$AG,AU$1)</f>
        <v>0</v>
      </c>
    </row>
    <row r="1050" spans="1:47" ht="15" customHeight="1" x14ac:dyDescent="0.35">
      <c r="A1050" s="6">
        <f>IF(B1049=B1050,A1049,A1049+1)</f>
        <v>357</v>
      </c>
      <c r="B1050" s="6" t="s">
        <v>4483</v>
      </c>
      <c r="C1050" s="6" t="s">
        <v>4482</v>
      </c>
      <c r="D1050" s="6" t="s">
        <v>3044</v>
      </c>
      <c r="E1050" s="6" t="s">
        <v>3043</v>
      </c>
      <c r="F1050" s="4" t="s">
        <v>7</v>
      </c>
      <c r="G1050" s="4" t="s">
        <v>8</v>
      </c>
      <c r="H1050" s="4" t="s">
        <v>7</v>
      </c>
      <c r="I1050" s="4">
        <v>2</v>
      </c>
      <c r="J1050" s="4" t="s">
        <v>633</v>
      </c>
      <c r="K1050" s="4" t="s">
        <v>3118</v>
      </c>
      <c r="L1050" s="4" t="s">
        <v>55</v>
      </c>
      <c r="M1050" s="4" t="s">
        <v>4486</v>
      </c>
      <c r="N1050" s="4" t="s">
        <v>2273</v>
      </c>
      <c r="P1050" s="4" t="s">
        <v>669</v>
      </c>
      <c r="Q1050" s="4" t="s">
        <v>1475</v>
      </c>
      <c r="R1050" s="4" t="s">
        <v>2434</v>
      </c>
      <c r="S1050" s="5" t="str">
        <f>IF(P1050="심사불필요","-",VLOOKUP(K1050,'[1]자격증 backdata'!A:G,7,0))</f>
        <v>-</v>
      </c>
      <c r="T1050" s="5" t="str">
        <f>IF(S1050="-","-",IF(COUNTIFS(B:B,B1050,S:S,"필수")&gt;0,"자격요건충족","확인필요"))</f>
        <v>-</v>
      </c>
      <c r="U1050" s="5"/>
      <c r="W1050" s="5">
        <f>IF(Q1050="4급","심사불필요",VLOOKUP(K1050,'[1]자격증 backdata'!A:B,2,0))</f>
        <v>4</v>
      </c>
      <c r="X1050" s="4">
        <f>IF(R1050="A", MIN(20, SUMIFS(W:W, B:B, B1050, R:R, "A")),IF(R1050="B", MIN(30, SUMIFS(W:W, B:B, B1050, R:R, "B")),"비해당분야"))</f>
        <v>12</v>
      </c>
      <c r="Y1050" s="4" t="str">
        <f>IF(R1050="C",MIN(30,IF(COUNTIFS(B:B,B1050,W:W,"가1")=1,25,IF(COUNTIFS(B:B,B1050,W:W,"가1")&gt;=2,30,0))+IF(COUNTIFS(B:B,B1050,W:W,"나1")&gt;=4,30,IF(COUNTIFS(B:B,B1050,W:W,"나1")=3,26,IF(COUNTIFS(B:B,B1050,W:W,"나1")=2,22,IF(COUNTIFS(B:B,B1050,W:W,"나1")=1,18,0)))))+MIN(30,IF(COUNTIFS(B:B,B1050,W:W,"가2")=1,25,IF(COUNTIFS(B:B,B1050,W:W,"가2")&gt;=2,30,0))+IF(COUNTIFS(B:B,B1050,W:W,"나2")=3,30,IF(COUNTIFS(B:B,B1050,W:W,"나2")=2,25,IF(COUNTIFS(B:B,B1050,W:W,"나2")=1,20,0)))),"비해당분야")</f>
        <v>비해당분야</v>
      </c>
      <c r="Z1050" s="4" t="str">
        <f>IF(R1050="C",VLOOKUP(K1050,'[1]자격증 backdata'!A:F,6,0),"비해당분야")</f>
        <v>비해당분야</v>
      </c>
      <c r="AA1050" s="4" t="str">
        <f>IF(R1050="C",SUMIF(B:B,B1050,Z:Z),"비해당분야")</f>
        <v>비해당분야</v>
      </c>
      <c r="AB1050" s="4" t="str">
        <f>IF(R1050="C",SUM(Y1050,AA1050),"비해당분야")</f>
        <v>비해당분야</v>
      </c>
      <c r="AC1050" s="4">
        <f>IF(R1050="C",AB1050,X1050)</f>
        <v>12</v>
      </c>
      <c r="AD1050" s="4">
        <f>VLOOKUP(K1050,'[1]자격증 backdata'!A:D,4,0)</f>
        <v>0</v>
      </c>
      <c r="AE1050" s="4">
        <f>IF(_xlfn.MAXIFS(AD:AD,B:B,B1050)&gt;10,10,_xlfn.MAXIFS(AD:AD,B:B,B1050))</f>
        <v>5</v>
      </c>
      <c r="AG1050" s="5" t="str">
        <f>VLOOKUP(K1050,'[1]자격증 backdata'!A:C,3,0)</f>
        <v>G</v>
      </c>
      <c r="AH1050" s="5">
        <f>COUNTIFS($B:$B,$B1050,$AG:$AG,AH$1)</f>
        <v>0</v>
      </c>
      <c r="AI1050" s="5">
        <f>COUNTIFS($B:$B,$B1050,$AG:$AG,AI$1)</f>
        <v>0</v>
      </c>
      <c r="AJ1050" s="5">
        <f>COUNTIFS($B:$B,$B1050,$AG:$AG,AJ$1)</f>
        <v>0</v>
      </c>
      <c r="AK1050" s="5">
        <f>COUNTIFS($B:$B,$B1050,$AG:$AG,AK$1)</f>
        <v>0</v>
      </c>
      <c r="AL1050" s="5">
        <f>COUNTIFS($B:$B,$B1050,$AG:$AG,AL$1)</f>
        <v>0</v>
      </c>
      <c r="AM1050" s="5">
        <f>COUNTIFS($B:$B,$B1050,$AG:$AG,AM$1)</f>
        <v>0</v>
      </c>
      <c r="AN1050" s="5">
        <f>COUNTIFS($B:$B,$B1050,$AG:$AG,AN$1)</f>
        <v>1</v>
      </c>
      <c r="AO1050" s="5">
        <f>COUNTIFS($B:$B,$B1050,$AG:$AG,AO$1)</f>
        <v>0</v>
      </c>
      <c r="AP1050" s="5">
        <f>COUNTIFS($B:$B,$B1050,$AG:$AG,AP$1)</f>
        <v>0</v>
      </c>
      <c r="AQ1050" s="5">
        <f>COUNTIFS($B:$B,$B1050,$AG:$AG,AQ$1)</f>
        <v>1</v>
      </c>
      <c r="AR1050" s="5">
        <f>COUNTIFS($B:$B,$B1050,$AG:$AG,AR$1)</f>
        <v>0</v>
      </c>
      <c r="AS1050" s="5">
        <f>COUNTIFS($B:$B,$B1050,$AG:$AG,AS$1)</f>
        <v>0</v>
      </c>
      <c r="AT1050" s="5">
        <f>COUNTIFS($B:$B,$B1050,$AG:$AG,AT$1)</f>
        <v>1</v>
      </c>
      <c r="AU1050" s="5">
        <f>COUNTIFS($B:$B,$B1050,$AG:$AG,AU$1)</f>
        <v>0</v>
      </c>
    </row>
    <row r="1051" spans="1:47" ht="15" customHeight="1" x14ac:dyDescent="0.35">
      <c r="A1051" s="6">
        <f>IF(B1050=B1051,A1050,A1050+1)</f>
        <v>357</v>
      </c>
      <c r="B1051" s="6" t="s">
        <v>4483</v>
      </c>
      <c r="C1051" s="6" t="s">
        <v>4482</v>
      </c>
      <c r="D1051" s="6" t="s">
        <v>3044</v>
      </c>
      <c r="E1051" s="6" t="s">
        <v>3043</v>
      </c>
      <c r="F1051" s="4" t="s">
        <v>7</v>
      </c>
      <c r="G1051" s="4" t="s">
        <v>8</v>
      </c>
      <c r="H1051" s="4" t="s">
        <v>7</v>
      </c>
      <c r="I1051" s="4">
        <v>3</v>
      </c>
      <c r="J1051" s="4" t="s">
        <v>69</v>
      </c>
      <c r="K1051" s="4" t="s">
        <v>3065</v>
      </c>
      <c r="L1051" s="4" t="s">
        <v>36</v>
      </c>
      <c r="M1051" s="4" t="s">
        <v>4485</v>
      </c>
      <c r="N1051" s="4" t="s">
        <v>585</v>
      </c>
      <c r="P1051" s="4" t="s">
        <v>669</v>
      </c>
      <c r="Q1051" s="4" t="s">
        <v>1475</v>
      </c>
      <c r="R1051" s="4" t="s">
        <v>2434</v>
      </c>
      <c r="S1051" s="5" t="str">
        <f>IF(P1051="심사불필요","-",VLOOKUP(K1051,'[1]자격증 backdata'!A:G,7,0))</f>
        <v>-</v>
      </c>
      <c r="T1051" s="5" t="str">
        <f>IF(S1051="-","-",IF(COUNTIFS(B:B,B1051,S:S,"필수")&gt;0,"자격요건충족","확인필요"))</f>
        <v>-</v>
      </c>
      <c r="U1051" s="5"/>
      <c r="W1051" s="5">
        <f>IF(Q1051="4급","심사불필요",VLOOKUP(K1051,'[1]자격증 backdata'!A:B,2,0))</f>
        <v>0</v>
      </c>
      <c r="X1051" s="4">
        <f>IF(R1051="A", MIN(20, SUMIFS(W:W, B:B, B1051, R:R, "A")),IF(R1051="B", MIN(30, SUMIFS(W:W, B:B, B1051, R:R, "B")),"비해당분야"))</f>
        <v>12</v>
      </c>
      <c r="Y1051" s="4" t="str">
        <f>IF(R1051="C",MIN(30,IF(COUNTIFS(B:B,B1051,W:W,"가1")=1,25,IF(COUNTIFS(B:B,B1051,W:W,"가1")&gt;=2,30,0))+IF(COUNTIFS(B:B,B1051,W:W,"나1")&gt;=4,30,IF(COUNTIFS(B:B,B1051,W:W,"나1")=3,26,IF(COUNTIFS(B:B,B1051,W:W,"나1")=2,22,IF(COUNTIFS(B:B,B1051,W:W,"나1")=1,18,0)))))+MIN(30,IF(COUNTIFS(B:B,B1051,W:W,"가2")=1,25,IF(COUNTIFS(B:B,B1051,W:W,"가2")&gt;=2,30,0))+IF(COUNTIFS(B:B,B1051,W:W,"나2")=3,30,IF(COUNTIFS(B:B,B1051,W:W,"나2")=2,25,IF(COUNTIFS(B:B,B1051,W:W,"나2")=1,20,0)))),"비해당분야")</f>
        <v>비해당분야</v>
      </c>
      <c r="Z1051" s="4" t="str">
        <f>IF(R1051="C",VLOOKUP(K1051,'[1]자격증 backdata'!A:F,6,0),"비해당분야")</f>
        <v>비해당분야</v>
      </c>
      <c r="AA1051" s="4" t="str">
        <f>IF(R1051="C",SUMIF(B:B,B1051,Z:Z),"비해당분야")</f>
        <v>비해당분야</v>
      </c>
      <c r="AB1051" s="4" t="str">
        <f>IF(R1051="C",SUM(Y1051,AA1051),"비해당분야")</f>
        <v>비해당분야</v>
      </c>
      <c r="AC1051" s="4">
        <f>IF(R1051="C",AB1051,X1051)</f>
        <v>12</v>
      </c>
      <c r="AD1051" s="4">
        <f>VLOOKUP(K1051,'[1]자격증 backdata'!A:D,4,0)</f>
        <v>5</v>
      </c>
      <c r="AE1051" s="4">
        <f>IF(_xlfn.MAXIFS(AD:AD,B:B,B1051)&gt;10,10,_xlfn.MAXIFS(AD:AD,B:B,B1051))</f>
        <v>5</v>
      </c>
      <c r="AG1051" s="5">
        <f>VLOOKUP(K1051,'[1]자격증 backdata'!A:C,3,0)</f>
        <v>0</v>
      </c>
      <c r="AH1051" s="5">
        <f>COUNTIFS($B:$B,$B1051,$AG:$AG,AH$1)</f>
        <v>0</v>
      </c>
      <c r="AI1051" s="5">
        <f>COUNTIFS($B:$B,$B1051,$AG:$AG,AI$1)</f>
        <v>0</v>
      </c>
      <c r="AJ1051" s="5">
        <f>COUNTIFS($B:$B,$B1051,$AG:$AG,AJ$1)</f>
        <v>0</v>
      </c>
      <c r="AK1051" s="5">
        <f>COUNTIFS($B:$B,$B1051,$AG:$AG,AK$1)</f>
        <v>0</v>
      </c>
      <c r="AL1051" s="5">
        <f>COUNTIFS($B:$B,$B1051,$AG:$AG,AL$1)</f>
        <v>0</v>
      </c>
      <c r="AM1051" s="5">
        <f>COUNTIFS($B:$B,$B1051,$AG:$AG,AM$1)</f>
        <v>0</v>
      </c>
      <c r="AN1051" s="5">
        <f>COUNTIFS($B:$B,$B1051,$AG:$AG,AN$1)</f>
        <v>1</v>
      </c>
      <c r="AO1051" s="5">
        <f>COUNTIFS($B:$B,$B1051,$AG:$AG,AO$1)</f>
        <v>0</v>
      </c>
      <c r="AP1051" s="5">
        <f>COUNTIFS($B:$B,$B1051,$AG:$AG,AP$1)</f>
        <v>0</v>
      </c>
      <c r="AQ1051" s="5">
        <f>COUNTIFS($B:$B,$B1051,$AG:$AG,AQ$1)</f>
        <v>1</v>
      </c>
      <c r="AR1051" s="5">
        <f>COUNTIFS($B:$B,$B1051,$AG:$AG,AR$1)</f>
        <v>0</v>
      </c>
      <c r="AS1051" s="5">
        <f>COUNTIFS($B:$B,$B1051,$AG:$AG,AS$1)</f>
        <v>0</v>
      </c>
      <c r="AT1051" s="5">
        <f>COUNTIFS($B:$B,$B1051,$AG:$AG,AT$1)</f>
        <v>1</v>
      </c>
      <c r="AU1051" s="5">
        <f>COUNTIFS($B:$B,$B1051,$AG:$AG,AU$1)</f>
        <v>0</v>
      </c>
    </row>
    <row r="1052" spans="1:47" ht="15" customHeight="1" x14ac:dyDescent="0.35">
      <c r="A1052" s="6">
        <f>IF(B1051=B1052,A1051,A1051+1)</f>
        <v>357</v>
      </c>
      <c r="B1052" s="6" t="s">
        <v>4483</v>
      </c>
      <c r="C1052" s="6" t="s">
        <v>4482</v>
      </c>
      <c r="D1052" s="6" t="s">
        <v>3044</v>
      </c>
      <c r="E1052" s="6" t="s">
        <v>3043</v>
      </c>
      <c r="F1052" s="4" t="s">
        <v>7</v>
      </c>
      <c r="G1052" s="4" t="s">
        <v>8</v>
      </c>
      <c r="H1052" s="4" t="s">
        <v>7</v>
      </c>
      <c r="I1052" s="4">
        <v>4</v>
      </c>
      <c r="J1052" s="4" t="s">
        <v>364</v>
      </c>
      <c r="K1052" s="4" t="s">
        <v>3075</v>
      </c>
      <c r="L1052" s="4" t="s">
        <v>254</v>
      </c>
      <c r="M1052" s="4" t="s">
        <v>4484</v>
      </c>
      <c r="N1052" s="4" t="s">
        <v>2551</v>
      </c>
      <c r="P1052" s="4" t="s">
        <v>669</v>
      </c>
      <c r="Q1052" s="4" t="s">
        <v>1475</v>
      </c>
      <c r="R1052" s="4" t="s">
        <v>2434</v>
      </c>
      <c r="S1052" s="5" t="str">
        <f>IF(P1052="심사불필요","-",VLOOKUP(K1052,'[1]자격증 backdata'!A:G,7,0))</f>
        <v>-</v>
      </c>
      <c r="T1052" s="5" t="str">
        <f>IF(S1052="-","-",IF(COUNTIFS(B:B,B1052,S:S,"필수")&gt;0,"자격요건충족","확인필요"))</f>
        <v>-</v>
      </c>
      <c r="U1052" s="5"/>
      <c r="W1052" s="5">
        <f>IF(Q1052="4급","심사불필요",VLOOKUP(K1052,'[1]자격증 backdata'!A:B,2,0))</f>
        <v>2</v>
      </c>
      <c r="X1052" s="4">
        <f>IF(R1052="A", MIN(20, SUMIFS(W:W, B:B, B1052, R:R, "A")),IF(R1052="B", MIN(30, SUMIFS(W:W, B:B, B1052, R:R, "B")),"비해당분야"))</f>
        <v>12</v>
      </c>
      <c r="Y1052" s="4" t="str">
        <f>IF(R1052="C",MIN(30,IF(COUNTIFS(B:B,B1052,W:W,"가1")=1,25,IF(COUNTIFS(B:B,B1052,W:W,"가1")&gt;=2,30,0))+IF(COUNTIFS(B:B,B1052,W:W,"나1")&gt;=4,30,IF(COUNTIFS(B:B,B1052,W:W,"나1")=3,26,IF(COUNTIFS(B:B,B1052,W:W,"나1")=2,22,IF(COUNTIFS(B:B,B1052,W:W,"나1")=1,18,0)))))+MIN(30,IF(COUNTIFS(B:B,B1052,W:W,"가2")=1,25,IF(COUNTIFS(B:B,B1052,W:W,"가2")&gt;=2,30,0))+IF(COUNTIFS(B:B,B1052,W:W,"나2")=3,30,IF(COUNTIFS(B:B,B1052,W:W,"나2")=2,25,IF(COUNTIFS(B:B,B1052,W:W,"나2")=1,20,0)))),"비해당분야")</f>
        <v>비해당분야</v>
      </c>
      <c r="Z1052" s="4" t="str">
        <f>IF(R1052="C",VLOOKUP(K1052,'[1]자격증 backdata'!A:F,6,0),"비해당분야")</f>
        <v>비해당분야</v>
      </c>
      <c r="AA1052" s="4" t="str">
        <f>IF(R1052="C",SUMIF(B:B,B1052,Z:Z),"비해당분야")</f>
        <v>비해당분야</v>
      </c>
      <c r="AB1052" s="4" t="str">
        <f>IF(R1052="C",SUM(Y1052,AA1052),"비해당분야")</f>
        <v>비해당분야</v>
      </c>
      <c r="AC1052" s="4">
        <f>IF(R1052="C",AB1052,X1052)</f>
        <v>12</v>
      </c>
      <c r="AD1052" s="4">
        <f>VLOOKUP(K1052,'[1]자격증 backdata'!A:D,4,0)</f>
        <v>0</v>
      </c>
      <c r="AE1052" s="4">
        <f>IF(_xlfn.MAXIFS(AD:AD,B:B,B1052)&gt;10,10,_xlfn.MAXIFS(AD:AD,B:B,B1052))</f>
        <v>5</v>
      </c>
      <c r="AG1052" s="5" t="str">
        <f>VLOOKUP(K1052,'[1]자격증 backdata'!A:C,3,0)</f>
        <v>J</v>
      </c>
      <c r="AH1052" s="5">
        <f>COUNTIFS($B:$B,$B1052,$AG:$AG,AH$1)</f>
        <v>0</v>
      </c>
      <c r="AI1052" s="5">
        <f>COUNTIFS($B:$B,$B1052,$AG:$AG,AI$1)</f>
        <v>0</v>
      </c>
      <c r="AJ1052" s="5">
        <f>COUNTIFS($B:$B,$B1052,$AG:$AG,AJ$1)</f>
        <v>0</v>
      </c>
      <c r="AK1052" s="5">
        <f>COUNTIFS($B:$B,$B1052,$AG:$AG,AK$1)</f>
        <v>0</v>
      </c>
      <c r="AL1052" s="5">
        <f>COUNTIFS($B:$B,$B1052,$AG:$AG,AL$1)</f>
        <v>0</v>
      </c>
      <c r="AM1052" s="5">
        <f>COUNTIFS($B:$B,$B1052,$AG:$AG,AM$1)</f>
        <v>0</v>
      </c>
      <c r="AN1052" s="5">
        <f>COUNTIFS($B:$B,$B1052,$AG:$AG,AN$1)</f>
        <v>1</v>
      </c>
      <c r="AO1052" s="5">
        <f>COUNTIFS($B:$B,$B1052,$AG:$AG,AO$1)</f>
        <v>0</v>
      </c>
      <c r="AP1052" s="5">
        <f>COUNTIFS($B:$B,$B1052,$AG:$AG,AP$1)</f>
        <v>0</v>
      </c>
      <c r="AQ1052" s="5">
        <f>COUNTIFS($B:$B,$B1052,$AG:$AG,AQ$1)</f>
        <v>1</v>
      </c>
      <c r="AR1052" s="5">
        <f>COUNTIFS($B:$B,$B1052,$AG:$AG,AR$1)</f>
        <v>0</v>
      </c>
      <c r="AS1052" s="5">
        <f>COUNTIFS($B:$B,$B1052,$AG:$AG,AS$1)</f>
        <v>0</v>
      </c>
      <c r="AT1052" s="5">
        <f>COUNTIFS($B:$B,$B1052,$AG:$AG,AT$1)</f>
        <v>1</v>
      </c>
      <c r="AU1052" s="5">
        <f>COUNTIFS($B:$B,$B1052,$AG:$AG,AU$1)</f>
        <v>0</v>
      </c>
    </row>
    <row r="1053" spans="1:47" ht="15" customHeight="1" x14ac:dyDescent="0.35">
      <c r="A1053" s="6">
        <f>IF(B1052=B1053,A1052,A1052+1)</f>
        <v>357</v>
      </c>
      <c r="B1053" s="6" t="s">
        <v>4483</v>
      </c>
      <c r="C1053" s="6" t="s">
        <v>4482</v>
      </c>
      <c r="D1053" s="6" t="s">
        <v>3044</v>
      </c>
      <c r="E1053" s="6" t="s">
        <v>3043</v>
      </c>
      <c r="F1053" s="4" t="s">
        <v>7</v>
      </c>
      <c r="G1053" s="4" t="s">
        <v>8</v>
      </c>
      <c r="H1053" s="4" t="s">
        <v>7</v>
      </c>
      <c r="I1053" s="4">
        <v>5</v>
      </c>
      <c r="J1053" s="4" t="s">
        <v>28</v>
      </c>
      <c r="K1053" s="4" t="s">
        <v>3061</v>
      </c>
      <c r="L1053" s="4" t="s">
        <v>26</v>
      </c>
      <c r="M1053" s="4" t="s">
        <v>4481</v>
      </c>
      <c r="N1053" s="4" t="s">
        <v>1476</v>
      </c>
      <c r="P1053" s="4" t="s">
        <v>669</v>
      </c>
      <c r="Q1053" s="4" t="s">
        <v>1475</v>
      </c>
      <c r="R1053" s="4" t="s">
        <v>2434</v>
      </c>
      <c r="S1053" s="5" t="str">
        <f>IF(P1053="심사불필요","-",VLOOKUP(K1053,'[1]자격증 backdata'!A:G,7,0))</f>
        <v>-</v>
      </c>
      <c r="T1053" s="5" t="str">
        <f>IF(S1053="-","-",IF(COUNTIFS(B:B,B1053,S:S,"필수")&gt;0,"자격요건충족","확인필요"))</f>
        <v>-</v>
      </c>
      <c r="U1053" s="5"/>
      <c r="W1053" s="5">
        <f>IF(Q1053="4급","심사불필요",VLOOKUP(K1053,'[1]자격증 backdata'!A:B,2,0))</f>
        <v>2</v>
      </c>
      <c r="X1053" s="4">
        <f>IF(R1053="A", MIN(20, SUMIFS(W:W, B:B, B1053, R:R, "A")),IF(R1053="B", MIN(30, SUMIFS(W:W, B:B, B1053, R:R, "B")),"비해당분야"))</f>
        <v>12</v>
      </c>
      <c r="Y1053" s="4" t="str">
        <f>IF(R1053="C",MIN(30,IF(COUNTIFS(B:B,B1053,W:W,"가1")=1,25,IF(COUNTIFS(B:B,B1053,W:W,"가1")&gt;=2,30,0))+IF(COUNTIFS(B:B,B1053,W:W,"나1")&gt;=4,30,IF(COUNTIFS(B:B,B1053,W:W,"나1")=3,26,IF(COUNTIFS(B:B,B1053,W:W,"나1")=2,22,IF(COUNTIFS(B:B,B1053,W:W,"나1")=1,18,0)))))+MIN(30,IF(COUNTIFS(B:B,B1053,W:W,"가2")=1,25,IF(COUNTIFS(B:B,B1053,W:W,"가2")&gt;=2,30,0))+IF(COUNTIFS(B:B,B1053,W:W,"나2")=3,30,IF(COUNTIFS(B:B,B1053,W:W,"나2")=2,25,IF(COUNTIFS(B:B,B1053,W:W,"나2")=1,20,0)))),"비해당분야")</f>
        <v>비해당분야</v>
      </c>
      <c r="Z1053" s="4" t="str">
        <f>IF(R1053="C",VLOOKUP(K1053,'[1]자격증 backdata'!A:F,6,0),"비해당분야")</f>
        <v>비해당분야</v>
      </c>
      <c r="AA1053" s="4" t="str">
        <f>IF(R1053="C",SUMIF(B:B,B1053,Z:Z),"비해당분야")</f>
        <v>비해당분야</v>
      </c>
      <c r="AB1053" s="4" t="str">
        <f>IF(R1053="C",SUM(Y1053,AA1053),"비해당분야")</f>
        <v>비해당분야</v>
      </c>
      <c r="AC1053" s="4">
        <f>IF(R1053="C",AB1053,X1053)</f>
        <v>12</v>
      </c>
      <c r="AD1053" s="4">
        <f>VLOOKUP(K1053,'[1]자격증 backdata'!A:D,4,0)</f>
        <v>0</v>
      </c>
      <c r="AE1053" s="4">
        <f>IF(_xlfn.MAXIFS(AD:AD,B:B,B1053)&gt;10,10,_xlfn.MAXIFS(AD:AD,B:B,B1053))</f>
        <v>5</v>
      </c>
      <c r="AG1053" s="5">
        <f>VLOOKUP(K1053,'[1]자격증 backdata'!A:C,3,0)</f>
        <v>0</v>
      </c>
      <c r="AH1053" s="5">
        <f>COUNTIFS($B:$B,$B1053,$AG:$AG,AH$1)</f>
        <v>0</v>
      </c>
      <c r="AI1053" s="5">
        <f>COUNTIFS($B:$B,$B1053,$AG:$AG,AI$1)</f>
        <v>0</v>
      </c>
      <c r="AJ1053" s="5">
        <f>COUNTIFS($B:$B,$B1053,$AG:$AG,AJ$1)</f>
        <v>0</v>
      </c>
      <c r="AK1053" s="5">
        <f>COUNTIFS($B:$B,$B1053,$AG:$AG,AK$1)</f>
        <v>0</v>
      </c>
      <c r="AL1053" s="5">
        <f>COUNTIFS($B:$B,$B1053,$AG:$AG,AL$1)</f>
        <v>0</v>
      </c>
      <c r="AM1053" s="5">
        <f>COUNTIFS($B:$B,$B1053,$AG:$AG,AM$1)</f>
        <v>0</v>
      </c>
      <c r="AN1053" s="5">
        <f>COUNTIFS($B:$B,$B1053,$AG:$AG,AN$1)</f>
        <v>1</v>
      </c>
      <c r="AO1053" s="5">
        <f>COUNTIFS($B:$B,$B1053,$AG:$AG,AO$1)</f>
        <v>0</v>
      </c>
      <c r="AP1053" s="5">
        <f>COUNTIFS($B:$B,$B1053,$AG:$AG,AP$1)</f>
        <v>0</v>
      </c>
      <c r="AQ1053" s="5">
        <f>COUNTIFS($B:$B,$B1053,$AG:$AG,AQ$1)</f>
        <v>1</v>
      </c>
      <c r="AR1053" s="5">
        <f>COUNTIFS($B:$B,$B1053,$AG:$AG,AR$1)</f>
        <v>0</v>
      </c>
      <c r="AS1053" s="5">
        <f>COUNTIFS($B:$B,$B1053,$AG:$AG,AS$1)</f>
        <v>0</v>
      </c>
      <c r="AT1053" s="5">
        <f>COUNTIFS($B:$B,$B1053,$AG:$AG,AT$1)</f>
        <v>1</v>
      </c>
      <c r="AU1053" s="5">
        <f>COUNTIFS($B:$B,$B1053,$AG:$AG,AU$1)</f>
        <v>0</v>
      </c>
    </row>
    <row r="1054" spans="1:47" ht="15" customHeight="1" x14ac:dyDescent="0.35">
      <c r="A1054" s="3">
        <f>IF(B1053=B1054,A1053,A1053+1)</f>
        <v>358</v>
      </c>
      <c r="B1054" s="3" t="s">
        <v>4479</v>
      </c>
      <c r="C1054" s="3" t="s">
        <v>4478</v>
      </c>
      <c r="D1054" s="3" t="s">
        <v>3044</v>
      </c>
      <c r="E1054" s="3" t="s">
        <v>3043</v>
      </c>
      <c r="F1054" s="4" t="s">
        <v>7</v>
      </c>
      <c r="G1054" s="4" t="s">
        <v>8</v>
      </c>
      <c r="H1054" s="4" t="s">
        <v>7</v>
      </c>
      <c r="I1054" s="3">
        <v>1</v>
      </c>
      <c r="J1054" s="3" t="s">
        <v>38</v>
      </c>
      <c r="K1054" s="3" t="s">
        <v>3059</v>
      </c>
      <c r="L1054" s="3" t="s">
        <v>36</v>
      </c>
      <c r="M1054" s="3" t="s">
        <v>4480</v>
      </c>
      <c r="N1054" s="3" t="s">
        <v>1029</v>
      </c>
      <c r="P1054" s="3" t="s">
        <v>669</v>
      </c>
      <c r="Q1054" s="3" t="s">
        <v>1475</v>
      </c>
      <c r="R1054" s="3" t="s">
        <v>2434</v>
      </c>
      <c r="S1054" s="2" t="str">
        <f>IF(P1054="심사불필요","-",VLOOKUP(K1054,'[1]자격증 backdata'!A:G,7,0))</f>
        <v>-</v>
      </c>
      <c r="T1054" s="2" t="str">
        <f>IF(S1054="-","-",IF(COUNTIFS(B:B,B1054,S:S,"필수")&gt;0,"자격요건충족","확인필요"))</f>
        <v>-</v>
      </c>
      <c r="U1054" s="2"/>
      <c r="W1054" s="2">
        <f>IF(Q1054="4급","심사불필요",VLOOKUP(K1054,'[1]자격증 backdata'!A:B,2,0))</f>
        <v>0</v>
      </c>
      <c r="X1054" s="3">
        <f>IF(R1054="A", MIN(20, SUMIFS(W:W, B:B, B1054, R:R, "A")),IF(R1054="B", MIN(30, SUMIFS(W:W, B:B, B1054, R:R, "B")),"비해당분야"))</f>
        <v>4</v>
      </c>
      <c r="Y1054" s="3" t="str">
        <f>IF(R1054="C",MIN(30,IF(COUNTIFS(B:B,B1054,W:W,"가1")=1,25,IF(COUNTIFS(B:B,B1054,W:W,"가1")&gt;=2,30,0))+IF(COUNTIFS(B:B,B1054,W:W,"나1")&gt;=4,30,IF(COUNTIFS(B:B,B1054,W:W,"나1")=3,26,IF(COUNTIFS(B:B,B1054,W:W,"나1")=2,22,IF(COUNTIFS(B:B,B1054,W:W,"나1")=1,18,0)))))+MIN(30,IF(COUNTIFS(B:B,B1054,W:W,"가2")=1,25,IF(COUNTIFS(B:B,B1054,W:W,"가2")&gt;=2,30,0))+IF(COUNTIFS(B:B,B1054,W:W,"나2")=3,30,IF(COUNTIFS(B:B,B1054,W:W,"나2")=2,25,IF(COUNTIFS(B:B,B1054,W:W,"나2")=1,20,0)))),"비해당분야")</f>
        <v>비해당분야</v>
      </c>
      <c r="Z1054" s="3" t="str">
        <f>IF(R1054="C",VLOOKUP(K1054,'[1]자격증 backdata'!A:F,6,0),"비해당분야")</f>
        <v>비해당분야</v>
      </c>
      <c r="AA1054" s="3" t="str">
        <f>IF(R1054="C",SUMIF(B:B,B1054,Z:Z),"비해당분야")</f>
        <v>비해당분야</v>
      </c>
      <c r="AB1054" s="3" t="str">
        <f>IF(R1054="C",SUM(Y1054,AA1054),"비해당분야")</f>
        <v>비해당분야</v>
      </c>
      <c r="AC1054" s="3">
        <f>IF(R1054="C",AB1054,X1054)</f>
        <v>4</v>
      </c>
      <c r="AD1054" s="3">
        <f>VLOOKUP(K1054,'[1]자격증 backdata'!A:D,4,0)</f>
        <v>5</v>
      </c>
      <c r="AE1054" s="3">
        <f>IF(_xlfn.MAXIFS(AD:AD,B:B,B1054)&gt;10,10,_xlfn.MAXIFS(AD:AD,B:B,B1054))</f>
        <v>5</v>
      </c>
      <c r="AG1054" s="2">
        <f>VLOOKUP(K1054,'[1]자격증 backdata'!A:C,3,0)</f>
        <v>0</v>
      </c>
      <c r="AH1054" s="2">
        <f>COUNTIFS($B:$B,$B1054,$AG:$AG,AH$1)</f>
        <v>0</v>
      </c>
      <c r="AI1054" s="2">
        <f>COUNTIFS($B:$B,$B1054,$AG:$AG,AI$1)</f>
        <v>0</v>
      </c>
      <c r="AJ1054" s="2">
        <f>COUNTIFS($B:$B,$B1054,$AG:$AG,AJ$1)</f>
        <v>0</v>
      </c>
      <c r="AK1054" s="2">
        <f>COUNTIFS($B:$B,$B1054,$AG:$AG,AK$1)</f>
        <v>0</v>
      </c>
      <c r="AL1054" s="2">
        <f>COUNTIFS($B:$B,$B1054,$AG:$AG,AL$1)</f>
        <v>0</v>
      </c>
      <c r="AM1054" s="2">
        <f>COUNTIFS($B:$B,$B1054,$AG:$AG,AM$1)</f>
        <v>0</v>
      </c>
      <c r="AN1054" s="2">
        <f>COUNTIFS($B:$B,$B1054,$AG:$AG,AN$1)</f>
        <v>0</v>
      </c>
      <c r="AO1054" s="2">
        <f>COUNTIFS($B:$B,$B1054,$AG:$AG,AO$1)</f>
        <v>0</v>
      </c>
      <c r="AP1054" s="2">
        <f>COUNTIFS($B:$B,$B1054,$AG:$AG,AP$1)</f>
        <v>0</v>
      </c>
      <c r="AQ1054" s="2">
        <f>COUNTIFS($B:$B,$B1054,$AG:$AG,AQ$1)</f>
        <v>0</v>
      </c>
      <c r="AR1054" s="2">
        <f>COUNTIFS($B:$B,$B1054,$AG:$AG,AR$1)</f>
        <v>0</v>
      </c>
      <c r="AS1054" s="2">
        <f>COUNTIFS($B:$B,$B1054,$AG:$AG,AS$1)</f>
        <v>0</v>
      </c>
      <c r="AT1054" s="2">
        <f>COUNTIFS($B:$B,$B1054,$AG:$AG,AT$1)</f>
        <v>1</v>
      </c>
      <c r="AU1054" s="2">
        <f>COUNTIFS($B:$B,$B1054,$AG:$AG,AU$1)</f>
        <v>0</v>
      </c>
    </row>
    <row r="1055" spans="1:47" ht="15" customHeight="1" x14ac:dyDescent="0.35">
      <c r="A1055" s="7">
        <f>IF(B1054=B1055,A1054,A1054+1)</f>
        <v>358</v>
      </c>
      <c r="B1055" s="7" t="s">
        <v>4479</v>
      </c>
      <c r="C1055" s="7" t="s">
        <v>4478</v>
      </c>
      <c r="D1055" s="7" t="s">
        <v>3044</v>
      </c>
      <c r="E1055" s="7" t="s">
        <v>3043</v>
      </c>
      <c r="F1055" s="4" t="s">
        <v>7</v>
      </c>
      <c r="G1055" s="4" t="s">
        <v>8</v>
      </c>
      <c r="H1055" s="4" t="s">
        <v>7</v>
      </c>
      <c r="I1055" s="3">
        <v>2</v>
      </c>
      <c r="J1055" s="3" t="s">
        <v>106</v>
      </c>
      <c r="K1055" s="3" t="s">
        <v>3057</v>
      </c>
      <c r="L1055" s="3" t="s">
        <v>55</v>
      </c>
      <c r="M1055" s="3" t="s">
        <v>4477</v>
      </c>
      <c r="N1055" s="3" t="s">
        <v>1061</v>
      </c>
      <c r="P1055" s="3" t="s">
        <v>669</v>
      </c>
      <c r="Q1055" s="3" t="s">
        <v>1475</v>
      </c>
      <c r="R1055" s="3" t="s">
        <v>2434</v>
      </c>
      <c r="S1055" s="2" t="str">
        <f>IF(P1055="심사불필요","-",VLOOKUP(K1055,'[1]자격증 backdata'!A:G,7,0))</f>
        <v>-</v>
      </c>
      <c r="T1055" s="2" t="str">
        <f>IF(S1055="-","-",IF(COUNTIFS(B:B,B1055,S:S,"필수")&gt;0,"자격요건충족","확인필요"))</f>
        <v>-</v>
      </c>
      <c r="U1055" s="2"/>
      <c r="W1055" s="2">
        <f>IF(Q1055="4급","심사불필요",VLOOKUP(K1055,'[1]자격증 backdata'!A:B,2,0))</f>
        <v>4</v>
      </c>
      <c r="X1055" s="3">
        <f>IF(R1055="A", MIN(20, SUMIFS(W:W, B:B, B1055, R:R, "A")),IF(R1055="B", MIN(30, SUMIFS(W:W, B:B, B1055, R:R, "B")),"비해당분야"))</f>
        <v>4</v>
      </c>
      <c r="Y1055" s="3" t="str">
        <f>IF(R1055="C",MIN(30,IF(COUNTIFS(B:B,B1055,W:W,"가1")=1,25,IF(COUNTIFS(B:B,B1055,W:W,"가1")&gt;=2,30,0))+IF(COUNTIFS(B:B,B1055,W:W,"나1")&gt;=4,30,IF(COUNTIFS(B:B,B1055,W:W,"나1")=3,26,IF(COUNTIFS(B:B,B1055,W:W,"나1")=2,22,IF(COUNTIFS(B:B,B1055,W:W,"나1")=1,18,0)))))+MIN(30,IF(COUNTIFS(B:B,B1055,W:W,"가2")=1,25,IF(COUNTIFS(B:B,B1055,W:W,"가2")&gt;=2,30,0))+IF(COUNTIFS(B:B,B1055,W:W,"나2")=3,30,IF(COUNTIFS(B:B,B1055,W:W,"나2")=2,25,IF(COUNTIFS(B:B,B1055,W:W,"나2")=1,20,0)))),"비해당분야")</f>
        <v>비해당분야</v>
      </c>
      <c r="Z1055" s="3" t="str">
        <f>IF(R1055="C",VLOOKUP(K1055,'[1]자격증 backdata'!A:F,6,0),"비해당분야")</f>
        <v>비해당분야</v>
      </c>
      <c r="AA1055" s="3" t="str">
        <f>IF(R1055="C",SUMIF(B:B,B1055,Z:Z),"비해당분야")</f>
        <v>비해당분야</v>
      </c>
      <c r="AB1055" s="3" t="str">
        <f>IF(R1055="C",SUM(Y1055,AA1055),"비해당분야")</f>
        <v>비해당분야</v>
      </c>
      <c r="AC1055" s="3">
        <f>IF(R1055="C",AB1055,X1055)</f>
        <v>4</v>
      </c>
      <c r="AD1055" s="3">
        <f>VLOOKUP(K1055,'[1]자격증 backdata'!A:D,4,0)</f>
        <v>0</v>
      </c>
      <c r="AE1055" s="3">
        <f>IF(_xlfn.MAXIFS(AD:AD,B:B,B1055)&gt;10,10,_xlfn.MAXIFS(AD:AD,B:B,B1055))</f>
        <v>5</v>
      </c>
      <c r="AG1055" s="2" t="str">
        <f>VLOOKUP(K1055,'[1]자격증 backdata'!A:C,3,0)</f>
        <v>M</v>
      </c>
      <c r="AH1055" s="2">
        <f>COUNTIFS($B:$B,$B1055,$AG:$AG,AH$1)</f>
        <v>0</v>
      </c>
      <c r="AI1055" s="2">
        <f>COUNTIFS($B:$B,$B1055,$AG:$AG,AI$1)</f>
        <v>0</v>
      </c>
      <c r="AJ1055" s="2">
        <f>COUNTIFS($B:$B,$B1055,$AG:$AG,AJ$1)</f>
        <v>0</v>
      </c>
      <c r="AK1055" s="2">
        <f>COUNTIFS($B:$B,$B1055,$AG:$AG,AK$1)</f>
        <v>0</v>
      </c>
      <c r="AL1055" s="2">
        <f>COUNTIFS($B:$B,$B1055,$AG:$AG,AL$1)</f>
        <v>0</v>
      </c>
      <c r="AM1055" s="2">
        <f>COUNTIFS($B:$B,$B1055,$AG:$AG,AM$1)</f>
        <v>0</v>
      </c>
      <c r="AN1055" s="2">
        <f>COUNTIFS($B:$B,$B1055,$AG:$AG,AN$1)</f>
        <v>0</v>
      </c>
      <c r="AO1055" s="2">
        <f>COUNTIFS($B:$B,$B1055,$AG:$AG,AO$1)</f>
        <v>0</v>
      </c>
      <c r="AP1055" s="2">
        <f>COUNTIFS($B:$B,$B1055,$AG:$AG,AP$1)</f>
        <v>0</v>
      </c>
      <c r="AQ1055" s="2">
        <f>COUNTIFS($B:$B,$B1055,$AG:$AG,AQ$1)</f>
        <v>0</v>
      </c>
      <c r="AR1055" s="2">
        <f>COUNTIFS($B:$B,$B1055,$AG:$AG,AR$1)</f>
        <v>0</v>
      </c>
      <c r="AS1055" s="2">
        <f>COUNTIFS($B:$B,$B1055,$AG:$AG,AS$1)</f>
        <v>0</v>
      </c>
      <c r="AT1055" s="2">
        <f>COUNTIFS($B:$B,$B1055,$AG:$AG,AT$1)</f>
        <v>1</v>
      </c>
      <c r="AU1055" s="2">
        <f>COUNTIFS($B:$B,$B1055,$AG:$AG,AU$1)</f>
        <v>0</v>
      </c>
    </row>
    <row r="1056" spans="1:47" ht="15" customHeight="1" x14ac:dyDescent="0.35">
      <c r="A1056" s="4">
        <f>IF(B1055=B1056,A1055,A1055+1)</f>
        <v>359</v>
      </c>
      <c r="B1056" s="4" t="s">
        <v>4474</v>
      </c>
      <c r="C1056" s="4" t="s">
        <v>3184</v>
      </c>
      <c r="D1056" s="4" t="s">
        <v>3044</v>
      </c>
      <c r="E1056" s="4" t="s">
        <v>3043</v>
      </c>
      <c r="F1056" s="4" t="s">
        <v>7</v>
      </c>
      <c r="G1056" s="4" t="s">
        <v>8</v>
      </c>
      <c r="H1056" s="4" t="s">
        <v>7</v>
      </c>
      <c r="I1056" s="4">
        <v>1</v>
      </c>
      <c r="J1056" s="4" t="s">
        <v>106</v>
      </c>
      <c r="K1056" s="4" t="s">
        <v>3057</v>
      </c>
      <c r="L1056" s="4" t="s">
        <v>55</v>
      </c>
      <c r="M1056" s="4" t="s">
        <v>4476</v>
      </c>
      <c r="N1056" s="4" t="s">
        <v>4475</v>
      </c>
      <c r="P1056" s="4" t="s">
        <v>669</v>
      </c>
      <c r="Q1056" s="4" t="s">
        <v>1475</v>
      </c>
      <c r="R1056" s="4" t="s">
        <v>2434</v>
      </c>
      <c r="S1056" s="5" t="str">
        <f>IF(P1056="심사불필요","-",VLOOKUP(K1056,'[1]자격증 backdata'!A:G,7,0))</f>
        <v>-</v>
      </c>
      <c r="T1056" s="5" t="str">
        <f>IF(S1056="-","-",IF(COUNTIFS(B:B,B1056,S:S,"필수")&gt;0,"자격요건충족","확인필요"))</f>
        <v>-</v>
      </c>
      <c r="U1056" s="5"/>
      <c r="W1056" s="5">
        <f>IF(Q1056="4급","심사불필요",VLOOKUP(K1056,'[1]자격증 backdata'!A:B,2,0))</f>
        <v>4</v>
      </c>
      <c r="X1056" s="4">
        <f>IF(R1056="A", MIN(20, SUMIFS(W:W, B:B, B1056, R:R, "A")),IF(R1056="B", MIN(30, SUMIFS(W:W, B:B, B1056, R:R, "B")),"비해당분야"))</f>
        <v>4</v>
      </c>
      <c r="Y1056" s="4" t="str">
        <f>IF(R1056="C",MIN(30,IF(COUNTIFS(B:B,B1056,W:W,"가1")=1,25,IF(COUNTIFS(B:B,B1056,W:W,"가1")&gt;=2,30,0))+IF(COUNTIFS(B:B,B1056,W:W,"나1")&gt;=4,30,IF(COUNTIFS(B:B,B1056,W:W,"나1")=3,26,IF(COUNTIFS(B:B,B1056,W:W,"나1")=2,22,IF(COUNTIFS(B:B,B1056,W:W,"나1")=1,18,0)))))+MIN(30,IF(COUNTIFS(B:B,B1056,W:W,"가2")=1,25,IF(COUNTIFS(B:B,B1056,W:W,"가2")&gt;=2,30,0))+IF(COUNTIFS(B:B,B1056,W:W,"나2")=3,30,IF(COUNTIFS(B:B,B1056,W:W,"나2")=2,25,IF(COUNTIFS(B:B,B1056,W:W,"나2")=1,20,0)))),"비해당분야")</f>
        <v>비해당분야</v>
      </c>
      <c r="Z1056" s="4" t="str">
        <f>IF(R1056="C",VLOOKUP(K1056,'[1]자격증 backdata'!A:F,6,0),"비해당분야")</f>
        <v>비해당분야</v>
      </c>
      <c r="AA1056" s="4" t="str">
        <f>IF(R1056="C",SUMIF(B:B,B1056,Z:Z),"비해당분야")</f>
        <v>비해당분야</v>
      </c>
      <c r="AB1056" s="4" t="str">
        <f>IF(R1056="C",SUM(Y1056,AA1056),"비해당분야")</f>
        <v>비해당분야</v>
      </c>
      <c r="AC1056" s="4">
        <f>IF(R1056="C",AB1056,X1056)</f>
        <v>4</v>
      </c>
      <c r="AD1056" s="4">
        <f>VLOOKUP(K1056,'[1]자격증 backdata'!A:D,4,0)</f>
        <v>0</v>
      </c>
      <c r="AE1056" s="4">
        <f>IF(_xlfn.MAXIFS(AD:AD,B:B,B1056)&gt;10,10,_xlfn.MAXIFS(AD:AD,B:B,B1056))</f>
        <v>5</v>
      </c>
      <c r="AG1056" s="5" t="str">
        <f>VLOOKUP(K1056,'[1]자격증 backdata'!A:C,3,0)</f>
        <v>M</v>
      </c>
      <c r="AH1056" s="5">
        <f>COUNTIFS($B:$B,$B1056,$AG:$AG,AH$1)</f>
        <v>0</v>
      </c>
      <c r="AI1056" s="5">
        <f>COUNTIFS($B:$B,$B1056,$AG:$AG,AI$1)</f>
        <v>0</v>
      </c>
      <c r="AJ1056" s="5">
        <f>COUNTIFS($B:$B,$B1056,$AG:$AG,AJ$1)</f>
        <v>0</v>
      </c>
      <c r="AK1056" s="5">
        <f>COUNTIFS($B:$B,$B1056,$AG:$AG,AK$1)</f>
        <v>0</v>
      </c>
      <c r="AL1056" s="5">
        <f>COUNTIFS($B:$B,$B1056,$AG:$AG,AL$1)</f>
        <v>0</v>
      </c>
      <c r="AM1056" s="5">
        <f>COUNTIFS($B:$B,$B1056,$AG:$AG,AM$1)</f>
        <v>0</v>
      </c>
      <c r="AN1056" s="5">
        <f>COUNTIFS($B:$B,$B1056,$AG:$AG,AN$1)</f>
        <v>0</v>
      </c>
      <c r="AO1056" s="5">
        <f>COUNTIFS($B:$B,$B1056,$AG:$AG,AO$1)</f>
        <v>0</v>
      </c>
      <c r="AP1056" s="5">
        <f>COUNTIFS($B:$B,$B1056,$AG:$AG,AP$1)</f>
        <v>0</v>
      </c>
      <c r="AQ1056" s="5">
        <f>COUNTIFS($B:$B,$B1056,$AG:$AG,AQ$1)</f>
        <v>0</v>
      </c>
      <c r="AR1056" s="5">
        <f>COUNTIFS($B:$B,$B1056,$AG:$AG,AR$1)</f>
        <v>0</v>
      </c>
      <c r="AS1056" s="5">
        <f>COUNTIFS($B:$B,$B1056,$AG:$AG,AS$1)</f>
        <v>0</v>
      </c>
      <c r="AT1056" s="5">
        <f>COUNTIFS($B:$B,$B1056,$AG:$AG,AT$1)</f>
        <v>1</v>
      </c>
      <c r="AU1056" s="5">
        <f>COUNTIFS($B:$B,$B1056,$AG:$AG,AU$1)</f>
        <v>0</v>
      </c>
    </row>
    <row r="1057" spans="1:47" ht="15" customHeight="1" x14ac:dyDescent="0.35">
      <c r="A1057" s="6">
        <f>IF(B1056=B1057,A1056,A1056+1)</f>
        <v>359</v>
      </c>
      <c r="B1057" s="6" t="s">
        <v>4474</v>
      </c>
      <c r="C1057" s="6" t="s">
        <v>3184</v>
      </c>
      <c r="D1057" s="6" t="s">
        <v>3044</v>
      </c>
      <c r="E1057" s="6" t="s">
        <v>3043</v>
      </c>
      <c r="F1057" s="4" t="s">
        <v>7</v>
      </c>
      <c r="G1057" s="4" t="s">
        <v>8</v>
      </c>
      <c r="H1057" s="4" t="s">
        <v>7</v>
      </c>
      <c r="I1057" s="4">
        <v>2</v>
      </c>
      <c r="J1057" s="4" t="s">
        <v>69</v>
      </c>
      <c r="K1057" s="4" t="s">
        <v>3065</v>
      </c>
      <c r="L1057" s="4" t="s">
        <v>36</v>
      </c>
      <c r="M1057" s="4" t="s">
        <v>4473</v>
      </c>
      <c r="N1057" s="4" t="s">
        <v>138</v>
      </c>
      <c r="P1057" s="4" t="s">
        <v>669</v>
      </c>
      <c r="Q1057" s="4" t="s">
        <v>1475</v>
      </c>
      <c r="R1057" s="4" t="s">
        <v>2434</v>
      </c>
      <c r="S1057" s="5" t="str">
        <f>IF(P1057="심사불필요","-",VLOOKUP(K1057,'[1]자격증 backdata'!A:G,7,0))</f>
        <v>-</v>
      </c>
      <c r="T1057" s="5" t="str">
        <f>IF(S1057="-","-",IF(COUNTIFS(B:B,B1057,S:S,"필수")&gt;0,"자격요건충족","확인필요"))</f>
        <v>-</v>
      </c>
      <c r="U1057" s="5"/>
      <c r="W1057" s="5">
        <f>IF(Q1057="4급","심사불필요",VLOOKUP(K1057,'[1]자격증 backdata'!A:B,2,0))</f>
        <v>0</v>
      </c>
      <c r="X1057" s="4">
        <f>IF(R1057="A", MIN(20, SUMIFS(W:W, B:B, B1057, R:R, "A")),IF(R1057="B", MIN(30, SUMIFS(W:W, B:B, B1057, R:R, "B")),"비해당분야"))</f>
        <v>4</v>
      </c>
      <c r="Y1057" s="4" t="str">
        <f>IF(R1057="C",MIN(30,IF(COUNTIFS(B:B,B1057,W:W,"가1")=1,25,IF(COUNTIFS(B:B,B1057,W:W,"가1")&gt;=2,30,0))+IF(COUNTIFS(B:B,B1057,W:W,"나1")&gt;=4,30,IF(COUNTIFS(B:B,B1057,W:W,"나1")=3,26,IF(COUNTIFS(B:B,B1057,W:W,"나1")=2,22,IF(COUNTIFS(B:B,B1057,W:W,"나1")=1,18,0)))))+MIN(30,IF(COUNTIFS(B:B,B1057,W:W,"가2")=1,25,IF(COUNTIFS(B:B,B1057,W:W,"가2")&gt;=2,30,0))+IF(COUNTIFS(B:B,B1057,W:W,"나2")=3,30,IF(COUNTIFS(B:B,B1057,W:W,"나2")=2,25,IF(COUNTIFS(B:B,B1057,W:W,"나2")=1,20,0)))),"비해당분야")</f>
        <v>비해당분야</v>
      </c>
      <c r="Z1057" s="4" t="str">
        <f>IF(R1057="C",VLOOKUP(K1057,'[1]자격증 backdata'!A:F,6,0),"비해당분야")</f>
        <v>비해당분야</v>
      </c>
      <c r="AA1057" s="4" t="str">
        <f>IF(R1057="C",SUMIF(B:B,B1057,Z:Z),"비해당분야")</f>
        <v>비해당분야</v>
      </c>
      <c r="AB1057" s="4" t="str">
        <f>IF(R1057="C",SUM(Y1057,AA1057),"비해당분야")</f>
        <v>비해당분야</v>
      </c>
      <c r="AC1057" s="4">
        <f>IF(R1057="C",AB1057,X1057)</f>
        <v>4</v>
      </c>
      <c r="AD1057" s="4">
        <f>VLOOKUP(K1057,'[1]자격증 backdata'!A:D,4,0)</f>
        <v>5</v>
      </c>
      <c r="AE1057" s="4">
        <f>IF(_xlfn.MAXIFS(AD:AD,B:B,B1057)&gt;10,10,_xlfn.MAXIFS(AD:AD,B:B,B1057))</f>
        <v>5</v>
      </c>
      <c r="AG1057" s="5">
        <f>VLOOKUP(K1057,'[1]자격증 backdata'!A:C,3,0)</f>
        <v>0</v>
      </c>
      <c r="AH1057" s="5">
        <f>COUNTIFS($B:$B,$B1057,$AG:$AG,AH$1)</f>
        <v>0</v>
      </c>
      <c r="AI1057" s="5">
        <f>COUNTIFS($B:$B,$B1057,$AG:$AG,AI$1)</f>
        <v>0</v>
      </c>
      <c r="AJ1057" s="5">
        <f>COUNTIFS($B:$B,$B1057,$AG:$AG,AJ$1)</f>
        <v>0</v>
      </c>
      <c r="AK1057" s="5">
        <f>COUNTIFS($B:$B,$B1057,$AG:$AG,AK$1)</f>
        <v>0</v>
      </c>
      <c r="AL1057" s="5">
        <f>COUNTIFS($B:$B,$B1057,$AG:$AG,AL$1)</f>
        <v>0</v>
      </c>
      <c r="AM1057" s="5">
        <f>COUNTIFS($B:$B,$B1057,$AG:$AG,AM$1)</f>
        <v>0</v>
      </c>
      <c r="AN1057" s="5">
        <f>COUNTIFS($B:$B,$B1057,$AG:$AG,AN$1)</f>
        <v>0</v>
      </c>
      <c r="AO1057" s="5">
        <f>COUNTIFS($B:$B,$B1057,$AG:$AG,AO$1)</f>
        <v>0</v>
      </c>
      <c r="AP1057" s="5">
        <f>COUNTIFS($B:$B,$B1057,$AG:$AG,AP$1)</f>
        <v>0</v>
      </c>
      <c r="AQ1057" s="5">
        <f>COUNTIFS($B:$B,$B1057,$AG:$AG,AQ$1)</f>
        <v>0</v>
      </c>
      <c r="AR1057" s="5">
        <f>COUNTIFS($B:$B,$B1057,$AG:$AG,AR$1)</f>
        <v>0</v>
      </c>
      <c r="AS1057" s="5">
        <f>COUNTIFS($B:$B,$B1057,$AG:$AG,AS$1)</f>
        <v>0</v>
      </c>
      <c r="AT1057" s="5">
        <f>COUNTIFS($B:$B,$B1057,$AG:$AG,AT$1)</f>
        <v>1</v>
      </c>
      <c r="AU1057" s="5">
        <f>COUNTIFS($B:$B,$B1057,$AG:$AG,AU$1)</f>
        <v>0</v>
      </c>
    </row>
    <row r="1058" spans="1:47" ht="15" customHeight="1" x14ac:dyDescent="0.35">
      <c r="A1058" s="3">
        <f>IF(B1057=B1058,A1057,A1057+1)</f>
        <v>360</v>
      </c>
      <c r="B1058" s="3" t="s">
        <v>4469</v>
      </c>
      <c r="C1058" s="3" t="s">
        <v>4468</v>
      </c>
      <c r="D1058" s="3" t="s">
        <v>3044</v>
      </c>
      <c r="E1058" s="3" t="s">
        <v>3043</v>
      </c>
      <c r="F1058" s="4" t="s">
        <v>7</v>
      </c>
      <c r="G1058" s="4" t="s">
        <v>8</v>
      </c>
      <c r="H1058" s="4" t="s">
        <v>7</v>
      </c>
      <c r="I1058" s="3">
        <v>1</v>
      </c>
      <c r="J1058" s="3" t="s">
        <v>69</v>
      </c>
      <c r="K1058" s="3" t="s">
        <v>3065</v>
      </c>
      <c r="L1058" s="3" t="s">
        <v>36</v>
      </c>
      <c r="M1058" s="3" t="s">
        <v>4472</v>
      </c>
      <c r="N1058" s="3" t="s">
        <v>1704</v>
      </c>
      <c r="P1058" s="3" t="s">
        <v>669</v>
      </c>
      <c r="Q1058" s="3" t="s">
        <v>1475</v>
      </c>
      <c r="R1058" s="3" t="s">
        <v>2434</v>
      </c>
      <c r="S1058" s="2" t="str">
        <f>IF(P1058="심사불필요","-",VLOOKUP(K1058,'[1]자격증 backdata'!A:G,7,0))</f>
        <v>-</v>
      </c>
      <c r="T1058" s="2" t="str">
        <f>IF(S1058="-","-",IF(COUNTIFS(B:B,B1058,S:S,"필수")&gt;0,"자격요건충족","확인필요"))</f>
        <v>-</v>
      </c>
      <c r="U1058" s="2"/>
      <c r="W1058" s="2">
        <f>IF(Q1058="4급","심사불필요",VLOOKUP(K1058,'[1]자격증 backdata'!A:B,2,0))</f>
        <v>0</v>
      </c>
      <c r="X1058" s="3">
        <f>IF(R1058="A", MIN(20, SUMIFS(W:W, B:B, B1058, R:R, "A")),IF(R1058="B", MIN(30, SUMIFS(W:W, B:B, B1058, R:R, "B")),"비해당분야"))</f>
        <v>6</v>
      </c>
      <c r="Y1058" s="3" t="str">
        <f>IF(R1058="C",MIN(30,IF(COUNTIFS(B:B,B1058,W:W,"가1")=1,25,IF(COUNTIFS(B:B,B1058,W:W,"가1")&gt;=2,30,0))+IF(COUNTIFS(B:B,B1058,W:W,"나1")&gt;=4,30,IF(COUNTIFS(B:B,B1058,W:W,"나1")=3,26,IF(COUNTIFS(B:B,B1058,W:W,"나1")=2,22,IF(COUNTIFS(B:B,B1058,W:W,"나1")=1,18,0)))))+MIN(30,IF(COUNTIFS(B:B,B1058,W:W,"가2")=1,25,IF(COUNTIFS(B:B,B1058,W:W,"가2")&gt;=2,30,0))+IF(COUNTIFS(B:B,B1058,W:W,"나2")=3,30,IF(COUNTIFS(B:B,B1058,W:W,"나2")=2,25,IF(COUNTIFS(B:B,B1058,W:W,"나2")=1,20,0)))),"비해당분야")</f>
        <v>비해당분야</v>
      </c>
      <c r="Z1058" s="3" t="str">
        <f>IF(R1058="C",VLOOKUP(K1058,'[1]자격증 backdata'!A:F,6,0),"비해당분야")</f>
        <v>비해당분야</v>
      </c>
      <c r="AA1058" s="3" t="str">
        <f>IF(R1058="C",SUMIF(B:B,B1058,Z:Z),"비해당분야")</f>
        <v>비해당분야</v>
      </c>
      <c r="AB1058" s="3" t="str">
        <f>IF(R1058="C",SUM(Y1058,AA1058),"비해당분야")</f>
        <v>비해당분야</v>
      </c>
      <c r="AC1058" s="3">
        <f>IF(R1058="C",AB1058,X1058)</f>
        <v>6</v>
      </c>
      <c r="AD1058" s="3">
        <f>VLOOKUP(K1058,'[1]자격증 backdata'!A:D,4,0)</f>
        <v>5</v>
      </c>
      <c r="AE1058" s="3">
        <f>IF(_xlfn.MAXIFS(AD:AD,B:B,B1058)&gt;10,10,_xlfn.MAXIFS(AD:AD,B:B,B1058))</f>
        <v>5</v>
      </c>
      <c r="AG1058" s="2">
        <f>VLOOKUP(K1058,'[1]자격증 backdata'!A:C,3,0)</f>
        <v>0</v>
      </c>
      <c r="AH1058" s="2">
        <f>COUNTIFS($B:$B,$B1058,$AG:$AG,AH$1)</f>
        <v>0</v>
      </c>
      <c r="AI1058" s="2">
        <f>COUNTIFS($B:$B,$B1058,$AG:$AG,AI$1)</f>
        <v>0</v>
      </c>
      <c r="AJ1058" s="2">
        <f>COUNTIFS($B:$B,$B1058,$AG:$AG,AJ$1)</f>
        <v>0</v>
      </c>
      <c r="AK1058" s="2">
        <f>COUNTIFS($B:$B,$B1058,$AG:$AG,AK$1)</f>
        <v>0</v>
      </c>
      <c r="AL1058" s="2">
        <f>COUNTIFS($B:$B,$B1058,$AG:$AG,AL$1)</f>
        <v>0</v>
      </c>
      <c r="AM1058" s="2">
        <f>COUNTIFS($B:$B,$B1058,$AG:$AG,AM$1)</f>
        <v>0</v>
      </c>
      <c r="AN1058" s="2">
        <f>COUNTIFS($B:$B,$B1058,$AG:$AG,AN$1)</f>
        <v>1</v>
      </c>
      <c r="AO1058" s="2">
        <f>COUNTIFS($B:$B,$B1058,$AG:$AG,AO$1)</f>
        <v>0</v>
      </c>
      <c r="AP1058" s="2">
        <f>COUNTIFS($B:$B,$B1058,$AG:$AG,AP$1)</f>
        <v>0</v>
      </c>
      <c r="AQ1058" s="2">
        <f>COUNTIFS($B:$B,$B1058,$AG:$AG,AQ$1)</f>
        <v>0</v>
      </c>
      <c r="AR1058" s="2">
        <f>COUNTIFS($B:$B,$B1058,$AG:$AG,AR$1)</f>
        <v>0</v>
      </c>
      <c r="AS1058" s="2">
        <f>COUNTIFS($B:$B,$B1058,$AG:$AG,AS$1)</f>
        <v>0</v>
      </c>
      <c r="AT1058" s="2">
        <f>COUNTIFS($B:$B,$B1058,$AG:$AG,AT$1)</f>
        <v>1</v>
      </c>
      <c r="AU1058" s="2">
        <f>COUNTIFS($B:$B,$B1058,$AG:$AG,AU$1)</f>
        <v>0</v>
      </c>
    </row>
    <row r="1059" spans="1:47" ht="15" customHeight="1" x14ac:dyDescent="0.35">
      <c r="A1059" s="7">
        <f>IF(B1058=B1059,A1058,A1058+1)</f>
        <v>360</v>
      </c>
      <c r="B1059" s="7" t="s">
        <v>4469</v>
      </c>
      <c r="C1059" s="7" t="s">
        <v>4468</v>
      </c>
      <c r="D1059" s="7" t="s">
        <v>3044</v>
      </c>
      <c r="E1059" s="7" t="s">
        <v>3043</v>
      </c>
      <c r="F1059" s="4" t="s">
        <v>7</v>
      </c>
      <c r="G1059" s="4" t="s">
        <v>8</v>
      </c>
      <c r="H1059" s="4" t="s">
        <v>7</v>
      </c>
      <c r="I1059" s="3">
        <v>2</v>
      </c>
      <c r="J1059" s="3" t="s">
        <v>106</v>
      </c>
      <c r="K1059" s="3" t="s">
        <v>3057</v>
      </c>
      <c r="L1059" s="3" t="s">
        <v>55</v>
      </c>
      <c r="M1059" s="3" t="s">
        <v>4471</v>
      </c>
      <c r="N1059" s="3" t="s">
        <v>4470</v>
      </c>
      <c r="P1059" s="3" t="s">
        <v>669</v>
      </c>
      <c r="Q1059" s="3" t="s">
        <v>1475</v>
      </c>
      <c r="R1059" s="3" t="s">
        <v>2434</v>
      </c>
      <c r="S1059" s="2" t="str">
        <f>IF(P1059="심사불필요","-",VLOOKUP(K1059,'[1]자격증 backdata'!A:G,7,0))</f>
        <v>-</v>
      </c>
      <c r="T1059" s="2" t="str">
        <f>IF(S1059="-","-",IF(COUNTIFS(B:B,B1059,S:S,"필수")&gt;0,"자격요건충족","확인필요"))</f>
        <v>-</v>
      </c>
      <c r="U1059" s="2"/>
      <c r="W1059" s="2">
        <f>IF(Q1059="4급","심사불필요",VLOOKUP(K1059,'[1]자격증 backdata'!A:B,2,0))</f>
        <v>4</v>
      </c>
      <c r="X1059" s="3">
        <f>IF(R1059="A", MIN(20, SUMIFS(W:W, B:B, B1059, R:R, "A")),IF(R1059="B", MIN(30, SUMIFS(W:W, B:B, B1059, R:R, "B")),"비해당분야"))</f>
        <v>6</v>
      </c>
      <c r="Y1059" s="3" t="str">
        <f>IF(R1059="C",MIN(30,IF(COUNTIFS(B:B,B1059,W:W,"가1")=1,25,IF(COUNTIFS(B:B,B1059,W:W,"가1")&gt;=2,30,0))+IF(COUNTIFS(B:B,B1059,W:W,"나1")&gt;=4,30,IF(COUNTIFS(B:B,B1059,W:W,"나1")=3,26,IF(COUNTIFS(B:B,B1059,W:W,"나1")=2,22,IF(COUNTIFS(B:B,B1059,W:W,"나1")=1,18,0)))))+MIN(30,IF(COUNTIFS(B:B,B1059,W:W,"가2")=1,25,IF(COUNTIFS(B:B,B1059,W:W,"가2")&gt;=2,30,0))+IF(COUNTIFS(B:B,B1059,W:W,"나2")=3,30,IF(COUNTIFS(B:B,B1059,W:W,"나2")=2,25,IF(COUNTIFS(B:B,B1059,W:W,"나2")=1,20,0)))),"비해당분야")</f>
        <v>비해당분야</v>
      </c>
      <c r="Z1059" s="3" t="str">
        <f>IF(R1059="C",VLOOKUP(K1059,'[1]자격증 backdata'!A:F,6,0),"비해당분야")</f>
        <v>비해당분야</v>
      </c>
      <c r="AA1059" s="3" t="str">
        <f>IF(R1059="C",SUMIF(B:B,B1059,Z:Z),"비해당분야")</f>
        <v>비해당분야</v>
      </c>
      <c r="AB1059" s="3" t="str">
        <f>IF(R1059="C",SUM(Y1059,AA1059),"비해당분야")</f>
        <v>비해당분야</v>
      </c>
      <c r="AC1059" s="3">
        <f>IF(R1059="C",AB1059,X1059)</f>
        <v>6</v>
      </c>
      <c r="AD1059" s="3">
        <f>VLOOKUP(K1059,'[1]자격증 backdata'!A:D,4,0)</f>
        <v>0</v>
      </c>
      <c r="AE1059" s="3">
        <f>IF(_xlfn.MAXIFS(AD:AD,B:B,B1059)&gt;10,10,_xlfn.MAXIFS(AD:AD,B:B,B1059))</f>
        <v>5</v>
      </c>
      <c r="AG1059" s="2" t="str">
        <f>VLOOKUP(K1059,'[1]자격증 backdata'!A:C,3,0)</f>
        <v>M</v>
      </c>
      <c r="AH1059" s="2">
        <f>COUNTIFS($B:$B,$B1059,$AG:$AG,AH$1)</f>
        <v>0</v>
      </c>
      <c r="AI1059" s="2">
        <f>COUNTIFS($B:$B,$B1059,$AG:$AG,AI$1)</f>
        <v>0</v>
      </c>
      <c r="AJ1059" s="2">
        <f>COUNTIFS($B:$B,$B1059,$AG:$AG,AJ$1)</f>
        <v>0</v>
      </c>
      <c r="AK1059" s="2">
        <f>COUNTIFS($B:$B,$B1059,$AG:$AG,AK$1)</f>
        <v>0</v>
      </c>
      <c r="AL1059" s="2">
        <f>COUNTIFS($B:$B,$B1059,$AG:$AG,AL$1)</f>
        <v>0</v>
      </c>
      <c r="AM1059" s="2">
        <f>COUNTIFS($B:$B,$B1059,$AG:$AG,AM$1)</f>
        <v>0</v>
      </c>
      <c r="AN1059" s="2">
        <f>COUNTIFS($B:$B,$B1059,$AG:$AG,AN$1)</f>
        <v>1</v>
      </c>
      <c r="AO1059" s="2">
        <f>COUNTIFS($B:$B,$B1059,$AG:$AG,AO$1)</f>
        <v>0</v>
      </c>
      <c r="AP1059" s="2">
        <f>COUNTIFS($B:$B,$B1059,$AG:$AG,AP$1)</f>
        <v>0</v>
      </c>
      <c r="AQ1059" s="2">
        <f>COUNTIFS($B:$B,$B1059,$AG:$AG,AQ$1)</f>
        <v>0</v>
      </c>
      <c r="AR1059" s="2">
        <f>COUNTIFS($B:$B,$B1059,$AG:$AG,AR$1)</f>
        <v>0</v>
      </c>
      <c r="AS1059" s="2">
        <f>COUNTIFS($B:$B,$B1059,$AG:$AG,AS$1)</f>
        <v>0</v>
      </c>
      <c r="AT1059" s="2">
        <f>COUNTIFS($B:$B,$B1059,$AG:$AG,AT$1)</f>
        <v>1</v>
      </c>
      <c r="AU1059" s="2">
        <f>COUNTIFS($B:$B,$B1059,$AG:$AG,AU$1)</f>
        <v>0</v>
      </c>
    </row>
    <row r="1060" spans="1:47" ht="15" customHeight="1" x14ac:dyDescent="0.35">
      <c r="A1060" s="7">
        <f>IF(B1059=B1060,A1059,A1059+1)</f>
        <v>360</v>
      </c>
      <c r="B1060" s="7" t="s">
        <v>4469</v>
      </c>
      <c r="C1060" s="7" t="s">
        <v>4468</v>
      </c>
      <c r="D1060" s="7" t="s">
        <v>3044</v>
      </c>
      <c r="E1060" s="7" t="s">
        <v>3043</v>
      </c>
      <c r="F1060" s="4" t="s">
        <v>7</v>
      </c>
      <c r="G1060" s="4" t="s">
        <v>8</v>
      </c>
      <c r="H1060" s="4" t="s">
        <v>7</v>
      </c>
      <c r="I1060" s="3">
        <v>3</v>
      </c>
      <c r="J1060" s="3" t="s">
        <v>411</v>
      </c>
      <c r="K1060" s="3" t="s">
        <v>3042</v>
      </c>
      <c r="L1060" s="3" t="s">
        <v>55</v>
      </c>
      <c r="M1060" s="3" t="s">
        <v>4467</v>
      </c>
      <c r="N1060" s="3" t="s">
        <v>4466</v>
      </c>
      <c r="P1060" s="3" t="s">
        <v>669</v>
      </c>
      <c r="Q1060" s="3" t="s">
        <v>1475</v>
      </c>
      <c r="R1060" s="3" t="s">
        <v>2434</v>
      </c>
      <c r="S1060" s="2" t="str">
        <f>IF(P1060="심사불필요","-",VLOOKUP(K1060,'[1]자격증 backdata'!A:G,7,0))</f>
        <v>-</v>
      </c>
      <c r="T1060" s="2" t="str">
        <f>IF(S1060="-","-",IF(COUNTIFS(B:B,B1060,S:S,"필수")&gt;0,"자격요건충족","확인필요"))</f>
        <v>-</v>
      </c>
      <c r="U1060" s="2"/>
      <c r="W1060" s="2">
        <f>IF(Q1060="4급","심사불필요",VLOOKUP(K1060,'[1]자격증 backdata'!A:B,2,0))</f>
        <v>2</v>
      </c>
      <c r="X1060" s="3">
        <f>IF(R1060="A", MIN(20, SUMIFS(W:W, B:B, B1060, R:R, "A")),IF(R1060="B", MIN(30, SUMIFS(W:W, B:B, B1060, R:R, "B")),"비해당분야"))</f>
        <v>6</v>
      </c>
      <c r="Y1060" s="3" t="str">
        <f>IF(R1060="C",MIN(30,IF(COUNTIFS(B:B,B1060,W:W,"가1")=1,25,IF(COUNTIFS(B:B,B1060,W:W,"가1")&gt;=2,30,0))+IF(COUNTIFS(B:B,B1060,W:W,"나1")&gt;=4,30,IF(COUNTIFS(B:B,B1060,W:W,"나1")=3,26,IF(COUNTIFS(B:B,B1060,W:W,"나1")=2,22,IF(COUNTIFS(B:B,B1060,W:W,"나1")=1,18,0)))))+MIN(30,IF(COUNTIFS(B:B,B1060,W:W,"가2")=1,25,IF(COUNTIFS(B:B,B1060,W:W,"가2")&gt;=2,30,0))+IF(COUNTIFS(B:B,B1060,W:W,"나2")=3,30,IF(COUNTIFS(B:B,B1060,W:W,"나2")=2,25,IF(COUNTIFS(B:B,B1060,W:W,"나2")=1,20,0)))),"비해당분야")</f>
        <v>비해당분야</v>
      </c>
      <c r="Z1060" s="3" t="str">
        <f>IF(R1060="C",VLOOKUP(K1060,'[1]자격증 backdata'!A:F,6,0),"비해당분야")</f>
        <v>비해당분야</v>
      </c>
      <c r="AA1060" s="3" t="str">
        <f>IF(R1060="C",SUMIF(B:B,B1060,Z:Z),"비해당분야")</f>
        <v>비해당분야</v>
      </c>
      <c r="AB1060" s="3" t="str">
        <f>IF(R1060="C",SUM(Y1060,AA1060),"비해당분야")</f>
        <v>비해당분야</v>
      </c>
      <c r="AC1060" s="3">
        <f>IF(R1060="C",AB1060,X1060)</f>
        <v>6</v>
      </c>
      <c r="AD1060" s="3">
        <f>VLOOKUP(K1060,'[1]자격증 backdata'!A:D,4,0)</f>
        <v>0</v>
      </c>
      <c r="AE1060" s="3">
        <f>IF(_xlfn.MAXIFS(AD:AD,B:B,B1060)&gt;10,10,_xlfn.MAXIFS(AD:AD,B:B,B1060))</f>
        <v>5</v>
      </c>
      <c r="AG1060" s="2" t="str">
        <f>VLOOKUP(K1060,'[1]자격증 backdata'!A:C,3,0)</f>
        <v>G</v>
      </c>
      <c r="AH1060" s="2">
        <f>COUNTIFS($B:$B,$B1060,$AG:$AG,AH$1)</f>
        <v>0</v>
      </c>
      <c r="AI1060" s="2">
        <f>COUNTIFS($B:$B,$B1060,$AG:$AG,AI$1)</f>
        <v>0</v>
      </c>
      <c r="AJ1060" s="2">
        <f>COUNTIFS($B:$B,$B1060,$AG:$AG,AJ$1)</f>
        <v>0</v>
      </c>
      <c r="AK1060" s="2">
        <f>COUNTIFS($B:$B,$B1060,$AG:$AG,AK$1)</f>
        <v>0</v>
      </c>
      <c r="AL1060" s="2">
        <f>COUNTIFS($B:$B,$B1060,$AG:$AG,AL$1)</f>
        <v>0</v>
      </c>
      <c r="AM1060" s="2">
        <f>COUNTIFS($B:$B,$B1060,$AG:$AG,AM$1)</f>
        <v>0</v>
      </c>
      <c r="AN1060" s="2">
        <f>COUNTIFS($B:$B,$B1060,$AG:$AG,AN$1)</f>
        <v>1</v>
      </c>
      <c r="AO1060" s="2">
        <f>COUNTIFS($B:$B,$B1060,$AG:$AG,AO$1)</f>
        <v>0</v>
      </c>
      <c r="AP1060" s="2">
        <f>COUNTIFS($B:$B,$B1060,$AG:$AG,AP$1)</f>
        <v>0</v>
      </c>
      <c r="AQ1060" s="2">
        <f>COUNTIFS($B:$B,$B1060,$AG:$AG,AQ$1)</f>
        <v>0</v>
      </c>
      <c r="AR1060" s="2">
        <f>COUNTIFS($B:$B,$B1060,$AG:$AG,AR$1)</f>
        <v>0</v>
      </c>
      <c r="AS1060" s="2">
        <f>COUNTIFS($B:$B,$B1060,$AG:$AG,AS$1)</f>
        <v>0</v>
      </c>
      <c r="AT1060" s="2">
        <f>COUNTIFS($B:$B,$B1060,$AG:$AG,AT$1)</f>
        <v>1</v>
      </c>
      <c r="AU1060" s="2">
        <f>COUNTIFS($B:$B,$B1060,$AG:$AG,AU$1)</f>
        <v>0</v>
      </c>
    </row>
    <row r="1061" spans="1:47" ht="15" customHeight="1" x14ac:dyDescent="0.35">
      <c r="A1061" s="4">
        <f>IF(B1060=B1061,A1060,A1060+1)</f>
        <v>361</v>
      </c>
      <c r="B1061" s="4" t="s">
        <v>4464</v>
      </c>
      <c r="C1061" s="4" t="s">
        <v>4463</v>
      </c>
      <c r="D1061" s="4" t="s">
        <v>3044</v>
      </c>
      <c r="E1061" s="4" t="s">
        <v>3043</v>
      </c>
      <c r="F1061" s="4" t="s">
        <v>7</v>
      </c>
      <c r="G1061" s="4" t="s">
        <v>8</v>
      </c>
      <c r="H1061" s="4" t="s">
        <v>7</v>
      </c>
      <c r="I1061" s="4">
        <v>1</v>
      </c>
      <c r="J1061" s="4" t="s">
        <v>69</v>
      </c>
      <c r="K1061" s="4" t="s">
        <v>3065</v>
      </c>
      <c r="L1061" s="4" t="s">
        <v>36</v>
      </c>
      <c r="M1061" s="4" t="s">
        <v>4465</v>
      </c>
      <c r="N1061" s="4" t="s">
        <v>1104</v>
      </c>
      <c r="P1061" s="4" t="s">
        <v>669</v>
      </c>
      <c r="Q1061" s="4" t="s">
        <v>1475</v>
      </c>
      <c r="R1061" s="4" t="s">
        <v>2434</v>
      </c>
      <c r="S1061" s="5" t="str">
        <f>IF(P1061="심사불필요","-",VLOOKUP(K1061,'[1]자격증 backdata'!A:G,7,0))</f>
        <v>-</v>
      </c>
      <c r="T1061" s="5" t="str">
        <f>IF(S1061="-","-",IF(COUNTIFS(B:B,B1061,S:S,"필수")&gt;0,"자격요건충족","확인필요"))</f>
        <v>-</v>
      </c>
      <c r="U1061" s="5"/>
      <c r="W1061" s="5">
        <f>IF(Q1061="4급","심사불필요",VLOOKUP(K1061,'[1]자격증 backdata'!A:B,2,0))</f>
        <v>0</v>
      </c>
      <c r="X1061" s="4">
        <f>IF(R1061="A", MIN(20, SUMIFS(W:W, B:B, B1061, R:R, "A")),IF(R1061="B", MIN(30, SUMIFS(W:W, B:B, B1061, R:R, "B")),"비해당분야"))</f>
        <v>4</v>
      </c>
      <c r="Y1061" s="4" t="str">
        <f>IF(R1061="C",MIN(30,IF(COUNTIFS(B:B,B1061,W:W,"가1")=1,25,IF(COUNTIFS(B:B,B1061,W:W,"가1")&gt;=2,30,0))+IF(COUNTIFS(B:B,B1061,W:W,"나1")&gt;=4,30,IF(COUNTIFS(B:B,B1061,W:W,"나1")=3,26,IF(COUNTIFS(B:B,B1061,W:W,"나1")=2,22,IF(COUNTIFS(B:B,B1061,W:W,"나1")=1,18,0)))))+MIN(30,IF(COUNTIFS(B:B,B1061,W:W,"가2")=1,25,IF(COUNTIFS(B:B,B1061,W:W,"가2")&gt;=2,30,0))+IF(COUNTIFS(B:B,B1061,W:W,"나2")=3,30,IF(COUNTIFS(B:B,B1061,W:W,"나2")=2,25,IF(COUNTIFS(B:B,B1061,W:W,"나2")=1,20,0)))),"비해당분야")</f>
        <v>비해당분야</v>
      </c>
      <c r="Z1061" s="4" t="str">
        <f>IF(R1061="C",VLOOKUP(K1061,'[1]자격증 backdata'!A:F,6,0),"비해당분야")</f>
        <v>비해당분야</v>
      </c>
      <c r="AA1061" s="4" t="str">
        <f>IF(R1061="C",SUMIF(B:B,B1061,Z:Z),"비해당분야")</f>
        <v>비해당분야</v>
      </c>
      <c r="AB1061" s="4" t="str">
        <f>IF(R1061="C",SUM(Y1061,AA1061),"비해당분야")</f>
        <v>비해당분야</v>
      </c>
      <c r="AC1061" s="4">
        <f>IF(R1061="C",AB1061,X1061)</f>
        <v>4</v>
      </c>
      <c r="AD1061" s="4">
        <f>VLOOKUP(K1061,'[1]자격증 backdata'!A:D,4,0)</f>
        <v>5</v>
      </c>
      <c r="AE1061" s="4">
        <f>IF(_xlfn.MAXIFS(AD:AD,B:B,B1061)&gt;10,10,_xlfn.MAXIFS(AD:AD,B:B,B1061))</f>
        <v>5</v>
      </c>
      <c r="AG1061" s="5">
        <f>VLOOKUP(K1061,'[1]자격증 backdata'!A:C,3,0)</f>
        <v>0</v>
      </c>
      <c r="AH1061" s="5">
        <f>COUNTIFS($B:$B,$B1061,$AG:$AG,AH$1)</f>
        <v>0</v>
      </c>
      <c r="AI1061" s="5">
        <f>COUNTIFS($B:$B,$B1061,$AG:$AG,AI$1)</f>
        <v>0</v>
      </c>
      <c r="AJ1061" s="5">
        <f>COUNTIFS($B:$B,$B1061,$AG:$AG,AJ$1)</f>
        <v>0</v>
      </c>
      <c r="AK1061" s="5">
        <f>COUNTIFS($B:$B,$B1061,$AG:$AG,AK$1)</f>
        <v>0</v>
      </c>
      <c r="AL1061" s="5">
        <f>COUNTIFS($B:$B,$B1061,$AG:$AG,AL$1)</f>
        <v>0</v>
      </c>
      <c r="AM1061" s="5">
        <f>COUNTIFS($B:$B,$B1061,$AG:$AG,AM$1)</f>
        <v>0</v>
      </c>
      <c r="AN1061" s="5">
        <f>COUNTIFS($B:$B,$B1061,$AG:$AG,AN$1)</f>
        <v>0</v>
      </c>
      <c r="AO1061" s="5">
        <f>COUNTIFS($B:$B,$B1061,$AG:$AG,AO$1)</f>
        <v>0</v>
      </c>
      <c r="AP1061" s="5">
        <f>COUNTIFS($B:$B,$B1061,$AG:$AG,AP$1)</f>
        <v>0</v>
      </c>
      <c r="AQ1061" s="5">
        <f>COUNTIFS($B:$B,$B1061,$AG:$AG,AQ$1)</f>
        <v>0</v>
      </c>
      <c r="AR1061" s="5">
        <f>COUNTIFS($B:$B,$B1061,$AG:$AG,AR$1)</f>
        <v>0</v>
      </c>
      <c r="AS1061" s="5">
        <f>COUNTIFS($B:$B,$B1061,$AG:$AG,AS$1)</f>
        <v>0</v>
      </c>
      <c r="AT1061" s="5">
        <f>COUNTIFS($B:$B,$B1061,$AG:$AG,AT$1)</f>
        <v>1</v>
      </c>
      <c r="AU1061" s="5">
        <f>COUNTIFS($B:$B,$B1061,$AG:$AG,AU$1)</f>
        <v>0</v>
      </c>
    </row>
    <row r="1062" spans="1:47" ht="15" customHeight="1" x14ac:dyDescent="0.35">
      <c r="A1062" s="6">
        <f>IF(B1061=B1062,A1061,A1061+1)</f>
        <v>361</v>
      </c>
      <c r="B1062" s="6" t="s">
        <v>4464</v>
      </c>
      <c r="C1062" s="6" t="s">
        <v>4463</v>
      </c>
      <c r="D1062" s="6" t="s">
        <v>3044</v>
      </c>
      <c r="E1062" s="6" t="s">
        <v>3043</v>
      </c>
      <c r="F1062" s="4" t="s">
        <v>7</v>
      </c>
      <c r="G1062" s="4" t="s">
        <v>8</v>
      </c>
      <c r="H1062" s="4" t="s">
        <v>7</v>
      </c>
      <c r="I1062" s="4">
        <v>2</v>
      </c>
      <c r="J1062" s="4" t="s">
        <v>106</v>
      </c>
      <c r="K1062" s="4" t="s">
        <v>3057</v>
      </c>
      <c r="L1062" s="4" t="s">
        <v>55</v>
      </c>
      <c r="M1062" s="4" t="s">
        <v>4462</v>
      </c>
      <c r="N1062" s="4" t="s">
        <v>1309</v>
      </c>
      <c r="P1062" s="4" t="s">
        <v>669</v>
      </c>
      <c r="Q1062" s="4" t="s">
        <v>1475</v>
      </c>
      <c r="R1062" s="4" t="s">
        <v>2434</v>
      </c>
      <c r="S1062" s="5" t="str">
        <f>IF(P1062="심사불필요","-",VLOOKUP(K1062,'[1]자격증 backdata'!A:G,7,0))</f>
        <v>-</v>
      </c>
      <c r="T1062" s="5" t="str">
        <f>IF(S1062="-","-",IF(COUNTIFS(B:B,B1062,S:S,"필수")&gt;0,"자격요건충족","확인필요"))</f>
        <v>-</v>
      </c>
      <c r="U1062" s="5"/>
      <c r="W1062" s="5">
        <f>IF(Q1062="4급","심사불필요",VLOOKUP(K1062,'[1]자격증 backdata'!A:B,2,0))</f>
        <v>4</v>
      </c>
      <c r="X1062" s="4">
        <f>IF(R1062="A", MIN(20, SUMIFS(W:W, B:B, B1062, R:R, "A")),IF(R1062="B", MIN(30, SUMIFS(W:W, B:B, B1062, R:R, "B")),"비해당분야"))</f>
        <v>4</v>
      </c>
      <c r="Y1062" s="4" t="str">
        <f>IF(R1062="C",MIN(30,IF(COUNTIFS(B:B,B1062,W:W,"가1")=1,25,IF(COUNTIFS(B:B,B1062,W:W,"가1")&gt;=2,30,0))+IF(COUNTIFS(B:B,B1062,W:W,"나1")&gt;=4,30,IF(COUNTIFS(B:B,B1062,W:W,"나1")=3,26,IF(COUNTIFS(B:B,B1062,W:W,"나1")=2,22,IF(COUNTIFS(B:B,B1062,W:W,"나1")=1,18,0)))))+MIN(30,IF(COUNTIFS(B:B,B1062,W:W,"가2")=1,25,IF(COUNTIFS(B:B,B1062,W:W,"가2")&gt;=2,30,0))+IF(COUNTIFS(B:B,B1062,W:W,"나2")=3,30,IF(COUNTIFS(B:B,B1062,W:W,"나2")=2,25,IF(COUNTIFS(B:B,B1062,W:W,"나2")=1,20,0)))),"비해당분야")</f>
        <v>비해당분야</v>
      </c>
      <c r="Z1062" s="4" t="str">
        <f>IF(R1062="C",VLOOKUP(K1062,'[1]자격증 backdata'!A:F,6,0),"비해당분야")</f>
        <v>비해당분야</v>
      </c>
      <c r="AA1062" s="4" t="str">
        <f>IF(R1062="C",SUMIF(B:B,B1062,Z:Z),"비해당분야")</f>
        <v>비해당분야</v>
      </c>
      <c r="AB1062" s="4" t="str">
        <f>IF(R1062="C",SUM(Y1062,AA1062),"비해당분야")</f>
        <v>비해당분야</v>
      </c>
      <c r="AC1062" s="4">
        <f>IF(R1062="C",AB1062,X1062)</f>
        <v>4</v>
      </c>
      <c r="AD1062" s="4">
        <f>VLOOKUP(K1062,'[1]자격증 backdata'!A:D,4,0)</f>
        <v>0</v>
      </c>
      <c r="AE1062" s="4">
        <f>IF(_xlfn.MAXIFS(AD:AD,B:B,B1062)&gt;10,10,_xlfn.MAXIFS(AD:AD,B:B,B1062))</f>
        <v>5</v>
      </c>
      <c r="AG1062" s="5" t="str">
        <f>VLOOKUP(K1062,'[1]자격증 backdata'!A:C,3,0)</f>
        <v>M</v>
      </c>
      <c r="AH1062" s="5">
        <f>COUNTIFS($B:$B,$B1062,$AG:$AG,AH$1)</f>
        <v>0</v>
      </c>
      <c r="AI1062" s="5">
        <f>COUNTIFS($B:$B,$B1062,$AG:$AG,AI$1)</f>
        <v>0</v>
      </c>
      <c r="AJ1062" s="5">
        <f>COUNTIFS($B:$B,$B1062,$AG:$AG,AJ$1)</f>
        <v>0</v>
      </c>
      <c r="AK1062" s="5">
        <f>COUNTIFS($B:$B,$B1062,$AG:$AG,AK$1)</f>
        <v>0</v>
      </c>
      <c r="AL1062" s="5">
        <f>COUNTIFS($B:$B,$B1062,$AG:$AG,AL$1)</f>
        <v>0</v>
      </c>
      <c r="AM1062" s="5">
        <f>COUNTIFS($B:$B,$B1062,$AG:$AG,AM$1)</f>
        <v>0</v>
      </c>
      <c r="AN1062" s="5">
        <f>COUNTIFS($B:$B,$B1062,$AG:$AG,AN$1)</f>
        <v>0</v>
      </c>
      <c r="AO1062" s="5">
        <f>COUNTIFS($B:$B,$B1062,$AG:$AG,AO$1)</f>
        <v>0</v>
      </c>
      <c r="AP1062" s="5">
        <f>COUNTIFS($B:$B,$B1062,$AG:$AG,AP$1)</f>
        <v>0</v>
      </c>
      <c r="AQ1062" s="5">
        <f>COUNTIFS($B:$B,$B1062,$AG:$AG,AQ$1)</f>
        <v>0</v>
      </c>
      <c r="AR1062" s="5">
        <f>COUNTIFS($B:$B,$B1062,$AG:$AG,AR$1)</f>
        <v>0</v>
      </c>
      <c r="AS1062" s="5">
        <f>COUNTIFS($B:$B,$B1062,$AG:$AG,AS$1)</f>
        <v>0</v>
      </c>
      <c r="AT1062" s="5">
        <f>COUNTIFS($B:$B,$B1062,$AG:$AG,AT$1)</f>
        <v>1</v>
      </c>
      <c r="AU1062" s="5">
        <f>COUNTIFS($B:$B,$B1062,$AG:$AG,AU$1)</f>
        <v>0</v>
      </c>
    </row>
    <row r="1063" spans="1:47" ht="15" customHeight="1" x14ac:dyDescent="0.35">
      <c r="A1063" s="3">
        <f>IF(B1062=B1063,A1062,A1062+1)</f>
        <v>362</v>
      </c>
      <c r="B1063" s="3" t="s">
        <v>4459</v>
      </c>
      <c r="C1063" s="3" t="s">
        <v>4458</v>
      </c>
      <c r="D1063" s="3" t="s">
        <v>3044</v>
      </c>
      <c r="E1063" s="3" t="s">
        <v>3043</v>
      </c>
      <c r="F1063" s="4" t="s">
        <v>7</v>
      </c>
      <c r="G1063" s="4" t="s">
        <v>8</v>
      </c>
      <c r="H1063" s="4" t="s">
        <v>7</v>
      </c>
      <c r="I1063" s="3">
        <v>1</v>
      </c>
      <c r="J1063" s="3" t="s">
        <v>69</v>
      </c>
      <c r="K1063" s="3" t="s">
        <v>3065</v>
      </c>
      <c r="L1063" s="3" t="s">
        <v>36</v>
      </c>
      <c r="M1063" s="3" t="s">
        <v>4461</v>
      </c>
      <c r="N1063" s="3" t="s">
        <v>795</v>
      </c>
      <c r="P1063" s="3" t="s">
        <v>669</v>
      </c>
      <c r="Q1063" s="3" t="s">
        <v>1475</v>
      </c>
      <c r="R1063" s="3" t="s">
        <v>2434</v>
      </c>
      <c r="S1063" s="2" t="str">
        <f>IF(P1063="심사불필요","-",VLOOKUP(K1063,'[1]자격증 backdata'!A:G,7,0))</f>
        <v>-</v>
      </c>
      <c r="T1063" s="2" t="str">
        <f>IF(S1063="-","-",IF(COUNTIFS(B:B,B1063,S:S,"필수")&gt;0,"자격요건충족","확인필요"))</f>
        <v>-</v>
      </c>
      <c r="U1063" s="2"/>
      <c r="W1063" s="2">
        <f>IF(Q1063="4급","심사불필요",VLOOKUP(K1063,'[1]자격증 backdata'!A:B,2,0))</f>
        <v>0</v>
      </c>
      <c r="X1063" s="3">
        <f>IF(R1063="A", MIN(20, SUMIFS(W:W, B:B, B1063, R:R, "A")),IF(R1063="B", MIN(30, SUMIFS(W:W, B:B, B1063, R:R, "B")),"비해당분야"))</f>
        <v>8</v>
      </c>
      <c r="Y1063" s="3" t="str">
        <f>IF(R1063="C",MIN(30,IF(COUNTIFS(B:B,B1063,W:W,"가1")=1,25,IF(COUNTIFS(B:B,B1063,W:W,"가1")&gt;=2,30,0))+IF(COUNTIFS(B:B,B1063,W:W,"나1")&gt;=4,30,IF(COUNTIFS(B:B,B1063,W:W,"나1")=3,26,IF(COUNTIFS(B:B,B1063,W:W,"나1")=2,22,IF(COUNTIFS(B:B,B1063,W:W,"나1")=1,18,0)))))+MIN(30,IF(COUNTIFS(B:B,B1063,W:W,"가2")=1,25,IF(COUNTIFS(B:B,B1063,W:W,"가2")&gt;=2,30,0))+IF(COUNTIFS(B:B,B1063,W:W,"나2")=3,30,IF(COUNTIFS(B:B,B1063,W:W,"나2")=2,25,IF(COUNTIFS(B:B,B1063,W:W,"나2")=1,20,0)))),"비해당분야")</f>
        <v>비해당분야</v>
      </c>
      <c r="Z1063" s="3" t="str">
        <f>IF(R1063="C",VLOOKUP(K1063,'[1]자격증 backdata'!A:F,6,0),"비해당분야")</f>
        <v>비해당분야</v>
      </c>
      <c r="AA1063" s="3" t="str">
        <f>IF(R1063="C",SUMIF(B:B,B1063,Z:Z),"비해당분야")</f>
        <v>비해당분야</v>
      </c>
      <c r="AB1063" s="3" t="str">
        <f>IF(R1063="C",SUM(Y1063,AA1063),"비해당분야")</f>
        <v>비해당분야</v>
      </c>
      <c r="AC1063" s="3">
        <f>IF(R1063="C",AB1063,X1063)</f>
        <v>8</v>
      </c>
      <c r="AD1063" s="3">
        <f>VLOOKUP(K1063,'[1]자격증 backdata'!A:D,4,0)</f>
        <v>5</v>
      </c>
      <c r="AE1063" s="3">
        <f>IF(_xlfn.MAXIFS(AD:AD,B:B,B1063)&gt;10,10,_xlfn.MAXIFS(AD:AD,B:B,B1063))</f>
        <v>5</v>
      </c>
      <c r="AG1063" s="2">
        <f>VLOOKUP(K1063,'[1]자격증 backdata'!A:C,3,0)</f>
        <v>0</v>
      </c>
      <c r="AH1063" s="2">
        <f>COUNTIFS($B:$B,$B1063,$AG:$AG,AH$1)</f>
        <v>0</v>
      </c>
      <c r="AI1063" s="2">
        <f>COUNTIFS($B:$B,$B1063,$AG:$AG,AI$1)</f>
        <v>0</v>
      </c>
      <c r="AJ1063" s="2">
        <f>COUNTIFS($B:$B,$B1063,$AG:$AG,AJ$1)</f>
        <v>0</v>
      </c>
      <c r="AK1063" s="2">
        <f>COUNTIFS($B:$B,$B1063,$AG:$AG,AK$1)</f>
        <v>0</v>
      </c>
      <c r="AL1063" s="2">
        <f>COUNTIFS($B:$B,$B1063,$AG:$AG,AL$1)</f>
        <v>0</v>
      </c>
      <c r="AM1063" s="2">
        <f>COUNTIFS($B:$B,$B1063,$AG:$AG,AM$1)</f>
        <v>0</v>
      </c>
      <c r="AN1063" s="2">
        <f>COUNTIFS($B:$B,$B1063,$AG:$AG,AN$1)</f>
        <v>0</v>
      </c>
      <c r="AO1063" s="2">
        <f>COUNTIFS($B:$B,$B1063,$AG:$AG,AO$1)</f>
        <v>0</v>
      </c>
      <c r="AP1063" s="2">
        <f>COUNTIFS($B:$B,$B1063,$AG:$AG,AP$1)</f>
        <v>0</v>
      </c>
      <c r="AQ1063" s="2">
        <f>COUNTIFS($B:$B,$B1063,$AG:$AG,AQ$1)</f>
        <v>0</v>
      </c>
      <c r="AR1063" s="2">
        <f>COUNTIFS($B:$B,$B1063,$AG:$AG,AR$1)</f>
        <v>0</v>
      </c>
      <c r="AS1063" s="2">
        <f>COUNTIFS($B:$B,$B1063,$AG:$AG,AS$1)</f>
        <v>0</v>
      </c>
      <c r="AT1063" s="2">
        <f>COUNTIFS($B:$B,$B1063,$AG:$AG,AT$1)</f>
        <v>1</v>
      </c>
      <c r="AU1063" s="2">
        <f>COUNTIFS($B:$B,$B1063,$AG:$AG,AU$1)</f>
        <v>1</v>
      </c>
    </row>
    <row r="1064" spans="1:47" ht="15" customHeight="1" x14ac:dyDescent="0.35">
      <c r="A1064" s="7">
        <f>IF(B1063=B1064,A1063,A1063+1)</f>
        <v>362</v>
      </c>
      <c r="B1064" s="7" t="s">
        <v>4459</v>
      </c>
      <c r="C1064" s="7" t="s">
        <v>4458</v>
      </c>
      <c r="D1064" s="7" t="s">
        <v>3044</v>
      </c>
      <c r="E1064" s="7" t="s">
        <v>3043</v>
      </c>
      <c r="F1064" s="4" t="s">
        <v>7</v>
      </c>
      <c r="G1064" s="4" t="s">
        <v>8</v>
      </c>
      <c r="H1064" s="4" t="s">
        <v>7</v>
      </c>
      <c r="I1064" s="3">
        <v>2</v>
      </c>
      <c r="J1064" s="3" t="s">
        <v>106</v>
      </c>
      <c r="K1064" s="3" t="s">
        <v>3057</v>
      </c>
      <c r="L1064" s="3" t="s">
        <v>55</v>
      </c>
      <c r="M1064" s="3" t="s">
        <v>4460</v>
      </c>
      <c r="N1064" s="3" t="s">
        <v>2872</v>
      </c>
      <c r="P1064" s="3" t="s">
        <v>669</v>
      </c>
      <c r="Q1064" s="3" t="s">
        <v>1475</v>
      </c>
      <c r="R1064" s="3" t="s">
        <v>2434</v>
      </c>
      <c r="S1064" s="2" t="str">
        <f>IF(P1064="심사불필요","-",VLOOKUP(K1064,'[1]자격증 backdata'!A:G,7,0))</f>
        <v>-</v>
      </c>
      <c r="T1064" s="2" t="str">
        <f>IF(S1064="-","-",IF(COUNTIFS(B:B,B1064,S:S,"필수")&gt;0,"자격요건충족","확인필요"))</f>
        <v>-</v>
      </c>
      <c r="U1064" s="2"/>
      <c r="W1064" s="2">
        <f>IF(Q1064="4급","심사불필요",VLOOKUP(K1064,'[1]자격증 backdata'!A:B,2,0))</f>
        <v>4</v>
      </c>
      <c r="X1064" s="3">
        <f>IF(R1064="A", MIN(20, SUMIFS(W:W, B:B, B1064, R:R, "A")),IF(R1064="B", MIN(30, SUMIFS(W:W, B:B, B1064, R:R, "B")),"비해당분야"))</f>
        <v>8</v>
      </c>
      <c r="Y1064" s="3" t="str">
        <f>IF(R1064="C",MIN(30,IF(COUNTIFS(B:B,B1064,W:W,"가1")=1,25,IF(COUNTIFS(B:B,B1064,W:W,"가1")&gt;=2,30,0))+IF(COUNTIFS(B:B,B1064,W:W,"나1")&gt;=4,30,IF(COUNTIFS(B:B,B1064,W:W,"나1")=3,26,IF(COUNTIFS(B:B,B1064,W:W,"나1")=2,22,IF(COUNTIFS(B:B,B1064,W:W,"나1")=1,18,0)))))+MIN(30,IF(COUNTIFS(B:B,B1064,W:W,"가2")=1,25,IF(COUNTIFS(B:B,B1064,W:W,"가2")&gt;=2,30,0))+IF(COUNTIFS(B:B,B1064,W:W,"나2")=3,30,IF(COUNTIFS(B:B,B1064,W:W,"나2")=2,25,IF(COUNTIFS(B:B,B1064,W:W,"나2")=1,20,0)))),"비해당분야")</f>
        <v>비해당분야</v>
      </c>
      <c r="Z1064" s="3" t="str">
        <f>IF(R1064="C",VLOOKUP(K1064,'[1]자격증 backdata'!A:F,6,0),"비해당분야")</f>
        <v>비해당분야</v>
      </c>
      <c r="AA1064" s="3" t="str">
        <f>IF(R1064="C",SUMIF(B:B,B1064,Z:Z),"비해당분야")</f>
        <v>비해당분야</v>
      </c>
      <c r="AB1064" s="3" t="str">
        <f>IF(R1064="C",SUM(Y1064,AA1064),"비해당분야")</f>
        <v>비해당분야</v>
      </c>
      <c r="AC1064" s="3">
        <f>IF(R1064="C",AB1064,X1064)</f>
        <v>8</v>
      </c>
      <c r="AD1064" s="3">
        <f>VLOOKUP(K1064,'[1]자격증 backdata'!A:D,4,0)</f>
        <v>0</v>
      </c>
      <c r="AE1064" s="3">
        <f>IF(_xlfn.MAXIFS(AD:AD,B:B,B1064)&gt;10,10,_xlfn.MAXIFS(AD:AD,B:B,B1064))</f>
        <v>5</v>
      </c>
      <c r="AG1064" s="2" t="str">
        <f>VLOOKUP(K1064,'[1]자격증 backdata'!A:C,3,0)</f>
        <v>M</v>
      </c>
      <c r="AH1064" s="2">
        <f>COUNTIFS($B:$B,$B1064,$AG:$AG,AH$1)</f>
        <v>0</v>
      </c>
      <c r="AI1064" s="2">
        <f>COUNTIFS($B:$B,$B1064,$AG:$AG,AI$1)</f>
        <v>0</v>
      </c>
      <c r="AJ1064" s="2">
        <f>COUNTIFS($B:$B,$B1064,$AG:$AG,AJ$1)</f>
        <v>0</v>
      </c>
      <c r="AK1064" s="2">
        <f>COUNTIFS($B:$B,$B1064,$AG:$AG,AK$1)</f>
        <v>0</v>
      </c>
      <c r="AL1064" s="2">
        <f>COUNTIFS($B:$B,$B1064,$AG:$AG,AL$1)</f>
        <v>0</v>
      </c>
      <c r="AM1064" s="2">
        <f>COUNTIFS($B:$B,$B1064,$AG:$AG,AM$1)</f>
        <v>0</v>
      </c>
      <c r="AN1064" s="2">
        <f>COUNTIFS($B:$B,$B1064,$AG:$AG,AN$1)</f>
        <v>0</v>
      </c>
      <c r="AO1064" s="2">
        <f>COUNTIFS($B:$B,$B1064,$AG:$AG,AO$1)</f>
        <v>0</v>
      </c>
      <c r="AP1064" s="2">
        <f>COUNTIFS($B:$B,$B1064,$AG:$AG,AP$1)</f>
        <v>0</v>
      </c>
      <c r="AQ1064" s="2">
        <f>COUNTIFS($B:$B,$B1064,$AG:$AG,AQ$1)</f>
        <v>0</v>
      </c>
      <c r="AR1064" s="2">
        <f>COUNTIFS($B:$B,$B1064,$AG:$AG,AR$1)</f>
        <v>0</v>
      </c>
      <c r="AS1064" s="2">
        <f>COUNTIFS($B:$B,$B1064,$AG:$AG,AS$1)</f>
        <v>0</v>
      </c>
      <c r="AT1064" s="2">
        <f>COUNTIFS($B:$B,$B1064,$AG:$AG,AT$1)</f>
        <v>1</v>
      </c>
      <c r="AU1064" s="2">
        <f>COUNTIFS($B:$B,$B1064,$AG:$AG,AU$1)</f>
        <v>1</v>
      </c>
    </row>
    <row r="1065" spans="1:47" ht="15" customHeight="1" x14ac:dyDescent="0.35">
      <c r="A1065" s="7">
        <f>IF(B1064=B1065,A1064,A1064+1)</f>
        <v>362</v>
      </c>
      <c r="B1065" s="7" t="s">
        <v>4459</v>
      </c>
      <c r="C1065" s="7" t="s">
        <v>4458</v>
      </c>
      <c r="D1065" s="7" t="s">
        <v>3044</v>
      </c>
      <c r="E1065" s="7" t="s">
        <v>3043</v>
      </c>
      <c r="F1065" s="4" t="s">
        <v>7</v>
      </c>
      <c r="G1065" s="4" t="s">
        <v>8</v>
      </c>
      <c r="H1065" s="4" t="s">
        <v>7</v>
      </c>
      <c r="I1065" s="3">
        <v>3</v>
      </c>
      <c r="J1065" s="3" t="s">
        <v>2899</v>
      </c>
      <c r="K1065" s="3" t="s">
        <v>3621</v>
      </c>
      <c r="L1065" s="3" t="s">
        <v>348</v>
      </c>
      <c r="M1065" s="3" t="s">
        <v>4457</v>
      </c>
      <c r="N1065" s="3" t="s">
        <v>1442</v>
      </c>
      <c r="P1065" s="3" t="s">
        <v>669</v>
      </c>
      <c r="Q1065" s="3" t="s">
        <v>1475</v>
      </c>
      <c r="R1065" s="3" t="s">
        <v>2434</v>
      </c>
      <c r="S1065" s="2" t="str">
        <f>IF(P1065="심사불필요","-",VLOOKUP(K1065,'[1]자격증 backdata'!A:G,7,0))</f>
        <v>-</v>
      </c>
      <c r="T1065" s="2" t="str">
        <f>IF(S1065="-","-",IF(COUNTIFS(B:B,B1065,S:S,"필수")&gt;0,"자격요건충족","확인필요"))</f>
        <v>-</v>
      </c>
      <c r="U1065" s="2"/>
      <c r="W1065" s="2">
        <f>IF(Q1065="4급","심사불필요",VLOOKUP(K1065,'[1]자격증 backdata'!A:B,2,0))</f>
        <v>4</v>
      </c>
      <c r="X1065" s="3">
        <f>IF(R1065="A", MIN(20, SUMIFS(W:W, B:B, B1065, R:R, "A")),IF(R1065="B", MIN(30, SUMIFS(W:W, B:B, B1065, R:R, "B")),"비해당분야"))</f>
        <v>8</v>
      </c>
      <c r="Y1065" s="3" t="str">
        <f>IF(R1065="C",MIN(30,IF(COUNTIFS(B:B,B1065,W:W,"가1")=1,25,IF(COUNTIFS(B:B,B1065,W:W,"가1")&gt;=2,30,0))+IF(COUNTIFS(B:B,B1065,W:W,"나1")&gt;=4,30,IF(COUNTIFS(B:B,B1065,W:W,"나1")=3,26,IF(COUNTIFS(B:B,B1065,W:W,"나1")=2,22,IF(COUNTIFS(B:B,B1065,W:W,"나1")=1,18,0)))))+MIN(30,IF(COUNTIFS(B:B,B1065,W:W,"가2")=1,25,IF(COUNTIFS(B:B,B1065,W:W,"가2")&gt;=2,30,0))+IF(COUNTIFS(B:B,B1065,W:W,"나2")=3,30,IF(COUNTIFS(B:B,B1065,W:W,"나2")=2,25,IF(COUNTIFS(B:B,B1065,W:W,"나2")=1,20,0)))),"비해당분야")</f>
        <v>비해당분야</v>
      </c>
      <c r="Z1065" s="3" t="str">
        <f>IF(R1065="C",VLOOKUP(K1065,'[1]자격증 backdata'!A:F,6,0),"비해당분야")</f>
        <v>비해당분야</v>
      </c>
      <c r="AA1065" s="3" t="str">
        <f>IF(R1065="C",SUMIF(B:B,B1065,Z:Z),"비해당분야")</f>
        <v>비해당분야</v>
      </c>
      <c r="AB1065" s="3" t="str">
        <f>IF(R1065="C",SUM(Y1065,AA1065),"비해당분야")</f>
        <v>비해당분야</v>
      </c>
      <c r="AC1065" s="3">
        <f>IF(R1065="C",AB1065,X1065)</f>
        <v>8</v>
      </c>
      <c r="AD1065" s="3">
        <f>VLOOKUP(K1065,'[1]자격증 backdata'!A:D,4,0)</f>
        <v>0</v>
      </c>
      <c r="AE1065" s="3">
        <f>IF(_xlfn.MAXIFS(AD:AD,B:B,B1065)&gt;10,10,_xlfn.MAXIFS(AD:AD,B:B,B1065))</f>
        <v>5</v>
      </c>
      <c r="AG1065" s="2" t="str">
        <f>VLOOKUP(K1065,'[1]자격증 backdata'!A:C,3,0)</f>
        <v>N</v>
      </c>
      <c r="AH1065" s="2">
        <f>COUNTIFS($B:$B,$B1065,$AG:$AG,AH$1)</f>
        <v>0</v>
      </c>
      <c r="AI1065" s="2">
        <f>COUNTIFS($B:$B,$B1065,$AG:$AG,AI$1)</f>
        <v>0</v>
      </c>
      <c r="AJ1065" s="2">
        <f>COUNTIFS($B:$B,$B1065,$AG:$AG,AJ$1)</f>
        <v>0</v>
      </c>
      <c r="AK1065" s="2">
        <f>COUNTIFS($B:$B,$B1065,$AG:$AG,AK$1)</f>
        <v>0</v>
      </c>
      <c r="AL1065" s="2">
        <f>COUNTIFS($B:$B,$B1065,$AG:$AG,AL$1)</f>
        <v>0</v>
      </c>
      <c r="AM1065" s="2">
        <f>COUNTIFS($B:$B,$B1065,$AG:$AG,AM$1)</f>
        <v>0</v>
      </c>
      <c r="AN1065" s="2">
        <f>COUNTIFS($B:$B,$B1065,$AG:$AG,AN$1)</f>
        <v>0</v>
      </c>
      <c r="AO1065" s="2">
        <f>COUNTIFS($B:$B,$B1065,$AG:$AG,AO$1)</f>
        <v>0</v>
      </c>
      <c r="AP1065" s="2">
        <f>COUNTIFS($B:$B,$B1065,$AG:$AG,AP$1)</f>
        <v>0</v>
      </c>
      <c r="AQ1065" s="2">
        <f>COUNTIFS($B:$B,$B1065,$AG:$AG,AQ$1)</f>
        <v>0</v>
      </c>
      <c r="AR1065" s="2">
        <f>COUNTIFS($B:$B,$B1065,$AG:$AG,AR$1)</f>
        <v>0</v>
      </c>
      <c r="AS1065" s="2">
        <f>COUNTIFS($B:$B,$B1065,$AG:$AG,AS$1)</f>
        <v>0</v>
      </c>
      <c r="AT1065" s="2">
        <f>COUNTIFS($B:$B,$B1065,$AG:$AG,AT$1)</f>
        <v>1</v>
      </c>
      <c r="AU1065" s="2">
        <f>COUNTIFS($B:$B,$B1065,$AG:$AG,AU$1)</f>
        <v>1</v>
      </c>
    </row>
    <row r="1066" spans="1:47" ht="15" customHeight="1" x14ac:dyDescent="0.35">
      <c r="A1066" s="4">
        <f>IF(B1065=B1066,A1065,A1065+1)</f>
        <v>363</v>
      </c>
      <c r="B1066" s="4" t="s">
        <v>4456</v>
      </c>
      <c r="C1066" s="4" t="s">
        <v>4455</v>
      </c>
      <c r="D1066" s="4" t="s">
        <v>3044</v>
      </c>
      <c r="E1066" s="4" t="s">
        <v>3043</v>
      </c>
      <c r="F1066" s="4" t="s">
        <v>7</v>
      </c>
      <c r="G1066" s="4" t="s">
        <v>8</v>
      </c>
      <c r="H1066" s="4" t="s">
        <v>7</v>
      </c>
      <c r="I1066" s="4">
        <v>1</v>
      </c>
      <c r="J1066" s="4" t="s">
        <v>69</v>
      </c>
      <c r="K1066" s="4" t="s">
        <v>3065</v>
      </c>
      <c r="L1066" s="4" t="s">
        <v>36</v>
      </c>
      <c r="M1066" s="4" t="s">
        <v>4454</v>
      </c>
      <c r="N1066" s="4" t="s">
        <v>1108</v>
      </c>
      <c r="P1066" s="4" t="s">
        <v>669</v>
      </c>
      <c r="Q1066" s="4" t="s">
        <v>1475</v>
      </c>
      <c r="R1066" s="4" t="s">
        <v>2434</v>
      </c>
      <c r="S1066" s="5" t="str">
        <f>IF(P1066="심사불필요","-",VLOOKUP(K1066,'[1]자격증 backdata'!A:G,7,0))</f>
        <v>-</v>
      </c>
      <c r="T1066" s="5" t="str">
        <f>IF(S1066="-","-",IF(COUNTIFS(B:B,B1066,S:S,"필수")&gt;0,"자격요건충족","확인필요"))</f>
        <v>-</v>
      </c>
      <c r="U1066" s="5"/>
      <c r="W1066" s="5">
        <f>IF(Q1066="4급","심사불필요",VLOOKUP(K1066,'[1]자격증 backdata'!A:B,2,0))</f>
        <v>0</v>
      </c>
      <c r="X1066" s="4">
        <f>IF(R1066="A", MIN(20, SUMIFS(W:W, B:B, B1066, R:R, "A")),IF(R1066="B", MIN(30, SUMIFS(W:W, B:B, B1066, R:R, "B")),"비해당분야"))</f>
        <v>0</v>
      </c>
      <c r="Y1066" s="4" t="str">
        <f>IF(R1066="C",MIN(30,IF(COUNTIFS(B:B,B1066,W:W,"가1")=1,25,IF(COUNTIFS(B:B,B1066,W:W,"가1")&gt;=2,30,0))+IF(COUNTIFS(B:B,B1066,W:W,"나1")&gt;=4,30,IF(COUNTIFS(B:B,B1066,W:W,"나1")=3,26,IF(COUNTIFS(B:B,B1066,W:W,"나1")=2,22,IF(COUNTIFS(B:B,B1066,W:W,"나1")=1,18,0)))))+MIN(30,IF(COUNTIFS(B:B,B1066,W:W,"가2")=1,25,IF(COUNTIFS(B:B,B1066,W:W,"가2")&gt;=2,30,0))+IF(COUNTIFS(B:B,B1066,W:W,"나2")=3,30,IF(COUNTIFS(B:B,B1066,W:W,"나2")=2,25,IF(COUNTIFS(B:B,B1066,W:W,"나2")=1,20,0)))),"비해당분야")</f>
        <v>비해당분야</v>
      </c>
      <c r="Z1066" s="4" t="str">
        <f>IF(R1066="C",VLOOKUP(K1066,'[1]자격증 backdata'!A:F,6,0),"비해당분야")</f>
        <v>비해당분야</v>
      </c>
      <c r="AA1066" s="4" t="str">
        <f>IF(R1066="C",SUMIF(B:B,B1066,Z:Z),"비해당분야")</f>
        <v>비해당분야</v>
      </c>
      <c r="AB1066" s="4" t="str">
        <f>IF(R1066="C",SUM(Y1066,AA1066),"비해당분야")</f>
        <v>비해당분야</v>
      </c>
      <c r="AC1066" s="4">
        <f>IF(R1066="C",AB1066,X1066)</f>
        <v>0</v>
      </c>
      <c r="AD1066" s="4">
        <f>VLOOKUP(K1066,'[1]자격증 backdata'!A:D,4,0)</f>
        <v>5</v>
      </c>
      <c r="AE1066" s="4">
        <f>IF(_xlfn.MAXIFS(AD:AD,B:B,B1066)&gt;10,10,_xlfn.MAXIFS(AD:AD,B:B,B1066))</f>
        <v>5</v>
      </c>
      <c r="AG1066" s="5">
        <f>VLOOKUP(K1066,'[1]자격증 backdata'!A:C,3,0)</f>
        <v>0</v>
      </c>
      <c r="AH1066" s="5">
        <f>COUNTIFS($B:$B,$B1066,$AG:$AG,AH$1)</f>
        <v>0</v>
      </c>
      <c r="AI1066" s="5">
        <f>COUNTIFS($B:$B,$B1066,$AG:$AG,AI$1)</f>
        <v>0</v>
      </c>
      <c r="AJ1066" s="5">
        <f>COUNTIFS($B:$B,$B1066,$AG:$AG,AJ$1)</f>
        <v>0</v>
      </c>
      <c r="AK1066" s="5">
        <f>COUNTIFS($B:$B,$B1066,$AG:$AG,AK$1)</f>
        <v>0</v>
      </c>
      <c r="AL1066" s="5">
        <f>COUNTIFS($B:$B,$B1066,$AG:$AG,AL$1)</f>
        <v>0</v>
      </c>
      <c r="AM1066" s="5">
        <f>COUNTIFS($B:$B,$B1066,$AG:$AG,AM$1)</f>
        <v>0</v>
      </c>
      <c r="AN1066" s="5">
        <f>COUNTIFS($B:$B,$B1066,$AG:$AG,AN$1)</f>
        <v>0</v>
      </c>
      <c r="AO1066" s="5">
        <f>COUNTIFS($B:$B,$B1066,$AG:$AG,AO$1)</f>
        <v>0</v>
      </c>
      <c r="AP1066" s="5">
        <f>COUNTIFS($B:$B,$B1066,$AG:$AG,AP$1)</f>
        <v>0</v>
      </c>
      <c r="AQ1066" s="5">
        <f>COUNTIFS($B:$B,$B1066,$AG:$AG,AQ$1)</f>
        <v>0</v>
      </c>
      <c r="AR1066" s="5">
        <f>COUNTIFS($B:$B,$B1066,$AG:$AG,AR$1)</f>
        <v>0</v>
      </c>
      <c r="AS1066" s="5">
        <f>COUNTIFS($B:$B,$B1066,$AG:$AG,AS$1)</f>
        <v>0</v>
      </c>
      <c r="AT1066" s="5">
        <f>COUNTIFS($B:$B,$B1066,$AG:$AG,AT$1)</f>
        <v>0</v>
      </c>
      <c r="AU1066" s="5">
        <f>COUNTIFS($B:$B,$B1066,$AG:$AG,AU$1)</f>
        <v>0</v>
      </c>
    </row>
    <row r="1067" spans="1:47" ht="15" customHeight="1" x14ac:dyDescent="0.35">
      <c r="A1067" s="3">
        <f>IF(B1066=B1067,A1066,A1066+1)</f>
        <v>364</v>
      </c>
      <c r="B1067" s="3" t="s">
        <v>4448</v>
      </c>
      <c r="C1067" s="3" t="s">
        <v>4447</v>
      </c>
      <c r="D1067" s="3" t="s">
        <v>3044</v>
      </c>
      <c r="E1067" s="3" t="s">
        <v>3043</v>
      </c>
      <c r="F1067" s="4" t="s">
        <v>7</v>
      </c>
      <c r="G1067" s="4" t="s">
        <v>8</v>
      </c>
      <c r="H1067" s="4" t="s">
        <v>7</v>
      </c>
      <c r="I1067" s="3">
        <v>1</v>
      </c>
      <c r="J1067" s="3" t="s">
        <v>69</v>
      </c>
      <c r="K1067" s="3" t="s">
        <v>3065</v>
      </c>
      <c r="L1067" s="3" t="s">
        <v>36</v>
      </c>
      <c r="M1067" s="3" t="s">
        <v>4453</v>
      </c>
      <c r="N1067" s="3" t="s">
        <v>1029</v>
      </c>
      <c r="P1067" s="3" t="s">
        <v>669</v>
      </c>
      <c r="Q1067" s="3" t="s">
        <v>1475</v>
      </c>
      <c r="R1067" s="3" t="s">
        <v>2434</v>
      </c>
      <c r="S1067" s="2" t="str">
        <f>IF(P1067="심사불필요","-",VLOOKUP(K1067,'[1]자격증 backdata'!A:G,7,0))</f>
        <v>-</v>
      </c>
      <c r="T1067" s="2" t="str">
        <f>IF(S1067="-","-",IF(COUNTIFS(B:B,B1067,S:S,"필수")&gt;0,"자격요건충족","확인필요"))</f>
        <v>-</v>
      </c>
      <c r="U1067" s="2"/>
      <c r="W1067" s="2">
        <f>IF(Q1067="4급","심사불필요",VLOOKUP(K1067,'[1]자격증 backdata'!A:B,2,0))</f>
        <v>0</v>
      </c>
      <c r="X1067" s="3">
        <f>IF(R1067="A", MIN(20, SUMIFS(W:W, B:B, B1067, R:R, "A")),IF(R1067="B", MIN(30, SUMIFS(W:W, B:B, B1067, R:R, "B")),"비해당분야"))</f>
        <v>10</v>
      </c>
      <c r="Y1067" s="3" t="str">
        <f>IF(R1067="C",MIN(30,IF(COUNTIFS(B:B,B1067,W:W,"가1")=1,25,IF(COUNTIFS(B:B,B1067,W:W,"가1")&gt;=2,30,0))+IF(COUNTIFS(B:B,B1067,W:W,"나1")&gt;=4,30,IF(COUNTIFS(B:B,B1067,W:W,"나1")=3,26,IF(COUNTIFS(B:B,B1067,W:W,"나1")=2,22,IF(COUNTIFS(B:B,B1067,W:W,"나1")=1,18,0)))))+MIN(30,IF(COUNTIFS(B:B,B1067,W:W,"가2")=1,25,IF(COUNTIFS(B:B,B1067,W:W,"가2")&gt;=2,30,0))+IF(COUNTIFS(B:B,B1067,W:W,"나2")=3,30,IF(COUNTIFS(B:B,B1067,W:W,"나2")=2,25,IF(COUNTIFS(B:B,B1067,W:W,"나2")=1,20,0)))),"비해당분야")</f>
        <v>비해당분야</v>
      </c>
      <c r="Z1067" s="3" t="str">
        <f>IF(R1067="C",VLOOKUP(K1067,'[1]자격증 backdata'!A:F,6,0),"비해당분야")</f>
        <v>비해당분야</v>
      </c>
      <c r="AA1067" s="3" t="str">
        <f>IF(R1067="C",SUMIF(B:B,B1067,Z:Z),"비해당분야")</f>
        <v>비해당분야</v>
      </c>
      <c r="AB1067" s="3" t="str">
        <f>IF(R1067="C",SUM(Y1067,AA1067),"비해당분야")</f>
        <v>비해당분야</v>
      </c>
      <c r="AC1067" s="3">
        <f>IF(R1067="C",AB1067,X1067)</f>
        <v>10</v>
      </c>
      <c r="AD1067" s="3">
        <f>VLOOKUP(K1067,'[1]자격증 backdata'!A:D,4,0)</f>
        <v>5</v>
      </c>
      <c r="AE1067" s="3">
        <f>IF(_xlfn.MAXIFS(AD:AD,B:B,B1067)&gt;10,10,_xlfn.MAXIFS(AD:AD,B:B,B1067))</f>
        <v>5</v>
      </c>
      <c r="AG1067" s="2">
        <f>VLOOKUP(K1067,'[1]자격증 backdata'!A:C,3,0)</f>
        <v>0</v>
      </c>
      <c r="AH1067" s="2">
        <f>COUNTIFS($B:$B,$B1067,$AG:$AG,AH$1)</f>
        <v>0</v>
      </c>
      <c r="AI1067" s="2">
        <f>COUNTIFS($B:$B,$B1067,$AG:$AG,AI$1)</f>
        <v>0</v>
      </c>
      <c r="AJ1067" s="2">
        <f>COUNTIFS($B:$B,$B1067,$AG:$AG,AJ$1)</f>
        <v>0</v>
      </c>
      <c r="AK1067" s="2">
        <f>COUNTIFS($B:$B,$B1067,$AG:$AG,AK$1)</f>
        <v>0</v>
      </c>
      <c r="AL1067" s="2">
        <f>COUNTIFS($B:$B,$B1067,$AG:$AG,AL$1)</f>
        <v>0</v>
      </c>
      <c r="AM1067" s="2">
        <f>COUNTIFS($B:$B,$B1067,$AG:$AG,AM$1)</f>
        <v>0</v>
      </c>
      <c r="AN1067" s="2">
        <f>COUNTIFS($B:$B,$B1067,$AG:$AG,AN$1)</f>
        <v>1</v>
      </c>
      <c r="AO1067" s="2">
        <f>COUNTIFS($B:$B,$B1067,$AG:$AG,AO$1)</f>
        <v>0</v>
      </c>
      <c r="AP1067" s="2">
        <f>COUNTIFS($B:$B,$B1067,$AG:$AG,AP$1)</f>
        <v>0</v>
      </c>
      <c r="AQ1067" s="2">
        <f>COUNTIFS($B:$B,$B1067,$AG:$AG,AQ$1)</f>
        <v>1</v>
      </c>
      <c r="AR1067" s="2">
        <f>COUNTIFS($B:$B,$B1067,$AG:$AG,AR$1)</f>
        <v>0</v>
      </c>
      <c r="AS1067" s="2">
        <f>COUNTIFS($B:$B,$B1067,$AG:$AG,AS$1)</f>
        <v>0</v>
      </c>
      <c r="AT1067" s="2">
        <f>COUNTIFS($B:$B,$B1067,$AG:$AG,AT$1)</f>
        <v>1</v>
      </c>
      <c r="AU1067" s="2">
        <f>COUNTIFS($B:$B,$B1067,$AG:$AG,AU$1)</f>
        <v>0</v>
      </c>
    </row>
    <row r="1068" spans="1:47" ht="15" customHeight="1" x14ac:dyDescent="0.35">
      <c r="A1068" s="7">
        <f>IF(B1067=B1068,A1067,A1067+1)</f>
        <v>364</v>
      </c>
      <c r="B1068" s="7" t="s">
        <v>4448</v>
      </c>
      <c r="C1068" s="7" t="s">
        <v>4447</v>
      </c>
      <c r="D1068" s="7" t="s">
        <v>3044</v>
      </c>
      <c r="E1068" s="7" t="s">
        <v>3043</v>
      </c>
      <c r="F1068" s="4" t="s">
        <v>7</v>
      </c>
      <c r="G1068" s="4" t="s">
        <v>8</v>
      </c>
      <c r="H1068" s="4" t="s">
        <v>7</v>
      </c>
      <c r="I1068" s="3">
        <v>2</v>
      </c>
      <c r="J1068" s="3" t="s">
        <v>106</v>
      </c>
      <c r="K1068" s="3" t="s">
        <v>3057</v>
      </c>
      <c r="L1068" s="3" t="s">
        <v>55</v>
      </c>
      <c r="M1068" s="3" t="s">
        <v>4452</v>
      </c>
      <c r="N1068" s="3" t="s">
        <v>4451</v>
      </c>
      <c r="P1068" s="3" t="s">
        <v>669</v>
      </c>
      <c r="Q1068" s="3" t="s">
        <v>1475</v>
      </c>
      <c r="R1068" s="3" t="s">
        <v>2434</v>
      </c>
      <c r="S1068" s="2" t="str">
        <f>IF(P1068="심사불필요","-",VLOOKUP(K1068,'[1]자격증 backdata'!A:G,7,0))</f>
        <v>-</v>
      </c>
      <c r="T1068" s="2" t="str">
        <f>IF(S1068="-","-",IF(COUNTIFS(B:B,B1068,S:S,"필수")&gt;0,"자격요건충족","확인필요"))</f>
        <v>-</v>
      </c>
      <c r="U1068" s="2"/>
      <c r="W1068" s="2">
        <f>IF(Q1068="4급","심사불필요",VLOOKUP(K1068,'[1]자격증 backdata'!A:B,2,0))</f>
        <v>4</v>
      </c>
      <c r="X1068" s="3">
        <f>IF(R1068="A", MIN(20, SUMIFS(W:W, B:B, B1068, R:R, "A")),IF(R1068="B", MIN(30, SUMIFS(W:W, B:B, B1068, R:R, "B")),"비해당분야"))</f>
        <v>10</v>
      </c>
      <c r="Y1068" s="3" t="str">
        <f>IF(R1068="C",MIN(30,IF(COUNTIFS(B:B,B1068,W:W,"가1")=1,25,IF(COUNTIFS(B:B,B1068,W:W,"가1")&gt;=2,30,0))+IF(COUNTIFS(B:B,B1068,W:W,"나1")&gt;=4,30,IF(COUNTIFS(B:B,B1068,W:W,"나1")=3,26,IF(COUNTIFS(B:B,B1068,W:W,"나1")=2,22,IF(COUNTIFS(B:B,B1068,W:W,"나1")=1,18,0)))))+MIN(30,IF(COUNTIFS(B:B,B1068,W:W,"가2")=1,25,IF(COUNTIFS(B:B,B1068,W:W,"가2")&gt;=2,30,0))+IF(COUNTIFS(B:B,B1068,W:W,"나2")=3,30,IF(COUNTIFS(B:B,B1068,W:W,"나2")=2,25,IF(COUNTIFS(B:B,B1068,W:W,"나2")=1,20,0)))),"비해당분야")</f>
        <v>비해당분야</v>
      </c>
      <c r="Z1068" s="3" t="str">
        <f>IF(R1068="C",VLOOKUP(K1068,'[1]자격증 backdata'!A:F,6,0),"비해당분야")</f>
        <v>비해당분야</v>
      </c>
      <c r="AA1068" s="3" t="str">
        <f>IF(R1068="C",SUMIF(B:B,B1068,Z:Z),"비해당분야")</f>
        <v>비해당분야</v>
      </c>
      <c r="AB1068" s="3" t="str">
        <f>IF(R1068="C",SUM(Y1068,AA1068),"비해당분야")</f>
        <v>비해당분야</v>
      </c>
      <c r="AC1068" s="3">
        <f>IF(R1068="C",AB1068,X1068)</f>
        <v>10</v>
      </c>
      <c r="AD1068" s="3">
        <f>VLOOKUP(K1068,'[1]자격증 backdata'!A:D,4,0)</f>
        <v>0</v>
      </c>
      <c r="AE1068" s="3">
        <f>IF(_xlfn.MAXIFS(AD:AD,B:B,B1068)&gt;10,10,_xlfn.MAXIFS(AD:AD,B:B,B1068))</f>
        <v>5</v>
      </c>
      <c r="AG1068" s="2" t="str">
        <f>VLOOKUP(K1068,'[1]자격증 backdata'!A:C,3,0)</f>
        <v>M</v>
      </c>
      <c r="AH1068" s="2">
        <f>COUNTIFS($B:$B,$B1068,$AG:$AG,AH$1)</f>
        <v>0</v>
      </c>
      <c r="AI1068" s="2">
        <f>COUNTIFS($B:$B,$B1068,$AG:$AG,AI$1)</f>
        <v>0</v>
      </c>
      <c r="AJ1068" s="2">
        <f>COUNTIFS($B:$B,$B1068,$AG:$AG,AJ$1)</f>
        <v>0</v>
      </c>
      <c r="AK1068" s="2">
        <f>COUNTIFS($B:$B,$B1068,$AG:$AG,AK$1)</f>
        <v>0</v>
      </c>
      <c r="AL1068" s="2">
        <f>COUNTIFS($B:$B,$B1068,$AG:$AG,AL$1)</f>
        <v>0</v>
      </c>
      <c r="AM1068" s="2">
        <f>COUNTIFS($B:$B,$B1068,$AG:$AG,AM$1)</f>
        <v>0</v>
      </c>
      <c r="AN1068" s="2">
        <f>COUNTIFS($B:$B,$B1068,$AG:$AG,AN$1)</f>
        <v>1</v>
      </c>
      <c r="AO1068" s="2">
        <f>COUNTIFS($B:$B,$B1068,$AG:$AG,AO$1)</f>
        <v>0</v>
      </c>
      <c r="AP1068" s="2">
        <f>COUNTIFS($B:$B,$B1068,$AG:$AG,AP$1)</f>
        <v>0</v>
      </c>
      <c r="AQ1068" s="2">
        <f>COUNTIFS($B:$B,$B1068,$AG:$AG,AQ$1)</f>
        <v>1</v>
      </c>
      <c r="AR1068" s="2">
        <f>COUNTIFS($B:$B,$B1068,$AG:$AG,AR$1)</f>
        <v>0</v>
      </c>
      <c r="AS1068" s="2">
        <f>COUNTIFS($B:$B,$B1068,$AG:$AG,AS$1)</f>
        <v>0</v>
      </c>
      <c r="AT1068" s="2">
        <f>COUNTIFS($B:$B,$B1068,$AG:$AG,AT$1)</f>
        <v>1</v>
      </c>
      <c r="AU1068" s="2">
        <f>COUNTIFS($B:$B,$B1068,$AG:$AG,AU$1)</f>
        <v>0</v>
      </c>
    </row>
    <row r="1069" spans="1:47" ht="15" customHeight="1" x14ac:dyDescent="0.35">
      <c r="A1069" s="7">
        <f>IF(B1068=B1069,A1068,A1068+1)</f>
        <v>364</v>
      </c>
      <c r="B1069" s="7" t="s">
        <v>4448</v>
      </c>
      <c r="C1069" s="7" t="s">
        <v>4447</v>
      </c>
      <c r="D1069" s="7" t="s">
        <v>3044</v>
      </c>
      <c r="E1069" s="7" t="s">
        <v>3043</v>
      </c>
      <c r="F1069" s="4" t="s">
        <v>7</v>
      </c>
      <c r="G1069" s="4" t="s">
        <v>8</v>
      </c>
      <c r="H1069" s="4" t="s">
        <v>7</v>
      </c>
      <c r="I1069" s="3">
        <v>3</v>
      </c>
      <c r="J1069" s="3" t="s">
        <v>633</v>
      </c>
      <c r="K1069" s="3" t="s">
        <v>3118</v>
      </c>
      <c r="L1069" s="3" t="s">
        <v>55</v>
      </c>
      <c r="M1069" s="3" t="s">
        <v>4450</v>
      </c>
      <c r="N1069" s="3" t="s">
        <v>4449</v>
      </c>
      <c r="P1069" s="3" t="s">
        <v>669</v>
      </c>
      <c r="Q1069" s="3" t="s">
        <v>1475</v>
      </c>
      <c r="R1069" s="3" t="s">
        <v>2434</v>
      </c>
      <c r="S1069" s="2" t="str">
        <f>IF(P1069="심사불필요","-",VLOOKUP(K1069,'[1]자격증 backdata'!A:G,7,0))</f>
        <v>-</v>
      </c>
      <c r="T1069" s="2" t="str">
        <f>IF(S1069="-","-",IF(COUNTIFS(B:B,B1069,S:S,"필수")&gt;0,"자격요건충족","확인필요"))</f>
        <v>-</v>
      </c>
      <c r="U1069" s="2"/>
      <c r="W1069" s="2">
        <f>IF(Q1069="4급","심사불필요",VLOOKUP(K1069,'[1]자격증 backdata'!A:B,2,0))</f>
        <v>4</v>
      </c>
      <c r="X1069" s="3">
        <f>IF(R1069="A", MIN(20, SUMIFS(W:W, B:B, B1069, R:R, "A")),IF(R1069="B", MIN(30, SUMIFS(W:W, B:B, B1069, R:R, "B")),"비해당분야"))</f>
        <v>10</v>
      </c>
      <c r="Y1069" s="3" t="str">
        <f>IF(R1069="C",MIN(30,IF(COUNTIFS(B:B,B1069,W:W,"가1")=1,25,IF(COUNTIFS(B:B,B1069,W:W,"가1")&gt;=2,30,0))+IF(COUNTIFS(B:B,B1069,W:W,"나1")&gt;=4,30,IF(COUNTIFS(B:B,B1069,W:W,"나1")=3,26,IF(COUNTIFS(B:B,B1069,W:W,"나1")=2,22,IF(COUNTIFS(B:B,B1069,W:W,"나1")=1,18,0)))))+MIN(30,IF(COUNTIFS(B:B,B1069,W:W,"가2")=1,25,IF(COUNTIFS(B:B,B1069,W:W,"가2")&gt;=2,30,0))+IF(COUNTIFS(B:B,B1069,W:W,"나2")=3,30,IF(COUNTIFS(B:B,B1069,W:W,"나2")=2,25,IF(COUNTIFS(B:B,B1069,W:W,"나2")=1,20,0)))),"비해당분야")</f>
        <v>비해당분야</v>
      </c>
      <c r="Z1069" s="3" t="str">
        <f>IF(R1069="C",VLOOKUP(K1069,'[1]자격증 backdata'!A:F,6,0),"비해당분야")</f>
        <v>비해당분야</v>
      </c>
      <c r="AA1069" s="3" t="str">
        <f>IF(R1069="C",SUMIF(B:B,B1069,Z:Z),"비해당분야")</f>
        <v>비해당분야</v>
      </c>
      <c r="AB1069" s="3" t="str">
        <f>IF(R1069="C",SUM(Y1069,AA1069),"비해당분야")</f>
        <v>비해당분야</v>
      </c>
      <c r="AC1069" s="3">
        <f>IF(R1069="C",AB1069,X1069)</f>
        <v>10</v>
      </c>
      <c r="AD1069" s="3">
        <f>VLOOKUP(K1069,'[1]자격증 backdata'!A:D,4,0)</f>
        <v>0</v>
      </c>
      <c r="AE1069" s="3">
        <f>IF(_xlfn.MAXIFS(AD:AD,B:B,B1069)&gt;10,10,_xlfn.MAXIFS(AD:AD,B:B,B1069))</f>
        <v>5</v>
      </c>
      <c r="AG1069" s="2" t="str">
        <f>VLOOKUP(K1069,'[1]자격증 backdata'!A:C,3,0)</f>
        <v>G</v>
      </c>
      <c r="AH1069" s="2">
        <f>COUNTIFS($B:$B,$B1069,$AG:$AG,AH$1)</f>
        <v>0</v>
      </c>
      <c r="AI1069" s="2">
        <f>COUNTIFS($B:$B,$B1069,$AG:$AG,AI$1)</f>
        <v>0</v>
      </c>
      <c r="AJ1069" s="2">
        <f>COUNTIFS($B:$B,$B1069,$AG:$AG,AJ$1)</f>
        <v>0</v>
      </c>
      <c r="AK1069" s="2">
        <f>COUNTIFS($B:$B,$B1069,$AG:$AG,AK$1)</f>
        <v>0</v>
      </c>
      <c r="AL1069" s="2">
        <f>COUNTIFS($B:$B,$B1069,$AG:$AG,AL$1)</f>
        <v>0</v>
      </c>
      <c r="AM1069" s="2">
        <f>COUNTIFS($B:$B,$B1069,$AG:$AG,AM$1)</f>
        <v>0</v>
      </c>
      <c r="AN1069" s="2">
        <f>COUNTIFS($B:$B,$B1069,$AG:$AG,AN$1)</f>
        <v>1</v>
      </c>
      <c r="AO1069" s="2">
        <f>COUNTIFS($B:$B,$B1069,$AG:$AG,AO$1)</f>
        <v>0</v>
      </c>
      <c r="AP1069" s="2">
        <f>COUNTIFS($B:$B,$B1069,$AG:$AG,AP$1)</f>
        <v>0</v>
      </c>
      <c r="AQ1069" s="2">
        <f>COUNTIFS($B:$B,$B1069,$AG:$AG,AQ$1)</f>
        <v>1</v>
      </c>
      <c r="AR1069" s="2">
        <f>COUNTIFS($B:$B,$B1069,$AG:$AG,AR$1)</f>
        <v>0</v>
      </c>
      <c r="AS1069" s="2">
        <f>COUNTIFS($B:$B,$B1069,$AG:$AG,AS$1)</f>
        <v>0</v>
      </c>
      <c r="AT1069" s="2">
        <f>COUNTIFS($B:$B,$B1069,$AG:$AG,AT$1)</f>
        <v>1</v>
      </c>
      <c r="AU1069" s="2">
        <f>COUNTIFS($B:$B,$B1069,$AG:$AG,AU$1)</f>
        <v>0</v>
      </c>
    </row>
    <row r="1070" spans="1:47" ht="15" customHeight="1" x14ac:dyDescent="0.35">
      <c r="A1070" s="7">
        <f>IF(B1069=B1070,A1069,A1069+1)</f>
        <v>364</v>
      </c>
      <c r="B1070" s="7" t="s">
        <v>4448</v>
      </c>
      <c r="C1070" s="7" t="s">
        <v>4447</v>
      </c>
      <c r="D1070" s="7" t="s">
        <v>3044</v>
      </c>
      <c r="E1070" s="7" t="s">
        <v>3043</v>
      </c>
      <c r="F1070" s="4" t="s">
        <v>7</v>
      </c>
      <c r="G1070" s="4" t="s">
        <v>8</v>
      </c>
      <c r="H1070" s="4" t="s">
        <v>7</v>
      </c>
      <c r="I1070" s="3">
        <v>4</v>
      </c>
      <c r="J1070" s="3" t="s">
        <v>364</v>
      </c>
      <c r="K1070" s="3" t="s">
        <v>3075</v>
      </c>
      <c r="L1070" s="3" t="s">
        <v>254</v>
      </c>
      <c r="M1070" s="3" t="s">
        <v>4446</v>
      </c>
      <c r="N1070" s="3" t="s">
        <v>1533</v>
      </c>
      <c r="P1070" s="3" t="s">
        <v>669</v>
      </c>
      <c r="Q1070" s="3" t="s">
        <v>1475</v>
      </c>
      <c r="R1070" s="3" t="s">
        <v>2434</v>
      </c>
      <c r="S1070" s="2" t="str">
        <f>IF(P1070="심사불필요","-",VLOOKUP(K1070,'[1]자격증 backdata'!A:G,7,0))</f>
        <v>-</v>
      </c>
      <c r="T1070" s="2" t="str">
        <f>IF(S1070="-","-",IF(COUNTIFS(B:B,B1070,S:S,"필수")&gt;0,"자격요건충족","확인필요"))</f>
        <v>-</v>
      </c>
      <c r="U1070" s="2"/>
      <c r="W1070" s="2">
        <f>IF(Q1070="4급","심사불필요",VLOOKUP(K1070,'[1]자격증 backdata'!A:B,2,0))</f>
        <v>2</v>
      </c>
      <c r="X1070" s="3">
        <f>IF(R1070="A", MIN(20, SUMIFS(W:W, B:B, B1070, R:R, "A")),IF(R1070="B", MIN(30, SUMIFS(W:W, B:B, B1070, R:R, "B")),"비해당분야"))</f>
        <v>10</v>
      </c>
      <c r="Y1070" s="3" t="str">
        <f>IF(R1070="C",MIN(30,IF(COUNTIFS(B:B,B1070,W:W,"가1")=1,25,IF(COUNTIFS(B:B,B1070,W:W,"가1")&gt;=2,30,0))+IF(COUNTIFS(B:B,B1070,W:W,"나1")&gt;=4,30,IF(COUNTIFS(B:B,B1070,W:W,"나1")=3,26,IF(COUNTIFS(B:B,B1070,W:W,"나1")=2,22,IF(COUNTIFS(B:B,B1070,W:W,"나1")=1,18,0)))))+MIN(30,IF(COUNTIFS(B:B,B1070,W:W,"가2")=1,25,IF(COUNTIFS(B:B,B1070,W:W,"가2")&gt;=2,30,0))+IF(COUNTIFS(B:B,B1070,W:W,"나2")=3,30,IF(COUNTIFS(B:B,B1070,W:W,"나2")=2,25,IF(COUNTIFS(B:B,B1070,W:W,"나2")=1,20,0)))),"비해당분야")</f>
        <v>비해당분야</v>
      </c>
      <c r="Z1070" s="3" t="str">
        <f>IF(R1070="C",VLOOKUP(K1070,'[1]자격증 backdata'!A:F,6,0),"비해당분야")</f>
        <v>비해당분야</v>
      </c>
      <c r="AA1070" s="3" t="str">
        <f>IF(R1070="C",SUMIF(B:B,B1070,Z:Z),"비해당분야")</f>
        <v>비해당분야</v>
      </c>
      <c r="AB1070" s="3" t="str">
        <f>IF(R1070="C",SUM(Y1070,AA1070),"비해당분야")</f>
        <v>비해당분야</v>
      </c>
      <c r="AC1070" s="3">
        <f>IF(R1070="C",AB1070,X1070)</f>
        <v>10</v>
      </c>
      <c r="AD1070" s="3">
        <f>VLOOKUP(K1070,'[1]자격증 backdata'!A:D,4,0)</f>
        <v>0</v>
      </c>
      <c r="AE1070" s="3">
        <f>IF(_xlfn.MAXIFS(AD:AD,B:B,B1070)&gt;10,10,_xlfn.MAXIFS(AD:AD,B:B,B1070))</f>
        <v>5</v>
      </c>
      <c r="AG1070" s="2" t="str">
        <f>VLOOKUP(K1070,'[1]자격증 backdata'!A:C,3,0)</f>
        <v>J</v>
      </c>
      <c r="AH1070" s="2">
        <f>COUNTIFS($B:$B,$B1070,$AG:$AG,AH$1)</f>
        <v>0</v>
      </c>
      <c r="AI1070" s="2">
        <f>COUNTIFS($B:$B,$B1070,$AG:$AG,AI$1)</f>
        <v>0</v>
      </c>
      <c r="AJ1070" s="2">
        <f>COUNTIFS($B:$B,$B1070,$AG:$AG,AJ$1)</f>
        <v>0</v>
      </c>
      <c r="AK1070" s="2">
        <f>COUNTIFS($B:$B,$B1070,$AG:$AG,AK$1)</f>
        <v>0</v>
      </c>
      <c r="AL1070" s="2">
        <f>COUNTIFS($B:$B,$B1070,$AG:$AG,AL$1)</f>
        <v>0</v>
      </c>
      <c r="AM1070" s="2">
        <f>COUNTIFS($B:$B,$B1070,$AG:$AG,AM$1)</f>
        <v>0</v>
      </c>
      <c r="AN1070" s="2">
        <f>COUNTIFS($B:$B,$B1070,$AG:$AG,AN$1)</f>
        <v>1</v>
      </c>
      <c r="AO1070" s="2">
        <f>COUNTIFS($B:$B,$B1070,$AG:$AG,AO$1)</f>
        <v>0</v>
      </c>
      <c r="AP1070" s="2">
        <f>COUNTIFS($B:$B,$B1070,$AG:$AG,AP$1)</f>
        <v>0</v>
      </c>
      <c r="AQ1070" s="2">
        <f>COUNTIFS($B:$B,$B1070,$AG:$AG,AQ$1)</f>
        <v>1</v>
      </c>
      <c r="AR1070" s="2">
        <f>COUNTIFS($B:$B,$B1070,$AG:$AG,AR$1)</f>
        <v>0</v>
      </c>
      <c r="AS1070" s="2">
        <f>COUNTIFS($B:$B,$B1070,$AG:$AG,AS$1)</f>
        <v>0</v>
      </c>
      <c r="AT1070" s="2">
        <f>COUNTIFS($B:$B,$B1070,$AG:$AG,AT$1)</f>
        <v>1</v>
      </c>
      <c r="AU1070" s="2">
        <f>COUNTIFS($B:$B,$B1070,$AG:$AG,AU$1)</f>
        <v>0</v>
      </c>
    </row>
    <row r="1071" spans="1:47" ht="15" customHeight="1" x14ac:dyDescent="0.35">
      <c r="A1071" s="4">
        <f>IF(B1070=B1071,A1070,A1070+1)</f>
        <v>365</v>
      </c>
      <c r="B1071" s="4" t="s">
        <v>4441</v>
      </c>
      <c r="C1071" s="4" t="s">
        <v>4440</v>
      </c>
      <c r="D1071" s="4" t="s">
        <v>3044</v>
      </c>
      <c r="E1071" s="4" t="s">
        <v>3043</v>
      </c>
      <c r="F1071" s="4" t="s">
        <v>7</v>
      </c>
      <c r="G1071" s="4" t="s">
        <v>8</v>
      </c>
      <c r="H1071" s="4" t="s">
        <v>7</v>
      </c>
      <c r="I1071" s="4">
        <v>1</v>
      </c>
      <c r="J1071" s="4" t="s">
        <v>69</v>
      </c>
      <c r="K1071" s="4" t="s">
        <v>3065</v>
      </c>
      <c r="L1071" s="4" t="s">
        <v>36</v>
      </c>
      <c r="M1071" s="4" t="s">
        <v>4445</v>
      </c>
      <c r="N1071" s="4" t="s">
        <v>340</v>
      </c>
      <c r="P1071" s="4" t="s">
        <v>669</v>
      </c>
      <c r="Q1071" s="4" t="s">
        <v>1475</v>
      </c>
      <c r="R1071" s="4" t="s">
        <v>2434</v>
      </c>
      <c r="S1071" s="5" t="str">
        <f>IF(P1071="심사불필요","-",VLOOKUP(K1071,'[1]자격증 backdata'!A:G,7,0))</f>
        <v>-</v>
      </c>
      <c r="T1071" s="5" t="str">
        <f>IF(S1071="-","-",IF(COUNTIFS(B:B,B1071,S:S,"필수")&gt;0,"자격요건충족","확인필요"))</f>
        <v>-</v>
      </c>
      <c r="U1071" s="5"/>
      <c r="W1071" s="5">
        <f>IF(Q1071="4급","심사불필요",VLOOKUP(K1071,'[1]자격증 backdata'!A:B,2,0))</f>
        <v>0</v>
      </c>
      <c r="X1071" s="4">
        <f>IF(R1071="A", MIN(20, SUMIFS(W:W, B:B, B1071, R:R, "A")),IF(R1071="B", MIN(30, SUMIFS(W:W, B:B, B1071, R:R, "B")),"비해당분야"))</f>
        <v>8</v>
      </c>
      <c r="Y1071" s="4" t="str">
        <f>IF(R1071="C",MIN(30,IF(COUNTIFS(B:B,B1071,W:W,"가1")=1,25,IF(COUNTIFS(B:B,B1071,W:W,"가1")&gt;=2,30,0))+IF(COUNTIFS(B:B,B1071,W:W,"나1")&gt;=4,30,IF(COUNTIFS(B:B,B1071,W:W,"나1")=3,26,IF(COUNTIFS(B:B,B1071,W:W,"나1")=2,22,IF(COUNTIFS(B:B,B1071,W:W,"나1")=1,18,0)))))+MIN(30,IF(COUNTIFS(B:B,B1071,W:W,"가2")=1,25,IF(COUNTIFS(B:B,B1071,W:W,"가2")&gt;=2,30,0))+IF(COUNTIFS(B:B,B1071,W:W,"나2")=3,30,IF(COUNTIFS(B:B,B1071,W:W,"나2")=2,25,IF(COUNTIFS(B:B,B1071,W:W,"나2")=1,20,0)))),"비해당분야")</f>
        <v>비해당분야</v>
      </c>
      <c r="Z1071" s="4" t="str">
        <f>IF(R1071="C",VLOOKUP(K1071,'[1]자격증 backdata'!A:F,6,0),"비해당분야")</f>
        <v>비해당분야</v>
      </c>
      <c r="AA1071" s="4" t="str">
        <f>IF(R1071="C",SUMIF(B:B,B1071,Z:Z),"비해당분야")</f>
        <v>비해당분야</v>
      </c>
      <c r="AB1071" s="4" t="str">
        <f>IF(R1071="C",SUM(Y1071,AA1071),"비해당분야")</f>
        <v>비해당분야</v>
      </c>
      <c r="AC1071" s="4">
        <f>IF(R1071="C",AB1071,X1071)</f>
        <v>8</v>
      </c>
      <c r="AD1071" s="4">
        <f>VLOOKUP(K1071,'[1]자격증 backdata'!A:D,4,0)</f>
        <v>5</v>
      </c>
      <c r="AE1071" s="4">
        <f>IF(_xlfn.MAXIFS(AD:AD,B:B,B1071)&gt;10,10,_xlfn.MAXIFS(AD:AD,B:B,B1071))</f>
        <v>5</v>
      </c>
      <c r="AG1071" s="5">
        <f>VLOOKUP(K1071,'[1]자격증 backdata'!A:C,3,0)</f>
        <v>0</v>
      </c>
      <c r="AH1071" s="5">
        <f>COUNTIFS($B:$B,$B1071,$AG:$AG,AH$1)</f>
        <v>0</v>
      </c>
      <c r="AI1071" s="5">
        <f>COUNTIFS($B:$B,$B1071,$AG:$AG,AI$1)</f>
        <v>0</v>
      </c>
      <c r="AJ1071" s="5">
        <f>COUNTIFS($B:$B,$B1071,$AG:$AG,AJ$1)</f>
        <v>0</v>
      </c>
      <c r="AK1071" s="5">
        <f>COUNTIFS($B:$B,$B1071,$AG:$AG,AK$1)</f>
        <v>0</v>
      </c>
      <c r="AL1071" s="5">
        <f>COUNTIFS($B:$B,$B1071,$AG:$AG,AL$1)</f>
        <v>0</v>
      </c>
      <c r="AM1071" s="5">
        <f>COUNTIFS($B:$B,$B1071,$AG:$AG,AM$1)</f>
        <v>0</v>
      </c>
      <c r="AN1071" s="5">
        <f>COUNTIFS($B:$B,$B1071,$AG:$AG,AN$1)</f>
        <v>1</v>
      </c>
      <c r="AO1071" s="5">
        <f>COUNTIFS($B:$B,$B1071,$AG:$AG,AO$1)</f>
        <v>0</v>
      </c>
      <c r="AP1071" s="5">
        <f>COUNTIFS($B:$B,$B1071,$AG:$AG,AP$1)</f>
        <v>0</v>
      </c>
      <c r="AQ1071" s="5">
        <f>COUNTIFS($B:$B,$B1071,$AG:$AG,AQ$1)</f>
        <v>0</v>
      </c>
      <c r="AR1071" s="5">
        <f>COUNTIFS($B:$B,$B1071,$AG:$AG,AR$1)</f>
        <v>0</v>
      </c>
      <c r="AS1071" s="5">
        <f>COUNTIFS($B:$B,$B1071,$AG:$AG,AS$1)</f>
        <v>0</v>
      </c>
      <c r="AT1071" s="5">
        <f>COUNTIFS($B:$B,$B1071,$AG:$AG,AT$1)</f>
        <v>1</v>
      </c>
      <c r="AU1071" s="5">
        <f>COUNTIFS($B:$B,$B1071,$AG:$AG,AU$1)</f>
        <v>0</v>
      </c>
    </row>
    <row r="1072" spans="1:47" ht="15" customHeight="1" x14ac:dyDescent="0.35">
      <c r="A1072" s="6">
        <f>IF(B1071=B1072,A1071,A1071+1)</f>
        <v>365</v>
      </c>
      <c r="B1072" s="6" t="s">
        <v>4441</v>
      </c>
      <c r="C1072" s="6" t="s">
        <v>4440</v>
      </c>
      <c r="D1072" s="6" t="s">
        <v>3044</v>
      </c>
      <c r="E1072" s="6" t="s">
        <v>3043</v>
      </c>
      <c r="F1072" s="4" t="s">
        <v>7</v>
      </c>
      <c r="G1072" s="4" t="s">
        <v>8</v>
      </c>
      <c r="H1072" s="4" t="s">
        <v>7</v>
      </c>
      <c r="I1072" s="4">
        <v>2</v>
      </c>
      <c r="J1072" s="4" t="s">
        <v>241</v>
      </c>
      <c r="K1072" s="4" t="s">
        <v>3473</v>
      </c>
      <c r="L1072" s="4" t="s">
        <v>4</v>
      </c>
      <c r="M1072" s="4" t="s">
        <v>4444</v>
      </c>
      <c r="N1072" s="4" t="s">
        <v>2142</v>
      </c>
      <c r="P1072" s="4" t="s">
        <v>669</v>
      </c>
      <c r="Q1072" s="4" t="s">
        <v>1475</v>
      </c>
      <c r="R1072" s="4" t="s">
        <v>2434</v>
      </c>
      <c r="S1072" s="5" t="str">
        <f>IF(P1072="심사불필요","-",VLOOKUP(K1072,'[1]자격증 backdata'!A:G,7,0))</f>
        <v>-</v>
      </c>
      <c r="T1072" s="5" t="str">
        <f>IF(S1072="-","-",IF(COUNTIFS(B:B,B1072,S:S,"필수")&gt;0,"자격요건충족","확인필요"))</f>
        <v>-</v>
      </c>
      <c r="U1072" s="5"/>
      <c r="W1072" s="5">
        <f>IF(Q1072="4급","심사불필요",VLOOKUP(K1072,'[1]자격증 backdata'!A:B,2,0))</f>
        <v>2</v>
      </c>
      <c r="X1072" s="4">
        <f>IF(R1072="A", MIN(20, SUMIFS(W:W, B:B, B1072, R:R, "A")),IF(R1072="B", MIN(30, SUMIFS(W:W, B:B, B1072, R:R, "B")),"비해당분야"))</f>
        <v>8</v>
      </c>
      <c r="Y1072" s="4" t="str">
        <f>IF(R1072="C",MIN(30,IF(COUNTIFS(B:B,B1072,W:W,"가1")=1,25,IF(COUNTIFS(B:B,B1072,W:W,"가1")&gt;=2,30,0))+IF(COUNTIFS(B:B,B1072,W:W,"나1")&gt;=4,30,IF(COUNTIFS(B:B,B1072,W:W,"나1")=3,26,IF(COUNTIFS(B:B,B1072,W:W,"나1")=2,22,IF(COUNTIFS(B:B,B1072,W:W,"나1")=1,18,0)))))+MIN(30,IF(COUNTIFS(B:B,B1072,W:W,"가2")=1,25,IF(COUNTIFS(B:B,B1072,W:W,"가2")&gt;=2,30,0))+IF(COUNTIFS(B:B,B1072,W:W,"나2")=3,30,IF(COUNTIFS(B:B,B1072,W:W,"나2")=2,25,IF(COUNTIFS(B:B,B1072,W:W,"나2")=1,20,0)))),"비해당분야")</f>
        <v>비해당분야</v>
      </c>
      <c r="Z1072" s="4" t="str">
        <f>IF(R1072="C",VLOOKUP(K1072,'[1]자격증 backdata'!A:F,6,0),"비해당분야")</f>
        <v>비해당분야</v>
      </c>
      <c r="AA1072" s="4" t="str">
        <f>IF(R1072="C",SUMIF(B:B,B1072,Z:Z),"비해당분야")</f>
        <v>비해당분야</v>
      </c>
      <c r="AB1072" s="4" t="str">
        <f>IF(R1072="C",SUM(Y1072,AA1072),"비해당분야")</f>
        <v>비해당분야</v>
      </c>
      <c r="AC1072" s="4">
        <f>IF(R1072="C",AB1072,X1072)</f>
        <v>8</v>
      </c>
      <c r="AD1072" s="4">
        <f>VLOOKUP(K1072,'[1]자격증 backdata'!A:D,4,0)</f>
        <v>0</v>
      </c>
      <c r="AE1072" s="4">
        <f>IF(_xlfn.MAXIFS(AD:AD,B:B,B1072)&gt;10,10,_xlfn.MAXIFS(AD:AD,B:B,B1072))</f>
        <v>5</v>
      </c>
      <c r="AG1072" s="5">
        <f>VLOOKUP(K1072,'[1]자격증 backdata'!A:C,3,0)</f>
        <v>0</v>
      </c>
      <c r="AH1072" s="5">
        <f>COUNTIFS($B:$B,$B1072,$AG:$AG,AH$1)</f>
        <v>0</v>
      </c>
      <c r="AI1072" s="5">
        <f>COUNTIFS($B:$B,$B1072,$AG:$AG,AI$1)</f>
        <v>0</v>
      </c>
      <c r="AJ1072" s="5">
        <f>COUNTIFS($B:$B,$B1072,$AG:$AG,AJ$1)</f>
        <v>0</v>
      </c>
      <c r="AK1072" s="5">
        <f>COUNTIFS($B:$B,$B1072,$AG:$AG,AK$1)</f>
        <v>0</v>
      </c>
      <c r="AL1072" s="5">
        <f>COUNTIFS($B:$B,$B1072,$AG:$AG,AL$1)</f>
        <v>0</v>
      </c>
      <c r="AM1072" s="5">
        <f>COUNTIFS($B:$B,$B1072,$AG:$AG,AM$1)</f>
        <v>0</v>
      </c>
      <c r="AN1072" s="5">
        <f>COUNTIFS($B:$B,$B1072,$AG:$AG,AN$1)</f>
        <v>1</v>
      </c>
      <c r="AO1072" s="5">
        <f>COUNTIFS($B:$B,$B1072,$AG:$AG,AO$1)</f>
        <v>0</v>
      </c>
      <c r="AP1072" s="5">
        <f>COUNTIFS($B:$B,$B1072,$AG:$AG,AP$1)</f>
        <v>0</v>
      </c>
      <c r="AQ1072" s="5">
        <f>COUNTIFS($B:$B,$B1072,$AG:$AG,AQ$1)</f>
        <v>0</v>
      </c>
      <c r="AR1072" s="5">
        <f>COUNTIFS($B:$B,$B1072,$AG:$AG,AR$1)</f>
        <v>0</v>
      </c>
      <c r="AS1072" s="5">
        <f>COUNTIFS($B:$B,$B1072,$AG:$AG,AS$1)</f>
        <v>0</v>
      </c>
      <c r="AT1072" s="5">
        <f>COUNTIFS($B:$B,$B1072,$AG:$AG,AT$1)</f>
        <v>1</v>
      </c>
      <c r="AU1072" s="5">
        <f>COUNTIFS($B:$B,$B1072,$AG:$AG,AU$1)</f>
        <v>0</v>
      </c>
    </row>
    <row r="1073" spans="1:47" ht="15" customHeight="1" x14ac:dyDescent="0.35">
      <c r="A1073" s="6">
        <f>IF(B1072=B1073,A1072,A1072+1)</f>
        <v>365</v>
      </c>
      <c r="B1073" s="6" t="s">
        <v>4441</v>
      </c>
      <c r="C1073" s="6" t="s">
        <v>4440</v>
      </c>
      <c r="D1073" s="6" t="s">
        <v>3044</v>
      </c>
      <c r="E1073" s="6" t="s">
        <v>3043</v>
      </c>
      <c r="F1073" s="4" t="s">
        <v>7</v>
      </c>
      <c r="G1073" s="4" t="s">
        <v>8</v>
      </c>
      <c r="H1073" s="4" t="s">
        <v>7</v>
      </c>
      <c r="I1073" s="4">
        <v>3</v>
      </c>
      <c r="J1073" s="4" t="s">
        <v>411</v>
      </c>
      <c r="K1073" s="4" t="s">
        <v>3042</v>
      </c>
      <c r="L1073" s="4" t="s">
        <v>55</v>
      </c>
      <c r="M1073" s="4" t="s">
        <v>4443</v>
      </c>
      <c r="N1073" s="4" t="s">
        <v>4442</v>
      </c>
      <c r="P1073" s="4" t="s">
        <v>669</v>
      </c>
      <c r="Q1073" s="4" t="s">
        <v>1475</v>
      </c>
      <c r="R1073" s="4" t="s">
        <v>2434</v>
      </c>
      <c r="S1073" s="5" t="str">
        <f>IF(P1073="심사불필요","-",VLOOKUP(K1073,'[1]자격증 backdata'!A:G,7,0))</f>
        <v>-</v>
      </c>
      <c r="T1073" s="5" t="str">
        <f>IF(S1073="-","-",IF(COUNTIFS(B:B,B1073,S:S,"필수")&gt;0,"자격요건충족","확인필요"))</f>
        <v>-</v>
      </c>
      <c r="U1073" s="5"/>
      <c r="W1073" s="5">
        <f>IF(Q1073="4급","심사불필요",VLOOKUP(K1073,'[1]자격증 backdata'!A:B,2,0))</f>
        <v>2</v>
      </c>
      <c r="X1073" s="4">
        <f>IF(R1073="A", MIN(20, SUMIFS(W:W, B:B, B1073, R:R, "A")),IF(R1073="B", MIN(30, SUMIFS(W:W, B:B, B1073, R:R, "B")),"비해당분야"))</f>
        <v>8</v>
      </c>
      <c r="Y1073" s="4" t="str">
        <f>IF(R1073="C",MIN(30,IF(COUNTIFS(B:B,B1073,W:W,"가1")=1,25,IF(COUNTIFS(B:B,B1073,W:W,"가1")&gt;=2,30,0))+IF(COUNTIFS(B:B,B1073,W:W,"나1")&gt;=4,30,IF(COUNTIFS(B:B,B1073,W:W,"나1")=3,26,IF(COUNTIFS(B:B,B1073,W:W,"나1")=2,22,IF(COUNTIFS(B:B,B1073,W:W,"나1")=1,18,0)))))+MIN(30,IF(COUNTIFS(B:B,B1073,W:W,"가2")=1,25,IF(COUNTIFS(B:B,B1073,W:W,"가2")&gt;=2,30,0))+IF(COUNTIFS(B:B,B1073,W:W,"나2")=3,30,IF(COUNTIFS(B:B,B1073,W:W,"나2")=2,25,IF(COUNTIFS(B:B,B1073,W:W,"나2")=1,20,0)))),"비해당분야")</f>
        <v>비해당분야</v>
      </c>
      <c r="Z1073" s="4" t="str">
        <f>IF(R1073="C",VLOOKUP(K1073,'[1]자격증 backdata'!A:F,6,0),"비해당분야")</f>
        <v>비해당분야</v>
      </c>
      <c r="AA1073" s="4" t="str">
        <f>IF(R1073="C",SUMIF(B:B,B1073,Z:Z),"비해당분야")</f>
        <v>비해당분야</v>
      </c>
      <c r="AB1073" s="4" t="str">
        <f>IF(R1073="C",SUM(Y1073,AA1073),"비해당분야")</f>
        <v>비해당분야</v>
      </c>
      <c r="AC1073" s="4">
        <f>IF(R1073="C",AB1073,X1073)</f>
        <v>8</v>
      </c>
      <c r="AD1073" s="4">
        <f>VLOOKUP(K1073,'[1]자격증 backdata'!A:D,4,0)</f>
        <v>0</v>
      </c>
      <c r="AE1073" s="4">
        <f>IF(_xlfn.MAXIFS(AD:AD,B:B,B1073)&gt;10,10,_xlfn.MAXIFS(AD:AD,B:B,B1073))</f>
        <v>5</v>
      </c>
      <c r="AG1073" s="5" t="str">
        <f>VLOOKUP(K1073,'[1]자격증 backdata'!A:C,3,0)</f>
        <v>G</v>
      </c>
      <c r="AH1073" s="5">
        <f>COUNTIFS($B:$B,$B1073,$AG:$AG,AH$1)</f>
        <v>0</v>
      </c>
      <c r="AI1073" s="5">
        <f>COUNTIFS($B:$B,$B1073,$AG:$AG,AI$1)</f>
        <v>0</v>
      </c>
      <c r="AJ1073" s="5">
        <f>COUNTIFS($B:$B,$B1073,$AG:$AG,AJ$1)</f>
        <v>0</v>
      </c>
      <c r="AK1073" s="5">
        <f>COUNTIFS($B:$B,$B1073,$AG:$AG,AK$1)</f>
        <v>0</v>
      </c>
      <c r="AL1073" s="5">
        <f>COUNTIFS($B:$B,$B1073,$AG:$AG,AL$1)</f>
        <v>0</v>
      </c>
      <c r="AM1073" s="5">
        <f>COUNTIFS($B:$B,$B1073,$AG:$AG,AM$1)</f>
        <v>0</v>
      </c>
      <c r="AN1073" s="5">
        <f>COUNTIFS($B:$B,$B1073,$AG:$AG,AN$1)</f>
        <v>1</v>
      </c>
      <c r="AO1073" s="5">
        <f>COUNTIFS($B:$B,$B1073,$AG:$AG,AO$1)</f>
        <v>0</v>
      </c>
      <c r="AP1073" s="5">
        <f>COUNTIFS($B:$B,$B1073,$AG:$AG,AP$1)</f>
        <v>0</v>
      </c>
      <c r="AQ1073" s="5">
        <f>COUNTIFS($B:$B,$B1073,$AG:$AG,AQ$1)</f>
        <v>0</v>
      </c>
      <c r="AR1073" s="5">
        <f>COUNTIFS($B:$B,$B1073,$AG:$AG,AR$1)</f>
        <v>0</v>
      </c>
      <c r="AS1073" s="5">
        <f>COUNTIFS($B:$B,$B1073,$AG:$AG,AS$1)</f>
        <v>0</v>
      </c>
      <c r="AT1073" s="5">
        <f>COUNTIFS($B:$B,$B1073,$AG:$AG,AT$1)</f>
        <v>1</v>
      </c>
      <c r="AU1073" s="5">
        <f>COUNTIFS($B:$B,$B1073,$AG:$AG,AU$1)</f>
        <v>0</v>
      </c>
    </row>
    <row r="1074" spans="1:47" ht="15" customHeight="1" x14ac:dyDescent="0.35">
      <c r="A1074" s="6">
        <f>IF(B1073=B1074,A1073,A1073+1)</f>
        <v>365</v>
      </c>
      <c r="B1074" s="6" t="s">
        <v>4441</v>
      </c>
      <c r="C1074" s="6" t="s">
        <v>4440</v>
      </c>
      <c r="D1074" s="6" t="s">
        <v>3044</v>
      </c>
      <c r="E1074" s="6" t="s">
        <v>3043</v>
      </c>
      <c r="F1074" s="4" t="s">
        <v>7</v>
      </c>
      <c r="G1074" s="4" t="s">
        <v>8</v>
      </c>
      <c r="H1074" s="4" t="s">
        <v>7</v>
      </c>
      <c r="I1074" s="4">
        <v>4</v>
      </c>
      <c r="J1074" s="4" t="s">
        <v>106</v>
      </c>
      <c r="K1074" s="4" t="s">
        <v>3057</v>
      </c>
      <c r="L1074" s="4" t="s">
        <v>55</v>
      </c>
      <c r="M1074" s="4" t="s">
        <v>4439</v>
      </c>
      <c r="N1074" s="4" t="s">
        <v>1258</v>
      </c>
      <c r="P1074" s="4" t="s">
        <v>669</v>
      </c>
      <c r="Q1074" s="4" t="s">
        <v>1475</v>
      </c>
      <c r="R1074" s="4" t="s">
        <v>2434</v>
      </c>
      <c r="S1074" s="5" t="str">
        <f>IF(P1074="심사불필요","-",VLOOKUP(K1074,'[1]자격증 backdata'!A:G,7,0))</f>
        <v>-</v>
      </c>
      <c r="T1074" s="5" t="str">
        <f>IF(S1074="-","-",IF(COUNTIFS(B:B,B1074,S:S,"필수")&gt;0,"자격요건충족","확인필요"))</f>
        <v>-</v>
      </c>
      <c r="U1074" s="5"/>
      <c r="W1074" s="5">
        <f>IF(Q1074="4급","심사불필요",VLOOKUP(K1074,'[1]자격증 backdata'!A:B,2,0))</f>
        <v>4</v>
      </c>
      <c r="X1074" s="4">
        <f>IF(R1074="A", MIN(20, SUMIFS(W:W, B:B, B1074, R:R, "A")),IF(R1074="B", MIN(30, SUMIFS(W:W, B:B, B1074, R:R, "B")),"비해당분야"))</f>
        <v>8</v>
      </c>
      <c r="Y1074" s="4" t="str">
        <f>IF(R1074="C",MIN(30,IF(COUNTIFS(B:B,B1074,W:W,"가1")=1,25,IF(COUNTIFS(B:B,B1074,W:W,"가1")&gt;=2,30,0))+IF(COUNTIFS(B:B,B1074,W:W,"나1")&gt;=4,30,IF(COUNTIFS(B:B,B1074,W:W,"나1")=3,26,IF(COUNTIFS(B:B,B1074,W:W,"나1")=2,22,IF(COUNTIFS(B:B,B1074,W:W,"나1")=1,18,0)))))+MIN(30,IF(COUNTIFS(B:B,B1074,W:W,"가2")=1,25,IF(COUNTIFS(B:B,B1074,W:W,"가2")&gt;=2,30,0))+IF(COUNTIFS(B:B,B1074,W:W,"나2")=3,30,IF(COUNTIFS(B:B,B1074,W:W,"나2")=2,25,IF(COUNTIFS(B:B,B1074,W:W,"나2")=1,20,0)))),"비해당분야")</f>
        <v>비해당분야</v>
      </c>
      <c r="Z1074" s="4" t="str">
        <f>IF(R1074="C",VLOOKUP(K1074,'[1]자격증 backdata'!A:F,6,0),"비해당분야")</f>
        <v>비해당분야</v>
      </c>
      <c r="AA1074" s="4" t="str">
        <f>IF(R1074="C",SUMIF(B:B,B1074,Z:Z),"비해당분야")</f>
        <v>비해당분야</v>
      </c>
      <c r="AB1074" s="4" t="str">
        <f>IF(R1074="C",SUM(Y1074,AA1074),"비해당분야")</f>
        <v>비해당분야</v>
      </c>
      <c r="AC1074" s="4">
        <f>IF(R1074="C",AB1074,X1074)</f>
        <v>8</v>
      </c>
      <c r="AD1074" s="4">
        <f>VLOOKUP(K1074,'[1]자격증 backdata'!A:D,4,0)</f>
        <v>0</v>
      </c>
      <c r="AE1074" s="4">
        <f>IF(_xlfn.MAXIFS(AD:AD,B:B,B1074)&gt;10,10,_xlfn.MAXIFS(AD:AD,B:B,B1074))</f>
        <v>5</v>
      </c>
      <c r="AG1074" s="5" t="str">
        <f>VLOOKUP(K1074,'[1]자격증 backdata'!A:C,3,0)</f>
        <v>M</v>
      </c>
      <c r="AH1074" s="5">
        <f>COUNTIFS($B:$B,$B1074,$AG:$AG,AH$1)</f>
        <v>0</v>
      </c>
      <c r="AI1074" s="5">
        <f>COUNTIFS($B:$B,$B1074,$AG:$AG,AI$1)</f>
        <v>0</v>
      </c>
      <c r="AJ1074" s="5">
        <f>COUNTIFS($B:$B,$B1074,$AG:$AG,AJ$1)</f>
        <v>0</v>
      </c>
      <c r="AK1074" s="5">
        <f>COUNTIFS($B:$B,$B1074,$AG:$AG,AK$1)</f>
        <v>0</v>
      </c>
      <c r="AL1074" s="5">
        <f>COUNTIFS($B:$B,$B1074,$AG:$AG,AL$1)</f>
        <v>0</v>
      </c>
      <c r="AM1074" s="5">
        <f>COUNTIFS($B:$B,$B1074,$AG:$AG,AM$1)</f>
        <v>0</v>
      </c>
      <c r="AN1074" s="5">
        <f>COUNTIFS($B:$B,$B1074,$AG:$AG,AN$1)</f>
        <v>1</v>
      </c>
      <c r="AO1074" s="5">
        <f>COUNTIFS($B:$B,$B1074,$AG:$AG,AO$1)</f>
        <v>0</v>
      </c>
      <c r="AP1074" s="5">
        <f>COUNTIFS($B:$B,$B1074,$AG:$AG,AP$1)</f>
        <v>0</v>
      </c>
      <c r="AQ1074" s="5">
        <f>COUNTIFS($B:$B,$B1074,$AG:$AG,AQ$1)</f>
        <v>0</v>
      </c>
      <c r="AR1074" s="5">
        <f>COUNTIFS($B:$B,$B1074,$AG:$AG,AR$1)</f>
        <v>0</v>
      </c>
      <c r="AS1074" s="5">
        <f>COUNTIFS($B:$B,$B1074,$AG:$AG,AS$1)</f>
        <v>0</v>
      </c>
      <c r="AT1074" s="5">
        <f>COUNTIFS($B:$B,$B1074,$AG:$AG,AT$1)</f>
        <v>1</v>
      </c>
      <c r="AU1074" s="5">
        <f>COUNTIFS($B:$B,$B1074,$AG:$AG,AU$1)</f>
        <v>0</v>
      </c>
    </row>
    <row r="1075" spans="1:47" ht="15" customHeight="1" x14ac:dyDescent="0.35">
      <c r="A1075" s="3">
        <f>IF(B1074=B1075,A1074,A1074+1)</f>
        <v>366</v>
      </c>
      <c r="B1075" s="3" t="s">
        <v>4436</v>
      </c>
      <c r="C1075" s="3" t="s">
        <v>4435</v>
      </c>
      <c r="D1075" s="3" t="s">
        <v>3044</v>
      </c>
      <c r="E1075" s="3" t="s">
        <v>3043</v>
      </c>
      <c r="F1075" s="4" t="s">
        <v>7</v>
      </c>
      <c r="G1075" s="4" t="s">
        <v>8</v>
      </c>
      <c r="H1075" s="4" t="s">
        <v>7</v>
      </c>
      <c r="I1075" s="3">
        <v>1</v>
      </c>
      <c r="J1075" s="3" t="s">
        <v>28</v>
      </c>
      <c r="K1075" s="3" t="s">
        <v>3061</v>
      </c>
      <c r="L1075" s="3" t="s">
        <v>26</v>
      </c>
      <c r="M1075" s="3" t="s">
        <v>4438</v>
      </c>
      <c r="N1075" s="3" t="s">
        <v>1645</v>
      </c>
      <c r="P1075" s="3" t="s">
        <v>669</v>
      </c>
      <c r="Q1075" s="3" t="s">
        <v>1475</v>
      </c>
      <c r="R1075" s="3" t="s">
        <v>2434</v>
      </c>
      <c r="S1075" s="2" t="str">
        <f>IF(P1075="심사불필요","-",VLOOKUP(K1075,'[1]자격증 backdata'!A:G,7,0))</f>
        <v>-</v>
      </c>
      <c r="T1075" s="2" t="str">
        <f>IF(S1075="-","-",IF(COUNTIFS(B:B,B1075,S:S,"필수")&gt;0,"자격요건충족","확인필요"))</f>
        <v>-</v>
      </c>
      <c r="U1075" s="2"/>
      <c r="W1075" s="2">
        <f>IF(Q1075="4급","심사불필요",VLOOKUP(K1075,'[1]자격증 backdata'!A:B,2,0))</f>
        <v>2</v>
      </c>
      <c r="X1075" s="3">
        <f>IF(R1075="A", MIN(20, SUMIFS(W:W, B:B, B1075, R:R, "A")),IF(R1075="B", MIN(30, SUMIFS(W:W, B:B, B1075, R:R, "B")),"비해당분야"))</f>
        <v>6</v>
      </c>
      <c r="Y1075" s="3" t="str">
        <f>IF(R1075="C",MIN(30,IF(COUNTIFS(B:B,B1075,W:W,"가1")=1,25,IF(COUNTIFS(B:B,B1075,W:W,"가1")&gt;=2,30,0))+IF(COUNTIFS(B:B,B1075,W:W,"나1")&gt;=4,30,IF(COUNTIFS(B:B,B1075,W:W,"나1")=3,26,IF(COUNTIFS(B:B,B1075,W:W,"나1")=2,22,IF(COUNTIFS(B:B,B1075,W:W,"나1")=1,18,0)))))+MIN(30,IF(COUNTIFS(B:B,B1075,W:W,"가2")=1,25,IF(COUNTIFS(B:B,B1075,W:W,"가2")&gt;=2,30,0))+IF(COUNTIFS(B:B,B1075,W:W,"나2")=3,30,IF(COUNTIFS(B:B,B1075,W:W,"나2")=2,25,IF(COUNTIFS(B:B,B1075,W:W,"나2")=1,20,0)))),"비해당분야")</f>
        <v>비해당분야</v>
      </c>
      <c r="Z1075" s="3" t="str">
        <f>IF(R1075="C",VLOOKUP(K1075,'[1]자격증 backdata'!A:F,6,0),"비해당분야")</f>
        <v>비해당분야</v>
      </c>
      <c r="AA1075" s="3" t="str">
        <f>IF(R1075="C",SUMIF(B:B,B1075,Z:Z),"비해당분야")</f>
        <v>비해당분야</v>
      </c>
      <c r="AB1075" s="3" t="str">
        <f>IF(R1075="C",SUM(Y1075,AA1075),"비해당분야")</f>
        <v>비해당분야</v>
      </c>
      <c r="AC1075" s="3">
        <f>IF(R1075="C",AB1075,X1075)</f>
        <v>6</v>
      </c>
      <c r="AD1075" s="3">
        <f>VLOOKUP(K1075,'[1]자격증 backdata'!A:D,4,0)</f>
        <v>0</v>
      </c>
      <c r="AE1075" s="3">
        <f>IF(_xlfn.MAXIFS(AD:AD,B:B,B1075)&gt;10,10,_xlfn.MAXIFS(AD:AD,B:B,B1075))</f>
        <v>5</v>
      </c>
      <c r="AG1075" s="2">
        <f>VLOOKUP(K1075,'[1]자격증 backdata'!A:C,3,0)</f>
        <v>0</v>
      </c>
      <c r="AH1075" s="2">
        <f>COUNTIFS($B:$B,$B1075,$AG:$AG,AH$1)</f>
        <v>0</v>
      </c>
      <c r="AI1075" s="2">
        <f>COUNTIFS($B:$B,$B1075,$AG:$AG,AI$1)</f>
        <v>0</v>
      </c>
      <c r="AJ1075" s="2">
        <f>COUNTIFS($B:$B,$B1075,$AG:$AG,AJ$1)</f>
        <v>0</v>
      </c>
      <c r="AK1075" s="2">
        <f>COUNTIFS($B:$B,$B1075,$AG:$AG,AK$1)</f>
        <v>0</v>
      </c>
      <c r="AL1075" s="2">
        <f>COUNTIFS($B:$B,$B1075,$AG:$AG,AL$1)</f>
        <v>0</v>
      </c>
      <c r="AM1075" s="2">
        <f>COUNTIFS($B:$B,$B1075,$AG:$AG,AM$1)</f>
        <v>0</v>
      </c>
      <c r="AN1075" s="2">
        <f>COUNTIFS($B:$B,$B1075,$AG:$AG,AN$1)</f>
        <v>0</v>
      </c>
      <c r="AO1075" s="2">
        <f>COUNTIFS($B:$B,$B1075,$AG:$AG,AO$1)</f>
        <v>0</v>
      </c>
      <c r="AP1075" s="2">
        <f>COUNTIFS($B:$B,$B1075,$AG:$AG,AP$1)</f>
        <v>0</v>
      </c>
      <c r="AQ1075" s="2">
        <f>COUNTIFS($B:$B,$B1075,$AG:$AG,AQ$1)</f>
        <v>0</v>
      </c>
      <c r="AR1075" s="2">
        <f>COUNTIFS($B:$B,$B1075,$AG:$AG,AR$1)</f>
        <v>0</v>
      </c>
      <c r="AS1075" s="2">
        <f>COUNTIFS($B:$B,$B1075,$AG:$AG,AS$1)</f>
        <v>0</v>
      </c>
      <c r="AT1075" s="2">
        <f>COUNTIFS($B:$B,$B1075,$AG:$AG,AT$1)</f>
        <v>1</v>
      </c>
      <c r="AU1075" s="2">
        <f>COUNTIFS($B:$B,$B1075,$AG:$AG,AU$1)</f>
        <v>0</v>
      </c>
    </row>
    <row r="1076" spans="1:47" ht="15" customHeight="1" x14ac:dyDescent="0.35">
      <c r="A1076" s="7">
        <f>IF(B1075=B1076,A1075,A1075+1)</f>
        <v>366</v>
      </c>
      <c r="B1076" s="7" t="s">
        <v>4436</v>
      </c>
      <c r="C1076" s="7" t="s">
        <v>4435</v>
      </c>
      <c r="D1076" s="7" t="s">
        <v>3044</v>
      </c>
      <c r="E1076" s="7" t="s">
        <v>3043</v>
      </c>
      <c r="F1076" s="4" t="s">
        <v>7</v>
      </c>
      <c r="G1076" s="4" t="s">
        <v>8</v>
      </c>
      <c r="H1076" s="4" t="s">
        <v>7</v>
      </c>
      <c r="I1076" s="3">
        <v>2</v>
      </c>
      <c r="J1076" s="3" t="s">
        <v>69</v>
      </c>
      <c r="K1076" s="3" t="s">
        <v>3065</v>
      </c>
      <c r="L1076" s="3" t="s">
        <v>36</v>
      </c>
      <c r="M1076" s="3" t="s">
        <v>4437</v>
      </c>
      <c r="N1076" s="3" t="s">
        <v>508</v>
      </c>
      <c r="P1076" s="3" t="s">
        <v>669</v>
      </c>
      <c r="Q1076" s="3" t="s">
        <v>1475</v>
      </c>
      <c r="R1076" s="3" t="s">
        <v>2434</v>
      </c>
      <c r="S1076" s="2" t="str">
        <f>IF(P1076="심사불필요","-",VLOOKUP(K1076,'[1]자격증 backdata'!A:G,7,0))</f>
        <v>-</v>
      </c>
      <c r="T1076" s="2" t="str">
        <f>IF(S1076="-","-",IF(COUNTIFS(B:B,B1076,S:S,"필수")&gt;0,"자격요건충족","확인필요"))</f>
        <v>-</v>
      </c>
      <c r="U1076" s="2"/>
      <c r="W1076" s="2">
        <f>IF(Q1076="4급","심사불필요",VLOOKUP(K1076,'[1]자격증 backdata'!A:B,2,0))</f>
        <v>0</v>
      </c>
      <c r="X1076" s="3">
        <f>IF(R1076="A", MIN(20, SUMIFS(W:W, B:B, B1076, R:R, "A")),IF(R1076="B", MIN(30, SUMIFS(W:W, B:B, B1076, R:R, "B")),"비해당분야"))</f>
        <v>6</v>
      </c>
      <c r="Y1076" s="3" t="str">
        <f>IF(R1076="C",MIN(30,IF(COUNTIFS(B:B,B1076,W:W,"가1")=1,25,IF(COUNTIFS(B:B,B1076,W:W,"가1")&gt;=2,30,0))+IF(COUNTIFS(B:B,B1076,W:W,"나1")&gt;=4,30,IF(COUNTIFS(B:B,B1076,W:W,"나1")=3,26,IF(COUNTIFS(B:B,B1076,W:W,"나1")=2,22,IF(COUNTIFS(B:B,B1076,W:W,"나1")=1,18,0)))))+MIN(30,IF(COUNTIFS(B:B,B1076,W:W,"가2")=1,25,IF(COUNTIFS(B:B,B1076,W:W,"가2")&gt;=2,30,0))+IF(COUNTIFS(B:B,B1076,W:W,"나2")=3,30,IF(COUNTIFS(B:B,B1076,W:W,"나2")=2,25,IF(COUNTIFS(B:B,B1076,W:W,"나2")=1,20,0)))),"비해당분야")</f>
        <v>비해당분야</v>
      </c>
      <c r="Z1076" s="3" t="str">
        <f>IF(R1076="C",VLOOKUP(K1076,'[1]자격증 backdata'!A:F,6,0),"비해당분야")</f>
        <v>비해당분야</v>
      </c>
      <c r="AA1076" s="3" t="str">
        <f>IF(R1076="C",SUMIF(B:B,B1076,Z:Z),"비해당분야")</f>
        <v>비해당분야</v>
      </c>
      <c r="AB1076" s="3" t="str">
        <f>IF(R1076="C",SUM(Y1076,AA1076),"비해당분야")</f>
        <v>비해당분야</v>
      </c>
      <c r="AC1076" s="3">
        <f>IF(R1076="C",AB1076,X1076)</f>
        <v>6</v>
      </c>
      <c r="AD1076" s="3">
        <f>VLOOKUP(K1076,'[1]자격증 backdata'!A:D,4,0)</f>
        <v>5</v>
      </c>
      <c r="AE1076" s="3">
        <f>IF(_xlfn.MAXIFS(AD:AD,B:B,B1076)&gt;10,10,_xlfn.MAXIFS(AD:AD,B:B,B1076))</f>
        <v>5</v>
      </c>
      <c r="AG1076" s="2">
        <f>VLOOKUP(K1076,'[1]자격증 backdata'!A:C,3,0)</f>
        <v>0</v>
      </c>
      <c r="AH1076" s="2">
        <f>COUNTIFS($B:$B,$B1076,$AG:$AG,AH$1)</f>
        <v>0</v>
      </c>
      <c r="AI1076" s="2">
        <f>COUNTIFS($B:$B,$B1076,$AG:$AG,AI$1)</f>
        <v>0</v>
      </c>
      <c r="AJ1076" s="2">
        <f>COUNTIFS($B:$B,$B1076,$AG:$AG,AJ$1)</f>
        <v>0</v>
      </c>
      <c r="AK1076" s="2">
        <f>COUNTIFS($B:$B,$B1076,$AG:$AG,AK$1)</f>
        <v>0</v>
      </c>
      <c r="AL1076" s="2">
        <f>COUNTIFS($B:$B,$B1076,$AG:$AG,AL$1)</f>
        <v>0</v>
      </c>
      <c r="AM1076" s="2">
        <f>COUNTIFS($B:$B,$B1076,$AG:$AG,AM$1)</f>
        <v>0</v>
      </c>
      <c r="AN1076" s="2">
        <f>COUNTIFS($B:$B,$B1076,$AG:$AG,AN$1)</f>
        <v>0</v>
      </c>
      <c r="AO1076" s="2">
        <f>COUNTIFS($B:$B,$B1076,$AG:$AG,AO$1)</f>
        <v>0</v>
      </c>
      <c r="AP1076" s="2">
        <f>COUNTIFS($B:$B,$B1076,$AG:$AG,AP$1)</f>
        <v>0</v>
      </c>
      <c r="AQ1076" s="2">
        <f>COUNTIFS($B:$B,$B1076,$AG:$AG,AQ$1)</f>
        <v>0</v>
      </c>
      <c r="AR1076" s="2">
        <f>COUNTIFS($B:$B,$B1076,$AG:$AG,AR$1)</f>
        <v>0</v>
      </c>
      <c r="AS1076" s="2">
        <f>COUNTIFS($B:$B,$B1076,$AG:$AG,AS$1)</f>
        <v>0</v>
      </c>
      <c r="AT1076" s="2">
        <f>COUNTIFS($B:$B,$B1076,$AG:$AG,AT$1)</f>
        <v>1</v>
      </c>
      <c r="AU1076" s="2">
        <f>COUNTIFS($B:$B,$B1076,$AG:$AG,AU$1)</f>
        <v>0</v>
      </c>
    </row>
    <row r="1077" spans="1:47" ht="15" customHeight="1" x14ac:dyDescent="0.35">
      <c r="A1077" s="7">
        <f>IF(B1076=B1077,A1076,A1076+1)</f>
        <v>366</v>
      </c>
      <c r="B1077" s="7" t="s">
        <v>4436</v>
      </c>
      <c r="C1077" s="7" t="s">
        <v>4435</v>
      </c>
      <c r="D1077" s="7" t="s">
        <v>3044</v>
      </c>
      <c r="E1077" s="7" t="s">
        <v>3043</v>
      </c>
      <c r="F1077" s="4" t="s">
        <v>7</v>
      </c>
      <c r="G1077" s="4" t="s">
        <v>8</v>
      </c>
      <c r="H1077" s="4" t="s">
        <v>7</v>
      </c>
      <c r="I1077" s="3">
        <v>3</v>
      </c>
      <c r="J1077" s="3" t="s">
        <v>106</v>
      </c>
      <c r="K1077" s="3" t="s">
        <v>3057</v>
      </c>
      <c r="L1077" s="3" t="s">
        <v>55</v>
      </c>
      <c r="M1077" s="3" t="s">
        <v>4434</v>
      </c>
      <c r="N1077" s="3" t="s">
        <v>4433</v>
      </c>
      <c r="P1077" s="3" t="s">
        <v>669</v>
      </c>
      <c r="Q1077" s="3" t="s">
        <v>1475</v>
      </c>
      <c r="R1077" s="3" t="s">
        <v>2434</v>
      </c>
      <c r="S1077" s="2" t="str">
        <f>IF(P1077="심사불필요","-",VLOOKUP(K1077,'[1]자격증 backdata'!A:G,7,0))</f>
        <v>-</v>
      </c>
      <c r="T1077" s="2" t="str">
        <f>IF(S1077="-","-",IF(COUNTIFS(B:B,B1077,S:S,"필수")&gt;0,"자격요건충족","확인필요"))</f>
        <v>-</v>
      </c>
      <c r="U1077" s="2"/>
      <c r="W1077" s="2">
        <f>IF(Q1077="4급","심사불필요",VLOOKUP(K1077,'[1]자격증 backdata'!A:B,2,0))</f>
        <v>4</v>
      </c>
      <c r="X1077" s="3">
        <f>IF(R1077="A", MIN(20, SUMIFS(W:W, B:B, B1077, R:R, "A")),IF(R1077="B", MIN(30, SUMIFS(W:W, B:B, B1077, R:R, "B")),"비해당분야"))</f>
        <v>6</v>
      </c>
      <c r="Y1077" s="3" t="str">
        <f>IF(R1077="C",MIN(30,IF(COUNTIFS(B:B,B1077,W:W,"가1")=1,25,IF(COUNTIFS(B:B,B1077,W:W,"가1")&gt;=2,30,0))+IF(COUNTIFS(B:B,B1077,W:W,"나1")&gt;=4,30,IF(COUNTIFS(B:B,B1077,W:W,"나1")=3,26,IF(COUNTIFS(B:B,B1077,W:W,"나1")=2,22,IF(COUNTIFS(B:B,B1077,W:W,"나1")=1,18,0)))))+MIN(30,IF(COUNTIFS(B:B,B1077,W:W,"가2")=1,25,IF(COUNTIFS(B:B,B1077,W:W,"가2")&gt;=2,30,0))+IF(COUNTIFS(B:B,B1077,W:W,"나2")=3,30,IF(COUNTIFS(B:B,B1077,W:W,"나2")=2,25,IF(COUNTIFS(B:B,B1077,W:W,"나2")=1,20,0)))),"비해당분야")</f>
        <v>비해당분야</v>
      </c>
      <c r="Z1077" s="3" t="str">
        <f>IF(R1077="C",VLOOKUP(K1077,'[1]자격증 backdata'!A:F,6,0),"비해당분야")</f>
        <v>비해당분야</v>
      </c>
      <c r="AA1077" s="3" t="str">
        <f>IF(R1077="C",SUMIF(B:B,B1077,Z:Z),"비해당분야")</f>
        <v>비해당분야</v>
      </c>
      <c r="AB1077" s="3" t="str">
        <f>IF(R1077="C",SUM(Y1077,AA1077),"비해당분야")</f>
        <v>비해당분야</v>
      </c>
      <c r="AC1077" s="3">
        <f>IF(R1077="C",AB1077,X1077)</f>
        <v>6</v>
      </c>
      <c r="AD1077" s="3">
        <f>VLOOKUP(K1077,'[1]자격증 backdata'!A:D,4,0)</f>
        <v>0</v>
      </c>
      <c r="AE1077" s="3">
        <f>IF(_xlfn.MAXIFS(AD:AD,B:B,B1077)&gt;10,10,_xlfn.MAXIFS(AD:AD,B:B,B1077))</f>
        <v>5</v>
      </c>
      <c r="AG1077" s="2" t="str">
        <f>VLOOKUP(K1077,'[1]자격증 backdata'!A:C,3,0)</f>
        <v>M</v>
      </c>
      <c r="AH1077" s="2">
        <f>COUNTIFS($B:$B,$B1077,$AG:$AG,AH$1)</f>
        <v>0</v>
      </c>
      <c r="AI1077" s="2">
        <f>COUNTIFS($B:$B,$B1077,$AG:$AG,AI$1)</f>
        <v>0</v>
      </c>
      <c r="AJ1077" s="2">
        <f>COUNTIFS($B:$B,$B1077,$AG:$AG,AJ$1)</f>
        <v>0</v>
      </c>
      <c r="AK1077" s="2">
        <f>COUNTIFS($B:$B,$B1077,$AG:$AG,AK$1)</f>
        <v>0</v>
      </c>
      <c r="AL1077" s="2">
        <f>COUNTIFS($B:$B,$B1077,$AG:$AG,AL$1)</f>
        <v>0</v>
      </c>
      <c r="AM1077" s="2">
        <f>COUNTIFS($B:$B,$B1077,$AG:$AG,AM$1)</f>
        <v>0</v>
      </c>
      <c r="AN1077" s="2">
        <f>COUNTIFS($B:$B,$B1077,$AG:$AG,AN$1)</f>
        <v>0</v>
      </c>
      <c r="AO1077" s="2">
        <f>COUNTIFS($B:$B,$B1077,$AG:$AG,AO$1)</f>
        <v>0</v>
      </c>
      <c r="AP1077" s="2">
        <f>COUNTIFS($B:$B,$B1077,$AG:$AG,AP$1)</f>
        <v>0</v>
      </c>
      <c r="AQ1077" s="2">
        <f>COUNTIFS($B:$B,$B1077,$AG:$AG,AQ$1)</f>
        <v>0</v>
      </c>
      <c r="AR1077" s="2">
        <f>COUNTIFS($B:$B,$B1077,$AG:$AG,AR$1)</f>
        <v>0</v>
      </c>
      <c r="AS1077" s="2">
        <f>COUNTIFS($B:$B,$B1077,$AG:$AG,AS$1)</f>
        <v>0</v>
      </c>
      <c r="AT1077" s="2">
        <f>COUNTIFS($B:$B,$B1077,$AG:$AG,AT$1)</f>
        <v>1</v>
      </c>
      <c r="AU1077" s="2">
        <f>COUNTIFS($B:$B,$B1077,$AG:$AG,AU$1)</f>
        <v>0</v>
      </c>
    </row>
    <row r="1078" spans="1:47" ht="15" customHeight="1" x14ac:dyDescent="0.35">
      <c r="A1078" s="4">
        <f>IF(B1077=B1078,A1077,A1077+1)</f>
        <v>367</v>
      </c>
      <c r="B1078" s="4" t="s">
        <v>4430</v>
      </c>
      <c r="C1078" s="4" t="s">
        <v>4429</v>
      </c>
      <c r="D1078" s="4" t="s">
        <v>3044</v>
      </c>
      <c r="E1078" s="4" t="s">
        <v>3043</v>
      </c>
      <c r="F1078" s="4" t="s">
        <v>7</v>
      </c>
      <c r="G1078" s="4" t="s">
        <v>8</v>
      </c>
      <c r="H1078" s="4" t="s">
        <v>7</v>
      </c>
      <c r="I1078" s="4">
        <v>1</v>
      </c>
      <c r="J1078" s="4" t="s">
        <v>106</v>
      </c>
      <c r="K1078" s="4" t="s">
        <v>3057</v>
      </c>
      <c r="L1078" s="4" t="s">
        <v>55</v>
      </c>
      <c r="M1078" s="4" t="s">
        <v>4432</v>
      </c>
      <c r="N1078" s="4" t="s">
        <v>344</v>
      </c>
      <c r="P1078" s="4" t="s">
        <v>669</v>
      </c>
      <c r="Q1078" s="4" t="s">
        <v>1475</v>
      </c>
      <c r="R1078" s="4" t="s">
        <v>2434</v>
      </c>
      <c r="S1078" s="5" t="str">
        <f>IF(P1078="심사불필요","-",VLOOKUP(K1078,'[1]자격증 backdata'!A:G,7,0))</f>
        <v>-</v>
      </c>
      <c r="T1078" s="5" t="str">
        <f>IF(S1078="-","-",IF(COUNTIFS(B:B,B1078,S:S,"필수")&gt;0,"자격요건충족","확인필요"))</f>
        <v>-</v>
      </c>
      <c r="U1078" s="5"/>
      <c r="W1078" s="5">
        <f>IF(Q1078="4급","심사불필요",VLOOKUP(K1078,'[1]자격증 backdata'!A:B,2,0))</f>
        <v>4</v>
      </c>
      <c r="X1078" s="4">
        <f>IF(R1078="A", MIN(20, SUMIFS(W:W, B:B, B1078, R:R, "A")),IF(R1078="B", MIN(30, SUMIFS(W:W, B:B, B1078, R:R, "B")),"비해당분야"))</f>
        <v>6</v>
      </c>
      <c r="Y1078" s="4" t="str">
        <f>IF(R1078="C",MIN(30,IF(COUNTIFS(B:B,B1078,W:W,"가1")=1,25,IF(COUNTIFS(B:B,B1078,W:W,"가1")&gt;=2,30,0))+IF(COUNTIFS(B:B,B1078,W:W,"나1")&gt;=4,30,IF(COUNTIFS(B:B,B1078,W:W,"나1")=3,26,IF(COUNTIFS(B:B,B1078,W:W,"나1")=2,22,IF(COUNTIFS(B:B,B1078,W:W,"나1")=1,18,0)))))+MIN(30,IF(COUNTIFS(B:B,B1078,W:W,"가2")=1,25,IF(COUNTIFS(B:B,B1078,W:W,"가2")&gt;=2,30,0))+IF(COUNTIFS(B:B,B1078,W:W,"나2")=3,30,IF(COUNTIFS(B:B,B1078,W:W,"나2")=2,25,IF(COUNTIFS(B:B,B1078,W:W,"나2")=1,20,0)))),"비해당분야")</f>
        <v>비해당분야</v>
      </c>
      <c r="Z1078" s="4" t="str">
        <f>IF(R1078="C",VLOOKUP(K1078,'[1]자격증 backdata'!A:F,6,0),"비해당분야")</f>
        <v>비해당분야</v>
      </c>
      <c r="AA1078" s="4" t="str">
        <f>IF(R1078="C",SUMIF(B:B,B1078,Z:Z),"비해당분야")</f>
        <v>비해당분야</v>
      </c>
      <c r="AB1078" s="4" t="str">
        <f>IF(R1078="C",SUM(Y1078,AA1078),"비해당분야")</f>
        <v>비해당분야</v>
      </c>
      <c r="AC1078" s="4">
        <f>IF(R1078="C",AB1078,X1078)</f>
        <v>6</v>
      </c>
      <c r="AD1078" s="4">
        <f>VLOOKUP(K1078,'[1]자격증 backdata'!A:D,4,0)</f>
        <v>0</v>
      </c>
      <c r="AE1078" s="4">
        <f>IF(_xlfn.MAXIFS(AD:AD,B:B,B1078)&gt;10,10,_xlfn.MAXIFS(AD:AD,B:B,B1078))</f>
        <v>5</v>
      </c>
      <c r="AG1078" s="5" t="str">
        <f>VLOOKUP(K1078,'[1]자격증 backdata'!A:C,3,0)</f>
        <v>M</v>
      </c>
      <c r="AH1078" s="5">
        <f>COUNTIFS($B:$B,$B1078,$AG:$AG,AH$1)</f>
        <v>0</v>
      </c>
      <c r="AI1078" s="5">
        <f>COUNTIFS($B:$B,$B1078,$AG:$AG,AI$1)</f>
        <v>0</v>
      </c>
      <c r="AJ1078" s="5">
        <f>COUNTIFS($B:$B,$B1078,$AG:$AG,AJ$1)</f>
        <v>0</v>
      </c>
      <c r="AK1078" s="5">
        <f>COUNTIFS($B:$B,$B1078,$AG:$AG,AK$1)</f>
        <v>0</v>
      </c>
      <c r="AL1078" s="5">
        <f>COUNTIFS($B:$B,$B1078,$AG:$AG,AL$1)</f>
        <v>0</v>
      </c>
      <c r="AM1078" s="5">
        <f>COUNTIFS($B:$B,$B1078,$AG:$AG,AM$1)</f>
        <v>0</v>
      </c>
      <c r="AN1078" s="5">
        <f>COUNTIFS($B:$B,$B1078,$AG:$AG,AN$1)</f>
        <v>0</v>
      </c>
      <c r="AO1078" s="5">
        <f>COUNTIFS($B:$B,$B1078,$AG:$AG,AO$1)</f>
        <v>0</v>
      </c>
      <c r="AP1078" s="5">
        <f>COUNTIFS($B:$B,$B1078,$AG:$AG,AP$1)</f>
        <v>0</v>
      </c>
      <c r="AQ1078" s="5">
        <f>COUNTIFS($B:$B,$B1078,$AG:$AG,AQ$1)</f>
        <v>0</v>
      </c>
      <c r="AR1078" s="5">
        <f>COUNTIFS($B:$B,$B1078,$AG:$AG,AR$1)</f>
        <v>0</v>
      </c>
      <c r="AS1078" s="5">
        <f>COUNTIFS($B:$B,$B1078,$AG:$AG,AS$1)</f>
        <v>0</v>
      </c>
      <c r="AT1078" s="5">
        <f>COUNTIFS($B:$B,$B1078,$AG:$AG,AT$1)</f>
        <v>1</v>
      </c>
      <c r="AU1078" s="5">
        <f>COUNTIFS($B:$B,$B1078,$AG:$AG,AU$1)</f>
        <v>1</v>
      </c>
    </row>
    <row r="1079" spans="1:47" ht="15" customHeight="1" x14ac:dyDescent="0.35">
      <c r="A1079" s="6">
        <f>IF(B1078=B1079,A1078,A1078+1)</f>
        <v>367</v>
      </c>
      <c r="B1079" s="6" t="s">
        <v>4430</v>
      </c>
      <c r="C1079" s="6" t="s">
        <v>4429</v>
      </c>
      <c r="D1079" s="6" t="s">
        <v>3044</v>
      </c>
      <c r="E1079" s="6" t="s">
        <v>3043</v>
      </c>
      <c r="F1079" s="4" t="s">
        <v>7</v>
      </c>
      <c r="G1079" s="4" t="s">
        <v>8</v>
      </c>
      <c r="H1079" s="4" t="s">
        <v>7</v>
      </c>
      <c r="I1079" s="4">
        <v>2</v>
      </c>
      <c r="J1079" s="4" t="s">
        <v>38</v>
      </c>
      <c r="K1079" s="4" t="s">
        <v>3059</v>
      </c>
      <c r="L1079" s="4" t="s">
        <v>36</v>
      </c>
      <c r="M1079" s="4" t="s">
        <v>4431</v>
      </c>
      <c r="N1079" s="4" t="s">
        <v>3351</v>
      </c>
      <c r="P1079" s="4" t="s">
        <v>669</v>
      </c>
      <c r="Q1079" s="4" t="s">
        <v>1475</v>
      </c>
      <c r="R1079" s="4" t="s">
        <v>2434</v>
      </c>
      <c r="S1079" s="5" t="str">
        <f>IF(P1079="심사불필요","-",VLOOKUP(K1079,'[1]자격증 backdata'!A:G,7,0))</f>
        <v>-</v>
      </c>
      <c r="T1079" s="5" t="str">
        <f>IF(S1079="-","-",IF(COUNTIFS(B:B,B1079,S:S,"필수")&gt;0,"자격요건충족","확인필요"))</f>
        <v>-</v>
      </c>
      <c r="U1079" s="5"/>
      <c r="W1079" s="5">
        <f>IF(Q1079="4급","심사불필요",VLOOKUP(K1079,'[1]자격증 backdata'!A:B,2,0))</f>
        <v>0</v>
      </c>
      <c r="X1079" s="4">
        <f>IF(R1079="A", MIN(20, SUMIFS(W:W, B:B, B1079, R:R, "A")),IF(R1079="B", MIN(30, SUMIFS(W:W, B:B, B1079, R:R, "B")),"비해당분야"))</f>
        <v>6</v>
      </c>
      <c r="Y1079" s="4" t="str">
        <f>IF(R1079="C",MIN(30,IF(COUNTIFS(B:B,B1079,W:W,"가1")=1,25,IF(COUNTIFS(B:B,B1079,W:W,"가1")&gt;=2,30,0))+IF(COUNTIFS(B:B,B1079,W:W,"나1")&gt;=4,30,IF(COUNTIFS(B:B,B1079,W:W,"나1")=3,26,IF(COUNTIFS(B:B,B1079,W:W,"나1")=2,22,IF(COUNTIFS(B:B,B1079,W:W,"나1")=1,18,0)))))+MIN(30,IF(COUNTIFS(B:B,B1079,W:W,"가2")=1,25,IF(COUNTIFS(B:B,B1079,W:W,"가2")&gt;=2,30,0))+IF(COUNTIFS(B:B,B1079,W:W,"나2")=3,30,IF(COUNTIFS(B:B,B1079,W:W,"나2")=2,25,IF(COUNTIFS(B:B,B1079,W:W,"나2")=1,20,0)))),"비해당분야")</f>
        <v>비해당분야</v>
      </c>
      <c r="Z1079" s="4" t="str">
        <f>IF(R1079="C",VLOOKUP(K1079,'[1]자격증 backdata'!A:F,6,0),"비해당분야")</f>
        <v>비해당분야</v>
      </c>
      <c r="AA1079" s="4" t="str">
        <f>IF(R1079="C",SUMIF(B:B,B1079,Z:Z),"비해당분야")</f>
        <v>비해당분야</v>
      </c>
      <c r="AB1079" s="4" t="str">
        <f>IF(R1079="C",SUM(Y1079,AA1079),"비해당분야")</f>
        <v>비해당분야</v>
      </c>
      <c r="AC1079" s="4">
        <f>IF(R1079="C",AB1079,X1079)</f>
        <v>6</v>
      </c>
      <c r="AD1079" s="4">
        <f>VLOOKUP(K1079,'[1]자격증 backdata'!A:D,4,0)</f>
        <v>5</v>
      </c>
      <c r="AE1079" s="4">
        <f>IF(_xlfn.MAXIFS(AD:AD,B:B,B1079)&gt;10,10,_xlfn.MAXIFS(AD:AD,B:B,B1079))</f>
        <v>5</v>
      </c>
      <c r="AG1079" s="5">
        <f>VLOOKUP(K1079,'[1]자격증 backdata'!A:C,3,0)</f>
        <v>0</v>
      </c>
      <c r="AH1079" s="5">
        <f>COUNTIFS($B:$B,$B1079,$AG:$AG,AH$1)</f>
        <v>0</v>
      </c>
      <c r="AI1079" s="5">
        <f>COUNTIFS($B:$B,$B1079,$AG:$AG,AI$1)</f>
        <v>0</v>
      </c>
      <c r="AJ1079" s="5">
        <f>COUNTIFS($B:$B,$B1079,$AG:$AG,AJ$1)</f>
        <v>0</v>
      </c>
      <c r="AK1079" s="5">
        <f>COUNTIFS($B:$B,$B1079,$AG:$AG,AK$1)</f>
        <v>0</v>
      </c>
      <c r="AL1079" s="5">
        <f>COUNTIFS($B:$B,$B1079,$AG:$AG,AL$1)</f>
        <v>0</v>
      </c>
      <c r="AM1079" s="5">
        <f>COUNTIFS($B:$B,$B1079,$AG:$AG,AM$1)</f>
        <v>0</v>
      </c>
      <c r="AN1079" s="5">
        <f>COUNTIFS($B:$B,$B1079,$AG:$AG,AN$1)</f>
        <v>0</v>
      </c>
      <c r="AO1079" s="5">
        <f>COUNTIFS($B:$B,$B1079,$AG:$AG,AO$1)</f>
        <v>0</v>
      </c>
      <c r="AP1079" s="5">
        <f>COUNTIFS($B:$B,$B1079,$AG:$AG,AP$1)</f>
        <v>0</v>
      </c>
      <c r="AQ1079" s="5">
        <f>COUNTIFS($B:$B,$B1079,$AG:$AG,AQ$1)</f>
        <v>0</v>
      </c>
      <c r="AR1079" s="5">
        <f>COUNTIFS($B:$B,$B1079,$AG:$AG,AR$1)</f>
        <v>0</v>
      </c>
      <c r="AS1079" s="5">
        <f>COUNTIFS($B:$B,$B1079,$AG:$AG,AS$1)</f>
        <v>0</v>
      </c>
      <c r="AT1079" s="5">
        <f>COUNTIFS($B:$B,$B1079,$AG:$AG,AT$1)</f>
        <v>1</v>
      </c>
      <c r="AU1079" s="5">
        <f>COUNTIFS($B:$B,$B1079,$AG:$AG,AU$1)</f>
        <v>1</v>
      </c>
    </row>
    <row r="1080" spans="1:47" ht="15" customHeight="1" x14ac:dyDescent="0.35">
      <c r="A1080" s="6">
        <f>IF(B1079=B1080,A1079,A1079+1)</f>
        <v>367</v>
      </c>
      <c r="B1080" s="6" t="s">
        <v>4430</v>
      </c>
      <c r="C1080" s="6" t="s">
        <v>4429</v>
      </c>
      <c r="D1080" s="6" t="s">
        <v>3044</v>
      </c>
      <c r="E1080" s="6" t="s">
        <v>3043</v>
      </c>
      <c r="F1080" s="4" t="s">
        <v>7</v>
      </c>
      <c r="G1080" s="4" t="s">
        <v>8</v>
      </c>
      <c r="H1080" s="4" t="s">
        <v>7</v>
      </c>
      <c r="I1080" s="4">
        <v>3</v>
      </c>
      <c r="J1080" s="4" t="s">
        <v>350</v>
      </c>
      <c r="K1080" s="4" t="s">
        <v>3317</v>
      </c>
      <c r="L1080" s="4" t="s">
        <v>348</v>
      </c>
      <c r="M1080" s="4" t="s">
        <v>4428</v>
      </c>
      <c r="N1080" s="4" t="s">
        <v>4427</v>
      </c>
      <c r="P1080" s="4" t="s">
        <v>669</v>
      </c>
      <c r="Q1080" s="4" t="s">
        <v>1475</v>
      </c>
      <c r="R1080" s="4" t="s">
        <v>2434</v>
      </c>
      <c r="S1080" s="5" t="str">
        <f>IF(P1080="심사불필요","-",VLOOKUP(K1080,'[1]자격증 backdata'!A:G,7,0))</f>
        <v>-</v>
      </c>
      <c r="T1080" s="5" t="str">
        <f>IF(S1080="-","-",IF(COUNTIFS(B:B,B1080,S:S,"필수")&gt;0,"자격요건충족","확인필요"))</f>
        <v>-</v>
      </c>
      <c r="U1080" s="5"/>
      <c r="W1080" s="5">
        <f>IF(Q1080="4급","심사불필요",VLOOKUP(K1080,'[1]자격증 backdata'!A:B,2,0))</f>
        <v>2</v>
      </c>
      <c r="X1080" s="4">
        <f>IF(R1080="A", MIN(20, SUMIFS(W:W, B:B, B1080, R:R, "A")),IF(R1080="B", MIN(30, SUMIFS(W:W, B:B, B1080, R:R, "B")),"비해당분야"))</f>
        <v>6</v>
      </c>
      <c r="Y1080" s="4" t="str">
        <f>IF(R1080="C",MIN(30,IF(COUNTIFS(B:B,B1080,W:W,"가1")=1,25,IF(COUNTIFS(B:B,B1080,W:W,"가1")&gt;=2,30,0))+IF(COUNTIFS(B:B,B1080,W:W,"나1")&gt;=4,30,IF(COUNTIFS(B:B,B1080,W:W,"나1")=3,26,IF(COUNTIFS(B:B,B1080,W:W,"나1")=2,22,IF(COUNTIFS(B:B,B1080,W:W,"나1")=1,18,0)))))+MIN(30,IF(COUNTIFS(B:B,B1080,W:W,"가2")=1,25,IF(COUNTIFS(B:B,B1080,W:W,"가2")&gt;=2,30,0))+IF(COUNTIFS(B:B,B1080,W:W,"나2")=3,30,IF(COUNTIFS(B:B,B1080,W:W,"나2")=2,25,IF(COUNTIFS(B:B,B1080,W:W,"나2")=1,20,0)))),"비해당분야")</f>
        <v>비해당분야</v>
      </c>
      <c r="Z1080" s="4" t="str">
        <f>IF(R1080="C",VLOOKUP(K1080,'[1]자격증 backdata'!A:F,6,0),"비해당분야")</f>
        <v>비해당분야</v>
      </c>
      <c r="AA1080" s="4" t="str">
        <f>IF(R1080="C",SUMIF(B:B,B1080,Z:Z),"비해당분야")</f>
        <v>비해당분야</v>
      </c>
      <c r="AB1080" s="4" t="str">
        <f>IF(R1080="C",SUM(Y1080,AA1080),"비해당분야")</f>
        <v>비해당분야</v>
      </c>
      <c r="AC1080" s="4">
        <f>IF(R1080="C",AB1080,X1080)</f>
        <v>6</v>
      </c>
      <c r="AD1080" s="4">
        <f>VLOOKUP(K1080,'[1]자격증 backdata'!A:D,4,0)</f>
        <v>0</v>
      </c>
      <c r="AE1080" s="4">
        <f>IF(_xlfn.MAXIFS(AD:AD,B:B,B1080)&gt;10,10,_xlfn.MAXIFS(AD:AD,B:B,B1080))</f>
        <v>5</v>
      </c>
      <c r="AG1080" s="5" t="str">
        <f>VLOOKUP(K1080,'[1]자격증 backdata'!A:C,3,0)</f>
        <v>N</v>
      </c>
      <c r="AH1080" s="5">
        <f>COUNTIFS($B:$B,$B1080,$AG:$AG,AH$1)</f>
        <v>0</v>
      </c>
      <c r="AI1080" s="5">
        <f>COUNTIFS($B:$B,$B1080,$AG:$AG,AI$1)</f>
        <v>0</v>
      </c>
      <c r="AJ1080" s="5">
        <f>COUNTIFS($B:$B,$B1080,$AG:$AG,AJ$1)</f>
        <v>0</v>
      </c>
      <c r="AK1080" s="5">
        <f>COUNTIFS($B:$B,$B1080,$AG:$AG,AK$1)</f>
        <v>0</v>
      </c>
      <c r="AL1080" s="5">
        <f>COUNTIFS($B:$B,$B1080,$AG:$AG,AL$1)</f>
        <v>0</v>
      </c>
      <c r="AM1080" s="5">
        <f>COUNTIFS($B:$B,$B1080,$AG:$AG,AM$1)</f>
        <v>0</v>
      </c>
      <c r="AN1080" s="5">
        <f>COUNTIFS($B:$B,$B1080,$AG:$AG,AN$1)</f>
        <v>0</v>
      </c>
      <c r="AO1080" s="5">
        <f>COUNTIFS($B:$B,$B1080,$AG:$AG,AO$1)</f>
        <v>0</v>
      </c>
      <c r="AP1080" s="5">
        <f>COUNTIFS($B:$B,$B1080,$AG:$AG,AP$1)</f>
        <v>0</v>
      </c>
      <c r="AQ1080" s="5">
        <f>COUNTIFS($B:$B,$B1080,$AG:$AG,AQ$1)</f>
        <v>0</v>
      </c>
      <c r="AR1080" s="5">
        <f>COUNTIFS($B:$B,$B1080,$AG:$AG,AR$1)</f>
        <v>0</v>
      </c>
      <c r="AS1080" s="5">
        <f>COUNTIFS($B:$B,$B1080,$AG:$AG,AS$1)</f>
        <v>0</v>
      </c>
      <c r="AT1080" s="5">
        <f>COUNTIFS($B:$B,$B1080,$AG:$AG,AT$1)</f>
        <v>1</v>
      </c>
      <c r="AU1080" s="5">
        <f>COUNTIFS($B:$B,$B1080,$AG:$AG,AU$1)</f>
        <v>1</v>
      </c>
    </row>
    <row r="1081" spans="1:47" ht="15" customHeight="1" x14ac:dyDescent="0.35">
      <c r="A1081" s="3">
        <f>IF(B1080=B1081,A1080,A1080+1)</f>
        <v>368</v>
      </c>
      <c r="B1081" s="3" t="s">
        <v>4423</v>
      </c>
      <c r="C1081" s="3" t="s">
        <v>4422</v>
      </c>
      <c r="D1081" s="3" t="s">
        <v>3044</v>
      </c>
      <c r="E1081" s="3" t="s">
        <v>3043</v>
      </c>
      <c r="F1081" s="4" t="s">
        <v>7</v>
      </c>
      <c r="G1081" s="4" t="s">
        <v>8</v>
      </c>
      <c r="H1081" s="4" t="s">
        <v>7</v>
      </c>
      <c r="I1081" s="3">
        <v>1</v>
      </c>
      <c r="J1081" s="3" t="s">
        <v>69</v>
      </c>
      <c r="K1081" s="3" t="s">
        <v>3065</v>
      </c>
      <c r="L1081" s="3" t="s">
        <v>36</v>
      </c>
      <c r="M1081" s="3" t="s">
        <v>4426</v>
      </c>
      <c r="N1081" s="3" t="s">
        <v>319</v>
      </c>
      <c r="P1081" s="3" t="s">
        <v>669</v>
      </c>
      <c r="Q1081" s="3" t="s">
        <v>1475</v>
      </c>
      <c r="R1081" s="3" t="s">
        <v>2434</v>
      </c>
      <c r="S1081" s="2" t="str">
        <f>IF(P1081="심사불필요","-",VLOOKUP(K1081,'[1]자격증 backdata'!A:G,7,0))</f>
        <v>-</v>
      </c>
      <c r="T1081" s="2" t="str">
        <f>IF(S1081="-","-",IF(COUNTIFS(B:B,B1081,S:S,"필수")&gt;0,"자격요건충족","확인필요"))</f>
        <v>-</v>
      </c>
      <c r="U1081" s="2"/>
      <c r="W1081" s="2">
        <f>IF(Q1081="4급","심사불필요",VLOOKUP(K1081,'[1]자격증 backdata'!A:B,2,0))</f>
        <v>0</v>
      </c>
      <c r="X1081" s="3">
        <f>IF(R1081="A", MIN(20, SUMIFS(W:W, B:B, B1081, R:R, "A")),IF(R1081="B", MIN(30, SUMIFS(W:W, B:B, B1081, R:R, "B")),"비해당분야"))</f>
        <v>8</v>
      </c>
      <c r="Y1081" s="3" t="str">
        <f>IF(R1081="C",MIN(30,IF(COUNTIFS(B:B,B1081,W:W,"가1")=1,25,IF(COUNTIFS(B:B,B1081,W:W,"가1")&gt;=2,30,0))+IF(COUNTIFS(B:B,B1081,W:W,"나1")&gt;=4,30,IF(COUNTIFS(B:B,B1081,W:W,"나1")=3,26,IF(COUNTIFS(B:B,B1081,W:W,"나1")=2,22,IF(COUNTIFS(B:B,B1081,W:W,"나1")=1,18,0)))))+MIN(30,IF(COUNTIFS(B:B,B1081,W:W,"가2")=1,25,IF(COUNTIFS(B:B,B1081,W:W,"가2")&gt;=2,30,0))+IF(COUNTIFS(B:B,B1081,W:W,"나2")=3,30,IF(COUNTIFS(B:B,B1081,W:W,"나2")=2,25,IF(COUNTIFS(B:B,B1081,W:W,"나2")=1,20,0)))),"비해당분야")</f>
        <v>비해당분야</v>
      </c>
      <c r="Z1081" s="3" t="str">
        <f>IF(R1081="C",VLOOKUP(K1081,'[1]자격증 backdata'!A:F,6,0),"비해당분야")</f>
        <v>비해당분야</v>
      </c>
      <c r="AA1081" s="3" t="str">
        <f>IF(R1081="C",SUMIF(B:B,B1081,Z:Z),"비해당분야")</f>
        <v>비해당분야</v>
      </c>
      <c r="AB1081" s="3" t="str">
        <f>IF(R1081="C",SUM(Y1081,AA1081),"비해당분야")</f>
        <v>비해당분야</v>
      </c>
      <c r="AC1081" s="3">
        <f>IF(R1081="C",AB1081,X1081)</f>
        <v>8</v>
      </c>
      <c r="AD1081" s="3">
        <f>VLOOKUP(K1081,'[1]자격증 backdata'!A:D,4,0)</f>
        <v>5</v>
      </c>
      <c r="AE1081" s="3">
        <f>IF(_xlfn.MAXIFS(AD:AD,B:B,B1081)&gt;10,10,_xlfn.MAXIFS(AD:AD,B:B,B1081))</f>
        <v>5</v>
      </c>
      <c r="AG1081" s="2">
        <f>VLOOKUP(K1081,'[1]자격증 backdata'!A:C,3,0)</f>
        <v>0</v>
      </c>
      <c r="AH1081" s="2">
        <f>COUNTIFS($B:$B,$B1081,$AG:$AG,AH$1)</f>
        <v>0</v>
      </c>
      <c r="AI1081" s="2">
        <f>COUNTIFS($B:$B,$B1081,$AG:$AG,AI$1)</f>
        <v>0</v>
      </c>
      <c r="AJ1081" s="2">
        <f>COUNTIFS($B:$B,$B1081,$AG:$AG,AJ$1)</f>
        <v>0</v>
      </c>
      <c r="AK1081" s="2">
        <f>COUNTIFS($B:$B,$B1081,$AG:$AG,AK$1)</f>
        <v>0</v>
      </c>
      <c r="AL1081" s="2">
        <f>COUNTIFS($B:$B,$B1081,$AG:$AG,AL$1)</f>
        <v>0</v>
      </c>
      <c r="AM1081" s="2">
        <f>COUNTIFS($B:$B,$B1081,$AG:$AG,AM$1)</f>
        <v>0</v>
      </c>
      <c r="AN1081" s="2">
        <f>COUNTIFS($B:$B,$B1081,$AG:$AG,AN$1)</f>
        <v>0</v>
      </c>
      <c r="AO1081" s="2">
        <f>COUNTIFS($B:$B,$B1081,$AG:$AG,AO$1)</f>
        <v>0</v>
      </c>
      <c r="AP1081" s="2">
        <f>COUNTIFS($B:$B,$B1081,$AG:$AG,AP$1)</f>
        <v>1</v>
      </c>
      <c r="AQ1081" s="2">
        <f>COUNTIFS($B:$B,$B1081,$AG:$AG,AQ$1)</f>
        <v>1</v>
      </c>
      <c r="AR1081" s="2">
        <f>COUNTIFS($B:$B,$B1081,$AG:$AG,AR$1)</f>
        <v>0</v>
      </c>
      <c r="AS1081" s="2">
        <f>COUNTIFS($B:$B,$B1081,$AG:$AG,AS$1)</f>
        <v>0</v>
      </c>
      <c r="AT1081" s="2">
        <f>COUNTIFS($B:$B,$B1081,$AG:$AG,AT$1)</f>
        <v>1</v>
      </c>
      <c r="AU1081" s="2">
        <f>COUNTIFS($B:$B,$B1081,$AG:$AG,AU$1)</f>
        <v>0</v>
      </c>
    </row>
    <row r="1082" spans="1:47" ht="15" customHeight="1" x14ac:dyDescent="0.35">
      <c r="A1082" s="7">
        <f>IF(B1081=B1082,A1081,A1081+1)</f>
        <v>368</v>
      </c>
      <c r="B1082" s="7" t="s">
        <v>4423</v>
      </c>
      <c r="C1082" s="7" t="s">
        <v>4422</v>
      </c>
      <c r="D1082" s="7" t="s">
        <v>3044</v>
      </c>
      <c r="E1082" s="7" t="s">
        <v>3043</v>
      </c>
      <c r="F1082" s="4" t="s">
        <v>7</v>
      </c>
      <c r="G1082" s="4" t="s">
        <v>8</v>
      </c>
      <c r="H1082" s="4" t="s">
        <v>7</v>
      </c>
      <c r="I1082" s="3">
        <v>2</v>
      </c>
      <c r="J1082" s="3" t="s">
        <v>106</v>
      </c>
      <c r="K1082" s="3" t="s">
        <v>3057</v>
      </c>
      <c r="L1082" s="3" t="s">
        <v>55</v>
      </c>
      <c r="M1082" s="3" t="s">
        <v>4425</v>
      </c>
      <c r="N1082" s="3" t="s">
        <v>1698</v>
      </c>
      <c r="P1082" s="3" t="s">
        <v>669</v>
      </c>
      <c r="Q1082" s="3" t="s">
        <v>1475</v>
      </c>
      <c r="R1082" s="3" t="s">
        <v>2434</v>
      </c>
      <c r="S1082" s="2" t="str">
        <f>IF(P1082="심사불필요","-",VLOOKUP(K1082,'[1]자격증 backdata'!A:G,7,0))</f>
        <v>-</v>
      </c>
      <c r="T1082" s="2" t="str">
        <f>IF(S1082="-","-",IF(COUNTIFS(B:B,B1082,S:S,"필수")&gt;0,"자격요건충족","확인필요"))</f>
        <v>-</v>
      </c>
      <c r="U1082" s="2"/>
      <c r="W1082" s="2">
        <f>IF(Q1082="4급","심사불필요",VLOOKUP(K1082,'[1]자격증 backdata'!A:B,2,0))</f>
        <v>4</v>
      </c>
      <c r="X1082" s="3">
        <f>IF(R1082="A", MIN(20, SUMIFS(W:W, B:B, B1082, R:R, "A")),IF(R1082="B", MIN(30, SUMIFS(W:W, B:B, B1082, R:R, "B")),"비해당분야"))</f>
        <v>8</v>
      </c>
      <c r="Y1082" s="3" t="str">
        <f>IF(R1082="C",MIN(30,IF(COUNTIFS(B:B,B1082,W:W,"가1")=1,25,IF(COUNTIFS(B:B,B1082,W:W,"가1")&gt;=2,30,0))+IF(COUNTIFS(B:B,B1082,W:W,"나1")&gt;=4,30,IF(COUNTIFS(B:B,B1082,W:W,"나1")=3,26,IF(COUNTIFS(B:B,B1082,W:W,"나1")=2,22,IF(COUNTIFS(B:B,B1082,W:W,"나1")=1,18,0)))))+MIN(30,IF(COUNTIFS(B:B,B1082,W:W,"가2")=1,25,IF(COUNTIFS(B:B,B1082,W:W,"가2")&gt;=2,30,0))+IF(COUNTIFS(B:B,B1082,W:W,"나2")=3,30,IF(COUNTIFS(B:B,B1082,W:W,"나2")=2,25,IF(COUNTIFS(B:B,B1082,W:W,"나2")=1,20,0)))),"비해당분야")</f>
        <v>비해당분야</v>
      </c>
      <c r="Z1082" s="3" t="str">
        <f>IF(R1082="C",VLOOKUP(K1082,'[1]자격증 backdata'!A:F,6,0),"비해당분야")</f>
        <v>비해당분야</v>
      </c>
      <c r="AA1082" s="3" t="str">
        <f>IF(R1082="C",SUMIF(B:B,B1082,Z:Z),"비해당분야")</f>
        <v>비해당분야</v>
      </c>
      <c r="AB1082" s="3" t="str">
        <f>IF(R1082="C",SUM(Y1082,AA1082),"비해당분야")</f>
        <v>비해당분야</v>
      </c>
      <c r="AC1082" s="3">
        <f>IF(R1082="C",AB1082,X1082)</f>
        <v>8</v>
      </c>
      <c r="AD1082" s="3">
        <f>VLOOKUP(K1082,'[1]자격증 backdata'!A:D,4,0)</f>
        <v>0</v>
      </c>
      <c r="AE1082" s="3">
        <f>IF(_xlfn.MAXIFS(AD:AD,B:B,B1082)&gt;10,10,_xlfn.MAXIFS(AD:AD,B:B,B1082))</f>
        <v>5</v>
      </c>
      <c r="AG1082" s="2" t="str">
        <f>VLOOKUP(K1082,'[1]자격증 backdata'!A:C,3,0)</f>
        <v>M</v>
      </c>
      <c r="AH1082" s="2">
        <f>COUNTIFS($B:$B,$B1082,$AG:$AG,AH$1)</f>
        <v>0</v>
      </c>
      <c r="AI1082" s="2">
        <f>COUNTIFS($B:$B,$B1082,$AG:$AG,AI$1)</f>
        <v>0</v>
      </c>
      <c r="AJ1082" s="2">
        <f>COUNTIFS($B:$B,$B1082,$AG:$AG,AJ$1)</f>
        <v>0</v>
      </c>
      <c r="AK1082" s="2">
        <f>COUNTIFS($B:$B,$B1082,$AG:$AG,AK$1)</f>
        <v>0</v>
      </c>
      <c r="AL1082" s="2">
        <f>COUNTIFS($B:$B,$B1082,$AG:$AG,AL$1)</f>
        <v>0</v>
      </c>
      <c r="AM1082" s="2">
        <f>COUNTIFS($B:$B,$B1082,$AG:$AG,AM$1)</f>
        <v>0</v>
      </c>
      <c r="AN1082" s="2">
        <f>COUNTIFS($B:$B,$B1082,$AG:$AG,AN$1)</f>
        <v>0</v>
      </c>
      <c r="AO1082" s="2">
        <f>COUNTIFS($B:$B,$B1082,$AG:$AG,AO$1)</f>
        <v>0</v>
      </c>
      <c r="AP1082" s="2">
        <f>COUNTIFS($B:$B,$B1082,$AG:$AG,AP$1)</f>
        <v>1</v>
      </c>
      <c r="AQ1082" s="2">
        <f>COUNTIFS($B:$B,$B1082,$AG:$AG,AQ$1)</f>
        <v>1</v>
      </c>
      <c r="AR1082" s="2">
        <f>COUNTIFS($B:$B,$B1082,$AG:$AG,AR$1)</f>
        <v>0</v>
      </c>
      <c r="AS1082" s="2">
        <f>COUNTIFS($B:$B,$B1082,$AG:$AG,AS$1)</f>
        <v>0</v>
      </c>
      <c r="AT1082" s="2">
        <f>COUNTIFS($B:$B,$B1082,$AG:$AG,AT$1)</f>
        <v>1</v>
      </c>
      <c r="AU1082" s="2">
        <f>COUNTIFS($B:$B,$B1082,$AG:$AG,AU$1)</f>
        <v>0</v>
      </c>
    </row>
    <row r="1083" spans="1:47" ht="15" customHeight="1" x14ac:dyDescent="0.35">
      <c r="A1083" s="7">
        <f>IF(B1082=B1083,A1082,A1082+1)</f>
        <v>368</v>
      </c>
      <c r="B1083" s="7" t="s">
        <v>4423</v>
      </c>
      <c r="C1083" s="7" t="s">
        <v>4422</v>
      </c>
      <c r="D1083" s="7" t="s">
        <v>3044</v>
      </c>
      <c r="E1083" s="7" t="s">
        <v>3043</v>
      </c>
      <c r="F1083" s="4" t="s">
        <v>7</v>
      </c>
      <c r="G1083" s="4" t="s">
        <v>8</v>
      </c>
      <c r="H1083" s="4" t="s">
        <v>7</v>
      </c>
      <c r="I1083" s="3">
        <v>3</v>
      </c>
      <c r="J1083" s="3" t="s">
        <v>2447</v>
      </c>
      <c r="K1083" s="3" t="s">
        <v>3266</v>
      </c>
      <c r="L1083" s="3" t="s">
        <v>254</v>
      </c>
      <c r="M1083" s="3" t="s">
        <v>4424</v>
      </c>
      <c r="N1083" s="3" t="s">
        <v>3947</v>
      </c>
      <c r="P1083" s="3" t="s">
        <v>669</v>
      </c>
      <c r="Q1083" s="3" t="s">
        <v>1475</v>
      </c>
      <c r="R1083" s="3" t="s">
        <v>2434</v>
      </c>
      <c r="S1083" s="2" t="str">
        <f>IF(P1083="심사불필요","-",VLOOKUP(K1083,'[1]자격증 backdata'!A:G,7,0))</f>
        <v>-</v>
      </c>
      <c r="T1083" s="2" t="str">
        <f>IF(S1083="-","-",IF(COUNTIFS(B:B,B1083,S:S,"필수")&gt;0,"자격요건충족","확인필요"))</f>
        <v>-</v>
      </c>
      <c r="U1083" s="2"/>
      <c r="W1083" s="2">
        <f>IF(Q1083="4급","심사불필요",VLOOKUP(K1083,'[1]자격증 backdata'!A:B,2,0))</f>
        <v>2</v>
      </c>
      <c r="X1083" s="3">
        <f>IF(R1083="A", MIN(20, SUMIFS(W:W, B:B, B1083, R:R, "A")),IF(R1083="B", MIN(30, SUMIFS(W:W, B:B, B1083, R:R, "B")),"비해당분야"))</f>
        <v>8</v>
      </c>
      <c r="Y1083" s="3" t="str">
        <f>IF(R1083="C",MIN(30,IF(COUNTIFS(B:B,B1083,W:W,"가1")=1,25,IF(COUNTIFS(B:B,B1083,W:W,"가1")&gt;=2,30,0))+IF(COUNTIFS(B:B,B1083,W:W,"나1")&gt;=4,30,IF(COUNTIFS(B:B,B1083,W:W,"나1")=3,26,IF(COUNTIFS(B:B,B1083,W:W,"나1")=2,22,IF(COUNTIFS(B:B,B1083,W:W,"나1")=1,18,0)))))+MIN(30,IF(COUNTIFS(B:B,B1083,W:W,"가2")=1,25,IF(COUNTIFS(B:B,B1083,W:W,"가2")&gt;=2,30,0))+IF(COUNTIFS(B:B,B1083,W:W,"나2")=3,30,IF(COUNTIFS(B:B,B1083,W:W,"나2")=2,25,IF(COUNTIFS(B:B,B1083,W:W,"나2")=1,20,0)))),"비해당분야")</f>
        <v>비해당분야</v>
      </c>
      <c r="Z1083" s="3" t="str">
        <f>IF(R1083="C",VLOOKUP(K1083,'[1]자격증 backdata'!A:F,6,0),"비해당분야")</f>
        <v>비해당분야</v>
      </c>
      <c r="AA1083" s="3" t="str">
        <f>IF(R1083="C",SUMIF(B:B,B1083,Z:Z),"비해당분야")</f>
        <v>비해당분야</v>
      </c>
      <c r="AB1083" s="3" t="str">
        <f>IF(R1083="C",SUM(Y1083,AA1083),"비해당분야")</f>
        <v>비해당분야</v>
      </c>
      <c r="AC1083" s="3">
        <f>IF(R1083="C",AB1083,X1083)</f>
        <v>8</v>
      </c>
      <c r="AD1083" s="3">
        <f>VLOOKUP(K1083,'[1]자격증 backdata'!A:D,4,0)</f>
        <v>0</v>
      </c>
      <c r="AE1083" s="3">
        <f>IF(_xlfn.MAXIFS(AD:AD,B:B,B1083)&gt;10,10,_xlfn.MAXIFS(AD:AD,B:B,B1083))</f>
        <v>5</v>
      </c>
      <c r="AG1083" s="2" t="str">
        <f>VLOOKUP(K1083,'[1]자격증 backdata'!A:C,3,0)</f>
        <v>I</v>
      </c>
      <c r="AH1083" s="2">
        <f>COUNTIFS($B:$B,$B1083,$AG:$AG,AH$1)</f>
        <v>0</v>
      </c>
      <c r="AI1083" s="2">
        <f>COUNTIFS($B:$B,$B1083,$AG:$AG,AI$1)</f>
        <v>0</v>
      </c>
      <c r="AJ1083" s="2">
        <f>COUNTIFS($B:$B,$B1083,$AG:$AG,AJ$1)</f>
        <v>0</v>
      </c>
      <c r="AK1083" s="2">
        <f>COUNTIFS($B:$B,$B1083,$AG:$AG,AK$1)</f>
        <v>0</v>
      </c>
      <c r="AL1083" s="2">
        <f>COUNTIFS($B:$B,$B1083,$AG:$AG,AL$1)</f>
        <v>0</v>
      </c>
      <c r="AM1083" s="2">
        <f>COUNTIFS($B:$B,$B1083,$AG:$AG,AM$1)</f>
        <v>0</v>
      </c>
      <c r="AN1083" s="2">
        <f>COUNTIFS($B:$B,$B1083,$AG:$AG,AN$1)</f>
        <v>0</v>
      </c>
      <c r="AO1083" s="2">
        <f>COUNTIFS($B:$B,$B1083,$AG:$AG,AO$1)</f>
        <v>0</v>
      </c>
      <c r="AP1083" s="2">
        <f>COUNTIFS($B:$B,$B1083,$AG:$AG,AP$1)</f>
        <v>1</v>
      </c>
      <c r="AQ1083" s="2">
        <f>COUNTIFS($B:$B,$B1083,$AG:$AG,AQ$1)</f>
        <v>1</v>
      </c>
      <c r="AR1083" s="2">
        <f>COUNTIFS($B:$B,$B1083,$AG:$AG,AR$1)</f>
        <v>0</v>
      </c>
      <c r="AS1083" s="2">
        <f>COUNTIFS($B:$B,$B1083,$AG:$AG,AS$1)</f>
        <v>0</v>
      </c>
      <c r="AT1083" s="2">
        <f>COUNTIFS($B:$B,$B1083,$AG:$AG,AT$1)</f>
        <v>1</v>
      </c>
      <c r="AU1083" s="2">
        <f>COUNTIFS($B:$B,$B1083,$AG:$AG,AU$1)</f>
        <v>0</v>
      </c>
    </row>
    <row r="1084" spans="1:47" ht="15" customHeight="1" x14ac:dyDescent="0.35">
      <c r="A1084" s="7">
        <f>IF(B1083=B1084,A1083,A1083+1)</f>
        <v>368</v>
      </c>
      <c r="B1084" s="7" t="s">
        <v>4423</v>
      </c>
      <c r="C1084" s="7" t="s">
        <v>4422</v>
      </c>
      <c r="D1084" s="7" t="s">
        <v>3044</v>
      </c>
      <c r="E1084" s="7" t="s">
        <v>3043</v>
      </c>
      <c r="F1084" s="4" t="s">
        <v>7</v>
      </c>
      <c r="G1084" s="4" t="s">
        <v>8</v>
      </c>
      <c r="H1084" s="4" t="s">
        <v>7</v>
      </c>
      <c r="I1084" s="3">
        <v>4</v>
      </c>
      <c r="J1084" s="3" t="s">
        <v>364</v>
      </c>
      <c r="K1084" s="3" t="s">
        <v>3075</v>
      </c>
      <c r="L1084" s="3" t="s">
        <v>254</v>
      </c>
      <c r="M1084" s="3" t="s">
        <v>4421</v>
      </c>
      <c r="N1084" s="3" t="s">
        <v>1533</v>
      </c>
      <c r="P1084" s="3" t="s">
        <v>669</v>
      </c>
      <c r="Q1084" s="3" t="s">
        <v>1475</v>
      </c>
      <c r="R1084" s="3" t="s">
        <v>2434</v>
      </c>
      <c r="S1084" s="2" t="str">
        <f>IF(P1084="심사불필요","-",VLOOKUP(K1084,'[1]자격증 backdata'!A:G,7,0))</f>
        <v>-</v>
      </c>
      <c r="T1084" s="2" t="str">
        <f>IF(S1084="-","-",IF(COUNTIFS(B:B,B1084,S:S,"필수")&gt;0,"자격요건충족","확인필요"))</f>
        <v>-</v>
      </c>
      <c r="U1084" s="2"/>
      <c r="W1084" s="2">
        <f>IF(Q1084="4급","심사불필요",VLOOKUP(K1084,'[1]자격증 backdata'!A:B,2,0))</f>
        <v>2</v>
      </c>
      <c r="X1084" s="3">
        <f>IF(R1084="A", MIN(20, SUMIFS(W:W, B:B, B1084, R:R, "A")),IF(R1084="B", MIN(30, SUMIFS(W:W, B:B, B1084, R:R, "B")),"비해당분야"))</f>
        <v>8</v>
      </c>
      <c r="Y1084" s="3" t="str">
        <f>IF(R1084="C",MIN(30,IF(COUNTIFS(B:B,B1084,W:W,"가1")=1,25,IF(COUNTIFS(B:B,B1084,W:W,"가1")&gt;=2,30,0))+IF(COUNTIFS(B:B,B1084,W:W,"나1")&gt;=4,30,IF(COUNTIFS(B:B,B1084,W:W,"나1")=3,26,IF(COUNTIFS(B:B,B1084,W:W,"나1")=2,22,IF(COUNTIFS(B:B,B1084,W:W,"나1")=1,18,0)))))+MIN(30,IF(COUNTIFS(B:B,B1084,W:W,"가2")=1,25,IF(COUNTIFS(B:B,B1084,W:W,"가2")&gt;=2,30,0))+IF(COUNTIFS(B:B,B1084,W:W,"나2")=3,30,IF(COUNTIFS(B:B,B1084,W:W,"나2")=2,25,IF(COUNTIFS(B:B,B1084,W:W,"나2")=1,20,0)))),"비해당분야")</f>
        <v>비해당분야</v>
      </c>
      <c r="Z1084" s="3" t="str">
        <f>IF(R1084="C",VLOOKUP(K1084,'[1]자격증 backdata'!A:F,6,0),"비해당분야")</f>
        <v>비해당분야</v>
      </c>
      <c r="AA1084" s="3" t="str">
        <f>IF(R1084="C",SUMIF(B:B,B1084,Z:Z),"비해당분야")</f>
        <v>비해당분야</v>
      </c>
      <c r="AB1084" s="3" t="str">
        <f>IF(R1084="C",SUM(Y1084,AA1084),"비해당분야")</f>
        <v>비해당분야</v>
      </c>
      <c r="AC1084" s="3">
        <f>IF(R1084="C",AB1084,X1084)</f>
        <v>8</v>
      </c>
      <c r="AD1084" s="3">
        <f>VLOOKUP(K1084,'[1]자격증 backdata'!A:D,4,0)</f>
        <v>0</v>
      </c>
      <c r="AE1084" s="3">
        <f>IF(_xlfn.MAXIFS(AD:AD,B:B,B1084)&gt;10,10,_xlfn.MAXIFS(AD:AD,B:B,B1084))</f>
        <v>5</v>
      </c>
      <c r="AG1084" s="2" t="str">
        <f>VLOOKUP(K1084,'[1]자격증 backdata'!A:C,3,0)</f>
        <v>J</v>
      </c>
      <c r="AH1084" s="2">
        <f>COUNTIFS($B:$B,$B1084,$AG:$AG,AH$1)</f>
        <v>0</v>
      </c>
      <c r="AI1084" s="2">
        <f>COUNTIFS($B:$B,$B1084,$AG:$AG,AI$1)</f>
        <v>0</v>
      </c>
      <c r="AJ1084" s="2">
        <f>COUNTIFS($B:$B,$B1084,$AG:$AG,AJ$1)</f>
        <v>0</v>
      </c>
      <c r="AK1084" s="2">
        <f>COUNTIFS($B:$B,$B1084,$AG:$AG,AK$1)</f>
        <v>0</v>
      </c>
      <c r="AL1084" s="2">
        <f>COUNTIFS($B:$B,$B1084,$AG:$AG,AL$1)</f>
        <v>0</v>
      </c>
      <c r="AM1084" s="2">
        <f>COUNTIFS($B:$B,$B1084,$AG:$AG,AM$1)</f>
        <v>0</v>
      </c>
      <c r="AN1084" s="2">
        <f>COUNTIFS($B:$B,$B1084,$AG:$AG,AN$1)</f>
        <v>0</v>
      </c>
      <c r="AO1084" s="2">
        <f>COUNTIFS($B:$B,$B1084,$AG:$AG,AO$1)</f>
        <v>0</v>
      </c>
      <c r="AP1084" s="2">
        <f>COUNTIFS($B:$B,$B1084,$AG:$AG,AP$1)</f>
        <v>1</v>
      </c>
      <c r="AQ1084" s="2">
        <f>COUNTIFS($B:$B,$B1084,$AG:$AG,AQ$1)</f>
        <v>1</v>
      </c>
      <c r="AR1084" s="2">
        <f>COUNTIFS($B:$B,$B1084,$AG:$AG,AR$1)</f>
        <v>0</v>
      </c>
      <c r="AS1084" s="2">
        <f>COUNTIFS($B:$B,$B1084,$AG:$AG,AS$1)</f>
        <v>0</v>
      </c>
      <c r="AT1084" s="2">
        <f>COUNTIFS($B:$B,$B1084,$AG:$AG,AT$1)</f>
        <v>1</v>
      </c>
      <c r="AU1084" s="2">
        <f>COUNTIFS($B:$B,$B1084,$AG:$AG,AU$1)</f>
        <v>0</v>
      </c>
    </row>
    <row r="1085" spans="1:47" ht="15" customHeight="1" x14ac:dyDescent="0.35">
      <c r="A1085" s="4">
        <f>IF(B1084=B1085,A1084,A1084+1)</f>
        <v>369</v>
      </c>
      <c r="B1085" s="4" t="s">
        <v>4415</v>
      </c>
      <c r="C1085" s="4" t="s">
        <v>4414</v>
      </c>
      <c r="D1085" s="4" t="s">
        <v>3044</v>
      </c>
      <c r="E1085" s="4" t="s">
        <v>3043</v>
      </c>
      <c r="F1085" s="4" t="s">
        <v>7</v>
      </c>
      <c r="G1085" s="4" t="s">
        <v>8</v>
      </c>
      <c r="H1085" s="4" t="s">
        <v>7</v>
      </c>
      <c r="I1085" s="4">
        <v>1</v>
      </c>
      <c r="J1085" s="4" t="s">
        <v>2526</v>
      </c>
      <c r="K1085" s="4" t="s">
        <v>3161</v>
      </c>
      <c r="L1085" s="4" t="s">
        <v>2524</v>
      </c>
      <c r="M1085" s="4" t="s">
        <v>4420</v>
      </c>
      <c r="N1085" s="4" t="s">
        <v>2522</v>
      </c>
      <c r="P1085" s="4" t="s">
        <v>669</v>
      </c>
      <c r="Q1085" s="4" t="s">
        <v>1475</v>
      </c>
      <c r="R1085" s="4" t="s">
        <v>2434</v>
      </c>
      <c r="S1085" s="5" t="str">
        <f>IF(P1085="심사불필요","-",VLOOKUP(K1085,'[1]자격증 backdata'!A:G,7,0))</f>
        <v>-</v>
      </c>
      <c r="T1085" s="5" t="str">
        <f>IF(S1085="-","-",IF(COUNTIFS(B:B,B1085,S:S,"필수")&gt;0,"자격요건충족","확인필요"))</f>
        <v>-</v>
      </c>
      <c r="U1085" s="5"/>
      <c r="W1085" s="5">
        <f>IF(Q1085="4급","심사불필요",VLOOKUP(K1085,'[1]자격증 backdata'!A:B,2,0))</f>
        <v>4</v>
      </c>
      <c r="X1085" s="4">
        <f>IF(R1085="A", MIN(20, SUMIFS(W:W, B:B, B1085, R:R, "A")),IF(R1085="B", MIN(30, SUMIFS(W:W, B:B, B1085, R:R, "B")),"비해당분야"))</f>
        <v>14</v>
      </c>
      <c r="Y1085" s="4" t="str">
        <f>IF(R1085="C",MIN(30,IF(COUNTIFS(B:B,B1085,W:W,"가1")=1,25,IF(COUNTIFS(B:B,B1085,W:W,"가1")&gt;=2,30,0))+IF(COUNTIFS(B:B,B1085,W:W,"나1")&gt;=4,30,IF(COUNTIFS(B:B,B1085,W:W,"나1")=3,26,IF(COUNTIFS(B:B,B1085,W:W,"나1")=2,22,IF(COUNTIFS(B:B,B1085,W:W,"나1")=1,18,0)))))+MIN(30,IF(COUNTIFS(B:B,B1085,W:W,"가2")=1,25,IF(COUNTIFS(B:B,B1085,W:W,"가2")&gt;=2,30,0))+IF(COUNTIFS(B:B,B1085,W:W,"나2")=3,30,IF(COUNTIFS(B:B,B1085,W:W,"나2")=2,25,IF(COUNTIFS(B:B,B1085,W:W,"나2")=1,20,0)))),"비해당분야")</f>
        <v>비해당분야</v>
      </c>
      <c r="Z1085" s="4" t="str">
        <f>IF(R1085="C",VLOOKUP(K1085,'[1]자격증 backdata'!A:F,6,0),"비해당분야")</f>
        <v>비해당분야</v>
      </c>
      <c r="AA1085" s="4" t="str">
        <f>IF(R1085="C",SUMIF(B:B,B1085,Z:Z),"비해당분야")</f>
        <v>비해당분야</v>
      </c>
      <c r="AB1085" s="4" t="str">
        <f>IF(R1085="C",SUM(Y1085,AA1085),"비해당분야")</f>
        <v>비해당분야</v>
      </c>
      <c r="AC1085" s="4">
        <f>IF(R1085="C",AB1085,X1085)</f>
        <v>14</v>
      </c>
      <c r="AD1085" s="4">
        <f>VLOOKUP(K1085,'[1]자격증 backdata'!A:D,4,0)</f>
        <v>0</v>
      </c>
      <c r="AE1085" s="4">
        <f>IF(_xlfn.MAXIFS(AD:AD,B:B,B1085)&gt;10,10,_xlfn.MAXIFS(AD:AD,B:B,B1085))</f>
        <v>5</v>
      </c>
      <c r="AG1085" s="5">
        <f>VLOOKUP(K1085,'[1]자격증 backdata'!A:C,3,0)</f>
        <v>0</v>
      </c>
      <c r="AH1085" s="5">
        <f>COUNTIFS($B:$B,$B1085,$AG:$AG,AH$1)</f>
        <v>0</v>
      </c>
      <c r="AI1085" s="5">
        <f>COUNTIFS($B:$B,$B1085,$AG:$AG,AI$1)</f>
        <v>0</v>
      </c>
      <c r="AJ1085" s="5">
        <f>COUNTIFS($B:$B,$B1085,$AG:$AG,AJ$1)</f>
        <v>0</v>
      </c>
      <c r="AK1085" s="5">
        <f>COUNTIFS($B:$B,$B1085,$AG:$AG,AK$1)</f>
        <v>0</v>
      </c>
      <c r="AL1085" s="5">
        <f>COUNTIFS($B:$B,$B1085,$AG:$AG,AL$1)</f>
        <v>0</v>
      </c>
      <c r="AM1085" s="5">
        <f>COUNTIFS($B:$B,$B1085,$AG:$AG,AM$1)</f>
        <v>0</v>
      </c>
      <c r="AN1085" s="5">
        <f>COUNTIFS($B:$B,$B1085,$AG:$AG,AN$1)</f>
        <v>0</v>
      </c>
      <c r="AO1085" s="5">
        <f>COUNTIFS($B:$B,$B1085,$AG:$AG,AO$1)</f>
        <v>1</v>
      </c>
      <c r="AP1085" s="5">
        <f>COUNTIFS($B:$B,$B1085,$AG:$AG,AP$1)</f>
        <v>0</v>
      </c>
      <c r="AQ1085" s="5">
        <f>COUNTIFS($B:$B,$B1085,$AG:$AG,AQ$1)</f>
        <v>0</v>
      </c>
      <c r="AR1085" s="5">
        <f>COUNTIFS($B:$B,$B1085,$AG:$AG,AR$1)</f>
        <v>0</v>
      </c>
      <c r="AS1085" s="5">
        <f>COUNTIFS($B:$B,$B1085,$AG:$AG,AS$1)</f>
        <v>0</v>
      </c>
      <c r="AT1085" s="5">
        <f>COUNTIFS($B:$B,$B1085,$AG:$AG,AT$1)</f>
        <v>1</v>
      </c>
      <c r="AU1085" s="5">
        <f>COUNTIFS($B:$B,$B1085,$AG:$AG,AU$1)</f>
        <v>0</v>
      </c>
    </row>
    <row r="1086" spans="1:47" ht="15" customHeight="1" x14ac:dyDescent="0.35">
      <c r="A1086" s="6">
        <f>IF(B1085=B1086,A1085,A1085+1)</f>
        <v>369</v>
      </c>
      <c r="B1086" s="6" t="s">
        <v>4415</v>
      </c>
      <c r="C1086" s="6" t="s">
        <v>4414</v>
      </c>
      <c r="D1086" s="6" t="s">
        <v>3044</v>
      </c>
      <c r="E1086" s="6" t="s">
        <v>3043</v>
      </c>
      <c r="F1086" s="4" t="s">
        <v>7</v>
      </c>
      <c r="G1086" s="4" t="s">
        <v>8</v>
      </c>
      <c r="H1086" s="4" t="s">
        <v>7</v>
      </c>
      <c r="I1086" s="4">
        <v>2</v>
      </c>
      <c r="J1086" s="4" t="s">
        <v>653</v>
      </c>
      <c r="K1086" s="4" t="s">
        <v>3052</v>
      </c>
      <c r="L1086" s="4" t="s">
        <v>651</v>
      </c>
      <c r="M1086" s="4" t="s">
        <v>4419</v>
      </c>
      <c r="N1086" s="4" t="s">
        <v>2620</v>
      </c>
      <c r="P1086" s="4" t="s">
        <v>669</v>
      </c>
      <c r="Q1086" s="4" t="s">
        <v>1475</v>
      </c>
      <c r="R1086" s="4" t="s">
        <v>2434</v>
      </c>
      <c r="S1086" s="5" t="str">
        <f>IF(P1086="심사불필요","-",VLOOKUP(K1086,'[1]자격증 backdata'!A:G,7,0))</f>
        <v>-</v>
      </c>
      <c r="T1086" s="5" t="str">
        <f>IF(S1086="-","-",IF(COUNTIFS(B:B,B1086,S:S,"필수")&gt;0,"자격요건충족","확인필요"))</f>
        <v>-</v>
      </c>
      <c r="U1086" s="5"/>
      <c r="W1086" s="5">
        <f>IF(Q1086="4급","심사불필요",VLOOKUP(K1086,'[1]자격증 backdata'!A:B,2,0))</f>
        <v>4</v>
      </c>
      <c r="X1086" s="4">
        <f>IF(R1086="A", MIN(20, SUMIFS(W:W, B:B, B1086, R:R, "A")),IF(R1086="B", MIN(30, SUMIFS(W:W, B:B, B1086, R:R, "B")),"비해당분야"))</f>
        <v>14</v>
      </c>
      <c r="Y1086" s="4" t="str">
        <f>IF(R1086="C",MIN(30,IF(COUNTIFS(B:B,B1086,W:W,"가1")=1,25,IF(COUNTIFS(B:B,B1086,W:W,"가1")&gt;=2,30,0))+IF(COUNTIFS(B:B,B1086,W:W,"나1")&gt;=4,30,IF(COUNTIFS(B:B,B1086,W:W,"나1")=3,26,IF(COUNTIFS(B:B,B1086,W:W,"나1")=2,22,IF(COUNTIFS(B:B,B1086,W:W,"나1")=1,18,0)))))+MIN(30,IF(COUNTIFS(B:B,B1086,W:W,"가2")=1,25,IF(COUNTIFS(B:B,B1086,W:W,"가2")&gt;=2,30,0))+IF(COUNTIFS(B:B,B1086,W:W,"나2")=3,30,IF(COUNTIFS(B:B,B1086,W:W,"나2")=2,25,IF(COUNTIFS(B:B,B1086,W:W,"나2")=1,20,0)))),"비해당분야")</f>
        <v>비해당분야</v>
      </c>
      <c r="Z1086" s="4" t="str">
        <f>IF(R1086="C",VLOOKUP(K1086,'[1]자격증 backdata'!A:F,6,0),"비해당분야")</f>
        <v>비해당분야</v>
      </c>
      <c r="AA1086" s="4" t="str">
        <f>IF(R1086="C",SUMIF(B:B,B1086,Z:Z),"비해당분야")</f>
        <v>비해당분야</v>
      </c>
      <c r="AB1086" s="4" t="str">
        <f>IF(R1086="C",SUM(Y1086,AA1086),"비해당분야")</f>
        <v>비해당분야</v>
      </c>
      <c r="AC1086" s="4">
        <f>IF(R1086="C",AB1086,X1086)</f>
        <v>14</v>
      </c>
      <c r="AD1086" s="4">
        <f>VLOOKUP(K1086,'[1]자격증 backdata'!A:D,4,0)</f>
        <v>0</v>
      </c>
      <c r="AE1086" s="4">
        <f>IF(_xlfn.MAXIFS(AD:AD,B:B,B1086)&gt;10,10,_xlfn.MAXIFS(AD:AD,B:B,B1086))</f>
        <v>5</v>
      </c>
      <c r="AG1086" s="5" t="str">
        <f>VLOOKUP(K1086,'[1]자격증 backdata'!A:C,3,0)</f>
        <v>H</v>
      </c>
      <c r="AH1086" s="5">
        <f>COUNTIFS($B:$B,$B1086,$AG:$AG,AH$1)</f>
        <v>0</v>
      </c>
      <c r="AI1086" s="5">
        <f>COUNTIFS($B:$B,$B1086,$AG:$AG,AI$1)</f>
        <v>0</v>
      </c>
      <c r="AJ1086" s="5">
        <f>COUNTIFS($B:$B,$B1086,$AG:$AG,AJ$1)</f>
        <v>0</v>
      </c>
      <c r="AK1086" s="5">
        <f>COUNTIFS($B:$B,$B1086,$AG:$AG,AK$1)</f>
        <v>0</v>
      </c>
      <c r="AL1086" s="5">
        <f>COUNTIFS($B:$B,$B1086,$AG:$AG,AL$1)</f>
        <v>0</v>
      </c>
      <c r="AM1086" s="5">
        <f>COUNTIFS($B:$B,$B1086,$AG:$AG,AM$1)</f>
        <v>0</v>
      </c>
      <c r="AN1086" s="5">
        <f>COUNTIFS($B:$B,$B1086,$AG:$AG,AN$1)</f>
        <v>0</v>
      </c>
      <c r="AO1086" s="5">
        <f>COUNTIFS($B:$B,$B1086,$AG:$AG,AO$1)</f>
        <v>1</v>
      </c>
      <c r="AP1086" s="5">
        <f>COUNTIFS($B:$B,$B1086,$AG:$AG,AP$1)</f>
        <v>0</v>
      </c>
      <c r="AQ1086" s="5">
        <f>COUNTIFS($B:$B,$B1086,$AG:$AG,AQ$1)</f>
        <v>0</v>
      </c>
      <c r="AR1086" s="5">
        <f>COUNTIFS($B:$B,$B1086,$AG:$AG,AR$1)</f>
        <v>0</v>
      </c>
      <c r="AS1086" s="5">
        <f>COUNTIFS($B:$B,$B1086,$AG:$AG,AS$1)</f>
        <v>0</v>
      </c>
      <c r="AT1086" s="5">
        <f>COUNTIFS($B:$B,$B1086,$AG:$AG,AT$1)</f>
        <v>1</v>
      </c>
      <c r="AU1086" s="5">
        <f>COUNTIFS($B:$B,$B1086,$AG:$AG,AU$1)</f>
        <v>0</v>
      </c>
    </row>
    <row r="1087" spans="1:47" ht="15" customHeight="1" x14ac:dyDescent="0.35">
      <c r="A1087" s="6">
        <f>IF(B1086=B1087,A1086,A1086+1)</f>
        <v>369</v>
      </c>
      <c r="B1087" s="6" t="s">
        <v>4415</v>
      </c>
      <c r="C1087" s="6" t="s">
        <v>4414</v>
      </c>
      <c r="D1087" s="6" t="s">
        <v>3044</v>
      </c>
      <c r="E1087" s="6" t="s">
        <v>3043</v>
      </c>
      <c r="F1087" s="4" t="s">
        <v>7</v>
      </c>
      <c r="G1087" s="4" t="s">
        <v>8</v>
      </c>
      <c r="H1087" s="4" t="s">
        <v>7</v>
      </c>
      <c r="I1087" s="4">
        <v>3</v>
      </c>
      <c r="J1087" s="4" t="s">
        <v>28</v>
      </c>
      <c r="K1087" s="4" t="s">
        <v>3061</v>
      </c>
      <c r="L1087" s="4" t="s">
        <v>26</v>
      </c>
      <c r="M1087" s="4" t="s">
        <v>4418</v>
      </c>
      <c r="N1087" s="4" t="s">
        <v>599</v>
      </c>
      <c r="P1087" s="4" t="s">
        <v>669</v>
      </c>
      <c r="Q1087" s="4" t="s">
        <v>1475</v>
      </c>
      <c r="R1087" s="4" t="s">
        <v>2434</v>
      </c>
      <c r="S1087" s="5" t="str">
        <f>IF(P1087="심사불필요","-",VLOOKUP(K1087,'[1]자격증 backdata'!A:G,7,0))</f>
        <v>-</v>
      </c>
      <c r="T1087" s="5" t="str">
        <f>IF(S1087="-","-",IF(COUNTIFS(B:B,B1087,S:S,"필수")&gt;0,"자격요건충족","확인필요"))</f>
        <v>-</v>
      </c>
      <c r="U1087" s="5"/>
      <c r="W1087" s="5">
        <f>IF(Q1087="4급","심사불필요",VLOOKUP(K1087,'[1]자격증 backdata'!A:B,2,0))</f>
        <v>2</v>
      </c>
      <c r="X1087" s="4">
        <f>IF(R1087="A", MIN(20, SUMIFS(W:W, B:B, B1087, R:R, "A")),IF(R1087="B", MIN(30, SUMIFS(W:W, B:B, B1087, R:R, "B")),"비해당분야"))</f>
        <v>14</v>
      </c>
      <c r="Y1087" s="4" t="str">
        <f>IF(R1087="C",MIN(30,IF(COUNTIFS(B:B,B1087,W:W,"가1")=1,25,IF(COUNTIFS(B:B,B1087,W:W,"가1")&gt;=2,30,0))+IF(COUNTIFS(B:B,B1087,W:W,"나1")&gt;=4,30,IF(COUNTIFS(B:B,B1087,W:W,"나1")=3,26,IF(COUNTIFS(B:B,B1087,W:W,"나1")=2,22,IF(COUNTIFS(B:B,B1087,W:W,"나1")=1,18,0)))))+MIN(30,IF(COUNTIFS(B:B,B1087,W:W,"가2")=1,25,IF(COUNTIFS(B:B,B1087,W:W,"가2")&gt;=2,30,0))+IF(COUNTIFS(B:B,B1087,W:W,"나2")=3,30,IF(COUNTIFS(B:B,B1087,W:W,"나2")=2,25,IF(COUNTIFS(B:B,B1087,W:W,"나2")=1,20,0)))),"비해당분야")</f>
        <v>비해당분야</v>
      </c>
      <c r="Z1087" s="4" t="str">
        <f>IF(R1087="C",VLOOKUP(K1087,'[1]자격증 backdata'!A:F,6,0),"비해당분야")</f>
        <v>비해당분야</v>
      </c>
      <c r="AA1087" s="4" t="str">
        <f>IF(R1087="C",SUMIF(B:B,B1087,Z:Z),"비해당분야")</f>
        <v>비해당분야</v>
      </c>
      <c r="AB1087" s="4" t="str">
        <f>IF(R1087="C",SUM(Y1087,AA1087),"비해당분야")</f>
        <v>비해당분야</v>
      </c>
      <c r="AC1087" s="4">
        <f>IF(R1087="C",AB1087,X1087)</f>
        <v>14</v>
      </c>
      <c r="AD1087" s="4">
        <f>VLOOKUP(K1087,'[1]자격증 backdata'!A:D,4,0)</f>
        <v>0</v>
      </c>
      <c r="AE1087" s="4">
        <f>IF(_xlfn.MAXIFS(AD:AD,B:B,B1087)&gt;10,10,_xlfn.MAXIFS(AD:AD,B:B,B1087))</f>
        <v>5</v>
      </c>
      <c r="AG1087" s="5">
        <f>VLOOKUP(K1087,'[1]자격증 backdata'!A:C,3,0)</f>
        <v>0</v>
      </c>
      <c r="AH1087" s="5">
        <f>COUNTIFS($B:$B,$B1087,$AG:$AG,AH$1)</f>
        <v>0</v>
      </c>
      <c r="AI1087" s="5">
        <f>COUNTIFS($B:$B,$B1087,$AG:$AG,AI$1)</f>
        <v>0</v>
      </c>
      <c r="AJ1087" s="5">
        <f>COUNTIFS($B:$B,$B1087,$AG:$AG,AJ$1)</f>
        <v>0</v>
      </c>
      <c r="AK1087" s="5">
        <f>COUNTIFS($B:$B,$B1087,$AG:$AG,AK$1)</f>
        <v>0</v>
      </c>
      <c r="AL1087" s="5">
        <f>COUNTIFS($B:$B,$B1087,$AG:$AG,AL$1)</f>
        <v>0</v>
      </c>
      <c r="AM1087" s="5">
        <f>COUNTIFS($B:$B,$B1087,$AG:$AG,AM$1)</f>
        <v>0</v>
      </c>
      <c r="AN1087" s="5">
        <f>COUNTIFS($B:$B,$B1087,$AG:$AG,AN$1)</f>
        <v>0</v>
      </c>
      <c r="AO1087" s="5">
        <f>COUNTIFS($B:$B,$B1087,$AG:$AG,AO$1)</f>
        <v>1</v>
      </c>
      <c r="AP1087" s="5">
        <f>COUNTIFS($B:$B,$B1087,$AG:$AG,AP$1)</f>
        <v>0</v>
      </c>
      <c r="AQ1087" s="5">
        <f>COUNTIFS($B:$B,$B1087,$AG:$AG,AQ$1)</f>
        <v>0</v>
      </c>
      <c r="AR1087" s="5">
        <f>COUNTIFS($B:$B,$B1087,$AG:$AG,AR$1)</f>
        <v>0</v>
      </c>
      <c r="AS1087" s="5">
        <f>COUNTIFS($B:$B,$B1087,$AG:$AG,AS$1)</f>
        <v>0</v>
      </c>
      <c r="AT1087" s="5">
        <f>COUNTIFS($B:$B,$B1087,$AG:$AG,AT$1)</f>
        <v>1</v>
      </c>
      <c r="AU1087" s="5">
        <f>COUNTIFS($B:$B,$B1087,$AG:$AG,AU$1)</f>
        <v>0</v>
      </c>
    </row>
    <row r="1088" spans="1:47" ht="15" customHeight="1" x14ac:dyDescent="0.35">
      <c r="A1088" s="6">
        <f>IF(B1087=B1088,A1087,A1087+1)</f>
        <v>369</v>
      </c>
      <c r="B1088" s="6" t="s">
        <v>4415</v>
      </c>
      <c r="C1088" s="6" t="s">
        <v>4414</v>
      </c>
      <c r="D1088" s="6" t="s">
        <v>3044</v>
      </c>
      <c r="E1088" s="6" t="s">
        <v>3043</v>
      </c>
      <c r="F1088" s="4" t="s">
        <v>7</v>
      </c>
      <c r="G1088" s="4" t="s">
        <v>8</v>
      </c>
      <c r="H1088" s="4" t="s">
        <v>7</v>
      </c>
      <c r="I1088" s="4">
        <v>4</v>
      </c>
      <c r="J1088" s="4" t="s">
        <v>106</v>
      </c>
      <c r="K1088" s="4" t="s">
        <v>3057</v>
      </c>
      <c r="L1088" s="4" t="s">
        <v>55</v>
      </c>
      <c r="M1088" s="4" t="s">
        <v>4417</v>
      </c>
      <c r="N1088" s="4" t="s">
        <v>4416</v>
      </c>
      <c r="P1088" s="4" t="s">
        <v>669</v>
      </c>
      <c r="Q1088" s="4" t="s">
        <v>1475</v>
      </c>
      <c r="R1088" s="4" t="s">
        <v>2434</v>
      </c>
      <c r="S1088" s="5" t="str">
        <f>IF(P1088="심사불필요","-",VLOOKUP(K1088,'[1]자격증 backdata'!A:G,7,0))</f>
        <v>-</v>
      </c>
      <c r="T1088" s="5" t="str">
        <f>IF(S1088="-","-",IF(COUNTIFS(B:B,B1088,S:S,"필수")&gt;0,"자격요건충족","확인필요"))</f>
        <v>-</v>
      </c>
      <c r="U1088" s="5"/>
      <c r="W1088" s="5">
        <f>IF(Q1088="4급","심사불필요",VLOOKUP(K1088,'[1]자격증 backdata'!A:B,2,0))</f>
        <v>4</v>
      </c>
      <c r="X1088" s="4">
        <f>IF(R1088="A", MIN(20, SUMIFS(W:W, B:B, B1088, R:R, "A")),IF(R1088="B", MIN(30, SUMIFS(W:W, B:B, B1088, R:R, "B")),"비해당분야"))</f>
        <v>14</v>
      </c>
      <c r="Y1088" s="4" t="str">
        <f>IF(R1088="C",MIN(30,IF(COUNTIFS(B:B,B1088,W:W,"가1")=1,25,IF(COUNTIFS(B:B,B1088,W:W,"가1")&gt;=2,30,0))+IF(COUNTIFS(B:B,B1088,W:W,"나1")&gt;=4,30,IF(COUNTIFS(B:B,B1088,W:W,"나1")=3,26,IF(COUNTIFS(B:B,B1088,W:W,"나1")=2,22,IF(COUNTIFS(B:B,B1088,W:W,"나1")=1,18,0)))))+MIN(30,IF(COUNTIFS(B:B,B1088,W:W,"가2")=1,25,IF(COUNTIFS(B:B,B1088,W:W,"가2")&gt;=2,30,0))+IF(COUNTIFS(B:B,B1088,W:W,"나2")=3,30,IF(COUNTIFS(B:B,B1088,W:W,"나2")=2,25,IF(COUNTIFS(B:B,B1088,W:W,"나2")=1,20,0)))),"비해당분야")</f>
        <v>비해당분야</v>
      </c>
      <c r="Z1088" s="4" t="str">
        <f>IF(R1088="C",VLOOKUP(K1088,'[1]자격증 backdata'!A:F,6,0),"비해당분야")</f>
        <v>비해당분야</v>
      </c>
      <c r="AA1088" s="4" t="str">
        <f>IF(R1088="C",SUMIF(B:B,B1088,Z:Z),"비해당분야")</f>
        <v>비해당분야</v>
      </c>
      <c r="AB1088" s="4" t="str">
        <f>IF(R1088="C",SUM(Y1088,AA1088),"비해당분야")</f>
        <v>비해당분야</v>
      </c>
      <c r="AC1088" s="4">
        <f>IF(R1088="C",AB1088,X1088)</f>
        <v>14</v>
      </c>
      <c r="AD1088" s="4">
        <f>VLOOKUP(K1088,'[1]자격증 backdata'!A:D,4,0)</f>
        <v>0</v>
      </c>
      <c r="AE1088" s="4">
        <f>IF(_xlfn.MAXIFS(AD:AD,B:B,B1088)&gt;10,10,_xlfn.MAXIFS(AD:AD,B:B,B1088))</f>
        <v>5</v>
      </c>
      <c r="AG1088" s="5" t="str">
        <f>VLOOKUP(K1088,'[1]자격증 backdata'!A:C,3,0)</f>
        <v>M</v>
      </c>
      <c r="AH1088" s="5">
        <f>COUNTIFS($B:$B,$B1088,$AG:$AG,AH$1)</f>
        <v>0</v>
      </c>
      <c r="AI1088" s="5">
        <f>COUNTIFS($B:$B,$B1088,$AG:$AG,AI$1)</f>
        <v>0</v>
      </c>
      <c r="AJ1088" s="5">
        <f>COUNTIFS($B:$B,$B1088,$AG:$AG,AJ$1)</f>
        <v>0</v>
      </c>
      <c r="AK1088" s="5">
        <f>COUNTIFS($B:$B,$B1088,$AG:$AG,AK$1)</f>
        <v>0</v>
      </c>
      <c r="AL1088" s="5">
        <f>COUNTIFS($B:$B,$B1088,$AG:$AG,AL$1)</f>
        <v>0</v>
      </c>
      <c r="AM1088" s="5">
        <f>COUNTIFS($B:$B,$B1088,$AG:$AG,AM$1)</f>
        <v>0</v>
      </c>
      <c r="AN1088" s="5">
        <f>COUNTIFS($B:$B,$B1088,$AG:$AG,AN$1)</f>
        <v>0</v>
      </c>
      <c r="AO1088" s="5">
        <f>COUNTIFS($B:$B,$B1088,$AG:$AG,AO$1)</f>
        <v>1</v>
      </c>
      <c r="AP1088" s="5">
        <f>COUNTIFS($B:$B,$B1088,$AG:$AG,AP$1)</f>
        <v>0</v>
      </c>
      <c r="AQ1088" s="5">
        <f>COUNTIFS($B:$B,$B1088,$AG:$AG,AQ$1)</f>
        <v>0</v>
      </c>
      <c r="AR1088" s="5">
        <f>COUNTIFS($B:$B,$B1088,$AG:$AG,AR$1)</f>
        <v>0</v>
      </c>
      <c r="AS1088" s="5">
        <f>COUNTIFS($B:$B,$B1088,$AG:$AG,AS$1)</f>
        <v>0</v>
      </c>
      <c r="AT1088" s="5">
        <f>COUNTIFS($B:$B,$B1088,$AG:$AG,AT$1)</f>
        <v>1</v>
      </c>
      <c r="AU1088" s="5">
        <f>COUNTIFS($B:$B,$B1088,$AG:$AG,AU$1)</f>
        <v>0</v>
      </c>
    </row>
    <row r="1089" spans="1:47" ht="15" customHeight="1" x14ac:dyDescent="0.35">
      <c r="A1089" s="6">
        <f>IF(B1088=B1089,A1088,A1088+1)</f>
        <v>369</v>
      </c>
      <c r="B1089" s="6" t="s">
        <v>4415</v>
      </c>
      <c r="C1089" s="6" t="s">
        <v>4414</v>
      </c>
      <c r="D1089" s="6" t="s">
        <v>3044</v>
      </c>
      <c r="E1089" s="6" t="s">
        <v>3043</v>
      </c>
      <c r="F1089" s="4" t="s">
        <v>7</v>
      </c>
      <c r="G1089" s="4" t="s">
        <v>8</v>
      </c>
      <c r="H1089" s="4" t="s">
        <v>7</v>
      </c>
      <c r="I1089" s="4">
        <v>5</v>
      </c>
      <c r="J1089" s="4" t="s">
        <v>69</v>
      </c>
      <c r="K1089" s="4" t="s">
        <v>3065</v>
      </c>
      <c r="L1089" s="4" t="s">
        <v>36</v>
      </c>
      <c r="M1089" s="4" t="s">
        <v>4413</v>
      </c>
      <c r="N1089" s="4" t="s">
        <v>1201</v>
      </c>
      <c r="P1089" s="4" t="s">
        <v>669</v>
      </c>
      <c r="Q1089" s="4" t="s">
        <v>1475</v>
      </c>
      <c r="R1089" s="4" t="s">
        <v>2434</v>
      </c>
      <c r="S1089" s="5" t="str">
        <f>IF(P1089="심사불필요","-",VLOOKUP(K1089,'[1]자격증 backdata'!A:G,7,0))</f>
        <v>-</v>
      </c>
      <c r="T1089" s="5" t="str">
        <f>IF(S1089="-","-",IF(COUNTIFS(B:B,B1089,S:S,"필수")&gt;0,"자격요건충족","확인필요"))</f>
        <v>-</v>
      </c>
      <c r="U1089" s="5"/>
      <c r="W1089" s="5">
        <f>IF(Q1089="4급","심사불필요",VLOOKUP(K1089,'[1]자격증 backdata'!A:B,2,0))</f>
        <v>0</v>
      </c>
      <c r="X1089" s="4">
        <f>IF(R1089="A", MIN(20, SUMIFS(W:W, B:B, B1089, R:R, "A")),IF(R1089="B", MIN(30, SUMIFS(W:W, B:B, B1089, R:R, "B")),"비해당분야"))</f>
        <v>14</v>
      </c>
      <c r="Y1089" s="4" t="str">
        <f>IF(R1089="C",MIN(30,IF(COUNTIFS(B:B,B1089,W:W,"가1")=1,25,IF(COUNTIFS(B:B,B1089,W:W,"가1")&gt;=2,30,0))+IF(COUNTIFS(B:B,B1089,W:W,"나1")&gt;=4,30,IF(COUNTIFS(B:B,B1089,W:W,"나1")=3,26,IF(COUNTIFS(B:B,B1089,W:W,"나1")=2,22,IF(COUNTIFS(B:B,B1089,W:W,"나1")=1,18,0)))))+MIN(30,IF(COUNTIFS(B:B,B1089,W:W,"가2")=1,25,IF(COUNTIFS(B:B,B1089,W:W,"가2")&gt;=2,30,0))+IF(COUNTIFS(B:B,B1089,W:W,"나2")=3,30,IF(COUNTIFS(B:B,B1089,W:W,"나2")=2,25,IF(COUNTIFS(B:B,B1089,W:W,"나2")=1,20,0)))),"비해당분야")</f>
        <v>비해당분야</v>
      </c>
      <c r="Z1089" s="4" t="str">
        <f>IF(R1089="C",VLOOKUP(K1089,'[1]자격증 backdata'!A:F,6,0),"비해당분야")</f>
        <v>비해당분야</v>
      </c>
      <c r="AA1089" s="4" t="str">
        <f>IF(R1089="C",SUMIF(B:B,B1089,Z:Z),"비해당분야")</f>
        <v>비해당분야</v>
      </c>
      <c r="AB1089" s="4" t="str">
        <f>IF(R1089="C",SUM(Y1089,AA1089),"비해당분야")</f>
        <v>비해당분야</v>
      </c>
      <c r="AC1089" s="4">
        <f>IF(R1089="C",AB1089,X1089)</f>
        <v>14</v>
      </c>
      <c r="AD1089" s="4">
        <f>VLOOKUP(K1089,'[1]자격증 backdata'!A:D,4,0)</f>
        <v>5</v>
      </c>
      <c r="AE1089" s="4">
        <f>IF(_xlfn.MAXIFS(AD:AD,B:B,B1089)&gt;10,10,_xlfn.MAXIFS(AD:AD,B:B,B1089))</f>
        <v>5</v>
      </c>
      <c r="AG1089" s="5">
        <f>VLOOKUP(K1089,'[1]자격증 backdata'!A:C,3,0)</f>
        <v>0</v>
      </c>
      <c r="AH1089" s="5">
        <f>COUNTIFS($B:$B,$B1089,$AG:$AG,AH$1)</f>
        <v>0</v>
      </c>
      <c r="AI1089" s="5">
        <f>COUNTIFS($B:$B,$B1089,$AG:$AG,AI$1)</f>
        <v>0</v>
      </c>
      <c r="AJ1089" s="5">
        <f>COUNTIFS($B:$B,$B1089,$AG:$AG,AJ$1)</f>
        <v>0</v>
      </c>
      <c r="AK1089" s="5">
        <f>COUNTIFS($B:$B,$B1089,$AG:$AG,AK$1)</f>
        <v>0</v>
      </c>
      <c r="AL1089" s="5">
        <f>COUNTIFS($B:$B,$B1089,$AG:$AG,AL$1)</f>
        <v>0</v>
      </c>
      <c r="AM1089" s="5">
        <f>COUNTIFS($B:$B,$B1089,$AG:$AG,AM$1)</f>
        <v>0</v>
      </c>
      <c r="AN1089" s="5">
        <f>COUNTIFS($B:$B,$B1089,$AG:$AG,AN$1)</f>
        <v>0</v>
      </c>
      <c r="AO1089" s="5">
        <f>COUNTIFS($B:$B,$B1089,$AG:$AG,AO$1)</f>
        <v>1</v>
      </c>
      <c r="AP1089" s="5">
        <f>COUNTIFS($B:$B,$B1089,$AG:$AG,AP$1)</f>
        <v>0</v>
      </c>
      <c r="AQ1089" s="5">
        <f>COUNTIFS($B:$B,$B1089,$AG:$AG,AQ$1)</f>
        <v>0</v>
      </c>
      <c r="AR1089" s="5">
        <f>COUNTIFS($B:$B,$B1089,$AG:$AG,AR$1)</f>
        <v>0</v>
      </c>
      <c r="AS1089" s="5">
        <f>COUNTIFS($B:$B,$B1089,$AG:$AG,AS$1)</f>
        <v>0</v>
      </c>
      <c r="AT1089" s="5">
        <f>COUNTIFS($B:$B,$B1089,$AG:$AG,AT$1)</f>
        <v>1</v>
      </c>
      <c r="AU1089" s="5">
        <f>COUNTIFS($B:$B,$B1089,$AG:$AG,AU$1)</f>
        <v>0</v>
      </c>
    </row>
    <row r="1090" spans="1:47" ht="15" customHeight="1" x14ac:dyDescent="0.35">
      <c r="A1090" s="3">
        <f>IF(B1089=B1090,A1089,A1089+1)</f>
        <v>370</v>
      </c>
      <c r="B1090" s="3" t="s">
        <v>4411</v>
      </c>
      <c r="C1090" s="3" t="s">
        <v>3870</v>
      </c>
      <c r="D1090" s="3" t="s">
        <v>3044</v>
      </c>
      <c r="E1090" s="3" t="s">
        <v>3043</v>
      </c>
      <c r="F1090" s="4" t="s">
        <v>7</v>
      </c>
      <c r="G1090" s="4" t="s">
        <v>8</v>
      </c>
      <c r="H1090" s="4" t="s">
        <v>7</v>
      </c>
      <c r="I1090" s="3">
        <v>1</v>
      </c>
      <c r="J1090" s="3" t="s">
        <v>69</v>
      </c>
      <c r="K1090" s="3" t="s">
        <v>3065</v>
      </c>
      <c r="L1090" s="3" t="s">
        <v>36</v>
      </c>
      <c r="M1090" s="3" t="s">
        <v>4412</v>
      </c>
      <c r="N1090" s="3" t="s">
        <v>2144</v>
      </c>
      <c r="P1090" s="3" t="s">
        <v>669</v>
      </c>
      <c r="Q1090" s="3" t="s">
        <v>1475</v>
      </c>
      <c r="R1090" s="3" t="s">
        <v>2434</v>
      </c>
      <c r="S1090" s="2" t="str">
        <f>IF(P1090="심사불필요","-",VLOOKUP(K1090,'[1]자격증 backdata'!A:G,7,0))</f>
        <v>-</v>
      </c>
      <c r="T1090" s="2" t="str">
        <f>IF(S1090="-","-",IF(COUNTIFS(B:B,B1090,S:S,"필수")&gt;0,"자격요건충족","확인필요"))</f>
        <v>-</v>
      </c>
      <c r="U1090" s="2"/>
      <c r="W1090" s="2">
        <f>IF(Q1090="4급","심사불필요",VLOOKUP(K1090,'[1]자격증 backdata'!A:B,2,0))</f>
        <v>0</v>
      </c>
      <c r="X1090" s="3">
        <f>IF(R1090="A", MIN(20, SUMIFS(W:W, B:B, B1090, R:R, "A")),IF(R1090="B", MIN(30, SUMIFS(W:W, B:B, B1090, R:R, "B")),"비해당분야"))</f>
        <v>4</v>
      </c>
      <c r="Y1090" s="3" t="str">
        <f>IF(R1090="C",MIN(30,IF(COUNTIFS(B:B,B1090,W:W,"가1")=1,25,IF(COUNTIFS(B:B,B1090,W:W,"가1")&gt;=2,30,0))+IF(COUNTIFS(B:B,B1090,W:W,"나1")&gt;=4,30,IF(COUNTIFS(B:B,B1090,W:W,"나1")=3,26,IF(COUNTIFS(B:B,B1090,W:W,"나1")=2,22,IF(COUNTIFS(B:B,B1090,W:W,"나1")=1,18,0)))))+MIN(30,IF(COUNTIFS(B:B,B1090,W:W,"가2")=1,25,IF(COUNTIFS(B:B,B1090,W:W,"가2")&gt;=2,30,0))+IF(COUNTIFS(B:B,B1090,W:W,"나2")=3,30,IF(COUNTIFS(B:B,B1090,W:W,"나2")=2,25,IF(COUNTIFS(B:B,B1090,W:W,"나2")=1,20,0)))),"비해당분야")</f>
        <v>비해당분야</v>
      </c>
      <c r="Z1090" s="3" t="str">
        <f>IF(R1090="C",VLOOKUP(K1090,'[1]자격증 backdata'!A:F,6,0),"비해당분야")</f>
        <v>비해당분야</v>
      </c>
      <c r="AA1090" s="3" t="str">
        <f>IF(R1090="C",SUMIF(B:B,B1090,Z:Z),"비해당분야")</f>
        <v>비해당분야</v>
      </c>
      <c r="AB1090" s="3" t="str">
        <f>IF(R1090="C",SUM(Y1090,AA1090),"비해당분야")</f>
        <v>비해당분야</v>
      </c>
      <c r="AC1090" s="3">
        <f>IF(R1090="C",AB1090,X1090)</f>
        <v>4</v>
      </c>
      <c r="AD1090" s="3">
        <f>VLOOKUP(K1090,'[1]자격증 backdata'!A:D,4,0)</f>
        <v>5</v>
      </c>
      <c r="AE1090" s="3">
        <f>IF(_xlfn.MAXIFS(AD:AD,B:B,B1090)&gt;10,10,_xlfn.MAXIFS(AD:AD,B:B,B1090))</f>
        <v>5</v>
      </c>
      <c r="AG1090" s="2">
        <f>VLOOKUP(K1090,'[1]자격증 backdata'!A:C,3,0)</f>
        <v>0</v>
      </c>
      <c r="AH1090" s="2">
        <f>COUNTIFS($B:$B,$B1090,$AG:$AG,AH$1)</f>
        <v>0</v>
      </c>
      <c r="AI1090" s="2">
        <f>COUNTIFS($B:$B,$B1090,$AG:$AG,AI$1)</f>
        <v>0</v>
      </c>
      <c r="AJ1090" s="2">
        <f>COUNTIFS($B:$B,$B1090,$AG:$AG,AJ$1)</f>
        <v>0</v>
      </c>
      <c r="AK1090" s="2">
        <f>COUNTIFS($B:$B,$B1090,$AG:$AG,AK$1)</f>
        <v>0</v>
      </c>
      <c r="AL1090" s="2">
        <f>COUNTIFS($B:$B,$B1090,$AG:$AG,AL$1)</f>
        <v>0</v>
      </c>
      <c r="AM1090" s="2">
        <f>COUNTIFS($B:$B,$B1090,$AG:$AG,AM$1)</f>
        <v>0</v>
      </c>
      <c r="AN1090" s="2">
        <f>COUNTIFS($B:$B,$B1090,$AG:$AG,AN$1)</f>
        <v>0</v>
      </c>
      <c r="AO1090" s="2">
        <f>COUNTIFS($B:$B,$B1090,$AG:$AG,AO$1)</f>
        <v>0</v>
      </c>
      <c r="AP1090" s="2">
        <f>COUNTIFS($B:$B,$B1090,$AG:$AG,AP$1)</f>
        <v>0</v>
      </c>
      <c r="AQ1090" s="2">
        <f>COUNTIFS($B:$B,$B1090,$AG:$AG,AQ$1)</f>
        <v>0</v>
      </c>
      <c r="AR1090" s="2">
        <f>COUNTIFS($B:$B,$B1090,$AG:$AG,AR$1)</f>
        <v>0</v>
      </c>
      <c r="AS1090" s="2">
        <f>COUNTIFS($B:$B,$B1090,$AG:$AG,AS$1)</f>
        <v>0</v>
      </c>
      <c r="AT1090" s="2">
        <f>COUNTIFS($B:$B,$B1090,$AG:$AG,AT$1)</f>
        <v>1</v>
      </c>
      <c r="AU1090" s="2">
        <f>COUNTIFS($B:$B,$B1090,$AG:$AG,AU$1)</f>
        <v>0</v>
      </c>
    </row>
    <row r="1091" spans="1:47" ht="15" customHeight="1" x14ac:dyDescent="0.35">
      <c r="A1091" s="7">
        <f>IF(B1090=B1091,A1090,A1090+1)</f>
        <v>370</v>
      </c>
      <c r="B1091" s="7" t="s">
        <v>4411</v>
      </c>
      <c r="C1091" s="7" t="s">
        <v>3870</v>
      </c>
      <c r="D1091" s="7" t="s">
        <v>3044</v>
      </c>
      <c r="E1091" s="7" t="s">
        <v>3043</v>
      </c>
      <c r="F1091" s="4" t="s">
        <v>7</v>
      </c>
      <c r="G1091" s="4" t="s">
        <v>8</v>
      </c>
      <c r="H1091" s="4" t="s">
        <v>7</v>
      </c>
      <c r="I1091" s="3">
        <v>2</v>
      </c>
      <c r="J1091" s="3" t="s">
        <v>106</v>
      </c>
      <c r="K1091" s="3" t="s">
        <v>3057</v>
      </c>
      <c r="L1091" s="3" t="s">
        <v>55</v>
      </c>
      <c r="M1091" s="3" t="s">
        <v>4410</v>
      </c>
      <c r="N1091" s="3" t="s">
        <v>4409</v>
      </c>
      <c r="P1091" s="3" t="s">
        <v>669</v>
      </c>
      <c r="Q1091" s="3" t="s">
        <v>1475</v>
      </c>
      <c r="R1091" s="3" t="s">
        <v>2434</v>
      </c>
      <c r="S1091" s="2" t="str">
        <f>IF(P1091="심사불필요","-",VLOOKUP(K1091,'[1]자격증 backdata'!A:G,7,0))</f>
        <v>-</v>
      </c>
      <c r="T1091" s="2" t="str">
        <f>IF(S1091="-","-",IF(COUNTIFS(B:B,B1091,S:S,"필수")&gt;0,"자격요건충족","확인필요"))</f>
        <v>-</v>
      </c>
      <c r="U1091" s="2"/>
      <c r="W1091" s="2">
        <f>IF(Q1091="4급","심사불필요",VLOOKUP(K1091,'[1]자격증 backdata'!A:B,2,0))</f>
        <v>4</v>
      </c>
      <c r="X1091" s="3">
        <f>IF(R1091="A", MIN(20, SUMIFS(W:W, B:B, B1091, R:R, "A")),IF(R1091="B", MIN(30, SUMIFS(W:W, B:B, B1091, R:R, "B")),"비해당분야"))</f>
        <v>4</v>
      </c>
      <c r="Y1091" s="3" t="str">
        <f>IF(R1091="C",MIN(30,IF(COUNTIFS(B:B,B1091,W:W,"가1")=1,25,IF(COUNTIFS(B:B,B1091,W:W,"가1")&gt;=2,30,0))+IF(COUNTIFS(B:B,B1091,W:W,"나1")&gt;=4,30,IF(COUNTIFS(B:B,B1091,W:W,"나1")=3,26,IF(COUNTIFS(B:B,B1091,W:W,"나1")=2,22,IF(COUNTIFS(B:B,B1091,W:W,"나1")=1,18,0)))))+MIN(30,IF(COUNTIFS(B:B,B1091,W:W,"가2")=1,25,IF(COUNTIFS(B:B,B1091,W:W,"가2")&gt;=2,30,0))+IF(COUNTIFS(B:B,B1091,W:W,"나2")=3,30,IF(COUNTIFS(B:B,B1091,W:W,"나2")=2,25,IF(COUNTIFS(B:B,B1091,W:W,"나2")=1,20,0)))),"비해당분야")</f>
        <v>비해당분야</v>
      </c>
      <c r="Z1091" s="3" t="str">
        <f>IF(R1091="C",VLOOKUP(K1091,'[1]자격증 backdata'!A:F,6,0),"비해당분야")</f>
        <v>비해당분야</v>
      </c>
      <c r="AA1091" s="3" t="str">
        <f>IF(R1091="C",SUMIF(B:B,B1091,Z:Z),"비해당분야")</f>
        <v>비해당분야</v>
      </c>
      <c r="AB1091" s="3" t="str">
        <f>IF(R1091="C",SUM(Y1091,AA1091),"비해당분야")</f>
        <v>비해당분야</v>
      </c>
      <c r="AC1091" s="3">
        <f>IF(R1091="C",AB1091,X1091)</f>
        <v>4</v>
      </c>
      <c r="AD1091" s="3">
        <f>VLOOKUP(K1091,'[1]자격증 backdata'!A:D,4,0)</f>
        <v>0</v>
      </c>
      <c r="AE1091" s="3">
        <f>IF(_xlfn.MAXIFS(AD:AD,B:B,B1091)&gt;10,10,_xlfn.MAXIFS(AD:AD,B:B,B1091))</f>
        <v>5</v>
      </c>
      <c r="AG1091" s="2" t="str">
        <f>VLOOKUP(K1091,'[1]자격증 backdata'!A:C,3,0)</f>
        <v>M</v>
      </c>
      <c r="AH1091" s="2">
        <f>COUNTIFS($B:$B,$B1091,$AG:$AG,AH$1)</f>
        <v>0</v>
      </c>
      <c r="AI1091" s="2">
        <f>COUNTIFS($B:$B,$B1091,$AG:$AG,AI$1)</f>
        <v>0</v>
      </c>
      <c r="AJ1091" s="2">
        <f>COUNTIFS($B:$B,$B1091,$AG:$AG,AJ$1)</f>
        <v>0</v>
      </c>
      <c r="AK1091" s="2">
        <f>COUNTIFS($B:$B,$B1091,$AG:$AG,AK$1)</f>
        <v>0</v>
      </c>
      <c r="AL1091" s="2">
        <f>COUNTIFS($B:$B,$B1091,$AG:$AG,AL$1)</f>
        <v>0</v>
      </c>
      <c r="AM1091" s="2">
        <f>COUNTIFS($B:$B,$B1091,$AG:$AG,AM$1)</f>
        <v>0</v>
      </c>
      <c r="AN1091" s="2">
        <f>COUNTIFS($B:$B,$B1091,$AG:$AG,AN$1)</f>
        <v>0</v>
      </c>
      <c r="AO1091" s="2">
        <f>COUNTIFS($B:$B,$B1091,$AG:$AG,AO$1)</f>
        <v>0</v>
      </c>
      <c r="AP1091" s="2">
        <f>COUNTIFS($B:$B,$B1091,$AG:$AG,AP$1)</f>
        <v>0</v>
      </c>
      <c r="AQ1091" s="2">
        <f>COUNTIFS($B:$B,$B1091,$AG:$AG,AQ$1)</f>
        <v>0</v>
      </c>
      <c r="AR1091" s="2">
        <f>COUNTIFS($B:$B,$B1091,$AG:$AG,AR$1)</f>
        <v>0</v>
      </c>
      <c r="AS1091" s="2">
        <f>COUNTIFS($B:$B,$B1091,$AG:$AG,AS$1)</f>
        <v>0</v>
      </c>
      <c r="AT1091" s="2">
        <f>COUNTIFS($B:$B,$B1091,$AG:$AG,AT$1)</f>
        <v>1</v>
      </c>
      <c r="AU1091" s="2">
        <f>COUNTIFS($B:$B,$B1091,$AG:$AG,AU$1)</f>
        <v>0</v>
      </c>
    </row>
    <row r="1092" spans="1:47" ht="15" customHeight="1" x14ac:dyDescent="0.35">
      <c r="A1092" s="4">
        <f>IF(B1091=B1092,A1091,A1091+1)</f>
        <v>371</v>
      </c>
      <c r="B1092" s="4" t="s">
        <v>4407</v>
      </c>
      <c r="C1092" s="4" t="s">
        <v>4406</v>
      </c>
      <c r="D1092" s="4" t="s">
        <v>3044</v>
      </c>
      <c r="E1092" s="4" t="s">
        <v>3043</v>
      </c>
      <c r="F1092" s="4" t="s">
        <v>7</v>
      </c>
      <c r="G1092" s="4" t="s">
        <v>8</v>
      </c>
      <c r="H1092" s="4" t="s">
        <v>7</v>
      </c>
      <c r="I1092" s="4">
        <v>1</v>
      </c>
      <c r="J1092" s="4" t="s">
        <v>69</v>
      </c>
      <c r="K1092" s="4" t="s">
        <v>3065</v>
      </c>
      <c r="L1092" s="4" t="s">
        <v>36</v>
      </c>
      <c r="M1092" s="4" t="s">
        <v>4408</v>
      </c>
      <c r="N1092" s="4" t="s">
        <v>340</v>
      </c>
      <c r="P1092" s="4" t="s">
        <v>669</v>
      </c>
      <c r="Q1092" s="4" t="s">
        <v>1475</v>
      </c>
      <c r="R1092" s="4" t="s">
        <v>2434</v>
      </c>
      <c r="S1092" s="5" t="str">
        <f>IF(P1092="심사불필요","-",VLOOKUP(K1092,'[1]자격증 backdata'!A:G,7,0))</f>
        <v>-</v>
      </c>
      <c r="T1092" s="5" t="str">
        <f>IF(S1092="-","-",IF(COUNTIFS(B:B,B1092,S:S,"필수")&gt;0,"자격요건충족","확인필요"))</f>
        <v>-</v>
      </c>
      <c r="U1092" s="5"/>
      <c r="W1092" s="5">
        <f>IF(Q1092="4급","심사불필요",VLOOKUP(K1092,'[1]자격증 backdata'!A:B,2,0))</f>
        <v>0</v>
      </c>
      <c r="X1092" s="4">
        <f>IF(R1092="A", MIN(20, SUMIFS(W:W, B:B, B1092, R:R, "A")),IF(R1092="B", MIN(30, SUMIFS(W:W, B:B, B1092, R:R, "B")),"비해당분야"))</f>
        <v>4</v>
      </c>
      <c r="Y1092" s="4" t="str">
        <f>IF(R1092="C",MIN(30,IF(COUNTIFS(B:B,B1092,W:W,"가1")=1,25,IF(COUNTIFS(B:B,B1092,W:W,"가1")&gt;=2,30,0))+IF(COUNTIFS(B:B,B1092,W:W,"나1")&gt;=4,30,IF(COUNTIFS(B:B,B1092,W:W,"나1")=3,26,IF(COUNTIFS(B:B,B1092,W:W,"나1")=2,22,IF(COUNTIFS(B:B,B1092,W:W,"나1")=1,18,0)))))+MIN(30,IF(COUNTIFS(B:B,B1092,W:W,"가2")=1,25,IF(COUNTIFS(B:B,B1092,W:W,"가2")&gt;=2,30,0))+IF(COUNTIFS(B:B,B1092,W:W,"나2")=3,30,IF(COUNTIFS(B:B,B1092,W:W,"나2")=2,25,IF(COUNTIFS(B:B,B1092,W:W,"나2")=1,20,0)))),"비해당분야")</f>
        <v>비해당분야</v>
      </c>
      <c r="Z1092" s="4" t="str">
        <f>IF(R1092="C",VLOOKUP(K1092,'[1]자격증 backdata'!A:F,6,0),"비해당분야")</f>
        <v>비해당분야</v>
      </c>
      <c r="AA1092" s="4" t="str">
        <f>IF(R1092="C",SUMIF(B:B,B1092,Z:Z),"비해당분야")</f>
        <v>비해당분야</v>
      </c>
      <c r="AB1092" s="4" t="str">
        <f>IF(R1092="C",SUM(Y1092,AA1092),"비해당분야")</f>
        <v>비해당분야</v>
      </c>
      <c r="AC1092" s="4">
        <f>IF(R1092="C",AB1092,X1092)</f>
        <v>4</v>
      </c>
      <c r="AD1092" s="4">
        <f>VLOOKUP(K1092,'[1]자격증 backdata'!A:D,4,0)</f>
        <v>5</v>
      </c>
      <c r="AE1092" s="4">
        <f>IF(_xlfn.MAXIFS(AD:AD,B:B,B1092)&gt;10,10,_xlfn.MAXIFS(AD:AD,B:B,B1092))</f>
        <v>5</v>
      </c>
      <c r="AG1092" s="5">
        <f>VLOOKUP(K1092,'[1]자격증 backdata'!A:C,3,0)</f>
        <v>0</v>
      </c>
      <c r="AH1092" s="5">
        <f>COUNTIFS($B:$B,$B1092,$AG:$AG,AH$1)</f>
        <v>0</v>
      </c>
      <c r="AI1092" s="5">
        <f>COUNTIFS($B:$B,$B1092,$AG:$AG,AI$1)</f>
        <v>0</v>
      </c>
      <c r="AJ1092" s="5">
        <f>COUNTIFS($B:$B,$B1092,$AG:$AG,AJ$1)</f>
        <v>0</v>
      </c>
      <c r="AK1092" s="5">
        <f>COUNTIFS($B:$B,$B1092,$AG:$AG,AK$1)</f>
        <v>0</v>
      </c>
      <c r="AL1092" s="5">
        <f>COUNTIFS($B:$B,$B1092,$AG:$AG,AL$1)</f>
        <v>0</v>
      </c>
      <c r="AM1092" s="5">
        <f>COUNTIFS($B:$B,$B1092,$AG:$AG,AM$1)</f>
        <v>0</v>
      </c>
      <c r="AN1092" s="5">
        <f>COUNTIFS($B:$B,$B1092,$AG:$AG,AN$1)</f>
        <v>0</v>
      </c>
      <c r="AO1092" s="5">
        <f>COUNTIFS($B:$B,$B1092,$AG:$AG,AO$1)</f>
        <v>0</v>
      </c>
      <c r="AP1092" s="5">
        <f>COUNTIFS($B:$B,$B1092,$AG:$AG,AP$1)</f>
        <v>0</v>
      </c>
      <c r="AQ1092" s="5">
        <f>COUNTIFS($B:$B,$B1092,$AG:$AG,AQ$1)</f>
        <v>0</v>
      </c>
      <c r="AR1092" s="5">
        <f>COUNTIFS($B:$B,$B1092,$AG:$AG,AR$1)</f>
        <v>0</v>
      </c>
      <c r="AS1092" s="5">
        <f>COUNTIFS($B:$B,$B1092,$AG:$AG,AS$1)</f>
        <v>0</v>
      </c>
      <c r="AT1092" s="5">
        <f>COUNTIFS($B:$B,$B1092,$AG:$AG,AT$1)</f>
        <v>1</v>
      </c>
      <c r="AU1092" s="5">
        <f>COUNTIFS($B:$B,$B1092,$AG:$AG,AU$1)</f>
        <v>0</v>
      </c>
    </row>
    <row r="1093" spans="1:47" ht="15" customHeight="1" x14ac:dyDescent="0.35">
      <c r="A1093" s="6">
        <f>IF(B1092=B1093,A1092,A1092+1)</f>
        <v>371</v>
      </c>
      <c r="B1093" s="6" t="s">
        <v>4407</v>
      </c>
      <c r="C1093" s="6" t="s">
        <v>4406</v>
      </c>
      <c r="D1093" s="6" t="s">
        <v>3044</v>
      </c>
      <c r="E1093" s="6" t="s">
        <v>3043</v>
      </c>
      <c r="F1093" s="4" t="s">
        <v>7</v>
      </c>
      <c r="G1093" s="4" t="s">
        <v>8</v>
      </c>
      <c r="H1093" s="4" t="s">
        <v>7</v>
      </c>
      <c r="I1093" s="4">
        <v>2</v>
      </c>
      <c r="J1093" s="4" t="s">
        <v>106</v>
      </c>
      <c r="K1093" s="4" t="s">
        <v>3057</v>
      </c>
      <c r="L1093" s="4" t="s">
        <v>55</v>
      </c>
      <c r="M1093" s="4" t="s">
        <v>4405</v>
      </c>
      <c r="N1093" s="4" t="s">
        <v>156</v>
      </c>
      <c r="P1093" s="4" t="s">
        <v>669</v>
      </c>
      <c r="Q1093" s="4" t="s">
        <v>1475</v>
      </c>
      <c r="R1093" s="4" t="s">
        <v>2434</v>
      </c>
      <c r="S1093" s="5" t="str">
        <f>IF(P1093="심사불필요","-",VLOOKUP(K1093,'[1]자격증 backdata'!A:G,7,0))</f>
        <v>-</v>
      </c>
      <c r="T1093" s="5" t="str">
        <f>IF(S1093="-","-",IF(COUNTIFS(B:B,B1093,S:S,"필수")&gt;0,"자격요건충족","확인필요"))</f>
        <v>-</v>
      </c>
      <c r="U1093" s="5"/>
      <c r="W1093" s="5">
        <f>IF(Q1093="4급","심사불필요",VLOOKUP(K1093,'[1]자격증 backdata'!A:B,2,0))</f>
        <v>4</v>
      </c>
      <c r="X1093" s="4">
        <f>IF(R1093="A", MIN(20, SUMIFS(W:W, B:B, B1093, R:R, "A")),IF(R1093="B", MIN(30, SUMIFS(W:W, B:B, B1093, R:R, "B")),"비해당분야"))</f>
        <v>4</v>
      </c>
      <c r="Y1093" s="4" t="str">
        <f>IF(R1093="C",MIN(30,IF(COUNTIFS(B:B,B1093,W:W,"가1")=1,25,IF(COUNTIFS(B:B,B1093,W:W,"가1")&gt;=2,30,0))+IF(COUNTIFS(B:B,B1093,W:W,"나1")&gt;=4,30,IF(COUNTIFS(B:B,B1093,W:W,"나1")=3,26,IF(COUNTIFS(B:B,B1093,W:W,"나1")=2,22,IF(COUNTIFS(B:B,B1093,W:W,"나1")=1,18,0)))))+MIN(30,IF(COUNTIFS(B:B,B1093,W:W,"가2")=1,25,IF(COUNTIFS(B:B,B1093,W:W,"가2")&gt;=2,30,0))+IF(COUNTIFS(B:B,B1093,W:W,"나2")=3,30,IF(COUNTIFS(B:B,B1093,W:W,"나2")=2,25,IF(COUNTIFS(B:B,B1093,W:W,"나2")=1,20,0)))),"비해당분야")</f>
        <v>비해당분야</v>
      </c>
      <c r="Z1093" s="4" t="str">
        <f>IF(R1093="C",VLOOKUP(K1093,'[1]자격증 backdata'!A:F,6,0),"비해당분야")</f>
        <v>비해당분야</v>
      </c>
      <c r="AA1093" s="4" t="str">
        <f>IF(R1093="C",SUMIF(B:B,B1093,Z:Z),"비해당분야")</f>
        <v>비해당분야</v>
      </c>
      <c r="AB1093" s="4" t="str">
        <f>IF(R1093="C",SUM(Y1093,AA1093),"비해당분야")</f>
        <v>비해당분야</v>
      </c>
      <c r="AC1093" s="4">
        <f>IF(R1093="C",AB1093,X1093)</f>
        <v>4</v>
      </c>
      <c r="AD1093" s="4">
        <f>VLOOKUP(K1093,'[1]자격증 backdata'!A:D,4,0)</f>
        <v>0</v>
      </c>
      <c r="AE1093" s="4">
        <f>IF(_xlfn.MAXIFS(AD:AD,B:B,B1093)&gt;10,10,_xlfn.MAXIFS(AD:AD,B:B,B1093))</f>
        <v>5</v>
      </c>
      <c r="AG1093" s="5" t="str">
        <f>VLOOKUP(K1093,'[1]자격증 backdata'!A:C,3,0)</f>
        <v>M</v>
      </c>
      <c r="AH1093" s="5">
        <f>COUNTIFS($B:$B,$B1093,$AG:$AG,AH$1)</f>
        <v>0</v>
      </c>
      <c r="AI1093" s="5">
        <f>COUNTIFS($B:$B,$B1093,$AG:$AG,AI$1)</f>
        <v>0</v>
      </c>
      <c r="AJ1093" s="5">
        <f>COUNTIFS($B:$B,$B1093,$AG:$AG,AJ$1)</f>
        <v>0</v>
      </c>
      <c r="AK1093" s="5">
        <f>COUNTIFS($B:$B,$B1093,$AG:$AG,AK$1)</f>
        <v>0</v>
      </c>
      <c r="AL1093" s="5">
        <f>COUNTIFS($B:$B,$B1093,$AG:$AG,AL$1)</f>
        <v>0</v>
      </c>
      <c r="AM1093" s="5">
        <f>COUNTIFS($B:$B,$B1093,$AG:$AG,AM$1)</f>
        <v>0</v>
      </c>
      <c r="AN1093" s="5">
        <f>COUNTIFS($B:$B,$B1093,$AG:$AG,AN$1)</f>
        <v>0</v>
      </c>
      <c r="AO1093" s="5">
        <f>COUNTIFS($B:$B,$B1093,$AG:$AG,AO$1)</f>
        <v>0</v>
      </c>
      <c r="AP1093" s="5">
        <f>COUNTIFS($B:$B,$B1093,$AG:$AG,AP$1)</f>
        <v>0</v>
      </c>
      <c r="AQ1093" s="5">
        <f>COUNTIFS($B:$B,$B1093,$AG:$AG,AQ$1)</f>
        <v>0</v>
      </c>
      <c r="AR1093" s="5">
        <f>COUNTIFS($B:$B,$B1093,$AG:$AG,AR$1)</f>
        <v>0</v>
      </c>
      <c r="AS1093" s="5">
        <f>COUNTIFS($B:$B,$B1093,$AG:$AG,AS$1)</f>
        <v>0</v>
      </c>
      <c r="AT1093" s="5">
        <f>COUNTIFS($B:$B,$B1093,$AG:$AG,AT$1)</f>
        <v>1</v>
      </c>
      <c r="AU1093" s="5">
        <f>COUNTIFS($B:$B,$B1093,$AG:$AG,AU$1)</f>
        <v>0</v>
      </c>
    </row>
    <row r="1094" spans="1:47" ht="15" customHeight="1" x14ac:dyDescent="0.35">
      <c r="A1094" s="3">
        <f>IF(B1093=B1094,A1093,A1093+1)</f>
        <v>372</v>
      </c>
      <c r="B1094" s="3" t="s">
        <v>4400</v>
      </c>
      <c r="C1094" s="3" t="s">
        <v>4399</v>
      </c>
      <c r="D1094" s="3" t="s">
        <v>3044</v>
      </c>
      <c r="E1094" s="3" t="s">
        <v>3043</v>
      </c>
      <c r="F1094" s="4" t="s">
        <v>7</v>
      </c>
      <c r="G1094" s="4" t="s">
        <v>8</v>
      </c>
      <c r="H1094" s="4" t="s">
        <v>7</v>
      </c>
      <c r="I1094" s="3">
        <v>1</v>
      </c>
      <c r="J1094" s="3" t="s">
        <v>106</v>
      </c>
      <c r="K1094" s="3" t="s">
        <v>3057</v>
      </c>
      <c r="L1094" s="3" t="s">
        <v>55</v>
      </c>
      <c r="M1094" s="3" t="s">
        <v>4404</v>
      </c>
      <c r="N1094" s="3" t="s">
        <v>3762</v>
      </c>
      <c r="P1094" s="3" t="s">
        <v>669</v>
      </c>
      <c r="Q1094" s="3" t="s">
        <v>1475</v>
      </c>
      <c r="R1094" s="3" t="s">
        <v>2434</v>
      </c>
      <c r="S1094" s="2" t="str">
        <f>IF(P1094="심사불필요","-",VLOOKUP(K1094,'[1]자격증 backdata'!A:G,7,0))</f>
        <v>-</v>
      </c>
      <c r="T1094" s="2" t="str">
        <f>IF(S1094="-","-",IF(COUNTIFS(B:B,B1094,S:S,"필수")&gt;0,"자격요건충족","확인필요"))</f>
        <v>-</v>
      </c>
      <c r="U1094" s="2"/>
      <c r="W1094" s="2">
        <f>IF(Q1094="4급","심사불필요",VLOOKUP(K1094,'[1]자격증 backdata'!A:B,2,0))</f>
        <v>4</v>
      </c>
      <c r="X1094" s="3">
        <f>IF(R1094="A", MIN(20, SUMIFS(W:W, B:B, B1094, R:R, "A")),IF(R1094="B", MIN(30, SUMIFS(W:W, B:B, B1094, R:R, "B")),"비해당분야"))</f>
        <v>14</v>
      </c>
      <c r="Y1094" s="3" t="str">
        <f>IF(R1094="C",MIN(30,IF(COUNTIFS(B:B,B1094,W:W,"가1")=1,25,IF(COUNTIFS(B:B,B1094,W:W,"가1")&gt;=2,30,0))+IF(COUNTIFS(B:B,B1094,W:W,"나1")&gt;=4,30,IF(COUNTIFS(B:B,B1094,W:W,"나1")=3,26,IF(COUNTIFS(B:B,B1094,W:W,"나1")=2,22,IF(COUNTIFS(B:B,B1094,W:W,"나1")=1,18,0)))))+MIN(30,IF(COUNTIFS(B:B,B1094,W:W,"가2")=1,25,IF(COUNTIFS(B:B,B1094,W:W,"가2")&gt;=2,30,0))+IF(COUNTIFS(B:B,B1094,W:W,"나2")=3,30,IF(COUNTIFS(B:B,B1094,W:W,"나2")=2,25,IF(COUNTIFS(B:B,B1094,W:W,"나2")=1,20,0)))),"비해당분야")</f>
        <v>비해당분야</v>
      </c>
      <c r="Z1094" s="3" t="str">
        <f>IF(R1094="C",VLOOKUP(K1094,'[1]자격증 backdata'!A:F,6,0),"비해당분야")</f>
        <v>비해당분야</v>
      </c>
      <c r="AA1094" s="3" t="str">
        <f>IF(R1094="C",SUMIF(B:B,B1094,Z:Z),"비해당분야")</f>
        <v>비해당분야</v>
      </c>
      <c r="AB1094" s="3" t="str">
        <f>IF(R1094="C",SUM(Y1094,AA1094),"비해당분야")</f>
        <v>비해당분야</v>
      </c>
      <c r="AC1094" s="3">
        <f>IF(R1094="C",AB1094,X1094)</f>
        <v>14</v>
      </c>
      <c r="AD1094" s="3">
        <f>VLOOKUP(K1094,'[1]자격증 backdata'!A:D,4,0)</f>
        <v>0</v>
      </c>
      <c r="AE1094" s="3">
        <f>IF(_xlfn.MAXIFS(AD:AD,B:B,B1094)&gt;10,10,_xlfn.MAXIFS(AD:AD,B:B,B1094))</f>
        <v>5</v>
      </c>
      <c r="AG1094" s="2" t="str">
        <f>VLOOKUP(K1094,'[1]자격증 backdata'!A:C,3,0)</f>
        <v>M</v>
      </c>
      <c r="AH1094" s="2">
        <f>COUNTIFS($B:$B,$B1094,$AG:$AG,AH$1)</f>
        <v>0</v>
      </c>
      <c r="AI1094" s="2">
        <f>COUNTIFS($B:$B,$B1094,$AG:$AG,AI$1)</f>
        <v>0</v>
      </c>
      <c r="AJ1094" s="2">
        <f>COUNTIFS($B:$B,$B1094,$AG:$AG,AJ$1)</f>
        <v>0</v>
      </c>
      <c r="AK1094" s="2">
        <f>COUNTIFS($B:$B,$B1094,$AG:$AG,AK$1)</f>
        <v>0</v>
      </c>
      <c r="AL1094" s="2">
        <f>COUNTIFS($B:$B,$B1094,$AG:$AG,AL$1)</f>
        <v>0</v>
      </c>
      <c r="AM1094" s="2">
        <f>COUNTIFS($B:$B,$B1094,$AG:$AG,AM$1)</f>
        <v>0</v>
      </c>
      <c r="AN1094" s="2">
        <f>COUNTIFS($B:$B,$B1094,$AG:$AG,AN$1)</f>
        <v>1</v>
      </c>
      <c r="AO1094" s="2">
        <f>COUNTIFS($B:$B,$B1094,$AG:$AG,AO$1)</f>
        <v>1</v>
      </c>
      <c r="AP1094" s="2">
        <f>COUNTIFS($B:$B,$B1094,$AG:$AG,AP$1)</f>
        <v>0</v>
      </c>
      <c r="AQ1094" s="2">
        <f>COUNTIFS($B:$B,$B1094,$AG:$AG,AQ$1)</f>
        <v>0</v>
      </c>
      <c r="AR1094" s="2">
        <f>COUNTIFS($B:$B,$B1094,$AG:$AG,AR$1)</f>
        <v>0</v>
      </c>
      <c r="AS1094" s="2">
        <f>COUNTIFS($B:$B,$B1094,$AG:$AG,AS$1)</f>
        <v>0</v>
      </c>
      <c r="AT1094" s="2">
        <f>COUNTIFS($B:$B,$B1094,$AG:$AG,AT$1)</f>
        <v>1</v>
      </c>
      <c r="AU1094" s="2">
        <f>COUNTIFS($B:$B,$B1094,$AG:$AG,AU$1)</f>
        <v>0</v>
      </c>
    </row>
    <row r="1095" spans="1:47" ht="15" customHeight="1" x14ac:dyDescent="0.35">
      <c r="A1095" s="7">
        <f>IF(B1094=B1095,A1094,A1094+1)</f>
        <v>372</v>
      </c>
      <c r="B1095" s="7" t="s">
        <v>4400</v>
      </c>
      <c r="C1095" s="7" t="s">
        <v>4399</v>
      </c>
      <c r="D1095" s="7" t="s">
        <v>3044</v>
      </c>
      <c r="E1095" s="7" t="s">
        <v>3043</v>
      </c>
      <c r="F1095" s="4" t="s">
        <v>7</v>
      </c>
      <c r="G1095" s="4" t="s">
        <v>8</v>
      </c>
      <c r="H1095" s="4" t="s">
        <v>7</v>
      </c>
      <c r="I1095" s="3">
        <v>2</v>
      </c>
      <c r="J1095" s="3" t="s">
        <v>653</v>
      </c>
      <c r="K1095" s="3" t="s">
        <v>3052</v>
      </c>
      <c r="L1095" s="3" t="s">
        <v>651</v>
      </c>
      <c r="M1095" s="3" t="s">
        <v>4403</v>
      </c>
      <c r="N1095" s="3" t="s">
        <v>2531</v>
      </c>
      <c r="P1095" s="3" t="s">
        <v>669</v>
      </c>
      <c r="Q1095" s="3" t="s">
        <v>1475</v>
      </c>
      <c r="R1095" s="3" t="s">
        <v>2434</v>
      </c>
      <c r="S1095" s="2" t="str">
        <f>IF(P1095="심사불필요","-",VLOOKUP(K1095,'[1]자격증 backdata'!A:G,7,0))</f>
        <v>-</v>
      </c>
      <c r="T1095" s="2" t="str">
        <f>IF(S1095="-","-",IF(COUNTIFS(B:B,B1095,S:S,"필수")&gt;0,"자격요건충족","확인필요"))</f>
        <v>-</v>
      </c>
      <c r="U1095" s="2"/>
      <c r="W1095" s="2">
        <f>IF(Q1095="4급","심사불필요",VLOOKUP(K1095,'[1]자격증 backdata'!A:B,2,0))</f>
        <v>4</v>
      </c>
      <c r="X1095" s="3">
        <f>IF(R1095="A", MIN(20, SUMIFS(W:W, B:B, B1095, R:R, "A")),IF(R1095="B", MIN(30, SUMIFS(W:W, B:B, B1095, R:R, "B")),"비해당분야"))</f>
        <v>14</v>
      </c>
      <c r="Y1095" s="3" t="str">
        <f>IF(R1095="C",MIN(30,IF(COUNTIFS(B:B,B1095,W:W,"가1")=1,25,IF(COUNTIFS(B:B,B1095,W:W,"가1")&gt;=2,30,0))+IF(COUNTIFS(B:B,B1095,W:W,"나1")&gt;=4,30,IF(COUNTIFS(B:B,B1095,W:W,"나1")=3,26,IF(COUNTIFS(B:B,B1095,W:W,"나1")=2,22,IF(COUNTIFS(B:B,B1095,W:W,"나1")=1,18,0)))))+MIN(30,IF(COUNTIFS(B:B,B1095,W:W,"가2")=1,25,IF(COUNTIFS(B:B,B1095,W:W,"가2")&gt;=2,30,0))+IF(COUNTIFS(B:B,B1095,W:W,"나2")=3,30,IF(COUNTIFS(B:B,B1095,W:W,"나2")=2,25,IF(COUNTIFS(B:B,B1095,W:W,"나2")=1,20,0)))),"비해당분야")</f>
        <v>비해당분야</v>
      </c>
      <c r="Z1095" s="3" t="str">
        <f>IF(R1095="C",VLOOKUP(K1095,'[1]자격증 backdata'!A:F,6,0),"비해당분야")</f>
        <v>비해당분야</v>
      </c>
      <c r="AA1095" s="3" t="str">
        <f>IF(R1095="C",SUMIF(B:B,B1095,Z:Z),"비해당분야")</f>
        <v>비해당분야</v>
      </c>
      <c r="AB1095" s="3" t="str">
        <f>IF(R1095="C",SUM(Y1095,AA1095),"비해당분야")</f>
        <v>비해당분야</v>
      </c>
      <c r="AC1095" s="3">
        <f>IF(R1095="C",AB1095,X1095)</f>
        <v>14</v>
      </c>
      <c r="AD1095" s="3">
        <f>VLOOKUP(K1095,'[1]자격증 backdata'!A:D,4,0)</f>
        <v>0</v>
      </c>
      <c r="AE1095" s="3">
        <f>IF(_xlfn.MAXIFS(AD:AD,B:B,B1095)&gt;10,10,_xlfn.MAXIFS(AD:AD,B:B,B1095))</f>
        <v>5</v>
      </c>
      <c r="AG1095" s="2" t="str">
        <f>VLOOKUP(K1095,'[1]자격증 backdata'!A:C,3,0)</f>
        <v>H</v>
      </c>
      <c r="AH1095" s="2">
        <f>COUNTIFS($B:$B,$B1095,$AG:$AG,AH$1)</f>
        <v>0</v>
      </c>
      <c r="AI1095" s="2">
        <f>COUNTIFS($B:$B,$B1095,$AG:$AG,AI$1)</f>
        <v>0</v>
      </c>
      <c r="AJ1095" s="2">
        <f>COUNTIFS($B:$B,$B1095,$AG:$AG,AJ$1)</f>
        <v>0</v>
      </c>
      <c r="AK1095" s="2">
        <f>COUNTIFS($B:$B,$B1095,$AG:$AG,AK$1)</f>
        <v>0</v>
      </c>
      <c r="AL1095" s="2">
        <f>COUNTIFS($B:$B,$B1095,$AG:$AG,AL$1)</f>
        <v>0</v>
      </c>
      <c r="AM1095" s="2">
        <f>COUNTIFS($B:$B,$B1095,$AG:$AG,AM$1)</f>
        <v>0</v>
      </c>
      <c r="AN1095" s="2">
        <f>COUNTIFS($B:$B,$B1095,$AG:$AG,AN$1)</f>
        <v>1</v>
      </c>
      <c r="AO1095" s="2">
        <f>COUNTIFS($B:$B,$B1095,$AG:$AG,AO$1)</f>
        <v>1</v>
      </c>
      <c r="AP1095" s="2">
        <f>COUNTIFS($B:$B,$B1095,$AG:$AG,AP$1)</f>
        <v>0</v>
      </c>
      <c r="AQ1095" s="2">
        <f>COUNTIFS($B:$B,$B1095,$AG:$AG,AQ$1)</f>
        <v>0</v>
      </c>
      <c r="AR1095" s="2">
        <f>COUNTIFS($B:$B,$B1095,$AG:$AG,AR$1)</f>
        <v>0</v>
      </c>
      <c r="AS1095" s="2">
        <f>COUNTIFS($B:$B,$B1095,$AG:$AG,AS$1)</f>
        <v>0</v>
      </c>
      <c r="AT1095" s="2">
        <f>COUNTIFS($B:$B,$B1095,$AG:$AG,AT$1)</f>
        <v>1</v>
      </c>
      <c r="AU1095" s="2">
        <f>COUNTIFS($B:$B,$B1095,$AG:$AG,AU$1)</f>
        <v>0</v>
      </c>
    </row>
    <row r="1096" spans="1:47" ht="15" customHeight="1" x14ac:dyDescent="0.35">
      <c r="A1096" s="7">
        <f>IF(B1095=B1096,A1095,A1095+1)</f>
        <v>372</v>
      </c>
      <c r="B1096" s="7" t="s">
        <v>4400</v>
      </c>
      <c r="C1096" s="7" t="s">
        <v>4399</v>
      </c>
      <c r="D1096" s="7" t="s">
        <v>3044</v>
      </c>
      <c r="E1096" s="7" t="s">
        <v>3043</v>
      </c>
      <c r="F1096" s="4" t="s">
        <v>7</v>
      </c>
      <c r="G1096" s="4" t="s">
        <v>8</v>
      </c>
      <c r="H1096" s="4" t="s">
        <v>7</v>
      </c>
      <c r="I1096" s="3">
        <v>3</v>
      </c>
      <c r="J1096" s="3" t="s">
        <v>241</v>
      </c>
      <c r="K1096" s="3" t="s">
        <v>3473</v>
      </c>
      <c r="L1096" s="3" t="s">
        <v>4</v>
      </c>
      <c r="M1096" s="3" t="s">
        <v>4402</v>
      </c>
      <c r="N1096" s="3" t="s">
        <v>2264</v>
      </c>
      <c r="P1096" s="3" t="s">
        <v>669</v>
      </c>
      <c r="Q1096" s="3" t="s">
        <v>1475</v>
      </c>
      <c r="R1096" s="3" t="s">
        <v>2434</v>
      </c>
      <c r="S1096" s="2" t="str">
        <f>IF(P1096="심사불필요","-",VLOOKUP(K1096,'[1]자격증 backdata'!A:G,7,0))</f>
        <v>-</v>
      </c>
      <c r="T1096" s="2" t="str">
        <f>IF(S1096="-","-",IF(COUNTIFS(B:B,B1096,S:S,"필수")&gt;0,"자격요건충족","확인필요"))</f>
        <v>-</v>
      </c>
      <c r="U1096" s="2"/>
      <c r="W1096" s="2">
        <f>IF(Q1096="4급","심사불필요",VLOOKUP(K1096,'[1]자격증 backdata'!A:B,2,0))</f>
        <v>2</v>
      </c>
      <c r="X1096" s="3">
        <f>IF(R1096="A", MIN(20, SUMIFS(W:W, B:B, B1096, R:R, "A")),IF(R1096="B", MIN(30, SUMIFS(W:W, B:B, B1096, R:R, "B")),"비해당분야"))</f>
        <v>14</v>
      </c>
      <c r="Y1096" s="3" t="str">
        <f>IF(R1096="C",MIN(30,IF(COUNTIFS(B:B,B1096,W:W,"가1")=1,25,IF(COUNTIFS(B:B,B1096,W:W,"가1")&gt;=2,30,0))+IF(COUNTIFS(B:B,B1096,W:W,"나1")&gt;=4,30,IF(COUNTIFS(B:B,B1096,W:W,"나1")=3,26,IF(COUNTIFS(B:B,B1096,W:W,"나1")=2,22,IF(COUNTIFS(B:B,B1096,W:W,"나1")=1,18,0)))))+MIN(30,IF(COUNTIFS(B:B,B1096,W:W,"가2")=1,25,IF(COUNTIFS(B:B,B1096,W:W,"가2")&gt;=2,30,0))+IF(COUNTIFS(B:B,B1096,W:W,"나2")=3,30,IF(COUNTIFS(B:B,B1096,W:W,"나2")=2,25,IF(COUNTIFS(B:B,B1096,W:W,"나2")=1,20,0)))),"비해당분야")</f>
        <v>비해당분야</v>
      </c>
      <c r="Z1096" s="3" t="str">
        <f>IF(R1096="C",VLOOKUP(K1096,'[1]자격증 backdata'!A:F,6,0),"비해당분야")</f>
        <v>비해당분야</v>
      </c>
      <c r="AA1096" s="3" t="str">
        <f>IF(R1096="C",SUMIF(B:B,B1096,Z:Z),"비해당분야")</f>
        <v>비해당분야</v>
      </c>
      <c r="AB1096" s="3" t="str">
        <f>IF(R1096="C",SUM(Y1096,AA1096),"비해당분야")</f>
        <v>비해당분야</v>
      </c>
      <c r="AC1096" s="3">
        <f>IF(R1096="C",AB1096,X1096)</f>
        <v>14</v>
      </c>
      <c r="AD1096" s="3">
        <f>VLOOKUP(K1096,'[1]자격증 backdata'!A:D,4,0)</f>
        <v>0</v>
      </c>
      <c r="AE1096" s="3">
        <f>IF(_xlfn.MAXIFS(AD:AD,B:B,B1096)&gt;10,10,_xlfn.MAXIFS(AD:AD,B:B,B1096))</f>
        <v>5</v>
      </c>
      <c r="AG1096" s="2">
        <f>VLOOKUP(K1096,'[1]자격증 backdata'!A:C,3,0)</f>
        <v>0</v>
      </c>
      <c r="AH1096" s="2">
        <f>COUNTIFS($B:$B,$B1096,$AG:$AG,AH$1)</f>
        <v>0</v>
      </c>
      <c r="AI1096" s="2">
        <f>COUNTIFS($B:$B,$B1096,$AG:$AG,AI$1)</f>
        <v>0</v>
      </c>
      <c r="AJ1096" s="2">
        <f>COUNTIFS($B:$B,$B1096,$AG:$AG,AJ$1)</f>
        <v>0</v>
      </c>
      <c r="AK1096" s="2">
        <f>COUNTIFS($B:$B,$B1096,$AG:$AG,AK$1)</f>
        <v>0</v>
      </c>
      <c r="AL1096" s="2">
        <f>COUNTIFS($B:$B,$B1096,$AG:$AG,AL$1)</f>
        <v>0</v>
      </c>
      <c r="AM1096" s="2">
        <f>COUNTIFS($B:$B,$B1096,$AG:$AG,AM$1)</f>
        <v>0</v>
      </c>
      <c r="AN1096" s="2">
        <f>COUNTIFS($B:$B,$B1096,$AG:$AG,AN$1)</f>
        <v>1</v>
      </c>
      <c r="AO1096" s="2">
        <f>COUNTIFS($B:$B,$B1096,$AG:$AG,AO$1)</f>
        <v>1</v>
      </c>
      <c r="AP1096" s="2">
        <f>COUNTIFS($B:$B,$B1096,$AG:$AG,AP$1)</f>
        <v>0</v>
      </c>
      <c r="AQ1096" s="2">
        <f>COUNTIFS($B:$B,$B1096,$AG:$AG,AQ$1)</f>
        <v>0</v>
      </c>
      <c r="AR1096" s="2">
        <f>COUNTIFS($B:$B,$B1096,$AG:$AG,AR$1)</f>
        <v>0</v>
      </c>
      <c r="AS1096" s="2">
        <f>COUNTIFS($B:$B,$B1096,$AG:$AG,AS$1)</f>
        <v>0</v>
      </c>
      <c r="AT1096" s="2">
        <f>COUNTIFS($B:$B,$B1096,$AG:$AG,AT$1)</f>
        <v>1</v>
      </c>
      <c r="AU1096" s="2">
        <f>COUNTIFS($B:$B,$B1096,$AG:$AG,AU$1)</f>
        <v>0</v>
      </c>
    </row>
    <row r="1097" spans="1:47" ht="15" customHeight="1" x14ac:dyDescent="0.35">
      <c r="A1097" s="7">
        <f>IF(B1096=B1097,A1096,A1096+1)</f>
        <v>372</v>
      </c>
      <c r="B1097" s="7" t="s">
        <v>4400</v>
      </c>
      <c r="C1097" s="7" t="s">
        <v>4399</v>
      </c>
      <c r="D1097" s="7" t="s">
        <v>3044</v>
      </c>
      <c r="E1097" s="7" t="s">
        <v>3043</v>
      </c>
      <c r="F1097" s="4" t="s">
        <v>7</v>
      </c>
      <c r="G1097" s="4" t="s">
        <v>8</v>
      </c>
      <c r="H1097" s="4" t="s">
        <v>7</v>
      </c>
      <c r="I1097" s="3">
        <v>4</v>
      </c>
      <c r="J1097" s="3" t="s">
        <v>69</v>
      </c>
      <c r="K1097" s="3" t="s">
        <v>3065</v>
      </c>
      <c r="L1097" s="3" t="s">
        <v>36</v>
      </c>
      <c r="M1097" s="3" t="s">
        <v>4401</v>
      </c>
      <c r="N1097" s="3" t="s">
        <v>1091</v>
      </c>
      <c r="P1097" s="3" t="s">
        <v>669</v>
      </c>
      <c r="Q1097" s="3" t="s">
        <v>1475</v>
      </c>
      <c r="R1097" s="3" t="s">
        <v>2434</v>
      </c>
      <c r="S1097" s="2" t="str">
        <f>IF(P1097="심사불필요","-",VLOOKUP(K1097,'[1]자격증 backdata'!A:G,7,0))</f>
        <v>-</v>
      </c>
      <c r="T1097" s="2" t="str">
        <f>IF(S1097="-","-",IF(COUNTIFS(B:B,B1097,S:S,"필수")&gt;0,"자격요건충족","확인필요"))</f>
        <v>-</v>
      </c>
      <c r="U1097" s="2"/>
      <c r="W1097" s="2">
        <f>IF(Q1097="4급","심사불필요",VLOOKUP(K1097,'[1]자격증 backdata'!A:B,2,0))</f>
        <v>0</v>
      </c>
      <c r="X1097" s="3">
        <f>IF(R1097="A", MIN(20, SUMIFS(W:W, B:B, B1097, R:R, "A")),IF(R1097="B", MIN(30, SUMIFS(W:W, B:B, B1097, R:R, "B")),"비해당분야"))</f>
        <v>14</v>
      </c>
      <c r="Y1097" s="3" t="str">
        <f>IF(R1097="C",MIN(30,IF(COUNTIFS(B:B,B1097,W:W,"가1")=1,25,IF(COUNTIFS(B:B,B1097,W:W,"가1")&gt;=2,30,0))+IF(COUNTIFS(B:B,B1097,W:W,"나1")&gt;=4,30,IF(COUNTIFS(B:B,B1097,W:W,"나1")=3,26,IF(COUNTIFS(B:B,B1097,W:W,"나1")=2,22,IF(COUNTIFS(B:B,B1097,W:W,"나1")=1,18,0)))))+MIN(30,IF(COUNTIFS(B:B,B1097,W:W,"가2")=1,25,IF(COUNTIFS(B:B,B1097,W:W,"가2")&gt;=2,30,0))+IF(COUNTIFS(B:B,B1097,W:W,"나2")=3,30,IF(COUNTIFS(B:B,B1097,W:W,"나2")=2,25,IF(COUNTIFS(B:B,B1097,W:W,"나2")=1,20,0)))),"비해당분야")</f>
        <v>비해당분야</v>
      </c>
      <c r="Z1097" s="3" t="str">
        <f>IF(R1097="C",VLOOKUP(K1097,'[1]자격증 backdata'!A:F,6,0),"비해당분야")</f>
        <v>비해당분야</v>
      </c>
      <c r="AA1097" s="3" t="str">
        <f>IF(R1097="C",SUMIF(B:B,B1097,Z:Z),"비해당분야")</f>
        <v>비해당분야</v>
      </c>
      <c r="AB1097" s="3" t="str">
        <f>IF(R1097="C",SUM(Y1097,AA1097),"비해당분야")</f>
        <v>비해당분야</v>
      </c>
      <c r="AC1097" s="3">
        <f>IF(R1097="C",AB1097,X1097)</f>
        <v>14</v>
      </c>
      <c r="AD1097" s="3">
        <f>VLOOKUP(K1097,'[1]자격증 backdata'!A:D,4,0)</f>
        <v>5</v>
      </c>
      <c r="AE1097" s="3">
        <f>IF(_xlfn.MAXIFS(AD:AD,B:B,B1097)&gt;10,10,_xlfn.MAXIFS(AD:AD,B:B,B1097))</f>
        <v>5</v>
      </c>
      <c r="AG1097" s="2">
        <f>VLOOKUP(K1097,'[1]자격증 backdata'!A:C,3,0)</f>
        <v>0</v>
      </c>
      <c r="AH1097" s="2">
        <f>COUNTIFS($B:$B,$B1097,$AG:$AG,AH$1)</f>
        <v>0</v>
      </c>
      <c r="AI1097" s="2">
        <f>COUNTIFS($B:$B,$B1097,$AG:$AG,AI$1)</f>
        <v>0</v>
      </c>
      <c r="AJ1097" s="2">
        <f>COUNTIFS($B:$B,$B1097,$AG:$AG,AJ$1)</f>
        <v>0</v>
      </c>
      <c r="AK1097" s="2">
        <f>COUNTIFS($B:$B,$B1097,$AG:$AG,AK$1)</f>
        <v>0</v>
      </c>
      <c r="AL1097" s="2">
        <f>COUNTIFS($B:$B,$B1097,$AG:$AG,AL$1)</f>
        <v>0</v>
      </c>
      <c r="AM1097" s="2">
        <f>COUNTIFS($B:$B,$B1097,$AG:$AG,AM$1)</f>
        <v>0</v>
      </c>
      <c r="AN1097" s="2">
        <f>COUNTIFS($B:$B,$B1097,$AG:$AG,AN$1)</f>
        <v>1</v>
      </c>
      <c r="AO1097" s="2">
        <f>COUNTIFS($B:$B,$B1097,$AG:$AG,AO$1)</f>
        <v>1</v>
      </c>
      <c r="AP1097" s="2">
        <f>COUNTIFS($B:$B,$B1097,$AG:$AG,AP$1)</f>
        <v>0</v>
      </c>
      <c r="AQ1097" s="2">
        <f>COUNTIFS($B:$B,$B1097,$AG:$AG,AQ$1)</f>
        <v>0</v>
      </c>
      <c r="AR1097" s="2">
        <f>COUNTIFS($B:$B,$B1097,$AG:$AG,AR$1)</f>
        <v>0</v>
      </c>
      <c r="AS1097" s="2">
        <f>COUNTIFS($B:$B,$B1097,$AG:$AG,AS$1)</f>
        <v>0</v>
      </c>
      <c r="AT1097" s="2">
        <f>COUNTIFS($B:$B,$B1097,$AG:$AG,AT$1)</f>
        <v>1</v>
      </c>
      <c r="AU1097" s="2">
        <f>COUNTIFS($B:$B,$B1097,$AG:$AG,AU$1)</f>
        <v>0</v>
      </c>
    </row>
    <row r="1098" spans="1:47" ht="15" customHeight="1" x14ac:dyDescent="0.35">
      <c r="A1098" s="7">
        <f>IF(B1097=B1098,A1097,A1097+1)</f>
        <v>372</v>
      </c>
      <c r="B1098" s="7" t="s">
        <v>4400</v>
      </c>
      <c r="C1098" s="7" t="s">
        <v>4399</v>
      </c>
      <c r="D1098" s="7" t="s">
        <v>3044</v>
      </c>
      <c r="E1098" s="7" t="s">
        <v>3043</v>
      </c>
      <c r="F1098" s="4" t="s">
        <v>7</v>
      </c>
      <c r="G1098" s="4" t="s">
        <v>8</v>
      </c>
      <c r="H1098" s="4" t="s">
        <v>7</v>
      </c>
      <c r="I1098" s="3">
        <v>5</v>
      </c>
      <c r="J1098" s="3" t="s">
        <v>215</v>
      </c>
      <c r="K1098" s="3" t="s">
        <v>3164</v>
      </c>
      <c r="L1098" s="3" t="s">
        <v>55</v>
      </c>
      <c r="M1098" s="3" t="s">
        <v>4398</v>
      </c>
      <c r="N1098" s="3" t="s">
        <v>4397</v>
      </c>
      <c r="P1098" s="3" t="s">
        <v>669</v>
      </c>
      <c r="Q1098" s="3" t="s">
        <v>1475</v>
      </c>
      <c r="R1098" s="3" t="s">
        <v>2434</v>
      </c>
      <c r="S1098" s="2" t="str">
        <f>IF(P1098="심사불필요","-",VLOOKUP(K1098,'[1]자격증 backdata'!A:G,7,0))</f>
        <v>-</v>
      </c>
      <c r="T1098" s="2" t="str">
        <f>IF(S1098="-","-",IF(COUNTIFS(B:B,B1098,S:S,"필수")&gt;0,"자격요건충족","확인필요"))</f>
        <v>-</v>
      </c>
      <c r="U1098" s="2"/>
      <c r="W1098" s="2">
        <f>IF(Q1098="4급","심사불필요",VLOOKUP(K1098,'[1]자격증 backdata'!A:B,2,0))</f>
        <v>4</v>
      </c>
      <c r="X1098" s="3">
        <f>IF(R1098="A", MIN(20, SUMIFS(W:W, B:B, B1098, R:R, "A")),IF(R1098="B", MIN(30, SUMIFS(W:W, B:B, B1098, R:R, "B")),"비해당분야"))</f>
        <v>14</v>
      </c>
      <c r="Y1098" s="3" t="str">
        <f>IF(R1098="C",MIN(30,IF(COUNTIFS(B:B,B1098,W:W,"가1")=1,25,IF(COUNTIFS(B:B,B1098,W:W,"가1")&gt;=2,30,0))+IF(COUNTIFS(B:B,B1098,W:W,"나1")&gt;=4,30,IF(COUNTIFS(B:B,B1098,W:W,"나1")=3,26,IF(COUNTIFS(B:B,B1098,W:W,"나1")=2,22,IF(COUNTIFS(B:B,B1098,W:W,"나1")=1,18,0)))))+MIN(30,IF(COUNTIFS(B:B,B1098,W:W,"가2")=1,25,IF(COUNTIFS(B:B,B1098,W:W,"가2")&gt;=2,30,0))+IF(COUNTIFS(B:B,B1098,W:W,"나2")=3,30,IF(COUNTIFS(B:B,B1098,W:W,"나2")=2,25,IF(COUNTIFS(B:B,B1098,W:W,"나2")=1,20,0)))),"비해당분야")</f>
        <v>비해당분야</v>
      </c>
      <c r="Z1098" s="3" t="str">
        <f>IF(R1098="C",VLOOKUP(K1098,'[1]자격증 backdata'!A:F,6,0),"비해당분야")</f>
        <v>비해당분야</v>
      </c>
      <c r="AA1098" s="3" t="str">
        <f>IF(R1098="C",SUMIF(B:B,B1098,Z:Z),"비해당분야")</f>
        <v>비해당분야</v>
      </c>
      <c r="AB1098" s="3" t="str">
        <f>IF(R1098="C",SUM(Y1098,AA1098),"비해당분야")</f>
        <v>비해당분야</v>
      </c>
      <c r="AC1098" s="3">
        <f>IF(R1098="C",AB1098,X1098)</f>
        <v>14</v>
      </c>
      <c r="AD1098" s="3">
        <f>VLOOKUP(K1098,'[1]자격증 backdata'!A:D,4,0)</f>
        <v>0</v>
      </c>
      <c r="AE1098" s="3">
        <f>IF(_xlfn.MAXIFS(AD:AD,B:B,B1098)&gt;10,10,_xlfn.MAXIFS(AD:AD,B:B,B1098))</f>
        <v>5</v>
      </c>
      <c r="AG1098" s="2" t="str">
        <f>VLOOKUP(K1098,'[1]자격증 backdata'!A:C,3,0)</f>
        <v>G</v>
      </c>
      <c r="AH1098" s="2">
        <f>COUNTIFS($B:$B,$B1098,$AG:$AG,AH$1)</f>
        <v>0</v>
      </c>
      <c r="AI1098" s="2">
        <f>COUNTIFS($B:$B,$B1098,$AG:$AG,AI$1)</f>
        <v>0</v>
      </c>
      <c r="AJ1098" s="2">
        <f>COUNTIFS($B:$B,$B1098,$AG:$AG,AJ$1)</f>
        <v>0</v>
      </c>
      <c r="AK1098" s="2">
        <f>COUNTIFS($B:$B,$B1098,$AG:$AG,AK$1)</f>
        <v>0</v>
      </c>
      <c r="AL1098" s="2">
        <f>COUNTIFS($B:$B,$B1098,$AG:$AG,AL$1)</f>
        <v>0</v>
      </c>
      <c r="AM1098" s="2">
        <f>COUNTIFS($B:$B,$B1098,$AG:$AG,AM$1)</f>
        <v>0</v>
      </c>
      <c r="AN1098" s="2">
        <f>COUNTIFS($B:$B,$B1098,$AG:$AG,AN$1)</f>
        <v>1</v>
      </c>
      <c r="AO1098" s="2">
        <f>COUNTIFS($B:$B,$B1098,$AG:$AG,AO$1)</f>
        <v>1</v>
      </c>
      <c r="AP1098" s="2">
        <f>COUNTIFS($B:$B,$B1098,$AG:$AG,AP$1)</f>
        <v>0</v>
      </c>
      <c r="AQ1098" s="2">
        <f>COUNTIFS($B:$B,$B1098,$AG:$AG,AQ$1)</f>
        <v>0</v>
      </c>
      <c r="AR1098" s="2">
        <f>COUNTIFS($B:$B,$B1098,$AG:$AG,AR$1)</f>
        <v>0</v>
      </c>
      <c r="AS1098" s="2">
        <f>COUNTIFS($B:$B,$B1098,$AG:$AG,AS$1)</f>
        <v>0</v>
      </c>
      <c r="AT1098" s="2">
        <f>COUNTIFS($B:$B,$B1098,$AG:$AG,AT$1)</f>
        <v>1</v>
      </c>
      <c r="AU1098" s="2">
        <f>COUNTIFS($B:$B,$B1098,$AG:$AG,AU$1)</f>
        <v>0</v>
      </c>
    </row>
    <row r="1099" spans="1:47" ht="15" customHeight="1" x14ac:dyDescent="0.35">
      <c r="A1099" s="4">
        <f>IF(B1098=B1099,A1098,A1098+1)</f>
        <v>373</v>
      </c>
      <c r="B1099" s="4" t="s">
        <v>4395</v>
      </c>
      <c r="C1099" s="4" t="s">
        <v>4394</v>
      </c>
      <c r="D1099" s="4" t="s">
        <v>3044</v>
      </c>
      <c r="E1099" s="4" t="s">
        <v>3043</v>
      </c>
      <c r="F1099" s="4" t="s">
        <v>7</v>
      </c>
      <c r="G1099" s="4" t="s">
        <v>8</v>
      </c>
      <c r="H1099" s="4" t="s">
        <v>7</v>
      </c>
      <c r="I1099" s="4">
        <v>1</v>
      </c>
      <c r="J1099" s="4" t="s">
        <v>69</v>
      </c>
      <c r="K1099" s="4" t="s">
        <v>3065</v>
      </c>
      <c r="L1099" s="4" t="s">
        <v>36</v>
      </c>
      <c r="M1099" s="4" t="s">
        <v>4396</v>
      </c>
      <c r="N1099" s="4" t="s">
        <v>244</v>
      </c>
      <c r="P1099" s="4" t="s">
        <v>669</v>
      </c>
      <c r="Q1099" s="4" t="s">
        <v>1475</v>
      </c>
      <c r="R1099" s="4" t="s">
        <v>2434</v>
      </c>
      <c r="S1099" s="5" t="str">
        <f>IF(P1099="심사불필요","-",VLOOKUP(K1099,'[1]자격증 backdata'!A:G,7,0))</f>
        <v>-</v>
      </c>
      <c r="T1099" s="5" t="str">
        <f>IF(S1099="-","-",IF(COUNTIFS(B:B,B1099,S:S,"필수")&gt;0,"자격요건충족","확인필요"))</f>
        <v>-</v>
      </c>
      <c r="U1099" s="5"/>
      <c r="W1099" s="5">
        <f>IF(Q1099="4급","심사불필요",VLOOKUP(K1099,'[1]자격증 backdata'!A:B,2,0))</f>
        <v>0</v>
      </c>
      <c r="X1099" s="4">
        <f>IF(R1099="A", MIN(20, SUMIFS(W:W, B:B, B1099, R:R, "A")),IF(R1099="B", MIN(30, SUMIFS(W:W, B:B, B1099, R:R, "B")),"비해당분야"))</f>
        <v>4</v>
      </c>
      <c r="Y1099" s="4" t="str">
        <f>IF(R1099="C",MIN(30,IF(COUNTIFS(B:B,B1099,W:W,"가1")=1,25,IF(COUNTIFS(B:B,B1099,W:W,"가1")&gt;=2,30,0))+IF(COUNTIFS(B:B,B1099,W:W,"나1")&gt;=4,30,IF(COUNTIFS(B:B,B1099,W:W,"나1")=3,26,IF(COUNTIFS(B:B,B1099,W:W,"나1")=2,22,IF(COUNTIFS(B:B,B1099,W:W,"나1")=1,18,0)))))+MIN(30,IF(COUNTIFS(B:B,B1099,W:W,"가2")=1,25,IF(COUNTIFS(B:B,B1099,W:W,"가2")&gt;=2,30,0))+IF(COUNTIFS(B:B,B1099,W:W,"나2")=3,30,IF(COUNTIFS(B:B,B1099,W:W,"나2")=2,25,IF(COUNTIFS(B:B,B1099,W:W,"나2")=1,20,0)))),"비해당분야")</f>
        <v>비해당분야</v>
      </c>
      <c r="Z1099" s="4" t="str">
        <f>IF(R1099="C",VLOOKUP(K1099,'[1]자격증 backdata'!A:F,6,0),"비해당분야")</f>
        <v>비해당분야</v>
      </c>
      <c r="AA1099" s="4" t="str">
        <f>IF(R1099="C",SUMIF(B:B,B1099,Z:Z),"비해당분야")</f>
        <v>비해당분야</v>
      </c>
      <c r="AB1099" s="4" t="str">
        <f>IF(R1099="C",SUM(Y1099,AA1099),"비해당분야")</f>
        <v>비해당분야</v>
      </c>
      <c r="AC1099" s="4">
        <f>IF(R1099="C",AB1099,X1099)</f>
        <v>4</v>
      </c>
      <c r="AD1099" s="4">
        <f>VLOOKUP(K1099,'[1]자격증 backdata'!A:D,4,0)</f>
        <v>5</v>
      </c>
      <c r="AE1099" s="4">
        <f>IF(_xlfn.MAXIFS(AD:AD,B:B,B1099)&gt;10,10,_xlfn.MAXIFS(AD:AD,B:B,B1099))</f>
        <v>5</v>
      </c>
      <c r="AG1099" s="5">
        <f>VLOOKUP(K1099,'[1]자격증 backdata'!A:C,3,0)</f>
        <v>0</v>
      </c>
      <c r="AH1099" s="5">
        <f>COUNTIFS($B:$B,$B1099,$AG:$AG,AH$1)</f>
        <v>0</v>
      </c>
      <c r="AI1099" s="5">
        <f>COUNTIFS($B:$B,$B1099,$AG:$AG,AI$1)</f>
        <v>0</v>
      </c>
      <c r="AJ1099" s="5">
        <f>COUNTIFS($B:$B,$B1099,$AG:$AG,AJ$1)</f>
        <v>0</v>
      </c>
      <c r="AK1099" s="5">
        <f>COUNTIFS($B:$B,$B1099,$AG:$AG,AK$1)</f>
        <v>0</v>
      </c>
      <c r="AL1099" s="5">
        <f>COUNTIFS($B:$B,$B1099,$AG:$AG,AL$1)</f>
        <v>0</v>
      </c>
      <c r="AM1099" s="5">
        <f>COUNTIFS($B:$B,$B1099,$AG:$AG,AM$1)</f>
        <v>0</v>
      </c>
      <c r="AN1099" s="5">
        <f>COUNTIFS($B:$B,$B1099,$AG:$AG,AN$1)</f>
        <v>0</v>
      </c>
      <c r="AO1099" s="5">
        <f>COUNTIFS($B:$B,$B1099,$AG:$AG,AO$1)</f>
        <v>0</v>
      </c>
      <c r="AP1099" s="5">
        <f>COUNTIFS($B:$B,$B1099,$AG:$AG,AP$1)</f>
        <v>0</v>
      </c>
      <c r="AQ1099" s="5">
        <f>COUNTIFS($B:$B,$B1099,$AG:$AG,AQ$1)</f>
        <v>0</v>
      </c>
      <c r="AR1099" s="5">
        <f>COUNTIFS($B:$B,$B1099,$AG:$AG,AR$1)</f>
        <v>0</v>
      </c>
      <c r="AS1099" s="5">
        <f>COUNTIFS($B:$B,$B1099,$AG:$AG,AS$1)</f>
        <v>0</v>
      </c>
      <c r="AT1099" s="5">
        <f>COUNTIFS($B:$B,$B1099,$AG:$AG,AT$1)</f>
        <v>1</v>
      </c>
      <c r="AU1099" s="5">
        <f>COUNTIFS($B:$B,$B1099,$AG:$AG,AU$1)</f>
        <v>0</v>
      </c>
    </row>
    <row r="1100" spans="1:47" ht="15" customHeight="1" x14ac:dyDescent="0.35">
      <c r="A1100" s="6">
        <f>IF(B1099=B1100,A1099,A1099+1)</f>
        <v>373</v>
      </c>
      <c r="B1100" s="6" t="s">
        <v>4395</v>
      </c>
      <c r="C1100" s="6" t="s">
        <v>4394</v>
      </c>
      <c r="D1100" s="6" t="s">
        <v>3044</v>
      </c>
      <c r="E1100" s="6" t="s">
        <v>3043</v>
      </c>
      <c r="F1100" s="4" t="s">
        <v>7</v>
      </c>
      <c r="G1100" s="4" t="s">
        <v>8</v>
      </c>
      <c r="H1100" s="4" t="s">
        <v>7</v>
      </c>
      <c r="I1100" s="4">
        <v>2</v>
      </c>
      <c r="J1100" s="4" t="s">
        <v>106</v>
      </c>
      <c r="K1100" s="4" t="s">
        <v>3057</v>
      </c>
      <c r="L1100" s="4" t="s">
        <v>55</v>
      </c>
      <c r="M1100" s="4" t="s">
        <v>4393</v>
      </c>
      <c r="N1100" s="4" t="s">
        <v>309</v>
      </c>
      <c r="P1100" s="4" t="s">
        <v>669</v>
      </c>
      <c r="Q1100" s="4" t="s">
        <v>1475</v>
      </c>
      <c r="R1100" s="4" t="s">
        <v>2434</v>
      </c>
      <c r="S1100" s="5" t="str">
        <f>IF(P1100="심사불필요","-",VLOOKUP(K1100,'[1]자격증 backdata'!A:G,7,0))</f>
        <v>-</v>
      </c>
      <c r="T1100" s="5" t="str">
        <f>IF(S1100="-","-",IF(COUNTIFS(B:B,B1100,S:S,"필수")&gt;0,"자격요건충족","확인필요"))</f>
        <v>-</v>
      </c>
      <c r="U1100" s="5"/>
      <c r="W1100" s="5">
        <f>IF(Q1100="4급","심사불필요",VLOOKUP(K1100,'[1]자격증 backdata'!A:B,2,0))</f>
        <v>4</v>
      </c>
      <c r="X1100" s="4">
        <f>IF(R1100="A", MIN(20, SUMIFS(W:W, B:B, B1100, R:R, "A")),IF(R1100="B", MIN(30, SUMIFS(W:W, B:B, B1100, R:R, "B")),"비해당분야"))</f>
        <v>4</v>
      </c>
      <c r="Y1100" s="4" t="str">
        <f>IF(R1100="C",MIN(30,IF(COUNTIFS(B:B,B1100,W:W,"가1")=1,25,IF(COUNTIFS(B:B,B1100,W:W,"가1")&gt;=2,30,0))+IF(COUNTIFS(B:B,B1100,W:W,"나1")&gt;=4,30,IF(COUNTIFS(B:B,B1100,W:W,"나1")=3,26,IF(COUNTIFS(B:B,B1100,W:W,"나1")=2,22,IF(COUNTIFS(B:B,B1100,W:W,"나1")=1,18,0)))))+MIN(30,IF(COUNTIFS(B:B,B1100,W:W,"가2")=1,25,IF(COUNTIFS(B:B,B1100,W:W,"가2")&gt;=2,30,0))+IF(COUNTIFS(B:B,B1100,W:W,"나2")=3,30,IF(COUNTIFS(B:B,B1100,W:W,"나2")=2,25,IF(COUNTIFS(B:B,B1100,W:W,"나2")=1,20,0)))),"비해당분야")</f>
        <v>비해당분야</v>
      </c>
      <c r="Z1100" s="4" t="str">
        <f>IF(R1100="C",VLOOKUP(K1100,'[1]자격증 backdata'!A:F,6,0),"비해당분야")</f>
        <v>비해당분야</v>
      </c>
      <c r="AA1100" s="4" t="str">
        <f>IF(R1100="C",SUMIF(B:B,B1100,Z:Z),"비해당분야")</f>
        <v>비해당분야</v>
      </c>
      <c r="AB1100" s="4" t="str">
        <f>IF(R1100="C",SUM(Y1100,AA1100),"비해당분야")</f>
        <v>비해당분야</v>
      </c>
      <c r="AC1100" s="4">
        <f>IF(R1100="C",AB1100,X1100)</f>
        <v>4</v>
      </c>
      <c r="AD1100" s="4">
        <f>VLOOKUP(K1100,'[1]자격증 backdata'!A:D,4,0)</f>
        <v>0</v>
      </c>
      <c r="AE1100" s="4">
        <f>IF(_xlfn.MAXIFS(AD:AD,B:B,B1100)&gt;10,10,_xlfn.MAXIFS(AD:AD,B:B,B1100))</f>
        <v>5</v>
      </c>
      <c r="AG1100" s="5" t="str">
        <f>VLOOKUP(K1100,'[1]자격증 backdata'!A:C,3,0)</f>
        <v>M</v>
      </c>
      <c r="AH1100" s="5">
        <f>COUNTIFS($B:$B,$B1100,$AG:$AG,AH$1)</f>
        <v>0</v>
      </c>
      <c r="AI1100" s="5">
        <f>COUNTIFS($B:$B,$B1100,$AG:$AG,AI$1)</f>
        <v>0</v>
      </c>
      <c r="AJ1100" s="5">
        <f>COUNTIFS($B:$B,$B1100,$AG:$AG,AJ$1)</f>
        <v>0</v>
      </c>
      <c r="AK1100" s="5">
        <f>COUNTIFS($B:$B,$B1100,$AG:$AG,AK$1)</f>
        <v>0</v>
      </c>
      <c r="AL1100" s="5">
        <f>COUNTIFS($B:$B,$B1100,$AG:$AG,AL$1)</f>
        <v>0</v>
      </c>
      <c r="AM1100" s="5">
        <f>COUNTIFS($B:$B,$B1100,$AG:$AG,AM$1)</f>
        <v>0</v>
      </c>
      <c r="AN1100" s="5">
        <f>COUNTIFS($B:$B,$B1100,$AG:$AG,AN$1)</f>
        <v>0</v>
      </c>
      <c r="AO1100" s="5">
        <f>COUNTIFS($B:$B,$B1100,$AG:$AG,AO$1)</f>
        <v>0</v>
      </c>
      <c r="AP1100" s="5">
        <f>COUNTIFS($B:$B,$B1100,$AG:$AG,AP$1)</f>
        <v>0</v>
      </c>
      <c r="AQ1100" s="5">
        <f>COUNTIFS($B:$B,$B1100,$AG:$AG,AQ$1)</f>
        <v>0</v>
      </c>
      <c r="AR1100" s="5">
        <f>COUNTIFS($B:$B,$B1100,$AG:$AG,AR$1)</f>
        <v>0</v>
      </c>
      <c r="AS1100" s="5">
        <f>COUNTIFS($B:$B,$B1100,$AG:$AG,AS$1)</f>
        <v>0</v>
      </c>
      <c r="AT1100" s="5">
        <f>COUNTIFS($B:$B,$B1100,$AG:$AG,AT$1)</f>
        <v>1</v>
      </c>
      <c r="AU1100" s="5">
        <f>COUNTIFS($B:$B,$B1100,$AG:$AG,AU$1)</f>
        <v>0</v>
      </c>
    </row>
    <row r="1101" spans="1:47" ht="15" customHeight="1" x14ac:dyDescent="0.35">
      <c r="A1101" s="3">
        <f>IF(B1100=B1101,A1100,A1100+1)</f>
        <v>374</v>
      </c>
      <c r="B1101" s="3" t="s">
        <v>4390</v>
      </c>
      <c r="C1101" s="3" t="s">
        <v>1151</v>
      </c>
      <c r="D1101" s="3" t="s">
        <v>3044</v>
      </c>
      <c r="E1101" s="3" t="s">
        <v>3043</v>
      </c>
      <c r="F1101" s="4" t="s">
        <v>7</v>
      </c>
      <c r="G1101" s="4" t="s">
        <v>8</v>
      </c>
      <c r="H1101" s="4" t="s">
        <v>7</v>
      </c>
      <c r="I1101" s="3">
        <v>1</v>
      </c>
      <c r="J1101" s="3" t="s">
        <v>69</v>
      </c>
      <c r="K1101" s="3" t="s">
        <v>3065</v>
      </c>
      <c r="L1101" s="3" t="s">
        <v>36</v>
      </c>
      <c r="M1101" s="3" t="s">
        <v>4392</v>
      </c>
      <c r="N1101" s="3" t="s">
        <v>1893</v>
      </c>
      <c r="P1101" s="3" t="s">
        <v>669</v>
      </c>
      <c r="Q1101" s="3" t="s">
        <v>1475</v>
      </c>
      <c r="R1101" s="3" t="s">
        <v>2434</v>
      </c>
      <c r="S1101" s="2" t="str">
        <f>IF(P1101="심사불필요","-",VLOOKUP(K1101,'[1]자격증 backdata'!A:G,7,0))</f>
        <v>-</v>
      </c>
      <c r="T1101" s="2" t="str">
        <f>IF(S1101="-","-",IF(COUNTIFS(B:B,B1101,S:S,"필수")&gt;0,"자격요건충족","확인필요"))</f>
        <v>-</v>
      </c>
      <c r="U1101" s="2"/>
      <c r="W1101" s="2">
        <f>IF(Q1101="4급","심사불필요",VLOOKUP(K1101,'[1]자격증 backdata'!A:B,2,0))</f>
        <v>0</v>
      </c>
      <c r="X1101" s="3">
        <f>IF(R1101="A", MIN(20, SUMIFS(W:W, B:B, B1101, R:R, "A")),IF(R1101="B", MIN(30, SUMIFS(W:W, B:B, B1101, R:R, "B")),"비해당분야"))</f>
        <v>6</v>
      </c>
      <c r="Y1101" s="3" t="str">
        <f>IF(R1101="C",MIN(30,IF(COUNTIFS(B:B,B1101,W:W,"가1")=1,25,IF(COUNTIFS(B:B,B1101,W:W,"가1")&gt;=2,30,0))+IF(COUNTIFS(B:B,B1101,W:W,"나1")&gt;=4,30,IF(COUNTIFS(B:B,B1101,W:W,"나1")=3,26,IF(COUNTIFS(B:B,B1101,W:W,"나1")=2,22,IF(COUNTIFS(B:B,B1101,W:W,"나1")=1,18,0)))))+MIN(30,IF(COUNTIFS(B:B,B1101,W:W,"가2")=1,25,IF(COUNTIFS(B:B,B1101,W:W,"가2")&gt;=2,30,0))+IF(COUNTIFS(B:B,B1101,W:W,"나2")=3,30,IF(COUNTIFS(B:B,B1101,W:W,"나2")=2,25,IF(COUNTIFS(B:B,B1101,W:W,"나2")=1,20,0)))),"비해당분야")</f>
        <v>비해당분야</v>
      </c>
      <c r="Z1101" s="3" t="str">
        <f>IF(R1101="C",VLOOKUP(K1101,'[1]자격증 backdata'!A:F,6,0),"비해당분야")</f>
        <v>비해당분야</v>
      </c>
      <c r="AA1101" s="3" t="str">
        <f>IF(R1101="C",SUMIF(B:B,B1101,Z:Z),"비해당분야")</f>
        <v>비해당분야</v>
      </c>
      <c r="AB1101" s="3" t="str">
        <f>IF(R1101="C",SUM(Y1101,AA1101),"비해당분야")</f>
        <v>비해당분야</v>
      </c>
      <c r="AC1101" s="3">
        <f>IF(R1101="C",AB1101,X1101)</f>
        <v>6</v>
      </c>
      <c r="AD1101" s="3">
        <f>VLOOKUP(K1101,'[1]자격증 backdata'!A:D,4,0)</f>
        <v>5</v>
      </c>
      <c r="AE1101" s="3">
        <f>IF(_xlfn.MAXIFS(AD:AD,B:B,B1101)&gt;10,10,_xlfn.MAXIFS(AD:AD,B:B,B1101))</f>
        <v>5</v>
      </c>
      <c r="AG1101" s="2">
        <f>VLOOKUP(K1101,'[1]자격증 backdata'!A:C,3,0)</f>
        <v>0</v>
      </c>
      <c r="AH1101" s="2">
        <f>COUNTIFS($B:$B,$B1101,$AG:$AG,AH$1)</f>
        <v>0</v>
      </c>
      <c r="AI1101" s="2">
        <f>COUNTIFS($B:$B,$B1101,$AG:$AG,AI$1)</f>
        <v>0</v>
      </c>
      <c r="AJ1101" s="2">
        <f>COUNTIFS($B:$B,$B1101,$AG:$AG,AJ$1)</f>
        <v>0</v>
      </c>
      <c r="AK1101" s="2">
        <f>COUNTIFS($B:$B,$B1101,$AG:$AG,AK$1)</f>
        <v>0</v>
      </c>
      <c r="AL1101" s="2">
        <f>COUNTIFS($B:$B,$B1101,$AG:$AG,AL$1)</f>
        <v>1</v>
      </c>
      <c r="AM1101" s="2">
        <f>COUNTIFS($B:$B,$B1101,$AG:$AG,AM$1)</f>
        <v>0</v>
      </c>
      <c r="AN1101" s="2">
        <f>COUNTIFS($B:$B,$B1101,$AG:$AG,AN$1)</f>
        <v>0</v>
      </c>
      <c r="AO1101" s="2">
        <f>COUNTIFS($B:$B,$B1101,$AG:$AG,AO$1)</f>
        <v>0</v>
      </c>
      <c r="AP1101" s="2">
        <f>COUNTIFS($B:$B,$B1101,$AG:$AG,AP$1)</f>
        <v>0</v>
      </c>
      <c r="AQ1101" s="2">
        <f>COUNTIFS($B:$B,$B1101,$AG:$AG,AQ$1)</f>
        <v>0</v>
      </c>
      <c r="AR1101" s="2">
        <f>COUNTIFS($B:$B,$B1101,$AG:$AG,AR$1)</f>
        <v>0</v>
      </c>
      <c r="AS1101" s="2">
        <f>COUNTIFS($B:$B,$B1101,$AG:$AG,AS$1)</f>
        <v>0</v>
      </c>
      <c r="AT1101" s="2">
        <f>COUNTIFS($B:$B,$B1101,$AG:$AG,AT$1)</f>
        <v>1</v>
      </c>
      <c r="AU1101" s="2">
        <f>COUNTIFS($B:$B,$B1101,$AG:$AG,AU$1)</f>
        <v>0</v>
      </c>
    </row>
    <row r="1102" spans="1:47" ht="15" customHeight="1" x14ac:dyDescent="0.35">
      <c r="A1102" s="7">
        <f>IF(B1101=B1102,A1101,A1101+1)</f>
        <v>374</v>
      </c>
      <c r="B1102" s="7" t="s">
        <v>4390</v>
      </c>
      <c r="C1102" s="7" t="s">
        <v>1151</v>
      </c>
      <c r="D1102" s="7" t="s">
        <v>3044</v>
      </c>
      <c r="E1102" s="7" t="s">
        <v>3043</v>
      </c>
      <c r="F1102" s="4" t="s">
        <v>7</v>
      </c>
      <c r="G1102" s="4" t="s">
        <v>8</v>
      </c>
      <c r="H1102" s="4" t="s">
        <v>7</v>
      </c>
      <c r="I1102" s="3">
        <v>2</v>
      </c>
      <c r="J1102" s="3" t="s">
        <v>106</v>
      </c>
      <c r="K1102" s="3" t="s">
        <v>3057</v>
      </c>
      <c r="L1102" s="3" t="s">
        <v>55</v>
      </c>
      <c r="M1102" s="3" t="s">
        <v>4391</v>
      </c>
      <c r="N1102" s="3" t="s">
        <v>709</v>
      </c>
      <c r="P1102" s="3" t="s">
        <v>669</v>
      </c>
      <c r="Q1102" s="3" t="s">
        <v>1475</v>
      </c>
      <c r="R1102" s="3" t="s">
        <v>2434</v>
      </c>
      <c r="S1102" s="2" t="str">
        <f>IF(P1102="심사불필요","-",VLOOKUP(K1102,'[1]자격증 backdata'!A:G,7,0))</f>
        <v>-</v>
      </c>
      <c r="T1102" s="2" t="str">
        <f>IF(S1102="-","-",IF(COUNTIFS(B:B,B1102,S:S,"필수")&gt;0,"자격요건충족","확인필요"))</f>
        <v>-</v>
      </c>
      <c r="U1102" s="2"/>
      <c r="W1102" s="2">
        <f>IF(Q1102="4급","심사불필요",VLOOKUP(K1102,'[1]자격증 backdata'!A:B,2,0))</f>
        <v>4</v>
      </c>
      <c r="X1102" s="3">
        <f>IF(R1102="A", MIN(20, SUMIFS(W:W, B:B, B1102, R:R, "A")),IF(R1102="B", MIN(30, SUMIFS(W:W, B:B, B1102, R:R, "B")),"비해당분야"))</f>
        <v>6</v>
      </c>
      <c r="Y1102" s="3" t="str">
        <f>IF(R1102="C",MIN(30,IF(COUNTIFS(B:B,B1102,W:W,"가1")=1,25,IF(COUNTIFS(B:B,B1102,W:W,"가1")&gt;=2,30,0))+IF(COUNTIFS(B:B,B1102,W:W,"나1")&gt;=4,30,IF(COUNTIFS(B:B,B1102,W:W,"나1")=3,26,IF(COUNTIFS(B:B,B1102,W:W,"나1")=2,22,IF(COUNTIFS(B:B,B1102,W:W,"나1")=1,18,0)))))+MIN(30,IF(COUNTIFS(B:B,B1102,W:W,"가2")=1,25,IF(COUNTIFS(B:B,B1102,W:W,"가2")&gt;=2,30,0))+IF(COUNTIFS(B:B,B1102,W:W,"나2")=3,30,IF(COUNTIFS(B:B,B1102,W:W,"나2")=2,25,IF(COUNTIFS(B:B,B1102,W:W,"나2")=1,20,0)))),"비해당분야")</f>
        <v>비해당분야</v>
      </c>
      <c r="Z1102" s="3" t="str">
        <f>IF(R1102="C",VLOOKUP(K1102,'[1]자격증 backdata'!A:F,6,0),"비해당분야")</f>
        <v>비해당분야</v>
      </c>
      <c r="AA1102" s="3" t="str">
        <f>IF(R1102="C",SUMIF(B:B,B1102,Z:Z),"비해당분야")</f>
        <v>비해당분야</v>
      </c>
      <c r="AB1102" s="3" t="str">
        <f>IF(R1102="C",SUM(Y1102,AA1102),"비해당분야")</f>
        <v>비해당분야</v>
      </c>
      <c r="AC1102" s="3">
        <f>IF(R1102="C",AB1102,X1102)</f>
        <v>6</v>
      </c>
      <c r="AD1102" s="3">
        <f>VLOOKUP(K1102,'[1]자격증 backdata'!A:D,4,0)</f>
        <v>0</v>
      </c>
      <c r="AE1102" s="3">
        <f>IF(_xlfn.MAXIFS(AD:AD,B:B,B1102)&gt;10,10,_xlfn.MAXIFS(AD:AD,B:B,B1102))</f>
        <v>5</v>
      </c>
      <c r="AG1102" s="2" t="str">
        <f>VLOOKUP(K1102,'[1]자격증 backdata'!A:C,3,0)</f>
        <v>M</v>
      </c>
      <c r="AH1102" s="2">
        <f>COUNTIFS($B:$B,$B1102,$AG:$AG,AH$1)</f>
        <v>0</v>
      </c>
      <c r="AI1102" s="2">
        <f>COUNTIFS($B:$B,$B1102,$AG:$AG,AI$1)</f>
        <v>0</v>
      </c>
      <c r="AJ1102" s="2">
        <f>COUNTIFS($B:$B,$B1102,$AG:$AG,AJ$1)</f>
        <v>0</v>
      </c>
      <c r="AK1102" s="2">
        <f>COUNTIFS($B:$B,$B1102,$AG:$AG,AK$1)</f>
        <v>0</v>
      </c>
      <c r="AL1102" s="2">
        <f>COUNTIFS($B:$B,$B1102,$AG:$AG,AL$1)</f>
        <v>1</v>
      </c>
      <c r="AM1102" s="2">
        <f>COUNTIFS($B:$B,$B1102,$AG:$AG,AM$1)</f>
        <v>0</v>
      </c>
      <c r="AN1102" s="2">
        <f>COUNTIFS($B:$B,$B1102,$AG:$AG,AN$1)</f>
        <v>0</v>
      </c>
      <c r="AO1102" s="2">
        <f>COUNTIFS($B:$B,$B1102,$AG:$AG,AO$1)</f>
        <v>0</v>
      </c>
      <c r="AP1102" s="2">
        <f>COUNTIFS($B:$B,$B1102,$AG:$AG,AP$1)</f>
        <v>0</v>
      </c>
      <c r="AQ1102" s="2">
        <f>COUNTIFS($B:$B,$B1102,$AG:$AG,AQ$1)</f>
        <v>0</v>
      </c>
      <c r="AR1102" s="2">
        <f>COUNTIFS($B:$B,$B1102,$AG:$AG,AR$1)</f>
        <v>0</v>
      </c>
      <c r="AS1102" s="2">
        <f>COUNTIFS($B:$B,$B1102,$AG:$AG,AS$1)</f>
        <v>0</v>
      </c>
      <c r="AT1102" s="2">
        <f>COUNTIFS($B:$B,$B1102,$AG:$AG,AT$1)</f>
        <v>1</v>
      </c>
      <c r="AU1102" s="2">
        <f>COUNTIFS($B:$B,$B1102,$AG:$AG,AU$1)</f>
        <v>0</v>
      </c>
    </row>
    <row r="1103" spans="1:47" ht="15" customHeight="1" x14ac:dyDescent="0.35">
      <c r="A1103" s="7">
        <f>IF(B1102=B1103,A1102,A1102+1)</f>
        <v>374</v>
      </c>
      <c r="B1103" s="7" t="s">
        <v>4390</v>
      </c>
      <c r="C1103" s="7" t="s">
        <v>1151</v>
      </c>
      <c r="D1103" s="7" t="s">
        <v>3044</v>
      </c>
      <c r="E1103" s="7" t="s">
        <v>3043</v>
      </c>
      <c r="F1103" s="4" t="s">
        <v>7</v>
      </c>
      <c r="G1103" s="4" t="s">
        <v>8</v>
      </c>
      <c r="H1103" s="4" t="s">
        <v>7</v>
      </c>
      <c r="I1103" s="3">
        <v>3</v>
      </c>
      <c r="J1103" s="3" t="s">
        <v>2813</v>
      </c>
      <c r="K1103" s="3" t="s">
        <v>3159</v>
      </c>
      <c r="L1103" s="3" t="s">
        <v>3191</v>
      </c>
      <c r="M1103" s="3" t="s">
        <v>4389</v>
      </c>
      <c r="N1103" s="3" t="s">
        <v>3032</v>
      </c>
      <c r="P1103" s="3" t="s">
        <v>669</v>
      </c>
      <c r="Q1103" s="3" t="s">
        <v>1475</v>
      </c>
      <c r="R1103" s="3" t="s">
        <v>2434</v>
      </c>
      <c r="S1103" s="2" t="str">
        <f>IF(P1103="심사불필요","-",VLOOKUP(K1103,'[1]자격증 backdata'!A:G,7,0))</f>
        <v>-</v>
      </c>
      <c r="T1103" s="2" t="str">
        <f>IF(S1103="-","-",IF(COUNTIFS(B:B,B1103,S:S,"필수")&gt;0,"자격요건충족","확인필요"))</f>
        <v>-</v>
      </c>
      <c r="U1103" s="2"/>
      <c r="W1103" s="2">
        <f>IF(Q1103="4급","심사불필요",VLOOKUP(K1103,'[1]자격증 backdata'!A:B,2,0))</f>
        <v>2</v>
      </c>
      <c r="X1103" s="3">
        <f>IF(R1103="A", MIN(20, SUMIFS(W:W, B:B, B1103, R:R, "A")),IF(R1103="B", MIN(30, SUMIFS(W:W, B:B, B1103, R:R, "B")),"비해당분야"))</f>
        <v>6</v>
      </c>
      <c r="Y1103" s="3" t="str">
        <f>IF(R1103="C",MIN(30,IF(COUNTIFS(B:B,B1103,W:W,"가1")=1,25,IF(COUNTIFS(B:B,B1103,W:W,"가1")&gt;=2,30,0))+IF(COUNTIFS(B:B,B1103,W:W,"나1")&gt;=4,30,IF(COUNTIFS(B:B,B1103,W:W,"나1")=3,26,IF(COUNTIFS(B:B,B1103,W:W,"나1")=2,22,IF(COUNTIFS(B:B,B1103,W:W,"나1")=1,18,0)))))+MIN(30,IF(COUNTIFS(B:B,B1103,W:W,"가2")=1,25,IF(COUNTIFS(B:B,B1103,W:W,"가2")&gt;=2,30,0))+IF(COUNTIFS(B:B,B1103,W:W,"나2")=3,30,IF(COUNTIFS(B:B,B1103,W:W,"나2")=2,25,IF(COUNTIFS(B:B,B1103,W:W,"나2")=1,20,0)))),"비해당분야")</f>
        <v>비해당분야</v>
      </c>
      <c r="Z1103" s="3" t="str">
        <f>IF(R1103="C",VLOOKUP(K1103,'[1]자격증 backdata'!A:F,6,0),"비해당분야")</f>
        <v>비해당분야</v>
      </c>
      <c r="AA1103" s="3" t="str">
        <f>IF(R1103="C",SUMIF(B:B,B1103,Z:Z),"비해당분야")</f>
        <v>비해당분야</v>
      </c>
      <c r="AB1103" s="3" t="str">
        <f>IF(R1103="C",SUM(Y1103,AA1103),"비해당분야")</f>
        <v>비해당분야</v>
      </c>
      <c r="AC1103" s="3">
        <f>IF(R1103="C",AB1103,X1103)</f>
        <v>6</v>
      </c>
      <c r="AD1103" s="3">
        <f>VLOOKUP(K1103,'[1]자격증 backdata'!A:D,4,0)</f>
        <v>0</v>
      </c>
      <c r="AE1103" s="3">
        <f>IF(_xlfn.MAXIFS(AD:AD,B:B,B1103)&gt;10,10,_xlfn.MAXIFS(AD:AD,B:B,B1103))</f>
        <v>5</v>
      </c>
      <c r="AG1103" s="2" t="str">
        <f>VLOOKUP(K1103,'[1]자격증 backdata'!A:C,3,0)</f>
        <v>E</v>
      </c>
      <c r="AH1103" s="2">
        <f>COUNTIFS($B:$B,$B1103,$AG:$AG,AH$1)</f>
        <v>0</v>
      </c>
      <c r="AI1103" s="2">
        <f>COUNTIFS($B:$B,$B1103,$AG:$AG,AI$1)</f>
        <v>0</v>
      </c>
      <c r="AJ1103" s="2">
        <f>COUNTIFS($B:$B,$B1103,$AG:$AG,AJ$1)</f>
        <v>0</v>
      </c>
      <c r="AK1103" s="2">
        <f>COUNTIFS($B:$B,$B1103,$AG:$AG,AK$1)</f>
        <v>0</v>
      </c>
      <c r="AL1103" s="2">
        <f>COUNTIFS($B:$B,$B1103,$AG:$AG,AL$1)</f>
        <v>1</v>
      </c>
      <c r="AM1103" s="2">
        <f>COUNTIFS($B:$B,$B1103,$AG:$AG,AM$1)</f>
        <v>0</v>
      </c>
      <c r="AN1103" s="2">
        <f>COUNTIFS($B:$B,$B1103,$AG:$AG,AN$1)</f>
        <v>0</v>
      </c>
      <c r="AO1103" s="2">
        <f>COUNTIFS($B:$B,$B1103,$AG:$AG,AO$1)</f>
        <v>0</v>
      </c>
      <c r="AP1103" s="2">
        <f>COUNTIFS($B:$B,$B1103,$AG:$AG,AP$1)</f>
        <v>0</v>
      </c>
      <c r="AQ1103" s="2">
        <f>COUNTIFS($B:$B,$B1103,$AG:$AG,AQ$1)</f>
        <v>0</v>
      </c>
      <c r="AR1103" s="2">
        <f>COUNTIFS($B:$B,$B1103,$AG:$AG,AR$1)</f>
        <v>0</v>
      </c>
      <c r="AS1103" s="2">
        <f>COUNTIFS($B:$B,$B1103,$AG:$AG,AS$1)</f>
        <v>0</v>
      </c>
      <c r="AT1103" s="2">
        <f>COUNTIFS($B:$B,$B1103,$AG:$AG,AT$1)</f>
        <v>1</v>
      </c>
      <c r="AU1103" s="2">
        <f>COUNTIFS($B:$B,$B1103,$AG:$AG,AU$1)</f>
        <v>0</v>
      </c>
    </row>
    <row r="1104" spans="1:47" ht="15" customHeight="1" x14ac:dyDescent="0.35">
      <c r="A1104" s="4">
        <f>IF(B1103=B1104,A1103,A1103+1)</f>
        <v>375</v>
      </c>
      <c r="B1104" s="4" t="s">
        <v>4387</v>
      </c>
      <c r="C1104" s="4" t="s">
        <v>402</v>
      </c>
      <c r="D1104" s="4" t="s">
        <v>3044</v>
      </c>
      <c r="E1104" s="4" t="s">
        <v>3043</v>
      </c>
      <c r="F1104" s="4" t="s">
        <v>7</v>
      </c>
      <c r="G1104" s="4" t="s">
        <v>8</v>
      </c>
      <c r="H1104" s="4" t="s">
        <v>7</v>
      </c>
      <c r="I1104" s="4">
        <v>1</v>
      </c>
      <c r="J1104" s="4" t="s">
        <v>411</v>
      </c>
      <c r="K1104" s="4" t="s">
        <v>3042</v>
      </c>
      <c r="L1104" s="4" t="s">
        <v>55</v>
      </c>
      <c r="M1104" s="4" t="s">
        <v>4388</v>
      </c>
      <c r="N1104" s="4" t="s">
        <v>4255</v>
      </c>
      <c r="P1104" s="4" t="s">
        <v>669</v>
      </c>
      <c r="Q1104" s="4" t="s">
        <v>1475</v>
      </c>
      <c r="R1104" s="4" t="s">
        <v>2434</v>
      </c>
      <c r="S1104" s="5" t="str">
        <f>IF(P1104="심사불필요","-",VLOOKUP(K1104,'[1]자격증 backdata'!A:G,7,0))</f>
        <v>-</v>
      </c>
      <c r="T1104" s="5" t="str">
        <f>IF(S1104="-","-",IF(COUNTIFS(B:B,B1104,S:S,"필수")&gt;0,"자격요건충족","확인필요"))</f>
        <v>-</v>
      </c>
      <c r="U1104" s="5"/>
      <c r="W1104" s="5">
        <f>IF(Q1104="4급","심사불필요",VLOOKUP(K1104,'[1]자격증 backdata'!A:B,2,0))</f>
        <v>2</v>
      </c>
      <c r="X1104" s="4">
        <f>IF(R1104="A", MIN(20, SUMIFS(W:W, B:B, B1104, R:R, "A")),IF(R1104="B", MIN(30, SUMIFS(W:W, B:B, B1104, R:R, "B")),"비해당분야"))</f>
        <v>2</v>
      </c>
      <c r="Y1104" s="4" t="str">
        <f>IF(R1104="C",MIN(30,IF(COUNTIFS(B:B,B1104,W:W,"가1")=1,25,IF(COUNTIFS(B:B,B1104,W:W,"가1")&gt;=2,30,0))+IF(COUNTIFS(B:B,B1104,W:W,"나1")&gt;=4,30,IF(COUNTIFS(B:B,B1104,W:W,"나1")=3,26,IF(COUNTIFS(B:B,B1104,W:W,"나1")=2,22,IF(COUNTIFS(B:B,B1104,W:W,"나1")=1,18,0)))))+MIN(30,IF(COUNTIFS(B:B,B1104,W:W,"가2")=1,25,IF(COUNTIFS(B:B,B1104,W:W,"가2")&gt;=2,30,0))+IF(COUNTIFS(B:B,B1104,W:W,"나2")=3,30,IF(COUNTIFS(B:B,B1104,W:W,"나2")=2,25,IF(COUNTIFS(B:B,B1104,W:W,"나2")=1,20,0)))),"비해당분야")</f>
        <v>비해당분야</v>
      </c>
      <c r="Z1104" s="4" t="str">
        <f>IF(R1104="C",VLOOKUP(K1104,'[1]자격증 backdata'!A:F,6,0),"비해당분야")</f>
        <v>비해당분야</v>
      </c>
      <c r="AA1104" s="4" t="str">
        <f>IF(R1104="C",SUMIF(B:B,B1104,Z:Z),"비해당분야")</f>
        <v>비해당분야</v>
      </c>
      <c r="AB1104" s="4" t="str">
        <f>IF(R1104="C",SUM(Y1104,AA1104),"비해당분야")</f>
        <v>비해당분야</v>
      </c>
      <c r="AC1104" s="4">
        <f>IF(R1104="C",AB1104,X1104)</f>
        <v>2</v>
      </c>
      <c r="AD1104" s="4">
        <f>VLOOKUP(K1104,'[1]자격증 backdata'!A:D,4,0)</f>
        <v>0</v>
      </c>
      <c r="AE1104" s="4">
        <f>IF(_xlfn.MAXIFS(AD:AD,B:B,B1104)&gt;10,10,_xlfn.MAXIFS(AD:AD,B:B,B1104))</f>
        <v>5</v>
      </c>
      <c r="AG1104" s="5" t="str">
        <f>VLOOKUP(K1104,'[1]자격증 backdata'!A:C,3,0)</f>
        <v>G</v>
      </c>
      <c r="AH1104" s="5">
        <f>COUNTIFS($B:$B,$B1104,$AG:$AG,AH$1)</f>
        <v>0</v>
      </c>
      <c r="AI1104" s="5">
        <f>COUNTIFS($B:$B,$B1104,$AG:$AG,AI$1)</f>
        <v>0</v>
      </c>
      <c r="AJ1104" s="5">
        <f>COUNTIFS($B:$B,$B1104,$AG:$AG,AJ$1)</f>
        <v>0</v>
      </c>
      <c r="AK1104" s="5">
        <f>COUNTIFS($B:$B,$B1104,$AG:$AG,AK$1)</f>
        <v>0</v>
      </c>
      <c r="AL1104" s="5">
        <f>COUNTIFS($B:$B,$B1104,$AG:$AG,AL$1)</f>
        <v>0</v>
      </c>
      <c r="AM1104" s="5">
        <f>COUNTIFS($B:$B,$B1104,$AG:$AG,AM$1)</f>
        <v>0</v>
      </c>
      <c r="AN1104" s="5">
        <f>COUNTIFS($B:$B,$B1104,$AG:$AG,AN$1)</f>
        <v>1</v>
      </c>
      <c r="AO1104" s="5">
        <f>COUNTIFS($B:$B,$B1104,$AG:$AG,AO$1)</f>
        <v>0</v>
      </c>
      <c r="AP1104" s="5">
        <f>COUNTIFS($B:$B,$B1104,$AG:$AG,AP$1)</f>
        <v>0</v>
      </c>
      <c r="AQ1104" s="5">
        <f>COUNTIFS($B:$B,$B1104,$AG:$AG,AQ$1)</f>
        <v>0</v>
      </c>
      <c r="AR1104" s="5">
        <f>COUNTIFS($B:$B,$B1104,$AG:$AG,AR$1)</f>
        <v>0</v>
      </c>
      <c r="AS1104" s="5">
        <f>COUNTIFS($B:$B,$B1104,$AG:$AG,AS$1)</f>
        <v>0</v>
      </c>
      <c r="AT1104" s="5">
        <f>COUNTIFS($B:$B,$B1104,$AG:$AG,AT$1)</f>
        <v>0</v>
      </c>
      <c r="AU1104" s="5">
        <f>COUNTIFS($B:$B,$B1104,$AG:$AG,AU$1)</f>
        <v>0</v>
      </c>
    </row>
    <row r="1105" spans="1:47" ht="15" customHeight="1" x14ac:dyDescent="0.35">
      <c r="A1105" s="6">
        <f>IF(B1104=B1105,A1104,A1104+1)</f>
        <v>375</v>
      </c>
      <c r="B1105" s="6" t="s">
        <v>4387</v>
      </c>
      <c r="C1105" s="6" t="s">
        <v>402</v>
      </c>
      <c r="D1105" s="6" t="s">
        <v>3044</v>
      </c>
      <c r="E1105" s="6" t="s">
        <v>3043</v>
      </c>
      <c r="F1105" s="4" t="s">
        <v>7</v>
      </c>
      <c r="G1105" s="4" t="s">
        <v>8</v>
      </c>
      <c r="H1105" s="4" t="s">
        <v>7</v>
      </c>
      <c r="I1105" s="4">
        <v>2</v>
      </c>
      <c r="J1105" s="4" t="s">
        <v>69</v>
      </c>
      <c r="K1105" s="4" t="s">
        <v>3065</v>
      </c>
      <c r="L1105" s="4" t="s">
        <v>36</v>
      </c>
      <c r="M1105" s="4" t="s">
        <v>4386</v>
      </c>
      <c r="N1105" s="4" t="s">
        <v>921</v>
      </c>
      <c r="P1105" s="4" t="s">
        <v>669</v>
      </c>
      <c r="Q1105" s="4" t="s">
        <v>1475</v>
      </c>
      <c r="R1105" s="4" t="s">
        <v>2434</v>
      </c>
      <c r="S1105" s="5" t="str">
        <f>IF(P1105="심사불필요","-",VLOOKUP(K1105,'[1]자격증 backdata'!A:G,7,0))</f>
        <v>-</v>
      </c>
      <c r="T1105" s="5" t="str">
        <f>IF(S1105="-","-",IF(COUNTIFS(B:B,B1105,S:S,"필수")&gt;0,"자격요건충족","확인필요"))</f>
        <v>-</v>
      </c>
      <c r="U1105" s="5"/>
      <c r="W1105" s="5">
        <f>IF(Q1105="4급","심사불필요",VLOOKUP(K1105,'[1]자격증 backdata'!A:B,2,0))</f>
        <v>0</v>
      </c>
      <c r="X1105" s="4">
        <f>IF(R1105="A", MIN(20, SUMIFS(W:W, B:B, B1105, R:R, "A")),IF(R1105="B", MIN(30, SUMIFS(W:W, B:B, B1105, R:R, "B")),"비해당분야"))</f>
        <v>2</v>
      </c>
      <c r="Y1105" s="4" t="str">
        <f>IF(R1105="C",MIN(30,IF(COUNTIFS(B:B,B1105,W:W,"가1")=1,25,IF(COUNTIFS(B:B,B1105,W:W,"가1")&gt;=2,30,0))+IF(COUNTIFS(B:B,B1105,W:W,"나1")&gt;=4,30,IF(COUNTIFS(B:B,B1105,W:W,"나1")=3,26,IF(COUNTIFS(B:B,B1105,W:W,"나1")=2,22,IF(COUNTIFS(B:B,B1105,W:W,"나1")=1,18,0)))))+MIN(30,IF(COUNTIFS(B:B,B1105,W:W,"가2")=1,25,IF(COUNTIFS(B:B,B1105,W:W,"가2")&gt;=2,30,0))+IF(COUNTIFS(B:B,B1105,W:W,"나2")=3,30,IF(COUNTIFS(B:B,B1105,W:W,"나2")=2,25,IF(COUNTIFS(B:B,B1105,W:W,"나2")=1,20,0)))),"비해당분야")</f>
        <v>비해당분야</v>
      </c>
      <c r="Z1105" s="4" t="str">
        <f>IF(R1105="C",VLOOKUP(K1105,'[1]자격증 backdata'!A:F,6,0),"비해당분야")</f>
        <v>비해당분야</v>
      </c>
      <c r="AA1105" s="4" t="str">
        <f>IF(R1105="C",SUMIF(B:B,B1105,Z:Z),"비해당분야")</f>
        <v>비해당분야</v>
      </c>
      <c r="AB1105" s="4" t="str">
        <f>IF(R1105="C",SUM(Y1105,AA1105),"비해당분야")</f>
        <v>비해당분야</v>
      </c>
      <c r="AC1105" s="4">
        <f>IF(R1105="C",AB1105,X1105)</f>
        <v>2</v>
      </c>
      <c r="AD1105" s="4">
        <f>VLOOKUP(K1105,'[1]자격증 backdata'!A:D,4,0)</f>
        <v>5</v>
      </c>
      <c r="AE1105" s="4">
        <f>IF(_xlfn.MAXIFS(AD:AD,B:B,B1105)&gt;10,10,_xlfn.MAXIFS(AD:AD,B:B,B1105))</f>
        <v>5</v>
      </c>
      <c r="AG1105" s="5">
        <f>VLOOKUP(K1105,'[1]자격증 backdata'!A:C,3,0)</f>
        <v>0</v>
      </c>
      <c r="AH1105" s="5">
        <f>COUNTIFS($B:$B,$B1105,$AG:$AG,AH$1)</f>
        <v>0</v>
      </c>
      <c r="AI1105" s="5">
        <f>COUNTIFS($B:$B,$B1105,$AG:$AG,AI$1)</f>
        <v>0</v>
      </c>
      <c r="AJ1105" s="5">
        <f>COUNTIFS($B:$B,$B1105,$AG:$AG,AJ$1)</f>
        <v>0</v>
      </c>
      <c r="AK1105" s="5">
        <f>COUNTIFS($B:$B,$B1105,$AG:$AG,AK$1)</f>
        <v>0</v>
      </c>
      <c r="AL1105" s="5">
        <f>COUNTIFS($B:$B,$B1105,$AG:$AG,AL$1)</f>
        <v>0</v>
      </c>
      <c r="AM1105" s="5">
        <f>COUNTIFS($B:$B,$B1105,$AG:$AG,AM$1)</f>
        <v>0</v>
      </c>
      <c r="AN1105" s="5">
        <f>COUNTIFS($B:$B,$B1105,$AG:$AG,AN$1)</f>
        <v>1</v>
      </c>
      <c r="AO1105" s="5">
        <f>COUNTIFS($B:$B,$B1105,$AG:$AG,AO$1)</f>
        <v>0</v>
      </c>
      <c r="AP1105" s="5">
        <f>COUNTIFS($B:$B,$B1105,$AG:$AG,AP$1)</f>
        <v>0</v>
      </c>
      <c r="AQ1105" s="5">
        <f>COUNTIFS($B:$B,$B1105,$AG:$AG,AQ$1)</f>
        <v>0</v>
      </c>
      <c r="AR1105" s="5">
        <f>COUNTIFS($B:$B,$B1105,$AG:$AG,AR$1)</f>
        <v>0</v>
      </c>
      <c r="AS1105" s="5">
        <f>COUNTIFS($B:$B,$B1105,$AG:$AG,AS$1)</f>
        <v>0</v>
      </c>
      <c r="AT1105" s="5">
        <f>COUNTIFS($B:$B,$B1105,$AG:$AG,AT$1)</f>
        <v>0</v>
      </c>
      <c r="AU1105" s="5">
        <f>COUNTIFS($B:$B,$B1105,$AG:$AG,AU$1)</f>
        <v>0</v>
      </c>
    </row>
    <row r="1106" spans="1:47" ht="15" customHeight="1" x14ac:dyDescent="0.35">
      <c r="A1106" s="3">
        <f>IF(B1105=B1106,A1105,A1105+1)</f>
        <v>376</v>
      </c>
      <c r="B1106" s="3" t="s">
        <v>4382</v>
      </c>
      <c r="C1106" s="3" t="s">
        <v>4381</v>
      </c>
      <c r="D1106" s="3" t="s">
        <v>3044</v>
      </c>
      <c r="E1106" s="3" t="s">
        <v>3043</v>
      </c>
      <c r="F1106" s="4" t="s">
        <v>7</v>
      </c>
      <c r="G1106" s="4" t="s">
        <v>8</v>
      </c>
      <c r="H1106" s="4" t="s">
        <v>7</v>
      </c>
      <c r="I1106" s="3">
        <v>1</v>
      </c>
      <c r="J1106" s="3" t="s">
        <v>106</v>
      </c>
      <c r="K1106" s="3" t="s">
        <v>3057</v>
      </c>
      <c r="L1106" s="3" t="s">
        <v>55</v>
      </c>
      <c r="M1106" s="3" t="s">
        <v>4385</v>
      </c>
      <c r="N1106" s="3" t="s">
        <v>4384</v>
      </c>
      <c r="P1106" s="3" t="s">
        <v>669</v>
      </c>
      <c r="Q1106" s="3" t="s">
        <v>1475</v>
      </c>
      <c r="R1106" s="3" t="s">
        <v>2434</v>
      </c>
      <c r="S1106" s="2" t="str">
        <f>IF(P1106="심사불필요","-",VLOOKUP(K1106,'[1]자격증 backdata'!A:G,7,0))</f>
        <v>-</v>
      </c>
      <c r="T1106" s="2" t="str">
        <f>IF(S1106="-","-",IF(COUNTIFS(B:B,B1106,S:S,"필수")&gt;0,"자격요건충족","확인필요"))</f>
        <v>-</v>
      </c>
      <c r="U1106" s="2"/>
      <c r="W1106" s="2">
        <f>IF(Q1106="4급","심사불필요",VLOOKUP(K1106,'[1]자격증 backdata'!A:B,2,0))</f>
        <v>4</v>
      </c>
      <c r="X1106" s="3">
        <f>IF(R1106="A", MIN(20, SUMIFS(W:W, B:B, B1106, R:R, "A")),IF(R1106="B", MIN(30, SUMIFS(W:W, B:B, B1106, R:R, "B")),"비해당분야"))</f>
        <v>6</v>
      </c>
      <c r="Y1106" s="3" t="str">
        <f>IF(R1106="C",MIN(30,IF(COUNTIFS(B:B,B1106,W:W,"가1")=1,25,IF(COUNTIFS(B:B,B1106,W:W,"가1")&gt;=2,30,0))+IF(COUNTIFS(B:B,B1106,W:W,"나1")&gt;=4,30,IF(COUNTIFS(B:B,B1106,W:W,"나1")=3,26,IF(COUNTIFS(B:B,B1106,W:W,"나1")=2,22,IF(COUNTIFS(B:B,B1106,W:W,"나1")=1,18,0)))))+MIN(30,IF(COUNTIFS(B:B,B1106,W:W,"가2")=1,25,IF(COUNTIFS(B:B,B1106,W:W,"가2")&gt;=2,30,0))+IF(COUNTIFS(B:B,B1106,W:W,"나2")=3,30,IF(COUNTIFS(B:B,B1106,W:W,"나2")=2,25,IF(COUNTIFS(B:B,B1106,W:W,"나2")=1,20,0)))),"비해당분야")</f>
        <v>비해당분야</v>
      </c>
      <c r="Z1106" s="3" t="str">
        <f>IF(R1106="C",VLOOKUP(K1106,'[1]자격증 backdata'!A:F,6,0),"비해당분야")</f>
        <v>비해당분야</v>
      </c>
      <c r="AA1106" s="3" t="str">
        <f>IF(R1106="C",SUMIF(B:B,B1106,Z:Z),"비해당분야")</f>
        <v>비해당분야</v>
      </c>
      <c r="AB1106" s="3" t="str">
        <f>IF(R1106="C",SUM(Y1106,AA1106),"비해당분야")</f>
        <v>비해당분야</v>
      </c>
      <c r="AC1106" s="3">
        <f>IF(R1106="C",AB1106,X1106)</f>
        <v>6</v>
      </c>
      <c r="AD1106" s="3">
        <f>VLOOKUP(K1106,'[1]자격증 backdata'!A:D,4,0)</f>
        <v>0</v>
      </c>
      <c r="AE1106" s="3">
        <f>IF(_xlfn.MAXIFS(AD:AD,B:B,B1106)&gt;10,10,_xlfn.MAXIFS(AD:AD,B:B,B1106))</f>
        <v>5</v>
      </c>
      <c r="AG1106" s="2" t="str">
        <f>VLOOKUP(K1106,'[1]자격증 backdata'!A:C,3,0)</f>
        <v>M</v>
      </c>
      <c r="AH1106" s="2">
        <f>COUNTIFS($B:$B,$B1106,$AG:$AG,AH$1)</f>
        <v>0</v>
      </c>
      <c r="AI1106" s="2">
        <f>COUNTIFS($B:$B,$B1106,$AG:$AG,AI$1)</f>
        <v>0</v>
      </c>
      <c r="AJ1106" s="2">
        <f>COUNTIFS($B:$B,$B1106,$AG:$AG,AJ$1)</f>
        <v>0</v>
      </c>
      <c r="AK1106" s="2">
        <f>COUNTIFS($B:$B,$B1106,$AG:$AG,AK$1)</f>
        <v>0</v>
      </c>
      <c r="AL1106" s="2">
        <f>COUNTIFS($B:$B,$B1106,$AG:$AG,AL$1)</f>
        <v>0</v>
      </c>
      <c r="AM1106" s="2">
        <f>COUNTIFS($B:$B,$B1106,$AG:$AG,AM$1)</f>
        <v>0</v>
      </c>
      <c r="AN1106" s="2">
        <f>COUNTIFS($B:$B,$B1106,$AG:$AG,AN$1)</f>
        <v>1</v>
      </c>
      <c r="AO1106" s="2">
        <f>COUNTIFS($B:$B,$B1106,$AG:$AG,AO$1)</f>
        <v>0</v>
      </c>
      <c r="AP1106" s="2">
        <f>COUNTIFS($B:$B,$B1106,$AG:$AG,AP$1)</f>
        <v>0</v>
      </c>
      <c r="AQ1106" s="2">
        <f>COUNTIFS($B:$B,$B1106,$AG:$AG,AQ$1)</f>
        <v>0</v>
      </c>
      <c r="AR1106" s="2">
        <f>COUNTIFS($B:$B,$B1106,$AG:$AG,AR$1)</f>
        <v>0</v>
      </c>
      <c r="AS1106" s="2">
        <f>COUNTIFS($B:$B,$B1106,$AG:$AG,AS$1)</f>
        <v>0</v>
      </c>
      <c r="AT1106" s="2">
        <f>COUNTIFS($B:$B,$B1106,$AG:$AG,AT$1)</f>
        <v>1</v>
      </c>
      <c r="AU1106" s="2">
        <f>COUNTIFS($B:$B,$B1106,$AG:$AG,AU$1)</f>
        <v>0</v>
      </c>
    </row>
    <row r="1107" spans="1:47" ht="15" customHeight="1" x14ac:dyDescent="0.35">
      <c r="A1107" s="7">
        <f>IF(B1106=B1107,A1106,A1106+1)</f>
        <v>376</v>
      </c>
      <c r="B1107" s="7" t="s">
        <v>4382</v>
      </c>
      <c r="C1107" s="7" t="s">
        <v>4381</v>
      </c>
      <c r="D1107" s="7" t="s">
        <v>3044</v>
      </c>
      <c r="E1107" s="7" t="s">
        <v>3043</v>
      </c>
      <c r="F1107" s="4" t="s">
        <v>7</v>
      </c>
      <c r="G1107" s="4" t="s">
        <v>8</v>
      </c>
      <c r="H1107" s="4" t="s">
        <v>7</v>
      </c>
      <c r="I1107" s="3">
        <v>2</v>
      </c>
      <c r="J1107" s="3" t="s">
        <v>411</v>
      </c>
      <c r="K1107" s="3" t="s">
        <v>3042</v>
      </c>
      <c r="L1107" s="3" t="s">
        <v>55</v>
      </c>
      <c r="M1107" s="3" t="s">
        <v>4383</v>
      </c>
      <c r="N1107" s="3" t="s">
        <v>1590</v>
      </c>
      <c r="P1107" s="3" t="s">
        <v>669</v>
      </c>
      <c r="Q1107" s="3" t="s">
        <v>1475</v>
      </c>
      <c r="R1107" s="3" t="s">
        <v>2434</v>
      </c>
      <c r="S1107" s="2" t="str">
        <f>IF(P1107="심사불필요","-",VLOOKUP(K1107,'[1]자격증 backdata'!A:G,7,0))</f>
        <v>-</v>
      </c>
      <c r="T1107" s="2" t="str">
        <f>IF(S1107="-","-",IF(COUNTIFS(B:B,B1107,S:S,"필수")&gt;0,"자격요건충족","확인필요"))</f>
        <v>-</v>
      </c>
      <c r="U1107" s="2"/>
      <c r="W1107" s="2">
        <f>IF(Q1107="4급","심사불필요",VLOOKUP(K1107,'[1]자격증 backdata'!A:B,2,0))</f>
        <v>2</v>
      </c>
      <c r="X1107" s="3">
        <f>IF(R1107="A", MIN(20, SUMIFS(W:W, B:B, B1107, R:R, "A")),IF(R1107="B", MIN(30, SUMIFS(W:W, B:B, B1107, R:R, "B")),"비해당분야"))</f>
        <v>6</v>
      </c>
      <c r="Y1107" s="3" t="str">
        <f>IF(R1107="C",MIN(30,IF(COUNTIFS(B:B,B1107,W:W,"가1")=1,25,IF(COUNTIFS(B:B,B1107,W:W,"가1")&gt;=2,30,0))+IF(COUNTIFS(B:B,B1107,W:W,"나1")&gt;=4,30,IF(COUNTIFS(B:B,B1107,W:W,"나1")=3,26,IF(COUNTIFS(B:B,B1107,W:W,"나1")=2,22,IF(COUNTIFS(B:B,B1107,W:W,"나1")=1,18,0)))))+MIN(30,IF(COUNTIFS(B:B,B1107,W:W,"가2")=1,25,IF(COUNTIFS(B:B,B1107,W:W,"가2")&gt;=2,30,0))+IF(COUNTIFS(B:B,B1107,W:W,"나2")=3,30,IF(COUNTIFS(B:B,B1107,W:W,"나2")=2,25,IF(COUNTIFS(B:B,B1107,W:W,"나2")=1,20,0)))),"비해당분야")</f>
        <v>비해당분야</v>
      </c>
      <c r="Z1107" s="3" t="str">
        <f>IF(R1107="C",VLOOKUP(K1107,'[1]자격증 backdata'!A:F,6,0),"비해당분야")</f>
        <v>비해당분야</v>
      </c>
      <c r="AA1107" s="3" t="str">
        <f>IF(R1107="C",SUMIF(B:B,B1107,Z:Z),"비해당분야")</f>
        <v>비해당분야</v>
      </c>
      <c r="AB1107" s="3" t="str">
        <f>IF(R1107="C",SUM(Y1107,AA1107),"비해당분야")</f>
        <v>비해당분야</v>
      </c>
      <c r="AC1107" s="3">
        <f>IF(R1107="C",AB1107,X1107)</f>
        <v>6</v>
      </c>
      <c r="AD1107" s="3">
        <f>VLOOKUP(K1107,'[1]자격증 backdata'!A:D,4,0)</f>
        <v>0</v>
      </c>
      <c r="AE1107" s="3">
        <f>IF(_xlfn.MAXIFS(AD:AD,B:B,B1107)&gt;10,10,_xlfn.MAXIFS(AD:AD,B:B,B1107))</f>
        <v>5</v>
      </c>
      <c r="AG1107" s="2" t="str">
        <f>VLOOKUP(K1107,'[1]자격증 backdata'!A:C,3,0)</f>
        <v>G</v>
      </c>
      <c r="AH1107" s="2">
        <f>COUNTIFS($B:$B,$B1107,$AG:$AG,AH$1)</f>
        <v>0</v>
      </c>
      <c r="AI1107" s="2">
        <f>COUNTIFS($B:$B,$B1107,$AG:$AG,AI$1)</f>
        <v>0</v>
      </c>
      <c r="AJ1107" s="2">
        <f>COUNTIFS($B:$B,$B1107,$AG:$AG,AJ$1)</f>
        <v>0</v>
      </c>
      <c r="AK1107" s="2">
        <f>COUNTIFS($B:$B,$B1107,$AG:$AG,AK$1)</f>
        <v>0</v>
      </c>
      <c r="AL1107" s="2">
        <f>COUNTIFS($B:$B,$B1107,$AG:$AG,AL$1)</f>
        <v>0</v>
      </c>
      <c r="AM1107" s="2">
        <f>COUNTIFS($B:$B,$B1107,$AG:$AG,AM$1)</f>
        <v>0</v>
      </c>
      <c r="AN1107" s="2">
        <f>COUNTIFS($B:$B,$B1107,$AG:$AG,AN$1)</f>
        <v>1</v>
      </c>
      <c r="AO1107" s="2">
        <f>COUNTIFS($B:$B,$B1107,$AG:$AG,AO$1)</f>
        <v>0</v>
      </c>
      <c r="AP1107" s="2">
        <f>COUNTIFS($B:$B,$B1107,$AG:$AG,AP$1)</f>
        <v>0</v>
      </c>
      <c r="AQ1107" s="2">
        <f>COUNTIFS($B:$B,$B1107,$AG:$AG,AQ$1)</f>
        <v>0</v>
      </c>
      <c r="AR1107" s="2">
        <f>COUNTIFS($B:$B,$B1107,$AG:$AG,AR$1)</f>
        <v>0</v>
      </c>
      <c r="AS1107" s="2">
        <f>COUNTIFS($B:$B,$B1107,$AG:$AG,AS$1)</f>
        <v>0</v>
      </c>
      <c r="AT1107" s="2">
        <f>COUNTIFS($B:$B,$B1107,$AG:$AG,AT$1)</f>
        <v>1</v>
      </c>
      <c r="AU1107" s="2">
        <f>COUNTIFS($B:$B,$B1107,$AG:$AG,AU$1)</f>
        <v>0</v>
      </c>
    </row>
    <row r="1108" spans="1:47" ht="15" customHeight="1" x14ac:dyDescent="0.35">
      <c r="A1108" s="7">
        <f>IF(B1107=B1108,A1107,A1107+1)</f>
        <v>376</v>
      </c>
      <c r="B1108" s="7" t="s">
        <v>4382</v>
      </c>
      <c r="C1108" s="7" t="s">
        <v>4381</v>
      </c>
      <c r="D1108" s="7" t="s">
        <v>3044</v>
      </c>
      <c r="E1108" s="7" t="s">
        <v>3043</v>
      </c>
      <c r="F1108" s="4" t="s">
        <v>7</v>
      </c>
      <c r="G1108" s="4" t="s">
        <v>8</v>
      </c>
      <c r="H1108" s="4" t="s">
        <v>7</v>
      </c>
      <c r="I1108" s="3">
        <v>3</v>
      </c>
      <c r="J1108" s="3" t="s">
        <v>69</v>
      </c>
      <c r="K1108" s="3" t="s">
        <v>3065</v>
      </c>
      <c r="L1108" s="3" t="s">
        <v>36</v>
      </c>
      <c r="M1108" s="3" t="s">
        <v>4380</v>
      </c>
      <c r="N1108" s="3" t="s">
        <v>1029</v>
      </c>
      <c r="P1108" s="3" t="s">
        <v>669</v>
      </c>
      <c r="Q1108" s="3" t="s">
        <v>1475</v>
      </c>
      <c r="R1108" s="3" t="s">
        <v>2434</v>
      </c>
      <c r="S1108" s="2" t="str">
        <f>IF(P1108="심사불필요","-",VLOOKUP(K1108,'[1]자격증 backdata'!A:G,7,0))</f>
        <v>-</v>
      </c>
      <c r="T1108" s="2" t="str">
        <f>IF(S1108="-","-",IF(COUNTIFS(B:B,B1108,S:S,"필수")&gt;0,"자격요건충족","확인필요"))</f>
        <v>-</v>
      </c>
      <c r="U1108" s="2"/>
      <c r="W1108" s="2">
        <f>IF(Q1108="4급","심사불필요",VLOOKUP(K1108,'[1]자격증 backdata'!A:B,2,0))</f>
        <v>0</v>
      </c>
      <c r="X1108" s="3">
        <f>IF(R1108="A", MIN(20, SUMIFS(W:W, B:B, B1108, R:R, "A")),IF(R1108="B", MIN(30, SUMIFS(W:W, B:B, B1108, R:R, "B")),"비해당분야"))</f>
        <v>6</v>
      </c>
      <c r="Y1108" s="3" t="str">
        <f>IF(R1108="C",MIN(30,IF(COUNTIFS(B:B,B1108,W:W,"가1")=1,25,IF(COUNTIFS(B:B,B1108,W:W,"가1")&gt;=2,30,0))+IF(COUNTIFS(B:B,B1108,W:W,"나1")&gt;=4,30,IF(COUNTIFS(B:B,B1108,W:W,"나1")=3,26,IF(COUNTIFS(B:B,B1108,W:W,"나1")=2,22,IF(COUNTIFS(B:B,B1108,W:W,"나1")=1,18,0)))))+MIN(30,IF(COUNTIFS(B:B,B1108,W:W,"가2")=1,25,IF(COUNTIFS(B:B,B1108,W:W,"가2")&gt;=2,30,0))+IF(COUNTIFS(B:B,B1108,W:W,"나2")=3,30,IF(COUNTIFS(B:B,B1108,W:W,"나2")=2,25,IF(COUNTIFS(B:B,B1108,W:W,"나2")=1,20,0)))),"비해당분야")</f>
        <v>비해당분야</v>
      </c>
      <c r="Z1108" s="3" t="str">
        <f>IF(R1108="C",VLOOKUP(K1108,'[1]자격증 backdata'!A:F,6,0),"비해당분야")</f>
        <v>비해당분야</v>
      </c>
      <c r="AA1108" s="3" t="str">
        <f>IF(R1108="C",SUMIF(B:B,B1108,Z:Z),"비해당분야")</f>
        <v>비해당분야</v>
      </c>
      <c r="AB1108" s="3" t="str">
        <f>IF(R1108="C",SUM(Y1108,AA1108),"비해당분야")</f>
        <v>비해당분야</v>
      </c>
      <c r="AC1108" s="3">
        <f>IF(R1108="C",AB1108,X1108)</f>
        <v>6</v>
      </c>
      <c r="AD1108" s="3">
        <f>VLOOKUP(K1108,'[1]자격증 backdata'!A:D,4,0)</f>
        <v>5</v>
      </c>
      <c r="AE1108" s="3">
        <f>IF(_xlfn.MAXIFS(AD:AD,B:B,B1108)&gt;10,10,_xlfn.MAXIFS(AD:AD,B:B,B1108))</f>
        <v>5</v>
      </c>
      <c r="AG1108" s="2">
        <f>VLOOKUP(K1108,'[1]자격증 backdata'!A:C,3,0)</f>
        <v>0</v>
      </c>
      <c r="AH1108" s="2">
        <f>COUNTIFS($B:$B,$B1108,$AG:$AG,AH$1)</f>
        <v>0</v>
      </c>
      <c r="AI1108" s="2">
        <f>COUNTIFS($B:$B,$B1108,$AG:$AG,AI$1)</f>
        <v>0</v>
      </c>
      <c r="AJ1108" s="2">
        <f>COUNTIFS($B:$B,$B1108,$AG:$AG,AJ$1)</f>
        <v>0</v>
      </c>
      <c r="AK1108" s="2">
        <f>COUNTIFS($B:$B,$B1108,$AG:$AG,AK$1)</f>
        <v>0</v>
      </c>
      <c r="AL1108" s="2">
        <f>COUNTIFS($B:$B,$B1108,$AG:$AG,AL$1)</f>
        <v>0</v>
      </c>
      <c r="AM1108" s="2">
        <f>COUNTIFS($B:$B,$B1108,$AG:$AG,AM$1)</f>
        <v>0</v>
      </c>
      <c r="AN1108" s="2">
        <f>COUNTIFS($B:$B,$B1108,$AG:$AG,AN$1)</f>
        <v>1</v>
      </c>
      <c r="AO1108" s="2">
        <f>COUNTIFS($B:$B,$B1108,$AG:$AG,AO$1)</f>
        <v>0</v>
      </c>
      <c r="AP1108" s="2">
        <f>COUNTIFS($B:$B,$B1108,$AG:$AG,AP$1)</f>
        <v>0</v>
      </c>
      <c r="AQ1108" s="2">
        <f>COUNTIFS($B:$B,$B1108,$AG:$AG,AQ$1)</f>
        <v>0</v>
      </c>
      <c r="AR1108" s="2">
        <f>COUNTIFS($B:$B,$B1108,$AG:$AG,AR$1)</f>
        <v>0</v>
      </c>
      <c r="AS1108" s="2">
        <f>COUNTIFS($B:$B,$B1108,$AG:$AG,AS$1)</f>
        <v>0</v>
      </c>
      <c r="AT1108" s="2">
        <f>COUNTIFS($B:$B,$B1108,$AG:$AG,AT$1)</f>
        <v>1</v>
      </c>
      <c r="AU1108" s="2">
        <f>COUNTIFS($B:$B,$B1108,$AG:$AG,AU$1)</f>
        <v>0</v>
      </c>
    </row>
    <row r="1109" spans="1:47" ht="15" customHeight="1" x14ac:dyDescent="0.35">
      <c r="A1109" s="4">
        <f>IF(B1108=B1109,A1108,A1108+1)</f>
        <v>377</v>
      </c>
      <c r="B1109" s="4" t="s">
        <v>4377</v>
      </c>
      <c r="C1109" s="4" t="s">
        <v>4376</v>
      </c>
      <c r="D1109" s="4" t="s">
        <v>3044</v>
      </c>
      <c r="E1109" s="4" t="s">
        <v>3043</v>
      </c>
      <c r="F1109" s="4" t="s">
        <v>7</v>
      </c>
      <c r="G1109" s="4" t="s">
        <v>8</v>
      </c>
      <c r="H1109" s="4" t="s">
        <v>7</v>
      </c>
      <c r="I1109" s="4">
        <v>1</v>
      </c>
      <c r="J1109" s="4" t="s">
        <v>69</v>
      </c>
      <c r="K1109" s="4" t="s">
        <v>3065</v>
      </c>
      <c r="L1109" s="4" t="s">
        <v>36</v>
      </c>
      <c r="M1109" s="4" t="s">
        <v>4379</v>
      </c>
      <c r="N1109" s="4" t="s">
        <v>340</v>
      </c>
      <c r="P1109" s="4" t="s">
        <v>669</v>
      </c>
      <c r="Q1109" s="4" t="s">
        <v>1475</v>
      </c>
      <c r="R1109" s="4" t="s">
        <v>2434</v>
      </c>
      <c r="S1109" s="5" t="str">
        <f>IF(P1109="심사불필요","-",VLOOKUP(K1109,'[1]자격증 backdata'!A:G,7,0))</f>
        <v>-</v>
      </c>
      <c r="T1109" s="5" t="str">
        <f>IF(S1109="-","-",IF(COUNTIFS(B:B,B1109,S:S,"필수")&gt;0,"자격요건충족","확인필요"))</f>
        <v>-</v>
      </c>
      <c r="U1109" s="5"/>
      <c r="W1109" s="5">
        <f>IF(Q1109="4급","심사불필요",VLOOKUP(K1109,'[1]자격증 backdata'!A:B,2,0))</f>
        <v>0</v>
      </c>
      <c r="X1109" s="4">
        <f>IF(R1109="A", MIN(20, SUMIFS(W:W, B:B, B1109, R:R, "A")),IF(R1109="B", MIN(30, SUMIFS(W:W, B:B, B1109, R:R, "B")),"비해당분야"))</f>
        <v>6</v>
      </c>
      <c r="Y1109" s="4" t="str">
        <f>IF(R1109="C",MIN(30,IF(COUNTIFS(B:B,B1109,W:W,"가1")=1,25,IF(COUNTIFS(B:B,B1109,W:W,"가1")&gt;=2,30,0))+IF(COUNTIFS(B:B,B1109,W:W,"나1")&gt;=4,30,IF(COUNTIFS(B:B,B1109,W:W,"나1")=3,26,IF(COUNTIFS(B:B,B1109,W:W,"나1")=2,22,IF(COUNTIFS(B:B,B1109,W:W,"나1")=1,18,0)))))+MIN(30,IF(COUNTIFS(B:B,B1109,W:W,"가2")=1,25,IF(COUNTIFS(B:B,B1109,W:W,"가2")&gt;=2,30,0))+IF(COUNTIFS(B:B,B1109,W:W,"나2")=3,30,IF(COUNTIFS(B:B,B1109,W:W,"나2")=2,25,IF(COUNTIFS(B:B,B1109,W:W,"나2")=1,20,0)))),"비해당분야")</f>
        <v>비해당분야</v>
      </c>
      <c r="Z1109" s="4" t="str">
        <f>IF(R1109="C",VLOOKUP(K1109,'[1]자격증 backdata'!A:F,6,0),"비해당분야")</f>
        <v>비해당분야</v>
      </c>
      <c r="AA1109" s="4" t="str">
        <f>IF(R1109="C",SUMIF(B:B,B1109,Z:Z),"비해당분야")</f>
        <v>비해당분야</v>
      </c>
      <c r="AB1109" s="4" t="str">
        <f>IF(R1109="C",SUM(Y1109,AA1109),"비해당분야")</f>
        <v>비해당분야</v>
      </c>
      <c r="AC1109" s="4">
        <f>IF(R1109="C",AB1109,X1109)</f>
        <v>6</v>
      </c>
      <c r="AD1109" s="4">
        <f>VLOOKUP(K1109,'[1]자격증 backdata'!A:D,4,0)</f>
        <v>5</v>
      </c>
      <c r="AE1109" s="4">
        <f>IF(_xlfn.MAXIFS(AD:AD,B:B,B1109)&gt;10,10,_xlfn.MAXIFS(AD:AD,B:B,B1109))</f>
        <v>5</v>
      </c>
      <c r="AG1109" s="5">
        <f>VLOOKUP(K1109,'[1]자격증 backdata'!A:C,3,0)</f>
        <v>0</v>
      </c>
      <c r="AH1109" s="5">
        <f>COUNTIFS($B:$B,$B1109,$AG:$AG,AH$1)</f>
        <v>0</v>
      </c>
      <c r="AI1109" s="5">
        <f>COUNTIFS($B:$B,$B1109,$AG:$AG,AI$1)</f>
        <v>0</v>
      </c>
      <c r="AJ1109" s="5">
        <f>COUNTIFS($B:$B,$B1109,$AG:$AG,AJ$1)</f>
        <v>0</v>
      </c>
      <c r="AK1109" s="5">
        <f>COUNTIFS($B:$B,$B1109,$AG:$AG,AK$1)</f>
        <v>0</v>
      </c>
      <c r="AL1109" s="5">
        <f>COUNTIFS($B:$B,$B1109,$AG:$AG,AL$1)</f>
        <v>0</v>
      </c>
      <c r="AM1109" s="5">
        <f>COUNTIFS($B:$B,$B1109,$AG:$AG,AM$1)</f>
        <v>0</v>
      </c>
      <c r="AN1109" s="5">
        <f>COUNTIFS($B:$B,$B1109,$AG:$AG,AN$1)</f>
        <v>0</v>
      </c>
      <c r="AO1109" s="5">
        <f>COUNTIFS($B:$B,$B1109,$AG:$AG,AO$1)</f>
        <v>0</v>
      </c>
      <c r="AP1109" s="5">
        <f>COUNTIFS($B:$B,$B1109,$AG:$AG,AP$1)</f>
        <v>0</v>
      </c>
      <c r="AQ1109" s="5">
        <f>COUNTIFS($B:$B,$B1109,$AG:$AG,AQ$1)</f>
        <v>0</v>
      </c>
      <c r="AR1109" s="5">
        <f>COUNTIFS($B:$B,$B1109,$AG:$AG,AR$1)</f>
        <v>0</v>
      </c>
      <c r="AS1109" s="5">
        <f>COUNTIFS($B:$B,$B1109,$AG:$AG,AS$1)</f>
        <v>0</v>
      </c>
      <c r="AT1109" s="5">
        <f>COUNTIFS($B:$B,$B1109,$AG:$AG,AT$1)</f>
        <v>1</v>
      </c>
      <c r="AU1109" s="5">
        <f>COUNTIFS($B:$B,$B1109,$AG:$AG,AU$1)</f>
        <v>0</v>
      </c>
    </row>
    <row r="1110" spans="1:47" ht="15" customHeight="1" x14ac:dyDescent="0.35">
      <c r="A1110" s="6">
        <f>IF(B1109=B1110,A1109,A1109+1)</f>
        <v>377</v>
      </c>
      <c r="B1110" s="6" t="s">
        <v>4377</v>
      </c>
      <c r="C1110" s="6" t="s">
        <v>4376</v>
      </c>
      <c r="D1110" s="6" t="s">
        <v>3044</v>
      </c>
      <c r="E1110" s="6" t="s">
        <v>3043</v>
      </c>
      <c r="F1110" s="4" t="s">
        <v>7</v>
      </c>
      <c r="G1110" s="4" t="s">
        <v>8</v>
      </c>
      <c r="H1110" s="4" t="s">
        <v>7</v>
      </c>
      <c r="I1110" s="4">
        <v>2</v>
      </c>
      <c r="J1110" s="4" t="s">
        <v>106</v>
      </c>
      <c r="K1110" s="4" t="s">
        <v>3057</v>
      </c>
      <c r="L1110" s="4" t="s">
        <v>55</v>
      </c>
      <c r="M1110" s="4" t="s">
        <v>4378</v>
      </c>
      <c r="N1110" s="4" t="s">
        <v>1258</v>
      </c>
      <c r="P1110" s="4" t="s">
        <v>669</v>
      </c>
      <c r="Q1110" s="4" t="s">
        <v>1475</v>
      </c>
      <c r="R1110" s="4" t="s">
        <v>2434</v>
      </c>
      <c r="S1110" s="5" t="str">
        <f>IF(P1110="심사불필요","-",VLOOKUP(K1110,'[1]자격증 backdata'!A:G,7,0))</f>
        <v>-</v>
      </c>
      <c r="T1110" s="5" t="str">
        <f>IF(S1110="-","-",IF(COUNTIFS(B:B,B1110,S:S,"필수")&gt;0,"자격요건충족","확인필요"))</f>
        <v>-</v>
      </c>
      <c r="U1110" s="5"/>
      <c r="W1110" s="5">
        <f>IF(Q1110="4급","심사불필요",VLOOKUP(K1110,'[1]자격증 backdata'!A:B,2,0))</f>
        <v>4</v>
      </c>
      <c r="X1110" s="4">
        <f>IF(R1110="A", MIN(20, SUMIFS(W:W, B:B, B1110, R:R, "A")),IF(R1110="B", MIN(30, SUMIFS(W:W, B:B, B1110, R:R, "B")),"비해당분야"))</f>
        <v>6</v>
      </c>
      <c r="Y1110" s="4" t="str">
        <f>IF(R1110="C",MIN(30,IF(COUNTIFS(B:B,B1110,W:W,"가1")=1,25,IF(COUNTIFS(B:B,B1110,W:W,"가1")&gt;=2,30,0))+IF(COUNTIFS(B:B,B1110,W:W,"나1")&gt;=4,30,IF(COUNTIFS(B:B,B1110,W:W,"나1")=3,26,IF(COUNTIFS(B:B,B1110,W:W,"나1")=2,22,IF(COUNTIFS(B:B,B1110,W:W,"나1")=1,18,0)))))+MIN(30,IF(COUNTIFS(B:B,B1110,W:W,"가2")=1,25,IF(COUNTIFS(B:B,B1110,W:W,"가2")&gt;=2,30,0))+IF(COUNTIFS(B:B,B1110,W:W,"나2")=3,30,IF(COUNTIFS(B:B,B1110,W:W,"나2")=2,25,IF(COUNTIFS(B:B,B1110,W:W,"나2")=1,20,0)))),"비해당분야")</f>
        <v>비해당분야</v>
      </c>
      <c r="Z1110" s="4" t="str">
        <f>IF(R1110="C",VLOOKUP(K1110,'[1]자격증 backdata'!A:F,6,0),"비해당분야")</f>
        <v>비해당분야</v>
      </c>
      <c r="AA1110" s="4" t="str">
        <f>IF(R1110="C",SUMIF(B:B,B1110,Z:Z),"비해당분야")</f>
        <v>비해당분야</v>
      </c>
      <c r="AB1110" s="4" t="str">
        <f>IF(R1110="C",SUM(Y1110,AA1110),"비해당분야")</f>
        <v>비해당분야</v>
      </c>
      <c r="AC1110" s="4">
        <f>IF(R1110="C",AB1110,X1110)</f>
        <v>6</v>
      </c>
      <c r="AD1110" s="4">
        <f>VLOOKUP(K1110,'[1]자격증 backdata'!A:D,4,0)</f>
        <v>0</v>
      </c>
      <c r="AE1110" s="4">
        <f>IF(_xlfn.MAXIFS(AD:AD,B:B,B1110)&gt;10,10,_xlfn.MAXIFS(AD:AD,B:B,B1110))</f>
        <v>5</v>
      </c>
      <c r="AG1110" s="5" t="str">
        <f>VLOOKUP(K1110,'[1]자격증 backdata'!A:C,3,0)</f>
        <v>M</v>
      </c>
      <c r="AH1110" s="5">
        <f>COUNTIFS($B:$B,$B1110,$AG:$AG,AH$1)</f>
        <v>0</v>
      </c>
      <c r="AI1110" s="5">
        <f>COUNTIFS($B:$B,$B1110,$AG:$AG,AI$1)</f>
        <v>0</v>
      </c>
      <c r="AJ1110" s="5">
        <f>COUNTIFS($B:$B,$B1110,$AG:$AG,AJ$1)</f>
        <v>0</v>
      </c>
      <c r="AK1110" s="5">
        <f>COUNTIFS($B:$B,$B1110,$AG:$AG,AK$1)</f>
        <v>0</v>
      </c>
      <c r="AL1110" s="5">
        <f>COUNTIFS($B:$B,$B1110,$AG:$AG,AL$1)</f>
        <v>0</v>
      </c>
      <c r="AM1110" s="5">
        <f>COUNTIFS($B:$B,$B1110,$AG:$AG,AM$1)</f>
        <v>0</v>
      </c>
      <c r="AN1110" s="5">
        <f>COUNTIFS($B:$B,$B1110,$AG:$AG,AN$1)</f>
        <v>0</v>
      </c>
      <c r="AO1110" s="5">
        <f>COUNTIFS($B:$B,$B1110,$AG:$AG,AO$1)</f>
        <v>0</v>
      </c>
      <c r="AP1110" s="5">
        <f>COUNTIFS($B:$B,$B1110,$AG:$AG,AP$1)</f>
        <v>0</v>
      </c>
      <c r="AQ1110" s="5">
        <f>COUNTIFS($B:$B,$B1110,$AG:$AG,AQ$1)</f>
        <v>0</v>
      </c>
      <c r="AR1110" s="5">
        <f>COUNTIFS($B:$B,$B1110,$AG:$AG,AR$1)</f>
        <v>0</v>
      </c>
      <c r="AS1110" s="5">
        <f>COUNTIFS($B:$B,$B1110,$AG:$AG,AS$1)</f>
        <v>0</v>
      </c>
      <c r="AT1110" s="5">
        <f>COUNTIFS($B:$B,$B1110,$AG:$AG,AT$1)</f>
        <v>1</v>
      </c>
      <c r="AU1110" s="5">
        <f>COUNTIFS($B:$B,$B1110,$AG:$AG,AU$1)</f>
        <v>0</v>
      </c>
    </row>
    <row r="1111" spans="1:47" ht="15" customHeight="1" x14ac:dyDescent="0.35">
      <c r="A1111" s="6">
        <f>IF(B1110=B1111,A1110,A1110+1)</f>
        <v>377</v>
      </c>
      <c r="B1111" s="6" t="s">
        <v>4377</v>
      </c>
      <c r="C1111" s="6" t="s">
        <v>4376</v>
      </c>
      <c r="D1111" s="6" t="s">
        <v>3044</v>
      </c>
      <c r="E1111" s="6" t="s">
        <v>3043</v>
      </c>
      <c r="F1111" s="4" t="s">
        <v>7</v>
      </c>
      <c r="G1111" s="4" t="s">
        <v>8</v>
      </c>
      <c r="H1111" s="4" t="s">
        <v>7</v>
      </c>
      <c r="I1111" s="4">
        <v>3</v>
      </c>
      <c r="J1111" s="4" t="s">
        <v>28</v>
      </c>
      <c r="K1111" s="4" t="s">
        <v>3061</v>
      </c>
      <c r="L1111" s="4" t="s">
        <v>26</v>
      </c>
      <c r="M1111" s="4" t="s">
        <v>4375</v>
      </c>
      <c r="N1111" s="4" t="s">
        <v>1645</v>
      </c>
      <c r="P1111" s="4" t="s">
        <v>669</v>
      </c>
      <c r="Q1111" s="4" t="s">
        <v>1475</v>
      </c>
      <c r="R1111" s="4" t="s">
        <v>2434</v>
      </c>
      <c r="S1111" s="5" t="str">
        <f>IF(P1111="심사불필요","-",VLOOKUP(K1111,'[1]자격증 backdata'!A:G,7,0))</f>
        <v>-</v>
      </c>
      <c r="T1111" s="5" t="str">
        <f>IF(S1111="-","-",IF(COUNTIFS(B:B,B1111,S:S,"필수")&gt;0,"자격요건충족","확인필요"))</f>
        <v>-</v>
      </c>
      <c r="U1111" s="5"/>
      <c r="W1111" s="5">
        <f>IF(Q1111="4급","심사불필요",VLOOKUP(K1111,'[1]자격증 backdata'!A:B,2,0))</f>
        <v>2</v>
      </c>
      <c r="X1111" s="4">
        <f>IF(R1111="A", MIN(20, SUMIFS(W:W, B:B, B1111, R:R, "A")),IF(R1111="B", MIN(30, SUMIFS(W:W, B:B, B1111, R:R, "B")),"비해당분야"))</f>
        <v>6</v>
      </c>
      <c r="Y1111" s="4" t="str">
        <f>IF(R1111="C",MIN(30,IF(COUNTIFS(B:B,B1111,W:W,"가1")=1,25,IF(COUNTIFS(B:B,B1111,W:W,"가1")&gt;=2,30,0))+IF(COUNTIFS(B:B,B1111,W:W,"나1")&gt;=4,30,IF(COUNTIFS(B:B,B1111,W:W,"나1")=3,26,IF(COUNTIFS(B:B,B1111,W:W,"나1")=2,22,IF(COUNTIFS(B:B,B1111,W:W,"나1")=1,18,0)))))+MIN(30,IF(COUNTIFS(B:B,B1111,W:W,"가2")=1,25,IF(COUNTIFS(B:B,B1111,W:W,"가2")&gt;=2,30,0))+IF(COUNTIFS(B:B,B1111,W:W,"나2")=3,30,IF(COUNTIFS(B:B,B1111,W:W,"나2")=2,25,IF(COUNTIFS(B:B,B1111,W:W,"나2")=1,20,0)))),"비해당분야")</f>
        <v>비해당분야</v>
      </c>
      <c r="Z1111" s="4" t="str">
        <f>IF(R1111="C",VLOOKUP(K1111,'[1]자격증 backdata'!A:F,6,0),"비해당분야")</f>
        <v>비해당분야</v>
      </c>
      <c r="AA1111" s="4" t="str">
        <f>IF(R1111="C",SUMIF(B:B,B1111,Z:Z),"비해당분야")</f>
        <v>비해당분야</v>
      </c>
      <c r="AB1111" s="4" t="str">
        <f>IF(R1111="C",SUM(Y1111,AA1111),"비해당분야")</f>
        <v>비해당분야</v>
      </c>
      <c r="AC1111" s="4">
        <f>IF(R1111="C",AB1111,X1111)</f>
        <v>6</v>
      </c>
      <c r="AD1111" s="4">
        <f>VLOOKUP(K1111,'[1]자격증 backdata'!A:D,4,0)</f>
        <v>0</v>
      </c>
      <c r="AE1111" s="4">
        <f>IF(_xlfn.MAXIFS(AD:AD,B:B,B1111)&gt;10,10,_xlfn.MAXIFS(AD:AD,B:B,B1111))</f>
        <v>5</v>
      </c>
      <c r="AG1111" s="5">
        <f>VLOOKUP(K1111,'[1]자격증 backdata'!A:C,3,0)</f>
        <v>0</v>
      </c>
      <c r="AH1111" s="5">
        <f>COUNTIFS($B:$B,$B1111,$AG:$AG,AH$1)</f>
        <v>0</v>
      </c>
      <c r="AI1111" s="5">
        <f>COUNTIFS($B:$B,$B1111,$AG:$AG,AI$1)</f>
        <v>0</v>
      </c>
      <c r="AJ1111" s="5">
        <f>COUNTIFS($B:$B,$B1111,$AG:$AG,AJ$1)</f>
        <v>0</v>
      </c>
      <c r="AK1111" s="5">
        <f>COUNTIFS($B:$B,$B1111,$AG:$AG,AK$1)</f>
        <v>0</v>
      </c>
      <c r="AL1111" s="5">
        <f>COUNTIFS($B:$B,$B1111,$AG:$AG,AL$1)</f>
        <v>0</v>
      </c>
      <c r="AM1111" s="5">
        <f>COUNTIFS($B:$B,$B1111,$AG:$AG,AM$1)</f>
        <v>0</v>
      </c>
      <c r="AN1111" s="5">
        <f>COUNTIFS($B:$B,$B1111,$AG:$AG,AN$1)</f>
        <v>0</v>
      </c>
      <c r="AO1111" s="5">
        <f>COUNTIFS($B:$B,$B1111,$AG:$AG,AO$1)</f>
        <v>0</v>
      </c>
      <c r="AP1111" s="5">
        <f>COUNTIFS($B:$B,$B1111,$AG:$AG,AP$1)</f>
        <v>0</v>
      </c>
      <c r="AQ1111" s="5">
        <f>COUNTIFS($B:$B,$B1111,$AG:$AG,AQ$1)</f>
        <v>0</v>
      </c>
      <c r="AR1111" s="5">
        <f>COUNTIFS($B:$B,$B1111,$AG:$AG,AR$1)</f>
        <v>0</v>
      </c>
      <c r="AS1111" s="5">
        <f>COUNTIFS($B:$B,$B1111,$AG:$AG,AS$1)</f>
        <v>0</v>
      </c>
      <c r="AT1111" s="5">
        <f>COUNTIFS($B:$B,$B1111,$AG:$AG,AT$1)</f>
        <v>1</v>
      </c>
      <c r="AU1111" s="5">
        <f>COUNTIFS($B:$B,$B1111,$AG:$AG,AU$1)</f>
        <v>0</v>
      </c>
    </row>
    <row r="1112" spans="1:47" ht="15" customHeight="1" x14ac:dyDescent="0.35">
      <c r="A1112" s="3">
        <f>IF(B1111=B1112,A1111,A1111+1)</f>
        <v>378</v>
      </c>
      <c r="B1112" s="3" t="s">
        <v>4370</v>
      </c>
      <c r="C1112" s="3" t="s">
        <v>4006</v>
      </c>
      <c r="D1112" s="3" t="s">
        <v>3044</v>
      </c>
      <c r="E1112" s="3" t="s">
        <v>3043</v>
      </c>
      <c r="F1112" s="4" t="s">
        <v>7</v>
      </c>
      <c r="G1112" s="4" t="s">
        <v>8</v>
      </c>
      <c r="H1112" s="4" t="s">
        <v>7</v>
      </c>
      <c r="I1112" s="3">
        <v>1</v>
      </c>
      <c r="J1112" s="3" t="s">
        <v>69</v>
      </c>
      <c r="K1112" s="3" t="s">
        <v>3065</v>
      </c>
      <c r="L1112" s="3" t="s">
        <v>36</v>
      </c>
      <c r="M1112" s="3" t="s">
        <v>4374</v>
      </c>
      <c r="N1112" s="3" t="s">
        <v>795</v>
      </c>
      <c r="P1112" s="3" t="s">
        <v>669</v>
      </c>
      <c r="Q1112" s="3" t="s">
        <v>1475</v>
      </c>
      <c r="R1112" s="3" t="s">
        <v>2434</v>
      </c>
      <c r="S1112" s="2" t="str">
        <f>IF(P1112="심사불필요","-",VLOOKUP(K1112,'[1]자격증 backdata'!A:G,7,0))</f>
        <v>-</v>
      </c>
      <c r="T1112" s="2" t="str">
        <f>IF(S1112="-","-",IF(COUNTIFS(B:B,B1112,S:S,"필수")&gt;0,"자격요건충족","확인필요"))</f>
        <v>-</v>
      </c>
      <c r="U1112" s="2"/>
      <c r="W1112" s="2">
        <f>IF(Q1112="4급","심사불필요",VLOOKUP(K1112,'[1]자격증 backdata'!A:B,2,0))</f>
        <v>0</v>
      </c>
      <c r="X1112" s="3">
        <f>IF(R1112="A", MIN(20, SUMIFS(W:W, B:B, B1112, R:R, "A")),IF(R1112="B", MIN(30, SUMIFS(W:W, B:B, B1112, R:R, "B")),"비해당분야"))</f>
        <v>8</v>
      </c>
      <c r="Y1112" s="3" t="str">
        <f>IF(R1112="C",MIN(30,IF(COUNTIFS(B:B,B1112,W:W,"가1")=1,25,IF(COUNTIFS(B:B,B1112,W:W,"가1")&gt;=2,30,0))+IF(COUNTIFS(B:B,B1112,W:W,"나1")&gt;=4,30,IF(COUNTIFS(B:B,B1112,W:W,"나1")=3,26,IF(COUNTIFS(B:B,B1112,W:W,"나1")=2,22,IF(COUNTIFS(B:B,B1112,W:W,"나1")=1,18,0)))))+MIN(30,IF(COUNTIFS(B:B,B1112,W:W,"가2")=1,25,IF(COUNTIFS(B:B,B1112,W:W,"가2")&gt;=2,30,0))+IF(COUNTIFS(B:B,B1112,W:W,"나2")=3,30,IF(COUNTIFS(B:B,B1112,W:W,"나2")=2,25,IF(COUNTIFS(B:B,B1112,W:W,"나2")=1,20,0)))),"비해당분야")</f>
        <v>비해당분야</v>
      </c>
      <c r="Z1112" s="3" t="str">
        <f>IF(R1112="C",VLOOKUP(K1112,'[1]자격증 backdata'!A:F,6,0),"비해당분야")</f>
        <v>비해당분야</v>
      </c>
      <c r="AA1112" s="3" t="str">
        <f>IF(R1112="C",SUMIF(B:B,B1112,Z:Z),"비해당분야")</f>
        <v>비해당분야</v>
      </c>
      <c r="AB1112" s="3" t="str">
        <f>IF(R1112="C",SUM(Y1112,AA1112),"비해당분야")</f>
        <v>비해당분야</v>
      </c>
      <c r="AC1112" s="3">
        <f>IF(R1112="C",AB1112,X1112)</f>
        <v>8</v>
      </c>
      <c r="AD1112" s="3">
        <f>VLOOKUP(K1112,'[1]자격증 backdata'!A:D,4,0)</f>
        <v>5</v>
      </c>
      <c r="AE1112" s="3">
        <f>IF(_xlfn.MAXIFS(AD:AD,B:B,B1112)&gt;10,10,_xlfn.MAXIFS(AD:AD,B:B,B1112))</f>
        <v>5</v>
      </c>
      <c r="AG1112" s="2">
        <f>VLOOKUP(K1112,'[1]자격증 backdata'!A:C,3,0)</f>
        <v>0</v>
      </c>
      <c r="AH1112" s="2">
        <f>COUNTIFS($B:$B,$B1112,$AG:$AG,AH$1)</f>
        <v>0</v>
      </c>
      <c r="AI1112" s="2">
        <f>COUNTIFS($B:$B,$B1112,$AG:$AG,AI$1)</f>
        <v>0</v>
      </c>
      <c r="AJ1112" s="2">
        <f>COUNTIFS($B:$B,$B1112,$AG:$AG,AJ$1)</f>
        <v>0</v>
      </c>
      <c r="AK1112" s="2">
        <f>COUNTIFS($B:$B,$B1112,$AG:$AG,AK$1)</f>
        <v>0</v>
      </c>
      <c r="AL1112" s="2">
        <f>COUNTIFS($B:$B,$B1112,$AG:$AG,AL$1)</f>
        <v>0</v>
      </c>
      <c r="AM1112" s="2">
        <f>COUNTIFS($B:$B,$B1112,$AG:$AG,AM$1)</f>
        <v>0</v>
      </c>
      <c r="AN1112" s="2">
        <f>COUNTIFS($B:$B,$B1112,$AG:$AG,AN$1)</f>
        <v>0</v>
      </c>
      <c r="AO1112" s="2">
        <f>COUNTIFS($B:$B,$B1112,$AG:$AG,AO$1)</f>
        <v>0</v>
      </c>
      <c r="AP1112" s="2">
        <f>COUNTIFS($B:$B,$B1112,$AG:$AG,AP$1)</f>
        <v>1</v>
      </c>
      <c r="AQ1112" s="2">
        <f>COUNTIFS($B:$B,$B1112,$AG:$AG,AQ$1)</f>
        <v>1</v>
      </c>
      <c r="AR1112" s="2">
        <f>COUNTIFS($B:$B,$B1112,$AG:$AG,AR$1)</f>
        <v>0</v>
      </c>
      <c r="AS1112" s="2">
        <f>COUNTIFS($B:$B,$B1112,$AG:$AG,AS$1)</f>
        <v>0</v>
      </c>
      <c r="AT1112" s="2">
        <f>COUNTIFS($B:$B,$B1112,$AG:$AG,AT$1)</f>
        <v>1</v>
      </c>
      <c r="AU1112" s="2">
        <f>COUNTIFS($B:$B,$B1112,$AG:$AG,AU$1)</f>
        <v>0</v>
      </c>
    </row>
    <row r="1113" spans="1:47" ht="15" customHeight="1" x14ac:dyDescent="0.35">
      <c r="A1113" s="7">
        <f>IF(B1112=B1113,A1112,A1112+1)</f>
        <v>378</v>
      </c>
      <c r="B1113" s="7" t="s">
        <v>4370</v>
      </c>
      <c r="C1113" s="7" t="s">
        <v>4006</v>
      </c>
      <c r="D1113" s="7" t="s">
        <v>3044</v>
      </c>
      <c r="E1113" s="7" t="s">
        <v>3043</v>
      </c>
      <c r="F1113" s="4" t="s">
        <v>7</v>
      </c>
      <c r="G1113" s="4" t="s">
        <v>8</v>
      </c>
      <c r="H1113" s="4" t="s">
        <v>7</v>
      </c>
      <c r="I1113" s="3">
        <v>2</v>
      </c>
      <c r="J1113" s="3" t="s">
        <v>106</v>
      </c>
      <c r="K1113" s="3" t="s">
        <v>3057</v>
      </c>
      <c r="L1113" s="3" t="s">
        <v>55</v>
      </c>
      <c r="M1113" s="3" t="s">
        <v>4373</v>
      </c>
      <c r="N1113" s="3" t="s">
        <v>4372</v>
      </c>
      <c r="P1113" s="3" t="s">
        <v>669</v>
      </c>
      <c r="Q1113" s="3" t="s">
        <v>1475</v>
      </c>
      <c r="R1113" s="3" t="s">
        <v>2434</v>
      </c>
      <c r="S1113" s="2" t="str">
        <f>IF(P1113="심사불필요","-",VLOOKUP(K1113,'[1]자격증 backdata'!A:G,7,0))</f>
        <v>-</v>
      </c>
      <c r="T1113" s="2" t="str">
        <f>IF(S1113="-","-",IF(COUNTIFS(B:B,B1113,S:S,"필수")&gt;0,"자격요건충족","확인필요"))</f>
        <v>-</v>
      </c>
      <c r="U1113" s="2"/>
      <c r="W1113" s="2">
        <f>IF(Q1113="4급","심사불필요",VLOOKUP(K1113,'[1]자격증 backdata'!A:B,2,0))</f>
        <v>4</v>
      </c>
      <c r="X1113" s="3">
        <f>IF(R1113="A", MIN(20, SUMIFS(W:W, B:B, B1113, R:R, "A")),IF(R1113="B", MIN(30, SUMIFS(W:W, B:B, B1113, R:R, "B")),"비해당분야"))</f>
        <v>8</v>
      </c>
      <c r="Y1113" s="3" t="str">
        <f>IF(R1113="C",MIN(30,IF(COUNTIFS(B:B,B1113,W:W,"가1")=1,25,IF(COUNTIFS(B:B,B1113,W:W,"가1")&gt;=2,30,0))+IF(COUNTIFS(B:B,B1113,W:W,"나1")&gt;=4,30,IF(COUNTIFS(B:B,B1113,W:W,"나1")=3,26,IF(COUNTIFS(B:B,B1113,W:W,"나1")=2,22,IF(COUNTIFS(B:B,B1113,W:W,"나1")=1,18,0)))))+MIN(30,IF(COUNTIFS(B:B,B1113,W:W,"가2")=1,25,IF(COUNTIFS(B:B,B1113,W:W,"가2")&gt;=2,30,0))+IF(COUNTIFS(B:B,B1113,W:W,"나2")=3,30,IF(COUNTIFS(B:B,B1113,W:W,"나2")=2,25,IF(COUNTIFS(B:B,B1113,W:W,"나2")=1,20,0)))),"비해당분야")</f>
        <v>비해당분야</v>
      </c>
      <c r="Z1113" s="3" t="str">
        <f>IF(R1113="C",VLOOKUP(K1113,'[1]자격증 backdata'!A:F,6,0),"비해당분야")</f>
        <v>비해당분야</v>
      </c>
      <c r="AA1113" s="3" t="str">
        <f>IF(R1113="C",SUMIF(B:B,B1113,Z:Z),"비해당분야")</f>
        <v>비해당분야</v>
      </c>
      <c r="AB1113" s="3" t="str">
        <f>IF(R1113="C",SUM(Y1113,AA1113),"비해당분야")</f>
        <v>비해당분야</v>
      </c>
      <c r="AC1113" s="3">
        <f>IF(R1113="C",AB1113,X1113)</f>
        <v>8</v>
      </c>
      <c r="AD1113" s="3">
        <f>VLOOKUP(K1113,'[1]자격증 backdata'!A:D,4,0)</f>
        <v>0</v>
      </c>
      <c r="AE1113" s="3">
        <f>IF(_xlfn.MAXIFS(AD:AD,B:B,B1113)&gt;10,10,_xlfn.MAXIFS(AD:AD,B:B,B1113))</f>
        <v>5</v>
      </c>
      <c r="AG1113" s="2" t="str">
        <f>VLOOKUP(K1113,'[1]자격증 backdata'!A:C,3,0)</f>
        <v>M</v>
      </c>
      <c r="AH1113" s="2">
        <f>COUNTIFS($B:$B,$B1113,$AG:$AG,AH$1)</f>
        <v>0</v>
      </c>
      <c r="AI1113" s="2">
        <f>COUNTIFS($B:$B,$B1113,$AG:$AG,AI$1)</f>
        <v>0</v>
      </c>
      <c r="AJ1113" s="2">
        <f>COUNTIFS($B:$B,$B1113,$AG:$AG,AJ$1)</f>
        <v>0</v>
      </c>
      <c r="AK1113" s="2">
        <f>COUNTIFS($B:$B,$B1113,$AG:$AG,AK$1)</f>
        <v>0</v>
      </c>
      <c r="AL1113" s="2">
        <f>COUNTIFS($B:$B,$B1113,$AG:$AG,AL$1)</f>
        <v>0</v>
      </c>
      <c r="AM1113" s="2">
        <f>COUNTIFS($B:$B,$B1113,$AG:$AG,AM$1)</f>
        <v>0</v>
      </c>
      <c r="AN1113" s="2">
        <f>COUNTIFS($B:$B,$B1113,$AG:$AG,AN$1)</f>
        <v>0</v>
      </c>
      <c r="AO1113" s="2">
        <f>COUNTIFS($B:$B,$B1113,$AG:$AG,AO$1)</f>
        <v>0</v>
      </c>
      <c r="AP1113" s="2">
        <f>COUNTIFS($B:$B,$B1113,$AG:$AG,AP$1)</f>
        <v>1</v>
      </c>
      <c r="AQ1113" s="2">
        <f>COUNTIFS($B:$B,$B1113,$AG:$AG,AQ$1)</f>
        <v>1</v>
      </c>
      <c r="AR1113" s="2">
        <f>COUNTIFS($B:$B,$B1113,$AG:$AG,AR$1)</f>
        <v>0</v>
      </c>
      <c r="AS1113" s="2">
        <f>COUNTIFS($B:$B,$B1113,$AG:$AG,AS$1)</f>
        <v>0</v>
      </c>
      <c r="AT1113" s="2">
        <f>COUNTIFS($B:$B,$B1113,$AG:$AG,AT$1)</f>
        <v>1</v>
      </c>
      <c r="AU1113" s="2">
        <f>COUNTIFS($B:$B,$B1113,$AG:$AG,AU$1)</f>
        <v>0</v>
      </c>
    </row>
    <row r="1114" spans="1:47" ht="15" customHeight="1" x14ac:dyDescent="0.35">
      <c r="A1114" s="7">
        <f>IF(B1113=B1114,A1113,A1113+1)</f>
        <v>378</v>
      </c>
      <c r="B1114" s="7" t="s">
        <v>4370</v>
      </c>
      <c r="C1114" s="7" t="s">
        <v>4006</v>
      </c>
      <c r="D1114" s="7" t="s">
        <v>3044</v>
      </c>
      <c r="E1114" s="7" t="s">
        <v>3043</v>
      </c>
      <c r="F1114" s="4" t="s">
        <v>7</v>
      </c>
      <c r="G1114" s="4" t="s">
        <v>8</v>
      </c>
      <c r="H1114" s="4" t="s">
        <v>7</v>
      </c>
      <c r="I1114" s="3">
        <v>3</v>
      </c>
      <c r="J1114" s="3" t="s">
        <v>2447</v>
      </c>
      <c r="K1114" s="3" t="s">
        <v>3266</v>
      </c>
      <c r="L1114" s="3" t="s">
        <v>254</v>
      </c>
      <c r="M1114" s="3" t="s">
        <v>4371</v>
      </c>
      <c r="N1114" s="3" t="s">
        <v>2551</v>
      </c>
      <c r="P1114" s="3" t="s">
        <v>669</v>
      </c>
      <c r="Q1114" s="3" t="s">
        <v>1475</v>
      </c>
      <c r="R1114" s="3" t="s">
        <v>2434</v>
      </c>
      <c r="S1114" s="2" t="str">
        <f>IF(P1114="심사불필요","-",VLOOKUP(K1114,'[1]자격증 backdata'!A:G,7,0))</f>
        <v>-</v>
      </c>
      <c r="T1114" s="2" t="str">
        <f>IF(S1114="-","-",IF(COUNTIFS(B:B,B1114,S:S,"필수")&gt;0,"자격요건충족","확인필요"))</f>
        <v>-</v>
      </c>
      <c r="U1114" s="2"/>
      <c r="W1114" s="2">
        <f>IF(Q1114="4급","심사불필요",VLOOKUP(K1114,'[1]자격증 backdata'!A:B,2,0))</f>
        <v>2</v>
      </c>
      <c r="X1114" s="3">
        <f>IF(R1114="A", MIN(20, SUMIFS(W:W, B:B, B1114, R:R, "A")),IF(R1114="B", MIN(30, SUMIFS(W:W, B:B, B1114, R:R, "B")),"비해당분야"))</f>
        <v>8</v>
      </c>
      <c r="Y1114" s="3" t="str">
        <f>IF(R1114="C",MIN(30,IF(COUNTIFS(B:B,B1114,W:W,"가1")=1,25,IF(COUNTIFS(B:B,B1114,W:W,"가1")&gt;=2,30,0))+IF(COUNTIFS(B:B,B1114,W:W,"나1")&gt;=4,30,IF(COUNTIFS(B:B,B1114,W:W,"나1")=3,26,IF(COUNTIFS(B:B,B1114,W:W,"나1")=2,22,IF(COUNTIFS(B:B,B1114,W:W,"나1")=1,18,0)))))+MIN(30,IF(COUNTIFS(B:B,B1114,W:W,"가2")=1,25,IF(COUNTIFS(B:B,B1114,W:W,"가2")&gt;=2,30,0))+IF(COUNTIFS(B:B,B1114,W:W,"나2")=3,30,IF(COUNTIFS(B:B,B1114,W:W,"나2")=2,25,IF(COUNTIFS(B:B,B1114,W:W,"나2")=1,20,0)))),"비해당분야")</f>
        <v>비해당분야</v>
      </c>
      <c r="Z1114" s="3" t="str">
        <f>IF(R1114="C",VLOOKUP(K1114,'[1]자격증 backdata'!A:F,6,0),"비해당분야")</f>
        <v>비해당분야</v>
      </c>
      <c r="AA1114" s="3" t="str">
        <f>IF(R1114="C",SUMIF(B:B,B1114,Z:Z),"비해당분야")</f>
        <v>비해당분야</v>
      </c>
      <c r="AB1114" s="3" t="str">
        <f>IF(R1114="C",SUM(Y1114,AA1114),"비해당분야")</f>
        <v>비해당분야</v>
      </c>
      <c r="AC1114" s="3">
        <f>IF(R1114="C",AB1114,X1114)</f>
        <v>8</v>
      </c>
      <c r="AD1114" s="3">
        <f>VLOOKUP(K1114,'[1]자격증 backdata'!A:D,4,0)</f>
        <v>0</v>
      </c>
      <c r="AE1114" s="3">
        <f>IF(_xlfn.MAXIFS(AD:AD,B:B,B1114)&gt;10,10,_xlfn.MAXIFS(AD:AD,B:B,B1114))</f>
        <v>5</v>
      </c>
      <c r="AG1114" s="2" t="str">
        <f>VLOOKUP(K1114,'[1]자격증 backdata'!A:C,3,0)</f>
        <v>I</v>
      </c>
      <c r="AH1114" s="2">
        <f>COUNTIFS($B:$B,$B1114,$AG:$AG,AH$1)</f>
        <v>0</v>
      </c>
      <c r="AI1114" s="2">
        <f>COUNTIFS($B:$B,$B1114,$AG:$AG,AI$1)</f>
        <v>0</v>
      </c>
      <c r="AJ1114" s="2">
        <f>COUNTIFS($B:$B,$B1114,$AG:$AG,AJ$1)</f>
        <v>0</v>
      </c>
      <c r="AK1114" s="2">
        <f>COUNTIFS($B:$B,$B1114,$AG:$AG,AK$1)</f>
        <v>0</v>
      </c>
      <c r="AL1114" s="2">
        <f>COUNTIFS($B:$B,$B1114,$AG:$AG,AL$1)</f>
        <v>0</v>
      </c>
      <c r="AM1114" s="2">
        <f>COUNTIFS($B:$B,$B1114,$AG:$AG,AM$1)</f>
        <v>0</v>
      </c>
      <c r="AN1114" s="2">
        <f>COUNTIFS($B:$B,$B1114,$AG:$AG,AN$1)</f>
        <v>0</v>
      </c>
      <c r="AO1114" s="2">
        <f>COUNTIFS($B:$B,$B1114,$AG:$AG,AO$1)</f>
        <v>0</v>
      </c>
      <c r="AP1114" s="2">
        <f>COUNTIFS($B:$B,$B1114,$AG:$AG,AP$1)</f>
        <v>1</v>
      </c>
      <c r="AQ1114" s="2">
        <f>COUNTIFS($B:$B,$B1114,$AG:$AG,AQ$1)</f>
        <v>1</v>
      </c>
      <c r="AR1114" s="2">
        <f>COUNTIFS($B:$B,$B1114,$AG:$AG,AR$1)</f>
        <v>0</v>
      </c>
      <c r="AS1114" s="2">
        <f>COUNTIFS($B:$B,$B1114,$AG:$AG,AS$1)</f>
        <v>0</v>
      </c>
      <c r="AT1114" s="2">
        <f>COUNTIFS($B:$B,$B1114,$AG:$AG,AT$1)</f>
        <v>1</v>
      </c>
      <c r="AU1114" s="2">
        <f>COUNTIFS($B:$B,$B1114,$AG:$AG,AU$1)</f>
        <v>0</v>
      </c>
    </row>
    <row r="1115" spans="1:47" ht="15" customHeight="1" x14ac:dyDescent="0.35">
      <c r="A1115" s="7">
        <f>IF(B1114=B1115,A1114,A1114+1)</f>
        <v>378</v>
      </c>
      <c r="B1115" s="7" t="s">
        <v>4370</v>
      </c>
      <c r="C1115" s="7" t="s">
        <v>4006</v>
      </c>
      <c r="D1115" s="7" t="s">
        <v>3044</v>
      </c>
      <c r="E1115" s="7" t="s">
        <v>3043</v>
      </c>
      <c r="F1115" s="4" t="s">
        <v>7</v>
      </c>
      <c r="G1115" s="4" t="s">
        <v>8</v>
      </c>
      <c r="H1115" s="4" t="s">
        <v>7</v>
      </c>
      <c r="I1115" s="3">
        <v>4</v>
      </c>
      <c r="J1115" s="3" t="s">
        <v>364</v>
      </c>
      <c r="K1115" s="3" t="s">
        <v>3075</v>
      </c>
      <c r="L1115" s="3" t="s">
        <v>254</v>
      </c>
      <c r="M1115" s="3" t="s">
        <v>4369</v>
      </c>
      <c r="N1115" s="3" t="s">
        <v>2551</v>
      </c>
      <c r="P1115" s="3" t="s">
        <v>669</v>
      </c>
      <c r="Q1115" s="3" t="s">
        <v>1475</v>
      </c>
      <c r="R1115" s="3" t="s">
        <v>2434</v>
      </c>
      <c r="S1115" s="2" t="str">
        <f>IF(P1115="심사불필요","-",VLOOKUP(K1115,'[1]자격증 backdata'!A:G,7,0))</f>
        <v>-</v>
      </c>
      <c r="T1115" s="2" t="str">
        <f>IF(S1115="-","-",IF(COUNTIFS(B:B,B1115,S:S,"필수")&gt;0,"자격요건충족","확인필요"))</f>
        <v>-</v>
      </c>
      <c r="U1115" s="2"/>
      <c r="W1115" s="2">
        <f>IF(Q1115="4급","심사불필요",VLOOKUP(K1115,'[1]자격증 backdata'!A:B,2,0))</f>
        <v>2</v>
      </c>
      <c r="X1115" s="3">
        <f>IF(R1115="A", MIN(20, SUMIFS(W:W, B:B, B1115, R:R, "A")),IF(R1115="B", MIN(30, SUMIFS(W:W, B:B, B1115, R:R, "B")),"비해당분야"))</f>
        <v>8</v>
      </c>
      <c r="Y1115" s="3" t="str">
        <f>IF(R1115="C",MIN(30,IF(COUNTIFS(B:B,B1115,W:W,"가1")=1,25,IF(COUNTIFS(B:B,B1115,W:W,"가1")&gt;=2,30,0))+IF(COUNTIFS(B:B,B1115,W:W,"나1")&gt;=4,30,IF(COUNTIFS(B:B,B1115,W:W,"나1")=3,26,IF(COUNTIFS(B:B,B1115,W:W,"나1")=2,22,IF(COUNTIFS(B:B,B1115,W:W,"나1")=1,18,0)))))+MIN(30,IF(COUNTIFS(B:B,B1115,W:W,"가2")=1,25,IF(COUNTIFS(B:B,B1115,W:W,"가2")&gt;=2,30,0))+IF(COUNTIFS(B:B,B1115,W:W,"나2")=3,30,IF(COUNTIFS(B:B,B1115,W:W,"나2")=2,25,IF(COUNTIFS(B:B,B1115,W:W,"나2")=1,20,0)))),"비해당분야")</f>
        <v>비해당분야</v>
      </c>
      <c r="Z1115" s="3" t="str">
        <f>IF(R1115="C",VLOOKUP(K1115,'[1]자격증 backdata'!A:F,6,0),"비해당분야")</f>
        <v>비해당분야</v>
      </c>
      <c r="AA1115" s="3" t="str">
        <f>IF(R1115="C",SUMIF(B:B,B1115,Z:Z),"비해당분야")</f>
        <v>비해당분야</v>
      </c>
      <c r="AB1115" s="3" t="str">
        <f>IF(R1115="C",SUM(Y1115,AA1115),"비해당분야")</f>
        <v>비해당분야</v>
      </c>
      <c r="AC1115" s="3">
        <f>IF(R1115="C",AB1115,X1115)</f>
        <v>8</v>
      </c>
      <c r="AD1115" s="3">
        <f>VLOOKUP(K1115,'[1]자격증 backdata'!A:D,4,0)</f>
        <v>0</v>
      </c>
      <c r="AE1115" s="3">
        <f>IF(_xlfn.MAXIFS(AD:AD,B:B,B1115)&gt;10,10,_xlfn.MAXIFS(AD:AD,B:B,B1115))</f>
        <v>5</v>
      </c>
      <c r="AG1115" s="2" t="str">
        <f>VLOOKUP(K1115,'[1]자격증 backdata'!A:C,3,0)</f>
        <v>J</v>
      </c>
      <c r="AH1115" s="2">
        <f>COUNTIFS($B:$B,$B1115,$AG:$AG,AH$1)</f>
        <v>0</v>
      </c>
      <c r="AI1115" s="2">
        <f>COUNTIFS($B:$B,$B1115,$AG:$AG,AI$1)</f>
        <v>0</v>
      </c>
      <c r="AJ1115" s="2">
        <f>COUNTIFS($B:$B,$B1115,$AG:$AG,AJ$1)</f>
        <v>0</v>
      </c>
      <c r="AK1115" s="2">
        <f>COUNTIFS($B:$B,$B1115,$AG:$AG,AK$1)</f>
        <v>0</v>
      </c>
      <c r="AL1115" s="2">
        <f>COUNTIFS($B:$B,$B1115,$AG:$AG,AL$1)</f>
        <v>0</v>
      </c>
      <c r="AM1115" s="2">
        <f>COUNTIFS($B:$B,$B1115,$AG:$AG,AM$1)</f>
        <v>0</v>
      </c>
      <c r="AN1115" s="2">
        <f>COUNTIFS($B:$B,$B1115,$AG:$AG,AN$1)</f>
        <v>0</v>
      </c>
      <c r="AO1115" s="2">
        <f>COUNTIFS($B:$B,$B1115,$AG:$AG,AO$1)</f>
        <v>0</v>
      </c>
      <c r="AP1115" s="2">
        <f>COUNTIFS($B:$B,$B1115,$AG:$AG,AP$1)</f>
        <v>1</v>
      </c>
      <c r="AQ1115" s="2">
        <f>COUNTIFS($B:$B,$B1115,$AG:$AG,AQ$1)</f>
        <v>1</v>
      </c>
      <c r="AR1115" s="2">
        <f>COUNTIFS($B:$B,$B1115,$AG:$AG,AR$1)</f>
        <v>0</v>
      </c>
      <c r="AS1115" s="2">
        <f>COUNTIFS($B:$B,$B1115,$AG:$AG,AS$1)</f>
        <v>0</v>
      </c>
      <c r="AT1115" s="2">
        <f>COUNTIFS($B:$B,$B1115,$AG:$AG,AT$1)</f>
        <v>1</v>
      </c>
      <c r="AU1115" s="2">
        <f>COUNTIFS($B:$B,$B1115,$AG:$AG,AU$1)</f>
        <v>0</v>
      </c>
    </row>
    <row r="1116" spans="1:47" ht="15" customHeight="1" x14ac:dyDescent="0.35">
      <c r="A1116" s="4">
        <f>IF(B1115=B1116,A1115,A1115+1)</f>
        <v>379</v>
      </c>
      <c r="B1116" s="4" t="s">
        <v>4368</v>
      </c>
      <c r="C1116" s="4" t="s">
        <v>4367</v>
      </c>
      <c r="D1116" s="4" t="s">
        <v>3044</v>
      </c>
      <c r="E1116" s="4" t="s">
        <v>3043</v>
      </c>
      <c r="F1116" s="4" t="s">
        <v>7</v>
      </c>
      <c r="G1116" s="4" t="s">
        <v>8</v>
      </c>
      <c r="H1116" s="4" t="s">
        <v>7</v>
      </c>
      <c r="I1116" s="4">
        <v>1</v>
      </c>
      <c r="J1116" s="4" t="s">
        <v>38</v>
      </c>
      <c r="K1116" s="4" t="s">
        <v>3059</v>
      </c>
      <c r="L1116" s="4" t="s">
        <v>36</v>
      </c>
      <c r="M1116" s="4" t="s">
        <v>4366</v>
      </c>
      <c r="N1116" s="4" t="s">
        <v>1138</v>
      </c>
      <c r="P1116" s="4" t="s">
        <v>669</v>
      </c>
      <c r="Q1116" s="4" t="s">
        <v>1475</v>
      </c>
      <c r="R1116" s="4" t="s">
        <v>2434</v>
      </c>
      <c r="S1116" s="5" t="str">
        <f>IF(P1116="심사불필요","-",VLOOKUP(K1116,'[1]자격증 backdata'!A:G,7,0))</f>
        <v>-</v>
      </c>
      <c r="T1116" s="5" t="str">
        <f>IF(S1116="-","-",IF(COUNTIFS(B:B,B1116,S:S,"필수")&gt;0,"자격요건충족","확인필요"))</f>
        <v>-</v>
      </c>
      <c r="U1116" s="5"/>
      <c r="W1116" s="5">
        <f>IF(Q1116="4급","심사불필요",VLOOKUP(K1116,'[1]자격증 backdata'!A:B,2,0))</f>
        <v>0</v>
      </c>
      <c r="X1116" s="4">
        <f>IF(R1116="A", MIN(20, SUMIFS(W:W, B:B, B1116, R:R, "A")),IF(R1116="B", MIN(30, SUMIFS(W:W, B:B, B1116, R:R, "B")),"비해당분야"))</f>
        <v>0</v>
      </c>
      <c r="Y1116" s="4" t="str">
        <f>IF(R1116="C",MIN(30,IF(COUNTIFS(B:B,B1116,W:W,"가1")=1,25,IF(COUNTIFS(B:B,B1116,W:W,"가1")&gt;=2,30,0))+IF(COUNTIFS(B:B,B1116,W:W,"나1")&gt;=4,30,IF(COUNTIFS(B:B,B1116,W:W,"나1")=3,26,IF(COUNTIFS(B:B,B1116,W:W,"나1")=2,22,IF(COUNTIFS(B:B,B1116,W:W,"나1")=1,18,0)))))+MIN(30,IF(COUNTIFS(B:B,B1116,W:W,"가2")=1,25,IF(COUNTIFS(B:B,B1116,W:W,"가2")&gt;=2,30,0))+IF(COUNTIFS(B:B,B1116,W:W,"나2")=3,30,IF(COUNTIFS(B:B,B1116,W:W,"나2")=2,25,IF(COUNTIFS(B:B,B1116,W:W,"나2")=1,20,0)))),"비해당분야")</f>
        <v>비해당분야</v>
      </c>
      <c r="Z1116" s="4" t="str">
        <f>IF(R1116="C",VLOOKUP(K1116,'[1]자격증 backdata'!A:F,6,0),"비해당분야")</f>
        <v>비해당분야</v>
      </c>
      <c r="AA1116" s="4" t="str">
        <f>IF(R1116="C",SUMIF(B:B,B1116,Z:Z),"비해당분야")</f>
        <v>비해당분야</v>
      </c>
      <c r="AB1116" s="4" t="str">
        <f>IF(R1116="C",SUM(Y1116,AA1116),"비해당분야")</f>
        <v>비해당분야</v>
      </c>
      <c r="AC1116" s="4">
        <f>IF(R1116="C",AB1116,X1116)</f>
        <v>0</v>
      </c>
      <c r="AD1116" s="4">
        <f>VLOOKUP(K1116,'[1]자격증 backdata'!A:D,4,0)</f>
        <v>5</v>
      </c>
      <c r="AE1116" s="4">
        <f>IF(_xlfn.MAXIFS(AD:AD,B:B,B1116)&gt;10,10,_xlfn.MAXIFS(AD:AD,B:B,B1116))</f>
        <v>5</v>
      </c>
      <c r="AG1116" s="5">
        <f>VLOOKUP(K1116,'[1]자격증 backdata'!A:C,3,0)</f>
        <v>0</v>
      </c>
      <c r="AH1116" s="5">
        <f>COUNTIFS($B:$B,$B1116,$AG:$AG,AH$1)</f>
        <v>0</v>
      </c>
      <c r="AI1116" s="5">
        <f>COUNTIFS($B:$B,$B1116,$AG:$AG,AI$1)</f>
        <v>0</v>
      </c>
      <c r="AJ1116" s="5">
        <f>COUNTIFS($B:$B,$B1116,$AG:$AG,AJ$1)</f>
        <v>0</v>
      </c>
      <c r="AK1116" s="5">
        <f>COUNTIFS($B:$B,$B1116,$AG:$AG,AK$1)</f>
        <v>0</v>
      </c>
      <c r="AL1116" s="5">
        <f>COUNTIFS($B:$B,$B1116,$AG:$AG,AL$1)</f>
        <v>0</v>
      </c>
      <c r="AM1116" s="5">
        <f>COUNTIFS($B:$B,$B1116,$AG:$AG,AM$1)</f>
        <v>0</v>
      </c>
      <c r="AN1116" s="5">
        <f>COUNTIFS($B:$B,$B1116,$AG:$AG,AN$1)</f>
        <v>0</v>
      </c>
      <c r="AO1116" s="5">
        <f>COUNTIFS($B:$B,$B1116,$AG:$AG,AO$1)</f>
        <v>0</v>
      </c>
      <c r="AP1116" s="5">
        <f>COUNTIFS($B:$B,$B1116,$AG:$AG,AP$1)</f>
        <v>0</v>
      </c>
      <c r="AQ1116" s="5">
        <f>COUNTIFS($B:$B,$B1116,$AG:$AG,AQ$1)</f>
        <v>0</v>
      </c>
      <c r="AR1116" s="5">
        <f>COUNTIFS($B:$B,$B1116,$AG:$AG,AR$1)</f>
        <v>0</v>
      </c>
      <c r="AS1116" s="5">
        <f>COUNTIFS($B:$B,$B1116,$AG:$AG,AS$1)</f>
        <v>0</v>
      </c>
      <c r="AT1116" s="5">
        <f>COUNTIFS($B:$B,$B1116,$AG:$AG,AT$1)</f>
        <v>0</v>
      </c>
      <c r="AU1116" s="5">
        <f>COUNTIFS($B:$B,$B1116,$AG:$AG,AU$1)</f>
        <v>0</v>
      </c>
    </row>
    <row r="1117" spans="1:47" ht="15" customHeight="1" x14ac:dyDescent="0.35">
      <c r="A1117" s="3">
        <f>IF(B1116=B1117,A1116,A1116+1)</f>
        <v>380</v>
      </c>
      <c r="B1117" s="3" t="s">
        <v>4363</v>
      </c>
      <c r="C1117" s="3" t="s">
        <v>4362</v>
      </c>
      <c r="D1117" s="3" t="s">
        <v>3044</v>
      </c>
      <c r="E1117" s="3" t="s">
        <v>3043</v>
      </c>
      <c r="F1117" s="4" t="s">
        <v>7</v>
      </c>
      <c r="G1117" s="4" t="s">
        <v>8</v>
      </c>
      <c r="H1117" s="4" t="s">
        <v>7</v>
      </c>
      <c r="I1117" s="3">
        <v>1</v>
      </c>
      <c r="J1117" s="3" t="s">
        <v>69</v>
      </c>
      <c r="K1117" s="3" t="s">
        <v>3065</v>
      </c>
      <c r="L1117" s="3" t="s">
        <v>36</v>
      </c>
      <c r="M1117" s="3" t="s">
        <v>4365</v>
      </c>
      <c r="N1117" s="3" t="s">
        <v>189</v>
      </c>
      <c r="P1117" s="3" t="s">
        <v>669</v>
      </c>
      <c r="Q1117" s="3" t="s">
        <v>1475</v>
      </c>
      <c r="R1117" s="3" t="s">
        <v>2434</v>
      </c>
      <c r="S1117" s="2" t="str">
        <f>IF(P1117="심사불필요","-",VLOOKUP(K1117,'[1]자격증 backdata'!A:G,7,0))</f>
        <v>-</v>
      </c>
      <c r="T1117" s="2" t="str">
        <f>IF(S1117="-","-",IF(COUNTIFS(B:B,B1117,S:S,"필수")&gt;0,"자격요건충족","확인필요"))</f>
        <v>-</v>
      </c>
      <c r="U1117" s="2"/>
      <c r="W1117" s="2">
        <f>IF(Q1117="4급","심사불필요",VLOOKUP(K1117,'[1]자격증 backdata'!A:B,2,0))</f>
        <v>0</v>
      </c>
      <c r="X1117" s="3">
        <f>IF(R1117="A", MIN(20, SUMIFS(W:W, B:B, B1117, R:R, "A")),IF(R1117="B", MIN(30, SUMIFS(W:W, B:B, B1117, R:R, "B")),"비해당분야"))</f>
        <v>4</v>
      </c>
      <c r="Y1117" s="3" t="str">
        <f>IF(R1117="C",MIN(30,IF(COUNTIFS(B:B,B1117,W:W,"가1")=1,25,IF(COUNTIFS(B:B,B1117,W:W,"가1")&gt;=2,30,0))+IF(COUNTIFS(B:B,B1117,W:W,"나1")&gt;=4,30,IF(COUNTIFS(B:B,B1117,W:W,"나1")=3,26,IF(COUNTIFS(B:B,B1117,W:W,"나1")=2,22,IF(COUNTIFS(B:B,B1117,W:W,"나1")=1,18,0)))))+MIN(30,IF(COUNTIFS(B:B,B1117,W:W,"가2")=1,25,IF(COUNTIFS(B:B,B1117,W:W,"가2")&gt;=2,30,0))+IF(COUNTIFS(B:B,B1117,W:W,"나2")=3,30,IF(COUNTIFS(B:B,B1117,W:W,"나2")=2,25,IF(COUNTIFS(B:B,B1117,W:W,"나2")=1,20,0)))),"비해당분야")</f>
        <v>비해당분야</v>
      </c>
      <c r="Z1117" s="3" t="str">
        <f>IF(R1117="C",VLOOKUP(K1117,'[1]자격증 backdata'!A:F,6,0),"비해당분야")</f>
        <v>비해당분야</v>
      </c>
      <c r="AA1117" s="3" t="str">
        <f>IF(R1117="C",SUMIF(B:B,B1117,Z:Z),"비해당분야")</f>
        <v>비해당분야</v>
      </c>
      <c r="AB1117" s="3" t="str">
        <f>IF(R1117="C",SUM(Y1117,AA1117),"비해당분야")</f>
        <v>비해당분야</v>
      </c>
      <c r="AC1117" s="3">
        <f>IF(R1117="C",AB1117,X1117)</f>
        <v>4</v>
      </c>
      <c r="AD1117" s="3">
        <f>VLOOKUP(K1117,'[1]자격증 backdata'!A:D,4,0)</f>
        <v>5</v>
      </c>
      <c r="AE1117" s="3">
        <f>IF(_xlfn.MAXIFS(AD:AD,B:B,B1117)&gt;10,10,_xlfn.MAXIFS(AD:AD,B:B,B1117))</f>
        <v>5</v>
      </c>
      <c r="AG1117" s="2">
        <f>VLOOKUP(K1117,'[1]자격증 backdata'!A:C,3,0)</f>
        <v>0</v>
      </c>
      <c r="AH1117" s="2">
        <f>COUNTIFS($B:$B,$B1117,$AG:$AG,AH$1)</f>
        <v>0</v>
      </c>
      <c r="AI1117" s="2">
        <f>COUNTIFS($B:$B,$B1117,$AG:$AG,AI$1)</f>
        <v>0</v>
      </c>
      <c r="AJ1117" s="2">
        <f>COUNTIFS($B:$B,$B1117,$AG:$AG,AJ$1)</f>
        <v>0</v>
      </c>
      <c r="AK1117" s="2">
        <f>COUNTIFS($B:$B,$B1117,$AG:$AG,AK$1)</f>
        <v>0</v>
      </c>
      <c r="AL1117" s="2">
        <f>COUNTIFS($B:$B,$B1117,$AG:$AG,AL$1)</f>
        <v>0</v>
      </c>
      <c r="AM1117" s="2">
        <f>COUNTIFS($B:$B,$B1117,$AG:$AG,AM$1)</f>
        <v>0</v>
      </c>
      <c r="AN1117" s="2">
        <f>COUNTIFS($B:$B,$B1117,$AG:$AG,AN$1)</f>
        <v>0</v>
      </c>
      <c r="AO1117" s="2">
        <f>COUNTIFS($B:$B,$B1117,$AG:$AG,AO$1)</f>
        <v>0</v>
      </c>
      <c r="AP1117" s="2">
        <f>COUNTIFS($B:$B,$B1117,$AG:$AG,AP$1)</f>
        <v>0</v>
      </c>
      <c r="AQ1117" s="2">
        <f>COUNTIFS($B:$B,$B1117,$AG:$AG,AQ$1)</f>
        <v>0</v>
      </c>
      <c r="AR1117" s="2">
        <f>COUNTIFS($B:$B,$B1117,$AG:$AG,AR$1)</f>
        <v>0</v>
      </c>
      <c r="AS1117" s="2">
        <f>COUNTIFS($B:$B,$B1117,$AG:$AG,AS$1)</f>
        <v>0</v>
      </c>
      <c r="AT1117" s="2">
        <f>COUNTIFS($B:$B,$B1117,$AG:$AG,AT$1)</f>
        <v>1</v>
      </c>
      <c r="AU1117" s="2">
        <f>COUNTIFS($B:$B,$B1117,$AG:$AG,AU$1)</f>
        <v>0</v>
      </c>
    </row>
    <row r="1118" spans="1:47" ht="15" customHeight="1" x14ac:dyDescent="0.35">
      <c r="A1118" s="7">
        <f>IF(B1117=B1118,A1117,A1117+1)</f>
        <v>380</v>
      </c>
      <c r="B1118" s="7" t="s">
        <v>4363</v>
      </c>
      <c r="C1118" s="7" t="s">
        <v>4362</v>
      </c>
      <c r="D1118" s="7" t="s">
        <v>3044</v>
      </c>
      <c r="E1118" s="7" t="s">
        <v>3043</v>
      </c>
      <c r="F1118" s="4" t="s">
        <v>7</v>
      </c>
      <c r="G1118" s="4" t="s">
        <v>8</v>
      </c>
      <c r="H1118" s="4" t="s">
        <v>7</v>
      </c>
      <c r="I1118" s="3">
        <v>2</v>
      </c>
      <c r="J1118" s="3" t="s">
        <v>106</v>
      </c>
      <c r="K1118" s="3" t="s">
        <v>3057</v>
      </c>
      <c r="L1118" s="3" t="s">
        <v>55</v>
      </c>
      <c r="M1118" s="3" t="s">
        <v>4364</v>
      </c>
      <c r="N1118" s="3" t="s">
        <v>189</v>
      </c>
      <c r="P1118" s="3" t="s">
        <v>669</v>
      </c>
      <c r="Q1118" s="3" t="s">
        <v>1475</v>
      </c>
      <c r="R1118" s="3" t="s">
        <v>2434</v>
      </c>
      <c r="S1118" s="2" t="str">
        <f>IF(P1118="심사불필요","-",VLOOKUP(K1118,'[1]자격증 backdata'!A:G,7,0))</f>
        <v>-</v>
      </c>
      <c r="T1118" s="2" t="str">
        <f>IF(S1118="-","-",IF(COUNTIFS(B:B,B1118,S:S,"필수")&gt;0,"자격요건충족","확인필요"))</f>
        <v>-</v>
      </c>
      <c r="U1118" s="2"/>
      <c r="W1118" s="2">
        <f>IF(Q1118="4급","심사불필요",VLOOKUP(K1118,'[1]자격증 backdata'!A:B,2,0))</f>
        <v>4</v>
      </c>
      <c r="X1118" s="3">
        <f>IF(R1118="A", MIN(20, SUMIFS(W:W, B:B, B1118, R:R, "A")),IF(R1118="B", MIN(30, SUMIFS(W:W, B:B, B1118, R:R, "B")),"비해당분야"))</f>
        <v>4</v>
      </c>
      <c r="Y1118" s="3" t="str">
        <f>IF(R1118="C",MIN(30,IF(COUNTIFS(B:B,B1118,W:W,"가1")=1,25,IF(COUNTIFS(B:B,B1118,W:W,"가1")&gt;=2,30,0))+IF(COUNTIFS(B:B,B1118,W:W,"나1")&gt;=4,30,IF(COUNTIFS(B:B,B1118,W:W,"나1")=3,26,IF(COUNTIFS(B:B,B1118,W:W,"나1")=2,22,IF(COUNTIFS(B:B,B1118,W:W,"나1")=1,18,0)))))+MIN(30,IF(COUNTIFS(B:B,B1118,W:W,"가2")=1,25,IF(COUNTIFS(B:B,B1118,W:W,"가2")&gt;=2,30,0))+IF(COUNTIFS(B:B,B1118,W:W,"나2")=3,30,IF(COUNTIFS(B:B,B1118,W:W,"나2")=2,25,IF(COUNTIFS(B:B,B1118,W:W,"나2")=1,20,0)))),"비해당분야")</f>
        <v>비해당분야</v>
      </c>
      <c r="Z1118" s="3" t="str">
        <f>IF(R1118="C",VLOOKUP(K1118,'[1]자격증 backdata'!A:F,6,0),"비해당분야")</f>
        <v>비해당분야</v>
      </c>
      <c r="AA1118" s="3" t="str">
        <f>IF(R1118="C",SUMIF(B:B,B1118,Z:Z),"비해당분야")</f>
        <v>비해당분야</v>
      </c>
      <c r="AB1118" s="3" t="str">
        <f>IF(R1118="C",SUM(Y1118,AA1118),"비해당분야")</f>
        <v>비해당분야</v>
      </c>
      <c r="AC1118" s="3">
        <f>IF(R1118="C",AB1118,X1118)</f>
        <v>4</v>
      </c>
      <c r="AD1118" s="3">
        <f>VLOOKUP(K1118,'[1]자격증 backdata'!A:D,4,0)</f>
        <v>0</v>
      </c>
      <c r="AE1118" s="3">
        <f>IF(_xlfn.MAXIFS(AD:AD,B:B,B1118)&gt;10,10,_xlfn.MAXIFS(AD:AD,B:B,B1118))</f>
        <v>5</v>
      </c>
      <c r="AG1118" s="2" t="str">
        <f>VLOOKUP(K1118,'[1]자격증 backdata'!A:C,3,0)</f>
        <v>M</v>
      </c>
      <c r="AH1118" s="2">
        <f>COUNTIFS($B:$B,$B1118,$AG:$AG,AH$1)</f>
        <v>0</v>
      </c>
      <c r="AI1118" s="2">
        <f>COUNTIFS($B:$B,$B1118,$AG:$AG,AI$1)</f>
        <v>0</v>
      </c>
      <c r="AJ1118" s="2">
        <f>COUNTIFS($B:$B,$B1118,$AG:$AG,AJ$1)</f>
        <v>0</v>
      </c>
      <c r="AK1118" s="2">
        <f>COUNTIFS($B:$B,$B1118,$AG:$AG,AK$1)</f>
        <v>0</v>
      </c>
      <c r="AL1118" s="2">
        <f>COUNTIFS($B:$B,$B1118,$AG:$AG,AL$1)</f>
        <v>0</v>
      </c>
      <c r="AM1118" s="2">
        <f>COUNTIFS($B:$B,$B1118,$AG:$AG,AM$1)</f>
        <v>0</v>
      </c>
      <c r="AN1118" s="2">
        <f>COUNTIFS($B:$B,$B1118,$AG:$AG,AN$1)</f>
        <v>0</v>
      </c>
      <c r="AO1118" s="2">
        <f>COUNTIFS($B:$B,$B1118,$AG:$AG,AO$1)</f>
        <v>0</v>
      </c>
      <c r="AP1118" s="2">
        <f>COUNTIFS($B:$B,$B1118,$AG:$AG,AP$1)</f>
        <v>0</v>
      </c>
      <c r="AQ1118" s="2">
        <f>COUNTIFS($B:$B,$B1118,$AG:$AG,AQ$1)</f>
        <v>0</v>
      </c>
      <c r="AR1118" s="2">
        <f>COUNTIFS($B:$B,$B1118,$AG:$AG,AR$1)</f>
        <v>0</v>
      </c>
      <c r="AS1118" s="2">
        <f>COUNTIFS($B:$B,$B1118,$AG:$AG,AS$1)</f>
        <v>0</v>
      </c>
      <c r="AT1118" s="2">
        <f>COUNTIFS($B:$B,$B1118,$AG:$AG,AT$1)</f>
        <v>1</v>
      </c>
      <c r="AU1118" s="2">
        <f>COUNTIFS($B:$B,$B1118,$AG:$AG,AU$1)</f>
        <v>0</v>
      </c>
    </row>
    <row r="1119" spans="1:47" ht="15" customHeight="1" x14ac:dyDescent="0.35">
      <c r="A1119" s="7">
        <f>IF(B1118=B1119,A1118,A1118+1)</f>
        <v>380</v>
      </c>
      <c r="B1119" s="7" t="s">
        <v>4363</v>
      </c>
      <c r="C1119" s="7" t="s">
        <v>4362</v>
      </c>
      <c r="D1119" s="7" t="s">
        <v>3044</v>
      </c>
      <c r="E1119" s="7" t="s">
        <v>3043</v>
      </c>
      <c r="F1119" s="4" t="s">
        <v>7</v>
      </c>
      <c r="G1119" s="4" t="s">
        <v>8</v>
      </c>
      <c r="H1119" s="4" t="s">
        <v>7</v>
      </c>
      <c r="I1119" s="3">
        <v>3</v>
      </c>
      <c r="J1119" s="3" t="s">
        <v>3148</v>
      </c>
      <c r="K1119" s="3" t="s">
        <v>3147</v>
      </c>
      <c r="L1119" s="3" t="s">
        <v>706</v>
      </c>
      <c r="M1119" s="3" t="s">
        <v>4361</v>
      </c>
      <c r="N1119" s="3" t="s">
        <v>1187</v>
      </c>
      <c r="P1119" s="3" t="s">
        <v>669</v>
      </c>
      <c r="Q1119" s="3" t="s">
        <v>1475</v>
      </c>
      <c r="R1119" s="3" t="s">
        <v>2434</v>
      </c>
      <c r="S1119" s="2" t="str">
        <f>IF(P1119="심사불필요","-",VLOOKUP(K1119,'[1]자격증 backdata'!A:G,7,0))</f>
        <v>-</v>
      </c>
      <c r="T1119" s="2" t="str">
        <f>IF(S1119="-","-",IF(COUNTIFS(B:B,B1119,S:S,"필수")&gt;0,"자격요건충족","확인필요"))</f>
        <v>-</v>
      </c>
      <c r="U1119" s="2"/>
      <c r="W1119" s="2">
        <f>IF(Q1119="4급","심사불필요",VLOOKUP(K1119,'[1]자격증 backdata'!A:B,2,0))</f>
        <v>0</v>
      </c>
      <c r="X1119" s="3">
        <f>IF(R1119="A", MIN(20, SUMIFS(W:W, B:B, B1119, R:R, "A")),IF(R1119="B", MIN(30, SUMIFS(W:W, B:B, B1119, R:R, "B")),"비해당분야"))</f>
        <v>4</v>
      </c>
      <c r="Y1119" s="3" t="str">
        <f>IF(R1119="C",MIN(30,IF(COUNTIFS(B:B,B1119,W:W,"가1")=1,25,IF(COUNTIFS(B:B,B1119,W:W,"가1")&gt;=2,30,0))+IF(COUNTIFS(B:B,B1119,W:W,"나1")&gt;=4,30,IF(COUNTIFS(B:B,B1119,W:W,"나1")=3,26,IF(COUNTIFS(B:B,B1119,W:W,"나1")=2,22,IF(COUNTIFS(B:B,B1119,W:W,"나1")=1,18,0)))))+MIN(30,IF(COUNTIFS(B:B,B1119,W:W,"가2")=1,25,IF(COUNTIFS(B:B,B1119,W:W,"가2")&gt;=2,30,0))+IF(COUNTIFS(B:B,B1119,W:W,"나2")=3,30,IF(COUNTIFS(B:B,B1119,W:W,"나2")=2,25,IF(COUNTIFS(B:B,B1119,W:W,"나2")=1,20,0)))),"비해당분야")</f>
        <v>비해당분야</v>
      </c>
      <c r="Z1119" s="3" t="str">
        <f>IF(R1119="C",VLOOKUP(K1119,'[1]자격증 backdata'!A:F,6,0),"비해당분야")</f>
        <v>비해당분야</v>
      </c>
      <c r="AA1119" s="3" t="str">
        <f>IF(R1119="C",SUMIF(B:B,B1119,Z:Z),"비해당분야")</f>
        <v>비해당분야</v>
      </c>
      <c r="AB1119" s="3" t="str">
        <f>IF(R1119="C",SUM(Y1119,AA1119),"비해당분야")</f>
        <v>비해당분야</v>
      </c>
      <c r="AC1119" s="3">
        <f>IF(R1119="C",AB1119,X1119)</f>
        <v>4</v>
      </c>
      <c r="AD1119" s="3">
        <f>VLOOKUP(K1119,'[1]자격증 backdata'!A:D,4,0)</f>
        <v>5</v>
      </c>
      <c r="AE1119" s="3">
        <f>IF(_xlfn.MAXIFS(AD:AD,B:B,B1119)&gt;10,10,_xlfn.MAXIFS(AD:AD,B:B,B1119))</f>
        <v>5</v>
      </c>
      <c r="AG1119" s="2">
        <f>VLOOKUP(K1119,'[1]자격증 backdata'!A:C,3,0)</f>
        <v>0</v>
      </c>
      <c r="AH1119" s="2">
        <f>COUNTIFS($B:$B,$B1119,$AG:$AG,AH$1)</f>
        <v>0</v>
      </c>
      <c r="AI1119" s="2">
        <f>COUNTIFS($B:$B,$B1119,$AG:$AG,AI$1)</f>
        <v>0</v>
      </c>
      <c r="AJ1119" s="2">
        <f>COUNTIFS($B:$B,$B1119,$AG:$AG,AJ$1)</f>
        <v>0</v>
      </c>
      <c r="AK1119" s="2">
        <f>COUNTIFS($B:$B,$B1119,$AG:$AG,AK$1)</f>
        <v>0</v>
      </c>
      <c r="AL1119" s="2">
        <f>COUNTIFS($B:$B,$B1119,$AG:$AG,AL$1)</f>
        <v>0</v>
      </c>
      <c r="AM1119" s="2">
        <f>COUNTIFS($B:$B,$B1119,$AG:$AG,AM$1)</f>
        <v>0</v>
      </c>
      <c r="AN1119" s="2">
        <f>COUNTIFS($B:$B,$B1119,$AG:$AG,AN$1)</f>
        <v>0</v>
      </c>
      <c r="AO1119" s="2">
        <f>COUNTIFS($B:$B,$B1119,$AG:$AG,AO$1)</f>
        <v>0</v>
      </c>
      <c r="AP1119" s="2">
        <f>COUNTIFS($B:$B,$B1119,$AG:$AG,AP$1)</f>
        <v>0</v>
      </c>
      <c r="AQ1119" s="2">
        <f>COUNTIFS($B:$B,$B1119,$AG:$AG,AQ$1)</f>
        <v>0</v>
      </c>
      <c r="AR1119" s="2">
        <f>COUNTIFS($B:$B,$B1119,$AG:$AG,AR$1)</f>
        <v>0</v>
      </c>
      <c r="AS1119" s="2">
        <f>COUNTIFS($B:$B,$B1119,$AG:$AG,AS$1)</f>
        <v>0</v>
      </c>
      <c r="AT1119" s="2">
        <f>COUNTIFS($B:$B,$B1119,$AG:$AG,AT$1)</f>
        <v>1</v>
      </c>
      <c r="AU1119" s="2">
        <f>COUNTIFS($B:$B,$B1119,$AG:$AG,AU$1)</f>
        <v>0</v>
      </c>
    </row>
    <row r="1120" spans="1:47" ht="15" customHeight="1" x14ac:dyDescent="0.35">
      <c r="A1120" s="4">
        <f>IF(B1119=B1120,A1119,A1119+1)</f>
        <v>381</v>
      </c>
      <c r="B1120" s="4" t="s">
        <v>4356</v>
      </c>
      <c r="C1120" s="4" t="s">
        <v>4355</v>
      </c>
      <c r="D1120" s="4" t="s">
        <v>3044</v>
      </c>
      <c r="E1120" s="4" t="s">
        <v>3043</v>
      </c>
      <c r="F1120" s="4" t="s">
        <v>7</v>
      </c>
      <c r="G1120" s="4" t="s">
        <v>8</v>
      </c>
      <c r="H1120" s="4" t="s">
        <v>7</v>
      </c>
      <c r="I1120" s="4">
        <v>1</v>
      </c>
      <c r="J1120" s="4" t="s">
        <v>2526</v>
      </c>
      <c r="K1120" s="4" t="s">
        <v>3161</v>
      </c>
      <c r="L1120" s="4" t="s">
        <v>2524</v>
      </c>
      <c r="M1120" s="4" t="s">
        <v>4360</v>
      </c>
      <c r="N1120" s="4" t="s">
        <v>2617</v>
      </c>
      <c r="P1120" s="4" t="s">
        <v>669</v>
      </c>
      <c r="Q1120" s="4" t="s">
        <v>1475</v>
      </c>
      <c r="R1120" s="4" t="s">
        <v>2434</v>
      </c>
      <c r="S1120" s="5" t="str">
        <f>IF(P1120="심사불필요","-",VLOOKUP(K1120,'[1]자격증 backdata'!A:G,7,0))</f>
        <v>-</v>
      </c>
      <c r="T1120" s="5" t="str">
        <f>IF(S1120="-","-",IF(COUNTIFS(B:B,B1120,S:S,"필수")&gt;0,"자격요건충족","확인필요"))</f>
        <v>-</v>
      </c>
      <c r="U1120" s="5"/>
      <c r="W1120" s="5">
        <f>IF(Q1120="4급","심사불필요",VLOOKUP(K1120,'[1]자격증 backdata'!A:B,2,0))</f>
        <v>4</v>
      </c>
      <c r="X1120" s="4">
        <f>IF(R1120="A", MIN(20, SUMIFS(W:W, B:B, B1120, R:R, "A")),IF(R1120="B", MIN(30, SUMIFS(W:W, B:B, B1120, R:R, "B")),"비해당분야"))</f>
        <v>12</v>
      </c>
      <c r="Y1120" s="4" t="str">
        <f>IF(R1120="C",MIN(30,IF(COUNTIFS(B:B,B1120,W:W,"가1")=1,25,IF(COUNTIFS(B:B,B1120,W:W,"가1")&gt;=2,30,0))+IF(COUNTIFS(B:B,B1120,W:W,"나1")&gt;=4,30,IF(COUNTIFS(B:B,B1120,W:W,"나1")=3,26,IF(COUNTIFS(B:B,B1120,W:W,"나1")=2,22,IF(COUNTIFS(B:B,B1120,W:W,"나1")=1,18,0)))))+MIN(30,IF(COUNTIFS(B:B,B1120,W:W,"가2")=1,25,IF(COUNTIFS(B:B,B1120,W:W,"가2")&gt;=2,30,0))+IF(COUNTIFS(B:B,B1120,W:W,"나2")=3,30,IF(COUNTIFS(B:B,B1120,W:W,"나2")=2,25,IF(COUNTIFS(B:B,B1120,W:W,"나2")=1,20,0)))),"비해당분야")</f>
        <v>비해당분야</v>
      </c>
      <c r="Z1120" s="4" t="str">
        <f>IF(R1120="C",VLOOKUP(K1120,'[1]자격증 backdata'!A:F,6,0),"비해당분야")</f>
        <v>비해당분야</v>
      </c>
      <c r="AA1120" s="4" t="str">
        <f>IF(R1120="C",SUMIF(B:B,B1120,Z:Z),"비해당분야")</f>
        <v>비해당분야</v>
      </c>
      <c r="AB1120" s="4" t="str">
        <f>IF(R1120="C",SUM(Y1120,AA1120),"비해당분야")</f>
        <v>비해당분야</v>
      </c>
      <c r="AC1120" s="4">
        <f>IF(R1120="C",AB1120,X1120)</f>
        <v>12</v>
      </c>
      <c r="AD1120" s="4">
        <f>VLOOKUP(K1120,'[1]자격증 backdata'!A:D,4,0)</f>
        <v>0</v>
      </c>
      <c r="AE1120" s="4">
        <f>IF(_xlfn.MAXIFS(AD:AD,B:B,B1120)&gt;10,10,_xlfn.MAXIFS(AD:AD,B:B,B1120))</f>
        <v>0</v>
      </c>
      <c r="AG1120" s="5">
        <f>VLOOKUP(K1120,'[1]자격증 backdata'!A:C,3,0)</f>
        <v>0</v>
      </c>
      <c r="AH1120" s="5">
        <f>COUNTIFS($B:$B,$B1120,$AG:$AG,AH$1)</f>
        <v>0</v>
      </c>
      <c r="AI1120" s="5">
        <f>COUNTIFS($B:$B,$B1120,$AG:$AG,AI$1)</f>
        <v>0</v>
      </c>
      <c r="AJ1120" s="5">
        <f>COUNTIFS($B:$B,$B1120,$AG:$AG,AJ$1)</f>
        <v>0</v>
      </c>
      <c r="AK1120" s="5">
        <f>COUNTIFS($B:$B,$B1120,$AG:$AG,AK$1)</f>
        <v>0</v>
      </c>
      <c r="AL1120" s="5">
        <f>COUNTIFS($B:$B,$B1120,$AG:$AG,AL$1)</f>
        <v>0</v>
      </c>
      <c r="AM1120" s="5">
        <f>COUNTIFS($B:$B,$B1120,$AG:$AG,AM$1)</f>
        <v>0</v>
      </c>
      <c r="AN1120" s="5">
        <f>COUNTIFS($B:$B,$B1120,$AG:$AG,AN$1)</f>
        <v>0</v>
      </c>
      <c r="AO1120" s="5">
        <f>COUNTIFS($B:$B,$B1120,$AG:$AG,AO$1)</f>
        <v>1</v>
      </c>
      <c r="AP1120" s="5">
        <f>COUNTIFS($B:$B,$B1120,$AG:$AG,AP$1)</f>
        <v>0</v>
      </c>
      <c r="AQ1120" s="5">
        <f>COUNTIFS($B:$B,$B1120,$AG:$AG,AQ$1)</f>
        <v>0</v>
      </c>
      <c r="AR1120" s="5">
        <f>COUNTIFS($B:$B,$B1120,$AG:$AG,AR$1)</f>
        <v>0</v>
      </c>
      <c r="AS1120" s="5">
        <f>COUNTIFS($B:$B,$B1120,$AG:$AG,AS$1)</f>
        <v>0</v>
      </c>
      <c r="AT1120" s="5">
        <f>COUNTIFS($B:$B,$B1120,$AG:$AG,AT$1)</f>
        <v>0</v>
      </c>
      <c r="AU1120" s="5">
        <f>COUNTIFS($B:$B,$B1120,$AG:$AG,AU$1)</f>
        <v>1</v>
      </c>
    </row>
    <row r="1121" spans="1:47" ht="15" customHeight="1" x14ac:dyDescent="0.35">
      <c r="A1121" s="6">
        <f>IF(B1120=B1121,A1120,A1120+1)</f>
        <v>381</v>
      </c>
      <c r="B1121" s="6" t="s">
        <v>4356</v>
      </c>
      <c r="C1121" s="6" t="s">
        <v>4355</v>
      </c>
      <c r="D1121" s="6" t="s">
        <v>3044</v>
      </c>
      <c r="E1121" s="6" t="s">
        <v>3043</v>
      </c>
      <c r="F1121" s="4" t="s">
        <v>7</v>
      </c>
      <c r="G1121" s="4" t="s">
        <v>8</v>
      </c>
      <c r="H1121" s="4" t="s">
        <v>7</v>
      </c>
      <c r="I1121" s="4">
        <v>2</v>
      </c>
      <c r="J1121" s="4" t="s">
        <v>653</v>
      </c>
      <c r="K1121" s="4" t="s">
        <v>3052</v>
      </c>
      <c r="L1121" s="4" t="s">
        <v>651</v>
      </c>
      <c r="M1121" s="4" t="s">
        <v>4359</v>
      </c>
      <c r="N1121" s="4" t="s">
        <v>2531</v>
      </c>
      <c r="P1121" s="4" t="s">
        <v>669</v>
      </c>
      <c r="Q1121" s="4" t="s">
        <v>1475</v>
      </c>
      <c r="R1121" s="4" t="s">
        <v>2434</v>
      </c>
      <c r="S1121" s="5" t="str">
        <f>IF(P1121="심사불필요","-",VLOOKUP(K1121,'[1]자격증 backdata'!A:G,7,0))</f>
        <v>-</v>
      </c>
      <c r="T1121" s="5" t="str">
        <f>IF(S1121="-","-",IF(COUNTIFS(B:B,B1121,S:S,"필수")&gt;0,"자격요건충족","확인필요"))</f>
        <v>-</v>
      </c>
      <c r="U1121" s="5"/>
      <c r="W1121" s="5">
        <f>IF(Q1121="4급","심사불필요",VLOOKUP(K1121,'[1]자격증 backdata'!A:B,2,0))</f>
        <v>4</v>
      </c>
      <c r="X1121" s="4">
        <f>IF(R1121="A", MIN(20, SUMIFS(W:W, B:B, B1121, R:R, "A")),IF(R1121="B", MIN(30, SUMIFS(W:W, B:B, B1121, R:R, "B")),"비해당분야"))</f>
        <v>12</v>
      </c>
      <c r="Y1121" s="4" t="str">
        <f>IF(R1121="C",MIN(30,IF(COUNTIFS(B:B,B1121,W:W,"가1")=1,25,IF(COUNTIFS(B:B,B1121,W:W,"가1")&gt;=2,30,0))+IF(COUNTIFS(B:B,B1121,W:W,"나1")&gt;=4,30,IF(COUNTIFS(B:B,B1121,W:W,"나1")=3,26,IF(COUNTIFS(B:B,B1121,W:W,"나1")=2,22,IF(COUNTIFS(B:B,B1121,W:W,"나1")=1,18,0)))))+MIN(30,IF(COUNTIFS(B:B,B1121,W:W,"가2")=1,25,IF(COUNTIFS(B:B,B1121,W:W,"가2")&gt;=2,30,0))+IF(COUNTIFS(B:B,B1121,W:W,"나2")=3,30,IF(COUNTIFS(B:B,B1121,W:W,"나2")=2,25,IF(COUNTIFS(B:B,B1121,W:W,"나2")=1,20,0)))),"비해당분야")</f>
        <v>비해당분야</v>
      </c>
      <c r="Z1121" s="4" t="str">
        <f>IF(R1121="C",VLOOKUP(K1121,'[1]자격증 backdata'!A:F,6,0),"비해당분야")</f>
        <v>비해당분야</v>
      </c>
      <c r="AA1121" s="4" t="str">
        <f>IF(R1121="C",SUMIF(B:B,B1121,Z:Z),"비해당분야")</f>
        <v>비해당분야</v>
      </c>
      <c r="AB1121" s="4" t="str">
        <f>IF(R1121="C",SUM(Y1121,AA1121),"비해당분야")</f>
        <v>비해당분야</v>
      </c>
      <c r="AC1121" s="4">
        <f>IF(R1121="C",AB1121,X1121)</f>
        <v>12</v>
      </c>
      <c r="AD1121" s="4">
        <f>VLOOKUP(K1121,'[1]자격증 backdata'!A:D,4,0)</f>
        <v>0</v>
      </c>
      <c r="AE1121" s="4">
        <f>IF(_xlfn.MAXIFS(AD:AD,B:B,B1121)&gt;10,10,_xlfn.MAXIFS(AD:AD,B:B,B1121))</f>
        <v>0</v>
      </c>
      <c r="AG1121" s="5" t="str">
        <f>VLOOKUP(K1121,'[1]자격증 backdata'!A:C,3,0)</f>
        <v>H</v>
      </c>
      <c r="AH1121" s="5">
        <f>COUNTIFS($B:$B,$B1121,$AG:$AG,AH$1)</f>
        <v>0</v>
      </c>
      <c r="AI1121" s="5">
        <f>COUNTIFS($B:$B,$B1121,$AG:$AG,AI$1)</f>
        <v>0</v>
      </c>
      <c r="AJ1121" s="5">
        <f>COUNTIFS($B:$B,$B1121,$AG:$AG,AJ$1)</f>
        <v>0</v>
      </c>
      <c r="AK1121" s="5">
        <f>COUNTIFS($B:$B,$B1121,$AG:$AG,AK$1)</f>
        <v>0</v>
      </c>
      <c r="AL1121" s="5">
        <f>COUNTIFS($B:$B,$B1121,$AG:$AG,AL$1)</f>
        <v>0</v>
      </c>
      <c r="AM1121" s="5">
        <f>COUNTIFS($B:$B,$B1121,$AG:$AG,AM$1)</f>
        <v>0</v>
      </c>
      <c r="AN1121" s="5">
        <f>COUNTIFS($B:$B,$B1121,$AG:$AG,AN$1)</f>
        <v>0</v>
      </c>
      <c r="AO1121" s="5">
        <f>COUNTIFS($B:$B,$B1121,$AG:$AG,AO$1)</f>
        <v>1</v>
      </c>
      <c r="AP1121" s="5">
        <f>COUNTIFS($B:$B,$B1121,$AG:$AG,AP$1)</f>
        <v>0</v>
      </c>
      <c r="AQ1121" s="5">
        <f>COUNTIFS($B:$B,$B1121,$AG:$AG,AQ$1)</f>
        <v>0</v>
      </c>
      <c r="AR1121" s="5">
        <f>COUNTIFS($B:$B,$B1121,$AG:$AG,AR$1)</f>
        <v>0</v>
      </c>
      <c r="AS1121" s="5">
        <f>COUNTIFS($B:$B,$B1121,$AG:$AG,AS$1)</f>
        <v>0</v>
      </c>
      <c r="AT1121" s="5">
        <f>COUNTIFS($B:$B,$B1121,$AG:$AG,AT$1)</f>
        <v>0</v>
      </c>
      <c r="AU1121" s="5">
        <f>COUNTIFS($B:$B,$B1121,$AG:$AG,AU$1)</f>
        <v>1</v>
      </c>
    </row>
    <row r="1122" spans="1:47" ht="15" customHeight="1" x14ac:dyDescent="0.35">
      <c r="A1122" s="6">
        <f>IF(B1121=B1122,A1121,A1121+1)</f>
        <v>381</v>
      </c>
      <c r="B1122" s="6" t="s">
        <v>4356</v>
      </c>
      <c r="C1122" s="6" t="s">
        <v>4355</v>
      </c>
      <c r="D1122" s="6" t="s">
        <v>3044</v>
      </c>
      <c r="E1122" s="6" t="s">
        <v>3043</v>
      </c>
      <c r="F1122" s="4" t="s">
        <v>7</v>
      </c>
      <c r="G1122" s="4" t="s">
        <v>8</v>
      </c>
      <c r="H1122" s="4" t="s">
        <v>7</v>
      </c>
      <c r="I1122" s="4">
        <v>3</v>
      </c>
      <c r="J1122" s="4" t="s">
        <v>350</v>
      </c>
      <c r="K1122" s="4" t="s">
        <v>3317</v>
      </c>
      <c r="L1122" s="4" t="s">
        <v>348</v>
      </c>
      <c r="M1122" s="4" t="s">
        <v>4358</v>
      </c>
      <c r="N1122" s="4" t="s">
        <v>4357</v>
      </c>
      <c r="P1122" s="4" t="s">
        <v>669</v>
      </c>
      <c r="Q1122" s="4" t="s">
        <v>1475</v>
      </c>
      <c r="R1122" s="4" t="s">
        <v>2434</v>
      </c>
      <c r="S1122" s="5" t="str">
        <f>IF(P1122="심사불필요","-",VLOOKUP(K1122,'[1]자격증 backdata'!A:G,7,0))</f>
        <v>-</v>
      </c>
      <c r="T1122" s="5" t="str">
        <f>IF(S1122="-","-",IF(COUNTIFS(B:B,B1122,S:S,"필수")&gt;0,"자격요건충족","확인필요"))</f>
        <v>-</v>
      </c>
      <c r="U1122" s="5"/>
      <c r="W1122" s="5">
        <f>IF(Q1122="4급","심사불필요",VLOOKUP(K1122,'[1]자격증 backdata'!A:B,2,0))</f>
        <v>2</v>
      </c>
      <c r="X1122" s="4">
        <f>IF(R1122="A", MIN(20, SUMIFS(W:W, B:B, B1122, R:R, "A")),IF(R1122="B", MIN(30, SUMIFS(W:W, B:B, B1122, R:R, "B")),"비해당분야"))</f>
        <v>12</v>
      </c>
      <c r="Y1122" s="4" t="str">
        <f>IF(R1122="C",MIN(30,IF(COUNTIFS(B:B,B1122,W:W,"가1")=1,25,IF(COUNTIFS(B:B,B1122,W:W,"가1")&gt;=2,30,0))+IF(COUNTIFS(B:B,B1122,W:W,"나1")&gt;=4,30,IF(COUNTIFS(B:B,B1122,W:W,"나1")=3,26,IF(COUNTIFS(B:B,B1122,W:W,"나1")=2,22,IF(COUNTIFS(B:B,B1122,W:W,"나1")=1,18,0)))))+MIN(30,IF(COUNTIFS(B:B,B1122,W:W,"가2")=1,25,IF(COUNTIFS(B:B,B1122,W:W,"가2")&gt;=2,30,0))+IF(COUNTIFS(B:B,B1122,W:W,"나2")=3,30,IF(COUNTIFS(B:B,B1122,W:W,"나2")=2,25,IF(COUNTIFS(B:B,B1122,W:W,"나2")=1,20,0)))),"비해당분야")</f>
        <v>비해당분야</v>
      </c>
      <c r="Z1122" s="4" t="str">
        <f>IF(R1122="C",VLOOKUP(K1122,'[1]자격증 backdata'!A:F,6,0),"비해당분야")</f>
        <v>비해당분야</v>
      </c>
      <c r="AA1122" s="4" t="str">
        <f>IF(R1122="C",SUMIF(B:B,B1122,Z:Z),"비해당분야")</f>
        <v>비해당분야</v>
      </c>
      <c r="AB1122" s="4" t="str">
        <f>IF(R1122="C",SUM(Y1122,AA1122),"비해당분야")</f>
        <v>비해당분야</v>
      </c>
      <c r="AC1122" s="4">
        <f>IF(R1122="C",AB1122,X1122)</f>
        <v>12</v>
      </c>
      <c r="AD1122" s="4">
        <f>VLOOKUP(K1122,'[1]자격증 backdata'!A:D,4,0)</f>
        <v>0</v>
      </c>
      <c r="AE1122" s="4">
        <f>IF(_xlfn.MAXIFS(AD:AD,B:B,B1122)&gt;10,10,_xlfn.MAXIFS(AD:AD,B:B,B1122))</f>
        <v>0</v>
      </c>
      <c r="AG1122" s="5" t="str">
        <f>VLOOKUP(K1122,'[1]자격증 backdata'!A:C,3,0)</f>
        <v>N</v>
      </c>
      <c r="AH1122" s="5">
        <f>COUNTIFS($B:$B,$B1122,$AG:$AG,AH$1)</f>
        <v>0</v>
      </c>
      <c r="AI1122" s="5">
        <f>COUNTIFS($B:$B,$B1122,$AG:$AG,AI$1)</f>
        <v>0</v>
      </c>
      <c r="AJ1122" s="5">
        <f>COUNTIFS($B:$B,$B1122,$AG:$AG,AJ$1)</f>
        <v>0</v>
      </c>
      <c r="AK1122" s="5">
        <f>COUNTIFS($B:$B,$B1122,$AG:$AG,AK$1)</f>
        <v>0</v>
      </c>
      <c r="AL1122" s="5">
        <f>COUNTIFS($B:$B,$B1122,$AG:$AG,AL$1)</f>
        <v>0</v>
      </c>
      <c r="AM1122" s="5">
        <f>COUNTIFS($B:$B,$B1122,$AG:$AG,AM$1)</f>
        <v>0</v>
      </c>
      <c r="AN1122" s="5">
        <f>COUNTIFS($B:$B,$B1122,$AG:$AG,AN$1)</f>
        <v>0</v>
      </c>
      <c r="AO1122" s="5">
        <f>COUNTIFS($B:$B,$B1122,$AG:$AG,AO$1)</f>
        <v>1</v>
      </c>
      <c r="AP1122" s="5">
        <f>COUNTIFS($B:$B,$B1122,$AG:$AG,AP$1)</f>
        <v>0</v>
      </c>
      <c r="AQ1122" s="5">
        <f>COUNTIFS($B:$B,$B1122,$AG:$AG,AQ$1)</f>
        <v>0</v>
      </c>
      <c r="AR1122" s="5">
        <f>COUNTIFS($B:$B,$B1122,$AG:$AG,AR$1)</f>
        <v>0</v>
      </c>
      <c r="AS1122" s="5">
        <f>COUNTIFS($B:$B,$B1122,$AG:$AG,AS$1)</f>
        <v>0</v>
      </c>
      <c r="AT1122" s="5">
        <f>COUNTIFS($B:$B,$B1122,$AG:$AG,AT$1)</f>
        <v>0</v>
      </c>
      <c r="AU1122" s="5">
        <f>COUNTIFS($B:$B,$B1122,$AG:$AG,AU$1)</f>
        <v>1</v>
      </c>
    </row>
    <row r="1123" spans="1:47" ht="15" customHeight="1" x14ac:dyDescent="0.35">
      <c r="A1123" s="6">
        <f>IF(B1122=B1123,A1122,A1122+1)</f>
        <v>381</v>
      </c>
      <c r="B1123" s="6" t="s">
        <v>4356</v>
      </c>
      <c r="C1123" s="6" t="s">
        <v>4355</v>
      </c>
      <c r="D1123" s="6" t="s">
        <v>3044</v>
      </c>
      <c r="E1123" s="6" t="s">
        <v>3043</v>
      </c>
      <c r="F1123" s="4" t="s">
        <v>7</v>
      </c>
      <c r="G1123" s="4" t="s">
        <v>8</v>
      </c>
      <c r="H1123" s="4" t="s">
        <v>7</v>
      </c>
      <c r="I1123" s="4">
        <v>4</v>
      </c>
      <c r="J1123" s="4" t="s">
        <v>28</v>
      </c>
      <c r="K1123" s="4" t="s">
        <v>3061</v>
      </c>
      <c r="L1123" s="4" t="s">
        <v>26</v>
      </c>
      <c r="M1123" s="4" t="s">
        <v>4354</v>
      </c>
      <c r="N1123" s="4" t="s">
        <v>1476</v>
      </c>
      <c r="P1123" s="4" t="s">
        <v>669</v>
      </c>
      <c r="Q1123" s="4" t="s">
        <v>1475</v>
      </c>
      <c r="R1123" s="4" t="s">
        <v>2434</v>
      </c>
      <c r="S1123" s="5" t="str">
        <f>IF(P1123="심사불필요","-",VLOOKUP(K1123,'[1]자격증 backdata'!A:G,7,0))</f>
        <v>-</v>
      </c>
      <c r="T1123" s="5" t="str">
        <f>IF(S1123="-","-",IF(COUNTIFS(B:B,B1123,S:S,"필수")&gt;0,"자격요건충족","확인필요"))</f>
        <v>-</v>
      </c>
      <c r="U1123" s="5"/>
      <c r="W1123" s="5">
        <f>IF(Q1123="4급","심사불필요",VLOOKUP(K1123,'[1]자격증 backdata'!A:B,2,0))</f>
        <v>2</v>
      </c>
      <c r="X1123" s="4">
        <f>IF(R1123="A", MIN(20, SUMIFS(W:W, B:B, B1123, R:R, "A")),IF(R1123="B", MIN(30, SUMIFS(W:W, B:B, B1123, R:R, "B")),"비해당분야"))</f>
        <v>12</v>
      </c>
      <c r="Y1123" s="4" t="str">
        <f>IF(R1123="C",MIN(30,IF(COUNTIFS(B:B,B1123,W:W,"가1")=1,25,IF(COUNTIFS(B:B,B1123,W:W,"가1")&gt;=2,30,0))+IF(COUNTIFS(B:B,B1123,W:W,"나1")&gt;=4,30,IF(COUNTIFS(B:B,B1123,W:W,"나1")=3,26,IF(COUNTIFS(B:B,B1123,W:W,"나1")=2,22,IF(COUNTIFS(B:B,B1123,W:W,"나1")=1,18,0)))))+MIN(30,IF(COUNTIFS(B:B,B1123,W:W,"가2")=1,25,IF(COUNTIFS(B:B,B1123,W:W,"가2")&gt;=2,30,0))+IF(COUNTIFS(B:B,B1123,W:W,"나2")=3,30,IF(COUNTIFS(B:B,B1123,W:W,"나2")=2,25,IF(COUNTIFS(B:B,B1123,W:W,"나2")=1,20,0)))),"비해당분야")</f>
        <v>비해당분야</v>
      </c>
      <c r="Z1123" s="4" t="str">
        <f>IF(R1123="C",VLOOKUP(K1123,'[1]자격증 backdata'!A:F,6,0),"비해당분야")</f>
        <v>비해당분야</v>
      </c>
      <c r="AA1123" s="4" t="str">
        <f>IF(R1123="C",SUMIF(B:B,B1123,Z:Z),"비해당분야")</f>
        <v>비해당분야</v>
      </c>
      <c r="AB1123" s="4" t="str">
        <f>IF(R1123="C",SUM(Y1123,AA1123),"비해당분야")</f>
        <v>비해당분야</v>
      </c>
      <c r="AC1123" s="4">
        <f>IF(R1123="C",AB1123,X1123)</f>
        <v>12</v>
      </c>
      <c r="AD1123" s="4">
        <f>VLOOKUP(K1123,'[1]자격증 backdata'!A:D,4,0)</f>
        <v>0</v>
      </c>
      <c r="AE1123" s="4">
        <f>IF(_xlfn.MAXIFS(AD:AD,B:B,B1123)&gt;10,10,_xlfn.MAXIFS(AD:AD,B:B,B1123))</f>
        <v>0</v>
      </c>
      <c r="AG1123" s="5">
        <f>VLOOKUP(K1123,'[1]자격증 backdata'!A:C,3,0)</f>
        <v>0</v>
      </c>
      <c r="AH1123" s="5">
        <f>COUNTIFS($B:$B,$B1123,$AG:$AG,AH$1)</f>
        <v>0</v>
      </c>
      <c r="AI1123" s="5">
        <f>COUNTIFS($B:$B,$B1123,$AG:$AG,AI$1)</f>
        <v>0</v>
      </c>
      <c r="AJ1123" s="5">
        <f>COUNTIFS($B:$B,$B1123,$AG:$AG,AJ$1)</f>
        <v>0</v>
      </c>
      <c r="AK1123" s="5">
        <f>COUNTIFS($B:$B,$B1123,$AG:$AG,AK$1)</f>
        <v>0</v>
      </c>
      <c r="AL1123" s="5">
        <f>COUNTIFS($B:$B,$B1123,$AG:$AG,AL$1)</f>
        <v>0</v>
      </c>
      <c r="AM1123" s="5">
        <f>COUNTIFS($B:$B,$B1123,$AG:$AG,AM$1)</f>
        <v>0</v>
      </c>
      <c r="AN1123" s="5">
        <f>COUNTIFS($B:$B,$B1123,$AG:$AG,AN$1)</f>
        <v>0</v>
      </c>
      <c r="AO1123" s="5">
        <f>COUNTIFS($B:$B,$B1123,$AG:$AG,AO$1)</f>
        <v>1</v>
      </c>
      <c r="AP1123" s="5">
        <f>COUNTIFS($B:$B,$B1123,$AG:$AG,AP$1)</f>
        <v>0</v>
      </c>
      <c r="AQ1123" s="5">
        <f>COUNTIFS($B:$B,$B1123,$AG:$AG,AQ$1)</f>
        <v>0</v>
      </c>
      <c r="AR1123" s="5">
        <f>COUNTIFS($B:$B,$B1123,$AG:$AG,AR$1)</f>
        <v>0</v>
      </c>
      <c r="AS1123" s="5">
        <f>COUNTIFS($B:$B,$B1123,$AG:$AG,AS$1)</f>
        <v>0</v>
      </c>
      <c r="AT1123" s="5">
        <f>COUNTIFS($B:$B,$B1123,$AG:$AG,AT$1)</f>
        <v>0</v>
      </c>
      <c r="AU1123" s="5">
        <f>COUNTIFS($B:$B,$B1123,$AG:$AG,AU$1)</f>
        <v>1</v>
      </c>
    </row>
    <row r="1124" spans="1:47" ht="15" customHeight="1" x14ac:dyDescent="0.35">
      <c r="A1124" s="3">
        <f>IF(B1123=B1124,A1123,A1123+1)</f>
        <v>382</v>
      </c>
      <c r="B1124" s="3" t="s">
        <v>4352</v>
      </c>
      <c r="C1124" s="3" t="s">
        <v>4351</v>
      </c>
      <c r="D1124" s="3" t="s">
        <v>3044</v>
      </c>
      <c r="E1124" s="3" t="s">
        <v>3043</v>
      </c>
      <c r="F1124" s="4" t="s">
        <v>7</v>
      </c>
      <c r="G1124" s="4" t="s">
        <v>8</v>
      </c>
      <c r="H1124" s="4" t="s">
        <v>7</v>
      </c>
      <c r="I1124" s="3">
        <v>1</v>
      </c>
      <c r="J1124" s="3" t="s">
        <v>69</v>
      </c>
      <c r="K1124" s="3" t="s">
        <v>3065</v>
      </c>
      <c r="L1124" s="3" t="s">
        <v>36</v>
      </c>
      <c r="M1124" s="3" t="s">
        <v>4353</v>
      </c>
      <c r="N1124" s="3" t="s">
        <v>1029</v>
      </c>
      <c r="P1124" s="3" t="s">
        <v>669</v>
      </c>
      <c r="Q1124" s="3" t="s">
        <v>1475</v>
      </c>
      <c r="R1124" s="3" t="s">
        <v>2434</v>
      </c>
      <c r="S1124" s="2" t="str">
        <f>IF(P1124="심사불필요","-",VLOOKUP(K1124,'[1]자격증 backdata'!A:G,7,0))</f>
        <v>-</v>
      </c>
      <c r="T1124" s="2" t="str">
        <f>IF(S1124="-","-",IF(COUNTIFS(B:B,B1124,S:S,"필수")&gt;0,"자격요건충족","확인필요"))</f>
        <v>-</v>
      </c>
      <c r="U1124" s="2"/>
      <c r="W1124" s="2">
        <f>IF(Q1124="4급","심사불필요",VLOOKUP(K1124,'[1]자격증 backdata'!A:B,2,0))</f>
        <v>0</v>
      </c>
      <c r="X1124" s="3">
        <f>IF(R1124="A", MIN(20, SUMIFS(W:W, B:B, B1124, R:R, "A")),IF(R1124="B", MIN(30, SUMIFS(W:W, B:B, B1124, R:R, "B")),"비해당분야"))</f>
        <v>4</v>
      </c>
      <c r="Y1124" s="3" t="str">
        <f>IF(R1124="C",MIN(30,IF(COUNTIFS(B:B,B1124,W:W,"가1")=1,25,IF(COUNTIFS(B:B,B1124,W:W,"가1")&gt;=2,30,0))+IF(COUNTIFS(B:B,B1124,W:W,"나1")&gt;=4,30,IF(COUNTIFS(B:B,B1124,W:W,"나1")=3,26,IF(COUNTIFS(B:B,B1124,W:W,"나1")=2,22,IF(COUNTIFS(B:B,B1124,W:W,"나1")=1,18,0)))))+MIN(30,IF(COUNTIFS(B:B,B1124,W:W,"가2")=1,25,IF(COUNTIFS(B:B,B1124,W:W,"가2")&gt;=2,30,0))+IF(COUNTIFS(B:B,B1124,W:W,"나2")=3,30,IF(COUNTIFS(B:B,B1124,W:W,"나2")=2,25,IF(COUNTIFS(B:B,B1124,W:W,"나2")=1,20,0)))),"비해당분야")</f>
        <v>비해당분야</v>
      </c>
      <c r="Z1124" s="3" t="str">
        <f>IF(R1124="C",VLOOKUP(K1124,'[1]자격증 backdata'!A:F,6,0),"비해당분야")</f>
        <v>비해당분야</v>
      </c>
      <c r="AA1124" s="3" t="str">
        <f>IF(R1124="C",SUMIF(B:B,B1124,Z:Z),"비해당분야")</f>
        <v>비해당분야</v>
      </c>
      <c r="AB1124" s="3" t="str">
        <f>IF(R1124="C",SUM(Y1124,AA1124),"비해당분야")</f>
        <v>비해당분야</v>
      </c>
      <c r="AC1124" s="3">
        <f>IF(R1124="C",AB1124,X1124)</f>
        <v>4</v>
      </c>
      <c r="AD1124" s="3">
        <f>VLOOKUP(K1124,'[1]자격증 backdata'!A:D,4,0)</f>
        <v>5</v>
      </c>
      <c r="AE1124" s="3">
        <f>IF(_xlfn.MAXIFS(AD:AD,B:B,B1124)&gt;10,10,_xlfn.MAXIFS(AD:AD,B:B,B1124))</f>
        <v>5</v>
      </c>
      <c r="AG1124" s="2">
        <f>VLOOKUP(K1124,'[1]자격증 backdata'!A:C,3,0)</f>
        <v>0</v>
      </c>
      <c r="AH1124" s="2">
        <f>COUNTIFS($B:$B,$B1124,$AG:$AG,AH$1)</f>
        <v>0</v>
      </c>
      <c r="AI1124" s="2">
        <f>COUNTIFS($B:$B,$B1124,$AG:$AG,AI$1)</f>
        <v>0</v>
      </c>
      <c r="AJ1124" s="2">
        <f>COUNTIFS($B:$B,$B1124,$AG:$AG,AJ$1)</f>
        <v>0</v>
      </c>
      <c r="AK1124" s="2">
        <f>COUNTIFS($B:$B,$B1124,$AG:$AG,AK$1)</f>
        <v>0</v>
      </c>
      <c r="AL1124" s="2">
        <f>COUNTIFS($B:$B,$B1124,$AG:$AG,AL$1)</f>
        <v>0</v>
      </c>
      <c r="AM1124" s="2">
        <f>COUNTIFS($B:$B,$B1124,$AG:$AG,AM$1)</f>
        <v>0</v>
      </c>
      <c r="AN1124" s="2">
        <f>COUNTIFS($B:$B,$B1124,$AG:$AG,AN$1)</f>
        <v>0</v>
      </c>
      <c r="AO1124" s="2">
        <f>COUNTIFS($B:$B,$B1124,$AG:$AG,AO$1)</f>
        <v>0</v>
      </c>
      <c r="AP1124" s="2">
        <f>COUNTIFS($B:$B,$B1124,$AG:$AG,AP$1)</f>
        <v>0</v>
      </c>
      <c r="AQ1124" s="2">
        <f>COUNTIFS($B:$B,$B1124,$AG:$AG,AQ$1)</f>
        <v>0</v>
      </c>
      <c r="AR1124" s="2">
        <f>COUNTIFS($B:$B,$B1124,$AG:$AG,AR$1)</f>
        <v>0</v>
      </c>
      <c r="AS1124" s="2">
        <f>COUNTIFS($B:$B,$B1124,$AG:$AG,AS$1)</f>
        <v>0</v>
      </c>
      <c r="AT1124" s="2">
        <f>COUNTIFS($B:$B,$B1124,$AG:$AG,AT$1)</f>
        <v>1</v>
      </c>
      <c r="AU1124" s="2">
        <f>COUNTIFS($B:$B,$B1124,$AG:$AG,AU$1)</f>
        <v>0</v>
      </c>
    </row>
    <row r="1125" spans="1:47" ht="15" customHeight="1" x14ac:dyDescent="0.35">
      <c r="A1125" s="7">
        <f>IF(B1124=B1125,A1124,A1124+1)</f>
        <v>382</v>
      </c>
      <c r="B1125" s="7" t="s">
        <v>4352</v>
      </c>
      <c r="C1125" s="7" t="s">
        <v>4351</v>
      </c>
      <c r="D1125" s="7" t="s">
        <v>3044</v>
      </c>
      <c r="E1125" s="7" t="s">
        <v>3043</v>
      </c>
      <c r="F1125" s="4" t="s">
        <v>7</v>
      </c>
      <c r="G1125" s="4" t="s">
        <v>8</v>
      </c>
      <c r="H1125" s="4" t="s">
        <v>7</v>
      </c>
      <c r="I1125" s="3">
        <v>2</v>
      </c>
      <c r="J1125" s="3" t="s">
        <v>106</v>
      </c>
      <c r="K1125" s="3" t="s">
        <v>3057</v>
      </c>
      <c r="L1125" s="3" t="s">
        <v>55</v>
      </c>
      <c r="M1125" s="3" t="s">
        <v>4350</v>
      </c>
      <c r="N1125" s="3" t="s">
        <v>3525</v>
      </c>
      <c r="P1125" s="3" t="s">
        <v>669</v>
      </c>
      <c r="Q1125" s="3" t="s">
        <v>1475</v>
      </c>
      <c r="R1125" s="3" t="s">
        <v>2434</v>
      </c>
      <c r="S1125" s="2" t="str">
        <f>IF(P1125="심사불필요","-",VLOOKUP(K1125,'[1]자격증 backdata'!A:G,7,0))</f>
        <v>-</v>
      </c>
      <c r="T1125" s="2" t="str">
        <f>IF(S1125="-","-",IF(COUNTIFS(B:B,B1125,S:S,"필수")&gt;0,"자격요건충족","확인필요"))</f>
        <v>-</v>
      </c>
      <c r="U1125" s="2"/>
      <c r="W1125" s="2">
        <f>IF(Q1125="4급","심사불필요",VLOOKUP(K1125,'[1]자격증 backdata'!A:B,2,0))</f>
        <v>4</v>
      </c>
      <c r="X1125" s="3">
        <f>IF(R1125="A", MIN(20, SUMIFS(W:W, B:B, B1125, R:R, "A")),IF(R1125="B", MIN(30, SUMIFS(W:W, B:B, B1125, R:R, "B")),"비해당분야"))</f>
        <v>4</v>
      </c>
      <c r="Y1125" s="3" t="str">
        <f>IF(R1125="C",MIN(30,IF(COUNTIFS(B:B,B1125,W:W,"가1")=1,25,IF(COUNTIFS(B:B,B1125,W:W,"가1")&gt;=2,30,0))+IF(COUNTIFS(B:B,B1125,W:W,"나1")&gt;=4,30,IF(COUNTIFS(B:B,B1125,W:W,"나1")=3,26,IF(COUNTIFS(B:B,B1125,W:W,"나1")=2,22,IF(COUNTIFS(B:B,B1125,W:W,"나1")=1,18,0)))))+MIN(30,IF(COUNTIFS(B:B,B1125,W:W,"가2")=1,25,IF(COUNTIFS(B:B,B1125,W:W,"가2")&gt;=2,30,0))+IF(COUNTIFS(B:B,B1125,W:W,"나2")=3,30,IF(COUNTIFS(B:B,B1125,W:W,"나2")=2,25,IF(COUNTIFS(B:B,B1125,W:W,"나2")=1,20,0)))),"비해당분야")</f>
        <v>비해당분야</v>
      </c>
      <c r="Z1125" s="3" t="str">
        <f>IF(R1125="C",VLOOKUP(K1125,'[1]자격증 backdata'!A:F,6,0),"비해당분야")</f>
        <v>비해당분야</v>
      </c>
      <c r="AA1125" s="3" t="str">
        <f>IF(R1125="C",SUMIF(B:B,B1125,Z:Z),"비해당분야")</f>
        <v>비해당분야</v>
      </c>
      <c r="AB1125" s="3" t="str">
        <f>IF(R1125="C",SUM(Y1125,AA1125),"비해당분야")</f>
        <v>비해당분야</v>
      </c>
      <c r="AC1125" s="3">
        <f>IF(R1125="C",AB1125,X1125)</f>
        <v>4</v>
      </c>
      <c r="AD1125" s="3">
        <f>VLOOKUP(K1125,'[1]자격증 backdata'!A:D,4,0)</f>
        <v>0</v>
      </c>
      <c r="AE1125" s="3">
        <f>IF(_xlfn.MAXIFS(AD:AD,B:B,B1125)&gt;10,10,_xlfn.MAXIFS(AD:AD,B:B,B1125))</f>
        <v>5</v>
      </c>
      <c r="AG1125" s="2" t="str">
        <f>VLOOKUP(K1125,'[1]자격증 backdata'!A:C,3,0)</f>
        <v>M</v>
      </c>
      <c r="AH1125" s="2">
        <f>COUNTIFS($B:$B,$B1125,$AG:$AG,AH$1)</f>
        <v>0</v>
      </c>
      <c r="AI1125" s="2">
        <f>COUNTIFS($B:$B,$B1125,$AG:$AG,AI$1)</f>
        <v>0</v>
      </c>
      <c r="AJ1125" s="2">
        <f>COUNTIFS($B:$B,$B1125,$AG:$AG,AJ$1)</f>
        <v>0</v>
      </c>
      <c r="AK1125" s="2">
        <f>COUNTIFS($B:$B,$B1125,$AG:$AG,AK$1)</f>
        <v>0</v>
      </c>
      <c r="AL1125" s="2">
        <f>COUNTIFS($B:$B,$B1125,$AG:$AG,AL$1)</f>
        <v>0</v>
      </c>
      <c r="AM1125" s="2">
        <f>COUNTIFS($B:$B,$B1125,$AG:$AG,AM$1)</f>
        <v>0</v>
      </c>
      <c r="AN1125" s="2">
        <f>COUNTIFS($B:$B,$B1125,$AG:$AG,AN$1)</f>
        <v>0</v>
      </c>
      <c r="AO1125" s="2">
        <f>COUNTIFS($B:$B,$B1125,$AG:$AG,AO$1)</f>
        <v>0</v>
      </c>
      <c r="AP1125" s="2">
        <f>COUNTIFS($B:$B,$B1125,$AG:$AG,AP$1)</f>
        <v>0</v>
      </c>
      <c r="AQ1125" s="2">
        <f>COUNTIFS($B:$B,$B1125,$AG:$AG,AQ$1)</f>
        <v>0</v>
      </c>
      <c r="AR1125" s="2">
        <f>COUNTIFS($B:$B,$B1125,$AG:$AG,AR$1)</f>
        <v>0</v>
      </c>
      <c r="AS1125" s="2">
        <f>COUNTIFS($B:$B,$B1125,$AG:$AG,AS$1)</f>
        <v>0</v>
      </c>
      <c r="AT1125" s="2">
        <f>COUNTIFS($B:$B,$B1125,$AG:$AG,AT$1)</f>
        <v>1</v>
      </c>
      <c r="AU1125" s="2">
        <f>COUNTIFS($B:$B,$B1125,$AG:$AG,AU$1)</f>
        <v>0</v>
      </c>
    </row>
    <row r="1126" spans="1:47" ht="15" customHeight="1" x14ac:dyDescent="0.35">
      <c r="A1126" s="4">
        <f>IF(B1125=B1126,A1125,A1125+1)</f>
        <v>383</v>
      </c>
      <c r="B1126" s="4" t="s">
        <v>4344</v>
      </c>
      <c r="C1126" s="4" t="s">
        <v>4343</v>
      </c>
      <c r="D1126" s="4" t="s">
        <v>3044</v>
      </c>
      <c r="E1126" s="4" t="s">
        <v>3043</v>
      </c>
      <c r="F1126" s="4" t="s">
        <v>7</v>
      </c>
      <c r="G1126" s="4" t="s">
        <v>8</v>
      </c>
      <c r="H1126" s="4" t="s">
        <v>7</v>
      </c>
      <c r="I1126" s="4">
        <v>1</v>
      </c>
      <c r="J1126" s="4" t="s">
        <v>38</v>
      </c>
      <c r="K1126" s="4" t="s">
        <v>3059</v>
      </c>
      <c r="L1126" s="4" t="s">
        <v>36</v>
      </c>
      <c r="M1126" s="4" t="s">
        <v>4349</v>
      </c>
      <c r="N1126" s="4" t="s">
        <v>4348</v>
      </c>
      <c r="P1126" s="4" t="s">
        <v>669</v>
      </c>
      <c r="Q1126" s="4" t="s">
        <v>1475</v>
      </c>
      <c r="R1126" s="4" t="s">
        <v>2434</v>
      </c>
      <c r="S1126" s="5" t="str">
        <f>IF(P1126="심사불필요","-",VLOOKUP(K1126,'[1]자격증 backdata'!A:G,7,0))</f>
        <v>-</v>
      </c>
      <c r="T1126" s="5" t="str">
        <f>IF(S1126="-","-",IF(COUNTIFS(B:B,B1126,S:S,"필수")&gt;0,"자격요건충족","확인필요"))</f>
        <v>-</v>
      </c>
      <c r="U1126" s="5"/>
      <c r="W1126" s="5">
        <f>IF(Q1126="4급","심사불필요",VLOOKUP(K1126,'[1]자격증 backdata'!A:B,2,0))</f>
        <v>0</v>
      </c>
      <c r="X1126" s="4">
        <f>IF(R1126="A", MIN(20, SUMIFS(W:W, B:B, B1126, R:R, "A")),IF(R1126="B", MIN(30, SUMIFS(W:W, B:B, B1126, R:R, "B")),"비해당분야"))</f>
        <v>10</v>
      </c>
      <c r="Y1126" s="4" t="str">
        <f>IF(R1126="C",MIN(30,IF(COUNTIFS(B:B,B1126,W:W,"가1")=1,25,IF(COUNTIFS(B:B,B1126,W:W,"가1")&gt;=2,30,0))+IF(COUNTIFS(B:B,B1126,W:W,"나1")&gt;=4,30,IF(COUNTIFS(B:B,B1126,W:W,"나1")=3,26,IF(COUNTIFS(B:B,B1126,W:W,"나1")=2,22,IF(COUNTIFS(B:B,B1126,W:W,"나1")=1,18,0)))))+MIN(30,IF(COUNTIFS(B:B,B1126,W:W,"가2")=1,25,IF(COUNTIFS(B:B,B1126,W:W,"가2")&gt;=2,30,0))+IF(COUNTIFS(B:B,B1126,W:W,"나2")=3,30,IF(COUNTIFS(B:B,B1126,W:W,"나2")=2,25,IF(COUNTIFS(B:B,B1126,W:W,"나2")=1,20,0)))),"비해당분야")</f>
        <v>비해당분야</v>
      </c>
      <c r="Z1126" s="4" t="str">
        <f>IF(R1126="C",VLOOKUP(K1126,'[1]자격증 backdata'!A:F,6,0),"비해당분야")</f>
        <v>비해당분야</v>
      </c>
      <c r="AA1126" s="4" t="str">
        <f>IF(R1126="C",SUMIF(B:B,B1126,Z:Z),"비해당분야")</f>
        <v>비해당분야</v>
      </c>
      <c r="AB1126" s="4" t="str">
        <f>IF(R1126="C",SUM(Y1126,AA1126),"비해당분야")</f>
        <v>비해당분야</v>
      </c>
      <c r="AC1126" s="4">
        <f>IF(R1126="C",AB1126,X1126)</f>
        <v>10</v>
      </c>
      <c r="AD1126" s="4">
        <f>VLOOKUP(K1126,'[1]자격증 backdata'!A:D,4,0)</f>
        <v>5</v>
      </c>
      <c r="AE1126" s="4">
        <f>IF(_xlfn.MAXIFS(AD:AD,B:B,B1126)&gt;10,10,_xlfn.MAXIFS(AD:AD,B:B,B1126))</f>
        <v>5</v>
      </c>
      <c r="AG1126" s="5">
        <f>VLOOKUP(K1126,'[1]자격증 backdata'!A:C,3,0)</f>
        <v>0</v>
      </c>
      <c r="AH1126" s="5">
        <f>COUNTIFS($B:$B,$B1126,$AG:$AG,AH$1)</f>
        <v>0</v>
      </c>
      <c r="AI1126" s="5">
        <f>COUNTIFS($B:$B,$B1126,$AG:$AG,AI$1)</f>
        <v>0</v>
      </c>
      <c r="AJ1126" s="5">
        <f>COUNTIFS($B:$B,$B1126,$AG:$AG,AJ$1)</f>
        <v>0</v>
      </c>
      <c r="AK1126" s="5">
        <f>COUNTIFS($B:$B,$B1126,$AG:$AG,AK$1)</f>
        <v>0</v>
      </c>
      <c r="AL1126" s="5">
        <f>COUNTIFS($B:$B,$B1126,$AG:$AG,AL$1)</f>
        <v>1</v>
      </c>
      <c r="AM1126" s="5">
        <f>COUNTIFS($B:$B,$B1126,$AG:$AG,AM$1)</f>
        <v>0</v>
      </c>
      <c r="AN1126" s="5">
        <f>COUNTIFS($B:$B,$B1126,$AG:$AG,AN$1)</f>
        <v>0</v>
      </c>
      <c r="AO1126" s="5">
        <f>COUNTIFS($B:$B,$B1126,$AG:$AG,AO$1)</f>
        <v>0</v>
      </c>
      <c r="AP1126" s="5">
        <f>COUNTIFS($B:$B,$B1126,$AG:$AG,AP$1)</f>
        <v>1</v>
      </c>
      <c r="AQ1126" s="5">
        <f>COUNTIFS($B:$B,$B1126,$AG:$AG,AQ$1)</f>
        <v>1</v>
      </c>
      <c r="AR1126" s="5">
        <f>COUNTIFS($B:$B,$B1126,$AG:$AG,AR$1)</f>
        <v>0</v>
      </c>
      <c r="AS1126" s="5">
        <f>COUNTIFS($B:$B,$B1126,$AG:$AG,AS$1)</f>
        <v>0</v>
      </c>
      <c r="AT1126" s="5">
        <f>COUNTIFS($B:$B,$B1126,$AG:$AG,AT$1)</f>
        <v>1</v>
      </c>
      <c r="AU1126" s="5">
        <f>COUNTIFS($B:$B,$B1126,$AG:$AG,AU$1)</f>
        <v>0</v>
      </c>
    </row>
    <row r="1127" spans="1:47" ht="15" customHeight="1" x14ac:dyDescent="0.35">
      <c r="A1127" s="6">
        <f>IF(B1126=B1127,A1126,A1126+1)</f>
        <v>383</v>
      </c>
      <c r="B1127" s="6" t="s">
        <v>4344</v>
      </c>
      <c r="C1127" s="6" t="s">
        <v>4343</v>
      </c>
      <c r="D1127" s="6" t="s">
        <v>3044</v>
      </c>
      <c r="E1127" s="6" t="s">
        <v>3043</v>
      </c>
      <c r="F1127" s="4" t="s">
        <v>7</v>
      </c>
      <c r="G1127" s="4" t="s">
        <v>8</v>
      </c>
      <c r="H1127" s="4" t="s">
        <v>7</v>
      </c>
      <c r="I1127" s="4">
        <v>2</v>
      </c>
      <c r="J1127" s="4" t="s">
        <v>106</v>
      </c>
      <c r="K1127" s="4" t="s">
        <v>3057</v>
      </c>
      <c r="L1127" s="4" t="s">
        <v>55</v>
      </c>
      <c r="M1127" s="4" t="s">
        <v>4347</v>
      </c>
      <c r="N1127" s="4" t="s">
        <v>2663</v>
      </c>
      <c r="P1127" s="4" t="s">
        <v>669</v>
      </c>
      <c r="Q1127" s="4" t="s">
        <v>1475</v>
      </c>
      <c r="R1127" s="4" t="s">
        <v>2434</v>
      </c>
      <c r="S1127" s="5" t="str">
        <f>IF(P1127="심사불필요","-",VLOOKUP(K1127,'[1]자격증 backdata'!A:G,7,0))</f>
        <v>-</v>
      </c>
      <c r="T1127" s="5" t="str">
        <f>IF(S1127="-","-",IF(COUNTIFS(B:B,B1127,S:S,"필수")&gt;0,"자격요건충족","확인필요"))</f>
        <v>-</v>
      </c>
      <c r="U1127" s="5"/>
      <c r="W1127" s="5">
        <f>IF(Q1127="4급","심사불필요",VLOOKUP(K1127,'[1]자격증 backdata'!A:B,2,0))</f>
        <v>4</v>
      </c>
      <c r="X1127" s="4">
        <f>IF(R1127="A", MIN(20, SUMIFS(W:W, B:B, B1127, R:R, "A")),IF(R1127="B", MIN(30, SUMIFS(W:W, B:B, B1127, R:R, "B")),"비해당분야"))</f>
        <v>10</v>
      </c>
      <c r="Y1127" s="4" t="str">
        <f>IF(R1127="C",MIN(30,IF(COUNTIFS(B:B,B1127,W:W,"가1")=1,25,IF(COUNTIFS(B:B,B1127,W:W,"가1")&gt;=2,30,0))+IF(COUNTIFS(B:B,B1127,W:W,"나1")&gt;=4,30,IF(COUNTIFS(B:B,B1127,W:W,"나1")=3,26,IF(COUNTIFS(B:B,B1127,W:W,"나1")=2,22,IF(COUNTIFS(B:B,B1127,W:W,"나1")=1,18,0)))))+MIN(30,IF(COUNTIFS(B:B,B1127,W:W,"가2")=1,25,IF(COUNTIFS(B:B,B1127,W:W,"가2")&gt;=2,30,0))+IF(COUNTIFS(B:B,B1127,W:W,"나2")=3,30,IF(COUNTIFS(B:B,B1127,W:W,"나2")=2,25,IF(COUNTIFS(B:B,B1127,W:W,"나2")=1,20,0)))),"비해당분야")</f>
        <v>비해당분야</v>
      </c>
      <c r="Z1127" s="4" t="str">
        <f>IF(R1127="C",VLOOKUP(K1127,'[1]자격증 backdata'!A:F,6,0),"비해당분야")</f>
        <v>비해당분야</v>
      </c>
      <c r="AA1127" s="4" t="str">
        <f>IF(R1127="C",SUMIF(B:B,B1127,Z:Z),"비해당분야")</f>
        <v>비해당분야</v>
      </c>
      <c r="AB1127" s="4" t="str">
        <f>IF(R1127="C",SUM(Y1127,AA1127),"비해당분야")</f>
        <v>비해당분야</v>
      </c>
      <c r="AC1127" s="4">
        <f>IF(R1127="C",AB1127,X1127)</f>
        <v>10</v>
      </c>
      <c r="AD1127" s="4">
        <f>VLOOKUP(K1127,'[1]자격증 backdata'!A:D,4,0)</f>
        <v>0</v>
      </c>
      <c r="AE1127" s="4">
        <f>IF(_xlfn.MAXIFS(AD:AD,B:B,B1127)&gt;10,10,_xlfn.MAXIFS(AD:AD,B:B,B1127))</f>
        <v>5</v>
      </c>
      <c r="AG1127" s="5" t="str">
        <f>VLOOKUP(K1127,'[1]자격증 backdata'!A:C,3,0)</f>
        <v>M</v>
      </c>
      <c r="AH1127" s="5">
        <f>COUNTIFS($B:$B,$B1127,$AG:$AG,AH$1)</f>
        <v>0</v>
      </c>
      <c r="AI1127" s="5">
        <f>COUNTIFS($B:$B,$B1127,$AG:$AG,AI$1)</f>
        <v>0</v>
      </c>
      <c r="AJ1127" s="5">
        <f>COUNTIFS($B:$B,$B1127,$AG:$AG,AJ$1)</f>
        <v>0</v>
      </c>
      <c r="AK1127" s="5">
        <f>COUNTIFS($B:$B,$B1127,$AG:$AG,AK$1)</f>
        <v>0</v>
      </c>
      <c r="AL1127" s="5">
        <f>COUNTIFS($B:$B,$B1127,$AG:$AG,AL$1)</f>
        <v>1</v>
      </c>
      <c r="AM1127" s="5">
        <f>COUNTIFS($B:$B,$B1127,$AG:$AG,AM$1)</f>
        <v>0</v>
      </c>
      <c r="AN1127" s="5">
        <f>COUNTIFS($B:$B,$B1127,$AG:$AG,AN$1)</f>
        <v>0</v>
      </c>
      <c r="AO1127" s="5">
        <f>COUNTIFS($B:$B,$B1127,$AG:$AG,AO$1)</f>
        <v>0</v>
      </c>
      <c r="AP1127" s="5">
        <f>COUNTIFS($B:$B,$B1127,$AG:$AG,AP$1)</f>
        <v>1</v>
      </c>
      <c r="AQ1127" s="5">
        <f>COUNTIFS($B:$B,$B1127,$AG:$AG,AQ$1)</f>
        <v>1</v>
      </c>
      <c r="AR1127" s="5">
        <f>COUNTIFS($B:$B,$B1127,$AG:$AG,AR$1)</f>
        <v>0</v>
      </c>
      <c r="AS1127" s="5">
        <f>COUNTIFS($B:$B,$B1127,$AG:$AG,AS$1)</f>
        <v>0</v>
      </c>
      <c r="AT1127" s="5">
        <f>COUNTIFS($B:$B,$B1127,$AG:$AG,AT$1)</f>
        <v>1</v>
      </c>
      <c r="AU1127" s="5">
        <f>COUNTIFS($B:$B,$B1127,$AG:$AG,AU$1)</f>
        <v>0</v>
      </c>
    </row>
    <row r="1128" spans="1:47" ht="15" customHeight="1" x14ac:dyDescent="0.35">
      <c r="A1128" s="6">
        <f>IF(B1127=B1128,A1127,A1127+1)</f>
        <v>383</v>
      </c>
      <c r="B1128" s="6" t="s">
        <v>4344</v>
      </c>
      <c r="C1128" s="6" t="s">
        <v>4343</v>
      </c>
      <c r="D1128" s="6" t="s">
        <v>3044</v>
      </c>
      <c r="E1128" s="6" t="s">
        <v>3043</v>
      </c>
      <c r="F1128" s="4" t="s">
        <v>7</v>
      </c>
      <c r="G1128" s="4" t="s">
        <v>8</v>
      </c>
      <c r="H1128" s="4" t="s">
        <v>7</v>
      </c>
      <c r="I1128" s="4">
        <v>3</v>
      </c>
      <c r="J1128" s="4" t="s">
        <v>2447</v>
      </c>
      <c r="K1128" s="4" t="s">
        <v>3266</v>
      </c>
      <c r="L1128" s="4" t="s">
        <v>254</v>
      </c>
      <c r="M1128" s="4" t="s">
        <v>4346</v>
      </c>
      <c r="N1128" s="4" t="s">
        <v>3182</v>
      </c>
      <c r="P1128" s="4" t="s">
        <v>669</v>
      </c>
      <c r="Q1128" s="4" t="s">
        <v>1475</v>
      </c>
      <c r="R1128" s="4" t="s">
        <v>2434</v>
      </c>
      <c r="S1128" s="5" t="str">
        <f>IF(P1128="심사불필요","-",VLOOKUP(K1128,'[1]자격증 backdata'!A:G,7,0))</f>
        <v>-</v>
      </c>
      <c r="T1128" s="5" t="str">
        <f>IF(S1128="-","-",IF(COUNTIFS(B:B,B1128,S:S,"필수")&gt;0,"자격요건충족","확인필요"))</f>
        <v>-</v>
      </c>
      <c r="U1128" s="5"/>
      <c r="W1128" s="5">
        <f>IF(Q1128="4급","심사불필요",VLOOKUP(K1128,'[1]자격증 backdata'!A:B,2,0))</f>
        <v>2</v>
      </c>
      <c r="X1128" s="4">
        <f>IF(R1128="A", MIN(20, SUMIFS(W:W, B:B, B1128, R:R, "A")),IF(R1128="B", MIN(30, SUMIFS(W:W, B:B, B1128, R:R, "B")),"비해당분야"))</f>
        <v>10</v>
      </c>
      <c r="Y1128" s="4" t="str">
        <f>IF(R1128="C",MIN(30,IF(COUNTIFS(B:B,B1128,W:W,"가1")=1,25,IF(COUNTIFS(B:B,B1128,W:W,"가1")&gt;=2,30,0))+IF(COUNTIFS(B:B,B1128,W:W,"나1")&gt;=4,30,IF(COUNTIFS(B:B,B1128,W:W,"나1")=3,26,IF(COUNTIFS(B:B,B1128,W:W,"나1")=2,22,IF(COUNTIFS(B:B,B1128,W:W,"나1")=1,18,0)))))+MIN(30,IF(COUNTIFS(B:B,B1128,W:W,"가2")=1,25,IF(COUNTIFS(B:B,B1128,W:W,"가2")&gt;=2,30,0))+IF(COUNTIFS(B:B,B1128,W:W,"나2")=3,30,IF(COUNTIFS(B:B,B1128,W:W,"나2")=2,25,IF(COUNTIFS(B:B,B1128,W:W,"나2")=1,20,0)))),"비해당분야")</f>
        <v>비해당분야</v>
      </c>
      <c r="Z1128" s="4" t="str">
        <f>IF(R1128="C",VLOOKUP(K1128,'[1]자격증 backdata'!A:F,6,0),"비해당분야")</f>
        <v>비해당분야</v>
      </c>
      <c r="AA1128" s="4" t="str">
        <f>IF(R1128="C",SUMIF(B:B,B1128,Z:Z),"비해당분야")</f>
        <v>비해당분야</v>
      </c>
      <c r="AB1128" s="4" t="str">
        <f>IF(R1128="C",SUM(Y1128,AA1128),"비해당분야")</f>
        <v>비해당분야</v>
      </c>
      <c r="AC1128" s="4">
        <f>IF(R1128="C",AB1128,X1128)</f>
        <v>10</v>
      </c>
      <c r="AD1128" s="4">
        <f>VLOOKUP(K1128,'[1]자격증 backdata'!A:D,4,0)</f>
        <v>0</v>
      </c>
      <c r="AE1128" s="4">
        <f>IF(_xlfn.MAXIFS(AD:AD,B:B,B1128)&gt;10,10,_xlfn.MAXIFS(AD:AD,B:B,B1128))</f>
        <v>5</v>
      </c>
      <c r="AG1128" s="5" t="str">
        <f>VLOOKUP(K1128,'[1]자격증 backdata'!A:C,3,0)</f>
        <v>I</v>
      </c>
      <c r="AH1128" s="5">
        <f>COUNTIFS($B:$B,$B1128,$AG:$AG,AH$1)</f>
        <v>0</v>
      </c>
      <c r="AI1128" s="5">
        <f>COUNTIFS($B:$B,$B1128,$AG:$AG,AI$1)</f>
        <v>0</v>
      </c>
      <c r="AJ1128" s="5">
        <f>COUNTIFS($B:$B,$B1128,$AG:$AG,AJ$1)</f>
        <v>0</v>
      </c>
      <c r="AK1128" s="5">
        <f>COUNTIFS($B:$B,$B1128,$AG:$AG,AK$1)</f>
        <v>0</v>
      </c>
      <c r="AL1128" s="5">
        <f>COUNTIFS($B:$B,$B1128,$AG:$AG,AL$1)</f>
        <v>1</v>
      </c>
      <c r="AM1128" s="5">
        <f>COUNTIFS($B:$B,$B1128,$AG:$AG,AM$1)</f>
        <v>0</v>
      </c>
      <c r="AN1128" s="5">
        <f>COUNTIFS($B:$B,$B1128,$AG:$AG,AN$1)</f>
        <v>0</v>
      </c>
      <c r="AO1128" s="5">
        <f>COUNTIFS($B:$B,$B1128,$AG:$AG,AO$1)</f>
        <v>0</v>
      </c>
      <c r="AP1128" s="5">
        <f>COUNTIFS($B:$B,$B1128,$AG:$AG,AP$1)</f>
        <v>1</v>
      </c>
      <c r="AQ1128" s="5">
        <f>COUNTIFS($B:$B,$B1128,$AG:$AG,AQ$1)</f>
        <v>1</v>
      </c>
      <c r="AR1128" s="5">
        <f>COUNTIFS($B:$B,$B1128,$AG:$AG,AR$1)</f>
        <v>0</v>
      </c>
      <c r="AS1128" s="5">
        <f>COUNTIFS($B:$B,$B1128,$AG:$AG,AS$1)</f>
        <v>0</v>
      </c>
      <c r="AT1128" s="5">
        <f>COUNTIFS($B:$B,$B1128,$AG:$AG,AT$1)</f>
        <v>1</v>
      </c>
      <c r="AU1128" s="5">
        <f>COUNTIFS($B:$B,$B1128,$AG:$AG,AU$1)</f>
        <v>0</v>
      </c>
    </row>
    <row r="1129" spans="1:47" ht="15" customHeight="1" x14ac:dyDescent="0.35">
      <c r="A1129" s="6">
        <f>IF(B1128=B1129,A1128,A1128+1)</f>
        <v>383</v>
      </c>
      <c r="B1129" s="6" t="s">
        <v>4344</v>
      </c>
      <c r="C1129" s="6" t="s">
        <v>4343</v>
      </c>
      <c r="D1129" s="6" t="s">
        <v>3044</v>
      </c>
      <c r="E1129" s="6" t="s">
        <v>3043</v>
      </c>
      <c r="F1129" s="4" t="s">
        <v>7</v>
      </c>
      <c r="G1129" s="4" t="s">
        <v>8</v>
      </c>
      <c r="H1129" s="4" t="s">
        <v>7</v>
      </c>
      <c r="I1129" s="4">
        <v>4</v>
      </c>
      <c r="J1129" s="4" t="s">
        <v>364</v>
      </c>
      <c r="K1129" s="4" t="s">
        <v>3075</v>
      </c>
      <c r="L1129" s="4" t="s">
        <v>254</v>
      </c>
      <c r="M1129" s="4" t="s">
        <v>4345</v>
      </c>
      <c r="N1129" s="4" t="s">
        <v>3947</v>
      </c>
      <c r="P1129" s="4" t="s">
        <v>669</v>
      </c>
      <c r="Q1129" s="4" t="s">
        <v>1475</v>
      </c>
      <c r="R1129" s="4" t="s">
        <v>2434</v>
      </c>
      <c r="S1129" s="5" t="str">
        <f>IF(P1129="심사불필요","-",VLOOKUP(K1129,'[1]자격증 backdata'!A:G,7,0))</f>
        <v>-</v>
      </c>
      <c r="T1129" s="5" t="str">
        <f>IF(S1129="-","-",IF(COUNTIFS(B:B,B1129,S:S,"필수")&gt;0,"자격요건충족","확인필요"))</f>
        <v>-</v>
      </c>
      <c r="U1129" s="5"/>
      <c r="W1129" s="5">
        <f>IF(Q1129="4급","심사불필요",VLOOKUP(K1129,'[1]자격증 backdata'!A:B,2,0))</f>
        <v>2</v>
      </c>
      <c r="X1129" s="4">
        <f>IF(R1129="A", MIN(20, SUMIFS(W:W, B:B, B1129, R:R, "A")),IF(R1129="B", MIN(30, SUMIFS(W:W, B:B, B1129, R:R, "B")),"비해당분야"))</f>
        <v>10</v>
      </c>
      <c r="Y1129" s="4" t="str">
        <f>IF(R1129="C",MIN(30,IF(COUNTIFS(B:B,B1129,W:W,"가1")=1,25,IF(COUNTIFS(B:B,B1129,W:W,"가1")&gt;=2,30,0))+IF(COUNTIFS(B:B,B1129,W:W,"나1")&gt;=4,30,IF(COUNTIFS(B:B,B1129,W:W,"나1")=3,26,IF(COUNTIFS(B:B,B1129,W:W,"나1")=2,22,IF(COUNTIFS(B:B,B1129,W:W,"나1")=1,18,0)))))+MIN(30,IF(COUNTIFS(B:B,B1129,W:W,"가2")=1,25,IF(COUNTIFS(B:B,B1129,W:W,"가2")&gt;=2,30,0))+IF(COUNTIFS(B:B,B1129,W:W,"나2")=3,30,IF(COUNTIFS(B:B,B1129,W:W,"나2")=2,25,IF(COUNTIFS(B:B,B1129,W:W,"나2")=1,20,0)))),"비해당분야")</f>
        <v>비해당분야</v>
      </c>
      <c r="Z1129" s="4" t="str">
        <f>IF(R1129="C",VLOOKUP(K1129,'[1]자격증 backdata'!A:F,6,0),"비해당분야")</f>
        <v>비해당분야</v>
      </c>
      <c r="AA1129" s="4" t="str">
        <f>IF(R1129="C",SUMIF(B:B,B1129,Z:Z),"비해당분야")</f>
        <v>비해당분야</v>
      </c>
      <c r="AB1129" s="4" t="str">
        <f>IF(R1129="C",SUM(Y1129,AA1129),"비해당분야")</f>
        <v>비해당분야</v>
      </c>
      <c r="AC1129" s="4">
        <f>IF(R1129="C",AB1129,X1129)</f>
        <v>10</v>
      </c>
      <c r="AD1129" s="4">
        <f>VLOOKUP(K1129,'[1]자격증 backdata'!A:D,4,0)</f>
        <v>0</v>
      </c>
      <c r="AE1129" s="4">
        <f>IF(_xlfn.MAXIFS(AD:AD,B:B,B1129)&gt;10,10,_xlfn.MAXIFS(AD:AD,B:B,B1129))</f>
        <v>5</v>
      </c>
      <c r="AG1129" s="5" t="str">
        <f>VLOOKUP(K1129,'[1]자격증 backdata'!A:C,3,0)</f>
        <v>J</v>
      </c>
      <c r="AH1129" s="5">
        <f>COUNTIFS($B:$B,$B1129,$AG:$AG,AH$1)</f>
        <v>0</v>
      </c>
      <c r="AI1129" s="5">
        <f>COUNTIFS($B:$B,$B1129,$AG:$AG,AI$1)</f>
        <v>0</v>
      </c>
      <c r="AJ1129" s="5">
        <f>COUNTIFS($B:$B,$B1129,$AG:$AG,AJ$1)</f>
        <v>0</v>
      </c>
      <c r="AK1129" s="5">
        <f>COUNTIFS($B:$B,$B1129,$AG:$AG,AK$1)</f>
        <v>0</v>
      </c>
      <c r="AL1129" s="5">
        <f>COUNTIFS($B:$B,$B1129,$AG:$AG,AL$1)</f>
        <v>1</v>
      </c>
      <c r="AM1129" s="5">
        <f>COUNTIFS($B:$B,$B1129,$AG:$AG,AM$1)</f>
        <v>0</v>
      </c>
      <c r="AN1129" s="5">
        <f>COUNTIFS($B:$B,$B1129,$AG:$AG,AN$1)</f>
        <v>0</v>
      </c>
      <c r="AO1129" s="5">
        <f>COUNTIFS($B:$B,$B1129,$AG:$AG,AO$1)</f>
        <v>0</v>
      </c>
      <c r="AP1129" s="5">
        <f>COUNTIFS($B:$B,$B1129,$AG:$AG,AP$1)</f>
        <v>1</v>
      </c>
      <c r="AQ1129" s="5">
        <f>COUNTIFS($B:$B,$B1129,$AG:$AG,AQ$1)</f>
        <v>1</v>
      </c>
      <c r="AR1129" s="5">
        <f>COUNTIFS($B:$B,$B1129,$AG:$AG,AR$1)</f>
        <v>0</v>
      </c>
      <c r="AS1129" s="5">
        <f>COUNTIFS($B:$B,$B1129,$AG:$AG,AS$1)</f>
        <v>0</v>
      </c>
      <c r="AT1129" s="5">
        <f>COUNTIFS($B:$B,$B1129,$AG:$AG,AT$1)</f>
        <v>1</v>
      </c>
      <c r="AU1129" s="5">
        <f>COUNTIFS($B:$B,$B1129,$AG:$AG,AU$1)</f>
        <v>0</v>
      </c>
    </row>
    <row r="1130" spans="1:47" ht="15" customHeight="1" x14ac:dyDescent="0.35">
      <c r="A1130" s="6">
        <f>IF(B1129=B1130,A1129,A1129+1)</f>
        <v>383</v>
      </c>
      <c r="B1130" s="6" t="s">
        <v>4344</v>
      </c>
      <c r="C1130" s="6" t="s">
        <v>4343</v>
      </c>
      <c r="D1130" s="6" t="s">
        <v>3044</v>
      </c>
      <c r="E1130" s="6" t="s">
        <v>3043</v>
      </c>
      <c r="F1130" s="4" t="s">
        <v>7</v>
      </c>
      <c r="G1130" s="4" t="s">
        <v>8</v>
      </c>
      <c r="H1130" s="4" t="s">
        <v>7</v>
      </c>
      <c r="I1130" s="4">
        <v>5</v>
      </c>
      <c r="J1130" s="4" t="s">
        <v>2813</v>
      </c>
      <c r="K1130" s="4" t="s">
        <v>3159</v>
      </c>
      <c r="L1130" s="4" t="s">
        <v>3191</v>
      </c>
      <c r="M1130" s="4" t="s">
        <v>4342</v>
      </c>
      <c r="N1130" s="4" t="s">
        <v>1003</v>
      </c>
      <c r="P1130" s="4" t="s">
        <v>669</v>
      </c>
      <c r="Q1130" s="4" t="s">
        <v>1475</v>
      </c>
      <c r="R1130" s="4" t="s">
        <v>2434</v>
      </c>
      <c r="S1130" s="5" t="str">
        <f>IF(P1130="심사불필요","-",VLOOKUP(K1130,'[1]자격증 backdata'!A:G,7,0))</f>
        <v>-</v>
      </c>
      <c r="T1130" s="5" t="str">
        <f>IF(S1130="-","-",IF(COUNTIFS(B:B,B1130,S:S,"필수")&gt;0,"자격요건충족","확인필요"))</f>
        <v>-</v>
      </c>
      <c r="U1130" s="5"/>
      <c r="W1130" s="5">
        <f>IF(Q1130="4급","심사불필요",VLOOKUP(K1130,'[1]자격증 backdata'!A:B,2,0))</f>
        <v>2</v>
      </c>
      <c r="X1130" s="4">
        <f>IF(R1130="A", MIN(20, SUMIFS(W:W, B:B, B1130, R:R, "A")),IF(R1130="B", MIN(30, SUMIFS(W:W, B:B, B1130, R:R, "B")),"비해당분야"))</f>
        <v>10</v>
      </c>
      <c r="Y1130" s="4" t="str">
        <f>IF(R1130="C",MIN(30,IF(COUNTIFS(B:B,B1130,W:W,"가1")=1,25,IF(COUNTIFS(B:B,B1130,W:W,"가1")&gt;=2,30,0))+IF(COUNTIFS(B:B,B1130,W:W,"나1")&gt;=4,30,IF(COUNTIFS(B:B,B1130,W:W,"나1")=3,26,IF(COUNTIFS(B:B,B1130,W:W,"나1")=2,22,IF(COUNTIFS(B:B,B1130,W:W,"나1")=1,18,0)))))+MIN(30,IF(COUNTIFS(B:B,B1130,W:W,"가2")=1,25,IF(COUNTIFS(B:B,B1130,W:W,"가2")&gt;=2,30,0))+IF(COUNTIFS(B:B,B1130,W:W,"나2")=3,30,IF(COUNTIFS(B:B,B1130,W:W,"나2")=2,25,IF(COUNTIFS(B:B,B1130,W:W,"나2")=1,20,0)))),"비해당분야")</f>
        <v>비해당분야</v>
      </c>
      <c r="Z1130" s="4" t="str">
        <f>IF(R1130="C",VLOOKUP(K1130,'[1]자격증 backdata'!A:F,6,0),"비해당분야")</f>
        <v>비해당분야</v>
      </c>
      <c r="AA1130" s="4" t="str">
        <f>IF(R1130="C",SUMIF(B:B,B1130,Z:Z),"비해당분야")</f>
        <v>비해당분야</v>
      </c>
      <c r="AB1130" s="4" t="str">
        <f>IF(R1130="C",SUM(Y1130,AA1130),"비해당분야")</f>
        <v>비해당분야</v>
      </c>
      <c r="AC1130" s="4">
        <f>IF(R1130="C",AB1130,X1130)</f>
        <v>10</v>
      </c>
      <c r="AD1130" s="4">
        <f>VLOOKUP(K1130,'[1]자격증 backdata'!A:D,4,0)</f>
        <v>0</v>
      </c>
      <c r="AE1130" s="4">
        <f>IF(_xlfn.MAXIFS(AD:AD,B:B,B1130)&gt;10,10,_xlfn.MAXIFS(AD:AD,B:B,B1130))</f>
        <v>5</v>
      </c>
      <c r="AG1130" s="5" t="str">
        <f>VLOOKUP(K1130,'[1]자격증 backdata'!A:C,3,0)</f>
        <v>E</v>
      </c>
      <c r="AH1130" s="5">
        <f>COUNTIFS($B:$B,$B1130,$AG:$AG,AH$1)</f>
        <v>0</v>
      </c>
      <c r="AI1130" s="5">
        <f>COUNTIFS($B:$B,$B1130,$AG:$AG,AI$1)</f>
        <v>0</v>
      </c>
      <c r="AJ1130" s="5">
        <f>COUNTIFS($B:$B,$B1130,$AG:$AG,AJ$1)</f>
        <v>0</v>
      </c>
      <c r="AK1130" s="5">
        <f>COUNTIFS($B:$B,$B1130,$AG:$AG,AK$1)</f>
        <v>0</v>
      </c>
      <c r="AL1130" s="5">
        <f>COUNTIFS($B:$B,$B1130,$AG:$AG,AL$1)</f>
        <v>1</v>
      </c>
      <c r="AM1130" s="5">
        <f>COUNTIFS($B:$B,$B1130,$AG:$AG,AM$1)</f>
        <v>0</v>
      </c>
      <c r="AN1130" s="5">
        <f>COUNTIFS($B:$B,$B1130,$AG:$AG,AN$1)</f>
        <v>0</v>
      </c>
      <c r="AO1130" s="5">
        <f>COUNTIFS($B:$B,$B1130,$AG:$AG,AO$1)</f>
        <v>0</v>
      </c>
      <c r="AP1130" s="5">
        <f>COUNTIFS($B:$B,$B1130,$AG:$AG,AP$1)</f>
        <v>1</v>
      </c>
      <c r="AQ1130" s="5">
        <f>COUNTIFS($B:$B,$B1130,$AG:$AG,AQ$1)</f>
        <v>1</v>
      </c>
      <c r="AR1130" s="5">
        <f>COUNTIFS($B:$B,$B1130,$AG:$AG,AR$1)</f>
        <v>0</v>
      </c>
      <c r="AS1130" s="5">
        <f>COUNTIFS($B:$B,$B1130,$AG:$AG,AS$1)</f>
        <v>0</v>
      </c>
      <c r="AT1130" s="5">
        <f>COUNTIFS($B:$B,$B1130,$AG:$AG,AT$1)</f>
        <v>1</v>
      </c>
      <c r="AU1130" s="5">
        <f>COUNTIFS($B:$B,$B1130,$AG:$AG,AU$1)</f>
        <v>0</v>
      </c>
    </row>
    <row r="1131" spans="1:47" ht="15" customHeight="1" x14ac:dyDescent="0.35">
      <c r="A1131" s="3">
        <f>IF(B1130=B1131,A1130,A1130+1)</f>
        <v>384</v>
      </c>
      <c r="B1131" s="3" t="s">
        <v>4336</v>
      </c>
      <c r="C1131" s="3" t="s">
        <v>4335</v>
      </c>
      <c r="D1131" s="3" t="s">
        <v>3044</v>
      </c>
      <c r="E1131" s="3" t="s">
        <v>3043</v>
      </c>
      <c r="F1131" s="4" t="s">
        <v>7</v>
      </c>
      <c r="G1131" s="4" t="s">
        <v>8</v>
      </c>
      <c r="H1131" s="4" t="s">
        <v>7</v>
      </c>
      <c r="I1131" s="3">
        <v>1</v>
      </c>
      <c r="J1131" s="3" t="s">
        <v>2813</v>
      </c>
      <c r="K1131" s="3" t="s">
        <v>3159</v>
      </c>
      <c r="L1131" s="3" t="s">
        <v>2998</v>
      </c>
      <c r="M1131" s="3" t="s">
        <v>4341</v>
      </c>
      <c r="N1131" s="3" t="s">
        <v>3387</v>
      </c>
      <c r="P1131" s="3" t="s">
        <v>669</v>
      </c>
      <c r="Q1131" s="3" t="s">
        <v>1475</v>
      </c>
      <c r="R1131" s="3" t="s">
        <v>2434</v>
      </c>
      <c r="S1131" s="2" t="str">
        <f>IF(P1131="심사불필요","-",VLOOKUP(K1131,'[1]자격증 backdata'!A:G,7,0))</f>
        <v>-</v>
      </c>
      <c r="T1131" s="2" t="str">
        <f>IF(S1131="-","-",IF(COUNTIFS(B:B,B1131,S:S,"필수")&gt;0,"자격요건충족","확인필요"))</f>
        <v>-</v>
      </c>
      <c r="U1131" s="2"/>
      <c r="W1131" s="2">
        <f>IF(Q1131="4급","심사불필요",VLOOKUP(K1131,'[1]자격증 backdata'!A:B,2,0))</f>
        <v>2</v>
      </c>
      <c r="X1131" s="3">
        <f>IF(R1131="A", MIN(20, SUMIFS(W:W, B:B, B1131, R:R, "A")),IF(R1131="B", MIN(30, SUMIFS(W:W, B:B, B1131, R:R, "B")),"비해당분야"))</f>
        <v>16</v>
      </c>
      <c r="Y1131" s="3" t="str">
        <f>IF(R1131="C",MIN(30,IF(COUNTIFS(B:B,B1131,W:W,"가1")=1,25,IF(COUNTIFS(B:B,B1131,W:W,"가1")&gt;=2,30,0))+IF(COUNTIFS(B:B,B1131,W:W,"나1")&gt;=4,30,IF(COUNTIFS(B:B,B1131,W:W,"나1")=3,26,IF(COUNTIFS(B:B,B1131,W:W,"나1")=2,22,IF(COUNTIFS(B:B,B1131,W:W,"나1")=1,18,0)))))+MIN(30,IF(COUNTIFS(B:B,B1131,W:W,"가2")=1,25,IF(COUNTIFS(B:B,B1131,W:W,"가2")&gt;=2,30,0))+IF(COUNTIFS(B:B,B1131,W:W,"나2")=3,30,IF(COUNTIFS(B:B,B1131,W:W,"나2")=2,25,IF(COUNTIFS(B:B,B1131,W:W,"나2")=1,20,0)))),"비해당분야")</f>
        <v>비해당분야</v>
      </c>
      <c r="Z1131" s="3" t="str">
        <f>IF(R1131="C",VLOOKUP(K1131,'[1]자격증 backdata'!A:F,6,0),"비해당분야")</f>
        <v>비해당분야</v>
      </c>
      <c r="AA1131" s="3" t="str">
        <f>IF(R1131="C",SUMIF(B:B,B1131,Z:Z),"비해당분야")</f>
        <v>비해당분야</v>
      </c>
      <c r="AB1131" s="3" t="str">
        <f>IF(R1131="C",SUM(Y1131,AA1131),"비해당분야")</f>
        <v>비해당분야</v>
      </c>
      <c r="AC1131" s="3">
        <f>IF(R1131="C",AB1131,X1131)</f>
        <v>16</v>
      </c>
      <c r="AD1131" s="3">
        <f>VLOOKUP(K1131,'[1]자격증 backdata'!A:D,4,0)</f>
        <v>0</v>
      </c>
      <c r="AE1131" s="3">
        <f>IF(_xlfn.MAXIFS(AD:AD,B:B,B1131)&gt;10,10,_xlfn.MAXIFS(AD:AD,B:B,B1131))</f>
        <v>5</v>
      </c>
      <c r="AG1131" s="2" t="str">
        <f>VLOOKUP(K1131,'[1]자격증 backdata'!A:C,3,0)</f>
        <v>E</v>
      </c>
      <c r="AH1131" s="2">
        <f>COUNTIFS($B:$B,$B1131,$AG:$AG,AH$1)</f>
        <v>0</v>
      </c>
      <c r="AI1131" s="2">
        <f>COUNTIFS($B:$B,$B1131,$AG:$AG,AI$1)</f>
        <v>0</v>
      </c>
      <c r="AJ1131" s="2">
        <f>COUNTIFS($B:$B,$B1131,$AG:$AG,AJ$1)</f>
        <v>0</v>
      </c>
      <c r="AK1131" s="2">
        <f>COUNTIFS($B:$B,$B1131,$AG:$AG,AK$1)</f>
        <v>0</v>
      </c>
      <c r="AL1131" s="2">
        <f>COUNTIFS($B:$B,$B1131,$AG:$AG,AL$1)</f>
        <v>1</v>
      </c>
      <c r="AM1131" s="2">
        <f>COUNTIFS($B:$B,$B1131,$AG:$AG,AM$1)</f>
        <v>0</v>
      </c>
      <c r="AN1131" s="2">
        <f>COUNTIFS($B:$B,$B1131,$AG:$AG,AN$1)</f>
        <v>1</v>
      </c>
      <c r="AO1131" s="2">
        <f>COUNTIFS($B:$B,$B1131,$AG:$AG,AO$1)</f>
        <v>1</v>
      </c>
      <c r="AP1131" s="2">
        <f>COUNTIFS($B:$B,$B1131,$AG:$AG,AP$1)</f>
        <v>0</v>
      </c>
      <c r="AQ1131" s="2">
        <f>COUNTIFS($B:$B,$B1131,$AG:$AG,AQ$1)</f>
        <v>0</v>
      </c>
      <c r="AR1131" s="2">
        <f>COUNTIFS($B:$B,$B1131,$AG:$AG,AR$1)</f>
        <v>0</v>
      </c>
      <c r="AS1131" s="2">
        <f>COUNTIFS($B:$B,$B1131,$AG:$AG,AS$1)</f>
        <v>0</v>
      </c>
      <c r="AT1131" s="2">
        <f>COUNTIFS($B:$B,$B1131,$AG:$AG,AT$1)</f>
        <v>1</v>
      </c>
      <c r="AU1131" s="2">
        <f>COUNTIFS($B:$B,$B1131,$AG:$AG,AU$1)</f>
        <v>1</v>
      </c>
    </row>
    <row r="1132" spans="1:47" ht="15" customHeight="1" x14ac:dyDescent="0.35">
      <c r="A1132" s="7">
        <f>IF(B1131=B1132,A1131,A1131+1)</f>
        <v>384</v>
      </c>
      <c r="B1132" s="7" t="s">
        <v>4336</v>
      </c>
      <c r="C1132" s="7" t="s">
        <v>4335</v>
      </c>
      <c r="D1132" s="7" t="s">
        <v>3044</v>
      </c>
      <c r="E1132" s="7" t="s">
        <v>3043</v>
      </c>
      <c r="F1132" s="4" t="s">
        <v>7</v>
      </c>
      <c r="G1132" s="4" t="s">
        <v>8</v>
      </c>
      <c r="H1132" s="4" t="s">
        <v>7</v>
      </c>
      <c r="I1132" s="3">
        <v>2</v>
      </c>
      <c r="J1132" s="3" t="s">
        <v>653</v>
      </c>
      <c r="K1132" s="3" t="s">
        <v>3052</v>
      </c>
      <c r="L1132" s="3" t="s">
        <v>651</v>
      </c>
      <c r="M1132" s="3" t="s">
        <v>4340</v>
      </c>
      <c r="N1132" s="3" t="s">
        <v>2707</v>
      </c>
      <c r="P1132" s="3" t="s">
        <v>669</v>
      </c>
      <c r="Q1132" s="3" t="s">
        <v>1475</v>
      </c>
      <c r="R1132" s="3" t="s">
        <v>2434</v>
      </c>
      <c r="S1132" s="2" t="str">
        <f>IF(P1132="심사불필요","-",VLOOKUP(K1132,'[1]자격증 backdata'!A:G,7,0))</f>
        <v>-</v>
      </c>
      <c r="T1132" s="2" t="str">
        <f>IF(S1132="-","-",IF(COUNTIFS(B:B,B1132,S:S,"필수")&gt;0,"자격요건충족","확인필요"))</f>
        <v>-</v>
      </c>
      <c r="U1132" s="2"/>
      <c r="W1132" s="2">
        <f>IF(Q1132="4급","심사불필요",VLOOKUP(K1132,'[1]자격증 backdata'!A:B,2,0))</f>
        <v>4</v>
      </c>
      <c r="X1132" s="3">
        <f>IF(R1132="A", MIN(20, SUMIFS(W:W, B:B, B1132, R:R, "A")),IF(R1132="B", MIN(30, SUMIFS(W:W, B:B, B1132, R:R, "B")),"비해당분야"))</f>
        <v>16</v>
      </c>
      <c r="Y1132" s="3" t="str">
        <f>IF(R1132="C",MIN(30,IF(COUNTIFS(B:B,B1132,W:W,"가1")=1,25,IF(COUNTIFS(B:B,B1132,W:W,"가1")&gt;=2,30,0))+IF(COUNTIFS(B:B,B1132,W:W,"나1")&gt;=4,30,IF(COUNTIFS(B:B,B1132,W:W,"나1")=3,26,IF(COUNTIFS(B:B,B1132,W:W,"나1")=2,22,IF(COUNTIFS(B:B,B1132,W:W,"나1")=1,18,0)))))+MIN(30,IF(COUNTIFS(B:B,B1132,W:W,"가2")=1,25,IF(COUNTIFS(B:B,B1132,W:W,"가2")&gt;=2,30,0))+IF(COUNTIFS(B:B,B1132,W:W,"나2")=3,30,IF(COUNTIFS(B:B,B1132,W:W,"나2")=2,25,IF(COUNTIFS(B:B,B1132,W:W,"나2")=1,20,0)))),"비해당분야")</f>
        <v>비해당분야</v>
      </c>
      <c r="Z1132" s="3" t="str">
        <f>IF(R1132="C",VLOOKUP(K1132,'[1]자격증 backdata'!A:F,6,0),"비해당분야")</f>
        <v>비해당분야</v>
      </c>
      <c r="AA1132" s="3" t="str">
        <f>IF(R1132="C",SUMIF(B:B,B1132,Z:Z),"비해당분야")</f>
        <v>비해당분야</v>
      </c>
      <c r="AB1132" s="3" t="str">
        <f>IF(R1132="C",SUM(Y1132,AA1132),"비해당분야")</f>
        <v>비해당분야</v>
      </c>
      <c r="AC1132" s="3">
        <f>IF(R1132="C",AB1132,X1132)</f>
        <v>16</v>
      </c>
      <c r="AD1132" s="3">
        <f>VLOOKUP(K1132,'[1]자격증 backdata'!A:D,4,0)</f>
        <v>0</v>
      </c>
      <c r="AE1132" s="3">
        <f>IF(_xlfn.MAXIFS(AD:AD,B:B,B1132)&gt;10,10,_xlfn.MAXIFS(AD:AD,B:B,B1132))</f>
        <v>5</v>
      </c>
      <c r="AG1132" s="2" t="str">
        <f>VLOOKUP(K1132,'[1]자격증 backdata'!A:C,3,0)</f>
        <v>H</v>
      </c>
      <c r="AH1132" s="2">
        <f>COUNTIFS($B:$B,$B1132,$AG:$AG,AH$1)</f>
        <v>0</v>
      </c>
      <c r="AI1132" s="2">
        <f>COUNTIFS($B:$B,$B1132,$AG:$AG,AI$1)</f>
        <v>0</v>
      </c>
      <c r="AJ1132" s="2">
        <f>COUNTIFS($B:$B,$B1132,$AG:$AG,AJ$1)</f>
        <v>0</v>
      </c>
      <c r="AK1132" s="2">
        <f>COUNTIFS($B:$B,$B1132,$AG:$AG,AK$1)</f>
        <v>0</v>
      </c>
      <c r="AL1132" s="2">
        <f>COUNTIFS($B:$B,$B1132,$AG:$AG,AL$1)</f>
        <v>1</v>
      </c>
      <c r="AM1132" s="2">
        <f>COUNTIFS($B:$B,$B1132,$AG:$AG,AM$1)</f>
        <v>0</v>
      </c>
      <c r="AN1132" s="2">
        <f>COUNTIFS($B:$B,$B1132,$AG:$AG,AN$1)</f>
        <v>1</v>
      </c>
      <c r="AO1132" s="2">
        <f>COUNTIFS($B:$B,$B1132,$AG:$AG,AO$1)</f>
        <v>1</v>
      </c>
      <c r="AP1132" s="2">
        <f>COUNTIFS($B:$B,$B1132,$AG:$AG,AP$1)</f>
        <v>0</v>
      </c>
      <c r="AQ1132" s="2">
        <f>COUNTIFS($B:$B,$B1132,$AG:$AG,AQ$1)</f>
        <v>0</v>
      </c>
      <c r="AR1132" s="2">
        <f>COUNTIFS($B:$B,$B1132,$AG:$AG,AR$1)</f>
        <v>0</v>
      </c>
      <c r="AS1132" s="2">
        <f>COUNTIFS($B:$B,$B1132,$AG:$AG,AS$1)</f>
        <v>0</v>
      </c>
      <c r="AT1132" s="2">
        <f>COUNTIFS($B:$B,$B1132,$AG:$AG,AT$1)</f>
        <v>1</v>
      </c>
      <c r="AU1132" s="2">
        <f>COUNTIFS($B:$B,$B1132,$AG:$AG,AU$1)</f>
        <v>1</v>
      </c>
    </row>
    <row r="1133" spans="1:47" ht="15" customHeight="1" x14ac:dyDescent="0.35">
      <c r="A1133" s="7">
        <f>IF(B1132=B1133,A1132,A1132+1)</f>
        <v>384</v>
      </c>
      <c r="B1133" s="7" t="s">
        <v>4336</v>
      </c>
      <c r="C1133" s="7" t="s">
        <v>4335</v>
      </c>
      <c r="D1133" s="7" t="s">
        <v>3044</v>
      </c>
      <c r="E1133" s="7" t="s">
        <v>3043</v>
      </c>
      <c r="F1133" s="4" t="s">
        <v>7</v>
      </c>
      <c r="G1133" s="4" t="s">
        <v>8</v>
      </c>
      <c r="H1133" s="4" t="s">
        <v>7</v>
      </c>
      <c r="I1133" s="3">
        <v>3</v>
      </c>
      <c r="J1133" s="3" t="s">
        <v>633</v>
      </c>
      <c r="K1133" s="3" t="s">
        <v>3118</v>
      </c>
      <c r="L1133" s="3" t="s">
        <v>55</v>
      </c>
      <c r="M1133" s="3" t="s">
        <v>4339</v>
      </c>
      <c r="N1133" s="3" t="s">
        <v>921</v>
      </c>
      <c r="P1133" s="3" t="s">
        <v>669</v>
      </c>
      <c r="Q1133" s="3" t="s">
        <v>1475</v>
      </c>
      <c r="R1133" s="3" t="s">
        <v>2434</v>
      </c>
      <c r="S1133" s="2" t="str">
        <f>IF(P1133="심사불필요","-",VLOOKUP(K1133,'[1]자격증 backdata'!A:G,7,0))</f>
        <v>-</v>
      </c>
      <c r="T1133" s="2" t="str">
        <f>IF(S1133="-","-",IF(COUNTIFS(B:B,B1133,S:S,"필수")&gt;0,"자격요건충족","확인필요"))</f>
        <v>-</v>
      </c>
      <c r="U1133" s="2"/>
      <c r="W1133" s="2">
        <f>IF(Q1133="4급","심사불필요",VLOOKUP(K1133,'[1]자격증 backdata'!A:B,2,0))</f>
        <v>4</v>
      </c>
      <c r="X1133" s="3">
        <f>IF(R1133="A", MIN(20, SUMIFS(W:W, B:B, B1133, R:R, "A")),IF(R1133="B", MIN(30, SUMIFS(W:W, B:B, B1133, R:R, "B")),"비해당분야"))</f>
        <v>16</v>
      </c>
      <c r="Y1133" s="3" t="str">
        <f>IF(R1133="C",MIN(30,IF(COUNTIFS(B:B,B1133,W:W,"가1")=1,25,IF(COUNTIFS(B:B,B1133,W:W,"가1")&gt;=2,30,0))+IF(COUNTIFS(B:B,B1133,W:W,"나1")&gt;=4,30,IF(COUNTIFS(B:B,B1133,W:W,"나1")=3,26,IF(COUNTIFS(B:B,B1133,W:W,"나1")=2,22,IF(COUNTIFS(B:B,B1133,W:W,"나1")=1,18,0)))))+MIN(30,IF(COUNTIFS(B:B,B1133,W:W,"가2")=1,25,IF(COUNTIFS(B:B,B1133,W:W,"가2")&gt;=2,30,0))+IF(COUNTIFS(B:B,B1133,W:W,"나2")=3,30,IF(COUNTIFS(B:B,B1133,W:W,"나2")=2,25,IF(COUNTIFS(B:B,B1133,W:W,"나2")=1,20,0)))),"비해당분야")</f>
        <v>비해당분야</v>
      </c>
      <c r="Z1133" s="3" t="str">
        <f>IF(R1133="C",VLOOKUP(K1133,'[1]자격증 backdata'!A:F,6,0),"비해당분야")</f>
        <v>비해당분야</v>
      </c>
      <c r="AA1133" s="3" t="str">
        <f>IF(R1133="C",SUMIF(B:B,B1133,Z:Z),"비해당분야")</f>
        <v>비해당분야</v>
      </c>
      <c r="AB1133" s="3" t="str">
        <f>IF(R1133="C",SUM(Y1133,AA1133),"비해당분야")</f>
        <v>비해당분야</v>
      </c>
      <c r="AC1133" s="3">
        <f>IF(R1133="C",AB1133,X1133)</f>
        <v>16</v>
      </c>
      <c r="AD1133" s="3">
        <f>VLOOKUP(K1133,'[1]자격증 backdata'!A:D,4,0)</f>
        <v>0</v>
      </c>
      <c r="AE1133" s="3">
        <f>IF(_xlfn.MAXIFS(AD:AD,B:B,B1133)&gt;10,10,_xlfn.MAXIFS(AD:AD,B:B,B1133))</f>
        <v>5</v>
      </c>
      <c r="AG1133" s="2" t="str">
        <f>VLOOKUP(K1133,'[1]자격증 backdata'!A:C,3,0)</f>
        <v>G</v>
      </c>
      <c r="AH1133" s="2">
        <f>COUNTIFS($B:$B,$B1133,$AG:$AG,AH$1)</f>
        <v>0</v>
      </c>
      <c r="AI1133" s="2">
        <f>COUNTIFS($B:$B,$B1133,$AG:$AG,AI$1)</f>
        <v>0</v>
      </c>
      <c r="AJ1133" s="2">
        <f>COUNTIFS($B:$B,$B1133,$AG:$AG,AJ$1)</f>
        <v>0</v>
      </c>
      <c r="AK1133" s="2">
        <f>COUNTIFS($B:$B,$B1133,$AG:$AG,AK$1)</f>
        <v>0</v>
      </c>
      <c r="AL1133" s="2">
        <f>COUNTIFS($B:$B,$B1133,$AG:$AG,AL$1)</f>
        <v>1</v>
      </c>
      <c r="AM1133" s="2">
        <f>COUNTIFS($B:$B,$B1133,$AG:$AG,AM$1)</f>
        <v>0</v>
      </c>
      <c r="AN1133" s="2">
        <f>COUNTIFS($B:$B,$B1133,$AG:$AG,AN$1)</f>
        <v>1</v>
      </c>
      <c r="AO1133" s="2">
        <f>COUNTIFS($B:$B,$B1133,$AG:$AG,AO$1)</f>
        <v>1</v>
      </c>
      <c r="AP1133" s="2">
        <f>COUNTIFS($B:$B,$B1133,$AG:$AG,AP$1)</f>
        <v>0</v>
      </c>
      <c r="AQ1133" s="2">
        <f>COUNTIFS($B:$B,$B1133,$AG:$AG,AQ$1)</f>
        <v>0</v>
      </c>
      <c r="AR1133" s="2">
        <f>COUNTIFS($B:$B,$B1133,$AG:$AG,AR$1)</f>
        <v>0</v>
      </c>
      <c r="AS1133" s="2">
        <f>COUNTIFS($B:$B,$B1133,$AG:$AG,AS$1)</f>
        <v>0</v>
      </c>
      <c r="AT1133" s="2">
        <f>COUNTIFS($B:$B,$B1133,$AG:$AG,AT$1)</f>
        <v>1</v>
      </c>
      <c r="AU1133" s="2">
        <f>COUNTIFS($B:$B,$B1133,$AG:$AG,AU$1)</f>
        <v>1</v>
      </c>
    </row>
    <row r="1134" spans="1:47" ht="15" customHeight="1" x14ac:dyDescent="0.35">
      <c r="A1134" s="7">
        <f>IF(B1133=B1134,A1133,A1133+1)</f>
        <v>384</v>
      </c>
      <c r="B1134" s="7" t="s">
        <v>4336</v>
      </c>
      <c r="C1134" s="7" t="s">
        <v>4335</v>
      </c>
      <c r="D1134" s="7" t="s">
        <v>3044</v>
      </c>
      <c r="E1134" s="7" t="s">
        <v>3043</v>
      </c>
      <c r="F1134" s="4" t="s">
        <v>7</v>
      </c>
      <c r="G1134" s="4" t="s">
        <v>8</v>
      </c>
      <c r="H1134" s="4" t="s">
        <v>7</v>
      </c>
      <c r="I1134" s="3">
        <v>4</v>
      </c>
      <c r="J1134" s="3" t="s">
        <v>69</v>
      </c>
      <c r="K1134" s="3" t="s">
        <v>3065</v>
      </c>
      <c r="L1134" s="3" t="s">
        <v>36</v>
      </c>
      <c r="M1134" s="3" t="s">
        <v>4338</v>
      </c>
      <c r="N1134" s="3" t="s">
        <v>1256</v>
      </c>
      <c r="P1134" s="3" t="s">
        <v>669</v>
      </c>
      <c r="Q1134" s="3" t="s">
        <v>1475</v>
      </c>
      <c r="R1134" s="3" t="s">
        <v>2434</v>
      </c>
      <c r="S1134" s="2" t="str">
        <f>IF(P1134="심사불필요","-",VLOOKUP(K1134,'[1]자격증 backdata'!A:G,7,0))</f>
        <v>-</v>
      </c>
      <c r="T1134" s="2" t="str">
        <f>IF(S1134="-","-",IF(COUNTIFS(B:B,B1134,S:S,"필수")&gt;0,"자격요건충족","확인필요"))</f>
        <v>-</v>
      </c>
      <c r="U1134" s="2"/>
      <c r="W1134" s="2">
        <f>IF(Q1134="4급","심사불필요",VLOOKUP(K1134,'[1]자격증 backdata'!A:B,2,0))</f>
        <v>0</v>
      </c>
      <c r="X1134" s="3">
        <f>IF(R1134="A", MIN(20, SUMIFS(W:W, B:B, B1134, R:R, "A")),IF(R1134="B", MIN(30, SUMIFS(W:W, B:B, B1134, R:R, "B")),"비해당분야"))</f>
        <v>16</v>
      </c>
      <c r="Y1134" s="3" t="str">
        <f>IF(R1134="C",MIN(30,IF(COUNTIFS(B:B,B1134,W:W,"가1")=1,25,IF(COUNTIFS(B:B,B1134,W:W,"가1")&gt;=2,30,0))+IF(COUNTIFS(B:B,B1134,W:W,"나1")&gt;=4,30,IF(COUNTIFS(B:B,B1134,W:W,"나1")=3,26,IF(COUNTIFS(B:B,B1134,W:W,"나1")=2,22,IF(COUNTIFS(B:B,B1134,W:W,"나1")=1,18,0)))))+MIN(30,IF(COUNTIFS(B:B,B1134,W:W,"가2")=1,25,IF(COUNTIFS(B:B,B1134,W:W,"가2")&gt;=2,30,0))+IF(COUNTIFS(B:B,B1134,W:W,"나2")=3,30,IF(COUNTIFS(B:B,B1134,W:W,"나2")=2,25,IF(COUNTIFS(B:B,B1134,W:W,"나2")=1,20,0)))),"비해당분야")</f>
        <v>비해당분야</v>
      </c>
      <c r="Z1134" s="3" t="str">
        <f>IF(R1134="C",VLOOKUP(K1134,'[1]자격증 backdata'!A:F,6,0),"비해당분야")</f>
        <v>비해당분야</v>
      </c>
      <c r="AA1134" s="3" t="str">
        <f>IF(R1134="C",SUMIF(B:B,B1134,Z:Z),"비해당분야")</f>
        <v>비해당분야</v>
      </c>
      <c r="AB1134" s="3" t="str">
        <f>IF(R1134="C",SUM(Y1134,AA1134),"비해당분야")</f>
        <v>비해당분야</v>
      </c>
      <c r="AC1134" s="3">
        <f>IF(R1134="C",AB1134,X1134)</f>
        <v>16</v>
      </c>
      <c r="AD1134" s="3">
        <f>VLOOKUP(K1134,'[1]자격증 backdata'!A:D,4,0)</f>
        <v>5</v>
      </c>
      <c r="AE1134" s="3">
        <f>IF(_xlfn.MAXIFS(AD:AD,B:B,B1134)&gt;10,10,_xlfn.MAXIFS(AD:AD,B:B,B1134))</f>
        <v>5</v>
      </c>
      <c r="AG1134" s="2">
        <f>VLOOKUP(K1134,'[1]자격증 backdata'!A:C,3,0)</f>
        <v>0</v>
      </c>
      <c r="AH1134" s="2">
        <f>COUNTIFS($B:$B,$B1134,$AG:$AG,AH$1)</f>
        <v>0</v>
      </c>
      <c r="AI1134" s="2">
        <f>COUNTIFS($B:$B,$B1134,$AG:$AG,AI$1)</f>
        <v>0</v>
      </c>
      <c r="AJ1134" s="2">
        <f>COUNTIFS($B:$B,$B1134,$AG:$AG,AJ$1)</f>
        <v>0</v>
      </c>
      <c r="AK1134" s="2">
        <f>COUNTIFS($B:$B,$B1134,$AG:$AG,AK$1)</f>
        <v>0</v>
      </c>
      <c r="AL1134" s="2">
        <f>COUNTIFS($B:$B,$B1134,$AG:$AG,AL$1)</f>
        <v>1</v>
      </c>
      <c r="AM1134" s="2">
        <f>COUNTIFS($B:$B,$B1134,$AG:$AG,AM$1)</f>
        <v>0</v>
      </c>
      <c r="AN1134" s="2">
        <f>COUNTIFS($B:$B,$B1134,$AG:$AG,AN$1)</f>
        <v>1</v>
      </c>
      <c r="AO1134" s="2">
        <f>COUNTIFS($B:$B,$B1134,$AG:$AG,AO$1)</f>
        <v>1</v>
      </c>
      <c r="AP1134" s="2">
        <f>COUNTIFS($B:$B,$B1134,$AG:$AG,AP$1)</f>
        <v>0</v>
      </c>
      <c r="AQ1134" s="2">
        <f>COUNTIFS($B:$B,$B1134,$AG:$AG,AQ$1)</f>
        <v>0</v>
      </c>
      <c r="AR1134" s="2">
        <f>COUNTIFS($B:$B,$B1134,$AG:$AG,AR$1)</f>
        <v>0</v>
      </c>
      <c r="AS1134" s="2">
        <f>COUNTIFS($B:$B,$B1134,$AG:$AG,AS$1)</f>
        <v>0</v>
      </c>
      <c r="AT1134" s="2">
        <f>COUNTIFS($B:$B,$B1134,$AG:$AG,AT$1)</f>
        <v>1</v>
      </c>
      <c r="AU1134" s="2">
        <f>COUNTIFS($B:$B,$B1134,$AG:$AG,AU$1)</f>
        <v>1</v>
      </c>
    </row>
    <row r="1135" spans="1:47" ht="15" customHeight="1" x14ac:dyDescent="0.35">
      <c r="A1135" s="7">
        <f>IF(B1134=B1135,A1134,A1134+1)</f>
        <v>384</v>
      </c>
      <c r="B1135" s="7" t="s">
        <v>4336</v>
      </c>
      <c r="C1135" s="7" t="s">
        <v>4335</v>
      </c>
      <c r="D1135" s="7" t="s">
        <v>3044</v>
      </c>
      <c r="E1135" s="7" t="s">
        <v>3043</v>
      </c>
      <c r="F1135" s="4" t="s">
        <v>7</v>
      </c>
      <c r="G1135" s="4" t="s">
        <v>8</v>
      </c>
      <c r="H1135" s="4" t="s">
        <v>7</v>
      </c>
      <c r="I1135" s="3">
        <v>5</v>
      </c>
      <c r="J1135" s="3" t="s">
        <v>350</v>
      </c>
      <c r="K1135" s="3" t="s">
        <v>3317</v>
      </c>
      <c r="L1135" s="3" t="s">
        <v>348</v>
      </c>
      <c r="M1135" s="3" t="s">
        <v>4337</v>
      </c>
      <c r="N1135" s="3" t="s">
        <v>1698</v>
      </c>
      <c r="P1135" s="3" t="s">
        <v>669</v>
      </c>
      <c r="Q1135" s="3" t="s">
        <v>1475</v>
      </c>
      <c r="R1135" s="3" t="s">
        <v>2434</v>
      </c>
      <c r="S1135" s="2" t="str">
        <f>IF(P1135="심사불필요","-",VLOOKUP(K1135,'[1]자격증 backdata'!A:G,7,0))</f>
        <v>-</v>
      </c>
      <c r="T1135" s="2" t="str">
        <f>IF(S1135="-","-",IF(COUNTIFS(B:B,B1135,S:S,"필수")&gt;0,"자격요건충족","확인필요"))</f>
        <v>-</v>
      </c>
      <c r="U1135" s="2"/>
      <c r="W1135" s="2">
        <f>IF(Q1135="4급","심사불필요",VLOOKUP(K1135,'[1]자격증 backdata'!A:B,2,0))</f>
        <v>2</v>
      </c>
      <c r="X1135" s="3">
        <f>IF(R1135="A", MIN(20, SUMIFS(W:W, B:B, B1135, R:R, "A")),IF(R1135="B", MIN(30, SUMIFS(W:W, B:B, B1135, R:R, "B")),"비해당분야"))</f>
        <v>16</v>
      </c>
      <c r="Y1135" s="3" t="str">
        <f>IF(R1135="C",MIN(30,IF(COUNTIFS(B:B,B1135,W:W,"가1")=1,25,IF(COUNTIFS(B:B,B1135,W:W,"가1")&gt;=2,30,0))+IF(COUNTIFS(B:B,B1135,W:W,"나1")&gt;=4,30,IF(COUNTIFS(B:B,B1135,W:W,"나1")=3,26,IF(COUNTIFS(B:B,B1135,W:W,"나1")=2,22,IF(COUNTIFS(B:B,B1135,W:W,"나1")=1,18,0)))))+MIN(30,IF(COUNTIFS(B:B,B1135,W:W,"가2")=1,25,IF(COUNTIFS(B:B,B1135,W:W,"가2")&gt;=2,30,0))+IF(COUNTIFS(B:B,B1135,W:W,"나2")=3,30,IF(COUNTIFS(B:B,B1135,W:W,"나2")=2,25,IF(COUNTIFS(B:B,B1135,W:W,"나2")=1,20,0)))),"비해당분야")</f>
        <v>비해당분야</v>
      </c>
      <c r="Z1135" s="3" t="str">
        <f>IF(R1135="C",VLOOKUP(K1135,'[1]자격증 backdata'!A:F,6,0),"비해당분야")</f>
        <v>비해당분야</v>
      </c>
      <c r="AA1135" s="3" t="str">
        <f>IF(R1135="C",SUMIF(B:B,B1135,Z:Z),"비해당분야")</f>
        <v>비해당분야</v>
      </c>
      <c r="AB1135" s="3" t="str">
        <f>IF(R1135="C",SUM(Y1135,AA1135),"비해당분야")</f>
        <v>비해당분야</v>
      </c>
      <c r="AC1135" s="3">
        <f>IF(R1135="C",AB1135,X1135)</f>
        <v>16</v>
      </c>
      <c r="AD1135" s="3">
        <f>VLOOKUP(K1135,'[1]자격증 backdata'!A:D,4,0)</f>
        <v>0</v>
      </c>
      <c r="AE1135" s="3">
        <f>IF(_xlfn.MAXIFS(AD:AD,B:B,B1135)&gt;10,10,_xlfn.MAXIFS(AD:AD,B:B,B1135))</f>
        <v>5</v>
      </c>
      <c r="AG1135" s="2" t="str">
        <f>VLOOKUP(K1135,'[1]자격증 backdata'!A:C,3,0)</f>
        <v>N</v>
      </c>
      <c r="AH1135" s="2">
        <f>COUNTIFS($B:$B,$B1135,$AG:$AG,AH$1)</f>
        <v>0</v>
      </c>
      <c r="AI1135" s="2">
        <f>COUNTIFS($B:$B,$B1135,$AG:$AG,AI$1)</f>
        <v>0</v>
      </c>
      <c r="AJ1135" s="2">
        <f>COUNTIFS($B:$B,$B1135,$AG:$AG,AJ$1)</f>
        <v>0</v>
      </c>
      <c r="AK1135" s="2">
        <f>COUNTIFS($B:$B,$B1135,$AG:$AG,AK$1)</f>
        <v>0</v>
      </c>
      <c r="AL1135" s="2">
        <f>COUNTIFS($B:$B,$B1135,$AG:$AG,AL$1)</f>
        <v>1</v>
      </c>
      <c r="AM1135" s="2">
        <f>COUNTIFS($B:$B,$B1135,$AG:$AG,AM$1)</f>
        <v>0</v>
      </c>
      <c r="AN1135" s="2">
        <f>COUNTIFS($B:$B,$B1135,$AG:$AG,AN$1)</f>
        <v>1</v>
      </c>
      <c r="AO1135" s="2">
        <f>COUNTIFS($B:$B,$B1135,$AG:$AG,AO$1)</f>
        <v>1</v>
      </c>
      <c r="AP1135" s="2">
        <f>COUNTIFS($B:$B,$B1135,$AG:$AG,AP$1)</f>
        <v>0</v>
      </c>
      <c r="AQ1135" s="2">
        <f>COUNTIFS($B:$B,$B1135,$AG:$AG,AQ$1)</f>
        <v>0</v>
      </c>
      <c r="AR1135" s="2">
        <f>COUNTIFS($B:$B,$B1135,$AG:$AG,AR$1)</f>
        <v>0</v>
      </c>
      <c r="AS1135" s="2">
        <f>COUNTIFS($B:$B,$B1135,$AG:$AG,AS$1)</f>
        <v>0</v>
      </c>
      <c r="AT1135" s="2">
        <f>COUNTIFS($B:$B,$B1135,$AG:$AG,AT$1)</f>
        <v>1</v>
      </c>
      <c r="AU1135" s="2">
        <f>COUNTIFS($B:$B,$B1135,$AG:$AG,AU$1)</f>
        <v>1</v>
      </c>
    </row>
    <row r="1136" spans="1:47" ht="15" customHeight="1" x14ac:dyDescent="0.35">
      <c r="A1136" s="7">
        <f>IF(B1135=B1136,A1135,A1135+1)</f>
        <v>384</v>
      </c>
      <c r="B1136" s="7" t="s">
        <v>4336</v>
      </c>
      <c r="C1136" s="7" t="s">
        <v>4335</v>
      </c>
      <c r="D1136" s="7" t="s">
        <v>3044</v>
      </c>
      <c r="E1136" s="7" t="s">
        <v>3043</v>
      </c>
      <c r="F1136" s="4" t="s">
        <v>7</v>
      </c>
      <c r="G1136" s="4" t="s">
        <v>8</v>
      </c>
      <c r="H1136" s="4" t="s">
        <v>7</v>
      </c>
      <c r="I1136" s="3">
        <v>6</v>
      </c>
      <c r="J1136" s="3" t="s">
        <v>106</v>
      </c>
      <c r="K1136" s="3" t="s">
        <v>3057</v>
      </c>
      <c r="L1136" s="3" t="s">
        <v>55</v>
      </c>
      <c r="M1136" s="3" t="s">
        <v>4334</v>
      </c>
      <c r="N1136" s="3" t="s">
        <v>321</v>
      </c>
      <c r="P1136" s="3" t="s">
        <v>669</v>
      </c>
      <c r="Q1136" s="3" t="s">
        <v>1475</v>
      </c>
      <c r="R1136" s="3" t="s">
        <v>2434</v>
      </c>
      <c r="S1136" s="2" t="str">
        <f>IF(P1136="심사불필요","-",VLOOKUP(K1136,'[1]자격증 backdata'!A:G,7,0))</f>
        <v>-</v>
      </c>
      <c r="T1136" s="2" t="str">
        <f>IF(S1136="-","-",IF(COUNTIFS(B:B,B1136,S:S,"필수")&gt;0,"자격요건충족","확인필요"))</f>
        <v>-</v>
      </c>
      <c r="U1136" s="2"/>
      <c r="W1136" s="2">
        <f>IF(Q1136="4급","심사불필요",VLOOKUP(K1136,'[1]자격증 backdata'!A:B,2,0))</f>
        <v>4</v>
      </c>
      <c r="X1136" s="3">
        <f>IF(R1136="A", MIN(20, SUMIFS(W:W, B:B, B1136, R:R, "A")),IF(R1136="B", MIN(30, SUMIFS(W:W, B:B, B1136, R:R, "B")),"비해당분야"))</f>
        <v>16</v>
      </c>
      <c r="Y1136" s="3" t="str">
        <f>IF(R1136="C",MIN(30,IF(COUNTIFS(B:B,B1136,W:W,"가1")=1,25,IF(COUNTIFS(B:B,B1136,W:W,"가1")&gt;=2,30,0))+IF(COUNTIFS(B:B,B1136,W:W,"나1")&gt;=4,30,IF(COUNTIFS(B:B,B1136,W:W,"나1")=3,26,IF(COUNTIFS(B:B,B1136,W:W,"나1")=2,22,IF(COUNTIFS(B:B,B1136,W:W,"나1")=1,18,0)))))+MIN(30,IF(COUNTIFS(B:B,B1136,W:W,"가2")=1,25,IF(COUNTIFS(B:B,B1136,W:W,"가2")&gt;=2,30,0))+IF(COUNTIFS(B:B,B1136,W:W,"나2")=3,30,IF(COUNTIFS(B:B,B1136,W:W,"나2")=2,25,IF(COUNTIFS(B:B,B1136,W:W,"나2")=1,20,0)))),"비해당분야")</f>
        <v>비해당분야</v>
      </c>
      <c r="Z1136" s="3" t="str">
        <f>IF(R1136="C",VLOOKUP(K1136,'[1]자격증 backdata'!A:F,6,0),"비해당분야")</f>
        <v>비해당분야</v>
      </c>
      <c r="AA1136" s="3" t="str">
        <f>IF(R1136="C",SUMIF(B:B,B1136,Z:Z),"비해당분야")</f>
        <v>비해당분야</v>
      </c>
      <c r="AB1136" s="3" t="str">
        <f>IF(R1136="C",SUM(Y1136,AA1136),"비해당분야")</f>
        <v>비해당분야</v>
      </c>
      <c r="AC1136" s="3">
        <f>IF(R1136="C",AB1136,X1136)</f>
        <v>16</v>
      </c>
      <c r="AD1136" s="3">
        <f>VLOOKUP(K1136,'[1]자격증 backdata'!A:D,4,0)</f>
        <v>0</v>
      </c>
      <c r="AE1136" s="3">
        <f>IF(_xlfn.MAXIFS(AD:AD,B:B,B1136)&gt;10,10,_xlfn.MAXIFS(AD:AD,B:B,B1136))</f>
        <v>5</v>
      </c>
      <c r="AG1136" s="2" t="str">
        <f>VLOOKUP(K1136,'[1]자격증 backdata'!A:C,3,0)</f>
        <v>M</v>
      </c>
      <c r="AH1136" s="2">
        <f>COUNTIFS($B:$B,$B1136,$AG:$AG,AH$1)</f>
        <v>0</v>
      </c>
      <c r="AI1136" s="2">
        <f>COUNTIFS($B:$B,$B1136,$AG:$AG,AI$1)</f>
        <v>0</v>
      </c>
      <c r="AJ1136" s="2">
        <f>COUNTIFS($B:$B,$B1136,$AG:$AG,AJ$1)</f>
        <v>0</v>
      </c>
      <c r="AK1136" s="2">
        <f>COUNTIFS($B:$B,$B1136,$AG:$AG,AK$1)</f>
        <v>0</v>
      </c>
      <c r="AL1136" s="2">
        <f>COUNTIFS($B:$B,$B1136,$AG:$AG,AL$1)</f>
        <v>1</v>
      </c>
      <c r="AM1136" s="2">
        <f>COUNTIFS($B:$B,$B1136,$AG:$AG,AM$1)</f>
        <v>0</v>
      </c>
      <c r="AN1136" s="2">
        <f>COUNTIFS($B:$B,$B1136,$AG:$AG,AN$1)</f>
        <v>1</v>
      </c>
      <c r="AO1136" s="2">
        <f>COUNTIFS($B:$B,$B1136,$AG:$AG,AO$1)</f>
        <v>1</v>
      </c>
      <c r="AP1136" s="2">
        <f>COUNTIFS($B:$B,$B1136,$AG:$AG,AP$1)</f>
        <v>0</v>
      </c>
      <c r="AQ1136" s="2">
        <f>COUNTIFS($B:$B,$B1136,$AG:$AG,AQ$1)</f>
        <v>0</v>
      </c>
      <c r="AR1136" s="2">
        <f>COUNTIFS($B:$B,$B1136,$AG:$AG,AR$1)</f>
        <v>0</v>
      </c>
      <c r="AS1136" s="2">
        <f>COUNTIFS($B:$B,$B1136,$AG:$AG,AS$1)</f>
        <v>0</v>
      </c>
      <c r="AT1136" s="2">
        <f>COUNTIFS($B:$B,$B1136,$AG:$AG,AT$1)</f>
        <v>1</v>
      </c>
      <c r="AU1136" s="2">
        <f>COUNTIFS($B:$B,$B1136,$AG:$AG,AU$1)</f>
        <v>1</v>
      </c>
    </row>
    <row r="1137" spans="1:47" ht="15" customHeight="1" x14ac:dyDescent="0.35">
      <c r="A1137" s="4">
        <f>IF(B1136=B1137,A1136,A1136+1)</f>
        <v>385</v>
      </c>
      <c r="B1137" s="4" t="s">
        <v>4331</v>
      </c>
      <c r="C1137" s="4" t="s">
        <v>4330</v>
      </c>
      <c r="D1137" s="4" t="s">
        <v>3044</v>
      </c>
      <c r="E1137" s="4" t="s">
        <v>3043</v>
      </c>
      <c r="F1137" s="4" t="s">
        <v>7</v>
      </c>
      <c r="G1137" s="4" t="s">
        <v>8</v>
      </c>
      <c r="H1137" s="4" t="s">
        <v>7</v>
      </c>
      <c r="I1137" s="4">
        <v>1</v>
      </c>
      <c r="J1137" s="4" t="s">
        <v>69</v>
      </c>
      <c r="K1137" s="4" t="s">
        <v>3065</v>
      </c>
      <c r="L1137" s="4" t="s">
        <v>36</v>
      </c>
      <c r="M1137" s="4" t="s">
        <v>4333</v>
      </c>
      <c r="N1137" s="4" t="s">
        <v>795</v>
      </c>
      <c r="P1137" s="4" t="s">
        <v>669</v>
      </c>
      <c r="Q1137" s="4" t="s">
        <v>1475</v>
      </c>
      <c r="R1137" s="4" t="s">
        <v>2434</v>
      </c>
      <c r="S1137" s="5" t="str">
        <f>IF(P1137="심사불필요","-",VLOOKUP(K1137,'[1]자격증 backdata'!A:G,7,0))</f>
        <v>-</v>
      </c>
      <c r="T1137" s="5" t="str">
        <f>IF(S1137="-","-",IF(COUNTIFS(B:B,B1137,S:S,"필수")&gt;0,"자격요건충족","확인필요"))</f>
        <v>-</v>
      </c>
      <c r="U1137" s="5"/>
      <c r="W1137" s="5">
        <f>IF(Q1137="4급","심사불필요",VLOOKUP(K1137,'[1]자격증 backdata'!A:B,2,0))</f>
        <v>0</v>
      </c>
      <c r="X1137" s="4">
        <f>IF(R1137="A", MIN(20, SUMIFS(W:W, B:B, B1137, R:R, "A")),IF(R1137="B", MIN(30, SUMIFS(W:W, B:B, B1137, R:R, "B")),"비해당분야"))</f>
        <v>4</v>
      </c>
      <c r="Y1137" s="4" t="str">
        <f>IF(R1137="C",MIN(30,IF(COUNTIFS(B:B,B1137,W:W,"가1")=1,25,IF(COUNTIFS(B:B,B1137,W:W,"가1")&gt;=2,30,0))+IF(COUNTIFS(B:B,B1137,W:W,"나1")&gt;=4,30,IF(COUNTIFS(B:B,B1137,W:W,"나1")=3,26,IF(COUNTIFS(B:B,B1137,W:W,"나1")=2,22,IF(COUNTIFS(B:B,B1137,W:W,"나1")=1,18,0)))))+MIN(30,IF(COUNTIFS(B:B,B1137,W:W,"가2")=1,25,IF(COUNTIFS(B:B,B1137,W:W,"가2")&gt;=2,30,0))+IF(COUNTIFS(B:B,B1137,W:W,"나2")=3,30,IF(COUNTIFS(B:B,B1137,W:W,"나2")=2,25,IF(COUNTIFS(B:B,B1137,W:W,"나2")=1,20,0)))),"비해당분야")</f>
        <v>비해당분야</v>
      </c>
      <c r="Z1137" s="4" t="str">
        <f>IF(R1137="C",VLOOKUP(K1137,'[1]자격증 backdata'!A:F,6,0),"비해당분야")</f>
        <v>비해당분야</v>
      </c>
      <c r="AA1137" s="4" t="str">
        <f>IF(R1137="C",SUMIF(B:B,B1137,Z:Z),"비해당분야")</f>
        <v>비해당분야</v>
      </c>
      <c r="AB1137" s="4" t="str">
        <f>IF(R1137="C",SUM(Y1137,AA1137),"비해당분야")</f>
        <v>비해당분야</v>
      </c>
      <c r="AC1137" s="4">
        <f>IF(R1137="C",AB1137,X1137)</f>
        <v>4</v>
      </c>
      <c r="AD1137" s="4">
        <f>VLOOKUP(K1137,'[1]자격증 backdata'!A:D,4,0)</f>
        <v>5</v>
      </c>
      <c r="AE1137" s="4">
        <f>IF(_xlfn.MAXIFS(AD:AD,B:B,B1137)&gt;10,10,_xlfn.MAXIFS(AD:AD,B:B,B1137))</f>
        <v>5</v>
      </c>
      <c r="AG1137" s="5">
        <f>VLOOKUP(K1137,'[1]자격증 backdata'!A:C,3,0)</f>
        <v>0</v>
      </c>
      <c r="AH1137" s="5">
        <f>COUNTIFS($B:$B,$B1137,$AG:$AG,AH$1)</f>
        <v>0</v>
      </c>
      <c r="AI1137" s="5">
        <f>COUNTIFS($B:$B,$B1137,$AG:$AG,AI$1)</f>
        <v>0</v>
      </c>
      <c r="AJ1137" s="5">
        <f>COUNTIFS($B:$B,$B1137,$AG:$AG,AJ$1)</f>
        <v>0</v>
      </c>
      <c r="AK1137" s="5">
        <f>COUNTIFS($B:$B,$B1137,$AG:$AG,AK$1)</f>
        <v>0</v>
      </c>
      <c r="AL1137" s="5">
        <f>COUNTIFS($B:$B,$B1137,$AG:$AG,AL$1)</f>
        <v>0</v>
      </c>
      <c r="AM1137" s="5">
        <f>COUNTIFS($B:$B,$B1137,$AG:$AG,AM$1)</f>
        <v>0</v>
      </c>
      <c r="AN1137" s="5">
        <f>COUNTIFS($B:$B,$B1137,$AG:$AG,AN$1)</f>
        <v>0</v>
      </c>
      <c r="AO1137" s="5">
        <f>COUNTIFS($B:$B,$B1137,$AG:$AG,AO$1)</f>
        <v>0</v>
      </c>
      <c r="AP1137" s="5">
        <f>COUNTIFS($B:$B,$B1137,$AG:$AG,AP$1)</f>
        <v>0</v>
      </c>
      <c r="AQ1137" s="5">
        <f>COUNTIFS($B:$B,$B1137,$AG:$AG,AQ$1)</f>
        <v>0</v>
      </c>
      <c r="AR1137" s="5">
        <f>COUNTIFS($B:$B,$B1137,$AG:$AG,AR$1)</f>
        <v>0</v>
      </c>
      <c r="AS1137" s="5">
        <f>COUNTIFS($B:$B,$B1137,$AG:$AG,AS$1)</f>
        <v>0</v>
      </c>
      <c r="AT1137" s="5">
        <f>COUNTIFS($B:$B,$B1137,$AG:$AG,AT$1)</f>
        <v>1</v>
      </c>
      <c r="AU1137" s="5">
        <f>COUNTIFS($B:$B,$B1137,$AG:$AG,AU$1)</f>
        <v>0</v>
      </c>
    </row>
    <row r="1138" spans="1:47" ht="15" customHeight="1" x14ac:dyDescent="0.35">
      <c r="A1138" s="6">
        <f>IF(B1137=B1138,A1137,A1137+1)</f>
        <v>385</v>
      </c>
      <c r="B1138" s="6" t="s">
        <v>4331</v>
      </c>
      <c r="C1138" s="6" t="s">
        <v>4330</v>
      </c>
      <c r="D1138" s="6" t="s">
        <v>3044</v>
      </c>
      <c r="E1138" s="6" t="s">
        <v>3043</v>
      </c>
      <c r="F1138" s="4" t="s">
        <v>7</v>
      </c>
      <c r="G1138" s="4" t="s">
        <v>8</v>
      </c>
      <c r="H1138" s="4" t="s">
        <v>7</v>
      </c>
      <c r="I1138" s="4">
        <v>2</v>
      </c>
      <c r="J1138" s="4" t="s">
        <v>106</v>
      </c>
      <c r="K1138" s="4" t="s">
        <v>3057</v>
      </c>
      <c r="L1138" s="4" t="s">
        <v>55</v>
      </c>
      <c r="M1138" s="4" t="s">
        <v>4332</v>
      </c>
      <c r="N1138" s="4" t="s">
        <v>891</v>
      </c>
      <c r="P1138" s="4" t="s">
        <v>669</v>
      </c>
      <c r="Q1138" s="4" t="s">
        <v>1475</v>
      </c>
      <c r="R1138" s="4" t="s">
        <v>2434</v>
      </c>
      <c r="S1138" s="5" t="str">
        <f>IF(P1138="심사불필요","-",VLOOKUP(K1138,'[1]자격증 backdata'!A:G,7,0))</f>
        <v>-</v>
      </c>
      <c r="T1138" s="5" t="str">
        <f>IF(S1138="-","-",IF(COUNTIFS(B:B,B1138,S:S,"필수")&gt;0,"자격요건충족","확인필요"))</f>
        <v>-</v>
      </c>
      <c r="U1138" s="5"/>
      <c r="W1138" s="5">
        <f>IF(Q1138="4급","심사불필요",VLOOKUP(K1138,'[1]자격증 backdata'!A:B,2,0))</f>
        <v>4</v>
      </c>
      <c r="X1138" s="4">
        <f>IF(R1138="A", MIN(20, SUMIFS(W:W, B:B, B1138, R:R, "A")),IF(R1138="B", MIN(30, SUMIFS(W:W, B:B, B1138, R:R, "B")),"비해당분야"))</f>
        <v>4</v>
      </c>
      <c r="Y1138" s="4" t="str">
        <f>IF(R1138="C",MIN(30,IF(COUNTIFS(B:B,B1138,W:W,"가1")=1,25,IF(COUNTIFS(B:B,B1138,W:W,"가1")&gt;=2,30,0))+IF(COUNTIFS(B:B,B1138,W:W,"나1")&gt;=4,30,IF(COUNTIFS(B:B,B1138,W:W,"나1")=3,26,IF(COUNTIFS(B:B,B1138,W:W,"나1")=2,22,IF(COUNTIFS(B:B,B1138,W:W,"나1")=1,18,0)))))+MIN(30,IF(COUNTIFS(B:B,B1138,W:W,"가2")=1,25,IF(COUNTIFS(B:B,B1138,W:W,"가2")&gt;=2,30,0))+IF(COUNTIFS(B:B,B1138,W:W,"나2")=3,30,IF(COUNTIFS(B:B,B1138,W:W,"나2")=2,25,IF(COUNTIFS(B:B,B1138,W:W,"나2")=1,20,0)))),"비해당분야")</f>
        <v>비해당분야</v>
      </c>
      <c r="Z1138" s="4" t="str">
        <f>IF(R1138="C",VLOOKUP(K1138,'[1]자격증 backdata'!A:F,6,0),"비해당분야")</f>
        <v>비해당분야</v>
      </c>
      <c r="AA1138" s="4" t="str">
        <f>IF(R1138="C",SUMIF(B:B,B1138,Z:Z),"비해당분야")</f>
        <v>비해당분야</v>
      </c>
      <c r="AB1138" s="4" t="str">
        <f>IF(R1138="C",SUM(Y1138,AA1138),"비해당분야")</f>
        <v>비해당분야</v>
      </c>
      <c r="AC1138" s="4">
        <f>IF(R1138="C",AB1138,X1138)</f>
        <v>4</v>
      </c>
      <c r="AD1138" s="4">
        <f>VLOOKUP(K1138,'[1]자격증 backdata'!A:D,4,0)</f>
        <v>0</v>
      </c>
      <c r="AE1138" s="4">
        <f>IF(_xlfn.MAXIFS(AD:AD,B:B,B1138)&gt;10,10,_xlfn.MAXIFS(AD:AD,B:B,B1138))</f>
        <v>5</v>
      </c>
      <c r="AG1138" s="5" t="str">
        <f>VLOOKUP(K1138,'[1]자격증 backdata'!A:C,3,0)</f>
        <v>M</v>
      </c>
      <c r="AH1138" s="5">
        <f>COUNTIFS($B:$B,$B1138,$AG:$AG,AH$1)</f>
        <v>0</v>
      </c>
      <c r="AI1138" s="5">
        <f>COUNTIFS($B:$B,$B1138,$AG:$AG,AI$1)</f>
        <v>0</v>
      </c>
      <c r="AJ1138" s="5">
        <f>COUNTIFS($B:$B,$B1138,$AG:$AG,AJ$1)</f>
        <v>0</v>
      </c>
      <c r="AK1138" s="5">
        <f>COUNTIFS($B:$B,$B1138,$AG:$AG,AK$1)</f>
        <v>0</v>
      </c>
      <c r="AL1138" s="5">
        <f>COUNTIFS($B:$B,$B1138,$AG:$AG,AL$1)</f>
        <v>0</v>
      </c>
      <c r="AM1138" s="5">
        <f>COUNTIFS($B:$B,$B1138,$AG:$AG,AM$1)</f>
        <v>0</v>
      </c>
      <c r="AN1138" s="5">
        <f>COUNTIFS($B:$B,$B1138,$AG:$AG,AN$1)</f>
        <v>0</v>
      </c>
      <c r="AO1138" s="5">
        <f>COUNTIFS($B:$B,$B1138,$AG:$AG,AO$1)</f>
        <v>0</v>
      </c>
      <c r="AP1138" s="5">
        <f>COUNTIFS($B:$B,$B1138,$AG:$AG,AP$1)</f>
        <v>0</v>
      </c>
      <c r="AQ1138" s="5">
        <f>COUNTIFS($B:$B,$B1138,$AG:$AG,AQ$1)</f>
        <v>0</v>
      </c>
      <c r="AR1138" s="5">
        <f>COUNTIFS($B:$B,$B1138,$AG:$AG,AR$1)</f>
        <v>0</v>
      </c>
      <c r="AS1138" s="5">
        <f>COUNTIFS($B:$B,$B1138,$AG:$AG,AS$1)</f>
        <v>0</v>
      </c>
      <c r="AT1138" s="5">
        <f>COUNTIFS($B:$B,$B1138,$AG:$AG,AT$1)</f>
        <v>1</v>
      </c>
      <c r="AU1138" s="5">
        <f>COUNTIFS($B:$B,$B1138,$AG:$AG,AU$1)</f>
        <v>0</v>
      </c>
    </row>
    <row r="1139" spans="1:47" ht="15" customHeight="1" x14ac:dyDescent="0.35">
      <c r="A1139" s="6">
        <f>IF(B1138=B1139,A1138,A1138+1)</f>
        <v>385</v>
      </c>
      <c r="B1139" s="6" t="s">
        <v>4331</v>
      </c>
      <c r="C1139" s="6" t="s">
        <v>4330</v>
      </c>
      <c r="D1139" s="6" t="s">
        <v>3044</v>
      </c>
      <c r="E1139" s="6" t="s">
        <v>3043</v>
      </c>
      <c r="F1139" s="4" t="s">
        <v>7</v>
      </c>
      <c r="G1139" s="4" t="s">
        <v>8</v>
      </c>
      <c r="H1139" s="4" t="s">
        <v>7</v>
      </c>
      <c r="I1139" s="4">
        <v>3</v>
      </c>
      <c r="J1139" s="4" t="s">
        <v>3148</v>
      </c>
      <c r="K1139" s="4" t="s">
        <v>3147</v>
      </c>
      <c r="L1139" s="4" t="s">
        <v>706</v>
      </c>
      <c r="M1139" s="4" t="s">
        <v>4329</v>
      </c>
      <c r="N1139" s="4" t="s">
        <v>3145</v>
      </c>
      <c r="P1139" s="4" t="s">
        <v>669</v>
      </c>
      <c r="Q1139" s="4" t="s">
        <v>1475</v>
      </c>
      <c r="R1139" s="4" t="s">
        <v>2434</v>
      </c>
      <c r="S1139" s="5" t="str">
        <f>IF(P1139="심사불필요","-",VLOOKUP(K1139,'[1]자격증 backdata'!A:G,7,0))</f>
        <v>-</v>
      </c>
      <c r="T1139" s="5" t="str">
        <f>IF(S1139="-","-",IF(COUNTIFS(B:B,B1139,S:S,"필수")&gt;0,"자격요건충족","확인필요"))</f>
        <v>-</v>
      </c>
      <c r="U1139" s="5"/>
      <c r="W1139" s="5">
        <f>IF(Q1139="4급","심사불필요",VLOOKUP(K1139,'[1]자격증 backdata'!A:B,2,0))</f>
        <v>0</v>
      </c>
      <c r="X1139" s="4">
        <f>IF(R1139="A", MIN(20, SUMIFS(W:W, B:B, B1139, R:R, "A")),IF(R1139="B", MIN(30, SUMIFS(W:W, B:B, B1139, R:R, "B")),"비해당분야"))</f>
        <v>4</v>
      </c>
      <c r="Y1139" s="4" t="str">
        <f>IF(R1139="C",MIN(30,IF(COUNTIFS(B:B,B1139,W:W,"가1")=1,25,IF(COUNTIFS(B:B,B1139,W:W,"가1")&gt;=2,30,0))+IF(COUNTIFS(B:B,B1139,W:W,"나1")&gt;=4,30,IF(COUNTIFS(B:B,B1139,W:W,"나1")=3,26,IF(COUNTIFS(B:B,B1139,W:W,"나1")=2,22,IF(COUNTIFS(B:B,B1139,W:W,"나1")=1,18,0)))))+MIN(30,IF(COUNTIFS(B:B,B1139,W:W,"가2")=1,25,IF(COUNTIFS(B:B,B1139,W:W,"가2")&gt;=2,30,0))+IF(COUNTIFS(B:B,B1139,W:W,"나2")=3,30,IF(COUNTIFS(B:B,B1139,W:W,"나2")=2,25,IF(COUNTIFS(B:B,B1139,W:W,"나2")=1,20,0)))),"비해당분야")</f>
        <v>비해당분야</v>
      </c>
      <c r="Z1139" s="4" t="str">
        <f>IF(R1139="C",VLOOKUP(K1139,'[1]자격증 backdata'!A:F,6,0),"비해당분야")</f>
        <v>비해당분야</v>
      </c>
      <c r="AA1139" s="4" t="str">
        <f>IF(R1139="C",SUMIF(B:B,B1139,Z:Z),"비해당분야")</f>
        <v>비해당분야</v>
      </c>
      <c r="AB1139" s="4" t="str">
        <f>IF(R1139="C",SUM(Y1139,AA1139),"비해당분야")</f>
        <v>비해당분야</v>
      </c>
      <c r="AC1139" s="4">
        <f>IF(R1139="C",AB1139,X1139)</f>
        <v>4</v>
      </c>
      <c r="AD1139" s="4">
        <f>VLOOKUP(K1139,'[1]자격증 backdata'!A:D,4,0)</f>
        <v>5</v>
      </c>
      <c r="AE1139" s="4">
        <f>IF(_xlfn.MAXIFS(AD:AD,B:B,B1139)&gt;10,10,_xlfn.MAXIFS(AD:AD,B:B,B1139))</f>
        <v>5</v>
      </c>
      <c r="AG1139" s="5">
        <f>VLOOKUP(K1139,'[1]자격증 backdata'!A:C,3,0)</f>
        <v>0</v>
      </c>
      <c r="AH1139" s="5">
        <f>COUNTIFS($B:$B,$B1139,$AG:$AG,AH$1)</f>
        <v>0</v>
      </c>
      <c r="AI1139" s="5">
        <f>COUNTIFS($B:$B,$B1139,$AG:$AG,AI$1)</f>
        <v>0</v>
      </c>
      <c r="AJ1139" s="5">
        <f>COUNTIFS($B:$B,$B1139,$AG:$AG,AJ$1)</f>
        <v>0</v>
      </c>
      <c r="AK1139" s="5">
        <f>COUNTIFS($B:$B,$B1139,$AG:$AG,AK$1)</f>
        <v>0</v>
      </c>
      <c r="AL1139" s="5">
        <f>COUNTIFS($B:$B,$B1139,$AG:$AG,AL$1)</f>
        <v>0</v>
      </c>
      <c r="AM1139" s="5">
        <f>COUNTIFS($B:$B,$B1139,$AG:$AG,AM$1)</f>
        <v>0</v>
      </c>
      <c r="AN1139" s="5">
        <f>COUNTIFS($B:$B,$B1139,$AG:$AG,AN$1)</f>
        <v>0</v>
      </c>
      <c r="AO1139" s="5">
        <f>COUNTIFS($B:$B,$B1139,$AG:$AG,AO$1)</f>
        <v>0</v>
      </c>
      <c r="AP1139" s="5">
        <f>COUNTIFS($B:$B,$B1139,$AG:$AG,AP$1)</f>
        <v>0</v>
      </c>
      <c r="AQ1139" s="5">
        <f>COUNTIFS($B:$B,$B1139,$AG:$AG,AQ$1)</f>
        <v>0</v>
      </c>
      <c r="AR1139" s="5">
        <f>COUNTIFS($B:$B,$B1139,$AG:$AG,AR$1)</f>
        <v>0</v>
      </c>
      <c r="AS1139" s="5">
        <f>COUNTIFS($B:$B,$B1139,$AG:$AG,AS$1)</f>
        <v>0</v>
      </c>
      <c r="AT1139" s="5">
        <f>COUNTIFS($B:$B,$B1139,$AG:$AG,AT$1)</f>
        <v>1</v>
      </c>
      <c r="AU1139" s="5">
        <f>COUNTIFS($B:$B,$B1139,$AG:$AG,AU$1)</f>
        <v>0</v>
      </c>
    </row>
    <row r="1140" spans="1:47" ht="15" customHeight="1" x14ac:dyDescent="0.35">
      <c r="A1140" s="3">
        <f>IF(B1139=B1140,A1139,A1139+1)</f>
        <v>386</v>
      </c>
      <c r="B1140" s="3" t="s">
        <v>4326</v>
      </c>
      <c r="C1140" s="3" t="s">
        <v>4325</v>
      </c>
      <c r="D1140" s="3" t="s">
        <v>3044</v>
      </c>
      <c r="E1140" s="3" t="s">
        <v>3043</v>
      </c>
      <c r="F1140" s="4" t="s">
        <v>7</v>
      </c>
      <c r="G1140" s="4" t="s">
        <v>8</v>
      </c>
      <c r="H1140" s="4" t="s">
        <v>7</v>
      </c>
      <c r="I1140" s="3">
        <v>1</v>
      </c>
      <c r="J1140" s="3" t="s">
        <v>38</v>
      </c>
      <c r="K1140" s="3" t="s">
        <v>3059</v>
      </c>
      <c r="L1140" s="3" t="s">
        <v>36</v>
      </c>
      <c r="M1140" s="3" t="s">
        <v>4328</v>
      </c>
      <c r="N1140" s="3" t="s">
        <v>1272</v>
      </c>
      <c r="P1140" s="3" t="s">
        <v>669</v>
      </c>
      <c r="Q1140" s="3" t="s">
        <v>1475</v>
      </c>
      <c r="R1140" s="3" t="s">
        <v>2434</v>
      </c>
      <c r="S1140" s="2" t="str">
        <f>IF(P1140="심사불필요","-",VLOOKUP(K1140,'[1]자격증 backdata'!A:G,7,0))</f>
        <v>-</v>
      </c>
      <c r="T1140" s="2" t="str">
        <f>IF(S1140="-","-",IF(COUNTIFS(B:B,B1140,S:S,"필수")&gt;0,"자격요건충족","확인필요"))</f>
        <v>-</v>
      </c>
      <c r="U1140" s="2"/>
      <c r="W1140" s="2">
        <f>IF(Q1140="4급","심사불필요",VLOOKUP(K1140,'[1]자격증 backdata'!A:B,2,0))</f>
        <v>0</v>
      </c>
      <c r="X1140" s="3">
        <f>IF(R1140="A", MIN(20, SUMIFS(W:W, B:B, B1140, R:R, "A")),IF(R1140="B", MIN(30, SUMIFS(W:W, B:B, B1140, R:R, "B")),"비해당분야"))</f>
        <v>8</v>
      </c>
      <c r="Y1140" s="3" t="str">
        <f>IF(R1140="C",MIN(30,IF(COUNTIFS(B:B,B1140,W:W,"가1")=1,25,IF(COUNTIFS(B:B,B1140,W:W,"가1")&gt;=2,30,0))+IF(COUNTIFS(B:B,B1140,W:W,"나1")&gt;=4,30,IF(COUNTIFS(B:B,B1140,W:W,"나1")=3,26,IF(COUNTIFS(B:B,B1140,W:W,"나1")=2,22,IF(COUNTIFS(B:B,B1140,W:W,"나1")=1,18,0)))))+MIN(30,IF(COUNTIFS(B:B,B1140,W:W,"가2")=1,25,IF(COUNTIFS(B:B,B1140,W:W,"가2")&gt;=2,30,0))+IF(COUNTIFS(B:B,B1140,W:W,"나2")=3,30,IF(COUNTIFS(B:B,B1140,W:W,"나2")=2,25,IF(COUNTIFS(B:B,B1140,W:W,"나2")=1,20,0)))),"비해당분야")</f>
        <v>비해당분야</v>
      </c>
      <c r="Z1140" s="3" t="str">
        <f>IF(R1140="C",VLOOKUP(K1140,'[1]자격증 backdata'!A:F,6,0),"비해당분야")</f>
        <v>비해당분야</v>
      </c>
      <c r="AA1140" s="3" t="str">
        <f>IF(R1140="C",SUMIF(B:B,B1140,Z:Z),"비해당분야")</f>
        <v>비해당분야</v>
      </c>
      <c r="AB1140" s="3" t="str">
        <f>IF(R1140="C",SUM(Y1140,AA1140),"비해당분야")</f>
        <v>비해당분야</v>
      </c>
      <c r="AC1140" s="3">
        <f>IF(R1140="C",AB1140,X1140)</f>
        <v>8</v>
      </c>
      <c r="AD1140" s="3">
        <f>VLOOKUP(K1140,'[1]자격증 backdata'!A:D,4,0)</f>
        <v>5</v>
      </c>
      <c r="AE1140" s="3">
        <f>IF(_xlfn.MAXIFS(AD:AD,B:B,B1140)&gt;10,10,_xlfn.MAXIFS(AD:AD,B:B,B1140))</f>
        <v>5</v>
      </c>
      <c r="AG1140" s="2">
        <f>VLOOKUP(K1140,'[1]자격증 backdata'!A:C,3,0)</f>
        <v>0</v>
      </c>
      <c r="AH1140" s="2">
        <f>COUNTIFS($B:$B,$B1140,$AG:$AG,AH$1)</f>
        <v>0</v>
      </c>
      <c r="AI1140" s="2">
        <f>COUNTIFS($B:$B,$B1140,$AG:$AG,AI$1)</f>
        <v>0</v>
      </c>
      <c r="AJ1140" s="2">
        <f>COUNTIFS($B:$B,$B1140,$AG:$AG,AJ$1)</f>
        <v>0</v>
      </c>
      <c r="AK1140" s="2">
        <f>COUNTIFS($B:$B,$B1140,$AG:$AG,AK$1)</f>
        <v>0</v>
      </c>
      <c r="AL1140" s="2">
        <f>COUNTIFS($B:$B,$B1140,$AG:$AG,AL$1)</f>
        <v>0</v>
      </c>
      <c r="AM1140" s="2">
        <f>COUNTIFS($B:$B,$B1140,$AG:$AG,AM$1)</f>
        <v>0</v>
      </c>
      <c r="AN1140" s="2">
        <f>COUNTIFS($B:$B,$B1140,$AG:$AG,AN$1)</f>
        <v>1</v>
      </c>
      <c r="AO1140" s="2">
        <f>COUNTIFS($B:$B,$B1140,$AG:$AG,AO$1)</f>
        <v>0</v>
      </c>
      <c r="AP1140" s="2">
        <f>COUNTIFS($B:$B,$B1140,$AG:$AG,AP$1)</f>
        <v>0</v>
      </c>
      <c r="AQ1140" s="2">
        <f>COUNTIFS($B:$B,$B1140,$AG:$AG,AQ$1)</f>
        <v>0</v>
      </c>
      <c r="AR1140" s="2">
        <f>COUNTIFS($B:$B,$B1140,$AG:$AG,AR$1)</f>
        <v>0</v>
      </c>
      <c r="AS1140" s="2">
        <f>COUNTIFS($B:$B,$B1140,$AG:$AG,AS$1)</f>
        <v>0</v>
      </c>
      <c r="AT1140" s="2">
        <f>COUNTIFS($B:$B,$B1140,$AG:$AG,AT$1)</f>
        <v>1</v>
      </c>
      <c r="AU1140" s="2">
        <f>COUNTIFS($B:$B,$B1140,$AG:$AG,AU$1)</f>
        <v>0</v>
      </c>
    </row>
    <row r="1141" spans="1:47" ht="15" customHeight="1" x14ac:dyDescent="0.35">
      <c r="A1141" s="7">
        <f>IF(B1140=B1141,A1140,A1140+1)</f>
        <v>386</v>
      </c>
      <c r="B1141" s="7" t="s">
        <v>4326</v>
      </c>
      <c r="C1141" s="7" t="s">
        <v>4325</v>
      </c>
      <c r="D1141" s="7" t="s">
        <v>3044</v>
      </c>
      <c r="E1141" s="7" t="s">
        <v>3043</v>
      </c>
      <c r="F1141" s="4" t="s">
        <v>7</v>
      </c>
      <c r="G1141" s="4" t="s">
        <v>8</v>
      </c>
      <c r="H1141" s="4" t="s">
        <v>7</v>
      </c>
      <c r="I1141" s="3">
        <v>2</v>
      </c>
      <c r="J1141" s="3" t="s">
        <v>106</v>
      </c>
      <c r="K1141" s="3" t="s">
        <v>3057</v>
      </c>
      <c r="L1141" s="3" t="s">
        <v>55</v>
      </c>
      <c r="M1141" s="3" t="s">
        <v>4327</v>
      </c>
      <c r="N1141" s="3" t="s">
        <v>1893</v>
      </c>
      <c r="P1141" s="3" t="s">
        <v>669</v>
      </c>
      <c r="Q1141" s="3" t="s">
        <v>1475</v>
      </c>
      <c r="R1141" s="3" t="s">
        <v>2434</v>
      </c>
      <c r="S1141" s="2" t="str">
        <f>IF(P1141="심사불필요","-",VLOOKUP(K1141,'[1]자격증 backdata'!A:G,7,0))</f>
        <v>-</v>
      </c>
      <c r="T1141" s="2" t="str">
        <f>IF(S1141="-","-",IF(COUNTIFS(B:B,B1141,S:S,"필수")&gt;0,"자격요건충족","확인필요"))</f>
        <v>-</v>
      </c>
      <c r="U1141" s="2"/>
      <c r="W1141" s="2">
        <f>IF(Q1141="4급","심사불필요",VLOOKUP(K1141,'[1]자격증 backdata'!A:B,2,0))</f>
        <v>4</v>
      </c>
      <c r="X1141" s="3">
        <f>IF(R1141="A", MIN(20, SUMIFS(W:W, B:B, B1141, R:R, "A")),IF(R1141="B", MIN(30, SUMIFS(W:W, B:B, B1141, R:R, "B")),"비해당분야"))</f>
        <v>8</v>
      </c>
      <c r="Y1141" s="3" t="str">
        <f>IF(R1141="C",MIN(30,IF(COUNTIFS(B:B,B1141,W:W,"가1")=1,25,IF(COUNTIFS(B:B,B1141,W:W,"가1")&gt;=2,30,0))+IF(COUNTIFS(B:B,B1141,W:W,"나1")&gt;=4,30,IF(COUNTIFS(B:B,B1141,W:W,"나1")=3,26,IF(COUNTIFS(B:B,B1141,W:W,"나1")=2,22,IF(COUNTIFS(B:B,B1141,W:W,"나1")=1,18,0)))))+MIN(30,IF(COUNTIFS(B:B,B1141,W:W,"가2")=1,25,IF(COUNTIFS(B:B,B1141,W:W,"가2")&gt;=2,30,0))+IF(COUNTIFS(B:B,B1141,W:W,"나2")=3,30,IF(COUNTIFS(B:B,B1141,W:W,"나2")=2,25,IF(COUNTIFS(B:B,B1141,W:W,"나2")=1,20,0)))),"비해당분야")</f>
        <v>비해당분야</v>
      </c>
      <c r="Z1141" s="3" t="str">
        <f>IF(R1141="C",VLOOKUP(K1141,'[1]자격증 backdata'!A:F,6,0),"비해당분야")</f>
        <v>비해당분야</v>
      </c>
      <c r="AA1141" s="3" t="str">
        <f>IF(R1141="C",SUMIF(B:B,B1141,Z:Z),"비해당분야")</f>
        <v>비해당분야</v>
      </c>
      <c r="AB1141" s="3" t="str">
        <f>IF(R1141="C",SUM(Y1141,AA1141),"비해당분야")</f>
        <v>비해당분야</v>
      </c>
      <c r="AC1141" s="3">
        <f>IF(R1141="C",AB1141,X1141)</f>
        <v>8</v>
      </c>
      <c r="AD1141" s="3">
        <f>VLOOKUP(K1141,'[1]자격증 backdata'!A:D,4,0)</f>
        <v>0</v>
      </c>
      <c r="AE1141" s="3">
        <f>IF(_xlfn.MAXIFS(AD:AD,B:B,B1141)&gt;10,10,_xlfn.MAXIFS(AD:AD,B:B,B1141))</f>
        <v>5</v>
      </c>
      <c r="AG1141" s="2" t="str">
        <f>VLOOKUP(K1141,'[1]자격증 backdata'!A:C,3,0)</f>
        <v>M</v>
      </c>
      <c r="AH1141" s="2">
        <f>COUNTIFS($B:$B,$B1141,$AG:$AG,AH$1)</f>
        <v>0</v>
      </c>
      <c r="AI1141" s="2">
        <f>COUNTIFS($B:$B,$B1141,$AG:$AG,AI$1)</f>
        <v>0</v>
      </c>
      <c r="AJ1141" s="2">
        <f>COUNTIFS($B:$B,$B1141,$AG:$AG,AJ$1)</f>
        <v>0</v>
      </c>
      <c r="AK1141" s="2">
        <f>COUNTIFS($B:$B,$B1141,$AG:$AG,AK$1)</f>
        <v>0</v>
      </c>
      <c r="AL1141" s="2">
        <f>COUNTIFS($B:$B,$B1141,$AG:$AG,AL$1)</f>
        <v>0</v>
      </c>
      <c r="AM1141" s="2">
        <f>COUNTIFS($B:$B,$B1141,$AG:$AG,AM$1)</f>
        <v>0</v>
      </c>
      <c r="AN1141" s="2">
        <f>COUNTIFS($B:$B,$B1141,$AG:$AG,AN$1)</f>
        <v>1</v>
      </c>
      <c r="AO1141" s="2">
        <f>COUNTIFS($B:$B,$B1141,$AG:$AG,AO$1)</f>
        <v>0</v>
      </c>
      <c r="AP1141" s="2">
        <f>COUNTIFS($B:$B,$B1141,$AG:$AG,AP$1)</f>
        <v>0</v>
      </c>
      <c r="AQ1141" s="2">
        <f>COUNTIFS($B:$B,$B1141,$AG:$AG,AQ$1)</f>
        <v>0</v>
      </c>
      <c r="AR1141" s="2">
        <f>COUNTIFS($B:$B,$B1141,$AG:$AG,AR$1)</f>
        <v>0</v>
      </c>
      <c r="AS1141" s="2">
        <f>COUNTIFS($B:$B,$B1141,$AG:$AG,AS$1)</f>
        <v>0</v>
      </c>
      <c r="AT1141" s="2">
        <f>COUNTIFS($B:$B,$B1141,$AG:$AG,AT$1)</f>
        <v>1</v>
      </c>
      <c r="AU1141" s="2">
        <f>COUNTIFS($B:$B,$B1141,$AG:$AG,AU$1)</f>
        <v>0</v>
      </c>
    </row>
    <row r="1142" spans="1:47" ht="15" customHeight="1" x14ac:dyDescent="0.35">
      <c r="A1142" s="7">
        <f>IF(B1141=B1142,A1141,A1141+1)</f>
        <v>386</v>
      </c>
      <c r="B1142" s="7" t="s">
        <v>4326</v>
      </c>
      <c r="C1142" s="7" t="s">
        <v>4325</v>
      </c>
      <c r="D1142" s="7" t="s">
        <v>3044</v>
      </c>
      <c r="E1142" s="7" t="s">
        <v>3043</v>
      </c>
      <c r="F1142" s="4" t="s">
        <v>7</v>
      </c>
      <c r="G1142" s="4" t="s">
        <v>8</v>
      </c>
      <c r="H1142" s="4" t="s">
        <v>7</v>
      </c>
      <c r="I1142" s="3">
        <v>3</v>
      </c>
      <c r="J1142" s="3" t="s">
        <v>215</v>
      </c>
      <c r="K1142" s="3" t="s">
        <v>3164</v>
      </c>
      <c r="L1142" s="3" t="s">
        <v>55</v>
      </c>
      <c r="M1142" s="3" t="s">
        <v>4324</v>
      </c>
      <c r="N1142" s="3" t="s">
        <v>4323</v>
      </c>
      <c r="P1142" s="3" t="s">
        <v>669</v>
      </c>
      <c r="Q1142" s="3" t="s">
        <v>1475</v>
      </c>
      <c r="R1142" s="3" t="s">
        <v>2434</v>
      </c>
      <c r="S1142" s="2" t="str">
        <f>IF(P1142="심사불필요","-",VLOOKUP(K1142,'[1]자격증 backdata'!A:G,7,0))</f>
        <v>-</v>
      </c>
      <c r="T1142" s="2" t="str">
        <f>IF(S1142="-","-",IF(COUNTIFS(B:B,B1142,S:S,"필수")&gt;0,"자격요건충족","확인필요"))</f>
        <v>-</v>
      </c>
      <c r="U1142" s="2"/>
      <c r="W1142" s="2">
        <f>IF(Q1142="4급","심사불필요",VLOOKUP(K1142,'[1]자격증 backdata'!A:B,2,0))</f>
        <v>4</v>
      </c>
      <c r="X1142" s="3">
        <f>IF(R1142="A", MIN(20, SUMIFS(W:W, B:B, B1142, R:R, "A")),IF(R1142="B", MIN(30, SUMIFS(W:W, B:B, B1142, R:R, "B")),"비해당분야"))</f>
        <v>8</v>
      </c>
      <c r="Y1142" s="3" t="str">
        <f>IF(R1142="C",MIN(30,IF(COUNTIFS(B:B,B1142,W:W,"가1")=1,25,IF(COUNTIFS(B:B,B1142,W:W,"가1")&gt;=2,30,0))+IF(COUNTIFS(B:B,B1142,W:W,"나1")&gt;=4,30,IF(COUNTIFS(B:B,B1142,W:W,"나1")=3,26,IF(COUNTIFS(B:B,B1142,W:W,"나1")=2,22,IF(COUNTIFS(B:B,B1142,W:W,"나1")=1,18,0)))))+MIN(30,IF(COUNTIFS(B:B,B1142,W:W,"가2")=1,25,IF(COUNTIFS(B:B,B1142,W:W,"가2")&gt;=2,30,0))+IF(COUNTIFS(B:B,B1142,W:W,"나2")=3,30,IF(COUNTIFS(B:B,B1142,W:W,"나2")=2,25,IF(COUNTIFS(B:B,B1142,W:W,"나2")=1,20,0)))),"비해당분야")</f>
        <v>비해당분야</v>
      </c>
      <c r="Z1142" s="3" t="str">
        <f>IF(R1142="C",VLOOKUP(K1142,'[1]자격증 backdata'!A:F,6,0),"비해당분야")</f>
        <v>비해당분야</v>
      </c>
      <c r="AA1142" s="3" t="str">
        <f>IF(R1142="C",SUMIF(B:B,B1142,Z:Z),"비해당분야")</f>
        <v>비해당분야</v>
      </c>
      <c r="AB1142" s="3" t="str">
        <f>IF(R1142="C",SUM(Y1142,AA1142),"비해당분야")</f>
        <v>비해당분야</v>
      </c>
      <c r="AC1142" s="3">
        <f>IF(R1142="C",AB1142,X1142)</f>
        <v>8</v>
      </c>
      <c r="AD1142" s="3">
        <f>VLOOKUP(K1142,'[1]자격증 backdata'!A:D,4,0)</f>
        <v>0</v>
      </c>
      <c r="AE1142" s="3">
        <f>IF(_xlfn.MAXIFS(AD:AD,B:B,B1142)&gt;10,10,_xlfn.MAXIFS(AD:AD,B:B,B1142))</f>
        <v>5</v>
      </c>
      <c r="AG1142" s="2" t="str">
        <f>VLOOKUP(K1142,'[1]자격증 backdata'!A:C,3,0)</f>
        <v>G</v>
      </c>
      <c r="AH1142" s="2">
        <f>COUNTIFS($B:$B,$B1142,$AG:$AG,AH$1)</f>
        <v>0</v>
      </c>
      <c r="AI1142" s="2">
        <f>COUNTIFS($B:$B,$B1142,$AG:$AG,AI$1)</f>
        <v>0</v>
      </c>
      <c r="AJ1142" s="2">
        <f>COUNTIFS($B:$B,$B1142,$AG:$AG,AJ$1)</f>
        <v>0</v>
      </c>
      <c r="AK1142" s="2">
        <f>COUNTIFS($B:$B,$B1142,$AG:$AG,AK$1)</f>
        <v>0</v>
      </c>
      <c r="AL1142" s="2">
        <f>COUNTIFS($B:$B,$B1142,$AG:$AG,AL$1)</f>
        <v>0</v>
      </c>
      <c r="AM1142" s="2">
        <f>COUNTIFS($B:$B,$B1142,$AG:$AG,AM$1)</f>
        <v>0</v>
      </c>
      <c r="AN1142" s="2">
        <f>COUNTIFS($B:$B,$B1142,$AG:$AG,AN$1)</f>
        <v>1</v>
      </c>
      <c r="AO1142" s="2">
        <f>COUNTIFS($B:$B,$B1142,$AG:$AG,AO$1)</f>
        <v>0</v>
      </c>
      <c r="AP1142" s="2">
        <f>COUNTIFS($B:$B,$B1142,$AG:$AG,AP$1)</f>
        <v>0</v>
      </c>
      <c r="AQ1142" s="2">
        <f>COUNTIFS($B:$B,$B1142,$AG:$AG,AQ$1)</f>
        <v>0</v>
      </c>
      <c r="AR1142" s="2">
        <f>COUNTIFS($B:$B,$B1142,$AG:$AG,AR$1)</f>
        <v>0</v>
      </c>
      <c r="AS1142" s="2">
        <f>COUNTIFS($B:$B,$B1142,$AG:$AG,AS$1)</f>
        <v>0</v>
      </c>
      <c r="AT1142" s="2">
        <f>COUNTIFS($B:$B,$B1142,$AG:$AG,AT$1)</f>
        <v>1</v>
      </c>
      <c r="AU1142" s="2">
        <f>COUNTIFS($B:$B,$B1142,$AG:$AG,AU$1)</f>
        <v>0</v>
      </c>
    </row>
    <row r="1143" spans="1:47" ht="15" customHeight="1" x14ac:dyDescent="0.35">
      <c r="A1143" s="4">
        <f>IF(B1142=B1143,A1142,A1142+1)</f>
        <v>387</v>
      </c>
      <c r="B1143" s="4" t="s">
        <v>4322</v>
      </c>
      <c r="C1143" s="4" t="s">
        <v>4321</v>
      </c>
      <c r="D1143" s="4" t="s">
        <v>3044</v>
      </c>
      <c r="E1143" s="4" t="s">
        <v>3043</v>
      </c>
      <c r="F1143" s="4" t="s">
        <v>7</v>
      </c>
      <c r="G1143" s="4" t="s">
        <v>8</v>
      </c>
      <c r="H1143" s="4" t="s">
        <v>7</v>
      </c>
      <c r="I1143" s="4">
        <v>1</v>
      </c>
      <c r="J1143" s="4" t="s">
        <v>38</v>
      </c>
      <c r="K1143" s="4" t="s">
        <v>3059</v>
      </c>
      <c r="L1143" s="4" t="s">
        <v>36</v>
      </c>
      <c r="M1143" s="4" t="s">
        <v>4320</v>
      </c>
      <c r="N1143" s="4" t="s">
        <v>795</v>
      </c>
      <c r="P1143" s="4" t="s">
        <v>669</v>
      </c>
      <c r="Q1143" s="4" t="s">
        <v>1475</v>
      </c>
      <c r="R1143" s="4" t="s">
        <v>2434</v>
      </c>
      <c r="S1143" s="5" t="str">
        <f>IF(P1143="심사불필요","-",VLOOKUP(K1143,'[1]자격증 backdata'!A:G,7,0))</f>
        <v>-</v>
      </c>
      <c r="T1143" s="5" t="str">
        <f>IF(S1143="-","-",IF(COUNTIFS(B:B,B1143,S:S,"필수")&gt;0,"자격요건충족","확인필요"))</f>
        <v>-</v>
      </c>
      <c r="U1143" s="5"/>
      <c r="W1143" s="5">
        <f>IF(Q1143="4급","심사불필요",VLOOKUP(K1143,'[1]자격증 backdata'!A:B,2,0))</f>
        <v>0</v>
      </c>
      <c r="X1143" s="4">
        <f>IF(R1143="A", MIN(20, SUMIFS(W:W, B:B, B1143, R:R, "A")),IF(R1143="B", MIN(30, SUMIFS(W:W, B:B, B1143, R:R, "B")),"비해당분야"))</f>
        <v>0</v>
      </c>
      <c r="Y1143" s="4" t="str">
        <f>IF(R1143="C",MIN(30,IF(COUNTIFS(B:B,B1143,W:W,"가1")=1,25,IF(COUNTIFS(B:B,B1143,W:W,"가1")&gt;=2,30,0))+IF(COUNTIFS(B:B,B1143,W:W,"나1")&gt;=4,30,IF(COUNTIFS(B:B,B1143,W:W,"나1")=3,26,IF(COUNTIFS(B:B,B1143,W:W,"나1")=2,22,IF(COUNTIFS(B:B,B1143,W:W,"나1")=1,18,0)))))+MIN(30,IF(COUNTIFS(B:B,B1143,W:W,"가2")=1,25,IF(COUNTIFS(B:B,B1143,W:W,"가2")&gt;=2,30,0))+IF(COUNTIFS(B:B,B1143,W:W,"나2")=3,30,IF(COUNTIFS(B:B,B1143,W:W,"나2")=2,25,IF(COUNTIFS(B:B,B1143,W:W,"나2")=1,20,0)))),"비해당분야")</f>
        <v>비해당분야</v>
      </c>
      <c r="Z1143" s="4" t="str">
        <f>IF(R1143="C",VLOOKUP(K1143,'[1]자격증 backdata'!A:F,6,0),"비해당분야")</f>
        <v>비해당분야</v>
      </c>
      <c r="AA1143" s="4" t="str">
        <f>IF(R1143="C",SUMIF(B:B,B1143,Z:Z),"비해당분야")</f>
        <v>비해당분야</v>
      </c>
      <c r="AB1143" s="4" t="str">
        <f>IF(R1143="C",SUM(Y1143,AA1143),"비해당분야")</f>
        <v>비해당분야</v>
      </c>
      <c r="AC1143" s="4">
        <f>IF(R1143="C",AB1143,X1143)</f>
        <v>0</v>
      </c>
      <c r="AD1143" s="4">
        <f>VLOOKUP(K1143,'[1]자격증 backdata'!A:D,4,0)</f>
        <v>5</v>
      </c>
      <c r="AE1143" s="4">
        <f>IF(_xlfn.MAXIFS(AD:AD,B:B,B1143)&gt;10,10,_xlfn.MAXIFS(AD:AD,B:B,B1143))</f>
        <v>5</v>
      </c>
      <c r="AG1143" s="5">
        <f>VLOOKUP(K1143,'[1]자격증 backdata'!A:C,3,0)</f>
        <v>0</v>
      </c>
      <c r="AH1143" s="5">
        <f>COUNTIFS($B:$B,$B1143,$AG:$AG,AH$1)</f>
        <v>0</v>
      </c>
      <c r="AI1143" s="5">
        <f>COUNTIFS($B:$B,$B1143,$AG:$AG,AI$1)</f>
        <v>0</v>
      </c>
      <c r="AJ1143" s="5">
        <f>COUNTIFS($B:$B,$B1143,$AG:$AG,AJ$1)</f>
        <v>0</v>
      </c>
      <c r="AK1143" s="5">
        <f>COUNTIFS($B:$B,$B1143,$AG:$AG,AK$1)</f>
        <v>0</v>
      </c>
      <c r="AL1143" s="5">
        <f>COUNTIFS($B:$B,$B1143,$AG:$AG,AL$1)</f>
        <v>0</v>
      </c>
      <c r="AM1143" s="5">
        <f>COUNTIFS($B:$B,$B1143,$AG:$AG,AM$1)</f>
        <v>0</v>
      </c>
      <c r="AN1143" s="5">
        <f>COUNTIFS($B:$B,$B1143,$AG:$AG,AN$1)</f>
        <v>0</v>
      </c>
      <c r="AO1143" s="5">
        <f>COUNTIFS($B:$B,$B1143,$AG:$AG,AO$1)</f>
        <v>0</v>
      </c>
      <c r="AP1143" s="5">
        <f>COUNTIFS($B:$B,$B1143,$AG:$AG,AP$1)</f>
        <v>0</v>
      </c>
      <c r="AQ1143" s="5">
        <f>COUNTIFS($B:$B,$B1143,$AG:$AG,AQ$1)</f>
        <v>0</v>
      </c>
      <c r="AR1143" s="5">
        <f>COUNTIFS($B:$B,$B1143,$AG:$AG,AR$1)</f>
        <v>0</v>
      </c>
      <c r="AS1143" s="5">
        <f>COUNTIFS($B:$B,$B1143,$AG:$AG,AS$1)</f>
        <v>0</v>
      </c>
      <c r="AT1143" s="5">
        <f>COUNTIFS($B:$B,$B1143,$AG:$AG,AT$1)</f>
        <v>0</v>
      </c>
      <c r="AU1143" s="5">
        <f>COUNTIFS($B:$B,$B1143,$AG:$AG,AU$1)</f>
        <v>0</v>
      </c>
    </row>
    <row r="1144" spans="1:47" ht="15" customHeight="1" x14ac:dyDescent="0.35">
      <c r="A1144" s="3">
        <f>IF(B1143=B1144,A1143,A1143+1)</f>
        <v>388</v>
      </c>
      <c r="B1144" s="3" t="s">
        <v>4314</v>
      </c>
      <c r="C1144" s="3" t="s">
        <v>4313</v>
      </c>
      <c r="D1144" s="3" t="s">
        <v>3044</v>
      </c>
      <c r="E1144" s="3" t="s">
        <v>3043</v>
      </c>
      <c r="F1144" s="4" t="s">
        <v>7</v>
      </c>
      <c r="G1144" s="4" t="s">
        <v>8</v>
      </c>
      <c r="H1144" s="4" t="s">
        <v>7</v>
      </c>
      <c r="I1144" s="3">
        <v>1</v>
      </c>
      <c r="J1144" s="3" t="s">
        <v>69</v>
      </c>
      <c r="K1144" s="3" t="s">
        <v>3065</v>
      </c>
      <c r="L1144" s="3" t="s">
        <v>36</v>
      </c>
      <c r="M1144" s="3" t="s">
        <v>4319</v>
      </c>
      <c r="N1144" s="3" t="s">
        <v>784</v>
      </c>
      <c r="P1144" s="3" t="s">
        <v>669</v>
      </c>
      <c r="Q1144" s="3" t="s">
        <v>1475</v>
      </c>
      <c r="R1144" s="3" t="s">
        <v>2434</v>
      </c>
      <c r="S1144" s="2" t="str">
        <f>IF(P1144="심사불필요","-",VLOOKUP(K1144,'[1]자격증 backdata'!A:G,7,0))</f>
        <v>-</v>
      </c>
      <c r="T1144" s="2" t="str">
        <f>IF(S1144="-","-",IF(COUNTIFS(B:B,B1144,S:S,"필수")&gt;0,"자격요건충족","확인필요"))</f>
        <v>-</v>
      </c>
      <c r="U1144" s="2"/>
      <c r="W1144" s="2">
        <f>IF(Q1144="4급","심사불필요",VLOOKUP(K1144,'[1]자격증 backdata'!A:B,2,0))</f>
        <v>0</v>
      </c>
      <c r="X1144" s="3">
        <f>IF(R1144="A", MIN(20, SUMIFS(W:W, B:B, B1144, R:R, "A")),IF(R1144="B", MIN(30, SUMIFS(W:W, B:B, B1144, R:R, "B")),"비해당분야"))</f>
        <v>10</v>
      </c>
      <c r="Y1144" s="3" t="str">
        <f>IF(R1144="C",MIN(30,IF(COUNTIFS(B:B,B1144,W:W,"가1")=1,25,IF(COUNTIFS(B:B,B1144,W:W,"가1")&gt;=2,30,0))+IF(COUNTIFS(B:B,B1144,W:W,"나1")&gt;=4,30,IF(COUNTIFS(B:B,B1144,W:W,"나1")=3,26,IF(COUNTIFS(B:B,B1144,W:W,"나1")=2,22,IF(COUNTIFS(B:B,B1144,W:W,"나1")=1,18,0)))))+MIN(30,IF(COUNTIFS(B:B,B1144,W:W,"가2")=1,25,IF(COUNTIFS(B:B,B1144,W:W,"가2")&gt;=2,30,0))+IF(COUNTIFS(B:B,B1144,W:W,"나2")=3,30,IF(COUNTIFS(B:B,B1144,W:W,"나2")=2,25,IF(COUNTIFS(B:B,B1144,W:W,"나2")=1,20,0)))),"비해당분야")</f>
        <v>비해당분야</v>
      </c>
      <c r="Z1144" s="3" t="str">
        <f>IF(R1144="C",VLOOKUP(K1144,'[1]자격증 backdata'!A:F,6,0),"비해당분야")</f>
        <v>비해당분야</v>
      </c>
      <c r="AA1144" s="3" t="str">
        <f>IF(R1144="C",SUMIF(B:B,B1144,Z:Z),"비해당분야")</f>
        <v>비해당분야</v>
      </c>
      <c r="AB1144" s="3" t="str">
        <f>IF(R1144="C",SUM(Y1144,AA1144),"비해당분야")</f>
        <v>비해당분야</v>
      </c>
      <c r="AC1144" s="3">
        <f>IF(R1144="C",AB1144,X1144)</f>
        <v>10</v>
      </c>
      <c r="AD1144" s="3">
        <f>VLOOKUP(K1144,'[1]자격증 backdata'!A:D,4,0)</f>
        <v>5</v>
      </c>
      <c r="AE1144" s="3">
        <f>IF(_xlfn.MAXIFS(AD:AD,B:B,B1144)&gt;10,10,_xlfn.MAXIFS(AD:AD,B:B,B1144))</f>
        <v>5</v>
      </c>
      <c r="AG1144" s="2">
        <f>VLOOKUP(K1144,'[1]자격증 backdata'!A:C,3,0)</f>
        <v>0</v>
      </c>
      <c r="AH1144" s="2">
        <f>COUNTIFS($B:$B,$B1144,$AG:$AG,AH$1)</f>
        <v>0</v>
      </c>
      <c r="AI1144" s="2">
        <f>COUNTIFS($B:$B,$B1144,$AG:$AG,AI$1)</f>
        <v>0</v>
      </c>
      <c r="AJ1144" s="2">
        <f>COUNTIFS($B:$B,$B1144,$AG:$AG,AJ$1)</f>
        <v>0</v>
      </c>
      <c r="AK1144" s="2">
        <f>COUNTIFS($B:$B,$B1144,$AG:$AG,AK$1)</f>
        <v>0</v>
      </c>
      <c r="AL1144" s="2">
        <f>COUNTIFS($B:$B,$B1144,$AG:$AG,AL$1)</f>
        <v>0</v>
      </c>
      <c r="AM1144" s="2">
        <f>COUNTIFS($B:$B,$B1144,$AG:$AG,AM$1)</f>
        <v>0</v>
      </c>
      <c r="AN1144" s="2">
        <f>COUNTIFS($B:$B,$B1144,$AG:$AG,AN$1)</f>
        <v>0</v>
      </c>
      <c r="AO1144" s="2">
        <f>COUNTIFS($B:$B,$B1144,$AG:$AG,AO$1)</f>
        <v>0</v>
      </c>
      <c r="AP1144" s="2">
        <f>COUNTIFS($B:$B,$B1144,$AG:$AG,AP$1)</f>
        <v>0</v>
      </c>
      <c r="AQ1144" s="2">
        <f>COUNTIFS($B:$B,$B1144,$AG:$AG,AQ$1)</f>
        <v>0</v>
      </c>
      <c r="AR1144" s="2">
        <f>COUNTIFS($B:$B,$B1144,$AG:$AG,AR$1)</f>
        <v>1</v>
      </c>
      <c r="AS1144" s="2">
        <f>COUNTIFS($B:$B,$B1144,$AG:$AG,AS$1)</f>
        <v>0</v>
      </c>
      <c r="AT1144" s="2">
        <f>COUNTIFS($B:$B,$B1144,$AG:$AG,AT$1)</f>
        <v>1</v>
      </c>
      <c r="AU1144" s="2">
        <f>COUNTIFS($B:$B,$B1144,$AG:$AG,AU$1)</f>
        <v>0</v>
      </c>
    </row>
    <row r="1145" spans="1:47" ht="15" customHeight="1" x14ac:dyDescent="0.35">
      <c r="A1145" s="7">
        <f>IF(B1144=B1145,A1144,A1144+1)</f>
        <v>388</v>
      </c>
      <c r="B1145" s="7" t="s">
        <v>4314</v>
      </c>
      <c r="C1145" s="7" t="s">
        <v>4313</v>
      </c>
      <c r="D1145" s="7" t="s">
        <v>3044</v>
      </c>
      <c r="E1145" s="7" t="s">
        <v>3043</v>
      </c>
      <c r="F1145" s="4" t="s">
        <v>7</v>
      </c>
      <c r="G1145" s="4" t="s">
        <v>8</v>
      </c>
      <c r="H1145" s="4" t="s">
        <v>7</v>
      </c>
      <c r="I1145" s="3">
        <v>2</v>
      </c>
      <c r="J1145" s="3" t="s">
        <v>3148</v>
      </c>
      <c r="K1145" s="3" t="s">
        <v>3147</v>
      </c>
      <c r="L1145" s="3" t="s">
        <v>706</v>
      </c>
      <c r="M1145" s="3" t="s">
        <v>4318</v>
      </c>
      <c r="N1145" s="3" t="s">
        <v>4317</v>
      </c>
      <c r="P1145" s="3" t="s">
        <v>669</v>
      </c>
      <c r="Q1145" s="3" t="s">
        <v>1475</v>
      </c>
      <c r="R1145" s="3" t="s">
        <v>2434</v>
      </c>
      <c r="S1145" s="2" t="str">
        <f>IF(P1145="심사불필요","-",VLOOKUP(K1145,'[1]자격증 backdata'!A:G,7,0))</f>
        <v>-</v>
      </c>
      <c r="T1145" s="2" t="str">
        <f>IF(S1145="-","-",IF(COUNTIFS(B:B,B1145,S:S,"필수")&gt;0,"자격요건충족","확인필요"))</f>
        <v>-</v>
      </c>
      <c r="U1145" s="2"/>
      <c r="W1145" s="2">
        <f>IF(Q1145="4급","심사불필요",VLOOKUP(K1145,'[1]자격증 backdata'!A:B,2,0))</f>
        <v>0</v>
      </c>
      <c r="X1145" s="3">
        <f>IF(R1145="A", MIN(20, SUMIFS(W:W, B:B, B1145, R:R, "A")),IF(R1145="B", MIN(30, SUMIFS(W:W, B:B, B1145, R:R, "B")),"비해당분야"))</f>
        <v>10</v>
      </c>
      <c r="Y1145" s="3" t="str">
        <f>IF(R1145="C",MIN(30,IF(COUNTIFS(B:B,B1145,W:W,"가1")=1,25,IF(COUNTIFS(B:B,B1145,W:W,"가1")&gt;=2,30,0))+IF(COUNTIFS(B:B,B1145,W:W,"나1")&gt;=4,30,IF(COUNTIFS(B:B,B1145,W:W,"나1")=3,26,IF(COUNTIFS(B:B,B1145,W:W,"나1")=2,22,IF(COUNTIFS(B:B,B1145,W:W,"나1")=1,18,0)))))+MIN(30,IF(COUNTIFS(B:B,B1145,W:W,"가2")=1,25,IF(COUNTIFS(B:B,B1145,W:W,"가2")&gt;=2,30,0))+IF(COUNTIFS(B:B,B1145,W:W,"나2")=3,30,IF(COUNTIFS(B:B,B1145,W:W,"나2")=2,25,IF(COUNTIFS(B:B,B1145,W:W,"나2")=1,20,0)))),"비해당분야")</f>
        <v>비해당분야</v>
      </c>
      <c r="Z1145" s="3" t="str">
        <f>IF(R1145="C",VLOOKUP(K1145,'[1]자격증 backdata'!A:F,6,0),"비해당분야")</f>
        <v>비해당분야</v>
      </c>
      <c r="AA1145" s="3" t="str">
        <f>IF(R1145="C",SUMIF(B:B,B1145,Z:Z),"비해당분야")</f>
        <v>비해당분야</v>
      </c>
      <c r="AB1145" s="3" t="str">
        <f>IF(R1145="C",SUM(Y1145,AA1145),"비해당분야")</f>
        <v>비해당분야</v>
      </c>
      <c r="AC1145" s="3">
        <f>IF(R1145="C",AB1145,X1145)</f>
        <v>10</v>
      </c>
      <c r="AD1145" s="3">
        <f>VLOOKUP(K1145,'[1]자격증 backdata'!A:D,4,0)</f>
        <v>5</v>
      </c>
      <c r="AE1145" s="3">
        <f>IF(_xlfn.MAXIFS(AD:AD,B:B,B1145)&gt;10,10,_xlfn.MAXIFS(AD:AD,B:B,B1145))</f>
        <v>5</v>
      </c>
      <c r="AG1145" s="2">
        <f>VLOOKUP(K1145,'[1]자격증 backdata'!A:C,3,0)</f>
        <v>0</v>
      </c>
      <c r="AH1145" s="2">
        <f>COUNTIFS($B:$B,$B1145,$AG:$AG,AH$1)</f>
        <v>0</v>
      </c>
      <c r="AI1145" s="2">
        <f>COUNTIFS($B:$B,$B1145,$AG:$AG,AI$1)</f>
        <v>0</v>
      </c>
      <c r="AJ1145" s="2">
        <f>COUNTIFS($B:$B,$B1145,$AG:$AG,AJ$1)</f>
        <v>0</v>
      </c>
      <c r="AK1145" s="2">
        <f>COUNTIFS($B:$B,$B1145,$AG:$AG,AK$1)</f>
        <v>0</v>
      </c>
      <c r="AL1145" s="2">
        <f>COUNTIFS($B:$B,$B1145,$AG:$AG,AL$1)</f>
        <v>0</v>
      </c>
      <c r="AM1145" s="2">
        <f>COUNTIFS($B:$B,$B1145,$AG:$AG,AM$1)</f>
        <v>0</v>
      </c>
      <c r="AN1145" s="2">
        <f>COUNTIFS($B:$B,$B1145,$AG:$AG,AN$1)</f>
        <v>0</v>
      </c>
      <c r="AO1145" s="2">
        <f>COUNTIFS($B:$B,$B1145,$AG:$AG,AO$1)</f>
        <v>0</v>
      </c>
      <c r="AP1145" s="2">
        <f>COUNTIFS($B:$B,$B1145,$AG:$AG,AP$1)</f>
        <v>0</v>
      </c>
      <c r="AQ1145" s="2">
        <f>COUNTIFS($B:$B,$B1145,$AG:$AG,AQ$1)</f>
        <v>0</v>
      </c>
      <c r="AR1145" s="2">
        <f>COUNTIFS($B:$B,$B1145,$AG:$AG,AR$1)</f>
        <v>1</v>
      </c>
      <c r="AS1145" s="2">
        <f>COUNTIFS($B:$B,$B1145,$AG:$AG,AS$1)</f>
        <v>0</v>
      </c>
      <c r="AT1145" s="2">
        <f>COUNTIFS($B:$B,$B1145,$AG:$AG,AT$1)</f>
        <v>1</v>
      </c>
      <c r="AU1145" s="2">
        <f>COUNTIFS($B:$B,$B1145,$AG:$AG,AU$1)</f>
        <v>0</v>
      </c>
    </row>
    <row r="1146" spans="1:47" ht="15" customHeight="1" x14ac:dyDescent="0.35">
      <c r="A1146" s="7">
        <f>IF(B1145=B1146,A1145,A1145+1)</f>
        <v>388</v>
      </c>
      <c r="B1146" s="7" t="s">
        <v>4314</v>
      </c>
      <c r="C1146" s="7" t="s">
        <v>4313</v>
      </c>
      <c r="D1146" s="7" t="s">
        <v>3044</v>
      </c>
      <c r="E1146" s="7" t="s">
        <v>3043</v>
      </c>
      <c r="F1146" s="4" t="s">
        <v>7</v>
      </c>
      <c r="G1146" s="4" t="s">
        <v>8</v>
      </c>
      <c r="H1146" s="4" t="s">
        <v>7</v>
      </c>
      <c r="I1146" s="3">
        <v>3</v>
      </c>
      <c r="J1146" s="3" t="s">
        <v>28</v>
      </c>
      <c r="K1146" s="3" t="s">
        <v>3061</v>
      </c>
      <c r="L1146" s="3" t="s">
        <v>26</v>
      </c>
      <c r="M1146" s="3" t="s">
        <v>4316</v>
      </c>
      <c r="N1146" s="3" t="s">
        <v>1645</v>
      </c>
      <c r="P1146" s="3" t="s">
        <v>669</v>
      </c>
      <c r="Q1146" s="3" t="s">
        <v>1475</v>
      </c>
      <c r="R1146" s="3" t="s">
        <v>2434</v>
      </c>
      <c r="S1146" s="2" t="str">
        <f>IF(P1146="심사불필요","-",VLOOKUP(K1146,'[1]자격증 backdata'!A:G,7,0))</f>
        <v>-</v>
      </c>
      <c r="T1146" s="2" t="str">
        <f>IF(S1146="-","-",IF(COUNTIFS(B:B,B1146,S:S,"필수")&gt;0,"자격요건충족","확인필요"))</f>
        <v>-</v>
      </c>
      <c r="U1146" s="2"/>
      <c r="W1146" s="2">
        <f>IF(Q1146="4급","심사불필요",VLOOKUP(K1146,'[1]자격증 backdata'!A:B,2,0))</f>
        <v>2</v>
      </c>
      <c r="X1146" s="3">
        <f>IF(R1146="A", MIN(20, SUMIFS(W:W, B:B, B1146, R:R, "A")),IF(R1146="B", MIN(30, SUMIFS(W:W, B:B, B1146, R:R, "B")),"비해당분야"))</f>
        <v>10</v>
      </c>
      <c r="Y1146" s="3" t="str">
        <f>IF(R1146="C",MIN(30,IF(COUNTIFS(B:B,B1146,W:W,"가1")=1,25,IF(COUNTIFS(B:B,B1146,W:W,"가1")&gt;=2,30,0))+IF(COUNTIFS(B:B,B1146,W:W,"나1")&gt;=4,30,IF(COUNTIFS(B:B,B1146,W:W,"나1")=3,26,IF(COUNTIFS(B:B,B1146,W:W,"나1")=2,22,IF(COUNTIFS(B:B,B1146,W:W,"나1")=1,18,0)))))+MIN(30,IF(COUNTIFS(B:B,B1146,W:W,"가2")=1,25,IF(COUNTIFS(B:B,B1146,W:W,"가2")&gt;=2,30,0))+IF(COUNTIFS(B:B,B1146,W:W,"나2")=3,30,IF(COUNTIFS(B:B,B1146,W:W,"나2")=2,25,IF(COUNTIFS(B:B,B1146,W:W,"나2")=1,20,0)))),"비해당분야")</f>
        <v>비해당분야</v>
      </c>
      <c r="Z1146" s="3" t="str">
        <f>IF(R1146="C",VLOOKUP(K1146,'[1]자격증 backdata'!A:F,6,0),"비해당분야")</f>
        <v>비해당분야</v>
      </c>
      <c r="AA1146" s="3" t="str">
        <f>IF(R1146="C",SUMIF(B:B,B1146,Z:Z),"비해당분야")</f>
        <v>비해당분야</v>
      </c>
      <c r="AB1146" s="3" t="str">
        <f>IF(R1146="C",SUM(Y1146,AA1146),"비해당분야")</f>
        <v>비해당분야</v>
      </c>
      <c r="AC1146" s="3">
        <f>IF(R1146="C",AB1146,X1146)</f>
        <v>10</v>
      </c>
      <c r="AD1146" s="3">
        <f>VLOOKUP(K1146,'[1]자격증 backdata'!A:D,4,0)</f>
        <v>0</v>
      </c>
      <c r="AE1146" s="3">
        <f>IF(_xlfn.MAXIFS(AD:AD,B:B,B1146)&gt;10,10,_xlfn.MAXIFS(AD:AD,B:B,B1146))</f>
        <v>5</v>
      </c>
      <c r="AG1146" s="2">
        <f>VLOOKUP(K1146,'[1]자격증 backdata'!A:C,3,0)</f>
        <v>0</v>
      </c>
      <c r="AH1146" s="2">
        <f>COUNTIFS($B:$B,$B1146,$AG:$AG,AH$1)</f>
        <v>0</v>
      </c>
      <c r="AI1146" s="2">
        <f>COUNTIFS($B:$B,$B1146,$AG:$AG,AI$1)</f>
        <v>0</v>
      </c>
      <c r="AJ1146" s="2">
        <f>COUNTIFS($B:$B,$B1146,$AG:$AG,AJ$1)</f>
        <v>0</v>
      </c>
      <c r="AK1146" s="2">
        <f>COUNTIFS($B:$B,$B1146,$AG:$AG,AK$1)</f>
        <v>0</v>
      </c>
      <c r="AL1146" s="2">
        <f>COUNTIFS($B:$B,$B1146,$AG:$AG,AL$1)</f>
        <v>0</v>
      </c>
      <c r="AM1146" s="2">
        <f>COUNTIFS($B:$B,$B1146,$AG:$AG,AM$1)</f>
        <v>0</v>
      </c>
      <c r="AN1146" s="2">
        <f>COUNTIFS($B:$B,$B1146,$AG:$AG,AN$1)</f>
        <v>0</v>
      </c>
      <c r="AO1146" s="2">
        <f>COUNTIFS($B:$B,$B1146,$AG:$AG,AO$1)</f>
        <v>0</v>
      </c>
      <c r="AP1146" s="2">
        <f>COUNTIFS($B:$B,$B1146,$AG:$AG,AP$1)</f>
        <v>0</v>
      </c>
      <c r="AQ1146" s="2">
        <f>COUNTIFS($B:$B,$B1146,$AG:$AG,AQ$1)</f>
        <v>0</v>
      </c>
      <c r="AR1146" s="2">
        <f>COUNTIFS($B:$B,$B1146,$AG:$AG,AR$1)</f>
        <v>1</v>
      </c>
      <c r="AS1146" s="2">
        <f>COUNTIFS($B:$B,$B1146,$AG:$AG,AS$1)</f>
        <v>0</v>
      </c>
      <c r="AT1146" s="2">
        <f>COUNTIFS($B:$B,$B1146,$AG:$AG,AT$1)</f>
        <v>1</v>
      </c>
      <c r="AU1146" s="2">
        <f>COUNTIFS($B:$B,$B1146,$AG:$AG,AU$1)</f>
        <v>0</v>
      </c>
    </row>
    <row r="1147" spans="1:47" ht="15" customHeight="1" x14ac:dyDescent="0.35">
      <c r="A1147" s="7">
        <f>IF(B1146=B1147,A1146,A1146+1)</f>
        <v>388</v>
      </c>
      <c r="B1147" s="7" t="s">
        <v>4314</v>
      </c>
      <c r="C1147" s="7" t="s">
        <v>4313</v>
      </c>
      <c r="D1147" s="7" t="s">
        <v>3044</v>
      </c>
      <c r="E1147" s="7" t="s">
        <v>3043</v>
      </c>
      <c r="F1147" s="4" t="s">
        <v>7</v>
      </c>
      <c r="G1147" s="4" t="s">
        <v>8</v>
      </c>
      <c r="H1147" s="4" t="s">
        <v>7</v>
      </c>
      <c r="I1147" s="3">
        <v>4</v>
      </c>
      <c r="J1147" s="3" t="s">
        <v>6</v>
      </c>
      <c r="K1147" s="3" t="s">
        <v>3332</v>
      </c>
      <c r="L1147" s="3" t="s">
        <v>4</v>
      </c>
      <c r="M1147" s="3" t="s">
        <v>4315</v>
      </c>
      <c r="N1147" s="3" t="s">
        <v>207</v>
      </c>
      <c r="P1147" s="3" t="s">
        <v>669</v>
      </c>
      <c r="Q1147" s="3" t="s">
        <v>1475</v>
      </c>
      <c r="R1147" s="3" t="s">
        <v>2434</v>
      </c>
      <c r="S1147" s="2" t="str">
        <f>IF(P1147="심사불필요","-",VLOOKUP(K1147,'[1]자격증 backdata'!A:G,7,0))</f>
        <v>-</v>
      </c>
      <c r="T1147" s="2" t="str">
        <f>IF(S1147="-","-",IF(COUNTIFS(B:B,B1147,S:S,"필수")&gt;0,"자격요건충족","확인필요"))</f>
        <v>-</v>
      </c>
      <c r="U1147" s="2"/>
      <c r="W1147" s="2">
        <f>IF(Q1147="4급","심사불필요",VLOOKUP(K1147,'[1]자격증 backdata'!A:B,2,0))</f>
        <v>4</v>
      </c>
      <c r="X1147" s="3">
        <f>IF(R1147="A", MIN(20, SUMIFS(W:W, B:B, B1147, R:R, "A")),IF(R1147="B", MIN(30, SUMIFS(W:W, B:B, B1147, R:R, "B")),"비해당분야"))</f>
        <v>10</v>
      </c>
      <c r="Y1147" s="3" t="str">
        <f>IF(R1147="C",MIN(30,IF(COUNTIFS(B:B,B1147,W:W,"가1")=1,25,IF(COUNTIFS(B:B,B1147,W:W,"가1")&gt;=2,30,0))+IF(COUNTIFS(B:B,B1147,W:W,"나1")&gt;=4,30,IF(COUNTIFS(B:B,B1147,W:W,"나1")=3,26,IF(COUNTIFS(B:B,B1147,W:W,"나1")=2,22,IF(COUNTIFS(B:B,B1147,W:W,"나1")=1,18,0)))))+MIN(30,IF(COUNTIFS(B:B,B1147,W:W,"가2")=1,25,IF(COUNTIFS(B:B,B1147,W:W,"가2")&gt;=2,30,0))+IF(COUNTIFS(B:B,B1147,W:W,"나2")=3,30,IF(COUNTIFS(B:B,B1147,W:W,"나2")=2,25,IF(COUNTIFS(B:B,B1147,W:W,"나2")=1,20,0)))),"비해당분야")</f>
        <v>비해당분야</v>
      </c>
      <c r="Z1147" s="3" t="str">
        <f>IF(R1147="C",VLOOKUP(K1147,'[1]자격증 backdata'!A:F,6,0),"비해당분야")</f>
        <v>비해당분야</v>
      </c>
      <c r="AA1147" s="3" t="str">
        <f>IF(R1147="C",SUMIF(B:B,B1147,Z:Z),"비해당분야")</f>
        <v>비해당분야</v>
      </c>
      <c r="AB1147" s="3" t="str">
        <f>IF(R1147="C",SUM(Y1147,AA1147),"비해당분야")</f>
        <v>비해당분야</v>
      </c>
      <c r="AC1147" s="3">
        <f>IF(R1147="C",AB1147,X1147)</f>
        <v>10</v>
      </c>
      <c r="AD1147" s="3">
        <f>VLOOKUP(K1147,'[1]자격증 backdata'!A:D,4,0)</f>
        <v>0</v>
      </c>
      <c r="AE1147" s="3">
        <f>IF(_xlfn.MAXIFS(AD:AD,B:B,B1147)&gt;10,10,_xlfn.MAXIFS(AD:AD,B:B,B1147))</f>
        <v>5</v>
      </c>
      <c r="AG1147" s="2" t="str">
        <f>VLOOKUP(K1147,'[1]자격증 backdata'!A:C,3,0)</f>
        <v>K</v>
      </c>
      <c r="AH1147" s="2">
        <f>COUNTIFS($B:$B,$B1147,$AG:$AG,AH$1)</f>
        <v>0</v>
      </c>
      <c r="AI1147" s="2">
        <f>COUNTIFS($B:$B,$B1147,$AG:$AG,AI$1)</f>
        <v>0</v>
      </c>
      <c r="AJ1147" s="2">
        <f>COUNTIFS($B:$B,$B1147,$AG:$AG,AJ$1)</f>
        <v>0</v>
      </c>
      <c r="AK1147" s="2">
        <f>COUNTIFS($B:$B,$B1147,$AG:$AG,AK$1)</f>
        <v>0</v>
      </c>
      <c r="AL1147" s="2">
        <f>COUNTIFS($B:$B,$B1147,$AG:$AG,AL$1)</f>
        <v>0</v>
      </c>
      <c r="AM1147" s="2">
        <f>COUNTIFS($B:$B,$B1147,$AG:$AG,AM$1)</f>
        <v>0</v>
      </c>
      <c r="AN1147" s="2">
        <f>COUNTIFS($B:$B,$B1147,$AG:$AG,AN$1)</f>
        <v>0</v>
      </c>
      <c r="AO1147" s="2">
        <f>COUNTIFS($B:$B,$B1147,$AG:$AG,AO$1)</f>
        <v>0</v>
      </c>
      <c r="AP1147" s="2">
        <f>COUNTIFS($B:$B,$B1147,$AG:$AG,AP$1)</f>
        <v>0</v>
      </c>
      <c r="AQ1147" s="2">
        <f>COUNTIFS($B:$B,$B1147,$AG:$AG,AQ$1)</f>
        <v>0</v>
      </c>
      <c r="AR1147" s="2">
        <f>COUNTIFS($B:$B,$B1147,$AG:$AG,AR$1)</f>
        <v>1</v>
      </c>
      <c r="AS1147" s="2">
        <f>COUNTIFS($B:$B,$B1147,$AG:$AG,AS$1)</f>
        <v>0</v>
      </c>
      <c r="AT1147" s="2">
        <f>COUNTIFS($B:$B,$B1147,$AG:$AG,AT$1)</f>
        <v>1</v>
      </c>
      <c r="AU1147" s="2">
        <f>COUNTIFS($B:$B,$B1147,$AG:$AG,AU$1)</f>
        <v>0</v>
      </c>
    </row>
    <row r="1148" spans="1:47" ht="15" customHeight="1" x14ac:dyDescent="0.35">
      <c r="A1148" s="7">
        <f>IF(B1147=B1148,A1147,A1147+1)</f>
        <v>388</v>
      </c>
      <c r="B1148" s="7" t="s">
        <v>4314</v>
      </c>
      <c r="C1148" s="7" t="s">
        <v>4313</v>
      </c>
      <c r="D1148" s="7" t="s">
        <v>3044</v>
      </c>
      <c r="E1148" s="7" t="s">
        <v>3043</v>
      </c>
      <c r="F1148" s="4" t="s">
        <v>7</v>
      </c>
      <c r="G1148" s="4" t="s">
        <v>8</v>
      </c>
      <c r="H1148" s="4" t="s">
        <v>7</v>
      </c>
      <c r="I1148" s="3">
        <v>5</v>
      </c>
      <c r="J1148" s="3" t="s">
        <v>106</v>
      </c>
      <c r="K1148" s="3" t="s">
        <v>3057</v>
      </c>
      <c r="L1148" s="3" t="s">
        <v>55</v>
      </c>
      <c r="M1148" s="3" t="s">
        <v>4312</v>
      </c>
      <c r="N1148" s="3" t="s">
        <v>2663</v>
      </c>
      <c r="P1148" s="3" t="s">
        <v>669</v>
      </c>
      <c r="Q1148" s="3" t="s">
        <v>1475</v>
      </c>
      <c r="R1148" s="3" t="s">
        <v>2434</v>
      </c>
      <c r="S1148" s="2" t="str">
        <f>IF(P1148="심사불필요","-",VLOOKUP(K1148,'[1]자격증 backdata'!A:G,7,0))</f>
        <v>-</v>
      </c>
      <c r="T1148" s="2" t="str">
        <f>IF(S1148="-","-",IF(COUNTIFS(B:B,B1148,S:S,"필수")&gt;0,"자격요건충족","확인필요"))</f>
        <v>-</v>
      </c>
      <c r="U1148" s="2"/>
      <c r="W1148" s="2">
        <f>IF(Q1148="4급","심사불필요",VLOOKUP(K1148,'[1]자격증 backdata'!A:B,2,0))</f>
        <v>4</v>
      </c>
      <c r="X1148" s="3">
        <f>IF(R1148="A", MIN(20, SUMIFS(W:W, B:B, B1148, R:R, "A")),IF(R1148="B", MIN(30, SUMIFS(W:W, B:B, B1148, R:R, "B")),"비해당분야"))</f>
        <v>10</v>
      </c>
      <c r="Y1148" s="3" t="str">
        <f>IF(R1148="C",MIN(30,IF(COUNTIFS(B:B,B1148,W:W,"가1")=1,25,IF(COUNTIFS(B:B,B1148,W:W,"가1")&gt;=2,30,0))+IF(COUNTIFS(B:B,B1148,W:W,"나1")&gt;=4,30,IF(COUNTIFS(B:B,B1148,W:W,"나1")=3,26,IF(COUNTIFS(B:B,B1148,W:W,"나1")=2,22,IF(COUNTIFS(B:B,B1148,W:W,"나1")=1,18,0)))))+MIN(30,IF(COUNTIFS(B:B,B1148,W:W,"가2")=1,25,IF(COUNTIFS(B:B,B1148,W:W,"가2")&gt;=2,30,0))+IF(COUNTIFS(B:B,B1148,W:W,"나2")=3,30,IF(COUNTIFS(B:B,B1148,W:W,"나2")=2,25,IF(COUNTIFS(B:B,B1148,W:W,"나2")=1,20,0)))),"비해당분야")</f>
        <v>비해당분야</v>
      </c>
      <c r="Z1148" s="3" t="str">
        <f>IF(R1148="C",VLOOKUP(K1148,'[1]자격증 backdata'!A:F,6,0),"비해당분야")</f>
        <v>비해당분야</v>
      </c>
      <c r="AA1148" s="3" t="str">
        <f>IF(R1148="C",SUMIF(B:B,B1148,Z:Z),"비해당분야")</f>
        <v>비해당분야</v>
      </c>
      <c r="AB1148" s="3" t="str">
        <f>IF(R1148="C",SUM(Y1148,AA1148),"비해당분야")</f>
        <v>비해당분야</v>
      </c>
      <c r="AC1148" s="3">
        <f>IF(R1148="C",AB1148,X1148)</f>
        <v>10</v>
      </c>
      <c r="AD1148" s="3">
        <f>VLOOKUP(K1148,'[1]자격증 backdata'!A:D,4,0)</f>
        <v>0</v>
      </c>
      <c r="AE1148" s="3">
        <f>IF(_xlfn.MAXIFS(AD:AD,B:B,B1148)&gt;10,10,_xlfn.MAXIFS(AD:AD,B:B,B1148))</f>
        <v>5</v>
      </c>
      <c r="AG1148" s="2" t="str">
        <f>VLOOKUP(K1148,'[1]자격증 backdata'!A:C,3,0)</f>
        <v>M</v>
      </c>
      <c r="AH1148" s="2">
        <f>COUNTIFS($B:$B,$B1148,$AG:$AG,AH$1)</f>
        <v>0</v>
      </c>
      <c r="AI1148" s="2">
        <f>COUNTIFS($B:$B,$B1148,$AG:$AG,AI$1)</f>
        <v>0</v>
      </c>
      <c r="AJ1148" s="2">
        <f>COUNTIFS($B:$B,$B1148,$AG:$AG,AJ$1)</f>
        <v>0</v>
      </c>
      <c r="AK1148" s="2">
        <f>COUNTIFS($B:$B,$B1148,$AG:$AG,AK$1)</f>
        <v>0</v>
      </c>
      <c r="AL1148" s="2">
        <f>COUNTIFS($B:$B,$B1148,$AG:$AG,AL$1)</f>
        <v>0</v>
      </c>
      <c r="AM1148" s="2">
        <f>COUNTIFS($B:$B,$B1148,$AG:$AG,AM$1)</f>
        <v>0</v>
      </c>
      <c r="AN1148" s="2">
        <f>COUNTIFS($B:$B,$B1148,$AG:$AG,AN$1)</f>
        <v>0</v>
      </c>
      <c r="AO1148" s="2">
        <f>COUNTIFS($B:$B,$B1148,$AG:$AG,AO$1)</f>
        <v>0</v>
      </c>
      <c r="AP1148" s="2">
        <f>COUNTIFS($B:$B,$B1148,$AG:$AG,AP$1)</f>
        <v>0</v>
      </c>
      <c r="AQ1148" s="2">
        <f>COUNTIFS($B:$B,$B1148,$AG:$AG,AQ$1)</f>
        <v>0</v>
      </c>
      <c r="AR1148" s="2">
        <f>COUNTIFS($B:$B,$B1148,$AG:$AG,AR$1)</f>
        <v>1</v>
      </c>
      <c r="AS1148" s="2">
        <f>COUNTIFS($B:$B,$B1148,$AG:$AG,AS$1)</f>
        <v>0</v>
      </c>
      <c r="AT1148" s="2">
        <f>COUNTIFS($B:$B,$B1148,$AG:$AG,AT$1)</f>
        <v>1</v>
      </c>
      <c r="AU1148" s="2">
        <f>COUNTIFS($B:$B,$B1148,$AG:$AG,AU$1)</f>
        <v>0</v>
      </c>
    </row>
    <row r="1149" spans="1:47" ht="15" customHeight="1" x14ac:dyDescent="0.35">
      <c r="A1149" s="4">
        <f>IF(B1148=B1149,A1148,A1148+1)</f>
        <v>389</v>
      </c>
      <c r="B1149" s="4" t="s">
        <v>4309</v>
      </c>
      <c r="C1149" s="4" t="s">
        <v>4308</v>
      </c>
      <c r="D1149" s="4" t="s">
        <v>3044</v>
      </c>
      <c r="E1149" s="4" t="s">
        <v>3043</v>
      </c>
      <c r="F1149" s="4" t="s">
        <v>7</v>
      </c>
      <c r="G1149" s="4" t="s">
        <v>8</v>
      </c>
      <c r="H1149" s="4" t="s">
        <v>7</v>
      </c>
      <c r="I1149" s="4">
        <v>1</v>
      </c>
      <c r="J1149" s="4" t="s">
        <v>69</v>
      </c>
      <c r="K1149" s="4" t="s">
        <v>3065</v>
      </c>
      <c r="L1149" s="4" t="s">
        <v>36</v>
      </c>
      <c r="M1149" s="4" t="s">
        <v>4311</v>
      </c>
      <c r="N1149" s="4" t="s">
        <v>1283</v>
      </c>
      <c r="P1149" s="4" t="s">
        <v>669</v>
      </c>
      <c r="Q1149" s="4" t="s">
        <v>1475</v>
      </c>
      <c r="R1149" s="4" t="s">
        <v>2434</v>
      </c>
      <c r="S1149" s="5" t="str">
        <f>IF(P1149="심사불필요","-",VLOOKUP(K1149,'[1]자격증 backdata'!A:G,7,0))</f>
        <v>-</v>
      </c>
      <c r="T1149" s="5" t="str">
        <f>IF(S1149="-","-",IF(COUNTIFS(B:B,B1149,S:S,"필수")&gt;0,"자격요건충족","확인필요"))</f>
        <v>-</v>
      </c>
      <c r="U1149" s="5"/>
      <c r="W1149" s="5">
        <f>IF(Q1149="4급","심사불필요",VLOOKUP(K1149,'[1]자격증 backdata'!A:B,2,0))</f>
        <v>0</v>
      </c>
      <c r="X1149" s="4">
        <f>IF(R1149="A", MIN(20, SUMIFS(W:W, B:B, B1149, R:R, "A")),IF(R1149="B", MIN(30, SUMIFS(W:W, B:B, B1149, R:R, "B")),"비해당분야"))</f>
        <v>6</v>
      </c>
      <c r="Y1149" s="4" t="str">
        <f>IF(R1149="C",MIN(30,IF(COUNTIFS(B:B,B1149,W:W,"가1")=1,25,IF(COUNTIFS(B:B,B1149,W:W,"가1")&gt;=2,30,0))+IF(COUNTIFS(B:B,B1149,W:W,"나1")&gt;=4,30,IF(COUNTIFS(B:B,B1149,W:W,"나1")=3,26,IF(COUNTIFS(B:B,B1149,W:W,"나1")=2,22,IF(COUNTIFS(B:B,B1149,W:W,"나1")=1,18,0)))))+MIN(30,IF(COUNTIFS(B:B,B1149,W:W,"가2")=1,25,IF(COUNTIFS(B:B,B1149,W:W,"가2")&gt;=2,30,0))+IF(COUNTIFS(B:B,B1149,W:W,"나2")=3,30,IF(COUNTIFS(B:B,B1149,W:W,"나2")=2,25,IF(COUNTIFS(B:B,B1149,W:W,"나2")=1,20,0)))),"비해당분야")</f>
        <v>비해당분야</v>
      </c>
      <c r="Z1149" s="4" t="str">
        <f>IF(R1149="C",VLOOKUP(K1149,'[1]자격증 backdata'!A:F,6,0),"비해당분야")</f>
        <v>비해당분야</v>
      </c>
      <c r="AA1149" s="4" t="str">
        <f>IF(R1149="C",SUMIF(B:B,B1149,Z:Z),"비해당분야")</f>
        <v>비해당분야</v>
      </c>
      <c r="AB1149" s="4" t="str">
        <f>IF(R1149="C",SUM(Y1149,AA1149),"비해당분야")</f>
        <v>비해당분야</v>
      </c>
      <c r="AC1149" s="4">
        <f>IF(R1149="C",AB1149,X1149)</f>
        <v>6</v>
      </c>
      <c r="AD1149" s="4">
        <f>VLOOKUP(K1149,'[1]자격증 backdata'!A:D,4,0)</f>
        <v>5</v>
      </c>
      <c r="AE1149" s="4">
        <f>IF(_xlfn.MAXIFS(AD:AD,B:B,B1149)&gt;10,10,_xlfn.MAXIFS(AD:AD,B:B,B1149))</f>
        <v>5</v>
      </c>
      <c r="AG1149" s="5">
        <f>VLOOKUP(K1149,'[1]자격증 backdata'!A:C,3,0)</f>
        <v>0</v>
      </c>
      <c r="AH1149" s="5">
        <f>COUNTIFS($B:$B,$B1149,$AG:$AG,AH$1)</f>
        <v>0</v>
      </c>
      <c r="AI1149" s="5">
        <f>COUNTIFS($B:$B,$B1149,$AG:$AG,AI$1)</f>
        <v>0</v>
      </c>
      <c r="AJ1149" s="5">
        <f>COUNTIFS($B:$B,$B1149,$AG:$AG,AJ$1)</f>
        <v>0</v>
      </c>
      <c r="AK1149" s="5">
        <f>COUNTIFS($B:$B,$B1149,$AG:$AG,AK$1)</f>
        <v>0</v>
      </c>
      <c r="AL1149" s="5">
        <f>COUNTIFS($B:$B,$B1149,$AG:$AG,AL$1)</f>
        <v>0</v>
      </c>
      <c r="AM1149" s="5">
        <f>COUNTIFS($B:$B,$B1149,$AG:$AG,AM$1)</f>
        <v>0</v>
      </c>
      <c r="AN1149" s="5">
        <f>COUNTIFS($B:$B,$B1149,$AG:$AG,AN$1)</f>
        <v>0</v>
      </c>
      <c r="AO1149" s="5">
        <f>COUNTIFS($B:$B,$B1149,$AG:$AG,AO$1)</f>
        <v>0</v>
      </c>
      <c r="AP1149" s="5">
        <f>COUNTIFS($B:$B,$B1149,$AG:$AG,AP$1)</f>
        <v>0</v>
      </c>
      <c r="AQ1149" s="5">
        <f>COUNTIFS($B:$B,$B1149,$AG:$AG,AQ$1)</f>
        <v>1</v>
      </c>
      <c r="AR1149" s="5">
        <f>COUNTIFS($B:$B,$B1149,$AG:$AG,AR$1)</f>
        <v>0</v>
      </c>
      <c r="AS1149" s="5">
        <f>COUNTIFS($B:$B,$B1149,$AG:$AG,AS$1)</f>
        <v>0</v>
      </c>
      <c r="AT1149" s="5">
        <f>COUNTIFS($B:$B,$B1149,$AG:$AG,AT$1)</f>
        <v>1</v>
      </c>
      <c r="AU1149" s="5">
        <f>COUNTIFS($B:$B,$B1149,$AG:$AG,AU$1)</f>
        <v>0</v>
      </c>
    </row>
    <row r="1150" spans="1:47" ht="15" customHeight="1" x14ac:dyDescent="0.35">
      <c r="A1150" s="6">
        <f>IF(B1149=B1150,A1149,A1149+1)</f>
        <v>389</v>
      </c>
      <c r="B1150" s="6" t="s">
        <v>4309</v>
      </c>
      <c r="C1150" s="6" t="s">
        <v>4308</v>
      </c>
      <c r="D1150" s="6" t="s">
        <v>3044</v>
      </c>
      <c r="E1150" s="6" t="s">
        <v>3043</v>
      </c>
      <c r="F1150" s="4" t="s">
        <v>7</v>
      </c>
      <c r="G1150" s="4" t="s">
        <v>8</v>
      </c>
      <c r="H1150" s="4" t="s">
        <v>7</v>
      </c>
      <c r="I1150" s="4">
        <v>2</v>
      </c>
      <c r="J1150" s="4" t="s">
        <v>106</v>
      </c>
      <c r="K1150" s="4" t="s">
        <v>3057</v>
      </c>
      <c r="L1150" s="4" t="s">
        <v>55</v>
      </c>
      <c r="M1150" s="4" t="s">
        <v>4310</v>
      </c>
      <c r="N1150" s="4" t="s">
        <v>2076</v>
      </c>
      <c r="P1150" s="4" t="s">
        <v>669</v>
      </c>
      <c r="Q1150" s="4" t="s">
        <v>1475</v>
      </c>
      <c r="R1150" s="4" t="s">
        <v>2434</v>
      </c>
      <c r="S1150" s="5" t="str">
        <f>IF(P1150="심사불필요","-",VLOOKUP(K1150,'[1]자격증 backdata'!A:G,7,0))</f>
        <v>-</v>
      </c>
      <c r="T1150" s="5" t="str">
        <f>IF(S1150="-","-",IF(COUNTIFS(B:B,B1150,S:S,"필수")&gt;0,"자격요건충족","확인필요"))</f>
        <v>-</v>
      </c>
      <c r="U1150" s="5"/>
      <c r="W1150" s="5">
        <f>IF(Q1150="4급","심사불필요",VLOOKUP(K1150,'[1]자격증 backdata'!A:B,2,0))</f>
        <v>4</v>
      </c>
      <c r="X1150" s="4">
        <f>IF(R1150="A", MIN(20, SUMIFS(W:W, B:B, B1150, R:R, "A")),IF(R1150="B", MIN(30, SUMIFS(W:W, B:B, B1150, R:R, "B")),"비해당분야"))</f>
        <v>6</v>
      </c>
      <c r="Y1150" s="4" t="str">
        <f>IF(R1150="C",MIN(30,IF(COUNTIFS(B:B,B1150,W:W,"가1")=1,25,IF(COUNTIFS(B:B,B1150,W:W,"가1")&gt;=2,30,0))+IF(COUNTIFS(B:B,B1150,W:W,"나1")&gt;=4,30,IF(COUNTIFS(B:B,B1150,W:W,"나1")=3,26,IF(COUNTIFS(B:B,B1150,W:W,"나1")=2,22,IF(COUNTIFS(B:B,B1150,W:W,"나1")=1,18,0)))))+MIN(30,IF(COUNTIFS(B:B,B1150,W:W,"가2")=1,25,IF(COUNTIFS(B:B,B1150,W:W,"가2")&gt;=2,30,0))+IF(COUNTIFS(B:B,B1150,W:W,"나2")=3,30,IF(COUNTIFS(B:B,B1150,W:W,"나2")=2,25,IF(COUNTIFS(B:B,B1150,W:W,"나2")=1,20,0)))),"비해당분야")</f>
        <v>비해당분야</v>
      </c>
      <c r="Z1150" s="4" t="str">
        <f>IF(R1150="C",VLOOKUP(K1150,'[1]자격증 backdata'!A:F,6,0),"비해당분야")</f>
        <v>비해당분야</v>
      </c>
      <c r="AA1150" s="4" t="str">
        <f>IF(R1150="C",SUMIF(B:B,B1150,Z:Z),"비해당분야")</f>
        <v>비해당분야</v>
      </c>
      <c r="AB1150" s="4" t="str">
        <f>IF(R1150="C",SUM(Y1150,AA1150),"비해당분야")</f>
        <v>비해당분야</v>
      </c>
      <c r="AC1150" s="4">
        <f>IF(R1150="C",AB1150,X1150)</f>
        <v>6</v>
      </c>
      <c r="AD1150" s="4">
        <f>VLOOKUP(K1150,'[1]자격증 backdata'!A:D,4,0)</f>
        <v>0</v>
      </c>
      <c r="AE1150" s="4">
        <f>IF(_xlfn.MAXIFS(AD:AD,B:B,B1150)&gt;10,10,_xlfn.MAXIFS(AD:AD,B:B,B1150))</f>
        <v>5</v>
      </c>
      <c r="AG1150" s="5" t="str">
        <f>VLOOKUP(K1150,'[1]자격증 backdata'!A:C,3,0)</f>
        <v>M</v>
      </c>
      <c r="AH1150" s="5">
        <f>COUNTIFS($B:$B,$B1150,$AG:$AG,AH$1)</f>
        <v>0</v>
      </c>
      <c r="AI1150" s="5">
        <f>COUNTIFS($B:$B,$B1150,$AG:$AG,AI$1)</f>
        <v>0</v>
      </c>
      <c r="AJ1150" s="5">
        <f>COUNTIFS($B:$B,$B1150,$AG:$AG,AJ$1)</f>
        <v>0</v>
      </c>
      <c r="AK1150" s="5">
        <f>COUNTIFS($B:$B,$B1150,$AG:$AG,AK$1)</f>
        <v>0</v>
      </c>
      <c r="AL1150" s="5">
        <f>COUNTIFS($B:$B,$B1150,$AG:$AG,AL$1)</f>
        <v>0</v>
      </c>
      <c r="AM1150" s="5">
        <f>COUNTIFS($B:$B,$B1150,$AG:$AG,AM$1)</f>
        <v>0</v>
      </c>
      <c r="AN1150" s="5">
        <f>COUNTIFS($B:$B,$B1150,$AG:$AG,AN$1)</f>
        <v>0</v>
      </c>
      <c r="AO1150" s="5">
        <f>COUNTIFS($B:$B,$B1150,$AG:$AG,AO$1)</f>
        <v>0</v>
      </c>
      <c r="AP1150" s="5">
        <f>COUNTIFS($B:$B,$B1150,$AG:$AG,AP$1)</f>
        <v>0</v>
      </c>
      <c r="AQ1150" s="5">
        <f>COUNTIFS($B:$B,$B1150,$AG:$AG,AQ$1)</f>
        <v>1</v>
      </c>
      <c r="AR1150" s="5">
        <f>COUNTIFS($B:$B,$B1150,$AG:$AG,AR$1)</f>
        <v>0</v>
      </c>
      <c r="AS1150" s="5">
        <f>COUNTIFS($B:$B,$B1150,$AG:$AG,AS$1)</f>
        <v>0</v>
      </c>
      <c r="AT1150" s="5">
        <f>COUNTIFS($B:$B,$B1150,$AG:$AG,AT$1)</f>
        <v>1</v>
      </c>
      <c r="AU1150" s="5">
        <f>COUNTIFS($B:$B,$B1150,$AG:$AG,AU$1)</f>
        <v>0</v>
      </c>
    </row>
    <row r="1151" spans="1:47" ht="15" customHeight="1" x14ac:dyDescent="0.35">
      <c r="A1151" s="6">
        <f>IF(B1150=B1151,A1150,A1150+1)</f>
        <v>389</v>
      </c>
      <c r="B1151" s="6" t="s">
        <v>4309</v>
      </c>
      <c r="C1151" s="6" t="s">
        <v>4308</v>
      </c>
      <c r="D1151" s="6" t="s">
        <v>3044</v>
      </c>
      <c r="E1151" s="6" t="s">
        <v>3043</v>
      </c>
      <c r="F1151" s="4" t="s">
        <v>7</v>
      </c>
      <c r="G1151" s="4" t="s">
        <v>8</v>
      </c>
      <c r="H1151" s="4" t="s">
        <v>7</v>
      </c>
      <c r="I1151" s="4">
        <v>3</v>
      </c>
      <c r="J1151" s="4" t="s">
        <v>364</v>
      </c>
      <c r="K1151" s="4" t="s">
        <v>3075</v>
      </c>
      <c r="L1151" s="4" t="s">
        <v>254</v>
      </c>
      <c r="M1151" s="4" t="s">
        <v>4307</v>
      </c>
      <c r="N1151" s="4" t="s">
        <v>3073</v>
      </c>
      <c r="P1151" s="4" t="s">
        <v>669</v>
      </c>
      <c r="Q1151" s="4" t="s">
        <v>1475</v>
      </c>
      <c r="R1151" s="4" t="s">
        <v>2434</v>
      </c>
      <c r="S1151" s="5" t="str">
        <f>IF(P1151="심사불필요","-",VLOOKUP(K1151,'[1]자격증 backdata'!A:G,7,0))</f>
        <v>-</v>
      </c>
      <c r="T1151" s="5" t="str">
        <f>IF(S1151="-","-",IF(COUNTIFS(B:B,B1151,S:S,"필수")&gt;0,"자격요건충족","확인필요"))</f>
        <v>-</v>
      </c>
      <c r="U1151" s="5"/>
      <c r="W1151" s="5">
        <f>IF(Q1151="4급","심사불필요",VLOOKUP(K1151,'[1]자격증 backdata'!A:B,2,0))</f>
        <v>2</v>
      </c>
      <c r="X1151" s="4">
        <f>IF(R1151="A", MIN(20, SUMIFS(W:W, B:B, B1151, R:R, "A")),IF(R1151="B", MIN(30, SUMIFS(W:W, B:B, B1151, R:R, "B")),"비해당분야"))</f>
        <v>6</v>
      </c>
      <c r="Y1151" s="4" t="str">
        <f>IF(R1151="C",MIN(30,IF(COUNTIFS(B:B,B1151,W:W,"가1")=1,25,IF(COUNTIFS(B:B,B1151,W:W,"가1")&gt;=2,30,0))+IF(COUNTIFS(B:B,B1151,W:W,"나1")&gt;=4,30,IF(COUNTIFS(B:B,B1151,W:W,"나1")=3,26,IF(COUNTIFS(B:B,B1151,W:W,"나1")=2,22,IF(COUNTIFS(B:B,B1151,W:W,"나1")=1,18,0)))))+MIN(30,IF(COUNTIFS(B:B,B1151,W:W,"가2")=1,25,IF(COUNTIFS(B:B,B1151,W:W,"가2")&gt;=2,30,0))+IF(COUNTIFS(B:B,B1151,W:W,"나2")=3,30,IF(COUNTIFS(B:B,B1151,W:W,"나2")=2,25,IF(COUNTIFS(B:B,B1151,W:W,"나2")=1,20,0)))),"비해당분야")</f>
        <v>비해당분야</v>
      </c>
      <c r="Z1151" s="4" t="str">
        <f>IF(R1151="C",VLOOKUP(K1151,'[1]자격증 backdata'!A:F,6,0),"비해당분야")</f>
        <v>비해당분야</v>
      </c>
      <c r="AA1151" s="4" t="str">
        <f>IF(R1151="C",SUMIF(B:B,B1151,Z:Z),"비해당분야")</f>
        <v>비해당분야</v>
      </c>
      <c r="AB1151" s="4" t="str">
        <f>IF(R1151="C",SUM(Y1151,AA1151),"비해당분야")</f>
        <v>비해당분야</v>
      </c>
      <c r="AC1151" s="4">
        <f>IF(R1151="C",AB1151,X1151)</f>
        <v>6</v>
      </c>
      <c r="AD1151" s="4">
        <f>VLOOKUP(K1151,'[1]자격증 backdata'!A:D,4,0)</f>
        <v>0</v>
      </c>
      <c r="AE1151" s="4">
        <f>IF(_xlfn.MAXIFS(AD:AD,B:B,B1151)&gt;10,10,_xlfn.MAXIFS(AD:AD,B:B,B1151))</f>
        <v>5</v>
      </c>
      <c r="AG1151" s="5" t="str">
        <f>VLOOKUP(K1151,'[1]자격증 backdata'!A:C,3,0)</f>
        <v>J</v>
      </c>
      <c r="AH1151" s="5">
        <f>COUNTIFS($B:$B,$B1151,$AG:$AG,AH$1)</f>
        <v>0</v>
      </c>
      <c r="AI1151" s="5">
        <f>COUNTIFS($B:$B,$B1151,$AG:$AG,AI$1)</f>
        <v>0</v>
      </c>
      <c r="AJ1151" s="5">
        <f>COUNTIFS($B:$B,$B1151,$AG:$AG,AJ$1)</f>
        <v>0</v>
      </c>
      <c r="AK1151" s="5">
        <f>COUNTIFS($B:$B,$B1151,$AG:$AG,AK$1)</f>
        <v>0</v>
      </c>
      <c r="AL1151" s="5">
        <f>COUNTIFS($B:$B,$B1151,$AG:$AG,AL$1)</f>
        <v>0</v>
      </c>
      <c r="AM1151" s="5">
        <f>COUNTIFS($B:$B,$B1151,$AG:$AG,AM$1)</f>
        <v>0</v>
      </c>
      <c r="AN1151" s="5">
        <f>COUNTIFS($B:$B,$B1151,$AG:$AG,AN$1)</f>
        <v>0</v>
      </c>
      <c r="AO1151" s="5">
        <f>COUNTIFS($B:$B,$B1151,$AG:$AG,AO$1)</f>
        <v>0</v>
      </c>
      <c r="AP1151" s="5">
        <f>COUNTIFS($B:$B,$B1151,$AG:$AG,AP$1)</f>
        <v>0</v>
      </c>
      <c r="AQ1151" s="5">
        <f>COUNTIFS($B:$B,$B1151,$AG:$AG,AQ$1)</f>
        <v>1</v>
      </c>
      <c r="AR1151" s="5">
        <f>COUNTIFS($B:$B,$B1151,$AG:$AG,AR$1)</f>
        <v>0</v>
      </c>
      <c r="AS1151" s="5">
        <f>COUNTIFS($B:$B,$B1151,$AG:$AG,AS$1)</f>
        <v>0</v>
      </c>
      <c r="AT1151" s="5">
        <f>COUNTIFS($B:$B,$B1151,$AG:$AG,AT$1)</f>
        <v>1</v>
      </c>
      <c r="AU1151" s="5">
        <f>COUNTIFS($B:$B,$B1151,$AG:$AG,AU$1)</f>
        <v>0</v>
      </c>
    </row>
    <row r="1152" spans="1:47" ht="15" customHeight="1" x14ac:dyDescent="0.35">
      <c r="A1152" s="3">
        <f>IF(B1151=B1152,A1151,A1151+1)</f>
        <v>390</v>
      </c>
      <c r="B1152" s="3" t="s">
        <v>4303</v>
      </c>
      <c r="C1152" s="3" t="s">
        <v>4302</v>
      </c>
      <c r="D1152" s="3" t="s">
        <v>3044</v>
      </c>
      <c r="E1152" s="3" t="s">
        <v>3043</v>
      </c>
      <c r="F1152" s="4" t="s">
        <v>7</v>
      </c>
      <c r="G1152" s="4" t="s">
        <v>8</v>
      </c>
      <c r="H1152" s="4" t="s">
        <v>7</v>
      </c>
      <c r="I1152" s="3">
        <v>1</v>
      </c>
      <c r="J1152" s="3" t="s">
        <v>69</v>
      </c>
      <c r="K1152" s="3" t="s">
        <v>3065</v>
      </c>
      <c r="L1152" s="3" t="s">
        <v>36</v>
      </c>
      <c r="M1152" s="3" t="s">
        <v>4306</v>
      </c>
      <c r="N1152" s="3" t="s">
        <v>1327</v>
      </c>
      <c r="P1152" s="3" t="s">
        <v>669</v>
      </c>
      <c r="Q1152" s="3" t="s">
        <v>1475</v>
      </c>
      <c r="R1152" s="3" t="s">
        <v>2434</v>
      </c>
      <c r="S1152" s="2" t="str">
        <f>IF(P1152="심사불필요","-",VLOOKUP(K1152,'[1]자격증 backdata'!A:G,7,0))</f>
        <v>-</v>
      </c>
      <c r="T1152" s="2" t="str">
        <f>IF(S1152="-","-",IF(COUNTIFS(B:B,B1152,S:S,"필수")&gt;0,"자격요건충족","확인필요"))</f>
        <v>-</v>
      </c>
      <c r="U1152" s="2"/>
      <c r="W1152" s="2">
        <f>IF(Q1152="4급","심사불필요",VLOOKUP(K1152,'[1]자격증 backdata'!A:B,2,0))</f>
        <v>0</v>
      </c>
      <c r="X1152" s="3">
        <f>IF(R1152="A", MIN(20, SUMIFS(W:W, B:B, B1152, R:R, "A")),IF(R1152="B", MIN(30, SUMIFS(W:W, B:B, B1152, R:R, "B")),"비해당분야"))</f>
        <v>8</v>
      </c>
      <c r="Y1152" s="3" t="str">
        <f>IF(R1152="C",MIN(30,IF(COUNTIFS(B:B,B1152,W:W,"가1")=1,25,IF(COUNTIFS(B:B,B1152,W:W,"가1")&gt;=2,30,0))+IF(COUNTIFS(B:B,B1152,W:W,"나1")&gt;=4,30,IF(COUNTIFS(B:B,B1152,W:W,"나1")=3,26,IF(COUNTIFS(B:B,B1152,W:W,"나1")=2,22,IF(COUNTIFS(B:B,B1152,W:W,"나1")=1,18,0)))))+MIN(30,IF(COUNTIFS(B:B,B1152,W:W,"가2")=1,25,IF(COUNTIFS(B:B,B1152,W:W,"가2")&gt;=2,30,0))+IF(COUNTIFS(B:B,B1152,W:W,"나2")=3,30,IF(COUNTIFS(B:B,B1152,W:W,"나2")=2,25,IF(COUNTIFS(B:B,B1152,W:W,"나2")=1,20,0)))),"비해당분야")</f>
        <v>비해당분야</v>
      </c>
      <c r="Z1152" s="3" t="str">
        <f>IF(R1152="C",VLOOKUP(K1152,'[1]자격증 backdata'!A:F,6,0),"비해당분야")</f>
        <v>비해당분야</v>
      </c>
      <c r="AA1152" s="3" t="str">
        <f>IF(R1152="C",SUMIF(B:B,B1152,Z:Z),"비해당분야")</f>
        <v>비해당분야</v>
      </c>
      <c r="AB1152" s="3" t="str">
        <f>IF(R1152="C",SUM(Y1152,AA1152),"비해당분야")</f>
        <v>비해당분야</v>
      </c>
      <c r="AC1152" s="3">
        <f>IF(R1152="C",AB1152,X1152)</f>
        <v>8</v>
      </c>
      <c r="AD1152" s="3">
        <f>VLOOKUP(K1152,'[1]자격증 backdata'!A:D,4,0)</f>
        <v>5</v>
      </c>
      <c r="AE1152" s="3">
        <f>IF(_xlfn.MAXIFS(AD:AD,B:B,B1152)&gt;10,10,_xlfn.MAXIFS(AD:AD,B:B,B1152))</f>
        <v>5</v>
      </c>
      <c r="AG1152" s="2">
        <f>VLOOKUP(K1152,'[1]자격증 backdata'!A:C,3,0)</f>
        <v>0</v>
      </c>
      <c r="AH1152" s="2">
        <f>COUNTIFS($B:$B,$B1152,$AG:$AG,AH$1)</f>
        <v>0</v>
      </c>
      <c r="AI1152" s="2">
        <f>COUNTIFS($B:$B,$B1152,$AG:$AG,AI$1)</f>
        <v>0</v>
      </c>
      <c r="AJ1152" s="2">
        <f>COUNTIFS($B:$B,$B1152,$AG:$AG,AJ$1)</f>
        <v>0</v>
      </c>
      <c r="AK1152" s="2">
        <f>COUNTIFS($B:$B,$B1152,$AG:$AG,AK$1)</f>
        <v>0</v>
      </c>
      <c r="AL1152" s="2">
        <f>COUNTIFS($B:$B,$B1152,$AG:$AG,AL$1)</f>
        <v>0</v>
      </c>
      <c r="AM1152" s="2">
        <f>COUNTIFS($B:$B,$B1152,$AG:$AG,AM$1)</f>
        <v>0</v>
      </c>
      <c r="AN1152" s="2">
        <f>COUNTIFS($B:$B,$B1152,$AG:$AG,AN$1)</f>
        <v>0</v>
      </c>
      <c r="AO1152" s="2">
        <f>COUNTIFS($B:$B,$B1152,$AG:$AG,AO$1)</f>
        <v>0</v>
      </c>
      <c r="AP1152" s="2">
        <f>COUNTIFS($B:$B,$B1152,$AG:$AG,AP$1)</f>
        <v>1</v>
      </c>
      <c r="AQ1152" s="2">
        <f>COUNTIFS($B:$B,$B1152,$AG:$AG,AQ$1)</f>
        <v>1</v>
      </c>
      <c r="AR1152" s="2">
        <f>COUNTIFS($B:$B,$B1152,$AG:$AG,AR$1)</f>
        <v>0</v>
      </c>
      <c r="AS1152" s="2">
        <f>COUNTIFS($B:$B,$B1152,$AG:$AG,AS$1)</f>
        <v>0</v>
      </c>
      <c r="AT1152" s="2">
        <f>COUNTIFS($B:$B,$B1152,$AG:$AG,AT$1)</f>
        <v>1</v>
      </c>
      <c r="AU1152" s="2">
        <f>COUNTIFS($B:$B,$B1152,$AG:$AG,AU$1)</f>
        <v>0</v>
      </c>
    </row>
    <row r="1153" spans="1:47" ht="15" customHeight="1" x14ac:dyDescent="0.35">
      <c r="A1153" s="7">
        <f>IF(B1152=B1153,A1152,A1152+1)</f>
        <v>390</v>
      </c>
      <c r="B1153" s="7" t="s">
        <v>4303</v>
      </c>
      <c r="C1153" s="7" t="s">
        <v>4302</v>
      </c>
      <c r="D1153" s="7" t="s">
        <v>3044</v>
      </c>
      <c r="E1153" s="7" t="s">
        <v>3043</v>
      </c>
      <c r="F1153" s="4" t="s">
        <v>7</v>
      </c>
      <c r="G1153" s="4" t="s">
        <v>8</v>
      </c>
      <c r="H1153" s="4" t="s">
        <v>7</v>
      </c>
      <c r="I1153" s="3">
        <v>2</v>
      </c>
      <c r="J1153" s="3" t="s">
        <v>106</v>
      </c>
      <c r="K1153" s="3" t="s">
        <v>3057</v>
      </c>
      <c r="L1153" s="3" t="s">
        <v>55</v>
      </c>
      <c r="M1153" s="3" t="s">
        <v>4305</v>
      </c>
      <c r="N1153" s="3" t="s">
        <v>1309</v>
      </c>
      <c r="P1153" s="3" t="s">
        <v>669</v>
      </c>
      <c r="Q1153" s="3" t="s">
        <v>1475</v>
      </c>
      <c r="R1153" s="3" t="s">
        <v>2434</v>
      </c>
      <c r="S1153" s="2" t="str">
        <f>IF(P1153="심사불필요","-",VLOOKUP(K1153,'[1]자격증 backdata'!A:G,7,0))</f>
        <v>-</v>
      </c>
      <c r="T1153" s="2" t="str">
        <f>IF(S1153="-","-",IF(COUNTIFS(B:B,B1153,S:S,"필수")&gt;0,"자격요건충족","확인필요"))</f>
        <v>-</v>
      </c>
      <c r="U1153" s="2"/>
      <c r="W1153" s="2">
        <f>IF(Q1153="4급","심사불필요",VLOOKUP(K1153,'[1]자격증 backdata'!A:B,2,0))</f>
        <v>4</v>
      </c>
      <c r="X1153" s="3">
        <f>IF(R1153="A", MIN(20, SUMIFS(W:W, B:B, B1153, R:R, "A")),IF(R1153="B", MIN(30, SUMIFS(W:W, B:B, B1153, R:R, "B")),"비해당분야"))</f>
        <v>8</v>
      </c>
      <c r="Y1153" s="3" t="str">
        <f>IF(R1153="C",MIN(30,IF(COUNTIFS(B:B,B1153,W:W,"가1")=1,25,IF(COUNTIFS(B:B,B1153,W:W,"가1")&gt;=2,30,0))+IF(COUNTIFS(B:B,B1153,W:W,"나1")&gt;=4,30,IF(COUNTIFS(B:B,B1153,W:W,"나1")=3,26,IF(COUNTIFS(B:B,B1153,W:W,"나1")=2,22,IF(COUNTIFS(B:B,B1153,W:W,"나1")=1,18,0)))))+MIN(30,IF(COUNTIFS(B:B,B1153,W:W,"가2")=1,25,IF(COUNTIFS(B:B,B1153,W:W,"가2")&gt;=2,30,0))+IF(COUNTIFS(B:B,B1153,W:W,"나2")=3,30,IF(COUNTIFS(B:B,B1153,W:W,"나2")=2,25,IF(COUNTIFS(B:B,B1153,W:W,"나2")=1,20,0)))),"비해당분야")</f>
        <v>비해당분야</v>
      </c>
      <c r="Z1153" s="3" t="str">
        <f>IF(R1153="C",VLOOKUP(K1153,'[1]자격증 backdata'!A:F,6,0),"비해당분야")</f>
        <v>비해당분야</v>
      </c>
      <c r="AA1153" s="3" t="str">
        <f>IF(R1153="C",SUMIF(B:B,B1153,Z:Z),"비해당분야")</f>
        <v>비해당분야</v>
      </c>
      <c r="AB1153" s="3" t="str">
        <f>IF(R1153="C",SUM(Y1153,AA1153),"비해당분야")</f>
        <v>비해당분야</v>
      </c>
      <c r="AC1153" s="3">
        <f>IF(R1153="C",AB1153,X1153)</f>
        <v>8</v>
      </c>
      <c r="AD1153" s="3">
        <f>VLOOKUP(K1153,'[1]자격증 backdata'!A:D,4,0)</f>
        <v>0</v>
      </c>
      <c r="AE1153" s="3">
        <f>IF(_xlfn.MAXIFS(AD:AD,B:B,B1153)&gt;10,10,_xlfn.MAXIFS(AD:AD,B:B,B1153))</f>
        <v>5</v>
      </c>
      <c r="AG1153" s="2" t="str">
        <f>VLOOKUP(K1153,'[1]자격증 backdata'!A:C,3,0)</f>
        <v>M</v>
      </c>
      <c r="AH1153" s="2">
        <f>COUNTIFS($B:$B,$B1153,$AG:$AG,AH$1)</f>
        <v>0</v>
      </c>
      <c r="AI1153" s="2">
        <f>COUNTIFS($B:$B,$B1153,$AG:$AG,AI$1)</f>
        <v>0</v>
      </c>
      <c r="AJ1153" s="2">
        <f>COUNTIFS($B:$B,$B1153,$AG:$AG,AJ$1)</f>
        <v>0</v>
      </c>
      <c r="AK1153" s="2">
        <f>COUNTIFS($B:$B,$B1153,$AG:$AG,AK$1)</f>
        <v>0</v>
      </c>
      <c r="AL1153" s="2">
        <f>COUNTIFS($B:$B,$B1153,$AG:$AG,AL$1)</f>
        <v>0</v>
      </c>
      <c r="AM1153" s="2">
        <f>COUNTIFS($B:$B,$B1153,$AG:$AG,AM$1)</f>
        <v>0</v>
      </c>
      <c r="AN1153" s="2">
        <f>COUNTIFS($B:$B,$B1153,$AG:$AG,AN$1)</f>
        <v>0</v>
      </c>
      <c r="AO1153" s="2">
        <f>COUNTIFS($B:$B,$B1153,$AG:$AG,AO$1)</f>
        <v>0</v>
      </c>
      <c r="AP1153" s="2">
        <f>COUNTIFS($B:$B,$B1153,$AG:$AG,AP$1)</f>
        <v>1</v>
      </c>
      <c r="AQ1153" s="2">
        <f>COUNTIFS($B:$B,$B1153,$AG:$AG,AQ$1)</f>
        <v>1</v>
      </c>
      <c r="AR1153" s="2">
        <f>COUNTIFS($B:$B,$B1153,$AG:$AG,AR$1)</f>
        <v>0</v>
      </c>
      <c r="AS1153" s="2">
        <f>COUNTIFS($B:$B,$B1153,$AG:$AG,AS$1)</f>
        <v>0</v>
      </c>
      <c r="AT1153" s="2">
        <f>COUNTIFS($B:$B,$B1153,$AG:$AG,AT$1)</f>
        <v>1</v>
      </c>
      <c r="AU1153" s="2">
        <f>COUNTIFS($B:$B,$B1153,$AG:$AG,AU$1)</f>
        <v>0</v>
      </c>
    </row>
    <row r="1154" spans="1:47" ht="15" customHeight="1" x14ac:dyDescent="0.35">
      <c r="A1154" s="7">
        <f>IF(B1153=B1154,A1153,A1153+1)</f>
        <v>390</v>
      </c>
      <c r="B1154" s="7" t="s">
        <v>4303</v>
      </c>
      <c r="C1154" s="7" t="s">
        <v>4302</v>
      </c>
      <c r="D1154" s="7" t="s">
        <v>3044</v>
      </c>
      <c r="E1154" s="7" t="s">
        <v>3043</v>
      </c>
      <c r="F1154" s="4" t="s">
        <v>7</v>
      </c>
      <c r="G1154" s="4" t="s">
        <v>8</v>
      </c>
      <c r="H1154" s="4" t="s">
        <v>7</v>
      </c>
      <c r="I1154" s="3">
        <v>3</v>
      </c>
      <c r="J1154" s="3" t="s">
        <v>2447</v>
      </c>
      <c r="K1154" s="3" t="s">
        <v>3266</v>
      </c>
      <c r="L1154" s="3" t="s">
        <v>254</v>
      </c>
      <c r="M1154" s="3" t="s">
        <v>4304</v>
      </c>
      <c r="N1154" s="3" t="s">
        <v>1471</v>
      </c>
      <c r="P1154" s="3" t="s">
        <v>669</v>
      </c>
      <c r="Q1154" s="3" t="s">
        <v>1475</v>
      </c>
      <c r="R1154" s="3" t="s">
        <v>2434</v>
      </c>
      <c r="S1154" s="2" t="str">
        <f>IF(P1154="심사불필요","-",VLOOKUP(K1154,'[1]자격증 backdata'!A:G,7,0))</f>
        <v>-</v>
      </c>
      <c r="T1154" s="2" t="str">
        <f>IF(S1154="-","-",IF(COUNTIFS(B:B,B1154,S:S,"필수")&gt;0,"자격요건충족","확인필요"))</f>
        <v>-</v>
      </c>
      <c r="U1154" s="2"/>
      <c r="W1154" s="2">
        <f>IF(Q1154="4급","심사불필요",VLOOKUP(K1154,'[1]자격증 backdata'!A:B,2,0))</f>
        <v>2</v>
      </c>
      <c r="X1154" s="3">
        <f>IF(R1154="A", MIN(20, SUMIFS(W:W, B:B, B1154, R:R, "A")),IF(R1154="B", MIN(30, SUMIFS(W:W, B:B, B1154, R:R, "B")),"비해당분야"))</f>
        <v>8</v>
      </c>
      <c r="Y1154" s="3" t="str">
        <f>IF(R1154="C",MIN(30,IF(COUNTIFS(B:B,B1154,W:W,"가1")=1,25,IF(COUNTIFS(B:B,B1154,W:W,"가1")&gt;=2,30,0))+IF(COUNTIFS(B:B,B1154,W:W,"나1")&gt;=4,30,IF(COUNTIFS(B:B,B1154,W:W,"나1")=3,26,IF(COUNTIFS(B:B,B1154,W:W,"나1")=2,22,IF(COUNTIFS(B:B,B1154,W:W,"나1")=1,18,0)))))+MIN(30,IF(COUNTIFS(B:B,B1154,W:W,"가2")=1,25,IF(COUNTIFS(B:B,B1154,W:W,"가2")&gt;=2,30,0))+IF(COUNTIFS(B:B,B1154,W:W,"나2")=3,30,IF(COUNTIFS(B:B,B1154,W:W,"나2")=2,25,IF(COUNTIFS(B:B,B1154,W:W,"나2")=1,20,0)))),"비해당분야")</f>
        <v>비해당분야</v>
      </c>
      <c r="Z1154" s="3" t="str">
        <f>IF(R1154="C",VLOOKUP(K1154,'[1]자격증 backdata'!A:F,6,0),"비해당분야")</f>
        <v>비해당분야</v>
      </c>
      <c r="AA1154" s="3" t="str">
        <f>IF(R1154="C",SUMIF(B:B,B1154,Z:Z),"비해당분야")</f>
        <v>비해당분야</v>
      </c>
      <c r="AB1154" s="3" t="str">
        <f>IF(R1154="C",SUM(Y1154,AA1154),"비해당분야")</f>
        <v>비해당분야</v>
      </c>
      <c r="AC1154" s="3">
        <f>IF(R1154="C",AB1154,X1154)</f>
        <v>8</v>
      </c>
      <c r="AD1154" s="3">
        <f>VLOOKUP(K1154,'[1]자격증 backdata'!A:D,4,0)</f>
        <v>0</v>
      </c>
      <c r="AE1154" s="3">
        <f>IF(_xlfn.MAXIFS(AD:AD,B:B,B1154)&gt;10,10,_xlfn.MAXIFS(AD:AD,B:B,B1154))</f>
        <v>5</v>
      </c>
      <c r="AG1154" s="2" t="str">
        <f>VLOOKUP(K1154,'[1]자격증 backdata'!A:C,3,0)</f>
        <v>I</v>
      </c>
      <c r="AH1154" s="2">
        <f>COUNTIFS($B:$B,$B1154,$AG:$AG,AH$1)</f>
        <v>0</v>
      </c>
      <c r="AI1154" s="2">
        <f>COUNTIFS($B:$B,$B1154,$AG:$AG,AI$1)</f>
        <v>0</v>
      </c>
      <c r="AJ1154" s="2">
        <f>COUNTIFS($B:$B,$B1154,$AG:$AG,AJ$1)</f>
        <v>0</v>
      </c>
      <c r="AK1154" s="2">
        <f>COUNTIFS($B:$B,$B1154,$AG:$AG,AK$1)</f>
        <v>0</v>
      </c>
      <c r="AL1154" s="2">
        <f>COUNTIFS($B:$B,$B1154,$AG:$AG,AL$1)</f>
        <v>0</v>
      </c>
      <c r="AM1154" s="2">
        <f>COUNTIFS($B:$B,$B1154,$AG:$AG,AM$1)</f>
        <v>0</v>
      </c>
      <c r="AN1154" s="2">
        <f>COUNTIFS($B:$B,$B1154,$AG:$AG,AN$1)</f>
        <v>0</v>
      </c>
      <c r="AO1154" s="2">
        <f>COUNTIFS($B:$B,$B1154,$AG:$AG,AO$1)</f>
        <v>0</v>
      </c>
      <c r="AP1154" s="2">
        <f>COUNTIFS($B:$B,$B1154,$AG:$AG,AP$1)</f>
        <v>1</v>
      </c>
      <c r="AQ1154" s="2">
        <f>COUNTIFS($B:$B,$B1154,$AG:$AG,AQ$1)</f>
        <v>1</v>
      </c>
      <c r="AR1154" s="2">
        <f>COUNTIFS($B:$B,$B1154,$AG:$AG,AR$1)</f>
        <v>0</v>
      </c>
      <c r="AS1154" s="2">
        <f>COUNTIFS($B:$B,$B1154,$AG:$AG,AS$1)</f>
        <v>0</v>
      </c>
      <c r="AT1154" s="2">
        <f>COUNTIFS($B:$B,$B1154,$AG:$AG,AT$1)</f>
        <v>1</v>
      </c>
      <c r="AU1154" s="2">
        <f>COUNTIFS($B:$B,$B1154,$AG:$AG,AU$1)</f>
        <v>0</v>
      </c>
    </row>
    <row r="1155" spans="1:47" ht="15" customHeight="1" x14ac:dyDescent="0.35">
      <c r="A1155" s="7">
        <f>IF(B1154=B1155,A1154,A1154+1)</f>
        <v>390</v>
      </c>
      <c r="B1155" s="7" t="s">
        <v>4303</v>
      </c>
      <c r="C1155" s="7" t="s">
        <v>4302</v>
      </c>
      <c r="D1155" s="7" t="s">
        <v>3044</v>
      </c>
      <c r="E1155" s="7" t="s">
        <v>3043</v>
      </c>
      <c r="F1155" s="4" t="s">
        <v>7</v>
      </c>
      <c r="G1155" s="4" t="s">
        <v>8</v>
      </c>
      <c r="H1155" s="4" t="s">
        <v>7</v>
      </c>
      <c r="I1155" s="3">
        <v>4</v>
      </c>
      <c r="J1155" s="3" t="s">
        <v>364</v>
      </c>
      <c r="K1155" s="3" t="s">
        <v>3075</v>
      </c>
      <c r="L1155" s="3" t="s">
        <v>254</v>
      </c>
      <c r="M1155" s="3" t="s">
        <v>4301</v>
      </c>
      <c r="N1155" s="3" t="s">
        <v>1471</v>
      </c>
      <c r="P1155" s="3" t="s">
        <v>669</v>
      </c>
      <c r="Q1155" s="3" t="s">
        <v>1475</v>
      </c>
      <c r="R1155" s="3" t="s">
        <v>2434</v>
      </c>
      <c r="S1155" s="2" t="str">
        <f>IF(P1155="심사불필요","-",VLOOKUP(K1155,'[1]자격증 backdata'!A:G,7,0))</f>
        <v>-</v>
      </c>
      <c r="T1155" s="2" t="str">
        <f>IF(S1155="-","-",IF(COUNTIFS(B:B,B1155,S:S,"필수")&gt;0,"자격요건충족","확인필요"))</f>
        <v>-</v>
      </c>
      <c r="U1155" s="2"/>
      <c r="W1155" s="2">
        <f>IF(Q1155="4급","심사불필요",VLOOKUP(K1155,'[1]자격증 backdata'!A:B,2,0))</f>
        <v>2</v>
      </c>
      <c r="X1155" s="3">
        <f>IF(R1155="A", MIN(20, SUMIFS(W:W, B:B, B1155, R:R, "A")),IF(R1155="B", MIN(30, SUMIFS(W:W, B:B, B1155, R:R, "B")),"비해당분야"))</f>
        <v>8</v>
      </c>
      <c r="Y1155" s="3" t="str">
        <f>IF(R1155="C",MIN(30,IF(COUNTIFS(B:B,B1155,W:W,"가1")=1,25,IF(COUNTIFS(B:B,B1155,W:W,"가1")&gt;=2,30,0))+IF(COUNTIFS(B:B,B1155,W:W,"나1")&gt;=4,30,IF(COUNTIFS(B:B,B1155,W:W,"나1")=3,26,IF(COUNTIFS(B:B,B1155,W:W,"나1")=2,22,IF(COUNTIFS(B:B,B1155,W:W,"나1")=1,18,0)))))+MIN(30,IF(COUNTIFS(B:B,B1155,W:W,"가2")=1,25,IF(COUNTIFS(B:B,B1155,W:W,"가2")&gt;=2,30,0))+IF(COUNTIFS(B:B,B1155,W:W,"나2")=3,30,IF(COUNTIFS(B:B,B1155,W:W,"나2")=2,25,IF(COUNTIFS(B:B,B1155,W:W,"나2")=1,20,0)))),"비해당분야")</f>
        <v>비해당분야</v>
      </c>
      <c r="Z1155" s="3" t="str">
        <f>IF(R1155="C",VLOOKUP(K1155,'[1]자격증 backdata'!A:F,6,0),"비해당분야")</f>
        <v>비해당분야</v>
      </c>
      <c r="AA1155" s="3" t="str">
        <f>IF(R1155="C",SUMIF(B:B,B1155,Z:Z),"비해당분야")</f>
        <v>비해당분야</v>
      </c>
      <c r="AB1155" s="3" t="str">
        <f>IF(R1155="C",SUM(Y1155,AA1155),"비해당분야")</f>
        <v>비해당분야</v>
      </c>
      <c r="AC1155" s="3">
        <f>IF(R1155="C",AB1155,X1155)</f>
        <v>8</v>
      </c>
      <c r="AD1155" s="3">
        <f>VLOOKUP(K1155,'[1]자격증 backdata'!A:D,4,0)</f>
        <v>0</v>
      </c>
      <c r="AE1155" s="3">
        <f>IF(_xlfn.MAXIFS(AD:AD,B:B,B1155)&gt;10,10,_xlfn.MAXIFS(AD:AD,B:B,B1155))</f>
        <v>5</v>
      </c>
      <c r="AG1155" s="2" t="str">
        <f>VLOOKUP(K1155,'[1]자격증 backdata'!A:C,3,0)</f>
        <v>J</v>
      </c>
      <c r="AH1155" s="2">
        <f>COUNTIFS($B:$B,$B1155,$AG:$AG,AH$1)</f>
        <v>0</v>
      </c>
      <c r="AI1155" s="2">
        <f>COUNTIFS($B:$B,$B1155,$AG:$AG,AI$1)</f>
        <v>0</v>
      </c>
      <c r="AJ1155" s="2">
        <f>COUNTIFS($B:$B,$B1155,$AG:$AG,AJ$1)</f>
        <v>0</v>
      </c>
      <c r="AK1155" s="2">
        <f>COUNTIFS($B:$B,$B1155,$AG:$AG,AK$1)</f>
        <v>0</v>
      </c>
      <c r="AL1155" s="2">
        <f>COUNTIFS($B:$B,$B1155,$AG:$AG,AL$1)</f>
        <v>0</v>
      </c>
      <c r="AM1155" s="2">
        <f>COUNTIFS($B:$B,$B1155,$AG:$AG,AM$1)</f>
        <v>0</v>
      </c>
      <c r="AN1155" s="2">
        <f>COUNTIFS($B:$B,$B1155,$AG:$AG,AN$1)</f>
        <v>0</v>
      </c>
      <c r="AO1155" s="2">
        <f>COUNTIFS($B:$B,$B1155,$AG:$AG,AO$1)</f>
        <v>0</v>
      </c>
      <c r="AP1155" s="2">
        <f>COUNTIFS($B:$B,$B1155,$AG:$AG,AP$1)</f>
        <v>1</v>
      </c>
      <c r="AQ1155" s="2">
        <f>COUNTIFS($B:$B,$B1155,$AG:$AG,AQ$1)</f>
        <v>1</v>
      </c>
      <c r="AR1155" s="2">
        <f>COUNTIFS($B:$B,$B1155,$AG:$AG,AR$1)</f>
        <v>0</v>
      </c>
      <c r="AS1155" s="2">
        <f>COUNTIFS($B:$B,$B1155,$AG:$AG,AS$1)</f>
        <v>0</v>
      </c>
      <c r="AT1155" s="2">
        <f>COUNTIFS($B:$B,$B1155,$AG:$AG,AT$1)</f>
        <v>1</v>
      </c>
      <c r="AU1155" s="2">
        <f>COUNTIFS($B:$B,$B1155,$AG:$AG,AU$1)</f>
        <v>0</v>
      </c>
    </row>
    <row r="1156" spans="1:47" ht="15" customHeight="1" x14ac:dyDescent="0.35">
      <c r="A1156" s="4">
        <f>IF(B1155=B1156,A1155,A1155+1)</f>
        <v>391</v>
      </c>
      <c r="B1156" s="4" t="s">
        <v>4296</v>
      </c>
      <c r="C1156" s="4" t="s">
        <v>4295</v>
      </c>
      <c r="D1156" s="4" t="s">
        <v>3044</v>
      </c>
      <c r="E1156" s="4" t="s">
        <v>3043</v>
      </c>
      <c r="F1156" s="4" t="s">
        <v>7</v>
      </c>
      <c r="G1156" s="4" t="s">
        <v>8</v>
      </c>
      <c r="H1156" s="4" t="s">
        <v>7</v>
      </c>
      <c r="I1156" s="4">
        <v>1</v>
      </c>
      <c r="J1156" s="4" t="s">
        <v>69</v>
      </c>
      <c r="K1156" s="4" t="s">
        <v>3065</v>
      </c>
      <c r="L1156" s="4" t="s">
        <v>36</v>
      </c>
      <c r="M1156" s="4" t="s">
        <v>4300</v>
      </c>
      <c r="N1156" s="4" t="s">
        <v>1283</v>
      </c>
      <c r="P1156" s="4" t="s">
        <v>669</v>
      </c>
      <c r="Q1156" s="4" t="s">
        <v>1475</v>
      </c>
      <c r="R1156" s="4" t="s">
        <v>2434</v>
      </c>
      <c r="S1156" s="5" t="str">
        <f>IF(P1156="심사불필요","-",VLOOKUP(K1156,'[1]자격증 backdata'!A:G,7,0))</f>
        <v>-</v>
      </c>
      <c r="T1156" s="5" t="str">
        <f>IF(S1156="-","-",IF(COUNTIFS(B:B,B1156,S:S,"필수")&gt;0,"자격요건충족","확인필요"))</f>
        <v>-</v>
      </c>
      <c r="U1156" s="5"/>
      <c r="W1156" s="5">
        <f>IF(Q1156="4급","심사불필요",VLOOKUP(K1156,'[1]자격증 backdata'!A:B,2,0))</f>
        <v>0</v>
      </c>
      <c r="X1156" s="4">
        <f>IF(R1156="A", MIN(20, SUMIFS(W:W, B:B, B1156, R:R, "A")),IF(R1156="B", MIN(30, SUMIFS(W:W, B:B, B1156, R:R, "B")),"비해당분야"))</f>
        <v>12</v>
      </c>
      <c r="Y1156" s="4" t="str">
        <f>IF(R1156="C",MIN(30,IF(COUNTIFS(B:B,B1156,W:W,"가1")=1,25,IF(COUNTIFS(B:B,B1156,W:W,"가1")&gt;=2,30,0))+IF(COUNTIFS(B:B,B1156,W:W,"나1")&gt;=4,30,IF(COUNTIFS(B:B,B1156,W:W,"나1")=3,26,IF(COUNTIFS(B:B,B1156,W:W,"나1")=2,22,IF(COUNTIFS(B:B,B1156,W:W,"나1")=1,18,0)))))+MIN(30,IF(COUNTIFS(B:B,B1156,W:W,"가2")=1,25,IF(COUNTIFS(B:B,B1156,W:W,"가2")&gt;=2,30,0))+IF(COUNTIFS(B:B,B1156,W:W,"나2")=3,30,IF(COUNTIFS(B:B,B1156,W:W,"나2")=2,25,IF(COUNTIFS(B:B,B1156,W:W,"나2")=1,20,0)))),"비해당분야")</f>
        <v>비해당분야</v>
      </c>
      <c r="Z1156" s="4" t="str">
        <f>IF(R1156="C",VLOOKUP(K1156,'[1]자격증 backdata'!A:F,6,0),"비해당분야")</f>
        <v>비해당분야</v>
      </c>
      <c r="AA1156" s="4" t="str">
        <f>IF(R1156="C",SUMIF(B:B,B1156,Z:Z),"비해당분야")</f>
        <v>비해당분야</v>
      </c>
      <c r="AB1156" s="4" t="str">
        <f>IF(R1156="C",SUM(Y1156,AA1156),"비해당분야")</f>
        <v>비해당분야</v>
      </c>
      <c r="AC1156" s="4">
        <f>IF(R1156="C",AB1156,X1156)</f>
        <v>12</v>
      </c>
      <c r="AD1156" s="4">
        <f>VLOOKUP(K1156,'[1]자격증 backdata'!A:D,4,0)</f>
        <v>5</v>
      </c>
      <c r="AE1156" s="4">
        <f>IF(_xlfn.MAXIFS(AD:AD,B:B,B1156)&gt;10,10,_xlfn.MAXIFS(AD:AD,B:B,B1156))</f>
        <v>5</v>
      </c>
      <c r="AG1156" s="5">
        <f>VLOOKUP(K1156,'[1]자격증 backdata'!A:C,3,0)</f>
        <v>0</v>
      </c>
      <c r="AH1156" s="5">
        <f>COUNTIFS($B:$B,$B1156,$AG:$AG,AH$1)</f>
        <v>0</v>
      </c>
      <c r="AI1156" s="5">
        <f>COUNTIFS($B:$B,$B1156,$AG:$AG,AI$1)</f>
        <v>0</v>
      </c>
      <c r="AJ1156" s="5">
        <f>COUNTIFS($B:$B,$B1156,$AG:$AG,AJ$1)</f>
        <v>0</v>
      </c>
      <c r="AK1156" s="5">
        <f>COUNTIFS($B:$B,$B1156,$AG:$AG,AK$1)</f>
        <v>0</v>
      </c>
      <c r="AL1156" s="5">
        <f>COUNTIFS($B:$B,$B1156,$AG:$AG,AL$1)</f>
        <v>0</v>
      </c>
      <c r="AM1156" s="5">
        <f>COUNTIFS($B:$B,$B1156,$AG:$AG,AM$1)</f>
        <v>0</v>
      </c>
      <c r="AN1156" s="5">
        <f>COUNTIFS($B:$B,$B1156,$AG:$AG,AN$1)</f>
        <v>0</v>
      </c>
      <c r="AO1156" s="5">
        <f>COUNTIFS($B:$B,$B1156,$AG:$AG,AO$1)</f>
        <v>0</v>
      </c>
      <c r="AP1156" s="5">
        <f>COUNTIFS($B:$B,$B1156,$AG:$AG,AP$1)</f>
        <v>0</v>
      </c>
      <c r="AQ1156" s="5">
        <f>COUNTIFS($B:$B,$B1156,$AG:$AG,AQ$1)</f>
        <v>0</v>
      </c>
      <c r="AR1156" s="5">
        <f>COUNTIFS($B:$B,$B1156,$AG:$AG,AR$1)</f>
        <v>1</v>
      </c>
      <c r="AS1156" s="5">
        <f>COUNTIFS($B:$B,$B1156,$AG:$AG,AS$1)</f>
        <v>1</v>
      </c>
      <c r="AT1156" s="5">
        <f>COUNTIFS($B:$B,$B1156,$AG:$AG,AT$1)</f>
        <v>1</v>
      </c>
      <c r="AU1156" s="5">
        <f>COUNTIFS($B:$B,$B1156,$AG:$AG,AU$1)</f>
        <v>0</v>
      </c>
    </row>
    <row r="1157" spans="1:47" ht="15" customHeight="1" x14ac:dyDescent="0.35">
      <c r="A1157" s="6">
        <f>IF(B1156=B1157,A1156,A1156+1)</f>
        <v>391</v>
      </c>
      <c r="B1157" s="6" t="s">
        <v>4296</v>
      </c>
      <c r="C1157" s="6" t="s">
        <v>4295</v>
      </c>
      <c r="D1157" s="6" t="s">
        <v>3044</v>
      </c>
      <c r="E1157" s="6" t="s">
        <v>3043</v>
      </c>
      <c r="F1157" s="4" t="s">
        <v>7</v>
      </c>
      <c r="G1157" s="4" t="s">
        <v>8</v>
      </c>
      <c r="H1157" s="4" t="s">
        <v>7</v>
      </c>
      <c r="I1157" s="4">
        <v>2</v>
      </c>
      <c r="J1157" s="4" t="s">
        <v>2588</v>
      </c>
      <c r="K1157" s="4" t="s">
        <v>4299</v>
      </c>
      <c r="L1157" s="4" t="s">
        <v>4</v>
      </c>
      <c r="M1157" s="4" t="s">
        <v>4298</v>
      </c>
      <c r="N1157" s="4" t="s">
        <v>246</v>
      </c>
      <c r="P1157" s="4" t="s">
        <v>669</v>
      </c>
      <c r="Q1157" s="4" t="s">
        <v>1475</v>
      </c>
      <c r="R1157" s="4" t="s">
        <v>2434</v>
      </c>
      <c r="S1157" s="5" t="str">
        <f>IF(P1157="심사불필요","-",VLOOKUP(K1157,'[1]자격증 backdata'!A:G,7,0))</f>
        <v>-</v>
      </c>
      <c r="T1157" s="5" t="str">
        <f>IF(S1157="-","-",IF(COUNTIFS(B:B,B1157,S:S,"필수")&gt;0,"자격요건충족","확인필요"))</f>
        <v>-</v>
      </c>
      <c r="U1157" s="5"/>
      <c r="W1157" s="5">
        <f>IF(Q1157="4급","심사불필요",VLOOKUP(K1157,'[1]자격증 backdata'!A:B,2,0))</f>
        <v>4</v>
      </c>
      <c r="X1157" s="4">
        <f>IF(R1157="A", MIN(20, SUMIFS(W:W, B:B, B1157, R:R, "A")),IF(R1157="B", MIN(30, SUMIFS(W:W, B:B, B1157, R:R, "B")),"비해당분야"))</f>
        <v>12</v>
      </c>
      <c r="Y1157" s="4" t="str">
        <f>IF(R1157="C",MIN(30,IF(COUNTIFS(B:B,B1157,W:W,"가1")=1,25,IF(COUNTIFS(B:B,B1157,W:W,"가1")&gt;=2,30,0))+IF(COUNTIFS(B:B,B1157,W:W,"나1")&gt;=4,30,IF(COUNTIFS(B:B,B1157,W:W,"나1")=3,26,IF(COUNTIFS(B:B,B1157,W:W,"나1")=2,22,IF(COUNTIFS(B:B,B1157,W:W,"나1")=1,18,0)))))+MIN(30,IF(COUNTIFS(B:B,B1157,W:W,"가2")=1,25,IF(COUNTIFS(B:B,B1157,W:W,"가2")&gt;=2,30,0))+IF(COUNTIFS(B:B,B1157,W:W,"나2")=3,30,IF(COUNTIFS(B:B,B1157,W:W,"나2")=2,25,IF(COUNTIFS(B:B,B1157,W:W,"나2")=1,20,0)))),"비해당분야")</f>
        <v>비해당분야</v>
      </c>
      <c r="Z1157" s="4" t="str">
        <f>IF(R1157="C",VLOOKUP(K1157,'[1]자격증 backdata'!A:F,6,0),"비해당분야")</f>
        <v>비해당분야</v>
      </c>
      <c r="AA1157" s="4" t="str">
        <f>IF(R1157="C",SUMIF(B:B,B1157,Z:Z),"비해당분야")</f>
        <v>비해당분야</v>
      </c>
      <c r="AB1157" s="4" t="str">
        <f>IF(R1157="C",SUM(Y1157,AA1157),"비해당분야")</f>
        <v>비해당분야</v>
      </c>
      <c r="AC1157" s="4">
        <f>IF(R1157="C",AB1157,X1157)</f>
        <v>12</v>
      </c>
      <c r="AD1157" s="4">
        <f>VLOOKUP(K1157,'[1]자격증 backdata'!A:D,4,0)</f>
        <v>0</v>
      </c>
      <c r="AE1157" s="4">
        <f>IF(_xlfn.MAXIFS(AD:AD,B:B,B1157)&gt;10,10,_xlfn.MAXIFS(AD:AD,B:B,B1157))</f>
        <v>5</v>
      </c>
      <c r="AG1157" s="5" t="str">
        <f>VLOOKUP(K1157,'[1]자격증 backdata'!A:C,3,0)</f>
        <v>L</v>
      </c>
      <c r="AH1157" s="5">
        <f>COUNTIFS($B:$B,$B1157,$AG:$AG,AH$1)</f>
        <v>0</v>
      </c>
      <c r="AI1157" s="5">
        <f>COUNTIFS($B:$B,$B1157,$AG:$AG,AI$1)</f>
        <v>0</v>
      </c>
      <c r="AJ1157" s="5">
        <f>COUNTIFS($B:$B,$B1157,$AG:$AG,AJ$1)</f>
        <v>0</v>
      </c>
      <c r="AK1157" s="5">
        <f>COUNTIFS($B:$B,$B1157,$AG:$AG,AK$1)</f>
        <v>0</v>
      </c>
      <c r="AL1157" s="5">
        <f>COUNTIFS($B:$B,$B1157,$AG:$AG,AL$1)</f>
        <v>0</v>
      </c>
      <c r="AM1157" s="5">
        <f>COUNTIFS($B:$B,$B1157,$AG:$AG,AM$1)</f>
        <v>0</v>
      </c>
      <c r="AN1157" s="5">
        <f>COUNTIFS($B:$B,$B1157,$AG:$AG,AN$1)</f>
        <v>0</v>
      </c>
      <c r="AO1157" s="5">
        <f>COUNTIFS($B:$B,$B1157,$AG:$AG,AO$1)</f>
        <v>0</v>
      </c>
      <c r="AP1157" s="5">
        <f>COUNTIFS($B:$B,$B1157,$AG:$AG,AP$1)</f>
        <v>0</v>
      </c>
      <c r="AQ1157" s="5">
        <f>COUNTIFS($B:$B,$B1157,$AG:$AG,AQ$1)</f>
        <v>0</v>
      </c>
      <c r="AR1157" s="5">
        <f>COUNTIFS($B:$B,$B1157,$AG:$AG,AR$1)</f>
        <v>1</v>
      </c>
      <c r="AS1157" s="5">
        <f>COUNTIFS($B:$B,$B1157,$AG:$AG,AS$1)</f>
        <v>1</v>
      </c>
      <c r="AT1157" s="5">
        <f>COUNTIFS($B:$B,$B1157,$AG:$AG,AT$1)</f>
        <v>1</v>
      </c>
      <c r="AU1157" s="5">
        <f>COUNTIFS($B:$B,$B1157,$AG:$AG,AU$1)</f>
        <v>0</v>
      </c>
    </row>
    <row r="1158" spans="1:47" ht="15" customHeight="1" x14ac:dyDescent="0.35">
      <c r="A1158" s="6">
        <f>IF(B1157=B1158,A1157,A1157+1)</f>
        <v>391</v>
      </c>
      <c r="B1158" s="6" t="s">
        <v>4296</v>
      </c>
      <c r="C1158" s="6" t="s">
        <v>4295</v>
      </c>
      <c r="D1158" s="6" t="s">
        <v>3044</v>
      </c>
      <c r="E1158" s="6" t="s">
        <v>3043</v>
      </c>
      <c r="F1158" s="4" t="s">
        <v>7</v>
      </c>
      <c r="G1158" s="4" t="s">
        <v>8</v>
      </c>
      <c r="H1158" s="4" t="s">
        <v>7</v>
      </c>
      <c r="I1158" s="4">
        <v>3</v>
      </c>
      <c r="J1158" s="4" t="s">
        <v>6</v>
      </c>
      <c r="K1158" s="4" t="s">
        <v>3332</v>
      </c>
      <c r="L1158" s="4" t="s">
        <v>4</v>
      </c>
      <c r="M1158" s="4" t="s">
        <v>4297</v>
      </c>
      <c r="N1158" s="4" t="s">
        <v>1305</v>
      </c>
      <c r="P1158" s="4" t="s">
        <v>669</v>
      </c>
      <c r="Q1158" s="4" t="s">
        <v>1475</v>
      </c>
      <c r="R1158" s="4" t="s">
        <v>2434</v>
      </c>
      <c r="S1158" s="5" t="str">
        <f>IF(P1158="심사불필요","-",VLOOKUP(K1158,'[1]자격증 backdata'!A:G,7,0))</f>
        <v>-</v>
      </c>
      <c r="T1158" s="5" t="str">
        <f>IF(S1158="-","-",IF(COUNTIFS(B:B,B1158,S:S,"필수")&gt;0,"자격요건충족","확인필요"))</f>
        <v>-</v>
      </c>
      <c r="U1158" s="5"/>
      <c r="W1158" s="5">
        <f>IF(Q1158="4급","심사불필요",VLOOKUP(K1158,'[1]자격증 backdata'!A:B,2,0))</f>
        <v>4</v>
      </c>
      <c r="X1158" s="4">
        <f>IF(R1158="A", MIN(20, SUMIFS(W:W, B:B, B1158, R:R, "A")),IF(R1158="B", MIN(30, SUMIFS(W:W, B:B, B1158, R:R, "B")),"비해당분야"))</f>
        <v>12</v>
      </c>
      <c r="Y1158" s="4" t="str">
        <f>IF(R1158="C",MIN(30,IF(COUNTIFS(B:B,B1158,W:W,"가1")=1,25,IF(COUNTIFS(B:B,B1158,W:W,"가1")&gt;=2,30,0))+IF(COUNTIFS(B:B,B1158,W:W,"나1")&gt;=4,30,IF(COUNTIFS(B:B,B1158,W:W,"나1")=3,26,IF(COUNTIFS(B:B,B1158,W:W,"나1")=2,22,IF(COUNTIFS(B:B,B1158,W:W,"나1")=1,18,0)))))+MIN(30,IF(COUNTIFS(B:B,B1158,W:W,"가2")=1,25,IF(COUNTIFS(B:B,B1158,W:W,"가2")&gt;=2,30,0))+IF(COUNTIFS(B:B,B1158,W:W,"나2")=3,30,IF(COUNTIFS(B:B,B1158,W:W,"나2")=2,25,IF(COUNTIFS(B:B,B1158,W:W,"나2")=1,20,0)))),"비해당분야")</f>
        <v>비해당분야</v>
      </c>
      <c r="Z1158" s="4" t="str">
        <f>IF(R1158="C",VLOOKUP(K1158,'[1]자격증 backdata'!A:F,6,0),"비해당분야")</f>
        <v>비해당분야</v>
      </c>
      <c r="AA1158" s="4" t="str">
        <f>IF(R1158="C",SUMIF(B:B,B1158,Z:Z),"비해당분야")</f>
        <v>비해당분야</v>
      </c>
      <c r="AB1158" s="4" t="str">
        <f>IF(R1158="C",SUM(Y1158,AA1158),"비해당분야")</f>
        <v>비해당분야</v>
      </c>
      <c r="AC1158" s="4">
        <f>IF(R1158="C",AB1158,X1158)</f>
        <v>12</v>
      </c>
      <c r="AD1158" s="4">
        <f>VLOOKUP(K1158,'[1]자격증 backdata'!A:D,4,0)</f>
        <v>0</v>
      </c>
      <c r="AE1158" s="4">
        <f>IF(_xlfn.MAXIFS(AD:AD,B:B,B1158)&gt;10,10,_xlfn.MAXIFS(AD:AD,B:B,B1158))</f>
        <v>5</v>
      </c>
      <c r="AG1158" s="5" t="str">
        <f>VLOOKUP(K1158,'[1]자격증 backdata'!A:C,3,0)</f>
        <v>K</v>
      </c>
      <c r="AH1158" s="5">
        <f>COUNTIFS($B:$B,$B1158,$AG:$AG,AH$1)</f>
        <v>0</v>
      </c>
      <c r="AI1158" s="5">
        <f>COUNTIFS($B:$B,$B1158,$AG:$AG,AI$1)</f>
        <v>0</v>
      </c>
      <c r="AJ1158" s="5">
        <f>COUNTIFS($B:$B,$B1158,$AG:$AG,AJ$1)</f>
        <v>0</v>
      </c>
      <c r="AK1158" s="5">
        <f>COUNTIFS($B:$B,$B1158,$AG:$AG,AK$1)</f>
        <v>0</v>
      </c>
      <c r="AL1158" s="5">
        <f>COUNTIFS($B:$B,$B1158,$AG:$AG,AL$1)</f>
        <v>0</v>
      </c>
      <c r="AM1158" s="5">
        <f>COUNTIFS($B:$B,$B1158,$AG:$AG,AM$1)</f>
        <v>0</v>
      </c>
      <c r="AN1158" s="5">
        <f>COUNTIFS($B:$B,$B1158,$AG:$AG,AN$1)</f>
        <v>0</v>
      </c>
      <c r="AO1158" s="5">
        <f>COUNTIFS($B:$B,$B1158,$AG:$AG,AO$1)</f>
        <v>0</v>
      </c>
      <c r="AP1158" s="5">
        <f>COUNTIFS($B:$B,$B1158,$AG:$AG,AP$1)</f>
        <v>0</v>
      </c>
      <c r="AQ1158" s="5">
        <f>COUNTIFS($B:$B,$B1158,$AG:$AG,AQ$1)</f>
        <v>0</v>
      </c>
      <c r="AR1158" s="5">
        <f>COUNTIFS($B:$B,$B1158,$AG:$AG,AR$1)</f>
        <v>1</v>
      </c>
      <c r="AS1158" s="5">
        <f>COUNTIFS($B:$B,$B1158,$AG:$AG,AS$1)</f>
        <v>1</v>
      </c>
      <c r="AT1158" s="5">
        <f>COUNTIFS($B:$B,$B1158,$AG:$AG,AT$1)</f>
        <v>1</v>
      </c>
      <c r="AU1158" s="5">
        <f>COUNTIFS($B:$B,$B1158,$AG:$AG,AU$1)</f>
        <v>0</v>
      </c>
    </row>
    <row r="1159" spans="1:47" ht="15" customHeight="1" x14ac:dyDescent="0.35">
      <c r="A1159" s="6">
        <f>IF(B1158=B1159,A1158,A1158+1)</f>
        <v>391</v>
      </c>
      <c r="B1159" s="6" t="s">
        <v>4296</v>
      </c>
      <c r="C1159" s="6" t="s">
        <v>4295</v>
      </c>
      <c r="D1159" s="6" t="s">
        <v>3044</v>
      </c>
      <c r="E1159" s="6" t="s">
        <v>3043</v>
      </c>
      <c r="F1159" s="4" t="s">
        <v>7</v>
      </c>
      <c r="G1159" s="4" t="s">
        <v>8</v>
      </c>
      <c r="H1159" s="4" t="s">
        <v>7</v>
      </c>
      <c r="I1159" s="4">
        <v>4</v>
      </c>
      <c r="J1159" s="4" t="s">
        <v>106</v>
      </c>
      <c r="K1159" s="4" t="s">
        <v>3057</v>
      </c>
      <c r="L1159" s="4" t="s">
        <v>55</v>
      </c>
      <c r="M1159" s="4" t="s">
        <v>4294</v>
      </c>
      <c r="N1159" s="4" t="s">
        <v>4293</v>
      </c>
      <c r="P1159" s="4" t="s">
        <v>669</v>
      </c>
      <c r="Q1159" s="4" t="s">
        <v>1475</v>
      </c>
      <c r="R1159" s="4" t="s">
        <v>2434</v>
      </c>
      <c r="S1159" s="5" t="str">
        <f>IF(P1159="심사불필요","-",VLOOKUP(K1159,'[1]자격증 backdata'!A:G,7,0))</f>
        <v>-</v>
      </c>
      <c r="T1159" s="5" t="str">
        <f>IF(S1159="-","-",IF(COUNTIFS(B:B,B1159,S:S,"필수")&gt;0,"자격요건충족","확인필요"))</f>
        <v>-</v>
      </c>
      <c r="U1159" s="5"/>
      <c r="W1159" s="5">
        <f>IF(Q1159="4급","심사불필요",VLOOKUP(K1159,'[1]자격증 backdata'!A:B,2,0))</f>
        <v>4</v>
      </c>
      <c r="X1159" s="4">
        <f>IF(R1159="A", MIN(20, SUMIFS(W:W, B:B, B1159, R:R, "A")),IF(R1159="B", MIN(30, SUMIFS(W:W, B:B, B1159, R:R, "B")),"비해당분야"))</f>
        <v>12</v>
      </c>
      <c r="Y1159" s="4" t="str">
        <f>IF(R1159="C",MIN(30,IF(COUNTIFS(B:B,B1159,W:W,"가1")=1,25,IF(COUNTIFS(B:B,B1159,W:W,"가1")&gt;=2,30,0))+IF(COUNTIFS(B:B,B1159,W:W,"나1")&gt;=4,30,IF(COUNTIFS(B:B,B1159,W:W,"나1")=3,26,IF(COUNTIFS(B:B,B1159,W:W,"나1")=2,22,IF(COUNTIFS(B:B,B1159,W:W,"나1")=1,18,0)))))+MIN(30,IF(COUNTIFS(B:B,B1159,W:W,"가2")=1,25,IF(COUNTIFS(B:B,B1159,W:W,"가2")&gt;=2,30,0))+IF(COUNTIFS(B:B,B1159,W:W,"나2")=3,30,IF(COUNTIFS(B:B,B1159,W:W,"나2")=2,25,IF(COUNTIFS(B:B,B1159,W:W,"나2")=1,20,0)))),"비해당분야")</f>
        <v>비해당분야</v>
      </c>
      <c r="Z1159" s="4" t="str">
        <f>IF(R1159="C",VLOOKUP(K1159,'[1]자격증 backdata'!A:F,6,0),"비해당분야")</f>
        <v>비해당분야</v>
      </c>
      <c r="AA1159" s="4" t="str">
        <f>IF(R1159="C",SUMIF(B:B,B1159,Z:Z),"비해당분야")</f>
        <v>비해당분야</v>
      </c>
      <c r="AB1159" s="4" t="str">
        <f>IF(R1159="C",SUM(Y1159,AA1159),"비해당분야")</f>
        <v>비해당분야</v>
      </c>
      <c r="AC1159" s="4">
        <f>IF(R1159="C",AB1159,X1159)</f>
        <v>12</v>
      </c>
      <c r="AD1159" s="4">
        <f>VLOOKUP(K1159,'[1]자격증 backdata'!A:D,4,0)</f>
        <v>0</v>
      </c>
      <c r="AE1159" s="4">
        <f>IF(_xlfn.MAXIFS(AD:AD,B:B,B1159)&gt;10,10,_xlfn.MAXIFS(AD:AD,B:B,B1159))</f>
        <v>5</v>
      </c>
      <c r="AG1159" s="5" t="str">
        <f>VLOOKUP(K1159,'[1]자격증 backdata'!A:C,3,0)</f>
        <v>M</v>
      </c>
      <c r="AH1159" s="5">
        <f>COUNTIFS($B:$B,$B1159,$AG:$AG,AH$1)</f>
        <v>0</v>
      </c>
      <c r="AI1159" s="5">
        <f>COUNTIFS($B:$B,$B1159,$AG:$AG,AI$1)</f>
        <v>0</v>
      </c>
      <c r="AJ1159" s="5">
        <f>COUNTIFS($B:$B,$B1159,$AG:$AG,AJ$1)</f>
        <v>0</v>
      </c>
      <c r="AK1159" s="5">
        <f>COUNTIFS($B:$B,$B1159,$AG:$AG,AK$1)</f>
        <v>0</v>
      </c>
      <c r="AL1159" s="5">
        <f>COUNTIFS($B:$B,$B1159,$AG:$AG,AL$1)</f>
        <v>0</v>
      </c>
      <c r="AM1159" s="5">
        <f>COUNTIFS($B:$B,$B1159,$AG:$AG,AM$1)</f>
        <v>0</v>
      </c>
      <c r="AN1159" s="5">
        <f>COUNTIFS($B:$B,$B1159,$AG:$AG,AN$1)</f>
        <v>0</v>
      </c>
      <c r="AO1159" s="5">
        <f>COUNTIFS($B:$B,$B1159,$AG:$AG,AO$1)</f>
        <v>0</v>
      </c>
      <c r="AP1159" s="5">
        <f>COUNTIFS($B:$B,$B1159,$AG:$AG,AP$1)</f>
        <v>0</v>
      </c>
      <c r="AQ1159" s="5">
        <f>COUNTIFS($B:$B,$B1159,$AG:$AG,AQ$1)</f>
        <v>0</v>
      </c>
      <c r="AR1159" s="5">
        <f>COUNTIFS($B:$B,$B1159,$AG:$AG,AR$1)</f>
        <v>1</v>
      </c>
      <c r="AS1159" s="5">
        <f>COUNTIFS($B:$B,$B1159,$AG:$AG,AS$1)</f>
        <v>1</v>
      </c>
      <c r="AT1159" s="5">
        <f>COUNTIFS($B:$B,$B1159,$AG:$AG,AT$1)</f>
        <v>1</v>
      </c>
      <c r="AU1159" s="5">
        <f>COUNTIFS($B:$B,$B1159,$AG:$AG,AU$1)</f>
        <v>0</v>
      </c>
    </row>
    <row r="1160" spans="1:47" ht="15" customHeight="1" x14ac:dyDescent="0.35">
      <c r="A1160" s="3">
        <f>IF(B1159=B1160,A1159,A1159+1)</f>
        <v>392</v>
      </c>
      <c r="B1160" s="3" t="s">
        <v>4291</v>
      </c>
      <c r="C1160" s="3" t="s">
        <v>4290</v>
      </c>
      <c r="D1160" s="3" t="s">
        <v>3044</v>
      </c>
      <c r="E1160" s="3" t="s">
        <v>3043</v>
      </c>
      <c r="F1160" s="4" t="s">
        <v>7</v>
      </c>
      <c r="G1160" s="4" t="s">
        <v>8</v>
      </c>
      <c r="H1160" s="4" t="s">
        <v>7</v>
      </c>
      <c r="I1160" s="3">
        <v>1</v>
      </c>
      <c r="J1160" s="3" t="s">
        <v>106</v>
      </c>
      <c r="K1160" s="3" t="s">
        <v>3057</v>
      </c>
      <c r="L1160" s="3" t="s">
        <v>55</v>
      </c>
      <c r="M1160" s="3" t="s">
        <v>4292</v>
      </c>
      <c r="N1160" s="3" t="s">
        <v>3055</v>
      </c>
      <c r="P1160" s="3" t="s">
        <v>669</v>
      </c>
      <c r="Q1160" s="3" t="s">
        <v>1475</v>
      </c>
      <c r="R1160" s="3" t="s">
        <v>2434</v>
      </c>
      <c r="S1160" s="2" t="str">
        <f>IF(P1160="심사불필요","-",VLOOKUP(K1160,'[1]자격증 backdata'!A:G,7,0))</f>
        <v>-</v>
      </c>
      <c r="T1160" s="2" t="str">
        <f>IF(S1160="-","-",IF(COUNTIFS(B:B,B1160,S:S,"필수")&gt;0,"자격요건충족","확인필요"))</f>
        <v>-</v>
      </c>
      <c r="U1160" s="2"/>
      <c r="W1160" s="2">
        <f>IF(Q1160="4급","심사불필요",VLOOKUP(K1160,'[1]자격증 backdata'!A:B,2,0))</f>
        <v>4</v>
      </c>
      <c r="X1160" s="3">
        <f>IF(R1160="A", MIN(20, SUMIFS(W:W, B:B, B1160, R:R, "A")),IF(R1160="B", MIN(30, SUMIFS(W:W, B:B, B1160, R:R, "B")),"비해당분야"))</f>
        <v>4</v>
      </c>
      <c r="Y1160" s="3" t="str">
        <f>IF(R1160="C",MIN(30,IF(COUNTIFS(B:B,B1160,W:W,"가1")=1,25,IF(COUNTIFS(B:B,B1160,W:W,"가1")&gt;=2,30,0))+IF(COUNTIFS(B:B,B1160,W:W,"나1")&gt;=4,30,IF(COUNTIFS(B:B,B1160,W:W,"나1")=3,26,IF(COUNTIFS(B:B,B1160,W:W,"나1")=2,22,IF(COUNTIFS(B:B,B1160,W:W,"나1")=1,18,0)))))+MIN(30,IF(COUNTIFS(B:B,B1160,W:W,"가2")=1,25,IF(COUNTIFS(B:B,B1160,W:W,"가2")&gt;=2,30,0))+IF(COUNTIFS(B:B,B1160,W:W,"나2")=3,30,IF(COUNTIFS(B:B,B1160,W:W,"나2")=2,25,IF(COUNTIFS(B:B,B1160,W:W,"나2")=1,20,0)))),"비해당분야")</f>
        <v>비해당분야</v>
      </c>
      <c r="Z1160" s="3" t="str">
        <f>IF(R1160="C",VLOOKUP(K1160,'[1]자격증 backdata'!A:F,6,0),"비해당분야")</f>
        <v>비해당분야</v>
      </c>
      <c r="AA1160" s="3" t="str">
        <f>IF(R1160="C",SUMIF(B:B,B1160,Z:Z),"비해당분야")</f>
        <v>비해당분야</v>
      </c>
      <c r="AB1160" s="3" t="str">
        <f>IF(R1160="C",SUM(Y1160,AA1160),"비해당분야")</f>
        <v>비해당분야</v>
      </c>
      <c r="AC1160" s="3">
        <f>IF(R1160="C",AB1160,X1160)</f>
        <v>4</v>
      </c>
      <c r="AD1160" s="3">
        <f>VLOOKUP(K1160,'[1]자격증 backdata'!A:D,4,0)</f>
        <v>0</v>
      </c>
      <c r="AE1160" s="3">
        <f>IF(_xlfn.MAXIFS(AD:AD,B:B,B1160)&gt;10,10,_xlfn.MAXIFS(AD:AD,B:B,B1160))</f>
        <v>5</v>
      </c>
      <c r="AG1160" s="2" t="str">
        <f>VLOOKUP(K1160,'[1]자격증 backdata'!A:C,3,0)</f>
        <v>M</v>
      </c>
      <c r="AH1160" s="2">
        <f>COUNTIFS($B:$B,$B1160,$AG:$AG,AH$1)</f>
        <v>0</v>
      </c>
      <c r="AI1160" s="2">
        <f>COUNTIFS($B:$B,$B1160,$AG:$AG,AI$1)</f>
        <v>0</v>
      </c>
      <c r="AJ1160" s="2">
        <f>COUNTIFS($B:$B,$B1160,$AG:$AG,AJ$1)</f>
        <v>0</v>
      </c>
      <c r="AK1160" s="2">
        <f>COUNTIFS($B:$B,$B1160,$AG:$AG,AK$1)</f>
        <v>0</v>
      </c>
      <c r="AL1160" s="2">
        <f>COUNTIFS($B:$B,$B1160,$AG:$AG,AL$1)</f>
        <v>0</v>
      </c>
      <c r="AM1160" s="2">
        <f>COUNTIFS($B:$B,$B1160,$AG:$AG,AM$1)</f>
        <v>0</v>
      </c>
      <c r="AN1160" s="2">
        <f>COUNTIFS($B:$B,$B1160,$AG:$AG,AN$1)</f>
        <v>0</v>
      </c>
      <c r="AO1160" s="2">
        <f>COUNTIFS($B:$B,$B1160,$AG:$AG,AO$1)</f>
        <v>0</v>
      </c>
      <c r="AP1160" s="2">
        <f>COUNTIFS($B:$B,$B1160,$AG:$AG,AP$1)</f>
        <v>0</v>
      </c>
      <c r="AQ1160" s="2">
        <f>COUNTIFS($B:$B,$B1160,$AG:$AG,AQ$1)</f>
        <v>0</v>
      </c>
      <c r="AR1160" s="2">
        <f>COUNTIFS($B:$B,$B1160,$AG:$AG,AR$1)</f>
        <v>0</v>
      </c>
      <c r="AS1160" s="2">
        <f>COUNTIFS($B:$B,$B1160,$AG:$AG,AS$1)</f>
        <v>0</v>
      </c>
      <c r="AT1160" s="2">
        <f>COUNTIFS($B:$B,$B1160,$AG:$AG,AT$1)</f>
        <v>1</v>
      </c>
      <c r="AU1160" s="2">
        <f>COUNTIFS($B:$B,$B1160,$AG:$AG,AU$1)</f>
        <v>0</v>
      </c>
    </row>
    <row r="1161" spans="1:47" ht="15" customHeight="1" x14ac:dyDescent="0.35">
      <c r="A1161" s="7">
        <f>IF(B1160=B1161,A1160,A1160+1)</f>
        <v>392</v>
      </c>
      <c r="B1161" s="7" t="s">
        <v>4291</v>
      </c>
      <c r="C1161" s="7" t="s">
        <v>4290</v>
      </c>
      <c r="D1161" s="7" t="s">
        <v>3044</v>
      </c>
      <c r="E1161" s="7" t="s">
        <v>3043</v>
      </c>
      <c r="F1161" s="4" t="s">
        <v>7</v>
      </c>
      <c r="G1161" s="4" t="s">
        <v>8</v>
      </c>
      <c r="H1161" s="4" t="s">
        <v>7</v>
      </c>
      <c r="I1161" s="3">
        <v>2</v>
      </c>
      <c r="J1161" s="3" t="s">
        <v>69</v>
      </c>
      <c r="K1161" s="3" t="s">
        <v>3065</v>
      </c>
      <c r="L1161" s="3" t="s">
        <v>36</v>
      </c>
      <c r="M1161" s="3" t="s">
        <v>4289</v>
      </c>
      <c r="N1161" s="3" t="s">
        <v>784</v>
      </c>
      <c r="P1161" s="3" t="s">
        <v>669</v>
      </c>
      <c r="Q1161" s="3" t="s">
        <v>1475</v>
      </c>
      <c r="R1161" s="3" t="s">
        <v>2434</v>
      </c>
      <c r="S1161" s="2" t="str">
        <f>IF(P1161="심사불필요","-",VLOOKUP(K1161,'[1]자격증 backdata'!A:G,7,0))</f>
        <v>-</v>
      </c>
      <c r="T1161" s="2" t="str">
        <f>IF(S1161="-","-",IF(COUNTIFS(B:B,B1161,S:S,"필수")&gt;0,"자격요건충족","확인필요"))</f>
        <v>-</v>
      </c>
      <c r="U1161" s="2"/>
      <c r="W1161" s="2">
        <f>IF(Q1161="4급","심사불필요",VLOOKUP(K1161,'[1]자격증 backdata'!A:B,2,0))</f>
        <v>0</v>
      </c>
      <c r="X1161" s="3">
        <f>IF(R1161="A", MIN(20, SUMIFS(W:W, B:B, B1161, R:R, "A")),IF(R1161="B", MIN(30, SUMIFS(W:W, B:B, B1161, R:R, "B")),"비해당분야"))</f>
        <v>4</v>
      </c>
      <c r="Y1161" s="3" t="str">
        <f>IF(R1161="C",MIN(30,IF(COUNTIFS(B:B,B1161,W:W,"가1")=1,25,IF(COUNTIFS(B:B,B1161,W:W,"가1")&gt;=2,30,0))+IF(COUNTIFS(B:B,B1161,W:W,"나1")&gt;=4,30,IF(COUNTIFS(B:B,B1161,W:W,"나1")=3,26,IF(COUNTIFS(B:B,B1161,W:W,"나1")=2,22,IF(COUNTIFS(B:B,B1161,W:W,"나1")=1,18,0)))))+MIN(30,IF(COUNTIFS(B:B,B1161,W:W,"가2")=1,25,IF(COUNTIFS(B:B,B1161,W:W,"가2")&gt;=2,30,0))+IF(COUNTIFS(B:B,B1161,W:W,"나2")=3,30,IF(COUNTIFS(B:B,B1161,W:W,"나2")=2,25,IF(COUNTIFS(B:B,B1161,W:W,"나2")=1,20,0)))),"비해당분야")</f>
        <v>비해당분야</v>
      </c>
      <c r="Z1161" s="3" t="str">
        <f>IF(R1161="C",VLOOKUP(K1161,'[1]자격증 backdata'!A:F,6,0),"비해당분야")</f>
        <v>비해당분야</v>
      </c>
      <c r="AA1161" s="3" t="str">
        <f>IF(R1161="C",SUMIF(B:B,B1161,Z:Z),"비해당분야")</f>
        <v>비해당분야</v>
      </c>
      <c r="AB1161" s="3" t="str">
        <f>IF(R1161="C",SUM(Y1161,AA1161),"비해당분야")</f>
        <v>비해당분야</v>
      </c>
      <c r="AC1161" s="3">
        <f>IF(R1161="C",AB1161,X1161)</f>
        <v>4</v>
      </c>
      <c r="AD1161" s="3">
        <f>VLOOKUP(K1161,'[1]자격증 backdata'!A:D,4,0)</f>
        <v>5</v>
      </c>
      <c r="AE1161" s="3">
        <f>IF(_xlfn.MAXIFS(AD:AD,B:B,B1161)&gt;10,10,_xlfn.MAXIFS(AD:AD,B:B,B1161))</f>
        <v>5</v>
      </c>
      <c r="AG1161" s="2">
        <f>VLOOKUP(K1161,'[1]자격증 backdata'!A:C,3,0)</f>
        <v>0</v>
      </c>
      <c r="AH1161" s="2">
        <f>COUNTIFS($B:$B,$B1161,$AG:$AG,AH$1)</f>
        <v>0</v>
      </c>
      <c r="AI1161" s="2">
        <f>COUNTIFS($B:$B,$B1161,$AG:$AG,AI$1)</f>
        <v>0</v>
      </c>
      <c r="AJ1161" s="2">
        <f>COUNTIFS($B:$B,$B1161,$AG:$AG,AJ$1)</f>
        <v>0</v>
      </c>
      <c r="AK1161" s="2">
        <f>COUNTIFS($B:$B,$B1161,$AG:$AG,AK$1)</f>
        <v>0</v>
      </c>
      <c r="AL1161" s="2">
        <f>COUNTIFS($B:$B,$B1161,$AG:$AG,AL$1)</f>
        <v>0</v>
      </c>
      <c r="AM1161" s="2">
        <f>COUNTIFS($B:$B,$B1161,$AG:$AG,AM$1)</f>
        <v>0</v>
      </c>
      <c r="AN1161" s="2">
        <f>COUNTIFS($B:$B,$B1161,$AG:$AG,AN$1)</f>
        <v>0</v>
      </c>
      <c r="AO1161" s="2">
        <f>COUNTIFS($B:$B,$B1161,$AG:$AG,AO$1)</f>
        <v>0</v>
      </c>
      <c r="AP1161" s="2">
        <f>COUNTIFS($B:$B,$B1161,$AG:$AG,AP$1)</f>
        <v>0</v>
      </c>
      <c r="AQ1161" s="2">
        <f>COUNTIFS($B:$B,$B1161,$AG:$AG,AQ$1)</f>
        <v>0</v>
      </c>
      <c r="AR1161" s="2">
        <f>COUNTIFS($B:$B,$B1161,$AG:$AG,AR$1)</f>
        <v>0</v>
      </c>
      <c r="AS1161" s="2">
        <f>COUNTIFS($B:$B,$B1161,$AG:$AG,AS$1)</f>
        <v>0</v>
      </c>
      <c r="AT1161" s="2">
        <f>COUNTIFS($B:$B,$B1161,$AG:$AG,AT$1)</f>
        <v>1</v>
      </c>
      <c r="AU1161" s="2">
        <f>COUNTIFS($B:$B,$B1161,$AG:$AG,AU$1)</f>
        <v>0</v>
      </c>
    </row>
    <row r="1162" spans="1:47" ht="15" customHeight="1" x14ac:dyDescent="0.35">
      <c r="A1162" s="4">
        <f>IF(B1161=B1162,A1161,A1161+1)</f>
        <v>393</v>
      </c>
      <c r="B1162" s="4" t="s">
        <v>4287</v>
      </c>
      <c r="C1162" s="4" t="s">
        <v>4286</v>
      </c>
      <c r="D1162" s="4" t="s">
        <v>3044</v>
      </c>
      <c r="E1162" s="4" t="s">
        <v>3043</v>
      </c>
      <c r="F1162" s="4" t="s">
        <v>7</v>
      </c>
      <c r="G1162" s="4" t="s">
        <v>8</v>
      </c>
      <c r="H1162" s="4" t="s">
        <v>7</v>
      </c>
      <c r="I1162" s="4">
        <v>1</v>
      </c>
      <c r="J1162" s="4" t="s">
        <v>69</v>
      </c>
      <c r="K1162" s="4" t="s">
        <v>3065</v>
      </c>
      <c r="L1162" s="4" t="s">
        <v>36</v>
      </c>
      <c r="M1162" s="4" t="s">
        <v>4288</v>
      </c>
      <c r="N1162" s="4" t="s">
        <v>2663</v>
      </c>
      <c r="P1162" s="4" t="s">
        <v>669</v>
      </c>
      <c r="Q1162" s="4" t="s">
        <v>1475</v>
      </c>
      <c r="R1162" s="4" t="s">
        <v>2434</v>
      </c>
      <c r="S1162" s="5" t="str">
        <f>IF(P1162="심사불필요","-",VLOOKUP(K1162,'[1]자격증 backdata'!A:G,7,0))</f>
        <v>-</v>
      </c>
      <c r="T1162" s="5" t="str">
        <f>IF(S1162="-","-",IF(COUNTIFS(B:B,B1162,S:S,"필수")&gt;0,"자격요건충족","확인필요"))</f>
        <v>-</v>
      </c>
      <c r="U1162" s="5"/>
      <c r="W1162" s="5">
        <f>IF(Q1162="4급","심사불필요",VLOOKUP(K1162,'[1]자격증 backdata'!A:B,2,0))</f>
        <v>0</v>
      </c>
      <c r="X1162" s="4">
        <f>IF(R1162="A", MIN(20, SUMIFS(W:W, B:B, B1162, R:R, "A")),IF(R1162="B", MIN(30, SUMIFS(W:W, B:B, B1162, R:R, "B")),"비해당분야"))</f>
        <v>4</v>
      </c>
      <c r="Y1162" s="4" t="str">
        <f>IF(R1162="C",MIN(30,IF(COUNTIFS(B:B,B1162,W:W,"가1")=1,25,IF(COUNTIFS(B:B,B1162,W:W,"가1")&gt;=2,30,0))+IF(COUNTIFS(B:B,B1162,W:W,"나1")&gt;=4,30,IF(COUNTIFS(B:B,B1162,W:W,"나1")=3,26,IF(COUNTIFS(B:B,B1162,W:W,"나1")=2,22,IF(COUNTIFS(B:B,B1162,W:W,"나1")=1,18,0)))))+MIN(30,IF(COUNTIFS(B:B,B1162,W:W,"가2")=1,25,IF(COUNTIFS(B:B,B1162,W:W,"가2")&gt;=2,30,0))+IF(COUNTIFS(B:B,B1162,W:W,"나2")=3,30,IF(COUNTIFS(B:B,B1162,W:W,"나2")=2,25,IF(COUNTIFS(B:B,B1162,W:W,"나2")=1,20,0)))),"비해당분야")</f>
        <v>비해당분야</v>
      </c>
      <c r="Z1162" s="4" t="str">
        <f>IF(R1162="C",VLOOKUP(K1162,'[1]자격증 backdata'!A:F,6,0),"비해당분야")</f>
        <v>비해당분야</v>
      </c>
      <c r="AA1162" s="4" t="str">
        <f>IF(R1162="C",SUMIF(B:B,B1162,Z:Z),"비해당분야")</f>
        <v>비해당분야</v>
      </c>
      <c r="AB1162" s="4" t="str">
        <f>IF(R1162="C",SUM(Y1162,AA1162),"비해당분야")</f>
        <v>비해당분야</v>
      </c>
      <c r="AC1162" s="4">
        <f>IF(R1162="C",AB1162,X1162)</f>
        <v>4</v>
      </c>
      <c r="AD1162" s="4">
        <f>VLOOKUP(K1162,'[1]자격증 backdata'!A:D,4,0)</f>
        <v>5</v>
      </c>
      <c r="AE1162" s="4">
        <f>IF(_xlfn.MAXIFS(AD:AD,B:B,B1162)&gt;10,10,_xlfn.MAXIFS(AD:AD,B:B,B1162))</f>
        <v>5</v>
      </c>
      <c r="AG1162" s="5">
        <f>VLOOKUP(K1162,'[1]자격증 backdata'!A:C,3,0)</f>
        <v>0</v>
      </c>
      <c r="AH1162" s="5">
        <f>COUNTIFS($B:$B,$B1162,$AG:$AG,AH$1)</f>
        <v>0</v>
      </c>
      <c r="AI1162" s="5">
        <f>COUNTIFS($B:$B,$B1162,$AG:$AG,AI$1)</f>
        <v>0</v>
      </c>
      <c r="AJ1162" s="5">
        <f>COUNTIFS($B:$B,$B1162,$AG:$AG,AJ$1)</f>
        <v>0</v>
      </c>
      <c r="AK1162" s="5">
        <f>COUNTIFS($B:$B,$B1162,$AG:$AG,AK$1)</f>
        <v>0</v>
      </c>
      <c r="AL1162" s="5">
        <f>COUNTIFS($B:$B,$B1162,$AG:$AG,AL$1)</f>
        <v>0</v>
      </c>
      <c r="AM1162" s="5">
        <f>COUNTIFS($B:$B,$B1162,$AG:$AG,AM$1)</f>
        <v>0</v>
      </c>
      <c r="AN1162" s="5">
        <f>COUNTIFS($B:$B,$B1162,$AG:$AG,AN$1)</f>
        <v>0</v>
      </c>
      <c r="AO1162" s="5">
        <f>COUNTIFS($B:$B,$B1162,$AG:$AG,AO$1)</f>
        <v>0</v>
      </c>
      <c r="AP1162" s="5">
        <f>COUNTIFS($B:$B,$B1162,$AG:$AG,AP$1)</f>
        <v>0</v>
      </c>
      <c r="AQ1162" s="5">
        <f>COUNTIFS($B:$B,$B1162,$AG:$AG,AQ$1)</f>
        <v>0</v>
      </c>
      <c r="AR1162" s="5">
        <f>COUNTIFS($B:$B,$B1162,$AG:$AG,AR$1)</f>
        <v>0</v>
      </c>
      <c r="AS1162" s="5">
        <f>COUNTIFS($B:$B,$B1162,$AG:$AG,AS$1)</f>
        <v>0</v>
      </c>
      <c r="AT1162" s="5">
        <f>COUNTIFS($B:$B,$B1162,$AG:$AG,AT$1)</f>
        <v>1</v>
      </c>
      <c r="AU1162" s="5">
        <f>COUNTIFS($B:$B,$B1162,$AG:$AG,AU$1)</f>
        <v>0</v>
      </c>
    </row>
    <row r="1163" spans="1:47" ht="15" customHeight="1" x14ac:dyDescent="0.35">
      <c r="A1163" s="6">
        <f>IF(B1162=B1163,A1162,A1162+1)</f>
        <v>393</v>
      </c>
      <c r="B1163" s="6" t="s">
        <v>4287</v>
      </c>
      <c r="C1163" s="6" t="s">
        <v>4286</v>
      </c>
      <c r="D1163" s="6" t="s">
        <v>3044</v>
      </c>
      <c r="E1163" s="6" t="s">
        <v>3043</v>
      </c>
      <c r="F1163" s="4" t="s">
        <v>7</v>
      </c>
      <c r="G1163" s="4" t="s">
        <v>8</v>
      </c>
      <c r="H1163" s="4" t="s">
        <v>7</v>
      </c>
      <c r="I1163" s="4">
        <v>2</v>
      </c>
      <c r="J1163" s="4" t="s">
        <v>106</v>
      </c>
      <c r="K1163" s="4" t="s">
        <v>3057</v>
      </c>
      <c r="L1163" s="4" t="s">
        <v>55</v>
      </c>
      <c r="M1163" s="4" t="s">
        <v>4285</v>
      </c>
      <c r="N1163" s="4" t="s">
        <v>3886</v>
      </c>
      <c r="P1163" s="4" t="s">
        <v>669</v>
      </c>
      <c r="Q1163" s="4" t="s">
        <v>1475</v>
      </c>
      <c r="R1163" s="4" t="s">
        <v>2434</v>
      </c>
      <c r="S1163" s="5" t="str">
        <f>IF(P1163="심사불필요","-",VLOOKUP(K1163,'[1]자격증 backdata'!A:G,7,0))</f>
        <v>-</v>
      </c>
      <c r="T1163" s="5" t="str">
        <f>IF(S1163="-","-",IF(COUNTIFS(B:B,B1163,S:S,"필수")&gt;0,"자격요건충족","확인필요"))</f>
        <v>-</v>
      </c>
      <c r="U1163" s="5"/>
      <c r="W1163" s="5">
        <f>IF(Q1163="4급","심사불필요",VLOOKUP(K1163,'[1]자격증 backdata'!A:B,2,0))</f>
        <v>4</v>
      </c>
      <c r="X1163" s="4">
        <f>IF(R1163="A", MIN(20, SUMIFS(W:W, B:B, B1163, R:R, "A")),IF(R1163="B", MIN(30, SUMIFS(W:W, B:B, B1163, R:R, "B")),"비해당분야"))</f>
        <v>4</v>
      </c>
      <c r="Y1163" s="4" t="str">
        <f>IF(R1163="C",MIN(30,IF(COUNTIFS(B:B,B1163,W:W,"가1")=1,25,IF(COUNTIFS(B:B,B1163,W:W,"가1")&gt;=2,30,0))+IF(COUNTIFS(B:B,B1163,W:W,"나1")&gt;=4,30,IF(COUNTIFS(B:B,B1163,W:W,"나1")=3,26,IF(COUNTIFS(B:B,B1163,W:W,"나1")=2,22,IF(COUNTIFS(B:B,B1163,W:W,"나1")=1,18,0)))))+MIN(30,IF(COUNTIFS(B:B,B1163,W:W,"가2")=1,25,IF(COUNTIFS(B:B,B1163,W:W,"가2")&gt;=2,30,0))+IF(COUNTIFS(B:B,B1163,W:W,"나2")=3,30,IF(COUNTIFS(B:B,B1163,W:W,"나2")=2,25,IF(COUNTIFS(B:B,B1163,W:W,"나2")=1,20,0)))),"비해당분야")</f>
        <v>비해당분야</v>
      </c>
      <c r="Z1163" s="4" t="str">
        <f>IF(R1163="C",VLOOKUP(K1163,'[1]자격증 backdata'!A:F,6,0),"비해당분야")</f>
        <v>비해당분야</v>
      </c>
      <c r="AA1163" s="4" t="str">
        <f>IF(R1163="C",SUMIF(B:B,B1163,Z:Z),"비해당분야")</f>
        <v>비해당분야</v>
      </c>
      <c r="AB1163" s="4" t="str">
        <f>IF(R1163="C",SUM(Y1163,AA1163),"비해당분야")</f>
        <v>비해당분야</v>
      </c>
      <c r="AC1163" s="4">
        <f>IF(R1163="C",AB1163,X1163)</f>
        <v>4</v>
      </c>
      <c r="AD1163" s="4">
        <f>VLOOKUP(K1163,'[1]자격증 backdata'!A:D,4,0)</f>
        <v>0</v>
      </c>
      <c r="AE1163" s="4">
        <f>IF(_xlfn.MAXIFS(AD:AD,B:B,B1163)&gt;10,10,_xlfn.MAXIFS(AD:AD,B:B,B1163))</f>
        <v>5</v>
      </c>
      <c r="AG1163" s="5" t="str">
        <f>VLOOKUP(K1163,'[1]자격증 backdata'!A:C,3,0)</f>
        <v>M</v>
      </c>
      <c r="AH1163" s="5">
        <f>COUNTIFS($B:$B,$B1163,$AG:$AG,AH$1)</f>
        <v>0</v>
      </c>
      <c r="AI1163" s="5">
        <f>COUNTIFS($B:$B,$B1163,$AG:$AG,AI$1)</f>
        <v>0</v>
      </c>
      <c r="AJ1163" s="5">
        <f>COUNTIFS($B:$B,$B1163,$AG:$AG,AJ$1)</f>
        <v>0</v>
      </c>
      <c r="AK1163" s="5">
        <f>COUNTIFS($B:$B,$B1163,$AG:$AG,AK$1)</f>
        <v>0</v>
      </c>
      <c r="AL1163" s="5">
        <f>COUNTIFS($B:$B,$B1163,$AG:$AG,AL$1)</f>
        <v>0</v>
      </c>
      <c r="AM1163" s="5">
        <f>COUNTIFS($B:$B,$B1163,$AG:$AG,AM$1)</f>
        <v>0</v>
      </c>
      <c r="AN1163" s="5">
        <f>COUNTIFS($B:$B,$B1163,$AG:$AG,AN$1)</f>
        <v>0</v>
      </c>
      <c r="AO1163" s="5">
        <f>COUNTIFS($B:$B,$B1163,$AG:$AG,AO$1)</f>
        <v>0</v>
      </c>
      <c r="AP1163" s="5">
        <f>COUNTIFS($B:$B,$B1163,$AG:$AG,AP$1)</f>
        <v>0</v>
      </c>
      <c r="AQ1163" s="5">
        <f>COUNTIFS($B:$B,$B1163,$AG:$AG,AQ$1)</f>
        <v>0</v>
      </c>
      <c r="AR1163" s="5">
        <f>COUNTIFS($B:$B,$B1163,$AG:$AG,AR$1)</f>
        <v>0</v>
      </c>
      <c r="AS1163" s="5">
        <f>COUNTIFS($B:$B,$B1163,$AG:$AG,AS$1)</f>
        <v>0</v>
      </c>
      <c r="AT1163" s="5">
        <f>COUNTIFS($B:$B,$B1163,$AG:$AG,AT$1)</f>
        <v>1</v>
      </c>
      <c r="AU1163" s="5">
        <f>COUNTIFS($B:$B,$B1163,$AG:$AG,AU$1)</f>
        <v>0</v>
      </c>
    </row>
    <row r="1164" spans="1:47" ht="15" customHeight="1" x14ac:dyDescent="0.35">
      <c r="A1164" s="3">
        <f>IF(B1163=B1164,A1163,A1163+1)</f>
        <v>394</v>
      </c>
      <c r="B1164" s="3" t="s">
        <v>4283</v>
      </c>
      <c r="C1164" s="3" t="s">
        <v>4282</v>
      </c>
      <c r="D1164" s="3" t="s">
        <v>3044</v>
      </c>
      <c r="E1164" s="3" t="s">
        <v>3043</v>
      </c>
      <c r="F1164" s="4" t="s">
        <v>7</v>
      </c>
      <c r="G1164" s="4" t="s">
        <v>8</v>
      </c>
      <c r="H1164" s="4" t="s">
        <v>7</v>
      </c>
      <c r="I1164" s="3">
        <v>1</v>
      </c>
      <c r="J1164" s="3" t="s">
        <v>653</v>
      </c>
      <c r="K1164" s="3" t="s">
        <v>3052</v>
      </c>
      <c r="L1164" s="3" t="s">
        <v>651</v>
      </c>
      <c r="M1164" s="3" t="s">
        <v>4284</v>
      </c>
      <c r="N1164" s="3" t="s">
        <v>2909</v>
      </c>
      <c r="P1164" s="3" t="s">
        <v>669</v>
      </c>
      <c r="Q1164" s="3" t="s">
        <v>1475</v>
      </c>
      <c r="R1164" s="3" t="s">
        <v>2434</v>
      </c>
      <c r="S1164" s="2" t="str">
        <f>IF(P1164="심사불필요","-",VLOOKUP(K1164,'[1]자격증 backdata'!A:G,7,0))</f>
        <v>-</v>
      </c>
      <c r="T1164" s="2" t="str">
        <f>IF(S1164="-","-",IF(COUNTIFS(B:B,B1164,S:S,"필수")&gt;0,"자격요건충족","확인필요"))</f>
        <v>-</v>
      </c>
      <c r="U1164" s="2"/>
      <c r="W1164" s="2">
        <f>IF(Q1164="4급","심사불필요",VLOOKUP(K1164,'[1]자격증 backdata'!A:B,2,0))</f>
        <v>4</v>
      </c>
      <c r="X1164" s="3">
        <f>IF(R1164="A", MIN(20, SUMIFS(W:W, B:B, B1164, R:R, "A")),IF(R1164="B", MIN(30, SUMIFS(W:W, B:B, B1164, R:R, "B")),"비해당분야"))</f>
        <v>8</v>
      </c>
      <c r="Y1164" s="3" t="str">
        <f>IF(R1164="C",MIN(30,IF(COUNTIFS(B:B,B1164,W:W,"가1")=1,25,IF(COUNTIFS(B:B,B1164,W:W,"가1")&gt;=2,30,0))+IF(COUNTIFS(B:B,B1164,W:W,"나1")&gt;=4,30,IF(COUNTIFS(B:B,B1164,W:W,"나1")=3,26,IF(COUNTIFS(B:B,B1164,W:W,"나1")=2,22,IF(COUNTIFS(B:B,B1164,W:W,"나1")=1,18,0)))))+MIN(30,IF(COUNTIFS(B:B,B1164,W:W,"가2")=1,25,IF(COUNTIFS(B:B,B1164,W:W,"가2")&gt;=2,30,0))+IF(COUNTIFS(B:B,B1164,W:W,"나2")=3,30,IF(COUNTIFS(B:B,B1164,W:W,"나2")=2,25,IF(COUNTIFS(B:B,B1164,W:W,"나2")=1,20,0)))),"비해당분야")</f>
        <v>비해당분야</v>
      </c>
      <c r="Z1164" s="3" t="str">
        <f>IF(R1164="C",VLOOKUP(K1164,'[1]자격증 backdata'!A:F,6,0),"비해당분야")</f>
        <v>비해당분야</v>
      </c>
      <c r="AA1164" s="3" t="str">
        <f>IF(R1164="C",SUMIF(B:B,B1164,Z:Z),"비해당분야")</f>
        <v>비해당분야</v>
      </c>
      <c r="AB1164" s="3" t="str">
        <f>IF(R1164="C",SUM(Y1164,AA1164),"비해당분야")</f>
        <v>비해당분야</v>
      </c>
      <c r="AC1164" s="3">
        <f>IF(R1164="C",AB1164,X1164)</f>
        <v>8</v>
      </c>
      <c r="AD1164" s="3">
        <f>VLOOKUP(K1164,'[1]자격증 backdata'!A:D,4,0)</f>
        <v>0</v>
      </c>
      <c r="AE1164" s="3">
        <f>IF(_xlfn.MAXIFS(AD:AD,B:B,B1164)&gt;10,10,_xlfn.MAXIFS(AD:AD,B:B,B1164))</f>
        <v>0</v>
      </c>
      <c r="AG1164" s="2" t="str">
        <f>VLOOKUP(K1164,'[1]자격증 backdata'!A:C,3,0)</f>
        <v>H</v>
      </c>
      <c r="AH1164" s="2">
        <f>COUNTIFS($B:$B,$B1164,$AG:$AG,AH$1)</f>
        <v>0</v>
      </c>
      <c r="AI1164" s="2">
        <f>COUNTIFS($B:$B,$B1164,$AG:$AG,AI$1)</f>
        <v>0</v>
      </c>
      <c r="AJ1164" s="2">
        <f>COUNTIFS($B:$B,$B1164,$AG:$AG,AJ$1)</f>
        <v>0</v>
      </c>
      <c r="AK1164" s="2">
        <f>COUNTIFS($B:$B,$B1164,$AG:$AG,AK$1)</f>
        <v>0</v>
      </c>
      <c r="AL1164" s="2">
        <f>COUNTIFS($B:$B,$B1164,$AG:$AG,AL$1)</f>
        <v>0</v>
      </c>
      <c r="AM1164" s="2">
        <f>COUNTIFS($B:$B,$B1164,$AG:$AG,AM$1)</f>
        <v>0</v>
      </c>
      <c r="AN1164" s="2">
        <f>COUNTIFS($B:$B,$B1164,$AG:$AG,AN$1)</f>
        <v>1</v>
      </c>
      <c r="AO1164" s="2">
        <f>COUNTIFS($B:$B,$B1164,$AG:$AG,AO$1)</f>
        <v>1</v>
      </c>
      <c r="AP1164" s="2">
        <f>COUNTIFS($B:$B,$B1164,$AG:$AG,AP$1)</f>
        <v>0</v>
      </c>
      <c r="AQ1164" s="2">
        <f>COUNTIFS($B:$B,$B1164,$AG:$AG,AQ$1)</f>
        <v>0</v>
      </c>
      <c r="AR1164" s="2">
        <f>COUNTIFS($B:$B,$B1164,$AG:$AG,AR$1)</f>
        <v>0</v>
      </c>
      <c r="AS1164" s="2">
        <f>COUNTIFS($B:$B,$B1164,$AG:$AG,AS$1)</f>
        <v>0</v>
      </c>
      <c r="AT1164" s="2">
        <f>COUNTIFS($B:$B,$B1164,$AG:$AG,AT$1)</f>
        <v>0</v>
      </c>
      <c r="AU1164" s="2">
        <f>COUNTIFS($B:$B,$B1164,$AG:$AG,AU$1)</f>
        <v>0</v>
      </c>
    </row>
    <row r="1165" spans="1:47" ht="15" customHeight="1" x14ac:dyDescent="0.35">
      <c r="A1165" s="7">
        <f>IF(B1164=B1165,A1164,A1164+1)</f>
        <v>394</v>
      </c>
      <c r="B1165" s="7" t="s">
        <v>4283</v>
      </c>
      <c r="C1165" s="7" t="s">
        <v>4282</v>
      </c>
      <c r="D1165" s="7" t="s">
        <v>3044</v>
      </c>
      <c r="E1165" s="7" t="s">
        <v>3043</v>
      </c>
      <c r="F1165" s="4" t="s">
        <v>7</v>
      </c>
      <c r="G1165" s="4" t="s">
        <v>8</v>
      </c>
      <c r="H1165" s="4" t="s">
        <v>7</v>
      </c>
      <c r="I1165" s="3">
        <v>2</v>
      </c>
      <c r="J1165" s="3" t="s">
        <v>633</v>
      </c>
      <c r="K1165" s="3" t="s">
        <v>3118</v>
      </c>
      <c r="L1165" s="3" t="s">
        <v>55</v>
      </c>
      <c r="M1165" s="3" t="s">
        <v>4281</v>
      </c>
      <c r="N1165" s="3" t="s">
        <v>2164</v>
      </c>
      <c r="P1165" s="3" t="s">
        <v>669</v>
      </c>
      <c r="Q1165" s="3" t="s">
        <v>1475</v>
      </c>
      <c r="R1165" s="3" t="s">
        <v>2434</v>
      </c>
      <c r="S1165" s="2" t="str">
        <f>IF(P1165="심사불필요","-",VLOOKUP(K1165,'[1]자격증 backdata'!A:G,7,0))</f>
        <v>-</v>
      </c>
      <c r="T1165" s="2" t="str">
        <f>IF(S1165="-","-",IF(COUNTIFS(B:B,B1165,S:S,"필수")&gt;0,"자격요건충족","확인필요"))</f>
        <v>-</v>
      </c>
      <c r="U1165" s="2"/>
      <c r="W1165" s="2">
        <f>IF(Q1165="4급","심사불필요",VLOOKUP(K1165,'[1]자격증 backdata'!A:B,2,0))</f>
        <v>4</v>
      </c>
      <c r="X1165" s="3">
        <f>IF(R1165="A", MIN(20, SUMIFS(W:W, B:B, B1165, R:R, "A")),IF(R1165="B", MIN(30, SUMIFS(W:W, B:B, B1165, R:R, "B")),"비해당분야"))</f>
        <v>8</v>
      </c>
      <c r="Y1165" s="3" t="str">
        <f>IF(R1165="C",MIN(30,IF(COUNTIFS(B:B,B1165,W:W,"가1")=1,25,IF(COUNTIFS(B:B,B1165,W:W,"가1")&gt;=2,30,0))+IF(COUNTIFS(B:B,B1165,W:W,"나1")&gt;=4,30,IF(COUNTIFS(B:B,B1165,W:W,"나1")=3,26,IF(COUNTIFS(B:B,B1165,W:W,"나1")=2,22,IF(COUNTIFS(B:B,B1165,W:W,"나1")=1,18,0)))))+MIN(30,IF(COUNTIFS(B:B,B1165,W:W,"가2")=1,25,IF(COUNTIFS(B:B,B1165,W:W,"가2")&gt;=2,30,0))+IF(COUNTIFS(B:B,B1165,W:W,"나2")=3,30,IF(COUNTIFS(B:B,B1165,W:W,"나2")=2,25,IF(COUNTIFS(B:B,B1165,W:W,"나2")=1,20,0)))),"비해당분야")</f>
        <v>비해당분야</v>
      </c>
      <c r="Z1165" s="3" t="str">
        <f>IF(R1165="C",VLOOKUP(K1165,'[1]자격증 backdata'!A:F,6,0),"비해당분야")</f>
        <v>비해당분야</v>
      </c>
      <c r="AA1165" s="3" t="str">
        <f>IF(R1165="C",SUMIF(B:B,B1165,Z:Z),"비해당분야")</f>
        <v>비해당분야</v>
      </c>
      <c r="AB1165" s="3" t="str">
        <f>IF(R1165="C",SUM(Y1165,AA1165),"비해당분야")</f>
        <v>비해당분야</v>
      </c>
      <c r="AC1165" s="3">
        <f>IF(R1165="C",AB1165,X1165)</f>
        <v>8</v>
      </c>
      <c r="AD1165" s="3">
        <f>VLOOKUP(K1165,'[1]자격증 backdata'!A:D,4,0)</f>
        <v>0</v>
      </c>
      <c r="AE1165" s="3">
        <f>IF(_xlfn.MAXIFS(AD:AD,B:B,B1165)&gt;10,10,_xlfn.MAXIFS(AD:AD,B:B,B1165))</f>
        <v>0</v>
      </c>
      <c r="AG1165" s="2" t="str">
        <f>VLOOKUP(K1165,'[1]자격증 backdata'!A:C,3,0)</f>
        <v>G</v>
      </c>
      <c r="AH1165" s="2">
        <f>COUNTIFS($B:$B,$B1165,$AG:$AG,AH$1)</f>
        <v>0</v>
      </c>
      <c r="AI1165" s="2">
        <f>COUNTIFS($B:$B,$B1165,$AG:$AG,AI$1)</f>
        <v>0</v>
      </c>
      <c r="AJ1165" s="2">
        <f>COUNTIFS($B:$B,$B1165,$AG:$AG,AJ$1)</f>
        <v>0</v>
      </c>
      <c r="AK1165" s="2">
        <f>COUNTIFS($B:$B,$B1165,$AG:$AG,AK$1)</f>
        <v>0</v>
      </c>
      <c r="AL1165" s="2">
        <f>COUNTIFS($B:$B,$B1165,$AG:$AG,AL$1)</f>
        <v>0</v>
      </c>
      <c r="AM1165" s="2">
        <f>COUNTIFS($B:$B,$B1165,$AG:$AG,AM$1)</f>
        <v>0</v>
      </c>
      <c r="AN1165" s="2">
        <f>COUNTIFS($B:$B,$B1165,$AG:$AG,AN$1)</f>
        <v>1</v>
      </c>
      <c r="AO1165" s="2">
        <f>COUNTIFS($B:$B,$B1165,$AG:$AG,AO$1)</f>
        <v>1</v>
      </c>
      <c r="AP1165" s="2">
        <f>COUNTIFS($B:$B,$B1165,$AG:$AG,AP$1)</f>
        <v>0</v>
      </c>
      <c r="AQ1165" s="2">
        <f>COUNTIFS($B:$B,$B1165,$AG:$AG,AQ$1)</f>
        <v>0</v>
      </c>
      <c r="AR1165" s="2">
        <f>COUNTIFS($B:$B,$B1165,$AG:$AG,AR$1)</f>
        <v>0</v>
      </c>
      <c r="AS1165" s="2">
        <f>COUNTIFS($B:$B,$B1165,$AG:$AG,AS$1)</f>
        <v>0</v>
      </c>
      <c r="AT1165" s="2">
        <f>COUNTIFS($B:$B,$B1165,$AG:$AG,AT$1)</f>
        <v>0</v>
      </c>
      <c r="AU1165" s="2">
        <f>COUNTIFS($B:$B,$B1165,$AG:$AG,AU$1)</f>
        <v>0</v>
      </c>
    </row>
    <row r="1166" spans="1:47" ht="15" customHeight="1" x14ac:dyDescent="0.35">
      <c r="A1166" s="4">
        <f>IF(B1165=B1166,A1165,A1165+1)</f>
        <v>395</v>
      </c>
      <c r="B1166" s="4" t="s">
        <v>4273</v>
      </c>
      <c r="C1166" s="4" t="s">
        <v>4272</v>
      </c>
      <c r="D1166" s="4" t="s">
        <v>3044</v>
      </c>
      <c r="E1166" s="4" t="s">
        <v>3043</v>
      </c>
      <c r="F1166" s="4" t="s">
        <v>7</v>
      </c>
      <c r="G1166" s="4" t="s">
        <v>8</v>
      </c>
      <c r="H1166" s="4" t="s">
        <v>7</v>
      </c>
      <c r="I1166" s="4">
        <v>1</v>
      </c>
      <c r="J1166" s="4" t="s">
        <v>69</v>
      </c>
      <c r="K1166" s="4" t="s">
        <v>3065</v>
      </c>
      <c r="L1166" s="4" t="s">
        <v>36</v>
      </c>
      <c r="M1166" s="4" t="s">
        <v>4280</v>
      </c>
      <c r="N1166" s="4" t="s">
        <v>1256</v>
      </c>
      <c r="P1166" s="4" t="s">
        <v>669</v>
      </c>
      <c r="Q1166" s="4" t="s">
        <v>1475</v>
      </c>
      <c r="R1166" s="4" t="s">
        <v>2434</v>
      </c>
      <c r="S1166" s="5" t="str">
        <f>IF(P1166="심사불필요","-",VLOOKUP(K1166,'[1]자격증 backdata'!A:G,7,0))</f>
        <v>-</v>
      </c>
      <c r="T1166" s="5" t="str">
        <f>IF(S1166="-","-",IF(COUNTIFS(B:B,B1166,S:S,"필수")&gt;0,"자격요건충족","확인필요"))</f>
        <v>-</v>
      </c>
      <c r="U1166" s="5"/>
      <c r="W1166" s="5">
        <f>IF(Q1166="4급","심사불필요",VLOOKUP(K1166,'[1]자격증 backdata'!A:B,2,0))</f>
        <v>0</v>
      </c>
      <c r="X1166" s="4">
        <f>IF(R1166="A", MIN(20, SUMIFS(W:W, B:B, B1166, R:R, "A")),IF(R1166="B", MIN(30, SUMIFS(W:W, B:B, B1166, R:R, "B")),"비해당분야"))</f>
        <v>12</v>
      </c>
      <c r="Y1166" s="4" t="str">
        <f>IF(R1166="C",MIN(30,IF(COUNTIFS(B:B,B1166,W:W,"가1")=1,25,IF(COUNTIFS(B:B,B1166,W:W,"가1")&gt;=2,30,0))+IF(COUNTIFS(B:B,B1166,W:W,"나1")&gt;=4,30,IF(COUNTIFS(B:B,B1166,W:W,"나1")=3,26,IF(COUNTIFS(B:B,B1166,W:W,"나1")=2,22,IF(COUNTIFS(B:B,B1166,W:W,"나1")=1,18,0)))))+MIN(30,IF(COUNTIFS(B:B,B1166,W:W,"가2")=1,25,IF(COUNTIFS(B:B,B1166,W:W,"가2")&gt;=2,30,0))+IF(COUNTIFS(B:B,B1166,W:W,"나2")=3,30,IF(COUNTIFS(B:B,B1166,W:W,"나2")=2,25,IF(COUNTIFS(B:B,B1166,W:W,"나2")=1,20,0)))),"비해당분야")</f>
        <v>비해당분야</v>
      </c>
      <c r="Z1166" s="4" t="str">
        <f>IF(R1166="C",VLOOKUP(K1166,'[1]자격증 backdata'!A:F,6,0),"비해당분야")</f>
        <v>비해당분야</v>
      </c>
      <c r="AA1166" s="4" t="str">
        <f>IF(R1166="C",SUMIF(B:B,B1166,Z:Z),"비해당분야")</f>
        <v>비해당분야</v>
      </c>
      <c r="AB1166" s="4" t="str">
        <f>IF(R1166="C",SUM(Y1166,AA1166),"비해당분야")</f>
        <v>비해당분야</v>
      </c>
      <c r="AC1166" s="4">
        <f>IF(R1166="C",AB1166,X1166)</f>
        <v>12</v>
      </c>
      <c r="AD1166" s="4">
        <f>VLOOKUP(K1166,'[1]자격증 backdata'!A:D,4,0)</f>
        <v>5</v>
      </c>
      <c r="AE1166" s="4">
        <f>IF(_xlfn.MAXIFS(AD:AD,B:B,B1166)&gt;10,10,_xlfn.MAXIFS(AD:AD,B:B,B1166))</f>
        <v>5</v>
      </c>
      <c r="AG1166" s="5">
        <f>VLOOKUP(K1166,'[1]자격증 backdata'!A:C,3,0)</f>
        <v>0</v>
      </c>
      <c r="AH1166" s="5">
        <f>COUNTIFS($B:$B,$B1166,$AG:$AG,AH$1)</f>
        <v>0</v>
      </c>
      <c r="AI1166" s="5">
        <f>COUNTIFS($B:$B,$B1166,$AG:$AG,AI$1)</f>
        <v>0</v>
      </c>
      <c r="AJ1166" s="5">
        <f>COUNTIFS($B:$B,$B1166,$AG:$AG,AJ$1)</f>
        <v>0</v>
      </c>
      <c r="AK1166" s="5">
        <f>COUNTIFS($B:$B,$B1166,$AG:$AG,AK$1)</f>
        <v>0</v>
      </c>
      <c r="AL1166" s="5">
        <f>COUNTIFS($B:$B,$B1166,$AG:$AG,AL$1)</f>
        <v>1</v>
      </c>
      <c r="AM1166" s="5">
        <f>COUNTIFS($B:$B,$B1166,$AG:$AG,AM$1)</f>
        <v>0</v>
      </c>
      <c r="AN1166" s="5">
        <f>COUNTIFS($B:$B,$B1166,$AG:$AG,AN$1)</f>
        <v>1</v>
      </c>
      <c r="AO1166" s="5">
        <f>COUNTIFS($B:$B,$B1166,$AG:$AG,AO$1)</f>
        <v>1</v>
      </c>
      <c r="AP1166" s="5">
        <f>COUNTIFS($B:$B,$B1166,$AG:$AG,AP$1)</f>
        <v>0</v>
      </c>
      <c r="AQ1166" s="5">
        <f>COUNTIFS($B:$B,$B1166,$AG:$AG,AQ$1)</f>
        <v>0</v>
      </c>
      <c r="AR1166" s="5">
        <f>COUNTIFS($B:$B,$B1166,$AG:$AG,AR$1)</f>
        <v>0</v>
      </c>
      <c r="AS1166" s="5">
        <f>COUNTIFS($B:$B,$B1166,$AG:$AG,AS$1)</f>
        <v>0</v>
      </c>
      <c r="AT1166" s="5">
        <f>COUNTIFS($B:$B,$B1166,$AG:$AG,AT$1)</f>
        <v>1</v>
      </c>
      <c r="AU1166" s="5">
        <f>COUNTIFS($B:$B,$B1166,$AG:$AG,AU$1)</f>
        <v>0</v>
      </c>
    </row>
    <row r="1167" spans="1:47" ht="15" customHeight="1" x14ac:dyDescent="0.35">
      <c r="A1167" s="6">
        <f>IF(B1166=B1167,A1166,A1166+1)</f>
        <v>395</v>
      </c>
      <c r="B1167" s="6" t="s">
        <v>4273</v>
      </c>
      <c r="C1167" s="6" t="s">
        <v>4272</v>
      </c>
      <c r="D1167" s="6" t="s">
        <v>3044</v>
      </c>
      <c r="E1167" s="6" t="s">
        <v>3043</v>
      </c>
      <c r="F1167" s="4" t="s">
        <v>7</v>
      </c>
      <c r="G1167" s="4" t="s">
        <v>8</v>
      </c>
      <c r="H1167" s="4" t="s">
        <v>7</v>
      </c>
      <c r="I1167" s="4">
        <v>2</v>
      </c>
      <c r="J1167" s="4" t="s">
        <v>653</v>
      </c>
      <c r="K1167" s="4" t="s">
        <v>3052</v>
      </c>
      <c r="L1167" s="4" t="s">
        <v>651</v>
      </c>
      <c r="M1167" s="4" t="s">
        <v>4279</v>
      </c>
      <c r="N1167" s="4" t="s">
        <v>4278</v>
      </c>
      <c r="P1167" s="4" t="s">
        <v>669</v>
      </c>
      <c r="Q1167" s="4" t="s">
        <v>1475</v>
      </c>
      <c r="R1167" s="4" t="s">
        <v>2434</v>
      </c>
      <c r="S1167" s="5" t="str">
        <f>IF(P1167="심사불필요","-",VLOOKUP(K1167,'[1]자격증 backdata'!A:G,7,0))</f>
        <v>-</v>
      </c>
      <c r="T1167" s="5" t="str">
        <f>IF(S1167="-","-",IF(COUNTIFS(B:B,B1167,S:S,"필수")&gt;0,"자격요건충족","확인필요"))</f>
        <v>-</v>
      </c>
      <c r="U1167" s="5"/>
      <c r="W1167" s="5">
        <f>IF(Q1167="4급","심사불필요",VLOOKUP(K1167,'[1]자격증 backdata'!A:B,2,0))</f>
        <v>4</v>
      </c>
      <c r="X1167" s="4">
        <f>IF(R1167="A", MIN(20, SUMIFS(W:W, B:B, B1167, R:R, "A")),IF(R1167="B", MIN(30, SUMIFS(W:W, B:B, B1167, R:R, "B")),"비해당분야"))</f>
        <v>12</v>
      </c>
      <c r="Y1167" s="4" t="str">
        <f>IF(R1167="C",MIN(30,IF(COUNTIFS(B:B,B1167,W:W,"가1")=1,25,IF(COUNTIFS(B:B,B1167,W:W,"가1")&gt;=2,30,0))+IF(COUNTIFS(B:B,B1167,W:W,"나1")&gt;=4,30,IF(COUNTIFS(B:B,B1167,W:W,"나1")=3,26,IF(COUNTIFS(B:B,B1167,W:W,"나1")=2,22,IF(COUNTIFS(B:B,B1167,W:W,"나1")=1,18,0)))))+MIN(30,IF(COUNTIFS(B:B,B1167,W:W,"가2")=1,25,IF(COUNTIFS(B:B,B1167,W:W,"가2")&gt;=2,30,0))+IF(COUNTIFS(B:B,B1167,W:W,"나2")=3,30,IF(COUNTIFS(B:B,B1167,W:W,"나2")=2,25,IF(COUNTIFS(B:B,B1167,W:W,"나2")=1,20,0)))),"비해당분야")</f>
        <v>비해당분야</v>
      </c>
      <c r="Z1167" s="4" t="str">
        <f>IF(R1167="C",VLOOKUP(K1167,'[1]자격증 backdata'!A:F,6,0),"비해당분야")</f>
        <v>비해당분야</v>
      </c>
      <c r="AA1167" s="4" t="str">
        <f>IF(R1167="C",SUMIF(B:B,B1167,Z:Z),"비해당분야")</f>
        <v>비해당분야</v>
      </c>
      <c r="AB1167" s="4" t="str">
        <f>IF(R1167="C",SUM(Y1167,AA1167),"비해당분야")</f>
        <v>비해당분야</v>
      </c>
      <c r="AC1167" s="4">
        <f>IF(R1167="C",AB1167,X1167)</f>
        <v>12</v>
      </c>
      <c r="AD1167" s="4">
        <f>VLOOKUP(K1167,'[1]자격증 backdata'!A:D,4,0)</f>
        <v>0</v>
      </c>
      <c r="AE1167" s="4">
        <f>IF(_xlfn.MAXIFS(AD:AD,B:B,B1167)&gt;10,10,_xlfn.MAXIFS(AD:AD,B:B,B1167))</f>
        <v>5</v>
      </c>
      <c r="AG1167" s="5" t="str">
        <f>VLOOKUP(K1167,'[1]자격증 backdata'!A:C,3,0)</f>
        <v>H</v>
      </c>
      <c r="AH1167" s="5">
        <f>COUNTIFS($B:$B,$B1167,$AG:$AG,AH$1)</f>
        <v>0</v>
      </c>
      <c r="AI1167" s="5">
        <f>COUNTIFS($B:$B,$B1167,$AG:$AG,AI$1)</f>
        <v>0</v>
      </c>
      <c r="AJ1167" s="5">
        <f>COUNTIFS($B:$B,$B1167,$AG:$AG,AJ$1)</f>
        <v>0</v>
      </c>
      <c r="AK1167" s="5">
        <f>COUNTIFS($B:$B,$B1167,$AG:$AG,AK$1)</f>
        <v>0</v>
      </c>
      <c r="AL1167" s="5">
        <f>COUNTIFS($B:$B,$B1167,$AG:$AG,AL$1)</f>
        <v>1</v>
      </c>
      <c r="AM1167" s="5">
        <f>COUNTIFS($B:$B,$B1167,$AG:$AG,AM$1)</f>
        <v>0</v>
      </c>
      <c r="AN1167" s="5">
        <f>COUNTIFS($B:$B,$B1167,$AG:$AG,AN$1)</f>
        <v>1</v>
      </c>
      <c r="AO1167" s="5">
        <f>COUNTIFS($B:$B,$B1167,$AG:$AG,AO$1)</f>
        <v>1</v>
      </c>
      <c r="AP1167" s="5">
        <f>COUNTIFS($B:$B,$B1167,$AG:$AG,AP$1)</f>
        <v>0</v>
      </c>
      <c r="AQ1167" s="5">
        <f>COUNTIFS($B:$B,$B1167,$AG:$AG,AQ$1)</f>
        <v>0</v>
      </c>
      <c r="AR1167" s="5">
        <f>COUNTIFS($B:$B,$B1167,$AG:$AG,AR$1)</f>
        <v>0</v>
      </c>
      <c r="AS1167" s="5">
        <f>COUNTIFS($B:$B,$B1167,$AG:$AG,AS$1)</f>
        <v>0</v>
      </c>
      <c r="AT1167" s="5">
        <f>COUNTIFS($B:$B,$B1167,$AG:$AG,AT$1)</f>
        <v>1</v>
      </c>
      <c r="AU1167" s="5">
        <f>COUNTIFS($B:$B,$B1167,$AG:$AG,AU$1)</f>
        <v>0</v>
      </c>
    </row>
    <row r="1168" spans="1:47" ht="15" customHeight="1" x14ac:dyDescent="0.35">
      <c r="A1168" s="6">
        <f>IF(B1167=B1168,A1167,A1167+1)</f>
        <v>395</v>
      </c>
      <c r="B1168" s="6" t="s">
        <v>4273</v>
      </c>
      <c r="C1168" s="6" t="s">
        <v>4272</v>
      </c>
      <c r="D1168" s="6" t="s">
        <v>3044</v>
      </c>
      <c r="E1168" s="6" t="s">
        <v>3043</v>
      </c>
      <c r="F1168" s="4" t="s">
        <v>7</v>
      </c>
      <c r="G1168" s="4" t="s">
        <v>8</v>
      </c>
      <c r="H1168" s="4" t="s">
        <v>7</v>
      </c>
      <c r="I1168" s="4">
        <v>3</v>
      </c>
      <c r="J1168" s="4" t="s">
        <v>215</v>
      </c>
      <c r="K1168" s="4" t="s">
        <v>3164</v>
      </c>
      <c r="L1168" s="4" t="s">
        <v>55</v>
      </c>
      <c r="M1168" s="4" t="s">
        <v>4277</v>
      </c>
      <c r="N1168" s="4" t="s">
        <v>4276</v>
      </c>
      <c r="P1168" s="4" t="s">
        <v>669</v>
      </c>
      <c r="Q1168" s="4" t="s">
        <v>1475</v>
      </c>
      <c r="R1168" s="4" t="s">
        <v>2434</v>
      </c>
      <c r="S1168" s="5" t="str">
        <f>IF(P1168="심사불필요","-",VLOOKUP(K1168,'[1]자격증 backdata'!A:G,7,0))</f>
        <v>-</v>
      </c>
      <c r="T1168" s="5" t="str">
        <f>IF(S1168="-","-",IF(COUNTIFS(B:B,B1168,S:S,"필수")&gt;0,"자격요건충족","확인필요"))</f>
        <v>-</v>
      </c>
      <c r="U1168" s="5"/>
      <c r="W1168" s="5">
        <f>IF(Q1168="4급","심사불필요",VLOOKUP(K1168,'[1]자격증 backdata'!A:B,2,0))</f>
        <v>4</v>
      </c>
      <c r="X1168" s="4">
        <f>IF(R1168="A", MIN(20, SUMIFS(W:W, B:B, B1168, R:R, "A")),IF(R1168="B", MIN(30, SUMIFS(W:W, B:B, B1168, R:R, "B")),"비해당분야"))</f>
        <v>12</v>
      </c>
      <c r="Y1168" s="4" t="str">
        <f>IF(R1168="C",MIN(30,IF(COUNTIFS(B:B,B1168,W:W,"가1")=1,25,IF(COUNTIFS(B:B,B1168,W:W,"가1")&gt;=2,30,0))+IF(COUNTIFS(B:B,B1168,W:W,"나1")&gt;=4,30,IF(COUNTIFS(B:B,B1168,W:W,"나1")=3,26,IF(COUNTIFS(B:B,B1168,W:W,"나1")=2,22,IF(COUNTIFS(B:B,B1168,W:W,"나1")=1,18,0)))))+MIN(30,IF(COUNTIFS(B:B,B1168,W:W,"가2")=1,25,IF(COUNTIFS(B:B,B1168,W:W,"가2")&gt;=2,30,0))+IF(COUNTIFS(B:B,B1168,W:W,"나2")=3,30,IF(COUNTIFS(B:B,B1168,W:W,"나2")=2,25,IF(COUNTIFS(B:B,B1168,W:W,"나2")=1,20,0)))),"비해당분야")</f>
        <v>비해당분야</v>
      </c>
      <c r="Z1168" s="4" t="str">
        <f>IF(R1168="C",VLOOKUP(K1168,'[1]자격증 backdata'!A:F,6,0),"비해당분야")</f>
        <v>비해당분야</v>
      </c>
      <c r="AA1168" s="4" t="str">
        <f>IF(R1168="C",SUMIF(B:B,B1168,Z:Z),"비해당분야")</f>
        <v>비해당분야</v>
      </c>
      <c r="AB1168" s="4" t="str">
        <f>IF(R1168="C",SUM(Y1168,AA1168),"비해당분야")</f>
        <v>비해당분야</v>
      </c>
      <c r="AC1168" s="4">
        <f>IF(R1168="C",AB1168,X1168)</f>
        <v>12</v>
      </c>
      <c r="AD1168" s="4">
        <f>VLOOKUP(K1168,'[1]자격증 backdata'!A:D,4,0)</f>
        <v>0</v>
      </c>
      <c r="AE1168" s="4">
        <f>IF(_xlfn.MAXIFS(AD:AD,B:B,B1168)&gt;10,10,_xlfn.MAXIFS(AD:AD,B:B,B1168))</f>
        <v>5</v>
      </c>
      <c r="AG1168" s="5" t="str">
        <f>VLOOKUP(K1168,'[1]자격증 backdata'!A:C,3,0)</f>
        <v>G</v>
      </c>
      <c r="AH1168" s="5">
        <f>COUNTIFS($B:$B,$B1168,$AG:$AG,AH$1)</f>
        <v>0</v>
      </c>
      <c r="AI1168" s="5">
        <f>COUNTIFS($B:$B,$B1168,$AG:$AG,AI$1)</f>
        <v>0</v>
      </c>
      <c r="AJ1168" s="5">
        <f>COUNTIFS($B:$B,$B1168,$AG:$AG,AJ$1)</f>
        <v>0</v>
      </c>
      <c r="AK1168" s="5">
        <f>COUNTIFS($B:$B,$B1168,$AG:$AG,AK$1)</f>
        <v>0</v>
      </c>
      <c r="AL1168" s="5">
        <f>COUNTIFS($B:$B,$B1168,$AG:$AG,AL$1)</f>
        <v>1</v>
      </c>
      <c r="AM1168" s="5">
        <f>COUNTIFS($B:$B,$B1168,$AG:$AG,AM$1)</f>
        <v>0</v>
      </c>
      <c r="AN1168" s="5">
        <f>COUNTIFS($B:$B,$B1168,$AG:$AG,AN$1)</f>
        <v>1</v>
      </c>
      <c r="AO1168" s="5">
        <f>COUNTIFS($B:$B,$B1168,$AG:$AG,AO$1)</f>
        <v>1</v>
      </c>
      <c r="AP1168" s="5">
        <f>COUNTIFS($B:$B,$B1168,$AG:$AG,AP$1)</f>
        <v>0</v>
      </c>
      <c r="AQ1168" s="5">
        <f>COUNTIFS($B:$B,$B1168,$AG:$AG,AQ$1)</f>
        <v>0</v>
      </c>
      <c r="AR1168" s="5">
        <f>COUNTIFS($B:$B,$B1168,$AG:$AG,AR$1)</f>
        <v>0</v>
      </c>
      <c r="AS1168" s="5">
        <f>COUNTIFS($B:$B,$B1168,$AG:$AG,AS$1)</f>
        <v>0</v>
      </c>
      <c r="AT1168" s="5">
        <f>COUNTIFS($B:$B,$B1168,$AG:$AG,AT$1)</f>
        <v>1</v>
      </c>
      <c r="AU1168" s="5">
        <f>COUNTIFS($B:$B,$B1168,$AG:$AG,AU$1)</f>
        <v>0</v>
      </c>
    </row>
    <row r="1169" spans="1:47" ht="15" customHeight="1" x14ac:dyDescent="0.35">
      <c r="A1169" s="6">
        <f>IF(B1168=B1169,A1168,A1168+1)</f>
        <v>395</v>
      </c>
      <c r="B1169" s="6" t="s">
        <v>4273</v>
      </c>
      <c r="C1169" s="6" t="s">
        <v>4272</v>
      </c>
      <c r="D1169" s="6" t="s">
        <v>3044</v>
      </c>
      <c r="E1169" s="6" t="s">
        <v>3043</v>
      </c>
      <c r="F1169" s="4" t="s">
        <v>7</v>
      </c>
      <c r="G1169" s="4" t="s">
        <v>8</v>
      </c>
      <c r="H1169" s="4" t="s">
        <v>7</v>
      </c>
      <c r="I1169" s="4">
        <v>4</v>
      </c>
      <c r="J1169" s="4" t="s">
        <v>57</v>
      </c>
      <c r="K1169" s="4" t="s">
        <v>3089</v>
      </c>
      <c r="L1169" s="4" t="s">
        <v>55</v>
      </c>
      <c r="M1169" s="4" t="s">
        <v>4275</v>
      </c>
      <c r="N1169" s="4" t="s">
        <v>4274</v>
      </c>
      <c r="P1169" s="4" t="s">
        <v>669</v>
      </c>
      <c r="Q1169" s="4" t="s">
        <v>1475</v>
      </c>
      <c r="R1169" s="4" t="s">
        <v>2434</v>
      </c>
      <c r="S1169" s="5" t="str">
        <f>IF(P1169="심사불필요","-",VLOOKUP(K1169,'[1]자격증 backdata'!A:G,7,0))</f>
        <v>-</v>
      </c>
      <c r="T1169" s="5" t="str">
        <f>IF(S1169="-","-",IF(COUNTIFS(B:B,B1169,S:S,"필수")&gt;0,"자격요건충족","확인필요"))</f>
        <v>-</v>
      </c>
      <c r="U1169" s="5"/>
      <c r="W1169" s="5">
        <f>IF(Q1169="4급","심사불필요",VLOOKUP(K1169,'[1]자격증 backdata'!A:B,2,0))</f>
        <v>2</v>
      </c>
      <c r="X1169" s="4">
        <f>IF(R1169="A", MIN(20, SUMIFS(W:W, B:B, B1169, R:R, "A")),IF(R1169="B", MIN(30, SUMIFS(W:W, B:B, B1169, R:R, "B")),"비해당분야"))</f>
        <v>12</v>
      </c>
      <c r="Y1169" s="4" t="str">
        <f>IF(R1169="C",MIN(30,IF(COUNTIFS(B:B,B1169,W:W,"가1")=1,25,IF(COUNTIFS(B:B,B1169,W:W,"가1")&gt;=2,30,0))+IF(COUNTIFS(B:B,B1169,W:W,"나1")&gt;=4,30,IF(COUNTIFS(B:B,B1169,W:W,"나1")=3,26,IF(COUNTIFS(B:B,B1169,W:W,"나1")=2,22,IF(COUNTIFS(B:B,B1169,W:W,"나1")=1,18,0)))))+MIN(30,IF(COUNTIFS(B:B,B1169,W:W,"가2")=1,25,IF(COUNTIFS(B:B,B1169,W:W,"가2")&gt;=2,30,0))+IF(COUNTIFS(B:B,B1169,W:W,"나2")=3,30,IF(COUNTIFS(B:B,B1169,W:W,"나2")=2,25,IF(COUNTIFS(B:B,B1169,W:W,"나2")=1,20,0)))),"비해당분야")</f>
        <v>비해당분야</v>
      </c>
      <c r="Z1169" s="4" t="str">
        <f>IF(R1169="C",VLOOKUP(K1169,'[1]자격증 backdata'!A:F,6,0),"비해당분야")</f>
        <v>비해당분야</v>
      </c>
      <c r="AA1169" s="4" t="str">
        <f>IF(R1169="C",SUMIF(B:B,B1169,Z:Z),"비해당분야")</f>
        <v>비해당분야</v>
      </c>
      <c r="AB1169" s="4" t="str">
        <f>IF(R1169="C",SUM(Y1169,AA1169),"비해당분야")</f>
        <v>비해당분야</v>
      </c>
      <c r="AC1169" s="4">
        <f>IF(R1169="C",AB1169,X1169)</f>
        <v>12</v>
      </c>
      <c r="AD1169" s="4">
        <f>VLOOKUP(K1169,'[1]자격증 backdata'!A:D,4,0)</f>
        <v>0</v>
      </c>
      <c r="AE1169" s="4">
        <f>IF(_xlfn.MAXIFS(AD:AD,B:B,B1169)&gt;10,10,_xlfn.MAXIFS(AD:AD,B:B,B1169))</f>
        <v>5</v>
      </c>
      <c r="AG1169" s="5" t="str">
        <f>VLOOKUP(K1169,'[1]자격증 backdata'!A:C,3,0)</f>
        <v>M</v>
      </c>
      <c r="AH1169" s="5">
        <f>COUNTIFS($B:$B,$B1169,$AG:$AG,AH$1)</f>
        <v>0</v>
      </c>
      <c r="AI1169" s="5">
        <f>COUNTIFS($B:$B,$B1169,$AG:$AG,AI$1)</f>
        <v>0</v>
      </c>
      <c r="AJ1169" s="5">
        <f>COUNTIFS($B:$B,$B1169,$AG:$AG,AJ$1)</f>
        <v>0</v>
      </c>
      <c r="AK1169" s="5">
        <f>COUNTIFS($B:$B,$B1169,$AG:$AG,AK$1)</f>
        <v>0</v>
      </c>
      <c r="AL1169" s="5">
        <f>COUNTIFS($B:$B,$B1169,$AG:$AG,AL$1)</f>
        <v>1</v>
      </c>
      <c r="AM1169" s="5">
        <f>COUNTIFS($B:$B,$B1169,$AG:$AG,AM$1)</f>
        <v>0</v>
      </c>
      <c r="AN1169" s="5">
        <f>COUNTIFS($B:$B,$B1169,$AG:$AG,AN$1)</f>
        <v>1</v>
      </c>
      <c r="AO1169" s="5">
        <f>COUNTIFS($B:$B,$B1169,$AG:$AG,AO$1)</f>
        <v>1</v>
      </c>
      <c r="AP1169" s="5">
        <f>COUNTIFS($B:$B,$B1169,$AG:$AG,AP$1)</f>
        <v>0</v>
      </c>
      <c r="AQ1169" s="5">
        <f>COUNTIFS($B:$B,$B1169,$AG:$AG,AQ$1)</f>
        <v>0</v>
      </c>
      <c r="AR1169" s="5">
        <f>COUNTIFS($B:$B,$B1169,$AG:$AG,AR$1)</f>
        <v>0</v>
      </c>
      <c r="AS1169" s="5">
        <f>COUNTIFS($B:$B,$B1169,$AG:$AG,AS$1)</f>
        <v>0</v>
      </c>
      <c r="AT1169" s="5">
        <f>COUNTIFS($B:$B,$B1169,$AG:$AG,AT$1)</f>
        <v>1</v>
      </c>
      <c r="AU1169" s="5">
        <f>COUNTIFS($B:$B,$B1169,$AG:$AG,AU$1)</f>
        <v>0</v>
      </c>
    </row>
    <row r="1170" spans="1:47" ht="15" customHeight="1" x14ac:dyDescent="0.35">
      <c r="A1170" s="6">
        <f>IF(B1169=B1170,A1169,A1169+1)</f>
        <v>395</v>
      </c>
      <c r="B1170" s="6" t="s">
        <v>4273</v>
      </c>
      <c r="C1170" s="6" t="s">
        <v>4272</v>
      </c>
      <c r="D1170" s="6" t="s">
        <v>3044</v>
      </c>
      <c r="E1170" s="6" t="s">
        <v>3043</v>
      </c>
      <c r="F1170" s="4" t="s">
        <v>7</v>
      </c>
      <c r="G1170" s="4" t="s">
        <v>8</v>
      </c>
      <c r="H1170" s="4" t="s">
        <v>7</v>
      </c>
      <c r="I1170" s="4">
        <v>5</v>
      </c>
      <c r="J1170" s="4" t="s">
        <v>4083</v>
      </c>
      <c r="K1170" s="4" t="s">
        <v>4082</v>
      </c>
      <c r="L1170" s="4" t="s">
        <v>4081</v>
      </c>
      <c r="M1170" s="4" t="s">
        <v>4271</v>
      </c>
      <c r="N1170" s="4" t="s">
        <v>4270</v>
      </c>
      <c r="P1170" s="4" t="s">
        <v>669</v>
      </c>
      <c r="Q1170" s="4" t="s">
        <v>1475</v>
      </c>
      <c r="R1170" s="4" t="s">
        <v>2434</v>
      </c>
      <c r="S1170" s="5" t="str">
        <f>IF(P1170="심사불필요","-",VLOOKUP(K1170,'[1]자격증 backdata'!A:G,7,0))</f>
        <v>-</v>
      </c>
      <c r="T1170" s="5" t="str">
        <f>IF(S1170="-","-",IF(COUNTIFS(B:B,B1170,S:S,"필수")&gt;0,"자격요건충족","확인필요"))</f>
        <v>-</v>
      </c>
      <c r="U1170" s="5"/>
      <c r="W1170" s="5">
        <f>IF(Q1170="4급","심사불필요",VLOOKUP(K1170,'[1]자격증 backdata'!A:B,2,0))</f>
        <v>2</v>
      </c>
      <c r="X1170" s="4">
        <f>IF(R1170="A", MIN(20, SUMIFS(W:W, B:B, B1170, R:R, "A")),IF(R1170="B", MIN(30, SUMIFS(W:W, B:B, B1170, R:R, "B")),"비해당분야"))</f>
        <v>12</v>
      </c>
      <c r="Y1170" s="4" t="str">
        <f>IF(R1170="C",MIN(30,IF(COUNTIFS(B:B,B1170,W:W,"가1")=1,25,IF(COUNTIFS(B:B,B1170,W:W,"가1")&gt;=2,30,0))+IF(COUNTIFS(B:B,B1170,W:W,"나1")&gt;=4,30,IF(COUNTIFS(B:B,B1170,W:W,"나1")=3,26,IF(COUNTIFS(B:B,B1170,W:W,"나1")=2,22,IF(COUNTIFS(B:B,B1170,W:W,"나1")=1,18,0)))))+MIN(30,IF(COUNTIFS(B:B,B1170,W:W,"가2")=1,25,IF(COUNTIFS(B:B,B1170,W:W,"가2")&gt;=2,30,0))+IF(COUNTIFS(B:B,B1170,W:W,"나2")=3,30,IF(COUNTIFS(B:B,B1170,W:W,"나2")=2,25,IF(COUNTIFS(B:B,B1170,W:W,"나2")=1,20,0)))),"비해당분야")</f>
        <v>비해당분야</v>
      </c>
      <c r="Z1170" s="4" t="str">
        <f>IF(R1170="C",VLOOKUP(K1170,'[1]자격증 backdata'!A:F,6,0),"비해당분야")</f>
        <v>비해당분야</v>
      </c>
      <c r="AA1170" s="4" t="str">
        <f>IF(R1170="C",SUMIF(B:B,B1170,Z:Z),"비해당분야")</f>
        <v>비해당분야</v>
      </c>
      <c r="AB1170" s="4" t="str">
        <f>IF(R1170="C",SUM(Y1170,AA1170),"비해당분야")</f>
        <v>비해당분야</v>
      </c>
      <c r="AC1170" s="4">
        <f>IF(R1170="C",AB1170,X1170)</f>
        <v>12</v>
      </c>
      <c r="AD1170" s="4">
        <f>VLOOKUP(K1170,'[1]자격증 backdata'!A:D,4,0)</f>
        <v>0</v>
      </c>
      <c r="AE1170" s="4">
        <f>IF(_xlfn.MAXIFS(AD:AD,B:B,B1170)&gt;10,10,_xlfn.MAXIFS(AD:AD,B:B,B1170))</f>
        <v>5</v>
      </c>
      <c r="AG1170" s="5" t="str">
        <f>VLOOKUP(K1170,'[1]자격증 backdata'!A:C,3,0)</f>
        <v>E</v>
      </c>
      <c r="AH1170" s="5">
        <f>COUNTIFS($B:$B,$B1170,$AG:$AG,AH$1)</f>
        <v>0</v>
      </c>
      <c r="AI1170" s="5">
        <f>COUNTIFS($B:$B,$B1170,$AG:$AG,AI$1)</f>
        <v>0</v>
      </c>
      <c r="AJ1170" s="5">
        <f>COUNTIFS($B:$B,$B1170,$AG:$AG,AJ$1)</f>
        <v>0</v>
      </c>
      <c r="AK1170" s="5">
        <f>COUNTIFS($B:$B,$B1170,$AG:$AG,AK$1)</f>
        <v>0</v>
      </c>
      <c r="AL1170" s="5">
        <f>COUNTIFS($B:$B,$B1170,$AG:$AG,AL$1)</f>
        <v>1</v>
      </c>
      <c r="AM1170" s="5">
        <f>COUNTIFS($B:$B,$B1170,$AG:$AG,AM$1)</f>
        <v>0</v>
      </c>
      <c r="AN1170" s="5">
        <f>COUNTIFS($B:$B,$B1170,$AG:$AG,AN$1)</f>
        <v>1</v>
      </c>
      <c r="AO1170" s="5">
        <f>COUNTIFS($B:$B,$B1170,$AG:$AG,AO$1)</f>
        <v>1</v>
      </c>
      <c r="AP1170" s="5">
        <f>COUNTIFS($B:$B,$B1170,$AG:$AG,AP$1)</f>
        <v>0</v>
      </c>
      <c r="AQ1170" s="5">
        <f>COUNTIFS($B:$B,$B1170,$AG:$AG,AQ$1)</f>
        <v>0</v>
      </c>
      <c r="AR1170" s="5">
        <f>COUNTIFS($B:$B,$B1170,$AG:$AG,AR$1)</f>
        <v>0</v>
      </c>
      <c r="AS1170" s="5">
        <f>COUNTIFS($B:$B,$B1170,$AG:$AG,AS$1)</f>
        <v>0</v>
      </c>
      <c r="AT1170" s="5">
        <f>COUNTIFS($B:$B,$B1170,$AG:$AG,AT$1)</f>
        <v>1</v>
      </c>
      <c r="AU1170" s="5">
        <f>COUNTIFS($B:$B,$B1170,$AG:$AG,AU$1)</f>
        <v>0</v>
      </c>
    </row>
    <row r="1171" spans="1:47" ht="15" customHeight="1" x14ac:dyDescent="0.35">
      <c r="A1171" s="3">
        <f>IF(B1170=B1171,A1170,A1170+1)</f>
        <v>396</v>
      </c>
      <c r="B1171" s="3" t="s">
        <v>4266</v>
      </c>
      <c r="C1171" s="3" t="s">
        <v>4265</v>
      </c>
      <c r="D1171" s="3" t="s">
        <v>3044</v>
      </c>
      <c r="E1171" s="3" t="s">
        <v>3043</v>
      </c>
      <c r="F1171" s="4" t="s">
        <v>7</v>
      </c>
      <c r="G1171" s="4" t="s">
        <v>8</v>
      </c>
      <c r="H1171" s="4" t="s">
        <v>7</v>
      </c>
      <c r="I1171" s="3">
        <v>1</v>
      </c>
      <c r="J1171" s="3" t="s">
        <v>69</v>
      </c>
      <c r="K1171" s="3" t="s">
        <v>3065</v>
      </c>
      <c r="L1171" s="3" t="s">
        <v>36</v>
      </c>
      <c r="M1171" s="3" t="s">
        <v>4269</v>
      </c>
      <c r="N1171" s="3" t="s">
        <v>319</v>
      </c>
      <c r="P1171" s="3" t="s">
        <v>669</v>
      </c>
      <c r="Q1171" s="3" t="s">
        <v>1475</v>
      </c>
      <c r="R1171" s="3" t="s">
        <v>2434</v>
      </c>
      <c r="S1171" s="2" t="str">
        <f>IF(P1171="심사불필요","-",VLOOKUP(K1171,'[1]자격증 backdata'!A:G,7,0))</f>
        <v>-</v>
      </c>
      <c r="T1171" s="2" t="str">
        <f>IF(S1171="-","-",IF(COUNTIFS(B:B,B1171,S:S,"필수")&gt;0,"자격요건충족","확인필요"))</f>
        <v>-</v>
      </c>
      <c r="U1171" s="2"/>
      <c r="W1171" s="2">
        <f>IF(Q1171="4급","심사불필요",VLOOKUP(K1171,'[1]자격증 backdata'!A:B,2,0))</f>
        <v>0</v>
      </c>
      <c r="X1171" s="3">
        <f>IF(R1171="A", MIN(20, SUMIFS(W:W, B:B, B1171, R:R, "A")),IF(R1171="B", MIN(30, SUMIFS(W:W, B:B, B1171, R:R, "B")),"비해당분야"))</f>
        <v>10</v>
      </c>
      <c r="Y1171" s="3" t="str">
        <f>IF(R1171="C",MIN(30,IF(COUNTIFS(B:B,B1171,W:W,"가1")=1,25,IF(COUNTIFS(B:B,B1171,W:W,"가1")&gt;=2,30,0))+IF(COUNTIFS(B:B,B1171,W:W,"나1")&gt;=4,30,IF(COUNTIFS(B:B,B1171,W:W,"나1")=3,26,IF(COUNTIFS(B:B,B1171,W:W,"나1")=2,22,IF(COUNTIFS(B:B,B1171,W:W,"나1")=1,18,0)))))+MIN(30,IF(COUNTIFS(B:B,B1171,W:W,"가2")=1,25,IF(COUNTIFS(B:B,B1171,W:W,"가2")&gt;=2,30,0))+IF(COUNTIFS(B:B,B1171,W:W,"나2")=3,30,IF(COUNTIFS(B:B,B1171,W:W,"나2")=2,25,IF(COUNTIFS(B:B,B1171,W:W,"나2")=1,20,0)))),"비해당분야")</f>
        <v>비해당분야</v>
      </c>
      <c r="Z1171" s="3" t="str">
        <f>IF(R1171="C",VLOOKUP(K1171,'[1]자격증 backdata'!A:F,6,0),"비해당분야")</f>
        <v>비해당분야</v>
      </c>
      <c r="AA1171" s="3" t="str">
        <f>IF(R1171="C",SUMIF(B:B,B1171,Z:Z),"비해당분야")</f>
        <v>비해당분야</v>
      </c>
      <c r="AB1171" s="3" t="str">
        <f>IF(R1171="C",SUM(Y1171,AA1171),"비해당분야")</f>
        <v>비해당분야</v>
      </c>
      <c r="AC1171" s="3">
        <f>IF(R1171="C",AB1171,X1171)</f>
        <v>10</v>
      </c>
      <c r="AD1171" s="3">
        <f>VLOOKUP(K1171,'[1]자격증 backdata'!A:D,4,0)</f>
        <v>5</v>
      </c>
      <c r="AE1171" s="3">
        <f>IF(_xlfn.MAXIFS(AD:AD,B:B,B1171)&gt;10,10,_xlfn.MAXIFS(AD:AD,B:B,B1171))</f>
        <v>5</v>
      </c>
      <c r="AG1171" s="2">
        <f>VLOOKUP(K1171,'[1]자격증 backdata'!A:C,3,0)</f>
        <v>0</v>
      </c>
      <c r="AH1171" s="2">
        <f>COUNTIFS($B:$B,$B1171,$AG:$AG,AH$1)</f>
        <v>0</v>
      </c>
      <c r="AI1171" s="2">
        <f>COUNTIFS($B:$B,$B1171,$AG:$AG,AI$1)</f>
        <v>0</v>
      </c>
      <c r="AJ1171" s="2">
        <f>COUNTIFS($B:$B,$B1171,$AG:$AG,AJ$1)</f>
        <v>0</v>
      </c>
      <c r="AK1171" s="2">
        <f>COUNTIFS($B:$B,$B1171,$AG:$AG,AK$1)</f>
        <v>0</v>
      </c>
      <c r="AL1171" s="2">
        <f>COUNTIFS($B:$B,$B1171,$AG:$AG,AL$1)</f>
        <v>0</v>
      </c>
      <c r="AM1171" s="2">
        <f>COUNTIFS($B:$B,$B1171,$AG:$AG,AM$1)</f>
        <v>0</v>
      </c>
      <c r="AN1171" s="2">
        <f>COUNTIFS($B:$B,$B1171,$AG:$AG,AN$1)</f>
        <v>0</v>
      </c>
      <c r="AO1171" s="2">
        <f>COUNTIFS($B:$B,$B1171,$AG:$AG,AO$1)</f>
        <v>0</v>
      </c>
      <c r="AP1171" s="2">
        <f>COUNTIFS($B:$B,$B1171,$AG:$AG,AP$1)</f>
        <v>0</v>
      </c>
      <c r="AQ1171" s="2">
        <f>COUNTIFS($B:$B,$B1171,$AG:$AG,AQ$1)</f>
        <v>1</v>
      </c>
      <c r="AR1171" s="2">
        <f>COUNTIFS($B:$B,$B1171,$AG:$AG,AR$1)</f>
        <v>0</v>
      </c>
      <c r="AS1171" s="2">
        <f>COUNTIFS($B:$B,$B1171,$AG:$AG,AS$1)</f>
        <v>0</v>
      </c>
      <c r="AT1171" s="2">
        <f>COUNTIFS($B:$B,$B1171,$AG:$AG,AT$1)</f>
        <v>1</v>
      </c>
      <c r="AU1171" s="2">
        <f>COUNTIFS($B:$B,$B1171,$AG:$AG,AU$1)</f>
        <v>1</v>
      </c>
    </row>
    <row r="1172" spans="1:47" ht="15" customHeight="1" x14ac:dyDescent="0.35">
      <c r="A1172" s="7">
        <f>IF(B1171=B1172,A1171,A1171+1)</f>
        <v>396</v>
      </c>
      <c r="B1172" s="7" t="s">
        <v>4266</v>
      </c>
      <c r="C1172" s="7" t="s">
        <v>4265</v>
      </c>
      <c r="D1172" s="7" t="s">
        <v>3044</v>
      </c>
      <c r="E1172" s="7" t="s">
        <v>3043</v>
      </c>
      <c r="F1172" s="4" t="s">
        <v>7</v>
      </c>
      <c r="G1172" s="4" t="s">
        <v>8</v>
      </c>
      <c r="H1172" s="4" t="s">
        <v>7</v>
      </c>
      <c r="I1172" s="3">
        <v>2</v>
      </c>
      <c r="J1172" s="3" t="s">
        <v>106</v>
      </c>
      <c r="K1172" s="3" t="s">
        <v>3057</v>
      </c>
      <c r="L1172" s="3" t="s">
        <v>55</v>
      </c>
      <c r="M1172" s="3" t="s">
        <v>4268</v>
      </c>
      <c r="N1172" s="3" t="s">
        <v>2638</v>
      </c>
      <c r="P1172" s="3" t="s">
        <v>669</v>
      </c>
      <c r="Q1172" s="3" t="s">
        <v>1475</v>
      </c>
      <c r="R1172" s="3" t="s">
        <v>2434</v>
      </c>
      <c r="S1172" s="2" t="str">
        <f>IF(P1172="심사불필요","-",VLOOKUP(K1172,'[1]자격증 backdata'!A:G,7,0))</f>
        <v>-</v>
      </c>
      <c r="T1172" s="2" t="str">
        <f>IF(S1172="-","-",IF(COUNTIFS(B:B,B1172,S:S,"필수")&gt;0,"자격요건충족","확인필요"))</f>
        <v>-</v>
      </c>
      <c r="U1172" s="2"/>
      <c r="W1172" s="2">
        <f>IF(Q1172="4급","심사불필요",VLOOKUP(K1172,'[1]자격증 backdata'!A:B,2,0))</f>
        <v>4</v>
      </c>
      <c r="X1172" s="3">
        <f>IF(R1172="A", MIN(20, SUMIFS(W:W, B:B, B1172, R:R, "A")),IF(R1172="B", MIN(30, SUMIFS(W:W, B:B, B1172, R:R, "B")),"비해당분야"))</f>
        <v>10</v>
      </c>
      <c r="Y1172" s="3" t="str">
        <f>IF(R1172="C",MIN(30,IF(COUNTIFS(B:B,B1172,W:W,"가1")=1,25,IF(COUNTIFS(B:B,B1172,W:W,"가1")&gt;=2,30,0))+IF(COUNTIFS(B:B,B1172,W:W,"나1")&gt;=4,30,IF(COUNTIFS(B:B,B1172,W:W,"나1")=3,26,IF(COUNTIFS(B:B,B1172,W:W,"나1")=2,22,IF(COUNTIFS(B:B,B1172,W:W,"나1")=1,18,0)))))+MIN(30,IF(COUNTIFS(B:B,B1172,W:W,"가2")=1,25,IF(COUNTIFS(B:B,B1172,W:W,"가2")&gt;=2,30,0))+IF(COUNTIFS(B:B,B1172,W:W,"나2")=3,30,IF(COUNTIFS(B:B,B1172,W:W,"나2")=2,25,IF(COUNTIFS(B:B,B1172,W:W,"나2")=1,20,0)))),"비해당분야")</f>
        <v>비해당분야</v>
      </c>
      <c r="Z1172" s="3" t="str">
        <f>IF(R1172="C",VLOOKUP(K1172,'[1]자격증 backdata'!A:F,6,0),"비해당분야")</f>
        <v>비해당분야</v>
      </c>
      <c r="AA1172" s="3" t="str">
        <f>IF(R1172="C",SUMIF(B:B,B1172,Z:Z),"비해당분야")</f>
        <v>비해당분야</v>
      </c>
      <c r="AB1172" s="3" t="str">
        <f>IF(R1172="C",SUM(Y1172,AA1172),"비해당분야")</f>
        <v>비해당분야</v>
      </c>
      <c r="AC1172" s="3">
        <f>IF(R1172="C",AB1172,X1172)</f>
        <v>10</v>
      </c>
      <c r="AD1172" s="3">
        <f>VLOOKUP(K1172,'[1]자격증 backdata'!A:D,4,0)</f>
        <v>0</v>
      </c>
      <c r="AE1172" s="3">
        <f>IF(_xlfn.MAXIFS(AD:AD,B:B,B1172)&gt;10,10,_xlfn.MAXIFS(AD:AD,B:B,B1172))</f>
        <v>5</v>
      </c>
      <c r="AG1172" s="2" t="str">
        <f>VLOOKUP(K1172,'[1]자격증 backdata'!A:C,3,0)</f>
        <v>M</v>
      </c>
      <c r="AH1172" s="2">
        <f>COUNTIFS($B:$B,$B1172,$AG:$AG,AH$1)</f>
        <v>0</v>
      </c>
      <c r="AI1172" s="2">
        <f>COUNTIFS($B:$B,$B1172,$AG:$AG,AI$1)</f>
        <v>0</v>
      </c>
      <c r="AJ1172" s="2">
        <f>COUNTIFS($B:$B,$B1172,$AG:$AG,AJ$1)</f>
        <v>0</v>
      </c>
      <c r="AK1172" s="2">
        <f>COUNTIFS($B:$B,$B1172,$AG:$AG,AK$1)</f>
        <v>0</v>
      </c>
      <c r="AL1172" s="2">
        <f>COUNTIFS($B:$B,$B1172,$AG:$AG,AL$1)</f>
        <v>0</v>
      </c>
      <c r="AM1172" s="2">
        <f>COUNTIFS($B:$B,$B1172,$AG:$AG,AM$1)</f>
        <v>0</v>
      </c>
      <c r="AN1172" s="2">
        <f>COUNTIFS($B:$B,$B1172,$AG:$AG,AN$1)</f>
        <v>0</v>
      </c>
      <c r="AO1172" s="2">
        <f>COUNTIFS($B:$B,$B1172,$AG:$AG,AO$1)</f>
        <v>0</v>
      </c>
      <c r="AP1172" s="2">
        <f>COUNTIFS($B:$B,$B1172,$AG:$AG,AP$1)</f>
        <v>0</v>
      </c>
      <c r="AQ1172" s="2">
        <f>COUNTIFS($B:$B,$B1172,$AG:$AG,AQ$1)</f>
        <v>1</v>
      </c>
      <c r="AR1172" s="2">
        <f>COUNTIFS($B:$B,$B1172,$AG:$AG,AR$1)</f>
        <v>0</v>
      </c>
      <c r="AS1172" s="2">
        <f>COUNTIFS($B:$B,$B1172,$AG:$AG,AS$1)</f>
        <v>0</v>
      </c>
      <c r="AT1172" s="2">
        <f>COUNTIFS($B:$B,$B1172,$AG:$AG,AT$1)</f>
        <v>1</v>
      </c>
      <c r="AU1172" s="2">
        <f>COUNTIFS($B:$B,$B1172,$AG:$AG,AU$1)</f>
        <v>1</v>
      </c>
    </row>
    <row r="1173" spans="1:47" ht="15" customHeight="1" x14ac:dyDescent="0.35">
      <c r="A1173" s="7">
        <f>IF(B1172=B1173,A1172,A1172+1)</f>
        <v>396</v>
      </c>
      <c r="B1173" s="7" t="s">
        <v>4266</v>
      </c>
      <c r="C1173" s="7" t="s">
        <v>4265</v>
      </c>
      <c r="D1173" s="7" t="s">
        <v>3044</v>
      </c>
      <c r="E1173" s="7" t="s">
        <v>3043</v>
      </c>
      <c r="F1173" s="4" t="s">
        <v>7</v>
      </c>
      <c r="G1173" s="4" t="s">
        <v>8</v>
      </c>
      <c r="H1173" s="4" t="s">
        <v>7</v>
      </c>
      <c r="I1173" s="3">
        <v>3</v>
      </c>
      <c r="J1173" s="3" t="s">
        <v>2899</v>
      </c>
      <c r="K1173" s="3" t="s">
        <v>3621</v>
      </c>
      <c r="L1173" s="3" t="s">
        <v>348</v>
      </c>
      <c r="M1173" s="3" t="s">
        <v>4267</v>
      </c>
      <c r="N1173" s="3" t="s">
        <v>2809</v>
      </c>
      <c r="P1173" s="3" t="s">
        <v>669</v>
      </c>
      <c r="Q1173" s="3" t="s">
        <v>1475</v>
      </c>
      <c r="R1173" s="3" t="s">
        <v>2434</v>
      </c>
      <c r="S1173" s="2" t="str">
        <f>IF(P1173="심사불필요","-",VLOOKUP(K1173,'[1]자격증 backdata'!A:G,7,0))</f>
        <v>-</v>
      </c>
      <c r="T1173" s="2" t="str">
        <f>IF(S1173="-","-",IF(COUNTIFS(B:B,B1173,S:S,"필수")&gt;0,"자격요건충족","확인필요"))</f>
        <v>-</v>
      </c>
      <c r="U1173" s="2"/>
      <c r="W1173" s="2">
        <f>IF(Q1173="4급","심사불필요",VLOOKUP(K1173,'[1]자격증 backdata'!A:B,2,0))</f>
        <v>4</v>
      </c>
      <c r="X1173" s="3">
        <f>IF(R1173="A", MIN(20, SUMIFS(W:W, B:B, B1173, R:R, "A")),IF(R1173="B", MIN(30, SUMIFS(W:W, B:B, B1173, R:R, "B")),"비해당분야"))</f>
        <v>10</v>
      </c>
      <c r="Y1173" s="3" t="str">
        <f>IF(R1173="C",MIN(30,IF(COUNTIFS(B:B,B1173,W:W,"가1")=1,25,IF(COUNTIFS(B:B,B1173,W:W,"가1")&gt;=2,30,0))+IF(COUNTIFS(B:B,B1173,W:W,"나1")&gt;=4,30,IF(COUNTIFS(B:B,B1173,W:W,"나1")=3,26,IF(COUNTIFS(B:B,B1173,W:W,"나1")=2,22,IF(COUNTIFS(B:B,B1173,W:W,"나1")=1,18,0)))))+MIN(30,IF(COUNTIFS(B:B,B1173,W:W,"가2")=1,25,IF(COUNTIFS(B:B,B1173,W:W,"가2")&gt;=2,30,0))+IF(COUNTIFS(B:B,B1173,W:W,"나2")=3,30,IF(COUNTIFS(B:B,B1173,W:W,"나2")=2,25,IF(COUNTIFS(B:B,B1173,W:W,"나2")=1,20,0)))),"비해당분야")</f>
        <v>비해당분야</v>
      </c>
      <c r="Z1173" s="3" t="str">
        <f>IF(R1173="C",VLOOKUP(K1173,'[1]자격증 backdata'!A:F,6,0),"비해당분야")</f>
        <v>비해당분야</v>
      </c>
      <c r="AA1173" s="3" t="str">
        <f>IF(R1173="C",SUMIF(B:B,B1173,Z:Z),"비해당분야")</f>
        <v>비해당분야</v>
      </c>
      <c r="AB1173" s="3" t="str">
        <f>IF(R1173="C",SUM(Y1173,AA1173),"비해당분야")</f>
        <v>비해당분야</v>
      </c>
      <c r="AC1173" s="3">
        <f>IF(R1173="C",AB1173,X1173)</f>
        <v>10</v>
      </c>
      <c r="AD1173" s="3">
        <f>VLOOKUP(K1173,'[1]자격증 backdata'!A:D,4,0)</f>
        <v>0</v>
      </c>
      <c r="AE1173" s="3">
        <f>IF(_xlfn.MAXIFS(AD:AD,B:B,B1173)&gt;10,10,_xlfn.MAXIFS(AD:AD,B:B,B1173))</f>
        <v>5</v>
      </c>
      <c r="AG1173" s="2" t="str">
        <f>VLOOKUP(K1173,'[1]자격증 backdata'!A:C,3,0)</f>
        <v>N</v>
      </c>
      <c r="AH1173" s="2">
        <f>COUNTIFS($B:$B,$B1173,$AG:$AG,AH$1)</f>
        <v>0</v>
      </c>
      <c r="AI1173" s="2">
        <f>COUNTIFS($B:$B,$B1173,$AG:$AG,AI$1)</f>
        <v>0</v>
      </c>
      <c r="AJ1173" s="2">
        <f>COUNTIFS($B:$B,$B1173,$AG:$AG,AJ$1)</f>
        <v>0</v>
      </c>
      <c r="AK1173" s="2">
        <f>COUNTIFS($B:$B,$B1173,$AG:$AG,AK$1)</f>
        <v>0</v>
      </c>
      <c r="AL1173" s="2">
        <f>COUNTIFS($B:$B,$B1173,$AG:$AG,AL$1)</f>
        <v>0</v>
      </c>
      <c r="AM1173" s="2">
        <f>COUNTIFS($B:$B,$B1173,$AG:$AG,AM$1)</f>
        <v>0</v>
      </c>
      <c r="AN1173" s="2">
        <f>COUNTIFS($B:$B,$B1173,$AG:$AG,AN$1)</f>
        <v>0</v>
      </c>
      <c r="AO1173" s="2">
        <f>COUNTIFS($B:$B,$B1173,$AG:$AG,AO$1)</f>
        <v>0</v>
      </c>
      <c r="AP1173" s="2">
        <f>COUNTIFS($B:$B,$B1173,$AG:$AG,AP$1)</f>
        <v>0</v>
      </c>
      <c r="AQ1173" s="2">
        <f>COUNTIFS($B:$B,$B1173,$AG:$AG,AQ$1)</f>
        <v>1</v>
      </c>
      <c r="AR1173" s="2">
        <f>COUNTIFS($B:$B,$B1173,$AG:$AG,AR$1)</f>
        <v>0</v>
      </c>
      <c r="AS1173" s="2">
        <f>COUNTIFS($B:$B,$B1173,$AG:$AG,AS$1)</f>
        <v>0</v>
      </c>
      <c r="AT1173" s="2">
        <f>COUNTIFS($B:$B,$B1173,$AG:$AG,AT$1)</f>
        <v>1</v>
      </c>
      <c r="AU1173" s="2">
        <f>COUNTIFS($B:$B,$B1173,$AG:$AG,AU$1)</f>
        <v>1</v>
      </c>
    </row>
    <row r="1174" spans="1:47" ht="15" customHeight="1" x14ac:dyDescent="0.35">
      <c r="A1174" s="7">
        <f>IF(B1173=B1174,A1173,A1173+1)</f>
        <v>396</v>
      </c>
      <c r="B1174" s="7" t="s">
        <v>4266</v>
      </c>
      <c r="C1174" s="7" t="s">
        <v>4265</v>
      </c>
      <c r="D1174" s="7" t="s">
        <v>3044</v>
      </c>
      <c r="E1174" s="7" t="s">
        <v>3043</v>
      </c>
      <c r="F1174" s="4" t="s">
        <v>7</v>
      </c>
      <c r="G1174" s="4" t="s">
        <v>8</v>
      </c>
      <c r="H1174" s="4" t="s">
        <v>7</v>
      </c>
      <c r="I1174" s="3">
        <v>4</v>
      </c>
      <c r="J1174" s="3" t="s">
        <v>364</v>
      </c>
      <c r="K1174" s="3" t="s">
        <v>3075</v>
      </c>
      <c r="L1174" s="3" t="s">
        <v>254</v>
      </c>
      <c r="M1174" s="3" t="s">
        <v>4264</v>
      </c>
      <c r="N1174" s="3" t="s">
        <v>328</v>
      </c>
      <c r="P1174" s="3" t="s">
        <v>669</v>
      </c>
      <c r="Q1174" s="3" t="s">
        <v>1475</v>
      </c>
      <c r="R1174" s="3" t="s">
        <v>2434</v>
      </c>
      <c r="S1174" s="2" t="str">
        <f>IF(P1174="심사불필요","-",VLOOKUP(K1174,'[1]자격증 backdata'!A:G,7,0))</f>
        <v>-</v>
      </c>
      <c r="T1174" s="2" t="str">
        <f>IF(S1174="-","-",IF(COUNTIFS(B:B,B1174,S:S,"필수")&gt;0,"자격요건충족","확인필요"))</f>
        <v>-</v>
      </c>
      <c r="U1174" s="2"/>
      <c r="W1174" s="2">
        <f>IF(Q1174="4급","심사불필요",VLOOKUP(K1174,'[1]자격증 backdata'!A:B,2,0))</f>
        <v>2</v>
      </c>
      <c r="X1174" s="3">
        <f>IF(R1174="A", MIN(20, SUMIFS(W:W, B:B, B1174, R:R, "A")),IF(R1174="B", MIN(30, SUMIFS(W:W, B:B, B1174, R:R, "B")),"비해당분야"))</f>
        <v>10</v>
      </c>
      <c r="Y1174" s="3" t="str">
        <f>IF(R1174="C",MIN(30,IF(COUNTIFS(B:B,B1174,W:W,"가1")=1,25,IF(COUNTIFS(B:B,B1174,W:W,"가1")&gt;=2,30,0))+IF(COUNTIFS(B:B,B1174,W:W,"나1")&gt;=4,30,IF(COUNTIFS(B:B,B1174,W:W,"나1")=3,26,IF(COUNTIFS(B:B,B1174,W:W,"나1")=2,22,IF(COUNTIFS(B:B,B1174,W:W,"나1")=1,18,0)))))+MIN(30,IF(COUNTIFS(B:B,B1174,W:W,"가2")=1,25,IF(COUNTIFS(B:B,B1174,W:W,"가2")&gt;=2,30,0))+IF(COUNTIFS(B:B,B1174,W:W,"나2")=3,30,IF(COUNTIFS(B:B,B1174,W:W,"나2")=2,25,IF(COUNTIFS(B:B,B1174,W:W,"나2")=1,20,0)))),"비해당분야")</f>
        <v>비해당분야</v>
      </c>
      <c r="Z1174" s="3" t="str">
        <f>IF(R1174="C",VLOOKUP(K1174,'[1]자격증 backdata'!A:F,6,0),"비해당분야")</f>
        <v>비해당분야</v>
      </c>
      <c r="AA1174" s="3" t="str">
        <f>IF(R1174="C",SUMIF(B:B,B1174,Z:Z),"비해당분야")</f>
        <v>비해당분야</v>
      </c>
      <c r="AB1174" s="3" t="str">
        <f>IF(R1174="C",SUM(Y1174,AA1174),"비해당분야")</f>
        <v>비해당분야</v>
      </c>
      <c r="AC1174" s="3">
        <f>IF(R1174="C",AB1174,X1174)</f>
        <v>10</v>
      </c>
      <c r="AD1174" s="3">
        <f>VLOOKUP(K1174,'[1]자격증 backdata'!A:D,4,0)</f>
        <v>0</v>
      </c>
      <c r="AE1174" s="3">
        <f>IF(_xlfn.MAXIFS(AD:AD,B:B,B1174)&gt;10,10,_xlfn.MAXIFS(AD:AD,B:B,B1174))</f>
        <v>5</v>
      </c>
      <c r="AG1174" s="2" t="str">
        <f>VLOOKUP(K1174,'[1]자격증 backdata'!A:C,3,0)</f>
        <v>J</v>
      </c>
      <c r="AH1174" s="2">
        <f>COUNTIFS($B:$B,$B1174,$AG:$AG,AH$1)</f>
        <v>0</v>
      </c>
      <c r="AI1174" s="2">
        <f>COUNTIFS($B:$B,$B1174,$AG:$AG,AI$1)</f>
        <v>0</v>
      </c>
      <c r="AJ1174" s="2">
        <f>COUNTIFS($B:$B,$B1174,$AG:$AG,AJ$1)</f>
        <v>0</v>
      </c>
      <c r="AK1174" s="2">
        <f>COUNTIFS($B:$B,$B1174,$AG:$AG,AK$1)</f>
        <v>0</v>
      </c>
      <c r="AL1174" s="2">
        <f>COUNTIFS($B:$B,$B1174,$AG:$AG,AL$1)</f>
        <v>0</v>
      </c>
      <c r="AM1174" s="2">
        <f>COUNTIFS($B:$B,$B1174,$AG:$AG,AM$1)</f>
        <v>0</v>
      </c>
      <c r="AN1174" s="2">
        <f>COUNTIFS($B:$B,$B1174,$AG:$AG,AN$1)</f>
        <v>0</v>
      </c>
      <c r="AO1174" s="2">
        <f>COUNTIFS($B:$B,$B1174,$AG:$AG,AO$1)</f>
        <v>0</v>
      </c>
      <c r="AP1174" s="2">
        <f>COUNTIFS($B:$B,$B1174,$AG:$AG,AP$1)</f>
        <v>0</v>
      </c>
      <c r="AQ1174" s="2">
        <f>COUNTIFS($B:$B,$B1174,$AG:$AG,AQ$1)</f>
        <v>1</v>
      </c>
      <c r="AR1174" s="2">
        <f>COUNTIFS($B:$B,$B1174,$AG:$AG,AR$1)</f>
        <v>0</v>
      </c>
      <c r="AS1174" s="2">
        <f>COUNTIFS($B:$B,$B1174,$AG:$AG,AS$1)</f>
        <v>0</v>
      </c>
      <c r="AT1174" s="2">
        <f>COUNTIFS($B:$B,$B1174,$AG:$AG,AT$1)</f>
        <v>1</v>
      </c>
      <c r="AU1174" s="2">
        <f>COUNTIFS($B:$B,$B1174,$AG:$AG,AU$1)</f>
        <v>1</v>
      </c>
    </row>
    <row r="1175" spans="1:47" ht="15" customHeight="1" x14ac:dyDescent="0.35">
      <c r="A1175" s="4">
        <f>IF(B1174=B1175,A1174,A1174+1)</f>
        <v>397</v>
      </c>
      <c r="B1175" s="4" t="s">
        <v>4262</v>
      </c>
      <c r="C1175" s="4" t="s">
        <v>4261</v>
      </c>
      <c r="D1175" s="4" t="s">
        <v>3044</v>
      </c>
      <c r="E1175" s="4" t="s">
        <v>3043</v>
      </c>
      <c r="F1175" s="4" t="s">
        <v>7</v>
      </c>
      <c r="G1175" s="4" t="s">
        <v>8</v>
      </c>
      <c r="H1175" s="4" t="s">
        <v>7</v>
      </c>
      <c r="I1175" s="4">
        <v>1</v>
      </c>
      <c r="J1175" s="4" t="s">
        <v>106</v>
      </c>
      <c r="K1175" s="4" t="s">
        <v>3057</v>
      </c>
      <c r="L1175" s="4" t="s">
        <v>55</v>
      </c>
      <c r="M1175" s="4" t="s">
        <v>4263</v>
      </c>
      <c r="N1175" s="4" t="s">
        <v>90</v>
      </c>
      <c r="P1175" s="4" t="s">
        <v>669</v>
      </c>
      <c r="Q1175" s="4" t="s">
        <v>1475</v>
      </c>
      <c r="R1175" s="4" t="s">
        <v>2434</v>
      </c>
      <c r="S1175" s="5" t="str">
        <f>IF(P1175="심사불필요","-",VLOOKUP(K1175,'[1]자격증 backdata'!A:G,7,0))</f>
        <v>-</v>
      </c>
      <c r="T1175" s="5" t="str">
        <f>IF(S1175="-","-",IF(COUNTIFS(B:B,B1175,S:S,"필수")&gt;0,"자격요건충족","확인필요"))</f>
        <v>-</v>
      </c>
      <c r="U1175" s="5"/>
      <c r="W1175" s="5">
        <f>IF(Q1175="4급","심사불필요",VLOOKUP(K1175,'[1]자격증 backdata'!A:B,2,0))</f>
        <v>4</v>
      </c>
      <c r="X1175" s="4">
        <f>IF(R1175="A", MIN(20, SUMIFS(W:W, B:B, B1175, R:R, "A")),IF(R1175="B", MIN(30, SUMIFS(W:W, B:B, B1175, R:R, "B")),"비해당분야"))</f>
        <v>4</v>
      </c>
      <c r="Y1175" s="4" t="str">
        <f>IF(R1175="C",MIN(30,IF(COUNTIFS(B:B,B1175,W:W,"가1")=1,25,IF(COUNTIFS(B:B,B1175,W:W,"가1")&gt;=2,30,0))+IF(COUNTIFS(B:B,B1175,W:W,"나1")&gt;=4,30,IF(COUNTIFS(B:B,B1175,W:W,"나1")=3,26,IF(COUNTIFS(B:B,B1175,W:W,"나1")=2,22,IF(COUNTIFS(B:B,B1175,W:W,"나1")=1,18,0)))))+MIN(30,IF(COUNTIFS(B:B,B1175,W:W,"가2")=1,25,IF(COUNTIFS(B:B,B1175,W:W,"가2")&gt;=2,30,0))+IF(COUNTIFS(B:B,B1175,W:W,"나2")=3,30,IF(COUNTIFS(B:B,B1175,W:W,"나2")=2,25,IF(COUNTIFS(B:B,B1175,W:W,"나2")=1,20,0)))),"비해당분야")</f>
        <v>비해당분야</v>
      </c>
      <c r="Z1175" s="4" t="str">
        <f>IF(R1175="C",VLOOKUP(K1175,'[1]자격증 backdata'!A:F,6,0),"비해당분야")</f>
        <v>비해당분야</v>
      </c>
      <c r="AA1175" s="4" t="str">
        <f>IF(R1175="C",SUMIF(B:B,B1175,Z:Z),"비해당분야")</f>
        <v>비해당분야</v>
      </c>
      <c r="AB1175" s="4" t="str">
        <f>IF(R1175="C",SUM(Y1175,AA1175),"비해당분야")</f>
        <v>비해당분야</v>
      </c>
      <c r="AC1175" s="4">
        <f>IF(R1175="C",AB1175,X1175)</f>
        <v>4</v>
      </c>
      <c r="AD1175" s="4">
        <f>VLOOKUP(K1175,'[1]자격증 backdata'!A:D,4,0)</f>
        <v>0</v>
      </c>
      <c r="AE1175" s="4">
        <f>IF(_xlfn.MAXIFS(AD:AD,B:B,B1175)&gt;10,10,_xlfn.MAXIFS(AD:AD,B:B,B1175))</f>
        <v>5</v>
      </c>
      <c r="AG1175" s="5" t="str">
        <f>VLOOKUP(K1175,'[1]자격증 backdata'!A:C,3,0)</f>
        <v>M</v>
      </c>
      <c r="AH1175" s="5">
        <f>COUNTIFS($B:$B,$B1175,$AG:$AG,AH$1)</f>
        <v>0</v>
      </c>
      <c r="AI1175" s="5">
        <f>COUNTIFS($B:$B,$B1175,$AG:$AG,AI$1)</f>
        <v>0</v>
      </c>
      <c r="AJ1175" s="5">
        <f>COUNTIFS($B:$B,$B1175,$AG:$AG,AJ$1)</f>
        <v>0</v>
      </c>
      <c r="AK1175" s="5">
        <f>COUNTIFS($B:$B,$B1175,$AG:$AG,AK$1)</f>
        <v>0</v>
      </c>
      <c r="AL1175" s="5">
        <f>COUNTIFS($B:$B,$B1175,$AG:$AG,AL$1)</f>
        <v>0</v>
      </c>
      <c r="AM1175" s="5">
        <f>COUNTIFS($B:$B,$B1175,$AG:$AG,AM$1)</f>
        <v>0</v>
      </c>
      <c r="AN1175" s="5">
        <f>COUNTIFS($B:$B,$B1175,$AG:$AG,AN$1)</f>
        <v>0</v>
      </c>
      <c r="AO1175" s="5">
        <f>COUNTIFS($B:$B,$B1175,$AG:$AG,AO$1)</f>
        <v>0</v>
      </c>
      <c r="AP1175" s="5">
        <f>COUNTIFS($B:$B,$B1175,$AG:$AG,AP$1)</f>
        <v>0</v>
      </c>
      <c r="AQ1175" s="5">
        <f>COUNTIFS($B:$B,$B1175,$AG:$AG,AQ$1)</f>
        <v>0</v>
      </c>
      <c r="AR1175" s="5">
        <f>COUNTIFS($B:$B,$B1175,$AG:$AG,AR$1)</f>
        <v>0</v>
      </c>
      <c r="AS1175" s="5">
        <f>COUNTIFS($B:$B,$B1175,$AG:$AG,AS$1)</f>
        <v>0</v>
      </c>
      <c r="AT1175" s="5">
        <f>COUNTIFS($B:$B,$B1175,$AG:$AG,AT$1)</f>
        <v>1</v>
      </c>
      <c r="AU1175" s="5">
        <f>COUNTIFS($B:$B,$B1175,$AG:$AG,AU$1)</f>
        <v>0</v>
      </c>
    </row>
    <row r="1176" spans="1:47" ht="15" customHeight="1" x14ac:dyDescent="0.35">
      <c r="A1176" s="6">
        <f>IF(B1175=B1176,A1175,A1175+1)</f>
        <v>397</v>
      </c>
      <c r="B1176" s="6" t="s">
        <v>4262</v>
      </c>
      <c r="C1176" s="6" t="s">
        <v>4261</v>
      </c>
      <c r="D1176" s="6" t="s">
        <v>3044</v>
      </c>
      <c r="E1176" s="6" t="s">
        <v>3043</v>
      </c>
      <c r="F1176" s="4" t="s">
        <v>7</v>
      </c>
      <c r="G1176" s="4" t="s">
        <v>8</v>
      </c>
      <c r="H1176" s="4" t="s">
        <v>7</v>
      </c>
      <c r="I1176" s="4">
        <v>2</v>
      </c>
      <c r="J1176" s="4" t="s">
        <v>69</v>
      </c>
      <c r="K1176" s="4" t="s">
        <v>3065</v>
      </c>
      <c r="L1176" s="4" t="s">
        <v>36</v>
      </c>
      <c r="M1176" s="4" t="s">
        <v>4260</v>
      </c>
      <c r="N1176" s="4" t="s">
        <v>4259</v>
      </c>
      <c r="P1176" s="4" t="s">
        <v>669</v>
      </c>
      <c r="Q1176" s="4" t="s">
        <v>1475</v>
      </c>
      <c r="R1176" s="4" t="s">
        <v>2434</v>
      </c>
      <c r="S1176" s="5" t="str">
        <f>IF(P1176="심사불필요","-",VLOOKUP(K1176,'[1]자격증 backdata'!A:G,7,0))</f>
        <v>-</v>
      </c>
      <c r="T1176" s="5" t="str">
        <f>IF(S1176="-","-",IF(COUNTIFS(B:B,B1176,S:S,"필수")&gt;0,"자격요건충족","확인필요"))</f>
        <v>-</v>
      </c>
      <c r="U1176" s="5"/>
      <c r="W1176" s="5">
        <f>IF(Q1176="4급","심사불필요",VLOOKUP(K1176,'[1]자격증 backdata'!A:B,2,0))</f>
        <v>0</v>
      </c>
      <c r="X1176" s="4">
        <f>IF(R1176="A", MIN(20, SUMIFS(W:W, B:B, B1176, R:R, "A")),IF(R1176="B", MIN(30, SUMIFS(W:W, B:B, B1176, R:R, "B")),"비해당분야"))</f>
        <v>4</v>
      </c>
      <c r="Y1176" s="4" t="str">
        <f>IF(R1176="C",MIN(30,IF(COUNTIFS(B:B,B1176,W:W,"가1")=1,25,IF(COUNTIFS(B:B,B1176,W:W,"가1")&gt;=2,30,0))+IF(COUNTIFS(B:B,B1176,W:W,"나1")&gt;=4,30,IF(COUNTIFS(B:B,B1176,W:W,"나1")=3,26,IF(COUNTIFS(B:B,B1176,W:W,"나1")=2,22,IF(COUNTIFS(B:B,B1176,W:W,"나1")=1,18,0)))))+MIN(30,IF(COUNTIFS(B:B,B1176,W:W,"가2")=1,25,IF(COUNTIFS(B:B,B1176,W:W,"가2")&gt;=2,30,0))+IF(COUNTIFS(B:B,B1176,W:W,"나2")=3,30,IF(COUNTIFS(B:B,B1176,W:W,"나2")=2,25,IF(COUNTIFS(B:B,B1176,W:W,"나2")=1,20,0)))),"비해당분야")</f>
        <v>비해당분야</v>
      </c>
      <c r="Z1176" s="4" t="str">
        <f>IF(R1176="C",VLOOKUP(K1176,'[1]자격증 backdata'!A:F,6,0),"비해당분야")</f>
        <v>비해당분야</v>
      </c>
      <c r="AA1176" s="4" t="str">
        <f>IF(R1176="C",SUMIF(B:B,B1176,Z:Z),"비해당분야")</f>
        <v>비해당분야</v>
      </c>
      <c r="AB1176" s="4" t="str">
        <f>IF(R1176="C",SUM(Y1176,AA1176),"비해당분야")</f>
        <v>비해당분야</v>
      </c>
      <c r="AC1176" s="4">
        <f>IF(R1176="C",AB1176,X1176)</f>
        <v>4</v>
      </c>
      <c r="AD1176" s="4">
        <f>VLOOKUP(K1176,'[1]자격증 backdata'!A:D,4,0)</f>
        <v>5</v>
      </c>
      <c r="AE1176" s="4">
        <f>IF(_xlfn.MAXIFS(AD:AD,B:B,B1176)&gt;10,10,_xlfn.MAXIFS(AD:AD,B:B,B1176))</f>
        <v>5</v>
      </c>
      <c r="AG1176" s="5">
        <f>VLOOKUP(K1176,'[1]자격증 backdata'!A:C,3,0)</f>
        <v>0</v>
      </c>
      <c r="AH1176" s="5">
        <f>COUNTIFS($B:$B,$B1176,$AG:$AG,AH$1)</f>
        <v>0</v>
      </c>
      <c r="AI1176" s="5">
        <f>COUNTIFS($B:$B,$B1176,$AG:$AG,AI$1)</f>
        <v>0</v>
      </c>
      <c r="AJ1176" s="5">
        <f>COUNTIFS($B:$B,$B1176,$AG:$AG,AJ$1)</f>
        <v>0</v>
      </c>
      <c r="AK1176" s="5">
        <f>COUNTIFS($B:$B,$B1176,$AG:$AG,AK$1)</f>
        <v>0</v>
      </c>
      <c r="AL1176" s="5">
        <f>COUNTIFS($B:$B,$B1176,$AG:$AG,AL$1)</f>
        <v>0</v>
      </c>
      <c r="AM1176" s="5">
        <f>COUNTIFS($B:$B,$B1176,$AG:$AG,AM$1)</f>
        <v>0</v>
      </c>
      <c r="AN1176" s="5">
        <f>COUNTIFS($B:$B,$B1176,$AG:$AG,AN$1)</f>
        <v>0</v>
      </c>
      <c r="AO1176" s="5">
        <f>COUNTIFS($B:$B,$B1176,$AG:$AG,AO$1)</f>
        <v>0</v>
      </c>
      <c r="AP1176" s="5">
        <f>COUNTIFS($B:$B,$B1176,$AG:$AG,AP$1)</f>
        <v>0</v>
      </c>
      <c r="AQ1176" s="5">
        <f>COUNTIFS($B:$B,$B1176,$AG:$AG,AQ$1)</f>
        <v>0</v>
      </c>
      <c r="AR1176" s="5">
        <f>COUNTIFS($B:$B,$B1176,$AG:$AG,AR$1)</f>
        <v>0</v>
      </c>
      <c r="AS1176" s="5">
        <f>COUNTIFS($B:$B,$B1176,$AG:$AG,AS$1)</f>
        <v>0</v>
      </c>
      <c r="AT1176" s="5">
        <f>COUNTIFS($B:$B,$B1176,$AG:$AG,AT$1)</f>
        <v>1</v>
      </c>
      <c r="AU1176" s="5">
        <f>COUNTIFS($B:$B,$B1176,$AG:$AG,AU$1)</f>
        <v>0</v>
      </c>
    </row>
    <row r="1177" spans="1:47" ht="15" customHeight="1" x14ac:dyDescent="0.35">
      <c r="A1177" s="3">
        <f>IF(B1176=B1177,A1176,A1176+1)</f>
        <v>398</v>
      </c>
      <c r="B1177" s="3" t="s">
        <v>4253</v>
      </c>
      <c r="C1177" s="3" t="s">
        <v>4252</v>
      </c>
      <c r="D1177" s="3" t="s">
        <v>3044</v>
      </c>
      <c r="E1177" s="3" t="s">
        <v>3043</v>
      </c>
      <c r="F1177" s="4" t="s">
        <v>7</v>
      </c>
      <c r="G1177" s="4" t="s">
        <v>8</v>
      </c>
      <c r="H1177" s="4" t="s">
        <v>7</v>
      </c>
      <c r="I1177" s="3">
        <v>1</v>
      </c>
      <c r="J1177" s="3" t="s">
        <v>69</v>
      </c>
      <c r="K1177" s="3" t="s">
        <v>3065</v>
      </c>
      <c r="L1177" s="3" t="s">
        <v>36</v>
      </c>
      <c r="M1177" s="3" t="s">
        <v>4258</v>
      </c>
      <c r="N1177" s="3" t="s">
        <v>1091</v>
      </c>
      <c r="P1177" s="3" t="s">
        <v>669</v>
      </c>
      <c r="Q1177" s="3" t="s">
        <v>1475</v>
      </c>
      <c r="R1177" s="3" t="s">
        <v>2434</v>
      </c>
      <c r="S1177" s="2" t="str">
        <f>IF(P1177="심사불필요","-",VLOOKUP(K1177,'[1]자격증 backdata'!A:G,7,0))</f>
        <v>-</v>
      </c>
      <c r="T1177" s="2" t="str">
        <f>IF(S1177="-","-",IF(COUNTIFS(B:B,B1177,S:S,"필수")&gt;0,"자격요건충족","확인필요"))</f>
        <v>-</v>
      </c>
      <c r="U1177" s="2"/>
      <c r="W1177" s="2">
        <f>IF(Q1177="4급","심사불필요",VLOOKUP(K1177,'[1]자격증 backdata'!A:B,2,0))</f>
        <v>0</v>
      </c>
      <c r="X1177" s="3">
        <f>IF(R1177="A", MIN(20, SUMIFS(W:W, B:B, B1177, R:R, "A")),IF(R1177="B", MIN(30, SUMIFS(W:W, B:B, B1177, R:R, "B")),"비해당분야"))</f>
        <v>8</v>
      </c>
      <c r="Y1177" s="3" t="str">
        <f>IF(R1177="C",MIN(30,IF(COUNTIFS(B:B,B1177,W:W,"가1")=1,25,IF(COUNTIFS(B:B,B1177,W:W,"가1")&gt;=2,30,0))+IF(COUNTIFS(B:B,B1177,W:W,"나1")&gt;=4,30,IF(COUNTIFS(B:B,B1177,W:W,"나1")=3,26,IF(COUNTIFS(B:B,B1177,W:W,"나1")=2,22,IF(COUNTIFS(B:B,B1177,W:W,"나1")=1,18,0)))))+MIN(30,IF(COUNTIFS(B:B,B1177,W:W,"가2")=1,25,IF(COUNTIFS(B:B,B1177,W:W,"가2")&gt;=2,30,0))+IF(COUNTIFS(B:B,B1177,W:W,"나2")=3,30,IF(COUNTIFS(B:B,B1177,W:W,"나2")=2,25,IF(COUNTIFS(B:B,B1177,W:W,"나2")=1,20,0)))),"비해당분야")</f>
        <v>비해당분야</v>
      </c>
      <c r="Z1177" s="3" t="str">
        <f>IF(R1177="C",VLOOKUP(K1177,'[1]자격증 backdata'!A:F,6,0),"비해당분야")</f>
        <v>비해당분야</v>
      </c>
      <c r="AA1177" s="3" t="str">
        <f>IF(R1177="C",SUMIF(B:B,B1177,Z:Z),"비해당분야")</f>
        <v>비해당분야</v>
      </c>
      <c r="AB1177" s="3" t="str">
        <f>IF(R1177="C",SUM(Y1177,AA1177),"비해당분야")</f>
        <v>비해당분야</v>
      </c>
      <c r="AC1177" s="3">
        <f>IF(R1177="C",AB1177,X1177)</f>
        <v>8</v>
      </c>
      <c r="AD1177" s="3">
        <f>VLOOKUP(K1177,'[1]자격증 backdata'!A:D,4,0)</f>
        <v>5</v>
      </c>
      <c r="AE1177" s="3">
        <f>IF(_xlfn.MAXIFS(AD:AD,B:B,B1177)&gt;10,10,_xlfn.MAXIFS(AD:AD,B:B,B1177))</f>
        <v>5</v>
      </c>
      <c r="AG1177" s="2">
        <f>VLOOKUP(K1177,'[1]자격증 backdata'!A:C,3,0)</f>
        <v>0</v>
      </c>
      <c r="AH1177" s="2">
        <f>COUNTIFS($B:$B,$B1177,$AG:$AG,AH$1)</f>
        <v>0</v>
      </c>
      <c r="AI1177" s="2">
        <f>COUNTIFS($B:$B,$B1177,$AG:$AG,AI$1)</f>
        <v>0</v>
      </c>
      <c r="AJ1177" s="2">
        <f>COUNTIFS($B:$B,$B1177,$AG:$AG,AJ$1)</f>
        <v>0</v>
      </c>
      <c r="AK1177" s="2">
        <f>COUNTIFS($B:$B,$B1177,$AG:$AG,AK$1)</f>
        <v>0</v>
      </c>
      <c r="AL1177" s="2">
        <f>COUNTIFS($B:$B,$B1177,$AG:$AG,AL$1)</f>
        <v>0</v>
      </c>
      <c r="AM1177" s="2">
        <f>COUNTIFS($B:$B,$B1177,$AG:$AG,AM$1)</f>
        <v>0</v>
      </c>
      <c r="AN1177" s="2">
        <f>COUNTIFS($B:$B,$B1177,$AG:$AG,AN$1)</f>
        <v>1</v>
      </c>
      <c r="AO1177" s="2">
        <f>COUNTIFS($B:$B,$B1177,$AG:$AG,AO$1)</f>
        <v>0</v>
      </c>
      <c r="AP1177" s="2">
        <f>COUNTIFS($B:$B,$B1177,$AG:$AG,AP$1)</f>
        <v>0</v>
      </c>
      <c r="AQ1177" s="2">
        <f>COUNTIFS($B:$B,$B1177,$AG:$AG,AQ$1)</f>
        <v>1</v>
      </c>
      <c r="AR1177" s="2">
        <f>COUNTIFS($B:$B,$B1177,$AG:$AG,AR$1)</f>
        <v>0</v>
      </c>
      <c r="AS1177" s="2">
        <f>COUNTIFS($B:$B,$B1177,$AG:$AG,AS$1)</f>
        <v>0</v>
      </c>
      <c r="AT1177" s="2">
        <f>COUNTIFS($B:$B,$B1177,$AG:$AG,AT$1)</f>
        <v>1</v>
      </c>
      <c r="AU1177" s="2">
        <f>COUNTIFS($B:$B,$B1177,$AG:$AG,AU$1)</f>
        <v>0</v>
      </c>
    </row>
    <row r="1178" spans="1:47" ht="15" customHeight="1" x14ac:dyDescent="0.35">
      <c r="A1178" s="7">
        <f>IF(B1177=B1178,A1177,A1177+1)</f>
        <v>398</v>
      </c>
      <c r="B1178" s="7" t="s">
        <v>4253</v>
      </c>
      <c r="C1178" s="7" t="s">
        <v>4252</v>
      </c>
      <c r="D1178" s="7" t="s">
        <v>3044</v>
      </c>
      <c r="E1178" s="7" t="s">
        <v>3043</v>
      </c>
      <c r="F1178" s="4" t="s">
        <v>7</v>
      </c>
      <c r="G1178" s="4" t="s">
        <v>8</v>
      </c>
      <c r="H1178" s="4" t="s">
        <v>7</v>
      </c>
      <c r="I1178" s="3">
        <v>2</v>
      </c>
      <c r="J1178" s="3" t="s">
        <v>57</v>
      </c>
      <c r="K1178" s="3" t="s">
        <v>3089</v>
      </c>
      <c r="L1178" s="3" t="s">
        <v>55</v>
      </c>
      <c r="M1178" s="3" t="s">
        <v>4257</v>
      </c>
      <c r="N1178" s="3" t="s">
        <v>1138</v>
      </c>
      <c r="P1178" s="3" t="s">
        <v>669</v>
      </c>
      <c r="Q1178" s="3" t="s">
        <v>1475</v>
      </c>
      <c r="R1178" s="3" t="s">
        <v>2434</v>
      </c>
      <c r="S1178" s="2" t="str">
        <f>IF(P1178="심사불필요","-",VLOOKUP(K1178,'[1]자격증 backdata'!A:G,7,0))</f>
        <v>-</v>
      </c>
      <c r="T1178" s="2" t="str">
        <f>IF(S1178="-","-",IF(COUNTIFS(B:B,B1178,S:S,"필수")&gt;0,"자격요건충족","확인필요"))</f>
        <v>-</v>
      </c>
      <c r="U1178" s="2"/>
      <c r="W1178" s="2">
        <f>IF(Q1178="4급","심사불필요",VLOOKUP(K1178,'[1]자격증 backdata'!A:B,2,0))</f>
        <v>2</v>
      </c>
      <c r="X1178" s="3">
        <f>IF(R1178="A", MIN(20, SUMIFS(W:W, B:B, B1178, R:R, "A")),IF(R1178="B", MIN(30, SUMIFS(W:W, B:B, B1178, R:R, "B")),"비해당분야"))</f>
        <v>8</v>
      </c>
      <c r="Y1178" s="3" t="str">
        <f>IF(R1178="C",MIN(30,IF(COUNTIFS(B:B,B1178,W:W,"가1")=1,25,IF(COUNTIFS(B:B,B1178,W:W,"가1")&gt;=2,30,0))+IF(COUNTIFS(B:B,B1178,W:W,"나1")&gt;=4,30,IF(COUNTIFS(B:B,B1178,W:W,"나1")=3,26,IF(COUNTIFS(B:B,B1178,W:W,"나1")=2,22,IF(COUNTIFS(B:B,B1178,W:W,"나1")=1,18,0)))))+MIN(30,IF(COUNTIFS(B:B,B1178,W:W,"가2")=1,25,IF(COUNTIFS(B:B,B1178,W:W,"가2")&gt;=2,30,0))+IF(COUNTIFS(B:B,B1178,W:W,"나2")=3,30,IF(COUNTIFS(B:B,B1178,W:W,"나2")=2,25,IF(COUNTIFS(B:B,B1178,W:W,"나2")=1,20,0)))),"비해당분야")</f>
        <v>비해당분야</v>
      </c>
      <c r="Z1178" s="3" t="str">
        <f>IF(R1178="C",VLOOKUP(K1178,'[1]자격증 backdata'!A:F,6,0),"비해당분야")</f>
        <v>비해당분야</v>
      </c>
      <c r="AA1178" s="3" t="str">
        <f>IF(R1178="C",SUMIF(B:B,B1178,Z:Z),"비해당분야")</f>
        <v>비해당분야</v>
      </c>
      <c r="AB1178" s="3" t="str">
        <f>IF(R1178="C",SUM(Y1178,AA1178),"비해당분야")</f>
        <v>비해당분야</v>
      </c>
      <c r="AC1178" s="3">
        <f>IF(R1178="C",AB1178,X1178)</f>
        <v>8</v>
      </c>
      <c r="AD1178" s="3">
        <f>VLOOKUP(K1178,'[1]자격증 backdata'!A:D,4,0)</f>
        <v>0</v>
      </c>
      <c r="AE1178" s="3">
        <f>IF(_xlfn.MAXIFS(AD:AD,B:B,B1178)&gt;10,10,_xlfn.MAXIFS(AD:AD,B:B,B1178))</f>
        <v>5</v>
      </c>
      <c r="AG1178" s="2" t="str">
        <f>VLOOKUP(K1178,'[1]자격증 backdata'!A:C,3,0)</f>
        <v>M</v>
      </c>
      <c r="AH1178" s="2">
        <f>COUNTIFS($B:$B,$B1178,$AG:$AG,AH$1)</f>
        <v>0</v>
      </c>
      <c r="AI1178" s="2">
        <f>COUNTIFS($B:$B,$B1178,$AG:$AG,AI$1)</f>
        <v>0</v>
      </c>
      <c r="AJ1178" s="2">
        <f>COUNTIFS($B:$B,$B1178,$AG:$AG,AJ$1)</f>
        <v>0</v>
      </c>
      <c r="AK1178" s="2">
        <f>COUNTIFS($B:$B,$B1178,$AG:$AG,AK$1)</f>
        <v>0</v>
      </c>
      <c r="AL1178" s="2">
        <f>COUNTIFS($B:$B,$B1178,$AG:$AG,AL$1)</f>
        <v>0</v>
      </c>
      <c r="AM1178" s="2">
        <f>COUNTIFS($B:$B,$B1178,$AG:$AG,AM$1)</f>
        <v>0</v>
      </c>
      <c r="AN1178" s="2">
        <f>COUNTIFS($B:$B,$B1178,$AG:$AG,AN$1)</f>
        <v>1</v>
      </c>
      <c r="AO1178" s="2">
        <f>COUNTIFS($B:$B,$B1178,$AG:$AG,AO$1)</f>
        <v>0</v>
      </c>
      <c r="AP1178" s="2">
        <f>COUNTIFS($B:$B,$B1178,$AG:$AG,AP$1)</f>
        <v>0</v>
      </c>
      <c r="AQ1178" s="2">
        <f>COUNTIFS($B:$B,$B1178,$AG:$AG,AQ$1)</f>
        <v>1</v>
      </c>
      <c r="AR1178" s="2">
        <f>COUNTIFS($B:$B,$B1178,$AG:$AG,AR$1)</f>
        <v>0</v>
      </c>
      <c r="AS1178" s="2">
        <f>COUNTIFS($B:$B,$B1178,$AG:$AG,AS$1)</f>
        <v>0</v>
      </c>
      <c r="AT1178" s="2">
        <f>COUNTIFS($B:$B,$B1178,$AG:$AG,AT$1)</f>
        <v>1</v>
      </c>
      <c r="AU1178" s="2">
        <f>COUNTIFS($B:$B,$B1178,$AG:$AG,AU$1)</f>
        <v>0</v>
      </c>
    </row>
    <row r="1179" spans="1:47" ht="15" customHeight="1" x14ac:dyDescent="0.35">
      <c r="A1179" s="7">
        <f>IF(B1178=B1179,A1178,A1178+1)</f>
        <v>398</v>
      </c>
      <c r="B1179" s="7" t="s">
        <v>4253</v>
      </c>
      <c r="C1179" s="7" t="s">
        <v>4252</v>
      </c>
      <c r="D1179" s="7" t="s">
        <v>3044</v>
      </c>
      <c r="E1179" s="7" t="s">
        <v>3043</v>
      </c>
      <c r="F1179" s="4" t="s">
        <v>7</v>
      </c>
      <c r="G1179" s="4" t="s">
        <v>8</v>
      </c>
      <c r="H1179" s="4" t="s">
        <v>7</v>
      </c>
      <c r="I1179" s="3">
        <v>3</v>
      </c>
      <c r="J1179" s="3" t="s">
        <v>411</v>
      </c>
      <c r="K1179" s="3" t="s">
        <v>3042</v>
      </c>
      <c r="L1179" s="3" t="s">
        <v>55</v>
      </c>
      <c r="M1179" s="3" t="s">
        <v>4256</v>
      </c>
      <c r="N1179" s="3" t="s">
        <v>4255</v>
      </c>
      <c r="P1179" s="3" t="s">
        <v>669</v>
      </c>
      <c r="Q1179" s="3" t="s">
        <v>1475</v>
      </c>
      <c r="R1179" s="3" t="s">
        <v>2434</v>
      </c>
      <c r="S1179" s="2" t="str">
        <f>IF(P1179="심사불필요","-",VLOOKUP(K1179,'[1]자격증 backdata'!A:G,7,0))</f>
        <v>-</v>
      </c>
      <c r="T1179" s="2" t="str">
        <f>IF(S1179="-","-",IF(COUNTIFS(B:B,B1179,S:S,"필수")&gt;0,"자격요건충족","확인필요"))</f>
        <v>-</v>
      </c>
      <c r="U1179" s="2"/>
      <c r="W1179" s="2">
        <f>IF(Q1179="4급","심사불필요",VLOOKUP(K1179,'[1]자격증 backdata'!A:B,2,0))</f>
        <v>2</v>
      </c>
      <c r="X1179" s="3">
        <f>IF(R1179="A", MIN(20, SUMIFS(W:W, B:B, B1179, R:R, "A")),IF(R1179="B", MIN(30, SUMIFS(W:W, B:B, B1179, R:R, "B")),"비해당분야"))</f>
        <v>8</v>
      </c>
      <c r="Y1179" s="3" t="str">
        <f>IF(R1179="C",MIN(30,IF(COUNTIFS(B:B,B1179,W:W,"가1")=1,25,IF(COUNTIFS(B:B,B1179,W:W,"가1")&gt;=2,30,0))+IF(COUNTIFS(B:B,B1179,W:W,"나1")&gt;=4,30,IF(COUNTIFS(B:B,B1179,W:W,"나1")=3,26,IF(COUNTIFS(B:B,B1179,W:W,"나1")=2,22,IF(COUNTIFS(B:B,B1179,W:W,"나1")=1,18,0)))))+MIN(30,IF(COUNTIFS(B:B,B1179,W:W,"가2")=1,25,IF(COUNTIFS(B:B,B1179,W:W,"가2")&gt;=2,30,0))+IF(COUNTIFS(B:B,B1179,W:W,"나2")=3,30,IF(COUNTIFS(B:B,B1179,W:W,"나2")=2,25,IF(COUNTIFS(B:B,B1179,W:W,"나2")=1,20,0)))),"비해당분야")</f>
        <v>비해당분야</v>
      </c>
      <c r="Z1179" s="3" t="str">
        <f>IF(R1179="C",VLOOKUP(K1179,'[1]자격증 backdata'!A:F,6,0),"비해당분야")</f>
        <v>비해당분야</v>
      </c>
      <c r="AA1179" s="3" t="str">
        <f>IF(R1179="C",SUMIF(B:B,B1179,Z:Z),"비해당분야")</f>
        <v>비해당분야</v>
      </c>
      <c r="AB1179" s="3" t="str">
        <f>IF(R1179="C",SUM(Y1179,AA1179),"비해당분야")</f>
        <v>비해당분야</v>
      </c>
      <c r="AC1179" s="3">
        <f>IF(R1179="C",AB1179,X1179)</f>
        <v>8</v>
      </c>
      <c r="AD1179" s="3">
        <f>VLOOKUP(K1179,'[1]자격증 backdata'!A:D,4,0)</f>
        <v>0</v>
      </c>
      <c r="AE1179" s="3">
        <f>IF(_xlfn.MAXIFS(AD:AD,B:B,B1179)&gt;10,10,_xlfn.MAXIFS(AD:AD,B:B,B1179))</f>
        <v>5</v>
      </c>
      <c r="AG1179" s="2" t="str">
        <f>VLOOKUP(K1179,'[1]자격증 backdata'!A:C,3,0)</f>
        <v>G</v>
      </c>
      <c r="AH1179" s="2">
        <f>COUNTIFS($B:$B,$B1179,$AG:$AG,AH$1)</f>
        <v>0</v>
      </c>
      <c r="AI1179" s="2">
        <f>COUNTIFS($B:$B,$B1179,$AG:$AG,AI$1)</f>
        <v>0</v>
      </c>
      <c r="AJ1179" s="2">
        <f>COUNTIFS($B:$B,$B1179,$AG:$AG,AJ$1)</f>
        <v>0</v>
      </c>
      <c r="AK1179" s="2">
        <f>COUNTIFS($B:$B,$B1179,$AG:$AG,AK$1)</f>
        <v>0</v>
      </c>
      <c r="AL1179" s="2">
        <f>COUNTIFS($B:$B,$B1179,$AG:$AG,AL$1)</f>
        <v>0</v>
      </c>
      <c r="AM1179" s="2">
        <f>COUNTIFS($B:$B,$B1179,$AG:$AG,AM$1)</f>
        <v>0</v>
      </c>
      <c r="AN1179" s="2">
        <f>COUNTIFS($B:$B,$B1179,$AG:$AG,AN$1)</f>
        <v>1</v>
      </c>
      <c r="AO1179" s="2">
        <f>COUNTIFS($B:$B,$B1179,$AG:$AG,AO$1)</f>
        <v>0</v>
      </c>
      <c r="AP1179" s="2">
        <f>COUNTIFS($B:$B,$B1179,$AG:$AG,AP$1)</f>
        <v>0</v>
      </c>
      <c r="AQ1179" s="2">
        <f>COUNTIFS($B:$B,$B1179,$AG:$AG,AQ$1)</f>
        <v>1</v>
      </c>
      <c r="AR1179" s="2">
        <f>COUNTIFS($B:$B,$B1179,$AG:$AG,AR$1)</f>
        <v>0</v>
      </c>
      <c r="AS1179" s="2">
        <f>COUNTIFS($B:$B,$B1179,$AG:$AG,AS$1)</f>
        <v>0</v>
      </c>
      <c r="AT1179" s="2">
        <f>COUNTIFS($B:$B,$B1179,$AG:$AG,AT$1)</f>
        <v>1</v>
      </c>
      <c r="AU1179" s="2">
        <f>COUNTIFS($B:$B,$B1179,$AG:$AG,AU$1)</f>
        <v>0</v>
      </c>
    </row>
    <row r="1180" spans="1:47" ht="15" customHeight="1" x14ac:dyDescent="0.35">
      <c r="A1180" s="7">
        <f>IF(B1179=B1180,A1179,A1179+1)</f>
        <v>398</v>
      </c>
      <c r="B1180" s="7" t="s">
        <v>4253</v>
      </c>
      <c r="C1180" s="7" t="s">
        <v>4252</v>
      </c>
      <c r="D1180" s="7" t="s">
        <v>3044</v>
      </c>
      <c r="E1180" s="7" t="s">
        <v>3043</v>
      </c>
      <c r="F1180" s="4" t="s">
        <v>7</v>
      </c>
      <c r="G1180" s="4" t="s">
        <v>8</v>
      </c>
      <c r="H1180" s="4" t="s">
        <v>7</v>
      </c>
      <c r="I1180" s="3">
        <v>4</v>
      </c>
      <c r="J1180" s="3" t="s">
        <v>28</v>
      </c>
      <c r="K1180" s="3" t="s">
        <v>3061</v>
      </c>
      <c r="L1180" s="3" t="s">
        <v>26</v>
      </c>
      <c r="M1180" s="3" t="s">
        <v>4254</v>
      </c>
      <c r="N1180" s="3" t="s">
        <v>1425</v>
      </c>
      <c r="P1180" s="3" t="s">
        <v>669</v>
      </c>
      <c r="Q1180" s="3" t="s">
        <v>1475</v>
      </c>
      <c r="R1180" s="3" t="s">
        <v>2434</v>
      </c>
      <c r="S1180" s="2" t="str">
        <f>IF(P1180="심사불필요","-",VLOOKUP(K1180,'[1]자격증 backdata'!A:G,7,0))</f>
        <v>-</v>
      </c>
      <c r="T1180" s="2" t="str">
        <f>IF(S1180="-","-",IF(COUNTIFS(B:B,B1180,S:S,"필수")&gt;0,"자격요건충족","확인필요"))</f>
        <v>-</v>
      </c>
      <c r="U1180" s="2"/>
      <c r="W1180" s="2">
        <f>IF(Q1180="4급","심사불필요",VLOOKUP(K1180,'[1]자격증 backdata'!A:B,2,0))</f>
        <v>2</v>
      </c>
      <c r="X1180" s="3">
        <f>IF(R1180="A", MIN(20, SUMIFS(W:W, B:B, B1180, R:R, "A")),IF(R1180="B", MIN(30, SUMIFS(W:W, B:B, B1180, R:R, "B")),"비해당분야"))</f>
        <v>8</v>
      </c>
      <c r="Y1180" s="3" t="str">
        <f>IF(R1180="C",MIN(30,IF(COUNTIFS(B:B,B1180,W:W,"가1")=1,25,IF(COUNTIFS(B:B,B1180,W:W,"가1")&gt;=2,30,0))+IF(COUNTIFS(B:B,B1180,W:W,"나1")&gt;=4,30,IF(COUNTIFS(B:B,B1180,W:W,"나1")=3,26,IF(COUNTIFS(B:B,B1180,W:W,"나1")=2,22,IF(COUNTIFS(B:B,B1180,W:W,"나1")=1,18,0)))))+MIN(30,IF(COUNTIFS(B:B,B1180,W:W,"가2")=1,25,IF(COUNTIFS(B:B,B1180,W:W,"가2")&gt;=2,30,0))+IF(COUNTIFS(B:B,B1180,W:W,"나2")=3,30,IF(COUNTIFS(B:B,B1180,W:W,"나2")=2,25,IF(COUNTIFS(B:B,B1180,W:W,"나2")=1,20,0)))),"비해당분야")</f>
        <v>비해당분야</v>
      </c>
      <c r="Z1180" s="3" t="str">
        <f>IF(R1180="C",VLOOKUP(K1180,'[1]자격증 backdata'!A:F,6,0),"비해당분야")</f>
        <v>비해당분야</v>
      </c>
      <c r="AA1180" s="3" t="str">
        <f>IF(R1180="C",SUMIF(B:B,B1180,Z:Z),"비해당분야")</f>
        <v>비해당분야</v>
      </c>
      <c r="AB1180" s="3" t="str">
        <f>IF(R1180="C",SUM(Y1180,AA1180),"비해당분야")</f>
        <v>비해당분야</v>
      </c>
      <c r="AC1180" s="3">
        <f>IF(R1180="C",AB1180,X1180)</f>
        <v>8</v>
      </c>
      <c r="AD1180" s="3">
        <f>VLOOKUP(K1180,'[1]자격증 backdata'!A:D,4,0)</f>
        <v>0</v>
      </c>
      <c r="AE1180" s="3">
        <f>IF(_xlfn.MAXIFS(AD:AD,B:B,B1180)&gt;10,10,_xlfn.MAXIFS(AD:AD,B:B,B1180))</f>
        <v>5</v>
      </c>
      <c r="AG1180" s="2">
        <f>VLOOKUP(K1180,'[1]자격증 backdata'!A:C,3,0)</f>
        <v>0</v>
      </c>
      <c r="AH1180" s="2">
        <f>COUNTIFS($B:$B,$B1180,$AG:$AG,AH$1)</f>
        <v>0</v>
      </c>
      <c r="AI1180" s="2">
        <f>COUNTIFS($B:$B,$B1180,$AG:$AG,AI$1)</f>
        <v>0</v>
      </c>
      <c r="AJ1180" s="2">
        <f>COUNTIFS($B:$B,$B1180,$AG:$AG,AJ$1)</f>
        <v>0</v>
      </c>
      <c r="AK1180" s="2">
        <f>COUNTIFS($B:$B,$B1180,$AG:$AG,AK$1)</f>
        <v>0</v>
      </c>
      <c r="AL1180" s="2">
        <f>COUNTIFS($B:$B,$B1180,$AG:$AG,AL$1)</f>
        <v>0</v>
      </c>
      <c r="AM1180" s="2">
        <f>COUNTIFS($B:$B,$B1180,$AG:$AG,AM$1)</f>
        <v>0</v>
      </c>
      <c r="AN1180" s="2">
        <f>COUNTIFS($B:$B,$B1180,$AG:$AG,AN$1)</f>
        <v>1</v>
      </c>
      <c r="AO1180" s="2">
        <f>COUNTIFS($B:$B,$B1180,$AG:$AG,AO$1)</f>
        <v>0</v>
      </c>
      <c r="AP1180" s="2">
        <f>COUNTIFS($B:$B,$B1180,$AG:$AG,AP$1)</f>
        <v>0</v>
      </c>
      <c r="AQ1180" s="2">
        <f>COUNTIFS($B:$B,$B1180,$AG:$AG,AQ$1)</f>
        <v>1</v>
      </c>
      <c r="AR1180" s="2">
        <f>COUNTIFS($B:$B,$B1180,$AG:$AG,AR$1)</f>
        <v>0</v>
      </c>
      <c r="AS1180" s="2">
        <f>COUNTIFS($B:$B,$B1180,$AG:$AG,AS$1)</f>
        <v>0</v>
      </c>
      <c r="AT1180" s="2">
        <f>COUNTIFS($B:$B,$B1180,$AG:$AG,AT$1)</f>
        <v>1</v>
      </c>
      <c r="AU1180" s="2">
        <f>COUNTIFS($B:$B,$B1180,$AG:$AG,AU$1)</f>
        <v>0</v>
      </c>
    </row>
    <row r="1181" spans="1:47" ht="15" customHeight="1" x14ac:dyDescent="0.35">
      <c r="A1181" s="7">
        <f>IF(B1180=B1181,A1180,A1180+1)</f>
        <v>398</v>
      </c>
      <c r="B1181" s="7" t="s">
        <v>4253</v>
      </c>
      <c r="C1181" s="7" t="s">
        <v>4252</v>
      </c>
      <c r="D1181" s="7" t="s">
        <v>3044</v>
      </c>
      <c r="E1181" s="7" t="s">
        <v>3043</v>
      </c>
      <c r="F1181" s="4" t="s">
        <v>7</v>
      </c>
      <c r="G1181" s="4" t="s">
        <v>8</v>
      </c>
      <c r="H1181" s="4" t="s">
        <v>7</v>
      </c>
      <c r="I1181" s="3">
        <v>5</v>
      </c>
      <c r="J1181" s="3" t="s">
        <v>256</v>
      </c>
      <c r="K1181" s="3" t="s">
        <v>3690</v>
      </c>
      <c r="L1181" s="3" t="s">
        <v>254</v>
      </c>
      <c r="M1181" s="3" t="s">
        <v>4251</v>
      </c>
      <c r="N1181" s="3" t="s">
        <v>3435</v>
      </c>
      <c r="P1181" s="3" t="s">
        <v>669</v>
      </c>
      <c r="Q1181" s="3" t="s">
        <v>1475</v>
      </c>
      <c r="R1181" s="3" t="s">
        <v>2434</v>
      </c>
      <c r="S1181" s="2" t="str">
        <f>IF(P1181="심사불필요","-",VLOOKUP(K1181,'[1]자격증 backdata'!A:G,7,0))</f>
        <v>-</v>
      </c>
      <c r="T1181" s="2" t="str">
        <f>IF(S1181="-","-",IF(COUNTIFS(B:B,B1181,S:S,"필수")&gt;0,"자격요건충족","확인필요"))</f>
        <v>-</v>
      </c>
      <c r="U1181" s="2"/>
      <c r="W1181" s="2">
        <f>IF(Q1181="4급","심사불필요",VLOOKUP(K1181,'[1]자격증 backdata'!A:B,2,0))</f>
        <v>2</v>
      </c>
      <c r="X1181" s="3">
        <f>IF(R1181="A", MIN(20, SUMIFS(W:W, B:B, B1181, R:R, "A")),IF(R1181="B", MIN(30, SUMIFS(W:W, B:B, B1181, R:R, "B")),"비해당분야"))</f>
        <v>8</v>
      </c>
      <c r="Y1181" s="3" t="str">
        <f>IF(R1181="C",MIN(30,IF(COUNTIFS(B:B,B1181,W:W,"가1")=1,25,IF(COUNTIFS(B:B,B1181,W:W,"가1")&gt;=2,30,0))+IF(COUNTIFS(B:B,B1181,W:W,"나1")&gt;=4,30,IF(COUNTIFS(B:B,B1181,W:W,"나1")=3,26,IF(COUNTIFS(B:B,B1181,W:W,"나1")=2,22,IF(COUNTIFS(B:B,B1181,W:W,"나1")=1,18,0)))))+MIN(30,IF(COUNTIFS(B:B,B1181,W:W,"가2")=1,25,IF(COUNTIFS(B:B,B1181,W:W,"가2")&gt;=2,30,0))+IF(COUNTIFS(B:B,B1181,W:W,"나2")=3,30,IF(COUNTIFS(B:B,B1181,W:W,"나2")=2,25,IF(COUNTIFS(B:B,B1181,W:W,"나2")=1,20,0)))),"비해당분야")</f>
        <v>비해당분야</v>
      </c>
      <c r="Z1181" s="3" t="str">
        <f>IF(R1181="C",VLOOKUP(K1181,'[1]자격증 backdata'!A:F,6,0),"비해당분야")</f>
        <v>비해당분야</v>
      </c>
      <c r="AA1181" s="3" t="str">
        <f>IF(R1181="C",SUMIF(B:B,B1181,Z:Z),"비해당분야")</f>
        <v>비해당분야</v>
      </c>
      <c r="AB1181" s="3" t="str">
        <f>IF(R1181="C",SUM(Y1181,AA1181),"비해당분야")</f>
        <v>비해당분야</v>
      </c>
      <c r="AC1181" s="3">
        <f>IF(R1181="C",AB1181,X1181)</f>
        <v>8</v>
      </c>
      <c r="AD1181" s="3">
        <f>VLOOKUP(K1181,'[1]자격증 backdata'!A:D,4,0)</f>
        <v>0</v>
      </c>
      <c r="AE1181" s="3">
        <f>IF(_xlfn.MAXIFS(AD:AD,B:B,B1181)&gt;10,10,_xlfn.MAXIFS(AD:AD,B:B,B1181))</f>
        <v>5</v>
      </c>
      <c r="AG1181" s="2" t="str">
        <f>VLOOKUP(K1181,'[1]자격증 backdata'!A:C,3,0)</f>
        <v>J</v>
      </c>
      <c r="AH1181" s="2">
        <f>COUNTIFS($B:$B,$B1181,$AG:$AG,AH$1)</f>
        <v>0</v>
      </c>
      <c r="AI1181" s="2">
        <f>COUNTIFS($B:$B,$B1181,$AG:$AG,AI$1)</f>
        <v>0</v>
      </c>
      <c r="AJ1181" s="2">
        <f>COUNTIFS($B:$B,$B1181,$AG:$AG,AJ$1)</f>
        <v>0</v>
      </c>
      <c r="AK1181" s="2">
        <f>COUNTIFS($B:$B,$B1181,$AG:$AG,AK$1)</f>
        <v>0</v>
      </c>
      <c r="AL1181" s="2">
        <f>COUNTIFS($B:$B,$B1181,$AG:$AG,AL$1)</f>
        <v>0</v>
      </c>
      <c r="AM1181" s="2">
        <f>COUNTIFS($B:$B,$B1181,$AG:$AG,AM$1)</f>
        <v>0</v>
      </c>
      <c r="AN1181" s="2">
        <f>COUNTIFS($B:$B,$B1181,$AG:$AG,AN$1)</f>
        <v>1</v>
      </c>
      <c r="AO1181" s="2">
        <f>COUNTIFS($B:$B,$B1181,$AG:$AG,AO$1)</f>
        <v>0</v>
      </c>
      <c r="AP1181" s="2">
        <f>COUNTIFS($B:$B,$B1181,$AG:$AG,AP$1)</f>
        <v>0</v>
      </c>
      <c r="AQ1181" s="2">
        <f>COUNTIFS($B:$B,$B1181,$AG:$AG,AQ$1)</f>
        <v>1</v>
      </c>
      <c r="AR1181" s="2">
        <f>COUNTIFS($B:$B,$B1181,$AG:$AG,AR$1)</f>
        <v>0</v>
      </c>
      <c r="AS1181" s="2">
        <f>COUNTIFS($B:$B,$B1181,$AG:$AG,AS$1)</f>
        <v>0</v>
      </c>
      <c r="AT1181" s="2">
        <f>COUNTIFS($B:$B,$B1181,$AG:$AG,AT$1)</f>
        <v>1</v>
      </c>
      <c r="AU1181" s="2">
        <f>COUNTIFS($B:$B,$B1181,$AG:$AG,AU$1)</f>
        <v>0</v>
      </c>
    </row>
    <row r="1182" spans="1:47" ht="15" customHeight="1" x14ac:dyDescent="0.35">
      <c r="A1182" s="4">
        <f>IF(B1181=B1182,A1181,A1181+1)</f>
        <v>399</v>
      </c>
      <c r="B1182" s="4" t="s">
        <v>4250</v>
      </c>
      <c r="C1182" s="4" t="s">
        <v>4249</v>
      </c>
      <c r="D1182" s="4" t="s">
        <v>3044</v>
      </c>
      <c r="E1182" s="4" t="s">
        <v>3043</v>
      </c>
      <c r="F1182" s="4" t="s">
        <v>7</v>
      </c>
      <c r="G1182" s="4" t="s">
        <v>8</v>
      </c>
      <c r="H1182" s="4" t="s">
        <v>7</v>
      </c>
      <c r="I1182" s="4">
        <v>1</v>
      </c>
      <c r="J1182" s="4" t="s">
        <v>106</v>
      </c>
      <c r="K1182" s="4" t="s">
        <v>3057</v>
      </c>
      <c r="L1182" s="4" t="s">
        <v>55</v>
      </c>
      <c r="M1182" s="4" t="s">
        <v>4248</v>
      </c>
      <c r="N1182" s="4" t="s">
        <v>1214</v>
      </c>
      <c r="P1182" s="4" t="s">
        <v>669</v>
      </c>
      <c r="Q1182" s="4" t="s">
        <v>1475</v>
      </c>
      <c r="R1182" s="4" t="s">
        <v>2434</v>
      </c>
      <c r="S1182" s="5" t="str">
        <f>IF(P1182="심사불필요","-",VLOOKUP(K1182,'[1]자격증 backdata'!A:G,7,0))</f>
        <v>-</v>
      </c>
      <c r="T1182" s="5" t="str">
        <f>IF(S1182="-","-",IF(COUNTIFS(B:B,B1182,S:S,"필수")&gt;0,"자격요건충족","확인필요"))</f>
        <v>-</v>
      </c>
      <c r="U1182" s="5"/>
      <c r="W1182" s="5">
        <f>IF(Q1182="4급","심사불필요",VLOOKUP(K1182,'[1]자격증 backdata'!A:B,2,0))</f>
        <v>4</v>
      </c>
      <c r="X1182" s="4">
        <f>IF(R1182="A", MIN(20, SUMIFS(W:W, B:B, B1182, R:R, "A")),IF(R1182="B", MIN(30, SUMIFS(W:W, B:B, B1182, R:R, "B")),"비해당분야"))</f>
        <v>4</v>
      </c>
      <c r="Y1182" s="4" t="str">
        <f>IF(R1182="C",MIN(30,IF(COUNTIFS(B:B,B1182,W:W,"가1")=1,25,IF(COUNTIFS(B:B,B1182,W:W,"가1")&gt;=2,30,0))+IF(COUNTIFS(B:B,B1182,W:W,"나1")&gt;=4,30,IF(COUNTIFS(B:B,B1182,W:W,"나1")=3,26,IF(COUNTIFS(B:B,B1182,W:W,"나1")=2,22,IF(COUNTIFS(B:B,B1182,W:W,"나1")=1,18,0)))))+MIN(30,IF(COUNTIFS(B:B,B1182,W:W,"가2")=1,25,IF(COUNTIFS(B:B,B1182,W:W,"가2")&gt;=2,30,0))+IF(COUNTIFS(B:B,B1182,W:W,"나2")=3,30,IF(COUNTIFS(B:B,B1182,W:W,"나2")=2,25,IF(COUNTIFS(B:B,B1182,W:W,"나2")=1,20,0)))),"비해당분야")</f>
        <v>비해당분야</v>
      </c>
      <c r="Z1182" s="4" t="str">
        <f>IF(R1182="C",VLOOKUP(K1182,'[1]자격증 backdata'!A:F,6,0),"비해당분야")</f>
        <v>비해당분야</v>
      </c>
      <c r="AA1182" s="4" t="str">
        <f>IF(R1182="C",SUMIF(B:B,B1182,Z:Z),"비해당분야")</f>
        <v>비해당분야</v>
      </c>
      <c r="AB1182" s="4" t="str">
        <f>IF(R1182="C",SUM(Y1182,AA1182),"비해당분야")</f>
        <v>비해당분야</v>
      </c>
      <c r="AC1182" s="4">
        <f>IF(R1182="C",AB1182,X1182)</f>
        <v>4</v>
      </c>
      <c r="AD1182" s="4">
        <f>VLOOKUP(K1182,'[1]자격증 backdata'!A:D,4,0)</f>
        <v>0</v>
      </c>
      <c r="AE1182" s="4">
        <f>IF(_xlfn.MAXIFS(AD:AD,B:B,B1182)&gt;10,10,_xlfn.MAXIFS(AD:AD,B:B,B1182))</f>
        <v>0</v>
      </c>
      <c r="AG1182" s="5" t="str">
        <f>VLOOKUP(K1182,'[1]자격증 backdata'!A:C,3,0)</f>
        <v>M</v>
      </c>
      <c r="AH1182" s="5">
        <f>COUNTIFS($B:$B,$B1182,$AG:$AG,AH$1)</f>
        <v>0</v>
      </c>
      <c r="AI1182" s="5">
        <f>COUNTIFS($B:$B,$B1182,$AG:$AG,AI$1)</f>
        <v>0</v>
      </c>
      <c r="AJ1182" s="5">
        <f>COUNTIFS($B:$B,$B1182,$AG:$AG,AJ$1)</f>
        <v>0</v>
      </c>
      <c r="AK1182" s="5">
        <f>COUNTIFS($B:$B,$B1182,$AG:$AG,AK$1)</f>
        <v>0</v>
      </c>
      <c r="AL1182" s="5">
        <f>COUNTIFS($B:$B,$B1182,$AG:$AG,AL$1)</f>
        <v>0</v>
      </c>
      <c r="AM1182" s="5">
        <f>COUNTIFS($B:$B,$B1182,$AG:$AG,AM$1)</f>
        <v>0</v>
      </c>
      <c r="AN1182" s="5">
        <f>COUNTIFS($B:$B,$B1182,$AG:$AG,AN$1)</f>
        <v>0</v>
      </c>
      <c r="AO1182" s="5">
        <f>COUNTIFS($B:$B,$B1182,$AG:$AG,AO$1)</f>
        <v>0</v>
      </c>
      <c r="AP1182" s="5">
        <f>COUNTIFS($B:$B,$B1182,$AG:$AG,AP$1)</f>
        <v>0</v>
      </c>
      <c r="AQ1182" s="5">
        <f>COUNTIFS($B:$B,$B1182,$AG:$AG,AQ$1)</f>
        <v>0</v>
      </c>
      <c r="AR1182" s="5">
        <f>COUNTIFS($B:$B,$B1182,$AG:$AG,AR$1)</f>
        <v>0</v>
      </c>
      <c r="AS1182" s="5">
        <f>COUNTIFS($B:$B,$B1182,$AG:$AG,AS$1)</f>
        <v>0</v>
      </c>
      <c r="AT1182" s="5">
        <f>COUNTIFS($B:$B,$B1182,$AG:$AG,AT$1)</f>
        <v>1</v>
      </c>
      <c r="AU1182" s="5">
        <f>COUNTIFS($B:$B,$B1182,$AG:$AG,AU$1)</f>
        <v>0</v>
      </c>
    </row>
    <row r="1183" spans="1:47" ht="15" customHeight="1" x14ac:dyDescent="0.35">
      <c r="A1183" s="3">
        <f>IF(B1182=B1183,A1182,A1182+1)</f>
        <v>400</v>
      </c>
      <c r="B1183" s="3" t="s">
        <v>4241</v>
      </c>
      <c r="C1183" s="3" t="s">
        <v>4240</v>
      </c>
      <c r="D1183" s="3" t="s">
        <v>3044</v>
      </c>
      <c r="E1183" s="3" t="s">
        <v>3043</v>
      </c>
      <c r="F1183" s="4" t="s">
        <v>7</v>
      </c>
      <c r="G1183" s="4" t="s">
        <v>8</v>
      </c>
      <c r="H1183" s="4" t="s">
        <v>7</v>
      </c>
      <c r="I1183" s="3">
        <v>1</v>
      </c>
      <c r="J1183" s="3" t="s">
        <v>69</v>
      </c>
      <c r="K1183" s="3" t="s">
        <v>3065</v>
      </c>
      <c r="L1183" s="3" t="s">
        <v>36</v>
      </c>
      <c r="M1183" s="3" t="s">
        <v>4247</v>
      </c>
      <c r="N1183" s="3" t="s">
        <v>340</v>
      </c>
      <c r="P1183" s="3" t="s">
        <v>669</v>
      </c>
      <c r="Q1183" s="3" t="s">
        <v>1475</v>
      </c>
      <c r="R1183" s="3" t="s">
        <v>2434</v>
      </c>
      <c r="S1183" s="2" t="str">
        <f>IF(P1183="심사불필요","-",VLOOKUP(K1183,'[1]자격증 backdata'!A:G,7,0))</f>
        <v>-</v>
      </c>
      <c r="T1183" s="2" t="str">
        <f>IF(S1183="-","-",IF(COUNTIFS(B:B,B1183,S:S,"필수")&gt;0,"자격요건충족","확인필요"))</f>
        <v>-</v>
      </c>
      <c r="U1183" s="2"/>
      <c r="W1183" s="2">
        <f>IF(Q1183="4급","심사불필요",VLOOKUP(K1183,'[1]자격증 backdata'!A:B,2,0))</f>
        <v>0</v>
      </c>
      <c r="X1183" s="3">
        <f>IF(R1183="A", MIN(20, SUMIFS(W:W, B:B, B1183, R:R, "A")),IF(R1183="B", MIN(30, SUMIFS(W:W, B:B, B1183, R:R, "B")),"비해당분야"))</f>
        <v>12</v>
      </c>
      <c r="Y1183" s="3" t="str">
        <f>IF(R1183="C",MIN(30,IF(COUNTIFS(B:B,B1183,W:W,"가1")=1,25,IF(COUNTIFS(B:B,B1183,W:W,"가1")&gt;=2,30,0))+IF(COUNTIFS(B:B,B1183,W:W,"나1")&gt;=4,30,IF(COUNTIFS(B:B,B1183,W:W,"나1")=3,26,IF(COUNTIFS(B:B,B1183,W:W,"나1")=2,22,IF(COUNTIFS(B:B,B1183,W:W,"나1")=1,18,0)))))+MIN(30,IF(COUNTIFS(B:B,B1183,W:W,"가2")=1,25,IF(COUNTIFS(B:B,B1183,W:W,"가2")&gt;=2,30,0))+IF(COUNTIFS(B:B,B1183,W:W,"나2")=3,30,IF(COUNTIFS(B:B,B1183,W:W,"나2")=2,25,IF(COUNTIFS(B:B,B1183,W:W,"나2")=1,20,0)))),"비해당분야")</f>
        <v>비해당분야</v>
      </c>
      <c r="Z1183" s="3" t="str">
        <f>IF(R1183="C",VLOOKUP(K1183,'[1]자격증 backdata'!A:F,6,0),"비해당분야")</f>
        <v>비해당분야</v>
      </c>
      <c r="AA1183" s="3" t="str">
        <f>IF(R1183="C",SUMIF(B:B,B1183,Z:Z),"비해당분야")</f>
        <v>비해당분야</v>
      </c>
      <c r="AB1183" s="3" t="str">
        <f>IF(R1183="C",SUM(Y1183,AA1183),"비해당분야")</f>
        <v>비해당분야</v>
      </c>
      <c r="AC1183" s="3">
        <f>IF(R1183="C",AB1183,X1183)</f>
        <v>12</v>
      </c>
      <c r="AD1183" s="3">
        <f>VLOOKUP(K1183,'[1]자격증 backdata'!A:D,4,0)</f>
        <v>5</v>
      </c>
      <c r="AE1183" s="3">
        <f>IF(_xlfn.MAXIFS(AD:AD,B:B,B1183)&gt;10,10,_xlfn.MAXIFS(AD:AD,B:B,B1183))</f>
        <v>5</v>
      </c>
      <c r="AG1183" s="2">
        <f>VLOOKUP(K1183,'[1]자격증 backdata'!A:C,3,0)</f>
        <v>0</v>
      </c>
      <c r="AH1183" s="2">
        <f>COUNTIFS($B:$B,$B1183,$AG:$AG,AH$1)</f>
        <v>0</v>
      </c>
      <c r="AI1183" s="2">
        <f>COUNTIFS($B:$B,$B1183,$AG:$AG,AI$1)</f>
        <v>0</v>
      </c>
      <c r="AJ1183" s="2">
        <f>COUNTIFS($B:$B,$B1183,$AG:$AG,AJ$1)</f>
        <v>0</v>
      </c>
      <c r="AK1183" s="2">
        <f>COUNTIFS($B:$B,$B1183,$AG:$AG,AK$1)</f>
        <v>0</v>
      </c>
      <c r="AL1183" s="2">
        <f>COUNTIFS($B:$B,$B1183,$AG:$AG,AL$1)</f>
        <v>0</v>
      </c>
      <c r="AM1183" s="2">
        <f>COUNTIFS($B:$B,$B1183,$AG:$AG,AM$1)</f>
        <v>0</v>
      </c>
      <c r="AN1183" s="2">
        <f>COUNTIFS($B:$B,$B1183,$AG:$AG,AN$1)</f>
        <v>0</v>
      </c>
      <c r="AO1183" s="2">
        <f>COUNTIFS($B:$B,$B1183,$AG:$AG,AO$1)</f>
        <v>0</v>
      </c>
      <c r="AP1183" s="2">
        <f>COUNTIFS($B:$B,$B1183,$AG:$AG,AP$1)</f>
        <v>1</v>
      </c>
      <c r="AQ1183" s="2">
        <f>COUNTIFS($B:$B,$B1183,$AG:$AG,AQ$1)</f>
        <v>1</v>
      </c>
      <c r="AR1183" s="2">
        <f>COUNTIFS($B:$B,$B1183,$AG:$AG,AR$1)</f>
        <v>0</v>
      </c>
      <c r="AS1183" s="2">
        <f>COUNTIFS($B:$B,$B1183,$AG:$AG,AS$1)</f>
        <v>0</v>
      </c>
      <c r="AT1183" s="2">
        <f>COUNTIFS($B:$B,$B1183,$AG:$AG,AT$1)</f>
        <v>1</v>
      </c>
      <c r="AU1183" s="2">
        <f>COUNTIFS($B:$B,$B1183,$AG:$AG,AU$1)</f>
        <v>0</v>
      </c>
    </row>
    <row r="1184" spans="1:47" ht="15" customHeight="1" x14ac:dyDescent="0.35">
      <c r="A1184" s="7">
        <f>IF(B1183=B1184,A1183,A1183+1)</f>
        <v>400</v>
      </c>
      <c r="B1184" s="7" t="s">
        <v>4241</v>
      </c>
      <c r="C1184" s="7" t="s">
        <v>4240</v>
      </c>
      <c r="D1184" s="7" t="s">
        <v>3044</v>
      </c>
      <c r="E1184" s="7" t="s">
        <v>3043</v>
      </c>
      <c r="F1184" s="4" t="s">
        <v>7</v>
      </c>
      <c r="G1184" s="4" t="s">
        <v>8</v>
      </c>
      <c r="H1184" s="4" t="s">
        <v>7</v>
      </c>
      <c r="I1184" s="3">
        <v>2</v>
      </c>
      <c r="J1184" s="3" t="s">
        <v>106</v>
      </c>
      <c r="K1184" s="3" t="s">
        <v>3057</v>
      </c>
      <c r="L1184" s="3" t="s">
        <v>55</v>
      </c>
      <c r="M1184" s="3" t="s">
        <v>4246</v>
      </c>
      <c r="N1184" s="3" t="s">
        <v>4245</v>
      </c>
      <c r="P1184" s="3" t="s">
        <v>669</v>
      </c>
      <c r="Q1184" s="3" t="s">
        <v>1475</v>
      </c>
      <c r="R1184" s="3" t="s">
        <v>2434</v>
      </c>
      <c r="S1184" s="2" t="str">
        <f>IF(P1184="심사불필요","-",VLOOKUP(K1184,'[1]자격증 backdata'!A:G,7,0))</f>
        <v>-</v>
      </c>
      <c r="T1184" s="2" t="str">
        <f>IF(S1184="-","-",IF(COUNTIFS(B:B,B1184,S:S,"필수")&gt;0,"자격요건충족","확인필요"))</f>
        <v>-</v>
      </c>
      <c r="U1184" s="2"/>
      <c r="W1184" s="2">
        <f>IF(Q1184="4급","심사불필요",VLOOKUP(K1184,'[1]자격증 backdata'!A:B,2,0))</f>
        <v>4</v>
      </c>
      <c r="X1184" s="3">
        <f>IF(R1184="A", MIN(20, SUMIFS(W:W, B:B, B1184, R:R, "A")),IF(R1184="B", MIN(30, SUMIFS(W:W, B:B, B1184, R:R, "B")),"비해당분야"))</f>
        <v>12</v>
      </c>
      <c r="Y1184" s="3" t="str">
        <f>IF(R1184="C",MIN(30,IF(COUNTIFS(B:B,B1184,W:W,"가1")=1,25,IF(COUNTIFS(B:B,B1184,W:W,"가1")&gt;=2,30,0))+IF(COUNTIFS(B:B,B1184,W:W,"나1")&gt;=4,30,IF(COUNTIFS(B:B,B1184,W:W,"나1")=3,26,IF(COUNTIFS(B:B,B1184,W:W,"나1")=2,22,IF(COUNTIFS(B:B,B1184,W:W,"나1")=1,18,0)))))+MIN(30,IF(COUNTIFS(B:B,B1184,W:W,"가2")=1,25,IF(COUNTIFS(B:B,B1184,W:W,"가2")&gt;=2,30,0))+IF(COUNTIFS(B:B,B1184,W:W,"나2")=3,30,IF(COUNTIFS(B:B,B1184,W:W,"나2")=2,25,IF(COUNTIFS(B:B,B1184,W:W,"나2")=1,20,0)))),"비해당분야")</f>
        <v>비해당분야</v>
      </c>
      <c r="Z1184" s="3" t="str">
        <f>IF(R1184="C",VLOOKUP(K1184,'[1]자격증 backdata'!A:F,6,0),"비해당분야")</f>
        <v>비해당분야</v>
      </c>
      <c r="AA1184" s="3" t="str">
        <f>IF(R1184="C",SUMIF(B:B,B1184,Z:Z),"비해당분야")</f>
        <v>비해당분야</v>
      </c>
      <c r="AB1184" s="3" t="str">
        <f>IF(R1184="C",SUM(Y1184,AA1184),"비해당분야")</f>
        <v>비해당분야</v>
      </c>
      <c r="AC1184" s="3">
        <f>IF(R1184="C",AB1184,X1184)</f>
        <v>12</v>
      </c>
      <c r="AD1184" s="3">
        <f>VLOOKUP(K1184,'[1]자격증 backdata'!A:D,4,0)</f>
        <v>0</v>
      </c>
      <c r="AE1184" s="3">
        <f>IF(_xlfn.MAXIFS(AD:AD,B:B,B1184)&gt;10,10,_xlfn.MAXIFS(AD:AD,B:B,B1184))</f>
        <v>5</v>
      </c>
      <c r="AG1184" s="2" t="str">
        <f>VLOOKUP(K1184,'[1]자격증 backdata'!A:C,3,0)</f>
        <v>M</v>
      </c>
      <c r="AH1184" s="2">
        <f>COUNTIFS($B:$B,$B1184,$AG:$AG,AH$1)</f>
        <v>0</v>
      </c>
      <c r="AI1184" s="2">
        <f>COUNTIFS($B:$B,$B1184,$AG:$AG,AI$1)</f>
        <v>0</v>
      </c>
      <c r="AJ1184" s="2">
        <f>COUNTIFS($B:$B,$B1184,$AG:$AG,AJ$1)</f>
        <v>0</v>
      </c>
      <c r="AK1184" s="2">
        <f>COUNTIFS($B:$B,$B1184,$AG:$AG,AK$1)</f>
        <v>0</v>
      </c>
      <c r="AL1184" s="2">
        <f>COUNTIFS($B:$B,$B1184,$AG:$AG,AL$1)</f>
        <v>0</v>
      </c>
      <c r="AM1184" s="2">
        <f>COUNTIFS($B:$B,$B1184,$AG:$AG,AM$1)</f>
        <v>0</v>
      </c>
      <c r="AN1184" s="2">
        <f>COUNTIFS($B:$B,$B1184,$AG:$AG,AN$1)</f>
        <v>0</v>
      </c>
      <c r="AO1184" s="2">
        <f>COUNTIFS($B:$B,$B1184,$AG:$AG,AO$1)</f>
        <v>0</v>
      </c>
      <c r="AP1184" s="2">
        <f>COUNTIFS($B:$B,$B1184,$AG:$AG,AP$1)</f>
        <v>1</v>
      </c>
      <c r="AQ1184" s="2">
        <f>COUNTIFS($B:$B,$B1184,$AG:$AG,AQ$1)</f>
        <v>1</v>
      </c>
      <c r="AR1184" s="2">
        <f>COUNTIFS($B:$B,$B1184,$AG:$AG,AR$1)</f>
        <v>0</v>
      </c>
      <c r="AS1184" s="2">
        <f>COUNTIFS($B:$B,$B1184,$AG:$AG,AS$1)</f>
        <v>0</v>
      </c>
      <c r="AT1184" s="2">
        <f>COUNTIFS($B:$B,$B1184,$AG:$AG,AT$1)</f>
        <v>1</v>
      </c>
      <c r="AU1184" s="2">
        <f>COUNTIFS($B:$B,$B1184,$AG:$AG,AU$1)</f>
        <v>0</v>
      </c>
    </row>
    <row r="1185" spans="1:47" ht="15" customHeight="1" x14ac:dyDescent="0.35">
      <c r="A1185" s="7">
        <f>IF(B1184=B1185,A1184,A1184+1)</f>
        <v>400</v>
      </c>
      <c r="B1185" s="7" t="s">
        <v>4241</v>
      </c>
      <c r="C1185" s="7" t="s">
        <v>4240</v>
      </c>
      <c r="D1185" s="7" t="s">
        <v>3044</v>
      </c>
      <c r="E1185" s="7" t="s">
        <v>3043</v>
      </c>
      <c r="F1185" s="4" t="s">
        <v>7</v>
      </c>
      <c r="G1185" s="4" t="s">
        <v>8</v>
      </c>
      <c r="H1185" s="4" t="s">
        <v>7</v>
      </c>
      <c r="I1185" s="3">
        <v>3</v>
      </c>
      <c r="J1185" s="3" t="s">
        <v>2447</v>
      </c>
      <c r="K1185" s="3" t="s">
        <v>3266</v>
      </c>
      <c r="L1185" s="3" t="s">
        <v>254</v>
      </c>
      <c r="M1185" s="3" t="s">
        <v>4244</v>
      </c>
      <c r="N1185" s="3" t="s">
        <v>3838</v>
      </c>
      <c r="P1185" s="3" t="s">
        <v>669</v>
      </c>
      <c r="Q1185" s="3" t="s">
        <v>1475</v>
      </c>
      <c r="R1185" s="3" t="s">
        <v>2434</v>
      </c>
      <c r="S1185" s="2" t="str">
        <f>IF(P1185="심사불필요","-",VLOOKUP(K1185,'[1]자격증 backdata'!A:G,7,0))</f>
        <v>-</v>
      </c>
      <c r="T1185" s="2" t="str">
        <f>IF(S1185="-","-",IF(COUNTIFS(B:B,B1185,S:S,"필수")&gt;0,"자격요건충족","확인필요"))</f>
        <v>-</v>
      </c>
      <c r="U1185" s="2"/>
      <c r="W1185" s="2">
        <f>IF(Q1185="4급","심사불필요",VLOOKUP(K1185,'[1]자격증 backdata'!A:B,2,0))</f>
        <v>2</v>
      </c>
      <c r="X1185" s="3">
        <f>IF(R1185="A", MIN(20, SUMIFS(W:W, B:B, B1185, R:R, "A")),IF(R1185="B", MIN(30, SUMIFS(W:W, B:B, B1185, R:R, "B")),"비해당분야"))</f>
        <v>12</v>
      </c>
      <c r="Y1185" s="3" t="str">
        <f>IF(R1185="C",MIN(30,IF(COUNTIFS(B:B,B1185,W:W,"가1")=1,25,IF(COUNTIFS(B:B,B1185,W:W,"가1")&gt;=2,30,0))+IF(COUNTIFS(B:B,B1185,W:W,"나1")&gt;=4,30,IF(COUNTIFS(B:B,B1185,W:W,"나1")=3,26,IF(COUNTIFS(B:B,B1185,W:W,"나1")=2,22,IF(COUNTIFS(B:B,B1185,W:W,"나1")=1,18,0)))))+MIN(30,IF(COUNTIFS(B:B,B1185,W:W,"가2")=1,25,IF(COUNTIFS(B:B,B1185,W:W,"가2")&gt;=2,30,0))+IF(COUNTIFS(B:B,B1185,W:W,"나2")=3,30,IF(COUNTIFS(B:B,B1185,W:W,"나2")=2,25,IF(COUNTIFS(B:B,B1185,W:W,"나2")=1,20,0)))),"비해당분야")</f>
        <v>비해당분야</v>
      </c>
      <c r="Z1185" s="3" t="str">
        <f>IF(R1185="C",VLOOKUP(K1185,'[1]자격증 backdata'!A:F,6,0),"비해당분야")</f>
        <v>비해당분야</v>
      </c>
      <c r="AA1185" s="3" t="str">
        <f>IF(R1185="C",SUMIF(B:B,B1185,Z:Z),"비해당분야")</f>
        <v>비해당분야</v>
      </c>
      <c r="AB1185" s="3" t="str">
        <f>IF(R1185="C",SUM(Y1185,AA1185),"비해당분야")</f>
        <v>비해당분야</v>
      </c>
      <c r="AC1185" s="3">
        <f>IF(R1185="C",AB1185,X1185)</f>
        <v>12</v>
      </c>
      <c r="AD1185" s="3">
        <f>VLOOKUP(K1185,'[1]자격증 backdata'!A:D,4,0)</f>
        <v>0</v>
      </c>
      <c r="AE1185" s="3">
        <f>IF(_xlfn.MAXIFS(AD:AD,B:B,B1185)&gt;10,10,_xlfn.MAXIFS(AD:AD,B:B,B1185))</f>
        <v>5</v>
      </c>
      <c r="AG1185" s="2" t="str">
        <f>VLOOKUP(K1185,'[1]자격증 backdata'!A:C,3,0)</f>
        <v>I</v>
      </c>
      <c r="AH1185" s="2">
        <f>COUNTIFS($B:$B,$B1185,$AG:$AG,AH$1)</f>
        <v>0</v>
      </c>
      <c r="AI1185" s="2">
        <f>COUNTIFS($B:$B,$B1185,$AG:$AG,AI$1)</f>
        <v>0</v>
      </c>
      <c r="AJ1185" s="2">
        <f>COUNTIFS($B:$B,$B1185,$AG:$AG,AJ$1)</f>
        <v>0</v>
      </c>
      <c r="AK1185" s="2">
        <f>COUNTIFS($B:$B,$B1185,$AG:$AG,AK$1)</f>
        <v>0</v>
      </c>
      <c r="AL1185" s="2">
        <f>COUNTIFS($B:$B,$B1185,$AG:$AG,AL$1)</f>
        <v>0</v>
      </c>
      <c r="AM1185" s="2">
        <f>COUNTIFS($B:$B,$B1185,$AG:$AG,AM$1)</f>
        <v>0</v>
      </c>
      <c r="AN1185" s="2">
        <f>COUNTIFS($B:$B,$B1185,$AG:$AG,AN$1)</f>
        <v>0</v>
      </c>
      <c r="AO1185" s="2">
        <f>COUNTIFS($B:$B,$B1185,$AG:$AG,AO$1)</f>
        <v>0</v>
      </c>
      <c r="AP1185" s="2">
        <f>COUNTIFS($B:$B,$B1185,$AG:$AG,AP$1)</f>
        <v>1</v>
      </c>
      <c r="AQ1185" s="2">
        <f>COUNTIFS($B:$B,$B1185,$AG:$AG,AQ$1)</f>
        <v>1</v>
      </c>
      <c r="AR1185" s="2">
        <f>COUNTIFS($B:$B,$B1185,$AG:$AG,AR$1)</f>
        <v>0</v>
      </c>
      <c r="AS1185" s="2">
        <f>COUNTIFS($B:$B,$B1185,$AG:$AG,AS$1)</f>
        <v>0</v>
      </c>
      <c r="AT1185" s="2">
        <f>COUNTIFS($B:$B,$B1185,$AG:$AG,AT$1)</f>
        <v>1</v>
      </c>
      <c r="AU1185" s="2">
        <f>COUNTIFS($B:$B,$B1185,$AG:$AG,AU$1)</f>
        <v>0</v>
      </c>
    </row>
    <row r="1186" spans="1:47" ht="15" customHeight="1" x14ac:dyDescent="0.35">
      <c r="A1186" s="7">
        <f>IF(B1185=B1186,A1185,A1185+1)</f>
        <v>400</v>
      </c>
      <c r="B1186" s="7" t="s">
        <v>4241</v>
      </c>
      <c r="C1186" s="7" t="s">
        <v>4240</v>
      </c>
      <c r="D1186" s="7" t="s">
        <v>3044</v>
      </c>
      <c r="E1186" s="7" t="s">
        <v>3043</v>
      </c>
      <c r="F1186" s="4" t="s">
        <v>7</v>
      </c>
      <c r="G1186" s="4" t="s">
        <v>8</v>
      </c>
      <c r="H1186" s="4" t="s">
        <v>7</v>
      </c>
      <c r="I1186" s="3">
        <v>4</v>
      </c>
      <c r="J1186" s="3" t="s">
        <v>1970</v>
      </c>
      <c r="K1186" s="3" t="s">
        <v>3092</v>
      </c>
      <c r="L1186" s="3" t="s">
        <v>348</v>
      </c>
      <c r="M1186" s="3" t="s">
        <v>4243</v>
      </c>
      <c r="N1186" s="3" t="s">
        <v>4242</v>
      </c>
      <c r="P1186" s="3" t="s">
        <v>669</v>
      </c>
      <c r="Q1186" s="3" t="s">
        <v>1475</v>
      </c>
      <c r="R1186" s="3" t="s">
        <v>2434</v>
      </c>
      <c r="S1186" s="2" t="str">
        <f>IF(P1186="심사불필요","-",VLOOKUP(K1186,'[1]자격증 backdata'!A:G,7,0))</f>
        <v>-</v>
      </c>
      <c r="T1186" s="2" t="str">
        <f>IF(S1186="-","-",IF(COUNTIFS(B:B,B1186,S:S,"필수")&gt;0,"자격요건충족","확인필요"))</f>
        <v>-</v>
      </c>
      <c r="U1186" s="2"/>
      <c r="W1186" s="2">
        <f>IF(Q1186="4급","심사불필요",VLOOKUP(K1186,'[1]자격증 backdata'!A:B,2,0))</f>
        <v>4</v>
      </c>
      <c r="X1186" s="3">
        <f>IF(R1186="A", MIN(20, SUMIFS(W:W, B:B, B1186, R:R, "A")),IF(R1186="B", MIN(30, SUMIFS(W:W, B:B, B1186, R:R, "B")),"비해당분야"))</f>
        <v>12</v>
      </c>
      <c r="Y1186" s="3" t="str">
        <f>IF(R1186="C",MIN(30,IF(COUNTIFS(B:B,B1186,W:W,"가1")=1,25,IF(COUNTIFS(B:B,B1186,W:W,"가1")&gt;=2,30,0))+IF(COUNTIFS(B:B,B1186,W:W,"나1")&gt;=4,30,IF(COUNTIFS(B:B,B1186,W:W,"나1")=3,26,IF(COUNTIFS(B:B,B1186,W:W,"나1")=2,22,IF(COUNTIFS(B:B,B1186,W:W,"나1")=1,18,0)))))+MIN(30,IF(COUNTIFS(B:B,B1186,W:W,"가2")=1,25,IF(COUNTIFS(B:B,B1186,W:W,"가2")&gt;=2,30,0))+IF(COUNTIFS(B:B,B1186,W:W,"나2")=3,30,IF(COUNTIFS(B:B,B1186,W:W,"나2")=2,25,IF(COUNTIFS(B:B,B1186,W:W,"나2")=1,20,0)))),"비해당분야")</f>
        <v>비해당분야</v>
      </c>
      <c r="Z1186" s="3" t="str">
        <f>IF(R1186="C",VLOOKUP(K1186,'[1]자격증 backdata'!A:F,6,0),"비해당분야")</f>
        <v>비해당분야</v>
      </c>
      <c r="AA1186" s="3" t="str">
        <f>IF(R1186="C",SUMIF(B:B,B1186,Z:Z),"비해당분야")</f>
        <v>비해당분야</v>
      </c>
      <c r="AB1186" s="3" t="str">
        <f>IF(R1186="C",SUM(Y1186,AA1186),"비해당분야")</f>
        <v>비해당분야</v>
      </c>
      <c r="AC1186" s="3">
        <f>IF(R1186="C",AB1186,X1186)</f>
        <v>12</v>
      </c>
      <c r="AD1186" s="3">
        <f>VLOOKUP(K1186,'[1]자격증 backdata'!A:D,4,0)</f>
        <v>0</v>
      </c>
      <c r="AE1186" s="3">
        <f>IF(_xlfn.MAXIFS(AD:AD,B:B,B1186)&gt;10,10,_xlfn.MAXIFS(AD:AD,B:B,B1186))</f>
        <v>5</v>
      </c>
      <c r="AG1186" s="2">
        <f>VLOOKUP(K1186,'[1]자격증 backdata'!A:C,3,0)</f>
        <v>0</v>
      </c>
      <c r="AH1186" s="2">
        <f>COUNTIFS($B:$B,$B1186,$AG:$AG,AH$1)</f>
        <v>0</v>
      </c>
      <c r="AI1186" s="2">
        <f>COUNTIFS($B:$B,$B1186,$AG:$AG,AI$1)</f>
        <v>0</v>
      </c>
      <c r="AJ1186" s="2">
        <f>COUNTIFS($B:$B,$B1186,$AG:$AG,AJ$1)</f>
        <v>0</v>
      </c>
      <c r="AK1186" s="2">
        <f>COUNTIFS($B:$B,$B1186,$AG:$AG,AK$1)</f>
        <v>0</v>
      </c>
      <c r="AL1186" s="2">
        <f>COUNTIFS($B:$B,$B1186,$AG:$AG,AL$1)</f>
        <v>0</v>
      </c>
      <c r="AM1186" s="2">
        <f>COUNTIFS($B:$B,$B1186,$AG:$AG,AM$1)</f>
        <v>0</v>
      </c>
      <c r="AN1186" s="2">
        <f>COUNTIFS($B:$B,$B1186,$AG:$AG,AN$1)</f>
        <v>0</v>
      </c>
      <c r="AO1186" s="2">
        <f>COUNTIFS($B:$B,$B1186,$AG:$AG,AO$1)</f>
        <v>0</v>
      </c>
      <c r="AP1186" s="2">
        <f>COUNTIFS($B:$B,$B1186,$AG:$AG,AP$1)</f>
        <v>1</v>
      </c>
      <c r="AQ1186" s="2">
        <f>COUNTIFS($B:$B,$B1186,$AG:$AG,AQ$1)</f>
        <v>1</v>
      </c>
      <c r="AR1186" s="2">
        <f>COUNTIFS($B:$B,$B1186,$AG:$AG,AR$1)</f>
        <v>0</v>
      </c>
      <c r="AS1186" s="2">
        <f>COUNTIFS($B:$B,$B1186,$AG:$AG,AS$1)</f>
        <v>0</v>
      </c>
      <c r="AT1186" s="2">
        <f>COUNTIFS($B:$B,$B1186,$AG:$AG,AT$1)</f>
        <v>1</v>
      </c>
      <c r="AU1186" s="2">
        <f>COUNTIFS($B:$B,$B1186,$AG:$AG,AU$1)</f>
        <v>0</v>
      </c>
    </row>
    <row r="1187" spans="1:47" ht="15" customHeight="1" x14ac:dyDescent="0.35">
      <c r="A1187" s="7">
        <f>IF(B1186=B1187,A1186,A1186+1)</f>
        <v>400</v>
      </c>
      <c r="B1187" s="7" t="s">
        <v>4241</v>
      </c>
      <c r="C1187" s="7" t="s">
        <v>4240</v>
      </c>
      <c r="D1187" s="7" t="s">
        <v>3044</v>
      </c>
      <c r="E1187" s="7" t="s">
        <v>3043</v>
      </c>
      <c r="F1187" s="4" t="s">
        <v>7</v>
      </c>
      <c r="G1187" s="4" t="s">
        <v>8</v>
      </c>
      <c r="H1187" s="4" t="s">
        <v>7</v>
      </c>
      <c r="I1187" s="3">
        <v>5</v>
      </c>
      <c r="J1187" s="3" t="s">
        <v>364</v>
      </c>
      <c r="K1187" s="3" t="s">
        <v>3075</v>
      </c>
      <c r="L1187" s="3" t="s">
        <v>254</v>
      </c>
      <c r="M1187" s="3" t="s">
        <v>4239</v>
      </c>
      <c r="N1187" s="3" t="s">
        <v>3838</v>
      </c>
      <c r="P1187" s="3" t="s">
        <v>669</v>
      </c>
      <c r="Q1187" s="3" t="s">
        <v>1475</v>
      </c>
      <c r="R1187" s="3" t="s">
        <v>2434</v>
      </c>
      <c r="S1187" s="2" t="str">
        <f>IF(P1187="심사불필요","-",VLOOKUP(K1187,'[1]자격증 backdata'!A:G,7,0))</f>
        <v>-</v>
      </c>
      <c r="T1187" s="2" t="str">
        <f>IF(S1187="-","-",IF(COUNTIFS(B:B,B1187,S:S,"필수")&gt;0,"자격요건충족","확인필요"))</f>
        <v>-</v>
      </c>
      <c r="U1187" s="2"/>
      <c r="W1187" s="2">
        <f>IF(Q1187="4급","심사불필요",VLOOKUP(K1187,'[1]자격증 backdata'!A:B,2,0))</f>
        <v>2</v>
      </c>
      <c r="X1187" s="3">
        <f>IF(R1187="A", MIN(20, SUMIFS(W:W, B:B, B1187, R:R, "A")),IF(R1187="B", MIN(30, SUMIFS(W:W, B:B, B1187, R:R, "B")),"비해당분야"))</f>
        <v>12</v>
      </c>
      <c r="Y1187" s="3" t="str">
        <f>IF(R1187="C",MIN(30,IF(COUNTIFS(B:B,B1187,W:W,"가1")=1,25,IF(COUNTIFS(B:B,B1187,W:W,"가1")&gt;=2,30,0))+IF(COUNTIFS(B:B,B1187,W:W,"나1")&gt;=4,30,IF(COUNTIFS(B:B,B1187,W:W,"나1")=3,26,IF(COUNTIFS(B:B,B1187,W:W,"나1")=2,22,IF(COUNTIFS(B:B,B1187,W:W,"나1")=1,18,0)))))+MIN(30,IF(COUNTIFS(B:B,B1187,W:W,"가2")=1,25,IF(COUNTIFS(B:B,B1187,W:W,"가2")&gt;=2,30,0))+IF(COUNTIFS(B:B,B1187,W:W,"나2")=3,30,IF(COUNTIFS(B:B,B1187,W:W,"나2")=2,25,IF(COUNTIFS(B:B,B1187,W:W,"나2")=1,20,0)))),"비해당분야")</f>
        <v>비해당분야</v>
      </c>
      <c r="Z1187" s="3" t="str">
        <f>IF(R1187="C",VLOOKUP(K1187,'[1]자격증 backdata'!A:F,6,0),"비해당분야")</f>
        <v>비해당분야</v>
      </c>
      <c r="AA1187" s="3" t="str">
        <f>IF(R1187="C",SUMIF(B:B,B1187,Z:Z),"비해당분야")</f>
        <v>비해당분야</v>
      </c>
      <c r="AB1187" s="3" t="str">
        <f>IF(R1187="C",SUM(Y1187,AA1187),"비해당분야")</f>
        <v>비해당분야</v>
      </c>
      <c r="AC1187" s="3">
        <f>IF(R1187="C",AB1187,X1187)</f>
        <v>12</v>
      </c>
      <c r="AD1187" s="3">
        <f>VLOOKUP(K1187,'[1]자격증 backdata'!A:D,4,0)</f>
        <v>0</v>
      </c>
      <c r="AE1187" s="3">
        <f>IF(_xlfn.MAXIFS(AD:AD,B:B,B1187)&gt;10,10,_xlfn.MAXIFS(AD:AD,B:B,B1187))</f>
        <v>5</v>
      </c>
      <c r="AG1187" s="2" t="str">
        <f>VLOOKUP(K1187,'[1]자격증 backdata'!A:C,3,0)</f>
        <v>J</v>
      </c>
      <c r="AH1187" s="2">
        <f>COUNTIFS($B:$B,$B1187,$AG:$AG,AH$1)</f>
        <v>0</v>
      </c>
      <c r="AI1187" s="2">
        <f>COUNTIFS($B:$B,$B1187,$AG:$AG,AI$1)</f>
        <v>0</v>
      </c>
      <c r="AJ1187" s="2">
        <f>COUNTIFS($B:$B,$B1187,$AG:$AG,AJ$1)</f>
        <v>0</v>
      </c>
      <c r="AK1187" s="2">
        <f>COUNTIFS($B:$B,$B1187,$AG:$AG,AK$1)</f>
        <v>0</v>
      </c>
      <c r="AL1187" s="2">
        <f>COUNTIFS($B:$B,$B1187,$AG:$AG,AL$1)</f>
        <v>0</v>
      </c>
      <c r="AM1187" s="2">
        <f>COUNTIFS($B:$B,$B1187,$AG:$AG,AM$1)</f>
        <v>0</v>
      </c>
      <c r="AN1187" s="2">
        <f>COUNTIFS($B:$B,$B1187,$AG:$AG,AN$1)</f>
        <v>0</v>
      </c>
      <c r="AO1187" s="2">
        <f>COUNTIFS($B:$B,$B1187,$AG:$AG,AO$1)</f>
        <v>0</v>
      </c>
      <c r="AP1187" s="2">
        <f>COUNTIFS($B:$B,$B1187,$AG:$AG,AP$1)</f>
        <v>1</v>
      </c>
      <c r="AQ1187" s="2">
        <f>COUNTIFS($B:$B,$B1187,$AG:$AG,AQ$1)</f>
        <v>1</v>
      </c>
      <c r="AR1187" s="2">
        <f>COUNTIFS($B:$B,$B1187,$AG:$AG,AR$1)</f>
        <v>0</v>
      </c>
      <c r="AS1187" s="2">
        <f>COUNTIFS($B:$B,$B1187,$AG:$AG,AS$1)</f>
        <v>0</v>
      </c>
      <c r="AT1187" s="2">
        <f>COUNTIFS($B:$B,$B1187,$AG:$AG,AT$1)</f>
        <v>1</v>
      </c>
      <c r="AU1187" s="2">
        <f>COUNTIFS($B:$B,$B1187,$AG:$AG,AU$1)</f>
        <v>0</v>
      </c>
    </row>
    <row r="1188" spans="1:47" ht="15" customHeight="1" x14ac:dyDescent="0.35">
      <c r="A1188" s="4">
        <f>IF(B1187=B1188,A1187,A1187+1)</f>
        <v>401</v>
      </c>
      <c r="B1188" s="4" t="s">
        <v>4237</v>
      </c>
      <c r="C1188" s="4" t="s">
        <v>4236</v>
      </c>
      <c r="D1188" s="4" t="s">
        <v>3044</v>
      </c>
      <c r="E1188" s="4" t="s">
        <v>3043</v>
      </c>
      <c r="F1188" s="4" t="s">
        <v>7</v>
      </c>
      <c r="G1188" s="4" t="s">
        <v>8</v>
      </c>
      <c r="H1188" s="4" t="s">
        <v>7</v>
      </c>
      <c r="I1188" s="4">
        <v>1</v>
      </c>
      <c r="J1188" s="4" t="s">
        <v>69</v>
      </c>
      <c r="K1188" s="4" t="s">
        <v>3065</v>
      </c>
      <c r="L1188" s="4" t="s">
        <v>36</v>
      </c>
      <c r="M1188" s="4" t="s">
        <v>4238</v>
      </c>
      <c r="N1188" s="4" t="s">
        <v>784</v>
      </c>
      <c r="P1188" s="4" t="s">
        <v>669</v>
      </c>
      <c r="Q1188" s="4" t="s">
        <v>1475</v>
      </c>
      <c r="R1188" s="4" t="s">
        <v>2434</v>
      </c>
      <c r="S1188" s="5" t="str">
        <f>IF(P1188="심사불필요","-",VLOOKUP(K1188,'[1]자격증 backdata'!A:G,7,0))</f>
        <v>-</v>
      </c>
      <c r="T1188" s="5" t="str">
        <f>IF(S1188="-","-",IF(COUNTIFS(B:B,B1188,S:S,"필수")&gt;0,"자격요건충족","확인필요"))</f>
        <v>-</v>
      </c>
      <c r="U1188" s="5"/>
      <c r="W1188" s="5">
        <f>IF(Q1188="4급","심사불필요",VLOOKUP(K1188,'[1]자격증 backdata'!A:B,2,0))</f>
        <v>0</v>
      </c>
      <c r="X1188" s="4">
        <f>IF(R1188="A", MIN(20, SUMIFS(W:W, B:B, B1188, R:R, "A")),IF(R1188="B", MIN(30, SUMIFS(W:W, B:B, B1188, R:R, "B")),"비해당분야"))</f>
        <v>4</v>
      </c>
      <c r="Y1188" s="4" t="str">
        <f>IF(R1188="C",MIN(30,IF(COUNTIFS(B:B,B1188,W:W,"가1")=1,25,IF(COUNTIFS(B:B,B1188,W:W,"가1")&gt;=2,30,0))+IF(COUNTIFS(B:B,B1188,W:W,"나1")&gt;=4,30,IF(COUNTIFS(B:B,B1188,W:W,"나1")=3,26,IF(COUNTIFS(B:B,B1188,W:W,"나1")=2,22,IF(COUNTIFS(B:B,B1188,W:W,"나1")=1,18,0)))))+MIN(30,IF(COUNTIFS(B:B,B1188,W:W,"가2")=1,25,IF(COUNTIFS(B:B,B1188,W:W,"가2")&gt;=2,30,0))+IF(COUNTIFS(B:B,B1188,W:W,"나2")=3,30,IF(COUNTIFS(B:B,B1188,W:W,"나2")=2,25,IF(COUNTIFS(B:B,B1188,W:W,"나2")=1,20,0)))),"비해당분야")</f>
        <v>비해당분야</v>
      </c>
      <c r="Z1188" s="4" t="str">
        <f>IF(R1188="C",VLOOKUP(K1188,'[1]자격증 backdata'!A:F,6,0),"비해당분야")</f>
        <v>비해당분야</v>
      </c>
      <c r="AA1188" s="4" t="str">
        <f>IF(R1188="C",SUMIF(B:B,B1188,Z:Z),"비해당분야")</f>
        <v>비해당분야</v>
      </c>
      <c r="AB1188" s="4" t="str">
        <f>IF(R1188="C",SUM(Y1188,AA1188),"비해당분야")</f>
        <v>비해당분야</v>
      </c>
      <c r="AC1188" s="4">
        <f>IF(R1188="C",AB1188,X1188)</f>
        <v>4</v>
      </c>
      <c r="AD1188" s="4">
        <f>VLOOKUP(K1188,'[1]자격증 backdata'!A:D,4,0)</f>
        <v>5</v>
      </c>
      <c r="AE1188" s="4">
        <f>IF(_xlfn.MAXIFS(AD:AD,B:B,B1188)&gt;10,10,_xlfn.MAXIFS(AD:AD,B:B,B1188))</f>
        <v>5</v>
      </c>
      <c r="AG1188" s="5">
        <f>VLOOKUP(K1188,'[1]자격증 backdata'!A:C,3,0)</f>
        <v>0</v>
      </c>
      <c r="AH1188" s="5">
        <f>COUNTIFS($B:$B,$B1188,$AG:$AG,AH$1)</f>
        <v>0</v>
      </c>
      <c r="AI1188" s="5">
        <f>COUNTIFS($B:$B,$B1188,$AG:$AG,AI$1)</f>
        <v>0</v>
      </c>
      <c r="AJ1188" s="5">
        <f>COUNTIFS($B:$B,$B1188,$AG:$AG,AJ$1)</f>
        <v>0</v>
      </c>
      <c r="AK1188" s="5">
        <f>COUNTIFS($B:$B,$B1188,$AG:$AG,AK$1)</f>
        <v>0</v>
      </c>
      <c r="AL1188" s="5">
        <f>COUNTIFS($B:$B,$B1188,$AG:$AG,AL$1)</f>
        <v>0</v>
      </c>
      <c r="AM1188" s="5">
        <f>COUNTIFS($B:$B,$B1188,$AG:$AG,AM$1)</f>
        <v>0</v>
      </c>
      <c r="AN1188" s="5">
        <f>COUNTIFS($B:$B,$B1188,$AG:$AG,AN$1)</f>
        <v>0</v>
      </c>
      <c r="AO1188" s="5">
        <f>COUNTIFS($B:$B,$B1188,$AG:$AG,AO$1)</f>
        <v>0</v>
      </c>
      <c r="AP1188" s="5">
        <f>COUNTIFS($B:$B,$B1188,$AG:$AG,AP$1)</f>
        <v>0</v>
      </c>
      <c r="AQ1188" s="5">
        <f>COUNTIFS($B:$B,$B1188,$AG:$AG,AQ$1)</f>
        <v>0</v>
      </c>
      <c r="AR1188" s="5">
        <f>COUNTIFS($B:$B,$B1188,$AG:$AG,AR$1)</f>
        <v>0</v>
      </c>
      <c r="AS1188" s="5">
        <f>COUNTIFS($B:$B,$B1188,$AG:$AG,AS$1)</f>
        <v>0</v>
      </c>
      <c r="AT1188" s="5">
        <f>COUNTIFS($B:$B,$B1188,$AG:$AG,AT$1)</f>
        <v>1</v>
      </c>
      <c r="AU1188" s="5">
        <f>COUNTIFS($B:$B,$B1188,$AG:$AG,AU$1)</f>
        <v>0</v>
      </c>
    </row>
    <row r="1189" spans="1:47" ht="15" customHeight="1" x14ac:dyDescent="0.35">
      <c r="A1189" s="6">
        <f>IF(B1188=B1189,A1188,A1188+1)</f>
        <v>401</v>
      </c>
      <c r="B1189" s="6" t="s">
        <v>4237</v>
      </c>
      <c r="C1189" s="6" t="s">
        <v>4236</v>
      </c>
      <c r="D1189" s="6" t="s">
        <v>3044</v>
      </c>
      <c r="E1189" s="6" t="s">
        <v>3043</v>
      </c>
      <c r="F1189" s="4" t="s">
        <v>7</v>
      </c>
      <c r="G1189" s="4" t="s">
        <v>8</v>
      </c>
      <c r="H1189" s="4" t="s">
        <v>7</v>
      </c>
      <c r="I1189" s="4">
        <v>2</v>
      </c>
      <c r="J1189" s="4" t="s">
        <v>106</v>
      </c>
      <c r="K1189" s="4" t="s">
        <v>3057</v>
      </c>
      <c r="L1189" s="4" t="s">
        <v>55</v>
      </c>
      <c r="M1189" s="4" t="s">
        <v>4235</v>
      </c>
      <c r="N1189" s="4" t="s">
        <v>4234</v>
      </c>
      <c r="P1189" s="4" t="s">
        <v>669</v>
      </c>
      <c r="Q1189" s="4" t="s">
        <v>1475</v>
      </c>
      <c r="R1189" s="4" t="s">
        <v>2434</v>
      </c>
      <c r="S1189" s="5" t="str">
        <f>IF(P1189="심사불필요","-",VLOOKUP(K1189,'[1]자격증 backdata'!A:G,7,0))</f>
        <v>-</v>
      </c>
      <c r="T1189" s="5" t="str">
        <f>IF(S1189="-","-",IF(COUNTIFS(B:B,B1189,S:S,"필수")&gt;0,"자격요건충족","확인필요"))</f>
        <v>-</v>
      </c>
      <c r="U1189" s="5"/>
      <c r="W1189" s="5">
        <f>IF(Q1189="4급","심사불필요",VLOOKUP(K1189,'[1]자격증 backdata'!A:B,2,0))</f>
        <v>4</v>
      </c>
      <c r="X1189" s="4">
        <f>IF(R1189="A", MIN(20, SUMIFS(W:W, B:B, B1189, R:R, "A")),IF(R1189="B", MIN(30, SUMIFS(W:W, B:B, B1189, R:R, "B")),"비해당분야"))</f>
        <v>4</v>
      </c>
      <c r="Y1189" s="4" t="str">
        <f>IF(R1189="C",MIN(30,IF(COUNTIFS(B:B,B1189,W:W,"가1")=1,25,IF(COUNTIFS(B:B,B1189,W:W,"가1")&gt;=2,30,0))+IF(COUNTIFS(B:B,B1189,W:W,"나1")&gt;=4,30,IF(COUNTIFS(B:B,B1189,W:W,"나1")=3,26,IF(COUNTIFS(B:B,B1189,W:W,"나1")=2,22,IF(COUNTIFS(B:B,B1189,W:W,"나1")=1,18,0)))))+MIN(30,IF(COUNTIFS(B:B,B1189,W:W,"가2")=1,25,IF(COUNTIFS(B:B,B1189,W:W,"가2")&gt;=2,30,0))+IF(COUNTIFS(B:B,B1189,W:W,"나2")=3,30,IF(COUNTIFS(B:B,B1189,W:W,"나2")=2,25,IF(COUNTIFS(B:B,B1189,W:W,"나2")=1,20,0)))),"비해당분야")</f>
        <v>비해당분야</v>
      </c>
      <c r="Z1189" s="4" t="str">
        <f>IF(R1189="C",VLOOKUP(K1189,'[1]자격증 backdata'!A:F,6,0),"비해당분야")</f>
        <v>비해당분야</v>
      </c>
      <c r="AA1189" s="4" t="str">
        <f>IF(R1189="C",SUMIF(B:B,B1189,Z:Z),"비해당분야")</f>
        <v>비해당분야</v>
      </c>
      <c r="AB1189" s="4" t="str">
        <f>IF(R1189="C",SUM(Y1189,AA1189),"비해당분야")</f>
        <v>비해당분야</v>
      </c>
      <c r="AC1189" s="4">
        <f>IF(R1189="C",AB1189,X1189)</f>
        <v>4</v>
      </c>
      <c r="AD1189" s="4">
        <f>VLOOKUP(K1189,'[1]자격증 backdata'!A:D,4,0)</f>
        <v>0</v>
      </c>
      <c r="AE1189" s="4">
        <f>IF(_xlfn.MAXIFS(AD:AD,B:B,B1189)&gt;10,10,_xlfn.MAXIFS(AD:AD,B:B,B1189))</f>
        <v>5</v>
      </c>
      <c r="AG1189" s="5" t="str">
        <f>VLOOKUP(K1189,'[1]자격증 backdata'!A:C,3,0)</f>
        <v>M</v>
      </c>
      <c r="AH1189" s="5">
        <f>COUNTIFS($B:$B,$B1189,$AG:$AG,AH$1)</f>
        <v>0</v>
      </c>
      <c r="AI1189" s="5">
        <f>COUNTIFS($B:$B,$B1189,$AG:$AG,AI$1)</f>
        <v>0</v>
      </c>
      <c r="AJ1189" s="5">
        <f>COUNTIFS($B:$B,$B1189,$AG:$AG,AJ$1)</f>
        <v>0</v>
      </c>
      <c r="AK1189" s="5">
        <f>COUNTIFS($B:$B,$B1189,$AG:$AG,AK$1)</f>
        <v>0</v>
      </c>
      <c r="AL1189" s="5">
        <f>COUNTIFS($B:$B,$B1189,$AG:$AG,AL$1)</f>
        <v>0</v>
      </c>
      <c r="AM1189" s="5">
        <f>COUNTIFS($B:$B,$B1189,$AG:$AG,AM$1)</f>
        <v>0</v>
      </c>
      <c r="AN1189" s="5">
        <f>COUNTIFS($B:$B,$B1189,$AG:$AG,AN$1)</f>
        <v>0</v>
      </c>
      <c r="AO1189" s="5">
        <f>COUNTIFS($B:$B,$B1189,$AG:$AG,AO$1)</f>
        <v>0</v>
      </c>
      <c r="AP1189" s="5">
        <f>COUNTIFS($B:$B,$B1189,$AG:$AG,AP$1)</f>
        <v>0</v>
      </c>
      <c r="AQ1189" s="5">
        <f>COUNTIFS($B:$B,$B1189,$AG:$AG,AQ$1)</f>
        <v>0</v>
      </c>
      <c r="AR1189" s="5">
        <f>COUNTIFS($B:$B,$B1189,$AG:$AG,AR$1)</f>
        <v>0</v>
      </c>
      <c r="AS1189" s="5">
        <f>COUNTIFS($B:$B,$B1189,$AG:$AG,AS$1)</f>
        <v>0</v>
      </c>
      <c r="AT1189" s="5">
        <f>COUNTIFS($B:$B,$B1189,$AG:$AG,AT$1)</f>
        <v>1</v>
      </c>
      <c r="AU1189" s="5">
        <f>COUNTIFS($B:$B,$B1189,$AG:$AG,AU$1)</f>
        <v>0</v>
      </c>
    </row>
    <row r="1190" spans="1:47" ht="15" customHeight="1" x14ac:dyDescent="0.35">
      <c r="A1190" s="3">
        <f>IF(B1189=B1190,A1189,A1189+1)</f>
        <v>402</v>
      </c>
      <c r="B1190" s="3" t="s">
        <v>4229</v>
      </c>
      <c r="C1190" s="3" t="s">
        <v>4228</v>
      </c>
      <c r="D1190" s="3" t="s">
        <v>3044</v>
      </c>
      <c r="E1190" s="3" t="s">
        <v>3043</v>
      </c>
      <c r="F1190" s="4" t="s">
        <v>7</v>
      </c>
      <c r="G1190" s="4" t="s">
        <v>8</v>
      </c>
      <c r="H1190" s="4" t="s">
        <v>7</v>
      </c>
      <c r="I1190" s="3">
        <v>1</v>
      </c>
      <c r="J1190" s="3" t="s">
        <v>2899</v>
      </c>
      <c r="K1190" s="3" t="s">
        <v>3621</v>
      </c>
      <c r="L1190" s="3" t="s">
        <v>348</v>
      </c>
      <c r="M1190" s="3" t="s">
        <v>4233</v>
      </c>
      <c r="N1190" s="3" t="s">
        <v>1630</v>
      </c>
      <c r="P1190" s="3" t="s">
        <v>669</v>
      </c>
      <c r="Q1190" s="3" t="s">
        <v>1475</v>
      </c>
      <c r="R1190" s="3" t="s">
        <v>2434</v>
      </c>
      <c r="S1190" s="2" t="str">
        <f>IF(P1190="심사불필요","-",VLOOKUP(K1190,'[1]자격증 backdata'!A:G,7,0))</f>
        <v>-</v>
      </c>
      <c r="T1190" s="2" t="str">
        <f>IF(S1190="-","-",IF(COUNTIFS(B:B,B1190,S:S,"필수")&gt;0,"자격요건충족","확인필요"))</f>
        <v>-</v>
      </c>
      <c r="U1190" s="2"/>
      <c r="W1190" s="2">
        <f>IF(Q1190="4급","심사불필요",VLOOKUP(K1190,'[1]자격증 backdata'!A:B,2,0))</f>
        <v>4</v>
      </c>
      <c r="X1190" s="3">
        <f>IF(R1190="A", MIN(20, SUMIFS(W:W, B:B, B1190, R:R, "A")),IF(R1190="B", MIN(30, SUMIFS(W:W, B:B, B1190, R:R, "B")),"비해당분야"))</f>
        <v>12</v>
      </c>
      <c r="Y1190" s="3" t="str">
        <f>IF(R1190="C",MIN(30,IF(COUNTIFS(B:B,B1190,W:W,"가1")=1,25,IF(COUNTIFS(B:B,B1190,W:W,"가1")&gt;=2,30,0))+IF(COUNTIFS(B:B,B1190,W:W,"나1")&gt;=4,30,IF(COUNTIFS(B:B,B1190,W:W,"나1")=3,26,IF(COUNTIFS(B:B,B1190,W:W,"나1")=2,22,IF(COUNTIFS(B:B,B1190,W:W,"나1")=1,18,0)))))+MIN(30,IF(COUNTIFS(B:B,B1190,W:W,"가2")=1,25,IF(COUNTIFS(B:B,B1190,W:W,"가2")&gt;=2,30,0))+IF(COUNTIFS(B:B,B1190,W:W,"나2")=3,30,IF(COUNTIFS(B:B,B1190,W:W,"나2")=2,25,IF(COUNTIFS(B:B,B1190,W:W,"나2")=1,20,0)))),"비해당분야")</f>
        <v>비해당분야</v>
      </c>
      <c r="Z1190" s="3" t="str">
        <f>IF(R1190="C",VLOOKUP(K1190,'[1]자격증 backdata'!A:F,6,0),"비해당분야")</f>
        <v>비해당분야</v>
      </c>
      <c r="AA1190" s="3" t="str">
        <f>IF(R1190="C",SUMIF(B:B,B1190,Z:Z),"비해당분야")</f>
        <v>비해당분야</v>
      </c>
      <c r="AB1190" s="3" t="str">
        <f>IF(R1190="C",SUM(Y1190,AA1190),"비해당분야")</f>
        <v>비해당분야</v>
      </c>
      <c r="AC1190" s="3">
        <f>IF(R1190="C",AB1190,X1190)</f>
        <v>12</v>
      </c>
      <c r="AD1190" s="3">
        <f>VLOOKUP(K1190,'[1]자격증 backdata'!A:D,4,0)</f>
        <v>0</v>
      </c>
      <c r="AE1190" s="3">
        <f>IF(_xlfn.MAXIFS(AD:AD,B:B,B1190)&gt;10,10,_xlfn.MAXIFS(AD:AD,B:B,B1190))</f>
        <v>5</v>
      </c>
      <c r="AG1190" s="2" t="str">
        <f>VLOOKUP(K1190,'[1]자격증 backdata'!A:C,3,0)</f>
        <v>N</v>
      </c>
      <c r="AH1190" s="2">
        <f>COUNTIFS($B:$B,$B1190,$AG:$AG,AH$1)</f>
        <v>0</v>
      </c>
      <c r="AI1190" s="2">
        <f>COUNTIFS($B:$B,$B1190,$AG:$AG,AI$1)</f>
        <v>0</v>
      </c>
      <c r="AJ1190" s="2">
        <f>COUNTIFS($B:$B,$B1190,$AG:$AG,AJ$1)</f>
        <v>0</v>
      </c>
      <c r="AK1190" s="2">
        <f>COUNTIFS($B:$B,$B1190,$AG:$AG,AK$1)</f>
        <v>0</v>
      </c>
      <c r="AL1190" s="2">
        <f>COUNTIFS($B:$B,$B1190,$AG:$AG,AL$1)</f>
        <v>0</v>
      </c>
      <c r="AM1190" s="2">
        <f>COUNTIFS($B:$B,$B1190,$AG:$AG,AM$1)</f>
        <v>0</v>
      </c>
      <c r="AN1190" s="2">
        <f>COUNTIFS($B:$B,$B1190,$AG:$AG,AN$1)</f>
        <v>0</v>
      </c>
      <c r="AO1190" s="2">
        <f>COUNTIFS($B:$B,$B1190,$AG:$AG,AO$1)</f>
        <v>0</v>
      </c>
      <c r="AP1190" s="2">
        <f>COUNTIFS($B:$B,$B1190,$AG:$AG,AP$1)</f>
        <v>0</v>
      </c>
      <c r="AQ1190" s="2">
        <f>COUNTIFS($B:$B,$B1190,$AG:$AG,AQ$1)</f>
        <v>1</v>
      </c>
      <c r="AR1190" s="2">
        <f>COUNTIFS($B:$B,$B1190,$AG:$AG,AR$1)</f>
        <v>0</v>
      </c>
      <c r="AS1190" s="2">
        <f>COUNTIFS($B:$B,$B1190,$AG:$AG,AS$1)</f>
        <v>0</v>
      </c>
      <c r="AT1190" s="2">
        <f>COUNTIFS($B:$B,$B1190,$AG:$AG,AT$1)</f>
        <v>1</v>
      </c>
      <c r="AU1190" s="2">
        <f>COUNTIFS($B:$B,$B1190,$AG:$AG,AU$1)</f>
        <v>1</v>
      </c>
    </row>
    <row r="1191" spans="1:47" ht="15" customHeight="1" x14ac:dyDescent="0.35">
      <c r="A1191" s="7">
        <f>IF(B1190=B1191,A1190,A1190+1)</f>
        <v>402</v>
      </c>
      <c r="B1191" s="7" t="s">
        <v>4229</v>
      </c>
      <c r="C1191" s="7" t="s">
        <v>4228</v>
      </c>
      <c r="D1191" s="7" t="s">
        <v>3044</v>
      </c>
      <c r="E1191" s="7" t="s">
        <v>3043</v>
      </c>
      <c r="F1191" s="4" t="s">
        <v>7</v>
      </c>
      <c r="G1191" s="4" t="s">
        <v>8</v>
      </c>
      <c r="H1191" s="4" t="s">
        <v>7</v>
      </c>
      <c r="I1191" s="3">
        <v>2</v>
      </c>
      <c r="J1191" s="3" t="s">
        <v>28</v>
      </c>
      <c r="K1191" s="3" t="s">
        <v>3061</v>
      </c>
      <c r="L1191" s="3" t="s">
        <v>26</v>
      </c>
      <c r="M1191" s="3" t="s">
        <v>4232</v>
      </c>
      <c r="N1191" s="3" t="s">
        <v>599</v>
      </c>
      <c r="P1191" s="3" t="s">
        <v>669</v>
      </c>
      <c r="Q1191" s="3" t="s">
        <v>1475</v>
      </c>
      <c r="R1191" s="3" t="s">
        <v>2434</v>
      </c>
      <c r="S1191" s="2" t="str">
        <f>IF(P1191="심사불필요","-",VLOOKUP(K1191,'[1]자격증 backdata'!A:G,7,0))</f>
        <v>-</v>
      </c>
      <c r="T1191" s="2" t="str">
        <f>IF(S1191="-","-",IF(COUNTIFS(B:B,B1191,S:S,"필수")&gt;0,"자격요건충족","확인필요"))</f>
        <v>-</v>
      </c>
      <c r="U1191" s="2"/>
      <c r="W1191" s="2">
        <f>IF(Q1191="4급","심사불필요",VLOOKUP(K1191,'[1]자격증 backdata'!A:B,2,0))</f>
        <v>2</v>
      </c>
      <c r="X1191" s="3">
        <f>IF(R1191="A", MIN(20, SUMIFS(W:W, B:B, B1191, R:R, "A")),IF(R1191="B", MIN(30, SUMIFS(W:W, B:B, B1191, R:R, "B")),"비해당분야"))</f>
        <v>12</v>
      </c>
      <c r="Y1191" s="3" t="str">
        <f>IF(R1191="C",MIN(30,IF(COUNTIFS(B:B,B1191,W:W,"가1")=1,25,IF(COUNTIFS(B:B,B1191,W:W,"가1")&gt;=2,30,0))+IF(COUNTIFS(B:B,B1191,W:W,"나1")&gt;=4,30,IF(COUNTIFS(B:B,B1191,W:W,"나1")=3,26,IF(COUNTIFS(B:B,B1191,W:W,"나1")=2,22,IF(COUNTIFS(B:B,B1191,W:W,"나1")=1,18,0)))))+MIN(30,IF(COUNTIFS(B:B,B1191,W:W,"가2")=1,25,IF(COUNTIFS(B:B,B1191,W:W,"가2")&gt;=2,30,0))+IF(COUNTIFS(B:B,B1191,W:W,"나2")=3,30,IF(COUNTIFS(B:B,B1191,W:W,"나2")=2,25,IF(COUNTIFS(B:B,B1191,W:W,"나2")=1,20,0)))),"비해당분야")</f>
        <v>비해당분야</v>
      </c>
      <c r="Z1191" s="3" t="str">
        <f>IF(R1191="C",VLOOKUP(K1191,'[1]자격증 backdata'!A:F,6,0),"비해당분야")</f>
        <v>비해당분야</v>
      </c>
      <c r="AA1191" s="3" t="str">
        <f>IF(R1191="C",SUMIF(B:B,B1191,Z:Z),"비해당분야")</f>
        <v>비해당분야</v>
      </c>
      <c r="AB1191" s="3" t="str">
        <f>IF(R1191="C",SUM(Y1191,AA1191),"비해당분야")</f>
        <v>비해당분야</v>
      </c>
      <c r="AC1191" s="3">
        <f>IF(R1191="C",AB1191,X1191)</f>
        <v>12</v>
      </c>
      <c r="AD1191" s="3">
        <f>VLOOKUP(K1191,'[1]자격증 backdata'!A:D,4,0)</f>
        <v>0</v>
      </c>
      <c r="AE1191" s="3">
        <f>IF(_xlfn.MAXIFS(AD:AD,B:B,B1191)&gt;10,10,_xlfn.MAXIFS(AD:AD,B:B,B1191))</f>
        <v>5</v>
      </c>
      <c r="AG1191" s="2">
        <f>VLOOKUP(K1191,'[1]자격증 backdata'!A:C,3,0)</f>
        <v>0</v>
      </c>
      <c r="AH1191" s="2">
        <f>COUNTIFS($B:$B,$B1191,$AG:$AG,AH$1)</f>
        <v>0</v>
      </c>
      <c r="AI1191" s="2">
        <f>COUNTIFS($B:$B,$B1191,$AG:$AG,AI$1)</f>
        <v>0</v>
      </c>
      <c r="AJ1191" s="2">
        <f>COUNTIFS($B:$B,$B1191,$AG:$AG,AJ$1)</f>
        <v>0</v>
      </c>
      <c r="AK1191" s="2">
        <f>COUNTIFS($B:$B,$B1191,$AG:$AG,AK$1)</f>
        <v>0</v>
      </c>
      <c r="AL1191" s="2">
        <f>COUNTIFS($B:$B,$B1191,$AG:$AG,AL$1)</f>
        <v>0</v>
      </c>
      <c r="AM1191" s="2">
        <f>COUNTIFS($B:$B,$B1191,$AG:$AG,AM$1)</f>
        <v>0</v>
      </c>
      <c r="AN1191" s="2">
        <f>COUNTIFS($B:$B,$B1191,$AG:$AG,AN$1)</f>
        <v>0</v>
      </c>
      <c r="AO1191" s="2">
        <f>COUNTIFS($B:$B,$B1191,$AG:$AG,AO$1)</f>
        <v>0</v>
      </c>
      <c r="AP1191" s="2">
        <f>COUNTIFS($B:$B,$B1191,$AG:$AG,AP$1)</f>
        <v>0</v>
      </c>
      <c r="AQ1191" s="2">
        <f>COUNTIFS($B:$B,$B1191,$AG:$AG,AQ$1)</f>
        <v>1</v>
      </c>
      <c r="AR1191" s="2">
        <f>COUNTIFS($B:$B,$B1191,$AG:$AG,AR$1)</f>
        <v>0</v>
      </c>
      <c r="AS1191" s="2">
        <f>COUNTIFS($B:$B,$B1191,$AG:$AG,AS$1)</f>
        <v>0</v>
      </c>
      <c r="AT1191" s="2">
        <f>COUNTIFS($B:$B,$B1191,$AG:$AG,AT$1)</f>
        <v>1</v>
      </c>
      <c r="AU1191" s="2">
        <f>COUNTIFS($B:$B,$B1191,$AG:$AG,AU$1)</f>
        <v>1</v>
      </c>
    </row>
    <row r="1192" spans="1:47" ht="15" customHeight="1" x14ac:dyDescent="0.35">
      <c r="A1192" s="7">
        <f>IF(B1191=B1192,A1191,A1191+1)</f>
        <v>402</v>
      </c>
      <c r="B1192" s="7" t="s">
        <v>4229</v>
      </c>
      <c r="C1192" s="7" t="s">
        <v>4228</v>
      </c>
      <c r="D1192" s="7" t="s">
        <v>3044</v>
      </c>
      <c r="E1192" s="7" t="s">
        <v>3043</v>
      </c>
      <c r="F1192" s="4" t="s">
        <v>7</v>
      </c>
      <c r="G1192" s="4" t="s">
        <v>8</v>
      </c>
      <c r="H1192" s="4" t="s">
        <v>7</v>
      </c>
      <c r="I1192" s="3">
        <v>3</v>
      </c>
      <c r="J1192" s="3" t="s">
        <v>256</v>
      </c>
      <c r="K1192" s="3" t="s">
        <v>3690</v>
      </c>
      <c r="L1192" s="3" t="s">
        <v>254</v>
      </c>
      <c r="M1192" s="3" t="s">
        <v>4231</v>
      </c>
      <c r="N1192" s="3" t="s">
        <v>2750</v>
      </c>
      <c r="P1192" s="3" t="s">
        <v>669</v>
      </c>
      <c r="Q1192" s="3" t="s">
        <v>1475</v>
      </c>
      <c r="R1192" s="3" t="s">
        <v>2434</v>
      </c>
      <c r="S1192" s="2" t="str">
        <f>IF(P1192="심사불필요","-",VLOOKUP(K1192,'[1]자격증 backdata'!A:G,7,0))</f>
        <v>-</v>
      </c>
      <c r="T1192" s="2" t="str">
        <f>IF(S1192="-","-",IF(COUNTIFS(B:B,B1192,S:S,"필수")&gt;0,"자격요건충족","확인필요"))</f>
        <v>-</v>
      </c>
      <c r="U1192" s="2"/>
      <c r="W1192" s="2">
        <f>IF(Q1192="4급","심사불필요",VLOOKUP(K1192,'[1]자격증 backdata'!A:B,2,0))</f>
        <v>2</v>
      </c>
      <c r="X1192" s="3">
        <f>IF(R1192="A", MIN(20, SUMIFS(W:W, B:B, B1192, R:R, "A")),IF(R1192="B", MIN(30, SUMIFS(W:W, B:B, B1192, R:R, "B")),"비해당분야"))</f>
        <v>12</v>
      </c>
      <c r="Y1192" s="3" t="str">
        <f>IF(R1192="C",MIN(30,IF(COUNTIFS(B:B,B1192,W:W,"가1")=1,25,IF(COUNTIFS(B:B,B1192,W:W,"가1")&gt;=2,30,0))+IF(COUNTIFS(B:B,B1192,W:W,"나1")&gt;=4,30,IF(COUNTIFS(B:B,B1192,W:W,"나1")=3,26,IF(COUNTIFS(B:B,B1192,W:W,"나1")=2,22,IF(COUNTIFS(B:B,B1192,W:W,"나1")=1,18,0)))))+MIN(30,IF(COUNTIFS(B:B,B1192,W:W,"가2")=1,25,IF(COUNTIFS(B:B,B1192,W:W,"가2")&gt;=2,30,0))+IF(COUNTIFS(B:B,B1192,W:W,"나2")=3,30,IF(COUNTIFS(B:B,B1192,W:W,"나2")=2,25,IF(COUNTIFS(B:B,B1192,W:W,"나2")=1,20,0)))),"비해당분야")</f>
        <v>비해당분야</v>
      </c>
      <c r="Z1192" s="3" t="str">
        <f>IF(R1192="C",VLOOKUP(K1192,'[1]자격증 backdata'!A:F,6,0),"비해당분야")</f>
        <v>비해당분야</v>
      </c>
      <c r="AA1192" s="3" t="str">
        <f>IF(R1192="C",SUMIF(B:B,B1192,Z:Z),"비해당분야")</f>
        <v>비해당분야</v>
      </c>
      <c r="AB1192" s="3" t="str">
        <f>IF(R1192="C",SUM(Y1192,AA1192),"비해당분야")</f>
        <v>비해당분야</v>
      </c>
      <c r="AC1192" s="3">
        <f>IF(R1192="C",AB1192,X1192)</f>
        <v>12</v>
      </c>
      <c r="AD1192" s="3">
        <f>VLOOKUP(K1192,'[1]자격증 backdata'!A:D,4,0)</f>
        <v>0</v>
      </c>
      <c r="AE1192" s="3">
        <f>IF(_xlfn.MAXIFS(AD:AD,B:B,B1192)&gt;10,10,_xlfn.MAXIFS(AD:AD,B:B,B1192))</f>
        <v>5</v>
      </c>
      <c r="AG1192" s="2" t="str">
        <f>VLOOKUP(K1192,'[1]자격증 backdata'!A:C,3,0)</f>
        <v>J</v>
      </c>
      <c r="AH1192" s="2">
        <f>COUNTIFS($B:$B,$B1192,$AG:$AG,AH$1)</f>
        <v>0</v>
      </c>
      <c r="AI1192" s="2">
        <f>COUNTIFS($B:$B,$B1192,$AG:$AG,AI$1)</f>
        <v>0</v>
      </c>
      <c r="AJ1192" s="2">
        <f>COUNTIFS($B:$B,$B1192,$AG:$AG,AJ$1)</f>
        <v>0</v>
      </c>
      <c r="AK1192" s="2">
        <f>COUNTIFS($B:$B,$B1192,$AG:$AG,AK$1)</f>
        <v>0</v>
      </c>
      <c r="AL1192" s="2">
        <f>COUNTIFS($B:$B,$B1192,$AG:$AG,AL$1)</f>
        <v>0</v>
      </c>
      <c r="AM1192" s="2">
        <f>COUNTIFS($B:$B,$B1192,$AG:$AG,AM$1)</f>
        <v>0</v>
      </c>
      <c r="AN1192" s="2">
        <f>COUNTIFS($B:$B,$B1192,$AG:$AG,AN$1)</f>
        <v>0</v>
      </c>
      <c r="AO1192" s="2">
        <f>COUNTIFS($B:$B,$B1192,$AG:$AG,AO$1)</f>
        <v>0</v>
      </c>
      <c r="AP1192" s="2">
        <f>COUNTIFS($B:$B,$B1192,$AG:$AG,AP$1)</f>
        <v>0</v>
      </c>
      <c r="AQ1192" s="2">
        <f>COUNTIFS($B:$B,$B1192,$AG:$AG,AQ$1)</f>
        <v>1</v>
      </c>
      <c r="AR1192" s="2">
        <f>COUNTIFS($B:$B,$B1192,$AG:$AG,AR$1)</f>
        <v>0</v>
      </c>
      <c r="AS1192" s="2">
        <f>COUNTIFS($B:$B,$B1192,$AG:$AG,AS$1)</f>
        <v>0</v>
      </c>
      <c r="AT1192" s="2">
        <f>COUNTIFS($B:$B,$B1192,$AG:$AG,AT$1)</f>
        <v>1</v>
      </c>
      <c r="AU1192" s="2">
        <f>COUNTIFS($B:$B,$B1192,$AG:$AG,AU$1)</f>
        <v>1</v>
      </c>
    </row>
    <row r="1193" spans="1:47" ht="15" customHeight="1" x14ac:dyDescent="0.35">
      <c r="A1193" s="7">
        <f>IF(B1192=B1193,A1192,A1192+1)</f>
        <v>402</v>
      </c>
      <c r="B1193" s="7" t="s">
        <v>4229</v>
      </c>
      <c r="C1193" s="7" t="s">
        <v>4228</v>
      </c>
      <c r="D1193" s="7" t="s">
        <v>3044</v>
      </c>
      <c r="E1193" s="7" t="s">
        <v>3043</v>
      </c>
      <c r="F1193" s="4" t="s">
        <v>7</v>
      </c>
      <c r="G1193" s="4" t="s">
        <v>8</v>
      </c>
      <c r="H1193" s="4" t="s">
        <v>7</v>
      </c>
      <c r="I1193" s="3">
        <v>4</v>
      </c>
      <c r="J1193" s="3" t="s">
        <v>69</v>
      </c>
      <c r="K1193" s="3" t="s">
        <v>3065</v>
      </c>
      <c r="L1193" s="3" t="s">
        <v>36</v>
      </c>
      <c r="M1193" s="3" t="s">
        <v>4230</v>
      </c>
      <c r="N1193" s="3" t="s">
        <v>340</v>
      </c>
      <c r="P1193" s="3" t="s">
        <v>669</v>
      </c>
      <c r="Q1193" s="3" t="s">
        <v>1475</v>
      </c>
      <c r="R1193" s="3" t="s">
        <v>2434</v>
      </c>
      <c r="S1193" s="2" t="str">
        <f>IF(P1193="심사불필요","-",VLOOKUP(K1193,'[1]자격증 backdata'!A:G,7,0))</f>
        <v>-</v>
      </c>
      <c r="T1193" s="2" t="str">
        <f>IF(S1193="-","-",IF(COUNTIFS(B:B,B1193,S:S,"필수")&gt;0,"자격요건충족","확인필요"))</f>
        <v>-</v>
      </c>
      <c r="U1193" s="2"/>
      <c r="W1193" s="2">
        <f>IF(Q1193="4급","심사불필요",VLOOKUP(K1193,'[1]자격증 backdata'!A:B,2,0))</f>
        <v>0</v>
      </c>
      <c r="X1193" s="3">
        <f>IF(R1193="A", MIN(20, SUMIFS(W:W, B:B, B1193, R:R, "A")),IF(R1193="B", MIN(30, SUMIFS(W:W, B:B, B1193, R:R, "B")),"비해당분야"))</f>
        <v>12</v>
      </c>
      <c r="Y1193" s="3" t="str">
        <f>IF(R1193="C",MIN(30,IF(COUNTIFS(B:B,B1193,W:W,"가1")=1,25,IF(COUNTIFS(B:B,B1193,W:W,"가1")&gt;=2,30,0))+IF(COUNTIFS(B:B,B1193,W:W,"나1")&gt;=4,30,IF(COUNTIFS(B:B,B1193,W:W,"나1")=3,26,IF(COUNTIFS(B:B,B1193,W:W,"나1")=2,22,IF(COUNTIFS(B:B,B1193,W:W,"나1")=1,18,0)))))+MIN(30,IF(COUNTIFS(B:B,B1193,W:W,"가2")=1,25,IF(COUNTIFS(B:B,B1193,W:W,"가2")&gt;=2,30,0))+IF(COUNTIFS(B:B,B1193,W:W,"나2")=3,30,IF(COUNTIFS(B:B,B1193,W:W,"나2")=2,25,IF(COUNTIFS(B:B,B1193,W:W,"나2")=1,20,0)))),"비해당분야")</f>
        <v>비해당분야</v>
      </c>
      <c r="Z1193" s="3" t="str">
        <f>IF(R1193="C",VLOOKUP(K1193,'[1]자격증 backdata'!A:F,6,0),"비해당분야")</f>
        <v>비해당분야</v>
      </c>
      <c r="AA1193" s="3" t="str">
        <f>IF(R1193="C",SUMIF(B:B,B1193,Z:Z),"비해당분야")</f>
        <v>비해당분야</v>
      </c>
      <c r="AB1193" s="3" t="str">
        <f>IF(R1193="C",SUM(Y1193,AA1193),"비해당분야")</f>
        <v>비해당분야</v>
      </c>
      <c r="AC1193" s="3">
        <f>IF(R1193="C",AB1193,X1193)</f>
        <v>12</v>
      </c>
      <c r="AD1193" s="3">
        <f>VLOOKUP(K1193,'[1]자격증 backdata'!A:D,4,0)</f>
        <v>5</v>
      </c>
      <c r="AE1193" s="3">
        <f>IF(_xlfn.MAXIFS(AD:AD,B:B,B1193)&gt;10,10,_xlfn.MAXIFS(AD:AD,B:B,B1193))</f>
        <v>5</v>
      </c>
      <c r="AG1193" s="2">
        <f>VLOOKUP(K1193,'[1]자격증 backdata'!A:C,3,0)</f>
        <v>0</v>
      </c>
      <c r="AH1193" s="2">
        <f>COUNTIFS($B:$B,$B1193,$AG:$AG,AH$1)</f>
        <v>0</v>
      </c>
      <c r="AI1193" s="2">
        <f>COUNTIFS($B:$B,$B1193,$AG:$AG,AI$1)</f>
        <v>0</v>
      </c>
      <c r="AJ1193" s="2">
        <f>COUNTIFS($B:$B,$B1193,$AG:$AG,AJ$1)</f>
        <v>0</v>
      </c>
      <c r="AK1193" s="2">
        <f>COUNTIFS($B:$B,$B1193,$AG:$AG,AK$1)</f>
        <v>0</v>
      </c>
      <c r="AL1193" s="2">
        <f>COUNTIFS($B:$B,$B1193,$AG:$AG,AL$1)</f>
        <v>0</v>
      </c>
      <c r="AM1193" s="2">
        <f>COUNTIFS($B:$B,$B1193,$AG:$AG,AM$1)</f>
        <v>0</v>
      </c>
      <c r="AN1193" s="2">
        <f>COUNTIFS($B:$B,$B1193,$AG:$AG,AN$1)</f>
        <v>0</v>
      </c>
      <c r="AO1193" s="2">
        <f>COUNTIFS($B:$B,$B1193,$AG:$AG,AO$1)</f>
        <v>0</v>
      </c>
      <c r="AP1193" s="2">
        <f>COUNTIFS($B:$B,$B1193,$AG:$AG,AP$1)</f>
        <v>0</v>
      </c>
      <c r="AQ1193" s="2">
        <f>COUNTIFS($B:$B,$B1193,$AG:$AG,AQ$1)</f>
        <v>1</v>
      </c>
      <c r="AR1193" s="2">
        <f>COUNTIFS($B:$B,$B1193,$AG:$AG,AR$1)</f>
        <v>0</v>
      </c>
      <c r="AS1193" s="2">
        <f>COUNTIFS($B:$B,$B1193,$AG:$AG,AS$1)</f>
        <v>0</v>
      </c>
      <c r="AT1193" s="2">
        <f>COUNTIFS($B:$B,$B1193,$AG:$AG,AT$1)</f>
        <v>1</v>
      </c>
      <c r="AU1193" s="2">
        <f>COUNTIFS($B:$B,$B1193,$AG:$AG,AU$1)</f>
        <v>1</v>
      </c>
    </row>
    <row r="1194" spans="1:47" ht="15" customHeight="1" x14ac:dyDescent="0.35">
      <c r="A1194" s="7">
        <f>IF(B1193=B1194,A1193,A1193+1)</f>
        <v>402</v>
      </c>
      <c r="B1194" s="7" t="s">
        <v>4229</v>
      </c>
      <c r="C1194" s="7" t="s">
        <v>4228</v>
      </c>
      <c r="D1194" s="7" t="s">
        <v>3044</v>
      </c>
      <c r="E1194" s="7" t="s">
        <v>3043</v>
      </c>
      <c r="F1194" s="4" t="s">
        <v>7</v>
      </c>
      <c r="G1194" s="4" t="s">
        <v>8</v>
      </c>
      <c r="H1194" s="4" t="s">
        <v>7</v>
      </c>
      <c r="I1194" s="3">
        <v>5</v>
      </c>
      <c r="J1194" s="3" t="s">
        <v>106</v>
      </c>
      <c r="K1194" s="3" t="s">
        <v>3057</v>
      </c>
      <c r="L1194" s="3" t="s">
        <v>55</v>
      </c>
      <c r="M1194" s="3" t="s">
        <v>4227</v>
      </c>
      <c r="N1194" s="3" t="s">
        <v>3714</v>
      </c>
      <c r="P1194" s="3" t="s">
        <v>669</v>
      </c>
      <c r="Q1194" s="3" t="s">
        <v>1475</v>
      </c>
      <c r="R1194" s="3" t="s">
        <v>2434</v>
      </c>
      <c r="S1194" s="2" t="str">
        <f>IF(P1194="심사불필요","-",VLOOKUP(K1194,'[1]자격증 backdata'!A:G,7,0))</f>
        <v>-</v>
      </c>
      <c r="T1194" s="2" t="str">
        <f>IF(S1194="-","-",IF(COUNTIFS(B:B,B1194,S:S,"필수")&gt;0,"자격요건충족","확인필요"))</f>
        <v>-</v>
      </c>
      <c r="U1194" s="2"/>
      <c r="W1194" s="2">
        <f>IF(Q1194="4급","심사불필요",VLOOKUP(K1194,'[1]자격증 backdata'!A:B,2,0))</f>
        <v>4</v>
      </c>
      <c r="X1194" s="3">
        <f>IF(R1194="A", MIN(20, SUMIFS(W:W, B:B, B1194, R:R, "A")),IF(R1194="B", MIN(30, SUMIFS(W:W, B:B, B1194, R:R, "B")),"비해당분야"))</f>
        <v>12</v>
      </c>
      <c r="Y1194" s="3" t="str">
        <f>IF(R1194="C",MIN(30,IF(COUNTIFS(B:B,B1194,W:W,"가1")=1,25,IF(COUNTIFS(B:B,B1194,W:W,"가1")&gt;=2,30,0))+IF(COUNTIFS(B:B,B1194,W:W,"나1")&gt;=4,30,IF(COUNTIFS(B:B,B1194,W:W,"나1")=3,26,IF(COUNTIFS(B:B,B1194,W:W,"나1")=2,22,IF(COUNTIFS(B:B,B1194,W:W,"나1")=1,18,0)))))+MIN(30,IF(COUNTIFS(B:B,B1194,W:W,"가2")=1,25,IF(COUNTIFS(B:B,B1194,W:W,"가2")&gt;=2,30,0))+IF(COUNTIFS(B:B,B1194,W:W,"나2")=3,30,IF(COUNTIFS(B:B,B1194,W:W,"나2")=2,25,IF(COUNTIFS(B:B,B1194,W:W,"나2")=1,20,0)))),"비해당분야")</f>
        <v>비해당분야</v>
      </c>
      <c r="Z1194" s="3" t="str">
        <f>IF(R1194="C",VLOOKUP(K1194,'[1]자격증 backdata'!A:F,6,0),"비해당분야")</f>
        <v>비해당분야</v>
      </c>
      <c r="AA1194" s="3" t="str">
        <f>IF(R1194="C",SUMIF(B:B,B1194,Z:Z),"비해당분야")</f>
        <v>비해당분야</v>
      </c>
      <c r="AB1194" s="3" t="str">
        <f>IF(R1194="C",SUM(Y1194,AA1194),"비해당분야")</f>
        <v>비해당분야</v>
      </c>
      <c r="AC1194" s="3">
        <f>IF(R1194="C",AB1194,X1194)</f>
        <v>12</v>
      </c>
      <c r="AD1194" s="3">
        <f>VLOOKUP(K1194,'[1]자격증 backdata'!A:D,4,0)</f>
        <v>0</v>
      </c>
      <c r="AE1194" s="3">
        <f>IF(_xlfn.MAXIFS(AD:AD,B:B,B1194)&gt;10,10,_xlfn.MAXIFS(AD:AD,B:B,B1194))</f>
        <v>5</v>
      </c>
      <c r="AG1194" s="2" t="str">
        <f>VLOOKUP(K1194,'[1]자격증 backdata'!A:C,3,0)</f>
        <v>M</v>
      </c>
      <c r="AH1194" s="2">
        <f>COUNTIFS($B:$B,$B1194,$AG:$AG,AH$1)</f>
        <v>0</v>
      </c>
      <c r="AI1194" s="2">
        <f>COUNTIFS($B:$B,$B1194,$AG:$AG,AI$1)</f>
        <v>0</v>
      </c>
      <c r="AJ1194" s="2">
        <f>COUNTIFS($B:$B,$B1194,$AG:$AG,AJ$1)</f>
        <v>0</v>
      </c>
      <c r="AK1194" s="2">
        <f>COUNTIFS($B:$B,$B1194,$AG:$AG,AK$1)</f>
        <v>0</v>
      </c>
      <c r="AL1194" s="2">
        <f>COUNTIFS($B:$B,$B1194,$AG:$AG,AL$1)</f>
        <v>0</v>
      </c>
      <c r="AM1194" s="2">
        <f>COUNTIFS($B:$B,$B1194,$AG:$AG,AM$1)</f>
        <v>0</v>
      </c>
      <c r="AN1194" s="2">
        <f>COUNTIFS($B:$B,$B1194,$AG:$AG,AN$1)</f>
        <v>0</v>
      </c>
      <c r="AO1194" s="2">
        <f>COUNTIFS($B:$B,$B1194,$AG:$AG,AO$1)</f>
        <v>0</v>
      </c>
      <c r="AP1194" s="2">
        <f>COUNTIFS($B:$B,$B1194,$AG:$AG,AP$1)</f>
        <v>0</v>
      </c>
      <c r="AQ1194" s="2">
        <f>COUNTIFS($B:$B,$B1194,$AG:$AG,AQ$1)</f>
        <v>1</v>
      </c>
      <c r="AR1194" s="2">
        <f>COUNTIFS($B:$B,$B1194,$AG:$AG,AR$1)</f>
        <v>0</v>
      </c>
      <c r="AS1194" s="2">
        <f>COUNTIFS($B:$B,$B1194,$AG:$AG,AS$1)</f>
        <v>0</v>
      </c>
      <c r="AT1194" s="2">
        <f>COUNTIFS($B:$B,$B1194,$AG:$AG,AT$1)</f>
        <v>1</v>
      </c>
      <c r="AU1194" s="2">
        <f>COUNTIFS($B:$B,$B1194,$AG:$AG,AU$1)</f>
        <v>1</v>
      </c>
    </row>
    <row r="1195" spans="1:47" ht="15" customHeight="1" x14ac:dyDescent="0.35">
      <c r="A1195" s="4">
        <f>IF(B1194=B1195,A1194,A1194+1)</f>
        <v>403</v>
      </c>
      <c r="B1195" s="4" t="s">
        <v>4222</v>
      </c>
      <c r="C1195" s="4" t="s">
        <v>4221</v>
      </c>
      <c r="D1195" s="4" t="s">
        <v>3044</v>
      </c>
      <c r="E1195" s="4" t="s">
        <v>3043</v>
      </c>
      <c r="F1195" s="4" t="s">
        <v>7</v>
      </c>
      <c r="G1195" s="4" t="s">
        <v>8</v>
      </c>
      <c r="H1195" s="4" t="s">
        <v>7</v>
      </c>
      <c r="I1195" s="4">
        <v>1</v>
      </c>
      <c r="J1195" s="4" t="s">
        <v>69</v>
      </c>
      <c r="K1195" s="4" t="s">
        <v>3065</v>
      </c>
      <c r="L1195" s="4" t="s">
        <v>36</v>
      </c>
      <c r="M1195" s="4" t="s">
        <v>4226</v>
      </c>
      <c r="N1195" s="4" t="s">
        <v>1220</v>
      </c>
      <c r="P1195" s="4" t="s">
        <v>669</v>
      </c>
      <c r="Q1195" s="4" t="s">
        <v>1475</v>
      </c>
      <c r="R1195" s="4" t="s">
        <v>2434</v>
      </c>
      <c r="S1195" s="5" t="str">
        <f>IF(P1195="심사불필요","-",VLOOKUP(K1195,'[1]자격증 backdata'!A:G,7,0))</f>
        <v>-</v>
      </c>
      <c r="T1195" s="5" t="str">
        <f>IF(S1195="-","-",IF(COUNTIFS(B:B,B1195,S:S,"필수")&gt;0,"자격요건충족","확인필요"))</f>
        <v>-</v>
      </c>
      <c r="U1195" s="5"/>
      <c r="W1195" s="5">
        <f>IF(Q1195="4급","심사불필요",VLOOKUP(K1195,'[1]자격증 backdata'!A:B,2,0))</f>
        <v>0</v>
      </c>
      <c r="X1195" s="4">
        <f>IF(R1195="A", MIN(20, SUMIFS(W:W, B:B, B1195, R:R, "A")),IF(R1195="B", MIN(30, SUMIFS(W:W, B:B, B1195, R:R, "B")),"비해당분야"))</f>
        <v>10</v>
      </c>
      <c r="Y1195" s="4" t="str">
        <f>IF(R1195="C",MIN(30,IF(COUNTIFS(B:B,B1195,W:W,"가1")=1,25,IF(COUNTIFS(B:B,B1195,W:W,"가1")&gt;=2,30,0))+IF(COUNTIFS(B:B,B1195,W:W,"나1")&gt;=4,30,IF(COUNTIFS(B:B,B1195,W:W,"나1")=3,26,IF(COUNTIFS(B:B,B1195,W:W,"나1")=2,22,IF(COUNTIFS(B:B,B1195,W:W,"나1")=1,18,0)))))+MIN(30,IF(COUNTIFS(B:B,B1195,W:W,"가2")=1,25,IF(COUNTIFS(B:B,B1195,W:W,"가2")&gt;=2,30,0))+IF(COUNTIFS(B:B,B1195,W:W,"나2")=3,30,IF(COUNTIFS(B:B,B1195,W:W,"나2")=2,25,IF(COUNTIFS(B:B,B1195,W:W,"나2")=1,20,0)))),"비해당분야")</f>
        <v>비해당분야</v>
      </c>
      <c r="Z1195" s="4" t="str">
        <f>IF(R1195="C",VLOOKUP(K1195,'[1]자격증 backdata'!A:F,6,0),"비해당분야")</f>
        <v>비해당분야</v>
      </c>
      <c r="AA1195" s="4" t="str">
        <f>IF(R1195="C",SUMIF(B:B,B1195,Z:Z),"비해당분야")</f>
        <v>비해당분야</v>
      </c>
      <c r="AB1195" s="4" t="str">
        <f>IF(R1195="C",SUM(Y1195,AA1195),"비해당분야")</f>
        <v>비해당분야</v>
      </c>
      <c r="AC1195" s="4">
        <f>IF(R1195="C",AB1195,X1195)</f>
        <v>10</v>
      </c>
      <c r="AD1195" s="4">
        <f>VLOOKUP(K1195,'[1]자격증 backdata'!A:D,4,0)</f>
        <v>5</v>
      </c>
      <c r="AE1195" s="4">
        <f>IF(_xlfn.MAXIFS(AD:AD,B:B,B1195)&gt;10,10,_xlfn.MAXIFS(AD:AD,B:B,B1195))</f>
        <v>5</v>
      </c>
      <c r="AG1195" s="5">
        <f>VLOOKUP(K1195,'[1]자격증 backdata'!A:C,3,0)</f>
        <v>0</v>
      </c>
      <c r="AH1195" s="5">
        <f>COUNTIFS($B:$B,$B1195,$AG:$AG,AH$1)</f>
        <v>0</v>
      </c>
      <c r="AI1195" s="5">
        <f>COUNTIFS($B:$B,$B1195,$AG:$AG,AI$1)</f>
        <v>0</v>
      </c>
      <c r="AJ1195" s="5">
        <f>COUNTIFS($B:$B,$B1195,$AG:$AG,AJ$1)</f>
        <v>0</v>
      </c>
      <c r="AK1195" s="5">
        <f>COUNTIFS($B:$B,$B1195,$AG:$AG,AK$1)</f>
        <v>0</v>
      </c>
      <c r="AL1195" s="5">
        <f>COUNTIFS($B:$B,$B1195,$AG:$AG,AL$1)</f>
        <v>0</v>
      </c>
      <c r="AM1195" s="5">
        <f>COUNTIFS($B:$B,$B1195,$AG:$AG,AM$1)</f>
        <v>0</v>
      </c>
      <c r="AN1195" s="5">
        <f>COUNTIFS($B:$B,$B1195,$AG:$AG,AN$1)</f>
        <v>0</v>
      </c>
      <c r="AO1195" s="5">
        <f>COUNTIFS($B:$B,$B1195,$AG:$AG,AO$1)</f>
        <v>0</v>
      </c>
      <c r="AP1195" s="5">
        <f>COUNTIFS($B:$B,$B1195,$AG:$AG,AP$1)</f>
        <v>1</v>
      </c>
      <c r="AQ1195" s="5">
        <f>COUNTIFS($B:$B,$B1195,$AG:$AG,AQ$1)</f>
        <v>1</v>
      </c>
      <c r="AR1195" s="5">
        <f>COUNTIFS($B:$B,$B1195,$AG:$AG,AR$1)</f>
        <v>0</v>
      </c>
      <c r="AS1195" s="5">
        <f>COUNTIFS($B:$B,$B1195,$AG:$AG,AS$1)</f>
        <v>0</v>
      </c>
      <c r="AT1195" s="5">
        <f>COUNTIFS($B:$B,$B1195,$AG:$AG,AT$1)</f>
        <v>1</v>
      </c>
      <c r="AU1195" s="5">
        <f>COUNTIFS($B:$B,$B1195,$AG:$AG,AU$1)</f>
        <v>0</v>
      </c>
    </row>
    <row r="1196" spans="1:47" ht="15" customHeight="1" x14ac:dyDescent="0.35">
      <c r="A1196" s="6">
        <f>IF(B1195=B1196,A1195,A1195+1)</f>
        <v>403</v>
      </c>
      <c r="B1196" s="6" t="s">
        <v>4222</v>
      </c>
      <c r="C1196" s="6" t="s">
        <v>4221</v>
      </c>
      <c r="D1196" s="6" t="s">
        <v>3044</v>
      </c>
      <c r="E1196" s="6" t="s">
        <v>3043</v>
      </c>
      <c r="F1196" s="4" t="s">
        <v>7</v>
      </c>
      <c r="G1196" s="4" t="s">
        <v>8</v>
      </c>
      <c r="H1196" s="4" t="s">
        <v>7</v>
      </c>
      <c r="I1196" s="4">
        <v>2</v>
      </c>
      <c r="J1196" s="4" t="s">
        <v>57</v>
      </c>
      <c r="K1196" s="4" t="s">
        <v>3089</v>
      </c>
      <c r="L1196" s="4" t="s">
        <v>55</v>
      </c>
      <c r="M1196" s="4" t="s">
        <v>4225</v>
      </c>
      <c r="N1196" s="4" t="s">
        <v>2034</v>
      </c>
      <c r="P1196" s="4" t="s">
        <v>669</v>
      </c>
      <c r="Q1196" s="4" t="s">
        <v>1475</v>
      </c>
      <c r="R1196" s="4" t="s">
        <v>2434</v>
      </c>
      <c r="S1196" s="5" t="str">
        <f>IF(P1196="심사불필요","-",VLOOKUP(K1196,'[1]자격증 backdata'!A:G,7,0))</f>
        <v>-</v>
      </c>
      <c r="T1196" s="5" t="str">
        <f>IF(S1196="-","-",IF(COUNTIFS(B:B,B1196,S:S,"필수")&gt;0,"자격요건충족","확인필요"))</f>
        <v>-</v>
      </c>
      <c r="U1196" s="5"/>
      <c r="W1196" s="5">
        <f>IF(Q1196="4급","심사불필요",VLOOKUP(K1196,'[1]자격증 backdata'!A:B,2,0))</f>
        <v>2</v>
      </c>
      <c r="X1196" s="4">
        <f>IF(R1196="A", MIN(20, SUMIFS(W:W, B:B, B1196, R:R, "A")),IF(R1196="B", MIN(30, SUMIFS(W:W, B:B, B1196, R:R, "B")),"비해당분야"))</f>
        <v>10</v>
      </c>
      <c r="Y1196" s="4" t="str">
        <f>IF(R1196="C",MIN(30,IF(COUNTIFS(B:B,B1196,W:W,"가1")=1,25,IF(COUNTIFS(B:B,B1196,W:W,"가1")&gt;=2,30,0))+IF(COUNTIFS(B:B,B1196,W:W,"나1")&gt;=4,30,IF(COUNTIFS(B:B,B1196,W:W,"나1")=3,26,IF(COUNTIFS(B:B,B1196,W:W,"나1")=2,22,IF(COUNTIFS(B:B,B1196,W:W,"나1")=1,18,0)))))+MIN(30,IF(COUNTIFS(B:B,B1196,W:W,"가2")=1,25,IF(COUNTIFS(B:B,B1196,W:W,"가2")&gt;=2,30,0))+IF(COUNTIFS(B:B,B1196,W:W,"나2")=3,30,IF(COUNTIFS(B:B,B1196,W:W,"나2")=2,25,IF(COUNTIFS(B:B,B1196,W:W,"나2")=1,20,0)))),"비해당분야")</f>
        <v>비해당분야</v>
      </c>
      <c r="Z1196" s="4" t="str">
        <f>IF(R1196="C",VLOOKUP(K1196,'[1]자격증 backdata'!A:F,6,0),"비해당분야")</f>
        <v>비해당분야</v>
      </c>
      <c r="AA1196" s="4" t="str">
        <f>IF(R1196="C",SUMIF(B:B,B1196,Z:Z),"비해당분야")</f>
        <v>비해당분야</v>
      </c>
      <c r="AB1196" s="4" t="str">
        <f>IF(R1196="C",SUM(Y1196,AA1196),"비해당분야")</f>
        <v>비해당분야</v>
      </c>
      <c r="AC1196" s="4">
        <f>IF(R1196="C",AB1196,X1196)</f>
        <v>10</v>
      </c>
      <c r="AD1196" s="4">
        <f>VLOOKUP(K1196,'[1]자격증 backdata'!A:D,4,0)</f>
        <v>0</v>
      </c>
      <c r="AE1196" s="4">
        <f>IF(_xlfn.MAXIFS(AD:AD,B:B,B1196)&gt;10,10,_xlfn.MAXIFS(AD:AD,B:B,B1196))</f>
        <v>5</v>
      </c>
      <c r="AG1196" s="5" t="str">
        <f>VLOOKUP(K1196,'[1]자격증 backdata'!A:C,3,0)</f>
        <v>M</v>
      </c>
      <c r="AH1196" s="5">
        <f>COUNTIFS($B:$B,$B1196,$AG:$AG,AH$1)</f>
        <v>0</v>
      </c>
      <c r="AI1196" s="5">
        <f>COUNTIFS($B:$B,$B1196,$AG:$AG,AI$1)</f>
        <v>0</v>
      </c>
      <c r="AJ1196" s="5">
        <f>COUNTIFS($B:$B,$B1196,$AG:$AG,AJ$1)</f>
        <v>0</v>
      </c>
      <c r="AK1196" s="5">
        <f>COUNTIFS($B:$B,$B1196,$AG:$AG,AK$1)</f>
        <v>0</v>
      </c>
      <c r="AL1196" s="5">
        <f>COUNTIFS($B:$B,$B1196,$AG:$AG,AL$1)</f>
        <v>0</v>
      </c>
      <c r="AM1196" s="5">
        <f>COUNTIFS($B:$B,$B1196,$AG:$AG,AM$1)</f>
        <v>0</v>
      </c>
      <c r="AN1196" s="5">
        <f>COUNTIFS($B:$B,$B1196,$AG:$AG,AN$1)</f>
        <v>0</v>
      </c>
      <c r="AO1196" s="5">
        <f>COUNTIFS($B:$B,$B1196,$AG:$AG,AO$1)</f>
        <v>0</v>
      </c>
      <c r="AP1196" s="5">
        <f>COUNTIFS($B:$B,$B1196,$AG:$AG,AP$1)</f>
        <v>1</v>
      </c>
      <c r="AQ1196" s="5">
        <f>COUNTIFS($B:$B,$B1196,$AG:$AG,AQ$1)</f>
        <v>1</v>
      </c>
      <c r="AR1196" s="5">
        <f>COUNTIFS($B:$B,$B1196,$AG:$AG,AR$1)</f>
        <v>0</v>
      </c>
      <c r="AS1196" s="5">
        <f>COUNTIFS($B:$B,$B1196,$AG:$AG,AS$1)</f>
        <v>0</v>
      </c>
      <c r="AT1196" s="5">
        <f>COUNTIFS($B:$B,$B1196,$AG:$AG,AT$1)</f>
        <v>1</v>
      </c>
      <c r="AU1196" s="5">
        <f>COUNTIFS($B:$B,$B1196,$AG:$AG,AU$1)</f>
        <v>0</v>
      </c>
    </row>
    <row r="1197" spans="1:47" ht="15" customHeight="1" x14ac:dyDescent="0.35">
      <c r="A1197" s="6">
        <f>IF(B1196=B1197,A1196,A1196+1)</f>
        <v>403</v>
      </c>
      <c r="B1197" s="6" t="s">
        <v>4222</v>
      </c>
      <c r="C1197" s="6" t="s">
        <v>4221</v>
      </c>
      <c r="D1197" s="6" t="s">
        <v>3044</v>
      </c>
      <c r="E1197" s="6" t="s">
        <v>3043</v>
      </c>
      <c r="F1197" s="4" t="s">
        <v>7</v>
      </c>
      <c r="G1197" s="4" t="s">
        <v>8</v>
      </c>
      <c r="H1197" s="4" t="s">
        <v>7</v>
      </c>
      <c r="I1197" s="4">
        <v>3</v>
      </c>
      <c r="J1197" s="4" t="s">
        <v>1970</v>
      </c>
      <c r="K1197" s="4" t="s">
        <v>3092</v>
      </c>
      <c r="L1197" s="4" t="s">
        <v>348</v>
      </c>
      <c r="M1197" s="4" t="s">
        <v>4224</v>
      </c>
      <c r="N1197" s="4" t="s">
        <v>1463</v>
      </c>
      <c r="P1197" s="4" t="s">
        <v>669</v>
      </c>
      <c r="Q1197" s="4" t="s">
        <v>1475</v>
      </c>
      <c r="R1197" s="4" t="s">
        <v>2434</v>
      </c>
      <c r="S1197" s="5" t="str">
        <f>IF(P1197="심사불필요","-",VLOOKUP(K1197,'[1]자격증 backdata'!A:G,7,0))</f>
        <v>-</v>
      </c>
      <c r="T1197" s="5" t="str">
        <f>IF(S1197="-","-",IF(COUNTIFS(B:B,B1197,S:S,"필수")&gt;0,"자격요건충족","확인필요"))</f>
        <v>-</v>
      </c>
      <c r="U1197" s="5"/>
      <c r="W1197" s="5">
        <f>IF(Q1197="4급","심사불필요",VLOOKUP(K1197,'[1]자격증 backdata'!A:B,2,0))</f>
        <v>4</v>
      </c>
      <c r="X1197" s="4">
        <f>IF(R1197="A", MIN(20, SUMIFS(W:W, B:B, B1197, R:R, "A")),IF(R1197="B", MIN(30, SUMIFS(W:W, B:B, B1197, R:R, "B")),"비해당분야"))</f>
        <v>10</v>
      </c>
      <c r="Y1197" s="4" t="str">
        <f>IF(R1197="C",MIN(30,IF(COUNTIFS(B:B,B1197,W:W,"가1")=1,25,IF(COUNTIFS(B:B,B1197,W:W,"가1")&gt;=2,30,0))+IF(COUNTIFS(B:B,B1197,W:W,"나1")&gt;=4,30,IF(COUNTIFS(B:B,B1197,W:W,"나1")=3,26,IF(COUNTIFS(B:B,B1197,W:W,"나1")=2,22,IF(COUNTIFS(B:B,B1197,W:W,"나1")=1,18,0)))))+MIN(30,IF(COUNTIFS(B:B,B1197,W:W,"가2")=1,25,IF(COUNTIFS(B:B,B1197,W:W,"가2")&gt;=2,30,0))+IF(COUNTIFS(B:B,B1197,W:W,"나2")=3,30,IF(COUNTIFS(B:B,B1197,W:W,"나2")=2,25,IF(COUNTIFS(B:B,B1197,W:W,"나2")=1,20,0)))),"비해당분야")</f>
        <v>비해당분야</v>
      </c>
      <c r="Z1197" s="4" t="str">
        <f>IF(R1197="C",VLOOKUP(K1197,'[1]자격증 backdata'!A:F,6,0),"비해당분야")</f>
        <v>비해당분야</v>
      </c>
      <c r="AA1197" s="4" t="str">
        <f>IF(R1197="C",SUMIF(B:B,B1197,Z:Z),"비해당분야")</f>
        <v>비해당분야</v>
      </c>
      <c r="AB1197" s="4" t="str">
        <f>IF(R1197="C",SUM(Y1197,AA1197),"비해당분야")</f>
        <v>비해당분야</v>
      </c>
      <c r="AC1197" s="4">
        <f>IF(R1197="C",AB1197,X1197)</f>
        <v>10</v>
      </c>
      <c r="AD1197" s="4">
        <f>VLOOKUP(K1197,'[1]자격증 backdata'!A:D,4,0)</f>
        <v>0</v>
      </c>
      <c r="AE1197" s="4">
        <f>IF(_xlfn.MAXIFS(AD:AD,B:B,B1197)&gt;10,10,_xlfn.MAXIFS(AD:AD,B:B,B1197))</f>
        <v>5</v>
      </c>
      <c r="AG1197" s="5">
        <f>VLOOKUP(K1197,'[1]자격증 backdata'!A:C,3,0)</f>
        <v>0</v>
      </c>
      <c r="AH1197" s="5">
        <f>COUNTIFS($B:$B,$B1197,$AG:$AG,AH$1)</f>
        <v>0</v>
      </c>
      <c r="AI1197" s="5">
        <f>COUNTIFS($B:$B,$B1197,$AG:$AG,AI$1)</f>
        <v>0</v>
      </c>
      <c r="AJ1197" s="5">
        <f>COUNTIFS($B:$B,$B1197,$AG:$AG,AJ$1)</f>
        <v>0</v>
      </c>
      <c r="AK1197" s="5">
        <f>COUNTIFS($B:$B,$B1197,$AG:$AG,AK$1)</f>
        <v>0</v>
      </c>
      <c r="AL1197" s="5">
        <f>COUNTIFS($B:$B,$B1197,$AG:$AG,AL$1)</f>
        <v>0</v>
      </c>
      <c r="AM1197" s="5">
        <f>COUNTIFS($B:$B,$B1197,$AG:$AG,AM$1)</f>
        <v>0</v>
      </c>
      <c r="AN1197" s="5">
        <f>COUNTIFS($B:$B,$B1197,$AG:$AG,AN$1)</f>
        <v>0</v>
      </c>
      <c r="AO1197" s="5">
        <f>COUNTIFS($B:$B,$B1197,$AG:$AG,AO$1)</f>
        <v>0</v>
      </c>
      <c r="AP1197" s="5">
        <f>COUNTIFS($B:$B,$B1197,$AG:$AG,AP$1)</f>
        <v>1</v>
      </c>
      <c r="AQ1197" s="5">
        <f>COUNTIFS($B:$B,$B1197,$AG:$AG,AQ$1)</f>
        <v>1</v>
      </c>
      <c r="AR1197" s="5">
        <f>COUNTIFS($B:$B,$B1197,$AG:$AG,AR$1)</f>
        <v>0</v>
      </c>
      <c r="AS1197" s="5">
        <f>COUNTIFS($B:$B,$B1197,$AG:$AG,AS$1)</f>
        <v>0</v>
      </c>
      <c r="AT1197" s="5">
        <f>COUNTIFS($B:$B,$B1197,$AG:$AG,AT$1)</f>
        <v>1</v>
      </c>
      <c r="AU1197" s="5">
        <f>COUNTIFS($B:$B,$B1197,$AG:$AG,AU$1)</f>
        <v>0</v>
      </c>
    </row>
    <row r="1198" spans="1:47" ht="15" customHeight="1" x14ac:dyDescent="0.35">
      <c r="A1198" s="6">
        <f>IF(B1197=B1198,A1197,A1197+1)</f>
        <v>403</v>
      </c>
      <c r="B1198" s="6" t="s">
        <v>4222</v>
      </c>
      <c r="C1198" s="6" t="s">
        <v>4221</v>
      </c>
      <c r="D1198" s="6" t="s">
        <v>3044</v>
      </c>
      <c r="E1198" s="6" t="s">
        <v>3043</v>
      </c>
      <c r="F1198" s="4" t="s">
        <v>7</v>
      </c>
      <c r="G1198" s="4" t="s">
        <v>8</v>
      </c>
      <c r="H1198" s="4" t="s">
        <v>7</v>
      </c>
      <c r="I1198" s="4">
        <v>4</v>
      </c>
      <c r="J1198" s="4" t="s">
        <v>2447</v>
      </c>
      <c r="K1198" s="4" t="s">
        <v>3266</v>
      </c>
      <c r="L1198" s="4" t="s">
        <v>254</v>
      </c>
      <c r="M1198" s="4" t="s">
        <v>4223</v>
      </c>
      <c r="N1198" s="4" t="s">
        <v>3324</v>
      </c>
      <c r="P1198" s="4" t="s">
        <v>669</v>
      </c>
      <c r="Q1198" s="4" t="s">
        <v>1475</v>
      </c>
      <c r="R1198" s="4" t="s">
        <v>2434</v>
      </c>
      <c r="S1198" s="5" t="str">
        <f>IF(P1198="심사불필요","-",VLOOKUP(K1198,'[1]자격증 backdata'!A:G,7,0))</f>
        <v>-</v>
      </c>
      <c r="T1198" s="5" t="str">
        <f>IF(S1198="-","-",IF(COUNTIFS(B:B,B1198,S:S,"필수")&gt;0,"자격요건충족","확인필요"))</f>
        <v>-</v>
      </c>
      <c r="U1198" s="5"/>
      <c r="W1198" s="5">
        <f>IF(Q1198="4급","심사불필요",VLOOKUP(K1198,'[1]자격증 backdata'!A:B,2,0))</f>
        <v>2</v>
      </c>
      <c r="X1198" s="4">
        <f>IF(R1198="A", MIN(20, SUMIFS(W:W, B:B, B1198, R:R, "A")),IF(R1198="B", MIN(30, SUMIFS(W:W, B:B, B1198, R:R, "B")),"비해당분야"))</f>
        <v>10</v>
      </c>
      <c r="Y1198" s="4" t="str">
        <f>IF(R1198="C",MIN(30,IF(COUNTIFS(B:B,B1198,W:W,"가1")=1,25,IF(COUNTIFS(B:B,B1198,W:W,"가1")&gt;=2,30,0))+IF(COUNTIFS(B:B,B1198,W:W,"나1")&gt;=4,30,IF(COUNTIFS(B:B,B1198,W:W,"나1")=3,26,IF(COUNTIFS(B:B,B1198,W:W,"나1")=2,22,IF(COUNTIFS(B:B,B1198,W:W,"나1")=1,18,0)))))+MIN(30,IF(COUNTIFS(B:B,B1198,W:W,"가2")=1,25,IF(COUNTIFS(B:B,B1198,W:W,"가2")&gt;=2,30,0))+IF(COUNTIFS(B:B,B1198,W:W,"나2")=3,30,IF(COUNTIFS(B:B,B1198,W:W,"나2")=2,25,IF(COUNTIFS(B:B,B1198,W:W,"나2")=1,20,0)))),"비해당분야")</f>
        <v>비해당분야</v>
      </c>
      <c r="Z1198" s="4" t="str">
        <f>IF(R1198="C",VLOOKUP(K1198,'[1]자격증 backdata'!A:F,6,0),"비해당분야")</f>
        <v>비해당분야</v>
      </c>
      <c r="AA1198" s="4" t="str">
        <f>IF(R1198="C",SUMIF(B:B,B1198,Z:Z),"비해당분야")</f>
        <v>비해당분야</v>
      </c>
      <c r="AB1198" s="4" t="str">
        <f>IF(R1198="C",SUM(Y1198,AA1198),"비해당분야")</f>
        <v>비해당분야</v>
      </c>
      <c r="AC1198" s="4">
        <f>IF(R1198="C",AB1198,X1198)</f>
        <v>10</v>
      </c>
      <c r="AD1198" s="4">
        <f>VLOOKUP(K1198,'[1]자격증 backdata'!A:D,4,0)</f>
        <v>0</v>
      </c>
      <c r="AE1198" s="4">
        <f>IF(_xlfn.MAXIFS(AD:AD,B:B,B1198)&gt;10,10,_xlfn.MAXIFS(AD:AD,B:B,B1198))</f>
        <v>5</v>
      </c>
      <c r="AG1198" s="5" t="str">
        <f>VLOOKUP(K1198,'[1]자격증 backdata'!A:C,3,0)</f>
        <v>I</v>
      </c>
      <c r="AH1198" s="5">
        <f>COUNTIFS($B:$B,$B1198,$AG:$AG,AH$1)</f>
        <v>0</v>
      </c>
      <c r="AI1198" s="5">
        <f>COUNTIFS($B:$B,$B1198,$AG:$AG,AI$1)</f>
        <v>0</v>
      </c>
      <c r="AJ1198" s="5">
        <f>COUNTIFS($B:$B,$B1198,$AG:$AG,AJ$1)</f>
        <v>0</v>
      </c>
      <c r="AK1198" s="5">
        <f>COUNTIFS($B:$B,$B1198,$AG:$AG,AK$1)</f>
        <v>0</v>
      </c>
      <c r="AL1198" s="5">
        <f>COUNTIFS($B:$B,$B1198,$AG:$AG,AL$1)</f>
        <v>0</v>
      </c>
      <c r="AM1198" s="5">
        <f>COUNTIFS($B:$B,$B1198,$AG:$AG,AM$1)</f>
        <v>0</v>
      </c>
      <c r="AN1198" s="5">
        <f>COUNTIFS($B:$B,$B1198,$AG:$AG,AN$1)</f>
        <v>0</v>
      </c>
      <c r="AO1198" s="5">
        <f>COUNTIFS($B:$B,$B1198,$AG:$AG,AO$1)</f>
        <v>0</v>
      </c>
      <c r="AP1198" s="5">
        <f>COUNTIFS($B:$B,$B1198,$AG:$AG,AP$1)</f>
        <v>1</v>
      </c>
      <c r="AQ1198" s="5">
        <f>COUNTIFS($B:$B,$B1198,$AG:$AG,AQ$1)</f>
        <v>1</v>
      </c>
      <c r="AR1198" s="5">
        <f>COUNTIFS($B:$B,$B1198,$AG:$AG,AR$1)</f>
        <v>0</v>
      </c>
      <c r="AS1198" s="5">
        <f>COUNTIFS($B:$B,$B1198,$AG:$AG,AS$1)</f>
        <v>0</v>
      </c>
      <c r="AT1198" s="5">
        <f>COUNTIFS($B:$B,$B1198,$AG:$AG,AT$1)</f>
        <v>1</v>
      </c>
      <c r="AU1198" s="5">
        <f>COUNTIFS($B:$B,$B1198,$AG:$AG,AU$1)</f>
        <v>0</v>
      </c>
    </row>
    <row r="1199" spans="1:47" ht="15" customHeight="1" x14ac:dyDescent="0.35">
      <c r="A1199" s="6">
        <f>IF(B1198=B1199,A1198,A1198+1)</f>
        <v>403</v>
      </c>
      <c r="B1199" s="6" t="s">
        <v>4222</v>
      </c>
      <c r="C1199" s="6" t="s">
        <v>4221</v>
      </c>
      <c r="D1199" s="6" t="s">
        <v>3044</v>
      </c>
      <c r="E1199" s="6" t="s">
        <v>3043</v>
      </c>
      <c r="F1199" s="4" t="s">
        <v>7</v>
      </c>
      <c r="G1199" s="4" t="s">
        <v>8</v>
      </c>
      <c r="H1199" s="4" t="s">
        <v>7</v>
      </c>
      <c r="I1199" s="4">
        <v>5</v>
      </c>
      <c r="J1199" s="4" t="s">
        <v>364</v>
      </c>
      <c r="K1199" s="4" t="s">
        <v>3075</v>
      </c>
      <c r="L1199" s="4" t="s">
        <v>254</v>
      </c>
      <c r="M1199" s="4" t="s">
        <v>4220</v>
      </c>
      <c r="N1199" s="4" t="s">
        <v>3324</v>
      </c>
      <c r="P1199" s="4" t="s">
        <v>669</v>
      </c>
      <c r="Q1199" s="4" t="s">
        <v>1475</v>
      </c>
      <c r="R1199" s="4" t="s">
        <v>2434</v>
      </c>
      <c r="S1199" s="5" t="str">
        <f>IF(P1199="심사불필요","-",VLOOKUP(K1199,'[1]자격증 backdata'!A:G,7,0))</f>
        <v>-</v>
      </c>
      <c r="T1199" s="5" t="str">
        <f>IF(S1199="-","-",IF(COUNTIFS(B:B,B1199,S:S,"필수")&gt;0,"자격요건충족","확인필요"))</f>
        <v>-</v>
      </c>
      <c r="U1199" s="5"/>
      <c r="W1199" s="5">
        <f>IF(Q1199="4급","심사불필요",VLOOKUP(K1199,'[1]자격증 backdata'!A:B,2,0))</f>
        <v>2</v>
      </c>
      <c r="X1199" s="4">
        <f>IF(R1199="A", MIN(20, SUMIFS(W:W, B:B, B1199, R:R, "A")),IF(R1199="B", MIN(30, SUMIFS(W:W, B:B, B1199, R:R, "B")),"비해당분야"))</f>
        <v>10</v>
      </c>
      <c r="Y1199" s="4" t="str">
        <f>IF(R1199="C",MIN(30,IF(COUNTIFS(B:B,B1199,W:W,"가1")=1,25,IF(COUNTIFS(B:B,B1199,W:W,"가1")&gt;=2,30,0))+IF(COUNTIFS(B:B,B1199,W:W,"나1")&gt;=4,30,IF(COUNTIFS(B:B,B1199,W:W,"나1")=3,26,IF(COUNTIFS(B:B,B1199,W:W,"나1")=2,22,IF(COUNTIFS(B:B,B1199,W:W,"나1")=1,18,0)))))+MIN(30,IF(COUNTIFS(B:B,B1199,W:W,"가2")=1,25,IF(COUNTIFS(B:B,B1199,W:W,"가2")&gt;=2,30,0))+IF(COUNTIFS(B:B,B1199,W:W,"나2")=3,30,IF(COUNTIFS(B:B,B1199,W:W,"나2")=2,25,IF(COUNTIFS(B:B,B1199,W:W,"나2")=1,20,0)))),"비해당분야")</f>
        <v>비해당분야</v>
      </c>
      <c r="Z1199" s="4" t="str">
        <f>IF(R1199="C",VLOOKUP(K1199,'[1]자격증 backdata'!A:F,6,0),"비해당분야")</f>
        <v>비해당분야</v>
      </c>
      <c r="AA1199" s="4" t="str">
        <f>IF(R1199="C",SUMIF(B:B,B1199,Z:Z),"비해당분야")</f>
        <v>비해당분야</v>
      </c>
      <c r="AB1199" s="4" t="str">
        <f>IF(R1199="C",SUM(Y1199,AA1199),"비해당분야")</f>
        <v>비해당분야</v>
      </c>
      <c r="AC1199" s="4">
        <f>IF(R1199="C",AB1199,X1199)</f>
        <v>10</v>
      </c>
      <c r="AD1199" s="4">
        <f>VLOOKUP(K1199,'[1]자격증 backdata'!A:D,4,0)</f>
        <v>0</v>
      </c>
      <c r="AE1199" s="4">
        <f>IF(_xlfn.MAXIFS(AD:AD,B:B,B1199)&gt;10,10,_xlfn.MAXIFS(AD:AD,B:B,B1199))</f>
        <v>5</v>
      </c>
      <c r="AG1199" s="5" t="str">
        <f>VLOOKUP(K1199,'[1]자격증 backdata'!A:C,3,0)</f>
        <v>J</v>
      </c>
      <c r="AH1199" s="5">
        <f>COUNTIFS($B:$B,$B1199,$AG:$AG,AH$1)</f>
        <v>0</v>
      </c>
      <c r="AI1199" s="5">
        <f>COUNTIFS($B:$B,$B1199,$AG:$AG,AI$1)</f>
        <v>0</v>
      </c>
      <c r="AJ1199" s="5">
        <f>COUNTIFS($B:$B,$B1199,$AG:$AG,AJ$1)</f>
        <v>0</v>
      </c>
      <c r="AK1199" s="5">
        <f>COUNTIFS($B:$B,$B1199,$AG:$AG,AK$1)</f>
        <v>0</v>
      </c>
      <c r="AL1199" s="5">
        <f>COUNTIFS($B:$B,$B1199,$AG:$AG,AL$1)</f>
        <v>0</v>
      </c>
      <c r="AM1199" s="5">
        <f>COUNTIFS($B:$B,$B1199,$AG:$AG,AM$1)</f>
        <v>0</v>
      </c>
      <c r="AN1199" s="5">
        <f>COUNTIFS($B:$B,$B1199,$AG:$AG,AN$1)</f>
        <v>0</v>
      </c>
      <c r="AO1199" s="5">
        <f>COUNTIFS($B:$B,$B1199,$AG:$AG,AO$1)</f>
        <v>0</v>
      </c>
      <c r="AP1199" s="5">
        <f>COUNTIFS($B:$B,$B1199,$AG:$AG,AP$1)</f>
        <v>1</v>
      </c>
      <c r="AQ1199" s="5">
        <f>COUNTIFS($B:$B,$B1199,$AG:$AG,AQ$1)</f>
        <v>1</v>
      </c>
      <c r="AR1199" s="5">
        <f>COUNTIFS($B:$B,$B1199,$AG:$AG,AR$1)</f>
        <v>0</v>
      </c>
      <c r="AS1199" s="5">
        <f>COUNTIFS($B:$B,$B1199,$AG:$AG,AS$1)</f>
        <v>0</v>
      </c>
      <c r="AT1199" s="5">
        <f>COUNTIFS($B:$B,$B1199,$AG:$AG,AT$1)</f>
        <v>1</v>
      </c>
      <c r="AU1199" s="5">
        <f>COUNTIFS($B:$B,$B1199,$AG:$AG,AU$1)</f>
        <v>0</v>
      </c>
    </row>
    <row r="1200" spans="1:47" ht="15" customHeight="1" x14ac:dyDescent="0.35">
      <c r="A1200" s="3">
        <f>IF(B1199=B1200,A1199,A1199+1)</f>
        <v>404</v>
      </c>
      <c r="B1200" s="3" t="s">
        <v>4219</v>
      </c>
      <c r="C1200" s="3" t="s">
        <v>4218</v>
      </c>
      <c r="D1200" s="3" t="s">
        <v>3044</v>
      </c>
      <c r="E1200" s="3" t="s">
        <v>3043</v>
      </c>
      <c r="F1200" s="4" t="s">
        <v>7</v>
      </c>
      <c r="G1200" s="4" t="s">
        <v>8</v>
      </c>
      <c r="H1200" s="4" t="s">
        <v>7</v>
      </c>
      <c r="I1200" s="3">
        <v>1</v>
      </c>
      <c r="J1200" s="3" t="s">
        <v>38</v>
      </c>
      <c r="K1200" s="3" t="s">
        <v>3059</v>
      </c>
      <c r="L1200" s="3" t="s">
        <v>36</v>
      </c>
      <c r="M1200" s="3" t="s">
        <v>4217</v>
      </c>
      <c r="N1200" s="3" t="s">
        <v>4176</v>
      </c>
      <c r="P1200" s="3" t="s">
        <v>669</v>
      </c>
      <c r="Q1200" s="3" t="s">
        <v>1475</v>
      </c>
      <c r="R1200" s="3" t="s">
        <v>2434</v>
      </c>
      <c r="S1200" s="2" t="str">
        <f>IF(P1200="심사불필요","-",VLOOKUP(K1200,'[1]자격증 backdata'!A:G,7,0))</f>
        <v>-</v>
      </c>
      <c r="T1200" s="2" t="str">
        <f>IF(S1200="-","-",IF(COUNTIFS(B:B,B1200,S:S,"필수")&gt;0,"자격요건충족","확인필요"))</f>
        <v>-</v>
      </c>
      <c r="U1200" s="2"/>
      <c r="W1200" s="2">
        <f>IF(Q1200="4급","심사불필요",VLOOKUP(K1200,'[1]자격증 backdata'!A:B,2,0))</f>
        <v>0</v>
      </c>
      <c r="X1200" s="3">
        <f>IF(R1200="A", MIN(20, SUMIFS(W:W, B:B, B1200, R:R, "A")),IF(R1200="B", MIN(30, SUMIFS(W:W, B:B, B1200, R:R, "B")),"비해당분야"))</f>
        <v>0</v>
      </c>
      <c r="Y1200" s="3" t="str">
        <f>IF(R1200="C",MIN(30,IF(COUNTIFS(B:B,B1200,W:W,"가1")=1,25,IF(COUNTIFS(B:B,B1200,W:W,"가1")&gt;=2,30,0))+IF(COUNTIFS(B:B,B1200,W:W,"나1")&gt;=4,30,IF(COUNTIFS(B:B,B1200,W:W,"나1")=3,26,IF(COUNTIFS(B:B,B1200,W:W,"나1")=2,22,IF(COUNTIFS(B:B,B1200,W:W,"나1")=1,18,0)))))+MIN(30,IF(COUNTIFS(B:B,B1200,W:W,"가2")=1,25,IF(COUNTIFS(B:B,B1200,W:W,"가2")&gt;=2,30,0))+IF(COUNTIFS(B:B,B1200,W:W,"나2")=3,30,IF(COUNTIFS(B:B,B1200,W:W,"나2")=2,25,IF(COUNTIFS(B:B,B1200,W:W,"나2")=1,20,0)))),"비해당분야")</f>
        <v>비해당분야</v>
      </c>
      <c r="Z1200" s="3" t="str">
        <f>IF(R1200="C",VLOOKUP(K1200,'[1]자격증 backdata'!A:F,6,0),"비해당분야")</f>
        <v>비해당분야</v>
      </c>
      <c r="AA1200" s="3" t="str">
        <f>IF(R1200="C",SUMIF(B:B,B1200,Z:Z),"비해당분야")</f>
        <v>비해당분야</v>
      </c>
      <c r="AB1200" s="3" t="str">
        <f>IF(R1200="C",SUM(Y1200,AA1200),"비해당분야")</f>
        <v>비해당분야</v>
      </c>
      <c r="AC1200" s="3">
        <f>IF(R1200="C",AB1200,X1200)</f>
        <v>0</v>
      </c>
      <c r="AD1200" s="3">
        <f>VLOOKUP(K1200,'[1]자격증 backdata'!A:D,4,0)</f>
        <v>5</v>
      </c>
      <c r="AE1200" s="3">
        <f>IF(_xlfn.MAXIFS(AD:AD,B:B,B1200)&gt;10,10,_xlfn.MAXIFS(AD:AD,B:B,B1200))</f>
        <v>5</v>
      </c>
      <c r="AG1200" s="2">
        <f>VLOOKUP(K1200,'[1]자격증 backdata'!A:C,3,0)</f>
        <v>0</v>
      </c>
      <c r="AH1200" s="2">
        <f>COUNTIFS($B:$B,$B1200,$AG:$AG,AH$1)</f>
        <v>0</v>
      </c>
      <c r="AI1200" s="2">
        <f>COUNTIFS($B:$B,$B1200,$AG:$AG,AI$1)</f>
        <v>0</v>
      </c>
      <c r="AJ1200" s="2">
        <f>COUNTIFS($B:$B,$B1200,$AG:$AG,AJ$1)</f>
        <v>0</v>
      </c>
      <c r="AK1200" s="2">
        <f>COUNTIFS($B:$B,$B1200,$AG:$AG,AK$1)</f>
        <v>0</v>
      </c>
      <c r="AL1200" s="2">
        <f>COUNTIFS($B:$B,$B1200,$AG:$AG,AL$1)</f>
        <v>0</v>
      </c>
      <c r="AM1200" s="2">
        <f>COUNTIFS($B:$B,$B1200,$AG:$AG,AM$1)</f>
        <v>0</v>
      </c>
      <c r="AN1200" s="2">
        <f>COUNTIFS($B:$B,$B1200,$AG:$AG,AN$1)</f>
        <v>0</v>
      </c>
      <c r="AO1200" s="2">
        <f>COUNTIFS($B:$B,$B1200,$AG:$AG,AO$1)</f>
        <v>0</v>
      </c>
      <c r="AP1200" s="2">
        <f>COUNTIFS($B:$B,$B1200,$AG:$AG,AP$1)</f>
        <v>0</v>
      </c>
      <c r="AQ1200" s="2">
        <f>COUNTIFS($B:$B,$B1200,$AG:$AG,AQ$1)</f>
        <v>0</v>
      </c>
      <c r="AR1200" s="2">
        <f>COUNTIFS($B:$B,$B1200,$AG:$AG,AR$1)</f>
        <v>0</v>
      </c>
      <c r="AS1200" s="2">
        <f>COUNTIFS($B:$B,$B1200,$AG:$AG,AS$1)</f>
        <v>0</v>
      </c>
      <c r="AT1200" s="2">
        <f>COUNTIFS($B:$B,$B1200,$AG:$AG,AT$1)</f>
        <v>0</v>
      </c>
      <c r="AU1200" s="2">
        <f>COUNTIFS($B:$B,$B1200,$AG:$AG,AU$1)</f>
        <v>0</v>
      </c>
    </row>
    <row r="1201" spans="1:47" ht="15" customHeight="1" x14ac:dyDescent="0.35">
      <c r="A1201" s="4">
        <f>IF(B1200=B1201,A1200,A1200+1)</f>
        <v>405</v>
      </c>
      <c r="B1201" s="4" t="s">
        <v>4213</v>
      </c>
      <c r="C1201" s="4" t="s">
        <v>4212</v>
      </c>
      <c r="D1201" s="4" t="s">
        <v>3044</v>
      </c>
      <c r="E1201" s="4" t="s">
        <v>3043</v>
      </c>
      <c r="F1201" s="4" t="s">
        <v>7</v>
      </c>
      <c r="G1201" s="4" t="s">
        <v>8</v>
      </c>
      <c r="H1201" s="4" t="s">
        <v>7</v>
      </c>
      <c r="I1201" s="4">
        <v>1</v>
      </c>
      <c r="J1201" s="4" t="s">
        <v>69</v>
      </c>
      <c r="K1201" s="4" t="s">
        <v>3065</v>
      </c>
      <c r="L1201" s="4" t="s">
        <v>36</v>
      </c>
      <c r="M1201" s="4" t="s">
        <v>4216</v>
      </c>
      <c r="N1201" s="4" t="s">
        <v>319</v>
      </c>
      <c r="P1201" s="4" t="s">
        <v>669</v>
      </c>
      <c r="Q1201" s="4" t="s">
        <v>1475</v>
      </c>
      <c r="R1201" s="4" t="s">
        <v>2434</v>
      </c>
      <c r="S1201" s="5" t="str">
        <f>IF(P1201="심사불필요","-",VLOOKUP(K1201,'[1]자격증 backdata'!A:G,7,0))</f>
        <v>-</v>
      </c>
      <c r="T1201" s="5" t="str">
        <f>IF(S1201="-","-",IF(COUNTIFS(B:B,B1201,S:S,"필수")&gt;0,"자격요건충족","확인필요"))</f>
        <v>-</v>
      </c>
      <c r="U1201" s="5"/>
      <c r="W1201" s="5">
        <f>IF(Q1201="4급","심사불필요",VLOOKUP(K1201,'[1]자격증 backdata'!A:B,2,0))</f>
        <v>0</v>
      </c>
      <c r="X1201" s="4">
        <f>IF(R1201="A", MIN(20, SUMIFS(W:W, B:B, B1201, R:R, "A")),IF(R1201="B", MIN(30, SUMIFS(W:W, B:B, B1201, R:R, "B")),"비해당분야"))</f>
        <v>6</v>
      </c>
      <c r="Y1201" s="4" t="str">
        <f>IF(R1201="C",MIN(30,IF(COUNTIFS(B:B,B1201,W:W,"가1")=1,25,IF(COUNTIFS(B:B,B1201,W:W,"가1")&gt;=2,30,0))+IF(COUNTIFS(B:B,B1201,W:W,"나1")&gt;=4,30,IF(COUNTIFS(B:B,B1201,W:W,"나1")=3,26,IF(COUNTIFS(B:B,B1201,W:W,"나1")=2,22,IF(COUNTIFS(B:B,B1201,W:W,"나1")=1,18,0)))))+MIN(30,IF(COUNTIFS(B:B,B1201,W:W,"가2")=1,25,IF(COUNTIFS(B:B,B1201,W:W,"가2")&gt;=2,30,0))+IF(COUNTIFS(B:B,B1201,W:W,"나2")=3,30,IF(COUNTIFS(B:B,B1201,W:W,"나2")=2,25,IF(COUNTIFS(B:B,B1201,W:W,"나2")=1,20,0)))),"비해당분야")</f>
        <v>비해당분야</v>
      </c>
      <c r="Z1201" s="4" t="str">
        <f>IF(R1201="C",VLOOKUP(K1201,'[1]자격증 backdata'!A:F,6,0),"비해당분야")</f>
        <v>비해당분야</v>
      </c>
      <c r="AA1201" s="4" t="str">
        <f>IF(R1201="C",SUMIF(B:B,B1201,Z:Z),"비해당분야")</f>
        <v>비해당분야</v>
      </c>
      <c r="AB1201" s="4" t="str">
        <f>IF(R1201="C",SUM(Y1201,AA1201),"비해당분야")</f>
        <v>비해당분야</v>
      </c>
      <c r="AC1201" s="4">
        <f>IF(R1201="C",AB1201,X1201)</f>
        <v>6</v>
      </c>
      <c r="AD1201" s="4">
        <f>VLOOKUP(K1201,'[1]자격증 backdata'!A:D,4,0)</f>
        <v>5</v>
      </c>
      <c r="AE1201" s="4">
        <f>IF(_xlfn.MAXIFS(AD:AD,B:B,B1201)&gt;10,10,_xlfn.MAXIFS(AD:AD,B:B,B1201))</f>
        <v>5</v>
      </c>
      <c r="AG1201" s="5">
        <f>VLOOKUP(K1201,'[1]자격증 backdata'!A:C,3,0)</f>
        <v>0</v>
      </c>
      <c r="AH1201" s="5">
        <f>COUNTIFS($B:$B,$B1201,$AG:$AG,AH$1)</f>
        <v>0</v>
      </c>
      <c r="AI1201" s="5">
        <f>COUNTIFS($B:$B,$B1201,$AG:$AG,AI$1)</f>
        <v>0</v>
      </c>
      <c r="AJ1201" s="5">
        <f>COUNTIFS($B:$B,$B1201,$AG:$AG,AJ$1)</f>
        <v>0</v>
      </c>
      <c r="AK1201" s="5">
        <f>COUNTIFS($B:$B,$B1201,$AG:$AG,AK$1)</f>
        <v>0</v>
      </c>
      <c r="AL1201" s="5">
        <f>COUNTIFS($B:$B,$B1201,$AG:$AG,AL$1)</f>
        <v>0</v>
      </c>
      <c r="AM1201" s="5">
        <f>COUNTIFS($B:$B,$B1201,$AG:$AG,AM$1)</f>
        <v>0</v>
      </c>
      <c r="AN1201" s="5">
        <f>COUNTIFS($B:$B,$B1201,$AG:$AG,AN$1)</f>
        <v>1</v>
      </c>
      <c r="AO1201" s="5">
        <f>COUNTIFS($B:$B,$B1201,$AG:$AG,AO$1)</f>
        <v>0</v>
      </c>
      <c r="AP1201" s="5">
        <f>COUNTIFS($B:$B,$B1201,$AG:$AG,AP$1)</f>
        <v>0</v>
      </c>
      <c r="AQ1201" s="5">
        <f>COUNTIFS($B:$B,$B1201,$AG:$AG,AQ$1)</f>
        <v>0</v>
      </c>
      <c r="AR1201" s="5">
        <f>COUNTIFS($B:$B,$B1201,$AG:$AG,AR$1)</f>
        <v>0</v>
      </c>
      <c r="AS1201" s="5">
        <f>COUNTIFS($B:$B,$B1201,$AG:$AG,AS$1)</f>
        <v>0</v>
      </c>
      <c r="AT1201" s="5">
        <f>COUNTIFS($B:$B,$B1201,$AG:$AG,AT$1)</f>
        <v>1</v>
      </c>
      <c r="AU1201" s="5">
        <f>COUNTIFS($B:$B,$B1201,$AG:$AG,AU$1)</f>
        <v>0</v>
      </c>
    </row>
    <row r="1202" spans="1:47" ht="15" customHeight="1" x14ac:dyDescent="0.35">
      <c r="A1202" s="6">
        <f>IF(B1201=B1202,A1201,A1201+1)</f>
        <v>405</v>
      </c>
      <c r="B1202" s="6" t="s">
        <v>4213</v>
      </c>
      <c r="C1202" s="6" t="s">
        <v>4212</v>
      </c>
      <c r="D1202" s="6" t="s">
        <v>3044</v>
      </c>
      <c r="E1202" s="6" t="s">
        <v>3043</v>
      </c>
      <c r="F1202" s="4" t="s">
        <v>7</v>
      </c>
      <c r="G1202" s="4" t="s">
        <v>8</v>
      </c>
      <c r="H1202" s="4" t="s">
        <v>7</v>
      </c>
      <c r="I1202" s="4">
        <v>2</v>
      </c>
      <c r="J1202" s="4" t="s">
        <v>633</v>
      </c>
      <c r="K1202" s="4" t="s">
        <v>3118</v>
      </c>
      <c r="L1202" s="4" t="s">
        <v>55</v>
      </c>
      <c r="M1202" s="4" t="s">
        <v>4215</v>
      </c>
      <c r="N1202" s="4" t="s">
        <v>4214</v>
      </c>
      <c r="P1202" s="4" t="s">
        <v>669</v>
      </c>
      <c r="Q1202" s="4" t="s">
        <v>1475</v>
      </c>
      <c r="R1202" s="4" t="s">
        <v>2434</v>
      </c>
      <c r="S1202" s="5" t="str">
        <f>IF(P1202="심사불필요","-",VLOOKUP(K1202,'[1]자격증 backdata'!A:G,7,0))</f>
        <v>-</v>
      </c>
      <c r="T1202" s="5" t="str">
        <f>IF(S1202="-","-",IF(COUNTIFS(B:B,B1202,S:S,"필수")&gt;0,"자격요건충족","확인필요"))</f>
        <v>-</v>
      </c>
      <c r="U1202" s="5"/>
      <c r="W1202" s="5">
        <f>IF(Q1202="4급","심사불필요",VLOOKUP(K1202,'[1]자격증 backdata'!A:B,2,0))</f>
        <v>4</v>
      </c>
      <c r="X1202" s="4">
        <f>IF(R1202="A", MIN(20, SUMIFS(W:W, B:B, B1202, R:R, "A")),IF(R1202="B", MIN(30, SUMIFS(W:W, B:B, B1202, R:R, "B")),"비해당분야"))</f>
        <v>6</v>
      </c>
      <c r="Y1202" s="4" t="str">
        <f>IF(R1202="C",MIN(30,IF(COUNTIFS(B:B,B1202,W:W,"가1")=1,25,IF(COUNTIFS(B:B,B1202,W:W,"가1")&gt;=2,30,0))+IF(COUNTIFS(B:B,B1202,W:W,"나1")&gt;=4,30,IF(COUNTIFS(B:B,B1202,W:W,"나1")=3,26,IF(COUNTIFS(B:B,B1202,W:W,"나1")=2,22,IF(COUNTIFS(B:B,B1202,W:W,"나1")=1,18,0)))))+MIN(30,IF(COUNTIFS(B:B,B1202,W:W,"가2")=1,25,IF(COUNTIFS(B:B,B1202,W:W,"가2")&gt;=2,30,0))+IF(COUNTIFS(B:B,B1202,W:W,"나2")=3,30,IF(COUNTIFS(B:B,B1202,W:W,"나2")=2,25,IF(COUNTIFS(B:B,B1202,W:W,"나2")=1,20,0)))),"비해당분야")</f>
        <v>비해당분야</v>
      </c>
      <c r="Z1202" s="4" t="str">
        <f>IF(R1202="C",VLOOKUP(K1202,'[1]자격증 backdata'!A:F,6,0),"비해당분야")</f>
        <v>비해당분야</v>
      </c>
      <c r="AA1202" s="4" t="str">
        <f>IF(R1202="C",SUMIF(B:B,B1202,Z:Z),"비해당분야")</f>
        <v>비해당분야</v>
      </c>
      <c r="AB1202" s="4" t="str">
        <f>IF(R1202="C",SUM(Y1202,AA1202),"비해당분야")</f>
        <v>비해당분야</v>
      </c>
      <c r="AC1202" s="4">
        <f>IF(R1202="C",AB1202,X1202)</f>
        <v>6</v>
      </c>
      <c r="AD1202" s="4">
        <f>VLOOKUP(K1202,'[1]자격증 backdata'!A:D,4,0)</f>
        <v>0</v>
      </c>
      <c r="AE1202" s="4">
        <f>IF(_xlfn.MAXIFS(AD:AD,B:B,B1202)&gt;10,10,_xlfn.MAXIFS(AD:AD,B:B,B1202))</f>
        <v>5</v>
      </c>
      <c r="AG1202" s="5" t="str">
        <f>VLOOKUP(K1202,'[1]자격증 backdata'!A:C,3,0)</f>
        <v>G</v>
      </c>
      <c r="AH1202" s="5">
        <f>COUNTIFS($B:$B,$B1202,$AG:$AG,AH$1)</f>
        <v>0</v>
      </c>
      <c r="AI1202" s="5">
        <f>COUNTIFS($B:$B,$B1202,$AG:$AG,AI$1)</f>
        <v>0</v>
      </c>
      <c r="AJ1202" s="5">
        <f>COUNTIFS($B:$B,$B1202,$AG:$AG,AJ$1)</f>
        <v>0</v>
      </c>
      <c r="AK1202" s="5">
        <f>COUNTIFS($B:$B,$B1202,$AG:$AG,AK$1)</f>
        <v>0</v>
      </c>
      <c r="AL1202" s="5">
        <f>COUNTIFS($B:$B,$B1202,$AG:$AG,AL$1)</f>
        <v>0</v>
      </c>
      <c r="AM1202" s="5">
        <f>COUNTIFS($B:$B,$B1202,$AG:$AG,AM$1)</f>
        <v>0</v>
      </c>
      <c r="AN1202" s="5">
        <f>COUNTIFS($B:$B,$B1202,$AG:$AG,AN$1)</f>
        <v>1</v>
      </c>
      <c r="AO1202" s="5">
        <f>COUNTIFS($B:$B,$B1202,$AG:$AG,AO$1)</f>
        <v>0</v>
      </c>
      <c r="AP1202" s="5">
        <f>COUNTIFS($B:$B,$B1202,$AG:$AG,AP$1)</f>
        <v>0</v>
      </c>
      <c r="AQ1202" s="5">
        <f>COUNTIFS($B:$B,$B1202,$AG:$AG,AQ$1)</f>
        <v>0</v>
      </c>
      <c r="AR1202" s="5">
        <f>COUNTIFS($B:$B,$B1202,$AG:$AG,AR$1)</f>
        <v>0</v>
      </c>
      <c r="AS1202" s="5">
        <f>COUNTIFS($B:$B,$B1202,$AG:$AG,AS$1)</f>
        <v>0</v>
      </c>
      <c r="AT1202" s="5">
        <f>COUNTIFS($B:$B,$B1202,$AG:$AG,AT$1)</f>
        <v>1</v>
      </c>
      <c r="AU1202" s="5">
        <f>COUNTIFS($B:$B,$B1202,$AG:$AG,AU$1)</f>
        <v>0</v>
      </c>
    </row>
    <row r="1203" spans="1:47" ht="15" customHeight="1" x14ac:dyDescent="0.35">
      <c r="A1203" s="6">
        <f>IF(B1202=B1203,A1202,A1202+1)</f>
        <v>405</v>
      </c>
      <c r="B1203" s="6" t="s">
        <v>4213</v>
      </c>
      <c r="C1203" s="6" t="s">
        <v>4212</v>
      </c>
      <c r="D1203" s="6" t="s">
        <v>3044</v>
      </c>
      <c r="E1203" s="6" t="s">
        <v>3043</v>
      </c>
      <c r="F1203" s="4" t="s">
        <v>7</v>
      </c>
      <c r="G1203" s="4" t="s">
        <v>8</v>
      </c>
      <c r="H1203" s="4" t="s">
        <v>7</v>
      </c>
      <c r="I1203" s="4">
        <v>3</v>
      </c>
      <c r="J1203" s="4" t="s">
        <v>57</v>
      </c>
      <c r="K1203" s="4" t="s">
        <v>3089</v>
      </c>
      <c r="L1203" s="4" t="s">
        <v>55</v>
      </c>
      <c r="M1203" s="4" t="s">
        <v>4211</v>
      </c>
      <c r="N1203" s="4" t="s">
        <v>3401</v>
      </c>
      <c r="P1203" s="4" t="s">
        <v>669</v>
      </c>
      <c r="Q1203" s="4" t="s">
        <v>1475</v>
      </c>
      <c r="R1203" s="4" t="s">
        <v>2434</v>
      </c>
      <c r="S1203" s="5" t="str">
        <f>IF(P1203="심사불필요","-",VLOOKUP(K1203,'[1]자격증 backdata'!A:G,7,0))</f>
        <v>-</v>
      </c>
      <c r="T1203" s="5" t="str">
        <f>IF(S1203="-","-",IF(COUNTIFS(B:B,B1203,S:S,"필수")&gt;0,"자격요건충족","확인필요"))</f>
        <v>-</v>
      </c>
      <c r="U1203" s="5"/>
      <c r="W1203" s="5">
        <f>IF(Q1203="4급","심사불필요",VLOOKUP(K1203,'[1]자격증 backdata'!A:B,2,0))</f>
        <v>2</v>
      </c>
      <c r="X1203" s="4">
        <f>IF(R1203="A", MIN(20, SUMIFS(W:W, B:B, B1203, R:R, "A")),IF(R1203="B", MIN(30, SUMIFS(W:W, B:B, B1203, R:R, "B")),"비해당분야"))</f>
        <v>6</v>
      </c>
      <c r="Y1203" s="4" t="str">
        <f>IF(R1203="C",MIN(30,IF(COUNTIFS(B:B,B1203,W:W,"가1")=1,25,IF(COUNTIFS(B:B,B1203,W:W,"가1")&gt;=2,30,0))+IF(COUNTIFS(B:B,B1203,W:W,"나1")&gt;=4,30,IF(COUNTIFS(B:B,B1203,W:W,"나1")=3,26,IF(COUNTIFS(B:B,B1203,W:W,"나1")=2,22,IF(COUNTIFS(B:B,B1203,W:W,"나1")=1,18,0)))))+MIN(30,IF(COUNTIFS(B:B,B1203,W:W,"가2")=1,25,IF(COUNTIFS(B:B,B1203,W:W,"가2")&gt;=2,30,0))+IF(COUNTIFS(B:B,B1203,W:W,"나2")=3,30,IF(COUNTIFS(B:B,B1203,W:W,"나2")=2,25,IF(COUNTIFS(B:B,B1203,W:W,"나2")=1,20,0)))),"비해당분야")</f>
        <v>비해당분야</v>
      </c>
      <c r="Z1203" s="4" t="str">
        <f>IF(R1203="C",VLOOKUP(K1203,'[1]자격증 backdata'!A:F,6,0),"비해당분야")</f>
        <v>비해당분야</v>
      </c>
      <c r="AA1203" s="4" t="str">
        <f>IF(R1203="C",SUMIF(B:B,B1203,Z:Z),"비해당분야")</f>
        <v>비해당분야</v>
      </c>
      <c r="AB1203" s="4" t="str">
        <f>IF(R1203="C",SUM(Y1203,AA1203),"비해당분야")</f>
        <v>비해당분야</v>
      </c>
      <c r="AC1203" s="4">
        <f>IF(R1203="C",AB1203,X1203)</f>
        <v>6</v>
      </c>
      <c r="AD1203" s="4">
        <f>VLOOKUP(K1203,'[1]자격증 backdata'!A:D,4,0)</f>
        <v>0</v>
      </c>
      <c r="AE1203" s="4">
        <f>IF(_xlfn.MAXIFS(AD:AD,B:B,B1203)&gt;10,10,_xlfn.MAXIFS(AD:AD,B:B,B1203))</f>
        <v>5</v>
      </c>
      <c r="AG1203" s="5" t="str">
        <f>VLOOKUP(K1203,'[1]자격증 backdata'!A:C,3,0)</f>
        <v>M</v>
      </c>
      <c r="AH1203" s="5">
        <f>COUNTIFS($B:$B,$B1203,$AG:$AG,AH$1)</f>
        <v>0</v>
      </c>
      <c r="AI1203" s="5">
        <f>COUNTIFS($B:$B,$B1203,$AG:$AG,AI$1)</f>
        <v>0</v>
      </c>
      <c r="AJ1203" s="5">
        <f>COUNTIFS($B:$B,$B1203,$AG:$AG,AJ$1)</f>
        <v>0</v>
      </c>
      <c r="AK1203" s="5">
        <f>COUNTIFS($B:$B,$B1203,$AG:$AG,AK$1)</f>
        <v>0</v>
      </c>
      <c r="AL1203" s="5">
        <f>COUNTIFS($B:$B,$B1203,$AG:$AG,AL$1)</f>
        <v>0</v>
      </c>
      <c r="AM1203" s="5">
        <f>COUNTIFS($B:$B,$B1203,$AG:$AG,AM$1)</f>
        <v>0</v>
      </c>
      <c r="AN1203" s="5">
        <f>COUNTIFS($B:$B,$B1203,$AG:$AG,AN$1)</f>
        <v>1</v>
      </c>
      <c r="AO1203" s="5">
        <f>COUNTIFS($B:$B,$B1203,$AG:$AG,AO$1)</f>
        <v>0</v>
      </c>
      <c r="AP1203" s="5">
        <f>COUNTIFS($B:$B,$B1203,$AG:$AG,AP$1)</f>
        <v>0</v>
      </c>
      <c r="AQ1203" s="5">
        <f>COUNTIFS($B:$B,$B1203,$AG:$AG,AQ$1)</f>
        <v>0</v>
      </c>
      <c r="AR1203" s="5">
        <f>COUNTIFS($B:$B,$B1203,$AG:$AG,AR$1)</f>
        <v>0</v>
      </c>
      <c r="AS1203" s="5">
        <f>COUNTIFS($B:$B,$B1203,$AG:$AG,AS$1)</f>
        <v>0</v>
      </c>
      <c r="AT1203" s="5">
        <f>COUNTIFS($B:$B,$B1203,$AG:$AG,AT$1)</f>
        <v>1</v>
      </c>
      <c r="AU1203" s="5">
        <f>COUNTIFS($B:$B,$B1203,$AG:$AG,AU$1)</f>
        <v>0</v>
      </c>
    </row>
    <row r="1204" spans="1:47" ht="15" customHeight="1" x14ac:dyDescent="0.35">
      <c r="A1204" s="3">
        <f>IF(B1203=B1204,A1203,A1203+1)</f>
        <v>406</v>
      </c>
      <c r="B1204" s="3" t="s">
        <v>4208</v>
      </c>
      <c r="C1204" s="3" t="s">
        <v>4207</v>
      </c>
      <c r="D1204" s="3" t="s">
        <v>3044</v>
      </c>
      <c r="E1204" s="3" t="s">
        <v>3043</v>
      </c>
      <c r="F1204" s="4" t="s">
        <v>7</v>
      </c>
      <c r="G1204" s="4" t="s">
        <v>8</v>
      </c>
      <c r="H1204" s="4" t="s">
        <v>7</v>
      </c>
      <c r="I1204" s="3">
        <v>1</v>
      </c>
      <c r="J1204" s="3" t="s">
        <v>2813</v>
      </c>
      <c r="K1204" s="3" t="s">
        <v>3159</v>
      </c>
      <c r="L1204" s="3" t="s">
        <v>2998</v>
      </c>
      <c r="M1204" s="3" t="s">
        <v>4210</v>
      </c>
      <c r="N1204" s="3" t="s">
        <v>4209</v>
      </c>
      <c r="P1204" s="3" t="s">
        <v>669</v>
      </c>
      <c r="Q1204" s="3" t="s">
        <v>1475</v>
      </c>
      <c r="R1204" s="3" t="s">
        <v>2434</v>
      </c>
      <c r="S1204" s="2" t="str">
        <f>IF(P1204="심사불필요","-",VLOOKUP(K1204,'[1]자격증 backdata'!A:G,7,0))</f>
        <v>-</v>
      </c>
      <c r="T1204" s="2" t="str">
        <f>IF(S1204="-","-",IF(COUNTIFS(B:B,B1204,S:S,"필수")&gt;0,"자격요건충족","확인필요"))</f>
        <v>-</v>
      </c>
      <c r="U1204" s="2"/>
      <c r="W1204" s="2">
        <f>IF(Q1204="4급","심사불필요",VLOOKUP(K1204,'[1]자격증 backdata'!A:B,2,0))</f>
        <v>2</v>
      </c>
      <c r="X1204" s="3">
        <f>IF(R1204="A", MIN(20, SUMIFS(W:W, B:B, B1204, R:R, "A")),IF(R1204="B", MIN(30, SUMIFS(W:W, B:B, B1204, R:R, "B")),"비해당분야"))</f>
        <v>2</v>
      </c>
      <c r="Y1204" s="3" t="str">
        <f>IF(R1204="C",MIN(30,IF(COUNTIFS(B:B,B1204,W:W,"가1")=1,25,IF(COUNTIFS(B:B,B1204,W:W,"가1")&gt;=2,30,0))+IF(COUNTIFS(B:B,B1204,W:W,"나1")&gt;=4,30,IF(COUNTIFS(B:B,B1204,W:W,"나1")=3,26,IF(COUNTIFS(B:B,B1204,W:W,"나1")=2,22,IF(COUNTIFS(B:B,B1204,W:W,"나1")=1,18,0)))))+MIN(30,IF(COUNTIFS(B:B,B1204,W:W,"가2")=1,25,IF(COUNTIFS(B:B,B1204,W:W,"가2")&gt;=2,30,0))+IF(COUNTIFS(B:B,B1204,W:W,"나2")=3,30,IF(COUNTIFS(B:B,B1204,W:W,"나2")=2,25,IF(COUNTIFS(B:B,B1204,W:W,"나2")=1,20,0)))),"비해당분야")</f>
        <v>비해당분야</v>
      </c>
      <c r="Z1204" s="3" t="str">
        <f>IF(R1204="C",VLOOKUP(K1204,'[1]자격증 backdata'!A:F,6,0),"비해당분야")</f>
        <v>비해당분야</v>
      </c>
      <c r="AA1204" s="3" t="str">
        <f>IF(R1204="C",SUMIF(B:B,B1204,Z:Z),"비해당분야")</f>
        <v>비해당분야</v>
      </c>
      <c r="AB1204" s="3" t="str">
        <f>IF(R1204="C",SUM(Y1204,AA1204),"비해당분야")</f>
        <v>비해당분야</v>
      </c>
      <c r="AC1204" s="3">
        <f>IF(R1204="C",AB1204,X1204)</f>
        <v>2</v>
      </c>
      <c r="AD1204" s="3">
        <f>VLOOKUP(K1204,'[1]자격증 backdata'!A:D,4,0)</f>
        <v>0</v>
      </c>
      <c r="AE1204" s="3">
        <f>IF(_xlfn.MAXIFS(AD:AD,B:B,B1204)&gt;10,10,_xlfn.MAXIFS(AD:AD,B:B,B1204))</f>
        <v>5</v>
      </c>
      <c r="AG1204" s="2" t="str">
        <f>VLOOKUP(K1204,'[1]자격증 backdata'!A:C,3,0)</f>
        <v>E</v>
      </c>
      <c r="AH1204" s="2">
        <f>COUNTIFS($B:$B,$B1204,$AG:$AG,AH$1)</f>
        <v>0</v>
      </c>
      <c r="AI1204" s="2">
        <f>COUNTIFS($B:$B,$B1204,$AG:$AG,AI$1)</f>
        <v>0</v>
      </c>
      <c r="AJ1204" s="2">
        <f>COUNTIFS($B:$B,$B1204,$AG:$AG,AJ$1)</f>
        <v>0</v>
      </c>
      <c r="AK1204" s="2">
        <f>COUNTIFS($B:$B,$B1204,$AG:$AG,AK$1)</f>
        <v>0</v>
      </c>
      <c r="AL1204" s="2">
        <f>COUNTIFS($B:$B,$B1204,$AG:$AG,AL$1)</f>
        <v>1</v>
      </c>
      <c r="AM1204" s="2">
        <f>COUNTIFS($B:$B,$B1204,$AG:$AG,AM$1)</f>
        <v>0</v>
      </c>
      <c r="AN1204" s="2">
        <f>COUNTIFS($B:$B,$B1204,$AG:$AG,AN$1)</f>
        <v>0</v>
      </c>
      <c r="AO1204" s="2">
        <f>COUNTIFS($B:$B,$B1204,$AG:$AG,AO$1)</f>
        <v>0</v>
      </c>
      <c r="AP1204" s="2">
        <f>COUNTIFS($B:$B,$B1204,$AG:$AG,AP$1)</f>
        <v>0</v>
      </c>
      <c r="AQ1204" s="2">
        <f>COUNTIFS($B:$B,$B1204,$AG:$AG,AQ$1)</f>
        <v>0</v>
      </c>
      <c r="AR1204" s="2">
        <f>COUNTIFS($B:$B,$B1204,$AG:$AG,AR$1)</f>
        <v>0</v>
      </c>
      <c r="AS1204" s="2">
        <f>COUNTIFS($B:$B,$B1204,$AG:$AG,AS$1)</f>
        <v>0</v>
      </c>
      <c r="AT1204" s="2">
        <f>COUNTIFS($B:$B,$B1204,$AG:$AG,AT$1)</f>
        <v>0</v>
      </c>
      <c r="AU1204" s="2">
        <f>COUNTIFS($B:$B,$B1204,$AG:$AG,AU$1)</f>
        <v>0</v>
      </c>
    </row>
    <row r="1205" spans="1:47" ht="15" customHeight="1" x14ac:dyDescent="0.35">
      <c r="A1205" s="7">
        <f>IF(B1204=B1205,A1204,A1204+1)</f>
        <v>406</v>
      </c>
      <c r="B1205" s="7" t="s">
        <v>4208</v>
      </c>
      <c r="C1205" s="7" t="s">
        <v>4207</v>
      </c>
      <c r="D1205" s="7" t="s">
        <v>3044</v>
      </c>
      <c r="E1205" s="7" t="s">
        <v>3043</v>
      </c>
      <c r="F1205" s="4" t="s">
        <v>7</v>
      </c>
      <c r="G1205" s="4" t="s">
        <v>8</v>
      </c>
      <c r="H1205" s="4" t="s">
        <v>7</v>
      </c>
      <c r="I1205" s="3">
        <v>2</v>
      </c>
      <c r="J1205" s="3" t="s">
        <v>69</v>
      </c>
      <c r="K1205" s="3" t="s">
        <v>3065</v>
      </c>
      <c r="L1205" s="3" t="s">
        <v>36</v>
      </c>
      <c r="M1205" s="3" t="s">
        <v>4206</v>
      </c>
      <c r="N1205" s="3" t="s">
        <v>690</v>
      </c>
      <c r="P1205" s="3" t="s">
        <v>669</v>
      </c>
      <c r="Q1205" s="3" t="s">
        <v>1475</v>
      </c>
      <c r="R1205" s="3" t="s">
        <v>2434</v>
      </c>
      <c r="S1205" s="2" t="str">
        <f>IF(P1205="심사불필요","-",VLOOKUP(K1205,'[1]자격증 backdata'!A:G,7,0))</f>
        <v>-</v>
      </c>
      <c r="T1205" s="2" t="str">
        <f>IF(S1205="-","-",IF(COUNTIFS(B:B,B1205,S:S,"필수")&gt;0,"자격요건충족","확인필요"))</f>
        <v>-</v>
      </c>
      <c r="U1205" s="2"/>
      <c r="W1205" s="2">
        <f>IF(Q1205="4급","심사불필요",VLOOKUP(K1205,'[1]자격증 backdata'!A:B,2,0))</f>
        <v>0</v>
      </c>
      <c r="X1205" s="3">
        <f>IF(R1205="A", MIN(20, SUMIFS(W:W, B:B, B1205, R:R, "A")),IF(R1205="B", MIN(30, SUMIFS(W:W, B:B, B1205, R:R, "B")),"비해당분야"))</f>
        <v>2</v>
      </c>
      <c r="Y1205" s="3" t="str">
        <f>IF(R1205="C",MIN(30,IF(COUNTIFS(B:B,B1205,W:W,"가1")=1,25,IF(COUNTIFS(B:B,B1205,W:W,"가1")&gt;=2,30,0))+IF(COUNTIFS(B:B,B1205,W:W,"나1")&gt;=4,30,IF(COUNTIFS(B:B,B1205,W:W,"나1")=3,26,IF(COUNTIFS(B:B,B1205,W:W,"나1")=2,22,IF(COUNTIFS(B:B,B1205,W:W,"나1")=1,18,0)))))+MIN(30,IF(COUNTIFS(B:B,B1205,W:W,"가2")=1,25,IF(COUNTIFS(B:B,B1205,W:W,"가2")&gt;=2,30,0))+IF(COUNTIFS(B:B,B1205,W:W,"나2")=3,30,IF(COUNTIFS(B:B,B1205,W:W,"나2")=2,25,IF(COUNTIFS(B:B,B1205,W:W,"나2")=1,20,0)))),"비해당분야")</f>
        <v>비해당분야</v>
      </c>
      <c r="Z1205" s="3" t="str">
        <f>IF(R1205="C",VLOOKUP(K1205,'[1]자격증 backdata'!A:F,6,0),"비해당분야")</f>
        <v>비해당분야</v>
      </c>
      <c r="AA1205" s="3" t="str">
        <f>IF(R1205="C",SUMIF(B:B,B1205,Z:Z),"비해당분야")</f>
        <v>비해당분야</v>
      </c>
      <c r="AB1205" s="3" t="str">
        <f>IF(R1205="C",SUM(Y1205,AA1205),"비해당분야")</f>
        <v>비해당분야</v>
      </c>
      <c r="AC1205" s="3">
        <f>IF(R1205="C",AB1205,X1205)</f>
        <v>2</v>
      </c>
      <c r="AD1205" s="3">
        <f>VLOOKUP(K1205,'[1]자격증 backdata'!A:D,4,0)</f>
        <v>5</v>
      </c>
      <c r="AE1205" s="3">
        <f>IF(_xlfn.MAXIFS(AD:AD,B:B,B1205)&gt;10,10,_xlfn.MAXIFS(AD:AD,B:B,B1205))</f>
        <v>5</v>
      </c>
      <c r="AG1205" s="2">
        <f>VLOOKUP(K1205,'[1]자격증 backdata'!A:C,3,0)</f>
        <v>0</v>
      </c>
      <c r="AH1205" s="2">
        <f>COUNTIFS($B:$B,$B1205,$AG:$AG,AH$1)</f>
        <v>0</v>
      </c>
      <c r="AI1205" s="2">
        <f>COUNTIFS($B:$B,$B1205,$AG:$AG,AI$1)</f>
        <v>0</v>
      </c>
      <c r="AJ1205" s="2">
        <f>COUNTIFS($B:$B,$B1205,$AG:$AG,AJ$1)</f>
        <v>0</v>
      </c>
      <c r="AK1205" s="2">
        <f>COUNTIFS($B:$B,$B1205,$AG:$AG,AK$1)</f>
        <v>0</v>
      </c>
      <c r="AL1205" s="2">
        <f>COUNTIFS($B:$B,$B1205,$AG:$AG,AL$1)</f>
        <v>1</v>
      </c>
      <c r="AM1205" s="2">
        <f>COUNTIFS($B:$B,$B1205,$AG:$AG,AM$1)</f>
        <v>0</v>
      </c>
      <c r="AN1205" s="2">
        <f>COUNTIFS($B:$B,$B1205,$AG:$AG,AN$1)</f>
        <v>0</v>
      </c>
      <c r="AO1205" s="2">
        <f>COUNTIFS($B:$B,$B1205,$AG:$AG,AO$1)</f>
        <v>0</v>
      </c>
      <c r="AP1205" s="2">
        <f>COUNTIFS($B:$B,$B1205,$AG:$AG,AP$1)</f>
        <v>0</v>
      </c>
      <c r="AQ1205" s="2">
        <f>COUNTIFS($B:$B,$B1205,$AG:$AG,AQ$1)</f>
        <v>0</v>
      </c>
      <c r="AR1205" s="2">
        <f>COUNTIFS($B:$B,$B1205,$AG:$AG,AR$1)</f>
        <v>0</v>
      </c>
      <c r="AS1205" s="2">
        <f>COUNTIFS($B:$B,$B1205,$AG:$AG,AS$1)</f>
        <v>0</v>
      </c>
      <c r="AT1205" s="2">
        <f>COUNTIFS($B:$B,$B1205,$AG:$AG,AT$1)</f>
        <v>0</v>
      </c>
      <c r="AU1205" s="2">
        <f>COUNTIFS($B:$B,$B1205,$AG:$AG,AU$1)</f>
        <v>0</v>
      </c>
    </row>
    <row r="1206" spans="1:47" ht="15" customHeight="1" x14ac:dyDescent="0.35">
      <c r="A1206" s="4">
        <f>IF(B1205=B1206,A1205,A1205+1)</f>
        <v>407</v>
      </c>
      <c r="B1206" s="4" t="s">
        <v>4201</v>
      </c>
      <c r="C1206" s="4" t="s">
        <v>2927</v>
      </c>
      <c r="D1206" s="4" t="s">
        <v>3044</v>
      </c>
      <c r="E1206" s="4" t="s">
        <v>3043</v>
      </c>
      <c r="F1206" s="4" t="s">
        <v>7</v>
      </c>
      <c r="G1206" s="4" t="s">
        <v>8</v>
      </c>
      <c r="H1206" s="4" t="s">
        <v>7</v>
      </c>
      <c r="I1206" s="4">
        <v>1</v>
      </c>
      <c r="J1206" s="4" t="s">
        <v>69</v>
      </c>
      <c r="K1206" s="4" t="s">
        <v>3065</v>
      </c>
      <c r="L1206" s="4" t="s">
        <v>36</v>
      </c>
      <c r="M1206" s="4" t="s">
        <v>4205</v>
      </c>
      <c r="N1206" s="4" t="s">
        <v>340</v>
      </c>
      <c r="P1206" s="4" t="s">
        <v>669</v>
      </c>
      <c r="Q1206" s="4" t="s">
        <v>1475</v>
      </c>
      <c r="R1206" s="4" t="s">
        <v>2434</v>
      </c>
      <c r="S1206" s="5" t="str">
        <f>IF(P1206="심사불필요","-",VLOOKUP(K1206,'[1]자격증 backdata'!A:G,7,0))</f>
        <v>-</v>
      </c>
      <c r="T1206" s="5" t="str">
        <f>IF(S1206="-","-",IF(COUNTIFS(B:B,B1206,S:S,"필수")&gt;0,"자격요건충족","확인필요"))</f>
        <v>-</v>
      </c>
      <c r="U1206" s="5"/>
      <c r="W1206" s="5">
        <f>IF(Q1206="4급","심사불필요",VLOOKUP(K1206,'[1]자격증 backdata'!A:B,2,0))</f>
        <v>0</v>
      </c>
      <c r="X1206" s="4">
        <f>IF(R1206="A", MIN(20, SUMIFS(W:W, B:B, B1206, R:R, "A")),IF(R1206="B", MIN(30, SUMIFS(W:W, B:B, B1206, R:R, "B")),"비해당분야"))</f>
        <v>8</v>
      </c>
      <c r="Y1206" s="4" t="str">
        <f>IF(R1206="C",MIN(30,IF(COUNTIFS(B:B,B1206,W:W,"가1")=1,25,IF(COUNTIFS(B:B,B1206,W:W,"가1")&gt;=2,30,0))+IF(COUNTIFS(B:B,B1206,W:W,"나1")&gt;=4,30,IF(COUNTIFS(B:B,B1206,W:W,"나1")=3,26,IF(COUNTIFS(B:B,B1206,W:W,"나1")=2,22,IF(COUNTIFS(B:B,B1206,W:W,"나1")=1,18,0)))))+MIN(30,IF(COUNTIFS(B:B,B1206,W:W,"가2")=1,25,IF(COUNTIFS(B:B,B1206,W:W,"가2")&gt;=2,30,0))+IF(COUNTIFS(B:B,B1206,W:W,"나2")=3,30,IF(COUNTIFS(B:B,B1206,W:W,"나2")=2,25,IF(COUNTIFS(B:B,B1206,W:W,"나2")=1,20,0)))),"비해당분야")</f>
        <v>비해당분야</v>
      </c>
      <c r="Z1206" s="4" t="str">
        <f>IF(R1206="C",VLOOKUP(K1206,'[1]자격증 backdata'!A:F,6,0),"비해당분야")</f>
        <v>비해당분야</v>
      </c>
      <c r="AA1206" s="4" t="str">
        <f>IF(R1206="C",SUMIF(B:B,B1206,Z:Z),"비해당분야")</f>
        <v>비해당분야</v>
      </c>
      <c r="AB1206" s="4" t="str">
        <f>IF(R1206="C",SUM(Y1206,AA1206),"비해당분야")</f>
        <v>비해당분야</v>
      </c>
      <c r="AC1206" s="4">
        <f>IF(R1206="C",AB1206,X1206)</f>
        <v>8</v>
      </c>
      <c r="AD1206" s="4">
        <f>VLOOKUP(K1206,'[1]자격증 backdata'!A:D,4,0)</f>
        <v>5</v>
      </c>
      <c r="AE1206" s="4">
        <f>IF(_xlfn.MAXIFS(AD:AD,B:B,B1206)&gt;10,10,_xlfn.MAXIFS(AD:AD,B:B,B1206))</f>
        <v>5</v>
      </c>
      <c r="AG1206" s="5">
        <f>VLOOKUP(K1206,'[1]자격증 backdata'!A:C,3,0)</f>
        <v>0</v>
      </c>
      <c r="AH1206" s="5">
        <f>COUNTIFS($B:$B,$B1206,$AG:$AG,AH$1)</f>
        <v>0</v>
      </c>
      <c r="AI1206" s="5">
        <f>COUNTIFS($B:$B,$B1206,$AG:$AG,AI$1)</f>
        <v>0</v>
      </c>
      <c r="AJ1206" s="5">
        <f>COUNTIFS($B:$B,$B1206,$AG:$AG,AJ$1)</f>
        <v>0</v>
      </c>
      <c r="AK1206" s="5">
        <f>COUNTIFS($B:$B,$B1206,$AG:$AG,AK$1)</f>
        <v>0</v>
      </c>
      <c r="AL1206" s="5">
        <f>COUNTIFS($B:$B,$B1206,$AG:$AG,AL$1)</f>
        <v>0</v>
      </c>
      <c r="AM1206" s="5">
        <f>COUNTIFS($B:$B,$B1206,$AG:$AG,AM$1)</f>
        <v>0</v>
      </c>
      <c r="AN1206" s="5">
        <f>COUNTIFS($B:$B,$B1206,$AG:$AG,AN$1)</f>
        <v>0</v>
      </c>
      <c r="AO1206" s="5">
        <f>COUNTIFS($B:$B,$B1206,$AG:$AG,AO$1)</f>
        <v>0</v>
      </c>
      <c r="AP1206" s="5">
        <f>COUNTIFS($B:$B,$B1206,$AG:$AG,AP$1)</f>
        <v>0</v>
      </c>
      <c r="AQ1206" s="5">
        <f>COUNTIFS($B:$B,$B1206,$AG:$AG,AQ$1)</f>
        <v>1</v>
      </c>
      <c r="AR1206" s="5">
        <f>COUNTIFS($B:$B,$B1206,$AG:$AG,AR$1)</f>
        <v>0</v>
      </c>
      <c r="AS1206" s="5">
        <f>COUNTIFS($B:$B,$B1206,$AG:$AG,AS$1)</f>
        <v>0</v>
      </c>
      <c r="AT1206" s="5">
        <f>COUNTIFS($B:$B,$B1206,$AG:$AG,AT$1)</f>
        <v>1</v>
      </c>
      <c r="AU1206" s="5">
        <f>COUNTIFS($B:$B,$B1206,$AG:$AG,AU$1)</f>
        <v>0</v>
      </c>
    </row>
    <row r="1207" spans="1:47" ht="15" customHeight="1" x14ac:dyDescent="0.35">
      <c r="A1207" s="6">
        <f>IF(B1206=B1207,A1206,A1206+1)</f>
        <v>407</v>
      </c>
      <c r="B1207" s="6" t="s">
        <v>4201</v>
      </c>
      <c r="C1207" s="6" t="s">
        <v>2927</v>
      </c>
      <c r="D1207" s="6" t="s">
        <v>3044</v>
      </c>
      <c r="E1207" s="6" t="s">
        <v>3043</v>
      </c>
      <c r="F1207" s="4" t="s">
        <v>7</v>
      </c>
      <c r="G1207" s="4" t="s">
        <v>8</v>
      </c>
      <c r="H1207" s="4" t="s">
        <v>7</v>
      </c>
      <c r="I1207" s="4">
        <v>2</v>
      </c>
      <c r="J1207" s="4" t="s">
        <v>28</v>
      </c>
      <c r="K1207" s="4" t="s">
        <v>3061</v>
      </c>
      <c r="L1207" s="4" t="s">
        <v>26</v>
      </c>
      <c r="M1207" s="4" t="s">
        <v>4204</v>
      </c>
      <c r="N1207" s="4" t="s">
        <v>4203</v>
      </c>
      <c r="P1207" s="4" t="s">
        <v>669</v>
      </c>
      <c r="Q1207" s="4" t="s">
        <v>1475</v>
      </c>
      <c r="R1207" s="4" t="s">
        <v>2434</v>
      </c>
      <c r="S1207" s="5" t="str">
        <f>IF(P1207="심사불필요","-",VLOOKUP(K1207,'[1]자격증 backdata'!A:G,7,0))</f>
        <v>-</v>
      </c>
      <c r="T1207" s="5" t="str">
        <f>IF(S1207="-","-",IF(COUNTIFS(B:B,B1207,S:S,"필수")&gt;0,"자격요건충족","확인필요"))</f>
        <v>-</v>
      </c>
      <c r="U1207" s="5"/>
      <c r="W1207" s="5">
        <f>IF(Q1207="4급","심사불필요",VLOOKUP(K1207,'[1]자격증 backdata'!A:B,2,0))</f>
        <v>2</v>
      </c>
      <c r="X1207" s="4">
        <f>IF(R1207="A", MIN(20, SUMIFS(W:W, B:B, B1207, R:R, "A")),IF(R1207="B", MIN(30, SUMIFS(W:W, B:B, B1207, R:R, "B")),"비해당분야"))</f>
        <v>8</v>
      </c>
      <c r="Y1207" s="4" t="str">
        <f>IF(R1207="C",MIN(30,IF(COUNTIFS(B:B,B1207,W:W,"가1")=1,25,IF(COUNTIFS(B:B,B1207,W:W,"가1")&gt;=2,30,0))+IF(COUNTIFS(B:B,B1207,W:W,"나1")&gt;=4,30,IF(COUNTIFS(B:B,B1207,W:W,"나1")=3,26,IF(COUNTIFS(B:B,B1207,W:W,"나1")=2,22,IF(COUNTIFS(B:B,B1207,W:W,"나1")=1,18,0)))))+MIN(30,IF(COUNTIFS(B:B,B1207,W:W,"가2")=1,25,IF(COUNTIFS(B:B,B1207,W:W,"가2")&gt;=2,30,0))+IF(COUNTIFS(B:B,B1207,W:W,"나2")=3,30,IF(COUNTIFS(B:B,B1207,W:W,"나2")=2,25,IF(COUNTIFS(B:B,B1207,W:W,"나2")=1,20,0)))),"비해당분야")</f>
        <v>비해당분야</v>
      </c>
      <c r="Z1207" s="4" t="str">
        <f>IF(R1207="C",VLOOKUP(K1207,'[1]자격증 backdata'!A:F,6,0),"비해당분야")</f>
        <v>비해당분야</v>
      </c>
      <c r="AA1207" s="4" t="str">
        <f>IF(R1207="C",SUMIF(B:B,B1207,Z:Z),"비해당분야")</f>
        <v>비해당분야</v>
      </c>
      <c r="AB1207" s="4" t="str">
        <f>IF(R1207="C",SUM(Y1207,AA1207),"비해당분야")</f>
        <v>비해당분야</v>
      </c>
      <c r="AC1207" s="4">
        <f>IF(R1207="C",AB1207,X1207)</f>
        <v>8</v>
      </c>
      <c r="AD1207" s="4">
        <f>VLOOKUP(K1207,'[1]자격증 backdata'!A:D,4,0)</f>
        <v>0</v>
      </c>
      <c r="AE1207" s="4">
        <f>IF(_xlfn.MAXIFS(AD:AD,B:B,B1207)&gt;10,10,_xlfn.MAXIFS(AD:AD,B:B,B1207))</f>
        <v>5</v>
      </c>
      <c r="AG1207" s="5">
        <f>VLOOKUP(K1207,'[1]자격증 backdata'!A:C,3,0)</f>
        <v>0</v>
      </c>
      <c r="AH1207" s="5">
        <f>COUNTIFS($B:$B,$B1207,$AG:$AG,AH$1)</f>
        <v>0</v>
      </c>
      <c r="AI1207" s="5">
        <f>COUNTIFS($B:$B,$B1207,$AG:$AG,AI$1)</f>
        <v>0</v>
      </c>
      <c r="AJ1207" s="5">
        <f>COUNTIFS($B:$B,$B1207,$AG:$AG,AJ$1)</f>
        <v>0</v>
      </c>
      <c r="AK1207" s="5">
        <f>COUNTIFS($B:$B,$B1207,$AG:$AG,AK$1)</f>
        <v>0</v>
      </c>
      <c r="AL1207" s="5">
        <f>COUNTIFS($B:$B,$B1207,$AG:$AG,AL$1)</f>
        <v>0</v>
      </c>
      <c r="AM1207" s="5">
        <f>COUNTIFS($B:$B,$B1207,$AG:$AG,AM$1)</f>
        <v>0</v>
      </c>
      <c r="AN1207" s="5">
        <f>COUNTIFS($B:$B,$B1207,$AG:$AG,AN$1)</f>
        <v>0</v>
      </c>
      <c r="AO1207" s="5">
        <f>COUNTIFS($B:$B,$B1207,$AG:$AG,AO$1)</f>
        <v>0</v>
      </c>
      <c r="AP1207" s="5">
        <f>COUNTIFS($B:$B,$B1207,$AG:$AG,AP$1)</f>
        <v>0</v>
      </c>
      <c r="AQ1207" s="5">
        <f>COUNTIFS($B:$B,$B1207,$AG:$AG,AQ$1)</f>
        <v>1</v>
      </c>
      <c r="AR1207" s="5">
        <f>COUNTIFS($B:$B,$B1207,$AG:$AG,AR$1)</f>
        <v>0</v>
      </c>
      <c r="AS1207" s="5">
        <f>COUNTIFS($B:$B,$B1207,$AG:$AG,AS$1)</f>
        <v>0</v>
      </c>
      <c r="AT1207" s="5">
        <f>COUNTIFS($B:$B,$B1207,$AG:$AG,AT$1)</f>
        <v>1</v>
      </c>
      <c r="AU1207" s="5">
        <f>COUNTIFS($B:$B,$B1207,$AG:$AG,AU$1)</f>
        <v>0</v>
      </c>
    </row>
    <row r="1208" spans="1:47" ht="15" customHeight="1" x14ac:dyDescent="0.35">
      <c r="A1208" s="6">
        <f>IF(B1207=B1208,A1207,A1207+1)</f>
        <v>407</v>
      </c>
      <c r="B1208" s="6" t="s">
        <v>4201</v>
      </c>
      <c r="C1208" s="6" t="s">
        <v>2927</v>
      </c>
      <c r="D1208" s="6" t="s">
        <v>3044</v>
      </c>
      <c r="E1208" s="6" t="s">
        <v>3043</v>
      </c>
      <c r="F1208" s="4" t="s">
        <v>7</v>
      </c>
      <c r="G1208" s="4" t="s">
        <v>8</v>
      </c>
      <c r="H1208" s="4" t="s">
        <v>7</v>
      </c>
      <c r="I1208" s="4">
        <v>3</v>
      </c>
      <c r="J1208" s="4" t="s">
        <v>106</v>
      </c>
      <c r="K1208" s="4" t="s">
        <v>3057</v>
      </c>
      <c r="L1208" s="4" t="s">
        <v>55</v>
      </c>
      <c r="M1208" s="4" t="s">
        <v>4202</v>
      </c>
      <c r="N1208" s="4" t="s">
        <v>1698</v>
      </c>
      <c r="P1208" s="4" t="s">
        <v>669</v>
      </c>
      <c r="Q1208" s="4" t="s">
        <v>1475</v>
      </c>
      <c r="R1208" s="4" t="s">
        <v>2434</v>
      </c>
      <c r="S1208" s="5" t="str">
        <f>IF(P1208="심사불필요","-",VLOOKUP(K1208,'[1]자격증 backdata'!A:G,7,0))</f>
        <v>-</v>
      </c>
      <c r="T1208" s="5" t="str">
        <f>IF(S1208="-","-",IF(COUNTIFS(B:B,B1208,S:S,"필수")&gt;0,"자격요건충족","확인필요"))</f>
        <v>-</v>
      </c>
      <c r="U1208" s="5"/>
      <c r="W1208" s="5">
        <f>IF(Q1208="4급","심사불필요",VLOOKUP(K1208,'[1]자격증 backdata'!A:B,2,0))</f>
        <v>4</v>
      </c>
      <c r="X1208" s="4">
        <f>IF(R1208="A", MIN(20, SUMIFS(W:W, B:B, B1208, R:R, "A")),IF(R1208="B", MIN(30, SUMIFS(W:W, B:B, B1208, R:R, "B")),"비해당분야"))</f>
        <v>8</v>
      </c>
      <c r="Y1208" s="4" t="str">
        <f>IF(R1208="C",MIN(30,IF(COUNTIFS(B:B,B1208,W:W,"가1")=1,25,IF(COUNTIFS(B:B,B1208,W:W,"가1")&gt;=2,30,0))+IF(COUNTIFS(B:B,B1208,W:W,"나1")&gt;=4,30,IF(COUNTIFS(B:B,B1208,W:W,"나1")=3,26,IF(COUNTIFS(B:B,B1208,W:W,"나1")=2,22,IF(COUNTIFS(B:B,B1208,W:W,"나1")=1,18,0)))))+MIN(30,IF(COUNTIFS(B:B,B1208,W:W,"가2")=1,25,IF(COUNTIFS(B:B,B1208,W:W,"가2")&gt;=2,30,0))+IF(COUNTIFS(B:B,B1208,W:W,"나2")=3,30,IF(COUNTIFS(B:B,B1208,W:W,"나2")=2,25,IF(COUNTIFS(B:B,B1208,W:W,"나2")=1,20,0)))),"비해당분야")</f>
        <v>비해당분야</v>
      </c>
      <c r="Z1208" s="4" t="str">
        <f>IF(R1208="C",VLOOKUP(K1208,'[1]자격증 backdata'!A:F,6,0),"비해당분야")</f>
        <v>비해당분야</v>
      </c>
      <c r="AA1208" s="4" t="str">
        <f>IF(R1208="C",SUMIF(B:B,B1208,Z:Z),"비해당분야")</f>
        <v>비해당분야</v>
      </c>
      <c r="AB1208" s="4" t="str">
        <f>IF(R1208="C",SUM(Y1208,AA1208),"비해당분야")</f>
        <v>비해당분야</v>
      </c>
      <c r="AC1208" s="4">
        <f>IF(R1208="C",AB1208,X1208)</f>
        <v>8</v>
      </c>
      <c r="AD1208" s="4">
        <f>VLOOKUP(K1208,'[1]자격증 backdata'!A:D,4,0)</f>
        <v>0</v>
      </c>
      <c r="AE1208" s="4">
        <f>IF(_xlfn.MAXIFS(AD:AD,B:B,B1208)&gt;10,10,_xlfn.MAXIFS(AD:AD,B:B,B1208))</f>
        <v>5</v>
      </c>
      <c r="AG1208" s="5" t="str">
        <f>VLOOKUP(K1208,'[1]자격증 backdata'!A:C,3,0)</f>
        <v>M</v>
      </c>
      <c r="AH1208" s="5">
        <f>COUNTIFS($B:$B,$B1208,$AG:$AG,AH$1)</f>
        <v>0</v>
      </c>
      <c r="AI1208" s="5">
        <f>COUNTIFS($B:$B,$B1208,$AG:$AG,AI$1)</f>
        <v>0</v>
      </c>
      <c r="AJ1208" s="5">
        <f>COUNTIFS($B:$B,$B1208,$AG:$AG,AJ$1)</f>
        <v>0</v>
      </c>
      <c r="AK1208" s="5">
        <f>COUNTIFS($B:$B,$B1208,$AG:$AG,AK$1)</f>
        <v>0</v>
      </c>
      <c r="AL1208" s="5">
        <f>COUNTIFS($B:$B,$B1208,$AG:$AG,AL$1)</f>
        <v>0</v>
      </c>
      <c r="AM1208" s="5">
        <f>COUNTIFS($B:$B,$B1208,$AG:$AG,AM$1)</f>
        <v>0</v>
      </c>
      <c r="AN1208" s="5">
        <f>COUNTIFS($B:$B,$B1208,$AG:$AG,AN$1)</f>
        <v>0</v>
      </c>
      <c r="AO1208" s="5">
        <f>COUNTIFS($B:$B,$B1208,$AG:$AG,AO$1)</f>
        <v>0</v>
      </c>
      <c r="AP1208" s="5">
        <f>COUNTIFS($B:$B,$B1208,$AG:$AG,AP$1)</f>
        <v>0</v>
      </c>
      <c r="AQ1208" s="5">
        <f>COUNTIFS($B:$B,$B1208,$AG:$AG,AQ$1)</f>
        <v>1</v>
      </c>
      <c r="AR1208" s="5">
        <f>COUNTIFS($B:$B,$B1208,$AG:$AG,AR$1)</f>
        <v>0</v>
      </c>
      <c r="AS1208" s="5">
        <f>COUNTIFS($B:$B,$B1208,$AG:$AG,AS$1)</f>
        <v>0</v>
      </c>
      <c r="AT1208" s="5">
        <f>COUNTIFS($B:$B,$B1208,$AG:$AG,AT$1)</f>
        <v>1</v>
      </c>
      <c r="AU1208" s="5">
        <f>COUNTIFS($B:$B,$B1208,$AG:$AG,AU$1)</f>
        <v>0</v>
      </c>
    </row>
    <row r="1209" spans="1:47" ht="15" customHeight="1" x14ac:dyDescent="0.35">
      <c r="A1209" s="6">
        <f>IF(B1208=B1209,A1208,A1208+1)</f>
        <v>407</v>
      </c>
      <c r="B1209" s="6" t="s">
        <v>4201</v>
      </c>
      <c r="C1209" s="6" t="s">
        <v>2927</v>
      </c>
      <c r="D1209" s="6" t="s">
        <v>3044</v>
      </c>
      <c r="E1209" s="6" t="s">
        <v>3043</v>
      </c>
      <c r="F1209" s="4" t="s">
        <v>7</v>
      </c>
      <c r="G1209" s="4" t="s">
        <v>8</v>
      </c>
      <c r="H1209" s="4" t="s">
        <v>7</v>
      </c>
      <c r="I1209" s="4">
        <v>4</v>
      </c>
      <c r="J1209" s="4" t="s">
        <v>364</v>
      </c>
      <c r="K1209" s="4" t="s">
        <v>3075</v>
      </c>
      <c r="L1209" s="4" t="s">
        <v>254</v>
      </c>
      <c r="M1209" s="4" t="s">
        <v>4200</v>
      </c>
      <c r="N1209" s="4" t="s">
        <v>3073</v>
      </c>
      <c r="P1209" s="4" t="s">
        <v>669</v>
      </c>
      <c r="Q1209" s="4" t="s">
        <v>1475</v>
      </c>
      <c r="R1209" s="4" t="s">
        <v>2434</v>
      </c>
      <c r="S1209" s="5" t="str">
        <f>IF(P1209="심사불필요","-",VLOOKUP(K1209,'[1]자격증 backdata'!A:G,7,0))</f>
        <v>-</v>
      </c>
      <c r="T1209" s="5" t="str">
        <f>IF(S1209="-","-",IF(COUNTIFS(B:B,B1209,S:S,"필수")&gt;0,"자격요건충족","확인필요"))</f>
        <v>-</v>
      </c>
      <c r="U1209" s="5"/>
      <c r="W1209" s="5">
        <f>IF(Q1209="4급","심사불필요",VLOOKUP(K1209,'[1]자격증 backdata'!A:B,2,0))</f>
        <v>2</v>
      </c>
      <c r="X1209" s="4">
        <f>IF(R1209="A", MIN(20, SUMIFS(W:W, B:B, B1209, R:R, "A")),IF(R1209="B", MIN(30, SUMIFS(W:W, B:B, B1209, R:R, "B")),"비해당분야"))</f>
        <v>8</v>
      </c>
      <c r="Y1209" s="4" t="str">
        <f>IF(R1209="C",MIN(30,IF(COUNTIFS(B:B,B1209,W:W,"가1")=1,25,IF(COUNTIFS(B:B,B1209,W:W,"가1")&gt;=2,30,0))+IF(COUNTIFS(B:B,B1209,W:W,"나1")&gt;=4,30,IF(COUNTIFS(B:B,B1209,W:W,"나1")=3,26,IF(COUNTIFS(B:B,B1209,W:W,"나1")=2,22,IF(COUNTIFS(B:B,B1209,W:W,"나1")=1,18,0)))))+MIN(30,IF(COUNTIFS(B:B,B1209,W:W,"가2")=1,25,IF(COUNTIFS(B:B,B1209,W:W,"가2")&gt;=2,30,0))+IF(COUNTIFS(B:B,B1209,W:W,"나2")=3,30,IF(COUNTIFS(B:B,B1209,W:W,"나2")=2,25,IF(COUNTIFS(B:B,B1209,W:W,"나2")=1,20,0)))),"비해당분야")</f>
        <v>비해당분야</v>
      </c>
      <c r="Z1209" s="4" t="str">
        <f>IF(R1209="C",VLOOKUP(K1209,'[1]자격증 backdata'!A:F,6,0),"비해당분야")</f>
        <v>비해당분야</v>
      </c>
      <c r="AA1209" s="4" t="str">
        <f>IF(R1209="C",SUMIF(B:B,B1209,Z:Z),"비해당분야")</f>
        <v>비해당분야</v>
      </c>
      <c r="AB1209" s="4" t="str">
        <f>IF(R1209="C",SUM(Y1209,AA1209),"비해당분야")</f>
        <v>비해당분야</v>
      </c>
      <c r="AC1209" s="4">
        <f>IF(R1209="C",AB1209,X1209)</f>
        <v>8</v>
      </c>
      <c r="AD1209" s="4">
        <f>VLOOKUP(K1209,'[1]자격증 backdata'!A:D,4,0)</f>
        <v>0</v>
      </c>
      <c r="AE1209" s="4">
        <f>IF(_xlfn.MAXIFS(AD:AD,B:B,B1209)&gt;10,10,_xlfn.MAXIFS(AD:AD,B:B,B1209))</f>
        <v>5</v>
      </c>
      <c r="AG1209" s="5" t="str">
        <f>VLOOKUP(K1209,'[1]자격증 backdata'!A:C,3,0)</f>
        <v>J</v>
      </c>
      <c r="AH1209" s="5">
        <f>COUNTIFS($B:$B,$B1209,$AG:$AG,AH$1)</f>
        <v>0</v>
      </c>
      <c r="AI1209" s="5">
        <f>COUNTIFS($B:$B,$B1209,$AG:$AG,AI$1)</f>
        <v>0</v>
      </c>
      <c r="AJ1209" s="5">
        <f>COUNTIFS($B:$B,$B1209,$AG:$AG,AJ$1)</f>
        <v>0</v>
      </c>
      <c r="AK1209" s="5">
        <f>COUNTIFS($B:$B,$B1209,$AG:$AG,AK$1)</f>
        <v>0</v>
      </c>
      <c r="AL1209" s="5">
        <f>COUNTIFS($B:$B,$B1209,$AG:$AG,AL$1)</f>
        <v>0</v>
      </c>
      <c r="AM1209" s="5">
        <f>COUNTIFS($B:$B,$B1209,$AG:$AG,AM$1)</f>
        <v>0</v>
      </c>
      <c r="AN1209" s="5">
        <f>COUNTIFS($B:$B,$B1209,$AG:$AG,AN$1)</f>
        <v>0</v>
      </c>
      <c r="AO1209" s="5">
        <f>COUNTIFS($B:$B,$B1209,$AG:$AG,AO$1)</f>
        <v>0</v>
      </c>
      <c r="AP1209" s="5">
        <f>COUNTIFS($B:$B,$B1209,$AG:$AG,AP$1)</f>
        <v>0</v>
      </c>
      <c r="AQ1209" s="5">
        <f>COUNTIFS($B:$B,$B1209,$AG:$AG,AQ$1)</f>
        <v>1</v>
      </c>
      <c r="AR1209" s="5">
        <f>COUNTIFS($B:$B,$B1209,$AG:$AG,AR$1)</f>
        <v>0</v>
      </c>
      <c r="AS1209" s="5">
        <f>COUNTIFS($B:$B,$B1209,$AG:$AG,AS$1)</f>
        <v>0</v>
      </c>
      <c r="AT1209" s="5">
        <f>COUNTIFS($B:$B,$B1209,$AG:$AG,AT$1)</f>
        <v>1</v>
      </c>
      <c r="AU1209" s="5">
        <f>COUNTIFS($B:$B,$B1209,$AG:$AG,AU$1)</f>
        <v>0</v>
      </c>
    </row>
    <row r="1210" spans="1:47" ht="15" customHeight="1" x14ac:dyDescent="0.35">
      <c r="A1210" s="3">
        <f>IF(B1209=B1210,A1209,A1209+1)</f>
        <v>408</v>
      </c>
      <c r="B1210" s="3" t="s">
        <v>4197</v>
      </c>
      <c r="C1210" s="3" t="s">
        <v>4196</v>
      </c>
      <c r="D1210" s="3" t="s">
        <v>3044</v>
      </c>
      <c r="E1210" s="3" t="s">
        <v>3043</v>
      </c>
      <c r="F1210" s="4" t="s">
        <v>7</v>
      </c>
      <c r="G1210" s="4" t="s">
        <v>8</v>
      </c>
      <c r="H1210" s="4" t="s">
        <v>7</v>
      </c>
      <c r="I1210" s="3">
        <v>1</v>
      </c>
      <c r="J1210" s="3" t="s">
        <v>69</v>
      </c>
      <c r="K1210" s="3" t="s">
        <v>3065</v>
      </c>
      <c r="L1210" s="3" t="s">
        <v>36</v>
      </c>
      <c r="M1210" s="3" t="s">
        <v>4199</v>
      </c>
      <c r="N1210" s="3" t="s">
        <v>1704</v>
      </c>
      <c r="P1210" s="3" t="s">
        <v>669</v>
      </c>
      <c r="Q1210" s="3" t="s">
        <v>1475</v>
      </c>
      <c r="R1210" s="3" t="s">
        <v>2434</v>
      </c>
      <c r="S1210" s="2" t="str">
        <f>IF(P1210="심사불필요","-",VLOOKUP(K1210,'[1]자격증 backdata'!A:G,7,0))</f>
        <v>-</v>
      </c>
      <c r="T1210" s="2" t="str">
        <f>IF(S1210="-","-",IF(COUNTIFS(B:B,B1210,S:S,"필수")&gt;0,"자격요건충족","확인필요"))</f>
        <v>-</v>
      </c>
      <c r="U1210" s="2"/>
      <c r="W1210" s="2">
        <f>IF(Q1210="4급","심사불필요",VLOOKUP(K1210,'[1]자격증 backdata'!A:B,2,0))</f>
        <v>0</v>
      </c>
      <c r="X1210" s="3">
        <f>IF(R1210="A", MIN(20, SUMIFS(W:W, B:B, B1210, R:R, "A")),IF(R1210="B", MIN(30, SUMIFS(W:W, B:B, B1210, R:R, "B")),"비해당분야"))</f>
        <v>6</v>
      </c>
      <c r="Y1210" s="3" t="str">
        <f>IF(R1210="C",MIN(30,IF(COUNTIFS(B:B,B1210,W:W,"가1")=1,25,IF(COUNTIFS(B:B,B1210,W:W,"가1")&gt;=2,30,0))+IF(COUNTIFS(B:B,B1210,W:W,"나1")&gt;=4,30,IF(COUNTIFS(B:B,B1210,W:W,"나1")=3,26,IF(COUNTIFS(B:B,B1210,W:W,"나1")=2,22,IF(COUNTIFS(B:B,B1210,W:W,"나1")=1,18,0)))))+MIN(30,IF(COUNTIFS(B:B,B1210,W:W,"가2")=1,25,IF(COUNTIFS(B:B,B1210,W:W,"가2")&gt;=2,30,0))+IF(COUNTIFS(B:B,B1210,W:W,"나2")=3,30,IF(COUNTIFS(B:B,B1210,W:W,"나2")=2,25,IF(COUNTIFS(B:B,B1210,W:W,"나2")=1,20,0)))),"비해당분야")</f>
        <v>비해당분야</v>
      </c>
      <c r="Z1210" s="3" t="str">
        <f>IF(R1210="C",VLOOKUP(K1210,'[1]자격증 backdata'!A:F,6,0),"비해당분야")</f>
        <v>비해당분야</v>
      </c>
      <c r="AA1210" s="3" t="str">
        <f>IF(R1210="C",SUMIF(B:B,B1210,Z:Z),"비해당분야")</f>
        <v>비해당분야</v>
      </c>
      <c r="AB1210" s="3" t="str">
        <f>IF(R1210="C",SUM(Y1210,AA1210),"비해당분야")</f>
        <v>비해당분야</v>
      </c>
      <c r="AC1210" s="3">
        <f>IF(R1210="C",AB1210,X1210)</f>
        <v>6</v>
      </c>
      <c r="AD1210" s="3">
        <f>VLOOKUP(K1210,'[1]자격증 backdata'!A:D,4,0)</f>
        <v>5</v>
      </c>
      <c r="AE1210" s="3">
        <f>IF(_xlfn.MAXIFS(AD:AD,B:B,B1210)&gt;10,10,_xlfn.MAXIFS(AD:AD,B:B,B1210))</f>
        <v>5</v>
      </c>
      <c r="AG1210" s="2">
        <f>VLOOKUP(K1210,'[1]자격증 backdata'!A:C,3,0)</f>
        <v>0</v>
      </c>
      <c r="AH1210" s="2">
        <f>COUNTIFS($B:$B,$B1210,$AG:$AG,AH$1)</f>
        <v>0</v>
      </c>
      <c r="AI1210" s="2">
        <f>COUNTIFS($B:$B,$B1210,$AG:$AG,AI$1)</f>
        <v>0</v>
      </c>
      <c r="AJ1210" s="2">
        <f>COUNTIFS($B:$B,$B1210,$AG:$AG,AJ$1)</f>
        <v>0</v>
      </c>
      <c r="AK1210" s="2">
        <f>COUNTIFS($B:$B,$B1210,$AG:$AG,AK$1)</f>
        <v>0</v>
      </c>
      <c r="AL1210" s="2">
        <f>COUNTIFS($B:$B,$B1210,$AG:$AG,AL$1)</f>
        <v>0</v>
      </c>
      <c r="AM1210" s="2">
        <f>COUNTIFS($B:$B,$B1210,$AG:$AG,AM$1)</f>
        <v>0</v>
      </c>
      <c r="AN1210" s="2">
        <f>COUNTIFS($B:$B,$B1210,$AG:$AG,AN$1)</f>
        <v>0</v>
      </c>
      <c r="AO1210" s="2">
        <f>COUNTIFS($B:$B,$B1210,$AG:$AG,AO$1)</f>
        <v>0</v>
      </c>
      <c r="AP1210" s="2">
        <f>COUNTIFS($B:$B,$B1210,$AG:$AG,AP$1)</f>
        <v>0</v>
      </c>
      <c r="AQ1210" s="2">
        <f>COUNTIFS($B:$B,$B1210,$AG:$AG,AQ$1)</f>
        <v>1</v>
      </c>
      <c r="AR1210" s="2">
        <f>COUNTIFS($B:$B,$B1210,$AG:$AG,AR$1)</f>
        <v>0</v>
      </c>
      <c r="AS1210" s="2">
        <f>COUNTIFS($B:$B,$B1210,$AG:$AG,AS$1)</f>
        <v>0</v>
      </c>
      <c r="AT1210" s="2">
        <f>COUNTIFS($B:$B,$B1210,$AG:$AG,AT$1)</f>
        <v>1</v>
      </c>
      <c r="AU1210" s="2">
        <f>COUNTIFS($B:$B,$B1210,$AG:$AG,AU$1)</f>
        <v>0</v>
      </c>
    </row>
    <row r="1211" spans="1:47" ht="15" customHeight="1" x14ac:dyDescent="0.35">
      <c r="A1211" s="7">
        <f>IF(B1210=B1211,A1210,A1210+1)</f>
        <v>408</v>
      </c>
      <c r="B1211" s="7" t="s">
        <v>4197</v>
      </c>
      <c r="C1211" s="7" t="s">
        <v>4196</v>
      </c>
      <c r="D1211" s="7" t="s">
        <v>3044</v>
      </c>
      <c r="E1211" s="7" t="s">
        <v>3043</v>
      </c>
      <c r="F1211" s="4" t="s">
        <v>7</v>
      </c>
      <c r="G1211" s="4" t="s">
        <v>8</v>
      </c>
      <c r="H1211" s="4" t="s">
        <v>7</v>
      </c>
      <c r="I1211" s="3">
        <v>2</v>
      </c>
      <c r="J1211" s="3" t="s">
        <v>106</v>
      </c>
      <c r="K1211" s="3" t="s">
        <v>3057</v>
      </c>
      <c r="L1211" s="3" t="s">
        <v>55</v>
      </c>
      <c r="M1211" s="3" t="s">
        <v>4198</v>
      </c>
      <c r="N1211" s="3" t="s">
        <v>1138</v>
      </c>
      <c r="P1211" s="3" t="s">
        <v>669</v>
      </c>
      <c r="Q1211" s="3" t="s">
        <v>1475</v>
      </c>
      <c r="R1211" s="3" t="s">
        <v>2434</v>
      </c>
      <c r="S1211" s="2" t="str">
        <f>IF(P1211="심사불필요","-",VLOOKUP(K1211,'[1]자격증 backdata'!A:G,7,0))</f>
        <v>-</v>
      </c>
      <c r="T1211" s="2" t="str">
        <f>IF(S1211="-","-",IF(COUNTIFS(B:B,B1211,S:S,"필수")&gt;0,"자격요건충족","확인필요"))</f>
        <v>-</v>
      </c>
      <c r="U1211" s="2"/>
      <c r="W1211" s="2">
        <f>IF(Q1211="4급","심사불필요",VLOOKUP(K1211,'[1]자격증 backdata'!A:B,2,0))</f>
        <v>4</v>
      </c>
      <c r="X1211" s="3">
        <f>IF(R1211="A", MIN(20, SUMIFS(W:W, B:B, B1211, R:R, "A")),IF(R1211="B", MIN(30, SUMIFS(W:W, B:B, B1211, R:R, "B")),"비해당분야"))</f>
        <v>6</v>
      </c>
      <c r="Y1211" s="3" t="str">
        <f>IF(R1211="C",MIN(30,IF(COUNTIFS(B:B,B1211,W:W,"가1")=1,25,IF(COUNTIFS(B:B,B1211,W:W,"가1")&gt;=2,30,0))+IF(COUNTIFS(B:B,B1211,W:W,"나1")&gt;=4,30,IF(COUNTIFS(B:B,B1211,W:W,"나1")=3,26,IF(COUNTIFS(B:B,B1211,W:W,"나1")=2,22,IF(COUNTIFS(B:B,B1211,W:W,"나1")=1,18,0)))))+MIN(30,IF(COUNTIFS(B:B,B1211,W:W,"가2")=1,25,IF(COUNTIFS(B:B,B1211,W:W,"가2")&gt;=2,30,0))+IF(COUNTIFS(B:B,B1211,W:W,"나2")=3,30,IF(COUNTIFS(B:B,B1211,W:W,"나2")=2,25,IF(COUNTIFS(B:B,B1211,W:W,"나2")=1,20,0)))),"비해당분야")</f>
        <v>비해당분야</v>
      </c>
      <c r="Z1211" s="3" t="str">
        <f>IF(R1211="C",VLOOKUP(K1211,'[1]자격증 backdata'!A:F,6,0),"비해당분야")</f>
        <v>비해당분야</v>
      </c>
      <c r="AA1211" s="3" t="str">
        <f>IF(R1211="C",SUMIF(B:B,B1211,Z:Z),"비해당분야")</f>
        <v>비해당분야</v>
      </c>
      <c r="AB1211" s="3" t="str">
        <f>IF(R1211="C",SUM(Y1211,AA1211),"비해당분야")</f>
        <v>비해당분야</v>
      </c>
      <c r="AC1211" s="3">
        <f>IF(R1211="C",AB1211,X1211)</f>
        <v>6</v>
      </c>
      <c r="AD1211" s="3">
        <f>VLOOKUP(K1211,'[1]자격증 backdata'!A:D,4,0)</f>
        <v>0</v>
      </c>
      <c r="AE1211" s="3">
        <f>IF(_xlfn.MAXIFS(AD:AD,B:B,B1211)&gt;10,10,_xlfn.MAXIFS(AD:AD,B:B,B1211))</f>
        <v>5</v>
      </c>
      <c r="AG1211" s="2" t="str">
        <f>VLOOKUP(K1211,'[1]자격증 backdata'!A:C,3,0)</f>
        <v>M</v>
      </c>
      <c r="AH1211" s="2">
        <f>COUNTIFS($B:$B,$B1211,$AG:$AG,AH$1)</f>
        <v>0</v>
      </c>
      <c r="AI1211" s="2">
        <f>COUNTIFS($B:$B,$B1211,$AG:$AG,AI$1)</f>
        <v>0</v>
      </c>
      <c r="AJ1211" s="2">
        <f>COUNTIFS($B:$B,$B1211,$AG:$AG,AJ$1)</f>
        <v>0</v>
      </c>
      <c r="AK1211" s="2">
        <f>COUNTIFS($B:$B,$B1211,$AG:$AG,AK$1)</f>
        <v>0</v>
      </c>
      <c r="AL1211" s="2">
        <f>COUNTIFS($B:$B,$B1211,$AG:$AG,AL$1)</f>
        <v>0</v>
      </c>
      <c r="AM1211" s="2">
        <f>COUNTIFS($B:$B,$B1211,$AG:$AG,AM$1)</f>
        <v>0</v>
      </c>
      <c r="AN1211" s="2">
        <f>COUNTIFS($B:$B,$B1211,$AG:$AG,AN$1)</f>
        <v>0</v>
      </c>
      <c r="AO1211" s="2">
        <f>COUNTIFS($B:$B,$B1211,$AG:$AG,AO$1)</f>
        <v>0</v>
      </c>
      <c r="AP1211" s="2">
        <f>COUNTIFS($B:$B,$B1211,$AG:$AG,AP$1)</f>
        <v>0</v>
      </c>
      <c r="AQ1211" s="2">
        <f>COUNTIFS($B:$B,$B1211,$AG:$AG,AQ$1)</f>
        <v>1</v>
      </c>
      <c r="AR1211" s="2">
        <f>COUNTIFS($B:$B,$B1211,$AG:$AG,AR$1)</f>
        <v>0</v>
      </c>
      <c r="AS1211" s="2">
        <f>COUNTIFS($B:$B,$B1211,$AG:$AG,AS$1)</f>
        <v>0</v>
      </c>
      <c r="AT1211" s="2">
        <f>COUNTIFS($B:$B,$B1211,$AG:$AG,AT$1)</f>
        <v>1</v>
      </c>
      <c r="AU1211" s="2">
        <f>COUNTIFS($B:$B,$B1211,$AG:$AG,AU$1)</f>
        <v>0</v>
      </c>
    </row>
    <row r="1212" spans="1:47" ht="15" customHeight="1" x14ac:dyDescent="0.35">
      <c r="A1212" s="7">
        <f>IF(B1211=B1212,A1211,A1211+1)</f>
        <v>408</v>
      </c>
      <c r="B1212" s="7" t="s">
        <v>4197</v>
      </c>
      <c r="C1212" s="7" t="s">
        <v>4196</v>
      </c>
      <c r="D1212" s="7" t="s">
        <v>3044</v>
      </c>
      <c r="E1212" s="7" t="s">
        <v>3043</v>
      </c>
      <c r="F1212" s="4" t="s">
        <v>7</v>
      </c>
      <c r="G1212" s="4" t="s">
        <v>8</v>
      </c>
      <c r="H1212" s="4" t="s">
        <v>7</v>
      </c>
      <c r="I1212" s="3">
        <v>3</v>
      </c>
      <c r="J1212" s="3" t="s">
        <v>364</v>
      </c>
      <c r="K1212" s="3" t="s">
        <v>3075</v>
      </c>
      <c r="L1212" s="3" t="s">
        <v>254</v>
      </c>
      <c r="M1212" s="3" t="s">
        <v>4195</v>
      </c>
      <c r="N1212" s="3" t="s">
        <v>328</v>
      </c>
      <c r="P1212" s="3" t="s">
        <v>669</v>
      </c>
      <c r="Q1212" s="3" t="s">
        <v>1475</v>
      </c>
      <c r="R1212" s="3" t="s">
        <v>2434</v>
      </c>
      <c r="S1212" s="2" t="str">
        <f>IF(P1212="심사불필요","-",VLOOKUP(K1212,'[1]자격증 backdata'!A:G,7,0))</f>
        <v>-</v>
      </c>
      <c r="T1212" s="2" t="str">
        <f>IF(S1212="-","-",IF(COUNTIFS(B:B,B1212,S:S,"필수")&gt;0,"자격요건충족","확인필요"))</f>
        <v>-</v>
      </c>
      <c r="U1212" s="2"/>
      <c r="W1212" s="2">
        <f>IF(Q1212="4급","심사불필요",VLOOKUP(K1212,'[1]자격증 backdata'!A:B,2,0))</f>
        <v>2</v>
      </c>
      <c r="X1212" s="3">
        <f>IF(R1212="A", MIN(20, SUMIFS(W:W, B:B, B1212, R:R, "A")),IF(R1212="B", MIN(30, SUMIFS(W:W, B:B, B1212, R:R, "B")),"비해당분야"))</f>
        <v>6</v>
      </c>
      <c r="Y1212" s="3" t="str">
        <f>IF(R1212="C",MIN(30,IF(COUNTIFS(B:B,B1212,W:W,"가1")=1,25,IF(COUNTIFS(B:B,B1212,W:W,"가1")&gt;=2,30,0))+IF(COUNTIFS(B:B,B1212,W:W,"나1")&gt;=4,30,IF(COUNTIFS(B:B,B1212,W:W,"나1")=3,26,IF(COUNTIFS(B:B,B1212,W:W,"나1")=2,22,IF(COUNTIFS(B:B,B1212,W:W,"나1")=1,18,0)))))+MIN(30,IF(COUNTIFS(B:B,B1212,W:W,"가2")=1,25,IF(COUNTIFS(B:B,B1212,W:W,"가2")&gt;=2,30,0))+IF(COUNTIFS(B:B,B1212,W:W,"나2")=3,30,IF(COUNTIFS(B:B,B1212,W:W,"나2")=2,25,IF(COUNTIFS(B:B,B1212,W:W,"나2")=1,20,0)))),"비해당분야")</f>
        <v>비해당분야</v>
      </c>
      <c r="Z1212" s="3" t="str">
        <f>IF(R1212="C",VLOOKUP(K1212,'[1]자격증 backdata'!A:F,6,0),"비해당분야")</f>
        <v>비해당분야</v>
      </c>
      <c r="AA1212" s="3" t="str">
        <f>IF(R1212="C",SUMIF(B:B,B1212,Z:Z),"비해당분야")</f>
        <v>비해당분야</v>
      </c>
      <c r="AB1212" s="3" t="str">
        <f>IF(R1212="C",SUM(Y1212,AA1212),"비해당분야")</f>
        <v>비해당분야</v>
      </c>
      <c r="AC1212" s="3">
        <f>IF(R1212="C",AB1212,X1212)</f>
        <v>6</v>
      </c>
      <c r="AD1212" s="3">
        <f>VLOOKUP(K1212,'[1]자격증 backdata'!A:D,4,0)</f>
        <v>0</v>
      </c>
      <c r="AE1212" s="3">
        <f>IF(_xlfn.MAXIFS(AD:AD,B:B,B1212)&gt;10,10,_xlfn.MAXIFS(AD:AD,B:B,B1212))</f>
        <v>5</v>
      </c>
      <c r="AG1212" s="2" t="str">
        <f>VLOOKUP(K1212,'[1]자격증 backdata'!A:C,3,0)</f>
        <v>J</v>
      </c>
      <c r="AH1212" s="2">
        <f>COUNTIFS($B:$B,$B1212,$AG:$AG,AH$1)</f>
        <v>0</v>
      </c>
      <c r="AI1212" s="2">
        <f>COUNTIFS($B:$B,$B1212,$AG:$AG,AI$1)</f>
        <v>0</v>
      </c>
      <c r="AJ1212" s="2">
        <f>COUNTIFS($B:$B,$B1212,$AG:$AG,AJ$1)</f>
        <v>0</v>
      </c>
      <c r="AK1212" s="2">
        <f>COUNTIFS($B:$B,$B1212,$AG:$AG,AK$1)</f>
        <v>0</v>
      </c>
      <c r="AL1212" s="2">
        <f>COUNTIFS($B:$B,$B1212,$AG:$AG,AL$1)</f>
        <v>0</v>
      </c>
      <c r="AM1212" s="2">
        <f>COUNTIFS($B:$B,$B1212,$AG:$AG,AM$1)</f>
        <v>0</v>
      </c>
      <c r="AN1212" s="2">
        <f>COUNTIFS($B:$B,$B1212,$AG:$AG,AN$1)</f>
        <v>0</v>
      </c>
      <c r="AO1212" s="2">
        <f>COUNTIFS($B:$B,$B1212,$AG:$AG,AO$1)</f>
        <v>0</v>
      </c>
      <c r="AP1212" s="2">
        <f>COUNTIFS($B:$B,$B1212,$AG:$AG,AP$1)</f>
        <v>0</v>
      </c>
      <c r="AQ1212" s="2">
        <f>COUNTIFS($B:$B,$B1212,$AG:$AG,AQ$1)</f>
        <v>1</v>
      </c>
      <c r="AR1212" s="2">
        <f>COUNTIFS($B:$B,$B1212,$AG:$AG,AR$1)</f>
        <v>0</v>
      </c>
      <c r="AS1212" s="2">
        <f>COUNTIFS($B:$B,$B1212,$AG:$AG,AS$1)</f>
        <v>0</v>
      </c>
      <c r="AT1212" s="2">
        <f>COUNTIFS($B:$B,$B1212,$AG:$AG,AT$1)</f>
        <v>1</v>
      </c>
      <c r="AU1212" s="2">
        <f>COUNTIFS($B:$B,$B1212,$AG:$AG,AU$1)</f>
        <v>0</v>
      </c>
    </row>
    <row r="1213" spans="1:47" ht="15" customHeight="1" x14ac:dyDescent="0.35">
      <c r="A1213" s="4">
        <f>IF(B1212=B1213,A1212,A1212+1)</f>
        <v>409</v>
      </c>
      <c r="B1213" s="4" t="s">
        <v>4192</v>
      </c>
      <c r="C1213" s="4" t="s">
        <v>4191</v>
      </c>
      <c r="D1213" s="4" t="s">
        <v>3044</v>
      </c>
      <c r="E1213" s="4" t="s">
        <v>3043</v>
      </c>
      <c r="F1213" s="4" t="s">
        <v>7</v>
      </c>
      <c r="G1213" s="4" t="s">
        <v>8</v>
      </c>
      <c r="H1213" s="4" t="s">
        <v>7</v>
      </c>
      <c r="I1213" s="4">
        <v>1</v>
      </c>
      <c r="J1213" s="4" t="s">
        <v>57</v>
      </c>
      <c r="K1213" s="4" t="s">
        <v>3089</v>
      </c>
      <c r="L1213" s="4" t="s">
        <v>55</v>
      </c>
      <c r="M1213" s="4" t="s">
        <v>4194</v>
      </c>
      <c r="N1213" s="4" t="s">
        <v>1476</v>
      </c>
      <c r="P1213" s="4" t="s">
        <v>669</v>
      </c>
      <c r="Q1213" s="4" t="s">
        <v>1475</v>
      </c>
      <c r="R1213" s="4" t="s">
        <v>2434</v>
      </c>
      <c r="S1213" s="5" t="str">
        <f>IF(P1213="심사불필요","-",VLOOKUP(K1213,'[1]자격증 backdata'!A:G,7,0))</f>
        <v>-</v>
      </c>
      <c r="T1213" s="5" t="str">
        <f>IF(S1213="-","-",IF(COUNTIFS(B:B,B1213,S:S,"필수")&gt;0,"자격요건충족","확인필요"))</f>
        <v>-</v>
      </c>
      <c r="U1213" s="5"/>
      <c r="W1213" s="5">
        <f>IF(Q1213="4급","심사불필요",VLOOKUP(K1213,'[1]자격증 backdata'!A:B,2,0))</f>
        <v>2</v>
      </c>
      <c r="X1213" s="4">
        <f>IF(R1213="A", MIN(20, SUMIFS(W:W, B:B, B1213, R:R, "A")),IF(R1213="B", MIN(30, SUMIFS(W:W, B:B, B1213, R:R, "B")),"비해당분야"))</f>
        <v>4</v>
      </c>
      <c r="Y1213" s="4" t="str">
        <f>IF(R1213="C",MIN(30,IF(COUNTIFS(B:B,B1213,W:W,"가1")=1,25,IF(COUNTIFS(B:B,B1213,W:W,"가1")&gt;=2,30,0))+IF(COUNTIFS(B:B,B1213,W:W,"나1")&gt;=4,30,IF(COUNTIFS(B:B,B1213,W:W,"나1")=3,26,IF(COUNTIFS(B:B,B1213,W:W,"나1")=2,22,IF(COUNTIFS(B:B,B1213,W:W,"나1")=1,18,0)))))+MIN(30,IF(COUNTIFS(B:B,B1213,W:W,"가2")=1,25,IF(COUNTIFS(B:B,B1213,W:W,"가2")&gt;=2,30,0))+IF(COUNTIFS(B:B,B1213,W:W,"나2")=3,30,IF(COUNTIFS(B:B,B1213,W:W,"나2")=2,25,IF(COUNTIFS(B:B,B1213,W:W,"나2")=1,20,0)))),"비해당분야")</f>
        <v>비해당분야</v>
      </c>
      <c r="Z1213" s="4" t="str">
        <f>IF(R1213="C",VLOOKUP(K1213,'[1]자격증 backdata'!A:F,6,0),"비해당분야")</f>
        <v>비해당분야</v>
      </c>
      <c r="AA1213" s="4" t="str">
        <f>IF(R1213="C",SUMIF(B:B,B1213,Z:Z),"비해당분야")</f>
        <v>비해당분야</v>
      </c>
      <c r="AB1213" s="4" t="str">
        <f>IF(R1213="C",SUM(Y1213,AA1213),"비해당분야")</f>
        <v>비해당분야</v>
      </c>
      <c r="AC1213" s="4">
        <f>IF(R1213="C",AB1213,X1213)</f>
        <v>4</v>
      </c>
      <c r="AD1213" s="4">
        <f>VLOOKUP(K1213,'[1]자격증 backdata'!A:D,4,0)</f>
        <v>0</v>
      </c>
      <c r="AE1213" s="4">
        <f>IF(_xlfn.MAXIFS(AD:AD,B:B,B1213)&gt;10,10,_xlfn.MAXIFS(AD:AD,B:B,B1213))</f>
        <v>5</v>
      </c>
      <c r="AG1213" s="5" t="str">
        <f>VLOOKUP(K1213,'[1]자격증 backdata'!A:C,3,0)</f>
        <v>M</v>
      </c>
      <c r="AH1213" s="5">
        <f>COUNTIFS($B:$B,$B1213,$AG:$AG,AH$1)</f>
        <v>0</v>
      </c>
      <c r="AI1213" s="5">
        <f>COUNTIFS($B:$B,$B1213,$AG:$AG,AI$1)</f>
        <v>0</v>
      </c>
      <c r="AJ1213" s="5">
        <f>COUNTIFS($B:$B,$B1213,$AG:$AG,AJ$1)</f>
        <v>0</v>
      </c>
      <c r="AK1213" s="5">
        <f>COUNTIFS($B:$B,$B1213,$AG:$AG,AK$1)</f>
        <v>0</v>
      </c>
      <c r="AL1213" s="5">
        <f>COUNTIFS($B:$B,$B1213,$AG:$AG,AL$1)</f>
        <v>0</v>
      </c>
      <c r="AM1213" s="5">
        <f>COUNTIFS($B:$B,$B1213,$AG:$AG,AM$1)</f>
        <v>0</v>
      </c>
      <c r="AN1213" s="5">
        <f>COUNTIFS($B:$B,$B1213,$AG:$AG,AN$1)</f>
        <v>0</v>
      </c>
      <c r="AO1213" s="5">
        <f>COUNTIFS($B:$B,$B1213,$AG:$AG,AO$1)</f>
        <v>0</v>
      </c>
      <c r="AP1213" s="5">
        <f>COUNTIFS($B:$B,$B1213,$AG:$AG,AP$1)</f>
        <v>0</v>
      </c>
      <c r="AQ1213" s="5">
        <f>COUNTIFS($B:$B,$B1213,$AG:$AG,AQ$1)</f>
        <v>1</v>
      </c>
      <c r="AR1213" s="5">
        <f>COUNTIFS($B:$B,$B1213,$AG:$AG,AR$1)</f>
        <v>0</v>
      </c>
      <c r="AS1213" s="5">
        <f>COUNTIFS($B:$B,$B1213,$AG:$AG,AS$1)</f>
        <v>0</v>
      </c>
      <c r="AT1213" s="5">
        <f>COUNTIFS($B:$B,$B1213,$AG:$AG,AT$1)</f>
        <v>1</v>
      </c>
      <c r="AU1213" s="5">
        <f>COUNTIFS($B:$B,$B1213,$AG:$AG,AU$1)</f>
        <v>0</v>
      </c>
    </row>
    <row r="1214" spans="1:47" ht="15" customHeight="1" x14ac:dyDescent="0.35">
      <c r="A1214" s="6">
        <f>IF(B1213=B1214,A1213,A1213+1)</f>
        <v>409</v>
      </c>
      <c r="B1214" s="6" t="s">
        <v>4192</v>
      </c>
      <c r="C1214" s="6" t="s">
        <v>4191</v>
      </c>
      <c r="D1214" s="6" t="s">
        <v>3044</v>
      </c>
      <c r="E1214" s="6" t="s">
        <v>3043</v>
      </c>
      <c r="F1214" s="4" t="s">
        <v>7</v>
      </c>
      <c r="G1214" s="4" t="s">
        <v>8</v>
      </c>
      <c r="H1214" s="4" t="s">
        <v>7</v>
      </c>
      <c r="I1214" s="4">
        <v>2</v>
      </c>
      <c r="J1214" s="4" t="s">
        <v>38</v>
      </c>
      <c r="K1214" s="4" t="s">
        <v>3059</v>
      </c>
      <c r="L1214" s="4" t="s">
        <v>36</v>
      </c>
      <c r="M1214" s="4" t="s">
        <v>4193</v>
      </c>
      <c r="N1214" s="4" t="s">
        <v>340</v>
      </c>
      <c r="P1214" s="4" t="s">
        <v>669</v>
      </c>
      <c r="Q1214" s="4" t="s">
        <v>1475</v>
      </c>
      <c r="R1214" s="4" t="s">
        <v>2434</v>
      </c>
      <c r="S1214" s="5" t="str">
        <f>IF(P1214="심사불필요","-",VLOOKUP(K1214,'[1]자격증 backdata'!A:G,7,0))</f>
        <v>-</v>
      </c>
      <c r="T1214" s="5" t="str">
        <f>IF(S1214="-","-",IF(COUNTIFS(B:B,B1214,S:S,"필수")&gt;0,"자격요건충족","확인필요"))</f>
        <v>-</v>
      </c>
      <c r="U1214" s="5"/>
      <c r="W1214" s="5">
        <f>IF(Q1214="4급","심사불필요",VLOOKUP(K1214,'[1]자격증 backdata'!A:B,2,0))</f>
        <v>0</v>
      </c>
      <c r="X1214" s="4">
        <f>IF(R1214="A", MIN(20, SUMIFS(W:W, B:B, B1214, R:R, "A")),IF(R1214="B", MIN(30, SUMIFS(W:W, B:B, B1214, R:R, "B")),"비해당분야"))</f>
        <v>4</v>
      </c>
      <c r="Y1214" s="4" t="str">
        <f>IF(R1214="C",MIN(30,IF(COUNTIFS(B:B,B1214,W:W,"가1")=1,25,IF(COUNTIFS(B:B,B1214,W:W,"가1")&gt;=2,30,0))+IF(COUNTIFS(B:B,B1214,W:W,"나1")&gt;=4,30,IF(COUNTIFS(B:B,B1214,W:W,"나1")=3,26,IF(COUNTIFS(B:B,B1214,W:W,"나1")=2,22,IF(COUNTIFS(B:B,B1214,W:W,"나1")=1,18,0)))))+MIN(30,IF(COUNTIFS(B:B,B1214,W:W,"가2")=1,25,IF(COUNTIFS(B:B,B1214,W:W,"가2")&gt;=2,30,0))+IF(COUNTIFS(B:B,B1214,W:W,"나2")=3,30,IF(COUNTIFS(B:B,B1214,W:W,"나2")=2,25,IF(COUNTIFS(B:B,B1214,W:W,"나2")=1,20,0)))),"비해당분야")</f>
        <v>비해당분야</v>
      </c>
      <c r="Z1214" s="4" t="str">
        <f>IF(R1214="C",VLOOKUP(K1214,'[1]자격증 backdata'!A:F,6,0),"비해당분야")</f>
        <v>비해당분야</v>
      </c>
      <c r="AA1214" s="4" t="str">
        <f>IF(R1214="C",SUMIF(B:B,B1214,Z:Z),"비해당분야")</f>
        <v>비해당분야</v>
      </c>
      <c r="AB1214" s="4" t="str">
        <f>IF(R1214="C",SUM(Y1214,AA1214),"비해당분야")</f>
        <v>비해당분야</v>
      </c>
      <c r="AC1214" s="4">
        <f>IF(R1214="C",AB1214,X1214)</f>
        <v>4</v>
      </c>
      <c r="AD1214" s="4">
        <f>VLOOKUP(K1214,'[1]자격증 backdata'!A:D,4,0)</f>
        <v>5</v>
      </c>
      <c r="AE1214" s="4">
        <f>IF(_xlfn.MAXIFS(AD:AD,B:B,B1214)&gt;10,10,_xlfn.MAXIFS(AD:AD,B:B,B1214))</f>
        <v>5</v>
      </c>
      <c r="AG1214" s="5">
        <f>VLOOKUP(K1214,'[1]자격증 backdata'!A:C,3,0)</f>
        <v>0</v>
      </c>
      <c r="AH1214" s="5">
        <f>COUNTIFS($B:$B,$B1214,$AG:$AG,AH$1)</f>
        <v>0</v>
      </c>
      <c r="AI1214" s="5">
        <f>COUNTIFS($B:$B,$B1214,$AG:$AG,AI$1)</f>
        <v>0</v>
      </c>
      <c r="AJ1214" s="5">
        <f>COUNTIFS($B:$B,$B1214,$AG:$AG,AJ$1)</f>
        <v>0</v>
      </c>
      <c r="AK1214" s="5">
        <f>COUNTIFS($B:$B,$B1214,$AG:$AG,AK$1)</f>
        <v>0</v>
      </c>
      <c r="AL1214" s="5">
        <f>COUNTIFS($B:$B,$B1214,$AG:$AG,AL$1)</f>
        <v>0</v>
      </c>
      <c r="AM1214" s="5">
        <f>COUNTIFS($B:$B,$B1214,$AG:$AG,AM$1)</f>
        <v>0</v>
      </c>
      <c r="AN1214" s="5">
        <f>COUNTIFS($B:$B,$B1214,$AG:$AG,AN$1)</f>
        <v>0</v>
      </c>
      <c r="AO1214" s="5">
        <f>COUNTIFS($B:$B,$B1214,$AG:$AG,AO$1)</f>
        <v>0</v>
      </c>
      <c r="AP1214" s="5">
        <f>COUNTIFS($B:$B,$B1214,$AG:$AG,AP$1)</f>
        <v>0</v>
      </c>
      <c r="AQ1214" s="5">
        <f>COUNTIFS($B:$B,$B1214,$AG:$AG,AQ$1)</f>
        <v>1</v>
      </c>
      <c r="AR1214" s="5">
        <f>COUNTIFS($B:$B,$B1214,$AG:$AG,AR$1)</f>
        <v>0</v>
      </c>
      <c r="AS1214" s="5">
        <f>COUNTIFS($B:$B,$B1214,$AG:$AG,AS$1)</f>
        <v>0</v>
      </c>
      <c r="AT1214" s="5">
        <f>COUNTIFS($B:$B,$B1214,$AG:$AG,AT$1)</f>
        <v>1</v>
      </c>
      <c r="AU1214" s="5">
        <f>COUNTIFS($B:$B,$B1214,$AG:$AG,AU$1)</f>
        <v>0</v>
      </c>
    </row>
    <row r="1215" spans="1:47" ht="15" customHeight="1" x14ac:dyDescent="0.35">
      <c r="A1215" s="6">
        <f>IF(B1214=B1215,A1214,A1214+1)</f>
        <v>409</v>
      </c>
      <c r="B1215" s="6" t="s">
        <v>4192</v>
      </c>
      <c r="C1215" s="6" t="s">
        <v>4191</v>
      </c>
      <c r="D1215" s="6" t="s">
        <v>3044</v>
      </c>
      <c r="E1215" s="6" t="s">
        <v>3043</v>
      </c>
      <c r="F1215" s="4" t="s">
        <v>7</v>
      </c>
      <c r="G1215" s="4" t="s">
        <v>8</v>
      </c>
      <c r="H1215" s="4" t="s">
        <v>7</v>
      </c>
      <c r="I1215" s="4">
        <v>3</v>
      </c>
      <c r="J1215" s="4" t="s">
        <v>364</v>
      </c>
      <c r="K1215" s="4" t="s">
        <v>3075</v>
      </c>
      <c r="L1215" s="4" t="s">
        <v>254</v>
      </c>
      <c r="M1215" s="4" t="s">
        <v>4190</v>
      </c>
      <c r="N1215" s="4" t="s">
        <v>616</v>
      </c>
      <c r="P1215" s="4" t="s">
        <v>669</v>
      </c>
      <c r="Q1215" s="4" t="s">
        <v>1475</v>
      </c>
      <c r="R1215" s="4" t="s">
        <v>2434</v>
      </c>
      <c r="S1215" s="5" t="str">
        <f>IF(P1215="심사불필요","-",VLOOKUP(K1215,'[1]자격증 backdata'!A:G,7,0))</f>
        <v>-</v>
      </c>
      <c r="T1215" s="5" t="str">
        <f>IF(S1215="-","-",IF(COUNTIFS(B:B,B1215,S:S,"필수")&gt;0,"자격요건충족","확인필요"))</f>
        <v>-</v>
      </c>
      <c r="U1215" s="5"/>
      <c r="W1215" s="5">
        <f>IF(Q1215="4급","심사불필요",VLOOKUP(K1215,'[1]자격증 backdata'!A:B,2,0))</f>
        <v>2</v>
      </c>
      <c r="X1215" s="4">
        <f>IF(R1215="A", MIN(20, SUMIFS(W:W, B:B, B1215, R:R, "A")),IF(R1215="B", MIN(30, SUMIFS(W:W, B:B, B1215, R:R, "B")),"비해당분야"))</f>
        <v>4</v>
      </c>
      <c r="Y1215" s="4" t="str">
        <f>IF(R1215="C",MIN(30,IF(COUNTIFS(B:B,B1215,W:W,"가1")=1,25,IF(COUNTIFS(B:B,B1215,W:W,"가1")&gt;=2,30,0))+IF(COUNTIFS(B:B,B1215,W:W,"나1")&gt;=4,30,IF(COUNTIFS(B:B,B1215,W:W,"나1")=3,26,IF(COUNTIFS(B:B,B1215,W:W,"나1")=2,22,IF(COUNTIFS(B:B,B1215,W:W,"나1")=1,18,0)))))+MIN(30,IF(COUNTIFS(B:B,B1215,W:W,"가2")=1,25,IF(COUNTIFS(B:B,B1215,W:W,"가2")&gt;=2,30,0))+IF(COUNTIFS(B:B,B1215,W:W,"나2")=3,30,IF(COUNTIFS(B:B,B1215,W:W,"나2")=2,25,IF(COUNTIFS(B:B,B1215,W:W,"나2")=1,20,0)))),"비해당분야")</f>
        <v>비해당분야</v>
      </c>
      <c r="Z1215" s="4" t="str">
        <f>IF(R1215="C",VLOOKUP(K1215,'[1]자격증 backdata'!A:F,6,0),"비해당분야")</f>
        <v>비해당분야</v>
      </c>
      <c r="AA1215" s="4" t="str">
        <f>IF(R1215="C",SUMIF(B:B,B1215,Z:Z),"비해당분야")</f>
        <v>비해당분야</v>
      </c>
      <c r="AB1215" s="4" t="str">
        <f>IF(R1215="C",SUM(Y1215,AA1215),"비해당분야")</f>
        <v>비해당분야</v>
      </c>
      <c r="AC1215" s="4">
        <f>IF(R1215="C",AB1215,X1215)</f>
        <v>4</v>
      </c>
      <c r="AD1215" s="4">
        <f>VLOOKUP(K1215,'[1]자격증 backdata'!A:D,4,0)</f>
        <v>0</v>
      </c>
      <c r="AE1215" s="4">
        <f>IF(_xlfn.MAXIFS(AD:AD,B:B,B1215)&gt;10,10,_xlfn.MAXIFS(AD:AD,B:B,B1215))</f>
        <v>5</v>
      </c>
      <c r="AG1215" s="5" t="str">
        <f>VLOOKUP(K1215,'[1]자격증 backdata'!A:C,3,0)</f>
        <v>J</v>
      </c>
      <c r="AH1215" s="5">
        <f>COUNTIFS($B:$B,$B1215,$AG:$AG,AH$1)</f>
        <v>0</v>
      </c>
      <c r="AI1215" s="5">
        <f>COUNTIFS($B:$B,$B1215,$AG:$AG,AI$1)</f>
        <v>0</v>
      </c>
      <c r="AJ1215" s="5">
        <f>COUNTIFS($B:$B,$B1215,$AG:$AG,AJ$1)</f>
        <v>0</v>
      </c>
      <c r="AK1215" s="5">
        <f>COUNTIFS($B:$B,$B1215,$AG:$AG,AK$1)</f>
        <v>0</v>
      </c>
      <c r="AL1215" s="5">
        <f>COUNTIFS($B:$B,$B1215,$AG:$AG,AL$1)</f>
        <v>0</v>
      </c>
      <c r="AM1215" s="5">
        <f>COUNTIFS($B:$B,$B1215,$AG:$AG,AM$1)</f>
        <v>0</v>
      </c>
      <c r="AN1215" s="5">
        <f>COUNTIFS($B:$B,$B1215,$AG:$AG,AN$1)</f>
        <v>0</v>
      </c>
      <c r="AO1215" s="5">
        <f>COUNTIFS($B:$B,$B1215,$AG:$AG,AO$1)</f>
        <v>0</v>
      </c>
      <c r="AP1215" s="5">
        <f>COUNTIFS($B:$B,$B1215,$AG:$AG,AP$1)</f>
        <v>0</v>
      </c>
      <c r="AQ1215" s="5">
        <f>COUNTIFS($B:$B,$B1215,$AG:$AG,AQ$1)</f>
        <v>1</v>
      </c>
      <c r="AR1215" s="5">
        <f>COUNTIFS($B:$B,$B1215,$AG:$AG,AR$1)</f>
        <v>0</v>
      </c>
      <c r="AS1215" s="5">
        <f>COUNTIFS($B:$B,$B1215,$AG:$AG,AS$1)</f>
        <v>0</v>
      </c>
      <c r="AT1215" s="5">
        <f>COUNTIFS($B:$B,$B1215,$AG:$AG,AT$1)</f>
        <v>1</v>
      </c>
      <c r="AU1215" s="5">
        <f>COUNTIFS($B:$B,$B1215,$AG:$AG,AU$1)</f>
        <v>0</v>
      </c>
    </row>
    <row r="1216" spans="1:47" ht="15" customHeight="1" x14ac:dyDescent="0.35">
      <c r="A1216" s="3">
        <f>IF(B1215=B1216,A1215,A1215+1)</f>
        <v>410</v>
      </c>
      <c r="B1216" s="3" t="s">
        <v>4185</v>
      </c>
      <c r="C1216" s="3" t="s">
        <v>4184</v>
      </c>
      <c r="D1216" s="3" t="s">
        <v>3044</v>
      </c>
      <c r="E1216" s="3" t="s">
        <v>3043</v>
      </c>
      <c r="F1216" s="4" t="s">
        <v>7</v>
      </c>
      <c r="G1216" s="4" t="s">
        <v>8</v>
      </c>
      <c r="H1216" s="4" t="s">
        <v>7</v>
      </c>
      <c r="I1216" s="3">
        <v>1</v>
      </c>
      <c r="J1216" s="3" t="s">
        <v>69</v>
      </c>
      <c r="K1216" s="3" t="s">
        <v>3065</v>
      </c>
      <c r="L1216" s="3" t="s">
        <v>36</v>
      </c>
      <c r="M1216" s="3" t="s">
        <v>4189</v>
      </c>
      <c r="N1216" s="3" t="s">
        <v>173</v>
      </c>
      <c r="P1216" s="3" t="s">
        <v>669</v>
      </c>
      <c r="Q1216" s="3" t="s">
        <v>1475</v>
      </c>
      <c r="R1216" s="3" t="s">
        <v>2434</v>
      </c>
      <c r="S1216" s="2" t="str">
        <f>IF(P1216="심사불필요","-",VLOOKUP(K1216,'[1]자격증 backdata'!A:G,7,0))</f>
        <v>-</v>
      </c>
      <c r="T1216" s="2" t="str">
        <f>IF(S1216="-","-",IF(COUNTIFS(B:B,B1216,S:S,"필수")&gt;0,"자격요건충족","확인필요"))</f>
        <v>-</v>
      </c>
      <c r="U1216" s="2"/>
      <c r="W1216" s="2">
        <f>IF(Q1216="4급","심사불필요",VLOOKUP(K1216,'[1]자격증 backdata'!A:B,2,0))</f>
        <v>0</v>
      </c>
      <c r="X1216" s="3">
        <f>IF(R1216="A", MIN(20, SUMIFS(W:W, B:B, B1216, R:R, "A")),IF(R1216="B", MIN(30, SUMIFS(W:W, B:B, B1216, R:R, "B")),"비해당분야"))</f>
        <v>8</v>
      </c>
      <c r="Y1216" s="3" t="str">
        <f>IF(R1216="C",MIN(30,IF(COUNTIFS(B:B,B1216,W:W,"가1")=1,25,IF(COUNTIFS(B:B,B1216,W:W,"가1")&gt;=2,30,0))+IF(COUNTIFS(B:B,B1216,W:W,"나1")&gt;=4,30,IF(COUNTIFS(B:B,B1216,W:W,"나1")=3,26,IF(COUNTIFS(B:B,B1216,W:W,"나1")=2,22,IF(COUNTIFS(B:B,B1216,W:W,"나1")=1,18,0)))))+MIN(30,IF(COUNTIFS(B:B,B1216,W:W,"가2")=1,25,IF(COUNTIFS(B:B,B1216,W:W,"가2")&gt;=2,30,0))+IF(COUNTIFS(B:B,B1216,W:W,"나2")=3,30,IF(COUNTIFS(B:B,B1216,W:W,"나2")=2,25,IF(COUNTIFS(B:B,B1216,W:W,"나2")=1,20,0)))),"비해당분야")</f>
        <v>비해당분야</v>
      </c>
      <c r="Z1216" s="3" t="str">
        <f>IF(R1216="C",VLOOKUP(K1216,'[1]자격증 backdata'!A:F,6,0),"비해당분야")</f>
        <v>비해당분야</v>
      </c>
      <c r="AA1216" s="3" t="str">
        <f>IF(R1216="C",SUMIF(B:B,B1216,Z:Z),"비해당분야")</f>
        <v>비해당분야</v>
      </c>
      <c r="AB1216" s="3" t="str">
        <f>IF(R1216="C",SUM(Y1216,AA1216),"비해당분야")</f>
        <v>비해당분야</v>
      </c>
      <c r="AC1216" s="3">
        <f>IF(R1216="C",AB1216,X1216)</f>
        <v>8</v>
      </c>
      <c r="AD1216" s="3">
        <f>VLOOKUP(K1216,'[1]자격증 backdata'!A:D,4,0)</f>
        <v>5</v>
      </c>
      <c r="AE1216" s="3">
        <f>IF(_xlfn.MAXIFS(AD:AD,B:B,B1216)&gt;10,10,_xlfn.MAXIFS(AD:AD,B:B,B1216))</f>
        <v>5</v>
      </c>
      <c r="AG1216" s="2">
        <f>VLOOKUP(K1216,'[1]자격증 backdata'!A:C,3,0)</f>
        <v>0</v>
      </c>
      <c r="AH1216" s="2">
        <f>COUNTIFS($B:$B,$B1216,$AG:$AG,AH$1)</f>
        <v>0</v>
      </c>
      <c r="AI1216" s="2">
        <f>COUNTIFS($B:$B,$B1216,$AG:$AG,AI$1)</f>
        <v>0</v>
      </c>
      <c r="AJ1216" s="2">
        <f>COUNTIFS($B:$B,$B1216,$AG:$AG,AJ$1)</f>
        <v>0</v>
      </c>
      <c r="AK1216" s="2">
        <f>COUNTIFS($B:$B,$B1216,$AG:$AG,AK$1)</f>
        <v>0</v>
      </c>
      <c r="AL1216" s="2">
        <f>COUNTIFS($B:$B,$B1216,$AG:$AG,AL$1)</f>
        <v>0</v>
      </c>
      <c r="AM1216" s="2">
        <f>COUNTIFS($B:$B,$B1216,$AG:$AG,AM$1)</f>
        <v>0</v>
      </c>
      <c r="AN1216" s="2">
        <f>COUNTIFS($B:$B,$B1216,$AG:$AG,AN$1)</f>
        <v>0</v>
      </c>
      <c r="AO1216" s="2">
        <f>COUNTIFS($B:$B,$B1216,$AG:$AG,AO$1)</f>
        <v>0</v>
      </c>
      <c r="AP1216" s="2">
        <f>COUNTIFS($B:$B,$B1216,$AG:$AG,AP$1)</f>
        <v>0</v>
      </c>
      <c r="AQ1216" s="2">
        <f>COUNTIFS($B:$B,$B1216,$AG:$AG,AQ$1)</f>
        <v>1</v>
      </c>
      <c r="AR1216" s="2">
        <f>COUNTIFS($B:$B,$B1216,$AG:$AG,AR$1)</f>
        <v>0</v>
      </c>
      <c r="AS1216" s="2">
        <f>COUNTIFS($B:$B,$B1216,$AG:$AG,AS$1)</f>
        <v>0</v>
      </c>
      <c r="AT1216" s="2">
        <f>COUNTIFS($B:$B,$B1216,$AG:$AG,AT$1)</f>
        <v>1</v>
      </c>
      <c r="AU1216" s="2">
        <f>COUNTIFS($B:$B,$B1216,$AG:$AG,AU$1)</f>
        <v>0</v>
      </c>
    </row>
    <row r="1217" spans="1:47" ht="15" customHeight="1" x14ac:dyDescent="0.35">
      <c r="A1217" s="7">
        <f>IF(B1216=B1217,A1216,A1216+1)</f>
        <v>410</v>
      </c>
      <c r="B1217" s="7" t="s">
        <v>4185</v>
      </c>
      <c r="C1217" s="7" t="s">
        <v>4184</v>
      </c>
      <c r="D1217" s="7" t="s">
        <v>3044</v>
      </c>
      <c r="E1217" s="7" t="s">
        <v>3043</v>
      </c>
      <c r="F1217" s="4" t="s">
        <v>7</v>
      </c>
      <c r="G1217" s="4" t="s">
        <v>8</v>
      </c>
      <c r="H1217" s="4" t="s">
        <v>7</v>
      </c>
      <c r="I1217" s="3">
        <v>2</v>
      </c>
      <c r="J1217" s="3" t="s">
        <v>106</v>
      </c>
      <c r="K1217" s="3" t="s">
        <v>3057</v>
      </c>
      <c r="L1217" s="3" t="s">
        <v>55</v>
      </c>
      <c r="M1217" s="3" t="s">
        <v>4188</v>
      </c>
      <c r="N1217" s="3" t="s">
        <v>4187</v>
      </c>
      <c r="P1217" s="3" t="s">
        <v>669</v>
      </c>
      <c r="Q1217" s="3" t="s">
        <v>1475</v>
      </c>
      <c r="R1217" s="3" t="s">
        <v>2434</v>
      </c>
      <c r="S1217" s="2" t="str">
        <f>IF(P1217="심사불필요","-",VLOOKUP(K1217,'[1]자격증 backdata'!A:G,7,0))</f>
        <v>-</v>
      </c>
      <c r="T1217" s="2" t="str">
        <f>IF(S1217="-","-",IF(COUNTIFS(B:B,B1217,S:S,"필수")&gt;0,"자격요건충족","확인필요"))</f>
        <v>-</v>
      </c>
      <c r="U1217" s="2"/>
      <c r="W1217" s="2">
        <f>IF(Q1217="4급","심사불필요",VLOOKUP(K1217,'[1]자격증 backdata'!A:B,2,0))</f>
        <v>4</v>
      </c>
      <c r="X1217" s="3">
        <f>IF(R1217="A", MIN(20, SUMIFS(W:W, B:B, B1217, R:R, "A")),IF(R1217="B", MIN(30, SUMIFS(W:W, B:B, B1217, R:R, "B")),"비해당분야"))</f>
        <v>8</v>
      </c>
      <c r="Y1217" s="3" t="str">
        <f>IF(R1217="C",MIN(30,IF(COUNTIFS(B:B,B1217,W:W,"가1")=1,25,IF(COUNTIFS(B:B,B1217,W:W,"가1")&gt;=2,30,0))+IF(COUNTIFS(B:B,B1217,W:W,"나1")&gt;=4,30,IF(COUNTIFS(B:B,B1217,W:W,"나1")=3,26,IF(COUNTIFS(B:B,B1217,W:W,"나1")=2,22,IF(COUNTIFS(B:B,B1217,W:W,"나1")=1,18,0)))))+MIN(30,IF(COUNTIFS(B:B,B1217,W:W,"가2")=1,25,IF(COUNTIFS(B:B,B1217,W:W,"가2")&gt;=2,30,0))+IF(COUNTIFS(B:B,B1217,W:W,"나2")=3,30,IF(COUNTIFS(B:B,B1217,W:W,"나2")=2,25,IF(COUNTIFS(B:B,B1217,W:W,"나2")=1,20,0)))),"비해당분야")</f>
        <v>비해당분야</v>
      </c>
      <c r="Z1217" s="3" t="str">
        <f>IF(R1217="C",VLOOKUP(K1217,'[1]자격증 backdata'!A:F,6,0),"비해당분야")</f>
        <v>비해당분야</v>
      </c>
      <c r="AA1217" s="3" t="str">
        <f>IF(R1217="C",SUMIF(B:B,B1217,Z:Z),"비해당분야")</f>
        <v>비해당분야</v>
      </c>
      <c r="AB1217" s="3" t="str">
        <f>IF(R1217="C",SUM(Y1217,AA1217),"비해당분야")</f>
        <v>비해당분야</v>
      </c>
      <c r="AC1217" s="3">
        <f>IF(R1217="C",AB1217,X1217)</f>
        <v>8</v>
      </c>
      <c r="AD1217" s="3">
        <f>VLOOKUP(K1217,'[1]자격증 backdata'!A:D,4,0)</f>
        <v>0</v>
      </c>
      <c r="AE1217" s="3">
        <f>IF(_xlfn.MAXIFS(AD:AD,B:B,B1217)&gt;10,10,_xlfn.MAXIFS(AD:AD,B:B,B1217))</f>
        <v>5</v>
      </c>
      <c r="AG1217" s="2" t="str">
        <f>VLOOKUP(K1217,'[1]자격증 backdata'!A:C,3,0)</f>
        <v>M</v>
      </c>
      <c r="AH1217" s="2">
        <f>COUNTIFS($B:$B,$B1217,$AG:$AG,AH$1)</f>
        <v>0</v>
      </c>
      <c r="AI1217" s="2">
        <f>COUNTIFS($B:$B,$B1217,$AG:$AG,AI$1)</f>
        <v>0</v>
      </c>
      <c r="AJ1217" s="2">
        <f>COUNTIFS($B:$B,$B1217,$AG:$AG,AJ$1)</f>
        <v>0</v>
      </c>
      <c r="AK1217" s="2">
        <f>COUNTIFS($B:$B,$B1217,$AG:$AG,AK$1)</f>
        <v>0</v>
      </c>
      <c r="AL1217" s="2">
        <f>COUNTIFS($B:$B,$B1217,$AG:$AG,AL$1)</f>
        <v>0</v>
      </c>
      <c r="AM1217" s="2">
        <f>COUNTIFS($B:$B,$B1217,$AG:$AG,AM$1)</f>
        <v>0</v>
      </c>
      <c r="AN1217" s="2">
        <f>COUNTIFS($B:$B,$B1217,$AG:$AG,AN$1)</f>
        <v>0</v>
      </c>
      <c r="AO1217" s="2">
        <f>COUNTIFS($B:$B,$B1217,$AG:$AG,AO$1)</f>
        <v>0</v>
      </c>
      <c r="AP1217" s="2">
        <f>COUNTIFS($B:$B,$B1217,$AG:$AG,AP$1)</f>
        <v>0</v>
      </c>
      <c r="AQ1217" s="2">
        <f>COUNTIFS($B:$B,$B1217,$AG:$AG,AQ$1)</f>
        <v>1</v>
      </c>
      <c r="AR1217" s="2">
        <f>COUNTIFS($B:$B,$B1217,$AG:$AG,AR$1)</f>
        <v>0</v>
      </c>
      <c r="AS1217" s="2">
        <f>COUNTIFS($B:$B,$B1217,$AG:$AG,AS$1)</f>
        <v>0</v>
      </c>
      <c r="AT1217" s="2">
        <f>COUNTIFS($B:$B,$B1217,$AG:$AG,AT$1)</f>
        <v>1</v>
      </c>
      <c r="AU1217" s="2">
        <f>COUNTIFS($B:$B,$B1217,$AG:$AG,AU$1)</f>
        <v>0</v>
      </c>
    </row>
    <row r="1218" spans="1:47" ht="15" customHeight="1" x14ac:dyDescent="0.35">
      <c r="A1218" s="7">
        <f>IF(B1217=B1218,A1217,A1217+1)</f>
        <v>410</v>
      </c>
      <c r="B1218" s="7" t="s">
        <v>4185</v>
      </c>
      <c r="C1218" s="7" t="s">
        <v>4184</v>
      </c>
      <c r="D1218" s="7" t="s">
        <v>3044</v>
      </c>
      <c r="E1218" s="7" t="s">
        <v>3043</v>
      </c>
      <c r="F1218" s="4" t="s">
        <v>7</v>
      </c>
      <c r="G1218" s="4" t="s">
        <v>8</v>
      </c>
      <c r="H1218" s="4" t="s">
        <v>7</v>
      </c>
      <c r="I1218" s="3">
        <v>3</v>
      </c>
      <c r="J1218" s="3" t="s">
        <v>28</v>
      </c>
      <c r="K1218" s="3" t="s">
        <v>3061</v>
      </c>
      <c r="L1218" s="3" t="s">
        <v>26</v>
      </c>
      <c r="M1218" s="3" t="s">
        <v>4186</v>
      </c>
      <c r="N1218" s="3" t="s">
        <v>1425</v>
      </c>
      <c r="P1218" s="3" t="s">
        <v>669</v>
      </c>
      <c r="Q1218" s="3" t="s">
        <v>1475</v>
      </c>
      <c r="R1218" s="3" t="s">
        <v>2434</v>
      </c>
      <c r="S1218" s="2" t="str">
        <f>IF(P1218="심사불필요","-",VLOOKUP(K1218,'[1]자격증 backdata'!A:G,7,0))</f>
        <v>-</v>
      </c>
      <c r="T1218" s="2" t="str">
        <f>IF(S1218="-","-",IF(COUNTIFS(B:B,B1218,S:S,"필수")&gt;0,"자격요건충족","확인필요"))</f>
        <v>-</v>
      </c>
      <c r="U1218" s="2"/>
      <c r="W1218" s="2">
        <f>IF(Q1218="4급","심사불필요",VLOOKUP(K1218,'[1]자격증 backdata'!A:B,2,0))</f>
        <v>2</v>
      </c>
      <c r="X1218" s="3">
        <f>IF(R1218="A", MIN(20, SUMIFS(W:W, B:B, B1218, R:R, "A")),IF(R1218="B", MIN(30, SUMIFS(W:W, B:B, B1218, R:R, "B")),"비해당분야"))</f>
        <v>8</v>
      </c>
      <c r="Y1218" s="3" t="str">
        <f>IF(R1218="C",MIN(30,IF(COUNTIFS(B:B,B1218,W:W,"가1")=1,25,IF(COUNTIFS(B:B,B1218,W:W,"가1")&gt;=2,30,0))+IF(COUNTIFS(B:B,B1218,W:W,"나1")&gt;=4,30,IF(COUNTIFS(B:B,B1218,W:W,"나1")=3,26,IF(COUNTIFS(B:B,B1218,W:W,"나1")=2,22,IF(COUNTIFS(B:B,B1218,W:W,"나1")=1,18,0)))))+MIN(30,IF(COUNTIFS(B:B,B1218,W:W,"가2")=1,25,IF(COUNTIFS(B:B,B1218,W:W,"가2")&gt;=2,30,0))+IF(COUNTIFS(B:B,B1218,W:W,"나2")=3,30,IF(COUNTIFS(B:B,B1218,W:W,"나2")=2,25,IF(COUNTIFS(B:B,B1218,W:W,"나2")=1,20,0)))),"비해당분야")</f>
        <v>비해당분야</v>
      </c>
      <c r="Z1218" s="3" t="str">
        <f>IF(R1218="C",VLOOKUP(K1218,'[1]자격증 backdata'!A:F,6,0),"비해당분야")</f>
        <v>비해당분야</v>
      </c>
      <c r="AA1218" s="3" t="str">
        <f>IF(R1218="C",SUMIF(B:B,B1218,Z:Z),"비해당분야")</f>
        <v>비해당분야</v>
      </c>
      <c r="AB1218" s="3" t="str">
        <f>IF(R1218="C",SUM(Y1218,AA1218),"비해당분야")</f>
        <v>비해당분야</v>
      </c>
      <c r="AC1218" s="3">
        <f>IF(R1218="C",AB1218,X1218)</f>
        <v>8</v>
      </c>
      <c r="AD1218" s="3">
        <f>VLOOKUP(K1218,'[1]자격증 backdata'!A:D,4,0)</f>
        <v>0</v>
      </c>
      <c r="AE1218" s="3">
        <f>IF(_xlfn.MAXIFS(AD:AD,B:B,B1218)&gt;10,10,_xlfn.MAXIFS(AD:AD,B:B,B1218))</f>
        <v>5</v>
      </c>
      <c r="AG1218" s="2">
        <f>VLOOKUP(K1218,'[1]자격증 backdata'!A:C,3,0)</f>
        <v>0</v>
      </c>
      <c r="AH1218" s="2">
        <f>COUNTIFS($B:$B,$B1218,$AG:$AG,AH$1)</f>
        <v>0</v>
      </c>
      <c r="AI1218" s="2">
        <f>COUNTIFS($B:$B,$B1218,$AG:$AG,AI$1)</f>
        <v>0</v>
      </c>
      <c r="AJ1218" s="2">
        <f>COUNTIFS($B:$B,$B1218,$AG:$AG,AJ$1)</f>
        <v>0</v>
      </c>
      <c r="AK1218" s="2">
        <f>COUNTIFS($B:$B,$B1218,$AG:$AG,AK$1)</f>
        <v>0</v>
      </c>
      <c r="AL1218" s="2">
        <f>COUNTIFS($B:$B,$B1218,$AG:$AG,AL$1)</f>
        <v>0</v>
      </c>
      <c r="AM1218" s="2">
        <f>COUNTIFS($B:$B,$B1218,$AG:$AG,AM$1)</f>
        <v>0</v>
      </c>
      <c r="AN1218" s="2">
        <f>COUNTIFS($B:$B,$B1218,$AG:$AG,AN$1)</f>
        <v>0</v>
      </c>
      <c r="AO1218" s="2">
        <f>COUNTIFS($B:$B,$B1218,$AG:$AG,AO$1)</f>
        <v>0</v>
      </c>
      <c r="AP1218" s="2">
        <f>COUNTIFS($B:$B,$B1218,$AG:$AG,AP$1)</f>
        <v>0</v>
      </c>
      <c r="AQ1218" s="2">
        <f>COUNTIFS($B:$B,$B1218,$AG:$AG,AQ$1)</f>
        <v>1</v>
      </c>
      <c r="AR1218" s="2">
        <f>COUNTIFS($B:$B,$B1218,$AG:$AG,AR$1)</f>
        <v>0</v>
      </c>
      <c r="AS1218" s="2">
        <f>COUNTIFS($B:$B,$B1218,$AG:$AG,AS$1)</f>
        <v>0</v>
      </c>
      <c r="AT1218" s="2">
        <f>COUNTIFS($B:$B,$B1218,$AG:$AG,AT$1)</f>
        <v>1</v>
      </c>
      <c r="AU1218" s="2">
        <f>COUNTIFS($B:$B,$B1218,$AG:$AG,AU$1)</f>
        <v>0</v>
      </c>
    </row>
    <row r="1219" spans="1:47" ht="15" customHeight="1" x14ac:dyDescent="0.35">
      <c r="A1219" s="7">
        <f>IF(B1218=B1219,A1218,A1218+1)</f>
        <v>410</v>
      </c>
      <c r="B1219" s="7" t="s">
        <v>4185</v>
      </c>
      <c r="C1219" s="7" t="s">
        <v>4184</v>
      </c>
      <c r="D1219" s="7" t="s">
        <v>3044</v>
      </c>
      <c r="E1219" s="7" t="s">
        <v>3043</v>
      </c>
      <c r="F1219" s="4" t="s">
        <v>7</v>
      </c>
      <c r="G1219" s="4" t="s">
        <v>8</v>
      </c>
      <c r="H1219" s="4" t="s">
        <v>7</v>
      </c>
      <c r="I1219" s="3">
        <v>4</v>
      </c>
      <c r="J1219" s="3" t="s">
        <v>364</v>
      </c>
      <c r="K1219" s="3" t="s">
        <v>3075</v>
      </c>
      <c r="L1219" s="3" t="s">
        <v>254</v>
      </c>
      <c r="M1219" s="3" t="s">
        <v>4183</v>
      </c>
      <c r="N1219" s="3" t="s">
        <v>1471</v>
      </c>
      <c r="P1219" s="3" t="s">
        <v>669</v>
      </c>
      <c r="Q1219" s="3" t="s">
        <v>1475</v>
      </c>
      <c r="R1219" s="3" t="s">
        <v>2434</v>
      </c>
      <c r="S1219" s="2" t="str">
        <f>IF(P1219="심사불필요","-",VLOOKUP(K1219,'[1]자격증 backdata'!A:G,7,0))</f>
        <v>-</v>
      </c>
      <c r="T1219" s="2" t="str">
        <f>IF(S1219="-","-",IF(COUNTIFS(B:B,B1219,S:S,"필수")&gt;0,"자격요건충족","확인필요"))</f>
        <v>-</v>
      </c>
      <c r="U1219" s="2"/>
      <c r="W1219" s="2">
        <f>IF(Q1219="4급","심사불필요",VLOOKUP(K1219,'[1]자격증 backdata'!A:B,2,0))</f>
        <v>2</v>
      </c>
      <c r="X1219" s="3">
        <f>IF(R1219="A", MIN(20, SUMIFS(W:W, B:B, B1219, R:R, "A")),IF(R1219="B", MIN(30, SUMIFS(W:W, B:B, B1219, R:R, "B")),"비해당분야"))</f>
        <v>8</v>
      </c>
      <c r="Y1219" s="3" t="str">
        <f>IF(R1219="C",MIN(30,IF(COUNTIFS(B:B,B1219,W:W,"가1")=1,25,IF(COUNTIFS(B:B,B1219,W:W,"가1")&gt;=2,30,0))+IF(COUNTIFS(B:B,B1219,W:W,"나1")&gt;=4,30,IF(COUNTIFS(B:B,B1219,W:W,"나1")=3,26,IF(COUNTIFS(B:B,B1219,W:W,"나1")=2,22,IF(COUNTIFS(B:B,B1219,W:W,"나1")=1,18,0)))))+MIN(30,IF(COUNTIFS(B:B,B1219,W:W,"가2")=1,25,IF(COUNTIFS(B:B,B1219,W:W,"가2")&gt;=2,30,0))+IF(COUNTIFS(B:B,B1219,W:W,"나2")=3,30,IF(COUNTIFS(B:B,B1219,W:W,"나2")=2,25,IF(COUNTIFS(B:B,B1219,W:W,"나2")=1,20,0)))),"비해당분야")</f>
        <v>비해당분야</v>
      </c>
      <c r="Z1219" s="3" t="str">
        <f>IF(R1219="C",VLOOKUP(K1219,'[1]자격증 backdata'!A:F,6,0),"비해당분야")</f>
        <v>비해당분야</v>
      </c>
      <c r="AA1219" s="3" t="str">
        <f>IF(R1219="C",SUMIF(B:B,B1219,Z:Z),"비해당분야")</f>
        <v>비해당분야</v>
      </c>
      <c r="AB1219" s="3" t="str">
        <f>IF(R1219="C",SUM(Y1219,AA1219),"비해당분야")</f>
        <v>비해당분야</v>
      </c>
      <c r="AC1219" s="3">
        <f>IF(R1219="C",AB1219,X1219)</f>
        <v>8</v>
      </c>
      <c r="AD1219" s="3">
        <f>VLOOKUP(K1219,'[1]자격증 backdata'!A:D,4,0)</f>
        <v>0</v>
      </c>
      <c r="AE1219" s="3">
        <f>IF(_xlfn.MAXIFS(AD:AD,B:B,B1219)&gt;10,10,_xlfn.MAXIFS(AD:AD,B:B,B1219))</f>
        <v>5</v>
      </c>
      <c r="AG1219" s="2" t="str">
        <f>VLOOKUP(K1219,'[1]자격증 backdata'!A:C,3,0)</f>
        <v>J</v>
      </c>
      <c r="AH1219" s="2">
        <f>COUNTIFS($B:$B,$B1219,$AG:$AG,AH$1)</f>
        <v>0</v>
      </c>
      <c r="AI1219" s="2">
        <f>COUNTIFS($B:$B,$B1219,$AG:$AG,AI$1)</f>
        <v>0</v>
      </c>
      <c r="AJ1219" s="2">
        <f>COUNTIFS($B:$B,$B1219,$AG:$AG,AJ$1)</f>
        <v>0</v>
      </c>
      <c r="AK1219" s="2">
        <f>COUNTIFS($B:$B,$B1219,$AG:$AG,AK$1)</f>
        <v>0</v>
      </c>
      <c r="AL1219" s="2">
        <f>COUNTIFS($B:$B,$B1219,$AG:$AG,AL$1)</f>
        <v>0</v>
      </c>
      <c r="AM1219" s="2">
        <f>COUNTIFS($B:$B,$B1219,$AG:$AG,AM$1)</f>
        <v>0</v>
      </c>
      <c r="AN1219" s="2">
        <f>COUNTIFS($B:$B,$B1219,$AG:$AG,AN$1)</f>
        <v>0</v>
      </c>
      <c r="AO1219" s="2">
        <f>COUNTIFS($B:$B,$B1219,$AG:$AG,AO$1)</f>
        <v>0</v>
      </c>
      <c r="AP1219" s="2">
        <f>COUNTIFS($B:$B,$B1219,$AG:$AG,AP$1)</f>
        <v>0</v>
      </c>
      <c r="AQ1219" s="2">
        <f>COUNTIFS($B:$B,$B1219,$AG:$AG,AQ$1)</f>
        <v>1</v>
      </c>
      <c r="AR1219" s="2">
        <f>COUNTIFS($B:$B,$B1219,$AG:$AG,AR$1)</f>
        <v>0</v>
      </c>
      <c r="AS1219" s="2">
        <f>COUNTIFS($B:$B,$B1219,$AG:$AG,AS$1)</f>
        <v>0</v>
      </c>
      <c r="AT1219" s="2">
        <f>COUNTIFS($B:$B,$B1219,$AG:$AG,AT$1)</f>
        <v>1</v>
      </c>
      <c r="AU1219" s="2">
        <f>COUNTIFS($B:$B,$B1219,$AG:$AG,AU$1)</f>
        <v>0</v>
      </c>
    </row>
    <row r="1220" spans="1:47" ht="15" customHeight="1" x14ac:dyDescent="0.35">
      <c r="A1220" s="4">
        <f>IF(B1219=B1220,A1219,A1219+1)</f>
        <v>411</v>
      </c>
      <c r="B1220" s="4" t="s">
        <v>4181</v>
      </c>
      <c r="C1220" s="4" t="s">
        <v>4180</v>
      </c>
      <c r="D1220" s="4" t="s">
        <v>3044</v>
      </c>
      <c r="E1220" s="4" t="s">
        <v>3043</v>
      </c>
      <c r="F1220" s="4" t="s">
        <v>7</v>
      </c>
      <c r="G1220" s="4" t="s">
        <v>8</v>
      </c>
      <c r="H1220" s="4" t="s">
        <v>7</v>
      </c>
      <c r="I1220" s="4">
        <v>1</v>
      </c>
      <c r="J1220" s="4" t="s">
        <v>69</v>
      </c>
      <c r="K1220" s="4" t="s">
        <v>3065</v>
      </c>
      <c r="L1220" s="4" t="s">
        <v>36</v>
      </c>
      <c r="M1220" s="4" t="s">
        <v>4182</v>
      </c>
      <c r="N1220" s="4" t="s">
        <v>2663</v>
      </c>
      <c r="P1220" s="4" t="s">
        <v>669</v>
      </c>
      <c r="Q1220" s="4" t="s">
        <v>1475</v>
      </c>
      <c r="R1220" s="4" t="s">
        <v>2434</v>
      </c>
      <c r="S1220" s="5" t="str">
        <f>IF(P1220="심사불필요","-",VLOOKUP(K1220,'[1]자격증 backdata'!A:G,7,0))</f>
        <v>-</v>
      </c>
      <c r="T1220" s="5" t="str">
        <f>IF(S1220="-","-",IF(COUNTIFS(B:B,B1220,S:S,"필수")&gt;0,"자격요건충족","확인필요"))</f>
        <v>-</v>
      </c>
      <c r="U1220" s="5"/>
      <c r="W1220" s="5">
        <f>IF(Q1220="4급","심사불필요",VLOOKUP(K1220,'[1]자격증 backdata'!A:B,2,0))</f>
        <v>0</v>
      </c>
      <c r="X1220" s="4">
        <f>IF(R1220="A", MIN(20, SUMIFS(W:W, B:B, B1220, R:R, "A")),IF(R1220="B", MIN(30, SUMIFS(W:W, B:B, B1220, R:R, "B")),"비해당분야"))</f>
        <v>4</v>
      </c>
      <c r="Y1220" s="4" t="str">
        <f>IF(R1220="C",MIN(30,IF(COUNTIFS(B:B,B1220,W:W,"가1")=1,25,IF(COUNTIFS(B:B,B1220,W:W,"가1")&gt;=2,30,0))+IF(COUNTIFS(B:B,B1220,W:W,"나1")&gt;=4,30,IF(COUNTIFS(B:B,B1220,W:W,"나1")=3,26,IF(COUNTIFS(B:B,B1220,W:W,"나1")=2,22,IF(COUNTIFS(B:B,B1220,W:W,"나1")=1,18,0)))))+MIN(30,IF(COUNTIFS(B:B,B1220,W:W,"가2")=1,25,IF(COUNTIFS(B:B,B1220,W:W,"가2")&gt;=2,30,0))+IF(COUNTIFS(B:B,B1220,W:W,"나2")=3,30,IF(COUNTIFS(B:B,B1220,W:W,"나2")=2,25,IF(COUNTIFS(B:B,B1220,W:W,"나2")=1,20,0)))),"비해당분야")</f>
        <v>비해당분야</v>
      </c>
      <c r="Z1220" s="4" t="str">
        <f>IF(R1220="C",VLOOKUP(K1220,'[1]자격증 backdata'!A:F,6,0),"비해당분야")</f>
        <v>비해당분야</v>
      </c>
      <c r="AA1220" s="4" t="str">
        <f>IF(R1220="C",SUMIF(B:B,B1220,Z:Z),"비해당분야")</f>
        <v>비해당분야</v>
      </c>
      <c r="AB1220" s="4" t="str">
        <f>IF(R1220="C",SUM(Y1220,AA1220),"비해당분야")</f>
        <v>비해당분야</v>
      </c>
      <c r="AC1220" s="4">
        <f>IF(R1220="C",AB1220,X1220)</f>
        <v>4</v>
      </c>
      <c r="AD1220" s="4">
        <f>VLOOKUP(K1220,'[1]자격증 backdata'!A:D,4,0)</f>
        <v>5</v>
      </c>
      <c r="AE1220" s="4">
        <f>IF(_xlfn.MAXIFS(AD:AD,B:B,B1220)&gt;10,10,_xlfn.MAXIFS(AD:AD,B:B,B1220))</f>
        <v>5</v>
      </c>
      <c r="AG1220" s="5">
        <f>VLOOKUP(K1220,'[1]자격증 backdata'!A:C,3,0)</f>
        <v>0</v>
      </c>
      <c r="AH1220" s="5">
        <f>COUNTIFS($B:$B,$B1220,$AG:$AG,AH$1)</f>
        <v>0</v>
      </c>
      <c r="AI1220" s="5">
        <f>COUNTIFS($B:$B,$B1220,$AG:$AG,AI$1)</f>
        <v>0</v>
      </c>
      <c r="AJ1220" s="5">
        <f>COUNTIFS($B:$B,$B1220,$AG:$AG,AJ$1)</f>
        <v>0</v>
      </c>
      <c r="AK1220" s="5">
        <f>COUNTIFS($B:$B,$B1220,$AG:$AG,AK$1)</f>
        <v>0</v>
      </c>
      <c r="AL1220" s="5">
        <f>COUNTIFS($B:$B,$B1220,$AG:$AG,AL$1)</f>
        <v>0</v>
      </c>
      <c r="AM1220" s="5">
        <f>COUNTIFS($B:$B,$B1220,$AG:$AG,AM$1)</f>
        <v>0</v>
      </c>
      <c r="AN1220" s="5">
        <f>COUNTIFS($B:$B,$B1220,$AG:$AG,AN$1)</f>
        <v>0</v>
      </c>
      <c r="AO1220" s="5">
        <f>COUNTIFS($B:$B,$B1220,$AG:$AG,AO$1)</f>
        <v>0</v>
      </c>
      <c r="AP1220" s="5">
        <f>COUNTIFS($B:$B,$B1220,$AG:$AG,AP$1)</f>
        <v>0</v>
      </c>
      <c r="AQ1220" s="5">
        <f>COUNTIFS($B:$B,$B1220,$AG:$AG,AQ$1)</f>
        <v>0</v>
      </c>
      <c r="AR1220" s="5">
        <f>COUNTIFS($B:$B,$B1220,$AG:$AG,AR$1)</f>
        <v>0</v>
      </c>
      <c r="AS1220" s="5">
        <f>COUNTIFS($B:$B,$B1220,$AG:$AG,AS$1)</f>
        <v>0</v>
      </c>
      <c r="AT1220" s="5">
        <f>COUNTIFS($B:$B,$B1220,$AG:$AG,AT$1)</f>
        <v>1</v>
      </c>
      <c r="AU1220" s="5">
        <f>COUNTIFS($B:$B,$B1220,$AG:$AG,AU$1)</f>
        <v>0</v>
      </c>
    </row>
    <row r="1221" spans="1:47" ht="15" customHeight="1" x14ac:dyDescent="0.35">
      <c r="A1221" s="6">
        <f>IF(B1220=B1221,A1220,A1220+1)</f>
        <v>411</v>
      </c>
      <c r="B1221" s="6" t="s">
        <v>4181</v>
      </c>
      <c r="C1221" s="6" t="s">
        <v>4180</v>
      </c>
      <c r="D1221" s="6" t="s">
        <v>3044</v>
      </c>
      <c r="E1221" s="6" t="s">
        <v>3043</v>
      </c>
      <c r="F1221" s="4" t="s">
        <v>7</v>
      </c>
      <c r="G1221" s="4" t="s">
        <v>8</v>
      </c>
      <c r="H1221" s="4" t="s">
        <v>7</v>
      </c>
      <c r="I1221" s="4">
        <v>2</v>
      </c>
      <c r="J1221" s="4" t="s">
        <v>106</v>
      </c>
      <c r="K1221" s="4" t="s">
        <v>3057</v>
      </c>
      <c r="L1221" s="4" t="s">
        <v>55</v>
      </c>
      <c r="M1221" s="4" t="s">
        <v>4179</v>
      </c>
      <c r="N1221" s="4" t="s">
        <v>4178</v>
      </c>
      <c r="P1221" s="4" t="s">
        <v>669</v>
      </c>
      <c r="Q1221" s="4" t="s">
        <v>1475</v>
      </c>
      <c r="R1221" s="4" t="s">
        <v>2434</v>
      </c>
      <c r="S1221" s="5" t="str">
        <f>IF(P1221="심사불필요","-",VLOOKUP(K1221,'[1]자격증 backdata'!A:G,7,0))</f>
        <v>-</v>
      </c>
      <c r="T1221" s="5" t="str">
        <f>IF(S1221="-","-",IF(COUNTIFS(B:B,B1221,S:S,"필수")&gt;0,"자격요건충족","확인필요"))</f>
        <v>-</v>
      </c>
      <c r="U1221" s="5"/>
      <c r="W1221" s="5">
        <f>IF(Q1221="4급","심사불필요",VLOOKUP(K1221,'[1]자격증 backdata'!A:B,2,0))</f>
        <v>4</v>
      </c>
      <c r="X1221" s="4">
        <f>IF(R1221="A", MIN(20, SUMIFS(W:W, B:B, B1221, R:R, "A")),IF(R1221="B", MIN(30, SUMIFS(W:W, B:B, B1221, R:R, "B")),"비해당분야"))</f>
        <v>4</v>
      </c>
      <c r="Y1221" s="4" t="str">
        <f>IF(R1221="C",MIN(30,IF(COUNTIFS(B:B,B1221,W:W,"가1")=1,25,IF(COUNTIFS(B:B,B1221,W:W,"가1")&gt;=2,30,0))+IF(COUNTIFS(B:B,B1221,W:W,"나1")&gt;=4,30,IF(COUNTIFS(B:B,B1221,W:W,"나1")=3,26,IF(COUNTIFS(B:B,B1221,W:W,"나1")=2,22,IF(COUNTIFS(B:B,B1221,W:W,"나1")=1,18,0)))))+MIN(30,IF(COUNTIFS(B:B,B1221,W:W,"가2")=1,25,IF(COUNTIFS(B:B,B1221,W:W,"가2")&gt;=2,30,0))+IF(COUNTIFS(B:B,B1221,W:W,"나2")=3,30,IF(COUNTIFS(B:B,B1221,W:W,"나2")=2,25,IF(COUNTIFS(B:B,B1221,W:W,"나2")=1,20,0)))),"비해당분야")</f>
        <v>비해당분야</v>
      </c>
      <c r="Z1221" s="4" t="str">
        <f>IF(R1221="C",VLOOKUP(K1221,'[1]자격증 backdata'!A:F,6,0),"비해당분야")</f>
        <v>비해당분야</v>
      </c>
      <c r="AA1221" s="4" t="str">
        <f>IF(R1221="C",SUMIF(B:B,B1221,Z:Z),"비해당분야")</f>
        <v>비해당분야</v>
      </c>
      <c r="AB1221" s="4" t="str">
        <f>IF(R1221="C",SUM(Y1221,AA1221),"비해당분야")</f>
        <v>비해당분야</v>
      </c>
      <c r="AC1221" s="4">
        <f>IF(R1221="C",AB1221,X1221)</f>
        <v>4</v>
      </c>
      <c r="AD1221" s="4">
        <f>VLOOKUP(K1221,'[1]자격증 backdata'!A:D,4,0)</f>
        <v>0</v>
      </c>
      <c r="AE1221" s="4">
        <f>IF(_xlfn.MAXIFS(AD:AD,B:B,B1221)&gt;10,10,_xlfn.MAXIFS(AD:AD,B:B,B1221))</f>
        <v>5</v>
      </c>
      <c r="AG1221" s="5" t="str">
        <f>VLOOKUP(K1221,'[1]자격증 backdata'!A:C,3,0)</f>
        <v>M</v>
      </c>
      <c r="AH1221" s="5">
        <f>COUNTIFS($B:$B,$B1221,$AG:$AG,AH$1)</f>
        <v>0</v>
      </c>
      <c r="AI1221" s="5">
        <f>COUNTIFS($B:$B,$B1221,$AG:$AG,AI$1)</f>
        <v>0</v>
      </c>
      <c r="AJ1221" s="5">
        <f>COUNTIFS($B:$B,$B1221,$AG:$AG,AJ$1)</f>
        <v>0</v>
      </c>
      <c r="AK1221" s="5">
        <f>COUNTIFS($B:$B,$B1221,$AG:$AG,AK$1)</f>
        <v>0</v>
      </c>
      <c r="AL1221" s="5">
        <f>COUNTIFS($B:$B,$B1221,$AG:$AG,AL$1)</f>
        <v>0</v>
      </c>
      <c r="AM1221" s="5">
        <f>COUNTIFS($B:$B,$B1221,$AG:$AG,AM$1)</f>
        <v>0</v>
      </c>
      <c r="AN1221" s="5">
        <f>COUNTIFS($B:$B,$B1221,$AG:$AG,AN$1)</f>
        <v>0</v>
      </c>
      <c r="AO1221" s="5">
        <f>COUNTIFS($B:$B,$B1221,$AG:$AG,AO$1)</f>
        <v>0</v>
      </c>
      <c r="AP1221" s="5">
        <f>COUNTIFS($B:$B,$B1221,$AG:$AG,AP$1)</f>
        <v>0</v>
      </c>
      <c r="AQ1221" s="5">
        <f>COUNTIFS($B:$B,$B1221,$AG:$AG,AQ$1)</f>
        <v>0</v>
      </c>
      <c r="AR1221" s="5">
        <f>COUNTIFS($B:$B,$B1221,$AG:$AG,AR$1)</f>
        <v>0</v>
      </c>
      <c r="AS1221" s="5">
        <f>COUNTIFS($B:$B,$B1221,$AG:$AG,AS$1)</f>
        <v>0</v>
      </c>
      <c r="AT1221" s="5">
        <f>COUNTIFS($B:$B,$B1221,$AG:$AG,AT$1)</f>
        <v>1</v>
      </c>
      <c r="AU1221" s="5">
        <f>COUNTIFS($B:$B,$B1221,$AG:$AG,AU$1)</f>
        <v>0</v>
      </c>
    </row>
    <row r="1222" spans="1:47" ht="15" customHeight="1" x14ac:dyDescent="0.35">
      <c r="A1222" s="3">
        <f>IF(B1221=B1222,A1221,A1221+1)</f>
        <v>412</v>
      </c>
      <c r="B1222" s="3" t="s">
        <v>4173</v>
      </c>
      <c r="C1222" s="3" t="s">
        <v>4172</v>
      </c>
      <c r="D1222" s="3" t="s">
        <v>3044</v>
      </c>
      <c r="E1222" s="3" t="s">
        <v>3043</v>
      </c>
      <c r="F1222" s="4" t="s">
        <v>7</v>
      </c>
      <c r="G1222" s="4" t="s">
        <v>8</v>
      </c>
      <c r="H1222" s="4" t="s">
        <v>7</v>
      </c>
      <c r="I1222" s="3">
        <v>1</v>
      </c>
      <c r="J1222" s="3" t="s">
        <v>69</v>
      </c>
      <c r="K1222" s="3" t="s">
        <v>3065</v>
      </c>
      <c r="L1222" s="3" t="s">
        <v>36</v>
      </c>
      <c r="M1222" s="3" t="s">
        <v>4177</v>
      </c>
      <c r="N1222" s="3" t="s">
        <v>4176</v>
      </c>
      <c r="P1222" s="3" t="s">
        <v>669</v>
      </c>
      <c r="Q1222" s="3" t="s">
        <v>1475</v>
      </c>
      <c r="R1222" s="3" t="s">
        <v>2434</v>
      </c>
      <c r="S1222" s="2" t="str">
        <f>IF(P1222="심사불필요","-",VLOOKUP(K1222,'[1]자격증 backdata'!A:G,7,0))</f>
        <v>-</v>
      </c>
      <c r="T1222" s="2" t="str">
        <f>IF(S1222="-","-",IF(COUNTIFS(B:B,B1222,S:S,"필수")&gt;0,"자격요건충족","확인필요"))</f>
        <v>-</v>
      </c>
      <c r="U1222" s="2"/>
      <c r="W1222" s="2">
        <f>IF(Q1222="4급","심사불필요",VLOOKUP(K1222,'[1]자격증 backdata'!A:B,2,0))</f>
        <v>0</v>
      </c>
      <c r="X1222" s="3">
        <f>IF(R1222="A", MIN(20, SUMIFS(W:W, B:B, B1222, R:R, "A")),IF(R1222="B", MIN(30, SUMIFS(W:W, B:B, B1222, R:R, "B")),"비해당분야"))</f>
        <v>10</v>
      </c>
      <c r="Y1222" s="3" t="str">
        <f>IF(R1222="C",MIN(30,IF(COUNTIFS(B:B,B1222,W:W,"가1")=1,25,IF(COUNTIFS(B:B,B1222,W:W,"가1")&gt;=2,30,0))+IF(COUNTIFS(B:B,B1222,W:W,"나1")&gt;=4,30,IF(COUNTIFS(B:B,B1222,W:W,"나1")=3,26,IF(COUNTIFS(B:B,B1222,W:W,"나1")=2,22,IF(COUNTIFS(B:B,B1222,W:W,"나1")=1,18,0)))))+MIN(30,IF(COUNTIFS(B:B,B1222,W:W,"가2")=1,25,IF(COUNTIFS(B:B,B1222,W:W,"가2")&gt;=2,30,0))+IF(COUNTIFS(B:B,B1222,W:W,"나2")=3,30,IF(COUNTIFS(B:B,B1222,W:W,"나2")=2,25,IF(COUNTIFS(B:B,B1222,W:W,"나2")=1,20,0)))),"비해당분야")</f>
        <v>비해당분야</v>
      </c>
      <c r="Z1222" s="3" t="str">
        <f>IF(R1222="C",VLOOKUP(K1222,'[1]자격증 backdata'!A:F,6,0),"비해당분야")</f>
        <v>비해당분야</v>
      </c>
      <c r="AA1222" s="3" t="str">
        <f>IF(R1222="C",SUMIF(B:B,B1222,Z:Z),"비해당분야")</f>
        <v>비해당분야</v>
      </c>
      <c r="AB1222" s="3" t="str">
        <f>IF(R1222="C",SUM(Y1222,AA1222),"비해당분야")</f>
        <v>비해당분야</v>
      </c>
      <c r="AC1222" s="3">
        <f>IF(R1222="C",AB1222,X1222)</f>
        <v>10</v>
      </c>
      <c r="AD1222" s="3">
        <f>VLOOKUP(K1222,'[1]자격증 backdata'!A:D,4,0)</f>
        <v>5</v>
      </c>
      <c r="AE1222" s="3">
        <f>IF(_xlfn.MAXIFS(AD:AD,B:B,B1222)&gt;10,10,_xlfn.MAXIFS(AD:AD,B:B,B1222))</f>
        <v>5</v>
      </c>
      <c r="AG1222" s="2">
        <f>VLOOKUP(K1222,'[1]자격증 backdata'!A:C,3,0)</f>
        <v>0</v>
      </c>
      <c r="AH1222" s="2">
        <f>COUNTIFS($B:$B,$B1222,$AG:$AG,AH$1)</f>
        <v>0</v>
      </c>
      <c r="AI1222" s="2">
        <f>COUNTIFS($B:$B,$B1222,$AG:$AG,AI$1)</f>
        <v>0</v>
      </c>
      <c r="AJ1222" s="2">
        <f>COUNTIFS($B:$B,$B1222,$AG:$AG,AJ$1)</f>
        <v>0</v>
      </c>
      <c r="AK1222" s="2">
        <f>COUNTIFS($B:$B,$B1222,$AG:$AG,AK$1)</f>
        <v>0</v>
      </c>
      <c r="AL1222" s="2">
        <f>COUNTIFS($B:$B,$B1222,$AG:$AG,AL$1)</f>
        <v>0</v>
      </c>
      <c r="AM1222" s="2">
        <f>COUNTIFS($B:$B,$B1222,$AG:$AG,AM$1)</f>
        <v>0</v>
      </c>
      <c r="AN1222" s="2">
        <f>COUNTIFS($B:$B,$B1222,$AG:$AG,AN$1)</f>
        <v>0</v>
      </c>
      <c r="AO1222" s="2">
        <f>COUNTIFS($B:$B,$B1222,$AG:$AG,AO$1)</f>
        <v>0</v>
      </c>
      <c r="AP1222" s="2">
        <f>COUNTIFS($B:$B,$B1222,$AG:$AG,AP$1)</f>
        <v>0</v>
      </c>
      <c r="AQ1222" s="2">
        <f>COUNTIFS($B:$B,$B1222,$AG:$AG,AQ$1)</f>
        <v>0</v>
      </c>
      <c r="AR1222" s="2">
        <f>COUNTIFS($B:$B,$B1222,$AG:$AG,AR$1)</f>
        <v>0</v>
      </c>
      <c r="AS1222" s="2">
        <f>COUNTIFS($B:$B,$B1222,$AG:$AG,AS$1)</f>
        <v>0</v>
      </c>
      <c r="AT1222" s="2">
        <f>COUNTIFS($B:$B,$B1222,$AG:$AG,AT$1)</f>
        <v>1</v>
      </c>
      <c r="AU1222" s="2">
        <f>COUNTIFS($B:$B,$B1222,$AG:$AG,AU$1)</f>
        <v>0</v>
      </c>
    </row>
    <row r="1223" spans="1:47" ht="15" customHeight="1" x14ac:dyDescent="0.35">
      <c r="A1223" s="7">
        <f>IF(B1222=B1223,A1222,A1222+1)</f>
        <v>412</v>
      </c>
      <c r="B1223" s="7" t="s">
        <v>4173</v>
      </c>
      <c r="C1223" s="7" t="s">
        <v>4172</v>
      </c>
      <c r="D1223" s="7" t="s">
        <v>3044</v>
      </c>
      <c r="E1223" s="7" t="s">
        <v>3043</v>
      </c>
      <c r="F1223" s="4" t="s">
        <v>7</v>
      </c>
      <c r="G1223" s="4" t="s">
        <v>8</v>
      </c>
      <c r="H1223" s="4" t="s">
        <v>7</v>
      </c>
      <c r="I1223" s="3">
        <v>2</v>
      </c>
      <c r="J1223" s="3" t="s">
        <v>1970</v>
      </c>
      <c r="K1223" s="3" t="s">
        <v>3092</v>
      </c>
      <c r="L1223" s="3" t="s">
        <v>348</v>
      </c>
      <c r="M1223" s="3" t="s">
        <v>4175</v>
      </c>
      <c r="N1223" s="3" t="s">
        <v>512</v>
      </c>
      <c r="P1223" s="3" t="s">
        <v>669</v>
      </c>
      <c r="Q1223" s="3" t="s">
        <v>1475</v>
      </c>
      <c r="R1223" s="3" t="s">
        <v>2434</v>
      </c>
      <c r="S1223" s="2" t="str">
        <f>IF(P1223="심사불필요","-",VLOOKUP(K1223,'[1]자격증 backdata'!A:G,7,0))</f>
        <v>-</v>
      </c>
      <c r="T1223" s="2" t="str">
        <f>IF(S1223="-","-",IF(COUNTIFS(B:B,B1223,S:S,"필수")&gt;0,"자격요건충족","확인필요"))</f>
        <v>-</v>
      </c>
      <c r="U1223" s="2"/>
      <c r="W1223" s="2">
        <f>IF(Q1223="4급","심사불필요",VLOOKUP(K1223,'[1]자격증 backdata'!A:B,2,0))</f>
        <v>4</v>
      </c>
      <c r="X1223" s="3">
        <f>IF(R1223="A", MIN(20, SUMIFS(W:W, B:B, B1223, R:R, "A")),IF(R1223="B", MIN(30, SUMIFS(W:W, B:B, B1223, R:R, "B")),"비해당분야"))</f>
        <v>10</v>
      </c>
      <c r="Y1223" s="3" t="str">
        <f>IF(R1223="C",MIN(30,IF(COUNTIFS(B:B,B1223,W:W,"가1")=1,25,IF(COUNTIFS(B:B,B1223,W:W,"가1")&gt;=2,30,0))+IF(COUNTIFS(B:B,B1223,W:W,"나1")&gt;=4,30,IF(COUNTIFS(B:B,B1223,W:W,"나1")=3,26,IF(COUNTIFS(B:B,B1223,W:W,"나1")=2,22,IF(COUNTIFS(B:B,B1223,W:W,"나1")=1,18,0)))))+MIN(30,IF(COUNTIFS(B:B,B1223,W:W,"가2")=1,25,IF(COUNTIFS(B:B,B1223,W:W,"가2")&gt;=2,30,0))+IF(COUNTIFS(B:B,B1223,W:W,"나2")=3,30,IF(COUNTIFS(B:B,B1223,W:W,"나2")=2,25,IF(COUNTIFS(B:B,B1223,W:W,"나2")=1,20,0)))),"비해당분야")</f>
        <v>비해당분야</v>
      </c>
      <c r="Z1223" s="3" t="str">
        <f>IF(R1223="C",VLOOKUP(K1223,'[1]자격증 backdata'!A:F,6,0),"비해당분야")</f>
        <v>비해당분야</v>
      </c>
      <c r="AA1223" s="3" t="str">
        <f>IF(R1223="C",SUMIF(B:B,B1223,Z:Z),"비해당분야")</f>
        <v>비해당분야</v>
      </c>
      <c r="AB1223" s="3" t="str">
        <f>IF(R1223="C",SUM(Y1223,AA1223),"비해당분야")</f>
        <v>비해당분야</v>
      </c>
      <c r="AC1223" s="3">
        <f>IF(R1223="C",AB1223,X1223)</f>
        <v>10</v>
      </c>
      <c r="AD1223" s="3">
        <f>VLOOKUP(K1223,'[1]자격증 backdata'!A:D,4,0)</f>
        <v>0</v>
      </c>
      <c r="AE1223" s="3">
        <f>IF(_xlfn.MAXIFS(AD:AD,B:B,B1223)&gt;10,10,_xlfn.MAXIFS(AD:AD,B:B,B1223))</f>
        <v>5</v>
      </c>
      <c r="AG1223" s="2">
        <f>VLOOKUP(K1223,'[1]자격증 backdata'!A:C,3,0)</f>
        <v>0</v>
      </c>
      <c r="AH1223" s="2">
        <f>COUNTIFS($B:$B,$B1223,$AG:$AG,AH$1)</f>
        <v>0</v>
      </c>
      <c r="AI1223" s="2">
        <f>COUNTIFS($B:$B,$B1223,$AG:$AG,AI$1)</f>
        <v>0</v>
      </c>
      <c r="AJ1223" s="2">
        <f>COUNTIFS($B:$B,$B1223,$AG:$AG,AJ$1)</f>
        <v>0</v>
      </c>
      <c r="AK1223" s="2">
        <f>COUNTIFS($B:$B,$B1223,$AG:$AG,AK$1)</f>
        <v>0</v>
      </c>
      <c r="AL1223" s="2">
        <f>COUNTIFS($B:$B,$B1223,$AG:$AG,AL$1)</f>
        <v>0</v>
      </c>
      <c r="AM1223" s="2">
        <f>COUNTIFS($B:$B,$B1223,$AG:$AG,AM$1)</f>
        <v>0</v>
      </c>
      <c r="AN1223" s="2">
        <f>COUNTIFS($B:$B,$B1223,$AG:$AG,AN$1)</f>
        <v>0</v>
      </c>
      <c r="AO1223" s="2">
        <f>COUNTIFS($B:$B,$B1223,$AG:$AG,AO$1)</f>
        <v>0</v>
      </c>
      <c r="AP1223" s="2">
        <f>COUNTIFS($B:$B,$B1223,$AG:$AG,AP$1)</f>
        <v>0</v>
      </c>
      <c r="AQ1223" s="2">
        <f>COUNTIFS($B:$B,$B1223,$AG:$AG,AQ$1)</f>
        <v>0</v>
      </c>
      <c r="AR1223" s="2">
        <f>COUNTIFS($B:$B,$B1223,$AG:$AG,AR$1)</f>
        <v>0</v>
      </c>
      <c r="AS1223" s="2">
        <f>COUNTIFS($B:$B,$B1223,$AG:$AG,AS$1)</f>
        <v>0</v>
      </c>
      <c r="AT1223" s="2">
        <f>COUNTIFS($B:$B,$B1223,$AG:$AG,AT$1)</f>
        <v>1</v>
      </c>
      <c r="AU1223" s="2">
        <f>COUNTIFS($B:$B,$B1223,$AG:$AG,AU$1)</f>
        <v>0</v>
      </c>
    </row>
    <row r="1224" spans="1:47" ht="15" customHeight="1" x14ac:dyDescent="0.35">
      <c r="A1224" s="7">
        <f>IF(B1223=B1224,A1223,A1223+1)</f>
        <v>412</v>
      </c>
      <c r="B1224" s="7" t="s">
        <v>4173</v>
      </c>
      <c r="C1224" s="7" t="s">
        <v>4172</v>
      </c>
      <c r="D1224" s="7" t="s">
        <v>3044</v>
      </c>
      <c r="E1224" s="7" t="s">
        <v>3043</v>
      </c>
      <c r="F1224" s="4" t="s">
        <v>7</v>
      </c>
      <c r="G1224" s="4" t="s">
        <v>8</v>
      </c>
      <c r="H1224" s="4" t="s">
        <v>7</v>
      </c>
      <c r="I1224" s="3">
        <v>3</v>
      </c>
      <c r="J1224" s="3" t="s">
        <v>106</v>
      </c>
      <c r="K1224" s="3" t="s">
        <v>3057</v>
      </c>
      <c r="L1224" s="3" t="s">
        <v>55</v>
      </c>
      <c r="M1224" s="3" t="s">
        <v>4174</v>
      </c>
      <c r="N1224" s="3" t="s">
        <v>3891</v>
      </c>
      <c r="P1224" s="3" t="s">
        <v>669</v>
      </c>
      <c r="Q1224" s="3" t="s">
        <v>1475</v>
      </c>
      <c r="R1224" s="3" t="s">
        <v>2434</v>
      </c>
      <c r="S1224" s="2" t="str">
        <f>IF(P1224="심사불필요","-",VLOOKUP(K1224,'[1]자격증 backdata'!A:G,7,0))</f>
        <v>-</v>
      </c>
      <c r="T1224" s="2" t="str">
        <f>IF(S1224="-","-",IF(COUNTIFS(B:B,B1224,S:S,"필수")&gt;0,"자격요건충족","확인필요"))</f>
        <v>-</v>
      </c>
      <c r="U1224" s="2"/>
      <c r="W1224" s="2">
        <f>IF(Q1224="4급","심사불필요",VLOOKUP(K1224,'[1]자격증 backdata'!A:B,2,0))</f>
        <v>4</v>
      </c>
      <c r="X1224" s="3">
        <f>IF(R1224="A", MIN(20, SUMIFS(W:W, B:B, B1224, R:R, "A")),IF(R1224="B", MIN(30, SUMIFS(W:W, B:B, B1224, R:R, "B")),"비해당분야"))</f>
        <v>10</v>
      </c>
      <c r="Y1224" s="3" t="str">
        <f>IF(R1224="C",MIN(30,IF(COUNTIFS(B:B,B1224,W:W,"가1")=1,25,IF(COUNTIFS(B:B,B1224,W:W,"가1")&gt;=2,30,0))+IF(COUNTIFS(B:B,B1224,W:W,"나1")&gt;=4,30,IF(COUNTIFS(B:B,B1224,W:W,"나1")=3,26,IF(COUNTIFS(B:B,B1224,W:W,"나1")=2,22,IF(COUNTIFS(B:B,B1224,W:W,"나1")=1,18,0)))))+MIN(30,IF(COUNTIFS(B:B,B1224,W:W,"가2")=1,25,IF(COUNTIFS(B:B,B1224,W:W,"가2")&gt;=2,30,0))+IF(COUNTIFS(B:B,B1224,W:W,"나2")=3,30,IF(COUNTIFS(B:B,B1224,W:W,"나2")=2,25,IF(COUNTIFS(B:B,B1224,W:W,"나2")=1,20,0)))),"비해당분야")</f>
        <v>비해당분야</v>
      </c>
      <c r="Z1224" s="3" t="str">
        <f>IF(R1224="C",VLOOKUP(K1224,'[1]자격증 backdata'!A:F,6,0),"비해당분야")</f>
        <v>비해당분야</v>
      </c>
      <c r="AA1224" s="3" t="str">
        <f>IF(R1224="C",SUMIF(B:B,B1224,Z:Z),"비해당분야")</f>
        <v>비해당분야</v>
      </c>
      <c r="AB1224" s="3" t="str">
        <f>IF(R1224="C",SUM(Y1224,AA1224),"비해당분야")</f>
        <v>비해당분야</v>
      </c>
      <c r="AC1224" s="3">
        <f>IF(R1224="C",AB1224,X1224)</f>
        <v>10</v>
      </c>
      <c r="AD1224" s="3">
        <f>VLOOKUP(K1224,'[1]자격증 backdata'!A:D,4,0)</f>
        <v>0</v>
      </c>
      <c r="AE1224" s="3">
        <f>IF(_xlfn.MAXIFS(AD:AD,B:B,B1224)&gt;10,10,_xlfn.MAXIFS(AD:AD,B:B,B1224))</f>
        <v>5</v>
      </c>
      <c r="AG1224" s="2" t="str">
        <f>VLOOKUP(K1224,'[1]자격증 backdata'!A:C,3,0)</f>
        <v>M</v>
      </c>
      <c r="AH1224" s="2">
        <f>COUNTIFS($B:$B,$B1224,$AG:$AG,AH$1)</f>
        <v>0</v>
      </c>
      <c r="AI1224" s="2">
        <f>COUNTIFS($B:$B,$B1224,$AG:$AG,AI$1)</f>
        <v>0</v>
      </c>
      <c r="AJ1224" s="2">
        <f>COUNTIFS($B:$B,$B1224,$AG:$AG,AJ$1)</f>
        <v>0</v>
      </c>
      <c r="AK1224" s="2">
        <f>COUNTIFS($B:$B,$B1224,$AG:$AG,AK$1)</f>
        <v>0</v>
      </c>
      <c r="AL1224" s="2">
        <f>COUNTIFS($B:$B,$B1224,$AG:$AG,AL$1)</f>
        <v>0</v>
      </c>
      <c r="AM1224" s="2">
        <f>COUNTIFS($B:$B,$B1224,$AG:$AG,AM$1)</f>
        <v>0</v>
      </c>
      <c r="AN1224" s="2">
        <f>COUNTIFS($B:$B,$B1224,$AG:$AG,AN$1)</f>
        <v>0</v>
      </c>
      <c r="AO1224" s="2">
        <f>COUNTIFS($B:$B,$B1224,$AG:$AG,AO$1)</f>
        <v>0</v>
      </c>
      <c r="AP1224" s="2">
        <f>COUNTIFS($B:$B,$B1224,$AG:$AG,AP$1)</f>
        <v>0</v>
      </c>
      <c r="AQ1224" s="2">
        <f>COUNTIFS($B:$B,$B1224,$AG:$AG,AQ$1)</f>
        <v>0</v>
      </c>
      <c r="AR1224" s="2">
        <f>COUNTIFS($B:$B,$B1224,$AG:$AG,AR$1)</f>
        <v>0</v>
      </c>
      <c r="AS1224" s="2">
        <f>COUNTIFS($B:$B,$B1224,$AG:$AG,AS$1)</f>
        <v>0</v>
      </c>
      <c r="AT1224" s="2">
        <f>COUNTIFS($B:$B,$B1224,$AG:$AG,AT$1)</f>
        <v>1</v>
      </c>
      <c r="AU1224" s="2">
        <f>COUNTIFS($B:$B,$B1224,$AG:$AG,AU$1)</f>
        <v>0</v>
      </c>
    </row>
    <row r="1225" spans="1:47" ht="15" customHeight="1" x14ac:dyDescent="0.35">
      <c r="A1225" s="7">
        <f>IF(B1224=B1225,A1224,A1224+1)</f>
        <v>412</v>
      </c>
      <c r="B1225" s="7" t="s">
        <v>4173</v>
      </c>
      <c r="C1225" s="7" t="s">
        <v>4172</v>
      </c>
      <c r="D1225" s="7" t="s">
        <v>3044</v>
      </c>
      <c r="E1225" s="7" t="s">
        <v>3043</v>
      </c>
      <c r="F1225" s="4" t="s">
        <v>7</v>
      </c>
      <c r="G1225" s="4" t="s">
        <v>8</v>
      </c>
      <c r="H1225" s="4" t="s">
        <v>7</v>
      </c>
      <c r="I1225" s="3">
        <v>4</v>
      </c>
      <c r="J1225" s="3" t="s">
        <v>241</v>
      </c>
      <c r="K1225" s="3" t="s">
        <v>3473</v>
      </c>
      <c r="L1225" s="3" t="s">
        <v>4</v>
      </c>
      <c r="M1225" s="3" t="s">
        <v>4171</v>
      </c>
      <c r="N1225" s="3" t="s">
        <v>697</v>
      </c>
      <c r="P1225" s="3" t="s">
        <v>669</v>
      </c>
      <c r="Q1225" s="3" t="s">
        <v>1475</v>
      </c>
      <c r="R1225" s="3" t="s">
        <v>2434</v>
      </c>
      <c r="S1225" s="2" t="str">
        <f>IF(P1225="심사불필요","-",VLOOKUP(K1225,'[1]자격증 backdata'!A:G,7,0))</f>
        <v>-</v>
      </c>
      <c r="T1225" s="2" t="str">
        <f>IF(S1225="-","-",IF(COUNTIFS(B:B,B1225,S:S,"필수")&gt;0,"자격요건충족","확인필요"))</f>
        <v>-</v>
      </c>
      <c r="U1225" s="2"/>
      <c r="W1225" s="2">
        <f>IF(Q1225="4급","심사불필요",VLOOKUP(K1225,'[1]자격증 backdata'!A:B,2,0))</f>
        <v>2</v>
      </c>
      <c r="X1225" s="3">
        <f>IF(R1225="A", MIN(20, SUMIFS(W:W, B:B, B1225, R:R, "A")),IF(R1225="B", MIN(30, SUMIFS(W:W, B:B, B1225, R:R, "B")),"비해당분야"))</f>
        <v>10</v>
      </c>
      <c r="Y1225" s="3" t="str">
        <f>IF(R1225="C",MIN(30,IF(COUNTIFS(B:B,B1225,W:W,"가1")=1,25,IF(COUNTIFS(B:B,B1225,W:W,"가1")&gt;=2,30,0))+IF(COUNTIFS(B:B,B1225,W:W,"나1")&gt;=4,30,IF(COUNTIFS(B:B,B1225,W:W,"나1")=3,26,IF(COUNTIFS(B:B,B1225,W:W,"나1")=2,22,IF(COUNTIFS(B:B,B1225,W:W,"나1")=1,18,0)))))+MIN(30,IF(COUNTIFS(B:B,B1225,W:W,"가2")=1,25,IF(COUNTIFS(B:B,B1225,W:W,"가2")&gt;=2,30,0))+IF(COUNTIFS(B:B,B1225,W:W,"나2")=3,30,IF(COUNTIFS(B:B,B1225,W:W,"나2")=2,25,IF(COUNTIFS(B:B,B1225,W:W,"나2")=1,20,0)))),"비해당분야")</f>
        <v>비해당분야</v>
      </c>
      <c r="Z1225" s="3" t="str">
        <f>IF(R1225="C",VLOOKUP(K1225,'[1]자격증 backdata'!A:F,6,0),"비해당분야")</f>
        <v>비해당분야</v>
      </c>
      <c r="AA1225" s="3" t="str">
        <f>IF(R1225="C",SUMIF(B:B,B1225,Z:Z),"비해당분야")</f>
        <v>비해당분야</v>
      </c>
      <c r="AB1225" s="3" t="str">
        <f>IF(R1225="C",SUM(Y1225,AA1225),"비해당분야")</f>
        <v>비해당분야</v>
      </c>
      <c r="AC1225" s="3">
        <f>IF(R1225="C",AB1225,X1225)</f>
        <v>10</v>
      </c>
      <c r="AD1225" s="3">
        <f>VLOOKUP(K1225,'[1]자격증 backdata'!A:D,4,0)</f>
        <v>0</v>
      </c>
      <c r="AE1225" s="3">
        <f>IF(_xlfn.MAXIFS(AD:AD,B:B,B1225)&gt;10,10,_xlfn.MAXIFS(AD:AD,B:B,B1225))</f>
        <v>5</v>
      </c>
      <c r="AG1225" s="2">
        <f>VLOOKUP(K1225,'[1]자격증 backdata'!A:C,3,0)</f>
        <v>0</v>
      </c>
      <c r="AH1225" s="2">
        <f>COUNTIFS($B:$B,$B1225,$AG:$AG,AH$1)</f>
        <v>0</v>
      </c>
      <c r="AI1225" s="2">
        <f>COUNTIFS($B:$B,$B1225,$AG:$AG,AI$1)</f>
        <v>0</v>
      </c>
      <c r="AJ1225" s="2">
        <f>COUNTIFS($B:$B,$B1225,$AG:$AG,AJ$1)</f>
        <v>0</v>
      </c>
      <c r="AK1225" s="2">
        <f>COUNTIFS($B:$B,$B1225,$AG:$AG,AK$1)</f>
        <v>0</v>
      </c>
      <c r="AL1225" s="2">
        <f>COUNTIFS($B:$B,$B1225,$AG:$AG,AL$1)</f>
        <v>0</v>
      </c>
      <c r="AM1225" s="2">
        <f>COUNTIFS($B:$B,$B1225,$AG:$AG,AM$1)</f>
        <v>0</v>
      </c>
      <c r="AN1225" s="2">
        <f>COUNTIFS($B:$B,$B1225,$AG:$AG,AN$1)</f>
        <v>0</v>
      </c>
      <c r="AO1225" s="2">
        <f>COUNTIFS($B:$B,$B1225,$AG:$AG,AO$1)</f>
        <v>0</v>
      </c>
      <c r="AP1225" s="2">
        <f>COUNTIFS($B:$B,$B1225,$AG:$AG,AP$1)</f>
        <v>0</v>
      </c>
      <c r="AQ1225" s="2">
        <f>COUNTIFS($B:$B,$B1225,$AG:$AG,AQ$1)</f>
        <v>0</v>
      </c>
      <c r="AR1225" s="2">
        <f>COUNTIFS($B:$B,$B1225,$AG:$AG,AR$1)</f>
        <v>0</v>
      </c>
      <c r="AS1225" s="2">
        <f>COUNTIFS($B:$B,$B1225,$AG:$AG,AS$1)</f>
        <v>0</v>
      </c>
      <c r="AT1225" s="2">
        <f>COUNTIFS($B:$B,$B1225,$AG:$AG,AT$1)</f>
        <v>1</v>
      </c>
      <c r="AU1225" s="2">
        <f>COUNTIFS($B:$B,$B1225,$AG:$AG,AU$1)</f>
        <v>0</v>
      </c>
    </row>
    <row r="1226" spans="1:47" ht="15" customHeight="1" x14ac:dyDescent="0.35">
      <c r="A1226" s="4">
        <f>IF(B1225=B1226,A1225,A1225+1)</f>
        <v>413</v>
      </c>
      <c r="B1226" s="4" t="s">
        <v>4167</v>
      </c>
      <c r="C1226" s="4" t="s">
        <v>4166</v>
      </c>
      <c r="D1226" s="4" t="s">
        <v>3044</v>
      </c>
      <c r="E1226" s="4" t="s">
        <v>3043</v>
      </c>
      <c r="F1226" s="4" t="s">
        <v>7</v>
      </c>
      <c r="G1226" s="4" t="s">
        <v>8</v>
      </c>
      <c r="H1226" s="4" t="s">
        <v>7</v>
      </c>
      <c r="I1226" s="4">
        <v>1</v>
      </c>
      <c r="J1226" s="4" t="s">
        <v>69</v>
      </c>
      <c r="K1226" s="4" t="s">
        <v>3065</v>
      </c>
      <c r="L1226" s="4" t="s">
        <v>36</v>
      </c>
      <c r="M1226" s="4" t="s">
        <v>4170</v>
      </c>
      <c r="N1226" s="4" t="s">
        <v>1138</v>
      </c>
      <c r="P1226" s="4" t="s">
        <v>669</v>
      </c>
      <c r="Q1226" s="4" t="s">
        <v>1475</v>
      </c>
      <c r="R1226" s="4" t="s">
        <v>2434</v>
      </c>
      <c r="S1226" s="5" t="str">
        <f>IF(P1226="심사불필요","-",VLOOKUP(K1226,'[1]자격증 backdata'!A:G,7,0))</f>
        <v>-</v>
      </c>
      <c r="T1226" s="5" t="str">
        <f>IF(S1226="-","-",IF(COUNTIFS(B:B,B1226,S:S,"필수")&gt;0,"자격요건충족","확인필요"))</f>
        <v>-</v>
      </c>
      <c r="U1226" s="5"/>
      <c r="W1226" s="5">
        <f>IF(Q1226="4급","심사불필요",VLOOKUP(K1226,'[1]자격증 backdata'!A:B,2,0))</f>
        <v>0</v>
      </c>
      <c r="X1226" s="4">
        <f>IF(R1226="A", MIN(20, SUMIFS(W:W, B:B, B1226, R:R, "A")),IF(R1226="B", MIN(30, SUMIFS(W:W, B:B, B1226, R:R, "B")),"비해당분야"))</f>
        <v>10</v>
      </c>
      <c r="Y1226" s="4" t="str">
        <f>IF(R1226="C",MIN(30,IF(COUNTIFS(B:B,B1226,W:W,"가1")=1,25,IF(COUNTIFS(B:B,B1226,W:W,"가1")&gt;=2,30,0))+IF(COUNTIFS(B:B,B1226,W:W,"나1")&gt;=4,30,IF(COUNTIFS(B:B,B1226,W:W,"나1")=3,26,IF(COUNTIFS(B:B,B1226,W:W,"나1")=2,22,IF(COUNTIFS(B:B,B1226,W:W,"나1")=1,18,0)))))+MIN(30,IF(COUNTIFS(B:B,B1226,W:W,"가2")=1,25,IF(COUNTIFS(B:B,B1226,W:W,"가2")&gt;=2,30,0))+IF(COUNTIFS(B:B,B1226,W:W,"나2")=3,30,IF(COUNTIFS(B:B,B1226,W:W,"나2")=2,25,IF(COUNTIFS(B:B,B1226,W:W,"나2")=1,20,0)))),"비해당분야")</f>
        <v>비해당분야</v>
      </c>
      <c r="Z1226" s="4" t="str">
        <f>IF(R1226="C",VLOOKUP(K1226,'[1]자격증 backdata'!A:F,6,0),"비해당분야")</f>
        <v>비해당분야</v>
      </c>
      <c r="AA1226" s="4" t="str">
        <f>IF(R1226="C",SUMIF(B:B,B1226,Z:Z),"비해당분야")</f>
        <v>비해당분야</v>
      </c>
      <c r="AB1226" s="4" t="str">
        <f>IF(R1226="C",SUM(Y1226,AA1226),"비해당분야")</f>
        <v>비해당분야</v>
      </c>
      <c r="AC1226" s="4">
        <f>IF(R1226="C",AB1226,X1226)</f>
        <v>10</v>
      </c>
      <c r="AD1226" s="4">
        <f>VLOOKUP(K1226,'[1]자격증 backdata'!A:D,4,0)</f>
        <v>5</v>
      </c>
      <c r="AE1226" s="4">
        <f>IF(_xlfn.MAXIFS(AD:AD,B:B,B1226)&gt;10,10,_xlfn.MAXIFS(AD:AD,B:B,B1226))</f>
        <v>5</v>
      </c>
      <c r="AG1226" s="5">
        <f>VLOOKUP(K1226,'[1]자격증 backdata'!A:C,3,0)</f>
        <v>0</v>
      </c>
      <c r="AH1226" s="5">
        <f>COUNTIFS($B:$B,$B1226,$AG:$AG,AH$1)</f>
        <v>0</v>
      </c>
      <c r="AI1226" s="5">
        <f>COUNTIFS($B:$B,$B1226,$AG:$AG,AI$1)</f>
        <v>0</v>
      </c>
      <c r="AJ1226" s="5">
        <f>COUNTIFS($B:$B,$B1226,$AG:$AG,AJ$1)</f>
        <v>0</v>
      </c>
      <c r="AK1226" s="5">
        <f>COUNTIFS($B:$B,$B1226,$AG:$AG,AK$1)</f>
        <v>0</v>
      </c>
      <c r="AL1226" s="5">
        <f>COUNTIFS($B:$B,$B1226,$AG:$AG,AL$1)</f>
        <v>0</v>
      </c>
      <c r="AM1226" s="5">
        <f>COUNTIFS($B:$B,$B1226,$AG:$AG,AM$1)</f>
        <v>0</v>
      </c>
      <c r="AN1226" s="5">
        <f>COUNTIFS($B:$B,$B1226,$AG:$AG,AN$1)</f>
        <v>1</v>
      </c>
      <c r="AO1226" s="5">
        <f>COUNTIFS($B:$B,$B1226,$AG:$AG,AO$1)</f>
        <v>0</v>
      </c>
      <c r="AP1226" s="5">
        <f>COUNTIFS($B:$B,$B1226,$AG:$AG,AP$1)</f>
        <v>0</v>
      </c>
      <c r="AQ1226" s="5">
        <f>COUNTIFS($B:$B,$B1226,$AG:$AG,AQ$1)</f>
        <v>1</v>
      </c>
      <c r="AR1226" s="5">
        <f>COUNTIFS($B:$B,$B1226,$AG:$AG,AR$1)</f>
        <v>0</v>
      </c>
      <c r="AS1226" s="5">
        <f>COUNTIFS($B:$B,$B1226,$AG:$AG,AS$1)</f>
        <v>0</v>
      </c>
      <c r="AT1226" s="5">
        <f>COUNTIFS($B:$B,$B1226,$AG:$AG,AT$1)</f>
        <v>1</v>
      </c>
      <c r="AU1226" s="5">
        <f>COUNTIFS($B:$B,$B1226,$AG:$AG,AU$1)</f>
        <v>0</v>
      </c>
    </row>
    <row r="1227" spans="1:47" ht="15" customHeight="1" x14ac:dyDescent="0.35">
      <c r="A1227" s="6">
        <f>IF(B1226=B1227,A1226,A1226+1)</f>
        <v>413</v>
      </c>
      <c r="B1227" s="6" t="s">
        <v>4167</v>
      </c>
      <c r="C1227" s="6" t="s">
        <v>4166</v>
      </c>
      <c r="D1227" s="6" t="s">
        <v>3044</v>
      </c>
      <c r="E1227" s="6" t="s">
        <v>3043</v>
      </c>
      <c r="F1227" s="4" t="s">
        <v>7</v>
      </c>
      <c r="G1227" s="4" t="s">
        <v>8</v>
      </c>
      <c r="H1227" s="4" t="s">
        <v>7</v>
      </c>
      <c r="I1227" s="4">
        <v>2</v>
      </c>
      <c r="J1227" s="4" t="s">
        <v>106</v>
      </c>
      <c r="K1227" s="4" t="s">
        <v>3057</v>
      </c>
      <c r="L1227" s="4" t="s">
        <v>55</v>
      </c>
      <c r="M1227" s="4" t="s">
        <v>4169</v>
      </c>
      <c r="N1227" s="4" t="s">
        <v>3500</v>
      </c>
      <c r="P1227" s="4" t="s">
        <v>669</v>
      </c>
      <c r="Q1227" s="4" t="s">
        <v>1475</v>
      </c>
      <c r="R1227" s="4" t="s">
        <v>2434</v>
      </c>
      <c r="S1227" s="5" t="str">
        <f>IF(P1227="심사불필요","-",VLOOKUP(K1227,'[1]자격증 backdata'!A:G,7,0))</f>
        <v>-</v>
      </c>
      <c r="T1227" s="5" t="str">
        <f>IF(S1227="-","-",IF(COUNTIFS(B:B,B1227,S:S,"필수")&gt;0,"자격요건충족","확인필요"))</f>
        <v>-</v>
      </c>
      <c r="U1227" s="5"/>
      <c r="W1227" s="5">
        <f>IF(Q1227="4급","심사불필요",VLOOKUP(K1227,'[1]자격증 backdata'!A:B,2,0))</f>
        <v>4</v>
      </c>
      <c r="X1227" s="4">
        <f>IF(R1227="A", MIN(20, SUMIFS(W:W, B:B, B1227, R:R, "A")),IF(R1227="B", MIN(30, SUMIFS(W:W, B:B, B1227, R:R, "B")),"비해당분야"))</f>
        <v>10</v>
      </c>
      <c r="Y1227" s="4" t="str">
        <f>IF(R1227="C",MIN(30,IF(COUNTIFS(B:B,B1227,W:W,"가1")=1,25,IF(COUNTIFS(B:B,B1227,W:W,"가1")&gt;=2,30,0))+IF(COUNTIFS(B:B,B1227,W:W,"나1")&gt;=4,30,IF(COUNTIFS(B:B,B1227,W:W,"나1")=3,26,IF(COUNTIFS(B:B,B1227,W:W,"나1")=2,22,IF(COUNTIFS(B:B,B1227,W:W,"나1")=1,18,0)))))+MIN(30,IF(COUNTIFS(B:B,B1227,W:W,"가2")=1,25,IF(COUNTIFS(B:B,B1227,W:W,"가2")&gt;=2,30,0))+IF(COUNTIFS(B:B,B1227,W:W,"나2")=3,30,IF(COUNTIFS(B:B,B1227,W:W,"나2")=2,25,IF(COUNTIFS(B:B,B1227,W:W,"나2")=1,20,0)))),"비해당분야")</f>
        <v>비해당분야</v>
      </c>
      <c r="Z1227" s="4" t="str">
        <f>IF(R1227="C",VLOOKUP(K1227,'[1]자격증 backdata'!A:F,6,0),"비해당분야")</f>
        <v>비해당분야</v>
      </c>
      <c r="AA1227" s="4" t="str">
        <f>IF(R1227="C",SUMIF(B:B,B1227,Z:Z),"비해당분야")</f>
        <v>비해당분야</v>
      </c>
      <c r="AB1227" s="4" t="str">
        <f>IF(R1227="C",SUM(Y1227,AA1227),"비해당분야")</f>
        <v>비해당분야</v>
      </c>
      <c r="AC1227" s="4">
        <f>IF(R1227="C",AB1227,X1227)</f>
        <v>10</v>
      </c>
      <c r="AD1227" s="4">
        <f>VLOOKUP(K1227,'[1]자격증 backdata'!A:D,4,0)</f>
        <v>0</v>
      </c>
      <c r="AE1227" s="4">
        <f>IF(_xlfn.MAXIFS(AD:AD,B:B,B1227)&gt;10,10,_xlfn.MAXIFS(AD:AD,B:B,B1227))</f>
        <v>5</v>
      </c>
      <c r="AG1227" s="5" t="str">
        <f>VLOOKUP(K1227,'[1]자격증 backdata'!A:C,3,0)</f>
        <v>M</v>
      </c>
      <c r="AH1227" s="5">
        <f>COUNTIFS($B:$B,$B1227,$AG:$AG,AH$1)</f>
        <v>0</v>
      </c>
      <c r="AI1227" s="5">
        <f>COUNTIFS($B:$B,$B1227,$AG:$AG,AI$1)</f>
        <v>0</v>
      </c>
      <c r="AJ1227" s="5">
        <f>COUNTIFS($B:$B,$B1227,$AG:$AG,AJ$1)</f>
        <v>0</v>
      </c>
      <c r="AK1227" s="5">
        <f>COUNTIFS($B:$B,$B1227,$AG:$AG,AK$1)</f>
        <v>0</v>
      </c>
      <c r="AL1227" s="5">
        <f>COUNTIFS($B:$B,$B1227,$AG:$AG,AL$1)</f>
        <v>0</v>
      </c>
      <c r="AM1227" s="5">
        <f>COUNTIFS($B:$B,$B1227,$AG:$AG,AM$1)</f>
        <v>0</v>
      </c>
      <c r="AN1227" s="5">
        <f>COUNTIFS($B:$B,$B1227,$AG:$AG,AN$1)</f>
        <v>1</v>
      </c>
      <c r="AO1227" s="5">
        <f>COUNTIFS($B:$B,$B1227,$AG:$AG,AO$1)</f>
        <v>0</v>
      </c>
      <c r="AP1227" s="5">
        <f>COUNTIFS($B:$B,$B1227,$AG:$AG,AP$1)</f>
        <v>0</v>
      </c>
      <c r="AQ1227" s="5">
        <f>COUNTIFS($B:$B,$B1227,$AG:$AG,AQ$1)</f>
        <v>1</v>
      </c>
      <c r="AR1227" s="5">
        <f>COUNTIFS($B:$B,$B1227,$AG:$AG,AR$1)</f>
        <v>0</v>
      </c>
      <c r="AS1227" s="5">
        <f>COUNTIFS($B:$B,$B1227,$AG:$AG,AS$1)</f>
        <v>0</v>
      </c>
      <c r="AT1227" s="5">
        <f>COUNTIFS($B:$B,$B1227,$AG:$AG,AT$1)</f>
        <v>1</v>
      </c>
      <c r="AU1227" s="5">
        <f>COUNTIFS($B:$B,$B1227,$AG:$AG,AU$1)</f>
        <v>0</v>
      </c>
    </row>
    <row r="1228" spans="1:47" ht="15" customHeight="1" x14ac:dyDescent="0.35">
      <c r="A1228" s="6">
        <f>IF(B1227=B1228,A1227,A1227+1)</f>
        <v>413</v>
      </c>
      <c r="B1228" s="6" t="s">
        <v>4167</v>
      </c>
      <c r="C1228" s="6" t="s">
        <v>4166</v>
      </c>
      <c r="D1228" s="6" t="s">
        <v>3044</v>
      </c>
      <c r="E1228" s="6" t="s">
        <v>3043</v>
      </c>
      <c r="F1228" s="4" t="s">
        <v>7</v>
      </c>
      <c r="G1228" s="4" t="s">
        <v>8</v>
      </c>
      <c r="H1228" s="4" t="s">
        <v>7</v>
      </c>
      <c r="I1228" s="4">
        <v>3</v>
      </c>
      <c r="J1228" s="4" t="s">
        <v>215</v>
      </c>
      <c r="K1228" s="4" t="s">
        <v>3164</v>
      </c>
      <c r="L1228" s="4" t="s">
        <v>55</v>
      </c>
      <c r="M1228" s="4" t="s">
        <v>4168</v>
      </c>
      <c r="N1228" s="4" t="s">
        <v>1612</v>
      </c>
      <c r="P1228" s="4" t="s">
        <v>669</v>
      </c>
      <c r="Q1228" s="4" t="s">
        <v>1475</v>
      </c>
      <c r="R1228" s="4" t="s">
        <v>2434</v>
      </c>
      <c r="S1228" s="5" t="str">
        <f>IF(P1228="심사불필요","-",VLOOKUP(K1228,'[1]자격증 backdata'!A:G,7,0))</f>
        <v>-</v>
      </c>
      <c r="T1228" s="5" t="str">
        <f>IF(S1228="-","-",IF(COUNTIFS(B:B,B1228,S:S,"필수")&gt;0,"자격요건충족","확인필요"))</f>
        <v>-</v>
      </c>
      <c r="U1228" s="5"/>
      <c r="W1228" s="5">
        <f>IF(Q1228="4급","심사불필요",VLOOKUP(K1228,'[1]자격증 backdata'!A:B,2,0))</f>
        <v>4</v>
      </c>
      <c r="X1228" s="4">
        <f>IF(R1228="A", MIN(20, SUMIFS(W:W, B:B, B1228, R:R, "A")),IF(R1228="B", MIN(30, SUMIFS(W:W, B:B, B1228, R:R, "B")),"비해당분야"))</f>
        <v>10</v>
      </c>
      <c r="Y1228" s="4" t="str">
        <f>IF(R1228="C",MIN(30,IF(COUNTIFS(B:B,B1228,W:W,"가1")=1,25,IF(COUNTIFS(B:B,B1228,W:W,"가1")&gt;=2,30,0))+IF(COUNTIFS(B:B,B1228,W:W,"나1")&gt;=4,30,IF(COUNTIFS(B:B,B1228,W:W,"나1")=3,26,IF(COUNTIFS(B:B,B1228,W:W,"나1")=2,22,IF(COUNTIFS(B:B,B1228,W:W,"나1")=1,18,0)))))+MIN(30,IF(COUNTIFS(B:B,B1228,W:W,"가2")=1,25,IF(COUNTIFS(B:B,B1228,W:W,"가2")&gt;=2,30,0))+IF(COUNTIFS(B:B,B1228,W:W,"나2")=3,30,IF(COUNTIFS(B:B,B1228,W:W,"나2")=2,25,IF(COUNTIFS(B:B,B1228,W:W,"나2")=1,20,0)))),"비해당분야")</f>
        <v>비해당분야</v>
      </c>
      <c r="Z1228" s="4" t="str">
        <f>IF(R1228="C",VLOOKUP(K1228,'[1]자격증 backdata'!A:F,6,0),"비해당분야")</f>
        <v>비해당분야</v>
      </c>
      <c r="AA1228" s="4" t="str">
        <f>IF(R1228="C",SUMIF(B:B,B1228,Z:Z),"비해당분야")</f>
        <v>비해당분야</v>
      </c>
      <c r="AB1228" s="4" t="str">
        <f>IF(R1228="C",SUM(Y1228,AA1228),"비해당분야")</f>
        <v>비해당분야</v>
      </c>
      <c r="AC1228" s="4">
        <f>IF(R1228="C",AB1228,X1228)</f>
        <v>10</v>
      </c>
      <c r="AD1228" s="4">
        <f>VLOOKUP(K1228,'[1]자격증 backdata'!A:D,4,0)</f>
        <v>0</v>
      </c>
      <c r="AE1228" s="4">
        <f>IF(_xlfn.MAXIFS(AD:AD,B:B,B1228)&gt;10,10,_xlfn.MAXIFS(AD:AD,B:B,B1228))</f>
        <v>5</v>
      </c>
      <c r="AG1228" s="5" t="str">
        <f>VLOOKUP(K1228,'[1]자격증 backdata'!A:C,3,0)</f>
        <v>G</v>
      </c>
      <c r="AH1228" s="5">
        <f>COUNTIFS($B:$B,$B1228,$AG:$AG,AH$1)</f>
        <v>0</v>
      </c>
      <c r="AI1228" s="5">
        <f>COUNTIFS($B:$B,$B1228,$AG:$AG,AI$1)</f>
        <v>0</v>
      </c>
      <c r="AJ1228" s="5">
        <f>COUNTIFS($B:$B,$B1228,$AG:$AG,AJ$1)</f>
        <v>0</v>
      </c>
      <c r="AK1228" s="5">
        <f>COUNTIFS($B:$B,$B1228,$AG:$AG,AK$1)</f>
        <v>0</v>
      </c>
      <c r="AL1228" s="5">
        <f>COUNTIFS($B:$B,$B1228,$AG:$AG,AL$1)</f>
        <v>0</v>
      </c>
      <c r="AM1228" s="5">
        <f>COUNTIFS($B:$B,$B1228,$AG:$AG,AM$1)</f>
        <v>0</v>
      </c>
      <c r="AN1228" s="5">
        <f>COUNTIFS($B:$B,$B1228,$AG:$AG,AN$1)</f>
        <v>1</v>
      </c>
      <c r="AO1228" s="5">
        <f>COUNTIFS($B:$B,$B1228,$AG:$AG,AO$1)</f>
        <v>0</v>
      </c>
      <c r="AP1228" s="5">
        <f>COUNTIFS($B:$B,$B1228,$AG:$AG,AP$1)</f>
        <v>0</v>
      </c>
      <c r="AQ1228" s="5">
        <f>COUNTIFS($B:$B,$B1228,$AG:$AG,AQ$1)</f>
        <v>1</v>
      </c>
      <c r="AR1228" s="5">
        <f>COUNTIFS($B:$B,$B1228,$AG:$AG,AR$1)</f>
        <v>0</v>
      </c>
      <c r="AS1228" s="5">
        <f>COUNTIFS($B:$B,$B1228,$AG:$AG,AS$1)</f>
        <v>0</v>
      </c>
      <c r="AT1228" s="5">
        <f>COUNTIFS($B:$B,$B1228,$AG:$AG,AT$1)</f>
        <v>1</v>
      </c>
      <c r="AU1228" s="5">
        <f>COUNTIFS($B:$B,$B1228,$AG:$AG,AU$1)</f>
        <v>0</v>
      </c>
    </row>
    <row r="1229" spans="1:47" ht="15" customHeight="1" x14ac:dyDescent="0.35">
      <c r="A1229" s="6">
        <f>IF(B1228=B1229,A1228,A1228+1)</f>
        <v>413</v>
      </c>
      <c r="B1229" s="6" t="s">
        <v>4167</v>
      </c>
      <c r="C1229" s="6" t="s">
        <v>4166</v>
      </c>
      <c r="D1229" s="6" t="s">
        <v>3044</v>
      </c>
      <c r="E1229" s="6" t="s">
        <v>3043</v>
      </c>
      <c r="F1229" s="4" t="s">
        <v>7</v>
      </c>
      <c r="G1229" s="4" t="s">
        <v>8</v>
      </c>
      <c r="H1229" s="4" t="s">
        <v>7</v>
      </c>
      <c r="I1229" s="4">
        <v>4</v>
      </c>
      <c r="J1229" s="4" t="s">
        <v>256</v>
      </c>
      <c r="K1229" s="4" t="s">
        <v>3690</v>
      </c>
      <c r="L1229" s="4" t="s">
        <v>254</v>
      </c>
      <c r="M1229" s="4" t="s">
        <v>4165</v>
      </c>
      <c r="N1229" s="4" t="s">
        <v>4164</v>
      </c>
      <c r="P1229" s="4" t="s">
        <v>669</v>
      </c>
      <c r="Q1229" s="4" t="s">
        <v>1475</v>
      </c>
      <c r="R1229" s="4" t="s">
        <v>2434</v>
      </c>
      <c r="S1229" s="5" t="str">
        <f>IF(P1229="심사불필요","-",VLOOKUP(K1229,'[1]자격증 backdata'!A:G,7,0))</f>
        <v>-</v>
      </c>
      <c r="T1229" s="5" t="str">
        <f>IF(S1229="-","-",IF(COUNTIFS(B:B,B1229,S:S,"필수")&gt;0,"자격요건충족","확인필요"))</f>
        <v>-</v>
      </c>
      <c r="U1229" s="5"/>
      <c r="W1229" s="5">
        <f>IF(Q1229="4급","심사불필요",VLOOKUP(K1229,'[1]자격증 backdata'!A:B,2,0))</f>
        <v>2</v>
      </c>
      <c r="X1229" s="4">
        <f>IF(R1229="A", MIN(20, SUMIFS(W:W, B:B, B1229, R:R, "A")),IF(R1229="B", MIN(30, SUMIFS(W:W, B:B, B1229, R:R, "B")),"비해당분야"))</f>
        <v>10</v>
      </c>
      <c r="Y1229" s="4" t="str">
        <f>IF(R1229="C",MIN(30,IF(COUNTIFS(B:B,B1229,W:W,"가1")=1,25,IF(COUNTIFS(B:B,B1229,W:W,"가1")&gt;=2,30,0))+IF(COUNTIFS(B:B,B1229,W:W,"나1")&gt;=4,30,IF(COUNTIFS(B:B,B1229,W:W,"나1")=3,26,IF(COUNTIFS(B:B,B1229,W:W,"나1")=2,22,IF(COUNTIFS(B:B,B1229,W:W,"나1")=1,18,0)))))+MIN(30,IF(COUNTIFS(B:B,B1229,W:W,"가2")=1,25,IF(COUNTIFS(B:B,B1229,W:W,"가2")&gt;=2,30,0))+IF(COUNTIFS(B:B,B1229,W:W,"나2")=3,30,IF(COUNTIFS(B:B,B1229,W:W,"나2")=2,25,IF(COUNTIFS(B:B,B1229,W:W,"나2")=1,20,0)))),"비해당분야")</f>
        <v>비해당분야</v>
      </c>
      <c r="Z1229" s="4" t="str">
        <f>IF(R1229="C",VLOOKUP(K1229,'[1]자격증 backdata'!A:F,6,0),"비해당분야")</f>
        <v>비해당분야</v>
      </c>
      <c r="AA1229" s="4" t="str">
        <f>IF(R1229="C",SUMIF(B:B,B1229,Z:Z),"비해당분야")</f>
        <v>비해당분야</v>
      </c>
      <c r="AB1229" s="4" t="str">
        <f>IF(R1229="C",SUM(Y1229,AA1229),"비해당분야")</f>
        <v>비해당분야</v>
      </c>
      <c r="AC1229" s="4">
        <f>IF(R1229="C",AB1229,X1229)</f>
        <v>10</v>
      </c>
      <c r="AD1229" s="4">
        <f>VLOOKUP(K1229,'[1]자격증 backdata'!A:D,4,0)</f>
        <v>0</v>
      </c>
      <c r="AE1229" s="4">
        <f>IF(_xlfn.MAXIFS(AD:AD,B:B,B1229)&gt;10,10,_xlfn.MAXIFS(AD:AD,B:B,B1229))</f>
        <v>5</v>
      </c>
      <c r="AG1229" s="5" t="str">
        <f>VLOOKUP(K1229,'[1]자격증 backdata'!A:C,3,0)</f>
        <v>J</v>
      </c>
      <c r="AH1229" s="5">
        <f>COUNTIFS($B:$B,$B1229,$AG:$AG,AH$1)</f>
        <v>0</v>
      </c>
      <c r="AI1229" s="5">
        <f>COUNTIFS($B:$B,$B1229,$AG:$AG,AI$1)</f>
        <v>0</v>
      </c>
      <c r="AJ1229" s="5">
        <f>COUNTIFS($B:$B,$B1229,$AG:$AG,AJ$1)</f>
        <v>0</v>
      </c>
      <c r="AK1229" s="5">
        <f>COUNTIFS($B:$B,$B1229,$AG:$AG,AK$1)</f>
        <v>0</v>
      </c>
      <c r="AL1229" s="5">
        <f>COUNTIFS($B:$B,$B1229,$AG:$AG,AL$1)</f>
        <v>0</v>
      </c>
      <c r="AM1229" s="5">
        <f>COUNTIFS($B:$B,$B1229,$AG:$AG,AM$1)</f>
        <v>0</v>
      </c>
      <c r="AN1229" s="5">
        <f>COUNTIFS($B:$B,$B1229,$AG:$AG,AN$1)</f>
        <v>1</v>
      </c>
      <c r="AO1229" s="5">
        <f>COUNTIFS($B:$B,$B1229,$AG:$AG,AO$1)</f>
        <v>0</v>
      </c>
      <c r="AP1229" s="5">
        <f>COUNTIFS($B:$B,$B1229,$AG:$AG,AP$1)</f>
        <v>0</v>
      </c>
      <c r="AQ1229" s="5">
        <f>COUNTIFS($B:$B,$B1229,$AG:$AG,AQ$1)</f>
        <v>1</v>
      </c>
      <c r="AR1229" s="5">
        <f>COUNTIFS($B:$B,$B1229,$AG:$AG,AR$1)</f>
        <v>0</v>
      </c>
      <c r="AS1229" s="5">
        <f>COUNTIFS($B:$B,$B1229,$AG:$AG,AS$1)</f>
        <v>0</v>
      </c>
      <c r="AT1229" s="5">
        <f>COUNTIFS($B:$B,$B1229,$AG:$AG,AT$1)</f>
        <v>1</v>
      </c>
      <c r="AU1229" s="5">
        <f>COUNTIFS($B:$B,$B1229,$AG:$AG,AU$1)</f>
        <v>0</v>
      </c>
    </row>
    <row r="1230" spans="1:47" ht="15" customHeight="1" x14ac:dyDescent="0.35">
      <c r="A1230" s="3">
        <f>IF(B1229=B1230,A1229,A1229+1)</f>
        <v>414</v>
      </c>
      <c r="B1230" s="3" t="s">
        <v>4160</v>
      </c>
      <c r="C1230" s="3" t="s">
        <v>2364</v>
      </c>
      <c r="D1230" s="3" t="s">
        <v>3044</v>
      </c>
      <c r="E1230" s="3" t="s">
        <v>3043</v>
      </c>
      <c r="F1230" s="4" t="s">
        <v>7</v>
      </c>
      <c r="G1230" s="4" t="s">
        <v>8</v>
      </c>
      <c r="H1230" s="4" t="s">
        <v>7</v>
      </c>
      <c r="I1230" s="3">
        <v>1</v>
      </c>
      <c r="J1230" s="3" t="s">
        <v>28</v>
      </c>
      <c r="K1230" s="3" t="s">
        <v>3061</v>
      </c>
      <c r="L1230" s="3" t="s">
        <v>26</v>
      </c>
      <c r="M1230" s="3" t="s">
        <v>4163</v>
      </c>
      <c r="N1230" s="3" t="s">
        <v>41</v>
      </c>
      <c r="P1230" s="3" t="s">
        <v>669</v>
      </c>
      <c r="Q1230" s="3" t="s">
        <v>1475</v>
      </c>
      <c r="R1230" s="3" t="s">
        <v>2434</v>
      </c>
      <c r="S1230" s="2" t="str">
        <f>IF(P1230="심사불필요","-",VLOOKUP(K1230,'[1]자격증 backdata'!A:G,7,0))</f>
        <v>-</v>
      </c>
      <c r="T1230" s="2" t="str">
        <f>IF(S1230="-","-",IF(COUNTIFS(B:B,B1230,S:S,"필수")&gt;0,"자격요건충족","확인필요"))</f>
        <v>-</v>
      </c>
      <c r="U1230" s="2"/>
      <c r="W1230" s="2">
        <f>IF(Q1230="4급","심사불필요",VLOOKUP(K1230,'[1]자격증 backdata'!A:B,2,0))</f>
        <v>2</v>
      </c>
      <c r="X1230" s="3">
        <f>IF(R1230="A", MIN(20, SUMIFS(W:W, B:B, B1230, R:R, "A")),IF(R1230="B", MIN(30, SUMIFS(W:W, B:B, B1230, R:R, "B")),"비해당분야"))</f>
        <v>10</v>
      </c>
      <c r="Y1230" s="3" t="str">
        <f>IF(R1230="C",MIN(30,IF(COUNTIFS(B:B,B1230,W:W,"가1")=1,25,IF(COUNTIFS(B:B,B1230,W:W,"가1")&gt;=2,30,0))+IF(COUNTIFS(B:B,B1230,W:W,"나1")&gt;=4,30,IF(COUNTIFS(B:B,B1230,W:W,"나1")=3,26,IF(COUNTIFS(B:B,B1230,W:W,"나1")=2,22,IF(COUNTIFS(B:B,B1230,W:W,"나1")=1,18,0)))))+MIN(30,IF(COUNTIFS(B:B,B1230,W:W,"가2")=1,25,IF(COUNTIFS(B:B,B1230,W:W,"가2")&gt;=2,30,0))+IF(COUNTIFS(B:B,B1230,W:W,"나2")=3,30,IF(COUNTIFS(B:B,B1230,W:W,"나2")=2,25,IF(COUNTIFS(B:B,B1230,W:W,"나2")=1,20,0)))),"비해당분야")</f>
        <v>비해당분야</v>
      </c>
      <c r="Z1230" s="3" t="str">
        <f>IF(R1230="C",VLOOKUP(K1230,'[1]자격증 backdata'!A:F,6,0),"비해당분야")</f>
        <v>비해당분야</v>
      </c>
      <c r="AA1230" s="3" t="str">
        <f>IF(R1230="C",SUMIF(B:B,B1230,Z:Z),"비해당분야")</f>
        <v>비해당분야</v>
      </c>
      <c r="AB1230" s="3" t="str">
        <f>IF(R1230="C",SUM(Y1230,AA1230),"비해당분야")</f>
        <v>비해당분야</v>
      </c>
      <c r="AC1230" s="3">
        <f>IF(R1230="C",AB1230,X1230)</f>
        <v>10</v>
      </c>
      <c r="AD1230" s="3">
        <f>VLOOKUP(K1230,'[1]자격증 backdata'!A:D,4,0)</f>
        <v>0</v>
      </c>
      <c r="AE1230" s="3">
        <f>IF(_xlfn.MAXIFS(AD:AD,B:B,B1230)&gt;10,10,_xlfn.MAXIFS(AD:AD,B:B,B1230))</f>
        <v>5</v>
      </c>
      <c r="AG1230" s="2">
        <f>VLOOKUP(K1230,'[1]자격증 backdata'!A:C,3,0)</f>
        <v>0</v>
      </c>
      <c r="AH1230" s="2">
        <f>COUNTIFS($B:$B,$B1230,$AG:$AG,AH$1)</f>
        <v>0</v>
      </c>
      <c r="AI1230" s="2">
        <f>COUNTIFS($B:$B,$B1230,$AG:$AG,AI$1)</f>
        <v>0</v>
      </c>
      <c r="AJ1230" s="2">
        <f>COUNTIFS($B:$B,$B1230,$AG:$AG,AJ$1)</f>
        <v>0</v>
      </c>
      <c r="AK1230" s="2">
        <f>COUNTIFS($B:$B,$B1230,$AG:$AG,AK$1)</f>
        <v>0</v>
      </c>
      <c r="AL1230" s="2">
        <f>COUNTIFS($B:$B,$B1230,$AG:$AG,AL$1)</f>
        <v>0</v>
      </c>
      <c r="AM1230" s="2">
        <f>COUNTIFS($B:$B,$B1230,$AG:$AG,AM$1)</f>
        <v>0</v>
      </c>
      <c r="AN1230" s="2">
        <f>COUNTIFS($B:$B,$B1230,$AG:$AG,AN$1)</f>
        <v>0</v>
      </c>
      <c r="AO1230" s="2">
        <f>COUNTIFS($B:$B,$B1230,$AG:$AG,AO$1)</f>
        <v>1</v>
      </c>
      <c r="AP1230" s="2">
        <f>COUNTIFS($B:$B,$B1230,$AG:$AG,AP$1)</f>
        <v>0</v>
      </c>
      <c r="AQ1230" s="2">
        <f>COUNTIFS($B:$B,$B1230,$AG:$AG,AQ$1)</f>
        <v>0</v>
      </c>
      <c r="AR1230" s="2">
        <f>COUNTIFS($B:$B,$B1230,$AG:$AG,AR$1)</f>
        <v>0</v>
      </c>
      <c r="AS1230" s="2">
        <f>COUNTIFS($B:$B,$B1230,$AG:$AG,AS$1)</f>
        <v>0</v>
      </c>
      <c r="AT1230" s="2">
        <f>COUNTIFS($B:$B,$B1230,$AG:$AG,AT$1)</f>
        <v>1</v>
      </c>
      <c r="AU1230" s="2">
        <f>COUNTIFS($B:$B,$B1230,$AG:$AG,AU$1)</f>
        <v>0</v>
      </c>
    </row>
    <row r="1231" spans="1:47" ht="15" customHeight="1" x14ac:dyDescent="0.35">
      <c r="A1231" s="7">
        <f>IF(B1230=B1231,A1230,A1230+1)</f>
        <v>414</v>
      </c>
      <c r="B1231" s="7" t="s">
        <v>4160</v>
      </c>
      <c r="C1231" s="7" t="s">
        <v>2364</v>
      </c>
      <c r="D1231" s="7" t="s">
        <v>3044</v>
      </c>
      <c r="E1231" s="7" t="s">
        <v>3043</v>
      </c>
      <c r="F1231" s="4" t="s">
        <v>7</v>
      </c>
      <c r="G1231" s="4" t="s">
        <v>8</v>
      </c>
      <c r="H1231" s="4" t="s">
        <v>7</v>
      </c>
      <c r="I1231" s="3">
        <v>2</v>
      </c>
      <c r="J1231" s="3" t="s">
        <v>106</v>
      </c>
      <c r="K1231" s="3" t="s">
        <v>3057</v>
      </c>
      <c r="L1231" s="3" t="s">
        <v>55</v>
      </c>
      <c r="M1231" s="3" t="s">
        <v>4162</v>
      </c>
      <c r="N1231" s="3" t="s">
        <v>2045</v>
      </c>
      <c r="P1231" s="3" t="s">
        <v>669</v>
      </c>
      <c r="Q1231" s="3" t="s">
        <v>1475</v>
      </c>
      <c r="R1231" s="3" t="s">
        <v>2434</v>
      </c>
      <c r="S1231" s="2" t="str">
        <f>IF(P1231="심사불필요","-",VLOOKUP(K1231,'[1]자격증 backdata'!A:G,7,0))</f>
        <v>-</v>
      </c>
      <c r="T1231" s="2" t="str">
        <f>IF(S1231="-","-",IF(COUNTIFS(B:B,B1231,S:S,"필수")&gt;0,"자격요건충족","확인필요"))</f>
        <v>-</v>
      </c>
      <c r="U1231" s="2"/>
      <c r="W1231" s="2">
        <f>IF(Q1231="4급","심사불필요",VLOOKUP(K1231,'[1]자격증 backdata'!A:B,2,0))</f>
        <v>4</v>
      </c>
      <c r="X1231" s="3">
        <f>IF(R1231="A", MIN(20, SUMIFS(W:W, B:B, B1231, R:R, "A")),IF(R1231="B", MIN(30, SUMIFS(W:W, B:B, B1231, R:R, "B")),"비해당분야"))</f>
        <v>10</v>
      </c>
      <c r="Y1231" s="3" t="str">
        <f>IF(R1231="C",MIN(30,IF(COUNTIFS(B:B,B1231,W:W,"가1")=1,25,IF(COUNTIFS(B:B,B1231,W:W,"가1")&gt;=2,30,0))+IF(COUNTIFS(B:B,B1231,W:W,"나1")&gt;=4,30,IF(COUNTIFS(B:B,B1231,W:W,"나1")=3,26,IF(COUNTIFS(B:B,B1231,W:W,"나1")=2,22,IF(COUNTIFS(B:B,B1231,W:W,"나1")=1,18,0)))))+MIN(30,IF(COUNTIFS(B:B,B1231,W:W,"가2")=1,25,IF(COUNTIFS(B:B,B1231,W:W,"가2")&gt;=2,30,0))+IF(COUNTIFS(B:B,B1231,W:W,"나2")=3,30,IF(COUNTIFS(B:B,B1231,W:W,"나2")=2,25,IF(COUNTIFS(B:B,B1231,W:W,"나2")=1,20,0)))),"비해당분야")</f>
        <v>비해당분야</v>
      </c>
      <c r="Z1231" s="3" t="str">
        <f>IF(R1231="C",VLOOKUP(K1231,'[1]자격증 backdata'!A:F,6,0),"비해당분야")</f>
        <v>비해당분야</v>
      </c>
      <c r="AA1231" s="3" t="str">
        <f>IF(R1231="C",SUMIF(B:B,B1231,Z:Z),"비해당분야")</f>
        <v>비해당분야</v>
      </c>
      <c r="AB1231" s="3" t="str">
        <f>IF(R1231="C",SUM(Y1231,AA1231),"비해당분야")</f>
        <v>비해당분야</v>
      </c>
      <c r="AC1231" s="3">
        <f>IF(R1231="C",AB1231,X1231)</f>
        <v>10</v>
      </c>
      <c r="AD1231" s="3">
        <f>VLOOKUP(K1231,'[1]자격증 backdata'!A:D,4,0)</f>
        <v>0</v>
      </c>
      <c r="AE1231" s="3">
        <f>IF(_xlfn.MAXIFS(AD:AD,B:B,B1231)&gt;10,10,_xlfn.MAXIFS(AD:AD,B:B,B1231))</f>
        <v>5</v>
      </c>
      <c r="AG1231" s="2" t="str">
        <f>VLOOKUP(K1231,'[1]자격증 backdata'!A:C,3,0)</f>
        <v>M</v>
      </c>
      <c r="AH1231" s="2">
        <f>COUNTIFS($B:$B,$B1231,$AG:$AG,AH$1)</f>
        <v>0</v>
      </c>
      <c r="AI1231" s="2">
        <f>COUNTIFS($B:$B,$B1231,$AG:$AG,AI$1)</f>
        <v>0</v>
      </c>
      <c r="AJ1231" s="2">
        <f>COUNTIFS($B:$B,$B1231,$AG:$AG,AJ$1)</f>
        <v>0</v>
      </c>
      <c r="AK1231" s="2">
        <f>COUNTIFS($B:$B,$B1231,$AG:$AG,AK$1)</f>
        <v>0</v>
      </c>
      <c r="AL1231" s="2">
        <f>COUNTIFS($B:$B,$B1231,$AG:$AG,AL$1)</f>
        <v>0</v>
      </c>
      <c r="AM1231" s="2">
        <f>COUNTIFS($B:$B,$B1231,$AG:$AG,AM$1)</f>
        <v>0</v>
      </c>
      <c r="AN1231" s="2">
        <f>COUNTIFS($B:$B,$B1231,$AG:$AG,AN$1)</f>
        <v>0</v>
      </c>
      <c r="AO1231" s="2">
        <f>COUNTIFS($B:$B,$B1231,$AG:$AG,AO$1)</f>
        <v>1</v>
      </c>
      <c r="AP1231" s="2">
        <f>COUNTIFS($B:$B,$B1231,$AG:$AG,AP$1)</f>
        <v>0</v>
      </c>
      <c r="AQ1231" s="2">
        <f>COUNTIFS($B:$B,$B1231,$AG:$AG,AQ$1)</f>
        <v>0</v>
      </c>
      <c r="AR1231" s="2">
        <f>COUNTIFS($B:$B,$B1231,$AG:$AG,AR$1)</f>
        <v>0</v>
      </c>
      <c r="AS1231" s="2">
        <f>COUNTIFS($B:$B,$B1231,$AG:$AG,AS$1)</f>
        <v>0</v>
      </c>
      <c r="AT1231" s="2">
        <f>COUNTIFS($B:$B,$B1231,$AG:$AG,AT$1)</f>
        <v>1</v>
      </c>
      <c r="AU1231" s="2">
        <f>COUNTIFS($B:$B,$B1231,$AG:$AG,AU$1)</f>
        <v>0</v>
      </c>
    </row>
    <row r="1232" spans="1:47" ht="15" customHeight="1" x14ac:dyDescent="0.35">
      <c r="A1232" s="7">
        <f>IF(B1231=B1232,A1231,A1231+1)</f>
        <v>414</v>
      </c>
      <c r="B1232" s="7" t="s">
        <v>4160</v>
      </c>
      <c r="C1232" s="7" t="s">
        <v>2364</v>
      </c>
      <c r="D1232" s="7" t="s">
        <v>3044</v>
      </c>
      <c r="E1232" s="7" t="s">
        <v>3043</v>
      </c>
      <c r="F1232" s="4" t="s">
        <v>7</v>
      </c>
      <c r="G1232" s="4" t="s">
        <v>8</v>
      </c>
      <c r="H1232" s="4" t="s">
        <v>7</v>
      </c>
      <c r="I1232" s="3">
        <v>3</v>
      </c>
      <c r="J1232" s="3" t="s">
        <v>69</v>
      </c>
      <c r="K1232" s="3" t="s">
        <v>3065</v>
      </c>
      <c r="L1232" s="3" t="s">
        <v>36</v>
      </c>
      <c r="M1232" s="3" t="s">
        <v>4161</v>
      </c>
      <c r="N1232" s="3" t="s">
        <v>795</v>
      </c>
      <c r="P1232" s="3" t="s">
        <v>669</v>
      </c>
      <c r="Q1232" s="3" t="s">
        <v>1475</v>
      </c>
      <c r="R1232" s="3" t="s">
        <v>2434</v>
      </c>
      <c r="S1232" s="2" t="str">
        <f>IF(P1232="심사불필요","-",VLOOKUP(K1232,'[1]자격증 backdata'!A:G,7,0))</f>
        <v>-</v>
      </c>
      <c r="T1232" s="2" t="str">
        <f>IF(S1232="-","-",IF(COUNTIFS(B:B,B1232,S:S,"필수")&gt;0,"자격요건충족","확인필요"))</f>
        <v>-</v>
      </c>
      <c r="U1232" s="2"/>
      <c r="W1232" s="2">
        <f>IF(Q1232="4급","심사불필요",VLOOKUP(K1232,'[1]자격증 backdata'!A:B,2,0))</f>
        <v>0</v>
      </c>
      <c r="X1232" s="3">
        <f>IF(R1232="A", MIN(20, SUMIFS(W:W, B:B, B1232, R:R, "A")),IF(R1232="B", MIN(30, SUMIFS(W:W, B:B, B1232, R:R, "B")),"비해당분야"))</f>
        <v>10</v>
      </c>
      <c r="Y1232" s="3" t="str">
        <f>IF(R1232="C",MIN(30,IF(COUNTIFS(B:B,B1232,W:W,"가1")=1,25,IF(COUNTIFS(B:B,B1232,W:W,"가1")&gt;=2,30,0))+IF(COUNTIFS(B:B,B1232,W:W,"나1")&gt;=4,30,IF(COUNTIFS(B:B,B1232,W:W,"나1")=3,26,IF(COUNTIFS(B:B,B1232,W:W,"나1")=2,22,IF(COUNTIFS(B:B,B1232,W:W,"나1")=1,18,0)))))+MIN(30,IF(COUNTIFS(B:B,B1232,W:W,"가2")=1,25,IF(COUNTIFS(B:B,B1232,W:W,"가2")&gt;=2,30,0))+IF(COUNTIFS(B:B,B1232,W:W,"나2")=3,30,IF(COUNTIFS(B:B,B1232,W:W,"나2")=2,25,IF(COUNTIFS(B:B,B1232,W:W,"나2")=1,20,0)))),"비해당분야")</f>
        <v>비해당분야</v>
      </c>
      <c r="Z1232" s="3" t="str">
        <f>IF(R1232="C",VLOOKUP(K1232,'[1]자격증 backdata'!A:F,6,0),"비해당분야")</f>
        <v>비해당분야</v>
      </c>
      <c r="AA1232" s="3" t="str">
        <f>IF(R1232="C",SUMIF(B:B,B1232,Z:Z),"비해당분야")</f>
        <v>비해당분야</v>
      </c>
      <c r="AB1232" s="3" t="str">
        <f>IF(R1232="C",SUM(Y1232,AA1232),"비해당분야")</f>
        <v>비해당분야</v>
      </c>
      <c r="AC1232" s="3">
        <f>IF(R1232="C",AB1232,X1232)</f>
        <v>10</v>
      </c>
      <c r="AD1232" s="3">
        <f>VLOOKUP(K1232,'[1]자격증 backdata'!A:D,4,0)</f>
        <v>5</v>
      </c>
      <c r="AE1232" s="3">
        <f>IF(_xlfn.MAXIFS(AD:AD,B:B,B1232)&gt;10,10,_xlfn.MAXIFS(AD:AD,B:B,B1232))</f>
        <v>5</v>
      </c>
      <c r="AG1232" s="2">
        <f>VLOOKUP(K1232,'[1]자격증 backdata'!A:C,3,0)</f>
        <v>0</v>
      </c>
      <c r="AH1232" s="2">
        <f>COUNTIFS($B:$B,$B1232,$AG:$AG,AH$1)</f>
        <v>0</v>
      </c>
      <c r="AI1232" s="2">
        <f>COUNTIFS($B:$B,$B1232,$AG:$AG,AI$1)</f>
        <v>0</v>
      </c>
      <c r="AJ1232" s="2">
        <f>COUNTIFS($B:$B,$B1232,$AG:$AG,AJ$1)</f>
        <v>0</v>
      </c>
      <c r="AK1232" s="2">
        <f>COUNTIFS($B:$B,$B1232,$AG:$AG,AK$1)</f>
        <v>0</v>
      </c>
      <c r="AL1232" s="2">
        <f>COUNTIFS($B:$B,$B1232,$AG:$AG,AL$1)</f>
        <v>0</v>
      </c>
      <c r="AM1232" s="2">
        <f>COUNTIFS($B:$B,$B1232,$AG:$AG,AM$1)</f>
        <v>0</v>
      </c>
      <c r="AN1232" s="2">
        <f>COUNTIFS($B:$B,$B1232,$AG:$AG,AN$1)</f>
        <v>0</v>
      </c>
      <c r="AO1232" s="2">
        <f>COUNTIFS($B:$B,$B1232,$AG:$AG,AO$1)</f>
        <v>1</v>
      </c>
      <c r="AP1232" s="2">
        <f>COUNTIFS($B:$B,$B1232,$AG:$AG,AP$1)</f>
        <v>0</v>
      </c>
      <c r="AQ1232" s="2">
        <f>COUNTIFS($B:$B,$B1232,$AG:$AG,AQ$1)</f>
        <v>0</v>
      </c>
      <c r="AR1232" s="2">
        <f>COUNTIFS($B:$B,$B1232,$AG:$AG,AR$1)</f>
        <v>0</v>
      </c>
      <c r="AS1232" s="2">
        <f>COUNTIFS($B:$B,$B1232,$AG:$AG,AS$1)</f>
        <v>0</v>
      </c>
      <c r="AT1232" s="2">
        <f>COUNTIFS($B:$B,$B1232,$AG:$AG,AT$1)</f>
        <v>1</v>
      </c>
      <c r="AU1232" s="2">
        <f>COUNTIFS($B:$B,$B1232,$AG:$AG,AU$1)</f>
        <v>0</v>
      </c>
    </row>
    <row r="1233" spans="1:47" ht="15" customHeight="1" x14ac:dyDescent="0.35">
      <c r="A1233" s="7">
        <f>IF(B1232=B1233,A1232,A1232+1)</f>
        <v>414</v>
      </c>
      <c r="B1233" s="7" t="s">
        <v>4160</v>
      </c>
      <c r="C1233" s="7" t="s">
        <v>2364</v>
      </c>
      <c r="D1233" s="7" t="s">
        <v>3044</v>
      </c>
      <c r="E1233" s="7" t="s">
        <v>3043</v>
      </c>
      <c r="F1233" s="4" t="s">
        <v>7</v>
      </c>
      <c r="G1233" s="4" t="s">
        <v>8</v>
      </c>
      <c r="H1233" s="4" t="s">
        <v>7</v>
      </c>
      <c r="I1233" s="3">
        <v>4</v>
      </c>
      <c r="J1233" s="3" t="s">
        <v>653</v>
      </c>
      <c r="K1233" s="3" t="s">
        <v>3052</v>
      </c>
      <c r="L1233" s="3" t="s">
        <v>651</v>
      </c>
      <c r="M1233" s="3" t="s">
        <v>4159</v>
      </c>
      <c r="N1233" s="3" t="s">
        <v>4158</v>
      </c>
      <c r="P1233" s="3" t="s">
        <v>669</v>
      </c>
      <c r="Q1233" s="3" t="s">
        <v>1475</v>
      </c>
      <c r="R1233" s="3" t="s">
        <v>2434</v>
      </c>
      <c r="S1233" s="2" t="str">
        <f>IF(P1233="심사불필요","-",VLOOKUP(K1233,'[1]자격증 backdata'!A:G,7,0))</f>
        <v>-</v>
      </c>
      <c r="T1233" s="2" t="str">
        <f>IF(S1233="-","-",IF(COUNTIFS(B:B,B1233,S:S,"필수")&gt;0,"자격요건충족","확인필요"))</f>
        <v>-</v>
      </c>
      <c r="U1233" s="2"/>
      <c r="W1233" s="2">
        <f>IF(Q1233="4급","심사불필요",VLOOKUP(K1233,'[1]자격증 backdata'!A:B,2,0))</f>
        <v>4</v>
      </c>
      <c r="X1233" s="3">
        <f>IF(R1233="A", MIN(20, SUMIFS(W:W, B:B, B1233, R:R, "A")),IF(R1233="B", MIN(30, SUMIFS(W:W, B:B, B1233, R:R, "B")),"비해당분야"))</f>
        <v>10</v>
      </c>
      <c r="Y1233" s="3" t="str">
        <f>IF(R1233="C",MIN(30,IF(COUNTIFS(B:B,B1233,W:W,"가1")=1,25,IF(COUNTIFS(B:B,B1233,W:W,"가1")&gt;=2,30,0))+IF(COUNTIFS(B:B,B1233,W:W,"나1")&gt;=4,30,IF(COUNTIFS(B:B,B1233,W:W,"나1")=3,26,IF(COUNTIFS(B:B,B1233,W:W,"나1")=2,22,IF(COUNTIFS(B:B,B1233,W:W,"나1")=1,18,0)))))+MIN(30,IF(COUNTIFS(B:B,B1233,W:W,"가2")=1,25,IF(COUNTIFS(B:B,B1233,W:W,"가2")&gt;=2,30,0))+IF(COUNTIFS(B:B,B1233,W:W,"나2")=3,30,IF(COUNTIFS(B:B,B1233,W:W,"나2")=2,25,IF(COUNTIFS(B:B,B1233,W:W,"나2")=1,20,0)))),"비해당분야")</f>
        <v>비해당분야</v>
      </c>
      <c r="Z1233" s="3" t="str">
        <f>IF(R1233="C",VLOOKUP(K1233,'[1]자격증 backdata'!A:F,6,0),"비해당분야")</f>
        <v>비해당분야</v>
      </c>
      <c r="AA1233" s="3" t="str">
        <f>IF(R1233="C",SUMIF(B:B,B1233,Z:Z),"비해당분야")</f>
        <v>비해당분야</v>
      </c>
      <c r="AB1233" s="3" t="str">
        <f>IF(R1233="C",SUM(Y1233,AA1233),"비해당분야")</f>
        <v>비해당분야</v>
      </c>
      <c r="AC1233" s="3">
        <f>IF(R1233="C",AB1233,X1233)</f>
        <v>10</v>
      </c>
      <c r="AD1233" s="3">
        <f>VLOOKUP(K1233,'[1]자격증 backdata'!A:D,4,0)</f>
        <v>0</v>
      </c>
      <c r="AE1233" s="3">
        <f>IF(_xlfn.MAXIFS(AD:AD,B:B,B1233)&gt;10,10,_xlfn.MAXIFS(AD:AD,B:B,B1233))</f>
        <v>5</v>
      </c>
      <c r="AG1233" s="2" t="str">
        <f>VLOOKUP(K1233,'[1]자격증 backdata'!A:C,3,0)</f>
        <v>H</v>
      </c>
      <c r="AH1233" s="2">
        <f>COUNTIFS($B:$B,$B1233,$AG:$AG,AH$1)</f>
        <v>0</v>
      </c>
      <c r="AI1233" s="2">
        <f>COUNTIFS($B:$B,$B1233,$AG:$AG,AI$1)</f>
        <v>0</v>
      </c>
      <c r="AJ1233" s="2">
        <f>COUNTIFS($B:$B,$B1233,$AG:$AG,AJ$1)</f>
        <v>0</v>
      </c>
      <c r="AK1233" s="2">
        <f>COUNTIFS($B:$B,$B1233,$AG:$AG,AK$1)</f>
        <v>0</v>
      </c>
      <c r="AL1233" s="2">
        <f>COUNTIFS($B:$B,$B1233,$AG:$AG,AL$1)</f>
        <v>0</v>
      </c>
      <c r="AM1233" s="2">
        <f>COUNTIFS($B:$B,$B1233,$AG:$AG,AM$1)</f>
        <v>0</v>
      </c>
      <c r="AN1233" s="2">
        <f>COUNTIFS($B:$B,$B1233,$AG:$AG,AN$1)</f>
        <v>0</v>
      </c>
      <c r="AO1233" s="2">
        <f>COUNTIFS($B:$B,$B1233,$AG:$AG,AO$1)</f>
        <v>1</v>
      </c>
      <c r="AP1233" s="2">
        <f>COUNTIFS($B:$B,$B1233,$AG:$AG,AP$1)</f>
        <v>0</v>
      </c>
      <c r="AQ1233" s="2">
        <f>COUNTIFS($B:$B,$B1233,$AG:$AG,AQ$1)</f>
        <v>0</v>
      </c>
      <c r="AR1233" s="2">
        <f>COUNTIFS($B:$B,$B1233,$AG:$AG,AR$1)</f>
        <v>0</v>
      </c>
      <c r="AS1233" s="2">
        <f>COUNTIFS($B:$B,$B1233,$AG:$AG,AS$1)</f>
        <v>0</v>
      </c>
      <c r="AT1233" s="2">
        <f>COUNTIFS($B:$B,$B1233,$AG:$AG,AT$1)</f>
        <v>1</v>
      </c>
      <c r="AU1233" s="2">
        <f>COUNTIFS($B:$B,$B1233,$AG:$AG,AU$1)</f>
        <v>0</v>
      </c>
    </row>
    <row r="1234" spans="1:47" ht="15" customHeight="1" x14ac:dyDescent="0.35">
      <c r="A1234" s="4">
        <f>IF(B1233=B1234,A1233,A1233+1)</f>
        <v>415</v>
      </c>
      <c r="B1234" s="4" t="s">
        <v>4155</v>
      </c>
      <c r="C1234" s="4" t="s">
        <v>4154</v>
      </c>
      <c r="D1234" s="4" t="s">
        <v>3044</v>
      </c>
      <c r="E1234" s="4" t="s">
        <v>3043</v>
      </c>
      <c r="F1234" s="4" t="s">
        <v>7</v>
      </c>
      <c r="G1234" s="4" t="s">
        <v>8</v>
      </c>
      <c r="H1234" s="4" t="s">
        <v>7</v>
      </c>
      <c r="I1234" s="4">
        <v>1</v>
      </c>
      <c r="J1234" s="4" t="s">
        <v>57</v>
      </c>
      <c r="K1234" s="4" t="s">
        <v>3089</v>
      </c>
      <c r="L1234" s="4" t="s">
        <v>55</v>
      </c>
      <c r="M1234" s="4" t="s">
        <v>4157</v>
      </c>
      <c r="N1234" s="4" t="s">
        <v>313</v>
      </c>
      <c r="P1234" s="4" t="s">
        <v>669</v>
      </c>
      <c r="Q1234" s="4" t="s">
        <v>1475</v>
      </c>
      <c r="R1234" s="4" t="s">
        <v>2434</v>
      </c>
      <c r="S1234" s="5" t="str">
        <f>IF(P1234="심사불필요","-",VLOOKUP(K1234,'[1]자격증 backdata'!A:G,7,0))</f>
        <v>-</v>
      </c>
      <c r="T1234" s="5" t="str">
        <f>IF(S1234="-","-",IF(COUNTIFS(B:B,B1234,S:S,"필수")&gt;0,"자격요건충족","확인필요"))</f>
        <v>-</v>
      </c>
      <c r="U1234" s="5"/>
      <c r="W1234" s="5">
        <f>IF(Q1234="4급","심사불필요",VLOOKUP(K1234,'[1]자격증 backdata'!A:B,2,0))</f>
        <v>2</v>
      </c>
      <c r="X1234" s="4">
        <f>IF(R1234="A", MIN(20, SUMIFS(W:W, B:B, B1234, R:R, "A")),IF(R1234="B", MIN(30, SUMIFS(W:W, B:B, B1234, R:R, "B")),"비해당분야"))</f>
        <v>4</v>
      </c>
      <c r="Y1234" s="4" t="str">
        <f>IF(R1234="C",MIN(30,IF(COUNTIFS(B:B,B1234,W:W,"가1")=1,25,IF(COUNTIFS(B:B,B1234,W:W,"가1")&gt;=2,30,0))+IF(COUNTIFS(B:B,B1234,W:W,"나1")&gt;=4,30,IF(COUNTIFS(B:B,B1234,W:W,"나1")=3,26,IF(COUNTIFS(B:B,B1234,W:W,"나1")=2,22,IF(COUNTIFS(B:B,B1234,W:W,"나1")=1,18,0)))))+MIN(30,IF(COUNTIFS(B:B,B1234,W:W,"가2")=1,25,IF(COUNTIFS(B:B,B1234,W:W,"가2")&gt;=2,30,0))+IF(COUNTIFS(B:B,B1234,W:W,"나2")=3,30,IF(COUNTIFS(B:B,B1234,W:W,"나2")=2,25,IF(COUNTIFS(B:B,B1234,W:W,"나2")=1,20,0)))),"비해당분야")</f>
        <v>비해당분야</v>
      </c>
      <c r="Z1234" s="4" t="str">
        <f>IF(R1234="C",VLOOKUP(K1234,'[1]자격증 backdata'!A:F,6,0),"비해당분야")</f>
        <v>비해당분야</v>
      </c>
      <c r="AA1234" s="4" t="str">
        <f>IF(R1234="C",SUMIF(B:B,B1234,Z:Z),"비해당분야")</f>
        <v>비해당분야</v>
      </c>
      <c r="AB1234" s="4" t="str">
        <f>IF(R1234="C",SUM(Y1234,AA1234),"비해당분야")</f>
        <v>비해당분야</v>
      </c>
      <c r="AC1234" s="4">
        <f>IF(R1234="C",AB1234,X1234)</f>
        <v>4</v>
      </c>
      <c r="AD1234" s="4">
        <f>VLOOKUP(K1234,'[1]자격증 backdata'!A:D,4,0)</f>
        <v>0</v>
      </c>
      <c r="AE1234" s="4">
        <f>IF(_xlfn.MAXIFS(AD:AD,B:B,B1234)&gt;10,10,_xlfn.MAXIFS(AD:AD,B:B,B1234))</f>
        <v>5</v>
      </c>
      <c r="AG1234" s="5" t="str">
        <f>VLOOKUP(K1234,'[1]자격증 backdata'!A:C,3,0)</f>
        <v>M</v>
      </c>
      <c r="AH1234" s="5">
        <f>COUNTIFS($B:$B,$B1234,$AG:$AG,AH$1)</f>
        <v>0</v>
      </c>
      <c r="AI1234" s="5">
        <f>COUNTIFS($B:$B,$B1234,$AG:$AG,AI$1)</f>
        <v>0</v>
      </c>
      <c r="AJ1234" s="5">
        <f>COUNTIFS($B:$B,$B1234,$AG:$AG,AJ$1)</f>
        <v>0</v>
      </c>
      <c r="AK1234" s="5">
        <f>COUNTIFS($B:$B,$B1234,$AG:$AG,AK$1)</f>
        <v>0</v>
      </c>
      <c r="AL1234" s="5">
        <f>COUNTIFS($B:$B,$B1234,$AG:$AG,AL$1)</f>
        <v>0</v>
      </c>
      <c r="AM1234" s="5">
        <f>COUNTIFS($B:$B,$B1234,$AG:$AG,AM$1)</f>
        <v>0</v>
      </c>
      <c r="AN1234" s="5">
        <f>COUNTIFS($B:$B,$B1234,$AG:$AG,AN$1)</f>
        <v>0</v>
      </c>
      <c r="AO1234" s="5">
        <f>COUNTIFS($B:$B,$B1234,$AG:$AG,AO$1)</f>
        <v>0</v>
      </c>
      <c r="AP1234" s="5">
        <f>COUNTIFS($B:$B,$B1234,$AG:$AG,AP$1)</f>
        <v>0</v>
      </c>
      <c r="AQ1234" s="5">
        <f>COUNTIFS($B:$B,$B1234,$AG:$AG,AQ$1)</f>
        <v>0</v>
      </c>
      <c r="AR1234" s="5">
        <f>COUNTIFS($B:$B,$B1234,$AG:$AG,AR$1)</f>
        <v>0</v>
      </c>
      <c r="AS1234" s="5">
        <f>COUNTIFS($B:$B,$B1234,$AG:$AG,AS$1)</f>
        <v>0</v>
      </c>
      <c r="AT1234" s="5">
        <f>COUNTIFS($B:$B,$B1234,$AG:$AG,AT$1)</f>
        <v>1</v>
      </c>
      <c r="AU1234" s="5">
        <f>COUNTIFS($B:$B,$B1234,$AG:$AG,AU$1)</f>
        <v>0</v>
      </c>
    </row>
    <row r="1235" spans="1:47" ht="15" customHeight="1" x14ac:dyDescent="0.35">
      <c r="A1235" s="6">
        <f>IF(B1234=B1235,A1234,A1234+1)</f>
        <v>415</v>
      </c>
      <c r="B1235" s="6" t="s">
        <v>4155</v>
      </c>
      <c r="C1235" s="6" t="s">
        <v>4154</v>
      </c>
      <c r="D1235" s="6" t="s">
        <v>3044</v>
      </c>
      <c r="E1235" s="6" t="s">
        <v>3043</v>
      </c>
      <c r="F1235" s="4" t="s">
        <v>7</v>
      </c>
      <c r="G1235" s="4" t="s">
        <v>8</v>
      </c>
      <c r="H1235" s="4" t="s">
        <v>7</v>
      </c>
      <c r="I1235" s="4">
        <v>2</v>
      </c>
      <c r="J1235" s="4" t="s">
        <v>69</v>
      </c>
      <c r="K1235" s="4" t="s">
        <v>3065</v>
      </c>
      <c r="L1235" s="4" t="s">
        <v>36</v>
      </c>
      <c r="M1235" s="4" t="s">
        <v>4156</v>
      </c>
      <c r="N1235" s="4" t="s">
        <v>1815</v>
      </c>
      <c r="P1235" s="4" t="s">
        <v>669</v>
      </c>
      <c r="Q1235" s="4" t="s">
        <v>1475</v>
      </c>
      <c r="R1235" s="4" t="s">
        <v>2434</v>
      </c>
      <c r="S1235" s="5" t="str">
        <f>IF(P1235="심사불필요","-",VLOOKUP(K1235,'[1]자격증 backdata'!A:G,7,0))</f>
        <v>-</v>
      </c>
      <c r="T1235" s="5" t="str">
        <f>IF(S1235="-","-",IF(COUNTIFS(B:B,B1235,S:S,"필수")&gt;0,"자격요건충족","확인필요"))</f>
        <v>-</v>
      </c>
      <c r="U1235" s="5"/>
      <c r="W1235" s="5">
        <f>IF(Q1235="4급","심사불필요",VLOOKUP(K1235,'[1]자격증 backdata'!A:B,2,0))</f>
        <v>0</v>
      </c>
      <c r="X1235" s="4">
        <f>IF(R1235="A", MIN(20, SUMIFS(W:W, B:B, B1235, R:R, "A")),IF(R1235="B", MIN(30, SUMIFS(W:W, B:B, B1235, R:R, "B")),"비해당분야"))</f>
        <v>4</v>
      </c>
      <c r="Y1235" s="4" t="str">
        <f>IF(R1235="C",MIN(30,IF(COUNTIFS(B:B,B1235,W:W,"가1")=1,25,IF(COUNTIFS(B:B,B1235,W:W,"가1")&gt;=2,30,0))+IF(COUNTIFS(B:B,B1235,W:W,"나1")&gt;=4,30,IF(COUNTIFS(B:B,B1235,W:W,"나1")=3,26,IF(COUNTIFS(B:B,B1235,W:W,"나1")=2,22,IF(COUNTIFS(B:B,B1235,W:W,"나1")=1,18,0)))))+MIN(30,IF(COUNTIFS(B:B,B1235,W:W,"가2")=1,25,IF(COUNTIFS(B:B,B1235,W:W,"가2")&gt;=2,30,0))+IF(COUNTIFS(B:B,B1235,W:W,"나2")=3,30,IF(COUNTIFS(B:B,B1235,W:W,"나2")=2,25,IF(COUNTIFS(B:B,B1235,W:W,"나2")=1,20,0)))),"비해당분야")</f>
        <v>비해당분야</v>
      </c>
      <c r="Z1235" s="4" t="str">
        <f>IF(R1235="C",VLOOKUP(K1235,'[1]자격증 backdata'!A:F,6,0),"비해당분야")</f>
        <v>비해당분야</v>
      </c>
      <c r="AA1235" s="4" t="str">
        <f>IF(R1235="C",SUMIF(B:B,B1235,Z:Z),"비해당분야")</f>
        <v>비해당분야</v>
      </c>
      <c r="AB1235" s="4" t="str">
        <f>IF(R1235="C",SUM(Y1235,AA1235),"비해당분야")</f>
        <v>비해당분야</v>
      </c>
      <c r="AC1235" s="4">
        <f>IF(R1235="C",AB1235,X1235)</f>
        <v>4</v>
      </c>
      <c r="AD1235" s="4">
        <f>VLOOKUP(K1235,'[1]자격증 backdata'!A:D,4,0)</f>
        <v>5</v>
      </c>
      <c r="AE1235" s="4">
        <f>IF(_xlfn.MAXIFS(AD:AD,B:B,B1235)&gt;10,10,_xlfn.MAXIFS(AD:AD,B:B,B1235))</f>
        <v>5</v>
      </c>
      <c r="AG1235" s="5">
        <f>VLOOKUP(K1235,'[1]자격증 backdata'!A:C,3,0)</f>
        <v>0</v>
      </c>
      <c r="AH1235" s="5">
        <f>COUNTIFS($B:$B,$B1235,$AG:$AG,AH$1)</f>
        <v>0</v>
      </c>
      <c r="AI1235" s="5">
        <f>COUNTIFS($B:$B,$B1235,$AG:$AG,AI$1)</f>
        <v>0</v>
      </c>
      <c r="AJ1235" s="5">
        <f>COUNTIFS($B:$B,$B1235,$AG:$AG,AJ$1)</f>
        <v>0</v>
      </c>
      <c r="AK1235" s="5">
        <f>COUNTIFS($B:$B,$B1235,$AG:$AG,AK$1)</f>
        <v>0</v>
      </c>
      <c r="AL1235" s="5">
        <f>COUNTIFS($B:$B,$B1235,$AG:$AG,AL$1)</f>
        <v>0</v>
      </c>
      <c r="AM1235" s="5">
        <f>COUNTIFS($B:$B,$B1235,$AG:$AG,AM$1)</f>
        <v>0</v>
      </c>
      <c r="AN1235" s="5">
        <f>COUNTIFS($B:$B,$B1235,$AG:$AG,AN$1)</f>
        <v>0</v>
      </c>
      <c r="AO1235" s="5">
        <f>COUNTIFS($B:$B,$B1235,$AG:$AG,AO$1)</f>
        <v>0</v>
      </c>
      <c r="AP1235" s="5">
        <f>COUNTIFS($B:$B,$B1235,$AG:$AG,AP$1)</f>
        <v>0</v>
      </c>
      <c r="AQ1235" s="5">
        <f>COUNTIFS($B:$B,$B1235,$AG:$AG,AQ$1)</f>
        <v>0</v>
      </c>
      <c r="AR1235" s="5">
        <f>COUNTIFS($B:$B,$B1235,$AG:$AG,AR$1)</f>
        <v>0</v>
      </c>
      <c r="AS1235" s="5">
        <f>COUNTIFS($B:$B,$B1235,$AG:$AG,AS$1)</f>
        <v>0</v>
      </c>
      <c r="AT1235" s="5">
        <f>COUNTIFS($B:$B,$B1235,$AG:$AG,AT$1)</f>
        <v>1</v>
      </c>
      <c r="AU1235" s="5">
        <f>COUNTIFS($B:$B,$B1235,$AG:$AG,AU$1)</f>
        <v>0</v>
      </c>
    </row>
    <row r="1236" spans="1:47" ht="15" customHeight="1" x14ac:dyDescent="0.35">
      <c r="A1236" s="6">
        <f>IF(B1235=B1236,A1235,A1235+1)</f>
        <v>415</v>
      </c>
      <c r="B1236" s="6" t="s">
        <v>4155</v>
      </c>
      <c r="C1236" s="6" t="s">
        <v>4154</v>
      </c>
      <c r="D1236" s="6" t="s">
        <v>3044</v>
      </c>
      <c r="E1236" s="6" t="s">
        <v>3043</v>
      </c>
      <c r="F1236" s="4" t="s">
        <v>7</v>
      </c>
      <c r="G1236" s="4" t="s">
        <v>8</v>
      </c>
      <c r="H1236" s="4" t="s">
        <v>7</v>
      </c>
      <c r="I1236" s="4">
        <v>3</v>
      </c>
      <c r="J1236" s="4" t="s">
        <v>28</v>
      </c>
      <c r="K1236" s="4" t="s">
        <v>3061</v>
      </c>
      <c r="L1236" s="4" t="s">
        <v>26</v>
      </c>
      <c r="M1236" s="4" t="s">
        <v>4153</v>
      </c>
      <c r="N1236" s="4" t="s">
        <v>1645</v>
      </c>
      <c r="P1236" s="4" t="s">
        <v>669</v>
      </c>
      <c r="Q1236" s="4" t="s">
        <v>1475</v>
      </c>
      <c r="R1236" s="4" t="s">
        <v>2434</v>
      </c>
      <c r="S1236" s="5" t="str">
        <f>IF(P1236="심사불필요","-",VLOOKUP(K1236,'[1]자격증 backdata'!A:G,7,0))</f>
        <v>-</v>
      </c>
      <c r="T1236" s="5" t="str">
        <f>IF(S1236="-","-",IF(COUNTIFS(B:B,B1236,S:S,"필수")&gt;0,"자격요건충족","확인필요"))</f>
        <v>-</v>
      </c>
      <c r="U1236" s="5"/>
      <c r="W1236" s="5">
        <f>IF(Q1236="4급","심사불필요",VLOOKUP(K1236,'[1]자격증 backdata'!A:B,2,0))</f>
        <v>2</v>
      </c>
      <c r="X1236" s="4">
        <f>IF(R1236="A", MIN(20, SUMIFS(W:W, B:B, B1236, R:R, "A")),IF(R1236="B", MIN(30, SUMIFS(W:W, B:B, B1236, R:R, "B")),"비해당분야"))</f>
        <v>4</v>
      </c>
      <c r="Y1236" s="4" t="str">
        <f>IF(R1236="C",MIN(30,IF(COUNTIFS(B:B,B1236,W:W,"가1")=1,25,IF(COUNTIFS(B:B,B1236,W:W,"가1")&gt;=2,30,0))+IF(COUNTIFS(B:B,B1236,W:W,"나1")&gt;=4,30,IF(COUNTIFS(B:B,B1236,W:W,"나1")=3,26,IF(COUNTIFS(B:B,B1236,W:W,"나1")=2,22,IF(COUNTIFS(B:B,B1236,W:W,"나1")=1,18,0)))))+MIN(30,IF(COUNTIFS(B:B,B1236,W:W,"가2")=1,25,IF(COUNTIFS(B:B,B1236,W:W,"가2")&gt;=2,30,0))+IF(COUNTIFS(B:B,B1236,W:W,"나2")=3,30,IF(COUNTIFS(B:B,B1236,W:W,"나2")=2,25,IF(COUNTIFS(B:B,B1236,W:W,"나2")=1,20,0)))),"비해당분야")</f>
        <v>비해당분야</v>
      </c>
      <c r="Z1236" s="4" t="str">
        <f>IF(R1236="C",VLOOKUP(K1236,'[1]자격증 backdata'!A:F,6,0),"비해당분야")</f>
        <v>비해당분야</v>
      </c>
      <c r="AA1236" s="4" t="str">
        <f>IF(R1236="C",SUMIF(B:B,B1236,Z:Z),"비해당분야")</f>
        <v>비해당분야</v>
      </c>
      <c r="AB1236" s="4" t="str">
        <f>IF(R1236="C",SUM(Y1236,AA1236),"비해당분야")</f>
        <v>비해당분야</v>
      </c>
      <c r="AC1236" s="4">
        <f>IF(R1236="C",AB1236,X1236)</f>
        <v>4</v>
      </c>
      <c r="AD1236" s="4">
        <f>VLOOKUP(K1236,'[1]자격증 backdata'!A:D,4,0)</f>
        <v>0</v>
      </c>
      <c r="AE1236" s="4">
        <f>IF(_xlfn.MAXIFS(AD:AD,B:B,B1236)&gt;10,10,_xlfn.MAXIFS(AD:AD,B:B,B1236))</f>
        <v>5</v>
      </c>
      <c r="AG1236" s="5">
        <f>VLOOKUP(K1236,'[1]자격증 backdata'!A:C,3,0)</f>
        <v>0</v>
      </c>
      <c r="AH1236" s="5">
        <f>COUNTIFS($B:$B,$B1236,$AG:$AG,AH$1)</f>
        <v>0</v>
      </c>
      <c r="AI1236" s="5">
        <f>COUNTIFS($B:$B,$B1236,$AG:$AG,AI$1)</f>
        <v>0</v>
      </c>
      <c r="AJ1236" s="5">
        <f>COUNTIFS($B:$B,$B1236,$AG:$AG,AJ$1)</f>
        <v>0</v>
      </c>
      <c r="AK1236" s="5">
        <f>COUNTIFS($B:$B,$B1236,$AG:$AG,AK$1)</f>
        <v>0</v>
      </c>
      <c r="AL1236" s="5">
        <f>COUNTIFS($B:$B,$B1236,$AG:$AG,AL$1)</f>
        <v>0</v>
      </c>
      <c r="AM1236" s="5">
        <f>COUNTIFS($B:$B,$B1236,$AG:$AG,AM$1)</f>
        <v>0</v>
      </c>
      <c r="AN1236" s="5">
        <f>COUNTIFS($B:$B,$B1236,$AG:$AG,AN$1)</f>
        <v>0</v>
      </c>
      <c r="AO1236" s="5">
        <f>COUNTIFS($B:$B,$B1236,$AG:$AG,AO$1)</f>
        <v>0</v>
      </c>
      <c r="AP1236" s="5">
        <f>COUNTIFS($B:$B,$B1236,$AG:$AG,AP$1)</f>
        <v>0</v>
      </c>
      <c r="AQ1236" s="5">
        <f>COUNTIFS($B:$B,$B1236,$AG:$AG,AQ$1)</f>
        <v>0</v>
      </c>
      <c r="AR1236" s="5">
        <f>COUNTIFS($B:$B,$B1236,$AG:$AG,AR$1)</f>
        <v>0</v>
      </c>
      <c r="AS1236" s="5">
        <f>COUNTIFS($B:$B,$B1236,$AG:$AG,AS$1)</f>
        <v>0</v>
      </c>
      <c r="AT1236" s="5">
        <f>COUNTIFS($B:$B,$B1236,$AG:$AG,AT$1)</f>
        <v>1</v>
      </c>
      <c r="AU1236" s="5">
        <f>COUNTIFS($B:$B,$B1236,$AG:$AG,AU$1)</f>
        <v>0</v>
      </c>
    </row>
    <row r="1237" spans="1:47" ht="15" customHeight="1" x14ac:dyDescent="0.35">
      <c r="A1237" s="3">
        <f>IF(B1236=B1237,A1236,A1236+1)</f>
        <v>416</v>
      </c>
      <c r="B1237" s="3" t="s">
        <v>4151</v>
      </c>
      <c r="C1237" s="3" t="s">
        <v>3678</v>
      </c>
      <c r="D1237" s="3" t="s">
        <v>3044</v>
      </c>
      <c r="E1237" s="3" t="s">
        <v>3043</v>
      </c>
      <c r="F1237" s="4" t="s">
        <v>7</v>
      </c>
      <c r="G1237" s="4" t="s">
        <v>8</v>
      </c>
      <c r="H1237" s="4" t="s">
        <v>7</v>
      </c>
      <c r="I1237" s="3">
        <v>1</v>
      </c>
      <c r="J1237" s="3" t="s">
        <v>38</v>
      </c>
      <c r="K1237" s="3" t="s">
        <v>3059</v>
      </c>
      <c r="L1237" s="3" t="s">
        <v>36</v>
      </c>
      <c r="M1237" s="3" t="s">
        <v>4152</v>
      </c>
      <c r="N1237" s="3" t="s">
        <v>1693</v>
      </c>
      <c r="P1237" s="3" t="s">
        <v>669</v>
      </c>
      <c r="Q1237" s="3" t="s">
        <v>1475</v>
      </c>
      <c r="R1237" s="3" t="s">
        <v>2434</v>
      </c>
      <c r="S1237" s="2" t="str">
        <f>IF(P1237="심사불필요","-",VLOOKUP(K1237,'[1]자격증 backdata'!A:G,7,0))</f>
        <v>-</v>
      </c>
      <c r="T1237" s="2" t="str">
        <f>IF(S1237="-","-",IF(COUNTIFS(B:B,B1237,S:S,"필수")&gt;0,"자격요건충족","확인필요"))</f>
        <v>-</v>
      </c>
      <c r="U1237" s="2"/>
      <c r="W1237" s="2">
        <f>IF(Q1237="4급","심사불필요",VLOOKUP(K1237,'[1]자격증 backdata'!A:B,2,0))</f>
        <v>0</v>
      </c>
      <c r="X1237" s="3">
        <f>IF(R1237="A", MIN(20, SUMIFS(W:W, B:B, B1237, R:R, "A")),IF(R1237="B", MIN(30, SUMIFS(W:W, B:B, B1237, R:R, "B")),"비해당분야"))</f>
        <v>4</v>
      </c>
      <c r="Y1237" s="3" t="str">
        <f>IF(R1237="C",MIN(30,IF(COUNTIFS(B:B,B1237,W:W,"가1")=1,25,IF(COUNTIFS(B:B,B1237,W:W,"가1")&gt;=2,30,0))+IF(COUNTIFS(B:B,B1237,W:W,"나1")&gt;=4,30,IF(COUNTIFS(B:B,B1237,W:W,"나1")=3,26,IF(COUNTIFS(B:B,B1237,W:W,"나1")=2,22,IF(COUNTIFS(B:B,B1237,W:W,"나1")=1,18,0)))))+MIN(30,IF(COUNTIFS(B:B,B1237,W:W,"가2")=1,25,IF(COUNTIFS(B:B,B1237,W:W,"가2")&gt;=2,30,0))+IF(COUNTIFS(B:B,B1237,W:W,"나2")=3,30,IF(COUNTIFS(B:B,B1237,W:W,"나2")=2,25,IF(COUNTIFS(B:B,B1237,W:W,"나2")=1,20,0)))),"비해당분야")</f>
        <v>비해당분야</v>
      </c>
      <c r="Z1237" s="3" t="str">
        <f>IF(R1237="C",VLOOKUP(K1237,'[1]자격증 backdata'!A:F,6,0),"비해당분야")</f>
        <v>비해당분야</v>
      </c>
      <c r="AA1237" s="3" t="str">
        <f>IF(R1237="C",SUMIF(B:B,B1237,Z:Z),"비해당분야")</f>
        <v>비해당분야</v>
      </c>
      <c r="AB1237" s="3" t="str">
        <f>IF(R1237="C",SUM(Y1237,AA1237),"비해당분야")</f>
        <v>비해당분야</v>
      </c>
      <c r="AC1237" s="3">
        <f>IF(R1237="C",AB1237,X1237)</f>
        <v>4</v>
      </c>
      <c r="AD1237" s="3">
        <f>VLOOKUP(K1237,'[1]자격증 backdata'!A:D,4,0)</f>
        <v>5</v>
      </c>
      <c r="AE1237" s="3">
        <f>IF(_xlfn.MAXIFS(AD:AD,B:B,B1237)&gt;10,10,_xlfn.MAXIFS(AD:AD,B:B,B1237))</f>
        <v>5</v>
      </c>
      <c r="AG1237" s="2">
        <f>VLOOKUP(K1237,'[1]자격증 backdata'!A:C,3,0)</f>
        <v>0</v>
      </c>
      <c r="AH1237" s="2">
        <f>COUNTIFS($B:$B,$B1237,$AG:$AG,AH$1)</f>
        <v>0</v>
      </c>
      <c r="AI1237" s="2">
        <f>COUNTIFS($B:$B,$B1237,$AG:$AG,AI$1)</f>
        <v>0</v>
      </c>
      <c r="AJ1237" s="2">
        <f>COUNTIFS($B:$B,$B1237,$AG:$AG,AJ$1)</f>
        <v>0</v>
      </c>
      <c r="AK1237" s="2">
        <f>COUNTIFS($B:$B,$B1237,$AG:$AG,AK$1)</f>
        <v>0</v>
      </c>
      <c r="AL1237" s="2">
        <f>COUNTIFS($B:$B,$B1237,$AG:$AG,AL$1)</f>
        <v>0</v>
      </c>
      <c r="AM1237" s="2">
        <f>COUNTIFS($B:$B,$B1237,$AG:$AG,AM$1)</f>
        <v>0</v>
      </c>
      <c r="AN1237" s="2">
        <f>COUNTIFS($B:$B,$B1237,$AG:$AG,AN$1)</f>
        <v>0</v>
      </c>
      <c r="AO1237" s="2">
        <f>COUNTIFS($B:$B,$B1237,$AG:$AG,AO$1)</f>
        <v>0</v>
      </c>
      <c r="AP1237" s="2">
        <f>COUNTIFS($B:$B,$B1237,$AG:$AG,AP$1)</f>
        <v>0</v>
      </c>
      <c r="AQ1237" s="2">
        <f>COUNTIFS($B:$B,$B1237,$AG:$AG,AQ$1)</f>
        <v>0</v>
      </c>
      <c r="AR1237" s="2">
        <f>COUNTIFS($B:$B,$B1237,$AG:$AG,AR$1)</f>
        <v>0</v>
      </c>
      <c r="AS1237" s="2">
        <f>COUNTIFS($B:$B,$B1237,$AG:$AG,AS$1)</f>
        <v>0</v>
      </c>
      <c r="AT1237" s="2">
        <f>COUNTIFS($B:$B,$B1237,$AG:$AG,AT$1)</f>
        <v>1</v>
      </c>
      <c r="AU1237" s="2">
        <f>COUNTIFS($B:$B,$B1237,$AG:$AG,AU$1)</f>
        <v>0</v>
      </c>
    </row>
    <row r="1238" spans="1:47" ht="15" customHeight="1" x14ac:dyDescent="0.35">
      <c r="A1238" s="7">
        <f>IF(B1237=B1238,A1237,A1237+1)</f>
        <v>416</v>
      </c>
      <c r="B1238" s="7" t="s">
        <v>4151</v>
      </c>
      <c r="C1238" s="7" t="s">
        <v>3678</v>
      </c>
      <c r="D1238" s="7" t="s">
        <v>3044</v>
      </c>
      <c r="E1238" s="7" t="s">
        <v>3043</v>
      </c>
      <c r="F1238" s="4" t="s">
        <v>7</v>
      </c>
      <c r="G1238" s="4" t="s">
        <v>8</v>
      </c>
      <c r="H1238" s="4" t="s">
        <v>7</v>
      </c>
      <c r="I1238" s="3">
        <v>2</v>
      </c>
      <c r="J1238" s="3" t="s">
        <v>106</v>
      </c>
      <c r="K1238" s="3" t="s">
        <v>3057</v>
      </c>
      <c r="L1238" s="3" t="s">
        <v>55</v>
      </c>
      <c r="M1238" s="3" t="s">
        <v>4150</v>
      </c>
      <c r="N1238" s="3" t="s">
        <v>602</v>
      </c>
      <c r="P1238" s="3" t="s">
        <v>669</v>
      </c>
      <c r="Q1238" s="3" t="s">
        <v>1475</v>
      </c>
      <c r="R1238" s="3" t="s">
        <v>2434</v>
      </c>
      <c r="S1238" s="2" t="str">
        <f>IF(P1238="심사불필요","-",VLOOKUP(K1238,'[1]자격증 backdata'!A:G,7,0))</f>
        <v>-</v>
      </c>
      <c r="T1238" s="2" t="str">
        <f>IF(S1238="-","-",IF(COUNTIFS(B:B,B1238,S:S,"필수")&gt;0,"자격요건충족","확인필요"))</f>
        <v>-</v>
      </c>
      <c r="U1238" s="2"/>
      <c r="W1238" s="2">
        <f>IF(Q1238="4급","심사불필요",VLOOKUP(K1238,'[1]자격증 backdata'!A:B,2,0))</f>
        <v>4</v>
      </c>
      <c r="X1238" s="3">
        <f>IF(R1238="A", MIN(20, SUMIFS(W:W, B:B, B1238, R:R, "A")),IF(R1238="B", MIN(30, SUMIFS(W:W, B:B, B1238, R:R, "B")),"비해당분야"))</f>
        <v>4</v>
      </c>
      <c r="Y1238" s="3" t="str">
        <f>IF(R1238="C",MIN(30,IF(COUNTIFS(B:B,B1238,W:W,"가1")=1,25,IF(COUNTIFS(B:B,B1238,W:W,"가1")&gt;=2,30,0))+IF(COUNTIFS(B:B,B1238,W:W,"나1")&gt;=4,30,IF(COUNTIFS(B:B,B1238,W:W,"나1")=3,26,IF(COUNTIFS(B:B,B1238,W:W,"나1")=2,22,IF(COUNTIFS(B:B,B1238,W:W,"나1")=1,18,0)))))+MIN(30,IF(COUNTIFS(B:B,B1238,W:W,"가2")=1,25,IF(COUNTIFS(B:B,B1238,W:W,"가2")&gt;=2,30,0))+IF(COUNTIFS(B:B,B1238,W:W,"나2")=3,30,IF(COUNTIFS(B:B,B1238,W:W,"나2")=2,25,IF(COUNTIFS(B:B,B1238,W:W,"나2")=1,20,0)))),"비해당분야")</f>
        <v>비해당분야</v>
      </c>
      <c r="Z1238" s="3" t="str">
        <f>IF(R1238="C",VLOOKUP(K1238,'[1]자격증 backdata'!A:F,6,0),"비해당분야")</f>
        <v>비해당분야</v>
      </c>
      <c r="AA1238" s="3" t="str">
        <f>IF(R1238="C",SUMIF(B:B,B1238,Z:Z),"비해당분야")</f>
        <v>비해당분야</v>
      </c>
      <c r="AB1238" s="3" t="str">
        <f>IF(R1238="C",SUM(Y1238,AA1238),"비해당분야")</f>
        <v>비해당분야</v>
      </c>
      <c r="AC1238" s="3">
        <f>IF(R1238="C",AB1238,X1238)</f>
        <v>4</v>
      </c>
      <c r="AD1238" s="3">
        <f>VLOOKUP(K1238,'[1]자격증 backdata'!A:D,4,0)</f>
        <v>0</v>
      </c>
      <c r="AE1238" s="3">
        <f>IF(_xlfn.MAXIFS(AD:AD,B:B,B1238)&gt;10,10,_xlfn.MAXIFS(AD:AD,B:B,B1238))</f>
        <v>5</v>
      </c>
      <c r="AG1238" s="2" t="str">
        <f>VLOOKUP(K1238,'[1]자격증 backdata'!A:C,3,0)</f>
        <v>M</v>
      </c>
      <c r="AH1238" s="2">
        <f>COUNTIFS($B:$B,$B1238,$AG:$AG,AH$1)</f>
        <v>0</v>
      </c>
      <c r="AI1238" s="2">
        <f>COUNTIFS($B:$B,$B1238,$AG:$AG,AI$1)</f>
        <v>0</v>
      </c>
      <c r="AJ1238" s="2">
        <f>COUNTIFS($B:$B,$B1238,$AG:$AG,AJ$1)</f>
        <v>0</v>
      </c>
      <c r="AK1238" s="2">
        <f>COUNTIFS($B:$B,$B1238,$AG:$AG,AK$1)</f>
        <v>0</v>
      </c>
      <c r="AL1238" s="2">
        <f>COUNTIFS($B:$B,$B1238,$AG:$AG,AL$1)</f>
        <v>0</v>
      </c>
      <c r="AM1238" s="2">
        <f>COUNTIFS($B:$B,$B1238,$AG:$AG,AM$1)</f>
        <v>0</v>
      </c>
      <c r="AN1238" s="2">
        <f>COUNTIFS($B:$B,$B1238,$AG:$AG,AN$1)</f>
        <v>0</v>
      </c>
      <c r="AO1238" s="2">
        <f>COUNTIFS($B:$B,$B1238,$AG:$AG,AO$1)</f>
        <v>0</v>
      </c>
      <c r="AP1238" s="2">
        <f>COUNTIFS($B:$B,$B1238,$AG:$AG,AP$1)</f>
        <v>0</v>
      </c>
      <c r="AQ1238" s="2">
        <f>COUNTIFS($B:$B,$B1238,$AG:$AG,AQ$1)</f>
        <v>0</v>
      </c>
      <c r="AR1238" s="2">
        <f>COUNTIFS($B:$B,$B1238,$AG:$AG,AR$1)</f>
        <v>0</v>
      </c>
      <c r="AS1238" s="2">
        <f>COUNTIFS($B:$B,$B1238,$AG:$AG,AS$1)</f>
        <v>0</v>
      </c>
      <c r="AT1238" s="2">
        <f>COUNTIFS($B:$B,$B1238,$AG:$AG,AT$1)</f>
        <v>1</v>
      </c>
      <c r="AU1238" s="2">
        <f>COUNTIFS($B:$B,$B1238,$AG:$AG,AU$1)</f>
        <v>0</v>
      </c>
    </row>
    <row r="1239" spans="1:47" ht="15" customHeight="1" x14ac:dyDescent="0.35">
      <c r="A1239" s="4">
        <f>IF(B1238=B1239,A1238,A1238+1)</f>
        <v>417</v>
      </c>
      <c r="B1239" s="4" t="s">
        <v>4148</v>
      </c>
      <c r="C1239" s="4" t="s">
        <v>4147</v>
      </c>
      <c r="D1239" s="4" t="s">
        <v>3044</v>
      </c>
      <c r="E1239" s="4" t="s">
        <v>3043</v>
      </c>
      <c r="F1239" s="4" t="s">
        <v>7</v>
      </c>
      <c r="G1239" s="4" t="s">
        <v>8</v>
      </c>
      <c r="H1239" s="4" t="s">
        <v>7</v>
      </c>
      <c r="I1239" s="4">
        <v>1</v>
      </c>
      <c r="J1239" s="4" t="s">
        <v>69</v>
      </c>
      <c r="K1239" s="4" t="s">
        <v>3065</v>
      </c>
      <c r="L1239" s="4" t="s">
        <v>36</v>
      </c>
      <c r="M1239" s="4" t="s">
        <v>4149</v>
      </c>
      <c r="N1239" s="4" t="s">
        <v>340</v>
      </c>
      <c r="P1239" s="4" t="s">
        <v>669</v>
      </c>
      <c r="Q1239" s="4" t="s">
        <v>1475</v>
      </c>
      <c r="R1239" s="4" t="s">
        <v>2434</v>
      </c>
      <c r="S1239" s="5" t="str">
        <f>IF(P1239="심사불필요","-",VLOOKUP(K1239,'[1]자격증 backdata'!A:G,7,0))</f>
        <v>-</v>
      </c>
      <c r="T1239" s="5" t="str">
        <f>IF(S1239="-","-",IF(COUNTIFS(B:B,B1239,S:S,"필수")&gt;0,"자격요건충족","확인필요"))</f>
        <v>-</v>
      </c>
      <c r="U1239" s="5"/>
      <c r="W1239" s="5">
        <f>IF(Q1239="4급","심사불필요",VLOOKUP(K1239,'[1]자격증 backdata'!A:B,2,0))</f>
        <v>0</v>
      </c>
      <c r="X1239" s="4">
        <f>IF(R1239="A", MIN(20, SUMIFS(W:W, B:B, B1239, R:R, "A")),IF(R1239="B", MIN(30, SUMIFS(W:W, B:B, B1239, R:R, "B")),"비해당분야"))</f>
        <v>4</v>
      </c>
      <c r="Y1239" s="4" t="str">
        <f>IF(R1239="C",MIN(30,IF(COUNTIFS(B:B,B1239,W:W,"가1")=1,25,IF(COUNTIFS(B:B,B1239,W:W,"가1")&gt;=2,30,0))+IF(COUNTIFS(B:B,B1239,W:W,"나1")&gt;=4,30,IF(COUNTIFS(B:B,B1239,W:W,"나1")=3,26,IF(COUNTIFS(B:B,B1239,W:W,"나1")=2,22,IF(COUNTIFS(B:B,B1239,W:W,"나1")=1,18,0)))))+MIN(30,IF(COUNTIFS(B:B,B1239,W:W,"가2")=1,25,IF(COUNTIFS(B:B,B1239,W:W,"가2")&gt;=2,30,0))+IF(COUNTIFS(B:B,B1239,W:W,"나2")=3,30,IF(COUNTIFS(B:B,B1239,W:W,"나2")=2,25,IF(COUNTIFS(B:B,B1239,W:W,"나2")=1,20,0)))),"비해당분야")</f>
        <v>비해당분야</v>
      </c>
      <c r="Z1239" s="4" t="str">
        <f>IF(R1239="C",VLOOKUP(K1239,'[1]자격증 backdata'!A:F,6,0),"비해당분야")</f>
        <v>비해당분야</v>
      </c>
      <c r="AA1239" s="4" t="str">
        <f>IF(R1239="C",SUMIF(B:B,B1239,Z:Z),"비해당분야")</f>
        <v>비해당분야</v>
      </c>
      <c r="AB1239" s="4" t="str">
        <f>IF(R1239="C",SUM(Y1239,AA1239),"비해당분야")</f>
        <v>비해당분야</v>
      </c>
      <c r="AC1239" s="4">
        <f>IF(R1239="C",AB1239,X1239)</f>
        <v>4</v>
      </c>
      <c r="AD1239" s="4">
        <f>VLOOKUP(K1239,'[1]자격증 backdata'!A:D,4,0)</f>
        <v>5</v>
      </c>
      <c r="AE1239" s="4">
        <f>IF(_xlfn.MAXIFS(AD:AD,B:B,B1239)&gt;10,10,_xlfn.MAXIFS(AD:AD,B:B,B1239))</f>
        <v>5</v>
      </c>
      <c r="AG1239" s="5">
        <f>VLOOKUP(K1239,'[1]자격증 backdata'!A:C,3,0)</f>
        <v>0</v>
      </c>
      <c r="AH1239" s="5">
        <f>COUNTIFS($B:$B,$B1239,$AG:$AG,AH$1)</f>
        <v>0</v>
      </c>
      <c r="AI1239" s="5">
        <f>COUNTIFS($B:$B,$B1239,$AG:$AG,AI$1)</f>
        <v>0</v>
      </c>
      <c r="AJ1239" s="5">
        <f>COUNTIFS($B:$B,$B1239,$AG:$AG,AJ$1)</f>
        <v>0</v>
      </c>
      <c r="AK1239" s="5">
        <f>COUNTIFS($B:$B,$B1239,$AG:$AG,AK$1)</f>
        <v>0</v>
      </c>
      <c r="AL1239" s="5">
        <f>COUNTIFS($B:$B,$B1239,$AG:$AG,AL$1)</f>
        <v>0</v>
      </c>
      <c r="AM1239" s="5">
        <f>COUNTIFS($B:$B,$B1239,$AG:$AG,AM$1)</f>
        <v>0</v>
      </c>
      <c r="AN1239" s="5">
        <f>COUNTIFS($B:$B,$B1239,$AG:$AG,AN$1)</f>
        <v>0</v>
      </c>
      <c r="AO1239" s="5">
        <f>COUNTIFS($B:$B,$B1239,$AG:$AG,AO$1)</f>
        <v>0</v>
      </c>
      <c r="AP1239" s="5">
        <f>COUNTIFS($B:$B,$B1239,$AG:$AG,AP$1)</f>
        <v>0</v>
      </c>
      <c r="AQ1239" s="5">
        <f>COUNTIFS($B:$B,$B1239,$AG:$AG,AQ$1)</f>
        <v>0</v>
      </c>
      <c r="AR1239" s="5">
        <f>COUNTIFS($B:$B,$B1239,$AG:$AG,AR$1)</f>
        <v>0</v>
      </c>
      <c r="AS1239" s="5">
        <f>COUNTIFS($B:$B,$B1239,$AG:$AG,AS$1)</f>
        <v>0</v>
      </c>
      <c r="AT1239" s="5">
        <f>COUNTIFS($B:$B,$B1239,$AG:$AG,AT$1)</f>
        <v>1</v>
      </c>
      <c r="AU1239" s="5">
        <f>COUNTIFS($B:$B,$B1239,$AG:$AG,AU$1)</f>
        <v>0</v>
      </c>
    </row>
    <row r="1240" spans="1:47" ht="15" customHeight="1" x14ac:dyDescent="0.35">
      <c r="A1240" s="6">
        <f>IF(B1239=B1240,A1239,A1239+1)</f>
        <v>417</v>
      </c>
      <c r="B1240" s="6" t="s">
        <v>4148</v>
      </c>
      <c r="C1240" s="6" t="s">
        <v>4147</v>
      </c>
      <c r="D1240" s="6" t="s">
        <v>3044</v>
      </c>
      <c r="E1240" s="6" t="s">
        <v>3043</v>
      </c>
      <c r="F1240" s="4" t="s">
        <v>7</v>
      </c>
      <c r="G1240" s="4" t="s">
        <v>8</v>
      </c>
      <c r="H1240" s="4" t="s">
        <v>7</v>
      </c>
      <c r="I1240" s="4">
        <v>2</v>
      </c>
      <c r="J1240" s="4" t="s">
        <v>106</v>
      </c>
      <c r="K1240" s="4" t="s">
        <v>3057</v>
      </c>
      <c r="L1240" s="4" t="s">
        <v>55</v>
      </c>
      <c r="M1240" s="4" t="s">
        <v>4146</v>
      </c>
      <c r="N1240" s="4" t="s">
        <v>2005</v>
      </c>
      <c r="P1240" s="4" t="s">
        <v>669</v>
      </c>
      <c r="Q1240" s="4" t="s">
        <v>1475</v>
      </c>
      <c r="R1240" s="4" t="s">
        <v>2434</v>
      </c>
      <c r="S1240" s="5" t="str">
        <f>IF(P1240="심사불필요","-",VLOOKUP(K1240,'[1]자격증 backdata'!A:G,7,0))</f>
        <v>-</v>
      </c>
      <c r="T1240" s="5" t="str">
        <f>IF(S1240="-","-",IF(COUNTIFS(B:B,B1240,S:S,"필수")&gt;0,"자격요건충족","확인필요"))</f>
        <v>-</v>
      </c>
      <c r="U1240" s="5"/>
      <c r="W1240" s="5">
        <f>IF(Q1240="4급","심사불필요",VLOOKUP(K1240,'[1]자격증 backdata'!A:B,2,0))</f>
        <v>4</v>
      </c>
      <c r="X1240" s="4">
        <f>IF(R1240="A", MIN(20, SUMIFS(W:W, B:B, B1240, R:R, "A")),IF(R1240="B", MIN(30, SUMIFS(W:W, B:B, B1240, R:R, "B")),"비해당분야"))</f>
        <v>4</v>
      </c>
      <c r="Y1240" s="4" t="str">
        <f>IF(R1240="C",MIN(30,IF(COUNTIFS(B:B,B1240,W:W,"가1")=1,25,IF(COUNTIFS(B:B,B1240,W:W,"가1")&gt;=2,30,0))+IF(COUNTIFS(B:B,B1240,W:W,"나1")&gt;=4,30,IF(COUNTIFS(B:B,B1240,W:W,"나1")=3,26,IF(COUNTIFS(B:B,B1240,W:W,"나1")=2,22,IF(COUNTIFS(B:B,B1240,W:W,"나1")=1,18,0)))))+MIN(30,IF(COUNTIFS(B:B,B1240,W:W,"가2")=1,25,IF(COUNTIFS(B:B,B1240,W:W,"가2")&gt;=2,30,0))+IF(COUNTIFS(B:B,B1240,W:W,"나2")=3,30,IF(COUNTIFS(B:B,B1240,W:W,"나2")=2,25,IF(COUNTIFS(B:B,B1240,W:W,"나2")=1,20,0)))),"비해당분야")</f>
        <v>비해당분야</v>
      </c>
      <c r="Z1240" s="4" t="str">
        <f>IF(R1240="C",VLOOKUP(K1240,'[1]자격증 backdata'!A:F,6,0),"비해당분야")</f>
        <v>비해당분야</v>
      </c>
      <c r="AA1240" s="4" t="str">
        <f>IF(R1240="C",SUMIF(B:B,B1240,Z:Z),"비해당분야")</f>
        <v>비해당분야</v>
      </c>
      <c r="AB1240" s="4" t="str">
        <f>IF(R1240="C",SUM(Y1240,AA1240),"비해당분야")</f>
        <v>비해당분야</v>
      </c>
      <c r="AC1240" s="4">
        <f>IF(R1240="C",AB1240,X1240)</f>
        <v>4</v>
      </c>
      <c r="AD1240" s="4">
        <f>VLOOKUP(K1240,'[1]자격증 backdata'!A:D,4,0)</f>
        <v>0</v>
      </c>
      <c r="AE1240" s="4">
        <f>IF(_xlfn.MAXIFS(AD:AD,B:B,B1240)&gt;10,10,_xlfn.MAXIFS(AD:AD,B:B,B1240))</f>
        <v>5</v>
      </c>
      <c r="AG1240" s="5" t="str">
        <f>VLOOKUP(K1240,'[1]자격증 backdata'!A:C,3,0)</f>
        <v>M</v>
      </c>
      <c r="AH1240" s="5">
        <f>COUNTIFS($B:$B,$B1240,$AG:$AG,AH$1)</f>
        <v>0</v>
      </c>
      <c r="AI1240" s="5">
        <f>COUNTIFS($B:$B,$B1240,$AG:$AG,AI$1)</f>
        <v>0</v>
      </c>
      <c r="AJ1240" s="5">
        <f>COUNTIFS($B:$B,$B1240,$AG:$AG,AJ$1)</f>
        <v>0</v>
      </c>
      <c r="AK1240" s="5">
        <f>COUNTIFS($B:$B,$B1240,$AG:$AG,AK$1)</f>
        <v>0</v>
      </c>
      <c r="AL1240" s="5">
        <f>COUNTIFS($B:$B,$B1240,$AG:$AG,AL$1)</f>
        <v>0</v>
      </c>
      <c r="AM1240" s="5">
        <f>COUNTIFS($B:$B,$B1240,$AG:$AG,AM$1)</f>
        <v>0</v>
      </c>
      <c r="AN1240" s="5">
        <f>COUNTIFS($B:$B,$B1240,$AG:$AG,AN$1)</f>
        <v>0</v>
      </c>
      <c r="AO1240" s="5">
        <f>COUNTIFS($B:$B,$B1240,$AG:$AG,AO$1)</f>
        <v>0</v>
      </c>
      <c r="AP1240" s="5">
        <f>COUNTIFS($B:$B,$B1240,$AG:$AG,AP$1)</f>
        <v>0</v>
      </c>
      <c r="AQ1240" s="5">
        <f>COUNTIFS($B:$B,$B1240,$AG:$AG,AQ$1)</f>
        <v>0</v>
      </c>
      <c r="AR1240" s="5">
        <f>COUNTIFS($B:$B,$B1240,$AG:$AG,AR$1)</f>
        <v>0</v>
      </c>
      <c r="AS1240" s="5">
        <f>COUNTIFS($B:$B,$B1240,$AG:$AG,AS$1)</f>
        <v>0</v>
      </c>
      <c r="AT1240" s="5">
        <f>COUNTIFS($B:$B,$B1240,$AG:$AG,AT$1)</f>
        <v>1</v>
      </c>
      <c r="AU1240" s="5">
        <f>COUNTIFS($B:$B,$B1240,$AG:$AG,AU$1)</f>
        <v>0</v>
      </c>
    </row>
    <row r="1241" spans="1:47" ht="15" customHeight="1" x14ac:dyDescent="0.35">
      <c r="A1241" s="3">
        <f>IF(B1240=B1241,A1240,A1240+1)</f>
        <v>418</v>
      </c>
      <c r="B1241" s="3" t="s">
        <v>4144</v>
      </c>
      <c r="C1241" s="3" t="s">
        <v>4143</v>
      </c>
      <c r="D1241" s="3" t="s">
        <v>3044</v>
      </c>
      <c r="E1241" s="3" t="s">
        <v>3043</v>
      </c>
      <c r="F1241" s="4" t="s">
        <v>7</v>
      </c>
      <c r="G1241" s="4" t="s">
        <v>8</v>
      </c>
      <c r="H1241" s="4" t="s">
        <v>7</v>
      </c>
      <c r="I1241" s="3">
        <v>1</v>
      </c>
      <c r="J1241" s="3" t="s">
        <v>69</v>
      </c>
      <c r="K1241" s="3" t="s">
        <v>3065</v>
      </c>
      <c r="L1241" s="3" t="s">
        <v>36</v>
      </c>
      <c r="M1241" s="3" t="s">
        <v>4145</v>
      </c>
      <c r="N1241" s="3" t="s">
        <v>328</v>
      </c>
      <c r="P1241" s="3" t="s">
        <v>669</v>
      </c>
      <c r="Q1241" s="3" t="s">
        <v>1475</v>
      </c>
      <c r="R1241" s="3" t="s">
        <v>2434</v>
      </c>
      <c r="S1241" s="2" t="str">
        <f>IF(P1241="심사불필요","-",VLOOKUP(K1241,'[1]자격증 backdata'!A:G,7,0))</f>
        <v>-</v>
      </c>
      <c r="T1241" s="2" t="str">
        <f>IF(S1241="-","-",IF(COUNTIFS(B:B,B1241,S:S,"필수")&gt;0,"자격요건충족","확인필요"))</f>
        <v>-</v>
      </c>
      <c r="U1241" s="2"/>
      <c r="W1241" s="2">
        <f>IF(Q1241="4급","심사불필요",VLOOKUP(K1241,'[1]자격증 backdata'!A:B,2,0))</f>
        <v>0</v>
      </c>
      <c r="X1241" s="3">
        <f>IF(R1241="A", MIN(20, SUMIFS(W:W, B:B, B1241, R:R, "A")),IF(R1241="B", MIN(30, SUMIFS(W:W, B:B, B1241, R:R, "B")),"비해당분야"))</f>
        <v>4</v>
      </c>
      <c r="Y1241" s="3" t="str">
        <f>IF(R1241="C",MIN(30,IF(COUNTIFS(B:B,B1241,W:W,"가1")=1,25,IF(COUNTIFS(B:B,B1241,W:W,"가1")&gt;=2,30,0))+IF(COUNTIFS(B:B,B1241,W:W,"나1")&gt;=4,30,IF(COUNTIFS(B:B,B1241,W:W,"나1")=3,26,IF(COUNTIFS(B:B,B1241,W:W,"나1")=2,22,IF(COUNTIFS(B:B,B1241,W:W,"나1")=1,18,0)))))+MIN(30,IF(COUNTIFS(B:B,B1241,W:W,"가2")=1,25,IF(COUNTIFS(B:B,B1241,W:W,"가2")&gt;=2,30,0))+IF(COUNTIFS(B:B,B1241,W:W,"나2")=3,30,IF(COUNTIFS(B:B,B1241,W:W,"나2")=2,25,IF(COUNTIFS(B:B,B1241,W:W,"나2")=1,20,0)))),"비해당분야")</f>
        <v>비해당분야</v>
      </c>
      <c r="Z1241" s="3" t="str">
        <f>IF(R1241="C",VLOOKUP(K1241,'[1]자격증 backdata'!A:F,6,0),"비해당분야")</f>
        <v>비해당분야</v>
      </c>
      <c r="AA1241" s="3" t="str">
        <f>IF(R1241="C",SUMIF(B:B,B1241,Z:Z),"비해당분야")</f>
        <v>비해당분야</v>
      </c>
      <c r="AB1241" s="3" t="str">
        <f>IF(R1241="C",SUM(Y1241,AA1241),"비해당분야")</f>
        <v>비해당분야</v>
      </c>
      <c r="AC1241" s="3">
        <f>IF(R1241="C",AB1241,X1241)</f>
        <v>4</v>
      </c>
      <c r="AD1241" s="3">
        <f>VLOOKUP(K1241,'[1]자격증 backdata'!A:D,4,0)</f>
        <v>5</v>
      </c>
      <c r="AE1241" s="3">
        <f>IF(_xlfn.MAXIFS(AD:AD,B:B,B1241)&gt;10,10,_xlfn.MAXIFS(AD:AD,B:B,B1241))</f>
        <v>5</v>
      </c>
      <c r="AG1241" s="2">
        <f>VLOOKUP(K1241,'[1]자격증 backdata'!A:C,3,0)</f>
        <v>0</v>
      </c>
      <c r="AH1241" s="2">
        <f>COUNTIFS($B:$B,$B1241,$AG:$AG,AH$1)</f>
        <v>0</v>
      </c>
      <c r="AI1241" s="2">
        <f>COUNTIFS($B:$B,$B1241,$AG:$AG,AI$1)</f>
        <v>0</v>
      </c>
      <c r="AJ1241" s="2">
        <f>COUNTIFS($B:$B,$B1241,$AG:$AG,AJ$1)</f>
        <v>0</v>
      </c>
      <c r="AK1241" s="2">
        <f>COUNTIFS($B:$B,$B1241,$AG:$AG,AK$1)</f>
        <v>0</v>
      </c>
      <c r="AL1241" s="2">
        <f>COUNTIFS($B:$B,$B1241,$AG:$AG,AL$1)</f>
        <v>0</v>
      </c>
      <c r="AM1241" s="2">
        <f>COUNTIFS($B:$B,$B1241,$AG:$AG,AM$1)</f>
        <v>0</v>
      </c>
      <c r="AN1241" s="2">
        <f>COUNTIFS($B:$B,$B1241,$AG:$AG,AN$1)</f>
        <v>0</v>
      </c>
      <c r="AO1241" s="2">
        <f>COUNTIFS($B:$B,$B1241,$AG:$AG,AO$1)</f>
        <v>0</v>
      </c>
      <c r="AP1241" s="2">
        <f>COUNTIFS($B:$B,$B1241,$AG:$AG,AP$1)</f>
        <v>0</v>
      </c>
      <c r="AQ1241" s="2">
        <f>COUNTIFS($B:$B,$B1241,$AG:$AG,AQ$1)</f>
        <v>0</v>
      </c>
      <c r="AR1241" s="2">
        <f>COUNTIFS($B:$B,$B1241,$AG:$AG,AR$1)</f>
        <v>0</v>
      </c>
      <c r="AS1241" s="2">
        <f>COUNTIFS($B:$B,$B1241,$AG:$AG,AS$1)</f>
        <v>0</v>
      </c>
      <c r="AT1241" s="2">
        <f>COUNTIFS($B:$B,$B1241,$AG:$AG,AT$1)</f>
        <v>1</v>
      </c>
      <c r="AU1241" s="2">
        <f>COUNTIFS($B:$B,$B1241,$AG:$AG,AU$1)</f>
        <v>0</v>
      </c>
    </row>
    <row r="1242" spans="1:47" ht="15" customHeight="1" x14ac:dyDescent="0.35">
      <c r="A1242" s="7">
        <f>IF(B1241=B1242,A1241,A1241+1)</f>
        <v>418</v>
      </c>
      <c r="B1242" s="7" t="s">
        <v>4144</v>
      </c>
      <c r="C1242" s="7" t="s">
        <v>4143</v>
      </c>
      <c r="D1242" s="7" t="s">
        <v>3044</v>
      </c>
      <c r="E1242" s="7" t="s">
        <v>3043</v>
      </c>
      <c r="F1242" s="4" t="s">
        <v>7</v>
      </c>
      <c r="G1242" s="4" t="s">
        <v>8</v>
      </c>
      <c r="H1242" s="4" t="s">
        <v>7</v>
      </c>
      <c r="I1242" s="3">
        <v>2</v>
      </c>
      <c r="J1242" s="3" t="s">
        <v>106</v>
      </c>
      <c r="K1242" s="3" t="s">
        <v>3057</v>
      </c>
      <c r="L1242" s="3" t="s">
        <v>55</v>
      </c>
      <c r="M1242" s="3" t="s">
        <v>4142</v>
      </c>
      <c r="N1242" s="3" t="s">
        <v>4141</v>
      </c>
      <c r="P1242" s="3" t="s">
        <v>669</v>
      </c>
      <c r="Q1242" s="3" t="s">
        <v>1475</v>
      </c>
      <c r="R1242" s="3" t="s">
        <v>2434</v>
      </c>
      <c r="S1242" s="2" t="str">
        <f>IF(P1242="심사불필요","-",VLOOKUP(K1242,'[1]자격증 backdata'!A:G,7,0))</f>
        <v>-</v>
      </c>
      <c r="T1242" s="2" t="str">
        <f>IF(S1242="-","-",IF(COUNTIFS(B:B,B1242,S:S,"필수")&gt;0,"자격요건충족","확인필요"))</f>
        <v>-</v>
      </c>
      <c r="U1242" s="2"/>
      <c r="W1242" s="2">
        <f>IF(Q1242="4급","심사불필요",VLOOKUP(K1242,'[1]자격증 backdata'!A:B,2,0))</f>
        <v>4</v>
      </c>
      <c r="X1242" s="3">
        <f>IF(R1242="A", MIN(20, SUMIFS(W:W, B:B, B1242, R:R, "A")),IF(R1242="B", MIN(30, SUMIFS(W:W, B:B, B1242, R:R, "B")),"비해당분야"))</f>
        <v>4</v>
      </c>
      <c r="Y1242" s="3" t="str">
        <f>IF(R1242="C",MIN(30,IF(COUNTIFS(B:B,B1242,W:W,"가1")=1,25,IF(COUNTIFS(B:B,B1242,W:W,"가1")&gt;=2,30,0))+IF(COUNTIFS(B:B,B1242,W:W,"나1")&gt;=4,30,IF(COUNTIFS(B:B,B1242,W:W,"나1")=3,26,IF(COUNTIFS(B:B,B1242,W:W,"나1")=2,22,IF(COUNTIFS(B:B,B1242,W:W,"나1")=1,18,0)))))+MIN(30,IF(COUNTIFS(B:B,B1242,W:W,"가2")=1,25,IF(COUNTIFS(B:B,B1242,W:W,"가2")&gt;=2,30,0))+IF(COUNTIFS(B:B,B1242,W:W,"나2")=3,30,IF(COUNTIFS(B:B,B1242,W:W,"나2")=2,25,IF(COUNTIFS(B:B,B1242,W:W,"나2")=1,20,0)))),"비해당분야")</f>
        <v>비해당분야</v>
      </c>
      <c r="Z1242" s="3" t="str">
        <f>IF(R1242="C",VLOOKUP(K1242,'[1]자격증 backdata'!A:F,6,0),"비해당분야")</f>
        <v>비해당분야</v>
      </c>
      <c r="AA1242" s="3" t="str">
        <f>IF(R1242="C",SUMIF(B:B,B1242,Z:Z),"비해당분야")</f>
        <v>비해당분야</v>
      </c>
      <c r="AB1242" s="3" t="str">
        <f>IF(R1242="C",SUM(Y1242,AA1242),"비해당분야")</f>
        <v>비해당분야</v>
      </c>
      <c r="AC1242" s="3">
        <f>IF(R1242="C",AB1242,X1242)</f>
        <v>4</v>
      </c>
      <c r="AD1242" s="3">
        <f>VLOOKUP(K1242,'[1]자격증 backdata'!A:D,4,0)</f>
        <v>0</v>
      </c>
      <c r="AE1242" s="3">
        <f>IF(_xlfn.MAXIFS(AD:AD,B:B,B1242)&gt;10,10,_xlfn.MAXIFS(AD:AD,B:B,B1242))</f>
        <v>5</v>
      </c>
      <c r="AG1242" s="2" t="str">
        <f>VLOOKUP(K1242,'[1]자격증 backdata'!A:C,3,0)</f>
        <v>M</v>
      </c>
      <c r="AH1242" s="2">
        <f>COUNTIFS($B:$B,$B1242,$AG:$AG,AH$1)</f>
        <v>0</v>
      </c>
      <c r="AI1242" s="2">
        <f>COUNTIFS($B:$B,$B1242,$AG:$AG,AI$1)</f>
        <v>0</v>
      </c>
      <c r="AJ1242" s="2">
        <f>COUNTIFS($B:$B,$B1242,$AG:$AG,AJ$1)</f>
        <v>0</v>
      </c>
      <c r="AK1242" s="2">
        <f>COUNTIFS($B:$B,$B1242,$AG:$AG,AK$1)</f>
        <v>0</v>
      </c>
      <c r="AL1242" s="2">
        <f>COUNTIFS($B:$B,$B1242,$AG:$AG,AL$1)</f>
        <v>0</v>
      </c>
      <c r="AM1242" s="2">
        <f>COUNTIFS($B:$B,$B1242,$AG:$AG,AM$1)</f>
        <v>0</v>
      </c>
      <c r="AN1242" s="2">
        <f>COUNTIFS($B:$B,$B1242,$AG:$AG,AN$1)</f>
        <v>0</v>
      </c>
      <c r="AO1242" s="2">
        <f>COUNTIFS($B:$B,$B1242,$AG:$AG,AO$1)</f>
        <v>0</v>
      </c>
      <c r="AP1242" s="2">
        <f>COUNTIFS($B:$B,$B1242,$AG:$AG,AP$1)</f>
        <v>0</v>
      </c>
      <c r="AQ1242" s="2">
        <f>COUNTIFS($B:$B,$B1242,$AG:$AG,AQ$1)</f>
        <v>0</v>
      </c>
      <c r="AR1242" s="2">
        <f>COUNTIFS($B:$B,$B1242,$AG:$AG,AR$1)</f>
        <v>0</v>
      </c>
      <c r="AS1242" s="2">
        <f>COUNTIFS($B:$B,$B1242,$AG:$AG,AS$1)</f>
        <v>0</v>
      </c>
      <c r="AT1242" s="2">
        <f>COUNTIFS($B:$B,$B1242,$AG:$AG,AT$1)</f>
        <v>1</v>
      </c>
      <c r="AU1242" s="2">
        <f>COUNTIFS($B:$B,$B1242,$AG:$AG,AU$1)</f>
        <v>0</v>
      </c>
    </row>
    <row r="1243" spans="1:47" ht="15" customHeight="1" x14ac:dyDescent="0.35">
      <c r="A1243" s="4">
        <f>IF(B1242=B1243,A1242,A1242+1)</f>
        <v>419</v>
      </c>
      <c r="B1243" s="4" t="s">
        <v>4137</v>
      </c>
      <c r="C1243" s="4" t="s">
        <v>4136</v>
      </c>
      <c r="D1243" s="4" t="s">
        <v>3044</v>
      </c>
      <c r="E1243" s="4" t="s">
        <v>3043</v>
      </c>
      <c r="F1243" s="4" t="s">
        <v>7</v>
      </c>
      <c r="G1243" s="4" t="s">
        <v>8</v>
      </c>
      <c r="H1243" s="4" t="s">
        <v>7</v>
      </c>
      <c r="I1243" s="4">
        <v>1</v>
      </c>
      <c r="J1243" s="4" t="s">
        <v>69</v>
      </c>
      <c r="K1243" s="4" t="s">
        <v>3065</v>
      </c>
      <c r="L1243" s="4" t="s">
        <v>36</v>
      </c>
      <c r="M1243" s="4" t="s">
        <v>4140</v>
      </c>
      <c r="N1243" s="4" t="s">
        <v>690</v>
      </c>
      <c r="P1243" s="4" t="s">
        <v>669</v>
      </c>
      <c r="Q1243" s="4" t="s">
        <v>1475</v>
      </c>
      <c r="R1243" s="4" t="s">
        <v>2434</v>
      </c>
      <c r="S1243" s="5" t="str">
        <f>IF(P1243="심사불필요","-",VLOOKUP(K1243,'[1]자격증 backdata'!A:G,7,0))</f>
        <v>-</v>
      </c>
      <c r="T1243" s="5" t="str">
        <f>IF(S1243="-","-",IF(COUNTIFS(B:B,B1243,S:S,"필수")&gt;0,"자격요건충족","확인필요"))</f>
        <v>-</v>
      </c>
      <c r="U1243" s="5"/>
      <c r="W1243" s="5">
        <f>IF(Q1243="4급","심사불필요",VLOOKUP(K1243,'[1]자격증 backdata'!A:B,2,0))</f>
        <v>0</v>
      </c>
      <c r="X1243" s="4">
        <f>IF(R1243="A", MIN(20, SUMIFS(W:W, B:B, B1243, R:R, "A")),IF(R1243="B", MIN(30, SUMIFS(W:W, B:B, B1243, R:R, "B")),"비해당분야"))</f>
        <v>8</v>
      </c>
      <c r="Y1243" s="4" t="str">
        <f>IF(R1243="C",MIN(30,IF(COUNTIFS(B:B,B1243,W:W,"가1")=1,25,IF(COUNTIFS(B:B,B1243,W:W,"가1")&gt;=2,30,0))+IF(COUNTIFS(B:B,B1243,W:W,"나1")&gt;=4,30,IF(COUNTIFS(B:B,B1243,W:W,"나1")=3,26,IF(COUNTIFS(B:B,B1243,W:W,"나1")=2,22,IF(COUNTIFS(B:B,B1243,W:W,"나1")=1,18,0)))))+MIN(30,IF(COUNTIFS(B:B,B1243,W:W,"가2")=1,25,IF(COUNTIFS(B:B,B1243,W:W,"가2")&gt;=2,30,0))+IF(COUNTIFS(B:B,B1243,W:W,"나2")=3,30,IF(COUNTIFS(B:B,B1243,W:W,"나2")=2,25,IF(COUNTIFS(B:B,B1243,W:W,"나2")=1,20,0)))),"비해당분야")</f>
        <v>비해당분야</v>
      </c>
      <c r="Z1243" s="4" t="str">
        <f>IF(R1243="C",VLOOKUP(K1243,'[1]자격증 backdata'!A:F,6,0),"비해당분야")</f>
        <v>비해당분야</v>
      </c>
      <c r="AA1243" s="4" t="str">
        <f>IF(R1243="C",SUMIF(B:B,B1243,Z:Z),"비해당분야")</f>
        <v>비해당분야</v>
      </c>
      <c r="AB1243" s="4" t="str">
        <f>IF(R1243="C",SUM(Y1243,AA1243),"비해당분야")</f>
        <v>비해당분야</v>
      </c>
      <c r="AC1243" s="4">
        <f>IF(R1243="C",AB1243,X1243)</f>
        <v>8</v>
      </c>
      <c r="AD1243" s="4">
        <f>VLOOKUP(K1243,'[1]자격증 backdata'!A:D,4,0)</f>
        <v>5</v>
      </c>
      <c r="AE1243" s="4">
        <f>IF(_xlfn.MAXIFS(AD:AD,B:B,B1243)&gt;10,10,_xlfn.MAXIFS(AD:AD,B:B,B1243))</f>
        <v>5</v>
      </c>
      <c r="AG1243" s="5">
        <f>VLOOKUP(K1243,'[1]자격증 backdata'!A:C,3,0)</f>
        <v>0</v>
      </c>
      <c r="AH1243" s="5">
        <f>COUNTIFS($B:$B,$B1243,$AG:$AG,AH$1)</f>
        <v>0</v>
      </c>
      <c r="AI1243" s="5">
        <f>COUNTIFS($B:$B,$B1243,$AG:$AG,AI$1)</f>
        <v>0</v>
      </c>
      <c r="AJ1243" s="5">
        <f>COUNTIFS($B:$B,$B1243,$AG:$AG,AJ$1)</f>
        <v>0</v>
      </c>
      <c r="AK1243" s="5">
        <f>COUNTIFS($B:$B,$B1243,$AG:$AG,AK$1)</f>
        <v>0</v>
      </c>
      <c r="AL1243" s="5">
        <f>COUNTIFS($B:$B,$B1243,$AG:$AG,AL$1)</f>
        <v>0</v>
      </c>
      <c r="AM1243" s="5">
        <f>COUNTIFS($B:$B,$B1243,$AG:$AG,AM$1)</f>
        <v>0</v>
      </c>
      <c r="AN1243" s="5">
        <f>COUNTIFS($B:$B,$B1243,$AG:$AG,AN$1)</f>
        <v>1</v>
      </c>
      <c r="AO1243" s="5">
        <f>COUNTIFS($B:$B,$B1243,$AG:$AG,AO$1)</f>
        <v>0</v>
      </c>
      <c r="AP1243" s="5">
        <f>COUNTIFS($B:$B,$B1243,$AG:$AG,AP$1)</f>
        <v>0</v>
      </c>
      <c r="AQ1243" s="5">
        <f>COUNTIFS($B:$B,$B1243,$AG:$AG,AQ$1)</f>
        <v>0</v>
      </c>
      <c r="AR1243" s="5">
        <f>COUNTIFS($B:$B,$B1243,$AG:$AG,AR$1)</f>
        <v>0</v>
      </c>
      <c r="AS1243" s="5">
        <f>COUNTIFS($B:$B,$B1243,$AG:$AG,AS$1)</f>
        <v>0</v>
      </c>
      <c r="AT1243" s="5">
        <f>COUNTIFS($B:$B,$B1243,$AG:$AG,AT$1)</f>
        <v>1</v>
      </c>
      <c r="AU1243" s="5">
        <f>COUNTIFS($B:$B,$B1243,$AG:$AG,AU$1)</f>
        <v>0</v>
      </c>
    </row>
    <row r="1244" spans="1:47" ht="15" customHeight="1" x14ac:dyDescent="0.35">
      <c r="A1244" s="6">
        <f>IF(B1243=B1244,A1243,A1243+1)</f>
        <v>419</v>
      </c>
      <c r="B1244" s="6" t="s">
        <v>4137</v>
      </c>
      <c r="C1244" s="6" t="s">
        <v>4136</v>
      </c>
      <c r="D1244" s="6" t="s">
        <v>3044</v>
      </c>
      <c r="E1244" s="6" t="s">
        <v>3043</v>
      </c>
      <c r="F1244" s="4" t="s">
        <v>7</v>
      </c>
      <c r="G1244" s="4" t="s">
        <v>8</v>
      </c>
      <c r="H1244" s="4" t="s">
        <v>7</v>
      </c>
      <c r="I1244" s="4">
        <v>2</v>
      </c>
      <c r="J1244" s="4" t="s">
        <v>106</v>
      </c>
      <c r="K1244" s="4" t="s">
        <v>3057</v>
      </c>
      <c r="L1244" s="4" t="s">
        <v>55</v>
      </c>
      <c r="M1244" s="4" t="s">
        <v>4139</v>
      </c>
      <c r="N1244" s="4" t="s">
        <v>4138</v>
      </c>
      <c r="P1244" s="4" t="s">
        <v>669</v>
      </c>
      <c r="Q1244" s="4" t="s">
        <v>1475</v>
      </c>
      <c r="R1244" s="4" t="s">
        <v>2434</v>
      </c>
      <c r="S1244" s="5" t="str">
        <f>IF(P1244="심사불필요","-",VLOOKUP(K1244,'[1]자격증 backdata'!A:G,7,0))</f>
        <v>-</v>
      </c>
      <c r="T1244" s="5" t="str">
        <f>IF(S1244="-","-",IF(COUNTIFS(B:B,B1244,S:S,"필수")&gt;0,"자격요건충족","확인필요"))</f>
        <v>-</v>
      </c>
      <c r="U1244" s="5"/>
      <c r="W1244" s="5">
        <f>IF(Q1244="4급","심사불필요",VLOOKUP(K1244,'[1]자격증 backdata'!A:B,2,0))</f>
        <v>4</v>
      </c>
      <c r="X1244" s="4">
        <f>IF(R1244="A", MIN(20, SUMIFS(W:W, B:B, B1244, R:R, "A")),IF(R1244="B", MIN(30, SUMIFS(W:W, B:B, B1244, R:R, "B")),"비해당분야"))</f>
        <v>8</v>
      </c>
      <c r="Y1244" s="4" t="str">
        <f>IF(R1244="C",MIN(30,IF(COUNTIFS(B:B,B1244,W:W,"가1")=1,25,IF(COUNTIFS(B:B,B1244,W:W,"가1")&gt;=2,30,0))+IF(COUNTIFS(B:B,B1244,W:W,"나1")&gt;=4,30,IF(COUNTIFS(B:B,B1244,W:W,"나1")=3,26,IF(COUNTIFS(B:B,B1244,W:W,"나1")=2,22,IF(COUNTIFS(B:B,B1244,W:W,"나1")=1,18,0)))))+MIN(30,IF(COUNTIFS(B:B,B1244,W:W,"가2")=1,25,IF(COUNTIFS(B:B,B1244,W:W,"가2")&gt;=2,30,0))+IF(COUNTIFS(B:B,B1244,W:W,"나2")=3,30,IF(COUNTIFS(B:B,B1244,W:W,"나2")=2,25,IF(COUNTIFS(B:B,B1244,W:W,"나2")=1,20,0)))),"비해당분야")</f>
        <v>비해당분야</v>
      </c>
      <c r="Z1244" s="4" t="str">
        <f>IF(R1244="C",VLOOKUP(K1244,'[1]자격증 backdata'!A:F,6,0),"비해당분야")</f>
        <v>비해당분야</v>
      </c>
      <c r="AA1244" s="4" t="str">
        <f>IF(R1244="C",SUMIF(B:B,B1244,Z:Z),"비해당분야")</f>
        <v>비해당분야</v>
      </c>
      <c r="AB1244" s="4" t="str">
        <f>IF(R1244="C",SUM(Y1244,AA1244),"비해당분야")</f>
        <v>비해당분야</v>
      </c>
      <c r="AC1244" s="4">
        <f>IF(R1244="C",AB1244,X1244)</f>
        <v>8</v>
      </c>
      <c r="AD1244" s="4">
        <f>VLOOKUP(K1244,'[1]자격증 backdata'!A:D,4,0)</f>
        <v>0</v>
      </c>
      <c r="AE1244" s="4">
        <f>IF(_xlfn.MAXIFS(AD:AD,B:B,B1244)&gt;10,10,_xlfn.MAXIFS(AD:AD,B:B,B1244))</f>
        <v>5</v>
      </c>
      <c r="AG1244" s="5" t="str">
        <f>VLOOKUP(K1244,'[1]자격증 backdata'!A:C,3,0)</f>
        <v>M</v>
      </c>
      <c r="AH1244" s="5">
        <f>COUNTIFS($B:$B,$B1244,$AG:$AG,AH$1)</f>
        <v>0</v>
      </c>
      <c r="AI1244" s="5">
        <f>COUNTIFS($B:$B,$B1244,$AG:$AG,AI$1)</f>
        <v>0</v>
      </c>
      <c r="AJ1244" s="5">
        <f>COUNTIFS($B:$B,$B1244,$AG:$AG,AJ$1)</f>
        <v>0</v>
      </c>
      <c r="AK1244" s="5">
        <f>COUNTIFS($B:$B,$B1244,$AG:$AG,AK$1)</f>
        <v>0</v>
      </c>
      <c r="AL1244" s="5">
        <f>COUNTIFS($B:$B,$B1244,$AG:$AG,AL$1)</f>
        <v>0</v>
      </c>
      <c r="AM1244" s="5">
        <f>COUNTIFS($B:$B,$B1244,$AG:$AG,AM$1)</f>
        <v>0</v>
      </c>
      <c r="AN1244" s="5">
        <f>COUNTIFS($B:$B,$B1244,$AG:$AG,AN$1)</f>
        <v>1</v>
      </c>
      <c r="AO1244" s="5">
        <f>COUNTIFS($B:$B,$B1244,$AG:$AG,AO$1)</f>
        <v>0</v>
      </c>
      <c r="AP1244" s="5">
        <f>COUNTIFS($B:$B,$B1244,$AG:$AG,AP$1)</f>
        <v>0</v>
      </c>
      <c r="AQ1244" s="5">
        <f>COUNTIFS($B:$B,$B1244,$AG:$AG,AQ$1)</f>
        <v>0</v>
      </c>
      <c r="AR1244" s="5">
        <f>COUNTIFS($B:$B,$B1244,$AG:$AG,AR$1)</f>
        <v>0</v>
      </c>
      <c r="AS1244" s="5">
        <f>COUNTIFS($B:$B,$B1244,$AG:$AG,AS$1)</f>
        <v>0</v>
      </c>
      <c r="AT1244" s="5">
        <f>COUNTIFS($B:$B,$B1244,$AG:$AG,AT$1)</f>
        <v>1</v>
      </c>
      <c r="AU1244" s="5">
        <f>COUNTIFS($B:$B,$B1244,$AG:$AG,AU$1)</f>
        <v>0</v>
      </c>
    </row>
    <row r="1245" spans="1:47" ht="15" customHeight="1" x14ac:dyDescent="0.35">
      <c r="A1245" s="6">
        <f>IF(B1244=B1245,A1244,A1244+1)</f>
        <v>419</v>
      </c>
      <c r="B1245" s="6" t="s">
        <v>4137</v>
      </c>
      <c r="C1245" s="6" t="s">
        <v>4136</v>
      </c>
      <c r="D1245" s="6" t="s">
        <v>3044</v>
      </c>
      <c r="E1245" s="6" t="s">
        <v>3043</v>
      </c>
      <c r="F1245" s="4" t="s">
        <v>7</v>
      </c>
      <c r="G1245" s="4" t="s">
        <v>8</v>
      </c>
      <c r="H1245" s="4" t="s">
        <v>7</v>
      </c>
      <c r="I1245" s="4">
        <v>3</v>
      </c>
      <c r="J1245" s="4" t="s">
        <v>633</v>
      </c>
      <c r="K1245" s="4" t="s">
        <v>3118</v>
      </c>
      <c r="L1245" s="4" t="s">
        <v>55</v>
      </c>
      <c r="M1245" s="4" t="s">
        <v>4135</v>
      </c>
      <c r="N1245" s="4" t="s">
        <v>1317</v>
      </c>
      <c r="P1245" s="4" t="s">
        <v>669</v>
      </c>
      <c r="Q1245" s="4" t="s">
        <v>1475</v>
      </c>
      <c r="R1245" s="4" t="s">
        <v>2434</v>
      </c>
      <c r="S1245" s="5" t="str">
        <f>IF(P1245="심사불필요","-",VLOOKUP(K1245,'[1]자격증 backdata'!A:G,7,0))</f>
        <v>-</v>
      </c>
      <c r="T1245" s="5" t="str">
        <f>IF(S1245="-","-",IF(COUNTIFS(B:B,B1245,S:S,"필수")&gt;0,"자격요건충족","확인필요"))</f>
        <v>-</v>
      </c>
      <c r="U1245" s="5"/>
      <c r="W1245" s="5">
        <f>IF(Q1245="4급","심사불필요",VLOOKUP(K1245,'[1]자격증 backdata'!A:B,2,0))</f>
        <v>4</v>
      </c>
      <c r="X1245" s="4">
        <f>IF(R1245="A", MIN(20, SUMIFS(W:W, B:B, B1245, R:R, "A")),IF(R1245="B", MIN(30, SUMIFS(W:W, B:B, B1245, R:R, "B")),"비해당분야"))</f>
        <v>8</v>
      </c>
      <c r="Y1245" s="4" t="str">
        <f>IF(R1245="C",MIN(30,IF(COUNTIFS(B:B,B1245,W:W,"가1")=1,25,IF(COUNTIFS(B:B,B1245,W:W,"가1")&gt;=2,30,0))+IF(COUNTIFS(B:B,B1245,W:W,"나1")&gt;=4,30,IF(COUNTIFS(B:B,B1245,W:W,"나1")=3,26,IF(COUNTIFS(B:B,B1245,W:W,"나1")=2,22,IF(COUNTIFS(B:B,B1245,W:W,"나1")=1,18,0)))))+MIN(30,IF(COUNTIFS(B:B,B1245,W:W,"가2")=1,25,IF(COUNTIFS(B:B,B1245,W:W,"가2")&gt;=2,30,0))+IF(COUNTIFS(B:B,B1245,W:W,"나2")=3,30,IF(COUNTIFS(B:B,B1245,W:W,"나2")=2,25,IF(COUNTIFS(B:B,B1245,W:W,"나2")=1,20,0)))),"비해당분야")</f>
        <v>비해당분야</v>
      </c>
      <c r="Z1245" s="4" t="str">
        <f>IF(R1245="C",VLOOKUP(K1245,'[1]자격증 backdata'!A:F,6,0),"비해당분야")</f>
        <v>비해당분야</v>
      </c>
      <c r="AA1245" s="4" t="str">
        <f>IF(R1245="C",SUMIF(B:B,B1245,Z:Z),"비해당분야")</f>
        <v>비해당분야</v>
      </c>
      <c r="AB1245" s="4" t="str">
        <f>IF(R1245="C",SUM(Y1245,AA1245),"비해당분야")</f>
        <v>비해당분야</v>
      </c>
      <c r="AC1245" s="4">
        <f>IF(R1245="C",AB1245,X1245)</f>
        <v>8</v>
      </c>
      <c r="AD1245" s="4">
        <f>VLOOKUP(K1245,'[1]자격증 backdata'!A:D,4,0)</f>
        <v>0</v>
      </c>
      <c r="AE1245" s="4">
        <f>IF(_xlfn.MAXIFS(AD:AD,B:B,B1245)&gt;10,10,_xlfn.MAXIFS(AD:AD,B:B,B1245))</f>
        <v>5</v>
      </c>
      <c r="AG1245" s="5" t="str">
        <f>VLOOKUP(K1245,'[1]자격증 backdata'!A:C,3,0)</f>
        <v>G</v>
      </c>
      <c r="AH1245" s="5">
        <f>COUNTIFS($B:$B,$B1245,$AG:$AG,AH$1)</f>
        <v>0</v>
      </c>
      <c r="AI1245" s="5">
        <f>COUNTIFS($B:$B,$B1245,$AG:$AG,AI$1)</f>
        <v>0</v>
      </c>
      <c r="AJ1245" s="5">
        <f>COUNTIFS($B:$B,$B1245,$AG:$AG,AJ$1)</f>
        <v>0</v>
      </c>
      <c r="AK1245" s="5">
        <f>COUNTIFS($B:$B,$B1245,$AG:$AG,AK$1)</f>
        <v>0</v>
      </c>
      <c r="AL1245" s="5">
        <f>COUNTIFS($B:$B,$B1245,$AG:$AG,AL$1)</f>
        <v>0</v>
      </c>
      <c r="AM1245" s="5">
        <f>COUNTIFS($B:$B,$B1245,$AG:$AG,AM$1)</f>
        <v>0</v>
      </c>
      <c r="AN1245" s="5">
        <f>COUNTIFS($B:$B,$B1245,$AG:$AG,AN$1)</f>
        <v>1</v>
      </c>
      <c r="AO1245" s="5">
        <f>COUNTIFS($B:$B,$B1245,$AG:$AG,AO$1)</f>
        <v>0</v>
      </c>
      <c r="AP1245" s="5">
        <f>COUNTIFS($B:$B,$B1245,$AG:$AG,AP$1)</f>
        <v>0</v>
      </c>
      <c r="AQ1245" s="5">
        <f>COUNTIFS($B:$B,$B1245,$AG:$AG,AQ$1)</f>
        <v>0</v>
      </c>
      <c r="AR1245" s="5">
        <f>COUNTIFS($B:$B,$B1245,$AG:$AG,AR$1)</f>
        <v>0</v>
      </c>
      <c r="AS1245" s="5">
        <f>COUNTIFS($B:$B,$B1245,$AG:$AG,AS$1)</f>
        <v>0</v>
      </c>
      <c r="AT1245" s="5">
        <f>COUNTIFS($B:$B,$B1245,$AG:$AG,AT$1)</f>
        <v>1</v>
      </c>
      <c r="AU1245" s="5">
        <f>COUNTIFS($B:$B,$B1245,$AG:$AG,AU$1)</f>
        <v>0</v>
      </c>
    </row>
    <row r="1246" spans="1:47" ht="15" customHeight="1" x14ac:dyDescent="0.35">
      <c r="A1246" s="3">
        <f>IF(B1245=B1246,A1245,A1245+1)</f>
        <v>420</v>
      </c>
      <c r="B1246" s="3" t="s">
        <v>4134</v>
      </c>
      <c r="C1246" s="3" t="s">
        <v>4133</v>
      </c>
      <c r="D1246" s="3" t="s">
        <v>3044</v>
      </c>
      <c r="E1246" s="3" t="s">
        <v>3043</v>
      </c>
      <c r="F1246" s="4" t="s">
        <v>568</v>
      </c>
      <c r="G1246" s="4" t="s">
        <v>568</v>
      </c>
      <c r="H1246" s="4" t="s">
        <v>568</v>
      </c>
      <c r="I1246" s="3">
        <v>1</v>
      </c>
      <c r="J1246" s="3" t="s">
        <v>570</v>
      </c>
      <c r="K1246" s="3" t="s">
        <v>3047</v>
      </c>
      <c r="L1246" s="3" t="s">
        <v>568</v>
      </c>
      <c r="M1246" s="3" t="s">
        <v>568</v>
      </c>
      <c r="N1246" s="3" t="s">
        <v>568</v>
      </c>
      <c r="P1246" s="3" t="s">
        <v>669</v>
      </c>
      <c r="Q1246" s="3" t="s">
        <v>1475</v>
      </c>
      <c r="R1246" s="3" t="s">
        <v>2434</v>
      </c>
      <c r="S1246" s="2" t="str">
        <f>IF(P1246="심사불필요","-",VLOOKUP(K1246,'[1]자격증 backdata'!A:G,7,0))</f>
        <v>-</v>
      </c>
      <c r="T1246" s="2" t="str">
        <f>IF(S1246="-","-",IF(COUNTIFS(B:B,B1246,S:S,"필수")&gt;0,"자격요건충족","확인필요"))</f>
        <v>-</v>
      </c>
      <c r="U1246" s="2"/>
      <c r="W1246" s="2">
        <f>IF(Q1246="4급","심사불필요",VLOOKUP(K1246,'[1]자격증 backdata'!A:B,2,0))</f>
        <v>0</v>
      </c>
      <c r="X1246" s="3">
        <f>IF(R1246="A", MIN(20, SUMIFS(W:W, B:B, B1246, R:R, "A")),IF(R1246="B", MIN(30, SUMIFS(W:W, B:B, B1246, R:R, "B")),"비해당분야"))</f>
        <v>0</v>
      </c>
      <c r="Y1246" s="3" t="str">
        <f>IF(R1246="C",MIN(30,IF(COUNTIFS(B:B,B1246,W:W,"가1")=1,25,IF(COUNTIFS(B:B,B1246,W:W,"가1")&gt;=2,30,0))+IF(COUNTIFS(B:B,B1246,W:W,"나1")&gt;=4,30,IF(COUNTIFS(B:B,B1246,W:W,"나1")=3,26,IF(COUNTIFS(B:B,B1246,W:W,"나1")=2,22,IF(COUNTIFS(B:B,B1246,W:W,"나1")=1,18,0)))))+MIN(30,IF(COUNTIFS(B:B,B1246,W:W,"가2")=1,25,IF(COUNTIFS(B:B,B1246,W:W,"가2")&gt;=2,30,0))+IF(COUNTIFS(B:B,B1246,W:W,"나2")=3,30,IF(COUNTIFS(B:B,B1246,W:W,"나2")=2,25,IF(COUNTIFS(B:B,B1246,W:W,"나2")=1,20,0)))),"비해당분야")</f>
        <v>비해당분야</v>
      </c>
      <c r="Z1246" s="3" t="str">
        <f>IF(R1246="C",VLOOKUP(K1246,'[1]자격증 backdata'!A:F,6,0),"비해당분야")</f>
        <v>비해당분야</v>
      </c>
      <c r="AA1246" s="3" t="str">
        <f>IF(R1246="C",SUMIF(B:B,B1246,Z:Z),"비해당분야")</f>
        <v>비해당분야</v>
      </c>
      <c r="AB1246" s="3" t="str">
        <f>IF(R1246="C",SUM(Y1246,AA1246),"비해당분야")</f>
        <v>비해당분야</v>
      </c>
      <c r="AC1246" s="3">
        <f>IF(R1246="C",AB1246,X1246)</f>
        <v>0</v>
      </c>
      <c r="AD1246" s="3">
        <f>VLOOKUP(K1246,'[1]자격증 backdata'!A:D,4,0)</f>
        <v>0</v>
      </c>
      <c r="AE1246" s="3">
        <f>IF(_xlfn.MAXIFS(AD:AD,B:B,B1246)&gt;10,10,_xlfn.MAXIFS(AD:AD,B:B,B1246))</f>
        <v>0</v>
      </c>
      <c r="AG1246" s="2">
        <f>VLOOKUP(K1246,'[1]자격증 backdata'!A:C,3,0)</f>
        <v>0</v>
      </c>
      <c r="AH1246" s="2">
        <f>COUNTIFS($B:$B,$B1246,$AG:$AG,AH$1)</f>
        <v>0</v>
      </c>
      <c r="AI1246" s="2">
        <f>COUNTIFS($B:$B,$B1246,$AG:$AG,AI$1)</f>
        <v>0</v>
      </c>
      <c r="AJ1246" s="2">
        <f>COUNTIFS($B:$B,$B1246,$AG:$AG,AJ$1)</f>
        <v>0</v>
      </c>
      <c r="AK1246" s="2">
        <f>COUNTIFS($B:$B,$B1246,$AG:$AG,AK$1)</f>
        <v>0</v>
      </c>
      <c r="AL1246" s="2">
        <f>COUNTIFS($B:$B,$B1246,$AG:$AG,AL$1)</f>
        <v>0</v>
      </c>
      <c r="AM1246" s="2">
        <f>COUNTIFS($B:$B,$B1246,$AG:$AG,AM$1)</f>
        <v>0</v>
      </c>
      <c r="AN1246" s="2">
        <f>COUNTIFS($B:$B,$B1246,$AG:$AG,AN$1)</f>
        <v>0</v>
      </c>
      <c r="AO1246" s="2">
        <f>COUNTIFS($B:$B,$B1246,$AG:$AG,AO$1)</f>
        <v>0</v>
      </c>
      <c r="AP1246" s="2">
        <f>COUNTIFS($B:$B,$B1246,$AG:$AG,AP$1)</f>
        <v>0</v>
      </c>
      <c r="AQ1246" s="2">
        <f>COUNTIFS($B:$B,$B1246,$AG:$AG,AQ$1)</f>
        <v>0</v>
      </c>
      <c r="AR1246" s="2">
        <f>COUNTIFS($B:$B,$B1246,$AG:$AG,AR$1)</f>
        <v>0</v>
      </c>
      <c r="AS1246" s="2">
        <f>COUNTIFS($B:$B,$B1246,$AG:$AG,AS$1)</f>
        <v>0</v>
      </c>
      <c r="AT1246" s="2">
        <f>COUNTIFS($B:$B,$B1246,$AG:$AG,AT$1)</f>
        <v>0</v>
      </c>
      <c r="AU1246" s="2">
        <f>COUNTIFS($B:$B,$B1246,$AG:$AG,AU$1)</f>
        <v>0</v>
      </c>
    </row>
    <row r="1247" spans="1:47" ht="15" customHeight="1" x14ac:dyDescent="0.35">
      <c r="A1247" s="4">
        <f>IF(B1246=B1247,A1246,A1246+1)</f>
        <v>421</v>
      </c>
      <c r="B1247" s="4" t="s">
        <v>4131</v>
      </c>
      <c r="C1247" s="4" t="s">
        <v>4130</v>
      </c>
      <c r="D1247" s="4" t="s">
        <v>3044</v>
      </c>
      <c r="E1247" s="4" t="s">
        <v>3043</v>
      </c>
      <c r="F1247" s="4" t="s">
        <v>7</v>
      </c>
      <c r="G1247" s="4" t="s">
        <v>8</v>
      </c>
      <c r="H1247" s="4" t="s">
        <v>7</v>
      </c>
      <c r="I1247" s="4">
        <v>1</v>
      </c>
      <c r="J1247" s="4" t="s">
        <v>106</v>
      </c>
      <c r="K1247" s="4" t="s">
        <v>3057</v>
      </c>
      <c r="L1247" s="4" t="s">
        <v>55</v>
      </c>
      <c r="M1247" s="4" t="s">
        <v>4132</v>
      </c>
      <c r="N1247" s="4" t="s">
        <v>1381</v>
      </c>
      <c r="P1247" s="4" t="s">
        <v>669</v>
      </c>
      <c r="Q1247" s="4" t="s">
        <v>1475</v>
      </c>
      <c r="R1247" s="4" t="s">
        <v>2434</v>
      </c>
      <c r="S1247" s="5" t="str">
        <f>IF(P1247="심사불필요","-",VLOOKUP(K1247,'[1]자격증 backdata'!A:G,7,0))</f>
        <v>-</v>
      </c>
      <c r="T1247" s="5" t="str">
        <f>IF(S1247="-","-",IF(COUNTIFS(B:B,B1247,S:S,"필수")&gt;0,"자격요건충족","확인필요"))</f>
        <v>-</v>
      </c>
      <c r="U1247" s="5"/>
      <c r="W1247" s="5">
        <f>IF(Q1247="4급","심사불필요",VLOOKUP(K1247,'[1]자격증 backdata'!A:B,2,0))</f>
        <v>4</v>
      </c>
      <c r="X1247" s="4">
        <f>IF(R1247="A", MIN(20, SUMIFS(W:W, B:B, B1247, R:R, "A")),IF(R1247="B", MIN(30, SUMIFS(W:W, B:B, B1247, R:R, "B")),"비해당분야"))</f>
        <v>4</v>
      </c>
      <c r="Y1247" s="4" t="str">
        <f>IF(R1247="C",MIN(30,IF(COUNTIFS(B:B,B1247,W:W,"가1")=1,25,IF(COUNTIFS(B:B,B1247,W:W,"가1")&gt;=2,30,0))+IF(COUNTIFS(B:B,B1247,W:W,"나1")&gt;=4,30,IF(COUNTIFS(B:B,B1247,W:W,"나1")=3,26,IF(COUNTIFS(B:B,B1247,W:W,"나1")=2,22,IF(COUNTIFS(B:B,B1247,W:W,"나1")=1,18,0)))))+MIN(30,IF(COUNTIFS(B:B,B1247,W:W,"가2")=1,25,IF(COUNTIFS(B:B,B1247,W:W,"가2")&gt;=2,30,0))+IF(COUNTIFS(B:B,B1247,W:W,"나2")=3,30,IF(COUNTIFS(B:B,B1247,W:W,"나2")=2,25,IF(COUNTIFS(B:B,B1247,W:W,"나2")=1,20,0)))),"비해당분야")</f>
        <v>비해당분야</v>
      </c>
      <c r="Z1247" s="4" t="str">
        <f>IF(R1247="C",VLOOKUP(K1247,'[1]자격증 backdata'!A:F,6,0),"비해당분야")</f>
        <v>비해당분야</v>
      </c>
      <c r="AA1247" s="4" t="str">
        <f>IF(R1247="C",SUMIF(B:B,B1247,Z:Z),"비해당분야")</f>
        <v>비해당분야</v>
      </c>
      <c r="AB1247" s="4" t="str">
        <f>IF(R1247="C",SUM(Y1247,AA1247),"비해당분야")</f>
        <v>비해당분야</v>
      </c>
      <c r="AC1247" s="4">
        <f>IF(R1247="C",AB1247,X1247)</f>
        <v>4</v>
      </c>
      <c r="AD1247" s="4">
        <f>VLOOKUP(K1247,'[1]자격증 backdata'!A:D,4,0)</f>
        <v>0</v>
      </c>
      <c r="AE1247" s="4">
        <f>IF(_xlfn.MAXIFS(AD:AD,B:B,B1247)&gt;10,10,_xlfn.MAXIFS(AD:AD,B:B,B1247))</f>
        <v>5</v>
      </c>
      <c r="AG1247" s="5" t="str">
        <f>VLOOKUP(K1247,'[1]자격증 backdata'!A:C,3,0)</f>
        <v>M</v>
      </c>
      <c r="AH1247" s="5">
        <f>COUNTIFS($B:$B,$B1247,$AG:$AG,AH$1)</f>
        <v>0</v>
      </c>
      <c r="AI1247" s="5">
        <f>COUNTIFS($B:$B,$B1247,$AG:$AG,AI$1)</f>
        <v>0</v>
      </c>
      <c r="AJ1247" s="5">
        <f>COUNTIFS($B:$B,$B1247,$AG:$AG,AJ$1)</f>
        <v>0</v>
      </c>
      <c r="AK1247" s="5">
        <f>COUNTIFS($B:$B,$B1247,$AG:$AG,AK$1)</f>
        <v>0</v>
      </c>
      <c r="AL1247" s="5">
        <f>COUNTIFS($B:$B,$B1247,$AG:$AG,AL$1)</f>
        <v>0</v>
      </c>
      <c r="AM1247" s="5">
        <f>COUNTIFS($B:$B,$B1247,$AG:$AG,AM$1)</f>
        <v>0</v>
      </c>
      <c r="AN1247" s="5">
        <f>COUNTIFS($B:$B,$B1247,$AG:$AG,AN$1)</f>
        <v>0</v>
      </c>
      <c r="AO1247" s="5">
        <f>COUNTIFS($B:$B,$B1247,$AG:$AG,AO$1)</f>
        <v>0</v>
      </c>
      <c r="AP1247" s="5">
        <f>COUNTIFS($B:$B,$B1247,$AG:$AG,AP$1)</f>
        <v>0</v>
      </c>
      <c r="AQ1247" s="5">
        <f>COUNTIFS($B:$B,$B1247,$AG:$AG,AQ$1)</f>
        <v>0</v>
      </c>
      <c r="AR1247" s="5">
        <f>COUNTIFS($B:$B,$B1247,$AG:$AG,AR$1)</f>
        <v>0</v>
      </c>
      <c r="AS1247" s="5">
        <f>COUNTIFS($B:$B,$B1247,$AG:$AG,AS$1)</f>
        <v>0</v>
      </c>
      <c r="AT1247" s="5">
        <f>COUNTIFS($B:$B,$B1247,$AG:$AG,AT$1)</f>
        <v>1</v>
      </c>
      <c r="AU1247" s="5">
        <f>COUNTIFS($B:$B,$B1247,$AG:$AG,AU$1)</f>
        <v>0</v>
      </c>
    </row>
    <row r="1248" spans="1:47" ht="15" customHeight="1" x14ac:dyDescent="0.35">
      <c r="A1248" s="6">
        <f>IF(B1247=B1248,A1247,A1247+1)</f>
        <v>421</v>
      </c>
      <c r="B1248" s="6" t="s">
        <v>4131</v>
      </c>
      <c r="C1248" s="6" t="s">
        <v>4130</v>
      </c>
      <c r="D1248" s="6" t="s">
        <v>3044</v>
      </c>
      <c r="E1248" s="6" t="s">
        <v>3043</v>
      </c>
      <c r="F1248" s="4" t="s">
        <v>7</v>
      </c>
      <c r="G1248" s="4" t="s">
        <v>8</v>
      </c>
      <c r="H1248" s="4" t="s">
        <v>7</v>
      </c>
      <c r="I1248" s="4">
        <v>2</v>
      </c>
      <c r="J1248" s="4" t="s">
        <v>69</v>
      </c>
      <c r="K1248" s="4" t="s">
        <v>3065</v>
      </c>
      <c r="L1248" s="4" t="s">
        <v>36</v>
      </c>
      <c r="M1248" s="4" t="s">
        <v>4129</v>
      </c>
      <c r="N1248" s="4" t="s">
        <v>1893</v>
      </c>
      <c r="P1248" s="4" t="s">
        <v>669</v>
      </c>
      <c r="Q1248" s="4" t="s">
        <v>1475</v>
      </c>
      <c r="R1248" s="4" t="s">
        <v>2434</v>
      </c>
      <c r="S1248" s="5" t="str">
        <f>IF(P1248="심사불필요","-",VLOOKUP(K1248,'[1]자격증 backdata'!A:G,7,0))</f>
        <v>-</v>
      </c>
      <c r="T1248" s="5" t="str">
        <f>IF(S1248="-","-",IF(COUNTIFS(B:B,B1248,S:S,"필수")&gt;0,"자격요건충족","확인필요"))</f>
        <v>-</v>
      </c>
      <c r="U1248" s="5"/>
      <c r="W1248" s="5">
        <f>IF(Q1248="4급","심사불필요",VLOOKUP(K1248,'[1]자격증 backdata'!A:B,2,0))</f>
        <v>0</v>
      </c>
      <c r="X1248" s="4">
        <f>IF(R1248="A", MIN(20, SUMIFS(W:W, B:B, B1248, R:R, "A")),IF(R1248="B", MIN(30, SUMIFS(W:W, B:B, B1248, R:R, "B")),"비해당분야"))</f>
        <v>4</v>
      </c>
      <c r="Y1248" s="4" t="str">
        <f>IF(R1248="C",MIN(30,IF(COUNTIFS(B:B,B1248,W:W,"가1")=1,25,IF(COUNTIFS(B:B,B1248,W:W,"가1")&gt;=2,30,0))+IF(COUNTIFS(B:B,B1248,W:W,"나1")&gt;=4,30,IF(COUNTIFS(B:B,B1248,W:W,"나1")=3,26,IF(COUNTIFS(B:B,B1248,W:W,"나1")=2,22,IF(COUNTIFS(B:B,B1248,W:W,"나1")=1,18,0)))))+MIN(30,IF(COUNTIFS(B:B,B1248,W:W,"가2")=1,25,IF(COUNTIFS(B:B,B1248,W:W,"가2")&gt;=2,30,0))+IF(COUNTIFS(B:B,B1248,W:W,"나2")=3,30,IF(COUNTIFS(B:B,B1248,W:W,"나2")=2,25,IF(COUNTIFS(B:B,B1248,W:W,"나2")=1,20,0)))),"비해당분야")</f>
        <v>비해당분야</v>
      </c>
      <c r="Z1248" s="4" t="str">
        <f>IF(R1248="C",VLOOKUP(K1248,'[1]자격증 backdata'!A:F,6,0),"비해당분야")</f>
        <v>비해당분야</v>
      </c>
      <c r="AA1248" s="4" t="str">
        <f>IF(R1248="C",SUMIF(B:B,B1248,Z:Z),"비해당분야")</f>
        <v>비해당분야</v>
      </c>
      <c r="AB1248" s="4" t="str">
        <f>IF(R1248="C",SUM(Y1248,AA1248),"비해당분야")</f>
        <v>비해당분야</v>
      </c>
      <c r="AC1248" s="4">
        <f>IF(R1248="C",AB1248,X1248)</f>
        <v>4</v>
      </c>
      <c r="AD1248" s="4">
        <f>VLOOKUP(K1248,'[1]자격증 backdata'!A:D,4,0)</f>
        <v>5</v>
      </c>
      <c r="AE1248" s="4">
        <f>IF(_xlfn.MAXIFS(AD:AD,B:B,B1248)&gt;10,10,_xlfn.MAXIFS(AD:AD,B:B,B1248))</f>
        <v>5</v>
      </c>
      <c r="AG1248" s="5">
        <f>VLOOKUP(K1248,'[1]자격증 backdata'!A:C,3,0)</f>
        <v>0</v>
      </c>
      <c r="AH1248" s="5">
        <f>COUNTIFS($B:$B,$B1248,$AG:$AG,AH$1)</f>
        <v>0</v>
      </c>
      <c r="AI1248" s="5">
        <f>COUNTIFS($B:$B,$B1248,$AG:$AG,AI$1)</f>
        <v>0</v>
      </c>
      <c r="AJ1248" s="5">
        <f>COUNTIFS($B:$B,$B1248,$AG:$AG,AJ$1)</f>
        <v>0</v>
      </c>
      <c r="AK1248" s="5">
        <f>COUNTIFS($B:$B,$B1248,$AG:$AG,AK$1)</f>
        <v>0</v>
      </c>
      <c r="AL1248" s="5">
        <f>COUNTIFS($B:$B,$B1248,$AG:$AG,AL$1)</f>
        <v>0</v>
      </c>
      <c r="AM1248" s="5">
        <f>COUNTIFS($B:$B,$B1248,$AG:$AG,AM$1)</f>
        <v>0</v>
      </c>
      <c r="AN1248" s="5">
        <f>COUNTIFS($B:$B,$B1248,$AG:$AG,AN$1)</f>
        <v>0</v>
      </c>
      <c r="AO1248" s="5">
        <f>COUNTIFS($B:$B,$B1248,$AG:$AG,AO$1)</f>
        <v>0</v>
      </c>
      <c r="AP1248" s="5">
        <f>COUNTIFS($B:$B,$B1248,$AG:$AG,AP$1)</f>
        <v>0</v>
      </c>
      <c r="AQ1248" s="5">
        <f>COUNTIFS($B:$B,$B1248,$AG:$AG,AQ$1)</f>
        <v>0</v>
      </c>
      <c r="AR1248" s="5">
        <f>COUNTIFS($B:$B,$B1248,$AG:$AG,AR$1)</f>
        <v>0</v>
      </c>
      <c r="AS1248" s="5">
        <f>COUNTIFS($B:$B,$B1248,$AG:$AG,AS$1)</f>
        <v>0</v>
      </c>
      <c r="AT1248" s="5">
        <f>COUNTIFS($B:$B,$B1248,$AG:$AG,AT$1)</f>
        <v>1</v>
      </c>
      <c r="AU1248" s="5">
        <f>COUNTIFS($B:$B,$B1248,$AG:$AG,AU$1)</f>
        <v>0</v>
      </c>
    </row>
    <row r="1249" spans="1:47" ht="15" customHeight="1" x14ac:dyDescent="0.35">
      <c r="A1249" s="3">
        <f>IF(B1248=B1249,A1248,A1248+1)</f>
        <v>422</v>
      </c>
      <c r="B1249" s="3" t="s">
        <v>4127</v>
      </c>
      <c r="C1249" s="3" t="s">
        <v>4126</v>
      </c>
      <c r="D1249" s="3" t="s">
        <v>3044</v>
      </c>
      <c r="E1249" s="3" t="s">
        <v>3043</v>
      </c>
      <c r="F1249" s="4" t="s">
        <v>7</v>
      </c>
      <c r="G1249" s="4" t="s">
        <v>8</v>
      </c>
      <c r="H1249" s="4" t="s">
        <v>7</v>
      </c>
      <c r="I1249" s="3">
        <v>1</v>
      </c>
      <c r="J1249" s="3" t="s">
        <v>69</v>
      </c>
      <c r="K1249" s="3" t="s">
        <v>3065</v>
      </c>
      <c r="L1249" s="3" t="s">
        <v>36</v>
      </c>
      <c r="M1249" s="3" t="s">
        <v>4128</v>
      </c>
      <c r="N1249" s="3" t="s">
        <v>2663</v>
      </c>
      <c r="P1249" s="3" t="s">
        <v>669</v>
      </c>
      <c r="Q1249" s="3" t="s">
        <v>1475</v>
      </c>
      <c r="R1249" s="3" t="s">
        <v>2434</v>
      </c>
      <c r="S1249" s="2" t="str">
        <f>IF(P1249="심사불필요","-",VLOOKUP(K1249,'[1]자격증 backdata'!A:G,7,0))</f>
        <v>-</v>
      </c>
      <c r="T1249" s="2" t="str">
        <f>IF(S1249="-","-",IF(COUNTIFS(B:B,B1249,S:S,"필수")&gt;0,"자격요건충족","확인필요"))</f>
        <v>-</v>
      </c>
      <c r="U1249" s="2"/>
      <c r="W1249" s="2">
        <f>IF(Q1249="4급","심사불필요",VLOOKUP(K1249,'[1]자격증 backdata'!A:B,2,0))</f>
        <v>0</v>
      </c>
      <c r="X1249" s="3">
        <f>IF(R1249="A", MIN(20, SUMIFS(W:W, B:B, B1249, R:R, "A")),IF(R1249="B", MIN(30, SUMIFS(W:W, B:B, B1249, R:R, "B")),"비해당분야"))</f>
        <v>4</v>
      </c>
      <c r="Y1249" s="3" t="str">
        <f>IF(R1249="C",MIN(30,IF(COUNTIFS(B:B,B1249,W:W,"가1")=1,25,IF(COUNTIFS(B:B,B1249,W:W,"가1")&gt;=2,30,0))+IF(COUNTIFS(B:B,B1249,W:W,"나1")&gt;=4,30,IF(COUNTIFS(B:B,B1249,W:W,"나1")=3,26,IF(COUNTIFS(B:B,B1249,W:W,"나1")=2,22,IF(COUNTIFS(B:B,B1249,W:W,"나1")=1,18,0)))))+MIN(30,IF(COUNTIFS(B:B,B1249,W:W,"가2")=1,25,IF(COUNTIFS(B:B,B1249,W:W,"가2")&gt;=2,30,0))+IF(COUNTIFS(B:B,B1249,W:W,"나2")=3,30,IF(COUNTIFS(B:B,B1249,W:W,"나2")=2,25,IF(COUNTIFS(B:B,B1249,W:W,"나2")=1,20,0)))),"비해당분야")</f>
        <v>비해당분야</v>
      </c>
      <c r="Z1249" s="3" t="str">
        <f>IF(R1249="C",VLOOKUP(K1249,'[1]자격증 backdata'!A:F,6,0),"비해당분야")</f>
        <v>비해당분야</v>
      </c>
      <c r="AA1249" s="3" t="str">
        <f>IF(R1249="C",SUMIF(B:B,B1249,Z:Z),"비해당분야")</f>
        <v>비해당분야</v>
      </c>
      <c r="AB1249" s="3" t="str">
        <f>IF(R1249="C",SUM(Y1249,AA1249),"비해당분야")</f>
        <v>비해당분야</v>
      </c>
      <c r="AC1249" s="3">
        <f>IF(R1249="C",AB1249,X1249)</f>
        <v>4</v>
      </c>
      <c r="AD1249" s="3">
        <f>VLOOKUP(K1249,'[1]자격증 backdata'!A:D,4,0)</f>
        <v>5</v>
      </c>
      <c r="AE1249" s="3">
        <f>IF(_xlfn.MAXIFS(AD:AD,B:B,B1249)&gt;10,10,_xlfn.MAXIFS(AD:AD,B:B,B1249))</f>
        <v>5</v>
      </c>
      <c r="AG1249" s="2">
        <f>VLOOKUP(K1249,'[1]자격증 backdata'!A:C,3,0)</f>
        <v>0</v>
      </c>
      <c r="AH1249" s="2">
        <f>COUNTIFS($B:$B,$B1249,$AG:$AG,AH$1)</f>
        <v>0</v>
      </c>
      <c r="AI1249" s="2">
        <f>COUNTIFS($B:$B,$B1249,$AG:$AG,AI$1)</f>
        <v>0</v>
      </c>
      <c r="AJ1249" s="2">
        <f>COUNTIFS($B:$B,$B1249,$AG:$AG,AJ$1)</f>
        <v>0</v>
      </c>
      <c r="AK1249" s="2">
        <f>COUNTIFS($B:$B,$B1249,$AG:$AG,AK$1)</f>
        <v>0</v>
      </c>
      <c r="AL1249" s="2">
        <f>COUNTIFS($B:$B,$B1249,$AG:$AG,AL$1)</f>
        <v>0</v>
      </c>
      <c r="AM1249" s="2">
        <f>COUNTIFS($B:$B,$B1249,$AG:$AG,AM$1)</f>
        <v>0</v>
      </c>
      <c r="AN1249" s="2">
        <f>COUNTIFS($B:$B,$B1249,$AG:$AG,AN$1)</f>
        <v>0</v>
      </c>
      <c r="AO1249" s="2">
        <f>COUNTIFS($B:$B,$B1249,$AG:$AG,AO$1)</f>
        <v>0</v>
      </c>
      <c r="AP1249" s="2">
        <f>COUNTIFS($B:$B,$B1249,$AG:$AG,AP$1)</f>
        <v>0</v>
      </c>
      <c r="AQ1249" s="2">
        <f>COUNTIFS($B:$B,$B1249,$AG:$AG,AQ$1)</f>
        <v>0</v>
      </c>
      <c r="AR1249" s="2">
        <f>COUNTIFS($B:$B,$B1249,$AG:$AG,AR$1)</f>
        <v>0</v>
      </c>
      <c r="AS1249" s="2">
        <f>COUNTIFS($B:$B,$B1249,$AG:$AG,AS$1)</f>
        <v>0</v>
      </c>
      <c r="AT1249" s="2">
        <f>COUNTIFS($B:$B,$B1249,$AG:$AG,AT$1)</f>
        <v>1</v>
      </c>
      <c r="AU1249" s="2">
        <f>COUNTIFS($B:$B,$B1249,$AG:$AG,AU$1)</f>
        <v>0</v>
      </c>
    </row>
    <row r="1250" spans="1:47" ht="15" customHeight="1" x14ac:dyDescent="0.35">
      <c r="A1250" s="7">
        <f>IF(B1249=B1250,A1249,A1249+1)</f>
        <v>422</v>
      </c>
      <c r="B1250" s="7" t="s">
        <v>4127</v>
      </c>
      <c r="C1250" s="7" t="s">
        <v>4126</v>
      </c>
      <c r="D1250" s="7" t="s">
        <v>3044</v>
      </c>
      <c r="E1250" s="7" t="s">
        <v>3043</v>
      </c>
      <c r="F1250" s="4" t="s">
        <v>7</v>
      </c>
      <c r="G1250" s="4" t="s">
        <v>8</v>
      </c>
      <c r="H1250" s="4" t="s">
        <v>7</v>
      </c>
      <c r="I1250" s="3">
        <v>2</v>
      </c>
      <c r="J1250" s="3" t="s">
        <v>106</v>
      </c>
      <c r="K1250" s="3" t="s">
        <v>3057</v>
      </c>
      <c r="L1250" s="3" t="s">
        <v>55</v>
      </c>
      <c r="M1250" s="3" t="s">
        <v>4125</v>
      </c>
      <c r="N1250" s="3" t="s">
        <v>1417</v>
      </c>
      <c r="P1250" s="3" t="s">
        <v>669</v>
      </c>
      <c r="Q1250" s="3" t="s">
        <v>1475</v>
      </c>
      <c r="R1250" s="3" t="s">
        <v>2434</v>
      </c>
      <c r="S1250" s="2" t="str">
        <f>IF(P1250="심사불필요","-",VLOOKUP(K1250,'[1]자격증 backdata'!A:G,7,0))</f>
        <v>-</v>
      </c>
      <c r="T1250" s="2" t="str">
        <f>IF(S1250="-","-",IF(COUNTIFS(B:B,B1250,S:S,"필수")&gt;0,"자격요건충족","확인필요"))</f>
        <v>-</v>
      </c>
      <c r="U1250" s="2"/>
      <c r="W1250" s="2">
        <f>IF(Q1250="4급","심사불필요",VLOOKUP(K1250,'[1]자격증 backdata'!A:B,2,0))</f>
        <v>4</v>
      </c>
      <c r="X1250" s="3">
        <f>IF(R1250="A", MIN(20, SUMIFS(W:W, B:B, B1250, R:R, "A")),IF(R1250="B", MIN(30, SUMIFS(W:W, B:B, B1250, R:R, "B")),"비해당분야"))</f>
        <v>4</v>
      </c>
      <c r="Y1250" s="3" t="str">
        <f>IF(R1250="C",MIN(30,IF(COUNTIFS(B:B,B1250,W:W,"가1")=1,25,IF(COUNTIFS(B:B,B1250,W:W,"가1")&gt;=2,30,0))+IF(COUNTIFS(B:B,B1250,W:W,"나1")&gt;=4,30,IF(COUNTIFS(B:B,B1250,W:W,"나1")=3,26,IF(COUNTIFS(B:B,B1250,W:W,"나1")=2,22,IF(COUNTIFS(B:B,B1250,W:W,"나1")=1,18,0)))))+MIN(30,IF(COUNTIFS(B:B,B1250,W:W,"가2")=1,25,IF(COUNTIFS(B:B,B1250,W:W,"가2")&gt;=2,30,0))+IF(COUNTIFS(B:B,B1250,W:W,"나2")=3,30,IF(COUNTIFS(B:B,B1250,W:W,"나2")=2,25,IF(COUNTIFS(B:B,B1250,W:W,"나2")=1,20,0)))),"비해당분야")</f>
        <v>비해당분야</v>
      </c>
      <c r="Z1250" s="3" t="str">
        <f>IF(R1250="C",VLOOKUP(K1250,'[1]자격증 backdata'!A:F,6,0),"비해당분야")</f>
        <v>비해당분야</v>
      </c>
      <c r="AA1250" s="3" t="str">
        <f>IF(R1250="C",SUMIF(B:B,B1250,Z:Z),"비해당분야")</f>
        <v>비해당분야</v>
      </c>
      <c r="AB1250" s="3" t="str">
        <f>IF(R1250="C",SUM(Y1250,AA1250),"비해당분야")</f>
        <v>비해당분야</v>
      </c>
      <c r="AC1250" s="3">
        <f>IF(R1250="C",AB1250,X1250)</f>
        <v>4</v>
      </c>
      <c r="AD1250" s="3">
        <f>VLOOKUP(K1250,'[1]자격증 backdata'!A:D,4,0)</f>
        <v>0</v>
      </c>
      <c r="AE1250" s="3">
        <f>IF(_xlfn.MAXIFS(AD:AD,B:B,B1250)&gt;10,10,_xlfn.MAXIFS(AD:AD,B:B,B1250))</f>
        <v>5</v>
      </c>
      <c r="AG1250" s="2" t="str">
        <f>VLOOKUP(K1250,'[1]자격증 backdata'!A:C,3,0)</f>
        <v>M</v>
      </c>
      <c r="AH1250" s="2">
        <f>COUNTIFS($B:$B,$B1250,$AG:$AG,AH$1)</f>
        <v>0</v>
      </c>
      <c r="AI1250" s="2">
        <f>COUNTIFS($B:$B,$B1250,$AG:$AG,AI$1)</f>
        <v>0</v>
      </c>
      <c r="AJ1250" s="2">
        <f>COUNTIFS($B:$B,$B1250,$AG:$AG,AJ$1)</f>
        <v>0</v>
      </c>
      <c r="AK1250" s="2">
        <f>COUNTIFS($B:$B,$B1250,$AG:$AG,AK$1)</f>
        <v>0</v>
      </c>
      <c r="AL1250" s="2">
        <f>COUNTIFS($B:$B,$B1250,$AG:$AG,AL$1)</f>
        <v>0</v>
      </c>
      <c r="AM1250" s="2">
        <f>COUNTIFS($B:$B,$B1250,$AG:$AG,AM$1)</f>
        <v>0</v>
      </c>
      <c r="AN1250" s="2">
        <f>COUNTIFS($B:$B,$B1250,$AG:$AG,AN$1)</f>
        <v>0</v>
      </c>
      <c r="AO1250" s="2">
        <f>COUNTIFS($B:$B,$B1250,$AG:$AG,AO$1)</f>
        <v>0</v>
      </c>
      <c r="AP1250" s="2">
        <f>COUNTIFS($B:$B,$B1250,$AG:$AG,AP$1)</f>
        <v>0</v>
      </c>
      <c r="AQ1250" s="2">
        <f>COUNTIFS($B:$B,$B1250,$AG:$AG,AQ$1)</f>
        <v>0</v>
      </c>
      <c r="AR1250" s="2">
        <f>COUNTIFS($B:$B,$B1250,$AG:$AG,AR$1)</f>
        <v>0</v>
      </c>
      <c r="AS1250" s="2">
        <f>COUNTIFS($B:$B,$B1250,$AG:$AG,AS$1)</f>
        <v>0</v>
      </c>
      <c r="AT1250" s="2">
        <f>COUNTIFS($B:$B,$B1250,$AG:$AG,AT$1)</f>
        <v>1</v>
      </c>
      <c r="AU1250" s="2">
        <f>COUNTIFS($B:$B,$B1250,$AG:$AG,AU$1)</f>
        <v>0</v>
      </c>
    </row>
    <row r="1251" spans="1:47" ht="15" customHeight="1" x14ac:dyDescent="0.35">
      <c r="A1251" s="4">
        <f>IF(B1250=B1251,A1250,A1250+1)</f>
        <v>423</v>
      </c>
      <c r="B1251" s="4" t="s">
        <v>4124</v>
      </c>
      <c r="C1251" s="4" t="s">
        <v>4123</v>
      </c>
      <c r="D1251" s="4" t="s">
        <v>3044</v>
      </c>
      <c r="E1251" s="4" t="s">
        <v>3043</v>
      </c>
      <c r="F1251" s="4" t="s">
        <v>7</v>
      </c>
      <c r="G1251" s="4" t="s">
        <v>8</v>
      </c>
      <c r="H1251" s="4" t="s">
        <v>7</v>
      </c>
      <c r="I1251" s="4">
        <v>1</v>
      </c>
      <c r="J1251" s="4" t="s">
        <v>69</v>
      </c>
      <c r="K1251" s="4" t="s">
        <v>3065</v>
      </c>
      <c r="L1251" s="4" t="s">
        <v>36</v>
      </c>
      <c r="M1251" s="4" t="s">
        <v>4122</v>
      </c>
      <c r="N1251" s="4" t="s">
        <v>784</v>
      </c>
      <c r="P1251" s="4" t="s">
        <v>669</v>
      </c>
      <c r="Q1251" s="4" t="s">
        <v>1475</v>
      </c>
      <c r="R1251" s="4" t="s">
        <v>2434</v>
      </c>
      <c r="S1251" s="5" t="str">
        <f>IF(P1251="심사불필요","-",VLOOKUP(K1251,'[1]자격증 backdata'!A:G,7,0))</f>
        <v>-</v>
      </c>
      <c r="T1251" s="5" t="str">
        <f>IF(S1251="-","-",IF(COUNTIFS(B:B,B1251,S:S,"필수")&gt;0,"자격요건충족","확인필요"))</f>
        <v>-</v>
      </c>
      <c r="U1251" s="5"/>
      <c r="W1251" s="5">
        <f>IF(Q1251="4급","심사불필요",VLOOKUP(K1251,'[1]자격증 backdata'!A:B,2,0))</f>
        <v>0</v>
      </c>
      <c r="X1251" s="4">
        <f>IF(R1251="A", MIN(20, SUMIFS(W:W, B:B, B1251, R:R, "A")),IF(R1251="B", MIN(30, SUMIFS(W:W, B:B, B1251, R:R, "B")),"비해당분야"))</f>
        <v>0</v>
      </c>
      <c r="Y1251" s="4" t="str">
        <f>IF(R1251="C",MIN(30,IF(COUNTIFS(B:B,B1251,W:W,"가1")=1,25,IF(COUNTIFS(B:B,B1251,W:W,"가1")&gt;=2,30,0))+IF(COUNTIFS(B:B,B1251,W:W,"나1")&gt;=4,30,IF(COUNTIFS(B:B,B1251,W:W,"나1")=3,26,IF(COUNTIFS(B:B,B1251,W:W,"나1")=2,22,IF(COUNTIFS(B:B,B1251,W:W,"나1")=1,18,0)))))+MIN(30,IF(COUNTIFS(B:B,B1251,W:W,"가2")=1,25,IF(COUNTIFS(B:B,B1251,W:W,"가2")&gt;=2,30,0))+IF(COUNTIFS(B:B,B1251,W:W,"나2")=3,30,IF(COUNTIFS(B:B,B1251,W:W,"나2")=2,25,IF(COUNTIFS(B:B,B1251,W:W,"나2")=1,20,0)))),"비해당분야")</f>
        <v>비해당분야</v>
      </c>
      <c r="Z1251" s="4" t="str">
        <f>IF(R1251="C",VLOOKUP(K1251,'[1]자격증 backdata'!A:F,6,0),"비해당분야")</f>
        <v>비해당분야</v>
      </c>
      <c r="AA1251" s="4" t="str">
        <f>IF(R1251="C",SUMIF(B:B,B1251,Z:Z),"비해당분야")</f>
        <v>비해당분야</v>
      </c>
      <c r="AB1251" s="4" t="str">
        <f>IF(R1251="C",SUM(Y1251,AA1251),"비해당분야")</f>
        <v>비해당분야</v>
      </c>
      <c r="AC1251" s="4">
        <f>IF(R1251="C",AB1251,X1251)</f>
        <v>0</v>
      </c>
      <c r="AD1251" s="4">
        <f>VLOOKUP(K1251,'[1]자격증 backdata'!A:D,4,0)</f>
        <v>5</v>
      </c>
      <c r="AE1251" s="4">
        <f>IF(_xlfn.MAXIFS(AD:AD,B:B,B1251)&gt;10,10,_xlfn.MAXIFS(AD:AD,B:B,B1251))</f>
        <v>5</v>
      </c>
      <c r="AG1251" s="5">
        <f>VLOOKUP(K1251,'[1]자격증 backdata'!A:C,3,0)</f>
        <v>0</v>
      </c>
      <c r="AH1251" s="5">
        <f>COUNTIFS($B:$B,$B1251,$AG:$AG,AH$1)</f>
        <v>0</v>
      </c>
      <c r="AI1251" s="5">
        <f>COUNTIFS($B:$B,$B1251,$AG:$AG,AI$1)</f>
        <v>0</v>
      </c>
      <c r="AJ1251" s="5">
        <f>COUNTIFS($B:$B,$B1251,$AG:$AG,AJ$1)</f>
        <v>0</v>
      </c>
      <c r="AK1251" s="5">
        <f>COUNTIFS($B:$B,$B1251,$AG:$AG,AK$1)</f>
        <v>0</v>
      </c>
      <c r="AL1251" s="5">
        <f>COUNTIFS($B:$B,$B1251,$AG:$AG,AL$1)</f>
        <v>0</v>
      </c>
      <c r="AM1251" s="5">
        <f>COUNTIFS($B:$B,$B1251,$AG:$AG,AM$1)</f>
        <v>0</v>
      </c>
      <c r="AN1251" s="5">
        <f>COUNTIFS($B:$B,$B1251,$AG:$AG,AN$1)</f>
        <v>0</v>
      </c>
      <c r="AO1251" s="5">
        <f>COUNTIFS($B:$B,$B1251,$AG:$AG,AO$1)</f>
        <v>0</v>
      </c>
      <c r="AP1251" s="5">
        <f>COUNTIFS($B:$B,$B1251,$AG:$AG,AP$1)</f>
        <v>0</v>
      </c>
      <c r="AQ1251" s="5">
        <f>COUNTIFS($B:$B,$B1251,$AG:$AG,AQ$1)</f>
        <v>0</v>
      </c>
      <c r="AR1251" s="5">
        <f>COUNTIFS($B:$B,$B1251,$AG:$AG,AR$1)</f>
        <v>0</v>
      </c>
      <c r="AS1251" s="5">
        <f>COUNTIFS($B:$B,$B1251,$AG:$AG,AS$1)</f>
        <v>0</v>
      </c>
      <c r="AT1251" s="5">
        <f>COUNTIFS($B:$B,$B1251,$AG:$AG,AT$1)</f>
        <v>0</v>
      </c>
      <c r="AU1251" s="5">
        <f>COUNTIFS($B:$B,$B1251,$AG:$AG,AU$1)</f>
        <v>0</v>
      </c>
    </row>
    <row r="1252" spans="1:47" ht="15" customHeight="1" x14ac:dyDescent="0.35">
      <c r="A1252" s="3">
        <f>IF(B1251=B1252,A1251,A1251+1)</f>
        <v>424</v>
      </c>
      <c r="B1252" s="3" t="s">
        <v>4119</v>
      </c>
      <c r="C1252" s="3" t="s">
        <v>4118</v>
      </c>
      <c r="D1252" s="3" t="s">
        <v>3044</v>
      </c>
      <c r="E1252" s="3" t="s">
        <v>3043</v>
      </c>
      <c r="F1252" s="4" t="s">
        <v>7</v>
      </c>
      <c r="G1252" s="4" t="s">
        <v>8</v>
      </c>
      <c r="H1252" s="4" t="s">
        <v>7</v>
      </c>
      <c r="I1252" s="3">
        <v>1</v>
      </c>
      <c r="J1252" s="3" t="s">
        <v>633</v>
      </c>
      <c r="K1252" s="3" t="s">
        <v>3118</v>
      </c>
      <c r="L1252" s="3" t="s">
        <v>55</v>
      </c>
      <c r="M1252" s="3" t="s">
        <v>4121</v>
      </c>
      <c r="N1252" s="3" t="s">
        <v>4120</v>
      </c>
      <c r="P1252" s="3" t="s">
        <v>669</v>
      </c>
      <c r="Q1252" s="3" t="s">
        <v>1475</v>
      </c>
      <c r="R1252" s="3" t="s">
        <v>2434</v>
      </c>
      <c r="S1252" s="2" t="str">
        <f>IF(P1252="심사불필요","-",VLOOKUP(K1252,'[1]자격증 backdata'!A:G,7,0))</f>
        <v>-</v>
      </c>
      <c r="T1252" s="2" t="str">
        <f>IF(S1252="-","-",IF(COUNTIFS(B:B,B1252,S:S,"필수")&gt;0,"자격요건충족","확인필요"))</f>
        <v>-</v>
      </c>
      <c r="U1252" s="2"/>
      <c r="W1252" s="2">
        <f>IF(Q1252="4급","심사불필요",VLOOKUP(K1252,'[1]자격증 backdata'!A:B,2,0))</f>
        <v>4</v>
      </c>
      <c r="X1252" s="3">
        <f>IF(R1252="A", MIN(20, SUMIFS(W:W, B:B, B1252, R:R, "A")),IF(R1252="B", MIN(30, SUMIFS(W:W, B:B, B1252, R:R, "B")),"비해당분야"))</f>
        <v>4</v>
      </c>
      <c r="Y1252" s="3" t="str">
        <f>IF(R1252="C",MIN(30,IF(COUNTIFS(B:B,B1252,W:W,"가1")=1,25,IF(COUNTIFS(B:B,B1252,W:W,"가1")&gt;=2,30,0))+IF(COUNTIFS(B:B,B1252,W:W,"나1")&gt;=4,30,IF(COUNTIFS(B:B,B1252,W:W,"나1")=3,26,IF(COUNTIFS(B:B,B1252,W:W,"나1")=2,22,IF(COUNTIFS(B:B,B1252,W:W,"나1")=1,18,0)))))+MIN(30,IF(COUNTIFS(B:B,B1252,W:W,"가2")=1,25,IF(COUNTIFS(B:B,B1252,W:W,"가2")&gt;=2,30,0))+IF(COUNTIFS(B:B,B1252,W:W,"나2")=3,30,IF(COUNTIFS(B:B,B1252,W:W,"나2")=2,25,IF(COUNTIFS(B:B,B1252,W:W,"나2")=1,20,0)))),"비해당분야")</f>
        <v>비해당분야</v>
      </c>
      <c r="Z1252" s="3" t="str">
        <f>IF(R1252="C",VLOOKUP(K1252,'[1]자격증 backdata'!A:F,6,0),"비해당분야")</f>
        <v>비해당분야</v>
      </c>
      <c r="AA1252" s="3" t="str">
        <f>IF(R1252="C",SUMIF(B:B,B1252,Z:Z),"비해당분야")</f>
        <v>비해당분야</v>
      </c>
      <c r="AB1252" s="3" t="str">
        <f>IF(R1252="C",SUM(Y1252,AA1252),"비해당분야")</f>
        <v>비해당분야</v>
      </c>
      <c r="AC1252" s="3">
        <f>IF(R1252="C",AB1252,X1252)</f>
        <v>4</v>
      </c>
      <c r="AD1252" s="3">
        <f>VLOOKUP(K1252,'[1]자격증 backdata'!A:D,4,0)</f>
        <v>0</v>
      </c>
      <c r="AE1252" s="3">
        <f>IF(_xlfn.MAXIFS(AD:AD,B:B,B1252)&gt;10,10,_xlfn.MAXIFS(AD:AD,B:B,B1252))</f>
        <v>5</v>
      </c>
      <c r="AG1252" s="2" t="str">
        <f>VLOOKUP(K1252,'[1]자격증 backdata'!A:C,3,0)</f>
        <v>G</v>
      </c>
      <c r="AH1252" s="2">
        <f>COUNTIFS($B:$B,$B1252,$AG:$AG,AH$1)</f>
        <v>0</v>
      </c>
      <c r="AI1252" s="2">
        <f>COUNTIFS($B:$B,$B1252,$AG:$AG,AI$1)</f>
        <v>0</v>
      </c>
      <c r="AJ1252" s="2">
        <f>COUNTIFS($B:$B,$B1252,$AG:$AG,AJ$1)</f>
        <v>0</v>
      </c>
      <c r="AK1252" s="2">
        <f>COUNTIFS($B:$B,$B1252,$AG:$AG,AK$1)</f>
        <v>0</v>
      </c>
      <c r="AL1252" s="2">
        <f>COUNTIFS($B:$B,$B1252,$AG:$AG,AL$1)</f>
        <v>0</v>
      </c>
      <c r="AM1252" s="2">
        <f>COUNTIFS($B:$B,$B1252,$AG:$AG,AM$1)</f>
        <v>0</v>
      </c>
      <c r="AN1252" s="2">
        <f>COUNTIFS($B:$B,$B1252,$AG:$AG,AN$1)</f>
        <v>1</v>
      </c>
      <c r="AO1252" s="2">
        <f>COUNTIFS($B:$B,$B1252,$AG:$AG,AO$1)</f>
        <v>0</v>
      </c>
      <c r="AP1252" s="2">
        <f>COUNTIFS($B:$B,$B1252,$AG:$AG,AP$1)</f>
        <v>0</v>
      </c>
      <c r="AQ1252" s="2">
        <f>COUNTIFS($B:$B,$B1252,$AG:$AG,AQ$1)</f>
        <v>0</v>
      </c>
      <c r="AR1252" s="2">
        <f>COUNTIFS($B:$B,$B1252,$AG:$AG,AR$1)</f>
        <v>0</v>
      </c>
      <c r="AS1252" s="2">
        <f>COUNTIFS($B:$B,$B1252,$AG:$AG,AS$1)</f>
        <v>0</v>
      </c>
      <c r="AT1252" s="2">
        <f>COUNTIFS($B:$B,$B1252,$AG:$AG,AT$1)</f>
        <v>0</v>
      </c>
      <c r="AU1252" s="2">
        <f>COUNTIFS($B:$B,$B1252,$AG:$AG,AU$1)</f>
        <v>0</v>
      </c>
    </row>
    <row r="1253" spans="1:47" ht="15" customHeight="1" x14ac:dyDescent="0.35">
      <c r="A1253" s="7">
        <f>IF(B1252=B1253,A1252,A1252+1)</f>
        <v>424</v>
      </c>
      <c r="B1253" s="7" t="s">
        <v>4119</v>
      </c>
      <c r="C1253" s="7" t="s">
        <v>4118</v>
      </c>
      <c r="D1253" s="7" t="s">
        <v>3044</v>
      </c>
      <c r="E1253" s="7" t="s">
        <v>3043</v>
      </c>
      <c r="F1253" s="4" t="s">
        <v>7</v>
      </c>
      <c r="G1253" s="4" t="s">
        <v>8</v>
      </c>
      <c r="H1253" s="4" t="s">
        <v>7</v>
      </c>
      <c r="I1253" s="3">
        <v>2</v>
      </c>
      <c r="J1253" s="3" t="s">
        <v>69</v>
      </c>
      <c r="K1253" s="3" t="s">
        <v>3065</v>
      </c>
      <c r="L1253" s="3" t="s">
        <v>36</v>
      </c>
      <c r="M1253" s="3" t="s">
        <v>4117</v>
      </c>
      <c r="N1253" s="3" t="s">
        <v>340</v>
      </c>
      <c r="P1253" s="3" t="s">
        <v>669</v>
      </c>
      <c r="Q1253" s="3" t="s">
        <v>1475</v>
      </c>
      <c r="R1253" s="3" t="s">
        <v>2434</v>
      </c>
      <c r="S1253" s="2" t="str">
        <f>IF(P1253="심사불필요","-",VLOOKUP(K1253,'[1]자격증 backdata'!A:G,7,0))</f>
        <v>-</v>
      </c>
      <c r="T1253" s="2" t="str">
        <f>IF(S1253="-","-",IF(COUNTIFS(B:B,B1253,S:S,"필수")&gt;0,"자격요건충족","확인필요"))</f>
        <v>-</v>
      </c>
      <c r="U1253" s="2"/>
      <c r="W1253" s="2">
        <f>IF(Q1253="4급","심사불필요",VLOOKUP(K1253,'[1]자격증 backdata'!A:B,2,0))</f>
        <v>0</v>
      </c>
      <c r="X1253" s="3">
        <f>IF(R1253="A", MIN(20, SUMIFS(W:W, B:B, B1253, R:R, "A")),IF(R1253="B", MIN(30, SUMIFS(W:W, B:B, B1253, R:R, "B")),"비해당분야"))</f>
        <v>4</v>
      </c>
      <c r="Y1253" s="3" t="str">
        <f>IF(R1253="C",MIN(30,IF(COUNTIFS(B:B,B1253,W:W,"가1")=1,25,IF(COUNTIFS(B:B,B1253,W:W,"가1")&gt;=2,30,0))+IF(COUNTIFS(B:B,B1253,W:W,"나1")&gt;=4,30,IF(COUNTIFS(B:B,B1253,W:W,"나1")=3,26,IF(COUNTIFS(B:B,B1253,W:W,"나1")=2,22,IF(COUNTIFS(B:B,B1253,W:W,"나1")=1,18,0)))))+MIN(30,IF(COUNTIFS(B:B,B1253,W:W,"가2")=1,25,IF(COUNTIFS(B:B,B1253,W:W,"가2")&gt;=2,30,0))+IF(COUNTIFS(B:B,B1253,W:W,"나2")=3,30,IF(COUNTIFS(B:B,B1253,W:W,"나2")=2,25,IF(COUNTIFS(B:B,B1253,W:W,"나2")=1,20,0)))),"비해당분야")</f>
        <v>비해당분야</v>
      </c>
      <c r="Z1253" s="3" t="str">
        <f>IF(R1253="C",VLOOKUP(K1253,'[1]자격증 backdata'!A:F,6,0),"비해당분야")</f>
        <v>비해당분야</v>
      </c>
      <c r="AA1253" s="3" t="str">
        <f>IF(R1253="C",SUMIF(B:B,B1253,Z:Z),"비해당분야")</f>
        <v>비해당분야</v>
      </c>
      <c r="AB1253" s="3" t="str">
        <f>IF(R1253="C",SUM(Y1253,AA1253),"비해당분야")</f>
        <v>비해당분야</v>
      </c>
      <c r="AC1253" s="3">
        <f>IF(R1253="C",AB1253,X1253)</f>
        <v>4</v>
      </c>
      <c r="AD1253" s="3">
        <f>VLOOKUP(K1253,'[1]자격증 backdata'!A:D,4,0)</f>
        <v>5</v>
      </c>
      <c r="AE1253" s="3">
        <f>IF(_xlfn.MAXIFS(AD:AD,B:B,B1253)&gt;10,10,_xlfn.MAXIFS(AD:AD,B:B,B1253))</f>
        <v>5</v>
      </c>
      <c r="AG1253" s="2">
        <f>VLOOKUP(K1253,'[1]자격증 backdata'!A:C,3,0)</f>
        <v>0</v>
      </c>
      <c r="AH1253" s="2">
        <f>COUNTIFS($B:$B,$B1253,$AG:$AG,AH$1)</f>
        <v>0</v>
      </c>
      <c r="AI1253" s="2">
        <f>COUNTIFS($B:$B,$B1253,$AG:$AG,AI$1)</f>
        <v>0</v>
      </c>
      <c r="AJ1253" s="2">
        <f>COUNTIFS($B:$B,$B1253,$AG:$AG,AJ$1)</f>
        <v>0</v>
      </c>
      <c r="AK1253" s="2">
        <f>COUNTIFS($B:$B,$B1253,$AG:$AG,AK$1)</f>
        <v>0</v>
      </c>
      <c r="AL1253" s="2">
        <f>COUNTIFS($B:$B,$B1253,$AG:$AG,AL$1)</f>
        <v>0</v>
      </c>
      <c r="AM1253" s="2">
        <f>COUNTIFS($B:$B,$B1253,$AG:$AG,AM$1)</f>
        <v>0</v>
      </c>
      <c r="AN1253" s="2">
        <f>COUNTIFS($B:$B,$B1253,$AG:$AG,AN$1)</f>
        <v>1</v>
      </c>
      <c r="AO1253" s="2">
        <f>COUNTIFS($B:$B,$B1253,$AG:$AG,AO$1)</f>
        <v>0</v>
      </c>
      <c r="AP1253" s="2">
        <f>COUNTIFS($B:$B,$B1253,$AG:$AG,AP$1)</f>
        <v>0</v>
      </c>
      <c r="AQ1253" s="2">
        <f>COUNTIFS($B:$B,$B1253,$AG:$AG,AQ$1)</f>
        <v>0</v>
      </c>
      <c r="AR1253" s="2">
        <f>COUNTIFS($B:$B,$B1253,$AG:$AG,AR$1)</f>
        <v>0</v>
      </c>
      <c r="AS1253" s="2">
        <f>COUNTIFS($B:$B,$B1253,$AG:$AG,AS$1)</f>
        <v>0</v>
      </c>
      <c r="AT1253" s="2">
        <f>COUNTIFS($B:$B,$B1253,$AG:$AG,AT$1)</f>
        <v>0</v>
      </c>
      <c r="AU1253" s="2">
        <f>COUNTIFS($B:$B,$B1253,$AG:$AG,AU$1)</f>
        <v>0</v>
      </c>
    </row>
    <row r="1254" spans="1:47" ht="15" customHeight="1" x14ac:dyDescent="0.35">
      <c r="A1254" s="4">
        <f>IF(B1253=B1254,A1253,A1253+1)</f>
        <v>425</v>
      </c>
      <c r="B1254" s="4" t="s">
        <v>4114</v>
      </c>
      <c r="C1254" s="4" t="s">
        <v>4113</v>
      </c>
      <c r="D1254" s="4" t="s">
        <v>3044</v>
      </c>
      <c r="E1254" s="4" t="s">
        <v>3043</v>
      </c>
      <c r="F1254" s="4" t="s">
        <v>7</v>
      </c>
      <c r="G1254" s="4" t="s">
        <v>8</v>
      </c>
      <c r="H1254" s="4" t="s">
        <v>7</v>
      </c>
      <c r="I1254" s="4">
        <v>1</v>
      </c>
      <c r="J1254" s="4" t="s">
        <v>106</v>
      </c>
      <c r="K1254" s="4" t="s">
        <v>3057</v>
      </c>
      <c r="L1254" s="4" t="s">
        <v>55</v>
      </c>
      <c r="M1254" s="4" t="s">
        <v>4116</v>
      </c>
      <c r="N1254" s="4" t="s">
        <v>4115</v>
      </c>
      <c r="P1254" s="4" t="s">
        <v>669</v>
      </c>
      <c r="Q1254" s="4" t="s">
        <v>1475</v>
      </c>
      <c r="R1254" s="4" t="s">
        <v>2434</v>
      </c>
      <c r="S1254" s="5" t="str">
        <f>IF(P1254="심사불필요","-",VLOOKUP(K1254,'[1]자격증 backdata'!A:G,7,0))</f>
        <v>-</v>
      </c>
      <c r="T1254" s="5" t="str">
        <f>IF(S1254="-","-",IF(COUNTIFS(B:B,B1254,S:S,"필수")&gt;0,"자격요건충족","확인필요"))</f>
        <v>-</v>
      </c>
      <c r="U1254" s="5"/>
      <c r="W1254" s="5">
        <f>IF(Q1254="4급","심사불필요",VLOOKUP(K1254,'[1]자격증 backdata'!A:B,2,0))</f>
        <v>4</v>
      </c>
      <c r="X1254" s="4">
        <f>IF(R1254="A", MIN(20, SUMIFS(W:W, B:B, B1254, R:R, "A")),IF(R1254="B", MIN(30, SUMIFS(W:W, B:B, B1254, R:R, "B")),"비해당분야"))</f>
        <v>4</v>
      </c>
      <c r="Y1254" s="4" t="str">
        <f>IF(R1254="C",MIN(30,IF(COUNTIFS(B:B,B1254,W:W,"가1")=1,25,IF(COUNTIFS(B:B,B1254,W:W,"가1")&gt;=2,30,0))+IF(COUNTIFS(B:B,B1254,W:W,"나1")&gt;=4,30,IF(COUNTIFS(B:B,B1254,W:W,"나1")=3,26,IF(COUNTIFS(B:B,B1254,W:W,"나1")=2,22,IF(COUNTIFS(B:B,B1254,W:W,"나1")=1,18,0)))))+MIN(30,IF(COUNTIFS(B:B,B1254,W:W,"가2")=1,25,IF(COUNTIFS(B:B,B1254,W:W,"가2")&gt;=2,30,0))+IF(COUNTIFS(B:B,B1254,W:W,"나2")=3,30,IF(COUNTIFS(B:B,B1254,W:W,"나2")=2,25,IF(COUNTIFS(B:B,B1254,W:W,"나2")=1,20,0)))),"비해당분야")</f>
        <v>비해당분야</v>
      </c>
      <c r="Z1254" s="4" t="str">
        <f>IF(R1254="C",VLOOKUP(K1254,'[1]자격증 backdata'!A:F,6,0),"비해당분야")</f>
        <v>비해당분야</v>
      </c>
      <c r="AA1254" s="4" t="str">
        <f>IF(R1254="C",SUMIF(B:B,B1254,Z:Z),"비해당분야")</f>
        <v>비해당분야</v>
      </c>
      <c r="AB1254" s="4" t="str">
        <f>IF(R1254="C",SUM(Y1254,AA1254),"비해당분야")</f>
        <v>비해당분야</v>
      </c>
      <c r="AC1254" s="4">
        <f>IF(R1254="C",AB1254,X1254)</f>
        <v>4</v>
      </c>
      <c r="AD1254" s="4">
        <f>VLOOKUP(K1254,'[1]자격증 backdata'!A:D,4,0)</f>
        <v>0</v>
      </c>
      <c r="AE1254" s="4">
        <f>IF(_xlfn.MAXIFS(AD:AD,B:B,B1254)&gt;10,10,_xlfn.MAXIFS(AD:AD,B:B,B1254))</f>
        <v>5</v>
      </c>
      <c r="AG1254" s="5" t="str">
        <f>VLOOKUP(K1254,'[1]자격증 backdata'!A:C,3,0)</f>
        <v>M</v>
      </c>
      <c r="AH1254" s="5">
        <f>COUNTIFS($B:$B,$B1254,$AG:$AG,AH$1)</f>
        <v>0</v>
      </c>
      <c r="AI1254" s="5">
        <f>COUNTIFS($B:$B,$B1254,$AG:$AG,AI$1)</f>
        <v>0</v>
      </c>
      <c r="AJ1254" s="5">
        <f>COUNTIFS($B:$B,$B1254,$AG:$AG,AJ$1)</f>
        <v>0</v>
      </c>
      <c r="AK1254" s="5">
        <f>COUNTIFS($B:$B,$B1254,$AG:$AG,AK$1)</f>
        <v>0</v>
      </c>
      <c r="AL1254" s="5">
        <f>COUNTIFS($B:$B,$B1254,$AG:$AG,AL$1)</f>
        <v>0</v>
      </c>
      <c r="AM1254" s="5">
        <f>COUNTIFS($B:$B,$B1254,$AG:$AG,AM$1)</f>
        <v>0</v>
      </c>
      <c r="AN1254" s="5">
        <f>COUNTIFS($B:$B,$B1254,$AG:$AG,AN$1)</f>
        <v>0</v>
      </c>
      <c r="AO1254" s="5">
        <f>COUNTIFS($B:$B,$B1254,$AG:$AG,AO$1)</f>
        <v>0</v>
      </c>
      <c r="AP1254" s="5">
        <f>COUNTIFS($B:$B,$B1254,$AG:$AG,AP$1)</f>
        <v>0</v>
      </c>
      <c r="AQ1254" s="5">
        <f>COUNTIFS($B:$B,$B1254,$AG:$AG,AQ$1)</f>
        <v>0</v>
      </c>
      <c r="AR1254" s="5">
        <f>COUNTIFS($B:$B,$B1254,$AG:$AG,AR$1)</f>
        <v>0</v>
      </c>
      <c r="AS1254" s="5">
        <f>COUNTIFS($B:$B,$B1254,$AG:$AG,AS$1)</f>
        <v>0</v>
      </c>
      <c r="AT1254" s="5">
        <f>COUNTIFS($B:$B,$B1254,$AG:$AG,AT$1)</f>
        <v>1</v>
      </c>
      <c r="AU1254" s="5">
        <f>COUNTIFS($B:$B,$B1254,$AG:$AG,AU$1)</f>
        <v>0</v>
      </c>
    </row>
    <row r="1255" spans="1:47" ht="15" customHeight="1" x14ac:dyDescent="0.35">
      <c r="A1255" s="6">
        <f>IF(B1254=B1255,A1254,A1254+1)</f>
        <v>425</v>
      </c>
      <c r="B1255" s="6" t="s">
        <v>4114</v>
      </c>
      <c r="C1255" s="6" t="s">
        <v>4113</v>
      </c>
      <c r="D1255" s="6" t="s">
        <v>3044</v>
      </c>
      <c r="E1255" s="6" t="s">
        <v>3043</v>
      </c>
      <c r="F1255" s="4" t="s">
        <v>7</v>
      </c>
      <c r="G1255" s="4" t="s">
        <v>8</v>
      </c>
      <c r="H1255" s="4" t="s">
        <v>7</v>
      </c>
      <c r="I1255" s="4">
        <v>2</v>
      </c>
      <c r="J1255" s="4" t="s">
        <v>69</v>
      </c>
      <c r="K1255" s="4" t="s">
        <v>3065</v>
      </c>
      <c r="L1255" s="4" t="s">
        <v>36</v>
      </c>
      <c r="M1255" s="4" t="s">
        <v>4112</v>
      </c>
      <c r="N1255" s="4" t="s">
        <v>1201</v>
      </c>
      <c r="P1255" s="4" t="s">
        <v>669</v>
      </c>
      <c r="Q1255" s="4" t="s">
        <v>1475</v>
      </c>
      <c r="R1255" s="4" t="s">
        <v>2434</v>
      </c>
      <c r="S1255" s="5" t="str">
        <f>IF(P1255="심사불필요","-",VLOOKUP(K1255,'[1]자격증 backdata'!A:G,7,0))</f>
        <v>-</v>
      </c>
      <c r="T1255" s="5" t="str">
        <f>IF(S1255="-","-",IF(COUNTIFS(B:B,B1255,S:S,"필수")&gt;0,"자격요건충족","확인필요"))</f>
        <v>-</v>
      </c>
      <c r="U1255" s="5"/>
      <c r="W1255" s="5">
        <f>IF(Q1255="4급","심사불필요",VLOOKUP(K1255,'[1]자격증 backdata'!A:B,2,0))</f>
        <v>0</v>
      </c>
      <c r="X1255" s="4">
        <f>IF(R1255="A", MIN(20, SUMIFS(W:W, B:B, B1255, R:R, "A")),IF(R1255="B", MIN(30, SUMIFS(W:W, B:B, B1255, R:R, "B")),"비해당분야"))</f>
        <v>4</v>
      </c>
      <c r="Y1255" s="4" t="str">
        <f>IF(R1255="C",MIN(30,IF(COUNTIFS(B:B,B1255,W:W,"가1")=1,25,IF(COUNTIFS(B:B,B1255,W:W,"가1")&gt;=2,30,0))+IF(COUNTIFS(B:B,B1255,W:W,"나1")&gt;=4,30,IF(COUNTIFS(B:B,B1255,W:W,"나1")=3,26,IF(COUNTIFS(B:B,B1255,W:W,"나1")=2,22,IF(COUNTIFS(B:B,B1255,W:W,"나1")=1,18,0)))))+MIN(30,IF(COUNTIFS(B:B,B1255,W:W,"가2")=1,25,IF(COUNTIFS(B:B,B1255,W:W,"가2")&gt;=2,30,0))+IF(COUNTIFS(B:B,B1255,W:W,"나2")=3,30,IF(COUNTIFS(B:B,B1255,W:W,"나2")=2,25,IF(COUNTIFS(B:B,B1255,W:W,"나2")=1,20,0)))),"비해당분야")</f>
        <v>비해당분야</v>
      </c>
      <c r="Z1255" s="4" t="str">
        <f>IF(R1255="C",VLOOKUP(K1255,'[1]자격증 backdata'!A:F,6,0),"비해당분야")</f>
        <v>비해당분야</v>
      </c>
      <c r="AA1255" s="4" t="str">
        <f>IF(R1255="C",SUMIF(B:B,B1255,Z:Z),"비해당분야")</f>
        <v>비해당분야</v>
      </c>
      <c r="AB1255" s="4" t="str">
        <f>IF(R1255="C",SUM(Y1255,AA1255),"비해당분야")</f>
        <v>비해당분야</v>
      </c>
      <c r="AC1255" s="4">
        <f>IF(R1255="C",AB1255,X1255)</f>
        <v>4</v>
      </c>
      <c r="AD1255" s="4">
        <f>VLOOKUP(K1255,'[1]자격증 backdata'!A:D,4,0)</f>
        <v>5</v>
      </c>
      <c r="AE1255" s="4">
        <f>IF(_xlfn.MAXIFS(AD:AD,B:B,B1255)&gt;10,10,_xlfn.MAXIFS(AD:AD,B:B,B1255))</f>
        <v>5</v>
      </c>
      <c r="AG1255" s="5">
        <f>VLOOKUP(K1255,'[1]자격증 backdata'!A:C,3,0)</f>
        <v>0</v>
      </c>
      <c r="AH1255" s="5">
        <f>COUNTIFS($B:$B,$B1255,$AG:$AG,AH$1)</f>
        <v>0</v>
      </c>
      <c r="AI1255" s="5">
        <f>COUNTIFS($B:$B,$B1255,$AG:$AG,AI$1)</f>
        <v>0</v>
      </c>
      <c r="AJ1255" s="5">
        <f>COUNTIFS($B:$B,$B1255,$AG:$AG,AJ$1)</f>
        <v>0</v>
      </c>
      <c r="AK1255" s="5">
        <f>COUNTIFS($B:$B,$B1255,$AG:$AG,AK$1)</f>
        <v>0</v>
      </c>
      <c r="AL1255" s="5">
        <f>COUNTIFS($B:$B,$B1255,$AG:$AG,AL$1)</f>
        <v>0</v>
      </c>
      <c r="AM1255" s="5">
        <f>COUNTIFS($B:$B,$B1255,$AG:$AG,AM$1)</f>
        <v>0</v>
      </c>
      <c r="AN1255" s="5">
        <f>COUNTIFS($B:$B,$B1255,$AG:$AG,AN$1)</f>
        <v>0</v>
      </c>
      <c r="AO1255" s="5">
        <f>COUNTIFS($B:$B,$B1255,$AG:$AG,AO$1)</f>
        <v>0</v>
      </c>
      <c r="AP1255" s="5">
        <f>COUNTIFS($B:$B,$B1255,$AG:$AG,AP$1)</f>
        <v>0</v>
      </c>
      <c r="AQ1255" s="5">
        <f>COUNTIFS($B:$B,$B1255,$AG:$AG,AQ$1)</f>
        <v>0</v>
      </c>
      <c r="AR1255" s="5">
        <f>COUNTIFS($B:$B,$B1255,$AG:$AG,AR$1)</f>
        <v>0</v>
      </c>
      <c r="AS1255" s="5">
        <f>COUNTIFS($B:$B,$B1255,$AG:$AG,AS$1)</f>
        <v>0</v>
      </c>
      <c r="AT1255" s="5">
        <f>COUNTIFS($B:$B,$B1255,$AG:$AG,AT$1)</f>
        <v>1</v>
      </c>
      <c r="AU1255" s="5">
        <f>COUNTIFS($B:$B,$B1255,$AG:$AG,AU$1)</f>
        <v>0</v>
      </c>
    </row>
    <row r="1256" spans="1:47" ht="15" customHeight="1" x14ac:dyDescent="0.35">
      <c r="A1256" s="3">
        <f>IF(B1255=B1256,A1255,A1255+1)</f>
        <v>426</v>
      </c>
      <c r="B1256" s="3" t="s">
        <v>4109</v>
      </c>
      <c r="C1256" s="3" t="s">
        <v>4108</v>
      </c>
      <c r="D1256" s="3" t="s">
        <v>3044</v>
      </c>
      <c r="E1256" s="3" t="s">
        <v>3043</v>
      </c>
      <c r="F1256" s="4" t="s">
        <v>7</v>
      </c>
      <c r="G1256" s="4" t="s">
        <v>8</v>
      </c>
      <c r="H1256" s="4" t="s">
        <v>7</v>
      </c>
      <c r="I1256" s="3">
        <v>1</v>
      </c>
      <c r="J1256" s="3" t="s">
        <v>1970</v>
      </c>
      <c r="K1256" s="3" t="s">
        <v>3092</v>
      </c>
      <c r="L1256" s="3" t="s">
        <v>348</v>
      </c>
      <c r="M1256" s="3" t="s">
        <v>4111</v>
      </c>
      <c r="N1256" s="3" t="s">
        <v>894</v>
      </c>
      <c r="P1256" s="3" t="s">
        <v>669</v>
      </c>
      <c r="Q1256" s="3" t="s">
        <v>1475</v>
      </c>
      <c r="R1256" s="3" t="s">
        <v>2434</v>
      </c>
      <c r="S1256" s="2" t="str">
        <f>IF(P1256="심사불필요","-",VLOOKUP(K1256,'[1]자격증 backdata'!A:G,7,0))</f>
        <v>-</v>
      </c>
      <c r="T1256" s="2" t="str">
        <f>IF(S1256="-","-",IF(COUNTIFS(B:B,B1256,S:S,"필수")&gt;0,"자격요건충족","확인필요"))</f>
        <v>-</v>
      </c>
      <c r="U1256" s="2"/>
      <c r="W1256" s="2">
        <f>IF(Q1256="4급","심사불필요",VLOOKUP(K1256,'[1]자격증 backdata'!A:B,2,0))</f>
        <v>4</v>
      </c>
      <c r="X1256" s="3">
        <f>IF(R1256="A", MIN(20, SUMIFS(W:W, B:B, B1256, R:R, "A")),IF(R1256="B", MIN(30, SUMIFS(W:W, B:B, B1256, R:R, "B")),"비해당분야"))</f>
        <v>8</v>
      </c>
      <c r="Y1256" s="3" t="str">
        <f>IF(R1256="C",MIN(30,IF(COUNTIFS(B:B,B1256,W:W,"가1")=1,25,IF(COUNTIFS(B:B,B1256,W:W,"가1")&gt;=2,30,0))+IF(COUNTIFS(B:B,B1256,W:W,"나1")&gt;=4,30,IF(COUNTIFS(B:B,B1256,W:W,"나1")=3,26,IF(COUNTIFS(B:B,B1256,W:W,"나1")=2,22,IF(COUNTIFS(B:B,B1256,W:W,"나1")=1,18,0)))))+MIN(30,IF(COUNTIFS(B:B,B1256,W:W,"가2")=1,25,IF(COUNTIFS(B:B,B1256,W:W,"가2")&gt;=2,30,0))+IF(COUNTIFS(B:B,B1256,W:W,"나2")=3,30,IF(COUNTIFS(B:B,B1256,W:W,"나2")=2,25,IF(COUNTIFS(B:B,B1256,W:W,"나2")=1,20,0)))),"비해당분야")</f>
        <v>비해당분야</v>
      </c>
      <c r="Z1256" s="3" t="str">
        <f>IF(R1256="C",VLOOKUP(K1256,'[1]자격증 backdata'!A:F,6,0),"비해당분야")</f>
        <v>비해당분야</v>
      </c>
      <c r="AA1256" s="3" t="str">
        <f>IF(R1256="C",SUMIF(B:B,B1256,Z:Z),"비해당분야")</f>
        <v>비해당분야</v>
      </c>
      <c r="AB1256" s="3" t="str">
        <f>IF(R1256="C",SUM(Y1256,AA1256),"비해당분야")</f>
        <v>비해당분야</v>
      </c>
      <c r="AC1256" s="3">
        <f>IF(R1256="C",AB1256,X1256)</f>
        <v>8</v>
      </c>
      <c r="AD1256" s="3">
        <f>VLOOKUP(K1256,'[1]자격증 backdata'!A:D,4,0)</f>
        <v>0</v>
      </c>
      <c r="AE1256" s="3">
        <f>IF(_xlfn.MAXIFS(AD:AD,B:B,B1256)&gt;10,10,_xlfn.MAXIFS(AD:AD,B:B,B1256))</f>
        <v>5</v>
      </c>
      <c r="AG1256" s="2">
        <f>VLOOKUP(K1256,'[1]자격증 backdata'!A:C,3,0)</f>
        <v>0</v>
      </c>
      <c r="AH1256" s="2">
        <f>COUNTIFS($B:$B,$B1256,$AG:$AG,AH$1)</f>
        <v>0</v>
      </c>
      <c r="AI1256" s="2">
        <f>COUNTIFS($B:$B,$B1256,$AG:$AG,AI$1)</f>
        <v>0</v>
      </c>
      <c r="AJ1256" s="2">
        <f>COUNTIFS($B:$B,$B1256,$AG:$AG,AJ$1)</f>
        <v>0</v>
      </c>
      <c r="AK1256" s="2">
        <f>COUNTIFS($B:$B,$B1256,$AG:$AG,AK$1)</f>
        <v>0</v>
      </c>
      <c r="AL1256" s="2">
        <f>COUNTIFS($B:$B,$B1256,$AG:$AG,AL$1)</f>
        <v>0</v>
      </c>
      <c r="AM1256" s="2">
        <f>COUNTIFS($B:$B,$B1256,$AG:$AG,AM$1)</f>
        <v>0</v>
      </c>
      <c r="AN1256" s="2">
        <f>COUNTIFS($B:$B,$B1256,$AG:$AG,AN$1)</f>
        <v>0</v>
      </c>
      <c r="AO1256" s="2">
        <f>COUNTIFS($B:$B,$B1256,$AG:$AG,AO$1)</f>
        <v>0</v>
      </c>
      <c r="AP1256" s="2">
        <f>COUNTIFS($B:$B,$B1256,$AG:$AG,AP$1)</f>
        <v>0</v>
      </c>
      <c r="AQ1256" s="2">
        <f>COUNTIFS($B:$B,$B1256,$AG:$AG,AQ$1)</f>
        <v>0</v>
      </c>
      <c r="AR1256" s="2">
        <f>COUNTIFS($B:$B,$B1256,$AG:$AG,AR$1)</f>
        <v>0</v>
      </c>
      <c r="AS1256" s="2">
        <f>COUNTIFS($B:$B,$B1256,$AG:$AG,AS$1)</f>
        <v>0</v>
      </c>
      <c r="AT1256" s="2">
        <f>COUNTIFS($B:$B,$B1256,$AG:$AG,AT$1)</f>
        <v>1</v>
      </c>
      <c r="AU1256" s="2">
        <f>COUNTIFS($B:$B,$B1256,$AG:$AG,AU$1)</f>
        <v>0</v>
      </c>
    </row>
    <row r="1257" spans="1:47" ht="15" customHeight="1" x14ac:dyDescent="0.35">
      <c r="A1257" s="7">
        <f>IF(B1256=B1257,A1256,A1256+1)</f>
        <v>426</v>
      </c>
      <c r="B1257" s="7" t="s">
        <v>4109</v>
      </c>
      <c r="C1257" s="7" t="s">
        <v>4108</v>
      </c>
      <c r="D1257" s="7" t="s">
        <v>3044</v>
      </c>
      <c r="E1257" s="7" t="s">
        <v>3043</v>
      </c>
      <c r="F1257" s="4" t="s">
        <v>7</v>
      </c>
      <c r="G1257" s="4" t="s">
        <v>8</v>
      </c>
      <c r="H1257" s="4" t="s">
        <v>7</v>
      </c>
      <c r="I1257" s="3">
        <v>2</v>
      </c>
      <c r="J1257" s="3" t="s">
        <v>69</v>
      </c>
      <c r="K1257" s="3" t="s">
        <v>3065</v>
      </c>
      <c r="L1257" s="3" t="s">
        <v>36</v>
      </c>
      <c r="M1257" s="3" t="s">
        <v>4110</v>
      </c>
      <c r="N1257" s="3" t="s">
        <v>138</v>
      </c>
      <c r="P1257" s="3" t="s">
        <v>669</v>
      </c>
      <c r="Q1257" s="3" t="s">
        <v>1475</v>
      </c>
      <c r="R1257" s="3" t="s">
        <v>2434</v>
      </c>
      <c r="S1257" s="2" t="str">
        <f>IF(P1257="심사불필요","-",VLOOKUP(K1257,'[1]자격증 backdata'!A:G,7,0))</f>
        <v>-</v>
      </c>
      <c r="T1257" s="2" t="str">
        <f>IF(S1257="-","-",IF(COUNTIFS(B:B,B1257,S:S,"필수")&gt;0,"자격요건충족","확인필요"))</f>
        <v>-</v>
      </c>
      <c r="U1257" s="2"/>
      <c r="W1257" s="2">
        <f>IF(Q1257="4급","심사불필요",VLOOKUP(K1257,'[1]자격증 backdata'!A:B,2,0))</f>
        <v>0</v>
      </c>
      <c r="X1257" s="3">
        <f>IF(R1257="A", MIN(20, SUMIFS(W:W, B:B, B1257, R:R, "A")),IF(R1257="B", MIN(30, SUMIFS(W:W, B:B, B1257, R:R, "B")),"비해당분야"))</f>
        <v>8</v>
      </c>
      <c r="Y1257" s="3" t="str">
        <f>IF(R1257="C",MIN(30,IF(COUNTIFS(B:B,B1257,W:W,"가1")=1,25,IF(COUNTIFS(B:B,B1257,W:W,"가1")&gt;=2,30,0))+IF(COUNTIFS(B:B,B1257,W:W,"나1")&gt;=4,30,IF(COUNTIFS(B:B,B1257,W:W,"나1")=3,26,IF(COUNTIFS(B:B,B1257,W:W,"나1")=2,22,IF(COUNTIFS(B:B,B1257,W:W,"나1")=1,18,0)))))+MIN(30,IF(COUNTIFS(B:B,B1257,W:W,"가2")=1,25,IF(COUNTIFS(B:B,B1257,W:W,"가2")&gt;=2,30,0))+IF(COUNTIFS(B:B,B1257,W:W,"나2")=3,30,IF(COUNTIFS(B:B,B1257,W:W,"나2")=2,25,IF(COUNTIFS(B:B,B1257,W:W,"나2")=1,20,0)))),"비해당분야")</f>
        <v>비해당분야</v>
      </c>
      <c r="Z1257" s="3" t="str">
        <f>IF(R1257="C",VLOOKUP(K1257,'[1]자격증 backdata'!A:F,6,0),"비해당분야")</f>
        <v>비해당분야</v>
      </c>
      <c r="AA1257" s="3" t="str">
        <f>IF(R1257="C",SUMIF(B:B,B1257,Z:Z),"비해당분야")</f>
        <v>비해당분야</v>
      </c>
      <c r="AB1257" s="3" t="str">
        <f>IF(R1257="C",SUM(Y1257,AA1257),"비해당분야")</f>
        <v>비해당분야</v>
      </c>
      <c r="AC1257" s="3">
        <f>IF(R1257="C",AB1257,X1257)</f>
        <v>8</v>
      </c>
      <c r="AD1257" s="3">
        <f>VLOOKUP(K1257,'[1]자격증 backdata'!A:D,4,0)</f>
        <v>5</v>
      </c>
      <c r="AE1257" s="3">
        <f>IF(_xlfn.MAXIFS(AD:AD,B:B,B1257)&gt;10,10,_xlfn.MAXIFS(AD:AD,B:B,B1257))</f>
        <v>5</v>
      </c>
      <c r="AG1257" s="2">
        <f>VLOOKUP(K1257,'[1]자격증 backdata'!A:C,3,0)</f>
        <v>0</v>
      </c>
      <c r="AH1257" s="2">
        <f>COUNTIFS($B:$B,$B1257,$AG:$AG,AH$1)</f>
        <v>0</v>
      </c>
      <c r="AI1257" s="2">
        <f>COUNTIFS($B:$B,$B1257,$AG:$AG,AI$1)</f>
        <v>0</v>
      </c>
      <c r="AJ1257" s="2">
        <f>COUNTIFS($B:$B,$B1257,$AG:$AG,AJ$1)</f>
        <v>0</v>
      </c>
      <c r="AK1257" s="2">
        <f>COUNTIFS($B:$B,$B1257,$AG:$AG,AK$1)</f>
        <v>0</v>
      </c>
      <c r="AL1257" s="2">
        <f>COUNTIFS($B:$B,$B1257,$AG:$AG,AL$1)</f>
        <v>0</v>
      </c>
      <c r="AM1257" s="2">
        <f>COUNTIFS($B:$B,$B1257,$AG:$AG,AM$1)</f>
        <v>0</v>
      </c>
      <c r="AN1257" s="2">
        <f>COUNTIFS($B:$B,$B1257,$AG:$AG,AN$1)</f>
        <v>0</v>
      </c>
      <c r="AO1257" s="2">
        <f>COUNTIFS($B:$B,$B1257,$AG:$AG,AO$1)</f>
        <v>0</v>
      </c>
      <c r="AP1257" s="2">
        <f>COUNTIFS($B:$B,$B1257,$AG:$AG,AP$1)</f>
        <v>0</v>
      </c>
      <c r="AQ1257" s="2">
        <f>COUNTIFS($B:$B,$B1257,$AG:$AG,AQ$1)</f>
        <v>0</v>
      </c>
      <c r="AR1257" s="2">
        <f>COUNTIFS($B:$B,$B1257,$AG:$AG,AR$1)</f>
        <v>0</v>
      </c>
      <c r="AS1257" s="2">
        <f>COUNTIFS($B:$B,$B1257,$AG:$AG,AS$1)</f>
        <v>0</v>
      </c>
      <c r="AT1257" s="2">
        <f>COUNTIFS($B:$B,$B1257,$AG:$AG,AT$1)</f>
        <v>1</v>
      </c>
      <c r="AU1257" s="2">
        <f>COUNTIFS($B:$B,$B1257,$AG:$AG,AU$1)</f>
        <v>0</v>
      </c>
    </row>
    <row r="1258" spans="1:47" ht="15" customHeight="1" x14ac:dyDescent="0.35">
      <c r="A1258" s="7">
        <f>IF(B1257=B1258,A1257,A1257+1)</f>
        <v>426</v>
      </c>
      <c r="B1258" s="7" t="s">
        <v>4109</v>
      </c>
      <c r="C1258" s="7" t="s">
        <v>4108</v>
      </c>
      <c r="D1258" s="7" t="s">
        <v>3044</v>
      </c>
      <c r="E1258" s="7" t="s">
        <v>3043</v>
      </c>
      <c r="F1258" s="4" t="s">
        <v>7</v>
      </c>
      <c r="G1258" s="4" t="s">
        <v>8</v>
      </c>
      <c r="H1258" s="4" t="s">
        <v>7</v>
      </c>
      <c r="I1258" s="3">
        <v>3</v>
      </c>
      <c r="J1258" s="3" t="s">
        <v>106</v>
      </c>
      <c r="K1258" s="3" t="s">
        <v>3057</v>
      </c>
      <c r="L1258" s="3" t="s">
        <v>55</v>
      </c>
      <c r="M1258" s="3" t="s">
        <v>4107</v>
      </c>
      <c r="N1258" s="3" t="s">
        <v>4106</v>
      </c>
      <c r="P1258" s="3" t="s">
        <v>669</v>
      </c>
      <c r="Q1258" s="3" t="s">
        <v>1475</v>
      </c>
      <c r="R1258" s="3" t="s">
        <v>2434</v>
      </c>
      <c r="S1258" s="2" t="str">
        <f>IF(P1258="심사불필요","-",VLOOKUP(K1258,'[1]자격증 backdata'!A:G,7,0))</f>
        <v>-</v>
      </c>
      <c r="T1258" s="2" t="str">
        <f>IF(S1258="-","-",IF(COUNTIFS(B:B,B1258,S:S,"필수")&gt;0,"자격요건충족","확인필요"))</f>
        <v>-</v>
      </c>
      <c r="U1258" s="2"/>
      <c r="W1258" s="2">
        <f>IF(Q1258="4급","심사불필요",VLOOKUP(K1258,'[1]자격증 backdata'!A:B,2,0))</f>
        <v>4</v>
      </c>
      <c r="X1258" s="3">
        <f>IF(R1258="A", MIN(20, SUMIFS(W:W, B:B, B1258, R:R, "A")),IF(R1258="B", MIN(30, SUMIFS(W:W, B:B, B1258, R:R, "B")),"비해당분야"))</f>
        <v>8</v>
      </c>
      <c r="Y1258" s="3" t="str">
        <f>IF(R1258="C",MIN(30,IF(COUNTIFS(B:B,B1258,W:W,"가1")=1,25,IF(COUNTIFS(B:B,B1258,W:W,"가1")&gt;=2,30,0))+IF(COUNTIFS(B:B,B1258,W:W,"나1")&gt;=4,30,IF(COUNTIFS(B:B,B1258,W:W,"나1")=3,26,IF(COUNTIFS(B:B,B1258,W:W,"나1")=2,22,IF(COUNTIFS(B:B,B1258,W:W,"나1")=1,18,0)))))+MIN(30,IF(COUNTIFS(B:B,B1258,W:W,"가2")=1,25,IF(COUNTIFS(B:B,B1258,W:W,"가2")&gt;=2,30,0))+IF(COUNTIFS(B:B,B1258,W:W,"나2")=3,30,IF(COUNTIFS(B:B,B1258,W:W,"나2")=2,25,IF(COUNTIFS(B:B,B1258,W:W,"나2")=1,20,0)))),"비해당분야")</f>
        <v>비해당분야</v>
      </c>
      <c r="Z1258" s="3" t="str">
        <f>IF(R1258="C",VLOOKUP(K1258,'[1]자격증 backdata'!A:F,6,0),"비해당분야")</f>
        <v>비해당분야</v>
      </c>
      <c r="AA1258" s="3" t="str">
        <f>IF(R1258="C",SUMIF(B:B,B1258,Z:Z),"비해당분야")</f>
        <v>비해당분야</v>
      </c>
      <c r="AB1258" s="3" t="str">
        <f>IF(R1258="C",SUM(Y1258,AA1258),"비해당분야")</f>
        <v>비해당분야</v>
      </c>
      <c r="AC1258" s="3">
        <f>IF(R1258="C",AB1258,X1258)</f>
        <v>8</v>
      </c>
      <c r="AD1258" s="3">
        <f>VLOOKUP(K1258,'[1]자격증 backdata'!A:D,4,0)</f>
        <v>0</v>
      </c>
      <c r="AE1258" s="3">
        <f>IF(_xlfn.MAXIFS(AD:AD,B:B,B1258)&gt;10,10,_xlfn.MAXIFS(AD:AD,B:B,B1258))</f>
        <v>5</v>
      </c>
      <c r="AG1258" s="2" t="str">
        <f>VLOOKUP(K1258,'[1]자격증 backdata'!A:C,3,0)</f>
        <v>M</v>
      </c>
      <c r="AH1258" s="2">
        <f>COUNTIFS($B:$B,$B1258,$AG:$AG,AH$1)</f>
        <v>0</v>
      </c>
      <c r="AI1258" s="2">
        <f>COUNTIFS($B:$B,$B1258,$AG:$AG,AI$1)</f>
        <v>0</v>
      </c>
      <c r="AJ1258" s="2">
        <f>COUNTIFS($B:$B,$B1258,$AG:$AG,AJ$1)</f>
        <v>0</v>
      </c>
      <c r="AK1258" s="2">
        <f>COUNTIFS($B:$B,$B1258,$AG:$AG,AK$1)</f>
        <v>0</v>
      </c>
      <c r="AL1258" s="2">
        <f>COUNTIFS($B:$B,$B1258,$AG:$AG,AL$1)</f>
        <v>0</v>
      </c>
      <c r="AM1258" s="2">
        <f>COUNTIFS($B:$B,$B1258,$AG:$AG,AM$1)</f>
        <v>0</v>
      </c>
      <c r="AN1258" s="2">
        <f>COUNTIFS($B:$B,$B1258,$AG:$AG,AN$1)</f>
        <v>0</v>
      </c>
      <c r="AO1258" s="2">
        <f>COUNTIFS($B:$B,$B1258,$AG:$AG,AO$1)</f>
        <v>0</v>
      </c>
      <c r="AP1258" s="2">
        <f>COUNTIFS($B:$B,$B1258,$AG:$AG,AP$1)</f>
        <v>0</v>
      </c>
      <c r="AQ1258" s="2">
        <f>COUNTIFS($B:$B,$B1258,$AG:$AG,AQ$1)</f>
        <v>0</v>
      </c>
      <c r="AR1258" s="2">
        <f>COUNTIFS($B:$B,$B1258,$AG:$AG,AR$1)</f>
        <v>0</v>
      </c>
      <c r="AS1258" s="2">
        <f>COUNTIFS($B:$B,$B1258,$AG:$AG,AS$1)</f>
        <v>0</v>
      </c>
      <c r="AT1258" s="2">
        <f>COUNTIFS($B:$B,$B1258,$AG:$AG,AT$1)</f>
        <v>1</v>
      </c>
      <c r="AU1258" s="2">
        <f>COUNTIFS($B:$B,$B1258,$AG:$AG,AU$1)</f>
        <v>0</v>
      </c>
    </row>
    <row r="1259" spans="1:47" ht="15" customHeight="1" x14ac:dyDescent="0.35">
      <c r="A1259" s="4">
        <f>IF(B1258=B1259,A1258,A1258+1)</f>
        <v>427</v>
      </c>
      <c r="B1259" s="4" t="s">
        <v>4104</v>
      </c>
      <c r="C1259" s="4" t="s">
        <v>4103</v>
      </c>
      <c r="D1259" s="4" t="s">
        <v>3044</v>
      </c>
      <c r="E1259" s="4" t="s">
        <v>3043</v>
      </c>
      <c r="F1259" s="4" t="s">
        <v>7</v>
      </c>
      <c r="G1259" s="4" t="s">
        <v>8</v>
      </c>
      <c r="H1259" s="4" t="s">
        <v>7</v>
      </c>
      <c r="I1259" s="4">
        <v>1</v>
      </c>
      <c r="J1259" s="4" t="s">
        <v>69</v>
      </c>
      <c r="K1259" s="4" t="s">
        <v>3065</v>
      </c>
      <c r="L1259" s="4" t="s">
        <v>36</v>
      </c>
      <c r="M1259" s="4" t="s">
        <v>4105</v>
      </c>
      <c r="N1259" s="4" t="s">
        <v>2045</v>
      </c>
      <c r="P1259" s="4" t="s">
        <v>669</v>
      </c>
      <c r="Q1259" s="4" t="s">
        <v>1475</v>
      </c>
      <c r="R1259" s="4" t="s">
        <v>2434</v>
      </c>
      <c r="S1259" s="5" t="str">
        <f>IF(P1259="심사불필요","-",VLOOKUP(K1259,'[1]자격증 backdata'!A:G,7,0))</f>
        <v>-</v>
      </c>
      <c r="T1259" s="5" t="str">
        <f>IF(S1259="-","-",IF(COUNTIFS(B:B,B1259,S:S,"필수")&gt;0,"자격요건충족","확인필요"))</f>
        <v>-</v>
      </c>
      <c r="U1259" s="5"/>
      <c r="W1259" s="5">
        <f>IF(Q1259="4급","심사불필요",VLOOKUP(K1259,'[1]자격증 backdata'!A:B,2,0))</f>
        <v>0</v>
      </c>
      <c r="X1259" s="4">
        <f>IF(R1259="A", MIN(20, SUMIFS(W:W, B:B, B1259, R:R, "A")),IF(R1259="B", MIN(30, SUMIFS(W:W, B:B, B1259, R:R, "B")),"비해당분야"))</f>
        <v>4</v>
      </c>
      <c r="Y1259" s="4" t="str">
        <f>IF(R1259="C",MIN(30,IF(COUNTIFS(B:B,B1259,W:W,"가1")=1,25,IF(COUNTIFS(B:B,B1259,W:W,"가1")&gt;=2,30,0))+IF(COUNTIFS(B:B,B1259,W:W,"나1")&gt;=4,30,IF(COUNTIFS(B:B,B1259,W:W,"나1")=3,26,IF(COUNTIFS(B:B,B1259,W:W,"나1")=2,22,IF(COUNTIFS(B:B,B1259,W:W,"나1")=1,18,0)))))+MIN(30,IF(COUNTIFS(B:B,B1259,W:W,"가2")=1,25,IF(COUNTIFS(B:B,B1259,W:W,"가2")&gt;=2,30,0))+IF(COUNTIFS(B:B,B1259,W:W,"나2")=3,30,IF(COUNTIFS(B:B,B1259,W:W,"나2")=2,25,IF(COUNTIFS(B:B,B1259,W:W,"나2")=1,20,0)))),"비해당분야")</f>
        <v>비해당분야</v>
      </c>
      <c r="Z1259" s="4" t="str">
        <f>IF(R1259="C",VLOOKUP(K1259,'[1]자격증 backdata'!A:F,6,0),"비해당분야")</f>
        <v>비해당분야</v>
      </c>
      <c r="AA1259" s="4" t="str">
        <f>IF(R1259="C",SUMIF(B:B,B1259,Z:Z),"비해당분야")</f>
        <v>비해당분야</v>
      </c>
      <c r="AB1259" s="4" t="str">
        <f>IF(R1259="C",SUM(Y1259,AA1259),"비해당분야")</f>
        <v>비해당분야</v>
      </c>
      <c r="AC1259" s="4">
        <f>IF(R1259="C",AB1259,X1259)</f>
        <v>4</v>
      </c>
      <c r="AD1259" s="4">
        <f>VLOOKUP(K1259,'[1]자격증 backdata'!A:D,4,0)</f>
        <v>5</v>
      </c>
      <c r="AE1259" s="4">
        <f>IF(_xlfn.MAXIFS(AD:AD,B:B,B1259)&gt;10,10,_xlfn.MAXIFS(AD:AD,B:B,B1259))</f>
        <v>5</v>
      </c>
      <c r="AG1259" s="5">
        <f>VLOOKUP(K1259,'[1]자격증 backdata'!A:C,3,0)</f>
        <v>0</v>
      </c>
      <c r="AH1259" s="5">
        <f>COUNTIFS($B:$B,$B1259,$AG:$AG,AH$1)</f>
        <v>0</v>
      </c>
      <c r="AI1259" s="5">
        <f>COUNTIFS($B:$B,$B1259,$AG:$AG,AI$1)</f>
        <v>0</v>
      </c>
      <c r="AJ1259" s="5">
        <f>COUNTIFS($B:$B,$B1259,$AG:$AG,AJ$1)</f>
        <v>0</v>
      </c>
      <c r="AK1259" s="5">
        <f>COUNTIFS($B:$B,$B1259,$AG:$AG,AK$1)</f>
        <v>0</v>
      </c>
      <c r="AL1259" s="5">
        <f>COUNTIFS($B:$B,$B1259,$AG:$AG,AL$1)</f>
        <v>0</v>
      </c>
      <c r="AM1259" s="5">
        <f>COUNTIFS($B:$B,$B1259,$AG:$AG,AM$1)</f>
        <v>0</v>
      </c>
      <c r="AN1259" s="5">
        <f>COUNTIFS($B:$B,$B1259,$AG:$AG,AN$1)</f>
        <v>0</v>
      </c>
      <c r="AO1259" s="5">
        <f>COUNTIFS($B:$B,$B1259,$AG:$AG,AO$1)</f>
        <v>0</v>
      </c>
      <c r="AP1259" s="5">
        <f>COUNTIFS($B:$B,$B1259,$AG:$AG,AP$1)</f>
        <v>0</v>
      </c>
      <c r="AQ1259" s="5">
        <f>COUNTIFS($B:$B,$B1259,$AG:$AG,AQ$1)</f>
        <v>0</v>
      </c>
      <c r="AR1259" s="5">
        <f>COUNTIFS($B:$B,$B1259,$AG:$AG,AR$1)</f>
        <v>0</v>
      </c>
      <c r="AS1259" s="5">
        <f>COUNTIFS($B:$B,$B1259,$AG:$AG,AS$1)</f>
        <v>0</v>
      </c>
      <c r="AT1259" s="5">
        <f>COUNTIFS($B:$B,$B1259,$AG:$AG,AT$1)</f>
        <v>1</v>
      </c>
      <c r="AU1259" s="5">
        <f>COUNTIFS($B:$B,$B1259,$AG:$AG,AU$1)</f>
        <v>0</v>
      </c>
    </row>
    <row r="1260" spans="1:47" ht="15" customHeight="1" x14ac:dyDescent="0.35">
      <c r="A1260" s="6">
        <f>IF(B1259=B1260,A1259,A1259+1)</f>
        <v>427</v>
      </c>
      <c r="B1260" s="6" t="s">
        <v>4104</v>
      </c>
      <c r="C1260" s="6" t="s">
        <v>4103</v>
      </c>
      <c r="D1260" s="6" t="s">
        <v>3044</v>
      </c>
      <c r="E1260" s="6" t="s">
        <v>3043</v>
      </c>
      <c r="F1260" s="4" t="s">
        <v>7</v>
      </c>
      <c r="G1260" s="4" t="s">
        <v>8</v>
      </c>
      <c r="H1260" s="4" t="s">
        <v>7</v>
      </c>
      <c r="I1260" s="4">
        <v>2</v>
      </c>
      <c r="J1260" s="4" t="s">
        <v>106</v>
      </c>
      <c r="K1260" s="4" t="s">
        <v>3057</v>
      </c>
      <c r="L1260" s="4" t="s">
        <v>55</v>
      </c>
      <c r="M1260" s="4" t="s">
        <v>4102</v>
      </c>
      <c r="N1260" s="4" t="s">
        <v>3886</v>
      </c>
      <c r="P1260" s="4" t="s">
        <v>669</v>
      </c>
      <c r="Q1260" s="4" t="s">
        <v>1475</v>
      </c>
      <c r="R1260" s="4" t="s">
        <v>2434</v>
      </c>
      <c r="S1260" s="5" t="str">
        <f>IF(P1260="심사불필요","-",VLOOKUP(K1260,'[1]자격증 backdata'!A:G,7,0))</f>
        <v>-</v>
      </c>
      <c r="T1260" s="5" t="str">
        <f>IF(S1260="-","-",IF(COUNTIFS(B:B,B1260,S:S,"필수")&gt;0,"자격요건충족","확인필요"))</f>
        <v>-</v>
      </c>
      <c r="U1260" s="5"/>
      <c r="W1260" s="5">
        <f>IF(Q1260="4급","심사불필요",VLOOKUP(K1260,'[1]자격증 backdata'!A:B,2,0))</f>
        <v>4</v>
      </c>
      <c r="X1260" s="4">
        <f>IF(R1260="A", MIN(20, SUMIFS(W:W, B:B, B1260, R:R, "A")),IF(R1260="B", MIN(30, SUMIFS(W:W, B:B, B1260, R:R, "B")),"비해당분야"))</f>
        <v>4</v>
      </c>
      <c r="Y1260" s="4" t="str">
        <f>IF(R1260="C",MIN(30,IF(COUNTIFS(B:B,B1260,W:W,"가1")=1,25,IF(COUNTIFS(B:B,B1260,W:W,"가1")&gt;=2,30,0))+IF(COUNTIFS(B:B,B1260,W:W,"나1")&gt;=4,30,IF(COUNTIFS(B:B,B1260,W:W,"나1")=3,26,IF(COUNTIFS(B:B,B1260,W:W,"나1")=2,22,IF(COUNTIFS(B:B,B1260,W:W,"나1")=1,18,0)))))+MIN(30,IF(COUNTIFS(B:B,B1260,W:W,"가2")=1,25,IF(COUNTIFS(B:B,B1260,W:W,"가2")&gt;=2,30,0))+IF(COUNTIFS(B:B,B1260,W:W,"나2")=3,30,IF(COUNTIFS(B:B,B1260,W:W,"나2")=2,25,IF(COUNTIFS(B:B,B1260,W:W,"나2")=1,20,0)))),"비해당분야")</f>
        <v>비해당분야</v>
      </c>
      <c r="Z1260" s="4" t="str">
        <f>IF(R1260="C",VLOOKUP(K1260,'[1]자격증 backdata'!A:F,6,0),"비해당분야")</f>
        <v>비해당분야</v>
      </c>
      <c r="AA1260" s="4" t="str">
        <f>IF(R1260="C",SUMIF(B:B,B1260,Z:Z),"비해당분야")</f>
        <v>비해당분야</v>
      </c>
      <c r="AB1260" s="4" t="str">
        <f>IF(R1260="C",SUM(Y1260,AA1260),"비해당분야")</f>
        <v>비해당분야</v>
      </c>
      <c r="AC1260" s="4">
        <f>IF(R1260="C",AB1260,X1260)</f>
        <v>4</v>
      </c>
      <c r="AD1260" s="4">
        <f>VLOOKUP(K1260,'[1]자격증 backdata'!A:D,4,0)</f>
        <v>0</v>
      </c>
      <c r="AE1260" s="4">
        <f>IF(_xlfn.MAXIFS(AD:AD,B:B,B1260)&gt;10,10,_xlfn.MAXIFS(AD:AD,B:B,B1260))</f>
        <v>5</v>
      </c>
      <c r="AG1260" s="5" t="str">
        <f>VLOOKUP(K1260,'[1]자격증 backdata'!A:C,3,0)</f>
        <v>M</v>
      </c>
      <c r="AH1260" s="5">
        <f>COUNTIFS($B:$B,$B1260,$AG:$AG,AH$1)</f>
        <v>0</v>
      </c>
      <c r="AI1260" s="5">
        <f>COUNTIFS($B:$B,$B1260,$AG:$AG,AI$1)</f>
        <v>0</v>
      </c>
      <c r="AJ1260" s="5">
        <f>COUNTIFS($B:$B,$B1260,$AG:$AG,AJ$1)</f>
        <v>0</v>
      </c>
      <c r="AK1260" s="5">
        <f>COUNTIFS($B:$B,$B1260,$AG:$AG,AK$1)</f>
        <v>0</v>
      </c>
      <c r="AL1260" s="5">
        <f>COUNTIFS($B:$B,$B1260,$AG:$AG,AL$1)</f>
        <v>0</v>
      </c>
      <c r="AM1260" s="5">
        <f>COUNTIFS($B:$B,$B1260,$AG:$AG,AM$1)</f>
        <v>0</v>
      </c>
      <c r="AN1260" s="5">
        <f>COUNTIFS($B:$B,$B1260,$AG:$AG,AN$1)</f>
        <v>0</v>
      </c>
      <c r="AO1260" s="5">
        <f>COUNTIFS($B:$B,$B1260,$AG:$AG,AO$1)</f>
        <v>0</v>
      </c>
      <c r="AP1260" s="5">
        <f>COUNTIFS($B:$B,$B1260,$AG:$AG,AP$1)</f>
        <v>0</v>
      </c>
      <c r="AQ1260" s="5">
        <f>COUNTIFS($B:$B,$B1260,$AG:$AG,AQ$1)</f>
        <v>0</v>
      </c>
      <c r="AR1260" s="5">
        <f>COUNTIFS($B:$B,$B1260,$AG:$AG,AR$1)</f>
        <v>0</v>
      </c>
      <c r="AS1260" s="5">
        <f>COUNTIFS($B:$B,$B1260,$AG:$AG,AS$1)</f>
        <v>0</v>
      </c>
      <c r="AT1260" s="5">
        <f>COUNTIFS($B:$B,$B1260,$AG:$AG,AT$1)</f>
        <v>1</v>
      </c>
      <c r="AU1260" s="5">
        <f>COUNTIFS($B:$B,$B1260,$AG:$AG,AU$1)</f>
        <v>0</v>
      </c>
    </row>
    <row r="1261" spans="1:47" ht="15" customHeight="1" x14ac:dyDescent="0.35">
      <c r="A1261" s="3">
        <f>IF(B1260=B1261,A1260,A1260+1)</f>
        <v>428</v>
      </c>
      <c r="B1261" s="3" t="s">
        <v>4099</v>
      </c>
      <c r="C1261" s="3" t="s">
        <v>4098</v>
      </c>
      <c r="D1261" s="3" t="s">
        <v>3044</v>
      </c>
      <c r="E1261" s="3" t="s">
        <v>3043</v>
      </c>
      <c r="F1261" s="4" t="s">
        <v>7</v>
      </c>
      <c r="G1261" s="4" t="s">
        <v>8</v>
      </c>
      <c r="H1261" s="4" t="s">
        <v>7</v>
      </c>
      <c r="I1261" s="3">
        <v>1</v>
      </c>
      <c r="J1261" s="3" t="s">
        <v>38</v>
      </c>
      <c r="K1261" s="3" t="s">
        <v>3059</v>
      </c>
      <c r="L1261" s="3" t="s">
        <v>36</v>
      </c>
      <c r="M1261" s="3" t="s">
        <v>4101</v>
      </c>
      <c r="N1261" s="3" t="s">
        <v>795</v>
      </c>
      <c r="P1261" s="3" t="s">
        <v>669</v>
      </c>
      <c r="Q1261" s="3" t="s">
        <v>1475</v>
      </c>
      <c r="R1261" s="3" t="s">
        <v>2434</v>
      </c>
      <c r="S1261" s="2" t="str">
        <f>IF(P1261="심사불필요","-",VLOOKUP(K1261,'[1]자격증 backdata'!A:G,7,0))</f>
        <v>-</v>
      </c>
      <c r="T1261" s="2" t="str">
        <f>IF(S1261="-","-",IF(COUNTIFS(B:B,B1261,S:S,"필수")&gt;0,"자격요건충족","확인필요"))</f>
        <v>-</v>
      </c>
      <c r="U1261" s="2"/>
      <c r="W1261" s="2">
        <f>IF(Q1261="4급","심사불필요",VLOOKUP(K1261,'[1]자격증 backdata'!A:B,2,0))</f>
        <v>0</v>
      </c>
      <c r="X1261" s="3">
        <f>IF(R1261="A", MIN(20, SUMIFS(W:W, B:B, B1261, R:R, "A")),IF(R1261="B", MIN(30, SUMIFS(W:W, B:B, B1261, R:R, "B")),"비해당분야"))</f>
        <v>6</v>
      </c>
      <c r="Y1261" s="3" t="str">
        <f>IF(R1261="C",MIN(30,IF(COUNTIFS(B:B,B1261,W:W,"가1")=1,25,IF(COUNTIFS(B:B,B1261,W:W,"가1")&gt;=2,30,0))+IF(COUNTIFS(B:B,B1261,W:W,"나1")&gt;=4,30,IF(COUNTIFS(B:B,B1261,W:W,"나1")=3,26,IF(COUNTIFS(B:B,B1261,W:W,"나1")=2,22,IF(COUNTIFS(B:B,B1261,W:W,"나1")=1,18,0)))))+MIN(30,IF(COUNTIFS(B:B,B1261,W:W,"가2")=1,25,IF(COUNTIFS(B:B,B1261,W:W,"가2")&gt;=2,30,0))+IF(COUNTIFS(B:B,B1261,W:W,"나2")=3,30,IF(COUNTIFS(B:B,B1261,W:W,"나2")=2,25,IF(COUNTIFS(B:B,B1261,W:W,"나2")=1,20,0)))),"비해당분야")</f>
        <v>비해당분야</v>
      </c>
      <c r="Z1261" s="3" t="str">
        <f>IF(R1261="C",VLOOKUP(K1261,'[1]자격증 backdata'!A:F,6,0),"비해당분야")</f>
        <v>비해당분야</v>
      </c>
      <c r="AA1261" s="3" t="str">
        <f>IF(R1261="C",SUMIF(B:B,B1261,Z:Z),"비해당분야")</f>
        <v>비해당분야</v>
      </c>
      <c r="AB1261" s="3" t="str">
        <f>IF(R1261="C",SUM(Y1261,AA1261),"비해당분야")</f>
        <v>비해당분야</v>
      </c>
      <c r="AC1261" s="3">
        <f>IF(R1261="C",AB1261,X1261)</f>
        <v>6</v>
      </c>
      <c r="AD1261" s="3">
        <f>VLOOKUP(K1261,'[1]자격증 backdata'!A:D,4,0)</f>
        <v>5</v>
      </c>
      <c r="AE1261" s="3">
        <f>IF(_xlfn.MAXIFS(AD:AD,B:B,B1261)&gt;10,10,_xlfn.MAXIFS(AD:AD,B:B,B1261))</f>
        <v>5</v>
      </c>
      <c r="AG1261" s="2">
        <f>VLOOKUP(K1261,'[1]자격증 backdata'!A:C,3,0)</f>
        <v>0</v>
      </c>
      <c r="AH1261" s="2">
        <f>COUNTIFS($B:$B,$B1261,$AG:$AG,AH$1)</f>
        <v>0</v>
      </c>
      <c r="AI1261" s="2">
        <f>COUNTIFS($B:$B,$B1261,$AG:$AG,AI$1)</f>
        <v>0</v>
      </c>
      <c r="AJ1261" s="2">
        <f>COUNTIFS($B:$B,$B1261,$AG:$AG,AJ$1)</f>
        <v>0</v>
      </c>
      <c r="AK1261" s="2">
        <f>COUNTIFS($B:$B,$B1261,$AG:$AG,AK$1)</f>
        <v>0</v>
      </c>
      <c r="AL1261" s="2">
        <f>COUNTIFS($B:$B,$B1261,$AG:$AG,AL$1)</f>
        <v>0</v>
      </c>
      <c r="AM1261" s="2">
        <f>COUNTIFS($B:$B,$B1261,$AG:$AG,AM$1)</f>
        <v>0</v>
      </c>
      <c r="AN1261" s="2">
        <f>COUNTIFS($B:$B,$B1261,$AG:$AG,AN$1)</f>
        <v>1</v>
      </c>
      <c r="AO1261" s="2">
        <f>COUNTIFS($B:$B,$B1261,$AG:$AG,AO$1)</f>
        <v>0</v>
      </c>
      <c r="AP1261" s="2">
        <f>COUNTIFS($B:$B,$B1261,$AG:$AG,AP$1)</f>
        <v>0</v>
      </c>
      <c r="AQ1261" s="2">
        <f>COUNTIFS($B:$B,$B1261,$AG:$AG,AQ$1)</f>
        <v>0</v>
      </c>
      <c r="AR1261" s="2">
        <f>COUNTIFS($B:$B,$B1261,$AG:$AG,AR$1)</f>
        <v>0</v>
      </c>
      <c r="AS1261" s="2">
        <f>COUNTIFS($B:$B,$B1261,$AG:$AG,AS$1)</f>
        <v>0</v>
      </c>
      <c r="AT1261" s="2">
        <f>COUNTIFS($B:$B,$B1261,$AG:$AG,AT$1)</f>
        <v>1</v>
      </c>
      <c r="AU1261" s="2">
        <f>COUNTIFS($B:$B,$B1261,$AG:$AG,AU$1)</f>
        <v>0</v>
      </c>
    </row>
    <row r="1262" spans="1:47" ht="15" customHeight="1" x14ac:dyDescent="0.35">
      <c r="A1262" s="7">
        <f>IF(B1261=B1262,A1261,A1261+1)</f>
        <v>428</v>
      </c>
      <c r="B1262" s="7" t="s">
        <v>4099</v>
      </c>
      <c r="C1262" s="7" t="s">
        <v>4098</v>
      </c>
      <c r="D1262" s="7" t="s">
        <v>3044</v>
      </c>
      <c r="E1262" s="7" t="s">
        <v>3043</v>
      </c>
      <c r="F1262" s="4" t="s">
        <v>7</v>
      </c>
      <c r="G1262" s="4" t="s">
        <v>8</v>
      </c>
      <c r="H1262" s="4" t="s">
        <v>7</v>
      </c>
      <c r="I1262" s="3">
        <v>2</v>
      </c>
      <c r="J1262" s="3" t="s">
        <v>106</v>
      </c>
      <c r="K1262" s="3" t="s">
        <v>3057</v>
      </c>
      <c r="L1262" s="3" t="s">
        <v>55</v>
      </c>
      <c r="M1262" s="3" t="s">
        <v>4100</v>
      </c>
      <c r="N1262" s="3" t="s">
        <v>1865</v>
      </c>
      <c r="P1262" s="3" t="s">
        <v>669</v>
      </c>
      <c r="Q1262" s="3" t="s">
        <v>1475</v>
      </c>
      <c r="R1262" s="3" t="s">
        <v>2434</v>
      </c>
      <c r="S1262" s="2" t="str">
        <f>IF(P1262="심사불필요","-",VLOOKUP(K1262,'[1]자격증 backdata'!A:G,7,0))</f>
        <v>-</v>
      </c>
      <c r="T1262" s="2" t="str">
        <f>IF(S1262="-","-",IF(COUNTIFS(B:B,B1262,S:S,"필수")&gt;0,"자격요건충족","확인필요"))</f>
        <v>-</v>
      </c>
      <c r="U1262" s="2"/>
      <c r="W1262" s="2">
        <f>IF(Q1262="4급","심사불필요",VLOOKUP(K1262,'[1]자격증 backdata'!A:B,2,0))</f>
        <v>4</v>
      </c>
      <c r="X1262" s="3">
        <f>IF(R1262="A", MIN(20, SUMIFS(W:W, B:B, B1262, R:R, "A")),IF(R1262="B", MIN(30, SUMIFS(W:W, B:B, B1262, R:R, "B")),"비해당분야"))</f>
        <v>6</v>
      </c>
      <c r="Y1262" s="3" t="str">
        <f>IF(R1262="C",MIN(30,IF(COUNTIFS(B:B,B1262,W:W,"가1")=1,25,IF(COUNTIFS(B:B,B1262,W:W,"가1")&gt;=2,30,0))+IF(COUNTIFS(B:B,B1262,W:W,"나1")&gt;=4,30,IF(COUNTIFS(B:B,B1262,W:W,"나1")=3,26,IF(COUNTIFS(B:B,B1262,W:W,"나1")=2,22,IF(COUNTIFS(B:B,B1262,W:W,"나1")=1,18,0)))))+MIN(30,IF(COUNTIFS(B:B,B1262,W:W,"가2")=1,25,IF(COUNTIFS(B:B,B1262,W:W,"가2")&gt;=2,30,0))+IF(COUNTIFS(B:B,B1262,W:W,"나2")=3,30,IF(COUNTIFS(B:B,B1262,W:W,"나2")=2,25,IF(COUNTIFS(B:B,B1262,W:W,"나2")=1,20,0)))),"비해당분야")</f>
        <v>비해당분야</v>
      </c>
      <c r="Z1262" s="3" t="str">
        <f>IF(R1262="C",VLOOKUP(K1262,'[1]자격증 backdata'!A:F,6,0),"비해당분야")</f>
        <v>비해당분야</v>
      </c>
      <c r="AA1262" s="3" t="str">
        <f>IF(R1262="C",SUMIF(B:B,B1262,Z:Z),"비해당분야")</f>
        <v>비해당분야</v>
      </c>
      <c r="AB1262" s="3" t="str">
        <f>IF(R1262="C",SUM(Y1262,AA1262),"비해당분야")</f>
        <v>비해당분야</v>
      </c>
      <c r="AC1262" s="3">
        <f>IF(R1262="C",AB1262,X1262)</f>
        <v>6</v>
      </c>
      <c r="AD1262" s="3">
        <f>VLOOKUP(K1262,'[1]자격증 backdata'!A:D,4,0)</f>
        <v>0</v>
      </c>
      <c r="AE1262" s="3">
        <f>IF(_xlfn.MAXIFS(AD:AD,B:B,B1262)&gt;10,10,_xlfn.MAXIFS(AD:AD,B:B,B1262))</f>
        <v>5</v>
      </c>
      <c r="AG1262" s="2" t="str">
        <f>VLOOKUP(K1262,'[1]자격증 backdata'!A:C,3,0)</f>
        <v>M</v>
      </c>
      <c r="AH1262" s="2">
        <f>COUNTIFS($B:$B,$B1262,$AG:$AG,AH$1)</f>
        <v>0</v>
      </c>
      <c r="AI1262" s="2">
        <f>COUNTIFS($B:$B,$B1262,$AG:$AG,AI$1)</f>
        <v>0</v>
      </c>
      <c r="AJ1262" s="2">
        <f>COUNTIFS($B:$B,$B1262,$AG:$AG,AJ$1)</f>
        <v>0</v>
      </c>
      <c r="AK1262" s="2">
        <f>COUNTIFS($B:$B,$B1262,$AG:$AG,AK$1)</f>
        <v>0</v>
      </c>
      <c r="AL1262" s="2">
        <f>COUNTIFS($B:$B,$B1262,$AG:$AG,AL$1)</f>
        <v>0</v>
      </c>
      <c r="AM1262" s="2">
        <f>COUNTIFS($B:$B,$B1262,$AG:$AG,AM$1)</f>
        <v>0</v>
      </c>
      <c r="AN1262" s="2">
        <f>COUNTIFS($B:$B,$B1262,$AG:$AG,AN$1)</f>
        <v>1</v>
      </c>
      <c r="AO1262" s="2">
        <f>COUNTIFS($B:$B,$B1262,$AG:$AG,AO$1)</f>
        <v>0</v>
      </c>
      <c r="AP1262" s="2">
        <f>COUNTIFS($B:$B,$B1262,$AG:$AG,AP$1)</f>
        <v>0</v>
      </c>
      <c r="AQ1262" s="2">
        <f>COUNTIFS($B:$B,$B1262,$AG:$AG,AQ$1)</f>
        <v>0</v>
      </c>
      <c r="AR1262" s="2">
        <f>COUNTIFS($B:$B,$B1262,$AG:$AG,AR$1)</f>
        <v>0</v>
      </c>
      <c r="AS1262" s="2">
        <f>COUNTIFS($B:$B,$B1262,$AG:$AG,AS$1)</f>
        <v>0</v>
      </c>
      <c r="AT1262" s="2">
        <f>COUNTIFS($B:$B,$B1262,$AG:$AG,AT$1)</f>
        <v>1</v>
      </c>
      <c r="AU1262" s="2">
        <f>COUNTIFS($B:$B,$B1262,$AG:$AG,AU$1)</f>
        <v>0</v>
      </c>
    </row>
    <row r="1263" spans="1:47" ht="15" customHeight="1" x14ac:dyDescent="0.35">
      <c r="A1263" s="7">
        <f>IF(B1262=B1263,A1262,A1262+1)</f>
        <v>428</v>
      </c>
      <c r="B1263" s="7" t="s">
        <v>4099</v>
      </c>
      <c r="C1263" s="7" t="s">
        <v>4098</v>
      </c>
      <c r="D1263" s="7" t="s">
        <v>3044</v>
      </c>
      <c r="E1263" s="7" t="s">
        <v>3043</v>
      </c>
      <c r="F1263" s="4" t="s">
        <v>7</v>
      </c>
      <c r="G1263" s="4" t="s">
        <v>8</v>
      </c>
      <c r="H1263" s="4" t="s">
        <v>7</v>
      </c>
      <c r="I1263" s="3">
        <v>3</v>
      </c>
      <c r="J1263" s="3" t="s">
        <v>411</v>
      </c>
      <c r="K1263" s="3" t="s">
        <v>3042</v>
      </c>
      <c r="L1263" s="3" t="s">
        <v>55</v>
      </c>
      <c r="M1263" s="3" t="s">
        <v>4097</v>
      </c>
      <c r="N1263" s="3" t="s">
        <v>4096</v>
      </c>
      <c r="P1263" s="3" t="s">
        <v>669</v>
      </c>
      <c r="Q1263" s="3" t="s">
        <v>1475</v>
      </c>
      <c r="R1263" s="3" t="s">
        <v>2434</v>
      </c>
      <c r="S1263" s="2" t="str">
        <f>IF(P1263="심사불필요","-",VLOOKUP(K1263,'[1]자격증 backdata'!A:G,7,0))</f>
        <v>-</v>
      </c>
      <c r="T1263" s="2" t="str">
        <f>IF(S1263="-","-",IF(COUNTIFS(B:B,B1263,S:S,"필수")&gt;0,"자격요건충족","확인필요"))</f>
        <v>-</v>
      </c>
      <c r="U1263" s="2"/>
      <c r="W1263" s="2">
        <f>IF(Q1263="4급","심사불필요",VLOOKUP(K1263,'[1]자격증 backdata'!A:B,2,0))</f>
        <v>2</v>
      </c>
      <c r="X1263" s="3">
        <f>IF(R1263="A", MIN(20, SUMIFS(W:W, B:B, B1263, R:R, "A")),IF(R1263="B", MIN(30, SUMIFS(W:W, B:B, B1263, R:R, "B")),"비해당분야"))</f>
        <v>6</v>
      </c>
      <c r="Y1263" s="3" t="str">
        <f>IF(R1263="C",MIN(30,IF(COUNTIFS(B:B,B1263,W:W,"가1")=1,25,IF(COUNTIFS(B:B,B1263,W:W,"가1")&gt;=2,30,0))+IF(COUNTIFS(B:B,B1263,W:W,"나1")&gt;=4,30,IF(COUNTIFS(B:B,B1263,W:W,"나1")=3,26,IF(COUNTIFS(B:B,B1263,W:W,"나1")=2,22,IF(COUNTIFS(B:B,B1263,W:W,"나1")=1,18,0)))))+MIN(30,IF(COUNTIFS(B:B,B1263,W:W,"가2")=1,25,IF(COUNTIFS(B:B,B1263,W:W,"가2")&gt;=2,30,0))+IF(COUNTIFS(B:B,B1263,W:W,"나2")=3,30,IF(COUNTIFS(B:B,B1263,W:W,"나2")=2,25,IF(COUNTIFS(B:B,B1263,W:W,"나2")=1,20,0)))),"비해당분야")</f>
        <v>비해당분야</v>
      </c>
      <c r="Z1263" s="3" t="str">
        <f>IF(R1263="C",VLOOKUP(K1263,'[1]자격증 backdata'!A:F,6,0),"비해당분야")</f>
        <v>비해당분야</v>
      </c>
      <c r="AA1263" s="3" t="str">
        <f>IF(R1263="C",SUMIF(B:B,B1263,Z:Z),"비해당분야")</f>
        <v>비해당분야</v>
      </c>
      <c r="AB1263" s="3" t="str">
        <f>IF(R1263="C",SUM(Y1263,AA1263),"비해당분야")</f>
        <v>비해당분야</v>
      </c>
      <c r="AC1263" s="3">
        <f>IF(R1263="C",AB1263,X1263)</f>
        <v>6</v>
      </c>
      <c r="AD1263" s="3">
        <f>VLOOKUP(K1263,'[1]자격증 backdata'!A:D,4,0)</f>
        <v>0</v>
      </c>
      <c r="AE1263" s="3">
        <f>IF(_xlfn.MAXIFS(AD:AD,B:B,B1263)&gt;10,10,_xlfn.MAXIFS(AD:AD,B:B,B1263))</f>
        <v>5</v>
      </c>
      <c r="AG1263" s="2" t="str">
        <f>VLOOKUP(K1263,'[1]자격증 backdata'!A:C,3,0)</f>
        <v>G</v>
      </c>
      <c r="AH1263" s="2">
        <f>COUNTIFS($B:$B,$B1263,$AG:$AG,AH$1)</f>
        <v>0</v>
      </c>
      <c r="AI1263" s="2">
        <f>COUNTIFS($B:$B,$B1263,$AG:$AG,AI$1)</f>
        <v>0</v>
      </c>
      <c r="AJ1263" s="2">
        <f>COUNTIFS($B:$B,$B1263,$AG:$AG,AJ$1)</f>
        <v>0</v>
      </c>
      <c r="AK1263" s="2">
        <f>COUNTIFS($B:$B,$B1263,$AG:$AG,AK$1)</f>
        <v>0</v>
      </c>
      <c r="AL1263" s="2">
        <f>COUNTIFS($B:$B,$B1263,$AG:$AG,AL$1)</f>
        <v>0</v>
      </c>
      <c r="AM1263" s="2">
        <f>COUNTIFS($B:$B,$B1263,$AG:$AG,AM$1)</f>
        <v>0</v>
      </c>
      <c r="AN1263" s="2">
        <f>COUNTIFS($B:$B,$B1263,$AG:$AG,AN$1)</f>
        <v>1</v>
      </c>
      <c r="AO1263" s="2">
        <f>COUNTIFS($B:$B,$B1263,$AG:$AG,AO$1)</f>
        <v>0</v>
      </c>
      <c r="AP1263" s="2">
        <f>COUNTIFS($B:$B,$B1263,$AG:$AG,AP$1)</f>
        <v>0</v>
      </c>
      <c r="AQ1263" s="2">
        <f>COUNTIFS($B:$B,$B1263,$AG:$AG,AQ$1)</f>
        <v>0</v>
      </c>
      <c r="AR1263" s="2">
        <f>COUNTIFS($B:$B,$B1263,$AG:$AG,AR$1)</f>
        <v>0</v>
      </c>
      <c r="AS1263" s="2">
        <f>COUNTIFS($B:$B,$B1263,$AG:$AG,AS$1)</f>
        <v>0</v>
      </c>
      <c r="AT1263" s="2">
        <f>COUNTIFS($B:$B,$B1263,$AG:$AG,AT$1)</f>
        <v>1</v>
      </c>
      <c r="AU1263" s="2">
        <f>COUNTIFS($B:$B,$B1263,$AG:$AG,AU$1)</f>
        <v>0</v>
      </c>
    </row>
    <row r="1264" spans="1:47" ht="15" customHeight="1" x14ac:dyDescent="0.35">
      <c r="A1264" s="4">
        <f>IF(B1263=B1264,A1263,A1263+1)</f>
        <v>429</v>
      </c>
      <c r="B1264" s="4" t="s">
        <v>4095</v>
      </c>
      <c r="C1264" s="4" t="s">
        <v>2497</v>
      </c>
      <c r="D1264" s="4" t="s">
        <v>3044</v>
      </c>
      <c r="E1264" s="4" t="s">
        <v>3043</v>
      </c>
      <c r="F1264" s="4" t="s">
        <v>7</v>
      </c>
      <c r="G1264" s="4" t="s">
        <v>8</v>
      </c>
      <c r="H1264" s="4" t="s">
        <v>7</v>
      </c>
      <c r="I1264" s="4">
        <v>1</v>
      </c>
      <c r="J1264" s="4" t="s">
        <v>38</v>
      </c>
      <c r="K1264" s="4" t="s">
        <v>3059</v>
      </c>
      <c r="L1264" s="4" t="s">
        <v>36</v>
      </c>
      <c r="M1264" s="4" t="s">
        <v>4094</v>
      </c>
      <c r="N1264" s="4" t="s">
        <v>244</v>
      </c>
      <c r="P1264" s="4" t="s">
        <v>669</v>
      </c>
      <c r="Q1264" s="4" t="s">
        <v>1475</v>
      </c>
      <c r="R1264" s="4" t="s">
        <v>2434</v>
      </c>
      <c r="S1264" s="5" t="str">
        <f>IF(P1264="심사불필요","-",VLOOKUP(K1264,'[1]자격증 backdata'!A:G,7,0))</f>
        <v>-</v>
      </c>
      <c r="T1264" s="5" t="str">
        <f>IF(S1264="-","-",IF(COUNTIFS(B:B,B1264,S:S,"필수")&gt;0,"자격요건충족","확인필요"))</f>
        <v>-</v>
      </c>
      <c r="U1264" s="5"/>
      <c r="W1264" s="5">
        <f>IF(Q1264="4급","심사불필요",VLOOKUP(K1264,'[1]자격증 backdata'!A:B,2,0))</f>
        <v>0</v>
      </c>
      <c r="X1264" s="4">
        <f>IF(R1264="A", MIN(20, SUMIFS(W:W, B:B, B1264, R:R, "A")),IF(R1264="B", MIN(30, SUMIFS(W:W, B:B, B1264, R:R, "B")),"비해당분야"))</f>
        <v>0</v>
      </c>
      <c r="Y1264" s="4" t="str">
        <f>IF(R1264="C",MIN(30,IF(COUNTIFS(B:B,B1264,W:W,"가1")=1,25,IF(COUNTIFS(B:B,B1264,W:W,"가1")&gt;=2,30,0))+IF(COUNTIFS(B:B,B1264,W:W,"나1")&gt;=4,30,IF(COUNTIFS(B:B,B1264,W:W,"나1")=3,26,IF(COUNTIFS(B:B,B1264,W:W,"나1")=2,22,IF(COUNTIFS(B:B,B1264,W:W,"나1")=1,18,0)))))+MIN(30,IF(COUNTIFS(B:B,B1264,W:W,"가2")=1,25,IF(COUNTIFS(B:B,B1264,W:W,"가2")&gt;=2,30,0))+IF(COUNTIFS(B:B,B1264,W:W,"나2")=3,30,IF(COUNTIFS(B:B,B1264,W:W,"나2")=2,25,IF(COUNTIFS(B:B,B1264,W:W,"나2")=1,20,0)))),"비해당분야")</f>
        <v>비해당분야</v>
      </c>
      <c r="Z1264" s="4" t="str">
        <f>IF(R1264="C",VLOOKUP(K1264,'[1]자격증 backdata'!A:F,6,0),"비해당분야")</f>
        <v>비해당분야</v>
      </c>
      <c r="AA1264" s="4" t="str">
        <f>IF(R1264="C",SUMIF(B:B,B1264,Z:Z),"비해당분야")</f>
        <v>비해당분야</v>
      </c>
      <c r="AB1264" s="4" t="str">
        <f>IF(R1264="C",SUM(Y1264,AA1264),"비해당분야")</f>
        <v>비해당분야</v>
      </c>
      <c r="AC1264" s="4">
        <f>IF(R1264="C",AB1264,X1264)</f>
        <v>0</v>
      </c>
      <c r="AD1264" s="4">
        <f>VLOOKUP(K1264,'[1]자격증 backdata'!A:D,4,0)</f>
        <v>5</v>
      </c>
      <c r="AE1264" s="4">
        <f>IF(_xlfn.MAXIFS(AD:AD,B:B,B1264)&gt;10,10,_xlfn.MAXIFS(AD:AD,B:B,B1264))</f>
        <v>5</v>
      </c>
      <c r="AG1264" s="5">
        <f>VLOOKUP(K1264,'[1]자격증 backdata'!A:C,3,0)</f>
        <v>0</v>
      </c>
      <c r="AH1264" s="5">
        <f>COUNTIFS($B:$B,$B1264,$AG:$AG,AH$1)</f>
        <v>0</v>
      </c>
      <c r="AI1264" s="5">
        <f>COUNTIFS($B:$B,$B1264,$AG:$AG,AI$1)</f>
        <v>0</v>
      </c>
      <c r="AJ1264" s="5">
        <f>COUNTIFS($B:$B,$B1264,$AG:$AG,AJ$1)</f>
        <v>0</v>
      </c>
      <c r="AK1264" s="5">
        <f>COUNTIFS($B:$B,$B1264,$AG:$AG,AK$1)</f>
        <v>0</v>
      </c>
      <c r="AL1264" s="5">
        <f>COUNTIFS($B:$B,$B1264,$AG:$AG,AL$1)</f>
        <v>0</v>
      </c>
      <c r="AM1264" s="5">
        <f>COUNTIFS($B:$B,$B1264,$AG:$AG,AM$1)</f>
        <v>0</v>
      </c>
      <c r="AN1264" s="5">
        <f>COUNTIFS($B:$B,$B1264,$AG:$AG,AN$1)</f>
        <v>0</v>
      </c>
      <c r="AO1264" s="5">
        <f>COUNTIFS($B:$B,$B1264,$AG:$AG,AO$1)</f>
        <v>0</v>
      </c>
      <c r="AP1264" s="5">
        <f>COUNTIFS($B:$B,$B1264,$AG:$AG,AP$1)</f>
        <v>0</v>
      </c>
      <c r="AQ1264" s="5">
        <f>COUNTIFS($B:$B,$B1264,$AG:$AG,AQ$1)</f>
        <v>0</v>
      </c>
      <c r="AR1264" s="5">
        <f>COUNTIFS($B:$B,$B1264,$AG:$AG,AR$1)</f>
        <v>0</v>
      </c>
      <c r="AS1264" s="5">
        <f>COUNTIFS($B:$B,$B1264,$AG:$AG,AS$1)</f>
        <v>0</v>
      </c>
      <c r="AT1264" s="5">
        <f>COUNTIFS($B:$B,$B1264,$AG:$AG,AT$1)</f>
        <v>0</v>
      </c>
      <c r="AU1264" s="5">
        <f>COUNTIFS($B:$B,$B1264,$AG:$AG,AU$1)</f>
        <v>0</v>
      </c>
    </row>
    <row r="1265" spans="1:47" ht="15" customHeight="1" x14ac:dyDescent="0.35">
      <c r="A1265" s="3">
        <f>IF(B1264=B1265,A1264,A1264+1)</f>
        <v>430</v>
      </c>
      <c r="B1265" s="3" t="s">
        <v>4092</v>
      </c>
      <c r="C1265" s="3" t="s">
        <v>4091</v>
      </c>
      <c r="D1265" s="3" t="s">
        <v>3044</v>
      </c>
      <c r="E1265" s="3" t="s">
        <v>3043</v>
      </c>
      <c r="F1265" s="4" t="s">
        <v>7</v>
      </c>
      <c r="G1265" s="4" t="s">
        <v>8</v>
      </c>
      <c r="H1265" s="4" t="s">
        <v>7</v>
      </c>
      <c r="I1265" s="3">
        <v>1</v>
      </c>
      <c r="J1265" s="3" t="s">
        <v>69</v>
      </c>
      <c r="K1265" s="3" t="s">
        <v>3065</v>
      </c>
      <c r="L1265" s="3" t="s">
        <v>36</v>
      </c>
      <c r="M1265" s="3" t="s">
        <v>4093</v>
      </c>
      <c r="N1265" s="3" t="s">
        <v>1704</v>
      </c>
      <c r="P1265" s="3" t="s">
        <v>669</v>
      </c>
      <c r="Q1265" s="3" t="s">
        <v>1475</v>
      </c>
      <c r="R1265" s="3" t="s">
        <v>2434</v>
      </c>
      <c r="S1265" s="2" t="str">
        <f>IF(P1265="심사불필요","-",VLOOKUP(K1265,'[1]자격증 backdata'!A:G,7,0))</f>
        <v>-</v>
      </c>
      <c r="T1265" s="2" t="str">
        <f>IF(S1265="-","-",IF(COUNTIFS(B:B,B1265,S:S,"필수")&gt;0,"자격요건충족","확인필요"))</f>
        <v>-</v>
      </c>
      <c r="U1265" s="2"/>
      <c r="W1265" s="2">
        <f>IF(Q1265="4급","심사불필요",VLOOKUP(K1265,'[1]자격증 backdata'!A:B,2,0))</f>
        <v>0</v>
      </c>
      <c r="X1265" s="3">
        <f>IF(R1265="A", MIN(20, SUMIFS(W:W, B:B, B1265, R:R, "A")),IF(R1265="B", MIN(30, SUMIFS(W:W, B:B, B1265, R:R, "B")),"비해당분야"))</f>
        <v>4</v>
      </c>
      <c r="Y1265" s="3" t="str">
        <f>IF(R1265="C",MIN(30,IF(COUNTIFS(B:B,B1265,W:W,"가1")=1,25,IF(COUNTIFS(B:B,B1265,W:W,"가1")&gt;=2,30,0))+IF(COUNTIFS(B:B,B1265,W:W,"나1")&gt;=4,30,IF(COUNTIFS(B:B,B1265,W:W,"나1")=3,26,IF(COUNTIFS(B:B,B1265,W:W,"나1")=2,22,IF(COUNTIFS(B:B,B1265,W:W,"나1")=1,18,0)))))+MIN(30,IF(COUNTIFS(B:B,B1265,W:W,"가2")=1,25,IF(COUNTIFS(B:B,B1265,W:W,"가2")&gt;=2,30,0))+IF(COUNTIFS(B:B,B1265,W:W,"나2")=3,30,IF(COUNTIFS(B:B,B1265,W:W,"나2")=2,25,IF(COUNTIFS(B:B,B1265,W:W,"나2")=1,20,0)))),"비해당분야")</f>
        <v>비해당분야</v>
      </c>
      <c r="Z1265" s="3" t="str">
        <f>IF(R1265="C",VLOOKUP(K1265,'[1]자격증 backdata'!A:F,6,0),"비해당분야")</f>
        <v>비해당분야</v>
      </c>
      <c r="AA1265" s="3" t="str">
        <f>IF(R1265="C",SUMIF(B:B,B1265,Z:Z),"비해당분야")</f>
        <v>비해당분야</v>
      </c>
      <c r="AB1265" s="3" t="str">
        <f>IF(R1265="C",SUM(Y1265,AA1265),"비해당분야")</f>
        <v>비해당분야</v>
      </c>
      <c r="AC1265" s="3">
        <f>IF(R1265="C",AB1265,X1265)</f>
        <v>4</v>
      </c>
      <c r="AD1265" s="3">
        <f>VLOOKUP(K1265,'[1]자격증 backdata'!A:D,4,0)</f>
        <v>5</v>
      </c>
      <c r="AE1265" s="3">
        <f>IF(_xlfn.MAXIFS(AD:AD,B:B,B1265)&gt;10,10,_xlfn.MAXIFS(AD:AD,B:B,B1265))</f>
        <v>5</v>
      </c>
      <c r="AG1265" s="2">
        <f>VLOOKUP(K1265,'[1]자격증 backdata'!A:C,3,0)</f>
        <v>0</v>
      </c>
      <c r="AH1265" s="2">
        <f>COUNTIFS($B:$B,$B1265,$AG:$AG,AH$1)</f>
        <v>0</v>
      </c>
      <c r="AI1265" s="2">
        <f>COUNTIFS($B:$B,$B1265,$AG:$AG,AI$1)</f>
        <v>0</v>
      </c>
      <c r="AJ1265" s="2">
        <f>COUNTIFS($B:$B,$B1265,$AG:$AG,AJ$1)</f>
        <v>0</v>
      </c>
      <c r="AK1265" s="2">
        <f>COUNTIFS($B:$B,$B1265,$AG:$AG,AK$1)</f>
        <v>0</v>
      </c>
      <c r="AL1265" s="2">
        <f>COUNTIFS($B:$B,$B1265,$AG:$AG,AL$1)</f>
        <v>0</v>
      </c>
      <c r="AM1265" s="2">
        <f>COUNTIFS($B:$B,$B1265,$AG:$AG,AM$1)</f>
        <v>0</v>
      </c>
      <c r="AN1265" s="2">
        <f>COUNTIFS($B:$B,$B1265,$AG:$AG,AN$1)</f>
        <v>0</v>
      </c>
      <c r="AO1265" s="2">
        <f>COUNTIFS($B:$B,$B1265,$AG:$AG,AO$1)</f>
        <v>0</v>
      </c>
      <c r="AP1265" s="2">
        <f>COUNTIFS($B:$B,$B1265,$AG:$AG,AP$1)</f>
        <v>0</v>
      </c>
      <c r="AQ1265" s="2">
        <f>COUNTIFS($B:$B,$B1265,$AG:$AG,AQ$1)</f>
        <v>0</v>
      </c>
      <c r="AR1265" s="2">
        <f>COUNTIFS($B:$B,$B1265,$AG:$AG,AR$1)</f>
        <v>0</v>
      </c>
      <c r="AS1265" s="2">
        <f>COUNTIFS($B:$B,$B1265,$AG:$AG,AS$1)</f>
        <v>0</v>
      </c>
      <c r="AT1265" s="2">
        <f>COUNTIFS($B:$B,$B1265,$AG:$AG,AT$1)</f>
        <v>1</v>
      </c>
      <c r="AU1265" s="2">
        <f>COUNTIFS($B:$B,$B1265,$AG:$AG,AU$1)</f>
        <v>0</v>
      </c>
    </row>
    <row r="1266" spans="1:47" ht="15" customHeight="1" x14ac:dyDescent="0.35">
      <c r="A1266" s="7">
        <f>IF(B1265=B1266,A1265,A1265+1)</f>
        <v>430</v>
      </c>
      <c r="B1266" s="7" t="s">
        <v>4092</v>
      </c>
      <c r="C1266" s="7" t="s">
        <v>4091</v>
      </c>
      <c r="D1266" s="7" t="s">
        <v>3044</v>
      </c>
      <c r="E1266" s="7" t="s">
        <v>3043</v>
      </c>
      <c r="F1266" s="4" t="s">
        <v>7</v>
      </c>
      <c r="G1266" s="4" t="s">
        <v>8</v>
      </c>
      <c r="H1266" s="4" t="s">
        <v>7</v>
      </c>
      <c r="I1266" s="3">
        <v>2</v>
      </c>
      <c r="J1266" s="3" t="s">
        <v>106</v>
      </c>
      <c r="K1266" s="3" t="s">
        <v>3057</v>
      </c>
      <c r="L1266" s="3" t="s">
        <v>55</v>
      </c>
      <c r="M1266" s="3" t="s">
        <v>4090</v>
      </c>
      <c r="N1266" s="3" t="s">
        <v>246</v>
      </c>
      <c r="P1266" s="3" t="s">
        <v>669</v>
      </c>
      <c r="Q1266" s="3" t="s">
        <v>1475</v>
      </c>
      <c r="R1266" s="3" t="s">
        <v>2434</v>
      </c>
      <c r="S1266" s="2" t="str">
        <f>IF(P1266="심사불필요","-",VLOOKUP(K1266,'[1]자격증 backdata'!A:G,7,0))</f>
        <v>-</v>
      </c>
      <c r="T1266" s="2" t="str">
        <f>IF(S1266="-","-",IF(COUNTIFS(B:B,B1266,S:S,"필수")&gt;0,"자격요건충족","확인필요"))</f>
        <v>-</v>
      </c>
      <c r="U1266" s="2"/>
      <c r="W1266" s="2">
        <f>IF(Q1266="4급","심사불필요",VLOOKUP(K1266,'[1]자격증 backdata'!A:B,2,0))</f>
        <v>4</v>
      </c>
      <c r="X1266" s="3">
        <f>IF(R1266="A", MIN(20, SUMIFS(W:W, B:B, B1266, R:R, "A")),IF(R1266="B", MIN(30, SUMIFS(W:W, B:B, B1266, R:R, "B")),"비해당분야"))</f>
        <v>4</v>
      </c>
      <c r="Y1266" s="3" t="str">
        <f>IF(R1266="C",MIN(30,IF(COUNTIFS(B:B,B1266,W:W,"가1")=1,25,IF(COUNTIFS(B:B,B1266,W:W,"가1")&gt;=2,30,0))+IF(COUNTIFS(B:B,B1266,W:W,"나1")&gt;=4,30,IF(COUNTIFS(B:B,B1266,W:W,"나1")=3,26,IF(COUNTIFS(B:B,B1266,W:W,"나1")=2,22,IF(COUNTIFS(B:B,B1266,W:W,"나1")=1,18,0)))))+MIN(30,IF(COUNTIFS(B:B,B1266,W:W,"가2")=1,25,IF(COUNTIFS(B:B,B1266,W:W,"가2")&gt;=2,30,0))+IF(COUNTIFS(B:B,B1266,W:W,"나2")=3,30,IF(COUNTIFS(B:B,B1266,W:W,"나2")=2,25,IF(COUNTIFS(B:B,B1266,W:W,"나2")=1,20,0)))),"비해당분야")</f>
        <v>비해당분야</v>
      </c>
      <c r="Z1266" s="3" t="str">
        <f>IF(R1266="C",VLOOKUP(K1266,'[1]자격증 backdata'!A:F,6,0),"비해당분야")</f>
        <v>비해당분야</v>
      </c>
      <c r="AA1266" s="3" t="str">
        <f>IF(R1266="C",SUMIF(B:B,B1266,Z:Z),"비해당분야")</f>
        <v>비해당분야</v>
      </c>
      <c r="AB1266" s="3" t="str">
        <f>IF(R1266="C",SUM(Y1266,AA1266),"비해당분야")</f>
        <v>비해당분야</v>
      </c>
      <c r="AC1266" s="3">
        <f>IF(R1266="C",AB1266,X1266)</f>
        <v>4</v>
      </c>
      <c r="AD1266" s="3">
        <f>VLOOKUP(K1266,'[1]자격증 backdata'!A:D,4,0)</f>
        <v>0</v>
      </c>
      <c r="AE1266" s="3">
        <f>IF(_xlfn.MAXIFS(AD:AD,B:B,B1266)&gt;10,10,_xlfn.MAXIFS(AD:AD,B:B,B1266))</f>
        <v>5</v>
      </c>
      <c r="AG1266" s="2" t="str">
        <f>VLOOKUP(K1266,'[1]자격증 backdata'!A:C,3,0)</f>
        <v>M</v>
      </c>
      <c r="AH1266" s="2">
        <f>COUNTIFS($B:$B,$B1266,$AG:$AG,AH$1)</f>
        <v>0</v>
      </c>
      <c r="AI1266" s="2">
        <f>COUNTIFS($B:$B,$B1266,$AG:$AG,AI$1)</f>
        <v>0</v>
      </c>
      <c r="AJ1266" s="2">
        <f>COUNTIFS($B:$B,$B1266,$AG:$AG,AJ$1)</f>
        <v>0</v>
      </c>
      <c r="AK1266" s="2">
        <f>COUNTIFS($B:$B,$B1266,$AG:$AG,AK$1)</f>
        <v>0</v>
      </c>
      <c r="AL1266" s="2">
        <f>COUNTIFS($B:$B,$B1266,$AG:$AG,AL$1)</f>
        <v>0</v>
      </c>
      <c r="AM1266" s="2">
        <f>COUNTIFS($B:$B,$B1266,$AG:$AG,AM$1)</f>
        <v>0</v>
      </c>
      <c r="AN1266" s="2">
        <f>COUNTIFS($B:$B,$B1266,$AG:$AG,AN$1)</f>
        <v>0</v>
      </c>
      <c r="AO1266" s="2">
        <f>COUNTIFS($B:$B,$B1266,$AG:$AG,AO$1)</f>
        <v>0</v>
      </c>
      <c r="AP1266" s="2">
        <f>COUNTIFS($B:$B,$B1266,$AG:$AG,AP$1)</f>
        <v>0</v>
      </c>
      <c r="AQ1266" s="2">
        <f>COUNTIFS($B:$B,$B1266,$AG:$AG,AQ$1)</f>
        <v>0</v>
      </c>
      <c r="AR1266" s="2">
        <f>COUNTIFS($B:$B,$B1266,$AG:$AG,AR$1)</f>
        <v>0</v>
      </c>
      <c r="AS1266" s="2">
        <f>COUNTIFS($B:$B,$B1266,$AG:$AG,AS$1)</f>
        <v>0</v>
      </c>
      <c r="AT1266" s="2">
        <f>COUNTIFS($B:$B,$B1266,$AG:$AG,AT$1)</f>
        <v>1</v>
      </c>
      <c r="AU1266" s="2">
        <f>COUNTIFS($B:$B,$B1266,$AG:$AG,AU$1)</f>
        <v>0</v>
      </c>
    </row>
    <row r="1267" spans="1:47" ht="15" customHeight="1" x14ac:dyDescent="0.35">
      <c r="A1267" s="4">
        <f>IF(B1266=B1267,A1266,A1266+1)</f>
        <v>431</v>
      </c>
      <c r="B1267" s="4" t="s">
        <v>4085</v>
      </c>
      <c r="C1267" s="4" t="s">
        <v>4084</v>
      </c>
      <c r="D1267" s="4" t="s">
        <v>3044</v>
      </c>
      <c r="E1267" s="4" t="s">
        <v>3043</v>
      </c>
      <c r="F1267" s="4" t="s">
        <v>7</v>
      </c>
      <c r="G1267" s="4" t="s">
        <v>8</v>
      </c>
      <c r="H1267" s="4" t="s">
        <v>7</v>
      </c>
      <c r="I1267" s="4">
        <v>1</v>
      </c>
      <c r="J1267" s="4" t="s">
        <v>69</v>
      </c>
      <c r="K1267" s="4" t="s">
        <v>3065</v>
      </c>
      <c r="L1267" s="4" t="s">
        <v>36</v>
      </c>
      <c r="M1267" s="4" t="s">
        <v>4089</v>
      </c>
      <c r="N1267" s="4" t="s">
        <v>1693</v>
      </c>
      <c r="P1267" s="4" t="s">
        <v>669</v>
      </c>
      <c r="Q1267" s="4" t="s">
        <v>1475</v>
      </c>
      <c r="R1267" s="4" t="s">
        <v>2434</v>
      </c>
      <c r="S1267" s="5" t="str">
        <f>IF(P1267="심사불필요","-",VLOOKUP(K1267,'[1]자격증 backdata'!A:G,7,0))</f>
        <v>-</v>
      </c>
      <c r="T1267" s="5" t="str">
        <f>IF(S1267="-","-",IF(COUNTIFS(B:B,B1267,S:S,"필수")&gt;0,"자격요건충족","확인필요"))</f>
        <v>-</v>
      </c>
      <c r="U1267" s="5"/>
      <c r="W1267" s="5">
        <f>IF(Q1267="4급","심사불필요",VLOOKUP(K1267,'[1]자격증 backdata'!A:B,2,0))</f>
        <v>0</v>
      </c>
      <c r="X1267" s="4">
        <f>IF(R1267="A", MIN(20, SUMIFS(W:W, B:B, B1267, R:R, "A")),IF(R1267="B", MIN(30, SUMIFS(W:W, B:B, B1267, R:R, "B")),"비해당분야"))</f>
        <v>12</v>
      </c>
      <c r="Y1267" s="4" t="str">
        <f>IF(R1267="C",MIN(30,IF(COUNTIFS(B:B,B1267,W:W,"가1")=1,25,IF(COUNTIFS(B:B,B1267,W:W,"가1")&gt;=2,30,0))+IF(COUNTIFS(B:B,B1267,W:W,"나1")&gt;=4,30,IF(COUNTIFS(B:B,B1267,W:W,"나1")=3,26,IF(COUNTIFS(B:B,B1267,W:W,"나1")=2,22,IF(COUNTIFS(B:B,B1267,W:W,"나1")=1,18,0)))))+MIN(30,IF(COUNTIFS(B:B,B1267,W:W,"가2")=1,25,IF(COUNTIFS(B:B,B1267,W:W,"가2")&gt;=2,30,0))+IF(COUNTIFS(B:B,B1267,W:W,"나2")=3,30,IF(COUNTIFS(B:B,B1267,W:W,"나2")=2,25,IF(COUNTIFS(B:B,B1267,W:W,"나2")=1,20,0)))),"비해당분야")</f>
        <v>비해당분야</v>
      </c>
      <c r="Z1267" s="4" t="str">
        <f>IF(R1267="C",VLOOKUP(K1267,'[1]자격증 backdata'!A:F,6,0),"비해당분야")</f>
        <v>비해당분야</v>
      </c>
      <c r="AA1267" s="4" t="str">
        <f>IF(R1267="C",SUMIF(B:B,B1267,Z:Z),"비해당분야")</f>
        <v>비해당분야</v>
      </c>
      <c r="AB1267" s="4" t="str">
        <f>IF(R1267="C",SUM(Y1267,AA1267),"비해당분야")</f>
        <v>비해당분야</v>
      </c>
      <c r="AC1267" s="4">
        <f>IF(R1267="C",AB1267,X1267)</f>
        <v>12</v>
      </c>
      <c r="AD1267" s="4">
        <f>VLOOKUP(K1267,'[1]자격증 backdata'!A:D,4,0)</f>
        <v>5</v>
      </c>
      <c r="AE1267" s="4">
        <f>IF(_xlfn.MAXIFS(AD:AD,B:B,B1267)&gt;10,10,_xlfn.MAXIFS(AD:AD,B:B,B1267))</f>
        <v>5</v>
      </c>
      <c r="AG1267" s="5">
        <f>VLOOKUP(K1267,'[1]자격증 backdata'!A:C,3,0)</f>
        <v>0</v>
      </c>
      <c r="AH1267" s="5">
        <f>COUNTIFS($B:$B,$B1267,$AG:$AG,AH$1)</f>
        <v>0</v>
      </c>
      <c r="AI1267" s="5">
        <f>COUNTIFS($B:$B,$B1267,$AG:$AG,AI$1)</f>
        <v>0</v>
      </c>
      <c r="AJ1267" s="5">
        <f>COUNTIFS($B:$B,$B1267,$AG:$AG,AJ$1)</f>
        <v>0</v>
      </c>
      <c r="AK1267" s="5">
        <f>COUNTIFS($B:$B,$B1267,$AG:$AG,AK$1)</f>
        <v>0</v>
      </c>
      <c r="AL1267" s="5">
        <f>COUNTIFS($B:$B,$B1267,$AG:$AG,AL$1)</f>
        <v>1</v>
      </c>
      <c r="AM1267" s="5">
        <f>COUNTIFS($B:$B,$B1267,$AG:$AG,AM$1)</f>
        <v>0</v>
      </c>
      <c r="AN1267" s="5">
        <f>COUNTIFS($B:$B,$B1267,$AG:$AG,AN$1)</f>
        <v>0</v>
      </c>
      <c r="AO1267" s="5">
        <f>COUNTIFS($B:$B,$B1267,$AG:$AG,AO$1)</f>
        <v>1</v>
      </c>
      <c r="AP1267" s="5">
        <f>COUNTIFS($B:$B,$B1267,$AG:$AG,AP$1)</f>
        <v>0</v>
      </c>
      <c r="AQ1267" s="5">
        <f>COUNTIFS($B:$B,$B1267,$AG:$AG,AQ$1)</f>
        <v>1</v>
      </c>
      <c r="AR1267" s="5">
        <f>COUNTIFS($B:$B,$B1267,$AG:$AG,AR$1)</f>
        <v>0</v>
      </c>
      <c r="AS1267" s="5">
        <f>COUNTIFS($B:$B,$B1267,$AG:$AG,AS$1)</f>
        <v>0</v>
      </c>
      <c r="AT1267" s="5">
        <f>COUNTIFS($B:$B,$B1267,$AG:$AG,AT$1)</f>
        <v>1</v>
      </c>
      <c r="AU1267" s="5">
        <f>COUNTIFS($B:$B,$B1267,$AG:$AG,AU$1)</f>
        <v>0</v>
      </c>
    </row>
    <row r="1268" spans="1:47" ht="15" customHeight="1" x14ac:dyDescent="0.35">
      <c r="A1268" s="6">
        <f>IF(B1267=B1268,A1267,A1267+1)</f>
        <v>431</v>
      </c>
      <c r="B1268" s="6" t="s">
        <v>4085</v>
      </c>
      <c r="C1268" s="6" t="s">
        <v>4084</v>
      </c>
      <c r="D1268" s="6" t="s">
        <v>3044</v>
      </c>
      <c r="E1268" s="6" t="s">
        <v>3043</v>
      </c>
      <c r="F1268" s="4" t="s">
        <v>7</v>
      </c>
      <c r="G1268" s="4" t="s">
        <v>8</v>
      </c>
      <c r="H1268" s="4" t="s">
        <v>7</v>
      </c>
      <c r="I1268" s="4">
        <v>2</v>
      </c>
      <c r="J1268" s="4" t="s">
        <v>106</v>
      </c>
      <c r="K1268" s="4" t="s">
        <v>3057</v>
      </c>
      <c r="L1268" s="4" t="s">
        <v>55</v>
      </c>
      <c r="M1268" s="4" t="s">
        <v>4088</v>
      </c>
      <c r="N1268" s="4" t="s">
        <v>282</v>
      </c>
      <c r="P1268" s="4" t="s">
        <v>669</v>
      </c>
      <c r="Q1268" s="4" t="s">
        <v>1475</v>
      </c>
      <c r="R1268" s="4" t="s">
        <v>2434</v>
      </c>
      <c r="S1268" s="5" t="str">
        <f>IF(P1268="심사불필요","-",VLOOKUP(K1268,'[1]자격증 backdata'!A:G,7,0))</f>
        <v>-</v>
      </c>
      <c r="T1268" s="5" t="str">
        <f>IF(S1268="-","-",IF(COUNTIFS(B:B,B1268,S:S,"필수")&gt;0,"자격요건충족","확인필요"))</f>
        <v>-</v>
      </c>
      <c r="U1268" s="5"/>
      <c r="W1268" s="5">
        <f>IF(Q1268="4급","심사불필요",VLOOKUP(K1268,'[1]자격증 backdata'!A:B,2,0))</f>
        <v>4</v>
      </c>
      <c r="X1268" s="4">
        <f>IF(R1268="A", MIN(20, SUMIFS(W:W, B:B, B1268, R:R, "A")),IF(R1268="B", MIN(30, SUMIFS(W:W, B:B, B1268, R:R, "B")),"비해당분야"))</f>
        <v>12</v>
      </c>
      <c r="Y1268" s="4" t="str">
        <f>IF(R1268="C",MIN(30,IF(COUNTIFS(B:B,B1268,W:W,"가1")=1,25,IF(COUNTIFS(B:B,B1268,W:W,"가1")&gt;=2,30,0))+IF(COUNTIFS(B:B,B1268,W:W,"나1")&gt;=4,30,IF(COUNTIFS(B:B,B1268,W:W,"나1")=3,26,IF(COUNTIFS(B:B,B1268,W:W,"나1")=2,22,IF(COUNTIFS(B:B,B1268,W:W,"나1")=1,18,0)))))+MIN(30,IF(COUNTIFS(B:B,B1268,W:W,"가2")=1,25,IF(COUNTIFS(B:B,B1268,W:W,"가2")&gt;=2,30,0))+IF(COUNTIFS(B:B,B1268,W:W,"나2")=3,30,IF(COUNTIFS(B:B,B1268,W:W,"나2")=2,25,IF(COUNTIFS(B:B,B1268,W:W,"나2")=1,20,0)))),"비해당분야")</f>
        <v>비해당분야</v>
      </c>
      <c r="Z1268" s="4" t="str">
        <f>IF(R1268="C",VLOOKUP(K1268,'[1]자격증 backdata'!A:F,6,0),"비해당분야")</f>
        <v>비해당분야</v>
      </c>
      <c r="AA1268" s="4" t="str">
        <f>IF(R1268="C",SUMIF(B:B,B1268,Z:Z),"비해당분야")</f>
        <v>비해당분야</v>
      </c>
      <c r="AB1268" s="4" t="str">
        <f>IF(R1268="C",SUM(Y1268,AA1268),"비해당분야")</f>
        <v>비해당분야</v>
      </c>
      <c r="AC1268" s="4">
        <f>IF(R1268="C",AB1268,X1268)</f>
        <v>12</v>
      </c>
      <c r="AD1268" s="4">
        <f>VLOOKUP(K1268,'[1]자격증 backdata'!A:D,4,0)</f>
        <v>0</v>
      </c>
      <c r="AE1268" s="4">
        <f>IF(_xlfn.MAXIFS(AD:AD,B:B,B1268)&gt;10,10,_xlfn.MAXIFS(AD:AD,B:B,B1268))</f>
        <v>5</v>
      </c>
      <c r="AG1268" s="5" t="str">
        <f>VLOOKUP(K1268,'[1]자격증 backdata'!A:C,3,0)</f>
        <v>M</v>
      </c>
      <c r="AH1268" s="5">
        <f>COUNTIFS($B:$B,$B1268,$AG:$AG,AH$1)</f>
        <v>0</v>
      </c>
      <c r="AI1268" s="5">
        <f>COUNTIFS($B:$B,$B1268,$AG:$AG,AI$1)</f>
        <v>0</v>
      </c>
      <c r="AJ1268" s="5">
        <f>COUNTIFS($B:$B,$B1268,$AG:$AG,AJ$1)</f>
        <v>0</v>
      </c>
      <c r="AK1268" s="5">
        <f>COUNTIFS($B:$B,$B1268,$AG:$AG,AK$1)</f>
        <v>0</v>
      </c>
      <c r="AL1268" s="5">
        <f>COUNTIFS($B:$B,$B1268,$AG:$AG,AL$1)</f>
        <v>1</v>
      </c>
      <c r="AM1268" s="5">
        <f>COUNTIFS($B:$B,$B1268,$AG:$AG,AM$1)</f>
        <v>0</v>
      </c>
      <c r="AN1268" s="5">
        <f>COUNTIFS($B:$B,$B1268,$AG:$AG,AN$1)</f>
        <v>0</v>
      </c>
      <c r="AO1268" s="5">
        <f>COUNTIFS($B:$B,$B1268,$AG:$AG,AO$1)</f>
        <v>1</v>
      </c>
      <c r="AP1268" s="5">
        <f>COUNTIFS($B:$B,$B1268,$AG:$AG,AP$1)</f>
        <v>0</v>
      </c>
      <c r="AQ1268" s="5">
        <f>COUNTIFS($B:$B,$B1268,$AG:$AG,AQ$1)</f>
        <v>1</v>
      </c>
      <c r="AR1268" s="5">
        <f>COUNTIFS($B:$B,$B1268,$AG:$AG,AR$1)</f>
        <v>0</v>
      </c>
      <c r="AS1268" s="5">
        <f>COUNTIFS($B:$B,$B1268,$AG:$AG,AS$1)</f>
        <v>0</v>
      </c>
      <c r="AT1268" s="5">
        <f>COUNTIFS($B:$B,$B1268,$AG:$AG,AT$1)</f>
        <v>1</v>
      </c>
      <c r="AU1268" s="5">
        <f>COUNTIFS($B:$B,$B1268,$AG:$AG,AU$1)</f>
        <v>0</v>
      </c>
    </row>
    <row r="1269" spans="1:47" ht="15" customHeight="1" x14ac:dyDescent="0.35">
      <c r="A1269" s="6">
        <f>IF(B1268=B1269,A1268,A1268+1)</f>
        <v>431</v>
      </c>
      <c r="B1269" s="6" t="s">
        <v>4085</v>
      </c>
      <c r="C1269" s="6" t="s">
        <v>4084</v>
      </c>
      <c r="D1269" s="6" t="s">
        <v>3044</v>
      </c>
      <c r="E1269" s="6" t="s">
        <v>3043</v>
      </c>
      <c r="F1269" s="4" t="s">
        <v>7</v>
      </c>
      <c r="G1269" s="4" t="s">
        <v>8</v>
      </c>
      <c r="H1269" s="4" t="s">
        <v>7</v>
      </c>
      <c r="I1269" s="4">
        <v>3</v>
      </c>
      <c r="J1269" s="4" t="s">
        <v>653</v>
      </c>
      <c r="K1269" s="4" t="s">
        <v>3052</v>
      </c>
      <c r="L1269" s="4" t="s">
        <v>651</v>
      </c>
      <c r="M1269" s="4" t="s">
        <v>4087</v>
      </c>
      <c r="N1269" s="4" t="s">
        <v>3347</v>
      </c>
      <c r="P1269" s="4" t="s">
        <v>669</v>
      </c>
      <c r="Q1269" s="4" t="s">
        <v>1475</v>
      </c>
      <c r="R1269" s="4" t="s">
        <v>2434</v>
      </c>
      <c r="S1269" s="5" t="str">
        <f>IF(P1269="심사불필요","-",VLOOKUP(K1269,'[1]자격증 backdata'!A:G,7,0))</f>
        <v>-</v>
      </c>
      <c r="T1269" s="5" t="str">
        <f>IF(S1269="-","-",IF(COUNTIFS(B:B,B1269,S:S,"필수")&gt;0,"자격요건충족","확인필요"))</f>
        <v>-</v>
      </c>
      <c r="U1269" s="5"/>
      <c r="W1269" s="5">
        <f>IF(Q1269="4급","심사불필요",VLOOKUP(K1269,'[1]자격증 backdata'!A:B,2,0))</f>
        <v>4</v>
      </c>
      <c r="X1269" s="4">
        <f>IF(R1269="A", MIN(20, SUMIFS(W:W, B:B, B1269, R:R, "A")),IF(R1269="B", MIN(30, SUMIFS(W:W, B:B, B1269, R:R, "B")),"비해당분야"))</f>
        <v>12</v>
      </c>
      <c r="Y1269" s="4" t="str">
        <f>IF(R1269="C",MIN(30,IF(COUNTIFS(B:B,B1269,W:W,"가1")=1,25,IF(COUNTIFS(B:B,B1269,W:W,"가1")&gt;=2,30,0))+IF(COUNTIFS(B:B,B1269,W:W,"나1")&gt;=4,30,IF(COUNTIFS(B:B,B1269,W:W,"나1")=3,26,IF(COUNTIFS(B:B,B1269,W:W,"나1")=2,22,IF(COUNTIFS(B:B,B1269,W:W,"나1")=1,18,0)))))+MIN(30,IF(COUNTIFS(B:B,B1269,W:W,"가2")=1,25,IF(COUNTIFS(B:B,B1269,W:W,"가2")&gt;=2,30,0))+IF(COUNTIFS(B:B,B1269,W:W,"나2")=3,30,IF(COUNTIFS(B:B,B1269,W:W,"나2")=2,25,IF(COUNTIFS(B:B,B1269,W:W,"나2")=1,20,0)))),"비해당분야")</f>
        <v>비해당분야</v>
      </c>
      <c r="Z1269" s="4" t="str">
        <f>IF(R1269="C",VLOOKUP(K1269,'[1]자격증 backdata'!A:F,6,0),"비해당분야")</f>
        <v>비해당분야</v>
      </c>
      <c r="AA1269" s="4" t="str">
        <f>IF(R1269="C",SUMIF(B:B,B1269,Z:Z),"비해당분야")</f>
        <v>비해당분야</v>
      </c>
      <c r="AB1269" s="4" t="str">
        <f>IF(R1269="C",SUM(Y1269,AA1269),"비해당분야")</f>
        <v>비해당분야</v>
      </c>
      <c r="AC1269" s="4">
        <f>IF(R1269="C",AB1269,X1269)</f>
        <v>12</v>
      </c>
      <c r="AD1269" s="4">
        <f>VLOOKUP(K1269,'[1]자격증 backdata'!A:D,4,0)</f>
        <v>0</v>
      </c>
      <c r="AE1269" s="4">
        <f>IF(_xlfn.MAXIFS(AD:AD,B:B,B1269)&gt;10,10,_xlfn.MAXIFS(AD:AD,B:B,B1269))</f>
        <v>5</v>
      </c>
      <c r="AG1269" s="5" t="str">
        <f>VLOOKUP(K1269,'[1]자격증 backdata'!A:C,3,0)</f>
        <v>H</v>
      </c>
      <c r="AH1269" s="5">
        <f>COUNTIFS($B:$B,$B1269,$AG:$AG,AH$1)</f>
        <v>0</v>
      </c>
      <c r="AI1269" s="5">
        <f>COUNTIFS($B:$B,$B1269,$AG:$AG,AI$1)</f>
        <v>0</v>
      </c>
      <c r="AJ1269" s="5">
        <f>COUNTIFS($B:$B,$B1269,$AG:$AG,AJ$1)</f>
        <v>0</v>
      </c>
      <c r="AK1269" s="5">
        <f>COUNTIFS($B:$B,$B1269,$AG:$AG,AK$1)</f>
        <v>0</v>
      </c>
      <c r="AL1269" s="5">
        <f>COUNTIFS($B:$B,$B1269,$AG:$AG,AL$1)</f>
        <v>1</v>
      </c>
      <c r="AM1269" s="5">
        <f>COUNTIFS($B:$B,$B1269,$AG:$AG,AM$1)</f>
        <v>0</v>
      </c>
      <c r="AN1269" s="5">
        <f>COUNTIFS($B:$B,$B1269,$AG:$AG,AN$1)</f>
        <v>0</v>
      </c>
      <c r="AO1269" s="5">
        <f>COUNTIFS($B:$B,$B1269,$AG:$AG,AO$1)</f>
        <v>1</v>
      </c>
      <c r="AP1269" s="5">
        <f>COUNTIFS($B:$B,$B1269,$AG:$AG,AP$1)</f>
        <v>0</v>
      </c>
      <c r="AQ1269" s="5">
        <f>COUNTIFS($B:$B,$B1269,$AG:$AG,AQ$1)</f>
        <v>1</v>
      </c>
      <c r="AR1269" s="5">
        <f>COUNTIFS($B:$B,$B1269,$AG:$AG,AR$1)</f>
        <v>0</v>
      </c>
      <c r="AS1269" s="5">
        <f>COUNTIFS($B:$B,$B1269,$AG:$AG,AS$1)</f>
        <v>0</v>
      </c>
      <c r="AT1269" s="5">
        <f>COUNTIFS($B:$B,$B1269,$AG:$AG,AT$1)</f>
        <v>1</v>
      </c>
      <c r="AU1269" s="5">
        <f>COUNTIFS($B:$B,$B1269,$AG:$AG,AU$1)</f>
        <v>0</v>
      </c>
    </row>
    <row r="1270" spans="1:47" ht="15" customHeight="1" x14ac:dyDescent="0.35">
      <c r="A1270" s="6">
        <f>IF(B1269=B1270,A1269,A1269+1)</f>
        <v>431</v>
      </c>
      <c r="B1270" s="6" t="s">
        <v>4085</v>
      </c>
      <c r="C1270" s="6" t="s">
        <v>4084</v>
      </c>
      <c r="D1270" s="6" t="s">
        <v>3044</v>
      </c>
      <c r="E1270" s="6" t="s">
        <v>3043</v>
      </c>
      <c r="F1270" s="4" t="s">
        <v>7</v>
      </c>
      <c r="G1270" s="4" t="s">
        <v>8</v>
      </c>
      <c r="H1270" s="4" t="s">
        <v>7</v>
      </c>
      <c r="I1270" s="4">
        <v>4</v>
      </c>
      <c r="J1270" s="4" t="s">
        <v>364</v>
      </c>
      <c r="K1270" s="4" t="s">
        <v>3075</v>
      </c>
      <c r="L1270" s="4" t="s">
        <v>254</v>
      </c>
      <c r="M1270" s="4" t="s">
        <v>4086</v>
      </c>
      <c r="N1270" s="4" t="s">
        <v>1471</v>
      </c>
      <c r="P1270" s="4" t="s">
        <v>669</v>
      </c>
      <c r="Q1270" s="4" t="s">
        <v>1475</v>
      </c>
      <c r="R1270" s="4" t="s">
        <v>2434</v>
      </c>
      <c r="S1270" s="5" t="str">
        <f>IF(P1270="심사불필요","-",VLOOKUP(K1270,'[1]자격증 backdata'!A:G,7,0))</f>
        <v>-</v>
      </c>
      <c r="T1270" s="5" t="str">
        <f>IF(S1270="-","-",IF(COUNTIFS(B:B,B1270,S:S,"필수")&gt;0,"자격요건충족","확인필요"))</f>
        <v>-</v>
      </c>
      <c r="U1270" s="5"/>
      <c r="W1270" s="5">
        <f>IF(Q1270="4급","심사불필요",VLOOKUP(K1270,'[1]자격증 backdata'!A:B,2,0))</f>
        <v>2</v>
      </c>
      <c r="X1270" s="4">
        <f>IF(R1270="A", MIN(20, SUMIFS(W:W, B:B, B1270, R:R, "A")),IF(R1270="B", MIN(30, SUMIFS(W:W, B:B, B1270, R:R, "B")),"비해당분야"))</f>
        <v>12</v>
      </c>
      <c r="Y1270" s="4" t="str">
        <f>IF(R1270="C",MIN(30,IF(COUNTIFS(B:B,B1270,W:W,"가1")=1,25,IF(COUNTIFS(B:B,B1270,W:W,"가1")&gt;=2,30,0))+IF(COUNTIFS(B:B,B1270,W:W,"나1")&gt;=4,30,IF(COUNTIFS(B:B,B1270,W:W,"나1")=3,26,IF(COUNTIFS(B:B,B1270,W:W,"나1")=2,22,IF(COUNTIFS(B:B,B1270,W:W,"나1")=1,18,0)))))+MIN(30,IF(COUNTIFS(B:B,B1270,W:W,"가2")=1,25,IF(COUNTIFS(B:B,B1270,W:W,"가2")&gt;=2,30,0))+IF(COUNTIFS(B:B,B1270,W:W,"나2")=3,30,IF(COUNTIFS(B:B,B1270,W:W,"나2")=2,25,IF(COUNTIFS(B:B,B1270,W:W,"나2")=1,20,0)))),"비해당분야")</f>
        <v>비해당분야</v>
      </c>
      <c r="Z1270" s="4" t="str">
        <f>IF(R1270="C",VLOOKUP(K1270,'[1]자격증 backdata'!A:F,6,0),"비해당분야")</f>
        <v>비해당분야</v>
      </c>
      <c r="AA1270" s="4" t="str">
        <f>IF(R1270="C",SUMIF(B:B,B1270,Z:Z),"비해당분야")</f>
        <v>비해당분야</v>
      </c>
      <c r="AB1270" s="4" t="str">
        <f>IF(R1270="C",SUM(Y1270,AA1270),"비해당분야")</f>
        <v>비해당분야</v>
      </c>
      <c r="AC1270" s="4">
        <f>IF(R1270="C",AB1270,X1270)</f>
        <v>12</v>
      </c>
      <c r="AD1270" s="4">
        <f>VLOOKUP(K1270,'[1]자격증 backdata'!A:D,4,0)</f>
        <v>0</v>
      </c>
      <c r="AE1270" s="4">
        <f>IF(_xlfn.MAXIFS(AD:AD,B:B,B1270)&gt;10,10,_xlfn.MAXIFS(AD:AD,B:B,B1270))</f>
        <v>5</v>
      </c>
      <c r="AG1270" s="5" t="str">
        <f>VLOOKUP(K1270,'[1]자격증 backdata'!A:C,3,0)</f>
        <v>J</v>
      </c>
      <c r="AH1270" s="5">
        <f>COUNTIFS($B:$B,$B1270,$AG:$AG,AH$1)</f>
        <v>0</v>
      </c>
      <c r="AI1270" s="5">
        <f>COUNTIFS($B:$B,$B1270,$AG:$AG,AI$1)</f>
        <v>0</v>
      </c>
      <c r="AJ1270" s="5">
        <f>COUNTIFS($B:$B,$B1270,$AG:$AG,AJ$1)</f>
        <v>0</v>
      </c>
      <c r="AK1270" s="5">
        <f>COUNTIFS($B:$B,$B1270,$AG:$AG,AK$1)</f>
        <v>0</v>
      </c>
      <c r="AL1270" s="5">
        <f>COUNTIFS($B:$B,$B1270,$AG:$AG,AL$1)</f>
        <v>1</v>
      </c>
      <c r="AM1270" s="5">
        <f>COUNTIFS($B:$B,$B1270,$AG:$AG,AM$1)</f>
        <v>0</v>
      </c>
      <c r="AN1270" s="5">
        <f>COUNTIFS($B:$B,$B1270,$AG:$AG,AN$1)</f>
        <v>0</v>
      </c>
      <c r="AO1270" s="5">
        <f>COUNTIFS($B:$B,$B1270,$AG:$AG,AO$1)</f>
        <v>1</v>
      </c>
      <c r="AP1270" s="5">
        <f>COUNTIFS($B:$B,$B1270,$AG:$AG,AP$1)</f>
        <v>0</v>
      </c>
      <c r="AQ1270" s="5">
        <f>COUNTIFS($B:$B,$B1270,$AG:$AG,AQ$1)</f>
        <v>1</v>
      </c>
      <c r="AR1270" s="5">
        <f>COUNTIFS($B:$B,$B1270,$AG:$AG,AR$1)</f>
        <v>0</v>
      </c>
      <c r="AS1270" s="5">
        <f>COUNTIFS($B:$B,$B1270,$AG:$AG,AS$1)</f>
        <v>0</v>
      </c>
      <c r="AT1270" s="5">
        <f>COUNTIFS($B:$B,$B1270,$AG:$AG,AT$1)</f>
        <v>1</v>
      </c>
      <c r="AU1270" s="5">
        <f>COUNTIFS($B:$B,$B1270,$AG:$AG,AU$1)</f>
        <v>0</v>
      </c>
    </row>
    <row r="1271" spans="1:47" ht="15" customHeight="1" x14ac:dyDescent="0.35">
      <c r="A1271" s="6">
        <f>IF(B1270=B1271,A1270,A1270+1)</f>
        <v>431</v>
      </c>
      <c r="B1271" s="6" t="s">
        <v>4085</v>
      </c>
      <c r="C1271" s="6" t="s">
        <v>4084</v>
      </c>
      <c r="D1271" s="6" t="s">
        <v>3044</v>
      </c>
      <c r="E1271" s="6" t="s">
        <v>3043</v>
      </c>
      <c r="F1271" s="4" t="s">
        <v>7</v>
      </c>
      <c r="G1271" s="4" t="s">
        <v>8</v>
      </c>
      <c r="H1271" s="4" t="s">
        <v>7</v>
      </c>
      <c r="I1271" s="4">
        <v>5</v>
      </c>
      <c r="J1271" s="4" t="s">
        <v>4083</v>
      </c>
      <c r="K1271" s="4" t="s">
        <v>4082</v>
      </c>
      <c r="L1271" s="4" t="s">
        <v>4081</v>
      </c>
      <c r="M1271" s="4" t="s">
        <v>4080</v>
      </c>
      <c r="N1271" s="4" t="s">
        <v>4079</v>
      </c>
      <c r="P1271" s="4" t="s">
        <v>669</v>
      </c>
      <c r="Q1271" s="4" t="s">
        <v>1475</v>
      </c>
      <c r="R1271" s="4" t="s">
        <v>2434</v>
      </c>
      <c r="S1271" s="5" t="str">
        <f>IF(P1271="심사불필요","-",VLOOKUP(K1271,'[1]자격증 backdata'!A:G,7,0))</f>
        <v>-</v>
      </c>
      <c r="T1271" s="5" t="str">
        <f>IF(S1271="-","-",IF(COUNTIFS(B:B,B1271,S:S,"필수")&gt;0,"자격요건충족","확인필요"))</f>
        <v>-</v>
      </c>
      <c r="U1271" s="5"/>
      <c r="W1271" s="5">
        <f>IF(Q1271="4급","심사불필요",VLOOKUP(K1271,'[1]자격증 backdata'!A:B,2,0))</f>
        <v>2</v>
      </c>
      <c r="X1271" s="4">
        <f>IF(R1271="A", MIN(20, SUMIFS(W:W, B:B, B1271, R:R, "A")),IF(R1271="B", MIN(30, SUMIFS(W:W, B:B, B1271, R:R, "B")),"비해당분야"))</f>
        <v>12</v>
      </c>
      <c r="Y1271" s="4" t="str">
        <f>IF(R1271="C",MIN(30,IF(COUNTIFS(B:B,B1271,W:W,"가1")=1,25,IF(COUNTIFS(B:B,B1271,W:W,"가1")&gt;=2,30,0))+IF(COUNTIFS(B:B,B1271,W:W,"나1")&gt;=4,30,IF(COUNTIFS(B:B,B1271,W:W,"나1")=3,26,IF(COUNTIFS(B:B,B1271,W:W,"나1")=2,22,IF(COUNTIFS(B:B,B1271,W:W,"나1")=1,18,0)))))+MIN(30,IF(COUNTIFS(B:B,B1271,W:W,"가2")=1,25,IF(COUNTIFS(B:B,B1271,W:W,"가2")&gt;=2,30,0))+IF(COUNTIFS(B:B,B1271,W:W,"나2")=3,30,IF(COUNTIFS(B:B,B1271,W:W,"나2")=2,25,IF(COUNTIFS(B:B,B1271,W:W,"나2")=1,20,0)))),"비해당분야")</f>
        <v>비해당분야</v>
      </c>
      <c r="Z1271" s="4" t="str">
        <f>IF(R1271="C",VLOOKUP(K1271,'[1]자격증 backdata'!A:F,6,0),"비해당분야")</f>
        <v>비해당분야</v>
      </c>
      <c r="AA1271" s="4" t="str">
        <f>IF(R1271="C",SUMIF(B:B,B1271,Z:Z),"비해당분야")</f>
        <v>비해당분야</v>
      </c>
      <c r="AB1271" s="4" t="str">
        <f>IF(R1271="C",SUM(Y1271,AA1271),"비해당분야")</f>
        <v>비해당분야</v>
      </c>
      <c r="AC1271" s="4">
        <f>IF(R1271="C",AB1271,X1271)</f>
        <v>12</v>
      </c>
      <c r="AD1271" s="4">
        <f>VLOOKUP(K1271,'[1]자격증 backdata'!A:D,4,0)</f>
        <v>0</v>
      </c>
      <c r="AE1271" s="4">
        <f>IF(_xlfn.MAXIFS(AD:AD,B:B,B1271)&gt;10,10,_xlfn.MAXIFS(AD:AD,B:B,B1271))</f>
        <v>5</v>
      </c>
      <c r="AG1271" s="5" t="str">
        <f>VLOOKUP(K1271,'[1]자격증 backdata'!A:C,3,0)</f>
        <v>E</v>
      </c>
      <c r="AH1271" s="5">
        <f>COUNTIFS($B:$B,$B1271,$AG:$AG,AH$1)</f>
        <v>0</v>
      </c>
      <c r="AI1271" s="5">
        <f>COUNTIFS($B:$B,$B1271,$AG:$AG,AI$1)</f>
        <v>0</v>
      </c>
      <c r="AJ1271" s="5">
        <f>COUNTIFS($B:$B,$B1271,$AG:$AG,AJ$1)</f>
        <v>0</v>
      </c>
      <c r="AK1271" s="5">
        <f>COUNTIFS($B:$B,$B1271,$AG:$AG,AK$1)</f>
        <v>0</v>
      </c>
      <c r="AL1271" s="5">
        <f>COUNTIFS($B:$B,$B1271,$AG:$AG,AL$1)</f>
        <v>1</v>
      </c>
      <c r="AM1271" s="5">
        <f>COUNTIFS($B:$B,$B1271,$AG:$AG,AM$1)</f>
        <v>0</v>
      </c>
      <c r="AN1271" s="5">
        <f>COUNTIFS($B:$B,$B1271,$AG:$AG,AN$1)</f>
        <v>0</v>
      </c>
      <c r="AO1271" s="5">
        <f>COUNTIFS($B:$B,$B1271,$AG:$AG,AO$1)</f>
        <v>1</v>
      </c>
      <c r="AP1271" s="5">
        <f>COUNTIFS($B:$B,$B1271,$AG:$AG,AP$1)</f>
        <v>0</v>
      </c>
      <c r="AQ1271" s="5">
        <f>COUNTIFS($B:$B,$B1271,$AG:$AG,AQ$1)</f>
        <v>1</v>
      </c>
      <c r="AR1271" s="5">
        <f>COUNTIFS($B:$B,$B1271,$AG:$AG,AR$1)</f>
        <v>0</v>
      </c>
      <c r="AS1271" s="5">
        <f>COUNTIFS($B:$B,$B1271,$AG:$AG,AS$1)</f>
        <v>0</v>
      </c>
      <c r="AT1271" s="5">
        <f>COUNTIFS($B:$B,$B1271,$AG:$AG,AT$1)</f>
        <v>1</v>
      </c>
      <c r="AU1271" s="5">
        <f>COUNTIFS($B:$B,$B1271,$AG:$AG,AU$1)</f>
        <v>0</v>
      </c>
    </row>
    <row r="1272" spans="1:47" ht="15" customHeight="1" x14ac:dyDescent="0.35">
      <c r="A1272" s="3">
        <f>IF(B1271=B1272,A1271,A1271+1)</f>
        <v>432</v>
      </c>
      <c r="B1272" s="3" t="s">
        <v>4071</v>
      </c>
      <c r="C1272" s="3" t="s">
        <v>4070</v>
      </c>
      <c r="D1272" s="3" t="s">
        <v>3044</v>
      </c>
      <c r="E1272" s="3" t="s">
        <v>3043</v>
      </c>
      <c r="F1272" s="4" t="s">
        <v>7</v>
      </c>
      <c r="G1272" s="4" t="s">
        <v>8</v>
      </c>
      <c r="H1272" s="4" t="s">
        <v>7</v>
      </c>
      <c r="I1272" s="3">
        <v>1</v>
      </c>
      <c r="J1272" s="3" t="s">
        <v>69</v>
      </c>
      <c r="K1272" s="3" t="s">
        <v>3065</v>
      </c>
      <c r="L1272" s="3" t="s">
        <v>36</v>
      </c>
      <c r="M1272" s="3" t="s">
        <v>4078</v>
      </c>
      <c r="N1272" s="3" t="s">
        <v>422</v>
      </c>
      <c r="P1272" s="3" t="s">
        <v>669</v>
      </c>
      <c r="Q1272" s="3" t="s">
        <v>1475</v>
      </c>
      <c r="R1272" s="3" t="s">
        <v>2434</v>
      </c>
      <c r="S1272" s="2" t="str">
        <f>IF(P1272="심사불필요","-",VLOOKUP(K1272,'[1]자격증 backdata'!A:G,7,0))</f>
        <v>-</v>
      </c>
      <c r="T1272" s="2" t="str">
        <f>IF(S1272="-","-",IF(COUNTIFS(B:B,B1272,S:S,"필수")&gt;0,"자격요건충족","확인필요"))</f>
        <v>-</v>
      </c>
      <c r="U1272" s="2"/>
      <c r="W1272" s="2">
        <f>IF(Q1272="4급","심사불필요",VLOOKUP(K1272,'[1]자격증 backdata'!A:B,2,0))</f>
        <v>0</v>
      </c>
      <c r="X1272" s="3">
        <f>IF(R1272="A", MIN(20, SUMIFS(W:W, B:B, B1272, R:R, "A")),IF(R1272="B", MIN(30, SUMIFS(W:W, B:B, B1272, R:R, "B")),"비해당분야"))</f>
        <v>12</v>
      </c>
      <c r="Y1272" s="3" t="str">
        <f>IF(R1272="C",MIN(30,IF(COUNTIFS(B:B,B1272,W:W,"가1")=1,25,IF(COUNTIFS(B:B,B1272,W:W,"가1")&gt;=2,30,0))+IF(COUNTIFS(B:B,B1272,W:W,"나1")&gt;=4,30,IF(COUNTIFS(B:B,B1272,W:W,"나1")=3,26,IF(COUNTIFS(B:B,B1272,W:W,"나1")=2,22,IF(COUNTIFS(B:B,B1272,W:W,"나1")=1,18,0)))))+MIN(30,IF(COUNTIFS(B:B,B1272,W:W,"가2")=1,25,IF(COUNTIFS(B:B,B1272,W:W,"가2")&gt;=2,30,0))+IF(COUNTIFS(B:B,B1272,W:W,"나2")=3,30,IF(COUNTIFS(B:B,B1272,W:W,"나2")=2,25,IF(COUNTIFS(B:B,B1272,W:W,"나2")=1,20,0)))),"비해당분야")</f>
        <v>비해당분야</v>
      </c>
      <c r="Z1272" s="3" t="str">
        <f>IF(R1272="C",VLOOKUP(K1272,'[1]자격증 backdata'!A:F,6,0),"비해당분야")</f>
        <v>비해당분야</v>
      </c>
      <c r="AA1272" s="3" t="str">
        <f>IF(R1272="C",SUMIF(B:B,B1272,Z:Z),"비해당분야")</f>
        <v>비해당분야</v>
      </c>
      <c r="AB1272" s="3" t="str">
        <f>IF(R1272="C",SUM(Y1272,AA1272),"비해당분야")</f>
        <v>비해당분야</v>
      </c>
      <c r="AC1272" s="3">
        <f>IF(R1272="C",AB1272,X1272)</f>
        <v>12</v>
      </c>
      <c r="AD1272" s="3">
        <f>VLOOKUP(K1272,'[1]자격증 backdata'!A:D,4,0)</f>
        <v>5</v>
      </c>
      <c r="AE1272" s="3">
        <f>IF(_xlfn.MAXIFS(AD:AD,B:B,B1272)&gt;10,10,_xlfn.MAXIFS(AD:AD,B:B,B1272))</f>
        <v>5</v>
      </c>
      <c r="AG1272" s="2">
        <f>VLOOKUP(K1272,'[1]자격증 backdata'!A:C,3,0)</f>
        <v>0</v>
      </c>
      <c r="AH1272" s="2">
        <f>COUNTIFS($B:$B,$B1272,$AG:$AG,AH$1)</f>
        <v>0</v>
      </c>
      <c r="AI1272" s="2">
        <f>COUNTIFS($B:$B,$B1272,$AG:$AG,AI$1)</f>
        <v>0</v>
      </c>
      <c r="AJ1272" s="2">
        <f>COUNTIFS($B:$B,$B1272,$AG:$AG,AJ$1)</f>
        <v>0</v>
      </c>
      <c r="AK1272" s="2">
        <f>COUNTIFS($B:$B,$B1272,$AG:$AG,AK$1)</f>
        <v>0</v>
      </c>
      <c r="AL1272" s="2">
        <f>COUNTIFS($B:$B,$B1272,$AG:$AG,AL$1)</f>
        <v>0</v>
      </c>
      <c r="AM1272" s="2">
        <f>COUNTIFS($B:$B,$B1272,$AG:$AG,AM$1)</f>
        <v>0</v>
      </c>
      <c r="AN1272" s="2">
        <f>COUNTIFS($B:$B,$B1272,$AG:$AG,AN$1)</f>
        <v>1</v>
      </c>
      <c r="AO1272" s="2">
        <f>COUNTIFS($B:$B,$B1272,$AG:$AG,AO$1)</f>
        <v>0</v>
      </c>
      <c r="AP1272" s="2">
        <f>COUNTIFS($B:$B,$B1272,$AG:$AG,AP$1)</f>
        <v>0</v>
      </c>
      <c r="AQ1272" s="2">
        <f>COUNTIFS($B:$B,$B1272,$AG:$AG,AQ$1)</f>
        <v>0</v>
      </c>
      <c r="AR1272" s="2">
        <f>COUNTIFS($B:$B,$B1272,$AG:$AG,AR$1)</f>
        <v>0</v>
      </c>
      <c r="AS1272" s="2">
        <f>COUNTIFS($B:$B,$B1272,$AG:$AG,AS$1)</f>
        <v>0</v>
      </c>
      <c r="AT1272" s="2">
        <f>COUNTIFS($B:$B,$B1272,$AG:$AG,AT$1)</f>
        <v>1</v>
      </c>
      <c r="AU1272" s="2">
        <f>COUNTIFS($B:$B,$B1272,$AG:$AG,AU$1)</f>
        <v>1</v>
      </c>
    </row>
    <row r="1273" spans="1:47" ht="15" customHeight="1" x14ac:dyDescent="0.35">
      <c r="A1273" s="7">
        <f>IF(B1272=B1273,A1272,A1272+1)</f>
        <v>432</v>
      </c>
      <c r="B1273" s="7" t="s">
        <v>4071</v>
      </c>
      <c r="C1273" s="7" t="s">
        <v>4070</v>
      </c>
      <c r="D1273" s="7" t="s">
        <v>3044</v>
      </c>
      <c r="E1273" s="7" t="s">
        <v>3043</v>
      </c>
      <c r="F1273" s="4" t="s">
        <v>7</v>
      </c>
      <c r="G1273" s="4" t="s">
        <v>8</v>
      </c>
      <c r="H1273" s="4" t="s">
        <v>7</v>
      </c>
      <c r="I1273" s="3">
        <v>2</v>
      </c>
      <c r="J1273" s="3" t="s">
        <v>106</v>
      </c>
      <c r="K1273" s="3" t="s">
        <v>3057</v>
      </c>
      <c r="L1273" s="3" t="s">
        <v>55</v>
      </c>
      <c r="M1273" s="3" t="s">
        <v>4077</v>
      </c>
      <c r="N1273" s="3" t="s">
        <v>4076</v>
      </c>
      <c r="P1273" s="3" t="s">
        <v>669</v>
      </c>
      <c r="Q1273" s="3" t="s">
        <v>1475</v>
      </c>
      <c r="R1273" s="3" t="s">
        <v>2434</v>
      </c>
      <c r="S1273" s="2" t="str">
        <f>IF(P1273="심사불필요","-",VLOOKUP(K1273,'[1]자격증 backdata'!A:G,7,0))</f>
        <v>-</v>
      </c>
      <c r="T1273" s="2" t="str">
        <f>IF(S1273="-","-",IF(COUNTIFS(B:B,B1273,S:S,"필수")&gt;0,"자격요건충족","확인필요"))</f>
        <v>-</v>
      </c>
      <c r="U1273" s="2"/>
      <c r="W1273" s="2">
        <f>IF(Q1273="4급","심사불필요",VLOOKUP(K1273,'[1]자격증 backdata'!A:B,2,0))</f>
        <v>4</v>
      </c>
      <c r="X1273" s="3">
        <f>IF(R1273="A", MIN(20, SUMIFS(W:W, B:B, B1273, R:R, "A")),IF(R1273="B", MIN(30, SUMIFS(W:W, B:B, B1273, R:R, "B")),"비해당분야"))</f>
        <v>12</v>
      </c>
      <c r="Y1273" s="3" t="str">
        <f>IF(R1273="C",MIN(30,IF(COUNTIFS(B:B,B1273,W:W,"가1")=1,25,IF(COUNTIFS(B:B,B1273,W:W,"가1")&gt;=2,30,0))+IF(COUNTIFS(B:B,B1273,W:W,"나1")&gt;=4,30,IF(COUNTIFS(B:B,B1273,W:W,"나1")=3,26,IF(COUNTIFS(B:B,B1273,W:W,"나1")=2,22,IF(COUNTIFS(B:B,B1273,W:W,"나1")=1,18,0)))))+MIN(30,IF(COUNTIFS(B:B,B1273,W:W,"가2")=1,25,IF(COUNTIFS(B:B,B1273,W:W,"가2")&gt;=2,30,0))+IF(COUNTIFS(B:B,B1273,W:W,"나2")=3,30,IF(COUNTIFS(B:B,B1273,W:W,"나2")=2,25,IF(COUNTIFS(B:B,B1273,W:W,"나2")=1,20,0)))),"비해당분야")</f>
        <v>비해당분야</v>
      </c>
      <c r="Z1273" s="3" t="str">
        <f>IF(R1273="C",VLOOKUP(K1273,'[1]자격증 backdata'!A:F,6,0),"비해당분야")</f>
        <v>비해당분야</v>
      </c>
      <c r="AA1273" s="3" t="str">
        <f>IF(R1273="C",SUMIF(B:B,B1273,Z:Z),"비해당분야")</f>
        <v>비해당분야</v>
      </c>
      <c r="AB1273" s="3" t="str">
        <f>IF(R1273="C",SUM(Y1273,AA1273),"비해당분야")</f>
        <v>비해당분야</v>
      </c>
      <c r="AC1273" s="3">
        <f>IF(R1273="C",AB1273,X1273)</f>
        <v>12</v>
      </c>
      <c r="AD1273" s="3">
        <f>VLOOKUP(K1273,'[1]자격증 backdata'!A:D,4,0)</f>
        <v>0</v>
      </c>
      <c r="AE1273" s="3">
        <f>IF(_xlfn.MAXIFS(AD:AD,B:B,B1273)&gt;10,10,_xlfn.MAXIFS(AD:AD,B:B,B1273))</f>
        <v>5</v>
      </c>
      <c r="AG1273" s="2" t="str">
        <f>VLOOKUP(K1273,'[1]자격증 backdata'!A:C,3,0)</f>
        <v>M</v>
      </c>
      <c r="AH1273" s="2">
        <f>COUNTIFS($B:$B,$B1273,$AG:$AG,AH$1)</f>
        <v>0</v>
      </c>
      <c r="AI1273" s="2">
        <f>COUNTIFS($B:$B,$B1273,$AG:$AG,AI$1)</f>
        <v>0</v>
      </c>
      <c r="AJ1273" s="2">
        <f>COUNTIFS($B:$B,$B1273,$AG:$AG,AJ$1)</f>
        <v>0</v>
      </c>
      <c r="AK1273" s="2">
        <f>COUNTIFS($B:$B,$B1273,$AG:$AG,AK$1)</f>
        <v>0</v>
      </c>
      <c r="AL1273" s="2">
        <f>COUNTIFS($B:$B,$B1273,$AG:$AG,AL$1)</f>
        <v>0</v>
      </c>
      <c r="AM1273" s="2">
        <f>COUNTIFS($B:$B,$B1273,$AG:$AG,AM$1)</f>
        <v>0</v>
      </c>
      <c r="AN1273" s="2">
        <f>COUNTIFS($B:$B,$B1273,$AG:$AG,AN$1)</f>
        <v>1</v>
      </c>
      <c r="AO1273" s="2">
        <f>COUNTIFS($B:$B,$B1273,$AG:$AG,AO$1)</f>
        <v>0</v>
      </c>
      <c r="AP1273" s="2">
        <f>COUNTIFS($B:$B,$B1273,$AG:$AG,AP$1)</f>
        <v>0</v>
      </c>
      <c r="AQ1273" s="2">
        <f>COUNTIFS($B:$B,$B1273,$AG:$AG,AQ$1)</f>
        <v>0</v>
      </c>
      <c r="AR1273" s="2">
        <f>COUNTIFS($B:$B,$B1273,$AG:$AG,AR$1)</f>
        <v>0</v>
      </c>
      <c r="AS1273" s="2">
        <f>COUNTIFS($B:$B,$B1273,$AG:$AG,AS$1)</f>
        <v>0</v>
      </c>
      <c r="AT1273" s="2">
        <f>COUNTIFS($B:$B,$B1273,$AG:$AG,AT$1)</f>
        <v>1</v>
      </c>
      <c r="AU1273" s="2">
        <f>COUNTIFS($B:$B,$B1273,$AG:$AG,AU$1)</f>
        <v>1</v>
      </c>
    </row>
    <row r="1274" spans="1:47" ht="15" customHeight="1" x14ac:dyDescent="0.35">
      <c r="A1274" s="7">
        <f>IF(B1273=B1274,A1273,A1273+1)</f>
        <v>432</v>
      </c>
      <c r="B1274" s="7" t="s">
        <v>4071</v>
      </c>
      <c r="C1274" s="7" t="s">
        <v>4070</v>
      </c>
      <c r="D1274" s="7" t="s">
        <v>3044</v>
      </c>
      <c r="E1274" s="7" t="s">
        <v>3043</v>
      </c>
      <c r="F1274" s="4" t="s">
        <v>7</v>
      </c>
      <c r="G1274" s="4" t="s">
        <v>8</v>
      </c>
      <c r="H1274" s="4" t="s">
        <v>7</v>
      </c>
      <c r="I1274" s="3">
        <v>3</v>
      </c>
      <c r="J1274" s="3" t="s">
        <v>2899</v>
      </c>
      <c r="K1274" s="3" t="s">
        <v>3621</v>
      </c>
      <c r="L1274" s="3" t="s">
        <v>348</v>
      </c>
      <c r="M1274" s="3" t="s">
        <v>4075</v>
      </c>
      <c r="N1274" s="3" t="s">
        <v>4074</v>
      </c>
      <c r="P1274" s="3" t="s">
        <v>669</v>
      </c>
      <c r="Q1274" s="3" t="s">
        <v>1475</v>
      </c>
      <c r="R1274" s="3" t="s">
        <v>2434</v>
      </c>
      <c r="S1274" s="2" t="str">
        <f>IF(P1274="심사불필요","-",VLOOKUP(K1274,'[1]자격증 backdata'!A:G,7,0))</f>
        <v>-</v>
      </c>
      <c r="T1274" s="2" t="str">
        <f>IF(S1274="-","-",IF(COUNTIFS(B:B,B1274,S:S,"필수")&gt;0,"자격요건충족","확인필요"))</f>
        <v>-</v>
      </c>
      <c r="U1274" s="2"/>
      <c r="W1274" s="2">
        <f>IF(Q1274="4급","심사불필요",VLOOKUP(K1274,'[1]자격증 backdata'!A:B,2,0))</f>
        <v>4</v>
      </c>
      <c r="X1274" s="3">
        <f>IF(R1274="A", MIN(20, SUMIFS(W:W, B:B, B1274, R:R, "A")),IF(R1274="B", MIN(30, SUMIFS(W:W, B:B, B1274, R:R, "B")),"비해당분야"))</f>
        <v>12</v>
      </c>
      <c r="Y1274" s="3" t="str">
        <f>IF(R1274="C",MIN(30,IF(COUNTIFS(B:B,B1274,W:W,"가1")=1,25,IF(COUNTIFS(B:B,B1274,W:W,"가1")&gt;=2,30,0))+IF(COUNTIFS(B:B,B1274,W:W,"나1")&gt;=4,30,IF(COUNTIFS(B:B,B1274,W:W,"나1")=3,26,IF(COUNTIFS(B:B,B1274,W:W,"나1")=2,22,IF(COUNTIFS(B:B,B1274,W:W,"나1")=1,18,0)))))+MIN(30,IF(COUNTIFS(B:B,B1274,W:W,"가2")=1,25,IF(COUNTIFS(B:B,B1274,W:W,"가2")&gt;=2,30,0))+IF(COUNTIFS(B:B,B1274,W:W,"나2")=3,30,IF(COUNTIFS(B:B,B1274,W:W,"나2")=2,25,IF(COUNTIFS(B:B,B1274,W:W,"나2")=1,20,0)))),"비해당분야")</f>
        <v>비해당분야</v>
      </c>
      <c r="Z1274" s="3" t="str">
        <f>IF(R1274="C",VLOOKUP(K1274,'[1]자격증 backdata'!A:F,6,0),"비해당분야")</f>
        <v>비해당분야</v>
      </c>
      <c r="AA1274" s="3" t="str">
        <f>IF(R1274="C",SUMIF(B:B,B1274,Z:Z),"비해당분야")</f>
        <v>비해당분야</v>
      </c>
      <c r="AB1274" s="3" t="str">
        <f>IF(R1274="C",SUM(Y1274,AA1274),"비해당분야")</f>
        <v>비해당분야</v>
      </c>
      <c r="AC1274" s="3">
        <f>IF(R1274="C",AB1274,X1274)</f>
        <v>12</v>
      </c>
      <c r="AD1274" s="3">
        <f>VLOOKUP(K1274,'[1]자격증 backdata'!A:D,4,0)</f>
        <v>0</v>
      </c>
      <c r="AE1274" s="3">
        <f>IF(_xlfn.MAXIFS(AD:AD,B:B,B1274)&gt;10,10,_xlfn.MAXIFS(AD:AD,B:B,B1274))</f>
        <v>5</v>
      </c>
      <c r="AG1274" s="2" t="str">
        <f>VLOOKUP(K1274,'[1]자격증 backdata'!A:C,3,0)</f>
        <v>N</v>
      </c>
      <c r="AH1274" s="2">
        <f>COUNTIFS($B:$B,$B1274,$AG:$AG,AH$1)</f>
        <v>0</v>
      </c>
      <c r="AI1274" s="2">
        <f>COUNTIFS($B:$B,$B1274,$AG:$AG,AI$1)</f>
        <v>0</v>
      </c>
      <c r="AJ1274" s="2">
        <f>COUNTIFS($B:$B,$B1274,$AG:$AG,AJ$1)</f>
        <v>0</v>
      </c>
      <c r="AK1274" s="2">
        <f>COUNTIFS($B:$B,$B1274,$AG:$AG,AK$1)</f>
        <v>0</v>
      </c>
      <c r="AL1274" s="2">
        <f>COUNTIFS($B:$B,$B1274,$AG:$AG,AL$1)</f>
        <v>0</v>
      </c>
      <c r="AM1274" s="2">
        <f>COUNTIFS($B:$B,$B1274,$AG:$AG,AM$1)</f>
        <v>0</v>
      </c>
      <c r="AN1274" s="2">
        <f>COUNTIFS($B:$B,$B1274,$AG:$AG,AN$1)</f>
        <v>1</v>
      </c>
      <c r="AO1274" s="2">
        <f>COUNTIFS($B:$B,$B1274,$AG:$AG,AO$1)</f>
        <v>0</v>
      </c>
      <c r="AP1274" s="2">
        <f>COUNTIFS($B:$B,$B1274,$AG:$AG,AP$1)</f>
        <v>0</v>
      </c>
      <c r="AQ1274" s="2">
        <f>COUNTIFS($B:$B,$B1274,$AG:$AG,AQ$1)</f>
        <v>0</v>
      </c>
      <c r="AR1274" s="2">
        <f>COUNTIFS($B:$B,$B1274,$AG:$AG,AR$1)</f>
        <v>0</v>
      </c>
      <c r="AS1274" s="2">
        <f>COUNTIFS($B:$B,$B1274,$AG:$AG,AS$1)</f>
        <v>0</v>
      </c>
      <c r="AT1274" s="2">
        <f>COUNTIFS($B:$B,$B1274,$AG:$AG,AT$1)</f>
        <v>1</v>
      </c>
      <c r="AU1274" s="2">
        <f>COUNTIFS($B:$B,$B1274,$AG:$AG,AU$1)</f>
        <v>1</v>
      </c>
    </row>
    <row r="1275" spans="1:47" ht="15" customHeight="1" x14ac:dyDescent="0.35">
      <c r="A1275" s="7">
        <f>IF(B1274=B1275,A1274,A1274+1)</f>
        <v>432</v>
      </c>
      <c r="B1275" s="7" t="s">
        <v>4071</v>
      </c>
      <c r="C1275" s="7" t="s">
        <v>4070</v>
      </c>
      <c r="D1275" s="7" t="s">
        <v>3044</v>
      </c>
      <c r="E1275" s="7" t="s">
        <v>3043</v>
      </c>
      <c r="F1275" s="4" t="s">
        <v>7</v>
      </c>
      <c r="G1275" s="4" t="s">
        <v>8</v>
      </c>
      <c r="H1275" s="4" t="s">
        <v>7</v>
      </c>
      <c r="I1275" s="3">
        <v>4</v>
      </c>
      <c r="J1275" s="3" t="s">
        <v>411</v>
      </c>
      <c r="K1275" s="3" t="s">
        <v>3042</v>
      </c>
      <c r="L1275" s="3" t="s">
        <v>55</v>
      </c>
      <c r="M1275" s="3" t="s">
        <v>4073</v>
      </c>
      <c r="N1275" s="3" t="s">
        <v>4072</v>
      </c>
      <c r="P1275" s="3" t="s">
        <v>669</v>
      </c>
      <c r="Q1275" s="3" t="s">
        <v>1475</v>
      </c>
      <c r="R1275" s="3" t="s">
        <v>2434</v>
      </c>
      <c r="S1275" s="2" t="str">
        <f>IF(P1275="심사불필요","-",VLOOKUP(K1275,'[1]자격증 backdata'!A:G,7,0))</f>
        <v>-</v>
      </c>
      <c r="T1275" s="2" t="str">
        <f>IF(S1275="-","-",IF(COUNTIFS(B:B,B1275,S:S,"필수")&gt;0,"자격요건충족","확인필요"))</f>
        <v>-</v>
      </c>
      <c r="U1275" s="2"/>
      <c r="W1275" s="2">
        <f>IF(Q1275="4급","심사불필요",VLOOKUP(K1275,'[1]자격증 backdata'!A:B,2,0))</f>
        <v>2</v>
      </c>
      <c r="X1275" s="3">
        <f>IF(R1275="A", MIN(20, SUMIFS(W:W, B:B, B1275, R:R, "A")),IF(R1275="B", MIN(30, SUMIFS(W:W, B:B, B1275, R:R, "B")),"비해당분야"))</f>
        <v>12</v>
      </c>
      <c r="Y1275" s="3" t="str">
        <f>IF(R1275="C",MIN(30,IF(COUNTIFS(B:B,B1275,W:W,"가1")=1,25,IF(COUNTIFS(B:B,B1275,W:W,"가1")&gt;=2,30,0))+IF(COUNTIFS(B:B,B1275,W:W,"나1")&gt;=4,30,IF(COUNTIFS(B:B,B1275,W:W,"나1")=3,26,IF(COUNTIFS(B:B,B1275,W:W,"나1")=2,22,IF(COUNTIFS(B:B,B1275,W:W,"나1")=1,18,0)))))+MIN(30,IF(COUNTIFS(B:B,B1275,W:W,"가2")=1,25,IF(COUNTIFS(B:B,B1275,W:W,"가2")&gt;=2,30,0))+IF(COUNTIFS(B:B,B1275,W:W,"나2")=3,30,IF(COUNTIFS(B:B,B1275,W:W,"나2")=2,25,IF(COUNTIFS(B:B,B1275,W:W,"나2")=1,20,0)))),"비해당분야")</f>
        <v>비해당분야</v>
      </c>
      <c r="Z1275" s="3" t="str">
        <f>IF(R1275="C",VLOOKUP(K1275,'[1]자격증 backdata'!A:F,6,0),"비해당분야")</f>
        <v>비해당분야</v>
      </c>
      <c r="AA1275" s="3" t="str">
        <f>IF(R1275="C",SUMIF(B:B,B1275,Z:Z),"비해당분야")</f>
        <v>비해당분야</v>
      </c>
      <c r="AB1275" s="3" t="str">
        <f>IF(R1275="C",SUM(Y1275,AA1275),"비해당분야")</f>
        <v>비해당분야</v>
      </c>
      <c r="AC1275" s="3">
        <f>IF(R1275="C",AB1275,X1275)</f>
        <v>12</v>
      </c>
      <c r="AD1275" s="3">
        <f>VLOOKUP(K1275,'[1]자격증 backdata'!A:D,4,0)</f>
        <v>0</v>
      </c>
      <c r="AE1275" s="3">
        <f>IF(_xlfn.MAXIFS(AD:AD,B:B,B1275)&gt;10,10,_xlfn.MAXIFS(AD:AD,B:B,B1275))</f>
        <v>5</v>
      </c>
      <c r="AG1275" s="2" t="str">
        <f>VLOOKUP(K1275,'[1]자격증 backdata'!A:C,3,0)</f>
        <v>G</v>
      </c>
      <c r="AH1275" s="2">
        <f>COUNTIFS($B:$B,$B1275,$AG:$AG,AH$1)</f>
        <v>0</v>
      </c>
      <c r="AI1275" s="2">
        <f>COUNTIFS($B:$B,$B1275,$AG:$AG,AI$1)</f>
        <v>0</v>
      </c>
      <c r="AJ1275" s="2">
        <f>COUNTIFS($B:$B,$B1275,$AG:$AG,AJ$1)</f>
        <v>0</v>
      </c>
      <c r="AK1275" s="2">
        <f>COUNTIFS($B:$B,$B1275,$AG:$AG,AK$1)</f>
        <v>0</v>
      </c>
      <c r="AL1275" s="2">
        <f>COUNTIFS($B:$B,$B1275,$AG:$AG,AL$1)</f>
        <v>0</v>
      </c>
      <c r="AM1275" s="2">
        <f>COUNTIFS($B:$B,$B1275,$AG:$AG,AM$1)</f>
        <v>0</v>
      </c>
      <c r="AN1275" s="2">
        <f>COUNTIFS($B:$B,$B1275,$AG:$AG,AN$1)</f>
        <v>1</v>
      </c>
      <c r="AO1275" s="2">
        <f>COUNTIFS($B:$B,$B1275,$AG:$AG,AO$1)</f>
        <v>0</v>
      </c>
      <c r="AP1275" s="2">
        <f>COUNTIFS($B:$B,$B1275,$AG:$AG,AP$1)</f>
        <v>0</v>
      </c>
      <c r="AQ1275" s="2">
        <f>COUNTIFS($B:$B,$B1275,$AG:$AG,AQ$1)</f>
        <v>0</v>
      </c>
      <c r="AR1275" s="2">
        <f>COUNTIFS($B:$B,$B1275,$AG:$AG,AR$1)</f>
        <v>0</v>
      </c>
      <c r="AS1275" s="2">
        <f>COUNTIFS($B:$B,$B1275,$AG:$AG,AS$1)</f>
        <v>0</v>
      </c>
      <c r="AT1275" s="2">
        <f>COUNTIFS($B:$B,$B1275,$AG:$AG,AT$1)</f>
        <v>1</v>
      </c>
      <c r="AU1275" s="2">
        <f>COUNTIFS($B:$B,$B1275,$AG:$AG,AU$1)</f>
        <v>1</v>
      </c>
    </row>
    <row r="1276" spans="1:47" ht="15" customHeight="1" x14ac:dyDescent="0.35">
      <c r="A1276" s="7">
        <f>IF(B1275=B1276,A1275,A1275+1)</f>
        <v>432</v>
      </c>
      <c r="B1276" s="7" t="s">
        <v>4071</v>
      </c>
      <c r="C1276" s="7" t="s">
        <v>4070</v>
      </c>
      <c r="D1276" s="7" t="s">
        <v>3044</v>
      </c>
      <c r="E1276" s="7" t="s">
        <v>3043</v>
      </c>
      <c r="F1276" s="4" t="s">
        <v>7</v>
      </c>
      <c r="G1276" s="4" t="s">
        <v>8</v>
      </c>
      <c r="H1276" s="4" t="s">
        <v>7</v>
      </c>
      <c r="I1276" s="3">
        <v>5</v>
      </c>
      <c r="J1276" s="3" t="s">
        <v>28</v>
      </c>
      <c r="K1276" s="3" t="s">
        <v>3061</v>
      </c>
      <c r="L1276" s="3" t="s">
        <v>26</v>
      </c>
      <c r="M1276" s="3" t="s">
        <v>4069</v>
      </c>
      <c r="N1276" s="3" t="s">
        <v>41</v>
      </c>
      <c r="P1276" s="3" t="s">
        <v>669</v>
      </c>
      <c r="Q1276" s="3" t="s">
        <v>1475</v>
      </c>
      <c r="R1276" s="3" t="s">
        <v>2434</v>
      </c>
      <c r="S1276" s="2" t="str">
        <f>IF(P1276="심사불필요","-",VLOOKUP(K1276,'[1]자격증 backdata'!A:G,7,0))</f>
        <v>-</v>
      </c>
      <c r="T1276" s="2" t="str">
        <f>IF(S1276="-","-",IF(COUNTIFS(B:B,B1276,S:S,"필수")&gt;0,"자격요건충족","확인필요"))</f>
        <v>-</v>
      </c>
      <c r="U1276" s="2"/>
      <c r="W1276" s="2">
        <f>IF(Q1276="4급","심사불필요",VLOOKUP(K1276,'[1]자격증 backdata'!A:B,2,0))</f>
        <v>2</v>
      </c>
      <c r="X1276" s="3">
        <f>IF(R1276="A", MIN(20, SUMIFS(W:W, B:B, B1276, R:R, "A")),IF(R1276="B", MIN(30, SUMIFS(W:W, B:B, B1276, R:R, "B")),"비해당분야"))</f>
        <v>12</v>
      </c>
      <c r="Y1276" s="3" t="str">
        <f>IF(R1276="C",MIN(30,IF(COUNTIFS(B:B,B1276,W:W,"가1")=1,25,IF(COUNTIFS(B:B,B1276,W:W,"가1")&gt;=2,30,0))+IF(COUNTIFS(B:B,B1276,W:W,"나1")&gt;=4,30,IF(COUNTIFS(B:B,B1276,W:W,"나1")=3,26,IF(COUNTIFS(B:B,B1276,W:W,"나1")=2,22,IF(COUNTIFS(B:B,B1276,W:W,"나1")=1,18,0)))))+MIN(30,IF(COUNTIFS(B:B,B1276,W:W,"가2")=1,25,IF(COUNTIFS(B:B,B1276,W:W,"가2")&gt;=2,30,0))+IF(COUNTIFS(B:B,B1276,W:W,"나2")=3,30,IF(COUNTIFS(B:B,B1276,W:W,"나2")=2,25,IF(COUNTIFS(B:B,B1276,W:W,"나2")=1,20,0)))),"비해당분야")</f>
        <v>비해당분야</v>
      </c>
      <c r="Z1276" s="3" t="str">
        <f>IF(R1276="C",VLOOKUP(K1276,'[1]자격증 backdata'!A:F,6,0),"비해당분야")</f>
        <v>비해당분야</v>
      </c>
      <c r="AA1276" s="3" t="str">
        <f>IF(R1276="C",SUMIF(B:B,B1276,Z:Z),"비해당분야")</f>
        <v>비해당분야</v>
      </c>
      <c r="AB1276" s="3" t="str">
        <f>IF(R1276="C",SUM(Y1276,AA1276),"비해당분야")</f>
        <v>비해당분야</v>
      </c>
      <c r="AC1276" s="3">
        <f>IF(R1276="C",AB1276,X1276)</f>
        <v>12</v>
      </c>
      <c r="AD1276" s="3">
        <f>VLOOKUP(K1276,'[1]자격증 backdata'!A:D,4,0)</f>
        <v>0</v>
      </c>
      <c r="AE1276" s="3">
        <f>IF(_xlfn.MAXIFS(AD:AD,B:B,B1276)&gt;10,10,_xlfn.MAXIFS(AD:AD,B:B,B1276))</f>
        <v>5</v>
      </c>
      <c r="AG1276" s="2">
        <f>VLOOKUP(K1276,'[1]자격증 backdata'!A:C,3,0)</f>
        <v>0</v>
      </c>
      <c r="AH1276" s="2">
        <f>COUNTIFS($B:$B,$B1276,$AG:$AG,AH$1)</f>
        <v>0</v>
      </c>
      <c r="AI1276" s="2">
        <f>COUNTIFS($B:$B,$B1276,$AG:$AG,AI$1)</f>
        <v>0</v>
      </c>
      <c r="AJ1276" s="2">
        <f>COUNTIFS($B:$B,$B1276,$AG:$AG,AJ$1)</f>
        <v>0</v>
      </c>
      <c r="AK1276" s="2">
        <f>COUNTIFS($B:$B,$B1276,$AG:$AG,AK$1)</f>
        <v>0</v>
      </c>
      <c r="AL1276" s="2">
        <f>COUNTIFS($B:$B,$B1276,$AG:$AG,AL$1)</f>
        <v>0</v>
      </c>
      <c r="AM1276" s="2">
        <f>COUNTIFS($B:$B,$B1276,$AG:$AG,AM$1)</f>
        <v>0</v>
      </c>
      <c r="AN1276" s="2">
        <f>COUNTIFS($B:$B,$B1276,$AG:$AG,AN$1)</f>
        <v>1</v>
      </c>
      <c r="AO1276" s="2">
        <f>COUNTIFS($B:$B,$B1276,$AG:$AG,AO$1)</f>
        <v>0</v>
      </c>
      <c r="AP1276" s="2">
        <f>COUNTIFS($B:$B,$B1276,$AG:$AG,AP$1)</f>
        <v>0</v>
      </c>
      <c r="AQ1276" s="2">
        <f>COUNTIFS($B:$B,$B1276,$AG:$AG,AQ$1)</f>
        <v>0</v>
      </c>
      <c r="AR1276" s="2">
        <f>COUNTIFS($B:$B,$B1276,$AG:$AG,AR$1)</f>
        <v>0</v>
      </c>
      <c r="AS1276" s="2">
        <f>COUNTIFS($B:$B,$B1276,$AG:$AG,AS$1)</f>
        <v>0</v>
      </c>
      <c r="AT1276" s="2">
        <f>COUNTIFS($B:$B,$B1276,$AG:$AG,AT$1)</f>
        <v>1</v>
      </c>
      <c r="AU1276" s="2">
        <f>COUNTIFS($B:$B,$B1276,$AG:$AG,AU$1)</f>
        <v>1</v>
      </c>
    </row>
    <row r="1277" spans="1:47" ht="15" customHeight="1" x14ac:dyDescent="0.35">
      <c r="A1277" s="4">
        <f>IF(B1276=B1277,A1276,A1276+1)</f>
        <v>433</v>
      </c>
      <c r="B1277" s="4" t="s">
        <v>4068</v>
      </c>
      <c r="C1277" s="4" t="s">
        <v>4067</v>
      </c>
      <c r="D1277" s="4" t="s">
        <v>3044</v>
      </c>
      <c r="E1277" s="4" t="s">
        <v>3043</v>
      </c>
      <c r="F1277" s="4" t="s">
        <v>568</v>
      </c>
      <c r="G1277" s="4" t="s">
        <v>568</v>
      </c>
      <c r="H1277" s="4" t="s">
        <v>568</v>
      </c>
      <c r="I1277" s="4">
        <v>1</v>
      </c>
      <c r="J1277" s="4" t="s">
        <v>570</v>
      </c>
      <c r="K1277" s="4" t="s">
        <v>3047</v>
      </c>
      <c r="L1277" s="4" t="s">
        <v>568</v>
      </c>
      <c r="M1277" s="4" t="s">
        <v>568</v>
      </c>
      <c r="N1277" s="4" t="s">
        <v>568</v>
      </c>
      <c r="P1277" s="4" t="s">
        <v>669</v>
      </c>
      <c r="Q1277" s="4" t="s">
        <v>1475</v>
      </c>
      <c r="R1277" s="4" t="s">
        <v>2434</v>
      </c>
      <c r="S1277" s="5" t="str">
        <f>IF(P1277="심사불필요","-",VLOOKUP(K1277,'[1]자격증 backdata'!A:G,7,0))</f>
        <v>-</v>
      </c>
      <c r="T1277" s="5" t="str">
        <f>IF(S1277="-","-",IF(COUNTIFS(B:B,B1277,S:S,"필수")&gt;0,"자격요건충족","확인필요"))</f>
        <v>-</v>
      </c>
      <c r="U1277" s="5"/>
      <c r="W1277" s="5">
        <f>IF(Q1277="4급","심사불필요",VLOOKUP(K1277,'[1]자격증 backdata'!A:B,2,0))</f>
        <v>0</v>
      </c>
      <c r="X1277" s="4">
        <f>IF(R1277="A", MIN(20, SUMIFS(W:W, B:B, B1277, R:R, "A")),IF(R1277="B", MIN(30, SUMIFS(W:W, B:B, B1277, R:R, "B")),"비해당분야"))</f>
        <v>0</v>
      </c>
      <c r="Y1277" s="4" t="str">
        <f>IF(R1277="C",MIN(30,IF(COUNTIFS(B:B,B1277,W:W,"가1")=1,25,IF(COUNTIFS(B:B,B1277,W:W,"가1")&gt;=2,30,0))+IF(COUNTIFS(B:B,B1277,W:W,"나1")&gt;=4,30,IF(COUNTIFS(B:B,B1277,W:W,"나1")=3,26,IF(COUNTIFS(B:B,B1277,W:W,"나1")=2,22,IF(COUNTIFS(B:B,B1277,W:W,"나1")=1,18,0)))))+MIN(30,IF(COUNTIFS(B:B,B1277,W:W,"가2")=1,25,IF(COUNTIFS(B:B,B1277,W:W,"가2")&gt;=2,30,0))+IF(COUNTIFS(B:B,B1277,W:W,"나2")=3,30,IF(COUNTIFS(B:B,B1277,W:W,"나2")=2,25,IF(COUNTIFS(B:B,B1277,W:W,"나2")=1,20,0)))),"비해당분야")</f>
        <v>비해당분야</v>
      </c>
      <c r="Z1277" s="4" t="str">
        <f>IF(R1277="C",VLOOKUP(K1277,'[1]자격증 backdata'!A:F,6,0),"비해당분야")</f>
        <v>비해당분야</v>
      </c>
      <c r="AA1277" s="4" t="str">
        <f>IF(R1277="C",SUMIF(B:B,B1277,Z:Z),"비해당분야")</f>
        <v>비해당분야</v>
      </c>
      <c r="AB1277" s="4" t="str">
        <f>IF(R1277="C",SUM(Y1277,AA1277),"비해당분야")</f>
        <v>비해당분야</v>
      </c>
      <c r="AC1277" s="4">
        <f>IF(R1277="C",AB1277,X1277)</f>
        <v>0</v>
      </c>
      <c r="AD1277" s="4">
        <f>VLOOKUP(K1277,'[1]자격증 backdata'!A:D,4,0)</f>
        <v>0</v>
      </c>
      <c r="AE1277" s="4">
        <f>IF(_xlfn.MAXIFS(AD:AD,B:B,B1277)&gt;10,10,_xlfn.MAXIFS(AD:AD,B:B,B1277))</f>
        <v>0</v>
      </c>
      <c r="AG1277" s="5">
        <f>VLOOKUP(K1277,'[1]자격증 backdata'!A:C,3,0)</f>
        <v>0</v>
      </c>
      <c r="AH1277" s="5">
        <f>COUNTIFS($B:$B,$B1277,$AG:$AG,AH$1)</f>
        <v>0</v>
      </c>
      <c r="AI1277" s="5">
        <f>COUNTIFS($B:$B,$B1277,$AG:$AG,AI$1)</f>
        <v>0</v>
      </c>
      <c r="AJ1277" s="5">
        <f>COUNTIFS($B:$B,$B1277,$AG:$AG,AJ$1)</f>
        <v>0</v>
      </c>
      <c r="AK1277" s="5">
        <f>COUNTIFS($B:$B,$B1277,$AG:$AG,AK$1)</f>
        <v>0</v>
      </c>
      <c r="AL1277" s="5">
        <f>COUNTIFS($B:$B,$B1277,$AG:$AG,AL$1)</f>
        <v>0</v>
      </c>
      <c r="AM1277" s="5">
        <f>COUNTIFS($B:$B,$B1277,$AG:$AG,AM$1)</f>
        <v>0</v>
      </c>
      <c r="AN1277" s="5">
        <f>COUNTIFS($B:$B,$B1277,$AG:$AG,AN$1)</f>
        <v>0</v>
      </c>
      <c r="AO1277" s="5">
        <f>COUNTIFS($B:$B,$B1277,$AG:$AG,AO$1)</f>
        <v>0</v>
      </c>
      <c r="AP1277" s="5">
        <f>COUNTIFS($B:$B,$B1277,$AG:$AG,AP$1)</f>
        <v>0</v>
      </c>
      <c r="AQ1277" s="5">
        <f>COUNTIFS($B:$B,$B1277,$AG:$AG,AQ$1)</f>
        <v>0</v>
      </c>
      <c r="AR1277" s="5">
        <f>COUNTIFS($B:$B,$B1277,$AG:$AG,AR$1)</f>
        <v>0</v>
      </c>
      <c r="AS1277" s="5">
        <f>COUNTIFS($B:$B,$B1277,$AG:$AG,AS$1)</f>
        <v>0</v>
      </c>
      <c r="AT1277" s="5">
        <f>COUNTIFS($B:$B,$B1277,$AG:$AG,AT$1)</f>
        <v>0</v>
      </c>
      <c r="AU1277" s="5">
        <f>COUNTIFS($B:$B,$B1277,$AG:$AG,AU$1)</f>
        <v>0</v>
      </c>
    </row>
    <row r="1278" spans="1:47" ht="15" customHeight="1" x14ac:dyDescent="0.35">
      <c r="A1278" s="3">
        <f>IF(B1277=B1278,A1277,A1277+1)</f>
        <v>434</v>
      </c>
      <c r="B1278" s="3" t="s">
        <v>4064</v>
      </c>
      <c r="C1278" s="3" t="s">
        <v>4063</v>
      </c>
      <c r="D1278" s="3" t="s">
        <v>3044</v>
      </c>
      <c r="E1278" s="3" t="s">
        <v>3043</v>
      </c>
      <c r="F1278" s="4" t="s">
        <v>7</v>
      </c>
      <c r="G1278" s="4" t="s">
        <v>8</v>
      </c>
      <c r="H1278" s="4" t="s">
        <v>7</v>
      </c>
      <c r="I1278" s="3">
        <v>1</v>
      </c>
      <c r="J1278" s="3" t="s">
        <v>69</v>
      </c>
      <c r="K1278" s="3" t="s">
        <v>3065</v>
      </c>
      <c r="L1278" s="3" t="s">
        <v>36</v>
      </c>
      <c r="M1278" s="3" t="s">
        <v>4066</v>
      </c>
      <c r="N1278" s="3" t="s">
        <v>189</v>
      </c>
      <c r="P1278" s="3" t="s">
        <v>669</v>
      </c>
      <c r="Q1278" s="3" t="s">
        <v>1475</v>
      </c>
      <c r="R1278" s="3" t="s">
        <v>2434</v>
      </c>
      <c r="S1278" s="2" t="str">
        <f>IF(P1278="심사불필요","-",VLOOKUP(K1278,'[1]자격증 backdata'!A:G,7,0))</f>
        <v>-</v>
      </c>
      <c r="T1278" s="2" t="str">
        <f>IF(S1278="-","-",IF(COUNTIFS(B:B,B1278,S:S,"필수")&gt;0,"자격요건충족","확인필요"))</f>
        <v>-</v>
      </c>
      <c r="U1278" s="2"/>
      <c r="W1278" s="2">
        <f>IF(Q1278="4급","심사불필요",VLOOKUP(K1278,'[1]자격증 backdata'!A:B,2,0))</f>
        <v>0</v>
      </c>
      <c r="X1278" s="3">
        <f>IF(R1278="A", MIN(20, SUMIFS(W:W, B:B, B1278, R:R, "A")),IF(R1278="B", MIN(30, SUMIFS(W:W, B:B, B1278, R:R, "B")),"비해당분야"))</f>
        <v>8</v>
      </c>
      <c r="Y1278" s="3" t="str">
        <f>IF(R1278="C",MIN(30,IF(COUNTIFS(B:B,B1278,W:W,"가1")=1,25,IF(COUNTIFS(B:B,B1278,W:W,"가1")&gt;=2,30,0))+IF(COUNTIFS(B:B,B1278,W:W,"나1")&gt;=4,30,IF(COUNTIFS(B:B,B1278,W:W,"나1")=3,26,IF(COUNTIFS(B:B,B1278,W:W,"나1")=2,22,IF(COUNTIFS(B:B,B1278,W:W,"나1")=1,18,0)))))+MIN(30,IF(COUNTIFS(B:B,B1278,W:W,"가2")=1,25,IF(COUNTIFS(B:B,B1278,W:W,"가2")&gt;=2,30,0))+IF(COUNTIFS(B:B,B1278,W:W,"나2")=3,30,IF(COUNTIFS(B:B,B1278,W:W,"나2")=2,25,IF(COUNTIFS(B:B,B1278,W:W,"나2")=1,20,0)))),"비해당분야")</f>
        <v>비해당분야</v>
      </c>
      <c r="Z1278" s="3" t="str">
        <f>IF(R1278="C",VLOOKUP(K1278,'[1]자격증 backdata'!A:F,6,0),"비해당분야")</f>
        <v>비해당분야</v>
      </c>
      <c r="AA1278" s="3" t="str">
        <f>IF(R1278="C",SUMIF(B:B,B1278,Z:Z),"비해당분야")</f>
        <v>비해당분야</v>
      </c>
      <c r="AB1278" s="3" t="str">
        <f>IF(R1278="C",SUM(Y1278,AA1278),"비해당분야")</f>
        <v>비해당분야</v>
      </c>
      <c r="AC1278" s="3">
        <f>IF(R1278="C",AB1278,X1278)</f>
        <v>8</v>
      </c>
      <c r="AD1278" s="3">
        <f>VLOOKUP(K1278,'[1]자격증 backdata'!A:D,4,0)</f>
        <v>5</v>
      </c>
      <c r="AE1278" s="3">
        <f>IF(_xlfn.MAXIFS(AD:AD,B:B,B1278)&gt;10,10,_xlfn.MAXIFS(AD:AD,B:B,B1278))</f>
        <v>5</v>
      </c>
      <c r="AG1278" s="2">
        <f>VLOOKUP(K1278,'[1]자격증 backdata'!A:C,3,0)</f>
        <v>0</v>
      </c>
      <c r="AH1278" s="2">
        <f>COUNTIFS($B:$B,$B1278,$AG:$AG,AH$1)</f>
        <v>0</v>
      </c>
      <c r="AI1278" s="2">
        <f>COUNTIFS($B:$B,$B1278,$AG:$AG,AI$1)</f>
        <v>0</v>
      </c>
      <c r="AJ1278" s="2">
        <f>COUNTIFS($B:$B,$B1278,$AG:$AG,AJ$1)</f>
        <v>0</v>
      </c>
      <c r="AK1278" s="2">
        <f>COUNTIFS($B:$B,$B1278,$AG:$AG,AK$1)</f>
        <v>0</v>
      </c>
      <c r="AL1278" s="2">
        <f>COUNTIFS($B:$B,$B1278,$AG:$AG,AL$1)</f>
        <v>0</v>
      </c>
      <c r="AM1278" s="2">
        <f>COUNTIFS($B:$B,$B1278,$AG:$AG,AM$1)</f>
        <v>0</v>
      </c>
      <c r="AN1278" s="2">
        <f>COUNTIFS($B:$B,$B1278,$AG:$AG,AN$1)</f>
        <v>0</v>
      </c>
      <c r="AO1278" s="2">
        <f>COUNTIFS($B:$B,$B1278,$AG:$AG,AO$1)</f>
        <v>0</v>
      </c>
      <c r="AP1278" s="2">
        <f>COUNTIFS($B:$B,$B1278,$AG:$AG,AP$1)</f>
        <v>0</v>
      </c>
      <c r="AQ1278" s="2">
        <f>COUNTIFS($B:$B,$B1278,$AG:$AG,AQ$1)</f>
        <v>0</v>
      </c>
      <c r="AR1278" s="2">
        <f>COUNTIFS($B:$B,$B1278,$AG:$AG,AR$1)</f>
        <v>0</v>
      </c>
      <c r="AS1278" s="2">
        <f>COUNTIFS($B:$B,$B1278,$AG:$AG,AS$1)</f>
        <v>0</v>
      </c>
      <c r="AT1278" s="2">
        <f>COUNTIFS($B:$B,$B1278,$AG:$AG,AT$1)</f>
        <v>1</v>
      </c>
      <c r="AU1278" s="2">
        <f>COUNTIFS($B:$B,$B1278,$AG:$AG,AU$1)</f>
        <v>0</v>
      </c>
    </row>
    <row r="1279" spans="1:47" ht="15" customHeight="1" x14ac:dyDescent="0.35">
      <c r="A1279" s="7">
        <f>IF(B1278=B1279,A1278,A1278+1)</f>
        <v>434</v>
      </c>
      <c r="B1279" s="7" t="s">
        <v>4064</v>
      </c>
      <c r="C1279" s="7" t="s">
        <v>4063</v>
      </c>
      <c r="D1279" s="7" t="s">
        <v>3044</v>
      </c>
      <c r="E1279" s="7" t="s">
        <v>3043</v>
      </c>
      <c r="F1279" s="4" t="s">
        <v>7</v>
      </c>
      <c r="G1279" s="4" t="s">
        <v>8</v>
      </c>
      <c r="H1279" s="4" t="s">
        <v>7</v>
      </c>
      <c r="I1279" s="3">
        <v>2</v>
      </c>
      <c r="J1279" s="3" t="s">
        <v>106</v>
      </c>
      <c r="K1279" s="3" t="s">
        <v>3057</v>
      </c>
      <c r="L1279" s="3" t="s">
        <v>55</v>
      </c>
      <c r="M1279" s="3" t="s">
        <v>4065</v>
      </c>
      <c r="N1279" s="3" t="s">
        <v>2067</v>
      </c>
      <c r="P1279" s="3" t="s">
        <v>669</v>
      </c>
      <c r="Q1279" s="3" t="s">
        <v>1475</v>
      </c>
      <c r="R1279" s="3" t="s">
        <v>2434</v>
      </c>
      <c r="S1279" s="2" t="str">
        <f>IF(P1279="심사불필요","-",VLOOKUP(K1279,'[1]자격증 backdata'!A:G,7,0))</f>
        <v>-</v>
      </c>
      <c r="T1279" s="2" t="str">
        <f>IF(S1279="-","-",IF(COUNTIFS(B:B,B1279,S:S,"필수")&gt;0,"자격요건충족","확인필요"))</f>
        <v>-</v>
      </c>
      <c r="U1279" s="2"/>
      <c r="W1279" s="2">
        <f>IF(Q1279="4급","심사불필요",VLOOKUP(K1279,'[1]자격증 backdata'!A:B,2,0))</f>
        <v>4</v>
      </c>
      <c r="X1279" s="3">
        <f>IF(R1279="A", MIN(20, SUMIFS(W:W, B:B, B1279, R:R, "A")),IF(R1279="B", MIN(30, SUMIFS(W:W, B:B, B1279, R:R, "B")),"비해당분야"))</f>
        <v>8</v>
      </c>
      <c r="Y1279" s="3" t="str">
        <f>IF(R1279="C",MIN(30,IF(COUNTIFS(B:B,B1279,W:W,"가1")=1,25,IF(COUNTIFS(B:B,B1279,W:W,"가1")&gt;=2,30,0))+IF(COUNTIFS(B:B,B1279,W:W,"나1")&gt;=4,30,IF(COUNTIFS(B:B,B1279,W:W,"나1")=3,26,IF(COUNTIFS(B:B,B1279,W:W,"나1")=2,22,IF(COUNTIFS(B:B,B1279,W:W,"나1")=1,18,0)))))+MIN(30,IF(COUNTIFS(B:B,B1279,W:W,"가2")=1,25,IF(COUNTIFS(B:B,B1279,W:W,"가2")&gt;=2,30,0))+IF(COUNTIFS(B:B,B1279,W:W,"나2")=3,30,IF(COUNTIFS(B:B,B1279,W:W,"나2")=2,25,IF(COUNTIFS(B:B,B1279,W:W,"나2")=1,20,0)))),"비해당분야")</f>
        <v>비해당분야</v>
      </c>
      <c r="Z1279" s="3" t="str">
        <f>IF(R1279="C",VLOOKUP(K1279,'[1]자격증 backdata'!A:F,6,0),"비해당분야")</f>
        <v>비해당분야</v>
      </c>
      <c r="AA1279" s="3" t="str">
        <f>IF(R1279="C",SUMIF(B:B,B1279,Z:Z),"비해당분야")</f>
        <v>비해당분야</v>
      </c>
      <c r="AB1279" s="3" t="str">
        <f>IF(R1279="C",SUM(Y1279,AA1279),"비해당분야")</f>
        <v>비해당분야</v>
      </c>
      <c r="AC1279" s="3">
        <f>IF(R1279="C",AB1279,X1279)</f>
        <v>8</v>
      </c>
      <c r="AD1279" s="3">
        <f>VLOOKUP(K1279,'[1]자격증 backdata'!A:D,4,0)</f>
        <v>0</v>
      </c>
      <c r="AE1279" s="3">
        <f>IF(_xlfn.MAXIFS(AD:AD,B:B,B1279)&gt;10,10,_xlfn.MAXIFS(AD:AD,B:B,B1279))</f>
        <v>5</v>
      </c>
      <c r="AG1279" s="2" t="str">
        <f>VLOOKUP(K1279,'[1]자격증 backdata'!A:C,3,0)</f>
        <v>M</v>
      </c>
      <c r="AH1279" s="2">
        <f>COUNTIFS($B:$B,$B1279,$AG:$AG,AH$1)</f>
        <v>0</v>
      </c>
      <c r="AI1279" s="2">
        <f>COUNTIFS($B:$B,$B1279,$AG:$AG,AI$1)</f>
        <v>0</v>
      </c>
      <c r="AJ1279" s="2">
        <f>COUNTIFS($B:$B,$B1279,$AG:$AG,AJ$1)</f>
        <v>0</v>
      </c>
      <c r="AK1279" s="2">
        <f>COUNTIFS($B:$B,$B1279,$AG:$AG,AK$1)</f>
        <v>0</v>
      </c>
      <c r="AL1279" s="2">
        <f>COUNTIFS($B:$B,$B1279,$AG:$AG,AL$1)</f>
        <v>0</v>
      </c>
      <c r="AM1279" s="2">
        <f>COUNTIFS($B:$B,$B1279,$AG:$AG,AM$1)</f>
        <v>0</v>
      </c>
      <c r="AN1279" s="2">
        <f>COUNTIFS($B:$B,$B1279,$AG:$AG,AN$1)</f>
        <v>0</v>
      </c>
      <c r="AO1279" s="2">
        <f>COUNTIFS($B:$B,$B1279,$AG:$AG,AO$1)</f>
        <v>0</v>
      </c>
      <c r="AP1279" s="2">
        <f>COUNTIFS($B:$B,$B1279,$AG:$AG,AP$1)</f>
        <v>0</v>
      </c>
      <c r="AQ1279" s="2">
        <f>COUNTIFS($B:$B,$B1279,$AG:$AG,AQ$1)</f>
        <v>0</v>
      </c>
      <c r="AR1279" s="2">
        <f>COUNTIFS($B:$B,$B1279,$AG:$AG,AR$1)</f>
        <v>0</v>
      </c>
      <c r="AS1279" s="2">
        <f>COUNTIFS($B:$B,$B1279,$AG:$AG,AS$1)</f>
        <v>0</v>
      </c>
      <c r="AT1279" s="2">
        <f>COUNTIFS($B:$B,$B1279,$AG:$AG,AT$1)</f>
        <v>1</v>
      </c>
      <c r="AU1279" s="2">
        <f>COUNTIFS($B:$B,$B1279,$AG:$AG,AU$1)</f>
        <v>0</v>
      </c>
    </row>
    <row r="1280" spans="1:47" ht="15" customHeight="1" x14ac:dyDescent="0.35">
      <c r="A1280" s="7">
        <f>IF(B1279=B1280,A1279,A1279+1)</f>
        <v>434</v>
      </c>
      <c r="B1280" s="7" t="s">
        <v>4064</v>
      </c>
      <c r="C1280" s="7" t="s">
        <v>4063</v>
      </c>
      <c r="D1280" s="7" t="s">
        <v>3044</v>
      </c>
      <c r="E1280" s="7" t="s">
        <v>3043</v>
      </c>
      <c r="F1280" s="4" t="s">
        <v>7</v>
      </c>
      <c r="G1280" s="4" t="s">
        <v>8</v>
      </c>
      <c r="H1280" s="4" t="s">
        <v>7</v>
      </c>
      <c r="I1280" s="3">
        <v>3</v>
      </c>
      <c r="J1280" s="3" t="s">
        <v>1970</v>
      </c>
      <c r="K1280" s="3" t="s">
        <v>3092</v>
      </c>
      <c r="L1280" s="3" t="s">
        <v>348</v>
      </c>
      <c r="M1280" s="3" t="s">
        <v>4062</v>
      </c>
      <c r="N1280" s="3" t="s">
        <v>3211</v>
      </c>
      <c r="P1280" s="3" t="s">
        <v>669</v>
      </c>
      <c r="Q1280" s="3" t="s">
        <v>1475</v>
      </c>
      <c r="R1280" s="3" t="s">
        <v>2434</v>
      </c>
      <c r="S1280" s="2" t="str">
        <f>IF(P1280="심사불필요","-",VLOOKUP(K1280,'[1]자격증 backdata'!A:G,7,0))</f>
        <v>-</v>
      </c>
      <c r="T1280" s="2" t="str">
        <f>IF(S1280="-","-",IF(COUNTIFS(B:B,B1280,S:S,"필수")&gt;0,"자격요건충족","확인필요"))</f>
        <v>-</v>
      </c>
      <c r="U1280" s="2"/>
      <c r="W1280" s="2">
        <f>IF(Q1280="4급","심사불필요",VLOOKUP(K1280,'[1]자격증 backdata'!A:B,2,0))</f>
        <v>4</v>
      </c>
      <c r="X1280" s="3">
        <f>IF(R1280="A", MIN(20, SUMIFS(W:W, B:B, B1280, R:R, "A")),IF(R1280="B", MIN(30, SUMIFS(W:W, B:B, B1280, R:R, "B")),"비해당분야"))</f>
        <v>8</v>
      </c>
      <c r="Y1280" s="3" t="str">
        <f>IF(R1280="C",MIN(30,IF(COUNTIFS(B:B,B1280,W:W,"가1")=1,25,IF(COUNTIFS(B:B,B1280,W:W,"가1")&gt;=2,30,0))+IF(COUNTIFS(B:B,B1280,W:W,"나1")&gt;=4,30,IF(COUNTIFS(B:B,B1280,W:W,"나1")=3,26,IF(COUNTIFS(B:B,B1280,W:W,"나1")=2,22,IF(COUNTIFS(B:B,B1280,W:W,"나1")=1,18,0)))))+MIN(30,IF(COUNTIFS(B:B,B1280,W:W,"가2")=1,25,IF(COUNTIFS(B:B,B1280,W:W,"가2")&gt;=2,30,0))+IF(COUNTIFS(B:B,B1280,W:W,"나2")=3,30,IF(COUNTIFS(B:B,B1280,W:W,"나2")=2,25,IF(COUNTIFS(B:B,B1280,W:W,"나2")=1,20,0)))),"비해당분야")</f>
        <v>비해당분야</v>
      </c>
      <c r="Z1280" s="3" t="str">
        <f>IF(R1280="C",VLOOKUP(K1280,'[1]자격증 backdata'!A:F,6,0),"비해당분야")</f>
        <v>비해당분야</v>
      </c>
      <c r="AA1280" s="3" t="str">
        <f>IF(R1280="C",SUMIF(B:B,B1280,Z:Z),"비해당분야")</f>
        <v>비해당분야</v>
      </c>
      <c r="AB1280" s="3" t="str">
        <f>IF(R1280="C",SUM(Y1280,AA1280),"비해당분야")</f>
        <v>비해당분야</v>
      </c>
      <c r="AC1280" s="3">
        <f>IF(R1280="C",AB1280,X1280)</f>
        <v>8</v>
      </c>
      <c r="AD1280" s="3">
        <f>VLOOKUP(K1280,'[1]자격증 backdata'!A:D,4,0)</f>
        <v>0</v>
      </c>
      <c r="AE1280" s="3">
        <f>IF(_xlfn.MAXIFS(AD:AD,B:B,B1280)&gt;10,10,_xlfn.MAXIFS(AD:AD,B:B,B1280))</f>
        <v>5</v>
      </c>
      <c r="AG1280" s="2">
        <f>VLOOKUP(K1280,'[1]자격증 backdata'!A:C,3,0)</f>
        <v>0</v>
      </c>
      <c r="AH1280" s="2">
        <f>COUNTIFS($B:$B,$B1280,$AG:$AG,AH$1)</f>
        <v>0</v>
      </c>
      <c r="AI1280" s="2">
        <f>COUNTIFS($B:$B,$B1280,$AG:$AG,AI$1)</f>
        <v>0</v>
      </c>
      <c r="AJ1280" s="2">
        <f>COUNTIFS($B:$B,$B1280,$AG:$AG,AJ$1)</f>
        <v>0</v>
      </c>
      <c r="AK1280" s="2">
        <f>COUNTIFS($B:$B,$B1280,$AG:$AG,AK$1)</f>
        <v>0</v>
      </c>
      <c r="AL1280" s="2">
        <f>COUNTIFS($B:$B,$B1280,$AG:$AG,AL$1)</f>
        <v>0</v>
      </c>
      <c r="AM1280" s="2">
        <f>COUNTIFS($B:$B,$B1280,$AG:$AG,AM$1)</f>
        <v>0</v>
      </c>
      <c r="AN1280" s="2">
        <f>COUNTIFS($B:$B,$B1280,$AG:$AG,AN$1)</f>
        <v>0</v>
      </c>
      <c r="AO1280" s="2">
        <f>COUNTIFS($B:$B,$B1280,$AG:$AG,AO$1)</f>
        <v>0</v>
      </c>
      <c r="AP1280" s="2">
        <f>COUNTIFS($B:$B,$B1280,$AG:$AG,AP$1)</f>
        <v>0</v>
      </c>
      <c r="AQ1280" s="2">
        <f>COUNTIFS($B:$B,$B1280,$AG:$AG,AQ$1)</f>
        <v>0</v>
      </c>
      <c r="AR1280" s="2">
        <f>COUNTIFS($B:$B,$B1280,$AG:$AG,AR$1)</f>
        <v>0</v>
      </c>
      <c r="AS1280" s="2">
        <f>COUNTIFS($B:$B,$B1280,$AG:$AG,AS$1)</f>
        <v>0</v>
      </c>
      <c r="AT1280" s="2">
        <f>COUNTIFS($B:$B,$B1280,$AG:$AG,AT$1)</f>
        <v>1</v>
      </c>
      <c r="AU1280" s="2">
        <f>COUNTIFS($B:$B,$B1280,$AG:$AG,AU$1)</f>
        <v>0</v>
      </c>
    </row>
    <row r="1281" spans="1:47" ht="15" customHeight="1" x14ac:dyDescent="0.35">
      <c r="A1281" s="4">
        <f>IF(B1280=B1281,A1280,A1280+1)</f>
        <v>435</v>
      </c>
      <c r="B1281" s="4" t="s">
        <v>4059</v>
      </c>
      <c r="C1281" s="4" t="s">
        <v>4058</v>
      </c>
      <c r="D1281" s="4" t="s">
        <v>3044</v>
      </c>
      <c r="E1281" s="4" t="s">
        <v>3043</v>
      </c>
      <c r="F1281" s="4" t="s">
        <v>7</v>
      </c>
      <c r="G1281" s="4" t="s">
        <v>8</v>
      </c>
      <c r="H1281" s="4" t="s">
        <v>7</v>
      </c>
      <c r="I1281" s="4">
        <v>1</v>
      </c>
      <c r="J1281" s="4" t="s">
        <v>69</v>
      </c>
      <c r="K1281" s="4" t="s">
        <v>3065</v>
      </c>
      <c r="L1281" s="4" t="s">
        <v>36</v>
      </c>
      <c r="M1281" s="4" t="s">
        <v>4061</v>
      </c>
      <c r="N1281" s="4" t="s">
        <v>1138</v>
      </c>
      <c r="P1281" s="4" t="s">
        <v>669</v>
      </c>
      <c r="Q1281" s="4" t="s">
        <v>1475</v>
      </c>
      <c r="R1281" s="4" t="s">
        <v>2434</v>
      </c>
      <c r="S1281" s="5" t="str">
        <f>IF(P1281="심사불필요","-",VLOOKUP(K1281,'[1]자격증 backdata'!A:G,7,0))</f>
        <v>-</v>
      </c>
      <c r="T1281" s="5" t="str">
        <f>IF(S1281="-","-",IF(COUNTIFS(B:B,B1281,S:S,"필수")&gt;0,"자격요건충족","확인필요"))</f>
        <v>-</v>
      </c>
      <c r="U1281" s="5"/>
      <c r="W1281" s="5">
        <f>IF(Q1281="4급","심사불필요",VLOOKUP(K1281,'[1]자격증 backdata'!A:B,2,0))</f>
        <v>0</v>
      </c>
      <c r="X1281" s="4">
        <f>IF(R1281="A", MIN(20, SUMIFS(W:W, B:B, B1281, R:R, "A")),IF(R1281="B", MIN(30, SUMIFS(W:W, B:B, B1281, R:R, "B")),"비해당분야"))</f>
        <v>6</v>
      </c>
      <c r="Y1281" s="4" t="str">
        <f>IF(R1281="C",MIN(30,IF(COUNTIFS(B:B,B1281,W:W,"가1")=1,25,IF(COUNTIFS(B:B,B1281,W:W,"가1")&gt;=2,30,0))+IF(COUNTIFS(B:B,B1281,W:W,"나1")&gt;=4,30,IF(COUNTIFS(B:B,B1281,W:W,"나1")=3,26,IF(COUNTIFS(B:B,B1281,W:W,"나1")=2,22,IF(COUNTIFS(B:B,B1281,W:W,"나1")=1,18,0)))))+MIN(30,IF(COUNTIFS(B:B,B1281,W:W,"가2")=1,25,IF(COUNTIFS(B:B,B1281,W:W,"가2")&gt;=2,30,0))+IF(COUNTIFS(B:B,B1281,W:W,"나2")=3,30,IF(COUNTIFS(B:B,B1281,W:W,"나2")=2,25,IF(COUNTIFS(B:B,B1281,W:W,"나2")=1,20,0)))),"비해당분야")</f>
        <v>비해당분야</v>
      </c>
      <c r="Z1281" s="4" t="str">
        <f>IF(R1281="C",VLOOKUP(K1281,'[1]자격증 backdata'!A:F,6,0),"비해당분야")</f>
        <v>비해당분야</v>
      </c>
      <c r="AA1281" s="4" t="str">
        <f>IF(R1281="C",SUMIF(B:B,B1281,Z:Z),"비해당분야")</f>
        <v>비해당분야</v>
      </c>
      <c r="AB1281" s="4" t="str">
        <f>IF(R1281="C",SUM(Y1281,AA1281),"비해당분야")</f>
        <v>비해당분야</v>
      </c>
      <c r="AC1281" s="4">
        <f>IF(R1281="C",AB1281,X1281)</f>
        <v>6</v>
      </c>
      <c r="AD1281" s="4">
        <f>VLOOKUP(K1281,'[1]자격증 backdata'!A:D,4,0)</f>
        <v>5</v>
      </c>
      <c r="AE1281" s="4">
        <f>IF(_xlfn.MAXIFS(AD:AD,B:B,B1281)&gt;10,10,_xlfn.MAXIFS(AD:AD,B:B,B1281))</f>
        <v>5</v>
      </c>
      <c r="AG1281" s="5">
        <f>VLOOKUP(K1281,'[1]자격증 backdata'!A:C,3,0)</f>
        <v>0</v>
      </c>
      <c r="AH1281" s="5">
        <f>COUNTIFS($B:$B,$B1281,$AG:$AG,AH$1)</f>
        <v>0</v>
      </c>
      <c r="AI1281" s="5">
        <f>COUNTIFS($B:$B,$B1281,$AG:$AG,AI$1)</f>
        <v>0</v>
      </c>
      <c r="AJ1281" s="5">
        <f>COUNTIFS($B:$B,$B1281,$AG:$AG,AJ$1)</f>
        <v>0</v>
      </c>
      <c r="AK1281" s="5">
        <f>COUNTIFS($B:$B,$B1281,$AG:$AG,AK$1)</f>
        <v>0</v>
      </c>
      <c r="AL1281" s="5">
        <f>COUNTIFS($B:$B,$B1281,$AG:$AG,AL$1)</f>
        <v>0</v>
      </c>
      <c r="AM1281" s="5">
        <f>COUNTIFS($B:$B,$B1281,$AG:$AG,AM$1)</f>
        <v>1</v>
      </c>
      <c r="AN1281" s="5">
        <f>COUNTIFS($B:$B,$B1281,$AG:$AG,AN$1)</f>
        <v>1</v>
      </c>
      <c r="AO1281" s="5">
        <f>COUNTIFS($B:$B,$B1281,$AG:$AG,AO$1)</f>
        <v>0</v>
      </c>
      <c r="AP1281" s="5">
        <f>COUNTIFS($B:$B,$B1281,$AG:$AG,AP$1)</f>
        <v>0</v>
      </c>
      <c r="AQ1281" s="5">
        <f>COUNTIFS($B:$B,$B1281,$AG:$AG,AQ$1)</f>
        <v>0</v>
      </c>
      <c r="AR1281" s="5">
        <f>COUNTIFS($B:$B,$B1281,$AG:$AG,AR$1)</f>
        <v>0</v>
      </c>
      <c r="AS1281" s="5">
        <f>COUNTIFS($B:$B,$B1281,$AG:$AG,AS$1)</f>
        <v>0</v>
      </c>
      <c r="AT1281" s="5">
        <f>COUNTIFS($B:$B,$B1281,$AG:$AG,AT$1)</f>
        <v>0</v>
      </c>
      <c r="AU1281" s="5">
        <f>COUNTIFS($B:$B,$B1281,$AG:$AG,AU$1)</f>
        <v>0</v>
      </c>
    </row>
    <row r="1282" spans="1:47" ht="15" customHeight="1" x14ac:dyDescent="0.35">
      <c r="A1282" s="6">
        <f>IF(B1281=B1282,A1281,A1281+1)</f>
        <v>435</v>
      </c>
      <c r="B1282" s="6" t="s">
        <v>4059</v>
      </c>
      <c r="C1282" s="6" t="s">
        <v>4058</v>
      </c>
      <c r="D1282" s="6" t="s">
        <v>3044</v>
      </c>
      <c r="E1282" s="6" t="s">
        <v>3043</v>
      </c>
      <c r="F1282" s="4" t="s">
        <v>7</v>
      </c>
      <c r="G1282" s="4" t="s">
        <v>8</v>
      </c>
      <c r="H1282" s="4" t="s">
        <v>7</v>
      </c>
      <c r="I1282" s="4">
        <v>2</v>
      </c>
      <c r="J1282" s="4" t="s">
        <v>633</v>
      </c>
      <c r="K1282" s="4" t="s">
        <v>3118</v>
      </c>
      <c r="L1282" s="4" t="s">
        <v>55</v>
      </c>
      <c r="M1282" s="4" t="s">
        <v>4060</v>
      </c>
      <c r="N1282" s="4" t="s">
        <v>2940</v>
      </c>
      <c r="P1282" s="4" t="s">
        <v>669</v>
      </c>
      <c r="Q1282" s="4" t="s">
        <v>1475</v>
      </c>
      <c r="R1282" s="4" t="s">
        <v>2434</v>
      </c>
      <c r="S1282" s="5" t="str">
        <f>IF(P1282="심사불필요","-",VLOOKUP(K1282,'[1]자격증 backdata'!A:G,7,0))</f>
        <v>-</v>
      </c>
      <c r="T1282" s="5" t="str">
        <f>IF(S1282="-","-",IF(COUNTIFS(B:B,B1282,S:S,"필수")&gt;0,"자격요건충족","확인필요"))</f>
        <v>-</v>
      </c>
      <c r="U1282" s="5"/>
      <c r="W1282" s="5">
        <f>IF(Q1282="4급","심사불필요",VLOOKUP(K1282,'[1]자격증 backdata'!A:B,2,0))</f>
        <v>4</v>
      </c>
      <c r="X1282" s="4">
        <f>IF(R1282="A", MIN(20, SUMIFS(W:W, B:B, B1282, R:R, "A")),IF(R1282="B", MIN(30, SUMIFS(W:W, B:B, B1282, R:R, "B")),"비해당분야"))</f>
        <v>6</v>
      </c>
      <c r="Y1282" s="4" t="str">
        <f>IF(R1282="C",MIN(30,IF(COUNTIFS(B:B,B1282,W:W,"가1")=1,25,IF(COUNTIFS(B:B,B1282,W:W,"가1")&gt;=2,30,0))+IF(COUNTIFS(B:B,B1282,W:W,"나1")&gt;=4,30,IF(COUNTIFS(B:B,B1282,W:W,"나1")=3,26,IF(COUNTIFS(B:B,B1282,W:W,"나1")=2,22,IF(COUNTIFS(B:B,B1282,W:W,"나1")=1,18,0)))))+MIN(30,IF(COUNTIFS(B:B,B1282,W:W,"가2")=1,25,IF(COUNTIFS(B:B,B1282,W:W,"가2")&gt;=2,30,0))+IF(COUNTIFS(B:B,B1282,W:W,"나2")=3,30,IF(COUNTIFS(B:B,B1282,W:W,"나2")=2,25,IF(COUNTIFS(B:B,B1282,W:W,"나2")=1,20,0)))),"비해당분야")</f>
        <v>비해당분야</v>
      </c>
      <c r="Z1282" s="4" t="str">
        <f>IF(R1282="C",VLOOKUP(K1282,'[1]자격증 backdata'!A:F,6,0),"비해당분야")</f>
        <v>비해당분야</v>
      </c>
      <c r="AA1282" s="4" t="str">
        <f>IF(R1282="C",SUMIF(B:B,B1282,Z:Z),"비해당분야")</f>
        <v>비해당분야</v>
      </c>
      <c r="AB1282" s="4" t="str">
        <f>IF(R1282="C",SUM(Y1282,AA1282),"비해당분야")</f>
        <v>비해당분야</v>
      </c>
      <c r="AC1282" s="4">
        <f>IF(R1282="C",AB1282,X1282)</f>
        <v>6</v>
      </c>
      <c r="AD1282" s="4">
        <f>VLOOKUP(K1282,'[1]자격증 backdata'!A:D,4,0)</f>
        <v>0</v>
      </c>
      <c r="AE1282" s="4">
        <f>IF(_xlfn.MAXIFS(AD:AD,B:B,B1282)&gt;10,10,_xlfn.MAXIFS(AD:AD,B:B,B1282))</f>
        <v>5</v>
      </c>
      <c r="AG1282" s="5" t="str">
        <f>VLOOKUP(K1282,'[1]자격증 backdata'!A:C,3,0)</f>
        <v>G</v>
      </c>
      <c r="AH1282" s="5">
        <f>COUNTIFS($B:$B,$B1282,$AG:$AG,AH$1)</f>
        <v>0</v>
      </c>
      <c r="AI1282" s="5">
        <f>COUNTIFS($B:$B,$B1282,$AG:$AG,AI$1)</f>
        <v>0</v>
      </c>
      <c r="AJ1282" s="5">
        <f>COUNTIFS($B:$B,$B1282,$AG:$AG,AJ$1)</f>
        <v>0</v>
      </c>
      <c r="AK1282" s="5">
        <f>COUNTIFS($B:$B,$B1282,$AG:$AG,AK$1)</f>
        <v>0</v>
      </c>
      <c r="AL1282" s="5">
        <f>COUNTIFS($B:$B,$B1282,$AG:$AG,AL$1)</f>
        <v>0</v>
      </c>
      <c r="AM1282" s="5">
        <f>COUNTIFS($B:$B,$B1282,$AG:$AG,AM$1)</f>
        <v>1</v>
      </c>
      <c r="AN1282" s="5">
        <f>COUNTIFS($B:$B,$B1282,$AG:$AG,AN$1)</f>
        <v>1</v>
      </c>
      <c r="AO1282" s="5">
        <f>COUNTIFS($B:$B,$B1282,$AG:$AG,AO$1)</f>
        <v>0</v>
      </c>
      <c r="AP1282" s="5">
        <f>COUNTIFS($B:$B,$B1282,$AG:$AG,AP$1)</f>
        <v>0</v>
      </c>
      <c r="AQ1282" s="5">
        <f>COUNTIFS($B:$B,$B1282,$AG:$AG,AQ$1)</f>
        <v>0</v>
      </c>
      <c r="AR1282" s="5">
        <f>COUNTIFS($B:$B,$B1282,$AG:$AG,AR$1)</f>
        <v>0</v>
      </c>
      <c r="AS1282" s="5">
        <f>COUNTIFS($B:$B,$B1282,$AG:$AG,AS$1)</f>
        <v>0</v>
      </c>
      <c r="AT1282" s="5">
        <f>COUNTIFS($B:$B,$B1282,$AG:$AG,AT$1)</f>
        <v>0</v>
      </c>
      <c r="AU1282" s="5">
        <f>COUNTIFS($B:$B,$B1282,$AG:$AG,AU$1)</f>
        <v>0</v>
      </c>
    </row>
    <row r="1283" spans="1:47" ht="15" customHeight="1" x14ac:dyDescent="0.35">
      <c r="A1283" s="6">
        <f>IF(B1282=B1283,A1282,A1282+1)</f>
        <v>435</v>
      </c>
      <c r="B1283" s="6" t="s">
        <v>4059</v>
      </c>
      <c r="C1283" s="6" t="s">
        <v>4058</v>
      </c>
      <c r="D1283" s="6" t="s">
        <v>3044</v>
      </c>
      <c r="E1283" s="6" t="s">
        <v>3043</v>
      </c>
      <c r="F1283" s="4" t="s">
        <v>7</v>
      </c>
      <c r="G1283" s="4" t="s">
        <v>8</v>
      </c>
      <c r="H1283" s="4" t="s">
        <v>7</v>
      </c>
      <c r="I1283" s="4">
        <v>3</v>
      </c>
      <c r="J1283" s="4" t="s">
        <v>4057</v>
      </c>
      <c r="K1283" s="4" t="s">
        <v>4056</v>
      </c>
      <c r="L1283" s="4" t="s">
        <v>4</v>
      </c>
      <c r="M1283" s="4" t="s">
        <v>4055</v>
      </c>
      <c r="N1283" s="4" t="s">
        <v>4054</v>
      </c>
      <c r="P1283" s="4" t="s">
        <v>669</v>
      </c>
      <c r="Q1283" s="4" t="s">
        <v>1475</v>
      </c>
      <c r="R1283" s="4" t="s">
        <v>2434</v>
      </c>
      <c r="S1283" s="5" t="str">
        <f>IF(P1283="심사불필요","-",VLOOKUP(K1283,'[1]자격증 backdata'!A:G,7,0))</f>
        <v>-</v>
      </c>
      <c r="T1283" s="5" t="str">
        <f>IF(S1283="-","-",IF(COUNTIFS(B:B,B1283,S:S,"필수")&gt;0,"자격요건충족","확인필요"))</f>
        <v>-</v>
      </c>
      <c r="U1283" s="5"/>
      <c r="W1283" s="5">
        <f>IF(Q1283="4급","심사불필요",VLOOKUP(K1283,'[1]자격증 backdata'!A:B,2,0))</f>
        <v>2</v>
      </c>
      <c r="X1283" s="4">
        <f>IF(R1283="A", MIN(20, SUMIFS(W:W, B:B, B1283, R:R, "A")),IF(R1283="B", MIN(30, SUMIFS(W:W, B:B, B1283, R:R, "B")),"비해당분야"))</f>
        <v>6</v>
      </c>
      <c r="Y1283" s="4" t="str">
        <f>IF(R1283="C",MIN(30,IF(COUNTIFS(B:B,B1283,W:W,"가1")=1,25,IF(COUNTIFS(B:B,B1283,W:W,"가1")&gt;=2,30,0))+IF(COUNTIFS(B:B,B1283,W:W,"나1")&gt;=4,30,IF(COUNTIFS(B:B,B1283,W:W,"나1")=3,26,IF(COUNTIFS(B:B,B1283,W:W,"나1")=2,22,IF(COUNTIFS(B:B,B1283,W:W,"나1")=1,18,0)))))+MIN(30,IF(COUNTIFS(B:B,B1283,W:W,"가2")=1,25,IF(COUNTIFS(B:B,B1283,W:W,"가2")&gt;=2,30,0))+IF(COUNTIFS(B:B,B1283,W:W,"나2")=3,30,IF(COUNTIFS(B:B,B1283,W:W,"나2")=2,25,IF(COUNTIFS(B:B,B1283,W:W,"나2")=1,20,0)))),"비해당분야")</f>
        <v>비해당분야</v>
      </c>
      <c r="Z1283" s="4" t="str">
        <f>IF(R1283="C",VLOOKUP(K1283,'[1]자격증 backdata'!A:F,6,0),"비해당분야")</f>
        <v>비해당분야</v>
      </c>
      <c r="AA1283" s="4" t="str">
        <f>IF(R1283="C",SUMIF(B:B,B1283,Z:Z),"비해당분야")</f>
        <v>비해당분야</v>
      </c>
      <c r="AB1283" s="4" t="str">
        <f>IF(R1283="C",SUM(Y1283,AA1283),"비해당분야")</f>
        <v>비해당분야</v>
      </c>
      <c r="AC1283" s="4">
        <f>IF(R1283="C",AB1283,X1283)</f>
        <v>6</v>
      </c>
      <c r="AD1283" s="4">
        <f>VLOOKUP(K1283,'[1]자격증 backdata'!A:D,4,0)</f>
        <v>0</v>
      </c>
      <c r="AE1283" s="4">
        <f>IF(_xlfn.MAXIFS(AD:AD,B:B,B1283)&gt;10,10,_xlfn.MAXIFS(AD:AD,B:B,B1283))</f>
        <v>5</v>
      </c>
      <c r="AG1283" s="5" t="str">
        <f>VLOOKUP(K1283,'[1]자격증 backdata'!A:C,3,0)</f>
        <v>F</v>
      </c>
      <c r="AH1283" s="5">
        <f>COUNTIFS($B:$B,$B1283,$AG:$AG,AH$1)</f>
        <v>0</v>
      </c>
      <c r="AI1283" s="5">
        <f>COUNTIFS($B:$B,$B1283,$AG:$AG,AI$1)</f>
        <v>0</v>
      </c>
      <c r="AJ1283" s="5">
        <f>COUNTIFS($B:$B,$B1283,$AG:$AG,AJ$1)</f>
        <v>0</v>
      </c>
      <c r="AK1283" s="5">
        <f>COUNTIFS($B:$B,$B1283,$AG:$AG,AK$1)</f>
        <v>0</v>
      </c>
      <c r="AL1283" s="5">
        <f>COUNTIFS($B:$B,$B1283,$AG:$AG,AL$1)</f>
        <v>0</v>
      </c>
      <c r="AM1283" s="5">
        <f>COUNTIFS($B:$B,$B1283,$AG:$AG,AM$1)</f>
        <v>1</v>
      </c>
      <c r="AN1283" s="5">
        <f>COUNTIFS($B:$B,$B1283,$AG:$AG,AN$1)</f>
        <v>1</v>
      </c>
      <c r="AO1283" s="5">
        <f>COUNTIFS($B:$B,$B1283,$AG:$AG,AO$1)</f>
        <v>0</v>
      </c>
      <c r="AP1283" s="5">
        <f>COUNTIFS($B:$B,$B1283,$AG:$AG,AP$1)</f>
        <v>0</v>
      </c>
      <c r="AQ1283" s="5">
        <f>COUNTIFS($B:$B,$B1283,$AG:$AG,AQ$1)</f>
        <v>0</v>
      </c>
      <c r="AR1283" s="5">
        <f>COUNTIFS($B:$B,$B1283,$AG:$AG,AR$1)</f>
        <v>0</v>
      </c>
      <c r="AS1283" s="5">
        <f>COUNTIFS($B:$B,$B1283,$AG:$AG,AS$1)</f>
        <v>0</v>
      </c>
      <c r="AT1283" s="5">
        <f>COUNTIFS($B:$B,$B1283,$AG:$AG,AT$1)</f>
        <v>0</v>
      </c>
      <c r="AU1283" s="5">
        <f>COUNTIFS($B:$B,$B1283,$AG:$AG,AU$1)</f>
        <v>0</v>
      </c>
    </row>
    <row r="1284" spans="1:47" ht="15" customHeight="1" x14ac:dyDescent="0.35">
      <c r="A1284" s="3">
        <f>IF(B1283=B1284,A1283,A1283+1)</f>
        <v>436</v>
      </c>
      <c r="B1284" s="3" t="s">
        <v>4052</v>
      </c>
      <c r="C1284" s="3" t="s">
        <v>4051</v>
      </c>
      <c r="D1284" s="3" t="s">
        <v>3044</v>
      </c>
      <c r="E1284" s="3" t="s">
        <v>3043</v>
      </c>
      <c r="F1284" s="4" t="s">
        <v>7</v>
      </c>
      <c r="G1284" s="4" t="s">
        <v>8</v>
      </c>
      <c r="H1284" s="4" t="s">
        <v>7</v>
      </c>
      <c r="I1284" s="3">
        <v>1</v>
      </c>
      <c r="J1284" s="3" t="s">
        <v>653</v>
      </c>
      <c r="K1284" s="3" t="s">
        <v>3052</v>
      </c>
      <c r="L1284" s="3" t="s">
        <v>651</v>
      </c>
      <c r="M1284" s="3" t="s">
        <v>4053</v>
      </c>
      <c r="N1284" s="3" t="s">
        <v>2707</v>
      </c>
      <c r="P1284" s="3" t="s">
        <v>669</v>
      </c>
      <c r="Q1284" s="3" t="s">
        <v>1475</v>
      </c>
      <c r="R1284" s="3" t="s">
        <v>2434</v>
      </c>
      <c r="S1284" s="2" t="str">
        <f>IF(P1284="심사불필요","-",VLOOKUP(K1284,'[1]자격증 backdata'!A:G,7,0))</f>
        <v>-</v>
      </c>
      <c r="T1284" s="2" t="str">
        <f>IF(S1284="-","-",IF(COUNTIFS(B:B,B1284,S:S,"필수")&gt;0,"자격요건충족","확인필요"))</f>
        <v>-</v>
      </c>
      <c r="U1284" s="2"/>
      <c r="W1284" s="2">
        <f>IF(Q1284="4급","심사불필요",VLOOKUP(K1284,'[1]자격증 backdata'!A:B,2,0))</f>
        <v>4</v>
      </c>
      <c r="X1284" s="3">
        <f>IF(R1284="A", MIN(20, SUMIFS(W:W, B:B, B1284, R:R, "A")),IF(R1284="B", MIN(30, SUMIFS(W:W, B:B, B1284, R:R, "B")),"비해당분야"))</f>
        <v>4</v>
      </c>
      <c r="Y1284" s="3" t="str">
        <f>IF(R1284="C",MIN(30,IF(COUNTIFS(B:B,B1284,W:W,"가1")=1,25,IF(COUNTIFS(B:B,B1284,W:W,"가1")&gt;=2,30,0))+IF(COUNTIFS(B:B,B1284,W:W,"나1")&gt;=4,30,IF(COUNTIFS(B:B,B1284,W:W,"나1")=3,26,IF(COUNTIFS(B:B,B1284,W:W,"나1")=2,22,IF(COUNTIFS(B:B,B1284,W:W,"나1")=1,18,0)))))+MIN(30,IF(COUNTIFS(B:B,B1284,W:W,"가2")=1,25,IF(COUNTIFS(B:B,B1284,W:W,"가2")&gt;=2,30,0))+IF(COUNTIFS(B:B,B1284,W:W,"나2")=3,30,IF(COUNTIFS(B:B,B1284,W:W,"나2")=2,25,IF(COUNTIFS(B:B,B1284,W:W,"나2")=1,20,0)))),"비해당분야")</f>
        <v>비해당분야</v>
      </c>
      <c r="Z1284" s="3" t="str">
        <f>IF(R1284="C",VLOOKUP(K1284,'[1]자격증 backdata'!A:F,6,0),"비해당분야")</f>
        <v>비해당분야</v>
      </c>
      <c r="AA1284" s="3" t="str">
        <f>IF(R1284="C",SUMIF(B:B,B1284,Z:Z),"비해당분야")</f>
        <v>비해당분야</v>
      </c>
      <c r="AB1284" s="3" t="str">
        <f>IF(R1284="C",SUM(Y1284,AA1284),"비해당분야")</f>
        <v>비해당분야</v>
      </c>
      <c r="AC1284" s="3">
        <f>IF(R1284="C",AB1284,X1284)</f>
        <v>4</v>
      </c>
      <c r="AD1284" s="3">
        <f>VLOOKUP(K1284,'[1]자격증 backdata'!A:D,4,0)</f>
        <v>0</v>
      </c>
      <c r="AE1284" s="3">
        <f>IF(_xlfn.MAXIFS(AD:AD,B:B,B1284)&gt;10,10,_xlfn.MAXIFS(AD:AD,B:B,B1284))</f>
        <v>5</v>
      </c>
      <c r="AG1284" s="2" t="str">
        <f>VLOOKUP(K1284,'[1]자격증 backdata'!A:C,3,0)</f>
        <v>H</v>
      </c>
      <c r="AH1284" s="2">
        <f>COUNTIFS($B:$B,$B1284,$AG:$AG,AH$1)</f>
        <v>0</v>
      </c>
      <c r="AI1284" s="2">
        <f>COUNTIFS($B:$B,$B1284,$AG:$AG,AI$1)</f>
        <v>0</v>
      </c>
      <c r="AJ1284" s="2">
        <f>COUNTIFS($B:$B,$B1284,$AG:$AG,AJ$1)</f>
        <v>0</v>
      </c>
      <c r="AK1284" s="2">
        <f>COUNTIFS($B:$B,$B1284,$AG:$AG,AK$1)</f>
        <v>0</v>
      </c>
      <c r="AL1284" s="2">
        <f>COUNTIFS($B:$B,$B1284,$AG:$AG,AL$1)</f>
        <v>0</v>
      </c>
      <c r="AM1284" s="2">
        <f>COUNTIFS($B:$B,$B1284,$AG:$AG,AM$1)</f>
        <v>0</v>
      </c>
      <c r="AN1284" s="2">
        <f>COUNTIFS($B:$B,$B1284,$AG:$AG,AN$1)</f>
        <v>0</v>
      </c>
      <c r="AO1284" s="2">
        <f>COUNTIFS($B:$B,$B1284,$AG:$AG,AO$1)</f>
        <v>1</v>
      </c>
      <c r="AP1284" s="2">
        <f>COUNTIFS($B:$B,$B1284,$AG:$AG,AP$1)</f>
        <v>0</v>
      </c>
      <c r="AQ1284" s="2">
        <f>COUNTIFS($B:$B,$B1284,$AG:$AG,AQ$1)</f>
        <v>0</v>
      </c>
      <c r="AR1284" s="2">
        <f>COUNTIFS($B:$B,$B1284,$AG:$AG,AR$1)</f>
        <v>0</v>
      </c>
      <c r="AS1284" s="2">
        <f>COUNTIFS($B:$B,$B1284,$AG:$AG,AS$1)</f>
        <v>0</v>
      </c>
      <c r="AT1284" s="2">
        <f>COUNTIFS($B:$B,$B1284,$AG:$AG,AT$1)</f>
        <v>0</v>
      </c>
      <c r="AU1284" s="2">
        <f>COUNTIFS($B:$B,$B1284,$AG:$AG,AU$1)</f>
        <v>0</v>
      </c>
    </row>
    <row r="1285" spans="1:47" ht="15" customHeight="1" x14ac:dyDescent="0.35">
      <c r="A1285" s="7">
        <f>IF(B1284=B1285,A1284,A1284+1)</f>
        <v>436</v>
      </c>
      <c r="B1285" s="7" t="s">
        <v>4052</v>
      </c>
      <c r="C1285" s="7" t="s">
        <v>4051</v>
      </c>
      <c r="D1285" s="7" t="s">
        <v>3044</v>
      </c>
      <c r="E1285" s="7" t="s">
        <v>3043</v>
      </c>
      <c r="F1285" s="4" t="s">
        <v>7</v>
      </c>
      <c r="G1285" s="4" t="s">
        <v>8</v>
      </c>
      <c r="H1285" s="4" t="s">
        <v>7</v>
      </c>
      <c r="I1285" s="3">
        <v>2</v>
      </c>
      <c r="J1285" s="3" t="s">
        <v>69</v>
      </c>
      <c r="K1285" s="3" t="s">
        <v>3065</v>
      </c>
      <c r="L1285" s="3" t="s">
        <v>36</v>
      </c>
      <c r="M1285" s="3" t="s">
        <v>4050</v>
      </c>
      <c r="N1285" s="3" t="s">
        <v>1256</v>
      </c>
      <c r="P1285" s="3" t="s">
        <v>669</v>
      </c>
      <c r="Q1285" s="3" t="s">
        <v>1475</v>
      </c>
      <c r="R1285" s="3" t="s">
        <v>2434</v>
      </c>
      <c r="S1285" s="2" t="str">
        <f>IF(P1285="심사불필요","-",VLOOKUP(K1285,'[1]자격증 backdata'!A:G,7,0))</f>
        <v>-</v>
      </c>
      <c r="T1285" s="2" t="str">
        <f>IF(S1285="-","-",IF(COUNTIFS(B:B,B1285,S:S,"필수")&gt;0,"자격요건충족","확인필요"))</f>
        <v>-</v>
      </c>
      <c r="U1285" s="2"/>
      <c r="W1285" s="2">
        <f>IF(Q1285="4급","심사불필요",VLOOKUP(K1285,'[1]자격증 backdata'!A:B,2,0))</f>
        <v>0</v>
      </c>
      <c r="X1285" s="3">
        <f>IF(R1285="A", MIN(20, SUMIFS(W:W, B:B, B1285, R:R, "A")),IF(R1285="B", MIN(30, SUMIFS(W:W, B:B, B1285, R:R, "B")),"비해당분야"))</f>
        <v>4</v>
      </c>
      <c r="Y1285" s="3" t="str">
        <f>IF(R1285="C",MIN(30,IF(COUNTIFS(B:B,B1285,W:W,"가1")=1,25,IF(COUNTIFS(B:B,B1285,W:W,"가1")&gt;=2,30,0))+IF(COUNTIFS(B:B,B1285,W:W,"나1")&gt;=4,30,IF(COUNTIFS(B:B,B1285,W:W,"나1")=3,26,IF(COUNTIFS(B:B,B1285,W:W,"나1")=2,22,IF(COUNTIFS(B:B,B1285,W:W,"나1")=1,18,0)))))+MIN(30,IF(COUNTIFS(B:B,B1285,W:W,"가2")=1,25,IF(COUNTIFS(B:B,B1285,W:W,"가2")&gt;=2,30,0))+IF(COUNTIFS(B:B,B1285,W:W,"나2")=3,30,IF(COUNTIFS(B:B,B1285,W:W,"나2")=2,25,IF(COUNTIFS(B:B,B1285,W:W,"나2")=1,20,0)))),"비해당분야")</f>
        <v>비해당분야</v>
      </c>
      <c r="Z1285" s="3" t="str">
        <f>IF(R1285="C",VLOOKUP(K1285,'[1]자격증 backdata'!A:F,6,0),"비해당분야")</f>
        <v>비해당분야</v>
      </c>
      <c r="AA1285" s="3" t="str">
        <f>IF(R1285="C",SUMIF(B:B,B1285,Z:Z),"비해당분야")</f>
        <v>비해당분야</v>
      </c>
      <c r="AB1285" s="3" t="str">
        <f>IF(R1285="C",SUM(Y1285,AA1285),"비해당분야")</f>
        <v>비해당분야</v>
      </c>
      <c r="AC1285" s="3">
        <f>IF(R1285="C",AB1285,X1285)</f>
        <v>4</v>
      </c>
      <c r="AD1285" s="3">
        <f>VLOOKUP(K1285,'[1]자격증 backdata'!A:D,4,0)</f>
        <v>5</v>
      </c>
      <c r="AE1285" s="3">
        <f>IF(_xlfn.MAXIFS(AD:AD,B:B,B1285)&gt;10,10,_xlfn.MAXIFS(AD:AD,B:B,B1285))</f>
        <v>5</v>
      </c>
      <c r="AG1285" s="2">
        <f>VLOOKUP(K1285,'[1]자격증 backdata'!A:C,3,0)</f>
        <v>0</v>
      </c>
      <c r="AH1285" s="2">
        <f>COUNTIFS($B:$B,$B1285,$AG:$AG,AH$1)</f>
        <v>0</v>
      </c>
      <c r="AI1285" s="2">
        <f>COUNTIFS($B:$B,$B1285,$AG:$AG,AI$1)</f>
        <v>0</v>
      </c>
      <c r="AJ1285" s="2">
        <f>COUNTIFS($B:$B,$B1285,$AG:$AG,AJ$1)</f>
        <v>0</v>
      </c>
      <c r="AK1285" s="2">
        <f>COUNTIFS($B:$B,$B1285,$AG:$AG,AK$1)</f>
        <v>0</v>
      </c>
      <c r="AL1285" s="2">
        <f>COUNTIFS($B:$B,$B1285,$AG:$AG,AL$1)</f>
        <v>0</v>
      </c>
      <c r="AM1285" s="2">
        <f>COUNTIFS($B:$B,$B1285,$AG:$AG,AM$1)</f>
        <v>0</v>
      </c>
      <c r="AN1285" s="2">
        <f>COUNTIFS($B:$B,$B1285,$AG:$AG,AN$1)</f>
        <v>0</v>
      </c>
      <c r="AO1285" s="2">
        <f>COUNTIFS($B:$B,$B1285,$AG:$AG,AO$1)</f>
        <v>1</v>
      </c>
      <c r="AP1285" s="2">
        <f>COUNTIFS($B:$B,$B1285,$AG:$AG,AP$1)</f>
        <v>0</v>
      </c>
      <c r="AQ1285" s="2">
        <f>COUNTIFS($B:$B,$B1285,$AG:$AG,AQ$1)</f>
        <v>0</v>
      </c>
      <c r="AR1285" s="2">
        <f>COUNTIFS($B:$B,$B1285,$AG:$AG,AR$1)</f>
        <v>0</v>
      </c>
      <c r="AS1285" s="2">
        <f>COUNTIFS($B:$B,$B1285,$AG:$AG,AS$1)</f>
        <v>0</v>
      </c>
      <c r="AT1285" s="2">
        <f>COUNTIFS($B:$B,$B1285,$AG:$AG,AT$1)</f>
        <v>0</v>
      </c>
      <c r="AU1285" s="2">
        <f>COUNTIFS($B:$B,$B1285,$AG:$AG,AU$1)</f>
        <v>0</v>
      </c>
    </row>
    <row r="1286" spans="1:47" ht="15" customHeight="1" x14ac:dyDescent="0.35">
      <c r="A1286" s="4">
        <f>IF(B1285=B1286,A1285,A1285+1)</f>
        <v>437</v>
      </c>
      <c r="B1286" s="4" t="s">
        <v>4045</v>
      </c>
      <c r="C1286" s="4" t="s">
        <v>4044</v>
      </c>
      <c r="D1286" s="4" t="s">
        <v>3044</v>
      </c>
      <c r="E1286" s="4" t="s">
        <v>3043</v>
      </c>
      <c r="F1286" s="4" t="s">
        <v>7</v>
      </c>
      <c r="G1286" s="4" t="s">
        <v>8</v>
      </c>
      <c r="H1286" s="4" t="s">
        <v>7</v>
      </c>
      <c r="I1286" s="4">
        <v>1</v>
      </c>
      <c r="J1286" s="4" t="s">
        <v>69</v>
      </c>
      <c r="K1286" s="4" t="s">
        <v>3065</v>
      </c>
      <c r="L1286" s="4" t="s">
        <v>36</v>
      </c>
      <c r="M1286" s="4" t="s">
        <v>4049</v>
      </c>
      <c r="N1286" s="4" t="s">
        <v>173</v>
      </c>
      <c r="P1286" s="4" t="s">
        <v>669</v>
      </c>
      <c r="Q1286" s="4" t="s">
        <v>1475</v>
      </c>
      <c r="R1286" s="4" t="s">
        <v>2434</v>
      </c>
      <c r="S1286" s="5" t="str">
        <f>IF(P1286="심사불필요","-",VLOOKUP(K1286,'[1]자격증 backdata'!A:G,7,0))</f>
        <v>-</v>
      </c>
      <c r="T1286" s="5" t="str">
        <f>IF(S1286="-","-",IF(COUNTIFS(B:B,B1286,S:S,"필수")&gt;0,"자격요건충족","확인필요"))</f>
        <v>-</v>
      </c>
      <c r="U1286" s="5"/>
      <c r="W1286" s="5">
        <f>IF(Q1286="4급","심사불필요",VLOOKUP(K1286,'[1]자격증 backdata'!A:B,2,0))</f>
        <v>0</v>
      </c>
      <c r="X1286" s="4">
        <f>IF(R1286="A", MIN(20, SUMIFS(W:W, B:B, B1286, R:R, "A")),IF(R1286="B", MIN(30, SUMIFS(W:W, B:B, B1286, R:R, "B")),"비해당분야"))</f>
        <v>12</v>
      </c>
      <c r="Y1286" s="4" t="str">
        <f>IF(R1286="C",MIN(30,IF(COUNTIFS(B:B,B1286,W:W,"가1")=1,25,IF(COUNTIFS(B:B,B1286,W:W,"가1")&gt;=2,30,0))+IF(COUNTIFS(B:B,B1286,W:W,"나1")&gt;=4,30,IF(COUNTIFS(B:B,B1286,W:W,"나1")=3,26,IF(COUNTIFS(B:B,B1286,W:W,"나1")=2,22,IF(COUNTIFS(B:B,B1286,W:W,"나1")=1,18,0)))))+MIN(30,IF(COUNTIFS(B:B,B1286,W:W,"가2")=1,25,IF(COUNTIFS(B:B,B1286,W:W,"가2")&gt;=2,30,0))+IF(COUNTIFS(B:B,B1286,W:W,"나2")=3,30,IF(COUNTIFS(B:B,B1286,W:W,"나2")=2,25,IF(COUNTIFS(B:B,B1286,W:W,"나2")=1,20,0)))),"비해당분야")</f>
        <v>비해당분야</v>
      </c>
      <c r="Z1286" s="4" t="str">
        <f>IF(R1286="C",VLOOKUP(K1286,'[1]자격증 backdata'!A:F,6,0),"비해당분야")</f>
        <v>비해당분야</v>
      </c>
      <c r="AA1286" s="4" t="str">
        <f>IF(R1286="C",SUMIF(B:B,B1286,Z:Z),"비해당분야")</f>
        <v>비해당분야</v>
      </c>
      <c r="AB1286" s="4" t="str">
        <f>IF(R1286="C",SUM(Y1286,AA1286),"비해당분야")</f>
        <v>비해당분야</v>
      </c>
      <c r="AC1286" s="4">
        <f>IF(R1286="C",AB1286,X1286)</f>
        <v>12</v>
      </c>
      <c r="AD1286" s="4">
        <f>VLOOKUP(K1286,'[1]자격증 backdata'!A:D,4,0)</f>
        <v>5</v>
      </c>
      <c r="AE1286" s="4">
        <f>IF(_xlfn.MAXIFS(AD:AD,B:B,B1286)&gt;10,10,_xlfn.MAXIFS(AD:AD,B:B,B1286))</f>
        <v>5</v>
      </c>
      <c r="AG1286" s="5">
        <f>VLOOKUP(K1286,'[1]자격증 backdata'!A:C,3,0)</f>
        <v>0</v>
      </c>
      <c r="AH1286" s="5">
        <f>COUNTIFS($B:$B,$B1286,$AG:$AG,AH$1)</f>
        <v>0</v>
      </c>
      <c r="AI1286" s="5">
        <f>COUNTIFS($B:$B,$B1286,$AG:$AG,AI$1)</f>
        <v>0</v>
      </c>
      <c r="AJ1286" s="5">
        <f>COUNTIFS($B:$B,$B1286,$AG:$AG,AJ$1)</f>
        <v>0</v>
      </c>
      <c r="AK1286" s="5">
        <f>COUNTIFS($B:$B,$B1286,$AG:$AG,AK$1)</f>
        <v>0</v>
      </c>
      <c r="AL1286" s="5">
        <f>COUNTIFS($B:$B,$B1286,$AG:$AG,AL$1)</f>
        <v>0</v>
      </c>
      <c r="AM1286" s="5">
        <f>COUNTIFS($B:$B,$B1286,$AG:$AG,AM$1)</f>
        <v>0</v>
      </c>
      <c r="AN1286" s="5">
        <f>COUNTIFS($B:$B,$B1286,$AG:$AG,AN$1)</f>
        <v>1</v>
      </c>
      <c r="AO1286" s="5">
        <f>COUNTIFS($B:$B,$B1286,$AG:$AG,AO$1)</f>
        <v>0</v>
      </c>
      <c r="AP1286" s="5">
        <f>COUNTIFS($B:$B,$B1286,$AG:$AG,AP$1)</f>
        <v>1</v>
      </c>
      <c r="AQ1286" s="5">
        <f>COUNTIFS($B:$B,$B1286,$AG:$AG,AQ$1)</f>
        <v>1</v>
      </c>
      <c r="AR1286" s="5">
        <f>COUNTIFS($B:$B,$B1286,$AG:$AG,AR$1)</f>
        <v>0</v>
      </c>
      <c r="AS1286" s="5">
        <f>COUNTIFS($B:$B,$B1286,$AG:$AG,AS$1)</f>
        <v>0</v>
      </c>
      <c r="AT1286" s="5">
        <f>COUNTIFS($B:$B,$B1286,$AG:$AG,AT$1)</f>
        <v>1</v>
      </c>
      <c r="AU1286" s="5">
        <f>COUNTIFS($B:$B,$B1286,$AG:$AG,AU$1)</f>
        <v>0</v>
      </c>
    </row>
    <row r="1287" spans="1:47" ht="15" customHeight="1" x14ac:dyDescent="0.35">
      <c r="A1287" s="6">
        <f>IF(B1286=B1287,A1286,A1286+1)</f>
        <v>437</v>
      </c>
      <c r="B1287" s="6" t="s">
        <v>4045</v>
      </c>
      <c r="C1287" s="6" t="s">
        <v>4044</v>
      </c>
      <c r="D1287" s="6" t="s">
        <v>3044</v>
      </c>
      <c r="E1287" s="6" t="s">
        <v>3043</v>
      </c>
      <c r="F1287" s="4" t="s">
        <v>7</v>
      </c>
      <c r="G1287" s="4" t="s">
        <v>8</v>
      </c>
      <c r="H1287" s="4" t="s">
        <v>7</v>
      </c>
      <c r="I1287" s="4">
        <v>2</v>
      </c>
      <c r="J1287" s="4" t="s">
        <v>106</v>
      </c>
      <c r="K1287" s="4" t="s">
        <v>3057</v>
      </c>
      <c r="L1287" s="4" t="s">
        <v>55</v>
      </c>
      <c r="M1287" s="4" t="s">
        <v>4048</v>
      </c>
      <c r="N1287" s="4" t="s">
        <v>3817</v>
      </c>
      <c r="P1287" s="4" t="s">
        <v>669</v>
      </c>
      <c r="Q1287" s="4" t="s">
        <v>1475</v>
      </c>
      <c r="R1287" s="4" t="s">
        <v>2434</v>
      </c>
      <c r="S1287" s="5" t="str">
        <f>IF(P1287="심사불필요","-",VLOOKUP(K1287,'[1]자격증 backdata'!A:G,7,0))</f>
        <v>-</v>
      </c>
      <c r="T1287" s="5" t="str">
        <f>IF(S1287="-","-",IF(COUNTIFS(B:B,B1287,S:S,"필수")&gt;0,"자격요건충족","확인필요"))</f>
        <v>-</v>
      </c>
      <c r="U1287" s="5"/>
      <c r="W1287" s="5">
        <f>IF(Q1287="4급","심사불필요",VLOOKUP(K1287,'[1]자격증 backdata'!A:B,2,0))</f>
        <v>4</v>
      </c>
      <c r="X1287" s="4">
        <f>IF(R1287="A", MIN(20, SUMIFS(W:W, B:B, B1287, R:R, "A")),IF(R1287="B", MIN(30, SUMIFS(W:W, B:B, B1287, R:R, "B")),"비해당분야"))</f>
        <v>12</v>
      </c>
      <c r="Y1287" s="4" t="str">
        <f>IF(R1287="C",MIN(30,IF(COUNTIFS(B:B,B1287,W:W,"가1")=1,25,IF(COUNTIFS(B:B,B1287,W:W,"가1")&gt;=2,30,0))+IF(COUNTIFS(B:B,B1287,W:W,"나1")&gt;=4,30,IF(COUNTIFS(B:B,B1287,W:W,"나1")=3,26,IF(COUNTIFS(B:B,B1287,W:W,"나1")=2,22,IF(COUNTIFS(B:B,B1287,W:W,"나1")=1,18,0)))))+MIN(30,IF(COUNTIFS(B:B,B1287,W:W,"가2")=1,25,IF(COUNTIFS(B:B,B1287,W:W,"가2")&gt;=2,30,0))+IF(COUNTIFS(B:B,B1287,W:W,"나2")=3,30,IF(COUNTIFS(B:B,B1287,W:W,"나2")=2,25,IF(COUNTIFS(B:B,B1287,W:W,"나2")=1,20,0)))),"비해당분야")</f>
        <v>비해당분야</v>
      </c>
      <c r="Z1287" s="4" t="str">
        <f>IF(R1287="C",VLOOKUP(K1287,'[1]자격증 backdata'!A:F,6,0),"비해당분야")</f>
        <v>비해당분야</v>
      </c>
      <c r="AA1287" s="4" t="str">
        <f>IF(R1287="C",SUMIF(B:B,B1287,Z:Z),"비해당분야")</f>
        <v>비해당분야</v>
      </c>
      <c r="AB1287" s="4" t="str">
        <f>IF(R1287="C",SUM(Y1287,AA1287),"비해당분야")</f>
        <v>비해당분야</v>
      </c>
      <c r="AC1287" s="4">
        <f>IF(R1287="C",AB1287,X1287)</f>
        <v>12</v>
      </c>
      <c r="AD1287" s="4">
        <f>VLOOKUP(K1287,'[1]자격증 backdata'!A:D,4,0)</f>
        <v>0</v>
      </c>
      <c r="AE1287" s="4">
        <f>IF(_xlfn.MAXIFS(AD:AD,B:B,B1287)&gt;10,10,_xlfn.MAXIFS(AD:AD,B:B,B1287))</f>
        <v>5</v>
      </c>
      <c r="AG1287" s="5" t="str">
        <f>VLOOKUP(K1287,'[1]자격증 backdata'!A:C,3,0)</f>
        <v>M</v>
      </c>
      <c r="AH1287" s="5">
        <f>COUNTIFS($B:$B,$B1287,$AG:$AG,AH$1)</f>
        <v>0</v>
      </c>
      <c r="AI1287" s="5">
        <f>COUNTIFS($B:$B,$B1287,$AG:$AG,AI$1)</f>
        <v>0</v>
      </c>
      <c r="AJ1287" s="5">
        <f>COUNTIFS($B:$B,$B1287,$AG:$AG,AJ$1)</f>
        <v>0</v>
      </c>
      <c r="AK1287" s="5">
        <f>COUNTIFS($B:$B,$B1287,$AG:$AG,AK$1)</f>
        <v>0</v>
      </c>
      <c r="AL1287" s="5">
        <f>COUNTIFS($B:$B,$B1287,$AG:$AG,AL$1)</f>
        <v>0</v>
      </c>
      <c r="AM1287" s="5">
        <f>COUNTIFS($B:$B,$B1287,$AG:$AG,AM$1)</f>
        <v>0</v>
      </c>
      <c r="AN1287" s="5">
        <f>COUNTIFS($B:$B,$B1287,$AG:$AG,AN$1)</f>
        <v>1</v>
      </c>
      <c r="AO1287" s="5">
        <f>COUNTIFS($B:$B,$B1287,$AG:$AG,AO$1)</f>
        <v>0</v>
      </c>
      <c r="AP1287" s="5">
        <f>COUNTIFS($B:$B,$B1287,$AG:$AG,AP$1)</f>
        <v>1</v>
      </c>
      <c r="AQ1287" s="5">
        <f>COUNTIFS($B:$B,$B1287,$AG:$AG,AQ$1)</f>
        <v>1</v>
      </c>
      <c r="AR1287" s="5">
        <f>COUNTIFS($B:$B,$B1287,$AG:$AG,AR$1)</f>
        <v>0</v>
      </c>
      <c r="AS1287" s="5">
        <f>COUNTIFS($B:$B,$B1287,$AG:$AG,AS$1)</f>
        <v>0</v>
      </c>
      <c r="AT1287" s="5">
        <f>COUNTIFS($B:$B,$B1287,$AG:$AG,AT$1)</f>
        <v>1</v>
      </c>
      <c r="AU1287" s="5">
        <f>COUNTIFS($B:$B,$B1287,$AG:$AG,AU$1)</f>
        <v>0</v>
      </c>
    </row>
    <row r="1288" spans="1:47" ht="15" customHeight="1" x14ac:dyDescent="0.35">
      <c r="A1288" s="6">
        <f>IF(B1287=B1288,A1287,A1287+1)</f>
        <v>437</v>
      </c>
      <c r="B1288" s="6" t="s">
        <v>4045</v>
      </c>
      <c r="C1288" s="6" t="s">
        <v>4044</v>
      </c>
      <c r="D1288" s="6" t="s">
        <v>3044</v>
      </c>
      <c r="E1288" s="6" t="s">
        <v>3043</v>
      </c>
      <c r="F1288" s="4" t="s">
        <v>7</v>
      </c>
      <c r="G1288" s="4" t="s">
        <v>8</v>
      </c>
      <c r="H1288" s="4" t="s">
        <v>7</v>
      </c>
      <c r="I1288" s="4">
        <v>3</v>
      </c>
      <c r="J1288" s="4" t="s">
        <v>633</v>
      </c>
      <c r="K1288" s="4" t="s">
        <v>3118</v>
      </c>
      <c r="L1288" s="4" t="s">
        <v>55</v>
      </c>
      <c r="M1288" s="4" t="s">
        <v>4047</v>
      </c>
      <c r="N1288" s="4" t="s">
        <v>1612</v>
      </c>
      <c r="P1288" s="4" t="s">
        <v>669</v>
      </c>
      <c r="Q1288" s="4" t="s">
        <v>1475</v>
      </c>
      <c r="R1288" s="4" t="s">
        <v>2434</v>
      </c>
      <c r="S1288" s="5" t="str">
        <f>IF(P1288="심사불필요","-",VLOOKUP(K1288,'[1]자격증 backdata'!A:G,7,0))</f>
        <v>-</v>
      </c>
      <c r="T1288" s="5" t="str">
        <f>IF(S1288="-","-",IF(COUNTIFS(B:B,B1288,S:S,"필수")&gt;0,"자격요건충족","확인필요"))</f>
        <v>-</v>
      </c>
      <c r="U1288" s="5"/>
      <c r="W1288" s="5">
        <f>IF(Q1288="4급","심사불필요",VLOOKUP(K1288,'[1]자격증 backdata'!A:B,2,0))</f>
        <v>4</v>
      </c>
      <c r="X1288" s="4">
        <f>IF(R1288="A", MIN(20, SUMIFS(W:W, B:B, B1288, R:R, "A")),IF(R1288="B", MIN(30, SUMIFS(W:W, B:B, B1288, R:R, "B")),"비해당분야"))</f>
        <v>12</v>
      </c>
      <c r="Y1288" s="4" t="str">
        <f>IF(R1288="C",MIN(30,IF(COUNTIFS(B:B,B1288,W:W,"가1")=1,25,IF(COUNTIFS(B:B,B1288,W:W,"가1")&gt;=2,30,0))+IF(COUNTIFS(B:B,B1288,W:W,"나1")&gt;=4,30,IF(COUNTIFS(B:B,B1288,W:W,"나1")=3,26,IF(COUNTIFS(B:B,B1288,W:W,"나1")=2,22,IF(COUNTIFS(B:B,B1288,W:W,"나1")=1,18,0)))))+MIN(30,IF(COUNTIFS(B:B,B1288,W:W,"가2")=1,25,IF(COUNTIFS(B:B,B1288,W:W,"가2")&gt;=2,30,0))+IF(COUNTIFS(B:B,B1288,W:W,"나2")=3,30,IF(COUNTIFS(B:B,B1288,W:W,"나2")=2,25,IF(COUNTIFS(B:B,B1288,W:W,"나2")=1,20,0)))),"비해당분야")</f>
        <v>비해당분야</v>
      </c>
      <c r="Z1288" s="4" t="str">
        <f>IF(R1288="C",VLOOKUP(K1288,'[1]자격증 backdata'!A:F,6,0),"비해당분야")</f>
        <v>비해당분야</v>
      </c>
      <c r="AA1288" s="4" t="str">
        <f>IF(R1288="C",SUMIF(B:B,B1288,Z:Z),"비해당분야")</f>
        <v>비해당분야</v>
      </c>
      <c r="AB1288" s="4" t="str">
        <f>IF(R1288="C",SUM(Y1288,AA1288),"비해당분야")</f>
        <v>비해당분야</v>
      </c>
      <c r="AC1288" s="4">
        <f>IF(R1288="C",AB1288,X1288)</f>
        <v>12</v>
      </c>
      <c r="AD1288" s="4">
        <f>VLOOKUP(K1288,'[1]자격증 backdata'!A:D,4,0)</f>
        <v>0</v>
      </c>
      <c r="AE1288" s="4">
        <f>IF(_xlfn.MAXIFS(AD:AD,B:B,B1288)&gt;10,10,_xlfn.MAXIFS(AD:AD,B:B,B1288))</f>
        <v>5</v>
      </c>
      <c r="AG1288" s="5" t="str">
        <f>VLOOKUP(K1288,'[1]자격증 backdata'!A:C,3,0)</f>
        <v>G</v>
      </c>
      <c r="AH1288" s="5">
        <f>COUNTIFS($B:$B,$B1288,$AG:$AG,AH$1)</f>
        <v>0</v>
      </c>
      <c r="AI1288" s="5">
        <f>COUNTIFS($B:$B,$B1288,$AG:$AG,AI$1)</f>
        <v>0</v>
      </c>
      <c r="AJ1288" s="5">
        <f>COUNTIFS($B:$B,$B1288,$AG:$AG,AJ$1)</f>
        <v>0</v>
      </c>
      <c r="AK1288" s="5">
        <f>COUNTIFS($B:$B,$B1288,$AG:$AG,AK$1)</f>
        <v>0</v>
      </c>
      <c r="AL1288" s="5">
        <f>COUNTIFS($B:$B,$B1288,$AG:$AG,AL$1)</f>
        <v>0</v>
      </c>
      <c r="AM1288" s="5">
        <f>COUNTIFS($B:$B,$B1288,$AG:$AG,AM$1)</f>
        <v>0</v>
      </c>
      <c r="AN1288" s="5">
        <f>COUNTIFS($B:$B,$B1288,$AG:$AG,AN$1)</f>
        <v>1</v>
      </c>
      <c r="AO1288" s="5">
        <f>COUNTIFS($B:$B,$B1288,$AG:$AG,AO$1)</f>
        <v>0</v>
      </c>
      <c r="AP1288" s="5">
        <f>COUNTIFS($B:$B,$B1288,$AG:$AG,AP$1)</f>
        <v>1</v>
      </c>
      <c r="AQ1288" s="5">
        <f>COUNTIFS($B:$B,$B1288,$AG:$AG,AQ$1)</f>
        <v>1</v>
      </c>
      <c r="AR1288" s="5">
        <f>COUNTIFS($B:$B,$B1288,$AG:$AG,AR$1)</f>
        <v>0</v>
      </c>
      <c r="AS1288" s="5">
        <f>COUNTIFS($B:$B,$B1288,$AG:$AG,AS$1)</f>
        <v>0</v>
      </c>
      <c r="AT1288" s="5">
        <f>COUNTIFS($B:$B,$B1288,$AG:$AG,AT$1)</f>
        <v>1</v>
      </c>
      <c r="AU1288" s="5">
        <f>COUNTIFS($B:$B,$B1288,$AG:$AG,AU$1)</f>
        <v>0</v>
      </c>
    </row>
    <row r="1289" spans="1:47" ht="15" customHeight="1" x14ac:dyDescent="0.35">
      <c r="A1289" s="6">
        <f>IF(B1288=B1289,A1288,A1288+1)</f>
        <v>437</v>
      </c>
      <c r="B1289" s="6" t="s">
        <v>4045</v>
      </c>
      <c r="C1289" s="6" t="s">
        <v>4044</v>
      </c>
      <c r="D1289" s="6" t="s">
        <v>3044</v>
      </c>
      <c r="E1289" s="6" t="s">
        <v>3043</v>
      </c>
      <c r="F1289" s="4" t="s">
        <v>7</v>
      </c>
      <c r="G1289" s="4" t="s">
        <v>8</v>
      </c>
      <c r="H1289" s="4" t="s">
        <v>7</v>
      </c>
      <c r="I1289" s="4">
        <v>4</v>
      </c>
      <c r="J1289" s="4" t="s">
        <v>364</v>
      </c>
      <c r="K1289" s="4" t="s">
        <v>3075</v>
      </c>
      <c r="L1289" s="4" t="s">
        <v>254</v>
      </c>
      <c r="M1289" s="4" t="s">
        <v>4046</v>
      </c>
      <c r="N1289" s="4" t="s">
        <v>1533</v>
      </c>
      <c r="P1289" s="4" t="s">
        <v>669</v>
      </c>
      <c r="Q1289" s="4" t="s">
        <v>1475</v>
      </c>
      <c r="R1289" s="4" t="s">
        <v>2434</v>
      </c>
      <c r="S1289" s="5" t="str">
        <f>IF(P1289="심사불필요","-",VLOOKUP(K1289,'[1]자격증 backdata'!A:G,7,0))</f>
        <v>-</v>
      </c>
      <c r="T1289" s="5" t="str">
        <f>IF(S1289="-","-",IF(COUNTIFS(B:B,B1289,S:S,"필수")&gt;0,"자격요건충족","확인필요"))</f>
        <v>-</v>
      </c>
      <c r="U1289" s="5"/>
      <c r="W1289" s="5">
        <f>IF(Q1289="4급","심사불필요",VLOOKUP(K1289,'[1]자격증 backdata'!A:B,2,0))</f>
        <v>2</v>
      </c>
      <c r="X1289" s="4">
        <f>IF(R1289="A", MIN(20, SUMIFS(W:W, B:B, B1289, R:R, "A")),IF(R1289="B", MIN(30, SUMIFS(W:W, B:B, B1289, R:R, "B")),"비해당분야"))</f>
        <v>12</v>
      </c>
      <c r="Y1289" s="4" t="str">
        <f>IF(R1289="C",MIN(30,IF(COUNTIFS(B:B,B1289,W:W,"가1")=1,25,IF(COUNTIFS(B:B,B1289,W:W,"가1")&gt;=2,30,0))+IF(COUNTIFS(B:B,B1289,W:W,"나1")&gt;=4,30,IF(COUNTIFS(B:B,B1289,W:W,"나1")=3,26,IF(COUNTIFS(B:B,B1289,W:W,"나1")=2,22,IF(COUNTIFS(B:B,B1289,W:W,"나1")=1,18,0)))))+MIN(30,IF(COUNTIFS(B:B,B1289,W:W,"가2")=1,25,IF(COUNTIFS(B:B,B1289,W:W,"가2")&gt;=2,30,0))+IF(COUNTIFS(B:B,B1289,W:W,"나2")=3,30,IF(COUNTIFS(B:B,B1289,W:W,"나2")=2,25,IF(COUNTIFS(B:B,B1289,W:W,"나2")=1,20,0)))),"비해당분야")</f>
        <v>비해당분야</v>
      </c>
      <c r="Z1289" s="4" t="str">
        <f>IF(R1289="C",VLOOKUP(K1289,'[1]자격증 backdata'!A:F,6,0),"비해당분야")</f>
        <v>비해당분야</v>
      </c>
      <c r="AA1289" s="4" t="str">
        <f>IF(R1289="C",SUMIF(B:B,B1289,Z:Z),"비해당분야")</f>
        <v>비해당분야</v>
      </c>
      <c r="AB1289" s="4" t="str">
        <f>IF(R1289="C",SUM(Y1289,AA1289),"비해당분야")</f>
        <v>비해당분야</v>
      </c>
      <c r="AC1289" s="4">
        <f>IF(R1289="C",AB1289,X1289)</f>
        <v>12</v>
      </c>
      <c r="AD1289" s="4">
        <f>VLOOKUP(K1289,'[1]자격증 backdata'!A:D,4,0)</f>
        <v>0</v>
      </c>
      <c r="AE1289" s="4">
        <f>IF(_xlfn.MAXIFS(AD:AD,B:B,B1289)&gt;10,10,_xlfn.MAXIFS(AD:AD,B:B,B1289))</f>
        <v>5</v>
      </c>
      <c r="AG1289" s="5" t="str">
        <f>VLOOKUP(K1289,'[1]자격증 backdata'!A:C,3,0)</f>
        <v>J</v>
      </c>
      <c r="AH1289" s="5">
        <f>COUNTIFS($B:$B,$B1289,$AG:$AG,AH$1)</f>
        <v>0</v>
      </c>
      <c r="AI1289" s="5">
        <f>COUNTIFS($B:$B,$B1289,$AG:$AG,AI$1)</f>
        <v>0</v>
      </c>
      <c r="AJ1289" s="5">
        <f>COUNTIFS($B:$B,$B1289,$AG:$AG,AJ$1)</f>
        <v>0</v>
      </c>
      <c r="AK1289" s="5">
        <f>COUNTIFS($B:$B,$B1289,$AG:$AG,AK$1)</f>
        <v>0</v>
      </c>
      <c r="AL1289" s="5">
        <f>COUNTIFS($B:$B,$B1289,$AG:$AG,AL$1)</f>
        <v>0</v>
      </c>
      <c r="AM1289" s="5">
        <f>COUNTIFS($B:$B,$B1289,$AG:$AG,AM$1)</f>
        <v>0</v>
      </c>
      <c r="AN1289" s="5">
        <f>COUNTIFS($B:$B,$B1289,$AG:$AG,AN$1)</f>
        <v>1</v>
      </c>
      <c r="AO1289" s="5">
        <f>COUNTIFS($B:$B,$B1289,$AG:$AG,AO$1)</f>
        <v>0</v>
      </c>
      <c r="AP1289" s="5">
        <f>COUNTIFS($B:$B,$B1289,$AG:$AG,AP$1)</f>
        <v>1</v>
      </c>
      <c r="AQ1289" s="5">
        <f>COUNTIFS($B:$B,$B1289,$AG:$AG,AQ$1)</f>
        <v>1</v>
      </c>
      <c r="AR1289" s="5">
        <f>COUNTIFS($B:$B,$B1289,$AG:$AG,AR$1)</f>
        <v>0</v>
      </c>
      <c r="AS1289" s="5">
        <f>COUNTIFS($B:$B,$B1289,$AG:$AG,AS$1)</f>
        <v>0</v>
      </c>
      <c r="AT1289" s="5">
        <f>COUNTIFS($B:$B,$B1289,$AG:$AG,AT$1)</f>
        <v>1</v>
      </c>
      <c r="AU1289" s="5">
        <f>COUNTIFS($B:$B,$B1289,$AG:$AG,AU$1)</f>
        <v>0</v>
      </c>
    </row>
    <row r="1290" spans="1:47" ht="15" customHeight="1" x14ac:dyDescent="0.35">
      <c r="A1290" s="6">
        <f>IF(B1289=B1290,A1289,A1289+1)</f>
        <v>437</v>
      </c>
      <c r="B1290" s="6" t="s">
        <v>4045</v>
      </c>
      <c r="C1290" s="6" t="s">
        <v>4044</v>
      </c>
      <c r="D1290" s="6" t="s">
        <v>3044</v>
      </c>
      <c r="E1290" s="6" t="s">
        <v>3043</v>
      </c>
      <c r="F1290" s="4" t="s">
        <v>7</v>
      </c>
      <c r="G1290" s="4" t="s">
        <v>8</v>
      </c>
      <c r="H1290" s="4" t="s">
        <v>7</v>
      </c>
      <c r="I1290" s="4">
        <v>5</v>
      </c>
      <c r="J1290" s="4" t="s">
        <v>2447</v>
      </c>
      <c r="K1290" s="4" t="s">
        <v>3266</v>
      </c>
      <c r="L1290" s="4" t="s">
        <v>254</v>
      </c>
      <c r="M1290" s="4" t="s">
        <v>4043</v>
      </c>
      <c r="N1290" s="4" t="s">
        <v>1533</v>
      </c>
      <c r="P1290" s="4" t="s">
        <v>669</v>
      </c>
      <c r="Q1290" s="4" t="s">
        <v>1475</v>
      </c>
      <c r="R1290" s="4" t="s">
        <v>2434</v>
      </c>
      <c r="S1290" s="5" t="str">
        <f>IF(P1290="심사불필요","-",VLOOKUP(K1290,'[1]자격증 backdata'!A:G,7,0))</f>
        <v>-</v>
      </c>
      <c r="T1290" s="5" t="str">
        <f>IF(S1290="-","-",IF(COUNTIFS(B:B,B1290,S:S,"필수")&gt;0,"자격요건충족","확인필요"))</f>
        <v>-</v>
      </c>
      <c r="U1290" s="5"/>
      <c r="W1290" s="5">
        <f>IF(Q1290="4급","심사불필요",VLOOKUP(K1290,'[1]자격증 backdata'!A:B,2,0))</f>
        <v>2</v>
      </c>
      <c r="X1290" s="4">
        <f>IF(R1290="A", MIN(20, SUMIFS(W:W, B:B, B1290, R:R, "A")),IF(R1290="B", MIN(30, SUMIFS(W:W, B:B, B1290, R:R, "B")),"비해당분야"))</f>
        <v>12</v>
      </c>
      <c r="Y1290" s="4" t="str">
        <f>IF(R1290="C",MIN(30,IF(COUNTIFS(B:B,B1290,W:W,"가1")=1,25,IF(COUNTIFS(B:B,B1290,W:W,"가1")&gt;=2,30,0))+IF(COUNTIFS(B:B,B1290,W:W,"나1")&gt;=4,30,IF(COUNTIFS(B:B,B1290,W:W,"나1")=3,26,IF(COUNTIFS(B:B,B1290,W:W,"나1")=2,22,IF(COUNTIFS(B:B,B1290,W:W,"나1")=1,18,0)))))+MIN(30,IF(COUNTIFS(B:B,B1290,W:W,"가2")=1,25,IF(COUNTIFS(B:B,B1290,W:W,"가2")&gt;=2,30,0))+IF(COUNTIFS(B:B,B1290,W:W,"나2")=3,30,IF(COUNTIFS(B:B,B1290,W:W,"나2")=2,25,IF(COUNTIFS(B:B,B1290,W:W,"나2")=1,20,0)))),"비해당분야")</f>
        <v>비해당분야</v>
      </c>
      <c r="Z1290" s="4" t="str">
        <f>IF(R1290="C",VLOOKUP(K1290,'[1]자격증 backdata'!A:F,6,0),"비해당분야")</f>
        <v>비해당분야</v>
      </c>
      <c r="AA1290" s="4" t="str">
        <f>IF(R1290="C",SUMIF(B:B,B1290,Z:Z),"비해당분야")</f>
        <v>비해당분야</v>
      </c>
      <c r="AB1290" s="4" t="str">
        <f>IF(R1290="C",SUM(Y1290,AA1290),"비해당분야")</f>
        <v>비해당분야</v>
      </c>
      <c r="AC1290" s="4">
        <f>IF(R1290="C",AB1290,X1290)</f>
        <v>12</v>
      </c>
      <c r="AD1290" s="4">
        <f>VLOOKUP(K1290,'[1]자격증 backdata'!A:D,4,0)</f>
        <v>0</v>
      </c>
      <c r="AE1290" s="4">
        <f>IF(_xlfn.MAXIFS(AD:AD,B:B,B1290)&gt;10,10,_xlfn.MAXIFS(AD:AD,B:B,B1290))</f>
        <v>5</v>
      </c>
      <c r="AG1290" s="5" t="str">
        <f>VLOOKUP(K1290,'[1]자격증 backdata'!A:C,3,0)</f>
        <v>I</v>
      </c>
      <c r="AH1290" s="5">
        <f>COUNTIFS($B:$B,$B1290,$AG:$AG,AH$1)</f>
        <v>0</v>
      </c>
      <c r="AI1290" s="5">
        <f>COUNTIFS($B:$B,$B1290,$AG:$AG,AI$1)</f>
        <v>0</v>
      </c>
      <c r="AJ1290" s="5">
        <f>COUNTIFS($B:$B,$B1290,$AG:$AG,AJ$1)</f>
        <v>0</v>
      </c>
      <c r="AK1290" s="5">
        <f>COUNTIFS($B:$B,$B1290,$AG:$AG,AK$1)</f>
        <v>0</v>
      </c>
      <c r="AL1290" s="5">
        <f>COUNTIFS($B:$B,$B1290,$AG:$AG,AL$1)</f>
        <v>0</v>
      </c>
      <c r="AM1290" s="5">
        <f>COUNTIFS($B:$B,$B1290,$AG:$AG,AM$1)</f>
        <v>0</v>
      </c>
      <c r="AN1290" s="5">
        <f>COUNTIFS($B:$B,$B1290,$AG:$AG,AN$1)</f>
        <v>1</v>
      </c>
      <c r="AO1290" s="5">
        <f>COUNTIFS($B:$B,$B1290,$AG:$AG,AO$1)</f>
        <v>0</v>
      </c>
      <c r="AP1290" s="5">
        <f>COUNTIFS($B:$B,$B1290,$AG:$AG,AP$1)</f>
        <v>1</v>
      </c>
      <c r="AQ1290" s="5">
        <f>COUNTIFS($B:$B,$B1290,$AG:$AG,AQ$1)</f>
        <v>1</v>
      </c>
      <c r="AR1290" s="5">
        <f>COUNTIFS($B:$B,$B1290,$AG:$AG,AR$1)</f>
        <v>0</v>
      </c>
      <c r="AS1290" s="5">
        <f>COUNTIFS($B:$B,$B1290,$AG:$AG,AS$1)</f>
        <v>0</v>
      </c>
      <c r="AT1290" s="5">
        <f>COUNTIFS($B:$B,$B1290,$AG:$AG,AT$1)</f>
        <v>1</v>
      </c>
      <c r="AU1290" s="5">
        <f>COUNTIFS($B:$B,$B1290,$AG:$AG,AU$1)</f>
        <v>0</v>
      </c>
    </row>
    <row r="1291" spans="1:47" ht="15" customHeight="1" x14ac:dyDescent="0.35">
      <c r="A1291" s="3">
        <f>IF(B1290=B1291,A1290,A1290+1)</f>
        <v>438</v>
      </c>
      <c r="B1291" s="3" t="s">
        <v>4041</v>
      </c>
      <c r="C1291" s="3" t="s">
        <v>4040</v>
      </c>
      <c r="D1291" s="3" t="s">
        <v>3044</v>
      </c>
      <c r="E1291" s="3" t="s">
        <v>3043</v>
      </c>
      <c r="F1291" s="4" t="s">
        <v>7</v>
      </c>
      <c r="G1291" s="4" t="s">
        <v>8</v>
      </c>
      <c r="H1291" s="4" t="s">
        <v>7</v>
      </c>
      <c r="I1291" s="3">
        <v>1</v>
      </c>
      <c r="J1291" s="3" t="s">
        <v>69</v>
      </c>
      <c r="K1291" s="3" t="s">
        <v>3065</v>
      </c>
      <c r="L1291" s="3" t="s">
        <v>36</v>
      </c>
      <c r="M1291" s="3" t="s">
        <v>4042</v>
      </c>
      <c r="N1291" s="3" t="s">
        <v>2609</v>
      </c>
      <c r="P1291" s="3" t="s">
        <v>669</v>
      </c>
      <c r="Q1291" s="3" t="s">
        <v>1475</v>
      </c>
      <c r="R1291" s="3" t="s">
        <v>2434</v>
      </c>
      <c r="S1291" s="2" t="str">
        <f>IF(P1291="심사불필요","-",VLOOKUP(K1291,'[1]자격증 backdata'!A:G,7,0))</f>
        <v>-</v>
      </c>
      <c r="T1291" s="2" t="str">
        <f>IF(S1291="-","-",IF(COUNTIFS(B:B,B1291,S:S,"필수")&gt;0,"자격요건충족","확인필요"))</f>
        <v>-</v>
      </c>
      <c r="U1291" s="2"/>
      <c r="W1291" s="2">
        <f>IF(Q1291="4급","심사불필요",VLOOKUP(K1291,'[1]자격증 backdata'!A:B,2,0))</f>
        <v>0</v>
      </c>
      <c r="X1291" s="3">
        <f>IF(R1291="A", MIN(20, SUMIFS(W:W, B:B, B1291, R:R, "A")),IF(R1291="B", MIN(30, SUMIFS(W:W, B:B, B1291, R:R, "B")),"비해당분야"))</f>
        <v>4</v>
      </c>
      <c r="Y1291" s="3" t="str">
        <f>IF(R1291="C",MIN(30,IF(COUNTIFS(B:B,B1291,W:W,"가1")=1,25,IF(COUNTIFS(B:B,B1291,W:W,"가1")&gt;=2,30,0))+IF(COUNTIFS(B:B,B1291,W:W,"나1")&gt;=4,30,IF(COUNTIFS(B:B,B1291,W:W,"나1")=3,26,IF(COUNTIFS(B:B,B1291,W:W,"나1")=2,22,IF(COUNTIFS(B:B,B1291,W:W,"나1")=1,18,0)))))+MIN(30,IF(COUNTIFS(B:B,B1291,W:W,"가2")=1,25,IF(COUNTIFS(B:B,B1291,W:W,"가2")&gt;=2,30,0))+IF(COUNTIFS(B:B,B1291,W:W,"나2")=3,30,IF(COUNTIFS(B:B,B1291,W:W,"나2")=2,25,IF(COUNTIFS(B:B,B1291,W:W,"나2")=1,20,0)))),"비해당분야")</f>
        <v>비해당분야</v>
      </c>
      <c r="Z1291" s="3" t="str">
        <f>IF(R1291="C",VLOOKUP(K1291,'[1]자격증 backdata'!A:F,6,0),"비해당분야")</f>
        <v>비해당분야</v>
      </c>
      <c r="AA1291" s="3" t="str">
        <f>IF(R1291="C",SUMIF(B:B,B1291,Z:Z),"비해당분야")</f>
        <v>비해당분야</v>
      </c>
      <c r="AB1291" s="3" t="str">
        <f>IF(R1291="C",SUM(Y1291,AA1291),"비해당분야")</f>
        <v>비해당분야</v>
      </c>
      <c r="AC1291" s="3">
        <f>IF(R1291="C",AB1291,X1291)</f>
        <v>4</v>
      </c>
      <c r="AD1291" s="3">
        <f>VLOOKUP(K1291,'[1]자격증 backdata'!A:D,4,0)</f>
        <v>5</v>
      </c>
      <c r="AE1291" s="3">
        <f>IF(_xlfn.MAXIFS(AD:AD,B:B,B1291)&gt;10,10,_xlfn.MAXIFS(AD:AD,B:B,B1291))</f>
        <v>5</v>
      </c>
      <c r="AG1291" s="2">
        <f>VLOOKUP(K1291,'[1]자격증 backdata'!A:C,3,0)</f>
        <v>0</v>
      </c>
      <c r="AH1291" s="2">
        <f>COUNTIFS($B:$B,$B1291,$AG:$AG,AH$1)</f>
        <v>0</v>
      </c>
      <c r="AI1291" s="2">
        <f>COUNTIFS($B:$B,$B1291,$AG:$AG,AI$1)</f>
        <v>0</v>
      </c>
      <c r="AJ1291" s="2">
        <f>COUNTIFS($B:$B,$B1291,$AG:$AG,AJ$1)</f>
        <v>0</v>
      </c>
      <c r="AK1291" s="2">
        <f>COUNTIFS($B:$B,$B1291,$AG:$AG,AK$1)</f>
        <v>0</v>
      </c>
      <c r="AL1291" s="2">
        <f>COUNTIFS($B:$B,$B1291,$AG:$AG,AL$1)</f>
        <v>0</v>
      </c>
      <c r="AM1291" s="2">
        <f>COUNTIFS($B:$B,$B1291,$AG:$AG,AM$1)</f>
        <v>0</v>
      </c>
      <c r="AN1291" s="2">
        <f>COUNTIFS($B:$B,$B1291,$AG:$AG,AN$1)</f>
        <v>0</v>
      </c>
      <c r="AO1291" s="2">
        <f>COUNTIFS($B:$B,$B1291,$AG:$AG,AO$1)</f>
        <v>0</v>
      </c>
      <c r="AP1291" s="2">
        <f>COUNTIFS($B:$B,$B1291,$AG:$AG,AP$1)</f>
        <v>0</v>
      </c>
      <c r="AQ1291" s="2">
        <f>COUNTIFS($B:$B,$B1291,$AG:$AG,AQ$1)</f>
        <v>0</v>
      </c>
      <c r="AR1291" s="2">
        <f>COUNTIFS($B:$B,$B1291,$AG:$AG,AR$1)</f>
        <v>0</v>
      </c>
      <c r="AS1291" s="2">
        <f>COUNTIFS($B:$B,$B1291,$AG:$AG,AS$1)</f>
        <v>0</v>
      </c>
      <c r="AT1291" s="2">
        <f>COUNTIFS($B:$B,$B1291,$AG:$AG,AT$1)</f>
        <v>1</v>
      </c>
      <c r="AU1291" s="2">
        <f>COUNTIFS($B:$B,$B1291,$AG:$AG,AU$1)</f>
        <v>0</v>
      </c>
    </row>
    <row r="1292" spans="1:47" ht="15" customHeight="1" x14ac:dyDescent="0.35">
      <c r="A1292" s="7">
        <f>IF(B1291=B1292,A1291,A1291+1)</f>
        <v>438</v>
      </c>
      <c r="B1292" s="7" t="s">
        <v>4041</v>
      </c>
      <c r="C1292" s="7" t="s">
        <v>4040</v>
      </c>
      <c r="D1292" s="7" t="s">
        <v>3044</v>
      </c>
      <c r="E1292" s="7" t="s">
        <v>3043</v>
      </c>
      <c r="F1292" s="4" t="s">
        <v>7</v>
      </c>
      <c r="G1292" s="4" t="s">
        <v>8</v>
      </c>
      <c r="H1292" s="4" t="s">
        <v>7</v>
      </c>
      <c r="I1292" s="3">
        <v>2</v>
      </c>
      <c r="J1292" s="3" t="s">
        <v>106</v>
      </c>
      <c r="K1292" s="3" t="s">
        <v>3057</v>
      </c>
      <c r="L1292" s="3" t="s">
        <v>55</v>
      </c>
      <c r="M1292" s="3" t="s">
        <v>4039</v>
      </c>
      <c r="N1292" s="3" t="s">
        <v>891</v>
      </c>
      <c r="P1292" s="3" t="s">
        <v>669</v>
      </c>
      <c r="Q1292" s="3" t="s">
        <v>1475</v>
      </c>
      <c r="R1292" s="3" t="s">
        <v>2434</v>
      </c>
      <c r="S1292" s="2" t="str">
        <f>IF(P1292="심사불필요","-",VLOOKUP(K1292,'[1]자격증 backdata'!A:G,7,0))</f>
        <v>-</v>
      </c>
      <c r="T1292" s="2" t="str">
        <f>IF(S1292="-","-",IF(COUNTIFS(B:B,B1292,S:S,"필수")&gt;0,"자격요건충족","확인필요"))</f>
        <v>-</v>
      </c>
      <c r="U1292" s="2"/>
      <c r="W1292" s="2">
        <f>IF(Q1292="4급","심사불필요",VLOOKUP(K1292,'[1]자격증 backdata'!A:B,2,0))</f>
        <v>4</v>
      </c>
      <c r="X1292" s="3">
        <f>IF(R1292="A", MIN(20, SUMIFS(W:W, B:B, B1292, R:R, "A")),IF(R1292="B", MIN(30, SUMIFS(W:W, B:B, B1292, R:R, "B")),"비해당분야"))</f>
        <v>4</v>
      </c>
      <c r="Y1292" s="3" t="str">
        <f>IF(R1292="C",MIN(30,IF(COUNTIFS(B:B,B1292,W:W,"가1")=1,25,IF(COUNTIFS(B:B,B1292,W:W,"가1")&gt;=2,30,0))+IF(COUNTIFS(B:B,B1292,W:W,"나1")&gt;=4,30,IF(COUNTIFS(B:B,B1292,W:W,"나1")=3,26,IF(COUNTIFS(B:B,B1292,W:W,"나1")=2,22,IF(COUNTIFS(B:B,B1292,W:W,"나1")=1,18,0)))))+MIN(30,IF(COUNTIFS(B:B,B1292,W:W,"가2")=1,25,IF(COUNTIFS(B:B,B1292,W:W,"가2")&gt;=2,30,0))+IF(COUNTIFS(B:B,B1292,W:W,"나2")=3,30,IF(COUNTIFS(B:B,B1292,W:W,"나2")=2,25,IF(COUNTIFS(B:B,B1292,W:W,"나2")=1,20,0)))),"비해당분야")</f>
        <v>비해당분야</v>
      </c>
      <c r="Z1292" s="3" t="str">
        <f>IF(R1292="C",VLOOKUP(K1292,'[1]자격증 backdata'!A:F,6,0),"비해당분야")</f>
        <v>비해당분야</v>
      </c>
      <c r="AA1292" s="3" t="str">
        <f>IF(R1292="C",SUMIF(B:B,B1292,Z:Z),"비해당분야")</f>
        <v>비해당분야</v>
      </c>
      <c r="AB1292" s="3" t="str">
        <f>IF(R1292="C",SUM(Y1292,AA1292),"비해당분야")</f>
        <v>비해당분야</v>
      </c>
      <c r="AC1292" s="3">
        <f>IF(R1292="C",AB1292,X1292)</f>
        <v>4</v>
      </c>
      <c r="AD1292" s="3">
        <f>VLOOKUP(K1292,'[1]자격증 backdata'!A:D,4,0)</f>
        <v>0</v>
      </c>
      <c r="AE1292" s="3">
        <f>IF(_xlfn.MAXIFS(AD:AD,B:B,B1292)&gt;10,10,_xlfn.MAXIFS(AD:AD,B:B,B1292))</f>
        <v>5</v>
      </c>
      <c r="AG1292" s="2" t="str">
        <f>VLOOKUP(K1292,'[1]자격증 backdata'!A:C,3,0)</f>
        <v>M</v>
      </c>
      <c r="AH1292" s="2">
        <f>COUNTIFS($B:$B,$B1292,$AG:$AG,AH$1)</f>
        <v>0</v>
      </c>
      <c r="AI1292" s="2">
        <f>COUNTIFS($B:$B,$B1292,$AG:$AG,AI$1)</f>
        <v>0</v>
      </c>
      <c r="AJ1292" s="2">
        <f>COUNTIFS($B:$B,$B1292,$AG:$AG,AJ$1)</f>
        <v>0</v>
      </c>
      <c r="AK1292" s="2">
        <f>COUNTIFS($B:$B,$B1292,$AG:$AG,AK$1)</f>
        <v>0</v>
      </c>
      <c r="AL1292" s="2">
        <f>COUNTIFS($B:$B,$B1292,$AG:$AG,AL$1)</f>
        <v>0</v>
      </c>
      <c r="AM1292" s="2">
        <f>COUNTIFS($B:$B,$B1292,$AG:$AG,AM$1)</f>
        <v>0</v>
      </c>
      <c r="AN1292" s="2">
        <f>COUNTIFS($B:$B,$B1292,$AG:$AG,AN$1)</f>
        <v>0</v>
      </c>
      <c r="AO1292" s="2">
        <f>COUNTIFS($B:$B,$B1292,$AG:$AG,AO$1)</f>
        <v>0</v>
      </c>
      <c r="AP1292" s="2">
        <f>COUNTIFS($B:$B,$B1292,$AG:$AG,AP$1)</f>
        <v>0</v>
      </c>
      <c r="AQ1292" s="2">
        <f>COUNTIFS($B:$B,$B1292,$AG:$AG,AQ$1)</f>
        <v>0</v>
      </c>
      <c r="AR1292" s="2">
        <f>COUNTIFS($B:$B,$B1292,$AG:$AG,AR$1)</f>
        <v>0</v>
      </c>
      <c r="AS1292" s="2">
        <f>COUNTIFS($B:$B,$B1292,$AG:$AG,AS$1)</f>
        <v>0</v>
      </c>
      <c r="AT1292" s="2">
        <f>COUNTIFS($B:$B,$B1292,$AG:$AG,AT$1)</f>
        <v>1</v>
      </c>
      <c r="AU1292" s="2">
        <f>COUNTIFS($B:$B,$B1292,$AG:$AG,AU$1)</f>
        <v>0</v>
      </c>
    </row>
    <row r="1293" spans="1:47" ht="15" customHeight="1" x14ac:dyDescent="0.35">
      <c r="A1293" s="4">
        <f>IF(B1292=B1293,A1292,A1292+1)</f>
        <v>439</v>
      </c>
      <c r="B1293" s="4" t="s">
        <v>4037</v>
      </c>
      <c r="C1293" s="4" t="s">
        <v>4036</v>
      </c>
      <c r="D1293" s="4" t="s">
        <v>3044</v>
      </c>
      <c r="E1293" s="4" t="s">
        <v>3043</v>
      </c>
      <c r="F1293" s="4" t="s">
        <v>7</v>
      </c>
      <c r="G1293" s="4" t="s">
        <v>8</v>
      </c>
      <c r="H1293" s="4" t="s">
        <v>7</v>
      </c>
      <c r="I1293" s="4">
        <v>1</v>
      </c>
      <c r="J1293" s="4" t="s">
        <v>69</v>
      </c>
      <c r="K1293" s="4" t="s">
        <v>3065</v>
      </c>
      <c r="L1293" s="4" t="s">
        <v>36</v>
      </c>
      <c r="M1293" s="4" t="s">
        <v>4038</v>
      </c>
      <c r="N1293" s="4" t="s">
        <v>340</v>
      </c>
      <c r="P1293" s="4" t="s">
        <v>669</v>
      </c>
      <c r="Q1293" s="4" t="s">
        <v>1475</v>
      </c>
      <c r="R1293" s="4" t="s">
        <v>2434</v>
      </c>
      <c r="S1293" s="5" t="str">
        <f>IF(P1293="심사불필요","-",VLOOKUP(K1293,'[1]자격증 backdata'!A:G,7,0))</f>
        <v>-</v>
      </c>
      <c r="T1293" s="5" t="str">
        <f>IF(S1293="-","-",IF(COUNTIFS(B:B,B1293,S:S,"필수")&gt;0,"자격요건충족","확인필요"))</f>
        <v>-</v>
      </c>
      <c r="U1293" s="5"/>
      <c r="W1293" s="5">
        <f>IF(Q1293="4급","심사불필요",VLOOKUP(K1293,'[1]자격증 backdata'!A:B,2,0))</f>
        <v>0</v>
      </c>
      <c r="X1293" s="4">
        <f>IF(R1293="A", MIN(20, SUMIFS(W:W, B:B, B1293, R:R, "A")),IF(R1293="B", MIN(30, SUMIFS(W:W, B:B, B1293, R:R, "B")),"비해당분야"))</f>
        <v>4</v>
      </c>
      <c r="Y1293" s="4" t="str">
        <f>IF(R1293="C",MIN(30,IF(COUNTIFS(B:B,B1293,W:W,"가1")=1,25,IF(COUNTIFS(B:B,B1293,W:W,"가1")&gt;=2,30,0))+IF(COUNTIFS(B:B,B1293,W:W,"나1")&gt;=4,30,IF(COUNTIFS(B:B,B1293,W:W,"나1")=3,26,IF(COUNTIFS(B:B,B1293,W:W,"나1")=2,22,IF(COUNTIFS(B:B,B1293,W:W,"나1")=1,18,0)))))+MIN(30,IF(COUNTIFS(B:B,B1293,W:W,"가2")=1,25,IF(COUNTIFS(B:B,B1293,W:W,"가2")&gt;=2,30,0))+IF(COUNTIFS(B:B,B1293,W:W,"나2")=3,30,IF(COUNTIFS(B:B,B1293,W:W,"나2")=2,25,IF(COUNTIFS(B:B,B1293,W:W,"나2")=1,20,0)))),"비해당분야")</f>
        <v>비해당분야</v>
      </c>
      <c r="Z1293" s="4" t="str">
        <f>IF(R1293="C",VLOOKUP(K1293,'[1]자격증 backdata'!A:F,6,0),"비해당분야")</f>
        <v>비해당분야</v>
      </c>
      <c r="AA1293" s="4" t="str">
        <f>IF(R1293="C",SUMIF(B:B,B1293,Z:Z),"비해당분야")</f>
        <v>비해당분야</v>
      </c>
      <c r="AB1293" s="4" t="str">
        <f>IF(R1293="C",SUM(Y1293,AA1293),"비해당분야")</f>
        <v>비해당분야</v>
      </c>
      <c r="AC1293" s="4">
        <f>IF(R1293="C",AB1293,X1293)</f>
        <v>4</v>
      </c>
      <c r="AD1293" s="4">
        <f>VLOOKUP(K1293,'[1]자격증 backdata'!A:D,4,0)</f>
        <v>5</v>
      </c>
      <c r="AE1293" s="4">
        <f>IF(_xlfn.MAXIFS(AD:AD,B:B,B1293)&gt;10,10,_xlfn.MAXIFS(AD:AD,B:B,B1293))</f>
        <v>5</v>
      </c>
      <c r="AG1293" s="5">
        <f>VLOOKUP(K1293,'[1]자격증 backdata'!A:C,3,0)</f>
        <v>0</v>
      </c>
      <c r="AH1293" s="5">
        <f>COUNTIFS($B:$B,$B1293,$AG:$AG,AH$1)</f>
        <v>0</v>
      </c>
      <c r="AI1293" s="5">
        <f>COUNTIFS($B:$B,$B1293,$AG:$AG,AI$1)</f>
        <v>0</v>
      </c>
      <c r="AJ1293" s="5">
        <f>COUNTIFS($B:$B,$B1293,$AG:$AG,AJ$1)</f>
        <v>0</v>
      </c>
      <c r="AK1293" s="5">
        <f>COUNTIFS($B:$B,$B1293,$AG:$AG,AK$1)</f>
        <v>0</v>
      </c>
      <c r="AL1293" s="5">
        <f>COUNTIFS($B:$B,$B1293,$AG:$AG,AL$1)</f>
        <v>0</v>
      </c>
      <c r="AM1293" s="5">
        <f>COUNTIFS($B:$B,$B1293,$AG:$AG,AM$1)</f>
        <v>0</v>
      </c>
      <c r="AN1293" s="5">
        <f>COUNTIFS($B:$B,$B1293,$AG:$AG,AN$1)</f>
        <v>0</v>
      </c>
      <c r="AO1293" s="5">
        <f>COUNTIFS($B:$B,$B1293,$AG:$AG,AO$1)</f>
        <v>0</v>
      </c>
      <c r="AP1293" s="5">
        <f>COUNTIFS($B:$B,$B1293,$AG:$AG,AP$1)</f>
        <v>0</v>
      </c>
      <c r="AQ1293" s="5">
        <f>COUNTIFS($B:$B,$B1293,$AG:$AG,AQ$1)</f>
        <v>0</v>
      </c>
      <c r="AR1293" s="5">
        <f>COUNTIFS($B:$B,$B1293,$AG:$AG,AR$1)</f>
        <v>0</v>
      </c>
      <c r="AS1293" s="5">
        <f>COUNTIFS($B:$B,$B1293,$AG:$AG,AS$1)</f>
        <v>0</v>
      </c>
      <c r="AT1293" s="5">
        <f>COUNTIFS($B:$B,$B1293,$AG:$AG,AT$1)</f>
        <v>1</v>
      </c>
      <c r="AU1293" s="5">
        <f>COUNTIFS($B:$B,$B1293,$AG:$AG,AU$1)</f>
        <v>0</v>
      </c>
    </row>
    <row r="1294" spans="1:47" ht="15" customHeight="1" x14ac:dyDescent="0.35">
      <c r="A1294" s="6">
        <f>IF(B1293=B1294,A1293,A1293+1)</f>
        <v>439</v>
      </c>
      <c r="B1294" s="6" t="s">
        <v>4037</v>
      </c>
      <c r="C1294" s="6" t="s">
        <v>4036</v>
      </c>
      <c r="D1294" s="6" t="s">
        <v>3044</v>
      </c>
      <c r="E1294" s="6" t="s">
        <v>3043</v>
      </c>
      <c r="F1294" s="4" t="s">
        <v>7</v>
      </c>
      <c r="G1294" s="4" t="s">
        <v>8</v>
      </c>
      <c r="H1294" s="4" t="s">
        <v>7</v>
      </c>
      <c r="I1294" s="4">
        <v>2</v>
      </c>
      <c r="J1294" s="4" t="s">
        <v>106</v>
      </c>
      <c r="K1294" s="4" t="s">
        <v>3057</v>
      </c>
      <c r="L1294" s="4" t="s">
        <v>55</v>
      </c>
      <c r="M1294" s="4" t="s">
        <v>4035</v>
      </c>
      <c r="N1294" s="4" t="s">
        <v>697</v>
      </c>
      <c r="P1294" s="4" t="s">
        <v>669</v>
      </c>
      <c r="Q1294" s="4" t="s">
        <v>1475</v>
      </c>
      <c r="R1294" s="4" t="s">
        <v>2434</v>
      </c>
      <c r="S1294" s="5" t="str">
        <f>IF(P1294="심사불필요","-",VLOOKUP(K1294,'[1]자격증 backdata'!A:G,7,0))</f>
        <v>-</v>
      </c>
      <c r="T1294" s="5" t="str">
        <f>IF(S1294="-","-",IF(COUNTIFS(B:B,B1294,S:S,"필수")&gt;0,"자격요건충족","확인필요"))</f>
        <v>-</v>
      </c>
      <c r="U1294" s="5"/>
      <c r="W1294" s="5">
        <f>IF(Q1294="4급","심사불필요",VLOOKUP(K1294,'[1]자격증 backdata'!A:B,2,0))</f>
        <v>4</v>
      </c>
      <c r="X1294" s="4">
        <f>IF(R1294="A", MIN(20, SUMIFS(W:W, B:B, B1294, R:R, "A")),IF(R1294="B", MIN(30, SUMIFS(W:W, B:B, B1294, R:R, "B")),"비해당분야"))</f>
        <v>4</v>
      </c>
      <c r="Y1294" s="4" t="str">
        <f>IF(R1294="C",MIN(30,IF(COUNTIFS(B:B,B1294,W:W,"가1")=1,25,IF(COUNTIFS(B:B,B1294,W:W,"가1")&gt;=2,30,0))+IF(COUNTIFS(B:B,B1294,W:W,"나1")&gt;=4,30,IF(COUNTIFS(B:B,B1294,W:W,"나1")=3,26,IF(COUNTIFS(B:B,B1294,W:W,"나1")=2,22,IF(COUNTIFS(B:B,B1294,W:W,"나1")=1,18,0)))))+MIN(30,IF(COUNTIFS(B:B,B1294,W:W,"가2")=1,25,IF(COUNTIFS(B:B,B1294,W:W,"가2")&gt;=2,30,0))+IF(COUNTIFS(B:B,B1294,W:W,"나2")=3,30,IF(COUNTIFS(B:B,B1294,W:W,"나2")=2,25,IF(COUNTIFS(B:B,B1294,W:W,"나2")=1,20,0)))),"비해당분야")</f>
        <v>비해당분야</v>
      </c>
      <c r="Z1294" s="4" t="str">
        <f>IF(R1294="C",VLOOKUP(K1294,'[1]자격증 backdata'!A:F,6,0),"비해당분야")</f>
        <v>비해당분야</v>
      </c>
      <c r="AA1294" s="4" t="str">
        <f>IF(R1294="C",SUMIF(B:B,B1294,Z:Z),"비해당분야")</f>
        <v>비해당분야</v>
      </c>
      <c r="AB1294" s="4" t="str">
        <f>IF(R1294="C",SUM(Y1294,AA1294),"비해당분야")</f>
        <v>비해당분야</v>
      </c>
      <c r="AC1294" s="4">
        <f>IF(R1294="C",AB1294,X1294)</f>
        <v>4</v>
      </c>
      <c r="AD1294" s="4">
        <f>VLOOKUP(K1294,'[1]자격증 backdata'!A:D,4,0)</f>
        <v>0</v>
      </c>
      <c r="AE1294" s="4">
        <f>IF(_xlfn.MAXIFS(AD:AD,B:B,B1294)&gt;10,10,_xlfn.MAXIFS(AD:AD,B:B,B1294))</f>
        <v>5</v>
      </c>
      <c r="AG1294" s="5" t="str">
        <f>VLOOKUP(K1294,'[1]자격증 backdata'!A:C,3,0)</f>
        <v>M</v>
      </c>
      <c r="AH1294" s="5">
        <f>COUNTIFS($B:$B,$B1294,$AG:$AG,AH$1)</f>
        <v>0</v>
      </c>
      <c r="AI1294" s="5">
        <f>COUNTIFS($B:$B,$B1294,$AG:$AG,AI$1)</f>
        <v>0</v>
      </c>
      <c r="AJ1294" s="5">
        <f>COUNTIFS($B:$B,$B1294,$AG:$AG,AJ$1)</f>
        <v>0</v>
      </c>
      <c r="AK1294" s="5">
        <f>COUNTIFS($B:$B,$B1294,$AG:$AG,AK$1)</f>
        <v>0</v>
      </c>
      <c r="AL1294" s="5">
        <f>COUNTIFS($B:$B,$B1294,$AG:$AG,AL$1)</f>
        <v>0</v>
      </c>
      <c r="AM1294" s="5">
        <f>COUNTIFS($B:$B,$B1294,$AG:$AG,AM$1)</f>
        <v>0</v>
      </c>
      <c r="AN1294" s="5">
        <f>COUNTIFS($B:$B,$B1294,$AG:$AG,AN$1)</f>
        <v>0</v>
      </c>
      <c r="AO1294" s="5">
        <f>COUNTIFS($B:$B,$B1294,$AG:$AG,AO$1)</f>
        <v>0</v>
      </c>
      <c r="AP1294" s="5">
        <f>COUNTIFS($B:$B,$B1294,$AG:$AG,AP$1)</f>
        <v>0</v>
      </c>
      <c r="AQ1294" s="5">
        <f>COUNTIFS($B:$B,$B1294,$AG:$AG,AQ$1)</f>
        <v>0</v>
      </c>
      <c r="AR1294" s="5">
        <f>COUNTIFS($B:$B,$B1294,$AG:$AG,AR$1)</f>
        <v>0</v>
      </c>
      <c r="AS1294" s="5">
        <f>COUNTIFS($B:$B,$B1294,$AG:$AG,AS$1)</f>
        <v>0</v>
      </c>
      <c r="AT1294" s="5">
        <f>COUNTIFS($B:$B,$B1294,$AG:$AG,AT$1)</f>
        <v>1</v>
      </c>
      <c r="AU1294" s="5">
        <f>COUNTIFS($B:$B,$B1294,$AG:$AG,AU$1)</f>
        <v>0</v>
      </c>
    </row>
    <row r="1295" spans="1:47" ht="15" customHeight="1" x14ac:dyDescent="0.35">
      <c r="A1295" s="3">
        <f>IF(B1294=B1295,A1294,A1294+1)</f>
        <v>440</v>
      </c>
      <c r="B1295" s="3" t="s">
        <v>4033</v>
      </c>
      <c r="C1295" s="3" t="s">
        <v>4032</v>
      </c>
      <c r="D1295" s="3" t="s">
        <v>3044</v>
      </c>
      <c r="E1295" s="3" t="s">
        <v>3043</v>
      </c>
      <c r="F1295" s="4" t="s">
        <v>7</v>
      </c>
      <c r="G1295" s="4" t="s">
        <v>8</v>
      </c>
      <c r="H1295" s="4" t="s">
        <v>7</v>
      </c>
      <c r="I1295" s="3">
        <v>1</v>
      </c>
      <c r="J1295" s="3" t="s">
        <v>653</v>
      </c>
      <c r="K1295" s="3" t="s">
        <v>3052</v>
      </c>
      <c r="L1295" s="3" t="s">
        <v>651</v>
      </c>
      <c r="M1295" s="3" t="s">
        <v>4034</v>
      </c>
      <c r="N1295" s="3" t="s">
        <v>3952</v>
      </c>
      <c r="P1295" s="3" t="s">
        <v>669</v>
      </c>
      <c r="Q1295" s="3" t="s">
        <v>1475</v>
      </c>
      <c r="R1295" s="3" t="s">
        <v>2434</v>
      </c>
      <c r="S1295" s="2" t="str">
        <f>IF(P1295="심사불필요","-",VLOOKUP(K1295,'[1]자격증 backdata'!A:G,7,0))</f>
        <v>-</v>
      </c>
      <c r="T1295" s="2" t="str">
        <f>IF(S1295="-","-",IF(COUNTIFS(B:B,B1295,S:S,"필수")&gt;0,"자격요건충족","확인필요"))</f>
        <v>-</v>
      </c>
      <c r="U1295" s="2"/>
      <c r="W1295" s="2">
        <f>IF(Q1295="4급","심사불필요",VLOOKUP(K1295,'[1]자격증 backdata'!A:B,2,0))</f>
        <v>4</v>
      </c>
      <c r="X1295" s="3">
        <f>IF(R1295="A", MIN(20, SUMIFS(W:W, B:B, B1295, R:R, "A")),IF(R1295="B", MIN(30, SUMIFS(W:W, B:B, B1295, R:R, "B")),"비해당분야"))</f>
        <v>6</v>
      </c>
      <c r="Y1295" s="3" t="str">
        <f>IF(R1295="C",MIN(30,IF(COUNTIFS(B:B,B1295,W:W,"가1")=1,25,IF(COUNTIFS(B:B,B1295,W:W,"가1")&gt;=2,30,0))+IF(COUNTIFS(B:B,B1295,W:W,"나1")&gt;=4,30,IF(COUNTIFS(B:B,B1295,W:W,"나1")=3,26,IF(COUNTIFS(B:B,B1295,W:W,"나1")=2,22,IF(COUNTIFS(B:B,B1295,W:W,"나1")=1,18,0)))))+MIN(30,IF(COUNTIFS(B:B,B1295,W:W,"가2")=1,25,IF(COUNTIFS(B:B,B1295,W:W,"가2")&gt;=2,30,0))+IF(COUNTIFS(B:B,B1295,W:W,"나2")=3,30,IF(COUNTIFS(B:B,B1295,W:W,"나2")=2,25,IF(COUNTIFS(B:B,B1295,W:W,"나2")=1,20,0)))),"비해당분야")</f>
        <v>비해당분야</v>
      </c>
      <c r="Z1295" s="3" t="str">
        <f>IF(R1295="C",VLOOKUP(K1295,'[1]자격증 backdata'!A:F,6,0),"비해당분야")</f>
        <v>비해당분야</v>
      </c>
      <c r="AA1295" s="3" t="str">
        <f>IF(R1295="C",SUMIF(B:B,B1295,Z:Z),"비해당분야")</f>
        <v>비해당분야</v>
      </c>
      <c r="AB1295" s="3" t="str">
        <f>IF(R1295="C",SUM(Y1295,AA1295),"비해당분야")</f>
        <v>비해당분야</v>
      </c>
      <c r="AC1295" s="3">
        <f>IF(R1295="C",AB1295,X1295)</f>
        <v>6</v>
      </c>
      <c r="AD1295" s="3">
        <f>VLOOKUP(K1295,'[1]자격증 backdata'!A:D,4,0)</f>
        <v>0</v>
      </c>
      <c r="AE1295" s="3">
        <f>IF(_xlfn.MAXIFS(AD:AD,B:B,B1295)&gt;10,10,_xlfn.MAXIFS(AD:AD,B:B,B1295))</f>
        <v>0</v>
      </c>
      <c r="AG1295" s="2" t="str">
        <f>VLOOKUP(K1295,'[1]자격증 backdata'!A:C,3,0)</f>
        <v>H</v>
      </c>
      <c r="AH1295" s="2">
        <f>COUNTIFS($B:$B,$B1295,$AG:$AG,AH$1)</f>
        <v>0</v>
      </c>
      <c r="AI1295" s="2">
        <f>COUNTIFS($B:$B,$B1295,$AG:$AG,AI$1)</f>
        <v>0</v>
      </c>
      <c r="AJ1295" s="2">
        <f>COUNTIFS($B:$B,$B1295,$AG:$AG,AJ$1)</f>
        <v>0</v>
      </c>
      <c r="AK1295" s="2">
        <f>COUNTIFS($B:$B,$B1295,$AG:$AG,AK$1)</f>
        <v>0</v>
      </c>
      <c r="AL1295" s="2">
        <f>COUNTIFS($B:$B,$B1295,$AG:$AG,AL$1)</f>
        <v>0</v>
      </c>
      <c r="AM1295" s="2">
        <f>COUNTIFS($B:$B,$B1295,$AG:$AG,AM$1)</f>
        <v>0</v>
      </c>
      <c r="AN1295" s="2">
        <f>COUNTIFS($B:$B,$B1295,$AG:$AG,AN$1)</f>
        <v>0</v>
      </c>
      <c r="AO1295" s="2">
        <f>COUNTIFS($B:$B,$B1295,$AG:$AG,AO$1)</f>
        <v>1</v>
      </c>
      <c r="AP1295" s="2">
        <f>COUNTIFS($B:$B,$B1295,$AG:$AG,AP$1)</f>
        <v>0</v>
      </c>
      <c r="AQ1295" s="2">
        <f>COUNTIFS($B:$B,$B1295,$AG:$AG,AQ$1)</f>
        <v>0</v>
      </c>
      <c r="AR1295" s="2">
        <f>COUNTIFS($B:$B,$B1295,$AG:$AG,AR$1)</f>
        <v>0</v>
      </c>
      <c r="AS1295" s="2">
        <f>COUNTIFS($B:$B,$B1295,$AG:$AG,AS$1)</f>
        <v>0</v>
      </c>
      <c r="AT1295" s="2">
        <f>COUNTIFS($B:$B,$B1295,$AG:$AG,AT$1)</f>
        <v>1</v>
      </c>
      <c r="AU1295" s="2">
        <f>COUNTIFS($B:$B,$B1295,$AG:$AG,AU$1)</f>
        <v>0</v>
      </c>
    </row>
    <row r="1296" spans="1:47" ht="15" customHeight="1" x14ac:dyDescent="0.35">
      <c r="A1296" s="7">
        <f>IF(B1295=B1296,A1295,A1295+1)</f>
        <v>440</v>
      </c>
      <c r="B1296" s="7" t="s">
        <v>4033</v>
      </c>
      <c r="C1296" s="7" t="s">
        <v>4032</v>
      </c>
      <c r="D1296" s="7" t="s">
        <v>3044</v>
      </c>
      <c r="E1296" s="7" t="s">
        <v>3043</v>
      </c>
      <c r="F1296" s="4" t="s">
        <v>7</v>
      </c>
      <c r="G1296" s="4" t="s">
        <v>8</v>
      </c>
      <c r="H1296" s="4" t="s">
        <v>7</v>
      </c>
      <c r="I1296" s="3">
        <v>2</v>
      </c>
      <c r="J1296" s="3" t="s">
        <v>57</v>
      </c>
      <c r="K1296" s="3" t="s">
        <v>3089</v>
      </c>
      <c r="L1296" s="3" t="s">
        <v>55</v>
      </c>
      <c r="M1296" s="3" t="s">
        <v>4031</v>
      </c>
      <c r="N1296" s="3" t="s">
        <v>3465</v>
      </c>
      <c r="P1296" s="3" t="s">
        <v>669</v>
      </c>
      <c r="Q1296" s="3" t="s">
        <v>1475</v>
      </c>
      <c r="R1296" s="3" t="s">
        <v>2434</v>
      </c>
      <c r="S1296" s="2" t="str">
        <f>IF(P1296="심사불필요","-",VLOOKUP(K1296,'[1]자격증 backdata'!A:G,7,0))</f>
        <v>-</v>
      </c>
      <c r="T1296" s="2" t="str">
        <f>IF(S1296="-","-",IF(COUNTIFS(B:B,B1296,S:S,"필수")&gt;0,"자격요건충족","확인필요"))</f>
        <v>-</v>
      </c>
      <c r="U1296" s="2"/>
      <c r="W1296" s="2">
        <f>IF(Q1296="4급","심사불필요",VLOOKUP(K1296,'[1]자격증 backdata'!A:B,2,0))</f>
        <v>2</v>
      </c>
      <c r="X1296" s="3">
        <f>IF(R1296="A", MIN(20, SUMIFS(W:W, B:B, B1296, R:R, "A")),IF(R1296="B", MIN(30, SUMIFS(W:W, B:B, B1296, R:R, "B")),"비해당분야"))</f>
        <v>6</v>
      </c>
      <c r="Y1296" s="3" t="str">
        <f>IF(R1296="C",MIN(30,IF(COUNTIFS(B:B,B1296,W:W,"가1")=1,25,IF(COUNTIFS(B:B,B1296,W:W,"가1")&gt;=2,30,0))+IF(COUNTIFS(B:B,B1296,W:W,"나1")&gt;=4,30,IF(COUNTIFS(B:B,B1296,W:W,"나1")=3,26,IF(COUNTIFS(B:B,B1296,W:W,"나1")=2,22,IF(COUNTIFS(B:B,B1296,W:W,"나1")=1,18,0)))))+MIN(30,IF(COUNTIFS(B:B,B1296,W:W,"가2")=1,25,IF(COUNTIFS(B:B,B1296,W:W,"가2")&gt;=2,30,0))+IF(COUNTIFS(B:B,B1296,W:W,"나2")=3,30,IF(COUNTIFS(B:B,B1296,W:W,"나2")=2,25,IF(COUNTIFS(B:B,B1296,W:W,"나2")=1,20,0)))),"비해당분야")</f>
        <v>비해당분야</v>
      </c>
      <c r="Z1296" s="3" t="str">
        <f>IF(R1296="C",VLOOKUP(K1296,'[1]자격증 backdata'!A:F,6,0),"비해당분야")</f>
        <v>비해당분야</v>
      </c>
      <c r="AA1296" s="3" t="str">
        <f>IF(R1296="C",SUMIF(B:B,B1296,Z:Z),"비해당분야")</f>
        <v>비해당분야</v>
      </c>
      <c r="AB1296" s="3" t="str">
        <f>IF(R1296="C",SUM(Y1296,AA1296),"비해당분야")</f>
        <v>비해당분야</v>
      </c>
      <c r="AC1296" s="3">
        <f>IF(R1296="C",AB1296,X1296)</f>
        <v>6</v>
      </c>
      <c r="AD1296" s="3">
        <f>VLOOKUP(K1296,'[1]자격증 backdata'!A:D,4,0)</f>
        <v>0</v>
      </c>
      <c r="AE1296" s="3">
        <f>IF(_xlfn.MAXIFS(AD:AD,B:B,B1296)&gt;10,10,_xlfn.MAXIFS(AD:AD,B:B,B1296))</f>
        <v>0</v>
      </c>
      <c r="AG1296" s="2" t="str">
        <f>VLOOKUP(K1296,'[1]자격증 backdata'!A:C,3,0)</f>
        <v>M</v>
      </c>
      <c r="AH1296" s="2">
        <f>COUNTIFS($B:$B,$B1296,$AG:$AG,AH$1)</f>
        <v>0</v>
      </c>
      <c r="AI1296" s="2">
        <f>COUNTIFS($B:$B,$B1296,$AG:$AG,AI$1)</f>
        <v>0</v>
      </c>
      <c r="AJ1296" s="2">
        <f>COUNTIFS($B:$B,$B1296,$AG:$AG,AJ$1)</f>
        <v>0</v>
      </c>
      <c r="AK1296" s="2">
        <f>COUNTIFS($B:$B,$B1296,$AG:$AG,AK$1)</f>
        <v>0</v>
      </c>
      <c r="AL1296" s="2">
        <f>COUNTIFS($B:$B,$B1296,$AG:$AG,AL$1)</f>
        <v>0</v>
      </c>
      <c r="AM1296" s="2">
        <f>COUNTIFS($B:$B,$B1296,$AG:$AG,AM$1)</f>
        <v>0</v>
      </c>
      <c r="AN1296" s="2">
        <f>COUNTIFS($B:$B,$B1296,$AG:$AG,AN$1)</f>
        <v>0</v>
      </c>
      <c r="AO1296" s="2">
        <f>COUNTIFS($B:$B,$B1296,$AG:$AG,AO$1)</f>
        <v>1</v>
      </c>
      <c r="AP1296" s="2">
        <f>COUNTIFS($B:$B,$B1296,$AG:$AG,AP$1)</f>
        <v>0</v>
      </c>
      <c r="AQ1296" s="2">
        <f>COUNTIFS($B:$B,$B1296,$AG:$AG,AQ$1)</f>
        <v>0</v>
      </c>
      <c r="AR1296" s="2">
        <f>COUNTIFS($B:$B,$B1296,$AG:$AG,AR$1)</f>
        <v>0</v>
      </c>
      <c r="AS1296" s="2">
        <f>COUNTIFS($B:$B,$B1296,$AG:$AG,AS$1)</f>
        <v>0</v>
      </c>
      <c r="AT1296" s="2">
        <f>COUNTIFS($B:$B,$B1296,$AG:$AG,AT$1)</f>
        <v>1</v>
      </c>
      <c r="AU1296" s="2">
        <f>COUNTIFS($B:$B,$B1296,$AG:$AG,AU$1)</f>
        <v>0</v>
      </c>
    </row>
    <row r="1297" spans="1:47" ht="15" customHeight="1" x14ac:dyDescent="0.35">
      <c r="A1297" s="4">
        <f>IF(B1296=B1297,A1296,A1296+1)</f>
        <v>441</v>
      </c>
      <c r="B1297" s="4" t="s">
        <v>4028</v>
      </c>
      <c r="C1297" s="4" t="s">
        <v>4027</v>
      </c>
      <c r="D1297" s="4" t="s">
        <v>3044</v>
      </c>
      <c r="E1297" s="4" t="s">
        <v>3043</v>
      </c>
      <c r="F1297" s="4" t="s">
        <v>7</v>
      </c>
      <c r="G1297" s="4" t="s">
        <v>8</v>
      </c>
      <c r="H1297" s="4" t="s">
        <v>7</v>
      </c>
      <c r="I1297" s="4">
        <v>1</v>
      </c>
      <c r="J1297" s="4" t="s">
        <v>38</v>
      </c>
      <c r="K1297" s="4" t="s">
        <v>3059</v>
      </c>
      <c r="L1297" s="4" t="s">
        <v>36</v>
      </c>
      <c r="M1297" s="4" t="s">
        <v>4030</v>
      </c>
      <c r="N1297" s="4" t="s">
        <v>795</v>
      </c>
      <c r="P1297" s="4" t="s">
        <v>669</v>
      </c>
      <c r="Q1297" s="4" t="s">
        <v>1475</v>
      </c>
      <c r="R1297" s="4" t="s">
        <v>2434</v>
      </c>
      <c r="S1297" s="5" t="str">
        <f>IF(P1297="심사불필요","-",VLOOKUP(K1297,'[1]자격증 backdata'!A:G,7,0))</f>
        <v>-</v>
      </c>
      <c r="T1297" s="5" t="str">
        <f>IF(S1297="-","-",IF(COUNTIFS(B:B,B1297,S:S,"필수")&gt;0,"자격요건충족","확인필요"))</f>
        <v>-</v>
      </c>
      <c r="U1297" s="5"/>
      <c r="W1297" s="5">
        <f>IF(Q1297="4급","심사불필요",VLOOKUP(K1297,'[1]자격증 backdata'!A:B,2,0))</f>
        <v>0</v>
      </c>
      <c r="X1297" s="4">
        <f>IF(R1297="A", MIN(20, SUMIFS(W:W, B:B, B1297, R:R, "A")),IF(R1297="B", MIN(30, SUMIFS(W:W, B:B, B1297, R:R, "B")),"비해당분야"))</f>
        <v>8</v>
      </c>
      <c r="Y1297" s="4" t="str">
        <f>IF(R1297="C",MIN(30,IF(COUNTIFS(B:B,B1297,W:W,"가1")=1,25,IF(COUNTIFS(B:B,B1297,W:W,"가1")&gt;=2,30,0))+IF(COUNTIFS(B:B,B1297,W:W,"나1")&gt;=4,30,IF(COUNTIFS(B:B,B1297,W:W,"나1")=3,26,IF(COUNTIFS(B:B,B1297,W:W,"나1")=2,22,IF(COUNTIFS(B:B,B1297,W:W,"나1")=1,18,0)))))+MIN(30,IF(COUNTIFS(B:B,B1297,W:W,"가2")=1,25,IF(COUNTIFS(B:B,B1297,W:W,"가2")&gt;=2,30,0))+IF(COUNTIFS(B:B,B1297,W:W,"나2")=3,30,IF(COUNTIFS(B:B,B1297,W:W,"나2")=2,25,IF(COUNTIFS(B:B,B1297,W:W,"나2")=1,20,0)))),"비해당분야")</f>
        <v>비해당분야</v>
      </c>
      <c r="Z1297" s="4" t="str">
        <f>IF(R1297="C",VLOOKUP(K1297,'[1]자격증 backdata'!A:F,6,0),"비해당분야")</f>
        <v>비해당분야</v>
      </c>
      <c r="AA1297" s="4" t="str">
        <f>IF(R1297="C",SUMIF(B:B,B1297,Z:Z),"비해당분야")</f>
        <v>비해당분야</v>
      </c>
      <c r="AB1297" s="4" t="str">
        <f>IF(R1297="C",SUM(Y1297,AA1297),"비해당분야")</f>
        <v>비해당분야</v>
      </c>
      <c r="AC1297" s="4">
        <f>IF(R1297="C",AB1297,X1297)</f>
        <v>8</v>
      </c>
      <c r="AD1297" s="4">
        <f>VLOOKUP(K1297,'[1]자격증 backdata'!A:D,4,0)</f>
        <v>5</v>
      </c>
      <c r="AE1297" s="4">
        <f>IF(_xlfn.MAXIFS(AD:AD,B:B,B1297)&gt;10,10,_xlfn.MAXIFS(AD:AD,B:B,B1297))</f>
        <v>5</v>
      </c>
      <c r="AG1297" s="5">
        <f>VLOOKUP(K1297,'[1]자격증 backdata'!A:C,3,0)</f>
        <v>0</v>
      </c>
      <c r="AH1297" s="5">
        <f>COUNTIFS($B:$B,$B1297,$AG:$AG,AH$1)</f>
        <v>0</v>
      </c>
      <c r="AI1297" s="5">
        <f>COUNTIFS($B:$B,$B1297,$AG:$AG,AI$1)</f>
        <v>0</v>
      </c>
      <c r="AJ1297" s="5">
        <f>COUNTIFS($B:$B,$B1297,$AG:$AG,AJ$1)</f>
        <v>0</v>
      </c>
      <c r="AK1297" s="5">
        <f>COUNTIFS($B:$B,$B1297,$AG:$AG,AK$1)</f>
        <v>0</v>
      </c>
      <c r="AL1297" s="5">
        <f>COUNTIFS($B:$B,$B1297,$AG:$AG,AL$1)</f>
        <v>0</v>
      </c>
      <c r="AM1297" s="5">
        <f>COUNTIFS($B:$B,$B1297,$AG:$AG,AM$1)</f>
        <v>1</v>
      </c>
      <c r="AN1297" s="5">
        <f>COUNTIFS($B:$B,$B1297,$AG:$AG,AN$1)</f>
        <v>0</v>
      </c>
      <c r="AO1297" s="5">
        <f>COUNTIFS($B:$B,$B1297,$AG:$AG,AO$1)</f>
        <v>0</v>
      </c>
      <c r="AP1297" s="5">
        <f>COUNTIFS($B:$B,$B1297,$AG:$AG,AP$1)</f>
        <v>0</v>
      </c>
      <c r="AQ1297" s="5">
        <f>COUNTIFS($B:$B,$B1297,$AG:$AG,AQ$1)</f>
        <v>0</v>
      </c>
      <c r="AR1297" s="5">
        <f>COUNTIFS($B:$B,$B1297,$AG:$AG,AR$1)</f>
        <v>0</v>
      </c>
      <c r="AS1297" s="5">
        <f>COUNTIFS($B:$B,$B1297,$AG:$AG,AS$1)</f>
        <v>0</v>
      </c>
      <c r="AT1297" s="5">
        <f>COUNTIFS($B:$B,$B1297,$AG:$AG,AT$1)</f>
        <v>1</v>
      </c>
      <c r="AU1297" s="5">
        <f>COUNTIFS($B:$B,$B1297,$AG:$AG,AU$1)</f>
        <v>0</v>
      </c>
    </row>
    <row r="1298" spans="1:47" ht="15" customHeight="1" x14ac:dyDescent="0.35">
      <c r="A1298" s="6">
        <f>IF(B1297=B1298,A1297,A1297+1)</f>
        <v>441</v>
      </c>
      <c r="B1298" s="6" t="s">
        <v>4028</v>
      </c>
      <c r="C1298" s="6" t="s">
        <v>4027</v>
      </c>
      <c r="D1298" s="6" t="s">
        <v>3044</v>
      </c>
      <c r="E1298" s="6" t="s">
        <v>3043</v>
      </c>
      <c r="F1298" s="4" t="s">
        <v>7</v>
      </c>
      <c r="G1298" s="4" t="s">
        <v>8</v>
      </c>
      <c r="H1298" s="4" t="s">
        <v>7</v>
      </c>
      <c r="I1298" s="4">
        <v>2</v>
      </c>
      <c r="J1298" s="4" t="s">
        <v>1655</v>
      </c>
      <c r="K1298" s="4" t="s">
        <v>3457</v>
      </c>
      <c r="L1298" s="4" t="s">
        <v>4</v>
      </c>
      <c r="M1298" s="4" t="s">
        <v>4029</v>
      </c>
      <c r="N1298" s="4" t="s">
        <v>376</v>
      </c>
      <c r="P1298" s="4" t="s">
        <v>669</v>
      </c>
      <c r="Q1298" s="4" t="s">
        <v>1475</v>
      </c>
      <c r="R1298" s="4" t="s">
        <v>2434</v>
      </c>
      <c r="S1298" s="5" t="str">
        <f>IF(P1298="심사불필요","-",VLOOKUP(K1298,'[1]자격증 backdata'!A:G,7,0))</f>
        <v>-</v>
      </c>
      <c r="T1298" s="5" t="str">
        <f>IF(S1298="-","-",IF(COUNTIFS(B:B,B1298,S:S,"필수")&gt;0,"자격요건충족","확인필요"))</f>
        <v>-</v>
      </c>
      <c r="U1298" s="5"/>
      <c r="W1298" s="5">
        <f>IF(Q1298="4급","심사불필요",VLOOKUP(K1298,'[1]자격증 backdata'!A:B,2,0))</f>
        <v>4</v>
      </c>
      <c r="X1298" s="4">
        <f>IF(R1298="A", MIN(20, SUMIFS(W:W, B:B, B1298, R:R, "A")),IF(R1298="B", MIN(30, SUMIFS(W:W, B:B, B1298, R:R, "B")),"비해당분야"))</f>
        <v>8</v>
      </c>
      <c r="Y1298" s="4" t="str">
        <f>IF(R1298="C",MIN(30,IF(COUNTIFS(B:B,B1298,W:W,"가1")=1,25,IF(COUNTIFS(B:B,B1298,W:W,"가1")&gt;=2,30,0))+IF(COUNTIFS(B:B,B1298,W:W,"나1")&gt;=4,30,IF(COUNTIFS(B:B,B1298,W:W,"나1")=3,26,IF(COUNTIFS(B:B,B1298,W:W,"나1")=2,22,IF(COUNTIFS(B:B,B1298,W:W,"나1")=1,18,0)))))+MIN(30,IF(COUNTIFS(B:B,B1298,W:W,"가2")=1,25,IF(COUNTIFS(B:B,B1298,W:W,"가2")&gt;=2,30,0))+IF(COUNTIFS(B:B,B1298,W:W,"나2")=3,30,IF(COUNTIFS(B:B,B1298,W:W,"나2")=2,25,IF(COUNTIFS(B:B,B1298,W:W,"나2")=1,20,0)))),"비해당분야")</f>
        <v>비해당분야</v>
      </c>
      <c r="Z1298" s="4" t="str">
        <f>IF(R1298="C",VLOOKUP(K1298,'[1]자격증 backdata'!A:F,6,0),"비해당분야")</f>
        <v>비해당분야</v>
      </c>
      <c r="AA1298" s="4" t="str">
        <f>IF(R1298="C",SUMIF(B:B,B1298,Z:Z),"비해당분야")</f>
        <v>비해당분야</v>
      </c>
      <c r="AB1298" s="4" t="str">
        <f>IF(R1298="C",SUM(Y1298,AA1298),"비해당분야")</f>
        <v>비해당분야</v>
      </c>
      <c r="AC1298" s="4">
        <f>IF(R1298="C",AB1298,X1298)</f>
        <v>8</v>
      </c>
      <c r="AD1298" s="4">
        <f>VLOOKUP(K1298,'[1]자격증 backdata'!A:D,4,0)</f>
        <v>0</v>
      </c>
      <c r="AE1298" s="4">
        <f>IF(_xlfn.MAXIFS(AD:AD,B:B,B1298)&gt;10,10,_xlfn.MAXIFS(AD:AD,B:B,B1298))</f>
        <v>5</v>
      </c>
      <c r="AG1298" s="5" t="str">
        <f>VLOOKUP(K1298,'[1]자격증 backdata'!A:C,3,0)</f>
        <v>F</v>
      </c>
      <c r="AH1298" s="5">
        <f>COUNTIFS($B:$B,$B1298,$AG:$AG,AH$1)</f>
        <v>0</v>
      </c>
      <c r="AI1298" s="5">
        <f>COUNTIFS($B:$B,$B1298,$AG:$AG,AI$1)</f>
        <v>0</v>
      </c>
      <c r="AJ1298" s="5">
        <f>COUNTIFS($B:$B,$B1298,$AG:$AG,AJ$1)</f>
        <v>0</v>
      </c>
      <c r="AK1298" s="5">
        <f>COUNTIFS($B:$B,$B1298,$AG:$AG,AK$1)</f>
        <v>0</v>
      </c>
      <c r="AL1298" s="5">
        <f>COUNTIFS($B:$B,$B1298,$AG:$AG,AL$1)</f>
        <v>0</v>
      </c>
      <c r="AM1298" s="5">
        <f>COUNTIFS($B:$B,$B1298,$AG:$AG,AM$1)</f>
        <v>1</v>
      </c>
      <c r="AN1298" s="5">
        <f>COUNTIFS($B:$B,$B1298,$AG:$AG,AN$1)</f>
        <v>0</v>
      </c>
      <c r="AO1298" s="5">
        <f>COUNTIFS($B:$B,$B1298,$AG:$AG,AO$1)</f>
        <v>0</v>
      </c>
      <c r="AP1298" s="5">
        <f>COUNTIFS($B:$B,$B1298,$AG:$AG,AP$1)</f>
        <v>0</v>
      </c>
      <c r="AQ1298" s="5">
        <f>COUNTIFS($B:$B,$B1298,$AG:$AG,AQ$1)</f>
        <v>0</v>
      </c>
      <c r="AR1298" s="5">
        <f>COUNTIFS($B:$B,$B1298,$AG:$AG,AR$1)</f>
        <v>0</v>
      </c>
      <c r="AS1298" s="5">
        <f>COUNTIFS($B:$B,$B1298,$AG:$AG,AS$1)</f>
        <v>0</v>
      </c>
      <c r="AT1298" s="5">
        <f>COUNTIFS($B:$B,$B1298,$AG:$AG,AT$1)</f>
        <v>1</v>
      </c>
      <c r="AU1298" s="5">
        <f>COUNTIFS($B:$B,$B1298,$AG:$AG,AU$1)</f>
        <v>0</v>
      </c>
    </row>
    <row r="1299" spans="1:47" ht="15" customHeight="1" x14ac:dyDescent="0.35">
      <c r="A1299" s="6">
        <f>IF(B1298=B1299,A1298,A1298+1)</f>
        <v>441</v>
      </c>
      <c r="B1299" s="6" t="s">
        <v>4028</v>
      </c>
      <c r="C1299" s="6" t="s">
        <v>4027</v>
      </c>
      <c r="D1299" s="6" t="s">
        <v>3044</v>
      </c>
      <c r="E1299" s="6" t="s">
        <v>3043</v>
      </c>
      <c r="F1299" s="4" t="s">
        <v>7</v>
      </c>
      <c r="G1299" s="4" t="s">
        <v>8</v>
      </c>
      <c r="H1299" s="4" t="s">
        <v>7</v>
      </c>
      <c r="I1299" s="4">
        <v>3</v>
      </c>
      <c r="J1299" s="4" t="s">
        <v>106</v>
      </c>
      <c r="K1299" s="4" t="s">
        <v>3057</v>
      </c>
      <c r="L1299" s="4" t="s">
        <v>55</v>
      </c>
      <c r="M1299" s="4" t="s">
        <v>4026</v>
      </c>
      <c r="N1299" s="4" t="s">
        <v>3175</v>
      </c>
      <c r="P1299" s="4" t="s">
        <v>669</v>
      </c>
      <c r="Q1299" s="4" t="s">
        <v>1475</v>
      </c>
      <c r="R1299" s="4" t="s">
        <v>2434</v>
      </c>
      <c r="S1299" s="5" t="str">
        <f>IF(P1299="심사불필요","-",VLOOKUP(K1299,'[1]자격증 backdata'!A:G,7,0))</f>
        <v>-</v>
      </c>
      <c r="T1299" s="5" t="str">
        <f>IF(S1299="-","-",IF(COUNTIFS(B:B,B1299,S:S,"필수")&gt;0,"자격요건충족","확인필요"))</f>
        <v>-</v>
      </c>
      <c r="U1299" s="5"/>
      <c r="W1299" s="5">
        <f>IF(Q1299="4급","심사불필요",VLOOKUP(K1299,'[1]자격증 backdata'!A:B,2,0))</f>
        <v>4</v>
      </c>
      <c r="X1299" s="4">
        <f>IF(R1299="A", MIN(20, SUMIFS(W:W, B:B, B1299, R:R, "A")),IF(R1299="B", MIN(30, SUMIFS(W:W, B:B, B1299, R:R, "B")),"비해당분야"))</f>
        <v>8</v>
      </c>
      <c r="Y1299" s="4" t="str">
        <f>IF(R1299="C",MIN(30,IF(COUNTIFS(B:B,B1299,W:W,"가1")=1,25,IF(COUNTIFS(B:B,B1299,W:W,"가1")&gt;=2,30,0))+IF(COUNTIFS(B:B,B1299,W:W,"나1")&gt;=4,30,IF(COUNTIFS(B:B,B1299,W:W,"나1")=3,26,IF(COUNTIFS(B:B,B1299,W:W,"나1")=2,22,IF(COUNTIFS(B:B,B1299,W:W,"나1")=1,18,0)))))+MIN(30,IF(COUNTIFS(B:B,B1299,W:W,"가2")=1,25,IF(COUNTIFS(B:B,B1299,W:W,"가2")&gt;=2,30,0))+IF(COUNTIFS(B:B,B1299,W:W,"나2")=3,30,IF(COUNTIFS(B:B,B1299,W:W,"나2")=2,25,IF(COUNTIFS(B:B,B1299,W:W,"나2")=1,20,0)))),"비해당분야")</f>
        <v>비해당분야</v>
      </c>
      <c r="Z1299" s="4" t="str">
        <f>IF(R1299="C",VLOOKUP(K1299,'[1]자격증 backdata'!A:F,6,0),"비해당분야")</f>
        <v>비해당분야</v>
      </c>
      <c r="AA1299" s="4" t="str">
        <f>IF(R1299="C",SUMIF(B:B,B1299,Z:Z),"비해당분야")</f>
        <v>비해당분야</v>
      </c>
      <c r="AB1299" s="4" t="str">
        <f>IF(R1299="C",SUM(Y1299,AA1299),"비해당분야")</f>
        <v>비해당분야</v>
      </c>
      <c r="AC1299" s="4">
        <f>IF(R1299="C",AB1299,X1299)</f>
        <v>8</v>
      </c>
      <c r="AD1299" s="4">
        <f>VLOOKUP(K1299,'[1]자격증 backdata'!A:D,4,0)</f>
        <v>0</v>
      </c>
      <c r="AE1299" s="4">
        <f>IF(_xlfn.MAXIFS(AD:AD,B:B,B1299)&gt;10,10,_xlfn.MAXIFS(AD:AD,B:B,B1299))</f>
        <v>5</v>
      </c>
      <c r="AG1299" s="5" t="str">
        <f>VLOOKUP(K1299,'[1]자격증 backdata'!A:C,3,0)</f>
        <v>M</v>
      </c>
      <c r="AH1299" s="5">
        <f>COUNTIFS($B:$B,$B1299,$AG:$AG,AH$1)</f>
        <v>0</v>
      </c>
      <c r="AI1299" s="5">
        <f>COUNTIFS($B:$B,$B1299,$AG:$AG,AI$1)</f>
        <v>0</v>
      </c>
      <c r="AJ1299" s="5">
        <f>COUNTIFS($B:$B,$B1299,$AG:$AG,AJ$1)</f>
        <v>0</v>
      </c>
      <c r="AK1299" s="5">
        <f>COUNTIFS($B:$B,$B1299,$AG:$AG,AK$1)</f>
        <v>0</v>
      </c>
      <c r="AL1299" s="5">
        <f>COUNTIFS($B:$B,$B1299,$AG:$AG,AL$1)</f>
        <v>0</v>
      </c>
      <c r="AM1299" s="5">
        <f>COUNTIFS($B:$B,$B1299,$AG:$AG,AM$1)</f>
        <v>1</v>
      </c>
      <c r="AN1299" s="5">
        <f>COUNTIFS($B:$B,$B1299,$AG:$AG,AN$1)</f>
        <v>0</v>
      </c>
      <c r="AO1299" s="5">
        <f>COUNTIFS($B:$B,$B1299,$AG:$AG,AO$1)</f>
        <v>0</v>
      </c>
      <c r="AP1299" s="5">
        <f>COUNTIFS($B:$B,$B1299,$AG:$AG,AP$1)</f>
        <v>0</v>
      </c>
      <c r="AQ1299" s="5">
        <f>COUNTIFS($B:$B,$B1299,$AG:$AG,AQ$1)</f>
        <v>0</v>
      </c>
      <c r="AR1299" s="5">
        <f>COUNTIFS($B:$B,$B1299,$AG:$AG,AR$1)</f>
        <v>0</v>
      </c>
      <c r="AS1299" s="5">
        <f>COUNTIFS($B:$B,$B1299,$AG:$AG,AS$1)</f>
        <v>0</v>
      </c>
      <c r="AT1299" s="5">
        <f>COUNTIFS($B:$B,$B1299,$AG:$AG,AT$1)</f>
        <v>1</v>
      </c>
      <c r="AU1299" s="5">
        <f>COUNTIFS($B:$B,$B1299,$AG:$AG,AU$1)</f>
        <v>0</v>
      </c>
    </row>
    <row r="1300" spans="1:47" ht="15" customHeight="1" x14ac:dyDescent="0.35">
      <c r="A1300" s="3">
        <f>IF(B1299=B1300,A1299,A1299+1)</f>
        <v>442</v>
      </c>
      <c r="B1300" s="3" t="s">
        <v>4024</v>
      </c>
      <c r="C1300" s="3" t="s">
        <v>4023</v>
      </c>
      <c r="D1300" s="3" t="s">
        <v>3044</v>
      </c>
      <c r="E1300" s="3" t="s">
        <v>3043</v>
      </c>
      <c r="F1300" s="4" t="s">
        <v>7</v>
      </c>
      <c r="G1300" s="4" t="s">
        <v>8</v>
      </c>
      <c r="H1300" s="4" t="s">
        <v>7</v>
      </c>
      <c r="I1300" s="3">
        <v>1</v>
      </c>
      <c r="J1300" s="3" t="s">
        <v>2813</v>
      </c>
      <c r="K1300" s="3" t="s">
        <v>3159</v>
      </c>
      <c r="L1300" s="3" t="s">
        <v>2998</v>
      </c>
      <c r="M1300" s="3" t="s">
        <v>4025</v>
      </c>
      <c r="N1300" s="3" t="s">
        <v>3387</v>
      </c>
      <c r="P1300" s="3" t="s">
        <v>669</v>
      </c>
      <c r="Q1300" s="3" t="s">
        <v>1475</v>
      </c>
      <c r="R1300" s="3" t="s">
        <v>2434</v>
      </c>
      <c r="S1300" s="2" t="str">
        <f>IF(P1300="심사불필요","-",VLOOKUP(K1300,'[1]자격증 backdata'!A:G,7,0))</f>
        <v>-</v>
      </c>
      <c r="T1300" s="2" t="str">
        <f>IF(S1300="-","-",IF(COUNTIFS(B:B,B1300,S:S,"필수")&gt;0,"자격요건충족","확인필요"))</f>
        <v>-</v>
      </c>
      <c r="U1300" s="2"/>
      <c r="W1300" s="2">
        <f>IF(Q1300="4급","심사불필요",VLOOKUP(K1300,'[1]자격증 backdata'!A:B,2,0))</f>
        <v>2</v>
      </c>
      <c r="X1300" s="3">
        <f>IF(R1300="A", MIN(20, SUMIFS(W:W, B:B, B1300, R:R, "A")),IF(R1300="B", MIN(30, SUMIFS(W:W, B:B, B1300, R:R, "B")),"비해당분야"))</f>
        <v>2</v>
      </c>
      <c r="Y1300" s="3" t="str">
        <f>IF(R1300="C",MIN(30,IF(COUNTIFS(B:B,B1300,W:W,"가1")=1,25,IF(COUNTIFS(B:B,B1300,W:W,"가1")&gt;=2,30,0))+IF(COUNTIFS(B:B,B1300,W:W,"나1")&gt;=4,30,IF(COUNTIFS(B:B,B1300,W:W,"나1")=3,26,IF(COUNTIFS(B:B,B1300,W:W,"나1")=2,22,IF(COUNTIFS(B:B,B1300,W:W,"나1")=1,18,0)))))+MIN(30,IF(COUNTIFS(B:B,B1300,W:W,"가2")=1,25,IF(COUNTIFS(B:B,B1300,W:W,"가2")&gt;=2,30,0))+IF(COUNTIFS(B:B,B1300,W:W,"나2")=3,30,IF(COUNTIFS(B:B,B1300,W:W,"나2")=2,25,IF(COUNTIFS(B:B,B1300,W:W,"나2")=1,20,0)))),"비해당분야")</f>
        <v>비해당분야</v>
      </c>
      <c r="Z1300" s="3" t="str">
        <f>IF(R1300="C",VLOOKUP(K1300,'[1]자격증 backdata'!A:F,6,0),"비해당분야")</f>
        <v>비해당분야</v>
      </c>
      <c r="AA1300" s="3" t="str">
        <f>IF(R1300="C",SUMIF(B:B,B1300,Z:Z),"비해당분야")</f>
        <v>비해당분야</v>
      </c>
      <c r="AB1300" s="3" t="str">
        <f>IF(R1300="C",SUM(Y1300,AA1300),"비해당분야")</f>
        <v>비해당분야</v>
      </c>
      <c r="AC1300" s="3">
        <f>IF(R1300="C",AB1300,X1300)</f>
        <v>2</v>
      </c>
      <c r="AD1300" s="3">
        <f>VLOOKUP(K1300,'[1]자격증 backdata'!A:D,4,0)</f>
        <v>0</v>
      </c>
      <c r="AE1300" s="3">
        <f>IF(_xlfn.MAXIFS(AD:AD,B:B,B1300)&gt;10,10,_xlfn.MAXIFS(AD:AD,B:B,B1300))</f>
        <v>5</v>
      </c>
      <c r="AG1300" s="2" t="str">
        <f>VLOOKUP(K1300,'[1]자격증 backdata'!A:C,3,0)</f>
        <v>E</v>
      </c>
      <c r="AH1300" s="2">
        <f>COUNTIFS($B:$B,$B1300,$AG:$AG,AH$1)</f>
        <v>0</v>
      </c>
      <c r="AI1300" s="2">
        <f>COUNTIFS($B:$B,$B1300,$AG:$AG,AI$1)</f>
        <v>0</v>
      </c>
      <c r="AJ1300" s="2">
        <f>COUNTIFS($B:$B,$B1300,$AG:$AG,AJ$1)</f>
        <v>0</v>
      </c>
      <c r="AK1300" s="2">
        <f>COUNTIFS($B:$B,$B1300,$AG:$AG,AK$1)</f>
        <v>0</v>
      </c>
      <c r="AL1300" s="2">
        <f>COUNTIFS($B:$B,$B1300,$AG:$AG,AL$1)</f>
        <v>1</v>
      </c>
      <c r="AM1300" s="2">
        <f>COUNTIFS($B:$B,$B1300,$AG:$AG,AM$1)</f>
        <v>0</v>
      </c>
      <c r="AN1300" s="2">
        <f>COUNTIFS($B:$B,$B1300,$AG:$AG,AN$1)</f>
        <v>0</v>
      </c>
      <c r="AO1300" s="2">
        <f>COUNTIFS($B:$B,$B1300,$AG:$AG,AO$1)</f>
        <v>0</v>
      </c>
      <c r="AP1300" s="2">
        <f>COUNTIFS($B:$B,$B1300,$AG:$AG,AP$1)</f>
        <v>0</v>
      </c>
      <c r="AQ1300" s="2">
        <f>COUNTIFS($B:$B,$B1300,$AG:$AG,AQ$1)</f>
        <v>0</v>
      </c>
      <c r="AR1300" s="2">
        <f>COUNTIFS($B:$B,$B1300,$AG:$AG,AR$1)</f>
        <v>0</v>
      </c>
      <c r="AS1300" s="2">
        <f>COUNTIFS($B:$B,$B1300,$AG:$AG,AS$1)</f>
        <v>0</v>
      </c>
      <c r="AT1300" s="2">
        <f>COUNTIFS($B:$B,$B1300,$AG:$AG,AT$1)</f>
        <v>0</v>
      </c>
      <c r="AU1300" s="2">
        <f>COUNTIFS($B:$B,$B1300,$AG:$AG,AU$1)</f>
        <v>0</v>
      </c>
    </row>
    <row r="1301" spans="1:47" ht="15" customHeight="1" x14ac:dyDescent="0.35">
      <c r="A1301" s="7">
        <f>IF(B1300=B1301,A1300,A1300+1)</f>
        <v>442</v>
      </c>
      <c r="B1301" s="7" t="s">
        <v>4024</v>
      </c>
      <c r="C1301" s="7" t="s">
        <v>4023</v>
      </c>
      <c r="D1301" s="7" t="s">
        <v>3044</v>
      </c>
      <c r="E1301" s="7" t="s">
        <v>3043</v>
      </c>
      <c r="F1301" s="4" t="s">
        <v>7</v>
      </c>
      <c r="G1301" s="4" t="s">
        <v>8</v>
      </c>
      <c r="H1301" s="4" t="s">
        <v>7</v>
      </c>
      <c r="I1301" s="3">
        <v>2</v>
      </c>
      <c r="J1301" s="3" t="s">
        <v>38</v>
      </c>
      <c r="K1301" s="3" t="s">
        <v>3059</v>
      </c>
      <c r="L1301" s="3" t="s">
        <v>36</v>
      </c>
      <c r="M1301" s="3" t="s">
        <v>4022</v>
      </c>
      <c r="N1301" s="3" t="s">
        <v>1283</v>
      </c>
      <c r="P1301" s="3" t="s">
        <v>669</v>
      </c>
      <c r="Q1301" s="3" t="s">
        <v>1475</v>
      </c>
      <c r="R1301" s="3" t="s">
        <v>2434</v>
      </c>
      <c r="S1301" s="2" t="str">
        <f>IF(P1301="심사불필요","-",VLOOKUP(K1301,'[1]자격증 backdata'!A:G,7,0))</f>
        <v>-</v>
      </c>
      <c r="T1301" s="2" t="str">
        <f>IF(S1301="-","-",IF(COUNTIFS(B:B,B1301,S:S,"필수")&gt;0,"자격요건충족","확인필요"))</f>
        <v>-</v>
      </c>
      <c r="U1301" s="2"/>
      <c r="W1301" s="2">
        <f>IF(Q1301="4급","심사불필요",VLOOKUP(K1301,'[1]자격증 backdata'!A:B,2,0))</f>
        <v>0</v>
      </c>
      <c r="X1301" s="3">
        <f>IF(R1301="A", MIN(20, SUMIFS(W:W, B:B, B1301, R:R, "A")),IF(R1301="B", MIN(30, SUMIFS(W:W, B:B, B1301, R:R, "B")),"비해당분야"))</f>
        <v>2</v>
      </c>
      <c r="Y1301" s="3" t="str">
        <f>IF(R1301="C",MIN(30,IF(COUNTIFS(B:B,B1301,W:W,"가1")=1,25,IF(COUNTIFS(B:B,B1301,W:W,"가1")&gt;=2,30,0))+IF(COUNTIFS(B:B,B1301,W:W,"나1")&gt;=4,30,IF(COUNTIFS(B:B,B1301,W:W,"나1")=3,26,IF(COUNTIFS(B:B,B1301,W:W,"나1")=2,22,IF(COUNTIFS(B:B,B1301,W:W,"나1")=1,18,0)))))+MIN(30,IF(COUNTIFS(B:B,B1301,W:W,"가2")=1,25,IF(COUNTIFS(B:B,B1301,W:W,"가2")&gt;=2,30,0))+IF(COUNTIFS(B:B,B1301,W:W,"나2")=3,30,IF(COUNTIFS(B:B,B1301,W:W,"나2")=2,25,IF(COUNTIFS(B:B,B1301,W:W,"나2")=1,20,0)))),"비해당분야")</f>
        <v>비해당분야</v>
      </c>
      <c r="Z1301" s="3" t="str">
        <f>IF(R1301="C",VLOOKUP(K1301,'[1]자격증 backdata'!A:F,6,0),"비해당분야")</f>
        <v>비해당분야</v>
      </c>
      <c r="AA1301" s="3" t="str">
        <f>IF(R1301="C",SUMIF(B:B,B1301,Z:Z),"비해당분야")</f>
        <v>비해당분야</v>
      </c>
      <c r="AB1301" s="3" t="str">
        <f>IF(R1301="C",SUM(Y1301,AA1301),"비해당분야")</f>
        <v>비해당분야</v>
      </c>
      <c r="AC1301" s="3">
        <f>IF(R1301="C",AB1301,X1301)</f>
        <v>2</v>
      </c>
      <c r="AD1301" s="3">
        <f>VLOOKUP(K1301,'[1]자격증 backdata'!A:D,4,0)</f>
        <v>5</v>
      </c>
      <c r="AE1301" s="3">
        <f>IF(_xlfn.MAXIFS(AD:AD,B:B,B1301)&gt;10,10,_xlfn.MAXIFS(AD:AD,B:B,B1301))</f>
        <v>5</v>
      </c>
      <c r="AG1301" s="2">
        <f>VLOOKUP(K1301,'[1]자격증 backdata'!A:C,3,0)</f>
        <v>0</v>
      </c>
      <c r="AH1301" s="2">
        <f>COUNTIFS($B:$B,$B1301,$AG:$AG,AH$1)</f>
        <v>0</v>
      </c>
      <c r="AI1301" s="2">
        <f>COUNTIFS($B:$B,$B1301,$AG:$AG,AI$1)</f>
        <v>0</v>
      </c>
      <c r="AJ1301" s="2">
        <f>COUNTIFS($B:$B,$B1301,$AG:$AG,AJ$1)</f>
        <v>0</v>
      </c>
      <c r="AK1301" s="2">
        <f>COUNTIFS($B:$B,$B1301,$AG:$AG,AK$1)</f>
        <v>0</v>
      </c>
      <c r="AL1301" s="2">
        <f>COUNTIFS($B:$B,$B1301,$AG:$AG,AL$1)</f>
        <v>1</v>
      </c>
      <c r="AM1301" s="2">
        <f>COUNTIFS($B:$B,$B1301,$AG:$AG,AM$1)</f>
        <v>0</v>
      </c>
      <c r="AN1301" s="2">
        <f>COUNTIFS($B:$B,$B1301,$AG:$AG,AN$1)</f>
        <v>0</v>
      </c>
      <c r="AO1301" s="2">
        <f>COUNTIFS($B:$B,$B1301,$AG:$AG,AO$1)</f>
        <v>0</v>
      </c>
      <c r="AP1301" s="2">
        <f>COUNTIFS($B:$B,$B1301,$AG:$AG,AP$1)</f>
        <v>0</v>
      </c>
      <c r="AQ1301" s="2">
        <f>COUNTIFS($B:$B,$B1301,$AG:$AG,AQ$1)</f>
        <v>0</v>
      </c>
      <c r="AR1301" s="2">
        <f>COUNTIFS($B:$B,$B1301,$AG:$AG,AR$1)</f>
        <v>0</v>
      </c>
      <c r="AS1301" s="2">
        <f>COUNTIFS($B:$B,$B1301,$AG:$AG,AS$1)</f>
        <v>0</v>
      </c>
      <c r="AT1301" s="2">
        <f>COUNTIFS($B:$B,$B1301,$AG:$AG,AT$1)</f>
        <v>0</v>
      </c>
      <c r="AU1301" s="2">
        <f>COUNTIFS($B:$B,$B1301,$AG:$AG,AU$1)</f>
        <v>0</v>
      </c>
    </row>
    <row r="1302" spans="1:47" ht="15" customHeight="1" x14ac:dyDescent="0.35">
      <c r="A1302" s="4">
        <f>IF(B1301=B1302,A1301,A1301+1)</f>
        <v>443</v>
      </c>
      <c r="B1302" s="4" t="s">
        <v>4019</v>
      </c>
      <c r="C1302" s="4" t="s">
        <v>4018</v>
      </c>
      <c r="D1302" s="4" t="s">
        <v>3044</v>
      </c>
      <c r="E1302" s="4" t="s">
        <v>3043</v>
      </c>
      <c r="F1302" s="4" t="s">
        <v>7</v>
      </c>
      <c r="G1302" s="4" t="s">
        <v>8</v>
      </c>
      <c r="H1302" s="4" t="s">
        <v>7</v>
      </c>
      <c r="I1302" s="4">
        <v>1</v>
      </c>
      <c r="J1302" s="4" t="s">
        <v>69</v>
      </c>
      <c r="K1302" s="4" t="s">
        <v>3065</v>
      </c>
      <c r="L1302" s="4" t="s">
        <v>36</v>
      </c>
      <c r="M1302" s="4" t="s">
        <v>4021</v>
      </c>
      <c r="N1302" s="4" t="s">
        <v>1029</v>
      </c>
      <c r="P1302" s="4" t="s">
        <v>669</v>
      </c>
      <c r="Q1302" s="4" t="s">
        <v>1475</v>
      </c>
      <c r="R1302" s="4" t="s">
        <v>2434</v>
      </c>
      <c r="S1302" s="5" t="str">
        <f>IF(P1302="심사불필요","-",VLOOKUP(K1302,'[1]자격증 backdata'!A:G,7,0))</f>
        <v>-</v>
      </c>
      <c r="T1302" s="5" t="str">
        <f>IF(S1302="-","-",IF(COUNTIFS(B:B,B1302,S:S,"필수")&gt;0,"자격요건충족","확인필요"))</f>
        <v>-</v>
      </c>
      <c r="U1302" s="5"/>
      <c r="W1302" s="5">
        <f>IF(Q1302="4급","심사불필요",VLOOKUP(K1302,'[1]자격증 backdata'!A:B,2,0))</f>
        <v>0</v>
      </c>
      <c r="X1302" s="4">
        <f>IF(R1302="A", MIN(20, SUMIFS(W:W, B:B, B1302, R:R, "A")),IF(R1302="B", MIN(30, SUMIFS(W:W, B:B, B1302, R:R, "B")),"비해당분야"))</f>
        <v>6</v>
      </c>
      <c r="Y1302" s="4" t="str">
        <f>IF(R1302="C",MIN(30,IF(COUNTIFS(B:B,B1302,W:W,"가1")=1,25,IF(COUNTIFS(B:B,B1302,W:W,"가1")&gt;=2,30,0))+IF(COUNTIFS(B:B,B1302,W:W,"나1")&gt;=4,30,IF(COUNTIFS(B:B,B1302,W:W,"나1")=3,26,IF(COUNTIFS(B:B,B1302,W:W,"나1")=2,22,IF(COUNTIFS(B:B,B1302,W:W,"나1")=1,18,0)))))+MIN(30,IF(COUNTIFS(B:B,B1302,W:W,"가2")=1,25,IF(COUNTIFS(B:B,B1302,W:W,"가2")&gt;=2,30,0))+IF(COUNTIFS(B:B,B1302,W:W,"나2")=3,30,IF(COUNTIFS(B:B,B1302,W:W,"나2")=2,25,IF(COUNTIFS(B:B,B1302,W:W,"나2")=1,20,0)))),"비해당분야")</f>
        <v>비해당분야</v>
      </c>
      <c r="Z1302" s="4" t="str">
        <f>IF(R1302="C",VLOOKUP(K1302,'[1]자격증 backdata'!A:F,6,0),"비해당분야")</f>
        <v>비해당분야</v>
      </c>
      <c r="AA1302" s="4" t="str">
        <f>IF(R1302="C",SUMIF(B:B,B1302,Z:Z),"비해당분야")</f>
        <v>비해당분야</v>
      </c>
      <c r="AB1302" s="4" t="str">
        <f>IF(R1302="C",SUM(Y1302,AA1302),"비해당분야")</f>
        <v>비해당분야</v>
      </c>
      <c r="AC1302" s="4">
        <f>IF(R1302="C",AB1302,X1302)</f>
        <v>6</v>
      </c>
      <c r="AD1302" s="4">
        <f>VLOOKUP(K1302,'[1]자격증 backdata'!A:D,4,0)</f>
        <v>5</v>
      </c>
      <c r="AE1302" s="4">
        <f>IF(_xlfn.MAXIFS(AD:AD,B:B,B1302)&gt;10,10,_xlfn.MAXIFS(AD:AD,B:B,B1302))</f>
        <v>5</v>
      </c>
      <c r="AG1302" s="5">
        <f>VLOOKUP(K1302,'[1]자격증 backdata'!A:C,3,0)</f>
        <v>0</v>
      </c>
      <c r="AH1302" s="5">
        <f>COUNTIFS($B:$B,$B1302,$AG:$AG,AH$1)</f>
        <v>0</v>
      </c>
      <c r="AI1302" s="5">
        <f>COUNTIFS($B:$B,$B1302,$AG:$AG,AI$1)</f>
        <v>0</v>
      </c>
      <c r="AJ1302" s="5">
        <f>COUNTIFS($B:$B,$B1302,$AG:$AG,AJ$1)</f>
        <v>0</v>
      </c>
      <c r="AK1302" s="5">
        <f>COUNTIFS($B:$B,$B1302,$AG:$AG,AK$1)</f>
        <v>0</v>
      </c>
      <c r="AL1302" s="5">
        <f>COUNTIFS($B:$B,$B1302,$AG:$AG,AL$1)</f>
        <v>0</v>
      </c>
      <c r="AM1302" s="5">
        <f>COUNTIFS($B:$B,$B1302,$AG:$AG,AM$1)</f>
        <v>0</v>
      </c>
      <c r="AN1302" s="5">
        <f>COUNTIFS($B:$B,$B1302,$AG:$AG,AN$1)</f>
        <v>0</v>
      </c>
      <c r="AO1302" s="5">
        <f>COUNTIFS($B:$B,$B1302,$AG:$AG,AO$1)</f>
        <v>0</v>
      </c>
      <c r="AP1302" s="5">
        <f>COUNTIFS($B:$B,$B1302,$AG:$AG,AP$1)</f>
        <v>0</v>
      </c>
      <c r="AQ1302" s="5">
        <f>COUNTIFS($B:$B,$B1302,$AG:$AG,AQ$1)</f>
        <v>0</v>
      </c>
      <c r="AR1302" s="5">
        <f>COUNTIFS($B:$B,$B1302,$AG:$AG,AR$1)</f>
        <v>0</v>
      </c>
      <c r="AS1302" s="5">
        <f>COUNTIFS($B:$B,$B1302,$AG:$AG,AS$1)</f>
        <v>0</v>
      </c>
      <c r="AT1302" s="5">
        <f>COUNTIFS($B:$B,$B1302,$AG:$AG,AT$1)</f>
        <v>1</v>
      </c>
      <c r="AU1302" s="5">
        <f>COUNTIFS($B:$B,$B1302,$AG:$AG,AU$1)</f>
        <v>0</v>
      </c>
    </row>
    <row r="1303" spans="1:47" ht="15" customHeight="1" x14ac:dyDescent="0.35">
      <c r="A1303" s="6">
        <f>IF(B1302=B1303,A1302,A1302+1)</f>
        <v>443</v>
      </c>
      <c r="B1303" s="6" t="s">
        <v>4019</v>
      </c>
      <c r="C1303" s="6" t="s">
        <v>4018</v>
      </c>
      <c r="D1303" s="6" t="s">
        <v>3044</v>
      </c>
      <c r="E1303" s="6" t="s">
        <v>3043</v>
      </c>
      <c r="F1303" s="4" t="s">
        <v>7</v>
      </c>
      <c r="G1303" s="4" t="s">
        <v>8</v>
      </c>
      <c r="H1303" s="4" t="s">
        <v>7</v>
      </c>
      <c r="I1303" s="4">
        <v>2</v>
      </c>
      <c r="J1303" s="4" t="s">
        <v>28</v>
      </c>
      <c r="K1303" s="4" t="s">
        <v>3061</v>
      </c>
      <c r="L1303" s="4" t="s">
        <v>26</v>
      </c>
      <c r="M1303" s="4" t="s">
        <v>4020</v>
      </c>
      <c r="N1303" s="4" t="s">
        <v>1425</v>
      </c>
      <c r="P1303" s="4" t="s">
        <v>669</v>
      </c>
      <c r="Q1303" s="4" t="s">
        <v>1475</v>
      </c>
      <c r="R1303" s="4" t="s">
        <v>2434</v>
      </c>
      <c r="S1303" s="5" t="str">
        <f>IF(P1303="심사불필요","-",VLOOKUP(K1303,'[1]자격증 backdata'!A:G,7,0))</f>
        <v>-</v>
      </c>
      <c r="T1303" s="5" t="str">
        <f>IF(S1303="-","-",IF(COUNTIFS(B:B,B1303,S:S,"필수")&gt;0,"자격요건충족","확인필요"))</f>
        <v>-</v>
      </c>
      <c r="U1303" s="5"/>
      <c r="W1303" s="5">
        <f>IF(Q1303="4급","심사불필요",VLOOKUP(K1303,'[1]자격증 backdata'!A:B,2,0))</f>
        <v>2</v>
      </c>
      <c r="X1303" s="4">
        <f>IF(R1303="A", MIN(20, SUMIFS(W:W, B:B, B1303, R:R, "A")),IF(R1303="B", MIN(30, SUMIFS(W:W, B:B, B1303, R:R, "B")),"비해당분야"))</f>
        <v>6</v>
      </c>
      <c r="Y1303" s="4" t="str">
        <f>IF(R1303="C",MIN(30,IF(COUNTIFS(B:B,B1303,W:W,"가1")=1,25,IF(COUNTIFS(B:B,B1303,W:W,"가1")&gt;=2,30,0))+IF(COUNTIFS(B:B,B1303,W:W,"나1")&gt;=4,30,IF(COUNTIFS(B:B,B1303,W:W,"나1")=3,26,IF(COUNTIFS(B:B,B1303,W:W,"나1")=2,22,IF(COUNTIFS(B:B,B1303,W:W,"나1")=1,18,0)))))+MIN(30,IF(COUNTIFS(B:B,B1303,W:W,"가2")=1,25,IF(COUNTIFS(B:B,B1303,W:W,"가2")&gt;=2,30,0))+IF(COUNTIFS(B:B,B1303,W:W,"나2")=3,30,IF(COUNTIFS(B:B,B1303,W:W,"나2")=2,25,IF(COUNTIFS(B:B,B1303,W:W,"나2")=1,20,0)))),"비해당분야")</f>
        <v>비해당분야</v>
      </c>
      <c r="Z1303" s="4" t="str">
        <f>IF(R1303="C",VLOOKUP(K1303,'[1]자격증 backdata'!A:F,6,0),"비해당분야")</f>
        <v>비해당분야</v>
      </c>
      <c r="AA1303" s="4" t="str">
        <f>IF(R1303="C",SUMIF(B:B,B1303,Z:Z),"비해당분야")</f>
        <v>비해당분야</v>
      </c>
      <c r="AB1303" s="4" t="str">
        <f>IF(R1303="C",SUM(Y1303,AA1303),"비해당분야")</f>
        <v>비해당분야</v>
      </c>
      <c r="AC1303" s="4">
        <f>IF(R1303="C",AB1303,X1303)</f>
        <v>6</v>
      </c>
      <c r="AD1303" s="4">
        <f>VLOOKUP(K1303,'[1]자격증 backdata'!A:D,4,0)</f>
        <v>0</v>
      </c>
      <c r="AE1303" s="4">
        <f>IF(_xlfn.MAXIFS(AD:AD,B:B,B1303)&gt;10,10,_xlfn.MAXIFS(AD:AD,B:B,B1303))</f>
        <v>5</v>
      </c>
      <c r="AG1303" s="5">
        <f>VLOOKUP(K1303,'[1]자격증 backdata'!A:C,3,0)</f>
        <v>0</v>
      </c>
      <c r="AH1303" s="5">
        <f>COUNTIFS($B:$B,$B1303,$AG:$AG,AH$1)</f>
        <v>0</v>
      </c>
      <c r="AI1303" s="5">
        <f>COUNTIFS($B:$B,$B1303,$AG:$AG,AI$1)</f>
        <v>0</v>
      </c>
      <c r="AJ1303" s="5">
        <f>COUNTIFS($B:$B,$B1303,$AG:$AG,AJ$1)</f>
        <v>0</v>
      </c>
      <c r="AK1303" s="5">
        <f>COUNTIFS($B:$B,$B1303,$AG:$AG,AK$1)</f>
        <v>0</v>
      </c>
      <c r="AL1303" s="5">
        <f>COUNTIFS($B:$B,$B1303,$AG:$AG,AL$1)</f>
        <v>0</v>
      </c>
      <c r="AM1303" s="5">
        <f>COUNTIFS($B:$B,$B1303,$AG:$AG,AM$1)</f>
        <v>0</v>
      </c>
      <c r="AN1303" s="5">
        <f>COUNTIFS($B:$B,$B1303,$AG:$AG,AN$1)</f>
        <v>0</v>
      </c>
      <c r="AO1303" s="5">
        <f>COUNTIFS($B:$B,$B1303,$AG:$AG,AO$1)</f>
        <v>0</v>
      </c>
      <c r="AP1303" s="5">
        <f>COUNTIFS($B:$B,$B1303,$AG:$AG,AP$1)</f>
        <v>0</v>
      </c>
      <c r="AQ1303" s="5">
        <f>COUNTIFS($B:$B,$B1303,$AG:$AG,AQ$1)</f>
        <v>0</v>
      </c>
      <c r="AR1303" s="5">
        <f>COUNTIFS($B:$B,$B1303,$AG:$AG,AR$1)</f>
        <v>0</v>
      </c>
      <c r="AS1303" s="5">
        <f>COUNTIFS($B:$B,$B1303,$AG:$AG,AS$1)</f>
        <v>0</v>
      </c>
      <c r="AT1303" s="5">
        <f>COUNTIFS($B:$B,$B1303,$AG:$AG,AT$1)</f>
        <v>1</v>
      </c>
      <c r="AU1303" s="5">
        <f>COUNTIFS($B:$B,$B1303,$AG:$AG,AU$1)</f>
        <v>0</v>
      </c>
    </row>
    <row r="1304" spans="1:47" ht="15" customHeight="1" x14ac:dyDescent="0.35">
      <c r="A1304" s="6">
        <f>IF(B1303=B1304,A1303,A1303+1)</f>
        <v>443</v>
      </c>
      <c r="B1304" s="6" t="s">
        <v>4019</v>
      </c>
      <c r="C1304" s="6" t="s">
        <v>4018</v>
      </c>
      <c r="D1304" s="6" t="s">
        <v>3044</v>
      </c>
      <c r="E1304" s="6" t="s">
        <v>3043</v>
      </c>
      <c r="F1304" s="4" t="s">
        <v>7</v>
      </c>
      <c r="G1304" s="4" t="s">
        <v>8</v>
      </c>
      <c r="H1304" s="4" t="s">
        <v>7</v>
      </c>
      <c r="I1304" s="4">
        <v>3</v>
      </c>
      <c r="J1304" s="4" t="s">
        <v>106</v>
      </c>
      <c r="K1304" s="4" t="s">
        <v>3057</v>
      </c>
      <c r="L1304" s="4" t="s">
        <v>55</v>
      </c>
      <c r="M1304" s="4" t="s">
        <v>4017</v>
      </c>
      <c r="N1304" s="4" t="s">
        <v>1893</v>
      </c>
      <c r="P1304" s="4" t="s">
        <v>669</v>
      </c>
      <c r="Q1304" s="4" t="s">
        <v>1475</v>
      </c>
      <c r="R1304" s="4" t="s">
        <v>2434</v>
      </c>
      <c r="S1304" s="5" t="str">
        <f>IF(P1304="심사불필요","-",VLOOKUP(K1304,'[1]자격증 backdata'!A:G,7,0))</f>
        <v>-</v>
      </c>
      <c r="T1304" s="5" t="str">
        <f>IF(S1304="-","-",IF(COUNTIFS(B:B,B1304,S:S,"필수")&gt;0,"자격요건충족","확인필요"))</f>
        <v>-</v>
      </c>
      <c r="U1304" s="5"/>
      <c r="W1304" s="5">
        <f>IF(Q1304="4급","심사불필요",VLOOKUP(K1304,'[1]자격증 backdata'!A:B,2,0))</f>
        <v>4</v>
      </c>
      <c r="X1304" s="4">
        <f>IF(R1304="A", MIN(20, SUMIFS(W:W, B:B, B1304, R:R, "A")),IF(R1304="B", MIN(30, SUMIFS(W:W, B:B, B1304, R:R, "B")),"비해당분야"))</f>
        <v>6</v>
      </c>
      <c r="Y1304" s="4" t="str">
        <f>IF(R1304="C",MIN(30,IF(COUNTIFS(B:B,B1304,W:W,"가1")=1,25,IF(COUNTIFS(B:B,B1304,W:W,"가1")&gt;=2,30,0))+IF(COUNTIFS(B:B,B1304,W:W,"나1")&gt;=4,30,IF(COUNTIFS(B:B,B1304,W:W,"나1")=3,26,IF(COUNTIFS(B:B,B1304,W:W,"나1")=2,22,IF(COUNTIFS(B:B,B1304,W:W,"나1")=1,18,0)))))+MIN(30,IF(COUNTIFS(B:B,B1304,W:W,"가2")=1,25,IF(COUNTIFS(B:B,B1304,W:W,"가2")&gt;=2,30,0))+IF(COUNTIFS(B:B,B1304,W:W,"나2")=3,30,IF(COUNTIFS(B:B,B1304,W:W,"나2")=2,25,IF(COUNTIFS(B:B,B1304,W:W,"나2")=1,20,0)))),"비해당분야")</f>
        <v>비해당분야</v>
      </c>
      <c r="Z1304" s="4" t="str">
        <f>IF(R1304="C",VLOOKUP(K1304,'[1]자격증 backdata'!A:F,6,0),"비해당분야")</f>
        <v>비해당분야</v>
      </c>
      <c r="AA1304" s="4" t="str">
        <f>IF(R1304="C",SUMIF(B:B,B1304,Z:Z),"비해당분야")</f>
        <v>비해당분야</v>
      </c>
      <c r="AB1304" s="4" t="str">
        <f>IF(R1304="C",SUM(Y1304,AA1304),"비해당분야")</f>
        <v>비해당분야</v>
      </c>
      <c r="AC1304" s="4">
        <f>IF(R1304="C",AB1304,X1304)</f>
        <v>6</v>
      </c>
      <c r="AD1304" s="4">
        <f>VLOOKUP(K1304,'[1]자격증 backdata'!A:D,4,0)</f>
        <v>0</v>
      </c>
      <c r="AE1304" s="4">
        <f>IF(_xlfn.MAXIFS(AD:AD,B:B,B1304)&gt;10,10,_xlfn.MAXIFS(AD:AD,B:B,B1304))</f>
        <v>5</v>
      </c>
      <c r="AG1304" s="5" t="str">
        <f>VLOOKUP(K1304,'[1]자격증 backdata'!A:C,3,0)</f>
        <v>M</v>
      </c>
      <c r="AH1304" s="5">
        <f>COUNTIFS($B:$B,$B1304,$AG:$AG,AH$1)</f>
        <v>0</v>
      </c>
      <c r="AI1304" s="5">
        <f>COUNTIFS($B:$B,$B1304,$AG:$AG,AI$1)</f>
        <v>0</v>
      </c>
      <c r="AJ1304" s="5">
        <f>COUNTIFS($B:$B,$B1304,$AG:$AG,AJ$1)</f>
        <v>0</v>
      </c>
      <c r="AK1304" s="5">
        <f>COUNTIFS($B:$B,$B1304,$AG:$AG,AK$1)</f>
        <v>0</v>
      </c>
      <c r="AL1304" s="5">
        <f>COUNTIFS($B:$B,$B1304,$AG:$AG,AL$1)</f>
        <v>0</v>
      </c>
      <c r="AM1304" s="5">
        <f>COUNTIFS($B:$B,$B1304,$AG:$AG,AM$1)</f>
        <v>0</v>
      </c>
      <c r="AN1304" s="5">
        <f>COUNTIFS($B:$B,$B1304,$AG:$AG,AN$1)</f>
        <v>0</v>
      </c>
      <c r="AO1304" s="5">
        <f>COUNTIFS($B:$B,$B1304,$AG:$AG,AO$1)</f>
        <v>0</v>
      </c>
      <c r="AP1304" s="5">
        <f>COUNTIFS($B:$B,$B1304,$AG:$AG,AP$1)</f>
        <v>0</v>
      </c>
      <c r="AQ1304" s="5">
        <f>COUNTIFS($B:$B,$B1304,$AG:$AG,AQ$1)</f>
        <v>0</v>
      </c>
      <c r="AR1304" s="5">
        <f>COUNTIFS($B:$B,$B1304,$AG:$AG,AR$1)</f>
        <v>0</v>
      </c>
      <c r="AS1304" s="5">
        <f>COUNTIFS($B:$B,$B1304,$AG:$AG,AS$1)</f>
        <v>0</v>
      </c>
      <c r="AT1304" s="5">
        <f>COUNTIFS($B:$B,$B1304,$AG:$AG,AT$1)</f>
        <v>1</v>
      </c>
      <c r="AU1304" s="5">
        <f>COUNTIFS($B:$B,$B1304,$AG:$AG,AU$1)</f>
        <v>0</v>
      </c>
    </row>
    <row r="1305" spans="1:47" ht="15" customHeight="1" x14ac:dyDescent="0.35">
      <c r="A1305" s="3">
        <f>IF(B1304=B1305,A1304,A1304+1)</f>
        <v>444</v>
      </c>
      <c r="B1305" s="3" t="s">
        <v>4013</v>
      </c>
      <c r="C1305" s="3" t="s">
        <v>4012</v>
      </c>
      <c r="D1305" s="3" t="s">
        <v>3044</v>
      </c>
      <c r="E1305" s="3" t="s">
        <v>3043</v>
      </c>
      <c r="F1305" s="4" t="s">
        <v>7</v>
      </c>
      <c r="G1305" s="4" t="s">
        <v>8</v>
      </c>
      <c r="H1305" s="4" t="s">
        <v>7</v>
      </c>
      <c r="I1305" s="3">
        <v>1</v>
      </c>
      <c r="J1305" s="3" t="s">
        <v>69</v>
      </c>
      <c r="K1305" s="3" t="s">
        <v>3065</v>
      </c>
      <c r="L1305" s="3" t="s">
        <v>36</v>
      </c>
      <c r="M1305" s="3" t="s">
        <v>4016</v>
      </c>
      <c r="N1305" s="3" t="s">
        <v>244</v>
      </c>
      <c r="P1305" s="3" t="s">
        <v>669</v>
      </c>
      <c r="Q1305" s="3" t="s">
        <v>1475</v>
      </c>
      <c r="R1305" s="3" t="s">
        <v>2434</v>
      </c>
      <c r="S1305" s="2" t="str">
        <f>IF(P1305="심사불필요","-",VLOOKUP(K1305,'[1]자격증 backdata'!A:G,7,0))</f>
        <v>-</v>
      </c>
      <c r="T1305" s="2" t="str">
        <f>IF(S1305="-","-",IF(COUNTIFS(B:B,B1305,S:S,"필수")&gt;0,"자격요건충족","확인필요"))</f>
        <v>-</v>
      </c>
      <c r="U1305" s="2"/>
      <c r="W1305" s="2">
        <f>IF(Q1305="4급","심사불필요",VLOOKUP(K1305,'[1]자격증 backdata'!A:B,2,0))</f>
        <v>0</v>
      </c>
      <c r="X1305" s="3">
        <f>IF(R1305="A", MIN(20, SUMIFS(W:W, B:B, B1305, R:R, "A")),IF(R1305="B", MIN(30, SUMIFS(W:W, B:B, B1305, R:R, "B")),"비해당분야"))</f>
        <v>10</v>
      </c>
      <c r="Y1305" s="3" t="str">
        <f>IF(R1305="C",MIN(30,IF(COUNTIFS(B:B,B1305,W:W,"가1")=1,25,IF(COUNTIFS(B:B,B1305,W:W,"가1")&gt;=2,30,0))+IF(COUNTIFS(B:B,B1305,W:W,"나1")&gt;=4,30,IF(COUNTIFS(B:B,B1305,W:W,"나1")=3,26,IF(COUNTIFS(B:B,B1305,W:W,"나1")=2,22,IF(COUNTIFS(B:B,B1305,W:W,"나1")=1,18,0)))))+MIN(30,IF(COUNTIFS(B:B,B1305,W:W,"가2")=1,25,IF(COUNTIFS(B:B,B1305,W:W,"가2")&gt;=2,30,0))+IF(COUNTIFS(B:B,B1305,W:W,"나2")=3,30,IF(COUNTIFS(B:B,B1305,W:W,"나2")=2,25,IF(COUNTIFS(B:B,B1305,W:W,"나2")=1,20,0)))),"비해당분야")</f>
        <v>비해당분야</v>
      </c>
      <c r="Z1305" s="3" t="str">
        <f>IF(R1305="C",VLOOKUP(K1305,'[1]자격증 backdata'!A:F,6,0),"비해당분야")</f>
        <v>비해당분야</v>
      </c>
      <c r="AA1305" s="3" t="str">
        <f>IF(R1305="C",SUMIF(B:B,B1305,Z:Z),"비해당분야")</f>
        <v>비해당분야</v>
      </c>
      <c r="AB1305" s="3" t="str">
        <f>IF(R1305="C",SUM(Y1305,AA1305),"비해당분야")</f>
        <v>비해당분야</v>
      </c>
      <c r="AC1305" s="3">
        <f>IF(R1305="C",AB1305,X1305)</f>
        <v>10</v>
      </c>
      <c r="AD1305" s="3">
        <f>VLOOKUP(K1305,'[1]자격증 backdata'!A:D,4,0)</f>
        <v>5</v>
      </c>
      <c r="AE1305" s="3">
        <f>IF(_xlfn.MAXIFS(AD:AD,B:B,B1305)&gt;10,10,_xlfn.MAXIFS(AD:AD,B:B,B1305))</f>
        <v>5</v>
      </c>
      <c r="AG1305" s="2">
        <f>VLOOKUP(K1305,'[1]자격증 backdata'!A:C,3,0)</f>
        <v>0</v>
      </c>
      <c r="AH1305" s="2">
        <f>COUNTIFS($B:$B,$B1305,$AG:$AG,AH$1)</f>
        <v>0</v>
      </c>
      <c r="AI1305" s="2">
        <f>COUNTIFS($B:$B,$B1305,$AG:$AG,AI$1)</f>
        <v>0</v>
      </c>
      <c r="AJ1305" s="2">
        <f>COUNTIFS($B:$B,$B1305,$AG:$AG,AJ$1)</f>
        <v>0</v>
      </c>
      <c r="AK1305" s="2">
        <f>COUNTIFS($B:$B,$B1305,$AG:$AG,AK$1)</f>
        <v>0</v>
      </c>
      <c r="AL1305" s="2">
        <f>COUNTIFS($B:$B,$B1305,$AG:$AG,AL$1)</f>
        <v>0</v>
      </c>
      <c r="AM1305" s="2">
        <f>COUNTIFS($B:$B,$B1305,$AG:$AG,AM$1)</f>
        <v>0</v>
      </c>
      <c r="AN1305" s="2">
        <f>COUNTIFS($B:$B,$B1305,$AG:$AG,AN$1)</f>
        <v>0</v>
      </c>
      <c r="AO1305" s="2">
        <f>COUNTIFS($B:$B,$B1305,$AG:$AG,AO$1)</f>
        <v>1</v>
      </c>
      <c r="AP1305" s="2">
        <f>COUNTIFS($B:$B,$B1305,$AG:$AG,AP$1)</f>
        <v>0</v>
      </c>
      <c r="AQ1305" s="2">
        <f>COUNTIFS($B:$B,$B1305,$AG:$AG,AQ$1)</f>
        <v>0</v>
      </c>
      <c r="AR1305" s="2">
        <f>COUNTIFS($B:$B,$B1305,$AG:$AG,AR$1)</f>
        <v>0</v>
      </c>
      <c r="AS1305" s="2">
        <f>COUNTIFS($B:$B,$B1305,$AG:$AG,AS$1)</f>
        <v>0</v>
      </c>
      <c r="AT1305" s="2">
        <f>COUNTIFS($B:$B,$B1305,$AG:$AG,AT$1)</f>
        <v>1</v>
      </c>
      <c r="AU1305" s="2">
        <f>COUNTIFS($B:$B,$B1305,$AG:$AG,AU$1)</f>
        <v>0</v>
      </c>
    </row>
    <row r="1306" spans="1:47" ht="15" customHeight="1" x14ac:dyDescent="0.35">
      <c r="A1306" s="7">
        <f>IF(B1305=B1306,A1305,A1305+1)</f>
        <v>444</v>
      </c>
      <c r="B1306" s="7" t="s">
        <v>4013</v>
      </c>
      <c r="C1306" s="7" t="s">
        <v>4012</v>
      </c>
      <c r="D1306" s="7" t="s">
        <v>3044</v>
      </c>
      <c r="E1306" s="7" t="s">
        <v>3043</v>
      </c>
      <c r="F1306" s="4" t="s">
        <v>7</v>
      </c>
      <c r="G1306" s="4" t="s">
        <v>8</v>
      </c>
      <c r="H1306" s="4" t="s">
        <v>7</v>
      </c>
      <c r="I1306" s="3">
        <v>2</v>
      </c>
      <c r="J1306" s="3" t="s">
        <v>106</v>
      </c>
      <c r="K1306" s="3" t="s">
        <v>3057</v>
      </c>
      <c r="L1306" s="3" t="s">
        <v>55</v>
      </c>
      <c r="M1306" s="3" t="s">
        <v>4015</v>
      </c>
      <c r="N1306" s="3" t="s">
        <v>1238</v>
      </c>
      <c r="P1306" s="3" t="s">
        <v>669</v>
      </c>
      <c r="Q1306" s="3" t="s">
        <v>1475</v>
      </c>
      <c r="R1306" s="3" t="s">
        <v>2434</v>
      </c>
      <c r="S1306" s="2" t="str">
        <f>IF(P1306="심사불필요","-",VLOOKUP(K1306,'[1]자격증 backdata'!A:G,7,0))</f>
        <v>-</v>
      </c>
      <c r="T1306" s="2" t="str">
        <f>IF(S1306="-","-",IF(COUNTIFS(B:B,B1306,S:S,"필수")&gt;0,"자격요건충족","확인필요"))</f>
        <v>-</v>
      </c>
      <c r="U1306" s="2"/>
      <c r="W1306" s="2">
        <f>IF(Q1306="4급","심사불필요",VLOOKUP(K1306,'[1]자격증 backdata'!A:B,2,0))</f>
        <v>4</v>
      </c>
      <c r="X1306" s="3">
        <f>IF(R1306="A", MIN(20, SUMIFS(W:W, B:B, B1306, R:R, "A")),IF(R1306="B", MIN(30, SUMIFS(W:W, B:B, B1306, R:R, "B")),"비해당분야"))</f>
        <v>10</v>
      </c>
      <c r="Y1306" s="3" t="str">
        <f>IF(R1306="C",MIN(30,IF(COUNTIFS(B:B,B1306,W:W,"가1")=1,25,IF(COUNTIFS(B:B,B1306,W:W,"가1")&gt;=2,30,0))+IF(COUNTIFS(B:B,B1306,W:W,"나1")&gt;=4,30,IF(COUNTIFS(B:B,B1306,W:W,"나1")=3,26,IF(COUNTIFS(B:B,B1306,W:W,"나1")=2,22,IF(COUNTIFS(B:B,B1306,W:W,"나1")=1,18,0)))))+MIN(30,IF(COUNTIFS(B:B,B1306,W:W,"가2")=1,25,IF(COUNTIFS(B:B,B1306,W:W,"가2")&gt;=2,30,0))+IF(COUNTIFS(B:B,B1306,W:W,"나2")=3,30,IF(COUNTIFS(B:B,B1306,W:W,"나2")=2,25,IF(COUNTIFS(B:B,B1306,W:W,"나2")=1,20,0)))),"비해당분야")</f>
        <v>비해당분야</v>
      </c>
      <c r="Z1306" s="3" t="str">
        <f>IF(R1306="C",VLOOKUP(K1306,'[1]자격증 backdata'!A:F,6,0),"비해당분야")</f>
        <v>비해당분야</v>
      </c>
      <c r="AA1306" s="3" t="str">
        <f>IF(R1306="C",SUMIF(B:B,B1306,Z:Z),"비해당분야")</f>
        <v>비해당분야</v>
      </c>
      <c r="AB1306" s="3" t="str">
        <f>IF(R1306="C",SUM(Y1306,AA1306),"비해당분야")</f>
        <v>비해당분야</v>
      </c>
      <c r="AC1306" s="3">
        <f>IF(R1306="C",AB1306,X1306)</f>
        <v>10</v>
      </c>
      <c r="AD1306" s="3">
        <f>VLOOKUP(K1306,'[1]자격증 backdata'!A:D,4,0)</f>
        <v>0</v>
      </c>
      <c r="AE1306" s="3">
        <f>IF(_xlfn.MAXIFS(AD:AD,B:B,B1306)&gt;10,10,_xlfn.MAXIFS(AD:AD,B:B,B1306))</f>
        <v>5</v>
      </c>
      <c r="AG1306" s="2" t="str">
        <f>VLOOKUP(K1306,'[1]자격증 backdata'!A:C,3,0)</f>
        <v>M</v>
      </c>
      <c r="AH1306" s="2">
        <f>COUNTIFS($B:$B,$B1306,$AG:$AG,AH$1)</f>
        <v>0</v>
      </c>
      <c r="AI1306" s="2">
        <f>COUNTIFS($B:$B,$B1306,$AG:$AG,AI$1)</f>
        <v>0</v>
      </c>
      <c r="AJ1306" s="2">
        <f>COUNTIFS($B:$B,$B1306,$AG:$AG,AJ$1)</f>
        <v>0</v>
      </c>
      <c r="AK1306" s="2">
        <f>COUNTIFS($B:$B,$B1306,$AG:$AG,AK$1)</f>
        <v>0</v>
      </c>
      <c r="AL1306" s="2">
        <f>COUNTIFS($B:$B,$B1306,$AG:$AG,AL$1)</f>
        <v>0</v>
      </c>
      <c r="AM1306" s="2">
        <f>COUNTIFS($B:$B,$B1306,$AG:$AG,AM$1)</f>
        <v>0</v>
      </c>
      <c r="AN1306" s="2">
        <f>COUNTIFS($B:$B,$B1306,$AG:$AG,AN$1)</f>
        <v>0</v>
      </c>
      <c r="AO1306" s="2">
        <f>COUNTIFS($B:$B,$B1306,$AG:$AG,AO$1)</f>
        <v>1</v>
      </c>
      <c r="AP1306" s="2">
        <f>COUNTIFS($B:$B,$B1306,$AG:$AG,AP$1)</f>
        <v>0</v>
      </c>
      <c r="AQ1306" s="2">
        <f>COUNTIFS($B:$B,$B1306,$AG:$AG,AQ$1)</f>
        <v>0</v>
      </c>
      <c r="AR1306" s="2">
        <f>COUNTIFS($B:$B,$B1306,$AG:$AG,AR$1)</f>
        <v>0</v>
      </c>
      <c r="AS1306" s="2">
        <f>COUNTIFS($B:$B,$B1306,$AG:$AG,AS$1)</f>
        <v>0</v>
      </c>
      <c r="AT1306" s="2">
        <f>COUNTIFS($B:$B,$B1306,$AG:$AG,AT$1)</f>
        <v>1</v>
      </c>
      <c r="AU1306" s="2">
        <f>COUNTIFS($B:$B,$B1306,$AG:$AG,AU$1)</f>
        <v>0</v>
      </c>
    </row>
    <row r="1307" spans="1:47" ht="15" customHeight="1" x14ac:dyDescent="0.35">
      <c r="A1307" s="7">
        <f>IF(B1306=B1307,A1306,A1306+1)</f>
        <v>444</v>
      </c>
      <c r="B1307" s="7" t="s">
        <v>4013</v>
      </c>
      <c r="C1307" s="7" t="s">
        <v>4012</v>
      </c>
      <c r="D1307" s="7" t="s">
        <v>3044</v>
      </c>
      <c r="E1307" s="7" t="s">
        <v>3043</v>
      </c>
      <c r="F1307" s="4" t="s">
        <v>7</v>
      </c>
      <c r="G1307" s="4" t="s">
        <v>8</v>
      </c>
      <c r="H1307" s="4" t="s">
        <v>7</v>
      </c>
      <c r="I1307" s="3">
        <v>3</v>
      </c>
      <c r="J1307" s="3" t="s">
        <v>653</v>
      </c>
      <c r="K1307" s="3" t="s">
        <v>3052</v>
      </c>
      <c r="L1307" s="3" t="s">
        <v>651</v>
      </c>
      <c r="M1307" s="3" t="s">
        <v>4014</v>
      </c>
      <c r="N1307" s="3" t="s">
        <v>3952</v>
      </c>
      <c r="P1307" s="3" t="s">
        <v>669</v>
      </c>
      <c r="Q1307" s="3" t="s">
        <v>1475</v>
      </c>
      <c r="R1307" s="3" t="s">
        <v>2434</v>
      </c>
      <c r="S1307" s="2" t="str">
        <f>IF(P1307="심사불필요","-",VLOOKUP(K1307,'[1]자격증 backdata'!A:G,7,0))</f>
        <v>-</v>
      </c>
      <c r="T1307" s="2" t="str">
        <f>IF(S1307="-","-",IF(COUNTIFS(B:B,B1307,S:S,"필수")&gt;0,"자격요건충족","확인필요"))</f>
        <v>-</v>
      </c>
      <c r="U1307" s="2"/>
      <c r="W1307" s="2">
        <f>IF(Q1307="4급","심사불필요",VLOOKUP(K1307,'[1]자격증 backdata'!A:B,2,0))</f>
        <v>4</v>
      </c>
      <c r="X1307" s="3">
        <f>IF(R1307="A", MIN(20, SUMIFS(W:W, B:B, B1307, R:R, "A")),IF(R1307="B", MIN(30, SUMIFS(W:W, B:B, B1307, R:R, "B")),"비해당분야"))</f>
        <v>10</v>
      </c>
      <c r="Y1307" s="3" t="str">
        <f>IF(R1307="C",MIN(30,IF(COUNTIFS(B:B,B1307,W:W,"가1")=1,25,IF(COUNTIFS(B:B,B1307,W:W,"가1")&gt;=2,30,0))+IF(COUNTIFS(B:B,B1307,W:W,"나1")&gt;=4,30,IF(COUNTIFS(B:B,B1307,W:W,"나1")=3,26,IF(COUNTIFS(B:B,B1307,W:W,"나1")=2,22,IF(COUNTIFS(B:B,B1307,W:W,"나1")=1,18,0)))))+MIN(30,IF(COUNTIFS(B:B,B1307,W:W,"가2")=1,25,IF(COUNTIFS(B:B,B1307,W:W,"가2")&gt;=2,30,0))+IF(COUNTIFS(B:B,B1307,W:W,"나2")=3,30,IF(COUNTIFS(B:B,B1307,W:W,"나2")=2,25,IF(COUNTIFS(B:B,B1307,W:W,"나2")=1,20,0)))),"비해당분야")</f>
        <v>비해당분야</v>
      </c>
      <c r="Z1307" s="3" t="str">
        <f>IF(R1307="C",VLOOKUP(K1307,'[1]자격증 backdata'!A:F,6,0),"비해당분야")</f>
        <v>비해당분야</v>
      </c>
      <c r="AA1307" s="3" t="str">
        <f>IF(R1307="C",SUMIF(B:B,B1307,Z:Z),"비해당분야")</f>
        <v>비해당분야</v>
      </c>
      <c r="AB1307" s="3" t="str">
        <f>IF(R1307="C",SUM(Y1307,AA1307),"비해당분야")</f>
        <v>비해당분야</v>
      </c>
      <c r="AC1307" s="3">
        <f>IF(R1307="C",AB1307,X1307)</f>
        <v>10</v>
      </c>
      <c r="AD1307" s="3">
        <f>VLOOKUP(K1307,'[1]자격증 backdata'!A:D,4,0)</f>
        <v>0</v>
      </c>
      <c r="AE1307" s="3">
        <f>IF(_xlfn.MAXIFS(AD:AD,B:B,B1307)&gt;10,10,_xlfn.MAXIFS(AD:AD,B:B,B1307))</f>
        <v>5</v>
      </c>
      <c r="AG1307" s="2" t="str">
        <f>VLOOKUP(K1307,'[1]자격증 backdata'!A:C,3,0)</f>
        <v>H</v>
      </c>
      <c r="AH1307" s="2">
        <f>COUNTIFS($B:$B,$B1307,$AG:$AG,AH$1)</f>
        <v>0</v>
      </c>
      <c r="AI1307" s="2">
        <f>COUNTIFS($B:$B,$B1307,$AG:$AG,AI$1)</f>
        <v>0</v>
      </c>
      <c r="AJ1307" s="2">
        <f>COUNTIFS($B:$B,$B1307,$AG:$AG,AJ$1)</f>
        <v>0</v>
      </c>
      <c r="AK1307" s="2">
        <f>COUNTIFS($B:$B,$B1307,$AG:$AG,AK$1)</f>
        <v>0</v>
      </c>
      <c r="AL1307" s="2">
        <f>COUNTIFS($B:$B,$B1307,$AG:$AG,AL$1)</f>
        <v>0</v>
      </c>
      <c r="AM1307" s="2">
        <f>COUNTIFS($B:$B,$B1307,$AG:$AG,AM$1)</f>
        <v>0</v>
      </c>
      <c r="AN1307" s="2">
        <f>COUNTIFS($B:$B,$B1307,$AG:$AG,AN$1)</f>
        <v>0</v>
      </c>
      <c r="AO1307" s="2">
        <f>COUNTIFS($B:$B,$B1307,$AG:$AG,AO$1)</f>
        <v>1</v>
      </c>
      <c r="AP1307" s="2">
        <f>COUNTIFS($B:$B,$B1307,$AG:$AG,AP$1)</f>
        <v>0</v>
      </c>
      <c r="AQ1307" s="2">
        <f>COUNTIFS($B:$B,$B1307,$AG:$AG,AQ$1)</f>
        <v>0</v>
      </c>
      <c r="AR1307" s="2">
        <f>COUNTIFS($B:$B,$B1307,$AG:$AG,AR$1)</f>
        <v>0</v>
      </c>
      <c r="AS1307" s="2">
        <f>COUNTIFS($B:$B,$B1307,$AG:$AG,AS$1)</f>
        <v>0</v>
      </c>
      <c r="AT1307" s="2">
        <f>COUNTIFS($B:$B,$B1307,$AG:$AG,AT$1)</f>
        <v>1</v>
      </c>
      <c r="AU1307" s="2">
        <f>COUNTIFS($B:$B,$B1307,$AG:$AG,AU$1)</f>
        <v>0</v>
      </c>
    </row>
    <row r="1308" spans="1:47" ht="15" customHeight="1" x14ac:dyDescent="0.35">
      <c r="A1308" s="7">
        <f>IF(B1307=B1308,A1307,A1307+1)</f>
        <v>444</v>
      </c>
      <c r="B1308" s="7" t="s">
        <v>4013</v>
      </c>
      <c r="C1308" s="7" t="s">
        <v>4012</v>
      </c>
      <c r="D1308" s="7" t="s">
        <v>3044</v>
      </c>
      <c r="E1308" s="7" t="s">
        <v>3043</v>
      </c>
      <c r="F1308" s="4" t="s">
        <v>7</v>
      </c>
      <c r="G1308" s="4" t="s">
        <v>8</v>
      </c>
      <c r="H1308" s="4" t="s">
        <v>7</v>
      </c>
      <c r="I1308" s="3">
        <v>4</v>
      </c>
      <c r="J1308" s="3" t="s">
        <v>28</v>
      </c>
      <c r="K1308" s="3" t="s">
        <v>3061</v>
      </c>
      <c r="L1308" s="3" t="s">
        <v>26</v>
      </c>
      <c r="M1308" s="3" t="s">
        <v>4011</v>
      </c>
      <c r="N1308" s="3" t="s">
        <v>120</v>
      </c>
      <c r="P1308" s="3" t="s">
        <v>669</v>
      </c>
      <c r="Q1308" s="3" t="s">
        <v>1475</v>
      </c>
      <c r="R1308" s="3" t="s">
        <v>2434</v>
      </c>
      <c r="S1308" s="2" t="str">
        <f>IF(P1308="심사불필요","-",VLOOKUP(K1308,'[1]자격증 backdata'!A:G,7,0))</f>
        <v>-</v>
      </c>
      <c r="T1308" s="2" t="str">
        <f>IF(S1308="-","-",IF(COUNTIFS(B:B,B1308,S:S,"필수")&gt;0,"자격요건충족","확인필요"))</f>
        <v>-</v>
      </c>
      <c r="U1308" s="2"/>
      <c r="W1308" s="2">
        <f>IF(Q1308="4급","심사불필요",VLOOKUP(K1308,'[1]자격증 backdata'!A:B,2,0))</f>
        <v>2</v>
      </c>
      <c r="X1308" s="3">
        <f>IF(R1308="A", MIN(20, SUMIFS(W:W, B:B, B1308, R:R, "A")),IF(R1308="B", MIN(30, SUMIFS(W:W, B:B, B1308, R:R, "B")),"비해당분야"))</f>
        <v>10</v>
      </c>
      <c r="Y1308" s="3" t="str">
        <f>IF(R1308="C",MIN(30,IF(COUNTIFS(B:B,B1308,W:W,"가1")=1,25,IF(COUNTIFS(B:B,B1308,W:W,"가1")&gt;=2,30,0))+IF(COUNTIFS(B:B,B1308,W:W,"나1")&gt;=4,30,IF(COUNTIFS(B:B,B1308,W:W,"나1")=3,26,IF(COUNTIFS(B:B,B1308,W:W,"나1")=2,22,IF(COUNTIFS(B:B,B1308,W:W,"나1")=1,18,0)))))+MIN(30,IF(COUNTIFS(B:B,B1308,W:W,"가2")=1,25,IF(COUNTIFS(B:B,B1308,W:W,"가2")&gt;=2,30,0))+IF(COUNTIFS(B:B,B1308,W:W,"나2")=3,30,IF(COUNTIFS(B:B,B1308,W:W,"나2")=2,25,IF(COUNTIFS(B:B,B1308,W:W,"나2")=1,20,0)))),"비해당분야")</f>
        <v>비해당분야</v>
      </c>
      <c r="Z1308" s="3" t="str">
        <f>IF(R1308="C",VLOOKUP(K1308,'[1]자격증 backdata'!A:F,6,0),"비해당분야")</f>
        <v>비해당분야</v>
      </c>
      <c r="AA1308" s="3" t="str">
        <f>IF(R1308="C",SUMIF(B:B,B1308,Z:Z),"비해당분야")</f>
        <v>비해당분야</v>
      </c>
      <c r="AB1308" s="3" t="str">
        <f>IF(R1308="C",SUM(Y1308,AA1308),"비해당분야")</f>
        <v>비해당분야</v>
      </c>
      <c r="AC1308" s="3">
        <f>IF(R1308="C",AB1308,X1308)</f>
        <v>10</v>
      </c>
      <c r="AD1308" s="3">
        <f>VLOOKUP(K1308,'[1]자격증 backdata'!A:D,4,0)</f>
        <v>0</v>
      </c>
      <c r="AE1308" s="3">
        <f>IF(_xlfn.MAXIFS(AD:AD,B:B,B1308)&gt;10,10,_xlfn.MAXIFS(AD:AD,B:B,B1308))</f>
        <v>5</v>
      </c>
      <c r="AG1308" s="2">
        <f>VLOOKUP(K1308,'[1]자격증 backdata'!A:C,3,0)</f>
        <v>0</v>
      </c>
      <c r="AH1308" s="2">
        <f>COUNTIFS($B:$B,$B1308,$AG:$AG,AH$1)</f>
        <v>0</v>
      </c>
      <c r="AI1308" s="2">
        <f>COUNTIFS($B:$B,$B1308,$AG:$AG,AI$1)</f>
        <v>0</v>
      </c>
      <c r="AJ1308" s="2">
        <f>COUNTIFS($B:$B,$B1308,$AG:$AG,AJ$1)</f>
        <v>0</v>
      </c>
      <c r="AK1308" s="2">
        <f>COUNTIFS($B:$B,$B1308,$AG:$AG,AK$1)</f>
        <v>0</v>
      </c>
      <c r="AL1308" s="2">
        <f>COUNTIFS($B:$B,$B1308,$AG:$AG,AL$1)</f>
        <v>0</v>
      </c>
      <c r="AM1308" s="2">
        <f>COUNTIFS($B:$B,$B1308,$AG:$AG,AM$1)</f>
        <v>0</v>
      </c>
      <c r="AN1308" s="2">
        <f>COUNTIFS($B:$B,$B1308,$AG:$AG,AN$1)</f>
        <v>0</v>
      </c>
      <c r="AO1308" s="2">
        <f>COUNTIFS($B:$B,$B1308,$AG:$AG,AO$1)</f>
        <v>1</v>
      </c>
      <c r="AP1308" s="2">
        <f>COUNTIFS($B:$B,$B1308,$AG:$AG,AP$1)</f>
        <v>0</v>
      </c>
      <c r="AQ1308" s="2">
        <f>COUNTIFS($B:$B,$B1308,$AG:$AG,AQ$1)</f>
        <v>0</v>
      </c>
      <c r="AR1308" s="2">
        <f>COUNTIFS($B:$B,$B1308,$AG:$AG,AR$1)</f>
        <v>0</v>
      </c>
      <c r="AS1308" s="2">
        <f>COUNTIFS($B:$B,$B1308,$AG:$AG,AS$1)</f>
        <v>0</v>
      </c>
      <c r="AT1308" s="2">
        <f>COUNTIFS($B:$B,$B1308,$AG:$AG,AT$1)</f>
        <v>1</v>
      </c>
      <c r="AU1308" s="2">
        <f>COUNTIFS($B:$B,$B1308,$AG:$AG,AU$1)</f>
        <v>0</v>
      </c>
    </row>
    <row r="1309" spans="1:47" ht="15" customHeight="1" x14ac:dyDescent="0.35">
      <c r="A1309" s="4">
        <f>IF(B1308=B1309,A1308,A1308+1)</f>
        <v>445</v>
      </c>
      <c r="B1309" s="4" t="s">
        <v>4009</v>
      </c>
      <c r="C1309" s="4" t="s">
        <v>2382</v>
      </c>
      <c r="D1309" s="4" t="s">
        <v>3044</v>
      </c>
      <c r="E1309" s="4" t="s">
        <v>3043</v>
      </c>
      <c r="F1309" s="4" t="s">
        <v>7</v>
      </c>
      <c r="G1309" s="4" t="s">
        <v>8</v>
      </c>
      <c r="H1309" s="4" t="s">
        <v>7</v>
      </c>
      <c r="I1309" s="4">
        <v>1</v>
      </c>
      <c r="J1309" s="4" t="s">
        <v>69</v>
      </c>
      <c r="K1309" s="4" t="s">
        <v>3065</v>
      </c>
      <c r="L1309" s="4" t="s">
        <v>36</v>
      </c>
      <c r="M1309" s="4" t="s">
        <v>4010</v>
      </c>
      <c r="N1309" s="4" t="s">
        <v>2663</v>
      </c>
      <c r="P1309" s="4" t="s">
        <v>669</v>
      </c>
      <c r="Q1309" s="4" t="s">
        <v>1475</v>
      </c>
      <c r="R1309" s="4" t="s">
        <v>2434</v>
      </c>
      <c r="S1309" s="5" t="str">
        <f>IF(P1309="심사불필요","-",VLOOKUP(K1309,'[1]자격증 backdata'!A:G,7,0))</f>
        <v>-</v>
      </c>
      <c r="T1309" s="5" t="str">
        <f>IF(S1309="-","-",IF(COUNTIFS(B:B,B1309,S:S,"필수")&gt;0,"자격요건충족","확인필요"))</f>
        <v>-</v>
      </c>
      <c r="U1309" s="5"/>
      <c r="W1309" s="5">
        <f>IF(Q1309="4급","심사불필요",VLOOKUP(K1309,'[1]자격증 backdata'!A:B,2,0))</f>
        <v>0</v>
      </c>
      <c r="X1309" s="4">
        <f>IF(R1309="A", MIN(20, SUMIFS(W:W, B:B, B1309, R:R, "A")),IF(R1309="B", MIN(30, SUMIFS(W:W, B:B, B1309, R:R, "B")),"비해당분야"))</f>
        <v>4</v>
      </c>
      <c r="Y1309" s="4" t="str">
        <f>IF(R1309="C",MIN(30,IF(COUNTIFS(B:B,B1309,W:W,"가1")=1,25,IF(COUNTIFS(B:B,B1309,W:W,"가1")&gt;=2,30,0))+IF(COUNTIFS(B:B,B1309,W:W,"나1")&gt;=4,30,IF(COUNTIFS(B:B,B1309,W:W,"나1")=3,26,IF(COUNTIFS(B:B,B1309,W:W,"나1")=2,22,IF(COUNTIFS(B:B,B1309,W:W,"나1")=1,18,0)))))+MIN(30,IF(COUNTIFS(B:B,B1309,W:W,"가2")=1,25,IF(COUNTIFS(B:B,B1309,W:W,"가2")&gt;=2,30,0))+IF(COUNTIFS(B:B,B1309,W:W,"나2")=3,30,IF(COUNTIFS(B:B,B1309,W:W,"나2")=2,25,IF(COUNTIFS(B:B,B1309,W:W,"나2")=1,20,0)))),"비해당분야")</f>
        <v>비해당분야</v>
      </c>
      <c r="Z1309" s="4" t="str">
        <f>IF(R1309="C",VLOOKUP(K1309,'[1]자격증 backdata'!A:F,6,0),"비해당분야")</f>
        <v>비해당분야</v>
      </c>
      <c r="AA1309" s="4" t="str">
        <f>IF(R1309="C",SUMIF(B:B,B1309,Z:Z),"비해당분야")</f>
        <v>비해당분야</v>
      </c>
      <c r="AB1309" s="4" t="str">
        <f>IF(R1309="C",SUM(Y1309,AA1309),"비해당분야")</f>
        <v>비해당분야</v>
      </c>
      <c r="AC1309" s="4">
        <f>IF(R1309="C",AB1309,X1309)</f>
        <v>4</v>
      </c>
      <c r="AD1309" s="4">
        <f>VLOOKUP(K1309,'[1]자격증 backdata'!A:D,4,0)</f>
        <v>5</v>
      </c>
      <c r="AE1309" s="4">
        <f>IF(_xlfn.MAXIFS(AD:AD,B:B,B1309)&gt;10,10,_xlfn.MAXIFS(AD:AD,B:B,B1309))</f>
        <v>5</v>
      </c>
      <c r="AG1309" s="5">
        <f>VLOOKUP(K1309,'[1]자격증 backdata'!A:C,3,0)</f>
        <v>0</v>
      </c>
      <c r="AH1309" s="5">
        <f>COUNTIFS($B:$B,$B1309,$AG:$AG,AH$1)</f>
        <v>0</v>
      </c>
      <c r="AI1309" s="5">
        <f>COUNTIFS($B:$B,$B1309,$AG:$AG,AI$1)</f>
        <v>0</v>
      </c>
      <c r="AJ1309" s="5">
        <f>COUNTIFS($B:$B,$B1309,$AG:$AG,AJ$1)</f>
        <v>0</v>
      </c>
      <c r="AK1309" s="5">
        <f>COUNTIFS($B:$B,$B1309,$AG:$AG,AK$1)</f>
        <v>0</v>
      </c>
      <c r="AL1309" s="5">
        <f>COUNTIFS($B:$B,$B1309,$AG:$AG,AL$1)</f>
        <v>0</v>
      </c>
      <c r="AM1309" s="5">
        <f>COUNTIFS($B:$B,$B1309,$AG:$AG,AM$1)</f>
        <v>0</v>
      </c>
      <c r="AN1309" s="5">
        <f>COUNTIFS($B:$B,$B1309,$AG:$AG,AN$1)</f>
        <v>0</v>
      </c>
      <c r="AO1309" s="5">
        <f>COUNTIFS($B:$B,$B1309,$AG:$AG,AO$1)</f>
        <v>0</v>
      </c>
      <c r="AP1309" s="5">
        <f>COUNTIFS($B:$B,$B1309,$AG:$AG,AP$1)</f>
        <v>0</v>
      </c>
      <c r="AQ1309" s="5">
        <f>COUNTIFS($B:$B,$B1309,$AG:$AG,AQ$1)</f>
        <v>0</v>
      </c>
      <c r="AR1309" s="5">
        <f>COUNTIFS($B:$B,$B1309,$AG:$AG,AR$1)</f>
        <v>0</v>
      </c>
      <c r="AS1309" s="5">
        <f>COUNTIFS($B:$B,$B1309,$AG:$AG,AS$1)</f>
        <v>0</v>
      </c>
      <c r="AT1309" s="5">
        <f>COUNTIFS($B:$B,$B1309,$AG:$AG,AT$1)</f>
        <v>1</v>
      </c>
      <c r="AU1309" s="5">
        <f>COUNTIFS($B:$B,$B1309,$AG:$AG,AU$1)</f>
        <v>0</v>
      </c>
    </row>
    <row r="1310" spans="1:47" ht="15" customHeight="1" x14ac:dyDescent="0.35">
      <c r="A1310" s="6">
        <f>IF(B1309=B1310,A1309,A1309+1)</f>
        <v>445</v>
      </c>
      <c r="B1310" s="6" t="s">
        <v>4009</v>
      </c>
      <c r="C1310" s="6" t="s">
        <v>2382</v>
      </c>
      <c r="D1310" s="6" t="s">
        <v>3044</v>
      </c>
      <c r="E1310" s="6" t="s">
        <v>3043</v>
      </c>
      <c r="F1310" s="4" t="s">
        <v>7</v>
      </c>
      <c r="G1310" s="4" t="s">
        <v>8</v>
      </c>
      <c r="H1310" s="4" t="s">
        <v>7</v>
      </c>
      <c r="I1310" s="4">
        <v>2</v>
      </c>
      <c r="J1310" s="4" t="s">
        <v>106</v>
      </c>
      <c r="K1310" s="4" t="s">
        <v>3057</v>
      </c>
      <c r="L1310" s="4" t="s">
        <v>55</v>
      </c>
      <c r="M1310" s="4" t="s">
        <v>4008</v>
      </c>
      <c r="N1310" s="4" t="s">
        <v>1893</v>
      </c>
      <c r="P1310" s="4" t="s">
        <v>669</v>
      </c>
      <c r="Q1310" s="4" t="s">
        <v>1475</v>
      </c>
      <c r="R1310" s="4" t="s">
        <v>2434</v>
      </c>
      <c r="S1310" s="5" t="str">
        <f>IF(P1310="심사불필요","-",VLOOKUP(K1310,'[1]자격증 backdata'!A:G,7,0))</f>
        <v>-</v>
      </c>
      <c r="T1310" s="5" t="str">
        <f>IF(S1310="-","-",IF(COUNTIFS(B:B,B1310,S:S,"필수")&gt;0,"자격요건충족","확인필요"))</f>
        <v>-</v>
      </c>
      <c r="U1310" s="5"/>
      <c r="W1310" s="5">
        <f>IF(Q1310="4급","심사불필요",VLOOKUP(K1310,'[1]자격증 backdata'!A:B,2,0))</f>
        <v>4</v>
      </c>
      <c r="X1310" s="4">
        <f>IF(R1310="A", MIN(20, SUMIFS(W:W, B:B, B1310, R:R, "A")),IF(R1310="B", MIN(30, SUMIFS(W:W, B:B, B1310, R:R, "B")),"비해당분야"))</f>
        <v>4</v>
      </c>
      <c r="Y1310" s="4" t="str">
        <f>IF(R1310="C",MIN(30,IF(COUNTIFS(B:B,B1310,W:W,"가1")=1,25,IF(COUNTIFS(B:B,B1310,W:W,"가1")&gt;=2,30,0))+IF(COUNTIFS(B:B,B1310,W:W,"나1")&gt;=4,30,IF(COUNTIFS(B:B,B1310,W:W,"나1")=3,26,IF(COUNTIFS(B:B,B1310,W:W,"나1")=2,22,IF(COUNTIFS(B:B,B1310,W:W,"나1")=1,18,0)))))+MIN(30,IF(COUNTIFS(B:B,B1310,W:W,"가2")=1,25,IF(COUNTIFS(B:B,B1310,W:W,"가2")&gt;=2,30,0))+IF(COUNTIFS(B:B,B1310,W:W,"나2")=3,30,IF(COUNTIFS(B:B,B1310,W:W,"나2")=2,25,IF(COUNTIFS(B:B,B1310,W:W,"나2")=1,20,0)))),"비해당분야")</f>
        <v>비해당분야</v>
      </c>
      <c r="Z1310" s="4" t="str">
        <f>IF(R1310="C",VLOOKUP(K1310,'[1]자격증 backdata'!A:F,6,0),"비해당분야")</f>
        <v>비해당분야</v>
      </c>
      <c r="AA1310" s="4" t="str">
        <f>IF(R1310="C",SUMIF(B:B,B1310,Z:Z),"비해당분야")</f>
        <v>비해당분야</v>
      </c>
      <c r="AB1310" s="4" t="str">
        <f>IF(R1310="C",SUM(Y1310,AA1310),"비해당분야")</f>
        <v>비해당분야</v>
      </c>
      <c r="AC1310" s="4">
        <f>IF(R1310="C",AB1310,X1310)</f>
        <v>4</v>
      </c>
      <c r="AD1310" s="4">
        <f>VLOOKUP(K1310,'[1]자격증 backdata'!A:D,4,0)</f>
        <v>0</v>
      </c>
      <c r="AE1310" s="4">
        <f>IF(_xlfn.MAXIFS(AD:AD,B:B,B1310)&gt;10,10,_xlfn.MAXIFS(AD:AD,B:B,B1310))</f>
        <v>5</v>
      </c>
      <c r="AG1310" s="5" t="str">
        <f>VLOOKUP(K1310,'[1]자격증 backdata'!A:C,3,0)</f>
        <v>M</v>
      </c>
      <c r="AH1310" s="5">
        <f>COUNTIFS($B:$B,$B1310,$AG:$AG,AH$1)</f>
        <v>0</v>
      </c>
      <c r="AI1310" s="5">
        <f>COUNTIFS($B:$B,$B1310,$AG:$AG,AI$1)</f>
        <v>0</v>
      </c>
      <c r="AJ1310" s="5">
        <f>COUNTIFS($B:$B,$B1310,$AG:$AG,AJ$1)</f>
        <v>0</v>
      </c>
      <c r="AK1310" s="5">
        <f>COUNTIFS($B:$B,$B1310,$AG:$AG,AK$1)</f>
        <v>0</v>
      </c>
      <c r="AL1310" s="5">
        <f>COUNTIFS($B:$B,$B1310,$AG:$AG,AL$1)</f>
        <v>0</v>
      </c>
      <c r="AM1310" s="5">
        <f>COUNTIFS($B:$B,$B1310,$AG:$AG,AM$1)</f>
        <v>0</v>
      </c>
      <c r="AN1310" s="5">
        <f>COUNTIFS($B:$B,$B1310,$AG:$AG,AN$1)</f>
        <v>0</v>
      </c>
      <c r="AO1310" s="5">
        <f>COUNTIFS($B:$B,$B1310,$AG:$AG,AO$1)</f>
        <v>0</v>
      </c>
      <c r="AP1310" s="5">
        <f>COUNTIFS($B:$B,$B1310,$AG:$AG,AP$1)</f>
        <v>0</v>
      </c>
      <c r="AQ1310" s="5">
        <f>COUNTIFS($B:$B,$B1310,$AG:$AG,AQ$1)</f>
        <v>0</v>
      </c>
      <c r="AR1310" s="5">
        <f>COUNTIFS($B:$B,$B1310,$AG:$AG,AR$1)</f>
        <v>0</v>
      </c>
      <c r="AS1310" s="5">
        <f>COUNTIFS($B:$B,$B1310,$AG:$AG,AS$1)</f>
        <v>0</v>
      </c>
      <c r="AT1310" s="5">
        <f>COUNTIFS($B:$B,$B1310,$AG:$AG,AT$1)</f>
        <v>1</v>
      </c>
      <c r="AU1310" s="5">
        <f>COUNTIFS($B:$B,$B1310,$AG:$AG,AU$1)</f>
        <v>0</v>
      </c>
    </row>
    <row r="1311" spans="1:47" ht="15" customHeight="1" x14ac:dyDescent="0.35">
      <c r="A1311" s="3">
        <f>IF(B1310=B1311,A1310,A1310+1)</f>
        <v>446</v>
      </c>
      <c r="B1311" s="3" t="s">
        <v>4007</v>
      </c>
      <c r="C1311" s="3" t="s">
        <v>4006</v>
      </c>
      <c r="D1311" s="3" t="s">
        <v>3044</v>
      </c>
      <c r="E1311" s="3" t="s">
        <v>3043</v>
      </c>
      <c r="F1311" s="4" t="s">
        <v>7</v>
      </c>
      <c r="G1311" s="4" t="s">
        <v>8</v>
      </c>
      <c r="H1311" s="4" t="s">
        <v>7</v>
      </c>
      <c r="I1311" s="3">
        <v>1</v>
      </c>
      <c r="J1311" s="3" t="s">
        <v>69</v>
      </c>
      <c r="K1311" s="3" t="s">
        <v>3065</v>
      </c>
      <c r="L1311" s="3" t="s">
        <v>36</v>
      </c>
      <c r="M1311" s="3" t="s">
        <v>4005</v>
      </c>
      <c r="N1311" s="3" t="s">
        <v>328</v>
      </c>
      <c r="P1311" s="3" t="s">
        <v>669</v>
      </c>
      <c r="Q1311" s="3" t="s">
        <v>1475</v>
      </c>
      <c r="R1311" s="3" t="s">
        <v>2434</v>
      </c>
      <c r="S1311" s="2" t="str">
        <f>IF(P1311="심사불필요","-",VLOOKUP(K1311,'[1]자격증 backdata'!A:G,7,0))</f>
        <v>-</v>
      </c>
      <c r="T1311" s="2" t="str">
        <f>IF(S1311="-","-",IF(COUNTIFS(B:B,B1311,S:S,"필수")&gt;0,"자격요건충족","확인필요"))</f>
        <v>-</v>
      </c>
      <c r="U1311" s="2"/>
      <c r="W1311" s="2">
        <f>IF(Q1311="4급","심사불필요",VLOOKUP(K1311,'[1]자격증 backdata'!A:B,2,0))</f>
        <v>0</v>
      </c>
      <c r="X1311" s="3">
        <f>IF(R1311="A", MIN(20, SUMIFS(W:W, B:B, B1311, R:R, "A")),IF(R1311="B", MIN(30, SUMIFS(W:W, B:B, B1311, R:R, "B")),"비해당분야"))</f>
        <v>0</v>
      </c>
      <c r="Y1311" s="3" t="str">
        <f>IF(R1311="C",MIN(30,IF(COUNTIFS(B:B,B1311,W:W,"가1")=1,25,IF(COUNTIFS(B:B,B1311,W:W,"가1")&gt;=2,30,0))+IF(COUNTIFS(B:B,B1311,W:W,"나1")&gt;=4,30,IF(COUNTIFS(B:B,B1311,W:W,"나1")=3,26,IF(COUNTIFS(B:B,B1311,W:W,"나1")=2,22,IF(COUNTIFS(B:B,B1311,W:W,"나1")=1,18,0)))))+MIN(30,IF(COUNTIFS(B:B,B1311,W:W,"가2")=1,25,IF(COUNTIFS(B:B,B1311,W:W,"가2")&gt;=2,30,0))+IF(COUNTIFS(B:B,B1311,W:W,"나2")=3,30,IF(COUNTIFS(B:B,B1311,W:W,"나2")=2,25,IF(COUNTIFS(B:B,B1311,W:W,"나2")=1,20,0)))),"비해당분야")</f>
        <v>비해당분야</v>
      </c>
      <c r="Z1311" s="3" t="str">
        <f>IF(R1311="C",VLOOKUP(K1311,'[1]자격증 backdata'!A:F,6,0),"비해당분야")</f>
        <v>비해당분야</v>
      </c>
      <c r="AA1311" s="3" t="str">
        <f>IF(R1311="C",SUMIF(B:B,B1311,Z:Z),"비해당분야")</f>
        <v>비해당분야</v>
      </c>
      <c r="AB1311" s="3" t="str">
        <f>IF(R1311="C",SUM(Y1311,AA1311),"비해당분야")</f>
        <v>비해당분야</v>
      </c>
      <c r="AC1311" s="3">
        <f>IF(R1311="C",AB1311,X1311)</f>
        <v>0</v>
      </c>
      <c r="AD1311" s="3">
        <f>VLOOKUP(K1311,'[1]자격증 backdata'!A:D,4,0)</f>
        <v>5</v>
      </c>
      <c r="AE1311" s="3">
        <f>IF(_xlfn.MAXIFS(AD:AD,B:B,B1311)&gt;10,10,_xlfn.MAXIFS(AD:AD,B:B,B1311))</f>
        <v>5</v>
      </c>
      <c r="AG1311" s="2">
        <f>VLOOKUP(K1311,'[1]자격증 backdata'!A:C,3,0)</f>
        <v>0</v>
      </c>
      <c r="AH1311" s="2">
        <f>COUNTIFS($B:$B,$B1311,$AG:$AG,AH$1)</f>
        <v>0</v>
      </c>
      <c r="AI1311" s="2">
        <f>COUNTIFS($B:$B,$B1311,$AG:$AG,AI$1)</f>
        <v>0</v>
      </c>
      <c r="AJ1311" s="2">
        <f>COUNTIFS($B:$B,$B1311,$AG:$AG,AJ$1)</f>
        <v>0</v>
      </c>
      <c r="AK1311" s="2">
        <f>COUNTIFS($B:$B,$B1311,$AG:$AG,AK$1)</f>
        <v>0</v>
      </c>
      <c r="AL1311" s="2">
        <f>COUNTIFS($B:$B,$B1311,$AG:$AG,AL$1)</f>
        <v>0</v>
      </c>
      <c r="AM1311" s="2">
        <f>COUNTIFS($B:$B,$B1311,$AG:$AG,AM$1)</f>
        <v>0</v>
      </c>
      <c r="AN1311" s="2">
        <f>COUNTIFS($B:$B,$B1311,$AG:$AG,AN$1)</f>
        <v>0</v>
      </c>
      <c r="AO1311" s="2">
        <f>COUNTIFS($B:$B,$B1311,$AG:$AG,AO$1)</f>
        <v>0</v>
      </c>
      <c r="AP1311" s="2">
        <f>COUNTIFS($B:$B,$B1311,$AG:$AG,AP$1)</f>
        <v>0</v>
      </c>
      <c r="AQ1311" s="2">
        <f>COUNTIFS($B:$B,$B1311,$AG:$AG,AQ$1)</f>
        <v>0</v>
      </c>
      <c r="AR1311" s="2">
        <f>COUNTIFS($B:$B,$B1311,$AG:$AG,AR$1)</f>
        <v>0</v>
      </c>
      <c r="AS1311" s="2">
        <f>COUNTIFS($B:$B,$B1311,$AG:$AG,AS$1)</f>
        <v>0</v>
      </c>
      <c r="AT1311" s="2">
        <f>COUNTIFS($B:$B,$B1311,$AG:$AG,AT$1)</f>
        <v>0</v>
      </c>
      <c r="AU1311" s="2">
        <f>COUNTIFS($B:$B,$B1311,$AG:$AG,AU$1)</f>
        <v>0</v>
      </c>
    </row>
    <row r="1312" spans="1:47" ht="15" customHeight="1" x14ac:dyDescent="0.35">
      <c r="A1312" s="4">
        <f>IF(B1311=B1312,A1311,A1311+1)</f>
        <v>447</v>
      </c>
      <c r="B1312" s="4" t="s">
        <v>4002</v>
      </c>
      <c r="C1312" s="4" t="s">
        <v>4001</v>
      </c>
      <c r="D1312" s="4" t="s">
        <v>3044</v>
      </c>
      <c r="E1312" s="4" t="s">
        <v>3043</v>
      </c>
      <c r="F1312" s="4" t="s">
        <v>7</v>
      </c>
      <c r="G1312" s="4" t="s">
        <v>8</v>
      </c>
      <c r="H1312" s="4" t="s">
        <v>7</v>
      </c>
      <c r="I1312" s="4">
        <v>1</v>
      </c>
      <c r="J1312" s="4" t="s">
        <v>69</v>
      </c>
      <c r="K1312" s="4" t="s">
        <v>3065</v>
      </c>
      <c r="L1312" s="4" t="s">
        <v>36</v>
      </c>
      <c r="M1312" s="4" t="s">
        <v>4004</v>
      </c>
      <c r="N1312" s="4" t="s">
        <v>24</v>
      </c>
      <c r="P1312" s="4" t="s">
        <v>669</v>
      </c>
      <c r="Q1312" s="4" t="s">
        <v>1475</v>
      </c>
      <c r="R1312" s="4" t="s">
        <v>2434</v>
      </c>
      <c r="S1312" s="5" t="str">
        <f>IF(P1312="심사불필요","-",VLOOKUP(K1312,'[1]자격증 backdata'!A:G,7,0))</f>
        <v>-</v>
      </c>
      <c r="T1312" s="5" t="str">
        <f>IF(S1312="-","-",IF(COUNTIFS(B:B,B1312,S:S,"필수")&gt;0,"자격요건충족","확인필요"))</f>
        <v>-</v>
      </c>
      <c r="U1312" s="5"/>
      <c r="W1312" s="5">
        <f>IF(Q1312="4급","심사불필요",VLOOKUP(K1312,'[1]자격증 backdata'!A:B,2,0))</f>
        <v>0</v>
      </c>
      <c r="X1312" s="4">
        <f>IF(R1312="A", MIN(20, SUMIFS(W:W, B:B, B1312, R:R, "A")),IF(R1312="B", MIN(30, SUMIFS(W:W, B:B, B1312, R:R, "B")),"비해당분야"))</f>
        <v>6</v>
      </c>
      <c r="Y1312" s="4" t="str">
        <f>IF(R1312="C",MIN(30,IF(COUNTIFS(B:B,B1312,W:W,"가1")=1,25,IF(COUNTIFS(B:B,B1312,W:W,"가1")&gt;=2,30,0))+IF(COUNTIFS(B:B,B1312,W:W,"나1")&gt;=4,30,IF(COUNTIFS(B:B,B1312,W:W,"나1")=3,26,IF(COUNTIFS(B:B,B1312,W:W,"나1")=2,22,IF(COUNTIFS(B:B,B1312,W:W,"나1")=1,18,0)))))+MIN(30,IF(COUNTIFS(B:B,B1312,W:W,"가2")=1,25,IF(COUNTIFS(B:B,B1312,W:W,"가2")&gt;=2,30,0))+IF(COUNTIFS(B:B,B1312,W:W,"나2")=3,30,IF(COUNTIFS(B:B,B1312,W:W,"나2")=2,25,IF(COUNTIFS(B:B,B1312,W:W,"나2")=1,20,0)))),"비해당분야")</f>
        <v>비해당분야</v>
      </c>
      <c r="Z1312" s="4" t="str">
        <f>IF(R1312="C",VLOOKUP(K1312,'[1]자격증 backdata'!A:F,6,0),"비해당분야")</f>
        <v>비해당분야</v>
      </c>
      <c r="AA1312" s="4" t="str">
        <f>IF(R1312="C",SUMIF(B:B,B1312,Z:Z),"비해당분야")</f>
        <v>비해당분야</v>
      </c>
      <c r="AB1312" s="4" t="str">
        <f>IF(R1312="C",SUM(Y1312,AA1312),"비해당분야")</f>
        <v>비해당분야</v>
      </c>
      <c r="AC1312" s="4">
        <f>IF(R1312="C",AB1312,X1312)</f>
        <v>6</v>
      </c>
      <c r="AD1312" s="4">
        <f>VLOOKUP(K1312,'[1]자격증 backdata'!A:D,4,0)</f>
        <v>5</v>
      </c>
      <c r="AE1312" s="4">
        <f>IF(_xlfn.MAXIFS(AD:AD,B:B,B1312)&gt;10,10,_xlfn.MAXIFS(AD:AD,B:B,B1312))</f>
        <v>5</v>
      </c>
      <c r="AG1312" s="5">
        <f>VLOOKUP(K1312,'[1]자격증 backdata'!A:C,3,0)</f>
        <v>0</v>
      </c>
      <c r="AH1312" s="5">
        <f>COUNTIFS($B:$B,$B1312,$AG:$AG,AH$1)</f>
        <v>0</v>
      </c>
      <c r="AI1312" s="5">
        <f>COUNTIFS($B:$B,$B1312,$AG:$AG,AI$1)</f>
        <v>0</v>
      </c>
      <c r="AJ1312" s="5">
        <f>COUNTIFS($B:$B,$B1312,$AG:$AG,AJ$1)</f>
        <v>0</v>
      </c>
      <c r="AK1312" s="5">
        <f>COUNTIFS($B:$B,$B1312,$AG:$AG,AK$1)</f>
        <v>0</v>
      </c>
      <c r="AL1312" s="5">
        <f>COUNTIFS($B:$B,$B1312,$AG:$AG,AL$1)</f>
        <v>0</v>
      </c>
      <c r="AM1312" s="5">
        <f>COUNTIFS($B:$B,$B1312,$AG:$AG,AM$1)</f>
        <v>0</v>
      </c>
      <c r="AN1312" s="5">
        <f>COUNTIFS($B:$B,$B1312,$AG:$AG,AN$1)</f>
        <v>0</v>
      </c>
      <c r="AO1312" s="5">
        <f>COUNTIFS($B:$B,$B1312,$AG:$AG,AO$1)</f>
        <v>0</v>
      </c>
      <c r="AP1312" s="5">
        <f>COUNTIFS($B:$B,$B1312,$AG:$AG,AP$1)</f>
        <v>0</v>
      </c>
      <c r="AQ1312" s="5">
        <f>COUNTIFS($B:$B,$B1312,$AG:$AG,AQ$1)</f>
        <v>1</v>
      </c>
      <c r="AR1312" s="5">
        <f>COUNTIFS($B:$B,$B1312,$AG:$AG,AR$1)</f>
        <v>0</v>
      </c>
      <c r="AS1312" s="5">
        <f>COUNTIFS($B:$B,$B1312,$AG:$AG,AS$1)</f>
        <v>0</v>
      </c>
      <c r="AT1312" s="5">
        <f>COUNTIFS($B:$B,$B1312,$AG:$AG,AT$1)</f>
        <v>1</v>
      </c>
      <c r="AU1312" s="5">
        <f>COUNTIFS($B:$B,$B1312,$AG:$AG,AU$1)</f>
        <v>0</v>
      </c>
    </row>
    <row r="1313" spans="1:47" ht="15" customHeight="1" x14ac:dyDescent="0.35">
      <c r="A1313" s="6">
        <f>IF(B1312=B1313,A1312,A1312+1)</f>
        <v>447</v>
      </c>
      <c r="B1313" s="6" t="s">
        <v>4002</v>
      </c>
      <c r="C1313" s="6" t="s">
        <v>4001</v>
      </c>
      <c r="D1313" s="6" t="s">
        <v>3044</v>
      </c>
      <c r="E1313" s="6" t="s">
        <v>3043</v>
      </c>
      <c r="F1313" s="4" t="s">
        <v>7</v>
      </c>
      <c r="G1313" s="4" t="s">
        <v>8</v>
      </c>
      <c r="H1313" s="4" t="s">
        <v>7</v>
      </c>
      <c r="I1313" s="4">
        <v>2</v>
      </c>
      <c r="J1313" s="4" t="s">
        <v>106</v>
      </c>
      <c r="K1313" s="4" t="s">
        <v>3057</v>
      </c>
      <c r="L1313" s="4" t="s">
        <v>55</v>
      </c>
      <c r="M1313" s="4" t="s">
        <v>4003</v>
      </c>
      <c r="N1313" s="4" t="s">
        <v>3069</v>
      </c>
      <c r="P1313" s="4" t="s">
        <v>669</v>
      </c>
      <c r="Q1313" s="4" t="s">
        <v>1475</v>
      </c>
      <c r="R1313" s="4" t="s">
        <v>2434</v>
      </c>
      <c r="S1313" s="5" t="str">
        <f>IF(P1313="심사불필요","-",VLOOKUP(K1313,'[1]자격증 backdata'!A:G,7,0))</f>
        <v>-</v>
      </c>
      <c r="T1313" s="5" t="str">
        <f>IF(S1313="-","-",IF(COUNTIFS(B:B,B1313,S:S,"필수")&gt;0,"자격요건충족","확인필요"))</f>
        <v>-</v>
      </c>
      <c r="U1313" s="5"/>
      <c r="W1313" s="5">
        <f>IF(Q1313="4급","심사불필요",VLOOKUP(K1313,'[1]자격증 backdata'!A:B,2,0))</f>
        <v>4</v>
      </c>
      <c r="X1313" s="4">
        <f>IF(R1313="A", MIN(20, SUMIFS(W:W, B:B, B1313, R:R, "A")),IF(R1313="B", MIN(30, SUMIFS(W:W, B:B, B1313, R:R, "B")),"비해당분야"))</f>
        <v>6</v>
      </c>
      <c r="Y1313" s="4" t="str">
        <f>IF(R1313="C",MIN(30,IF(COUNTIFS(B:B,B1313,W:W,"가1")=1,25,IF(COUNTIFS(B:B,B1313,W:W,"가1")&gt;=2,30,0))+IF(COUNTIFS(B:B,B1313,W:W,"나1")&gt;=4,30,IF(COUNTIFS(B:B,B1313,W:W,"나1")=3,26,IF(COUNTIFS(B:B,B1313,W:W,"나1")=2,22,IF(COUNTIFS(B:B,B1313,W:W,"나1")=1,18,0)))))+MIN(30,IF(COUNTIFS(B:B,B1313,W:W,"가2")=1,25,IF(COUNTIFS(B:B,B1313,W:W,"가2")&gt;=2,30,0))+IF(COUNTIFS(B:B,B1313,W:W,"나2")=3,30,IF(COUNTIFS(B:B,B1313,W:W,"나2")=2,25,IF(COUNTIFS(B:B,B1313,W:W,"나2")=1,20,0)))),"비해당분야")</f>
        <v>비해당분야</v>
      </c>
      <c r="Z1313" s="4" t="str">
        <f>IF(R1313="C",VLOOKUP(K1313,'[1]자격증 backdata'!A:F,6,0),"비해당분야")</f>
        <v>비해당분야</v>
      </c>
      <c r="AA1313" s="4" t="str">
        <f>IF(R1313="C",SUMIF(B:B,B1313,Z:Z),"비해당분야")</f>
        <v>비해당분야</v>
      </c>
      <c r="AB1313" s="4" t="str">
        <f>IF(R1313="C",SUM(Y1313,AA1313),"비해당분야")</f>
        <v>비해당분야</v>
      </c>
      <c r="AC1313" s="4">
        <f>IF(R1313="C",AB1313,X1313)</f>
        <v>6</v>
      </c>
      <c r="AD1313" s="4">
        <f>VLOOKUP(K1313,'[1]자격증 backdata'!A:D,4,0)</f>
        <v>0</v>
      </c>
      <c r="AE1313" s="4">
        <f>IF(_xlfn.MAXIFS(AD:AD,B:B,B1313)&gt;10,10,_xlfn.MAXIFS(AD:AD,B:B,B1313))</f>
        <v>5</v>
      </c>
      <c r="AG1313" s="5" t="str">
        <f>VLOOKUP(K1313,'[1]자격증 backdata'!A:C,3,0)</f>
        <v>M</v>
      </c>
      <c r="AH1313" s="5">
        <f>COUNTIFS($B:$B,$B1313,$AG:$AG,AH$1)</f>
        <v>0</v>
      </c>
      <c r="AI1313" s="5">
        <f>COUNTIFS($B:$B,$B1313,$AG:$AG,AI$1)</f>
        <v>0</v>
      </c>
      <c r="AJ1313" s="5">
        <f>COUNTIFS($B:$B,$B1313,$AG:$AG,AJ$1)</f>
        <v>0</v>
      </c>
      <c r="AK1313" s="5">
        <f>COUNTIFS($B:$B,$B1313,$AG:$AG,AK$1)</f>
        <v>0</v>
      </c>
      <c r="AL1313" s="5">
        <f>COUNTIFS($B:$B,$B1313,$AG:$AG,AL$1)</f>
        <v>0</v>
      </c>
      <c r="AM1313" s="5">
        <f>COUNTIFS($B:$B,$B1313,$AG:$AG,AM$1)</f>
        <v>0</v>
      </c>
      <c r="AN1313" s="5">
        <f>COUNTIFS($B:$B,$B1313,$AG:$AG,AN$1)</f>
        <v>0</v>
      </c>
      <c r="AO1313" s="5">
        <f>COUNTIFS($B:$B,$B1313,$AG:$AG,AO$1)</f>
        <v>0</v>
      </c>
      <c r="AP1313" s="5">
        <f>COUNTIFS($B:$B,$B1313,$AG:$AG,AP$1)</f>
        <v>0</v>
      </c>
      <c r="AQ1313" s="5">
        <f>COUNTIFS($B:$B,$B1313,$AG:$AG,AQ$1)</f>
        <v>1</v>
      </c>
      <c r="AR1313" s="5">
        <f>COUNTIFS($B:$B,$B1313,$AG:$AG,AR$1)</f>
        <v>0</v>
      </c>
      <c r="AS1313" s="5">
        <f>COUNTIFS($B:$B,$B1313,$AG:$AG,AS$1)</f>
        <v>0</v>
      </c>
      <c r="AT1313" s="5">
        <f>COUNTIFS($B:$B,$B1313,$AG:$AG,AT$1)</f>
        <v>1</v>
      </c>
      <c r="AU1313" s="5">
        <f>COUNTIFS($B:$B,$B1313,$AG:$AG,AU$1)</f>
        <v>0</v>
      </c>
    </row>
    <row r="1314" spans="1:47" ht="15" customHeight="1" x14ac:dyDescent="0.35">
      <c r="A1314" s="6">
        <f>IF(B1313=B1314,A1313,A1313+1)</f>
        <v>447</v>
      </c>
      <c r="B1314" s="6" t="s">
        <v>4002</v>
      </c>
      <c r="C1314" s="6" t="s">
        <v>4001</v>
      </c>
      <c r="D1314" s="6" t="s">
        <v>3044</v>
      </c>
      <c r="E1314" s="6" t="s">
        <v>3043</v>
      </c>
      <c r="F1314" s="4" t="s">
        <v>7</v>
      </c>
      <c r="G1314" s="4" t="s">
        <v>8</v>
      </c>
      <c r="H1314" s="4" t="s">
        <v>7</v>
      </c>
      <c r="I1314" s="4">
        <v>3</v>
      </c>
      <c r="J1314" s="4" t="s">
        <v>364</v>
      </c>
      <c r="K1314" s="4" t="s">
        <v>3075</v>
      </c>
      <c r="L1314" s="4" t="s">
        <v>254</v>
      </c>
      <c r="M1314" s="4" t="s">
        <v>4000</v>
      </c>
      <c r="N1314" s="4" t="s">
        <v>3999</v>
      </c>
      <c r="P1314" s="4" t="s">
        <v>669</v>
      </c>
      <c r="Q1314" s="4" t="s">
        <v>1475</v>
      </c>
      <c r="R1314" s="4" t="s">
        <v>2434</v>
      </c>
      <c r="S1314" s="5" t="str">
        <f>IF(P1314="심사불필요","-",VLOOKUP(K1314,'[1]자격증 backdata'!A:G,7,0))</f>
        <v>-</v>
      </c>
      <c r="T1314" s="5" t="str">
        <f>IF(S1314="-","-",IF(COUNTIFS(B:B,B1314,S:S,"필수")&gt;0,"자격요건충족","확인필요"))</f>
        <v>-</v>
      </c>
      <c r="U1314" s="5"/>
      <c r="W1314" s="5">
        <f>IF(Q1314="4급","심사불필요",VLOOKUP(K1314,'[1]자격증 backdata'!A:B,2,0))</f>
        <v>2</v>
      </c>
      <c r="X1314" s="4">
        <f>IF(R1314="A", MIN(20, SUMIFS(W:W, B:B, B1314, R:R, "A")),IF(R1314="B", MIN(30, SUMIFS(W:W, B:B, B1314, R:R, "B")),"비해당분야"))</f>
        <v>6</v>
      </c>
      <c r="Y1314" s="4" t="str">
        <f>IF(R1314="C",MIN(30,IF(COUNTIFS(B:B,B1314,W:W,"가1")=1,25,IF(COUNTIFS(B:B,B1314,W:W,"가1")&gt;=2,30,0))+IF(COUNTIFS(B:B,B1314,W:W,"나1")&gt;=4,30,IF(COUNTIFS(B:B,B1314,W:W,"나1")=3,26,IF(COUNTIFS(B:B,B1314,W:W,"나1")=2,22,IF(COUNTIFS(B:B,B1314,W:W,"나1")=1,18,0)))))+MIN(30,IF(COUNTIFS(B:B,B1314,W:W,"가2")=1,25,IF(COUNTIFS(B:B,B1314,W:W,"가2")&gt;=2,30,0))+IF(COUNTIFS(B:B,B1314,W:W,"나2")=3,30,IF(COUNTIFS(B:B,B1314,W:W,"나2")=2,25,IF(COUNTIFS(B:B,B1314,W:W,"나2")=1,20,0)))),"비해당분야")</f>
        <v>비해당분야</v>
      </c>
      <c r="Z1314" s="4" t="str">
        <f>IF(R1314="C",VLOOKUP(K1314,'[1]자격증 backdata'!A:F,6,0),"비해당분야")</f>
        <v>비해당분야</v>
      </c>
      <c r="AA1314" s="4" t="str">
        <f>IF(R1314="C",SUMIF(B:B,B1314,Z:Z),"비해당분야")</f>
        <v>비해당분야</v>
      </c>
      <c r="AB1314" s="4" t="str">
        <f>IF(R1314="C",SUM(Y1314,AA1314),"비해당분야")</f>
        <v>비해당분야</v>
      </c>
      <c r="AC1314" s="4">
        <f>IF(R1314="C",AB1314,X1314)</f>
        <v>6</v>
      </c>
      <c r="AD1314" s="4">
        <f>VLOOKUP(K1314,'[1]자격증 backdata'!A:D,4,0)</f>
        <v>0</v>
      </c>
      <c r="AE1314" s="4">
        <f>IF(_xlfn.MAXIFS(AD:AD,B:B,B1314)&gt;10,10,_xlfn.MAXIFS(AD:AD,B:B,B1314))</f>
        <v>5</v>
      </c>
      <c r="AG1314" s="5" t="str">
        <f>VLOOKUP(K1314,'[1]자격증 backdata'!A:C,3,0)</f>
        <v>J</v>
      </c>
      <c r="AH1314" s="5">
        <f>COUNTIFS($B:$B,$B1314,$AG:$AG,AH$1)</f>
        <v>0</v>
      </c>
      <c r="AI1314" s="5">
        <f>COUNTIFS($B:$B,$B1314,$AG:$AG,AI$1)</f>
        <v>0</v>
      </c>
      <c r="AJ1314" s="5">
        <f>COUNTIFS($B:$B,$B1314,$AG:$AG,AJ$1)</f>
        <v>0</v>
      </c>
      <c r="AK1314" s="5">
        <f>COUNTIFS($B:$B,$B1314,$AG:$AG,AK$1)</f>
        <v>0</v>
      </c>
      <c r="AL1314" s="5">
        <f>COUNTIFS($B:$B,$B1314,$AG:$AG,AL$1)</f>
        <v>0</v>
      </c>
      <c r="AM1314" s="5">
        <f>COUNTIFS($B:$B,$B1314,$AG:$AG,AM$1)</f>
        <v>0</v>
      </c>
      <c r="AN1314" s="5">
        <f>COUNTIFS($B:$B,$B1314,$AG:$AG,AN$1)</f>
        <v>0</v>
      </c>
      <c r="AO1314" s="5">
        <f>COUNTIFS($B:$B,$B1314,$AG:$AG,AO$1)</f>
        <v>0</v>
      </c>
      <c r="AP1314" s="5">
        <f>COUNTIFS($B:$B,$B1314,$AG:$AG,AP$1)</f>
        <v>0</v>
      </c>
      <c r="AQ1314" s="5">
        <f>COUNTIFS($B:$B,$B1314,$AG:$AG,AQ$1)</f>
        <v>1</v>
      </c>
      <c r="AR1314" s="5">
        <f>COUNTIFS($B:$B,$B1314,$AG:$AG,AR$1)</f>
        <v>0</v>
      </c>
      <c r="AS1314" s="5">
        <f>COUNTIFS($B:$B,$B1314,$AG:$AG,AS$1)</f>
        <v>0</v>
      </c>
      <c r="AT1314" s="5">
        <f>COUNTIFS($B:$B,$B1314,$AG:$AG,AT$1)</f>
        <v>1</v>
      </c>
      <c r="AU1314" s="5">
        <f>COUNTIFS($B:$B,$B1314,$AG:$AG,AU$1)</f>
        <v>0</v>
      </c>
    </row>
    <row r="1315" spans="1:47" ht="15" customHeight="1" x14ac:dyDescent="0.35">
      <c r="A1315" s="3">
        <f>IF(B1314=B1315,A1314,A1314+1)</f>
        <v>448</v>
      </c>
      <c r="B1315" s="3" t="s">
        <v>3998</v>
      </c>
      <c r="C1315" s="3" t="s">
        <v>3997</v>
      </c>
      <c r="D1315" s="3" t="s">
        <v>3044</v>
      </c>
      <c r="E1315" s="3" t="s">
        <v>3043</v>
      </c>
      <c r="F1315" s="4" t="s">
        <v>568</v>
      </c>
      <c r="G1315" s="4" t="s">
        <v>568</v>
      </c>
      <c r="H1315" s="4" t="s">
        <v>568</v>
      </c>
      <c r="I1315" s="3">
        <v>1</v>
      </c>
      <c r="J1315" s="3" t="s">
        <v>570</v>
      </c>
      <c r="K1315" s="3" t="s">
        <v>3047</v>
      </c>
      <c r="L1315" s="3" t="s">
        <v>568</v>
      </c>
      <c r="M1315" s="3" t="s">
        <v>568</v>
      </c>
      <c r="N1315" s="3" t="s">
        <v>568</v>
      </c>
      <c r="P1315" s="3" t="s">
        <v>669</v>
      </c>
      <c r="Q1315" s="3" t="s">
        <v>1475</v>
      </c>
      <c r="R1315" s="3" t="s">
        <v>2434</v>
      </c>
      <c r="S1315" s="2" t="str">
        <f>IF(P1315="심사불필요","-",VLOOKUP(K1315,'[1]자격증 backdata'!A:G,7,0))</f>
        <v>-</v>
      </c>
      <c r="T1315" s="2" t="str">
        <f>IF(S1315="-","-",IF(COUNTIFS(B:B,B1315,S:S,"필수")&gt;0,"자격요건충족","확인필요"))</f>
        <v>-</v>
      </c>
      <c r="U1315" s="2"/>
      <c r="W1315" s="2">
        <f>IF(Q1315="4급","심사불필요",VLOOKUP(K1315,'[1]자격증 backdata'!A:B,2,0))</f>
        <v>0</v>
      </c>
      <c r="X1315" s="3">
        <f>IF(R1315="A", MIN(20, SUMIFS(W:W, B:B, B1315, R:R, "A")),IF(R1315="B", MIN(30, SUMIFS(W:W, B:B, B1315, R:R, "B")),"비해당분야"))</f>
        <v>0</v>
      </c>
      <c r="Y1315" s="3" t="str">
        <f>IF(R1315="C",MIN(30,IF(COUNTIFS(B:B,B1315,W:W,"가1")=1,25,IF(COUNTIFS(B:B,B1315,W:W,"가1")&gt;=2,30,0))+IF(COUNTIFS(B:B,B1315,W:W,"나1")&gt;=4,30,IF(COUNTIFS(B:B,B1315,W:W,"나1")=3,26,IF(COUNTIFS(B:B,B1315,W:W,"나1")=2,22,IF(COUNTIFS(B:B,B1315,W:W,"나1")=1,18,0)))))+MIN(30,IF(COUNTIFS(B:B,B1315,W:W,"가2")=1,25,IF(COUNTIFS(B:B,B1315,W:W,"가2")&gt;=2,30,0))+IF(COUNTIFS(B:B,B1315,W:W,"나2")=3,30,IF(COUNTIFS(B:B,B1315,W:W,"나2")=2,25,IF(COUNTIFS(B:B,B1315,W:W,"나2")=1,20,0)))),"비해당분야")</f>
        <v>비해당분야</v>
      </c>
      <c r="Z1315" s="3" t="str">
        <f>IF(R1315="C",VLOOKUP(K1315,'[1]자격증 backdata'!A:F,6,0),"비해당분야")</f>
        <v>비해당분야</v>
      </c>
      <c r="AA1315" s="3" t="str">
        <f>IF(R1315="C",SUMIF(B:B,B1315,Z:Z),"비해당분야")</f>
        <v>비해당분야</v>
      </c>
      <c r="AB1315" s="3" t="str">
        <f>IF(R1315="C",SUM(Y1315,AA1315),"비해당분야")</f>
        <v>비해당분야</v>
      </c>
      <c r="AC1315" s="3">
        <f>IF(R1315="C",AB1315,X1315)</f>
        <v>0</v>
      </c>
      <c r="AD1315" s="3">
        <f>VLOOKUP(K1315,'[1]자격증 backdata'!A:D,4,0)</f>
        <v>0</v>
      </c>
      <c r="AE1315" s="3">
        <f>IF(_xlfn.MAXIFS(AD:AD,B:B,B1315)&gt;10,10,_xlfn.MAXIFS(AD:AD,B:B,B1315))</f>
        <v>0</v>
      </c>
      <c r="AG1315" s="2">
        <f>VLOOKUP(K1315,'[1]자격증 backdata'!A:C,3,0)</f>
        <v>0</v>
      </c>
      <c r="AH1315" s="2">
        <f>COUNTIFS($B:$B,$B1315,$AG:$AG,AH$1)</f>
        <v>0</v>
      </c>
      <c r="AI1315" s="2">
        <f>COUNTIFS($B:$B,$B1315,$AG:$AG,AI$1)</f>
        <v>0</v>
      </c>
      <c r="AJ1315" s="2">
        <f>COUNTIFS($B:$B,$B1315,$AG:$AG,AJ$1)</f>
        <v>0</v>
      </c>
      <c r="AK1315" s="2">
        <f>COUNTIFS($B:$B,$B1315,$AG:$AG,AK$1)</f>
        <v>0</v>
      </c>
      <c r="AL1315" s="2">
        <f>COUNTIFS($B:$B,$B1315,$AG:$AG,AL$1)</f>
        <v>0</v>
      </c>
      <c r="AM1315" s="2">
        <f>COUNTIFS($B:$B,$B1315,$AG:$AG,AM$1)</f>
        <v>0</v>
      </c>
      <c r="AN1315" s="2">
        <f>COUNTIFS($B:$B,$B1315,$AG:$AG,AN$1)</f>
        <v>0</v>
      </c>
      <c r="AO1315" s="2">
        <f>COUNTIFS($B:$B,$B1315,$AG:$AG,AO$1)</f>
        <v>0</v>
      </c>
      <c r="AP1315" s="2">
        <f>COUNTIFS($B:$B,$B1315,$AG:$AG,AP$1)</f>
        <v>0</v>
      </c>
      <c r="AQ1315" s="2">
        <f>COUNTIFS($B:$B,$B1315,$AG:$AG,AQ$1)</f>
        <v>0</v>
      </c>
      <c r="AR1315" s="2">
        <f>COUNTIFS($B:$B,$B1315,$AG:$AG,AR$1)</f>
        <v>0</v>
      </c>
      <c r="AS1315" s="2">
        <f>COUNTIFS($B:$B,$B1315,$AG:$AG,AS$1)</f>
        <v>0</v>
      </c>
      <c r="AT1315" s="2">
        <f>COUNTIFS($B:$B,$B1315,$AG:$AG,AT$1)</f>
        <v>0</v>
      </c>
      <c r="AU1315" s="2">
        <f>COUNTIFS($B:$B,$B1315,$AG:$AG,AU$1)</f>
        <v>0</v>
      </c>
    </row>
    <row r="1316" spans="1:47" ht="15" customHeight="1" x14ac:dyDescent="0.35">
      <c r="A1316" s="4">
        <f>IF(B1315=B1316,A1315,A1315+1)</f>
        <v>449</v>
      </c>
      <c r="B1316" s="4" t="s">
        <v>3993</v>
      </c>
      <c r="C1316" s="4" t="s">
        <v>3992</v>
      </c>
      <c r="D1316" s="4" t="s">
        <v>3044</v>
      </c>
      <c r="E1316" s="4" t="s">
        <v>3043</v>
      </c>
      <c r="F1316" s="4" t="s">
        <v>7</v>
      </c>
      <c r="G1316" s="4" t="s">
        <v>8</v>
      </c>
      <c r="H1316" s="4" t="s">
        <v>7</v>
      </c>
      <c r="I1316" s="4">
        <v>1</v>
      </c>
      <c r="J1316" s="4" t="s">
        <v>28</v>
      </c>
      <c r="K1316" s="4" t="s">
        <v>3061</v>
      </c>
      <c r="L1316" s="4" t="s">
        <v>26</v>
      </c>
      <c r="M1316" s="4" t="s">
        <v>3996</v>
      </c>
      <c r="N1316" s="4" t="s">
        <v>599</v>
      </c>
      <c r="P1316" s="4" t="s">
        <v>669</v>
      </c>
      <c r="Q1316" s="4" t="s">
        <v>1475</v>
      </c>
      <c r="R1316" s="4" t="s">
        <v>2434</v>
      </c>
      <c r="S1316" s="5" t="str">
        <f>IF(P1316="심사불필요","-",VLOOKUP(K1316,'[1]자격증 backdata'!A:G,7,0))</f>
        <v>-</v>
      </c>
      <c r="T1316" s="5" t="str">
        <f>IF(S1316="-","-",IF(COUNTIFS(B:B,B1316,S:S,"필수")&gt;0,"자격요건충족","확인필요"))</f>
        <v>-</v>
      </c>
      <c r="U1316" s="5"/>
      <c r="W1316" s="5">
        <f>IF(Q1316="4급","심사불필요",VLOOKUP(K1316,'[1]자격증 backdata'!A:B,2,0))</f>
        <v>2</v>
      </c>
      <c r="X1316" s="4">
        <f>IF(R1316="A", MIN(20, SUMIFS(W:W, B:B, B1316, R:R, "A")),IF(R1316="B", MIN(30, SUMIFS(W:W, B:B, B1316, R:R, "B")),"비해당분야"))</f>
        <v>8</v>
      </c>
      <c r="Y1316" s="4" t="str">
        <f>IF(R1316="C",MIN(30,IF(COUNTIFS(B:B,B1316,W:W,"가1")=1,25,IF(COUNTIFS(B:B,B1316,W:W,"가1")&gt;=2,30,0))+IF(COUNTIFS(B:B,B1316,W:W,"나1")&gt;=4,30,IF(COUNTIFS(B:B,B1316,W:W,"나1")=3,26,IF(COUNTIFS(B:B,B1316,W:W,"나1")=2,22,IF(COUNTIFS(B:B,B1316,W:W,"나1")=1,18,0)))))+MIN(30,IF(COUNTIFS(B:B,B1316,W:W,"가2")=1,25,IF(COUNTIFS(B:B,B1316,W:W,"가2")&gt;=2,30,0))+IF(COUNTIFS(B:B,B1316,W:W,"나2")=3,30,IF(COUNTIFS(B:B,B1316,W:W,"나2")=2,25,IF(COUNTIFS(B:B,B1316,W:W,"나2")=1,20,0)))),"비해당분야")</f>
        <v>비해당분야</v>
      </c>
      <c r="Z1316" s="4" t="str">
        <f>IF(R1316="C",VLOOKUP(K1316,'[1]자격증 backdata'!A:F,6,0),"비해당분야")</f>
        <v>비해당분야</v>
      </c>
      <c r="AA1316" s="4" t="str">
        <f>IF(R1316="C",SUMIF(B:B,B1316,Z:Z),"비해당분야")</f>
        <v>비해당분야</v>
      </c>
      <c r="AB1316" s="4" t="str">
        <f>IF(R1316="C",SUM(Y1316,AA1316),"비해당분야")</f>
        <v>비해당분야</v>
      </c>
      <c r="AC1316" s="4">
        <f>IF(R1316="C",AB1316,X1316)</f>
        <v>8</v>
      </c>
      <c r="AD1316" s="4">
        <f>VLOOKUP(K1316,'[1]자격증 backdata'!A:D,4,0)</f>
        <v>0</v>
      </c>
      <c r="AE1316" s="4">
        <f>IF(_xlfn.MAXIFS(AD:AD,B:B,B1316)&gt;10,10,_xlfn.MAXIFS(AD:AD,B:B,B1316))</f>
        <v>5</v>
      </c>
      <c r="AG1316" s="5">
        <f>VLOOKUP(K1316,'[1]자격증 backdata'!A:C,3,0)</f>
        <v>0</v>
      </c>
      <c r="AH1316" s="5">
        <f>COUNTIFS($B:$B,$B1316,$AG:$AG,AH$1)</f>
        <v>0</v>
      </c>
      <c r="AI1316" s="5">
        <f>COUNTIFS($B:$B,$B1316,$AG:$AG,AI$1)</f>
        <v>0</v>
      </c>
      <c r="AJ1316" s="5">
        <f>COUNTIFS($B:$B,$B1316,$AG:$AG,AJ$1)</f>
        <v>0</v>
      </c>
      <c r="AK1316" s="5">
        <f>COUNTIFS($B:$B,$B1316,$AG:$AG,AK$1)</f>
        <v>0</v>
      </c>
      <c r="AL1316" s="5">
        <f>COUNTIFS($B:$B,$B1316,$AG:$AG,AL$1)</f>
        <v>1</v>
      </c>
      <c r="AM1316" s="5">
        <f>COUNTIFS($B:$B,$B1316,$AG:$AG,AM$1)</f>
        <v>0</v>
      </c>
      <c r="AN1316" s="5">
        <f>COUNTIFS($B:$B,$B1316,$AG:$AG,AN$1)</f>
        <v>0</v>
      </c>
      <c r="AO1316" s="5">
        <f>COUNTIFS($B:$B,$B1316,$AG:$AG,AO$1)</f>
        <v>0</v>
      </c>
      <c r="AP1316" s="5">
        <f>COUNTIFS($B:$B,$B1316,$AG:$AG,AP$1)</f>
        <v>0</v>
      </c>
      <c r="AQ1316" s="5">
        <f>COUNTIFS($B:$B,$B1316,$AG:$AG,AQ$1)</f>
        <v>0</v>
      </c>
      <c r="AR1316" s="5">
        <f>COUNTIFS($B:$B,$B1316,$AG:$AG,AR$1)</f>
        <v>0</v>
      </c>
      <c r="AS1316" s="5">
        <f>COUNTIFS($B:$B,$B1316,$AG:$AG,AS$1)</f>
        <v>0</v>
      </c>
      <c r="AT1316" s="5">
        <f>COUNTIFS($B:$B,$B1316,$AG:$AG,AT$1)</f>
        <v>1</v>
      </c>
      <c r="AU1316" s="5">
        <f>COUNTIFS($B:$B,$B1316,$AG:$AG,AU$1)</f>
        <v>0</v>
      </c>
    </row>
    <row r="1317" spans="1:47" ht="15" customHeight="1" x14ac:dyDescent="0.35">
      <c r="A1317" s="6">
        <f>IF(B1316=B1317,A1316,A1316+1)</f>
        <v>449</v>
      </c>
      <c r="B1317" s="6" t="s">
        <v>3993</v>
      </c>
      <c r="C1317" s="6" t="s">
        <v>3992</v>
      </c>
      <c r="D1317" s="6" t="s">
        <v>3044</v>
      </c>
      <c r="E1317" s="6" t="s">
        <v>3043</v>
      </c>
      <c r="F1317" s="4" t="s">
        <v>7</v>
      </c>
      <c r="G1317" s="4" t="s">
        <v>8</v>
      </c>
      <c r="H1317" s="4" t="s">
        <v>7</v>
      </c>
      <c r="I1317" s="4">
        <v>2</v>
      </c>
      <c r="J1317" s="4" t="s">
        <v>69</v>
      </c>
      <c r="K1317" s="4" t="s">
        <v>3065</v>
      </c>
      <c r="L1317" s="4" t="s">
        <v>36</v>
      </c>
      <c r="M1317" s="4" t="s">
        <v>3995</v>
      </c>
      <c r="N1317" s="4" t="s">
        <v>340</v>
      </c>
      <c r="P1317" s="4" t="s">
        <v>669</v>
      </c>
      <c r="Q1317" s="4" t="s">
        <v>1475</v>
      </c>
      <c r="R1317" s="4" t="s">
        <v>2434</v>
      </c>
      <c r="S1317" s="5" t="str">
        <f>IF(P1317="심사불필요","-",VLOOKUP(K1317,'[1]자격증 backdata'!A:G,7,0))</f>
        <v>-</v>
      </c>
      <c r="T1317" s="5" t="str">
        <f>IF(S1317="-","-",IF(COUNTIFS(B:B,B1317,S:S,"필수")&gt;0,"자격요건충족","확인필요"))</f>
        <v>-</v>
      </c>
      <c r="U1317" s="5"/>
      <c r="W1317" s="5">
        <f>IF(Q1317="4급","심사불필요",VLOOKUP(K1317,'[1]자격증 backdata'!A:B,2,0))</f>
        <v>0</v>
      </c>
      <c r="X1317" s="4">
        <f>IF(R1317="A", MIN(20, SUMIFS(W:W, B:B, B1317, R:R, "A")),IF(R1317="B", MIN(30, SUMIFS(W:W, B:B, B1317, R:R, "B")),"비해당분야"))</f>
        <v>8</v>
      </c>
      <c r="Y1317" s="4" t="str">
        <f>IF(R1317="C",MIN(30,IF(COUNTIFS(B:B,B1317,W:W,"가1")=1,25,IF(COUNTIFS(B:B,B1317,W:W,"가1")&gt;=2,30,0))+IF(COUNTIFS(B:B,B1317,W:W,"나1")&gt;=4,30,IF(COUNTIFS(B:B,B1317,W:W,"나1")=3,26,IF(COUNTIFS(B:B,B1317,W:W,"나1")=2,22,IF(COUNTIFS(B:B,B1317,W:W,"나1")=1,18,0)))))+MIN(30,IF(COUNTIFS(B:B,B1317,W:W,"가2")=1,25,IF(COUNTIFS(B:B,B1317,W:W,"가2")&gt;=2,30,0))+IF(COUNTIFS(B:B,B1317,W:W,"나2")=3,30,IF(COUNTIFS(B:B,B1317,W:W,"나2")=2,25,IF(COUNTIFS(B:B,B1317,W:W,"나2")=1,20,0)))),"비해당분야")</f>
        <v>비해당분야</v>
      </c>
      <c r="Z1317" s="4" t="str">
        <f>IF(R1317="C",VLOOKUP(K1317,'[1]자격증 backdata'!A:F,6,0),"비해당분야")</f>
        <v>비해당분야</v>
      </c>
      <c r="AA1317" s="4" t="str">
        <f>IF(R1317="C",SUMIF(B:B,B1317,Z:Z),"비해당분야")</f>
        <v>비해당분야</v>
      </c>
      <c r="AB1317" s="4" t="str">
        <f>IF(R1317="C",SUM(Y1317,AA1317),"비해당분야")</f>
        <v>비해당분야</v>
      </c>
      <c r="AC1317" s="4">
        <f>IF(R1317="C",AB1317,X1317)</f>
        <v>8</v>
      </c>
      <c r="AD1317" s="4">
        <f>VLOOKUP(K1317,'[1]자격증 backdata'!A:D,4,0)</f>
        <v>5</v>
      </c>
      <c r="AE1317" s="4">
        <f>IF(_xlfn.MAXIFS(AD:AD,B:B,B1317)&gt;10,10,_xlfn.MAXIFS(AD:AD,B:B,B1317))</f>
        <v>5</v>
      </c>
      <c r="AG1317" s="5">
        <f>VLOOKUP(K1317,'[1]자격증 backdata'!A:C,3,0)</f>
        <v>0</v>
      </c>
      <c r="AH1317" s="5">
        <f>COUNTIFS($B:$B,$B1317,$AG:$AG,AH$1)</f>
        <v>0</v>
      </c>
      <c r="AI1317" s="5">
        <f>COUNTIFS($B:$B,$B1317,$AG:$AG,AI$1)</f>
        <v>0</v>
      </c>
      <c r="AJ1317" s="5">
        <f>COUNTIFS($B:$B,$B1317,$AG:$AG,AJ$1)</f>
        <v>0</v>
      </c>
      <c r="AK1317" s="5">
        <f>COUNTIFS($B:$B,$B1317,$AG:$AG,AK$1)</f>
        <v>0</v>
      </c>
      <c r="AL1317" s="5">
        <f>COUNTIFS($B:$B,$B1317,$AG:$AG,AL$1)</f>
        <v>1</v>
      </c>
      <c r="AM1317" s="5">
        <f>COUNTIFS($B:$B,$B1317,$AG:$AG,AM$1)</f>
        <v>0</v>
      </c>
      <c r="AN1317" s="5">
        <f>COUNTIFS($B:$B,$B1317,$AG:$AG,AN$1)</f>
        <v>0</v>
      </c>
      <c r="AO1317" s="5">
        <f>COUNTIFS($B:$B,$B1317,$AG:$AG,AO$1)</f>
        <v>0</v>
      </c>
      <c r="AP1317" s="5">
        <f>COUNTIFS($B:$B,$B1317,$AG:$AG,AP$1)</f>
        <v>0</v>
      </c>
      <c r="AQ1317" s="5">
        <f>COUNTIFS($B:$B,$B1317,$AG:$AG,AQ$1)</f>
        <v>0</v>
      </c>
      <c r="AR1317" s="5">
        <f>COUNTIFS($B:$B,$B1317,$AG:$AG,AR$1)</f>
        <v>0</v>
      </c>
      <c r="AS1317" s="5">
        <f>COUNTIFS($B:$B,$B1317,$AG:$AG,AS$1)</f>
        <v>0</v>
      </c>
      <c r="AT1317" s="5">
        <f>COUNTIFS($B:$B,$B1317,$AG:$AG,AT$1)</f>
        <v>1</v>
      </c>
      <c r="AU1317" s="5">
        <f>COUNTIFS($B:$B,$B1317,$AG:$AG,AU$1)</f>
        <v>0</v>
      </c>
    </row>
    <row r="1318" spans="1:47" ht="15" customHeight="1" x14ac:dyDescent="0.35">
      <c r="A1318" s="6">
        <f>IF(B1317=B1318,A1317,A1317+1)</f>
        <v>449</v>
      </c>
      <c r="B1318" s="6" t="s">
        <v>3993</v>
      </c>
      <c r="C1318" s="6" t="s">
        <v>3992</v>
      </c>
      <c r="D1318" s="6" t="s">
        <v>3044</v>
      </c>
      <c r="E1318" s="6" t="s">
        <v>3043</v>
      </c>
      <c r="F1318" s="4" t="s">
        <v>7</v>
      </c>
      <c r="G1318" s="4" t="s">
        <v>8</v>
      </c>
      <c r="H1318" s="4" t="s">
        <v>7</v>
      </c>
      <c r="I1318" s="4">
        <v>3</v>
      </c>
      <c r="J1318" s="4" t="s">
        <v>106</v>
      </c>
      <c r="K1318" s="4" t="s">
        <v>3057</v>
      </c>
      <c r="L1318" s="4" t="s">
        <v>55</v>
      </c>
      <c r="M1318" s="4" t="s">
        <v>3994</v>
      </c>
      <c r="N1318" s="4" t="s">
        <v>1879</v>
      </c>
      <c r="P1318" s="4" t="s">
        <v>669</v>
      </c>
      <c r="Q1318" s="4" t="s">
        <v>1475</v>
      </c>
      <c r="R1318" s="4" t="s">
        <v>2434</v>
      </c>
      <c r="S1318" s="5" t="str">
        <f>IF(P1318="심사불필요","-",VLOOKUP(K1318,'[1]자격증 backdata'!A:G,7,0))</f>
        <v>-</v>
      </c>
      <c r="T1318" s="5" t="str">
        <f>IF(S1318="-","-",IF(COUNTIFS(B:B,B1318,S:S,"필수")&gt;0,"자격요건충족","확인필요"))</f>
        <v>-</v>
      </c>
      <c r="U1318" s="5"/>
      <c r="W1318" s="5">
        <f>IF(Q1318="4급","심사불필요",VLOOKUP(K1318,'[1]자격증 backdata'!A:B,2,0))</f>
        <v>4</v>
      </c>
      <c r="X1318" s="4">
        <f>IF(R1318="A", MIN(20, SUMIFS(W:W, B:B, B1318, R:R, "A")),IF(R1318="B", MIN(30, SUMIFS(W:W, B:B, B1318, R:R, "B")),"비해당분야"))</f>
        <v>8</v>
      </c>
      <c r="Y1318" s="4" t="str">
        <f>IF(R1318="C",MIN(30,IF(COUNTIFS(B:B,B1318,W:W,"가1")=1,25,IF(COUNTIFS(B:B,B1318,W:W,"가1")&gt;=2,30,0))+IF(COUNTIFS(B:B,B1318,W:W,"나1")&gt;=4,30,IF(COUNTIFS(B:B,B1318,W:W,"나1")=3,26,IF(COUNTIFS(B:B,B1318,W:W,"나1")=2,22,IF(COUNTIFS(B:B,B1318,W:W,"나1")=1,18,0)))))+MIN(30,IF(COUNTIFS(B:B,B1318,W:W,"가2")=1,25,IF(COUNTIFS(B:B,B1318,W:W,"가2")&gt;=2,30,0))+IF(COUNTIFS(B:B,B1318,W:W,"나2")=3,30,IF(COUNTIFS(B:B,B1318,W:W,"나2")=2,25,IF(COUNTIFS(B:B,B1318,W:W,"나2")=1,20,0)))),"비해당분야")</f>
        <v>비해당분야</v>
      </c>
      <c r="Z1318" s="4" t="str">
        <f>IF(R1318="C",VLOOKUP(K1318,'[1]자격증 backdata'!A:F,6,0),"비해당분야")</f>
        <v>비해당분야</v>
      </c>
      <c r="AA1318" s="4" t="str">
        <f>IF(R1318="C",SUMIF(B:B,B1318,Z:Z),"비해당분야")</f>
        <v>비해당분야</v>
      </c>
      <c r="AB1318" s="4" t="str">
        <f>IF(R1318="C",SUM(Y1318,AA1318),"비해당분야")</f>
        <v>비해당분야</v>
      </c>
      <c r="AC1318" s="4">
        <f>IF(R1318="C",AB1318,X1318)</f>
        <v>8</v>
      </c>
      <c r="AD1318" s="4">
        <f>VLOOKUP(K1318,'[1]자격증 backdata'!A:D,4,0)</f>
        <v>0</v>
      </c>
      <c r="AE1318" s="4">
        <f>IF(_xlfn.MAXIFS(AD:AD,B:B,B1318)&gt;10,10,_xlfn.MAXIFS(AD:AD,B:B,B1318))</f>
        <v>5</v>
      </c>
      <c r="AG1318" s="5" t="str">
        <f>VLOOKUP(K1318,'[1]자격증 backdata'!A:C,3,0)</f>
        <v>M</v>
      </c>
      <c r="AH1318" s="5">
        <f>COUNTIFS($B:$B,$B1318,$AG:$AG,AH$1)</f>
        <v>0</v>
      </c>
      <c r="AI1318" s="5">
        <f>COUNTIFS($B:$B,$B1318,$AG:$AG,AI$1)</f>
        <v>0</v>
      </c>
      <c r="AJ1318" s="5">
        <f>COUNTIFS($B:$B,$B1318,$AG:$AG,AJ$1)</f>
        <v>0</v>
      </c>
      <c r="AK1318" s="5">
        <f>COUNTIFS($B:$B,$B1318,$AG:$AG,AK$1)</f>
        <v>0</v>
      </c>
      <c r="AL1318" s="5">
        <f>COUNTIFS($B:$B,$B1318,$AG:$AG,AL$1)</f>
        <v>1</v>
      </c>
      <c r="AM1318" s="5">
        <f>COUNTIFS($B:$B,$B1318,$AG:$AG,AM$1)</f>
        <v>0</v>
      </c>
      <c r="AN1318" s="5">
        <f>COUNTIFS($B:$B,$B1318,$AG:$AG,AN$1)</f>
        <v>0</v>
      </c>
      <c r="AO1318" s="5">
        <f>COUNTIFS($B:$B,$B1318,$AG:$AG,AO$1)</f>
        <v>0</v>
      </c>
      <c r="AP1318" s="5">
        <f>COUNTIFS($B:$B,$B1318,$AG:$AG,AP$1)</f>
        <v>0</v>
      </c>
      <c r="AQ1318" s="5">
        <f>COUNTIFS($B:$B,$B1318,$AG:$AG,AQ$1)</f>
        <v>0</v>
      </c>
      <c r="AR1318" s="5">
        <f>COUNTIFS($B:$B,$B1318,$AG:$AG,AR$1)</f>
        <v>0</v>
      </c>
      <c r="AS1318" s="5">
        <f>COUNTIFS($B:$B,$B1318,$AG:$AG,AS$1)</f>
        <v>0</v>
      </c>
      <c r="AT1318" s="5">
        <f>COUNTIFS($B:$B,$B1318,$AG:$AG,AT$1)</f>
        <v>1</v>
      </c>
      <c r="AU1318" s="5">
        <f>COUNTIFS($B:$B,$B1318,$AG:$AG,AU$1)</f>
        <v>0</v>
      </c>
    </row>
    <row r="1319" spans="1:47" ht="15" customHeight="1" x14ac:dyDescent="0.35">
      <c r="A1319" s="6">
        <f>IF(B1318=B1319,A1318,A1318+1)</f>
        <v>449</v>
      </c>
      <c r="B1319" s="6" t="s">
        <v>3993</v>
      </c>
      <c r="C1319" s="6" t="s">
        <v>3992</v>
      </c>
      <c r="D1319" s="6" t="s">
        <v>3044</v>
      </c>
      <c r="E1319" s="6" t="s">
        <v>3043</v>
      </c>
      <c r="F1319" s="4" t="s">
        <v>7</v>
      </c>
      <c r="G1319" s="4" t="s">
        <v>8</v>
      </c>
      <c r="H1319" s="4" t="s">
        <v>7</v>
      </c>
      <c r="I1319" s="4">
        <v>4</v>
      </c>
      <c r="J1319" s="4" t="s">
        <v>2813</v>
      </c>
      <c r="K1319" s="4" t="s">
        <v>3159</v>
      </c>
      <c r="L1319" s="4" t="s">
        <v>2998</v>
      </c>
      <c r="M1319" s="4" t="s">
        <v>3991</v>
      </c>
      <c r="N1319" s="4" t="s">
        <v>3990</v>
      </c>
      <c r="P1319" s="4" t="s">
        <v>669</v>
      </c>
      <c r="Q1319" s="4" t="s">
        <v>1475</v>
      </c>
      <c r="R1319" s="4" t="s">
        <v>2434</v>
      </c>
      <c r="S1319" s="5" t="str">
        <f>IF(P1319="심사불필요","-",VLOOKUP(K1319,'[1]자격증 backdata'!A:G,7,0))</f>
        <v>-</v>
      </c>
      <c r="T1319" s="5" t="str">
        <f>IF(S1319="-","-",IF(COUNTIFS(B:B,B1319,S:S,"필수")&gt;0,"자격요건충족","확인필요"))</f>
        <v>-</v>
      </c>
      <c r="U1319" s="5"/>
      <c r="W1319" s="5">
        <f>IF(Q1319="4급","심사불필요",VLOOKUP(K1319,'[1]자격증 backdata'!A:B,2,0))</f>
        <v>2</v>
      </c>
      <c r="X1319" s="4">
        <f>IF(R1319="A", MIN(20, SUMIFS(W:W, B:B, B1319, R:R, "A")),IF(R1319="B", MIN(30, SUMIFS(W:W, B:B, B1319, R:R, "B")),"비해당분야"))</f>
        <v>8</v>
      </c>
      <c r="Y1319" s="4" t="str">
        <f>IF(R1319="C",MIN(30,IF(COUNTIFS(B:B,B1319,W:W,"가1")=1,25,IF(COUNTIFS(B:B,B1319,W:W,"가1")&gt;=2,30,0))+IF(COUNTIFS(B:B,B1319,W:W,"나1")&gt;=4,30,IF(COUNTIFS(B:B,B1319,W:W,"나1")=3,26,IF(COUNTIFS(B:B,B1319,W:W,"나1")=2,22,IF(COUNTIFS(B:B,B1319,W:W,"나1")=1,18,0)))))+MIN(30,IF(COUNTIFS(B:B,B1319,W:W,"가2")=1,25,IF(COUNTIFS(B:B,B1319,W:W,"가2")&gt;=2,30,0))+IF(COUNTIFS(B:B,B1319,W:W,"나2")=3,30,IF(COUNTIFS(B:B,B1319,W:W,"나2")=2,25,IF(COUNTIFS(B:B,B1319,W:W,"나2")=1,20,0)))),"비해당분야")</f>
        <v>비해당분야</v>
      </c>
      <c r="Z1319" s="4" t="str">
        <f>IF(R1319="C",VLOOKUP(K1319,'[1]자격증 backdata'!A:F,6,0),"비해당분야")</f>
        <v>비해당분야</v>
      </c>
      <c r="AA1319" s="4" t="str">
        <f>IF(R1319="C",SUMIF(B:B,B1319,Z:Z),"비해당분야")</f>
        <v>비해당분야</v>
      </c>
      <c r="AB1319" s="4" t="str">
        <f>IF(R1319="C",SUM(Y1319,AA1319),"비해당분야")</f>
        <v>비해당분야</v>
      </c>
      <c r="AC1319" s="4">
        <f>IF(R1319="C",AB1319,X1319)</f>
        <v>8</v>
      </c>
      <c r="AD1319" s="4">
        <f>VLOOKUP(K1319,'[1]자격증 backdata'!A:D,4,0)</f>
        <v>0</v>
      </c>
      <c r="AE1319" s="4">
        <f>IF(_xlfn.MAXIFS(AD:AD,B:B,B1319)&gt;10,10,_xlfn.MAXIFS(AD:AD,B:B,B1319))</f>
        <v>5</v>
      </c>
      <c r="AG1319" s="5" t="str">
        <f>VLOOKUP(K1319,'[1]자격증 backdata'!A:C,3,0)</f>
        <v>E</v>
      </c>
      <c r="AH1319" s="5">
        <f>COUNTIFS($B:$B,$B1319,$AG:$AG,AH$1)</f>
        <v>0</v>
      </c>
      <c r="AI1319" s="5">
        <f>COUNTIFS($B:$B,$B1319,$AG:$AG,AI$1)</f>
        <v>0</v>
      </c>
      <c r="AJ1319" s="5">
        <f>COUNTIFS($B:$B,$B1319,$AG:$AG,AJ$1)</f>
        <v>0</v>
      </c>
      <c r="AK1319" s="5">
        <f>COUNTIFS($B:$B,$B1319,$AG:$AG,AK$1)</f>
        <v>0</v>
      </c>
      <c r="AL1319" s="5">
        <f>COUNTIFS($B:$B,$B1319,$AG:$AG,AL$1)</f>
        <v>1</v>
      </c>
      <c r="AM1319" s="5">
        <f>COUNTIFS($B:$B,$B1319,$AG:$AG,AM$1)</f>
        <v>0</v>
      </c>
      <c r="AN1319" s="5">
        <f>COUNTIFS($B:$B,$B1319,$AG:$AG,AN$1)</f>
        <v>0</v>
      </c>
      <c r="AO1319" s="5">
        <f>COUNTIFS($B:$B,$B1319,$AG:$AG,AO$1)</f>
        <v>0</v>
      </c>
      <c r="AP1319" s="5">
        <f>COUNTIFS($B:$B,$B1319,$AG:$AG,AP$1)</f>
        <v>0</v>
      </c>
      <c r="AQ1319" s="5">
        <f>COUNTIFS($B:$B,$B1319,$AG:$AG,AQ$1)</f>
        <v>0</v>
      </c>
      <c r="AR1319" s="5">
        <f>COUNTIFS($B:$B,$B1319,$AG:$AG,AR$1)</f>
        <v>0</v>
      </c>
      <c r="AS1319" s="5">
        <f>COUNTIFS($B:$B,$B1319,$AG:$AG,AS$1)</f>
        <v>0</v>
      </c>
      <c r="AT1319" s="5">
        <f>COUNTIFS($B:$B,$B1319,$AG:$AG,AT$1)</f>
        <v>1</v>
      </c>
      <c r="AU1319" s="5">
        <f>COUNTIFS($B:$B,$B1319,$AG:$AG,AU$1)</f>
        <v>0</v>
      </c>
    </row>
    <row r="1320" spans="1:47" ht="15" customHeight="1" x14ac:dyDescent="0.35">
      <c r="A1320" s="3">
        <f>IF(B1319=B1320,A1319,A1319+1)</f>
        <v>450</v>
      </c>
      <c r="B1320" s="3" t="s">
        <v>3988</v>
      </c>
      <c r="C1320" s="3" t="s">
        <v>3987</v>
      </c>
      <c r="D1320" s="3" t="s">
        <v>3044</v>
      </c>
      <c r="E1320" s="3" t="s">
        <v>3043</v>
      </c>
      <c r="F1320" s="4" t="s">
        <v>7</v>
      </c>
      <c r="G1320" s="4" t="s">
        <v>8</v>
      </c>
      <c r="H1320" s="4" t="s">
        <v>7</v>
      </c>
      <c r="I1320" s="3">
        <v>1</v>
      </c>
      <c r="J1320" s="3" t="s">
        <v>69</v>
      </c>
      <c r="K1320" s="3" t="s">
        <v>3065</v>
      </c>
      <c r="L1320" s="3" t="s">
        <v>36</v>
      </c>
      <c r="M1320" s="3" t="s">
        <v>3989</v>
      </c>
      <c r="N1320" s="3" t="s">
        <v>173</v>
      </c>
      <c r="P1320" s="3" t="s">
        <v>669</v>
      </c>
      <c r="Q1320" s="3" t="s">
        <v>1475</v>
      </c>
      <c r="R1320" s="3" t="s">
        <v>2434</v>
      </c>
      <c r="S1320" s="2" t="str">
        <f>IF(P1320="심사불필요","-",VLOOKUP(K1320,'[1]자격증 backdata'!A:G,7,0))</f>
        <v>-</v>
      </c>
      <c r="T1320" s="2" t="str">
        <f>IF(S1320="-","-",IF(COUNTIFS(B:B,B1320,S:S,"필수")&gt;0,"자격요건충족","확인필요"))</f>
        <v>-</v>
      </c>
      <c r="U1320" s="2"/>
      <c r="W1320" s="2">
        <f>IF(Q1320="4급","심사불필요",VLOOKUP(K1320,'[1]자격증 backdata'!A:B,2,0))</f>
        <v>0</v>
      </c>
      <c r="X1320" s="3">
        <f>IF(R1320="A", MIN(20, SUMIFS(W:W, B:B, B1320, R:R, "A")),IF(R1320="B", MIN(30, SUMIFS(W:W, B:B, B1320, R:R, "B")),"비해당분야"))</f>
        <v>4</v>
      </c>
      <c r="Y1320" s="3" t="str">
        <f>IF(R1320="C",MIN(30,IF(COUNTIFS(B:B,B1320,W:W,"가1")=1,25,IF(COUNTIFS(B:B,B1320,W:W,"가1")&gt;=2,30,0))+IF(COUNTIFS(B:B,B1320,W:W,"나1")&gt;=4,30,IF(COUNTIFS(B:B,B1320,W:W,"나1")=3,26,IF(COUNTIFS(B:B,B1320,W:W,"나1")=2,22,IF(COUNTIFS(B:B,B1320,W:W,"나1")=1,18,0)))))+MIN(30,IF(COUNTIFS(B:B,B1320,W:W,"가2")=1,25,IF(COUNTIFS(B:B,B1320,W:W,"가2")&gt;=2,30,0))+IF(COUNTIFS(B:B,B1320,W:W,"나2")=3,30,IF(COUNTIFS(B:B,B1320,W:W,"나2")=2,25,IF(COUNTIFS(B:B,B1320,W:W,"나2")=1,20,0)))),"비해당분야")</f>
        <v>비해당분야</v>
      </c>
      <c r="Z1320" s="3" t="str">
        <f>IF(R1320="C",VLOOKUP(K1320,'[1]자격증 backdata'!A:F,6,0),"비해당분야")</f>
        <v>비해당분야</v>
      </c>
      <c r="AA1320" s="3" t="str">
        <f>IF(R1320="C",SUMIF(B:B,B1320,Z:Z),"비해당분야")</f>
        <v>비해당분야</v>
      </c>
      <c r="AB1320" s="3" t="str">
        <f>IF(R1320="C",SUM(Y1320,AA1320),"비해당분야")</f>
        <v>비해당분야</v>
      </c>
      <c r="AC1320" s="3">
        <f>IF(R1320="C",AB1320,X1320)</f>
        <v>4</v>
      </c>
      <c r="AD1320" s="3">
        <f>VLOOKUP(K1320,'[1]자격증 backdata'!A:D,4,0)</f>
        <v>5</v>
      </c>
      <c r="AE1320" s="3">
        <f>IF(_xlfn.MAXIFS(AD:AD,B:B,B1320)&gt;10,10,_xlfn.MAXIFS(AD:AD,B:B,B1320))</f>
        <v>5</v>
      </c>
      <c r="AG1320" s="2">
        <f>VLOOKUP(K1320,'[1]자격증 backdata'!A:C,3,0)</f>
        <v>0</v>
      </c>
      <c r="AH1320" s="2">
        <f>COUNTIFS($B:$B,$B1320,$AG:$AG,AH$1)</f>
        <v>0</v>
      </c>
      <c r="AI1320" s="2">
        <f>COUNTIFS($B:$B,$B1320,$AG:$AG,AI$1)</f>
        <v>0</v>
      </c>
      <c r="AJ1320" s="2">
        <f>COUNTIFS($B:$B,$B1320,$AG:$AG,AJ$1)</f>
        <v>0</v>
      </c>
      <c r="AK1320" s="2">
        <f>COUNTIFS($B:$B,$B1320,$AG:$AG,AK$1)</f>
        <v>0</v>
      </c>
      <c r="AL1320" s="2">
        <f>COUNTIFS($B:$B,$B1320,$AG:$AG,AL$1)</f>
        <v>0</v>
      </c>
      <c r="AM1320" s="2">
        <f>COUNTIFS($B:$B,$B1320,$AG:$AG,AM$1)</f>
        <v>0</v>
      </c>
      <c r="AN1320" s="2">
        <f>COUNTIFS($B:$B,$B1320,$AG:$AG,AN$1)</f>
        <v>0</v>
      </c>
      <c r="AO1320" s="2">
        <f>COUNTIFS($B:$B,$B1320,$AG:$AG,AO$1)</f>
        <v>0</v>
      </c>
      <c r="AP1320" s="2">
        <f>COUNTIFS($B:$B,$B1320,$AG:$AG,AP$1)</f>
        <v>0</v>
      </c>
      <c r="AQ1320" s="2">
        <f>COUNTIFS($B:$B,$B1320,$AG:$AG,AQ$1)</f>
        <v>0</v>
      </c>
      <c r="AR1320" s="2">
        <f>COUNTIFS($B:$B,$B1320,$AG:$AG,AR$1)</f>
        <v>0</v>
      </c>
      <c r="AS1320" s="2">
        <f>COUNTIFS($B:$B,$B1320,$AG:$AG,AS$1)</f>
        <v>0</v>
      </c>
      <c r="AT1320" s="2">
        <f>COUNTIFS($B:$B,$B1320,$AG:$AG,AT$1)</f>
        <v>1</v>
      </c>
      <c r="AU1320" s="2">
        <f>COUNTIFS($B:$B,$B1320,$AG:$AG,AU$1)</f>
        <v>0</v>
      </c>
    </row>
    <row r="1321" spans="1:47" ht="15" customHeight="1" x14ac:dyDescent="0.35">
      <c r="A1321" s="7">
        <f>IF(B1320=B1321,A1320,A1320+1)</f>
        <v>450</v>
      </c>
      <c r="B1321" s="7" t="s">
        <v>3988</v>
      </c>
      <c r="C1321" s="7" t="s">
        <v>3987</v>
      </c>
      <c r="D1321" s="7" t="s">
        <v>3044</v>
      </c>
      <c r="E1321" s="7" t="s">
        <v>3043</v>
      </c>
      <c r="F1321" s="4" t="s">
        <v>7</v>
      </c>
      <c r="G1321" s="4" t="s">
        <v>8</v>
      </c>
      <c r="H1321" s="4" t="s">
        <v>7</v>
      </c>
      <c r="I1321" s="3">
        <v>2</v>
      </c>
      <c r="J1321" s="3" t="s">
        <v>106</v>
      </c>
      <c r="K1321" s="3" t="s">
        <v>3057</v>
      </c>
      <c r="L1321" s="3" t="s">
        <v>55</v>
      </c>
      <c r="M1321" s="3" t="s">
        <v>3986</v>
      </c>
      <c r="N1321" s="3" t="s">
        <v>3287</v>
      </c>
      <c r="P1321" s="3" t="s">
        <v>669</v>
      </c>
      <c r="Q1321" s="3" t="s">
        <v>1475</v>
      </c>
      <c r="R1321" s="3" t="s">
        <v>2434</v>
      </c>
      <c r="S1321" s="2" t="str">
        <f>IF(P1321="심사불필요","-",VLOOKUP(K1321,'[1]자격증 backdata'!A:G,7,0))</f>
        <v>-</v>
      </c>
      <c r="T1321" s="2" t="str">
        <f>IF(S1321="-","-",IF(COUNTIFS(B:B,B1321,S:S,"필수")&gt;0,"자격요건충족","확인필요"))</f>
        <v>-</v>
      </c>
      <c r="U1321" s="2"/>
      <c r="W1321" s="2">
        <f>IF(Q1321="4급","심사불필요",VLOOKUP(K1321,'[1]자격증 backdata'!A:B,2,0))</f>
        <v>4</v>
      </c>
      <c r="X1321" s="3">
        <f>IF(R1321="A", MIN(20, SUMIFS(W:W, B:B, B1321, R:R, "A")),IF(R1321="B", MIN(30, SUMIFS(W:W, B:B, B1321, R:R, "B")),"비해당분야"))</f>
        <v>4</v>
      </c>
      <c r="Y1321" s="3" t="str">
        <f>IF(R1321="C",MIN(30,IF(COUNTIFS(B:B,B1321,W:W,"가1")=1,25,IF(COUNTIFS(B:B,B1321,W:W,"가1")&gt;=2,30,0))+IF(COUNTIFS(B:B,B1321,W:W,"나1")&gt;=4,30,IF(COUNTIFS(B:B,B1321,W:W,"나1")=3,26,IF(COUNTIFS(B:B,B1321,W:W,"나1")=2,22,IF(COUNTIFS(B:B,B1321,W:W,"나1")=1,18,0)))))+MIN(30,IF(COUNTIFS(B:B,B1321,W:W,"가2")=1,25,IF(COUNTIFS(B:B,B1321,W:W,"가2")&gt;=2,30,0))+IF(COUNTIFS(B:B,B1321,W:W,"나2")=3,30,IF(COUNTIFS(B:B,B1321,W:W,"나2")=2,25,IF(COUNTIFS(B:B,B1321,W:W,"나2")=1,20,0)))),"비해당분야")</f>
        <v>비해당분야</v>
      </c>
      <c r="Z1321" s="3" t="str">
        <f>IF(R1321="C",VLOOKUP(K1321,'[1]자격증 backdata'!A:F,6,0),"비해당분야")</f>
        <v>비해당분야</v>
      </c>
      <c r="AA1321" s="3" t="str">
        <f>IF(R1321="C",SUMIF(B:B,B1321,Z:Z),"비해당분야")</f>
        <v>비해당분야</v>
      </c>
      <c r="AB1321" s="3" t="str">
        <f>IF(R1321="C",SUM(Y1321,AA1321),"비해당분야")</f>
        <v>비해당분야</v>
      </c>
      <c r="AC1321" s="3">
        <f>IF(R1321="C",AB1321,X1321)</f>
        <v>4</v>
      </c>
      <c r="AD1321" s="3">
        <f>VLOOKUP(K1321,'[1]자격증 backdata'!A:D,4,0)</f>
        <v>0</v>
      </c>
      <c r="AE1321" s="3">
        <f>IF(_xlfn.MAXIFS(AD:AD,B:B,B1321)&gt;10,10,_xlfn.MAXIFS(AD:AD,B:B,B1321))</f>
        <v>5</v>
      </c>
      <c r="AG1321" s="2" t="str">
        <f>VLOOKUP(K1321,'[1]자격증 backdata'!A:C,3,0)</f>
        <v>M</v>
      </c>
      <c r="AH1321" s="2">
        <f>COUNTIFS($B:$B,$B1321,$AG:$AG,AH$1)</f>
        <v>0</v>
      </c>
      <c r="AI1321" s="2">
        <f>COUNTIFS($B:$B,$B1321,$AG:$AG,AI$1)</f>
        <v>0</v>
      </c>
      <c r="AJ1321" s="2">
        <f>COUNTIFS($B:$B,$B1321,$AG:$AG,AJ$1)</f>
        <v>0</v>
      </c>
      <c r="AK1321" s="2">
        <f>COUNTIFS($B:$B,$B1321,$AG:$AG,AK$1)</f>
        <v>0</v>
      </c>
      <c r="AL1321" s="2">
        <f>COUNTIFS($B:$B,$B1321,$AG:$AG,AL$1)</f>
        <v>0</v>
      </c>
      <c r="AM1321" s="2">
        <f>COUNTIFS($B:$B,$B1321,$AG:$AG,AM$1)</f>
        <v>0</v>
      </c>
      <c r="AN1321" s="2">
        <f>COUNTIFS($B:$B,$B1321,$AG:$AG,AN$1)</f>
        <v>0</v>
      </c>
      <c r="AO1321" s="2">
        <f>COUNTIFS($B:$B,$B1321,$AG:$AG,AO$1)</f>
        <v>0</v>
      </c>
      <c r="AP1321" s="2">
        <f>COUNTIFS($B:$B,$B1321,$AG:$AG,AP$1)</f>
        <v>0</v>
      </c>
      <c r="AQ1321" s="2">
        <f>COUNTIFS($B:$B,$B1321,$AG:$AG,AQ$1)</f>
        <v>0</v>
      </c>
      <c r="AR1321" s="2">
        <f>COUNTIFS($B:$B,$B1321,$AG:$AG,AR$1)</f>
        <v>0</v>
      </c>
      <c r="AS1321" s="2">
        <f>COUNTIFS($B:$B,$B1321,$AG:$AG,AS$1)</f>
        <v>0</v>
      </c>
      <c r="AT1321" s="2">
        <f>COUNTIFS($B:$B,$B1321,$AG:$AG,AT$1)</f>
        <v>1</v>
      </c>
      <c r="AU1321" s="2">
        <f>COUNTIFS($B:$B,$B1321,$AG:$AG,AU$1)</f>
        <v>0</v>
      </c>
    </row>
    <row r="1322" spans="1:47" ht="15" customHeight="1" x14ac:dyDescent="0.35">
      <c r="A1322" s="4">
        <f>IF(B1321=B1322,A1321,A1321+1)</f>
        <v>451</v>
      </c>
      <c r="B1322" s="4" t="s">
        <v>3984</v>
      </c>
      <c r="C1322" s="4" t="s">
        <v>3983</v>
      </c>
      <c r="D1322" s="4" t="s">
        <v>3044</v>
      </c>
      <c r="E1322" s="4" t="s">
        <v>3043</v>
      </c>
      <c r="F1322" s="4" t="s">
        <v>7</v>
      </c>
      <c r="G1322" s="4" t="s">
        <v>8</v>
      </c>
      <c r="H1322" s="4" t="s">
        <v>7</v>
      </c>
      <c r="I1322" s="4">
        <v>1</v>
      </c>
      <c r="J1322" s="4" t="s">
        <v>106</v>
      </c>
      <c r="K1322" s="4" t="s">
        <v>3057</v>
      </c>
      <c r="L1322" s="4" t="s">
        <v>55</v>
      </c>
      <c r="M1322" s="4" t="s">
        <v>3985</v>
      </c>
      <c r="N1322" s="4" t="s">
        <v>3143</v>
      </c>
      <c r="P1322" s="4" t="s">
        <v>669</v>
      </c>
      <c r="Q1322" s="4" t="s">
        <v>1475</v>
      </c>
      <c r="R1322" s="4" t="s">
        <v>2434</v>
      </c>
      <c r="S1322" s="5" t="str">
        <f>IF(P1322="심사불필요","-",VLOOKUP(K1322,'[1]자격증 backdata'!A:G,7,0))</f>
        <v>-</v>
      </c>
      <c r="T1322" s="5" t="str">
        <f>IF(S1322="-","-",IF(COUNTIFS(B:B,B1322,S:S,"필수")&gt;0,"자격요건충족","확인필요"))</f>
        <v>-</v>
      </c>
      <c r="U1322" s="5"/>
      <c r="W1322" s="5">
        <f>IF(Q1322="4급","심사불필요",VLOOKUP(K1322,'[1]자격증 backdata'!A:B,2,0))</f>
        <v>4</v>
      </c>
      <c r="X1322" s="4">
        <f>IF(R1322="A", MIN(20, SUMIFS(W:W, B:B, B1322, R:R, "A")),IF(R1322="B", MIN(30, SUMIFS(W:W, B:B, B1322, R:R, "B")),"비해당분야"))</f>
        <v>6</v>
      </c>
      <c r="Y1322" s="4" t="str">
        <f>IF(R1322="C",MIN(30,IF(COUNTIFS(B:B,B1322,W:W,"가1")=1,25,IF(COUNTIFS(B:B,B1322,W:W,"가1")&gt;=2,30,0))+IF(COUNTIFS(B:B,B1322,W:W,"나1")&gt;=4,30,IF(COUNTIFS(B:B,B1322,W:W,"나1")=3,26,IF(COUNTIFS(B:B,B1322,W:W,"나1")=2,22,IF(COUNTIFS(B:B,B1322,W:W,"나1")=1,18,0)))))+MIN(30,IF(COUNTIFS(B:B,B1322,W:W,"가2")=1,25,IF(COUNTIFS(B:B,B1322,W:W,"가2")&gt;=2,30,0))+IF(COUNTIFS(B:B,B1322,W:W,"나2")=3,30,IF(COUNTIFS(B:B,B1322,W:W,"나2")=2,25,IF(COUNTIFS(B:B,B1322,W:W,"나2")=1,20,0)))),"비해당분야")</f>
        <v>비해당분야</v>
      </c>
      <c r="Z1322" s="4" t="str">
        <f>IF(R1322="C",VLOOKUP(K1322,'[1]자격증 backdata'!A:F,6,0),"비해당분야")</f>
        <v>비해당분야</v>
      </c>
      <c r="AA1322" s="4" t="str">
        <f>IF(R1322="C",SUMIF(B:B,B1322,Z:Z),"비해당분야")</f>
        <v>비해당분야</v>
      </c>
      <c r="AB1322" s="4" t="str">
        <f>IF(R1322="C",SUM(Y1322,AA1322),"비해당분야")</f>
        <v>비해당분야</v>
      </c>
      <c r="AC1322" s="4">
        <f>IF(R1322="C",AB1322,X1322)</f>
        <v>6</v>
      </c>
      <c r="AD1322" s="4">
        <f>VLOOKUP(K1322,'[1]자격증 backdata'!A:D,4,0)</f>
        <v>0</v>
      </c>
      <c r="AE1322" s="4">
        <f>IF(_xlfn.MAXIFS(AD:AD,B:B,B1322)&gt;10,10,_xlfn.MAXIFS(AD:AD,B:B,B1322))</f>
        <v>0</v>
      </c>
      <c r="AG1322" s="5" t="str">
        <f>VLOOKUP(K1322,'[1]자격증 backdata'!A:C,3,0)</f>
        <v>M</v>
      </c>
      <c r="AH1322" s="5">
        <f>COUNTIFS($B:$B,$B1322,$AG:$AG,AH$1)</f>
        <v>0</v>
      </c>
      <c r="AI1322" s="5">
        <f>COUNTIFS($B:$B,$B1322,$AG:$AG,AI$1)</f>
        <v>0</v>
      </c>
      <c r="AJ1322" s="5">
        <f>COUNTIFS($B:$B,$B1322,$AG:$AG,AJ$1)</f>
        <v>0</v>
      </c>
      <c r="AK1322" s="5">
        <f>COUNTIFS($B:$B,$B1322,$AG:$AG,AK$1)</f>
        <v>0</v>
      </c>
      <c r="AL1322" s="5">
        <f>COUNTIFS($B:$B,$B1322,$AG:$AG,AL$1)</f>
        <v>0</v>
      </c>
      <c r="AM1322" s="5">
        <f>COUNTIFS($B:$B,$B1322,$AG:$AG,AM$1)</f>
        <v>0</v>
      </c>
      <c r="AN1322" s="5">
        <f>COUNTIFS($B:$B,$B1322,$AG:$AG,AN$1)</f>
        <v>0</v>
      </c>
      <c r="AO1322" s="5">
        <f>COUNTIFS($B:$B,$B1322,$AG:$AG,AO$1)</f>
        <v>0</v>
      </c>
      <c r="AP1322" s="5">
        <f>COUNTIFS($B:$B,$B1322,$AG:$AG,AP$1)</f>
        <v>0</v>
      </c>
      <c r="AQ1322" s="5">
        <f>COUNTIFS($B:$B,$B1322,$AG:$AG,AQ$1)</f>
        <v>1</v>
      </c>
      <c r="AR1322" s="5">
        <f>COUNTIFS($B:$B,$B1322,$AG:$AG,AR$1)</f>
        <v>0</v>
      </c>
      <c r="AS1322" s="5">
        <f>COUNTIFS($B:$B,$B1322,$AG:$AG,AS$1)</f>
        <v>0</v>
      </c>
      <c r="AT1322" s="5">
        <f>COUNTIFS($B:$B,$B1322,$AG:$AG,AT$1)</f>
        <v>1</v>
      </c>
      <c r="AU1322" s="5">
        <f>COUNTIFS($B:$B,$B1322,$AG:$AG,AU$1)</f>
        <v>0</v>
      </c>
    </row>
    <row r="1323" spans="1:47" ht="15" customHeight="1" x14ac:dyDescent="0.35">
      <c r="A1323" s="6">
        <f>IF(B1322=B1323,A1322,A1322+1)</f>
        <v>451</v>
      </c>
      <c r="B1323" s="6" t="s">
        <v>3984</v>
      </c>
      <c r="C1323" s="6" t="s">
        <v>3983</v>
      </c>
      <c r="D1323" s="6" t="s">
        <v>3044</v>
      </c>
      <c r="E1323" s="6" t="s">
        <v>3043</v>
      </c>
      <c r="F1323" s="4" t="s">
        <v>7</v>
      </c>
      <c r="G1323" s="4" t="s">
        <v>8</v>
      </c>
      <c r="H1323" s="4" t="s">
        <v>7</v>
      </c>
      <c r="I1323" s="4">
        <v>2</v>
      </c>
      <c r="J1323" s="4" t="s">
        <v>256</v>
      </c>
      <c r="K1323" s="4" t="s">
        <v>3690</v>
      </c>
      <c r="L1323" s="4" t="s">
        <v>254</v>
      </c>
      <c r="M1323" s="4" t="s">
        <v>3982</v>
      </c>
      <c r="N1323" s="4" t="s">
        <v>3981</v>
      </c>
      <c r="P1323" s="4" t="s">
        <v>669</v>
      </c>
      <c r="Q1323" s="4" t="s">
        <v>1475</v>
      </c>
      <c r="R1323" s="4" t="s">
        <v>2434</v>
      </c>
      <c r="S1323" s="5" t="str">
        <f>IF(P1323="심사불필요","-",VLOOKUP(K1323,'[1]자격증 backdata'!A:G,7,0))</f>
        <v>-</v>
      </c>
      <c r="T1323" s="5" t="str">
        <f>IF(S1323="-","-",IF(COUNTIFS(B:B,B1323,S:S,"필수")&gt;0,"자격요건충족","확인필요"))</f>
        <v>-</v>
      </c>
      <c r="U1323" s="5"/>
      <c r="W1323" s="5">
        <f>IF(Q1323="4급","심사불필요",VLOOKUP(K1323,'[1]자격증 backdata'!A:B,2,0))</f>
        <v>2</v>
      </c>
      <c r="X1323" s="4">
        <f>IF(R1323="A", MIN(20, SUMIFS(W:W, B:B, B1323, R:R, "A")),IF(R1323="B", MIN(30, SUMIFS(W:W, B:B, B1323, R:R, "B")),"비해당분야"))</f>
        <v>6</v>
      </c>
      <c r="Y1323" s="4" t="str">
        <f>IF(R1323="C",MIN(30,IF(COUNTIFS(B:B,B1323,W:W,"가1")=1,25,IF(COUNTIFS(B:B,B1323,W:W,"가1")&gt;=2,30,0))+IF(COUNTIFS(B:B,B1323,W:W,"나1")&gt;=4,30,IF(COUNTIFS(B:B,B1323,W:W,"나1")=3,26,IF(COUNTIFS(B:B,B1323,W:W,"나1")=2,22,IF(COUNTIFS(B:B,B1323,W:W,"나1")=1,18,0)))))+MIN(30,IF(COUNTIFS(B:B,B1323,W:W,"가2")=1,25,IF(COUNTIFS(B:B,B1323,W:W,"가2")&gt;=2,30,0))+IF(COUNTIFS(B:B,B1323,W:W,"나2")=3,30,IF(COUNTIFS(B:B,B1323,W:W,"나2")=2,25,IF(COUNTIFS(B:B,B1323,W:W,"나2")=1,20,0)))),"비해당분야")</f>
        <v>비해당분야</v>
      </c>
      <c r="Z1323" s="4" t="str">
        <f>IF(R1323="C",VLOOKUP(K1323,'[1]자격증 backdata'!A:F,6,0),"비해당분야")</f>
        <v>비해당분야</v>
      </c>
      <c r="AA1323" s="4" t="str">
        <f>IF(R1323="C",SUMIF(B:B,B1323,Z:Z),"비해당분야")</f>
        <v>비해당분야</v>
      </c>
      <c r="AB1323" s="4" t="str">
        <f>IF(R1323="C",SUM(Y1323,AA1323),"비해당분야")</f>
        <v>비해당분야</v>
      </c>
      <c r="AC1323" s="4">
        <f>IF(R1323="C",AB1323,X1323)</f>
        <v>6</v>
      </c>
      <c r="AD1323" s="4">
        <f>VLOOKUP(K1323,'[1]자격증 backdata'!A:D,4,0)</f>
        <v>0</v>
      </c>
      <c r="AE1323" s="4">
        <f>IF(_xlfn.MAXIFS(AD:AD,B:B,B1323)&gt;10,10,_xlfn.MAXIFS(AD:AD,B:B,B1323))</f>
        <v>0</v>
      </c>
      <c r="AG1323" s="5" t="str">
        <f>VLOOKUP(K1323,'[1]자격증 backdata'!A:C,3,0)</f>
        <v>J</v>
      </c>
      <c r="AH1323" s="5">
        <f>COUNTIFS($B:$B,$B1323,$AG:$AG,AH$1)</f>
        <v>0</v>
      </c>
      <c r="AI1323" s="5">
        <f>COUNTIFS($B:$B,$B1323,$AG:$AG,AI$1)</f>
        <v>0</v>
      </c>
      <c r="AJ1323" s="5">
        <f>COUNTIFS($B:$B,$B1323,$AG:$AG,AJ$1)</f>
        <v>0</v>
      </c>
      <c r="AK1323" s="5">
        <f>COUNTIFS($B:$B,$B1323,$AG:$AG,AK$1)</f>
        <v>0</v>
      </c>
      <c r="AL1323" s="5">
        <f>COUNTIFS($B:$B,$B1323,$AG:$AG,AL$1)</f>
        <v>0</v>
      </c>
      <c r="AM1323" s="5">
        <f>COUNTIFS($B:$B,$B1323,$AG:$AG,AM$1)</f>
        <v>0</v>
      </c>
      <c r="AN1323" s="5">
        <f>COUNTIFS($B:$B,$B1323,$AG:$AG,AN$1)</f>
        <v>0</v>
      </c>
      <c r="AO1323" s="5">
        <f>COUNTIFS($B:$B,$B1323,$AG:$AG,AO$1)</f>
        <v>0</v>
      </c>
      <c r="AP1323" s="5">
        <f>COUNTIFS($B:$B,$B1323,$AG:$AG,AP$1)</f>
        <v>0</v>
      </c>
      <c r="AQ1323" s="5">
        <f>COUNTIFS($B:$B,$B1323,$AG:$AG,AQ$1)</f>
        <v>1</v>
      </c>
      <c r="AR1323" s="5">
        <f>COUNTIFS($B:$B,$B1323,$AG:$AG,AR$1)</f>
        <v>0</v>
      </c>
      <c r="AS1323" s="5">
        <f>COUNTIFS($B:$B,$B1323,$AG:$AG,AS$1)</f>
        <v>0</v>
      </c>
      <c r="AT1323" s="5">
        <f>COUNTIFS($B:$B,$B1323,$AG:$AG,AT$1)</f>
        <v>1</v>
      </c>
      <c r="AU1323" s="5">
        <f>COUNTIFS($B:$B,$B1323,$AG:$AG,AU$1)</f>
        <v>0</v>
      </c>
    </row>
    <row r="1324" spans="1:47" ht="15" customHeight="1" x14ac:dyDescent="0.35">
      <c r="A1324" s="3">
        <f>IF(B1323=B1324,A1323,A1323+1)</f>
        <v>452</v>
      </c>
      <c r="B1324" s="3" t="s">
        <v>3978</v>
      </c>
      <c r="C1324" s="3" t="s">
        <v>3977</v>
      </c>
      <c r="D1324" s="3" t="s">
        <v>3044</v>
      </c>
      <c r="E1324" s="3" t="s">
        <v>3043</v>
      </c>
      <c r="F1324" s="4" t="s">
        <v>7</v>
      </c>
      <c r="G1324" s="4" t="s">
        <v>8</v>
      </c>
      <c r="H1324" s="4" t="s">
        <v>7</v>
      </c>
      <c r="I1324" s="3">
        <v>1</v>
      </c>
      <c r="J1324" s="3" t="s">
        <v>69</v>
      </c>
      <c r="K1324" s="3" t="s">
        <v>3065</v>
      </c>
      <c r="L1324" s="3" t="s">
        <v>36</v>
      </c>
      <c r="M1324" s="3" t="s">
        <v>3980</v>
      </c>
      <c r="N1324" s="3" t="s">
        <v>2663</v>
      </c>
      <c r="P1324" s="3" t="s">
        <v>669</v>
      </c>
      <c r="Q1324" s="3" t="s">
        <v>1475</v>
      </c>
      <c r="R1324" s="3" t="s">
        <v>2434</v>
      </c>
      <c r="S1324" s="2" t="str">
        <f>IF(P1324="심사불필요","-",VLOOKUP(K1324,'[1]자격증 backdata'!A:G,7,0))</f>
        <v>-</v>
      </c>
      <c r="T1324" s="2" t="str">
        <f>IF(S1324="-","-",IF(COUNTIFS(B:B,B1324,S:S,"필수")&gt;0,"자격요건충족","확인필요"))</f>
        <v>-</v>
      </c>
      <c r="U1324" s="2"/>
      <c r="W1324" s="2">
        <f>IF(Q1324="4급","심사불필요",VLOOKUP(K1324,'[1]자격증 backdata'!A:B,2,0))</f>
        <v>0</v>
      </c>
      <c r="X1324" s="3">
        <f>IF(R1324="A", MIN(20, SUMIFS(W:W, B:B, B1324, R:R, "A")),IF(R1324="B", MIN(30, SUMIFS(W:W, B:B, B1324, R:R, "B")),"비해당분야"))</f>
        <v>6</v>
      </c>
      <c r="Y1324" s="3" t="str">
        <f>IF(R1324="C",MIN(30,IF(COUNTIFS(B:B,B1324,W:W,"가1")=1,25,IF(COUNTIFS(B:B,B1324,W:W,"가1")&gt;=2,30,0))+IF(COUNTIFS(B:B,B1324,W:W,"나1")&gt;=4,30,IF(COUNTIFS(B:B,B1324,W:W,"나1")=3,26,IF(COUNTIFS(B:B,B1324,W:W,"나1")=2,22,IF(COUNTIFS(B:B,B1324,W:W,"나1")=1,18,0)))))+MIN(30,IF(COUNTIFS(B:B,B1324,W:W,"가2")=1,25,IF(COUNTIFS(B:B,B1324,W:W,"가2")&gt;=2,30,0))+IF(COUNTIFS(B:B,B1324,W:W,"나2")=3,30,IF(COUNTIFS(B:B,B1324,W:W,"나2")=2,25,IF(COUNTIFS(B:B,B1324,W:W,"나2")=1,20,0)))),"비해당분야")</f>
        <v>비해당분야</v>
      </c>
      <c r="Z1324" s="3" t="str">
        <f>IF(R1324="C",VLOOKUP(K1324,'[1]자격증 backdata'!A:F,6,0),"비해당분야")</f>
        <v>비해당분야</v>
      </c>
      <c r="AA1324" s="3" t="str">
        <f>IF(R1324="C",SUMIF(B:B,B1324,Z:Z),"비해당분야")</f>
        <v>비해당분야</v>
      </c>
      <c r="AB1324" s="3" t="str">
        <f>IF(R1324="C",SUM(Y1324,AA1324),"비해당분야")</f>
        <v>비해당분야</v>
      </c>
      <c r="AC1324" s="3">
        <f>IF(R1324="C",AB1324,X1324)</f>
        <v>6</v>
      </c>
      <c r="AD1324" s="3">
        <f>VLOOKUP(K1324,'[1]자격증 backdata'!A:D,4,0)</f>
        <v>5</v>
      </c>
      <c r="AE1324" s="3">
        <f>IF(_xlfn.MAXIFS(AD:AD,B:B,B1324)&gt;10,10,_xlfn.MAXIFS(AD:AD,B:B,B1324))</f>
        <v>5</v>
      </c>
      <c r="AG1324" s="2">
        <f>VLOOKUP(K1324,'[1]자격증 backdata'!A:C,3,0)</f>
        <v>0</v>
      </c>
      <c r="AH1324" s="2">
        <f>COUNTIFS($B:$B,$B1324,$AG:$AG,AH$1)</f>
        <v>0</v>
      </c>
      <c r="AI1324" s="2">
        <f>COUNTIFS($B:$B,$B1324,$AG:$AG,AI$1)</f>
        <v>0</v>
      </c>
      <c r="AJ1324" s="2">
        <f>COUNTIFS($B:$B,$B1324,$AG:$AG,AJ$1)</f>
        <v>0</v>
      </c>
      <c r="AK1324" s="2">
        <f>COUNTIFS($B:$B,$B1324,$AG:$AG,AK$1)</f>
        <v>0</v>
      </c>
      <c r="AL1324" s="2">
        <f>COUNTIFS($B:$B,$B1324,$AG:$AG,AL$1)</f>
        <v>0</v>
      </c>
      <c r="AM1324" s="2">
        <f>COUNTIFS($B:$B,$B1324,$AG:$AG,AM$1)</f>
        <v>0</v>
      </c>
      <c r="AN1324" s="2">
        <f>COUNTIFS($B:$B,$B1324,$AG:$AG,AN$1)</f>
        <v>0</v>
      </c>
      <c r="AO1324" s="2">
        <f>COUNTIFS($B:$B,$B1324,$AG:$AG,AO$1)</f>
        <v>0</v>
      </c>
      <c r="AP1324" s="2">
        <f>COUNTIFS($B:$B,$B1324,$AG:$AG,AP$1)</f>
        <v>0</v>
      </c>
      <c r="AQ1324" s="2">
        <f>COUNTIFS($B:$B,$B1324,$AG:$AG,AQ$1)</f>
        <v>0</v>
      </c>
      <c r="AR1324" s="2">
        <f>COUNTIFS($B:$B,$B1324,$AG:$AG,AR$1)</f>
        <v>0</v>
      </c>
      <c r="AS1324" s="2">
        <f>COUNTIFS($B:$B,$B1324,$AG:$AG,AS$1)</f>
        <v>0</v>
      </c>
      <c r="AT1324" s="2">
        <f>COUNTIFS($B:$B,$B1324,$AG:$AG,AT$1)</f>
        <v>1</v>
      </c>
      <c r="AU1324" s="2">
        <f>COUNTIFS($B:$B,$B1324,$AG:$AG,AU$1)</f>
        <v>0</v>
      </c>
    </row>
    <row r="1325" spans="1:47" ht="15" customHeight="1" x14ac:dyDescent="0.35">
      <c r="A1325" s="7">
        <f>IF(B1324=B1325,A1324,A1324+1)</f>
        <v>452</v>
      </c>
      <c r="B1325" s="7" t="s">
        <v>3978</v>
      </c>
      <c r="C1325" s="7" t="s">
        <v>3977</v>
      </c>
      <c r="D1325" s="7" t="s">
        <v>3044</v>
      </c>
      <c r="E1325" s="7" t="s">
        <v>3043</v>
      </c>
      <c r="F1325" s="4" t="s">
        <v>7</v>
      </c>
      <c r="G1325" s="4" t="s">
        <v>8</v>
      </c>
      <c r="H1325" s="4" t="s">
        <v>7</v>
      </c>
      <c r="I1325" s="3">
        <v>2</v>
      </c>
      <c r="J1325" s="3" t="s">
        <v>106</v>
      </c>
      <c r="K1325" s="3" t="s">
        <v>3057</v>
      </c>
      <c r="L1325" s="3" t="s">
        <v>55</v>
      </c>
      <c r="M1325" s="3" t="s">
        <v>3979</v>
      </c>
      <c r="N1325" s="3" t="s">
        <v>1661</v>
      </c>
      <c r="P1325" s="3" t="s">
        <v>669</v>
      </c>
      <c r="Q1325" s="3" t="s">
        <v>1475</v>
      </c>
      <c r="R1325" s="3" t="s">
        <v>2434</v>
      </c>
      <c r="S1325" s="2" t="str">
        <f>IF(P1325="심사불필요","-",VLOOKUP(K1325,'[1]자격증 backdata'!A:G,7,0))</f>
        <v>-</v>
      </c>
      <c r="T1325" s="2" t="str">
        <f>IF(S1325="-","-",IF(COUNTIFS(B:B,B1325,S:S,"필수")&gt;0,"자격요건충족","확인필요"))</f>
        <v>-</v>
      </c>
      <c r="U1325" s="2"/>
      <c r="W1325" s="2">
        <f>IF(Q1325="4급","심사불필요",VLOOKUP(K1325,'[1]자격증 backdata'!A:B,2,0))</f>
        <v>4</v>
      </c>
      <c r="X1325" s="3">
        <f>IF(R1325="A", MIN(20, SUMIFS(W:W, B:B, B1325, R:R, "A")),IF(R1325="B", MIN(30, SUMIFS(W:W, B:B, B1325, R:R, "B")),"비해당분야"))</f>
        <v>6</v>
      </c>
      <c r="Y1325" s="3" t="str">
        <f>IF(R1325="C",MIN(30,IF(COUNTIFS(B:B,B1325,W:W,"가1")=1,25,IF(COUNTIFS(B:B,B1325,W:W,"가1")&gt;=2,30,0))+IF(COUNTIFS(B:B,B1325,W:W,"나1")&gt;=4,30,IF(COUNTIFS(B:B,B1325,W:W,"나1")=3,26,IF(COUNTIFS(B:B,B1325,W:W,"나1")=2,22,IF(COUNTIFS(B:B,B1325,W:W,"나1")=1,18,0)))))+MIN(30,IF(COUNTIFS(B:B,B1325,W:W,"가2")=1,25,IF(COUNTIFS(B:B,B1325,W:W,"가2")&gt;=2,30,0))+IF(COUNTIFS(B:B,B1325,W:W,"나2")=3,30,IF(COUNTIFS(B:B,B1325,W:W,"나2")=2,25,IF(COUNTIFS(B:B,B1325,W:W,"나2")=1,20,0)))),"비해당분야")</f>
        <v>비해당분야</v>
      </c>
      <c r="Z1325" s="3" t="str">
        <f>IF(R1325="C",VLOOKUP(K1325,'[1]자격증 backdata'!A:F,6,0),"비해당분야")</f>
        <v>비해당분야</v>
      </c>
      <c r="AA1325" s="3" t="str">
        <f>IF(R1325="C",SUMIF(B:B,B1325,Z:Z),"비해당분야")</f>
        <v>비해당분야</v>
      </c>
      <c r="AB1325" s="3" t="str">
        <f>IF(R1325="C",SUM(Y1325,AA1325),"비해당분야")</f>
        <v>비해당분야</v>
      </c>
      <c r="AC1325" s="3">
        <f>IF(R1325="C",AB1325,X1325)</f>
        <v>6</v>
      </c>
      <c r="AD1325" s="3">
        <f>VLOOKUP(K1325,'[1]자격증 backdata'!A:D,4,0)</f>
        <v>0</v>
      </c>
      <c r="AE1325" s="3">
        <f>IF(_xlfn.MAXIFS(AD:AD,B:B,B1325)&gt;10,10,_xlfn.MAXIFS(AD:AD,B:B,B1325))</f>
        <v>5</v>
      </c>
      <c r="AG1325" s="2" t="str">
        <f>VLOOKUP(K1325,'[1]자격증 backdata'!A:C,3,0)</f>
        <v>M</v>
      </c>
      <c r="AH1325" s="2">
        <f>COUNTIFS($B:$B,$B1325,$AG:$AG,AH$1)</f>
        <v>0</v>
      </c>
      <c r="AI1325" s="2">
        <f>COUNTIFS($B:$B,$B1325,$AG:$AG,AI$1)</f>
        <v>0</v>
      </c>
      <c r="AJ1325" s="2">
        <f>COUNTIFS($B:$B,$B1325,$AG:$AG,AJ$1)</f>
        <v>0</v>
      </c>
      <c r="AK1325" s="2">
        <f>COUNTIFS($B:$B,$B1325,$AG:$AG,AK$1)</f>
        <v>0</v>
      </c>
      <c r="AL1325" s="2">
        <f>COUNTIFS($B:$B,$B1325,$AG:$AG,AL$1)</f>
        <v>0</v>
      </c>
      <c r="AM1325" s="2">
        <f>COUNTIFS($B:$B,$B1325,$AG:$AG,AM$1)</f>
        <v>0</v>
      </c>
      <c r="AN1325" s="2">
        <f>COUNTIFS($B:$B,$B1325,$AG:$AG,AN$1)</f>
        <v>0</v>
      </c>
      <c r="AO1325" s="2">
        <f>COUNTIFS($B:$B,$B1325,$AG:$AG,AO$1)</f>
        <v>0</v>
      </c>
      <c r="AP1325" s="2">
        <f>COUNTIFS($B:$B,$B1325,$AG:$AG,AP$1)</f>
        <v>0</v>
      </c>
      <c r="AQ1325" s="2">
        <f>COUNTIFS($B:$B,$B1325,$AG:$AG,AQ$1)</f>
        <v>0</v>
      </c>
      <c r="AR1325" s="2">
        <f>COUNTIFS($B:$B,$B1325,$AG:$AG,AR$1)</f>
        <v>0</v>
      </c>
      <c r="AS1325" s="2">
        <f>COUNTIFS($B:$B,$B1325,$AG:$AG,AS$1)</f>
        <v>0</v>
      </c>
      <c r="AT1325" s="2">
        <f>COUNTIFS($B:$B,$B1325,$AG:$AG,AT$1)</f>
        <v>1</v>
      </c>
      <c r="AU1325" s="2">
        <f>COUNTIFS($B:$B,$B1325,$AG:$AG,AU$1)</f>
        <v>0</v>
      </c>
    </row>
    <row r="1326" spans="1:47" ht="15" customHeight="1" x14ac:dyDescent="0.35">
      <c r="A1326" s="7">
        <f>IF(B1325=B1326,A1325,A1325+1)</f>
        <v>452</v>
      </c>
      <c r="B1326" s="7" t="s">
        <v>3978</v>
      </c>
      <c r="C1326" s="7" t="s">
        <v>3977</v>
      </c>
      <c r="D1326" s="7" t="s">
        <v>3044</v>
      </c>
      <c r="E1326" s="7" t="s">
        <v>3043</v>
      </c>
      <c r="F1326" s="4" t="s">
        <v>7</v>
      </c>
      <c r="G1326" s="4" t="s">
        <v>8</v>
      </c>
      <c r="H1326" s="4" t="s">
        <v>7</v>
      </c>
      <c r="I1326" s="3">
        <v>3</v>
      </c>
      <c r="J1326" s="3" t="s">
        <v>28</v>
      </c>
      <c r="K1326" s="3" t="s">
        <v>3061</v>
      </c>
      <c r="L1326" s="3" t="s">
        <v>26</v>
      </c>
      <c r="M1326" s="3" t="s">
        <v>3976</v>
      </c>
      <c r="N1326" s="3" t="s">
        <v>1645</v>
      </c>
      <c r="P1326" s="3" t="s">
        <v>669</v>
      </c>
      <c r="Q1326" s="3" t="s">
        <v>1475</v>
      </c>
      <c r="R1326" s="3" t="s">
        <v>2434</v>
      </c>
      <c r="S1326" s="2" t="str">
        <f>IF(P1326="심사불필요","-",VLOOKUP(K1326,'[1]자격증 backdata'!A:G,7,0))</f>
        <v>-</v>
      </c>
      <c r="T1326" s="2" t="str">
        <f>IF(S1326="-","-",IF(COUNTIFS(B:B,B1326,S:S,"필수")&gt;0,"자격요건충족","확인필요"))</f>
        <v>-</v>
      </c>
      <c r="U1326" s="2"/>
      <c r="W1326" s="2">
        <f>IF(Q1326="4급","심사불필요",VLOOKUP(K1326,'[1]자격증 backdata'!A:B,2,0))</f>
        <v>2</v>
      </c>
      <c r="X1326" s="3">
        <f>IF(R1326="A", MIN(20, SUMIFS(W:W, B:B, B1326, R:R, "A")),IF(R1326="B", MIN(30, SUMIFS(W:W, B:B, B1326, R:R, "B")),"비해당분야"))</f>
        <v>6</v>
      </c>
      <c r="Y1326" s="3" t="str">
        <f>IF(R1326="C",MIN(30,IF(COUNTIFS(B:B,B1326,W:W,"가1")=1,25,IF(COUNTIFS(B:B,B1326,W:W,"가1")&gt;=2,30,0))+IF(COUNTIFS(B:B,B1326,W:W,"나1")&gt;=4,30,IF(COUNTIFS(B:B,B1326,W:W,"나1")=3,26,IF(COUNTIFS(B:B,B1326,W:W,"나1")=2,22,IF(COUNTIFS(B:B,B1326,W:W,"나1")=1,18,0)))))+MIN(30,IF(COUNTIFS(B:B,B1326,W:W,"가2")=1,25,IF(COUNTIFS(B:B,B1326,W:W,"가2")&gt;=2,30,0))+IF(COUNTIFS(B:B,B1326,W:W,"나2")=3,30,IF(COUNTIFS(B:B,B1326,W:W,"나2")=2,25,IF(COUNTIFS(B:B,B1326,W:W,"나2")=1,20,0)))),"비해당분야")</f>
        <v>비해당분야</v>
      </c>
      <c r="Z1326" s="3" t="str">
        <f>IF(R1326="C",VLOOKUP(K1326,'[1]자격증 backdata'!A:F,6,0),"비해당분야")</f>
        <v>비해당분야</v>
      </c>
      <c r="AA1326" s="3" t="str">
        <f>IF(R1326="C",SUMIF(B:B,B1326,Z:Z),"비해당분야")</f>
        <v>비해당분야</v>
      </c>
      <c r="AB1326" s="3" t="str">
        <f>IF(R1326="C",SUM(Y1326,AA1326),"비해당분야")</f>
        <v>비해당분야</v>
      </c>
      <c r="AC1326" s="3">
        <f>IF(R1326="C",AB1326,X1326)</f>
        <v>6</v>
      </c>
      <c r="AD1326" s="3">
        <f>VLOOKUP(K1326,'[1]자격증 backdata'!A:D,4,0)</f>
        <v>0</v>
      </c>
      <c r="AE1326" s="3">
        <f>IF(_xlfn.MAXIFS(AD:AD,B:B,B1326)&gt;10,10,_xlfn.MAXIFS(AD:AD,B:B,B1326))</f>
        <v>5</v>
      </c>
      <c r="AG1326" s="2">
        <f>VLOOKUP(K1326,'[1]자격증 backdata'!A:C,3,0)</f>
        <v>0</v>
      </c>
      <c r="AH1326" s="2">
        <f>COUNTIFS($B:$B,$B1326,$AG:$AG,AH$1)</f>
        <v>0</v>
      </c>
      <c r="AI1326" s="2">
        <f>COUNTIFS($B:$B,$B1326,$AG:$AG,AI$1)</f>
        <v>0</v>
      </c>
      <c r="AJ1326" s="2">
        <f>COUNTIFS($B:$B,$B1326,$AG:$AG,AJ$1)</f>
        <v>0</v>
      </c>
      <c r="AK1326" s="2">
        <f>COUNTIFS($B:$B,$B1326,$AG:$AG,AK$1)</f>
        <v>0</v>
      </c>
      <c r="AL1326" s="2">
        <f>COUNTIFS($B:$B,$B1326,$AG:$AG,AL$1)</f>
        <v>0</v>
      </c>
      <c r="AM1326" s="2">
        <f>COUNTIFS($B:$B,$B1326,$AG:$AG,AM$1)</f>
        <v>0</v>
      </c>
      <c r="AN1326" s="2">
        <f>COUNTIFS($B:$B,$B1326,$AG:$AG,AN$1)</f>
        <v>0</v>
      </c>
      <c r="AO1326" s="2">
        <f>COUNTIFS($B:$B,$B1326,$AG:$AG,AO$1)</f>
        <v>0</v>
      </c>
      <c r="AP1326" s="2">
        <f>COUNTIFS($B:$B,$B1326,$AG:$AG,AP$1)</f>
        <v>0</v>
      </c>
      <c r="AQ1326" s="2">
        <f>COUNTIFS($B:$B,$B1326,$AG:$AG,AQ$1)</f>
        <v>0</v>
      </c>
      <c r="AR1326" s="2">
        <f>COUNTIFS($B:$B,$B1326,$AG:$AG,AR$1)</f>
        <v>0</v>
      </c>
      <c r="AS1326" s="2">
        <f>COUNTIFS($B:$B,$B1326,$AG:$AG,AS$1)</f>
        <v>0</v>
      </c>
      <c r="AT1326" s="2">
        <f>COUNTIFS($B:$B,$B1326,$AG:$AG,AT$1)</f>
        <v>1</v>
      </c>
      <c r="AU1326" s="2">
        <f>COUNTIFS($B:$B,$B1326,$AG:$AG,AU$1)</f>
        <v>0</v>
      </c>
    </row>
    <row r="1327" spans="1:47" ht="15" customHeight="1" x14ac:dyDescent="0.35">
      <c r="A1327" s="4">
        <f>IF(B1326=B1327,A1326,A1326+1)</f>
        <v>453</v>
      </c>
      <c r="B1327" s="4" t="s">
        <v>3970</v>
      </c>
      <c r="C1327" s="4" t="s">
        <v>3969</v>
      </c>
      <c r="D1327" s="4" t="s">
        <v>3044</v>
      </c>
      <c r="E1327" s="4" t="s">
        <v>3043</v>
      </c>
      <c r="F1327" s="4" t="s">
        <v>7</v>
      </c>
      <c r="G1327" s="4" t="s">
        <v>8</v>
      </c>
      <c r="H1327" s="4" t="s">
        <v>7</v>
      </c>
      <c r="I1327" s="4">
        <v>1</v>
      </c>
      <c r="J1327" s="4" t="s">
        <v>69</v>
      </c>
      <c r="K1327" s="4" t="s">
        <v>3065</v>
      </c>
      <c r="L1327" s="4" t="s">
        <v>36</v>
      </c>
      <c r="M1327" s="4" t="s">
        <v>3975</v>
      </c>
      <c r="N1327" s="4" t="s">
        <v>1283</v>
      </c>
      <c r="P1327" s="4" t="s">
        <v>669</v>
      </c>
      <c r="Q1327" s="4" t="s">
        <v>1475</v>
      </c>
      <c r="R1327" s="4" t="s">
        <v>2434</v>
      </c>
      <c r="S1327" s="5" t="str">
        <f>IF(P1327="심사불필요","-",VLOOKUP(K1327,'[1]자격증 backdata'!A:G,7,0))</f>
        <v>-</v>
      </c>
      <c r="T1327" s="5" t="str">
        <f>IF(S1327="-","-",IF(COUNTIFS(B:B,B1327,S:S,"필수")&gt;0,"자격요건충족","확인필요"))</f>
        <v>-</v>
      </c>
      <c r="U1327" s="5"/>
      <c r="W1327" s="5">
        <f>IF(Q1327="4급","심사불필요",VLOOKUP(K1327,'[1]자격증 backdata'!A:B,2,0))</f>
        <v>0</v>
      </c>
      <c r="X1327" s="4">
        <f>IF(R1327="A", MIN(20, SUMIFS(W:W, B:B, B1327, R:R, "A")),IF(R1327="B", MIN(30, SUMIFS(W:W, B:B, B1327, R:R, "B")),"비해당분야"))</f>
        <v>12</v>
      </c>
      <c r="Y1327" s="4" t="str">
        <f>IF(R1327="C",MIN(30,IF(COUNTIFS(B:B,B1327,W:W,"가1")=1,25,IF(COUNTIFS(B:B,B1327,W:W,"가1")&gt;=2,30,0))+IF(COUNTIFS(B:B,B1327,W:W,"나1")&gt;=4,30,IF(COUNTIFS(B:B,B1327,W:W,"나1")=3,26,IF(COUNTIFS(B:B,B1327,W:W,"나1")=2,22,IF(COUNTIFS(B:B,B1327,W:W,"나1")=1,18,0)))))+MIN(30,IF(COUNTIFS(B:B,B1327,W:W,"가2")=1,25,IF(COUNTIFS(B:B,B1327,W:W,"가2")&gt;=2,30,0))+IF(COUNTIFS(B:B,B1327,W:W,"나2")=3,30,IF(COUNTIFS(B:B,B1327,W:W,"나2")=2,25,IF(COUNTIFS(B:B,B1327,W:W,"나2")=1,20,0)))),"비해당분야")</f>
        <v>비해당분야</v>
      </c>
      <c r="Z1327" s="4" t="str">
        <f>IF(R1327="C",VLOOKUP(K1327,'[1]자격증 backdata'!A:F,6,0),"비해당분야")</f>
        <v>비해당분야</v>
      </c>
      <c r="AA1327" s="4" t="str">
        <f>IF(R1327="C",SUMIF(B:B,B1327,Z:Z),"비해당분야")</f>
        <v>비해당분야</v>
      </c>
      <c r="AB1327" s="4" t="str">
        <f>IF(R1327="C",SUM(Y1327,AA1327),"비해당분야")</f>
        <v>비해당분야</v>
      </c>
      <c r="AC1327" s="4">
        <f>IF(R1327="C",AB1327,X1327)</f>
        <v>12</v>
      </c>
      <c r="AD1327" s="4">
        <f>VLOOKUP(K1327,'[1]자격증 backdata'!A:D,4,0)</f>
        <v>5</v>
      </c>
      <c r="AE1327" s="4">
        <f>IF(_xlfn.MAXIFS(AD:AD,B:B,B1327)&gt;10,10,_xlfn.MAXIFS(AD:AD,B:B,B1327))</f>
        <v>5</v>
      </c>
      <c r="AG1327" s="5">
        <f>VLOOKUP(K1327,'[1]자격증 backdata'!A:C,3,0)</f>
        <v>0</v>
      </c>
      <c r="AH1327" s="5">
        <f>COUNTIFS($B:$B,$B1327,$AG:$AG,AH$1)</f>
        <v>0</v>
      </c>
      <c r="AI1327" s="5">
        <f>COUNTIFS($B:$B,$B1327,$AG:$AG,AI$1)</f>
        <v>0</v>
      </c>
      <c r="AJ1327" s="5">
        <f>COUNTIFS($B:$B,$B1327,$AG:$AG,AJ$1)</f>
        <v>0</v>
      </c>
      <c r="AK1327" s="5">
        <f>COUNTIFS($B:$B,$B1327,$AG:$AG,AK$1)</f>
        <v>0</v>
      </c>
      <c r="AL1327" s="5">
        <f>COUNTIFS($B:$B,$B1327,$AG:$AG,AL$1)</f>
        <v>0</v>
      </c>
      <c r="AM1327" s="5">
        <f>COUNTIFS($B:$B,$B1327,$AG:$AG,AM$1)</f>
        <v>0</v>
      </c>
      <c r="AN1327" s="5">
        <f>COUNTIFS($B:$B,$B1327,$AG:$AG,AN$1)</f>
        <v>1</v>
      </c>
      <c r="AO1327" s="5">
        <f>COUNTIFS($B:$B,$B1327,$AG:$AG,AO$1)</f>
        <v>0</v>
      </c>
      <c r="AP1327" s="5">
        <f>COUNTIFS($B:$B,$B1327,$AG:$AG,AP$1)</f>
        <v>1</v>
      </c>
      <c r="AQ1327" s="5">
        <f>COUNTIFS($B:$B,$B1327,$AG:$AG,AQ$1)</f>
        <v>0</v>
      </c>
      <c r="AR1327" s="5">
        <f>COUNTIFS($B:$B,$B1327,$AG:$AG,AR$1)</f>
        <v>0</v>
      </c>
      <c r="AS1327" s="5">
        <f>COUNTIFS($B:$B,$B1327,$AG:$AG,AS$1)</f>
        <v>0</v>
      </c>
      <c r="AT1327" s="5">
        <f>COUNTIFS($B:$B,$B1327,$AG:$AG,AT$1)</f>
        <v>1</v>
      </c>
      <c r="AU1327" s="5">
        <f>COUNTIFS($B:$B,$B1327,$AG:$AG,AU$1)</f>
        <v>0</v>
      </c>
    </row>
    <row r="1328" spans="1:47" ht="15" customHeight="1" x14ac:dyDescent="0.35">
      <c r="A1328" s="6">
        <f>IF(B1327=B1328,A1327,A1327+1)</f>
        <v>453</v>
      </c>
      <c r="B1328" s="6" t="s">
        <v>3970</v>
      </c>
      <c r="C1328" s="6" t="s">
        <v>3969</v>
      </c>
      <c r="D1328" s="6" t="s">
        <v>3044</v>
      </c>
      <c r="E1328" s="6" t="s">
        <v>3043</v>
      </c>
      <c r="F1328" s="4" t="s">
        <v>7</v>
      </c>
      <c r="G1328" s="4" t="s">
        <v>8</v>
      </c>
      <c r="H1328" s="4" t="s">
        <v>7</v>
      </c>
      <c r="I1328" s="4">
        <v>2</v>
      </c>
      <c r="J1328" s="4" t="s">
        <v>106</v>
      </c>
      <c r="K1328" s="4" t="s">
        <v>3057</v>
      </c>
      <c r="L1328" s="4" t="s">
        <v>55</v>
      </c>
      <c r="M1328" s="4" t="s">
        <v>3974</v>
      </c>
      <c r="N1328" s="4" t="s">
        <v>3973</v>
      </c>
      <c r="P1328" s="4" t="s">
        <v>669</v>
      </c>
      <c r="Q1328" s="4" t="s">
        <v>1475</v>
      </c>
      <c r="R1328" s="4" t="s">
        <v>2434</v>
      </c>
      <c r="S1328" s="5" t="str">
        <f>IF(P1328="심사불필요","-",VLOOKUP(K1328,'[1]자격증 backdata'!A:G,7,0))</f>
        <v>-</v>
      </c>
      <c r="T1328" s="5" t="str">
        <f>IF(S1328="-","-",IF(COUNTIFS(B:B,B1328,S:S,"필수")&gt;0,"자격요건충족","확인필요"))</f>
        <v>-</v>
      </c>
      <c r="U1328" s="5"/>
      <c r="W1328" s="5">
        <f>IF(Q1328="4급","심사불필요",VLOOKUP(K1328,'[1]자격증 backdata'!A:B,2,0))</f>
        <v>4</v>
      </c>
      <c r="X1328" s="4">
        <f>IF(R1328="A", MIN(20, SUMIFS(W:W, B:B, B1328, R:R, "A")),IF(R1328="B", MIN(30, SUMIFS(W:W, B:B, B1328, R:R, "B")),"비해당분야"))</f>
        <v>12</v>
      </c>
      <c r="Y1328" s="4" t="str">
        <f>IF(R1328="C",MIN(30,IF(COUNTIFS(B:B,B1328,W:W,"가1")=1,25,IF(COUNTIFS(B:B,B1328,W:W,"가1")&gt;=2,30,0))+IF(COUNTIFS(B:B,B1328,W:W,"나1")&gt;=4,30,IF(COUNTIFS(B:B,B1328,W:W,"나1")=3,26,IF(COUNTIFS(B:B,B1328,W:W,"나1")=2,22,IF(COUNTIFS(B:B,B1328,W:W,"나1")=1,18,0)))))+MIN(30,IF(COUNTIFS(B:B,B1328,W:W,"가2")=1,25,IF(COUNTIFS(B:B,B1328,W:W,"가2")&gt;=2,30,0))+IF(COUNTIFS(B:B,B1328,W:W,"나2")=3,30,IF(COUNTIFS(B:B,B1328,W:W,"나2")=2,25,IF(COUNTIFS(B:B,B1328,W:W,"나2")=1,20,0)))),"비해당분야")</f>
        <v>비해당분야</v>
      </c>
      <c r="Z1328" s="4" t="str">
        <f>IF(R1328="C",VLOOKUP(K1328,'[1]자격증 backdata'!A:F,6,0),"비해당분야")</f>
        <v>비해당분야</v>
      </c>
      <c r="AA1328" s="4" t="str">
        <f>IF(R1328="C",SUMIF(B:B,B1328,Z:Z),"비해당분야")</f>
        <v>비해당분야</v>
      </c>
      <c r="AB1328" s="4" t="str">
        <f>IF(R1328="C",SUM(Y1328,AA1328),"비해당분야")</f>
        <v>비해당분야</v>
      </c>
      <c r="AC1328" s="4">
        <f>IF(R1328="C",AB1328,X1328)</f>
        <v>12</v>
      </c>
      <c r="AD1328" s="4">
        <f>VLOOKUP(K1328,'[1]자격증 backdata'!A:D,4,0)</f>
        <v>0</v>
      </c>
      <c r="AE1328" s="4">
        <f>IF(_xlfn.MAXIFS(AD:AD,B:B,B1328)&gt;10,10,_xlfn.MAXIFS(AD:AD,B:B,B1328))</f>
        <v>5</v>
      </c>
      <c r="AG1328" s="5" t="str">
        <f>VLOOKUP(K1328,'[1]자격증 backdata'!A:C,3,0)</f>
        <v>M</v>
      </c>
      <c r="AH1328" s="5">
        <f>COUNTIFS($B:$B,$B1328,$AG:$AG,AH$1)</f>
        <v>0</v>
      </c>
      <c r="AI1328" s="5">
        <f>COUNTIFS($B:$B,$B1328,$AG:$AG,AI$1)</f>
        <v>0</v>
      </c>
      <c r="AJ1328" s="5">
        <f>COUNTIFS($B:$B,$B1328,$AG:$AG,AJ$1)</f>
        <v>0</v>
      </c>
      <c r="AK1328" s="5">
        <f>COUNTIFS($B:$B,$B1328,$AG:$AG,AK$1)</f>
        <v>0</v>
      </c>
      <c r="AL1328" s="5">
        <f>COUNTIFS($B:$B,$B1328,$AG:$AG,AL$1)</f>
        <v>0</v>
      </c>
      <c r="AM1328" s="5">
        <f>COUNTIFS($B:$B,$B1328,$AG:$AG,AM$1)</f>
        <v>0</v>
      </c>
      <c r="AN1328" s="5">
        <f>COUNTIFS($B:$B,$B1328,$AG:$AG,AN$1)</f>
        <v>1</v>
      </c>
      <c r="AO1328" s="5">
        <f>COUNTIFS($B:$B,$B1328,$AG:$AG,AO$1)</f>
        <v>0</v>
      </c>
      <c r="AP1328" s="5">
        <f>COUNTIFS($B:$B,$B1328,$AG:$AG,AP$1)</f>
        <v>1</v>
      </c>
      <c r="AQ1328" s="5">
        <f>COUNTIFS($B:$B,$B1328,$AG:$AG,AQ$1)</f>
        <v>0</v>
      </c>
      <c r="AR1328" s="5">
        <f>COUNTIFS($B:$B,$B1328,$AG:$AG,AR$1)</f>
        <v>0</v>
      </c>
      <c r="AS1328" s="5">
        <f>COUNTIFS($B:$B,$B1328,$AG:$AG,AS$1)</f>
        <v>0</v>
      </c>
      <c r="AT1328" s="5">
        <f>COUNTIFS($B:$B,$B1328,$AG:$AG,AT$1)</f>
        <v>1</v>
      </c>
      <c r="AU1328" s="5">
        <f>COUNTIFS($B:$B,$B1328,$AG:$AG,AU$1)</f>
        <v>0</v>
      </c>
    </row>
    <row r="1329" spans="1:47" ht="15" customHeight="1" x14ac:dyDescent="0.35">
      <c r="A1329" s="6">
        <f>IF(B1328=B1329,A1328,A1328+1)</f>
        <v>453</v>
      </c>
      <c r="B1329" s="6" t="s">
        <v>3970</v>
      </c>
      <c r="C1329" s="6" t="s">
        <v>3969</v>
      </c>
      <c r="D1329" s="6" t="s">
        <v>3044</v>
      </c>
      <c r="E1329" s="6" t="s">
        <v>3043</v>
      </c>
      <c r="F1329" s="4" t="s">
        <v>7</v>
      </c>
      <c r="G1329" s="4" t="s">
        <v>8</v>
      </c>
      <c r="H1329" s="4" t="s">
        <v>7</v>
      </c>
      <c r="I1329" s="4">
        <v>3</v>
      </c>
      <c r="J1329" s="4" t="s">
        <v>28</v>
      </c>
      <c r="K1329" s="4" t="s">
        <v>3061</v>
      </c>
      <c r="L1329" s="4" t="s">
        <v>26</v>
      </c>
      <c r="M1329" s="4" t="s">
        <v>3972</v>
      </c>
      <c r="N1329" s="4" t="s">
        <v>432</v>
      </c>
      <c r="P1329" s="4" t="s">
        <v>669</v>
      </c>
      <c r="Q1329" s="4" t="s">
        <v>1475</v>
      </c>
      <c r="R1329" s="4" t="s">
        <v>2434</v>
      </c>
      <c r="S1329" s="5" t="str">
        <f>IF(P1329="심사불필요","-",VLOOKUP(K1329,'[1]자격증 backdata'!A:G,7,0))</f>
        <v>-</v>
      </c>
      <c r="T1329" s="5" t="str">
        <f>IF(S1329="-","-",IF(COUNTIFS(B:B,B1329,S:S,"필수")&gt;0,"자격요건충족","확인필요"))</f>
        <v>-</v>
      </c>
      <c r="U1329" s="5"/>
      <c r="W1329" s="5">
        <f>IF(Q1329="4급","심사불필요",VLOOKUP(K1329,'[1]자격증 backdata'!A:B,2,0))</f>
        <v>2</v>
      </c>
      <c r="X1329" s="4">
        <f>IF(R1329="A", MIN(20, SUMIFS(W:W, B:B, B1329, R:R, "A")),IF(R1329="B", MIN(30, SUMIFS(W:W, B:B, B1329, R:R, "B")),"비해당분야"))</f>
        <v>12</v>
      </c>
      <c r="Y1329" s="4" t="str">
        <f>IF(R1329="C",MIN(30,IF(COUNTIFS(B:B,B1329,W:W,"가1")=1,25,IF(COUNTIFS(B:B,B1329,W:W,"가1")&gt;=2,30,0))+IF(COUNTIFS(B:B,B1329,W:W,"나1")&gt;=4,30,IF(COUNTIFS(B:B,B1329,W:W,"나1")=3,26,IF(COUNTIFS(B:B,B1329,W:W,"나1")=2,22,IF(COUNTIFS(B:B,B1329,W:W,"나1")=1,18,0)))))+MIN(30,IF(COUNTIFS(B:B,B1329,W:W,"가2")=1,25,IF(COUNTIFS(B:B,B1329,W:W,"가2")&gt;=2,30,0))+IF(COUNTIFS(B:B,B1329,W:W,"나2")=3,30,IF(COUNTIFS(B:B,B1329,W:W,"나2")=2,25,IF(COUNTIFS(B:B,B1329,W:W,"나2")=1,20,0)))),"비해당분야")</f>
        <v>비해당분야</v>
      </c>
      <c r="Z1329" s="4" t="str">
        <f>IF(R1329="C",VLOOKUP(K1329,'[1]자격증 backdata'!A:F,6,0),"비해당분야")</f>
        <v>비해당분야</v>
      </c>
      <c r="AA1329" s="4" t="str">
        <f>IF(R1329="C",SUMIF(B:B,B1329,Z:Z),"비해당분야")</f>
        <v>비해당분야</v>
      </c>
      <c r="AB1329" s="4" t="str">
        <f>IF(R1329="C",SUM(Y1329,AA1329),"비해당분야")</f>
        <v>비해당분야</v>
      </c>
      <c r="AC1329" s="4">
        <f>IF(R1329="C",AB1329,X1329)</f>
        <v>12</v>
      </c>
      <c r="AD1329" s="4">
        <f>VLOOKUP(K1329,'[1]자격증 backdata'!A:D,4,0)</f>
        <v>0</v>
      </c>
      <c r="AE1329" s="4">
        <f>IF(_xlfn.MAXIFS(AD:AD,B:B,B1329)&gt;10,10,_xlfn.MAXIFS(AD:AD,B:B,B1329))</f>
        <v>5</v>
      </c>
      <c r="AG1329" s="5">
        <f>VLOOKUP(K1329,'[1]자격증 backdata'!A:C,3,0)</f>
        <v>0</v>
      </c>
      <c r="AH1329" s="5">
        <f>COUNTIFS($B:$B,$B1329,$AG:$AG,AH$1)</f>
        <v>0</v>
      </c>
      <c r="AI1329" s="5">
        <f>COUNTIFS($B:$B,$B1329,$AG:$AG,AI$1)</f>
        <v>0</v>
      </c>
      <c r="AJ1329" s="5">
        <f>COUNTIFS($B:$B,$B1329,$AG:$AG,AJ$1)</f>
        <v>0</v>
      </c>
      <c r="AK1329" s="5">
        <f>COUNTIFS($B:$B,$B1329,$AG:$AG,AK$1)</f>
        <v>0</v>
      </c>
      <c r="AL1329" s="5">
        <f>COUNTIFS($B:$B,$B1329,$AG:$AG,AL$1)</f>
        <v>0</v>
      </c>
      <c r="AM1329" s="5">
        <f>COUNTIFS($B:$B,$B1329,$AG:$AG,AM$1)</f>
        <v>0</v>
      </c>
      <c r="AN1329" s="5">
        <f>COUNTIFS($B:$B,$B1329,$AG:$AG,AN$1)</f>
        <v>1</v>
      </c>
      <c r="AO1329" s="5">
        <f>COUNTIFS($B:$B,$B1329,$AG:$AG,AO$1)</f>
        <v>0</v>
      </c>
      <c r="AP1329" s="5">
        <f>COUNTIFS($B:$B,$B1329,$AG:$AG,AP$1)</f>
        <v>1</v>
      </c>
      <c r="AQ1329" s="5">
        <f>COUNTIFS($B:$B,$B1329,$AG:$AG,AQ$1)</f>
        <v>0</v>
      </c>
      <c r="AR1329" s="5">
        <f>COUNTIFS($B:$B,$B1329,$AG:$AG,AR$1)</f>
        <v>0</v>
      </c>
      <c r="AS1329" s="5">
        <f>COUNTIFS($B:$B,$B1329,$AG:$AG,AS$1)</f>
        <v>0</v>
      </c>
      <c r="AT1329" s="5">
        <f>COUNTIFS($B:$B,$B1329,$AG:$AG,AT$1)</f>
        <v>1</v>
      </c>
      <c r="AU1329" s="5">
        <f>COUNTIFS($B:$B,$B1329,$AG:$AG,AU$1)</f>
        <v>0</v>
      </c>
    </row>
    <row r="1330" spans="1:47" ht="15" customHeight="1" x14ac:dyDescent="0.35">
      <c r="A1330" s="6">
        <f>IF(B1329=B1330,A1329,A1329+1)</f>
        <v>453</v>
      </c>
      <c r="B1330" s="6" t="s">
        <v>3970</v>
      </c>
      <c r="C1330" s="6" t="s">
        <v>3969</v>
      </c>
      <c r="D1330" s="6" t="s">
        <v>3044</v>
      </c>
      <c r="E1330" s="6" t="s">
        <v>3043</v>
      </c>
      <c r="F1330" s="4" t="s">
        <v>7</v>
      </c>
      <c r="G1330" s="4" t="s">
        <v>8</v>
      </c>
      <c r="H1330" s="4" t="s">
        <v>7</v>
      </c>
      <c r="I1330" s="4">
        <v>4</v>
      </c>
      <c r="J1330" s="4" t="s">
        <v>2447</v>
      </c>
      <c r="K1330" s="4" t="s">
        <v>3266</v>
      </c>
      <c r="L1330" s="4" t="s">
        <v>254</v>
      </c>
      <c r="M1330" s="4" t="s">
        <v>3971</v>
      </c>
      <c r="N1330" s="4" t="s">
        <v>3073</v>
      </c>
      <c r="P1330" s="4" t="s">
        <v>669</v>
      </c>
      <c r="Q1330" s="4" t="s">
        <v>1475</v>
      </c>
      <c r="R1330" s="4" t="s">
        <v>2434</v>
      </c>
      <c r="S1330" s="5" t="str">
        <f>IF(P1330="심사불필요","-",VLOOKUP(K1330,'[1]자격증 backdata'!A:G,7,0))</f>
        <v>-</v>
      </c>
      <c r="T1330" s="5" t="str">
        <f>IF(S1330="-","-",IF(COUNTIFS(B:B,B1330,S:S,"필수")&gt;0,"자격요건충족","확인필요"))</f>
        <v>-</v>
      </c>
      <c r="U1330" s="5"/>
      <c r="W1330" s="5">
        <f>IF(Q1330="4급","심사불필요",VLOOKUP(K1330,'[1]자격증 backdata'!A:B,2,0))</f>
        <v>2</v>
      </c>
      <c r="X1330" s="4">
        <f>IF(R1330="A", MIN(20, SUMIFS(W:W, B:B, B1330, R:R, "A")),IF(R1330="B", MIN(30, SUMIFS(W:W, B:B, B1330, R:R, "B")),"비해당분야"))</f>
        <v>12</v>
      </c>
      <c r="Y1330" s="4" t="str">
        <f>IF(R1330="C",MIN(30,IF(COUNTIFS(B:B,B1330,W:W,"가1")=1,25,IF(COUNTIFS(B:B,B1330,W:W,"가1")&gt;=2,30,0))+IF(COUNTIFS(B:B,B1330,W:W,"나1")&gt;=4,30,IF(COUNTIFS(B:B,B1330,W:W,"나1")=3,26,IF(COUNTIFS(B:B,B1330,W:W,"나1")=2,22,IF(COUNTIFS(B:B,B1330,W:W,"나1")=1,18,0)))))+MIN(30,IF(COUNTIFS(B:B,B1330,W:W,"가2")=1,25,IF(COUNTIFS(B:B,B1330,W:W,"가2")&gt;=2,30,0))+IF(COUNTIFS(B:B,B1330,W:W,"나2")=3,30,IF(COUNTIFS(B:B,B1330,W:W,"나2")=2,25,IF(COUNTIFS(B:B,B1330,W:W,"나2")=1,20,0)))),"비해당분야")</f>
        <v>비해당분야</v>
      </c>
      <c r="Z1330" s="4" t="str">
        <f>IF(R1330="C",VLOOKUP(K1330,'[1]자격증 backdata'!A:F,6,0),"비해당분야")</f>
        <v>비해당분야</v>
      </c>
      <c r="AA1330" s="4" t="str">
        <f>IF(R1330="C",SUMIF(B:B,B1330,Z:Z),"비해당분야")</f>
        <v>비해당분야</v>
      </c>
      <c r="AB1330" s="4" t="str">
        <f>IF(R1330="C",SUM(Y1330,AA1330),"비해당분야")</f>
        <v>비해당분야</v>
      </c>
      <c r="AC1330" s="4">
        <f>IF(R1330="C",AB1330,X1330)</f>
        <v>12</v>
      </c>
      <c r="AD1330" s="4">
        <f>VLOOKUP(K1330,'[1]자격증 backdata'!A:D,4,0)</f>
        <v>0</v>
      </c>
      <c r="AE1330" s="4">
        <f>IF(_xlfn.MAXIFS(AD:AD,B:B,B1330)&gt;10,10,_xlfn.MAXIFS(AD:AD,B:B,B1330))</f>
        <v>5</v>
      </c>
      <c r="AG1330" s="5" t="str">
        <f>VLOOKUP(K1330,'[1]자격증 backdata'!A:C,3,0)</f>
        <v>I</v>
      </c>
      <c r="AH1330" s="5">
        <f>COUNTIFS($B:$B,$B1330,$AG:$AG,AH$1)</f>
        <v>0</v>
      </c>
      <c r="AI1330" s="5">
        <f>COUNTIFS($B:$B,$B1330,$AG:$AG,AI$1)</f>
        <v>0</v>
      </c>
      <c r="AJ1330" s="5">
        <f>COUNTIFS($B:$B,$B1330,$AG:$AG,AJ$1)</f>
        <v>0</v>
      </c>
      <c r="AK1330" s="5">
        <f>COUNTIFS($B:$B,$B1330,$AG:$AG,AK$1)</f>
        <v>0</v>
      </c>
      <c r="AL1330" s="5">
        <f>COUNTIFS($B:$B,$B1330,$AG:$AG,AL$1)</f>
        <v>0</v>
      </c>
      <c r="AM1330" s="5">
        <f>COUNTIFS($B:$B,$B1330,$AG:$AG,AM$1)</f>
        <v>0</v>
      </c>
      <c r="AN1330" s="5">
        <f>COUNTIFS($B:$B,$B1330,$AG:$AG,AN$1)</f>
        <v>1</v>
      </c>
      <c r="AO1330" s="5">
        <f>COUNTIFS($B:$B,$B1330,$AG:$AG,AO$1)</f>
        <v>0</v>
      </c>
      <c r="AP1330" s="5">
        <f>COUNTIFS($B:$B,$B1330,$AG:$AG,AP$1)</f>
        <v>1</v>
      </c>
      <c r="AQ1330" s="5">
        <f>COUNTIFS($B:$B,$B1330,$AG:$AG,AQ$1)</f>
        <v>0</v>
      </c>
      <c r="AR1330" s="5">
        <f>COUNTIFS($B:$B,$B1330,$AG:$AG,AR$1)</f>
        <v>0</v>
      </c>
      <c r="AS1330" s="5">
        <f>COUNTIFS($B:$B,$B1330,$AG:$AG,AS$1)</f>
        <v>0</v>
      </c>
      <c r="AT1330" s="5">
        <f>COUNTIFS($B:$B,$B1330,$AG:$AG,AT$1)</f>
        <v>1</v>
      </c>
      <c r="AU1330" s="5">
        <f>COUNTIFS($B:$B,$B1330,$AG:$AG,AU$1)</f>
        <v>0</v>
      </c>
    </row>
    <row r="1331" spans="1:47" ht="15" customHeight="1" x14ac:dyDescent="0.35">
      <c r="A1331" s="6">
        <f>IF(B1330=B1331,A1330,A1330+1)</f>
        <v>453</v>
      </c>
      <c r="B1331" s="6" t="s">
        <v>3970</v>
      </c>
      <c r="C1331" s="6" t="s">
        <v>3969</v>
      </c>
      <c r="D1331" s="6" t="s">
        <v>3044</v>
      </c>
      <c r="E1331" s="6" t="s">
        <v>3043</v>
      </c>
      <c r="F1331" s="4" t="s">
        <v>7</v>
      </c>
      <c r="G1331" s="4" t="s">
        <v>8</v>
      </c>
      <c r="H1331" s="4" t="s">
        <v>7</v>
      </c>
      <c r="I1331" s="4">
        <v>5</v>
      </c>
      <c r="J1331" s="4" t="s">
        <v>215</v>
      </c>
      <c r="K1331" s="4" t="s">
        <v>3164</v>
      </c>
      <c r="L1331" s="4" t="s">
        <v>55</v>
      </c>
      <c r="M1331" s="4" t="s">
        <v>3968</v>
      </c>
      <c r="N1331" s="4" t="s">
        <v>3784</v>
      </c>
      <c r="P1331" s="4" t="s">
        <v>669</v>
      </c>
      <c r="Q1331" s="4" t="s">
        <v>1475</v>
      </c>
      <c r="R1331" s="4" t="s">
        <v>2434</v>
      </c>
      <c r="S1331" s="5" t="str">
        <f>IF(P1331="심사불필요","-",VLOOKUP(K1331,'[1]자격증 backdata'!A:G,7,0))</f>
        <v>-</v>
      </c>
      <c r="T1331" s="5" t="str">
        <f>IF(S1331="-","-",IF(COUNTIFS(B:B,B1331,S:S,"필수")&gt;0,"자격요건충족","확인필요"))</f>
        <v>-</v>
      </c>
      <c r="U1331" s="5"/>
      <c r="W1331" s="5">
        <f>IF(Q1331="4급","심사불필요",VLOOKUP(K1331,'[1]자격증 backdata'!A:B,2,0))</f>
        <v>4</v>
      </c>
      <c r="X1331" s="4">
        <f>IF(R1331="A", MIN(20, SUMIFS(W:W, B:B, B1331, R:R, "A")),IF(R1331="B", MIN(30, SUMIFS(W:W, B:B, B1331, R:R, "B")),"비해당분야"))</f>
        <v>12</v>
      </c>
      <c r="Y1331" s="4" t="str">
        <f>IF(R1331="C",MIN(30,IF(COUNTIFS(B:B,B1331,W:W,"가1")=1,25,IF(COUNTIFS(B:B,B1331,W:W,"가1")&gt;=2,30,0))+IF(COUNTIFS(B:B,B1331,W:W,"나1")&gt;=4,30,IF(COUNTIFS(B:B,B1331,W:W,"나1")=3,26,IF(COUNTIFS(B:B,B1331,W:W,"나1")=2,22,IF(COUNTIFS(B:B,B1331,W:W,"나1")=1,18,0)))))+MIN(30,IF(COUNTIFS(B:B,B1331,W:W,"가2")=1,25,IF(COUNTIFS(B:B,B1331,W:W,"가2")&gt;=2,30,0))+IF(COUNTIFS(B:B,B1331,W:W,"나2")=3,30,IF(COUNTIFS(B:B,B1331,W:W,"나2")=2,25,IF(COUNTIFS(B:B,B1331,W:W,"나2")=1,20,0)))),"비해당분야")</f>
        <v>비해당분야</v>
      </c>
      <c r="Z1331" s="4" t="str">
        <f>IF(R1331="C",VLOOKUP(K1331,'[1]자격증 backdata'!A:F,6,0),"비해당분야")</f>
        <v>비해당분야</v>
      </c>
      <c r="AA1331" s="4" t="str">
        <f>IF(R1331="C",SUMIF(B:B,B1331,Z:Z),"비해당분야")</f>
        <v>비해당분야</v>
      </c>
      <c r="AB1331" s="4" t="str">
        <f>IF(R1331="C",SUM(Y1331,AA1331),"비해당분야")</f>
        <v>비해당분야</v>
      </c>
      <c r="AC1331" s="4">
        <f>IF(R1331="C",AB1331,X1331)</f>
        <v>12</v>
      </c>
      <c r="AD1331" s="4">
        <f>VLOOKUP(K1331,'[1]자격증 backdata'!A:D,4,0)</f>
        <v>0</v>
      </c>
      <c r="AE1331" s="4">
        <f>IF(_xlfn.MAXIFS(AD:AD,B:B,B1331)&gt;10,10,_xlfn.MAXIFS(AD:AD,B:B,B1331))</f>
        <v>5</v>
      </c>
      <c r="AG1331" s="5" t="str">
        <f>VLOOKUP(K1331,'[1]자격증 backdata'!A:C,3,0)</f>
        <v>G</v>
      </c>
      <c r="AH1331" s="5">
        <f>COUNTIFS($B:$B,$B1331,$AG:$AG,AH$1)</f>
        <v>0</v>
      </c>
      <c r="AI1331" s="5">
        <f>COUNTIFS($B:$B,$B1331,$AG:$AG,AI$1)</f>
        <v>0</v>
      </c>
      <c r="AJ1331" s="5">
        <f>COUNTIFS($B:$B,$B1331,$AG:$AG,AJ$1)</f>
        <v>0</v>
      </c>
      <c r="AK1331" s="5">
        <f>COUNTIFS($B:$B,$B1331,$AG:$AG,AK$1)</f>
        <v>0</v>
      </c>
      <c r="AL1331" s="5">
        <f>COUNTIFS($B:$B,$B1331,$AG:$AG,AL$1)</f>
        <v>0</v>
      </c>
      <c r="AM1331" s="5">
        <f>COUNTIFS($B:$B,$B1331,$AG:$AG,AM$1)</f>
        <v>0</v>
      </c>
      <c r="AN1331" s="5">
        <f>COUNTIFS($B:$B,$B1331,$AG:$AG,AN$1)</f>
        <v>1</v>
      </c>
      <c r="AO1331" s="5">
        <f>COUNTIFS($B:$B,$B1331,$AG:$AG,AO$1)</f>
        <v>0</v>
      </c>
      <c r="AP1331" s="5">
        <f>COUNTIFS($B:$B,$B1331,$AG:$AG,AP$1)</f>
        <v>1</v>
      </c>
      <c r="AQ1331" s="5">
        <f>COUNTIFS($B:$B,$B1331,$AG:$AG,AQ$1)</f>
        <v>0</v>
      </c>
      <c r="AR1331" s="5">
        <f>COUNTIFS($B:$B,$B1331,$AG:$AG,AR$1)</f>
        <v>0</v>
      </c>
      <c r="AS1331" s="5">
        <f>COUNTIFS($B:$B,$B1331,$AG:$AG,AS$1)</f>
        <v>0</v>
      </c>
      <c r="AT1331" s="5">
        <f>COUNTIFS($B:$B,$B1331,$AG:$AG,AT$1)</f>
        <v>1</v>
      </c>
      <c r="AU1331" s="5">
        <f>COUNTIFS($B:$B,$B1331,$AG:$AG,AU$1)</f>
        <v>0</v>
      </c>
    </row>
    <row r="1332" spans="1:47" ht="15" customHeight="1" x14ac:dyDescent="0.35">
      <c r="A1332" s="3">
        <f>IF(B1331=B1332,A1331,A1331+1)</f>
        <v>454</v>
      </c>
      <c r="B1332" s="3" t="s">
        <v>3966</v>
      </c>
      <c r="C1332" s="3" t="s">
        <v>3965</v>
      </c>
      <c r="D1332" s="3" t="s">
        <v>3044</v>
      </c>
      <c r="E1332" s="3" t="s">
        <v>3043</v>
      </c>
      <c r="F1332" s="4" t="s">
        <v>7</v>
      </c>
      <c r="G1332" s="4" t="s">
        <v>8</v>
      </c>
      <c r="H1332" s="4" t="s">
        <v>7</v>
      </c>
      <c r="I1332" s="3">
        <v>1</v>
      </c>
      <c r="J1332" s="3" t="s">
        <v>69</v>
      </c>
      <c r="K1332" s="3" t="s">
        <v>3065</v>
      </c>
      <c r="L1332" s="3" t="s">
        <v>36</v>
      </c>
      <c r="M1332" s="3" t="s">
        <v>3967</v>
      </c>
      <c r="N1332" s="3" t="s">
        <v>1029</v>
      </c>
      <c r="P1332" s="3" t="s">
        <v>669</v>
      </c>
      <c r="Q1332" s="3" t="s">
        <v>1475</v>
      </c>
      <c r="R1332" s="3" t="s">
        <v>2434</v>
      </c>
      <c r="S1332" s="2" t="str">
        <f>IF(P1332="심사불필요","-",VLOOKUP(K1332,'[1]자격증 backdata'!A:G,7,0))</f>
        <v>-</v>
      </c>
      <c r="T1332" s="2" t="str">
        <f>IF(S1332="-","-",IF(COUNTIFS(B:B,B1332,S:S,"필수")&gt;0,"자격요건충족","확인필요"))</f>
        <v>-</v>
      </c>
      <c r="U1332" s="2"/>
      <c r="W1332" s="2">
        <f>IF(Q1332="4급","심사불필요",VLOOKUP(K1332,'[1]자격증 backdata'!A:B,2,0))</f>
        <v>0</v>
      </c>
      <c r="X1332" s="3">
        <f>IF(R1332="A", MIN(20, SUMIFS(W:W, B:B, B1332, R:R, "A")),IF(R1332="B", MIN(30, SUMIFS(W:W, B:B, B1332, R:R, "B")),"비해당분야"))</f>
        <v>4</v>
      </c>
      <c r="Y1332" s="3" t="str">
        <f>IF(R1332="C",MIN(30,IF(COUNTIFS(B:B,B1332,W:W,"가1")=1,25,IF(COUNTIFS(B:B,B1332,W:W,"가1")&gt;=2,30,0))+IF(COUNTIFS(B:B,B1332,W:W,"나1")&gt;=4,30,IF(COUNTIFS(B:B,B1332,W:W,"나1")=3,26,IF(COUNTIFS(B:B,B1332,W:W,"나1")=2,22,IF(COUNTIFS(B:B,B1332,W:W,"나1")=1,18,0)))))+MIN(30,IF(COUNTIFS(B:B,B1332,W:W,"가2")=1,25,IF(COUNTIFS(B:B,B1332,W:W,"가2")&gt;=2,30,0))+IF(COUNTIFS(B:B,B1332,W:W,"나2")=3,30,IF(COUNTIFS(B:B,B1332,W:W,"나2")=2,25,IF(COUNTIFS(B:B,B1332,W:W,"나2")=1,20,0)))),"비해당분야")</f>
        <v>비해당분야</v>
      </c>
      <c r="Z1332" s="3" t="str">
        <f>IF(R1332="C",VLOOKUP(K1332,'[1]자격증 backdata'!A:F,6,0),"비해당분야")</f>
        <v>비해당분야</v>
      </c>
      <c r="AA1332" s="3" t="str">
        <f>IF(R1332="C",SUMIF(B:B,B1332,Z:Z),"비해당분야")</f>
        <v>비해당분야</v>
      </c>
      <c r="AB1332" s="3" t="str">
        <f>IF(R1332="C",SUM(Y1332,AA1332),"비해당분야")</f>
        <v>비해당분야</v>
      </c>
      <c r="AC1332" s="3">
        <f>IF(R1332="C",AB1332,X1332)</f>
        <v>4</v>
      </c>
      <c r="AD1332" s="3">
        <f>VLOOKUP(K1332,'[1]자격증 backdata'!A:D,4,0)</f>
        <v>5</v>
      </c>
      <c r="AE1332" s="3">
        <f>IF(_xlfn.MAXIFS(AD:AD,B:B,B1332)&gt;10,10,_xlfn.MAXIFS(AD:AD,B:B,B1332))</f>
        <v>5</v>
      </c>
      <c r="AG1332" s="2">
        <f>VLOOKUP(K1332,'[1]자격증 backdata'!A:C,3,0)</f>
        <v>0</v>
      </c>
      <c r="AH1332" s="2">
        <f>COUNTIFS($B:$B,$B1332,$AG:$AG,AH$1)</f>
        <v>0</v>
      </c>
      <c r="AI1332" s="2">
        <f>COUNTIFS($B:$B,$B1332,$AG:$AG,AI$1)</f>
        <v>0</v>
      </c>
      <c r="AJ1332" s="2">
        <f>COUNTIFS($B:$B,$B1332,$AG:$AG,AJ$1)</f>
        <v>0</v>
      </c>
      <c r="AK1332" s="2">
        <f>COUNTIFS($B:$B,$B1332,$AG:$AG,AK$1)</f>
        <v>0</v>
      </c>
      <c r="AL1332" s="2">
        <f>COUNTIFS($B:$B,$B1332,$AG:$AG,AL$1)</f>
        <v>0</v>
      </c>
      <c r="AM1332" s="2">
        <f>COUNTIFS($B:$B,$B1332,$AG:$AG,AM$1)</f>
        <v>0</v>
      </c>
      <c r="AN1332" s="2">
        <f>COUNTIFS($B:$B,$B1332,$AG:$AG,AN$1)</f>
        <v>0</v>
      </c>
      <c r="AO1332" s="2">
        <f>COUNTIFS($B:$B,$B1332,$AG:$AG,AO$1)</f>
        <v>0</v>
      </c>
      <c r="AP1332" s="2">
        <f>COUNTIFS($B:$B,$B1332,$AG:$AG,AP$1)</f>
        <v>0</v>
      </c>
      <c r="AQ1332" s="2">
        <f>COUNTIFS($B:$B,$B1332,$AG:$AG,AQ$1)</f>
        <v>0</v>
      </c>
      <c r="AR1332" s="2">
        <f>COUNTIFS($B:$B,$B1332,$AG:$AG,AR$1)</f>
        <v>0</v>
      </c>
      <c r="AS1332" s="2">
        <f>COUNTIFS($B:$B,$B1332,$AG:$AG,AS$1)</f>
        <v>0</v>
      </c>
      <c r="AT1332" s="2">
        <f>COUNTIFS($B:$B,$B1332,$AG:$AG,AT$1)</f>
        <v>1</v>
      </c>
      <c r="AU1332" s="2">
        <f>COUNTIFS($B:$B,$B1332,$AG:$AG,AU$1)</f>
        <v>0</v>
      </c>
    </row>
    <row r="1333" spans="1:47" ht="15" customHeight="1" x14ac:dyDescent="0.35">
      <c r="A1333" s="7">
        <f>IF(B1332=B1333,A1332,A1332+1)</f>
        <v>454</v>
      </c>
      <c r="B1333" s="7" t="s">
        <v>3966</v>
      </c>
      <c r="C1333" s="7" t="s">
        <v>3965</v>
      </c>
      <c r="D1333" s="7" t="s">
        <v>3044</v>
      </c>
      <c r="E1333" s="7" t="s">
        <v>3043</v>
      </c>
      <c r="F1333" s="4" t="s">
        <v>7</v>
      </c>
      <c r="G1333" s="4" t="s">
        <v>8</v>
      </c>
      <c r="H1333" s="4" t="s">
        <v>7</v>
      </c>
      <c r="I1333" s="3">
        <v>2</v>
      </c>
      <c r="J1333" s="3" t="s">
        <v>106</v>
      </c>
      <c r="K1333" s="3" t="s">
        <v>3057</v>
      </c>
      <c r="L1333" s="3" t="s">
        <v>55</v>
      </c>
      <c r="M1333" s="3" t="s">
        <v>3964</v>
      </c>
      <c r="N1333" s="3" t="s">
        <v>3701</v>
      </c>
      <c r="P1333" s="3" t="s">
        <v>669</v>
      </c>
      <c r="Q1333" s="3" t="s">
        <v>1475</v>
      </c>
      <c r="R1333" s="3" t="s">
        <v>2434</v>
      </c>
      <c r="S1333" s="2" t="str">
        <f>IF(P1333="심사불필요","-",VLOOKUP(K1333,'[1]자격증 backdata'!A:G,7,0))</f>
        <v>-</v>
      </c>
      <c r="T1333" s="2" t="str">
        <f>IF(S1333="-","-",IF(COUNTIFS(B:B,B1333,S:S,"필수")&gt;0,"자격요건충족","확인필요"))</f>
        <v>-</v>
      </c>
      <c r="U1333" s="2"/>
      <c r="W1333" s="2">
        <f>IF(Q1333="4급","심사불필요",VLOOKUP(K1333,'[1]자격증 backdata'!A:B,2,0))</f>
        <v>4</v>
      </c>
      <c r="X1333" s="3">
        <f>IF(R1333="A", MIN(20, SUMIFS(W:W, B:B, B1333, R:R, "A")),IF(R1333="B", MIN(30, SUMIFS(W:W, B:B, B1333, R:R, "B")),"비해당분야"))</f>
        <v>4</v>
      </c>
      <c r="Y1333" s="3" t="str">
        <f>IF(R1333="C",MIN(30,IF(COUNTIFS(B:B,B1333,W:W,"가1")=1,25,IF(COUNTIFS(B:B,B1333,W:W,"가1")&gt;=2,30,0))+IF(COUNTIFS(B:B,B1333,W:W,"나1")&gt;=4,30,IF(COUNTIFS(B:B,B1333,W:W,"나1")=3,26,IF(COUNTIFS(B:B,B1333,W:W,"나1")=2,22,IF(COUNTIFS(B:B,B1333,W:W,"나1")=1,18,0)))))+MIN(30,IF(COUNTIFS(B:B,B1333,W:W,"가2")=1,25,IF(COUNTIFS(B:B,B1333,W:W,"가2")&gt;=2,30,0))+IF(COUNTIFS(B:B,B1333,W:W,"나2")=3,30,IF(COUNTIFS(B:B,B1333,W:W,"나2")=2,25,IF(COUNTIFS(B:B,B1333,W:W,"나2")=1,20,0)))),"비해당분야")</f>
        <v>비해당분야</v>
      </c>
      <c r="Z1333" s="3" t="str">
        <f>IF(R1333="C",VLOOKUP(K1333,'[1]자격증 backdata'!A:F,6,0),"비해당분야")</f>
        <v>비해당분야</v>
      </c>
      <c r="AA1333" s="3" t="str">
        <f>IF(R1333="C",SUMIF(B:B,B1333,Z:Z),"비해당분야")</f>
        <v>비해당분야</v>
      </c>
      <c r="AB1333" s="3" t="str">
        <f>IF(R1333="C",SUM(Y1333,AA1333),"비해당분야")</f>
        <v>비해당분야</v>
      </c>
      <c r="AC1333" s="3">
        <f>IF(R1333="C",AB1333,X1333)</f>
        <v>4</v>
      </c>
      <c r="AD1333" s="3">
        <f>VLOOKUP(K1333,'[1]자격증 backdata'!A:D,4,0)</f>
        <v>0</v>
      </c>
      <c r="AE1333" s="3">
        <f>IF(_xlfn.MAXIFS(AD:AD,B:B,B1333)&gt;10,10,_xlfn.MAXIFS(AD:AD,B:B,B1333))</f>
        <v>5</v>
      </c>
      <c r="AG1333" s="2" t="str">
        <f>VLOOKUP(K1333,'[1]자격증 backdata'!A:C,3,0)</f>
        <v>M</v>
      </c>
      <c r="AH1333" s="2">
        <f>COUNTIFS($B:$B,$B1333,$AG:$AG,AH$1)</f>
        <v>0</v>
      </c>
      <c r="AI1333" s="2">
        <f>COUNTIFS($B:$B,$B1333,$AG:$AG,AI$1)</f>
        <v>0</v>
      </c>
      <c r="AJ1333" s="2">
        <f>COUNTIFS($B:$B,$B1333,$AG:$AG,AJ$1)</f>
        <v>0</v>
      </c>
      <c r="AK1333" s="2">
        <f>COUNTIFS($B:$B,$B1333,$AG:$AG,AK$1)</f>
        <v>0</v>
      </c>
      <c r="AL1333" s="2">
        <f>COUNTIFS($B:$B,$B1333,$AG:$AG,AL$1)</f>
        <v>0</v>
      </c>
      <c r="AM1333" s="2">
        <f>COUNTIFS($B:$B,$B1333,$AG:$AG,AM$1)</f>
        <v>0</v>
      </c>
      <c r="AN1333" s="2">
        <f>COUNTIFS($B:$B,$B1333,$AG:$AG,AN$1)</f>
        <v>0</v>
      </c>
      <c r="AO1333" s="2">
        <f>COUNTIFS($B:$B,$B1333,$AG:$AG,AO$1)</f>
        <v>0</v>
      </c>
      <c r="AP1333" s="2">
        <f>COUNTIFS($B:$B,$B1333,$AG:$AG,AP$1)</f>
        <v>0</v>
      </c>
      <c r="AQ1333" s="2">
        <f>COUNTIFS($B:$B,$B1333,$AG:$AG,AQ$1)</f>
        <v>0</v>
      </c>
      <c r="AR1333" s="2">
        <f>COUNTIFS($B:$B,$B1333,$AG:$AG,AR$1)</f>
        <v>0</v>
      </c>
      <c r="AS1333" s="2">
        <f>COUNTIFS($B:$B,$B1333,$AG:$AG,AS$1)</f>
        <v>0</v>
      </c>
      <c r="AT1333" s="2">
        <f>COUNTIFS($B:$B,$B1333,$AG:$AG,AT$1)</f>
        <v>1</v>
      </c>
      <c r="AU1333" s="2">
        <f>COUNTIFS($B:$B,$B1333,$AG:$AG,AU$1)</f>
        <v>0</v>
      </c>
    </row>
    <row r="1334" spans="1:47" ht="15" customHeight="1" x14ac:dyDescent="0.35">
      <c r="A1334" s="4">
        <f>IF(B1333=B1334,A1333,A1333+1)</f>
        <v>455</v>
      </c>
      <c r="B1334" s="4" t="s">
        <v>3962</v>
      </c>
      <c r="C1334" s="4" t="s">
        <v>3961</v>
      </c>
      <c r="D1334" s="4" t="s">
        <v>3044</v>
      </c>
      <c r="E1334" s="4" t="s">
        <v>3043</v>
      </c>
      <c r="F1334" s="4" t="s">
        <v>7</v>
      </c>
      <c r="G1334" s="4" t="s">
        <v>8</v>
      </c>
      <c r="H1334" s="4" t="s">
        <v>7</v>
      </c>
      <c r="I1334" s="4">
        <v>1</v>
      </c>
      <c r="J1334" s="4" t="s">
        <v>364</v>
      </c>
      <c r="K1334" s="4" t="s">
        <v>3075</v>
      </c>
      <c r="L1334" s="4" t="s">
        <v>254</v>
      </c>
      <c r="M1334" s="4" t="s">
        <v>3963</v>
      </c>
      <c r="N1334" s="4" t="s">
        <v>1396</v>
      </c>
      <c r="P1334" s="4" t="s">
        <v>669</v>
      </c>
      <c r="Q1334" s="4" t="s">
        <v>1475</v>
      </c>
      <c r="R1334" s="4" t="s">
        <v>2434</v>
      </c>
      <c r="S1334" s="5" t="str">
        <f>IF(P1334="심사불필요","-",VLOOKUP(K1334,'[1]자격증 backdata'!A:G,7,0))</f>
        <v>-</v>
      </c>
      <c r="T1334" s="5" t="str">
        <f>IF(S1334="-","-",IF(COUNTIFS(B:B,B1334,S:S,"필수")&gt;0,"자격요건충족","확인필요"))</f>
        <v>-</v>
      </c>
      <c r="U1334" s="5"/>
      <c r="W1334" s="5">
        <f>IF(Q1334="4급","심사불필요",VLOOKUP(K1334,'[1]자격증 backdata'!A:B,2,0))</f>
        <v>2</v>
      </c>
      <c r="X1334" s="4">
        <f>IF(R1334="A", MIN(20, SUMIFS(W:W, B:B, B1334, R:R, "A")),IF(R1334="B", MIN(30, SUMIFS(W:W, B:B, B1334, R:R, "B")),"비해당분야"))</f>
        <v>2</v>
      </c>
      <c r="Y1334" s="4" t="str">
        <f>IF(R1334="C",MIN(30,IF(COUNTIFS(B:B,B1334,W:W,"가1")=1,25,IF(COUNTIFS(B:B,B1334,W:W,"가1")&gt;=2,30,0))+IF(COUNTIFS(B:B,B1334,W:W,"나1")&gt;=4,30,IF(COUNTIFS(B:B,B1334,W:W,"나1")=3,26,IF(COUNTIFS(B:B,B1334,W:W,"나1")=2,22,IF(COUNTIFS(B:B,B1334,W:W,"나1")=1,18,0)))))+MIN(30,IF(COUNTIFS(B:B,B1334,W:W,"가2")=1,25,IF(COUNTIFS(B:B,B1334,W:W,"가2")&gt;=2,30,0))+IF(COUNTIFS(B:B,B1334,W:W,"나2")=3,30,IF(COUNTIFS(B:B,B1334,W:W,"나2")=2,25,IF(COUNTIFS(B:B,B1334,W:W,"나2")=1,20,0)))),"비해당분야")</f>
        <v>비해당분야</v>
      </c>
      <c r="Z1334" s="4" t="str">
        <f>IF(R1334="C",VLOOKUP(K1334,'[1]자격증 backdata'!A:F,6,0),"비해당분야")</f>
        <v>비해당분야</v>
      </c>
      <c r="AA1334" s="4" t="str">
        <f>IF(R1334="C",SUMIF(B:B,B1334,Z:Z),"비해당분야")</f>
        <v>비해당분야</v>
      </c>
      <c r="AB1334" s="4" t="str">
        <f>IF(R1334="C",SUM(Y1334,AA1334),"비해당분야")</f>
        <v>비해당분야</v>
      </c>
      <c r="AC1334" s="4">
        <f>IF(R1334="C",AB1334,X1334)</f>
        <v>2</v>
      </c>
      <c r="AD1334" s="4">
        <f>VLOOKUP(K1334,'[1]자격증 backdata'!A:D,4,0)</f>
        <v>0</v>
      </c>
      <c r="AE1334" s="4">
        <f>IF(_xlfn.MAXIFS(AD:AD,B:B,B1334)&gt;10,10,_xlfn.MAXIFS(AD:AD,B:B,B1334))</f>
        <v>5</v>
      </c>
      <c r="AG1334" s="5" t="str">
        <f>VLOOKUP(K1334,'[1]자격증 backdata'!A:C,3,0)</f>
        <v>J</v>
      </c>
      <c r="AH1334" s="5">
        <f>COUNTIFS($B:$B,$B1334,$AG:$AG,AH$1)</f>
        <v>0</v>
      </c>
      <c r="AI1334" s="5">
        <f>COUNTIFS($B:$B,$B1334,$AG:$AG,AI$1)</f>
        <v>0</v>
      </c>
      <c r="AJ1334" s="5">
        <f>COUNTIFS($B:$B,$B1334,$AG:$AG,AJ$1)</f>
        <v>0</v>
      </c>
      <c r="AK1334" s="5">
        <f>COUNTIFS($B:$B,$B1334,$AG:$AG,AK$1)</f>
        <v>0</v>
      </c>
      <c r="AL1334" s="5">
        <f>COUNTIFS($B:$B,$B1334,$AG:$AG,AL$1)</f>
        <v>0</v>
      </c>
      <c r="AM1334" s="5">
        <f>COUNTIFS($B:$B,$B1334,$AG:$AG,AM$1)</f>
        <v>0</v>
      </c>
      <c r="AN1334" s="5">
        <f>COUNTIFS($B:$B,$B1334,$AG:$AG,AN$1)</f>
        <v>0</v>
      </c>
      <c r="AO1334" s="5">
        <f>COUNTIFS($B:$B,$B1334,$AG:$AG,AO$1)</f>
        <v>0</v>
      </c>
      <c r="AP1334" s="5">
        <f>COUNTIFS($B:$B,$B1334,$AG:$AG,AP$1)</f>
        <v>0</v>
      </c>
      <c r="AQ1334" s="5">
        <f>COUNTIFS($B:$B,$B1334,$AG:$AG,AQ$1)</f>
        <v>1</v>
      </c>
      <c r="AR1334" s="5">
        <f>COUNTIFS($B:$B,$B1334,$AG:$AG,AR$1)</f>
        <v>0</v>
      </c>
      <c r="AS1334" s="5">
        <f>COUNTIFS($B:$B,$B1334,$AG:$AG,AS$1)</f>
        <v>0</v>
      </c>
      <c r="AT1334" s="5">
        <f>COUNTIFS($B:$B,$B1334,$AG:$AG,AT$1)</f>
        <v>0</v>
      </c>
      <c r="AU1334" s="5">
        <f>COUNTIFS($B:$B,$B1334,$AG:$AG,AU$1)</f>
        <v>0</v>
      </c>
    </row>
    <row r="1335" spans="1:47" ht="15" customHeight="1" x14ac:dyDescent="0.35">
      <c r="A1335" s="6">
        <f>IF(B1334=B1335,A1334,A1334+1)</f>
        <v>455</v>
      </c>
      <c r="B1335" s="6" t="s">
        <v>3962</v>
      </c>
      <c r="C1335" s="6" t="s">
        <v>3961</v>
      </c>
      <c r="D1335" s="6" t="s">
        <v>3044</v>
      </c>
      <c r="E1335" s="6" t="s">
        <v>3043</v>
      </c>
      <c r="F1335" s="4" t="s">
        <v>7</v>
      </c>
      <c r="G1335" s="4" t="s">
        <v>8</v>
      </c>
      <c r="H1335" s="4" t="s">
        <v>7</v>
      </c>
      <c r="I1335" s="4">
        <v>2</v>
      </c>
      <c r="J1335" s="4" t="s">
        <v>69</v>
      </c>
      <c r="K1335" s="4" t="s">
        <v>3065</v>
      </c>
      <c r="L1335" s="4" t="s">
        <v>36</v>
      </c>
      <c r="M1335" s="4" t="s">
        <v>3960</v>
      </c>
      <c r="N1335" s="4" t="s">
        <v>815</v>
      </c>
      <c r="P1335" s="4" t="s">
        <v>669</v>
      </c>
      <c r="Q1335" s="4" t="s">
        <v>1475</v>
      </c>
      <c r="R1335" s="4" t="s">
        <v>2434</v>
      </c>
      <c r="S1335" s="5" t="str">
        <f>IF(P1335="심사불필요","-",VLOOKUP(K1335,'[1]자격증 backdata'!A:G,7,0))</f>
        <v>-</v>
      </c>
      <c r="T1335" s="5" t="str">
        <f>IF(S1335="-","-",IF(COUNTIFS(B:B,B1335,S:S,"필수")&gt;0,"자격요건충족","확인필요"))</f>
        <v>-</v>
      </c>
      <c r="U1335" s="5"/>
      <c r="W1335" s="5">
        <f>IF(Q1335="4급","심사불필요",VLOOKUP(K1335,'[1]자격증 backdata'!A:B,2,0))</f>
        <v>0</v>
      </c>
      <c r="X1335" s="4">
        <f>IF(R1335="A", MIN(20, SUMIFS(W:W, B:B, B1335, R:R, "A")),IF(R1335="B", MIN(30, SUMIFS(W:W, B:B, B1335, R:R, "B")),"비해당분야"))</f>
        <v>2</v>
      </c>
      <c r="Y1335" s="4" t="str">
        <f>IF(R1335="C",MIN(30,IF(COUNTIFS(B:B,B1335,W:W,"가1")=1,25,IF(COUNTIFS(B:B,B1335,W:W,"가1")&gt;=2,30,0))+IF(COUNTIFS(B:B,B1335,W:W,"나1")&gt;=4,30,IF(COUNTIFS(B:B,B1335,W:W,"나1")=3,26,IF(COUNTIFS(B:B,B1335,W:W,"나1")=2,22,IF(COUNTIFS(B:B,B1335,W:W,"나1")=1,18,0)))))+MIN(30,IF(COUNTIFS(B:B,B1335,W:W,"가2")=1,25,IF(COUNTIFS(B:B,B1335,W:W,"가2")&gt;=2,30,0))+IF(COUNTIFS(B:B,B1335,W:W,"나2")=3,30,IF(COUNTIFS(B:B,B1335,W:W,"나2")=2,25,IF(COUNTIFS(B:B,B1335,W:W,"나2")=1,20,0)))),"비해당분야")</f>
        <v>비해당분야</v>
      </c>
      <c r="Z1335" s="4" t="str">
        <f>IF(R1335="C",VLOOKUP(K1335,'[1]자격증 backdata'!A:F,6,0),"비해당분야")</f>
        <v>비해당분야</v>
      </c>
      <c r="AA1335" s="4" t="str">
        <f>IF(R1335="C",SUMIF(B:B,B1335,Z:Z),"비해당분야")</f>
        <v>비해당분야</v>
      </c>
      <c r="AB1335" s="4" t="str">
        <f>IF(R1335="C",SUM(Y1335,AA1335),"비해당분야")</f>
        <v>비해당분야</v>
      </c>
      <c r="AC1335" s="4">
        <f>IF(R1335="C",AB1335,X1335)</f>
        <v>2</v>
      </c>
      <c r="AD1335" s="4">
        <f>VLOOKUP(K1335,'[1]자격증 backdata'!A:D,4,0)</f>
        <v>5</v>
      </c>
      <c r="AE1335" s="4">
        <f>IF(_xlfn.MAXIFS(AD:AD,B:B,B1335)&gt;10,10,_xlfn.MAXIFS(AD:AD,B:B,B1335))</f>
        <v>5</v>
      </c>
      <c r="AG1335" s="5">
        <f>VLOOKUP(K1335,'[1]자격증 backdata'!A:C,3,0)</f>
        <v>0</v>
      </c>
      <c r="AH1335" s="5">
        <f>COUNTIFS($B:$B,$B1335,$AG:$AG,AH$1)</f>
        <v>0</v>
      </c>
      <c r="AI1335" s="5">
        <f>COUNTIFS($B:$B,$B1335,$AG:$AG,AI$1)</f>
        <v>0</v>
      </c>
      <c r="AJ1335" s="5">
        <f>COUNTIFS($B:$B,$B1335,$AG:$AG,AJ$1)</f>
        <v>0</v>
      </c>
      <c r="AK1335" s="5">
        <f>COUNTIFS($B:$B,$B1335,$AG:$AG,AK$1)</f>
        <v>0</v>
      </c>
      <c r="AL1335" s="5">
        <f>COUNTIFS($B:$B,$B1335,$AG:$AG,AL$1)</f>
        <v>0</v>
      </c>
      <c r="AM1335" s="5">
        <f>COUNTIFS($B:$B,$B1335,$AG:$AG,AM$1)</f>
        <v>0</v>
      </c>
      <c r="AN1335" s="5">
        <f>COUNTIFS($B:$B,$B1335,$AG:$AG,AN$1)</f>
        <v>0</v>
      </c>
      <c r="AO1335" s="5">
        <f>COUNTIFS($B:$B,$B1335,$AG:$AG,AO$1)</f>
        <v>0</v>
      </c>
      <c r="AP1335" s="5">
        <f>COUNTIFS($B:$B,$B1335,$AG:$AG,AP$1)</f>
        <v>0</v>
      </c>
      <c r="AQ1335" s="5">
        <f>COUNTIFS($B:$B,$B1335,$AG:$AG,AQ$1)</f>
        <v>1</v>
      </c>
      <c r="AR1335" s="5">
        <f>COUNTIFS($B:$B,$B1335,$AG:$AG,AR$1)</f>
        <v>0</v>
      </c>
      <c r="AS1335" s="5">
        <f>COUNTIFS($B:$B,$B1335,$AG:$AG,AS$1)</f>
        <v>0</v>
      </c>
      <c r="AT1335" s="5">
        <f>COUNTIFS($B:$B,$B1335,$AG:$AG,AT$1)</f>
        <v>0</v>
      </c>
      <c r="AU1335" s="5">
        <f>COUNTIFS($B:$B,$B1335,$AG:$AG,AU$1)</f>
        <v>0</v>
      </c>
    </row>
    <row r="1336" spans="1:47" ht="15" customHeight="1" x14ac:dyDescent="0.35">
      <c r="A1336" s="3">
        <f>IF(B1335=B1336,A1335,A1335+1)</f>
        <v>456</v>
      </c>
      <c r="B1336" s="3" t="s">
        <v>3957</v>
      </c>
      <c r="C1336" s="3" t="s">
        <v>3956</v>
      </c>
      <c r="D1336" s="3" t="s">
        <v>3044</v>
      </c>
      <c r="E1336" s="3" t="s">
        <v>3043</v>
      </c>
      <c r="F1336" s="4" t="s">
        <v>7</v>
      </c>
      <c r="G1336" s="4" t="s">
        <v>8</v>
      </c>
      <c r="H1336" s="4" t="s">
        <v>7</v>
      </c>
      <c r="I1336" s="3">
        <v>1</v>
      </c>
      <c r="J1336" s="3" t="s">
        <v>633</v>
      </c>
      <c r="K1336" s="3" t="s">
        <v>3118</v>
      </c>
      <c r="L1336" s="3" t="s">
        <v>55</v>
      </c>
      <c r="M1336" s="3" t="s">
        <v>3959</v>
      </c>
      <c r="N1336" s="3" t="s">
        <v>3958</v>
      </c>
      <c r="P1336" s="3" t="s">
        <v>669</v>
      </c>
      <c r="Q1336" s="3" t="s">
        <v>1475</v>
      </c>
      <c r="R1336" s="3" t="s">
        <v>2434</v>
      </c>
      <c r="S1336" s="2" t="str">
        <f>IF(P1336="심사불필요","-",VLOOKUP(K1336,'[1]자격증 backdata'!A:G,7,0))</f>
        <v>-</v>
      </c>
      <c r="T1336" s="2" t="str">
        <f>IF(S1336="-","-",IF(COUNTIFS(B:B,B1336,S:S,"필수")&gt;0,"자격요건충족","확인필요"))</f>
        <v>-</v>
      </c>
      <c r="U1336" s="2"/>
      <c r="W1336" s="2">
        <f>IF(Q1336="4급","심사불필요",VLOOKUP(K1336,'[1]자격증 backdata'!A:B,2,0))</f>
        <v>4</v>
      </c>
      <c r="X1336" s="3">
        <f>IF(R1336="A", MIN(20, SUMIFS(W:W, B:B, B1336, R:R, "A")),IF(R1336="B", MIN(30, SUMIFS(W:W, B:B, B1336, R:R, "B")),"비해당분야"))</f>
        <v>6</v>
      </c>
      <c r="Y1336" s="3" t="str">
        <f>IF(R1336="C",MIN(30,IF(COUNTIFS(B:B,B1336,W:W,"가1")=1,25,IF(COUNTIFS(B:B,B1336,W:W,"가1")&gt;=2,30,0))+IF(COUNTIFS(B:B,B1336,W:W,"나1")&gt;=4,30,IF(COUNTIFS(B:B,B1336,W:W,"나1")=3,26,IF(COUNTIFS(B:B,B1336,W:W,"나1")=2,22,IF(COUNTIFS(B:B,B1336,W:W,"나1")=1,18,0)))))+MIN(30,IF(COUNTIFS(B:B,B1336,W:W,"가2")=1,25,IF(COUNTIFS(B:B,B1336,W:W,"가2")&gt;=2,30,0))+IF(COUNTIFS(B:B,B1336,W:W,"나2")=3,30,IF(COUNTIFS(B:B,B1336,W:W,"나2")=2,25,IF(COUNTIFS(B:B,B1336,W:W,"나2")=1,20,0)))),"비해당분야")</f>
        <v>비해당분야</v>
      </c>
      <c r="Z1336" s="3" t="str">
        <f>IF(R1336="C",VLOOKUP(K1336,'[1]자격증 backdata'!A:F,6,0),"비해당분야")</f>
        <v>비해당분야</v>
      </c>
      <c r="AA1336" s="3" t="str">
        <f>IF(R1336="C",SUMIF(B:B,B1336,Z:Z),"비해당분야")</f>
        <v>비해당분야</v>
      </c>
      <c r="AB1336" s="3" t="str">
        <f>IF(R1336="C",SUM(Y1336,AA1336),"비해당분야")</f>
        <v>비해당분야</v>
      </c>
      <c r="AC1336" s="3">
        <f>IF(R1336="C",AB1336,X1336)</f>
        <v>6</v>
      </c>
      <c r="AD1336" s="3">
        <f>VLOOKUP(K1336,'[1]자격증 backdata'!A:D,4,0)</f>
        <v>0</v>
      </c>
      <c r="AE1336" s="3">
        <f>IF(_xlfn.MAXIFS(AD:AD,B:B,B1336)&gt;10,10,_xlfn.MAXIFS(AD:AD,B:B,B1336))</f>
        <v>0</v>
      </c>
      <c r="AG1336" s="2" t="str">
        <f>VLOOKUP(K1336,'[1]자격증 backdata'!A:C,3,0)</f>
        <v>G</v>
      </c>
      <c r="AH1336" s="2">
        <f>COUNTIFS($B:$B,$B1336,$AG:$AG,AH$1)</f>
        <v>0</v>
      </c>
      <c r="AI1336" s="2">
        <f>COUNTIFS($B:$B,$B1336,$AG:$AG,AI$1)</f>
        <v>0</v>
      </c>
      <c r="AJ1336" s="2">
        <f>COUNTIFS($B:$B,$B1336,$AG:$AG,AJ$1)</f>
        <v>0</v>
      </c>
      <c r="AK1336" s="2">
        <f>COUNTIFS($B:$B,$B1336,$AG:$AG,AK$1)</f>
        <v>0</v>
      </c>
      <c r="AL1336" s="2">
        <f>COUNTIFS($B:$B,$B1336,$AG:$AG,AL$1)</f>
        <v>0</v>
      </c>
      <c r="AM1336" s="2">
        <f>COUNTIFS($B:$B,$B1336,$AG:$AG,AM$1)</f>
        <v>0</v>
      </c>
      <c r="AN1336" s="2">
        <f>COUNTIFS($B:$B,$B1336,$AG:$AG,AN$1)</f>
        <v>1</v>
      </c>
      <c r="AO1336" s="2">
        <f>COUNTIFS($B:$B,$B1336,$AG:$AG,AO$1)</f>
        <v>0</v>
      </c>
      <c r="AP1336" s="2">
        <f>COUNTIFS($B:$B,$B1336,$AG:$AG,AP$1)</f>
        <v>0</v>
      </c>
      <c r="AQ1336" s="2">
        <f>COUNTIFS($B:$B,$B1336,$AG:$AG,AQ$1)</f>
        <v>0</v>
      </c>
      <c r="AR1336" s="2">
        <f>COUNTIFS($B:$B,$B1336,$AG:$AG,AR$1)</f>
        <v>0</v>
      </c>
      <c r="AS1336" s="2">
        <f>COUNTIFS($B:$B,$B1336,$AG:$AG,AS$1)</f>
        <v>0</v>
      </c>
      <c r="AT1336" s="2">
        <f>COUNTIFS($B:$B,$B1336,$AG:$AG,AT$1)</f>
        <v>1</v>
      </c>
      <c r="AU1336" s="2">
        <f>COUNTIFS($B:$B,$B1336,$AG:$AG,AU$1)</f>
        <v>0</v>
      </c>
    </row>
    <row r="1337" spans="1:47" ht="15" customHeight="1" x14ac:dyDescent="0.35">
      <c r="A1337" s="7">
        <f>IF(B1336=B1337,A1336,A1336+1)</f>
        <v>456</v>
      </c>
      <c r="B1337" s="7" t="s">
        <v>3957</v>
      </c>
      <c r="C1337" s="7" t="s">
        <v>3956</v>
      </c>
      <c r="D1337" s="7" t="s">
        <v>3044</v>
      </c>
      <c r="E1337" s="7" t="s">
        <v>3043</v>
      </c>
      <c r="F1337" s="4" t="s">
        <v>7</v>
      </c>
      <c r="G1337" s="4" t="s">
        <v>8</v>
      </c>
      <c r="H1337" s="4" t="s">
        <v>7</v>
      </c>
      <c r="I1337" s="3">
        <v>2</v>
      </c>
      <c r="J1337" s="3" t="s">
        <v>57</v>
      </c>
      <c r="K1337" s="3" t="s">
        <v>3089</v>
      </c>
      <c r="L1337" s="3" t="s">
        <v>55</v>
      </c>
      <c r="M1337" s="3" t="s">
        <v>3955</v>
      </c>
      <c r="N1337" s="3" t="s">
        <v>1417</v>
      </c>
      <c r="P1337" s="3" t="s">
        <v>669</v>
      </c>
      <c r="Q1337" s="3" t="s">
        <v>1475</v>
      </c>
      <c r="R1337" s="3" t="s">
        <v>2434</v>
      </c>
      <c r="S1337" s="2" t="str">
        <f>IF(P1337="심사불필요","-",VLOOKUP(K1337,'[1]자격증 backdata'!A:G,7,0))</f>
        <v>-</v>
      </c>
      <c r="T1337" s="2" t="str">
        <f>IF(S1337="-","-",IF(COUNTIFS(B:B,B1337,S:S,"필수")&gt;0,"자격요건충족","확인필요"))</f>
        <v>-</v>
      </c>
      <c r="U1337" s="2"/>
      <c r="W1337" s="2">
        <f>IF(Q1337="4급","심사불필요",VLOOKUP(K1337,'[1]자격증 backdata'!A:B,2,0))</f>
        <v>2</v>
      </c>
      <c r="X1337" s="3">
        <f>IF(R1337="A", MIN(20, SUMIFS(W:W, B:B, B1337, R:R, "A")),IF(R1337="B", MIN(30, SUMIFS(W:W, B:B, B1337, R:R, "B")),"비해당분야"))</f>
        <v>6</v>
      </c>
      <c r="Y1337" s="3" t="str">
        <f>IF(R1337="C",MIN(30,IF(COUNTIFS(B:B,B1337,W:W,"가1")=1,25,IF(COUNTIFS(B:B,B1337,W:W,"가1")&gt;=2,30,0))+IF(COUNTIFS(B:B,B1337,W:W,"나1")&gt;=4,30,IF(COUNTIFS(B:B,B1337,W:W,"나1")=3,26,IF(COUNTIFS(B:B,B1337,W:W,"나1")=2,22,IF(COUNTIFS(B:B,B1337,W:W,"나1")=1,18,0)))))+MIN(30,IF(COUNTIFS(B:B,B1337,W:W,"가2")=1,25,IF(COUNTIFS(B:B,B1337,W:W,"가2")&gt;=2,30,0))+IF(COUNTIFS(B:B,B1337,W:W,"나2")=3,30,IF(COUNTIFS(B:B,B1337,W:W,"나2")=2,25,IF(COUNTIFS(B:B,B1337,W:W,"나2")=1,20,0)))),"비해당분야")</f>
        <v>비해당분야</v>
      </c>
      <c r="Z1337" s="3" t="str">
        <f>IF(R1337="C",VLOOKUP(K1337,'[1]자격증 backdata'!A:F,6,0),"비해당분야")</f>
        <v>비해당분야</v>
      </c>
      <c r="AA1337" s="3" t="str">
        <f>IF(R1337="C",SUMIF(B:B,B1337,Z:Z),"비해당분야")</f>
        <v>비해당분야</v>
      </c>
      <c r="AB1337" s="3" t="str">
        <f>IF(R1337="C",SUM(Y1337,AA1337),"비해당분야")</f>
        <v>비해당분야</v>
      </c>
      <c r="AC1337" s="3">
        <f>IF(R1337="C",AB1337,X1337)</f>
        <v>6</v>
      </c>
      <c r="AD1337" s="3">
        <f>VLOOKUP(K1337,'[1]자격증 backdata'!A:D,4,0)</f>
        <v>0</v>
      </c>
      <c r="AE1337" s="3">
        <f>IF(_xlfn.MAXIFS(AD:AD,B:B,B1337)&gt;10,10,_xlfn.MAXIFS(AD:AD,B:B,B1337))</f>
        <v>0</v>
      </c>
      <c r="AG1337" s="2" t="str">
        <f>VLOOKUP(K1337,'[1]자격증 backdata'!A:C,3,0)</f>
        <v>M</v>
      </c>
      <c r="AH1337" s="2">
        <f>COUNTIFS($B:$B,$B1337,$AG:$AG,AH$1)</f>
        <v>0</v>
      </c>
      <c r="AI1337" s="2">
        <f>COUNTIFS($B:$B,$B1337,$AG:$AG,AI$1)</f>
        <v>0</v>
      </c>
      <c r="AJ1337" s="2">
        <f>COUNTIFS($B:$B,$B1337,$AG:$AG,AJ$1)</f>
        <v>0</v>
      </c>
      <c r="AK1337" s="2">
        <f>COUNTIFS($B:$B,$B1337,$AG:$AG,AK$1)</f>
        <v>0</v>
      </c>
      <c r="AL1337" s="2">
        <f>COUNTIFS($B:$B,$B1337,$AG:$AG,AL$1)</f>
        <v>0</v>
      </c>
      <c r="AM1337" s="2">
        <f>COUNTIFS($B:$B,$B1337,$AG:$AG,AM$1)</f>
        <v>0</v>
      </c>
      <c r="AN1337" s="2">
        <f>COUNTIFS($B:$B,$B1337,$AG:$AG,AN$1)</f>
        <v>1</v>
      </c>
      <c r="AO1337" s="2">
        <f>COUNTIFS($B:$B,$B1337,$AG:$AG,AO$1)</f>
        <v>0</v>
      </c>
      <c r="AP1337" s="2">
        <f>COUNTIFS($B:$B,$B1337,$AG:$AG,AP$1)</f>
        <v>0</v>
      </c>
      <c r="AQ1337" s="2">
        <f>COUNTIFS($B:$B,$B1337,$AG:$AG,AQ$1)</f>
        <v>0</v>
      </c>
      <c r="AR1337" s="2">
        <f>COUNTIFS($B:$B,$B1337,$AG:$AG,AR$1)</f>
        <v>0</v>
      </c>
      <c r="AS1337" s="2">
        <f>COUNTIFS($B:$B,$B1337,$AG:$AG,AS$1)</f>
        <v>0</v>
      </c>
      <c r="AT1337" s="2">
        <f>COUNTIFS($B:$B,$B1337,$AG:$AG,AT$1)</f>
        <v>1</v>
      </c>
      <c r="AU1337" s="2">
        <f>COUNTIFS($B:$B,$B1337,$AG:$AG,AU$1)</f>
        <v>0</v>
      </c>
    </row>
    <row r="1338" spans="1:47" ht="15" customHeight="1" x14ac:dyDescent="0.35">
      <c r="A1338" s="4">
        <f>IF(B1337=B1338,A1337,A1337+1)</f>
        <v>457</v>
      </c>
      <c r="B1338" s="4" t="s">
        <v>3945</v>
      </c>
      <c r="C1338" s="4" t="s">
        <v>3944</v>
      </c>
      <c r="D1338" s="4" t="s">
        <v>3044</v>
      </c>
      <c r="E1338" s="4" t="s">
        <v>3043</v>
      </c>
      <c r="F1338" s="4" t="s">
        <v>7</v>
      </c>
      <c r="G1338" s="4" t="s">
        <v>8</v>
      </c>
      <c r="H1338" s="4" t="s">
        <v>7</v>
      </c>
      <c r="I1338" s="4">
        <v>1</v>
      </c>
      <c r="J1338" s="4" t="s">
        <v>69</v>
      </c>
      <c r="K1338" s="4" t="s">
        <v>3065</v>
      </c>
      <c r="L1338" s="4" t="s">
        <v>36</v>
      </c>
      <c r="M1338" s="4" t="s">
        <v>3954</v>
      </c>
      <c r="N1338" s="4" t="s">
        <v>1138</v>
      </c>
      <c r="P1338" s="4" t="s">
        <v>669</v>
      </c>
      <c r="Q1338" s="4" t="s">
        <v>1475</v>
      </c>
      <c r="R1338" s="4" t="s">
        <v>2434</v>
      </c>
      <c r="S1338" s="5" t="str">
        <f>IF(P1338="심사불필요","-",VLOOKUP(K1338,'[1]자격증 backdata'!A:G,7,0))</f>
        <v>-</v>
      </c>
      <c r="T1338" s="5" t="str">
        <f>IF(S1338="-","-",IF(COUNTIFS(B:B,B1338,S:S,"필수")&gt;0,"자격요건충족","확인필요"))</f>
        <v>-</v>
      </c>
      <c r="U1338" s="5"/>
      <c r="W1338" s="5">
        <f>IF(Q1338="4급","심사불필요",VLOOKUP(K1338,'[1]자격증 backdata'!A:B,2,0))</f>
        <v>0</v>
      </c>
      <c r="X1338" s="4">
        <f>IF(R1338="A", MIN(20, SUMIFS(W:W, B:B, B1338, R:R, "A")),IF(R1338="B", MIN(30, SUMIFS(W:W, B:B, B1338, R:R, "B")),"비해당분야"))</f>
        <v>18</v>
      </c>
      <c r="Y1338" s="4" t="str">
        <f>IF(R1338="C",MIN(30,IF(COUNTIFS(B:B,B1338,W:W,"가1")=1,25,IF(COUNTIFS(B:B,B1338,W:W,"가1")&gt;=2,30,0))+IF(COUNTIFS(B:B,B1338,W:W,"나1")&gt;=4,30,IF(COUNTIFS(B:B,B1338,W:W,"나1")=3,26,IF(COUNTIFS(B:B,B1338,W:W,"나1")=2,22,IF(COUNTIFS(B:B,B1338,W:W,"나1")=1,18,0)))))+MIN(30,IF(COUNTIFS(B:B,B1338,W:W,"가2")=1,25,IF(COUNTIFS(B:B,B1338,W:W,"가2")&gt;=2,30,0))+IF(COUNTIFS(B:B,B1338,W:W,"나2")=3,30,IF(COUNTIFS(B:B,B1338,W:W,"나2")=2,25,IF(COUNTIFS(B:B,B1338,W:W,"나2")=1,20,0)))),"비해당분야")</f>
        <v>비해당분야</v>
      </c>
      <c r="Z1338" s="4" t="str">
        <f>IF(R1338="C",VLOOKUP(K1338,'[1]자격증 backdata'!A:F,6,0),"비해당분야")</f>
        <v>비해당분야</v>
      </c>
      <c r="AA1338" s="4" t="str">
        <f>IF(R1338="C",SUMIF(B:B,B1338,Z:Z),"비해당분야")</f>
        <v>비해당분야</v>
      </c>
      <c r="AB1338" s="4" t="str">
        <f>IF(R1338="C",SUM(Y1338,AA1338),"비해당분야")</f>
        <v>비해당분야</v>
      </c>
      <c r="AC1338" s="4">
        <f>IF(R1338="C",AB1338,X1338)</f>
        <v>18</v>
      </c>
      <c r="AD1338" s="4">
        <f>VLOOKUP(K1338,'[1]자격증 backdata'!A:D,4,0)</f>
        <v>5</v>
      </c>
      <c r="AE1338" s="4">
        <f>IF(_xlfn.MAXIFS(AD:AD,B:B,B1338)&gt;10,10,_xlfn.MAXIFS(AD:AD,B:B,B1338))</f>
        <v>5</v>
      </c>
      <c r="AG1338" s="5">
        <f>VLOOKUP(K1338,'[1]자격증 backdata'!A:C,3,0)</f>
        <v>0</v>
      </c>
      <c r="AH1338" s="5">
        <f>COUNTIFS($B:$B,$B1338,$AG:$AG,AH$1)</f>
        <v>0</v>
      </c>
      <c r="AI1338" s="5">
        <f>COUNTIFS($B:$B,$B1338,$AG:$AG,AI$1)</f>
        <v>0</v>
      </c>
      <c r="AJ1338" s="5">
        <f>COUNTIFS($B:$B,$B1338,$AG:$AG,AJ$1)</f>
        <v>0</v>
      </c>
      <c r="AK1338" s="5">
        <f>COUNTIFS($B:$B,$B1338,$AG:$AG,AK$1)</f>
        <v>0</v>
      </c>
      <c r="AL1338" s="5">
        <f>COUNTIFS($B:$B,$B1338,$AG:$AG,AL$1)</f>
        <v>0</v>
      </c>
      <c r="AM1338" s="5">
        <f>COUNTIFS($B:$B,$B1338,$AG:$AG,AM$1)</f>
        <v>0</v>
      </c>
      <c r="AN1338" s="5">
        <f>COUNTIFS($B:$B,$B1338,$AG:$AG,AN$1)</f>
        <v>1</v>
      </c>
      <c r="AO1338" s="5">
        <f>COUNTIFS($B:$B,$B1338,$AG:$AG,AO$1)</f>
        <v>1</v>
      </c>
      <c r="AP1338" s="5">
        <f>COUNTIFS($B:$B,$B1338,$AG:$AG,AP$1)</f>
        <v>1</v>
      </c>
      <c r="AQ1338" s="5">
        <f>COUNTIFS($B:$B,$B1338,$AG:$AG,AQ$1)</f>
        <v>1</v>
      </c>
      <c r="AR1338" s="5">
        <f>COUNTIFS($B:$B,$B1338,$AG:$AG,AR$1)</f>
        <v>0</v>
      </c>
      <c r="AS1338" s="5">
        <f>COUNTIFS($B:$B,$B1338,$AG:$AG,AS$1)</f>
        <v>0</v>
      </c>
      <c r="AT1338" s="5">
        <f>COUNTIFS($B:$B,$B1338,$AG:$AG,AT$1)</f>
        <v>1</v>
      </c>
      <c r="AU1338" s="5">
        <f>COUNTIFS($B:$B,$B1338,$AG:$AG,AU$1)</f>
        <v>0</v>
      </c>
    </row>
    <row r="1339" spans="1:47" ht="15" customHeight="1" x14ac:dyDescent="0.35">
      <c r="A1339" s="6">
        <f>IF(B1338=B1339,A1338,A1338+1)</f>
        <v>457</v>
      </c>
      <c r="B1339" s="6" t="s">
        <v>3945</v>
      </c>
      <c r="C1339" s="6" t="s">
        <v>3944</v>
      </c>
      <c r="D1339" s="6" t="s">
        <v>3044</v>
      </c>
      <c r="E1339" s="6" t="s">
        <v>3043</v>
      </c>
      <c r="F1339" s="4" t="s">
        <v>7</v>
      </c>
      <c r="G1339" s="4" t="s">
        <v>8</v>
      </c>
      <c r="H1339" s="4" t="s">
        <v>7</v>
      </c>
      <c r="I1339" s="4">
        <v>2</v>
      </c>
      <c r="J1339" s="4" t="s">
        <v>653</v>
      </c>
      <c r="K1339" s="4" t="s">
        <v>3052</v>
      </c>
      <c r="L1339" s="4" t="s">
        <v>651</v>
      </c>
      <c r="M1339" s="4" t="s">
        <v>3953</v>
      </c>
      <c r="N1339" s="4" t="s">
        <v>3952</v>
      </c>
      <c r="P1339" s="4" t="s">
        <v>669</v>
      </c>
      <c r="Q1339" s="4" t="s">
        <v>1475</v>
      </c>
      <c r="R1339" s="4" t="s">
        <v>2434</v>
      </c>
      <c r="S1339" s="5" t="str">
        <f>IF(P1339="심사불필요","-",VLOOKUP(K1339,'[1]자격증 backdata'!A:G,7,0))</f>
        <v>-</v>
      </c>
      <c r="T1339" s="5" t="str">
        <f>IF(S1339="-","-",IF(COUNTIFS(B:B,B1339,S:S,"필수")&gt;0,"자격요건충족","확인필요"))</f>
        <v>-</v>
      </c>
      <c r="U1339" s="5"/>
      <c r="W1339" s="5">
        <f>IF(Q1339="4급","심사불필요",VLOOKUP(K1339,'[1]자격증 backdata'!A:B,2,0))</f>
        <v>4</v>
      </c>
      <c r="X1339" s="4">
        <f>IF(R1339="A", MIN(20, SUMIFS(W:W, B:B, B1339, R:R, "A")),IF(R1339="B", MIN(30, SUMIFS(W:W, B:B, B1339, R:R, "B")),"비해당분야"))</f>
        <v>18</v>
      </c>
      <c r="Y1339" s="4" t="str">
        <f>IF(R1339="C",MIN(30,IF(COUNTIFS(B:B,B1339,W:W,"가1")=1,25,IF(COUNTIFS(B:B,B1339,W:W,"가1")&gt;=2,30,0))+IF(COUNTIFS(B:B,B1339,W:W,"나1")&gt;=4,30,IF(COUNTIFS(B:B,B1339,W:W,"나1")=3,26,IF(COUNTIFS(B:B,B1339,W:W,"나1")=2,22,IF(COUNTIFS(B:B,B1339,W:W,"나1")=1,18,0)))))+MIN(30,IF(COUNTIFS(B:B,B1339,W:W,"가2")=1,25,IF(COUNTIFS(B:B,B1339,W:W,"가2")&gt;=2,30,0))+IF(COUNTIFS(B:B,B1339,W:W,"나2")=3,30,IF(COUNTIFS(B:B,B1339,W:W,"나2")=2,25,IF(COUNTIFS(B:B,B1339,W:W,"나2")=1,20,0)))),"비해당분야")</f>
        <v>비해당분야</v>
      </c>
      <c r="Z1339" s="4" t="str">
        <f>IF(R1339="C",VLOOKUP(K1339,'[1]자격증 backdata'!A:F,6,0),"비해당분야")</f>
        <v>비해당분야</v>
      </c>
      <c r="AA1339" s="4" t="str">
        <f>IF(R1339="C",SUMIF(B:B,B1339,Z:Z),"비해당분야")</f>
        <v>비해당분야</v>
      </c>
      <c r="AB1339" s="4" t="str">
        <f>IF(R1339="C",SUM(Y1339,AA1339),"비해당분야")</f>
        <v>비해당분야</v>
      </c>
      <c r="AC1339" s="4">
        <f>IF(R1339="C",AB1339,X1339)</f>
        <v>18</v>
      </c>
      <c r="AD1339" s="4">
        <f>VLOOKUP(K1339,'[1]자격증 backdata'!A:D,4,0)</f>
        <v>0</v>
      </c>
      <c r="AE1339" s="4">
        <f>IF(_xlfn.MAXIFS(AD:AD,B:B,B1339)&gt;10,10,_xlfn.MAXIFS(AD:AD,B:B,B1339))</f>
        <v>5</v>
      </c>
      <c r="AG1339" s="5" t="str">
        <f>VLOOKUP(K1339,'[1]자격증 backdata'!A:C,3,0)</f>
        <v>H</v>
      </c>
      <c r="AH1339" s="5">
        <f>COUNTIFS($B:$B,$B1339,$AG:$AG,AH$1)</f>
        <v>0</v>
      </c>
      <c r="AI1339" s="5">
        <f>COUNTIFS($B:$B,$B1339,$AG:$AG,AI$1)</f>
        <v>0</v>
      </c>
      <c r="AJ1339" s="5">
        <f>COUNTIFS($B:$B,$B1339,$AG:$AG,AJ$1)</f>
        <v>0</v>
      </c>
      <c r="AK1339" s="5">
        <f>COUNTIFS($B:$B,$B1339,$AG:$AG,AK$1)</f>
        <v>0</v>
      </c>
      <c r="AL1339" s="5">
        <f>COUNTIFS($B:$B,$B1339,$AG:$AG,AL$1)</f>
        <v>0</v>
      </c>
      <c r="AM1339" s="5">
        <f>COUNTIFS($B:$B,$B1339,$AG:$AG,AM$1)</f>
        <v>0</v>
      </c>
      <c r="AN1339" s="5">
        <f>COUNTIFS($B:$B,$B1339,$AG:$AG,AN$1)</f>
        <v>1</v>
      </c>
      <c r="AO1339" s="5">
        <f>COUNTIFS($B:$B,$B1339,$AG:$AG,AO$1)</f>
        <v>1</v>
      </c>
      <c r="AP1339" s="5">
        <f>COUNTIFS($B:$B,$B1339,$AG:$AG,AP$1)</f>
        <v>1</v>
      </c>
      <c r="AQ1339" s="5">
        <f>COUNTIFS($B:$B,$B1339,$AG:$AG,AQ$1)</f>
        <v>1</v>
      </c>
      <c r="AR1339" s="5">
        <f>COUNTIFS($B:$B,$B1339,$AG:$AG,AR$1)</f>
        <v>0</v>
      </c>
      <c r="AS1339" s="5">
        <f>COUNTIFS($B:$B,$B1339,$AG:$AG,AS$1)</f>
        <v>0</v>
      </c>
      <c r="AT1339" s="5">
        <f>COUNTIFS($B:$B,$B1339,$AG:$AG,AT$1)</f>
        <v>1</v>
      </c>
      <c r="AU1339" s="5">
        <f>COUNTIFS($B:$B,$B1339,$AG:$AG,AU$1)</f>
        <v>0</v>
      </c>
    </row>
    <row r="1340" spans="1:47" ht="15" customHeight="1" x14ac:dyDescent="0.35">
      <c r="A1340" s="6">
        <f>IF(B1339=B1340,A1339,A1339+1)</f>
        <v>457</v>
      </c>
      <c r="B1340" s="6" t="s">
        <v>3945</v>
      </c>
      <c r="C1340" s="6" t="s">
        <v>3944</v>
      </c>
      <c r="D1340" s="6" t="s">
        <v>3044</v>
      </c>
      <c r="E1340" s="6" t="s">
        <v>3043</v>
      </c>
      <c r="F1340" s="4" t="s">
        <v>7</v>
      </c>
      <c r="G1340" s="4" t="s">
        <v>8</v>
      </c>
      <c r="H1340" s="4" t="s">
        <v>7</v>
      </c>
      <c r="I1340" s="4">
        <v>3</v>
      </c>
      <c r="J1340" s="4" t="s">
        <v>106</v>
      </c>
      <c r="K1340" s="4" t="s">
        <v>3057</v>
      </c>
      <c r="L1340" s="4" t="s">
        <v>55</v>
      </c>
      <c r="M1340" s="4" t="s">
        <v>3951</v>
      </c>
      <c r="N1340" s="4" t="s">
        <v>3950</v>
      </c>
      <c r="P1340" s="4" t="s">
        <v>669</v>
      </c>
      <c r="Q1340" s="4" t="s">
        <v>1475</v>
      </c>
      <c r="R1340" s="4" t="s">
        <v>2434</v>
      </c>
      <c r="S1340" s="5" t="str">
        <f>IF(P1340="심사불필요","-",VLOOKUP(K1340,'[1]자격증 backdata'!A:G,7,0))</f>
        <v>-</v>
      </c>
      <c r="T1340" s="5" t="str">
        <f>IF(S1340="-","-",IF(COUNTIFS(B:B,B1340,S:S,"필수")&gt;0,"자격요건충족","확인필요"))</f>
        <v>-</v>
      </c>
      <c r="U1340" s="5"/>
      <c r="W1340" s="5">
        <f>IF(Q1340="4급","심사불필요",VLOOKUP(K1340,'[1]자격증 backdata'!A:B,2,0))</f>
        <v>4</v>
      </c>
      <c r="X1340" s="4">
        <f>IF(R1340="A", MIN(20, SUMIFS(W:W, B:B, B1340, R:R, "A")),IF(R1340="B", MIN(30, SUMIFS(W:W, B:B, B1340, R:R, "B")),"비해당분야"))</f>
        <v>18</v>
      </c>
      <c r="Y1340" s="4" t="str">
        <f>IF(R1340="C",MIN(30,IF(COUNTIFS(B:B,B1340,W:W,"가1")=1,25,IF(COUNTIFS(B:B,B1340,W:W,"가1")&gt;=2,30,0))+IF(COUNTIFS(B:B,B1340,W:W,"나1")&gt;=4,30,IF(COUNTIFS(B:B,B1340,W:W,"나1")=3,26,IF(COUNTIFS(B:B,B1340,W:W,"나1")=2,22,IF(COUNTIFS(B:B,B1340,W:W,"나1")=1,18,0)))))+MIN(30,IF(COUNTIFS(B:B,B1340,W:W,"가2")=1,25,IF(COUNTIFS(B:B,B1340,W:W,"가2")&gt;=2,30,0))+IF(COUNTIFS(B:B,B1340,W:W,"나2")=3,30,IF(COUNTIFS(B:B,B1340,W:W,"나2")=2,25,IF(COUNTIFS(B:B,B1340,W:W,"나2")=1,20,0)))),"비해당분야")</f>
        <v>비해당분야</v>
      </c>
      <c r="Z1340" s="4" t="str">
        <f>IF(R1340="C",VLOOKUP(K1340,'[1]자격증 backdata'!A:F,6,0),"비해당분야")</f>
        <v>비해당분야</v>
      </c>
      <c r="AA1340" s="4" t="str">
        <f>IF(R1340="C",SUMIF(B:B,B1340,Z:Z),"비해당분야")</f>
        <v>비해당분야</v>
      </c>
      <c r="AB1340" s="4" t="str">
        <f>IF(R1340="C",SUM(Y1340,AA1340),"비해당분야")</f>
        <v>비해당분야</v>
      </c>
      <c r="AC1340" s="4">
        <f>IF(R1340="C",AB1340,X1340)</f>
        <v>18</v>
      </c>
      <c r="AD1340" s="4">
        <f>VLOOKUP(K1340,'[1]자격증 backdata'!A:D,4,0)</f>
        <v>0</v>
      </c>
      <c r="AE1340" s="4">
        <f>IF(_xlfn.MAXIFS(AD:AD,B:B,B1340)&gt;10,10,_xlfn.MAXIFS(AD:AD,B:B,B1340))</f>
        <v>5</v>
      </c>
      <c r="AG1340" s="5" t="str">
        <f>VLOOKUP(K1340,'[1]자격증 backdata'!A:C,3,0)</f>
        <v>M</v>
      </c>
      <c r="AH1340" s="5">
        <f>COUNTIFS($B:$B,$B1340,$AG:$AG,AH$1)</f>
        <v>0</v>
      </c>
      <c r="AI1340" s="5">
        <f>COUNTIFS($B:$B,$B1340,$AG:$AG,AI$1)</f>
        <v>0</v>
      </c>
      <c r="AJ1340" s="5">
        <f>COUNTIFS($B:$B,$B1340,$AG:$AG,AJ$1)</f>
        <v>0</v>
      </c>
      <c r="AK1340" s="5">
        <f>COUNTIFS($B:$B,$B1340,$AG:$AG,AK$1)</f>
        <v>0</v>
      </c>
      <c r="AL1340" s="5">
        <f>COUNTIFS($B:$B,$B1340,$AG:$AG,AL$1)</f>
        <v>0</v>
      </c>
      <c r="AM1340" s="5">
        <f>COUNTIFS($B:$B,$B1340,$AG:$AG,AM$1)</f>
        <v>0</v>
      </c>
      <c r="AN1340" s="5">
        <f>COUNTIFS($B:$B,$B1340,$AG:$AG,AN$1)</f>
        <v>1</v>
      </c>
      <c r="AO1340" s="5">
        <f>COUNTIFS($B:$B,$B1340,$AG:$AG,AO$1)</f>
        <v>1</v>
      </c>
      <c r="AP1340" s="5">
        <f>COUNTIFS($B:$B,$B1340,$AG:$AG,AP$1)</f>
        <v>1</v>
      </c>
      <c r="AQ1340" s="5">
        <f>COUNTIFS($B:$B,$B1340,$AG:$AG,AQ$1)</f>
        <v>1</v>
      </c>
      <c r="AR1340" s="5">
        <f>COUNTIFS($B:$B,$B1340,$AG:$AG,AR$1)</f>
        <v>0</v>
      </c>
      <c r="AS1340" s="5">
        <f>COUNTIFS($B:$B,$B1340,$AG:$AG,AS$1)</f>
        <v>0</v>
      </c>
      <c r="AT1340" s="5">
        <f>COUNTIFS($B:$B,$B1340,$AG:$AG,AT$1)</f>
        <v>1</v>
      </c>
      <c r="AU1340" s="5">
        <f>COUNTIFS($B:$B,$B1340,$AG:$AG,AU$1)</f>
        <v>0</v>
      </c>
    </row>
    <row r="1341" spans="1:47" ht="15" customHeight="1" x14ac:dyDescent="0.35">
      <c r="A1341" s="6">
        <f>IF(B1340=B1341,A1340,A1340+1)</f>
        <v>457</v>
      </c>
      <c r="B1341" s="6" t="s">
        <v>3945</v>
      </c>
      <c r="C1341" s="6" t="s">
        <v>3944</v>
      </c>
      <c r="D1341" s="6" t="s">
        <v>3044</v>
      </c>
      <c r="E1341" s="6" t="s">
        <v>3043</v>
      </c>
      <c r="F1341" s="4" t="s">
        <v>7</v>
      </c>
      <c r="G1341" s="4" t="s">
        <v>8</v>
      </c>
      <c r="H1341" s="4" t="s">
        <v>7</v>
      </c>
      <c r="I1341" s="4">
        <v>4</v>
      </c>
      <c r="J1341" s="4" t="s">
        <v>633</v>
      </c>
      <c r="K1341" s="4" t="s">
        <v>3118</v>
      </c>
      <c r="L1341" s="4" t="s">
        <v>55</v>
      </c>
      <c r="M1341" s="4" t="s">
        <v>3949</v>
      </c>
      <c r="N1341" s="4" t="s">
        <v>2866</v>
      </c>
      <c r="P1341" s="4" t="s">
        <v>669</v>
      </c>
      <c r="Q1341" s="4" t="s">
        <v>1475</v>
      </c>
      <c r="R1341" s="4" t="s">
        <v>2434</v>
      </c>
      <c r="S1341" s="5" t="str">
        <f>IF(P1341="심사불필요","-",VLOOKUP(K1341,'[1]자격증 backdata'!A:G,7,0))</f>
        <v>-</v>
      </c>
      <c r="T1341" s="5" t="str">
        <f>IF(S1341="-","-",IF(COUNTIFS(B:B,B1341,S:S,"필수")&gt;0,"자격요건충족","확인필요"))</f>
        <v>-</v>
      </c>
      <c r="U1341" s="5"/>
      <c r="W1341" s="5">
        <f>IF(Q1341="4급","심사불필요",VLOOKUP(K1341,'[1]자격증 backdata'!A:B,2,0))</f>
        <v>4</v>
      </c>
      <c r="X1341" s="4">
        <f>IF(R1341="A", MIN(20, SUMIFS(W:W, B:B, B1341, R:R, "A")),IF(R1341="B", MIN(30, SUMIFS(W:W, B:B, B1341, R:R, "B")),"비해당분야"))</f>
        <v>18</v>
      </c>
      <c r="Y1341" s="4" t="str">
        <f>IF(R1341="C",MIN(30,IF(COUNTIFS(B:B,B1341,W:W,"가1")=1,25,IF(COUNTIFS(B:B,B1341,W:W,"가1")&gt;=2,30,0))+IF(COUNTIFS(B:B,B1341,W:W,"나1")&gt;=4,30,IF(COUNTIFS(B:B,B1341,W:W,"나1")=3,26,IF(COUNTIFS(B:B,B1341,W:W,"나1")=2,22,IF(COUNTIFS(B:B,B1341,W:W,"나1")=1,18,0)))))+MIN(30,IF(COUNTIFS(B:B,B1341,W:W,"가2")=1,25,IF(COUNTIFS(B:B,B1341,W:W,"가2")&gt;=2,30,0))+IF(COUNTIFS(B:B,B1341,W:W,"나2")=3,30,IF(COUNTIFS(B:B,B1341,W:W,"나2")=2,25,IF(COUNTIFS(B:B,B1341,W:W,"나2")=1,20,0)))),"비해당분야")</f>
        <v>비해당분야</v>
      </c>
      <c r="Z1341" s="4" t="str">
        <f>IF(R1341="C",VLOOKUP(K1341,'[1]자격증 backdata'!A:F,6,0),"비해당분야")</f>
        <v>비해당분야</v>
      </c>
      <c r="AA1341" s="4" t="str">
        <f>IF(R1341="C",SUMIF(B:B,B1341,Z:Z),"비해당분야")</f>
        <v>비해당분야</v>
      </c>
      <c r="AB1341" s="4" t="str">
        <f>IF(R1341="C",SUM(Y1341,AA1341),"비해당분야")</f>
        <v>비해당분야</v>
      </c>
      <c r="AC1341" s="4">
        <f>IF(R1341="C",AB1341,X1341)</f>
        <v>18</v>
      </c>
      <c r="AD1341" s="4">
        <f>VLOOKUP(K1341,'[1]자격증 backdata'!A:D,4,0)</f>
        <v>0</v>
      </c>
      <c r="AE1341" s="4">
        <f>IF(_xlfn.MAXIFS(AD:AD,B:B,B1341)&gt;10,10,_xlfn.MAXIFS(AD:AD,B:B,B1341))</f>
        <v>5</v>
      </c>
      <c r="AG1341" s="5" t="str">
        <f>VLOOKUP(K1341,'[1]자격증 backdata'!A:C,3,0)</f>
        <v>G</v>
      </c>
      <c r="AH1341" s="5">
        <f>COUNTIFS($B:$B,$B1341,$AG:$AG,AH$1)</f>
        <v>0</v>
      </c>
      <c r="AI1341" s="5">
        <f>COUNTIFS($B:$B,$B1341,$AG:$AG,AI$1)</f>
        <v>0</v>
      </c>
      <c r="AJ1341" s="5">
        <f>COUNTIFS($B:$B,$B1341,$AG:$AG,AJ$1)</f>
        <v>0</v>
      </c>
      <c r="AK1341" s="5">
        <f>COUNTIFS($B:$B,$B1341,$AG:$AG,AK$1)</f>
        <v>0</v>
      </c>
      <c r="AL1341" s="5">
        <f>COUNTIFS($B:$B,$B1341,$AG:$AG,AL$1)</f>
        <v>0</v>
      </c>
      <c r="AM1341" s="5">
        <f>COUNTIFS($B:$B,$B1341,$AG:$AG,AM$1)</f>
        <v>0</v>
      </c>
      <c r="AN1341" s="5">
        <f>COUNTIFS($B:$B,$B1341,$AG:$AG,AN$1)</f>
        <v>1</v>
      </c>
      <c r="AO1341" s="5">
        <f>COUNTIFS($B:$B,$B1341,$AG:$AG,AO$1)</f>
        <v>1</v>
      </c>
      <c r="AP1341" s="5">
        <f>COUNTIFS($B:$B,$B1341,$AG:$AG,AP$1)</f>
        <v>1</v>
      </c>
      <c r="AQ1341" s="5">
        <f>COUNTIFS($B:$B,$B1341,$AG:$AG,AQ$1)</f>
        <v>1</v>
      </c>
      <c r="AR1341" s="5">
        <f>COUNTIFS($B:$B,$B1341,$AG:$AG,AR$1)</f>
        <v>0</v>
      </c>
      <c r="AS1341" s="5">
        <f>COUNTIFS($B:$B,$B1341,$AG:$AG,AS$1)</f>
        <v>0</v>
      </c>
      <c r="AT1341" s="5">
        <f>COUNTIFS($B:$B,$B1341,$AG:$AG,AT$1)</f>
        <v>1</v>
      </c>
      <c r="AU1341" s="5">
        <f>COUNTIFS($B:$B,$B1341,$AG:$AG,AU$1)</f>
        <v>0</v>
      </c>
    </row>
    <row r="1342" spans="1:47" ht="15" customHeight="1" x14ac:dyDescent="0.35">
      <c r="A1342" s="6">
        <f>IF(B1341=B1342,A1341,A1341+1)</f>
        <v>457</v>
      </c>
      <c r="B1342" s="6" t="s">
        <v>3945</v>
      </c>
      <c r="C1342" s="6" t="s">
        <v>3944</v>
      </c>
      <c r="D1342" s="6" t="s">
        <v>3044</v>
      </c>
      <c r="E1342" s="6" t="s">
        <v>3043</v>
      </c>
      <c r="F1342" s="4" t="s">
        <v>7</v>
      </c>
      <c r="G1342" s="4" t="s">
        <v>8</v>
      </c>
      <c r="H1342" s="4" t="s">
        <v>7</v>
      </c>
      <c r="I1342" s="4">
        <v>5</v>
      </c>
      <c r="J1342" s="4" t="s">
        <v>2447</v>
      </c>
      <c r="K1342" s="4" t="s">
        <v>3266</v>
      </c>
      <c r="L1342" s="4" t="s">
        <v>254</v>
      </c>
      <c r="M1342" s="4" t="s">
        <v>3948</v>
      </c>
      <c r="N1342" s="4" t="s">
        <v>3947</v>
      </c>
      <c r="P1342" s="4" t="s">
        <v>669</v>
      </c>
      <c r="Q1342" s="4" t="s">
        <v>1475</v>
      </c>
      <c r="R1342" s="4" t="s">
        <v>2434</v>
      </c>
      <c r="S1342" s="5" t="str">
        <f>IF(P1342="심사불필요","-",VLOOKUP(K1342,'[1]자격증 backdata'!A:G,7,0))</f>
        <v>-</v>
      </c>
      <c r="T1342" s="5" t="str">
        <f>IF(S1342="-","-",IF(COUNTIFS(B:B,B1342,S:S,"필수")&gt;0,"자격요건충족","확인필요"))</f>
        <v>-</v>
      </c>
      <c r="U1342" s="5"/>
      <c r="W1342" s="5">
        <f>IF(Q1342="4급","심사불필요",VLOOKUP(K1342,'[1]자격증 backdata'!A:B,2,0))</f>
        <v>2</v>
      </c>
      <c r="X1342" s="4">
        <f>IF(R1342="A", MIN(20, SUMIFS(W:W, B:B, B1342, R:R, "A")),IF(R1342="B", MIN(30, SUMIFS(W:W, B:B, B1342, R:R, "B")),"비해당분야"))</f>
        <v>18</v>
      </c>
      <c r="Y1342" s="4" t="str">
        <f>IF(R1342="C",MIN(30,IF(COUNTIFS(B:B,B1342,W:W,"가1")=1,25,IF(COUNTIFS(B:B,B1342,W:W,"가1")&gt;=2,30,0))+IF(COUNTIFS(B:B,B1342,W:W,"나1")&gt;=4,30,IF(COUNTIFS(B:B,B1342,W:W,"나1")=3,26,IF(COUNTIFS(B:B,B1342,W:W,"나1")=2,22,IF(COUNTIFS(B:B,B1342,W:W,"나1")=1,18,0)))))+MIN(30,IF(COUNTIFS(B:B,B1342,W:W,"가2")=1,25,IF(COUNTIFS(B:B,B1342,W:W,"가2")&gt;=2,30,0))+IF(COUNTIFS(B:B,B1342,W:W,"나2")=3,30,IF(COUNTIFS(B:B,B1342,W:W,"나2")=2,25,IF(COUNTIFS(B:B,B1342,W:W,"나2")=1,20,0)))),"비해당분야")</f>
        <v>비해당분야</v>
      </c>
      <c r="Z1342" s="4" t="str">
        <f>IF(R1342="C",VLOOKUP(K1342,'[1]자격증 backdata'!A:F,6,0),"비해당분야")</f>
        <v>비해당분야</v>
      </c>
      <c r="AA1342" s="4" t="str">
        <f>IF(R1342="C",SUMIF(B:B,B1342,Z:Z),"비해당분야")</f>
        <v>비해당분야</v>
      </c>
      <c r="AB1342" s="4" t="str">
        <f>IF(R1342="C",SUM(Y1342,AA1342),"비해당분야")</f>
        <v>비해당분야</v>
      </c>
      <c r="AC1342" s="4">
        <f>IF(R1342="C",AB1342,X1342)</f>
        <v>18</v>
      </c>
      <c r="AD1342" s="4">
        <f>VLOOKUP(K1342,'[1]자격증 backdata'!A:D,4,0)</f>
        <v>0</v>
      </c>
      <c r="AE1342" s="4">
        <f>IF(_xlfn.MAXIFS(AD:AD,B:B,B1342)&gt;10,10,_xlfn.MAXIFS(AD:AD,B:B,B1342))</f>
        <v>5</v>
      </c>
      <c r="AG1342" s="5" t="str">
        <f>VLOOKUP(K1342,'[1]자격증 backdata'!A:C,3,0)</f>
        <v>I</v>
      </c>
      <c r="AH1342" s="5">
        <f>COUNTIFS($B:$B,$B1342,$AG:$AG,AH$1)</f>
        <v>0</v>
      </c>
      <c r="AI1342" s="5">
        <f>COUNTIFS($B:$B,$B1342,$AG:$AG,AI$1)</f>
        <v>0</v>
      </c>
      <c r="AJ1342" s="5">
        <f>COUNTIFS($B:$B,$B1342,$AG:$AG,AJ$1)</f>
        <v>0</v>
      </c>
      <c r="AK1342" s="5">
        <f>COUNTIFS($B:$B,$B1342,$AG:$AG,AK$1)</f>
        <v>0</v>
      </c>
      <c r="AL1342" s="5">
        <f>COUNTIFS($B:$B,$B1342,$AG:$AG,AL$1)</f>
        <v>0</v>
      </c>
      <c r="AM1342" s="5">
        <f>COUNTIFS($B:$B,$B1342,$AG:$AG,AM$1)</f>
        <v>0</v>
      </c>
      <c r="AN1342" s="5">
        <f>COUNTIFS($B:$B,$B1342,$AG:$AG,AN$1)</f>
        <v>1</v>
      </c>
      <c r="AO1342" s="5">
        <f>COUNTIFS($B:$B,$B1342,$AG:$AG,AO$1)</f>
        <v>1</v>
      </c>
      <c r="AP1342" s="5">
        <f>COUNTIFS($B:$B,$B1342,$AG:$AG,AP$1)</f>
        <v>1</v>
      </c>
      <c r="AQ1342" s="5">
        <f>COUNTIFS($B:$B,$B1342,$AG:$AG,AQ$1)</f>
        <v>1</v>
      </c>
      <c r="AR1342" s="5">
        <f>COUNTIFS($B:$B,$B1342,$AG:$AG,AR$1)</f>
        <v>0</v>
      </c>
      <c r="AS1342" s="5">
        <f>COUNTIFS($B:$B,$B1342,$AG:$AG,AS$1)</f>
        <v>0</v>
      </c>
      <c r="AT1342" s="5">
        <f>COUNTIFS($B:$B,$B1342,$AG:$AG,AT$1)</f>
        <v>1</v>
      </c>
      <c r="AU1342" s="5">
        <f>COUNTIFS($B:$B,$B1342,$AG:$AG,AU$1)</f>
        <v>0</v>
      </c>
    </row>
    <row r="1343" spans="1:47" ht="15" customHeight="1" x14ac:dyDescent="0.35">
      <c r="A1343" s="6">
        <f>IF(B1342=B1343,A1342,A1342+1)</f>
        <v>457</v>
      </c>
      <c r="B1343" s="6" t="s">
        <v>3945</v>
      </c>
      <c r="C1343" s="6" t="s">
        <v>3944</v>
      </c>
      <c r="D1343" s="6" t="s">
        <v>3044</v>
      </c>
      <c r="E1343" s="6" t="s">
        <v>3043</v>
      </c>
      <c r="F1343" s="4" t="s">
        <v>7</v>
      </c>
      <c r="G1343" s="4" t="s">
        <v>8</v>
      </c>
      <c r="H1343" s="4" t="s">
        <v>7</v>
      </c>
      <c r="I1343" s="4">
        <v>6</v>
      </c>
      <c r="J1343" s="4" t="s">
        <v>364</v>
      </c>
      <c r="K1343" s="4" t="s">
        <v>3075</v>
      </c>
      <c r="L1343" s="4" t="s">
        <v>254</v>
      </c>
      <c r="M1343" s="4" t="s">
        <v>3946</v>
      </c>
      <c r="N1343" s="4" t="s">
        <v>3604</v>
      </c>
      <c r="P1343" s="4" t="s">
        <v>669</v>
      </c>
      <c r="Q1343" s="4" t="s">
        <v>1475</v>
      </c>
      <c r="R1343" s="4" t="s">
        <v>2434</v>
      </c>
      <c r="S1343" s="5" t="str">
        <f>IF(P1343="심사불필요","-",VLOOKUP(K1343,'[1]자격증 backdata'!A:G,7,0))</f>
        <v>-</v>
      </c>
      <c r="T1343" s="5" t="str">
        <f>IF(S1343="-","-",IF(COUNTIFS(B:B,B1343,S:S,"필수")&gt;0,"자격요건충족","확인필요"))</f>
        <v>-</v>
      </c>
      <c r="U1343" s="5"/>
      <c r="W1343" s="5">
        <f>IF(Q1343="4급","심사불필요",VLOOKUP(K1343,'[1]자격증 backdata'!A:B,2,0))</f>
        <v>2</v>
      </c>
      <c r="X1343" s="4">
        <f>IF(R1343="A", MIN(20, SUMIFS(W:W, B:B, B1343, R:R, "A")),IF(R1343="B", MIN(30, SUMIFS(W:W, B:B, B1343, R:R, "B")),"비해당분야"))</f>
        <v>18</v>
      </c>
      <c r="Y1343" s="4" t="str">
        <f>IF(R1343="C",MIN(30,IF(COUNTIFS(B:B,B1343,W:W,"가1")=1,25,IF(COUNTIFS(B:B,B1343,W:W,"가1")&gt;=2,30,0))+IF(COUNTIFS(B:B,B1343,W:W,"나1")&gt;=4,30,IF(COUNTIFS(B:B,B1343,W:W,"나1")=3,26,IF(COUNTIFS(B:B,B1343,W:W,"나1")=2,22,IF(COUNTIFS(B:B,B1343,W:W,"나1")=1,18,0)))))+MIN(30,IF(COUNTIFS(B:B,B1343,W:W,"가2")=1,25,IF(COUNTIFS(B:B,B1343,W:W,"가2")&gt;=2,30,0))+IF(COUNTIFS(B:B,B1343,W:W,"나2")=3,30,IF(COUNTIFS(B:B,B1343,W:W,"나2")=2,25,IF(COUNTIFS(B:B,B1343,W:W,"나2")=1,20,0)))),"비해당분야")</f>
        <v>비해당분야</v>
      </c>
      <c r="Z1343" s="4" t="str">
        <f>IF(R1343="C",VLOOKUP(K1343,'[1]자격증 backdata'!A:F,6,0),"비해당분야")</f>
        <v>비해당분야</v>
      </c>
      <c r="AA1343" s="4" t="str">
        <f>IF(R1343="C",SUMIF(B:B,B1343,Z:Z),"비해당분야")</f>
        <v>비해당분야</v>
      </c>
      <c r="AB1343" s="4" t="str">
        <f>IF(R1343="C",SUM(Y1343,AA1343),"비해당분야")</f>
        <v>비해당분야</v>
      </c>
      <c r="AC1343" s="4">
        <f>IF(R1343="C",AB1343,X1343)</f>
        <v>18</v>
      </c>
      <c r="AD1343" s="4">
        <f>VLOOKUP(K1343,'[1]자격증 backdata'!A:D,4,0)</f>
        <v>0</v>
      </c>
      <c r="AE1343" s="4">
        <f>IF(_xlfn.MAXIFS(AD:AD,B:B,B1343)&gt;10,10,_xlfn.MAXIFS(AD:AD,B:B,B1343))</f>
        <v>5</v>
      </c>
      <c r="AG1343" s="5" t="str">
        <f>VLOOKUP(K1343,'[1]자격증 backdata'!A:C,3,0)</f>
        <v>J</v>
      </c>
      <c r="AH1343" s="5">
        <f>COUNTIFS($B:$B,$B1343,$AG:$AG,AH$1)</f>
        <v>0</v>
      </c>
      <c r="AI1343" s="5">
        <f>COUNTIFS($B:$B,$B1343,$AG:$AG,AI$1)</f>
        <v>0</v>
      </c>
      <c r="AJ1343" s="5">
        <f>COUNTIFS($B:$B,$B1343,$AG:$AG,AJ$1)</f>
        <v>0</v>
      </c>
      <c r="AK1343" s="5">
        <f>COUNTIFS($B:$B,$B1343,$AG:$AG,AK$1)</f>
        <v>0</v>
      </c>
      <c r="AL1343" s="5">
        <f>COUNTIFS($B:$B,$B1343,$AG:$AG,AL$1)</f>
        <v>0</v>
      </c>
      <c r="AM1343" s="5">
        <f>COUNTIFS($B:$B,$B1343,$AG:$AG,AM$1)</f>
        <v>0</v>
      </c>
      <c r="AN1343" s="5">
        <f>COUNTIFS($B:$B,$B1343,$AG:$AG,AN$1)</f>
        <v>1</v>
      </c>
      <c r="AO1343" s="5">
        <f>COUNTIFS($B:$B,$B1343,$AG:$AG,AO$1)</f>
        <v>1</v>
      </c>
      <c r="AP1343" s="5">
        <f>COUNTIFS($B:$B,$B1343,$AG:$AG,AP$1)</f>
        <v>1</v>
      </c>
      <c r="AQ1343" s="5">
        <f>COUNTIFS($B:$B,$B1343,$AG:$AG,AQ$1)</f>
        <v>1</v>
      </c>
      <c r="AR1343" s="5">
        <f>COUNTIFS($B:$B,$B1343,$AG:$AG,AR$1)</f>
        <v>0</v>
      </c>
      <c r="AS1343" s="5">
        <f>COUNTIFS($B:$B,$B1343,$AG:$AG,AS$1)</f>
        <v>0</v>
      </c>
      <c r="AT1343" s="5">
        <f>COUNTIFS($B:$B,$B1343,$AG:$AG,AT$1)</f>
        <v>1</v>
      </c>
      <c r="AU1343" s="5">
        <f>COUNTIFS($B:$B,$B1343,$AG:$AG,AU$1)</f>
        <v>0</v>
      </c>
    </row>
    <row r="1344" spans="1:47" ht="15" customHeight="1" x14ac:dyDescent="0.35">
      <c r="A1344" s="6">
        <f>IF(B1343=B1344,A1343,A1343+1)</f>
        <v>457</v>
      </c>
      <c r="B1344" s="6" t="s">
        <v>3945</v>
      </c>
      <c r="C1344" s="6" t="s">
        <v>3944</v>
      </c>
      <c r="D1344" s="6" t="s">
        <v>3044</v>
      </c>
      <c r="E1344" s="6" t="s">
        <v>3043</v>
      </c>
      <c r="F1344" s="4" t="s">
        <v>7</v>
      </c>
      <c r="G1344" s="4" t="s">
        <v>8</v>
      </c>
      <c r="H1344" s="4" t="s">
        <v>7</v>
      </c>
      <c r="I1344" s="4">
        <v>7</v>
      </c>
      <c r="J1344" s="4" t="s">
        <v>241</v>
      </c>
      <c r="K1344" s="4" t="s">
        <v>3473</v>
      </c>
      <c r="L1344" s="4" t="s">
        <v>4</v>
      </c>
      <c r="M1344" s="4" t="s">
        <v>3943</v>
      </c>
      <c r="N1344" s="4" t="s">
        <v>276</v>
      </c>
      <c r="P1344" s="4" t="s">
        <v>669</v>
      </c>
      <c r="Q1344" s="4" t="s">
        <v>1475</v>
      </c>
      <c r="R1344" s="4" t="s">
        <v>2434</v>
      </c>
      <c r="S1344" s="5" t="str">
        <f>IF(P1344="심사불필요","-",VLOOKUP(K1344,'[1]자격증 backdata'!A:G,7,0))</f>
        <v>-</v>
      </c>
      <c r="T1344" s="5" t="str">
        <f>IF(S1344="-","-",IF(COUNTIFS(B:B,B1344,S:S,"필수")&gt;0,"자격요건충족","확인필요"))</f>
        <v>-</v>
      </c>
      <c r="U1344" s="5"/>
      <c r="W1344" s="5">
        <f>IF(Q1344="4급","심사불필요",VLOOKUP(K1344,'[1]자격증 backdata'!A:B,2,0))</f>
        <v>2</v>
      </c>
      <c r="X1344" s="4">
        <f>IF(R1344="A", MIN(20, SUMIFS(W:W, B:B, B1344, R:R, "A")),IF(R1344="B", MIN(30, SUMIFS(W:W, B:B, B1344, R:R, "B")),"비해당분야"))</f>
        <v>18</v>
      </c>
      <c r="Y1344" s="4" t="str">
        <f>IF(R1344="C",MIN(30,IF(COUNTIFS(B:B,B1344,W:W,"가1")=1,25,IF(COUNTIFS(B:B,B1344,W:W,"가1")&gt;=2,30,0))+IF(COUNTIFS(B:B,B1344,W:W,"나1")&gt;=4,30,IF(COUNTIFS(B:B,B1344,W:W,"나1")=3,26,IF(COUNTIFS(B:B,B1344,W:W,"나1")=2,22,IF(COUNTIFS(B:B,B1344,W:W,"나1")=1,18,0)))))+MIN(30,IF(COUNTIFS(B:B,B1344,W:W,"가2")=1,25,IF(COUNTIFS(B:B,B1344,W:W,"가2")&gt;=2,30,0))+IF(COUNTIFS(B:B,B1344,W:W,"나2")=3,30,IF(COUNTIFS(B:B,B1344,W:W,"나2")=2,25,IF(COUNTIFS(B:B,B1344,W:W,"나2")=1,20,0)))),"비해당분야")</f>
        <v>비해당분야</v>
      </c>
      <c r="Z1344" s="4" t="str">
        <f>IF(R1344="C",VLOOKUP(K1344,'[1]자격증 backdata'!A:F,6,0),"비해당분야")</f>
        <v>비해당분야</v>
      </c>
      <c r="AA1344" s="4" t="str">
        <f>IF(R1344="C",SUMIF(B:B,B1344,Z:Z),"비해당분야")</f>
        <v>비해당분야</v>
      </c>
      <c r="AB1344" s="4" t="str">
        <f>IF(R1344="C",SUM(Y1344,AA1344),"비해당분야")</f>
        <v>비해당분야</v>
      </c>
      <c r="AC1344" s="4">
        <f>IF(R1344="C",AB1344,X1344)</f>
        <v>18</v>
      </c>
      <c r="AD1344" s="4">
        <f>VLOOKUP(K1344,'[1]자격증 backdata'!A:D,4,0)</f>
        <v>0</v>
      </c>
      <c r="AE1344" s="4">
        <f>IF(_xlfn.MAXIFS(AD:AD,B:B,B1344)&gt;10,10,_xlfn.MAXIFS(AD:AD,B:B,B1344))</f>
        <v>5</v>
      </c>
      <c r="AG1344" s="5">
        <f>VLOOKUP(K1344,'[1]자격증 backdata'!A:C,3,0)</f>
        <v>0</v>
      </c>
      <c r="AH1344" s="5">
        <f>COUNTIFS($B:$B,$B1344,$AG:$AG,AH$1)</f>
        <v>0</v>
      </c>
      <c r="AI1344" s="5">
        <f>COUNTIFS($B:$B,$B1344,$AG:$AG,AI$1)</f>
        <v>0</v>
      </c>
      <c r="AJ1344" s="5">
        <f>COUNTIFS($B:$B,$B1344,$AG:$AG,AJ$1)</f>
        <v>0</v>
      </c>
      <c r="AK1344" s="5">
        <f>COUNTIFS($B:$B,$B1344,$AG:$AG,AK$1)</f>
        <v>0</v>
      </c>
      <c r="AL1344" s="5">
        <f>COUNTIFS($B:$B,$B1344,$AG:$AG,AL$1)</f>
        <v>0</v>
      </c>
      <c r="AM1344" s="5">
        <f>COUNTIFS($B:$B,$B1344,$AG:$AG,AM$1)</f>
        <v>0</v>
      </c>
      <c r="AN1344" s="5">
        <f>COUNTIFS($B:$B,$B1344,$AG:$AG,AN$1)</f>
        <v>1</v>
      </c>
      <c r="AO1344" s="5">
        <f>COUNTIFS($B:$B,$B1344,$AG:$AG,AO$1)</f>
        <v>1</v>
      </c>
      <c r="AP1344" s="5">
        <f>COUNTIFS($B:$B,$B1344,$AG:$AG,AP$1)</f>
        <v>1</v>
      </c>
      <c r="AQ1344" s="5">
        <f>COUNTIFS($B:$B,$B1344,$AG:$AG,AQ$1)</f>
        <v>1</v>
      </c>
      <c r="AR1344" s="5">
        <f>COUNTIFS($B:$B,$B1344,$AG:$AG,AR$1)</f>
        <v>0</v>
      </c>
      <c r="AS1344" s="5">
        <f>COUNTIFS($B:$B,$B1344,$AG:$AG,AS$1)</f>
        <v>0</v>
      </c>
      <c r="AT1344" s="5">
        <f>COUNTIFS($B:$B,$B1344,$AG:$AG,AT$1)</f>
        <v>1</v>
      </c>
      <c r="AU1344" s="5">
        <f>COUNTIFS($B:$B,$B1344,$AG:$AG,AU$1)</f>
        <v>0</v>
      </c>
    </row>
    <row r="1345" spans="1:47" ht="15" customHeight="1" x14ac:dyDescent="0.35">
      <c r="A1345" s="3">
        <f>IF(B1344=B1345,A1344,A1344+1)</f>
        <v>458</v>
      </c>
      <c r="B1345" s="3" t="s">
        <v>3937</v>
      </c>
      <c r="C1345" s="3" t="s">
        <v>3936</v>
      </c>
      <c r="D1345" s="3" t="s">
        <v>3044</v>
      </c>
      <c r="E1345" s="3" t="s">
        <v>3043</v>
      </c>
      <c r="F1345" s="4" t="s">
        <v>7</v>
      </c>
      <c r="G1345" s="4" t="s">
        <v>8</v>
      </c>
      <c r="H1345" s="4" t="s">
        <v>7</v>
      </c>
      <c r="I1345" s="3">
        <v>1</v>
      </c>
      <c r="J1345" s="3" t="s">
        <v>69</v>
      </c>
      <c r="K1345" s="3" t="s">
        <v>3065</v>
      </c>
      <c r="L1345" s="3" t="s">
        <v>36</v>
      </c>
      <c r="M1345" s="3" t="s">
        <v>3942</v>
      </c>
      <c r="N1345" s="3" t="s">
        <v>795</v>
      </c>
      <c r="P1345" s="3" t="s">
        <v>669</v>
      </c>
      <c r="Q1345" s="3" t="s">
        <v>1475</v>
      </c>
      <c r="R1345" s="3" t="s">
        <v>2434</v>
      </c>
      <c r="S1345" s="2" t="str">
        <f>IF(P1345="심사불필요","-",VLOOKUP(K1345,'[1]자격증 backdata'!A:G,7,0))</f>
        <v>-</v>
      </c>
      <c r="T1345" s="2" t="str">
        <f>IF(S1345="-","-",IF(COUNTIFS(B:B,B1345,S:S,"필수")&gt;0,"자격요건충족","확인필요"))</f>
        <v>-</v>
      </c>
      <c r="U1345" s="2"/>
      <c r="W1345" s="2">
        <f>IF(Q1345="4급","심사불필요",VLOOKUP(K1345,'[1]자격증 backdata'!A:B,2,0))</f>
        <v>0</v>
      </c>
      <c r="X1345" s="3">
        <f>IF(R1345="A", MIN(20, SUMIFS(W:W, B:B, B1345, R:R, "A")),IF(R1345="B", MIN(30, SUMIFS(W:W, B:B, B1345, R:R, "B")),"비해당분야"))</f>
        <v>10</v>
      </c>
      <c r="Y1345" s="3" t="str">
        <f>IF(R1345="C",MIN(30,IF(COUNTIFS(B:B,B1345,W:W,"가1")=1,25,IF(COUNTIFS(B:B,B1345,W:W,"가1")&gt;=2,30,0))+IF(COUNTIFS(B:B,B1345,W:W,"나1")&gt;=4,30,IF(COUNTIFS(B:B,B1345,W:W,"나1")=3,26,IF(COUNTIFS(B:B,B1345,W:W,"나1")=2,22,IF(COUNTIFS(B:B,B1345,W:W,"나1")=1,18,0)))))+MIN(30,IF(COUNTIFS(B:B,B1345,W:W,"가2")=1,25,IF(COUNTIFS(B:B,B1345,W:W,"가2")&gt;=2,30,0))+IF(COUNTIFS(B:B,B1345,W:W,"나2")=3,30,IF(COUNTIFS(B:B,B1345,W:W,"나2")=2,25,IF(COUNTIFS(B:B,B1345,W:W,"나2")=1,20,0)))),"비해당분야")</f>
        <v>비해당분야</v>
      </c>
      <c r="Z1345" s="3" t="str">
        <f>IF(R1345="C",VLOOKUP(K1345,'[1]자격증 backdata'!A:F,6,0),"비해당분야")</f>
        <v>비해당분야</v>
      </c>
      <c r="AA1345" s="3" t="str">
        <f>IF(R1345="C",SUMIF(B:B,B1345,Z:Z),"비해당분야")</f>
        <v>비해당분야</v>
      </c>
      <c r="AB1345" s="3" t="str">
        <f>IF(R1345="C",SUM(Y1345,AA1345),"비해당분야")</f>
        <v>비해당분야</v>
      </c>
      <c r="AC1345" s="3">
        <f>IF(R1345="C",AB1345,X1345)</f>
        <v>10</v>
      </c>
      <c r="AD1345" s="3">
        <f>VLOOKUP(K1345,'[1]자격증 backdata'!A:D,4,0)</f>
        <v>5</v>
      </c>
      <c r="AE1345" s="3">
        <f>IF(_xlfn.MAXIFS(AD:AD,B:B,B1345)&gt;10,10,_xlfn.MAXIFS(AD:AD,B:B,B1345))</f>
        <v>5</v>
      </c>
      <c r="AG1345" s="2">
        <f>VLOOKUP(K1345,'[1]자격증 backdata'!A:C,3,0)</f>
        <v>0</v>
      </c>
      <c r="AH1345" s="2">
        <f>COUNTIFS($B:$B,$B1345,$AG:$AG,AH$1)</f>
        <v>0</v>
      </c>
      <c r="AI1345" s="2">
        <f>COUNTIFS($B:$B,$B1345,$AG:$AG,AI$1)</f>
        <v>0</v>
      </c>
      <c r="AJ1345" s="2">
        <f>COUNTIFS($B:$B,$B1345,$AG:$AG,AJ$1)</f>
        <v>0</v>
      </c>
      <c r="AK1345" s="2">
        <f>COUNTIFS($B:$B,$B1345,$AG:$AG,AK$1)</f>
        <v>0</v>
      </c>
      <c r="AL1345" s="2">
        <f>COUNTIFS($B:$B,$B1345,$AG:$AG,AL$1)</f>
        <v>0</v>
      </c>
      <c r="AM1345" s="2">
        <f>COUNTIFS($B:$B,$B1345,$AG:$AG,AM$1)</f>
        <v>0</v>
      </c>
      <c r="AN1345" s="2">
        <f>COUNTIFS($B:$B,$B1345,$AG:$AG,AN$1)</f>
        <v>1</v>
      </c>
      <c r="AO1345" s="2">
        <f>COUNTIFS($B:$B,$B1345,$AG:$AG,AO$1)</f>
        <v>0</v>
      </c>
      <c r="AP1345" s="2">
        <f>COUNTIFS($B:$B,$B1345,$AG:$AG,AP$1)</f>
        <v>0</v>
      </c>
      <c r="AQ1345" s="2">
        <f>COUNTIFS($B:$B,$B1345,$AG:$AG,AQ$1)</f>
        <v>0</v>
      </c>
      <c r="AR1345" s="2">
        <f>COUNTIFS($B:$B,$B1345,$AG:$AG,AR$1)</f>
        <v>0</v>
      </c>
      <c r="AS1345" s="2">
        <f>COUNTIFS($B:$B,$B1345,$AG:$AG,AS$1)</f>
        <v>0</v>
      </c>
      <c r="AT1345" s="2">
        <f>COUNTIFS($B:$B,$B1345,$AG:$AG,AT$1)</f>
        <v>1</v>
      </c>
      <c r="AU1345" s="2">
        <f>COUNTIFS($B:$B,$B1345,$AG:$AG,AU$1)</f>
        <v>0</v>
      </c>
    </row>
    <row r="1346" spans="1:47" ht="15" customHeight="1" x14ac:dyDescent="0.35">
      <c r="A1346" s="7">
        <f>IF(B1345=B1346,A1345,A1345+1)</f>
        <v>458</v>
      </c>
      <c r="B1346" s="7" t="s">
        <v>3937</v>
      </c>
      <c r="C1346" s="7" t="s">
        <v>3936</v>
      </c>
      <c r="D1346" s="7" t="s">
        <v>3044</v>
      </c>
      <c r="E1346" s="7" t="s">
        <v>3043</v>
      </c>
      <c r="F1346" s="4" t="s">
        <v>7</v>
      </c>
      <c r="G1346" s="4" t="s">
        <v>8</v>
      </c>
      <c r="H1346" s="4" t="s">
        <v>7</v>
      </c>
      <c r="I1346" s="3">
        <v>2</v>
      </c>
      <c r="J1346" s="3" t="s">
        <v>106</v>
      </c>
      <c r="K1346" s="3" t="s">
        <v>3057</v>
      </c>
      <c r="L1346" s="3" t="s">
        <v>55</v>
      </c>
      <c r="M1346" s="3" t="s">
        <v>3941</v>
      </c>
      <c r="N1346" s="3" t="s">
        <v>3940</v>
      </c>
      <c r="P1346" s="3" t="s">
        <v>669</v>
      </c>
      <c r="Q1346" s="3" t="s">
        <v>1475</v>
      </c>
      <c r="R1346" s="3" t="s">
        <v>2434</v>
      </c>
      <c r="S1346" s="2" t="str">
        <f>IF(P1346="심사불필요","-",VLOOKUP(K1346,'[1]자격증 backdata'!A:G,7,0))</f>
        <v>-</v>
      </c>
      <c r="T1346" s="2" t="str">
        <f>IF(S1346="-","-",IF(COUNTIFS(B:B,B1346,S:S,"필수")&gt;0,"자격요건충족","확인필요"))</f>
        <v>-</v>
      </c>
      <c r="U1346" s="2"/>
      <c r="W1346" s="2">
        <f>IF(Q1346="4급","심사불필요",VLOOKUP(K1346,'[1]자격증 backdata'!A:B,2,0))</f>
        <v>4</v>
      </c>
      <c r="X1346" s="3">
        <f>IF(R1346="A", MIN(20, SUMIFS(W:W, B:B, B1346, R:R, "A")),IF(R1346="B", MIN(30, SUMIFS(W:W, B:B, B1346, R:R, "B")),"비해당분야"))</f>
        <v>10</v>
      </c>
      <c r="Y1346" s="3" t="str">
        <f>IF(R1346="C",MIN(30,IF(COUNTIFS(B:B,B1346,W:W,"가1")=1,25,IF(COUNTIFS(B:B,B1346,W:W,"가1")&gt;=2,30,0))+IF(COUNTIFS(B:B,B1346,W:W,"나1")&gt;=4,30,IF(COUNTIFS(B:B,B1346,W:W,"나1")=3,26,IF(COUNTIFS(B:B,B1346,W:W,"나1")=2,22,IF(COUNTIFS(B:B,B1346,W:W,"나1")=1,18,0)))))+MIN(30,IF(COUNTIFS(B:B,B1346,W:W,"가2")=1,25,IF(COUNTIFS(B:B,B1346,W:W,"가2")&gt;=2,30,0))+IF(COUNTIFS(B:B,B1346,W:W,"나2")=3,30,IF(COUNTIFS(B:B,B1346,W:W,"나2")=2,25,IF(COUNTIFS(B:B,B1346,W:W,"나2")=1,20,0)))),"비해당분야")</f>
        <v>비해당분야</v>
      </c>
      <c r="Z1346" s="3" t="str">
        <f>IF(R1346="C",VLOOKUP(K1346,'[1]자격증 backdata'!A:F,6,0),"비해당분야")</f>
        <v>비해당분야</v>
      </c>
      <c r="AA1346" s="3" t="str">
        <f>IF(R1346="C",SUMIF(B:B,B1346,Z:Z),"비해당분야")</f>
        <v>비해당분야</v>
      </c>
      <c r="AB1346" s="3" t="str">
        <f>IF(R1346="C",SUM(Y1346,AA1346),"비해당분야")</f>
        <v>비해당분야</v>
      </c>
      <c r="AC1346" s="3">
        <f>IF(R1346="C",AB1346,X1346)</f>
        <v>10</v>
      </c>
      <c r="AD1346" s="3">
        <f>VLOOKUP(K1346,'[1]자격증 backdata'!A:D,4,0)</f>
        <v>0</v>
      </c>
      <c r="AE1346" s="3">
        <f>IF(_xlfn.MAXIFS(AD:AD,B:B,B1346)&gt;10,10,_xlfn.MAXIFS(AD:AD,B:B,B1346))</f>
        <v>5</v>
      </c>
      <c r="AG1346" s="2" t="str">
        <f>VLOOKUP(K1346,'[1]자격증 backdata'!A:C,3,0)</f>
        <v>M</v>
      </c>
      <c r="AH1346" s="2">
        <f>COUNTIFS($B:$B,$B1346,$AG:$AG,AH$1)</f>
        <v>0</v>
      </c>
      <c r="AI1346" s="2">
        <f>COUNTIFS($B:$B,$B1346,$AG:$AG,AI$1)</f>
        <v>0</v>
      </c>
      <c r="AJ1346" s="2">
        <f>COUNTIFS($B:$B,$B1346,$AG:$AG,AJ$1)</f>
        <v>0</v>
      </c>
      <c r="AK1346" s="2">
        <f>COUNTIFS($B:$B,$B1346,$AG:$AG,AK$1)</f>
        <v>0</v>
      </c>
      <c r="AL1346" s="2">
        <f>COUNTIFS($B:$B,$B1346,$AG:$AG,AL$1)</f>
        <v>0</v>
      </c>
      <c r="AM1346" s="2">
        <f>COUNTIFS($B:$B,$B1346,$AG:$AG,AM$1)</f>
        <v>0</v>
      </c>
      <c r="AN1346" s="2">
        <f>COUNTIFS($B:$B,$B1346,$AG:$AG,AN$1)</f>
        <v>1</v>
      </c>
      <c r="AO1346" s="2">
        <f>COUNTIFS($B:$B,$B1346,$AG:$AG,AO$1)</f>
        <v>0</v>
      </c>
      <c r="AP1346" s="2">
        <f>COUNTIFS($B:$B,$B1346,$AG:$AG,AP$1)</f>
        <v>0</v>
      </c>
      <c r="AQ1346" s="2">
        <f>COUNTIFS($B:$B,$B1346,$AG:$AG,AQ$1)</f>
        <v>0</v>
      </c>
      <c r="AR1346" s="2">
        <f>COUNTIFS($B:$B,$B1346,$AG:$AG,AR$1)</f>
        <v>0</v>
      </c>
      <c r="AS1346" s="2">
        <f>COUNTIFS($B:$B,$B1346,$AG:$AG,AS$1)</f>
        <v>0</v>
      </c>
      <c r="AT1346" s="2">
        <f>COUNTIFS($B:$B,$B1346,$AG:$AG,AT$1)</f>
        <v>1</v>
      </c>
      <c r="AU1346" s="2">
        <f>COUNTIFS($B:$B,$B1346,$AG:$AG,AU$1)</f>
        <v>0</v>
      </c>
    </row>
    <row r="1347" spans="1:47" ht="15" customHeight="1" x14ac:dyDescent="0.35">
      <c r="A1347" s="7">
        <f>IF(B1346=B1347,A1346,A1346+1)</f>
        <v>458</v>
      </c>
      <c r="B1347" s="7" t="s">
        <v>3937</v>
      </c>
      <c r="C1347" s="7" t="s">
        <v>3936</v>
      </c>
      <c r="D1347" s="7" t="s">
        <v>3044</v>
      </c>
      <c r="E1347" s="7" t="s">
        <v>3043</v>
      </c>
      <c r="F1347" s="4" t="s">
        <v>7</v>
      </c>
      <c r="G1347" s="4" t="s">
        <v>8</v>
      </c>
      <c r="H1347" s="4" t="s">
        <v>7</v>
      </c>
      <c r="I1347" s="3">
        <v>3</v>
      </c>
      <c r="J1347" s="3" t="s">
        <v>215</v>
      </c>
      <c r="K1347" s="3" t="s">
        <v>3164</v>
      </c>
      <c r="L1347" s="3" t="s">
        <v>55</v>
      </c>
      <c r="M1347" s="3" t="s">
        <v>3939</v>
      </c>
      <c r="N1347" s="3" t="s">
        <v>3938</v>
      </c>
      <c r="P1347" s="3" t="s">
        <v>669</v>
      </c>
      <c r="Q1347" s="3" t="s">
        <v>1475</v>
      </c>
      <c r="R1347" s="3" t="s">
        <v>2434</v>
      </c>
      <c r="S1347" s="2" t="str">
        <f>IF(P1347="심사불필요","-",VLOOKUP(K1347,'[1]자격증 backdata'!A:G,7,0))</f>
        <v>-</v>
      </c>
      <c r="T1347" s="2" t="str">
        <f>IF(S1347="-","-",IF(COUNTIFS(B:B,B1347,S:S,"필수")&gt;0,"자격요건충족","확인필요"))</f>
        <v>-</v>
      </c>
      <c r="U1347" s="2"/>
      <c r="W1347" s="2">
        <f>IF(Q1347="4급","심사불필요",VLOOKUP(K1347,'[1]자격증 backdata'!A:B,2,0))</f>
        <v>4</v>
      </c>
      <c r="X1347" s="3">
        <f>IF(R1347="A", MIN(20, SUMIFS(W:W, B:B, B1347, R:R, "A")),IF(R1347="B", MIN(30, SUMIFS(W:W, B:B, B1347, R:R, "B")),"비해당분야"))</f>
        <v>10</v>
      </c>
      <c r="Y1347" s="3" t="str">
        <f>IF(R1347="C",MIN(30,IF(COUNTIFS(B:B,B1347,W:W,"가1")=1,25,IF(COUNTIFS(B:B,B1347,W:W,"가1")&gt;=2,30,0))+IF(COUNTIFS(B:B,B1347,W:W,"나1")&gt;=4,30,IF(COUNTIFS(B:B,B1347,W:W,"나1")=3,26,IF(COUNTIFS(B:B,B1347,W:W,"나1")=2,22,IF(COUNTIFS(B:B,B1347,W:W,"나1")=1,18,0)))))+MIN(30,IF(COUNTIFS(B:B,B1347,W:W,"가2")=1,25,IF(COUNTIFS(B:B,B1347,W:W,"가2")&gt;=2,30,0))+IF(COUNTIFS(B:B,B1347,W:W,"나2")=3,30,IF(COUNTIFS(B:B,B1347,W:W,"나2")=2,25,IF(COUNTIFS(B:B,B1347,W:W,"나2")=1,20,0)))),"비해당분야")</f>
        <v>비해당분야</v>
      </c>
      <c r="Z1347" s="3" t="str">
        <f>IF(R1347="C",VLOOKUP(K1347,'[1]자격증 backdata'!A:F,6,0),"비해당분야")</f>
        <v>비해당분야</v>
      </c>
      <c r="AA1347" s="3" t="str">
        <f>IF(R1347="C",SUMIF(B:B,B1347,Z:Z),"비해당분야")</f>
        <v>비해당분야</v>
      </c>
      <c r="AB1347" s="3" t="str">
        <f>IF(R1347="C",SUM(Y1347,AA1347),"비해당분야")</f>
        <v>비해당분야</v>
      </c>
      <c r="AC1347" s="3">
        <f>IF(R1347="C",AB1347,X1347)</f>
        <v>10</v>
      </c>
      <c r="AD1347" s="3">
        <f>VLOOKUP(K1347,'[1]자격증 backdata'!A:D,4,0)</f>
        <v>0</v>
      </c>
      <c r="AE1347" s="3">
        <f>IF(_xlfn.MAXIFS(AD:AD,B:B,B1347)&gt;10,10,_xlfn.MAXIFS(AD:AD,B:B,B1347))</f>
        <v>5</v>
      </c>
      <c r="AG1347" s="2" t="str">
        <f>VLOOKUP(K1347,'[1]자격증 backdata'!A:C,3,0)</f>
        <v>G</v>
      </c>
      <c r="AH1347" s="2">
        <f>COUNTIFS($B:$B,$B1347,$AG:$AG,AH$1)</f>
        <v>0</v>
      </c>
      <c r="AI1347" s="2">
        <f>COUNTIFS($B:$B,$B1347,$AG:$AG,AI$1)</f>
        <v>0</v>
      </c>
      <c r="AJ1347" s="2">
        <f>COUNTIFS($B:$B,$B1347,$AG:$AG,AJ$1)</f>
        <v>0</v>
      </c>
      <c r="AK1347" s="2">
        <f>COUNTIFS($B:$B,$B1347,$AG:$AG,AK$1)</f>
        <v>0</v>
      </c>
      <c r="AL1347" s="2">
        <f>COUNTIFS($B:$B,$B1347,$AG:$AG,AL$1)</f>
        <v>0</v>
      </c>
      <c r="AM1347" s="2">
        <f>COUNTIFS($B:$B,$B1347,$AG:$AG,AM$1)</f>
        <v>0</v>
      </c>
      <c r="AN1347" s="2">
        <f>COUNTIFS($B:$B,$B1347,$AG:$AG,AN$1)</f>
        <v>1</v>
      </c>
      <c r="AO1347" s="2">
        <f>COUNTIFS($B:$B,$B1347,$AG:$AG,AO$1)</f>
        <v>0</v>
      </c>
      <c r="AP1347" s="2">
        <f>COUNTIFS($B:$B,$B1347,$AG:$AG,AP$1)</f>
        <v>0</v>
      </c>
      <c r="AQ1347" s="2">
        <f>COUNTIFS($B:$B,$B1347,$AG:$AG,AQ$1)</f>
        <v>0</v>
      </c>
      <c r="AR1347" s="2">
        <f>COUNTIFS($B:$B,$B1347,$AG:$AG,AR$1)</f>
        <v>0</v>
      </c>
      <c r="AS1347" s="2">
        <f>COUNTIFS($B:$B,$B1347,$AG:$AG,AS$1)</f>
        <v>0</v>
      </c>
      <c r="AT1347" s="2">
        <f>COUNTIFS($B:$B,$B1347,$AG:$AG,AT$1)</f>
        <v>1</v>
      </c>
      <c r="AU1347" s="2">
        <f>COUNTIFS($B:$B,$B1347,$AG:$AG,AU$1)</f>
        <v>0</v>
      </c>
    </row>
    <row r="1348" spans="1:47" ht="15" customHeight="1" x14ac:dyDescent="0.35">
      <c r="A1348" s="7">
        <f>IF(B1347=B1348,A1347,A1347+1)</f>
        <v>458</v>
      </c>
      <c r="B1348" s="7" t="s">
        <v>3937</v>
      </c>
      <c r="C1348" s="7" t="s">
        <v>3936</v>
      </c>
      <c r="D1348" s="7" t="s">
        <v>3044</v>
      </c>
      <c r="E1348" s="7" t="s">
        <v>3043</v>
      </c>
      <c r="F1348" s="4" t="s">
        <v>7</v>
      </c>
      <c r="G1348" s="4" t="s">
        <v>8</v>
      </c>
      <c r="H1348" s="4" t="s">
        <v>7</v>
      </c>
      <c r="I1348" s="3">
        <v>4</v>
      </c>
      <c r="J1348" s="3" t="s">
        <v>28</v>
      </c>
      <c r="K1348" s="3" t="s">
        <v>3061</v>
      </c>
      <c r="L1348" s="3" t="s">
        <v>26</v>
      </c>
      <c r="M1348" s="3" t="s">
        <v>3935</v>
      </c>
      <c r="N1348" s="3" t="s">
        <v>1645</v>
      </c>
      <c r="P1348" s="3" t="s">
        <v>669</v>
      </c>
      <c r="Q1348" s="3" t="s">
        <v>1475</v>
      </c>
      <c r="R1348" s="3" t="s">
        <v>2434</v>
      </c>
      <c r="S1348" s="2" t="str">
        <f>IF(P1348="심사불필요","-",VLOOKUP(K1348,'[1]자격증 backdata'!A:G,7,0))</f>
        <v>-</v>
      </c>
      <c r="T1348" s="2" t="str">
        <f>IF(S1348="-","-",IF(COUNTIFS(B:B,B1348,S:S,"필수")&gt;0,"자격요건충족","확인필요"))</f>
        <v>-</v>
      </c>
      <c r="U1348" s="2"/>
      <c r="W1348" s="2">
        <f>IF(Q1348="4급","심사불필요",VLOOKUP(K1348,'[1]자격증 backdata'!A:B,2,0))</f>
        <v>2</v>
      </c>
      <c r="X1348" s="3">
        <f>IF(R1348="A", MIN(20, SUMIFS(W:W, B:B, B1348, R:R, "A")),IF(R1348="B", MIN(30, SUMIFS(W:W, B:B, B1348, R:R, "B")),"비해당분야"))</f>
        <v>10</v>
      </c>
      <c r="Y1348" s="3" t="str">
        <f>IF(R1348="C",MIN(30,IF(COUNTIFS(B:B,B1348,W:W,"가1")=1,25,IF(COUNTIFS(B:B,B1348,W:W,"가1")&gt;=2,30,0))+IF(COUNTIFS(B:B,B1348,W:W,"나1")&gt;=4,30,IF(COUNTIFS(B:B,B1348,W:W,"나1")=3,26,IF(COUNTIFS(B:B,B1348,W:W,"나1")=2,22,IF(COUNTIFS(B:B,B1348,W:W,"나1")=1,18,0)))))+MIN(30,IF(COUNTIFS(B:B,B1348,W:W,"가2")=1,25,IF(COUNTIFS(B:B,B1348,W:W,"가2")&gt;=2,30,0))+IF(COUNTIFS(B:B,B1348,W:W,"나2")=3,30,IF(COUNTIFS(B:B,B1348,W:W,"나2")=2,25,IF(COUNTIFS(B:B,B1348,W:W,"나2")=1,20,0)))),"비해당분야")</f>
        <v>비해당분야</v>
      </c>
      <c r="Z1348" s="3" t="str">
        <f>IF(R1348="C",VLOOKUP(K1348,'[1]자격증 backdata'!A:F,6,0),"비해당분야")</f>
        <v>비해당분야</v>
      </c>
      <c r="AA1348" s="3" t="str">
        <f>IF(R1348="C",SUMIF(B:B,B1348,Z:Z),"비해당분야")</f>
        <v>비해당분야</v>
      </c>
      <c r="AB1348" s="3" t="str">
        <f>IF(R1348="C",SUM(Y1348,AA1348),"비해당분야")</f>
        <v>비해당분야</v>
      </c>
      <c r="AC1348" s="3">
        <f>IF(R1348="C",AB1348,X1348)</f>
        <v>10</v>
      </c>
      <c r="AD1348" s="3">
        <f>VLOOKUP(K1348,'[1]자격증 backdata'!A:D,4,0)</f>
        <v>0</v>
      </c>
      <c r="AE1348" s="3">
        <f>IF(_xlfn.MAXIFS(AD:AD,B:B,B1348)&gt;10,10,_xlfn.MAXIFS(AD:AD,B:B,B1348))</f>
        <v>5</v>
      </c>
      <c r="AG1348" s="2">
        <f>VLOOKUP(K1348,'[1]자격증 backdata'!A:C,3,0)</f>
        <v>0</v>
      </c>
      <c r="AH1348" s="2">
        <f>COUNTIFS($B:$B,$B1348,$AG:$AG,AH$1)</f>
        <v>0</v>
      </c>
      <c r="AI1348" s="2">
        <f>COUNTIFS($B:$B,$B1348,$AG:$AG,AI$1)</f>
        <v>0</v>
      </c>
      <c r="AJ1348" s="2">
        <f>COUNTIFS($B:$B,$B1348,$AG:$AG,AJ$1)</f>
        <v>0</v>
      </c>
      <c r="AK1348" s="2">
        <f>COUNTIFS($B:$B,$B1348,$AG:$AG,AK$1)</f>
        <v>0</v>
      </c>
      <c r="AL1348" s="2">
        <f>COUNTIFS($B:$B,$B1348,$AG:$AG,AL$1)</f>
        <v>0</v>
      </c>
      <c r="AM1348" s="2">
        <f>COUNTIFS($B:$B,$B1348,$AG:$AG,AM$1)</f>
        <v>0</v>
      </c>
      <c r="AN1348" s="2">
        <f>COUNTIFS($B:$B,$B1348,$AG:$AG,AN$1)</f>
        <v>1</v>
      </c>
      <c r="AO1348" s="2">
        <f>COUNTIFS($B:$B,$B1348,$AG:$AG,AO$1)</f>
        <v>0</v>
      </c>
      <c r="AP1348" s="2">
        <f>COUNTIFS($B:$B,$B1348,$AG:$AG,AP$1)</f>
        <v>0</v>
      </c>
      <c r="AQ1348" s="2">
        <f>COUNTIFS($B:$B,$B1348,$AG:$AG,AQ$1)</f>
        <v>0</v>
      </c>
      <c r="AR1348" s="2">
        <f>COUNTIFS($B:$B,$B1348,$AG:$AG,AR$1)</f>
        <v>0</v>
      </c>
      <c r="AS1348" s="2">
        <f>COUNTIFS($B:$B,$B1348,$AG:$AG,AS$1)</f>
        <v>0</v>
      </c>
      <c r="AT1348" s="2">
        <f>COUNTIFS($B:$B,$B1348,$AG:$AG,AT$1)</f>
        <v>1</v>
      </c>
      <c r="AU1348" s="2">
        <f>COUNTIFS($B:$B,$B1348,$AG:$AG,AU$1)</f>
        <v>0</v>
      </c>
    </row>
    <row r="1349" spans="1:47" ht="15" customHeight="1" x14ac:dyDescent="0.35">
      <c r="A1349" s="4">
        <f>IF(B1348=B1349,A1348,A1348+1)</f>
        <v>459</v>
      </c>
      <c r="B1349" s="4" t="s">
        <v>3932</v>
      </c>
      <c r="C1349" s="4" t="s">
        <v>3931</v>
      </c>
      <c r="D1349" s="4" t="s">
        <v>3044</v>
      </c>
      <c r="E1349" s="4" t="s">
        <v>3043</v>
      </c>
      <c r="F1349" s="4" t="s">
        <v>7</v>
      </c>
      <c r="G1349" s="4" t="s">
        <v>8</v>
      </c>
      <c r="H1349" s="4" t="s">
        <v>7</v>
      </c>
      <c r="I1349" s="4">
        <v>1</v>
      </c>
      <c r="J1349" s="4" t="s">
        <v>69</v>
      </c>
      <c r="K1349" s="4" t="s">
        <v>3065</v>
      </c>
      <c r="L1349" s="4" t="s">
        <v>36</v>
      </c>
      <c r="M1349" s="4" t="s">
        <v>3934</v>
      </c>
      <c r="N1349" s="4" t="s">
        <v>173</v>
      </c>
      <c r="P1349" s="4" t="s">
        <v>669</v>
      </c>
      <c r="Q1349" s="4" t="s">
        <v>1475</v>
      </c>
      <c r="R1349" s="4" t="s">
        <v>2434</v>
      </c>
      <c r="S1349" s="5" t="str">
        <f>IF(P1349="심사불필요","-",VLOOKUP(K1349,'[1]자격증 backdata'!A:G,7,0))</f>
        <v>-</v>
      </c>
      <c r="T1349" s="5" t="str">
        <f>IF(S1349="-","-",IF(COUNTIFS(B:B,B1349,S:S,"필수")&gt;0,"자격요건충족","확인필요"))</f>
        <v>-</v>
      </c>
      <c r="U1349" s="5"/>
      <c r="W1349" s="5">
        <f>IF(Q1349="4급","심사불필요",VLOOKUP(K1349,'[1]자격증 backdata'!A:B,2,0))</f>
        <v>0</v>
      </c>
      <c r="X1349" s="4">
        <f>IF(R1349="A", MIN(20, SUMIFS(W:W, B:B, B1349, R:R, "A")),IF(R1349="B", MIN(30, SUMIFS(W:W, B:B, B1349, R:R, "B")),"비해당분야"))</f>
        <v>6</v>
      </c>
      <c r="Y1349" s="4" t="str">
        <f>IF(R1349="C",MIN(30,IF(COUNTIFS(B:B,B1349,W:W,"가1")=1,25,IF(COUNTIFS(B:B,B1349,W:W,"가1")&gt;=2,30,0))+IF(COUNTIFS(B:B,B1349,W:W,"나1")&gt;=4,30,IF(COUNTIFS(B:B,B1349,W:W,"나1")=3,26,IF(COUNTIFS(B:B,B1349,W:W,"나1")=2,22,IF(COUNTIFS(B:B,B1349,W:W,"나1")=1,18,0)))))+MIN(30,IF(COUNTIFS(B:B,B1349,W:W,"가2")=1,25,IF(COUNTIFS(B:B,B1349,W:W,"가2")&gt;=2,30,0))+IF(COUNTIFS(B:B,B1349,W:W,"나2")=3,30,IF(COUNTIFS(B:B,B1349,W:W,"나2")=2,25,IF(COUNTIFS(B:B,B1349,W:W,"나2")=1,20,0)))),"비해당분야")</f>
        <v>비해당분야</v>
      </c>
      <c r="Z1349" s="4" t="str">
        <f>IF(R1349="C",VLOOKUP(K1349,'[1]자격증 backdata'!A:F,6,0),"비해당분야")</f>
        <v>비해당분야</v>
      </c>
      <c r="AA1349" s="4" t="str">
        <f>IF(R1349="C",SUMIF(B:B,B1349,Z:Z),"비해당분야")</f>
        <v>비해당분야</v>
      </c>
      <c r="AB1349" s="4" t="str">
        <f>IF(R1349="C",SUM(Y1349,AA1349),"비해당분야")</f>
        <v>비해당분야</v>
      </c>
      <c r="AC1349" s="4">
        <f>IF(R1349="C",AB1349,X1349)</f>
        <v>6</v>
      </c>
      <c r="AD1349" s="4">
        <f>VLOOKUP(K1349,'[1]자격증 backdata'!A:D,4,0)</f>
        <v>5</v>
      </c>
      <c r="AE1349" s="4">
        <f>IF(_xlfn.MAXIFS(AD:AD,B:B,B1349)&gt;10,10,_xlfn.MAXIFS(AD:AD,B:B,B1349))</f>
        <v>5</v>
      </c>
      <c r="AG1349" s="5">
        <f>VLOOKUP(K1349,'[1]자격증 backdata'!A:C,3,0)</f>
        <v>0</v>
      </c>
      <c r="AH1349" s="5">
        <f>COUNTIFS($B:$B,$B1349,$AG:$AG,AH$1)</f>
        <v>0</v>
      </c>
      <c r="AI1349" s="5">
        <f>COUNTIFS($B:$B,$B1349,$AG:$AG,AI$1)</f>
        <v>0</v>
      </c>
      <c r="AJ1349" s="5">
        <f>COUNTIFS($B:$B,$B1349,$AG:$AG,AJ$1)</f>
        <v>0</v>
      </c>
      <c r="AK1349" s="5">
        <f>COUNTIFS($B:$B,$B1349,$AG:$AG,AK$1)</f>
        <v>0</v>
      </c>
      <c r="AL1349" s="5">
        <f>COUNTIFS($B:$B,$B1349,$AG:$AG,AL$1)</f>
        <v>0</v>
      </c>
      <c r="AM1349" s="5">
        <f>COUNTIFS($B:$B,$B1349,$AG:$AG,AM$1)</f>
        <v>0</v>
      </c>
      <c r="AN1349" s="5">
        <f>COUNTIFS($B:$B,$B1349,$AG:$AG,AN$1)</f>
        <v>1</v>
      </c>
      <c r="AO1349" s="5">
        <f>COUNTIFS($B:$B,$B1349,$AG:$AG,AO$1)</f>
        <v>0</v>
      </c>
      <c r="AP1349" s="5">
        <f>COUNTIFS($B:$B,$B1349,$AG:$AG,AP$1)</f>
        <v>0</v>
      </c>
      <c r="AQ1349" s="5">
        <f>COUNTIFS($B:$B,$B1349,$AG:$AG,AQ$1)</f>
        <v>0</v>
      </c>
      <c r="AR1349" s="5">
        <f>COUNTIFS($B:$B,$B1349,$AG:$AG,AR$1)</f>
        <v>0</v>
      </c>
      <c r="AS1349" s="5">
        <f>COUNTIFS($B:$B,$B1349,$AG:$AG,AS$1)</f>
        <v>0</v>
      </c>
      <c r="AT1349" s="5">
        <f>COUNTIFS($B:$B,$B1349,$AG:$AG,AT$1)</f>
        <v>1</v>
      </c>
      <c r="AU1349" s="5">
        <f>COUNTIFS($B:$B,$B1349,$AG:$AG,AU$1)</f>
        <v>0</v>
      </c>
    </row>
    <row r="1350" spans="1:47" ht="15" customHeight="1" x14ac:dyDescent="0.35">
      <c r="A1350" s="6">
        <f>IF(B1349=B1350,A1349,A1349+1)</f>
        <v>459</v>
      </c>
      <c r="B1350" s="6" t="s">
        <v>3932</v>
      </c>
      <c r="C1350" s="6" t="s">
        <v>3931</v>
      </c>
      <c r="D1350" s="6" t="s">
        <v>3044</v>
      </c>
      <c r="E1350" s="6" t="s">
        <v>3043</v>
      </c>
      <c r="F1350" s="4" t="s">
        <v>7</v>
      </c>
      <c r="G1350" s="4" t="s">
        <v>8</v>
      </c>
      <c r="H1350" s="4" t="s">
        <v>7</v>
      </c>
      <c r="I1350" s="4">
        <v>2</v>
      </c>
      <c r="J1350" s="4" t="s">
        <v>106</v>
      </c>
      <c r="K1350" s="4" t="s">
        <v>3057</v>
      </c>
      <c r="L1350" s="4" t="s">
        <v>55</v>
      </c>
      <c r="M1350" s="4" t="s">
        <v>3933</v>
      </c>
      <c r="N1350" s="4" t="s">
        <v>1612</v>
      </c>
      <c r="P1350" s="4" t="s">
        <v>669</v>
      </c>
      <c r="Q1350" s="4" t="s">
        <v>1475</v>
      </c>
      <c r="R1350" s="4" t="s">
        <v>2434</v>
      </c>
      <c r="S1350" s="5" t="str">
        <f>IF(P1350="심사불필요","-",VLOOKUP(K1350,'[1]자격증 backdata'!A:G,7,0))</f>
        <v>-</v>
      </c>
      <c r="T1350" s="5" t="str">
        <f>IF(S1350="-","-",IF(COUNTIFS(B:B,B1350,S:S,"필수")&gt;0,"자격요건충족","확인필요"))</f>
        <v>-</v>
      </c>
      <c r="U1350" s="5"/>
      <c r="W1350" s="5">
        <f>IF(Q1350="4급","심사불필요",VLOOKUP(K1350,'[1]자격증 backdata'!A:B,2,0))</f>
        <v>4</v>
      </c>
      <c r="X1350" s="4">
        <f>IF(R1350="A", MIN(20, SUMIFS(W:W, B:B, B1350, R:R, "A")),IF(R1350="B", MIN(30, SUMIFS(W:W, B:B, B1350, R:R, "B")),"비해당분야"))</f>
        <v>6</v>
      </c>
      <c r="Y1350" s="4" t="str">
        <f>IF(R1350="C",MIN(30,IF(COUNTIFS(B:B,B1350,W:W,"가1")=1,25,IF(COUNTIFS(B:B,B1350,W:W,"가1")&gt;=2,30,0))+IF(COUNTIFS(B:B,B1350,W:W,"나1")&gt;=4,30,IF(COUNTIFS(B:B,B1350,W:W,"나1")=3,26,IF(COUNTIFS(B:B,B1350,W:W,"나1")=2,22,IF(COUNTIFS(B:B,B1350,W:W,"나1")=1,18,0)))))+MIN(30,IF(COUNTIFS(B:B,B1350,W:W,"가2")=1,25,IF(COUNTIFS(B:B,B1350,W:W,"가2")&gt;=2,30,0))+IF(COUNTIFS(B:B,B1350,W:W,"나2")=3,30,IF(COUNTIFS(B:B,B1350,W:W,"나2")=2,25,IF(COUNTIFS(B:B,B1350,W:W,"나2")=1,20,0)))),"비해당분야")</f>
        <v>비해당분야</v>
      </c>
      <c r="Z1350" s="4" t="str">
        <f>IF(R1350="C",VLOOKUP(K1350,'[1]자격증 backdata'!A:F,6,0),"비해당분야")</f>
        <v>비해당분야</v>
      </c>
      <c r="AA1350" s="4" t="str">
        <f>IF(R1350="C",SUMIF(B:B,B1350,Z:Z),"비해당분야")</f>
        <v>비해당분야</v>
      </c>
      <c r="AB1350" s="4" t="str">
        <f>IF(R1350="C",SUM(Y1350,AA1350),"비해당분야")</f>
        <v>비해당분야</v>
      </c>
      <c r="AC1350" s="4">
        <f>IF(R1350="C",AB1350,X1350)</f>
        <v>6</v>
      </c>
      <c r="AD1350" s="4">
        <f>VLOOKUP(K1350,'[1]자격증 backdata'!A:D,4,0)</f>
        <v>0</v>
      </c>
      <c r="AE1350" s="4">
        <f>IF(_xlfn.MAXIFS(AD:AD,B:B,B1350)&gt;10,10,_xlfn.MAXIFS(AD:AD,B:B,B1350))</f>
        <v>5</v>
      </c>
      <c r="AG1350" s="5" t="str">
        <f>VLOOKUP(K1350,'[1]자격증 backdata'!A:C,3,0)</f>
        <v>M</v>
      </c>
      <c r="AH1350" s="5">
        <f>COUNTIFS($B:$B,$B1350,$AG:$AG,AH$1)</f>
        <v>0</v>
      </c>
      <c r="AI1350" s="5">
        <f>COUNTIFS($B:$B,$B1350,$AG:$AG,AI$1)</f>
        <v>0</v>
      </c>
      <c r="AJ1350" s="5">
        <f>COUNTIFS($B:$B,$B1350,$AG:$AG,AJ$1)</f>
        <v>0</v>
      </c>
      <c r="AK1350" s="5">
        <f>COUNTIFS($B:$B,$B1350,$AG:$AG,AK$1)</f>
        <v>0</v>
      </c>
      <c r="AL1350" s="5">
        <f>COUNTIFS($B:$B,$B1350,$AG:$AG,AL$1)</f>
        <v>0</v>
      </c>
      <c r="AM1350" s="5">
        <f>COUNTIFS($B:$B,$B1350,$AG:$AG,AM$1)</f>
        <v>0</v>
      </c>
      <c r="AN1350" s="5">
        <f>COUNTIFS($B:$B,$B1350,$AG:$AG,AN$1)</f>
        <v>1</v>
      </c>
      <c r="AO1350" s="5">
        <f>COUNTIFS($B:$B,$B1350,$AG:$AG,AO$1)</f>
        <v>0</v>
      </c>
      <c r="AP1350" s="5">
        <f>COUNTIFS($B:$B,$B1350,$AG:$AG,AP$1)</f>
        <v>0</v>
      </c>
      <c r="AQ1350" s="5">
        <f>COUNTIFS($B:$B,$B1350,$AG:$AG,AQ$1)</f>
        <v>0</v>
      </c>
      <c r="AR1350" s="5">
        <f>COUNTIFS($B:$B,$B1350,$AG:$AG,AR$1)</f>
        <v>0</v>
      </c>
      <c r="AS1350" s="5">
        <f>COUNTIFS($B:$B,$B1350,$AG:$AG,AS$1)</f>
        <v>0</v>
      </c>
      <c r="AT1350" s="5">
        <f>COUNTIFS($B:$B,$B1350,$AG:$AG,AT$1)</f>
        <v>1</v>
      </c>
      <c r="AU1350" s="5">
        <f>COUNTIFS($B:$B,$B1350,$AG:$AG,AU$1)</f>
        <v>0</v>
      </c>
    </row>
    <row r="1351" spans="1:47" ht="15" customHeight="1" x14ac:dyDescent="0.35">
      <c r="A1351" s="6">
        <f>IF(B1350=B1351,A1350,A1350+1)</f>
        <v>459</v>
      </c>
      <c r="B1351" s="6" t="s">
        <v>3932</v>
      </c>
      <c r="C1351" s="6" t="s">
        <v>3931</v>
      </c>
      <c r="D1351" s="6" t="s">
        <v>3044</v>
      </c>
      <c r="E1351" s="6" t="s">
        <v>3043</v>
      </c>
      <c r="F1351" s="4" t="s">
        <v>7</v>
      </c>
      <c r="G1351" s="4" t="s">
        <v>8</v>
      </c>
      <c r="H1351" s="4" t="s">
        <v>7</v>
      </c>
      <c r="I1351" s="4">
        <v>3</v>
      </c>
      <c r="J1351" s="4" t="s">
        <v>411</v>
      </c>
      <c r="K1351" s="4" t="s">
        <v>3042</v>
      </c>
      <c r="L1351" s="4" t="s">
        <v>55</v>
      </c>
      <c r="M1351" s="4" t="s">
        <v>3930</v>
      </c>
      <c r="N1351" s="4" t="s">
        <v>3929</v>
      </c>
      <c r="P1351" s="4" t="s">
        <v>669</v>
      </c>
      <c r="Q1351" s="4" t="s">
        <v>1475</v>
      </c>
      <c r="R1351" s="4" t="s">
        <v>2434</v>
      </c>
      <c r="S1351" s="5" t="str">
        <f>IF(P1351="심사불필요","-",VLOOKUP(K1351,'[1]자격증 backdata'!A:G,7,0))</f>
        <v>-</v>
      </c>
      <c r="T1351" s="5" t="str">
        <f>IF(S1351="-","-",IF(COUNTIFS(B:B,B1351,S:S,"필수")&gt;0,"자격요건충족","확인필요"))</f>
        <v>-</v>
      </c>
      <c r="U1351" s="5"/>
      <c r="W1351" s="5">
        <f>IF(Q1351="4급","심사불필요",VLOOKUP(K1351,'[1]자격증 backdata'!A:B,2,0))</f>
        <v>2</v>
      </c>
      <c r="X1351" s="4">
        <f>IF(R1351="A", MIN(20, SUMIFS(W:W, B:B, B1351, R:R, "A")),IF(R1351="B", MIN(30, SUMIFS(W:W, B:B, B1351, R:R, "B")),"비해당분야"))</f>
        <v>6</v>
      </c>
      <c r="Y1351" s="4" t="str">
        <f>IF(R1351="C",MIN(30,IF(COUNTIFS(B:B,B1351,W:W,"가1")=1,25,IF(COUNTIFS(B:B,B1351,W:W,"가1")&gt;=2,30,0))+IF(COUNTIFS(B:B,B1351,W:W,"나1")&gt;=4,30,IF(COUNTIFS(B:B,B1351,W:W,"나1")=3,26,IF(COUNTIFS(B:B,B1351,W:W,"나1")=2,22,IF(COUNTIFS(B:B,B1351,W:W,"나1")=1,18,0)))))+MIN(30,IF(COUNTIFS(B:B,B1351,W:W,"가2")=1,25,IF(COUNTIFS(B:B,B1351,W:W,"가2")&gt;=2,30,0))+IF(COUNTIFS(B:B,B1351,W:W,"나2")=3,30,IF(COUNTIFS(B:B,B1351,W:W,"나2")=2,25,IF(COUNTIFS(B:B,B1351,W:W,"나2")=1,20,0)))),"비해당분야")</f>
        <v>비해당분야</v>
      </c>
      <c r="Z1351" s="4" t="str">
        <f>IF(R1351="C",VLOOKUP(K1351,'[1]자격증 backdata'!A:F,6,0),"비해당분야")</f>
        <v>비해당분야</v>
      </c>
      <c r="AA1351" s="4" t="str">
        <f>IF(R1351="C",SUMIF(B:B,B1351,Z:Z),"비해당분야")</f>
        <v>비해당분야</v>
      </c>
      <c r="AB1351" s="4" t="str">
        <f>IF(R1351="C",SUM(Y1351,AA1351),"비해당분야")</f>
        <v>비해당분야</v>
      </c>
      <c r="AC1351" s="4">
        <f>IF(R1351="C",AB1351,X1351)</f>
        <v>6</v>
      </c>
      <c r="AD1351" s="4">
        <f>VLOOKUP(K1351,'[1]자격증 backdata'!A:D,4,0)</f>
        <v>0</v>
      </c>
      <c r="AE1351" s="4">
        <f>IF(_xlfn.MAXIFS(AD:AD,B:B,B1351)&gt;10,10,_xlfn.MAXIFS(AD:AD,B:B,B1351))</f>
        <v>5</v>
      </c>
      <c r="AG1351" s="5" t="str">
        <f>VLOOKUP(K1351,'[1]자격증 backdata'!A:C,3,0)</f>
        <v>G</v>
      </c>
      <c r="AH1351" s="5">
        <f>COUNTIFS($B:$B,$B1351,$AG:$AG,AH$1)</f>
        <v>0</v>
      </c>
      <c r="AI1351" s="5">
        <f>COUNTIFS($B:$B,$B1351,$AG:$AG,AI$1)</f>
        <v>0</v>
      </c>
      <c r="AJ1351" s="5">
        <f>COUNTIFS($B:$B,$B1351,$AG:$AG,AJ$1)</f>
        <v>0</v>
      </c>
      <c r="AK1351" s="5">
        <f>COUNTIFS($B:$B,$B1351,$AG:$AG,AK$1)</f>
        <v>0</v>
      </c>
      <c r="AL1351" s="5">
        <f>COUNTIFS($B:$B,$B1351,$AG:$AG,AL$1)</f>
        <v>0</v>
      </c>
      <c r="AM1351" s="5">
        <f>COUNTIFS($B:$B,$B1351,$AG:$AG,AM$1)</f>
        <v>0</v>
      </c>
      <c r="AN1351" s="5">
        <f>COUNTIFS($B:$B,$B1351,$AG:$AG,AN$1)</f>
        <v>1</v>
      </c>
      <c r="AO1351" s="5">
        <f>COUNTIFS($B:$B,$B1351,$AG:$AG,AO$1)</f>
        <v>0</v>
      </c>
      <c r="AP1351" s="5">
        <f>COUNTIFS($B:$B,$B1351,$AG:$AG,AP$1)</f>
        <v>0</v>
      </c>
      <c r="AQ1351" s="5">
        <f>COUNTIFS($B:$B,$B1351,$AG:$AG,AQ$1)</f>
        <v>0</v>
      </c>
      <c r="AR1351" s="5">
        <f>COUNTIFS($B:$B,$B1351,$AG:$AG,AR$1)</f>
        <v>0</v>
      </c>
      <c r="AS1351" s="5">
        <f>COUNTIFS($B:$B,$B1351,$AG:$AG,AS$1)</f>
        <v>0</v>
      </c>
      <c r="AT1351" s="5">
        <f>COUNTIFS($B:$B,$B1351,$AG:$AG,AT$1)</f>
        <v>1</v>
      </c>
      <c r="AU1351" s="5">
        <f>COUNTIFS($B:$B,$B1351,$AG:$AG,AU$1)</f>
        <v>0</v>
      </c>
    </row>
    <row r="1352" spans="1:47" ht="15" customHeight="1" x14ac:dyDescent="0.35">
      <c r="A1352" s="3">
        <f>IF(B1351=B1352,A1351,A1351+1)</f>
        <v>460</v>
      </c>
      <c r="B1352" s="3" t="s">
        <v>3925</v>
      </c>
      <c r="C1352" s="3" t="s">
        <v>3924</v>
      </c>
      <c r="D1352" s="3" t="s">
        <v>3044</v>
      </c>
      <c r="E1352" s="3" t="s">
        <v>3043</v>
      </c>
      <c r="F1352" s="4" t="s">
        <v>7</v>
      </c>
      <c r="G1352" s="4" t="s">
        <v>8</v>
      </c>
      <c r="H1352" s="4" t="s">
        <v>7</v>
      </c>
      <c r="I1352" s="3">
        <v>1</v>
      </c>
      <c r="J1352" s="3" t="s">
        <v>69</v>
      </c>
      <c r="K1352" s="3" t="s">
        <v>3065</v>
      </c>
      <c r="L1352" s="3" t="s">
        <v>36</v>
      </c>
      <c r="M1352" s="3" t="s">
        <v>3928</v>
      </c>
      <c r="N1352" s="3" t="s">
        <v>340</v>
      </c>
      <c r="P1352" s="3" t="s">
        <v>669</v>
      </c>
      <c r="Q1352" s="3" t="s">
        <v>1475</v>
      </c>
      <c r="R1352" s="3" t="s">
        <v>2434</v>
      </c>
      <c r="S1352" s="2" t="str">
        <f>IF(P1352="심사불필요","-",VLOOKUP(K1352,'[1]자격증 backdata'!A:G,7,0))</f>
        <v>-</v>
      </c>
      <c r="T1352" s="2" t="str">
        <f>IF(S1352="-","-",IF(COUNTIFS(B:B,B1352,S:S,"필수")&gt;0,"자격요건충족","확인필요"))</f>
        <v>-</v>
      </c>
      <c r="U1352" s="2"/>
      <c r="W1352" s="2">
        <f>IF(Q1352="4급","심사불필요",VLOOKUP(K1352,'[1]자격증 backdata'!A:B,2,0))</f>
        <v>0</v>
      </c>
      <c r="X1352" s="3">
        <f>IF(R1352="A", MIN(20, SUMIFS(W:W, B:B, B1352, R:R, "A")),IF(R1352="B", MIN(30, SUMIFS(W:W, B:B, B1352, R:R, "B")),"비해당분야"))</f>
        <v>8</v>
      </c>
      <c r="Y1352" s="3" t="str">
        <f>IF(R1352="C",MIN(30,IF(COUNTIFS(B:B,B1352,W:W,"가1")=1,25,IF(COUNTIFS(B:B,B1352,W:W,"가1")&gt;=2,30,0))+IF(COUNTIFS(B:B,B1352,W:W,"나1")&gt;=4,30,IF(COUNTIFS(B:B,B1352,W:W,"나1")=3,26,IF(COUNTIFS(B:B,B1352,W:W,"나1")=2,22,IF(COUNTIFS(B:B,B1352,W:W,"나1")=1,18,0)))))+MIN(30,IF(COUNTIFS(B:B,B1352,W:W,"가2")=1,25,IF(COUNTIFS(B:B,B1352,W:W,"가2")&gt;=2,30,0))+IF(COUNTIFS(B:B,B1352,W:W,"나2")=3,30,IF(COUNTIFS(B:B,B1352,W:W,"나2")=2,25,IF(COUNTIFS(B:B,B1352,W:W,"나2")=1,20,0)))),"비해당분야")</f>
        <v>비해당분야</v>
      </c>
      <c r="Z1352" s="3" t="str">
        <f>IF(R1352="C",VLOOKUP(K1352,'[1]자격증 backdata'!A:F,6,0),"비해당분야")</f>
        <v>비해당분야</v>
      </c>
      <c r="AA1352" s="3" t="str">
        <f>IF(R1352="C",SUMIF(B:B,B1352,Z:Z),"비해당분야")</f>
        <v>비해당분야</v>
      </c>
      <c r="AB1352" s="3" t="str">
        <f>IF(R1352="C",SUM(Y1352,AA1352),"비해당분야")</f>
        <v>비해당분야</v>
      </c>
      <c r="AC1352" s="3">
        <f>IF(R1352="C",AB1352,X1352)</f>
        <v>8</v>
      </c>
      <c r="AD1352" s="3">
        <f>VLOOKUP(K1352,'[1]자격증 backdata'!A:D,4,0)</f>
        <v>5</v>
      </c>
      <c r="AE1352" s="3">
        <f>IF(_xlfn.MAXIFS(AD:AD,B:B,B1352)&gt;10,10,_xlfn.MAXIFS(AD:AD,B:B,B1352))</f>
        <v>5</v>
      </c>
      <c r="AG1352" s="2">
        <f>VLOOKUP(K1352,'[1]자격증 backdata'!A:C,3,0)</f>
        <v>0</v>
      </c>
      <c r="AH1352" s="2">
        <f>COUNTIFS($B:$B,$B1352,$AG:$AG,AH$1)</f>
        <v>0</v>
      </c>
      <c r="AI1352" s="2">
        <f>COUNTIFS($B:$B,$B1352,$AG:$AG,AI$1)</f>
        <v>0</v>
      </c>
      <c r="AJ1352" s="2">
        <f>COUNTIFS($B:$B,$B1352,$AG:$AG,AJ$1)</f>
        <v>0</v>
      </c>
      <c r="AK1352" s="2">
        <f>COUNTIFS($B:$B,$B1352,$AG:$AG,AK$1)</f>
        <v>0</v>
      </c>
      <c r="AL1352" s="2">
        <f>COUNTIFS($B:$B,$B1352,$AG:$AG,AL$1)</f>
        <v>0</v>
      </c>
      <c r="AM1352" s="2">
        <f>COUNTIFS($B:$B,$B1352,$AG:$AG,AM$1)</f>
        <v>0</v>
      </c>
      <c r="AN1352" s="2">
        <f>COUNTIFS($B:$B,$B1352,$AG:$AG,AN$1)</f>
        <v>1</v>
      </c>
      <c r="AO1352" s="2">
        <f>COUNTIFS($B:$B,$B1352,$AG:$AG,AO$1)</f>
        <v>0</v>
      </c>
      <c r="AP1352" s="2">
        <f>COUNTIFS($B:$B,$B1352,$AG:$AG,AP$1)</f>
        <v>0</v>
      </c>
      <c r="AQ1352" s="2">
        <f>COUNTIFS($B:$B,$B1352,$AG:$AG,AQ$1)</f>
        <v>0</v>
      </c>
      <c r="AR1352" s="2">
        <f>COUNTIFS($B:$B,$B1352,$AG:$AG,AR$1)</f>
        <v>0</v>
      </c>
      <c r="AS1352" s="2">
        <f>COUNTIFS($B:$B,$B1352,$AG:$AG,AS$1)</f>
        <v>0</v>
      </c>
      <c r="AT1352" s="2">
        <f>COUNTIFS($B:$B,$B1352,$AG:$AG,AT$1)</f>
        <v>1</v>
      </c>
      <c r="AU1352" s="2">
        <f>COUNTIFS($B:$B,$B1352,$AG:$AG,AU$1)</f>
        <v>0</v>
      </c>
    </row>
    <row r="1353" spans="1:47" ht="15" customHeight="1" x14ac:dyDescent="0.35">
      <c r="A1353" s="7">
        <f>IF(B1352=B1353,A1352,A1352+1)</f>
        <v>460</v>
      </c>
      <c r="B1353" s="7" t="s">
        <v>3925</v>
      </c>
      <c r="C1353" s="7" t="s">
        <v>3924</v>
      </c>
      <c r="D1353" s="7" t="s">
        <v>3044</v>
      </c>
      <c r="E1353" s="7" t="s">
        <v>3043</v>
      </c>
      <c r="F1353" s="4" t="s">
        <v>7</v>
      </c>
      <c r="G1353" s="4" t="s">
        <v>8</v>
      </c>
      <c r="H1353" s="4" t="s">
        <v>7</v>
      </c>
      <c r="I1353" s="3">
        <v>2</v>
      </c>
      <c r="J1353" s="3" t="s">
        <v>57</v>
      </c>
      <c r="K1353" s="3" t="s">
        <v>3089</v>
      </c>
      <c r="L1353" s="3" t="s">
        <v>55</v>
      </c>
      <c r="M1353" s="3" t="s">
        <v>3927</v>
      </c>
      <c r="N1353" s="3" t="s">
        <v>2548</v>
      </c>
      <c r="P1353" s="3" t="s">
        <v>669</v>
      </c>
      <c r="Q1353" s="3" t="s">
        <v>1475</v>
      </c>
      <c r="R1353" s="3" t="s">
        <v>2434</v>
      </c>
      <c r="S1353" s="2" t="str">
        <f>IF(P1353="심사불필요","-",VLOOKUP(K1353,'[1]자격증 backdata'!A:G,7,0))</f>
        <v>-</v>
      </c>
      <c r="T1353" s="2" t="str">
        <f>IF(S1353="-","-",IF(COUNTIFS(B:B,B1353,S:S,"필수")&gt;0,"자격요건충족","확인필요"))</f>
        <v>-</v>
      </c>
      <c r="U1353" s="2"/>
      <c r="W1353" s="2">
        <f>IF(Q1353="4급","심사불필요",VLOOKUP(K1353,'[1]자격증 backdata'!A:B,2,0))</f>
        <v>2</v>
      </c>
      <c r="X1353" s="3">
        <f>IF(R1353="A", MIN(20, SUMIFS(W:W, B:B, B1353, R:R, "A")),IF(R1353="B", MIN(30, SUMIFS(W:W, B:B, B1353, R:R, "B")),"비해당분야"))</f>
        <v>8</v>
      </c>
      <c r="Y1353" s="3" t="str">
        <f>IF(R1353="C",MIN(30,IF(COUNTIFS(B:B,B1353,W:W,"가1")=1,25,IF(COUNTIFS(B:B,B1353,W:W,"가1")&gt;=2,30,0))+IF(COUNTIFS(B:B,B1353,W:W,"나1")&gt;=4,30,IF(COUNTIFS(B:B,B1353,W:W,"나1")=3,26,IF(COUNTIFS(B:B,B1353,W:W,"나1")=2,22,IF(COUNTIFS(B:B,B1353,W:W,"나1")=1,18,0)))))+MIN(30,IF(COUNTIFS(B:B,B1353,W:W,"가2")=1,25,IF(COUNTIFS(B:B,B1353,W:W,"가2")&gt;=2,30,0))+IF(COUNTIFS(B:B,B1353,W:W,"나2")=3,30,IF(COUNTIFS(B:B,B1353,W:W,"나2")=2,25,IF(COUNTIFS(B:B,B1353,W:W,"나2")=1,20,0)))),"비해당분야")</f>
        <v>비해당분야</v>
      </c>
      <c r="Z1353" s="3" t="str">
        <f>IF(R1353="C",VLOOKUP(K1353,'[1]자격증 backdata'!A:F,6,0),"비해당분야")</f>
        <v>비해당분야</v>
      </c>
      <c r="AA1353" s="3" t="str">
        <f>IF(R1353="C",SUMIF(B:B,B1353,Z:Z),"비해당분야")</f>
        <v>비해당분야</v>
      </c>
      <c r="AB1353" s="3" t="str">
        <f>IF(R1353="C",SUM(Y1353,AA1353),"비해당분야")</f>
        <v>비해당분야</v>
      </c>
      <c r="AC1353" s="3">
        <f>IF(R1353="C",AB1353,X1353)</f>
        <v>8</v>
      </c>
      <c r="AD1353" s="3">
        <f>VLOOKUP(K1353,'[1]자격증 backdata'!A:D,4,0)</f>
        <v>0</v>
      </c>
      <c r="AE1353" s="3">
        <f>IF(_xlfn.MAXIFS(AD:AD,B:B,B1353)&gt;10,10,_xlfn.MAXIFS(AD:AD,B:B,B1353))</f>
        <v>5</v>
      </c>
      <c r="AG1353" s="2" t="str">
        <f>VLOOKUP(K1353,'[1]자격증 backdata'!A:C,3,0)</f>
        <v>M</v>
      </c>
      <c r="AH1353" s="2">
        <f>COUNTIFS($B:$B,$B1353,$AG:$AG,AH$1)</f>
        <v>0</v>
      </c>
      <c r="AI1353" s="2">
        <f>COUNTIFS($B:$B,$B1353,$AG:$AG,AI$1)</f>
        <v>0</v>
      </c>
      <c r="AJ1353" s="2">
        <f>COUNTIFS($B:$B,$B1353,$AG:$AG,AJ$1)</f>
        <v>0</v>
      </c>
      <c r="AK1353" s="2">
        <f>COUNTIFS($B:$B,$B1353,$AG:$AG,AK$1)</f>
        <v>0</v>
      </c>
      <c r="AL1353" s="2">
        <f>COUNTIFS($B:$B,$B1353,$AG:$AG,AL$1)</f>
        <v>0</v>
      </c>
      <c r="AM1353" s="2">
        <f>COUNTIFS($B:$B,$B1353,$AG:$AG,AM$1)</f>
        <v>0</v>
      </c>
      <c r="AN1353" s="2">
        <f>COUNTIFS($B:$B,$B1353,$AG:$AG,AN$1)</f>
        <v>1</v>
      </c>
      <c r="AO1353" s="2">
        <f>COUNTIFS($B:$B,$B1353,$AG:$AG,AO$1)</f>
        <v>0</v>
      </c>
      <c r="AP1353" s="2">
        <f>COUNTIFS($B:$B,$B1353,$AG:$AG,AP$1)</f>
        <v>0</v>
      </c>
      <c r="AQ1353" s="2">
        <f>COUNTIFS($B:$B,$B1353,$AG:$AG,AQ$1)</f>
        <v>0</v>
      </c>
      <c r="AR1353" s="2">
        <f>COUNTIFS($B:$B,$B1353,$AG:$AG,AR$1)</f>
        <v>0</v>
      </c>
      <c r="AS1353" s="2">
        <f>COUNTIFS($B:$B,$B1353,$AG:$AG,AS$1)</f>
        <v>0</v>
      </c>
      <c r="AT1353" s="2">
        <f>COUNTIFS($B:$B,$B1353,$AG:$AG,AT$1)</f>
        <v>1</v>
      </c>
      <c r="AU1353" s="2">
        <f>COUNTIFS($B:$B,$B1353,$AG:$AG,AU$1)</f>
        <v>0</v>
      </c>
    </row>
    <row r="1354" spans="1:47" ht="15" customHeight="1" x14ac:dyDescent="0.35">
      <c r="A1354" s="7">
        <f>IF(B1353=B1354,A1353,A1353+1)</f>
        <v>460</v>
      </c>
      <c r="B1354" s="7" t="s">
        <v>3925</v>
      </c>
      <c r="C1354" s="7" t="s">
        <v>3924</v>
      </c>
      <c r="D1354" s="7" t="s">
        <v>3044</v>
      </c>
      <c r="E1354" s="7" t="s">
        <v>3043</v>
      </c>
      <c r="F1354" s="4" t="s">
        <v>7</v>
      </c>
      <c r="G1354" s="4" t="s">
        <v>8</v>
      </c>
      <c r="H1354" s="4" t="s">
        <v>7</v>
      </c>
      <c r="I1354" s="3">
        <v>3</v>
      </c>
      <c r="J1354" s="3" t="s">
        <v>28</v>
      </c>
      <c r="K1354" s="3" t="s">
        <v>3061</v>
      </c>
      <c r="L1354" s="3" t="s">
        <v>26</v>
      </c>
      <c r="M1354" s="3" t="s">
        <v>3926</v>
      </c>
      <c r="N1354" s="3" t="s">
        <v>313</v>
      </c>
      <c r="P1354" s="3" t="s">
        <v>669</v>
      </c>
      <c r="Q1354" s="3" t="s">
        <v>1475</v>
      </c>
      <c r="R1354" s="3" t="s">
        <v>2434</v>
      </c>
      <c r="S1354" s="2" t="str">
        <f>IF(P1354="심사불필요","-",VLOOKUP(K1354,'[1]자격증 backdata'!A:G,7,0))</f>
        <v>-</v>
      </c>
      <c r="T1354" s="2" t="str">
        <f>IF(S1354="-","-",IF(COUNTIFS(B:B,B1354,S:S,"필수")&gt;0,"자격요건충족","확인필요"))</f>
        <v>-</v>
      </c>
      <c r="U1354" s="2"/>
      <c r="W1354" s="2">
        <f>IF(Q1354="4급","심사불필요",VLOOKUP(K1354,'[1]자격증 backdata'!A:B,2,0))</f>
        <v>2</v>
      </c>
      <c r="X1354" s="3">
        <f>IF(R1354="A", MIN(20, SUMIFS(W:W, B:B, B1354, R:R, "A")),IF(R1354="B", MIN(30, SUMIFS(W:W, B:B, B1354, R:R, "B")),"비해당분야"))</f>
        <v>8</v>
      </c>
      <c r="Y1354" s="3" t="str">
        <f>IF(R1354="C",MIN(30,IF(COUNTIFS(B:B,B1354,W:W,"가1")=1,25,IF(COUNTIFS(B:B,B1354,W:W,"가1")&gt;=2,30,0))+IF(COUNTIFS(B:B,B1354,W:W,"나1")&gt;=4,30,IF(COUNTIFS(B:B,B1354,W:W,"나1")=3,26,IF(COUNTIFS(B:B,B1354,W:W,"나1")=2,22,IF(COUNTIFS(B:B,B1354,W:W,"나1")=1,18,0)))))+MIN(30,IF(COUNTIFS(B:B,B1354,W:W,"가2")=1,25,IF(COUNTIFS(B:B,B1354,W:W,"가2")&gt;=2,30,0))+IF(COUNTIFS(B:B,B1354,W:W,"나2")=3,30,IF(COUNTIFS(B:B,B1354,W:W,"나2")=2,25,IF(COUNTIFS(B:B,B1354,W:W,"나2")=1,20,0)))),"비해당분야")</f>
        <v>비해당분야</v>
      </c>
      <c r="Z1354" s="3" t="str">
        <f>IF(R1354="C",VLOOKUP(K1354,'[1]자격증 backdata'!A:F,6,0),"비해당분야")</f>
        <v>비해당분야</v>
      </c>
      <c r="AA1354" s="3" t="str">
        <f>IF(R1354="C",SUMIF(B:B,B1354,Z:Z),"비해당분야")</f>
        <v>비해당분야</v>
      </c>
      <c r="AB1354" s="3" t="str">
        <f>IF(R1354="C",SUM(Y1354,AA1354),"비해당분야")</f>
        <v>비해당분야</v>
      </c>
      <c r="AC1354" s="3">
        <f>IF(R1354="C",AB1354,X1354)</f>
        <v>8</v>
      </c>
      <c r="AD1354" s="3">
        <f>VLOOKUP(K1354,'[1]자격증 backdata'!A:D,4,0)</f>
        <v>0</v>
      </c>
      <c r="AE1354" s="3">
        <f>IF(_xlfn.MAXIFS(AD:AD,B:B,B1354)&gt;10,10,_xlfn.MAXIFS(AD:AD,B:B,B1354))</f>
        <v>5</v>
      </c>
      <c r="AG1354" s="2">
        <f>VLOOKUP(K1354,'[1]자격증 backdata'!A:C,3,0)</f>
        <v>0</v>
      </c>
      <c r="AH1354" s="2">
        <f>COUNTIFS($B:$B,$B1354,$AG:$AG,AH$1)</f>
        <v>0</v>
      </c>
      <c r="AI1354" s="2">
        <f>COUNTIFS($B:$B,$B1354,$AG:$AG,AI$1)</f>
        <v>0</v>
      </c>
      <c r="AJ1354" s="2">
        <f>COUNTIFS($B:$B,$B1354,$AG:$AG,AJ$1)</f>
        <v>0</v>
      </c>
      <c r="AK1354" s="2">
        <f>COUNTIFS($B:$B,$B1354,$AG:$AG,AK$1)</f>
        <v>0</v>
      </c>
      <c r="AL1354" s="2">
        <f>COUNTIFS($B:$B,$B1354,$AG:$AG,AL$1)</f>
        <v>0</v>
      </c>
      <c r="AM1354" s="2">
        <f>COUNTIFS($B:$B,$B1354,$AG:$AG,AM$1)</f>
        <v>0</v>
      </c>
      <c r="AN1354" s="2">
        <f>COUNTIFS($B:$B,$B1354,$AG:$AG,AN$1)</f>
        <v>1</v>
      </c>
      <c r="AO1354" s="2">
        <f>COUNTIFS($B:$B,$B1354,$AG:$AG,AO$1)</f>
        <v>0</v>
      </c>
      <c r="AP1354" s="2">
        <f>COUNTIFS($B:$B,$B1354,$AG:$AG,AP$1)</f>
        <v>0</v>
      </c>
      <c r="AQ1354" s="2">
        <f>COUNTIFS($B:$B,$B1354,$AG:$AG,AQ$1)</f>
        <v>0</v>
      </c>
      <c r="AR1354" s="2">
        <f>COUNTIFS($B:$B,$B1354,$AG:$AG,AR$1)</f>
        <v>0</v>
      </c>
      <c r="AS1354" s="2">
        <f>COUNTIFS($B:$B,$B1354,$AG:$AG,AS$1)</f>
        <v>0</v>
      </c>
      <c r="AT1354" s="2">
        <f>COUNTIFS($B:$B,$B1354,$AG:$AG,AT$1)</f>
        <v>1</v>
      </c>
      <c r="AU1354" s="2">
        <f>COUNTIFS($B:$B,$B1354,$AG:$AG,AU$1)</f>
        <v>0</v>
      </c>
    </row>
    <row r="1355" spans="1:47" ht="15" customHeight="1" x14ac:dyDescent="0.35">
      <c r="A1355" s="7">
        <f>IF(B1354=B1355,A1354,A1354+1)</f>
        <v>460</v>
      </c>
      <c r="B1355" s="7" t="s">
        <v>3925</v>
      </c>
      <c r="C1355" s="7" t="s">
        <v>3924</v>
      </c>
      <c r="D1355" s="7" t="s">
        <v>3044</v>
      </c>
      <c r="E1355" s="7" t="s">
        <v>3043</v>
      </c>
      <c r="F1355" s="4" t="s">
        <v>7</v>
      </c>
      <c r="G1355" s="4" t="s">
        <v>8</v>
      </c>
      <c r="H1355" s="4" t="s">
        <v>7</v>
      </c>
      <c r="I1355" s="3">
        <v>4</v>
      </c>
      <c r="J1355" s="3" t="s">
        <v>215</v>
      </c>
      <c r="K1355" s="3" t="s">
        <v>3164</v>
      </c>
      <c r="L1355" s="3" t="s">
        <v>55</v>
      </c>
      <c r="M1355" s="3" t="s">
        <v>3923</v>
      </c>
      <c r="N1355" s="3" t="s">
        <v>3726</v>
      </c>
      <c r="P1355" s="3" t="s">
        <v>669</v>
      </c>
      <c r="Q1355" s="3" t="s">
        <v>1475</v>
      </c>
      <c r="R1355" s="3" t="s">
        <v>2434</v>
      </c>
      <c r="S1355" s="2" t="str">
        <f>IF(P1355="심사불필요","-",VLOOKUP(K1355,'[1]자격증 backdata'!A:G,7,0))</f>
        <v>-</v>
      </c>
      <c r="T1355" s="2" t="str">
        <f>IF(S1355="-","-",IF(COUNTIFS(B:B,B1355,S:S,"필수")&gt;0,"자격요건충족","확인필요"))</f>
        <v>-</v>
      </c>
      <c r="U1355" s="2"/>
      <c r="W1355" s="2">
        <f>IF(Q1355="4급","심사불필요",VLOOKUP(K1355,'[1]자격증 backdata'!A:B,2,0))</f>
        <v>4</v>
      </c>
      <c r="X1355" s="3">
        <f>IF(R1355="A", MIN(20, SUMIFS(W:W, B:B, B1355, R:R, "A")),IF(R1355="B", MIN(30, SUMIFS(W:W, B:B, B1355, R:R, "B")),"비해당분야"))</f>
        <v>8</v>
      </c>
      <c r="Y1355" s="3" t="str">
        <f>IF(R1355="C",MIN(30,IF(COUNTIFS(B:B,B1355,W:W,"가1")=1,25,IF(COUNTIFS(B:B,B1355,W:W,"가1")&gt;=2,30,0))+IF(COUNTIFS(B:B,B1355,W:W,"나1")&gt;=4,30,IF(COUNTIFS(B:B,B1355,W:W,"나1")=3,26,IF(COUNTIFS(B:B,B1355,W:W,"나1")=2,22,IF(COUNTIFS(B:B,B1355,W:W,"나1")=1,18,0)))))+MIN(30,IF(COUNTIFS(B:B,B1355,W:W,"가2")=1,25,IF(COUNTIFS(B:B,B1355,W:W,"가2")&gt;=2,30,0))+IF(COUNTIFS(B:B,B1355,W:W,"나2")=3,30,IF(COUNTIFS(B:B,B1355,W:W,"나2")=2,25,IF(COUNTIFS(B:B,B1355,W:W,"나2")=1,20,0)))),"비해당분야")</f>
        <v>비해당분야</v>
      </c>
      <c r="Z1355" s="3" t="str">
        <f>IF(R1355="C",VLOOKUP(K1355,'[1]자격증 backdata'!A:F,6,0),"비해당분야")</f>
        <v>비해당분야</v>
      </c>
      <c r="AA1355" s="3" t="str">
        <f>IF(R1355="C",SUMIF(B:B,B1355,Z:Z),"비해당분야")</f>
        <v>비해당분야</v>
      </c>
      <c r="AB1355" s="3" t="str">
        <f>IF(R1355="C",SUM(Y1355,AA1355),"비해당분야")</f>
        <v>비해당분야</v>
      </c>
      <c r="AC1355" s="3">
        <f>IF(R1355="C",AB1355,X1355)</f>
        <v>8</v>
      </c>
      <c r="AD1355" s="3">
        <f>VLOOKUP(K1355,'[1]자격증 backdata'!A:D,4,0)</f>
        <v>0</v>
      </c>
      <c r="AE1355" s="3">
        <f>IF(_xlfn.MAXIFS(AD:AD,B:B,B1355)&gt;10,10,_xlfn.MAXIFS(AD:AD,B:B,B1355))</f>
        <v>5</v>
      </c>
      <c r="AG1355" s="2" t="str">
        <f>VLOOKUP(K1355,'[1]자격증 backdata'!A:C,3,0)</f>
        <v>G</v>
      </c>
      <c r="AH1355" s="2">
        <f>COUNTIFS($B:$B,$B1355,$AG:$AG,AH$1)</f>
        <v>0</v>
      </c>
      <c r="AI1355" s="2">
        <f>COUNTIFS($B:$B,$B1355,$AG:$AG,AI$1)</f>
        <v>0</v>
      </c>
      <c r="AJ1355" s="2">
        <f>COUNTIFS($B:$B,$B1355,$AG:$AG,AJ$1)</f>
        <v>0</v>
      </c>
      <c r="AK1355" s="2">
        <f>COUNTIFS($B:$B,$B1355,$AG:$AG,AK$1)</f>
        <v>0</v>
      </c>
      <c r="AL1355" s="2">
        <f>COUNTIFS($B:$B,$B1355,$AG:$AG,AL$1)</f>
        <v>0</v>
      </c>
      <c r="AM1355" s="2">
        <f>COUNTIFS($B:$B,$B1355,$AG:$AG,AM$1)</f>
        <v>0</v>
      </c>
      <c r="AN1355" s="2">
        <f>COUNTIFS($B:$B,$B1355,$AG:$AG,AN$1)</f>
        <v>1</v>
      </c>
      <c r="AO1355" s="2">
        <f>COUNTIFS($B:$B,$B1355,$AG:$AG,AO$1)</f>
        <v>0</v>
      </c>
      <c r="AP1355" s="2">
        <f>COUNTIFS($B:$B,$B1355,$AG:$AG,AP$1)</f>
        <v>0</v>
      </c>
      <c r="AQ1355" s="2">
        <f>COUNTIFS($B:$B,$B1355,$AG:$AG,AQ$1)</f>
        <v>0</v>
      </c>
      <c r="AR1355" s="2">
        <f>COUNTIFS($B:$B,$B1355,$AG:$AG,AR$1)</f>
        <v>0</v>
      </c>
      <c r="AS1355" s="2">
        <f>COUNTIFS($B:$B,$B1355,$AG:$AG,AS$1)</f>
        <v>0</v>
      </c>
      <c r="AT1355" s="2">
        <f>COUNTIFS($B:$B,$B1355,$AG:$AG,AT$1)</f>
        <v>1</v>
      </c>
      <c r="AU1355" s="2">
        <f>COUNTIFS($B:$B,$B1355,$AG:$AG,AU$1)</f>
        <v>0</v>
      </c>
    </row>
    <row r="1356" spans="1:47" ht="15" customHeight="1" x14ac:dyDescent="0.35">
      <c r="A1356" s="4">
        <f>IF(B1355=B1356,A1355,A1355+1)</f>
        <v>461</v>
      </c>
      <c r="B1356" s="4" t="s">
        <v>3922</v>
      </c>
      <c r="C1356" s="4" t="s">
        <v>3921</v>
      </c>
      <c r="D1356" s="4" t="s">
        <v>3044</v>
      </c>
      <c r="E1356" s="4" t="s">
        <v>3043</v>
      </c>
      <c r="F1356" s="4" t="s">
        <v>568</v>
      </c>
      <c r="G1356" s="4" t="s">
        <v>568</v>
      </c>
      <c r="H1356" s="4" t="s">
        <v>568</v>
      </c>
      <c r="I1356" s="4">
        <v>1</v>
      </c>
      <c r="J1356" s="4" t="s">
        <v>570</v>
      </c>
      <c r="K1356" s="4" t="s">
        <v>3047</v>
      </c>
      <c r="L1356" s="4" t="s">
        <v>568</v>
      </c>
      <c r="M1356" s="4" t="s">
        <v>568</v>
      </c>
      <c r="N1356" s="4" t="s">
        <v>568</v>
      </c>
      <c r="P1356" s="4" t="s">
        <v>669</v>
      </c>
      <c r="Q1356" s="4" t="s">
        <v>1475</v>
      </c>
      <c r="R1356" s="4" t="s">
        <v>2434</v>
      </c>
      <c r="S1356" s="5" t="str">
        <f>IF(P1356="심사불필요","-",VLOOKUP(K1356,'[1]자격증 backdata'!A:G,7,0))</f>
        <v>-</v>
      </c>
      <c r="T1356" s="5" t="str">
        <f>IF(S1356="-","-",IF(COUNTIFS(B:B,B1356,S:S,"필수")&gt;0,"자격요건충족","확인필요"))</f>
        <v>-</v>
      </c>
      <c r="U1356" s="5"/>
      <c r="W1356" s="5">
        <f>IF(Q1356="4급","심사불필요",VLOOKUP(K1356,'[1]자격증 backdata'!A:B,2,0))</f>
        <v>0</v>
      </c>
      <c r="X1356" s="4">
        <f>IF(R1356="A", MIN(20, SUMIFS(W:W, B:B, B1356, R:R, "A")),IF(R1356="B", MIN(30, SUMIFS(W:W, B:B, B1356, R:R, "B")),"비해당분야"))</f>
        <v>0</v>
      </c>
      <c r="Y1356" s="4" t="str">
        <f>IF(R1356="C",MIN(30,IF(COUNTIFS(B:B,B1356,W:W,"가1")=1,25,IF(COUNTIFS(B:B,B1356,W:W,"가1")&gt;=2,30,0))+IF(COUNTIFS(B:B,B1356,W:W,"나1")&gt;=4,30,IF(COUNTIFS(B:B,B1356,W:W,"나1")=3,26,IF(COUNTIFS(B:B,B1356,W:W,"나1")=2,22,IF(COUNTIFS(B:B,B1356,W:W,"나1")=1,18,0)))))+MIN(30,IF(COUNTIFS(B:B,B1356,W:W,"가2")=1,25,IF(COUNTIFS(B:B,B1356,W:W,"가2")&gt;=2,30,0))+IF(COUNTIFS(B:B,B1356,W:W,"나2")=3,30,IF(COUNTIFS(B:B,B1356,W:W,"나2")=2,25,IF(COUNTIFS(B:B,B1356,W:W,"나2")=1,20,0)))),"비해당분야")</f>
        <v>비해당분야</v>
      </c>
      <c r="Z1356" s="4" t="str">
        <f>IF(R1356="C",VLOOKUP(K1356,'[1]자격증 backdata'!A:F,6,0),"비해당분야")</f>
        <v>비해당분야</v>
      </c>
      <c r="AA1356" s="4" t="str">
        <f>IF(R1356="C",SUMIF(B:B,B1356,Z:Z),"비해당분야")</f>
        <v>비해당분야</v>
      </c>
      <c r="AB1356" s="4" t="str">
        <f>IF(R1356="C",SUM(Y1356,AA1356),"비해당분야")</f>
        <v>비해당분야</v>
      </c>
      <c r="AC1356" s="4">
        <f>IF(R1356="C",AB1356,X1356)</f>
        <v>0</v>
      </c>
      <c r="AD1356" s="4">
        <f>VLOOKUP(K1356,'[1]자격증 backdata'!A:D,4,0)</f>
        <v>0</v>
      </c>
      <c r="AE1356" s="4">
        <f>IF(_xlfn.MAXIFS(AD:AD,B:B,B1356)&gt;10,10,_xlfn.MAXIFS(AD:AD,B:B,B1356))</f>
        <v>0</v>
      </c>
      <c r="AG1356" s="5">
        <f>VLOOKUP(K1356,'[1]자격증 backdata'!A:C,3,0)</f>
        <v>0</v>
      </c>
      <c r="AH1356" s="5">
        <f>COUNTIFS($B:$B,$B1356,$AG:$AG,AH$1)</f>
        <v>0</v>
      </c>
      <c r="AI1356" s="5">
        <f>COUNTIFS($B:$B,$B1356,$AG:$AG,AI$1)</f>
        <v>0</v>
      </c>
      <c r="AJ1356" s="5">
        <f>COUNTIFS($B:$B,$B1356,$AG:$AG,AJ$1)</f>
        <v>0</v>
      </c>
      <c r="AK1356" s="5">
        <f>COUNTIFS($B:$B,$B1356,$AG:$AG,AK$1)</f>
        <v>0</v>
      </c>
      <c r="AL1356" s="5">
        <f>COUNTIFS($B:$B,$B1356,$AG:$AG,AL$1)</f>
        <v>0</v>
      </c>
      <c r="AM1356" s="5">
        <f>COUNTIFS($B:$B,$B1356,$AG:$AG,AM$1)</f>
        <v>0</v>
      </c>
      <c r="AN1356" s="5">
        <f>COUNTIFS($B:$B,$B1356,$AG:$AG,AN$1)</f>
        <v>0</v>
      </c>
      <c r="AO1356" s="5">
        <f>COUNTIFS($B:$B,$B1356,$AG:$AG,AO$1)</f>
        <v>0</v>
      </c>
      <c r="AP1356" s="5">
        <f>COUNTIFS($B:$B,$B1356,$AG:$AG,AP$1)</f>
        <v>0</v>
      </c>
      <c r="AQ1356" s="5">
        <f>COUNTIFS($B:$B,$B1356,$AG:$AG,AQ$1)</f>
        <v>0</v>
      </c>
      <c r="AR1356" s="5">
        <f>COUNTIFS($B:$B,$B1356,$AG:$AG,AR$1)</f>
        <v>0</v>
      </c>
      <c r="AS1356" s="5">
        <f>COUNTIFS($B:$B,$B1356,$AG:$AG,AS$1)</f>
        <v>0</v>
      </c>
      <c r="AT1356" s="5">
        <f>COUNTIFS($B:$B,$B1356,$AG:$AG,AT$1)</f>
        <v>0</v>
      </c>
      <c r="AU1356" s="5">
        <f>COUNTIFS($B:$B,$B1356,$AG:$AG,AU$1)</f>
        <v>0</v>
      </c>
    </row>
    <row r="1357" spans="1:47" ht="15" customHeight="1" x14ac:dyDescent="0.35">
      <c r="A1357" s="3">
        <f>IF(B1356=B1357,A1356,A1356+1)</f>
        <v>462</v>
      </c>
      <c r="B1357" s="3" t="s">
        <v>3917</v>
      </c>
      <c r="C1357" s="3" t="s">
        <v>3916</v>
      </c>
      <c r="D1357" s="3" t="s">
        <v>3044</v>
      </c>
      <c r="E1357" s="3" t="s">
        <v>3043</v>
      </c>
      <c r="F1357" s="4" t="s">
        <v>7</v>
      </c>
      <c r="G1357" s="4" t="s">
        <v>8</v>
      </c>
      <c r="H1357" s="4" t="s">
        <v>7</v>
      </c>
      <c r="I1357" s="3">
        <v>1</v>
      </c>
      <c r="J1357" s="3" t="s">
        <v>69</v>
      </c>
      <c r="K1357" s="3" t="s">
        <v>3065</v>
      </c>
      <c r="L1357" s="3" t="s">
        <v>36</v>
      </c>
      <c r="M1357" s="3" t="s">
        <v>3920</v>
      </c>
      <c r="N1357" s="3" t="s">
        <v>34</v>
      </c>
      <c r="P1357" s="3" t="s">
        <v>669</v>
      </c>
      <c r="Q1357" s="3" t="s">
        <v>1475</v>
      </c>
      <c r="R1357" s="3" t="s">
        <v>2434</v>
      </c>
      <c r="S1357" s="2" t="str">
        <f>IF(P1357="심사불필요","-",VLOOKUP(K1357,'[1]자격증 backdata'!A:G,7,0))</f>
        <v>-</v>
      </c>
      <c r="T1357" s="2" t="str">
        <f>IF(S1357="-","-",IF(COUNTIFS(B:B,B1357,S:S,"필수")&gt;0,"자격요건충족","확인필요"))</f>
        <v>-</v>
      </c>
      <c r="U1357" s="2"/>
      <c r="W1357" s="2">
        <f>IF(Q1357="4급","심사불필요",VLOOKUP(K1357,'[1]자격증 backdata'!A:B,2,0))</f>
        <v>0</v>
      </c>
      <c r="X1357" s="3">
        <f>IF(R1357="A", MIN(20, SUMIFS(W:W, B:B, B1357, R:R, "A")),IF(R1357="B", MIN(30, SUMIFS(W:W, B:B, B1357, R:R, "B")),"비해당분야"))</f>
        <v>4</v>
      </c>
      <c r="Y1357" s="3" t="str">
        <f>IF(R1357="C",MIN(30,IF(COUNTIFS(B:B,B1357,W:W,"가1")=1,25,IF(COUNTIFS(B:B,B1357,W:W,"가1")&gt;=2,30,0))+IF(COUNTIFS(B:B,B1357,W:W,"나1")&gt;=4,30,IF(COUNTIFS(B:B,B1357,W:W,"나1")=3,26,IF(COUNTIFS(B:B,B1357,W:W,"나1")=2,22,IF(COUNTIFS(B:B,B1357,W:W,"나1")=1,18,0)))))+MIN(30,IF(COUNTIFS(B:B,B1357,W:W,"가2")=1,25,IF(COUNTIFS(B:B,B1357,W:W,"가2")&gt;=2,30,0))+IF(COUNTIFS(B:B,B1357,W:W,"나2")=3,30,IF(COUNTIFS(B:B,B1357,W:W,"나2")=2,25,IF(COUNTIFS(B:B,B1357,W:W,"나2")=1,20,0)))),"비해당분야")</f>
        <v>비해당분야</v>
      </c>
      <c r="Z1357" s="3" t="str">
        <f>IF(R1357="C",VLOOKUP(K1357,'[1]자격증 backdata'!A:F,6,0),"비해당분야")</f>
        <v>비해당분야</v>
      </c>
      <c r="AA1357" s="3" t="str">
        <f>IF(R1357="C",SUMIF(B:B,B1357,Z:Z),"비해당분야")</f>
        <v>비해당분야</v>
      </c>
      <c r="AB1357" s="3" t="str">
        <f>IF(R1357="C",SUM(Y1357,AA1357),"비해당분야")</f>
        <v>비해당분야</v>
      </c>
      <c r="AC1357" s="3">
        <f>IF(R1357="C",AB1357,X1357)</f>
        <v>4</v>
      </c>
      <c r="AD1357" s="3">
        <f>VLOOKUP(K1357,'[1]자격증 backdata'!A:D,4,0)</f>
        <v>5</v>
      </c>
      <c r="AE1357" s="3">
        <f>IF(_xlfn.MAXIFS(AD:AD,B:B,B1357)&gt;10,10,_xlfn.MAXIFS(AD:AD,B:B,B1357))</f>
        <v>5</v>
      </c>
      <c r="AG1357" s="2">
        <f>VLOOKUP(K1357,'[1]자격증 backdata'!A:C,3,0)</f>
        <v>0</v>
      </c>
      <c r="AH1357" s="2">
        <f>COUNTIFS($B:$B,$B1357,$AG:$AG,AH$1)</f>
        <v>0</v>
      </c>
      <c r="AI1357" s="2">
        <f>COUNTIFS($B:$B,$B1357,$AG:$AG,AI$1)</f>
        <v>0</v>
      </c>
      <c r="AJ1357" s="2">
        <f>COUNTIFS($B:$B,$B1357,$AG:$AG,AJ$1)</f>
        <v>0</v>
      </c>
      <c r="AK1357" s="2">
        <f>COUNTIFS($B:$B,$B1357,$AG:$AG,AK$1)</f>
        <v>0</v>
      </c>
      <c r="AL1357" s="2">
        <f>COUNTIFS($B:$B,$B1357,$AG:$AG,AL$1)</f>
        <v>0</v>
      </c>
      <c r="AM1357" s="2">
        <f>COUNTIFS($B:$B,$B1357,$AG:$AG,AM$1)</f>
        <v>0</v>
      </c>
      <c r="AN1357" s="2">
        <f>COUNTIFS($B:$B,$B1357,$AG:$AG,AN$1)</f>
        <v>0</v>
      </c>
      <c r="AO1357" s="2">
        <f>COUNTIFS($B:$B,$B1357,$AG:$AG,AO$1)</f>
        <v>0</v>
      </c>
      <c r="AP1357" s="2">
        <f>COUNTIFS($B:$B,$B1357,$AG:$AG,AP$1)</f>
        <v>0</v>
      </c>
      <c r="AQ1357" s="2">
        <f>COUNTIFS($B:$B,$B1357,$AG:$AG,AQ$1)</f>
        <v>0</v>
      </c>
      <c r="AR1357" s="2">
        <f>COUNTIFS($B:$B,$B1357,$AG:$AG,AR$1)</f>
        <v>0</v>
      </c>
      <c r="AS1357" s="2">
        <f>COUNTIFS($B:$B,$B1357,$AG:$AG,AS$1)</f>
        <v>0</v>
      </c>
      <c r="AT1357" s="2">
        <f>COUNTIFS($B:$B,$B1357,$AG:$AG,AT$1)</f>
        <v>1</v>
      </c>
      <c r="AU1357" s="2">
        <f>COUNTIFS($B:$B,$B1357,$AG:$AG,AU$1)</f>
        <v>0</v>
      </c>
    </row>
    <row r="1358" spans="1:47" ht="15" customHeight="1" x14ac:dyDescent="0.35">
      <c r="A1358" s="7">
        <f>IF(B1357=B1358,A1357,A1357+1)</f>
        <v>462</v>
      </c>
      <c r="B1358" s="7" t="s">
        <v>3917</v>
      </c>
      <c r="C1358" s="7" t="s">
        <v>3916</v>
      </c>
      <c r="D1358" s="7" t="s">
        <v>3044</v>
      </c>
      <c r="E1358" s="7" t="s">
        <v>3043</v>
      </c>
      <c r="F1358" s="4" t="s">
        <v>7</v>
      </c>
      <c r="G1358" s="4" t="s">
        <v>8</v>
      </c>
      <c r="H1358" s="4" t="s">
        <v>7</v>
      </c>
      <c r="I1358" s="3">
        <v>2</v>
      </c>
      <c r="J1358" s="3" t="s">
        <v>3101</v>
      </c>
      <c r="K1358" s="3" t="s">
        <v>3100</v>
      </c>
      <c r="L1358" s="3" t="s">
        <v>3099</v>
      </c>
      <c r="M1358" s="3" t="s">
        <v>3919</v>
      </c>
      <c r="N1358" s="3" t="s">
        <v>3918</v>
      </c>
      <c r="P1358" s="3" t="s">
        <v>669</v>
      </c>
      <c r="Q1358" s="3" t="s">
        <v>1475</v>
      </c>
      <c r="R1358" s="3" t="s">
        <v>2434</v>
      </c>
      <c r="S1358" s="2" t="str">
        <f>IF(P1358="심사불필요","-",VLOOKUP(K1358,'[1]자격증 backdata'!A:G,7,0))</f>
        <v>-</v>
      </c>
      <c r="T1358" s="2" t="str">
        <f>IF(S1358="-","-",IF(COUNTIFS(B:B,B1358,S:S,"필수")&gt;0,"자격요건충족","확인필요"))</f>
        <v>-</v>
      </c>
      <c r="U1358" s="2"/>
      <c r="W1358" s="2">
        <f>IF(Q1358="4급","심사불필요",VLOOKUP(K1358,'[1]자격증 backdata'!A:B,2,0))</f>
        <v>0</v>
      </c>
      <c r="X1358" s="3">
        <f>IF(R1358="A", MIN(20, SUMIFS(W:W, B:B, B1358, R:R, "A")),IF(R1358="B", MIN(30, SUMIFS(W:W, B:B, B1358, R:R, "B")),"비해당분야"))</f>
        <v>4</v>
      </c>
      <c r="Y1358" s="3" t="str">
        <f>IF(R1358="C",MIN(30,IF(COUNTIFS(B:B,B1358,W:W,"가1")=1,25,IF(COUNTIFS(B:B,B1358,W:W,"가1")&gt;=2,30,0))+IF(COUNTIFS(B:B,B1358,W:W,"나1")&gt;=4,30,IF(COUNTIFS(B:B,B1358,W:W,"나1")=3,26,IF(COUNTIFS(B:B,B1358,W:W,"나1")=2,22,IF(COUNTIFS(B:B,B1358,W:W,"나1")=1,18,0)))))+MIN(30,IF(COUNTIFS(B:B,B1358,W:W,"가2")=1,25,IF(COUNTIFS(B:B,B1358,W:W,"가2")&gt;=2,30,0))+IF(COUNTIFS(B:B,B1358,W:W,"나2")=3,30,IF(COUNTIFS(B:B,B1358,W:W,"나2")=2,25,IF(COUNTIFS(B:B,B1358,W:W,"나2")=1,20,0)))),"비해당분야")</f>
        <v>비해당분야</v>
      </c>
      <c r="Z1358" s="3" t="str">
        <f>IF(R1358="C",VLOOKUP(K1358,'[1]자격증 backdata'!A:F,6,0),"비해당분야")</f>
        <v>비해당분야</v>
      </c>
      <c r="AA1358" s="3" t="str">
        <f>IF(R1358="C",SUMIF(B:B,B1358,Z:Z),"비해당분야")</f>
        <v>비해당분야</v>
      </c>
      <c r="AB1358" s="3" t="str">
        <f>IF(R1358="C",SUM(Y1358,AA1358),"비해당분야")</f>
        <v>비해당분야</v>
      </c>
      <c r="AC1358" s="3">
        <f>IF(R1358="C",AB1358,X1358)</f>
        <v>4</v>
      </c>
      <c r="AD1358" s="3">
        <f>VLOOKUP(K1358,'[1]자격증 backdata'!A:D,4,0)</f>
        <v>5</v>
      </c>
      <c r="AE1358" s="3">
        <f>IF(_xlfn.MAXIFS(AD:AD,B:B,B1358)&gt;10,10,_xlfn.MAXIFS(AD:AD,B:B,B1358))</f>
        <v>5</v>
      </c>
      <c r="AG1358" s="2">
        <f>VLOOKUP(K1358,'[1]자격증 backdata'!A:C,3,0)</f>
        <v>0</v>
      </c>
      <c r="AH1358" s="2">
        <f>COUNTIFS($B:$B,$B1358,$AG:$AG,AH$1)</f>
        <v>0</v>
      </c>
      <c r="AI1358" s="2">
        <f>COUNTIFS($B:$B,$B1358,$AG:$AG,AI$1)</f>
        <v>0</v>
      </c>
      <c r="AJ1358" s="2">
        <f>COUNTIFS($B:$B,$B1358,$AG:$AG,AJ$1)</f>
        <v>0</v>
      </c>
      <c r="AK1358" s="2">
        <f>COUNTIFS($B:$B,$B1358,$AG:$AG,AK$1)</f>
        <v>0</v>
      </c>
      <c r="AL1358" s="2">
        <f>COUNTIFS($B:$B,$B1358,$AG:$AG,AL$1)</f>
        <v>0</v>
      </c>
      <c r="AM1358" s="2">
        <f>COUNTIFS($B:$B,$B1358,$AG:$AG,AM$1)</f>
        <v>0</v>
      </c>
      <c r="AN1358" s="2">
        <f>COUNTIFS($B:$B,$B1358,$AG:$AG,AN$1)</f>
        <v>0</v>
      </c>
      <c r="AO1358" s="2">
        <f>COUNTIFS($B:$B,$B1358,$AG:$AG,AO$1)</f>
        <v>0</v>
      </c>
      <c r="AP1358" s="2">
        <f>COUNTIFS($B:$B,$B1358,$AG:$AG,AP$1)</f>
        <v>0</v>
      </c>
      <c r="AQ1358" s="2">
        <f>COUNTIFS($B:$B,$B1358,$AG:$AG,AQ$1)</f>
        <v>0</v>
      </c>
      <c r="AR1358" s="2">
        <f>COUNTIFS($B:$B,$B1358,$AG:$AG,AR$1)</f>
        <v>0</v>
      </c>
      <c r="AS1358" s="2">
        <f>COUNTIFS($B:$B,$B1358,$AG:$AG,AS$1)</f>
        <v>0</v>
      </c>
      <c r="AT1358" s="2">
        <f>COUNTIFS($B:$B,$B1358,$AG:$AG,AT$1)</f>
        <v>1</v>
      </c>
      <c r="AU1358" s="2">
        <f>COUNTIFS($B:$B,$B1358,$AG:$AG,AU$1)</f>
        <v>0</v>
      </c>
    </row>
    <row r="1359" spans="1:47" ht="15" customHeight="1" x14ac:dyDescent="0.35">
      <c r="A1359" s="7">
        <f>IF(B1358=B1359,A1358,A1358+1)</f>
        <v>462</v>
      </c>
      <c r="B1359" s="7" t="s">
        <v>3917</v>
      </c>
      <c r="C1359" s="7" t="s">
        <v>3916</v>
      </c>
      <c r="D1359" s="7" t="s">
        <v>3044</v>
      </c>
      <c r="E1359" s="7" t="s">
        <v>3043</v>
      </c>
      <c r="F1359" s="4" t="s">
        <v>7</v>
      </c>
      <c r="G1359" s="4" t="s">
        <v>8</v>
      </c>
      <c r="H1359" s="4" t="s">
        <v>7</v>
      </c>
      <c r="I1359" s="3">
        <v>3</v>
      </c>
      <c r="J1359" s="3" t="s">
        <v>106</v>
      </c>
      <c r="K1359" s="3" t="s">
        <v>3057</v>
      </c>
      <c r="L1359" s="3" t="s">
        <v>55</v>
      </c>
      <c r="M1359" s="3" t="s">
        <v>3915</v>
      </c>
      <c r="N1359" s="3" t="s">
        <v>697</v>
      </c>
      <c r="P1359" s="3" t="s">
        <v>669</v>
      </c>
      <c r="Q1359" s="3" t="s">
        <v>1475</v>
      </c>
      <c r="R1359" s="3" t="s">
        <v>2434</v>
      </c>
      <c r="S1359" s="2" t="str">
        <f>IF(P1359="심사불필요","-",VLOOKUP(K1359,'[1]자격증 backdata'!A:G,7,0))</f>
        <v>-</v>
      </c>
      <c r="T1359" s="2" t="str">
        <f>IF(S1359="-","-",IF(COUNTIFS(B:B,B1359,S:S,"필수")&gt;0,"자격요건충족","확인필요"))</f>
        <v>-</v>
      </c>
      <c r="U1359" s="2"/>
      <c r="W1359" s="2">
        <f>IF(Q1359="4급","심사불필요",VLOOKUP(K1359,'[1]자격증 backdata'!A:B,2,0))</f>
        <v>4</v>
      </c>
      <c r="X1359" s="3">
        <f>IF(R1359="A", MIN(20, SUMIFS(W:W, B:B, B1359, R:R, "A")),IF(R1359="B", MIN(30, SUMIFS(W:W, B:B, B1359, R:R, "B")),"비해당분야"))</f>
        <v>4</v>
      </c>
      <c r="Y1359" s="3" t="str">
        <f>IF(R1359="C",MIN(30,IF(COUNTIFS(B:B,B1359,W:W,"가1")=1,25,IF(COUNTIFS(B:B,B1359,W:W,"가1")&gt;=2,30,0))+IF(COUNTIFS(B:B,B1359,W:W,"나1")&gt;=4,30,IF(COUNTIFS(B:B,B1359,W:W,"나1")=3,26,IF(COUNTIFS(B:B,B1359,W:W,"나1")=2,22,IF(COUNTIFS(B:B,B1359,W:W,"나1")=1,18,0)))))+MIN(30,IF(COUNTIFS(B:B,B1359,W:W,"가2")=1,25,IF(COUNTIFS(B:B,B1359,W:W,"가2")&gt;=2,30,0))+IF(COUNTIFS(B:B,B1359,W:W,"나2")=3,30,IF(COUNTIFS(B:B,B1359,W:W,"나2")=2,25,IF(COUNTIFS(B:B,B1359,W:W,"나2")=1,20,0)))),"비해당분야")</f>
        <v>비해당분야</v>
      </c>
      <c r="Z1359" s="3" t="str">
        <f>IF(R1359="C",VLOOKUP(K1359,'[1]자격증 backdata'!A:F,6,0),"비해당분야")</f>
        <v>비해당분야</v>
      </c>
      <c r="AA1359" s="3" t="str">
        <f>IF(R1359="C",SUMIF(B:B,B1359,Z:Z),"비해당분야")</f>
        <v>비해당분야</v>
      </c>
      <c r="AB1359" s="3" t="str">
        <f>IF(R1359="C",SUM(Y1359,AA1359),"비해당분야")</f>
        <v>비해당분야</v>
      </c>
      <c r="AC1359" s="3">
        <f>IF(R1359="C",AB1359,X1359)</f>
        <v>4</v>
      </c>
      <c r="AD1359" s="3">
        <f>VLOOKUP(K1359,'[1]자격증 backdata'!A:D,4,0)</f>
        <v>0</v>
      </c>
      <c r="AE1359" s="3">
        <f>IF(_xlfn.MAXIFS(AD:AD,B:B,B1359)&gt;10,10,_xlfn.MAXIFS(AD:AD,B:B,B1359))</f>
        <v>5</v>
      </c>
      <c r="AG1359" s="2" t="str">
        <f>VLOOKUP(K1359,'[1]자격증 backdata'!A:C,3,0)</f>
        <v>M</v>
      </c>
      <c r="AH1359" s="2">
        <f>COUNTIFS($B:$B,$B1359,$AG:$AG,AH$1)</f>
        <v>0</v>
      </c>
      <c r="AI1359" s="2">
        <f>COUNTIFS($B:$B,$B1359,$AG:$AG,AI$1)</f>
        <v>0</v>
      </c>
      <c r="AJ1359" s="2">
        <f>COUNTIFS($B:$B,$B1359,$AG:$AG,AJ$1)</f>
        <v>0</v>
      </c>
      <c r="AK1359" s="2">
        <f>COUNTIFS($B:$B,$B1359,$AG:$AG,AK$1)</f>
        <v>0</v>
      </c>
      <c r="AL1359" s="2">
        <f>COUNTIFS($B:$B,$B1359,$AG:$AG,AL$1)</f>
        <v>0</v>
      </c>
      <c r="AM1359" s="2">
        <f>COUNTIFS($B:$B,$B1359,$AG:$AG,AM$1)</f>
        <v>0</v>
      </c>
      <c r="AN1359" s="2">
        <f>COUNTIFS($B:$B,$B1359,$AG:$AG,AN$1)</f>
        <v>0</v>
      </c>
      <c r="AO1359" s="2">
        <f>COUNTIFS($B:$B,$B1359,$AG:$AG,AO$1)</f>
        <v>0</v>
      </c>
      <c r="AP1359" s="2">
        <f>COUNTIFS($B:$B,$B1359,$AG:$AG,AP$1)</f>
        <v>0</v>
      </c>
      <c r="AQ1359" s="2">
        <f>COUNTIFS($B:$B,$B1359,$AG:$AG,AQ$1)</f>
        <v>0</v>
      </c>
      <c r="AR1359" s="2">
        <f>COUNTIFS($B:$B,$B1359,$AG:$AG,AR$1)</f>
        <v>0</v>
      </c>
      <c r="AS1359" s="2">
        <f>COUNTIFS($B:$B,$B1359,$AG:$AG,AS$1)</f>
        <v>0</v>
      </c>
      <c r="AT1359" s="2">
        <f>COUNTIFS($B:$B,$B1359,$AG:$AG,AT$1)</f>
        <v>1</v>
      </c>
      <c r="AU1359" s="2">
        <f>COUNTIFS($B:$B,$B1359,$AG:$AG,AU$1)</f>
        <v>0</v>
      </c>
    </row>
    <row r="1360" spans="1:47" ht="15" customHeight="1" x14ac:dyDescent="0.35">
      <c r="A1360" s="4">
        <f>IF(B1359=B1360,A1359,A1359+1)</f>
        <v>463</v>
      </c>
      <c r="B1360" s="4" t="s">
        <v>3914</v>
      </c>
      <c r="C1360" s="4" t="s">
        <v>3913</v>
      </c>
      <c r="D1360" s="4" t="s">
        <v>3044</v>
      </c>
      <c r="E1360" s="4" t="s">
        <v>3043</v>
      </c>
      <c r="F1360" s="4" t="s">
        <v>7</v>
      </c>
      <c r="G1360" s="4" t="s">
        <v>8</v>
      </c>
      <c r="H1360" s="4" t="s">
        <v>7</v>
      </c>
      <c r="I1360" s="4">
        <v>1</v>
      </c>
      <c r="J1360" s="4" t="s">
        <v>69</v>
      </c>
      <c r="K1360" s="4" t="s">
        <v>3065</v>
      </c>
      <c r="L1360" s="4" t="s">
        <v>36</v>
      </c>
      <c r="M1360" s="4" t="s">
        <v>3912</v>
      </c>
      <c r="N1360" s="4" t="s">
        <v>3911</v>
      </c>
      <c r="P1360" s="4" t="s">
        <v>669</v>
      </c>
      <c r="Q1360" s="4" t="s">
        <v>1475</v>
      </c>
      <c r="R1360" s="4" t="s">
        <v>2434</v>
      </c>
      <c r="S1360" s="5" t="str">
        <f>IF(P1360="심사불필요","-",VLOOKUP(K1360,'[1]자격증 backdata'!A:G,7,0))</f>
        <v>-</v>
      </c>
      <c r="T1360" s="5" t="str">
        <f>IF(S1360="-","-",IF(COUNTIFS(B:B,B1360,S:S,"필수")&gt;0,"자격요건충족","확인필요"))</f>
        <v>-</v>
      </c>
      <c r="U1360" s="5"/>
      <c r="W1360" s="5">
        <f>IF(Q1360="4급","심사불필요",VLOOKUP(K1360,'[1]자격증 backdata'!A:B,2,0))</f>
        <v>0</v>
      </c>
      <c r="X1360" s="4">
        <f>IF(R1360="A", MIN(20, SUMIFS(W:W, B:B, B1360, R:R, "A")),IF(R1360="B", MIN(30, SUMIFS(W:W, B:B, B1360, R:R, "B")),"비해당분야"))</f>
        <v>0</v>
      </c>
      <c r="Y1360" s="4" t="str">
        <f>IF(R1360="C",MIN(30,IF(COUNTIFS(B:B,B1360,W:W,"가1")=1,25,IF(COUNTIFS(B:B,B1360,W:W,"가1")&gt;=2,30,0))+IF(COUNTIFS(B:B,B1360,W:W,"나1")&gt;=4,30,IF(COUNTIFS(B:B,B1360,W:W,"나1")=3,26,IF(COUNTIFS(B:B,B1360,W:W,"나1")=2,22,IF(COUNTIFS(B:B,B1360,W:W,"나1")=1,18,0)))))+MIN(30,IF(COUNTIFS(B:B,B1360,W:W,"가2")=1,25,IF(COUNTIFS(B:B,B1360,W:W,"가2")&gt;=2,30,0))+IF(COUNTIFS(B:B,B1360,W:W,"나2")=3,30,IF(COUNTIFS(B:B,B1360,W:W,"나2")=2,25,IF(COUNTIFS(B:B,B1360,W:W,"나2")=1,20,0)))),"비해당분야")</f>
        <v>비해당분야</v>
      </c>
      <c r="Z1360" s="4" t="str">
        <f>IF(R1360="C",VLOOKUP(K1360,'[1]자격증 backdata'!A:F,6,0),"비해당분야")</f>
        <v>비해당분야</v>
      </c>
      <c r="AA1360" s="4" t="str">
        <f>IF(R1360="C",SUMIF(B:B,B1360,Z:Z),"비해당분야")</f>
        <v>비해당분야</v>
      </c>
      <c r="AB1360" s="4" t="str">
        <f>IF(R1360="C",SUM(Y1360,AA1360),"비해당분야")</f>
        <v>비해당분야</v>
      </c>
      <c r="AC1360" s="4">
        <f>IF(R1360="C",AB1360,X1360)</f>
        <v>0</v>
      </c>
      <c r="AD1360" s="4">
        <f>VLOOKUP(K1360,'[1]자격증 backdata'!A:D,4,0)</f>
        <v>5</v>
      </c>
      <c r="AE1360" s="4">
        <f>IF(_xlfn.MAXIFS(AD:AD,B:B,B1360)&gt;10,10,_xlfn.MAXIFS(AD:AD,B:B,B1360))</f>
        <v>5</v>
      </c>
      <c r="AG1360" s="5">
        <f>VLOOKUP(K1360,'[1]자격증 backdata'!A:C,3,0)</f>
        <v>0</v>
      </c>
      <c r="AH1360" s="5">
        <f>COUNTIFS($B:$B,$B1360,$AG:$AG,AH$1)</f>
        <v>0</v>
      </c>
      <c r="AI1360" s="5">
        <f>COUNTIFS($B:$B,$B1360,$AG:$AG,AI$1)</f>
        <v>0</v>
      </c>
      <c r="AJ1360" s="5">
        <f>COUNTIFS($B:$B,$B1360,$AG:$AG,AJ$1)</f>
        <v>0</v>
      </c>
      <c r="AK1360" s="5">
        <f>COUNTIFS($B:$B,$B1360,$AG:$AG,AK$1)</f>
        <v>0</v>
      </c>
      <c r="AL1360" s="5">
        <f>COUNTIFS($B:$B,$B1360,$AG:$AG,AL$1)</f>
        <v>0</v>
      </c>
      <c r="AM1360" s="5">
        <f>COUNTIFS($B:$B,$B1360,$AG:$AG,AM$1)</f>
        <v>0</v>
      </c>
      <c r="AN1360" s="5">
        <f>COUNTIFS($B:$B,$B1360,$AG:$AG,AN$1)</f>
        <v>0</v>
      </c>
      <c r="AO1360" s="5">
        <f>COUNTIFS($B:$B,$B1360,$AG:$AG,AO$1)</f>
        <v>0</v>
      </c>
      <c r="AP1360" s="5">
        <f>COUNTIFS($B:$B,$B1360,$AG:$AG,AP$1)</f>
        <v>0</v>
      </c>
      <c r="AQ1360" s="5">
        <f>COUNTIFS($B:$B,$B1360,$AG:$AG,AQ$1)</f>
        <v>0</v>
      </c>
      <c r="AR1360" s="5">
        <f>COUNTIFS($B:$B,$B1360,$AG:$AG,AR$1)</f>
        <v>0</v>
      </c>
      <c r="AS1360" s="5">
        <f>COUNTIFS($B:$B,$B1360,$AG:$AG,AS$1)</f>
        <v>0</v>
      </c>
      <c r="AT1360" s="5">
        <f>COUNTIFS($B:$B,$B1360,$AG:$AG,AT$1)</f>
        <v>0</v>
      </c>
      <c r="AU1360" s="5">
        <f>COUNTIFS($B:$B,$B1360,$AG:$AG,AU$1)</f>
        <v>0</v>
      </c>
    </row>
    <row r="1361" spans="1:47" ht="15" customHeight="1" x14ac:dyDescent="0.35">
      <c r="A1361" s="3">
        <f>IF(B1360=B1361,A1360,A1360+1)</f>
        <v>464</v>
      </c>
      <c r="B1361" s="3" t="s">
        <v>3909</v>
      </c>
      <c r="C1361" s="3" t="s">
        <v>3908</v>
      </c>
      <c r="D1361" s="3" t="s">
        <v>3044</v>
      </c>
      <c r="E1361" s="3" t="s">
        <v>3043</v>
      </c>
      <c r="F1361" s="4" t="s">
        <v>7</v>
      </c>
      <c r="G1361" s="4" t="s">
        <v>8</v>
      </c>
      <c r="H1361" s="4" t="s">
        <v>7</v>
      </c>
      <c r="I1361" s="3">
        <v>1</v>
      </c>
      <c r="J1361" s="3" t="s">
        <v>69</v>
      </c>
      <c r="K1361" s="3" t="s">
        <v>3065</v>
      </c>
      <c r="L1361" s="3" t="s">
        <v>36</v>
      </c>
      <c r="M1361" s="3" t="s">
        <v>3910</v>
      </c>
      <c r="N1361" s="3" t="s">
        <v>1368</v>
      </c>
      <c r="P1361" s="3" t="s">
        <v>669</v>
      </c>
      <c r="Q1361" s="3" t="s">
        <v>1475</v>
      </c>
      <c r="R1361" s="3" t="s">
        <v>2434</v>
      </c>
      <c r="S1361" s="2" t="str">
        <f>IF(P1361="심사불필요","-",VLOOKUP(K1361,'[1]자격증 backdata'!A:G,7,0))</f>
        <v>-</v>
      </c>
      <c r="T1361" s="2" t="str">
        <f>IF(S1361="-","-",IF(COUNTIFS(B:B,B1361,S:S,"필수")&gt;0,"자격요건충족","확인필요"))</f>
        <v>-</v>
      </c>
      <c r="U1361" s="2"/>
      <c r="W1361" s="2">
        <f>IF(Q1361="4급","심사불필요",VLOOKUP(K1361,'[1]자격증 backdata'!A:B,2,0))</f>
        <v>0</v>
      </c>
      <c r="X1361" s="3">
        <f>IF(R1361="A", MIN(20, SUMIFS(W:W, B:B, B1361, R:R, "A")),IF(R1361="B", MIN(30, SUMIFS(W:W, B:B, B1361, R:R, "B")),"비해당분야"))</f>
        <v>2</v>
      </c>
      <c r="Y1361" s="3" t="str">
        <f>IF(R1361="C",MIN(30,IF(COUNTIFS(B:B,B1361,W:W,"가1")=1,25,IF(COUNTIFS(B:B,B1361,W:W,"가1")&gt;=2,30,0))+IF(COUNTIFS(B:B,B1361,W:W,"나1")&gt;=4,30,IF(COUNTIFS(B:B,B1361,W:W,"나1")=3,26,IF(COUNTIFS(B:B,B1361,W:W,"나1")=2,22,IF(COUNTIFS(B:B,B1361,W:W,"나1")=1,18,0)))))+MIN(30,IF(COUNTIFS(B:B,B1361,W:W,"가2")=1,25,IF(COUNTIFS(B:B,B1361,W:W,"가2")&gt;=2,30,0))+IF(COUNTIFS(B:B,B1361,W:W,"나2")=3,30,IF(COUNTIFS(B:B,B1361,W:W,"나2")=2,25,IF(COUNTIFS(B:B,B1361,W:W,"나2")=1,20,0)))),"비해당분야")</f>
        <v>비해당분야</v>
      </c>
      <c r="Z1361" s="3" t="str">
        <f>IF(R1361="C",VLOOKUP(K1361,'[1]자격증 backdata'!A:F,6,0),"비해당분야")</f>
        <v>비해당분야</v>
      </c>
      <c r="AA1361" s="3" t="str">
        <f>IF(R1361="C",SUMIF(B:B,B1361,Z:Z),"비해당분야")</f>
        <v>비해당분야</v>
      </c>
      <c r="AB1361" s="3" t="str">
        <f>IF(R1361="C",SUM(Y1361,AA1361),"비해당분야")</f>
        <v>비해당분야</v>
      </c>
      <c r="AC1361" s="3">
        <f>IF(R1361="C",AB1361,X1361)</f>
        <v>2</v>
      </c>
      <c r="AD1361" s="3">
        <f>VLOOKUP(K1361,'[1]자격증 backdata'!A:D,4,0)</f>
        <v>5</v>
      </c>
      <c r="AE1361" s="3">
        <f>IF(_xlfn.MAXIFS(AD:AD,B:B,B1361)&gt;10,10,_xlfn.MAXIFS(AD:AD,B:B,B1361))</f>
        <v>5</v>
      </c>
      <c r="AG1361" s="2">
        <f>VLOOKUP(K1361,'[1]자격증 backdata'!A:C,3,0)</f>
        <v>0</v>
      </c>
      <c r="AH1361" s="2">
        <f>COUNTIFS($B:$B,$B1361,$AG:$AG,AH$1)</f>
        <v>0</v>
      </c>
      <c r="AI1361" s="2">
        <f>COUNTIFS($B:$B,$B1361,$AG:$AG,AI$1)</f>
        <v>0</v>
      </c>
      <c r="AJ1361" s="2">
        <f>COUNTIFS($B:$B,$B1361,$AG:$AG,AJ$1)</f>
        <v>0</v>
      </c>
      <c r="AK1361" s="2">
        <f>COUNTIFS($B:$B,$B1361,$AG:$AG,AK$1)</f>
        <v>0</v>
      </c>
      <c r="AL1361" s="2">
        <f>COUNTIFS($B:$B,$B1361,$AG:$AG,AL$1)</f>
        <v>0</v>
      </c>
      <c r="AM1361" s="2">
        <f>COUNTIFS($B:$B,$B1361,$AG:$AG,AM$1)</f>
        <v>0</v>
      </c>
      <c r="AN1361" s="2">
        <f>COUNTIFS($B:$B,$B1361,$AG:$AG,AN$1)</f>
        <v>0</v>
      </c>
      <c r="AO1361" s="2">
        <f>COUNTIFS($B:$B,$B1361,$AG:$AG,AO$1)</f>
        <v>0</v>
      </c>
      <c r="AP1361" s="2">
        <f>COUNTIFS($B:$B,$B1361,$AG:$AG,AP$1)</f>
        <v>0</v>
      </c>
      <c r="AQ1361" s="2">
        <f>COUNTIFS($B:$B,$B1361,$AG:$AG,AQ$1)</f>
        <v>0</v>
      </c>
      <c r="AR1361" s="2">
        <f>COUNTIFS($B:$B,$B1361,$AG:$AG,AR$1)</f>
        <v>0</v>
      </c>
      <c r="AS1361" s="2">
        <f>COUNTIFS($B:$B,$B1361,$AG:$AG,AS$1)</f>
        <v>0</v>
      </c>
      <c r="AT1361" s="2">
        <f>COUNTIFS($B:$B,$B1361,$AG:$AG,AT$1)</f>
        <v>1</v>
      </c>
      <c r="AU1361" s="2">
        <f>COUNTIFS($B:$B,$B1361,$AG:$AG,AU$1)</f>
        <v>0</v>
      </c>
    </row>
    <row r="1362" spans="1:47" ht="15" customHeight="1" x14ac:dyDescent="0.35">
      <c r="A1362" s="7">
        <f>IF(B1361=B1362,A1361,A1361+1)</f>
        <v>464</v>
      </c>
      <c r="B1362" s="7" t="s">
        <v>3909</v>
      </c>
      <c r="C1362" s="7" t="s">
        <v>3908</v>
      </c>
      <c r="D1362" s="7" t="s">
        <v>3044</v>
      </c>
      <c r="E1362" s="7" t="s">
        <v>3043</v>
      </c>
      <c r="F1362" s="4" t="s">
        <v>7</v>
      </c>
      <c r="G1362" s="4" t="s">
        <v>8</v>
      </c>
      <c r="H1362" s="4" t="s">
        <v>7</v>
      </c>
      <c r="I1362" s="3">
        <v>2</v>
      </c>
      <c r="J1362" s="3" t="s">
        <v>57</v>
      </c>
      <c r="K1362" s="3" t="s">
        <v>3089</v>
      </c>
      <c r="L1362" s="3" t="s">
        <v>55</v>
      </c>
      <c r="M1362" s="3" t="s">
        <v>3907</v>
      </c>
      <c r="N1362" s="3" t="s">
        <v>2060</v>
      </c>
      <c r="P1362" s="3" t="s">
        <v>669</v>
      </c>
      <c r="Q1362" s="3" t="s">
        <v>1475</v>
      </c>
      <c r="R1362" s="3" t="s">
        <v>2434</v>
      </c>
      <c r="S1362" s="2" t="str">
        <f>IF(P1362="심사불필요","-",VLOOKUP(K1362,'[1]자격증 backdata'!A:G,7,0))</f>
        <v>-</v>
      </c>
      <c r="T1362" s="2" t="str">
        <f>IF(S1362="-","-",IF(COUNTIFS(B:B,B1362,S:S,"필수")&gt;0,"자격요건충족","확인필요"))</f>
        <v>-</v>
      </c>
      <c r="U1362" s="2"/>
      <c r="W1362" s="2">
        <f>IF(Q1362="4급","심사불필요",VLOOKUP(K1362,'[1]자격증 backdata'!A:B,2,0))</f>
        <v>2</v>
      </c>
      <c r="X1362" s="3">
        <f>IF(R1362="A", MIN(20, SUMIFS(W:W, B:B, B1362, R:R, "A")),IF(R1362="B", MIN(30, SUMIFS(W:W, B:B, B1362, R:R, "B")),"비해당분야"))</f>
        <v>2</v>
      </c>
      <c r="Y1362" s="3" t="str">
        <f>IF(R1362="C",MIN(30,IF(COUNTIFS(B:B,B1362,W:W,"가1")=1,25,IF(COUNTIFS(B:B,B1362,W:W,"가1")&gt;=2,30,0))+IF(COUNTIFS(B:B,B1362,W:W,"나1")&gt;=4,30,IF(COUNTIFS(B:B,B1362,W:W,"나1")=3,26,IF(COUNTIFS(B:B,B1362,W:W,"나1")=2,22,IF(COUNTIFS(B:B,B1362,W:W,"나1")=1,18,0)))))+MIN(30,IF(COUNTIFS(B:B,B1362,W:W,"가2")=1,25,IF(COUNTIFS(B:B,B1362,W:W,"가2")&gt;=2,30,0))+IF(COUNTIFS(B:B,B1362,W:W,"나2")=3,30,IF(COUNTIFS(B:B,B1362,W:W,"나2")=2,25,IF(COUNTIFS(B:B,B1362,W:W,"나2")=1,20,0)))),"비해당분야")</f>
        <v>비해당분야</v>
      </c>
      <c r="Z1362" s="3" t="str">
        <f>IF(R1362="C",VLOOKUP(K1362,'[1]자격증 backdata'!A:F,6,0),"비해당분야")</f>
        <v>비해당분야</v>
      </c>
      <c r="AA1362" s="3" t="str">
        <f>IF(R1362="C",SUMIF(B:B,B1362,Z:Z),"비해당분야")</f>
        <v>비해당분야</v>
      </c>
      <c r="AB1362" s="3" t="str">
        <f>IF(R1362="C",SUM(Y1362,AA1362),"비해당분야")</f>
        <v>비해당분야</v>
      </c>
      <c r="AC1362" s="3">
        <f>IF(R1362="C",AB1362,X1362)</f>
        <v>2</v>
      </c>
      <c r="AD1362" s="3">
        <f>VLOOKUP(K1362,'[1]자격증 backdata'!A:D,4,0)</f>
        <v>0</v>
      </c>
      <c r="AE1362" s="3">
        <f>IF(_xlfn.MAXIFS(AD:AD,B:B,B1362)&gt;10,10,_xlfn.MAXIFS(AD:AD,B:B,B1362))</f>
        <v>5</v>
      </c>
      <c r="AG1362" s="2" t="str">
        <f>VLOOKUP(K1362,'[1]자격증 backdata'!A:C,3,0)</f>
        <v>M</v>
      </c>
      <c r="AH1362" s="2">
        <f>COUNTIFS($B:$B,$B1362,$AG:$AG,AH$1)</f>
        <v>0</v>
      </c>
      <c r="AI1362" s="2">
        <f>COUNTIFS($B:$B,$B1362,$AG:$AG,AI$1)</f>
        <v>0</v>
      </c>
      <c r="AJ1362" s="2">
        <f>COUNTIFS($B:$B,$B1362,$AG:$AG,AJ$1)</f>
        <v>0</v>
      </c>
      <c r="AK1362" s="2">
        <f>COUNTIFS($B:$B,$B1362,$AG:$AG,AK$1)</f>
        <v>0</v>
      </c>
      <c r="AL1362" s="2">
        <f>COUNTIFS($B:$B,$B1362,$AG:$AG,AL$1)</f>
        <v>0</v>
      </c>
      <c r="AM1362" s="2">
        <f>COUNTIFS($B:$B,$B1362,$AG:$AG,AM$1)</f>
        <v>0</v>
      </c>
      <c r="AN1362" s="2">
        <f>COUNTIFS($B:$B,$B1362,$AG:$AG,AN$1)</f>
        <v>0</v>
      </c>
      <c r="AO1362" s="2">
        <f>COUNTIFS($B:$B,$B1362,$AG:$AG,AO$1)</f>
        <v>0</v>
      </c>
      <c r="AP1362" s="2">
        <f>COUNTIFS($B:$B,$B1362,$AG:$AG,AP$1)</f>
        <v>0</v>
      </c>
      <c r="AQ1362" s="2">
        <f>COUNTIFS($B:$B,$B1362,$AG:$AG,AQ$1)</f>
        <v>0</v>
      </c>
      <c r="AR1362" s="2">
        <f>COUNTIFS($B:$B,$B1362,$AG:$AG,AR$1)</f>
        <v>0</v>
      </c>
      <c r="AS1362" s="2">
        <f>COUNTIFS($B:$B,$B1362,$AG:$AG,AS$1)</f>
        <v>0</v>
      </c>
      <c r="AT1362" s="2">
        <f>COUNTIFS($B:$B,$B1362,$AG:$AG,AT$1)</f>
        <v>1</v>
      </c>
      <c r="AU1362" s="2">
        <f>COUNTIFS($B:$B,$B1362,$AG:$AG,AU$1)</f>
        <v>0</v>
      </c>
    </row>
    <row r="1363" spans="1:47" ht="15" customHeight="1" x14ac:dyDescent="0.35">
      <c r="A1363" s="4">
        <f>IF(B1362=B1363,A1362,A1362+1)</f>
        <v>465</v>
      </c>
      <c r="B1363" s="4" t="s">
        <v>3906</v>
      </c>
      <c r="C1363" s="4" t="s">
        <v>3905</v>
      </c>
      <c r="D1363" s="4" t="s">
        <v>3044</v>
      </c>
      <c r="E1363" s="4" t="s">
        <v>3043</v>
      </c>
      <c r="F1363" s="4" t="s">
        <v>568</v>
      </c>
      <c r="G1363" s="4" t="s">
        <v>568</v>
      </c>
      <c r="H1363" s="4" t="s">
        <v>568</v>
      </c>
      <c r="I1363" s="4">
        <v>1</v>
      </c>
      <c r="J1363" s="4" t="s">
        <v>570</v>
      </c>
      <c r="K1363" s="4" t="s">
        <v>3047</v>
      </c>
      <c r="L1363" s="4" t="s">
        <v>568</v>
      </c>
      <c r="M1363" s="4" t="s">
        <v>568</v>
      </c>
      <c r="N1363" s="4" t="s">
        <v>568</v>
      </c>
      <c r="P1363" s="4" t="s">
        <v>669</v>
      </c>
      <c r="Q1363" s="4" t="s">
        <v>1475</v>
      </c>
      <c r="R1363" s="4" t="s">
        <v>2434</v>
      </c>
      <c r="S1363" s="5" t="str">
        <f>IF(P1363="심사불필요","-",VLOOKUP(K1363,'[1]자격증 backdata'!A:G,7,0))</f>
        <v>-</v>
      </c>
      <c r="T1363" s="5" t="str">
        <f>IF(S1363="-","-",IF(COUNTIFS(B:B,B1363,S:S,"필수")&gt;0,"자격요건충족","확인필요"))</f>
        <v>-</v>
      </c>
      <c r="U1363" s="5"/>
      <c r="W1363" s="5">
        <f>IF(Q1363="4급","심사불필요",VLOOKUP(K1363,'[1]자격증 backdata'!A:B,2,0))</f>
        <v>0</v>
      </c>
      <c r="X1363" s="4">
        <f>IF(R1363="A", MIN(20, SUMIFS(W:W, B:B, B1363, R:R, "A")),IF(R1363="B", MIN(30, SUMIFS(W:W, B:B, B1363, R:R, "B")),"비해당분야"))</f>
        <v>0</v>
      </c>
      <c r="Y1363" s="4" t="str">
        <f>IF(R1363="C",MIN(30,IF(COUNTIFS(B:B,B1363,W:W,"가1")=1,25,IF(COUNTIFS(B:B,B1363,W:W,"가1")&gt;=2,30,0))+IF(COUNTIFS(B:B,B1363,W:W,"나1")&gt;=4,30,IF(COUNTIFS(B:B,B1363,W:W,"나1")=3,26,IF(COUNTIFS(B:B,B1363,W:W,"나1")=2,22,IF(COUNTIFS(B:B,B1363,W:W,"나1")=1,18,0)))))+MIN(30,IF(COUNTIFS(B:B,B1363,W:W,"가2")=1,25,IF(COUNTIFS(B:B,B1363,W:W,"가2")&gt;=2,30,0))+IF(COUNTIFS(B:B,B1363,W:W,"나2")=3,30,IF(COUNTIFS(B:B,B1363,W:W,"나2")=2,25,IF(COUNTIFS(B:B,B1363,W:W,"나2")=1,20,0)))),"비해당분야")</f>
        <v>비해당분야</v>
      </c>
      <c r="Z1363" s="4" t="str">
        <f>IF(R1363="C",VLOOKUP(K1363,'[1]자격증 backdata'!A:F,6,0),"비해당분야")</f>
        <v>비해당분야</v>
      </c>
      <c r="AA1363" s="4" t="str">
        <f>IF(R1363="C",SUMIF(B:B,B1363,Z:Z),"비해당분야")</f>
        <v>비해당분야</v>
      </c>
      <c r="AB1363" s="4" t="str">
        <f>IF(R1363="C",SUM(Y1363,AA1363),"비해당분야")</f>
        <v>비해당분야</v>
      </c>
      <c r="AC1363" s="4">
        <f>IF(R1363="C",AB1363,X1363)</f>
        <v>0</v>
      </c>
      <c r="AD1363" s="4">
        <f>VLOOKUP(K1363,'[1]자격증 backdata'!A:D,4,0)</f>
        <v>0</v>
      </c>
      <c r="AE1363" s="4">
        <f>IF(_xlfn.MAXIFS(AD:AD,B:B,B1363)&gt;10,10,_xlfn.MAXIFS(AD:AD,B:B,B1363))</f>
        <v>0</v>
      </c>
      <c r="AG1363" s="5">
        <f>VLOOKUP(K1363,'[1]자격증 backdata'!A:C,3,0)</f>
        <v>0</v>
      </c>
      <c r="AH1363" s="5">
        <f>COUNTIFS($B:$B,$B1363,$AG:$AG,AH$1)</f>
        <v>0</v>
      </c>
      <c r="AI1363" s="5">
        <f>COUNTIFS($B:$B,$B1363,$AG:$AG,AI$1)</f>
        <v>0</v>
      </c>
      <c r="AJ1363" s="5">
        <f>COUNTIFS($B:$B,$B1363,$AG:$AG,AJ$1)</f>
        <v>0</v>
      </c>
      <c r="AK1363" s="5">
        <f>COUNTIFS($B:$B,$B1363,$AG:$AG,AK$1)</f>
        <v>0</v>
      </c>
      <c r="AL1363" s="5">
        <f>COUNTIFS($B:$B,$B1363,$AG:$AG,AL$1)</f>
        <v>0</v>
      </c>
      <c r="AM1363" s="5">
        <f>COUNTIFS($B:$B,$B1363,$AG:$AG,AM$1)</f>
        <v>0</v>
      </c>
      <c r="AN1363" s="5">
        <f>COUNTIFS($B:$B,$B1363,$AG:$AG,AN$1)</f>
        <v>0</v>
      </c>
      <c r="AO1363" s="5">
        <f>COUNTIFS($B:$B,$B1363,$AG:$AG,AO$1)</f>
        <v>0</v>
      </c>
      <c r="AP1363" s="5">
        <f>COUNTIFS($B:$B,$B1363,$AG:$AG,AP$1)</f>
        <v>0</v>
      </c>
      <c r="AQ1363" s="5">
        <f>COUNTIFS($B:$B,$B1363,$AG:$AG,AQ$1)</f>
        <v>0</v>
      </c>
      <c r="AR1363" s="5">
        <f>COUNTIFS($B:$B,$B1363,$AG:$AG,AR$1)</f>
        <v>0</v>
      </c>
      <c r="AS1363" s="5">
        <f>COUNTIFS($B:$B,$B1363,$AG:$AG,AS$1)</f>
        <v>0</v>
      </c>
      <c r="AT1363" s="5">
        <f>COUNTIFS($B:$B,$B1363,$AG:$AG,AT$1)</f>
        <v>0</v>
      </c>
      <c r="AU1363" s="5">
        <f>COUNTIFS($B:$B,$B1363,$AG:$AG,AU$1)</f>
        <v>0</v>
      </c>
    </row>
    <row r="1364" spans="1:47" ht="15" customHeight="1" x14ac:dyDescent="0.35">
      <c r="A1364" s="3">
        <f>IF(B1363=B1364,A1363,A1363+1)</f>
        <v>466</v>
      </c>
      <c r="B1364" s="3" t="s">
        <v>3903</v>
      </c>
      <c r="C1364" s="3" t="s">
        <v>3902</v>
      </c>
      <c r="D1364" s="3" t="s">
        <v>3044</v>
      </c>
      <c r="E1364" s="3" t="s">
        <v>3043</v>
      </c>
      <c r="F1364" s="4" t="s">
        <v>7</v>
      </c>
      <c r="G1364" s="4" t="s">
        <v>8</v>
      </c>
      <c r="H1364" s="4" t="s">
        <v>7</v>
      </c>
      <c r="I1364" s="3">
        <v>1</v>
      </c>
      <c r="J1364" s="3" t="s">
        <v>69</v>
      </c>
      <c r="K1364" s="3" t="s">
        <v>3065</v>
      </c>
      <c r="L1364" s="3" t="s">
        <v>36</v>
      </c>
      <c r="M1364" s="3" t="s">
        <v>3904</v>
      </c>
      <c r="N1364" s="3" t="s">
        <v>173</v>
      </c>
      <c r="P1364" s="3" t="s">
        <v>669</v>
      </c>
      <c r="Q1364" s="3" t="s">
        <v>1475</v>
      </c>
      <c r="R1364" s="3" t="s">
        <v>2434</v>
      </c>
      <c r="S1364" s="2" t="str">
        <f>IF(P1364="심사불필요","-",VLOOKUP(K1364,'[1]자격증 backdata'!A:G,7,0))</f>
        <v>-</v>
      </c>
      <c r="T1364" s="2" t="str">
        <f>IF(S1364="-","-",IF(COUNTIFS(B:B,B1364,S:S,"필수")&gt;0,"자격요건충족","확인필요"))</f>
        <v>-</v>
      </c>
      <c r="U1364" s="2"/>
      <c r="W1364" s="2">
        <f>IF(Q1364="4급","심사불필요",VLOOKUP(K1364,'[1]자격증 backdata'!A:B,2,0))</f>
        <v>0</v>
      </c>
      <c r="X1364" s="3">
        <f>IF(R1364="A", MIN(20, SUMIFS(W:W, B:B, B1364, R:R, "A")),IF(R1364="B", MIN(30, SUMIFS(W:W, B:B, B1364, R:R, "B")),"비해당분야"))</f>
        <v>4</v>
      </c>
      <c r="Y1364" s="3" t="str">
        <f>IF(R1364="C",MIN(30,IF(COUNTIFS(B:B,B1364,W:W,"가1")=1,25,IF(COUNTIFS(B:B,B1364,W:W,"가1")&gt;=2,30,0))+IF(COUNTIFS(B:B,B1364,W:W,"나1")&gt;=4,30,IF(COUNTIFS(B:B,B1364,W:W,"나1")=3,26,IF(COUNTIFS(B:B,B1364,W:W,"나1")=2,22,IF(COUNTIFS(B:B,B1364,W:W,"나1")=1,18,0)))))+MIN(30,IF(COUNTIFS(B:B,B1364,W:W,"가2")=1,25,IF(COUNTIFS(B:B,B1364,W:W,"가2")&gt;=2,30,0))+IF(COUNTIFS(B:B,B1364,W:W,"나2")=3,30,IF(COUNTIFS(B:B,B1364,W:W,"나2")=2,25,IF(COUNTIFS(B:B,B1364,W:W,"나2")=1,20,0)))),"비해당분야")</f>
        <v>비해당분야</v>
      </c>
      <c r="Z1364" s="3" t="str">
        <f>IF(R1364="C",VLOOKUP(K1364,'[1]자격증 backdata'!A:F,6,0),"비해당분야")</f>
        <v>비해당분야</v>
      </c>
      <c r="AA1364" s="3" t="str">
        <f>IF(R1364="C",SUMIF(B:B,B1364,Z:Z),"비해당분야")</f>
        <v>비해당분야</v>
      </c>
      <c r="AB1364" s="3" t="str">
        <f>IF(R1364="C",SUM(Y1364,AA1364),"비해당분야")</f>
        <v>비해당분야</v>
      </c>
      <c r="AC1364" s="3">
        <f>IF(R1364="C",AB1364,X1364)</f>
        <v>4</v>
      </c>
      <c r="AD1364" s="3">
        <f>VLOOKUP(K1364,'[1]자격증 backdata'!A:D,4,0)</f>
        <v>5</v>
      </c>
      <c r="AE1364" s="3">
        <f>IF(_xlfn.MAXIFS(AD:AD,B:B,B1364)&gt;10,10,_xlfn.MAXIFS(AD:AD,B:B,B1364))</f>
        <v>5</v>
      </c>
      <c r="AG1364" s="2">
        <f>VLOOKUP(K1364,'[1]자격증 backdata'!A:C,3,0)</f>
        <v>0</v>
      </c>
      <c r="AH1364" s="2">
        <f>COUNTIFS($B:$B,$B1364,$AG:$AG,AH$1)</f>
        <v>0</v>
      </c>
      <c r="AI1364" s="2">
        <f>COUNTIFS($B:$B,$B1364,$AG:$AG,AI$1)</f>
        <v>0</v>
      </c>
      <c r="AJ1364" s="2">
        <f>COUNTIFS($B:$B,$B1364,$AG:$AG,AJ$1)</f>
        <v>0</v>
      </c>
      <c r="AK1364" s="2">
        <f>COUNTIFS($B:$B,$B1364,$AG:$AG,AK$1)</f>
        <v>0</v>
      </c>
      <c r="AL1364" s="2">
        <f>COUNTIFS($B:$B,$B1364,$AG:$AG,AL$1)</f>
        <v>0</v>
      </c>
      <c r="AM1364" s="2">
        <f>COUNTIFS($B:$B,$B1364,$AG:$AG,AM$1)</f>
        <v>0</v>
      </c>
      <c r="AN1364" s="2">
        <f>COUNTIFS($B:$B,$B1364,$AG:$AG,AN$1)</f>
        <v>0</v>
      </c>
      <c r="AO1364" s="2">
        <f>COUNTIFS($B:$B,$B1364,$AG:$AG,AO$1)</f>
        <v>0</v>
      </c>
      <c r="AP1364" s="2">
        <f>COUNTIFS($B:$B,$B1364,$AG:$AG,AP$1)</f>
        <v>0</v>
      </c>
      <c r="AQ1364" s="2">
        <f>COUNTIFS($B:$B,$B1364,$AG:$AG,AQ$1)</f>
        <v>0</v>
      </c>
      <c r="AR1364" s="2">
        <f>COUNTIFS($B:$B,$B1364,$AG:$AG,AR$1)</f>
        <v>0</v>
      </c>
      <c r="AS1364" s="2">
        <f>COUNTIFS($B:$B,$B1364,$AG:$AG,AS$1)</f>
        <v>0</v>
      </c>
      <c r="AT1364" s="2">
        <f>COUNTIFS($B:$B,$B1364,$AG:$AG,AT$1)</f>
        <v>1</v>
      </c>
      <c r="AU1364" s="2">
        <f>COUNTIFS($B:$B,$B1364,$AG:$AG,AU$1)</f>
        <v>0</v>
      </c>
    </row>
    <row r="1365" spans="1:47" ht="15" customHeight="1" x14ac:dyDescent="0.35">
      <c r="A1365" s="7">
        <f>IF(B1364=B1365,A1364,A1364+1)</f>
        <v>466</v>
      </c>
      <c r="B1365" s="7" t="s">
        <v>3903</v>
      </c>
      <c r="C1365" s="7" t="s">
        <v>3902</v>
      </c>
      <c r="D1365" s="7" t="s">
        <v>3044</v>
      </c>
      <c r="E1365" s="7" t="s">
        <v>3043</v>
      </c>
      <c r="F1365" s="4" t="s">
        <v>7</v>
      </c>
      <c r="G1365" s="4" t="s">
        <v>8</v>
      </c>
      <c r="H1365" s="4" t="s">
        <v>7</v>
      </c>
      <c r="I1365" s="3">
        <v>2</v>
      </c>
      <c r="J1365" s="3" t="s">
        <v>106</v>
      </c>
      <c r="K1365" s="3" t="s">
        <v>3057</v>
      </c>
      <c r="L1365" s="3" t="s">
        <v>55</v>
      </c>
      <c r="M1365" s="3" t="s">
        <v>3901</v>
      </c>
      <c r="N1365" s="3" t="s">
        <v>1425</v>
      </c>
      <c r="P1365" s="3" t="s">
        <v>669</v>
      </c>
      <c r="Q1365" s="3" t="s">
        <v>1475</v>
      </c>
      <c r="R1365" s="3" t="s">
        <v>2434</v>
      </c>
      <c r="S1365" s="2" t="str">
        <f>IF(P1365="심사불필요","-",VLOOKUP(K1365,'[1]자격증 backdata'!A:G,7,0))</f>
        <v>-</v>
      </c>
      <c r="T1365" s="2" t="str">
        <f>IF(S1365="-","-",IF(COUNTIFS(B:B,B1365,S:S,"필수")&gt;0,"자격요건충족","확인필요"))</f>
        <v>-</v>
      </c>
      <c r="U1365" s="2"/>
      <c r="W1365" s="2">
        <f>IF(Q1365="4급","심사불필요",VLOOKUP(K1365,'[1]자격증 backdata'!A:B,2,0))</f>
        <v>4</v>
      </c>
      <c r="X1365" s="3">
        <f>IF(R1365="A", MIN(20, SUMIFS(W:W, B:B, B1365, R:R, "A")),IF(R1365="B", MIN(30, SUMIFS(W:W, B:B, B1365, R:R, "B")),"비해당분야"))</f>
        <v>4</v>
      </c>
      <c r="Y1365" s="3" t="str">
        <f>IF(R1365="C",MIN(30,IF(COUNTIFS(B:B,B1365,W:W,"가1")=1,25,IF(COUNTIFS(B:B,B1365,W:W,"가1")&gt;=2,30,0))+IF(COUNTIFS(B:B,B1365,W:W,"나1")&gt;=4,30,IF(COUNTIFS(B:B,B1365,W:W,"나1")=3,26,IF(COUNTIFS(B:B,B1365,W:W,"나1")=2,22,IF(COUNTIFS(B:B,B1365,W:W,"나1")=1,18,0)))))+MIN(30,IF(COUNTIFS(B:B,B1365,W:W,"가2")=1,25,IF(COUNTIFS(B:B,B1365,W:W,"가2")&gt;=2,30,0))+IF(COUNTIFS(B:B,B1365,W:W,"나2")=3,30,IF(COUNTIFS(B:B,B1365,W:W,"나2")=2,25,IF(COUNTIFS(B:B,B1365,W:W,"나2")=1,20,0)))),"비해당분야")</f>
        <v>비해당분야</v>
      </c>
      <c r="Z1365" s="3" t="str">
        <f>IF(R1365="C",VLOOKUP(K1365,'[1]자격증 backdata'!A:F,6,0),"비해당분야")</f>
        <v>비해당분야</v>
      </c>
      <c r="AA1365" s="3" t="str">
        <f>IF(R1365="C",SUMIF(B:B,B1365,Z:Z),"비해당분야")</f>
        <v>비해당분야</v>
      </c>
      <c r="AB1365" s="3" t="str">
        <f>IF(R1365="C",SUM(Y1365,AA1365),"비해당분야")</f>
        <v>비해당분야</v>
      </c>
      <c r="AC1365" s="3">
        <f>IF(R1365="C",AB1365,X1365)</f>
        <v>4</v>
      </c>
      <c r="AD1365" s="3">
        <f>VLOOKUP(K1365,'[1]자격증 backdata'!A:D,4,0)</f>
        <v>0</v>
      </c>
      <c r="AE1365" s="3">
        <f>IF(_xlfn.MAXIFS(AD:AD,B:B,B1365)&gt;10,10,_xlfn.MAXIFS(AD:AD,B:B,B1365))</f>
        <v>5</v>
      </c>
      <c r="AG1365" s="2" t="str">
        <f>VLOOKUP(K1365,'[1]자격증 backdata'!A:C,3,0)</f>
        <v>M</v>
      </c>
      <c r="AH1365" s="2">
        <f>COUNTIFS($B:$B,$B1365,$AG:$AG,AH$1)</f>
        <v>0</v>
      </c>
      <c r="AI1365" s="2">
        <f>COUNTIFS($B:$B,$B1365,$AG:$AG,AI$1)</f>
        <v>0</v>
      </c>
      <c r="AJ1365" s="2">
        <f>COUNTIFS($B:$B,$B1365,$AG:$AG,AJ$1)</f>
        <v>0</v>
      </c>
      <c r="AK1365" s="2">
        <f>COUNTIFS($B:$B,$B1365,$AG:$AG,AK$1)</f>
        <v>0</v>
      </c>
      <c r="AL1365" s="2">
        <f>COUNTIFS($B:$B,$B1365,$AG:$AG,AL$1)</f>
        <v>0</v>
      </c>
      <c r="AM1365" s="2">
        <f>COUNTIFS($B:$B,$B1365,$AG:$AG,AM$1)</f>
        <v>0</v>
      </c>
      <c r="AN1365" s="2">
        <f>COUNTIFS($B:$B,$B1365,$AG:$AG,AN$1)</f>
        <v>0</v>
      </c>
      <c r="AO1365" s="2">
        <f>COUNTIFS($B:$B,$B1365,$AG:$AG,AO$1)</f>
        <v>0</v>
      </c>
      <c r="AP1365" s="2">
        <f>COUNTIFS($B:$B,$B1365,$AG:$AG,AP$1)</f>
        <v>0</v>
      </c>
      <c r="AQ1365" s="2">
        <f>COUNTIFS($B:$B,$B1365,$AG:$AG,AQ$1)</f>
        <v>0</v>
      </c>
      <c r="AR1365" s="2">
        <f>COUNTIFS($B:$B,$B1365,$AG:$AG,AR$1)</f>
        <v>0</v>
      </c>
      <c r="AS1365" s="2">
        <f>COUNTIFS($B:$B,$B1365,$AG:$AG,AS$1)</f>
        <v>0</v>
      </c>
      <c r="AT1365" s="2">
        <f>COUNTIFS($B:$B,$B1365,$AG:$AG,AT$1)</f>
        <v>1</v>
      </c>
      <c r="AU1365" s="2">
        <f>COUNTIFS($B:$B,$B1365,$AG:$AG,AU$1)</f>
        <v>0</v>
      </c>
    </row>
    <row r="1366" spans="1:47" ht="15" customHeight="1" x14ac:dyDescent="0.35">
      <c r="A1366" s="4">
        <f>IF(B1365=B1366,A1365,A1365+1)</f>
        <v>467</v>
      </c>
      <c r="B1366" s="4" t="s">
        <v>3898</v>
      </c>
      <c r="C1366" s="4" t="s">
        <v>3897</v>
      </c>
      <c r="D1366" s="4" t="s">
        <v>3044</v>
      </c>
      <c r="E1366" s="4" t="s">
        <v>3043</v>
      </c>
      <c r="F1366" s="4" t="s">
        <v>7</v>
      </c>
      <c r="G1366" s="4" t="s">
        <v>8</v>
      </c>
      <c r="H1366" s="4" t="s">
        <v>7</v>
      </c>
      <c r="I1366" s="4">
        <v>1</v>
      </c>
      <c r="J1366" s="4" t="s">
        <v>38</v>
      </c>
      <c r="K1366" s="4" t="s">
        <v>3059</v>
      </c>
      <c r="L1366" s="4" t="s">
        <v>36</v>
      </c>
      <c r="M1366" s="4" t="s">
        <v>3900</v>
      </c>
      <c r="N1366" s="4" t="s">
        <v>1201</v>
      </c>
      <c r="P1366" s="4" t="s">
        <v>669</v>
      </c>
      <c r="Q1366" s="4" t="s">
        <v>1475</v>
      </c>
      <c r="R1366" s="4" t="s">
        <v>2434</v>
      </c>
      <c r="S1366" s="5" t="str">
        <f>IF(P1366="심사불필요","-",VLOOKUP(K1366,'[1]자격증 backdata'!A:G,7,0))</f>
        <v>-</v>
      </c>
      <c r="T1366" s="5" t="str">
        <f>IF(S1366="-","-",IF(COUNTIFS(B:B,B1366,S:S,"필수")&gt;0,"자격요건충족","확인필요"))</f>
        <v>-</v>
      </c>
      <c r="U1366" s="5"/>
      <c r="W1366" s="5">
        <f>IF(Q1366="4급","심사불필요",VLOOKUP(K1366,'[1]자격증 backdata'!A:B,2,0))</f>
        <v>0</v>
      </c>
      <c r="X1366" s="4">
        <f>IF(R1366="A", MIN(20, SUMIFS(W:W, B:B, B1366, R:R, "A")),IF(R1366="B", MIN(30, SUMIFS(W:W, B:B, B1366, R:R, "B")),"비해당분야"))</f>
        <v>6</v>
      </c>
      <c r="Y1366" s="4" t="str">
        <f>IF(R1366="C",MIN(30,IF(COUNTIFS(B:B,B1366,W:W,"가1")=1,25,IF(COUNTIFS(B:B,B1366,W:W,"가1")&gt;=2,30,0))+IF(COUNTIFS(B:B,B1366,W:W,"나1")&gt;=4,30,IF(COUNTIFS(B:B,B1366,W:W,"나1")=3,26,IF(COUNTIFS(B:B,B1366,W:W,"나1")=2,22,IF(COUNTIFS(B:B,B1366,W:W,"나1")=1,18,0)))))+MIN(30,IF(COUNTIFS(B:B,B1366,W:W,"가2")=1,25,IF(COUNTIFS(B:B,B1366,W:W,"가2")&gt;=2,30,0))+IF(COUNTIFS(B:B,B1366,W:W,"나2")=3,30,IF(COUNTIFS(B:B,B1366,W:W,"나2")=2,25,IF(COUNTIFS(B:B,B1366,W:W,"나2")=1,20,0)))),"비해당분야")</f>
        <v>비해당분야</v>
      </c>
      <c r="Z1366" s="4" t="str">
        <f>IF(R1366="C",VLOOKUP(K1366,'[1]자격증 backdata'!A:F,6,0),"비해당분야")</f>
        <v>비해당분야</v>
      </c>
      <c r="AA1366" s="4" t="str">
        <f>IF(R1366="C",SUMIF(B:B,B1366,Z:Z),"비해당분야")</f>
        <v>비해당분야</v>
      </c>
      <c r="AB1366" s="4" t="str">
        <f>IF(R1366="C",SUM(Y1366,AA1366),"비해당분야")</f>
        <v>비해당분야</v>
      </c>
      <c r="AC1366" s="4">
        <f>IF(R1366="C",AB1366,X1366)</f>
        <v>6</v>
      </c>
      <c r="AD1366" s="4">
        <f>VLOOKUP(K1366,'[1]자격증 backdata'!A:D,4,0)</f>
        <v>5</v>
      </c>
      <c r="AE1366" s="4">
        <f>IF(_xlfn.MAXIFS(AD:AD,B:B,B1366)&gt;10,10,_xlfn.MAXIFS(AD:AD,B:B,B1366))</f>
        <v>5</v>
      </c>
      <c r="AG1366" s="5">
        <f>VLOOKUP(K1366,'[1]자격증 backdata'!A:C,3,0)</f>
        <v>0</v>
      </c>
      <c r="AH1366" s="5">
        <f>COUNTIFS($B:$B,$B1366,$AG:$AG,AH$1)</f>
        <v>0</v>
      </c>
      <c r="AI1366" s="5">
        <f>COUNTIFS($B:$B,$B1366,$AG:$AG,AI$1)</f>
        <v>0</v>
      </c>
      <c r="AJ1366" s="5">
        <f>COUNTIFS($B:$B,$B1366,$AG:$AG,AJ$1)</f>
        <v>0</v>
      </c>
      <c r="AK1366" s="5">
        <f>COUNTIFS($B:$B,$B1366,$AG:$AG,AK$1)</f>
        <v>0</v>
      </c>
      <c r="AL1366" s="5">
        <f>COUNTIFS($B:$B,$B1366,$AG:$AG,AL$1)</f>
        <v>0</v>
      </c>
      <c r="AM1366" s="5">
        <f>COUNTIFS($B:$B,$B1366,$AG:$AG,AM$1)</f>
        <v>0</v>
      </c>
      <c r="AN1366" s="5">
        <f>COUNTIFS($B:$B,$B1366,$AG:$AG,AN$1)</f>
        <v>1</v>
      </c>
      <c r="AO1366" s="5">
        <f>COUNTIFS($B:$B,$B1366,$AG:$AG,AO$1)</f>
        <v>0</v>
      </c>
      <c r="AP1366" s="5">
        <f>COUNTIFS($B:$B,$B1366,$AG:$AG,AP$1)</f>
        <v>0</v>
      </c>
      <c r="AQ1366" s="5">
        <f>COUNTIFS($B:$B,$B1366,$AG:$AG,AQ$1)</f>
        <v>0</v>
      </c>
      <c r="AR1366" s="5">
        <f>COUNTIFS($B:$B,$B1366,$AG:$AG,AR$1)</f>
        <v>0</v>
      </c>
      <c r="AS1366" s="5">
        <f>COUNTIFS($B:$B,$B1366,$AG:$AG,AS$1)</f>
        <v>0</v>
      </c>
      <c r="AT1366" s="5">
        <f>COUNTIFS($B:$B,$B1366,$AG:$AG,AT$1)</f>
        <v>1</v>
      </c>
      <c r="AU1366" s="5">
        <f>COUNTIFS($B:$B,$B1366,$AG:$AG,AU$1)</f>
        <v>0</v>
      </c>
    </row>
    <row r="1367" spans="1:47" ht="15" customHeight="1" x14ac:dyDescent="0.35">
      <c r="A1367" s="6">
        <f>IF(B1366=B1367,A1366,A1366+1)</f>
        <v>467</v>
      </c>
      <c r="B1367" s="6" t="s">
        <v>3898</v>
      </c>
      <c r="C1367" s="6" t="s">
        <v>3897</v>
      </c>
      <c r="D1367" s="6" t="s">
        <v>3044</v>
      </c>
      <c r="E1367" s="6" t="s">
        <v>3043</v>
      </c>
      <c r="F1367" s="4" t="s">
        <v>7</v>
      </c>
      <c r="G1367" s="4" t="s">
        <v>8</v>
      </c>
      <c r="H1367" s="4" t="s">
        <v>7</v>
      </c>
      <c r="I1367" s="4">
        <v>2</v>
      </c>
      <c r="J1367" s="4" t="s">
        <v>106</v>
      </c>
      <c r="K1367" s="4" t="s">
        <v>3057</v>
      </c>
      <c r="L1367" s="4" t="s">
        <v>55</v>
      </c>
      <c r="M1367" s="4" t="s">
        <v>3899</v>
      </c>
      <c r="N1367" s="4" t="s">
        <v>313</v>
      </c>
      <c r="P1367" s="4" t="s">
        <v>669</v>
      </c>
      <c r="Q1367" s="4" t="s">
        <v>1475</v>
      </c>
      <c r="R1367" s="4" t="s">
        <v>2434</v>
      </c>
      <c r="S1367" s="5" t="str">
        <f>IF(P1367="심사불필요","-",VLOOKUP(K1367,'[1]자격증 backdata'!A:G,7,0))</f>
        <v>-</v>
      </c>
      <c r="T1367" s="5" t="str">
        <f>IF(S1367="-","-",IF(COUNTIFS(B:B,B1367,S:S,"필수")&gt;0,"자격요건충족","확인필요"))</f>
        <v>-</v>
      </c>
      <c r="U1367" s="5"/>
      <c r="W1367" s="5">
        <f>IF(Q1367="4급","심사불필요",VLOOKUP(K1367,'[1]자격증 backdata'!A:B,2,0))</f>
        <v>4</v>
      </c>
      <c r="X1367" s="4">
        <f>IF(R1367="A", MIN(20, SUMIFS(W:W, B:B, B1367, R:R, "A")),IF(R1367="B", MIN(30, SUMIFS(W:W, B:B, B1367, R:R, "B")),"비해당분야"))</f>
        <v>6</v>
      </c>
      <c r="Y1367" s="4" t="str">
        <f>IF(R1367="C",MIN(30,IF(COUNTIFS(B:B,B1367,W:W,"가1")=1,25,IF(COUNTIFS(B:B,B1367,W:W,"가1")&gt;=2,30,0))+IF(COUNTIFS(B:B,B1367,W:W,"나1")&gt;=4,30,IF(COUNTIFS(B:B,B1367,W:W,"나1")=3,26,IF(COUNTIFS(B:B,B1367,W:W,"나1")=2,22,IF(COUNTIFS(B:B,B1367,W:W,"나1")=1,18,0)))))+MIN(30,IF(COUNTIFS(B:B,B1367,W:W,"가2")=1,25,IF(COUNTIFS(B:B,B1367,W:W,"가2")&gt;=2,30,0))+IF(COUNTIFS(B:B,B1367,W:W,"나2")=3,30,IF(COUNTIFS(B:B,B1367,W:W,"나2")=2,25,IF(COUNTIFS(B:B,B1367,W:W,"나2")=1,20,0)))),"비해당분야")</f>
        <v>비해당분야</v>
      </c>
      <c r="Z1367" s="4" t="str">
        <f>IF(R1367="C",VLOOKUP(K1367,'[1]자격증 backdata'!A:F,6,0),"비해당분야")</f>
        <v>비해당분야</v>
      </c>
      <c r="AA1367" s="4" t="str">
        <f>IF(R1367="C",SUMIF(B:B,B1367,Z:Z),"비해당분야")</f>
        <v>비해당분야</v>
      </c>
      <c r="AB1367" s="4" t="str">
        <f>IF(R1367="C",SUM(Y1367,AA1367),"비해당분야")</f>
        <v>비해당분야</v>
      </c>
      <c r="AC1367" s="4">
        <f>IF(R1367="C",AB1367,X1367)</f>
        <v>6</v>
      </c>
      <c r="AD1367" s="4">
        <f>VLOOKUP(K1367,'[1]자격증 backdata'!A:D,4,0)</f>
        <v>0</v>
      </c>
      <c r="AE1367" s="4">
        <f>IF(_xlfn.MAXIFS(AD:AD,B:B,B1367)&gt;10,10,_xlfn.MAXIFS(AD:AD,B:B,B1367))</f>
        <v>5</v>
      </c>
      <c r="AG1367" s="5" t="str">
        <f>VLOOKUP(K1367,'[1]자격증 backdata'!A:C,3,0)</f>
        <v>M</v>
      </c>
      <c r="AH1367" s="5">
        <f>COUNTIFS($B:$B,$B1367,$AG:$AG,AH$1)</f>
        <v>0</v>
      </c>
      <c r="AI1367" s="5">
        <f>COUNTIFS($B:$B,$B1367,$AG:$AG,AI$1)</f>
        <v>0</v>
      </c>
      <c r="AJ1367" s="5">
        <f>COUNTIFS($B:$B,$B1367,$AG:$AG,AJ$1)</f>
        <v>0</v>
      </c>
      <c r="AK1367" s="5">
        <f>COUNTIFS($B:$B,$B1367,$AG:$AG,AK$1)</f>
        <v>0</v>
      </c>
      <c r="AL1367" s="5">
        <f>COUNTIFS($B:$B,$B1367,$AG:$AG,AL$1)</f>
        <v>0</v>
      </c>
      <c r="AM1367" s="5">
        <f>COUNTIFS($B:$B,$B1367,$AG:$AG,AM$1)</f>
        <v>0</v>
      </c>
      <c r="AN1367" s="5">
        <f>COUNTIFS($B:$B,$B1367,$AG:$AG,AN$1)</f>
        <v>1</v>
      </c>
      <c r="AO1367" s="5">
        <f>COUNTIFS($B:$B,$B1367,$AG:$AG,AO$1)</f>
        <v>0</v>
      </c>
      <c r="AP1367" s="5">
        <f>COUNTIFS($B:$B,$B1367,$AG:$AG,AP$1)</f>
        <v>0</v>
      </c>
      <c r="AQ1367" s="5">
        <f>COUNTIFS($B:$B,$B1367,$AG:$AG,AQ$1)</f>
        <v>0</v>
      </c>
      <c r="AR1367" s="5">
        <f>COUNTIFS($B:$B,$B1367,$AG:$AG,AR$1)</f>
        <v>0</v>
      </c>
      <c r="AS1367" s="5">
        <f>COUNTIFS($B:$B,$B1367,$AG:$AG,AS$1)</f>
        <v>0</v>
      </c>
      <c r="AT1367" s="5">
        <f>COUNTIFS($B:$B,$B1367,$AG:$AG,AT$1)</f>
        <v>1</v>
      </c>
      <c r="AU1367" s="5">
        <f>COUNTIFS($B:$B,$B1367,$AG:$AG,AU$1)</f>
        <v>0</v>
      </c>
    </row>
    <row r="1368" spans="1:47" ht="15" customHeight="1" x14ac:dyDescent="0.35">
      <c r="A1368" s="6">
        <f>IF(B1367=B1368,A1367,A1367+1)</f>
        <v>467</v>
      </c>
      <c r="B1368" s="6" t="s">
        <v>3898</v>
      </c>
      <c r="C1368" s="6" t="s">
        <v>3897</v>
      </c>
      <c r="D1368" s="6" t="s">
        <v>3044</v>
      </c>
      <c r="E1368" s="6" t="s">
        <v>3043</v>
      </c>
      <c r="F1368" s="4" t="s">
        <v>7</v>
      </c>
      <c r="G1368" s="4" t="s">
        <v>8</v>
      </c>
      <c r="H1368" s="4" t="s">
        <v>7</v>
      </c>
      <c r="I1368" s="4">
        <v>3</v>
      </c>
      <c r="J1368" s="4" t="s">
        <v>411</v>
      </c>
      <c r="K1368" s="4" t="s">
        <v>3042</v>
      </c>
      <c r="L1368" s="4" t="s">
        <v>55</v>
      </c>
      <c r="M1368" s="4" t="s">
        <v>3896</v>
      </c>
      <c r="N1368" s="4" t="s">
        <v>3532</v>
      </c>
      <c r="P1368" s="4" t="s">
        <v>669</v>
      </c>
      <c r="Q1368" s="4" t="s">
        <v>1475</v>
      </c>
      <c r="R1368" s="4" t="s">
        <v>2434</v>
      </c>
      <c r="S1368" s="5" t="str">
        <f>IF(P1368="심사불필요","-",VLOOKUP(K1368,'[1]자격증 backdata'!A:G,7,0))</f>
        <v>-</v>
      </c>
      <c r="T1368" s="5" t="str">
        <f>IF(S1368="-","-",IF(COUNTIFS(B:B,B1368,S:S,"필수")&gt;0,"자격요건충족","확인필요"))</f>
        <v>-</v>
      </c>
      <c r="U1368" s="5"/>
      <c r="W1368" s="5">
        <f>IF(Q1368="4급","심사불필요",VLOOKUP(K1368,'[1]자격증 backdata'!A:B,2,0))</f>
        <v>2</v>
      </c>
      <c r="X1368" s="4">
        <f>IF(R1368="A", MIN(20, SUMIFS(W:W, B:B, B1368, R:R, "A")),IF(R1368="B", MIN(30, SUMIFS(W:W, B:B, B1368, R:R, "B")),"비해당분야"))</f>
        <v>6</v>
      </c>
      <c r="Y1368" s="4" t="str">
        <f>IF(R1368="C",MIN(30,IF(COUNTIFS(B:B,B1368,W:W,"가1")=1,25,IF(COUNTIFS(B:B,B1368,W:W,"가1")&gt;=2,30,0))+IF(COUNTIFS(B:B,B1368,W:W,"나1")&gt;=4,30,IF(COUNTIFS(B:B,B1368,W:W,"나1")=3,26,IF(COUNTIFS(B:B,B1368,W:W,"나1")=2,22,IF(COUNTIFS(B:B,B1368,W:W,"나1")=1,18,0)))))+MIN(30,IF(COUNTIFS(B:B,B1368,W:W,"가2")=1,25,IF(COUNTIFS(B:B,B1368,W:W,"가2")&gt;=2,30,0))+IF(COUNTIFS(B:B,B1368,W:W,"나2")=3,30,IF(COUNTIFS(B:B,B1368,W:W,"나2")=2,25,IF(COUNTIFS(B:B,B1368,W:W,"나2")=1,20,0)))),"비해당분야")</f>
        <v>비해당분야</v>
      </c>
      <c r="Z1368" s="4" t="str">
        <f>IF(R1368="C",VLOOKUP(K1368,'[1]자격증 backdata'!A:F,6,0),"비해당분야")</f>
        <v>비해당분야</v>
      </c>
      <c r="AA1368" s="4" t="str">
        <f>IF(R1368="C",SUMIF(B:B,B1368,Z:Z),"비해당분야")</f>
        <v>비해당분야</v>
      </c>
      <c r="AB1368" s="4" t="str">
        <f>IF(R1368="C",SUM(Y1368,AA1368),"비해당분야")</f>
        <v>비해당분야</v>
      </c>
      <c r="AC1368" s="4">
        <f>IF(R1368="C",AB1368,X1368)</f>
        <v>6</v>
      </c>
      <c r="AD1368" s="4">
        <f>VLOOKUP(K1368,'[1]자격증 backdata'!A:D,4,0)</f>
        <v>0</v>
      </c>
      <c r="AE1368" s="4">
        <f>IF(_xlfn.MAXIFS(AD:AD,B:B,B1368)&gt;10,10,_xlfn.MAXIFS(AD:AD,B:B,B1368))</f>
        <v>5</v>
      </c>
      <c r="AG1368" s="5" t="str">
        <f>VLOOKUP(K1368,'[1]자격증 backdata'!A:C,3,0)</f>
        <v>G</v>
      </c>
      <c r="AH1368" s="5">
        <f>COUNTIFS($B:$B,$B1368,$AG:$AG,AH$1)</f>
        <v>0</v>
      </c>
      <c r="AI1368" s="5">
        <f>COUNTIFS($B:$B,$B1368,$AG:$AG,AI$1)</f>
        <v>0</v>
      </c>
      <c r="AJ1368" s="5">
        <f>COUNTIFS($B:$B,$B1368,$AG:$AG,AJ$1)</f>
        <v>0</v>
      </c>
      <c r="AK1368" s="5">
        <f>COUNTIFS($B:$B,$B1368,$AG:$AG,AK$1)</f>
        <v>0</v>
      </c>
      <c r="AL1368" s="5">
        <f>COUNTIFS($B:$B,$B1368,$AG:$AG,AL$1)</f>
        <v>0</v>
      </c>
      <c r="AM1368" s="5">
        <f>COUNTIFS($B:$B,$B1368,$AG:$AG,AM$1)</f>
        <v>0</v>
      </c>
      <c r="AN1368" s="5">
        <f>COUNTIFS($B:$B,$B1368,$AG:$AG,AN$1)</f>
        <v>1</v>
      </c>
      <c r="AO1368" s="5">
        <f>COUNTIFS($B:$B,$B1368,$AG:$AG,AO$1)</f>
        <v>0</v>
      </c>
      <c r="AP1368" s="5">
        <f>COUNTIFS($B:$B,$B1368,$AG:$AG,AP$1)</f>
        <v>0</v>
      </c>
      <c r="AQ1368" s="5">
        <f>COUNTIFS($B:$B,$B1368,$AG:$AG,AQ$1)</f>
        <v>0</v>
      </c>
      <c r="AR1368" s="5">
        <f>COUNTIFS($B:$B,$B1368,$AG:$AG,AR$1)</f>
        <v>0</v>
      </c>
      <c r="AS1368" s="5">
        <f>COUNTIFS($B:$B,$B1368,$AG:$AG,AS$1)</f>
        <v>0</v>
      </c>
      <c r="AT1368" s="5">
        <f>COUNTIFS($B:$B,$B1368,$AG:$AG,AT$1)</f>
        <v>1</v>
      </c>
      <c r="AU1368" s="5">
        <f>COUNTIFS($B:$B,$B1368,$AG:$AG,AU$1)</f>
        <v>0</v>
      </c>
    </row>
    <row r="1369" spans="1:47" ht="15" customHeight="1" x14ac:dyDescent="0.35">
      <c r="A1369" s="3">
        <f>IF(B1368=B1369,A1368,A1368+1)</f>
        <v>468</v>
      </c>
      <c r="B1369" s="3" t="s">
        <v>3894</v>
      </c>
      <c r="C1369" s="3" t="s">
        <v>3893</v>
      </c>
      <c r="D1369" s="3" t="s">
        <v>3044</v>
      </c>
      <c r="E1369" s="3" t="s">
        <v>3043</v>
      </c>
      <c r="F1369" s="4" t="s">
        <v>7</v>
      </c>
      <c r="G1369" s="4" t="s">
        <v>8</v>
      </c>
      <c r="H1369" s="4" t="s">
        <v>7</v>
      </c>
      <c r="I1369" s="3">
        <v>1</v>
      </c>
      <c r="J1369" s="3" t="s">
        <v>69</v>
      </c>
      <c r="K1369" s="3" t="s">
        <v>3065</v>
      </c>
      <c r="L1369" s="3" t="s">
        <v>36</v>
      </c>
      <c r="M1369" s="3" t="s">
        <v>3895</v>
      </c>
      <c r="N1369" s="3" t="s">
        <v>1283</v>
      </c>
      <c r="P1369" s="3" t="s">
        <v>669</v>
      </c>
      <c r="Q1369" s="3" t="s">
        <v>1475</v>
      </c>
      <c r="R1369" s="3" t="s">
        <v>2434</v>
      </c>
      <c r="S1369" s="2" t="str">
        <f>IF(P1369="심사불필요","-",VLOOKUP(K1369,'[1]자격증 backdata'!A:G,7,0))</f>
        <v>-</v>
      </c>
      <c r="T1369" s="2" t="str">
        <f>IF(S1369="-","-",IF(COUNTIFS(B:B,B1369,S:S,"필수")&gt;0,"자격요건충족","확인필요"))</f>
        <v>-</v>
      </c>
      <c r="U1369" s="2"/>
      <c r="W1369" s="2">
        <f>IF(Q1369="4급","심사불필요",VLOOKUP(K1369,'[1]자격증 backdata'!A:B,2,0))</f>
        <v>0</v>
      </c>
      <c r="X1369" s="3">
        <f>IF(R1369="A", MIN(20, SUMIFS(W:W, B:B, B1369, R:R, "A")),IF(R1369="B", MIN(30, SUMIFS(W:W, B:B, B1369, R:R, "B")),"비해당분야"))</f>
        <v>4</v>
      </c>
      <c r="Y1369" s="3" t="str">
        <f>IF(R1369="C",MIN(30,IF(COUNTIFS(B:B,B1369,W:W,"가1")=1,25,IF(COUNTIFS(B:B,B1369,W:W,"가1")&gt;=2,30,0))+IF(COUNTIFS(B:B,B1369,W:W,"나1")&gt;=4,30,IF(COUNTIFS(B:B,B1369,W:W,"나1")=3,26,IF(COUNTIFS(B:B,B1369,W:W,"나1")=2,22,IF(COUNTIFS(B:B,B1369,W:W,"나1")=1,18,0)))))+MIN(30,IF(COUNTIFS(B:B,B1369,W:W,"가2")=1,25,IF(COUNTIFS(B:B,B1369,W:W,"가2")&gt;=2,30,0))+IF(COUNTIFS(B:B,B1369,W:W,"나2")=3,30,IF(COUNTIFS(B:B,B1369,W:W,"나2")=2,25,IF(COUNTIFS(B:B,B1369,W:W,"나2")=1,20,0)))),"비해당분야")</f>
        <v>비해당분야</v>
      </c>
      <c r="Z1369" s="3" t="str">
        <f>IF(R1369="C",VLOOKUP(K1369,'[1]자격증 backdata'!A:F,6,0),"비해당분야")</f>
        <v>비해당분야</v>
      </c>
      <c r="AA1369" s="3" t="str">
        <f>IF(R1369="C",SUMIF(B:B,B1369,Z:Z),"비해당분야")</f>
        <v>비해당분야</v>
      </c>
      <c r="AB1369" s="3" t="str">
        <f>IF(R1369="C",SUM(Y1369,AA1369),"비해당분야")</f>
        <v>비해당분야</v>
      </c>
      <c r="AC1369" s="3">
        <f>IF(R1369="C",AB1369,X1369)</f>
        <v>4</v>
      </c>
      <c r="AD1369" s="3">
        <f>VLOOKUP(K1369,'[1]자격증 backdata'!A:D,4,0)</f>
        <v>5</v>
      </c>
      <c r="AE1369" s="3">
        <f>IF(_xlfn.MAXIFS(AD:AD,B:B,B1369)&gt;10,10,_xlfn.MAXIFS(AD:AD,B:B,B1369))</f>
        <v>5</v>
      </c>
      <c r="AG1369" s="2">
        <f>VLOOKUP(K1369,'[1]자격증 backdata'!A:C,3,0)</f>
        <v>0</v>
      </c>
      <c r="AH1369" s="2">
        <f>COUNTIFS($B:$B,$B1369,$AG:$AG,AH$1)</f>
        <v>0</v>
      </c>
      <c r="AI1369" s="2">
        <f>COUNTIFS($B:$B,$B1369,$AG:$AG,AI$1)</f>
        <v>0</v>
      </c>
      <c r="AJ1369" s="2">
        <f>COUNTIFS($B:$B,$B1369,$AG:$AG,AJ$1)</f>
        <v>0</v>
      </c>
      <c r="AK1369" s="2">
        <f>COUNTIFS($B:$B,$B1369,$AG:$AG,AK$1)</f>
        <v>0</v>
      </c>
      <c r="AL1369" s="2">
        <f>COUNTIFS($B:$B,$B1369,$AG:$AG,AL$1)</f>
        <v>0</v>
      </c>
      <c r="AM1369" s="2">
        <f>COUNTIFS($B:$B,$B1369,$AG:$AG,AM$1)</f>
        <v>0</v>
      </c>
      <c r="AN1369" s="2">
        <f>COUNTIFS($B:$B,$B1369,$AG:$AG,AN$1)</f>
        <v>0</v>
      </c>
      <c r="AO1369" s="2">
        <f>COUNTIFS($B:$B,$B1369,$AG:$AG,AO$1)</f>
        <v>0</v>
      </c>
      <c r="AP1369" s="2">
        <f>COUNTIFS($B:$B,$B1369,$AG:$AG,AP$1)</f>
        <v>0</v>
      </c>
      <c r="AQ1369" s="2">
        <f>COUNTIFS($B:$B,$B1369,$AG:$AG,AQ$1)</f>
        <v>0</v>
      </c>
      <c r="AR1369" s="2">
        <f>COUNTIFS($B:$B,$B1369,$AG:$AG,AR$1)</f>
        <v>0</v>
      </c>
      <c r="AS1369" s="2">
        <f>COUNTIFS($B:$B,$B1369,$AG:$AG,AS$1)</f>
        <v>0</v>
      </c>
      <c r="AT1369" s="2">
        <f>COUNTIFS($B:$B,$B1369,$AG:$AG,AT$1)</f>
        <v>1</v>
      </c>
      <c r="AU1369" s="2">
        <f>COUNTIFS($B:$B,$B1369,$AG:$AG,AU$1)</f>
        <v>0</v>
      </c>
    </row>
    <row r="1370" spans="1:47" ht="15" customHeight="1" x14ac:dyDescent="0.35">
      <c r="A1370" s="7">
        <f>IF(B1369=B1370,A1369,A1369+1)</f>
        <v>468</v>
      </c>
      <c r="B1370" s="7" t="s">
        <v>3894</v>
      </c>
      <c r="C1370" s="7" t="s">
        <v>3893</v>
      </c>
      <c r="D1370" s="7" t="s">
        <v>3044</v>
      </c>
      <c r="E1370" s="7" t="s">
        <v>3043</v>
      </c>
      <c r="F1370" s="4" t="s">
        <v>7</v>
      </c>
      <c r="G1370" s="4" t="s">
        <v>8</v>
      </c>
      <c r="H1370" s="4" t="s">
        <v>7</v>
      </c>
      <c r="I1370" s="3">
        <v>2</v>
      </c>
      <c r="J1370" s="3" t="s">
        <v>106</v>
      </c>
      <c r="K1370" s="3" t="s">
        <v>3057</v>
      </c>
      <c r="L1370" s="3" t="s">
        <v>55</v>
      </c>
      <c r="M1370" s="3" t="s">
        <v>3892</v>
      </c>
      <c r="N1370" s="3" t="s">
        <v>3891</v>
      </c>
      <c r="P1370" s="3" t="s">
        <v>669</v>
      </c>
      <c r="Q1370" s="3" t="s">
        <v>1475</v>
      </c>
      <c r="R1370" s="3" t="s">
        <v>2434</v>
      </c>
      <c r="S1370" s="2" t="str">
        <f>IF(P1370="심사불필요","-",VLOOKUP(K1370,'[1]자격증 backdata'!A:G,7,0))</f>
        <v>-</v>
      </c>
      <c r="T1370" s="2" t="str">
        <f>IF(S1370="-","-",IF(COUNTIFS(B:B,B1370,S:S,"필수")&gt;0,"자격요건충족","확인필요"))</f>
        <v>-</v>
      </c>
      <c r="U1370" s="2"/>
      <c r="W1370" s="2">
        <f>IF(Q1370="4급","심사불필요",VLOOKUP(K1370,'[1]자격증 backdata'!A:B,2,0))</f>
        <v>4</v>
      </c>
      <c r="X1370" s="3">
        <f>IF(R1370="A", MIN(20, SUMIFS(W:W, B:B, B1370, R:R, "A")),IF(R1370="B", MIN(30, SUMIFS(W:W, B:B, B1370, R:R, "B")),"비해당분야"))</f>
        <v>4</v>
      </c>
      <c r="Y1370" s="3" t="str">
        <f>IF(R1370="C",MIN(30,IF(COUNTIFS(B:B,B1370,W:W,"가1")=1,25,IF(COUNTIFS(B:B,B1370,W:W,"가1")&gt;=2,30,0))+IF(COUNTIFS(B:B,B1370,W:W,"나1")&gt;=4,30,IF(COUNTIFS(B:B,B1370,W:W,"나1")=3,26,IF(COUNTIFS(B:B,B1370,W:W,"나1")=2,22,IF(COUNTIFS(B:B,B1370,W:W,"나1")=1,18,0)))))+MIN(30,IF(COUNTIFS(B:B,B1370,W:W,"가2")=1,25,IF(COUNTIFS(B:B,B1370,W:W,"가2")&gt;=2,30,0))+IF(COUNTIFS(B:B,B1370,W:W,"나2")=3,30,IF(COUNTIFS(B:B,B1370,W:W,"나2")=2,25,IF(COUNTIFS(B:B,B1370,W:W,"나2")=1,20,0)))),"비해당분야")</f>
        <v>비해당분야</v>
      </c>
      <c r="Z1370" s="3" t="str">
        <f>IF(R1370="C",VLOOKUP(K1370,'[1]자격증 backdata'!A:F,6,0),"비해당분야")</f>
        <v>비해당분야</v>
      </c>
      <c r="AA1370" s="3" t="str">
        <f>IF(R1370="C",SUMIF(B:B,B1370,Z:Z),"비해당분야")</f>
        <v>비해당분야</v>
      </c>
      <c r="AB1370" s="3" t="str">
        <f>IF(R1370="C",SUM(Y1370,AA1370),"비해당분야")</f>
        <v>비해당분야</v>
      </c>
      <c r="AC1370" s="3">
        <f>IF(R1370="C",AB1370,X1370)</f>
        <v>4</v>
      </c>
      <c r="AD1370" s="3">
        <f>VLOOKUP(K1370,'[1]자격증 backdata'!A:D,4,0)</f>
        <v>0</v>
      </c>
      <c r="AE1370" s="3">
        <f>IF(_xlfn.MAXIFS(AD:AD,B:B,B1370)&gt;10,10,_xlfn.MAXIFS(AD:AD,B:B,B1370))</f>
        <v>5</v>
      </c>
      <c r="AG1370" s="2" t="str">
        <f>VLOOKUP(K1370,'[1]자격증 backdata'!A:C,3,0)</f>
        <v>M</v>
      </c>
      <c r="AH1370" s="2">
        <f>COUNTIFS($B:$B,$B1370,$AG:$AG,AH$1)</f>
        <v>0</v>
      </c>
      <c r="AI1370" s="2">
        <f>COUNTIFS($B:$B,$B1370,$AG:$AG,AI$1)</f>
        <v>0</v>
      </c>
      <c r="AJ1370" s="2">
        <f>COUNTIFS($B:$B,$B1370,$AG:$AG,AJ$1)</f>
        <v>0</v>
      </c>
      <c r="AK1370" s="2">
        <f>COUNTIFS($B:$B,$B1370,$AG:$AG,AK$1)</f>
        <v>0</v>
      </c>
      <c r="AL1370" s="2">
        <f>COUNTIFS($B:$B,$B1370,$AG:$AG,AL$1)</f>
        <v>0</v>
      </c>
      <c r="AM1370" s="2">
        <f>COUNTIFS($B:$B,$B1370,$AG:$AG,AM$1)</f>
        <v>0</v>
      </c>
      <c r="AN1370" s="2">
        <f>COUNTIFS($B:$B,$B1370,$AG:$AG,AN$1)</f>
        <v>0</v>
      </c>
      <c r="AO1370" s="2">
        <f>COUNTIFS($B:$B,$B1370,$AG:$AG,AO$1)</f>
        <v>0</v>
      </c>
      <c r="AP1370" s="2">
        <f>COUNTIFS($B:$B,$B1370,$AG:$AG,AP$1)</f>
        <v>0</v>
      </c>
      <c r="AQ1370" s="2">
        <f>COUNTIFS($B:$B,$B1370,$AG:$AG,AQ$1)</f>
        <v>0</v>
      </c>
      <c r="AR1370" s="2">
        <f>COUNTIFS($B:$B,$B1370,$AG:$AG,AR$1)</f>
        <v>0</v>
      </c>
      <c r="AS1370" s="2">
        <f>COUNTIFS($B:$B,$B1370,$AG:$AG,AS$1)</f>
        <v>0</v>
      </c>
      <c r="AT1370" s="2">
        <f>COUNTIFS($B:$B,$B1370,$AG:$AG,AT$1)</f>
        <v>1</v>
      </c>
      <c r="AU1370" s="2">
        <f>COUNTIFS($B:$B,$B1370,$AG:$AG,AU$1)</f>
        <v>0</v>
      </c>
    </row>
    <row r="1371" spans="1:47" ht="15" customHeight="1" x14ac:dyDescent="0.35">
      <c r="A1371" s="4">
        <f>IF(B1370=B1371,A1370,A1370+1)</f>
        <v>469</v>
      </c>
      <c r="B1371" s="4" t="s">
        <v>3889</v>
      </c>
      <c r="C1371" s="4" t="s">
        <v>3888</v>
      </c>
      <c r="D1371" s="4" t="s">
        <v>3044</v>
      </c>
      <c r="E1371" s="4" t="s">
        <v>3043</v>
      </c>
      <c r="F1371" s="4" t="s">
        <v>7</v>
      </c>
      <c r="G1371" s="4" t="s">
        <v>8</v>
      </c>
      <c r="H1371" s="4" t="s">
        <v>7</v>
      </c>
      <c r="I1371" s="4">
        <v>1</v>
      </c>
      <c r="J1371" s="4" t="s">
        <v>69</v>
      </c>
      <c r="K1371" s="4" t="s">
        <v>3065</v>
      </c>
      <c r="L1371" s="4" t="s">
        <v>36</v>
      </c>
      <c r="M1371" s="4" t="s">
        <v>3890</v>
      </c>
      <c r="N1371" s="4" t="s">
        <v>690</v>
      </c>
      <c r="P1371" s="4" t="s">
        <v>669</v>
      </c>
      <c r="Q1371" s="4" t="s">
        <v>1475</v>
      </c>
      <c r="R1371" s="4" t="s">
        <v>2434</v>
      </c>
      <c r="S1371" s="5" t="str">
        <f>IF(P1371="심사불필요","-",VLOOKUP(K1371,'[1]자격증 backdata'!A:G,7,0))</f>
        <v>-</v>
      </c>
      <c r="T1371" s="5" t="str">
        <f>IF(S1371="-","-",IF(COUNTIFS(B:B,B1371,S:S,"필수")&gt;0,"자격요건충족","확인필요"))</f>
        <v>-</v>
      </c>
      <c r="U1371" s="5"/>
      <c r="W1371" s="5">
        <f>IF(Q1371="4급","심사불필요",VLOOKUP(K1371,'[1]자격증 backdata'!A:B,2,0))</f>
        <v>0</v>
      </c>
      <c r="X1371" s="4">
        <f>IF(R1371="A", MIN(20, SUMIFS(W:W, B:B, B1371, R:R, "A")),IF(R1371="B", MIN(30, SUMIFS(W:W, B:B, B1371, R:R, "B")),"비해당분야"))</f>
        <v>4</v>
      </c>
      <c r="Y1371" s="4" t="str">
        <f>IF(R1371="C",MIN(30,IF(COUNTIFS(B:B,B1371,W:W,"가1")=1,25,IF(COUNTIFS(B:B,B1371,W:W,"가1")&gt;=2,30,0))+IF(COUNTIFS(B:B,B1371,W:W,"나1")&gt;=4,30,IF(COUNTIFS(B:B,B1371,W:W,"나1")=3,26,IF(COUNTIFS(B:B,B1371,W:W,"나1")=2,22,IF(COUNTIFS(B:B,B1371,W:W,"나1")=1,18,0)))))+MIN(30,IF(COUNTIFS(B:B,B1371,W:W,"가2")=1,25,IF(COUNTIFS(B:B,B1371,W:W,"가2")&gt;=2,30,0))+IF(COUNTIFS(B:B,B1371,W:W,"나2")=3,30,IF(COUNTIFS(B:B,B1371,W:W,"나2")=2,25,IF(COUNTIFS(B:B,B1371,W:W,"나2")=1,20,0)))),"비해당분야")</f>
        <v>비해당분야</v>
      </c>
      <c r="Z1371" s="4" t="str">
        <f>IF(R1371="C",VLOOKUP(K1371,'[1]자격증 backdata'!A:F,6,0),"비해당분야")</f>
        <v>비해당분야</v>
      </c>
      <c r="AA1371" s="4" t="str">
        <f>IF(R1371="C",SUMIF(B:B,B1371,Z:Z),"비해당분야")</f>
        <v>비해당분야</v>
      </c>
      <c r="AB1371" s="4" t="str">
        <f>IF(R1371="C",SUM(Y1371,AA1371),"비해당분야")</f>
        <v>비해당분야</v>
      </c>
      <c r="AC1371" s="4">
        <f>IF(R1371="C",AB1371,X1371)</f>
        <v>4</v>
      </c>
      <c r="AD1371" s="4">
        <f>VLOOKUP(K1371,'[1]자격증 backdata'!A:D,4,0)</f>
        <v>5</v>
      </c>
      <c r="AE1371" s="4">
        <f>IF(_xlfn.MAXIFS(AD:AD,B:B,B1371)&gt;10,10,_xlfn.MAXIFS(AD:AD,B:B,B1371))</f>
        <v>5</v>
      </c>
      <c r="AG1371" s="5">
        <f>VLOOKUP(K1371,'[1]자격증 backdata'!A:C,3,0)</f>
        <v>0</v>
      </c>
      <c r="AH1371" s="5">
        <f>COUNTIFS($B:$B,$B1371,$AG:$AG,AH$1)</f>
        <v>0</v>
      </c>
      <c r="AI1371" s="5">
        <f>COUNTIFS($B:$B,$B1371,$AG:$AG,AI$1)</f>
        <v>0</v>
      </c>
      <c r="AJ1371" s="5">
        <f>COUNTIFS($B:$B,$B1371,$AG:$AG,AJ$1)</f>
        <v>0</v>
      </c>
      <c r="AK1371" s="5">
        <f>COUNTIFS($B:$B,$B1371,$AG:$AG,AK$1)</f>
        <v>0</v>
      </c>
      <c r="AL1371" s="5">
        <f>COUNTIFS($B:$B,$B1371,$AG:$AG,AL$1)</f>
        <v>0</v>
      </c>
      <c r="AM1371" s="5">
        <f>COUNTIFS($B:$B,$B1371,$AG:$AG,AM$1)</f>
        <v>0</v>
      </c>
      <c r="AN1371" s="5">
        <f>COUNTIFS($B:$B,$B1371,$AG:$AG,AN$1)</f>
        <v>0</v>
      </c>
      <c r="AO1371" s="5">
        <f>COUNTIFS($B:$B,$B1371,$AG:$AG,AO$1)</f>
        <v>0</v>
      </c>
      <c r="AP1371" s="5">
        <f>COUNTIFS($B:$B,$B1371,$AG:$AG,AP$1)</f>
        <v>0</v>
      </c>
      <c r="AQ1371" s="5">
        <f>COUNTIFS($B:$B,$B1371,$AG:$AG,AQ$1)</f>
        <v>0</v>
      </c>
      <c r="AR1371" s="5">
        <f>COUNTIFS($B:$B,$B1371,$AG:$AG,AR$1)</f>
        <v>0</v>
      </c>
      <c r="AS1371" s="5">
        <f>COUNTIFS($B:$B,$B1371,$AG:$AG,AS$1)</f>
        <v>0</v>
      </c>
      <c r="AT1371" s="5">
        <f>COUNTIFS($B:$B,$B1371,$AG:$AG,AT$1)</f>
        <v>1</v>
      </c>
      <c r="AU1371" s="5">
        <f>COUNTIFS($B:$B,$B1371,$AG:$AG,AU$1)</f>
        <v>0</v>
      </c>
    </row>
    <row r="1372" spans="1:47" ht="15" customHeight="1" x14ac:dyDescent="0.35">
      <c r="A1372" s="6">
        <f>IF(B1371=B1372,A1371,A1371+1)</f>
        <v>469</v>
      </c>
      <c r="B1372" s="6" t="s">
        <v>3889</v>
      </c>
      <c r="C1372" s="6" t="s">
        <v>3888</v>
      </c>
      <c r="D1372" s="6" t="s">
        <v>3044</v>
      </c>
      <c r="E1372" s="6" t="s">
        <v>3043</v>
      </c>
      <c r="F1372" s="4" t="s">
        <v>7</v>
      </c>
      <c r="G1372" s="4" t="s">
        <v>8</v>
      </c>
      <c r="H1372" s="4" t="s">
        <v>7</v>
      </c>
      <c r="I1372" s="4">
        <v>2</v>
      </c>
      <c r="J1372" s="4" t="s">
        <v>106</v>
      </c>
      <c r="K1372" s="4" t="s">
        <v>3057</v>
      </c>
      <c r="L1372" s="4" t="s">
        <v>55</v>
      </c>
      <c r="M1372" s="4" t="s">
        <v>3887</v>
      </c>
      <c r="N1372" s="4" t="s">
        <v>3886</v>
      </c>
      <c r="P1372" s="4" t="s">
        <v>669</v>
      </c>
      <c r="Q1372" s="4" t="s">
        <v>1475</v>
      </c>
      <c r="R1372" s="4" t="s">
        <v>2434</v>
      </c>
      <c r="S1372" s="5" t="str">
        <f>IF(P1372="심사불필요","-",VLOOKUP(K1372,'[1]자격증 backdata'!A:G,7,0))</f>
        <v>-</v>
      </c>
      <c r="T1372" s="5" t="str">
        <f>IF(S1372="-","-",IF(COUNTIFS(B:B,B1372,S:S,"필수")&gt;0,"자격요건충족","확인필요"))</f>
        <v>-</v>
      </c>
      <c r="U1372" s="5"/>
      <c r="W1372" s="5">
        <f>IF(Q1372="4급","심사불필요",VLOOKUP(K1372,'[1]자격증 backdata'!A:B,2,0))</f>
        <v>4</v>
      </c>
      <c r="X1372" s="4">
        <f>IF(R1372="A", MIN(20, SUMIFS(W:W, B:B, B1372, R:R, "A")),IF(R1372="B", MIN(30, SUMIFS(W:W, B:B, B1372, R:R, "B")),"비해당분야"))</f>
        <v>4</v>
      </c>
      <c r="Y1372" s="4" t="str">
        <f>IF(R1372="C",MIN(30,IF(COUNTIFS(B:B,B1372,W:W,"가1")=1,25,IF(COUNTIFS(B:B,B1372,W:W,"가1")&gt;=2,30,0))+IF(COUNTIFS(B:B,B1372,W:W,"나1")&gt;=4,30,IF(COUNTIFS(B:B,B1372,W:W,"나1")=3,26,IF(COUNTIFS(B:B,B1372,W:W,"나1")=2,22,IF(COUNTIFS(B:B,B1372,W:W,"나1")=1,18,0)))))+MIN(30,IF(COUNTIFS(B:B,B1372,W:W,"가2")=1,25,IF(COUNTIFS(B:B,B1372,W:W,"가2")&gt;=2,30,0))+IF(COUNTIFS(B:B,B1372,W:W,"나2")=3,30,IF(COUNTIFS(B:B,B1372,W:W,"나2")=2,25,IF(COUNTIFS(B:B,B1372,W:W,"나2")=1,20,0)))),"비해당분야")</f>
        <v>비해당분야</v>
      </c>
      <c r="Z1372" s="4" t="str">
        <f>IF(R1372="C",VLOOKUP(K1372,'[1]자격증 backdata'!A:F,6,0),"비해당분야")</f>
        <v>비해당분야</v>
      </c>
      <c r="AA1372" s="4" t="str">
        <f>IF(R1372="C",SUMIF(B:B,B1372,Z:Z),"비해당분야")</f>
        <v>비해당분야</v>
      </c>
      <c r="AB1372" s="4" t="str">
        <f>IF(R1372="C",SUM(Y1372,AA1372),"비해당분야")</f>
        <v>비해당분야</v>
      </c>
      <c r="AC1372" s="4">
        <f>IF(R1372="C",AB1372,X1372)</f>
        <v>4</v>
      </c>
      <c r="AD1372" s="4">
        <f>VLOOKUP(K1372,'[1]자격증 backdata'!A:D,4,0)</f>
        <v>0</v>
      </c>
      <c r="AE1372" s="4">
        <f>IF(_xlfn.MAXIFS(AD:AD,B:B,B1372)&gt;10,10,_xlfn.MAXIFS(AD:AD,B:B,B1372))</f>
        <v>5</v>
      </c>
      <c r="AG1372" s="5" t="str">
        <f>VLOOKUP(K1372,'[1]자격증 backdata'!A:C,3,0)</f>
        <v>M</v>
      </c>
      <c r="AH1372" s="5">
        <f>COUNTIFS($B:$B,$B1372,$AG:$AG,AH$1)</f>
        <v>0</v>
      </c>
      <c r="AI1372" s="5">
        <f>COUNTIFS($B:$B,$B1372,$AG:$AG,AI$1)</f>
        <v>0</v>
      </c>
      <c r="AJ1372" s="5">
        <f>COUNTIFS($B:$B,$B1372,$AG:$AG,AJ$1)</f>
        <v>0</v>
      </c>
      <c r="AK1372" s="5">
        <f>COUNTIFS($B:$B,$B1372,$AG:$AG,AK$1)</f>
        <v>0</v>
      </c>
      <c r="AL1372" s="5">
        <f>COUNTIFS($B:$B,$B1372,$AG:$AG,AL$1)</f>
        <v>0</v>
      </c>
      <c r="AM1372" s="5">
        <f>COUNTIFS($B:$B,$B1372,$AG:$AG,AM$1)</f>
        <v>0</v>
      </c>
      <c r="AN1372" s="5">
        <f>COUNTIFS($B:$B,$B1372,$AG:$AG,AN$1)</f>
        <v>0</v>
      </c>
      <c r="AO1372" s="5">
        <f>COUNTIFS($B:$B,$B1372,$AG:$AG,AO$1)</f>
        <v>0</v>
      </c>
      <c r="AP1372" s="5">
        <f>COUNTIFS($B:$B,$B1372,$AG:$AG,AP$1)</f>
        <v>0</v>
      </c>
      <c r="AQ1372" s="5">
        <f>COUNTIFS($B:$B,$B1372,$AG:$AG,AQ$1)</f>
        <v>0</v>
      </c>
      <c r="AR1372" s="5">
        <f>COUNTIFS($B:$B,$B1372,$AG:$AG,AR$1)</f>
        <v>0</v>
      </c>
      <c r="AS1372" s="5">
        <f>COUNTIFS($B:$B,$B1372,$AG:$AG,AS$1)</f>
        <v>0</v>
      </c>
      <c r="AT1372" s="5">
        <f>COUNTIFS($B:$B,$B1372,$AG:$AG,AT$1)</f>
        <v>1</v>
      </c>
      <c r="AU1372" s="5">
        <f>COUNTIFS($B:$B,$B1372,$AG:$AG,AU$1)</f>
        <v>0</v>
      </c>
    </row>
    <row r="1373" spans="1:47" ht="15" customHeight="1" x14ac:dyDescent="0.35">
      <c r="A1373" s="3">
        <f>IF(B1372=B1373,A1372,A1372+1)</f>
        <v>470</v>
      </c>
      <c r="B1373" s="3" t="s">
        <v>3881</v>
      </c>
      <c r="C1373" s="3" t="s">
        <v>3880</v>
      </c>
      <c r="D1373" s="3" t="s">
        <v>3044</v>
      </c>
      <c r="E1373" s="3" t="s">
        <v>3043</v>
      </c>
      <c r="F1373" s="4" t="s">
        <v>7</v>
      </c>
      <c r="G1373" s="4" t="s">
        <v>8</v>
      </c>
      <c r="H1373" s="4" t="s">
        <v>7</v>
      </c>
      <c r="I1373" s="3">
        <v>1</v>
      </c>
      <c r="J1373" s="3" t="s">
        <v>69</v>
      </c>
      <c r="K1373" s="3" t="s">
        <v>3065</v>
      </c>
      <c r="L1373" s="3" t="s">
        <v>36</v>
      </c>
      <c r="M1373" s="3" t="s">
        <v>3885</v>
      </c>
      <c r="N1373" s="3" t="s">
        <v>3884</v>
      </c>
      <c r="P1373" s="3" t="s">
        <v>669</v>
      </c>
      <c r="Q1373" s="3" t="s">
        <v>1475</v>
      </c>
      <c r="R1373" s="3" t="s">
        <v>2434</v>
      </c>
      <c r="S1373" s="2" t="str">
        <f>IF(P1373="심사불필요","-",VLOOKUP(K1373,'[1]자격증 backdata'!A:G,7,0))</f>
        <v>-</v>
      </c>
      <c r="T1373" s="2" t="str">
        <f>IF(S1373="-","-",IF(COUNTIFS(B:B,B1373,S:S,"필수")&gt;0,"자격요건충족","확인필요"))</f>
        <v>-</v>
      </c>
      <c r="U1373" s="2"/>
      <c r="W1373" s="2">
        <f>IF(Q1373="4급","심사불필요",VLOOKUP(K1373,'[1]자격증 backdata'!A:B,2,0))</f>
        <v>0</v>
      </c>
      <c r="X1373" s="3">
        <f>IF(R1373="A", MIN(20, SUMIFS(W:W, B:B, B1373, R:R, "A")),IF(R1373="B", MIN(30, SUMIFS(W:W, B:B, B1373, R:R, "B")),"비해당분야"))</f>
        <v>4</v>
      </c>
      <c r="Y1373" s="3" t="str">
        <f>IF(R1373="C",MIN(30,IF(COUNTIFS(B:B,B1373,W:W,"가1")=1,25,IF(COUNTIFS(B:B,B1373,W:W,"가1")&gt;=2,30,0))+IF(COUNTIFS(B:B,B1373,W:W,"나1")&gt;=4,30,IF(COUNTIFS(B:B,B1373,W:W,"나1")=3,26,IF(COUNTIFS(B:B,B1373,W:W,"나1")=2,22,IF(COUNTIFS(B:B,B1373,W:W,"나1")=1,18,0)))))+MIN(30,IF(COUNTIFS(B:B,B1373,W:W,"가2")=1,25,IF(COUNTIFS(B:B,B1373,W:W,"가2")&gt;=2,30,0))+IF(COUNTIFS(B:B,B1373,W:W,"나2")=3,30,IF(COUNTIFS(B:B,B1373,W:W,"나2")=2,25,IF(COUNTIFS(B:B,B1373,W:W,"나2")=1,20,0)))),"비해당분야")</f>
        <v>비해당분야</v>
      </c>
      <c r="Z1373" s="3" t="str">
        <f>IF(R1373="C",VLOOKUP(K1373,'[1]자격증 backdata'!A:F,6,0),"비해당분야")</f>
        <v>비해당분야</v>
      </c>
      <c r="AA1373" s="3" t="str">
        <f>IF(R1373="C",SUMIF(B:B,B1373,Z:Z),"비해당분야")</f>
        <v>비해당분야</v>
      </c>
      <c r="AB1373" s="3" t="str">
        <f>IF(R1373="C",SUM(Y1373,AA1373),"비해당분야")</f>
        <v>비해당분야</v>
      </c>
      <c r="AC1373" s="3">
        <f>IF(R1373="C",AB1373,X1373)</f>
        <v>4</v>
      </c>
      <c r="AD1373" s="3">
        <f>VLOOKUP(K1373,'[1]자격증 backdata'!A:D,4,0)</f>
        <v>5</v>
      </c>
      <c r="AE1373" s="3">
        <f>IF(_xlfn.MAXIFS(AD:AD,B:B,B1373)&gt;10,10,_xlfn.MAXIFS(AD:AD,B:B,B1373))</f>
        <v>5</v>
      </c>
      <c r="AG1373" s="2">
        <f>VLOOKUP(K1373,'[1]자격증 backdata'!A:C,3,0)</f>
        <v>0</v>
      </c>
      <c r="AH1373" s="2">
        <f>COUNTIFS($B:$B,$B1373,$AG:$AG,AH$1)</f>
        <v>0</v>
      </c>
      <c r="AI1373" s="2">
        <f>COUNTIFS($B:$B,$B1373,$AG:$AG,AI$1)</f>
        <v>0</v>
      </c>
      <c r="AJ1373" s="2">
        <f>COUNTIFS($B:$B,$B1373,$AG:$AG,AJ$1)</f>
        <v>0</v>
      </c>
      <c r="AK1373" s="2">
        <f>COUNTIFS($B:$B,$B1373,$AG:$AG,AK$1)</f>
        <v>0</v>
      </c>
      <c r="AL1373" s="2">
        <f>COUNTIFS($B:$B,$B1373,$AG:$AG,AL$1)</f>
        <v>0</v>
      </c>
      <c r="AM1373" s="2">
        <f>COUNTIFS($B:$B,$B1373,$AG:$AG,AM$1)</f>
        <v>0</v>
      </c>
      <c r="AN1373" s="2">
        <f>COUNTIFS($B:$B,$B1373,$AG:$AG,AN$1)</f>
        <v>1</v>
      </c>
      <c r="AO1373" s="2">
        <f>COUNTIFS($B:$B,$B1373,$AG:$AG,AO$1)</f>
        <v>0</v>
      </c>
      <c r="AP1373" s="2">
        <f>COUNTIFS($B:$B,$B1373,$AG:$AG,AP$1)</f>
        <v>0</v>
      </c>
      <c r="AQ1373" s="2">
        <f>COUNTIFS($B:$B,$B1373,$AG:$AG,AQ$1)</f>
        <v>0</v>
      </c>
      <c r="AR1373" s="2">
        <f>COUNTIFS($B:$B,$B1373,$AG:$AG,AR$1)</f>
        <v>0</v>
      </c>
      <c r="AS1373" s="2">
        <f>COUNTIFS($B:$B,$B1373,$AG:$AG,AS$1)</f>
        <v>0</v>
      </c>
      <c r="AT1373" s="2">
        <f>COUNTIFS($B:$B,$B1373,$AG:$AG,AT$1)</f>
        <v>1</v>
      </c>
      <c r="AU1373" s="2">
        <f>COUNTIFS($B:$B,$B1373,$AG:$AG,AU$1)</f>
        <v>0</v>
      </c>
    </row>
    <row r="1374" spans="1:47" ht="15" customHeight="1" x14ac:dyDescent="0.35">
      <c r="A1374" s="7">
        <f>IF(B1373=B1374,A1373,A1373+1)</f>
        <v>470</v>
      </c>
      <c r="B1374" s="7" t="s">
        <v>3881</v>
      </c>
      <c r="C1374" s="7" t="s">
        <v>3880</v>
      </c>
      <c r="D1374" s="7" t="s">
        <v>3044</v>
      </c>
      <c r="E1374" s="7" t="s">
        <v>3043</v>
      </c>
      <c r="F1374" s="4" t="s">
        <v>7</v>
      </c>
      <c r="G1374" s="4" t="s">
        <v>8</v>
      </c>
      <c r="H1374" s="4" t="s">
        <v>7</v>
      </c>
      <c r="I1374" s="3">
        <v>2</v>
      </c>
      <c r="J1374" s="3" t="s">
        <v>57</v>
      </c>
      <c r="K1374" s="3" t="s">
        <v>3089</v>
      </c>
      <c r="L1374" s="3" t="s">
        <v>55</v>
      </c>
      <c r="M1374" s="3" t="s">
        <v>3883</v>
      </c>
      <c r="N1374" s="3" t="s">
        <v>3882</v>
      </c>
      <c r="P1374" s="3" t="s">
        <v>669</v>
      </c>
      <c r="Q1374" s="3" t="s">
        <v>1475</v>
      </c>
      <c r="R1374" s="3" t="s">
        <v>2434</v>
      </c>
      <c r="S1374" s="2" t="str">
        <f>IF(P1374="심사불필요","-",VLOOKUP(K1374,'[1]자격증 backdata'!A:G,7,0))</f>
        <v>-</v>
      </c>
      <c r="T1374" s="2" t="str">
        <f>IF(S1374="-","-",IF(COUNTIFS(B:B,B1374,S:S,"필수")&gt;0,"자격요건충족","확인필요"))</f>
        <v>-</v>
      </c>
      <c r="U1374" s="2"/>
      <c r="W1374" s="2">
        <f>IF(Q1374="4급","심사불필요",VLOOKUP(K1374,'[1]자격증 backdata'!A:B,2,0))</f>
        <v>2</v>
      </c>
      <c r="X1374" s="3">
        <f>IF(R1374="A", MIN(20, SUMIFS(W:W, B:B, B1374, R:R, "A")),IF(R1374="B", MIN(30, SUMIFS(W:W, B:B, B1374, R:R, "B")),"비해당분야"))</f>
        <v>4</v>
      </c>
      <c r="Y1374" s="3" t="str">
        <f>IF(R1374="C",MIN(30,IF(COUNTIFS(B:B,B1374,W:W,"가1")=1,25,IF(COUNTIFS(B:B,B1374,W:W,"가1")&gt;=2,30,0))+IF(COUNTIFS(B:B,B1374,W:W,"나1")&gt;=4,30,IF(COUNTIFS(B:B,B1374,W:W,"나1")=3,26,IF(COUNTIFS(B:B,B1374,W:W,"나1")=2,22,IF(COUNTIFS(B:B,B1374,W:W,"나1")=1,18,0)))))+MIN(30,IF(COUNTIFS(B:B,B1374,W:W,"가2")=1,25,IF(COUNTIFS(B:B,B1374,W:W,"가2")&gt;=2,30,0))+IF(COUNTIFS(B:B,B1374,W:W,"나2")=3,30,IF(COUNTIFS(B:B,B1374,W:W,"나2")=2,25,IF(COUNTIFS(B:B,B1374,W:W,"나2")=1,20,0)))),"비해당분야")</f>
        <v>비해당분야</v>
      </c>
      <c r="Z1374" s="3" t="str">
        <f>IF(R1374="C",VLOOKUP(K1374,'[1]자격증 backdata'!A:F,6,0),"비해당분야")</f>
        <v>비해당분야</v>
      </c>
      <c r="AA1374" s="3" t="str">
        <f>IF(R1374="C",SUMIF(B:B,B1374,Z:Z),"비해당분야")</f>
        <v>비해당분야</v>
      </c>
      <c r="AB1374" s="3" t="str">
        <f>IF(R1374="C",SUM(Y1374,AA1374),"비해당분야")</f>
        <v>비해당분야</v>
      </c>
      <c r="AC1374" s="3">
        <f>IF(R1374="C",AB1374,X1374)</f>
        <v>4</v>
      </c>
      <c r="AD1374" s="3">
        <f>VLOOKUP(K1374,'[1]자격증 backdata'!A:D,4,0)</f>
        <v>0</v>
      </c>
      <c r="AE1374" s="3">
        <f>IF(_xlfn.MAXIFS(AD:AD,B:B,B1374)&gt;10,10,_xlfn.MAXIFS(AD:AD,B:B,B1374))</f>
        <v>5</v>
      </c>
      <c r="AG1374" s="2" t="str">
        <f>VLOOKUP(K1374,'[1]자격증 backdata'!A:C,3,0)</f>
        <v>M</v>
      </c>
      <c r="AH1374" s="2">
        <f>COUNTIFS($B:$B,$B1374,$AG:$AG,AH$1)</f>
        <v>0</v>
      </c>
      <c r="AI1374" s="2">
        <f>COUNTIFS($B:$B,$B1374,$AG:$AG,AI$1)</f>
        <v>0</v>
      </c>
      <c r="AJ1374" s="2">
        <f>COUNTIFS($B:$B,$B1374,$AG:$AG,AJ$1)</f>
        <v>0</v>
      </c>
      <c r="AK1374" s="2">
        <f>COUNTIFS($B:$B,$B1374,$AG:$AG,AK$1)</f>
        <v>0</v>
      </c>
      <c r="AL1374" s="2">
        <f>COUNTIFS($B:$B,$B1374,$AG:$AG,AL$1)</f>
        <v>0</v>
      </c>
      <c r="AM1374" s="2">
        <f>COUNTIFS($B:$B,$B1374,$AG:$AG,AM$1)</f>
        <v>0</v>
      </c>
      <c r="AN1374" s="2">
        <f>COUNTIFS($B:$B,$B1374,$AG:$AG,AN$1)</f>
        <v>1</v>
      </c>
      <c r="AO1374" s="2">
        <f>COUNTIFS($B:$B,$B1374,$AG:$AG,AO$1)</f>
        <v>0</v>
      </c>
      <c r="AP1374" s="2">
        <f>COUNTIFS($B:$B,$B1374,$AG:$AG,AP$1)</f>
        <v>0</v>
      </c>
      <c r="AQ1374" s="2">
        <f>COUNTIFS($B:$B,$B1374,$AG:$AG,AQ$1)</f>
        <v>0</v>
      </c>
      <c r="AR1374" s="2">
        <f>COUNTIFS($B:$B,$B1374,$AG:$AG,AR$1)</f>
        <v>0</v>
      </c>
      <c r="AS1374" s="2">
        <f>COUNTIFS($B:$B,$B1374,$AG:$AG,AS$1)</f>
        <v>0</v>
      </c>
      <c r="AT1374" s="2">
        <f>COUNTIFS($B:$B,$B1374,$AG:$AG,AT$1)</f>
        <v>1</v>
      </c>
      <c r="AU1374" s="2">
        <f>COUNTIFS($B:$B,$B1374,$AG:$AG,AU$1)</f>
        <v>0</v>
      </c>
    </row>
    <row r="1375" spans="1:47" ht="15" customHeight="1" x14ac:dyDescent="0.35">
      <c r="A1375" s="7">
        <f>IF(B1374=B1375,A1374,A1374+1)</f>
        <v>470</v>
      </c>
      <c r="B1375" s="7" t="s">
        <v>3881</v>
      </c>
      <c r="C1375" s="7" t="s">
        <v>3880</v>
      </c>
      <c r="D1375" s="7" t="s">
        <v>3044</v>
      </c>
      <c r="E1375" s="7" t="s">
        <v>3043</v>
      </c>
      <c r="F1375" s="4" t="s">
        <v>7</v>
      </c>
      <c r="G1375" s="4" t="s">
        <v>8</v>
      </c>
      <c r="H1375" s="4" t="s">
        <v>7</v>
      </c>
      <c r="I1375" s="3">
        <v>3</v>
      </c>
      <c r="J1375" s="3" t="s">
        <v>411</v>
      </c>
      <c r="K1375" s="3" t="s">
        <v>3042</v>
      </c>
      <c r="L1375" s="3" t="s">
        <v>55</v>
      </c>
      <c r="M1375" s="3" t="s">
        <v>3879</v>
      </c>
      <c r="N1375" s="3" t="s">
        <v>3878</v>
      </c>
      <c r="P1375" s="3" t="s">
        <v>669</v>
      </c>
      <c r="Q1375" s="3" t="s">
        <v>1475</v>
      </c>
      <c r="R1375" s="3" t="s">
        <v>2434</v>
      </c>
      <c r="S1375" s="2" t="str">
        <f>IF(P1375="심사불필요","-",VLOOKUP(K1375,'[1]자격증 backdata'!A:G,7,0))</f>
        <v>-</v>
      </c>
      <c r="T1375" s="2" t="str">
        <f>IF(S1375="-","-",IF(COUNTIFS(B:B,B1375,S:S,"필수")&gt;0,"자격요건충족","확인필요"))</f>
        <v>-</v>
      </c>
      <c r="U1375" s="2"/>
      <c r="W1375" s="2">
        <f>IF(Q1375="4급","심사불필요",VLOOKUP(K1375,'[1]자격증 backdata'!A:B,2,0))</f>
        <v>2</v>
      </c>
      <c r="X1375" s="3">
        <f>IF(R1375="A", MIN(20, SUMIFS(W:W, B:B, B1375, R:R, "A")),IF(R1375="B", MIN(30, SUMIFS(W:W, B:B, B1375, R:R, "B")),"비해당분야"))</f>
        <v>4</v>
      </c>
      <c r="Y1375" s="3" t="str">
        <f>IF(R1375="C",MIN(30,IF(COUNTIFS(B:B,B1375,W:W,"가1")=1,25,IF(COUNTIFS(B:B,B1375,W:W,"가1")&gt;=2,30,0))+IF(COUNTIFS(B:B,B1375,W:W,"나1")&gt;=4,30,IF(COUNTIFS(B:B,B1375,W:W,"나1")=3,26,IF(COUNTIFS(B:B,B1375,W:W,"나1")=2,22,IF(COUNTIFS(B:B,B1375,W:W,"나1")=1,18,0)))))+MIN(30,IF(COUNTIFS(B:B,B1375,W:W,"가2")=1,25,IF(COUNTIFS(B:B,B1375,W:W,"가2")&gt;=2,30,0))+IF(COUNTIFS(B:B,B1375,W:W,"나2")=3,30,IF(COUNTIFS(B:B,B1375,W:W,"나2")=2,25,IF(COUNTIFS(B:B,B1375,W:W,"나2")=1,20,0)))),"비해당분야")</f>
        <v>비해당분야</v>
      </c>
      <c r="Z1375" s="3" t="str">
        <f>IF(R1375="C",VLOOKUP(K1375,'[1]자격증 backdata'!A:F,6,0),"비해당분야")</f>
        <v>비해당분야</v>
      </c>
      <c r="AA1375" s="3" t="str">
        <f>IF(R1375="C",SUMIF(B:B,B1375,Z:Z),"비해당분야")</f>
        <v>비해당분야</v>
      </c>
      <c r="AB1375" s="3" t="str">
        <f>IF(R1375="C",SUM(Y1375,AA1375),"비해당분야")</f>
        <v>비해당분야</v>
      </c>
      <c r="AC1375" s="3">
        <f>IF(R1375="C",AB1375,X1375)</f>
        <v>4</v>
      </c>
      <c r="AD1375" s="3">
        <f>VLOOKUP(K1375,'[1]자격증 backdata'!A:D,4,0)</f>
        <v>0</v>
      </c>
      <c r="AE1375" s="3">
        <f>IF(_xlfn.MAXIFS(AD:AD,B:B,B1375)&gt;10,10,_xlfn.MAXIFS(AD:AD,B:B,B1375))</f>
        <v>5</v>
      </c>
      <c r="AG1375" s="2" t="str">
        <f>VLOOKUP(K1375,'[1]자격증 backdata'!A:C,3,0)</f>
        <v>G</v>
      </c>
      <c r="AH1375" s="2">
        <f>COUNTIFS($B:$B,$B1375,$AG:$AG,AH$1)</f>
        <v>0</v>
      </c>
      <c r="AI1375" s="2">
        <f>COUNTIFS($B:$B,$B1375,$AG:$AG,AI$1)</f>
        <v>0</v>
      </c>
      <c r="AJ1375" s="2">
        <f>COUNTIFS($B:$B,$B1375,$AG:$AG,AJ$1)</f>
        <v>0</v>
      </c>
      <c r="AK1375" s="2">
        <f>COUNTIFS($B:$B,$B1375,$AG:$AG,AK$1)</f>
        <v>0</v>
      </c>
      <c r="AL1375" s="2">
        <f>COUNTIFS($B:$B,$B1375,$AG:$AG,AL$1)</f>
        <v>0</v>
      </c>
      <c r="AM1375" s="2">
        <f>COUNTIFS($B:$B,$B1375,$AG:$AG,AM$1)</f>
        <v>0</v>
      </c>
      <c r="AN1375" s="2">
        <f>COUNTIFS($B:$B,$B1375,$AG:$AG,AN$1)</f>
        <v>1</v>
      </c>
      <c r="AO1375" s="2">
        <f>COUNTIFS($B:$B,$B1375,$AG:$AG,AO$1)</f>
        <v>0</v>
      </c>
      <c r="AP1375" s="2">
        <f>COUNTIFS($B:$B,$B1375,$AG:$AG,AP$1)</f>
        <v>0</v>
      </c>
      <c r="AQ1375" s="2">
        <f>COUNTIFS($B:$B,$B1375,$AG:$AG,AQ$1)</f>
        <v>0</v>
      </c>
      <c r="AR1375" s="2">
        <f>COUNTIFS($B:$B,$B1375,$AG:$AG,AR$1)</f>
        <v>0</v>
      </c>
      <c r="AS1375" s="2">
        <f>COUNTIFS($B:$B,$B1375,$AG:$AG,AS$1)</f>
        <v>0</v>
      </c>
      <c r="AT1375" s="2">
        <f>COUNTIFS($B:$B,$B1375,$AG:$AG,AT$1)</f>
        <v>1</v>
      </c>
      <c r="AU1375" s="2">
        <f>COUNTIFS($B:$B,$B1375,$AG:$AG,AU$1)</f>
        <v>0</v>
      </c>
    </row>
    <row r="1376" spans="1:47" ht="15" customHeight="1" x14ac:dyDescent="0.35">
      <c r="A1376" s="4">
        <f>IF(B1375=B1376,A1375,A1375+1)</f>
        <v>471</v>
      </c>
      <c r="B1376" s="4" t="s">
        <v>3876</v>
      </c>
      <c r="C1376" s="4" t="s">
        <v>3875</v>
      </c>
      <c r="D1376" s="4" t="s">
        <v>3044</v>
      </c>
      <c r="E1376" s="4" t="s">
        <v>3043</v>
      </c>
      <c r="F1376" s="4" t="s">
        <v>7</v>
      </c>
      <c r="G1376" s="4" t="s">
        <v>8</v>
      </c>
      <c r="H1376" s="4" t="s">
        <v>7</v>
      </c>
      <c r="I1376" s="4">
        <v>1</v>
      </c>
      <c r="J1376" s="4" t="s">
        <v>69</v>
      </c>
      <c r="K1376" s="4" t="s">
        <v>3065</v>
      </c>
      <c r="L1376" s="4" t="s">
        <v>36</v>
      </c>
      <c r="M1376" s="4" t="s">
        <v>3877</v>
      </c>
      <c r="N1376" s="4" t="s">
        <v>1327</v>
      </c>
      <c r="P1376" s="4" t="s">
        <v>669</v>
      </c>
      <c r="Q1376" s="4" t="s">
        <v>1475</v>
      </c>
      <c r="R1376" s="4" t="s">
        <v>2434</v>
      </c>
      <c r="S1376" s="5" t="str">
        <f>IF(P1376="심사불필요","-",VLOOKUP(K1376,'[1]자격증 backdata'!A:G,7,0))</f>
        <v>-</v>
      </c>
      <c r="T1376" s="5" t="str">
        <f>IF(S1376="-","-",IF(COUNTIFS(B:B,B1376,S:S,"필수")&gt;0,"자격요건충족","확인필요"))</f>
        <v>-</v>
      </c>
      <c r="U1376" s="5"/>
      <c r="W1376" s="5">
        <f>IF(Q1376="4급","심사불필요",VLOOKUP(K1376,'[1]자격증 backdata'!A:B,2,0))</f>
        <v>0</v>
      </c>
      <c r="X1376" s="4">
        <f>IF(R1376="A", MIN(20, SUMIFS(W:W, B:B, B1376, R:R, "A")),IF(R1376="B", MIN(30, SUMIFS(W:W, B:B, B1376, R:R, "B")),"비해당분야"))</f>
        <v>4</v>
      </c>
      <c r="Y1376" s="4" t="str">
        <f>IF(R1376="C",MIN(30,IF(COUNTIFS(B:B,B1376,W:W,"가1")=1,25,IF(COUNTIFS(B:B,B1376,W:W,"가1")&gt;=2,30,0))+IF(COUNTIFS(B:B,B1376,W:W,"나1")&gt;=4,30,IF(COUNTIFS(B:B,B1376,W:W,"나1")=3,26,IF(COUNTIFS(B:B,B1376,W:W,"나1")=2,22,IF(COUNTIFS(B:B,B1376,W:W,"나1")=1,18,0)))))+MIN(30,IF(COUNTIFS(B:B,B1376,W:W,"가2")=1,25,IF(COUNTIFS(B:B,B1376,W:W,"가2")&gt;=2,30,0))+IF(COUNTIFS(B:B,B1376,W:W,"나2")=3,30,IF(COUNTIFS(B:B,B1376,W:W,"나2")=2,25,IF(COUNTIFS(B:B,B1376,W:W,"나2")=1,20,0)))),"비해당분야")</f>
        <v>비해당분야</v>
      </c>
      <c r="Z1376" s="4" t="str">
        <f>IF(R1376="C",VLOOKUP(K1376,'[1]자격증 backdata'!A:F,6,0),"비해당분야")</f>
        <v>비해당분야</v>
      </c>
      <c r="AA1376" s="4" t="str">
        <f>IF(R1376="C",SUMIF(B:B,B1376,Z:Z),"비해당분야")</f>
        <v>비해당분야</v>
      </c>
      <c r="AB1376" s="4" t="str">
        <f>IF(R1376="C",SUM(Y1376,AA1376),"비해당분야")</f>
        <v>비해당분야</v>
      </c>
      <c r="AC1376" s="4">
        <f>IF(R1376="C",AB1376,X1376)</f>
        <v>4</v>
      </c>
      <c r="AD1376" s="4">
        <f>VLOOKUP(K1376,'[1]자격증 backdata'!A:D,4,0)</f>
        <v>5</v>
      </c>
      <c r="AE1376" s="4">
        <f>IF(_xlfn.MAXIFS(AD:AD,B:B,B1376)&gt;10,10,_xlfn.MAXIFS(AD:AD,B:B,B1376))</f>
        <v>5</v>
      </c>
      <c r="AG1376" s="5">
        <f>VLOOKUP(K1376,'[1]자격증 backdata'!A:C,3,0)</f>
        <v>0</v>
      </c>
      <c r="AH1376" s="5">
        <f>COUNTIFS($B:$B,$B1376,$AG:$AG,AH$1)</f>
        <v>0</v>
      </c>
      <c r="AI1376" s="5">
        <f>COUNTIFS($B:$B,$B1376,$AG:$AG,AI$1)</f>
        <v>0</v>
      </c>
      <c r="AJ1376" s="5">
        <f>COUNTIFS($B:$B,$B1376,$AG:$AG,AJ$1)</f>
        <v>0</v>
      </c>
      <c r="AK1376" s="5">
        <f>COUNTIFS($B:$B,$B1376,$AG:$AG,AK$1)</f>
        <v>0</v>
      </c>
      <c r="AL1376" s="5">
        <f>COUNTIFS($B:$B,$B1376,$AG:$AG,AL$1)</f>
        <v>0</v>
      </c>
      <c r="AM1376" s="5">
        <f>COUNTIFS($B:$B,$B1376,$AG:$AG,AM$1)</f>
        <v>0</v>
      </c>
      <c r="AN1376" s="5">
        <f>COUNTIFS($B:$B,$B1376,$AG:$AG,AN$1)</f>
        <v>0</v>
      </c>
      <c r="AO1376" s="5">
        <f>COUNTIFS($B:$B,$B1376,$AG:$AG,AO$1)</f>
        <v>0</v>
      </c>
      <c r="AP1376" s="5">
        <f>COUNTIFS($B:$B,$B1376,$AG:$AG,AP$1)</f>
        <v>0</v>
      </c>
      <c r="AQ1376" s="5">
        <f>COUNTIFS($B:$B,$B1376,$AG:$AG,AQ$1)</f>
        <v>0</v>
      </c>
      <c r="AR1376" s="5">
        <f>COUNTIFS($B:$B,$B1376,$AG:$AG,AR$1)</f>
        <v>0</v>
      </c>
      <c r="AS1376" s="5">
        <f>COUNTIFS($B:$B,$B1376,$AG:$AG,AS$1)</f>
        <v>0</v>
      </c>
      <c r="AT1376" s="5">
        <f>COUNTIFS($B:$B,$B1376,$AG:$AG,AT$1)</f>
        <v>1</v>
      </c>
      <c r="AU1376" s="5">
        <f>COUNTIFS($B:$B,$B1376,$AG:$AG,AU$1)</f>
        <v>0</v>
      </c>
    </row>
    <row r="1377" spans="1:47" ht="15" customHeight="1" x14ac:dyDescent="0.35">
      <c r="A1377" s="6">
        <f>IF(B1376=B1377,A1376,A1376+1)</f>
        <v>471</v>
      </c>
      <c r="B1377" s="6" t="s">
        <v>3876</v>
      </c>
      <c r="C1377" s="6" t="s">
        <v>3875</v>
      </c>
      <c r="D1377" s="6" t="s">
        <v>3044</v>
      </c>
      <c r="E1377" s="6" t="s">
        <v>3043</v>
      </c>
      <c r="F1377" s="4" t="s">
        <v>7</v>
      </c>
      <c r="G1377" s="4" t="s">
        <v>8</v>
      </c>
      <c r="H1377" s="4" t="s">
        <v>7</v>
      </c>
      <c r="I1377" s="4">
        <v>2</v>
      </c>
      <c r="J1377" s="4" t="s">
        <v>106</v>
      </c>
      <c r="K1377" s="4" t="s">
        <v>3057</v>
      </c>
      <c r="L1377" s="4" t="s">
        <v>55</v>
      </c>
      <c r="M1377" s="4" t="s">
        <v>3874</v>
      </c>
      <c r="N1377" s="4" t="s">
        <v>3817</v>
      </c>
      <c r="P1377" s="4" t="s">
        <v>669</v>
      </c>
      <c r="Q1377" s="4" t="s">
        <v>1475</v>
      </c>
      <c r="R1377" s="4" t="s">
        <v>2434</v>
      </c>
      <c r="S1377" s="5" t="str">
        <f>IF(P1377="심사불필요","-",VLOOKUP(K1377,'[1]자격증 backdata'!A:G,7,0))</f>
        <v>-</v>
      </c>
      <c r="T1377" s="5" t="str">
        <f>IF(S1377="-","-",IF(COUNTIFS(B:B,B1377,S:S,"필수")&gt;0,"자격요건충족","확인필요"))</f>
        <v>-</v>
      </c>
      <c r="U1377" s="5"/>
      <c r="W1377" s="5">
        <f>IF(Q1377="4급","심사불필요",VLOOKUP(K1377,'[1]자격증 backdata'!A:B,2,0))</f>
        <v>4</v>
      </c>
      <c r="X1377" s="4">
        <f>IF(R1377="A", MIN(20, SUMIFS(W:W, B:B, B1377, R:R, "A")),IF(R1377="B", MIN(30, SUMIFS(W:W, B:B, B1377, R:R, "B")),"비해당분야"))</f>
        <v>4</v>
      </c>
      <c r="Y1377" s="4" t="str">
        <f>IF(R1377="C",MIN(30,IF(COUNTIFS(B:B,B1377,W:W,"가1")=1,25,IF(COUNTIFS(B:B,B1377,W:W,"가1")&gt;=2,30,0))+IF(COUNTIFS(B:B,B1377,W:W,"나1")&gt;=4,30,IF(COUNTIFS(B:B,B1377,W:W,"나1")=3,26,IF(COUNTIFS(B:B,B1377,W:W,"나1")=2,22,IF(COUNTIFS(B:B,B1377,W:W,"나1")=1,18,0)))))+MIN(30,IF(COUNTIFS(B:B,B1377,W:W,"가2")=1,25,IF(COUNTIFS(B:B,B1377,W:W,"가2")&gt;=2,30,0))+IF(COUNTIFS(B:B,B1377,W:W,"나2")=3,30,IF(COUNTIFS(B:B,B1377,W:W,"나2")=2,25,IF(COUNTIFS(B:B,B1377,W:W,"나2")=1,20,0)))),"비해당분야")</f>
        <v>비해당분야</v>
      </c>
      <c r="Z1377" s="4" t="str">
        <f>IF(R1377="C",VLOOKUP(K1377,'[1]자격증 backdata'!A:F,6,0),"비해당분야")</f>
        <v>비해당분야</v>
      </c>
      <c r="AA1377" s="4" t="str">
        <f>IF(R1377="C",SUMIF(B:B,B1377,Z:Z),"비해당분야")</f>
        <v>비해당분야</v>
      </c>
      <c r="AB1377" s="4" t="str">
        <f>IF(R1377="C",SUM(Y1377,AA1377),"비해당분야")</f>
        <v>비해당분야</v>
      </c>
      <c r="AC1377" s="4">
        <f>IF(R1377="C",AB1377,X1377)</f>
        <v>4</v>
      </c>
      <c r="AD1377" s="4">
        <f>VLOOKUP(K1377,'[1]자격증 backdata'!A:D,4,0)</f>
        <v>0</v>
      </c>
      <c r="AE1377" s="4">
        <f>IF(_xlfn.MAXIFS(AD:AD,B:B,B1377)&gt;10,10,_xlfn.MAXIFS(AD:AD,B:B,B1377))</f>
        <v>5</v>
      </c>
      <c r="AG1377" s="5" t="str">
        <f>VLOOKUP(K1377,'[1]자격증 backdata'!A:C,3,0)</f>
        <v>M</v>
      </c>
      <c r="AH1377" s="5">
        <f>COUNTIFS($B:$B,$B1377,$AG:$AG,AH$1)</f>
        <v>0</v>
      </c>
      <c r="AI1377" s="5">
        <f>COUNTIFS($B:$B,$B1377,$AG:$AG,AI$1)</f>
        <v>0</v>
      </c>
      <c r="AJ1377" s="5">
        <f>COUNTIFS($B:$B,$B1377,$AG:$AG,AJ$1)</f>
        <v>0</v>
      </c>
      <c r="AK1377" s="5">
        <f>COUNTIFS($B:$B,$B1377,$AG:$AG,AK$1)</f>
        <v>0</v>
      </c>
      <c r="AL1377" s="5">
        <f>COUNTIFS($B:$B,$B1377,$AG:$AG,AL$1)</f>
        <v>0</v>
      </c>
      <c r="AM1377" s="5">
        <f>COUNTIFS($B:$B,$B1377,$AG:$AG,AM$1)</f>
        <v>0</v>
      </c>
      <c r="AN1377" s="5">
        <f>COUNTIFS($B:$B,$B1377,$AG:$AG,AN$1)</f>
        <v>0</v>
      </c>
      <c r="AO1377" s="5">
        <f>COUNTIFS($B:$B,$B1377,$AG:$AG,AO$1)</f>
        <v>0</v>
      </c>
      <c r="AP1377" s="5">
        <f>COUNTIFS($B:$B,$B1377,$AG:$AG,AP$1)</f>
        <v>0</v>
      </c>
      <c r="AQ1377" s="5">
        <f>COUNTIFS($B:$B,$B1377,$AG:$AG,AQ$1)</f>
        <v>0</v>
      </c>
      <c r="AR1377" s="5">
        <f>COUNTIFS($B:$B,$B1377,$AG:$AG,AR$1)</f>
        <v>0</v>
      </c>
      <c r="AS1377" s="5">
        <f>COUNTIFS($B:$B,$B1377,$AG:$AG,AS$1)</f>
        <v>0</v>
      </c>
      <c r="AT1377" s="5">
        <f>COUNTIFS($B:$B,$B1377,$AG:$AG,AT$1)</f>
        <v>1</v>
      </c>
      <c r="AU1377" s="5">
        <f>COUNTIFS($B:$B,$B1377,$AG:$AG,AU$1)</f>
        <v>0</v>
      </c>
    </row>
    <row r="1378" spans="1:47" ht="15" customHeight="1" x14ac:dyDescent="0.35">
      <c r="A1378" s="3">
        <f>IF(B1377=B1378,A1377,A1377+1)</f>
        <v>472</v>
      </c>
      <c r="B1378" s="3" t="s">
        <v>3871</v>
      </c>
      <c r="C1378" s="3" t="s">
        <v>3870</v>
      </c>
      <c r="D1378" s="3" t="s">
        <v>3044</v>
      </c>
      <c r="E1378" s="3" t="s">
        <v>3043</v>
      </c>
      <c r="F1378" s="4" t="s">
        <v>7</v>
      </c>
      <c r="G1378" s="4" t="s">
        <v>8</v>
      </c>
      <c r="H1378" s="4" t="s">
        <v>7</v>
      </c>
      <c r="I1378" s="3">
        <v>1</v>
      </c>
      <c r="J1378" s="3" t="s">
        <v>38</v>
      </c>
      <c r="K1378" s="3" t="s">
        <v>3059</v>
      </c>
      <c r="L1378" s="3" t="s">
        <v>36</v>
      </c>
      <c r="M1378" s="3" t="s">
        <v>3873</v>
      </c>
      <c r="N1378" s="3" t="s">
        <v>690</v>
      </c>
      <c r="P1378" s="3" t="s">
        <v>669</v>
      </c>
      <c r="Q1378" s="3" t="s">
        <v>1475</v>
      </c>
      <c r="R1378" s="3" t="s">
        <v>2434</v>
      </c>
      <c r="S1378" s="2" t="str">
        <f>IF(P1378="심사불필요","-",VLOOKUP(K1378,'[1]자격증 backdata'!A:G,7,0))</f>
        <v>-</v>
      </c>
      <c r="T1378" s="2" t="str">
        <f>IF(S1378="-","-",IF(COUNTIFS(B:B,B1378,S:S,"필수")&gt;0,"자격요건충족","확인필요"))</f>
        <v>-</v>
      </c>
      <c r="U1378" s="2"/>
      <c r="W1378" s="2">
        <f>IF(Q1378="4급","심사불필요",VLOOKUP(K1378,'[1]자격증 backdata'!A:B,2,0))</f>
        <v>0</v>
      </c>
      <c r="X1378" s="3">
        <f>IF(R1378="A", MIN(20, SUMIFS(W:W, B:B, B1378, R:R, "A")),IF(R1378="B", MIN(30, SUMIFS(W:W, B:B, B1378, R:R, "B")),"비해당분야"))</f>
        <v>6</v>
      </c>
      <c r="Y1378" s="3" t="str">
        <f>IF(R1378="C",MIN(30,IF(COUNTIFS(B:B,B1378,W:W,"가1")=1,25,IF(COUNTIFS(B:B,B1378,W:W,"가1")&gt;=2,30,0))+IF(COUNTIFS(B:B,B1378,W:W,"나1")&gt;=4,30,IF(COUNTIFS(B:B,B1378,W:W,"나1")=3,26,IF(COUNTIFS(B:B,B1378,W:W,"나1")=2,22,IF(COUNTIFS(B:B,B1378,W:W,"나1")=1,18,0)))))+MIN(30,IF(COUNTIFS(B:B,B1378,W:W,"가2")=1,25,IF(COUNTIFS(B:B,B1378,W:W,"가2")&gt;=2,30,0))+IF(COUNTIFS(B:B,B1378,W:W,"나2")=3,30,IF(COUNTIFS(B:B,B1378,W:W,"나2")=2,25,IF(COUNTIFS(B:B,B1378,W:W,"나2")=1,20,0)))),"비해당분야")</f>
        <v>비해당분야</v>
      </c>
      <c r="Z1378" s="3" t="str">
        <f>IF(R1378="C",VLOOKUP(K1378,'[1]자격증 backdata'!A:F,6,0),"비해당분야")</f>
        <v>비해당분야</v>
      </c>
      <c r="AA1378" s="3" t="str">
        <f>IF(R1378="C",SUMIF(B:B,B1378,Z:Z),"비해당분야")</f>
        <v>비해당분야</v>
      </c>
      <c r="AB1378" s="3" t="str">
        <f>IF(R1378="C",SUM(Y1378,AA1378),"비해당분야")</f>
        <v>비해당분야</v>
      </c>
      <c r="AC1378" s="3">
        <f>IF(R1378="C",AB1378,X1378)</f>
        <v>6</v>
      </c>
      <c r="AD1378" s="3">
        <f>VLOOKUP(K1378,'[1]자격증 backdata'!A:D,4,0)</f>
        <v>5</v>
      </c>
      <c r="AE1378" s="3">
        <f>IF(_xlfn.MAXIFS(AD:AD,B:B,B1378)&gt;10,10,_xlfn.MAXIFS(AD:AD,B:B,B1378))</f>
        <v>5</v>
      </c>
      <c r="AG1378" s="2">
        <f>VLOOKUP(K1378,'[1]자격증 backdata'!A:C,3,0)</f>
        <v>0</v>
      </c>
      <c r="AH1378" s="2">
        <f>COUNTIFS($B:$B,$B1378,$AG:$AG,AH$1)</f>
        <v>0</v>
      </c>
      <c r="AI1378" s="2">
        <f>COUNTIFS($B:$B,$B1378,$AG:$AG,AI$1)</f>
        <v>0</v>
      </c>
      <c r="AJ1378" s="2">
        <f>COUNTIFS($B:$B,$B1378,$AG:$AG,AJ$1)</f>
        <v>0</v>
      </c>
      <c r="AK1378" s="2">
        <f>COUNTIFS($B:$B,$B1378,$AG:$AG,AK$1)</f>
        <v>0</v>
      </c>
      <c r="AL1378" s="2">
        <f>COUNTIFS($B:$B,$B1378,$AG:$AG,AL$1)</f>
        <v>0</v>
      </c>
      <c r="AM1378" s="2">
        <f>COUNTIFS($B:$B,$B1378,$AG:$AG,AM$1)</f>
        <v>0</v>
      </c>
      <c r="AN1378" s="2">
        <f>COUNTIFS($B:$B,$B1378,$AG:$AG,AN$1)</f>
        <v>0</v>
      </c>
      <c r="AO1378" s="2">
        <f>COUNTIFS($B:$B,$B1378,$AG:$AG,AO$1)</f>
        <v>1</v>
      </c>
      <c r="AP1378" s="2">
        <f>COUNTIFS($B:$B,$B1378,$AG:$AG,AP$1)</f>
        <v>0</v>
      </c>
      <c r="AQ1378" s="2">
        <f>COUNTIFS($B:$B,$B1378,$AG:$AG,AQ$1)</f>
        <v>0</v>
      </c>
      <c r="AR1378" s="2">
        <f>COUNTIFS($B:$B,$B1378,$AG:$AG,AR$1)</f>
        <v>0</v>
      </c>
      <c r="AS1378" s="2">
        <f>COUNTIFS($B:$B,$B1378,$AG:$AG,AS$1)</f>
        <v>0</v>
      </c>
      <c r="AT1378" s="2">
        <f>COUNTIFS($B:$B,$B1378,$AG:$AG,AT$1)</f>
        <v>1</v>
      </c>
      <c r="AU1378" s="2">
        <f>COUNTIFS($B:$B,$B1378,$AG:$AG,AU$1)</f>
        <v>0</v>
      </c>
    </row>
    <row r="1379" spans="1:47" ht="15" customHeight="1" x14ac:dyDescent="0.35">
      <c r="A1379" s="7">
        <f>IF(B1378=B1379,A1378,A1378+1)</f>
        <v>472</v>
      </c>
      <c r="B1379" s="7" t="s">
        <v>3871</v>
      </c>
      <c r="C1379" s="7" t="s">
        <v>3870</v>
      </c>
      <c r="D1379" s="7" t="s">
        <v>3044</v>
      </c>
      <c r="E1379" s="7" t="s">
        <v>3043</v>
      </c>
      <c r="F1379" s="4" t="s">
        <v>7</v>
      </c>
      <c r="G1379" s="4" t="s">
        <v>8</v>
      </c>
      <c r="H1379" s="4" t="s">
        <v>7</v>
      </c>
      <c r="I1379" s="3">
        <v>2</v>
      </c>
      <c r="J1379" s="3" t="s">
        <v>57</v>
      </c>
      <c r="K1379" s="3" t="s">
        <v>3089</v>
      </c>
      <c r="L1379" s="3" t="s">
        <v>55</v>
      </c>
      <c r="M1379" s="3" t="s">
        <v>3872</v>
      </c>
      <c r="N1379" s="3" t="s">
        <v>2638</v>
      </c>
      <c r="P1379" s="3" t="s">
        <v>669</v>
      </c>
      <c r="Q1379" s="3" t="s">
        <v>1475</v>
      </c>
      <c r="R1379" s="3" t="s">
        <v>2434</v>
      </c>
      <c r="S1379" s="2" t="str">
        <f>IF(P1379="심사불필요","-",VLOOKUP(K1379,'[1]자격증 backdata'!A:G,7,0))</f>
        <v>-</v>
      </c>
      <c r="T1379" s="2" t="str">
        <f>IF(S1379="-","-",IF(COUNTIFS(B:B,B1379,S:S,"필수")&gt;0,"자격요건충족","확인필요"))</f>
        <v>-</v>
      </c>
      <c r="U1379" s="2"/>
      <c r="W1379" s="2">
        <f>IF(Q1379="4급","심사불필요",VLOOKUP(K1379,'[1]자격증 backdata'!A:B,2,0))</f>
        <v>2</v>
      </c>
      <c r="X1379" s="3">
        <f>IF(R1379="A", MIN(20, SUMIFS(W:W, B:B, B1379, R:R, "A")),IF(R1379="B", MIN(30, SUMIFS(W:W, B:B, B1379, R:R, "B")),"비해당분야"))</f>
        <v>6</v>
      </c>
      <c r="Y1379" s="3" t="str">
        <f>IF(R1379="C",MIN(30,IF(COUNTIFS(B:B,B1379,W:W,"가1")=1,25,IF(COUNTIFS(B:B,B1379,W:W,"가1")&gt;=2,30,0))+IF(COUNTIFS(B:B,B1379,W:W,"나1")&gt;=4,30,IF(COUNTIFS(B:B,B1379,W:W,"나1")=3,26,IF(COUNTIFS(B:B,B1379,W:W,"나1")=2,22,IF(COUNTIFS(B:B,B1379,W:W,"나1")=1,18,0)))))+MIN(30,IF(COUNTIFS(B:B,B1379,W:W,"가2")=1,25,IF(COUNTIFS(B:B,B1379,W:W,"가2")&gt;=2,30,0))+IF(COUNTIFS(B:B,B1379,W:W,"나2")=3,30,IF(COUNTIFS(B:B,B1379,W:W,"나2")=2,25,IF(COUNTIFS(B:B,B1379,W:W,"나2")=1,20,0)))),"비해당분야")</f>
        <v>비해당분야</v>
      </c>
      <c r="Z1379" s="3" t="str">
        <f>IF(R1379="C",VLOOKUP(K1379,'[1]자격증 backdata'!A:F,6,0),"비해당분야")</f>
        <v>비해당분야</v>
      </c>
      <c r="AA1379" s="3" t="str">
        <f>IF(R1379="C",SUMIF(B:B,B1379,Z:Z),"비해당분야")</f>
        <v>비해당분야</v>
      </c>
      <c r="AB1379" s="3" t="str">
        <f>IF(R1379="C",SUM(Y1379,AA1379),"비해당분야")</f>
        <v>비해당분야</v>
      </c>
      <c r="AC1379" s="3">
        <f>IF(R1379="C",AB1379,X1379)</f>
        <v>6</v>
      </c>
      <c r="AD1379" s="3">
        <f>VLOOKUP(K1379,'[1]자격증 backdata'!A:D,4,0)</f>
        <v>0</v>
      </c>
      <c r="AE1379" s="3">
        <f>IF(_xlfn.MAXIFS(AD:AD,B:B,B1379)&gt;10,10,_xlfn.MAXIFS(AD:AD,B:B,B1379))</f>
        <v>5</v>
      </c>
      <c r="AG1379" s="2" t="str">
        <f>VLOOKUP(K1379,'[1]자격증 backdata'!A:C,3,0)</f>
        <v>M</v>
      </c>
      <c r="AH1379" s="2">
        <f>COUNTIFS($B:$B,$B1379,$AG:$AG,AH$1)</f>
        <v>0</v>
      </c>
      <c r="AI1379" s="2">
        <f>COUNTIFS($B:$B,$B1379,$AG:$AG,AI$1)</f>
        <v>0</v>
      </c>
      <c r="AJ1379" s="2">
        <f>COUNTIFS($B:$B,$B1379,$AG:$AG,AJ$1)</f>
        <v>0</v>
      </c>
      <c r="AK1379" s="2">
        <f>COUNTIFS($B:$B,$B1379,$AG:$AG,AK$1)</f>
        <v>0</v>
      </c>
      <c r="AL1379" s="2">
        <f>COUNTIFS($B:$B,$B1379,$AG:$AG,AL$1)</f>
        <v>0</v>
      </c>
      <c r="AM1379" s="2">
        <f>COUNTIFS($B:$B,$B1379,$AG:$AG,AM$1)</f>
        <v>0</v>
      </c>
      <c r="AN1379" s="2">
        <f>COUNTIFS($B:$B,$B1379,$AG:$AG,AN$1)</f>
        <v>0</v>
      </c>
      <c r="AO1379" s="2">
        <f>COUNTIFS($B:$B,$B1379,$AG:$AG,AO$1)</f>
        <v>1</v>
      </c>
      <c r="AP1379" s="2">
        <f>COUNTIFS($B:$B,$B1379,$AG:$AG,AP$1)</f>
        <v>0</v>
      </c>
      <c r="AQ1379" s="2">
        <f>COUNTIFS($B:$B,$B1379,$AG:$AG,AQ$1)</f>
        <v>0</v>
      </c>
      <c r="AR1379" s="2">
        <f>COUNTIFS($B:$B,$B1379,$AG:$AG,AR$1)</f>
        <v>0</v>
      </c>
      <c r="AS1379" s="2">
        <f>COUNTIFS($B:$B,$B1379,$AG:$AG,AS$1)</f>
        <v>0</v>
      </c>
      <c r="AT1379" s="2">
        <f>COUNTIFS($B:$B,$B1379,$AG:$AG,AT$1)</f>
        <v>1</v>
      </c>
      <c r="AU1379" s="2">
        <f>COUNTIFS($B:$B,$B1379,$AG:$AG,AU$1)</f>
        <v>0</v>
      </c>
    </row>
    <row r="1380" spans="1:47" ht="15" customHeight="1" x14ac:dyDescent="0.35">
      <c r="A1380" s="7">
        <f>IF(B1379=B1380,A1379,A1379+1)</f>
        <v>472</v>
      </c>
      <c r="B1380" s="7" t="s">
        <v>3871</v>
      </c>
      <c r="C1380" s="7" t="s">
        <v>3870</v>
      </c>
      <c r="D1380" s="7" t="s">
        <v>3044</v>
      </c>
      <c r="E1380" s="7" t="s">
        <v>3043</v>
      </c>
      <c r="F1380" s="4" t="s">
        <v>7</v>
      </c>
      <c r="G1380" s="4" t="s">
        <v>8</v>
      </c>
      <c r="H1380" s="4" t="s">
        <v>7</v>
      </c>
      <c r="I1380" s="3">
        <v>3</v>
      </c>
      <c r="J1380" s="3" t="s">
        <v>653</v>
      </c>
      <c r="K1380" s="3" t="s">
        <v>3052</v>
      </c>
      <c r="L1380" s="3" t="s">
        <v>651</v>
      </c>
      <c r="M1380" s="3" t="s">
        <v>3869</v>
      </c>
      <c r="N1380" s="3" t="s">
        <v>3868</v>
      </c>
      <c r="P1380" s="3" t="s">
        <v>669</v>
      </c>
      <c r="Q1380" s="3" t="s">
        <v>1475</v>
      </c>
      <c r="R1380" s="3" t="s">
        <v>2434</v>
      </c>
      <c r="S1380" s="2" t="str">
        <f>IF(P1380="심사불필요","-",VLOOKUP(K1380,'[1]자격증 backdata'!A:G,7,0))</f>
        <v>-</v>
      </c>
      <c r="T1380" s="2" t="str">
        <f>IF(S1380="-","-",IF(COUNTIFS(B:B,B1380,S:S,"필수")&gt;0,"자격요건충족","확인필요"))</f>
        <v>-</v>
      </c>
      <c r="U1380" s="2"/>
      <c r="W1380" s="2">
        <f>IF(Q1380="4급","심사불필요",VLOOKUP(K1380,'[1]자격증 backdata'!A:B,2,0))</f>
        <v>4</v>
      </c>
      <c r="X1380" s="3">
        <f>IF(R1380="A", MIN(20, SUMIFS(W:W, B:B, B1380, R:R, "A")),IF(R1380="B", MIN(30, SUMIFS(W:W, B:B, B1380, R:R, "B")),"비해당분야"))</f>
        <v>6</v>
      </c>
      <c r="Y1380" s="3" t="str">
        <f>IF(R1380="C",MIN(30,IF(COUNTIFS(B:B,B1380,W:W,"가1")=1,25,IF(COUNTIFS(B:B,B1380,W:W,"가1")&gt;=2,30,0))+IF(COUNTIFS(B:B,B1380,W:W,"나1")&gt;=4,30,IF(COUNTIFS(B:B,B1380,W:W,"나1")=3,26,IF(COUNTIFS(B:B,B1380,W:W,"나1")=2,22,IF(COUNTIFS(B:B,B1380,W:W,"나1")=1,18,0)))))+MIN(30,IF(COUNTIFS(B:B,B1380,W:W,"가2")=1,25,IF(COUNTIFS(B:B,B1380,W:W,"가2")&gt;=2,30,0))+IF(COUNTIFS(B:B,B1380,W:W,"나2")=3,30,IF(COUNTIFS(B:B,B1380,W:W,"나2")=2,25,IF(COUNTIFS(B:B,B1380,W:W,"나2")=1,20,0)))),"비해당분야")</f>
        <v>비해당분야</v>
      </c>
      <c r="Z1380" s="3" t="str">
        <f>IF(R1380="C",VLOOKUP(K1380,'[1]자격증 backdata'!A:F,6,0),"비해당분야")</f>
        <v>비해당분야</v>
      </c>
      <c r="AA1380" s="3" t="str">
        <f>IF(R1380="C",SUMIF(B:B,B1380,Z:Z),"비해당분야")</f>
        <v>비해당분야</v>
      </c>
      <c r="AB1380" s="3" t="str">
        <f>IF(R1380="C",SUM(Y1380,AA1380),"비해당분야")</f>
        <v>비해당분야</v>
      </c>
      <c r="AC1380" s="3">
        <f>IF(R1380="C",AB1380,X1380)</f>
        <v>6</v>
      </c>
      <c r="AD1380" s="3">
        <f>VLOOKUP(K1380,'[1]자격증 backdata'!A:D,4,0)</f>
        <v>0</v>
      </c>
      <c r="AE1380" s="3">
        <f>IF(_xlfn.MAXIFS(AD:AD,B:B,B1380)&gt;10,10,_xlfn.MAXIFS(AD:AD,B:B,B1380))</f>
        <v>5</v>
      </c>
      <c r="AG1380" s="2" t="str">
        <f>VLOOKUP(K1380,'[1]자격증 backdata'!A:C,3,0)</f>
        <v>H</v>
      </c>
      <c r="AH1380" s="2">
        <f>COUNTIFS($B:$B,$B1380,$AG:$AG,AH$1)</f>
        <v>0</v>
      </c>
      <c r="AI1380" s="2">
        <f>COUNTIFS($B:$B,$B1380,$AG:$AG,AI$1)</f>
        <v>0</v>
      </c>
      <c r="AJ1380" s="2">
        <f>COUNTIFS($B:$B,$B1380,$AG:$AG,AJ$1)</f>
        <v>0</v>
      </c>
      <c r="AK1380" s="2">
        <f>COUNTIFS($B:$B,$B1380,$AG:$AG,AK$1)</f>
        <v>0</v>
      </c>
      <c r="AL1380" s="2">
        <f>COUNTIFS($B:$B,$B1380,$AG:$AG,AL$1)</f>
        <v>0</v>
      </c>
      <c r="AM1380" s="2">
        <f>COUNTIFS($B:$B,$B1380,$AG:$AG,AM$1)</f>
        <v>0</v>
      </c>
      <c r="AN1380" s="2">
        <f>COUNTIFS($B:$B,$B1380,$AG:$AG,AN$1)</f>
        <v>0</v>
      </c>
      <c r="AO1380" s="2">
        <f>COUNTIFS($B:$B,$B1380,$AG:$AG,AO$1)</f>
        <v>1</v>
      </c>
      <c r="AP1380" s="2">
        <f>COUNTIFS($B:$B,$B1380,$AG:$AG,AP$1)</f>
        <v>0</v>
      </c>
      <c r="AQ1380" s="2">
        <f>COUNTIFS($B:$B,$B1380,$AG:$AG,AQ$1)</f>
        <v>0</v>
      </c>
      <c r="AR1380" s="2">
        <f>COUNTIFS($B:$B,$B1380,$AG:$AG,AR$1)</f>
        <v>0</v>
      </c>
      <c r="AS1380" s="2">
        <f>COUNTIFS($B:$B,$B1380,$AG:$AG,AS$1)</f>
        <v>0</v>
      </c>
      <c r="AT1380" s="2">
        <f>COUNTIFS($B:$B,$B1380,$AG:$AG,AT$1)</f>
        <v>1</v>
      </c>
      <c r="AU1380" s="2">
        <f>COUNTIFS($B:$B,$B1380,$AG:$AG,AU$1)</f>
        <v>0</v>
      </c>
    </row>
    <row r="1381" spans="1:47" ht="15" customHeight="1" x14ac:dyDescent="0.35">
      <c r="A1381" s="4">
        <f>IF(B1380=B1381,A1380,A1380+1)</f>
        <v>473</v>
      </c>
      <c r="B1381" s="4" t="s">
        <v>3866</v>
      </c>
      <c r="C1381" s="4" t="s">
        <v>3865</v>
      </c>
      <c r="D1381" s="4" t="s">
        <v>3044</v>
      </c>
      <c r="E1381" s="4" t="s">
        <v>3043</v>
      </c>
      <c r="F1381" s="4" t="s">
        <v>7</v>
      </c>
      <c r="G1381" s="4" t="s">
        <v>8</v>
      </c>
      <c r="H1381" s="4" t="s">
        <v>7</v>
      </c>
      <c r="I1381" s="4">
        <v>1</v>
      </c>
      <c r="J1381" s="4" t="s">
        <v>106</v>
      </c>
      <c r="K1381" s="4" t="s">
        <v>3057</v>
      </c>
      <c r="L1381" s="4" t="s">
        <v>55</v>
      </c>
      <c r="M1381" s="4" t="s">
        <v>3867</v>
      </c>
      <c r="N1381" s="4" t="s">
        <v>3287</v>
      </c>
      <c r="P1381" s="4" t="s">
        <v>669</v>
      </c>
      <c r="Q1381" s="4" t="s">
        <v>1475</v>
      </c>
      <c r="R1381" s="4" t="s">
        <v>2434</v>
      </c>
      <c r="S1381" s="5" t="str">
        <f>IF(P1381="심사불필요","-",VLOOKUP(K1381,'[1]자격증 backdata'!A:G,7,0))</f>
        <v>-</v>
      </c>
      <c r="T1381" s="5" t="str">
        <f>IF(S1381="-","-",IF(COUNTIFS(B:B,B1381,S:S,"필수")&gt;0,"자격요건충족","확인필요"))</f>
        <v>-</v>
      </c>
      <c r="U1381" s="5"/>
      <c r="W1381" s="5">
        <f>IF(Q1381="4급","심사불필요",VLOOKUP(K1381,'[1]자격증 backdata'!A:B,2,0))</f>
        <v>4</v>
      </c>
      <c r="X1381" s="4">
        <f>IF(R1381="A", MIN(20, SUMIFS(W:W, B:B, B1381, R:R, "A")),IF(R1381="B", MIN(30, SUMIFS(W:W, B:B, B1381, R:R, "B")),"비해당분야"))</f>
        <v>4</v>
      </c>
      <c r="Y1381" s="4" t="str">
        <f>IF(R1381="C",MIN(30,IF(COUNTIFS(B:B,B1381,W:W,"가1")=1,25,IF(COUNTIFS(B:B,B1381,W:W,"가1")&gt;=2,30,0))+IF(COUNTIFS(B:B,B1381,W:W,"나1")&gt;=4,30,IF(COUNTIFS(B:B,B1381,W:W,"나1")=3,26,IF(COUNTIFS(B:B,B1381,W:W,"나1")=2,22,IF(COUNTIFS(B:B,B1381,W:W,"나1")=1,18,0)))))+MIN(30,IF(COUNTIFS(B:B,B1381,W:W,"가2")=1,25,IF(COUNTIFS(B:B,B1381,W:W,"가2")&gt;=2,30,0))+IF(COUNTIFS(B:B,B1381,W:W,"나2")=3,30,IF(COUNTIFS(B:B,B1381,W:W,"나2")=2,25,IF(COUNTIFS(B:B,B1381,W:W,"나2")=1,20,0)))),"비해당분야")</f>
        <v>비해당분야</v>
      </c>
      <c r="Z1381" s="4" t="str">
        <f>IF(R1381="C",VLOOKUP(K1381,'[1]자격증 backdata'!A:F,6,0),"비해당분야")</f>
        <v>비해당분야</v>
      </c>
      <c r="AA1381" s="4" t="str">
        <f>IF(R1381="C",SUMIF(B:B,B1381,Z:Z),"비해당분야")</f>
        <v>비해당분야</v>
      </c>
      <c r="AB1381" s="4" t="str">
        <f>IF(R1381="C",SUM(Y1381,AA1381),"비해당분야")</f>
        <v>비해당분야</v>
      </c>
      <c r="AC1381" s="4">
        <f>IF(R1381="C",AB1381,X1381)</f>
        <v>4</v>
      </c>
      <c r="AD1381" s="4">
        <f>VLOOKUP(K1381,'[1]자격증 backdata'!A:D,4,0)</f>
        <v>0</v>
      </c>
      <c r="AE1381" s="4">
        <f>IF(_xlfn.MAXIFS(AD:AD,B:B,B1381)&gt;10,10,_xlfn.MAXIFS(AD:AD,B:B,B1381))</f>
        <v>5</v>
      </c>
      <c r="AG1381" s="5" t="str">
        <f>VLOOKUP(K1381,'[1]자격증 backdata'!A:C,3,0)</f>
        <v>M</v>
      </c>
      <c r="AH1381" s="5">
        <f>COUNTIFS($B:$B,$B1381,$AG:$AG,AH$1)</f>
        <v>0</v>
      </c>
      <c r="AI1381" s="5">
        <f>COUNTIFS($B:$B,$B1381,$AG:$AG,AI$1)</f>
        <v>0</v>
      </c>
      <c r="AJ1381" s="5">
        <f>COUNTIFS($B:$B,$B1381,$AG:$AG,AJ$1)</f>
        <v>0</v>
      </c>
      <c r="AK1381" s="5">
        <f>COUNTIFS($B:$B,$B1381,$AG:$AG,AK$1)</f>
        <v>0</v>
      </c>
      <c r="AL1381" s="5">
        <f>COUNTIFS($B:$B,$B1381,$AG:$AG,AL$1)</f>
        <v>0</v>
      </c>
      <c r="AM1381" s="5">
        <f>COUNTIFS($B:$B,$B1381,$AG:$AG,AM$1)</f>
        <v>0</v>
      </c>
      <c r="AN1381" s="5">
        <f>COUNTIFS($B:$B,$B1381,$AG:$AG,AN$1)</f>
        <v>0</v>
      </c>
      <c r="AO1381" s="5">
        <f>COUNTIFS($B:$B,$B1381,$AG:$AG,AO$1)</f>
        <v>0</v>
      </c>
      <c r="AP1381" s="5">
        <f>COUNTIFS($B:$B,$B1381,$AG:$AG,AP$1)</f>
        <v>0</v>
      </c>
      <c r="AQ1381" s="5">
        <f>COUNTIFS($B:$B,$B1381,$AG:$AG,AQ$1)</f>
        <v>0</v>
      </c>
      <c r="AR1381" s="5">
        <f>COUNTIFS($B:$B,$B1381,$AG:$AG,AR$1)</f>
        <v>0</v>
      </c>
      <c r="AS1381" s="5">
        <f>COUNTIFS($B:$B,$B1381,$AG:$AG,AS$1)</f>
        <v>0</v>
      </c>
      <c r="AT1381" s="5">
        <f>COUNTIFS($B:$B,$B1381,$AG:$AG,AT$1)</f>
        <v>1</v>
      </c>
      <c r="AU1381" s="5">
        <f>COUNTIFS($B:$B,$B1381,$AG:$AG,AU$1)</f>
        <v>0</v>
      </c>
    </row>
    <row r="1382" spans="1:47" ht="15" customHeight="1" x14ac:dyDescent="0.35">
      <c r="A1382" s="6">
        <f>IF(B1381=B1382,A1381,A1381+1)</f>
        <v>473</v>
      </c>
      <c r="B1382" s="6" t="s">
        <v>3866</v>
      </c>
      <c r="C1382" s="6" t="s">
        <v>3865</v>
      </c>
      <c r="D1382" s="6" t="s">
        <v>3044</v>
      </c>
      <c r="E1382" s="6" t="s">
        <v>3043</v>
      </c>
      <c r="F1382" s="4" t="s">
        <v>7</v>
      </c>
      <c r="G1382" s="4" t="s">
        <v>8</v>
      </c>
      <c r="H1382" s="4" t="s">
        <v>7</v>
      </c>
      <c r="I1382" s="4">
        <v>2</v>
      </c>
      <c r="J1382" s="4" t="s">
        <v>69</v>
      </c>
      <c r="K1382" s="4" t="s">
        <v>3065</v>
      </c>
      <c r="L1382" s="4" t="s">
        <v>36</v>
      </c>
      <c r="M1382" s="4" t="s">
        <v>3864</v>
      </c>
      <c r="N1382" s="4" t="s">
        <v>340</v>
      </c>
      <c r="P1382" s="4" t="s">
        <v>669</v>
      </c>
      <c r="Q1382" s="4" t="s">
        <v>1475</v>
      </c>
      <c r="R1382" s="4" t="s">
        <v>2434</v>
      </c>
      <c r="S1382" s="5" t="str">
        <f>IF(P1382="심사불필요","-",VLOOKUP(K1382,'[1]자격증 backdata'!A:G,7,0))</f>
        <v>-</v>
      </c>
      <c r="T1382" s="5" t="str">
        <f>IF(S1382="-","-",IF(COUNTIFS(B:B,B1382,S:S,"필수")&gt;0,"자격요건충족","확인필요"))</f>
        <v>-</v>
      </c>
      <c r="U1382" s="5"/>
      <c r="W1382" s="5">
        <f>IF(Q1382="4급","심사불필요",VLOOKUP(K1382,'[1]자격증 backdata'!A:B,2,0))</f>
        <v>0</v>
      </c>
      <c r="X1382" s="4">
        <f>IF(R1382="A", MIN(20, SUMIFS(W:W, B:B, B1382, R:R, "A")),IF(R1382="B", MIN(30, SUMIFS(W:W, B:B, B1382, R:R, "B")),"비해당분야"))</f>
        <v>4</v>
      </c>
      <c r="Y1382" s="4" t="str">
        <f>IF(R1382="C",MIN(30,IF(COUNTIFS(B:B,B1382,W:W,"가1")=1,25,IF(COUNTIFS(B:B,B1382,W:W,"가1")&gt;=2,30,0))+IF(COUNTIFS(B:B,B1382,W:W,"나1")&gt;=4,30,IF(COUNTIFS(B:B,B1382,W:W,"나1")=3,26,IF(COUNTIFS(B:B,B1382,W:W,"나1")=2,22,IF(COUNTIFS(B:B,B1382,W:W,"나1")=1,18,0)))))+MIN(30,IF(COUNTIFS(B:B,B1382,W:W,"가2")=1,25,IF(COUNTIFS(B:B,B1382,W:W,"가2")&gt;=2,30,0))+IF(COUNTIFS(B:B,B1382,W:W,"나2")=3,30,IF(COUNTIFS(B:B,B1382,W:W,"나2")=2,25,IF(COUNTIFS(B:B,B1382,W:W,"나2")=1,20,0)))),"비해당분야")</f>
        <v>비해당분야</v>
      </c>
      <c r="Z1382" s="4" t="str">
        <f>IF(R1382="C",VLOOKUP(K1382,'[1]자격증 backdata'!A:F,6,0),"비해당분야")</f>
        <v>비해당분야</v>
      </c>
      <c r="AA1382" s="4" t="str">
        <f>IF(R1382="C",SUMIF(B:B,B1382,Z:Z),"비해당분야")</f>
        <v>비해당분야</v>
      </c>
      <c r="AB1382" s="4" t="str">
        <f>IF(R1382="C",SUM(Y1382,AA1382),"비해당분야")</f>
        <v>비해당분야</v>
      </c>
      <c r="AC1382" s="4">
        <f>IF(R1382="C",AB1382,X1382)</f>
        <v>4</v>
      </c>
      <c r="AD1382" s="4">
        <f>VLOOKUP(K1382,'[1]자격증 backdata'!A:D,4,0)</f>
        <v>5</v>
      </c>
      <c r="AE1382" s="4">
        <f>IF(_xlfn.MAXIFS(AD:AD,B:B,B1382)&gt;10,10,_xlfn.MAXIFS(AD:AD,B:B,B1382))</f>
        <v>5</v>
      </c>
      <c r="AG1382" s="5">
        <f>VLOOKUP(K1382,'[1]자격증 backdata'!A:C,3,0)</f>
        <v>0</v>
      </c>
      <c r="AH1382" s="5">
        <f>COUNTIFS($B:$B,$B1382,$AG:$AG,AH$1)</f>
        <v>0</v>
      </c>
      <c r="AI1382" s="5">
        <f>COUNTIFS($B:$B,$B1382,$AG:$AG,AI$1)</f>
        <v>0</v>
      </c>
      <c r="AJ1382" s="5">
        <f>COUNTIFS($B:$B,$B1382,$AG:$AG,AJ$1)</f>
        <v>0</v>
      </c>
      <c r="AK1382" s="5">
        <f>COUNTIFS($B:$B,$B1382,$AG:$AG,AK$1)</f>
        <v>0</v>
      </c>
      <c r="AL1382" s="5">
        <f>COUNTIFS($B:$B,$B1382,$AG:$AG,AL$1)</f>
        <v>0</v>
      </c>
      <c r="AM1382" s="5">
        <f>COUNTIFS($B:$B,$B1382,$AG:$AG,AM$1)</f>
        <v>0</v>
      </c>
      <c r="AN1382" s="5">
        <f>COUNTIFS($B:$B,$B1382,$AG:$AG,AN$1)</f>
        <v>0</v>
      </c>
      <c r="AO1382" s="5">
        <f>COUNTIFS($B:$B,$B1382,$AG:$AG,AO$1)</f>
        <v>0</v>
      </c>
      <c r="AP1382" s="5">
        <f>COUNTIFS($B:$B,$B1382,$AG:$AG,AP$1)</f>
        <v>0</v>
      </c>
      <c r="AQ1382" s="5">
        <f>COUNTIFS($B:$B,$B1382,$AG:$AG,AQ$1)</f>
        <v>0</v>
      </c>
      <c r="AR1382" s="5">
        <f>COUNTIFS($B:$B,$B1382,$AG:$AG,AR$1)</f>
        <v>0</v>
      </c>
      <c r="AS1382" s="5">
        <f>COUNTIFS($B:$B,$B1382,$AG:$AG,AS$1)</f>
        <v>0</v>
      </c>
      <c r="AT1382" s="5">
        <f>COUNTIFS($B:$B,$B1382,$AG:$AG,AT$1)</f>
        <v>1</v>
      </c>
      <c r="AU1382" s="5">
        <f>COUNTIFS($B:$B,$B1382,$AG:$AG,AU$1)</f>
        <v>0</v>
      </c>
    </row>
    <row r="1383" spans="1:47" ht="15" customHeight="1" x14ac:dyDescent="0.35">
      <c r="A1383" s="3">
        <f>IF(B1382=B1383,A1382,A1382+1)</f>
        <v>474</v>
      </c>
      <c r="B1383" s="3" t="s">
        <v>3861</v>
      </c>
      <c r="C1383" s="3" t="s">
        <v>3860</v>
      </c>
      <c r="D1383" s="3" t="s">
        <v>3044</v>
      </c>
      <c r="E1383" s="3" t="s">
        <v>3043</v>
      </c>
      <c r="F1383" s="4" t="s">
        <v>7</v>
      </c>
      <c r="G1383" s="4" t="s">
        <v>8</v>
      </c>
      <c r="H1383" s="4" t="s">
        <v>7</v>
      </c>
      <c r="I1383" s="3">
        <v>1</v>
      </c>
      <c r="J1383" s="3" t="s">
        <v>69</v>
      </c>
      <c r="K1383" s="3" t="s">
        <v>3065</v>
      </c>
      <c r="L1383" s="3" t="s">
        <v>36</v>
      </c>
      <c r="M1383" s="3" t="s">
        <v>3863</v>
      </c>
      <c r="N1383" s="3" t="s">
        <v>340</v>
      </c>
      <c r="P1383" s="3" t="s">
        <v>669</v>
      </c>
      <c r="Q1383" s="3" t="s">
        <v>1475</v>
      </c>
      <c r="R1383" s="3" t="s">
        <v>2434</v>
      </c>
      <c r="S1383" s="2" t="str">
        <f>IF(P1383="심사불필요","-",VLOOKUP(K1383,'[1]자격증 backdata'!A:G,7,0))</f>
        <v>-</v>
      </c>
      <c r="T1383" s="2" t="str">
        <f>IF(S1383="-","-",IF(COUNTIFS(B:B,B1383,S:S,"필수")&gt;0,"자격요건충족","확인필요"))</f>
        <v>-</v>
      </c>
      <c r="U1383" s="2"/>
      <c r="W1383" s="2">
        <f>IF(Q1383="4급","심사불필요",VLOOKUP(K1383,'[1]자격증 backdata'!A:B,2,0))</f>
        <v>0</v>
      </c>
      <c r="X1383" s="3">
        <f>IF(R1383="A", MIN(20, SUMIFS(W:W, B:B, B1383, R:R, "A")),IF(R1383="B", MIN(30, SUMIFS(W:W, B:B, B1383, R:R, "B")),"비해당분야"))</f>
        <v>4</v>
      </c>
      <c r="Y1383" s="3" t="str">
        <f>IF(R1383="C",MIN(30,IF(COUNTIFS(B:B,B1383,W:W,"가1")=1,25,IF(COUNTIFS(B:B,B1383,W:W,"가1")&gt;=2,30,0))+IF(COUNTIFS(B:B,B1383,W:W,"나1")&gt;=4,30,IF(COUNTIFS(B:B,B1383,W:W,"나1")=3,26,IF(COUNTIFS(B:B,B1383,W:W,"나1")=2,22,IF(COUNTIFS(B:B,B1383,W:W,"나1")=1,18,0)))))+MIN(30,IF(COUNTIFS(B:B,B1383,W:W,"가2")=1,25,IF(COUNTIFS(B:B,B1383,W:W,"가2")&gt;=2,30,0))+IF(COUNTIFS(B:B,B1383,W:W,"나2")=3,30,IF(COUNTIFS(B:B,B1383,W:W,"나2")=2,25,IF(COUNTIFS(B:B,B1383,W:W,"나2")=1,20,0)))),"비해당분야")</f>
        <v>비해당분야</v>
      </c>
      <c r="Z1383" s="3" t="str">
        <f>IF(R1383="C",VLOOKUP(K1383,'[1]자격증 backdata'!A:F,6,0),"비해당분야")</f>
        <v>비해당분야</v>
      </c>
      <c r="AA1383" s="3" t="str">
        <f>IF(R1383="C",SUMIF(B:B,B1383,Z:Z),"비해당분야")</f>
        <v>비해당분야</v>
      </c>
      <c r="AB1383" s="3" t="str">
        <f>IF(R1383="C",SUM(Y1383,AA1383),"비해당분야")</f>
        <v>비해당분야</v>
      </c>
      <c r="AC1383" s="3">
        <f>IF(R1383="C",AB1383,X1383)</f>
        <v>4</v>
      </c>
      <c r="AD1383" s="3">
        <f>VLOOKUP(K1383,'[1]자격증 backdata'!A:D,4,0)</f>
        <v>5</v>
      </c>
      <c r="AE1383" s="3">
        <f>IF(_xlfn.MAXIFS(AD:AD,B:B,B1383)&gt;10,10,_xlfn.MAXIFS(AD:AD,B:B,B1383))</f>
        <v>5</v>
      </c>
      <c r="AG1383" s="2">
        <f>VLOOKUP(K1383,'[1]자격증 backdata'!A:C,3,0)</f>
        <v>0</v>
      </c>
      <c r="AH1383" s="2">
        <f>COUNTIFS($B:$B,$B1383,$AG:$AG,AH$1)</f>
        <v>0</v>
      </c>
      <c r="AI1383" s="2">
        <f>COUNTIFS($B:$B,$B1383,$AG:$AG,AI$1)</f>
        <v>0</v>
      </c>
      <c r="AJ1383" s="2">
        <f>COUNTIFS($B:$B,$B1383,$AG:$AG,AJ$1)</f>
        <v>0</v>
      </c>
      <c r="AK1383" s="2">
        <f>COUNTIFS($B:$B,$B1383,$AG:$AG,AK$1)</f>
        <v>0</v>
      </c>
      <c r="AL1383" s="2">
        <f>COUNTIFS($B:$B,$B1383,$AG:$AG,AL$1)</f>
        <v>0</v>
      </c>
      <c r="AM1383" s="2">
        <f>COUNTIFS($B:$B,$B1383,$AG:$AG,AM$1)</f>
        <v>0</v>
      </c>
      <c r="AN1383" s="2">
        <f>COUNTIFS($B:$B,$B1383,$AG:$AG,AN$1)</f>
        <v>0</v>
      </c>
      <c r="AO1383" s="2">
        <f>COUNTIFS($B:$B,$B1383,$AG:$AG,AO$1)</f>
        <v>0</v>
      </c>
      <c r="AP1383" s="2">
        <f>COUNTIFS($B:$B,$B1383,$AG:$AG,AP$1)</f>
        <v>0</v>
      </c>
      <c r="AQ1383" s="2">
        <f>COUNTIFS($B:$B,$B1383,$AG:$AG,AQ$1)</f>
        <v>0</v>
      </c>
      <c r="AR1383" s="2">
        <f>COUNTIFS($B:$B,$B1383,$AG:$AG,AR$1)</f>
        <v>0</v>
      </c>
      <c r="AS1383" s="2">
        <f>COUNTIFS($B:$B,$B1383,$AG:$AG,AS$1)</f>
        <v>0</v>
      </c>
      <c r="AT1383" s="2">
        <f>COUNTIFS($B:$B,$B1383,$AG:$AG,AT$1)</f>
        <v>1</v>
      </c>
      <c r="AU1383" s="2">
        <f>COUNTIFS($B:$B,$B1383,$AG:$AG,AU$1)</f>
        <v>0</v>
      </c>
    </row>
    <row r="1384" spans="1:47" ht="15" customHeight="1" x14ac:dyDescent="0.35">
      <c r="A1384" s="7">
        <f>IF(B1383=B1384,A1383,A1383+1)</f>
        <v>474</v>
      </c>
      <c r="B1384" s="7" t="s">
        <v>3861</v>
      </c>
      <c r="C1384" s="7" t="s">
        <v>3860</v>
      </c>
      <c r="D1384" s="7" t="s">
        <v>3044</v>
      </c>
      <c r="E1384" s="7" t="s">
        <v>3043</v>
      </c>
      <c r="F1384" s="4" t="s">
        <v>7</v>
      </c>
      <c r="G1384" s="4" t="s">
        <v>8</v>
      </c>
      <c r="H1384" s="4" t="s">
        <v>7</v>
      </c>
      <c r="I1384" s="3">
        <v>2</v>
      </c>
      <c r="J1384" s="3" t="s">
        <v>57</v>
      </c>
      <c r="K1384" s="3" t="s">
        <v>3089</v>
      </c>
      <c r="L1384" s="3" t="s">
        <v>55</v>
      </c>
      <c r="M1384" s="3" t="s">
        <v>3862</v>
      </c>
      <c r="N1384" s="3" t="s">
        <v>294</v>
      </c>
      <c r="P1384" s="3" t="s">
        <v>669</v>
      </c>
      <c r="Q1384" s="3" t="s">
        <v>1475</v>
      </c>
      <c r="R1384" s="3" t="s">
        <v>2434</v>
      </c>
      <c r="S1384" s="2" t="str">
        <f>IF(P1384="심사불필요","-",VLOOKUP(K1384,'[1]자격증 backdata'!A:G,7,0))</f>
        <v>-</v>
      </c>
      <c r="T1384" s="2" t="str">
        <f>IF(S1384="-","-",IF(COUNTIFS(B:B,B1384,S:S,"필수")&gt;0,"자격요건충족","확인필요"))</f>
        <v>-</v>
      </c>
      <c r="U1384" s="2"/>
      <c r="W1384" s="2">
        <f>IF(Q1384="4급","심사불필요",VLOOKUP(K1384,'[1]자격증 backdata'!A:B,2,0))</f>
        <v>2</v>
      </c>
      <c r="X1384" s="3">
        <f>IF(R1384="A", MIN(20, SUMIFS(W:W, B:B, B1384, R:R, "A")),IF(R1384="B", MIN(30, SUMIFS(W:W, B:B, B1384, R:R, "B")),"비해당분야"))</f>
        <v>4</v>
      </c>
      <c r="Y1384" s="3" t="str">
        <f>IF(R1384="C",MIN(30,IF(COUNTIFS(B:B,B1384,W:W,"가1")=1,25,IF(COUNTIFS(B:B,B1384,W:W,"가1")&gt;=2,30,0))+IF(COUNTIFS(B:B,B1384,W:W,"나1")&gt;=4,30,IF(COUNTIFS(B:B,B1384,W:W,"나1")=3,26,IF(COUNTIFS(B:B,B1384,W:W,"나1")=2,22,IF(COUNTIFS(B:B,B1384,W:W,"나1")=1,18,0)))))+MIN(30,IF(COUNTIFS(B:B,B1384,W:W,"가2")=1,25,IF(COUNTIFS(B:B,B1384,W:W,"가2")&gt;=2,30,0))+IF(COUNTIFS(B:B,B1384,W:W,"나2")=3,30,IF(COUNTIFS(B:B,B1384,W:W,"나2")=2,25,IF(COUNTIFS(B:B,B1384,W:W,"나2")=1,20,0)))),"비해당분야")</f>
        <v>비해당분야</v>
      </c>
      <c r="Z1384" s="3" t="str">
        <f>IF(R1384="C",VLOOKUP(K1384,'[1]자격증 backdata'!A:F,6,0),"비해당분야")</f>
        <v>비해당분야</v>
      </c>
      <c r="AA1384" s="3" t="str">
        <f>IF(R1384="C",SUMIF(B:B,B1384,Z:Z),"비해당분야")</f>
        <v>비해당분야</v>
      </c>
      <c r="AB1384" s="3" t="str">
        <f>IF(R1384="C",SUM(Y1384,AA1384),"비해당분야")</f>
        <v>비해당분야</v>
      </c>
      <c r="AC1384" s="3">
        <f>IF(R1384="C",AB1384,X1384)</f>
        <v>4</v>
      </c>
      <c r="AD1384" s="3">
        <f>VLOOKUP(K1384,'[1]자격증 backdata'!A:D,4,0)</f>
        <v>0</v>
      </c>
      <c r="AE1384" s="3">
        <f>IF(_xlfn.MAXIFS(AD:AD,B:B,B1384)&gt;10,10,_xlfn.MAXIFS(AD:AD,B:B,B1384))</f>
        <v>5</v>
      </c>
      <c r="AG1384" s="2" t="str">
        <f>VLOOKUP(K1384,'[1]자격증 backdata'!A:C,3,0)</f>
        <v>M</v>
      </c>
      <c r="AH1384" s="2">
        <f>COUNTIFS($B:$B,$B1384,$AG:$AG,AH$1)</f>
        <v>0</v>
      </c>
      <c r="AI1384" s="2">
        <f>COUNTIFS($B:$B,$B1384,$AG:$AG,AI$1)</f>
        <v>0</v>
      </c>
      <c r="AJ1384" s="2">
        <f>COUNTIFS($B:$B,$B1384,$AG:$AG,AJ$1)</f>
        <v>0</v>
      </c>
      <c r="AK1384" s="2">
        <f>COUNTIFS($B:$B,$B1384,$AG:$AG,AK$1)</f>
        <v>0</v>
      </c>
      <c r="AL1384" s="2">
        <f>COUNTIFS($B:$B,$B1384,$AG:$AG,AL$1)</f>
        <v>0</v>
      </c>
      <c r="AM1384" s="2">
        <f>COUNTIFS($B:$B,$B1384,$AG:$AG,AM$1)</f>
        <v>0</v>
      </c>
      <c r="AN1384" s="2">
        <f>COUNTIFS($B:$B,$B1384,$AG:$AG,AN$1)</f>
        <v>0</v>
      </c>
      <c r="AO1384" s="2">
        <f>COUNTIFS($B:$B,$B1384,$AG:$AG,AO$1)</f>
        <v>0</v>
      </c>
      <c r="AP1384" s="2">
        <f>COUNTIFS($B:$B,$B1384,$AG:$AG,AP$1)</f>
        <v>0</v>
      </c>
      <c r="AQ1384" s="2">
        <f>COUNTIFS($B:$B,$B1384,$AG:$AG,AQ$1)</f>
        <v>0</v>
      </c>
      <c r="AR1384" s="2">
        <f>COUNTIFS($B:$B,$B1384,$AG:$AG,AR$1)</f>
        <v>0</v>
      </c>
      <c r="AS1384" s="2">
        <f>COUNTIFS($B:$B,$B1384,$AG:$AG,AS$1)</f>
        <v>0</v>
      </c>
      <c r="AT1384" s="2">
        <f>COUNTIFS($B:$B,$B1384,$AG:$AG,AT$1)</f>
        <v>1</v>
      </c>
      <c r="AU1384" s="2">
        <f>COUNTIFS($B:$B,$B1384,$AG:$AG,AU$1)</f>
        <v>0</v>
      </c>
    </row>
    <row r="1385" spans="1:47" ht="15" customHeight="1" x14ac:dyDescent="0.35">
      <c r="A1385" s="7">
        <f>IF(B1384=B1385,A1384,A1384+1)</f>
        <v>474</v>
      </c>
      <c r="B1385" s="7" t="s">
        <v>3861</v>
      </c>
      <c r="C1385" s="7" t="s">
        <v>3860</v>
      </c>
      <c r="D1385" s="7" t="s">
        <v>3044</v>
      </c>
      <c r="E1385" s="7" t="s">
        <v>3043</v>
      </c>
      <c r="F1385" s="4" t="s">
        <v>7</v>
      </c>
      <c r="G1385" s="4" t="s">
        <v>8</v>
      </c>
      <c r="H1385" s="4" t="s">
        <v>7</v>
      </c>
      <c r="I1385" s="3">
        <v>3</v>
      </c>
      <c r="J1385" s="3" t="s">
        <v>28</v>
      </c>
      <c r="K1385" s="3" t="s">
        <v>3061</v>
      </c>
      <c r="L1385" s="3" t="s">
        <v>26</v>
      </c>
      <c r="M1385" s="3" t="s">
        <v>3859</v>
      </c>
      <c r="N1385" s="3" t="s">
        <v>3858</v>
      </c>
      <c r="P1385" s="3" t="s">
        <v>669</v>
      </c>
      <c r="Q1385" s="3" t="s">
        <v>1475</v>
      </c>
      <c r="R1385" s="3" t="s">
        <v>2434</v>
      </c>
      <c r="S1385" s="2" t="str">
        <f>IF(P1385="심사불필요","-",VLOOKUP(K1385,'[1]자격증 backdata'!A:G,7,0))</f>
        <v>-</v>
      </c>
      <c r="T1385" s="2" t="str">
        <f>IF(S1385="-","-",IF(COUNTIFS(B:B,B1385,S:S,"필수")&gt;0,"자격요건충족","확인필요"))</f>
        <v>-</v>
      </c>
      <c r="U1385" s="2"/>
      <c r="W1385" s="2">
        <f>IF(Q1385="4급","심사불필요",VLOOKUP(K1385,'[1]자격증 backdata'!A:B,2,0))</f>
        <v>2</v>
      </c>
      <c r="X1385" s="3">
        <f>IF(R1385="A", MIN(20, SUMIFS(W:W, B:B, B1385, R:R, "A")),IF(R1385="B", MIN(30, SUMIFS(W:W, B:B, B1385, R:R, "B")),"비해당분야"))</f>
        <v>4</v>
      </c>
      <c r="Y1385" s="3" t="str">
        <f>IF(R1385="C",MIN(30,IF(COUNTIFS(B:B,B1385,W:W,"가1")=1,25,IF(COUNTIFS(B:B,B1385,W:W,"가1")&gt;=2,30,0))+IF(COUNTIFS(B:B,B1385,W:W,"나1")&gt;=4,30,IF(COUNTIFS(B:B,B1385,W:W,"나1")=3,26,IF(COUNTIFS(B:B,B1385,W:W,"나1")=2,22,IF(COUNTIFS(B:B,B1385,W:W,"나1")=1,18,0)))))+MIN(30,IF(COUNTIFS(B:B,B1385,W:W,"가2")=1,25,IF(COUNTIFS(B:B,B1385,W:W,"가2")&gt;=2,30,0))+IF(COUNTIFS(B:B,B1385,W:W,"나2")=3,30,IF(COUNTIFS(B:B,B1385,W:W,"나2")=2,25,IF(COUNTIFS(B:B,B1385,W:W,"나2")=1,20,0)))),"비해당분야")</f>
        <v>비해당분야</v>
      </c>
      <c r="Z1385" s="3" t="str">
        <f>IF(R1385="C",VLOOKUP(K1385,'[1]자격증 backdata'!A:F,6,0),"비해당분야")</f>
        <v>비해당분야</v>
      </c>
      <c r="AA1385" s="3" t="str">
        <f>IF(R1385="C",SUMIF(B:B,B1385,Z:Z),"비해당분야")</f>
        <v>비해당분야</v>
      </c>
      <c r="AB1385" s="3" t="str">
        <f>IF(R1385="C",SUM(Y1385,AA1385),"비해당분야")</f>
        <v>비해당분야</v>
      </c>
      <c r="AC1385" s="3">
        <f>IF(R1385="C",AB1385,X1385)</f>
        <v>4</v>
      </c>
      <c r="AD1385" s="3">
        <f>VLOOKUP(K1385,'[1]자격증 backdata'!A:D,4,0)</f>
        <v>0</v>
      </c>
      <c r="AE1385" s="3">
        <f>IF(_xlfn.MAXIFS(AD:AD,B:B,B1385)&gt;10,10,_xlfn.MAXIFS(AD:AD,B:B,B1385))</f>
        <v>5</v>
      </c>
      <c r="AG1385" s="2">
        <f>VLOOKUP(K1385,'[1]자격증 backdata'!A:C,3,0)</f>
        <v>0</v>
      </c>
      <c r="AH1385" s="2">
        <f>COUNTIFS($B:$B,$B1385,$AG:$AG,AH$1)</f>
        <v>0</v>
      </c>
      <c r="AI1385" s="2">
        <f>COUNTIFS($B:$B,$B1385,$AG:$AG,AI$1)</f>
        <v>0</v>
      </c>
      <c r="AJ1385" s="2">
        <f>COUNTIFS($B:$B,$B1385,$AG:$AG,AJ$1)</f>
        <v>0</v>
      </c>
      <c r="AK1385" s="2">
        <f>COUNTIFS($B:$B,$B1385,$AG:$AG,AK$1)</f>
        <v>0</v>
      </c>
      <c r="AL1385" s="2">
        <f>COUNTIFS($B:$B,$B1385,$AG:$AG,AL$1)</f>
        <v>0</v>
      </c>
      <c r="AM1385" s="2">
        <f>COUNTIFS($B:$B,$B1385,$AG:$AG,AM$1)</f>
        <v>0</v>
      </c>
      <c r="AN1385" s="2">
        <f>COUNTIFS($B:$B,$B1385,$AG:$AG,AN$1)</f>
        <v>0</v>
      </c>
      <c r="AO1385" s="2">
        <f>COUNTIFS($B:$B,$B1385,$AG:$AG,AO$1)</f>
        <v>0</v>
      </c>
      <c r="AP1385" s="2">
        <f>COUNTIFS($B:$B,$B1385,$AG:$AG,AP$1)</f>
        <v>0</v>
      </c>
      <c r="AQ1385" s="2">
        <f>COUNTIFS($B:$B,$B1385,$AG:$AG,AQ$1)</f>
        <v>0</v>
      </c>
      <c r="AR1385" s="2">
        <f>COUNTIFS($B:$B,$B1385,$AG:$AG,AR$1)</f>
        <v>0</v>
      </c>
      <c r="AS1385" s="2">
        <f>COUNTIFS($B:$B,$B1385,$AG:$AG,AS$1)</f>
        <v>0</v>
      </c>
      <c r="AT1385" s="2">
        <f>COUNTIFS($B:$B,$B1385,$AG:$AG,AT$1)</f>
        <v>1</v>
      </c>
      <c r="AU1385" s="2">
        <f>COUNTIFS($B:$B,$B1385,$AG:$AG,AU$1)</f>
        <v>0</v>
      </c>
    </row>
    <row r="1386" spans="1:47" ht="15" customHeight="1" x14ac:dyDescent="0.35">
      <c r="A1386" s="4">
        <f>IF(B1385=B1386,A1385,A1385+1)</f>
        <v>475</v>
      </c>
      <c r="B1386" s="4" t="s">
        <v>3855</v>
      </c>
      <c r="C1386" s="4" t="s">
        <v>3854</v>
      </c>
      <c r="D1386" s="4" t="s">
        <v>3044</v>
      </c>
      <c r="E1386" s="4" t="s">
        <v>3043</v>
      </c>
      <c r="F1386" s="4" t="s">
        <v>7</v>
      </c>
      <c r="G1386" s="4" t="s">
        <v>8</v>
      </c>
      <c r="H1386" s="4" t="s">
        <v>7</v>
      </c>
      <c r="I1386" s="4">
        <v>1</v>
      </c>
      <c r="J1386" s="4" t="s">
        <v>69</v>
      </c>
      <c r="K1386" s="4" t="s">
        <v>3065</v>
      </c>
      <c r="L1386" s="4" t="s">
        <v>36</v>
      </c>
      <c r="M1386" s="4" t="s">
        <v>3857</v>
      </c>
      <c r="N1386" s="4" t="s">
        <v>1201</v>
      </c>
      <c r="P1386" s="4" t="s">
        <v>669</v>
      </c>
      <c r="Q1386" s="4" t="s">
        <v>1475</v>
      </c>
      <c r="R1386" s="4" t="s">
        <v>2434</v>
      </c>
      <c r="S1386" s="5" t="str">
        <f>IF(P1386="심사불필요","-",VLOOKUP(K1386,'[1]자격증 backdata'!A:G,7,0))</f>
        <v>-</v>
      </c>
      <c r="T1386" s="5" t="str">
        <f>IF(S1386="-","-",IF(COUNTIFS(B:B,B1386,S:S,"필수")&gt;0,"자격요건충족","확인필요"))</f>
        <v>-</v>
      </c>
      <c r="U1386" s="5"/>
      <c r="W1386" s="5">
        <f>IF(Q1386="4급","심사불필요",VLOOKUP(K1386,'[1]자격증 backdata'!A:B,2,0))</f>
        <v>0</v>
      </c>
      <c r="X1386" s="4">
        <f>IF(R1386="A", MIN(20, SUMIFS(W:W, B:B, B1386, R:R, "A")),IF(R1386="B", MIN(30, SUMIFS(W:W, B:B, B1386, R:R, "B")),"비해당분야"))</f>
        <v>6</v>
      </c>
      <c r="Y1386" s="4" t="str">
        <f>IF(R1386="C",MIN(30,IF(COUNTIFS(B:B,B1386,W:W,"가1")=1,25,IF(COUNTIFS(B:B,B1386,W:W,"가1")&gt;=2,30,0))+IF(COUNTIFS(B:B,B1386,W:W,"나1")&gt;=4,30,IF(COUNTIFS(B:B,B1386,W:W,"나1")=3,26,IF(COUNTIFS(B:B,B1386,W:W,"나1")=2,22,IF(COUNTIFS(B:B,B1386,W:W,"나1")=1,18,0)))))+MIN(30,IF(COUNTIFS(B:B,B1386,W:W,"가2")=1,25,IF(COUNTIFS(B:B,B1386,W:W,"가2")&gt;=2,30,0))+IF(COUNTIFS(B:B,B1386,W:W,"나2")=3,30,IF(COUNTIFS(B:B,B1386,W:W,"나2")=2,25,IF(COUNTIFS(B:B,B1386,W:W,"나2")=1,20,0)))),"비해당분야")</f>
        <v>비해당분야</v>
      </c>
      <c r="Z1386" s="4" t="str">
        <f>IF(R1386="C",VLOOKUP(K1386,'[1]자격증 backdata'!A:F,6,0),"비해당분야")</f>
        <v>비해당분야</v>
      </c>
      <c r="AA1386" s="4" t="str">
        <f>IF(R1386="C",SUMIF(B:B,B1386,Z:Z),"비해당분야")</f>
        <v>비해당분야</v>
      </c>
      <c r="AB1386" s="4" t="str">
        <f>IF(R1386="C",SUM(Y1386,AA1386),"비해당분야")</f>
        <v>비해당분야</v>
      </c>
      <c r="AC1386" s="4">
        <f>IF(R1386="C",AB1386,X1386)</f>
        <v>6</v>
      </c>
      <c r="AD1386" s="4">
        <f>VLOOKUP(K1386,'[1]자격증 backdata'!A:D,4,0)</f>
        <v>5</v>
      </c>
      <c r="AE1386" s="4">
        <f>IF(_xlfn.MAXIFS(AD:AD,B:B,B1386)&gt;10,10,_xlfn.MAXIFS(AD:AD,B:B,B1386))</f>
        <v>5</v>
      </c>
      <c r="AG1386" s="5">
        <f>VLOOKUP(K1386,'[1]자격증 backdata'!A:C,3,0)</f>
        <v>0</v>
      </c>
      <c r="AH1386" s="5">
        <f>COUNTIFS($B:$B,$B1386,$AG:$AG,AH$1)</f>
        <v>0</v>
      </c>
      <c r="AI1386" s="5">
        <f>COUNTIFS($B:$B,$B1386,$AG:$AG,AI$1)</f>
        <v>0</v>
      </c>
      <c r="AJ1386" s="5">
        <f>COUNTIFS($B:$B,$B1386,$AG:$AG,AJ$1)</f>
        <v>0</v>
      </c>
      <c r="AK1386" s="5">
        <f>COUNTIFS($B:$B,$B1386,$AG:$AG,AK$1)</f>
        <v>0</v>
      </c>
      <c r="AL1386" s="5">
        <f>COUNTIFS($B:$B,$B1386,$AG:$AG,AL$1)</f>
        <v>0</v>
      </c>
      <c r="AM1386" s="5">
        <f>COUNTIFS($B:$B,$B1386,$AG:$AG,AM$1)</f>
        <v>0</v>
      </c>
      <c r="AN1386" s="5">
        <f>COUNTIFS($B:$B,$B1386,$AG:$AG,AN$1)</f>
        <v>1</v>
      </c>
      <c r="AO1386" s="5">
        <f>COUNTIFS($B:$B,$B1386,$AG:$AG,AO$1)</f>
        <v>0</v>
      </c>
      <c r="AP1386" s="5">
        <f>COUNTIFS($B:$B,$B1386,$AG:$AG,AP$1)</f>
        <v>0</v>
      </c>
      <c r="AQ1386" s="5">
        <f>COUNTIFS($B:$B,$B1386,$AG:$AG,AQ$1)</f>
        <v>0</v>
      </c>
      <c r="AR1386" s="5">
        <f>COUNTIFS($B:$B,$B1386,$AG:$AG,AR$1)</f>
        <v>0</v>
      </c>
      <c r="AS1386" s="5">
        <f>COUNTIFS($B:$B,$B1386,$AG:$AG,AS$1)</f>
        <v>0</v>
      </c>
      <c r="AT1386" s="5">
        <f>COUNTIFS($B:$B,$B1386,$AG:$AG,AT$1)</f>
        <v>1</v>
      </c>
      <c r="AU1386" s="5">
        <f>COUNTIFS($B:$B,$B1386,$AG:$AG,AU$1)</f>
        <v>0</v>
      </c>
    </row>
    <row r="1387" spans="1:47" ht="15" customHeight="1" x14ac:dyDescent="0.35">
      <c r="A1387" s="6">
        <f>IF(B1386=B1387,A1386,A1386+1)</f>
        <v>475</v>
      </c>
      <c r="B1387" s="6" t="s">
        <v>3855</v>
      </c>
      <c r="C1387" s="6" t="s">
        <v>3854</v>
      </c>
      <c r="D1387" s="6" t="s">
        <v>3044</v>
      </c>
      <c r="E1387" s="6" t="s">
        <v>3043</v>
      </c>
      <c r="F1387" s="4" t="s">
        <v>7</v>
      </c>
      <c r="G1387" s="4" t="s">
        <v>8</v>
      </c>
      <c r="H1387" s="4" t="s">
        <v>7</v>
      </c>
      <c r="I1387" s="4">
        <v>2</v>
      </c>
      <c r="J1387" s="4" t="s">
        <v>633</v>
      </c>
      <c r="K1387" s="4" t="s">
        <v>3118</v>
      </c>
      <c r="L1387" s="4" t="s">
        <v>55</v>
      </c>
      <c r="M1387" s="4" t="s">
        <v>3856</v>
      </c>
      <c r="N1387" s="4" t="s">
        <v>2982</v>
      </c>
      <c r="P1387" s="4" t="s">
        <v>669</v>
      </c>
      <c r="Q1387" s="4" t="s">
        <v>1475</v>
      </c>
      <c r="R1387" s="4" t="s">
        <v>2434</v>
      </c>
      <c r="S1387" s="5" t="str">
        <f>IF(P1387="심사불필요","-",VLOOKUP(K1387,'[1]자격증 backdata'!A:G,7,0))</f>
        <v>-</v>
      </c>
      <c r="T1387" s="5" t="str">
        <f>IF(S1387="-","-",IF(COUNTIFS(B:B,B1387,S:S,"필수")&gt;0,"자격요건충족","확인필요"))</f>
        <v>-</v>
      </c>
      <c r="U1387" s="5"/>
      <c r="W1387" s="5">
        <f>IF(Q1387="4급","심사불필요",VLOOKUP(K1387,'[1]자격증 backdata'!A:B,2,0))</f>
        <v>4</v>
      </c>
      <c r="X1387" s="4">
        <f>IF(R1387="A", MIN(20, SUMIFS(W:W, B:B, B1387, R:R, "A")),IF(R1387="B", MIN(30, SUMIFS(W:W, B:B, B1387, R:R, "B")),"비해당분야"))</f>
        <v>6</v>
      </c>
      <c r="Y1387" s="4" t="str">
        <f>IF(R1387="C",MIN(30,IF(COUNTIFS(B:B,B1387,W:W,"가1")=1,25,IF(COUNTIFS(B:B,B1387,W:W,"가1")&gt;=2,30,0))+IF(COUNTIFS(B:B,B1387,W:W,"나1")&gt;=4,30,IF(COUNTIFS(B:B,B1387,W:W,"나1")=3,26,IF(COUNTIFS(B:B,B1387,W:W,"나1")=2,22,IF(COUNTIFS(B:B,B1387,W:W,"나1")=1,18,0)))))+MIN(30,IF(COUNTIFS(B:B,B1387,W:W,"가2")=1,25,IF(COUNTIFS(B:B,B1387,W:W,"가2")&gt;=2,30,0))+IF(COUNTIFS(B:B,B1387,W:W,"나2")=3,30,IF(COUNTIFS(B:B,B1387,W:W,"나2")=2,25,IF(COUNTIFS(B:B,B1387,W:W,"나2")=1,20,0)))),"비해당분야")</f>
        <v>비해당분야</v>
      </c>
      <c r="Z1387" s="4" t="str">
        <f>IF(R1387="C",VLOOKUP(K1387,'[1]자격증 backdata'!A:F,6,0),"비해당분야")</f>
        <v>비해당분야</v>
      </c>
      <c r="AA1387" s="4" t="str">
        <f>IF(R1387="C",SUMIF(B:B,B1387,Z:Z),"비해당분야")</f>
        <v>비해당분야</v>
      </c>
      <c r="AB1387" s="4" t="str">
        <f>IF(R1387="C",SUM(Y1387,AA1387),"비해당분야")</f>
        <v>비해당분야</v>
      </c>
      <c r="AC1387" s="4">
        <f>IF(R1387="C",AB1387,X1387)</f>
        <v>6</v>
      </c>
      <c r="AD1387" s="4">
        <f>VLOOKUP(K1387,'[1]자격증 backdata'!A:D,4,0)</f>
        <v>0</v>
      </c>
      <c r="AE1387" s="4">
        <f>IF(_xlfn.MAXIFS(AD:AD,B:B,B1387)&gt;10,10,_xlfn.MAXIFS(AD:AD,B:B,B1387))</f>
        <v>5</v>
      </c>
      <c r="AG1387" s="5" t="str">
        <f>VLOOKUP(K1387,'[1]자격증 backdata'!A:C,3,0)</f>
        <v>G</v>
      </c>
      <c r="AH1387" s="5">
        <f>COUNTIFS($B:$B,$B1387,$AG:$AG,AH$1)</f>
        <v>0</v>
      </c>
      <c r="AI1387" s="5">
        <f>COUNTIFS($B:$B,$B1387,$AG:$AG,AI$1)</f>
        <v>0</v>
      </c>
      <c r="AJ1387" s="5">
        <f>COUNTIFS($B:$B,$B1387,$AG:$AG,AJ$1)</f>
        <v>0</v>
      </c>
      <c r="AK1387" s="5">
        <f>COUNTIFS($B:$B,$B1387,$AG:$AG,AK$1)</f>
        <v>0</v>
      </c>
      <c r="AL1387" s="5">
        <f>COUNTIFS($B:$B,$B1387,$AG:$AG,AL$1)</f>
        <v>0</v>
      </c>
      <c r="AM1387" s="5">
        <f>COUNTIFS($B:$B,$B1387,$AG:$AG,AM$1)</f>
        <v>0</v>
      </c>
      <c r="AN1387" s="5">
        <f>COUNTIFS($B:$B,$B1387,$AG:$AG,AN$1)</f>
        <v>1</v>
      </c>
      <c r="AO1387" s="5">
        <f>COUNTIFS($B:$B,$B1387,$AG:$AG,AO$1)</f>
        <v>0</v>
      </c>
      <c r="AP1387" s="5">
        <f>COUNTIFS($B:$B,$B1387,$AG:$AG,AP$1)</f>
        <v>0</v>
      </c>
      <c r="AQ1387" s="5">
        <f>COUNTIFS($B:$B,$B1387,$AG:$AG,AQ$1)</f>
        <v>0</v>
      </c>
      <c r="AR1387" s="5">
        <f>COUNTIFS($B:$B,$B1387,$AG:$AG,AR$1)</f>
        <v>0</v>
      </c>
      <c r="AS1387" s="5">
        <f>COUNTIFS($B:$B,$B1387,$AG:$AG,AS$1)</f>
        <v>0</v>
      </c>
      <c r="AT1387" s="5">
        <f>COUNTIFS($B:$B,$B1387,$AG:$AG,AT$1)</f>
        <v>1</v>
      </c>
      <c r="AU1387" s="5">
        <f>COUNTIFS($B:$B,$B1387,$AG:$AG,AU$1)</f>
        <v>0</v>
      </c>
    </row>
    <row r="1388" spans="1:47" ht="15" customHeight="1" x14ac:dyDescent="0.35">
      <c r="A1388" s="6">
        <f>IF(B1387=B1388,A1387,A1387+1)</f>
        <v>475</v>
      </c>
      <c r="B1388" s="6" t="s">
        <v>3855</v>
      </c>
      <c r="C1388" s="6" t="s">
        <v>3854</v>
      </c>
      <c r="D1388" s="6" t="s">
        <v>3044</v>
      </c>
      <c r="E1388" s="6" t="s">
        <v>3043</v>
      </c>
      <c r="F1388" s="4" t="s">
        <v>7</v>
      </c>
      <c r="G1388" s="4" t="s">
        <v>8</v>
      </c>
      <c r="H1388" s="4" t="s">
        <v>7</v>
      </c>
      <c r="I1388" s="4">
        <v>3</v>
      </c>
      <c r="J1388" s="4" t="s">
        <v>57</v>
      </c>
      <c r="K1388" s="4" t="s">
        <v>3089</v>
      </c>
      <c r="L1388" s="4" t="s">
        <v>55</v>
      </c>
      <c r="M1388" s="4" t="s">
        <v>3853</v>
      </c>
      <c r="N1388" s="4" t="s">
        <v>686</v>
      </c>
      <c r="P1388" s="4" t="s">
        <v>669</v>
      </c>
      <c r="Q1388" s="4" t="s">
        <v>1475</v>
      </c>
      <c r="R1388" s="4" t="s">
        <v>2434</v>
      </c>
      <c r="S1388" s="5" t="str">
        <f>IF(P1388="심사불필요","-",VLOOKUP(K1388,'[1]자격증 backdata'!A:G,7,0))</f>
        <v>-</v>
      </c>
      <c r="T1388" s="5" t="str">
        <f>IF(S1388="-","-",IF(COUNTIFS(B:B,B1388,S:S,"필수")&gt;0,"자격요건충족","확인필요"))</f>
        <v>-</v>
      </c>
      <c r="U1388" s="5"/>
      <c r="W1388" s="5">
        <f>IF(Q1388="4급","심사불필요",VLOOKUP(K1388,'[1]자격증 backdata'!A:B,2,0))</f>
        <v>2</v>
      </c>
      <c r="X1388" s="4">
        <f>IF(R1388="A", MIN(20, SUMIFS(W:W, B:B, B1388, R:R, "A")),IF(R1388="B", MIN(30, SUMIFS(W:W, B:B, B1388, R:R, "B")),"비해당분야"))</f>
        <v>6</v>
      </c>
      <c r="Y1388" s="4" t="str">
        <f>IF(R1388="C",MIN(30,IF(COUNTIFS(B:B,B1388,W:W,"가1")=1,25,IF(COUNTIFS(B:B,B1388,W:W,"가1")&gt;=2,30,0))+IF(COUNTIFS(B:B,B1388,W:W,"나1")&gt;=4,30,IF(COUNTIFS(B:B,B1388,W:W,"나1")=3,26,IF(COUNTIFS(B:B,B1388,W:W,"나1")=2,22,IF(COUNTIFS(B:B,B1388,W:W,"나1")=1,18,0)))))+MIN(30,IF(COUNTIFS(B:B,B1388,W:W,"가2")=1,25,IF(COUNTIFS(B:B,B1388,W:W,"가2")&gt;=2,30,0))+IF(COUNTIFS(B:B,B1388,W:W,"나2")=3,30,IF(COUNTIFS(B:B,B1388,W:W,"나2")=2,25,IF(COUNTIFS(B:B,B1388,W:W,"나2")=1,20,0)))),"비해당분야")</f>
        <v>비해당분야</v>
      </c>
      <c r="Z1388" s="4" t="str">
        <f>IF(R1388="C",VLOOKUP(K1388,'[1]자격증 backdata'!A:F,6,0),"비해당분야")</f>
        <v>비해당분야</v>
      </c>
      <c r="AA1388" s="4" t="str">
        <f>IF(R1388="C",SUMIF(B:B,B1388,Z:Z),"비해당분야")</f>
        <v>비해당분야</v>
      </c>
      <c r="AB1388" s="4" t="str">
        <f>IF(R1388="C",SUM(Y1388,AA1388),"비해당분야")</f>
        <v>비해당분야</v>
      </c>
      <c r="AC1388" s="4">
        <f>IF(R1388="C",AB1388,X1388)</f>
        <v>6</v>
      </c>
      <c r="AD1388" s="4">
        <f>VLOOKUP(K1388,'[1]자격증 backdata'!A:D,4,0)</f>
        <v>0</v>
      </c>
      <c r="AE1388" s="4">
        <f>IF(_xlfn.MAXIFS(AD:AD,B:B,B1388)&gt;10,10,_xlfn.MAXIFS(AD:AD,B:B,B1388))</f>
        <v>5</v>
      </c>
      <c r="AG1388" s="5" t="str">
        <f>VLOOKUP(K1388,'[1]자격증 backdata'!A:C,3,0)</f>
        <v>M</v>
      </c>
      <c r="AH1388" s="5">
        <f>COUNTIFS($B:$B,$B1388,$AG:$AG,AH$1)</f>
        <v>0</v>
      </c>
      <c r="AI1388" s="5">
        <f>COUNTIFS($B:$B,$B1388,$AG:$AG,AI$1)</f>
        <v>0</v>
      </c>
      <c r="AJ1388" s="5">
        <f>COUNTIFS($B:$B,$B1388,$AG:$AG,AJ$1)</f>
        <v>0</v>
      </c>
      <c r="AK1388" s="5">
        <f>COUNTIFS($B:$B,$B1388,$AG:$AG,AK$1)</f>
        <v>0</v>
      </c>
      <c r="AL1388" s="5">
        <f>COUNTIFS($B:$B,$B1388,$AG:$AG,AL$1)</f>
        <v>0</v>
      </c>
      <c r="AM1388" s="5">
        <f>COUNTIFS($B:$B,$B1388,$AG:$AG,AM$1)</f>
        <v>0</v>
      </c>
      <c r="AN1388" s="5">
        <f>COUNTIFS($B:$B,$B1388,$AG:$AG,AN$1)</f>
        <v>1</v>
      </c>
      <c r="AO1388" s="5">
        <f>COUNTIFS($B:$B,$B1388,$AG:$AG,AO$1)</f>
        <v>0</v>
      </c>
      <c r="AP1388" s="5">
        <f>COUNTIFS($B:$B,$B1388,$AG:$AG,AP$1)</f>
        <v>0</v>
      </c>
      <c r="AQ1388" s="5">
        <f>COUNTIFS($B:$B,$B1388,$AG:$AG,AQ$1)</f>
        <v>0</v>
      </c>
      <c r="AR1388" s="5">
        <f>COUNTIFS($B:$B,$B1388,$AG:$AG,AR$1)</f>
        <v>0</v>
      </c>
      <c r="AS1388" s="5">
        <f>COUNTIFS($B:$B,$B1388,$AG:$AG,AS$1)</f>
        <v>0</v>
      </c>
      <c r="AT1388" s="5">
        <f>COUNTIFS($B:$B,$B1388,$AG:$AG,AT$1)</f>
        <v>1</v>
      </c>
      <c r="AU1388" s="5">
        <f>COUNTIFS($B:$B,$B1388,$AG:$AG,AU$1)</f>
        <v>0</v>
      </c>
    </row>
    <row r="1389" spans="1:47" ht="15" customHeight="1" x14ac:dyDescent="0.35">
      <c r="A1389" s="3">
        <f>IF(B1388=B1389,A1388,A1388+1)</f>
        <v>476</v>
      </c>
      <c r="B1389" s="3" t="s">
        <v>3848</v>
      </c>
      <c r="C1389" s="3" t="s">
        <v>3847</v>
      </c>
      <c r="D1389" s="3" t="s">
        <v>3044</v>
      </c>
      <c r="E1389" s="3" t="s">
        <v>3043</v>
      </c>
      <c r="F1389" s="4" t="s">
        <v>7</v>
      </c>
      <c r="G1389" s="4" t="s">
        <v>8</v>
      </c>
      <c r="H1389" s="4" t="s">
        <v>7</v>
      </c>
      <c r="I1389" s="3">
        <v>1</v>
      </c>
      <c r="J1389" s="3" t="s">
        <v>69</v>
      </c>
      <c r="K1389" s="3" t="s">
        <v>3065</v>
      </c>
      <c r="L1389" s="3" t="s">
        <v>36</v>
      </c>
      <c r="M1389" s="3" t="s">
        <v>3852</v>
      </c>
      <c r="N1389" s="3" t="s">
        <v>1201</v>
      </c>
      <c r="P1389" s="3" t="s">
        <v>669</v>
      </c>
      <c r="Q1389" s="3" t="s">
        <v>1475</v>
      </c>
      <c r="R1389" s="3" t="s">
        <v>2434</v>
      </c>
      <c r="S1389" s="2" t="str">
        <f>IF(P1389="심사불필요","-",VLOOKUP(K1389,'[1]자격증 backdata'!A:G,7,0))</f>
        <v>-</v>
      </c>
      <c r="T1389" s="2" t="str">
        <f>IF(S1389="-","-",IF(COUNTIFS(B:B,B1389,S:S,"필수")&gt;0,"자격요건충족","확인필요"))</f>
        <v>-</v>
      </c>
      <c r="U1389" s="2"/>
      <c r="W1389" s="2">
        <f>IF(Q1389="4급","심사불필요",VLOOKUP(K1389,'[1]자격증 backdata'!A:B,2,0))</f>
        <v>0</v>
      </c>
      <c r="X1389" s="3">
        <f>IF(R1389="A", MIN(20, SUMIFS(W:W, B:B, B1389, R:R, "A")),IF(R1389="B", MIN(30, SUMIFS(W:W, B:B, B1389, R:R, "B")),"비해당분야"))</f>
        <v>8</v>
      </c>
      <c r="Y1389" s="3" t="str">
        <f>IF(R1389="C",MIN(30,IF(COUNTIFS(B:B,B1389,W:W,"가1")=1,25,IF(COUNTIFS(B:B,B1389,W:W,"가1")&gt;=2,30,0))+IF(COUNTIFS(B:B,B1389,W:W,"나1")&gt;=4,30,IF(COUNTIFS(B:B,B1389,W:W,"나1")=3,26,IF(COUNTIFS(B:B,B1389,W:W,"나1")=2,22,IF(COUNTIFS(B:B,B1389,W:W,"나1")=1,18,0)))))+MIN(30,IF(COUNTIFS(B:B,B1389,W:W,"가2")=1,25,IF(COUNTIFS(B:B,B1389,W:W,"가2")&gt;=2,30,0))+IF(COUNTIFS(B:B,B1389,W:W,"나2")=3,30,IF(COUNTIFS(B:B,B1389,W:W,"나2")=2,25,IF(COUNTIFS(B:B,B1389,W:W,"나2")=1,20,0)))),"비해당분야")</f>
        <v>비해당분야</v>
      </c>
      <c r="Z1389" s="3" t="str">
        <f>IF(R1389="C",VLOOKUP(K1389,'[1]자격증 backdata'!A:F,6,0),"비해당분야")</f>
        <v>비해당분야</v>
      </c>
      <c r="AA1389" s="3" t="str">
        <f>IF(R1389="C",SUMIF(B:B,B1389,Z:Z),"비해당분야")</f>
        <v>비해당분야</v>
      </c>
      <c r="AB1389" s="3" t="str">
        <f>IF(R1389="C",SUM(Y1389,AA1389),"비해당분야")</f>
        <v>비해당분야</v>
      </c>
      <c r="AC1389" s="3">
        <f>IF(R1389="C",AB1389,X1389)</f>
        <v>8</v>
      </c>
      <c r="AD1389" s="3">
        <f>VLOOKUP(K1389,'[1]자격증 backdata'!A:D,4,0)</f>
        <v>5</v>
      </c>
      <c r="AE1389" s="3">
        <f>IF(_xlfn.MAXIFS(AD:AD,B:B,B1389)&gt;10,10,_xlfn.MAXIFS(AD:AD,B:B,B1389))</f>
        <v>5</v>
      </c>
      <c r="AG1389" s="2">
        <f>VLOOKUP(K1389,'[1]자격증 backdata'!A:C,3,0)</f>
        <v>0</v>
      </c>
      <c r="AH1389" s="2">
        <f>COUNTIFS($B:$B,$B1389,$AG:$AG,AH$1)</f>
        <v>0</v>
      </c>
      <c r="AI1389" s="2">
        <f>COUNTIFS($B:$B,$B1389,$AG:$AG,AI$1)</f>
        <v>0</v>
      </c>
      <c r="AJ1389" s="2">
        <f>COUNTIFS($B:$B,$B1389,$AG:$AG,AJ$1)</f>
        <v>0</v>
      </c>
      <c r="AK1389" s="2">
        <f>COUNTIFS($B:$B,$B1389,$AG:$AG,AK$1)</f>
        <v>0</v>
      </c>
      <c r="AL1389" s="2">
        <f>COUNTIFS($B:$B,$B1389,$AG:$AG,AL$1)</f>
        <v>1</v>
      </c>
      <c r="AM1389" s="2">
        <f>COUNTIFS($B:$B,$B1389,$AG:$AG,AM$1)</f>
        <v>0</v>
      </c>
      <c r="AN1389" s="2">
        <f>COUNTIFS($B:$B,$B1389,$AG:$AG,AN$1)</f>
        <v>0</v>
      </c>
      <c r="AO1389" s="2">
        <f>COUNTIFS($B:$B,$B1389,$AG:$AG,AO$1)</f>
        <v>0</v>
      </c>
      <c r="AP1389" s="2">
        <f>COUNTIFS($B:$B,$B1389,$AG:$AG,AP$1)</f>
        <v>0</v>
      </c>
      <c r="AQ1389" s="2">
        <f>COUNTIFS($B:$B,$B1389,$AG:$AG,AQ$1)</f>
        <v>0</v>
      </c>
      <c r="AR1389" s="2">
        <f>COUNTIFS($B:$B,$B1389,$AG:$AG,AR$1)</f>
        <v>0</v>
      </c>
      <c r="AS1389" s="2">
        <f>COUNTIFS($B:$B,$B1389,$AG:$AG,AS$1)</f>
        <v>0</v>
      </c>
      <c r="AT1389" s="2">
        <f>COUNTIFS($B:$B,$B1389,$AG:$AG,AT$1)</f>
        <v>1</v>
      </c>
      <c r="AU1389" s="2">
        <f>COUNTIFS($B:$B,$B1389,$AG:$AG,AU$1)</f>
        <v>0</v>
      </c>
    </row>
    <row r="1390" spans="1:47" ht="15" customHeight="1" x14ac:dyDescent="0.35">
      <c r="A1390" s="7">
        <f>IF(B1389=B1390,A1389,A1389+1)</f>
        <v>476</v>
      </c>
      <c r="B1390" s="7" t="s">
        <v>3848</v>
      </c>
      <c r="C1390" s="7" t="s">
        <v>3847</v>
      </c>
      <c r="D1390" s="7" t="s">
        <v>3044</v>
      </c>
      <c r="E1390" s="7" t="s">
        <v>3043</v>
      </c>
      <c r="F1390" s="4" t="s">
        <v>7</v>
      </c>
      <c r="G1390" s="4" t="s">
        <v>8</v>
      </c>
      <c r="H1390" s="4" t="s">
        <v>7</v>
      </c>
      <c r="I1390" s="3">
        <v>2</v>
      </c>
      <c r="J1390" s="3" t="s">
        <v>106</v>
      </c>
      <c r="K1390" s="3" t="s">
        <v>3057</v>
      </c>
      <c r="L1390" s="3" t="s">
        <v>55</v>
      </c>
      <c r="M1390" s="3" t="s">
        <v>3851</v>
      </c>
      <c r="N1390" s="3" t="s">
        <v>1476</v>
      </c>
      <c r="P1390" s="3" t="s">
        <v>669</v>
      </c>
      <c r="Q1390" s="3" t="s">
        <v>1475</v>
      </c>
      <c r="R1390" s="3" t="s">
        <v>2434</v>
      </c>
      <c r="S1390" s="2" t="str">
        <f>IF(P1390="심사불필요","-",VLOOKUP(K1390,'[1]자격증 backdata'!A:G,7,0))</f>
        <v>-</v>
      </c>
      <c r="T1390" s="2" t="str">
        <f>IF(S1390="-","-",IF(COUNTIFS(B:B,B1390,S:S,"필수")&gt;0,"자격요건충족","확인필요"))</f>
        <v>-</v>
      </c>
      <c r="U1390" s="2"/>
      <c r="W1390" s="2">
        <f>IF(Q1390="4급","심사불필요",VLOOKUP(K1390,'[1]자격증 backdata'!A:B,2,0))</f>
        <v>4</v>
      </c>
      <c r="X1390" s="3">
        <f>IF(R1390="A", MIN(20, SUMIFS(W:W, B:B, B1390, R:R, "A")),IF(R1390="B", MIN(30, SUMIFS(W:W, B:B, B1390, R:R, "B")),"비해당분야"))</f>
        <v>8</v>
      </c>
      <c r="Y1390" s="3" t="str">
        <f>IF(R1390="C",MIN(30,IF(COUNTIFS(B:B,B1390,W:W,"가1")=1,25,IF(COUNTIFS(B:B,B1390,W:W,"가1")&gt;=2,30,0))+IF(COUNTIFS(B:B,B1390,W:W,"나1")&gt;=4,30,IF(COUNTIFS(B:B,B1390,W:W,"나1")=3,26,IF(COUNTIFS(B:B,B1390,W:W,"나1")=2,22,IF(COUNTIFS(B:B,B1390,W:W,"나1")=1,18,0)))))+MIN(30,IF(COUNTIFS(B:B,B1390,W:W,"가2")=1,25,IF(COUNTIFS(B:B,B1390,W:W,"가2")&gt;=2,30,0))+IF(COUNTIFS(B:B,B1390,W:W,"나2")=3,30,IF(COUNTIFS(B:B,B1390,W:W,"나2")=2,25,IF(COUNTIFS(B:B,B1390,W:W,"나2")=1,20,0)))),"비해당분야")</f>
        <v>비해당분야</v>
      </c>
      <c r="Z1390" s="3" t="str">
        <f>IF(R1390="C",VLOOKUP(K1390,'[1]자격증 backdata'!A:F,6,0),"비해당분야")</f>
        <v>비해당분야</v>
      </c>
      <c r="AA1390" s="3" t="str">
        <f>IF(R1390="C",SUMIF(B:B,B1390,Z:Z),"비해당분야")</f>
        <v>비해당분야</v>
      </c>
      <c r="AB1390" s="3" t="str">
        <f>IF(R1390="C",SUM(Y1390,AA1390),"비해당분야")</f>
        <v>비해당분야</v>
      </c>
      <c r="AC1390" s="3">
        <f>IF(R1390="C",AB1390,X1390)</f>
        <v>8</v>
      </c>
      <c r="AD1390" s="3">
        <f>VLOOKUP(K1390,'[1]자격증 backdata'!A:D,4,0)</f>
        <v>0</v>
      </c>
      <c r="AE1390" s="3">
        <f>IF(_xlfn.MAXIFS(AD:AD,B:B,B1390)&gt;10,10,_xlfn.MAXIFS(AD:AD,B:B,B1390))</f>
        <v>5</v>
      </c>
      <c r="AG1390" s="2" t="str">
        <f>VLOOKUP(K1390,'[1]자격증 backdata'!A:C,3,0)</f>
        <v>M</v>
      </c>
      <c r="AH1390" s="2">
        <f>COUNTIFS($B:$B,$B1390,$AG:$AG,AH$1)</f>
        <v>0</v>
      </c>
      <c r="AI1390" s="2">
        <f>COUNTIFS($B:$B,$B1390,$AG:$AG,AI$1)</f>
        <v>0</v>
      </c>
      <c r="AJ1390" s="2">
        <f>COUNTIFS($B:$B,$B1390,$AG:$AG,AJ$1)</f>
        <v>0</v>
      </c>
      <c r="AK1390" s="2">
        <f>COUNTIFS($B:$B,$B1390,$AG:$AG,AK$1)</f>
        <v>0</v>
      </c>
      <c r="AL1390" s="2">
        <f>COUNTIFS($B:$B,$B1390,$AG:$AG,AL$1)</f>
        <v>1</v>
      </c>
      <c r="AM1390" s="2">
        <f>COUNTIFS($B:$B,$B1390,$AG:$AG,AM$1)</f>
        <v>0</v>
      </c>
      <c r="AN1390" s="2">
        <f>COUNTIFS($B:$B,$B1390,$AG:$AG,AN$1)</f>
        <v>0</v>
      </c>
      <c r="AO1390" s="2">
        <f>COUNTIFS($B:$B,$B1390,$AG:$AG,AO$1)</f>
        <v>0</v>
      </c>
      <c r="AP1390" s="2">
        <f>COUNTIFS($B:$B,$B1390,$AG:$AG,AP$1)</f>
        <v>0</v>
      </c>
      <c r="AQ1390" s="2">
        <f>COUNTIFS($B:$B,$B1390,$AG:$AG,AQ$1)</f>
        <v>0</v>
      </c>
      <c r="AR1390" s="2">
        <f>COUNTIFS($B:$B,$B1390,$AG:$AG,AR$1)</f>
        <v>0</v>
      </c>
      <c r="AS1390" s="2">
        <f>COUNTIFS($B:$B,$B1390,$AG:$AG,AS$1)</f>
        <v>0</v>
      </c>
      <c r="AT1390" s="2">
        <f>COUNTIFS($B:$B,$B1390,$AG:$AG,AT$1)</f>
        <v>1</v>
      </c>
      <c r="AU1390" s="2">
        <f>COUNTIFS($B:$B,$B1390,$AG:$AG,AU$1)</f>
        <v>0</v>
      </c>
    </row>
    <row r="1391" spans="1:47" ht="15" customHeight="1" x14ac:dyDescent="0.35">
      <c r="A1391" s="7">
        <f>IF(B1390=B1391,A1390,A1390+1)</f>
        <v>476</v>
      </c>
      <c r="B1391" s="7" t="s">
        <v>3848</v>
      </c>
      <c r="C1391" s="7" t="s">
        <v>3847</v>
      </c>
      <c r="D1391" s="7" t="s">
        <v>3044</v>
      </c>
      <c r="E1391" s="7" t="s">
        <v>3043</v>
      </c>
      <c r="F1391" s="4" t="s">
        <v>7</v>
      </c>
      <c r="G1391" s="4" t="s">
        <v>8</v>
      </c>
      <c r="H1391" s="4" t="s">
        <v>7</v>
      </c>
      <c r="I1391" s="3">
        <v>3</v>
      </c>
      <c r="J1391" s="3" t="s">
        <v>2813</v>
      </c>
      <c r="K1391" s="3" t="s">
        <v>3159</v>
      </c>
      <c r="L1391" s="3" t="s">
        <v>2998</v>
      </c>
      <c r="M1391" s="3" t="s">
        <v>3850</v>
      </c>
      <c r="N1391" s="3" t="s">
        <v>3849</v>
      </c>
      <c r="P1391" s="3" t="s">
        <v>669</v>
      </c>
      <c r="Q1391" s="3" t="s">
        <v>1475</v>
      </c>
      <c r="R1391" s="3" t="s">
        <v>2434</v>
      </c>
      <c r="S1391" s="2" t="str">
        <f>IF(P1391="심사불필요","-",VLOOKUP(K1391,'[1]자격증 backdata'!A:G,7,0))</f>
        <v>-</v>
      </c>
      <c r="T1391" s="2" t="str">
        <f>IF(S1391="-","-",IF(COUNTIFS(B:B,B1391,S:S,"필수")&gt;0,"자격요건충족","확인필요"))</f>
        <v>-</v>
      </c>
      <c r="U1391" s="2"/>
      <c r="W1391" s="2">
        <f>IF(Q1391="4급","심사불필요",VLOOKUP(K1391,'[1]자격증 backdata'!A:B,2,0))</f>
        <v>2</v>
      </c>
      <c r="X1391" s="3">
        <f>IF(R1391="A", MIN(20, SUMIFS(W:W, B:B, B1391, R:R, "A")),IF(R1391="B", MIN(30, SUMIFS(W:W, B:B, B1391, R:R, "B")),"비해당분야"))</f>
        <v>8</v>
      </c>
      <c r="Y1391" s="3" t="str">
        <f>IF(R1391="C",MIN(30,IF(COUNTIFS(B:B,B1391,W:W,"가1")=1,25,IF(COUNTIFS(B:B,B1391,W:W,"가1")&gt;=2,30,0))+IF(COUNTIFS(B:B,B1391,W:W,"나1")&gt;=4,30,IF(COUNTIFS(B:B,B1391,W:W,"나1")=3,26,IF(COUNTIFS(B:B,B1391,W:W,"나1")=2,22,IF(COUNTIFS(B:B,B1391,W:W,"나1")=1,18,0)))))+MIN(30,IF(COUNTIFS(B:B,B1391,W:W,"가2")=1,25,IF(COUNTIFS(B:B,B1391,W:W,"가2")&gt;=2,30,0))+IF(COUNTIFS(B:B,B1391,W:W,"나2")=3,30,IF(COUNTIFS(B:B,B1391,W:W,"나2")=2,25,IF(COUNTIFS(B:B,B1391,W:W,"나2")=1,20,0)))),"비해당분야")</f>
        <v>비해당분야</v>
      </c>
      <c r="Z1391" s="3" t="str">
        <f>IF(R1391="C",VLOOKUP(K1391,'[1]자격증 backdata'!A:F,6,0),"비해당분야")</f>
        <v>비해당분야</v>
      </c>
      <c r="AA1391" s="3" t="str">
        <f>IF(R1391="C",SUMIF(B:B,B1391,Z:Z),"비해당분야")</f>
        <v>비해당분야</v>
      </c>
      <c r="AB1391" s="3" t="str">
        <f>IF(R1391="C",SUM(Y1391,AA1391),"비해당분야")</f>
        <v>비해당분야</v>
      </c>
      <c r="AC1391" s="3">
        <f>IF(R1391="C",AB1391,X1391)</f>
        <v>8</v>
      </c>
      <c r="AD1391" s="3">
        <f>VLOOKUP(K1391,'[1]자격증 backdata'!A:D,4,0)</f>
        <v>0</v>
      </c>
      <c r="AE1391" s="3">
        <f>IF(_xlfn.MAXIFS(AD:AD,B:B,B1391)&gt;10,10,_xlfn.MAXIFS(AD:AD,B:B,B1391))</f>
        <v>5</v>
      </c>
      <c r="AG1391" s="2" t="str">
        <f>VLOOKUP(K1391,'[1]자격증 backdata'!A:C,3,0)</f>
        <v>E</v>
      </c>
      <c r="AH1391" s="2">
        <f>COUNTIFS($B:$B,$B1391,$AG:$AG,AH$1)</f>
        <v>0</v>
      </c>
      <c r="AI1391" s="2">
        <f>COUNTIFS($B:$B,$B1391,$AG:$AG,AI$1)</f>
        <v>0</v>
      </c>
      <c r="AJ1391" s="2">
        <f>COUNTIFS($B:$B,$B1391,$AG:$AG,AJ$1)</f>
        <v>0</v>
      </c>
      <c r="AK1391" s="2">
        <f>COUNTIFS($B:$B,$B1391,$AG:$AG,AK$1)</f>
        <v>0</v>
      </c>
      <c r="AL1391" s="2">
        <f>COUNTIFS($B:$B,$B1391,$AG:$AG,AL$1)</f>
        <v>1</v>
      </c>
      <c r="AM1391" s="2">
        <f>COUNTIFS($B:$B,$B1391,$AG:$AG,AM$1)</f>
        <v>0</v>
      </c>
      <c r="AN1391" s="2">
        <f>COUNTIFS($B:$B,$B1391,$AG:$AG,AN$1)</f>
        <v>0</v>
      </c>
      <c r="AO1391" s="2">
        <f>COUNTIFS($B:$B,$B1391,$AG:$AG,AO$1)</f>
        <v>0</v>
      </c>
      <c r="AP1391" s="2">
        <f>COUNTIFS($B:$B,$B1391,$AG:$AG,AP$1)</f>
        <v>0</v>
      </c>
      <c r="AQ1391" s="2">
        <f>COUNTIFS($B:$B,$B1391,$AG:$AG,AQ$1)</f>
        <v>0</v>
      </c>
      <c r="AR1391" s="2">
        <f>COUNTIFS($B:$B,$B1391,$AG:$AG,AR$1)</f>
        <v>0</v>
      </c>
      <c r="AS1391" s="2">
        <f>COUNTIFS($B:$B,$B1391,$AG:$AG,AS$1)</f>
        <v>0</v>
      </c>
      <c r="AT1391" s="2">
        <f>COUNTIFS($B:$B,$B1391,$AG:$AG,AT$1)</f>
        <v>1</v>
      </c>
      <c r="AU1391" s="2">
        <f>COUNTIFS($B:$B,$B1391,$AG:$AG,AU$1)</f>
        <v>0</v>
      </c>
    </row>
    <row r="1392" spans="1:47" ht="15" customHeight="1" x14ac:dyDescent="0.35">
      <c r="A1392" s="7">
        <f>IF(B1391=B1392,A1391,A1391+1)</f>
        <v>476</v>
      </c>
      <c r="B1392" s="7" t="s">
        <v>3848</v>
      </c>
      <c r="C1392" s="7" t="s">
        <v>3847</v>
      </c>
      <c r="D1392" s="7" t="s">
        <v>3044</v>
      </c>
      <c r="E1392" s="7" t="s">
        <v>3043</v>
      </c>
      <c r="F1392" s="4" t="s">
        <v>7</v>
      </c>
      <c r="G1392" s="4" t="s">
        <v>8</v>
      </c>
      <c r="H1392" s="4" t="s">
        <v>7</v>
      </c>
      <c r="I1392" s="3">
        <v>4</v>
      </c>
      <c r="J1392" s="3" t="s">
        <v>28</v>
      </c>
      <c r="K1392" s="3" t="s">
        <v>3061</v>
      </c>
      <c r="L1392" s="3" t="s">
        <v>26</v>
      </c>
      <c r="M1392" s="3" t="s">
        <v>3846</v>
      </c>
      <c r="N1392" s="3" t="s">
        <v>120</v>
      </c>
      <c r="P1392" s="3" t="s">
        <v>669</v>
      </c>
      <c r="Q1392" s="3" t="s">
        <v>1475</v>
      </c>
      <c r="R1392" s="3" t="s">
        <v>2434</v>
      </c>
      <c r="S1392" s="2" t="str">
        <f>IF(P1392="심사불필요","-",VLOOKUP(K1392,'[1]자격증 backdata'!A:G,7,0))</f>
        <v>-</v>
      </c>
      <c r="T1392" s="2" t="str">
        <f>IF(S1392="-","-",IF(COUNTIFS(B:B,B1392,S:S,"필수")&gt;0,"자격요건충족","확인필요"))</f>
        <v>-</v>
      </c>
      <c r="U1392" s="2"/>
      <c r="W1392" s="2">
        <f>IF(Q1392="4급","심사불필요",VLOOKUP(K1392,'[1]자격증 backdata'!A:B,2,0))</f>
        <v>2</v>
      </c>
      <c r="X1392" s="3">
        <f>IF(R1392="A", MIN(20, SUMIFS(W:W, B:B, B1392, R:R, "A")),IF(R1392="B", MIN(30, SUMIFS(W:W, B:B, B1392, R:R, "B")),"비해당분야"))</f>
        <v>8</v>
      </c>
      <c r="Y1392" s="3" t="str">
        <f>IF(R1392="C",MIN(30,IF(COUNTIFS(B:B,B1392,W:W,"가1")=1,25,IF(COUNTIFS(B:B,B1392,W:W,"가1")&gt;=2,30,0))+IF(COUNTIFS(B:B,B1392,W:W,"나1")&gt;=4,30,IF(COUNTIFS(B:B,B1392,W:W,"나1")=3,26,IF(COUNTIFS(B:B,B1392,W:W,"나1")=2,22,IF(COUNTIFS(B:B,B1392,W:W,"나1")=1,18,0)))))+MIN(30,IF(COUNTIFS(B:B,B1392,W:W,"가2")=1,25,IF(COUNTIFS(B:B,B1392,W:W,"가2")&gt;=2,30,0))+IF(COUNTIFS(B:B,B1392,W:W,"나2")=3,30,IF(COUNTIFS(B:B,B1392,W:W,"나2")=2,25,IF(COUNTIFS(B:B,B1392,W:W,"나2")=1,20,0)))),"비해당분야")</f>
        <v>비해당분야</v>
      </c>
      <c r="Z1392" s="3" t="str">
        <f>IF(R1392="C",VLOOKUP(K1392,'[1]자격증 backdata'!A:F,6,0),"비해당분야")</f>
        <v>비해당분야</v>
      </c>
      <c r="AA1392" s="3" t="str">
        <f>IF(R1392="C",SUMIF(B:B,B1392,Z:Z),"비해당분야")</f>
        <v>비해당분야</v>
      </c>
      <c r="AB1392" s="3" t="str">
        <f>IF(R1392="C",SUM(Y1392,AA1392),"비해당분야")</f>
        <v>비해당분야</v>
      </c>
      <c r="AC1392" s="3">
        <f>IF(R1392="C",AB1392,X1392)</f>
        <v>8</v>
      </c>
      <c r="AD1392" s="3">
        <f>VLOOKUP(K1392,'[1]자격증 backdata'!A:D,4,0)</f>
        <v>0</v>
      </c>
      <c r="AE1392" s="3">
        <f>IF(_xlfn.MAXIFS(AD:AD,B:B,B1392)&gt;10,10,_xlfn.MAXIFS(AD:AD,B:B,B1392))</f>
        <v>5</v>
      </c>
      <c r="AG1392" s="2">
        <f>VLOOKUP(K1392,'[1]자격증 backdata'!A:C,3,0)</f>
        <v>0</v>
      </c>
      <c r="AH1392" s="2">
        <f>COUNTIFS($B:$B,$B1392,$AG:$AG,AH$1)</f>
        <v>0</v>
      </c>
      <c r="AI1392" s="2">
        <f>COUNTIFS($B:$B,$B1392,$AG:$AG,AI$1)</f>
        <v>0</v>
      </c>
      <c r="AJ1392" s="2">
        <f>COUNTIFS($B:$B,$B1392,$AG:$AG,AJ$1)</f>
        <v>0</v>
      </c>
      <c r="AK1392" s="2">
        <f>COUNTIFS($B:$B,$B1392,$AG:$AG,AK$1)</f>
        <v>0</v>
      </c>
      <c r="AL1392" s="2">
        <f>COUNTIFS($B:$B,$B1392,$AG:$AG,AL$1)</f>
        <v>1</v>
      </c>
      <c r="AM1392" s="2">
        <f>COUNTIFS($B:$B,$B1392,$AG:$AG,AM$1)</f>
        <v>0</v>
      </c>
      <c r="AN1392" s="2">
        <f>COUNTIFS($B:$B,$B1392,$AG:$AG,AN$1)</f>
        <v>0</v>
      </c>
      <c r="AO1392" s="2">
        <f>COUNTIFS($B:$B,$B1392,$AG:$AG,AO$1)</f>
        <v>0</v>
      </c>
      <c r="AP1392" s="2">
        <f>COUNTIFS($B:$B,$B1392,$AG:$AG,AP$1)</f>
        <v>0</v>
      </c>
      <c r="AQ1392" s="2">
        <f>COUNTIFS($B:$B,$B1392,$AG:$AG,AQ$1)</f>
        <v>0</v>
      </c>
      <c r="AR1392" s="2">
        <f>COUNTIFS($B:$B,$B1392,$AG:$AG,AR$1)</f>
        <v>0</v>
      </c>
      <c r="AS1392" s="2">
        <f>COUNTIFS($B:$B,$B1392,$AG:$AG,AS$1)</f>
        <v>0</v>
      </c>
      <c r="AT1392" s="2">
        <f>COUNTIFS($B:$B,$B1392,$AG:$AG,AT$1)</f>
        <v>1</v>
      </c>
      <c r="AU1392" s="2">
        <f>COUNTIFS($B:$B,$B1392,$AG:$AG,AU$1)</f>
        <v>0</v>
      </c>
    </row>
    <row r="1393" spans="1:47" ht="15" customHeight="1" x14ac:dyDescent="0.35">
      <c r="A1393" s="4">
        <f>IF(B1392=B1393,A1392,A1392+1)</f>
        <v>477</v>
      </c>
      <c r="B1393" s="4" t="s">
        <v>3841</v>
      </c>
      <c r="C1393" s="4" t="s">
        <v>3840</v>
      </c>
      <c r="D1393" s="4" t="s">
        <v>3044</v>
      </c>
      <c r="E1393" s="4" t="s">
        <v>3043</v>
      </c>
      <c r="F1393" s="4" t="s">
        <v>7</v>
      </c>
      <c r="G1393" s="4" t="s">
        <v>8</v>
      </c>
      <c r="H1393" s="4" t="s">
        <v>7</v>
      </c>
      <c r="I1393" s="4">
        <v>1</v>
      </c>
      <c r="J1393" s="4" t="s">
        <v>69</v>
      </c>
      <c r="K1393" s="4" t="s">
        <v>3065</v>
      </c>
      <c r="L1393" s="4" t="s">
        <v>36</v>
      </c>
      <c r="M1393" s="4" t="s">
        <v>3845</v>
      </c>
      <c r="N1393" s="4" t="s">
        <v>328</v>
      </c>
      <c r="P1393" s="4" t="s">
        <v>669</v>
      </c>
      <c r="Q1393" s="4" t="s">
        <v>1475</v>
      </c>
      <c r="R1393" s="4" t="s">
        <v>2434</v>
      </c>
      <c r="S1393" s="5" t="str">
        <f>IF(P1393="심사불필요","-",VLOOKUP(K1393,'[1]자격증 backdata'!A:G,7,0))</f>
        <v>-</v>
      </c>
      <c r="T1393" s="5" t="str">
        <f>IF(S1393="-","-",IF(COUNTIFS(B:B,B1393,S:S,"필수")&gt;0,"자격요건충족","확인필요"))</f>
        <v>-</v>
      </c>
      <c r="U1393" s="5"/>
      <c r="W1393" s="5">
        <f>IF(Q1393="4급","심사불필요",VLOOKUP(K1393,'[1]자격증 backdata'!A:B,2,0))</f>
        <v>0</v>
      </c>
      <c r="X1393" s="4">
        <f>IF(R1393="A", MIN(20, SUMIFS(W:W, B:B, B1393, R:R, "A")),IF(R1393="B", MIN(30, SUMIFS(W:W, B:B, B1393, R:R, "B")),"비해당분야"))</f>
        <v>12</v>
      </c>
      <c r="Y1393" s="4" t="str">
        <f>IF(R1393="C",MIN(30,IF(COUNTIFS(B:B,B1393,W:W,"가1")=1,25,IF(COUNTIFS(B:B,B1393,W:W,"가1")&gt;=2,30,0))+IF(COUNTIFS(B:B,B1393,W:W,"나1")&gt;=4,30,IF(COUNTIFS(B:B,B1393,W:W,"나1")=3,26,IF(COUNTIFS(B:B,B1393,W:W,"나1")=2,22,IF(COUNTIFS(B:B,B1393,W:W,"나1")=1,18,0)))))+MIN(30,IF(COUNTIFS(B:B,B1393,W:W,"가2")=1,25,IF(COUNTIFS(B:B,B1393,W:W,"가2")&gt;=2,30,0))+IF(COUNTIFS(B:B,B1393,W:W,"나2")=3,30,IF(COUNTIFS(B:B,B1393,W:W,"나2")=2,25,IF(COUNTIFS(B:B,B1393,W:W,"나2")=1,20,0)))),"비해당분야")</f>
        <v>비해당분야</v>
      </c>
      <c r="Z1393" s="4" t="str">
        <f>IF(R1393="C",VLOOKUP(K1393,'[1]자격증 backdata'!A:F,6,0),"비해당분야")</f>
        <v>비해당분야</v>
      </c>
      <c r="AA1393" s="4" t="str">
        <f>IF(R1393="C",SUMIF(B:B,B1393,Z:Z),"비해당분야")</f>
        <v>비해당분야</v>
      </c>
      <c r="AB1393" s="4" t="str">
        <f>IF(R1393="C",SUM(Y1393,AA1393),"비해당분야")</f>
        <v>비해당분야</v>
      </c>
      <c r="AC1393" s="4">
        <f>IF(R1393="C",AB1393,X1393)</f>
        <v>12</v>
      </c>
      <c r="AD1393" s="4">
        <f>VLOOKUP(K1393,'[1]자격증 backdata'!A:D,4,0)</f>
        <v>5</v>
      </c>
      <c r="AE1393" s="4">
        <f>IF(_xlfn.MAXIFS(AD:AD,B:B,B1393)&gt;10,10,_xlfn.MAXIFS(AD:AD,B:B,B1393))</f>
        <v>5</v>
      </c>
      <c r="AG1393" s="5">
        <f>VLOOKUP(K1393,'[1]자격증 backdata'!A:C,3,0)</f>
        <v>0</v>
      </c>
      <c r="AH1393" s="5">
        <f>COUNTIFS($B:$B,$B1393,$AG:$AG,AH$1)</f>
        <v>0</v>
      </c>
      <c r="AI1393" s="5">
        <f>COUNTIFS($B:$B,$B1393,$AG:$AG,AI$1)</f>
        <v>0</v>
      </c>
      <c r="AJ1393" s="5">
        <f>COUNTIFS($B:$B,$B1393,$AG:$AG,AJ$1)</f>
        <v>0</v>
      </c>
      <c r="AK1393" s="5">
        <f>COUNTIFS($B:$B,$B1393,$AG:$AG,AK$1)</f>
        <v>0</v>
      </c>
      <c r="AL1393" s="5">
        <f>COUNTIFS($B:$B,$B1393,$AG:$AG,AL$1)</f>
        <v>0</v>
      </c>
      <c r="AM1393" s="5">
        <f>COUNTIFS($B:$B,$B1393,$AG:$AG,AM$1)</f>
        <v>0</v>
      </c>
      <c r="AN1393" s="5">
        <f>COUNTIFS($B:$B,$B1393,$AG:$AG,AN$1)</f>
        <v>0</v>
      </c>
      <c r="AO1393" s="5">
        <f>COUNTIFS($B:$B,$B1393,$AG:$AG,AO$1)</f>
        <v>0</v>
      </c>
      <c r="AP1393" s="5">
        <f>COUNTIFS($B:$B,$B1393,$AG:$AG,AP$1)</f>
        <v>1</v>
      </c>
      <c r="AQ1393" s="5">
        <f>COUNTIFS($B:$B,$B1393,$AG:$AG,AQ$1)</f>
        <v>1</v>
      </c>
      <c r="AR1393" s="5">
        <f>COUNTIFS($B:$B,$B1393,$AG:$AG,AR$1)</f>
        <v>0</v>
      </c>
      <c r="AS1393" s="5">
        <f>COUNTIFS($B:$B,$B1393,$AG:$AG,AS$1)</f>
        <v>0</v>
      </c>
      <c r="AT1393" s="5">
        <f>COUNTIFS($B:$B,$B1393,$AG:$AG,AT$1)</f>
        <v>1</v>
      </c>
      <c r="AU1393" s="5">
        <f>COUNTIFS($B:$B,$B1393,$AG:$AG,AU$1)</f>
        <v>0</v>
      </c>
    </row>
    <row r="1394" spans="1:47" ht="15" customHeight="1" x14ac:dyDescent="0.35">
      <c r="A1394" s="6">
        <f>IF(B1393=B1394,A1393,A1393+1)</f>
        <v>477</v>
      </c>
      <c r="B1394" s="6" t="s">
        <v>3841</v>
      </c>
      <c r="C1394" s="6" t="s">
        <v>3840</v>
      </c>
      <c r="D1394" s="6" t="s">
        <v>3044</v>
      </c>
      <c r="E1394" s="6" t="s">
        <v>3043</v>
      </c>
      <c r="F1394" s="4" t="s">
        <v>7</v>
      </c>
      <c r="G1394" s="4" t="s">
        <v>8</v>
      </c>
      <c r="H1394" s="4" t="s">
        <v>7</v>
      </c>
      <c r="I1394" s="4">
        <v>2</v>
      </c>
      <c r="J1394" s="4" t="s">
        <v>106</v>
      </c>
      <c r="K1394" s="4" t="s">
        <v>3057</v>
      </c>
      <c r="L1394" s="4" t="s">
        <v>55</v>
      </c>
      <c r="M1394" s="4" t="s">
        <v>3844</v>
      </c>
      <c r="N1394" s="4" t="s">
        <v>3440</v>
      </c>
      <c r="P1394" s="4" t="s">
        <v>669</v>
      </c>
      <c r="Q1394" s="4" t="s">
        <v>1475</v>
      </c>
      <c r="R1394" s="4" t="s">
        <v>2434</v>
      </c>
      <c r="S1394" s="5" t="str">
        <f>IF(P1394="심사불필요","-",VLOOKUP(K1394,'[1]자격증 backdata'!A:G,7,0))</f>
        <v>-</v>
      </c>
      <c r="T1394" s="5" t="str">
        <f>IF(S1394="-","-",IF(COUNTIFS(B:B,B1394,S:S,"필수")&gt;0,"자격요건충족","확인필요"))</f>
        <v>-</v>
      </c>
      <c r="U1394" s="5"/>
      <c r="W1394" s="5">
        <f>IF(Q1394="4급","심사불필요",VLOOKUP(K1394,'[1]자격증 backdata'!A:B,2,0))</f>
        <v>4</v>
      </c>
      <c r="X1394" s="4">
        <f>IF(R1394="A", MIN(20, SUMIFS(W:W, B:B, B1394, R:R, "A")),IF(R1394="B", MIN(30, SUMIFS(W:W, B:B, B1394, R:R, "B")),"비해당분야"))</f>
        <v>12</v>
      </c>
      <c r="Y1394" s="4" t="str">
        <f>IF(R1394="C",MIN(30,IF(COUNTIFS(B:B,B1394,W:W,"가1")=1,25,IF(COUNTIFS(B:B,B1394,W:W,"가1")&gt;=2,30,0))+IF(COUNTIFS(B:B,B1394,W:W,"나1")&gt;=4,30,IF(COUNTIFS(B:B,B1394,W:W,"나1")=3,26,IF(COUNTIFS(B:B,B1394,W:W,"나1")=2,22,IF(COUNTIFS(B:B,B1394,W:W,"나1")=1,18,0)))))+MIN(30,IF(COUNTIFS(B:B,B1394,W:W,"가2")=1,25,IF(COUNTIFS(B:B,B1394,W:W,"가2")&gt;=2,30,0))+IF(COUNTIFS(B:B,B1394,W:W,"나2")=3,30,IF(COUNTIFS(B:B,B1394,W:W,"나2")=2,25,IF(COUNTIFS(B:B,B1394,W:W,"나2")=1,20,0)))),"비해당분야")</f>
        <v>비해당분야</v>
      </c>
      <c r="Z1394" s="4" t="str">
        <f>IF(R1394="C",VLOOKUP(K1394,'[1]자격증 backdata'!A:F,6,0),"비해당분야")</f>
        <v>비해당분야</v>
      </c>
      <c r="AA1394" s="4" t="str">
        <f>IF(R1394="C",SUMIF(B:B,B1394,Z:Z),"비해당분야")</f>
        <v>비해당분야</v>
      </c>
      <c r="AB1394" s="4" t="str">
        <f>IF(R1394="C",SUM(Y1394,AA1394),"비해당분야")</f>
        <v>비해당분야</v>
      </c>
      <c r="AC1394" s="4">
        <f>IF(R1394="C",AB1394,X1394)</f>
        <v>12</v>
      </c>
      <c r="AD1394" s="4">
        <f>VLOOKUP(K1394,'[1]자격증 backdata'!A:D,4,0)</f>
        <v>0</v>
      </c>
      <c r="AE1394" s="4">
        <f>IF(_xlfn.MAXIFS(AD:AD,B:B,B1394)&gt;10,10,_xlfn.MAXIFS(AD:AD,B:B,B1394))</f>
        <v>5</v>
      </c>
      <c r="AG1394" s="5" t="str">
        <f>VLOOKUP(K1394,'[1]자격증 backdata'!A:C,3,0)</f>
        <v>M</v>
      </c>
      <c r="AH1394" s="5">
        <f>COUNTIFS($B:$B,$B1394,$AG:$AG,AH$1)</f>
        <v>0</v>
      </c>
      <c r="AI1394" s="5">
        <f>COUNTIFS($B:$B,$B1394,$AG:$AG,AI$1)</f>
        <v>0</v>
      </c>
      <c r="AJ1394" s="5">
        <f>COUNTIFS($B:$B,$B1394,$AG:$AG,AJ$1)</f>
        <v>0</v>
      </c>
      <c r="AK1394" s="5">
        <f>COUNTIFS($B:$B,$B1394,$AG:$AG,AK$1)</f>
        <v>0</v>
      </c>
      <c r="AL1394" s="5">
        <f>COUNTIFS($B:$B,$B1394,$AG:$AG,AL$1)</f>
        <v>0</v>
      </c>
      <c r="AM1394" s="5">
        <f>COUNTIFS($B:$B,$B1394,$AG:$AG,AM$1)</f>
        <v>0</v>
      </c>
      <c r="AN1394" s="5">
        <f>COUNTIFS($B:$B,$B1394,$AG:$AG,AN$1)</f>
        <v>0</v>
      </c>
      <c r="AO1394" s="5">
        <f>COUNTIFS($B:$B,$B1394,$AG:$AG,AO$1)</f>
        <v>0</v>
      </c>
      <c r="AP1394" s="5">
        <f>COUNTIFS($B:$B,$B1394,$AG:$AG,AP$1)</f>
        <v>1</v>
      </c>
      <c r="AQ1394" s="5">
        <f>COUNTIFS($B:$B,$B1394,$AG:$AG,AQ$1)</f>
        <v>1</v>
      </c>
      <c r="AR1394" s="5">
        <f>COUNTIFS($B:$B,$B1394,$AG:$AG,AR$1)</f>
        <v>0</v>
      </c>
      <c r="AS1394" s="5">
        <f>COUNTIFS($B:$B,$B1394,$AG:$AG,AS$1)</f>
        <v>0</v>
      </c>
      <c r="AT1394" s="5">
        <f>COUNTIFS($B:$B,$B1394,$AG:$AG,AT$1)</f>
        <v>1</v>
      </c>
      <c r="AU1394" s="5">
        <f>COUNTIFS($B:$B,$B1394,$AG:$AG,AU$1)</f>
        <v>0</v>
      </c>
    </row>
    <row r="1395" spans="1:47" ht="15" customHeight="1" x14ac:dyDescent="0.35">
      <c r="A1395" s="6">
        <f>IF(B1394=B1395,A1394,A1394+1)</f>
        <v>477</v>
      </c>
      <c r="B1395" s="6" t="s">
        <v>3841</v>
      </c>
      <c r="C1395" s="6" t="s">
        <v>3840</v>
      </c>
      <c r="D1395" s="6" t="s">
        <v>3044</v>
      </c>
      <c r="E1395" s="6" t="s">
        <v>3043</v>
      </c>
      <c r="F1395" s="4" t="s">
        <v>7</v>
      </c>
      <c r="G1395" s="4" t="s">
        <v>8</v>
      </c>
      <c r="H1395" s="4" t="s">
        <v>7</v>
      </c>
      <c r="I1395" s="4">
        <v>3</v>
      </c>
      <c r="J1395" s="4" t="s">
        <v>1970</v>
      </c>
      <c r="K1395" s="4" t="s">
        <v>3092</v>
      </c>
      <c r="L1395" s="4" t="s">
        <v>348</v>
      </c>
      <c r="M1395" s="4" t="s">
        <v>3843</v>
      </c>
      <c r="N1395" s="4" t="s">
        <v>1630</v>
      </c>
      <c r="P1395" s="4" t="s">
        <v>669</v>
      </c>
      <c r="Q1395" s="4" t="s">
        <v>1475</v>
      </c>
      <c r="R1395" s="4" t="s">
        <v>2434</v>
      </c>
      <c r="S1395" s="5" t="str">
        <f>IF(P1395="심사불필요","-",VLOOKUP(K1395,'[1]자격증 backdata'!A:G,7,0))</f>
        <v>-</v>
      </c>
      <c r="T1395" s="5" t="str">
        <f>IF(S1395="-","-",IF(COUNTIFS(B:B,B1395,S:S,"필수")&gt;0,"자격요건충족","확인필요"))</f>
        <v>-</v>
      </c>
      <c r="U1395" s="5"/>
      <c r="W1395" s="5">
        <f>IF(Q1395="4급","심사불필요",VLOOKUP(K1395,'[1]자격증 backdata'!A:B,2,0))</f>
        <v>4</v>
      </c>
      <c r="X1395" s="4">
        <f>IF(R1395="A", MIN(20, SUMIFS(W:W, B:B, B1395, R:R, "A")),IF(R1395="B", MIN(30, SUMIFS(W:W, B:B, B1395, R:R, "B")),"비해당분야"))</f>
        <v>12</v>
      </c>
      <c r="Y1395" s="4" t="str">
        <f>IF(R1395="C",MIN(30,IF(COUNTIFS(B:B,B1395,W:W,"가1")=1,25,IF(COUNTIFS(B:B,B1395,W:W,"가1")&gt;=2,30,0))+IF(COUNTIFS(B:B,B1395,W:W,"나1")&gt;=4,30,IF(COUNTIFS(B:B,B1395,W:W,"나1")=3,26,IF(COUNTIFS(B:B,B1395,W:W,"나1")=2,22,IF(COUNTIFS(B:B,B1395,W:W,"나1")=1,18,0)))))+MIN(30,IF(COUNTIFS(B:B,B1395,W:W,"가2")=1,25,IF(COUNTIFS(B:B,B1395,W:W,"가2")&gt;=2,30,0))+IF(COUNTIFS(B:B,B1395,W:W,"나2")=3,30,IF(COUNTIFS(B:B,B1395,W:W,"나2")=2,25,IF(COUNTIFS(B:B,B1395,W:W,"나2")=1,20,0)))),"비해당분야")</f>
        <v>비해당분야</v>
      </c>
      <c r="Z1395" s="4" t="str">
        <f>IF(R1395="C",VLOOKUP(K1395,'[1]자격증 backdata'!A:F,6,0),"비해당분야")</f>
        <v>비해당분야</v>
      </c>
      <c r="AA1395" s="4" t="str">
        <f>IF(R1395="C",SUMIF(B:B,B1395,Z:Z),"비해당분야")</f>
        <v>비해당분야</v>
      </c>
      <c r="AB1395" s="4" t="str">
        <f>IF(R1395="C",SUM(Y1395,AA1395),"비해당분야")</f>
        <v>비해당분야</v>
      </c>
      <c r="AC1395" s="4">
        <f>IF(R1395="C",AB1395,X1395)</f>
        <v>12</v>
      </c>
      <c r="AD1395" s="4">
        <f>VLOOKUP(K1395,'[1]자격증 backdata'!A:D,4,0)</f>
        <v>0</v>
      </c>
      <c r="AE1395" s="4">
        <f>IF(_xlfn.MAXIFS(AD:AD,B:B,B1395)&gt;10,10,_xlfn.MAXIFS(AD:AD,B:B,B1395))</f>
        <v>5</v>
      </c>
      <c r="AG1395" s="5">
        <f>VLOOKUP(K1395,'[1]자격증 backdata'!A:C,3,0)</f>
        <v>0</v>
      </c>
      <c r="AH1395" s="5">
        <f>COUNTIFS($B:$B,$B1395,$AG:$AG,AH$1)</f>
        <v>0</v>
      </c>
      <c r="AI1395" s="5">
        <f>COUNTIFS($B:$B,$B1395,$AG:$AG,AI$1)</f>
        <v>0</v>
      </c>
      <c r="AJ1395" s="5">
        <f>COUNTIFS($B:$B,$B1395,$AG:$AG,AJ$1)</f>
        <v>0</v>
      </c>
      <c r="AK1395" s="5">
        <f>COUNTIFS($B:$B,$B1395,$AG:$AG,AK$1)</f>
        <v>0</v>
      </c>
      <c r="AL1395" s="5">
        <f>COUNTIFS($B:$B,$B1395,$AG:$AG,AL$1)</f>
        <v>0</v>
      </c>
      <c r="AM1395" s="5">
        <f>COUNTIFS($B:$B,$B1395,$AG:$AG,AM$1)</f>
        <v>0</v>
      </c>
      <c r="AN1395" s="5">
        <f>COUNTIFS($B:$B,$B1395,$AG:$AG,AN$1)</f>
        <v>0</v>
      </c>
      <c r="AO1395" s="5">
        <f>COUNTIFS($B:$B,$B1395,$AG:$AG,AO$1)</f>
        <v>0</v>
      </c>
      <c r="AP1395" s="5">
        <f>COUNTIFS($B:$B,$B1395,$AG:$AG,AP$1)</f>
        <v>1</v>
      </c>
      <c r="AQ1395" s="5">
        <f>COUNTIFS($B:$B,$B1395,$AG:$AG,AQ$1)</f>
        <v>1</v>
      </c>
      <c r="AR1395" s="5">
        <f>COUNTIFS($B:$B,$B1395,$AG:$AG,AR$1)</f>
        <v>0</v>
      </c>
      <c r="AS1395" s="5">
        <f>COUNTIFS($B:$B,$B1395,$AG:$AG,AS$1)</f>
        <v>0</v>
      </c>
      <c r="AT1395" s="5">
        <f>COUNTIFS($B:$B,$B1395,$AG:$AG,AT$1)</f>
        <v>1</v>
      </c>
      <c r="AU1395" s="5">
        <f>COUNTIFS($B:$B,$B1395,$AG:$AG,AU$1)</f>
        <v>0</v>
      </c>
    </row>
    <row r="1396" spans="1:47" ht="15" customHeight="1" x14ac:dyDescent="0.35">
      <c r="A1396" s="6">
        <f>IF(B1395=B1396,A1395,A1395+1)</f>
        <v>477</v>
      </c>
      <c r="B1396" s="6" t="s">
        <v>3841</v>
      </c>
      <c r="C1396" s="6" t="s">
        <v>3840</v>
      </c>
      <c r="D1396" s="6" t="s">
        <v>3044</v>
      </c>
      <c r="E1396" s="6" t="s">
        <v>3043</v>
      </c>
      <c r="F1396" s="4" t="s">
        <v>7</v>
      </c>
      <c r="G1396" s="4" t="s">
        <v>8</v>
      </c>
      <c r="H1396" s="4" t="s">
        <v>7</v>
      </c>
      <c r="I1396" s="4">
        <v>4</v>
      </c>
      <c r="J1396" s="4" t="s">
        <v>2447</v>
      </c>
      <c r="K1396" s="4" t="s">
        <v>3266</v>
      </c>
      <c r="L1396" s="4" t="s">
        <v>254</v>
      </c>
      <c r="M1396" s="4" t="s">
        <v>3842</v>
      </c>
      <c r="N1396" s="4" t="s">
        <v>3838</v>
      </c>
      <c r="P1396" s="4" t="s">
        <v>669</v>
      </c>
      <c r="Q1396" s="4" t="s">
        <v>1475</v>
      </c>
      <c r="R1396" s="4" t="s">
        <v>2434</v>
      </c>
      <c r="S1396" s="5" t="str">
        <f>IF(P1396="심사불필요","-",VLOOKUP(K1396,'[1]자격증 backdata'!A:G,7,0))</f>
        <v>-</v>
      </c>
      <c r="T1396" s="5" t="str">
        <f>IF(S1396="-","-",IF(COUNTIFS(B:B,B1396,S:S,"필수")&gt;0,"자격요건충족","확인필요"))</f>
        <v>-</v>
      </c>
      <c r="U1396" s="5"/>
      <c r="W1396" s="5">
        <f>IF(Q1396="4급","심사불필요",VLOOKUP(K1396,'[1]자격증 backdata'!A:B,2,0))</f>
        <v>2</v>
      </c>
      <c r="X1396" s="4">
        <f>IF(R1396="A", MIN(20, SUMIFS(W:W, B:B, B1396, R:R, "A")),IF(R1396="B", MIN(30, SUMIFS(W:W, B:B, B1396, R:R, "B")),"비해당분야"))</f>
        <v>12</v>
      </c>
      <c r="Y1396" s="4" t="str">
        <f>IF(R1396="C",MIN(30,IF(COUNTIFS(B:B,B1396,W:W,"가1")=1,25,IF(COUNTIFS(B:B,B1396,W:W,"가1")&gt;=2,30,0))+IF(COUNTIFS(B:B,B1396,W:W,"나1")&gt;=4,30,IF(COUNTIFS(B:B,B1396,W:W,"나1")=3,26,IF(COUNTIFS(B:B,B1396,W:W,"나1")=2,22,IF(COUNTIFS(B:B,B1396,W:W,"나1")=1,18,0)))))+MIN(30,IF(COUNTIFS(B:B,B1396,W:W,"가2")=1,25,IF(COUNTIFS(B:B,B1396,W:W,"가2")&gt;=2,30,0))+IF(COUNTIFS(B:B,B1396,W:W,"나2")=3,30,IF(COUNTIFS(B:B,B1396,W:W,"나2")=2,25,IF(COUNTIFS(B:B,B1396,W:W,"나2")=1,20,0)))),"비해당분야")</f>
        <v>비해당분야</v>
      </c>
      <c r="Z1396" s="4" t="str">
        <f>IF(R1396="C",VLOOKUP(K1396,'[1]자격증 backdata'!A:F,6,0),"비해당분야")</f>
        <v>비해당분야</v>
      </c>
      <c r="AA1396" s="4" t="str">
        <f>IF(R1396="C",SUMIF(B:B,B1396,Z:Z),"비해당분야")</f>
        <v>비해당분야</v>
      </c>
      <c r="AB1396" s="4" t="str">
        <f>IF(R1396="C",SUM(Y1396,AA1396),"비해당분야")</f>
        <v>비해당분야</v>
      </c>
      <c r="AC1396" s="4">
        <f>IF(R1396="C",AB1396,X1396)</f>
        <v>12</v>
      </c>
      <c r="AD1396" s="4">
        <f>VLOOKUP(K1396,'[1]자격증 backdata'!A:D,4,0)</f>
        <v>0</v>
      </c>
      <c r="AE1396" s="4">
        <f>IF(_xlfn.MAXIFS(AD:AD,B:B,B1396)&gt;10,10,_xlfn.MAXIFS(AD:AD,B:B,B1396))</f>
        <v>5</v>
      </c>
      <c r="AG1396" s="5" t="str">
        <f>VLOOKUP(K1396,'[1]자격증 backdata'!A:C,3,0)</f>
        <v>I</v>
      </c>
      <c r="AH1396" s="5">
        <f>COUNTIFS($B:$B,$B1396,$AG:$AG,AH$1)</f>
        <v>0</v>
      </c>
      <c r="AI1396" s="5">
        <f>COUNTIFS($B:$B,$B1396,$AG:$AG,AI$1)</f>
        <v>0</v>
      </c>
      <c r="AJ1396" s="5">
        <f>COUNTIFS($B:$B,$B1396,$AG:$AG,AJ$1)</f>
        <v>0</v>
      </c>
      <c r="AK1396" s="5">
        <f>COUNTIFS($B:$B,$B1396,$AG:$AG,AK$1)</f>
        <v>0</v>
      </c>
      <c r="AL1396" s="5">
        <f>COUNTIFS($B:$B,$B1396,$AG:$AG,AL$1)</f>
        <v>0</v>
      </c>
      <c r="AM1396" s="5">
        <f>COUNTIFS($B:$B,$B1396,$AG:$AG,AM$1)</f>
        <v>0</v>
      </c>
      <c r="AN1396" s="5">
        <f>COUNTIFS($B:$B,$B1396,$AG:$AG,AN$1)</f>
        <v>0</v>
      </c>
      <c r="AO1396" s="5">
        <f>COUNTIFS($B:$B,$B1396,$AG:$AG,AO$1)</f>
        <v>0</v>
      </c>
      <c r="AP1396" s="5">
        <f>COUNTIFS($B:$B,$B1396,$AG:$AG,AP$1)</f>
        <v>1</v>
      </c>
      <c r="AQ1396" s="5">
        <f>COUNTIFS($B:$B,$B1396,$AG:$AG,AQ$1)</f>
        <v>1</v>
      </c>
      <c r="AR1396" s="5">
        <f>COUNTIFS($B:$B,$B1396,$AG:$AG,AR$1)</f>
        <v>0</v>
      </c>
      <c r="AS1396" s="5">
        <f>COUNTIFS($B:$B,$B1396,$AG:$AG,AS$1)</f>
        <v>0</v>
      </c>
      <c r="AT1396" s="5">
        <f>COUNTIFS($B:$B,$B1396,$AG:$AG,AT$1)</f>
        <v>1</v>
      </c>
      <c r="AU1396" s="5">
        <f>COUNTIFS($B:$B,$B1396,$AG:$AG,AU$1)</f>
        <v>0</v>
      </c>
    </row>
    <row r="1397" spans="1:47" ht="15" customHeight="1" x14ac:dyDescent="0.35">
      <c r="A1397" s="6">
        <f>IF(B1396=B1397,A1396,A1396+1)</f>
        <v>477</v>
      </c>
      <c r="B1397" s="6" t="s">
        <v>3841</v>
      </c>
      <c r="C1397" s="6" t="s">
        <v>3840</v>
      </c>
      <c r="D1397" s="6" t="s">
        <v>3044</v>
      </c>
      <c r="E1397" s="6" t="s">
        <v>3043</v>
      </c>
      <c r="F1397" s="4" t="s">
        <v>7</v>
      </c>
      <c r="G1397" s="4" t="s">
        <v>8</v>
      </c>
      <c r="H1397" s="4" t="s">
        <v>7</v>
      </c>
      <c r="I1397" s="4">
        <v>5</v>
      </c>
      <c r="J1397" s="4" t="s">
        <v>364</v>
      </c>
      <c r="K1397" s="4" t="s">
        <v>3075</v>
      </c>
      <c r="L1397" s="4" t="s">
        <v>254</v>
      </c>
      <c r="M1397" s="4" t="s">
        <v>3839</v>
      </c>
      <c r="N1397" s="4" t="s">
        <v>3838</v>
      </c>
      <c r="P1397" s="4" t="s">
        <v>669</v>
      </c>
      <c r="Q1397" s="4" t="s">
        <v>1475</v>
      </c>
      <c r="R1397" s="4" t="s">
        <v>2434</v>
      </c>
      <c r="S1397" s="5" t="str">
        <f>IF(P1397="심사불필요","-",VLOOKUP(K1397,'[1]자격증 backdata'!A:G,7,0))</f>
        <v>-</v>
      </c>
      <c r="T1397" s="5" t="str">
        <f>IF(S1397="-","-",IF(COUNTIFS(B:B,B1397,S:S,"필수")&gt;0,"자격요건충족","확인필요"))</f>
        <v>-</v>
      </c>
      <c r="U1397" s="5"/>
      <c r="W1397" s="5">
        <f>IF(Q1397="4급","심사불필요",VLOOKUP(K1397,'[1]자격증 backdata'!A:B,2,0))</f>
        <v>2</v>
      </c>
      <c r="X1397" s="4">
        <f>IF(R1397="A", MIN(20, SUMIFS(W:W, B:B, B1397, R:R, "A")),IF(R1397="B", MIN(30, SUMIFS(W:W, B:B, B1397, R:R, "B")),"비해당분야"))</f>
        <v>12</v>
      </c>
      <c r="Y1397" s="4" t="str">
        <f>IF(R1397="C",MIN(30,IF(COUNTIFS(B:B,B1397,W:W,"가1")=1,25,IF(COUNTIFS(B:B,B1397,W:W,"가1")&gt;=2,30,0))+IF(COUNTIFS(B:B,B1397,W:W,"나1")&gt;=4,30,IF(COUNTIFS(B:B,B1397,W:W,"나1")=3,26,IF(COUNTIFS(B:B,B1397,W:W,"나1")=2,22,IF(COUNTIFS(B:B,B1397,W:W,"나1")=1,18,0)))))+MIN(30,IF(COUNTIFS(B:B,B1397,W:W,"가2")=1,25,IF(COUNTIFS(B:B,B1397,W:W,"가2")&gt;=2,30,0))+IF(COUNTIFS(B:B,B1397,W:W,"나2")=3,30,IF(COUNTIFS(B:B,B1397,W:W,"나2")=2,25,IF(COUNTIFS(B:B,B1397,W:W,"나2")=1,20,0)))),"비해당분야")</f>
        <v>비해당분야</v>
      </c>
      <c r="Z1397" s="4" t="str">
        <f>IF(R1397="C",VLOOKUP(K1397,'[1]자격증 backdata'!A:F,6,0),"비해당분야")</f>
        <v>비해당분야</v>
      </c>
      <c r="AA1397" s="4" t="str">
        <f>IF(R1397="C",SUMIF(B:B,B1397,Z:Z),"비해당분야")</f>
        <v>비해당분야</v>
      </c>
      <c r="AB1397" s="4" t="str">
        <f>IF(R1397="C",SUM(Y1397,AA1397),"비해당분야")</f>
        <v>비해당분야</v>
      </c>
      <c r="AC1397" s="4">
        <f>IF(R1397="C",AB1397,X1397)</f>
        <v>12</v>
      </c>
      <c r="AD1397" s="4">
        <f>VLOOKUP(K1397,'[1]자격증 backdata'!A:D,4,0)</f>
        <v>0</v>
      </c>
      <c r="AE1397" s="4">
        <f>IF(_xlfn.MAXIFS(AD:AD,B:B,B1397)&gt;10,10,_xlfn.MAXIFS(AD:AD,B:B,B1397))</f>
        <v>5</v>
      </c>
      <c r="AG1397" s="5" t="str">
        <f>VLOOKUP(K1397,'[1]자격증 backdata'!A:C,3,0)</f>
        <v>J</v>
      </c>
      <c r="AH1397" s="5">
        <f>COUNTIFS($B:$B,$B1397,$AG:$AG,AH$1)</f>
        <v>0</v>
      </c>
      <c r="AI1397" s="5">
        <f>COUNTIFS($B:$B,$B1397,$AG:$AG,AI$1)</f>
        <v>0</v>
      </c>
      <c r="AJ1397" s="5">
        <f>COUNTIFS($B:$B,$B1397,$AG:$AG,AJ$1)</f>
        <v>0</v>
      </c>
      <c r="AK1397" s="5">
        <f>COUNTIFS($B:$B,$B1397,$AG:$AG,AK$1)</f>
        <v>0</v>
      </c>
      <c r="AL1397" s="5">
        <f>COUNTIFS($B:$B,$B1397,$AG:$AG,AL$1)</f>
        <v>0</v>
      </c>
      <c r="AM1397" s="5">
        <f>COUNTIFS($B:$B,$B1397,$AG:$AG,AM$1)</f>
        <v>0</v>
      </c>
      <c r="AN1397" s="5">
        <f>COUNTIFS($B:$B,$B1397,$AG:$AG,AN$1)</f>
        <v>0</v>
      </c>
      <c r="AO1397" s="5">
        <f>COUNTIFS($B:$B,$B1397,$AG:$AG,AO$1)</f>
        <v>0</v>
      </c>
      <c r="AP1397" s="5">
        <f>COUNTIFS($B:$B,$B1397,$AG:$AG,AP$1)</f>
        <v>1</v>
      </c>
      <c r="AQ1397" s="5">
        <f>COUNTIFS($B:$B,$B1397,$AG:$AG,AQ$1)</f>
        <v>1</v>
      </c>
      <c r="AR1397" s="5">
        <f>COUNTIFS($B:$B,$B1397,$AG:$AG,AR$1)</f>
        <v>0</v>
      </c>
      <c r="AS1397" s="5">
        <f>COUNTIFS($B:$B,$B1397,$AG:$AG,AS$1)</f>
        <v>0</v>
      </c>
      <c r="AT1397" s="5">
        <f>COUNTIFS($B:$B,$B1397,$AG:$AG,AT$1)</f>
        <v>1</v>
      </c>
      <c r="AU1397" s="5">
        <f>COUNTIFS($B:$B,$B1397,$AG:$AG,AU$1)</f>
        <v>0</v>
      </c>
    </row>
    <row r="1398" spans="1:47" ht="15" customHeight="1" x14ac:dyDescent="0.35">
      <c r="A1398" s="3">
        <f>IF(B1397=B1398,A1397,A1397+1)</f>
        <v>478</v>
      </c>
      <c r="B1398" s="3" t="s">
        <v>3833</v>
      </c>
      <c r="C1398" s="3" t="s">
        <v>3832</v>
      </c>
      <c r="D1398" s="3" t="s">
        <v>3044</v>
      </c>
      <c r="E1398" s="3" t="s">
        <v>3043</v>
      </c>
      <c r="F1398" s="4" t="s">
        <v>7</v>
      </c>
      <c r="G1398" s="4" t="s">
        <v>8</v>
      </c>
      <c r="H1398" s="4" t="s">
        <v>7</v>
      </c>
      <c r="I1398" s="3">
        <v>1</v>
      </c>
      <c r="J1398" s="3" t="s">
        <v>69</v>
      </c>
      <c r="K1398" s="3" t="s">
        <v>3065</v>
      </c>
      <c r="L1398" s="3" t="s">
        <v>36</v>
      </c>
      <c r="M1398" s="3" t="s">
        <v>3837</v>
      </c>
      <c r="N1398" s="3" t="s">
        <v>34</v>
      </c>
      <c r="P1398" s="3" t="s">
        <v>669</v>
      </c>
      <c r="Q1398" s="3" t="s">
        <v>1475</v>
      </c>
      <c r="R1398" s="3" t="s">
        <v>2434</v>
      </c>
      <c r="S1398" s="2" t="str">
        <f>IF(P1398="심사불필요","-",VLOOKUP(K1398,'[1]자격증 backdata'!A:G,7,0))</f>
        <v>-</v>
      </c>
      <c r="T1398" s="2" t="str">
        <f>IF(S1398="-","-",IF(COUNTIFS(B:B,B1398,S:S,"필수")&gt;0,"자격요건충족","확인필요"))</f>
        <v>-</v>
      </c>
      <c r="U1398" s="2"/>
      <c r="W1398" s="2">
        <f>IF(Q1398="4급","심사불필요",VLOOKUP(K1398,'[1]자격증 backdata'!A:B,2,0))</f>
        <v>0</v>
      </c>
      <c r="X1398" s="3">
        <f>IF(R1398="A", MIN(20, SUMIFS(W:W, B:B, B1398, R:R, "A")),IF(R1398="B", MIN(30, SUMIFS(W:W, B:B, B1398, R:R, "B")),"비해당분야"))</f>
        <v>8</v>
      </c>
      <c r="Y1398" s="3" t="str">
        <f>IF(R1398="C",MIN(30,IF(COUNTIFS(B:B,B1398,W:W,"가1")=1,25,IF(COUNTIFS(B:B,B1398,W:W,"가1")&gt;=2,30,0))+IF(COUNTIFS(B:B,B1398,W:W,"나1")&gt;=4,30,IF(COUNTIFS(B:B,B1398,W:W,"나1")=3,26,IF(COUNTIFS(B:B,B1398,W:W,"나1")=2,22,IF(COUNTIFS(B:B,B1398,W:W,"나1")=1,18,0)))))+MIN(30,IF(COUNTIFS(B:B,B1398,W:W,"가2")=1,25,IF(COUNTIFS(B:B,B1398,W:W,"가2")&gt;=2,30,0))+IF(COUNTIFS(B:B,B1398,W:W,"나2")=3,30,IF(COUNTIFS(B:B,B1398,W:W,"나2")=2,25,IF(COUNTIFS(B:B,B1398,W:W,"나2")=1,20,0)))),"비해당분야")</f>
        <v>비해당분야</v>
      </c>
      <c r="Z1398" s="3" t="str">
        <f>IF(R1398="C",VLOOKUP(K1398,'[1]자격증 backdata'!A:F,6,0),"비해당분야")</f>
        <v>비해당분야</v>
      </c>
      <c r="AA1398" s="3" t="str">
        <f>IF(R1398="C",SUMIF(B:B,B1398,Z:Z),"비해당분야")</f>
        <v>비해당분야</v>
      </c>
      <c r="AB1398" s="3" t="str">
        <f>IF(R1398="C",SUM(Y1398,AA1398),"비해당분야")</f>
        <v>비해당분야</v>
      </c>
      <c r="AC1398" s="3">
        <f>IF(R1398="C",AB1398,X1398)</f>
        <v>8</v>
      </c>
      <c r="AD1398" s="3">
        <f>VLOOKUP(K1398,'[1]자격증 backdata'!A:D,4,0)</f>
        <v>5</v>
      </c>
      <c r="AE1398" s="3">
        <f>IF(_xlfn.MAXIFS(AD:AD,B:B,B1398)&gt;10,10,_xlfn.MAXIFS(AD:AD,B:B,B1398))</f>
        <v>5</v>
      </c>
      <c r="AG1398" s="2">
        <f>VLOOKUP(K1398,'[1]자격증 backdata'!A:C,3,0)</f>
        <v>0</v>
      </c>
      <c r="AH1398" s="2">
        <f>COUNTIFS($B:$B,$B1398,$AG:$AG,AH$1)</f>
        <v>0</v>
      </c>
      <c r="AI1398" s="2">
        <f>COUNTIFS($B:$B,$B1398,$AG:$AG,AI$1)</f>
        <v>0</v>
      </c>
      <c r="AJ1398" s="2">
        <f>COUNTIFS($B:$B,$B1398,$AG:$AG,AJ$1)</f>
        <v>0</v>
      </c>
      <c r="AK1398" s="2">
        <f>COUNTIFS($B:$B,$B1398,$AG:$AG,AK$1)</f>
        <v>0</v>
      </c>
      <c r="AL1398" s="2">
        <f>COUNTIFS($B:$B,$B1398,$AG:$AG,AL$1)</f>
        <v>0</v>
      </c>
      <c r="AM1398" s="2">
        <f>COUNTIFS($B:$B,$B1398,$AG:$AG,AM$1)</f>
        <v>0</v>
      </c>
      <c r="AN1398" s="2">
        <f>COUNTIFS($B:$B,$B1398,$AG:$AG,AN$1)</f>
        <v>0</v>
      </c>
      <c r="AO1398" s="2">
        <f>COUNTIFS($B:$B,$B1398,$AG:$AG,AO$1)</f>
        <v>0</v>
      </c>
      <c r="AP1398" s="2">
        <f>COUNTIFS($B:$B,$B1398,$AG:$AG,AP$1)</f>
        <v>0</v>
      </c>
      <c r="AQ1398" s="2">
        <f>COUNTIFS($B:$B,$B1398,$AG:$AG,AQ$1)</f>
        <v>1</v>
      </c>
      <c r="AR1398" s="2">
        <f>COUNTIFS($B:$B,$B1398,$AG:$AG,AR$1)</f>
        <v>0</v>
      </c>
      <c r="AS1398" s="2">
        <f>COUNTIFS($B:$B,$B1398,$AG:$AG,AS$1)</f>
        <v>0</v>
      </c>
      <c r="AT1398" s="2">
        <f>COUNTIFS($B:$B,$B1398,$AG:$AG,AT$1)</f>
        <v>1</v>
      </c>
      <c r="AU1398" s="2">
        <f>COUNTIFS($B:$B,$B1398,$AG:$AG,AU$1)</f>
        <v>0</v>
      </c>
    </row>
    <row r="1399" spans="1:47" ht="15" customHeight="1" x14ac:dyDescent="0.35">
      <c r="A1399" s="7">
        <f>IF(B1398=B1399,A1398,A1398+1)</f>
        <v>478</v>
      </c>
      <c r="B1399" s="7" t="s">
        <v>3833</v>
      </c>
      <c r="C1399" s="7" t="s">
        <v>3832</v>
      </c>
      <c r="D1399" s="7" t="s">
        <v>3044</v>
      </c>
      <c r="E1399" s="7" t="s">
        <v>3043</v>
      </c>
      <c r="F1399" s="4" t="s">
        <v>7</v>
      </c>
      <c r="G1399" s="4" t="s">
        <v>8</v>
      </c>
      <c r="H1399" s="4" t="s">
        <v>7</v>
      </c>
      <c r="I1399" s="3">
        <v>2</v>
      </c>
      <c r="J1399" s="3" t="s">
        <v>106</v>
      </c>
      <c r="K1399" s="3" t="s">
        <v>3057</v>
      </c>
      <c r="L1399" s="3" t="s">
        <v>55</v>
      </c>
      <c r="M1399" s="3" t="s">
        <v>3836</v>
      </c>
      <c r="N1399" s="3" t="s">
        <v>173</v>
      </c>
      <c r="P1399" s="3" t="s">
        <v>669</v>
      </c>
      <c r="Q1399" s="3" t="s">
        <v>1475</v>
      </c>
      <c r="R1399" s="3" t="s">
        <v>2434</v>
      </c>
      <c r="S1399" s="2" t="str">
        <f>IF(P1399="심사불필요","-",VLOOKUP(K1399,'[1]자격증 backdata'!A:G,7,0))</f>
        <v>-</v>
      </c>
      <c r="T1399" s="2" t="str">
        <f>IF(S1399="-","-",IF(COUNTIFS(B:B,B1399,S:S,"필수")&gt;0,"자격요건충족","확인필요"))</f>
        <v>-</v>
      </c>
      <c r="U1399" s="2"/>
      <c r="W1399" s="2">
        <f>IF(Q1399="4급","심사불필요",VLOOKUP(K1399,'[1]자격증 backdata'!A:B,2,0))</f>
        <v>4</v>
      </c>
      <c r="X1399" s="3">
        <f>IF(R1399="A", MIN(20, SUMIFS(W:W, B:B, B1399, R:R, "A")),IF(R1399="B", MIN(30, SUMIFS(W:W, B:B, B1399, R:R, "B")),"비해당분야"))</f>
        <v>8</v>
      </c>
      <c r="Y1399" s="3" t="str">
        <f>IF(R1399="C",MIN(30,IF(COUNTIFS(B:B,B1399,W:W,"가1")=1,25,IF(COUNTIFS(B:B,B1399,W:W,"가1")&gt;=2,30,0))+IF(COUNTIFS(B:B,B1399,W:W,"나1")&gt;=4,30,IF(COUNTIFS(B:B,B1399,W:W,"나1")=3,26,IF(COUNTIFS(B:B,B1399,W:W,"나1")=2,22,IF(COUNTIFS(B:B,B1399,W:W,"나1")=1,18,0)))))+MIN(30,IF(COUNTIFS(B:B,B1399,W:W,"가2")=1,25,IF(COUNTIFS(B:B,B1399,W:W,"가2")&gt;=2,30,0))+IF(COUNTIFS(B:B,B1399,W:W,"나2")=3,30,IF(COUNTIFS(B:B,B1399,W:W,"나2")=2,25,IF(COUNTIFS(B:B,B1399,W:W,"나2")=1,20,0)))),"비해당분야")</f>
        <v>비해당분야</v>
      </c>
      <c r="Z1399" s="3" t="str">
        <f>IF(R1399="C",VLOOKUP(K1399,'[1]자격증 backdata'!A:F,6,0),"비해당분야")</f>
        <v>비해당분야</v>
      </c>
      <c r="AA1399" s="3" t="str">
        <f>IF(R1399="C",SUMIF(B:B,B1399,Z:Z),"비해당분야")</f>
        <v>비해당분야</v>
      </c>
      <c r="AB1399" s="3" t="str">
        <f>IF(R1399="C",SUM(Y1399,AA1399),"비해당분야")</f>
        <v>비해당분야</v>
      </c>
      <c r="AC1399" s="3">
        <f>IF(R1399="C",AB1399,X1399)</f>
        <v>8</v>
      </c>
      <c r="AD1399" s="3">
        <f>VLOOKUP(K1399,'[1]자격증 backdata'!A:D,4,0)</f>
        <v>0</v>
      </c>
      <c r="AE1399" s="3">
        <f>IF(_xlfn.MAXIFS(AD:AD,B:B,B1399)&gt;10,10,_xlfn.MAXIFS(AD:AD,B:B,B1399))</f>
        <v>5</v>
      </c>
      <c r="AG1399" s="2" t="str">
        <f>VLOOKUP(K1399,'[1]자격증 backdata'!A:C,3,0)</f>
        <v>M</v>
      </c>
      <c r="AH1399" s="2">
        <f>COUNTIFS($B:$B,$B1399,$AG:$AG,AH$1)</f>
        <v>0</v>
      </c>
      <c r="AI1399" s="2">
        <f>COUNTIFS($B:$B,$B1399,$AG:$AG,AI$1)</f>
        <v>0</v>
      </c>
      <c r="AJ1399" s="2">
        <f>COUNTIFS($B:$B,$B1399,$AG:$AG,AJ$1)</f>
        <v>0</v>
      </c>
      <c r="AK1399" s="2">
        <f>COUNTIFS($B:$B,$B1399,$AG:$AG,AK$1)</f>
        <v>0</v>
      </c>
      <c r="AL1399" s="2">
        <f>COUNTIFS($B:$B,$B1399,$AG:$AG,AL$1)</f>
        <v>0</v>
      </c>
      <c r="AM1399" s="2">
        <f>COUNTIFS($B:$B,$B1399,$AG:$AG,AM$1)</f>
        <v>0</v>
      </c>
      <c r="AN1399" s="2">
        <f>COUNTIFS($B:$B,$B1399,$AG:$AG,AN$1)</f>
        <v>0</v>
      </c>
      <c r="AO1399" s="2">
        <f>COUNTIFS($B:$B,$B1399,$AG:$AG,AO$1)</f>
        <v>0</v>
      </c>
      <c r="AP1399" s="2">
        <f>COUNTIFS($B:$B,$B1399,$AG:$AG,AP$1)</f>
        <v>0</v>
      </c>
      <c r="AQ1399" s="2">
        <f>COUNTIFS($B:$B,$B1399,$AG:$AG,AQ$1)</f>
        <v>1</v>
      </c>
      <c r="AR1399" s="2">
        <f>COUNTIFS($B:$B,$B1399,$AG:$AG,AR$1)</f>
        <v>0</v>
      </c>
      <c r="AS1399" s="2">
        <f>COUNTIFS($B:$B,$B1399,$AG:$AG,AS$1)</f>
        <v>0</v>
      </c>
      <c r="AT1399" s="2">
        <f>COUNTIFS($B:$B,$B1399,$AG:$AG,AT$1)</f>
        <v>1</v>
      </c>
      <c r="AU1399" s="2">
        <f>COUNTIFS($B:$B,$B1399,$AG:$AG,AU$1)</f>
        <v>0</v>
      </c>
    </row>
    <row r="1400" spans="1:47" ht="15" customHeight="1" x14ac:dyDescent="0.35">
      <c r="A1400" s="7">
        <f>IF(B1399=B1400,A1399,A1399+1)</f>
        <v>478</v>
      </c>
      <c r="B1400" s="7" t="s">
        <v>3833</v>
      </c>
      <c r="C1400" s="7" t="s">
        <v>3832</v>
      </c>
      <c r="D1400" s="7" t="s">
        <v>3044</v>
      </c>
      <c r="E1400" s="7" t="s">
        <v>3043</v>
      </c>
      <c r="F1400" s="4" t="s">
        <v>7</v>
      </c>
      <c r="G1400" s="4" t="s">
        <v>8</v>
      </c>
      <c r="H1400" s="4" t="s">
        <v>7</v>
      </c>
      <c r="I1400" s="3">
        <v>3</v>
      </c>
      <c r="J1400" s="3" t="s">
        <v>28</v>
      </c>
      <c r="K1400" s="3" t="s">
        <v>3061</v>
      </c>
      <c r="L1400" s="3" t="s">
        <v>26</v>
      </c>
      <c r="M1400" s="3" t="s">
        <v>3835</v>
      </c>
      <c r="N1400" s="3" t="s">
        <v>1526</v>
      </c>
      <c r="P1400" s="3" t="s">
        <v>669</v>
      </c>
      <c r="Q1400" s="3" t="s">
        <v>1475</v>
      </c>
      <c r="R1400" s="3" t="s">
        <v>2434</v>
      </c>
      <c r="S1400" s="2" t="str">
        <f>IF(P1400="심사불필요","-",VLOOKUP(K1400,'[1]자격증 backdata'!A:G,7,0))</f>
        <v>-</v>
      </c>
      <c r="T1400" s="2" t="str">
        <f>IF(S1400="-","-",IF(COUNTIFS(B:B,B1400,S:S,"필수")&gt;0,"자격요건충족","확인필요"))</f>
        <v>-</v>
      </c>
      <c r="U1400" s="2"/>
      <c r="W1400" s="2">
        <f>IF(Q1400="4급","심사불필요",VLOOKUP(K1400,'[1]자격증 backdata'!A:B,2,0))</f>
        <v>2</v>
      </c>
      <c r="X1400" s="3">
        <f>IF(R1400="A", MIN(20, SUMIFS(W:W, B:B, B1400, R:R, "A")),IF(R1400="B", MIN(30, SUMIFS(W:W, B:B, B1400, R:R, "B")),"비해당분야"))</f>
        <v>8</v>
      </c>
      <c r="Y1400" s="3" t="str">
        <f>IF(R1400="C",MIN(30,IF(COUNTIFS(B:B,B1400,W:W,"가1")=1,25,IF(COUNTIFS(B:B,B1400,W:W,"가1")&gt;=2,30,0))+IF(COUNTIFS(B:B,B1400,W:W,"나1")&gt;=4,30,IF(COUNTIFS(B:B,B1400,W:W,"나1")=3,26,IF(COUNTIFS(B:B,B1400,W:W,"나1")=2,22,IF(COUNTIFS(B:B,B1400,W:W,"나1")=1,18,0)))))+MIN(30,IF(COUNTIFS(B:B,B1400,W:W,"가2")=1,25,IF(COUNTIFS(B:B,B1400,W:W,"가2")&gt;=2,30,0))+IF(COUNTIFS(B:B,B1400,W:W,"나2")=3,30,IF(COUNTIFS(B:B,B1400,W:W,"나2")=2,25,IF(COUNTIFS(B:B,B1400,W:W,"나2")=1,20,0)))),"비해당분야")</f>
        <v>비해당분야</v>
      </c>
      <c r="Z1400" s="3" t="str">
        <f>IF(R1400="C",VLOOKUP(K1400,'[1]자격증 backdata'!A:F,6,0),"비해당분야")</f>
        <v>비해당분야</v>
      </c>
      <c r="AA1400" s="3" t="str">
        <f>IF(R1400="C",SUMIF(B:B,B1400,Z:Z),"비해당분야")</f>
        <v>비해당분야</v>
      </c>
      <c r="AB1400" s="3" t="str">
        <f>IF(R1400="C",SUM(Y1400,AA1400),"비해당분야")</f>
        <v>비해당분야</v>
      </c>
      <c r="AC1400" s="3">
        <f>IF(R1400="C",AB1400,X1400)</f>
        <v>8</v>
      </c>
      <c r="AD1400" s="3">
        <f>VLOOKUP(K1400,'[1]자격증 backdata'!A:D,4,0)</f>
        <v>0</v>
      </c>
      <c r="AE1400" s="3">
        <f>IF(_xlfn.MAXIFS(AD:AD,B:B,B1400)&gt;10,10,_xlfn.MAXIFS(AD:AD,B:B,B1400))</f>
        <v>5</v>
      </c>
      <c r="AG1400" s="2">
        <f>VLOOKUP(K1400,'[1]자격증 backdata'!A:C,3,0)</f>
        <v>0</v>
      </c>
      <c r="AH1400" s="2">
        <f>COUNTIFS($B:$B,$B1400,$AG:$AG,AH$1)</f>
        <v>0</v>
      </c>
      <c r="AI1400" s="2">
        <f>COUNTIFS($B:$B,$B1400,$AG:$AG,AI$1)</f>
        <v>0</v>
      </c>
      <c r="AJ1400" s="2">
        <f>COUNTIFS($B:$B,$B1400,$AG:$AG,AJ$1)</f>
        <v>0</v>
      </c>
      <c r="AK1400" s="2">
        <f>COUNTIFS($B:$B,$B1400,$AG:$AG,AK$1)</f>
        <v>0</v>
      </c>
      <c r="AL1400" s="2">
        <f>COUNTIFS($B:$B,$B1400,$AG:$AG,AL$1)</f>
        <v>0</v>
      </c>
      <c r="AM1400" s="2">
        <f>COUNTIFS($B:$B,$B1400,$AG:$AG,AM$1)</f>
        <v>0</v>
      </c>
      <c r="AN1400" s="2">
        <f>COUNTIFS($B:$B,$B1400,$AG:$AG,AN$1)</f>
        <v>0</v>
      </c>
      <c r="AO1400" s="2">
        <f>COUNTIFS($B:$B,$B1400,$AG:$AG,AO$1)</f>
        <v>0</v>
      </c>
      <c r="AP1400" s="2">
        <f>COUNTIFS($B:$B,$B1400,$AG:$AG,AP$1)</f>
        <v>0</v>
      </c>
      <c r="AQ1400" s="2">
        <f>COUNTIFS($B:$B,$B1400,$AG:$AG,AQ$1)</f>
        <v>1</v>
      </c>
      <c r="AR1400" s="2">
        <f>COUNTIFS($B:$B,$B1400,$AG:$AG,AR$1)</f>
        <v>0</v>
      </c>
      <c r="AS1400" s="2">
        <f>COUNTIFS($B:$B,$B1400,$AG:$AG,AS$1)</f>
        <v>0</v>
      </c>
      <c r="AT1400" s="2">
        <f>COUNTIFS($B:$B,$B1400,$AG:$AG,AT$1)</f>
        <v>1</v>
      </c>
      <c r="AU1400" s="2">
        <f>COUNTIFS($B:$B,$B1400,$AG:$AG,AU$1)</f>
        <v>0</v>
      </c>
    </row>
    <row r="1401" spans="1:47" ht="15" customHeight="1" x14ac:dyDescent="0.35">
      <c r="A1401" s="7">
        <f>IF(B1400=B1401,A1400,A1400+1)</f>
        <v>478</v>
      </c>
      <c r="B1401" s="7" t="s">
        <v>3833</v>
      </c>
      <c r="C1401" s="7" t="s">
        <v>3832</v>
      </c>
      <c r="D1401" s="7" t="s">
        <v>3044</v>
      </c>
      <c r="E1401" s="7" t="s">
        <v>3043</v>
      </c>
      <c r="F1401" s="4" t="s">
        <v>7</v>
      </c>
      <c r="G1401" s="4" t="s">
        <v>8</v>
      </c>
      <c r="H1401" s="4" t="s">
        <v>7</v>
      </c>
      <c r="I1401" s="3">
        <v>4</v>
      </c>
      <c r="J1401" s="3" t="s">
        <v>364</v>
      </c>
      <c r="K1401" s="3" t="s">
        <v>3075</v>
      </c>
      <c r="L1401" s="3" t="s">
        <v>254</v>
      </c>
      <c r="M1401" s="3" t="s">
        <v>3834</v>
      </c>
      <c r="N1401" s="3" t="s">
        <v>1203</v>
      </c>
      <c r="P1401" s="3" t="s">
        <v>669</v>
      </c>
      <c r="Q1401" s="3" t="s">
        <v>1475</v>
      </c>
      <c r="R1401" s="3" t="s">
        <v>2434</v>
      </c>
      <c r="S1401" s="2" t="str">
        <f>IF(P1401="심사불필요","-",VLOOKUP(K1401,'[1]자격증 backdata'!A:G,7,0))</f>
        <v>-</v>
      </c>
      <c r="T1401" s="2" t="str">
        <f>IF(S1401="-","-",IF(COUNTIFS(B:B,B1401,S:S,"필수")&gt;0,"자격요건충족","확인필요"))</f>
        <v>-</v>
      </c>
      <c r="U1401" s="2"/>
      <c r="W1401" s="2">
        <f>IF(Q1401="4급","심사불필요",VLOOKUP(K1401,'[1]자격증 backdata'!A:B,2,0))</f>
        <v>2</v>
      </c>
      <c r="X1401" s="3">
        <f>IF(R1401="A", MIN(20, SUMIFS(W:W, B:B, B1401, R:R, "A")),IF(R1401="B", MIN(30, SUMIFS(W:W, B:B, B1401, R:R, "B")),"비해당분야"))</f>
        <v>8</v>
      </c>
      <c r="Y1401" s="3" t="str">
        <f>IF(R1401="C",MIN(30,IF(COUNTIFS(B:B,B1401,W:W,"가1")=1,25,IF(COUNTIFS(B:B,B1401,W:W,"가1")&gt;=2,30,0))+IF(COUNTIFS(B:B,B1401,W:W,"나1")&gt;=4,30,IF(COUNTIFS(B:B,B1401,W:W,"나1")=3,26,IF(COUNTIFS(B:B,B1401,W:W,"나1")=2,22,IF(COUNTIFS(B:B,B1401,W:W,"나1")=1,18,0)))))+MIN(30,IF(COUNTIFS(B:B,B1401,W:W,"가2")=1,25,IF(COUNTIFS(B:B,B1401,W:W,"가2")&gt;=2,30,0))+IF(COUNTIFS(B:B,B1401,W:W,"나2")=3,30,IF(COUNTIFS(B:B,B1401,W:W,"나2")=2,25,IF(COUNTIFS(B:B,B1401,W:W,"나2")=1,20,0)))),"비해당분야")</f>
        <v>비해당분야</v>
      </c>
      <c r="Z1401" s="3" t="str">
        <f>IF(R1401="C",VLOOKUP(K1401,'[1]자격증 backdata'!A:F,6,0),"비해당분야")</f>
        <v>비해당분야</v>
      </c>
      <c r="AA1401" s="3" t="str">
        <f>IF(R1401="C",SUMIF(B:B,B1401,Z:Z),"비해당분야")</f>
        <v>비해당분야</v>
      </c>
      <c r="AB1401" s="3" t="str">
        <f>IF(R1401="C",SUM(Y1401,AA1401),"비해당분야")</f>
        <v>비해당분야</v>
      </c>
      <c r="AC1401" s="3">
        <f>IF(R1401="C",AB1401,X1401)</f>
        <v>8</v>
      </c>
      <c r="AD1401" s="3">
        <f>VLOOKUP(K1401,'[1]자격증 backdata'!A:D,4,0)</f>
        <v>0</v>
      </c>
      <c r="AE1401" s="3">
        <f>IF(_xlfn.MAXIFS(AD:AD,B:B,B1401)&gt;10,10,_xlfn.MAXIFS(AD:AD,B:B,B1401))</f>
        <v>5</v>
      </c>
      <c r="AG1401" s="2" t="str">
        <f>VLOOKUP(K1401,'[1]자격증 backdata'!A:C,3,0)</f>
        <v>J</v>
      </c>
      <c r="AH1401" s="2">
        <f>COUNTIFS($B:$B,$B1401,$AG:$AG,AH$1)</f>
        <v>0</v>
      </c>
      <c r="AI1401" s="2">
        <f>COUNTIFS($B:$B,$B1401,$AG:$AG,AI$1)</f>
        <v>0</v>
      </c>
      <c r="AJ1401" s="2">
        <f>COUNTIFS($B:$B,$B1401,$AG:$AG,AJ$1)</f>
        <v>0</v>
      </c>
      <c r="AK1401" s="2">
        <f>COUNTIFS($B:$B,$B1401,$AG:$AG,AK$1)</f>
        <v>0</v>
      </c>
      <c r="AL1401" s="2">
        <f>COUNTIFS($B:$B,$B1401,$AG:$AG,AL$1)</f>
        <v>0</v>
      </c>
      <c r="AM1401" s="2">
        <f>COUNTIFS($B:$B,$B1401,$AG:$AG,AM$1)</f>
        <v>0</v>
      </c>
      <c r="AN1401" s="2">
        <f>COUNTIFS($B:$B,$B1401,$AG:$AG,AN$1)</f>
        <v>0</v>
      </c>
      <c r="AO1401" s="2">
        <f>COUNTIFS($B:$B,$B1401,$AG:$AG,AO$1)</f>
        <v>0</v>
      </c>
      <c r="AP1401" s="2">
        <f>COUNTIFS($B:$B,$B1401,$AG:$AG,AP$1)</f>
        <v>0</v>
      </c>
      <c r="AQ1401" s="2">
        <f>COUNTIFS($B:$B,$B1401,$AG:$AG,AQ$1)</f>
        <v>1</v>
      </c>
      <c r="AR1401" s="2">
        <f>COUNTIFS($B:$B,$B1401,$AG:$AG,AR$1)</f>
        <v>0</v>
      </c>
      <c r="AS1401" s="2">
        <f>COUNTIFS($B:$B,$B1401,$AG:$AG,AS$1)</f>
        <v>0</v>
      </c>
      <c r="AT1401" s="2">
        <f>COUNTIFS($B:$B,$B1401,$AG:$AG,AT$1)</f>
        <v>1</v>
      </c>
      <c r="AU1401" s="2">
        <f>COUNTIFS($B:$B,$B1401,$AG:$AG,AU$1)</f>
        <v>0</v>
      </c>
    </row>
    <row r="1402" spans="1:47" ht="15" customHeight="1" x14ac:dyDescent="0.35">
      <c r="A1402" s="7">
        <f>IF(B1401=B1402,A1401,A1401+1)</f>
        <v>478</v>
      </c>
      <c r="B1402" s="7" t="s">
        <v>3833</v>
      </c>
      <c r="C1402" s="7" t="s">
        <v>3832</v>
      </c>
      <c r="D1402" s="7" t="s">
        <v>3044</v>
      </c>
      <c r="E1402" s="7" t="s">
        <v>3043</v>
      </c>
      <c r="F1402" s="4" t="s">
        <v>7</v>
      </c>
      <c r="G1402" s="4" t="s">
        <v>8</v>
      </c>
      <c r="H1402" s="4" t="s">
        <v>7</v>
      </c>
      <c r="I1402" s="3">
        <v>5</v>
      </c>
      <c r="J1402" s="3" t="s">
        <v>3148</v>
      </c>
      <c r="K1402" s="3" t="s">
        <v>3147</v>
      </c>
      <c r="L1402" s="3" t="s">
        <v>706</v>
      </c>
      <c r="M1402" s="3" t="s">
        <v>3831</v>
      </c>
      <c r="N1402" s="3" t="s">
        <v>3830</v>
      </c>
      <c r="P1402" s="3" t="s">
        <v>669</v>
      </c>
      <c r="Q1402" s="3" t="s">
        <v>1475</v>
      </c>
      <c r="R1402" s="3" t="s">
        <v>2434</v>
      </c>
      <c r="S1402" s="2" t="str">
        <f>IF(P1402="심사불필요","-",VLOOKUP(K1402,'[1]자격증 backdata'!A:G,7,0))</f>
        <v>-</v>
      </c>
      <c r="T1402" s="2" t="str">
        <f>IF(S1402="-","-",IF(COUNTIFS(B:B,B1402,S:S,"필수")&gt;0,"자격요건충족","확인필요"))</f>
        <v>-</v>
      </c>
      <c r="U1402" s="2"/>
      <c r="W1402" s="2">
        <f>IF(Q1402="4급","심사불필요",VLOOKUP(K1402,'[1]자격증 backdata'!A:B,2,0))</f>
        <v>0</v>
      </c>
      <c r="X1402" s="3">
        <f>IF(R1402="A", MIN(20, SUMIFS(W:W, B:B, B1402, R:R, "A")),IF(R1402="B", MIN(30, SUMIFS(W:W, B:B, B1402, R:R, "B")),"비해당분야"))</f>
        <v>8</v>
      </c>
      <c r="Y1402" s="3" t="str">
        <f>IF(R1402="C",MIN(30,IF(COUNTIFS(B:B,B1402,W:W,"가1")=1,25,IF(COUNTIFS(B:B,B1402,W:W,"가1")&gt;=2,30,0))+IF(COUNTIFS(B:B,B1402,W:W,"나1")&gt;=4,30,IF(COUNTIFS(B:B,B1402,W:W,"나1")=3,26,IF(COUNTIFS(B:B,B1402,W:W,"나1")=2,22,IF(COUNTIFS(B:B,B1402,W:W,"나1")=1,18,0)))))+MIN(30,IF(COUNTIFS(B:B,B1402,W:W,"가2")=1,25,IF(COUNTIFS(B:B,B1402,W:W,"가2")&gt;=2,30,0))+IF(COUNTIFS(B:B,B1402,W:W,"나2")=3,30,IF(COUNTIFS(B:B,B1402,W:W,"나2")=2,25,IF(COUNTIFS(B:B,B1402,W:W,"나2")=1,20,0)))),"비해당분야")</f>
        <v>비해당분야</v>
      </c>
      <c r="Z1402" s="3" t="str">
        <f>IF(R1402="C",VLOOKUP(K1402,'[1]자격증 backdata'!A:F,6,0),"비해당분야")</f>
        <v>비해당분야</v>
      </c>
      <c r="AA1402" s="3" t="str">
        <f>IF(R1402="C",SUMIF(B:B,B1402,Z:Z),"비해당분야")</f>
        <v>비해당분야</v>
      </c>
      <c r="AB1402" s="3" t="str">
        <f>IF(R1402="C",SUM(Y1402,AA1402),"비해당분야")</f>
        <v>비해당분야</v>
      </c>
      <c r="AC1402" s="3">
        <f>IF(R1402="C",AB1402,X1402)</f>
        <v>8</v>
      </c>
      <c r="AD1402" s="3">
        <f>VLOOKUP(K1402,'[1]자격증 backdata'!A:D,4,0)</f>
        <v>5</v>
      </c>
      <c r="AE1402" s="3">
        <f>IF(_xlfn.MAXIFS(AD:AD,B:B,B1402)&gt;10,10,_xlfn.MAXIFS(AD:AD,B:B,B1402))</f>
        <v>5</v>
      </c>
      <c r="AG1402" s="2">
        <f>VLOOKUP(K1402,'[1]자격증 backdata'!A:C,3,0)</f>
        <v>0</v>
      </c>
      <c r="AH1402" s="2">
        <f>COUNTIFS($B:$B,$B1402,$AG:$AG,AH$1)</f>
        <v>0</v>
      </c>
      <c r="AI1402" s="2">
        <f>COUNTIFS($B:$B,$B1402,$AG:$AG,AI$1)</f>
        <v>0</v>
      </c>
      <c r="AJ1402" s="2">
        <f>COUNTIFS($B:$B,$B1402,$AG:$AG,AJ$1)</f>
        <v>0</v>
      </c>
      <c r="AK1402" s="2">
        <f>COUNTIFS($B:$B,$B1402,$AG:$AG,AK$1)</f>
        <v>0</v>
      </c>
      <c r="AL1402" s="2">
        <f>COUNTIFS($B:$B,$B1402,$AG:$AG,AL$1)</f>
        <v>0</v>
      </c>
      <c r="AM1402" s="2">
        <f>COUNTIFS($B:$B,$B1402,$AG:$AG,AM$1)</f>
        <v>0</v>
      </c>
      <c r="AN1402" s="2">
        <f>COUNTIFS($B:$B,$B1402,$AG:$AG,AN$1)</f>
        <v>0</v>
      </c>
      <c r="AO1402" s="2">
        <f>COUNTIFS($B:$B,$B1402,$AG:$AG,AO$1)</f>
        <v>0</v>
      </c>
      <c r="AP1402" s="2">
        <f>COUNTIFS($B:$B,$B1402,$AG:$AG,AP$1)</f>
        <v>0</v>
      </c>
      <c r="AQ1402" s="2">
        <f>COUNTIFS($B:$B,$B1402,$AG:$AG,AQ$1)</f>
        <v>1</v>
      </c>
      <c r="AR1402" s="2">
        <f>COUNTIFS($B:$B,$B1402,$AG:$AG,AR$1)</f>
        <v>0</v>
      </c>
      <c r="AS1402" s="2">
        <f>COUNTIFS($B:$B,$B1402,$AG:$AG,AS$1)</f>
        <v>0</v>
      </c>
      <c r="AT1402" s="2">
        <f>COUNTIFS($B:$B,$B1402,$AG:$AG,AT$1)</f>
        <v>1</v>
      </c>
      <c r="AU1402" s="2">
        <f>COUNTIFS($B:$B,$B1402,$AG:$AG,AU$1)</f>
        <v>0</v>
      </c>
    </row>
    <row r="1403" spans="1:47" ht="15" customHeight="1" x14ac:dyDescent="0.35">
      <c r="A1403" s="4">
        <f>IF(B1402=B1403,A1402,A1402+1)</f>
        <v>479</v>
      </c>
      <c r="B1403" s="4" t="s">
        <v>3827</v>
      </c>
      <c r="C1403" s="4" t="s">
        <v>3826</v>
      </c>
      <c r="D1403" s="4" t="s">
        <v>3044</v>
      </c>
      <c r="E1403" s="4" t="s">
        <v>3043</v>
      </c>
      <c r="F1403" s="4" t="s">
        <v>7</v>
      </c>
      <c r="G1403" s="4" t="s">
        <v>8</v>
      </c>
      <c r="H1403" s="4" t="s">
        <v>7</v>
      </c>
      <c r="I1403" s="4">
        <v>1</v>
      </c>
      <c r="J1403" s="4" t="s">
        <v>6</v>
      </c>
      <c r="K1403" s="4" t="s">
        <v>3332</v>
      </c>
      <c r="L1403" s="4" t="s">
        <v>4</v>
      </c>
      <c r="M1403" s="4" t="s">
        <v>3829</v>
      </c>
      <c r="N1403" s="4" t="s">
        <v>3828</v>
      </c>
      <c r="P1403" s="4" t="s">
        <v>669</v>
      </c>
      <c r="Q1403" s="4" t="s">
        <v>1475</v>
      </c>
      <c r="R1403" s="4" t="s">
        <v>2434</v>
      </c>
      <c r="S1403" s="5" t="str">
        <f>IF(P1403="심사불필요","-",VLOOKUP(K1403,'[1]자격증 backdata'!A:G,7,0))</f>
        <v>-</v>
      </c>
      <c r="T1403" s="5" t="str">
        <f>IF(S1403="-","-",IF(COUNTIFS(B:B,B1403,S:S,"필수")&gt;0,"자격요건충족","확인필요"))</f>
        <v>-</v>
      </c>
      <c r="U1403" s="5"/>
      <c r="W1403" s="5">
        <f>IF(Q1403="4급","심사불필요",VLOOKUP(K1403,'[1]자격증 backdata'!A:B,2,0))</f>
        <v>4</v>
      </c>
      <c r="X1403" s="4">
        <f>IF(R1403="A", MIN(20, SUMIFS(W:W, B:B, B1403, R:R, "A")),IF(R1403="B", MIN(30, SUMIFS(W:W, B:B, B1403, R:R, "B")),"비해당분야"))</f>
        <v>4</v>
      </c>
      <c r="Y1403" s="4" t="str">
        <f>IF(R1403="C",MIN(30,IF(COUNTIFS(B:B,B1403,W:W,"가1")=1,25,IF(COUNTIFS(B:B,B1403,W:W,"가1")&gt;=2,30,0))+IF(COUNTIFS(B:B,B1403,W:W,"나1")&gt;=4,30,IF(COUNTIFS(B:B,B1403,W:W,"나1")=3,26,IF(COUNTIFS(B:B,B1403,W:W,"나1")=2,22,IF(COUNTIFS(B:B,B1403,W:W,"나1")=1,18,0)))))+MIN(30,IF(COUNTIFS(B:B,B1403,W:W,"가2")=1,25,IF(COUNTIFS(B:B,B1403,W:W,"가2")&gt;=2,30,0))+IF(COUNTIFS(B:B,B1403,W:W,"나2")=3,30,IF(COUNTIFS(B:B,B1403,W:W,"나2")=2,25,IF(COUNTIFS(B:B,B1403,W:W,"나2")=1,20,0)))),"비해당분야")</f>
        <v>비해당분야</v>
      </c>
      <c r="Z1403" s="4" t="str">
        <f>IF(R1403="C",VLOOKUP(K1403,'[1]자격증 backdata'!A:F,6,0),"비해당분야")</f>
        <v>비해당분야</v>
      </c>
      <c r="AA1403" s="4" t="str">
        <f>IF(R1403="C",SUMIF(B:B,B1403,Z:Z),"비해당분야")</f>
        <v>비해당분야</v>
      </c>
      <c r="AB1403" s="4" t="str">
        <f>IF(R1403="C",SUM(Y1403,AA1403),"비해당분야")</f>
        <v>비해당분야</v>
      </c>
      <c r="AC1403" s="4">
        <f>IF(R1403="C",AB1403,X1403)</f>
        <v>4</v>
      </c>
      <c r="AD1403" s="4">
        <f>VLOOKUP(K1403,'[1]자격증 backdata'!A:D,4,0)</f>
        <v>0</v>
      </c>
      <c r="AE1403" s="4">
        <f>IF(_xlfn.MAXIFS(AD:AD,B:B,B1403)&gt;10,10,_xlfn.MAXIFS(AD:AD,B:B,B1403))</f>
        <v>5</v>
      </c>
      <c r="AG1403" s="5" t="str">
        <f>VLOOKUP(K1403,'[1]자격증 backdata'!A:C,3,0)</f>
        <v>K</v>
      </c>
      <c r="AH1403" s="5">
        <f>COUNTIFS($B:$B,$B1403,$AG:$AG,AH$1)</f>
        <v>0</v>
      </c>
      <c r="AI1403" s="5">
        <f>COUNTIFS($B:$B,$B1403,$AG:$AG,AI$1)</f>
        <v>0</v>
      </c>
      <c r="AJ1403" s="5">
        <f>COUNTIFS($B:$B,$B1403,$AG:$AG,AJ$1)</f>
        <v>0</v>
      </c>
      <c r="AK1403" s="5">
        <f>COUNTIFS($B:$B,$B1403,$AG:$AG,AK$1)</f>
        <v>0</v>
      </c>
      <c r="AL1403" s="5">
        <f>COUNTIFS($B:$B,$B1403,$AG:$AG,AL$1)</f>
        <v>0</v>
      </c>
      <c r="AM1403" s="5">
        <f>COUNTIFS($B:$B,$B1403,$AG:$AG,AM$1)</f>
        <v>0</v>
      </c>
      <c r="AN1403" s="5">
        <f>COUNTIFS($B:$B,$B1403,$AG:$AG,AN$1)</f>
        <v>0</v>
      </c>
      <c r="AO1403" s="5">
        <f>COUNTIFS($B:$B,$B1403,$AG:$AG,AO$1)</f>
        <v>0</v>
      </c>
      <c r="AP1403" s="5">
        <f>COUNTIFS($B:$B,$B1403,$AG:$AG,AP$1)</f>
        <v>0</v>
      </c>
      <c r="AQ1403" s="5">
        <f>COUNTIFS($B:$B,$B1403,$AG:$AG,AQ$1)</f>
        <v>0</v>
      </c>
      <c r="AR1403" s="5">
        <f>COUNTIFS($B:$B,$B1403,$AG:$AG,AR$1)</f>
        <v>1</v>
      </c>
      <c r="AS1403" s="5">
        <f>COUNTIFS($B:$B,$B1403,$AG:$AG,AS$1)</f>
        <v>0</v>
      </c>
      <c r="AT1403" s="5">
        <f>COUNTIFS($B:$B,$B1403,$AG:$AG,AT$1)</f>
        <v>0</v>
      </c>
      <c r="AU1403" s="5">
        <f>COUNTIFS($B:$B,$B1403,$AG:$AG,AU$1)</f>
        <v>0</v>
      </c>
    </row>
    <row r="1404" spans="1:47" ht="15" customHeight="1" x14ac:dyDescent="0.35">
      <c r="A1404" s="6">
        <f>IF(B1403=B1404,A1403,A1403+1)</f>
        <v>479</v>
      </c>
      <c r="B1404" s="6" t="s">
        <v>3827</v>
      </c>
      <c r="C1404" s="6" t="s">
        <v>3826</v>
      </c>
      <c r="D1404" s="6" t="s">
        <v>3044</v>
      </c>
      <c r="E1404" s="6" t="s">
        <v>3043</v>
      </c>
      <c r="F1404" s="4" t="s">
        <v>7</v>
      </c>
      <c r="G1404" s="4" t="s">
        <v>8</v>
      </c>
      <c r="H1404" s="4" t="s">
        <v>7</v>
      </c>
      <c r="I1404" s="4">
        <v>2</v>
      </c>
      <c r="J1404" s="4" t="s">
        <v>69</v>
      </c>
      <c r="K1404" s="4" t="s">
        <v>3065</v>
      </c>
      <c r="L1404" s="4" t="s">
        <v>36</v>
      </c>
      <c r="M1404" s="4" t="s">
        <v>3825</v>
      </c>
      <c r="N1404" s="4" t="s">
        <v>1256</v>
      </c>
      <c r="P1404" s="4" t="s">
        <v>669</v>
      </c>
      <c r="Q1404" s="4" t="s">
        <v>1475</v>
      </c>
      <c r="R1404" s="4" t="s">
        <v>2434</v>
      </c>
      <c r="S1404" s="5" t="str">
        <f>IF(P1404="심사불필요","-",VLOOKUP(K1404,'[1]자격증 backdata'!A:G,7,0))</f>
        <v>-</v>
      </c>
      <c r="T1404" s="5" t="str">
        <f>IF(S1404="-","-",IF(COUNTIFS(B:B,B1404,S:S,"필수")&gt;0,"자격요건충족","확인필요"))</f>
        <v>-</v>
      </c>
      <c r="U1404" s="5"/>
      <c r="W1404" s="5">
        <f>IF(Q1404="4급","심사불필요",VLOOKUP(K1404,'[1]자격증 backdata'!A:B,2,0))</f>
        <v>0</v>
      </c>
      <c r="X1404" s="4">
        <f>IF(R1404="A", MIN(20, SUMIFS(W:W, B:B, B1404, R:R, "A")),IF(R1404="B", MIN(30, SUMIFS(W:W, B:B, B1404, R:R, "B")),"비해당분야"))</f>
        <v>4</v>
      </c>
      <c r="Y1404" s="4" t="str">
        <f>IF(R1404="C",MIN(30,IF(COUNTIFS(B:B,B1404,W:W,"가1")=1,25,IF(COUNTIFS(B:B,B1404,W:W,"가1")&gt;=2,30,0))+IF(COUNTIFS(B:B,B1404,W:W,"나1")&gt;=4,30,IF(COUNTIFS(B:B,B1404,W:W,"나1")=3,26,IF(COUNTIFS(B:B,B1404,W:W,"나1")=2,22,IF(COUNTIFS(B:B,B1404,W:W,"나1")=1,18,0)))))+MIN(30,IF(COUNTIFS(B:B,B1404,W:W,"가2")=1,25,IF(COUNTIFS(B:B,B1404,W:W,"가2")&gt;=2,30,0))+IF(COUNTIFS(B:B,B1404,W:W,"나2")=3,30,IF(COUNTIFS(B:B,B1404,W:W,"나2")=2,25,IF(COUNTIFS(B:B,B1404,W:W,"나2")=1,20,0)))),"비해당분야")</f>
        <v>비해당분야</v>
      </c>
      <c r="Z1404" s="4" t="str">
        <f>IF(R1404="C",VLOOKUP(K1404,'[1]자격증 backdata'!A:F,6,0),"비해당분야")</f>
        <v>비해당분야</v>
      </c>
      <c r="AA1404" s="4" t="str">
        <f>IF(R1404="C",SUMIF(B:B,B1404,Z:Z),"비해당분야")</f>
        <v>비해당분야</v>
      </c>
      <c r="AB1404" s="4" t="str">
        <f>IF(R1404="C",SUM(Y1404,AA1404),"비해당분야")</f>
        <v>비해당분야</v>
      </c>
      <c r="AC1404" s="4">
        <f>IF(R1404="C",AB1404,X1404)</f>
        <v>4</v>
      </c>
      <c r="AD1404" s="4">
        <f>VLOOKUP(K1404,'[1]자격증 backdata'!A:D,4,0)</f>
        <v>5</v>
      </c>
      <c r="AE1404" s="4">
        <f>IF(_xlfn.MAXIFS(AD:AD,B:B,B1404)&gt;10,10,_xlfn.MAXIFS(AD:AD,B:B,B1404))</f>
        <v>5</v>
      </c>
      <c r="AG1404" s="5">
        <f>VLOOKUP(K1404,'[1]자격증 backdata'!A:C,3,0)</f>
        <v>0</v>
      </c>
      <c r="AH1404" s="5">
        <f>COUNTIFS($B:$B,$B1404,$AG:$AG,AH$1)</f>
        <v>0</v>
      </c>
      <c r="AI1404" s="5">
        <f>COUNTIFS($B:$B,$B1404,$AG:$AG,AI$1)</f>
        <v>0</v>
      </c>
      <c r="AJ1404" s="5">
        <f>COUNTIFS($B:$B,$B1404,$AG:$AG,AJ$1)</f>
        <v>0</v>
      </c>
      <c r="AK1404" s="5">
        <f>COUNTIFS($B:$B,$B1404,$AG:$AG,AK$1)</f>
        <v>0</v>
      </c>
      <c r="AL1404" s="5">
        <f>COUNTIFS($B:$B,$B1404,$AG:$AG,AL$1)</f>
        <v>0</v>
      </c>
      <c r="AM1404" s="5">
        <f>COUNTIFS($B:$B,$B1404,$AG:$AG,AM$1)</f>
        <v>0</v>
      </c>
      <c r="AN1404" s="5">
        <f>COUNTIFS($B:$B,$B1404,$AG:$AG,AN$1)</f>
        <v>0</v>
      </c>
      <c r="AO1404" s="5">
        <f>COUNTIFS($B:$B,$B1404,$AG:$AG,AO$1)</f>
        <v>0</v>
      </c>
      <c r="AP1404" s="5">
        <f>COUNTIFS($B:$B,$B1404,$AG:$AG,AP$1)</f>
        <v>0</v>
      </c>
      <c r="AQ1404" s="5">
        <f>COUNTIFS($B:$B,$B1404,$AG:$AG,AQ$1)</f>
        <v>0</v>
      </c>
      <c r="AR1404" s="5">
        <f>COUNTIFS($B:$B,$B1404,$AG:$AG,AR$1)</f>
        <v>1</v>
      </c>
      <c r="AS1404" s="5">
        <f>COUNTIFS($B:$B,$B1404,$AG:$AG,AS$1)</f>
        <v>0</v>
      </c>
      <c r="AT1404" s="5">
        <f>COUNTIFS($B:$B,$B1404,$AG:$AG,AT$1)</f>
        <v>0</v>
      </c>
      <c r="AU1404" s="5">
        <f>COUNTIFS($B:$B,$B1404,$AG:$AG,AU$1)</f>
        <v>0</v>
      </c>
    </row>
    <row r="1405" spans="1:47" ht="15" customHeight="1" x14ac:dyDescent="0.35">
      <c r="A1405" s="3">
        <f>IF(B1404=B1405,A1404,A1404+1)</f>
        <v>480</v>
      </c>
      <c r="B1405" s="3" t="s">
        <v>3824</v>
      </c>
      <c r="C1405" s="3" t="s">
        <v>3823</v>
      </c>
      <c r="D1405" s="3" t="s">
        <v>3044</v>
      </c>
      <c r="E1405" s="3" t="s">
        <v>3043</v>
      </c>
      <c r="F1405" s="4" t="s">
        <v>7</v>
      </c>
      <c r="G1405" s="4" t="s">
        <v>8</v>
      </c>
      <c r="H1405" s="4" t="s">
        <v>7</v>
      </c>
      <c r="I1405" s="3">
        <v>1</v>
      </c>
      <c r="J1405" s="3" t="s">
        <v>69</v>
      </c>
      <c r="K1405" s="3" t="s">
        <v>3065</v>
      </c>
      <c r="L1405" s="3" t="s">
        <v>36</v>
      </c>
      <c r="M1405" s="3" t="s">
        <v>3822</v>
      </c>
      <c r="N1405" s="3" t="s">
        <v>2144</v>
      </c>
      <c r="P1405" s="3" t="s">
        <v>669</v>
      </c>
      <c r="Q1405" s="3" t="s">
        <v>1475</v>
      </c>
      <c r="R1405" s="3" t="s">
        <v>2434</v>
      </c>
      <c r="S1405" s="2" t="str">
        <f>IF(P1405="심사불필요","-",VLOOKUP(K1405,'[1]자격증 backdata'!A:G,7,0))</f>
        <v>-</v>
      </c>
      <c r="T1405" s="2" t="str">
        <f>IF(S1405="-","-",IF(COUNTIFS(B:B,B1405,S:S,"필수")&gt;0,"자격요건충족","확인필요"))</f>
        <v>-</v>
      </c>
      <c r="U1405" s="2"/>
      <c r="W1405" s="2">
        <f>IF(Q1405="4급","심사불필요",VLOOKUP(K1405,'[1]자격증 backdata'!A:B,2,0))</f>
        <v>0</v>
      </c>
      <c r="X1405" s="3">
        <f>IF(R1405="A", MIN(20, SUMIFS(W:W, B:B, B1405, R:R, "A")),IF(R1405="B", MIN(30, SUMIFS(W:W, B:B, B1405, R:R, "B")),"비해당분야"))</f>
        <v>0</v>
      </c>
      <c r="Y1405" s="3" t="str">
        <f>IF(R1405="C",MIN(30,IF(COUNTIFS(B:B,B1405,W:W,"가1")=1,25,IF(COUNTIFS(B:B,B1405,W:W,"가1")&gt;=2,30,0))+IF(COUNTIFS(B:B,B1405,W:W,"나1")&gt;=4,30,IF(COUNTIFS(B:B,B1405,W:W,"나1")=3,26,IF(COUNTIFS(B:B,B1405,W:W,"나1")=2,22,IF(COUNTIFS(B:B,B1405,W:W,"나1")=1,18,0)))))+MIN(30,IF(COUNTIFS(B:B,B1405,W:W,"가2")=1,25,IF(COUNTIFS(B:B,B1405,W:W,"가2")&gt;=2,30,0))+IF(COUNTIFS(B:B,B1405,W:W,"나2")=3,30,IF(COUNTIFS(B:B,B1405,W:W,"나2")=2,25,IF(COUNTIFS(B:B,B1405,W:W,"나2")=1,20,0)))),"비해당분야")</f>
        <v>비해당분야</v>
      </c>
      <c r="Z1405" s="3" t="str">
        <f>IF(R1405="C",VLOOKUP(K1405,'[1]자격증 backdata'!A:F,6,0),"비해당분야")</f>
        <v>비해당분야</v>
      </c>
      <c r="AA1405" s="3" t="str">
        <f>IF(R1405="C",SUMIF(B:B,B1405,Z:Z),"비해당분야")</f>
        <v>비해당분야</v>
      </c>
      <c r="AB1405" s="3" t="str">
        <f>IF(R1405="C",SUM(Y1405,AA1405),"비해당분야")</f>
        <v>비해당분야</v>
      </c>
      <c r="AC1405" s="3">
        <f>IF(R1405="C",AB1405,X1405)</f>
        <v>0</v>
      </c>
      <c r="AD1405" s="3">
        <f>VLOOKUP(K1405,'[1]자격증 backdata'!A:D,4,0)</f>
        <v>5</v>
      </c>
      <c r="AE1405" s="3">
        <f>IF(_xlfn.MAXIFS(AD:AD,B:B,B1405)&gt;10,10,_xlfn.MAXIFS(AD:AD,B:B,B1405))</f>
        <v>5</v>
      </c>
      <c r="AG1405" s="2">
        <f>VLOOKUP(K1405,'[1]자격증 backdata'!A:C,3,0)</f>
        <v>0</v>
      </c>
      <c r="AH1405" s="2">
        <f>COUNTIFS($B:$B,$B1405,$AG:$AG,AH$1)</f>
        <v>0</v>
      </c>
      <c r="AI1405" s="2">
        <f>COUNTIFS($B:$B,$B1405,$AG:$AG,AI$1)</f>
        <v>0</v>
      </c>
      <c r="AJ1405" s="2">
        <f>COUNTIFS($B:$B,$B1405,$AG:$AG,AJ$1)</f>
        <v>0</v>
      </c>
      <c r="AK1405" s="2">
        <f>COUNTIFS($B:$B,$B1405,$AG:$AG,AK$1)</f>
        <v>0</v>
      </c>
      <c r="AL1405" s="2">
        <f>COUNTIFS($B:$B,$B1405,$AG:$AG,AL$1)</f>
        <v>0</v>
      </c>
      <c r="AM1405" s="2">
        <f>COUNTIFS($B:$B,$B1405,$AG:$AG,AM$1)</f>
        <v>0</v>
      </c>
      <c r="AN1405" s="2">
        <f>COUNTIFS($B:$B,$B1405,$AG:$AG,AN$1)</f>
        <v>0</v>
      </c>
      <c r="AO1405" s="2">
        <f>COUNTIFS($B:$B,$B1405,$AG:$AG,AO$1)</f>
        <v>0</v>
      </c>
      <c r="AP1405" s="2">
        <f>COUNTIFS($B:$B,$B1405,$AG:$AG,AP$1)</f>
        <v>0</v>
      </c>
      <c r="AQ1405" s="2">
        <f>COUNTIFS($B:$B,$B1405,$AG:$AG,AQ$1)</f>
        <v>0</v>
      </c>
      <c r="AR1405" s="2">
        <f>COUNTIFS($B:$B,$B1405,$AG:$AG,AR$1)</f>
        <v>0</v>
      </c>
      <c r="AS1405" s="2">
        <f>COUNTIFS($B:$B,$B1405,$AG:$AG,AS$1)</f>
        <v>0</v>
      </c>
      <c r="AT1405" s="2">
        <f>COUNTIFS($B:$B,$B1405,$AG:$AG,AT$1)</f>
        <v>0</v>
      </c>
      <c r="AU1405" s="2">
        <f>COUNTIFS($B:$B,$B1405,$AG:$AG,AU$1)</f>
        <v>0</v>
      </c>
    </row>
    <row r="1406" spans="1:47" ht="15" customHeight="1" x14ac:dyDescent="0.35">
      <c r="A1406" s="4">
        <f>IF(B1405=B1406,A1405,A1405+1)</f>
        <v>481</v>
      </c>
      <c r="B1406" s="4" t="s">
        <v>3820</v>
      </c>
      <c r="C1406" s="4" t="s">
        <v>3819</v>
      </c>
      <c r="D1406" s="4" t="s">
        <v>3044</v>
      </c>
      <c r="E1406" s="4" t="s">
        <v>3043</v>
      </c>
      <c r="F1406" s="4" t="s">
        <v>7</v>
      </c>
      <c r="G1406" s="4" t="s">
        <v>8</v>
      </c>
      <c r="H1406" s="4" t="s">
        <v>7</v>
      </c>
      <c r="I1406" s="4">
        <v>1</v>
      </c>
      <c r="J1406" s="4" t="s">
        <v>38</v>
      </c>
      <c r="K1406" s="4" t="s">
        <v>3059</v>
      </c>
      <c r="L1406" s="4" t="s">
        <v>36</v>
      </c>
      <c r="M1406" s="4" t="s">
        <v>3821</v>
      </c>
      <c r="N1406" s="4" t="s">
        <v>1619</v>
      </c>
      <c r="P1406" s="4" t="s">
        <v>669</v>
      </c>
      <c r="Q1406" s="4" t="s">
        <v>1475</v>
      </c>
      <c r="R1406" s="4" t="s">
        <v>2434</v>
      </c>
      <c r="S1406" s="5" t="str">
        <f>IF(P1406="심사불필요","-",VLOOKUP(K1406,'[1]자격증 backdata'!A:G,7,0))</f>
        <v>-</v>
      </c>
      <c r="T1406" s="5" t="str">
        <f>IF(S1406="-","-",IF(COUNTIFS(B:B,B1406,S:S,"필수")&gt;0,"자격요건충족","확인필요"))</f>
        <v>-</v>
      </c>
      <c r="U1406" s="5"/>
      <c r="W1406" s="5">
        <f>IF(Q1406="4급","심사불필요",VLOOKUP(K1406,'[1]자격증 backdata'!A:B,2,0))</f>
        <v>0</v>
      </c>
      <c r="X1406" s="4">
        <f>IF(R1406="A", MIN(20, SUMIFS(W:W, B:B, B1406, R:R, "A")),IF(R1406="B", MIN(30, SUMIFS(W:W, B:B, B1406, R:R, "B")),"비해당분야"))</f>
        <v>2</v>
      </c>
      <c r="Y1406" s="4" t="str">
        <f>IF(R1406="C",MIN(30,IF(COUNTIFS(B:B,B1406,W:W,"가1")=1,25,IF(COUNTIFS(B:B,B1406,W:W,"가1")&gt;=2,30,0))+IF(COUNTIFS(B:B,B1406,W:W,"나1")&gt;=4,30,IF(COUNTIFS(B:B,B1406,W:W,"나1")=3,26,IF(COUNTIFS(B:B,B1406,W:W,"나1")=2,22,IF(COUNTIFS(B:B,B1406,W:W,"나1")=1,18,0)))))+MIN(30,IF(COUNTIFS(B:B,B1406,W:W,"가2")=1,25,IF(COUNTIFS(B:B,B1406,W:W,"가2")&gt;=2,30,0))+IF(COUNTIFS(B:B,B1406,W:W,"나2")=3,30,IF(COUNTIFS(B:B,B1406,W:W,"나2")=2,25,IF(COUNTIFS(B:B,B1406,W:W,"나2")=1,20,0)))),"비해당분야")</f>
        <v>비해당분야</v>
      </c>
      <c r="Z1406" s="4" t="str">
        <f>IF(R1406="C",VLOOKUP(K1406,'[1]자격증 backdata'!A:F,6,0),"비해당분야")</f>
        <v>비해당분야</v>
      </c>
      <c r="AA1406" s="4" t="str">
        <f>IF(R1406="C",SUMIF(B:B,B1406,Z:Z),"비해당분야")</f>
        <v>비해당분야</v>
      </c>
      <c r="AB1406" s="4" t="str">
        <f>IF(R1406="C",SUM(Y1406,AA1406),"비해당분야")</f>
        <v>비해당분야</v>
      </c>
      <c r="AC1406" s="4">
        <f>IF(R1406="C",AB1406,X1406)</f>
        <v>2</v>
      </c>
      <c r="AD1406" s="4">
        <f>VLOOKUP(K1406,'[1]자격증 backdata'!A:D,4,0)</f>
        <v>5</v>
      </c>
      <c r="AE1406" s="4">
        <f>IF(_xlfn.MAXIFS(AD:AD,B:B,B1406)&gt;10,10,_xlfn.MAXIFS(AD:AD,B:B,B1406))</f>
        <v>5</v>
      </c>
      <c r="AG1406" s="5">
        <f>VLOOKUP(K1406,'[1]자격증 backdata'!A:C,3,0)</f>
        <v>0</v>
      </c>
      <c r="AH1406" s="5">
        <f>COUNTIFS($B:$B,$B1406,$AG:$AG,AH$1)</f>
        <v>0</v>
      </c>
      <c r="AI1406" s="5">
        <f>COUNTIFS($B:$B,$B1406,$AG:$AG,AI$1)</f>
        <v>0</v>
      </c>
      <c r="AJ1406" s="5">
        <f>COUNTIFS($B:$B,$B1406,$AG:$AG,AJ$1)</f>
        <v>0</v>
      </c>
      <c r="AK1406" s="5">
        <f>COUNTIFS($B:$B,$B1406,$AG:$AG,AK$1)</f>
        <v>0</v>
      </c>
      <c r="AL1406" s="5">
        <f>COUNTIFS($B:$B,$B1406,$AG:$AG,AL$1)</f>
        <v>0</v>
      </c>
      <c r="AM1406" s="5">
        <f>COUNTIFS($B:$B,$B1406,$AG:$AG,AM$1)</f>
        <v>0</v>
      </c>
      <c r="AN1406" s="5">
        <f>COUNTIFS($B:$B,$B1406,$AG:$AG,AN$1)</f>
        <v>0</v>
      </c>
      <c r="AO1406" s="5">
        <f>COUNTIFS($B:$B,$B1406,$AG:$AG,AO$1)</f>
        <v>0</v>
      </c>
      <c r="AP1406" s="5">
        <f>COUNTIFS($B:$B,$B1406,$AG:$AG,AP$1)</f>
        <v>0</v>
      </c>
      <c r="AQ1406" s="5">
        <f>COUNTIFS($B:$B,$B1406,$AG:$AG,AQ$1)</f>
        <v>0</v>
      </c>
      <c r="AR1406" s="5">
        <f>COUNTIFS($B:$B,$B1406,$AG:$AG,AR$1)</f>
        <v>0</v>
      </c>
      <c r="AS1406" s="5">
        <f>COUNTIFS($B:$B,$B1406,$AG:$AG,AS$1)</f>
        <v>0</v>
      </c>
      <c r="AT1406" s="5">
        <f>COUNTIFS($B:$B,$B1406,$AG:$AG,AT$1)</f>
        <v>1</v>
      </c>
      <c r="AU1406" s="5">
        <f>COUNTIFS($B:$B,$B1406,$AG:$AG,AU$1)</f>
        <v>0</v>
      </c>
    </row>
    <row r="1407" spans="1:47" ht="15" customHeight="1" x14ac:dyDescent="0.35">
      <c r="A1407" s="6">
        <f>IF(B1406=B1407,A1406,A1406+1)</f>
        <v>481</v>
      </c>
      <c r="B1407" s="6" t="s">
        <v>3820</v>
      </c>
      <c r="C1407" s="6" t="s">
        <v>3819</v>
      </c>
      <c r="D1407" s="6" t="s">
        <v>3044</v>
      </c>
      <c r="E1407" s="6" t="s">
        <v>3043</v>
      </c>
      <c r="F1407" s="4" t="s">
        <v>7</v>
      </c>
      <c r="G1407" s="4" t="s">
        <v>8</v>
      </c>
      <c r="H1407" s="4" t="s">
        <v>7</v>
      </c>
      <c r="I1407" s="4">
        <v>2</v>
      </c>
      <c r="J1407" s="4" t="s">
        <v>57</v>
      </c>
      <c r="K1407" s="4" t="s">
        <v>3089</v>
      </c>
      <c r="L1407" s="4" t="s">
        <v>55</v>
      </c>
      <c r="M1407" s="4" t="s">
        <v>3818</v>
      </c>
      <c r="N1407" s="4" t="s">
        <v>3817</v>
      </c>
      <c r="P1407" s="4" t="s">
        <v>669</v>
      </c>
      <c r="Q1407" s="4" t="s">
        <v>1475</v>
      </c>
      <c r="R1407" s="4" t="s">
        <v>2434</v>
      </c>
      <c r="S1407" s="5" t="str">
        <f>IF(P1407="심사불필요","-",VLOOKUP(K1407,'[1]자격증 backdata'!A:G,7,0))</f>
        <v>-</v>
      </c>
      <c r="T1407" s="5" t="str">
        <f>IF(S1407="-","-",IF(COUNTIFS(B:B,B1407,S:S,"필수")&gt;0,"자격요건충족","확인필요"))</f>
        <v>-</v>
      </c>
      <c r="U1407" s="5"/>
      <c r="W1407" s="5">
        <f>IF(Q1407="4급","심사불필요",VLOOKUP(K1407,'[1]자격증 backdata'!A:B,2,0))</f>
        <v>2</v>
      </c>
      <c r="X1407" s="4">
        <f>IF(R1407="A", MIN(20, SUMIFS(W:W, B:B, B1407, R:R, "A")),IF(R1407="B", MIN(30, SUMIFS(W:W, B:B, B1407, R:R, "B")),"비해당분야"))</f>
        <v>2</v>
      </c>
      <c r="Y1407" s="4" t="str">
        <f>IF(R1407="C",MIN(30,IF(COUNTIFS(B:B,B1407,W:W,"가1")=1,25,IF(COUNTIFS(B:B,B1407,W:W,"가1")&gt;=2,30,0))+IF(COUNTIFS(B:B,B1407,W:W,"나1")&gt;=4,30,IF(COUNTIFS(B:B,B1407,W:W,"나1")=3,26,IF(COUNTIFS(B:B,B1407,W:W,"나1")=2,22,IF(COUNTIFS(B:B,B1407,W:W,"나1")=1,18,0)))))+MIN(30,IF(COUNTIFS(B:B,B1407,W:W,"가2")=1,25,IF(COUNTIFS(B:B,B1407,W:W,"가2")&gt;=2,30,0))+IF(COUNTIFS(B:B,B1407,W:W,"나2")=3,30,IF(COUNTIFS(B:B,B1407,W:W,"나2")=2,25,IF(COUNTIFS(B:B,B1407,W:W,"나2")=1,20,0)))),"비해당분야")</f>
        <v>비해당분야</v>
      </c>
      <c r="Z1407" s="4" t="str">
        <f>IF(R1407="C",VLOOKUP(K1407,'[1]자격증 backdata'!A:F,6,0),"비해당분야")</f>
        <v>비해당분야</v>
      </c>
      <c r="AA1407" s="4" t="str">
        <f>IF(R1407="C",SUMIF(B:B,B1407,Z:Z),"비해당분야")</f>
        <v>비해당분야</v>
      </c>
      <c r="AB1407" s="4" t="str">
        <f>IF(R1407="C",SUM(Y1407,AA1407),"비해당분야")</f>
        <v>비해당분야</v>
      </c>
      <c r="AC1407" s="4">
        <f>IF(R1407="C",AB1407,X1407)</f>
        <v>2</v>
      </c>
      <c r="AD1407" s="4">
        <f>VLOOKUP(K1407,'[1]자격증 backdata'!A:D,4,0)</f>
        <v>0</v>
      </c>
      <c r="AE1407" s="4">
        <f>IF(_xlfn.MAXIFS(AD:AD,B:B,B1407)&gt;10,10,_xlfn.MAXIFS(AD:AD,B:B,B1407))</f>
        <v>5</v>
      </c>
      <c r="AG1407" s="5" t="str">
        <f>VLOOKUP(K1407,'[1]자격증 backdata'!A:C,3,0)</f>
        <v>M</v>
      </c>
      <c r="AH1407" s="5">
        <f>COUNTIFS($B:$B,$B1407,$AG:$AG,AH$1)</f>
        <v>0</v>
      </c>
      <c r="AI1407" s="5">
        <f>COUNTIFS($B:$B,$B1407,$AG:$AG,AI$1)</f>
        <v>0</v>
      </c>
      <c r="AJ1407" s="5">
        <f>COUNTIFS($B:$B,$B1407,$AG:$AG,AJ$1)</f>
        <v>0</v>
      </c>
      <c r="AK1407" s="5">
        <f>COUNTIFS($B:$B,$B1407,$AG:$AG,AK$1)</f>
        <v>0</v>
      </c>
      <c r="AL1407" s="5">
        <f>COUNTIFS($B:$B,$B1407,$AG:$AG,AL$1)</f>
        <v>0</v>
      </c>
      <c r="AM1407" s="5">
        <f>COUNTIFS($B:$B,$B1407,$AG:$AG,AM$1)</f>
        <v>0</v>
      </c>
      <c r="AN1407" s="5">
        <f>COUNTIFS($B:$B,$B1407,$AG:$AG,AN$1)</f>
        <v>0</v>
      </c>
      <c r="AO1407" s="5">
        <f>COUNTIFS($B:$B,$B1407,$AG:$AG,AO$1)</f>
        <v>0</v>
      </c>
      <c r="AP1407" s="5">
        <f>COUNTIFS($B:$B,$B1407,$AG:$AG,AP$1)</f>
        <v>0</v>
      </c>
      <c r="AQ1407" s="5">
        <f>COUNTIFS($B:$B,$B1407,$AG:$AG,AQ$1)</f>
        <v>0</v>
      </c>
      <c r="AR1407" s="5">
        <f>COUNTIFS($B:$B,$B1407,$AG:$AG,AR$1)</f>
        <v>0</v>
      </c>
      <c r="AS1407" s="5">
        <f>COUNTIFS($B:$B,$B1407,$AG:$AG,AS$1)</f>
        <v>0</v>
      </c>
      <c r="AT1407" s="5">
        <f>COUNTIFS($B:$B,$B1407,$AG:$AG,AT$1)</f>
        <v>1</v>
      </c>
      <c r="AU1407" s="5">
        <f>COUNTIFS($B:$B,$B1407,$AG:$AG,AU$1)</f>
        <v>0</v>
      </c>
    </row>
    <row r="1408" spans="1:47" ht="15" customHeight="1" x14ac:dyDescent="0.35">
      <c r="A1408" s="3">
        <f>IF(B1407=B1408,A1407,A1407+1)</f>
        <v>482</v>
      </c>
      <c r="B1408" s="3" t="s">
        <v>3815</v>
      </c>
      <c r="C1408" s="3" t="s">
        <v>3814</v>
      </c>
      <c r="D1408" s="3" t="s">
        <v>3044</v>
      </c>
      <c r="E1408" s="3" t="s">
        <v>3043</v>
      </c>
      <c r="F1408" s="4" t="s">
        <v>7</v>
      </c>
      <c r="G1408" s="4" t="s">
        <v>8</v>
      </c>
      <c r="H1408" s="4" t="s">
        <v>7</v>
      </c>
      <c r="I1408" s="3">
        <v>1</v>
      </c>
      <c r="J1408" s="3" t="s">
        <v>69</v>
      </c>
      <c r="K1408" s="3" t="s">
        <v>3065</v>
      </c>
      <c r="L1408" s="3" t="s">
        <v>36</v>
      </c>
      <c r="M1408" s="3" t="s">
        <v>3816</v>
      </c>
      <c r="N1408" s="3" t="s">
        <v>1201</v>
      </c>
      <c r="P1408" s="3" t="s">
        <v>669</v>
      </c>
      <c r="Q1408" s="3" t="s">
        <v>1475</v>
      </c>
      <c r="R1408" s="3" t="s">
        <v>2434</v>
      </c>
      <c r="S1408" s="2" t="str">
        <f>IF(P1408="심사불필요","-",VLOOKUP(K1408,'[1]자격증 backdata'!A:G,7,0))</f>
        <v>-</v>
      </c>
      <c r="T1408" s="2" t="str">
        <f>IF(S1408="-","-",IF(COUNTIFS(B:B,B1408,S:S,"필수")&gt;0,"자격요건충족","확인필요"))</f>
        <v>-</v>
      </c>
      <c r="U1408" s="2"/>
      <c r="W1408" s="2">
        <f>IF(Q1408="4급","심사불필요",VLOOKUP(K1408,'[1]자격증 backdata'!A:B,2,0))</f>
        <v>0</v>
      </c>
      <c r="X1408" s="3">
        <f>IF(R1408="A", MIN(20, SUMIFS(W:W, B:B, B1408, R:R, "A")),IF(R1408="B", MIN(30, SUMIFS(W:W, B:B, B1408, R:R, "B")),"비해당분야"))</f>
        <v>4</v>
      </c>
      <c r="Y1408" s="3" t="str">
        <f>IF(R1408="C",MIN(30,IF(COUNTIFS(B:B,B1408,W:W,"가1")=1,25,IF(COUNTIFS(B:B,B1408,W:W,"가1")&gt;=2,30,0))+IF(COUNTIFS(B:B,B1408,W:W,"나1")&gt;=4,30,IF(COUNTIFS(B:B,B1408,W:W,"나1")=3,26,IF(COUNTIFS(B:B,B1408,W:W,"나1")=2,22,IF(COUNTIFS(B:B,B1408,W:W,"나1")=1,18,0)))))+MIN(30,IF(COUNTIFS(B:B,B1408,W:W,"가2")=1,25,IF(COUNTIFS(B:B,B1408,W:W,"가2")&gt;=2,30,0))+IF(COUNTIFS(B:B,B1408,W:W,"나2")=3,30,IF(COUNTIFS(B:B,B1408,W:W,"나2")=2,25,IF(COUNTIFS(B:B,B1408,W:W,"나2")=1,20,0)))),"비해당분야")</f>
        <v>비해당분야</v>
      </c>
      <c r="Z1408" s="3" t="str">
        <f>IF(R1408="C",VLOOKUP(K1408,'[1]자격증 backdata'!A:F,6,0),"비해당분야")</f>
        <v>비해당분야</v>
      </c>
      <c r="AA1408" s="3" t="str">
        <f>IF(R1408="C",SUMIF(B:B,B1408,Z:Z),"비해당분야")</f>
        <v>비해당분야</v>
      </c>
      <c r="AB1408" s="3" t="str">
        <f>IF(R1408="C",SUM(Y1408,AA1408),"비해당분야")</f>
        <v>비해당분야</v>
      </c>
      <c r="AC1408" s="3">
        <f>IF(R1408="C",AB1408,X1408)</f>
        <v>4</v>
      </c>
      <c r="AD1408" s="3">
        <f>VLOOKUP(K1408,'[1]자격증 backdata'!A:D,4,0)</f>
        <v>5</v>
      </c>
      <c r="AE1408" s="3">
        <f>IF(_xlfn.MAXIFS(AD:AD,B:B,B1408)&gt;10,10,_xlfn.MAXIFS(AD:AD,B:B,B1408))</f>
        <v>5</v>
      </c>
      <c r="AG1408" s="2">
        <f>VLOOKUP(K1408,'[1]자격증 backdata'!A:C,3,0)</f>
        <v>0</v>
      </c>
      <c r="AH1408" s="2">
        <f>COUNTIFS($B:$B,$B1408,$AG:$AG,AH$1)</f>
        <v>0</v>
      </c>
      <c r="AI1408" s="2">
        <f>COUNTIFS($B:$B,$B1408,$AG:$AG,AI$1)</f>
        <v>0</v>
      </c>
      <c r="AJ1408" s="2">
        <f>COUNTIFS($B:$B,$B1408,$AG:$AG,AJ$1)</f>
        <v>0</v>
      </c>
      <c r="AK1408" s="2">
        <f>COUNTIFS($B:$B,$B1408,$AG:$AG,AK$1)</f>
        <v>0</v>
      </c>
      <c r="AL1408" s="2">
        <f>COUNTIFS($B:$B,$B1408,$AG:$AG,AL$1)</f>
        <v>0</v>
      </c>
      <c r="AM1408" s="2">
        <f>COUNTIFS($B:$B,$B1408,$AG:$AG,AM$1)</f>
        <v>0</v>
      </c>
      <c r="AN1408" s="2">
        <f>COUNTIFS($B:$B,$B1408,$AG:$AG,AN$1)</f>
        <v>0</v>
      </c>
      <c r="AO1408" s="2">
        <f>COUNTIFS($B:$B,$B1408,$AG:$AG,AO$1)</f>
        <v>0</v>
      </c>
      <c r="AP1408" s="2">
        <f>COUNTIFS($B:$B,$B1408,$AG:$AG,AP$1)</f>
        <v>0</v>
      </c>
      <c r="AQ1408" s="2">
        <f>COUNTIFS($B:$B,$B1408,$AG:$AG,AQ$1)</f>
        <v>0</v>
      </c>
      <c r="AR1408" s="2">
        <f>COUNTIFS($B:$B,$B1408,$AG:$AG,AR$1)</f>
        <v>0</v>
      </c>
      <c r="AS1408" s="2">
        <f>COUNTIFS($B:$B,$B1408,$AG:$AG,AS$1)</f>
        <v>0</v>
      </c>
      <c r="AT1408" s="2">
        <f>COUNTIFS($B:$B,$B1408,$AG:$AG,AT$1)</f>
        <v>1</v>
      </c>
      <c r="AU1408" s="2">
        <f>COUNTIFS($B:$B,$B1408,$AG:$AG,AU$1)</f>
        <v>0</v>
      </c>
    </row>
    <row r="1409" spans="1:47" ht="15" customHeight="1" x14ac:dyDescent="0.35">
      <c r="A1409" s="7">
        <f>IF(B1408=B1409,A1408,A1408+1)</f>
        <v>482</v>
      </c>
      <c r="B1409" s="7" t="s">
        <v>3815</v>
      </c>
      <c r="C1409" s="7" t="s">
        <v>3814</v>
      </c>
      <c r="D1409" s="7" t="s">
        <v>3044</v>
      </c>
      <c r="E1409" s="7" t="s">
        <v>3043</v>
      </c>
      <c r="F1409" s="4" t="s">
        <v>7</v>
      </c>
      <c r="G1409" s="4" t="s">
        <v>8</v>
      </c>
      <c r="H1409" s="4" t="s">
        <v>7</v>
      </c>
      <c r="I1409" s="3">
        <v>2</v>
      </c>
      <c r="J1409" s="3" t="s">
        <v>106</v>
      </c>
      <c r="K1409" s="3" t="s">
        <v>3057</v>
      </c>
      <c r="L1409" s="3" t="s">
        <v>55</v>
      </c>
      <c r="M1409" s="3" t="s">
        <v>3813</v>
      </c>
      <c r="N1409" s="3" t="s">
        <v>2681</v>
      </c>
      <c r="P1409" s="3" t="s">
        <v>669</v>
      </c>
      <c r="Q1409" s="3" t="s">
        <v>1475</v>
      </c>
      <c r="R1409" s="3" t="s">
        <v>2434</v>
      </c>
      <c r="S1409" s="2" t="str">
        <f>IF(P1409="심사불필요","-",VLOOKUP(K1409,'[1]자격증 backdata'!A:G,7,0))</f>
        <v>-</v>
      </c>
      <c r="T1409" s="2" t="str">
        <f>IF(S1409="-","-",IF(COUNTIFS(B:B,B1409,S:S,"필수")&gt;0,"자격요건충족","확인필요"))</f>
        <v>-</v>
      </c>
      <c r="U1409" s="2"/>
      <c r="W1409" s="2">
        <f>IF(Q1409="4급","심사불필요",VLOOKUP(K1409,'[1]자격증 backdata'!A:B,2,0))</f>
        <v>4</v>
      </c>
      <c r="X1409" s="3">
        <f>IF(R1409="A", MIN(20, SUMIFS(W:W, B:B, B1409, R:R, "A")),IF(R1409="B", MIN(30, SUMIFS(W:W, B:B, B1409, R:R, "B")),"비해당분야"))</f>
        <v>4</v>
      </c>
      <c r="Y1409" s="3" t="str">
        <f>IF(R1409="C",MIN(30,IF(COUNTIFS(B:B,B1409,W:W,"가1")=1,25,IF(COUNTIFS(B:B,B1409,W:W,"가1")&gt;=2,30,0))+IF(COUNTIFS(B:B,B1409,W:W,"나1")&gt;=4,30,IF(COUNTIFS(B:B,B1409,W:W,"나1")=3,26,IF(COUNTIFS(B:B,B1409,W:W,"나1")=2,22,IF(COUNTIFS(B:B,B1409,W:W,"나1")=1,18,0)))))+MIN(30,IF(COUNTIFS(B:B,B1409,W:W,"가2")=1,25,IF(COUNTIFS(B:B,B1409,W:W,"가2")&gt;=2,30,0))+IF(COUNTIFS(B:B,B1409,W:W,"나2")=3,30,IF(COUNTIFS(B:B,B1409,W:W,"나2")=2,25,IF(COUNTIFS(B:B,B1409,W:W,"나2")=1,20,0)))),"비해당분야")</f>
        <v>비해당분야</v>
      </c>
      <c r="Z1409" s="3" t="str">
        <f>IF(R1409="C",VLOOKUP(K1409,'[1]자격증 backdata'!A:F,6,0),"비해당분야")</f>
        <v>비해당분야</v>
      </c>
      <c r="AA1409" s="3" t="str">
        <f>IF(R1409="C",SUMIF(B:B,B1409,Z:Z),"비해당분야")</f>
        <v>비해당분야</v>
      </c>
      <c r="AB1409" s="3" t="str">
        <f>IF(R1409="C",SUM(Y1409,AA1409),"비해당분야")</f>
        <v>비해당분야</v>
      </c>
      <c r="AC1409" s="3">
        <f>IF(R1409="C",AB1409,X1409)</f>
        <v>4</v>
      </c>
      <c r="AD1409" s="3">
        <f>VLOOKUP(K1409,'[1]자격증 backdata'!A:D,4,0)</f>
        <v>0</v>
      </c>
      <c r="AE1409" s="3">
        <f>IF(_xlfn.MAXIFS(AD:AD,B:B,B1409)&gt;10,10,_xlfn.MAXIFS(AD:AD,B:B,B1409))</f>
        <v>5</v>
      </c>
      <c r="AG1409" s="2" t="str">
        <f>VLOOKUP(K1409,'[1]자격증 backdata'!A:C,3,0)</f>
        <v>M</v>
      </c>
      <c r="AH1409" s="2">
        <f>COUNTIFS($B:$B,$B1409,$AG:$AG,AH$1)</f>
        <v>0</v>
      </c>
      <c r="AI1409" s="2">
        <f>COUNTIFS($B:$B,$B1409,$AG:$AG,AI$1)</f>
        <v>0</v>
      </c>
      <c r="AJ1409" s="2">
        <f>COUNTIFS($B:$B,$B1409,$AG:$AG,AJ$1)</f>
        <v>0</v>
      </c>
      <c r="AK1409" s="2">
        <f>COUNTIFS($B:$B,$B1409,$AG:$AG,AK$1)</f>
        <v>0</v>
      </c>
      <c r="AL1409" s="2">
        <f>COUNTIFS($B:$B,$B1409,$AG:$AG,AL$1)</f>
        <v>0</v>
      </c>
      <c r="AM1409" s="2">
        <f>COUNTIFS($B:$B,$B1409,$AG:$AG,AM$1)</f>
        <v>0</v>
      </c>
      <c r="AN1409" s="2">
        <f>COUNTIFS($B:$B,$B1409,$AG:$AG,AN$1)</f>
        <v>0</v>
      </c>
      <c r="AO1409" s="2">
        <f>COUNTIFS($B:$B,$B1409,$AG:$AG,AO$1)</f>
        <v>0</v>
      </c>
      <c r="AP1409" s="2">
        <f>COUNTIFS($B:$B,$B1409,$AG:$AG,AP$1)</f>
        <v>0</v>
      </c>
      <c r="AQ1409" s="2">
        <f>COUNTIFS($B:$B,$B1409,$AG:$AG,AQ$1)</f>
        <v>0</v>
      </c>
      <c r="AR1409" s="2">
        <f>COUNTIFS($B:$B,$B1409,$AG:$AG,AR$1)</f>
        <v>0</v>
      </c>
      <c r="AS1409" s="2">
        <f>COUNTIFS($B:$B,$B1409,$AG:$AG,AS$1)</f>
        <v>0</v>
      </c>
      <c r="AT1409" s="2">
        <f>COUNTIFS($B:$B,$B1409,$AG:$AG,AT$1)</f>
        <v>1</v>
      </c>
      <c r="AU1409" s="2">
        <f>COUNTIFS($B:$B,$B1409,$AG:$AG,AU$1)</f>
        <v>0</v>
      </c>
    </row>
    <row r="1410" spans="1:47" ht="15" customHeight="1" x14ac:dyDescent="0.35">
      <c r="A1410" s="4">
        <f>IF(B1409=B1410,A1409,A1409+1)</f>
        <v>483</v>
      </c>
      <c r="B1410" s="4" t="s">
        <v>3807</v>
      </c>
      <c r="C1410" s="4" t="s">
        <v>3806</v>
      </c>
      <c r="D1410" s="4" t="s">
        <v>3044</v>
      </c>
      <c r="E1410" s="4" t="s">
        <v>3043</v>
      </c>
      <c r="F1410" s="4" t="s">
        <v>7</v>
      </c>
      <c r="G1410" s="4" t="s">
        <v>8</v>
      </c>
      <c r="H1410" s="4" t="s">
        <v>7</v>
      </c>
      <c r="I1410" s="4">
        <v>1</v>
      </c>
      <c r="J1410" s="4" t="s">
        <v>3812</v>
      </c>
      <c r="K1410" s="4" t="s">
        <v>3811</v>
      </c>
      <c r="L1410" s="4" t="s">
        <v>2137</v>
      </c>
      <c r="M1410" s="4" t="s">
        <v>3810</v>
      </c>
      <c r="N1410" s="4" t="s">
        <v>1214</v>
      </c>
      <c r="P1410" s="4" t="s">
        <v>669</v>
      </c>
      <c r="Q1410" s="4" t="s">
        <v>1475</v>
      </c>
      <c r="R1410" s="4" t="s">
        <v>2434</v>
      </c>
      <c r="S1410" s="5" t="str">
        <f>IF(P1410="심사불필요","-",VLOOKUP(K1410,'[1]자격증 backdata'!A:G,7,0))</f>
        <v>-</v>
      </c>
      <c r="T1410" s="5" t="str">
        <f>IF(S1410="-","-",IF(COUNTIFS(B:B,B1410,S:S,"필수")&gt;0,"자격요건충족","확인필요"))</f>
        <v>-</v>
      </c>
      <c r="U1410" s="5"/>
      <c r="W1410" s="5">
        <f>IF(Q1410="4급","심사불필요",VLOOKUP(K1410,'[1]자격증 backdata'!A:B,2,0))</f>
        <v>0</v>
      </c>
      <c r="X1410" s="4">
        <f>IF(R1410="A", MIN(20, SUMIFS(W:W, B:B, B1410, R:R, "A")),IF(R1410="B", MIN(30, SUMIFS(W:W, B:B, B1410, R:R, "B")),"비해당분야"))</f>
        <v>8</v>
      </c>
      <c r="Y1410" s="4" t="str">
        <f>IF(R1410="C",MIN(30,IF(COUNTIFS(B:B,B1410,W:W,"가1")=1,25,IF(COUNTIFS(B:B,B1410,W:W,"가1")&gt;=2,30,0))+IF(COUNTIFS(B:B,B1410,W:W,"나1")&gt;=4,30,IF(COUNTIFS(B:B,B1410,W:W,"나1")=3,26,IF(COUNTIFS(B:B,B1410,W:W,"나1")=2,22,IF(COUNTIFS(B:B,B1410,W:W,"나1")=1,18,0)))))+MIN(30,IF(COUNTIFS(B:B,B1410,W:W,"가2")=1,25,IF(COUNTIFS(B:B,B1410,W:W,"가2")&gt;=2,30,0))+IF(COUNTIFS(B:B,B1410,W:W,"나2")=3,30,IF(COUNTIFS(B:B,B1410,W:W,"나2")=2,25,IF(COUNTIFS(B:B,B1410,W:W,"나2")=1,20,0)))),"비해당분야")</f>
        <v>비해당분야</v>
      </c>
      <c r="Z1410" s="4" t="str">
        <f>IF(R1410="C",VLOOKUP(K1410,'[1]자격증 backdata'!A:F,6,0),"비해당분야")</f>
        <v>비해당분야</v>
      </c>
      <c r="AA1410" s="4" t="str">
        <f>IF(R1410="C",SUMIF(B:B,B1410,Z:Z),"비해당분야")</f>
        <v>비해당분야</v>
      </c>
      <c r="AB1410" s="4" t="str">
        <f>IF(R1410="C",SUM(Y1410,AA1410),"비해당분야")</f>
        <v>비해당분야</v>
      </c>
      <c r="AC1410" s="4">
        <f>IF(R1410="C",AB1410,X1410)</f>
        <v>8</v>
      </c>
      <c r="AD1410" s="4">
        <f>VLOOKUP(K1410,'[1]자격증 backdata'!A:D,4,0)</f>
        <v>5</v>
      </c>
      <c r="AE1410" s="4">
        <f>IF(_xlfn.MAXIFS(AD:AD,B:B,B1410)&gt;10,10,_xlfn.MAXIFS(AD:AD,B:B,B1410))</f>
        <v>5</v>
      </c>
      <c r="AG1410" s="5">
        <f>VLOOKUP(K1410,'[1]자격증 backdata'!A:C,3,0)</f>
        <v>0</v>
      </c>
      <c r="AH1410" s="5">
        <f>COUNTIFS($B:$B,$B1410,$AG:$AG,AH$1)</f>
        <v>0</v>
      </c>
      <c r="AI1410" s="5">
        <f>COUNTIFS($B:$B,$B1410,$AG:$AG,AI$1)</f>
        <v>0</v>
      </c>
      <c r="AJ1410" s="5">
        <f>COUNTIFS($B:$B,$B1410,$AG:$AG,AJ$1)</f>
        <v>0</v>
      </c>
      <c r="AK1410" s="5">
        <f>COUNTIFS($B:$B,$B1410,$AG:$AG,AK$1)</f>
        <v>0</v>
      </c>
      <c r="AL1410" s="5">
        <f>COUNTIFS($B:$B,$B1410,$AG:$AG,AL$1)</f>
        <v>0</v>
      </c>
      <c r="AM1410" s="5">
        <f>COUNTIFS($B:$B,$B1410,$AG:$AG,AM$1)</f>
        <v>0</v>
      </c>
      <c r="AN1410" s="5">
        <f>COUNTIFS($B:$B,$B1410,$AG:$AG,AN$1)</f>
        <v>0</v>
      </c>
      <c r="AO1410" s="5">
        <f>COUNTIFS($B:$B,$B1410,$AG:$AG,AO$1)</f>
        <v>1</v>
      </c>
      <c r="AP1410" s="5">
        <f>COUNTIFS($B:$B,$B1410,$AG:$AG,AP$1)</f>
        <v>0</v>
      </c>
      <c r="AQ1410" s="5">
        <f>COUNTIFS($B:$B,$B1410,$AG:$AG,AQ$1)</f>
        <v>0</v>
      </c>
      <c r="AR1410" s="5">
        <f>COUNTIFS($B:$B,$B1410,$AG:$AG,AR$1)</f>
        <v>0</v>
      </c>
      <c r="AS1410" s="5">
        <f>COUNTIFS($B:$B,$B1410,$AG:$AG,AS$1)</f>
        <v>0</v>
      </c>
      <c r="AT1410" s="5">
        <f>COUNTIFS($B:$B,$B1410,$AG:$AG,AT$1)</f>
        <v>1</v>
      </c>
      <c r="AU1410" s="5">
        <f>COUNTIFS($B:$B,$B1410,$AG:$AG,AU$1)</f>
        <v>0</v>
      </c>
    </row>
    <row r="1411" spans="1:47" ht="15" customHeight="1" x14ac:dyDescent="0.35">
      <c r="A1411" s="6">
        <f>IF(B1410=B1411,A1410,A1410+1)</f>
        <v>483</v>
      </c>
      <c r="B1411" s="6" t="s">
        <v>3807</v>
      </c>
      <c r="C1411" s="6" t="s">
        <v>3806</v>
      </c>
      <c r="D1411" s="6" t="s">
        <v>3044</v>
      </c>
      <c r="E1411" s="6" t="s">
        <v>3043</v>
      </c>
      <c r="F1411" s="4" t="s">
        <v>7</v>
      </c>
      <c r="G1411" s="4" t="s">
        <v>8</v>
      </c>
      <c r="H1411" s="4" t="s">
        <v>7</v>
      </c>
      <c r="I1411" s="4">
        <v>2</v>
      </c>
      <c r="J1411" s="4" t="s">
        <v>653</v>
      </c>
      <c r="K1411" s="4" t="s">
        <v>3052</v>
      </c>
      <c r="L1411" s="4" t="s">
        <v>651</v>
      </c>
      <c r="M1411" s="4" t="s">
        <v>3809</v>
      </c>
      <c r="N1411" s="4" t="s">
        <v>2531</v>
      </c>
      <c r="P1411" s="4" t="s">
        <v>669</v>
      </c>
      <c r="Q1411" s="4" t="s">
        <v>1475</v>
      </c>
      <c r="R1411" s="4" t="s">
        <v>2434</v>
      </c>
      <c r="S1411" s="5" t="str">
        <f>IF(P1411="심사불필요","-",VLOOKUP(K1411,'[1]자격증 backdata'!A:G,7,0))</f>
        <v>-</v>
      </c>
      <c r="T1411" s="5" t="str">
        <f>IF(S1411="-","-",IF(COUNTIFS(B:B,B1411,S:S,"필수")&gt;0,"자격요건충족","확인필요"))</f>
        <v>-</v>
      </c>
      <c r="U1411" s="5"/>
      <c r="W1411" s="5">
        <f>IF(Q1411="4급","심사불필요",VLOOKUP(K1411,'[1]자격증 backdata'!A:B,2,0))</f>
        <v>4</v>
      </c>
      <c r="X1411" s="4">
        <f>IF(R1411="A", MIN(20, SUMIFS(W:W, B:B, B1411, R:R, "A")),IF(R1411="B", MIN(30, SUMIFS(W:W, B:B, B1411, R:R, "B")),"비해당분야"))</f>
        <v>8</v>
      </c>
      <c r="Y1411" s="4" t="str">
        <f>IF(R1411="C",MIN(30,IF(COUNTIFS(B:B,B1411,W:W,"가1")=1,25,IF(COUNTIFS(B:B,B1411,W:W,"가1")&gt;=2,30,0))+IF(COUNTIFS(B:B,B1411,W:W,"나1")&gt;=4,30,IF(COUNTIFS(B:B,B1411,W:W,"나1")=3,26,IF(COUNTIFS(B:B,B1411,W:W,"나1")=2,22,IF(COUNTIFS(B:B,B1411,W:W,"나1")=1,18,0)))))+MIN(30,IF(COUNTIFS(B:B,B1411,W:W,"가2")=1,25,IF(COUNTIFS(B:B,B1411,W:W,"가2")&gt;=2,30,0))+IF(COUNTIFS(B:B,B1411,W:W,"나2")=3,30,IF(COUNTIFS(B:B,B1411,W:W,"나2")=2,25,IF(COUNTIFS(B:B,B1411,W:W,"나2")=1,20,0)))),"비해당분야")</f>
        <v>비해당분야</v>
      </c>
      <c r="Z1411" s="4" t="str">
        <f>IF(R1411="C",VLOOKUP(K1411,'[1]자격증 backdata'!A:F,6,0),"비해당분야")</f>
        <v>비해당분야</v>
      </c>
      <c r="AA1411" s="4" t="str">
        <f>IF(R1411="C",SUMIF(B:B,B1411,Z:Z),"비해당분야")</f>
        <v>비해당분야</v>
      </c>
      <c r="AB1411" s="4" t="str">
        <f>IF(R1411="C",SUM(Y1411,AA1411),"비해당분야")</f>
        <v>비해당분야</v>
      </c>
      <c r="AC1411" s="4">
        <f>IF(R1411="C",AB1411,X1411)</f>
        <v>8</v>
      </c>
      <c r="AD1411" s="4">
        <f>VLOOKUP(K1411,'[1]자격증 backdata'!A:D,4,0)</f>
        <v>0</v>
      </c>
      <c r="AE1411" s="4">
        <f>IF(_xlfn.MAXIFS(AD:AD,B:B,B1411)&gt;10,10,_xlfn.MAXIFS(AD:AD,B:B,B1411))</f>
        <v>5</v>
      </c>
      <c r="AG1411" s="5" t="str">
        <f>VLOOKUP(K1411,'[1]자격증 backdata'!A:C,3,0)</f>
        <v>H</v>
      </c>
      <c r="AH1411" s="5">
        <f>COUNTIFS($B:$B,$B1411,$AG:$AG,AH$1)</f>
        <v>0</v>
      </c>
      <c r="AI1411" s="5">
        <f>COUNTIFS($B:$B,$B1411,$AG:$AG,AI$1)</f>
        <v>0</v>
      </c>
      <c r="AJ1411" s="5">
        <f>COUNTIFS($B:$B,$B1411,$AG:$AG,AJ$1)</f>
        <v>0</v>
      </c>
      <c r="AK1411" s="5">
        <f>COUNTIFS($B:$B,$B1411,$AG:$AG,AK$1)</f>
        <v>0</v>
      </c>
      <c r="AL1411" s="5">
        <f>COUNTIFS($B:$B,$B1411,$AG:$AG,AL$1)</f>
        <v>0</v>
      </c>
      <c r="AM1411" s="5">
        <f>COUNTIFS($B:$B,$B1411,$AG:$AG,AM$1)</f>
        <v>0</v>
      </c>
      <c r="AN1411" s="5">
        <f>COUNTIFS($B:$B,$B1411,$AG:$AG,AN$1)</f>
        <v>0</v>
      </c>
      <c r="AO1411" s="5">
        <f>COUNTIFS($B:$B,$B1411,$AG:$AG,AO$1)</f>
        <v>1</v>
      </c>
      <c r="AP1411" s="5">
        <f>COUNTIFS($B:$B,$B1411,$AG:$AG,AP$1)</f>
        <v>0</v>
      </c>
      <c r="AQ1411" s="5">
        <f>COUNTIFS($B:$B,$B1411,$AG:$AG,AQ$1)</f>
        <v>0</v>
      </c>
      <c r="AR1411" s="5">
        <f>COUNTIFS($B:$B,$B1411,$AG:$AG,AR$1)</f>
        <v>0</v>
      </c>
      <c r="AS1411" s="5">
        <f>COUNTIFS($B:$B,$B1411,$AG:$AG,AS$1)</f>
        <v>0</v>
      </c>
      <c r="AT1411" s="5">
        <f>COUNTIFS($B:$B,$B1411,$AG:$AG,AT$1)</f>
        <v>1</v>
      </c>
      <c r="AU1411" s="5">
        <f>COUNTIFS($B:$B,$B1411,$AG:$AG,AU$1)</f>
        <v>0</v>
      </c>
    </row>
    <row r="1412" spans="1:47" ht="15" customHeight="1" x14ac:dyDescent="0.35">
      <c r="A1412" s="6">
        <f>IF(B1411=B1412,A1411,A1411+1)</f>
        <v>483</v>
      </c>
      <c r="B1412" s="6" t="s">
        <v>3807</v>
      </c>
      <c r="C1412" s="6" t="s">
        <v>3806</v>
      </c>
      <c r="D1412" s="6" t="s">
        <v>3044</v>
      </c>
      <c r="E1412" s="6" t="s">
        <v>3043</v>
      </c>
      <c r="F1412" s="4" t="s">
        <v>7</v>
      </c>
      <c r="G1412" s="4" t="s">
        <v>8</v>
      </c>
      <c r="H1412" s="4" t="s">
        <v>7</v>
      </c>
      <c r="I1412" s="4">
        <v>3</v>
      </c>
      <c r="J1412" s="4" t="s">
        <v>106</v>
      </c>
      <c r="K1412" s="4" t="s">
        <v>3057</v>
      </c>
      <c r="L1412" s="4" t="s">
        <v>55</v>
      </c>
      <c r="M1412" s="4" t="s">
        <v>3808</v>
      </c>
      <c r="N1412" s="4" t="s">
        <v>1201</v>
      </c>
      <c r="P1412" s="4" t="s">
        <v>669</v>
      </c>
      <c r="Q1412" s="4" t="s">
        <v>1475</v>
      </c>
      <c r="R1412" s="4" t="s">
        <v>2434</v>
      </c>
      <c r="S1412" s="5" t="str">
        <f>IF(P1412="심사불필요","-",VLOOKUP(K1412,'[1]자격증 backdata'!A:G,7,0))</f>
        <v>-</v>
      </c>
      <c r="T1412" s="5" t="str">
        <f>IF(S1412="-","-",IF(COUNTIFS(B:B,B1412,S:S,"필수")&gt;0,"자격요건충족","확인필요"))</f>
        <v>-</v>
      </c>
      <c r="U1412" s="5"/>
      <c r="W1412" s="5">
        <f>IF(Q1412="4급","심사불필요",VLOOKUP(K1412,'[1]자격증 backdata'!A:B,2,0))</f>
        <v>4</v>
      </c>
      <c r="X1412" s="4">
        <f>IF(R1412="A", MIN(20, SUMIFS(W:W, B:B, B1412, R:R, "A")),IF(R1412="B", MIN(30, SUMIFS(W:W, B:B, B1412, R:R, "B")),"비해당분야"))</f>
        <v>8</v>
      </c>
      <c r="Y1412" s="4" t="str">
        <f>IF(R1412="C",MIN(30,IF(COUNTIFS(B:B,B1412,W:W,"가1")=1,25,IF(COUNTIFS(B:B,B1412,W:W,"가1")&gt;=2,30,0))+IF(COUNTIFS(B:B,B1412,W:W,"나1")&gt;=4,30,IF(COUNTIFS(B:B,B1412,W:W,"나1")=3,26,IF(COUNTIFS(B:B,B1412,W:W,"나1")=2,22,IF(COUNTIFS(B:B,B1412,W:W,"나1")=1,18,0)))))+MIN(30,IF(COUNTIFS(B:B,B1412,W:W,"가2")=1,25,IF(COUNTIFS(B:B,B1412,W:W,"가2")&gt;=2,30,0))+IF(COUNTIFS(B:B,B1412,W:W,"나2")=3,30,IF(COUNTIFS(B:B,B1412,W:W,"나2")=2,25,IF(COUNTIFS(B:B,B1412,W:W,"나2")=1,20,0)))),"비해당분야")</f>
        <v>비해당분야</v>
      </c>
      <c r="Z1412" s="4" t="str">
        <f>IF(R1412="C",VLOOKUP(K1412,'[1]자격증 backdata'!A:F,6,0),"비해당분야")</f>
        <v>비해당분야</v>
      </c>
      <c r="AA1412" s="4" t="str">
        <f>IF(R1412="C",SUMIF(B:B,B1412,Z:Z),"비해당분야")</f>
        <v>비해당분야</v>
      </c>
      <c r="AB1412" s="4" t="str">
        <f>IF(R1412="C",SUM(Y1412,AA1412),"비해당분야")</f>
        <v>비해당분야</v>
      </c>
      <c r="AC1412" s="4">
        <f>IF(R1412="C",AB1412,X1412)</f>
        <v>8</v>
      </c>
      <c r="AD1412" s="4">
        <f>VLOOKUP(K1412,'[1]자격증 backdata'!A:D,4,0)</f>
        <v>0</v>
      </c>
      <c r="AE1412" s="4">
        <f>IF(_xlfn.MAXIFS(AD:AD,B:B,B1412)&gt;10,10,_xlfn.MAXIFS(AD:AD,B:B,B1412))</f>
        <v>5</v>
      </c>
      <c r="AG1412" s="5" t="str">
        <f>VLOOKUP(K1412,'[1]자격증 backdata'!A:C,3,0)</f>
        <v>M</v>
      </c>
      <c r="AH1412" s="5">
        <f>COUNTIFS($B:$B,$B1412,$AG:$AG,AH$1)</f>
        <v>0</v>
      </c>
      <c r="AI1412" s="5">
        <f>COUNTIFS($B:$B,$B1412,$AG:$AG,AI$1)</f>
        <v>0</v>
      </c>
      <c r="AJ1412" s="5">
        <f>COUNTIFS($B:$B,$B1412,$AG:$AG,AJ$1)</f>
        <v>0</v>
      </c>
      <c r="AK1412" s="5">
        <f>COUNTIFS($B:$B,$B1412,$AG:$AG,AK$1)</f>
        <v>0</v>
      </c>
      <c r="AL1412" s="5">
        <f>COUNTIFS($B:$B,$B1412,$AG:$AG,AL$1)</f>
        <v>0</v>
      </c>
      <c r="AM1412" s="5">
        <f>COUNTIFS($B:$B,$B1412,$AG:$AG,AM$1)</f>
        <v>0</v>
      </c>
      <c r="AN1412" s="5">
        <f>COUNTIFS($B:$B,$B1412,$AG:$AG,AN$1)</f>
        <v>0</v>
      </c>
      <c r="AO1412" s="5">
        <f>COUNTIFS($B:$B,$B1412,$AG:$AG,AO$1)</f>
        <v>1</v>
      </c>
      <c r="AP1412" s="5">
        <f>COUNTIFS($B:$B,$B1412,$AG:$AG,AP$1)</f>
        <v>0</v>
      </c>
      <c r="AQ1412" s="5">
        <f>COUNTIFS($B:$B,$B1412,$AG:$AG,AQ$1)</f>
        <v>0</v>
      </c>
      <c r="AR1412" s="5">
        <f>COUNTIFS($B:$B,$B1412,$AG:$AG,AR$1)</f>
        <v>0</v>
      </c>
      <c r="AS1412" s="5">
        <f>COUNTIFS($B:$B,$B1412,$AG:$AG,AS$1)</f>
        <v>0</v>
      </c>
      <c r="AT1412" s="5">
        <f>COUNTIFS($B:$B,$B1412,$AG:$AG,AT$1)</f>
        <v>1</v>
      </c>
      <c r="AU1412" s="5">
        <f>COUNTIFS($B:$B,$B1412,$AG:$AG,AU$1)</f>
        <v>0</v>
      </c>
    </row>
    <row r="1413" spans="1:47" ht="15" customHeight="1" x14ac:dyDescent="0.35">
      <c r="A1413" s="6">
        <f>IF(B1412=B1413,A1412,A1412+1)</f>
        <v>483</v>
      </c>
      <c r="B1413" s="6" t="s">
        <v>3807</v>
      </c>
      <c r="C1413" s="6" t="s">
        <v>3806</v>
      </c>
      <c r="D1413" s="6" t="s">
        <v>3044</v>
      </c>
      <c r="E1413" s="6" t="s">
        <v>3043</v>
      </c>
      <c r="F1413" s="4" t="s">
        <v>7</v>
      </c>
      <c r="G1413" s="4" t="s">
        <v>8</v>
      </c>
      <c r="H1413" s="4" t="s">
        <v>7</v>
      </c>
      <c r="I1413" s="4">
        <v>4</v>
      </c>
      <c r="J1413" s="4" t="s">
        <v>69</v>
      </c>
      <c r="K1413" s="4" t="s">
        <v>3065</v>
      </c>
      <c r="L1413" s="4" t="s">
        <v>36</v>
      </c>
      <c r="M1413" s="4" t="s">
        <v>3805</v>
      </c>
      <c r="N1413" s="4" t="s">
        <v>1893</v>
      </c>
      <c r="P1413" s="4" t="s">
        <v>669</v>
      </c>
      <c r="Q1413" s="4" t="s">
        <v>1475</v>
      </c>
      <c r="R1413" s="4" t="s">
        <v>2434</v>
      </c>
      <c r="S1413" s="5" t="str">
        <f>IF(P1413="심사불필요","-",VLOOKUP(K1413,'[1]자격증 backdata'!A:G,7,0))</f>
        <v>-</v>
      </c>
      <c r="T1413" s="5" t="str">
        <f>IF(S1413="-","-",IF(COUNTIFS(B:B,B1413,S:S,"필수")&gt;0,"자격요건충족","확인필요"))</f>
        <v>-</v>
      </c>
      <c r="U1413" s="5"/>
      <c r="W1413" s="5">
        <f>IF(Q1413="4급","심사불필요",VLOOKUP(K1413,'[1]자격증 backdata'!A:B,2,0))</f>
        <v>0</v>
      </c>
      <c r="X1413" s="4">
        <f>IF(R1413="A", MIN(20, SUMIFS(W:W, B:B, B1413, R:R, "A")),IF(R1413="B", MIN(30, SUMIFS(W:W, B:B, B1413, R:R, "B")),"비해당분야"))</f>
        <v>8</v>
      </c>
      <c r="Y1413" s="4" t="str">
        <f>IF(R1413="C",MIN(30,IF(COUNTIFS(B:B,B1413,W:W,"가1")=1,25,IF(COUNTIFS(B:B,B1413,W:W,"가1")&gt;=2,30,0))+IF(COUNTIFS(B:B,B1413,W:W,"나1")&gt;=4,30,IF(COUNTIFS(B:B,B1413,W:W,"나1")=3,26,IF(COUNTIFS(B:B,B1413,W:W,"나1")=2,22,IF(COUNTIFS(B:B,B1413,W:W,"나1")=1,18,0)))))+MIN(30,IF(COUNTIFS(B:B,B1413,W:W,"가2")=1,25,IF(COUNTIFS(B:B,B1413,W:W,"가2")&gt;=2,30,0))+IF(COUNTIFS(B:B,B1413,W:W,"나2")=3,30,IF(COUNTIFS(B:B,B1413,W:W,"나2")=2,25,IF(COUNTIFS(B:B,B1413,W:W,"나2")=1,20,0)))),"비해당분야")</f>
        <v>비해당분야</v>
      </c>
      <c r="Z1413" s="4" t="str">
        <f>IF(R1413="C",VLOOKUP(K1413,'[1]자격증 backdata'!A:F,6,0),"비해당분야")</f>
        <v>비해당분야</v>
      </c>
      <c r="AA1413" s="4" t="str">
        <f>IF(R1413="C",SUMIF(B:B,B1413,Z:Z),"비해당분야")</f>
        <v>비해당분야</v>
      </c>
      <c r="AB1413" s="4" t="str">
        <f>IF(R1413="C",SUM(Y1413,AA1413),"비해당분야")</f>
        <v>비해당분야</v>
      </c>
      <c r="AC1413" s="4">
        <f>IF(R1413="C",AB1413,X1413)</f>
        <v>8</v>
      </c>
      <c r="AD1413" s="4">
        <f>VLOOKUP(K1413,'[1]자격증 backdata'!A:D,4,0)</f>
        <v>5</v>
      </c>
      <c r="AE1413" s="4">
        <f>IF(_xlfn.MAXIFS(AD:AD,B:B,B1413)&gt;10,10,_xlfn.MAXIFS(AD:AD,B:B,B1413))</f>
        <v>5</v>
      </c>
      <c r="AG1413" s="5">
        <f>VLOOKUP(K1413,'[1]자격증 backdata'!A:C,3,0)</f>
        <v>0</v>
      </c>
      <c r="AH1413" s="5">
        <f>COUNTIFS($B:$B,$B1413,$AG:$AG,AH$1)</f>
        <v>0</v>
      </c>
      <c r="AI1413" s="5">
        <f>COUNTIFS($B:$B,$B1413,$AG:$AG,AI$1)</f>
        <v>0</v>
      </c>
      <c r="AJ1413" s="5">
        <f>COUNTIFS($B:$B,$B1413,$AG:$AG,AJ$1)</f>
        <v>0</v>
      </c>
      <c r="AK1413" s="5">
        <f>COUNTIFS($B:$B,$B1413,$AG:$AG,AK$1)</f>
        <v>0</v>
      </c>
      <c r="AL1413" s="5">
        <f>COUNTIFS($B:$B,$B1413,$AG:$AG,AL$1)</f>
        <v>0</v>
      </c>
      <c r="AM1413" s="5">
        <f>COUNTIFS($B:$B,$B1413,$AG:$AG,AM$1)</f>
        <v>0</v>
      </c>
      <c r="AN1413" s="5">
        <f>COUNTIFS($B:$B,$B1413,$AG:$AG,AN$1)</f>
        <v>0</v>
      </c>
      <c r="AO1413" s="5">
        <f>COUNTIFS($B:$B,$B1413,$AG:$AG,AO$1)</f>
        <v>1</v>
      </c>
      <c r="AP1413" s="5">
        <f>COUNTIFS($B:$B,$B1413,$AG:$AG,AP$1)</f>
        <v>0</v>
      </c>
      <c r="AQ1413" s="5">
        <f>COUNTIFS($B:$B,$B1413,$AG:$AG,AQ$1)</f>
        <v>0</v>
      </c>
      <c r="AR1413" s="5">
        <f>COUNTIFS($B:$B,$B1413,$AG:$AG,AR$1)</f>
        <v>0</v>
      </c>
      <c r="AS1413" s="5">
        <f>COUNTIFS($B:$B,$B1413,$AG:$AG,AS$1)</f>
        <v>0</v>
      </c>
      <c r="AT1413" s="5">
        <f>COUNTIFS($B:$B,$B1413,$AG:$AG,AT$1)</f>
        <v>1</v>
      </c>
      <c r="AU1413" s="5">
        <f>COUNTIFS($B:$B,$B1413,$AG:$AG,AU$1)</f>
        <v>0</v>
      </c>
    </row>
    <row r="1414" spans="1:47" ht="15" customHeight="1" x14ac:dyDescent="0.35">
      <c r="A1414" s="3">
        <f>IF(B1413=B1414,A1413,A1413+1)</f>
        <v>484</v>
      </c>
      <c r="B1414" s="3" t="s">
        <v>3801</v>
      </c>
      <c r="C1414" s="3" t="s">
        <v>3800</v>
      </c>
      <c r="D1414" s="3" t="s">
        <v>3044</v>
      </c>
      <c r="E1414" s="3" t="s">
        <v>3043</v>
      </c>
      <c r="F1414" s="4" t="s">
        <v>7</v>
      </c>
      <c r="G1414" s="4" t="s">
        <v>8</v>
      </c>
      <c r="H1414" s="4" t="s">
        <v>7</v>
      </c>
      <c r="I1414" s="3">
        <v>1</v>
      </c>
      <c r="J1414" s="3" t="s">
        <v>69</v>
      </c>
      <c r="K1414" s="3" t="s">
        <v>3065</v>
      </c>
      <c r="L1414" s="3" t="s">
        <v>36</v>
      </c>
      <c r="M1414" s="3" t="s">
        <v>3804</v>
      </c>
      <c r="N1414" s="3" t="s">
        <v>784</v>
      </c>
      <c r="P1414" s="3" t="s">
        <v>669</v>
      </c>
      <c r="Q1414" s="3" t="s">
        <v>1475</v>
      </c>
      <c r="R1414" s="3" t="s">
        <v>2434</v>
      </c>
      <c r="S1414" s="2" t="str">
        <f>IF(P1414="심사불필요","-",VLOOKUP(K1414,'[1]자격증 backdata'!A:G,7,0))</f>
        <v>-</v>
      </c>
      <c r="T1414" s="2" t="str">
        <f>IF(S1414="-","-",IF(COUNTIFS(B:B,B1414,S:S,"필수")&gt;0,"자격요건충족","확인필요"))</f>
        <v>-</v>
      </c>
      <c r="U1414" s="2"/>
      <c r="W1414" s="2">
        <f>IF(Q1414="4급","심사불필요",VLOOKUP(K1414,'[1]자격증 backdata'!A:B,2,0))</f>
        <v>0</v>
      </c>
      <c r="X1414" s="3">
        <f>IF(R1414="A", MIN(20, SUMIFS(W:W, B:B, B1414, R:R, "A")),IF(R1414="B", MIN(30, SUMIFS(W:W, B:B, B1414, R:R, "B")),"비해당분야"))</f>
        <v>6</v>
      </c>
      <c r="Y1414" s="3" t="str">
        <f>IF(R1414="C",MIN(30,IF(COUNTIFS(B:B,B1414,W:W,"가1")=1,25,IF(COUNTIFS(B:B,B1414,W:W,"가1")&gt;=2,30,0))+IF(COUNTIFS(B:B,B1414,W:W,"나1")&gt;=4,30,IF(COUNTIFS(B:B,B1414,W:W,"나1")=3,26,IF(COUNTIFS(B:B,B1414,W:W,"나1")=2,22,IF(COUNTIFS(B:B,B1414,W:W,"나1")=1,18,0)))))+MIN(30,IF(COUNTIFS(B:B,B1414,W:W,"가2")=1,25,IF(COUNTIFS(B:B,B1414,W:W,"가2")&gt;=2,30,0))+IF(COUNTIFS(B:B,B1414,W:W,"나2")=3,30,IF(COUNTIFS(B:B,B1414,W:W,"나2")=2,25,IF(COUNTIFS(B:B,B1414,W:W,"나2")=1,20,0)))),"비해당분야")</f>
        <v>비해당분야</v>
      </c>
      <c r="Z1414" s="3" t="str">
        <f>IF(R1414="C",VLOOKUP(K1414,'[1]자격증 backdata'!A:F,6,0),"비해당분야")</f>
        <v>비해당분야</v>
      </c>
      <c r="AA1414" s="3" t="str">
        <f>IF(R1414="C",SUMIF(B:B,B1414,Z:Z),"비해당분야")</f>
        <v>비해당분야</v>
      </c>
      <c r="AB1414" s="3" t="str">
        <f>IF(R1414="C",SUM(Y1414,AA1414),"비해당분야")</f>
        <v>비해당분야</v>
      </c>
      <c r="AC1414" s="3">
        <f>IF(R1414="C",AB1414,X1414)</f>
        <v>6</v>
      </c>
      <c r="AD1414" s="3">
        <f>VLOOKUP(K1414,'[1]자격증 backdata'!A:D,4,0)</f>
        <v>5</v>
      </c>
      <c r="AE1414" s="3">
        <f>IF(_xlfn.MAXIFS(AD:AD,B:B,B1414)&gt;10,10,_xlfn.MAXIFS(AD:AD,B:B,B1414))</f>
        <v>5</v>
      </c>
      <c r="AG1414" s="2">
        <f>VLOOKUP(K1414,'[1]자격증 backdata'!A:C,3,0)</f>
        <v>0</v>
      </c>
      <c r="AH1414" s="2">
        <f>COUNTIFS($B:$B,$B1414,$AG:$AG,AH$1)</f>
        <v>0</v>
      </c>
      <c r="AI1414" s="2">
        <f>COUNTIFS($B:$B,$B1414,$AG:$AG,AI$1)</f>
        <v>0</v>
      </c>
      <c r="AJ1414" s="2">
        <f>COUNTIFS($B:$B,$B1414,$AG:$AG,AJ$1)</f>
        <v>0</v>
      </c>
      <c r="AK1414" s="2">
        <f>COUNTIFS($B:$B,$B1414,$AG:$AG,AK$1)</f>
        <v>0</v>
      </c>
      <c r="AL1414" s="2">
        <f>COUNTIFS($B:$B,$B1414,$AG:$AG,AL$1)</f>
        <v>0</v>
      </c>
      <c r="AM1414" s="2">
        <f>COUNTIFS($B:$B,$B1414,$AG:$AG,AM$1)</f>
        <v>0</v>
      </c>
      <c r="AN1414" s="2">
        <f>COUNTIFS($B:$B,$B1414,$AG:$AG,AN$1)</f>
        <v>0</v>
      </c>
      <c r="AO1414" s="2">
        <f>COUNTIFS($B:$B,$B1414,$AG:$AG,AO$1)</f>
        <v>0</v>
      </c>
      <c r="AP1414" s="2">
        <f>COUNTIFS($B:$B,$B1414,$AG:$AG,AP$1)</f>
        <v>0</v>
      </c>
      <c r="AQ1414" s="2">
        <f>COUNTIFS($B:$B,$B1414,$AG:$AG,AQ$1)</f>
        <v>0</v>
      </c>
      <c r="AR1414" s="2">
        <f>COUNTIFS($B:$B,$B1414,$AG:$AG,AR$1)</f>
        <v>0</v>
      </c>
      <c r="AS1414" s="2">
        <f>COUNTIFS($B:$B,$B1414,$AG:$AG,AS$1)</f>
        <v>0</v>
      </c>
      <c r="AT1414" s="2">
        <f>COUNTIFS($B:$B,$B1414,$AG:$AG,AT$1)</f>
        <v>1</v>
      </c>
      <c r="AU1414" s="2">
        <f>COUNTIFS($B:$B,$B1414,$AG:$AG,AU$1)</f>
        <v>1</v>
      </c>
    </row>
    <row r="1415" spans="1:47" ht="15" customHeight="1" x14ac:dyDescent="0.35">
      <c r="A1415" s="7">
        <f>IF(B1414=B1415,A1414,A1414+1)</f>
        <v>484</v>
      </c>
      <c r="B1415" s="7" t="s">
        <v>3801</v>
      </c>
      <c r="C1415" s="7" t="s">
        <v>3800</v>
      </c>
      <c r="D1415" s="7" t="s">
        <v>3044</v>
      </c>
      <c r="E1415" s="7" t="s">
        <v>3043</v>
      </c>
      <c r="F1415" s="4" t="s">
        <v>7</v>
      </c>
      <c r="G1415" s="4" t="s">
        <v>8</v>
      </c>
      <c r="H1415" s="4" t="s">
        <v>7</v>
      </c>
      <c r="I1415" s="3">
        <v>2</v>
      </c>
      <c r="J1415" s="3" t="s">
        <v>106</v>
      </c>
      <c r="K1415" s="3" t="s">
        <v>3057</v>
      </c>
      <c r="L1415" s="3" t="s">
        <v>55</v>
      </c>
      <c r="M1415" s="3" t="s">
        <v>3803</v>
      </c>
      <c r="N1415" s="3" t="s">
        <v>3802</v>
      </c>
      <c r="P1415" s="3" t="s">
        <v>669</v>
      </c>
      <c r="Q1415" s="3" t="s">
        <v>1475</v>
      </c>
      <c r="R1415" s="3" t="s">
        <v>2434</v>
      </c>
      <c r="S1415" s="2" t="str">
        <f>IF(P1415="심사불필요","-",VLOOKUP(K1415,'[1]자격증 backdata'!A:G,7,0))</f>
        <v>-</v>
      </c>
      <c r="T1415" s="2" t="str">
        <f>IF(S1415="-","-",IF(COUNTIFS(B:B,B1415,S:S,"필수")&gt;0,"자격요건충족","확인필요"))</f>
        <v>-</v>
      </c>
      <c r="U1415" s="2"/>
      <c r="W1415" s="2">
        <f>IF(Q1415="4급","심사불필요",VLOOKUP(K1415,'[1]자격증 backdata'!A:B,2,0))</f>
        <v>4</v>
      </c>
      <c r="X1415" s="3">
        <f>IF(R1415="A", MIN(20, SUMIFS(W:W, B:B, B1415, R:R, "A")),IF(R1415="B", MIN(30, SUMIFS(W:W, B:B, B1415, R:R, "B")),"비해당분야"))</f>
        <v>6</v>
      </c>
      <c r="Y1415" s="3" t="str">
        <f>IF(R1415="C",MIN(30,IF(COUNTIFS(B:B,B1415,W:W,"가1")=1,25,IF(COUNTIFS(B:B,B1415,W:W,"가1")&gt;=2,30,0))+IF(COUNTIFS(B:B,B1415,W:W,"나1")&gt;=4,30,IF(COUNTIFS(B:B,B1415,W:W,"나1")=3,26,IF(COUNTIFS(B:B,B1415,W:W,"나1")=2,22,IF(COUNTIFS(B:B,B1415,W:W,"나1")=1,18,0)))))+MIN(30,IF(COUNTIFS(B:B,B1415,W:W,"가2")=1,25,IF(COUNTIFS(B:B,B1415,W:W,"가2")&gt;=2,30,0))+IF(COUNTIFS(B:B,B1415,W:W,"나2")=3,30,IF(COUNTIFS(B:B,B1415,W:W,"나2")=2,25,IF(COUNTIFS(B:B,B1415,W:W,"나2")=1,20,0)))),"비해당분야")</f>
        <v>비해당분야</v>
      </c>
      <c r="Z1415" s="3" t="str">
        <f>IF(R1415="C",VLOOKUP(K1415,'[1]자격증 backdata'!A:F,6,0),"비해당분야")</f>
        <v>비해당분야</v>
      </c>
      <c r="AA1415" s="3" t="str">
        <f>IF(R1415="C",SUMIF(B:B,B1415,Z:Z),"비해당분야")</f>
        <v>비해당분야</v>
      </c>
      <c r="AB1415" s="3" t="str">
        <f>IF(R1415="C",SUM(Y1415,AA1415),"비해당분야")</f>
        <v>비해당분야</v>
      </c>
      <c r="AC1415" s="3">
        <f>IF(R1415="C",AB1415,X1415)</f>
        <v>6</v>
      </c>
      <c r="AD1415" s="3">
        <f>VLOOKUP(K1415,'[1]자격증 backdata'!A:D,4,0)</f>
        <v>0</v>
      </c>
      <c r="AE1415" s="3">
        <f>IF(_xlfn.MAXIFS(AD:AD,B:B,B1415)&gt;10,10,_xlfn.MAXIFS(AD:AD,B:B,B1415))</f>
        <v>5</v>
      </c>
      <c r="AG1415" s="2" t="str">
        <f>VLOOKUP(K1415,'[1]자격증 backdata'!A:C,3,0)</f>
        <v>M</v>
      </c>
      <c r="AH1415" s="2">
        <f>COUNTIFS($B:$B,$B1415,$AG:$AG,AH$1)</f>
        <v>0</v>
      </c>
      <c r="AI1415" s="2">
        <f>COUNTIFS($B:$B,$B1415,$AG:$AG,AI$1)</f>
        <v>0</v>
      </c>
      <c r="AJ1415" s="2">
        <f>COUNTIFS($B:$B,$B1415,$AG:$AG,AJ$1)</f>
        <v>0</v>
      </c>
      <c r="AK1415" s="2">
        <f>COUNTIFS($B:$B,$B1415,$AG:$AG,AK$1)</f>
        <v>0</v>
      </c>
      <c r="AL1415" s="2">
        <f>COUNTIFS($B:$B,$B1415,$AG:$AG,AL$1)</f>
        <v>0</v>
      </c>
      <c r="AM1415" s="2">
        <f>COUNTIFS($B:$B,$B1415,$AG:$AG,AM$1)</f>
        <v>0</v>
      </c>
      <c r="AN1415" s="2">
        <f>COUNTIFS($B:$B,$B1415,$AG:$AG,AN$1)</f>
        <v>0</v>
      </c>
      <c r="AO1415" s="2">
        <f>COUNTIFS($B:$B,$B1415,$AG:$AG,AO$1)</f>
        <v>0</v>
      </c>
      <c r="AP1415" s="2">
        <f>COUNTIFS($B:$B,$B1415,$AG:$AG,AP$1)</f>
        <v>0</v>
      </c>
      <c r="AQ1415" s="2">
        <f>COUNTIFS($B:$B,$B1415,$AG:$AG,AQ$1)</f>
        <v>0</v>
      </c>
      <c r="AR1415" s="2">
        <f>COUNTIFS($B:$B,$B1415,$AG:$AG,AR$1)</f>
        <v>0</v>
      </c>
      <c r="AS1415" s="2">
        <f>COUNTIFS($B:$B,$B1415,$AG:$AG,AS$1)</f>
        <v>0</v>
      </c>
      <c r="AT1415" s="2">
        <f>COUNTIFS($B:$B,$B1415,$AG:$AG,AT$1)</f>
        <v>1</v>
      </c>
      <c r="AU1415" s="2">
        <f>COUNTIFS($B:$B,$B1415,$AG:$AG,AU$1)</f>
        <v>1</v>
      </c>
    </row>
    <row r="1416" spans="1:47" ht="15" customHeight="1" x14ac:dyDescent="0.35">
      <c r="A1416" s="7">
        <f>IF(B1415=B1416,A1415,A1415+1)</f>
        <v>484</v>
      </c>
      <c r="B1416" s="7" t="s">
        <v>3801</v>
      </c>
      <c r="C1416" s="7" t="s">
        <v>3800</v>
      </c>
      <c r="D1416" s="7" t="s">
        <v>3044</v>
      </c>
      <c r="E1416" s="7" t="s">
        <v>3043</v>
      </c>
      <c r="F1416" s="4" t="s">
        <v>7</v>
      </c>
      <c r="G1416" s="4" t="s">
        <v>8</v>
      </c>
      <c r="H1416" s="4" t="s">
        <v>7</v>
      </c>
      <c r="I1416" s="3">
        <v>3</v>
      </c>
      <c r="J1416" s="3" t="s">
        <v>350</v>
      </c>
      <c r="K1416" s="3" t="s">
        <v>3317</v>
      </c>
      <c r="L1416" s="3" t="s">
        <v>348</v>
      </c>
      <c r="M1416" s="3" t="s">
        <v>3799</v>
      </c>
      <c r="N1416" s="3" t="s">
        <v>3798</v>
      </c>
      <c r="P1416" s="3" t="s">
        <v>669</v>
      </c>
      <c r="Q1416" s="3" t="s">
        <v>1475</v>
      </c>
      <c r="R1416" s="3" t="s">
        <v>2434</v>
      </c>
      <c r="S1416" s="2" t="str">
        <f>IF(P1416="심사불필요","-",VLOOKUP(K1416,'[1]자격증 backdata'!A:G,7,0))</f>
        <v>-</v>
      </c>
      <c r="T1416" s="2" t="str">
        <f>IF(S1416="-","-",IF(COUNTIFS(B:B,B1416,S:S,"필수")&gt;0,"자격요건충족","확인필요"))</f>
        <v>-</v>
      </c>
      <c r="U1416" s="2"/>
      <c r="W1416" s="2">
        <f>IF(Q1416="4급","심사불필요",VLOOKUP(K1416,'[1]자격증 backdata'!A:B,2,0))</f>
        <v>2</v>
      </c>
      <c r="X1416" s="3">
        <f>IF(R1416="A", MIN(20, SUMIFS(W:W, B:B, B1416, R:R, "A")),IF(R1416="B", MIN(30, SUMIFS(W:W, B:B, B1416, R:R, "B")),"비해당분야"))</f>
        <v>6</v>
      </c>
      <c r="Y1416" s="3" t="str">
        <f>IF(R1416="C",MIN(30,IF(COUNTIFS(B:B,B1416,W:W,"가1")=1,25,IF(COUNTIFS(B:B,B1416,W:W,"가1")&gt;=2,30,0))+IF(COUNTIFS(B:B,B1416,W:W,"나1")&gt;=4,30,IF(COUNTIFS(B:B,B1416,W:W,"나1")=3,26,IF(COUNTIFS(B:B,B1416,W:W,"나1")=2,22,IF(COUNTIFS(B:B,B1416,W:W,"나1")=1,18,0)))))+MIN(30,IF(COUNTIFS(B:B,B1416,W:W,"가2")=1,25,IF(COUNTIFS(B:B,B1416,W:W,"가2")&gt;=2,30,0))+IF(COUNTIFS(B:B,B1416,W:W,"나2")=3,30,IF(COUNTIFS(B:B,B1416,W:W,"나2")=2,25,IF(COUNTIFS(B:B,B1416,W:W,"나2")=1,20,0)))),"비해당분야")</f>
        <v>비해당분야</v>
      </c>
      <c r="Z1416" s="3" t="str">
        <f>IF(R1416="C",VLOOKUP(K1416,'[1]자격증 backdata'!A:F,6,0),"비해당분야")</f>
        <v>비해당분야</v>
      </c>
      <c r="AA1416" s="3" t="str">
        <f>IF(R1416="C",SUMIF(B:B,B1416,Z:Z),"비해당분야")</f>
        <v>비해당분야</v>
      </c>
      <c r="AB1416" s="3" t="str">
        <f>IF(R1416="C",SUM(Y1416,AA1416),"비해당분야")</f>
        <v>비해당분야</v>
      </c>
      <c r="AC1416" s="3">
        <f>IF(R1416="C",AB1416,X1416)</f>
        <v>6</v>
      </c>
      <c r="AD1416" s="3">
        <f>VLOOKUP(K1416,'[1]자격증 backdata'!A:D,4,0)</f>
        <v>0</v>
      </c>
      <c r="AE1416" s="3">
        <f>IF(_xlfn.MAXIFS(AD:AD,B:B,B1416)&gt;10,10,_xlfn.MAXIFS(AD:AD,B:B,B1416))</f>
        <v>5</v>
      </c>
      <c r="AG1416" s="2" t="str">
        <f>VLOOKUP(K1416,'[1]자격증 backdata'!A:C,3,0)</f>
        <v>N</v>
      </c>
      <c r="AH1416" s="2">
        <f>COUNTIFS($B:$B,$B1416,$AG:$AG,AH$1)</f>
        <v>0</v>
      </c>
      <c r="AI1416" s="2">
        <f>COUNTIFS($B:$B,$B1416,$AG:$AG,AI$1)</f>
        <v>0</v>
      </c>
      <c r="AJ1416" s="2">
        <f>COUNTIFS($B:$B,$B1416,$AG:$AG,AJ$1)</f>
        <v>0</v>
      </c>
      <c r="AK1416" s="2">
        <f>COUNTIFS($B:$B,$B1416,$AG:$AG,AK$1)</f>
        <v>0</v>
      </c>
      <c r="AL1416" s="2">
        <f>COUNTIFS($B:$B,$B1416,$AG:$AG,AL$1)</f>
        <v>0</v>
      </c>
      <c r="AM1416" s="2">
        <f>COUNTIFS($B:$B,$B1416,$AG:$AG,AM$1)</f>
        <v>0</v>
      </c>
      <c r="AN1416" s="2">
        <f>COUNTIFS($B:$B,$B1416,$AG:$AG,AN$1)</f>
        <v>0</v>
      </c>
      <c r="AO1416" s="2">
        <f>COUNTIFS($B:$B,$B1416,$AG:$AG,AO$1)</f>
        <v>0</v>
      </c>
      <c r="AP1416" s="2">
        <f>COUNTIFS($B:$B,$B1416,$AG:$AG,AP$1)</f>
        <v>0</v>
      </c>
      <c r="AQ1416" s="2">
        <f>COUNTIFS($B:$B,$B1416,$AG:$AG,AQ$1)</f>
        <v>0</v>
      </c>
      <c r="AR1416" s="2">
        <f>COUNTIFS($B:$B,$B1416,$AG:$AG,AR$1)</f>
        <v>0</v>
      </c>
      <c r="AS1416" s="2">
        <f>COUNTIFS($B:$B,$B1416,$AG:$AG,AS$1)</f>
        <v>0</v>
      </c>
      <c r="AT1416" s="2">
        <f>COUNTIFS($B:$B,$B1416,$AG:$AG,AT$1)</f>
        <v>1</v>
      </c>
      <c r="AU1416" s="2">
        <f>COUNTIFS($B:$B,$B1416,$AG:$AG,AU$1)</f>
        <v>1</v>
      </c>
    </row>
    <row r="1417" spans="1:47" ht="15" customHeight="1" x14ac:dyDescent="0.35">
      <c r="A1417" s="4">
        <f>IF(B1416=B1417,A1416,A1416+1)</f>
        <v>485</v>
      </c>
      <c r="B1417" s="4" t="s">
        <v>3795</v>
      </c>
      <c r="C1417" s="4" t="s">
        <v>3794</v>
      </c>
      <c r="D1417" s="4" t="s">
        <v>3044</v>
      </c>
      <c r="E1417" s="4" t="s">
        <v>3043</v>
      </c>
      <c r="F1417" s="4" t="s">
        <v>7</v>
      </c>
      <c r="G1417" s="4" t="s">
        <v>8</v>
      </c>
      <c r="H1417" s="4" t="s">
        <v>7</v>
      </c>
      <c r="I1417" s="4">
        <v>1</v>
      </c>
      <c r="J1417" s="4" t="s">
        <v>69</v>
      </c>
      <c r="K1417" s="4" t="s">
        <v>3065</v>
      </c>
      <c r="L1417" s="4" t="s">
        <v>36</v>
      </c>
      <c r="M1417" s="4" t="s">
        <v>3797</v>
      </c>
      <c r="N1417" s="4" t="s">
        <v>2663</v>
      </c>
      <c r="P1417" s="4" t="s">
        <v>669</v>
      </c>
      <c r="Q1417" s="4" t="s">
        <v>1475</v>
      </c>
      <c r="R1417" s="4" t="s">
        <v>2434</v>
      </c>
      <c r="S1417" s="5" t="str">
        <f>IF(P1417="심사불필요","-",VLOOKUP(K1417,'[1]자격증 backdata'!A:G,7,0))</f>
        <v>-</v>
      </c>
      <c r="T1417" s="5" t="str">
        <f>IF(S1417="-","-",IF(COUNTIFS(B:B,B1417,S:S,"필수")&gt;0,"자격요건충족","확인필요"))</f>
        <v>-</v>
      </c>
      <c r="U1417" s="5"/>
      <c r="W1417" s="5">
        <f>IF(Q1417="4급","심사불필요",VLOOKUP(K1417,'[1]자격증 backdata'!A:B,2,0))</f>
        <v>0</v>
      </c>
      <c r="X1417" s="4">
        <f>IF(R1417="A", MIN(20, SUMIFS(W:W, B:B, B1417, R:R, "A")),IF(R1417="B", MIN(30, SUMIFS(W:W, B:B, B1417, R:R, "B")),"비해당분야"))</f>
        <v>8</v>
      </c>
      <c r="Y1417" s="4" t="str">
        <f>IF(R1417="C",MIN(30,IF(COUNTIFS(B:B,B1417,W:W,"가1")=1,25,IF(COUNTIFS(B:B,B1417,W:W,"가1")&gt;=2,30,0))+IF(COUNTIFS(B:B,B1417,W:W,"나1")&gt;=4,30,IF(COUNTIFS(B:B,B1417,W:W,"나1")=3,26,IF(COUNTIFS(B:B,B1417,W:W,"나1")=2,22,IF(COUNTIFS(B:B,B1417,W:W,"나1")=1,18,0)))))+MIN(30,IF(COUNTIFS(B:B,B1417,W:W,"가2")=1,25,IF(COUNTIFS(B:B,B1417,W:W,"가2")&gt;=2,30,0))+IF(COUNTIFS(B:B,B1417,W:W,"나2")=3,30,IF(COUNTIFS(B:B,B1417,W:W,"나2")=2,25,IF(COUNTIFS(B:B,B1417,W:W,"나2")=1,20,0)))),"비해당분야")</f>
        <v>비해당분야</v>
      </c>
      <c r="Z1417" s="4" t="str">
        <f>IF(R1417="C",VLOOKUP(K1417,'[1]자격증 backdata'!A:F,6,0),"비해당분야")</f>
        <v>비해당분야</v>
      </c>
      <c r="AA1417" s="4" t="str">
        <f>IF(R1417="C",SUMIF(B:B,B1417,Z:Z),"비해당분야")</f>
        <v>비해당분야</v>
      </c>
      <c r="AB1417" s="4" t="str">
        <f>IF(R1417="C",SUM(Y1417,AA1417),"비해당분야")</f>
        <v>비해당분야</v>
      </c>
      <c r="AC1417" s="4">
        <f>IF(R1417="C",AB1417,X1417)</f>
        <v>8</v>
      </c>
      <c r="AD1417" s="4">
        <f>VLOOKUP(K1417,'[1]자격증 backdata'!A:D,4,0)</f>
        <v>5</v>
      </c>
      <c r="AE1417" s="4">
        <f>IF(_xlfn.MAXIFS(AD:AD,B:B,B1417)&gt;10,10,_xlfn.MAXIFS(AD:AD,B:B,B1417))</f>
        <v>5</v>
      </c>
      <c r="AG1417" s="5">
        <f>VLOOKUP(K1417,'[1]자격증 backdata'!A:C,3,0)</f>
        <v>0</v>
      </c>
      <c r="AH1417" s="5">
        <f>COUNTIFS($B:$B,$B1417,$AG:$AG,AH$1)</f>
        <v>0</v>
      </c>
      <c r="AI1417" s="5">
        <f>COUNTIFS($B:$B,$B1417,$AG:$AG,AI$1)</f>
        <v>0</v>
      </c>
      <c r="AJ1417" s="5">
        <f>COUNTIFS($B:$B,$B1417,$AG:$AG,AJ$1)</f>
        <v>0</v>
      </c>
      <c r="AK1417" s="5">
        <f>COUNTIFS($B:$B,$B1417,$AG:$AG,AK$1)</f>
        <v>0</v>
      </c>
      <c r="AL1417" s="5">
        <f>COUNTIFS($B:$B,$B1417,$AG:$AG,AL$1)</f>
        <v>0</v>
      </c>
      <c r="AM1417" s="5">
        <f>COUNTIFS($B:$B,$B1417,$AG:$AG,AM$1)</f>
        <v>0</v>
      </c>
      <c r="AN1417" s="5">
        <f>COUNTIFS($B:$B,$B1417,$AG:$AG,AN$1)</f>
        <v>0</v>
      </c>
      <c r="AO1417" s="5">
        <f>COUNTIFS($B:$B,$B1417,$AG:$AG,AO$1)</f>
        <v>0</v>
      </c>
      <c r="AP1417" s="5">
        <f>COUNTIFS($B:$B,$B1417,$AG:$AG,AP$1)</f>
        <v>0</v>
      </c>
      <c r="AQ1417" s="5">
        <f>COUNTIFS($B:$B,$B1417,$AG:$AG,AQ$1)</f>
        <v>0</v>
      </c>
      <c r="AR1417" s="5">
        <f>COUNTIFS($B:$B,$B1417,$AG:$AG,AR$1)</f>
        <v>1</v>
      </c>
      <c r="AS1417" s="5">
        <f>COUNTIFS($B:$B,$B1417,$AG:$AG,AS$1)</f>
        <v>0</v>
      </c>
      <c r="AT1417" s="5">
        <f>COUNTIFS($B:$B,$B1417,$AG:$AG,AT$1)</f>
        <v>1</v>
      </c>
      <c r="AU1417" s="5">
        <f>COUNTIFS($B:$B,$B1417,$AG:$AG,AU$1)</f>
        <v>0</v>
      </c>
    </row>
    <row r="1418" spans="1:47" ht="15" customHeight="1" x14ac:dyDescent="0.35">
      <c r="A1418" s="6">
        <f>IF(B1417=B1418,A1417,A1417+1)</f>
        <v>485</v>
      </c>
      <c r="B1418" s="6" t="s">
        <v>3795</v>
      </c>
      <c r="C1418" s="6" t="s">
        <v>3794</v>
      </c>
      <c r="D1418" s="6" t="s">
        <v>3044</v>
      </c>
      <c r="E1418" s="6" t="s">
        <v>3043</v>
      </c>
      <c r="F1418" s="4" t="s">
        <v>7</v>
      </c>
      <c r="G1418" s="4" t="s">
        <v>8</v>
      </c>
      <c r="H1418" s="4" t="s">
        <v>7</v>
      </c>
      <c r="I1418" s="4">
        <v>2</v>
      </c>
      <c r="J1418" s="4" t="s">
        <v>6</v>
      </c>
      <c r="K1418" s="4" t="s">
        <v>3332</v>
      </c>
      <c r="L1418" s="4" t="s">
        <v>4</v>
      </c>
      <c r="M1418" s="4" t="s">
        <v>3796</v>
      </c>
      <c r="N1418" s="4" t="s">
        <v>1621</v>
      </c>
      <c r="P1418" s="4" t="s">
        <v>669</v>
      </c>
      <c r="Q1418" s="4" t="s">
        <v>1475</v>
      </c>
      <c r="R1418" s="4" t="s">
        <v>2434</v>
      </c>
      <c r="S1418" s="5" t="str">
        <f>IF(P1418="심사불필요","-",VLOOKUP(K1418,'[1]자격증 backdata'!A:G,7,0))</f>
        <v>-</v>
      </c>
      <c r="T1418" s="5" t="str">
        <f>IF(S1418="-","-",IF(COUNTIFS(B:B,B1418,S:S,"필수")&gt;0,"자격요건충족","확인필요"))</f>
        <v>-</v>
      </c>
      <c r="U1418" s="5"/>
      <c r="W1418" s="5">
        <f>IF(Q1418="4급","심사불필요",VLOOKUP(K1418,'[1]자격증 backdata'!A:B,2,0))</f>
        <v>4</v>
      </c>
      <c r="X1418" s="4">
        <f>IF(R1418="A", MIN(20, SUMIFS(W:W, B:B, B1418, R:R, "A")),IF(R1418="B", MIN(30, SUMIFS(W:W, B:B, B1418, R:R, "B")),"비해당분야"))</f>
        <v>8</v>
      </c>
      <c r="Y1418" s="4" t="str">
        <f>IF(R1418="C",MIN(30,IF(COUNTIFS(B:B,B1418,W:W,"가1")=1,25,IF(COUNTIFS(B:B,B1418,W:W,"가1")&gt;=2,30,0))+IF(COUNTIFS(B:B,B1418,W:W,"나1")&gt;=4,30,IF(COUNTIFS(B:B,B1418,W:W,"나1")=3,26,IF(COUNTIFS(B:B,B1418,W:W,"나1")=2,22,IF(COUNTIFS(B:B,B1418,W:W,"나1")=1,18,0)))))+MIN(30,IF(COUNTIFS(B:B,B1418,W:W,"가2")=1,25,IF(COUNTIFS(B:B,B1418,W:W,"가2")&gt;=2,30,0))+IF(COUNTIFS(B:B,B1418,W:W,"나2")=3,30,IF(COUNTIFS(B:B,B1418,W:W,"나2")=2,25,IF(COUNTIFS(B:B,B1418,W:W,"나2")=1,20,0)))),"비해당분야")</f>
        <v>비해당분야</v>
      </c>
      <c r="Z1418" s="4" t="str">
        <f>IF(R1418="C",VLOOKUP(K1418,'[1]자격증 backdata'!A:F,6,0),"비해당분야")</f>
        <v>비해당분야</v>
      </c>
      <c r="AA1418" s="4" t="str">
        <f>IF(R1418="C",SUMIF(B:B,B1418,Z:Z),"비해당분야")</f>
        <v>비해당분야</v>
      </c>
      <c r="AB1418" s="4" t="str">
        <f>IF(R1418="C",SUM(Y1418,AA1418),"비해당분야")</f>
        <v>비해당분야</v>
      </c>
      <c r="AC1418" s="4">
        <f>IF(R1418="C",AB1418,X1418)</f>
        <v>8</v>
      </c>
      <c r="AD1418" s="4">
        <f>VLOOKUP(K1418,'[1]자격증 backdata'!A:D,4,0)</f>
        <v>0</v>
      </c>
      <c r="AE1418" s="4">
        <f>IF(_xlfn.MAXIFS(AD:AD,B:B,B1418)&gt;10,10,_xlfn.MAXIFS(AD:AD,B:B,B1418))</f>
        <v>5</v>
      </c>
      <c r="AG1418" s="5" t="str">
        <f>VLOOKUP(K1418,'[1]자격증 backdata'!A:C,3,0)</f>
        <v>K</v>
      </c>
      <c r="AH1418" s="5">
        <f>COUNTIFS($B:$B,$B1418,$AG:$AG,AH$1)</f>
        <v>0</v>
      </c>
      <c r="AI1418" s="5">
        <f>COUNTIFS($B:$B,$B1418,$AG:$AG,AI$1)</f>
        <v>0</v>
      </c>
      <c r="AJ1418" s="5">
        <f>COUNTIFS($B:$B,$B1418,$AG:$AG,AJ$1)</f>
        <v>0</v>
      </c>
      <c r="AK1418" s="5">
        <f>COUNTIFS($B:$B,$B1418,$AG:$AG,AK$1)</f>
        <v>0</v>
      </c>
      <c r="AL1418" s="5">
        <f>COUNTIFS($B:$B,$B1418,$AG:$AG,AL$1)</f>
        <v>0</v>
      </c>
      <c r="AM1418" s="5">
        <f>COUNTIFS($B:$B,$B1418,$AG:$AG,AM$1)</f>
        <v>0</v>
      </c>
      <c r="AN1418" s="5">
        <f>COUNTIFS($B:$B,$B1418,$AG:$AG,AN$1)</f>
        <v>0</v>
      </c>
      <c r="AO1418" s="5">
        <f>COUNTIFS($B:$B,$B1418,$AG:$AG,AO$1)</f>
        <v>0</v>
      </c>
      <c r="AP1418" s="5">
        <f>COUNTIFS($B:$B,$B1418,$AG:$AG,AP$1)</f>
        <v>0</v>
      </c>
      <c r="AQ1418" s="5">
        <f>COUNTIFS($B:$B,$B1418,$AG:$AG,AQ$1)</f>
        <v>0</v>
      </c>
      <c r="AR1418" s="5">
        <f>COUNTIFS($B:$B,$B1418,$AG:$AG,AR$1)</f>
        <v>1</v>
      </c>
      <c r="AS1418" s="5">
        <f>COUNTIFS($B:$B,$B1418,$AG:$AG,AS$1)</f>
        <v>0</v>
      </c>
      <c r="AT1418" s="5">
        <f>COUNTIFS($B:$B,$B1418,$AG:$AG,AT$1)</f>
        <v>1</v>
      </c>
      <c r="AU1418" s="5">
        <f>COUNTIFS($B:$B,$B1418,$AG:$AG,AU$1)</f>
        <v>0</v>
      </c>
    </row>
    <row r="1419" spans="1:47" ht="15" customHeight="1" x14ac:dyDescent="0.35">
      <c r="A1419" s="6">
        <f>IF(B1418=B1419,A1418,A1418+1)</f>
        <v>485</v>
      </c>
      <c r="B1419" s="6" t="s">
        <v>3795</v>
      </c>
      <c r="C1419" s="6" t="s">
        <v>3794</v>
      </c>
      <c r="D1419" s="6" t="s">
        <v>3044</v>
      </c>
      <c r="E1419" s="6" t="s">
        <v>3043</v>
      </c>
      <c r="F1419" s="4" t="s">
        <v>7</v>
      </c>
      <c r="G1419" s="4" t="s">
        <v>8</v>
      </c>
      <c r="H1419" s="4" t="s">
        <v>7</v>
      </c>
      <c r="I1419" s="4">
        <v>3</v>
      </c>
      <c r="J1419" s="4" t="s">
        <v>106</v>
      </c>
      <c r="K1419" s="4" t="s">
        <v>3057</v>
      </c>
      <c r="L1419" s="4" t="s">
        <v>55</v>
      </c>
      <c r="M1419" s="4" t="s">
        <v>3793</v>
      </c>
      <c r="N1419" s="4" t="s">
        <v>1893</v>
      </c>
      <c r="P1419" s="4" t="s">
        <v>669</v>
      </c>
      <c r="Q1419" s="4" t="s">
        <v>1475</v>
      </c>
      <c r="R1419" s="4" t="s">
        <v>2434</v>
      </c>
      <c r="S1419" s="5" t="str">
        <f>IF(P1419="심사불필요","-",VLOOKUP(K1419,'[1]자격증 backdata'!A:G,7,0))</f>
        <v>-</v>
      </c>
      <c r="T1419" s="5" t="str">
        <f>IF(S1419="-","-",IF(COUNTIFS(B:B,B1419,S:S,"필수")&gt;0,"자격요건충족","확인필요"))</f>
        <v>-</v>
      </c>
      <c r="U1419" s="5"/>
      <c r="W1419" s="5">
        <f>IF(Q1419="4급","심사불필요",VLOOKUP(K1419,'[1]자격증 backdata'!A:B,2,0))</f>
        <v>4</v>
      </c>
      <c r="X1419" s="4">
        <f>IF(R1419="A", MIN(20, SUMIFS(W:W, B:B, B1419, R:R, "A")),IF(R1419="B", MIN(30, SUMIFS(W:W, B:B, B1419, R:R, "B")),"비해당분야"))</f>
        <v>8</v>
      </c>
      <c r="Y1419" s="4" t="str">
        <f>IF(R1419="C",MIN(30,IF(COUNTIFS(B:B,B1419,W:W,"가1")=1,25,IF(COUNTIFS(B:B,B1419,W:W,"가1")&gt;=2,30,0))+IF(COUNTIFS(B:B,B1419,W:W,"나1")&gt;=4,30,IF(COUNTIFS(B:B,B1419,W:W,"나1")=3,26,IF(COUNTIFS(B:B,B1419,W:W,"나1")=2,22,IF(COUNTIFS(B:B,B1419,W:W,"나1")=1,18,0)))))+MIN(30,IF(COUNTIFS(B:B,B1419,W:W,"가2")=1,25,IF(COUNTIFS(B:B,B1419,W:W,"가2")&gt;=2,30,0))+IF(COUNTIFS(B:B,B1419,W:W,"나2")=3,30,IF(COUNTIFS(B:B,B1419,W:W,"나2")=2,25,IF(COUNTIFS(B:B,B1419,W:W,"나2")=1,20,0)))),"비해당분야")</f>
        <v>비해당분야</v>
      </c>
      <c r="Z1419" s="4" t="str">
        <f>IF(R1419="C",VLOOKUP(K1419,'[1]자격증 backdata'!A:F,6,0),"비해당분야")</f>
        <v>비해당분야</v>
      </c>
      <c r="AA1419" s="4" t="str">
        <f>IF(R1419="C",SUMIF(B:B,B1419,Z:Z),"비해당분야")</f>
        <v>비해당분야</v>
      </c>
      <c r="AB1419" s="4" t="str">
        <f>IF(R1419="C",SUM(Y1419,AA1419),"비해당분야")</f>
        <v>비해당분야</v>
      </c>
      <c r="AC1419" s="4">
        <f>IF(R1419="C",AB1419,X1419)</f>
        <v>8</v>
      </c>
      <c r="AD1419" s="4">
        <f>VLOOKUP(K1419,'[1]자격증 backdata'!A:D,4,0)</f>
        <v>0</v>
      </c>
      <c r="AE1419" s="4">
        <f>IF(_xlfn.MAXIFS(AD:AD,B:B,B1419)&gt;10,10,_xlfn.MAXIFS(AD:AD,B:B,B1419))</f>
        <v>5</v>
      </c>
      <c r="AG1419" s="5" t="str">
        <f>VLOOKUP(K1419,'[1]자격증 backdata'!A:C,3,0)</f>
        <v>M</v>
      </c>
      <c r="AH1419" s="5">
        <f>COUNTIFS($B:$B,$B1419,$AG:$AG,AH$1)</f>
        <v>0</v>
      </c>
      <c r="AI1419" s="5">
        <f>COUNTIFS($B:$B,$B1419,$AG:$AG,AI$1)</f>
        <v>0</v>
      </c>
      <c r="AJ1419" s="5">
        <f>COUNTIFS($B:$B,$B1419,$AG:$AG,AJ$1)</f>
        <v>0</v>
      </c>
      <c r="AK1419" s="5">
        <f>COUNTIFS($B:$B,$B1419,$AG:$AG,AK$1)</f>
        <v>0</v>
      </c>
      <c r="AL1419" s="5">
        <f>COUNTIFS($B:$B,$B1419,$AG:$AG,AL$1)</f>
        <v>0</v>
      </c>
      <c r="AM1419" s="5">
        <f>COUNTIFS($B:$B,$B1419,$AG:$AG,AM$1)</f>
        <v>0</v>
      </c>
      <c r="AN1419" s="5">
        <f>COUNTIFS($B:$B,$B1419,$AG:$AG,AN$1)</f>
        <v>0</v>
      </c>
      <c r="AO1419" s="5">
        <f>COUNTIFS($B:$B,$B1419,$AG:$AG,AO$1)</f>
        <v>0</v>
      </c>
      <c r="AP1419" s="5">
        <f>COUNTIFS($B:$B,$B1419,$AG:$AG,AP$1)</f>
        <v>0</v>
      </c>
      <c r="AQ1419" s="5">
        <f>COUNTIFS($B:$B,$B1419,$AG:$AG,AQ$1)</f>
        <v>0</v>
      </c>
      <c r="AR1419" s="5">
        <f>COUNTIFS($B:$B,$B1419,$AG:$AG,AR$1)</f>
        <v>1</v>
      </c>
      <c r="AS1419" s="5">
        <f>COUNTIFS($B:$B,$B1419,$AG:$AG,AS$1)</f>
        <v>0</v>
      </c>
      <c r="AT1419" s="5">
        <f>COUNTIFS($B:$B,$B1419,$AG:$AG,AT$1)</f>
        <v>1</v>
      </c>
      <c r="AU1419" s="5">
        <f>COUNTIFS($B:$B,$B1419,$AG:$AG,AU$1)</f>
        <v>0</v>
      </c>
    </row>
    <row r="1420" spans="1:47" ht="15" customHeight="1" x14ac:dyDescent="0.35">
      <c r="A1420" s="3">
        <f>IF(B1419=B1420,A1419,A1419+1)</f>
        <v>486</v>
      </c>
      <c r="B1420" s="3" t="s">
        <v>3789</v>
      </c>
      <c r="C1420" s="3" t="s">
        <v>3788</v>
      </c>
      <c r="D1420" s="3" t="s">
        <v>3044</v>
      </c>
      <c r="E1420" s="3" t="s">
        <v>3043</v>
      </c>
      <c r="F1420" s="4" t="s">
        <v>7</v>
      </c>
      <c r="G1420" s="4" t="s">
        <v>8</v>
      </c>
      <c r="H1420" s="4" t="s">
        <v>7</v>
      </c>
      <c r="I1420" s="3">
        <v>1</v>
      </c>
      <c r="J1420" s="3" t="s">
        <v>69</v>
      </c>
      <c r="K1420" s="3" t="s">
        <v>3065</v>
      </c>
      <c r="L1420" s="3" t="s">
        <v>36</v>
      </c>
      <c r="M1420" s="3" t="s">
        <v>3792</v>
      </c>
      <c r="N1420" s="3" t="s">
        <v>189</v>
      </c>
      <c r="P1420" s="3" t="s">
        <v>669</v>
      </c>
      <c r="Q1420" s="3" t="s">
        <v>1475</v>
      </c>
      <c r="R1420" s="3" t="s">
        <v>2434</v>
      </c>
      <c r="S1420" s="2" t="str">
        <f>IF(P1420="심사불필요","-",VLOOKUP(K1420,'[1]자격증 backdata'!A:G,7,0))</f>
        <v>-</v>
      </c>
      <c r="T1420" s="2" t="str">
        <f>IF(S1420="-","-",IF(COUNTIFS(B:B,B1420,S:S,"필수")&gt;0,"자격요건충족","확인필요"))</f>
        <v>-</v>
      </c>
      <c r="U1420" s="2"/>
      <c r="W1420" s="2">
        <f>IF(Q1420="4급","심사불필요",VLOOKUP(K1420,'[1]자격증 backdata'!A:B,2,0))</f>
        <v>0</v>
      </c>
      <c r="X1420" s="3">
        <f>IF(R1420="A", MIN(20, SUMIFS(W:W, B:B, B1420, R:R, "A")),IF(R1420="B", MIN(30, SUMIFS(W:W, B:B, B1420, R:R, "B")),"비해당분야"))</f>
        <v>6</v>
      </c>
      <c r="Y1420" s="3" t="str">
        <f>IF(R1420="C",MIN(30,IF(COUNTIFS(B:B,B1420,W:W,"가1")=1,25,IF(COUNTIFS(B:B,B1420,W:W,"가1")&gt;=2,30,0))+IF(COUNTIFS(B:B,B1420,W:W,"나1")&gt;=4,30,IF(COUNTIFS(B:B,B1420,W:W,"나1")=3,26,IF(COUNTIFS(B:B,B1420,W:W,"나1")=2,22,IF(COUNTIFS(B:B,B1420,W:W,"나1")=1,18,0)))))+MIN(30,IF(COUNTIFS(B:B,B1420,W:W,"가2")=1,25,IF(COUNTIFS(B:B,B1420,W:W,"가2")&gt;=2,30,0))+IF(COUNTIFS(B:B,B1420,W:W,"나2")=3,30,IF(COUNTIFS(B:B,B1420,W:W,"나2")=2,25,IF(COUNTIFS(B:B,B1420,W:W,"나2")=1,20,0)))),"비해당분야")</f>
        <v>비해당분야</v>
      </c>
      <c r="Z1420" s="3" t="str">
        <f>IF(R1420="C",VLOOKUP(K1420,'[1]자격증 backdata'!A:F,6,0),"비해당분야")</f>
        <v>비해당분야</v>
      </c>
      <c r="AA1420" s="3" t="str">
        <f>IF(R1420="C",SUMIF(B:B,B1420,Z:Z),"비해당분야")</f>
        <v>비해당분야</v>
      </c>
      <c r="AB1420" s="3" t="str">
        <f>IF(R1420="C",SUM(Y1420,AA1420),"비해당분야")</f>
        <v>비해당분야</v>
      </c>
      <c r="AC1420" s="3">
        <f>IF(R1420="C",AB1420,X1420)</f>
        <v>6</v>
      </c>
      <c r="AD1420" s="3">
        <f>VLOOKUP(K1420,'[1]자격증 backdata'!A:D,4,0)</f>
        <v>5</v>
      </c>
      <c r="AE1420" s="3">
        <f>IF(_xlfn.MAXIFS(AD:AD,B:B,B1420)&gt;10,10,_xlfn.MAXIFS(AD:AD,B:B,B1420))</f>
        <v>5</v>
      </c>
      <c r="AG1420" s="2">
        <f>VLOOKUP(K1420,'[1]자격증 backdata'!A:C,3,0)</f>
        <v>0</v>
      </c>
      <c r="AH1420" s="2">
        <f>COUNTIFS($B:$B,$B1420,$AG:$AG,AH$1)</f>
        <v>0</v>
      </c>
      <c r="AI1420" s="2">
        <f>COUNTIFS($B:$B,$B1420,$AG:$AG,AI$1)</f>
        <v>0</v>
      </c>
      <c r="AJ1420" s="2">
        <f>COUNTIFS($B:$B,$B1420,$AG:$AG,AJ$1)</f>
        <v>0</v>
      </c>
      <c r="AK1420" s="2">
        <f>COUNTIFS($B:$B,$B1420,$AG:$AG,AK$1)</f>
        <v>0</v>
      </c>
      <c r="AL1420" s="2">
        <f>COUNTIFS($B:$B,$B1420,$AG:$AG,AL$1)</f>
        <v>0</v>
      </c>
      <c r="AM1420" s="2">
        <f>COUNTIFS($B:$B,$B1420,$AG:$AG,AM$1)</f>
        <v>0</v>
      </c>
      <c r="AN1420" s="2">
        <f>COUNTIFS($B:$B,$B1420,$AG:$AG,AN$1)</f>
        <v>0</v>
      </c>
      <c r="AO1420" s="2">
        <f>COUNTIFS($B:$B,$B1420,$AG:$AG,AO$1)</f>
        <v>0</v>
      </c>
      <c r="AP1420" s="2">
        <f>COUNTIFS($B:$B,$B1420,$AG:$AG,AP$1)</f>
        <v>0</v>
      </c>
      <c r="AQ1420" s="2">
        <f>COUNTIFS($B:$B,$B1420,$AG:$AG,AQ$1)</f>
        <v>0</v>
      </c>
      <c r="AR1420" s="2">
        <f>COUNTIFS($B:$B,$B1420,$AG:$AG,AR$1)</f>
        <v>0</v>
      </c>
      <c r="AS1420" s="2">
        <f>COUNTIFS($B:$B,$B1420,$AG:$AG,AS$1)</f>
        <v>0</v>
      </c>
      <c r="AT1420" s="2">
        <f>COUNTIFS($B:$B,$B1420,$AG:$AG,AT$1)</f>
        <v>1</v>
      </c>
      <c r="AU1420" s="2">
        <f>COUNTIFS($B:$B,$B1420,$AG:$AG,AU$1)</f>
        <v>1</v>
      </c>
    </row>
    <row r="1421" spans="1:47" ht="15" customHeight="1" x14ac:dyDescent="0.35">
      <c r="A1421" s="7">
        <f>IF(B1420=B1421,A1420,A1420+1)</f>
        <v>486</v>
      </c>
      <c r="B1421" s="7" t="s">
        <v>3789</v>
      </c>
      <c r="C1421" s="7" t="s">
        <v>3788</v>
      </c>
      <c r="D1421" s="7" t="s">
        <v>3044</v>
      </c>
      <c r="E1421" s="7" t="s">
        <v>3043</v>
      </c>
      <c r="F1421" s="4" t="s">
        <v>7</v>
      </c>
      <c r="G1421" s="4" t="s">
        <v>8</v>
      </c>
      <c r="H1421" s="4" t="s">
        <v>7</v>
      </c>
      <c r="I1421" s="3">
        <v>2</v>
      </c>
      <c r="J1421" s="3" t="s">
        <v>106</v>
      </c>
      <c r="K1421" s="3" t="s">
        <v>3057</v>
      </c>
      <c r="L1421" s="3" t="s">
        <v>55</v>
      </c>
      <c r="M1421" s="3" t="s">
        <v>3791</v>
      </c>
      <c r="N1421" s="3" t="s">
        <v>3790</v>
      </c>
      <c r="P1421" s="3" t="s">
        <v>669</v>
      </c>
      <c r="Q1421" s="3" t="s">
        <v>1475</v>
      </c>
      <c r="R1421" s="3" t="s">
        <v>2434</v>
      </c>
      <c r="S1421" s="2" t="str">
        <f>IF(P1421="심사불필요","-",VLOOKUP(K1421,'[1]자격증 backdata'!A:G,7,0))</f>
        <v>-</v>
      </c>
      <c r="T1421" s="2" t="str">
        <f>IF(S1421="-","-",IF(COUNTIFS(B:B,B1421,S:S,"필수")&gt;0,"자격요건충족","확인필요"))</f>
        <v>-</v>
      </c>
      <c r="U1421" s="2"/>
      <c r="W1421" s="2">
        <f>IF(Q1421="4급","심사불필요",VLOOKUP(K1421,'[1]자격증 backdata'!A:B,2,0))</f>
        <v>4</v>
      </c>
      <c r="X1421" s="3">
        <f>IF(R1421="A", MIN(20, SUMIFS(W:W, B:B, B1421, R:R, "A")),IF(R1421="B", MIN(30, SUMIFS(W:W, B:B, B1421, R:R, "B")),"비해당분야"))</f>
        <v>6</v>
      </c>
      <c r="Y1421" s="3" t="str">
        <f>IF(R1421="C",MIN(30,IF(COUNTIFS(B:B,B1421,W:W,"가1")=1,25,IF(COUNTIFS(B:B,B1421,W:W,"가1")&gt;=2,30,0))+IF(COUNTIFS(B:B,B1421,W:W,"나1")&gt;=4,30,IF(COUNTIFS(B:B,B1421,W:W,"나1")=3,26,IF(COUNTIFS(B:B,B1421,W:W,"나1")=2,22,IF(COUNTIFS(B:B,B1421,W:W,"나1")=1,18,0)))))+MIN(30,IF(COUNTIFS(B:B,B1421,W:W,"가2")=1,25,IF(COUNTIFS(B:B,B1421,W:W,"가2")&gt;=2,30,0))+IF(COUNTIFS(B:B,B1421,W:W,"나2")=3,30,IF(COUNTIFS(B:B,B1421,W:W,"나2")=2,25,IF(COUNTIFS(B:B,B1421,W:W,"나2")=1,20,0)))),"비해당분야")</f>
        <v>비해당분야</v>
      </c>
      <c r="Z1421" s="3" t="str">
        <f>IF(R1421="C",VLOOKUP(K1421,'[1]자격증 backdata'!A:F,6,0),"비해당분야")</f>
        <v>비해당분야</v>
      </c>
      <c r="AA1421" s="3" t="str">
        <f>IF(R1421="C",SUMIF(B:B,B1421,Z:Z),"비해당분야")</f>
        <v>비해당분야</v>
      </c>
      <c r="AB1421" s="3" t="str">
        <f>IF(R1421="C",SUM(Y1421,AA1421),"비해당분야")</f>
        <v>비해당분야</v>
      </c>
      <c r="AC1421" s="3">
        <f>IF(R1421="C",AB1421,X1421)</f>
        <v>6</v>
      </c>
      <c r="AD1421" s="3">
        <f>VLOOKUP(K1421,'[1]자격증 backdata'!A:D,4,0)</f>
        <v>0</v>
      </c>
      <c r="AE1421" s="3">
        <f>IF(_xlfn.MAXIFS(AD:AD,B:B,B1421)&gt;10,10,_xlfn.MAXIFS(AD:AD,B:B,B1421))</f>
        <v>5</v>
      </c>
      <c r="AG1421" s="2" t="str">
        <f>VLOOKUP(K1421,'[1]자격증 backdata'!A:C,3,0)</f>
        <v>M</v>
      </c>
      <c r="AH1421" s="2">
        <f>COUNTIFS($B:$B,$B1421,$AG:$AG,AH$1)</f>
        <v>0</v>
      </c>
      <c r="AI1421" s="2">
        <f>COUNTIFS($B:$B,$B1421,$AG:$AG,AI$1)</f>
        <v>0</v>
      </c>
      <c r="AJ1421" s="2">
        <f>COUNTIFS($B:$B,$B1421,$AG:$AG,AJ$1)</f>
        <v>0</v>
      </c>
      <c r="AK1421" s="2">
        <f>COUNTIFS($B:$B,$B1421,$AG:$AG,AK$1)</f>
        <v>0</v>
      </c>
      <c r="AL1421" s="2">
        <f>COUNTIFS($B:$B,$B1421,$AG:$AG,AL$1)</f>
        <v>0</v>
      </c>
      <c r="AM1421" s="2">
        <f>COUNTIFS($B:$B,$B1421,$AG:$AG,AM$1)</f>
        <v>0</v>
      </c>
      <c r="AN1421" s="2">
        <f>COUNTIFS($B:$B,$B1421,$AG:$AG,AN$1)</f>
        <v>0</v>
      </c>
      <c r="AO1421" s="2">
        <f>COUNTIFS($B:$B,$B1421,$AG:$AG,AO$1)</f>
        <v>0</v>
      </c>
      <c r="AP1421" s="2">
        <f>COUNTIFS($B:$B,$B1421,$AG:$AG,AP$1)</f>
        <v>0</v>
      </c>
      <c r="AQ1421" s="2">
        <f>COUNTIFS($B:$B,$B1421,$AG:$AG,AQ$1)</f>
        <v>0</v>
      </c>
      <c r="AR1421" s="2">
        <f>COUNTIFS($B:$B,$B1421,$AG:$AG,AR$1)</f>
        <v>0</v>
      </c>
      <c r="AS1421" s="2">
        <f>COUNTIFS($B:$B,$B1421,$AG:$AG,AS$1)</f>
        <v>0</v>
      </c>
      <c r="AT1421" s="2">
        <f>COUNTIFS($B:$B,$B1421,$AG:$AG,AT$1)</f>
        <v>1</v>
      </c>
      <c r="AU1421" s="2">
        <f>COUNTIFS($B:$B,$B1421,$AG:$AG,AU$1)</f>
        <v>1</v>
      </c>
    </row>
    <row r="1422" spans="1:47" ht="15" customHeight="1" x14ac:dyDescent="0.35">
      <c r="A1422" s="7">
        <f>IF(B1421=B1422,A1421,A1421+1)</f>
        <v>486</v>
      </c>
      <c r="B1422" s="7" t="s">
        <v>3789</v>
      </c>
      <c r="C1422" s="7" t="s">
        <v>3788</v>
      </c>
      <c r="D1422" s="7" t="s">
        <v>3044</v>
      </c>
      <c r="E1422" s="7" t="s">
        <v>3043</v>
      </c>
      <c r="F1422" s="4" t="s">
        <v>7</v>
      </c>
      <c r="G1422" s="4" t="s">
        <v>8</v>
      </c>
      <c r="H1422" s="4" t="s">
        <v>7</v>
      </c>
      <c r="I1422" s="3">
        <v>3</v>
      </c>
      <c r="J1422" s="3" t="s">
        <v>350</v>
      </c>
      <c r="K1422" s="3" t="s">
        <v>3317</v>
      </c>
      <c r="L1422" s="3" t="s">
        <v>348</v>
      </c>
      <c r="M1422" s="3" t="s">
        <v>3787</v>
      </c>
      <c r="N1422" s="3" t="s">
        <v>1463</v>
      </c>
      <c r="P1422" s="3" t="s">
        <v>669</v>
      </c>
      <c r="Q1422" s="3" t="s">
        <v>1475</v>
      </c>
      <c r="R1422" s="3" t="s">
        <v>2434</v>
      </c>
      <c r="S1422" s="2" t="str">
        <f>IF(P1422="심사불필요","-",VLOOKUP(K1422,'[1]자격증 backdata'!A:G,7,0))</f>
        <v>-</v>
      </c>
      <c r="T1422" s="2" t="str">
        <f>IF(S1422="-","-",IF(COUNTIFS(B:B,B1422,S:S,"필수")&gt;0,"자격요건충족","확인필요"))</f>
        <v>-</v>
      </c>
      <c r="U1422" s="2"/>
      <c r="W1422" s="2">
        <f>IF(Q1422="4급","심사불필요",VLOOKUP(K1422,'[1]자격증 backdata'!A:B,2,0))</f>
        <v>2</v>
      </c>
      <c r="X1422" s="3">
        <f>IF(R1422="A", MIN(20, SUMIFS(W:W, B:B, B1422, R:R, "A")),IF(R1422="B", MIN(30, SUMIFS(W:W, B:B, B1422, R:R, "B")),"비해당분야"))</f>
        <v>6</v>
      </c>
      <c r="Y1422" s="3" t="str">
        <f>IF(R1422="C",MIN(30,IF(COUNTIFS(B:B,B1422,W:W,"가1")=1,25,IF(COUNTIFS(B:B,B1422,W:W,"가1")&gt;=2,30,0))+IF(COUNTIFS(B:B,B1422,W:W,"나1")&gt;=4,30,IF(COUNTIFS(B:B,B1422,W:W,"나1")=3,26,IF(COUNTIFS(B:B,B1422,W:W,"나1")=2,22,IF(COUNTIFS(B:B,B1422,W:W,"나1")=1,18,0)))))+MIN(30,IF(COUNTIFS(B:B,B1422,W:W,"가2")=1,25,IF(COUNTIFS(B:B,B1422,W:W,"가2")&gt;=2,30,0))+IF(COUNTIFS(B:B,B1422,W:W,"나2")=3,30,IF(COUNTIFS(B:B,B1422,W:W,"나2")=2,25,IF(COUNTIFS(B:B,B1422,W:W,"나2")=1,20,0)))),"비해당분야")</f>
        <v>비해당분야</v>
      </c>
      <c r="Z1422" s="3" t="str">
        <f>IF(R1422="C",VLOOKUP(K1422,'[1]자격증 backdata'!A:F,6,0),"비해당분야")</f>
        <v>비해당분야</v>
      </c>
      <c r="AA1422" s="3" t="str">
        <f>IF(R1422="C",SUMIF(B:B,B1422,Z:Z),"비해당분야")</f>
        <v>비해당분야</v>
      </c>
      <c r="AB1422" s="3" t="str">
        <f>IF(R1422="C",SUM(Y1422,AA1422),"비해당분야")</f>
        <v>비해당분야</v>
      </c>
      <c r="AC1422" s="3">
        <f>IF(R1422="C",AB1422,X1422)</f>
        <v>6</v>
      </c>
      <c r="AD1422" s="3">
        <f>VLOOKUP(K1422,'[1]자격증 backdata'!A:D,4,0)</f>
        <v>0</v>
      </c>
      <c r="AE1422" s="3">
        <f>IF(_xlfn.MAXIFS(AD:AD,B:B,B1422)&gt;10,10,_xlfn.MAXIFS(AD:AD,B:B,B1422))</f>
        <v>5</v>
      </c>
      <c r="AG1422" s="2" t="str">
        <f>VLOOKUP(K1422,'[1]자격증 backdata'!A:C,3,0)</f>
        <v>N</v>
      </c>
      <c r="AH1422" s="2">
        <f>COUNTIFS($B:$B,$B1422,$AG:$AG,AH$1)</f>
        <v>0</v>
      </c>
      <c r="AI1422" s="2">
        <f>COUNTIFS($B:$B,$B1422,$AG:$AG,AI$1)</f>
        <v>0</v>
      </c>
      <c r="AJ1422" s="2">
        <f>COUNTIFS($B:$B,$B1422,$AG:$AG,AJ$1)</f>
        <v>0</v>
      </c>
      <c r="AK1422" s="2">
        <f>COUNTIFS($B:$B,$B1422,$AG:$AG,AK$1)</f>
        <v>0</v>
      </c>
      <c r="AL1422" s="2">
        <f>COUNTIFS($B:$B,$B1422,$AG:$AG,AL$1)</f>
        <v>0</v>
      </c>
      <c r="AM1422" s="2">
        <f>COUNTIFS($B:$B,$B1422,$AG:$AG,AM$1)</f>
        <v>0</v>
      </c>
      <c r="AN1422" s="2">
        <f>COUNTIFS($B:$B,$B1422,$AG:$AG,AN$1)</f>
        <v>0</v>
      </c>
      <c r="AO1422" s="2">
        <f>COUNTIFS($B:$B,$B1422,$AG:$AG,AO$1)</f>
        <v>0</v>
      </c>
      <c r="AP1422" s="2">
        <f>COUNTIFS($B:$B,$B1422,$AG:$AG,AP$1)</f>
        <v>0</v>
      </c>
      <c r="AQ1422" s="2">
        <f>COUNTIFS($B:$B,$B1422,$AG:$AG,AQ$1)</f>
        <v>0</v>
      </c>
      <c r="AR1422" s="2">
        <f>COUNTIFS($B:$B,$B1422,$AG:$AG,AR$1)</f>
        <v>0</v>
      </c>
      <c r="AS1422" s="2">
        <f>COUNTIFS($B:$B,$B1422,$AG:$AG,AS$1)</f>
        <v>0</v>
      </c>
      <c r="AT1422" s="2">
        <f>COUNTIFS($B:$B,$B1422,$AG:$AG,AT$1)</f>
        <v>1</v>
      </c>
      <c r="AU1422" s="2">
        <f>COUNTIFS($B:$B,$B1422,$AG:$AG,AU$1)</f>
        <v>1</v>
      </c>
    </row>
    <row r="1423" spans="1:47" ht="15" customHeight="1" x14ac:dyDescent="0.35">
      <c r="A1423" s="4">
        <f>IF(B1422=B1423,A1422,A1422+1)</f>
        <v>487</v>
      </c>
      <c r="B1423" s="4" t="s">
        <v>3782</v>
      </c>
      <c r="C1423" s="4" t="s">
        <v>3781</v>
      </c>
      <c r="D1423" s="4" t="s">
        <v>3044</v>
      </c>
      <c r="E1423" s="4" t="s">
        <v>3043</v>
      </c>
      <c r="F1423" s="4" t="s">
        <v>7</v>
      </c>
      <c r="G1423" s="4" t="s">
        <v>8</v>
      </c>
      <c r="H1423" s="4" t="s">
        <v>7</v>
      </c>
      <c r="I1423" s="4">
        <v>1</v>
      </c>
      <c r="J1423" s="4" t="s">
        <v>106</v>
      </c>
      <c r="K1423" s="4" t="s">
        <v>3057</v>
      </c>
      <c r="L1423" s="4" t="s">
        <v>55</v>
      </c>
      <c r="M1423" s="4" t="s">
        <v>3786</v>
      </c>
      <c r="N1423" s="4" t="s">
        <v>654</v>
      </c>
      <c r="P1423" s="4" t="s">
        <v>669</v>
      </c>
      <c r="Q1423" s="4" t="s">
        <v>1475</v>
      </c>
      <c r="R1423" s="4" t="s">
        <v>2434</v>
      </c>
      <c r="S1423" s="5" t="str">
        <f>IF(P1423="심사불필요","-",VLOOKUP(K1423,'[1]자격증 backdata'!A:G,7,0))</f>
        <v>-</v>
      </c>
      <c r="T1423" s="5" t="str">
        <f>IF(S1423="-","-",IF(COUNTIFS(B:B,B1423,S:S,"필수")&gt;0,"자격요건충족","확인필요"))</f>
        <v>-</v>
      </c>
      <c r="U1423" s="5"/>
      <c r="W1423" s="5">
        <f>IF(Q1423="4급","심사불필요",VLOOKUP(K1423,'[1]자격증 backdata'!A:B,2,0))</f>
        <v>4</v>
      </c>
      <c r="X1423" s="4">
        <f>IF(R1423="A", MIN(20, SUMIFS(W:W, B:B, B1423, R:R, "A")),IF(R1423="B", MIN(30, SUMIFS(W:W, B:B, B1423, R:R, "B")),"비해당분야"))</f>
        <v>10</v>
      </c>
      <c r="Y1423" s="4" t="str">
        <f>IF(R1423="C",MIN(30,IF(COUNTIFS(B:B,B1423,W:W,"가1")=1,25,IF(COUNTIFS(B:B,B1423,W:W,"가1")&gt;=2,30,0))+IF(COUNTIFS(B:B,B1423,W:W,"나1")&gt;=4,30,IF(COUNTIFS(B:B,B1423,W:W,"나1")=3,26,IF(COUNTIFS(B:B,B1423,W:W,"나1")=2,22,IF(COUNTIFS(B:B,B1423,W:W,"나1")=1,18,0)))))+MIN(30,IF(COUNTIFS(B:B,B1423,W:W,"가2")=1,25,IF(COUNTIFS(B:B,B1423,W:W,"가2")&gt;=2,30,0))+IF(COUNTIFS(B:B,B1423,W:W,"나2")=3,30,IF(COUNTIFS(B:B,B1423,W:W,"나2")=2,25,IF(COUNTIFS(B:B,B1423,W:W,"나2")=1,20,0)))),"비해당분야")</f>
        <v>비해당분야</v>
      </c>
      <c r="Z1423" s="4" t="str">
        <f>IF(R1423="C",VLOOKUP(K1423,'[1]자격증 backdata'!A:F,6,0),"비해당분야")</f>
        <v>비해당분야</v>
      </c>
      <c r="AA1423" s="4" t="str">
        <f>IF(R1423="C",SUMIF(B:B,B1423,Z:Z),"비해당분야")</f>
        <v>비해당분야</v>
      </c>
      <c r="AB1423" s="4" t="str">
        <f>IF(R1423="C",SUM(Y1423,AA1423),"비해당분야")</f>
        <v>비해당분야</v>
      </c>
      <c r="AC1423" s="4">
        <f>IF(R1423="C",AB1423,X1423)</f>
        <v>10</v>
      </c>
      <c r="AD1423" s="4">
        <f>VLOOKUP(K1423,'[1]자격증 backdata'!A:D,4,0)</f>
        <v>0</v>
      </c>
      <c r="AE1423" s="4">
        <f>IF(_xlfn.MAXIFS(AD:AD,B:B,B1423)&gt;10,10,_xlfn.MAXIFS(AD:AD,B:B,B1423))</f>
        <v>5</v>
      </c>
      <c r="AG1423" s="5" t="str">
        <f>VLOOKUP(K1423,'[1]자격증 backdata'!A:C,3,0)</f>
        <v>M</v>
      </c>
      <c r="AH1423" s="5">
        <f>COUNTIFS($B:$B,$B1423,$AG:$AG,AH$1)</f>
        <v>0</v>
      </c>
      <c r="AI1423" s="5">
        <f>COUNTIFS($B:$B,$B1423,$AG:$AG,AI$1)</f>
        <v>0</v>
      </c>
      <c r="AJ1423" s="5">
        <f>COUNTIFS($B:$B,$B1423,$AG:$AG,AJ$1)</f>
        <v>0</v>
      </c>
      <c r="AK1423" s="5">
        <f>COUNTIFS($B:$B,$B1423,$AG:$AG,AK$1)</f>
        <v>0</v>
      </c>
      <c r="AL1423" s="5">
        <f>COUNTIFS($B:$B,$B1423,$AG:$AG,AL$1)</f>
        <v>0</v>
      </c>
      <c r="AM1423" s="5">
        <f>COUNTIFS($B:$B,$B1423,$AG:$AG,AM$1)</f>
        <v>0</v>
      </c>
      <c r="AN1423" s="5">
        <f>COUNTIFS($B:$B,$B1423,$AG:$AG,AN$1)</f>
        <v>1</v>
      </c>
      <c r="AO1423" s="5">
        <f>COUNTIFS($B:$B,$B1423,$AG:$AG,AO$1)</f>
        <v>0</v>
      </c>
      <c r="AP1423" s="5">
        <f>COUNTIFS($B:$B,$B1423,$AG:$AG,AP$1)</f>
        <v>0</v>
      </c>
      <c r="AQ1423" s="5">
        <f>COUNTIFS($B:$B,$B1423,$AG:$AG,AQ$1)</f>
        <v>1</v>
      </c>
      <c r="AR1423" s="5">
        <f>COUNTIFS($B:$B,$B1423,$AG:$AG,AR$1)</f>
        <v>0</v>
      </c>
      <c r="AS1423" s="5">
        <f>COUNTIFS($B:$B,$B1423,$AG:$AG,AS$1)</f>
        <v>0</v>
      </c>
      <c r="AT1423" s="5">
        <f>COUNTIFS($B:$B,$B1423,$AG:$AG,AT$1)</f>
        <v>1</v>
      </c>
      <c r="AU1423" s="5">
        <f>COUNTIFS($B:$B,$B1423,$AG:$AG,AU$1)</f>
        <v>0</v>
      </c>
    </row>
    <row r="1424" spans="1:47" ht="15" customHeight="1" x14ac:dyDescent="0.35">
      <c r="A1424" s="6">
        <f>IF(B1423=B1424,A1423,A1423+1)</f>
        <v>487</v>
      </c>
      <c r="B1424" s="6" t="s">
        <v>3782</v>
      </c>
      <c r="C1424" s="6" t="s">
        <v>3781</v>
      </c>
      <c r="D1424" s="6" t="s">
        <v>3044</v>
      </c>
      <c r="E1424" s="6" t="s">
        <v>3043</v>
      </c>
      <c r="F1424" s="4" t="s">
        <v>7</v>
      </c>
      <c r="G1424" s="4" t="s">
        <v>8</v>
      </c>
      <c r="H1424" s="4" t="s">
        <v>7</v>
      </c>
      <c r="I1424" s="4">
        <v>2</v>
      </c>
      <c r="J1424" s="4" t="s">
        <v>215</v>
      </c>
      <c r="K1424" s="4" t="s">
        <v>3164</v>
      </c>
      <c r="L1424" s="4" t="s">
        <v>55</v>
      </c>
      <c r="M1424" s="4" t="s">
        <v>3785</v>
      </c>
      <c r="N1424" s="4" t="s">
        <v>3784</v>
      </c>
      <c r="P1424" s="4" t="s">
        <v>669</v>
      </c>
      <c r="Q1424" s="4" t="s">
        <v>1475</v>
      </c>
      <c r="R1424" s="4" t="s">
        <v>2434</v>
      </c>
      <c r="S1424" s="5" t="str">
        <f>IF(P1424="심사불필요","-",VLOOKUP(K1424,'[1]자격증 backdata'!A:G,7,0))</f>
        <v>-</v>
      </c>
      <c r="T1424" s="5" t="str">
        <f>IF(S1424="-","-",IF(COUNTIFS(B:B,B1424,S:S,"필수")&gt;0,"자격요건충족","확인필요"))</f>
        <v>-</v>
      </c>
      <c r="U1424" s="5"/>
      <c r="W1424" s="5">
        <f>IF(Q1424="4급","심사불필요",VLOOKUP(K1424,'[1]자격증 backdata'!A:B,2,0))</f>
        <v>4</v>
      </c>
      <c r="X1424" s="4">
        <f>IF(R1424="A", MIN(20, SUMIFS(W:W, B:B, B1424, R:R, "A")),IF(R1424="B", MIN(30, SUMIFS(W:W, B:B, B1424, R:R, "B")),"비해당분야"))</f>
        <v>10</v>
      </c>
      <c r="Y1424" s="4" t="str">
        <f>IF(R1424="C",MIN(30,IF(COUNTIFS(B:B,B1424,W:W,"가1")=1,25,IF(COUNTIFS(B:B,B1424,W:W,"가1")&gt;=2,30,0))+IF(COUNTIFS(B:B,B1424,W:W,"나1")&gt;=4,30,IF(COUNTIFS(B:B,B1424,W:W,"나1")=3,26,IF(COUNTIFS(B:B,B1424,W:W,"나1")=2,22,IF(COUNTIFS(B:B,B1424,W:W,"나1")=1,18,0)))))+MIN(30,IF(COUNTIFS(B:B,B1424,W:W,"가2")=1,25,IF(COUNTIFS(B:B,B1424,W:W,"가2")&gt;=2,30,0))+IF(COUNTIFS(B:B,B1424,W:W,"나2")=3,30,IF(COUNTIFS(B:B,B1424,W:W,"나2")=2,25,IF(COUNTIFS(B:B,B1424,W:W,"나2")=1,20,0)))),"비해당분야")</f>
        <v>비해당분야</v>
      </c>
      <c r="Z1424" s="4" t="str">
        <f>IF(R1424="C",VLOOKUP(K1424,'[1]자격증 backdata'!A:F,6,0),"비해당분야")</f>
        <v>비해당분야</v>
      </c>
      <c r="AA1424" s="4" t="str">
        <f>IF(R1424="C",SUMIF(B:B,B1424,Z:Z),"비해당분야")</f>
        <v>비해당분야</v>
      </c>
      <c r="AB1424" s="4" t="str">
        <f>IF(R1424="C",SUM(Y1424,AA1424),"비해당분야")</f>
        <v>비해당분야</v>
      </c>
      <c r="AC1424" s="4">
        <f>IF(R1424="C",AB1424,X1424)</f>
        <v>10</v>
      </c>
      <c r="AD1424" s="4">
        <f>VLOOKUP(K1424,'[1]자격증 backdata'!A:D,4,0)</f>
        <v>0</v>
      </c>
      <c r="AE1424" s="4">
        <f>IF(_xlfn.MAXIFS(AD:AD,B:B,B1424)&gt;10,10,_xlfn.MAXIFS(AD:AD,B:B,B1424))</f>
        <v>5</v>
      </c>
      <c r="AG1424" s="5" t="str">
        <f>VLOOKUP(K1424,'[1]자격증 backdata'!A:C,3,0)</f>
        <v>G</v>
      </c>
      <c r="AH1424" s="5">
        <f>COUNTIFS($B:$B,$B1424,$AG:$AG,AH$1)</f>
        <v>0</v>
      </c>
      <c r="AI1424" s="5">
        <f>COUNTIFS($B:$B,$B1424,$AG:$AG,AI$1)</f>
        <v>0</v>
      </c>
      <c r="AJ1424" s="5">
        <f>COUNTIFS($B:$B,$B1424,$AG:$AG,AJ$1)</f>
        <v>0</v>
      </c>
      <c r="AK1424" s="5">
        <f>COUNTIFS($B:$B,$B1424,$AG:$AG,AK$1)</f>
        <v>0</v>
      </c>
      <c r="AL1424" s="5">
        <f>COUNTIFS($B:$B,$B1424,$AG:$AG,AL$1)</f>
        <v>0</v>
      </c>
      <c r="AM1424" s="5">
        <f>COUNTIFS($B:$B,$B1424,$AG:$AG,AM$1)</f>
        <v>0</v>
      </c>
      <c r="AN1424" s="5">
        <f>COUNTIFS($B:$B,$B1424,$AG:$AG,AN$1)</f>
        <v>1</v>
      </c>
      <c r="AO1424" s="5">
        <f>COUNTIFS($B:$B,$B1424,$AG:$AG,AO$1)</f>
        <v>0</v>
      </c>
      <c r="AP1424" s="5">
        <f>COUNTIFS($B:$B,$B1424,$AG:$AG,AP$1)</f>
        <v>0</v>
      </c>
      <c r="AQ1424" s="5">
        <f>COUNTIFS($B:$B,$B1424,$AG:$AG,AQ$1)</f>
        <v>1</v>
      </c>
      <c r="AR1424" s="5">
        <f>COUNTIFS($B:$B,$B1424,$AG:$AG,AR$1)</f>
        <v>0</v>
      </c>
      <c r="AS1424" s="5">
        <f>COUNTIFS($B:$B,$B1424,$AG:$AG,AS$1)</f>
        <v>0</v>
      </c>
      <c r="AT1424" s="5">
        <f>COUNTIFS($B:$B,$B1424,$AG:$AG,AT$1)</f>
        <v>1</v>
      </c>
      <c r="AU1424" s="5">
        <f>COUNTIFS($B:$B,$B1424,$AG:$AG,AU$1)</f>
        <v>0</v>
      </c>
    </row>
    <row r="1425" spans="1:47" ht="15" customHeight="1" x14ac:dyDescent="0.35">
      <c r="A1425" s="6">
        <f>IF(B1424=B1425,A1424,A1424+1)</f>
        <v>487</v>
      </c>
      <c r="B1425" s="6" t="s">
        <v>3782</v>
      </c>
      <c r="C1425" s="6" t="s">
        <v>3781</v>
      </c>
      <c r="D1425" s="6" t="s">
        <v>3044</v>
      </c>
      <c r="E1425" s="6" t="s">
        <v>3043</v>
      </c>
      <c r="F1425" s="4" t="s">
        <v>7</v>
      </c>
      <c r="G1425" s="4" t="s">
        <v>8</v>
      </c>
      <c r="H1425" s="4" t="s">
        <v>7</v>
      </c>
      <c r="I1425" s="4">
        <v>3</v>
      </c>
      <c r="J1425" s="4" t="s">
        <v>364</v>
      </c>
      <c r="K1425" s="4" t="s">
        <v>3075</v>
      </c>
      <c r="L1425" s="4" t="s">
        <v>254</v>
      </c>
      <c r="M1425" s="4" t="s">
        <v>3783</v>
      </c>
      <c r="N1425" s="4" t="s">
        <v>1396</v>
      </c>
      <c r="P1425" s="4" t="s">
        <v>669</v>
      </c>
      <c r="Q1425" s="4" t="s">
        <v>1475</v>
      </c>
      <c r="R1425" s="4" t="s">
        <v>2434</v>
      </c>
      <c r="S1425" s="5" t="str">
        <f>IF(P1425="심사불필요","-",VLOOKUP(K1425,'[1]자격증 backdata'!A:G,7,0))</f>
        <v>-</v>
      </c>
      <c r="T1425" s="5" t="str">
        <f>IF(S1425="-","-",IF(COUNTIFS(B:B,B1425,S:S,"필수")&gt;0,"자격요건충족","확인필요"))</f>
        <v>-</v>
      </c>
      <c r="U1425" s="5"/>
      <c r="W1425" s="5">
        <f>IF(Q1425="4급","심사불필요",VLOOKUP(K1425,'[1]자격증 backdata'!A:B,2,0))</f>
        <v>2</v>
      </c>
      <c r="X1425" s="4">
        <f>IF(R1425="A", MIN(20, SUMIFS(W:W, B:B, B1425, R:R, "A")),IF(R1425="B", MIN(30, SUMIFS(W:W, B:B, B1425, R:R, "B")),"비해당분야"))</f>
        <v>10</v>
      </c>
      <c r="Y1425" s="4" t="str">
        <f>IF(R1425="C",MIN(30,IF(COUNTIFS(B:B,B1425,W:W,"가1")=1,25,IF(COUNTIFS(B:B,B1425,W:W,"가1")&gt;=2,30,0))+IF(COUNTIFS(B:B,B1425,W:W,"나1")&gt;=4,30,IF(COUNTIFS(B:B,B1425,W:W,"나1")=3,26,IF(COUNTIFS(B:B,B1425,W:W,"나1")=2,22,IF(COUNTIFS(B:B,B1425,W:W,"나1")=1,18,0)))))+MIN(30,IF(COUNTIFS(B:B,B1425,W:W,"가2")=1,25,IF(COUNTIFS(B:B,B1425,W:W,"가2")&gt;=2,30,0))+IF(COUNTIFS(B:B,B1425,W:W,"나2")=3,30,IF(COUNTIFS(B:B,B1425,W:W,"나2")=2,25,IF(COUNTIFS(B:B,B1425,W:W,"나2")=1,20,0)))),"비해당분야")</f>
        <v>비해당분야</v>
      </c>
      <c r="Z1425" s="4" t="str">
        <f>IF(R1425="C",VLOOKUP(K1425,'[1]자격증 backdata'!A:F,6,0),"비해당분야")</f>
        <v>비해당분야</v>
      </c>
      <c r="AA1425" s="4" t="str">
        <f>IF(R1425="C",SUMIF(B:B,B1425,Z:Z),"비해당분야")</f>
        <v>비해당분야</v>
      </c>
      <c r="AB1425" s="4" t="str">
        <f>IF(R1425="C",SUM(Y1425,AA1425),"비해당분야")</f>
        <v>비해당분야</v>
      </c>
      <c r="AC1425" s="4">
        <f>IF(R1425="C",AB1425,X1425)</f>
        <v>10</v>
      </c>
      <c r="AD1425" s="4">
        <f>VLOOKUP(K1425,'[1]자격증 backdata'!A:D,4,0)</f>
        <v>0</v>
      </c>
      <c r="AE1425" s="4">
        <f>IF(_xlfn.MAXIFS(AD:AD,B:B,B1425)&gt;10,10,_xlfn.MAXIFS(AD:AD,B:B,B1425))</f>
        <v>5</v>
      </c>
      <c r="AG1425" s="5" t="str">
        <f>VLOOKUP(K1425,'[1]자격증 backdata'!A:C,3,0)</f>
        <v>J</v>
      </c>
      <c r="AH1425" s="5">
        <f>COUNTIFS($B:$B,$B1425,$AG:$AG,AH$1)</f>
        <v>0</v>
      </c>
      <c r="AI1425" s="5">
        <f>COUNTIFS($B:$B,$B1425,$AG:$AG,AI$1)</f>
        <v>0</v>
      </c>
      <c r="AJ1425" s="5">
        <f>COUNTIFS($B:$B,$B1425,$AG:$AG,AJ$1)</f>
        <v>0</v>
      </c>
      <c r="AK1425" s="5">
        <f>COUNTIFS($B:$B,$B1425,$AG:$AG,AK$1)</f>
        <v>0</v>
      </c>
      <c r="AL1425" s="5">
        <f>COUNTIFS($B:$B,$B1425,$AG:$AG,AL$1)</f>
        <v>0</v>
      </c>
      <c r="AM1425" s="5">
        <f>COUNTIFS($B:$B,$B1425,$AG:$AG,AM$1)</f>
        <v>0</v>
      </c>
      <c r="AN1425" s="5">
        <f>COUNTIFS($B:$B,$B1425,$AG:$AG,AN$1)</f>
        <v>1</v>
      </c>
      <c r="AO1425" s="5">
        <f>COUNTIFS($B:$B,$B1425,$AG:$AG,AO$1)</f>
        <v>0</v>
      </c>
      <c r="AP1425" s="5">
        <f>COUNTIFS($B:$B,$B1425,$AG:$AG,AP$1)</f>
        <v>0</v>
      </c>
      <c r="AQ1425" s="5">
        <f>COUNTIFS($B:$B,$B1425,$AG:$AG,AQ$1)</f>
        <v>1</v>
      </c>
      <c r="AR1425" s="5">
        <f>COUNTIFS($B:$B,$B1425,$AG:$AG,AR$1)</f>
        <v>0</v>
      </c>
      <c r="AS1425" s="5">
        <f>COUNTIFS($B:$B,$B1425,$AG:$AG,AS$1)</f>
        <v>0</v>
      </c>
      <c r="AT1425" s="5">
        <f>COUNTIFS($B:$B,$B1425,$AG:$AG,AT$1)</f>
        <v>1</v>
      </c>
      <c r="AU1425" s="5">
        <f>COUNTIFS($B:$B,$B1425,$AG:$AG,AU$1)</f>
        <v>0</v>
      </c>
    </row>
    <row r="1426" spans="1:47" ht="15" customHeight="1" x14ac:dyDescent="0.35">
      <c r="A1426" s="6">
        <f>IF(B1425=B1426,A1425,A1425+1)</f>
        <v>487</v>
      </c>
      <c r="B1426" s="6" t="s">
        <v>3782</v>
      </c>
      <c r="C1426" s="6" t="s">
        <v>3781</v>
      </c>
      <c r="D1426" s="6" t="s">
        <v>3044</v>
      </c>
      <c r="E1426" s="6" t="s">
        <v>3043</v>
      </c>
      <c r="F1426" s="4" t="s">
        <v>7</v>
      </c>
      <c r="G1426" s="4" t="s">
        <v>8</v>
      </c>
      <c r="H1426" s="4" t="s">
        <v>7</v>
      </c>
      <c r="I1426" s="4">
        <v>4</v>
      </c>
      <c r="J1426" s="4" t="s">
        <v>69</v>
      </c>
      <c r="K1426" s="4" t="s">
        <v>3065</v>
      </c>
      <c r="L1426" s="4" t="s">
        <v>36</v>
      </c>
      <c r="M1426" s="4" t="s">
        <v>3780</v>
      </c>
      <c r="N1426" s="4" t="s">
        <v>24</v>
      </c>
      <c r="P1426" s="4" t="s">
        <v>669</v>
      </c>
      <c r="Q1426" s="4" t="s">
        <v>1475</v>
      </c>
      <c r="R1426" s="4" t="s">
        <v>2434</v>
      </c>
      <c r="S1426" s="5" t="str">
        <f>IF(P1426="심사불필요","-",VLOOKUP(K1426,'[1]자격증 backdata'!A:G,7,0))</f>
        <v>-</v>
      </c>
      <c r="T1426" s="5" t="str">
        <f>IF(S1426="-","-",IF(COUNTIFS(B:B,B1426,S:S,"필수")&gt;0,"자격요건충족","확인필요"))</f>
        <v>-</v>
      </c>
      <c r="U1426" s="5"/>
      <c r="W1426" s="5">
        <f>IF(Q1426="4급","심사불필요",VLOOKUP(K1426,'[1]자격증 backdata'!A:B,2,0))</f>
        <v>0</v>
      </c>
      <c r="X1426" s="4">
        <f>IF(R1426="A", MIN(20, SUMIFS(W:W, B:B, B1426, R:R, "A")),IF(R1426="B", MIN(30, SUMIFS(W:W, B:B, B1426, R:R, "B")),"비해당분야"))</f>
        <v>10</v>
      </c>
      <c r="Y1426" s="4" t="str">
        <f>IF(R1426="C",MIN(30,IF(COUNTIFS(B:B,B1426,W:W,"가1")=1,25,IF(COUNTIFS(B:B,B1426,W:W,"가1")&gt;=2,30,0))+IF(COUNTIFS(B:B,B1426,W:W,"나1")&gt;=4,30,IF(COUNTIFS(B:B,B1426,W:W,"나1")=3,26,IF(COUNTIFS(B:B,B1426,W:W,"나1")=2,22,IF(COUNTIFS(B:B,B1426,W:W,"나1")=1,18,0)))))+MIN(30,IF(COUNTIFS(B:B,B1426,W:W,"가2")=1,25,IF(COUNTIFS(B:B,B1426,W:W,"가2")&gt;=2,30,0))+IF(COUNTIFS(B:B,B1426,W:W,"나2")=3,30,IF(COUNTIFS(B:B,B1426,W:W,"나2")=2,25,IF(COUNTIFS(B:B,B1426,W:W,"나2")=1,20,0)))),"비해당분야")</f>
        <v>비해당분야</v>
      </c>
      <c r="Z1426" s="4" t="str">
        <f>IF(R1426="C",VLOOKUP(K1426,'[1]자격증 backdata'!A:F,6,0),"비해당분야")</f>
        <v>비해당분야</v>
      </c>
      <c r="AA1426" s="4" t="str">
        <f>IF(R1426="C",SUMIF(B:B,B1426,Z:Z),"비해당분야")</f>
        <v>비해당분야</v>
      </c>
      <c r="AB1426" s="4" t="str">
        <f>IF(R1426="C",SUM(Y1426,AA1426),"비해당분야")</f>
        <v>비해당분야</v>
      </c>
      <c r="AC1426" s="4">
        <f>IF(R1426="C",AB1426,X1426)</f>
        <v>10</v>
      </c>
      <c r="AD1426" s="4">
        <f>VLOOKUP(K1426,'[1]자격증 backdata'!A:D,4,0)</f>
        <v>5</v>
      </c>
      <c r="AE1426" s="4">
        <f>IF(_xlfn.MAXIFS(AD:AD,B:B,B1426)&gt;10,10,_xlfn.MAXIFS(AD:AD,B:B,B1426))</f>
        <v>5</v>
      </c>
      <c r="AG1426" s="5">
        <f>VLOOKUP(K1426,'[1]자격증 backdata'!A:C,3,0)</f>
        <v>0</v>
      </c>
      <c r="AH1426" s="5">
        <f>COUNTIFS($B:$B,$B1426,$AG:$AG,AH$1)</f>
        <v>0</v>
      </c>
      <c r="AI1426" s="5">
        <f>COUNTIFS($B:$B,$B1426,$AG:$AG,AI$1)</f>
        <v>0</v>
      </c>
      <c r="AJ1426" s="5">
        <f>COUNTIFS($B:$B,$B1426,$AG:$AG,AJ$1)</f>
        <v>0</v>
      </c>
      <c r="AK1426" s="5">
        <f>COUNTIFS($B:$B,$B1426,$AG:$AG,AK$1)</f>
        <v>0</v>
      </c>
      <c r="AL1426" s="5">
        <f>COUNTIFS($B:$B,$B1426,$AG:$AG,AL$1)</f>
        <v>0</v>
      </c>
      <c r="AM1426" s="5">
        <f>COUNTIFS($B:$B,$B1426,$AG:$AG,AM$1)</f>
        <v>0</v>
      </c>
      <c r="AN1426" s="5">
        <f>COUNTIFS($B:$B,$B1426,$AG:$AG,AN$1)</f>
        <v>1</v>
      </c>
      <c r="AO1426" s="5">
        <f>COUNTIFS($B:$B,$B1426,$AG:$AG,AO$1)</f>
        <v>0</v>
      </c>
      <c r="AP1426" s="5">
        <f>COUNTIFS($B:$B,$B1426,$AG:$AG,AP$1)</f>
        <v>0</v>
      </c>
      <c r="AQ1426" s="5">
        <f>COUNTIFS($B:$B,$B1426,$AG:$AG,AQ$1)</f>
        <v>1</v>
      </c>
      <c r="AR1426" s="5">
        <f>COUNTIFS($B:$B,$B1426,$AG:$AG,AR$1)</f>
        <v>0</v>
      </c>
      <c r="AS1426" s="5">
        <f>COUNTIFS($B:$B,$B1426,$AG:$AG,AS$1)</f>
        <v>0</v>
      </c>
      <c r="AT1426" s="5">
        <f>COUNTIFS($B:$B,$B1426,$AG:$AG,AT$1)</f>
        <v>1</v>
      </c>
      <c r="AU1426" s="5">
        <f>COUNTIFS($B:$B,$B1426,$AG:$AG,AU$1)</f>
        <v>0</v>
      </c>
    </row>
    <row r="1427" spans="1:47" ht="15" customHeight="1" x14ac:dyDescent="0.35">
      <c r="A1427" s="3">
        <f>IF(B1426=B1427,A1426,A1426+1)</f>
        <v>488</v>
      </c>
      <c r="B1427" s="3" t="s">
        <v>3773</v>
      </c>
      <c r="C1427" s="3" t="s">
        <v>3772</v>
      </c>
      <c r="D1427" s="3" t="s">
        <v>3044</v>
      </c>
      <c r="E1427" s="3" t="s">
        <v>3043</v>
      </c>
      <c r="F1427" s="4" t="s">
        <v>7</v>
      </c>
      <c r="G1427" s="4" t="s">
        <v>8</v>
      </c>
      <c r="H1427" s="4" t="s">
        <v>7</v>
      </c>
      <c r="I1427" s="3">
        <v>1</v>
      </c>
      <c r="J1427" s="3" t="s">
        <v>69</v>
      </c>
      <c r="K1427" s="3" t="s">
        <v>3065</v>
      </c>
      <c r="L1427" s="3" t="s">
        <v>36</v>
      </c>
      <c r="M1427" s="3" t="s">
        <v>3779</v>
      </c>
      <c r="N1427" s="3" t="s">
        <v>24</v>
      </c>
      <c r="P1427" s="3" t="s">
        <v>669</v>
      </c>
      <c r="Q1427" s="3" t="s">
        <v>1475</v>
      </c>
      <c r="R1427" s="3" t="s">
        <v>2434</v>
      </c>
      <c r="S1427" s="2" t="str">
        <f>IF(P1427="심사불필요","-",VLOOKUP(K1427,'[1]자격증 backdata'!A:G,7,0))</f>
        <v>-</v>
      </c>
      <c r="T1427" s="2" t="str">
        <f>IF(S1427="-","-",IF(COUNTIFS(B:B,B1427,S:S,"필수")&gt;0,"자격요건충족","확인필요"))</f>
        <v>-</v>
      </c>
      <c r="U1427" s="2"/>
      <c r="W1427" s="2">
        <f>IF(Q1427="4급","심사불필요",VLOOKUP(K1427,'[1]자격증 backdata'!A:B,2,0))</f>
        <v>0</v>
      </c>
      <c r="X1427" s="3">
        <f>IF(R1427="A", MIN(20, SUMIFS(W:W, B:B, B1427, R:R, "A")),IF(R1427="B", MIN(30, SUMIFS(W:W, B:B, B1427, R:R, "B")),"비해당분야"))</f>
        <v>12</v>
      </c>
      <c r="Y1427" s="3" t="str">
        <f>IF(R1427="C",MIN(30,IF(COUNTIFS(B:B,B1427,W:W,"가1")=1,25,IF(COUNTIFS(B:B,B1427,W:W,"가1")&gt;=2,30,0))+IF(COUNTIFS(B:B,B1427,W:W,"나1")&gt;=4,30,IF(COUNTIFS(B:B,B1427,W:W,"나1")=3,26,IF(COUNTIFS(B:B,B1427,W:W,"나1")=2,22,IF(COUNTIFS(B:B,B1427,W:W,"나1")=1,18,0)))))+MIN(30,IF(COUNTIFS(B:B,B1427,W:W,"가2")=1,25,IF(COUNTIFS(B:B,B1427,W:W,"가2")&gt;=2,30,0))+IF(COUNTIFS(B:B,B1427,W:W,"나2")=3,30,IF(COUNTIFS(B:B,B1427,W:W,"나2")=2,25,IF(COUNTIFS(B:B,B1427,W:W,"나2")=1,20,0)))),"비해당분야")</f>
        <v>비해당분야</v>
      </c>
      <c r="Z1427" s="3" t="str">
        <f>IF(R1427="C",VLOOKUP(K1427,'[1]자격증 backdata'!A:F,6,0),"비해당분야")</f>
        <v>비해당분야</v>
      </c>
      <c r="AA1427" s="3" t="str">
        <f>IF(R1427="C",SUMIF(B:B,B1427,Z:Z),"비해당분야")</f>
        <v>비해당분야</v>
      </c>
      <c r="AB1427" s="3" t="str">
        <f>IF(R1427="C",SUM(Y1427,AA1427),"비해당분야")</f>
        <v>비해당분야</v>
      </c>
      <c r="AC1427" s="3">
        <f>IF(R1427="C",AB1427,X1427)</f>
        <v>12</v>
      </c>
      <c r="AD1427" s="3">
        <f>VLOOKUP(K1427,'[1]자격증 backdata'!A:D,4,0)</f>
        <v>5</v>
      </c>
      <c r="AE1427" s="3">
        <f>IF(_xlfn.MAXIFS(AD:AD,B:B,B1427)&gt;10,10,_xlfn.MAXIFS(AD:AD,B:B,B1427))</f>
        <v>5</v>
      </c>
      <c r="AG1427" s="2">
        <f>VLOOKUP(K1427,'[1]자격증 backdata'!A:C,3,0)</f>
        <v>0</v>
      </c>
      <c r="AH1427" s="2">
        <f>COUNTIFS($B:$B,$B1427,$AG:$AG,AH$1)</f>
        <v>0</v>
      </c>
      <c r="AI1427" s="2">
        <f>COUNTIFS($B:$B,$B1427,$AG:$AG,AI$1)</f>
        <v>0</v>
      </c>
      <c r="AJ1427" s="2">
        <f>COUNTIFS($B:$B,$B1427,$AG:$AG,AJ$1)</f>
        <v>0</v>
      </c>
      <c r="AK1427" s="2">
        <f>COUNTIFS($B:$B,$B1427,$AG:$AG,AK$1)</f>
        <v>0</v>
      </c>
      <c r="AL1427" s="2">
        <f>COUNTIFS($B:$B,$B1427,$AG:$AG,AL$1)</f>
        <v>0</v>
      </c>
      <c r="AM1427" s="2">
        <f>COUNTIFS($B:$B,$B1427,$AG:$AG,AM$1)</f>
        <v>0</v>
      </c>
      <c r="AN1427" s="2">
        <f>COUNTIFS($B:$B,$B1427,$AG:$AG,AN$1)</f>
        <v>0</v>
      </c>
      <c r="AO1427" s="2">
        <f>COUNTIFS($B:$B,$B1427,$AG:$AG,AO$1)</f>
        <v>0</v>
      </c>
      <c r="AP1427" s="2">
        <f>COUNTIFS($B:$B,$B1427,$AG:$AG,AP$1)</f>
        <v>1</v>
      </c>
      <c r="AQ1427" s="2">
        <f>COUNTIFS($B:$B,$B1427,$AG:$AG,AQ$1)</f>
        <v>1</v>
      </c>
      <c r="AR1427" s="2">
        <f>COUNTIFS($B:$B,$B1427,$AG:$AG,AR$1)</f>
        <v>0</v>
      </c>
      <c r="AS1427" s="2">
        <f>COUNTIFS($B:$B,$B1427,$AG:$AG,AS$1)</f>
        <v>0</v>
      </c>
      <c r="AT1427" s="2">
        <f>COUNTIFS($B:$B,$B1427,$AG:$AG,AT$1)</f>
        <v>1</v>
      </c>
      <c r="AU1427" s="2">
        <f>COUNTIFS($B:$B,$B1427,$AG:$AG,AU$1)</f>
        <v>0</v>
      </c>
    </row>
    <row r="1428" spans="1:47" ht="15" customHeight="1" x14ac:dyDescent="0.35">
      <c r="A1428" s="7">
        <f>IF(B1427=B1428,A1427,A1427+1)</f>
        <v>488</v>
      </c>
      <c r="B1428" s="7" t="s">
        <v>3773</v>
      </c>
      <c r="C1428" s="7" t="s">
        <v>3772</v>
      </c>
      <c r="D1428" s="7" t="s">
        <v>3044</v>
      </c>
      <c r="E1428" s="7" t="s">
        <v>3043</v>
      </c>
      <c r="F1428" s="4" t="s">
        <v>7</v>
      </c>
      <c r="G1428" s="4" t="s">
        <v>8</v>
      </c>
      <c r="H1428" s="4" t="s">
        <v>7</v>
      </c>
      <c r="I1428" s="3">
        <v>2</v>
      </c>
      <c r="J1428" s="3" t="s">
        <v>106</v>
      </c>
      <c r="K1428" s="3" t="s">
        <v>3057</v>
      </c>
      <c r="L1428" s="3" t="s">
        <v>55</v>
      </c>
      <c r="M1428" s="3" t="s">
        <v>3778</v>
      </c>
      <c r="N1428" s="3" t="s">
        <v>2076</v>
      </c>
      <c r="P1428" s="3" t="s">
        <v>669</v>
      </c>
      <c r="Q1428" s="3" t="s">
        <v>1475</v>
      </c>
      <c r="R1428" s="3" t="s">
        <v>2434</v>
      </c>
      <c r="S1428" s="2" t="str">
        <f>IF(P1428="심사불필요","-",VLOOKUP(K1428,'[1]자격증 backdata'!A:G,7,0))</f>
        <v>-</v>
      </c>
      <c r="T1428" s="2" t="str">
        <f>IF(S1428="-","-",IF(COUNTIFS(B:B,B1428,S:S,"필수")&gt;0,"자격요건충족","확인필요"))</f>
        <v>-</v>
      </c>
      <c r="U1428" s="2"/>
      <c r="W1428" s="2">
        <f>IF(Q1428="4급","심사불필요",VLOOKUP(K1428,'[1]자격증 backdata'!A:B,2,0))</f>
        <v>4</v>
      </c>
      <c r="X1428" s="3">
        <f>IF(R1428="A", MIN(20, SUMIFS(W:W, B:B, B1428, R:R, "A")),IF(R1428="B", MIN(30, SUMIFS(W:W, B:B, B1428, R:R, "B")),"비해당분야"))</f>
        <v>12</v>
      </c>
      <c r="Y1428" s="3" t="str">
        <f>IF(R1428="C",MIN(30,IF(COUNTIFS(B:B,B1428,W:W,"가1")=1,25,IF(COUNTIFS(B:B,B1428,W:W,"가1")&gt;=2,30,0))+IF(COUNTIFS(B:B,B1428,W:W,"나1")&gt;=4,30,IF(COUNTIFS(B:B,B1428,W:W,"나1")=3,26,IF(COUNTIFS(B:B,B1428,W:W,"나1")=2,22,IF(COUNTIFS(B:B,B1428,W:W,"나1")=1,18,0)))))+MIN(30,IF(COUNTIFS(B:B,B1428,W:W,"가2")=1,25,IF(COUNTIFS(B:B,B1428,W:W,"가2")&gt;=2,30,0))+IF(COUNTIFS(B:B,B1428,W:W,"나2")=3,30,IF(COUNTIFS(B:B,B1428,W:W,"나2")=2,25,IF(COUNTIFS(B:B,B1428,W:W,"나2")=1,20,0)))),"비해당분야")</f>
        <v>비해당분야</v>
      </c>
      <c r="Z1428" s="3" t="str">
        <f>IF(R1428="C",VLOOKUP(K1428,'[1]자격증 backdata'!A:F,6,0),"비해당분야")</f>
        <v>비해당분야</v>
      </c>
      <c r="AA1428" s="3" t="str">
        <f>IF(R1428="C",SUMIF(B:B,B1428,Z:Z),"비해당분야")</f>
        <v>비해당분야</v>
      </c>
      <c r="AB1428" s="3" t="str">
        <f>IF(R1428="C",SUM(Y1428,AA1428),"비해당분야")</f>
        <v>비해당분야</v>
      </c>
      <c r="AC1428" s="3">
        <f>IF(R1428="C",AB1428,X1428)</f>
        <v>12</v>
      </c>
      <c r="AD1428" s="3">
        <f>VLOOKUP(K1428,'[1]자격증 backdata'!A:D,4,0)</f>
        <v>0</v>
      </c>
      <c r="AE1428" s="3">
        <f>IF(_xlfn.MAXIFS(AD:AD,B:B,B1428)&gt;10,10,_xlfn.MAXIFS(AD:AD,B:B,B1428))</f>
        <v>5</v>
      </c>
      <c r="AG1428" s="2" t="str">
        <f>VLOOKUP(K1428,'[1]자격증 backdata'!A:C,3,0)</f>
        <v>M</v>
      </c>
      <c r="AH1428" s="2">
        <f>COUNTIFS($B:$B,$B1428,$AG:$AG,AH$1)</f>
        <v>0</v>
      </c>
      <c r="AI1428" s="2">
        <f>COUNTIFS($B:$B,$B1428,$AG:$AG,AI$1)</f>
        <v>0</v>
      </c>
      <c r="AJ1428" s="2">
        <f>COUNTIFS($B:$B,$B1428,$AG:$AG,AJ$1)</f>
        <v>0</v>
      </c>
      <c r="AK1428" s="2">
        <f>COUNTIFS($B:$B,$B1428,$AG:$AG,AK$1)</f>
        <v>0</v>
      </c>
      <c r="AL1428" s="2">
        <f>COUNTIFS($B:$B,$B1428,$AG:$AG,AL$1)</f>
        <v>0</v>
      </c>
      <c r="AM1428" s="2">
        <f>COUNTIFS($B:$B,$B1428,$AG:$AG,AM$1)</f>
        <v>0</v>
      </c>
      <c r="AN1428" s="2">
        <f>COUNTIFS($B:$B,$B1428,$AG:$AG,AN$1)</f>
        <v>0</v>
      </c>
      <c r="AO1428" s="2">
        <f>COUNTIFS($B:$B,$B1428,$AG:$AG,AO$1)</f>
        <v>0</v>
      </c>
      <c r="AP1428" s="2">
        <f>COUNTIFS($B:$B,$B1428,$AG:$AG,AP$1)</f>
        <v>1</v>
      </c>
      <c r="AQ1428" s="2">
        <f>COUNTIFS($B:$B,$B1428,$AG:$AG,AQ$1)</f>
        <v>1</v>
      </c>
      <c r="AR1428" s="2">
        <f>COUNTIFS($B:$B,$B1428,$AG:$AG,AR$1)</f>
        <v>0</v>
      </c>
      <c r="AS1428" s="2">
        <f>COUNTIFS($B:$B,$B1428,$AG:$AG,AS$1)</f>
        <v>0</v>
      </c>
      <c r="AT1428" s="2">
        <f>COUNTIFS($B:$B,$B1428,$AG:$AG,AT$1)</f>
        <v>1</v>
      </c>
      <c r="AU1428" s="2">
        <f>COUNTIFS($B:$B,$B1428,$AG:$AG,AU$1)</f>
        <v>0</v>
      </c>
    </row>
    <row r="1429" spans="1:47" ht="15" customHeight="1" x14ac:dyDescent="0.35">
      <c r="A1429" s="7">
        <f>IF(B1428=B1429,A1428,A1428+1)</f>
        <v>488</v>
      </c>
      <c r="B1429" s="7" t="s">
        <v>3773</v>
      </c>
      <c r="C1429" s="7" t="s">
        <v>3772</v>
      </c>
      <c r="D1429" s="7" t="s">
        <v>3044</v>
      </c>
      <c r="E1429" s="7" t="s">
        <v>3043</v>
      </c>
      <c r="F1429" s="4" t="s">
        <v>7</v>
      </c>
      <c r="G1429" s="4" t="s">
        <v>8</v>
      </c>
      <c r="H1429" s="4" t="s">
        <v>7</v>
      </c>
      <c r="I1429" s="3">
        <v>3</v>
      </c>
      <c r="J1429" s="3" t="s">
        <v>1970</v>
      </c>
      <c r="K1429" s="3" t="s">
        <v>3092</v>
      </c>
      <c r="L1429" s="3" t="s">
        <v>348</v>
      </c>
      <c r="M1429" s="3" t="s">
        <v>3777</v>
      </c>
      <c r="N1429" s="3" t="s">
        <v>3776</v>
      </c>
      <c r="P1429" s="3" t="s">
        <v>669</v>
      </c>
      <c r="Q1429" s="3" t="s">
        <v>1475</v>
      </c>
      <c r="R1429" s="3" t="s">
        <v>2434</v>
      </c>
      <c r="S1429" s="2" t="str">
        <f>IF(P1429="심사불필요","-",VLOOKUP(K1429,'[1]자격증 backdata'!A:G,7,0))</f>
        <v>-</v>
      </c>
      <c r="T1429" s="2" t="str">
        <f>IF(S1429="-","-",IF(COUNTIFS(B:B,B1429,S:S,"필수")&gt;0,"자격요건충족","확인필요"))</f>
        <v>-</v>
      </c>
      <c r="U1429" s="2"/>
      <c r="W1429" s="2">
        <f>IF(Q1429="4급","심사불필요",VLOOKUP(K1429,'[1]자격증 backdata'!A:B,2,0))</f>
        <v>4</v>
      </c>
      <c r="X1429" s="3">
        <f>IF(R1429="A", MIN(20, SUMIFS(W:W, B:B, B1429, R:R, "A")),IF(R1429="B", MIN(30, SUMIFS(W:W, B:B, B1429, R:R, "B")),"비해당분야"))</f>
        <v>12</v>
      </c>
      <c r="Y1429" s="3" t="str">
        <f>IF(R1429="C",MIN(30,IF(COUNTIFS(B:B,B1429,W:W,"가1")=1,25,IF(COUNTIFS(B:B,B1429,W:W,"가1")&gt;=2,30,0))+IF(COUNTIFS(B:B,B1429,W:W,"나1")&gt;=4,30,IF(COUNTIFS(B:B,B1429,W:W,"나1")=3,26,IF(COUNTIFS(B:B,B1429,W:W,"나1")=2,22,IF(COUNTIFS(B:B,B1429,W:W,"나1")=1,18,0)))))+MIN(30,IF(COUNTIFS(B:B,B1429,W:W,"가2")=1,25,IF(COUNTIFS(B:B,B1429,W:W,"가2")&gt;=2,30,0))+IF(COUNTIFS(B:B,B1429,W:W,"나2")=3,30,IF(COUNTIFS(B:B,B1429,W:W,"나2")=2,25,IF(COUNTIFS(B:B,B1429,W:W,"나2")=1,20,0)))),"비해당분야")</f>
        <v>비해당분야</v>
      </c>
      <c r="Z1429" s="3" t="str">
        <f>IF(R1429="C",VLOOKUP(K1429,'[1]자격증 backdata'!A:F,6,0),"비해당분야")</f>
        <v>비해당분야</v>
      </c>
      <c r="AA1429" s="3" t="str">
        <f>IF(R1429="C",SUMIF(B:B,B1429,Z:Z),"비해당분야")</f>
        <v>비해당분야</v>
      </c>
      <c r="AB1429" s="3" t="str">
        <f>IF(R1429="C",SUM(Y1429,AA1429),"비해당분야")</f>
        <v>비해당분야</v>
      </c>
      <c r="AC1429" s="3">
        <f>IF(R1429="C",AB1429,X1429)</f>
        <v>12</v>
      </c>
      <c r="AD1429" s="3">
        <f>VLOOKUP(K1429,'[1]자격증 backdata'!A:D,4,0)</f>
        <v>0</v>
      </c>
      <c r="AE1429" s="3">
        <f>IF(_xlfn.MAXIFS(AD:AD,B:B,B1429)&gt;10,10,_xlfn.MAXIFS(AD:AD,B:B,B1429))</f>
        <v>5</v>
      </c>
      <c r="AG1429" s="2">
        <f>VLOOKUP(K1429,'[1]자격증 backdata'!A:C,3,0)</f>
        <v>0</v>
      </c>
      <c r="AH1429" s="2">
        <f>COUNTIFS($B:$B,$B1429,$AG:$AG,AH$1)</f>
        <v>0</v>
      </c>
      <c r="AI1429" s="2">
        <f>COUNTIFS($B:$B,$B1429,$AG:$AG,AI$1)</f>
        <v>0</v>
      </c>
      <c r="AJ1429" s="2">
        <f>COUNTIFS($B:$B,$B1429,$AG:$AG,AJ$1)</f>
        <v>0</v>
      </c>
      <c r="AK1429" s="2">
        <f>COUNTIFS($B:$B,$B1429,$AG:$AG,AK$1)</f>
        <v>0</v>
      </c>
      <c r="AL1429" s="2">
        <f>COUNTIFS($B:$B,$B1429,$AG:$AG,AL$1)</f>
        <v>0</v>
      </c>
      <c r="AM1429" s="2">
        <f>COUNTIFS($B:$B,$B1429,$AG:$AG,AM$1)</f>
        <v>0</v>
      </c>
      <c r="AN1429" s="2">
        <f>COUNTIFS($B:$B,$B1429,$AG:$AG,AN$1)</f>
        <v>0</v>
      </c>
      <c r="AO1429" s="2">
        <f>COUNTIFS($B:$B,$B1429,$AG:$AG,AO$1)</f>
        <v>0</v>
      </c>
      <c r="AP1429" s="2">
        <f>COUNTIFS($B:$B,$B1429,$AG:$AG,AP$1)</f>
        <v>1</v>
      </c>
      <c r="AQ1429" s="2">
        <f>COUNTIFS($B:$B,$B1429,$AG:$AG,AQ$1)</f>
        <v>1</v>
      </c>
      <c r="AR1429" s="2">
        <f>COUNTIFS($B:$B,$B1429,$AG:$AG,AR$1)</f>
        <v>0</v>
      </c>
      <c r="AS1429" s="2">
        <f>COUNTIFS($B:$B,$B1429,$AG:$AG,AS$1)</f>
        <v>0</v>
      </c>
      <c r="AT1429" s="2">
        <f>COUNTIFS($B:$B,$B1429,$AG:$AG,AT$1)</f>
        <v>1</v>
      </c>
      <c r="AU1429" s="2">
        <f>COUNTIFS($B:$B,$B1429,$AG:$AG,AU$1)</f>
        <v>0</v>
      </c>
    </row>
    <row r="1430" spans="1:47" ht="15" customHeight="1" x14ac:dyDescent="0.35">
      <c r="A1430" s="7">
        <f>IF(B1429=B1430,A1429,A1429+1)</f>
        <v>488</v>
      </c>
      <c r="B1430" s="7" t="s">
        <v>3773</v>
      </c>
      <c r="C1430" s="7" t="s">
        <v>3772</v>
      </c>
      <c r="D1430" s="7" t="s">
        <v>3044</v>
      </c>
      <c r="E1430" s="7" t="s">
        <v>3043</v>
      </c>
      <c r="F1430" s="4" t="s">
        <v>7</v>
      </c>
      <c r="G1430" s="4" t="s">
        <v>8</v>
      </c>
      <c r="H1430" s="4" t="s">
        <v>7</v>
      </c>
      <c r="I1430" s="3">
        <v>4</v>
      </c>
      <c r="J1430" s="3" t="s">
        <v>2447</v>
      </c>
      <c r="K1430" s="3" t="s">
        <v>3266</v>
      </c>
      <c r="L1430" s="3" t="s">
        <v>254</v>
      </c>
      <c r="M1430" s="3" t="s">
        <v>3775</v>
      </c>
      <c r="N1430" s="3" t="s">
        <v>3774</v>
      </c>
      <c r="P1430" s="3" t="s">
        <v>669</v>
      </c>
      <c r="Q1430" s="3" t="s">
        <v>1475</v>
      </c>
      <c r="R1430" s="3" t="s">
        <v>2434</v>
      </c>
      <c r="S1430" s="2" t="str">
        <f>IF(P1430="심사불필요","-",VLOOKUP(K1430,'[1]자격증 backdata'!A:G,7,0))</f>
        <v>-</v>
      </c>
      <c r="T1430" s="2" t="str">
        <f>IF(S1430="-","-",IF(COUNTIFS(B:B,B1430,S:S,"필수")&gt;0,"자격요건충족","확인필요"))</f>
        <v>-</v>
      </c>
      <c r="U1430" s="2"/>
      <c r="W1430" s="2">
        <f>IF(Q1430="4급","심사불필요",VLOOKUP(K1430,'[1]자격증 backdata'!A:B,2,0))</f>
        <v>2</v>
      </c>
      <c r="X1430" s="3">
        <f>IF(R1430="A", MIN(20, SUMIFS(W:W, B:B, B1430, R:R, "A")),IF(R1430="B", MIN(30, SUMIFS(W:W, B:B, B1430, R:R, "B")),"비해당분야"))</f>
        <v>12</v>
      </c>
      <c r="Y1430" s="3" t="str">
        <f>IF(R1430="C",MIN(30,IF(COUNTIFS(B:B,B1430,W:W,"가1")=1,25,IF(COUNTIFS(B:B,B1430,W:W,"가1")&gt;=2,30,0))+IF(COUNTIFS(B:B,B1430,W:W,"나1")&gt;=4,30,IF(COUNTIFS(B:B,B1430,W:W,"나1")=3,26,IF(COUNTIFS(B:B,B1430,W:W,"나1")=2,22,IF(COUNTIFS(B:B,B1430,W:W,"나1")=1,18,0)))))+MIN(30,IF(COUNTIFS(B:B,B1430,W:W,"가2")=1,25,IF(COUNTIFS(B:B,B1430,W:W,"가2")&gt;=2,30,0))+IF(COUNTIFS(B:B,B1430,W:W,"나2")=3,30,IF(COUNTIFS(B:B,B1430,W:W,"나2")=2,25,IF(COUNTIFS(B:B,B1430,W:W,"나2")=1,20,0)))),"비해당분야")</f>
        <v>비해당분야</v>
      </c>
      <c r="Z1430" s="3" t="str">
        <f>IF(R1430="C",VLOOKUP(K1430,'[1]자격증 backdata'!A:F,6,0),"비해당분야")</f>
        <v>비해당분야</v>
      </c>
      <c r="AA1430" s="3" t="str">
        <f>IF(R1430="C",SUMIF(B:B,B1430,Z:Z),"비해당분야")</f>
        <v>비해당분야</v>
      </c>
      <c r="AB1430" s="3" t="str">
        <f>IF(R1430="C",SUM(Y1430,AA1430),"비해당분야")</f>
        <v>비해당분야</v>
      </c>
      <c r="AC1430" s="3">
        <f>IF(R1430="C",AB1430,X1430)</f>
        <v>12</v>
      </c>
      <c r="AD1430" s="3">
        <f>VLOOKUP(K1430,'[1]자격증 backdata'!A:D,4,0)</f>
        <v>0</v>
      </c>
      <c r="AE1430" s="3">
        <f>IF(_xlfn.MAXIFS(AD:AD,B:B,B1430)&gt;10,10,_xlfn.MAXIFS(AD:AD,B:B,B1430))</f>
        <v>5</v>
      </c>
      <c r="AG1430" s="2" t="str">
        <f>VLOOKUP(K1430,'[1]자격증 backdata'!A:C,3,0)</f>
        <v>I</v>
      </c>
      <c r="AH1430" s="2">
        <f>COUNTIFS($B:$B,$B1430,$AG:$AG,AH$1)</f>
        <v>0</v>
      </c>
      <c r="AI1430" s="2">
        <f>COUNTIFS($B:$B,$B1430,$AG:$AG,AI$1)</f>
        <v>0</v>
      </c>
      <c r="AJ1430" s="2">
        <f>COUNTIFS($B:$B,$B1430,$AG:$AG,AJ$1)</f>
        <v>0</v>
      </c>
      <c r="AK1430" s="2">
        <f>COUNTIFS($B:$B,$B1430,$AG:$AG,AK$1)</f>
        <v>0</v>
      </c>
      <c r="AL1430" s="2">
        <f>COUNTIFS($B:$B,$B1430,$AG:$AG,AL$1)</f>
        <v>0</v>
      </c>
      <c r="AM1430" s="2">
        <f>COUNTIFS($B:$B,$B1430,$AG:$AG,AM$1)</f>
        <v>0</v>
      </c>
      <c r="AN1430" s="2">
        <f>COUNTIFS($B:$B,$B1430,$AG:$AG,AN$1)</f>
        <v>0</v>
      </c>
      <c r="AO1430" s="2">
        <f>COUNTIFS($B:$B,$B1430,$AG:$AG,AO$1)</f>
        <v>0</v>
      </c>
      <c r="AP1430" s="2">
        <f>COUNTIFS($B:$B,$B1430,$AG:$AG,AP$1)</f>
        <v>1</v>
      </c>
      <c r="AQ1430" s="2">
        <f>COUNTIFS($B:$B,$B1430,$AG:$AG,AQ$1)</f>
        <v>1</v>
      </c>
      <c r="AR1430" s="2">
        <f>COUNTIFS($B:$B,$B1430,$AG:$AG,AR$1)</f>
        <v>0</v>
      </c>
      <c r="AS1430" s="2">
        <f>COUNTIFS($B:$B,$B1430,$AG:$AG,AS$1)</f>
        <v>0</v>
      </c>
      <c r="AT1430" s="2">
        <f>COUNTIFS($B:$B,$B1430,$AG:$AG,AT$1)</f>
        <v>1</v>
      </c>
      <c r="AU1430" s="2">
        <f>COUNTIFS($B:$B,$B1430,$AG:$AG,AU$1)</f>
        <v>0</v>
      </c>
    </row>
    <row r="1431" spans="1:47" ht="15" customHeight="1" x14ac:dyDescent="0.35">
      <c r="A1431" s="7">
        <f>IF(B1430=B1431,A1430,A1430+1)</f>
        <v>488</v>
      </c>
      <c r="B1431" s="7" t="s">
        <v>3773</v>
      </c>
      <c r="C1431" s="7" t="s">
        <v>3772</v>
      </c>
      <c r="D1431" s="7" t="s">
        <v>3044</v>
      </c>
      <c r="E1431" s="7" t="s">
        <v>3043</v>
      </c>
      <c r="F1431" s="4" t="s">
        <v>7</v>
      </c>
      <c r="G1431" s="4" t="s">
        <v>8</v>
      </c>
      <c r="H1431" s="4" t="s">
        <v>7</v>
      </c>
      <c r="I1431" s="3">
        <v>5</v>
      </c>
      <c r="J1431" s="3" t="s">
        <v>364</v>
      </c>
      <c r="K1431" s="3" t="s">
        <v>3075</v>
      </c>
      <c r="L1431" s="3" t="s">
        <v>254</v>
      </c>
      <c r="M1431" s="3" t="s">
        <v>3771</v>
      </c>
      <c r="N1431" s="3" t="s">
        <v>3770</v>
      </c>
      <c r="P1431" s="3" t="s">
        <v>669</v>
      </c>
      <c r="Q1431" s="3" t="s">
        <v>1475</v>
      </c>
      <c r="R1431" s="3" t="s">
        <v>2434</v>
      </c>
      <c r="S1431" s="2" t="str">
        <f>IF(P1431="심사불필요","-",VLOOKUP(K1431,'[1]자격증 backdata'!A:G,7,0))</f>
        <v>-</v>
      </c>
      <c r="T1431" s="2" t="str">
        <f>IF(S1431="-","-",IF(COUNTIFS(B:B,B1431,S:S,"필수")&gt;0,"자격요건충족","확인필요"))</f>
        <v>-</v>
      </c>
      <c r="U1431" s="2"/>
      <c r="W1431" s="2">
        <f>IF(Q1431="4급","심사불필요",VLOOKUP(K1431,'[1]자격증 backdata'!A:B,2,0))</f>
        <v>2</v>
      </c>
      <c r="X1431" s="3">
        <f>IF(R1431="A", MIN(20, SUMIFS(W:W, B:B, B1431, R:R, "A")),IF(R1431="B", MIN(30, SUMIFS(W:W, B:B, B1431, R:R, "B")),"비해당분야"))</f>
        <v>12</v>
      </c>
      <c r="Y1431" s="3" t="str">
        <f>IF(R1431="C",MIN(30,IF(COUNTIFS(B:B,B1431,W:W,"가1")=1,25,IF(COUNTIFS(B:B,B1431,W:W,"가1")&gt;=2,30,0))+IF(COUNTIFS(B:B,B1431,W:W,"나1")&gt;=4,30,IF(COUNTIFS(B:B,B1431,W:W,"나1")=3,26,IF(COUNTIFS(B:B,B1431,W:W,"나1")=2,22,IF(COUNTIFS(B:B,B1431,W:W,"나1")=1,18,0)))))+MIN(30,IF(COUNTIFS(B:B,B1431,W:W,"가2")=1,25,IF(COUNTIFS(B:B,B1431,W:W,"가2")&gt;=2,30,0))+IF(COUNTIFS(B:B,B1431,W:W,"나2")=3,30,IF(COUNTIFS(B:B,B1431,W:W,"나2")=2,25,IF(COUNTIFS(B:B,B1431,W:W,"나2")=1,20,0)))),"비해당분야")</f>
        <v>비해당분야</v>
      </c>
      <c r="Z1431" s="3" t="str">
        <f>IF(R1431="C",VLOOKUP(K1431,'[1]자격증 backdata'!A:F,6,0),"비해당분야")</f>
        <v>비해당분야</v>
      </c>
      <c r="AA1431" s="3" t="str">
        <f>IF(R1431="C",SUMIF(B:B,B1431,Z:Z),"비해당분야")</f>
        <v>비해당분야</v>
      </c>
      <c r="AB1431" s="3" t="str">
        <f>IF(R1431="C",SUM(Y1431,AA1431),"비해당분야")</f>
        <v>비해당분야</v>
      </c>
      <c r="AC1431" s="3">
        <f>IF(R1431="C",AB1431,X1431)</f>
        <v>12</v>
      </c>
      <c r="AD1431" s="3">
        <f>VLOOKUP(K1431,'[1]자격증 backdata'!A:D,4,0)</f>
        <v>0</v>
      </c>
      <c r="AE1431" s="3">
        <f>IF(_xlfn.MAXIFS(AD:AD,B:B,B1431)&gt;10,10,_xlfn.MAXIFS(AD:AD,B:B,B1431))</f>
        <v>5</v>
      </c>
      <c r="AG1431" s="2" t="str">
        <f>VLOOKUP(K1431,'[1]자격증 backdata'!A:C,3,0)</f>
        <v>J</v>
      </c>
      <c r="AH1431" s="2">
        <f>COUNTIFS($B:$B,$B1431,$AG:$AG,AH$1)</f>
        <v>0</v>
      </c>
      <c r="AI1431" s="2">
        <f>COUNTIFS($B:$B,$B1431,$AG:$AG,AI$1)</f>
        <v>0</v>
      </c>
      <c r="AJ1431" s="2">
        <f>COUNTIFS($B:$B,$B1431,$AG:$AG,AJ$1)</f>
        <v>0</v>
      </c>
      <c r="AK1431" s="2">
        <f>COUNTIFS($B:$B,$B1431,$AG:$AG,AK$1)</f>
        <v>0</v>
      </c>
      <c r="AL1431" s="2">
        <f>COUNTIFS($B:$B,$B1431,$AG:$AG,AL$1)</f>
        <v>0</v>
      </c>
      <c r="AM1431" s="2">
        <f>COUNTIFS($B:$B,$B1431,$AG:$AG,AM$1)</f>
        <v>0</v>
      </c>
      <c r="AN1431" s="2">
        <f>COUNTIFS($B:$B,$B1431,$AG:$AG,AN$1)</f>
        <v>0</v>
      </c>
      <c r="AO1431" s="2">
        <f>COUNTIFS($B:$B,$B1431,$AG:$AG,AO$1)</f>
        <v>0</v>
      </c>
      <c r="AP1431" s="2">
        <f>COUNTIFS($B:$B,$B1431,$AG:$AG,AP$1)</f>
        <v>1</v>
      </c>
      <c r="AQ1431" s="2">
        <f>COUNTIFS($B:$B,$B1431,$AG:$AG,AQ$1)</f>
        <v>1</v>
      </c>
      <c r="AR1431" s="2">
        <f>COUNTIFS($B:$B,$B1431,$AG:$AG,AR$1)</f>
        <v>0</v>
      </c>
      <c r="AS1431" s="2">
        <f>COUNTIFS($B:$B,$B1431,$AG:$AG,AS$1)</f>
        <v>0</v>
      </c>
      <c r="AT1431" s="2">
        <f>COUNTIFS($B:$B,$B1431,$AG:$AG,AT$1)</f>
        <v>1</v>
      </c>
      <c r="AU1431" s="2">
        <f>COUNTIFS($B:$B,$B1431,$AG:$AG,AU$1)</f>
        <v>0</v>
      </c>
    </row>
    <row r="1432" spans="1:47" ht="15" customHeight="1" x14ac:dyDescent="0.35">
      <c r="A1432" s="4">
        <f>IF(B1431=B1432,A1431,A1431+1)</f>
        <v>489</v>
      </c>
      <c r="B1432" s="4" t="s">
        <v>3765</v>
      </c>
      <c r="C1432" s="4" t="s">
        <v>3764</v>
      </c>
      <c r="D1432" s="4" t="s">
        <v>3044</v>
      </c>
      <c r="E1432" s="4" t="s">
        <v>3043</v>
      </c>
      <c r="F1432" s="4" t="s">
        <v>7</v>
      </c>
      <c r="G1432" s="4" t="s">
        <v>8</v>
      </c>
      <c r="H1432" s="4" t="s">
        <v>7</v>
      </c>
      <c r="I1432" s="4">
        <v>1</v>
      </c>
      <c r="J1432" s="4" t="s">
        <v>69</v>
      </c>
      <c r="K1432" s="4" t="s">
        <v>3065</v>
      </c>
      <c r="L1432" s="4" t="s">
        <v>36</v>
      </c>
      <c r="M1432" s="4" t="s">
        <v>3769</v>
      </c>
      <c r="N1432" s="4" t="s">
        <v>1693</v>
      </c>
      <c r="P1432" s="4" t="s">
        <v>669</v>
      </c>
      <c r="Q1432" s="4" t="s">
        <v>1475</v>
      </c>
      <c r="R1432" s="4" t="s">
        <v>2434</v>
      </c>
      <c r="S1432" s="5" t="str">
        <f>IF(P1432="심사불필요","-",VLOOKUP(K1432,'[1]자격증 backdata'!A:G,7,0))</f>
        <v>-</v>
      </c>
      <c r="T1432" s="5" t="str">
        <f>IF(S1432="-","-",IF(COUNTIFS(B:B,B1432,S:S,"필수")&gt;0,"자격요건충족","확인필요"))</f>
        <v>-</v>
      </c>
      <c r="U1432" s="5"/>
      <c r="W1432" s="5">
        <f>IF(Q1432="4급","심사불필요",VLOOKUP(K1432,'[1]자격증 backdata'!A:B,2,0))</f>
        <v>0</v>
      </c>
      <c r="X1432" s="4">
        <f>IF(R1432="A", MIN(20, SUMIFS(W:W, B:B, B1432, R:R, "A")),IF(R1432="B", MIN(30, SUMIFS(W:W, B:B, B1432, R:R, "B")),"비해당분야"))</f>
        <v>8</v>
      </c>
      <c r="Y1432" s="4" t="str">
        <f>IF(R1432="C",MIN(30,IF(COUNTIFS(B:B,B1432,W:W,"가1")=1,25,IF(COUNTIFS(B:B,B1432,W:W,"가1")&gt;=2,30,0))+IF(COUNTIFS(B:B,B1432,W:W,"나1")&gt;=4,30,IF(COUNTIFS(B:B,B1432,W:W,"나1")=3,26,IF(COUNTIFS(B:B,B1432,W:W,"나1")=2,22,IF(COUNTIFS(B:B,B1432,W:W,"나1")=1,18,0)))))+MIN(30,IF(COUNTIFS(B:B,B1432,W:W,"가2")=1,25,IF(COUNTIFS(B:B,B1432,W:W,"가2")&gt;=2,30,0))+IF(COUNTIFS(B:B,B1432,W:W,"나2")=3,30,IF(COUNTIFS(B:B,B1432,W:W,"나2")=2,25,IF(COUNTIFS(B:B,B1432,W:W,"나2")=1,20,0)))),"비해당분야")</f>
        <v>비해당분야</v>
      </c>
      <c r="Z1432" s="4" t="str">
        <f>IF(R1432="C",VLOOKUP(K1432,'[1]자격증 backdata'!A:F,6,0),"비해당분야")</f>
        <v>비해당분야</v>
      </c>
      <c r="AA1432" s="4" t="str">
        <f>IF(R1432="C",SUMIF(B:B,B1432,Z:Z),"비해당분야")</f>
        <v>비해당분야</v>
      </c>
      <c r="AB1432" s="4" t="str">
        <f>IF(R1432="C",SUM(Y1432,AA1432),"비해당분야")</f>
        <v>비해당분야</v>
      </c>
      <c r="AC1432" s="4">
        <f>IF(R1432="C",AB1432,X1432)</f>
        <v>8</v>
      </c>
      <c r="AD1432" s="4">
        <f>VLOOKUP(K1432,'[1]자격증 backdata'!A:D,4,0)</f>
        <v>5</v>
      </c>
      <c r="AE1432" s="4">
        <f>IF(_xlfn.MAXIFS(AD:AD,B:B,B1432)&gt;10,10,_xlfn.MAXIFS(AD:AD,B:B,B1432))</f>
        <v>5</v>
      </c>
      <c r="AG1432" s="5">
        <f>VLOOKUP(K1432,'[1]자격증 backdata'!A:C,3,0)</f>
        <v>0</v>
      </c>
      <c r="AH1432" s="5">
        <f>COUNTIFS($B:$B,$B1432,$AG:$AG,AH$1)</f>
        <v>0</v>
      </c>
      <c r="AI1432" s="5">
        <f>COUNTIFS($B:$B,$B1432,$AG:$AG,AI$1)</f>
        <v>0</v>
      </c>
      <c r="AJ1432" s="5">
        <f>COUNTIFS($B:$B,$B1432,$AG:$AG,AJ$1)</f>
        <v>0</v>
      </c>
      <c r="AK1432" s="5">
        <f>COUNTIFS($B:$B,$B1432,$AG:$AG,AK$1)</f>
        <v>0</v>
      </c>
      <c r="AL1432" s="5">
        <f>COUNTIFS($B:$B,$B1432,$AG:$AG,AL$1)</f>
        <v>0</v>
      </c>
      <c r="AM1432" s="5">
        <f>COUNTIFS($B:$B,$B1432,$AG:$AG,AM$1)</f>
        <v>0</v>
      </c>
      <c r="AN1432" s="5">
        <f>COUNTIFS($B:$B,$B1432,$AG:$AG,AN$1)</f>
        <v>0</v>
      </c>
      <c r="AO1432" s="5">
        <f>COUNTIFS($B:$B,$B1432,$AG:$AG,AO$1)</f>
        <v>0</v>
      </c>
      <c r="AP1432" s="5">
        <f>COUNTIFS($B:$B,$B1432,$AG:$AG,AP$1)</f>
        <v>0</v>
      </c>
      <c r="AQ1432" s="5">
        <f>COUNTIFS($B:$B,$B1432,$AG:$AG,AQ$1)</f>
        <v>1</v>
      </c>
      <c r="AR1432" s="5">
        <f>COUNTIFS($B:$B,$B1432,$AG:$AG,AR$1)</f>
        <v>0</v>
      </c>
      <c r="AS1432" s="5">
        <f>COUNTIFS($B:$B,$B1432,$AG:$AG,AS$1)</f>
        <v>0</v>
      </c>
      <c r="AT1432" s="5">
        <f>COUNTIFS($B:$B,$B1432,$AG:$AG,AT$1)</f>
        <v>1</v>
      </c>
      <c r="AU1432" s="5">
        <f>COUNTIFS($B:$B,$B1432,$AG:$AG,AU$1)</f>
        <v>1</v>
      </c>
    </row>
    <row r="1433" spans="1:47" ht="15" customHeight="1" x14ac:dyDescent="0.35">
      <c r="A1433" s="6">
        <f>IF(B1432=B1433,A1432,A1432+1)</f>
        <v>489</v>
      </c>
      <c r="B1433" s="6" t="s">
        <v>3765</v>
      </c>
      <c r="C1433" s="6" t="s">
        <v>3764</v>
      </c>
      <c r="D1433" s="6" t="s">
        <v>3044</v>
      </c>
      <c r="E1433" s="6" t="s">
        <v>3043</v>
      </c>
      <c r="F1433" s="4" t="s">
        <v>7</v>
      </c>
      <c r="G1433" s="4" t="s">
        <v>8</v>
      </c>
      <c r="H1433" s="4" t="s">
        <v>7</v>
      </c>
      <c r="I1433" s="4">
        <v>2</v>
      </c>
      <c r="J1433" s="4" t="s">
        <v>106</v>
      </c>
      <c r="K1433" s="4" t="s">
        <v>3057</v>
      </c>
      <c r="L1433" s="4" t="s">
        <v>55</v>
      </c>
      <c r="M1433" s="4" t="s">
        <v>3768</v>
      </c>
      <c r="N1433" s="4" t="s">
        <v>3767</v>
      </c>
      <c r="P1433" s="4" t="s">
        <v>669</v>
      </c>
      <c r="Q1433" s="4" t="s">
        <v>1475</v>
      </c>
      <c r="R1433" s="4" t="s">
        <v>2434</v>
      </c>
      <c r="S1433" s="5" t="str">
        <f>IF(P1433="심사불필요","-",VLOOKUP(K1433,'[1]자격증 backdata'!A:G,7,0))</f>
        <v>-</v>
      </c>
      <c r="T1433" s="5" t="str">
        <f>IF(S1433="-","-",IF(COUNTIFS(B:B,B1433,S:S,"필수")&gt;0,"자격요건충족","확인필요"))</f>
        <v>-</v>
      </c>
      <c r="U1433" s="5"/>
      <c r="W1433" s="5">
        <f>IF(Q1433="4급","심사불필요",VLOOKUP(K1433,'[1]자격증 backdata'!A:B,2,0))</f>
        <v>4</v>
      </c>
      <c r="X1433" s="4">
        <f>IF(R1433="A", MIN(20, SUMIFS(W:W, B:B, B1433, R:R, "A")),IF(R1433="B", MIN(30, SUMIFS(W:W, B:B, B1433, R:R, "B")),"비해당분야"))</f>
        <v>8</v>
      </c>
      <c r="Y1433" s="4" t="str">
        <f>IF(R1433="C",MIN(30,IF(COUNTIFS(B:B,B1433,W:W,"가1")=1,25,IF(COUNTIFS(B:B,B1433,W:W,"가1")&gt;=2,30,0))+IF(COUNTIFS(B:B,B1433,W:W,"나1")&gt;=4,30,IF(COUNTIFS(B:B,B1433,W:W,"나1")=3,26,IF(COUNTIFS(B:B,B1433,W:W,"나1")=2,22,IF(COUNTIFS(B:B,B1433,W:W,"나1")=1,18,0)))))+MIN(30,IF(COUNTIFS(B:B,B1433,W:W,"가2")=1,25,IF(COUNTIFS(B:B,B1433,W:W,"가2")&gt;=2,30,0))+IF(COUNTIFS(B:B,B1433,W:W,"나2")=3,30,IF(COUNTIFS(B:B,B1433,W:W,"나2")=2,25,IF(COUNTIFS(B:B,B1433,W:W,"나2")=1,20,0)))),"비해당분야")</f>
        <v>비해당분야</v>
      </c>
      <c r="Z1433" s="4" t="str">
        <f>IF(R1433="C",VLOOKUP(K1433,'[1]자격증 backdata'!A:F,6,0),"비해당분야")</f>
        <v>비해당분야</v>
      </c>
      <c r="AA1433" s="4" t="str">
        <f>IF(R1433="C",SUMIF(B:B,B1433,Z:Z),"비해당분야")</f>
        <v>비해당분야</v>
      </c>
      <c r="AB1433" s="4" t="str">
        <f>IF(R1433="C",SUM(Y1433,AA1433),"비해당분야")</f>
        <v>비해당분야</v>
      </c>
      <c r="AC1433" s="4">
        <f>IF(R1433="C",AB1433,X1433)</f>
        <v>8</v>
      </c>
      <c r="AD1433" s="4">
        <f>VLOOKUP(K1433,'[1]자격증 backdata'!A:D,4,0)</f>
        <v>0</v>
      </c>
      <c r="AE1433" s="4">
        <f>IF(_xlfn.MAXIFS(AD:AD,B:B,B1433)&gt;10,10,_xlfn.MAXIFS(AD:AD,B:B,B1433))</f>
        <v>5</v>
      </c>
      <c r="AG1433" s="5" t="str">
        <f>VLOOKUP(K1433,'[1]자격증 backdata'!A:C,3,0)</f>
        <v>M</v>
      </c>
      <c r="AH1433" s="5">
        <f>COUNTIFS($B:$B,$B1433,$AG:$AG,AH$1)</f>
        <v>0</v>
      </c>
      <c r="AI1433" s="5">
        <f>COUNTIFS($B:$B,$B1433,$AG:$AG,AI$1)</f>
        <v>0</v>
      </c>
      <c r="AJ1433" s="5">
        <f>COUNTIFS($B:$B,$B1433,$AG:$AG,AJ$1)</f>
        <v>0</v>
      </c>
      <c r="AK1433" s="5">
        <f>COUNTIFS($B:$B,$B1433,$AG:$AG,AK$1)</f>
        <v>0</v>
      </c>
      <c r="AL1433" s="5">
        <f>COUNTIFS($B:$B,$B1433,$AG:$AG,AL$1)</f>
        <v>0</v>
      </c>
      <c r="AM1433" s="5">
        <f>COUNTIFS($B:$B,$B1433,$AG:$AG,AM$1)</f>
        <v>0</v>
      </c>
      <c r="AN1433" s="5">
        <f>COUNTIFS($B:$B,$B1433,$AG:$AG,AN$1)</f>
        <v>0</v>
      </c>
      <c r="AO1433" s="5">
        <f>COUNTIFS($B:$B,$B1433,$AG:$AG,AO$1)</f>
        <v>0</v>
      </c>
      <c r="AP1433" s="5">
        <f>COUNTIFS($B:$B,$B1433,$AG:$AG,AP$1)</f>
        <v>0</v>
      </c>
      <c r="AQ1433" s="5">
        <f>COUNTIFS($B:$B,$B1433,$AG:$AG,AQ$1)</f>
        <v>1</v>
      </c>
      <c r="AR1433" s="5">
        <f>COUNTIFS($B:$B,$B1433,$AG:$AG,AR$1)</f>
        <v>0</v>
      </c>
      <c r="AS1433" s="5">
        <f>COUNTIFS($B:$B,$B1433,$AG:$AG,AS$1)</f>
        <v>0</v>
      </c>
      <c r="AT1433" s="5">
        <f>COUNTIFS($B:$B,$B1433,$AG:$AG,AT$1)</f>
        <v>1</v>
      </c>
      <c r="AU1433" s="5">
        <f>COUNTIFS($B:$B,$B1433,$AG:$AG,AU$1)</f>
        <v>1</v>
      </c>
    </row>
    <row r="1434" spans="1:47" ht="15" customHeight="1" x14ac:dyDescent="0.35">
      <c r="A1434" s="6">
        <f>IF(B1433=B1434,A1433,A1433+1)</f>
        <v>489</v>
      </c>
      <c r="B1434" s="6" t="s">
        <v>3765</v>
      </c>
      <c r="C1434" s="6" t="s">
        <v>3764</v>
      </c>
      <c r="D1434" s="6" t="s">
        <v>3044</v>
      </c>
      <c r="E1434" s="6" t="s">
        <v>3043</v>
      </c>
      <c r="F1434" s="4" t="s">
        <v>7</v>
      </c>
      <c r="G1434" s="4" t="s">
        <v>8</v>
      </c>
      <c r="H1434" s="4" t="s">
        <v>7</v>
      </c>
      <c r="I1434" s="4">
        <v>3</v>
      </c>
      <c r="J1434" s="4" t="s">
        <v>364</v>
      </c>
      <c r="K1434" s="4" t="s">
        <v>3075</v>
      </c>
      <c r="L1434" s="4" t="s">
        <v>254</v>
      </c>
      <c r="M1434" s="4" t="s">
        <v>3766</v>
      </c>
      <c r="N1434" s="4" t="s">
        <v>616</v>
      </c>
      <c r="P1434" s="4" t="s">
        <v>669</v>
      </c>
      <c r="Q1434" s="4" t="s">
        <v>1475</v>
      </c>
      <c r="R1434" s="4" t="s">
        <v>2434</v>
      </c>
      <c r="S1434" s="5" t="str">
        <f>IF(P1434="심사불필요","-",VLOOKUP(K1434,'[1]자격증 backdata'!A:G,7,0))</f>
        <v>-</v>
      </c>
      <c r="T1434" s="5" t="str">
        <f>IF(S1434="-","-",IF(COUNTIFS(B:B,B1434,S:S,"필수")&gt;0,"자격요건충족","확인필요"))</f>
        <v>-</v>
      </c>
      <c r="U1434" s="5"/>
      <c r="W1434" s="5">
        <f>IF(Q1434="4급","심사불필요",VLOOKUP(K1434,'[1]자격증 backdata'!A:B,2,0))</f>
        <v>2</v>
      </c>
      <c r="X1434" s="4">
        <f>IF(R1434="A", MIN(20, SUMIFS(W:W, B:B, B1434, R:R, "A")),IF(R1434="B", MIN(30, SUMIFS(W:W, B:B, B1434, R:R, "B")),"비해당분야"))</f>
        <v>8</v>
      </c>
      <c r="Y1434" s="4" t="str">
        <f>IF(R1434="C",MIN(30,IF(COUNTIFS(B:B,B1434,W:W,"가1")=1,25,IF(COUNTIFS(B:B,B1434,W:W,"가1")&gt;=2,30,0))+IF(COUNTIFS(B:B,B1434,W:W,"나1")&gt;=4,30,IF(COUNTIFS(B:B,B1434,W:W,"나1")=3,26,IF(COUNTIFS(B:B,B1434,W:W,"나1")=2,22,IF(COUNTIFS(B:B,B1434,W:W,"나1")=1,18,0)))))+MIN(30,IF(COUNTIFS(B:B,B1434,W:W,"가2")=1,25,IF(COUNTIFS(B:B,B1434,W:W,"가2")&gt;=2,30,0))+IF(COUNTIFS(B:B,B1434,W:W,"나2")=3,30,IF(COUNTIFS(B:B,B1434,W:W,"나2")=2,25,IF(COUNTIFS(B:B,B1434,W:W,"나2")=1,20,0)))),"비해당분야")</f>
        <v>비해당분야</v>
      </c>
      <c r="Z1434" s="4" t="str">
        <f>IF(R1434="C",VLOOKUP(K1434,'[1]자격증 backdata'!A:F,6,0),"비해당분야")</f>
        <v>비해당분야</v>
      </c>
      <c r="AA1434" s="4" t="str">
        <f>IF(R1434="C",SUMIF(B:B,B1434,Z:Z),"비해당분야")</f>
        <v>비해당분야</v>
      </c>
      <c r="AB1434" s="4" t="str">
        <f>IF(R1434="C",SUM(Y1434,AA1434),"비해당분야")</f>
        <v>비해당분야</v>
      </c>
      <c r="AC1434" s="4">
        <f>IF(R1434="C",AB1434,X1434)</f>
        <v>8</v>
      </c>
      <c r="AD1434" s="4">
        <f>VLOOKUP(K1434,'[1]자격증 backdata'!A:D,4,0)</f>
        <v>0</v>
      </c>
      <c r="AE1434" s="4">
        <f>IF(_xlfn.MAXIFS(AD:AD,B:B,B1434)&gt;10,10,_xlfn.MAXIFS(AD:AD,B:B,B1434))</f>
        <v>5</v>
      </c>
      <c r="AG1434" s="5" t="str">
        <f>VLOOKUP(K1434,'[1]자격증 backdata'!A:C,3,0)</f>
        <v>J</v>
      </c>
      <c r="AH1434" s="5">
        <f>COUNTIFS($B:$B,$B1434,$AG:$AG,AH$1)</f>
        <v>0</v>
      </c>
      <c r="AI1434" s="5">
        <f>COUNTIFS($B:$B,$B1434,$AG:$AG,AI$1)</f>
        <v>0</v>
      </c>
      <c r="AJ1434" s="5">
        <f>COUNTIFS($B:$B,$B1434,$AG:$AG,AJ$1)</f>
        <v>0</v>
      </c>
      <c r="AK1434" s="5">
        <f>COUNTIFS($B:$B,$B1434,$AG:$AG,AK$1)</f>
        <v>0</v>
      </c>
      <c r="AL1434" s="5">
        <f>COUNTIFS($B:$B,$B1434,$AG:$AG,AL$1)</f>
        <v>0</v>
      </c>
      <c r="AM1434" s="5">
        <f>COUNTIFS($B:$B,$B1434,$AG:$AG,AM$1)</f>
        <v>0</v>
      </c>
      <c r="AN1434" s="5">
        <f>COUNTIFS($B:$B,$B1434,$AG:$AG,AN$1)</f>
        <v>0</v>
      </c>
      <c r="AO1434" s="5">
        <f>COUNTIFS($B:$B,$B1434,$AG:$AG,AO$1)</f>
        <v>0</v>
      </c>
      <c r="AP1434" s="5">
        <f>COUNTIFS($B:$B,$B1434,$AG:$AG,AP$1)</f>
        <v>0</v>
      </c>
      <c r="AQ1434" s="5">
        <f>COUNTIFS($B:$B,$B1434,$AG:$AG,AQ$1)</f>
        <v>1</v>
      </c>
      <c r="AR1434" s="5">
        <f>COUNTIFS($B:$B,$B1434,$AG:$AG,AR$1)</f>
        <v>0</v>
      </c>
      <c r="AS1434" s="5">
        <f>COUNTIFS($B:$B,$B1434,$AG:$AG,AS$1)</f>
        <v>0</v>
      </c>
      <c r="AT1434" s="5">
        <f>COUNTIFS($B:$B,$B1434,$AG:$AG,AT$1)</f>
        <v>1</v>
      </c>
      <c r="AU1434" s="5">
        <f>COUNTIFS($B:$B,$B1434,$AG:$AG,AU$1)</f>
        <v>1</v>
      </c>
    </row>
    <row r="1435" spans="1:47" ht="15" customHeight="1" x14ac:dyDescent="0.35">
      <c r="A1435" s="6">
        <f>IF(B1434=B1435,A1434,A1434+1)</f>
        <v>489</v>
      </c>
      <c r="B1435" s="6" t="s">
        <v>3765</v>
      </c>
      <c r="C1435" s="6" t="s">
        <v>3764</v>
      </c>
      <c r="D1435" s="6" t="s">
        <v>3044</v>
      </c>
      <c r="E1435" s="6" t="s">
        <v>3043</v>
      </c>
      <c r="F1435" s="4" t="s">
        <v>7</v>
      </c>
      <c r="G1435" s="4" t="s">
        <v>8</v>
      </c>
      <c r="H1435" s="4" t="s">
        <v>7</v>
      </c>
      <c r="I1435" s="4">
        <v>4</v>
      </c>
      <c r="J1435" s="4" t="s">
        <v>350</v>
      </c>
      <c r="K1435" s="4" t="s">
        <v>3317</v>
      </c>
      <c r="L1435" s="4" t="s">
        <v>348</v>
      </c>
      <c r="M1435" s="4" t="s">
        <v>3763</v>
      </c>
      <c r="N1435" s="4" t="s">
        <v>3762</v>
      </c>
      <c r="P1435" s="4" t="s">
        <v>669</v>
      </c>
      <c r="Q1435" s="4" t="s">
        <v>1475</v>
      </c>
      <c r="R1435" s="4" t="s">
        <v>2434</v>
      </c>
      <c r="S1435" s="5" t="str">
        <f>IF(P1435="심사불필요","-",VLOOKUP(K1435,'[1]자격증 backdata'!A:G,7,0))</f>
        <v>-</v>
      </c>
      <c r="T1435" s="5" t="str">
        <f>IF(S1435="-","-",IF(COUNTIFS(B:B,B1435,S:S,"필수")&gt;0,"자격요건충족","확인필요"))</f>
        <v>-</v>
      </c>
      <c r="U1435" s="5"/>
      <c r="W1435" s="5">
        <f>IF(Q1435="4급","심사불필요",VLOOKUP(K1435,'[1]자격증 backdata'!A:B,2,0))</f>
        <v>2</v>
      </c>
      <c r="X1435" s="4">
        <f>IF(R1435="A", MIN(20, SUMIFS(W:W, B:B, B1435, R:R, "A")),IF(R1435="B", MIN(30, SUMIFS(W:W, B:B, B1435, R:R, "B")),"비해당분야"))</f>
        <v>8</v>
      </c>
      <c r="Y1435" s="4" t="str">
        <f>IF(R1435="C",MIN(30,IF(COUNTIFS(B:B,B1435,W:W,"가1")=1,25,IF(COUNTIFS(B:B,B1435,W:W,"가1")&gt;=2,30,0))+IF(COUNTIFS(B:B,B1435,W:W,"나1")&gt;=4,30,IF(COUNTIFS(B:B,B1435,W:W,"나1")=3,26,IF(COUNTIFS(B:B,B1435,W:W,"나1")=2,22,IF(COUNTIFS(B:B,B1435,W:W,"나1")=1,18,0)))))+MIN(30,IF(COUNTIFS(B:B,B1435,W:W,"가2")=1,25,IF(COUNTIFS(B:B,B1435,W:W,"가2")&gt;=2,30,0))+IF(COUNTIFS(B:B,B1435,W:W,"나2")=3,30,IF(COUNTIFS(B:B,B1435,W:W,"나2")=2,25,IF(COUNTIFS(B:B,B1435,W:W,"나2")=1,20,0)))),"비해당분야")</f>
        <v>비해당분야</v>
      </c>
      <c r="Z1435" s="4" t="str">
        <f>IF(R1435="C",VLOOKUP(K1435,'[1]자격증 backdata'!A:F,6,0),"비해당분야")</f>
        <v>비해당분야</v>
      </c>
      <c r="AA1435" s="4" t="str">
        <f>IF(R1435="C",SUMIF(B:B,B1435,Z:Z),"비해당분야")</f>
        <v>비해당분야</v>
      </c>
      <c r="AB1435" s="4" t="str">
        <f>IF(R1435="C",SUM(Y1435,AA1435),"비해당분야")</f>
        <v>비해당분야</v>
      </c>
      <c r="AC1435" s="4">
        <f>IF(R1435="C",AB1435,X1435)</f>
        <v>8</v>
      </c>
      <c r="AD1435" s="4">
        <f>VLOOKUP(K1435,'[1]자격증 backdata'!A:D,4,0)</f>
        <v>0</v>
      </c>
      <c r="AE1435" s="4">
        <f>IF(_xlfn.MAXIFS(AD:AD,B:B,B1435)&gt;10,10,_xlfn.MAXIFS(AD:AD,B:B,B1435))</f>
        <v>5</v>
      </c>
      <c r="AG1435" s="5" t="str">
        <f>VLOOKUP(K1435,'[1]자격증 backdata'!A:C,3,0)</f>
        <v>N</v>
      </c>
      <c r="AH1435" s="5">
        <f>COUNTIFS($B:$B,$B1435,$AG:$AG,AH$1)</f>
        <v>0</v>
      </c>
      <c r="AI1435" s="5">
        <f>COUNTIFS($B:$B,$B1435,$AG:$AG,AI$1)</f>
        <v>0</v>
      </c>
      <c r="AJ1435" s="5">
        <f>COUNTIFS($B:$B,$B1435,$AG:$AG,AJ$1)</f>
        <v>0</v>
      </c>
      <c r="AK1435" s="5">
        <f>COUNTIFS($B:$B,$B1435,$AG:$AG,AK$1)</f>
        <v>0</v>
      </c>
      <c r="AL1435" s="5">
        <f>COUNTIFS($B:$B,$B1435,$AG:$AG,AL$1)</f>
        <v>0</v>
      </c>
      <c r="AM1435" s="5">
        <f>COUNTIFS($B:$B,$B1435,$AG:$AG,AM$1)</f>
        <v>0</v>
      </c>
      <c r="AN1435" s="5">
        <f>COUNTIFS($B:$B,$B1435,$AG:$AG,AN$1)</f>
        <v>0</v>
      </c>
      <c r="AO1435" s="5">
        <f>COUNTIFS($B:$B,$B1435,$AG:$AG,AO$1)</f>
        <v>0</v>
      </c>
      <c r="AP1435" s="5">
        <f>COUNTIFS($B:$B,$B1435,$AG:$AG,AP$1)</f>
        <v>0</v>
      </c>
      <c r="AQ1435" s="5">
        <f>COUNTIFS($B:$B,$B1435,$AG:$AG,AQ$1)</f>
        <v>1</v>
      </c>
      <c r="AR1435" s="5">
        <f>COUNTIFS($B:$B,$B1435,$AG:$AG,AR$1)</f>
        <v>0</v>
      </c>
      <c r="AS1435" s="5">
        <f>COUNTIFS($B:$B,$B1435,$AG:$AG,AS$1)</f>
        <v>0</v>
      </c>
      <c r="AT1435" s="5">
        <f>COUNTIFS($B:$B,$B1435,$AG:$AG,AT$1)</f>
        <v>1</v>
      </c>
      <c r="AU1435" s="5">
        <f>COUNTIFS($B:$B,$B1435,$AG:$AG,AU$1)</f>
        <v>1</v>
      </c>
    </row>
    <row r="1436" spans="1:47" ht="15" customHeight="1" x14ac:dyDescent="0.35">
      <c r="A1436" s="3">
        <f>IF(B1435=B1436,A1435,A1435+1)</f>
        <v>490</v>
      </c>
      <c r="B1436" s="3" t="s">
        <v>3761</v>
      </c>
      <c r="C1436" s="3" t="s">
        <v>1930</v>
      </c>
      <c r="D1436" s="3" t="s">
        <v>3044</v>
      </c>
      <c r="E1436" s="3" t="s">
        <v>3043</v>
      </c>
      <c r="F1436" s="4" t="s">
        <v>568</v>
      </c>
      <c r="G1436" s="4" t="s">
        <v>568</v>
      </c>
      <c r="H1436" s="4" t="s">
        <v>568</v>
      </c>
      <c r="I1436" s="3">
        <v>1</v>
      </c>
      <c r="J1436" s="3" t="s">
        <v>570</v>
      </c>
      <c r="K1436" s="3" t="s">
        <v>3047</v>
      </c>
      <c r="L1436" s="3" t="s">
        <v>568</v>
      </c>
      <c r="M1436" s="3" t="s">
        <v>568</v>
      </c>
      <c r="N1436" s="3" t="s">
        <v>568</v>
      </c>
      <c r="P1436" s="3" t="s">
        <v>669</v>
      </c>
      <c r="Q1436" s="3" t="s">
        <v>1475</v>
      </c>
      <c r="R1436" s="3" t="s">
        <v>2434</v>
      </c>
      <c r="S1436" s="2" t="str">
        <f>IF(P1436="심사불필요","-",VLOOKUP(K1436,'[1]자격증 backdata'!A:G,7,0))</f>
        <v>-</v>
      </c>
      <c r="T1436" s="2" t="str">
        <f>IF(S1436="-","-",IF(COUNTIFS(B:B,B1436,S:S,"필수")&gt;0,"자격요건충족","확인필요"))</f>
        <v>-</v>
      </c>
      <c r="U1436" s="2"/>
      <c r="W1436" s="2">
        <f>IF(Q1436="4급","심사불필요",VLOOKUP(K1436,'[1]자격증 backdata'!A:B,2,0))</f>
        <v>0</v>
      </c>
      <c r="X1436" s="3">
        <f>IF(R1436="A", MIN(20, SUMIFS(W:W, B:B, B1436, R:R, "A")),IF(R1436="B", MIN(30, SUMIFS(W:W, B:B, B1436, R:R, "B")),"비해당분야"))</f>
        <v>0</v>
      </c>
      <c r="Y1436" s="3" t="str">
        <f>IF(R1436="C",MIN(30,IF(COUNTIFS(B:B,B1436,W:W,"가1")=1,25,IF(COUNTIFS(B:B,B1436,W:W,"가1")&gt;=2,30,0))+IF(COUNTIFS(B:B,B1436,W:W,"나1")&gt;=4,30,IF(COUNTIFS(B:B,B1436,W:W,"나1")=3,26,IF(COUNTIFS(B:B,B1436,W:W,"나1")=2,22,IF(COUNTIFS(B:B,B1436,W:W,"나1")=1,18,0)))))+MIN(30,IF(COUNTIFS(B:B,B1436,W:W,"가2")=1,25,IF(COUNTIFS(B:B,B1436,W:W,"가2")&gt;=2,30,0))+IF(COUNTIFS(B:B,B1436,W:W,"나2")=3,30,IF(COUNTIFS(B:B,B1436,W:W,"나2")=2,25,IF(COUNTIFS(B:B,B1436,W:W,"나2")=1,20,0)))),"비해당분야")</f>
        <v>비해당분야</v>
      </c>
      <c r="Z1436" s="3" t="str">
        <f>IF(R1436="C",VLOOKUP(K1436,'[1]자격증 backdata'!A:F,6,0),"비해당분야")</f>
        <v>비해당분야</v>
      </c>
      <c r="AA1436" s="3" t="str">
        <f>IF(R1436="C",SUMIF(B:B,B1436,Z:Z),"비해당분야")</f>
        <v>비해당분야</v>
      </c>
      <c r="AB1436" s="3" t="str">
        <f>IF(R1436="C",SUM(Y1436,AA1436),"비해당분야")</f>
        <v>비해당분야</v>
      </c>
      <c r="AC1436" s="3">
        <f>IF(R1436="C",AB1436,X1436)</f>
        <v>0</v>
      </c>
      <c r="AD1436" s="3">
        <f>VLOOKUP(K1436,'[1]자격증 backdata'!A:D,4,0)</f>
        <v>0</v>
      </c>
      <c r="AE1436" s="3">
        <f>IF(_xlfn.MAXIFS(AD:AD,B:B,B1436)&gt;10,10,_xlfn.MAXIFS(AD:AD,B:B,B1436))</f>
        <v>0</v>
      </c>
      <c r="AG1436" s="2">
        <f>VLOOKUP(K1436,'[1]자격증 backdata'!A:C,3,0)</f>
        <v>0</v>
      </c>
      <c r="AH1436" s="2">
        <f>COUNTIFS($B:$B,$B1436,$AG:$AG,AH$1)</f>
        <v>0</v>
      </c>
      <c r="AI1436" s="2">
        <f>COUNTIFS($B:$B,$B1436,$AG:$AG,AI$1)</f>
        <v>0</v>
      </c>
      <c r="AJ1436" s="2">
        <f>COUNTIFS($B:$B,$B1436,$AG:$AG,AJ$1)</f>
        <v>0</v>
      </c>
      <c r="AK1436" s="2">
        <f>COUNTIFS($B:$B,$B1436,$AG:$AG,AK$1)</f>
        <v>0</v>
      </c>
      <c r="AL1436" s="2">
        <f>COUNTIFS($B:$B,$B1436,$AG:$AG,AL$1)</f>
        <v>0</v>
      </c>
      <c r="AM1436" s="2">
        <f>COUNTIFS($B:$B,$B1436,$AG:$AG,AM$1)</f>
        <v>0</v>
      </c>
      <c r="AN1436" s="2">
        <f>COUNTIFS($B:$B,$B1436,$AG:$AG,AN$1)</f>
        <v>0</v>
      </c>
      <c r="AO1436" s="2">
        <f>COUNTIFS($B:$B,$B1436,$AG:$AG,AO$1)</f>
        <v>0</v>
      </c>
      <c r="AP1436" s="2">
        <f>COUNTIFS($B:$B,$B1436,$AG:$AG,AP$1)</f>
        <v>0</v>
      </c>
      <c r="AQ1436" s="2">
        <f>COUNTIFS($B:$B,$B1436,$AG:$AG,AQ$1)</f>
        <v>0</v>
      </c>
      <c r="AR1436" s="2">
        <f>COUNTIFS($B:$B,$B1436,$AG:$AG,AR$1)</f>
        <v>0</v>
      </c>
      <c r="AS1436" s="2">
        <f>COUNTIFS($B:$B,$B1436,$AG:$AG,AS$1)</f>
        <v>0</v>
      </c>
      <c r="AT1436" s="2">
        <f>COUNTIFS($B:$B,$B1436,$AG:$AG,AT$1)</f>
        <v>0</v>
      </c>
      <c r="AU1436" s="2">
        <f>COUNTIFS($B:$B,$B1436,$AG:$AG,AU$1)</f>
        <v>0</v>
      </c>
    </row>
    <row r="1437" spans="1:47" ht="15" customHeight="1" x14ac:dyDescent="0.35">
      <c r="A1437" s="4">
        <f>IF(B1436=B1437,A1436,A1436+1)</f>
        <v>491</v>
      </c>
      <c r="B1437" s="4" t="s">
        <v>3759</v>
      </c>
      <c r="C1437" s="4" t="s">
        <v>3758</v>
      </c>
      <c r="D1437" s="4" t="s">
        <v>3044</v>
      </c>
      <c r="E1437" s="4" t="s">
        <v>3043</v>
      </c>
      <c r="F1437" s="4" t="s">
        <v>7</v>
      </c>
      <c r="G1437" s="4" t="s">
        <v>8</v>
      </c>
      <c r="H1437" s="4" t="s">
        <v>7</v>
      </c>
      <c r="I1437" s="4">
        <v>1</v>
      </c>
      <c r="J1437" s="4" t="s">
        <v>69</v>
      </c>
      <c r="K1437" s="4" t="s">
        <v>3065</v>
      </c>
      <c r="L1437" s="4" t="s">
        <v>36</v>
      </c>
      <c r="M1437" s="4" t="s">
        <v>3760</v>
      </c>
      <c r="N1437" s="4" t="s">
        <v>1742</v>
      </c>
      <c r="P1437" s="4" t="s">
        <v>669</v>
      </c>
      <c r="Q1437" s="4" t="s">
        <v>1475</v>
      </c>
      <c r="R1437" s="4" t="s">
        <v>2434</v>
      </c>
      <c r="S1437" s="5" t="str">
        <f>IF(P1437="심사불필요","-",VLOOKUP(K1437,'[1]자격증 backdata'!A:G,7,0))</f>
        <v>-</v>
      </c>
      <c r="T1437" s="5" t="str">
        <f>IF(S1437="-","-",IF(COUNTIFS(B:B,B1437,S:S,"필수")&gt;0,"자격요건충족","확인필요"))</f>
        <v>-</v>
      </c>
      <c r="U1437" s="5"/>
      <c r="W1437" s="5">
        <f>IF(Q1437="4급","심사불필요",VLOOKUP(K1437,'[1]자격증 backdata'!A:B,2,0))</f>
        <v>0</v>
      </c>
      <c r="X1437" s="4">
        <f>IF(R1437="A", MIN(20, SUMIFS(W:W, B:B, B1437, R:R, "A")),IF(R1437="B", MIN(30, SUMIFS(W:W, B:B, B1437, R:R, "B")),"비해당분야"))</f>
        <v>4</v>
      </c>
      <c r="Y1437" s="4" t="str">
        <f>IF(R1437="C",MIN(30,IF(COUNTIFS(B:B,B1437,W:W,"가1")=1,25,IF(COUNTIFS(B:B,B1437,W:W,"가1")&gt;=2,30,0))+IF(COUNTIFS(B:B,B1437,W:W,"나1")&gt;=4,30,IF(COUNTIFS(B:B,B1437,W:W,"나1")=3,26,IF(COUNTIFS(B:B,B1437,W:W,"나1")=2,22,IF(COUNTIFS(B:B,B1437,W:W,"나1")=1,18,0)))))+MIN(30,IF(COUNTIFS(B:B,B1437,W:W,"가2")=1,25,IF(COUNTIFS(B:B,B1437,W:W,"가2")&gt;=2,30,0))+IF(COUNTIFS(B:B,B1437,W:W,"나2")=3,30,IF(COUNTIFS(B:B,B1437,W:W,"나2")=2,25,IF(COUNTIFS(B:B,B1437,W:W,"나2")=1,20,0)))),"비해당분야")</f>
        <v>비해당분야</v>
      </c>
      <c r="Z1437" s="4" t="str">
        <f>IF(R1437="C",VLOOKUP(K1437,'[1]자격증 backdata'!A:F,6,0),"비해당분야")</f>
        <v>비해당분야</v>
      </c>
      <c r="AA1437" s="4" t="str">
        <f>IF(R1437="C",SUMIF(B:B,B1437,Z:Z),"비해당분야")</f>
        <v>비해당분야</v>
      </c>
      <c r="AB1437" s="4" t="str">
        <f>IF(R1437="C",SUM(Y1437,AA1437),"비해당분야")</f>
        <v>비해당분야</v>
      </c>
      <c r="AC1437" s="4">
        <f>IF(R1437="C",AB1437,X1437)</f>
        <v>4</v>
      </c>
      <c r="AD1437" s="4">
        <f>VLOOKUP(K1437,'[1]자격증 backdata'!A:D,4,0)</f>
        <v>5</v>
      </c>
      <c r="AE1437" s="4">
        <f>IF(_xlfn.MAXIFS(AD:AD,B:B,B1437)&gt;10,10,_xlfn.MAXIFS(AD:AD,B:B,B1437))</f>
        <v>5</v>
      </c>
      <c r="AG1437" s="5">
        <f>VLOOKUP(K1437,'[1]자격증 backdata'!A:C,3,0)</f>
        <v>0</v>
      </c>
      <c r="AH1437" s="5">
        <f>COUNTIFS($B:$B,$B1437,$AG:$AG,AH$1)</f>
        <v>0</v>
      </c>
      <c r="AI1437" s="5">
        <f>COUNTIFS($B:$B,$B1437,$AG:$AG,AI$1)</f>
        <v>0</v>
      </c>
      <c r="AJ1437" s="5">
        <f>COUNTIFS($B:$B,$B1437,$AG:$AG,AJ$1)</f>
        <v>0</v>
      </c>
      <c r="AK1437" s="5">
        <f>COUNTIFS($B:$B,$B1437,$AG:$AG,AK$1)</f>
        <v>0</v>
      </c>
      <c r="AL1437" s="5">
        <f>COUNTIFS($B:$B,$B1437,$AG:$AG,AL$1)</f>
        <v>0</v>
      </c>
      <c r="AM1437" s="5">
        <f>COUNTIFS($B:$B,$B1437,$AG:$AG,AM$1)</f>
        <v>0</v>
      </c>
      <c r="AN1437" s="5">
        <f>COUNTIFS($B:$B,$B1437,$AG:$AG,AN$1)</f>
        <v>0</v>
      </c>
      <c r="AO1437" s="5">
        <f>COUNTIFS($B:$B,$B1437,$AG:$AG,AO$1)</f>
        <v>0</v>
      </c>
      <c r="AP1437" s="5">
        <f>COUNTIFS($B:$B,$B1437,$AG:$AG,AP$1)</f>
        <v>0</v>
      </c>
      <c r="AQ1437" s="5">
        <f>COUNTIFS($B:$B,$B1437,$AG:$AG,AQ$1)</f>
        <v>0</v>
      </c>
      <c r="AR1437" s="5">
        <f>COUNTIFS($B:$B,$B1437,$AG:$AG,AR$1)</f>
        <v>0</v>
      </c>
      <c r="AS1437" s="5">
        <f>COUNTIFS($B:$B,$B1437,$AG:$AG,AS$1)</f>
        <v>0</v>
      </c>
      <c r="AT1437" s="5">
        <f>COUNTIFS($B:$B,$B1437,$AG:$AG,AT$1)</f>
        <v>1</v>
      </c>
      <c r="AU1437" s="5">
        <f>COUNTIFS($B:$B,$B1437,$AG:$AG,AU$1)</f>
        <v>0</v>
      </c>
    </row>
    <row r="1438" spans="1:47" ht="15" customHeight="1" x14ac:dyDescent="0.35">
      <c r="A1438" s="6">
        <f>IF(B1437=B1438,A1437,A1437+1)</f>
        <v>491</v>
      </c>
      <c r="B1438" s="6" t="s">
        <v>3759</v>
      </c>
      <c r="C1438" s="6" t="s">
        <v>3758</v>
      </c>
      <c r="D1438" s="6" t="s">
        <v>3044</v>
      </c>
      <c r="E1438" s="6" t="s">
        <v>3043</v>
      </c>
      <c r="F1438" s="4" t="s">
        <v>7</v>
      </c>
      <c r="G1438" s="4" t="s">
        <v>8</v>
      </c>
      <c r="H1438" s="4" t="s">
        <v>7</v>
      </c>
      <c r="I1438" s="4">
        <v>2</v>
      </c>
      <c r="J1438" s="4" t="s">
        <v>106</v>
      </c>
      <c r="K1438" s="4" t="s">
        <v>3057</v>
      </c>
      <c r="L1438" s="4" t="s">
        <v>55</v>
      </c>
      <c r="M1438" s="4" t="s">
        <v>3757</v>
      </c>
      <c r="N1438" s="4" t="s">
        <v>3756</v>
      </c>
      <c r="P1438" s="4" t="s">
        <v>669</v>
      </c>
      <c r="Q1438" s="4" t="s">
        <v>1475</v>
      </c>
      <c r="R1438" s="4" t="s">
        <v>2434</v>
      </c>
      <c r="S1438" s="5" t="str">
        <f>IF(P1438="심사불필요","-",VLOOKUP(K1438,'[1]자격증 backdata'!A:G,7,0))</f>
        <v>-</v>
      </c>
      <c r="T1438" s="5" t="str">
        <f>IF(S1438="-","-",IF(COUNTIFS(B:B,B1438,S:S,"필수")&gt;0,"자격요건충족","확인필요"))</f>
        <v>-</v>
      </c>
      <c r="U1438" s="5"/>
      <c r="W1438" s="5">
        <f>IF(Q1438="4급","심사불필요",VLOOKUP(K1438,'[1]자격증 backdata'!A:B,2,0))</f>
        <v>4</v>
      </c>
      <c r="X1438" s="4">
        <f>IF(R1438="A", MIN(20, SUMIFS(W:W, B:B, B1438, R:R, "A")),IF(R1438="B", MIN(30, SUMIFS(W:W, B:B, B1438, R:R, "B")),"비해당분야"))</f>
        <v>4</v>
      </c>
      <c r="Y1438" s="4" t="str">
        <f>IF(R1438="C",MIN(30,IF(COUNTIFS(B:B,B1438,W:W,"가1")=1,25,IF(COUNTIFS(B:B,B1438,W:W,"가1")&gt;=2,30,0))+IF(COUNTIFS(B:B,B1438,W:W,"나1")&gt;=4,30,IF(COUNTIFS(B:B,B1438,W:W,"나1")=3,26,IF(COUNTIFS(B:B,B1438,W:W,"나1")=2,22,IF(COUNTIFS(B:B,B1438,W:W,"나1")=1,18,0)))))+MIN(30,IF(COUNTIFS(B:B,B1438,W:W,"가2")=1,25,IF(COUNTIFS(B:B,B1438,W:W,"가2")&gt;=2,30,0))+IF(COUNTIFS(B:B,B1438,W:W,"나2")=3,30,IF(COUNTIFS(B:B,B1438,W:W,"나2")=2,25,IF(COUNTIFS(B:B,B1438,W:W,"나2")=1,20,0)))),"비해당분야")</f>
        <v>비해당분야</v>
      </c>
      <c r="Z1438" s="4" t="str">
        <f>IF(R1438="C",VLOOKUP(K1438,'[1]자격증 backdata'!A:F,6,0),"비해당분야")</f>
        <v>비해당분야</v>
      </c>
      <c r="AA1438" s="4" t="str">
        <f>IF(R1438="C",SUMIF(B:B,B1438,Z:Z),"비해당분야")</f>
        <v>비해당분야</v>
      </c>
      <c r="AB1438" s="4" t="str">
        <f>IF(R1438="C",SUM(Y1438,AA1438),"비해당분야")</f>
        <v>비해당분야</v>
      </c>
      <c r="AC1438" s="4">
        <f>IF(R1438="C",AB1438,X1438)</f>
        <v>4</v>
      </c>
      <c r="AD1438" s="4">
        <f>VLOOKUP(K1438,'[1]자격증 backdata'!A:D,4,0)</f>
        <v>0</v>
      </c>
      <c r="AE1438" s="4">
        <f>IF(_xlfn.MAXIFS(AD:AD,B:B,B1438)&gt;10,10,_xlfn.MAXIFS(AD:AD,B:B,B1438))</f>
        <v>5</v>
      </c>
      <c r="AG1438" s="5" t="str">
        <f>VLOOKUP(K1438,'[1]자격증 backdata'!A:C,3,0)</f>
        <v>M</v>
      </c>
      <c r="AH1438" s="5">
        <f>COUNTIFS($B:$B,$B1438,$AG:$AG,AH$1)</f>
        <v>0</v>
      </c>
      <c r="AI1438" s="5">
        <f>COUNTIFS($B:$B,$B1438,$AG:$AG,AI$1)</f>
        <v>0</v>
      </c>
      <c r="AJ1438" s="5">
        <f>COUNTIFS($B:$B,$B1438,$AG:$AG,AJ$1)</f>
        <v>0</v>
      </c>
      <c r="AK1438" s="5">
        <f>COUNTIFS($B:$B,$B1438,$AG:$AG,AK$1)</f>
        <v>0</v>
      </c>
      <c r="AL1438" s="5">
        <f>COUNTIFS($B:$B,$B1438,$AG:$AG,AL$1)</f>
        <v>0</v>
      </c>
      <c r="AM1438" s="5">
        <f>COUNTIFS($B:$B,$B1438,$AG:$AG,AM$1)</f>
        <v>0</v>
      </c>
      <c r="AN1438" s="5">
        <f>COUNTIFS($B:$B,$B1438,$AG:$AG,AN$1)</f>
        <v>0</v>
      </c>
      <c r="AO1438" s="5">
        <f>COUNTIFS($B:$B,$B1438,$AG:$AG,AO$1)</f>
        <v>0</v>
      </c>
      <c r="AP1438" s="5">
        <f>COUNTIFS($B:$B,$B1438,$AG:$AG,AP$1)</f>
        <v>0</v>
      </c>
      <c r="AQ1438" s="5">
        <f>COUNTIFS($B:$B,$B1438,$AG:$AG,AQ$1)</f>
        <v>0</v>
      </c>
      <c r="AR1438" s="5">
        <f>COUNTIFS($B:$B,$B1438,$AG:$AG,AR$1)</f>
        <v>0</v>
      </c>
      <c r="AS1438" s="5">
        <f>COUNTIFS($B:$B,$B1438,$AG:$AG,AS$1)</f>
        <v>0</v>
      </c>
      <c r="AT1438" s="5">
        <f>COUNTIFS($B:$B,$B1438,$AG:$AG,AT$1)</f>
        <v>1</v>
      </c>
      <c r="AU1438" s="5">
        <f>COUNTIFS($B:$B,$B1438,$AG:$AG,AU$1)</f>
        <v>0</v>
      </c>
    </row>
    <row r="1439" spans="1:47" ht="15" customHeight="1" x14ac:dyDescent="0.35">
      <c r="A1439" s="3">
        <f>IF(B1438=B1439,A1438,A1438+1)</f>
        <v>492</v>
      </c>
      <c r="B1439" s="3" t="s">
        <v>3753</v>
      </c>
      <c r="C1439" s="3" t="s">
        <v>3752</v>
      </c>
      <c r="D1439" s="3" t="s">
        <v>3044</v>
      </c>
      <c r="E1439" s="3" t="s">
        <v>3043</v>
      </c>
      <c r="F1439" s="4" t="s">
        <v>7</v>
      </c>
      <c r="G1439" s="4" t="s">
        <v>8</v>
      </c>
      <c r="H1439" s="4" t="s">
        <v>7</v>
      </c>
      <c r="I1439" s="3">
        <v>1</v>
      </c>
      <c r="J1439" s="3" t="s">
        <v>106</v>
      </c>
      <c r="K1439" s="3" t="s">
        <v>3057</v>
      </c>
      <c r="L1439" s="3" t="s">
        <v>55</v>
      </c>
      <c r="M1439" s="3" t="s">
        <v>3755</v>
      </c>
      <c r="N1439" s="3" t="s">
        <v>1476</v>
      </c>
      <c r="P1439" s="3" t="s">
        <v>669</v>
      </c>
      <c r="Q1439" s="3" t="s">
        <v>1475</v>
      </c>
      <c r="R1439" s="3" t="s">
        <v>2434</v>
      </c>
      <c r="S1439" s="2" t="str">
        <f>IF(P1439="심사불필요","-",VLOOKUP(K1439,'[1]자격증 backdata'!A:G,7,0))</f>
        <v>-</v>
      </c>
      <c r="T1439" s="2" t="str">
        <f>IF(S1439="-","-",IF(COUNTIFS(B:B,B1439,S:S,"필수")&gt;0,"자격요건충족","확인필요"))</f>
        <v>-</v>
      </c>
      <c r="U1439" s="2"/>
      <c r="W1439" s="2">
        <f>IF(Q1439="4급","심사불필요",VLOOKUP(K1439,'[1]자격증 backdata'!A:B,2,0))</f>
        <v>4</v>
      </c>
      <c r="X1439" s="3">
        <f>IF(R1439="A", MIN(20, SUMIFS(W:W, B:B, B1439, R:R, "A")),IF(R1439="B", MIN(30, SUMIFS(W:W, B:B, B1439, R:R, "B")),"비해당분야"))</f>
        <v>8</v>
      </c>
      <c r="Y1439" s="3" t="str">
        <f>IF(R1439="C",MIN(30,IF(COUNTIFS(B:B,B1439,W:W,"가1")=1,25,IF(COUNTIFS(B:B,B1439,W:W,"가1")&gt;=2,30,0))+IF(COUNTIFS(B:B,B1439,W:W,"나1")&gt;=4,30,IF(COUNTIFS(B:B,B1439,W:W,"나1")=3,26,IF(COUNTIFS(B:B,B1439,W:W,"나1")=2,22,IF(COUNTIFS(B:B,B1439,W:W,"나1")=1,18,0)))))+MIN(30,IF(COUNTIFS(B:B,B1439,W:W,"가2")=1,25,IF(COUNTIFS(B:B,B1439,W:W,"가2")&gt;=2,30,0))+IF(COUNTIFS(B:B,B1439,W:W,"나2")=3,30,IF(COUNTIFS(B:B,B1439,W:W,"나2")=2,25,IF(COUNTIFS(B:B,B1439,W:W,"나2")=1,20,0)))),"비해당분야")</f>
        <v>비해당분야</v>
      </c>
      <c r="Z1439" s="3" t="str">
        <f>IF(R1439="C",VLOOKUP(K1439,'[1]자격증 backdata'!A:F,6,0),"비해당분야")</f>
        <v>비해당분야</v>
      </c>
      <c r="AA1439" s="3" t="str">
        <f>IF(R1439="C",SUMIF(B:B,B1439,Z:Z),"비해당분야")</f>
        <v>비해당분야</v>
      </c>
      <c r="AB1439" s="3" t="str">
        <f>IF(R1439="C",SUM(Y1439,AA1439),"비해당분야")</f>
        <v>비해당분야</v>
      </c>
      <c r="AC1439" s="3">
        <f>IF(R1439="C",AB1439,X1439)</f>
        <v>8</v>
      </c>
      <c r="AD1439" s="3">
        <f>VLOOKUP(K1439,'[1]자격증 backdata'!A:D,4,0)</f>
        <v>0</v>
      </c>
      <c r="AE1439" s="3">
        <f>IF(_xlfn.MAXIFS(AD:AD,B:B,B1439)&gt;10,10,_xlfn.MAXIFS(AD:AD,B:B,B1439))</f>
        <v>5</v>
      </c>
      <c r="AG1439" s="2" t="str">
        <f>VLOOKUP(K1439,'[1]자격증 backdata'!A:C,3,0)</f>
        <v>M</v>
      </c>
      <c r="AH1439" s="2">
        <f>COUNTIFS($B:$B,$B1439,$AG:$AG,AH$1)</f>
        <v>0</v>
      </c>
      <c r="AI1439" s="2">
        <f>COUNTIFS($B:$B,$B1439,$AG:$AG,AI$1)</f>
        <v>0</v>
      </c>
      <c r="AJ1439" s="2">
        <f>COUNTIFS($B:$B,$B1439,$AG:$AG,AJ$1)</f>
        <v>0</v>
      </c>
      <c r="AK1439" s="2">
        <f>COUNTIFS($B:$B,$B1439,$AG:$AG,AK$1)</f>
        <v>0</v>
      </c>
      <c r="AL1439" s="2">
        <f>COUNTIFS($B:$B,$B1439,$AG:$AG,AL$1)</f>
        <v>0</v>
      </c>
      <c r="AM1439" s="2">
        <f>COUNTIFS($B:$B,$B1439,$AG:$AG,AM$1)</f>
        <v>0</v>
      </c>
      <c r="AN1439" s="2">
        <f>COUNTIFS($B:$B,$B1439,$AG:$AG,AN$1)</f>
        <v>1</v>
      </c>
      <c r="AO1439" s="2">
        <f>COUNTIFS($B:$B,$B1439,$AG:$AG,AO$1)</f>
        <v>0</v>
      </c>
      <c r="AP1439" s="2">
        <f>COUNTIFS($B:$B,$B1439,$AG:$AG,AP$1)</f>
        <v>0</v>
      </c>
      <c r="AQ1439" s="2">
        <f>COUNTIFS($B:$B,$B1439,$AG:$AG,AQ$1)</f>
        <v>0</v>
      </c>
      <c r="AR1439" s="2">
        <f>COUNTIFS($B:$B,$B1439,$AG:$AG,AR$1)</f>
        <v>0</v>
      </c>
      <c r="AS1439" s="2">
        <f>COUNTIFS($B:$B,$B1439,$AG:$AG,AS$1)</f>
        <v>0</v>
      </c>
      <c r="AT1439" s="2">
        <f>COUNTIFS($B:$B,$B1439,$AG:$AG,AT$1)</f>
        <v>1</v>
      </c>
      <c r="AU1439" s="2">
        <f>COUNTIFS($B:$B,$B1439,$AG:$AG,AU$1)</f>
        <v>0</v>
      </c>
    </row>
    <row r="1440" spans="1:47" ht="15" customHeight="1" x14ac:dyDescent="0.35">
      <c r="A1440" s="7">
        <f>IF(B1439=B1440,A1439,A1439+1)</f>
        <v>492</v>
      </c>
      <c r="B1440" s="7" t="s">
        <v>3753</v>
      </c>
      <c r="C1440" s="7" t="s">
        <v>3752</v>
      </c>
      <c r="D1440" s="7" t="s">
        <v>3044</v>
      </c>
      <c r="E1440" s="7" t="s">
        <v>3043</v>
      </c>
      <c r="F1440" s="4" t="s">
        <v>7</v>
      </c>
      <c r="G1440" s="4" t="s">
        <v>8</v>
      </c>
      <c r="H1440" s="4" t="s">
        <v>7</v>
      </c>
      <c r="I1440" s="3">
        <v>2</v>
      </c>
      <c r="J1440" s="3" t="s">
        <v>633</v>
      </c>
      <c r="K1440" s="3" t="s">
        <v>3118</v>
      </c>
      <c r="L1440" s="3" t="s">
        <v>55</v>
      </c>
      <c r="M1440" s="3" t="s">
        <v>3754</v>
      </c>
      <c r="N1440" s="3" t="s">
        <v>2982</v>
      </c>
      <c r="P1440" s="3" t="s">
        <v>669</v>
      </c>
      <c r="Q1440" s="3" t="s">
        <v>1475</v>
      </c>
      <c r="R1440" s="3" t="s">
        <v>2434</v>
      </c>
      <c r="S1440" s="2" t="str">
        <f>IF(P1440="심사불필요","-",VLOOKUP(K1440,'[1]자격증 backdata'!A:G,7,0))</f>
        <v>-</v>
      </c>
      <c r="T1440" s="2" t="str">
        <f>IF(S1440="-","-",IF(COUNTIFS(B:B,B1440,S:S,"필수")&gt;0,"자격요건충족","확인필요"))</f>
        <v>-</v>
      </c>
      <c r="U1440" s="2"/>
      <c r="W1440" s="2">
        <f>IF(Q1440="4급","심사불필요",VLOOKUP(K1440,'[1]자격증 backdata'!A:B,2,0))</f>
        <v>4</v>
      </c>
      <c r="X1440" s="3">
        <f>IF(R1440="A", MIN(20, SUMIFS(W:W, B:B, B1440, R:R, "A")),IF(R1440="B", MIN(30, SUMIFS(W:W, B:B, B1440, R:R, "B")),"비해당분야"))</f>
        <v>8</v>
      </c>
      <c r="Y1440" s="3" t="str">
        <f>IF(R1440="C",MIN(30,IF(COUNTIFS(B:B,B1440,W:W,"가1")=1,25,IF(COUNTIFS(B:B,B1440,W:W,"가1")&gt;=2,30,0))+IF(COUNTIFS(B:B,B1440,W:W,"나1")&gt;=4,30,IF(COUNTIFS(B:B,B1440,W:W,"나1")=3,26,IF(COUNTIFS(B:B,B1440,W:W,"나1")=2,22,IF(COUNTIFS(B:B,B1440,W:W,"나1")=1,18,0)))))+MIN(30,IF(COUNTIFS(B:B,B1440,W:W,"가2")=1,25,IF(COUNTIFS(B:B,B1440,W:W,"가2")&gt;=2,30,0))+IF(COUNTIFS(B:B,B1440,W:W,"나2")=3,30,IF(COUNTIFS(B:B,B1440,W:W,"나2")=2,25,IF(COUNTIFS(B:B,B1440,W:W,"나2")=1,20,0)))),"비해당분야")</f>
        <v>비해당분야</v>
      </c>
      <c r="Z1440" s="3" t="str">
        <f>IF(R1440="C",VLOOKUP(K1440,'[1]자격증 backdata'!A:F,6,0),"비해당분야")</f>
        <v>비해당분야</v>
      </c>
      <c r="AA1440" s="3" t="str">
        <f>IF(R1440="C",SUMIF(B:B,B1440,Z:Z),"비해당분야")</f>
        <v>비해당분야</v>
      </c>
      <c r="AB1440" s="3" t="str">
        <f>IF(R1440="C",SUM(Y1440,AA1440),"비해당분야")</f>
        <v>비해당분야</v>
      </c>
      <c r="AC1440" s="3">
        <f>IF(R1440="C",AB1440,X1440)</f>
        <v>8</v>
      </c>
      <c r="AD1440" s="3">
        <f>VLOOKUP(K1440,'[1]자격증 backdata'!A:D,4,0)</f>
        <v>0</v>
      </c>
      <c r="AE1440" s="3">
        <f>IF(_xlfn.MAXIFS(AD:AD,B:B,B1440)&gt;10,10,_xlfn.MAXIFS(AD:AD,B:B,B1440))</f>
        <v>5</v>
      </c>
      <c r="AG1440" s="2" t="str">
        <f>VLOOKUP(K1440,'[1]자격증 backdata'!A:C,3,0)</f>
        <v>G</v>
      </c>
      <c r="AH1440" s="2">
        <f>COUNTIFS($B:$B,$B1440,$AG:$AG,AH$1)</f>
        <v>0</v>
      </c>
      <c r="AI1440" s="2">
        <f>COUNTIFS($B:$B,$B1440,$AG:$AG,AI$1)</f>
        <v>0</v>
      </c>
      <c r="AJ1440" s="2">
        <f>COUNTIFS($B:$B,$B1440,$AG:$AG,AJ$1)</f>
        <v>0</v>
      </c>
      <c r="AK1440" s="2">
        <f>COUNTIFS($B:$B,$B1440,$AG:$AG,AK$1)</f>
        <v>0</v>
      </c>
      <c r="AL1440" s="2">
        <f>COUNTIFS($B:$B,$B1440,$AG:$AG,AL$1)</f>
        <v>0</v>
      </c>
      <c r="AM1440" s="2">
        <f>COUNTIFS($B:$B,$B1440,$AG:$AG,AM$1)</f>
        <v>0</v>
      </c>
      <c r="AN1440" s="2">
        <f>COUNTIFS($B:$B,$B1440,$AG:$AG,AN$1)</f>
        <v>1</v>
      </c>
      <c r="AO1440" s="2">
        <f>COUNTIFS($B:$B,$B1440,$AG:$AG,AO$1)</f>
        <v>0</v>
      </c>
      <c r="AP1440" s="2">
        <f>COUNTIFS($B:$B,$B1440,$AG:$AG,AP$1)</f>
        <v>0</v>
      </c>
      <c r="AQ1440" s="2">
        <f>COUNTIFS($B:$B,$B1440,$AG:$AG,AQ$1)</f>
        <v>0</v>
      </c>
      <c r="AR1440" s="2">
        <f>COUNTIFS($B:$B,$B1440,$AG:$AG,AR$1)</f>
        <v>0</v>
      </c>
      <c r="AS1440" s="2">
        <f>COUNTIFS($B:$B,$B1440,$AG:$AG,AS$1)</f>
        <v>0</v>
      </c>
      <c r="AT1440" s="2">
        <f>COUNTIFS($B:$B,$B1440,$AG:$AG,AT$1)</f>
        <v>1</v>
      </c>
      <c r="AU1440" s="2">
        <f>COUNTIFS($B:$B,$B1440,$AG:$AG,AU$1)</f>
        <v>0</v>
      </c>
    </row>
    <row r="1441" spans="1:47" ht="15" customHeight="1" x14ac:dyDescent="0.35">
      <c r="A1441" s="7">
        <f>IF(B1440=B1441,A1440,A1440+1)</f>
        <v>492</v>
      </c>
      <c r="B1441" s="7" t="s">
        <v>3753</v>
      </c>
      <c r="C1441" s="7" t="s">
        <v>3752</v>
      </c>
      <c r="D1441" s="7" t="s">
        <v>3044</v>
      </c>
      <c r="E1441" s="7" t="s">
        <v>3043</v>
      </c>
      <c r="F1441" s="4" t="s">
        <v>7</v>
      </c>
      <c r="G1441" s="4" t="s">
        <v>8</v>
      </c>
      <c r="H1441" s="4" t="s">
        <v>7</v>
      </c>
      <c r="I1441" s="3">
        <v>3</v>
      </c>
      <c r="J1441" s="3" t="s">
        <v>38</v>
      </c>
      <c r="K1441" s="3" t="s">
        <v>3059</v>
      </c>
      <c r="L1441" s="3" t="s">
        <v>36</v>
      </c>
      <c r="M1441" s="3" t="s">
        <v>3751</v>
      </c>
      <c r="N1441" s="3" t="s">
        <v>1368</v>
      </c>
      <c r="P1441" s="3" t="s">
        <v>669</v>
      </c>
      <c r="Q1441" s="3" t="s">
        <v>1475</v>
      </c>
      <c r="R1441" s="3" t="s">
        <v>2434</v>
      </c>
      <c r="S1441" s="2" t="str">
        <f>IF(P1441="심사불필요","-",VLOOKUP(K1441,'[1]자격증 backdata'!A:G,7,0))</f>
        <v>-</v>
      </c>
      <c r="T1441" s="2" t="str">
        <f>IF(S1441="-","-",IF(COUNTIFS(B:B,B1441,S:S,"필수")&gt;0,"자격요건충족","확인필요"))</f>
        <v>-</v>
      </c>
      <c r="U1441" s="2"/>
      <c r="W1441" s="2">
        <f>IF(Q1441="4급","심사불필요",VLOOKUP(K1441,'[1]자격증 backdata'!A:B,2,0))</f>
        <v>0</v>
      </c>
      <c r="X1441" s="3">
        <f>IF(R1441="A", MIN(20, SUMIFS(W:W, B:B, B1441, R:R, "A")),IF(R1441="B", MIN(30, SUMIFS(W:W, B:B, B1441, R:R, "B")),"비해당분야"))</f>
        <v>8</v>
      </c>
      <c r="Y1441" s="3" t="str">
        <f>IF(R1441="C",MIN(30,IF(COUNTIFS(B:B,B1441,W:W,"가1")=1,25,IF(COUNTIFS(B:B,B1441,W:W,"가1")&gt;=2,30,0))+IF(COUNTIFS(B:B,B1441,W:W,"나1")&gt;=4,30,IF(COUNTIFS(B:B,B1441,W:W,"나1")=3,26,IF(COUNTIFS(B:B,B1441,W:W,"나1")=2,22,IF(COUNTIFS(B:B,B1441,W:W,"나1")=1,18,0)))))+MIN(30,IF(COUNTIFS(B:B,B1441,W:W,"가2")=1,25,IF(COUNTIFS(B:B,B1441,W:W,"가2")&gt;=2,30,0))+IF(COUNTIFS(B:B,B1441,W:W,"나2")=3,30,IF(COUNTIFS(B:B,B1441,W:W,"나2")=2,25,IF(COUNTIFS(B:B,B1441,W:W,"나2")=1,20,0)))),"비해당분야")</f>
        <v>비해당분야</v>
      </c>
      <c r="Z1441" s="3" t="str">
        <f>IF(R1441="C",VLOOKUP(K1441,'[1]자격증 backdata'!A:F,6,0),"비해당분야")</f>
        <v>비해당분야</v>
      </c>
      <c r="AA1441" s="3" t="str">
        <f>IF(R1441="C",SUMIF(B:B,B1441,Z:Z),"비해당분야")</f>
        <v>비해당분야</v>
      </c>
      <c r="AB1441" s="3" t="str">
        <f>IF(R1441="C",SUM(Y1441,AA1441),"비해당분야")</f>
        <v>비해당분야</v>
      </c>
      <c r="AC1441" s="3">
        <f>IF(R1441="C",AB1441,X1441)</f>
        <v>8</v>
      </c>
      <c r="AD1441" s="3">
        <f>VLOOKUP(K1441,'[1]자격증 backdata'!A:D,4,0)</f>
        <v>5</v>
      </c>
      <c r="AE1441" s="3">
        <f>IF(_xlfn.MAXIFS(AD:AD,B:B,B1441)&gt;10,10,_xlfn.MAXIFS(AD:AD,B:B,B1441))</f>
        <v>5</v>
      </c>
      <c r="AG1441" s="2">
        <f>VLOOKUP(K1441,'[1]자격증 backdata'!A:C,3,0)</f>
        <v>0</v>
      </c>
      <c r="AH1441" s="2">
        <f>COUNTIFS($B:$B,$B1441,$AG:$AG,AH$1)</f>
        <v>0</v>
      </c>
      <c r="AI1441" s="2">
        <f>COUNTIFS($B:$B,$B1441,$AG:$AG,AI$1)</f>
        <v>0</v>
      </c>
      <c r="AJ1441" s="2">
        <f>COUNTIFS($B:$B,$B1441,$AG:$AG,AJ$1)</f>
        <v>0</v>
      </c>
      <c r="AK1441" s="2">
        <f>COUNTIFS($B:$B,$B1441,$AG:$AG,AK$1)</f>
        <v>0</v>
      </c>
      <c r="AL1441" s="2">
        <f>COUNTIFS($B:$B,$B1441,$AG:$AG,AL$1)</f>
        <v>0</v>
      </c>
      <c r="AM1441" s="2">
        <f>COUNTIFS($B:$B,$B1441,$AG:$AG,AM$1)</f>
        <v>0</v>
      </c>
      <c r="AN1441" s="2">
        <f>COUNTIFS($B:$B,$B1441,$AG:$AG,AN$1)</f>
        <v>1</v>
      </c>
      <c r="AO1441" s="2">
        <f>COUNTIFS($B:$B,$B1441,$AG:$AG,AO$1)</f>
        <v>0</v>
      </c>
      <c r="AP1441" s="2">
        <f>COUNTIFS($B:$B,$B1441,$AG:$AG,AP$1)</f>
        <v>0</v>
      </c>
      <c r="AQ1441" s="2">
        <f>COUNTIFS($B:$B,$B1441,$AG:$AG,AQ$1)</f>
        <v>0</v>
      </c>
      <c r="AR1441" s="2">
        <f>COUNTIFS($B:$B,$B1441,$AG:$AG,AR$1)</f>
        <v>0</v>
      </c>
      <c r="AS1441" s="2">
        <f>COUNTIFS($B:$B,$B1441,$AG:$AG,AS$1)</f>
        <v>0</v>
      </c>
      <c r="AT1441" s="2">
        <f>COUNTIFS($B:$B,$B1441,$AG:$AG,AT$1)</f>
        <v>1</v>
      </c>
      <c r="AU1441" s="2">
        <f>COUNTIFS($B:$B,$B1441,$AG:$AG,AU$1)</f>
        <v>0</v>
      </c>
    </row>
    <row r="1442" spans="1:47" ht="15" customHeight="1" x14ac:dyDescent="0.35">
      <c r="A1442" s="4">
        <f>IF(B1441=B1442,A1441,A1441+1)</f>
        <v>493</v>
      </c>
      <c r="B1442" s="4" t="s">
        <v>3746</v>
      </c>
      <c r="C1442" s="4" t="s">
        <v>3745</v>
      </c>
      <c r="D1442" s="4" t="s">
        <v>3044</v>
      </c>
      <c r="E1442" s="4" t="s">
        <v>3043</v>
      </c>
      <c r="F1442" s="4" t="s">
        <v>7</v>
      </c>
      <c r="G1442" s="4" t="s">
        <v>8</v>
      </c>
      <c r="H1442" s="4" t="s">
        <v>7</v>
      </c>
      <c r="I1442" s="4">
        <v>1</v>
      </c>
      <c r="J1442" s="4" t="s">
        <v>1655</v>
      </c>
      <c r="K1442" s="4" t="s">
        <v>3457</v>
      </c>
      <c r="L1442" s="4" t="s">
        <v>4</v>
      </c>
      <c r="M1442" s="4" t="s">
        <v>3750</v>
      </c>
      <c r="N1442" s="4" t="s">
        <v>602</v>
      </c>
      <c r="P1442" s="4" t="s">
        <v>669</v>
      </c>
      <c r="Q1442" s="4" t="s">
        <v>1475</v>
      </c>
      <c r="R1442" s="4" t="s">
        <v>2434</v>
      </c>
      <c r="S1442" s="5" t="str">
        <f>IF(P1442="심사불필요","-",VLOOKUP(K1442,'[1]자격증 backdata'!A:G,7,0))</f>
        <v>-</v>
      </c>
      <c r="T1442" s="5" t="str">
        <f>IF(S1442="-","-",IF(COUNTIFS(B:B,B1442,S:S,"필수")&gt;0,"자격요건충족","확인필요"))</f>
        <v>-</v>
      </c>
      <c r="U1442" s="5"/>
      <c r="W1442" s="5">
        <f>IF(Q1442="4급","심사불필요",VLOOKUP(K1442,'[1]자격증 backdata'!A:B,2,0))</f>
        <v>4</v>
      </c>
      <c r="X1442" s="4">
        <f>IF(R1442="A", MIN(20, SUMIFS(W:W, B:B, B1442, R:R, "A")),IF(R1442="B", MIN(30, SUMIFS(W:W, B:B, B1442, R:R, "B")),"비해당분야"))</f>
        <v>16</v>
      </c>
      <c r="Y1442" s="4" t="str">
        <f>IF(R1442="C",MIN(30,IF(COUNTIFS(B:B,B1442,W:W,"가1")=1,25,IF(COUNTIFS(B:B,B1442,W:W,"가1")&gt;=2,30,0))+IF(COUNTIFS(B:B,B1442,W:W,"나1")&gt;=4,30,IF(COUNTIFS(B:B,B1442,W:W,"나1")=3,26,IF(COUNTIFS(B:B,B1442,W:W,"나1")=2,22,IF(COUNTIFS(B:B,B1442,W:W,"나1")=1,18,0)))))+MIN(30,IF(COUNTIFS(B:B,B1442,W:W,"가2")=1,25,IF(COUNTIFS(B:B,B1442,W:W,"가2")&gt;=2,30,0))+IF(COUNTIFS(B:B,B1442,W:W,"나2")=3,30,IF(COUNTIFS(B:B,B1442,W:W,"나2")=2,25,IF(COUNTIFS(B:B,B1442,W:W,"나2")=1,20,0)))),"비해당분야")</f>
        <v>비해당분야</v>
      </c>
      <c r="Z1442" s="4" t="str">
        <f>IF(R1442="C",VLOOKUP(K1442,'[1]자격증 backdata'!A:F,6,0),"비해당분야")</f>
        <v>비해당분야</v>
      </c>
      <c r="AA1442" s="4" t="str">
        <f>IF(R1442="C",SUMIF(B:B,B1442,Z:Z),"비해당분야")</f>
        <v>비해당분야</v>
      </c>
      <c r="AB1442" s="4" t="str">
        <f>IF(R1442="C",SUM(Y1442,AA1442),"비해당분야")</f>
        <v>비해당분야</v>
      </c>
      <c r="AC1442" s="4">
        <f>IF(R1442="C",AB1442,X1442)</f>
        <v>16</v>
      </c>
      <c r="AD1442" s="4">
        <f>VLOOKUP(K1442,'[1]자격증 backdata'!A:D,4,0)</f>
        <v>0</v>
      </c>
      <c r="AE1442" s="4">
        <f>IF(_xlfn.MAXIFS(AD:AD,B:B,B1442)&gt;10,10,_xlfn.MAXIFS(AD:AD,B:B,B1442))</f>
        <v>5</v>
      </c>
      <c r="AG1442" s="5" t="str">
        <f>VLOOKUP(K1442,'[1]자격증 backdata'!A:C,3,0)</f>
        <v>F</v>
      </c>
      <c r="AH1442" s="5">
        <f>COUNTIFS($B:$B,$B1442,$AG:$AG,AH$1)</f>
        <v>0</v>
      </c>
      <c r="AI1442" s="5">
        <f>COUNTIFS($B:$B,$B1442,$AG:$AG,AI$1)</f>
        <v>0</v>
      </c>
      <c r="AJ1442" s="5">
        <f>COUNTIFS($B:$B,$B1442,$AG:$AG,AJ$1)</f>
        <v>0</v>
      </c>
      <c r="AK1442" s="5">
        <f>COUNTIFS($B:$B,$B1442,$AG:$AG,AK$1)</f>
        <v>0</v>
      </c>
      <c r="AL1442" s="5">
        <f>COUNTIFS($B:$B,$B1442,$AG:$AG,AL$1)</f>
        <v>0</v>
      </c>
      <c r="AM1442" s="5">
        <f>COUNTIFS($B:$B,$B1442,$AG:$AG,AM$1)</f>
        <v>1</v>
      </c>
      <c r="AN1442" s="5">
        <f>COUNTIFS($B:$B,$B1442,$AG:$AG,AN$1)</f>
        <v>1</v>
      </c>
      <c r="AO1442" s="5">
        <f>COUNTIFS($B:$B,$B1442,$AG:$AG,AO$1)</f>
        <v>1</v>
      </c>
      <c r="AP1442" s="5">
        <f>COUNTIFS($B:$B,$B1442,$AG:$AG,AP$1)</f>
        <v>0</v>
      </c>
      <c r="AQ1442" s="5">
        <f>COUNTIFS($B:$B,$B1442,$AG:$AG,AQ$1)</f>
        <v>0</v>
      </c>
      <c r="AR1442" s="5">
        <f>COUNTIFS($B:$B,$B1442,$AG:$AG,AR$1)</f>
        <v>0</v>
      </c>
      <c r="AS1442" s="5">
        <f>COUNTIFS($B:$B,$B1442,$AG:$AG,AS$1)</f>
        <v>0</v>
      </c>
      <c r="AT1442" s="5">
        <f>COUNTIFS($B:$B,$B1442,$AG:$AG,AT$1)</f>
        <v>0</v>
      </c>
      <c r="AU1442" s="5">
        <f>COUNTIFS($B:$B,$B1442,$AG:$AG,AU$1)</f>
        <v>0</v>
      </c>
    </row>
    <row r="1443" spans="1:47" ht="15" customHeight="1" x14ac:dyDescent="0.35">
      <c r="A1443" s="6">
        <f>IF(B1442=B1443,A1442,A1442+1)</f>
        <v>493</v>
      </c>
      <c r="B1443" s="6" t="s">
        <v>3746</v>
      </c>
      <c r="C1443" s="6" t="s">
        <v>3745</v>
      </c>
      <c r="D1443" s="6" t="s">
        <v>3044</v>
      </c>
      <c r="E1443" s="6" t="s">
        <v>3043</v>
      </c>
      <c r="F1443" s="4" t="s">
        <v>7</v>
      </c>
      <c r="G1443" s="4" t="s">
        <v>8</v>
      </c>
      <c r="H1443" s="4" t="s">
        <v>7</v>
      </c>
      <c r="I1443" s="4">
        <v>2</v>
      </c>
      <c r="J1443" s="4" t="s">
        <v>653</v>
      </c>
      <c r="K1443" s="4" t="s">
        <v>3052</v>
      </c>
      <c r="L1443" s="4" t="s">
        <v>651</v>
      </c>
      <c r="M1443" s="4" t="s">
        <v>3749</v>
      </c>
      <c r="N1443" s="4" t="s">
        <v>2980</v>
      </c>
      <c r="P1443" s="4" t="s">
        <v>669</v>
      </c>
      <c r="Q1443" s="4" t="s">
        <v>1475</v>
      </c>
      <c r="R1443" s="4" t="s">
        <v>2434</v>
      </c>
      <c r="S1443" s="5" t="str">
        <f>IF(P1443="심사불필요","-",VLOOKUP(K1443,'[1]자격증 backdata'!A:G,7,0))</f>
        <v>-</v>
      </c>
      <c r="T1443" s="5" t="str">
        <f>IF(S1443="-","-",IF(COUNTIFS(B:B,B1443,S:S,"필수")&gt;0,"자격요건충족","확인필요"))</f>
        <v>-</v>
      </c>
      <c r="U1443" s="5"/>
      <c r="W1443" s="5">
        <f>IF(Q1443="4급","심사불필요",VLOOKUP(K1443,'[1]자격증 backdata'!A:B,2,0))</f>
        <v>4</v>
      </c>
      <c r="X1443" s="4">
        <f>IF(R1443="A", MIN(20, SUMIFS(W:W, B:B, B1443, R:R, "A")),IF(R1443="B", MIN(30, SUMIFS(W:W, B:B, B1443, R:R, "B")),"비해당분야"))</f>
        <v>16</v>
      </c>
      <c r="Y1443" s="4" t="str">
        <f>IF(R1443="C",MIN(30,IF(COUNTIFS(B:B,B1443,W:W,"가1")=1,25,IF(COUNTIFS(B:B,B1443,W:W,"가1")&gt;=2,30,0))+IF(COUNTIFS(B:B,B1443,W:W,"나1")&gt;=4,30,IF(COUNTIFS(B:B,B1443,W:W,"나1")=3,26,IF(COUNTIFS(B:B,B1443,W:W,"나1")=2,22,IF(COUNTIFS(B:B,B1443,W:W,"나1")=1,18,0)))))+MIN(30,IF(COUNTIFS(B:B,B1443,W:W,"가2")=1,25,IF(COUNTIFS(B:B,B1443,W:W,"가2")&gt;=2,30,0))+IF(COUNTIFS(B:B,B1443,W:W,"나2")=3,30,IF(COUNTIFS(B:B,B1443,W:W,"나2")=2,25,IF(COUNTIFS(B:B,B1443,W:W,"나2")=1,20,0)))),"비해당분야")</f>
        <v>비해당분야</v>
      </c>
      <c r="Z1443" s="4" t="str">
        <f>IF(R1443="C",VLOOKUP(K1443,'[1]자격증 backdata'!A:F,6,0),"비해당분야")</f>
        <v>비해당분야</v>
      </c>
      <c r="AA1443" s="4" t="str">
        <f>IF(R1443="C",SUMIF(B:B,B1443,Z:Z),"비해당분야")</f>
        <v>비해당분야</v>
      </c>
      <c r="AB1443" s="4" t="str">
        <f>IF(R1443="C",SUM(Y1443,AA1443),"비해당분야")</f>
        <v>비해당분야</v>
      </c>
      <c r="AC1443" s="4">
        <f>IF(R1443="C",AB1443,X1443)</f>
        <v>16</v>
      </c>
      <c r="AD1443" s="4">
        <f>VLOOKUP(K1443,'[1]자격증 backdata'!A:D,4,0)</f>
        <v>0</v>
      </c>
      <c r="AE1443" s="4">
        <f>IF(_xlfn.MAXIFS(AD:AD,B:B,B1443)&gt;10,10,_xlfn.MAXIFS(AD:AD,B:B,B1443))</f>
        <v>5</v>
      </c>
      <c r="AG1443" s="5" t="str">
        <f>VLOOKUP(K1443,'[1]자격증 backdata'!A:C,3,0)</f>
        <v>H</v>
      </c>
      <c r="AH1443" s="5">
        <f>COUNTIFS($B:$B,$B1443,$AG:$AG,AH$1)</f>
        <v>0</v>
      </c>
      <c r="AI1443" s="5">
        <f>COUNTIFS($B:$B,$B1443,$AG:$AG,AI$1)</f>
        <v>0</v>
      </c>
      <c r="AJ1443" s="5">
        <f>COUNTIFS($B:$B,$B1443,$AG:$AG,AJ$1)</f>
        <v>0</v>
      </c>
      <c r="AK1443" s="5">
        <f>COUNTIFS($B:$B,$B1443,$AG:$AG,AK$1)</f>
        <v>0</v>
      </c>
      <c r="AL1443" s="5">
        <f>COUNTIFS($B:$B,$B1443,$AG:$AG,AL$1)</f>
        <v>0</v>
      </c>
      <c r="AM1443" s="5">
        <f>COUNTIFS($B:$B,$B1443,$AG:$AG,AM$1)</f>
        <v>1</v>
      </c>
      <c r="AN1443" s="5">
        <f>COUNTIFS($B:$B,$B1443,$AG:$AG,AN$1)</f>
        <v>1</v>
      </c>
      <c r="AO1443" s="5">
        <f>COUNTIFS($B:$B,$B1443,$AG:$AG,AO$1)</f>
        <v>1</v>
      </c>
      <c r="AP1443" s="5">
        <f>COUNTIFS($B:$B,$B1443,$AG:$AG,AP$1)</f>
        <v>0</v>
      </c>
      <c r="AQ1443" s="5">
        <f>COUNTIFS($B:$B,$B1443,$AG:$AG,AQ$1)</f>
        <v>0</v>
      </c>
      <c r="AR1443" s="5">
        <f>COUNTIFS($B:$B,$B1443,$AG:$AG,AR$1)</f>
        <v>0</v>
      </c>
      <c r="AS1443" s="5">
        <f>COUNTIFS($B:$B,$B1443,$AG:$AG,AS$1)</f>
        <v>0</v>
      </c>
      <c r="AT1443" s="5">
        <f>COUNTIFS($B:$B,$B1443,$AG:$AG,AT$1)</f>
        <v>0</v>
      </c>
      <c r="AU1443" s="5">
        <f>COUNTIFS($B:$B,$B1443,$AG:$AG,AU$1)</f>
        <v>0</v>
      </c>
    </row>
    <row r="1444" spans="1:47" ht="15" customHeight="1" x14ac:dyDescent="0.35">
      <c r="A1444" s="6">
        <f>IF(B1443=B1444,A1443,A1443+1)</f>
        <v>493</v>
      </c>
      <c r="B1444" s="6" t="s">
        <v>3746</v>
      </c>
      <c r="C1444" s="6" t="s">
        <v>3745</v>
      </c>
      <c r="D1444" s="6" t="s">
        <v>3044</v>
      </c>
      <c r="E1444" s="6" t="s">
        <v>3043</v>
      </c>
      <c r="F1444" s="4" t="s">
        <v>7</v>
      </c>
      <c r="G1444" s="4" t="s">
        <v>8</v>
      </c>
      <c r="H1444" s="4" t="s">
        <v>7</v>
      </c>
      <c r="I1444" s="4">
        <v>3</v>
      </c>
      <c r="J1444" s="4" t="s">
        <v>2526</v>
      </c>
      <c r="K1444" s="4" t="s">
        <v>3161</v>
      </c>
      <c r="L1444" s="4" t="s">
        <v>2524</v>
      </c>
      <c r="M1444" s="4" t="s">
        <v>3748</v>
      </c>
      <c r="N1444" s="4" t="s">
        <v>2617</v>
      </c>
      <c r="P1444" s="4" t="s">
        <v>669</v>
      </c>
      <c r="Q1444" s="4" t="s">
        <v>1475</v>
      </c>
      <c r="R1444" s="4" t="s">
        <v>2434</v>
      </c>
      <c r="S1444" s="5" t="str">
        <f>IF(P1444="심사불필요","-",VLOOKUP(K1444,'[1]자격증 backdata'!A:G,7,0))</f>
        <v>-</v>
      </c>
      <c r="T1444" s="5" t="str">
        <f>IF(S1444="-","-",IF(COUNTIFS(B:B,B1444,S:S,"필수")&gt;0,"자격요건충족","확인필요"))</f>
        <v>-</v>
      </c>
      <c r="U1444" s="5"/>
      <c r="W1444" s="5">
        <f>IF(Q1444="4급","심사불필요",VLOOKUP(K1444,'[1]자격증 backdata'!A:B,2,0))</f>
        <v>4</v>
      </c>
      <c r="X1444" s="4">
        <f>IF(R1444="A", MIN(20, SUMIFS(W:W, B:B, B1444, R:R, "A")),IF(R1444="B", MIN(30, SUMIFS(W:W, B:B, B1444, R:R, "B")),"비해당분야"))</f>
        <v>16</v>
      </c>
      <c r="Y1444" s="4" t="str">
        <f>IF(R1444="C",MIN(30,IF(COUNTIFS(B:B,B1444,W:W,"가1")=1,25,IF(COUNTIFS(B:B,B1444,W:W,"가1")&gt;=2,30,0))+IF(COUNTIFS(B:B,B1444,W:W,"나1")&gt;=4,30,IF(COUNTIFS(B:B,B1444,W:W,"나1")=3,26,IF(COUNTIFS(B:B,B1444,W:W,"나1")=2,22,IF(COUNTIFS(B:B,B1444,W:W,"나1")=1,18,0)))))+MIN(30,IF(COUNTIFS(B:B,B1444,W:W,"가2")=1,25,IF(COUNTIFS(B:B,B1444,W:W,"가2")&gt;=2,30,0))+IF(COUNTIFS(B:B,B1444,W:W,"나2")=3,30,IF(COUNTIFS(B:B,B1444,W:W,"나2")=2,25,IF(COUNTIFS(B:B,B1444,W:W,"나2")=1,20,0)))),"비해당분야")</f>
        <v>비해당분야</v>
      </c>
      <c r="Z1444" s="4" t="str">
        <f>IF(R1444="C",VLOOKUP(K1444,'[1]자격증 backdata'!A:F,6,0),"비해당분야")</f>
        <v>비해당분야</v>
      </c>
      <c r="AA1444" s="4" t="str">
        <f>IF(R1444="C",SUMIF(B:B,B1444,Z:Z),"비해당분야")</f>
        <v>비해당분야</v>
      </c>
      <c r="AB1444" s="4" t="str">
        <f>IF(R1444="C",SUM(Y1444,AA1444),"비해당분야")</f>
        <v>비해당분야</v>
      </c>
      <c r="AC1444" s="4">
        <f>IF(R1444="C",AB1444,X1444)</f>
        <v>16</v>
      </c>
      <c r="AD1444" s="4">
        <f>VLOOKUP(K1444,'[1]자격증 backdata'!A:D,4,0)</f>
        <v>0</v>
      </c>
      <c r="AE1444" s="4">
        <f>IF(_xlfn.MAXIFS(AD:AD,B:B,B1444)&gt;10,10,_xlfn.MAXIFS(AD:AD,B:B,B1444))</f>
        <v>5</v>
      </c>
      <c r="AG1444" s="5">
        <f>VLOOKUP(K1444,'[1]자격증 backdata'!A:C,3,0)</f>
        <v>0</v>
      </c>
      <c r="AH1444" s="5">
        <f>COUNTIFS($B:$B,$B1444,$AG:$AG,AH$1)</f>
        <v>0</v>
      </c>
      <c r="AI1444" s="5">
        <f>COUNTIFS($B:$B,$B1444,$AG:$AG,AI$1)</f>
        <v>0</v>
      </c>
      <c r="AJ1444" s="5">
        <f>COUNTIFS($B:$B,$B1444,$AG:$AG,AJ$1)</f>
        <v>0</v>
      </c>
      <c r="AK1444" s="5">
        <f>COUNTIFS($B:$B,$B1444,$AG:$AG,AK$1)</f>
        <v>0</v>
      </c>
      <c r="AL1444" s="5">
        <f>COUNTIFS($B:$B,$B1444,$AG:$AG,AL$1)</f>
        <v>0</v>
      </c>
      <c r="AM1444" s="5">
        <f>COUNTIFS($B:$B,$B1444,$AG:$AG,AM$1)</f>
        <v>1</v>
      </c>
      <c r="AN1444" s="5">
        <f>COUNTIFS($B:$B,$B1444,$AG:$AG,AN$1)</f>
        <v>1</v>
      </c>
      <c r="AO1444" s="5">
        <f>COUNTIFS($B:$B,$B1444,$AG:$AG,AO$1)</f>
        <v>1</v>
      </c>
      <c r="AP1444" s="5">
        <f>COUNTIFS($B:$B,$B1444,$AG:$AG,AP$1)</f>
        <v>0</v>
      </c>
      <c r="AQ1444" s="5">
        <f>COUNTIFS($B:$B,$B1444,$AG:$AG,AQ$1)</f>
        <v>0</v>
      </c>
      <c r="AR1444" s="5">
        <f>COUNTIFS($B:$B,$B1444,$AG:$AG,AR$1)</f>
        <v>0</v>
      </c>
      <c r="AS1444" s="5">
        <f>COUNTIFS($B:$B,$B1444,$AG:$AG,AS$1)</f>
        <v>0</v>
      </c>
      <c r="AT1444" s="5">
        <f>COUNTIFS($B:$B,$B1444,$AG:$AG,AT$1)</f>
        <v>0</v>
      </c>
      <c r="AU1444" s="5">
        <f>COUNTIFS($B:$B,$B1444,$AG:$AG,AU$1)</f>
        <v>0</v>
      </c>
    </row>
    <row r="1445" spans="1:47" ht="15" customHeight="1" x14ac:dyDescent="0.35">
      <c r="A1445" s="6">
        <f>IF(B1444=B1445,A1444,A1444+1)</f>
        <v>493</v>
      </c>
      <c r="B1445" s="6" t="s">
        <v>3746</v>
      </c>
      <c r="C1445" s="6" t="s">
        <v>3745</v>
      </c>
      <c r="D1445" s="6" t="s">
        <v>3044</v>
      </c>
      <c r="E1445" s="6" t="s">
        <v>3043</v>
      </c>
      <c r="F1445" s="4" t="s">
        <v>7</v>
      </c>
      <c r="G1445" s="4" t="s">
        <v>8</v>
      </c>
      <c r="H1445" s="4" t="s">
        <v>7</v>
      </c>
      <c r="I1445" s="4">
        <v>4</v>
      </c>
      <c r="J1445" s="4" t="s">
        <v>633</v>
      </c>
      <c r="K1445" s="4" t="s">
        <v>3118</v>
      </c>
      <c r="L1445" s="4" t="s">
        <v>55</v>
      </c>
      <c r="M1445" s="4" t="s">
        <v>3747</v>
      </c>
      <c r="N1445" s="4" t="s">
        <v>2568</v>
      </c>
      <c r="P1445" s="4" t="s">
        <v>669</v>
      </c>
      <c r="Q1445" s="4" t="s">
        <v>1475</v>
      </c>
      <c r="R1445" s="4" t="s">
        <v>2434</v>
      </c>
      <c r="S1445" s="5" t="str">
        <f>IF(P1445="심사불필요","-",VLOOKUP(K1445,'[1]자격증 backdata'!A:G,7,0))</f>
        <v>-</v>
      </c>
      <c r="T1445" s="5" t="str">
        <f>IF(S1445="-","-",IF(COUNTIFS(B:B,B1445,S:S,"필수")&gt;0,"자격요건충족","확인필요"))</f>
        <v>-</v>
      </c>
      <c r="U1445" s="5"/>
      <c r="W1445" s="5">
        <f>IF(Q1445="4급","심사불필요",VLOOKUP(K1445,'[1]자격증 backdata'!A:B,2,0))</f>
        <v>4</v>
      </c>
      <c r="X1445" s="4">
        <f>IF(R1445="A", MIN(20, SUMIFS(W:W, B:B, B1445, R:R, "A")),IF(R1445="B", MIN(30, SUMIFS(W:W, B:B, B1445, R:R, "B")),"비해당분야"))</f>
        <v>16</v>
      </c>
      <c r="Y1445" s="4" t="str">
        <f>IF(R1445="C",MIN(30,IF(COUNTIFS(B:B,B1445,W:W,"가1")=1,25,IF(COUNTIFS(B:B,B1445,W:W,"가1")&gt;=2,30,0))+IF(COUNTIFS(B:B,B1445,W:W,"나1")&gt;=4,30,IF(COUNTIFS(B:B,B1445,W:W,"나1")=3,26,IF(COUNTIFS(B:B,B1445,W:W,"나1")=2,22,IF(COUNTIFS(B:B,B1445,W:W,"나1")=1,18,0)))))+MIN(30,IF(COUNTIFS(B:B,B1445,W:W,"가2")=1,25,IF(COUNTIFS(B:B,B1445,W:W,"가2")&gt;=2,30,0))+IF(COUNTIFS(B:B,B1445,W:W,"나2")=3,30,IF(COUNTIFS(B:B,B1445,W:W,"나2")=2,25,IF(COUNTIFS(B:B,B1445,W:W,"나2")=1,20,0)))),"비해당분야")</f>
        <v>비해당분야</v>
      </c>
      <c r="Z1445" s="4" t="str">
        <f>IF(R1445="C",VLOOKUP(K1445,'[1]자격증 backdata'!A:F,6,0),"비해당분야")</f>
        <v>비해당분야</v>
      </c>
      <c r="AA1445" s="4" t="str">
        <f>IF(R1445="C",SUMIF(B:B,B1445,Z:Z),"비해당분야")</f>
        <v>비해당분야</v>
      </c>
      <c r="AB1445" s="4" t="str">
        <f>IF(R1445="C",SUM(Y1445,AA1445),"비해당분야")</f>
        <v>비해당분야</v>
      </c>
      <c r="AC1445" s="4">
        <f>IF(R1445="C",AB1445,X1445)</f>
        <v>16</v>
      </c>
      <c r="AD1445" s="4">
        <f>VLOOKUP(K1445,'[1]자격증 backdata'!A:D,4,0)</f>
        <v>0</v>
      </c>
      <c r="AE1445" s="4">
        <f>IF(_xlfn.MAXIFS(AD:AD,B:B,B1445)&gt;10,10,_xlfn.MAXIFS(AD:AD,B:B,B1445))</f>
        <v>5</v>
      </c>
      <c r="AG1445" s="5" t="str">
        <f>VLOOKUP(K1445,'[1]자격증 backdata'!A:C,3,0)</f>
        <v>G</v>
      </c>
      <c r="AH1445" s="5">
        <f>COUNTIFS($B:$B,$B1445,$AG:$AG,AH$1)</f>
        <v>0</v>
      </c>
      <c r="AI1445" s="5">
        <f>COUNTIFS($B:$B,$B1445,$AG:$AG,AI$1)</f>
        <v>0</v>
      </c>
      <c r="AJ1445" s="5">
        <f>COUNTIFS($B:$B,$B1445,$AG:$AG,AJ$1)</f>
        <v>0</v>
      </c>
      <c r="AK1445" s="5">
        <f>COUNTIFS($B:$B,$B1445,$AG:$AG,AK$1)</f>
        <v>0</v>
      </c>
      <c r="AL1445" s="5">
        <f>COUNTIFS($B:$B,$B1445,$AG:$AG,AL$1)</f>
        <v>0</v>
      </c>
      <c r="AM1445" s="5">
        <f>COUNTIFS($B:$B,$B1445,$AG:$AG,AM$1)</f>
        <v>1</v>
      </c>
      <c r="AN1445" s="5">
        <f>COUNTIFS($B:$B,$B1445,$AG:$AG,AN$1)</f>
        <v>1</v>
      </c>
      <c r="AO1445" s="5">
        <f>COUNTIFS($B:$B,$B1445,$AG:$AG,AO$1)</f>
        <v>1</v>
      </c>
      <c r="AP1445" s="5">
        <f>COUNTIFS($B:$B,$B1445,$AG:$AG,AP$1)</f>
        <v>0</v>
      </c>
      <c r="AQ1445" s="5">
        <f>COUNTIFS($B:$B,$B1445,$AG:$AG,AQ$1)</f>
        <v>0</v>
      </c>
      <c r="AR1445" s="5">
        <f>COUNTIFS($B:$B,$B1445,$AG:$AG,AR$1)</f>
        <v>0</v>
      </c>
      <c r="AS1445" s="5">
        <f>COUNTIFS($B:$B,$B1445,$AG:$AG,AS$1)</f>
        <v>0</v>
      </c>
      <c r="AT1445" s="5">
        <f>COUNTIFS($B:$B,$B1445,$AG:$AG,AT$1)</f>
        <v>0</v>
      </c>
      <c r="AU1445" s="5">
        <f>COUNTIFS($B:$B,$B1445,$AG:$AG,AU$1)</f>
        <v>0</v>
      </c>
    </row>
    <row r="1446" spans="1:47" ht="15" customHeight="1" x14ac:dyDescent="0.35">
      <c r="A1446" s="6">
        <f>IF(B1445=B1446,A1445,A1445+1)</f>
        <v>493</v>
      </c>
      <c r="B1446" s="6" t="s">
        <v>3746</v>
      </c>
      <c r="C1446" s="6" t="s">
        <v>3745</v>
      </c>
      <c r="D1446" s="6" t="s">
        <v>3044</v>
      </c>
      <c r="E1446" s="6" t="s">
        <v>3043</v>
      </c>
      <c r="F1446" s="4" t="s">
        <v>7</v>
      </c>
      <c r="G1446" s="4" t="s">
        <v>8</v>
      </c>
      <c r="H1446" s="4" t="s">
        <v>7</v>
      </c>
      <c r="I1446" s="4">
        <v>5</v>
      </c>
      <c r="J1446" s="4" t="s">
        <v>69</v>
      </c>
      <c r="K1446" s="4" t="s">
        <v>3065</v>
      </c>
      <c r="L1446" s="4" t="s">
        <v>36</v>
      </c>
      <c r="M1446" s="4" t="s">
        <v>3744</v>
      </c>
      <c r="N1446" s="4" t="s">
        <v>1704</v>
      </c>
      <c r="P1446" s="4" t="s">
        <v>669</v>
      </c>
      <c r="Q1446" s="4" t="s">
        <v>1475</v>
      </c>
      <c r="R1446" s="4" t="s">
        <v>2434</v>
      </c>
      <c r="S1446" s="5" t="str">
        <f>IF(P1446="심사불필요","-",VLOOKUP(K1446,'[1]자격증 backdata'!A:G,7,0))</f>
        <v>-</v>
      </c>
      <c r="T1446" s="5" t="str">
        <f>IF(S1446="-","-",IF(COUNTIFS(B:B,B1446,S:S,"필수")&gt;0,"자격요건충족","확인필요"))</f>
        <v>-</v>
      </c>
      <c r="U1446" s="5"/>
      <c r="W1446" s="5">
        <f>IF(Q1446="4급","심사불필요",VLOOKUP(K1446,'[1]자격증 backdata'!A:B,2,0))</f>
        <v>0</v>
      </c>
      <c r="X1446" s="4">
        <f>IF(R1446="A", MIN(20, SUMIFS(W:W, B:B, B1446, R:R, "A")),IF(R1446="B", MIN(30, SUMIFS(W:W, B:B, B1446, R:R, "B")),"비해당분야"))</f>
        <v>16</v>
      </c>
      <c r="Y1446" s="4" t="str">
        <f>IF(R1446="C",MIN(30,IF(COUNTIFS(B:B,B1446,W:W,"가1")=1,25,IF(COUNTIFS(B:B,B1446,W:W,"가1")&gt;=2,30,0))+IF(COUNTIFS(B:B,B1446,W:W,"나1")&gt;=4,30,IF(COUNTIFS(B:B,B1446,W:W,"나1")=3,26,IF(COUNTIFS(B:B,B1446,W:W,"나1")=2,22,IF(COUNTIFS(B:B,B1446,W:W,"나1")=1,18,0)))))+MIN(30,IF(COUNTIFS(B:B,B1446,W:W,"가2")=1,25,IF(COUNTIFS(B:B,B1446,W:W,"가2")&gt;=2,30,0))+IF(COUNTIFS(B:B,B1446,W:W,"나2")=3,30,IF(COUNTIFS(B:B,B1446,W:W,"나2")=2,25,IF(COUNTIFS(B:B,B1446,W:W,"나2")=1,20,0)))),"비해당분야")</f>
        <v>비해당분야</v>
      </c>
      <c r="Z1446" s="4" t="str">
        <f>IF(R1446="C",VLOOKUP(K1446,'[1]자격증 backdata'!A:F,6,0),"비해당분야")</f>
        <v>비해당분야</v>
      </c>
      <c r="AA1446" s="4" t="str">
        <f>IF(R1446="C",SUMIF(B:B,B1446,Z:Z),"비해당분야")</f>
        <v>비해당분야</v>
      </c>
      <c r="AB1446" s="4" t="str">
        <f>IF(R1446="C",SUM(Y1446,AA1446),"비해당분야")</f>
        <v>비해당분야</v>
      </c>
      <c r="AC1446" s="4">
        <f>IF(R1446="C",AB1446,X1446)</f>
        <v>16</v>
      </c>
      <c r="AD1446" s="4">
        <f>VLOOKUP(K1446,'[1]자격증 backdata'!A:D,4,0)</f>
        <v>5</v>
      </c>
      <c r="AE1446" s="4">
        <f>IF(_xlfn.MAXIFS(AD:AD,B:B,B1446)&gt;10,10,_xlfn.MAXIFS(AD:AD,B:B,B1446))</f>
        <v>5</v>
      </c>
      <c r="AG1446" s="5">
        <f>VLOOKUP(K1446,'[1]자격증 backdata'!A:C,3,0)</f>
        <v>0</v>
      </c>
      <c r="AH1446" s="5">
        <f>COUNTIFS($B:$B,$B1446,$AG:$AG,AH$1)</f>
        <v>0</v>
      </c>
      <c r="AI1446" s="5">
        <f>COUNTIFS($B:$B,$B1446,$AG:$AG,AI$1)</f>
        <v>0</v>
      </c>
      <c r="AJ1446" s="5">
        <f>COUNTIFS($B:$B,$B1446,$AG:$AG,AJ$1)</f>
        <v>0</v>
      </c>
      <c r="AK1446" s="5">
        <f>COUNTIFS($B:$B,$B1446,$AG:$AG,AK$1)</f>
        <v>0</v>
      </c>
      <c r="AL1446" s="5">
        <f>COUNTIFS($B:$B,$B1446,$AG:$AG,AL$1)</f>
        <v>0</v>
      </c>
      <c r="AM1446" s="5">
        <f>COUNTIFS($B:$B,$B1446,$AG:$AG,AM$1)</f>
        <v>1</v>
      </c>
      <c r="AN1446" s="5">
        <f>COUNTIFS($B:$B,$B1446,$AG:$AG,AN$1)</f>
        <v>1</v>
      </c>
      <c r="AO1446" s="5">
        <f>COUNTIFS($B:$B,$B1446,$AG:$AG,AO$1)</f>
        <v>1</v>
      </c>
      <c r="AP1446" s="5">
        <f>COUNTIFS($B:$B,$B1446,$AG:$AG,AP$1)</f>
        <v>0</v>
      </c>
      <c r="AQ1446" s="5">
        <f>COUNTIFS($B:$B,$B1446,$AG:$AG,AQ$1)</f>
        <v>0</v>
      </c>
      <c r="AR1446" s="5">
        <f>COUNTIFS($B:$B,$B1446,$AG:$AG,AR$1)</f>
        <v>0</v>
      </c>
      <c r="AS1446" s="5">
        <f>COUNTIFS($B:$B,$B1446,$AG:$AG,AS$1)</f>
        <v>0</v>
      </c>
      <c r="AT1446" s="5">
        <f>COUNTIFS($B:$B,$B1446,$AG:$AG,AT$1)</f>
        <v>0</v>
      </c>
      <c r="AU1446" s="5">
        <f>COUNTIFS($B:$B,$B1446,$AG:$AG,AU$1)</f>
        <v>0</v>
      </c>
    </row>
    <row r="1447" spans="1:47" ht="15" customHeight="1" x14ac:dyDescent="0.35">
      <c r="A1447" s="3">
        <f>IF(B1446=B1447,A1446,A1446+1)</f>
        <v>494</v>
      </c>
      <c r="B1447" s="3" t="s">
        <v>3741</v>
      </c>
      <c r="C1447" s="3" t="s">
        <v>3740</v>
      </c>
      <c r="D1447" s="3" t="s">
        <v>3044</v>
      </c>
      <c r="E1447" s="3" t="s">
        <v>3043</v>
      </c>
      <c r="F1447" s="4" t="s">
        <v>7</v>
      </c>
      <c r="G1447" s="4" t="s">
        <v>8</v>
      </c>
      <c r="H1447" s="4" t="s">
        <v>7</v>
      </c>
      <c r="I1447" s="3">
        <v>1</v>
      </c>
      <c r="J1447" s="3" t="s">
        <v>69</v>
      </c>
      <c r="K1447" s="3" t="s">
        <v>3065</v>
      </c>
      <c r="L1447" s="3" t="s">
        <v>36</v>
      </c>
      <c r="M1447" s="3" t="s">
        <v>3743</v>
      </c>
      <c r="N1447" s="3" t="s">
        <v>2045</v>
      </c>
      <c r="P1447" s="3" t="s">
        <v>669</v>
      </c>
      <c r="Q1447" s="3" t="s">
        <v>1475</v>
      </c>
      <c r="R1447" s="3" t="s">
        <v>2434</v>
      </c>
      <c r="S1447" s="2" t="str">
        <f>IF(P1447="심사불필요","-",VLOOKUP(K1447,'[1]자격증 backdata'!A:G,7,0))</f>
        <v>-</v>
      </c>
      <c r="T1447" s="2" t="str">
        <f>IF(S1447="-","-",IF(COUNTIFS(B:B,B1447,S:S,"필수")&gt;0,"자격요건충족","확인필요"))</f>
        <v>-</v>
      </c>
      <c r="U1447" s="2"/>
      <c r="W1447" s="2">
        <f>IF(Q1447="4급","심사불필요",VLOOKUP(K1447,'[1]자격증 backdata'!A:B,2,0))</f>
        <v>0</v>
      </c>
      <c r="X1447" s="3">
        <f>IF(R1447="A", MIN(20, SUMIFS(W:W, B:B, B1447, R:R, "A")),IF(R1447="B", MIN(30, SUMIFS(W:W, B:B, B1447, R:R, "B")),"비해당분야"))</f>
        <v>6</v>
      </c>
      <c r="Y1447" s="3" t="str">
        <f>IF(R1447="C",MIN(30,IF(COUNTIFS(B:B,B1447,W:W,"가1")=1,25,IF(COUNTIFS(B:B,B1447,W:W,"가1")&gt;=2,30,0))+IF(COUNTIFS(B:B,B1447,W:W,"나1")&gt;=4,30,IF(COUNTIFS(B:B,B1447,W:W,"나1")=3,26,IF(COUNTIFS(B:B,B1447,W:W,"나1")=2,22,IF(COUNTIFS(B:B,B1447,W:W,"나1")=1,18,0)))))+MIN(30,IF(COUNTIFS(B:B,B1447,W:W,"가2")=1,25,IF(COUNTIFS(B:B,B1447,W:W,"가2")&gt;=2,30,0))+IF(COUNTIFS(B:B,B1447,W:W,"나2")=3,30,IF(COUNTIFS(B:B,B1447,W:W,"나2")=2,25,IF(COUNTIFS(B:B,B1447,W:W,"나2")=1,20,0)))),"비해당분야")</f>
        <v>비해당분야</v>
      </c>
      <c r="Z1447" s="3" t="str">
        <f>IF(R1447="C",VLOOKUP(K1447,'[1]자격증 backdata'!A:F,6,0),"비해당분야")</f>
        <v>비해당분야</v>
      </c>
      <c r="AA1447" s="3" t="str">
        <f>IF(R1447="C",SUMIF(B:B,B1447,Z:Z),"비해당분야")</f>
        <v>비해당분야</v>
      </c>
      <c r="AB1447" s="3" t="str">
        <f>IF(R1447="C",SUM(Y1447,AA1447),"비해당분야")</f>
        <v>비해당분야</v>
      </c>
      <c r="AC1447" s="3">
        <f>IF(R1447="C",AB1447,X1447)</f>
        <v>6</v>
      </c>
      <c r="AD1447" s="3">
        <f>VLOOKUP(K1447,'[1]자격증 backdata'!A:D,4,0)</f>
        <v>5</v>
      </c>
      <c r="AE1447" s="3">
        <f>IF(_xlfn.MAXIFS(AD:AD,B:B,B1447)&gt;10,10,_xlfn.MAXIFS(AD:AD,B:B,B1447))</f>
        <v>5</v>
      </c>
      <c r="AG1447" s="2">
        <f>VLOOKUP(K1447,'[1]자격증 backdata'!A:C,3,0)</f>
        <v>0</v>
      </c>
      <c r="AH1447" s="2">
        <f>COUNTIFS($B:$B,$B1447,$AG:$AG,AH$1)</f>
        <v>0</v>
      </c>
      <c r="AI1447" s="2">
        <f>COUNTIFS($B:$B,$B1447,$AG:$AG,AI$1)</f>
        <v>0</v>
      </c>
      <c r="AJ1447" s="2">
        <f>COUNTIFS($B:$B,$B1447,$AG:$AG,AJ$1)</f>
        <v>0</v>
      </c>
      <c r="AK1447" s="2">
        <f>COUNTIFS($B:$B,$B1447,$AG:$AG,AK$1)</f>
        <v>0</v>
      </c>
      <c r="AL1447" s="2">
        <f>COUNTIFS($B:$B,$B1447,$AG:$AG,AL$1)</f>
        <v>0</v>
      </c>
      <c r="AM1447" s="2">
        <f>COUNTIFS($B:$B,$B1447,$AG:$AG,AM$1)</f>
        <v>0</v>
      </c>
      <c r="AN1447" s="2">
        <f>COUNTIFS($B:$B,$B1447,$AG:$AG,AN$1)</f>
        <v>1</v>
      </c>
      <c r="AO1447" s="2">
        <f>COUNTIFS($B:$B,$B1447,$AG:$AG,AO$1)</f>
        <v>0</v>
      </c>
      <c r="AP1447" s="2">
        <f>COUNTIFS($B:$B,$B1447,$AG:$AG,AP$1)</f>
        <v>0</v>
      </c>
      <c r="AQ1447" s="2">
        <f>COUNTIFS($B:$B,$B1447,$AG:$AG,AQ$1)</f>
        <v>0</v>
      </c>
      <c r="AR1447" s="2">
        <f>COUNTIFS($B:$B,$B1447,$AG:$AG,AR$1)</f>
        <v>0</v>
      </c>
      <c r="AS1447" s="2">
        <f>COUNTIFS($B:$B,$B1447,$AG:$AG,AS$1)</f>
        <v>0</v>
      </c>
      <c r="AT1447" s="2">
        <f>COUNTIFS($B:$B,$B1447,$AG:$AG,AT$1)</f>
        <v>1</v>
      </c>
      <c r="AU1447" s="2">
        <f>COUNTIFS($B:$B,$B1447,$AG:$AG,AU$1)</f>
        <v>0</v>
      </c>
    </row>
    <row r="1448" spans="1:47" ht="15" customHeight="1" x14ac:dyDescent="0.35">
      <c r="A1448" s="7">
        <f>IF(B1447=B1448,A1447,A1447+1)</f>
        <v>494</v>
      </c>
      <c r="B1448" s="7" t="s">
        <v>3741</v>
      </c>
      <c r="C1448" s="7" t="s">
        <v>3740</v>
      </c>
      <c r="D1448" s="7" t="s">
        <v>3044</v>
      </c>
      <c r="E1448" s="7" t="s">
        <v>3043</v>
      </c>
      <c r="F1448" s="4" t="s">
        <v>7</v>
      </c>
      <c r="G1448" s="4" t="s">
        <v>8</v>
      </c>
      <c r="H1448" s="4" t="s">
        <v>7</v>
      </c>
      <c r="I1448" s="3">
        <v>2</v>
      </c>
      <c r="J1448" s="3" t="s">
        <v>106</v>
      </c>
      <c r="K1448" s="3" t="s">
        <v>3057</v>
      </c>
      <c r="L1448" s="3" t="s">
        <v>55</v>
      </c>
      <c r="M1448" s="3" t="s">
        <v>3742</v>
      </c>
      <c r="N1448" s="3" t="s">
        <v>3560</v>
      </c>
      <c r="P1448" s="3" t="s">
        <v>669</v>
      </c>
      <c r="Q1448" s="3" t="s">
        <v>1475</v>
      </c>
      <c r="R1448" s="3" t="s">
        <v>2434</v>
      </c>
      <c r="S1448" s="2" t="str">
        <f>IF(P1448="심사불필요","-",VLOOKUP(K1448,'[1]자격증 backdata'!A:G,7,0))</f>
        <v>-</v>
      </c>
      <c r="T1448" s="2" t="str">
        <f>IF(S1448="-","-",IF(COUNTIFS(B:B,B1448,S:S,"필수")&gt;0,"자격요건충족","확인필요"))</f>
        <v>-</v>
      </c>
      <c r="U1448" s="2"/>
      <c r="W1448" s="2">
        <f>IF(Q1448="4급","심사불필요",VLOOKUP(K1448,'[1]자격증 backdata'!A:B,2,0))</f>
        <v>4</v>
      </c>
      <c r="X1448" s="3">
        <f>IF(R1448="A", MIN(20, SUMIFS(W:W, B:B, B1448, R:R, "A")),IF(R1448="B", MIN(30, SUMIFS(W:W, B:B, B1448, R:R, "B")),"비해당분야"))</f>
        <v>6</v>
      </c>
      <c r="Y1448" s="3" t="str">
        <f>IF(R1448="C",MIN(30,IF(COUNTIFS(B:B,B1448,W:W,"가1")=1,25,IF(COUNTIFS(B:B,B1448,W:W,"가1")&gt;=2,30,0))+IF(COUNTIFS(B:B,B1448,W:W,"나1")&gt;=4,30,IF(COUNTIFS(B:B,B1448,W:W,"나1")=3,26,IF(COUNTIFS(B:B,B1448,W:W,"나1")=2,22,IF(COUNTIFS(B:B,B1448,W:W,"나1")=1,18,0)))))+MIN(30,IF(COUNTIFS(B:B,B1448,W:W,"가2")=1,25,IF(COUNTIFS(B:B,B1448,W:W,"가2")&gt;=2,30,0))+IF(COUNTIFS(B:B,B1448,W:W,"나2")=3,30,IF(COUNTIFS(B:B,B1448,W:W,"나2")=2,25,IF(COUNTIFS(B:B,B1448,W:W,"나2")=1,20,0)))),"비해당분야")</f>
        <v>비해당분야</v>
      </c>
      <c r="Z1448" s="3" t="str">
        <f>IF(R1448="C",VLOOKUP(K1448,'[1]자격증 backdata'!A:F,6,0),"비해당분야")</f>
        <v>비해당분야</v>
      </c>
      <c r="AA1448" s="3" t="str">
        <f>IF(R1448="C",SUMIF(B:B,B1448,Z:Z),"비해당분야")</f>
        <v>비해당분야</v>
      </c>
      <c r="AB1448" s="3" t="str">
        <f>IF(R1448="C",SUM(Y1448,AA1448),"비해당분야")</f>
        <v>비해당분야</v>
      </c>
      <c r="AC1448" s="3">
        <f>IF(R1448="C",AB1448,X1448)</f>
        <v>6</v>
      </c>
      <c r="AD1448" s="3">
        <f>VLOOKUP(K1448,'[1]자격증 backdata'!A:D,4,0)</f>
        <v>0</v>
      </c>
      <c r="AE1448" s="3">
        <f>IF(_xlfn.MAXIFS(AD:AD,B:B,B1448)&gt;10,10,_xlfn.MAXIFS(AD:AD,B:B,B1448))</f>
        <v>5</v>
      </c>
      <c r="AG1448" s="2" t="str">
        <f>VLOOKUP(K1448,'[1]자격증 backdata'!A:C,3,0)</f>
        <v>M</v>
      </c>
      <c r="AH1448" s="2">
        <f>COUNTIFS($B:$B,$B1448,$AG:$AG,AH$1)</f>
        <v>0</v>
      </c>
      <c r="AI1448" s="2">
        <f>COUNTIFS($B:$B,$B1448,$AG:$AG,AI$1)</f>
        <v>0</v>
      </c>
      <c r="AJ1448" s="2">
        <f>COUNTIFS($B:$B,$B1448,$AG:$AG,AJ$1)</f>
        <v>0</v>
      </c>
      <c r="AK1448" s="2">
        <f>COUNTIFS($B:$B,$B1448,$AG:$AG,AK$1)</f>
        <v>0</v>
      </c>
      <c r="AL1448" s="2">
        <f>COUNTIFS($B:$B,$B1448,$AG:$AG,AL$1)</f>
        <v>0</v>
      </c>
      <c r="AM1448" s="2">
        <f>COUNTIFS($B:$B,$B1448,$AG:$AG,AM$1)</f>
        <v>0</v>
      </c>
      <c r="AN1448" s="2">
        <f>COUNTIFS($B:$B,$B1448,$AG:$AG,AN$1)</f>
        <v>1</v>
      </c>
      <c r="AO1448" s="2">
        <f>COUNTIFS($B:$B,$B1448,$AG:$AG,AO$1)</f>
        <v>0</v>
      </c>
      <c r="AP1448" s="2">
        <f>COUNTIFS($B:$B,$B1448,$AG:$AG,AP$1)</f>
        <v>0</v>
      </c>
      <c r="AQ1448" s="2">
        <f>COUNTIFS($B:$B,$B1448,$AG:$AG,AQ$1)</f>
        <v>0</v>
      </c>
      <c r="AR1448" s="2">
        <f>COUNTIFS($B:$B,$B1448,$AG:$AG,AR$1)</f>
        <v>0</v>
      </c>
      <c r="AS1448" s="2">
        <f>COUNTIFS($B:$B,$B1448,$AG:$AG,AS$1)</f>
        <v>0</v>
      </c>
      <c r="AT1448" s="2">
        <f>COUNTIFS($B:$B,$B1448,$AG:$AG,AT$1)</f>
        <v>1</v>
      </c>
      <c r="AU1448" s="2">
        <f>COUNTIFS($B:$B,$B1448,$AG:$AG,AU$1)</f>
        <v>0</v>
      </c>
    </row>
    <row r="1449" spans="1:47" ht="15" customHeight="1" x14ac:dyDescent="0.35">
      <c r="A1449" s="7">
        <f>IF(B1448=B1449,A1448,A1448+1)</f>
        <v>494</v>
      </c>
      <c r="B1449" s="7" t="s">
        <v>3741</v>
      </c>
      <c r="C1449" s="7" t="s">
        <v>3740</v>
      </c>
      <c r="D1449" s="7" t="s">
        <v>3044</v>
      </c>
      <c r="E1449" s="7" t="s">
        <v>3043</v>
      </c>
      <c r="F1449" s="4" t="s">
        <v>7</v>
      </c>
      <c r="G1449" s="4" t="s">
        <v>8</v>
      </c>
      <c r="H1449" s="4" t="s">
        <v>7</v>
      </c>
      <c r="I1449" s="3">
        <v>3</v>
      </c>
      <c r="J1449" s="3" t="s">
        <v>411</v>
      </c>
      <c r="K1449" s="3" t="s">
        <v>3042</v>
      </c>
      <c r="L1449" s="3" t="s">
        <v>55</v>
      </c>
      <c r="M1449" s="3" t="s">
        <v>3739</v>
      </c>
      <c r="N1449" s="3" t="s">
        <v>3738</v>
      </c>
      <c r="P1449" s="3" t="s">
        <v>669</v>
      </c>
      <c r="Q1449" s="3" t="s">
        <v>1475</v>
      </c>
      <c r="R1449" s="3" t="s">
        <v>2434</v>
      </c>
      <c r="S1449" s="2" t="str">
        <f>IF(P1449="심사불필요","-",VLOOKUP(K1449,'[1]자격증 backdata'!A:G,7,0))</f>
        <v>-</v>
      </c>
      <c r="T1449" s="2" t="str">
        <f>IF(S1449="-","-",IF(COUNTIFS(B:B,B1449,S:S,"필수")&gt;0,"자격요건충족","확인필요"))</f>
        <v>-</v>
      </c>
      <c r="U1449" s="2"/>
      <c r="W1449" s="2">
        <f>IF(Q1449="4급","심사불필요",VLOOKUP(K1449,'[1]자격증 backdata'!A:B,2,0))</f>
        <v>2</v>
      </c>
      <c r="X1449" s="3">
        <f>IF(R1449="A", MIN(20, SUMIFS(W:W, B:B, B1449, R:R, "A")),IF(R1449="B", MIN(30, SUMIFS(W:W, B:B, B1449, R:R, "B")),"비해당분야"))</f>
        <v>6</v>
      </c>
      <c r="Y1449" s="3" t="str">
        <f>IF(R1449="C",MIN(30,IF(COUNTIFS(B:B,B1449,W:W,"가1")=1,25,IF(COUNTIFS(B:B,B1449,W:W,"가1")&gt;=2,30,0))+IF(COUNTIFS(B:B,B1449,W:W,"나1")&gt;=4,30,IF(COUNTIFS(B:B,B1449,W:W,"나1")=3,26,IF(COUNTIFS(B:B,B1449,W:W,"나1")=2,22,IF(COUNTIFS(B:B,B1449,W:W,"나1")=1,18,0)))))+MIN(30,IF(COUNTIFS(B:B,B1449,W:W,"가2")=1,25,IF(COUNTIFS(B:B,B1449,W:W,"가2")&gt;=2,30,0))+IF(COUNTIFS(B:B,B1449,W:W,"나2")=3,30,IF(COUNTIFS(B:B,B1449,W:W,"나2")=2,25,IF(COUNTIFS(B:B,B1449,W:W,"나2")=1,20,0)))),"비해당분야")</f>
        <v>비해당분야</v>
      </c>
      <c r="Z1449" s="3" t="str">
        <f>IF(R1449="C",VLOOKUP(K1449,'[1]자격증 backdata'!A:F,6,0),"비해당분야")</f>
        <v>비해당분야</v>
      </c>
      <c r="AA1449" s="3" t="str">
        <f>IF(R1449="C",SUMIF(B:B,B1449,Z:Z),"비해당분야")</f>
        <v>비해당분야</v>
      </c>
      <c r="AB1449" s="3" t="str">
        <f>IF(R1449="C",SUM(Y1449,AA1449),"비해당분야")</f>
        <v>비해당분야</v>
      </c>
      <c r="AC1449" s="3">
        <f>IF(R1449="C",AB1449,X1449)</f>
        <v>6</v>
      </c>
      <c r="AD1449" s="3">
        <f>VLOOKUP(K1449,'[1]자격증 backdata'!A:D,4,0)</f>
        <v>0</v>
      </c>
      <c r="AE1449" s="3">
        <f>IF(_xlfn.MAXIFS(AD:AD,B:B,B1449)&gt;10,10,_xlfn.MAXIFS(AD:AD,B:B,B1449))</f>
        <v>5</v>
      </c>
      <c r="AG1449" s="2" t="str">
        <f>VLOOKUP(K1449,'[1]자격증 backdata'!A:C,3,0)</f>
        <v>G</v>
      </c>
      <c r="AH1449" s="2">
        <f>COUNTIFS($B:$B,$B1449,$AG:$AG,AH$1)</f>
        <v>0</v>
      </c>
      <c r="AI1449" s="2">
        <f>COUNTIFS($B:$B,$B1449,$AG:$AG,AI$1)</f>
        <v>0</v>
      </c>
      <c r="AJ1449" s="2">
        <f>COUNTIFS($B:$B,$B1449,$AG:$AG,AJ$1)</f>
        <v>0</v>
      </c>
      <c r="AK1449" s="2">
        <f>COUNTIFS($B:$B,$B1449,$AG:$AG,AK$1)</f>
        <v>0</v>
      </c>
      <c r="AL1449" s="2">
        <f>COUNTIFS($B:$B,$B1449,$AG:$AG,AL$1)</f>
        <v>0</v>
      </c>
      <c r="AM1449" s="2">
        <f>COUNTIFS($B:$B,$B1449,$AG:$AG,AM$1)</f>
        <v>0</v>
      </c>
      <c r="AN1449" s="2">
        <f>COUNTIFS($B:$B,$B1449,$AG:$AG,AN$1)</f>
        <v>1</v>
      </c>
      <c r="AO1449" s="2">
        <f>COUNTIFS($B:$B,$B1449,$AG:$AG,AO$1)</f>
        <v>0</v>
      </c>
      <c r="AP1449" s="2">
        <f>COUNTIFS($B:$B,$B1449,$AG:$AG,AP$1)</f>
        <v>0</v>
      </c>
      <c r="AQ1449" s="2">
        <f>COUNTIFS($B:$B,$B1449,$AG:$AG,AQ$1)</f>
        <v>0</v>
      </c>
      <c r="AR1449" s="2">
        <f>COUNTIFS($B:$B,$B1449,$AG:$AG,AR$1)</f>
        <v>0</v>
      </c>
      <c r="AS1449" s="2">
        <f>COUNTIFS($B:$B,$B1449,$AG:$AG,AS$1)</f>
        <v>0</v>
      </c>
      <c r="AT1449" s="2">
        <f>COUNTIFS($B:$B,$B1449,$AG:$AG,AT$1)</f>
        <v>1</v>
      </c>
      <c r="AU1449" s="2">
        <f>COUNTIFS($B:$B,$B1449,$AG:$AG,AU$1)</f>
        <v>0</v>
      </c>
    </row>
    <row r="1450" spans="1:47" ht="15" customHeight="1" x14ac:dyDescent="0.35">
      <c r="A1450" s="4">
        <f>IF(B1449=B1450,A1449,A1449+1)</f>
        <v>495</v>
      </c>
      <c r="B1450" s="4" t="s">
        <v>3737</v>
      </c>
      <c r="C1450" s="4" t="s">
        <v>3736</v>
      </c>
      <c r="D1450" s="4" t="s">
        <v>3044</v>
      </c>
      <c r="E1450" s="4" t="s">
        <v>3043</v>
      </c>
      <c r="F1450" s="4" t="s">
        <v>7</v>
      </c>
      <c r="G1450" s="4" t="s">
        <v>8</v>
      </c>
      <c r="H1450" s="4" t="s">
        <v>7</v>
      </c>
      <c r="I1450" s="4">
        <v>1</v>
      </c>
      <c r="J1450" s="4" t="s">
        <v>69</v>
      </c>
      <c r="K1450" s="4" t="s">
        <v>3065</v>
      </c>
      <c r="L1450" s="4" t="s">
        <v>36</v>
      </c>
      <c r="M1450" s="4" t="s">
        <v>3735</v>
      </c>
      <c r="N1450" s="4" t="s">
        <v>1893</v>
      </c>
      <c r="P1450" s="4" t="s">
        <v>669</v>
      </c>
      <c r="Q1450" s="4" t="s">
        <v>1475</v>
      </c>
      <c r="R1450" s="4" t="s">
        <v>2434</v>
      </c>
      <c r="S1450" s="5" t="str">
        <f>IF(P1450="심사불필요","-",VLOOKUP(K1450,'[1]자격증 backdata'!A:G,7,0))</f>
        <v>-</v>
      </c>
      <c r="T1450" s="5" t="str">
        <f>IF(S1450="-","-",IF(COUNTIFS(B:B,B1450,S:S,"필수")&gt;0,"자격요건충족","확인필요"))</f>
        <v>-</v>
      </c>
      <c r="U1450" s="5"/>
      <c r="W1450" s="5">
        <f>IF(Q1450="4급","심사불필요",VLOOKUP(K1450,'[1]자격증 backdata'!A:B,2,0))</f>
        <v>0</v>
      </c>
      <c r="X1450" s="4">
        <f>IF(R1450="A", MIN(20, SUMIFS(W:W, B:B, B1450, R:R, "A")),IF(R1450="B", MIN(30, SUMIFS(W:W, B:B, B1450, R:R, "B")),"비해당분야"))</f>
        <v>0</v>
      </c>
      <c r="Y1450" s="4" t="str">
        <f>IF(R1450="C",MIN(30,IF(COUNTIFS(B:B,B1450,W:W,"가1")=1,25,IF(COUNTIFS(B:B,B1450,W:W,"가1")&gt;=2,30,0))+IF(COUNTIFS(B:B,B1450,W:W,"나1")&gt;=4,30,IF(COUNTIFS(B:B,B1450,W:W,"나1")=3,26,IF(COUNTIFS(B:B,B1450,W:W,"나1")=2,22,IF(COUNTIFS(B:B,B1450,W:W,"나1")=1,18,0)))))+MIN(30,IF(COUNTIFS(B:B,B1450,W:W,"가2")=1,25,IF(COUNTIFS(B:B,B1450,W:W,"가2")&gt;=2,30,0))+IF(COUNTIFS(B:B,B1450,W:W,"나2")=3,30,IF(COUNTIFS(B:B,B1450,W:W,"나2")=2,25,IF(COUNTIFS(B:B,B1450,W:W,"나2")=1,20,0)))),"비해당분야")</f>
        <v>비해당분야</v>
      </c>
      <c r="Z1450" s="4" t="str">
        <f>IF(R1450="C",VLOOKUP(K1450,'[1]자격증 backdata'!A:F,6,0),"비해당분야")</f>
        <v>비해당분야</v>
      </c>
      <c r="AA1450" s="4" t="str">
        <f>IF(R1450="C",SUMIF(B:B,B1450,Z:Z),"비해당분야")</f>
        <v>비해당분야</v>
      </c>
      <c r="AB1450" s="4" t="str">
        <f>IF(R1450="C",SUM(Y1450,AA1450),"비해당분야")</f>
        <v>비해당분야</v>
      </c>
      <c r="AC1450" s="4">
        <f>IF(R1450="C",AB1450,X1450)</f>
        <v>0</v>
      </c>
      <c r="AD1450" s="4">
        <f>VLOOKUP(K1450,'[1]자격증 backdata'!A:D,4,0)</f>
        <v>5</v>
      </c>
      <c r="AE1450" s="4">
        <f>IF(_xlfn.MAXIFS(AD:AD,B:B,B1450)&gt;10,10,_xlfn.MAXIFS(AD:AD,B:B,B1450))</f>
        <v>5</v>
      </c>
      <c r="AG1450" s="5">
        <f>VLOOKUP(K1450,'[1]자격증 backdata'!A:C,3,0)</f>
        <v>0</v>
      </c>
      <c r="AH1450" s="5">
        <f>COUNTIFS($B:$B,$B1450,$AG:$AG,AH$1)</f>
        <v>0</v>
      </c>
      <c r="AI1450" s="5">
        <f>COUNTIFS($B:$B,$B1450,$AG:$AG,AI$1)</f>
        <v>0</v>
      </c>
      <c r="AJ1450" s="5">
        <f>COUNTIFS($B:$B,$B1450,$AG:$AG,AJ$1)</f>
        <v>0</v>
      </c>
      <c r="AK1450" s="5">
        <f>COUNTIFS($B:$B,$B1450,$AG:$AG,AK$1)</f>
        <v>0</v>
      </c>
      <c r="AL1450" s="5">
        <f>COUNTIFS($B:$B,$B1450,$AG:$AG,AL$1)</f>
        <v>0</v>
      </c>
      <c r="AM1450" s="5">
        <f>COUNTIFS($B:$B,$B1450,$AG:$AG,AM$1)</f>
        <v>0</v>
      </c>
      <c r="AN1450" s="5">
        <f>COUNTIFS($B:$B,$B1450,$AG:$AG,AN$1)</f>
        <v>0</v>
      </c>
      <c r="AO1450" s="5">
        <f>COUNTIFS($B:$B,$B1450,$AG:$AG,AO$1)</f>
        <v>0</v>
      </c>
      <c r="AP1450" s="5">
        <f>COUNTIFS($B:$B,$B1450,$AG:$AG,AP$1)</f>
        <v>0</v>
      </c>
      <c r="AQ1450" s="5">
        <f>COUNTIFS($B:$B,$B1450,$AG:$AG,AQ$1)</f>
        <v>0</v>
      </c>
      <c r="AR1450" s="5">
        <f>COUNTIFS($B:$B,$B1450,$AG:$AG,AR$1)</f>
        <v>0</v>
      </c>
      <c r="AS1450" s="5">
        <f>COUNTIFS($B:$B,$B1450,$AG:$AG,AS$1)</f>
        <v>0</v>
      </c>
      <c r="AT1450" s="5">
        <f>COUNTIFS($B:$B,$B1450,$AG:$AG,AT$1)</f>
        <v>0</v>
      </c>
      <c r="AU1450" s="5">
        <f>COUNTIFS($B:$B,$B1450,$AG:$AG,AU$1)</f>
        <v>0</v>
      </c>
    </row>
    <row r="1451" spans="1:47" ht="15" customHeight="1" x14ac:dyDescent="0.35">
      <c r="A1451" s="3">
        <f>IF(B1450=B1451,A1450,A1450+1)</f>
        <v>496</v>
      </c>
      <c r="B1451" s="3" t="s">
        <v>3730</v>
      </c>
      <c r="C1451" s="3" t="s">
        <v>3729</v>
      </c>
      <c r="D1451" s="3" t="s">
        <v>3044</v>
      </c>
      <c r="E1451" s="3" t="s">
        <v>3043</v>
      </c>
      <c r="F1451" s="4" t="s">
        <v>7</v>
      </c>
      <c r="G1451" s="4" t="s">
        <v>8</v>
      </c>
      <c r="H1451" s="4" t="s">
        <v>7</v>
      </c>
      <c r="I1451" s="3">
        <v>1</v>
      </c>
      <c r="J1451" s="3" t="s">
        <v>69</v>
      </c>
      <c r="K1451" s="3" t="s">
        <v>3065</v>
      </c>
      <c r="L1451" s="3" t="s">
        <v>36</v>
      </c>
      <c r="M1451" s="3" t="s">
        <v>3734</v>
      </c>
      <c r="N1451" s="3" t="s">
        <v>690</v>
      </c>
      <c r="P1451" s="3" t="s">
        <v>669</v>
      </c>
      <c r="Q1451" s="3" t="s">
        <v>1475</v>
      </c>
      <c r="R1451" s="3" t="s">
        <v>2434</v>
      </c>
      <c r="S1451" s="2" t="str">
        <f>IF(P1451="심사불필요","-",VLOOKUP(K1451,'[1]자격증 backdata'!A:G,7,0))</f>
        <v>-</v>
      </c>
      <c r="T1451" s="2" t="str">
        <f>IF(S1451="-","-",IF(COUNTIFS(B:B,B1451,S:S,"필수")&gt;0,"자격요건충족","확인필요"))</f>
        <v>-</v>
      </c>
      <c r="U1451" s="2"/>
      <c r="W1451" s="2">
        <f>IF(Q1451="4급","심사불필요",VLOOKUP(K1451,'[1]자격증 backdata'!A:B,2,0))</f>
        <v>0</v>
      </c>
      <c r="X1451" s="3">
        <f>IF(R1451="A", MIN(20, SUMIFS(W:W, B:B, B1451, R:R, "A")),IF(R1451="B", MIN(30, SUMIFS(W:W, B:B, B1451, R:R, "B")),"비해당분야"))</f>
        <v>10</v>
      </c>
      <c r="Y1451" s="3" t="str">
        <f>IF(R1451="C",MIN(30,IF(COUNTIFS(B:B,B1451,W:W,"가1")=1,25,IF(COUNTIFS(B:B,B1451,W:W,"가1")&gt;=2,30,0))+IF(COUNTIFS(B:B,B1451,W:W,"나1")&gt;=4,30,IF(COUNTIFS(B:B,B1451,W:W,"나1")=3,26,IF(COUNTIFS(B:B,B1451,W:W,"나1")=2,22,IF(COUNTIFS(B:B,B1451,W:W,"나1")=1,18,0)))))+MIN(30,IF(COUNTIFS(B:B,B1451,W:W,"가2")=1,25,IF(COUNTIFS(B:B,B1451,W:W,"가2")&gt;=2,30,0))+IF(COUNTIFS(B:B,B1451,W:W,"나2")=3,30,IF(COUNTIFS(B:B,B1451,W:W,"나2")=2,25,IF(COUNTIFS(B:B,B1451,W:W,"나2")=1,20,0)))),"비해당분야")</f>
        <v>비해당분야</v>
      </c>
      <c r="Z1451" s="3" t="str">
        <f>IF(R1451="C",VLOOKUP(K1451,'[1]자격증 backdata'!A:F,6,0),"비해당분야")</f>
        <v>비해당분야</v>
      </c>
      <c r="AA1451" s="3" t="str">
        <f>IF(R1451="C",SUMIF(B:B,B1451,Z:Z),"비해당분야")</f>
        <v>비해당분야</v>
      </c>
      <c r="AB1451" s="3" t="str">
        <f>IF(R1451="C",SUM(Y1451,AA1451),"비해당분야")</f>
        <v>비해당분야</v>
      </c>
      <c r="AC1451" s="3">
        <f>IF(R1451="C",AB1451,X1451)</f>
        <v>10</v>
      </c>
      <c r="AD1451" s="3">
        <f>VLOOKUP(K1451,'[1]자격증 backdata'!A:D,4,0)</f>
        <v>5</v>
      </c>
      <c r="AE1451" s="3">
        <f>IF(_xlfn.MAXIFS(AD:AD,B:B,B1451)&gt;10,10,_xlfn.MAXIFS(AD:AD,B:B,B1451))</f>
        <v>5</v>
      </c>
      <c r="AG1451" s="2">
        <f>VLOOKUP(K1451,'[1]자격증 backdata'!A:C,3,0)</f>
        <v>0</v>
      </c>
      <c r="AH1451" s="2">
        <f>COUNTIFS($B:$B,$B1451,$AG:$AG,AH$1)</f>
        <v>0</v>
      </c>
      <c r="AI1451" s="2">
        <f>COUNTIFS($B:$B,$B1451,$AG:$AG,AI$1)</f>
        <v>0</v>
      </c>
      <c r="AJ1451" s="2">
        <f>COUNTIFS($B:$B,$B1451,$AG:$AG,AJ$1)</f>
        <v>0</v>
      </c>
      <c r="AK1451" s="2">
        <f>COUNTIFS($B:$B,$B1451,$AG:$AG,AK$1)</f>
        <v>0</v>
      </c>
      <c r="AL1451" s="2">
        <f>COUNTIFS($B:$B,$B1451,$AG:$AG,AL$1)</f>
        <v>0</v>
      </c>
      <c r="AM1451" s="2">
        <f>COUNTIFS($B:$B,$B1451,$AG:$AG,AM$1)</f>
        <v>0</v>
      </c>
      <c r="AN1451" s="2">
        <f>COUNTIFS($B:$B,$B1451,$AG:$AG,AN$1)</f>
        <v>0</v>
      </c>
      <c r="AO1451" s="2">
        <f>COUNTIFS($B:$B,$B1451,$AG:$AG,AO$1)</f>
        <v>1</v>
      </c>
      <c r="AP1451" s="2">
        <f>COUNTIFS($B:$B,$B1451,$AG:$AG,AP$1)</f>
        <v>0</v>
      </c>
      <c r="AQ1451" s="2">
        <f>COUNTIFS($B:$B,$B1451,$AG:$AG,AQ$1)</f>
        <v>0</v>
      </c>
      <c r="AR1451" s="2">
        <f>COUNTIFS($B:$B,$B1451,$AG:$AG,AR$1)</f>
        <v>0</v>
      </c>
      <c r="AS1451" s="2">
        <f>COUNTIFS($B:$B,$B1451,$AG:$AG,AS$1)</f>
        <v>0</v>
      </c>
      <c r="AT1451" s="2">
        <f>COUNTIFS($B:$B,$B1451,$AG:$AG,AT$1)</f>
        <v>1</v>
      </c>
      <c r="AU1451" s="2">
        <f>COUNTIFS($B:$B,$B1451,$AG:$AG,AU$1)</f>
        <v>0</v>
      </c>
    </row>
    <row r="1452" spans="1:47" ht="15" customHeight="1" x14ac:dyDescent="0.35">
      <c r="A1452" s="7">
        <f>IF(B1451=B1452,A1451,A1451+1)</f>
        <v>496</v>
      </c>
      <c r="B1452" s="7" t="s">
        <v>3730</v>
      </c>
      <c r="C1452" s="7" t="s">
        <v>3729</v>
      </c>
      <c r="D1452" s="7" t="s">
        <v>3044</v>
      </c>
      <c r="E1452" s="7" t="s">
        <v>3043</v>
      </c>
      <c r="F1452" s="4" t="s">
        <v>7</v>
      </c>
      <c r="G1452" s="4" t="s">
        <v>8</v>
      </c>
      <c r="H1452" s="4" t="s">
        <v>7</v>
      </c>
      <c r="I1452" s="3">
        <v>2</v>
      </c>
      <c r="J1452" s="3" t="s">
        <v>653</v>
      </c>
      <c r="K1452" s="3" t="s">
        <v>3052</v>
      </c>
      <c r="L1452" s="3" t="s">
        <v>651</v>
      </c>
      <c r="M1452" s="3" t="s">
        <v>3733</v>
      </c>
      <c r="N1452" s="3" t="s">
        <v>2594</v>
      </c>
      <c r="P1452" s="3" t="s">
        <v>669</v>
      </c>
      <c r="Q1452" s="3" t="s">
        <v>1475</v>
      </c>
      <c r="R1452" s="3" t="s">
        <v>2434</v>
      </c>
      <c r="S1452" s="2" t="str">
        <f>IF(P1452="심사불필요","-",VLOOKUP(K1452,'[1]자격증 backdata'!A:G,7,0))</f>
        <v>-</v>
      </c>
      <c r="T1452" s="2" t="str">
        <f>IF(S1452="-","-",IF(COUNTIFS(B:B,B1452,S:S,"필수")&gt;0,"자격요건충족","확인필요"))</f>
        <v>-</v>
      </c>
      <c r="U1452" s="2"/>
      <c r="W1452" s="2">
        <f>IF(Q1452="4급","심사불필요",VLOOKUP(K1452,'[1]자격증 backdata'!A:B,2,0))</f>
        <v>4</v>
      </c>
      <c r="X1452" s="3">
        <f>IF(R1452="A", MIN(20, SUMIFS(W:W, B:B, B1452, R:R, "A")),IF(R1452="B", MIN(30, SUMIFS(W:W, B:B, B1452, R:R, "B")),"비해당분야"))</f>
        <v>10</v>
      </c>
      <c r="Y1452" s="3" t="str">
        <f>IF(R1452="C",MIN(30,IF(COUNTIFS(B:B,B1452,W:W,"가1")=1,25,IF(COUNTIFS(B:B,B1452,W:W,"가1")&gt;=2,30,0))+IF(COUNTIFS(B:B,B1452,W:W,"나1")&gt;=4,30,IF(COUNTIFS(B:B,B1452,W:W,"나1")=3,26,IF(COUNTIFS(B:B,B1452,W:W,"나1")=2,22,IF(COUNTIFS(B:B,B1452,W:W,"나1")=1,18,0)))))+MIN(30,IF(COUNTIFS(B:B,B1452,W:W,"가2")=1,25,IF(COUNTIFS(B:B,B1452,W:W,"가2")&gt;=2,30,0))+IF(COUNTIFS(B:B,B1452,W:W,"나2")=3,30,IF(COUNTIFS(B:B,B1452,W:W,"나2")=2,25,IF(COUNTIFS(B:B,B1452,W:W,"나2")=1,20,0)))),"비해당분야")</f>
        <v>비해당분야</v>
      </c>
      <c r="Z1452" s="3" t="str">
        <f>IF(R1452="C",VLOOKUP(K1452,'[1]자격증 backdata'!A:F,6,0),"비해당분야")</f>
        <v>비해당분야</v>
      </c>
      <c r="AA1452" s="3" t="str">
        <f>IF(R1452="C",SUMIF(B:B,B1452,Z:Z),"비해당분야")</f>
        <v>비해당분야</v>
      </c>
      <c r="AB1452" s="3" t="str">
        <f>IF(R1452="C",SUM(Y1452,AA1452),"비해당분야")</f>
        <v>비해당분야</v>
      </c>
      <c r="AC1452" s="3">
        <f>IF(R1452="C",AB1452,X1452)</f>
        <v>10</v>
      </c>
      <c r="AD1452" s="3">
        <f>VLOOKUP(K1452,'[1]자격증 backdata'!A:D,4,0)</f>
        <v>0</v>
      </c>
      <c r="AE1452" s="3">
        <f>IF(_xlfn.MAXIFS(AD:AD,B:B,B1452)&gt;10,10,_xlfn.MAXIFS(AD:AD,B:B,B1452))</f>
        <v>5</v>
      </c>
      <c r="AG1452" s="2" t="str">
        <f>VLOOKUP(K1452,'[1]자격증 backdata'!A:C,3,0)</f>
        <v>H</v>
      </c>
      <c r="AH1452" s="2">
        <f>COUNTIFS($B:$B,$B1452,$AG:$AG,AH$1)</f>
        <v>0</v>
      </c>
      <c r="AI1452" s="2">
        <f>COUNTIFS($B:$B,$B1452,$AG:$AG,AI$1)</f>
        <v>0</v>
      </c>
      <c r="AJ1452" s="2">
        <f>COUNTIFS($B:$B,$B1452,$AG:$AG,AJ$1)</f>
        <v>0</v>
      </c>
      <c r="AK1452" s="2">
        <f>COUNTIFS($B:$B,$B1452,$AG:$AG,AK$1)</f>
        <v>0</v>
      </c>
      <c r="AL1452" s="2">
        <f>COUNTIFS($B:$B,$B1452,$AG:$AG,AL$1)</f>
        <v>0</v>
      </c>
      <c r="AM1452" s="2">
        <f>COUNTIFS($B:$B,$B1452,$AG:$AG,AM$1)</f>
        <v>0</v>
      </c>
      <c r="AN1452" s="2">
        <f>COUNTIFS($B:$B,$B1452,$AG:$AG,AN$1)</f>
        <v>0</v>
      </c>
      <c r="AO1452" s="2">
        <f>COUNTIFS($B:$B,$B1452,$AG:$AG,AO$1)</f>
        <v>1</v>
      </c>
      <c r="AP1452" s="2">
        <f>COUNTIFS($B:$B,$B1452,$AG:$AG,AP$1)</f>
        <v>0</v>
      </c>
      <c r="AQ1452" s="2">
        <f>COUNTIFS($B:$B,$B1452,$AG:$AG,AQ$1)</f>
        <v>0</v>
      </c>
      <c r="AR1452" s="2">
        <f>COUNTIFS($B:$B,$B1452,$AG:$AG,AR$1)</f>
        <v>0</v>
      </c>
      <c r="AS1452" s="2">
        <f>COUNTIFS($B:$B,$B1452,$AG:$AG,AS$1)</f>
        <v>0</v>
      </c>
      <c r="AT1452" s="2">
        <f>COUNTIFS($B:$B,$B1452,$AG:$AG,AT$1)</f>
        <v>1</v>
      </c>
      <c r="AU1452" s="2">
        <f>COUNTIFS($B:$B,$B1452,$AG:$AG,AU$1)</f>
        <v>0</v>
      </c>
    </row>
    <row r="1453" spans="1:47" ht="15" customHeight="1" x14ac:dyDescent="0.35">
      <c r="A1453" s="7">
        <f>IF(B1452=B1453,A1452,A1452+1)</f>
        <v>496</v>
      </c>
      <c r="B1453" s="7" t="s">
        <v>3730</v>
      </c>
      <c r="C1453" s="7" t="s">
        <v>3729</v>
      </c>
      <c r="D1453" s="7" t="s">
        <v>3044</v>
      </c>
      <c r="E1453" s="7" t="s">
        <v>3043</v>
      </c>
      <c r="F1453" s="4" t="s">
        <v>7</v>
      </c>
      <c r="G1453" s="4" t="s">
        <v>8</v>
      </c>
      <c r="H1453" s="4" t="s">
        <v>7</v>
      </c>
      <c r="I1453" s="3">
        <v>3</v>
      </c>
      <c r="J1453" s="3" t="s">
        <v>57</v>
      </c>
      <c r="K1453" s="3" t="s">
        <v>3089</v>
      </c>
      <c r="L1453" s="3" t="s">
        <v>55</v>
      </c>
      <c r="M1453" s="3" t="s">
        <v>3732</v>
      </c>
      <c r="N1453" s="3" t="s">
        <v>2155</v>
      </c>
      <c r="P1453" s="3" t="s">
        <v>669</v>
      </c>
      <c r="Q1453" s="3" t="s">
        <v>1475</v>
      </c>
      <c r="R1453" s="3" t="s">
        <v>2434</v>
      </c>
      <c r="S1453" s="2" t="str">
        <f>IF(P1453="심사불필요","-",VLOOKUP(K1453,'[1]자격증 backdata'!A:G,7,0))</f>
        <v>-</v>
      </c>
      <c r="T1453" s="2" t="str">
        <f>IF(S1453="-","-",IF(COUNTIFS(B:B,B1453,S:S,"필수")&gt;0,"자격요건충족","확인필요"))</f>
        <v>-</v>
      </c>
      <c r="U1453" s="2"/>
      <c r="W1453" s="2">
        <f>IF(Q1453="4급","심사불필요",VLOOKUP(K1453,'[1]자격증 backdata'!A:B,2,0))</f>
        <v>2</v>
      </c>
      <c r="X1453" s="3">
        <f>IF(R1453="A", MIN(20, SUMIFS(W:W, B:B, B1453, R:R, "A")),IF(R1453="B", MIN(30, SUMIFS(W:W, B:B, B1453, R:R, "B")),"비해당분야"))</f>
        <v>10</v>
      </c>
      <c r="Y1453" s="3" t="str">
        <f>IF(R1453="C",MIN(30,IF(COUNTIFS(B:B,B1453,W:W,"가1")=1,25,IF(COUNTIFS(B:B,B1453,W:W,"가1")&gt;=2,30,0))+IF(COUNTIFS(B:B,B1453,W:W,"나1")&gt;=4,30,IF(COUNTIFS(B:B,B1453,W:W,"나1")=3,26,IF(COUNTIFS(B:B,B1453,W:W,"나1")=2,22,IF(COUNTIFS(B:B,B1453,W:W,"나1")=1,18,0)))))+MIN(30,IF(COUNTIFS(B:B,B1453,W:W,"가2")=1,25,IF(COUNTIFS(B:B,B1453,W:W,"가2")&gt;=2,30,0))+IF(COUNTIFS(B:B,B1453,W:W,"나2")=3,30,IF(COUNTIFS(B:B,B1453,W:W,"나2")=2,25,IF(COUNTIFS(B:B,B1453,W:W,"나2")=1,20,0)))),"비해당분야")</f>
        <v>비해당분야</v>
      </c>
      <c r="Z1453" s="3" t="str">
        <f>IF(R1453="C",VLOOKUP(K1453,'[1]자격증 backdata'!A:F,6,0),"비해당분야")</f>
        <v>비해당분야</v>
      </c>
      <c r="AA1453" s="3" t="str">
        <f>IF(R1453="C",SUMIF(B:B,B1453,Z:Z),"비해당분야")</f>
        <v>비해당분야</v>
      </c>
      <c r="AB1453" s="3" t="str">
        <f>IF(R1453="C",SUM(Y1453,AA1453),"비해당분야")</f>
        <v>비해당분야</v>
      </c>
      <c r="AC1453" s="3">
        <f>IF(R1453="C",AB1453,X1453)</f>
        <v>10</v>
      </c>
      <c r="AD1453" s="3">
        <f>VLOOKUP(K1453,'[1]자격증 backdata'!A:D,4,0)</f>
        <v>0</v>
      </c>
      <c r="AE1453" s="3">
        <f>IF(_xlfn.MAXIFS(AD:AD,B:B,B1453)&gt;10,10,_xlfn.MAXIFS(AD:AD,B:B,B1453))</f>
        <v>5</v>
      </c>
      <c r="AG1453" s="2" t="str">
        <f>VLOOKUP(K1453,'[1]자격증 backdata'!A:C,3,0)</f>
        <v>M</v>
      </c>
      <c r="AH1453" s="2">
        <f>COUNTIFS($B:$B,$B1453,$AG:$AG,AH$1)</f>
        <v>0</v>
      </c>
      <c r="AI1453" s="2">
        <f>COUNTIFS($B:$B,$B1453,$AG:$AG,AI$1)</f>
        <v>0</v>
      </c>
      <c r="AJ1453" s="2">
        <f>COUNTIFS($B:$B,$B1453,$AG:$AG,AJ$1)</f>
        <v>0</v>
      </c>
      <c r="AK1453" s="2">
        <f>COUNTIFS($B:$B,$B1453,$AG:$AG,AK$1)</f>
        <v>0</v>
      </c>
      <c r="AL1453" s="2">
        <f>COUNTIFS($B:$B,$B1453,$AG:$AG,AL$1)</f>
        <v>0</v>
      </c>
      <c r="AM1453" s="2">
        <f>COUNTIFS($B:$B,$B1453,$AG:$AG,AM$1)</f>
        <v>0</v>
      </c>
      <c r="AN1453" s="2">
        <f>COUNTIFS($B:$B,$B1453,$AG:$AG,AN$1)</f>
        <v>0</v>
      </c>
      <c r="AO1453" s="2">
        <f>COUNTIFS($B:$B,$B1453,$AG:$AG,AO$1)</f>
        <v>1</v>
      </c>
      <c r="AP1453" s="2">
        <f>COUNTIFS($B:$B,$B1453,$AG:$AG,AP$1)</f>
        <v>0</v>
      </c>
      <c r="AQ1453" s="2">
        <f>COUNTIFS($B:$B,$B1453,$AG:$AG,AQ$1)</f>
        <v>0</v>
      </c>
      <c r="AR1453" s="2">
        <f>COUNTIFS($B:$B,$B1453,$AG:$AG,AR$1)</f>
        <v>0</v>
      </c>
      <c r="AS1453" s="2">
        <f>COUNTIFS($B:$B,$B1453,$AG:$AG,AS$1)</f>
        <v>0</v>
      </c>
      <c r="AT1453" s="2">
        <f>COUNTIFS($B:$B,$B1453,$AG:$AG,AT$1)</f>
        <v>1</v>
      </c>
      <c r="AU1453" s="2">
        <f>COUNTIFS($B:$B,$B1453,$AG:$AG,AU$1)</f>
        <v>0</v>
      </c>
    </row>
    <row r="1454" spans="1:47" ht="15" customHeight="1" x14ac:dyDescent="0.35">
      <c r="A1454" s="7">
        <f>IF(B1453=B1454,A1453,A1453+1)</f>
        <v>496</v>
      </c>
      <c r="B1454" s="7" t="s">
        <v>3730</v>
      </c>
      <c r="C1454" s="7" t="s">
        <v>3729</v>
      </c>
      <c r="D1454" s="7" t="s">
        <v>3044</v>
      </c>
      <c r="E1454" s="7" t="s">
        <v>3043</v>
      </c>
      <c r="F1454" s="4" t="s">
        <v>7</v>
      </c>
      <c r="G1454" s="4" t="s">
        <v>8</v>
      </c>
      <c r="H1454" s="4" t="s">
        <v>7</v>
      </c>
      <c r="I1454" s="3">
        <v>4</v>
      </c>
      <c r="J1454" s="3" t="s">
        <v>28</v>
      </c>
      <c r="K1454" s="3" t="s">
        <v>3061</v>
      </c>
      <c r="L1454" s="3" t="s">
        <v>26</v>
      </c>
      <c r="M1454" s="3" t="s">
        <v>3731</v>
      </c>
      <c r="N1454" s="3" t="s">
        <v>41</v>
      </c>
      <c r="P1454" s="3" t="s">
        <v>669</v>
      </c>
      <c r="Q1454" s="3" t="s">
        <v>1475</v>
      </c>
      <c r="R1454" s="3" t="s">
        <v>2434</v>
      </c>
      <c r="S1454" s="2" t="str">
        <f>IF(P1454="심사불필요","-",VLOOKUP(K1454,'[1]자격증 backdata'!A:G,7,0))</f>
        <v>-</v>
      </c>
      <c r="T1454" s="2" t="str">
        <f>IF(S1454="-","-",IF(COUNTIFS(B:B,B1454,S:S,"필수")&gt;0,"자격요건충족","확인필요"))</f>
        <v>-</v>
      </c>
      <c r="U1454" s="2"/>
      <c r="W1454" s="2">
        <f>IF(Q1454="4급","심사불필요",VLOOKUP(K1454,'[1]자격증 backdata'!A:B,2,0))</f>
        <v>2</v>
      </c>
      <c r="X1454" s="3">
        <f>IF(R1454="A", MIN(20, SUMIFS(W:W, B:B, B1454, R:R, "A")),IF(R1454="B", MIN(30, SUMIFS(W:W, B:B, B1454, R:R, "B")),"비해당분야"))</f>
        <v>10</v>
      </c>
      <c r="Y1454" s="3" t="str">
        <f>IF(R1454="C",MIN(30,IF(COUNTIFS(B:B,B1454,W:W,"가1")=1,25,IF(COUNTIFS(B:B,B1454,W:W,"가1")&gt;=2,30,0))+IF(COUNTIFS(B:B,B1454,W:W,"나1")&gt;=4,30,IF(COUNTIFS(B:B,B1454,W:W,"나1")=3,26,IF(COUNTIFS(B:B,B1454,W:W,"나1")=2,22,IF(COUNTIFS(B:B,B1454,W:W,"나1")=1,18,0)))))+MIN(30,IF(COUNTIFS(B:B,B1454,W:W,"가2")=1,25,IF(COUNTIFS(B:B,B1454,W:W,"가2")&gt;=2,30,0))+IF(COUNTIFS(B:B,B1454,W:W,"나2")=3,30,IF(COUNTIFS(B:B,B1454,W:W,"나2")=2,25,IF(COUNTIFS(B:B,B1454,W:W,"나2")=1,20,0)))),"비해당분야")</f>
        <v>비해당분야</v>
      </c>
      <c r="Z1454" s="3" t="str">
        <f>IF(R1454="C",VLOOKUP(K1454,'[1]자격증 backdata'!A:F,6,0),"비해당분야")</f>
        <v>비해당분야</v>
      </c>
      <c r="AA1454" s="3" t="str">
        <f>IF(R1454="C",SUMIF(B:B,B1454,Z:Z),"비해당분야")</f>
        <v>비해당분야</v>
      </c>
      <c r="AB1454" s="3" t="str">
        <f>IF(R1454="C",SUM(Y1454,AA1454),"비해당분야")</f>
        <v>비해당분야</v>
      </c>
      <c r="AC1454" s="3">
        <f>IF(R1454="C",AB1454,X1454)</f>
        <v>10</v>
      </c>
      <c r="AD1454" s="3">
        <f>VLOOKUP(K1454,'[1]자격증 backdata'!A:D,4,0)</f>
        <v>0</v>
      </c>
      <c r="AE1454" s="3">
        <f>IF(_xlfn.MAXIFS(AD:AD,B:B,B1454)&gt;10,10,_xlfn.MAXIFS(AD:AD,B:B,B1454))</f>
        <v>5</v>
      </c>
      <c r="AG1454" s="2">
        <f>VLOOKUP(K1454,'[1]자격증 backdata'!A:C,3,0)</f>
        <v>0</v>
      </c>
      <c r="AH1454" s="2">
        <f>COUNTIFS($B:$B,$B1454,$AG:$AG,AH$1)</f>
        <v>0</v>
      </c>
      <c r="AI1454" s="2">
        <f>COUNTIFS($B:$B,$B1454,$AG:$AG,AI$1)</f>
        <v>0</v>
      </c>
      <c r="AJ1454" s="2">
        <f>COUNTIFS($B:$B,$B1454,$AG:$AG,AJ$1)</f>
        <v>0</v>
      </c>
      <c r="AK1454" s="2">
        <f>COUNTIFS($B:$B,$B1454,$AG:$AG,AK$1)</f>
        <v>0</v>
      </c>
      <c r="AL1454" s="2">
        <f>COUNTIFS($B:$B,$B1454,$AG:$AG,AL$1)</f>
        <v>0</v>
      </c>
      <c r="AM1454" s="2">
        <f>COUNTIFS($B:$B,$B1454,$AG:$AG,AM$1)</f>
        <v>0</v>
      </c>
      <c r="AN1454" s="2">
        <f>COUNTIFS($B:$B,$B1454,$AG:$AG,AN$1)</f>
        <v>0</v>
      </c>
      <c r="AO1454" s="2">
        <f>COUNTIFS($B:$B,$B1454,$AG:$AG,AO$1)</f>
        <v>1</v>
      </c>
      <c r="AP1454" s="2">
        <f>COUNTIFS($B:$B,$B1454,$AG:$AG,AP$1)</f>
        <v>0</v>
      </c>
      <c r="AQ1454" s="2">
        <f>COUNTIFS($B:$B,$B1454,$AG:$AG,AQ$1)</f>
        <v>0</v>
      </c>
      <c r="AR1454" s="2">
        <f>COUNTIFS($B:$B,$B1454,$AG:$AG,AR$1)</f>
        <v>0</v>
      </c>
      <c r="AS1454" s="2">
        <f>COUNTIFS($B:$B,$B1454,$AG:$AG,AS$1)</f>
        <v>0</v>
      </c>
      <c r="AT1454" s="2">
        <f>COUNTIFS($B:$B,$B1454,$AG:$AG,AT$1)</f>
        <v>1</v>
      </c>
      <c r="AU1454" s="2">
        <f>COUNTIFS($B:$B,$B1454,$AG:$AG,AU$1)</f>
        <v>0</v>
      </c>
    </row>
    <row r="1455" spans="1:47" ht="15" customHeight="1" x14ac:dyDescent="0.35">
      <c r="A1455" s="7">
        <f>IF(B1454=B1455,A1454,A1454+1)</f>
        <v>496</v>
      </c>
      <c r="B1455" s="7" t="s">
        <v>3730</v>
      </c>
      <c r="C1455" s="7" t="s">
        <v>3729</v>
      </c>
      <c r="D1455" s="7" t="s">
        <v>3044</v>
      </c>
      <c r="E1455" s="7" t="s">
        <v>3043</v>
      </c>
      <c r="F1455" s="4" t="s">
        <v>7</v>
      </c>
      <c r="G1455" s="4" t="s">
        <v>8</v>
      </c>
      <c r="H1455" s="4" t="s">
        <v>7</v>
      </c>
      <c r="I1455" s="3">
        <v>5</v>
      </c>
      <c r="J1455" s="3" t="s">
        <v>241</v>
      </c>
      <c r="K1455" s="3" t="s">
        <v>3473</v>
      </c>
      <c r="L1455" s="3" t="s">
        <v>4</v>
      </c>
      <c r="M1455" s="3" t="s">
        <v>3728</v>
      </c>
      <c r="N1455" s="3" t="s">
        <v>207</v>
      </c>
      <c r="P1455" s="3" t="s">
        <v>669</v>
      </c>
      <c r="Q1455" s="3" t="s">
        <v>1475</v>
      </c>
      <c r="R1455" s="3" t="s">
        <v>2434</v>
      </c>
      <c r="S1455" s="2" t="str">
        <f>IF(P1455="심사불필요","-",VLOOKUP(K1455,'[1]자격증 backdata'!A:G,7,0))</f>
        <v>-</v>
      </c>
      <c r="T1455" s="2" t="str">
        <f>IF(S1455="-","-",IF(COUNTIFS(B:B,B1455,S:S,"필수")&gt;0,"자격요건충족","확인필요"))</f>
        <v>-</v>
      </c>
      <c r="U1455" s="2"/>
      <c r="W1455" s="2">
        <f>IF(Q1455="4급","심사불필요",VLOOKUP(K1455,'[1]자격증 backdata'!A:B,2,0))</f>
        <v>2</v>
      </c>
      <c r="X1455" s="3">
        <f>IF(R1455="A", MIN(20, SUMIFS(W:W, B:B, B1455, R:R, "A")),IF(R1455="B", MIN(30, SUMIFS(W:W, B:B, B1455, R:R, "B")),"비해당분야"))</f>
        <v>10</v>
      </c>
      <c r="Y1455" s="3" t="str">
        <f>IF(R1455="C",MIN(30,IF(COUNTIFS(B:B,B1455,W:W,"가1")=1,25,IF(COUNTIFS(B:B,B1455,W:W,"가1")&gt;=2,30,0))+IF(COUNTIFS(B:B,B1455,W:W,"나1")&gt;=4,30,IF(COUNTIFS(B:B,B1455,W:W,"나1")=3,26,IF(COUNTIFS(B:B,B1455,W:W,"나1")=2,22,IF(COUNTIFS(B:B,B1455,W:W,"나1")=1,18,0)))))+MIN(30,IF(COUNTIFS(B:B,B1455,W:W,"가2")=1,25,IF(COUNTIFS(B:B,B1455,W:W,"가2")&gt;=2,30,0))+IF(COUNTIFS(B:B,B1455,W:W,"나2")=3,30,IF(COUNTIFS(B:B,B1455,W:W,"나2")=2,25,IF(COUNTIFS(B:B,B1455,W:W,"나2")=1,20,0)))),"비해당분야")</f>
        <v>비해당분야</v>
      </c>
      <c r="Z1455" s="3" t="str">
        <f>IF(R1455="C",VLOOKUP(K1455,'[1]자격증 backdata'!A:F,6,0),"비해당분야")</f>
        <v>비해당분야</v>
      </c>
      <c r="AA1455" s="3" t="str">
        <f>IF(R1455="C",SUMIF(B:B,B1455,Z:Z),"비해당분야")</f>
        <v>비해당분야</v>
      </c>
      <c r="AB1455" s="3" t="str">
        <f>IF(R1455="C",SUM(Y1455,AA1455),"비해당분야")</f>
        <v>비해당분야</v>
      </c>
      <c r="AC1455" s="3">
        <f>IF(R1455="C",AB1455,X1455)</f>
        <v>10</v>
      </c>
      <c r="AD1455" s="3">
        <f>VLOOKUP(K1455,'[1]자격증 backdata'!A:D,4,0)</f>
        <v>0</v>
      </c>
      <c r="AE1455" s="3">
        <f>IF(_xlfn.MAXIFS(AD:AD,B:B,B1455)&gt;10,10,_xlfn.MAXIFS(AD:AD,B:B,B1455))</f>
        <v>5</v>
      </c>
      <c r="AG1455" s="2">
        <f>VLOOKUP(K1455,'[1]자격증 backdata'!A:C,3,0)</f>
        <v>0</v>
      </c>
      <c r="AH1455" s="2">
        <f>COUNTIFS($B:$B,$B1455,$AG:$AG,AH$1)</f>
        <v>0</v>
      </c>
      <c r="AI1455" s="2">
        <f>COUNTIFS($B:$B,$B1455,$AG:$AG,AI$1)</f>
        <v>0</v>
      </c>
      <c r="AJ1455" s="2">
        <f>COUNTIFS($B:$B,$B1455,$AG:$AG,AJ$1)</f>
        <v>0</v>
      </c>
      <c r="AK1455" s="2">
        <f>COUNTIFS($B:$B,$B1455,$AG:$AG,AK$1)</f>
        <v>0</v>
      </c>
      <c r="AL1455" s="2">
        <f>COUNTIFS($B:$B,$B1455,$AG:$AG,AL$1)</f>
        <v>0</v>
      </c>
      <c r="AM1455" s="2">
        <f>COUNTIFS($B:$B,$B1455,$AG:$AG,AM$1)</f>
        <v>0</v>
      </c>
      <c r="AN1455" s="2">
        <f>COUNTIFS($B:$B,$B1455,$AG:$AG,AN$1)</f>
        <v>0</v>
      </c>
      <c r="AO1455" s="2">
        <f>COUNTIFS($B:$B,$B1455,$AG:$AG,AO$1)</f>
        <v>1</v>
      </c>
      <c r="AP1455" s="2">
        <f>COUNTIFS($B:$B,$B1455,$AG:$AG,AP$1)</f>
        <v>0</v>
      </c>
      <c r="AQ1455" s="2">
        <f>COUNTIFS($B:$B,$B1455,$AG:$AG,AQ$1)</f>
        <v>0</v>
      </c>
      <c r="AR1455" s="2">
        <f>COUNTIFS($B:$B,$B1455,$AG:$AG,AR$1)</f>
        <v>0</v>
      </c>
      <c r="AS1455" s="2">
        <f>COUNTIFS($B:$B,$B1455,$AG:$AG,AS$1)</f>
        <v>0</v>
      </c>
      <c r="AT1455" s="2">
        <f>COUNTIFS($B:$B,$B1455,$AG:$AG,AT$1)</f>
        <v>1</v>
      </c>
      <c r="AU1455" s="2">
        <f>COUNTIFS($B:$B,$B1455,$AG:$AG,AU$1)</f>
        <v>0</v>
      </c>
    </row>
    <row r="1456" spans="1:47" ht="15" customHeight="1" x14ac:dyDescent="0.35">
      <c r="A1456" s="4">
        <f>IF(B1455=B1456,A1455,A1455+1)</f>
        <v>497</v>
      </c>
      <c r="B1456" s="4" t="s">
        <v>3724</v>
      </c>
      <c r="C1456" s="4" t="s">
        <v>3723</v>
      </c>
      <c r="D1456" s="4" t="s">
        <v>3044</v>
      </c>
      <c r="E1456" s="4" t="s">
        <v>3043</v>
      </c>
      <c r="F1456" s="4" t="s">
        <v>7</v>
      </c>
      <c r="G1456" s="4" t="s">
        <v>8</v>
      </c>
      <c r="H1456" s="4" t="s">
        <v>7</v>
      </c>
      <c r="I1456" s="4">
        <v>1</v>
      </c>
      <c r="J1456" s="4" t="s">
        <v>106</v>
      </c>
      <c r="K1456" s="4" t="s">
        <v>3057</v>
      </c>
      <c r="L1456" s="4" t="s">
        <v>55</v>
      </c>
      <c r="M1456" s="4" t="s">
        <v>3727</v>
      </c>
      <c r="N1456" s="4" t="s">
        <v>3726</v>
      </c>
      <c r="P1456" s="4" t="s">
        <v>669</v>
      </c>
      <c r="Q1456" s="4" t="s">
        <v>1475</v>
      </c>
      <c r="R1456" s="4" t="s">
        <v>2434</v>
      </c>
      <c r="S1456" s="5" t="str">
        <f>IF(P1456="심사불필요","-",VLOOKUP(K1456,'[1]자격증 backdata'!A:G,7,0))</f>
        <v>-</v>
      </c>
      <c r="T1456" s="5" t="str">
        <f>IF(S1456="-","-",IF(COUNTIFS(B:B,B1456,S:S,"필수")&gt;0,"자격요건충족","확인필요"))</f>
        <v>-</v>
      </c>
      <c r="U1456" s="5"/>
      <c r="W1456" s="5">
        <f>IF(Q1456="4급","심사불필요",VLOOKUP(K1456,'[1]자격증 backdata'!A:B,2,0))</f>
        <v>4</v>
      </c>
      <c r="X1456" s="4">
        <f>IF(R1456="A", MIN(20, SUMIFS(W:W, B:B, B1456, R:R, "A")),IF(R1456="B", MIN(30, SUMIFS(W:W, B:B, B1456, R:R, "B")),"비해당분야"))</f>
        <v>6</v>
      </c>
      <c r="Y1456" s="4" t="str">
        <f>IF(R1456="C",MIN(30,IF(COUNTIFS(B:B,B1456,W:W,"가1")=1,25,IF(COUNTIFS(B:B,B1456,W:W,"가1")&gt;=2,30,0))+IF(COUNTIFS(B:B,B1456,W:W,"나1")&gt;=4,30,IF(COUNTIFS(B:B,B1456,W:W,"나1")=3,26,IF(COUNTIFS(B:B,B1456,W:W,"나1")=2,22,IF(COUNTIFS(B:B,B1456,W:W,"나1")=1,18,0)))))+MIN(30,IF(COUNTIFS(B:B,B1456,W:W,"가2")=1,25,IF(COUNTIFS(B:B,B1456,W:W,"가2")&gt;=2,30,0))+IF(COUNTIFS(B:B,B1456,W:W,"나2")=3,30,IF(COUNTIFS(B:B,B1456,W:W,"나2")=2,25,IF(COUNTIFS(B:B,B1456,W:W,"나2")=1,20,0)))),"비해당분야")</f>
        <v>비해당분야</v>
      </c>
      <c r="Z1456" s="4" t="str">
        <f>IF(R1456="C",VLOOKUP(K1456,'[1]자격증 backdata'!A:F,6,0),"비해당분야")</f>
        <v>비해당분야</v>
      </c>
      <c r="AA1456" s="4" t="str">
        <f>IF(R1456="C",SUMIF(B:B,B1456,Z:Z),"비해당분야")</f>
        <v>비해당분야</v>
      </c>
      <c r="AB1456" s="4" t="str">
        <f>IF(R1456="C",SUM(Y1456,AA1456),"비해당분야")</f>
        <v>비해당분야</v>
      </c>
      <c r="AC1456" s="4">
        <f>IF(R1456="C",AB1456,X1456)</f>
        <v>6</v>
      </c>
      <c r="AD1456" s="4">
        <f>VLOOKUP(K1456,'[1]자격증 backdata'!A:D,4,0)</f>
        <v>0</v>
      </c>
      <c r="AE1456" s="4">
        <f>IF(_xlfn.MAXIFS(AD:AD,B:B,B1456)&gt;10,10,_xlfn.MAXIFS(AD:AD,B:B,B1456))</f>
        <v>5</v>
      </c>
      <c r="AG1456" s="5" t="str">
        <f>VLOOKUP(K1456,'[1]자격증 backdata'!A:C,3,0)</f>
        <v>M</v>
      </c>
      <c r="AH1456" s="5">
        <f>COUNTIFS($B:$B,$B1456,$AG:$AG,AH$1)</f>
        <v>0</v>
      </c>
      <c r="AI1456" s="5">
        <f>COUNTIFS($B:$B,$B1456,$AG:$AG,AI$1)</f>
        <v>0</v>
      </c>
      <c r="AJ1456" s="5">
        <f>COUNTIFS($B:$B,$B1456,$AG:$AG,AJ$1)</f>
        <v>0</v>
      </c>
      <c r="AK1456" s="5">
        <f>COUNTIFS($B:$B,$B1456,$AG:$AG,AK$1)</f>
        <v>0</v>
      </c>
      <c r="AL1456" s="5">
        <f>COUNTIFS($B:$B,$B1456,$AG:$AG,AL$1)</f>
        <v>0</v>
      </c>
      <c r="AM1456" s="5">
        <f>COUNTIFS($B:$B,$B1456,$AG:$AG,AM$1)</f>
        <v>0</v>
      </c>
      <c r="AN1456" s="5">
        <f>COUNTIFS($B:$B,$B1456,$AG:$AG,AN$1)</f>
        <v>1</v>
      </c>
      <c r="AO1456" s="5">
        <f>COUNTIFS($B:$B,$B1456,$AG:$AG,AO$1)</f>
        <v>0</v>
      </c>
      <c r="AP1456" s="5">
        <f>COUNTIFS($B:$B,$B1456,$AG:$AG,AP$1)</f>
        <v>0</v>
      </c>
      <c r="AQ1456" s="5">
        <f>COUNTIFS($B:$B,$B1456,$AG:$AG,AQ$1)</f>
        <v>0</v>
      </c>
      <c r="AR1456" s="5">
        <f>COUNTIFS($B:$B,$B1456,$AG:$AG,AR$1)</f>
        <v>0</v>
      </c>
      <c r="AS1456" s="5">
        <f>COUNTIFS($B:$B,$B1456,$AG:$AG,AS$1)</f>
        <v>0</v>
      </c>
      <c r="AT1456" s="5">
        <f>COUNTIFS($B:$B,$B1456,$AG:$AG,AT$1)</f>
        <v>1</v>
      </c>
      <c r="AU1456" s="5">
        <f>COUNTIFS($B:$B,$B1456,$AG:$AG,AU$1)</f>
        <v>0</v>
      </c>
    </row>
    <row r="1457" spans="1:47" ht="15" customHeight="1" x14ac:dyDescent="0.35">
      <c r="A1457" s="6">
        <f>IF(B1456=B1457,A1456,A1456+1)</f>
        <v>497</v>
      </c>
      <c r="B1457" s="6" t="s">
        <v>3724</v>
      </c>
      <c r="C1457" s="6" t="s">
        <v>3723</v>
      </c>
      <c r="D1457" s="6" t="s">
        <v>3044</v>
      </c>
      <c r="E1457" s="6" t="s">
        <v>3043</v>
      </c>
      <c r="F1457" s="4" t="s">
        <v>7</v>
      </c>
      <c r="G1457" s="4" t="s">
        <v>8</v>
      </c>
      <c r="H1457" s="4" t="s">
        <v>7</v>
      </c>
      <c r="I1457" s="4">
        <v>2</v>
      </c>
      <c r="J1457" s="4" t="s">
        <v>38</v>
      </c>
      <c r="K1457" s="4" t="s">
        <v>3059</v>
      </c>
      <c r="L1457" s="4" t="s">
        <v>36</v>
      </c>
      <c r="M1457" s="4" t="s">
        <v>3725</v>
      </c>
      <c r="N1457" s="4" t="s">
        <v>1742</v>
      </c>
      <c r="P1457" s="4" t="s">
        <v>669</v>
      </c>
      <c r="Q1457" s="4" t="s">
        <v>1475</v>
      </c>
      <c r="R1457" s="4" t="s">
        <v>2434</v>
      </c>
      <c r="S1457" s="5" t="str">
        <f>IF(P1457="심사불필요","-",VLOOKUP(K1457,'[1]자격증 backdata'!A:G,7,0))</f>
        <v>-</v>
      </c>
      <c r="T1457" s="5" t="str">
        <f>IF(S1457="-","-",IF(COUNTIFS(B:B,B1457,S:S,"필수")&gt;0,"자격요건충족","확인필요"))</f>
        <v>-</v>
      </c>
      <c r="U1457" s="5"/>
      <c r="W1457" s="5">
        <f>IF(Q1457="4급","심사불필요",VLOOKUP(K1457,'[1]자격증 backdata'!A:B,2,0))</f>
        <v>0</v>
      </c>
      <c r="X1457" s="4">
        <f>IF(R1457="A", MIN(20, SUMIFS(W:W, B:B, B1457, R:R, "A")),IF(R1457="B", MIN(30, SUMIFS(W:W, B:B, B1457, R:R, "B")),"비해당분야"))</f>
        <v>6</v>
      </c>
      <c r="Y1457" s="4" t="str">
        <f>IF(R1457="C",MIN(30,IF(COUNTIFS(B:B,B1457,W:W,"가1")=1,25,IF(COUNTIFS(B:B,B1457,W:W,"가1")&gt;=2,30,0))+IF(COUNTIFS(B:B,B1457,W:W,"나1")&gt;=4,30,IF(COUNTIFS(B:B,B1457,W:W,"나1")=3,26,IF(COUNTIFS(B:B,B1457,W:W,"나1")=2,22,IF(COUNTIFS(B:B,B1457,W:W,"나1")=1,18,0)))))+MIN(30,IF(COUNTIFS(B:B,B1457,W:W,"가2")=1,25,IF(COUNTIFS(B:B,B1457,W:W,"가2")&gt;=2,30,0))+IF(COUNTIFS(B:B,B1457,W:W,"나2")=3,30,IF(COUNTIFS(B:B,B1457,W:W,"나2")=2,25,IF(COUNTIFS(B:B,B1457,W:W,"나2")=1,20,0)))),"비해당분야")</f>
        <v>비해당분야</v>
      </c>
      <c r="Z1457" s="4" t="str">
        <f>IF(R1457="C",VLOOKUP(K1457,'[1]자격증 backdata'!A:F,6,0),"비해당분야")</f>
        <v>비해당분야</v>
      </c>
      <c r="AA1457" s="4" t="str">
        <f>IF(R1457="C",SUMIF(B:B,B1457,Z:Z),"비해당분야")</f>
        <v>비해당분야</v>
      </c>
      <c r="AB1457" s="4" t="str">
        <f>IF(R1457="C",SUM(Y1457,AA1457),"비해당분야")</f>
        <v>비해당분야</v>
      </c>
      <c r="AC1457" s="4">
        <f>IF(R1457="C",AB1457,X1457)</f>
        <v>6</v>
      </c>
      <c r="AD1457" s="4">
        <f>VLOOKUP(K1457,'[1]자격증 backdata'!A:D,4,0)</f>
        <v>5</v>
      </c>
      <c r="AE1457" s="4">
        <f>IF(_xlfn.MAXIFS(AD:AD,B:B,B1457)&gt;10,10,_xlfn.MAXIFS(AD:AD,B:B,B1457))</f>
        <v>5</v>
      </c>
      <c r="AG1457" s="5">
        <f>VLOOKUP(K1457,'[1]자격증 backdata'!A:C,3,0)</f>
        <v>0</v>
      </c>
      <c r="AH1457" s="5">
        <f>COUNTIFS($B:$B,$B1457,$AG:$AG,AH$1)</f>
        <v>0</v>
      </c>
      <c r="AI1457" s="5">
        <f>COUNTIFS($B:$B,$B1457,$AG:$AG,AI$1)</f>
        <v>0</v>
      </c>
      <c r="AJ1457" s="5">
        <f>COUNTIFS($B:$B,$B1457,$AG:$AG,AJ$1)</f>
        <v>0</v>
      </c>
      <c r="AK1457" s="5">
        <f>COUNTIFS($B:$B,$B1457,$AG:$AG,AK$1)</f>
        <v>0</v>
      </c>
      <c r="AL1457" s="5">
        <f>COUNTIFS($B:$B,$B1457,$AG:$AG,AL$1)</f>
        <v>0</v>
      </c>
      <c r="AM1457" s="5">
        <f>COUNTIFS($B:$B,$B1457,$AG:$AG,AM$1)</f>
        <v>0</v>
      </c>
      <c r="AN1457" s="5">
        <f>COUNTIFS($B:$B,$B1457,$AG:$AG,AN$1)</f>
        <v>1</v>
      </c>
      <c r="AO1457" s="5">
        <f>COUNTIFS($B:$B,$B1457,$AG:$AG,AO$1)</f>
        <v>0</v>
      </c>
      <c r="AP1457" s="5">
        <f>COUNTIFS($B:$B,$B1457,$AG:$AG,AP$1)</f>
        <v>0</v>
      </c>
      <c r="AQ1457" s="5">
        <f>COUNTIFS($B:$B,$B1457,$AG:$AG,AQ$1)</f>
        <v>0</v>
      </c>
      <c r="AR1457" s="5">
        <f>COUNTIFS($B:$B,$B1457,$AG:$AG,AR$1)</f>
        <v>0</v>
      </c>
      <c r="AS1457" s="5">
        <f>COUNTIFS($B:$B,$B1457,$AG:$AG,AS$1)</f>
        <v>0</v>
      </c>
      <c r="AT1457" s="5">
        <f>COUNTIFS($B:$B,$B1457,$AG:$AG,AT$1)</f>
        <v>1</v>
      </c>
      <c r="AU1457" s="5">
        <f>COUNTIFS($B:$B,$B1457,$AG:$AG,AU$1)</f>
        <v>0</v>
      </c>
    </row>
    <row r="1458" spans="1:47" ht="15" customHeight="1" x14ac:dyDescent="0.35">
      <c r="A1458" s="6">
        <f>IF(B1457=B1458,A1457,A1457+1)</f>
        <v>497</v>
      </c>
      <c r="B1458" s="6" t="s">
        <v>3724</v>
      </c>
      <c r="C1458" s="6" t="s">
        <v>3723</v>
      </c>
      <c r="D1458" s="6" t="s">
        <v>3044</v>
      </c>
      <c r="E1458" s="6" t="s">
        <v>3043</v>
      </c>
      <c r="F1458" s="4" t="s">
        <v>7</v>
      </c>
      <c r="G1458" s="4" t="s">
        <v>8</v>
      </c>
      <c r="H1458" s="4" t="s">
        <v>7</v>
      </c>
      <c r="I1458" s="4">
        <v>3</v>
      </c>
      <c r="J1458" s="4" t="s">
        <v>411</v>
      </c>
      <c r="K1458" s="4" t="s">
        <v>3042</v>
      </c>
      <c r="L1458" s="4" t="s">
        <v>55</v>
      </c>
      <c r="M1458" s="4" t="s">
        <v>3722</v>
      </c>
      <c r="N1458" s="4" t="s">
        <v>3721</v>
      </c>
      <c r="P1458" s="4" t="s">
        <v>669</v>
      </c>
      <c r="Q1458" s="4" t="s">
        <v>1475</v>
      </c>
      <c r="R1458" s="4" t="s">
        <v>2434</v>
      </c>
      <c r="S1458" s="5" t="str">
        <f>IF(P1458="심사불필요","-",VLOOKUP(K1458,'[1]자격증 backdata'!A:G,7,0))</f>
        <v>-</v>
      </c>
      <c r="T1458" s="5" t="str">
        <f>IF(S1458="-","-",IF(COUNTIFS(B:B,B1458,S:S,"필수")&gt;0,"자격요건충족","확인필요"))</f>
        <v>-</v>
      </c>
      <c r="U1458" s="5"/>
      <c r="W1458" s="5">
        <f>IF(Q1458="4급","심사불필요",VLOOKUP(K1458,'[1]자격증 backdata'!A:B,2,0))</f>
        <v>2</v>
      </c>
      <c r="X1458" s="4">
        <f>IF(R1458="A", MIN(20, SUMIFS(W:W, B:B, B1458, R:R, "A")),IF(R1458="B", MIN(30, SUMIFS(W:W, B:B, B1458, R:R, "B")),"비해당분야"))</f>
        <v>6</v>
      </c>
      <c r="Y1458" s="4" t="str">
        <f>IF(R1458="C",MIN(30,IF(COUNTIFS(B:B,B1458,W:W,"가1")=1,25,IF(COUNTIFS(B:B,B1458,W:W,"가1")&gt;=2,30,0))+IF(COUNTIFS(B:B,B1458,W:W,"나1")&gt;=4,30,IF(COUNTIFS(B:B,B1458,W:W,"나1")=3,26,IF(COUNTIFS(B:B,B1458,W:W,"나1")=2,22,IF(COUNTIFS(B:B,B1458,W:W,"나1")=1,18,0)))))+MIN(30,IF(COUNTIFS(B:B,B1458,W:W,"가2")=1,25,IF(COUNTIFS(B:B,B1458,W:W,"가2")&gt;=2,30,0))+IF(COUNTIFS(B:B,B1458,W:W,"나2")=3,30,IF(COUNTIFS(B:B,B1458,W:W,"나2")=2,25,IF(COUNTIFS(B:B,B1458,W:W,"나2")=1,20,0)))),"비해당분야")</f>
        <v>비해당분야</v>
      </c>
      <c r="Z1458" s="4" t="str">
        <f>IF(R1458="C",VLOOKUP(K1458,'[1]자격증 backdata'!A:F,6,0),"비해당분야")</f>
        <v>비해당분야</v>
      </c>
      <c r="AA1458" s="4" t="str">
        <f>IF(R1458="C",SUMIF(B:B,B1458,Z:Z),"비해당분야")</f>
        <v>비해당분야</v>
      </c>
      <c r="AB1458" s="4" t="str">
        <f>IF(R1458="C",SUM(Y1458,AA1458),"비해당분야")</f>
        <v>비해당분야</v>
      </c>
      <c r="AC1458" s="4">
        <f>IF(R1458="C",AB1458,X1458)</f>
        <v>6</v>
      </c>
      <c r="AD1458" s="4">
        <f>VLOOKUP(K1458,'[1]자격증 backdata'!A:D,4,0)</f>
        <v>0</v>
      </c>
      <c r="AE1458" s="4">
        <f>IF(_xlfn.MAXIFS(AD:AD,B:B,B1458)&gt;10,10,_xlfn.MAXIFS(AD:AD,B:B,B1458))</f>
        <v>5</v>
      </c>
      <c r="AG1458" s="5" t="str">
        <f>VLOOKUP(K1458,'[1]자격증 backdata'!A:C,3,0)</f>
        <v>G</v>
      </c>
      <c r="AH1458" s="5">
        <f>COUNTIFS($B:$B,$B1458,$AG:$AG,AH$1)</f>
        <v>0</v>
      </c>
      <c r="AI1458" s="5">
        <f>COUNTIFS($B:$B,$B1458,$AG:$AG,AI$1)</f>
        <v>0</v>
      </c>
      <c r="AJ1458" s="5">
        <f>COUNTIFS($B:$B,$B1458,$AG:$AG,AJ$1)</f>
        <v>0</v>
      </c>
      <c r="AK1458" s="5">
        <f>COUNTIFS($B:$B,$B1458,$AG:$AG,AK$1)</f>
        <v>0</v>
      </c>
      <c r="AL1458" s="5">
        <f>COUNTIFS($B:$B,$B1458,$AG:$AG,AL$1)</f>
        <v>0</v>
      </c>
      <c r="AM1458" s="5">
        <f>COUNTIFS($B:$B,$B1458,$AG:$AG,AM$1)</f>
        <v>0</v>
      </c>
      <c r="AN1458" s="5">
        <f>COUNTIFS($B:$B,$B1458,$AG:$AG,AN$1)</f>
        <v>1</v>
      </c>
      <c r="AO1458" s="5">
        <f>COUNTIFS($B:$B,$B1458,$AG:$AG,AO$1)</f>
        <v>0</v>
      </c>
      <c r="AP1458" s="5">
        <f>COUNTIFS($B:$B,$B1458,$AG:$AG,AP$1)</f>
        <v>0</v>
      </c>
      <c r="AQ1458" s="5">
        <f>COUNTIFS($B:$B,$B1458,$AG:$AG,AQ$1)</f>
        <v>0</v>
      </c>
      <c r="AR1458" s="5">
        <f>COUNTIFS($B:$B,$B1458,$AG:$AG,AR$1)</f>
        <v>0</v>
      </c>
      <c r="AS1458" s="5">
        <f>COUNTIFS($B:$B,$B1458,$AG:$AG,AS$1)</f>
        <v>0</v>
      </c>
      <c r="AT1458" s="5">
        <f>COUNTIFS($B:$B,$B1458,$AG:$AG,AT$1)</f>
        <v>1</v>
      </c>
      <c r="AU1458" s="5">
        <f>COUNTIFS($B:$B,$B1458,$AG:$AG,AU$1)</f>
        <v>0</v>
      </c>
    </row>
    <row r="1459" spans="1:47" ht="15" customHeight="1" x14ac:dyDescent="0.35">
      <c r="A1459" s="3">
        <f>IF(B1458=B1459,A1458,A1458+1)</f>
        <v>498</v>
      </c>
      <c r="B1459" s="3" t="s">
        <v>3717</v>
      </c>
      <c r="C1459" s="3" t="s">
        <v>3716</v>
      </c>
      <c r="D1459" s="3" t="s">
        <v>3044</v>
      </c>
      <c r="E1459" s="3" t="s">
        <v>3043</v>
      </c>
      <c r="F1459" s="4" t="s">
        <v>7</v>
      </c>
      <c r="G1459" s="4" t="s">
        <v>8</v>
      </c>
      <c r="H1459" s="4" t="s">
        <v>7</v>
      </c>
      <c r="I1459" s="3">
        <v>1</v>
      </c>
      <c r="J1459" s="3" t="s">
        <v>69</v>
      </c>
      <c r="K1459" s="3" t="s">
        <v>3065</v>
      </c>
      <c r="L1459" s="3" t="s">
        <v>36</v>
      </c>
      <c r="M1459" s="3" t="s">
        <v>3720</v>
      </c>
      <c r="N1459" s="3" t="s">
        <v>795</v>
      </c>
      <c r="P1459" s="3" t="s">
        <v>669</v>
      </c>
      <c r="Q1459" s="3" t="s">
        <v>1475</v>
      </c>
      <c r="R1459" s="3" t="s">
        <v>2434</v>
      </c>
      <c r="S1459" s="2" t="str">
        <f>IF(P1459="심사불필요","-",VLOOKUP(K1459,'[1]자격증 backdata'!A:G,7,0))</f>
        <v>-</v>
      </c>
      <c r="T1459" s="2" t="str">
        <f>IF(S1459="-","-",IF(COUNTIFS(B:B,B1459,S:S,"필수")&gt;0,"자격요건충족","확인필요"))</f>
        <v>-</v>
      </c>
      <c r="U1459" s="2"/>
      <c r="W1459" s="2">
        <f>IF(Q1459="4급","심사불필요",VLOOKUP(K1459,'[1]자격증 backdata'!A:B,2,0))</f>
        <v>0</v>
      </c>
      <c r="X1459" s="3">
        <f>IF(R1459="A", MIN(20, SUMIFS(W:W, B:B, B1459, R:R, "A")),IF(R1459="B", MIN(30, SUMIFS(W:W, B:B, B1459, R:R, "B")),"비해당분야"))</f>
        <v>4</v>
      </c>
      <c r="Y1459" s="3" t="str">
        <f>IF(R1459="C",MIN(30,IF(COUNTIFS(B:B,B1459,W:W,"가1")=1,25,IF(COUNTIFS(B:B,B1459,W:W,"가1")&gt;=2,30,0))+IF(COUNTIFS(B:B,B1459,W:W,"나1")&gt;=4,30,IF(COUNTIFS(B:B,B1459,W:W,"나1")=3,26,IF(COUNTIFS(B:B,B1459,W:W,"나1")=2,22,IF(COUNTIFS(B:B,B1459,W:W,"나1")=1,18,0)))))+MIN(30,IF(COUNTIFS(B:B,B1459,W:W,"가2")=1,25,IF(COUNTIFS(B:B,B1459,W:W,"가2")&gt;=2,30,0))+IF(COUNTIFS(B:B,B1459,W:W,"나2")=3,30,IF(COUNTIFS(B:B,B1459,W:W,"나2")=2,25,IF(COUNTIFS(B:B,B1459,W:W,"나2")=1,20,0)))),"비해당분야")</f>
        <v>비해당분야</v>
      </c>
      <c r="Z1459" s="3" t="str">
        <f>IF(R1459="C",VLOOKUP(K1459,'[1]자격증 backdata'!A:F,6,0),"비해당분야")</f>
        <v>비해당분야</v>
      </c>
      <c r="AA1459" s="3" t="str">
        <f>IF(R1459="C",SUMIF(B:B,B1459,Z:Z),"비해당분야")</f>
        <v>비해당분야</v>
      </c>
      <c r="AB1459" s="3" t="str">
        <f>IF(R1459="C",SUM(Y1459,AA1459),"비해당분야")</f>
        <v>비해당분야</v>
      </c>
      <c r="AC1459" s="3">
        <f>IF(R1459="C",AB1459,X1459)</f>
        <v>4</v>
      </c>
      <c r="AD1459" s="3">
        <f>VLOOKUP(K1459,'[1]자격증 backdata'!A:D,4,0)</f>
        <v>5</v>
      </c>
      <c r="AE1459" s="3">
        <f>IF(_xlfn.MAXIFS(AD:AD,B:B,B1459)&gt;10,10,_xlfn.MAXIFS(AD:AD,B:B,B1459))</f>
        <v>5</v>
      </c>
      <c r="AG1459" s="2">
        <f>VLOOKUP(K1459,'[1]자격증 backdata'!A:C,3,0)</f>
        <v>0</v>
      </c>
      <c r="AH1459" s="2">
        <f>COUNTIFS($B:$B,$B1459,$AG:$AG,AH$1)</f>
        <v>0</v>
      </c>
      <c r="AI1459" s="2">
        <f>COUNTIFS($B:$B,$B1459,$AG:$AG,AI$1)</f>
        <v>0</v>
      </c>
      <c r="AJ1459" s="2">
        <f>COUNTIFS($B:$B,$B1459,$AG:$AG,AJ$1)</f>
        <v>0</v>
      </c>
      <c r="AK1459" s="2">
        <f>COUNTIFS($B:$B,$B1459,$AG:$AG,AK$1)</f>
        <v>0</v>
      </c>
      <c r="AL1459" s="2">
        <f>COUNTIFS($B:$B,$B1459,$AG:$AG,AL$1)</f>
        <v>0</v>
      </c>
      <c r="AM1459" s="2">
        <f>COUNTIFS($B:$B,$B1459,$AG:$AG,AM$1)</f>
        <v>0</v>
      </c>
      <c r="AN1459" s="2">
        <f>COUNTIFS($B:$B,$B1459,$AG:$AG,AN$1)</f>
        <v>0</v>
      </c>
      <c r="AO1459" s="2">
        <f>COUNTIFS($B:$B,$B1459,$AG:$AG,AO$1)</f>
        <v>0</v>
      </c>
      <c r="AP1459" s="2">
        <f>COUNTIFS($B:$B,$B1459,$AG:$AG,AP$1)</f>
        <v>0</v>
      </c>
      <c r="AQ1459" s="2">
        <f>COUNTIFS($B:$B,$B1459,$AG:$AG,AQ$1)</f>
        <v>0</v>
      </c>
      <c r="AR1459" s="2">
        <f>COUNTIFS($B:$B,$B1459,$AG:$AG,AR$1)</f>
        <v>0</v>
      </c>
      <c r="AS1459" s="2">
        <f>COUNTIFS($B:$B,$B1459,$AG:$AG,AS$1)</f>
        <v>0</v>
      </c>
      <c r="AT1459" s="2">
        <f>COUNTIFS($B:$B,$B1459,$AG:$AG,AT$1)</f>
        <v>1</v>
      </c>
      <c r="AU1459" s="2">
        <f>COUNTIFS($B:$B,$B1459,$AG:$AG,AU$1)</f>
        <v>0</v>
      </c>
    </row>
    <row r="1460" spans="1:47" ht="15" customHeight="1" x14ac:dyDescent="0.35">
      <c r="A1460" s="7">
        <f>IF(B1459=B1460,A1459,A1459+1)</f>
        <v>498</v>
      </c>
      <c r="B1460" s="7" t="s">
        <v>3717</v>
      </c>
      <c r="C1460" s="7" t="s">
        <v>3716</v>
      </c>
      <c r="D1460" s="7" t="s">
        <v>3044</v>
      </c>
      <c r="E1460" s="7" t="s">
        <v>3043</v>
      </c>
      <c r="F1460" s="4" t="s">
        <v>7</v>
      </c>
      <c r="G1460" s="4" t="s">
        <v>8</v>
      </c>
      <c r="H1460" s="4" t="s">
        <v>7</v>
      </c>
      <c r="I1460" s="3">
        <v>2</v>
      </c>
      <c r="J1460" s="3" t="s">
        <v>3101</v>
      </c>
      <c r="K1460" s="3" t="s">
        <v>3100</v>
      </c>
      <c r="L1460" s="3" t="s">
        <v>3099</v>
      </c>
      <c r="M1460" s="3" t="s">
        <v>3719</v>
      </c>
      <c r="N1460" s="3" t="s">
        <v>3718</v>
      </c>
      <c r="P1460" s="3" t="s">
        <v>669</v>
      </c>
      <c r="Q1460" s="3" t="s">
        <v>1475</v>
      </c>
      <c r="R1460" s="3" t="s">
        <v>2434</v>
      </c>
      <c r="S1460" s="2" t="str">
        <f>IF(P1460="심사불필요","-",VLOOKUP(K1460,'[1]자격증 backdata'!A:G,7,0))</f>
        <v>-</v>
      </c>
      <c r="T1460" s="2" t="str">
        <f>IF(S1460="-","-",IF(COUNTIFS(B:B,B1460,S:S,"필수")&gt;0,"자격요건충족","확인필요"))</f>
        <v>-</v>
      </c>
      <c r="U1460" s="2"/>
      <c r="W1460" s="2">
        <f>IF(Q1460="4급","심사불필요",VLOOKUP(K1460,'[1]자격증 backdata'!A:B,2,0))</f>
        <v>0</v>
      </c>
      <c r="X1460" s="3">
        <f>IF(R1460="A", MIN(20, SUMIFS(W:W, B:B, B1460, R:R, "A")),IF(R1460="B", MIN(30, SUMIFS(W:W, B:B, B1460, R:R, "B")),"비해당분야"))</f>
        <v>4</v>
      </c>
      <c r="Y1460" s="3" t="str">
        <f>IF(R1460="C",MIN(30,IF(COUNTIFS(B:B,B1460,W:W,"가1")=1,25,IF(COUNTIFS(B:B,B1460,W:W,"가1")&gt;=2,30,0))+IF(COUNTIFS(B:B,B1460,W:W,"나1")&gt;=4,30,IF(COUNTIFS(B:B,B1460,W:W,"나1")=3,26,IF(COUNTIFS(B:B,B1460,W:W,"나1")=2,22,IF(COUNTIFS(B:B,B1460,W:W,"나1")=1,18,0)))))+MIN(30,IF(COUNTIFS(B:B,B1460,W:W,"가2")=1,25,IF(COUNTIFS(B:B,B1460,W:W,"가2")&gt;=2,30,0))+IF(COUNTIFS(B:B,B1460,W:W,"나2")=3,30,IF(COUNTIFS(B:B,B1460,W:W,"나2")=2,25,IF(COUNTIFS(B:B,B1460,W:W,"나2")=1,20,0)))),"비해당분야")</f>
        <v>비해당분야</v>
      </c>
      <c r="Z1460" s="3" t="str">
        <f>IF(R1460="C",VLOOKUP(K1460,'[1]자격증 backdata'!A:F,6,0),"비해당분야")</f>
        <v>비해당분야</v>
      </c>
      <c r="AA1460" s="3" t="str">
        <f>IF(R1460="C",SUMIF(B:B,B1460,Z:Z),"비해당분야")</f>
        <v>비해당분야</v>
      </c>
      <c r="AB1460" s="3" t="str">
        <f>IF(R1460="C",SUM(Y1460,AA1460),"비해당분야")</f>
        <v>비해당분야</v>
      </c>
      <c r="AC1460" s="3">
        <f>IF(R1460="C",AB1460,X1460)</f>
        <v>4</v>
      </c>
      <c r="AD1460" s="3">
        <f>VLOOKUP(K1460,'[1]자격증 backdata'!A:D,4,0)</f>
        <v>5</v>
      </c>
      <c r="AE1460" s="3">
        <f>IF(_xlfn.MAXIFS(AD:AD,B:B,B1460)&gt;10,10,_xlfn.MAXIFS(AD:AD,B:B,B1460))</f>
        <v>5</v>
      </c>
      <c r="AG1460" s="2">
        <f>VLOOKUP(K1460,'[1]자격증 backdata'!A:C,3,0)</f>
        <v>0</v>
      </c>
      <c r="AH1460" s="2">
        <f>COUNTIFS($B:$B,$B1460,$AG:$AG,AH$1)</f>
        <v>0</v>
      </c>
      <c r="AI1460" s="2">
        <f>COUNTIFS($B:$B,$B1460,$AG:$AG,AI$1)</f>
        <v>0</v>
      </c>
      <c r="AJ1460" s="2">
        <f>COUNTIFS($B:$B,$B1460,$AG:$AG,AJ$1)</f>
        <v>0</v>
      </c>
      <c r="AK1460" s="2">
        <f>COUNTIFS($B:$B,$B1460,$AG:$AG,AK$1)</f>
        <v>0</v>
      </c>
      <c r="AL1460" s="2">
        <f>COUNTIFS($B:$B,$B1460,$AG:$AG,AL$1)</f>
        <v>0</v>
      </c>
      <c r="AM1460" s="2">
        <f>COUNTIFS($B:$B,$B1460,$AG:$AG,AM$1)</f>
        <v>0</v>
      </c>
      <c r="AN1460" s="2">
        <f>COUNTIFS($B:$B,$B1460,$AG:$AG,AN$1)</f>
        <v>0</v>
      </c>
      <c r="AO1460" s="2">
        <f>COUNTIFS($B:$B,$B1460,$AG:$AG,AO$1)</f>
        <v>0</v>
      </c>
      <c r="AP1460" s="2">
        <f>COUNTIFS($B:$B,$B1460,$AG:$AG,AP$1)</f>
        <v>0</v>
      </c>
      <c r="AQ1460" s="2">
        <f>COUNTIFS($B:$B,$B1460,$AG:$AG,AQ$1)</f>
        <v>0</v>
      </c>
      <c r="AR1460" s="2">
        <f>COUNTIFS($B:$B,$B1460,$AG:$AG,AR$1)</f>
        <v>0</v>
      </c>
      <c r="AS1460" s="2">
        <f>COUNTIFS($B:$B,$B1460,$AG:$AG,AS$1)</f>
        <v>0</v>
      </c>
      <c r="AT1460" s="2">
        <f>COUNTIFS($B:$B,$B1460,$AG:$AG,AT$1)</f>
        <v>1</v>
      </c>
      <c r="AU1460" s="2">
        <f>COUNTIFS($B:$B,$B1460,$AG:$AG,AU$1)</f>
        <v>0</v>
      </c>
    </row>
    <row r="1461" spans="1:47" ht="15" customHeight="1" x14ac:dyDescent="0.35">
      <c r="A1461" s="7">
        <f>IF(B1460=B1461,A1460,A1460+1)</f>
        <v>498</v>
      </c>
      <c r="B1461" s="7" t="s">
        <v>3717</v>
      </c>
      <c r="C1461" s="7" t="s">
        <v>3716</v>
      </c>
      <c r="D1461" s="7" t="s">
        <v>3044</v>
      </c>
      <c r="E1461" s="7" t="s">
        <v>3043</v>
      </c>
      <c r="F1461" s="4" t="s">
        <v>7</v>
      </c>
      <c r="G1461" s="4" t="s">
        <v>8</v>
      </c>
      <c r="H1461" s="4" t="s">
        <v>7</v>
      </c>
      <c r="I1461" s="3">
        <v>3</v>
      </c>
      <c r="J1461" s="3" t="s">
        <v>106</v>
      </c>
      <c r="K1461" s="3" t="s">
        <v>3057</v>
      </c>
      <c r="L1461" s="3" t="s">
        <v>55</v>
      </c>
      <c r="M1461" s="3" t="s">
        <v>3715</v>
      </c>
      <c r="N1461" s="3" t="s">
        <v>3714</v>
      </c>
      <c r="P1461" s="3" t="s">
        <v>669</v>
      </c>
      <c r="Q1461" s="3" t="s">
        <v>1475</v>
      </c>
      <c r="R1461" s="3" t="s">
        <v>2434</v>
      </c>
      <c r="S1461" s="2" t="str">
        <f>IF(P1461="심사불필요","-",VLOOKUP(K1461,'[1]자격증 backdata'!A:G,7,0))</f>
        <v>-</v>
      </c>
      <c r="T1461" s="2" t="str">
        <f>IF(S1461="-","-",IF(COUNTIFS(B:B,B1461,S:S,"필수")&gt;0,"자격요건충족","확인필요"))</f>
        <v>-</v>
      </c>
      <c r="U1461" s="2"/>
      <c r="W1461" s="2">
        <f>IF(Q1461="4급","심사불필요",VLOOKUP(K1461,'[1]자격증 backdata'!A:B,2,0))</f>
        <v>4</v>
      </c>
      <c r="X1461" s="3">
        <f>IF(R1461="A", MIN(20, SUMIFS(W:W, B:B, B1461, R:R, "A")),IF(R1461="B", MIN(30, SUMIFS(W:W, B:B, B1461, R:R, "B")),"비해당분야"))</f>
        <v>4</v>
      </c>
      <c r="Y1461" s="3" t="str">
        <f>IF(R1461="C",MIN(30,IF(COUNTIFS(B:B,B1461,W:W,"가1")=1,25,IF(COUNTIFS(B:B,B1461,W:W,"가1")&gt;=2,30,0))+IF(COUNTIFS(B:B,B1461,W:W,"나1")&gt;=4,30,IF(COUNTIFS(B:B,B1461,W:W,"나1")=3,26,IF(COUNTIFS(B:B,B1461,W:W,"나1")=2,22,IF(COUNTIFS(B:B,B1461,W:W,"나1")=1,18,0)))))+MIN(30,IF(COUNTIFS(B:B,B1461,W:W,"가2")=1,25,IF(COUNTIFS(B:B,B1461,W:W,"가2")&gt;=2,30,0))+IF(COUNTIFS(B:B,B1461,W:W,"나2")=3,30,IF(COUNTIFS(B:B,B1461,W:W,"나2")=2,25,IF(COUNTIFS(B:B,B1461,W:W,"나2")=1,20,0)))),"비해당분야")</f>
        <v>비해당분야</v>
      </c>
      <c r="Z1461" s="3" t="str">
        <f>IF(R1461="C",VLOOKUP(K1461,'[1]자격증 backdata'!A:F,6,0),"비해당분야")</f>
        <v>비해당분야</v>
      </c>
      <c r="AA1461" s="3" t="str">
        <f>IF(R1461="C",SUMIF(B:B,B1461,Z:Z),"비해당분야")</f>
        <v>비해당분야</v>
      </c>
      <c r="AB1461" s="3" t="str">
        <f>IF(R1461="C",SUM(Y1461,AA1461),"비해당분야")</f>
        <v>비해당분야</v>
      </c>
      <c r="AC1461" s="3">
        <f>IF(R1461="C",AB1461,X1461)</f>
        <v>4</v>
      </c>
      <c r="AD1461" s="3">
        <f>VLOOKUP(K1461,'[1]자격증 backdata'!A:D,4,0)</f>
        <v>0</v>
      </c>
      <c r="AE1461" s="3">
        <f>IF(_xlfn.MAXIFS(AD:AD,B:B,B1461)&gt;10,10,_xlfn.MAXIFS(AD:AD,B:B,B1461))</f>
        <v>5</v>
      </c>
      <c r="AG1461" s="2" t="str">
        <f>VLOOKUP(K1461,'[1]자격증 backdata'!A:C,3,0)</f>
        <v>M</v>
      </c>
      <c r="AH1461" s="2">
        <f>COUNTIFS($B:$B,$B1461,$AG:$AG,AH$1)</f>
        <v>0</v>
      </c>
      <c r="AI1461" s="2">
        <f>COUNTIFS($B:$B,$B1461,$AG:$AG,AI$1)</f>
        <v>0</v>
      </c>
      <c r="AJ1461" s="2">
        <f>COUNTIFS($B:$B,$B1461,$AG:$AG,AJ$1)</f>
        <v>0</v>
      </c>
      <c r="AK1461" s="2">
        <f>COUNTIFS($B:$B,$B1461,$AG:$AG,AK$1)</f>
        <v>0</v>
      </c>
      <c r="AL1461" s="2">
        <f>COUNTIFS($B:$B,$B1461,$AG:$AG,AL$1)</f>
        <v>0</v>
      </c>
      <c r="AM1461" s="2">
        <f>COUNTIFS($B:$B,$B1461,$AG:$AG,AM$1)</f>
        <v>0</v>
      </c>
      <c r="AN1461" s="2">
        <f>COUNTIFS($B:$B,$B1461,$AG:$AG,AN$1)</f>
        <v>0</v>
      </c>
      <c r="AO1461" s="2">
        <f>COUNTIFS($B:$B,$B1461,$AG:$AG,AO$1)</f>
        <v>0</v>
      </c>
      <c r="AP1461" s="2">
        <f>COUNTIFS($B:$B,$B1461,$AG:$AG,AP$1)</f>
        <v>0</v>
      </c>
      <c r="AQ1461" s="2">
        <f>COUNTIFS($B:$B,$B1461,$AG:$AG,AQ$1)</f>
        <v>0</v>
      </c>
      <c r="AR1461" s="2">
        <f>COUNTIFS($B:$B,$B1461,$AG:$AG,AR$1)</f>
        <v>0</v>
      </c>
      <c r="AS1461" s="2">
        <f>COUNTIFS($B:$B,$B1461,$AG:$AG,AS$1)</f>
        <v>0</v>
      </c>
      <c r="AT1461" s="2">
        <f>COUNTIFS($B:$B,$B1461,$AG:$AG,AT$1)</f>
        <v>1</v>
      </c>
      <c r="AU1461" s="2">
        <f>COUNTIFS($B:$B,$B1461,$AG:$AG,AU$1)</f>
        <v>0</v>
      </c>
    </row>
    <row r="1462" spans="1:47" ht="15" customHeight="1" x14ac:dyDescent="0.35">
      <c r="A1462" s="4">
        <f>IF(B1461=B1462,A1461,A1461+1)</f>
        <v>499</v>
      </c>
      <c r="B1462" s="4" t="s">
        <v>3713</v>
      </c>
      <c r="C1462" s="4" t="s">
        <v>3712</v>
      </c>
      <c r="D1462" s="4" t="s">
        <v>3044</v>
      </c>
      <c r="E1462" s="4" t="s">
        <v>3043</v>
      </c>
      <c r="F1462" s="4" t="s">
        <v>568</v>
      </c>
      <c r="G1462" s="4" t="s">
        <v>568</v>
      </c>
      <c r="H1462" s="4" t="s">
        <v>568</v>
      </c>
      <c r="I1462" s="4">
        <v>1</v>
      </c>
      <c r="J1462" s="4" t="s">
        <v>570</v>
      </c>
      <c r="K1462" s="4" t="s">
        <v>3047</v>
      </c>
      <c r="L1462" s="4" t="s">
        <v>568</v>
      </c>
      <c r="M1462" s="4" t="s">
        <v>568</v>
      </c>
      <c r="N1462" s="4" t="s">
        <v>568</v>
      </c>
      <c r="P1462" s="4" t="s">
        <v>669</v>
      </c>
      <c r="Q1462" s="4" t="s">
        <v>1475</v>
      </c>
      <c r="R1462" s="4" t="s">
        <v>2434</v>
      </c>
      <c r="S1462" s="5" t="str">
        <f>IF(P1462="심사불필요","-",VLOOKUP(K1462,'[1]자격증 backdata'!A:G,7,0))</f>
        <v>-</v>
      </c>
      <c r="T1462" s="5" t="str">
        <f>IF(S1462="-","-",IF(COUNTIFS(B:B,B1462,S:S,"필수")&gt;0,"자격요건충족","확인필요"))</f>
        <v>-</v>
      </c>
      <c r="U1462" s="5"/>
      <c r="W1462" s="5">
        <f>IF(Q1462="4급","심사불필요",VLOOKUP(K1462,'[1]자격증 backdata'!A:B,2,0))</f>
        <v>0</v>
      </c>
      <c r="X1462" s="4">
        <f>IF(R1462="A", MIN(20, SUMIFS(W:W, B:B, B1462, R:R, "A")),IF(R1462="B", MIN(30, SUMIFS(W:W, B:B, B1462, R:R, "B")),"비해당분야"))</f>
        <v>0</v>
      </c>
      <c r="Y1462" s="4" t="str">
        <f>IF(R1462="C",MIN(30,IF(COUNTIFS(B:B,B1462,W:W,"가1")=1,25,IF(COUNTIFS(B:B,B1462,W:W,"가1")&gt;=2,30,0))+IF(COUNTIFS(B:B,B1462,W:W,"나1")&gt;=4,30,IF(COUNTIFS(B:B,B1462,W:W,"나1")=3,26,IF(COUNTIFS(B:B,B1462,W:W,"나1")=2,22,IF(COUNTIFS(B:B,B1462,W:W,"나1")=1,18,0)))))+MIN(30,IF(COUNTIFS(B:B,B1462,W:W,"가2")=1,25,IF(COUNTIFS(B:B,B1462,W:W,"가2")&gt;=2,30,0))+IF(COUNTIFS(B:B,B1462,W:W,"나2")=3,30,IF(COUNTIFS(B:B,B1462,W:W,"나2")=2,25,IF(COUNTIFS(B:B,B1462,W:W,"나2")=1,20,0)))),"비해당분야")</f>
        <v>비해당분야</v>
      </c>
      <c r="Z1462" s="4" t="str">
        <f>IF(R1462="C",VLOOKUP(K1462,'[1]자격증 backdata'!A:F,6,0),"비해당분야")</f>
        <v>비해당분야</v>
      </c>
      <c r="AA1462" s="4" t="str">
        <f>IF(R1462="C",SUMIF(B:B,B1462,Z:Z),"비해당분야")</f>
        <v>비해당분야</v>
      </c>
      <c r="AB1462" s="4" t="str">
        <f>IF(R1462="C",SUM(Y1462,AA1462),"비해당분야")</f>
        <v>비해당분야</v>
      </c>
      <c r="AC1462" s="4">
        <f>IF(R1462="C",AB1462,X1462)</f>
        <v>0</v>
      </c>
      <c r="AD1462" s="4">
        <f>VLOOKUP(K1462,'[1]자격증 backdata'!A:D,4,0)</f>
        <v>0</v>
      </c>
      <c r="AE1462" s="4">
        <f>IF(_xlfn.MAXIFS(AD:AD,B:B,B1462)&gt;10,10,_xlfn.MAXIFS(AD:AD,B:B,B1462))</f>
        <v>0</v>
      </c>
      <c r="AG1462" s="5">
        <f>VLOOKUP(K1462,'[1]자격증 backdata'!A:C,3,0)</f>
        <v>0</v>
      </c>
      <c r="AH1462" s="5">
        <f>COUNTIFS($B:$B,$B1462,$AG:$AG,AH$1)</f>
        <v>0</v>
      </c>
      <c r="AI1462" s="5">
        <f>COUNTIFS($B:$B,$B1462,$AG:$AG,AI$1)</f>
        <v>0</v>
      </c>
      <c r="AJ1462" s="5">
        <f>COUNTIFS($B:$B,$B1462,$AG:$AG,AJ$1)</f>
        <v>0</v>
      </c>
      <c r="AK1462" s="5">
        <f>COUNTIFS($B:$B,$B1462,$AG:$AG,AK$1)</f>
        <v>0</v>
      </c>
      <c r="AL1462" s="5">
        <f>COUNTIFS($B:$B,$B1462,$AG:$AG,AL$1)</f>
        <v>0</v>
      </c>
      <c r="AM1462" s="5">
        <f>COUNTIFS($B:$B,$B1462,$AG:$AG,AM$1)</f>
        <v>0</v>
      </c>
      <c r="AN1462" s="5">
        <f>COUNTIFS($B:$B,$B1462,$AG:$AG,AN$1)</f>
        <v>0</v>
      </c>
      <c r="AO1462" s="5">
        <f>COUNTIFS($B:$B,$B1462,$AG:$AG,AO$1)</f>
        <v>0</v>
      </c>
      <c r="AP1462" s="5">
        <f>COUNTIFS($B:$B,$B1462,$AG:$AG,AP$1)</f>
        <v>0</v>
      </c>
      <c r="AQ1462" s="5">
        <f>COUNTIFS($B:$B,$B1462,$AG:$AG,AQ$1)</f>
        <v>0</v>
      </c>
      <c r="AR1462" s="5">
        <f>COUNTIFS($B:$B,$B1462,$AG:$AG,AR$1)</f>
        <v>0</v>
      </c>
      <c r="AS1462" s="5">
        <f>COUNTIFS($B:$B,$B1462,$AG:$AG,AS$1)</f>
        <v>0</v>
      </c>
      <c r="AT1462" s="5">
        <f>COUNTIFS($B:$B,$B1462,$AG:$AG,AT$1)</f>
        <v>0</v>
      </c>
      <c r="AU1462" s="5">
        <f>COUNTIFS($B:$B,$B1462,$AG:$AG,AU$1)</f>
        <v>0</v>
      </c>
    </row>
    <row r="1463" spans="1:47" ht="15" customHeight="1" x14ac:dyDescent="0.35">
      <c r="A1463" s="3">
        <f>IF(B1462=B1463,A1462,A1462+1)</f>
        <v>500</v>
      </c>
      <c r="B1463" s="3" t="s">
        <v>3710</v>
      </c>
      <c r="C1463" s="3" t="s">
        <v>3709</v>
      </c>
      <c r="D1463" s="3" t="s">
        <v>3044</v>
      </c>
      <c r="E1463" s="3" t="s">
        <v>3043</v>
      </c>
      <c r="F1463" s="4" t="s">
        <v>7</v>
      </c>
      <c r="G1463" s="4" t="s">
        <v>8</v>
      </c>
      <c r="H1463" s="4" t="s">
        <v>7</v>
      </c>
      <c r="I1463" s="3">
        <v>1</v>
      </c>
      <c r="J1463" s="3" t="s">
        <v>69</v>
      </c>
      <c r="K1463" s="3" t="s">
        <v>3065</v>
      </c>
      <c r="L1463" s="3" t="s">
        <v>36</v>
      </c>
      <c r="M1463" s="3" t="s">
        <v>3711</v>
      </c>
      <c r="N1463" s="3" t="s">
        <v>2663</v>
      </c>
      <c r="P1463" s="3" t="s">
        <v>669</v>
      </c>
      <c r="Q1463" s="3" t="s">
        <v>1475</v>
      </c>
      <c r="R1463" s="3" t="s">
        <v>2434</v>
      </c>
      <c r="S1463" s="2" t="str">
        <f>IF(P1463="심사불필요","-",VLOOKUP(K1463,'[1]자격증 backdata'!A:G,7,0))</f>
        <v>-</v>
      </c>
      <c r="T1463" s="2" t="str">
        <f>IF(S1463="-","-",IF(COUNTIFS(B:B,B1463,S:S,"필수")&gt;0,"자격요건충족","확인필요"))</f>
        <v>-</v>
      </c>
      <c r="U1463" s="2"/>
      <c r="W1463" s="2">
        <f>IF(Q1463="4급","심사불필요",VLOOKUP(K1463,'[1]자격증 backdata'!A:B,2,0))</f>
        <v>0</v>
      </c>
      <c r="X1463" s="3">
        <f>IF(R1463="A", MIN(20, SUMIFS(W:W, B:B, B1463, R:R, "A")),IF(R1463="B", MIN(30, SUMIFS(W:W, B:B, B1463, R:R, "B")),"비해당분야"))</f>
        <v>4</v>
      </c>
      <c r="Y1463" s="3" t="str">
        <f>IF(R1463="C",MIN(30,IF(COUNTIFS(B:B,B1463,W:W,"가1")=1,25,IF(COUNTIFS(B:B,B1463,W:W,"가1")&gt;=2,30,0))+IF(COUNTIFS(B:B,B1463,W:W,"나1")&gt;=4,30,IF(COUNTIFS(B:B,B1463,W:W,"나1")=3,26,IF(COUNTIFS(B:B,B1463,W:W,"나1")=2,22,IF(COUNTIFS(B:B,B1463,W:W,"나1")=1,18,0)))))+MIN(30,IF(COUNTIFS(B:B,B1463,W:W,"가2")=1,25,IF(COUNTIFS(B:B,B1463,W:W,"가2")&gt;=2,30,0))+IF(COUNTIFS(B:B,B1463,W:W,"나2")=3,30,IF(COUNTIFS(B:B,B1463,W:W,"나2")=2,25,IF(COUNTIFS(B:B,B1463,W:W,"나2")=1,20,0)))),"비해당분야")</f>
        <v>비해당분야</v>
      </c>
      <c r="Z1463" s="3" t="str">
        <f>IF(R1463="C",VLOOKUP(K1463,'[1]자격증 backdata'!A:F,6,0),"비해당분야")</f>
        <v>비해당분야</v>
      </c>
      <c r="AA1463" s="3" t="str">
        <f>IF(R1463="C",SUMIF(B:B,B1463,Z:Z),"비해당분야")</f>
        <v>비해당분야</v>
      </c>
      <c r="AB1463" s="3" t="str">
        <f>IF(R1463="C",SUM(Y1463,AA1463),"비해당분야")</f>
        <v>비해당분야</v>
      </c>
      <c r="AC1463" s="3">
        <f>IF(R1463="C",AB1463,X1463)</f>
        <v>4</v>
      </c>
      <c r="AD1463" s="3">
        <f>VLOOKUP(K1463,'[1]자격증 backdata'!A:D,4,0)</f>
        <v>5</v>
      </c>
      <c r="AE1463" s="3">
        <f>IF(_xlfn.MAXIFS(AD:AD,B:B,B1463)&gt;10,10,_xlfn.MAXIFS(AD:AD,B:B,B1463))</f>
        <v>5</v>
      </c>
      <c r="AG1463" s="2">
        <f>VLOOKUP(K1463,'[1]자격증 backdata'!A:C,3,0)</f>
        <v>0</v>
      </c>
      <c r="AH1463" s="2">
        <f>COUNTIFS($B:$B,$B1463,$AG:$AG,AH$1)</f>
        <v>0</v>
      </c>
      <c r="AI1463" s="2">
        <f>COUNTIFS($B:$B,$B1463,$AG:$AG,AI$1)</f>
        <v>0</v>
      </c>
      <c r="AJ1463" s="2">
        <f>COUNTIFS($B:$B,$B1463,$AG:$AG,AJ$1)</f>
        <v>0</v>
      </c>
      <c r="AK1463" s="2">
        <f>COUNTIFS($B:$B,$B1463,$AG:$AG,AK$1)</f>
        <v>0</v>
      </c>
      <c r="AL1463" s="2">
        <f>COUNTIFS($B:$B,$B1463,$AG:$AG,AL$1)</f>
        <v>0</v>
      </c>
      <c r="AM1463" s="2">
        <f>COUNTIFS($B:$B,$B1463,$AG:$AG,AM$1)</f>
        <v>0</v>
      </c>
      <c r="AN1463" s="2">
        <f>COUNTIFS($B:$B,$B1463,$AG:$AG,AN$1)</f>
        <v>0</v>
      </c>
      <c r="AO1463" s="2">
        <f>COUNTIFS($B:$B,$B1463,$AG:$AG,AO$1)</f>
        <v>0</v>
      </c>
      <c r="AP1463" s="2">
        <f>COUNTIFS($B:$B,$B1463,$AG:$AG,AP$1)</f>
        <v>0</v>
      </c>
      <c r="AQ1463" s="2">
        <f>COUNTIFS($B:$B,$B1463,$AG:$AG,AQ$1)</f>
        <v>0</v>
      </c>
      <c r="AR1463" s="2">
        <f>COUNTIFS($B:$B,$B1463,$AG:$AG,AR$1)</f>
        <v>0</v>
      </c>
      <c r="AS1463" s="2">
        <f>COUNTIFS($B:$B,$B1463,$AG:$AG,AS$1)</f>
        <v>0</v>
      </c>
      <c r="AT1463" s="2">
        <f>COUNTIFS($B:$B,$B1463,$AG:$AG,AT$1)</f>
        <v>1</v>
      </c>
      <c r="AU1463" s="2">
        <f>COUNTIFS($B:$B,$B1463,$AG:$AG,AU$1)</f>
        <v>0</v>
      </c>
    </row>
    <row r="1464" spans="1:47" ht="15" customHeight="1" x14ac:dyDescent="0.35">
      <c r="A1464" s="7">
        <f>IF(B1463=B1464,A1463,A1463+1)</f>
        <v>500</v>
      </c>
      <c r="B1464" s="7" t="s">
        <v>3710</v>
      </c>
      <c r="C1464" s="7" t="s">
        <v>3709</v>
      </c>
      <c r="D1464" s="7" t="s">
        <v>3044</v>
      </c>
      <c r="E1464" s="7" t="s">
        <v>3043</v>
      </c>
      <c r="F1464" s="4" t="s">
        <v>7</v>
      </c>
      <c r="G1464" s="4" t="s">
        <v>8</v>
      </c>
      <c r="H1464" s="4" t="s">
        <v>7</v>
      </c>
      <c r="I1464" s="3">
        <v>2</v>
      </c>
      <c r="J1464" s="3" t="s">
        <v>106</v>
      </c>
      <c r="K1464" s="3" t="s">
        <v>3057</v>
      </c>
      <c r="L1464" s="3" t="s">
        <v>55</v>
      </c>
      <c r="M1464" s="3" t="s">
        <v>3708</v>
      </c>
      <c r="N1464" s="3" t="s">
        <v>2076</v>
      </c>
      <c r="P1464" s="3" t="s">
        <v>669</v>
      </c>
      <c r="Q1464" s="3" t="s">
        <v>1475</v>
      </c>
      <c r="R1464" s="3" t="s">
        <v>2434</v>
      </c>
      <c r="S1464" s="2" t="str">
        <f>IF(P1464="심사불필요","-",VLOOKUP(K1464,'[1]자격증 backdata'!A:G,7,0))</f>
        <v>-</v>
      </c>
      <c r="T1464" s="2" t="str">
        <f>IF(S1464="-","-",IF(COUNTIFS(B:B,B1464,S:S,"필수")&gt;0,"자격요건충족","확인필요"))</f>
        <v>-</v>
      </c>
      <c r="U1464" s="2"/>
      <c r="W1464" s="2">
        <f>IF(Q1464="4급","심사불필요",VLOOKUP(K1464,'[1]자격증 backdata'!A:B,2,0))</f>
        <v>4</v>
      </c>
      <c r="X1464" s="3">
        <f>IF(R1464="A", MIN(20, SUMIFS(W:W, B:B, B1464, R:R, "A")),IF(R1464="B", MIN(30, SUMIFS(W:W, B:B, B1464, R:R, "B")),"비해당분야"))</f>
        <v>4</v>
      </c>
      <c r="Y1464" s="3" t="str">
        <f>IF(R1464="C",MIN(30,IF(COUNTIFS(B:B,B1464,W:W,"가1")=1,25,IF(COUNTIFS(B:B,B1464,W:W,"가1")&gt;=2,30,0))+IF(COUNTIFS(B:B,B1464,W:W,"나1")&gt;=4,30,IF(COUNTIFS(B:B,B1464,W:W,"나1")=3,26,IF(COUNTIFS(B:B,B1464,W:W,"나1")=2,22,IF(COUNTIFS(B:B,B1464,W:W,"나1")=1,18,0)))))+MIN(30,IF(COUNTIFS(B:B,B1464,W:W,"가2")=1,25,IF(COUNTIFS(B:B,B1464,W:W,"가2")&gt;=2,30,0))+IF(COUNTIFS(B:B,B1464,W:W,"나2")=3,30,IF(COUNTIFS(B:B,B1464,W:W,"나2")=2,25,IF(COUNTIFS(B:B,B1464,W:W,"나2")=1,20,0)))),"비해당분야")</f>
        <v>비해당분야</v>
      </c>
      <c r="Z1464" s="3" t="str">
        <f>IF(R1464="C",VLOOKUP(K1464,'[1]자격증 backdata'!A:F,6,0),"비해당분야")</f>
        <v>비해당분야</v>
      </c>
      <c r="AA1464" s="3" t="str">
        <f>IF(R1464="C",SUMIF(B:B,B1464,Z:Z),"비해당분야")</f>
        <v>비해당분야</v>
      </c>
      <c r="AB1464" s="3" t="str">
        <f>IF(R1464="C",SUM(Y1464,AA1464),"비해당분야")</f>
        <v>비해당분야</v>
      </c>
      <c r="AC1464" s="3">
        <f>IF(R1464="C",AB1464,X1464)</f>
        <v>4</v>
      </c>
      <c r="AD1464" s="3">
        <f>VLOOKUP(K1464,'[1]자격증 backdata'!A:D,4,0)</f>
        <v>0</v>
      </c>
      <c r="AE1464" s="3">
        <f>IF(_xlfn.MAXIFS(AD:AD,B:B,B1464)&gt;10,10,_xlfn.MAXIFS(AD:AD,B:B,B1464))</f>
        <v>5</v>
      </c>
      <c r="AG1464" s="2" t="str">
        <f>VLOOKUP(K1464,'[1]자격증 backdata'!A:C,3,0)</f>
        <v>M</v>
      </c>
      <c r="AH1464" s="2">
        <f>COUNTIFS($B:$B,$B1464,$AG:$AG,AH$1)</f>
        <v>0</v>
      </c>
      <c r="AI1464" s="2">
        <f>COUNTIFS($B:$B,$B1464,$AG:$AG,AI$1)</f>
        <v>0</v>
      </c>
      <c r="AJ1464" s="2">
        <f>COUNTIFS($B:$B,$B1464,$AG:$AG,AJ$1)</f>
        <v>0</v>
      </c>
      <c r="AK1464" s="2">
        <f>COUNTIFS($B:$B,$B1464,$AG:$AG,AK$1)</f>
        <v>0</v>
      </c>
      <c r="AL1464" s="2">
        <f>COUNTIFS($B:$B,$B1464,$AG:$AG,AL$1)</f>
        <v>0</v>
      </c>
      <c r="AM1464" s="2">
        <f>COUNTIFS($B:$B,$B1464,$AG:$AG,AM$1)</f>
        <v>0</v>
      </c>
      <c r="AN1464" s="2">
        <f>COUNTIFS($B:$B,$B1464,$AG:$AG,AN$1)</f>
        <v>0</v>
      </c>
      <c r="AO1464" s="2">
        <f>COUNTIFS($B:$B,$B1464,$AG:$AG,AO$1)</f>
        <v>0</v>
      </c>
      <c r="AP1464" s="2">
        <f>COUNTIFS($B:$B,$B1464,$AG:$AG,AP$1)</f>
        <v>0</v>
      </c>
      <c r="AQ1464" s="2">
        <f>COUNTIFS($B:$B,$B1464,$AG:$AG,AQ$1)</f>
        <v>0</v>
      </c>
      <c r="AR1464" s="2">
        <f>COUNTIFS($B:$B,$B1464,$AG:$AG,AR$1)</f>
        <v>0</v>
      </c>
      <c r="AS1464" s="2">
        <f>COUNTIFS($B:$B,$B1464,$AG:$AG,AS$1)</f>
        <v>0</v>
      </c>
      <c r="AT1464" s="2">
        <f>COUNTIFS($B:$B,$B1464,$AG:$AG,AT$1)</f>
        <v>1</v>
      </c>
      <c r="AU1464" s="2">
        <f>COUNTIFS($B:$B,$B1464,$AG:$AG,AU$1)</f>
        <v>0</v>
      </c>
    </row>
    <row r="1465" spans="1:47" ht="15" customHeight="1" x14ac:dyDescent="0.35">
      <c r="A1465" s="4">
        <f>IF(B1464=B1465,A1464,A1464+1)</f>
        <v>501</v>
      </c>
      <c r="B1465" s="4" t="s">
        <v>3705</v>
      </c>
      <c r="C1465" s="4" t="s">
        <v>3704</v>
      </c>
      <c r="D1465" s="4" t="s">
        <v>3044</v>
      </c>
      <c r="E1465" s="4" t="s">
        <v>3043</v>
      </c>
      <c r="F1465" s="4" t="s">
        <v>7</v>
      </c>
      <c r="G1465" s="4" t="s">
        <v>8</v>
      </c>
      <c r="H1465" s="4" t="s">
        <v>7</v>
      </c>
      <c r="I1465" s="4">
        <v>1</v>
      </c>
      <c r="J1465" s="4" t="s">
        <v>38</v>
      </c>
      <c r="K1465" s="4" t="s">
        <v>3059</v>
      </c>
      <c r="L1465" s="4" t="s">
        <v>36</v>
      </c>
      <c r="M1465" s="4" t="s">
        <v>3707</v>
      </c>
      <c r="N1465" s="4" t="s">
        <v>508</v>
      </c>
      <c r="P1465" s="4" t="s">
        <v>669</v>
      </c>
      <c r="Q1465" s="4" t="s">
        <v>1475</v>
      </c>
      <c r="R1465" s="4" t="s">
        <v>2434</v>
      </c>
      <c r="S1465" s="5" t="str">
        <f>IF(P1465="심사불필요","-",VLOOKUP(K1465,'[1]자격증 backdata'!A:G,7,0))</f>
        <v>-</v>
      </c>
      <c r="T1465" s="5" t="str">
        <f>IF(S1465="-","-",IF(COUNTIFS(B:B,B1465,S:S,"필수")&gt;0,"자격요건충족","확인필요"))</f>
        <v>-</v>
      </c>
      <c r="U1465" s="5"/>
      <c r="W1465" s="5">
        <f>IF(Q1465="4급","심사불필요",VLOOKUP(K1465,'[1]자격증 backdata'!A:B,2,0))</f>
        <v>0</v>
      </c>
      <c r="X1465" s="4">
        <f>IF(R1465="A", MIN(20, SUMIFS(W:W, B:B, B1465, R:R, "A")),IF(R1465="B", MIN(30, SUMIFS(W:W, B:B, B1465, R:R, "B")),"비해당분야"))</f>
        <v>6</v>
      </c>
      <c r="Y1465" s="4" t="str">
        <f>IF(R1465="C",MIN(30,IF(COUNTIFS(B:B,B1465,W:W,"가1")=1,25,IF(COUNTIFS(B:B,B1465,W:W,"가1")&gt;=2,30,0))+IF(COUNTIFS(B:B,B1465,W:W,"나1")&gt;=4,30,IF(COUNTIFS(B:B,B1465,W:W,"나1")=3,26,IF(COUNTIFS(B:B,B1465,W:W,"나1")=2,22,IF(COUNTIFS(B:B,B1465,W:W,"나1")=1,18,0)))))+MIN(30,IF(COUNTIFS(B:B,B1465,W:W,"가2")=1,25,IF(COUNTIFS(B:B,B1465,W:W,"가2")&gt;=2,30,0))+IF(COUNTIFS(B:B,B1465,W:W,"나2")=3,30,IF(COUNTIFS(B:B,B1465,W:W,"나2")=2,25,IF(COUNTIFS(B:B,B1465,W:W,"나2")=1,20,0)))),"비해당분야")</f>
        <v>비해당분야</v>
      </c>
      <c r="Z1465" s="4" t="str">
        <f>IF(R1465="C",VLOOKUP(K1465,'[1]자격증 backdata'!A:F,6,0),"비해당분야")</f>
        <v>비해당분야</v>
      </c>
      <c r="AA1465" s="4" t="str">
        <f>IF(R1465="C",SUMIF(B:B,B1465,Z:Z),"비해당분야")</f>
        <v>비해당분야</v>
      </c>
      <c r="AB1465" s="4" t="str">
        <f>IF(R1465="C",SUM(Y1465,AA1465),"비해당분야")</f>
        <v>비해당분야</v>
      </c>
      <c r="AC1465" s="4">
        <f>IF(R1465="C",AB1465,X1465)</f>
        <v>6</v>
      </c>
      <c r="AD1465" s="4">
        <f>VLOOKUP(K1465,'[1]자격증 backdata'!A:D,4,0)</f>
        <v>5</v>
      </c>
      <c r="AE1465" s="4">
        <f>IF(_xlfn.MAXIFS(AD:AD,B:B,B1465)&gt;10,10,_xlfn.MAXIFS(AD:AD,B:B,B1465))</f>
        <v>5</v>
      </c>
      <c r="AG1465" s="5">
        <f>VLOOKUP(K1465,'[1]자격증 backdata'!A:C,3,0)</f>
        <v>0</v>
      </c>
      <c r="AH1465" s="5">
        <f>COUNTIFS($B:$B,$B1465,$AG:$AG,AH$1)</f>
        <v>0</v>
      </c>
      <c r="AI1465" s="5">
        <f>COUNTIFS($B:$B,$B1465,$AG:$AG,AI$1)</f>
        <v>0</v>
      </c>
      <c r="AJ1465" s="5">
        <f>COUNTIFS($B:$B,$B1465,$AG:$AG,AJ$1)</f>
        <v>0</v>
      </c>
      <c r="AK1465" s="5">
        <f>COUNTIFS($B:$B,$B1465,$AG:$AG,AK$1)</f>
        <v>0</v>
      </c>
      <c r="AL1465" s="5">
        <f>COUNTIFS($B:$B,$B1465,$AG:$AG,AL$1)</f>
        <v>0</v>
      </c>
      <c r="AM1465" s="5">
        <f>COUNTIFS($B:$B,$B1465,$AG:$AG,AM$1)</f>
        <v>0</v>
      </c>
      <c r="AN1465" s="5">
        <f>COUNTIFS($B:$B,$B1465,$AG:$AG,AN$1)</f>
        <v>0</v>
      </c>
      <c r="AO1465" s="5">
        <f>COUNTIFS($B:$B,$B1465,$AG:$AG,AO$1)</f>
        <v>0</v>
      </c>
      <c r="AP1465" s="5">
        <f>COUNTIFS($B:$B,$B1465,$AG:$AG,AP$1)</f>
        <v>0</v>
      </c>
      <c r="AQ1465" s="5">
        <f>COUNTIFS($B:$B,$B1465,$AG:$AG,AQ$1)</f>
        <v>0</v>
      </c>
      <c r="AR1465" s="5">
        <f>COUNTIFS($B:$B,$B1465,$AG:$AG,AR$1)</f>
        <v>0</v>
      </c>
      <c r="AS1465" s="5">
        <f>COUNTIFS($B:$B,$B1465,$AG:$AG,AS$1)</f>
        <v>0</v>
      </c>
      <c r="AT1465" s="5">
        <f>COUNTIFS($B:$B,$B1465,$AG:$AG,AT$1)</f>
        <v>1</v>
      </c>
      <c r="AU1465" s="5">
        <f>COUNTIFS($B:$B,$B1465,$AG:$AG,AU$1)</f>
        <v>0</v>
      </c>
    </row>
    <row r="1466" spans="1:47" ht="15" customHeight="1" x14ac:dyDescent="0.35">
      <c r="A1466" s="6">
        <f>IF(B1465=B1466,A1465,A1465+1)</f>
        <v>501</v>
      </c>
      <c r="B1466" s="6" t="s">
        <v>3705</v>
      </c>
      <c r="C1466" s="6" t="s">
        <v>3704</v>
      </c>
      <c r="D1466" s="6" t="s">
        <v>3044</v>
      </c>
      <c r="E1466" s="6" t="s">
        <v>3043</v>
      </c>
      <c r="F1466" s="4" t="s">
        <v>7</v>
      </c>
      <c r="G1466" s="4" t="s">
        <v>8</v>
      </c>
      <c r="H1466" s="4" t="s">
        <v>7</v>
      </c>
      <c r="I1466" s="4">
        <v>2</v>
      </c>
      <c r="J1466" s="4" t="s">
        <v>106</v>
      </c>
      <c r="K1466" s="4" t="s">
        <v>3057</v>
      </c>
      <c r="L1466" s="4" t="s">
        <v>55</v>
      </c>
      <c r="M1466" s="4" t="s">
        <v>3706</v>
      </c>
      <c r="N1466" s="4" t="s">
        <v>1201</v>
      </c>
      <c r="P1466" s="4" t="s">
        <v>669</v>
      </c>
      <c r="Q1466" s="4" t="s">
        <v>1475</v>
      </c>
      <c r="R1466" s="4" t="s">
        <v>2434</v>
      </c>
      <c r="S1466" s="5" t="str">
        <f>IF(P1466="심사불필요","-",VLOOKUP(K1466,'[1]자격증 backdata'!A:G,7,0))</f>
        <v>-</v>
      </c>
      <c r="T1466" s="5" t="str">
        <f>IF(S1466="-","-",IF(COUNTIFS(B:B,B1466,S:S,"필수")&gt;0,"자격요건충족","확인필요"))</f>
        <v>-</v>
      </c>
      <c r="U1466" s="5"/>
      <c r="W1466" s="5">
        <f>IF(Q1466="4급","심사불필요",VLOOKUP(K1466,'[1]자격증 backdata'!A:B,2,0))</f>
        <v>4</v>
      </c>
      <c r="X1466" s="4">
        <f>IF(R1466="A", MIN(20, SUMIFS(W:W, B:B, B1466, R:R, "A")),IF(R1466="B", MIN(30, SUMIFS(W:W, B:B, B1466, R:R, "B")),"비해당분야"))</f>
        <v>6</v>
      </c>
      <c r="Y1466" s="4" t="str">
        <f>IF(R1466="C",MIN(30,IF(COUNTIFS(B:B,B1466,W:W,"가1")=1,25,IF(COUNTIFS(B:B,B1466,W:W,"가1")&gt;=2,30,0))+IF(COUNTIFS(B:B,B1466,W:W,"나1")&gt;=4,30,IF(COUNTIFS(B:B,B1466,W:W,"나1")=3,26,IF(COUNTIFS(B:B,B1466,W:W,"나1")=2,22,IF(COUNTIFS(B:B,B1466,W:W,"나1")=1,18,0)))))+MIN(30,IF(COUNTIFS(B:B,B1466,W:W,"가2")=1,25,IF(COUNTIFS(B:B,B1466,W:W,"가2")&gt;=2,30,0))+IF(COUNTIFS(B:B,B1466,W:W,"나2")=3,30,IF(COUNTIFS(B:B,B1466,W:W,"나2")=2,25,IF(COUNTIFS(B:B,B1466,W:W,"나2")=1,20,0)))),"비해당분야")</f>
        <v>비해당분야</v>
      </c>
      <c r="Z1466" s="4" t="str">
        <f>IF(R1466="C",VLOOKUP(K1466,'[1]자격증 backdata'!A:F,6,0),"비해당분야")</f>
        <v>비해당분야</v>
      </c>
      <c r="AA1466" s="4" t="str">
        <f>IF(R1466="C",SUMIF(B:B,B1466,Z:Z),"비해당분야")</f>
        <v>비해당분야</v>
      </c>
      <c r="AB1466" s="4" t="str">
        <f>IF(R1466="C",SUM(Y1466,AA1466),"비해당분야")</f>
        <v>비해당분야</v>
      </c>
      <c r="AC1466" s="4">
        <f>IF(R1466="C",AB1466,X1466)</f>
        <v>6</v>
      </c>
      <c r="AD1466" s="4">
        <f>VLOOKUP(K1466,'[1]자격증 backdata'!A:D,4,0)</f>
        <v>0</v>
      </c>
      <c r="AE1466" s="4">
        <f>IF(_xlfn.MAXIFS(AD:AD,B:B,B1466)&gt;10,10,_xlfn.MAXIFS(AD:AD,B:B,B1466))</f>
        <v>5</v>
      </c>
      <c r="AG1466" s="5" t="str">
        <f>VLOOKUP(K1466,'[1]자격증 backdata'!A:C,3,0)</f>
        <v>M</v>
      </c>
      <c r="AH1466" s="5">
        <f>COUNTIFS($B:$B,$B1466,$AG:$AG,AH$1)</f>
        <v>0</v>
      </c>
      <c r="AI1466" s="5">
        <f>COUNTIFS($B:$B,$B1466,$AG:$AG,AI$1)</f>
        <v>0</v>
      </c>
      <c r="AJ1466" s="5">
        <f>COUNTIFS($B:$B,$B1466,$AG:$AG,AJ$1)</f>
        <v>0</v>
      </c>
      <c r="AK1466" s="5">
        <f>COUNTIFS($B:$B,$B1466,$AG:$AG,AK$1)</f>
        <v>0</v>
      </c>
      <c r="AL1466" s="5">
        <f>COUNTIFS($B:$B,$B1466,$AG:$AG,AL$1)</f>
        <v>0</v>
      </c>
      <c r="AM1466" s="5">
        <f>COUNTIFS($B:$B,$B1466,$AG:$AG,AM$1)</f>
        <v>0</v>
      </c>
      <c r="AN1466" s="5">
        <f>COUNTIFS($B:$B,$B1466,$AG:$AG,AN$1)</f>
        <v>0</v>
      </c>
      <c r="AO1466" s="5">
        <f>COUNTIFS($B:$B,$B1466,$AG:$AG,AO$1)</f>
        <v>0</v>
      </c>
      <c r="AP1466" s="5">
        <f>COUNTIFS($B:$B,$B1466,$AG:$AG,AP$1)</f>
        <v>0</v>
      </c>
      <c r="AQ1466" s="5">
        <f>COUNTIFS($B:$B,$B1466,$AG:$AG,AQ$1)</f>
        <v>0</v>
      </c>
      <c r="AR1466" s="5">
        <f>COUNTIFS($B:$B,$B1466,$AG:$AG,AR$1)</f>
        <v>0</v>
      </c>
      <c r="AS1466" s="5">
        <f>COUNTIFS($B:$B,$B1466,$AG:$AG,AS$1)</f>
        <v>0</v>
      </c>
      <c r="AT1466" s="5">
        <f>COUNTIFS($B:$B,$B1466,$AG:$AG,AT$1)</f>
        <v>1</v>
      </c>
      <c r="AU1466" s="5">
        <f>COUNTIFS($B:$B,$B1466,$AG:$AG,AU$1)</f>
        <v>0</v>
      </c>
    </row>
    <row r="1467" spans="1:47" ht="15" customHeight="1" x14ac:dyDescent="0.35">
      <c r="A1467" s="6">
        <f>IF(B1466=B1467,A1466,A1466+1)</f>
        <v>501</v>
      </c>
      <c r="B1467" s="6" t="s">
        <v>3705</v>
      </c>
      <c r="C1467" s="6" t="s">
        <v>3704</v>
      </c>
      <c r="D1467" s="6" t="s">
        <v>3044</v>
      </c>
      <c r="E1467" s="6" t="s">
        <v>3043</v>
      </c>
      <c r="F1467" s="4" t="s">
        <v>7</v>
      </c>
      <c r="G1467" s="4" t="s">
        <v>8</v>
      </c>
      <c r="H1467" s="4" t="s">
        <v>7</v>
      </c>
      <c r="I1467" s="4">
        <v>3</v>
      </c>
      <c r="J1467" s="4" t="s">
        <v>28</v>
      </c>
      <c r="K1467" s="4" t="s">
        <v>3061</v>
      </c>
      <c r="L1467" s="4" t="s">
        <v>26</v>
      </c>
      <c r="M1467" s="4" t="s">
        <v>3703</v>
      </c>
      <c r="N1467" s="4" t="s">
        <v>686</v>
      </c>
      <c r="P1467" s="4" t="s">
        <v>669</v>
      </c>
      <c r="Q1467" s="4" t="s">
        <v>1475</v>
      </c>
      <c r="R1467" s="4" t="s">
        <v>2434</v>
      </c>
      <c r="S1467" s="5" t="str">
        <f>IF(P1467="심사불필요","-",VLOOKUP(K1467,'[1]자격증 backdata'!A:G,7,0))</f>
        <v>-</v>
      </c>
      <c r="T1467" s="5" t="str">
        <f>IF(S1467="-","-",IF(COUNTIFS(B:B,B1467,S:S,"필수")&gt;0,"자격요건충족","확인필요"))</f>
        <v>-</v>
      </c>
      <c r="U1467" s="5"/>
      <c r="W1467" s="5">
        <f>IF(Q1467="4급","심사불필요",VLOOKUP(K1467,'[1]자격증 backdata'!A:B,2,0))</f>
        <v>2</v>
      </c>
      <c r="X1467" s="4">
        <f>IF(R1467="A", MIN(20, SUMIFS(W:W, B:B, B1467, R:R, "A")),IF(R1467="B", MIN(30, SUMIFS(W:W, B:B, B1467, R:R, "B")),"비해당분야"))</f>
        <v>6</v>
      </c>
      <c r="Y1467" s="4" t="str">
        <f>IF(R1467="C",MIN(30,IF(COUNTIFS(B:B,B1467,W:W,"가1")=1,25,IF(COUNTIFS(B:B,B1467,W:W,"가1")&gt;=2,30,0))+IF(COUNTIFS(B:B,B1467,W:W,"나1")&gt;=4,30,IF(COUNTIFS(B:B,B1467,W:W,"나1")=3,26,IF(COUNTIFS(B:B,B1467,W:W,"나1")=2,22,IF(COUNTIFS(B:B,B1467,W:W,"나1")=1,18,0)))))+MIN(30,IF(COUNTIFS(B:B,B1467,W:W,"가2")=1,25,IF(COUNTIFS(B:B,B1467,W:W,"가2")&gt;=2,30,0))+IF(COUNTIFS(B:B,B1467,W:W,"나2")=3,30,IF(COUNTIFS(B:B,B1467,W:W,"나2")=2,25,IF(COUNTIFS(B:B,B1467,W:W,"나2")=1,20,0)))),"비해당분야")</f>
        <v>비해당분야</v>
      </c>
      <c r="Z1467" s="4" t="str">
        <f>IF(R1467="C",VLOOKUP(K1467,'[1]자격증 backdata'!A:F,6,0),"비해당분야")</f>
        <v>비해당분야</v>
      </c>
      <c r="AA1467" s="4" t="str">
        <f>IF(R1467="C",SUMIF(B:B,B1467,Z:Z),"비해당분야")</f>
        <v>비해당분야</v>
      </c>
      <c r="AB1467" s="4" t="str">
        <f>IF(R1467="C",SUM(Y1467,AA1467),"비해당분야")</f>
        <v>비해당분야</v>
      </c>
      <c r="AC1467" s="4">
        <f>IF(R1467="C",AB1467,X1467)</f>
        <v>6</v>
      </c>
      <c r="AD1467" s="4">
        <f>VLOOKUP(K1467,'[1]자격증 backdata'!A:D,4,0)</f>
        <v>0</v>
      </c>
      <c r="AE1467" s="4">
        <f>IF(_xlfn.MAXIFS(AD:AD,B:B,B1467)&gt;10,10,_xlfn.MAXIFS(AD:AD,B:B,B1467))</f>
        <v>5</v>
      </c>
      <c r="AG1467" s="5">
        <f>VLOOKUP(K1467,'[1]자격증 backdata'!A:C,3,0)</f>
        <v>0</v>
      </c>
      <c r="AH1467" s="5">
        <f>COUNTIFS($B:$B,$B1467,$AG:$AG,AH$1)</f>
        <v>0</v>
      </c>
      <c r="AI1467" s="5">
        <f>COUNTIFS($B:$B,$B1467,$AG:$AG,AI$1)</f>
        <v>0</v>
      </c>
      <c r="AJ1467" s="5">
        <f>COUNTIFS($B:$B,$B1467,$AG:$AG,AJ$1)</f>
        <v>0</v>
      </c>
      <c r="AK1467" s="5">
        <f>COUNTIFS($B:$B,$B1467,$AG:$AG,AK$1)</f>
        <v>0</v>
      </c>
      <c r="AL1467" s="5">
        <f>COUNTIFS($B:$B,$B1467,$AG:$AG,AL$1)</f>
        <v>0</v>
      </c>
      <c r="AM1467" s="5">
        <f>COUNTIFS($B:$B,$B1467,$AG:$AG,AM$1)</f>
        <v>0</v>
      </c>
      <c r="AN1467" s="5">
        <f>COUNTIFS($B:$B,$B1467,$AG:$AG,AN$1)</f>
        <v>0</v>
      </c>
      <c r="AO1467" s="5">
        <f>COUNTIFS($B:$B,$B1467,$AG:$AG,AO$1)</f>
        <v>0</v>
      </c>
      <c r="AP1467" s="5">
        <f>COUNTIFS($B:$B,$B1467,$AG:$AG,AP$1)</f>
        <v>0</v>
      </c>
      <c r="AQ1467" s="5">
        <f>COUNTIFS($B:$B,$B1467,$AG:$AG,AQ$1)</f>
        <v>0</v>
      </c>
      <c r="AR1467" s="5">
        <f>COUNTIFS($B:$B,$B1467,$AG:$AG,AR$1)</f>
        <v>0</v>
      </c>
      <c r="AS1467" s="5">
        <f>COUNTIFS($B:$B,$B1467,$AG:$AG,AS$1)</f>
        <v>0</v>
      </c>
      <c r="AT1467" s="5">
        <f>COUNTIFS($B:$B,$B1467,$AG:$AG,AT$1)</f>
        <v>1</v>
      </c>
      <c r="AU1467" s="5">
        <f>COUNTIFS($B:$B,$B1467,$AG:$AG,AU$1)</f>
        <v>0</v>
      </c>
    </row>
    <row r="1468" spans="1:47" ht="15" customHeight="1" x14ac:dyDescent="0.35">
      <c r="A1468" s="3">
        <f>IF(B1467=B1468,A1467,A1467+1)</f>
        <v>502</v>
      </c>
      <c r="B1468" s="3" t="s">
        <v>3699</v>
      </c>
      <c r="C1468" s="3" t="s">
        <v>3698</v>
      </c>
      <c r="D1468" s="3" t="s">
        <v>3044</v>
      </c>
      <c r="E1468" s="3" t="s">
        <v>3043</v>
      </c>
      <c r="F1468" s="4" t="s">
        <v>7</v>
      </c>
      <c r="G1468" s="4" t="s">
        <v>8</v>
      </c>
      <c r="H1468" s="4" t="s">
        <v>7</v>
      </c>
      <c r="I1468" s="3">
        <v>1</v>
      </c>
      <c r="J1468" s="3" t="s">
        <v>106</v>
      </c>
      <c r="K1468" s="3" t="s">
        <v>3057</v>
      </c>
      <c r="L1468" s="3" t="s">
        <v>55</v>
      </c>
      <c r="M1468" s="3" t="s">
        <v>3702</v>
      </c>
      <c r="N1468" s="3" t="s">
        <v>3701</v>
      </c>
      <c r="P1468" s="3" t="s">
        <v>669</v>
      </c>
      <c r="Q1468" s="3" t="s">
        <v>1475</v>
      </c>
      <c r="R1468" s="3" t="s">
        <v>2434</v>
      </c>
      <c r="S1468" s="2" t="str">
        <f>IF(P1468="심사불필요","-",VLOOKUP(K1468,'[1]자격증 backdata'!A:G,7,0))</f>
        <v>-</v>
      </c>
      <c r="T1468" s="2" t="str">
        <f>IF(S1468="-","-",IF(COUNTIFS(B:B,B1468,S:S,"필수")&gt;0,"자격요건충족","확인필요"))</f>
        <v>-</v>
      </c>
      <c r="U1468" s="2"/>
      <c r="W1468" s="2">
        <f>IF(Q1468="4급","심사불필요",VLOOKUP(K1468,'[1]자격증 backdata'!A:B,2,0))</f>
        <v>4</v>
      </c>
      <c r="X1468" s="3">
        <f>IF(R1468="A", MIN(20, SUMIFS(W:W, B:B, B1468, R:R, "A")),IF(R1468="B", MIN(30, SUMIFS(W:W, B:B, B1468, R:R, "B")),"비해당분야"))</f>
        <v>6</v>
      </c>
      <c r="Y1468" s="3" t="str">
        <f>IF(R1468="C",MIN(30,IF(COUNTIFS(B:B,B1468,W:W,"가1")=1,25,IF(COUNTIFS(B:B,B1468,W:W,"가1")&gt;=2,30,0))+IF(COUNTIFS(B:B,B1468,W:W,"나1")&gt;=4,30,IF(COUNTIFS(B:B,B1468,W:W,"나1")=3,26,IF(COUNTIFS(B:B,B1468,W:W,"나1")=2,22,IF(COUNTIFS(B:B,B1468,W:W,"나1")=1,18,0)))))+MIN(30,IF(COUNTIFS(B:B,B1468,W:W,"가2")=1,25,IF(COUNTIFS(B:B,B1468,W:W,"가2")&gt;=2,30,0))+IF(COUNTIFS(B:B,B1468,W:W,"나2")=3,30,IF(COUNTIFS(B:B,B1468,W:W,"나2")=2,25,IF(COUNTIFS(B:B,B1468,W:W,"나2")=1,20,0)))),"비해당분야")</f>
        <v>비해당분야</v>
      </c>
      <c r="Z1468" s="3" t="str">
        <f>IF(R1468="C",VLOOKUP(K1468,'[1]자격증 backdata'!A:F,6,0),"비해당분야")</f>
        <v>비해당분야</v>
      </c>
      <c r="AA1468" s="3" t="str">
        <f>IF(R1468="C",SUMIF(B:B,B1468,Z:Z),"비해당분야")</f>
        <v>비해당분야</v>
      </c>
      <c r="AB1468" s="3" t="str">
        <f>IF(R1468="C",SUM(Y1468,AA1468),"비해당분야")</f>
        <v>비해당분야</v>
      </c>
      <c r="AC1468" s="3">
        <f>IF(R1468="C",AB1468,X1468)</f>
        <v>6</v>
      </c>
      <c r="AD1468" s="3">
        <f>VLOOKUP(K1468,'[1]자격증 backdata'!A:D,4,0)</f>
        <v>0</v>
      </c>
      <c r="AE1468" s="3">
        <f>IF(_xlfn.MAXIFS(AD:AD,B:B,B1468)&gt;10,10,_xlfn.MAXIFS(AD:AD,B:B,B1468))</f>
        <v>5</v>
      </c>
      <c r="AG1468" s="2" t="str">
        <f>VLOOKUP(K1468,'[1]자격증 backdata'!A:C,3,0)</f>
        <v>M</v>
      </c>
      <c r="AH1468" s="2">
        <f>COUNTIFS($B:$B,$B1468,$AG:$AG,AH$1)</f>
        <v>0</v>
      </c>
      <c r="AI1468" s="2">
        <f>COUNTIFS($B:$B,$B1468,$AG:$AG,AI$1)</f>
        <v>0</v>
      </c>
      <c r="AJ1468" s="2">
        <f>COUNTIFS($B:$B,$B1468,$AG:$AG,AJ$1)</f>
        <v>0</v>
      </c>
      <c r="AK1468" s="2">
        <f>COUNTIFS($B:$B,$B1468,$AG:$AG,AK$1)</f>
        <v>0</v>
      </c>
      <c r="AL1468" s="2">
        <f>COUNTIFS($B:$B,$B1468,$AG:$AG,AL$1)</f>
        <v>0</v>
      </c>
      <c r="AM1468" s="2">
        <f>COUNTIFS($B:$B,$B1468,$AG:$AG,AM$1)</f>
        <v>0</v>
      </c>
      <c r="AN1468" s="2">
        <f>COUNTIFS($B:$B,$B1468,$AG:$AG,AN$1)</f>
        <v>0</v>
      </c>
      <c r="AO1468" s="2">
        <f>COUNTIFS($B:$B,$B1468,$AG:$AG,AO$1)</f>
        <v>0</v>
      </c>
      <c r="AP1468" s="2">
        <f>COUNTIFS($B:$B,$B1468,$AG:$AG,AP$1)</f>
        <v>0</v>
      </c>
      <c r="AQ1468" s="2">
        <f>COUNTIFS($B:$B,$B1468,$AG:$AG,AQ$1)</f>
        <v>1</v>
      </c>
      <c r="AR1468" s="2">
        <f>COUNTIFS($B:$B,$B1468,$AG:$AG,AR$1)</f>
        <v>0</v>
      </c>
      <c r="AS1468" s="2">
        <f>COUNTIFS($B:$B,$B1468,$AG:$AG,AS$1)</f>
        <v>0</v>
      </c>
      <c r="AT1468" s="2">
        <f>COUNTIFS($B:$B,$B1468,$AG:$AG,AT$1)</f>
        <v>1</v>
      </c>
      <c r="AU1468" s="2">
        <f>COUNTIFS($B:$B,$B1468,$AG:$AG,AU$1)</f>
        <v>0</v>
      </c>
    </row>
    <row r="1469" spans="1:47" ht="15" customHeight="1" x14ac:dyDescent="0.35">
      <c r="A1469" s="7">
        <f>IF(B1468=B1469,A1468,A1468+1)</f>
        <v>502</v>
      </c>
      <c r="B1469" s="7" t="s">
        <v>3699</v>
      </c>
      <c r="C1469" s="7" t="s">
        <v>3698</v>
      </c>
      <c r="D1469" s="7" t="s">
        <v>3044</v>
      </c>
      <c r="E1469" s="7" t="s">
        <v>3043</v>
      </c>
      <c r="F1469" s="4" t="s">
        <v>7</v>
      </c>
      <c r="G1469" s="4" t="s">
        <v>8</v>
      </c>
      <c r="H1469" s="4" t="s">
        <v>7</v>
      </c>
      <c r="I1469" s="3">
        <v>2</v>
      </c>
      <c r="J1469" s="3" t="s">
        <v>69</v>
      </c>
      <c r="K1469" s="3" t="s">
        <v>3065</v>
      </c>
      <c r="L1469" s="3" t="s">
        <v>36</v>
      </c>
      <c r="M1469" s="3" t="s">
        <v>3700</v>
      </c>
      <c r="N1469" s="3" t="s">
        <v>795</v>
      </c>
      <c r="P1469" s="3" t="s">
        <v>669</v>
      </c>
      <c r="Q1469" s="3" t="s">
        <v>1475</v>
      </c>
      <c r="R1469" s="3" t="s">
        <v>2434</v>
      </c>
      <c r="S1469" s="2" t="str">
        <f>IF(P1469="심사불필요","-",VLOOKUP(K1469,'[1]자격증 backdata'!A:G,7,0))</f>
        <v>-</v>
      </c>
      <c r="T1469" s="2" t="str">
        <f>IF(S1469="-","-",IF(COUNTIFS(B:B,B1469,S:S,"필수")&gt;0,"자격요건충족","확인필요"))</f>
        <v>-</v>
      </c>
      <c r="U1469" s="2"/>
      <c r="W1469" s="2">
        <f>IF(Q1469="4급","심사불필요",VLOOKUP(K1469,'[1]자격증 backdata'!A:B,2,0))</f>
        <v>0</v>
      </c>
      <c r="X1469" s="3">
        <f>IF(R1469="A", MIN(20, SUMIFS(W:W, B:B, B1469, R:R, "A")),IF(R1469="B", MIN(30, SUMIFS(W:W, B:B, B1469, R:R, "B")),"비해당분야"))</f>
        <v>6</v>
      </c>
      <c r="Y1469" s="3" t="str">
        <f>IF(R1469="C",MIN(30,IF(COUNTIFS(B:B,B1469,W:W,"가1")=1,25,IF(COUNTIFS(B:B,B1469,W:W,"가1")&gt;=2,30,0))+IF(COUNTIFS(B:B,B1469,W:W,"나1")&gt;=4,30,IF(COUNTIFS(B:B,B1469,W:W,"나1")=3,26,IF(COUNTIFS(B:B,B1469,W:W,"나1")=2,22,IF(COUNTIFS(B:B,B1469,W:W,"나1")=1,18,0)))))+MIN(30,IF(COUNTIFS(B:B,B1469,W:W,"가2")=1,25,IF(COUNTIFS(B:B,B1469,W:W,"가2")&gt;=2,30,0))+IF(COUNTIFS(B:B,B1469,W:W,"나2")=3,30,IF(COUNTIFS(B:B,B1469,W:W,"나2")=2,25,IF(COUNTIFS(B:B,B1469,W:W,"나2")=1,20,0)))),"비해당분야")</f>
        <v>비해당분야</v>
      </c>
      <c r="Z1469" s="3" t="str">
        <f>IF(R1469="C",VLOOKUP(K1469,'[1]자격증 backdata'!A:F,6,0),"비해당분야")</f>
        <v>비해당분야</v>
      </c>
      <c r="AA1469" s="3" t="str">
        <f>IF(R1469="C",SUMIF(B:B,B1469,Z:Z),"비해당분야")</f>
        <v>비해당분야</v>
      </c>
      <c r="AB1469" s="3" t="str">
        <f>IF(R1469="C",SUM(Y1469,AA1469),"비해당분야")</f>
        <v>비해당분야</v>
      </c>
      <c r="AC1469" s="3">
        <f>IF(R1469="C",AB1469,X1469)</f>
        <v>6</v>
      </c>
      <c r="AD1469" s="3">
        <f>VLOOKUP(K1469,'[1]자격증 backdata'!A:D,4,0)</f>
        <v>5</v>
      </c>
      <c r="AE1469" s="3">
        <f>IF(_xlfn.MAXIFS(AD:AD,B:B,B1469)&gt;10,10,_xlfn.MAXIFS(AD:AD,B:B,B1469))</f>
        <v>5</v>
      </c>
      <c r="AG1469" s="2">
        <f>VLOOKUP(K1469,'[1]자격증 backdata'!A:C,3,0)</f>
        <v>0</v>
      </c>
      <c r="AH1469" s="2">
        <f>COUNTIFS($B:$B,$B1469,$AG:$AG,AH$1)</f>
        <v>0</v>
      </c>
      <c r="AI1469" s="2">
        <f>COUNTIFS($B:$B,$B1469,$AG:$AG,AI$1)</f>
        <v>0</v>
      </c>
      <c r="AJ1469" s="2">
        <f>COUNTIFS($B:$B,$B1469,$AG:$AG,AJ$1)</f>
        <v>0</v>
      </c>
      <c r="AK1469" s="2">
        <f>COUNTIFS($B:$B,$B1469,$AG:$AG,AK$1)</f>
        <v>0</v>
      </c>
      <c r="AL1469" s="2">
        <f>COUNTIFS($B:$B,$B1469,$AG:$AG,AL$1)</f>
        <v>0</v>
      </c>
      <c r="AM1469" s="2">
        <f>COUNTIFS($B:$B,$B1469,$AG:$AG,AM$1)</f>
        <v>0</v>
      </c>
      <c r="AN1469" s="2">
        <f>COUNTIFS($B:$B,$B1469,$AG:$AG,AN$1)</f>
        <v>0</v>
      </c>
      <c r="AO1469" s="2">
        <f>COUNTIFS($B:$B,$B1469,$AG:$AG,AO$1)</f>
        <v>0</v>
      </c>
      <c r="AP1469" s="2">
        <f>COUNTIFS($B:$B,$B1469,$AG:$AG,AP$1)</f>
        <v>0</v>
      </c>
      <c r="AQ1469" s="2">
        <f>COUNTIFS($B:$B,$B1469,$AG:$AG,AQ$1)</f>
        <v>1</v>
      </c>
      <c r="AR1469" s="2">
        <f>COUNTIFS($B:$B,$B1469,$AG:$AG,AR$1)</f>
        <v>0</v>
      </c>
      <c r="AS1469" s="2">
        <f>COUNTIFS($B:$B,$B1469,$AG:$AG,AS$1)</f>
        <v>0</v>
      </c>
      <c r="AT1469" s="2">
        <f>COUNTIFS($B:$B,$B1469,$AG:$AG,AT$1)</f>
        <v>1</v>
      </c>
      <c r="AU1469" s="2">
        <f>COUNTIFS($B:$B,$B1469,$AG:$AG,AU$1)</f>
        <v>0</v>
      </c>
    </row>
    <row r="1470" spans="1:47" ht="15" customHeight="1" x14ac:dyDescent="0.35">
      <c r="A1470" s="7">
        <f>IF(B1469=B1470,A1469,A1469+1)</f>
        <v>502</v>
      </c>
      <c r="B1470" s="7" t="s">
        <v>3699</v>
      </c>
      <c r="C1470" s="7" t="s">
        <v>3698</v>
      </c>
      <c r="D1470" s="7" t="s">
        <v>3044</v>
      </c>
      <c r="E1470" s="7" t="s">
        <v>3043</v>
      </c>
      <c r="F1470" s="4" t="s">
        <v>7</v>
      </c>
      <c r="G1470" s="4" t="s">
        <v>8</v>
      </c>
      <c r="H1470" s="4" t="s">
        <v>7</v>
      </c>
      <c r="I1470" s="3">
        <v>3</v>
      </c>
      <c r="J1470" s="3" t="s">
        <v>364</v>
      </c>
      <c r="K1470" s="3" t="s">
        <v>3075</v>
      </c>
      <c r="L1470" s="3" t="s">
        <v>254</v>
      </c>
      <c r="M1470" s="3" t="s">
        <v>3697</v>
      </c>
      <c r="N1470" s="3" t="s">
        <v>3435</v>
      </c>
      <c r="P1470" s="3" t="s">
        <v>669</v>
      </c>
      <c r="Q1470" s="3" t="s">
        <v>1475</v>
      </c>
      <c r="R1470" s="3" t="s">
        <v>2434</v>
      </c>
      <c r="S1470" s="2" t="str">
        <f>IF(P1470="심사불필요","-",VLOOKUP(K1470,'[1]자격증 backdata'!A:G,7,0))</f>
        <v>-</v>
      </c>
      <c r="T1470" s="2" t="str">
        <f>IF(S1470="-","-",IF(COUNTIFS(B:B,B1470,S:S,"필수")&gt;0,"자격요건충족","확인필요"))</f>
        <v>-</v>
      </c>
      <c r="U1470" s="2"/>
      <c r="W1470" s="2">
        <f>IF(Q1470="4급","심사불필요",VLOOKUP(K1470,'[1]자격증 backdata'!A:B,2,0))</f>
        <v>2</v>
      </c>
      <c r="X1470" s="3">
        <f>IF(R1470="A", MIN(20, SUMIFS(W:W, B:B, B1470, R:R, "A")),IF(R1470="B", MIN(30, SUMIFS(W:W, B:B, B1470, R:R, "B")),"비해당분야"))</f>
        <v>6</v>
      </c>
      <c r="Y1470" s="3" t="str">
        <f>IF(R1470="C",MIN(30,IF(COUNTIFS(B:B,B1470,W:W,"가1")=1,25,IF(COUNTIFS(B:B,B1470,W:W,"가1")&gt;=2,30,0))+IF(COUNTIFS(B:B,B1470,W:W,"나1")&gt;=4,30,IF(COUNTIFS(B:B,B1470,W:W,"나1")=3,26,IF(COUNTIFS(B:B,B1470,W:W,"나1")=2,22,IF(COUNTIFS(B:B,B1470,W:W,"나1")=1,18,0)))))+MIN(30,IF(COUNTIFS(B:B,B1470,W:W,"가2")=1,25,IF(COUNTIFS(B:B,B1470,W:W,"가2")&gt;=2,30,0))+IF(COUNTIFS(B:B,B1470,W:W,"나2")=3,30,IF(COUNTIFS(B:B,B1470,W:W,"나2")=2,25,IF(COUNTIFS(B:B,B1470,W:W,"나2")=1,20,0)))),"비해당분야")</f>
        <v>비해당분야</v>
      </c>
      <c r="Z1470" s="3" t="str">
        <f>IF(R1470="C",VLOOKUP(K1470,'[1]자격증 backdata'!A:F,6,0),"비해당분야")</f>
        <v>비해당분야</v>
      </c>
      <c r="AA1470" s="3" t="str">
        <f>IF(R1470="C",SUMIF(B:B,B1470,Z:Z),"비해당분야")</f>
        <v>비해당분야</v>
      </c>
      <c r="AB1470" s="3" t="str">
        <f>IF(R1470="C",SUM(Y1470,AA1470),"비해당분야")</f>
        <v>비해당분야</v>
      </c>
      <c r="AC1470" s="3">
        <f>IF(R1470="C",AB1470,X1470)</f>
        <v>6</v>
      </c>
      <c r="AD1470" s="3">
        <f>VLOOKUP(K1470,'[1]자격증 backdata'!A:D,4,0)</f>
        <v>0</v>
      </c>
      <c r="AE1470" s="3">
        <f>IF(_xlfn.MAXIFS(AD:AD,B:B,B1470)&gt;10,10,_xlfn.MAXIFS(AD:AD,B:B,B1470))</f>
        <v>5</v>
      </c>
      <c r="AG1470" s="2" t="str">
        <f>VLOOKUP(K1470,'[1]자격증 backdata'!A:C,3,0)</f>
        <v>J</v>
      </c>
      <c r="AH1470" s="2">
        <f>COUNTIFS($B:$B,$B1470,$AG:$AG,AH$1)</f>
        <v>0</v>
      </c>
      <c r="AI1470" s="2">
        <f>COUNTIFS($B:$B,$B1470,$AG:$AG,AI$1)</f>
        <v>0</v>
      </c>
      <c r="AJ1470" s="2">
        <f>COUNTIFS($B:$B,$B1470,$AG:$AG,AJ$1)</f>
        <v>0</v>
      </c>
      <c r="AK1470" s="2">
        <f>COUNTIFS($B:$B,$B1470,$AG:$AG,AK$1)</f>
        <v>0</v>
      </c>
      <c r="AL1470" s="2">
        <f>COUNTIFS($B:$B,$B1470,$AG:$AG,AL$1)</f>
        <v>0</v>
      </c>
      <c r="AM1470" s="2">
        <f>COUNTIFS($B:$B,$B1470,$AG:$AG,AM$1)</f>
        <v>0</v>
      </c>
      <c r="AN1470" s="2">
        <f>COUNTIFS($B:$B,$B1470,$AG:$AG,AN$1)</f>
        <v>0</v>
      </c>
      <c r="AO1470" s="2">
        <f>COUNTIFS($B:$B,$B1470,$AG:$AG,AO$1)</f>
        <v>0</v>
      </c>
      <c r="AP1470" s="2">
        <f>COUNTIFS($B:$B,$B1470,$AG:$AG,AP$1)</f>
        <v>0</v>
      </c>
      <c r="AQ1470" s="2">
        <f>COUNTIFS($B:$B,$B1470,$AG:$AG,AQ$1)</f>
        <v>1</v>
      </c>
      <c r="AR1470" s="2">
        <f>COUNTIFS($B:$B,$B1470,$AG:$AG,AR$1)</f>
        <v>0</v>
      </c>
      <c r="AS1470" s="2">
        <f>COUNTIFS($B:$B,$B1470,$AG:$AG,AS$1)</f>
        <v>0</v>
      </c>
      <c r="AT1470" s="2">
        <f>COUNTIFS($B:$B,$B1470,$AG:$AG,AT$1)</f>
        <v>1</v>
      </c>
      <c r="AU1470" s="2">
        <f>COUNTIFS($B:$B,$B1470,$AG:$AG,AU$1)</f>
        <v>0</v>
      </c>
    </row>
    <row r="1471" spans="1:47" ht="15" customHeight="1" x14ac:dyDescent="0.35">
      <c r="A1471" s="4">
        <f>IF(B1470=B1471,A1470,A1470+1)</f>
        <v>503</v>
      </c>
      <c r="B1471" s="4" t="s">
        <v>3692</v>
      </c>
      <c r="C1471" s="4" t="s">
        <v>3691</v>
      </c>
      <c r="D1471" s="4" t="s">
        <v>3044</v>
      </c>
      <c r="E1471" s="4" t="s">
        <v>3043</v>
      </c>
      <c r="F1471" s="4" t="s">
        <v>7</v>
      </c>
      <c r="G1471" s="4" t="s">
        <v>8</v>
      </c>
      <c r="H1471" s="4" t="s">
        <v>7</v>
      </c>
      <c r="I1471" s="4">
        <v>1</v>
      </c>
      <c r="J1471" s="4" t="s">
        <v>69</v>
      </c>
      <c r="K1471" s="4" t="s">
        <v>3065</v>
      </c>
      <c r="L1471" s="4" t="s">
        <v>36</v>
      </c>
      <c r="M1471" s="4" t="s">
        <v>3696</v>
      </c>
      <c r="N1471" s="4" t="s">
        <v>319</v>
      </c>
      <c r="P1471" s="4" t="s">
        <v>669</v>
      </c>
      <c r="Q1471" s="4" t="s">
        <v>1475</v>
      </c>
      <c r="R1471" s="4" t="s">
        <v>2434</v>
      </c>
      <c r="S1471" s="5" t="str">
        <f>IF(P1471="심사불필요","-",VLOOKUP(K1471,'[1]자격증 backdata'!A:G,7,0))</f>
        <v>-</v>
      </c>
      <c r="T1471" s="5" t="str">
        <f>IF(S1471="-","-",IF(COUNTIFS(B:B,B1471,S:S,"필수")&gt;0,"자격요건충족","확인필요"))</f>
        <v>-</v>
      </c>
      <c r="U1471" s="5"/>
      <c r="W1471" s="5">
        <f>IF(Q1471="4급","심사불필요",VLOOKUP(K1471,'[1]자격증 backdata'!A:B,2,0))</f>
        <v>0</v>
      </c>
      <c r="X1471" s="4">
        <f>IF(R1471="A", MIN(20, SUMIFS(W:W, B:B, B1471, R:R, "A")),IF(R1471="B", MIN(30, SUMIFS(W:W, B:B, B1471, R:R, "B")),"비해당분야"))</f>
        <v>8</v>
      </c>
      <c r="Y1471" s="4" t="str">
        <f>IF(R1471="C",MIN(30,IF(COUNTIFS(B:B,B1471,W:W,"가1")=1,25,IF(COUNTIFS(B:B,B1471,W:W,"가1")&gt;=2,30,0))+IF(COUNTIFS(B:B,B1471,W:W,"나1")&gt;=4,30,IF(COUNTIFS(B:B,B1471,W:W,"나1")=3,26,IF(COUNTIFS(B:B,B1471,W:W,"나1")=2,22,IF(COUNTIFS(B:B,B1471,W:W,"나1")=1,18,0)))))+MIN(30,IF(COUNTIFS(B:B,B1471,W:W,"가2")=1,25,IF(COUNTIFS(B:B,B1471,W:W,"가2")&gt;=2,30,0))+IF(COUNTIFS(B:B,B1471,W:W,"나2")=3,30,IF(COUNTIFS(B:B,B1471,W:W,"나2")=2,25,IF(COUNTIFS(B:B,B1471,W:W,"나2")=1,20,0)))),"비해당분야")</f>
        <v>비해당분야</v>
      </c>
      <c r="Z1471" s="4" t="str">
        <f>IF(R1471="C",VLOOKUP(K1471,'[1]자격증 backdata'!A:F,6,0),"비해당분야")</f>
        <v>비해당분야</v>
      </c>
      <c r="AA1471" s="4" t="str">
        <f>IF(R1471="C",SUMIF(B:B,B1471,Z:Z),"비해당분야")</f>
        <v>비해당분야</v>
      </c>
      <c r="AB1471" s="4" t="str">
        <f>IF(R1471="C",SUM(Y1471,AA1471),"비해당분야")</f>
        <v>비해당분야</v>
      </c>
      <c r="AC1471" s="4">
        <f>IF(R1471="C",AB1471,X1471)</f>
        <v>8</v>
      </c>
      <c r="AD1471" s="4">
        <f>VLOOKUP(K1471,'[1]자격증 backdata'!A:D,4,0)</f>
        <v>5</v>
      </c>
      <c r="AE1471" s="4">
        <f>IF(_xlfn.MAXIFS(AD:AD,B:B,B1471)&gt;10,10,_xlfn.MAXIFS(AD:AD,B:B,B1471))</f>
        <v>5</v>
      </c>
      <c r="AG1471" s="5">
        <f>VLOOKUP(K1471,'[1]자격증 backdata'!A:C,3,0)</f>
        <v>0</v>
      </c>
      <c r="AH1471" s="5">
        <f>COUNTIFS($B:$B,$B1471,$AG:$AG,AH$1)</f>
        <v>0</v>
      </c>
      <c r="AI1471" s="5">
        <f>COUNTIFS($B:$B,$B1471,$AG:$AG,AI$1)</f>
        <v>0</v>
      </c>
      <c r="AJ1471" s="5">
        <f>COUNTIFS($B:$B,$B1471,$AG:$AG,AJ$1)</f>
        <v>0</v>
      </c>
      <c r="AK1471" s="5">
        <f>COUNTIFS($B:$B,$B1471,$AG:$AG,AK$1)</f>
        <v>0</v>
      </c>
      <c r="AL1471" s="5">
        <f>COUNTIFS($B:$B,$B1471,$AG:$AG,AL$1)</f>
        <v>0</v>
      </c>
      <c r="AM1471" s="5">
        <f>COUNTIFS($B:$B,$B1471,$AG:$AG,AM$1)</f>
        <v>0</v>
      </c>
      <c r="AN1471" s="5">
        <f>COUNTIFS($B:$B,$B1471,$AG:$AG,AN$1)</f>
        <v>0</v>
      </c>
      <c r="AO1471" s="5">
        <f>COUNTIFS($B:$B,$B1471,$AG:$AG,AO$1)</f>
        <v>0</v>
      </c>
      <c r="AP1471" s="5">
        <f>COUNTIFS($B:$B,$B1471,$AG:$AG,AP$1)</f>
        <v>0</v>
      </c>
      <c r="AQ1471" s="5">
        <f>COUNTIFS($B:$B,$B1471,$AG:$AG,AQ$1)</f>
        <v>2</v>
      </c>
      <c r="AR1471" s="5">
        <f>COUNTIFS($B:$B,$B1471,$AG:$AG,AR$1)</f>
        <v>0</v>
      </c>
      <c r="AS1471" s="5">
        <f>COUNTIFS($B:$B,$B1471,$AG:$AG,AS$1)</f>
        <v>0</v>
      </c>
      <c r="AT1471" s="5">
        <f>COUNTIFS($B:$B,$B1471,$AG:$AG,AT$1)</f>
        <v>1</v>
      </c>
      <c r="AU1471" s="5">
        <f>COUNTIFS($B:$B,$B1471,$AG:$AG,AU$1)</f>
        <v>0</v>
      </c>
    </row>
    <row r="1472" spans="1:47" ht="15" customHeight="1" x14ac:dyDescent="0.35">
      <c r="A1472" s="6">
        <f>IF(B1471=B1472,A1471,A1471+1)</f>
        <v>503</v>
      </c>
      <c r="B1472" s="6" t="s">
        <v>3692</v>
      </c>
      <c r="C1472" s="6" t="s">
        <v>3691</v>
      </c>
      <c r="D1472" s="6" t="s">
        <v>3044</v>
      </c>
      <c r="E1472" s="6" t="s">
        <v>3043</v>
      </c>
      <c r="F1472" s="4" t="s">
        <v>7</v>
      </c>
      <c r="G1472" s="4" t="s">
        <v>8</v>
      </c>
      <c r="H1472" s="4" t="s">
        <v>7</v>
      </c>
      <c r="I1472" s="4">
        <v>2</v>
      </c>
      <c r="J1472" s="4" t="s">
        <v>106</v>
      </c>
      <c r="K1472" s="4" t="s">
        <v>3057</v>
      </c>
      <c r="L1472" s="4" t="s">
        <v>55</v>
      </c>
      <c r="M1472" s="4" t="s">
        <v>3695</v>
      </c>
      <c r="N1472" s="4" t="s">
        <v>2663</v>
      </c>
      <c r="P1472" s="4" t="s">
        <v>669</v>
      </c>
      <c r="Q1472" s="4" t="s">
        <v>1475</v>
      </c>
      <c r="R1472" s="4" t="s">
        <v>2434</v>
      </c>
      <c r="S1472" s="5" t="str">
        <f>IF(P1472="심사불필요","-",VLOOKUP(K1472,'[1]자격증 backdata'!A:G,7,0))</f>
        <v>-</v>
      </c>
      <c r="T1472" s="5" t="str">
        <f>IF(S1472="-","-",IF(COUNTIFS(B:B,B1472,S:S,"필수")&gt;0,"자격요건충족","확인필요"))</f>
        <v>-</v>
      </c>
      <c r="U1472" s="5"/>
      <c r="W1472" s="5">
        <f>IF(Q1472="4급","심사불필요",VLOOKUP(K1472,'[1]자격증 backdata'!A:B,2,0))</f>
        <v>4</v>
      </c>
      <c r="X1472" s="4">
        <f>IF(R1472="A", MIN(20, SUMIFS(W:W, B:B, B1472, R:R, "A")),IF(R1472="B", MIN(30, SUMIFS(W:W, B:B, B1472, R:R, "B")),"비해당분야"))</f>
        <v>8</v>
      </c>
      <c r="Y1472" s="4" t="str">
        <f>IF(R1472="C",MIN(30,IF(COUNTIFS(B:B,B1472,W:W,"가1")=1,25,IF(COUNTIFS(B:B,B1472,W:W,"가1")&gt;=2,30,0))+IF(COUNTIFS(B:B,B1472,W:W,"나1")&gt;=4,30,IF(COUNTIFS(B:B,B1472,W:W,"나1")=3,26,IF(COUNTIFS(B:B,B1472,W:W,"나1")=2,22,IF(COUNTIFS(B:B,B1472,W:W,"나1")=1,18,0)))))+MIN(30,IF(COUNTIFS(B:B,B1472,W:W,"가2")=1,25,IF(COUNTIFS(B:B,B1472,W:W,"가2")&gt;=2,30,0))+IF(COUNTIFS(B:B,B1472,W:W,"나2")=3,30,IF(COUNTIFS(B:B,B1472,W:W,"나2")=2,25,IF(COUNTIFS(B:B,B1472,W:W,"나2")=1,20,0)))),"비해당분야")</f>
        <v>비해당분야</v>
      </c>
      <c r="Z1472" s="4" t="str">
        <f>IF(R1472="C",VLOOKUP(K1472,'[1]자격증 backdata'!A:F,6,0),"비해당분야")</f>
        <v>비해당분야</v>
      </c>
      <c r="AA1472" s="4" t="str">
        <f>IF(R1472="C",SUMIF(B:B,B1472,Z:Z),"비해당분야")</f>
        <v>비해당분야</v>
      </c>
      <c r="AB1472" s="4" t="str">
        <f>IF(R1472="C",SUM(Y1472,AA1472),"비해당분야")</f>
        <v>비해당분야</v>
      </c>
      <c r="AC1472" s="4">
        <f>IF(R1472="C",AB1472,X1472)</f>
        <v>8</v>
      </c>
      <c r="AD1472" s="4">
        <f>VLOOKUP(K1472,'[1]자격증 backdata'!A:D,4,0)</f>
        <v>0</v>
      </c>
      <c r="AE1472" s="4">
        <f>IF(_xlfn.MAXIFS(AD:AD,B:B,B1472)&gt;10,10,_xlfn.MAXIFS(AD:AD,B:B,B1472))</f>
        <v>5</v>
      </c>
      <c r="AG1472" s="5" t="str">
        <f>VLOOKUP(K1472,'[1]자격증 backdata'!A:C,3,0)</f>
        <v>M</v>
      </c>
      <c r="AH1472" s="5">
        <f>COUNTIFS($B:$B,$B1472,$AG:$AG,AH$1)</f>
        <v>0</v>
      </c>
      <c r="AI1472" s="5">
        <f>COUNTIFS($B:$B,$B1472,$AG:$AG,AI$1)</f>
        <v>0</v>
      </c>
      <c r="AJ1472" s="5">
        <f>COUNTIFS($B:$B,$B1472,$AG:$AG,AJ$1)</f>
        <v>0</v>
      </c>
      <c r="AK1472" s="5">
        <f>COUNTIFS($B:$B,$B1472,$AG:$AG,AK$1)</f>
        <v>0</v>
      </c>
      <c r="AL1472" s="5">
        <f>COUNTIFS($B:$B,$B1472,$AG:$AG,AL$1)</f>
        <v>0</v>
      </c>
      <c r="AM1472" s="5">
        <f>COUNTIFS($B:$B,$B1472,$AG:$AG,AM$1)</f>
        <v>0</v>
      </c>
      <c r="AN1472" s="5">
        <f>COUNTIFS($B:$B,$B1472,$AG:$AG,AN$1)</f>
        <v>0</v>
      </c>
      <c r="AO1472" s="5">
        <f>COUNTIFS($B:$B,$B1472,$AG:$AG,AO$1)</f>
        <v>0</v>
      </c>
      <c r="AP1472" s="5">
        <f>COUNTIFS($B:$B,$B1472,$AG:$AG,AP$1)</f>
        <v>0</v>
      </c>
      <c r="AQ1472" s="5">
        <f>COUNTIFS($B:$B,$B1472,$AG:$AG,AQ$1)</f>
        <v>2</v>
      </c>
      <c r="AR1472" s="5">
        <f>COUNTIFS($B:$B,$B1472,$AG:$AG,AR$1)</f>
        <v>0</v>
      </c>
      <c r="AS1472" s="5">
        <f>COUNTIFS($B:$B,$B1472,$AG:$AG,AS$1)</f>
        <v>0</v>
      </c>
      <c r="AT1472" s="5">
        <f>COUNTIFS($B:$B,$B1472,$AG:$AG,AT$1)</f>
        <v>1</v>
      </c>
      <c r="AU1472" s="5">
        <f>COUNTIFS($B:$B,$B1472,$AG:$AG,AU$1)</f>
        <v>0</v>
      </c>
    </row>
    <row r="1473" spans="1:47" ht="15" customHeight="1" x14ac:dyDescent="0.35">
      <c r="A1473" s="6">
        <f>IF(B1472=B1473,A1472,A1472+1)</f>
        <v>503</v>
      </c>
      <c r="B1473" s="6" t="s">
        <v>3692</v>
      </c>
      <c r="C1473" s="6" t="s">
        <v>3691</v>
      </c>
      <c r="D1473" s="6" t="s">
        <v>3044</v>
      </c>
      <c r="E1473" s="6" t="s">
        <v>3043</v>
      </c>
      <c r="F1473" s="4" t="s">
        <v>7</v>
      </c>
      <c r="G1473" s="4" t="s">
        <v>8</v>
      </c>
      <c r="H1473" s="4" t="s">
        <v>7</v>
      </c>
      <c r="I1473" s="4">
        <v>3</v>
      </c>
      <c r="J1473" s="4" t="s">
        <v>28</v>
      </c>
      <c r="K1473" s="4" t="s">
        <v>3061</v>
      </c>
      <c r="L1473" s="4" t="s">
        <v>26</v>
      </c>
      <c r="M1473" s="4" t="s">
        <v>3694</v>
      </c>
      <c r="N1473" s="4" t="s">
        <v>1476</v>
      </c>
      <c r="P1473" s="4" t="s">
        <v>669</v>
      </c>
      <c r="Q1473" s="4" t="s">
        <v>1475</v>
      </c>
      <c r="R1473" s="4" t="s">
        <v>2434</v>
      </c>
      <c r="S1473" s="5" t="str">
        <f>IF(P1473="심사불필요","-",VLOOKUP(K1473,'[1]자격증 backdata'!A:G,7,0))</f>
        <v>-</v>
      </c>
      <c r="T1473" s="5" t="str">
        <f>IF(S1473="-","-",IF(COUNTIFS(B:B,B1473,S:S,"필수")&gt;0,"자격요건충족","확인필요"))</f>
        <v>-</v>
      </c>
      <c r="U1473" s="5"/>
      <c r="W1473" s="5">
        <f>IF(Q1473="4급","심사불필요",VLOOKUP(K1473,'[1]자격증 backdata'!A:B,2,0))</f>
        <v>2</v>
      </c>
      <c r="X1473" s="4">
        <f>IF(R1473="A", MIN(20, SUMIFS(W:W, B:B, B1473, R:R, "A")),IF(R1473="B", MIN(30, SUMIFS(W:W, B:B, B1473, R:R, "B")),"비해당분야"))</f>
        <v>8</v>
      </c>
      <c r="Y1473" s="4" t="str">
        <f>IF(R1473="C",MIN(30,IF(COUNTIFS(B:B,B1473,W:W,"가1")=1,25,IF(COUNTIFS(B:B,B1473,W:W,"가1")&gt;=2,30,0))+IF(COUNTIFS(B:B,B1473,W:W,"나1")&gt;=4,30,IF(COUNTIFS(B:B,B1473,W:W,"나1")=3,26,IF(COUNTIFS(B:B,B1473,W:W,"나1")=2,22,IF(COUNTIFS(B:B,B1473,W:W,"나1")=1,18,0)))))+MIN(30,IF(COUNTIFS(B:B,B1473,W:W,"가2")=1,25,IF(COUNTIFS(B:B,B1473,W:W,"가2")&gt;=2,30,0))+IF(COUNTIFS(B:B,B1473,W:W,"나2")=3,30,IF(COUNTIFS(B:B,B1473,W:W,"나2")=2,25,IF(COUNTIFS(B:B,B1473,W:W,"나2")=1,20,0)))),"비해당분야")</f>
        <v>비해당분야</v>
      </c>
      <c r="Z1473" s="4" t="str">
        <f>IF(R1473="C",VLOOKUP(K1473,'[1]자격증 backdata'!A:F,6,0),"비해당분야")</f>
        <v>비해당분야</v>
      </c>
      <c r="AA1473" s="4" t="str">
        <f>IF(R1473="C",SUMIF(B:B,B1473,Z:Z),"비해당분야")</f>
        <v>비해당분야</v>
      </c>
      <c r="AB1473" s="4" t="str">
        <f>IF(R1473="C",SUM(Y1473,AA1473),"비해당분야")</f>
        <v>비해당분야</v>
      </c>
      <c r="AC1473" s="4">
        <f>IF(R1473="C",AB1473,X1473)</f>
        <v>8</v>
      </c>
      <c r="AD1473" s="4">
        <f>VLOOKUP(K1473,'[1]자격증 backdata'!A:D,4,0)</f>
        <v>0</v>
      </c>
      <c r="AE1473" s="4">
        <f>IF(_xlfn.MAXIFS(AD:AD,B:B,B1473)&gt;10,10,_xlfn.MAXIFS(AD:AD,B:B,B1473))</f>
        <v>5</v>
      </c>
      <c r="AG1473" s="5">
        <f>VLOOKUP(K1473,'[1]자격증 backdata'!A:C,3,0)</f>
        <v>0</v>
      </c>
      <c r="AH1473" s="5">
        <f>COUNTIFS($B:$B,$B1473,$AG:$AG,AH$1)</f>
        <v>0</v>
      </c>
      <c r="AI1473" s="5">
        <f>COUNTIFS($B:$B,$B1473,$AG:$AG,AI$1)</f>
        <v>0</v>
      </c>
      <c r="AJ1473" s="5">
        <f>COUNTIFS($B:$B,$B1473,$AG:$AG,AJ$1)</f>
        <v>0</v>
      </c>
      <c r="AK1473" s="5">
        <f>COUNTIFS($B:$B,$B1473,$AG:$AG,AK$1)</f>
        <v>0</v>
      </c>
      <c r="AL1473" s="5">
        <f>COUNTIFS($B:$B,$B1473,$AG:$AG,AL$1)</f>
        <v>0</v>
      </c>
      <c r="AM1473" s="5">
        <f>COUNTIFS($B:$B,$B1473,$AG:$AG,AM$1)</f>
        <v>0</v>
      </c>
      <c r="AN1473" s="5">
        <f>COUNTIFS($B:$B,$B1473,$AG:$AG,AN$1)</f>
        <v>0</v>
      </c>
      <c r="AO1473" s="5">
        <f>COUNTIFS($B:$B,$B1473,$AG:$AG,AO$1)</f>
        <v>0</v>
      </c>
      <c r="AP1473" s="5">
        <f>COUNTIFS($B:$B,$B1473,$AG:$AG,AP$1)</f>
        <v>0</v>
      </c>
      <c r="AQ1473" s="5">
        <f>COUNTIFS($B:$B,$B1473,$AG:$AG,AQ$1)</f>
        <v>2</v>
      </c>
      <c r="AR1473" s="5">
        <f>COUNTIFS($B:$B,$B1473,$AG:$AG,AR$1)</f>
        <v>0</v>
      </c>
      <c r="AS1473" s="5">
        <f>COUNTIFS($B:$B,$B1473,$AG:$AG,AS$1)</f>
        <v>0</v>
      </c>
      <c r="AT1473" s="5">
        <f>COUNTIFS($B:$B,$B1473,$AG:$AG,AT$1)</f>
        <v>1</v>
      </c>
      <c r="AU1473" s="5">
        <f>COUNTIFS($B:$B,$B1473,$AG:$AG,AU$1)</f>
        <v>0</v>
      </c>
    </row>
    <row r="1474" spans="1:47" ht="15" customHeight="1" x14ac:dyDescent="0.35">
      <c r="A1474" s="6">
        <f>IF(B1473=B1474,A1473,A1473+1)</f>
        <v>503</v>
      </c>
      <c r="B1474" s="6" t="s">
        <v>3692</v>
      </c>
      <c r="C1474" s="6" t="s">
        <v>3691</v>
      </c>
      <c r="D1474" s="6" t="s">
        <v>3044</v>
      </c>
      <c r="E1474" s="6" t="s">
        <v>3043</v>
      </c>
      <c r="F1474" s="4" t="s">
        <v>7</v>
      </c>
      <c r="G1474" s="4" t="s">
        <v>8</v>
      </c>
      <c r="H1474" s="4" t="s">
        <v>7</v>
      </c>
      <c r="I1474" s="4">
        <v>4</v>
      </c>
      <c r="J1474" s="4" t="s">
        <v>364</v>
      </c>
      <c r="K1474" s="4" t="s">
        <v>3075</v>
      </c>
      <c r="L1474" s="4" t="s">
        <v>254</v>
      </c>
      <c r="M1474" s="4" t="s">
        <v>3693</v>
      </c>
      <c r="N1474" s="4" t="s">
        <v>1400</v>
      </c>
      <c r="P1474" s="4" t="s">
        <v>669</v>
      </c>
      <c r="Q1474" s="4" t="s">
        <v>1475</v>
      </c>
      <c r="R1474" s="4" t="s">
        <v>2434</v>
      </c>
      <c r="S1474" s="5" t="str">
        <f>IF(P1474="심사불필요","-",VLOOKUP(K1474,'[1]자격증 backdata'!A:G,7,0))</f>
        <v>-</v>
      </c>
      <c r="T1474" s="5" t="str">
        <f>IF(S1474="-","-",IF(COUNTIFS(B:B,B1474,S:S,"필수")&gt;0,"자격요건충족","확인필요"))</f>
        <v>-</v>
      </c>
      <c r="U1474" s="5"/>
      <c r="W1474" s="5">
        <f>IF(Q1474="4급","심사불필요",VLOOKUP(K1474,'[1]자격증 backdata'!A:B,2,0))</f>
        <v>2</v>
      </c>
      <c r="X1474" s="4">
        <f>IF(R1474="A", MIN(20, SUMIFS(W:W, B:B, B1474, R:R, "A")),IF(R1474="B", MIN(30, SUMIFS(W:W, B:B, B1474, R:R, "B")),"비해당분야"))</f>
        <v>8</v>
      </c>
      <c r="Y1474" s="4" t="str">
        <f>IF(R1474="C",MIN(30,IF(COUNTIFS(B:B,B1474,W:W,"가1")=1,25,IF(COUNTIFS(B:B,B1474,W:W,"가1")&gt;=2,30,0))+IF(COUNTIFS(B:B,B1474,W:W,"나1")&gt;=4,30,IF(COUNTIFS(B:B,B1474,W:W,"나1")=3,26,IF(COUNTIFS(B:B,B1474,W:W,"나1")=2,22,IF(COUNTIFS(B:B,B1474,W:W,"나1")=1,18,0)))))+MIN(30,IF(COUNTIFS(B:B,B1474,W:W,"가2")=1,25,IF(COUNTIFS(B:B,B1474,W:W,"가2")&gt;=2,30,0))+IF(COUNTIFS(B:B,B1474,W:W,"나2")=3,30,IF(COUNTIFS(B:B,B1474,W:W,"나2")=2,25,IF(COUNTIFS(B:B,B1474,W:W,"나2")=1,20,0)))),"비해당분야")</f>
        <v>비해당분야</v>
      </c>
      <c r="Z1474" s="4" t="str">
        <f>IF(R1474="C",VLOOKUP(K1474,'[1]자격증 backdata'!A:F,6,0),"비해당분야")</f>
        <v>비해당분야</v>
      </c>
      <c r="AA1474" s="4" t="str">
        <f>IF(R1474="C",SUMIF(B:B,B1474,Z:Z),"비해당분야")</f>
        <v>비해당분야</v>
      </c>
      <c r="AB1474" s="4" t="str">
        <f>IF(R1474="C",SUM(Y1474,AA1474),"비해당분야")</f>
        <v>비해당분야</v>
      </c>
      <c r="AC1474" s="4">
        <f>IF(R1474="C",AB1474,X1474)</f>
        <v>8</v>
      </c>
      <c r="AD1474" s="4">
        <f>VLOOKUP(K1474,'[1]자격증 backdata'!A:D,4,0)</f>
        <v>0</v>
      </c>
      <c r="AE1474" s="4">
        <f>IF(_xlfn.MAXIFS(AD:AD,B:B,B1474)&gt;10,10,_xlfn.MAXIFS(AD:AD,B:B,B1474))</f>
        <v>5</v>
      </c>
      <c r="AG1474" s="5" t="str">
        <f>VLOOKUP(K1474,'[1]자격증 backdata'!A:C,3,0)</f>
        <v>J</v>
      </c>
      <c r="AH1474" s="5">
        <f>COUNTIFS($B:$B,$B1474,$AG:$AG,AH$1)</f>
        <v>0</v>
      </c>
      <c r="AI1474" s="5">
        <f>COUNTIFS($B:$B,$B1474,$AG:$AG,AI$1)</f>
        <v>0</v>
      </c>
      <c r="AJ1474" s="5">
        <f>COUNTIFS($B:$B,$B1474,$AG:$AG,AJ$1)</f>
        <v>0</v>
      </c>
      <c r="AK1474" s="5">
        <f>COUNTIFS($B:$B,$B1474,$AG:$AG,AK$1)</f>
        <v>0</v>
      </c>
      <c r="AL1474" s="5">
        <f>COUNTIFS($B:$B,$B1474,$AG:$AG,AL$1)</f>
        <v>0</v>
      </c>
      <c r="AM1474" s="5">
        <f>COUNTIFS($B:$B,$B1474,$AG:$AG,AM$1)</f>
        <v>0</v>
      </c>
      <c r="AN1474" s="5">
        <f>COUNTIFS($B:$B,$B1474,$AG:$AG,AN$1)</f>
        <v>0</v>
      </c>
      <c r="AO1474" s="5">
        <f>COUNTIFS($B:$B,$B1474,$AG:$AG,AO$1)</f>
        <v>0</v>
      </c>
      <c r="AP1474" s="5">
        <f>COUNTIFS($B:$B,$B1474,$AG:$AG,AP$1)</f>
        <v>0</v>
      </c>
      <c r="AQ1474" s="5">
        <f>COUNTIFS($B:$B,$B1474,$AG:$AG,AQ$1)</f>
        <v>2</v>
      </c>
      <c r="AR1474" s="5">
        <f>COUNTIFS($B:$B,$B1474,$AG:$AG,AR$1)</f>
        <v>0</v>
      </c>
      <c r="AS1474" s="5">
        <f>COUNTIFS($B:$B,$B1474,$AG:$AG,AS$1)</f>
        <v>0</v>
      </c>
      <c r="AT1474" s="5">
        <f>COUNTIFS($B:$B,$B1474,$AG:$AG,AT$1)</f>
        <v>1</v>
      </c>
      <c r="AU1474" s="5">
        <f>COUNTIFS($B:$B,$B1474,$AG:$AG,AU$1)</f>
        <v>0</v>
      </c>
    </row>
    <row r="1475" spans="1:47" ht="15" customHeight="1" x14ac:dyDescent="0.35">
      <c r="A1475" s="6">
        <f>IF(B1474=B1475,A1474,A1474+1)</f>
        <v>503</v>
      </c>
      <c r="B1475" s="6" t="s">
        <v>3692</v>
      </c>
      <c r="C1475" s="6" t="s">
        <v>3691</v>
      </c>
      <c r="D1475" s="6" t="s">
        <v>3044</v>
      </c>
      <c r="E1475" s="6" t="s">
        <v>3043</v>
      </c>
      <c r="F1475" s="4" t="s">
        <v>7</v>
      </c>
      <c r="G1475" s="4" t="s">
        <v>8</v>
      </c>
      <c r="H1475" s="4" t="s">
        <v>7</v>
      </c>
      <c r="I1475" s="4">
        <v>5</v>
      </c>
      <c r="J1475" s="4" t="s">
        <v>256</v>
      </c>
      <c r="K1475" s="4" t="s">
        <v>3690</v>
      </c>
      <c r="L1475" s="4" t="s">
        <v>254</v>
      </c>
      <c r="M1475" s="4" t="s">
        <v>3689</v>
      </c>
      <c r="N1475" s="4" t="s">
        <v>3688</v>
      </c>
      <c r="P1475" s="4" t="s">
        <v>669</v>
      </c>
      <c r="Q1475" s="4" t="s">
        <v>1475</v>
      </c>
      <c r="R1475" s="4" t="s">
        <v>2434</v>
      </c>
      <c r="S1475" s="5" t="str">
        <f>IF(P1475="심사불필요","-",VLOOKUP(K1475,'[1]자격증 backdata'!A:G,7,0))</f>
        <v>-</v>
      </c>
      <c r="T1475" s="5" t="str">
        <f>IF(S1475="-","-",IF(COUNTIFS(B:B,B1475,S:S,"필수")&gt;0,"자격요건충족","확인필요"))</f>
        <v>-</v>
      </c>
      <c r="U1475" s="5"/>
      <c r="W1475" s="5" t="str">
        <f>IF(Q1475="4급","심사불필요",VLOOKUP(K1475,'[1]자격증 backdata'!A:B,2,0))&amp;"/"&amp;"상위 자격증 1개만 인정"</f>
        <v>2/상위 자격증 1개만 인정</v>
      </c>
      <c r="X1475" s="4">
        <f>IF(R1475="A", MIN(20, SUMIFS(W:W, B:B, B1475, R:R, "A")),IF(R1475="B", MIN(30, SUMIFS(W:W, B:B, B1475, R:R, "B")),"비해당분야"))</f>
        <v>8</v>
      </c>
      <c r="Y1475" s="4" t="str">
        <f>IF(R1475="C",MIN(30,IF(COUNTIFS(B:B,B1475,W:W,"가1")=1,25,IF(COUNTIFS(B:B,B1475,W:W,"가1")&gt;=2,30,0))+IF(COUNTIFS(B:B,B1475,W:W,"나1")&gt;=4,30,IF(COUNTIFS(B:B,B1475,W:W,"나1")=3,26,IF(COUNTIFS(B:B,B1475,W:W,"나1")=2,22,IF(COUNTIFS(B:B,B1475,W:W,"나1")=1,18,0)))))+MIN(30,IF(COUNTIFS(B:B,B1475,W:W,"가2")=1,25,IF(COUNTIFS(B:B,B1475,W:W,"가2")&gt;=2,30,0))+IF(COUNTIFS(B:B,B1475,W:W,"나2")=3,30,IF(COUNTIFS(B:B,B1475,W:W,"나2")=2,25,IF(COUNTIFS(B:B,B1475,W:W,"나2")=1,20,0)))),"비해당분야")</f>
        <v>비해당분야</v>
      </c>
      <c r="Z1475" s="4" t="str">
        <f>IF(R1475="C",VLOOKUP(K1475,'[1]자격증 backdata'!A:F,6,0),"비해당분야")</f>
        <v>비해당분야</v>
      </c>
      <c r="AA1475" s="4" t="str">
        <f>IF(R1475="C",SUMIF(B:B,B1475,Z:Z),"비해당분야")</f>
        <v>비해당분야</v>
      </c>
      <c r="AB1475" s="4" t="str">
        <f>IF(R1475="C",SUM(Y1475,AA1475),"비해당분야")</f>
        <v>비해당분야</v>
      </c>
      <c r="AC1475" s="4">
        <f>IF(R1475="C",AB1475,X1475)</f>
        <v>8</v>
      </c>
      <c r="AD1475" s="4">
        <f>VLOOKUP(K1475,'[1]자격증 backdata'!A:D,4,0)</f>
        <v>0</v>
      </c>
      <c r="AE1475" s="4">
        <f>IF(_xlfn.MAXIFS(AD:AD,B:B,B1475)&gt;10,10,_xlfn.MAXIFS(AD:AD,B:B,B1475))</f>
        <v>5</v>
      </c>
      <c r="AG1475" s="5" t="str">
        <f>VLOOKUP(K1475,'[1]자격증 backdata'!A:C,3,0)</f>
        <v>J</v>
      </c>
      <c r="AH1475" s="5">
        <f>COUNTIFS($B:$B,$B1475,$AG:$AG,AH$1)</f>
        <v>0</v>
      </c>
      <c r="AI1475" s="5">
        <f>COUNTIFS($B:$B,$B1475,$AG:$AG,AI$1)</f>
        <v>0</v>
      </c>
      <c r="AJ1475" s="5">
        <f>COUNTIFS($B:$B,$B1475,$AG:$AG,AJ$1)</f>
        <v>0</v>
      </c>
      <c r="AK1475" s="5">
        <f>COUNTIFS($B:$B,$B1475,$AG:$AG,AK$1)</f>
        <v>0</v>
      </c>
      <c r="AL1475" s="5">
        <f>COUNTIFS($B:$B,$B1475,$AG:$AG,AL$1)</f>
        <v>0</v>
      </c>
      <c r="AM1475" s="5">
        <f>COUNTIFS($B:$B,$B1475,$AG:$AG,AM$1)</f>
        <v>0</v>
      </c>
      <c r="AN1475" s="5">
        <f>COUNTIFS($B:$B,$B1475,$AG:$AG,AN$1)</f>
        <v>0</v>
      </c>
      <c r="AO1475" s="5">
        <f>COUNTIFS($B:$B,$B1475,$AG:$AG,AO$1)</f>
        <v>0</v>
      </c>
      <c r="AP1475" s="5">
        <f>COUNTIFS($B:$B,$B1475,$AG:$AG,AP$1)</f>
        <v>0</v>
      </c>
      <c r="AQ1475" s="5">
        <f>COUNTIFS($B:$B,$B1475,$AG:$AG,AQ$1)</f>
        <v>2</v>
      </c>
      <c r="AR1475" s="5">
        <f>COUNTIFS($B:$B,$B1475,$AG:$AG,AR$1)</f>
        <v>0</v>
      </c>
      <c r="AS1475" s="5">
        <f>COUNTIFS($B:$B,$B1475,$AG:$AG,AS$1)</f>
        <v>0</v>
      </c>
      <c r="AT1475" s="5">
        <f>COUNTIFS($B:$B,$B1475,$AG:$AG,AT$1)</f>
        <v>1</v>
      </c>
      <c r="AU1475" s="5">
        <f>COUNTIFS($B:$B,$B1475,$AG:$AG,AU$1)</f>
        <v>0</v>
      </c>
    </row>
    <row r="1476" spans="1:47" ht="15" customHeight="1" x14ac:dyDescent="0.35">
      <c r="A1476" s="3">
        <f>IF(B1475=B1476,A1475,A1475+1)</f>
        <v>504</v>
      </c>
      <c r="B1476" s="3" t="s">
        <v>3686</v>
      </c>
      <c r="C1476" s="3" t="s">
        <v>3685</v>
      </c>
      <c r="D1476" s="3" t="s">
        <v>3044</v>
      </c>
      <c r="E1476" s="3" t="s">
        <v>3043</v>
      </c>
      <c r="F1476" s="4" t="s">
        <v>7</v>
      </c>
      <c r="G1476" s="4" t="s">
        <v>8</v>
      </c>
      <c r="H1476" s="4" t="s">
        <v>7</v>
      </c>
      <c r="I1476" s="3">
        <v>1</v>
      </c>
      <c r="J1476" s="3" t="s">
        <v>69</v>
      </c>
      <c r="K1476" s="3" t="s">
        <v>3065</v>
      </c>
      <c r="L1476" s="3" t="s">
        <v>36</v>
      </c>
      <c r="M1476" s="3" t="s">
        <v>3687</v>
      </c>
      <c r="N1476" s="3" t="s">
        <v>1220</v>
      </c>
      <c r="P1476" s="3" t="s">
        <v>669</v>
      </c>
      <c r="Q1476" s="3" t="s">
        <v>1475</v>
      </c>
      <c r="R1476" s="3" t="s">
        <v>2434</v>
      </c>
      <c r="S1476" s="2" t="str">
        <f>IF(P1476="심사불필요","-",VLOOKUP(K1476,'[1]자격증 backdata'!A:G,7,0))</f>
        <v>-</v>
      </c>
      <c r="T1476" s="2" t="str">
        <f>IF(S1476="-","-",IF(COUNTIFS(B:B,B1476,S:S,"필수")&gt;0,"자격요건충족","확인필요"))</f>
        <v>-</v>
      </c>
      <c r="U1476" s="2"/>
      <c r="W1476" s="2">
        <f>IF(Q1476="4급","심사불필요",VLOOKUP(K1476,'[1]자격증 backdata'!A:B,2,0))</f>
        <v>0</v>
      </c>
      <c r="X1476" s="3">
        <f>IF(R1476="A", MIN(20, SUMIFS(W:W, B:B, B1476, R:R, "A")),IF(R1476="B", MIN(30, SUMIFS(W:W, B:B, B1476, R:R, "B")),"비해당분야"))</f>
        <v>2</v>
      </c>
      <c r="Y1476" s="3" t="str">
        <f>IF(R1476="C",MIN(30,IF(COUNTIFS(B:B,B1476,W:W,"가1")=1,25,IF(COUNTIFS(B:B,B1476,W:W,"가1")&gt;=2,30,0))+IF(COUNTIFS(B:B,B1476,W:W,"나1")&gt;=4,30,IF(COUNTIFS(B:B,B1476,W:W,"나1")=3,26,IF(COUNTIFS(B:B,B1476,W:W,"나1")=2,22,IF(COUNTIFS(B:B,B1476,W:W,"나1")=1,18,0)))))+MIN(30,IF(COUNTIFS(B:B,B1476,W:W,"가2")=1,25,IF(COUNTIFS(B:B,B1476,W:W,"가2")&gt;=2,30,0))+IF(COUNTIFS(B:B,B1476,W:W,"나2")=3,30,IF(COUNTIFS(B:B,B1476,W:W,"나2")=2,25,IF(COUNTIFS(B:B,B1476,W:W,"나2")=1,20,0)))),"비해당분야")</f>
        <v>비해당분야</v>
      </c>
      <c r="Z1476" s="3" t="str">
        <f>IF(R1476="C",VLOOKUP(K1476,'[1]자격증 backdata'!A:F,6,0),"비해당분야")</f>
        <v>비해당분야</v>
      </c>
      <c r="AA1476" s="3" t="str">
        <f>IF(R1476="C",SUMIF(B:B,B1476,Z:Z),"비해당분야")</f>
        <v>비해당분야</v>
      </c>
      <c r="AB1476" s="3" t="str">
        <f>IF(R1476="C",SUM(Y1476,AA1476),"비해당분야")</f>
        <v>비해당분야</v>
      </c>
      <c r="AC1476" s="3">
        <f>IF(R1476="C",AB1476,X1476)</f>
        <v>2</v>
      </c>
      <c r="AD1476" s="3">
        <f>VLOOKUP(K1476,'[1]자격증 backdata'!A:D,4,0)</f>
        <v>5</v>
      </c>
      <c r="AE1476" s="3">
        <f>IF(_xlfn.MAXIFS(AD:AD,B:B,B1476)&gt;10,10,_xlfn.MAXIFS(AD:AD,B:B,B1476))</f>
        <v>5</v>
      </c>
      <c r="AG1476" s="2">
        <f>VLOOKUP(K1476,'[1]자격증 backdata'!A:C,3,0)</f>
        <v>0</v>
      </c>
      <c r="AH1476" s="2">
        <f>COUNTIFS($B:$B,$B1476,$AG:$AG,AH$1)</f>
        <v>0</v>
      </c>
      <c r="AI1476" s="2">
        <f>COUNTIFS($B:$B,$B1476,$AG:$AG,AI$1)</f>
        <v>0</v>
      </c>
      <c r="AJ1476" s="2">
        <f>COUNTIFS($B:$B,$B1476,$AG:$AG,AJ$1)</f>
        <v>0</v>
      </c>
      <c r="AK1476" s="2">
        <f>COUNTIFS($B:$B,$B1476,$AG:$AG,AK$1)</f>
        <v>0</v>
      </c>
      <c r="AL1476" s="2">
        <f>COUNTIFS($B:$B,$B1476,$AG:$AG,AL$1)</f>
        <v>0</v>
      </c>
      <c r="AM1476" s="2">
        <f>COUNTIFS($B:$B,$B1476,$AG:$AG,AM$1)</f>
        <v>0</v>
      </c>
      <c r="AN1476" s="2">
        <f>COUNTIFS($B:$B,$B1476,$AG:$AG,AN$1)</f>
        <v>1</v>
      </c>
      <c r="AO1476" s="2">
        <f>COUNTIFS($B:$B,$B1476,$AG:$AG,AO$1)</f>
        <v>0</v>
      </c>
      <c r="AP1476" s="2">
        <f>COUNTIFS($B:$B,$B1476,$AG:$AG,AP$1)</f>
        <v>0</v>
      </c>
      <c r="AQ1476" s="2">
        <f>COUNTIFS($B:$B,$B1476,$AG:$AG,AQ$1)</f>
        <v>0</v>
      </c>
      <c r="AR1476" s="2">
        <f>COUNTIFS($B:$B,$B1476,$AG:$AG,AR$1)</f>
        <v>0</v>
      </c>
      <c r="AS1476" s="2">
        <f>COUNTIFS($B:$B,$B1476,$AG:$AG,AS$1)</f>
        <v>0</v>
      </c>
      <c r="AT1476" s="2">
        <f>COUNTIFS($B:$B,$B1476,$AG:$AG,AT$1)</f>
        <v>0</v>
      </c>
      <c r="AU1476" s="2">
        <f>COUNTIFS($B:$B,$B1476,$AG:$AG,AU$1)</f>
        <v>0</v>
      </c>
    </row>
    <row r="1477" spans="1:47" ht="15" customHeight="1" x14ac:dyDescent="0.35">
      <c r="A1477" s="7">
        <f>IF(B1476=B1477,A1476,A1476+1)</f>
        <v>504</v>
      </c>
      <c r="B1477" s="7" t="s">
        <v>3686</v>
      </c>
      <c r="C1477" s="7" t="s">
        <v>3685</v>
      </c>
      <c r="D1477" s="7" t="s">
        <v>3044</v>
      </c>
      <c r="E1477" s="7" t="s">
        <v>3043</v>
      </c>
      <c r="F1477" s="4" t="s">
        <v>7</v>
      </c>
      <c r="G1477" s="4" t="s">
        <v>8</v>
      </c>
      <c r="H1477" s="4" t="s">
        <v>7</v>
      </c>
      <c r="I1477" s="3">
        <v>2</v>
      </c>
      <c r="J1477" s="3" t="s">
        <v>411</v>
      </c>
      <c r="K1477" s="3" t="s">
        <v>3042</v>
      </c>
      <c r="L1477" s="3" t="s">
        <v>55</v>
      </c>
      <c r="M1477" s="3" t="s">
        <v>3684</v>
      </c>
      <c r="N1477" s="3" t="s">
        <v>3683</v>
      </c>
      <c r="P1477" s="3" t="s">
        <v>669</v>
      </c>
      <c r="Q1477" s="3" t="s">
        <v>1475</v>
      </c>
      <c r="R1477" s="3" t="s">
        <v>2434</v>
      </c>
      <c r="S1477" s="2" t="str">
        <f>IF(P1477="심사불필요","-",VLOOKUP(K1477,'[1]자격증 backdata'!A:G,7,0))</f>
        <v>-</v>
      </c>
      <c r="T1477" s="2" t="str">
        <f>IF(S1477="-","-",IF(COUNTIFS(B:B,B1477,S:S,"필수")&gt;0,"자격요건충족","확인필요"))</f>
        <v>-</v>
      </c>
      <c r="U1477" s="2"/>
      <c r="W1477" s="2">
        <f>IF(Q1477="4급","심사불필요",VLOOKUP(K1477,'[1]자격증 backdata'!A:B,2,0))</f>
        <v>2</v>
      </c>
      <c r="X1477" s="3">
        <f>IF(R1477="A", MIN(20, SUMIFS(W:W, B:B, B1477, R:R, "A")),IF(R1477="B", MIN(30, SUMIFS(W:W, B:B, B1477, R:R, "B")),"비해당분야"))</f>
        <v>2</v>
      </c>
      <c r="Y1477" s="3" t="str">
        <f>IF(R1477="C",MIN(30,IF(COUNTIFS(B:B,B1477,W:W,"가1")=1,25,IF(COUNTIFS(B:B,B1477,W:W,"가1")&gt;=2,30,0))+IF(COUNTIFS(B:B,B1477,W:W,"나1")&gt;=4,30,IF(COUNTIFS(B:B,B1477,W:W,"나1")=3,26,IF(COUNTIFS(B:B,B1477,W:W,"나1")=2,22,IF(COUNTIFS(B:B,B1477,W:W,"나1")=1,18,0)))))+MIN(30,IF(COUNTIFS(B:B,B1477,W:W,"가2")=1,25,IF(COUNTIFS(B:B,B1477,W:W,"가2")&gt;=2,30,0))+IF(COUNTIFS(B:B,B1477,W:W,"나2")=3,30,IF(COUNTIFS(B:B,B1477,W:W,"나2")=2,25,IF(COUNTIFS(B:B,B1477,W:W,"나2")=1,20,0)))),"비해당분야")</f>
        <v>비해당분야</v>
      </c>
      <c r="Z1477" s="3" t="str">
        <f>IF(R1477="C",VLOOKUP(K1477,'[1]자격증 backdata'!A:F,6,0),"비해당분야")</f>
        <v>비해당분야</v>
      </c>
      <c r="AA1477" s="3" t="str">
        <f>IF(R1477="C",SUMIF(B:B,B1477,Z:Z),"비해당분야")</f>
        <v>비해당분야</v>
      </c>
      <c r="AB1477" s="3" t="str">
        <f>IF(R1477="C",SUM(Y1477,AA1477),"비해당분야")</f>
        <v>비해당분야</v>
      </c>
      <c r="AC1477" s="3">
        <f>IF(R1477="C",AB1477,X1477)</f>
        <v>2</v>
      </c>
      <c r="AD1477" s="3">
        <f>VLOOKUP(K1477,'[1]자격증 backdata'!A:D,4,0)</f>
        <v>0</v>
      </c>
      <c r="AE1477" s="3">
        <f>IF(_xlfn.MAXIFS(AD:AD,B:B,B1477)&gt;10,10,_xlfn.MAXIFS(AD:AD,B:B,B1477))</f>
        <v>5</v>
      </c>
      <c r="AG1477" s="2" t="str">
        <f>VLOOKUP(K1477,'[1]자격증 backdata'!A:C,3,0)</f>
        <v>G</v>
      </c>
      <c r="AH1477" s="2">
        <f>COUNTIFS($B:$B,$B1477,$AG:$AG,AH$1)</f>
        <v>0</v>
      </c>
      <c r="AI1477" s="2">
        <f>COUNTIFS($B:$B,$B1477,$AG:$AG,AI$1)</f>
        <v>0</v>
      </c>
      <c r="AJ1477" s="2">
        <f>COUNTIFS($B:$B,$B1477,$AG:$AG,AJ$1)</f>
        <v>0</v>
      </c>
      <c r="AK1477" s="2">
        <f>COUNTIFS($B:$B,$B1477,$AG:$AG,AK$1)</f>
        <v>0</v>
      </c>
      <c r="AL1477" s="2">
        <f>COUNTIFS($B:$B,$B1477,$AG:$AG,AL$1)</f>
        <v>0</v>
      </c>
      <c r="AM1477" s="2">
        <f>COUNTIFS($B:$B,$B1477,$AG:$AG,AM$1)</f>
        <v>0</v>
      </c>
      <c r="AN1477" s="2">
        <f>COUNTIFS($B:$B,$B1477,$AG:$AG,AN$1)</f>
        <v>1</v>
      </c>
      <c r="AO1477" s="2">
        <f>COUNTIFS($B:$B,$B1477,$AG:$AG,AO$1)</f>
        <v>0</v>
      </c>
      <c r="AP1477" s="2">
        <f>COUNTIFS($B:$B,$B1477,$AG:$AG,AP$1)</f>
        <v>0</v>
      </c>
      <c r="AQ1477" s="2">
        <f>COUNTIFS($B:$B,$B1477,$AG:$AG,AQ$1)</f>
        <v>0</v>
      </c>
      <c r="AR1477" s="2">
        <f>COUNTIFS($B:$B,$B1477,$AG:$AG,AR$1)</f>
        <v>0</v>
      </c>
      <c r="AS1477" s="2">
        <f>COUNTIFS($B:$B,$B1477,$AG:$AG,AS$1)</f>
        <v>0</v>
      </c>
      <c r="AT1477" s="2">
        <f>COUNTIFS($B:$B,$B1477,$AG:$AG,AT$1)</f>
        <v>0</v>
      </c>
      <c r="AU1477" s="2">
        <f>COUNTIFS($B:$B,$B1477,$AG:$AG,AU$1)</f>
        <v>0</v>
      </c>
    </row>
    <row r="1478" spans="1:47" ht="15" customHeight="1" x14ac:dyDescent="0.35">
      <c r="A1478" s="4">
        <f>IF(B1477=B1478,A1477,A1477+1)</f>
        <v>505</v>
      </c>
      <c r="B1478" s="4" t="s">
        <v>3682</v>
      </c>
      <c r="C1478" s="4" t="s">
        <v>2757</v>
      </c>
      <c r="D1478" s="4" t="s">
        <v>3044</v>
      </c>
      <c r="E1478" s="4" t="s">
        <v>3043</v>
      </c>
      <c r="F1478" s="4" t="s">
        <v>568</v>
      </c>
      <c r="G1478" s="4" t="s">
        <v>568</v>
      </c>
      <c r="H1478" s="4" t="s">
        <v>568</v>
      </c>
      <c r="I1478" s="4">
        <v>1</v>
      </c>
      <c r="J1478" s="4" t="s">
        <v>570</v>
      </c>
      <c r="K1478" s="4" t="s">
        <v>3047</v>
      </c>
      <c r="L1478" s="4" t="s">
        <v>568</v>
      </c>
      <c r="M1478" s="4" t="s">
        <v>568</v>
      </c>
      <c r="N1478" s="4" t="s">
        <v>568</v>
      </c>
      <c r="P1478" s="4" t="s">
        <v>669</v>
      </c>
      <c r="Q1478" s="4" t="s">
        <v>1475</v>
      </c>
      <c r="R1478" s="4" t="s">
        <v>2434</v>
      </c>
      <c r="S1478" s="5" t="str">
        <f>IF(P1478="심사불필요","-",VLOOKUP(K1478,'[1]자격증 backdata'!A:G,7,0))</f>
        <v>-</v>
      </c>
      <c r="T1478" s="5" t="str">
        <f>IF(S1478="-","-",IF(COUNTIFS(B:B,B1478,S:S,"필수")&gt;0,"자격요건충족","확인필요"))</f>
        <v>-</v>
      </c>
      <c r="U1478" s="5"/>
      <c r="W1478" s="5">
        <f>IF(Q1478="4급","심사불필요",VLOOKUP(K1478,'[1]자격증 backdata'!A:B,2,0))</f>
        <v>0</v>
      </c>
      <c r="X1478" s="4">
        <f>IF(R1478="A", MIN(20, SUMIFS(W:W, B:B, B1478, R:R, "A")),IF(R1478="B", MIN(30, SUMIFS(W:W, B:B, B1478, R:R, "B")),"비해당분야"))</f>
        <v>0</v>
      </c>
      <c r="Y1478" s="4" t="str">
        <f>IF(R1478="C",MIN(30,IF(COUNTIFS(B:B,B1478,W:W,"가1")=1,25,IF(COUNTIFS(B:B,B1478,W:W,"가1")&gt;=2,30,0))+IF(COUNTIFS(B:B,B1478,W:W,"나1")&gt;=4,30,IF(COUNTIFS(B:B,B1478,W:W,"나1")=3,26,IF(COUNTIFS(B:B,B1478,W:W,"나1")=2,22,IF(COUNTIFS(B:B,B1478,W:W,"나1")=1,18,0)))))+MIN(30,IF(COUNTIFS(B:B,B1478,W:W,"가2")=1,25,IF(COUNTIFS(B:B,B1478,W:W,"가2")&gt;=2,30,0))+IF(COUNTIFS(B:B,B1478,W:W,"나2")=3,30,IF(COUNTIFS(B:B,B1478,W:W,"나2")=2,25,IF(COUNTIFS(B:B,B1478,W:W,"나2")=1,20,0)))),"비해당분야")</f>
        <v>비해당분야</v>
      </c>
      <c r="Z1478" s="4" t="str">
        <f>IF(R1478="C",VLOOKUP(K1478,'[1]자격증 backdata'!A:F,6,0),"비해당분야")</f>
        <v>비해당분야</v>
      </c>
      <c r="AA1478" s="4" t="str">
        <f>IF(R1478="C",SUMIF(B:B,B1478,Z:Z),"비해당분야")</f>
        <v>비해당분야</v>
      </c>
      <c r="AB1478" s="4" t="str">
        <f>IF(R1478="C",SUM(Y1478,AA1478),"비해당분야")</f>
        <v>비해당분야</v>
      </c>
      <c r="AC1478" s="4">
        <f>IF(R1478="C",AB1478,X1478)</f>
        <v>0</v>
      </c>
      <c r="AD1478" s="4">
        <f>VLOOKUP(K1478,'[1]자격증 backdata'!A:D,4,0)</f>
        <v>0</v>
      </c>
      <c r="AE1478" s="4">
        <f>IF(_xlfn.MAXIFS(AD:AD,B:B,B1478)&gt;10,10,_xlfn.MAXIFS(AD:AD,B:B,B1478))</f>
        <v>0</v>
      </c>
      <c r="AG1478" s="5">
        <f>VLOOKUP(K1478,'[1]자격증 backdata'!A:C,3,0)</f>
        <v>0</v>
      </c>
      <c r="AH1478" s="5">
        <f>COUNTIFS($B:$B,$B1478,$AG:$AG,AH$1)</f>
        <v>0</v>
      </c>
      <c r="AI1478" s="5">
        <f>COUNTIFS($B:$B,$B1478,$AG:$AG,AI$1)</f>
        <v>0</v>
      </c>
      <c r="AJ1478" s="5">
        <f>COUNTIFS($B:$B,$B1478,$AG:$AG,AJ$1)</f>
        <v>0</v>
      </c>
      <c r="AK1478" s="5">
        <f>COUNTIFS($B:$B,$B1478,$AG:$AG,AK$1)</f>
        <v>0</v>
      </c>
      <c r="AL1478" s="5">
        <f>COUNTIFS($B:$B,$B1478,$AG:$AG,AL$1)</f>
        <v>0</v>
      </c>
      <c r="AM1478" s="5">
        <f>COUNTIFS($B:$B,$B1478,$AG:$AG,AM$1)</f>
        <v>0</v>
      </c>
      <c r="AN1478" s="5">
        <f>COUNTIFS($B:$B,$B1478,$AG:$AG,AN$1)</f>
        <v>0</v>
      </c>
      <c r="AO1478" s="5">
        <f>COUNTIFS($B:$B,$B1478,$AG:$AG,AO$1)</f>
        <v>0</v>
      </c>
      <c r="AP1478" s="5">
        <f>COUNTIFS($B:$B,$B1478,$AG:$AG,AP$1)</f>
        <v>0</v>
      </c>
      <c r="AQ1478" s="5">
        <f>COUNTIFS($B:$B,$B1478,$AG:$AG,AQ$1)</f>
        <v>0</v>
      </c>
      <c r="AR1478" s="5">
        <f>COUNTIFS($B:$B,$B1478,$AG:$AG,AR$1)</f>
        <v>0</v>
      </c>
      <c r="AS1478" s="5">
        <f>COUNTIFS($B:$B,$B1478,$AG:$AG,AS$1)</f>
        <v>0</v>
      </c>
      <c r="AT1478" s="5">
        <f>COUNTIFS($B:$B,$B1478,$AG:$AG,AT$1)</f>
        <v>0</v>
      </c>
      <c r="AU1478" s="5">
        <f>COUNTIFS($B:$B,$B1478,$AG:$AG,AU$1)</f>
        <v>0</v>
      </c>
    </row>
    <row r="1479" spans="1:47" ht="15" customHeight="1" x14ac:dyDescent="0.35">
      <c r="A1479" s="3">
        <f>IF(B1478=B1479,A1478,A1478+1)</f>
        <v>506</v>
      </c>
      <c r="B1479" s="3" t="s">
        <v>3679</v>
      </c>
      <c r="C1479" s="3" t="s">
        <v>3678</v>
      </c>
      <c r="D1479" s="3" t="s">
        <v>3044</v>
      </c>
      <c r="E1479" s="3" t="s">
        <v>3043</v>
      </c>
      <c r="F1479" s="4" t="s">
        <v>7</v>
      </c>
      <c r="G1479" s="4" t="s">
        <v>8</v>
      </c>
      <c r="H1479" s="4" t="s">
        <v>7</v>
      </c>
      <c r="I1479" s="3">
        <v>1</v>
      </c>
      <c r="J1479" s="3" t="s">
        <v>69</v>
      </c>
      <c r="K1479" s="3" t="s">
        <v>3065</v>
      </c>
      <c r="L1479" s="3" t="s">
        <v>36</v>
      </c>
      <c r="M1479" s="3" t="s">
        <v>3681</v>
      </c>
      <c r="N1479" s="3" t="s">
        <v>189</v>
      </c>
      <c r="P1479" s="3" t="s">
        <v>669</v>
      </c>
      <c r="Q1479" s="3" t="s">
        <v>1475</v>
      </c>
      <c r="R1479" s="3" t="s">
        <v>2434</v>
      </c>
      <c r="S1479" s="2" t="str">
        <f>IF(P1479="심사불필요","-",VLOOKUP(K1479,'[1]자격증 backdata'!A:G,7,0))</f>
        <v>-</v>
      </c>
      <c r="T1479" s="2" t="str">
        <f>IF(S1479="-","-",IF(COUNTIFS(B:B,B1479,S:S,"필수")&gt;0,"자격요건충족","확인필요"))</f>
        <v>-</v>
      </c>
      <c r="U1479" s="2"/>
      <c r="W1479" s="2">
        <f>IF(Q1479="4급","심사불필요",VLOOKUP(K1479,'[1]자격증 backdata'!A:B,2,0))</f>
        <v>0</v>
      </c>
      <c r="X1479" s="3">
        <f>IF(R1479="A", MIN(20, SUMIFS(W:W, B:B, B1479, R:R, "A")),IF(R1479="B", MIN(30, SUMIFS(W:W, B:B, B1479, R:R, "B")),"비해당분야"))</f>
        <v>6</v>
      </c>
      <c r="Y1479" s="3" t="str">
        <f>IF(R1479="C",MIN(30,IF(COUNTIFS(B:B,B1479,W:W,"가1")=1,25,IF(COUNTIFS(B:B,B1479,W:W,"가1")&gt;=2,30,0))+IF(COUNTIFS(B:B,B1479,W:W,"나1")&gt;=4,30,IF(COUNTIFS(B:B,B1479,W:W,"나1")=3,26,IF(COUNTIFS(B:B,B1479,W:W,"나1")=2,22,IF(COUNTIFS(B:B,B1479,W:W,"나1")=1,18,0)))))+MIN(30,IF(COUNTIFS(B:B,B1479,W:W,"가2")=1,25,IF(COUNTIFS(B:B,B1479,W:W,"가2")&gt;=2,30,0))+IF(COUNTIFS(B:B,B1479,W:W,"나2")=3,30,IF(COUNTIFS(B:B,B1479,W:W,"나2")=2,25,IF(COUNTIFS(B:B,B1479,W:W,"나2")=1,20,0)))),"비해당분야")</f>
        <v>비해당분야</v>
      </c>
      <c r="Z1479" s="3" t="str">
        <f>IF(R1479="C",VLOOKUP(K1479,'[1]자격증 backdata'!A:F,6,0),"비해당분야")</f>
        <v>비해당분야</v>
      </c>
      <c r="AA1479" s="3" t="str">
        <f>IF(R1479="C",SUMIF(B:B,B1479,Z:Z),"비해당분야")</f>
        <v>비해당분야</v>
      </c>
      <c r="AB1479" s="3" t="str">
        <f>IF(R1479="C",SUM(Y1479,AA1479),"비해당분야")</f>
        <v>비해당분야</v>
      </c>
      <c r="AC1479" s="3">
        <f>IF(R1479="C",AB1479,X1479)</f>
        <v>6</v>
      </c>
      <c r="AD1479" s="3">
        <f>VLOOKUP(K1479,'[1]자격증 backdata'!A:D,4,0)</f>
        <v>5</v>
      </c>
      <c r="AE1479" s="3">
        <f>IF(_xlfn.MAXIFS(AD:AD,B:B,B1479)&gt;10,10,_xlfn.MAXIFS(AD:AD,B:B,B1479))</f>
        <v>5</v>
      </c>
      <c r="AG1479" s="2">
        <f>VLOOKUP(K1479,'[1]자격증 backdata'!A:C,3,0)</f>
        <v>0</v>
      </c>
      <c r="AH1479" s="2">
        <f>COUNTIFS($B:$B,$B1479,$AG:$AG,AH$1)</f>
        <v>0</v>
      </c>
      <c r="AI1479" s="2">
        <f>COUNTIFS($B:$B,$B1479,$AG:$AG,AI$1)</f>
        <v>0</v>
      </c>
      <c r="AJ1479" s="2">
        <f>COUNTIFS($B:$B,$B1479,$AG:$AG,AJ$1)</f>
        <v>0</v>
      </c>
      <c r="AK1479" s="2">
        <f>COUNTIFS($B:$B,$B1479,$AG:$AG,AK$1)</f>
        <v>0</v>
      </c>
      <c r="AL1479" s="2">
        <f>COUNTIFS($B:$B,$B1479,$AG:$AG,AL$1)</f>
        <v>0</v>
      </c>
      <c r="AM1479" s="2">
        <f>COUNTIFS($B:$B,$B1479,$AG:$AG,AM$1)</f>
        <v>0</v>
      </c>
      <c r="AN1479" s="2">
        <f>COUNTIFS($B:$B,$B1479,$AG:$AG,AN$1)</f>
        <v>0</v>
      </c>
      <c r="AO1479" s="2">
        <f>COUNTIFS($B:$B,$B1479,$AG:$AG,AO$1)</f>
        <v>0</v>
      </c>
      <c r="AP1479" s="2">
        <f>COUNTIFS($B:$B,$B1479,$AG:$AG,AP$1)</f>
        <v>0</v>
      </c>
      <c r="AQ1479" s="2">
        <f>COUNTIFS($B:$B,$B1479,$AG:$AG,AQ$1)</f>
        <v>0</v>
      </c>
      <c r="AR1479" s="2">
        <f>COUNTIFS($B:$B,$B1479,$AG:$AG,AR$1)</f>
        <v>0</v>
      </c>
      <c r="AS1479" s="2">
        <f>COUNTIFS($B:$B,$B1479,$AG:$AG,AS$1)</f>
        <v>0</v>
      </c>
      <c r="AT1479" s="2">
        <f>COUNTIFS($B:$B,$B1479,$AG:$AG,AT$1)</f>
        <v>1</v>
      </c>
      <c r="AU1479" s="2">
        <f>COUNTIFS($B:$B,$B1479,$AG:$AG,AU$1)</f>
        <v>0</v>
      </c>
    </row>
    <row r="1480" spans="1:47" ht="15" customHeight="1" x14ac:dyDescent="0.35">
      <c r="A1480" s="7">
        <f>IF(B1479=B1480,A1479,A1479+1)</f>
        <v>506</v>
      </c>
      <c r="B1480" s="7" t="s">
        <v>3679</v>
      </c>
      <c r="C1480" s="7" t="s">
        <v>3678</v>
      </c>
      <c r="D1480" s="7" t="s">
        <v>3044</v>
      </c>
      <c r="E1480" s="7" t="s">
        <v>3043</v>
      </c>
      <c r="F1480" s="4" t="s">
        <v>7</v>
      </c>
      <c r="G1480" s="4" t="s">
        <v>8</v>
      </c>
      <c r="H1480" s="4" t="s">
        <v>7</v>
      </c>
      <c r="I1480" s="3">
        <v>2</v>
      </c>
      <c r="J1480" s="3" t="s">
        <v>106</v>
      </c>
      <c r="K1480" s="3" t="s">
        <v>3057</v>
      </c>
      <c r="L1480" s="3" t="s">
        <v>55</v>
      </c>
      <c r="M1480" s="3" t="s">
        <v>3680</v>
      </c>
      <c r="N1480" s="3" t="s">
        <v>1228</v>
      </c>
      <c r="P1480" s="3" t="s">
        <v>669</v>
      </c>
      <c r="Q1480" s="3" t="s">
        <v>1475</v>
      </c>
      <c r="R1480" s="3" t="s">
        <v>2434</v>
      </c>
      <c r="S1480" s="2" t="str">
        <f>IF(P1480="심사불필요","-",VLOOKUP(K1480,'[1]자격증 backdata'!A:G,7,0))</f>
        <v>-</v>
      </c>
      <c r="T1480" s="2" t="str">
        <f>IF(S1480="-","-",IF(COUNTIFS(B:B,B1480,S:S,"필수")&gt;0,"자격요건충족","확인필요"))</f>
        <v>-</v>
      </c>
      <c r="U1480" s="2"/>
      <c r="W1480" s="2">
        <f>IF(Q1480="4급","심사불필요",VLOOKUP(K1480,'[1]자격증 backdata'!A:B,2,0))</f>
        <v>4</v>
      </c>
      <c r="X1480" s="3">
        <f>IF(R1480="A", MIN(20, SUMIFS(W:W, B:B, B1480, R:R, "A")),IF(R1480="B", MIN(30, SUMIFS(W:W, B:B, B1480, R:R, "B")),"비해당분야"))</f>
        <v>6</v>
      </c>
      <c r="Y1480" s="3" t="str">
        <f>IF(R1480="C",MIN(30,IF(COUNTIFS(B:B,B1480,W:W,"가1")=1,25,IF(COUNTIFS(B:B,B1480,W:W,"가1")&gt;=2,30,0))+IF(COUNTIFS(B:B,B1480,W:W,"나1")&gt;=4,30,IF(COUNTIFS(B:B,B1480,W:W,"나1")=3,26,IF(COUNTIFS(B:B,B1480,W:W,"나1")=2,22,IF(COUNTIFS(B:B,B1480,W:W,"나1")=1,18,0)))))+MIN(30,IF(COUNTIFS(B:B,B1480,W:W,"가2")=1,25,IF(COUNTIFS(B:B,B1480,W:W,"가2")&gt;=2,30,0))+IF(COUNTIFS(B:B,B1480,W:W,"나2")=3,30,IF(COUNTIFS(B:B,B1480,W:W,"나2")=2,25,IF(COUNTIFS(B:B,B1480,W:W,"나2")=1,20,0)))),"비해당분야")</f>
        <v>비해당분야</v>
      </c>
      <c r="Z1480" s="3" t="str">
        <f>IF(R1480="C",VLOOKUP(K1480,'[1]자격증 backdata'!A:F,6,0),"비해당분야")</f>
        <v>비해당분야</v>
      </c>
      <c r="AA1480" s="3" t="str">
        <f>IF(R1480="C",SUMIF(B:B,B1480,Z:Z),"비해당분야")</f>
        <v>비해당분야</v>
      </c>
      <c r="AB1480" s="3" t="str">
        <f>IF(R1480="C",SUM(Y1480,AA1480),"비해당분야")</f>
        <v>비해당분야</v>
      </c>
      <c r="AC1480" s="3">
        <f>IF(R1480="C",AB1480,X1480)</f>
        <v>6</v>
      </c>
      <c r="AD1480" s="3">
        <f>VLOOKUP(K1480,'[1]자격증 backdata'!A:D,4,0)</f>
        <v>0</v>
      </c>
      <c r="AE1480" s="3">
        <f>IF(_xlfn.MAXIFS(AD:AD,B:B,B1480)&gt;10,10,_xlfn.MAXIFS(AD:AD,B:B,B1480))</f>
        <v>5</v>
      </c>
      <c r="AG1480" s="2" t="str">
        <f>VLOOKUP(K1480,'[1]자격증 backdata'!A:C,3,0)</f>
        <v>M</v>
      </c>
      <c r="AH1480" s="2">
        <f>COUNTIFS($B:$B,$B1480,$AG:$AG,AH$1)</f>
        <v>0</v>
      </c>
      <c r="AI1480" s="2">
        <f>COUNTIFS($B:$B,$B1480,$AG:$AG,AI$1)</f>
        <v>0</v>
      </c>
      <c r="AJ1480" s="2">
        <f>COUNTIFS($B:$B,$B1480,$AG:$AG,AJ$1)</f>
        <v>0</v>
      </c>
      <c r="AK1480" s="2">
        <f>COUNTIFS($B:$B,$B1480,$AG:$AG,AK$1)</f>
        <v>0</v>
      </c>
      <c r="AL1480" s="2">
        <f>COUNTIFS($B:$B,$B1480,$AG:$AG,AL$1)</f>
        <v>0</v>
      </c>
      <c r="AM1480" s="2">
        <f>COUNTIFS($B:$B,$B1480,$AG:$AG,AM$1)</f>
        <v>0</v>
      </c>
      <c r="AN1480" s="2">
        <f>COUNTIFS($B:$B,$B1480,$AG:$AG,AN$1)</f>
        <v>0</v>
      </c>
      <c r="AO1480" s="2">
        <f>COUNTIFS($B:$B,$B1480,$AG:$AG,AO$1)</f>
        <v>0</v>
      </c>
      <c r="AP1480" s="2">
        <f>COUNTIFS($B:$B,$B1480,$AG:$AG,AP$1)</f>
        <v>0</v>
      </c>
      <c r="AQ1480" s="2">
        <f>COUNTIFS($B:$B,$B1480,$AG:$AG,AQ$1)</f>
        <v>0</v>
      </c>
      <c r="AR1480" s="2">
        <f>COUNTIFS($B:$B,$B1480,$AG:$AG,AR$1)</f>
        <v>0</v>
      </c>
      <c r="AS1480" s="2">
        <f>COUNTIFS($B:$B,$B1480,$AG:$AG,AS$1)</f>
        <v>0</v>
      </c>
      <c r="AT1480" s="2">
        <f>COUNTIFS($B:$B,$B1480,$AG:$AG,AT$1)</f>
        <v>1</v>
      </c>
      <c r="AU1480" s="2">
        <f>COUNTIFS($B:$B,$B1480,$AG:$AG,AU$1)</f>
        <v>0</v>
      </c>
    </row>
    <row r="1481" spans="1:47" ht="15" customHeight="1" x14ac:dyDescent="0.35">
      <c r="A1481" s="7">
        <f>IF(B1480=B1481,A1480,A1480+1)</f>
        <v>506</v>
      </c>
      <c r="B1481" s="7" t="s">
        <v>3679</v>
      </c>
      <c r="C1481" s="7" t="s">
        <v>3678</v>
      </c>
      <c r="D1481" s="7" t="s">
        <v>3044</v>
      </c>
      <c r="E1481" s="7" t="s">
        <v>3043</v>
      </c>
      <c r="F1481" s="4" t="s">
        <v>7</v>
      </c>
      <c r="G1481" s="4" t="s">
        <v>8</v>
      </c>
      <c r="H1481" s="4" t="s">
        <v>7</v>
      </c>
      <c r="I1481" s="3">
        <v>3</v>
      </c>
      <c r="J1481" s="3" t="s">
        <v>28</v>
      </c>
      <c r="K1481" s="3" t="s">
        <v>3061</v>
      </c>
      <c r="L1481" s="3" t="s">
        <v>26</v>
      </c>
      <c r="M1481" s="3" t="s">
        <v>3677</v>
      </c>
      <c r="N1481" s="3" t="s">
        <v>432</v>
      </c>
      <c r="P1481" s="3" t="s">
        <v>669</v>
      </c>
      <c r="Q1481" s="3" t="s">
        <v>1475</v>
      </c>
      <c r="R1481" s="3" t="s">
        <v>2434</v>
      </c>
      <c r="S1481" s="2" t="str">
        <f>IF(P1481="심사불필요","-",VLOOKUP(K1481,'[1]자격증 backdata'!A:G,7,0))</f>
        <v>-</v>
      </c>
      <c r="T1481" s="2" t="str">
        <f>IF(S1481="-","-",IF(COUNTIFS(B:B,B1481,S:S,"필수")&gt;0,"자격요건충족","확인필요"))</f>
        <v>-</v>
      </c>
      <c r="U1481" s="2"/>
      <c r="W1481" s="2">
        <f>IF(Q1481="4급","심사불필요",VLOOKUP(K1481,'[1]자격증 backdata'!A:B,2,0))</f>
        <v>2</v>
      </c>
      <c r="X1481" s="3">
        <f>IF(R1481="A", MIN(20, SUMIFS(W:W, B:B, B1481, R:R, "A")),IF(R1481="B", MIN(30, SUMIFS(W:W, B:B, B1481, R:R, "B")),"비해당분야"))</f>
        <v>6</v>
      </c>
      <c r="Y1481" s="3" t="str">
        <f>IF(R1481="C",MIN(30,IF(COUNTIFS(B:B,B1481,W:W,"가1")=1,25,IF(COUNTIFS(B:B,B1481,W:W,"가1")&gt;=2,30,0))+IF(COUNTIFS(B:B,B1481,W:W,"나1")&gt;=4,30,IF(COUNTIFS(B:B,B1481,W:W,"나1")=3,26,IF(COUNTIFS(B:B,B1481,W:W,"나1")=2,22,IF(COUNTIFS(B:B,B1481,W:W,"나1")=1,18,0)))))+MIN(30,IF(COUNTIFS(B:B,B1481,W:W,"가2")=1,25,IF(COUNTIFS(B:B,B1481,W:W,"가2")&gt;=2,30,0))+IF(COUNTIFS(B:B,B1481,W:W,"나2")=3,30,IF(COUNTIFS(B:B,B1481,W:W,"나2")=2,25,IF(COUNTIFS(B:B,B1481,W:W,"나2")=1,20,0)))),"비해당분야")</f>
        <v>비해당분야</v>
      </c>
      <c r="Z1481" s="3" t="str">
        <f>IF(R1481="C",VLOOKUP(K1481,'[1]자격증 backdata'!A:F,6,0),"비해당분야")</f>
        <v>비해당분야</v>
      </c>
      <c r="AA1481" s="3" t="str">
        <f>IF(R1481="C",SUMIF(B:B,B1481,Z:Z),"비해당분야")</f>
        <v>비해당분야</v>
      </c>
      <c r="AB1481" s="3" t="str">
        <f>IF(R1481="C",SUM(Y1481,AA1481),"비해당분야")</f>
        <v>비해당분야</v>
      </c>
      <c r="AC1481" s="3">
        <f>IF(R1481="C",AB1481,X1481)</f>
        <v>6</v>
      </c>
      <c r="AD1481" s="3">
        <f>VLOOKUP(K1481,'[1]자격증 backdata'!A:D,4,0)</f>
        <v>0</v>
      </c>
      <c r="AE1481" s="3">
        <f>IF(_xlfn.MAXIFS(AD:AD,B:B,B1481)&gt;10,10,_xlfn.MAXIFS(AD:AD,B:B,B1481))</f>
        <v>5</v>
      </c>
      <c r="AG1481" s="2">
        <f>VLOOKUP(K1481,'[1]자격증 backdata'!A:C,3,0)</f>
        <v>0</v>
      </c>
      <c r="AH1481" s="2">
        <f>COUNTIFS($B:$B,$B1481,$AG:$AG,AH$1)</f>
        <v>0</v>
      </c>
      <c r="AI1481" s="2">
        <f>COUNTIFS($B:$B,$B1481,$AG:$AG,AI$1)</f>
        <v>0</v>
      </c>
      <c r="AJ1481" s="2">
        <f>COUNTIFS($B:$B,$B1481,$AG:$AG,AJ$1)</f>
        <v>0</v>
      </c>
      <c r="AK1481" s="2">
        <f>COUNTIFS($B:$B,$B1481,$AG:$AG,AK$1)</f>
        <v>0</v>
      </c>
      <c r="AL1481" s="2">
        <f>COUNTIFS($B:$B,$B1481,$AG:$AG,AL$1)</f>
        <v>0</v>
      </c>
      <c r="AM1481" s="2">
        <f>COUNTIFS($B:$B,$B1481,$AG:$AG,AM$1)</f>
        <v>0</v>
      </c>
      <c r="AN1481" s="2">
        <f>COUNTIFS($B:$B,$B1481,$AG:$AG,AN$1)</f>
        <v>0</v>
      </c>
      <c r="AO1481" s="2">
        <f>COUNTIFS($B:$B,$B1481,$AG:$AG,AO$1)</f>
        <v>0</v>
      </c>
      <c r="AP1481" s="2">
        <f>COUNTIFS($B:$B,$B1481,$AG:$AG,AP$1)</f>
        <v>0</v>
      </c>
      <c r="AQ1481" s="2">
        <f>COUNTIFS($B:$B,$B1481,$AG:$AG,AQ$1)</f>
        <v>0</v>
      </c>
      <c r="AR1481" s="2">
        <f>COUNTIFS($B:$B,$B1481,$AG:$AG,AR$1)</f>
        <v>0</v>
      </c>
      <c r="AS1481" s="2">
        <f>COUNTIFS($B:$B,$B1481,$AG:$AG,AS$1)</f>
        <v>0</v>
      </c>
      <c r="AT1481" s="2">
        <f>COUNTIFS($B:$B,$B1481,$AG:$AG,AT$1)</f>
        <v>1</v>
      </c>
      <c r="AU1481" s="2">
        <f>COUNTIFS($B:$B,$B1481,$AG:$AG,AU$1)</f>
        <v>0</v>
      </c>
    </row>
    <row r="1482" spans="1:47" ht="15" customHeight="1" x14ac:dyDescent="0.35">
      <c r="A1482" s="4">
        <f>IF(B1481=B1482,A1481,A1481+1)</f>
        <v>507</v>
      </c>
      <c r="B1482" s="4" t="s">
        <v>3672</v>
      </c>
      <c r="C1482" s="4" t="s">
        <v>3671</v>
      </c>
      <c r="D1482" s="4" t="s">
        <v>3044</v>
      </c>
      <c r="E1482" s="4" t="s">
        <v>3043</v>
      </c>
      <c r="F1482" s="4" t="s">
        <v>7</v>
      </c>
      <c r="G1482" s="4" t="s">
        <v>8</v>
      </c>
      <c r="H1482" s="4" t="s">
        <v>7</v>
      </c>
      <c r="I1482" s="4">
        <v>1</v>
      </c>
      <c r="J1482" s="4" t="s">
        <v>69</v>
      </c>
      <c r="K1482" s="4" t="s">
        <v>3065</v>
      </c>
      <c r="L1482" s="4" t="s">
        <v>36</v>
      </c>
      <c r="M1482" s="4" t="s">
        <v>3676</v>
      </c>
      <c r="N1482" s="4" t="s">
        <v>1368</v>
      </c>
      <c r="P1482" s="4" t="s">
        <v>669</v>
      </c>
      <c r="Q1482" s="4" t="s">
        <v>1475</v>
      </c>
      <c r="R1482" s="4" t="s">
        <v>2434</v>
      </c>
      <c r="S1482" s="5" t="str">
        <f>IF(P1482="심사불필요","-",VLOOKUP(K1482,'[1]자격증 backdata'!A:G,7,0))</f>
        <v>-</v>
      </c>
      <c r="T1482" s="5" t="str">
        <f>IF(S1482="-","-",IF(COUNTIFS(B:B,B1482,S:S,"필수")&gt;0,"자격요건충족","확인필요"))</f>
        <v>-</v>
      </c>
      <c r="U1482" s="5"/>
      <c r="W1482" s="5">
        <f>IF(Q1482="4급","심사불필요",VLOOKUP(K1482,'[1]자격증 backdata'!A:B,2,0))</f>
        <v>0</v>
      </c>
      <c r="X1482" s="4">
        <f>IF(R1482="A", MIN(20, SUMIFS(W:W, B:B, B1482, R:R, "A")),IF(R1482="B", MIN(30, SUMIFS(W:W, B:B, B1482, R:R, "B")),"비해당분야"))</f>
        <v>10</v>
      </c>
      <c r="Y1482" s="4" t="str">
        <f>IF(R1482="C",MIN(30,IF(COUNTIFS(B:B,B1482,W:W,"가1")=1,25,IF(COUNTIFS(B:B,B1482,W:W,"가1")&gt;=2,30,0))+IF(COUNTIFS(B:B,B1482,W:W,"나1")&gt;=4,30,IF(COUNTIFS(B:B,B1482,W:W,"나1")=3,26,IF(COUNTIFS(B:B,B1482,W:W,"나1")=2,22,IF(COUNTIFS(B:B,B1482,W:W,"나1")=1,18,0)))))+MIN(30,IF(COUNTIFS(B:B,B1482,W:W,"가2")=1,25,IF(COUNTIFS(B:B,B1482,W:W,"가2")&gt;=2,30,0))+IF(COUNTIFS(B:B,B1482,W:W,"나2")=3,30,IF(COUNTIFS(B:B,B1482,W:W,"나2")=2,25,IF(COUNTIFS(B:B,B1482,W:W,"나2")=1,20,0)))),"비해당분야")</f>
        <v>비해당분야</v>
      </c>
      <c r="Z1482" s="4" t="str">
        <f>IF(R1482="C",VLOOKUP(K1482,'[1]자격증 backdata'!A:F,6,0),"비해당분야")</f>
        <v>비해당분야</v>
      </c>
      <c r="AA1482" s="4" t="str">
        <f>IF(R1482="C",SUMIF(B:B,B1482,Z:Z),"비해당분야")</f>
        <v>비해당분야</v>
      </c>
      <c r="AB1482" s="4" t="str">
        <f>IF(R1482="C",SUM(Y1482,AA1482),"비해당분야")</f>
        <v>비해당분야</v>
      </c>
      <c r="AC1482" s="4">
        <f>IF(R1482="C",AB1482,X1482)</f>
        <v>10</v>
      </c>
      <c r="AD1482" s="4">
        <f>VLOOKUP(K1482,'[1]자격증 backdata'!A:D,4,0)</f>
        <v>5</v>
      </c>
      <c r="AE1482" s="4">
        <f>IF(_xlfn.MAXIFS(AD:AD,B:B,B1482)&gt;10,10,_xlfn.MAXIFS(AD:AD,B:B,B1482))</f>
        <v>5</v>
      </c>
      <c r="AG1482" s="5">
        <f>VLOOKUP(K1482,'[1]자격증 backdata'!A:C,3,0)</f>
        <v>0</v>
      </c>
      <c r="AH1482" s="5">
        <f>COUNTIFS($B:$B,$B1482,$AG:$AG,AH$1)</f>
        <v>0</v>
      </c>
      <c r="AI1482" s="5">
        <f>COUNTIFS($B:$B,$B1482,$AG:$AG,AI$1)</f>
        <v>0</v>
      </c>
      <c r="AJ1482" s="5">
        <f>COUNTIFS($B:$B,$B1482,$AG:$AG,AJ$1)</f>
        <v>0</v>
      </c>
      <c r="AK1482" s="5">
        <f>COUNTIFS($B:$B,$B1482,$AG:$AG,AK$1)</f>
        <v>0</v>
      </c>
      <c r="AL1482" s="5">
        <f>COUNTIFS($B:$B,$B1482,$AG:$AG,AL$1)</f>
        <v>0</v>
      </c>
      <c r="AM1482" s="5">
        <f>COUNTIFS($B:$B,$B1482,$AG:$AG,AM$1)</f>
        <v>0</v>
      </c>
      <c r="AN1482" s="5">
        <f>COUNTIFS($B:$B,$B1482,$AG:$AG,AN$1)</f>
        <v>1</v>
      </c>
      <c r="AO1482" s="5">
        <f>COUNTIFS($B:$B,$B1482,$AG:$AG,AO$1)</f>
        <v>0</v>
      </c>
      <c r="AP1482" s="5">
        <f>COUNTIFS($B:$B,$B1482,$AG:$AG,AP$1)</f>
        <v>0</v>
      </c>
      <c r="AQ1482" s="5">
        <f>COUNTIFS($B:$B,$B1482,$AG:$AG,AQ$1)</f>
        <v>1</v>
      </c>
      <c r="AR1482" s="5">
        <f>COUNTIFS($B:$B,$B1482,$AG:$AG,AR$1)</f>
        <v>0</v>
      </c>
      <c r="AS1482" s="5">
        <f>COUNTIFS($B:$B,$B1482,$AG:$AG,AS$1)</f>
        <v>0</v>
      </c>
      <c r="AT1482" s="5">
        <f>COUNTIFS($B:$B,$B1482,$AG:$AG,AT$1)</f>
        <v>1</v>
      </c>
      <c r="AU1482" s="5">
        <f>COUNTIFS($B:$B,$B1482,$AG:$AG,AU$1)</f>
        <v>0</v>
      </c>
    </row>
    <row r="1483" spans="1:47" ht="15" customHeight="1" x14ac:dyDescent="0.35">
      <c r="A1483" s="6">
        <f>IF(B1482=B1483,A1482,A1482+1)</f>
        <v>507</v>
      </c>
      <c r="B1483" s="6" t="s">
        <v>3672</v>
      </c>
      <c r="C1483" s="6" t="s">
        <v>3671</v>
      </c>
      <c r="D1483" s="6" t="s">
        <v>3044</v>
      </c>
      <c r="E1483" s="6" t="s">
        <v>3043</v>
      </c>
      <c r="F1483" s="4" t="s">
        <v>7</v>
      </c>
      <c r="G1483" s="4" t="s">
        <v>8</v>
      </c>
      <c r="H1483" s="4" t="s">
        <v>7</v>
      </c>
      <c r="I1483" s="4">
        <v>2</v>
      </c>
      <c r="J1483" s="4" t="s">
        <v>106</v>
      </c>
      <c r="K1483" s="4" t="s">
        <v>3057</v>
      </c>
      <c r="L1483" s="4" t="s">
        <v>55</v>
      </c>
      <c r="M1483" s="4" t="s">
        <v>3675</v>
      </c>
      <c r="N1483" s="4" t="s">
        <v>1634</v>
      </c>
      <c r="P1483" s="4" t="s">
        <v>669</v>
      </c>
      <c r="Q1483" s="4" t="s">
        <v>1475</v>
      </c>
      <c r="R1483" s="4" t="s">
        <v>2434</v>
      </c>
      <c r="S1483" s="5" t="str">
        <f>IF(P1483="심사불필요","-",VLOOKUP(K1483,'[1]자격증 backdata'!A:G,7,0))</f>
        <v>-</v>
      </c>
      <c r="T1483" s="5" t="str">
        <f>IF(S1483="-","-",IF(COUNTIFS(B:B,B1483,S:S,"필수")&gt;0,"자격요건충족","확인필요"))</f>
        <v>-</v>
      </c>
      <c r="U1483" s="5"/>
      <c r="W1483" s="5">
        <f>IF(Q1483="4급","심사불필요",VLOOKUP(K1483,'[1]자격증 backdata'!A:B,2,0))</f>
        <v>4</v>
      </c>
      <c r="X1483" s="4">
        <f>IF(R1483="A", MIN(20, SUMIFS(W:W, B:B, B1483, R:R, "A")),IF(R1483="B", MIN(30, SUMIFS(W:W, B:B, B1483, R:R, "B")),"비해당분야"))</f>
        <v>10</v>
      </c>
      <c r="Y1483" s="4" t="str">
        <f>IF(R1483="C",MIN(30,IF(COUNTIFS(B:B,B1483,W:W,"가1")=1,25,IF(COUNTIFS(B:B,B1483,W:W,"가1")&gt;=2,30,0))+IF(COUNTIFS(B:B,B1483,W:W,"나1")&gt;=4,30,IF(COUNTIFS(B:B,B1483,W:W,"나1")=3,26,IF(COUNTIFS(B:B,B1483,W:W,"나1")=2,22,IF(COUNTIFS(B:B,B1483,W:W,"나1")=1,18,0)))))+MIN(30,IF(COUNTIFS(B:B,B1483,W:W,"가2")=1,25,IF(COUNTIFS(B:B,B1483,W:W,"가2")&gt;=2,30,0))+IF(COUNTIFS(B:B,B1483,W:W,"나2")=3,30,IF(COUNTIFS(B:B,B1483,W:W,"나2")=2,25,IF(COUNTIFS(B:B,B1483,W:W,"나2")=1,20,0)))),"비해당분야")</f>
        <v>비해당분야</v>
      </c>
      <c r="Z1483" s="4" t="str">
        <f>IF(R1483="C",VLOOKUP(K1483,'[1]자격증 backdata'!A:F,6,0),"비해당분야")</f>
        <v>비해당분야</v>
      </c>
      <c r="AA1483" s="4" t="str">
        <f>IF(R1483="C",SUMIF(B:B,B1483,Z:Z),"비해당분야")</f>
        <v>비해당분야</v>
      </c>
      <c r="AB1483" s="4" t="str">
        <f>IF(R1483="C",SUM(Y1483,AA1483),"비해당분야")</f>
        <v>비해당분야</v>
      </c>
      <c r="AC1483" s="4">
        <f>IF(R1483="C",AB1483,X1483)</f>
        <v>10</v>
      </c>
      <c r="AD1483" s="4">
        <f>VLOOKUP(K1483,'[1]자격증 backdata'!A:D,4,0)</f>
        <v>0</v>
      </c>
      <c r="AE1483" s="4">
        <f>IF(_xlfn.MAXIFS(AD:AD,B:B,B1483)&gt;10,10,_xlfn.MAXIFS(AD:AD,B:B,B1483))</f>
        <v>5</v>
      </c>
      <c r="AG1483" s="5" t="str">
        <f>VLOOKUP(K1483,'[1]자격증 backdata'!A:C,3,0)</f>
        <v>M</v>
      </c>
      <c r="AH1483" s="5">
        <f>COUNTIFS($B:$B,$B1483,$AG:$AG,AH$1)</f>
        <v>0</v>
      </c>
      <c r="AI1483" s="5">
        <f>COUNTIFS($B:$B,$B1483,$AG:$AG,AI$1)</f>
        <v>0</v>
      </c>
      <c r="AJ1483" s="5">
        <f>COUNTIFS($B:$B,$B1483,$AG:$AG,AJ$1)</f>
        <v>0</v>
      </c>
      <c r="AK1483" s="5">
        <f>COUNTIFS($B:$B,$B1483,$AG:$AG,AK$1)</f>
        <v>0</v>
      </c>
      <c r="AL1483" s="5">
        <f>COUNTIFS($B:$B,$B1483,$AG:$AG,AL$1)</f>
        <v>0</v>
      </c>
      <c r="AM1483" s="5">
        <f>COUNTIFS($B:$B,$B1483,$AG:$AG,AM$1)</f>
        <v>0</v>
      </c>
      <c r="AN1483" s="5">
        <f>COUNTIFS($B:$B,$B1483,$AG:$AG,AN$1)</f>
        <v>1</v>
      </c>
      <c r="AO1483" s="5">
        <f>COUNTIFS($B:$B,$B1483,$AG:$AG,AO$1)</f>
        <v>0</v>
      </c>
      <c r="AP1483" s="5">
        <f>COUNTIFS($B:$B,$B1483,$AG:$AG,AP$1)</f>
        <v>0</v>
      </c>
      <c r="AQ1483" s="5">
        <f>COUNTIFS($B:$B,$B1483,$AG:$AG,AQ$1)</f>
        <v>1</v>
      </c>
      <c r="AR1483" s="5">
        <f>COUNTIFS($B:$B,$B1483,$AG:$AG,AR$1)</f>
        <v>0</v>
      </c>
      <c r="AS1483" s="5">
        <f>COUNTIFS($B:$B,$B1483,$AG:$AG,AS$1)</f>
        <v>0</v>
      </c>
      <c r="AT1483" s="5">
        <f>COUNTIFS($B:$B,$B1483,$AG:$AG,AT$1)</f>
        <v>1</v>
      </c>
      <c r="AU1483" s="5">
        <f>COUNTIFS($B:$B,$B1483,$AG:$AG,AU$1)</f>
        <v>0</v>
      </c>
    </row>
    <row r="1484" spans="1:47" ht="15" customHeight="1" x14ac:dyDescent="0.35">
      <c r="A1484" s="6">
        <f>IF(B1483=B1484,A1483,A1483+1)</f>
        <v>507</v>
      </c>
      <c r="B1484" s="6" t="s">
        <v>3672</v>
      </c>
      <c r="C1484" s="6" t="s">
        <v>3671</v>
      </c>
      <c r="D1484" s="6" t="s">
        <v>3044</v>
      </c>
      <c r="E1484" s="6" t="s">
        <v>3043</v>
      </c>
      <c r="F1484" s="4" t="s">
        <v>7</v>
      </c>
      <c r="G1484" s="4" t="s">
        <v>8</v>
      </c>
      <c r="H1484" s="4" t="s">
        <v>7</v>
      </c>
      <c r="I1484" s="4">
        <v>3</v>
      </c>
      <c r="J1484" s="4" t="s">
        <v>215</v>
      </c>
      <c r="K1484" s="4" t="s">
        <v>3164</v>
      </c>
      <c r="L1484" s="4" t="s">
        <v>55</v>
      </c>
      <c r="M1484" s="4" t="s">
        <v>3674</v>
      </c>
      <c r="N1484" s="4" t="s">
        <v>3673</v>
      </c>
      <c r="P1484" s="4" t="s">
        <v>669</v>
      </c>
      <c r="Q1484" s="4" t="s">
        <v>1475</v>
      </c>
      <c r="R1484" s="4" t="s">
        <v>2434</v>
      </c>
      <c r="S1484" s="5" t="str">
        <f>IF(P1484="심사불필요","-",VLOOKUP(K1484,'[1]자격증 backdata'!A:G,7,0))</f>
        <v>-</v>
      </c>
      <c r="T1484" s="5" t="str">
        <f>IF(S1484="-","-",IF(COUNTIFS(B:B,B1484,S:S,"필수")&gt;0,"자격요건충족","확인필요"))</f>
        <v>-</v>
      </c>
      <c r="U1484" s="5"/>
      <c r="W1484" s="5">
        <f>IF(Q1484="4급","심사불필요",VLOOKUP(K1484,'[1]자격증 backdata'!A:B,2,0))</f>
        <v>4</v>
      </c>
      <c r="X1484" s="4">
        <f>IF(R1484="A", MIN(20, SUMIFS(W:W, B:B, B1484, R:R, "A")),IF(R1484="B", MIN(30, SUMIFS(W:W, B:B, B1484, R:R, "B")),"비해당분야"))</f>
        <v>10</v>
      </c>
      <c r="Y1484" s="4" t="str">
        <f>IF(R1484="C",MIN(30,IF(COUNTIFS(B:B,B1484,W:W,"가1")=1,25,IF(COUNTIFS(B:B,B1484,W:W,"가1")&gt;=2,30,0))+IF(COUNTIFS(B:B,B1484,W:W,"나1")&gt;=4,30,IF(COUNTIFS(B:B,B1484,W:W,"나1")=3,26,IF(COUNTIFS(B:B,B1484,W:W,"나1")=2,22,IF(COUNTIFS(B:B,B1484,W:W,"나1")=1,18,0)))))+MIN(30,IF(COUNTIFS(B:B,B1484,W:W,"가2")=1,25,IF(COUNTIFS(B:B,B1484,W:W,"가2")&gt;=2,30,0))+IF(COUNTIFS(B:B,B1484,W:W,"나2")=3,30,IF(COUNTIFS(B:B,B1484,W:W,"나2")=2,25,IF(COUNTIFS(B:B,B1484,W:W,"나2")=1,20,0)))),"비해당분야")</f>
        <v>비해당분야</v>
      </c>
      <c r="Z1484" s="4" t="str">
        <f>IF(R1484="C",VLOOKUP(K1484,'[1]자격증 backdata'!A:F,6,0),"비해당분야")</f>
        <v>비해당분야</v>
      </c>
      <c r="AA1484" s="4" t="str">
        <f>IF(R1484="C",SUMIF(B:B,B1484,Z:Z),"비해당분야")</f>
        <v>비해당분야</v>
      </c>
      <c r="AB1484" s="4" t="str">
        <f>IF(R1484="C",SUM(Y1484,AA1484),"비해당분야")</f>
        <v>비해당분야</v>
      </c>
      <c r="AC1484" s="4">
        <f>IF(R1484="C",AB1484,X1484)</f>
        <v>10</v>
      </c>
      <c r="AD1484" s="4">
        <f>VLOOKUP(K1484,'[1]자격증 backdata'!A:D,4,0)</f>
        <v>0</v>
      </c>
      <c r="AE1484" s="4">
        <f>IF(_xlfn.MAXIFS(AD:AD,B:B,B1484)&gt;10,10,_xlfn.MAXIFS(AD:AD,B:B,B1484))</f>
        <v>5</v>
      </c>
      <c r="AG1484" s="5" t="str">
        <f>VLOOKUP(K1484,'[1]자격증 backdata'!A:C,3,0)</f>
        <v>G</v>
      </c>
      <c r="AH1484" s="5">
        <f>COUNTIFS($B:$B,$B1484,$AG:$AG,AH$1)</f>
        <v>0</v>
      </c>
      <c r="AI1484" s="5">
        <f>COUNTIFS($B:$B,$B1484,$AG:$AG,AI$1)</f>
        <v>0</v>
      </c>
      <c r="AJ1484" s="5">
        <f>COUNTIFS($B:$B,$B1484,$AG:$AG,AJ$1)</f>
        <v>0</v>
      </c>
      <c r="AK1484" s="5">
        <f>COUNTIFS($B:$B,$B1484,$AG:$AG,AK$1)</f>
        <v>0</v>
      </c>
      <c r="AL1484" s="5">
        <f>COUNTIFS($B:$B,$B1484,$AG:$AG,AL$1)</f>
        <v>0</v>
      </c>
      <c r="AM1484" s="5">
        <f>COUNTIFS($B:$B,$B1484,$AG:$AG,AM$1)</f>
        <v>0</v>
      </c>
      <c r="AN1484" s="5">
        <f>COUNTIFS($B:$B,$B1484,$AG:$AG,AN$1)</f>
        <v>1</v>
      </c>
      <c r="AO1484" s="5">
        <f>COUNTIFS($B:$B,$B1484,$AG:$AG,AO$1)</f>
        <v>0</v>
      </c>
      <c r="AP1484" s="5">
        <f>COUNTIFS($B:$B,$B1484,$AG:$AG,AP$1)</f>
        <v>0</v>
      </c>
      <c r="AQ1484" s="5">
        <f>COUNTIFS($B:$B,$B1484,$AG:$AG,AQ$1)</f>
        <v>1</v>
      </c>
      <c r="AR1484" s="5">
        <f>COUNTIFS($B:$B,$B1484,$AG:$AG,AR$1)</f>
        <v>0</v>
      </c>
      <c r="AS1484" s="5">
        <f>COUNTIFS($B:$B,$B1484,$AG:$AG,AS$1)</f>
        <v>0</v>
      </c>
      <c r="AT1484" s="5">
        <f>COUNTIFS($B:$B,$B1484,$AG:$AG,AT$1)</f>
        <v>1</v>
      </c>
      <c r="AU1484" s="5">
        <f>COUNTIFS($B:$B,$B1484,$AG:$AG,AU$1)</f>
        <v>0</v>
      </c>
    </row>
    <row r="1485" spans="1:47" ht="15" customHeight="1" x14ac:dyDescent="0.35">
      <c r="A1485" s="6">
        <f>IF(B1484=B1485,A1484,A1484+1)</f>
        <v>507</v>
      </c>
      <c r="B1485" s="6" t="s">
        <v>3672</v>
      </c>
      <c r="C1485" s="6" t="s">
        <v>3671</v>
      </c>
      <c r="D1485" s="6" t="s">
        <v>3044</v>
      </c>
      <c r="E1485" s="6" t="s">
        <v>3043</v>
      </c>
      <c r="F1485" s="4" t="s">
        <v>7</v>
      </c>
      <c r="G1485" s="4" t="s">
        <v>8</v>
      </c>
      <c r="H1485" s="4" t="s">
        <v>7</v>
      </c>
      <c r="I1485" s="4">
        <v>4</v>
      </c>
      <c r="J1485" s="4" t="s">
        <v>364</v>
      </c>
      <c r="K1485" s="4" t="s">
        <v>3075</v>
      </c>
      <c r="L1485" s="4" t="s">
        <v>254</v>
      </c>
      <c r="M1485" s="4" t="s">
        <v>3670</v>
      </c>
      <c r="N1485" s="4" t="s">
        <v>328</v>
      </c>
      <c r="P1485" s="4" t="s">
        <v>669</v>
      </c>
      <c r="Q1485" s="4" t="s">
        <v>1475</v>
      </c>
      <c r="R1485" s="4" t="s">
        <v>2434</v>
      </c>
      <c r="S1485" s="5" t="str">
        <f>IF(P1485="심사불필요","-",VLOOKUP(K1485,'[1]자격증 backdata'!A:G,7,0))</f>
        <v>-</v>
      </c>
      <c r="T1485" s="5" t="str">
        <f>IF(S1485="-","-",IF(COUNTIFS(B:B,B1485,S:S,"필수")&gt;0,"자격요건충족","확인필요"))</f>
        <v>-</v>
      </c>
      <c r="U1485" s="5"/>
      <c r="W1485" s="5">
        <f>IF(Q1485="4급","심사불필요",VLOOKUP(K1485,'[1]자격증 backdata'!A:B,2,0))</f>
        <v>2</v>
      </c>
      <c r="X1485" s="4">
        <f>IF(R1485="A", MIN(20, SUMIFS(W:W, B:B, B1485, R:R, "A")),IF(R1485="B", MIN(30, SUMIFS(W:W, B:B, B1485, R:R, "B")),"비해당분야"))</f>
        <v>10</v>
      </c>
      <c r="Y1485" s="4" t="str">
        <f>IF(R1485="C",MIN(30,IF(COUNTIFS(B:B,B1485,W:W,"가1")=1,25,IF(COUNTIFS(B:B,B1485,W:W,"가1")&gt;=2,30,0))+IF(COUNTIFS(B:B,B1485,W:W,"나1")&gt;=4,30,IF(COUNTIFS(B:B,B1485,W:W,"나1")=3,26,IF(COUNTIFS(B:B,B1485,W:W,"나1")=2,22,IF(COUNTIFS(B:B,B1485,W:W,"나1")=1,18,0)))))+MIN(30,IF(COUNTIFS(B:B,B1485,W:W,"가2")=1,25,IF(COUNTIFS(B:B,B1485,W:W,"가2")&gt;=2,30,0))+IF(COUNTIFS(B:B,B1485,W:W,"나2")=3,30,IF(COUNTIFS(B:B,B1485,W:W,"나2")=2,25,IF(COUNTIFS(B:B,B1485,W:W,"나2")=1,20,0)))),"비해당분야")</f>
        <v>비해당분야</v>
      </c>
      <c r="Z1485" s="4" t="str">
        <f>IF(R1485="C",VLOOKUP(K1485,'[1]자격증 backdata'!A:F,6,0),"비해당분야")</f>
        <v>비해당분야</v>
      </c>
      <c r="AA1485" s="4" t="str">
        <f>IF(R1485="C",SUMIF(B:B,B1485,Z:Z),"비해당분야")</f>
        <v>비해당분야</v>
      </c>
      <c r="AB1485" s="4" t="str">
        <f>IF(R1485="C",SUM(Y1485,AA1485),"비해당분야")</f>
        <v>비해당분야</v>
      </c>
      <c r="AC1485" s="4">
        <f>IF(R1485="C",AB1485,X1485)</f>
        <v>10</v>
      </c>
      <c r="AD1485" s="4">
        <f>VLOOKUP(K1485,'[1]자격증 backdata'!A:D,4,0)</f>
        <v>0</v>
      </c>
      <c r="AE1485" s="4">
        <f>IF(_xlfn.MAXIFS(AD:AD,B:B,B1485)&gt;10,10,_xlfn.MAXIFS(AD:AD,B:B,B1485))</f>
        <v>5</v>
      </c>
      <c r="AG1485" s="5" t="str">
        <f>VLOOKUP(K1485,'[1]자격증 backdata'!A:C,3,0)</f>
        <v>J</v>
      </c>
      <c r="AH1485" s="5">
        <f>COUNTIFS($B:$B,$B1485,$AG:$AG,AH$1)</f>
        <v>0</v>
      </c>
      <c r="AI1485" s="5">
        <f>COUNTIFS($B:$B,$B1485,$AG:$AG,AI$1)</f>
        <v>0</v>
      </c>
      <c r="AJ1485" s="5">
        <f>COUNTIFS($B:$B,$B1485,$AG:$AG,AJ$1)</f>
        <v>0</v>
      </c>
      <c r="AK1485" s="5">
        <f>COUNTIFS($B:$B,$B1485,$AG:$AG,AK$1)</f>
        <v>0</v>
      </c>
      <c r="AL1485" s="5">
        <f>COUNTIFS($B:$B,$B1485,$AG:$AG,AL$1)</f>
        <v>0</v>
      </c>
      <c r="AM1485" s="5">
        <f>COUNTIFS($B:$B,$B1485,$AG:$AG,AM$1)</f>
        <v>0</v>
      </c>
      <c r="AN1485" s="5">
        <f>COUNTIFS($B:$B,$B1485,$AG:$AG,AN$1)</f>
        <v>1</v>
      </c>
      <c r="AO1485" s="5">
        <f>COUNTIFS($B:$B,$B1485,$AG:$AG,AO$1)</f>
        <v>0</v>
      </c>
      <c r="AP1485" s="5">
        <f>COUNTIFS($B:$B,$B1485,$AG:$AG,AP$1)</f>
        <v>0</v>
      </c>
      <c r="AQ1485" s="5">
        <f>COUNTIFS($B:$B,$B1485,$AG:$AG,AQ$1)</f>
        <v>1</v>
      </c>
      <c r="AR1485" s="5">
        <f>COUNTIFS($B:$B,$B1485,$AG:$AG,AR$1)</f>
        <v>0</v>
      </c>
      <c r="AS1485" s="5">
        <f>COUNTIFS($B:$B,$B1485,$AG:$AG,AS$1)</f>
        <v>0</v>
      </c>
      <c r="AT1485" s="5">
        <f>COUNTIFS($B:$B,$B1485,$AG:$AG,AT$1)</f>
        <v>1</v>
      </c>
      <c r="AU1485" s="5">
        <f>COUNTIFS($B:$B,$B1485,$AG:$AG,AU$1)</f>
        <v>0</v>
      </c>
    </row>
    <row r="1486" spans="1:47" ht="15" customHeight="1" x14ac:dyDescent="0.35">
      <c r="A1486" s="3">
        <f>IF(B1485=B1486,A1485,A1485+1)</f>
        <v>508</v>
      </c>
      <c r="B1486" s="3" t="s">
        <v>3661</v>
      </c>
      <c r="C1486" s="3" t="s">
        <v>3660</v>
      </c>
      <c r="D1486" s="3" t="s">
        <v>3044</v>
      </c>
      <c r="E1486" s="3" t="s">
        <v>3043</v>
      </c>
      <c r="F1486" s="4" t="s">
        <v>7</v>
      </c>
      <c r="G1486" s="4" t="s">
        <v>8</v>
      </c>
      <c r="H1486" s="4" t="s">
        <v>7</v>
      </c>
      <c r="I1486" s="3">
        <v>1</v>
      </c>
      <c r="J1486" s="3" t="s">
        <v>2526</v>
      </c>
      <c r="K1486" s="3" t="s">
        <v>3161</v>
      </c>
      <c r="L1486" s="3" t="s">
        <v>2524</v>
      </c>
      <c r="M1486" s="3" t="s">
        <v>3669</v>
      </c>
      <c r="N1486" s="3" t="s">
        <v>3668</v>
      </c>
      <c r="P1486" s="3" t="s">
        <v>669</v>
      </c>
      <c r="Q1486" s="3" t="s">
        <v>1475</v>
      </c>
      <c r="R1486" s="3" t="s">
        <v>2434</v>
      </c>
      <c r="S1486" s="2" t="str">
        <f>IF(P1486="심사불필요","-",VLOOKUP(K1486,'[1]자격증 backdata'!A:G,7,0))</f>
        <v>-</v>
      </c>
      <c r="T1486" s="2" t="str">
        <f>IF(S1486="-","-",IF(COUNTIFS(B:B,B1486,S:S,"필수")&gt;0,"자격요건충족","확인필요"))</f>
        <v>-</v>
      </c>
      <c r="U1486" s="2"/>
      <c r="W1486" s="2">
        <f>IF(Q1486="4급","심사불필요",VLOOKUP(K1486,'[1]자격증 backdata'!A:B,2,0))</f>
        <v>4</v>
      </c>
      <c r="X1486" s="3">
        <f>IF(R1486="A", MIN(20, SUMIFS(W:W, B:B, B1486, R:R, "A")),IF(R1486="B", MIN(30, SUMIFS(W:W, B:B, B1486, R:R, "B")),"비해당분야"))</f>
        <v>12</v>
      </c>
      <c r="Y1486" s="3" t="str">
        <f>IF(R1486="C",MIN(30,IF(COUNTIFS(B:B,B1486,W:W,"가1")=1,25,IF(COUNTIFS(B:B,B1486,W:W,"가1")&gt;=2,30,0))+IF(COUNTIFS(B:B,B1486,W:W,"나1")&gt;=4,30,IF(COUNTIFS(B:B,B1486,W:W,"나1")=3,26,IF(COUNTIFS(B:B,B1486,W:W,"나1")=2,22,IF(COUNTIFS(B:B,B1486,W:W,"나1")=1,18,0)))))+MIN(30,IF(COUNTIFS(B:B,B1486,W:W,"가2")=1,25,IF(COUNTIFS(B:B,B1486,W:W,"가2")&gt;=2,30,0))+IF(COUNTIFS(B:B,B1486,W:W,"나2")=3,30,IF(COUNTIFS(B:B,B1486,W:W,"나2")=2,25,IF(COUNTIFS(B:B,B1486,W:W,"나2")=1,20,0)))),"비해당분야")</f>
        <v>비해당분야</v>
      </c>
      <c r="Z1486" s="3" t="str">
        <f>IF(R1486="C",VLOOKUP(K1486,'[1]자격증 backdata'!A:F,6,0),"비해당분야")</f>
        <v>비해당분야</v>
      </c>
      <c r="AA1486" s="3" t="str">
        <f>IF(R1486="C",SUMIF(B:B,B1486,Z:Z),"비해당분야")</f>
        <v>비해당분야</v>
      </c>
      <c r="AB1486" s="3" t="str">
        <f>IF(R1486="C",SUM(Y1486,AA1486),"비해당분야")</f>
        <v>비해당분야</v>
      </c>
      <c r="AC1486" s="3">
        <f>IF(R1486="C",AB1486,X1486)</f>
        <v>12</v>
      </c>
      <c r="AD1486" s="3">
        <f>VLOOKUP(K1486,'[1]자격증 backdata'!A:D,4,0)</f>
        <v>0</v>
      </c>
      <c r="AE1486" s="3">
        <f>IF(_xlfn.MAXIFS(AD:AD,B:B,B1486)&gt;10,10,_xlfn.MAXIFS(AD:AD,B:B,B1486))</f>
        <v>5</v>
      </c>
      <c r="AG1486" s="2">
        <f>VLOOKUP(K1486,'[1]자격증 backdata'!A:C,3,0)</f>
        <v>0</v>
      </c>
      <c r="AH1486" s="2">
        <f>COUNTIFS($B:$B,$B1486,$AG:$AG,AH$1)</f>
        <v>0</v>
      </c>
      <c r="AI1486" s="2">
        <f>COUNTIFS($B:$B,$B1486,$AG:$AG,AI$1)</f>
        <v>0</v>
      </c>
      <c r="AJ1486" s="2">
        <f>COUNTIFS($B:$B,$B1486,$AG:$AG,AJ$1)</f>
        <v>0</v>
      </c>
      <c r="AK1486" s="2">
        <f>COUNTIFS($B:$B,$B1486,$AG:$AG,AK$1)</f>
        <v>0</v>
      </c>
      <c r="AL1486" s="2">
        <f>COUNTIFS($B:$B,$B1486,$AG:$AG,AL$1)</f>
        <v>1</v>
      </c>
      <c r="AM1486" s="2">
        <f>COUNTIFS($B:$B,$B1486,$AG:$AG,AM$1)</f>
        <v>0</v>
      </c>
      <c r="AN1486" s="2">
        <f>COUNTIFS($B:$B,$B1486,$AG:$AG,AN$1)</f>
        <v>1</v>
      </c>
      <c r="AO1486" s="2">
        <f>COUNTIFS($B:$B,$B1486,$AG:$AG,AO$1)</f>
        <v>0</v>
      </c>
      <c r="AP1486" s="2">
        <f>COUNTIFS($B:$B,$B1486,$AG:$AG,AP$1)</f>
        <v>0</v>
      </c>
      <c r="AQ1486" s="2">
        <f>COUNTIFS($B:$B,$B1486,$AG:$AG,AQ$1)</f>
        <v>0</v>
      </c>
      <c r="AR1486" s="2">
        <f>COUNTIFS($B:$B,$B1486,$AG:$AG,AR$1)</f>
        <v>0</v>
      </c>
      <c r="AS1486" s="2">
        <f>COUNTIFS($B:$B,$B1486,$AG:$AG,AS$1)</f>
        <v>0</v>
      </c>
      <c r="AT1486" s="2">
        <f>COUNTIFS($B:$B,$B1486,$AG:$AG,AT$1)</f>
        <v>1</v>
      </c>
      <c r="AU1486" s="2">
        <f>COUNTIFS($B:$B,$B1486,$AG:$AG,AU$1)</f>
        <v>0</v>
      </c>
    </row>
    <row r="1487" spans="1:47" ht="15" customHeight="1" x14ac:dyDescent="0.35">
      <c r="A1487" s="7">
        <f>IF(B1486=B1487,A1486,A1486+1)</f>
        <v>508</v>
      </c>
      <c r="B1487" s="7" t="s">
        <v>3661</v>
      </c>
      <c r="C1487" s="7" t="s">
        <v>3660</v>
      </c>
      <c r="D1487" s="7" t="s">
        <v>3044</v>
      </c>
      <c r="E1487" s="7" t="s">
        <v>3043</v>
      </c>
      <c r="F1487" s="4" t="s">
        <v>7</v>
      </c>
      <c r="G1487" s="4" t="s">
        <v>8</v>
      </c>
      <c r="H1487" s="4" t="s">
        <v>7</v>
      </c>
      <c r="I1487" s="3">
        <v>2</v>
      </c>
      <c r="J1487" s="3" t="s">
        <v>2813</v>
      </c>
      <c r="K1487" s="3" t="s">
        <v>3159</v>
      </c>
      <c r="L1487" s="3" t="s">
        <v>3667</v>
      </c>
      <c r="M1487" s="3" t="s">
        <v>3666</v>
      </c>
      <c r="N1487" s="3" t="s">
        <v>3665</v>
      </c>
      <c r="P1487" s="3" t="s">
        <v>669</v>
      </c>
      <c r="Q1487" s="3" t="s">
        <v>1475</v>
      </c>
      <c r="R1487" s="3" t="s">
        <v>2434</v>
      </c>
      <c r="S1487" s="2" t="str">
        <f>IF(P1487="심사불필요","-",VLOOKUP(K1487,'[1]자격증 backdata'!A:G,7,0))</f>
        <v>-</v>
      </c>
      <c r="T1487" s="2" t="str">
        <f>IF(S1487="-","-",IF(COUNTIFS(B:B,B1487,S:S,"필수")&gt;0,"자격요건충족","확인필요"))</f>
        <v>-</v>
      </c>
      <c r="U1487" s="2"/>
      <c r="W1487" s="2">
        <f>IF(Q1487="4급","심사불필요",VLOOKUP(K1487,'[1]자격증 backdata'!A:B,2,0))</f>
        <v>2</v>
      </c>
      <c r="X1487" s="3">
        <f>IF(R1487="A", MIN(20, SUMIFS(W:W, B:B, B1487, R:R, "A")),IF(R1487="B", MIN(30, SUMIFS(W:W, B:B, B1487, R:R, "B")),"비해당분야"))</f>
        <v>12</v>
      </c>
      <c r="Y1487" s="3" t="str">
        <f>IF(R1487="C",MIN(30,IF(COUNTIFS(B:B,B1487,W:W,"가1")=1,25,IF(COUNTIFS(B:B,B1487,W:W,"가1")&gt;=2,30,0))+IF(COUNTIFS(B:B,B1487,W:W,"나1")&gt;=4,30,IF(COUNTIFS(B:B,B1487,W:W,"나1")=3,26,IF(COUNTIFS(B:B,B1487,W:W,"나1")=2,22,IF(COUNTIFS(B:B,B1487,W:W,"나1")=1,18,0)))))+MIN(30,IF(COUNTIFS(B:B,B1487,W:W,"가2")=1,25,IF(COUNTIFS(B:B,B1487,W:W,"가2")&gt;=2,30,0))+IF(COUNTIFS(B:B,B1487,W:W,"나2")=3,30,IF(COUNTIFS(B:B,B1487,W:W,"나2")=2,25,IF(COUNTIFS(B:B,B1487,W:W,"나2")=1,20,0)))),"비해당분야")</f>
        <v>비해당분야</v>
      </c>
      <c r="Z1487" s="3" t="str">
        <f>IF(R1487="C",VLOOKUP(K1487,'[1]자격증 backdata'!A:F,6,0),"비해당분야")</f>
        <v>비해당분야</v>
      </c>
      <c r="AA1487" s="3" t="str">
        <f>IF(R1487="C",SUMIF(B:B,B1487,Z:Z),"비해당분야")</f>
        <v>비해당분야</v>
      </c>
      <c r="AB1487" s="3" t="str">
        <f>IF(R1487="C",SUM(Y1487,AA1487),"비해당분야")</f>
        <v>비해당분야</v>
      </c>
      <c r="AC1487" s="3">
        <f>IF(R1487="C",AB1487,X1487)</f>
        <v>12</v>
      </c>
      <c r="AD1487" s="3">
        <f>VLOOKUP(K1487,'[1]자격증 backdata'!A:D,4,0)</f>
        <v>0</v>
      </c>
      <c r="AE1487" s="3">
        <f>IF(_xlfn.MAXIFS(AD:AD,B:B,B1487)&gt;10,10,_xlfn.MAXIFS(AD:AD,B:B,B1487))</f>
        <v>5</v>
      </c>
      <c r="AG1487" s="2" t="str">
        <f>VLOOKUP(K1487,'[1]자격증 backdata'!A:C,3,0)</f>
        <v>E</v>
      </c>
      <c r="AH1487" s="2">
        <f>COUNTIFS($B:$B,$B1487,$AG:$AG,AH$1)</f>
        <v>0</v>
      </c>
      <c r="AI1487" s="2">
        <f>COUNTIFS($B:$B,$B1487,$AG:$AG,AI$1)</f>
        <v>0</v>
      </c>
      <c r="AJ1487" s="2">
        <f>COUNTIFS($B:$B,$B1487,$AG:$AG,AJ$1)</f>
        <v>0</v>
      </c>
      <c r="AK1487" s="2">
        <f>COUNTIFS($B:$B,$B1487,$AG:$AG,AK$1)</f>
        <v>0</v>
      </c>
      <c r="AL1487" s="2">
        <f>COUNTIFS($B:$B,$B1487,$AG:$AG,AL$1)</f>
        <v>1</v>
      </c>
      <c r="AM1487" s="2">
        <f>COUNTIFS($B:$B,$B1487,$AG:$AG,AM$1)</f>
        <v>0</v>
      </c>
      <c r="AN1487" s="2">
        <f>COUNTIFS($B:$B,$B1487,$AG:$AG,AN$1)</f>
        <v>1</v>
      </c>
      <c r="AO1487" s="2">
        <f>COUNTIFS($B:$B,$B1487,$AG:$AG,AO$1)</f>
        <v>0</v>
      </c>
      <c r="AP1487" s="2">
        <f>COUNTIFS($B:$B,$B1487,$AG:$AG,AP$1)</f>
        <v>0</v>
      </c>
      <c r="AQ1487" s="2">
        <f>COUNTIFS($B:$B,$B1487,$AG:$AG,AQ$1)</f>
        <v>0</v>
      </c>
      <c r="AR1487" s="2">
        <f>COUNTIFS($B:$B,$B1487,$AG:$AG,AR$1)</f>
        <v>0</v>
      </c>
      <c r="AS1487" s="2">
        <f>COUNTIFS($B:$B,$B1487,$AG:$AG,AS$1)</f>
        <v>0</v>
      </c>
      <c r="AT1487" s="2">
        <f>COUNTIFS($B:$B,$B1487,$AG:$AG,AT$1)</f>
        <v>1</v>
      </c>
      <c r="AU1487" s="2">
        <f>COUNTIFS($B:$B,$B1487,$AG:$AG,AU$1)</f>
        <v>0</v>
      </c>
    </row>
    <row r="1488" spans="1:47" ht="15" customHeight="1" x14ac:dyDescent="0.35">
      <c r="A1488" s="7">
        <f>IF(B1487=B1488,A1487,A1487+1)</f>
        <v>508</v>
      </c>
      <c r="B1488" s="7" t="s">
        <v>3661</v>
      </c>
      <c r="C1488" s="7" t="s">
        <v>3660</v>
      </c>
      <c r="D1488" s="7" t="s">
        <v>3044</v>
      </c>
      <c r="E1488" s="7" t="s">
        <v>3043</v>
      </c>
      <c r="F1488" s="4" t="s">
        <v>7</v>
      </c>
      <c r="G1488" s="4" t="s">
        <v>8</v>
      </c>
      <c r="H1488" s="4" t="s">
        <v>7</v>
      </c>
      <c r="I1488" s="3">
        <v>3</v>
      </c>
      <c r="J1488" s="3" t="s">
        <v>69</v>
      </c>
      <c r="K1488" s="3" t="s">
        <v>3065</v>
      </c>
      <c r="L1488" s="3" t="s">
        <v>36</v>
      </c>
      <c r="M1488" s="3" t="s">
        <v>3664</v>
      </c>
      <c r="N1488" s="3" t="s">
        <v>1104</v>
      </c>
      <c r="P1488" s="3" t="s">
        <v>669</v>
      </c>
      <c r="Q1488" s="3" t="s">
        <v>1475</v>
      </c>
      <c r="R1488" s="3" t="s">
        <v>2434</v>
      </c>
      <c r="S1488" s="2" t="str">
        <f>IF(P1488="심사불필요","-",VLOOKUP(K1488,'[1]자격증 backdata'!A:G,7,0))</f>
        <v>-</v>
      </c>
      <c r="T1488" s="2" t="str">
        <f>IF(S1488="-","-",IF(COUNTIFS(B:B,B1488,S:S,"필수")&gt;0,"자격요건충족","확인필요"))</f>
        <v>-</v>
      </c>
      <c r="U1488" s="2"/>
      <c r="W1488" s="2">
        <f>IF(Q1488="4급","심사불필요",VLOOKUP(K1488,'[1]자격증 backdata'!A:B,2,0))</f>
        <v>0</v>
      </c>
      <c r="X1488" s="3">
        <f>IF(R1488="A", MIN(20, SUMIFS(W:W, B:B, B1488, R:R, "A")),IF(R1488="B", MIN(30, SUMIFS(W:W, B:B, B1488, R:R, "B")),"비해당분야"))</f>
        <v>12</v>
      </c>
      <c r="Y1488" s="3" t="str">
        <f>IF(R1488="C",MIN(30,IF(COUNTIFS(B:B,B1488,W:W,"가1")=1,25,IF(COUNTIFS(B:B,B1488,W:W,"가1")&gt;=2,30,0))+IF(COUNTIFS(B:B,B1488,W:W,"나1")&gt;=4,30,IF(COUNTIFS(B:B,B1488,W:W,"나1")=3,26,IF(COUNTIFS(B:B,B1488,W:W,"나1")=2,22,IF(COUNTIFS(B:B,B1488,W:W,"나1")=1,18,0)))))+MIN(30,IF(COUNTIFS(B:B,B1488,W:W,"가2")=1,25,IF(COUNTIFS(B:B,B1488,W:W,"가2")&gt;=2,30,0))+IF(COUNTIFS(B:B,B1488,W:W,"나2")=3,30,IF(COUNTIFS(B:B,B1488,W:W,"나2")=2,25,IF(COUNTIFS(B:B,B1488,W:W,"나2")=1,20,0)))),"비해당분야")</f>
        <v>비해당분야</v>
      </c>
      <c r="Z1488" s="3" t="str">
        <f>IF(R1488="C",VLOOKUP(K1488,'[1]자격증 backdata'!A:F,6,0),"비해당분야")</f>
        <v>비해당분야</v>
      </c>
      <c r="AA1488" s="3" t="str">
        <f>IF(R1488="C",SUMIF(B:B,B1488,Z:Z),"비해당분야")</f>
        <v>비해당분야</v>
      </c>
      <c r="AB1488" s="3" t="str">
        <f>IF(R1488="C",SUM(Y1488,AA1488),"비해당분야")</f>
        <v>비해당분야</v>
      </c>
      <c r="AC1488" s="3">
        <f>IF(R1488="C",AB1488,X1488)</f>
        <v>12</v>
      </c>
      <c r="AD1488" s="3">
        <f>VLOOKUP(K1488,'[1]자격증 backdata'!A:D,4,0)</f>
        <v>5</v>
      </c>
      <c r="AE1488" s="3">
        <f>IF(_xlfn.MAXIFS(AD:AD,B:B,B1488)&gt;10,10,_xlfn.MAXIFS(AD:AD,B:B,B1488))</f>
        <v>5</v>
      </c>
      <c r="AG1488" s="2">
        <f>VLOOKUP(K1488,'[1]자격증 backdata'!A:C,3,0)</f>
        <v>0</v>
      </c>
      <c r="AH1488" s="2">
        <f>COUNTIFS($B:$B,$B1488,$AG:$AG,AH$1)</f>
        <v>0</v>
      </c>
      <c r="AI1488" s="2">
        <f>COUNTIFS($B:$B,$B1488,$AG:$AG,AI$1)</f>
        <v>0</v>
      </c>
      <c r="AJ1488" s="2">
        <f>COUNTIFS($B:$B,$B1488,$AG:$AG,AJ$1)</f>
        <v>0</v>
      </c>
      <c r="AK1488" s="2">
        <f>COUNTIFS($B:$B,$B1488,$AG:$AG,AK$1)</f>
        <v>0</v>
      </c>
      <c r="AL1488" s="2">
        <f>COUNTIFS($B:$B,$B1488,$AG:$AG,AL$1)</f>
        <v>1</v>
      </c>
      <c r="AM1488" s="2">
        <f>COUNTIFS($B:$B,$B1488,$AG:$AG,AM$1)</f>
        <v>0</v>
      </c>
      <c r="AN1488" s="2">
        <f>COUNTIFS($B:$B,$B1488,$AG:$AG,AN$1)</f>
        <v>1</v>
      </c>
      <c r="AO1488" s="2">
        <f>COUNTIFS($B:$B,$B1488,$AG:$AG,AO$1)</f>
        <v>0</v>
      </c>
      <c r="AP1488" s="2">
        <f>COUNTIFS($B:$B,$B1488,$AG:$AG,AP$1)</f>
        <v>0</v>
      </c>
      <c r="AQ1488" s="2">
        <f>COUNTIFS($B:$B,$B1488,$AG:$AG,AQ$1)</f>
        <v>0</v>
      </c>
      <c r="AR1488" s="2">
        <f>COUNTIFS($B:$B,$B1488,$AG:$AG,AR$1)</f>
        <v>0</v>
      </c>
      <c r="AS1488" s="2">
        <f>COUNTIFS($B:$B,$B1488,$AG:$AG,AS$1)</f>
        <v>0</v>
      </c>
      <c r="AT1488" s="2">
        <f>COUNTIFS($B:$B,$B1488,$AG:$AG,AT$1)</f>
        <v>1</v>
      </c>
      <c r="AU1488" s="2">
        <f>COUNTIFS($B:$B,$B1488,$AG:$AG,AU$1)</f>
        <v>0</v>
      </c>
    </row>
    <row r="1489" spans="1:47" ht="15" customHeight="1" x14ac:dyDescent="0.35">
      <c r="A1489" s="7">
        <f>IF(B1488=B1489,A1488,A1488+1)</f>
        <v>508</v>
      </c>
      <c r="B1489" s="7" t="s">
        <v>3661</v>
      </c>
      <c r="C1489" s="7" t="s">
        <v>3660</v>
      </c>
      <c r="D1489" s="7" t="s">
        <v>3044</v>
      </c>
      <c r="E1489" s="7" t="s">
        <v>3043</v>
      </c>
      <c r="F1489" s="4" t="s">
        <v>7</v>
      </c>
      <c r="G1489" s="4" t="s">
        <v>8</v>
      </c>
      <c r="H1489" s="4" t="s">
        <v>7</v>
      </c>
      <c r="I1489" s="3">
        <v>4</v>
      </c>
      <c r="J1489" s="3" t="s">
        <v>633</v>
      </c>
      <c r="K1489" s="3" t="s">
        <v>3118</v>
      </c>
      <c r="L1489" s="3" t="s">
        <v>55</v>
      </c>
      <c r="M1489" s="3" t="s">
        <v>3663</v>
      </c>
      <c r="N1489" s="3" t="s">
        <v>3662</v>
      </c>
      <c r="P1489" s="3" t="s">
        <v>669</v>
      </c>
      <c r="Q1489" s="3" t="s">
        <v>1475</v>
      </c>
      <c r="R1489" s="3" t="s">
        <v>2434</v>
      </c>
      <c r="S1489" s="2" t="str">
        <f>IF(P1489="심사불필요","-",VLOOKUP(K1489,'[1]자격증 backdata'!A:G,7,0))</f>
        <v>-</v>
      </c>
      <c r="T1489" s="2" t="str">
        <f>IF(S1489="-","-",IF(COUNTIFS(B:B,B1489,S:S,"필수")&gt;0,"자격요건충족","확인필요"))</f>
        <v>-</v>
      </c>
      <c r="U1489" s="2"/>
      <c r="W1489" s="2">
        <f>IF(Q1489="4급","심사불필요",VLOOKUP(K1489,'[1]자격증 backdata'!A:B,2,0))</f>
        <v>4</v>
      </c>
      <c r="X1489" s="3">
        <f>IF(R1489="A", MIN(20, SUMIFS(W:W, B:B, B1489, R:R, "A")),IF(R1489="B", MIN(30, SUMIFS(W:W, B:B, B1489, R:R, "B")),"비해당분야"))</f>
        <v>12</v>
      </c>
      <c r="Y1489" s="3" t="str">
        <f>IF(R1489="C",MIN(30,IF(COUNTIFS(B:B,B1489,W:W,"가1")=1,25,IF(COUNTIFS(B:B,B1489,W:W,"가1")&gt;=2,30,0))+IF(COUNTIFS(B:B,B1489,W:W,"나1")&gt;=4,30,IF(COUNTIFS(B:B,B1489,W:W,"나1")=3,26,IF(COUNTIFS(B:B,B1489,W:W,"나1")=2,22,IF(COUNTIFS(B:B,B1489,W:W,"나1")=1,18,0)))))+MIN(30,IF(COUNTIFS(B:B,B1489,W:W,"가2")=1,25,IF(COUNTIFS(B:B,B1489,W:W,"가2")&gt;=2,30,0))+IF(COUNTIFS(B:B,B1489,W:W,"나2")=3,30,IF(COUNTIFS(B:B,B1489,W:W,"나2")=2,25,IF(COUNTIFS(B:B,B1489,W:W,"나2")=1,20,0)))),"비해당분야")</f>
        <v>비해당분야</v>
      </c>
      <c r="Z1489" s="3" t="str">
        <f>IF(R1489="C",VLOOKUP(K1489,'[1]자격증 backdata'!A:F,6,0),"비해당분야")</f>
        <v>비해당분야</v>
      </c>
      <c r="AA1489" s="3" t="str">
        <f>IF(R1489="C",SUMIF(B:B,B1489,Z:Z),"비해당분야")</f>
        <v>비해당분야</v>
      </c>
      <c r="AB1489" s="3" t="str">
        <f>IF(R1489="C",SUM(Y1489,AA1489),"비해당분야")</f>
        <v>비해당분야</v>
      </c>
      <c r="AC1489" s="3">
        <f>IF(R1489="C",AB1489,X1489)</f>
        <v>12</v>
      </c>
      <c r="AD1489" s="3">
        <f>VLOOKUP(K1489,'[1]자격증 backdata'!A:D,4,0)</f>
        <v>0</v>
      </c>
      <c r="AE1489" s="3">
        <f>IF(_xlfn.MAXIFS(AD:AD,B:B,B1489)&gt;10,10,_xlfn.MAXIFS(AD:AD,B:B,B1489))</f>
        <v>5</v>
      </c>
      <c r="AG1489" s="2" t="str">
        <f>VLOOKUP(K1489,'[1]자격증 backdata'!A:C,3,0)</f>
        <v>G</v>
      </c>
      <c r="AH1489" s="2">
        <f>COUNTIFS($B:$B,$B1489,$AG:$AG,AH$1)</f>
        <v>0</v>
      </c>
      <c r="AI1489" s="2">
        <f>COUNTIFS($B:$B,$B1489,$AG:$AG,AI$1)</f>
        <v>0</v>
      </c>
      <c r="AJ1489" s="2">
        <f>COUNTIFS($B:$B,$B1489,$AG:$AG,AJ$1)</f>
        <v>0</v>
      </c>
      <c r="AK1489" s="2">
        <f>COUNTIFS($B:$B,$B1489,$AG:$AG,AK$1)</f>
        <v>0</v>
      </c>
      <c r="AL1489" s="2">
        <f>COUNTIFS($B:$B,$B1489,$AG:$AG,AL$1)</f>
        <v>1</v>
      </c>
      <c r="AM1489" s="2">
        <f>COUNTIFS($B:$B,$B1489,$AG:$AG,AM$1)</f>
        <v>0</v>
      </c>
      <c r="AN1489" s="2">
        <f>COUNTIFS($B:$B,$B1489,$AG:$AG,AN$1)</f>
        <v>1</v>
      </c>
      <c r="AO1489" s="2">
        <f>COUNTIFS($B:$B,$B1489,$AG:$AG,AO$1)</f>
        <v>0</v>
      </c>
      <c r="AP1489" s="2">
        <f>COUNTIFS($B:$B,$B1489,$AG:$AG,AP$1)</f>
        <v>0</v>
      </c>
      <c r="AQ1489" s="2">
        <f>COUNTIFS($B:$B,$B1489,$AG:$AG,AQ$1)</f>
        <v>0</v>
      </c>
      <c r="AR1489" s="2">
        <f>COUNTIFS($B:$B,$B1489,$AG:$AG,AR$1)</f>
        <v>0</v>
      </c>
      <c r="AS1489" s="2">
        <f>COUNTIFS($B:$B,$B1489,$AG:$AG,AS$1)</f>
        <v>0</v>
      </c>
      <c r="AT1489" s="2">
        <f>COUNTIFS($B:$B,$B1489,$AG:$AG,AT$1)</f>
        <v>1</v>
      </c>
      <c r="AU1489" s="2">
        <f>COUNTIFS($B:$B,$B1489,$AG:$AG,AU$1)</f>
        <v>0</v>
      </c>
    </row>
    <row r="1490" spans="1:47" ht="15" customHeight="1" x14ac:dyDescent="0.35">
      <c r="A1490" s="7">
        <f>IF(B1489=B1490,A1489,A1489+1)</f>
        <v>508</v>
      </c>
      <c r="B1490" s="7" t="s">
        <v>3661</v>
      </c>
      <c r="C1490" s="7" t="s">
        <v>3660</v>
      </c>
      <c r="D1490" s="7" t="s">
        <v>3044</v>
      </c>
      <c r="E1490" s="7" t="s">
        <v>3043</v>
      </c>
      <c r="F1490" s="4" t="s">
        <v>7</v>
      </c>
      <c r="G1490" s="4" t="s">
        <v>8</v>
      </c>
      <c r="H1490" s="4" t="s">
        <v>7</v>
      </c>
      <c r="I1490" s="3">
        <v>5</v>
      </c>
      <c r="J1490" s="3" t="s">
        <v>57</v>
      </c>
      <c r="K1490" s="3" t="s">
        <v>3089</v>
      </c>
      <c r="L1490" s="3" t="s">
        <v>55</v>
      </c>
      <c r="M1490" s="3" t="s">
        <v>3659</v>
      </c>
      <c r="N1490" s="3" t="s">
        <v>3355</v>
      </c>
      <c r="P1490" s="3" t="s">
        <v>669</v>
      </c>
      <c r="Q1490" s="3" t="s">
        <v>1475</v>
      </c>
      <c r="R1490" s="3" t="s">
        <v>2434</v>
      </c>
      <c r="S1490" s="2" t="str">
        <f>IF(P1490="심사불필요","-",VLOOKUP(K1490,'[1]자격증 backdata'!A:G,7,0))</f>
        <v>-</v>
      </c>
      <c r="T1490" s="2" t="str">
        <f>IF(S1490="-","-",IF(COUNTIFS(B:B,B1490,S:S,"필수")&gt;0,"자격요건충족","확인필요"))</f>
        <v>-</v>
      </c>
      <c r="U1490" s="2"/>
      <c r="W1490" s="2">
        <f>IF(Q1490="4급","심사불필요",VLOOKUP(K1490,'[1]자격증 backdata'!A:B,2,0))</f>
        <v>2</v>
      </c>
      <c r="X1490" s="3">
        <f>IF(R1490="A", MIN(20, SUMIFS(W:W, B:B, B1490, R:R, "A")),IF(R1490="B", MIN(30, SUMIFS(W:W, B:B, B1490, R:R, "B")),"비해당분야"))</f>
        <v>12</v>
      </c>
      <c r="Y1490" s="3" t="str">
        <f>IF(R1490="C",MIN(30,IF(COUNTIFS(B:B,B1490,W:W,"가1")=1,25,IF(COUNTIFS(B:B,B1490,W:W,"가1")&gt;=2,30,0))+IF(COUNTIFS(B:B,B1490,W:W,"나1")&gt;=4,30,IF(COUNTIFS(B:B,B1490,W:W,"나1")=3,26,IF(COUNTIFS(B:B,B1490,W:W,"나1")=2,22,IF(COUNTIFS(B:B,B1490,W:W,"나1")=1,18,0)))))+MIN(30,IF(COUNTIFS(B:B,B1490,W:W,"가2")=1,25,IF(COUNTIFS(B:B,B1490,W:W,"가2")&gt;=2,30,0))+IF(COUNTIFS(B:B,B1490,W:W,"나2")=3,30,IF(COUNTIFS(B:B,B1490,W:W,"나2")=2,25,IF(COUNTIFS(B:B,B1490,W:W,"나2")=1,20,0)))),"비해당분야")</f>
        <v>비해당분야</v>
      </c>
      <c r="Z1490" s="3" t="str">
        <f>IF(R1490="C",VLOOKUP(K1490,'[1]자격증 backdata'!A:F,6,0),"비해당분야")</f>
        <v>비해당분야</v>
      </c>
      <c r="AA1490" s="3" t="str">
        <f>IF(R1490="C",SUMIF(B:B,B1490,Z:Z),"비해당분야")</f>
        <v>비해당분야</v>
      </c>
      <c r="AB1490" s="3" t="str">
        <f>IF(R1490="C",SUM(Y1490,AA1490),"비해당분야")</f>
        <v>비해당분야</v>
      </c>
      <c r="AC1490" s="3">
        <f>IF(R1490="C",AB1490,X1490)</f>
        <v>12</v>
      </c>
      <c r="AD1490" s="3">
        <f>VLOOKUP(K1490,'[1]자격증 backdata'!A:D,4,0)</f>
        <v>0</v>
      </c>
      <c r="AE1490" s="3">
        <f>IF(_xlfn.MAXIFS(AD:AD,B:B,B1490)&gt;10,10,_xlfn.MAXIFS(AD:AD,B:B,B1490))</f>
        <v>5</v>
      </c>
      <c r="AG1490" s="2" t="str">
        <f>VLOOKUP(K1490,'[1]자격증 backdata'!A:C,3,0)</f>
        <v>M</v>
      </c>
      <c r="AH1490" s="2">
        <f>COUNTIFS($B:$B,$B1490,$AG:$AG,AH$1)</f>
        <v>0</v>
      </c>
      <c r="AI1490" s="2">
        <f>COUNTIFS($B:$B,$B1490,$AG:$AG,AI$1)</f>
        <v>0</v>
      </c>
      <c r="AJ1490" s="2">
        <f>COUNTIFS($B:$B,$B1490,$AG:$AG,AJ$1)</f>
        <v>0</v>
      </c>
      <c r="AK1490" s="2">
        <f>COUNTIFS($B:$B,$B1490,$AG:$AG,AK$1)</f>
        <v>0</v>
      </c>
      <c r="AL1490" s="2">
        <f>COUNTIFS($B:$B,$B1490,$AG:$AG,AL$1)</f>
        <v>1</v>
      </c>
      <c r="AM1490" s="2">
        <f>COUNTIFS($B:$B,$B1490,$AG:$AG,AM$1)</f>
        <v>0</v>
      </c>
      <c r="AN1490" s="2">
        <f>COUNTIFS($B:$B,$B1490,$AG:$AG,AN$1)</f>
        <v>1</v>
      </c>
      <c r="AO1490" s="2">
        <f>COUNTIFS($B:$B,$B1490,$AG:$AG,AO$1)</f>
        <v>0</v>
      </c>
      <c r="AP1490" s="2">
        <f>COUNTIFS($B:$B,$B1490,$AG:$AG,AP$1)</f>
        <v>0</v>
      </c>
      <c r="AQ1490" s="2">
        <f>COUNTIFS($B:$B,$B1490,$AG:$AG,AQ$1)</f>
        <v>0</v>
      </c>
      <c r="AR1490" s="2">
        <f>COUNTIFS($B:$B,$B1490,$AG:$AG,AR$1)</f>
        <v>0</v>
      </c>
      <c r="AS1490" s="2">
        <f>COUNTIFS($B:$B,$B1490,$AG:$AG,AS$1)</f>
        <v>0</v>
      </c>
      <c r="AT1490" s="2">
        <f>COUNTIFS($B:$B,$B1490,$AG:$AG,AT$1)</f>
        <v>1</v>
      </c>
      <c r="AU1490" s="2">
        <f>COUNTIFS($B:$B,$B1490,$AG:$AG,AU$1)</f>
        <v>0</v>
      </c>
    </row>
    <row r="1491" spans="1:47" ht="15" customHeight="1" x14ac:dyDescent="0.35">
      <c r="A1491" s="4">
        <f>IF(B1490=B1491,A1490,A1490+1)</f>
        <v>509</v>
      </c>
      <c r="B1491" s="4" t="s">
        <v>3655</v>
      </c>
      <c r="C1491" s="4" t="s">
        <v>3654</v>
      </c>
      <c r="D1491" s="4" t="s">
        <v>3044</v>
      </c>
      <c r="E1491" s="4" t="s">
        <v>3043</v>
      </c>
      <c r="F1491" s="4" t="s">
        <v>7</v>
      </c>
      <c r="G1491" s="4" t="s">
        <v>8</v>
      </c>
      <c r="H1491" s="4" t="s">
        <v>7</v>
      </c>
      <c r="I1491" s="4">
        <v>1</v>
      </c>
      <c r="J1491" s="4" t="s">
        <v>69</v>
      </c>
      <c r="K1491" s="4" t="s">
        <v>3065</v>
      </c>
      <c r="L1491" s="4" t="s">
        <v>36</v>
      </c>
      <c r="M1491" s="4" t="s">
        <v>3658</v>
      </c>
      <c r="N1491" s="4" t="s">
        <v>1893</v>
      </c>
      <c r="P1491" s="4" t="s">
        <v>669</v>
      </c>
      <c r="Q1491" s="4" t="s">
        <v>1475</v>
      </c>
      <c r="R1491" s="4" t="s">
        <v>2434</v>
      </c>
      <c r="S1491" s="5" t="str">
        <f>IF(P1491="심사불필요","-",VLOOKUP(K1491,'[1]자격증 backdata'!A:G,7,0))</f>
        <v>-</v>
      </c>
      <c r="T1491" s="5" t="str">
        <f>IF(S1491="-","-",IF(COUNTIFS(B:B,B1491,S:S,"필수")&gt;0,"자격요건충족","확인필요"))</f>
        <v>-</v>
      </c>
      <c r="U1491" s="5"/>
      <c r="W1491" s="5">
        <f>IF(Q1491="4급","심사불필요",VLOOKUP(K1491,'[1]자격증 backdata'!A:B,2,0))</f>
        <v>0</v>
      </c>
      <c r="X1491" s="4">
        <f>IF(R1491="A", MIN(20, SUMIFS(W:W, B:B, B1491, R:R, "A")),IF(R1491="B", MIN(30, SUMIFS(W:W, B:B, B1491, R:R, "B")),"비해당분야"))</f>
        <v>4</v>
      </c>
      <c r="Y1491" s="4" t="str">
        <f>IF(R1491="C",MIN(30,IF(COUNTIFS(B:B,B1491,W:W,"가1")=1,25,IF(COUNTIFS(B:B,B1491,W:W,"가1")&gt;=2,30,0))+IF(COUNTIFS(B:B,B1491,W:W,"나1")&gt;=4,30,IF(COUNTIFS(B:B,B1491,W:W,"나1")=3,26,IF(COUNTIFS(B:B,B1491,W:W,"나1")=2,22,IF(COUNTIFS(B:B,B1491,W:W,"나1")=1,18,0)))))+MIN(30,IF(COUNTIFS(B:B,B1491,W:W,"가2")=1,25,IF(COUNTIFS(B:B,B1491,W:W,"가2")&gt;=2,30,0))+IF(COUNTIFS(B:B,B1491,W:W,"나2")=3,30,IF(COUNTIFS(B:B,B1491,W:W,"나2")=2,25,IF(COUNTIFS(B:B,B1491,W:W,"나2")=1,20,0)))),"비해당분야")</f>
        <v>비해당분야</v>
      </c>
      <c r="Z1491" s="4" t="str">
        <f>IF(R1491="C",VLOOKUP(K1491,'[1]자격증 backdata'!A:F,6,0),"비해당분야")</f>
        <v>비해당분야</v>
      </c>
      <c r="AA1491" s="4" t="str">
        <f>IF(R1491="C",SUMIF(B:B,B1491,Z:Z),"비해당분야")</f>
        <v>비해당분야</v>
      </c>
      <c r="AB1491" s="4" t="str">
        <f>IF(R1491="C",SUM(Y1491,AA1491),"비해당분야")</f>
        <v>비해당분야</v>
      </c>
      <c r="AC1491" s="4">
        <f>IF(R1491="C",AB1491,X1491)</f>
        <v>4</v>
      </c>
      <c r="AD1491" s="4">
        <f>VLOOKUP(K1491,'[1]자격증 backdata'!A:D,4,0)</f>
        <v>5</v>
      </c>
      <c r="AE1491" s="4">
        <f>IF(_xlfn.MAXIFS(AD:AD,B:B,B1491)&gt;10,10,_xlfn.MAXIFS(AD:AD,B:B,B1491))</f>
        <v>5</v>
      </c>
      <c r="AG1491" s="5">
        <f>VLOOKUP(K1491,'[1]자격증 backdata'!A:C,3,0)</f>
        <v>0</v>
      </c>
      <c r="AH1491" s="5">
        <f>COUNTIFS($B:$B,$B1491,$AG:$AG,AH$1)</f>
        <v>0</v>
      </c>
      <c r="AI1491" s="5">
        <f>COUNTIFS($B:$B,$B1491,$AG:$AG,AI$1)</f>
        <v>0</v>
      </c>
      <c r="AJ1491" s="5">
        <f>COUNTIFS($B:$B,$B1491,$AG:$AG,AJ$1)</f>
        <v>0</v>
      </c>
      <c r="AK1491" s="5">
        <f>COUNTIFS($B:$B,$B1491,$AG:$AG,AK$1)</f>
        <v>0</v>
      </c>
      <c r="AL1491" s="5">
        <f>COUNTIFS($B:$B,$B1491,$AG:$AG,AL$1)</f>
        <v>0</v>
      </c>
      <c r="AM1491" s="5">
        <f>COUNTIFS($B:$B,$B1491,$AG:$AG,AM$1)</f>
        <v>0</v>
      </c>
      <c r="AN1491" s="5">
        <f>COUNTIFS($B:$B,$B1491,$AG:$AG,AN$1)</f>
        <v>1</v>
      </c>
      <c r="AO1491" s="5">
        <f>COUNTIFS($B:$B,$B1491,$AG:$AG,AO$1)</f>
        <v>0</v>
      </c>
      <c r="AP1491" s="5">
        <f>COUNTIFS($B:$B,$B1491,$AG:$AG,AP$1)</f>
        <v>0</v>
      </c>
      <c r="AQ1491" s="5">
        <f>COUNTIFS($B:$B,$B1491,$AG:$AG,AQ$1)</f>
        <v>0</v>
      </c>
      <c r="AR1491" s="5">
        <f>COUNTIFS($B:$B,$B1491,$AG:$AG,AR$1)</f>
        <v>0</v>
      </c>
      <c r="AS1491" s="5">
        <f>COUNTIFS($B:$B,$B1491,$AG:$AG,AS$1)</f>
        <v>0</v>
      </c>
      <c r="AT1491" s="5">
        <f>COUNTIFS($B:$B,$B1491,$AG:$AG,AT$1)</f>
        <v>0</v>
      </c>
      <c r="AU1491" s="5">
        <f>COUNTIFS($B:$B,$B1491,$AG:$AG,AU$1)</f>
        <v>0</v>
      </c>
    </row>
    <row r="1492" spans="1:47" ht="15" customHeight="1" x14ac:dyDescent="0.35">
      <c r="A1492" s="6">
        <f>IF(B1491=B1492,A1491,A1491+1)</f>
        <v>509</v>
      </c>
      <c r="B1492" s="6" t="s">
        <v>3655</v>
      </c>
      <c r="C1492" s="6" t="s">
        <v>3654</v>
      </c>
      <c r="D1492" s="6" t="s">
        <v>3044</v>
      </c>
      <c r="E1492" s="6" t="s">
        <v>3043</v>
      </c>
      <c r="F1492" s="4" t="s">
        <v>7</v>
      </c>
      <c r="G1492" s="4" t="s">
        <v>8</v>
      </c>
      <c r="H1492" s="4" t="s">
        <v>7</v>
      </c>
      <c r="I1492" s="4">
        <v>2</v>
      </c>
      <c r="J1492" s="4" t="s">
        <v>2139</v>
      </c>
      <c r="K1492" s="4" t="s">
        <v>3657</v>
      </c>
      <c r="L1492" s="4" t="s">
        <v>2137</v>
      </c>
      <c r="M1492" s="4" t="s">
        <v>3656</v>
      </c>
      <c r="N1492" s="4" t="s">
        <v>1301</v>
      </c>
      <c r="P1492" s="4" t="s">
        <v>669</v>
      </c>
      <c r="Q1492" s="4" t="s">
        <v>1475</v>
      </c>
      <c r="R1492" s="4" t="s">
        <v>2434</v>
      </c>
      <c r="S1492" s="5" t="str">
        <f>IF(P1492="심사불필요","-",VLOOKUP(K1492,'[1]자격증 backdata'!A:G,7,0))</f>
        <v>-</v>
      </c>
      <c r="T1492" s="5" t="str">
        <f>IF(S1492="-","-",IF(COUNTIFS(B:B,B1492,S:S,"필수")&gt;0,"자격요건충족","확인필요"))</f>
        <v>-</v>
      </c>
      <c r="U1492" s="5"/>
      <c r="W1492" s="5">
        <f>IF(Q1492="4급","심사불필요",VLOOKUP(K1492,'[1]자격증 backdata'!A:B,2,0))</f>
        <v>0</v>
      </c>
      <c r="X1492" s="4">
        <f>IF(R1492="A", MIN(20, SUMIFS(W:W, B:B, B1492, R:R, "A")),IF(R1492="B", MIN(30, SUMIFS(W:W, B:B, B1492, R:R, "B")),"비해당분야"))</f>
        <v>4</v>
      </c>
      <c r="Y1492" s="4" t="str">
        <f>IF(R1492="C",MIN(30,IF(COUNTIFS(B:B,B1492,W:W,"가1")=1,25,IF(COUNTIFS(B:B,B1492,W:W,"가1")&gt;=2,30,0))+IF(COUNTIFS(B:B,B1492,W:W,"나1")&gt;=4,30,IF(COUNTIFS(B:B,B1492,W:W,"나1")=3,26,IF(COUNTIFS(B:B,B1492,W:W,"나1")=2,22,IF(COUNTIFS(B:B,B1492,W:W,"나1")=1,18,0)))))+MIN(30,IF(COUNTIFS(B:B,B1492,W:W,"가2")=1,25,IF(COUNTIFS(B:B,B1492,W:W,"가2")&gt;=2,30,0))+IF(COUNTIFS(B:B,B1492,W:W,"나2")=3,30,IF(COUNTIFS(B:B,B1492,W:W,"나2")=2,25,IF(COUNTIFS(B:B,B1492,W:W,"나2")=1,20,0)))),"비해당분야")</f>
        <v>비해당분야</v>
      </c>
      <c r="Z1492" s="4" t="str">
        <f>IF(R1492="C",VLOOKUP(K1492,'[1]자격증 backdata'!A:F,6,0),"비해당분야")</f>
        <v>비해당분야</v>
      </c>
      <c r="AA1492" s="4" t="str">
        <f>IF(R1492="C",SUMIF(B:B,B1492,Z:Z),"비해당분야")</f>
        <v>비해당분야</v>
      </c>
      <c r="AB1492" s="4" t="str">
        <f>IF(R1492="C",SUM(Y1492,AA1492),"비해당분야")</f>
        <v>비해당분야</v>
      </c>
      <c r="AC1492" s="4">
        <f>IF(R1492="C",AB1492,X1492)</f>
        <v>4</v>
      </c>
      <c r="AD1492" s="4">
        <f>VLOOKUP(K1492,'[1]자격증 backdata'!A:D,4,0)</f>
        <v>5</v>
      </c>
      <c r="AE1492" s="4">
        <f>IF(_xlfn.MAXIFS(AD:AD,B:B,B1492)&gt;10,10,_xlfn.MAXIFS(AD:AD,B:B,B1492))</f>
        <v>5</v>
      </c>
      <c r="AG1492" s="5">
        <f>VLOOKUP(K1492,'[1]자격증 backdata'!A:C,3,0)</f>
        <v>0</v>
      </c>
      <c r="AH1492" s="5">
        <f>COUNTIFS($B:$B,$B1492,$AG:$AG,AH$1)</f>
        <v>0</v>
      </c>
      <c r="AI1492" s="5">
        <f>COUNTIFS($B:$B,$B1492,$AG:$AG,AI$1)</f>
        <v>0</v>
      </c>
      <c r="AJ1492" s="5">
        <f>COUNTIFS($B:$B,$B1492,$AG:$AG,AJ$1)</f>
        <v>0</v>
      </c>
      <c r="AK1492" s="5">
        <f>COUNTIFS($B:$B,$B1492,$AG:$AG,AK$1)</f>
        <v>0</v>
      </c>
      <c r="AL1492" s="5">
        <f>COUNTIFS($B:$B,$B1492,$AG:$AG,AL$1)</f>
        <v>0</v>
      </c>
      <c r="AM1492" s="5">
        <f>COUNTIFS($B:$B,$B1492,$AG:$AG,AM$1)</f>
        <v>0</v>
      </c>
      <c r="AN1492" s="5">
        <f>COUNTIFS($B:$B,$B1492,$AG:$AG,AN$1)</f>
        <v>1</v>
      </c>
      <c r="AO1492" s="5">
        <f>COUNTIFS($B:$B,$B1492,$AG:$AG,AO$1)</f>
        <v>0</v>
      </c>
      <c r="AP1492" s="5">
        <f>COUNTIFS($B:$B,$B1492,$AG:$AG,AP$1)</f>
        <v>0</v>
      </c>
      <c r="AQ1492" s="5">
        <f>COUNTIFS($B:$B,$B1492,$AG:$AG,AQ$1)</f>
        <v>0</v>
      </c>
      <c r="AR1492" s="5">
        <f>COUNTIFS($B:$B,$B1492,$AG:$AG,AR$1)</f>
        <v>0</v>
      </c>
      <c r="AS1492" s="5">
        <f>COUNTIFS($B:$B,$B1492,$AG:$AG,AS$1)</f>
        <v>0</v>
      </c>
      <c r="AT1492" s="5">
        <f>COUNTIFS($B:$B,$B1492,$AG:$AG,AT$1)</f>
        <v>0</v>
      </c>
      <c r="AU1492" s="5">
        <f>COUNTIFS($B:$B,$B1492,$AG:$AG,AU$1)</f>
        <v>0</v>
      </c>
    </row>
    <row r="1493" spans="1:47" ht="15" customHeight="1" x14ac:dyDescent="0.35">
      <c r="A1493" s="6">
        <f>IF(B1492=B1493,A1492,A1492+1)</f>
        <v>509</v>
      </c>
      <c r="B1493" s="6" t="s">
        <v>3655</v>
      </c>
      <c r="C1493" s="6" t="s">
        <v>3654</v>
      </c>
      <c r="D1493" s="6" t="s">
        <v>3044</v>
      </c>
      <c r="E1493" s="6" t="s">
        <v>3043</v>
      </c>
      <c r="F1493" s="4" t="s">
        <v>7</v>
      </c>
      <c r="G1493" s="4" t="s">
        <v>8</v>
      </c>
      <c r="H1493" s="4" t="s">
        <v>7</v>
      </c>
      <c r="I1493" s="4">
        <v>3</v>
      </c>
      <c r="J1493" s="4" t="s">
        <v>633</v>
      </c>
      <c r="K1493" s="4" t="s">
        <v>3118</v>
      </c>
      <c r="L1493" s="4" t="s">
        <v>55</v>
      </c>
      <c r="M1493" s="4" t="s">
        <v>3653</v>
      </c>
      <c r="N1493" s="4" t="s">
        <v>3593</v>
      </c>
      <c r="P1493" s="4" t="s">
        <v>669</v>
      </c>
      <c r="Q1493" s="4" t="s">
        <v>1475</v>
      </c>
      <c r="R1493" s="4" t="s">
        <v>2434</v>
      </c>
      <c r="S1493" s="5" t="str">
        <f>IF(P1493="심사불필요","-",VLOOKUP(K1493,'[1]자격증 backdata'!A:G,7,0))</f>
        <v>-</v>
      </c>
      <c r="T1493" s="5" t="str">
        <f>IF(S1493="-","-",IF(COUNTIFS(B:B,B1493,S:S,"필수")&gt;0,"자격요건충족","확인필요"))</f>
        <v>-</v>
      </c>
      <c r="U1493" s="5"/>
      <c r="W1493" s="5">
        <f>IF(Q1493="4급","심사불필요",VLOOKUP(K1493,'[1]자격증 backdata'!A:B,2,0))</f>
        <v>4</v>
      </c>
      <c r="X1493" s="4">
        <f>IF(R1493="A", MIN(20, SUMIFS(W:W, B:B, B1493, R:R, "A")),IF(R1493="B", MIN(30, SUMIFS(W:W, B:B, B1493, R:R, "B")),"비해당분야"))</f>
        <v>4</v>
      </c>
      <c r="Y1493" s="4" t="str">
        <f>IF(R1493="C",MIN(30,IF(COUNTIFS(B:B,B1493,W:W,"가1")=1,25,IF(COUNTIFS(B:B,B1493,W:W,"가1")&gt;=2,30,0))+IF(COUNTIFS(B:B,B1493,W:W,"나1")&gt;=4,30,IF(COUNTIFS(B:B,B1493,W:W,"나1")=3,26,IF(COUNTIFS(B:B,B1493,W:W,"나1")=2,22,IF(COUNTIFS(B:B,B1493,W:W,"나1")=1,18,0)))))+MIN(30,IF(COUNTIFS(B:B,B1493,W:W,"가2")=1,25,IF(COUNTIFS(B:B,B1493,W:W,"가2")&gt;=2,30,0))+IF(COUNTIFS(B:B,B1493,W:W,"나2")=3,30,IF(COUNTIFS(B:B,B1493,W:W,"나2")=2,25,IF(COUNTIFS(B:B,B1493,W:W,"나2")=1,20,0)))),"비해당분야")</f>
        <v>비해당분야</v>
      </c>
      <c r="Z1493" s="4" t="str">
        <f>IF(R1493="C",VLOOKUP(K1493,'[1]자격증 backdata'!A:F,6,0),"비해당분야")</f>
        <v>비해당분야</v>
      </c>
      <c r="AA1493" s="4" t="str">
        <f>IF(R1493="C",SUMIF(B:B,B1493,Z:Z),"비해당분야")</f>
        <v>비해당분야</v>
      </c>
      <c r="AB1493" s="4" t="str">
        <f>IF(R1493="C",SUM(Y1493,AA1493),"비해당분야")</f>
        <v>비해당분야</v>
      </c>
      <c r="AC1493" s="4">
        <f>IF(R1493="C",AB1493,X1493)</f>
        <v>4</v>
      </c>
      <c r="AD1493" s="4">
        <f>VLOOKUP(K1493,'[1]자격증 backdata'!A:D,4,0)</f>
        <v>0</v>
      </c>
      <c r="AE1493" s="4">
        <f>IF(_xlfn.MAXIFS(AD:AD,B:B,B1493)&gt;10,10,_xlfn.MAXIFS(AD:AD,B:B,B1493))</f>
        <v>5</v>
      </c>
      <c r="AG1493" s="5" t="str">
        <f>VLOOKUP(K1493,'[1]자격증 backdata'!A:C,3,0)</f>
        <v>G</v>
      </c>
      <c r="AH1493" s="5">
        <f>COUNTIFS($B:$B,$B1493,$AG:$AG,AH$1)</f>
        <v>0</v>
      </c>
      <c r="AI1493" s="5">
        <f>COUNTIFS($B:$B,$B1493,$AG:$AG,AI$1)</f>
        <v>0</v>
      </c>
      <c r="AJ1493" s="5">
        <f>COUNTIFS($B:$B,$B1493,$AG:$AG,AJ$1)</f>
        <v>0</v>
      </c>
      <c r="AK1493" s="5">
        <f>COUNTIFS($B:$B,$B1493,$AG:$AG,AK$1)</f>
        <v>0</v>
      </c>
      <c r="AL1493" s="5">
        <f>COUNTIFS($B:$B,$B1493,$AG:$AG,AL$1)</f>
        <v>0</v>
      </c>
      <c r="AM1493" s="5">
        <f>COUNTIFS($B:$B,$B1493,$AG:$AG,AM$1)</f>
        <v>0</v>
      </c>
      <c r="AN1493" s="5">
        <f>COUNTIFS($B:$B,$B1493,$AG:$AG,AN$1)</f>
        <v>1</v>
      </c>
      <c r="AO1493" s="5">
        <f>COUNTIFS($B:$B,$B1493,$AG:$AG,AO$1)</f>
        <v>0</v>
      </c>
      <c r="AP1493" s="5">
        <f>COUNTIFS($B:$B,$B1493,$AG:$AG,AP$1)</f>
        <v>0</v>
      </c>
      <c r="AQ1493" s="5">
        <f>COUNTIFS($B:$B,$B1493,$AG:$AG,AQ$1)</f>
        <v>0</v>
      </c>
      <c r="AR1493" s="5">
        <f>COUNTIFS($B:$B,$B1493,$AG:$AG,AR$1)</f>
        <v>0</v>
      </c>
      <c r="AS1493" s="5">
        <f>COUNTIFS($B:$B,$B1493,$AG:$AG,AS$1)</f>
        <v>0</v>
      </c>
      <c r="AT1493" s="5">
        <f>COUNTIFS($B:$B,$B1493,$AG:$AG,AT$1)</f>
        <v>0</v>
      </c>
      <c r="AU1493" s="5">
        <f>COUNTIFS($B:$B,$B1493,$AG:$AG,AU$1)</f>
        <v>0</v>
      </c>
    </row>
    <row r="1494" spans="1:47" ht="15" customHeight="1" x14ac:dyDescent="0.35">
      <c r="A1494" s="3">
        <f>IF(B1493=B1494,A1493,A1493+1)</f>
        <v>510</v>
      </c>
      <c r="B1494" s="3" t="s">
        <v>3651</v>
      </c>
      <c r="C1494" s="3" t="s">
        <v>3650</v>
      </c>
      <c r="D1494" s="3" t="s">
        <v>3044</v>
      </c>
      <c r="E1494" s="3" t="s">
        <v>3043</v>
      </c>
      <c r="F1494" s="4" t="s">
        <v>7</v>
      </c>
      <c r="G1494" s="4" t="s">
        <v>8</v>
      </c>
      <c r="H1494" s="4" t="s">
        <v>7</v>
      </c>
      <c r="I1494" s="3">
        <v>1</v>
      </c>
      <c r="J1494" s="3" t="s">
        <v>106</v>
      </c>
      <c r="K1494" s="3" t="s">
        <v>3057</v>
      </c>
      <c r="L1494" s="3" t="s">
        <v>55</v>
      </c>
      <c r="M1494" s="3" t="s">
        <v>3652</v>
      </c>
      <c r="N1494" s="3" t="s">
        <v>24</v>
      </c>
      <c r="P1494" s="3" t="s">
        <v>669</v>
      </c>
      <c r="Q1494" s="3" t="s">
        <v>1475</v>
      </c>
      <c r="R1494" s="3" t="s">
        <v>2434</v>
      </c>
      <c r="S1494" s="2" t="str">
        <f>IF(P1494="심사불필요","-",VLOOKUP(K1494,'[1]자격증 backdata'!A:G,7,0))</f>
        <v>-</v>
      </c>
      <c r="T1494" s="2" t="str">
        <f>IF(S1494="-","-",IF(COUNTIFS(B:B,B1494,S:S,"필수")&gt;0,"자격요건충족","확인필요"))</f>
        <v>-</v>
      </c>
      <c r="U1494" s="2"/>
      <c r="W1494" s="2">
        <f>IF(Q1494="4급","심사불필요",VLOOKUP(K1494,'[1]자격증 backdata'!A:B,2,0))</f>
        <v>4</v>
      </c>
      <c r="X1494" s="3">
        <f>IF(R1494="A", MIN(20, SUMIFS(W:W, B:B, B1494, R:R, "A")),IF(R1494="B", MIN(30, SUMIFS(W:W, B:B, B1494, R:R, "B")),"비해당분야"))</f>
        <v>4</v>
      </c>
      <c r="Y1494" s="3" t="str">
        <f>IF(R1494="C",MIN(30,IF(COUNTIFS(B:B,B1494,W:W,"가1")=1,25,IF(COUNTIFS(B:B,B1494,W:W,"가1")&gt;=2,30,0))+IF(COUNTIFS(B:B,B1494,W:W,"나1")&gt;=4,30,IF(COUNTIFS(B:B,B1494,W:W,"나1")=3,26,IF(COUNTIFS(B:B,B1494,W:W,"나1")=2,22,IF(COUNTIFS(B:B,B1494,W:W,"나1")=1,18,0)))))+MIN(30,IF(COUNTIFS(B:B,B1494,W:W,"가2")=1,25,IF(COUNTIFS(B:B,B1494,W:W,"가2")&gt;=2,30,0))+IF(COUNTIFS(B:B,B1494,W:W,"나2")=3,30,IF(COUNTIFS(B:B,B1494,W:W,"나2")=2,25,IF(COUNTIFS(B:B,B1494,W:W,"나2")=1,20,0)))),"비해당분야")</f>
        <v>비해당분야</v>
      </c>
      <c r="Z1494" s="3" t="str">
        <f>IF(R1494="C",VLOOKUP(K1494,'[1]자격증 backdata'!A:F,6,0),"비해당분야")</f>
        <v>비해당분야</v>
      </c>
      <c r="AA1494" s="3" t="str">
        <f>IF(R1494="C",SUMIF(B:B,B1494,Z:Z),"비해당분야")</f>
        <v>비해당분야</v>
      </c>
      <c r="AB1494" s="3" t="str">
        <f>IF(R1494="C",SUM(Y1494,AA1494),"비해당분야")</f>
        <v>비해당분야</v>
      </c>
      <c r="AC1494" s="3">
        <f>IF(R1494="C",AB1494,X1494)</f>
        <v>4</v>
      </c>
      <c r="AD1494" s="3">
        <f>VLOOKUP(K1494,'[1]자격증 backdata'!A:D,4,0)</f>
        <v>0</v>
      </c>
      <c r="AE1494" s="3">
        <f>IF(_xlfn.MAXIFS(AD:AD,B:B,B1494)&gt;10,10,_xlfn.MAXIFS(AD:AD,B:B,B1494))</f>
        <v>5</v>
      </c>
      <c r="AG1494" s="2" t="str">
        <f>VLOOKUP(K1494,'[1]자격증 backdata'!A:C,3,0)</f>
        <v>M</v>
      </c>
      <c r="AH1494" s="2">
        <f>COUNTIFS($B:$B,$B1494,$AG:$AG,AH$1)</f>
        <v>0</v>
      </c>
      <c r="AI1494" s="2">
        <f>COUNTIFS($B:$B,$B1494,$AG:$AG,AI$1)</f>
        <v>0</v>
      </c>
      <c r="AJ1494" s="2">
        <f>COUNTIFS($B:$B,$B1494,$AG:$AG,AJ$1)</f>
        <v>0</v>
      </c>
      <c r="AK1494" s="2">
        <f>COUNTIFS($B:$B,$B1494,$AG:$AG,AK$1)</f>
        <v>0</v>
      </c>
      <c r="AL1494" s="2">
        <f>COUNTIFS($B:$B,$B1494,$AG:$AG,AL$1)</f>
        <v>0</v>
      </c>
      <c r="AM1494" s="2">
        <f>COUNTIFS($B:$B,$B1494,$AG:$AG,AM$1)</f>
        <v>0</v>
      </c>
      <c r="AN1494" s="2">
        <f>COUNTIFS($B:$B,$B1494,$AG:$AG,AN$1)</f>
        <v>0</v>
      </c>
      <c r="AO1494" s="2">
        <f>COUNTIFS($B:$B,$B1494,$AG:$AG,AO$1)</f>
        <v>0</v>
      </c>
      <c r="AP1494" s="2">
        <f>COUNTIFS($B:$B,$B1494,$AG:$AG,AP$1)</f>
        <v>0</v>
      </c>
      <c r="AQ1494" s="2">
        <f>COUNTIFS($B:$B,$B1494,$AG:$AG,AQ$1)</f>
        <v>0</v>
      </c>
      <c r="AR1494" s="2">
        <f>COUNTIFS($B:$B,$B1494,$AG:$AG,AR$1)</f>
        <v>0</v>
      </c>
      <c r="AS1494" s="2">
        <f>COUNTIFS($B:$B,$B1494,$AG:$AG,AS$1)</f>
        <v>0</v>
      </c>
      <c r="AT1494" s="2">
        <f>COUNTIFS($B:$B,$B1494,$AG:$AG,AT$1)</f>
        <v>1</v>
      </c>
      <c r="AU1494" s="2">
        <f>COUNTIFS($B:$B,$B1494,$AG:$AG,AU$1)</f>
        <v>0</v>
      </c>
    </row>
    <row r="1495" spans="1:47" ht="15" customHeight="1" x14ac:dyDescent="0.35">
      <c r="A1495" s="7">
        <f>IF(B1494=B1495,A1494,A1494+1)</f>
        <v>510</v>
      </c>
      <c r="B1495" s="7" t="s">
        <v>3651</v>
      </c>
      <c r="C1495" s="7" t="s">
        <v>3650</v>
      </c>
      <c r="D1495" s="7" t="s">
        <v>3044</v>
      </c>
      <c r="E1495" s="7" t="s">
        <v>3043</v>
      </c>
      <c r="F1495" s="4" t="s">
        <v>7</v>
      </c>
      <c r="G1495" s="4" t="s">
        <v>8</v>
      </c>
      <c r="H1495" s="4" t="s">
        <v>7</v>
      </c>
      <c r="I1495" s="3">
        <v>2</v>
      </c>
      <c r="J1495" s="3" t="s">
        <v>69</v>
      </c>
      <c r="K1495" s="3" t="s">
        <v>3065</v>
      </c>
      <c r="L1495" s="3" t="s">
        <v>36</v>
      </c>
      <c r="M1495" s="3" t="s">
        <v>3649</v>
      </c>
      <c r="N1495" s="3" t="s">
        <v>1693</v>
      </c>
      <c r="P1495" s="3" t="s">
        <v>669</v>
      </c>
      <c r="Q1495" s="3" t="s">
        <v>1475</v>
      </c>
      <c r="R1495" s="3" t="s">
        <v>2434</v>
      </c>
      <c r="S1495" s="2" t="str">
        <f>IF(P1495="심사불필요","-",VLOOKUP(K1495,'[1]자격증 backdata'!A:G,7,0))</f>
        <v>-</v>
      </c>
      <c r="T1495" s="2" t="str">
        <f>IF(S1495="-","-",IF(COUNTIFS(B:B,B1495,S:S,"필수")&gt;0,"자격요건충족","확인필요"))</f>
        <v>-</v>
      </c>
      <c r="U1495" s="2"/>
      <c r="W1495" s="2">
        <f>IF(Q1495="4급","심사불필요",VLOOKUP(K1495,'[1]자격증 backdata'!A:B,2,0))</f>
        <v>0</v>
      </c>
      <c r="X1495" s="3">
        <f>IF(R1495="A", MIN(20, SUMIFS(W:W, B:B, B1495, R:R, "A")),IF(R1495="B", MIN(30, SUMIFS(W:W, B:B, B1495, R:R, "B")),"비해당분야"))</f>
        <v>4</v>
      </c>
      <c r="Y1495" s="3" t="str">
        <f>IF(R1495="C",MIN(30,IF(COUNTIFS(B:B,B1495,W:W,"가1")=1,25,IF(COUNTIFS(B:B,B1495,W:W,"가1")&gt;=2,30,0))+IF(COUNTIFS(B:B,B1495,W:W,"나1")&gt;=4,30,IF(COUNTIFS(B:B,B1495,W:W,"나1")=3,26,IF(COUNTIFS(B:B,B1495,W:W,"나1")=2,22,IF(COUNTIFS(B:B,B1495,W:W,"나1")=1,18,0)))))+MIN(30,IF(COUNTIFS(B:B,B1495,W:W,"가2")=1,25,IF(COUNTIFS(B:B,B1495,W:W,"가2")&gt;=2,30,0))+IF(COUNTIFS(B:B,B1495,W:W,"나2")=3,30,IF(COUNTIFS(B:B,B1495,W:W,"나2")=2,25,IF(COUNTIFS(B:B,B1495,W:W,"나2")=1,20,0)))),"비해당분야")</f>
        <v>비해당분야</v>
      </c>
      <c r="Z1495" s="3" t="str">
        <f>IF(R1495="C",VLOOKUP(K1495,'[1]자격증 backdata'!A:F,6,0),"비해당분야")</f>
        <v>비해당분야</v>
      </c>
      <c r="AA1495" s="3" t="str">
        <f>IF(R1495="C",SUMIF(B:B,B1495,Z:Z),"비해당분야")</f>
        <v>비해당분야</v>
      </c>
      <c r="AB1495" s="3" t="str">
        <f>IF(R1495="C",SUM(Y1495,AA1495),"비해당분야")</f>
        <v>비해당분야</v>
      </c>
      <c r="AC1495" s="3">
        <f>IF(R1495="C",AB1495,X1495)</f>
        <v>4</v>
      </c>
      <c r="AD1495" s="3">
        <f>VLOOKUP(K1495,'[1]자격증 backdata'!A:D,4,0)</f>
        <v>5</v>
      </c>
      <c r="AE1495" s="3">
        <f>IF(_xlfn.MAXIFS(AD:AD,B:B,B1495)&gt;10,10,_xlfn.MAXIFS(AD:AD,B:B,B1495))</f>
        <v>5</v>
      </c>
      <c r="AG1495" s="2">
        <f>VLOOKUP(K1495,'[1]자격증 backdata'!A:C,3,0)</f>
        <v>0</v>
      </c>
      <c r="AH1495" s="2">
        <f>COUNTIFS($B:$B,$B1495,$AG:$AG,AH$1)</f>
        <v>0</v>
      </c>
      <c r="AI1495" s="2">
        <f>COUNTIFS($B:$B,$B1495,$AG:$AG,AI$1)</f>
        <v>0</v>
      </c>
      <c r="AJ1495" s="2">
        <f>COUNTIFS($B:$B,$B1495,$AG:$AG,AJ$1)</f>
        <v>0</v>
      </c>
      <c r="AK1495" s="2">
        <f>COUNTIFS($B:$B,$B1495,$AG:$AG,AK$1)</f>
        <v>0</v>
      </c>
      <c r="AL1495" s="2">
        <f>COUNTIFS($B:$B,$B1495,$AG:$AG,AL$1)</f>
        <v>0</v>
      </c>
      <c r="AM1495" s="2">
        <f>COUNTIFS($B:$B,$B1495,$AG:$AG,AM$1)</f>
        <v>0</v>
      </c>
      <c r="AN1495" s="2">
        <f>COUNTIFS($B:$B,$B1495,$AG:$AG,AN$1)</f>
        <v>0</v>
      </c>
      <c r="AO1495" s="2">
        <f>COUNTIFS($B:$B,$B1495,$AG:$AG,AO$1)</f>
        <v>0</v>
      </c>
      <c r="AP1495" s="2">
        <f>COUNTIFS($B:$B,$B1495,$AG:$AG,AP$1)</f>
        <v>0</v>
      </c>
      <c r="AQ1495" s="2">
        <f>COUNTIFS($B:$B,$B1495,$AG:$AG,AQ$1)</f>
        <v>0</v>
      </c>
      <c r="AR1495" s="2">
        <f>COUNTIFS($B:$B,$B1495,$AG:$AG,AR$1)</f>
        <v>0</v>
      </c>
      <c r="AS1495" s="2">
        <f>COUNTIFS($B:$B,$B1495,$AG:$AG,AS$1)</f>
        <v>0</v>
      </c>
      <c r="AT1495" s="2">
        <f>COUNTIFS($B:$B,$B1495,$AG:$AG,AT$1)</f>
        <v>1</v>
      </c>
      <c r="AU1495" s="2">
        <f>COUNTIFS($B:$B,$B1495,$AG:$AG,AU$1)</f>
        <v>0</v>
      </c>
    </row>
    <row r="1496" spans="1:47" ht="15" customHeight="1" x14ac:dyDescent="0.35">
      <c r="A1496" s="4">
        <f>IF(B1495=B1496,A1495,A1495+1)</f>
        <v>511</v>
      </c>
      <c r="B1496" s="4" t="s">
        <v>3648</v>
      </c>
      <c r="C1496" s="4" t="s">
        <v>3647</v>
      </c>
      <c r="D1496" s="4" t="s">
        <v>3044</v>
      </c>
      <c r="E1496" s="4" t="s">
        <v>3043</v>
      </c>
      <c r="F1496" s="4" t="s">
        <v>7</v>
      </c>
      <c r="G1496" s="4" t="s">
        <v>8</v>
      </c>
      <c r="H1496" s="4" t="s">
        <v>7</v>
      </c>
      <c r="I1496" s="4">
        <v>1</v>
      </c>
      <c r="J1496" s="4" t="s">
        <v>69</v>
      </c>
      <c r="K1496" s="4" t="s">
        <v>3065</v>
      </c>
      <c r="L1496" s="4" t="s">
        <v>36</v>
      </c>
      <c r="M1496" s="4" t="s">
        <v>3646</v>
      </c>
      <c r="N1496" s="4" t="s">
        <v>1201</v>
      </c>
      <c r="P1496" s="4" t="s">
        <v>669</v>
      </c>
      <c r="Q1496" s="4" t="s">
        <v>1475</v>
      </c>
      <c r="R1496" s="4" t="s">
        <v>2434</v>
      </c>
      <c r="S1496" s="5" t="str">
        <f>IF(P1496="심사불필요","-",VLOOKUP(K1496,'[1]자격증 backdata'!A:G,7,0))</f>
        <v>-</v>
      </c>
      <c r="T1496" s="5" t="str">
        <f>IF(S1496="-","-",IF(COUNTIFS(B:B,B1496,S:S,"필수")&gt;0,"자격요건충족","확인필요"))</f>
        <v>-</v>
      </c>
      <c r="U1496" s="5"/>
      <c r="W1496" s="5">
        <f>IF(Q1496="4급","심사불필요",VLOOKUP(K1496,'[1]자격증 backdata'!A:B,2,0))</f>
        <v>0</v>
      </c>
      <c r="X1496" s="4">
        <f>IF(R1496="A", MIN(20, SUMIFS(W:W, B:B, B1496, R:R, "A")),IF(R1496="B", MIN(30, SUMIFS(W:W, B:B, B1496, R:R, "B")),"비해당분야"))</f>
        <v>0</v>
      </c>
      <c r="Y1496" s="4" t="str">
        <f>IF(R1496="C",MIN(30,IF(COUNTIFS(B:B,B1496,W:W,"가1")=1,25,IF(COUNTIFS(B:B,B1496,W:W,"가1")&gt;=2,30,0))+IF(COUNTIFS(B:B,B1496,W:W,"나1")&gt;=4,30,IF(COUNTIFS(B:B,B1496,W:W,"나1")=3,26,IF(COUNTIFS(B:B,B1496,W:W,"나1")=2,22,IF(COUNTIFS(B:B,B1496,W:W,"나1")=1,18,0)))))+MIN(30,IF(COUNTIFS(B:B,B1496,W:W,"가2")=1,25,IF(COUNTIFS(B:B,B1496,W:W,"가2")&gt;=2,30,0))+IF(COUNTIFS(B:B,B1496,W:W,"나2")=3,30,IF(COUNTIFS(B:B,B1496,W:W,"나2")=2,25,IF(COUNTIFS(B:B,B1496,W:W,"나2")=1,20,0)))),"비해당분야")</f>
        <v>비해당분야</v>
      </c>
      <c r="Z1496" s="4" t="str">
        <f>IF(R1496="C",VLOOKUP(K1496,'[1]자격증 backdata'!A:F,6,0),"비해당분야")</f>
        <v>비해당분야</v>
      </c>
      <c r="AA1496" s="4" t="str">
        <f>IF(R1496="C",SUMIF(B:B,B1496,Z:Z),"비해당분야")</f>
        <v>비해당분야</v>
      </c>
      <c r="AB1496" s="4" t="str">
        <f>IF(R1496="C",SUM(Y1496,AA1496),"비해당분야")</f>
        <v>비해당분야</v>
      </c>
      <c r="AC1496" s="4">
        <f>IF(R1496="C",AB1496,X1496)</f>
        <v>0</v>
      </c>
      <c r="AD1496" s="4">
        <f>VLOOKUP(K1496,'[1]자격증 backdata'!A:D,4,0)</f>
        <v>5</v>
      </c>
      <c r="AE1496" s="4">
        <f>IF(_xlfn.MAXIFS(AD:AD,B:B,B1496)&gt;10,10,_xlfn.MAXIFS(AD:AD,B:B,B1496))</f>
        <v>5</v>
      </c>
      <c r="AG1496" s="5">
        <f>VLOOKUP(K1496,'[1]자격증 backdata'!A:C,3,0)</f>
        <v>0</v>
      </c>
      <c r="AH1496" s="5">
        <f>COUNTIFS($B:$B,$B1496,$AG:$AG,AH$1)</f>
        <v>0</v>
      </c>
      <c r="AI1496" s="5">
        <f>COUNTIFS($B:$B,$B1496,$AG:$AG,AI$1)</f>
        <v>0</v>
      </c>
      <c r="AJ1496" s="5">
        <f>COUNTIFS($B:$B,$B1496,$AG:$AG,AJ$1)</f>
        <v>0</v>
      </c>
      <c r="AK1496" s="5">
        <f>COUNTIFS($B:$B,$B1496,$AG:$AG,AK$1)</f>
        <v>0</v>
      </c>
      <c r="AL1496" s="5">
        <f>COUNTIFS($B:$B,$B1496,$AG:$AG,AL$1)</f>
        <v>0</v>
      </c>
      <c r="AM1496" s="5">
        <f>COUNTIFS($B:$B,$B1496,$AG:$AG,AM$1)</f>
        <v>0</v>
      </c>
      <c r="AN1496" s="5">
        <f>COUNTIFS($B:$B,$B1496,$AG:$AG,AN$1)</f>
        <v>0</v>
      </c>
      <c r="AO1496" s="5">
        <f>COUNTIFS($B:$B,$B1496,$AG:$AG,AO$1)</f>
        <v>0</v>
      </c>
      <c r="AP1496" s="5">
        <f>COUNTIFS($B:$B,$B1496,$AG:$AG,AP$1)</f>
        <v>0</v>
      </c>
      <c r="AQ1496" s="5">
        <f>COUNTIFS($B:$B,$B1496,$AG:$AG,AQ$1)</f>
        <v>0</v>
      </c>
      <c r="AR1496" s="5">
        <f>COUNTIFS($B:$B,$B1496,$AG:$AG,AR$1)</f>
        <v>0</v>
      </c>
      <c r="AS1496" s="5">
        <f>COUNTIFS($B:$B,$B1496,$AG:$AG,AS$1)</f>
        <v>0</v>
      </c>
      <c r="AT1496" s="5">
        <f>COUNTIFS($B:$B,$B1496,$AG:$AG,AT$1)</f>
        <v>0</v>
      </c>
      <c r="AU1496" s="5">
        <f>COUNTIFS($B:$B,$B1496,$AG:$AG,AU$1)</f>
        <v>0</v>
      </c>
    </row>
    <row r="1497" spans="1:47" ht="15" customHeight="1" x14ac:dyDescent="0.35">
      <c r="A1497" s="3">
        <f>IF(B1496=B1497,A1496,A1496+1)</f>
        <v>512</v>
      </c>
      <c r="B1497" s="3" t="s">
        <v>3644</v>
      </c>
      <c r="C1497" s="3" t="s">
        <v>3643</v>
      </c>
      <c r="D1497" s="3" t="s">
        <v>3044</v>
      </c>
      <c r="E1497" s="3" t="s">
        <v>3043</v>
      </c>
      <c r="F1497" s="4" t="s">
        <v>7</v>
      </c>
      <c r="G1497" s="4" t="s">
        <v>8</v>
      </c>
      <c r="H1497" s="4" t="s">
        <v>7</v>
      </c>
      <c r="I1497" s="3">
        <v>1</v>
      </c>
      <c r="J1497" s="3" t="s">
        <v>69</v>
      </c>
      <c r="K1497" s="3" t="s">
        <v>3065</v>
      </c>
      <c r="L1497" s="3" t="s">
        <v>36</v>
      </c>
      <c r="M1497" s="3" t="s">
        <v>3645</v>
      </c>
      <c r="N1497" s="3" t="s">
        <v>775</v>
      </c>
      <c r="P1497" s="3" t="s">
        <v>669</v>
      </c>
      <c r="Q1497" s="3" t="s">
        <v>1475</v>
      </c>
      <c r="R1497" s="3" t="s">
        <v>2434</v>
      </c>
      <c r="S1497" s="2" t="str">
        <f>IF(P1497="심사불필요","-",VLOOKUP(K1497,'[1]자격증 backdata'!A:G,7,0))</f>
        <v>-</v>
      </c>
      <c r="T1497" s="2" t="str">
        <f>IF(S1497="-","-",IF(COUNTIFS(B:B,B1497,S:S,"필수")&gt;0,"자격요건충족","확인필요"))</f>
        <v>-</v>
      </c>
      <c r="U1497" s="2"/>
      <c r="W1497" s="2">
        <f>IF(Q1497="4급","심사불필요",VLOOKUP(K1497,'[1]자격증 backdata'!A:B,2,0))</f>
        <v>0</v>
      </c>
      <c r="X1497" s="3">
        <f>IF(R1497="A", MIN(20, SUMIFS(W:W, B:B, B1497, R:R, "A")),IF(R1497="B", MIN(30, SUMIFS(W:W, B:B, B1497, R:R, "B")),"비해당분야"))</f>
        <v>4</v>
      </c>
      <c r="Y1497" s="3" t="str">
        <f>IF(R1497="C",MIN(30,IF(COUNTIFS(B:B,B1497,W:W,"가1")=1,25,IF(COUNTIFS(B:B,B1497,W:W,"가1")&gt;=2,30,0))+IF(COUNTIFS(B:B,B1497,W:W,"나1")&gt;=4,30,IF(COUNTIFS(B:B,B1497,W:W,"나1")=3,26,IF(COUNTIFS(B:B,B1497,W:W,"나1")=2,22,IF(COUNTIFS(B:B,B1497,W:W,"나1")=1,18,0)))))+MIN(30,IF(COUNTIFS(B:B,B1497,W:W,"가2")=1,25,IF(COUNTIFS(B:B,B1497,W:W,"가2")&gt;=2,30,0))+IF(COUNTIFS(B:B,B1497,W:W,"나2")=3,30,IF(COUNTIFS(B:B,B1497,W:W,"나2")=2,25,IF(COUNTIFS(B:B,B1497,W:W,"나2")=1,20,0)))),"비해당분야")</f>
        <v>비해당분야</v>
      </c>
      <c r="Z1497" s="3" t="str">
        <f>IF(R1497="C",VLOOKUP(K1497,'[1]자격증 backdata'!A:F,6,0),"비해당분야")</f>
        <v>비해당분야</v>
      </c>
      <c r="AA1497" s="3" t="str">
        <f>IF(R1497="C",SUMIF(B:B,B1497,Z:Z),"비해당분야")</f>
        <v>비해당분야</v>
      </c>
      <c r="AB1497" s="3" t="str">
        <f>IF(R1497="C",SUM(Y1497,AA1497),"비해당분야")</f>
        <v>비해당분야</v>
      </c>
      <c r="AC1497" s="3">
        <f>IF(R1497="C",AB1497,X1497)</f>
        <v>4</v>
      </c>
      <c r="AD1497" s="3">
        <f>VLOOKUP(K1497,'[1]자격증 backdata'!A:D,4,0)</f>
        <v>5</v>
      </c>
      <c r="AE1497" s="3">
        <f>IF(_xlfn.MAXIFS(AD:AD,B:B,B1497)&gt;10,10,_xlfn.MAXIFS(AD:AD,B:B,B1497))</f>
        <v>5</v>
      </c>
      <c r="AG1497" s="2">
        <f>VLOOKUP(K1497,'[1]자격증 backdata'!A:C,3,0)</f>
        <v>0</v>
      </c>
      <c r="AH1497" s="2">
        <f>COUNTIFS($B:$B,$B1497,$AG:$AG,AH$1)</f>
        <v>0</v>
      </c>
      <c r="AI1497" s="2">
        <f>COUNTIFS($B:$B,$B1497,$AG:$AG,AI$1)</f>
        <v>0</v>
      </c>
      <c r="AJ1497" s="2">
        <f>COUNTIFS($B:$B,$B1497,$AG:$AG,AJ$1)</f>
        <v>0</v>
      </c>
      <c r="AK1497" s="2">
        <f>COUNTIFS($B:$B,$B1497,$AG:$AG,AK$1)</f>
        <v>0</v>
      </c>
      <c r="AL1497" s="2">
        <f>COUNTIFS($B:$B,$B1497,$AG:$AG,AL$1)</f>
        <v>0</v>
      </c>
      <c r="AM1497" s="2">
        <f>COUNTIFS($B:$B,$B1497,$AG:$AG,AM$1)</f>
        <v>0</v>
      </c>
      <c r="AN1497" s="2">
        <f>COUNTIFS($B:$B,$B1497,$AG:$AG,AN$1)</f>
        <v>0</v>
      </c>
      <c r="AO1497" s="2">
        <f>COUNTIFS($B:$B,$B1497,$AG:$AG,AO$1)</f>
        <v>0</v>
      </c>
      <c r="AP1497" s="2">
        <f>COUNTIFS($B:$B,$B1497,$AG:$AG,AP$1)</f>
        <v>0</v>
      </c>
      <c r="AQ1497" s="2">
        <f>COUNTIFS($B:$B,$B1497,$AG:$AG,AQ$1)</f>
        <v>0</v>
      </c>
      <c r="AR1497" s="2">
        <f>COUNTIFS($B:$B,$B1497,$AG:$AG,AR$1)</f>
        <v>0</v>
      </c>
      <c r="AS1497" s="2">
        <f>COUNTIFS($B:$B,$B1497,$AG:$AG,AS$1)</f>
        <v>0</v>
      </c>
      <c r="AT1497" s="2">
        <f>COUNTIFS($B:$B,$B1497,$AG:$AG,AT$1)</f>
        <v>1</v>
      </c>
      <c r="AU1497" s="2">
        <f>COUNTIFS($B:$B,$B1497,$AG:$AG,AU$1)</f>
        <v>0</v>
      </c>
    </row>
    <row r="1498" spans="1:47" ht="15" customHeight="1" x14ac:dyDescent="0.35">
      <c r="A1498" s="7">
        <f>IF(B1497=B1498,A1497,A1497+1)</f>
        <v>512</v>
      </c>
      <c r="B1498" s="7" t="s">
        <v>3644</v>
      </c>
      <c r="C1498" s="7" t="s">
        <v>3643</v>
      </c>
      <c r="D1498" s="7" t="s">
        <v>3044</v>
      </c>
      <c r="E1498" s="7" t="s">
        <v>3043</v>
      </c>
      <c r="F1498" s="4" t="s">
        <v>7</v>
      </c>
      <c r="G1498" s="4" t="s">
        <v>8</v>
      </c>
      <c r="H1498" s="4" t="s">
        <v>7</v>
      </c>
      <c r="I1498" s="3">
        <v>2</v>
      </c>
      <c r="J1498" s="3" t="s">
        <v>106</v>
      </c>
      <c r="K1498" s="3" t="s">
        <v>3057</v>
      </c>
      <c r="L1498" s="3" t="s">
        <v>55</v>
      </c>
      <c r="M1498" s="3" t="s">
        <v>3642</v>
      </c>
      <c r="N1498" s="3" t="s">
        <v>1425</v>
      </c>
      <c r="P1498" s="3" t="s">
        <v>669</v>
      </c>
      <c r="Q1498" s="3" t="s">
        <v>1475</v>
      </c>
      <c r="R1498" s="3" t="s">
        <v>2434</v>
      </c>
      <c r="S1498" s="2" t="str">
        <f>IF(P1498="심사불필요","-",VLOOKUP(K1498,'[1]자격증 backdata'!A:G,7,0))</f>
        <v>-</v>
      </c>
      <c r="T1498" s="2" t="str">
        <f>IF(S1498="-","-",IF(COUNTIFS(B:B,B1498,S:S,"필수")&gt;0,"자격요건충족","확인필요"))</f>
        <v>-</v>
      </c>
      <c r="U1498" s="2"/>
      <c r="W1498" s="2">
        <f>IF(Q1498="4급","심사불필요",VLOOKUP(K1498,'[1]자격증 backdata'!A:B,2,0))</f>
        <v>4</v>
      </c>
      <c r="X1498" s="3">
        <f>IF(R1498="A", MIN(20, SUMIFS(W:W, B:B, B1498, R:R, "A")),IF(R1498="B", MIN(30, SUMIFS(W:W, B:B, B1498, R:R, "B")),"비해당분야"))</f>
        <v>4</v>
      </c>
      <c r="Y1498" s="3" t="str">
        <f>IF(R1498="C",MIN(30,IF(COUNTIFS(B:B,B1498,W:W,"가1")=1,25,IF(COUNTIFS(B:B,B1498,W:W,"가1")&gt;=2,30,0))+IF(COUNTIFS(B:B,B1498,W:W,"나1")&gt;=4,30,IF(COUNTIFS(B:B,B1498,W:W,"나1")=3,26,IF(COUNTIFS(B:B,B1498,W:W,"나1")=2,22,IF(COUNTIFS(B:B,B1498,W:W,"나1")=1,18,0)))))+MIN(30,IF(COUNTIFS(B:B,B1498,W:W,"가2")=1,25,IF(COUNTIFS(B:B,B1498,W:W,"가2")&gt;=2,30,0))+IF(COUNTIFS(B:B,B1498,W:W,"나2")=3,30,IF(COUNTIFS(B:B,B1498,W:W,"나2")=2,25,IF(COUNTIFS(B:B,B1498,W:W,"나2")=1,20,0)))),"비해당분야")</f>
        <v>비해당분야</v>
      </c>
      <c r="Z1498" s="3" t="str">
        <f>IF(R1498="C",VLOOKUP(K1498,'[1]자격증 backdata'!A:F,6,0),"비해당분야")</f>
        <v>비해당분야</v>
      </c>
      <c r="AA1498" s="3" t="str">
        <f>IF(R1498="C",SUMIF(B:B,B1498,Z:Z),"비해당분야")</f>
        <v>비해당분야</v>
      </c>
      <c r="AB1498" s="3" t="str">
        <f>IF(R1498="C",SUM(Y1498,AA1498),"비해당분야")</f>
        <v>비해당분야</v>
      </c>
      <c r="AC1498" s="3">
        <f>IF(R1498="C",AB1498,X1498)</f>
        <v>4</v>
      </c>
      <c r="AD1498" s="3">
        <f>VLOOKUP(K1498,'[1]자격증 backdata'!A:D,4,0)</f>
        <v>0</v>
      </c>
      <c r="AE1498" s="3">
        <f>IF(_xlfn.MAXIFS(AD:AD,B:B,B1498)&gt;10,10,_xlfn.MAXIFS(AD:AD,B:B,B1498))</f>
        <v>5</v>
      </c>
      <c r="AG1498" s="2" t="str">
        <f>VLOOKUP(K1498,'[1]자격증 backdata'!A:C,3,0)</f>
        <v>M</v>
      </c>
      <c r="AH1498" s="2">
        <f>COUNTIFS($B:$B,$B1498,$AG:$AG,AH$1)</f>
        <v>0</v>
      </c>
      <c r="AI1498" s="2">
        <f>COUNTIFS($B:$B,$B1498,$AG:$AG,AI$1)</f>
        <v>0</v>
      </c>
      <c r="AJ1498" s="2">
        <f>COUNTIFS($B:$B,$B1498,$AG:$AG,AJ$1)</f>
        <v>0</v>
      </c>
      <c r="AK1498" s="2">
        <f>COUNTIFS($B:$B,$B1498,$AG:$AG,AK$1)</f>
        <v>0</v>
      </c>
      <c r="AL1498" s="2">
        <f>COUNTIFS($B:$B,$B1498,$AG:$AG,AL$1)</f>
        <v>0</v>
      </c>
      <c r="AM1498" s="2">
        <f>COUNTIFS($B:$B,$B1498,$AG:$AG,AM$1)</f>
        <v>0</v>
      </c>
      <c r="AN1498" s="2">
        <f>COUNTIFS($B:$B,$B1498,$AG:$AG,AN$1)</f>
        <v>0</v>
      </c>
      <c r="AO1498" s="2">
        <f>COUNTIFS($B:$B,$B1498,$AG:$AG,AO$1)</f>
        <v>0</v>
      </c>
      <c r="AP1498" s="2">
        <f>COUNTIFS($B:$B,$B1498,$AG:$AG,AP$1)</f>
        <v>0</v>
      </c>
      <c r="AQ1498" s="2">
        <f>COUNTIFS($B:$B,$B1498,$AG:$AG,AQ$1)</f>
        <v>0</v>
      </c>
      <c r="AR1498" s="2">
        <f>COUNTIFS($B:$B,$B1498,$AG:$AG,AR$1)</f>
        <v>0</v>
      </c>
      <c r="AS1498" s="2">
        <f>COUNTIFS($B:$B,$B1498,$AG:$AG,AS$1)</f>
        <v>0</v>
      </c>
      <c r="AT1498" s="2">
        <f>COUNTIFS($B:$B,$B1498,$AG:$AG,AT$1)</f>
        <v>1</v>
      </c>
      <c r="AU1498" s="2">
        <f>COUNTIFS($B:$B,$B1498,$AG:$AG,AU$1)</f>
        <v>0</v>
      </c>
    </row>
    <row r="1499" spans="1:47" ht="15" customHeight="1" x14ac:dyDescent="0.35">
      <c r="A1499" s="4">
        <f>IF(B1498=B1499,A1498,A1498+1)</f>
        <v>513</v>
      </c>
      <c r="B1499" s="4" t="s">
        <v>3640</v>
      </c>
      <c r="C1499" s="4" t="s">
        <v>3639</v>
      </c>
      <c r="D1499" s="4" t="s">
        <v>3044</v>
      </c>
      <c r="E1499" s="4" t="s">
        <v>3043</v>
      </c>
      <c r="F1499" s="4" t="s">
        <v>7</v>
      </c>
      <c r="G1499" s="4" t="s">
        <v>8</v>
      </c>
      <c r="H1499" s="4" t="s">
        <v>7</v>
      </c>
      <c r="I1499" s="4">
        <v>1</v>
      </c>
      <c r="J1499" s="4" t="s">
        <v>38</v>
      </c>
      <c r="K1499" s="4" t="s">
        <v>3059</v>
      </c>
      <c r="L1499" s="4" t="s">
        <v>36</v>
      </c>
      <c r="M1499" s="4" t="s">
        <v>3641</v>
      </c>
      <c r="N1499" s="4" t="s">
        <v>173</v>
      </c>
      <c r="P1499" s="4" t="s">
        <v>669</v>
      </c>
      <c r="Q1499" s="4" t="s">
        <v>1475</v>
      </c>
      <c r="R1499" s="4" t="s">
        <v>2434</v>
      </c>
      <c r="S1499" s="5" t="str">
        <f>IF(P1499="심사불필요","-",VLOOKUP(K1499,'[1]자격증 backdata'!A:G,7,0))</f>
        <v>-</v>
      </c>
      <c r="T1499" s="5" t="str">
        <f>IF(S1499="-","-",IF(COUNTIFS(B:B,B1499,S:S,"필수")&gt;0,"자격요건충족","확인필요"))</f>
        <v>-</v>
      </c>
      <c r="U1499" s="5"/>
      <c r="W1499" s="5">
        <f>IF(Q1499="4급","심사불필요",VLOOKUP(K1499,'[1]자격증 backdata'!A:B,2,0))</f>
        <v>0</v>
      </c>
      <c r="X1499" s="4">
        <f>IF(R1499="A", MIN(20, SUMIFS(W:W, B:B, B1499, R:R, "A")),IF(R1499="B", MIN(30, SUMIFS(W:W, B:B, B1499, R:R, "B")),"비해당분야"))</f>
        <v>2</v>
      </c>
      <c r="Y1499" s="4" t="str">
        <f>IF(R1499="C",MIN(30,IF(COUNTIFS(B:B,B1499,W:W,"가1")=1,25,IF(COUNTIFS(B:B,B1499,W:W,"가1")&gt;=2,30,0))+IF(COUNTIFS(B:B,B1499,W:W,"나1")&gt;=4,30,IF(COUNTIFS(B:B,B1499,W:W,"나1")=3,26,IF(COUNTIFS(B:B,B1499,W:W,"나1")=2,22,IF(COUNTIFS(B:B,B1499,W:W,"나1")=1,18,0)))))+MIN(30,IF(COUNTIFS(B:B,B1499,W:W,"가2")=1,25,IF(COUNTIFS(B:B,B1499,W:W,"가2")&gt;=2,30,0))+IF(COUNTIFS(B:B,B1499,W:W,"나2")=3,30,IF(COUNTIFS(B:B,B1499,W:W,"나2")=2,25,IF(COUNTIFS(B:B,B1499,W:W,"나2")=1,20,0)))),"비해당분야")</f>
        <v>비해당분야</v>
      </c>
      <c r="Z1499" s="4" t="str">
        <f>IF(R1499="C",VLOOKUP(K1499,'[1]자격증 backdata'!A:F,6,0),"비해당분야")</f>
        <v>비해당분야</v>
      </c>
      <c r="AA1499" s="4" t="str">
        <f>IF(R1499="C",SUMIF(B:B,B1499,Z:Z),"비해당분야")</f>
        <v>비해당분야</v>
      </c>
      <c r="AB1499" s="4" t="str">
        <f>IF(R1499="C",SUM(Y1499,AA1499),"비해당분야")</f>
        <v>비해당분야</v>
      </c>
      <c r="AC1499" s="4">
        <f>IF(R1499="C",AB1499,X1499)</f>
        <v>2</v>
      </c>
      <c r="AD1499" s="4">
        <f>VLOOKUP(K1499,'[1]자격증 backdata'!A:D,4,0)</f>
        <v>5</v>
      </c>
      <c r="AE1499" s="4">
        <f>IF(_xlfn.MAXIFS(AD:AD,B:B,B1499)&gt;10,10,_xlfn.MAXIFS(AD:AD,B:B,B1499))</f>
        <v>5</v>
      </c>
      <c r="AG1499" s="5">
        <f>VLOOKUP(K1499,'[1]자격증 backdata'!A:C,3,0)</f>
        <v>0</v>
      </c>
      <c r="AH1499" s="5">
        <f>COUNTIFS($B:$B,$B1499,$AG:$AG,AH$1)</f>
        <v>0</v>
      </c>
      <c r="AI1499" s="5">
        <f>COUNTIFS($B:$B,$B1499,$AG:$AG,AI$1)</f>
        <v>0</v>
      </c>
      <c r="AJ1499" s="5">
        <f>COUNTIFS($B:$B,$B1499,$AG:$AG,AJ$1)</f>
        <v>0</v>
      </c>
      <c r="AK1499" s="5">
        <f>COUNTIFS($B:$B,$B1499,$AG:$AG,AK$1)</f>
        <v>0</v>
      </c>
      <c r="AL1499" s="5">
        <f>COUNTIFS($B:$B,$B1499,$AG:$AG,AL$1)</f>
        <v>0</v>
      </c>
      <c r="AM1499" s="5">
        <f>COUNTIFS($B:$B,$B1499,$AG:$AG,AM$1)</f>
        <v>0</v>
      </c>
      <c r="AN1499" s="5">
        <f>COUNTIFS($B:$B,$B1499,$AG:$AG,AN$1)</f>
        <v>1</v>
      </c>
      <c r="AO1499" s="5">
        <f>COUNTIFS($B:$B,$B1499,$AG:$AG,AO$1)</f>
        <v>0</v>
      </c>
      <c r="AP1499" s="5">
        <f>COUNTIFS($B:$B,$B1499,$AG:$AG,AP$1)</f>
        <v>0</v>
      </c>
      <c r="AQ1499" s="5">
        <f>COUNTIFS($B:$B,$B1499,$AG:$AG,AQ$1)</f>
        <v>0</v>
      </c>
      <c r="AR1499" s="5">
        <f>COUNTIFS($B:$B,$B1499,$AG:$AG,AR$1)</f>
        <v>0</v>
      </c>
      <c r="AS1499" s="5">
        <f>COUNTIFS($B:$B,$B1499,$AG:$AG,AS$1)</f>
        <v>0</v>
      </c>
      <c r="AT1499" s="5">
        <f>COUNTIFS($B:$B,$B1499,$AG:$AG,AT$1)</f>
        <v>0</v>
      </c>
      <c r="AU1499" s="5">
        <f>COUNTIFS($B:$B,$B1499,$AG:$AG,AU$1)</f>
        <v>0</v>
      </c>
    </row>
    <row r="1500" spans="1:47" ht="15" customHeight="1" x14ac:dyDescent="0.35">
      <c r="A1500" s="6">
        <f>IF(B1499=B1500,A1499,A1499+1)</f>
        <v>513</v>
      </c>
      <c r="B1500" s="6" t="s">
        <v>3640</v>
      </c>
      <c r="C1500" s="6" t="s">
        <v>3639</v>
      </c>
      <c r="D1500" s="6" t="s">
        <v>3044</v>
      </c>
      <c r="E1500" s="6" t="s">
        <v>3043</v>
      </c>
      <c r="F1500" s="4" t="s">
        <v>7</v>
      </c>
      <c r="G1500" s="4" t="s">
        <v>8</v>
      </c>
      <c r="H1500" s="4" t="s">
        <v>7</v>
      </c>
      <c r="I1500" s="4">
        <v>2</v>
      </c>
      <c r="J1500" s="4" t="s">
        <v>411</v>
      </c>
      <c r="K1500" s="4" t="s">
        <v>3042</v>
      </c>
      <c r="L1500" s="4" t="s">
        <v>55</v>
      </c>
      <c r="M1500" s="4" t="s">
        <v>3638</v>
      </c>
      <c r="N1500" s="4" t="s">
        <v>3637</v>
      </c>
      <c r="P1500" s="4" t="s">
        <v>669</v>
      </c>
      <c r="Q1500" s="4" t="s">
        <v>1475</v>
      </c>
      <c r="R1500" s="4" t="s">
        <v>2434</v>
      </c>
      <c r="S1500" s="5" t="str">
        <f>IF(P1500="심사불필요","-",VLOOKUP(K1500,'[1]자격증 backdata'!A:G,7,0))</f>
        <v>-</v>
      </c>
      <c r="T1500" s="5" t="str">
        <f>IF(S1500="-","-",IF(COUNTIFS(B:B,B1500,S:S,"필수")&gt;0,"자격요건충족","확인필요"))</f>
        <v>-</v>
      </c>
      <c r="U1500" s="5"/>
      <c r="W1500" s="5">
        <f>IF(Q1500="4급","심사불필요",VLOOKUP(K1500,'[1]자격증 backdata'!A:B,2,0))</f>
        <v>2</v>
      </c>
      <c r="X1500" s="4">
        <f>IF(R1500="A", MIN(20, SUMIFS(W:W, B:B, B1500, R:R, "A")),IF(R1500="B", MIN(30, SUMIFS(W:W, B:B, B1500, R:R, "B")),"비해당분야"))</f>
        <v>2</v>
      </c>
      <c r="Y1500" s="4" t="str">
        <f>IF(R1500="C",MIN(30,IF(COUNTIFS(B:B,B1500,W:W,"가1")=1,25,IF(COUNTIFS(B:B,B1500,W:W,"가1")&gt;=2,30,0))+IF(COUNTIFS(B:B,B1500,W:W,"나1")&gt;=4,30,IF(COUNTIFS(B:B,B1500,W:W,"나1")=3,26,IF(COUNTIFS(B:B,B1500,W:W,"나1")=2,22,IF(COUNTIFS(B:B,B1500,W:W,"나1")=1,18,0)))))+MIN(30,IF(COUNTIFS(B:B,B1500,W:W,"가2")=1,25,IF(COUNTIFS(B:B,B1500,W:W,"가2")&gt;=2,30,0))+IF(COUNTIFS(B:B,B1500,W:W,"나2")=3,30,IF(COUNTIFS(B:B,B1500,W:W,"나2")=2,25,IF(COUNTIFS(B:B,B1500,W:W,"나2")=1,20,0)))),"비해당분야")</f>
        <v>비해당분야</v>
      </c>
      <c r="Z1500" s="4" t="str">
        <f>IF(R1500="C",VLOOKUP(K1500,'[1]자격증 backdata'!A:F,6,0),"비해당분야")</f>
        <v>비해당분야</v>
      </c>
      <c r="AA1500" s="4" t="str">
        <f>IF(R1500="C",SUMIF(B:B,B1500,Z:Z),"비해당분야")</f>
        <v>비해당분야</v>
      </c>
      <c r="AB1500" s="4" t="str">
        <f>IF(R1500="C",SUM(Y1500,AA1500),"비해당분야")</f>
        <v>비해당분야</v>
      </c>
      <c r="AC1500" s="4">
        <f>IF(R1500="C",AB1500,X1500)</f>
        <v>2</v>
      </c>
      <c r="AD1500" s="4">
        <f>VLOOKUP(K1500,'[1]자격증 backdata'!A:D,4,0)</f>
        <v>0</v>
      </c>
      <c r="AE1500" s="4">
        <f>IF(_xlfn.MAXIFS(AD:AD,B:B,B1500)&gt;10,10,_xlfn.MAXIFS(AD:AD,B:B,B1500))</f>
        <v>5</v>
      </c>
      <c r="AG1500" s="5" t="str">
        <f>VLOOKUP(K1500,'[1]자격증 backdata'!A:C,3,0)</f>
        <v>G</v>
      </c>
      <c r="AH1500" s="5">
        <f>COUNTIFS($B:$B,$B1500,$AG:$AG,AH$1)</f>
        <v>0</v>
      </c>
      <c r="AI1500" s="5">
        <f>COUNTIFS($B:$B,$B1500,$AG:$AG,AI$1)</f>
        <v>0</v>
      </c>
      <c r="AJ1500" s="5">
        <f>COUNTIFS($B:$B,$B1500,$AG:$AG,AJ$1)</f>
        <v>0</v>
      </c>
      <c r="AK1500" s="5">
        <f>COUNTIFS($B:$B,$B1500,$AG:$AG,AK$1)</f>
        <v>0</v>
      </c>
      <c r="AL1500" s="5">
        <f>COUNTIFS($B:$B,$B1500,$AG:$AG,AL$1)</f>
        <v>0</v>
      </c>
      <c r="AM1500" s="5">
        <f>COUNTIFS($B:$B,$B1500,$AG:$AG,AM$1)</f>
        <v>0</v>
      </c>
      <c r="AN1500" s="5">
        <f>COUNTIFS($B:$B,$B1500,$AG:$AG,AN$1)</f>
        <v>1</v>
      </c>
      <c r="AO1500" s="5">
        <f>COUNTIFS($B:$B,$B1500,$AG:$AG,AO$1)</f>
        <v>0</v>
      </c>
      <c r="AP1500" s="5">
        <f>COUNTIFS($B:$B,$B1500,$AG:$AG,AP$1)</f>
        <v>0</v>
      </c>
      <c r="AQ1500" s="5">
        <f>COUNTIFS($B:$B,$B1500,$AG:$AG,AQ$1)</f>
        <v>0</v>
      </c>
      <c r="AR1500" s="5">
        <f>COUNTIFS($B:$B,$B1500,$AG:$AG,AR$1)</f>
        <v>0</v>
      </c>
      <c r="AS1500" s="5">
        <f>COUNTIFS($B:$B,$B1500,$AG:$AG,AS$1)</f>
        <v>0</v>
      </c>
      <c r="AT1500" s="5">
        <f>COUNTIFS($B:$B,$B1500,$AG:$AG,AT$1)</f>
        <v>0</v>
      </c>
      <c r="AU1500" s="5">
        <f>COUNTIFS($B:$B,$B1500,$AG:$AG,AU$1)</f>
        <v>0</v>
      </c>
    </row>
    <row r="1501" spans="1:47" ht="15" customHeight="1" x14ac:dyDescent="0.35">
      <c r="A1501" s="3">
        <f>IF(B1500=B1501,A1500,A1500+1)</f>
        <v>514</v>
      </c>
      <c r="B1501" s="3" t="s">
        <v>3633</v>
      </c>
      <c r="C1501" s="3" t="s">
        <v>3632</v>
      </c>
      <c r="D1501" s="3" t="s">
        <v>3044</v>
      </c>
      <c r="E1501" s="3" t="s">
        <v>3043</v>
      </c>
      <c r="F1501" s="4" t="s">
        <v>7</v>
      </c>
      <c r="G1501" s="4" t="s">
        <v>8</v>
      </c>
      <c r="H1501" s="4" t="s">
        <v>7</v>
      </c>
      <c r="I1501" s="3">
        <v>1</v>
      </c>
      <c r="J1501" s="3" t="s">
        <v>28</v>
      </c>
      <c r="K1501" s="3" t="s">
        <v>3061</v>
      </c>
      <c r="L1501" s="3" t="s">
        <v>26</v>
      </c>
      <c r="M1501" s="3" t="s">
        <v>3636</v>
      </c>
      <c r="N1501" s="3" t="s">
        <v>432</v>
      </c>
      <c r="P1501" s="3" t="s">
        <v>669</v>
      </c>
      <c r="Q1501" s="3" t="s">
        <v>1475</v>
      </c>
      <c r="R1501" s="3" t="s">
        <v>2434</v>
      </c>
      <c r="S1501" s="2" t="str">
        <f>IF(P1501="심사불필요","-",VLOOKUP(K1501,'[1]자격증 backdata'!A:G,7,0))</f>
        <v>-</v>
      </c>
      <c r="T1501" s="2" t="str">
        <f>IF(S1501="-","-",IF(COUNTIFS(B:B,B1501,S:S,"필수")&gt;0,"자격요건충족","확인필요"))</f>
        <v>-</v>
      </c>
      <c r="U1501" s="2"/>
      <c r="W1501" s="2">
        <f>IF(Q1501="4급","심사불필요",VLOOKUP(K1501,'[1]자격증 backdata'!A:B,2,0))</f>
        <v>2</v>
      </c>
      <c r="X1501" s="3">
        <f>IF(R1501="A", MIN(20, SUMIFS(W:W, B:B, B1501, R:R, "A")),IF(R1501="B", MIN(30, SUMIFS(W:W, B:B, B1501, R:R, "B")),"비해당분야"))</f>
        <v>10</v>
      </c>
      <c r="Y1501" s="3" t="str">
        <f>IF(R1501="C",MIN(30,IF(COUNTIFS(B:B,B1501,W:W,"가1")=1,25,IF(COUNTIFS(B:B,B1501,W:W,"가1")&gt;=2,30,0))+IF(COUNTIFS(B:B,B1501,W:W,"나1")&gt;=4,30,IF(COUNTIFS(B:B,B1501,W:W,"나1")=3,26,IF(COUNTIFS(B:B,B1501,W:W,"나1")=2,22,IF(COUNTIFS(B:B,B1501,W:W,"나1")=1,18,0)))))+MIN(30,IF(COUNTIFS(B:B,B1501,W:W,"가2")=1,25,IF(COUNTIFS(B:B,B1501,W:W,"가2")&gt;=2,30,0))+IF(COUNTIFS(B:B,B1501,W:W,"나2")=3,30,IF(COUNTIFS(B:B,B1501,W:W,"나2")=2,25,IF(COUNTIFS(B:B,B1501,W:W,"나2")=1,20,0)))),"비해당분야")</f>
        <v>비해당분야</v>
      </c>
      <c r="Z1501" s="3" t="str">
        <f>IF(R1501="C",VLOOKUP(K1501,'[1]자격증 backdata'!A:F,6,0),"비해당분야")</f>
        <v>비해당분야</v>
      </c>
      <c r="AA1501" s="3" t="str">
        <f>IF(R1501="C",SUMIF(B:B,B1501,Z:Z),"비해당분야")</f>
        <v>비해당분야</v>
      </c>
      <c r="AB1501" s="3" t="str">
        <f>IF(R1501="C",SUM(Y1501,AA1501),"비해당분야")</f>
        <v>비해당분야</v>
      </c>
      <c r="AC1501" s="3">
        <f>IF(R1501="C",AB1501,X1501)</f>
        <v>10</v>
      </c>
      <c r="AD1501" s="3">
        <f>VLOOKUP(K1501,'[1]자격증 backdata'!A:D,4,0)</f>
        <v>0</v>
      </c>
      <c r="AE1501" s="3">
        <f>IF(_xlfn.MAXIFS(AD:AD,B:B,B1501)&gt;10,10,_xlfn.MAXIFS(AD:AD,B:B,B1501))</f>
        <v>5</v>
      </c>
      <c r="AG1501" s="2">
        <f>VLOOKUP(K1501,'[1]자격증 backdata'!A:C,3,0)</f>
        <v>0</v>
      </c>
      <c r="AH1501" s="2">
        <f>COUNTIFS($B:$B,$B1501,$AG:$AG,AH$1)</f>
        <v>0</v>
      </c>
      <c r="AI1501" s="2">
        <f>COUNTIFS($B:$B,$B1501,$AG:$AG,AI$1)</f>
        <v>0</v>
      </c>
      <c r="AJ1501" s="2">
        <f>COUNTIFS($B:$B,$B1501,$AG:$AG,AJ$1)</f>
        <v>0</v>
      </c>
      <c r="AK1501" s="2">
        <f>COUNTIFS($B:$B,$B1501,$AG:$AG,AK$1)</f>
        <v>0</v>
      </c>
      <c r="AL1501" s="2">
        <f>COUNTIFS($B:$B,$B1501,$AG:$AG,AL$1)</f>
        <v>0</v>
      </c>
      <c r="AM1501" s="2">
        <f>COUNTIFS($B:$B,$B1501,$AG:$AG,AM$1)</f>
        <v>0</v>
      </c>
      <c r="AN1501" s="2">
        <f>COUNTIFS($B:$B,$B1501,$AG:$AG,AN$1)</f>
        <v>0</v>
      </c>
      <c r="AO1501" s="2">
        <f>COUNTIFS($B:$B,$B1501,$AG:$AG,AO$1)</f>
        <v>1</v>
      </c>
      <c r="AP1501" s="2">
        <f>COUNTIFS($B:$B,$B1501,$AG:$AG,AP$1)</f>
        <v>0</v>
      </c>
      <c r="AQ1501" s="2">
        <f>COUNTIFS($B:$B,$B1501,$AG:$AG,AQ$1)</f>
        <v>0</v>
      </c>
      <c r="AR1501" s="2">
        <f>COUNTIFS($B:$B,$B1501,$AG:$AG,AR$1)</f>
        <v>0</v>
      </c>
      <c r="AS1501" s="2">
        <f>COUNTIFS($B:$B,$B1501,$AG:$AG,AS$1)</f>
        <v>0</v>
      </c>
      <c r="AT1501" s="2">
        <f>COUNTIFS($B:$B,$B1501,$AG:$AG,AT$1)</f>
        <v>1</v>
      </c>
      <c r="AU1501" s="2">
        <f>COUNTIFS($B:$B,$B1501,$AG:$AG,AU$1)</f>
        <v>0</v>
      </c>
    </row>
    <row r="1502" spans="1:47" ht="15" customHeight="1" x14ac:dyDescent="0.35">
      <c r="A1502" s="7">
        <f>IF(B1501=B1502,A1501,A1501+1)</f>
        <v>514</v>
      </c>
      <c r="B1502" s="7" t="s">
        <v>3633</v>
      </c>
      <c r="C1502" s="7" t="s">
        <v>3632</v>
      </c>
      <c r="D1502" s="7" t="s">
        <v>3044</v>
      </c>
      <c r="E1502" s="7" t="s">
        <v>3043</v>
      </c>
      <c r="F1502" s="4" t="s">
        <v>7</v>
      </c>
      <c r="G1502" s="4" t="s">
        <v>8</v>
      </c>
      <c r="H1502" s="4" t="s">
        <v>7</v>
      </c>
      <c r="I1502" s="3">
        <v>2</v>
      </c>
      <c r="J1502" s="3" t="s">
        <v>69</v>
      </c>
      <c r="K1502" s="3" t="s">
        <v>3065</v>
      </c>
      <c r="L1502" s="3" t="s">
        <v>36</v>
      </c>
      <c r="M1502" s="3" t="s">
        <v>3635</v>
      </c>
      <c r="N1502" s="3" t="s">
        <v>173</v>
      </c>
      <c r="P1502" s="3" t="s">
        <v>669</v>
      </c>
      <c r="Q1502" s="3" t="s">
        <v>1475</v>
      </c>
      <c r="R1502" s="3" t="s">
        <v>2434</v>
      </c>
      <c r="S1502" s="2" t="str">
        <f>IF(P1502="심사불필요","-",VLOOKUP(K1502,'[1]자격증 backdata'!A:G,7,0))</f>
        <v>-</v>
      </c>
      <c r="T1502" s="2" t="str">
        <f>IF(S1502="-","-",IF(COUNTIFS(B:B,B1502,S:S,"필수")&gt;0,"자격요건충족","확인필요"))</f>
        <v>-</v>
      </c>
      <c r="U1502" s="2"/>
      <c r="W1502" s="2">
        <f>IF(Q1502="4급","심사불필요",VLOOKUP(K1502,'[1]자격증 backdata'!A:B,2,0))</f>
        <v>0</v>
      </c>
      <c r="X1502" s="3">
        <f>IF(R1502="A", MIN(20, SUMIFS(W:W, B:B, B1502, R:R, "A")),IF(R1502="B", MIN(30, SUMIFS(W:W, B:B, B1502, R:R, "B")),"비해당분야"))</f>
        <v>10</v>
      </c>
      <c r="Y1502" s="3" t="str">
        <f>IF(R1502="C",MIN(30,IF(COUNTIFS(B:B,B1502,W:W,"가1")=1,25,IF(COUNTIFS(B:B,B1502,W:W,"가1")&gt;=2,30,0))+IF(COUNTIFS(B:B,B1502,W:W,"나1")&gt;=4,30,IF(COUNTIFS(B:B,B1502,W:W,"나1")=3,26,IF(COUNTIFS(B:B,B1502,W:W,"나1")=2,22,IF(COUNTIFS(B:B,B1502,W:W,"나1")=1,18,0)))))+MIN(30,IF(COUNTIFS(B:B,B1502,W:W,"가2")=1,25,IF(COUNTIFS(B:B,B1502,W:W,"가2")&gt;=2,30,0))+IF(COUNTIFS(B:B,B1502,W:W,"나2")=3,30,IF(COUNTIFS(B:B,B1502,W:W,"나2")=2,25,IF(COUNTIFS(B:B,B1502,W:W,"나2")=1,20,0)))),"비해당분야")</f>
        <v>비해당분야</v>
      </c>
      <c r="Z1502" s="3" t="str">
        <f>IF(R1502="C",VLOOKUP(K1502,'[1]자격증 backdata'!A:F,6,0),"비해당분야")</f>
        <v>비해당분야</v>
      </c>
      <c r="AA1502" s="3" t="str">
        <f>IF(R1502="C",SUMIF(B:B,B1502,Z:Z),"비해당분야")</f>
        <v>비해당분야</v>
      </c>
      <c r="AB1502" s="3" t="str">
        <f>IF(R1502="C",SUM(Y1502,AA1502),"비해당분야")</f>
        <v>비해당분야</v>
      </c>
      <c r="AC1502" s="3">
        <f>IF(R1502="C",AB1502,X1502)</f>
        <v>10</v>
      </c>
      <c r="AD1502" s="3">
        <f>VLOOKUP(K1502,'[1]자격증 backdata'!A:D,4,0)</f>
        <v>5</v>
      </c>
      <c r="AE1502" s="3">
        <f>IF(_xlfn.MAXIFS(AD:AD,B:B,B1502)&gt;10,10,_xlfn.MAXIFS(AD:AD,B:B,B1502))</f>
        <v>5</v>
      </c>
      <c r="AG1502" s="2">
        <f>VLOOKUP(K1502,'[1]자격증 backdata'!A:C,3,0)</f>
        <v>0</v>
      </c>
      <c r="AH1502" s="2">
        <f>COUNTIFS($B:$B,$B1502,$AG:$AG,AH$1)</f>
        <v>0</v>
      </c>
      <c r="AI1502" s="2">
        <f>COUNTIFS($B:$B,$B1502,$AG:$AG,AI$1)</f>
        <v>0</v>
      </c>
      <c r="AJ1502" s="2">
        <f>COUNTIFS($B:$B,$B1502,$AG:$AG,AJ$1)</f>
        <v>0</v>
      </c>
      <c r="AK1502" s="2">
        <f>COUNTIFS($B:$B,$B1502,$AG:$AG,AK$1)</f>
        <v>0</v>
      </c>
      <c r="AL1502" s="2">
        <f>COUNTIFS($B:$B,$B1502,$AG:$AG,AL$1)</f>
        <v>0</v>
      </c>
      <c r="AM1502" s="2">
        <f>COUNTIFS($B:$B,$B1502,$AG:$AG,AM$1)</f>
        <v>0</v>
      </c>
      <c r="AN1502" s="2">
        <f>COUNTIFS($B:$B,$B1502,$AG:$AG,AN$1)</f>
        <v>0</v>
      </c>
      <c r="AO1502" s="2">
        <f>COUNTIFS($B:$B,$B1502,$AG:$AG,AO$1)</f>
        <v>1</v>
      </c>
      <c r="AP1502" s="2">
        <f>COUNTIFS($B:$B,$B1502,$AG:$AG,AP$1)</f>
        <v>0</v>
      </c>
      <c r="AQ1502" s="2">
        <f>COUNTIFS($B:$B,$B1502,$AG:$AG,AQ$1)</f>
        <v>0</v>
      </c>
      <c r="AR1502" s="2">
        <f>COUNTIFS($B:$B,$B1502,$AG:$AG,AR$1)</f>
        <v>0</v>
      </c>
      <c r="AS1502" s="2">
        <f>COUNTIFS($B:$B,$B1502,$AG:$AG,AS$1)</f>
        <v>0</v>
      </c>
      <c r="AT1502" s="2">
        <f>COUNTIFS($B:$B,$B1502,$AG:$AG,AT$1)</f>
        <v>1</v>
      </c>
      <c r="AU1502" s="2">
        <f>COUNTIFS($B:$B,$B1502,$AG:$AG,AU$1)</f>
        <v>0</v>
      </c>
    </row>
    <row r="1503" spans="1:47" ht="15" customHeight="1" x14ac:dyDescent="0.35">
      <c r="A1503" s="7">
        <f>IF(B1502=B1503,A1502,A1502+1)</f>
        <v>514</v>
      </c>
      <c r="B1503" s="7" t="s">
        <v>3633</v>
      </c>
      <c r="C1503" s="7" t="s">
        <v>3632</v>
      </c>
      <c r="D1503" s="7" t="s">
        <v>3044</v>
      </c>
      <c r="E1503" s="7" t="s">
        <v>3043</v>
      </c>
      <c r="F1503" s="4" t="s">
        <v>7</v>
      </c>
      <c r="G1503" s="4" t="s">
        <v>8</v>
      </c>
      <c r="H1503" s="4" t="s">
        <v>7</v>
      </c>
      <c r="I1503" s="3">
        <v>3</v>
      </c>
      <c r="J1503" s="3" t="s">
        <v>653</v>
      </c>
      <c r="K1503" s="3" t="s">
        <v>3052</v>
      </c>
      <c r="L1503" s="3" t="s">
        <v>651</v>
      </c>
      <c r="M1503" s="3" t="s">
        <v>3634</v>
      </c>
      <c r="N1503" s="3" t="s">
        <v>3050</v>
      </c>
      <c r="P1503" s="3" t="s">
        <v>669</v>
      </c>
      <c r="Q1503" s="3" t="s">
        <v>1475</v>
      </c>
      <c r="R1503" s="3" t="s">
        <v>2434</v>
      </c>
      <c r="S1503" s="2" t="str">
        <f>IF(P1503="심사불필요","-",VLOOKUP(K1503,'[1]자격증 backdata'!A:G,7,0))</f>
        <v>-</v>
      </c>
      <c r="T1503" s="2" t="str">
        <f>IF(S1503="-","-",IF(COUNTIFS(B:B,B1503,S:S,"필수")&gt;0,"자격요건충족","확인필요"))</f>
        <v>-</v>
      </c>
      <c r="U1503" s="2"/>
      <c r="W1503" s="2">
        <f>IF(Q1503="4급","심사불필요",VLOOKUP(K1503,'[1]자격증 backdata'!A:B,2,0))</f>
        <v>4</v>
      </c>
      <c r="X1503" s="3">
        <f>IF(R1503="A", MIN(20, SUMIFS(W:W, B:B, B1503, R:R, "A")),IF(R1503="B", MIN(30, SUMIFS(W:W, B:B, B1503, R:R, "B")),"비해당분야"))</f>
        <v>10</v>
      </c>
      <c r="Y1503" s="3" t="str">
        <f>IF(R1503="C",MIN(30,IF(COUNTIFS(B:B,B1503,W:W,"가1")=1,25,IF(COUNTIFS(B:B,B1503,W:W,"가1")&gt;=2,30,0))+IF(COUNTIFS(B:B,B1503,W:W,"나1")&gt;=4,30,IF(COUNTIFS(B:B,B1503,W:W,"나1")=3,26,IF(COUNTIFS(B:B,B1503,W:W,"나1")=2,22,IF(COUNTIFS(B:B,B1503,W:W,"나1")=1,18,0)))))+MIN(30,IF(COUNTIFS(B:B,B1503,W:W,"가2")=1,25,IF(COUNTIFS(B:B,B1503,W:W,"가2")&gt;=2,30,0))+IF(COUNTIFS(B:B,B1503,W:W,"나2")=3,30,IF(COUNTIFS(B:B,B1503,W:W,"나2")=2,25,IF(COUNTIFS(B:B,B1503,W:W,"나2")=1,20,0)))),"비해당분야")</f>
        <v>비해당분야</v>
      </c>
      <c r="Z1503" s="3" t="str">
        <f>IF(R1503="C",VLOOKUP(K1503,'[1]자격증 backdata'!A:F,6,0),"비해당분야")</f>
        <v>비해당분야</v>
      </c>
      <c r="AA1503" s="3" t="str">
        <f>IF(R1503="C",SUMIF(B:B,B1503,Z:Z),"비해당분야")</f>
        <v>비해당분야</v>
      </c>
      <c r="AB1503" s="3" t="str">
        <f>IF(R1503="C",SUM(Y1503,AA1503),"비해당분야")</f>
        <v>비해당분야</v>
      </c>
      <c r="AC1503" s="3">
        <f>IF(R1503="C",AB1503,X1503)</f>
        <v>10</v>
      </c>
      <c r="AD1503" s="3">
        <f>VLOOKUP(K1503,'[1]자격증 backdata'!A:D,4,0)</f>
        <v>0</v>
      </c>
      <c r="AE1503" s="3">
        <f>IF(_xlfn.MAXIFS(AD:AD,B:B,B1503)&gt;10,10,_xlfn.MAXIFS(AD:AD,B:B,B1503))</f>
        <v>5</v>
      </c>
      <c r="AG1503" s="2" t="str">
        <f>VLOOKUP(K1503,'[1]자격증 backdata'!A:C,3,0)</f>
        <v>H</v>
      </c>
      <c r="AH1503" s="2">
        <f>COUNTIFS($B:$B,$B1503,$AG:$AG,AH$1)</f>
        <v>0</v>
      </c>
      <c r="AI1503" s="2">
        <f>COUNTIFS($B:$B,$B1503,$AG:$AG,AI$1)</f>
        <v>0</v>
      </c>
      <c r="AJ1503" s="2">
        <f>COUNTIFS($B:$B,$B1503,$AG:$AG,AJ$1)</f>
        <v>0</v>
      </c>
      <c r="AK1503" s="2">
        <f>COUNTIFS($B:$B,$B1503,$AG:$AG,AK$1)</f>
        <v>0</v>
      </c>
      <c r="AL1503" s="2">
        <f>COUNTIFS($B:$B,$B1503,$AG:$AG,AL$1)</f>
        <v>0</v>
      </c>
      <c r="AM1503" s="2">
        <f>COUNTIFS($B:$B,$B1503,$AG:$AG,AM$1)</f>
        <v>0</v>
      </c>
      <c r="AN1503" s="2">
        <f>COUNTIFS($B:$B,$B1503,$AG:$AG,AN$1)</f>
        <v>0</v>
      </c>
      <c r="AO1503" s="2">
        <f>COUNTIFS($B:$B,$B1503,$AG:$AG,AO$1)</f>
        <v>1</v>
      </c>
      <c r="AP1503" s="2">
        <f>COUNTIFS($B:$B,$B1503,$AG:$AG,AP$1)</f>
        <v>0</v>
      </c>
      <c r="AQ1503" s="2">
        <f>COUNTIFS($B:$B,$B1503,$AG:$AG,AQ$1)</f>
        <v>0</v>
      </c>
      <c r="AR1503" s="2">
        <f>COUNTIFS($B:$B,$B1503,$AG:$AG,AR$1)</f>
        <v>0</v>
      </c>
      <c r="AS1503" s="2">
        <f>COUNTIFS($B:$B,$B1503,$AG:$AG,AS$1)</f>
        <v>0</v>
      </c>
      <c r="AT1503" s="2">
        <f>COUNTIFS($B:$B,$B1503,$AG:$AG,AT$1)</f>
        <v>1</v>
      </c>
      <c r="AU1503" s="2">
        <f>COUNTIFS($B:$B,$B1503,$AG:$AG,AU$1)</f>
        <v>0</v>
      </c>
    </row>
    <row r="1504" spans="1:47" ht="15" customHeight="1" x14ac:dyDescent="0.35">
      <c r="A1504" s="7">
        <f>IF(B1503=B1504,A1503,A1503+1)</f>
        <v>514</v>
      </c>
      <c r="B1504" s="7" t="s">
        <v>3633</v>
      </c>
      <c r="C1504" s="7" t="s">
        <v>3632</v>
      </c>
      <c r="D1504" s="7" t="s">
        <v>3044</v>
      </c>
      <c r="E1504" s="7" t="s">
        <v>3043</v>
      </c>
      <c r="F1504" s="4" t="s">
        <v>7</v>
      </c>
      <c r="G1504" s="4" t="s">
        <v>8</v>
      </c>
      <c r="H1504" s="4" t="s">
        <v>7</v>
      </c>
      <c r="I1504" s="3">
        <v>4</v>
      </c>
      <c r="J1504" s="3" t="s">
        <v>106</v>
      </c>
      <c r="K1504" s="3" t="s">
        <v>3057</v>
      </c>
      <c r="L1504" s="3" t="s">
        <v>55</v>
      </c>
      <c r="M1504" s="3" t="s">
        <v>3631</v>
      </c>
      <c r="N1504" s="3" t="s">
        <v>2866</v>
      </c>
      <c r="P1504" s="3" t="s">
        <v>669</v>
      </c>
      <c r="Q1504" s="3" t="s">
        <v>1475</v>
      </c>
      <c r="R1504" s="3" t="s">
        <v>2434</v>
      </c>
      <c r="S1504" s="2" t="str">
        <f>IF(P1504="심사불필요","-",VLOOKUP(K1504,'[1]자격증 backdata'!A:G,7,0))</f>
        <v>-</v>
      </c>
      <c r="T1504" s="2" t="str">
        <f>IF(S1504="-","-",IF(COUNTIFS(B:B,B1504,S:S,"필수")&gt;0,"자격요건충족","확인필요"))</f>
        <v>-</v>
      </c>
      <c r="U1504" s="2"/>
      <c r="W1504" s="2">
        <f>IF(Q1504="4급","심사불필요",VLOOKUP(K1504,'[1]자격증 backdata'!A:B,2,0))</f>
        <v>4</v>
      </c>
      <c r="X1504" s="3">
        <f>IF(R1504="A", MIN(20, SUMIFS(W:W, B:B, B1504, R:R, "A")),IF(R1504="B", MIN(30, SUMIFS(W:W, B:B, B1504, R:R, "B")),"비해당분야"))</f>
        <v>10</v>
      </c>
      <c r="Y1504" s="3" t="str">
        <f>IF(R1504="C",MIN(30,IF(COUNTIFS(B:B,B1504,W:W,"가1")=1,25,IF(COUNTIFS(B:B,B1504,W:W,"가1")&gt;=2,30,0))+IF(COUNTIFS(B:B,B1504,W:W,"나1")&gt;=4,30,IF(COUNTIFS(B:B,B1504,W:W,"나1")=3,26,IF(COUNTIFS(B:B,B1504,W:W,"나1")=2,22,IF(COUNTIFS(B:B,B1504,W:W,"나1")=1,18,0)))))+MIN(30,IF(COUNTIFS(B:B,B1504,W:W,"가2")=1,25,IF(COUNTIFS(B:B,B1504,W:W,"가2")&gt;=2,30,0))+IF(COUNTIFS(B:B,B1504,W:W,"나2")=3,30,IF(COUNTIFS(B:B,B1504,W:W,"나2")=2,25,IF(COUNTIFS(B:B,B1504,W:W,"나2")=1,20,0)))),"비해당분야")</f>
        <v>비해당분야</v>
      </c>
      <c r="Z1504" s="3" t="str">
        <f>IF(R1504="C",VLOOKUP(K1504,'[1]자격증 backdata'!A:F,6,0),"비해당분야")</f>
        <v>비해당분야</v>
      </c>
      <c r="AA1504" s="3" t="str">
        <f>IF(R1504="C",SUMIF(B:B,B1504,Z:Z),"비해당분야")</f>
        <v>비해당분야</v>
      </c>
      <c r="AB1504" s="3" t="str">
        <f>IF(R1504="C",SUM(Y1504,AA1504),"비해당분야")</f>
        <v>비해당분야</v>
      </c>
      <c r="AC1504" s="3">
        <f>IF(R1504="C",AB1504,X1504)</f>
        <v>10</v>
      </c>
      <c r="AD1504" s="3">
        <f>VLOOKUP(K1504,'[1]자격증 backdata'!A:D,4,0)</f>
        <v>0</v>
      </c>
      <c r="AE1504" s="3">
        <f>IF(_xlfn.MAXIFS(AD:AD,B:B,B1504)&gt;10,10,_xlfn.MAXIFS(AD:AD,B:B,B1504))</f>
        <v>5</v>
      </c>
      <c r="AG1504" s="2" t="str">
        <f>VLOOKUP(K1504,'[1]자격증 backdata'!A:C,3,0)</f>
        <v>M</v>
      </c>
      <c r="AH1504" s="2">
        <f>COUNTIFS($B:$B,$B1504,$AG:$AG,AH$1)</f>
        <v>0</v>
      </c>
      <c r="AI1504" s="2">
        <f>COUNTIFS($B:$B,$B1504,$AG:$AG,AI$1)</f>
        <v>0</v>
      </c>
      <c r="AJ1504" s="2">
        <f>COUNTIFS($B:$B,$B1504,$AG:$AG,AJ$1)</f>
        <v>0</v>
      </c>
      <c r="AK1504" s="2">
        <f>COUNTIFS($B:$B,$B1504,$AG:$AG,AK$1)</f>
        <v>0</v>
      </c>
      <c r="AL1504" s="2">
        <f>COUNTIFS($B:$B,$B1504,$AG:$AG,AL$1)</f>
        <v>0</v>
      </c>
      <c r="AM1504" s="2">
        <f>COUNTIFS($B:$B,$B1504,$AG:$AG,AM$1)</f>
        <v>0</v>
      </c>
      <c r="AN1504" s="2">
        <f>COUNTIFS($B:$B,$B1504,$AG:$AG,AN$1)</f>
        <v>0</v>
      </c>
      <c r="AO1504" s="2">
        <f>COUNTIFS($B:$B,$B1504,$AG:$AG,AO$1)</f>
        <v>1</v>
      </c>
      <c r="AP1504" s="2">
        <f>COUNTIFS($B:$B,$B1504,$AG:$AG,AP$1)</f>
        <v>0</v>
      </c>
      <c r="AQ1504" s="2">
        <f>COUNTIFS($B:$B,$B1504,$AG:$AG,AQ$1)</f>
        <v>0</v>
      </c>
      <c r="AR1504" s="2">
        <f>COUNTIFS($B:$B,$B1504,$AG:$AG,AR$1)</f>
        <v>0</v>
      </c>
      <c r="AS1504" s="2">
        <f>COUNTIFS($B:$B,$B1504,$AG:$AG,AS$1)</f>
        <v>0</v>
      </c>
      <c r="AT1504" s="2">
        <f>COUNTIFS($B:$B,$B1504,$AG:$AG,AT$1)</f>
        <v>1</v>
      </c>
      <c r="AU1504" s="2">
        <f>COUNTIFS($B:$B,$B1504,$AG:$AG,AU$1)</f>
        <v>0</v>
      </c>
    </row>
    <row r="1505" spans="1:47" ht="15" customHeight="1" x14ac:dyDescent="0.35">
      <c r="A1505" s="4">
        <f>IF(B1504=B1505,A1504,A1504+1)</f>
        <v>515</v>
      </c>
      <c r="B1505" s="4" t="s">
        <v>3629</v>
      </c>
      <c r="C1505" s="4" t="s">
        <v>3628</v>
      </c>
      <c r="D1505" s="4" t="s">
        <v>3044</v>
      </c>
      <c r="E1505" s="4" t="s">
        <v>3043</v>
      </c>
      <c r="F1505" s="4" t="s">
        <v>7</v>
      </c>
      <c r="G1505" s="4" t="s">
        <v>8</v>
      </c>
      <c r="H1505" s="4" t="s">
        <v>7</v>
      </c>
      <c r="I1505" s="4">
        <v>1</v>
      </c>
      <c r="J1505" s="4" t="s">
        <v>69</v>
      </c>
      <c r="K1505" s="4" t="s">
        <v>3065</v>
      </c>
      <c r="L1505" s="4" t="s">
        <v>36</v>
      </c>
      <c r="M1505" s="4" t="s">
        <v>3630</v>
      </c>
      <c r="N1505" s="4" t="s">
        <v>784</v>
      </c>
      <c r="P1505" s="4" t="s">
        <v>669</v>
      </c>
      <c r="Q1505" s="4" t="s">
        <v>1475</v>
      </c>
      <c r="R1505" s="4" t="s">
        <v>2434</v>
      </c>
      <c r="S1505" s="5" t="str">
        <f>IF(P1505="심사불필요","-",VLOOKUP(K1505,'[1]자격증 backdata'!A:G,7,0))</f>
        <v>-</v>
      </c>
      <c r="T1505" s="5" t="str">
        <f>IF(S1505="-","-",IF(COUNTIFS(B:B,B1505,S:S,"필수")&gt;0,"자격요건충족","확인필요"))</f>
        <v>-</v>
      </c>
      <c r="U1505" s="5"/>
      <c r="W1505" s="5">
        <f>IF(Q1505="4급","심사불필요",VLOOKUP(K1505,'[1]자격증 backdata'!A:B,2,0))</f>
        <v>0</v>
      </c>
      <c r="X1505" s="4">
        <f>IF(R1505="A", MIN(20, SUMIFS(W:W, B:B, B1505, R:R, "A")),IF(R1505="B", MIN(30, SUMIFS(W:W, B:B, B1505, R:R, "B")),"비해당분야"))</f>
        <v>4</v>
      </c>
      <c r="Y1505" s="4" t="str">
        <f>IF(R1505="C",MIN(30,IF(COUNTIFS(B:B,B1505,W:W,"가1")=1,25,IF(COUNTIFS(B:B,B1505,W:W,"가1")&gt;=2,30,0))+IF(COUNTIFS(B:B,B1505,W:W,"나1")&gt;=4,30,IF(COUNTIFS(B:B,B1505,W:W,"나1")=3,26,IF(COUNTIFS(B:B,B1505,W:W,"나1")=2,22,IF(COUNTIFS(B:B,B1505,W:W,"나1")=1,18,0)))))+MIN(30,IF(COUNTIFS(B:B,B1505,W:W,"가2")=1,25,IF(COUNTIFS(B:B,B1505,W:W,"가2")&gt;=2,30,0))+IF(COUNTIFS(B:B,B1505,W:W,"나2")=3,30,IF(COUNTIFS(B:B,B1505,W:W,"나2")=2,25,IF(COUNTIFS(B:B,B1505,W:W,"나2")=1,20,0)))),"비해당분야")</f>
        <v>비해당분야</v>
      </c>
      <c r="Z1505" s="4" t="str">
        <f>IF(R1505="C",VLOOKUP(K1505,'[1]자격증 backdata'!A:F,6,0),"비해당분야")</f>
        <v>비해당분야</v>
      </c>
      <c r="AA1505" s="4" t="str">
        <f>IF(R1505="C",SUMIF(B:B,B1505,Z:Z),"비해당분야")</f>
        <v>비해당분야</v>
      </c>
      <c r="AB1505" s="4" t="str">
        <f>IF(R1505="C",SUM(Y1505,AA1505),"비해당분야")</f>
        <v>비해당분야</v>
      </c>
      <c r="AC1505" s="4">
        <f>IF(R1505="C",AB1505,X1505)</f>
        <v>4</v>
      </c>
      <c r="AD1505" s="4">
        <f>VLOOKUP(K1505,'[1]자격증 backdata'!A:D,4,0)</f>
        <v>5</v>
      </c>
      <c r="AE1505" s="4">
        <f>IF(_xlfn.MAXIFS(AD:AD,B:B,B1505)&gt;10,10,_xlfn.MAXIFS(AD:AD,B:B,B1505))</f>
        <v>5</v>
      </c>
      <c r="AG1505" s="5">
        <f>VLOOKUP(K1505,'[1]자격증 backdata'!A:C,3,0)</f>
        <v>0</v>
      </c>
      <c r="AH1505" s="5">
        <f>COUNTIFS($B:$B,$B1505,$AG:$AG,AH$1)</f>
        <v>0</v>
      </c>
      <c r="AI1505" s="5">
        <f>COUNTIFS($B:$B,$B1505,$AG:$AG,AI$1)</f>
        <v>0</v>
      </c>
      <c r="AJ1505" s="5">
        <f>COUNTIFS($B:$B,$B1505,$AG:$AG,AJ$1)</f>
        <v>0</v>
      </c>
      <c r="AK1505" s="5">
        <f>COUNTIFS($B:$B,$B1505,$AG:$AG,AK$1)</f>
        <v>0</v>
      </c>
      <c r="AL1505" s="5">
        <f>COUNTIFS($B:$B,$B1505,$AG:$AG,AL$1)</f>
        <v>0</v>
      </c>
      <c r="AM1505" s="5">
        <f>COUNTIFS($B:$B,$B1505,$AG:$AG,AM$1)</f>
        <v>0</v>
      </c>
      <c r="AN1505" s="5">
        <f>COUNTIFS($B:$B,$B1505,$AG:$AG,AN$1)</f>
        <v>0</v>
      </c>
      <c r="AO1505" s="5">
        <f>COUNTIFS($B:$B,$B1505,$AG:$AG,AO$1)</f>
        <v>0</v>
      </c>
      <c r="AP1505" s="5">
        <f>COUNTIFS($B:$B,$B1505,$AG:$AG,AP$1)</f>
        <v>0</v>
      </c>
      <c r="AQ1505" s="5">
        <f>COUNTIFS($B:$B,$B1505,$AG:$AG,AQ$1)</f>
        <v>0</v>
      </c>
      <c r="AR1505" s="5">
        <f>COUNTIFS($B:$B,$B1505,$AG:$AG,AR$1)</f>
        <v>0</v>
      </c>
      <c r="AS1505" s="5">
        <f>COUNTIFS($B:$B,$B1505,$AG:$AG,AS$1)</f>
        <v>0</v>
      </c>
      <c r="AT1505" s="5">
        <f>COUNTIFS($B:$B,$B1505,$AG:$AG,AT$1)</f>
        <v>1</v>
      </c>
      <c r="AU1505" s="5">
        <f>COUNTIFS($B:$B,$B1505,$AG:$AG,AU$1)</f>
        <v>0</v>
      </c>
    </row>
    <row r="1506" spans="1:47" ht="15" customHeight="1" x14ac:dyDescent="0.35">
      <c r="A1506" s="6">
        <f>IF(B1505=B1506,A1505,A1505+1)</f>
        <v>515</v>
      </c>
      <c r="B1506" s="6" t="s">
        <v>3629</v>
      </c>
      <c r="C1506" s="6" t="s">
        <v>3628</v>
      </c>
      <c r="D1506" s="6" t="s">
        <v>3044</v>
      </c>
      <c r="E1506" s="6" t="s">
        <v>3043</v>
      </c>
      <c r="F1506" s="4" t="s">
        <v>7</v>
      </c>
      <c r="G1506" s="4" t="s">
        <v>8</v>
      </c>
      <c r="H1506" s="4" t="s">
        <v>7</v>
      </c>
      <c r="I1506" s="4">
        <v>2</v>
      </c>
      <c r="J1506" s="4" t="s">
        <v>106</v>
      </c>
      <c r="K1506" s="4" t="s">
        <v>3057</v>
      </c>
      <c r="L1506" s="4" t="s">
        <v>55</v>
      </c>
      <c r="M1506" s="4" t="s">
        <v>3627</v>
      </c>
      <c r="N1506" s="4" t="s">
        <v>346</v>
      </c>
      <c r="P1506" s="4" t="s">
        <v>669</v>
      </c>
      <c r="Q1506" s="4" t="s">
        <v>1475</v>
      </c>
      <c r="R1506" s="4" t="s">
        <v>2434</v>
      </c>
      <c r="S1506" s="5" t="str">
        <f>IF(P1506="심사불필요","-",VLOOKUP(K1506,'[1]자격증 backdata'!A:G,7,0))</f>
        <v>-</v>
      </c>
      <c r="T1506" s="5" t="str">
        <f>IF(S1506="-","-",IF(COUNTIFS(B:B,B1506,S:S,"필수")&gt;0,"자격요건충족","확인필요"))</f>
        <v>-</v>
      </c>
      <c r="U1506" s="5"/>
      <c r="W1506" s="5">
        <f>IF(Q1506="4급","심사불필요",VLOOKUP(K1506,'[1]자격증 backdata'!A:B,2,0))</f>
        <v>4</v>
      </c>
      <c r="X1506" s="4">
        <f>IF(R1506="A", MIN(20, SUMIFS(W:W, B:B, B1506, R:R, "A")),IF(R1506="B", MIN(30, SUMIFS(W:W, B:B, B1506, R:R, "B")),"비해당분야"))</f>
        <v>4</v>
      </c>
      <c r="Y1506" s="4" t="str">
        <f>IF(R1506="C",MIN(30,IF(COUNTIFS(B:B,B1506,W:W,"가1")=1,25,IF(COUNTIFS(B:B,B1506,W:W,"가1")&gt;=2,30,0))+IF(COUNTIFS(B:B,B1506,W:W,"나1")&gt;=4,30,IF(COUNTIFS(B:B,B1506,W:W,"나1")=3,26,IF(COUNTIFS(B:B,B1506,W:W,"나1")=2,22,IF(COUNTIFS(B:B,B1506,W:W,"나1")=1,18,0)))))+MIN(30,IF(COUNTIFS(B:B,B1506,W:W,"가2")=1,25,IF(COUNTIFS(B:B,B1506,W:W,"가2")&gt;=2,30,0))+IF(COUNTIFS(B:B,B1506,W:W,"나2")=3,30,IF(COUNTIFS(B:B,B1506,W:W,"나2")=2,25,IF(COUNTIFS(B:B,B1506,W:W,"나2")=1,20,0)))),"비해당분야")</f>
        <v>비해당분야</v>
      </c>
      <c r="Z1506" s="4" t="str">
        <f>IF(R1506="C",VLOOKUP(K1506,'[1]자격증 backdata'!A:F,6,0),"비해당분야")</f>
        <v>비해당분야</v>
      </c>
      <c r="AA1506" s="4" t="str">
        <f>IF(R1506="C",SUMIF(B:B,B1506,Z:Z),"비해당분야")</f>
        <v>비해당분야</v>
      </c>
      <c r="AB1506" s="4" t="str">
        <f>IF(R1506="C",SUM(Y1506,AA1506),"비해당분야")</f>
        <v>비해당분야</v>
      </c>
      <c r="AC1506" s="4">
        <f>IF(R1506="C",AB1506,X1506)</f>
        <v>4</v>
      </c>
      <c r="AD1506" s="4">
        <f>VLOOKUP(K1506,'[1]자격증 backdata'!A:D,4,0)</f>
        <v>0</v>
      </c>
      <c r="AE1506" s="4">
        <f>IF(_xlfn.MAXIFS(AD:AD,B:B,B1506)&gt;10,10,_xlfn.MAXIFS(AD:AD,B:B,B1506))</f>
        <v>5</v>
      </c>
      <c r="AG1506" s="5" t="str">
        <f>VLOOKUP(K1506,'[1]자격증 backdata'!A:C,3,0)</f>
        <v>M</v>
      </c>
      <c r="AH1506" s="5">
        <f>COUNTIFS($B:$B,$B1506,$AG:$AG,AH$1)</f>
        <v>0</v>
      </c>
      <c r="AI1506" s="5">
        <f>COUNTIFS($B:$B,$B1506,$AG:$AG,AI$1)</f>
        <v>0</v>
      </c>
      <c r="AJ1506" s="5">
        <f>COUNTIFS($B:$B,$B1506,$AG:$AG,AJ$1)</f>
        <v>0</v>
      </c>
      <c r="AK1506" s="5">
        <f>COUNTIFS($B:$B,$B1506,$AG:$AG,AK$1)</f>
        <v>0</v>
      </c>
      <c r="AL1506" s="5">
        <f>COUNTIFS($B:$B,$B1506,$AG:$AG,AL$1)</f>
        <v>0</v>
      </c>
      <c r="AM1506" s="5">
        <f>COUNTIFS($B:$B,$B1506,$AG:$AG,AM$1)</f>
        <v>0</v>
      </c>
      <c r="AN1506" s="5">
        <f>COUNTIFS($B:$B,$B1506,$AG:$AG,AN$1)</f>
        <v>0</v>
      </c>
      <c r="AO1506" s="5">
        <f>COUNTIFS($B:$B,$B1506,$AG:$AG,AO$1)</f>
        <v>0</v>
      </c>
      <c r="AP1506" s="5">
        <f>COUNTIFS($B:$B,$B1506,$AG:$AG,AP$1)</f>
        <v>0</v>
      </c>
      <c r="AQ1506" s="5">
        <f>COUNTIFS($B:$B,$B1506,$AG:$AG,AQ$1)</f>
        <v>0</v>
      </c>
      <c r="AR1506" s="5">
        <f>COUNTIFS($B:$B,$B1506,$AG:$AG,AR$1)</f>
        <v>0</v>
      </c>
      <c r="AS1506" s="5">
        <f>COUNTIFS($B:$B,$B1506,$AG:$AG,AS$1)</f>
        <v>0</v>
      </c>
      <c r="AT1506" s="5">
        <f>COUNTIFS($B:$B,$B1506,$AG:$AG,AT$1)</f>
        <v>1</v>
      </c>
      <c r="AU1506" s="5">
        <f>COUNTIFS($B:$B,$B1506,$AG:$AG,AU$1)</f>
        <v>0</v>
      </c>
    </row>
    <row r="1507" spans="1:47" ht="15" customHeight="1" x14ac:dyDescent="0.35">
      <c r="A1507" s="3">
        <f>IF(B1506=B1507,A1506,A1506+1)</f>
        <v>516</v>
      </c>
      <c r="B1507" s="3" t="s">
        <v>3625</v>
      </c>
      <c r="C1507" s="3" t="s">
        <v>3624</v>
      </c>
      <c r="D1507" s="3" t="s">
        <v>3044</v>
      </c>
      <c r="E1507" s="3" t="s">
        <v>3043</v>
      </c>
      <c r="F1507" s="4" t="s">
        <v>7</v>
      </c>
      <c r="G1507" s="4" t="s">
        <v>8</v>
      </c>
      <c r="H1507" s="4" t="s">
        <v>7</v>
      </c>
      <c r="I1507" s="3">
        <v>1</v>
      </c>
      <c r="J1507" s="3" t="s">
        <v>69</v>
      </c>
      <c r="K1507" s="3" t="s">
        <v>3065</v>
      </c>
      <c r="L1507" s="3" t="s">
        <v>36</v>
      </c>
      <c r="M1507" s="3" t="s">
        <v>3626</v>
      </c>
      <c r="N1507" s="3" t="s">
        <v>1201</v>
      </c>
      <c r="P1507" s="3" t="s">
        <v>669</v>
      </c>
      <c r="Q1507" s="3" t="s">
        <v>1475</v>
      </c>
      <c r="R1507" s="3" t="s">
        <v>2434</v>
      </c>
      <c r="S1507" s="2" t="str">
        <f>IF(P1507="심사불필요","-",VLOOKUP(K1507,'[1]자격증 backdata'!A:G,7,0))</f>
        <v>-</v>
      </c>
      <c r="T1507" s="2" t="str">
        <f>IF(S1507="-","-",IF(COUNTIFS(B:B,B1507,S:S,"필수")&gt;0,"자격요건충족","확인필요"))</f>
        <v>-</v>
      </c>
      <c r="U1507" s="2"/>
      <c r="W1507" s="2">
        <f>IF(Q1507="4급","심사불필요",VLOOKUP(K1507,'[1]자격증 backdata'!A:B,2,0))</f>
        <v>0</v>
      </c>
      <c r="X1507" s="3">
        <f>IF(R1507="A", MIN(20, SUMIFS(W:W, B:B, B1507, R:R, "A")),IF(R1507="B", MIN(30, SUMIFS(W:W, B:B, B1507, R:R, "B")),"비해당분야"))</f>
        <v>4</v>
      </c>
      <c r="Y1507" s="3" t="str">
        <f>IF(R1507="C",MIN(30,IF(COUNTIFS(B:B,B1507,W:W,"가1")=1,25,IF(COUNTIFS(B:B,B1507,W:W,"가1")&gt;=2,30,0))+IF(COUNTIFS(B:B,B1507,W:W,"나1")&gt;=4,30,IF(COUNTIFS(B:B,B1507,W:W,"나1")=3,26,IF(COUNTIFS(B:B,B1507,W:W,"나1")=2,22,IF(COUNTIFS(B:B,B1507,W:W,"나1")=1,18,0)))))+MIN(30,IF(COUNTIFS(B:B,B1507,W:W,"가2")=1,25,IF(COUNTIFS(B:B,B1507,W:W,"가2")&gt;=2,30,0))+IF(COUNTIFS(B:B,B1507,W:W,"나2")=3,30,IF(COUNTIFS(B:B,B1507,W:W,"나2")=2,25,IF(COUNTIFS(B:B,B1507,W:W,"나2")=1,20,0)))),"비해당분야")</f>
        <v>비해당분야</v>
      </c>
      <c r="Z1507" s="3" t="str">
        <f>IF(R1507="C",VLOOKUP(K1507,'[1]자격증 backdata'!A:F,6,0),"비해당분야")</f>
        <v>비해당분야</v>
      </c>
      <c r="AA1507" s="3" t="str">
        <f>IF(R1507="C",SUMIF(B:B,B1507,Z:Z),"비해당분야")</f>
        <v>비해당분야</v>
      </c>
      <c r="AB1507" s="3" t="str">
        <f>IF(R1507="C",SUM(Y1507,AA1507),"비해당분야")</f>
        <v>비해당분야</v>
      </c>
      <c r="AC1507" s="3">
        <f>IF(R1507="C",AB1507,X1507)</f>
        <v>4</v>
      </c>
      <c r="AD1507" s="3">
        <f>VLOOKUP(K1507,'[1]자격증 backdata'!A:D,4,0)</f>
        <v>5</v>
      </c>
      <c r="AE1507" s="3">
        <f>IF(_xlfn.MAXIFS(AD:AD,B:B,B1507)&gt;10,10,_xlfn.MAXIFS(AD:AD,B:B,B1507))</f>
        <v>5</v>
      </c>
      <c r="AG1507" s="2">
        <f>VLOOKUP(K1507,'[1]자격증 backdata'!A:C,3,0)</f>
        <v>0</v>
      </c>
      <c r="AH1507" s="2">
        <f>COUNTIFS($B:$B,$B1507,$AG:$AG,AH$1)</f>
        <v>0</v>
      </c>
      <c r="AI1507" s="2">
        <f>COUNTIFS($B:$B,$B1507,$AG:$AG,AI$1)</f>
        <v>0</v>
      </c>
      <c r="AJ1507" s="2">
        <f>COUNTIFS($B:$B,$B1507,$AG:$AG,AJ$1)</f>
        <v>0</v>
      </c>
      <c r="AK1507" s="2">
        <f>COUNTIFS($B:$B,$B1507,$AG:$AG,AK$1)</f>
        <v>0</v>
      </c>
      <c r="AL1507" s="2">
        <f>COUNTIFS($B:$B,$B1507,$AG:$AG,AL$1)</f>
        <v>0</v>
      </c>
      <c r="AM1507" s="2">
        <f>COUNTIFS($B:$B,$B1507,$AG:$AG,AM$1)</f>
        <v>0</v>
      </c>
      <c r="AN1507" s="2">
        <f>COUNTIFS($B:$B,$B1507,$AG:$AG,AN$1)</f>
        <v>0</v>
      </c>
      <c r="AO1507" s="2">
        <f>COUNTIFS($B:$B,$B1507,$AG:$AG,AO$1)</f>
        <v>0</v>
      </c>
      <c r="AP1507" s="2">
        <f>COUNTIFS($B:$B,$B1507,$AG:$AG,AP$1)</f>
        <v>0</v>
      </c>
      <c r="AQ1507" s="2">
        <f>COUNTIFS($B:$B,$B1507,$AG:$AG,AQ$1)</f>
        <v>0</v>
      </c>
      <c r="AR1507" s="2">
        <f>COUNTIFS($B:$B,$B1507,$AG:$AG,AR$1)</f>
        <v>0</v>
      </c>
      <c r="AS1507" s="2">
        <f>COUNTIFS($B:$B,$B1507,$AG:$AG,AS$1)</f>
        <v>0</v>
      </c>
      <c r="AT1507" s="2">
        <f>COUNTIFS($B:$B,$B1507,$AG:$AG,AT$1)</f>
        <v>1</v>
      </c>
      <c r="AU1507" s="2">
        <f>COUNTIFS($B:$B,$B1507,$AG:$AG,AU$1)</f>
        <v>0</v>
      </c>
    </row>
    <row r="1508" spans="1:47" ht="15" customHeight="1" x14ac:dyDescent="0.35">
      <c r="A1508" s="7">
        <f>IF(B1507=B1508,A1507,A1507+1)</f>
        <v>516</v>
      </c>
      <c r="B1508" s="7" t="s">
        <v>3625</v>
      </c>
      <c r="C1508" s="7" t="s">
        <v>3624</v>
      </c>
      <c r="D1508" s="7" t="s">
        <v>3044</v>
      </c>
      <c r="E1508" s="7" t="s">
        <v>3043</v>
      </c>
      <c r="F1508" s="4" t="s">
        <v>7</v>
      </c>
      <c r="G1508" s="4" t="s">
        <v>8</v>
      </c>
      <c r="H1508" s="4" t="s">
        <v>7</v>
      </c>
      <c r="I1508" s="3">
        <v>2</v>
      </c>
      <c r="J1508" s="3" t="s">
        <v>106</v>
      </c>
      <c r="K1508" s="3" t="s">
        <v>3057</v>
      </c>
      <c r="L1508" s="3" t="s">
        <v>55</v>
      </c>
      <c r="M1508" s="3" t="s">
        <v>3623</v>
      </c>
      <c r="N1508" s="3" t="s">
        <v>3560</v>
      </c>
      <c r="P1508" s="3" t="s">
        <v>669</v>
      </c>
      <c r="Q1508" s="3" t="s">
        <v>1475</v>
      </c>
      <c r="R1508" s="3" t="s">
        <v>2434</v>
      </c>
      <c r="S1508" s="2" t="str">
        <f>IF(P1508="심사불필요","-",VLOOKUP(K1508,'[1]자격증 backdata'!A:G,7,0))</f>
        <v>-</v>
      </c>
      <c r="T1508" s="2" t="str">
        <f>IF(S1508="-","-",IF(COUNTIFS(B:B,B1508,S:S,"필수")&gt;0,"자격요건충족","확인필요"))</f>
        <v>-</v>
      </c>
      <c r="U1508" s="2"/>
      <c r="W1508" s="2">
        <f>IF(Q1508="4급","심사불필요",VLOOKUP(K1508,'[1]자격증 backdata'!A:B,2,0))</f>
        <v>4</v>
      </c>
      <c r="X1508" s="3">
        <f>IF(R1508="A", MIN(20, SUMIFS(W:W, B:B, B1508, R:R, "A")),IF(R1508="B", MIN(30, SUMIFS(W:W, B:B, B1508, R:R, "B")),"비해당분야"))</f>
        <v>4</v>
      </c>
      <c r="Y1508" s="3" t="str">
        <f>IF(R1508="C",MIN(30,IF(COUNTIFS(B:B,B1508,W:W,"가1")=1,25,IF(COUNTIFS(B:B,B1508,W:W,"가1")&gt;=2,30,0))+IF(COUNTIFS(B:B,B1508,W:W,"나1")&gt;=4,30,IF(COUNTIFS(B:B,B1508,W:W,"나1")=3,26,IF(COUNTIFS(B:B,B1508,W:W,"나1")=2,22,IF(COUNTIFS(B:B,B1508,W:W,"나1")=1,18,0)))))+MIN(30,IF(COUNTIFS(B:B,B1508,W:W,"가2")=1,25,IF(COUNTIFS(B:B,B1508,W:W,"가2")&gt;=2,30,0))+IF(COUNTIFS(B:B,B1508,W:W,"나2")=3,30,IF(COUNTIFS(B:B,B1508,W:W,"나2")=2,25,IF(COUNTIFS(B:B,B1508,W:W,"나2")=1,20,0)))),"비해당분야")</f>
        <v>비해당분야</v>
      </c>
      <c r="Z1508" s="3" t="str">
        <f>IF(R1508="C",VLOOKUP(K1508,'[1]자격증 backdata'!A:F,6,0),"비해당분야")</f>
        <v>비해당분야</v>
      </c>
      <c r="AA1508" s="3" t="str">
        <f>IF(R1508="C",SUMIF(B:B,B1508,Z:Z),"비해당분야")</f>
        <v>비해당분야</v>
      </c>
      <c r="AB1508" s="3" t="str">
        <f>IF(R1508="C",SUM(Y1508,AA1508),"비해당분야")</f>
        <v>비해당분야</v>
      </c>
      <c r="AC1508" s="3">
        <f>IF(R1508="C",AB1508,X1508)</f>
        <v>4</v>
      </c>
      <c r="AD1508" s="3">
        <f>VLOOKUP(K1508,'[1]자격증 backdata'!A:D,4,0)</f>
        <v>0</v>
      </c>
      <c r="AE1508" s="3">
        <f>IF(_xlfn.MAXIFS(AD:AD,B:B,B1508)&gt;10,10,_xlfn.MAXIFS(AD:AD,B:B,B1508))</f>
        <v>5</v>
      </c>
      <c r="AG1508" s="2" t="str">
        <f>VLOOKUP(K1508,'[1]자격증 backdata'!A:C,3,0)</f>
        <v>M</v>
      </c>
      <c r="AH1508" s="2">
        <f>COUNTIFS($B:$B,$B1508,$AG:$AG,AH$1)</f>
        <v>0</v>
      </c>
      <c r="AI1508" s="2">
        <f>COUNTIFS($B:$B,$B1508,$AG:$AG,AI$1)</f>
        <v>0</v>
      </c>
      <c r="AJ1508" s="2">
        <f>COUNTIFS($B:$B,$B1508,$AG:$AG,AJ$1)</f>
        <v>0</v>
      </c>
      <c r="AK1508" s="2">
        <f>COUNTIFS($B:$B,$B1508,$AG:$AG,AK$1)</f>
        <v>0</v>
      </c>
      <c r="AL1508" s="2">
        <f>COUNTIFS($B:$B,$B1508,$AG:$AG,AL$1)</f>
        <v>0</v>
      </c>
      <c r="AM1508" s="2">
        <f>COUNTIFS($B:$B,$B1508,$AG:$AG,AM$1)</f>
        <v>0</v>
      </c>
      <c r="AN1508" s="2">
        <f>COUNTIFS($B:$B,$B1508,$AG:$AG,AN$1)</f>
        <v>0</v>
      </c>
      <c r="AO1508" s="2">
        <f>COUNTIFS($B:$B,$B1508,$AG:$AG,AO$1)</f>
        <v>0</v>
      </c>
      <c r="AP1508" s="2">
        <f>COUNTIFS($B:$B,$B1508,$AG:$AG,AP$1)</f>
        <v>0</v>
      </c>
      <c r="AQ1508" s="2">
        <f>COUNTIFS($B:$B,$B1508,$AG:$AG,AQ$1)</f>
        <v>0</v>
      </c>
      <c r="AR1508" s="2">
        <f>COUNTIFS($B:$B,$B1508,$AG:$AG,AR$1)</f>
        <v>0</v>
      </c>
      <c r="AS1508" s="2">
        <f>COUNTIFS($B:$B,$B1508,$AG:$AG,AS$1)</f>
        <v>0</v>
      </c>
      <c r="AT1508" s="2">
        <f>COUNTIFS($B:$B,$B1508,$AG:$AG,AT$1)</f>
        <v>1</v>
      </c>
      <c r="AU1508" s="2">
        <f>COUNTIFS($B:$B,$B1508,$AG:$AG,AU$1)</f>
        <v>0</v>
      </c>
    </row>
    <row r="1509" spans="1:47" ht="15" customHeight="1" x14ac:dyDescent="0.35">
      <c r="A1509" s="4">
        <f>IF(B1508=B1509,A1508,A1508+1)</f>
        <v>517</v>
      </c>
      <c r="B1509" s="4" t="s">
        <v>3619</v>
      </c>
      <c r="C1509" s="4" t="s">
        <v>3618</v>
      </c>
      <c r="D1509" s="4" t="s">
        <v>3044</v>
      </c>
      <c r="E1509" s="4" t="s">
        <v>3043</v>
      </c>
      <c r="F1509" s="4" t="s">
        <v>7</v>
      </c>
      <c r="G1509" s="4" t="s">
        <v>8</v>
      </c>
      <c r="H1509" s="4" t="s">
        <v>7</v>
      </c>
      <c r="I1509" s="4">
        <v>1</v>
      </c>
      <c r="J1509" s="4" t="s">
        <v>653</v>
      </c>
      <c r="K1509" s="4" t="s">
        <v>3052</v>
      </c>
      <c r="L1509" s="4" t="s">
        <v>651</v>
      </c>
      <c r="M1509" s="4" t="s">
        <v>3622</v>
      </c>
      <c r="N1509" s="4" t="s">
        <v>2531</v>
      </c>
      <c r="P1509" s="4" t="s">
        <v>669</v>
      </c>
      <c r="Q1509" s="4" t="s">
        <v>1475</v>
      </c>
      <c r="R1509" s="4" t="s">
        <v>2434</v>
      </c>
      <c r="S1509" s="5" t="str">
        <f>IF(P1509="심사불필요","-",VLOOKUP(K1509,'[1]자격증 backdata'!A:G,7,0))</f>
        <v>-</v>
      </c>
      <c r="T1509" s="5" t="str">
        <f>IF(S1509="-","-",IF(COUNTIFS(B:B,B1509,S:S,"필수")&gt;0,"자격요건충족","확인필요"))</f>
        <v>-</v>
      </c>
      <c r="U1509" s="5"/>
      <c r="W1509" s="5">
        <f>IF(Q1509="4급","심사불필요",VLOOKUP(K1509,'[1]자격증 backdata'!A:B,2,0))</f>
        <v>4</v>
      </c>
      <c r="X1509" s="4">
        <f>IF(R1509="A", MIN(20, SUMIFS(W:W, B:B, B1509, R:R, "A")),IF(R1509="B", MIN(30, SUMIFS(W:W, B:B, B1509, R:R, "B")),"비해당분야"))</f>
        <v>12</v>
      </c>
      <c r="Y1509" s="4" t="str">
        <f>IF(R1509="C",MIN(30,IF(COUNTIFS(B:B,B1509,W:W,"가1")=1,25,IF(COUNTIFS(B:B,B1509,W:W,"가1")&gt;=2,30,0))+IF(COUNTIFS(B:B,B1509,W:W,"나1")&gt;=4,30,IF(COUNTIFS(B:B,B1509,W:W,"나1")=3,26,IF(COUNTIFS(B:B,B1509,W:W,"나1")=2,22,IF(COUNTIFS(B:B,B1509,W:W,"나1")=1,18,0)))))+MIN(30,IF(COUNTIFS(B:B,B1509,W:W,"가2")=1,25,IF(COUNTIFS(B:B,B1509,W:W,"가2")&gt;=2,30,0))+IF(COUNTIFS(B:B,B1509,W:W,"나2")=3,30,IF(COUNTIFS(B:B,B1509,W:W,"나2")=2,25,IF(COUNTIFS(B:B,B1509,W:W,"나2")=1,20,0)))),"비해당분야")</f>
        <v>비해당분야</v>
      </c>
      <c r="Z1509" s="4" t="str">
        <f>IF(R1509="C",VLOOKUP(K1509,'[1]자격증 backdata'!A:F,6,0),"비해당분야")</f>
        <v>비해당분야</v>
      </c>
      <c r="AA1509" s="4" t="str">
        <f>IF(R1509="C",SUMIF(B:B,B1509,Z:Z),"비해당분야")</f>
        <v>비해당분야</v>
      </c>
      <c r="AB1509" s="4" t="str">
        <f>IF(R1509="C",SUM(Y1509,AA1509),"비해당분야")</f>
        <v>비해당분야</v>
      </c>
      <c r="AC1509" s="4">
        <f>IF(R1509="C",AB1509,X1509)</f>
        <v>12</v>
      </c>
      <c r="AD1509" s="4">
        <f>VLOOKUP(K1509,'[1]자격증 backdata'!A:D,4,0)</f>
        <v>0</v>
      </c>
      <c r="AE1509" s="4">
        <f>IF(_xlfn.MAXIFS(AD:AD,B:B,B1509)&gt;10,10,_xlfn.MAXIFS(AD:AD,B:B,B1509))</f>
        <v>0</v>
      </c>
      <c r="AG1509" s="5" t="str">
        <f>VLOOKUP(K1509,'[1]자격증 backdata'!A:C,3,0)</f>
        <v>H</v>
      </c>
      <c r="AH1509" s="5">
        <f>COUNTIFS($B:$B,$B1509,$AG:$AG,AH$1)</f>
        <v>0</v>
      </c>
      <c r="AI1509" s="5">
        <f>COUNTIFS($B:$B,$B1509,$AG:$AG,AI$1)</f>
        <v>0</v>
      </c>
      <c r="AJ1509" s="5">
        <f>COUNTIFS($B:$B,$B1509,$AG:$AG,AJ$1)</f>
        <v>0</v>
      </c>
      <c r="AK1509" s="5">
        <f>COUNTIFS($B:$B,$B1509,$AG:$AG,AK$1)</f>
        <v>0</v>
      </c>
      <c r="AL1509" s="5">
        <f>COUNTIFS($B:$B,$B1509,$AG:$AG,AL$1)</f>
        <v>0</v>
      </c>
      <c r="AM1509" s="5">
        <f>COUNTIFS($B:$B,$B1509,$AG:$AG,AM$1)</f>
        <v>0</v>
      </c>
      <c r="AN1509" s="5">
        <f>COUNTIFS($B:$B,$B1509,$AG:$AG,AN$1)</f>
        <v>0</v>
      </c>
      <c r="AO1509" s="5">
        <f>COUNTIFS($B:$B,$B1509,$AG:$AG,AO$1)</f>
        <v>1</v>
      </c>
      <c r="AP1509" s="5">
        <f>COUNTIFS($B:$B,$B1509,$AG:$AG,AP$1)</f>
        <v>0</v>
      </c>
      <c r="AQ1509" s="5">
        <f>COUNTIFS($B:$B,$B1509,$AG:$AG,AQ$1)</f>
        <v>0</v>
      </c>
      <c r="AR1509" s="5">
        <f>COUNTIFS($B:$B,$B1509,$AG:$AG,AR$1)</f>
        <v>0</v>
      </c>
      <c r="AS1509" s="5">
        <f>COUNTIFS($B:$B,$B1509,$AG:$AG,AS$1)</f>
        <v>0</v>
      </c>
      <c r="AT1509" s="5">
        <f>COUNTIFS($B:$B,$B1509,$AG:$AG,AT$1)</f>
        <v>1</v>
      </c>
      <c r="AU1509" s="5">
        <f>COUNTIFS($B:$B,$B1509,$AG:$AG,AU$1)</f>
        <v>1</v>
      </c>
    </row>
    <row r="1510" spans="1:47" ht="15" customHeight="1" x14ac:dyDescent="0.35">
      <c r="A1510" s="6">
        <f>IF(B1509=B1510,A1509,A1509+1)</f>
        <v>517</v>
      </c>
      <c r="B1510" s="6" t="s">
        <v>3619</v>
      </c>
      <c r="C1510" s="6" t="s">
        <v>3618</v>
      </c>
      <c r="D1510" s="6" t="s">
        <v>3044</v>
      </c>
      <c r="E1510" s="6" t="s">
        <v>3043</v>
      </c>
      <c r="F1510" s="4" t="s">
        <v>7</v>
      </c>
      <c r="G1510" s="4" t="s">
        <v>8</v>
      </c>
      <c r="H1510" s="4" t="s">
        <v>7</v>
      </c>
      <c r="I1510" s="4">
        <v>2</v>
      </c>
      <c r="J1510" s="4" t="s">
        <v>2899</v>
      </c>
      <c r="K1510" s="4" t="s">
        <v>3621</v>
      </c>
      <c r="L1510" s="4" t="s">
        <v>348</v>
      </c>
      <c r="M1510" s="4" t="s">
        <v>3620</v>
      </c>
      <c r="N1510" s="4" t="s">
        <v>1665</v>
      </c>
      <c r="P1510" s="4" t="s">
        <v>669</v>
      </c>
      <c r="Q1510" s="4" t="s">
        <v>1475</v>
      </c>
      <c r="R1510" s="4" t="s">
        <v>2434</v>
      </c>
      <c r="S1510" s="5" t="str">
        <f>IF(P1510="심사불필요","-",VLOOKUP(K1510,'[1]자격증 backdata'!A:G,7,0))</f>
        <v>-</v>
      </c>
      <c r="T1510" s="5" t="str">
        <f>IF(S1510="-","-",IF(COUNTIFS(B:B,B1510,S:S,"필수")&gt;0,"자격요건충족","확인필요"))</f>
        <v>-</v>
      </c>
      <c r="U1510" s="5"/>
      <c r="W1510" s="5">
        <f>IF(Q1510="4급","심사불필요",VLOOKUP(K1510,'[1]자격증 backdata'!A:B,2,0))</f>
        <v>4</v>
      </c>
      <c r="X1510" s="4">
        <f>IF(R1510="A", MIN(20, SUMIFS(W:W, B:B, B1510, R:R, "A")),IF(R1510="B", MIN(30, SUMIFS(W:W, B:B, B1510, R:R, "B")),"비해당분야"))</f>
        <v>12</v>
      </c>
      <c r="Y1510" s="4" t="str">
        <f>IF(R1510="C",MIN(30,IF(COUNTIFS(B:B,B1510,W:W,"가1")=1,25,IF(COUNTIFS(B:B,B1510,W:W,"가1")&gt;=2,30,0))+IF(COUNTIFS(B:B,B1510,W:W,"나1")&gt;=4,30,IF(COUNTIFS(B:B,B1510,W:W,"나1")=3,26,IF(COUNTIFS(B:B,B1510,W:W,"나1")=2,22,IF(COUNTIFS(B:B,B1510,W:W,"나1")=1,18,0)))))+MIN(30,IF(COUNTIFS(B:B,B1510,W:W,"가2")=1,25,IF(COUNTIFS(B:B,B1510,W:W,"가2")&gt;=2,30,0))+IF(COUNTIFS(B:B,B1510,W:W,"나2")=3,30,IF(COUNTIFS(B:B,B1510,W:W,"나2")=2,25,IF(COUNTIFS(B:B,B1510,W:W,"나2")=1,20,0)))),"비해당분야")</f>
        <v>비해당분야</v>
      </c>
      <c r="Z1510" s="4" t="str">
        <f>IF(R1510="C",VLOOKUP(K1510,'[1]자격증 backdata'!A:F,6,0),"비해당분야")</f>
        <v>비해당분야</v>
      </c>
      <c r="AA1510" s="4" t="str">
        <f>IF(R1510="C",SUMIF(B:B,B1510,Z:Z),"비해당분야")</f>
        <v>비해당분야</v>
      </c>
      <c r="AB1510" s="4" t="str">
        <f>IF(R1510="C",SUM(Y1510,AA1510),"비해당분야")</f>
        <v>비해당분야</v>
      </c>
      <c r="AC1510" s="4">
        <f>IF(R1510="C",AB1510,X1510)</f>
        <v>12</v>
      </c>
      <c r="AD1510" s="4">
        <f>VLOOKUP(K1510,'[1]자격증 backdata'!A:D,4,0)</f>
        <v>0</v>
      </c>
      <c r="AE1510" s="4">
        <f>IF(_xlfn.MAXIFS(AD:AD,B:B,B1510)&gt;10,10,_xlfn.MAXIFS(AD:AD,B:B,B1510))</f>
        <v>0</v>
      </c>
      <c r="AG1510" s="5" t="str">
        <f>VLOOKUP(K1510,'[1]자격증 backdata'!A:C,3,0)</f>
        <v>N</v>
      </c>
      <c r="AH1510" s="5">
        <f>COUNTIFS($B:$B,$B1510,$AG:$AG,AH$1)</f>
        <v>0</v>
      </c>
      <c r="AI1510" s="5">
        <f>COUNTIFS($B:$B,$B1510,$AG:$AG,AI$1)</f>
        <v>0</v>
      </c>
      <c r="AJ1510" s="5">
        <f>COUNTIFS($B:$B,$B1510,$AG:$AG,AJ$1)</f>
        <v>0</v>
      </c>
      <c r="AK1510" s="5">
        <f>COUNTIFS($B:$B,$B1510,$AG:$AG,AK$1)</f>
        <v>0</v>
      </c>
      <c r="AL1510" s="5">
        <f>COUNTIFS($B:$B,$B1510,$AG:$AG,AL$1)</f>
        <v>0</v>
      </c>
      <c r="AM1510" s="5">
        <f>COUNTIFS($B:$B,$B1510,$AG:$AG,AM$1)</f>
        <v>0</v>
      </c>
      <c r="AN1510" s="5">
        <f>COUNTIFS($B:$B,$B1510,$AG:$AG,AN$1)</f>
        <v>0</v>
      </c>
      <c r="AO1510" s="5">
        <f>COUNTIFS($B:$B,$B1510,$AG:$AG,AO$1)</f>
        <v>1</v>
      </c>
      <c r="AP1510" s="5">
        <f>COUNTIFS($B:$B,$B1510,$AG:$AG,AP$1)</f>
        <v>0</v>
      </c>
      <c r="AQ1510" s="5">
        <f>COUNTIFS($B:$B,$B1510,$AG:$AG,AQ$1)</f>
        <v>0</v>
      </c>
      <c r="AR1510" s="5">
        <f>COUNTIFS($B:$B,$B1510,$AG:$AG,AR$1)</f>
        <v>0</v>
      </c>
      <c r="AS1510" s="5">
        <f>COUNTIFS($B:$B,$B1510,$AG:$AG,AS$1)</f>
        <v>0</v>
      </c>
      <c r="AT1510" s="5">
        <f>COUNTIFS($B:$B,$B1510,$AG:$AG,AT$1)</f>
        <v>1</v>
      </c>
      <c r="AU1510" s="5">
        <f>COUNTIFS($B:$B,$B1510,$AG:$AG,AU$1)</f>
        <v>1</v>
      </c>
    </row>
    <row r="1511" spans="1:47" ht="15" customHeight="1" x14ac:dyDescent="0.35">
      <c r="A1511" s="6">
        <f>IF(B1510=B1511,A1510,A1510+1)</f>
        <v>517</v>
      </c>
      <c r="B1511" s="6" t="s">
        <v>3619</v>
      </c>
      <c r="C1511" s="6" t="s">
        <v>3618</v>
      </c>
      <c r="D1511" s="6" t="s">
        <v>3044</v>
      </c>
      <c r="E1511" s="6" t="s">
        <v>3043</v>
      </c>
      <c r="F1511" s="4" t="s">
        <v>7</v>
      </c>
      <c r="G1511" s="4" t="s">
        <v>8</v>
      </c>
      <c r="H1511" s="4" t="s">
        <v>7</v>
      </c>
      <c r="I1511" s="4">
        <v>3</v>
      </c>
      <c r="J1511" s="4" t="s">
        <v>106</v>
      </c>
      <c r="K1511" s="4" t="s">
        <v>3057</v>
      </c>
      <c r="L1511" s="4" t="s">
        <v>55</v>
      </c>
      <c r="M1511" s="4" t="s">
        <v>3617</v>
      </c>
      <c r="N1511" s="4" t="s">
        <v>1521</v>
      </c>
      <c r="P1511" s="4" t="s">
        <v>669</v>
      </c>
      <c r="Q1511" s="4" t="s">
        <v>1475</v>
      </c>
      <c r="R1511" s="4" t="s">
        <v>2434</v>
      </c>
      <c r="S1511" s="5" t="str">
        <f>IF(P1511="심사불필요","-",VLOOKUP(K1511,'[1]자격증 backdata'!A:G,7,0))</f>
        <v>-</v>
      </c>
      <c r="T1511" s="5" t="str">
        <f>IF(S1511="-","-",IF(COUNTIFS(B:B,B1511,S:S,"필수")&gt;0,"자격요건충족","확인필요"))</f>
        <v>-</v>
      </c>
      <c r="U1511" s="5"/>
      <c r="W1511" s="5">
        <f>IF(Q1511="4급","심사불필요",VLOOKUP(K1511,'[1]자격증 backdata'!A:B,2,0))</f>
        <v>4</v>
      </c>
      <c r="X1511" s="4">
        <f>IF(R1511="A", MIN(20, SUMIFS(W:W, B:B, B1511, R:R, "A")),IF(R1511="B", MIN(30, SUMIFS(W:W, B:B, B1511, R:R, "B")),"비해당분야"))</f>
        <v>12</v>
      </c>
      <c r="Y1511" s="4" t="str">
        <f>IF(R1511="C",MIN(30,IF(COUNTIFS(B:B,B1511,W:W,"가1")=1,25,IF(COUNTIFS(B:B,B1511,W:W,"가1")&gt;=2,30,0))+IF(COUNTIFS(B:B,B1511,W:W,"나1")&gt;=4,30,IF(COUNTIFS(B:B,B1511,W:W,"나1")=3,26,IF(COUNTIFS(B:B,B1511,W:W,"나1")=2,22,IF(COUNTIFS(B:B,B1511,W:W,"나1")=1,18,0)))))+MIN(30,IF(COUNTIFS(B:B,B1511,W:W,"가2")=1,25,IF(COUNTIFS(B:B,B1511,W:W,"가2")&gt;=2,30,0))+IF(COUNTIFS(B:B,B1511,W:W,"나2")=3,30,IF(COUNTIFS(B:B,B1511,W:W,"나2")=2,25,IF(COUNTIFS(B:B,B1511,W:W,"나2")=1,20,0)))),"비해당분야")</f>
        <v>비해당분야</v>
      </c>
      <c r="Z1511" s="4" t="str">
        <f>IF(R1511="C",VLOOKUP(K1511,'[1]자격증 backdata'!A:F,6,0),"비해당분야")</f>
        <v>비해당분야</v>
      </c>
      <c r="AA1511" s="4" t="str">
        <f>IF(R1511="C",SUMIF(B:B,B1511,Z:Z),"비해당분야")</f>
        <v>비해당분야</v>
      </c>
      <c r="AB1511" s="4" t="str">
        <f>IF(R1511="C",SUM(Y1511,AA1511),"비해당분야")</f>
        <v>비해당분야</v>
      </c>
      <c r="AC1511" s="4">
        <f>IF(R1511="C",AB1511,X1511)</f>
        <v>12</v>
      </c>
      <c r="AD1511" s="4">
        <f>VLOOKUP(K1511,'[1]자격증 backdata'!A:D,4,0)</f>
        <v>0</v>
      </c>
      <c r="AE1511" s="4">
        <f>IF(_xlfn.MAXIFS(AD:AD,B:B,B1511)&gt;10,10,_xlfn.MAXIFS(AD:AD,B:B,B1511))</f>
        <v>0</v>
      </c>
      <c r="AG1511" s="5" t="str">
        <f>VLOOKUP(K1511,'[1]자격증 backdata'!A:C,3,0)</f>
        <v>M</v>
      </c>
      <c r="AH1511" s="5">
        <f>COUNTIFS($B:$B,$B1511,$AG:$AG,AH$1)</f>
        <v>0</v>
      </c>
      <c r="AI1511" s="5">
        <f>COUNTIFS($B:$B,$B1511,$AG:$AG,AI$1)</f>
        <v>0</v>
      </c>
      <c r="AJ1511" s="5">
        <f>COUNTIFS($B:$B,$B1511,$AG:$AG,AJ$1)</f>
        <v>0</v>
      </c>
      <c r="AK1511" s="5">
        <f>COUNTIFS($B:$B,$B1511,$AG:$AG,AK$1)</f>
        <v>0</v>
      </c>
      <c r="AL1511" s="5">
        <f>COUNTIFS($B:$B,$B1511,$AG:$AG,AL$1)</f>
        <v>0</v>
      </c>
      <c r="AM1511" s="5">
        <f>COUNTIFS($B:$B,$B1511,$AG:$AG,AM$1)</f>
        <v>0</v>
      </c>
      <c r="AN1511" s="5">
        <f>COUNTIFS($B:$B,$B1511,$AG:$AG,AN$1)</f>
        <v>0</v>
      </c>
      <c r="AO1511" s="5">
        <f>COUNTIFS($B:$B,$B1511,$AG:$AG,AO$1)</f>
        <v>1</v>
      </c>
      <c r="AP1511" s="5">
        <f>COUNTIFS($B:$B,$B1511,$AG:$AG,AP$1)</f>
        <v>0</v>
      </c>
      <c r="AQ1511" s="5">
        <f>COUNTIFS($B:$B,$B1511,$AG:$AG,AQ$1)</f>
        <v>0</v>
      </c>
      <c r="AR1511" s="5">
        <f>COUNTIFS($B:$B,$B1511,$AG:$AG,AR$1)</f>
        <v>0</v>
      </c>
      <c r="AS1511" s="5">
        <f>COUNTIFS($B:$B,$B1511,$AG:$AG,AS$1)</f>
        <v>0</v>
      </c>
      <c r="AT1511" s="5">
        <f>COUNTIFS($B:$B,$B1511,$AG:$AG,AT$1)</f>
        <v>1</v>
      </c>
      <c r="AU1511" s="5">
        <f>COUNTIFS($B:$B,$B1511,$AG:$AG,AU$1)</f>
        <v>1</v>
      </c>
    </row>
    <row r="1512" spans="1:47" ht="15" customHeight="1" x14ac:dyDescent="0.35">
      <c r="A1512" s="3">
        <f>IF(B1511=B1512,A1511,A1511+1)</f>
        <v>518</v>
      </c>
      <c r="B1512" s="3" t="s">
        <v>3612</v>
      </c>
      <c r="C1512" s="3" t="s">
        <v>3611</v>
      </c>
      <c r="D1512" s="3" t="s">
        <v>3044</v>
      </c>
      <c r="E1512" s="3" t="s">
        <v>3043</v>
      </c>
      <c r="F1512" s="4" t="s">
        <v>7</v>
      </c>
      <c r="G1512" s="4" t="s">
        <v>8</v>
      </c>
      <c r="H1512" s="4" t="s">
        <v>7</v>
      </c>
      <c r="I1512" s="3">
        <v>1</v>
      </c>
      <c r="J1512" s="3" t="s">
        <v>38</v>
      </c>
      <c r="K1512" s="3" t="s">
        <v>3059</v>
      </c>
      <c r="L1512" s="3" t="s">
        <v>36</v>
      </c>
      <c r="M1512" s="3" t="s">
        <v>3616</v>
      </c>
      <c r="N1512" s="3" t="s">
        <v>173</v>
      </c>
      <c r="P1512" s="3" t="s">
        <v>669</v>
      </c>
      <c r="Q1512" s="3" t="s">
        <v>1475</v>
      </c>
      <c r="R1512" s="3" t="s">
        <v>2434</v>
      </c>
      <c r="S1512" s="2" t="str">
        <f>IF(P1512="심사불필요","-",VLOOKUP(K1512,'[1]자격증 backdata'!A:G,7,0))</f>
        <v>-</v>
      </c>
      <c r="T1512" s="2" t="str">
        <f>IF(S1512="-","-",IF(COUNTIFS(B:B,B1512,S:S,"필수")&gt;0,"자격요건충족","확인필요"))</f>
        <v>-</v>
      </c>
      <c r="U1512" s="2"/>
      <c r="W1512" s="2">
        <f>IF(Q1512="4급","심사불필요",VLOOKUP(K1512,'[1]자격증 backdata'!A:B,2,0))</f>
        <v>0</v>
      </c>
      <c r="X1512" s="3">
        <f>IF(R1512="A", MIN(20, SUMIFS(W:W, B:B, B1512, R:R, "A")),IF(R1512="B", MIN(30, SUMIFS(W:W, B:B, B1512, R:R, "B")),"비해당분야"))</f>
        <v>10</v>
      </c>
      <c r="Y1512" s="3" t="str">
        <f>IF(R1512="C",MIN(30,IF(COUNTIFS(B:B,B1512,W:W,"가1")=1,25,IF(COUNTIFS(B:B,B1512,W:W,"가1")&gt;=2,30,0))+IF(COUNTIFS(B:B,B1512,W:W,"나1")&gt;=4,30,IF(COUNTIFS(B:B,B1512,W:W,"나1")=3,26,IF(COUNTIFS(B:B,B1512,W:W,"나1")=2,22,IF(COUNTIFS(B:B,B1512,W:W,"나1")=1,18,0)))))+MIN(30,IF(COUNTIFS(B:B,B1512,W:W,"가2")=1,25,IF(COUNTIFS(B:B,B1512,W:W,"가2")&gt;=2,30,0))+IF(COUNTIFS(B:B,B1512,W:W,"나2")=3,30,IF(COUNTIFS(B:B,B1512,W:W,"나2")=2,25,IF(COUNTIFS(B:B,B1512,W:W,"나2")=1,20,0)))),"비해당분야")</f>
        <v>비해당분야</v>
      </c>
      <c r="Z1512" s="3" t="str">
        <f>IF(R1512="C",VLOOKUP(K1512,'[1]자격증 backdata'!A:F,6,0),"비해당분야")</f>
        <v>비해당분야</v>
      </c>
      <c r="AA1512" s="3" t="str">
        <f>IF(R1512="C",SUMIF(B:B,B1512,Z:Z),"비해당분야")</f>
        <v>비해당분야</v>
      </c>
      <c r="AB1512" s="3" t="str">
        <f>IF(R1512="C",SUM(Y1512,AA1512),"비해당분야")</f>
        <v>비해당분야</v>
      </c>
      <c r="AC1512" s="3">
        <f>IF(R1512="C",AB1512,X1512)</f>
        <v>10</v>
      </c>
      <c r="AD1512" s="3">
        <f>VLOOKUP(K1512,'[1]자격증 backdata'!A:D,4,0)</f>
        <v>5</v>
      </c>
      <c r="AE1512" s="3">
        <f>IF(_xlfn.MAXIFS(AD:AD,B:B,B1512)&gt;10,10,_xlfn.MAXIFS(AD:AD,B:B,B1512))</f>
        <v>5</v>
      </c>
      <c r="AG1512" s="2">
        <f>VLOOKUP(K1512,'[1]자격증 backdata'!A:C,3,0)</f>
        <v>0</v>
      </c>
      <c r="AH1512" s="2">
        <f>COUNTIFS($B:$B,$B1512,$AG:$AG,AH$1)</f>
        <v>0</v>
      </c>
      <c r="AI1512" s="2">
        <f>COUNTIFS($B:$B,$B1512,$AG:$AG,AI$1)</f>
        <v>0</v>
      </c>
      <c r="AJ1512" s="2">
        <f>COUNTIFS($B:$B,$B1512,$AG:$AG,AJ$1)</f>
        <v>0</v>
      </c>
      <c r="AK1512" s="2">
        <f>COUNTIFS($B:$B,$B1512,$AG:$AG,AK$1)</f>
        <v>0</v>
      </c>
      <c r="AL1512" s="2">
        <f>COUNTIFS($B:$B,$B1512,$AG:$AG,AL$1)</f>
        <v>0</v>
      </c>
      <c r="AM1512" s="2">
        <f>COUNTIFS($B:$B,$B1512,$AG:$AG,AM$1)</f>
        <v>0</v>
      </c>
      <c r="AN1512" s="2">
        <f>COUNTIFS($B:$B,$B1512,$AG:$AG,AN$1)</f>
        <v>0</v>
      </c>
      <c r="AO1512" s="2">
        <f>COUNTIFS($B:$B,$B1512,$AG:$AG,AO$1)</f>
        <v>1</v>
      </c>
      <c r="AP1512" s="2">
        <f>COUNTIFS($B:$B,$B1512,$AG:$AG,AP$1)</f>
        <v>0</v>
      </c>
      <c r="AQ1512" s="2">
        <f>COUNTIFS($B:$B,$B1512,$AG:$AG,AQ$1)</f>
        <v>0</v>
      </c>
      <c r="AR1512" s="2">
        <f>COUNTIFS($B:$B,$B1512,$AG:$AG,AR$1)</f>
        <v>0</v>
      </c>
      <c r="AS1512" s="2">
        <f>COUNTIFS($B:$B,$B1512,$AG:$AG,AS$1)</f>
        <v>0</v>
      </c>
      <c r="AT1512" s="2">
        <f>COUNTIFS($B:$B,$B1512,$AG:$AG,AT$1)</f>
        <v>1</v>
      </c>
      <c r="AU1512" s="2">
        <f>COUNTIFS($B:$B,$B1512,$AG:$AG,AU$1)</f>
        <v>0</v>
      </c>
    </row>
    <row r="1513" spans="1:47" ht="15" customHeight="1" x14ac:dyDescent="0.35">
      <c r="A1513" s="7">
        <f>IF(B1512=B1513,A1512,A1512+1)</f>
        <v>518</v>
      </c>
      <c r="B1513" s="7" t="s">
        <v>3612</v>
      </c>
      <c r="C1513" s="7" t="s">
        <v>3611</v>
      </c>
      <c r="D1513" s="7" t="s">
        <v>3044</v>
      </c>
      <c r="E1513" s="7" t="s">
        <v>3043</v>
      </c>
      <c r="F1513" s="4" t="s">
        <v>7</v>
      </c>
      <c r="G1513" s="4" t="s">
        <v>8</v>
      </c>
      <c r="H1513" s="4" t="s">
        <v>7</v>
      </c>
      <c r="I1513" s="3">
        <v>2</v>
      </c>
      <c r="J1513" s="3" t="s">
        <v>653</v>
      </c>
      <c r="K1513" s="3" t="s">
        <v>3052</v>
      </c>
      <c r="L1513" s="3" t="s">
        <v>651</v>
      </c>
      <c r="M1513" s="3" t="s">
        <v>3615</v>
      </c>
      <c r="N1513" s="3" t="s">
        <v>1567</v>
      </c>
      <c r="P1513" s="3" t="s">
        <v>669</v>
      </c>
      <c r="Q1513" s="3" t="s">
        <v>1475</v>
      </c>
      <c r="R1513" s="3" t="s">
        <v>2434</v>
      </c>
      <c r="S1513" s="2" t="str">
        <f>IF(P1513="심사불필요","-",VLOOKUP(K1513,'[1]자격증 backdata'!A:G,7,0))</f>
        <v>-</v>
      </c>
      <c r="T1513" s="2" t="str">
        <f>IF(S1513="-","-",IF(COUNTIFS(B:B,B1513,S:S,"필수")&gt;0,"자격요건충족","확인필요"))</f>
        <v>-</v>
      </c>
      <c r="U1513" s="2"/>
      <c r="W1513" s="2">
        <f>IF(Q1513="4급","심사불필요",VLOOKUP(K1513,'[1]자격증 backdata'!A:B,2,0))</f>
        <v>4</v>
      </c>
      <c r="X1513" s="3">
        <f>IF(R1513="A", MIN(20, SUMIFS(W:W, B:B, B1513, R:R, "A")),IF(R1513="B", MIN(30, SUMIFS(W:W, B:B, B1513, R:R, "B")),"비해당분야"))</f>
        <v>10</v>
      </c>
      <c r="Y1513" s="3" t="str">
        <f>IF(R1513="C",MIN(30,IF(COUNTIFS(B:B,B1513,W:W,"가1")=1,25,IF(COUNTIFS(B:B,B1513,W:W,"가1")&gt;=2,30,0))+IF(COUNTIFS(B:B,B1513,W:W,"나1")&gt;=4,30,IF(COUNTIFS(B:B,B1513,W:W,"나1")=3,26,IF(COUNTIFS(B:B,B1513,W:W,"나1")=2,22,IF(COUNTIFS(B:B,B1513,W:W,"나1")=1,18,0)))))+MIN(30,IF(COUNTIFS(B:B,B1513,W:W,"가2")=1,25,IF(COUNTIFS(B:B,B1513,W:W,"가2")&gt;=2,30,0))+IF(COUNTIFS(B:B,B1513,W:W,"나2")=3,30,IF(COUNTIFS(B:B,B1513,W:W,"나2")=2,25,IF(COUNTIFS(B:B,B1513,W:W,"나2")=1,20,0)))),"비해당분야")</f>
        <v>비해당분야</v>
      </c>
      <c r="Z1513" s="3" t="str">
        <f>IF(R1513="C",VLOOKUP(K1513,'[1]자격증 backdata'!A:F,6,0),"비해당분야")</f>
        <v>비해당분야</v>
      </c>
      <c r="AA1513" s="3" t="str">
        <f>IF(R1513="C",SUMIF(B:B,B1513,Z:Z),"비해당분야")</f>
        <v>비해당분야</v>
      </c>
      <c r="AB1513" s="3" t="str">
        <f>IF(R1513="C",SUM(Y1513,AA1513),"비해당분야")</f>
        <v>비해당분야</v>
      </c>
      <c r="AC1513" s="3">
        <f>IF(R1513="C",AB1513,X1513)</f>
        <v>10</v>
      </c>
      <c r="AD1513" s="3">
        <f>VLOOKUP(K1513,'[1]자격증 backdata'!A:D,4,0)</f>
        <v>0</v>
      </c>
      <c r="AE1513" s="3">
        <f>IF(_xlfn.MAXIFS(AD:AD,B:B,B1513)&gt;10,10,_xlfn.MAXIFS(AD:AD,B:B,B1513))</f>
        <v>5</v>
      </c>
      <c r="AG1513" s="2" t="str">
        <f>VLOOKUP(K1513,'[1]자격증 backdata'!A:C,3,0)</f>
        <v>H</v>
      </c>
      <c r="AH1513" s="2">
        <f>COUNTIFS($B:$B,$B1513,$AG:$AG,AH$1)</f>
        <v>0</v>
      </c>
      <c r="AI1513" s="2">
        <f>COUNTIFS($B:$B,$B1513,$AG:$AG,AI$1)</f>
        <v>0</v>
      </c>
      <c r="AJ1513" s="2">
        <f>COUNTIFS($B:$B,$B1513,$AG:$AG,AJ$1)</f>
        <v>0</v>
      </c>
      <c r="AK1513" s="2">
        <f>COUNTIFS($B:$B,$B1513,$AG:$AG,AK$1)</f>
        <v>0</v>
      </c>
      <c r="AL1513" s="2">
        <f>COUNTIFS($B:$B,$B1513,$AG:$AG,AL$1)</f>
        <v>0</v>
      </c>
      <c r="AM1513" s="2">
        <f>COUNTIFS($B:$B,$B1513,$AG:$AG,AM$1)</f>
        <v>0</v>
      </c>
      <c r="AN1513" s="2">
        <f>COUNTIFS($B:$B,$B1513,$AG:$AG,AN$1)</f>
        <v>0</v>
      </c>
      <c r="AO1513" s="2">
        <f>COUNTIFS($B:$B,$B1513,$AG:$AG,AO$1)</f>
        <v>1</v>
      </c>
      <c r="AP1513" s="2">
        <f>COUNTIFS($B:$B,$B1513,$AG:$AG,AP$1)</f>
        <v>0</v>
      </c>
      <c r="AQ1513" s="2">
        <f>COUNTIFS($B:$B,$B1513,$AG:$AG,AQ$1)</f>
        <v>0</v>
      </c>
      <c r="AR1513" s="2">
        <f>COUNTIFS($B:$B,$B1513,$AG:$AG,AR$1)</f>
        <v>0</v>
      </c>
      <c r="AS1513" s="2">
        <f>COUNTIFS($B:$B,$B1513,$AG:$AG,AS$1)</f>
        <v>0</v>
      </c>
      <c r="AT1513" s="2">
        <f>COUNTIFS($B:$B,$B1513,$AG:$AG,AT$1)</f>
        <v>1</v>
      </c>
      <c r="AU1513" s="2">
        <f>COUNTIFS($B:$B,$B1513,$AG:$AG,AU$1)</f>
        <v>0</v>
      </c>
    </row>
    <row r="1514" spans="1:47" ht="15" customHeight="1" x14ac:dyDescent="0.35">
      <c r="A1514" s="7">
        <f>IF(B1513=B1514,A1513,A1513+1)</f>
        <v>518</v>
      </c>
      <c r="B1514" s="7" t="s">
        <v>3612</v>
      </c>
      <c r="C1514" s="7" t="s">
        <v>3611</v>
      </c>
      <c r="D1514" s="7" t="s">
        <v>3044</v>
      </c>
      <c r="E1514" s="7" t="s">
        <v>3043</v>
      </c>
      <c r="F1514" s="4" t="s">
        <v>7</v>
      </c>
      <c r="G1514" s="4" t="s">
        <v>8</v>
      </c>
      <c r="H1514" s="4" t="s">
        <v>7</v>
      </c>
      <c r="I1514" s="3">
        <v>3</v>
      </c>
      <c r="J1514" s="3" t="s">
        <v>106</v>
      </c>
      <c r="K1514" s="3" t="s">
        <v>3057</v>
      </c>
      <c r="L1514" s="3" t="s">
        <v>55</v>
      </c>
      <c r="M1514" s="3" t="s">
        <v>3614</v>
      </c>
      <c r="N1514" s="3" t="s">
        <v>3613</v>
      </c>
      <c r="P1514" s="3" t="s">
        <v>669</v>
      </c>
      <c r="Q1514" s="3" t="s">
        <v>1475</v>
      </c>
      <c r="R1514" s="3" t="s">
        <v>2434</v>
      </c>
      <c r="S1514" s="2" t="str">
        <f>IF(P1514="심사불필요","-",VLOOKUP(K1514,'[1]자격증 backdata'!A:G,7,0))</f>
        <v>-</v>
      </c>
      <c r="T1514" s="2" t="str">
        <f>IF(S1514="-","-",IF(COUNTIFS(B:B,B1514,S:S,"필수")&gt;0,"자격요건충족","확인필요"))</f>
        <v>-</v>
      </c>
      <c r="U1514" s="2"/>
      <c r="W1514" s="2">
        <f>IF(Q1514="4급","심사불필요",VLOOKUP(K1514,'[1]자격증 backdata'!A:B,2,0))</f>
        <v>4</v>
      </c>
      <c r="X1514" s="3">
        <f>IF(R1514="A", MIN(20, SUMIFS(W:W, B:B, B1514, R:R, "A")),IF(R1514="B", MIN(30, SUMIFS(W:W, B:B, B1514, R:R, "B")),"비해당분야"))</f>
        <v>10</v>
      </c>
      <c r="Y1514" s="3" t="str">
        <f>IF(R1514="C",MIN(30,IF(COUNTIFS(B:B,B1514,W:W,"가1")=1,25,IF(COUNTIFS(B:B,B1514,W:W,"가1")&gt;=2,30,0))+IF(COUNTIFS(B:B,B1514,W:W,"나1")&gt;=4,30,IF(COUNTIFS(B:B,B1514,W:W,"나1")=3,26,IF(COUNTIFS(B:B,B1514,W:W,"나1")=2,22,IF(COUNTIFS(B:B,B1514,W:W,"나1")=1,18,0)))))+MIN(30,IF(COUNTIFS(B:B,B1514,W:W,"가2")=1,25,IF(COUNTIFS(B:B,B1514,W:W,"가2")&gt;=2,30,0))+IF(COUNTIFS(B:B,B1514,W:W,"나2")=3,30,IF(COUNTIFS(B:B,B1514,W:W,"나2")=2,25,IF(COUNTIFS(B:B,B1514,W:W,"나2")=1,20,0)))),"비해당분야")</f>
        <v>비해당분야</v>
      </c>
      <c r="Z1514" s="3" t="str">
        <f>IF(R1514="C",VLOOKUP(K1514,'[1]자격증 backdata'!A:F,6,0),"비해당분야")</f>
        <v>비해당분야</v>
      </c>
      <c r="AA1514" s="3" t="str">
        <f>IF(R1514="C",SUMIF(B:B,B1514,Z:Z),"비해당분야")</f>
        <v>비해당분야</v>
      </c>
      <c r="AB1514" s="3" t="str">
        <f>IF(R1514="C",SUM(Y1514,AA1514),"비해당분야")</f>
        <v>비해당분야</v>
      </c>
      <c r="AC1514" s="3">
        <f>IF(R1514="C",AB1514,X1514)</f>
        <v>10</v>
      </c>
      <c r="AD1514" s="3">
        <f>VLOOKUP(K1514,'[1]자격증 backdata'!A:D,4,0)</f>
        <v>0</v>
      </c>
      <c r="AE1514" s="3">
        <f>IF(_xlfn.MAXIFS(AD:AD,B:B,B1514)&gt;10,10,_xlfn.MAXIFS(AD:AD,B:B,B1514))</f>
        <v>5</v>
      </c>
      <c r="AG1514" s="2" t="str">
        <f>VLOOKUP(K1514,'[1]자격증 backdata'!A:C,3,0)</f>
        <v>M</v>
      </c>
      <c r="AH1514" s="2">
        <f>COUNTIFS($B:$B,$B1514,$AG:$AG,AH$1)</f>
        <v>0</v>
      </c>
      <c r="AI1514" s="2">
        <f>COUNTIFS($B:$B,$B1514,$AG:$AG,AI$1)</f>
        <v>0</v>
      </c>
      <c r="AJ1514" s="2">
        <f>COUNTIFS($B:$B,$B1514,$AG:$AG,AJ$1)</f>
        <v>0</v>
      </c>
      <c r="AK1514" s="2">
        <f>COUNTIFS($B:$B,$B1514,$AG:$AG,AK$1)</f>
        <v>0</v>
      </c>
      <c r="AL1514" s="2">
        <f>COUNTIFS($B:$B,$B1514,$AG:$AG,AL$1)</f>
        <v>0</v>
      </c>
      <c r="AM1514" s="2">
        <f>COUNTIFS($B:$B,$B1514,$AG:$AG,AM$1)</f>
        <v>0</v>
      </c>
      <c r="AN1514" s="2">
        <f>COUNTIFS($B:$B,$B1514,$AG:$AG,AN$1)</f>
        <v>0</v>
      </c>
      <c r="AO1514" s="2">
        <f>COUNTIFS($B:$B,$B1514,$AG:$AG,AO$1)</f>
        <v>1</v>
      </c>
      <c r="AP1514" s="2">
        <f>COUNTIFS($B:$B,$B1514,$AG:$AG,AP$1)</f>
        <v>0</v>
      </c>
      <c r="AQ1514" s="2">
        <f>COUNTIFS($B:$B,$B1514,$AG:$AG,AQ$1)</f>
        <v>0</v>
      </c>
      <c r="AR1514" s="2">
        <f>COUNTIFS($B:$B,$B1514,$AG:$AG,AR$1)</f>
        <v>0</v>
      </c>
      <c r="AS1514" s="2">
        <f>COUNTIFS($B:$B,$B1514,$AG:$AG,AS$1)</f>
        <v>0</v>
      </c>
      <c r="AT1514" s="2">
        <f>COUNTIFS($B:$B,$B1514,$AG:$AG,AT$1)</f>
        <v>1</v>
      </c>
      <c r="AU1514" s="2">
        <f>COUNTIFS($B:$B,$B1514,$AG:$AG,AU$1)</f>
        <v>0</v>
      </c>
    </row>
    <row r="1515" spans="1:47" ht="15" customHeight="1" x14ac:dyDescent="0.35">
      <c r="A1515" s="7">
        <f>IF(B1514=B1515,A1514,A1514+1)</f>
        <v>518</v>
      </c>
      <c r="B1515" s="7" t="s">
        <v>3612</v>
      </c>
      <c r="C1515" s="7" t="s">
        <v>3611</v>
      </c>
      <c r="D1515" s="7" t="s">
        <v>3044</v>
      </c>
      <c r="E1515" s="7" t="s">
        <v>3043</v>
      </c>
      <c r="F1515" s="4" t="s">
        <v>7</v>
      </c>
      <c r="G1515" s="4" t="s">
        <v>8</v>
      </c>
      <c r="H1515" s="4" t="s">
        <v>7</v>
      </c>
      <c r="I1515" s="3">
        <v>4</v>
      </c>
      <c r="J1515" s="3" t="s">
        <v>28</v>
      </c>
      <c r="K1515" s="3" t="s">
        <v>3061</v>
      </c>
      <c r="L1515" s="3" t="s">
        <v>26</v>
      </c>
      <c r="M1515" s="3" t="s">
        <v>3610</v>
      </c>
      <c r="N1515" s="3" t="s">
        <v>1869</v>
      </c>
      <c r="P1515" s="3" t="s">
        <v>669</v>
      </c>
      <c r="Q1515" s="3" t="s">
        <v>1475</v>
      </c>
      <c r="R1515" s="3" t="s">
        <v>2434</v>
      </c>
      <c r="S1515" s="2" t="str">
        <f>IF(P1515="심사불필요","-",VLOOKUP(K1515,'[1]자격증 backdata'!A:G,7,0))</f>
        <v>-</v>
      </c>
      <c r="T1515" s="2" t="str">
        <f>IF(S1515="-","-",IF(COUNTIFS(B:B,B1515,S:S,"필수")&gt;0,"자격요건충족","확인필요"))</f>
        <v>-</v>
      </c>
      <c r="U1515" s="2"/>
      <c r="W1515" s="2">
        <f>IF(Q1515="4급","심사불필요",VLOOKUP(K1515,'[1]자격증 backdata'!A:B,2,0))</f>
        <v>2</v>
      </c>
      <c r="X1515" s="3">
        <f>IF(R1515="A", MIN(20, SUMIFS(W:W, B:B, B1515, R:R, "A")),IF(R1515="B", MIN(30, SUMIFS(W:W, B:B, B1515, R:R, "B")),"비해당분야"))</f>
        <v>10</v>
      </c>
      <c r="Y1515" s="3" t="str">
        <f>IF(R1515="C",MIN(30,IF(COUNTIFS(B:B,B1515,W:W,"가1")=1,25,IF(COUNTIFS(B:B,B1515,W:W,"가1")&gt;=2,30,0))+IF(COUNTIFS(B:B,B1515,W:W,"나1")&gt;=4,30,IF(COUNTIFS(B:B,B1515,W:W,"나1")=3,26,IF(COUNTIFS(B:B,B1515,W:W,"나1")=2,22,IF(COUNTIFS(B:B,B1515,W:W,"나1")=1,18,0)))))+MIN(30,IF(COUNTIFS(B:B,B1515,W:W,"가2")=1,25,IF(COUNTIFS(B:B,B1515,W:W,"가2")&gt;=2,30,0))+IF(COUNTIFS(B:B,B1515,W:W,"나2")=3,30,IF(COUNTIFS(B:B,B1515,W:W,"나2")=2,25,IF(COUNTIFS(B:B,B1515,W:W,"나2")=1,20,0)))),"비해당분야")</f>
        <v>비해당분야</v>
      </c>
      <c r="Z1515" s="3" t="str">
        <f>IF(R1515="C",VLOOKUP(K1515,'[1]자격증 backdata'!A:F,6,0),"비해당분야")</f>
        <v>비해당분야</v>
      </c>
      <c r="AA1515" s="3" t="str">
        <f>IF(R1515="C",SUMIF(B:B,B1515,Z:Z),"비해당분야")</f>
        <v>비해당분야</v>
      </c>
      <c r="AB1515" s="3" t="str">
        <f>IF(R1515="C",SUM(Y1515,AA1515),"비해당분야")</f>
        <v>비해당분야</v>
      </c>
      <c r="AC1515" s="3">
        <f>IF(R1515="C",AB1515,X1515)</f>
        <v>10</v>
      </c>
      <c r="AD1515" s="3">
        <f>VLOOKUP(K1515,'[1]자격증 backdata'!A:D,4,0)</f>
        <v>0</v>
      </c>
      <c r="AE1515" s="3">
        <f>IF(_xlfn.MAXIFS(AD:AD,B:B,B1515)&gt;10,10,_xlfn.MAXIFS(AD:AD,B:B,B1515))</f>
        <v>5</v>
      </c>
      <c r="AG1515" s="2">
        <f>VLOOKUP(K1515,'[1]자격증 backdata'!A:C,3,0)</f>
        <v>0</v>
      </c>
      <c r="AH1515" s="2">
        <f>COUNTIFS($B:$B,$B1515,$AG:$AG,AH$1)</f>
        <v>0</v>
      </c>
      <c r="AI1515" s="2">
        <f>COUNTIFS($B:$B,$B1515,$AG:$AG,AI$1)</f>
        <v>0</v>
      </c>
      <c r="AJ1515" s="2">
        <f>COUNTIFS($B:$B,$B1515,$AG:$AG,AJ$1)</f>
        <v>0</v>
      </c>
      <c r="AK1515" s="2">
        <f>COUNTIFS($B:$B,$B1515,$AG:$AG,AK$1)</f>
        <v>0</v>
      </c>
      <c r="AL1515" s="2">
        <f>COUNTIFS($B:$B,$B1515,$AG:$AG,AL$1)</f>
        <v>0</v>
      </c>
      <c r="AM1515" s="2">
        <f>COUNTIFS($B:$B,$B1515,$AG:$AG,AM$1)</f>
        <v>0</v>
      </c>
      <c r="AN1515" s="2">
        <f>COUNTIFS($B:$B,$B1515,$AG:$AG,AN$1)</f>
        <v>0</v>
      </c>
      <c r="AO1515" s="2">
        <f>COUNTIFS($B:$B,$B1515,$AG:$AG,AO$1)</f>
        <v>1</v>
      </c>
      <c r="AP1515" s="2">
        <f>COUNTIFS($B:$B,$B1515,$AG:$AG,AP$1)</f>
        <v>0</v>
      </c>
      <c r="AQ1515" s="2">
        <f>COUNTIFS($B:$B,$B1515,$AG:$AG,AQ$1)</f>
        <v>0</v>
      </c>
      <c r="AR1515" s="2">
        <f>COUNTIFS($B:$B,$B1515,$AG:$AG,AR$1)</f>
        <v>0</v>
      </c>
      <c r="AS1515" s="2">
        <f>COUNTIFS($B:$B,$B1515,$AG:$AG,AS$1)</f>
        <v>0</v>
      </c>
      <c r="AT1515" s="2">
        <f>COUNTIFS($B:$B,$B1515,$AG:$AG,AT$1)</f>
        <v>1</v>
      </c>
      <c r="AU1515" s="2">
        <f>COUNTIFS($B:$B,$B1515,$AG:$AG,AU$1)</f>
        <v>0</v>
      </c>
    </row>
    <row r="1516" spans="1:47" ht="15" customHeight="1" x14ac:dyDescent="0.35">
      <c r="A1516" s="4">
        <f>IF(B1515=B1516,A1515,A1515+1)</f>
        <v>519</v>
      </c>
      <c r="B1516" s="4" t="s">
        <v>3606</v>
      </c>
      <c r="C1516" s="4" t="s">
        <v>1930</v>
      </c>
      <c r="D1516" s="4" t="s">
        <v>3044</v>
      </c>
      <c r="E1516" s="4" t="s">
        <v>3043</v>
      </c>
      <c r="F1516" s="4" t="s">
        <v>7</v>
      </c>
      <c r="G1516" s="4" t="s">
        <v>8</v>
      </c>
      <c r="H1516" s="4" t="s">
        <v>7</v>
      </c>
      <c r="I1516" s="4">
        <v>1</v>
      </c>
      <c r="J1516" s="4" t="s">
        <v>653</v>
      </c>
      <c r="K1516" s="4" t="s">
        <v>3052</v>
      </c>
      <c r="L1516" s="4" t="s">
        <v>651</v>
      </c>
      <c r="M1516" s="4" t="s">
        <v>3609</v>
      </c>
      <c r="N1516" s="4" t="s">
        <v>2594</v>
      </c>
      <c r="P1516" s="4" t="s">
        <v>669</v>
      </c>
      <c r="Q1516" s="4" t="s">
        <v>1475</v>
      </c>
      <c r="R1516" s="4" t="s">
        <v>2434</v>
      </c>
      <c r="S1516" s="5" t="str">
        <f>IF(P1516="심사불필요","-",VLOOKUP(K1516,'[1]자격증 backdata'!A:G,7,0))</f>
        <v>-</v>
      </c>
      <c r="T1516" s="5" t="str">
        <f>IF(S1516="-","-",IF(COUNTIFS(B:B,B1516,S:S,"필수")&gt;0,"자격요건충족","확인필요"))</f>
        <v>-</v>
      </c>
      <c r="U1516" s="5"/>
      <c r="W1516" s="5">
        <f>IF(Q1516="4급","심사불필요",VLOOKUP(K1516,'[1]자격증 backdata'!A:B,2,0))</f>
        <v>4</v>
      </c>
      <c r="X1516" s="4">
        <f>IF(R1516="A", MIN(20, SUMIFS(W:W, B:B, B1516, R:R, "A")),IF(R1516="B", MIN(30, SUMIFS(W:W, B:B, B1516, R:R, "B")),"비해당분야"))</f>
        <v>12</v>
      </c>
      <c r="Y1516" s="4" t="str">
        <f>IF(R1516="C",MIN(30,IF(COUNTIFS(B:B,B1516,W:W,"가1")=1,25,IF(COUNTIFS(B:B,B1516,W:W,"가1")&gt;=2,30,0))+IF(COUNTIFS(B:B,B1516,W:W,"나1")&gt;=4,30,IF(COUNTIFS(B:B,B1516,W:W,"나1")=3,26,IF(COUNTIFS(B:B,B1516,W:W,"나1")=2,22,IF(COUNTIFS(B:B,B1516,W:W,"나1")=1,18,0)))))+MIN(30,IF(COUNTIFS(B:B,B1516,W:W,"가2")=1,25,IF(COUNTIFS(B:B,B1516,W:W,"가2")&gt;=2,30,0))+IF(COUNTIFS(B:B,B1516,W:W,"나2")=3,30,IF(COUNTIFS(B:B,B1516,W:W,"나2")=2,25,IF(COUNTIFS(B:B,B1516,W:W,"나2")=1,20,0)))),"비해당분야")</f>
        <v>비해당분야</v>
      </c>
      <c r="Z1516" s="4" t="str">
        <f>IF(R1516="C",VLOOKUP(K1516,'[1]자격증 backdata'!A:F,6,0),"비해당분야")</f>
        <v>비해당분야</v>
      </c>
      <c r="AA1516" s="4" t="str">
        <f>IF(R1516="C",SUMIF(B:B,B1516,Z:Z),"비해당분야")</f>
        <v>비해당분야</v>
      </c>
      <c r="AB1516" s="4" t="str">
        <f>IF(R1516="C",SUM(Y1516,AA1516),"비해당분야")</f>
        <v>비해당분야</v>
      </c>
      <c r="AC1516" s="4">
        <f>IF(R1516="C",AB1516,X1516)</f>
        <v>12</v>
      </c>
      <c r="AD1516" s="4">
        <f>VLOOKUP(K1516,'[1]자격증 backdata'!A:D,4,0)</f>
        <v>0</v>
      </c>
      <c r="AE1516" s="4">
        <f>IF(_xlfn.MAXIFS(AD:AD,B:B,B1516)&gt;10,10,_xlfn.MAXIFS(AD:AD,B:B,B1516))</f>
        <v>0</v>
      </c>
      <c r="AG1516" s="5" t="str">
        <f>VLOOKUP(K1516,'[1]자격증 backdata'!A:C,3,0)</f>
        <v>H</v>
      </c>
      <c r="AH1516" s="5">
        <f>COUNTIFS($B:$B,$B1516,$AG:$AG,AH$1)</f>
        <v>0</v>
      </c>
      <c r="AI1516" s="5">
        <f>COUNTIFS($B:$B,$B1516,$AG:$AG,AI$1)</f>
        <v>0</v>
      </c>
      <c r="AJ1516" s="5">
        <f>COUNTIFS($B:$B,$B1516,$AG:$AG,AJ$1)</f>
        <v>0</v>
      </c>
      <c r="AK1516" s="5">
        <f>COUNTIFS($B:$B,$B1516,$AG:$AG,AK$1)</f>
        <v>0</v>
      </c>
      <c r="AL1516" s="5">
        <f>COUNTIFS($B:$B,$B1516,$AG:$AG,AL$1)</f>
        <v>0</v>
      </c>
      <c r="AM1516" s="5">
        <f>COUNTIFS($B:$B,$B1516,$AG:$AG,AM$1)</f>
        <v>0</v>
      </c>
      <c r="AN1516" s="5">
        <f>COUNTIFS($B:$B,$B1516,$AG:$AG,AN$1)</f>
        <v>1</v>
      </c>
      <c r="AO1516" s="5">
        <f>COUNTIFS($B:$B,$B1516,$AG:$AG,AO$1)</f>
        <v>1</v>
      </c>
      <c r="AP1516" s="5">
        <f>COUNTIFS($B:$B,$B1516,$AG:$AG,AP$1)</f>
        <v>0</v>
      </c>
      <c r="AQ1516" s="5">
        <f>COUNTIFS($B:$B,$B1516,$AG:$AG,AQ$1)</f>
        <v>1</v>
      </c>
      <c r="AR1516" s="5">
        <f>COUNTIFS($B:$B,$B1516,$AG:$AG,AR$1)</f>
        <v>0</v>
      </c>
      <c r="AS1516" s="5">
        <f>COUNTIFS($B:$B,$B1516,$AG:$AG,AS$1)</f>
        <v>0</v>
      </c>
      <c r="AT1516" s="5">
        <f>COUNTIFS($B:$B,$B1516,$AG:$AG,AT$1)</f>
        <v>0</v>
      </c>
      <c r="AU1516" s="5">
        <f>COUNTIFS($B:$B,$B1516,$AG:$AG,AU$1)</f>
        <v>0</v>
      </c>
    </row>
    <row r="1517" spans="1:47" ht="15" customHeight="1" x14ac:dyDescent="0.35">
      <c r="A1517" s="6">
        <f>IF(B1516=B1517,A1516,A1516+1)</f>
        <v>519</v>
      </c>
      <c r="B1517" s="6" t="s">
        <v>3606</v>
      </c>
      <c r="C1517" s="6" t="s">
        <v>1930</v>
      </c>
      <c r="D1517" s="6" t="s">
        <v>3044</v>
      </c>
      <c r="E1517" s="6" t="s">
        <v>3043</v>
      </c>
      <c r="F1517" s="4" t="s">
        <v>7</v>
      </c>
      <c r="G1517" s="4" t="s">
        <v>8</v>
      </c>
      <c r="H1517" s="4" t="s">
        <v>7</v>
      </c>
      <c r="I1517" s="4">
        <v>2</v>
      </c>
      <c r="J1517" s="4" t="s">
        <v>633</v>
      </c>
      <c r="K1517" s="4" t="s">
        <v>3118</v>
      </c>
      <c r="L1517" s="4" t="s">
        <v>55</v>
      </c>
      <c r="M1517" s="4" t="s">
        <v>3608</v>
      </c>
      <c r="N1517" s="4" t="s">
        <v>2632</v>
      </c>
      <c r="P1517" s="4" t="s">
        <v>669</v>
      </c>
      <c r="Q1517" s="4" t="s">
        <v>1475</v>
      </c>
      <c r="R1517" s="4" t="s">
        <v>2434</v>
      </c>
      <c r="S1517" s="5" t="str">
        <f>IF(P1517="심사불필요","-",VLOOKUP(K1517,'[1]자격증 backdata'!A:G,7,0))</f>
        <v>-</v>
      </c>
      <c r="T1517" s="5" t="str">
        <f>IF(S1517="-","-",IF(COUNTIFS(B:B,B1517,S:S,"필수")&gt;0,"자격요건충족","확인필요"))</f>
        <v>-</v>
      </c>
      <c r="U1517" s="5"/>
      <c r="W1517" s="5">
        <f>IF(Q1517="4급","심사불필요",VLOOKUP(K1517,'[1]자격증 backdata'!A:B,2,0))</f>
        <v>4</v>
      </c>
      <c r="X1517" s="4">
        <f>IF(R1517="A", MIN(20, SUMIFS(W:W, B:B, B1517, R:R, "A")),IF(R1517="B", MIN(30, SUMIFS(W:W, B:B, B1517, R:R, "B")),"비해당분야"))</f>
        <v>12</v>
      </c>
      <c r="Y1517" s="4" t="str">
        <f>IF(R1517="C",MIN(30,IF(COUNTIFS(B:B,B1517,W:W,"가1")=1,25,IF(COUNTIFS(B:B,B1517,W:W,"가1")&gt;=2,30,0))+IF(COUNTIFS(B:B,B1517,W:W,"나1")&gt;=4,30,IF(COUNTIFS(B:B,B1517,W:W,"나1")=3,26,IF(COUNTIFS(B:B,B1517,W:W,"나1")=2,22,IF(COUNTIFS(B:B,B1517,W:W,"나1")=1,18,0)))))+MIN(30,IF(COUNTIFS(B:B,B1517,W:W,"가2")=1,25,IF(COUNTIFS(B:B,B1517,W:W,"가2")&gt;=2,30,0))+IF(COUNTIFS(B:B,B1517,W:W,"나2")=3,30,IF(COUNTIFS(B:B,B1517,W:W,"나2")=2,25,IF(COUNTIFS(B:B,B1517,W:W,"나2")=1,20,0)))),"비해당분야")</f>
        <v>비해당분야</v>
      </c>
      <c r="Z1517" s="4" t="str">
        <f>IF(R1517="C",VLOOKUP(K1517,'[1]자격증 backdata'!A:F,6,0),"비해당분야")</f>
        <v>비해당분야</v>
      </c>
      <c r="AA1517" s="4" t="str">
        <f>IF(R1517="C",SUMIF(B:B,B1517,Z:Z),"비해당분야")</f>
        <v>비해당분야</v>
      </c>
      <c r="AB1517" s="4" t="str">
        <f>IF(R1517="C",SUM(Y1517,AA1517),"비해당분야")</f>
        <v>비해당분야</v>
      </c>
      <c r="AC1517" s="4">
        <f>IF(R1517="C",AB1517,X1517)</f>
        <v>12</v>
      </c>
      <c r="AD1517" s="4">
        <f>VLOOKUP(K1517,'[1]자격증 backdata'!A:D,4,0)</f>
        <v>0</v>
      </c>
      <c r="AE1517" s="4">
        <f>IF(_xlfn.MAXIFS(AD:AD,B:B,B1517)&gt;10,10,_xlfn.MAXIFS(AD:AD,B:B,B1517))</f>
        <v>0</v>
      </c>
      <c r="AG1517" s="5" t="str">
        <f>VLOOKUP(K1517,'[1]자격증 backdata'!A:C,3,0)</f>
        <v>G</v>
      </c>
      <c r="AH1517" s="5">
        <f>COUNTIFS($B:$B,$B1517,$AG:$AG,AH$1)</f>
        <v>0</v>
      </c>
      <c r="AI1517" s="5">
        <f>COUNTIFS($B:$B,$B1517,$AG:$AG,AI$1)</f>
        <v>0</v>
      </c>
      <c r="AJ1517" s="5">
        <f>COUNTIFS($B:$B,$B1517,$AG:$AG,AJ$1)</f>
        <v>0</v>
      </c>
      <c r="AK1517" s="5">
        <f>COUNTIFS($B:$B,$B1517,$AG:$AG,AK$1)</f>
        <v>0</v>
      </c>
      <c r="AL1517" s="5">
        <f>COUNTIFS($B:$B,$B1517,$AG:$AG,AL$1)</f>
        <v>0</v>
      </c>
      <c r="AM1517" s="5">
        <f>COUNTIFS($B:$B,$B1517,$AG:$AG,AM$1)</f>
        <v>0</v>
      </c>
      <c r="AN1517" s="5">
        <f>COUNTIFS($B:$B,$B1517,$AG:$AG,AN$1)</f>
        <v>1</v>
      </c>
      <c r="AO1517" s="5">
        <f>COUNTIFS($B:$B,$B1517,$AG:$AG,AO$1)</f>
        <v>1</v>
      </c>
      <c r="AP1517" s="5">
        <f>COUNTIFS($B:$B,$B1517,$AG:$AG,AP$1)</f>
        <v>0</v>
      </c>
      <c r="AQ1517" s="5">
        <f>COUNTIFS($B:$B,$B1517,$AG:$AG,AQ$1)</f>
        <v>1</v>
      </c>
      <c r="AR1517" s="5">
        <f>COUNTIFS($B:$B,$B1517,$AG:$AG,AR$1)</f>
        <v>0</v>
      </c>
      <c r="AS1517" s="5">
        <f>COUNTIFS($B:$B,$B1517,$AG:$AG,AS$1)</f>
        <v>0</v>
      </c>
      <c r="AT1517" s="5">
        <f>COUNTIFS($B:$B,$B1517,$AG:$AG,AT$1)</f>
        <v>0</v>
      </c>
      <c r="AU1517" s="5">
        <f>COUNTIFS($B:$B,$B1517,$AG:$AG,AU$1)</f>
        <v>0</v>
      </c>
    </row>
    <row r="1518" spans="1:47" ht="15" customHeight="1" x14ac:dyDescent="0.35">
      <c r="A1518" s="6">
        <f>IF(B1517=B1518,A1517,A1517+1)</f>
        <v>519</v>
      </c>
      <c r="B1518" s="6" t="s">
        <v>3606</v>
      </c>
      <c r="C1518" s="6" t="s">
        <v>1930</v>
      </c>
      <c r="D1518" s="6" t="s">
        <v>3044</v>
      </c>
      <c r="E1518" s="6" t="s">
        <v>3043</v>
      </c>
      <c r="F1518" s="4" t="s">
        <v>7</v>
      </c>
      <c r="G1518" s="4" t="s">
        <v>8</v>
      </c>
      <c r="H1518" s="4" t="s">
        <v>7</v>
      </c>
      <c r="I1518" s="4">
        <v>3</v>
      </c>
      <c r="J1518" s="4" t="s">
        <v>28</v>
      </c>
      <c r="K1518" s="4" t="s">
        <v>3061</v>
      </c>
      <c r="L1518" s="4" t="s">
        <v>26</v>
      </c>
      <c r="M1518" s="4" t="s">
        <v>3607</v>
      </c>
      <c r="N1518" s="4" t="s">
        <v>432</v>
      </c>
      <c r="P1518" s="4" t="s">
        <v>669</v>
      </c>
      <c r="Q1518" s="4" t="s">
        <v>1475</v>
      </c>
      <c r="R1518" s="4" t="s">
        <v>2434</v>
      </c>
      <c r="S1518" s="5" t="str">
        <f>IF(P1518="심사불필요","-",VLOOKUP(K1518,'[1]자격증 backdata'!A:G,7,0))</f>
        <v>-</v>
      </c>
      <c r="T1518" s="5" t="str">
        <f>IF(S1518="-","-",IF(COUNTIFS(B:B,B1518,S:S,"필수")&gt;0,"자격요건충족","확인필요"))</f>
        <v>-</v>
      </c>
      <c r="U1518" s="5"/>
      <c r="W1518" s="5">
        <f>IF(Q1518="4급","심사불필요",VLOOKUP(K1518,'[1]자격증 backdata'!A:B,2,0))</f>
        <v>2</v>
      </c>
      <c r="X1518" s="4">
        <f>IF(R1518="A", MIN(20, SUMIFS(W:W, B:B, B1518, R:R, "A")),IF(R1518="B", MIN(30, SUMIFS(W:W, B:B, B1518, R:R, "B")),"비해당분야"))</f>
        <v>12</v>
      </c>
      <c r="Y1518" s="4" t="str">
        <f>IF(R1518="C",MIN(30,IF(COUNTIFS(B:B,B1518,W:W,"가1")=1,25,IF(COUNTIFS(B:B,B1518,W:W,"가1")&gt;=2,30,0))+IF(COUNTIFS(B:B,B1518,W:W,"나1")&gt;=4,30,IF(COUNTIFS(B:B,B1518,W:W,"나1")=3,26,IF(COUNTIFS(B:B,B1518,W:W,"나1")=2,22,IF(COUNTIFS(B:B,B1518,W:W,"나1")=1,18,0)))))+MIN(30,IF(COUNTIFS(B:B,B1518,W:W,"가2")=1,25,IF(COUNTIFS(B:B,B1518,W:W,"가2")&gt;=2,30,0))+IF(COUNTIFS(B:B,B1518,W:W,"나2")=3,30,IF(COUNTIFS(B:B,B1518,W:W,"나2")=2,25,IF(COUNTIFS(B:B,B1518,W:W,"나2")=1,20,0)))),"비해당분야")</f>
        <v>비해당분야</v>
      </c>
      <c r="Z1518" s="4" t="str">
        <f>IF(R1518="C",VLOOKUP(K1518,'[1]자격증 backdata'!A:F,6,0),"비해당분야")</f>
        <v>비해당분야</v>
      </c>
      <c r="AA1518" s="4" t="str">
        <f>IF(R1518="C",SUMIF(B:B,B1518,Z:Z),"비해당분야")</f>
        <v>비해당분야</v>
      </c>
      <c r="AB1518" s="4" t="str">
        <f>IF(R1518="C",SUM(Y1518,AA1518),"비해당분야")</f>
        <v>비해당분야</v>
      </c>
      <c r="AC1518" s="4">
        <f>IF(R1518="C",AB1518,X1518)</f>
        <v>12</v>
      </c>
      <c r="AD1518" s="4">
        <f>VLOOKUP(K1518,'[1]자격증 backdata'!A:D,4,0)</f>
        <v>0</v>
      </c>
      <c r="AE1518" s="4">
        <f>IF(_xlfn.MAXIFS(AD:AD,B:B,B1518)&gt;10,10,_xlfn.MAXIFS(AD:AD,B:B,B1518))</f>
        <v>0</v>
      </c>
      <c r="AG1518" s="5">
        <f>VLOOKUP(K1518,'[1]자격증 backdata'!A:C,3,0)</f>
        <v>0</v>
      </c>
      <c r="AH1518" s="5">
        <f>COUNTIFS($B:$B,$B1518,$AG:$AG,AH$1)</f>
        <v>0</v>
      </c>
      <c r="AI1518" s="5">
        <f>COUNTIFS($B:$B,$B1518,$AG:$AG,AI$1)</f>
        <v>0</v>
      </c>
      <c r="AJ1518" s="5">
        <f>COUNTIFS($B:$B,$B1518,$AG:$AG,AJ$1)</f>
        <v>0</v>
      </c>
      <c r="AK1518" s="5">
        <f>COUNTIFS($B:$B,$B1518,$AG:$AG,AK$1)</f>
        <v>0</v>
      </c>
      <c r="AL1518" s="5">
        <f>COUNTIFS($B:$B,$B1518,$AG:$AG,AL$1)</f>
        <v>0</v>
      </c>
      <c r="AM1518" s="5">
        <f>COUNTIFS($B:$B,$B1518,$AG:$AG,AM$1)</f>
        <v>0</v>
      </c>
      <c r="AN1518" s="5">
        <f>COUNTIFS($B:$B,$B1518,$AG:$AG,AN$1)</f>
        <v>1</v>
      </c>
      <c r="AO1518" s="5">
        <f>COUNTIFS($B:$B,$B1518,$AG:$AG,AO$1)</f>
        <v>1</v>
      </c>
      <c r="AP1518" s="5">
        <f>COUNTIFS($B:$B,$B1518,$AG:$AG,AP$1)</f>
        <v>0</v>
      </c>
      <c r="AQ1518" s="5">
        <f>COUNTIFS($B:$B,$B1518,$AG:$AG,AQ$1)</f>
        <v>1</v>
      </c>
      <c r="AR1518" s="5">
        <f>COUNTIFS($B:$B,$B1518,$AG:$AG,AR$1)</f>
        <v>0</v>
      </c>
      <c r="AS1518" s="5">
        <f>COUNTIFS($B:$B,$B1518,$AG:$AG,AS$1)</f>
        <v>0</v>
      </c>
      <c r="AT1518" s="5">
        <f>COUNTIFS($B:$B,$B1518,$AG:$AG,AT$1)</f>
        <v>0</v>
      </c>
      <c r="AU1518" s="5">
        <f>COUNTIFS($B:$B,$B1518,$AG:$AG,AU$1)</f>
        <v>0</v>
      </c>
    </row>
    <row r="1519" spans="1:47" ht="15" customHeight="1" x14ac:dyDescent="0.35">
      <c r="A1519" s="6">
        <f>IF(B1518=B1519,A1518,A1518+1)</f>
        <v>519</v>
      </c>
      <c r="B1519" s="6" t="s">
        <v>3606</v>
      </c>
      <c r="C1519" s="6" t="s">
        <v>1930</v>
      </c>
      <c r="D1519" s="6" t="s">
        <v>3044</v>
      </c>
      <c r="E1519" s="6" t="s">
        <v>3043</v>
      </c>
      <c r="F1519" s="4" t="s">
        <v>7</v>
      </c>
      <c r="G1519" s="4" t="s">
        <v>8</v>
      </c>
      <c r="H1519" s="4" t="s">
        <v>7</v>
      </c>
      <c r="I1519" s="4">
        <v>4</v>
      </c>
      <c r="J1519" s="4" t="s">
        <v>364</v>
      </c>
      <c r="K1519" s="4" t="s">
        <v>3075</v>
      </c>
      <c r="L1519" s="4" t="s">
        <v>254</v>
      </c>
      <c r="M1519" s="4" t="s">
        <v>3605</v>
      </c>
      <c r="N1519" s="4" t="s">
        <v>3604</v>
      </c>
      <c r="P1519" s="4" t="s">
        <v>669</v>
      </c>
      <c r="Q1519" s="4" t="s">
        <v>1475</v>
      </c>
      <c r="R1519" s="4" t="s">
        <v>2434</v>
      </c>
      <c r="S1519" s="5" t="str">
        <f>IF(P1519="심사불필요","-",VLOOKUP(K1519,'[1]자격증 backdata'!A:G,7,0))</f>
        <v>-</v>
      </c>
      <c r="T1519" s="5" t="str">
        <f>IF(S1519="-","-",IF(COUNTIFS(B:B,B1519,S:S,"필수")&gt;0,"자격요건충족","확인필요"))</f>
        <v>-</v>
      </c>
      <c r="U1519" s="5"/>
      <c r="W1519" s="5">
        <f>IF(Q1519="4급","심사불필요",VLOOKUP(K1519,'[1]자격증 backdata'!A:B,2,0))</f>
        <v>2</v>
      </c>
      <c r="X1519" s="4">
        <f>IF(R1519="A", MIN(20, SUMIFS(W:W, B:B, B1519, R:R, "A")),IF(R1519="B", MIN(30, SUMIFS(W:W, B:B, B1519, R:R, "B")),"비해당분야"))</f>
        <v>12</v>
      </c>
      <c r="Y1519" s="4" t="str">
        <f>IF(R1519="C",MIN(30,IF(COUNTIFS(B:B,B1519,W:W,"가1")=1,25,IF(COUNTIFS(B:B,B1519,W:W,"가1")&gt;=2,30,0))+IF(COUNTIFS(B:B,B1519,W:W,"나1")&gt;=4,30,IF(COUNTIFS(B:B,B1519,W:W,"나1")=3,26,IF(COUNTIFS(B:B,B1519,W:W,"나1")=2,22,IF(COUNTIFS(B:B,B1519,W:W,"나1")=1,18,0)))))+MIN(30,IF(COUNTIFS(B:B,B1519,W:W,"가2")=1,25,IF(COUNTIFS(B:B,B1519,W:W,"가2")&gt;=2,30,0))+IF(COUNTIFS(B:B,B1519,W:W,"나2")=3,30,IF(COUNTIFS(B:B,B1519,W:W,"나2")=2,25,IF(COUNTIFS(B:B,B1519,W:W,"나2")=1,20,0)))),"비해당분야")</f>
        <v>비해당분야</v>
      </c>
      <c r="Z1519" s="4" t="str">
        <f>IF(R1519="C",VLOOKUP(K1519,'[1]자격증 backdata'!A:F,6,0),"비해당분야")</f>
        <v>비해당분야</v>
      </c>
      <c r="AA1519" s="4" t="str">
        <f>IF(R1519="C",SUMIF(B:B,B1519,Z:Z),"비해당분야")</f>
        <v>비해당분야</v>
      </c>
      <c r="AB1519" s="4" t="str">
        <f>IF(R1519="C",SUM(Y1519,AA1519),"비해당분야")</f>
        <v>비해당분야</v>
      </c>
      <c r="AC1519" s="4">
        <f>IF(R1519="C",AB1519,X1519)</f>
        <v>12</v>
      </c>
      <c r="AD1519" s="4">
        <f>VLOOKUP(K1519,'[1]자격증 backdata'!A:D,4,0)</f>
        <v>0</v>
      </c>
      <c r="AE1519" s="4">
        <f>IF(_xlfn.MAXIFS(AD:AD,B:B,B1519)&gt;10,10,_xlfn.MAXIFS(AD:AD,B:B,B1519))</f>
        <v>0</v>
      </c>
      <c r="AG1519" s="5" t="str">
        <f>VLOOKUP(K1519,'[1]자격증 backdata'!A:C,3,0)</f>
        <v>J</v>
      </c>
      <c r="AH1519" s="5">
        <f>COUNTIFS($B:$B,$B1519,$AG:$AG,AH$1)</f>
        <v>0</v>
      </c>
      <c r="AI1519" s="5">
        <f>COUNTIFS($B:$B,$B1519,$AG:$AG,AI$1)</f>
        <v>0</v>
      </c>
      <c r="AJ1519" s="5">
        <f>COUNTIFS($B:$B,$B1519,$AG:$AG,AJ$1)</f>
        <v>0</v>
      </c>
      <c r="AK1519" s="5">
        <f>COUNTIFS($B:$B,$B1519,$AG:$AG,AK$1)</f>
        <v>0</v>
      </c>
      <c r="AL1519" s="5">
        <f>COUNTIFS($B:$B,$B1519,$AG:$AG,AL$1)</f>
        <v>0</v>
      </c>
      <c r="AM1519" s="5">
        <f>COUNTIFS($B:$B,$B1519,$AG:$AG,AM$1)</f>
        <v>0</v>
      </c>
      <c r="AN1519" s="5">
        <f>COUNTIFS($B:$B,$B1519,$AG:$AG,AN$1)</f>
        <v>1</v>
      </c>
      <c r="AO1519" s="5">
        <f>COUNTIFS($B:$B,$B1519,$AG:$AG,AO$1)</f>
        <v>1</v>
      </c>
      <c r="AP1519" s="5">
        <f>COUNTIFS($B:$B,$B1519,$AG:$AG,AP$1)</f>
        <v>0</v>
      </c>
      <c r="AQ1519" s="5">
        <f>COUNTIFS($B:$B,$B1519,$AG:$AG,AQ$1)</f>
        <v>1</v>
      </c>
      <c r="AR1519" s="5">
        <f>COUNTIFS($B:$B,$B1519,$AG:$AG,AR$1)</f>
        <v>0</v>
      </c>
      <c r="AS1519" s="5">
        <f>COUNTIFS($B:$B,$B1519,$AG:$AG,AS$1)</f>
        <v>0</v>
      </c>
      <c r="AT1519" s="5">
        <f>COUNTIFS($B:$B,$B1519,$AG:$AG,AT$1)</f>
        <v>0</v>
      </c>
      <c r="AU1519" s="5">
        <f>COUNTIFS($B:$B,$B1519,$AG:$AG,AU$1)</f>
        <v>0</v>
      </c>
    </row>
    <row r="1520" spans="1:47" ht="15" customHeight="1" x14ac:dyDescent="0.35">
      <c r="A1520" s="3">
        <f>IF(B1519=B1520,A1519,A1519+1)</f>
        <v>520</v>
      </c>
      <c r="B1520" s="3" t="s">
        <v>3600</v>
      </c>
      <c r="C1520" s="3" t="s">
        <v>3599</v>
      </c>
      <c r="D1520" s="3" t="s">
        <v>3044</v>
      </c>
      <c r="E1520" s="3" t="s">
        <v>3043</v>
      </c>
      <c r="F1520" s="4" t="s">
        <v>7</v>
      </c>
      <c r="G1520" s="4" t="s">
        <v>8</v>
      </c>
      <c r="H1520" s="4" t="s">
        <v>7</v>
      </c>
      <c r="I1520" s="3">
        <v>1</v>
      </c>
      <c r="J1520" s="3" t="s">
        <v>69</v>
      </c>
      <c r="K1520" s="3" t="s">
        <v>3065</v>
      </c>
      <c r="L1520" s="3" t="s">
        <v>36</v>
      </c>
      <c r="M1520" s="3" t="s">
        <v>3603</v>
      </c>
      <c r="N1520" s="3" t="s">
        <v>340</v>
      </c>
      <c r="P1520" s="3" t="s">
        <v>669</v>
      </c>
      <c r="Q1520" s="3" t="s">
        <v>1475</v>
      </c>
      <c r="R1520" s="3" t="s">
        <v>2434</v>
      </c>
      <c r="S1520" s="2" t="str">
        <f>IF(P1520="심사불필요","-",VLOOKUP(K1520,'[1]자격증 backdata'!A:G,7,0))</f>
        <v>-</v>
      </c>
      <c r="T1520" s="2" t="str">
        <f>IF(S1520="-","-",IF(COUNTIFS(B:B,B1520,S:S,"필수")&gt;0,"자격요건충족","확인필요"))</f>
        <v>-</v>
      </c>
      <c r="U1520" s="2"/>
      <c r="W1520" s="2">
        <f>IF(Q1520="4급","심사불필요",VLOOKUP(K1520,'[1]자격증 backdata'!A:B,2,0))</f>
        <v>0</v>
      </c>
      <c r="X1520" s="3">
        <f>IF(R1520="A", MIN(20, SUMIFS(W:W, B:B, B1520, R:R, "A")),IF(R1520="B", MIN(30, SUMIFS(W:W, B:B, B1520, R:R, "B")),"비해당분야"))</f>
        <v>8</v>
      </c>
      <c r="Y1520" s="3" t="str">
        <f>IF(R1520="C",MIN(30,IF(COUNTIFS(B:B,B1520,W:W,"가1")=1,25,IF(COUNTIFS(B:B,B1520,W:W,"가1")&gt;=2,30,0))+IF(COUNTIFS(B:B,B1520,W:W,"나1")&gt;=4,30,IF(COUNTIFS(B:B,B1520,W:W,"나1")=3,26,IF(COUNTIFS(B:B,B1520,W:W,"나1")=2,22,IF(COUNTIFS(B:B,B1520,W:W,"나1")=1,18,0)))))+MIN(30,IF(COUNTIFS(B:B,B1520,W:W,"가2")=1,25,IF(COUNTIFS(B:B,B1520,W:W,"가2")&gt;=2,30,0))+IF(COUNTIFS(B:B,B1520,W:W,"나2")=3,30,IF(COUNTIFS(B:B,B1520,W:W,"나2")=2,25,IF(COUNTIFS(B:B,B1520,W:W,"나2")=1,20,0)))),"비해당분야")</f>
        <v>비해당분야</v>
      </c>
      <c r="Z1520" s="3" t="str">
        <f>IF(R1520="C",VLOOKUP(K1520,'[1]자격증 backdata'!A:F,6,0),"비해당분야")</f>
        <v>비해당분야</v>
      </c>
      <c r="AA1520" s="3" t="str">
        <f>IF(R1520="C",SUMIF(B:B,B1520,Z:Z),"비해당분야")</f>
        <v>비해당분야</v>
      </c>
      <c r="AB1520" s="3" t="str">
        <f>IF(R1520="C",SUM(Y1520,AA1520),"비해당분야")</f>
        <v>비해당분야</v>
      </c>
      <c r="AC1520" s="3">
        <f>IF(R1520="C",AB1520,X1520)</f>
        <v>8</v>
      </c>
      <c r="AD1520" s="3">
        <f>VLOOKUP(K1520,'[1]자격증 backdata'!A:D,4,0)</f>
        <v>5</v>
      </c>
      <c r="AE1520" s="3">
        <f>IF(_xlfn.MAXIFS(AD:AD,B:B,B1520)&gt;10,10,_xlfn.MAXIFS(AD:AD,B:B,B1520))</f>
        <v>5</v>
      </c>
      <c r="AG1520" s="2">
        <f>VLOOKUP(K1520,'[1]자격증 backdata'!A:C,3,0)</f>
        <v>0</v>
      </c>
      <c r="AH1520" s="2">
        <f>COUNTIFS($B:$B,$B1520,$AG:$AG,AH$1)</f>
        <v>0</v>
      </c>
      <c r="AI1520" s="2">
        <f>COUNTIFS($B:$B,$B1520,$AG:$AG,AI$1)</f>
        <v>0</v>
      </c>
      <c r="AJ1520" s="2">
        <f>COUNTIFS($B:$B,$B1520,$AG:$AG,AJ$1)</f>
        <v>0</v>
      </c>
      <c r="AK1520" s="2">
        <f>COUNTIFS($B:$B,$B1520,$AG:$AG,AK$1)</f>
        <v>0</v>
      </c>
      <c r="AL1520" s="2">
        <f>COUNTIFS($B:$B,$B1520,$AG:$AG,AL$1)</f>
        <v>0</v>
      </c>
      <c r="AM1520" s="2">
        <f>COUNTIFS($B:$B,$B1520,$AG:$AG,AM$1)</f>
        <v>0</v>
      </c>
      <c r="AN1520" s="2">
        <f>COUNTIFS($B:$B,$B1520,$AG:$AG,AN$1)</f>
        <v>0</v>
      </c>
      <c r="AO1520" s="2">
        <f>COUNTIFS($B:$B,$B1520,$AG:$AG,AO$1)</f>
        <v>0</v>
      </c>
      <c r="AP1520" s="2">
        <f>COUNTIFS($B:$B,$B1520,$AG:$AG,AP$1)</f>
        <v>0</v>
      </c>
      <c r="AQ1520" s="2">
        <f>COUNTIFS($B:$B,$B1520,$AG:$AG,AQ$1)</f>
        <v>1</v>
      </c>
      <c r="AR1520" s="2">
        <f>COUNTIFS($B:$B,$B1520,$AG:$AG,AR$1)</f>
        <v>0</v>
      </c>
      <c r="AS1520" s="2">
        <f>COUNTIFS($B:$B,$B1520,$AG:$AG,AS$1)</f>
        <v>0</v>
      </c>
      <c r="AT1520" s="2">
        <f>COUNTIFS($B:$B,$B1520,$AG:$AG,AT$1)</f>
        <v>1</v>
      </c>
      <c r="AU1520" s="2">
        <f>COUNTIFS($B:$B,$B1520,$AG:$AG,AU$1)</f>
        <v>0</v>
      </c>
    </row>
    <row r="1521" spans="1:47" ht="15" customHeight="1" x14ac:dyDescent="0.35">
      <c r="A1521" s="7">
        <f>IF(B1520=B1521,A1520,A1520+1)</f>
        <v>520</v>
      </c>
      <c r="B1521" s="7" t="s">
        <v>3600</v>
      </c>
      <c r="C1521" s="7" t="s">
        <v>3599</v>
      </c>
      <c r="D1521" s="7" t="s">
        <v>3044</v>
      </c>
      <c r="E1521" s="7" t="s">
        <v>3043</v>
      </c>
      <c r="F1521" s="4" t="s">
        <v>7</v>
      </c>
      <c r="G1521" s="4" t="s">
        <v>8</v>
      </c>
      <c r="H1521" s="4" t="s">
        <v>7</v>
      </c>
      <c r="I1521" s="3">
        <v>2</v>
      </c>
      <c r="J1521" s="3" t="s">
        <v>106</v>
      </c>
      <c r="K1521" s="3" t="s">
        <v>3057</v>
      </c>
      <c r="L1521" s="3" t="s">
        <v>55</v>
      </c>
      <c r="M1521" s="3" t="s">
        <v>3602</v>
      </c>
      <c r="N1521" s="3" t="s">
        <v>1661</v>
      </c>
      <c r="P1521" s="3" t="s">
        <v>669</v>
      </c>
      <c r="Q1521" s="3" t="s">
        <v>1475</v>
      </c>
      <c r="R1521" s="3" t="s">
        <v>2434</v>
      </c>
      <c r="S1521" s="2" t="str">
        <f>IF(P1521="심사불필요","-",VLOOKUP(K1521,'[1]자격증 backdata'!A:G,7,0))</f>
        <v>-</v>
      </c>
      <c r="T1521" s="2" t="str">
        <f>IF(S1521="-","-",IF(COUNTIFS(B:B,B1521,S:S,"필수")&gt;0,"자격요건충족","확인필요"))</f>
        <v>-</v>
      </c>
      <c r="U1521" s="2"/>
      <c r="W1521" s="2">
        <f>IF(Q1521="4급","심사불필요",VLOOKUP(K1521,'[1]자격증 backdata'!A:B,2,0))</f>
        <v>4</v>
      </c>
      <c r="X1521" s="3">
        <f>IF(R1521="A", MIN(20, SUMIFS(W:W, B:B, B1521, R:R, "A")),IF(R1521="B", MIN(30, SUMIFS(W:W, B:B, B1521, R:R, "B")),"비해당분야"))</f>
        <v>8</v>
      </c>
      <c r="Y1521" s="3" t="str">
        <f>IF(R1521="C",MIN(30,IF(COUNTIFS(B:B,B1521,W:W,"가1")=1,25,IF(COUNTIFS(B:B,B1521,W:W,"가1")&gt;=2,30,0))+IF(COUNTIFS(B:B,B1521,W:W,"나1")&gt;=4,30,IF(COUNTIFS(B:B,B1521,W:W,"나1")=3,26,IF(COUNTIFS(B:B,B1521,W:W,"나1")=2,22,IF(COUNTIFS(B:B,B1521,W:W,"나1")=1,18,0)))))+MIN(30,IF(COUNTIFS(B:B,B1521,W:W,"가2")=1,25,IF(COUNTIFS(B:B,B1521,W:W,"가2")&gt;=2,30,0))+IF(COUNTIFS(B:B,B1521,W:W,"나2")=3,30,IF(COUNTIFS(B:B,B1521,W:W,"나2")=2,25,IF(COUNTIFS(B:B,B1521,W:W,"나2")=1,20,0)))),"비해당분야")</f>
        <v>비해당분야</v>
      </c>
      <c r="Z1521" s="3" t="str">
        <f>IF(R1521="C",VLOOKUP(K1521,'[1]자격증 backdata'!A:F,6,0),"비해당분야")</f>
        <v>비해당분야</v>
      </c>
      <c r="AA1521" s="3" t="str">
        <f>IF(R1521="C",SUMIF(B:B,B1521,Z:Z),"비해당분야")</f>
        <v>비해당분야</v>
      </c>
      <c r="AB1521" s="3" t="str">
        <f>IF(R1521="C",SUM(Y1521,AA1521),"비해당분야")</f>
        <v>비해당분야</v>
      </c>
      <c r="AC1521" s="3">
        <f>IF(R1521="C",AB1521,X1521)</f>
        <v>8</v>
      </c>
      <c r="AD1521" s="3">
        <f>VLOOKUP(K1521,'[1]자격증 backdata'!A:D,4,0)</f>
        <v>0</v>
      </c>
      <c r="AE1521" s="3">
        <f>IF(_xlfn.MAXIFS(AD:AD,B:B,B1521)&gt;10,10,_xlfn.MAXIFS(AD:AD,B:B,B1521))</f>
        <v>5</v>
      </c>
      <c r="AG1521" s="2" t="str">
        <f>VLOOKUP(K1521,'[1]자격증 backdata'!A:C,3,0)</f>
        <v>M</v>
      </c>
      <c r="AH1521" s="2">
        <f>COUNTIFS($B:$B,$B1521,$AG:$AG,AH$1)</f>
        <v>0</v>
      </c>
      <c r="AI1521" s="2">
        <f>COUNTIFS($B:$B,$B1521,$AG:$AG,AI$1)</f>
        <v>0</v>
      </c>
      <c r="AJ1521" s="2">
        <f>COUNTIFS($B:$B,$B1521,$AG:$AG,AJ$1)</f>
        <v>0</v>
      </c>
      <c r="AK1521" s="2">
        <f>COUNTIFS($B:$B,$B1521,$AG:$AG,AK$1)</f>
        <v>0</v>
      </c>
      <c r="AL1521" s="2">
        <f>COUNTIFS($B:$B,$B1521,$AG:$AG,AL$1)</f>
        <v>0</v>
      </c>
      <c r="AM1521" s="2">
        <f>COUNTIFS($B:$B,$B1521,$AG:$AG,AM$1)</f>
        <v>0</v>
      </c>
      <c r="AN1521" s="2">
        <f>COUNTIFS($B:$B,$B1521,$AG:$AG,AN$1)</f>
        <v>0</v>
      </c>
      <c r="AO1521" s="2">
        <f>COUNTIFS($B:$B,$B1521,$AG:$AG,AO$1)</f>
        <v>0</v>
      </c>
      <c r="AP1521" s="2">
        <f>COUNTIFS($B:$B,$B1521,$AG:$AG,AP$1)</f>
        <v>0</v>
      </c>
      <c r="AQ1521" s="2">
        <f>COUNTIFS($B:$B,$B1521,$AG:$AG,AQ$1)</f>
        <v>1</v>
      </c>
      <c r="AR1521" s="2">
        <f>COUNTIFS($B:$B,$B1521,$AG:$AG,AR$1)</f>
        <v>0</v>
      </c>
      <c r="AS1521" s="2">
        <f>COUNTIFS($B:$B,$B1521,$AG:$AG,AS$1)</f>
        <v>0</v>
      </c>
      <c r="AT1521" s="2">
        <f>COUNTIFS($B:$B,$B1521,$AG:$AG,AT$1)</f>
        <v>1</v>
      </c>
      <c r="AU1521" s="2">
        <f>COUNTIFS($B:$B,$B1521,$AG:$AG,AU$1)</f>
        <v>0</v>
      </c>
    </row>
    <row r="1522" spans="1:47" ht="15" customHeight="1" x14ac:dyDescent="0.35">
      <c r="A1522" s="7">
        <f>IF(B1521=B1522,A1521,A1521+1)</f>
        <v>520</v>
      </c>
      <c r="B1522" s="7" t="s">
        <v>3600</v>
      </c>
      <c r="C1522" s="7" t="s">
        <v>3599</v>
      </c>
      <c r="D1522" s="7" t="s">
        <v>3044</v>
      </c>
      <c r="E1522" s="7" t="s">
        <v>3043</v>
      </c>
      <c r="F1522" s="4" t="s">
        <v>7</v>
      </c>
      <c r="G1522" s="4" t="s">
        <v>8</v>
      </c>
      <c r="H1522" s="4" t="s">
        <v>7</v>
      </c>
      <c r="I1522" s="3">
        <v>3</v>
      </c>
      <c r="J1522" s="3" t="s">
        <v>28</v>
      </c>
      <c r="K1522" s="3" t="s">
        <v>3061</v>
      </c>
      <c r="L1522" s="3" t="s">
        <v>26</v>
      </c>
      <c r="M1522" s="3" t="s">
        <v>3601</v>
      </c>
      <c r="N1522" s="3" t="s">
        <v>41</v>
      </c>
      <c r="P1522" s="3" t="s">
        <v>669</v>
      </c>
      <c r="Q1522" s="3" t="s">
        <v>1475</v>
      </c>
      <c r="R1522" s="3" t="s">
        <v>2434</v>
      </c>
      <c r="S1522" s="2" t="str">
        <f>IF(P1522="심사불필요","-",VLOOKUP(K1522,'[1]자격증 backdata'!A:G,7,0))</f>
        <v>-</v>
      </c>
      <c r="T1522" s="2" t="str">
        <f>IF(S1522="-","-",IF(COUNTIFS(B:B,B1522,S:S,"필수")&gt;0,"자격요건충족","확인필요"))</f>
        <v>-</v>
      </c>
      <c r="U1522" s="2"/>
      <c r="W1522" s="2">
        <f>IF(Q1522="4급","심사불필요",VLOOKUP(K1522,'[1]자격증 backdata'!A:B,2,0))</f>
        <v>2</v>
      </c>
      <c r="X1522" s="3">
        <f>IF(R1522="A", MIN(20, SUMIFS(W:W, B:B, B1522, R:R, "A")),IF(R1522="B", MIN(30, SUMIFS(W:W, B:B, B1522, R:R, "B")),"비해당분야"))</f>
        <v>8</v>
      </c>
      <c r="Y1522" s="3" t="str">
        <f>IF(R1522="C",MIN(30,IF(COUNTIFS(B:B,B1522,W:W,"가1")=1,25,IF(COUNTIFS(B:B,B1522,W:W,"가1")&gt;=2,30,0))+IF(COUNTIFS(B:B,B1522,W:W,"나1")&gt;=4,30,IF(COUNTIFS(B:B,B1522,W:W,"나1")=3,26,IF(COUNTIFS(B:B,B1522,W:W,"나1")=2,22,IF(COUNTIFS(B:B,B1522,W:W,"나1")=1,18,0)))))+MIN(30,IF(COUNTIFS(B:B,B1522,W:W,"가2")=1,25,IF(COUNTIFS(B:B,B1522,W:W,"가2")&gt;=2,30,0))+IF(COUNTIFS(B:B,B1522,W:W,"나2")=3,30,IF(COUNTIFS(B:B,B1522,W:W,"나2")=2,25,IF(COUNTIFS(B:B,B1522,W:W,"나2")=1,20,0)))),"비해당분야")</f>
        <v>비해당분야</v>
      </c>
      <c r="Z1522" s="3" t="str">
        <f>IF(R1522="C",VLOOKUP(K1522,'[1]자격증 backdata'!A:F,6,0),"비해당분야")</f>
        <v>비해당분야</v>
      </c>
      <c r="AA1522" s="3" t="str">
        <f>IF(R1522="C",SUMIF(B:B,B1522,Z:Z),"비해당분야")</f>
        <v>비해당분야</v>
      </c>
      <c r="AB1522" s="3" t="str">
        <f>IF(R1522="C",SUM(Y1522,AA1522),"비해당분야")</f>
        <v>비해당분야</v>
      </c>
      <c r="AC1522" s="3">
        <f>IF(R1522="C",AB1522,X1522)</f>
        <v>8</v>
      </c>
      <c r="AD1522" s="3">
        <f>VLOOKUP(K1522,'[1]자격증 backdata'!A:D,4,0)</f>
        <v>0</v>
      </c>
      <c r="AE1522" s="3">
        <f>IF(_xlfn.MAXIFS(AD:AD,B:B,B1522)&gt;10,10,_xlfn.MAXIFS(AD:AD,B:B,B1522))</f>
        <v>5</v>
      </c>
      <c r="AG1522" s="2">
        <f>VLOOKUP(K1522,'[1]자격증 backdata'!A:C,3,0)</f>
        <v>0</v>
      </c>
      <c r="AH1522" s="2">
        <f>COUNTIFS($B:$B,$B1522,$AG:$AG,AH$1)</f>
        <v>0</v>
      </c>
      <c r="AI1522" s="2">
        <f>COUNTIFS($B:$B,$B1522,$AG:$AG,AI$1)</f>
        <v>0</v>
      </c>
      <c r="AJ1522" s="2">
        <f>COUNTIFS($B:$B,$B1522,$AG:$AG,AJ$1)</f>
        <v>0</v>
      </c>
      <c r="AK1522" s="2">
        <f>COUNTIFS($B:$B,$B1522,$AG:$AG,AK$1)</f>
        <v>0</v>
      </c>
      <c r="AL1522" s="2">
        <f>COUNTIFS($B:$B,$B1522,$AG:$AG,AL$1)</f>
        <v>0</v>
      </c>
      <c r="AM1522" s="2">
        <f>COUNTIFS($B:$B,$B1522,$AG:$AG,AM$1)</f>
        <v>0</v>
      </c>
      <c r="AN1522" s="2">
        <f>COUNTIFS($B:$B,$B1522,$AG:$AG,AN$1)</f>
        <v>0</v>
      </c>
      <c r="AO1522" s="2">
        <f>COUNTIFS($B:$B,$B1522,$AG:$AG,AO$1)</f>
        <v>0</v>
      </c>
      <c r="AP1522" s="2">
        <f>COUNTIFS($B:$B,$B1522,$AG:$AG,AP$1)</f>
        <v>0</v>
      </c>
      <c r="AQ1522" s="2">
        <f>COUNTIFS($B:$B,$B1522,$AG:$AG,AQ$1)</f>
        <v>1</v>
      </c>
      <c r="AR1522" s="2">
        <f>COUNTIFS($B:$B,$B1522,$AG:$AG,AR$1)</f>
        <v>0</v>
      </c>
      <c r="AS1522" s="2">
        <f>COUNTIFS($B:$B,$B1522,$AG:$AG,AS$1)</f>
        <v>0</v>
      </c>
      <c r="AT1522" s="2">
        <f>COUNTIFS($B:$B,$B1522,$AG:$AG,AT$1)</f>
        <v>1</v>
      </c>
      <c r="AU1522" s="2">
        <f>COUNTIFS($B:$B,$B1522,$AG:$AG,AU$1)</f>
        <v>0</v>
      </c>
    </row>
    <row r="1523" spans="1:47" ht="15" customHeight="1" x14ac:dyDescent="0.35">
      <c r="A1523" s="7">
        <f>IF(B1522=B1523,A1522,A1522+1)</f>
        <v>520</v>
      </c>
      <c r="B1523" s="7" t="s">
        <v>3600</v>
      </c>
      <c r="C1523" s="7" t="s">
        <v>3599</v>
      </c>
      <c r="D1523" s="7" t="s">
        <v>3044</v>
      </c>
      <c r="E1523" s="7" t="s">
        <v>3043</v>
      </c>
      <c r="F1523" s="4" t="s">
        <v>7</v>
      </c>
      <c r="G1523" s="4" t="s">
        <v>8</v>
      </c>
      <c r="H1523" s="4" t="s">
        <v>7</v>
      </c>
      <c r="I1523" s="3">
        <v>4</v>
      </c>
      <c r="J1523" s="3" t="s">
        <v>364</v>
      </c>
      <c r="K1523" s="3" t="s">
        <v>3075</v>
      </c>
      <c r="L1523" s="3" t="s">
        <v>254</v>
      </c>
      <c r="M1523" s="3" t="s">
        <v>3598</v>
      </c>
      <c r="N1523" s="3" t="s">
        <v>616</v>
      </c>
      <c r="P1523" s="3" t="s">
        <v>669</v>
      </c>
      <c r="Q1523" s="3" t="s">
        <v>1475</v>
      </c>
      <c r="R1523" s="3" t="s">
        <v>2434</v>
      </c>
      <c r="S1523" s="2" t="str">
        <f>IF(P1523="심사불필요","-",VLOOKUP(K1523,'[1]자격증 backdata'!A:G,7,0))</f>
        <v>-</v>
      </c>
      <c r="T1523" s="2" t="str">
        <f>IF(S1523="-","-",IF(COUNTIFS(B:B,B1523,S:S,"필수")&gt;0,"자격요건충족","확인필요"))</f>
        <v>-</v>
      </c>
      <c r="U1523" s="2"/>
      <c r="W1523" s="2">
        <f>IF(Q1523="4급","심사불필요",VLOOKUP(K1523,'[1]자격증 backdata'!A:B,2,0))</f>
        <v>2</v>
      </c>
      <c r="X1523" s="3">
        <f>IF(R1523="A", MIN(20, SUMIFS(W:W, B:B, B1523, R:R, "A")),IF(R1523="B", MIN(30, SUMIFS(W:W, B:B, B1523, R:R, "B")),"비해당분야"))</f>
        <v>8</v>
      </c>
      <c r="Y1523" s="3" t="str">
        <f>IF(R1523="C",MIN(30,IF(COUNTIFS(B:B,B1523,W:W,"가1")=1,25,IF(COUNTIFS(B:B,B1523,W:W,"가1")&gt;=2,30,0))+IF(COUNTIFS(B:B,B1523,W:W,"나1")&gt;=4,30,IF(COUNTIFS(B:B,B1523,W:W,"나1")=3,26,IF(COUNTIFS(B:B,B1523,W:W,"나1")=2,22,IF(COUNTIFS(B:B,B1523,W:W,"나1")=1,18,0)))))+MIN(30,IF(COUNTIFS(B:B,B1523,W:W,"가2")=1,25,IF(COUNTIFS(B:B,B1523,W:W,"가2")&gt;=2,30,0))+IF(COUNTIFS(B:B,B1523,W:W,"나2")=3,30,IF(COUNTIFS(B:B,B1523,W:W,"나2")=2,25,IF(COUNTIFS(B:B,B1523,W:W,"나2")=1,20,0)))),"비해당분야")</f>
        <v>비해당분야</v>
      </c>
      <c r="Z1523" s="3" t="str">
        <f>IF(R1523="C",VLOOKUP(K1523,'[1]자격증 backdata'!A:F,6,0),"비해당분야")</f>
        <v>비해당분야</v>
      </c>
      <c r="AA1523" s="3" t="str">
        <f>IF(R1523="C",SUMIF(B:B,B1523,Z:Z),"비해당분야")</f>
        <v>비해당분야</v>
      </c>
      <c r="AB1523" s="3" t="str">
        <f>IF(R1523="C",SUM(Y1523,AA1523),"비해당분야")</f>
        <v>비해당분야</v>
      </c>
      <c r="AC1523" s="3">
        <f>IF(R1523="C",AB1523,X1523)</f>
        <v>8</v>
      </c>
      <c r="AD1523" s="3">
        <f>VLOOKUP(K1523,'[1]자격증 backdata'!A:D,4,0)</f>
        <v>0</v>
      </c>
      <c r="AE1523" s="3">
        <f>IF(_xlfn.MAXIFS(AD:AD,B:B,B1523)&gt;10,10,_xlfn.MAXIFS(AD:AD,B:B,B1523))</f>
        <v>5</v>
      </c>
      <c r="AG1523" s="2" t="str">
        <f>VLOOKUP(K1523,'[1]자격증 backdata'!A:C,3,0)</f>
        <v>J</v>
      </c>
      <c r="AH1523" s="2">
        <f>COUNTIFS($B:$B,$B1523,$AG:$AG,AH$1)</f>
        <v>0</v>
      </c>
      <c r="AI1523" s="2">
        <f>COUNTIFS($B:$B,$B1523,$AG:$AG,AI$1)</f>
        <v>0</v>
      </c>
      <c r="AJ1523" s="2">
        <f>COUNTIFS($B:$B,$B1523,$AG:$AG,AJ$1)</f>
        <v>0</v>
      </c>
      <c r="AK1523" s="2">
        <f>COUNTIFS($B:$B,$B1523,$AG:$AG,AK$1)</f>
        <v>0</v>
      </c>
      <c r="AL1523" s="2">
        <f>COUNTIFS($B:$B,$B1523,$AG:$AG,AL$1)</f>
        <v>0</v>
      </c>
      <c r="AM1523" s="2">
        <f>COUNTIFS($B:$B,$B1523,$AG:$AG,AM$1)</f>
        <v>0</v>
      </c>
      <c r="AN1523" s="2">
        <f>COUNTIFS($B:$B,$B1523,$AG:$AG,AN$1)</f>
        <v>0</v>
      </c>
      <c r="AO1523" s="2">
        <f>COUNTIFS($B:$B,$B1523,$AG:$AG,AO$1)</f>
        <v>0</v>
      </c>
      <c r="AP1523" s="2">
        <f>COUNTIFS($B:$B,$B1523,$AG:$AG,AP$1)</f>
        <v>0</v>
      </c>
      <c r="AQ1523" s="2">
        <f>COUNTIFS($B:$B,$B1523,$AG:$AG,AQ$1)</f>
        <v>1</v>
      </c>
      <c r="AR1523" s="2">
        <f>COUNTIFS($B:$B,$B1523,$AG:$AG,AR$1)</f>
        <v>0</v>
      </c>
      <c r="AS1523" s="2">
        <f>COUNTIFS($B:$B,$B1523,$AG:$AG,AS$1)</f>
        <v>0</v>
      </c>
      <c r="AT1523" s="2">
        <f>COUNTIFS($B:$B,$B1523,$AG:$AG,AT$1)</f>
        <v>1</v>
      </c>
      <c r="AU1523" s="2">
        <f>COUNTIFS($B:$B,$B1523,$AG:$AG,AU$1)</f>
        <v>0</v>
      </c>
    </row>
    <row r="1524" spans="1:47" ht="15" customHeight="1" x14ac:dyDescent="0.35">
      <c r="A1524" s="4">
        <f>IF(B1523=B1524,A1523,A1523+1)</f>
        <v>521</v>
      </c>
      <c r="B1524" s="4" t="s">
        <v>3596</v>
      </c>
      <c r="C1524" s="4" t="s">
        <v>3595</v>
      </c>
      <c r="D1524" s="4" t="s">
        <v>3044</v>
      </c>
      <c r="E1524" s="4" t="s">
        <v>3043</v>
      </c>
      <c r="F1524" s="4" t="s">
        <v>7</v>
      </c>
      <c r="G1524" s="4" t="s">
        <v>8</v>
      </c>
      <c r="H1524" s="4" t="s">
        <v>7</v>
      </c>
      <c r="I1524" s="4">
        <v>1</v>
      </c>
      <c r="J1524" s="4" t="s">
        <v>69</v>
      </c>
      <c r="K1524" s="4" t="s">
        <v>3065</v>
      </c>
      <c r="L1524" s="4" t="s">
        <v>36</v>
      </c>
      <c r="M1524" s="4" t="s">
        <v>3597</v>
      </c>
      <c r="N1524" s="4" t="s">
        <v>24</v>
      </c>
      <c r="P1524" s="4" t="s">
        <v>669</v>
      </c>
      <c r="Q1524" s="4" t="s">
        <v>1475</v>
      </c>
      <c r="R1524" s="4" t="s">
        <v>2434</v>
      </c>
      <c r="S1524" s="5" t="str">
        <f>IF(P1524="심사불필요","-",VLOOKUP(K1524,'[1]자격증 backdata'!A:G,7,0))</f>
        <v>-</v>
      </c>
      <c r="T1524" s="5" t="str">
        <f>IF(S1524="-","-",IF(COUNTIFS(B:B,B1524,S:S,"필수")&gt;0,"자격요건충족","확인필요"))</f>
        <v>-</v>
      </c>
      <c r="U1524" s="5"/>
      <c r="W1524" s="5">
        <f>IF(Q1524="4급","심사불필요",VLOOKUP(K1524,'[1]자격증 backdata'!A:B,2,0))</f>
        <v>0</v>
      </c>
      <c r="X1524" s="4">
        <f>IF(R1524="A", MIN(20, SUMIFS(W:W, B:B, B1524, R:R, "A")),IF(R1524="B", MIN(30, SUMIFS(W:W, B:B, B1524, R:R, "B")),"비해당분야"))</f>
        <v>4</v>
      </c>
      <c r="Y1524" s="4" t="str">
        <f>IF(R1524="C",MIN(30,IF(COUNTIFS(B:B,B1524,W:W,"가1")=1,25,IF(COUNTIFS(B:B,B1524,W:W,"가1")&gt;=2,30,0))+IF(COUNTIFS(B:B,B1524,W:W,"나1")&gt;=4,30,IF(COUNTIFS(B:B,B1524,W:W,"나1")=3,26,IF(COUNTIFS(B:B,B1524,W:W,"나1")=2,22,IF(COUNTIFS(B:B,B1524,W:W,"나1")=1,18,0)))))+MIN(30,IF(COUNTIFS(B:B,B1524,W:W,"가2")=1,25,IF(COUNTIFS(B:B,B1524,W:W,"가2")&gt;=2,30,0))+IF(COUNTIFS(B:B,B1524,W:W,"나2")=3,30,IF(COUNTIFS(B:B,B1524,W:W,"나2")=2,25,IF(COUNTIFS(B:B,B1524,W:W,"나2")=1,20,0)))),"비해당분야")</f>
        <v>비해당분야</v>
      </c>
      <c r="Z1524" s="4" t="str">
        <f>IF(R1524="C",VLOOKUP(K1524,'[1]자격증 backdata'!A:F,6,0),"비해당분야")</f>
        <v>비해당분야</v>
      </c>
      <c r="AA1524" s="4" t="str">
        <f>IF(R1524="C",SUMIF(B:B,B1524,Z:Z),"비해당분야")</f>
        <v>비해당분야</v>
      </c>
      <c r="AB1524" s="4" t="str">
        <f>IF(R1524="C",SUM(Y1524,AA1524),"비해당분야")</f>
        <v>비해당분야</v>
      </c>
      <c r="AC1524" s="4">
        <f>IF(R1524="C",AB1524,X1524)</f>
        <v>4</v>
      </c>
      <c r="AD1524" s="4">
        <f>VLOOKUP(K1524,'[1]자격증 backdata'!A:D,4,0)</f>
        <v>5</v>
      </c>
      <c r="AE1524" s="4">
        <f>IF(_xlfn.MAXIFS(AD:AD,B:B,B1524)&gt;10,10,_xlfn.MAXIFS(AD:AD,B:B,B1524))</f>
        <v>5</v>
      </c>
      <c r="AG1524" s="5">
        <f>VLOOKUP(K1524,'[1]자격증 backdata'!A:C,3,0)</f>
        <v>0</v>
      </c>
      <c r="AH1524" s="5">
        <f>COUNTIFS($B:$B,$B1524,$AG:$AG,AH$1)</f>
        <v>0</v>
      </c>
      <c r="AI1524" s="5">
        <f>COUNTIFS($B:$B,$B1524,$AG:$AG,AI$1)</f>
        <v>0</v>
      </c>
      <c r="AJ1524" s="5">
        <f>COUNTIFS($B:$B,$B1524,$AG:$AG,AJ$1)</f>
        <v>0</v>
      </c>
      <c r="AK1524" s="5">
        <f>COUNTIFS($B:$B,$B1524,$AG:$AG,AK$1)</f>
        <v>0</v>
      </c>
      <c r="AL1524" s="5">
        <f>COUNTIFS($B:$B,$B1524,$AG:$AG,AL$1)</f>
        <v>0</v>
      </c>
      <c r="AM1524" s="5">
        <f>COUNTIFS($B:$B,$B1524,$AG:$AG,AM$1)</f>
        <v>0</v>
      </c>
      <c r="AN1524" s="5">
        <f>COUNTIFS($B:$B,$B1524,$AG:$AG,AN$1)</f>
        <v>0</v>
      </c>
      <c r="AO1524" s="5">
        <f>COUNTIFS($B:$B,$B1524,$AG:$AG,AO$1)</f>
        <v>0</v>
      </c>
      <c r="AP1524" s="5">
        <f>COUNTIFS($B:$B,$B1524,$AG:$AG,AP$1)</f>
        <v>0</v>
      </c>
      <c r="AQ1524" s="5">
        <f>COUNTIFS($B:$B,$B1524,$AG:$AG,AQ$1)</f>
        <v>0</v>
      </c>
      <c r="AR1524" s="5">
        <f>COUNTIFS($B:$B,$B1524,$AG:$AG,AR$1)</f>
        <v>0</v>
      </c>
      <c r="AS1524" s="5">
        <f>COUNTIFS($B:$B,$B1524,$AG:$AG,AS$1)</f>
        <v>0</v>
      </c>
      <c r="AT1524" s="5">
        <f>COUNTIFS($B:$B,$B1524,$AG:$AG,AT$1)</f>
        <v>1</v>
      </c>
      <c r="AU1524" s="5">
        <f>COUNTIFS($B:$B,$B1524,$AG:$AG,AU$1)</f>
        <v>0</v>
      </c>
    </row>
    <row r="1525" spans="1:47" ht="15" customHeight="1" x14ac:dyDescent="0.35">
      <c r="A1525" s="6">
        <f>IF(B1524=B1525,A1524,A1524+1)</f>
        <v>521</v>
      </c>
      <c r="B1525" s="6" t="s">
        <v>3596</v>
      </c>
      <c r="C1525" s="6" t="s">
        <v>3595</v>
      </c>
      <c r="D1525" s="6" t="s">
        <v>3044</v>
      </c>
      <c r="E1525" s="6" t="s">
        <v>3043</v>
      </c>
      <c r="F1525" s="4" t="s">
        <v>7</v>
      </c>
      <c r="G1525" s="4" t="s">
        <v>8</v>
      </c>
      <c r="H1525" s="4" t="s">
        <v>7</v>
      </c>
      <c r="I1525" s="4">
        <v>2</v>
      </c>
      <c r="J1525" s="4" t="s">
        <v>106</v>
      </c>
      <c r="K1525" s="4" t="s">
        <v>3057</v>
      </c>
      <c r="L1525" s="4" t="s">
        <v>55</v>
      </c>
      <c r="M1525" s="4" t="s">
        <v>3594</v>
      </c>
      <c r="N1525" s="4" t="s">
        <v>3593</v>
      </c>
      <c r="P1525" s="4" t="s">
        <v>669</v>
      </c>
      <c r="Q1525" s="4" t="s">
        <v>1475</v>
      </c>
      <c r="R1525" s="4" t="s">
        <v>2434</v>
      </c>
      <c r="S1525" s="5" t="str">
        <f>IF(P1525="심사불필요","-",VLOOKUP(K1525,'[1]자격증 backdata'!A:G,7,0))</f>
        <v>-</v>
      </c>
      <c r="T1525" s="5" t="str">
        <f>IF(S1525="-","-",IF(COUNTIFS(B:B,B1525,S:S,"필수")&gt;0,"자격요건충족","확인필요"))</f>
        <v>-</v>
      </c>
      <c r="U1525" s="5"/>
      <c r="W1525" s="5">
        <f>IF(Q1525="4급","심사불필요",VLOOKUP(K1525,'[1]자격증 backdata'!A:B,2,0))</f>
        <v>4</v>
      </c>
      <c r="X1525" s="4">
        <f>IF(R1525="A", MIN(20, SUMIFS(W:W, B:B, B1525, R:R, "A")),IF(R1525="B", MIN(30, SUMIFS(W:W, B:B, B1525, R:R, "B")),"비해당분야"))</f>
        <v>4</v>
      </c>
      <c r="Y1525" s="4" t="str">
        <f>IF(R1525="C",MIN(30,IF(COUNTIFS(B:B,B1525,W:W,"가1")=1,25,IF(COUNTIFS(B:B,B1525,W:W,"가1")&gt;=2,30,0))+IF(COUNTIFS(B:B,B1525,W:W,"나1")&gt;=4,30,IF(COUNTIFS(B:B,B1525,W:W,"나1")=3,26,IF(COUNTIFS(B:B,B1525,W:W,"나1")=2,22,IF(COUNTIFS(B:B,B1525,W:W,"나1")=1,18,0)))))+MIN(30,IF(COUNTIFS(B:B,B1525,W:W,"가2")=1,25,IF(COUNTIFS(B:B,B1525,W:W,"가2")&gt;=2,30,0))+IF(COUNTIFS(B:B,B1525,W:W,"나2")=3,30,IF(COUNTIFS(B:B,B1525,W:W,"나2")=2,25,IF(COUNTIFS(B:B,B1525,W:W,"나2")=1,20,0)))),"비해당분야")</f>
        <v>비해당분야</v>
      </c>
      <c r="Z1525" s="4" t="str">
        <f>IF(R1525="C",VLOOKUP(K1525,'[1]자격증 backdata'!A:F,6,0),"비해당분야")</f>
        <v>비해당분야</v>
      </c>
      <c r="AA1525" s="4" t="str">
        <f>IF(R1525="C",SUMIF(B:B,B1525,Z:Z),"비해당분야")</f>
        <v>비해당분야</v>
      </c>
      <c r="AB1525" s="4" t="str">
        <f>IF(R1525="C",SUM(Y1525,AA1525),"비해당분야")</f>
        <v>비해당분야</v>
      </c>
      <c r="AC1525" s="4">
        <f>IF(R1525="C",AB1525,X1525)</f>
        <v>4</v>
      </c>
      <c r="AD1525" s="4">
        <f>VLOOKUP(K1525,'[1]자격증 backdata'!A:D,4,0)</f>
        <v>0</v>
      </c>
      <c r="AE1525" s="4">
        <f>IF(_xlfn.MAXIFS(AD:AD,B:B,B1525)&gt;10,10,_xlfn.MAXIFS(AD:AD,B:B,B1525))</f>
        <v>5</v>
      </c>
      <c r="AG1525" s="5" t="str">
        <f>VLOOKUP(K1525,'[1]자격증 backdata'!A:C,3,0)</f>
        <v>M</v>
      </c>
      <c r="AH1525" s="5">
        <f>COUNTIFS($B:$B,$B1525,$AG:$AG,AH$1)</f>
        <v>0</v>
      </c>
      <c r="AI1525" s="5">
        <f>COUNTIFS($B:$B,$B1525,$AG:$AG,AI$1)</f>
        <v>0</v>
      </c>
      <c r="AJ1525" s="5">
        <f>COUNTIFS($B:$B,$B1525,$AG:$AG,AJ$1)</f>
        <v>0</v>
      </c>
      <c r="AK1525" s="5">
        <f>COUNTIFS($B:$B,$B1525,$AG:$AG,AK$1)</f>
        <v>0</v>
      </c>
      <c r="AL1525" s="5">
        <f>COUNTIFS($B:$B,$B1525,$AG:$AG,AL$1)</f>
        <v>0</v>
      </c>
      <c r="AM1525" s="5">
        <f>COUNTIFS($B:$B,$B1525,$AG:$AG,AM$1)</f>
        <v>0</v>
      </c>
      <c r="AN1525" s="5">
        <f>COUNTIFS($B:$B,$B1525,$AG:$AG,AN$1)</f>
        <v>0</v>
      </c>
      <c r="AO1525" s="5">
        <f>COUNTIFS($B:$B,$B1525,$AG:$AG,AO$1)</f>
        <v>0</v>
      </c>
      <c r="AP1525" s="5">
        <f>COUNTIFS($B:$B,$B1525,$AG:$AG,AP$1)</f>
        <v>0</v>
      </c>
      <c r="AQ1525" s="5">
        <f>COUNTIFS($B:$B,$B1525,$AG:$AG,AQ$1)</f>
        <v>0</v>
      </c>
      <c r="AR1525" s="5">
        <f>COUNTIFS($B:$B,$B1525,$AG:$AG,AR$1)</f>
        <v>0</v>
      </c>
      <c r="AS1525" s="5">
        <f>COUNTIFS($B:$B,$B1525,$AG:$AG,AS$1)</f>
        <v>0</v>
      </c>
      <c r="AT1525" s="5">
        <f>COUNTIFS($B:$B,$B1525,$AG:$AG,AT$1)</f>
        <v>1</v>
      </c>
      <c r="AU1525" s="5">
        <f>COUNTIFS($B:$B,$B1525,$AG:$AG,AU$1)</f>
        <v>0</v>
      </c>
    </row>
    <row r="1526" spans="1:47" ht="15" customHeight="1" x14ac:dyDescent="0.35">
      <c r="A1526" s="3">
        <f>IF(B1525=B1526,A1525,A1525+1)</f>
        <v>522</v>
      </c>
      <c r="B1526" s="3" t="s">
        <v>3589</v>
      </c>
      <c r="C1526" s="3" t="s">
        <v>3588</v>
      </c>
      <c r="D1526" s="3" t="s">
        <v>3044</v>
      </c>
      <c r="E1526" s="3" t="s">
        <v>3043</v>
      </c>
      <c r="F1526" s="4" t="s">
        <v>7</v>
      </c>
      <c r="G1526" s="4" t="s">
        <v>8</v>
      </c>
      <c r="H1526" s="4" t="s">
        <v>7</v>
      </c>
      <c r="I1526" s="3">
        <v>1</v>
      </c>
      <c r="J1526" s="3" t="s">
        <v>69</v>
      </c>
      <c r="K1526" s="3" t="s">
        <v>3065</v>
      </c>
      <c r="L1526" s="3" t="s">
        <v>36</v>
      </c>
      <c r="M1526" s="3" t="s">
        <v>3592</v>
      </c>
      <c r="N1526" s="3" t="s">
        <v>859</v>
      </c>
      <c r="P1526" s="3" t="s">
        <v>669</v>
      </c>
      <c r="Q1526" s="3" t="s">
        <v>1475</v>
      </c>
      <c r="R1526" s="3" t="s">
        <v>2434</v>
      </c>
      <c r="S1526" s="2" t="str">
        <f>IF(P1526="심사불필요","-",VLOOKUP(K1526,'[1]자격증 backdata'!A:G,7,0))</f>
        <v>-</v>
      </c>
      <c r="T1526" s="2" t="str">
        <f>IF(S1526="-","-",IF(COUNTIFS(B:B,B1526,S:S,"필수")&gt;0,"자격요건충족","확인필요"))</f>
        <v>-</v>
      </c>
      <c r="U1526" s="2"/>
      <c r="W1526" s="2">
        <f>IF(Q1526="4급","심사불필요",VLOOKUP(K1526,'[1]자격증 backdata'!A:B,2,0))</f>
        <v>0</v>
      </c>
      <c r="X1526" s="3">
        <f>IF(R1526="A", MIN(20, SUMIFS(W:W, B:B, B1526, R:R, "A")),IF(R1526="B", MIN(30, SUMIFS(W:W, B:B, B1526, R:R, "B")),"비해당분야"))</f>
        <v>6</v>
      </c>
      <c r="Y1526" s="3" t="str">
        <f>IF(R1526="C",MIN(30,IF(COUNTIFS(B:B,B1526,W:W,"가1")=1,25,IF(COUNTIFS(B:B,B1526,W:W,"가1")&gt;=2,30,0))+IF(COUNTIFS(B:B,B1526,W:W,"나1")&gt;=4,30,IF(COUNTIFS(B:B,B1526,W:W,"나1")=3,26,IF(COUNTIFS(B:B,B1526,W:W,"나1")=2,22,IF(COUNTIFS(B:B,B1526,W:W,"나1")=1,18,0)))))+MIN(30,IF(COUNTIFS(B:B,B1526,W:W,"가2")=1,25,IF(COUNTIFS(B:B,B1526,W:W,"가2")&gt;=2,30,0))+IF(COUNTIFS(B:B,B1526,W:W,"나2")=3,30,IF(COUNTIFS(B:B,B1526,W:W,"나2")=2,25,IF(COUNTIFS(B:B,B1526,W:W,"나2")=1,20,0)))),"비해당분야")</f>
        <v>비해당분야</v>
      </c>
      <c r="Z1526" s="3" t="str">
        <f>IF(R1526="C",VLOOKUP(K1526,'[1]자격증 backdata'!A:F,6,0),"비해당분야")</f>
        <v>비해당분야</v>
      </c>
      <c r="AA1526" s="3" t="str">
        <f>IF(R1526="C",SUMIF(B:B,B1526,Z:Z),"비해당분야")</f>
        <v>비해당분야</v>
      </c>
      <c r="AB1526" s="3" t="str">
        <f>IF(R1526="C",SUM(Y1526,AA1526),"비해당분야")</f>
        <v>비해당분야</v>
      </c>
      <c r="AC1526" s="3">
        <f>IF(R1526="C",AB1526,X1526)</f>
        <v>6</v>
      </c>
      <c r="AD1526" s="3">
        <f>VLOOKUP(K1526,'[1]자격증 backdata'!A:D,4,0)</f>
        <v>5</v>
      </c>
      <c r="AE1526" s="3">
        <f>IF(_xlfn.MAXIFS(AD:AD,B:B,B1526)&gt;10,10,_xlfn.MAXIFS(AD:AD,B:B,B1526))</f>
        <v>5</v>
      </c>
      <c r="AG1526" s="2">
        <f>VLOOKUP(K1526,'[1]자격증 backdata'!A:C,3,0)</f>
        <v>0</v>
      </c>
      <c r="AH1526" s="2">
        <f>COUNTIFS($B:$B,$B1526,$AG:$AG,AH$1)</f>
        <v>0</v>
      </c>
      <c r="AI1526" s="2">
        <f>COUNTIFS($B:$B,$B1526,$AG:$AG,AI$1)</f>
        <v>0</v>
      </c>
      <c r="AJ1526" s="2">
        <f>COUNTIFS($B:$B,$B1526,$AG:$AG,AJ$1)</f>
        <v>0</v>
      </c>
      <c r="AK1526" s="2">
        <f>COUNTIFS($B:$B,$B1526,$AG:$AG,AK$1)</f>
        <v>0</v>
      </c>
      <c r="AL1526" s="2">
        <f>COUNTIFS($B:$B,$B1526,$AG:$AG,AL$1)</f>
        <v>0</v>
      </c>
      <c r="AM1526" s="2">
        <f>COUNTIFS($B:$B,$B1526,$AG:$AG,AM$1)</f>
        <v>0</v>
      </c>
      <c r="AN1526" s="2">
        <f>COUNTIFS($B:$B,$B1526,$AG:$AG,AN$1)</f>
        <v>0</v>
      </c>
      <c r="AO1526" s="2">
        <f>COUNTIFS($B:$B,$B1526,$AG:$AG,AO$1)</f>
        <v>0</v>
      </c>
      <c r="AP1526" s="2">
        <f>COUNTIFS($B:$B,$B1526,$AG:$AG,AP$1)</f>
        <v>1</v>
      </c>
      <c r="AQ1526" s="2">
        <f>COUNTIFS($B:$B,$B1526,$AG:$AG,AQ$1)</f>
        <v>0</v>
      </c>
      <c r="AR1526" s="2">
        <f>COUNTIFS($B:$B,$B1526,$AG:$AG,AR$1)</f>
        <v>0</v>
      </c>
      <c r="AS1526" s="2">
        <f>COUNTIFS($B:$B,$B1526,$AG:$AG,AS$1)</f>
        <v>0</v>
      </c>
      <c r="AT1526" s="2">
        <f>COUNTIFS($B:$B,$B1526,$AG:$AG,AT$1)</f>
        <v>1</v>
      </c>
      <c r="AU1526" s="2">
        <f>COUNTIFS($B:$B,$B1526,$AG:$AG,AU$1)</f>
        <v>0</v>
      </c>
    </row>
    <row r="1527" spans="1:47" ht="15" customHeight="1" x14ac:dyDescent="0.35">
      <c r="A1527" s="7">
        <f>IF(B1526=B1527,A1526,A1526+1)</f>
        <v>522</v>
      </c>
      <c r="B1527" s="7" t="s">
        <v>3589</v>
      </c>
      <c r="C1527" s="7" t="s">
        <v>3588</v>
      </c>
      <c r="D1527" s="7" t="s">
        <v>3044</v>
      </c>
      <c r="E1527" s="7" t="s">
        <v>3043</v>
      </c>
      <c r="F1527" s="4" t="s">
        <v>7</v>
      </c>
      <c r="G1527" s="4" t="s">
        <v>8</v>
      </c>
      <c r="H1527" s="4" t="s">
        <v>7</v>
      </c>
      <c r="I1527" s="3">
        <v>2</v>
      </c>
      <c r="J1527" s="3" t="s">
        <v>106</v>
      </c>
      <c r="K1527" s="3" t="s">
        <v>3057</v>
      </c>
      <c r="L1527" s="3" t="s">
        <v>55</v>
      </c>
      <c r="M1527" s="3" t="s">
        <v>3591</v>
      </c>
      <c r="N1527" s="3" t="s">
        <v>3590</v>
      </c>
      <c r="P1527" s="3" t="s">
        <v>669</v>
      </c>
      <c r="Q1527" s="3" t="s">
        <v>1475</v>
      </c>
      <c r="R1527" s="3" t="s">
        <v>2434</v>
      </c>
      <c r="S1527" s="2" t="str">
        <f>IF(P1527="심사불필요","-",VLOOKUP(K1527,'[1]자격증 backdata'!A:G,7,0))</f>
        <v>-</v>
      </c>
      <c r="T1527" s="2" t="str">
        <f>IF(S1527="-","-",IF(COUNTIFS(B:B,B1527,S:S,"필수")&gt;0,"자격요건충족","확인필요"))</f>
        <v>-</v>
      </c>
      <c r="U1527" s="2"/>
      <c r="W1527" s="2">
        <f>IF(Q1527="4급","심사불필요",VLOOKUP(K1527,'[1]자격증 backdata'!A:B,2,0))</f>
        <v>4</v>
      </c>
      <c r="X1527" s="3">
        <f>IF(R1527="A", MIN(20, SUMIFS(W:W, B:B, B1527, R:R, "A")),IF(R1527="B", MIN(30, SUMIFS(W:W, B:B, B1527, R:R, "B")),"비해당분야"))</f>
        <v>6</v>
      </c>
      <c r="Y1527" s="3" t="str">
        <f>IF(R1527="C",MIN(30,IF(COUNTIFS(B:B,B1527,W:W,"가1")=1,25,IF(COUNTIFS(B:B,B1527,W:W,"가1")&gt;=2,30,0))+IF(COUNTIFS(B:B,B1527,W:W,"나1")&gt;=4,30,IF(COUNTIFS(B:B,B1527,W:W,"나1")=3,26,IF(COUNTIFS(B:B,B1527,W:W,"나1")=2,22,IF(COUNTIFS(B:B,B1527,W:W,"나1")=1,18,0)))))+MIN(30,IF(COUNTIFS(B:B,B1527,W:W,"가2")=1,25,IF(COUNTIFS(B:B,B1527,W:W,"가2")&gt;=2,30,0))+IF(COUNTIFS(B:B,B1527,W:W,"나2")=3,30,IF(COUNTIFS(B:B,B1527,W:W,"나2")=2,25,IF(COUNTIFS(B:B,B1527,W:W,"나2")=1,20,0)))),"비해당분야")</f>
        <v>비해당분야</v>
      </c>
      <c r="Z1527" s="3" t="str">
        <f>IF(R1527="C",VLOOKUP(K1527,'[1]자격증 backdata'!A:F,6,0),"비해당분야")</f>
        <v>비해당분야</v>
      </c>
      <c r="AA1527" s="3" t="str">
        <f>IF(R1527="C",SUMIF(B:B,B1527,Z:Z),"비해당분야")</f>
        <v>비해당분야</v>
      </c>
      <c r="AB1527" s="3" t="str">
        <f>IF(R1527="C",SUM(Y1527,AA1527),"비해당분야")</f>
        <v>비해당분야</v>
      </c>
      <c r="AC1527" s="3">
        <f>IF(R1527="C",AB1527,X1527)</f>
        <v>6</v>
      </c>
      <c r="AD1527" s="3">
        <f>VLOOKUP(K1527,'[1]자격증 backdata'!A:D,4,0)</f>
        <v>0</v>
      </c>
      <c r="AE1527" s="3">
        <f>IF(_xlfn.MAXIFS(AD:AD,B:B,B1527)&gt;10,10,_xlfn.MAXIFS(AD:AD,B:B,B1527))</f>
        <v>5</v>
      </c>
      <c r="AG1527" s="2" t="str">
        <f>VLOOKUP(K1527,'[1]자격증 backdata'!A:C,3,0)</f>
        <v>M</v>
      </c>
      <c r="AH1527" s="2">
        <f>COUNTIFS($B:$B,$B1527,$AG:$AG,AH$1)</f>
        <v>0</v>
      </c>
      <c r="AI1527" s="2">
        <f>COUNTIFS($B:$B,$B1527,$AG:$AG,AI$1)</f>
        <v>0</v>
      </c>
      <c r="AJ1527" s="2">
        <f>COUNTIFS($B:$B,$B1527,$AG:$AG,AJ$1)</f>
        <v>0</v>
      </c>
      <c r="AK1527" s="2">
        <f>COUNTIFS($B:$B,$B1527,$AG:$AG,AK$1)</f>
        <v>0</v>
      </c>
      <c r="AL1527" s="2">
        <f>COUNTIFS($B:$B,$B1527,$AG:$AG,AL$1)</f>
        <v>0</v>
      </c>
      <c r="AM1527" s="2">
        <f>COUNTIFS($B:$B,$B1527,$AG:$AG,AM$1)</f>
        <v>0</v>
      </c>
      <c r="AN1527" s="2">
        <f>COUNTIFS($B:$B,$B1527,$AG:$AG,AN$1)</f>
        <v>0</v>
      </c>
      <c r="AO1527" s="2">
        <f>COUNTIFS($B:$B,$B1527,$AG:$AG,AO$1)</f>
        <v>0</v>
      </c>
      <c r="AP1527" s="2">
        <f>COUNTIFS($B:$B,$B1527,$AG:$AG,AP$1)</f>
        <v>1</v>
      </c>
      <c r="AQ1527" s="2">
        <f>COUNTIFS($B:$B,$B1527,$AG:$AG,AQ$1)</f>
        <v>0</v>
      </c>
      <c r="AR1527" s="2">
        <f>COUNTIFS($B:$B,$B1527,$AG:$AG,AR$1)</f>
        <v>0</v>
      </c>
      <c r="AS1527" s="2">
        <f>COUNTIFS($B:$B,$B1527,$AG:$AG,AS$1)</f>
        <v>0</v>
      </c>
      <c r="AT1527" s="2">
        <f>COUNTIFS($B:$B,$B1527,$AG:$AG,AT$1)</f>
        <v>1</v>
      </c>
      <c r="AU1527" s="2">
        <f>COUNTIFS($B:$B,$B1527,$AG:$AG,AU$1)</f>
        <v>0</v>
      </c>
    </row>
    <row r="1528" spans="1:47" ht="15" customHeight="1" x14ac:dyDescent="0.35">
      <c r="A1528" s="7">
        <f>IF(B1527=B1528,A1527,A1527+1)</f>
        <v>522</v>
      </c>
      <c r="B1528" s="7" t="s">
        <v>3589</v>
      </c>
      <c r="C1528" s="7" t="s">
        <v>3588</v>
      </c>
      <c r="D1528" s="7" t="s">
        <v>3044</v>
      </c>
      <c r="E1528" s="7" t="s">
        <v>3043</v>
      </c>
      <c r="F1528" s="4" t="s">
        <v>7</v>
      </c>
      <c r="G1528" s="4" t="s">
        <v>8</v>
      </c>
      <c r="H1528" s="4" t="s">
        <v>7</v>
      </c>
      <c r="I1528" s="3">
        <v>3</v>
      </c>
      <c r="J1528" s="3" t="s">
        <v>2447</v>
      </c>
      <c r="K1528" s="3" t="s">
        <v>3266</v>
      </c>
      <c r="L1528" s="3" t="s">
        <v>254</v>
      </c>
      <c r="M1528" s="3" t="s">
        <v>3587</v>
      </c>
      <c r="N1528" s="3" t="s">
        <v>3586</v>
      </c>
      <c r="P1528" s="3" t="s">
        <v>669</v>
      </c>
      <c r="Q1528" s="3" t="s">
        <v>1475</v>
      </c>
      <c r="R1528" s="3" t="s">
        <v>2434</v>
      </c>
      <c r="S1528" s="2" t="str">
        <f>IF(P1528="심사불필요","-",VLOOKUP(K1528,'[1]자격증 backdata'!A:G,7,0))</f>
        <v>-</v>
      </c>
      <c r="T1528" s="2" t="str">
        <f>IF(S1528="-","-",IF(COUNTIFS(B:B,B1528,S:S,"필수")&gt;0,"자격요건충족","확인필요"))</f>
        <v>-</v>
      </c>
      <c r="U1528" s="2"/>
      <c r="W1528" s="2">
        <f>IF(Q1528="4급","심사불필요",VLOOKUP(K1528,'[1]자격증 backdata'!A:B,2,0))</f>
        <v>2</v>
      </c>
      <c r="X1528" s="3">
        <f>IF(R1528="A", MIN(20, SUMIFS(W:W, B:B, B1528, R:R, "A")),IF(R1528="B", MIN(30, SUMIFS(W:W, B:B, B1528, R:R, "B")),"비해당분야"))</f>
        <v>6</v>
      </c>
      <c r="Y1528" s="3" t="str">
        <f>IF(R1528="C",MIN(30,IF(COUNTIFS(B:B,B1528,W:W,"가1")=1,25,IF(COUNTIFS(B:B,B1528,W:W,"가1")&gt;=2,30,0))+IF(COUNTIFS(B:B,B1528,W:W,"나1")&gt;=4,30,IF(COUNTIFS(B:B,B1528,W:W,"나1")=3,26,IF(COUNTIFS(B:B,B1528,W:W,"나1")=2,22,IF(COUNTIFS(B:B,B1528,W:W,"나1")=1,18,0)))))+MIN(30,IF(COUNTIFS(B:B,B1528,W:W,"가2")=1,25,IF(COUNTIFS(B:B,B1528,W:W,"가2")&gt;=2,30,0))+IF(COUNTIFS(B:B,B1528,W:W,"나2")=3,30,IF(COUNTIFS(B:B,B1528,W:W,"나2")=2,25,IF(COUNTIFS(B:B,B1528,W:W,"나2")=1,20,0)))),"비해당분야")</f>
        <v>비해당분야</v>
      </c>
      <c r="Z1528" s="3" t="str">
        <f>IF(R1528="C",VLOOKUP(K1528,'[1]자격증 backdata'!A:F,6,0),"비해당분야")</f>
        <v>비해당분야</v>
      </c>
      <c r="AA1528" s="3" t="str">
        <f>IF(R1528="C",SUMIF(B:B,B1528,Z:Z),"비해당분야")</f>
        <v>비해당분야</v>
      </c>
      <c r="AB1528" s="3" t="str">
        <f>IF(R1528="C",SUM(Y1528,AA1528),"비해당분야")</f>
        <v>비해당분야</v>
      </c>
      <c r="AC1528" s="3">
        <f>IF(R1528="C",AB1528,X1528)</f>
        <v>6</v>
      </c>
      <c r="AD1528" s="3">
        <f>VLOOKUP(K1528,'[1]자격증 backdata'!A:D,4,0)</f>
        <v>0</v>
      </c>
      <c r="AE1528" s="3">
        <f>IF(_xlfn.MAXIFS(AD:AD,B:B,B1528)&gt;10,10,_xlfn.MAXIFS(AD:AD,B:B,B1528))</f>
        <v>5</v>
      </c>
      <c r="AG1528" s="2" t="str">
        <f>VLOOKUP(K1528,'[1]자격증 backdata'!A:C,3,0)</f>
        <v>I</v>
      </c>
      <c r="AH1528" s="2">
        <f>COUNTIFS($B:$B,$B1528,$AG:$AG,AH$1)</f>
        <v>0</v>
      </c>
      <c r="AI1528" s="2">
        <f>COUNTIFS($B:$B,$B1528,$AG:$AG,AI$1)</f>
        <v>0</v>
      </c>
      <c r="AJ1528" s="2">
        <f>COUNTIFS($B:$B,$B1528,$AG:$AG,AJ$1)</f>
        <v>0</v>
      </c>
      <c r="AK1528" s="2">
        <f>COUNTIFS($B:$B,$B1528,$AG:$AG,AK$1)</f>
        <v>0</v>
      </c>
      <c r="AL1528" s="2">
        <f>COUNTIFS($B:$B,$B1528,$AG:$AG,AL$1)</f>
        <v>0</v>
      </c>
      <c r="AM1528" s="2">
        <f>COUNTIFS($B:$B,$B1528,$AG:$AG,AM$1)</f>
        <v>0</v>
      </c>
      <c r="AN1528" s="2">
        <f>COUNTIFS($B:$B,$B1528,$AG:$AG,AN$1)</f>
        <v>0</v>
      </c>
      <c r="AO1528" s="2">
        <f>COUNTIFS($B:$B,$B1528,$AG:$AG,AO$1)</f>
        <v>0</v>
      </c>
      <c r="AP1528" s="2">
        <f>COUNTIFS($B:$B,$B1528,$AG:$AG,AP$1)</f>
        <v>1</v>
      </c>
      <c r="AQ1528" s="2">
        <f>COUNTIFS($B:$B,$B1528,$AG:$AG,AQ$1)</f>
        <v>0</v>
      </c>
      <c r="AR1528" s="2">
        <f>COUNTIFS($B:$B,$B1528,$AG:$AG,AR$1)</f>
        <v>0</v>
      </c>
      <c r="AS1528" s="2">
        <f>COUNTIFS($B:$B,$B1528,$AG:$AG,AS$1)</f>
        <v>0</v>
      </c>
      <c r="AT1528" s="2">
        <f>COUNTIFS($B:$B,$B1528,$AG:$AG,AT$1)</f>
        <v>1</v>
      </c>
      <c r="AU1528" s="2">
        <f>COUNTIFS($B:$B,$B1528,$AG:$AG,AU$1)</f>
        <v>0</v>
      </c>
    </row>
    <row r="1529" spans="1:47" ht="15" customHeight="1" x14ac:dyDescent="0.35">
      <c r="A1529" s="4">
        <f>IF(B1528=B1529,A1528,A1528+1)</f>
        <v>523</v>
      </c>
      <c r="B1529" s="4" t="s">
        <v>3582</v>
      </c>
      <c r="C1529" s="4" t="s">
        <v>3581</v>
      </c>
      <c r="D1529" s="4" t="s">
        <v>3044</v>
      </c>
      <c r="E1529" s="4" t="s">
        <v>3043</v>
      </c>
      <c r="F1529" s="4" t="s">
        <v>7</v>
      </c>
      <c r="G1529" s="4" t="s">
        <v>8</v>
      </c>
      <c r="H1529" s="4" t="s">
        <v>7</v>
      </c>
      <c r="I1529" s="4">
        <v>1</v>
      </c>
      <c r="J1529" s="4" t="s">
        <v>38</v>
      </c>
      <c r="K1529" s="4" t="s">
        <v>3059</v>
      </c>
      <c r="L1529" s="4" t="s">
        <v>36</v>
      </c>
      <c r="M1529" s="4" t="s">
        <v>3585</v>
      </c>
      <c r="N1529" s="4" t="s">
        <v>138</v>
      </c>
      <c r="P1529" s="4" t="s">
        <v>669</v>
      </c>
      <c r="Q1529" s="4" t="s">
        <v>1475</v>
      </c>
      <c r="R1529" s="4" t="s">
        <v>2434</v>
      </c>
      <c r="S1529" s="5" t="str">
        <f>IF(P1529="심사불필요","-",VLOOKUP(K1529,'[1]자격증 backdata'!A:G,7,0))</f>
        <v>-</v>
      </c>
      <c r="T1529" s="5" t="str">
        <f>IF(S1529="-","-",IF(COUNTIFS(B:B,B1529,S:S,"필수")&gt;0,"자격요건충족","확인필요"))</f>
        <v>-</v>
      </c>
      <c r="U1529" s="5"/>
      <c r="W1529" s="5">
        <f>IF(Q1529="4급","심사불필요",VLOOKUP(K1529,'[1]자격증 backdata'!A:B,2,0))</f>
        <v>0</v>
      </c>
      <c r="X1529" s="4">
        <f>IF(R1529="A", MIN(20, SUMIFS(W:W, B:B, B1529, R:R, "A")),IF(R1529="B", MIN(30, SUMIFS(W:W, B:B, B1529, R:R, "B")),"비해당분야"))</f>
        <v>10</v>
      </c>
      <c r="Y1529" s="4" t="str">
        <f>IF(R1529="C",MIN(30,IF(COUNTIFS(B:B,B1529,W:W,"가1")=1,25,IF(COUNTIFS(B:B,B1529,W:W,"가1")&gt;=2,30,0))+IF(COUNTIFS(B:B,B1529,W:W,"나1")&gt;=4,30,IF(COUNTIFS(B:B,B1529,W:W,"나1")=3,26,IF(COUNTIFS(B:B,B1529,W:W,"나1")=2,22,IF(COUNTIFS(B:B,B1529,W:W,"나1")=1,18,0)))))+MIN(30,IF(COUNTIFS(B:B,B1529,W:W,"가2")=1,25,IF(COUNTIFS(B:B,B1529,W:W,"가2")&gt;=2,30,0))+IF(COUNTIFS(B:B,B1529,W:W,"나2")=3,30,IF(COUNTIFS(B:B,B1529,W:W,"나2")=2,25,IF(COUNTIFS(B:B,B1529,W:W,"나2")=1,20,0)))),"비해당분야")</f>
        <v>비해당분야</v>
      </c>
      <c r="Z1529" s="4" t="str">
        <f>IF(R1529="C",VLOOKUP(K1529,'[1]자격증 backdata'!A:F,6,0),"비해당분야")</f>
        <v>비해당분야</v>
      </c>
      <c r="AA1529" s="4" t="str">
        <f>IF(R1529="C",SUMIF(B:B,B1529,Z:Z),"비해당분야")</f>
        <v>비해당분야</v>
      </c>
      <c r="AB1529" s="4" t="str">
        <f>IF(R1529="C",SUM(Y1529,AA1529),"비해당분야")</f>
        <v>비해당분야</v>
      </c>
      <c r="AC1529" s="4">
        <f>IF(R1529="C",AB1529,X1529)</f>
        <v>10</v>
      </c>
      <c r="AD1529" s="4">
        <f>VLOOKUP(K1529,'[1]자격증 backdata'!A:D,4,0)</f>
        <v>5</v>
      </c>
      <c r="AE1529" s="4">
        <f>IF(_xlfn.MAXIFS(AD:AD,B:B,B1529)&gt;10,10,_xlfn.MAXIFS(AD:AD,B:B,B1529))</f>
        <v>5</v>
      </c>
      <c r="AG1529" s="5">
        <f>VLOOKUP(K1529,'[1]자격증 backdata'!A:C,3,0)</f>
        <v>0</v>
      </c>
      <c r="AH1529" s="5">
        <f>COUNTIFS($B:$B,$B1529,$AG:$AG,AH$1)</f>
        <v>0</v>
      </c>
      <c r="AI1529" s="5">
        <f>COUNTIFS($B:$B,$B1529,$AG:$AG,AI$1)</f>
        <v>0</v>
      </c>
      <c r="AJ1529" s="5">
        <f>COUNTIFS($B:$B,$B1529,$AG:$AG,AJ$1)</f>
        <v>0</v>
      </c>
      <c r="AK1529" s="5">
        <f>COUNTIFS($B:$B,$B1529,$AG:$AG,AK$1)</f>
        <v>0</v>
      </c>
      <c r="AL1529" s="5">
        <f>COUNTIFS($B:$B,$B1529,$AG:$AG,AL$1)</f>
        <v>0</v>
      </c>
      <c r="AM1529" s="5">
        <f>COUNTIFS($B:$B,$B1529,$AG:$AG,AM$1)</f>
        <v>0</v>
      </c>
      <c r="AN1529" s="5">
        <f>COUNTIFS($B:$B,$B1529,$AG:$AG,AN$1)</f>
        <v>0</v>
      </c>
      <c r="AO1529" s="5">
        <f>COUNTIFS($B:$B,$B1529,$AG:$AG,AO$1)</f>
        <v>0</v>
      </c>
      <c r="AP1529" s="5">
        <f>COUNTIFS($B:$B,$B1529,$AG:$AG,AP$1)</f>
        <v>0</v>
      </c>
      <c r="AQ1529" s="5">
        <f>COUNTIFS($B:$B,$B1529,$AG:$AG,AQ$1)</f>
        <v>1</v>
      </c>
      <c r="AR1529" s="5">
        <f>COUNTIFS($B:$B,$B1529,$AG:$AG,AR$1)</f>
        <v>0</v>
      </c>
      <c r="AS1529" s="5">
        <f>COUNTIFS($B:$B,$B1529,$AG:$AG,AS$1)</f>
        <v>0</v>
      </c>
      <c r="AT1529" s="5">
        <f>COUNTIFS($B:$B,$B1529,$AG:$AG,AT$1)</f>
        <v>1</v>
      </c>
      <c r="AU1529" s="5">
        <f>COUNTIFS($B:$B,$B1529,$AG:$AG,AU$1)</f>
        <v>0</v>
      </c>
    </row>
    <row r="1530" spans="1:47" ht="15" customHeight="1" x14ac:dyDescent="0.35">
      <c r="A1530" s="6">
        <f>IF(B1529=B1530,A1529,A1529+1)</f>
        <v>523</v>
      </c>
      <c r="B1530" s="6" t="s">
        <v>3582</v>
      </c>
      <c r="C1530" s="6" t="s">
        <v>3581</v>
      </c>
      <c r="D1530" s="6" t="s">
        <v>3044</v>
      </c>
      <c r="E1530" s="6" t="s">
        <v>3043</v>
      </c>
      <c r="F1530" s="4" t="s">
        <v>7</v>
      </c>
      <c r="G1530" s="4" t="s">
        <v>8</v>
      </c>
      <c r="H1530" s="4" t="s">
        <v>7</v>
      </c>
      <c r="I1530" s="4">
        <v>2</v>
      </c>
      <c r="J1530" s="4" t="s">
        <v>106</v>
      </c>
      <c r="K1530" s="4" t="s">
        <v>3057</v>
      </c>
      <c r="L1530" s="4" t="s">
        <v>55</v>
      </c>
      <c r="M1530" s="4" t="s">
        <v>3584</v>
      </c>
      <c r="N1530" s="4" t="s">
        <v>388</v>
      </c>
      <c r="P1530" s="4" t="s">
        <v>669</v>
      </c>
      <c r="Q1530" s="4" t="s">
        <v>1475</v>
      </c>
      <c r="R1530" s="4" t="s">
        <v>2434</v>
      </c>
      <c r="S1530" s="5" t="str">
        <f>IF(P1530="심사불필요","-",VLOOKUP(K1530,'[1]자격증 backdata'!A:G,7,0))</f>
        <v>-</v>
      </c>
      <c r="T1530" s="5" t="str">
        <f>IF(S1530="-","-",IF(COUNTIFS(B:B,B1530,S:S,"필수")&gt;0,"자격요건충족","확인필요"))</f>
        <v>-</v>
      </c>
      <c r="U1530" s="5"/>
      <c r="W1530" s="5">
        <f>IF(Q1530="4급","심사불필요",VLOOKUP(K1530,'[1]자격증 backdata'!A:B,2,0))</f>
        <v>4</v>
      </c>
      <c r="X1530" s="4">
        <f>IF(R1530="A", MIN(20, SUMIFS(W:W, B:B, B1530, R:R, "A")),IF(R1530="B", MIN(30, SUMIFS(W:W, B:B, B1530, R:R, "B")),"비해당분야"))</f>
        <v>10</v>
      </c>
      <c r="Y1530" s="4" t="str">
        <f>IF(R1530="C",MIN(30,IF(COUNTIFS(B:B,B1530,W:W,"가1")=1,25,IF(COUNTIFS(B:B,B1530,W:W,"가1")&gt;=2,30,0))+IF(COUNTIFS(B:B,B1530,W:W,"나1")&gt;=4,30,IF(COUNTIFS(B:B,B1530,W:W,"나1")=3,26,IF(COUNTIFS(B:B,B1530,W:W,"나1")=2,22,IF(COUNTIFS(B:B,B1530,W:W,"나1")=1,18,0)))))+MIN(30,IF(COUNTIFS(B:B,B1530,W:W,"가2")=1,25,IF(COUNTIFS(B:B,B1530,W:W,"가2")&gt;=2,30,0))+IF(COUNTIFS(B:B,B1530,W:W,"나2")=3,30,IF(COUNTIFS(B:B,B1530,W:W,"나2")=2,25,IF(COUNTIFS(B:B,B1530,W:W,"나2")=1,20,0)))),"비해당분야")</f>
        <v>비해당분야</v>
      </c>
      <c r="Z1530" s="4" t="str">
        <f>IF(R1530="C",VLOOKUP(K1530,'[1]자격증 backdata'!A:F,6,0),"비해당분야")</f>
        <v>비해당분야</v>
      </c>
      <c r="AA1530" s="4" t="str">
        <f>IF(R1530="C",SUMIF(B:B,B1530,Z:Z),"비해당분야")</f>
        <v>비해당분야</v>
      </c>
      <c r="AB1530" s="4" t="str">
        <f>IF(R1530="C",SUM(Y1530,AA1530),"비해당분야")</f>
        <v>비해당분야</v>
      </c>
      <c r="AC1530" s="4">
        <f>IF(R1530="C",AB1530,X1530)</f>
        <v>10</v>
      </c>
      <c r="AD1530" s="4">
        <f>VLOOKUP(K1530,'[1]자격증 backdata'!A:D,4,0)</f>
        <v>0</v>
      </c>
      <c r="AE1530" s="4">
        <f>IF(_xlfn.MAXIFS(AD:AD,B:B,B1530)&gt;10,10,_xlfn.MAXIFS(AD:AD,B:B,B1530))</f>
        <v>5</v>
      </c>
      <c r="AG1530" s="5" t="str">
        <f>VLOOKUP(K1530,'[1]자격증 backdata'!A:C,3,0)</f>
        <v>M</v>
      </c>
      <c r="AH1530" s="5">
        <f>COUNTIFS($B:$B,$B1530,$AG:$AG,AH$1)</f>
        <v>0</v>
      </c>
      <c r="AI1530" s="5">
        <f>COUNTIFS($B:$B,$B1530,$AG:$AG,AI$1)</f>
        <v>0</v>
      </c>
      <c r="AJ1530" s="5">
        <f>COUNTIFS($B:$B,$B1530,$AG:$AG,AJ$1)</f>
        <v>0</v>
      </c>
      <c r="AK1530" s="5">
        <f>COUNTIFS($B:$B,$B1530,$AG:$AG,AK$1)</f>
        <v>0</v>
      </c>
      <c r="AL1530" s="5">
        <f>COUNTIFS($B:$B,$B1530,$AG:$AG,AL$1)</f>
        <v>0</v>
      </c>
      <c r="AM1530" s="5">
        <f>COUNTIFS($B:$B,$B1530,$AG:$AG,AM$1)</f>
        <v>0</v>
      </c>
      <c r="AN1530" s="5">
        <f>COUNTIFS($B:$B,$B1530,$AG:$AG,AN$1)</f>
        <v>0</v>
      </c>
      <c r="AO1530" s="5">
        <f>COUNTIFS($B:$B,$B1530,$AG:$AG,AO$1)</f>
        <v>0</v>
      </c>
      <c r="AP1530" s="5">
        <f>COUNTIFS($B:$B,$B1530,$AG:$AG,AP$1)</f>
        <v>0</v>
      </c>
      <c r="AQ1530" s="5">
        <f>COUNTIFS($B:$B,$B1530,$AG:$AG,AQ$1)</f>
        <v>1</v>
      </c>
      <c r="AR1530" s="5">
        <f>COUNTIFS($B:$B,$B1530,$AG:$AG,AR$1)</f>
        <v>0</v>
      </c>
      <c r="AS1530" s="5">
        <f>COUNTIFS($B:$B,$B1530,$AG:$AG,AS$1)</f>
        <v>0</v>
      </c>
      <c r="AT1530" s="5">
        <f>COUNTIFS($B:$B,$B1530,$AG:$AG,AT$1)</f>
        <v>1</v>
      </c>
      <c r="AU1530" s="5">
        <f>COUNTIFS($B:$B,$B1530,$AG:$AG,AU$1)</f>
        <v>0</v>
      </c>
    </row>
    <row r="1531" spans="1:47" ht="15" customHeight="1" x14ac:dyDescent="0.35">
      <c r="A1531" s="6">
        <f>IF(B1530=B1531,A1530,A1530+1)</f>
        <v>523</v>
      </c>
      <c r="B1531" s="6" t="s">
        <v>3582</v>
      </c>
      <c r="C1531" s="6" t="s">
        <v>3581</v>
      </c>
      <c r="D1531" s="6" t="s">
        <v>3044</v>
      </c>
      <c r="E1531" s="6" t="s">
        <v>3043</v>
      </c>
      <c r="F1531" s="4" t="s">
        <v>7</v>
      </c>
      <c r="G1531" s="4" t="s">
        <v>8</v>
      </c>
      <c r="H1531" s="4" t="s">
        <v>7</v>
      </c>
      <c r="I1531" s="4">
        <v>3</v>
      </c>
      <c r="J1531" s="4" t="s">
        <v>364</v>
      </c>
      <c r="K1531" s="4" t="s">
        <v>3075</v>
      </c>
      <c r="L1531" s="4" t="s">
        <v>254</v>
      </c>
      <c r="M1531" s="4" t="s">
        <v>3583</v>
      </c>
      <c r="N1531" s="4" t="s">
        <v>1533</v>
      </c>
      <c r="P1531" s="4" t="s">
        <v>669</v>
      </c>
      <c r="Q1531" s="4" t="s">
        <v>1475</v>
      </c>
      <c r="R1531" s="4" t="s">
        <v>2434</v>
      </c>
      <c r="S1531" s="5" t="str">
        <f>IF(P1531="심사불필요","-",VLOOKUP(K1531,'[1]자격증 backdata'!A:G,7,0))</f>
        <v>-</v>
      </c>
      <c r="T1531" s="5" t="str">
        <f>IF(S1531="-","-",IF(COUNTIFS(B:B,B1531,S:S,"필수")&gt;0,"자격요건충족","확인필요"))</f>
        <v>-</v>
      </c>
      <c r="U1531" s="5"/>
      <c r="W1531" s="5">
        <f>IF(Q1531="4급","심사불필요",VLOOKUP(K1531,'[1]자격증 backdata'!A:B,2,0))</f>
        <v>2</v>
      </c>
      <c r="X1531" s="4">
        <f>IF(R1531="A", MIN(20, SUMIFS(W:W, B:B, B1531, R:R, "A")),IF(R1531="B", MIN(30, SUMIFS(W:W, B:B, B1531, R:R, "B")),"비해당분야"))</f>
        <v>10</v>
      </c>
      <c r="Y1531" s="4" t="str">
        <f>IF(R1531="C",MIN(30,IF(COUNTIFS(B:B,B1531,W:W,"가1")=1,25,IF(COUNTIFS(B:B,B1531,W:W,"가1")&gt;=2,30,0))+IF(COUNTIFS(B:B,B1531,W:W,"나1")&gt;=4,30,IF(COUNTIFS(B:B,B1531,W:W,"나1")=3,26,IF(COUNTIFS(B:B,B1531,W:W,"나1")=2,22,IF(COUNTIFS(B:B,B1531,W:W,"나1")=1,18,0)))))+MIN(30,IF(COUNTIFS(B:B,B1531,W:W,"가2")=1,25,IF(COUNTIFS(B:B,B1531,W:W,"가2")&gt;=2,30,0))+IF(COUNTIFS(B:B,B1531,W:W,"나2")=3,30,IF(COUNTIFS(B:B,B1531,W:W,"나2")=2,25,IF(COUNTIFS(B:B,B1531,W:W,"나2")=1,20,0)))),"비해당분야")</f>
        <v>비해당분야</v>
      </c>
      <c r="Z1531" s="4" t="str">
        <f>IF(R1531="C",VLOOKUP(K1531,'[1]자격증 backdata'!A:F,6,0),"비해당분야")</f>
        <v>비해당분야</v>
      </c>
      <c r="AA1531" s="4" t="str">
        <f>IF(R1531="C",SUMIF(B:B,B1531,Z:Z),"비해당분야")</f>
        <v>비해당분야</v>
      </c>
      <c r="AB1531" s="4" t="str">
        <f>IF(R1531="C",SUM(Y1531,AA1531),"비해당분야")</f>
        <v>비해당분야</v>
      </c>
      <c r="AC1531" s="4">
        <f>IF(R1531="C",AB1531,X1531)</f>
        <v>10</v>
      </c>
      <c r="AD1531" s="4">
        <f>VLOOKUP(K1531,'[1]자격증 backdata'!A:D,4,0)</f>
        <v>0</v>
      </c>
      <c r="AE1531" s="4">
        <f>IF(_xlfn.MAXIFS(AD:AD,B:B,B1531)&gt;10,10,_xlfn.MAXIFS(AD:AD,B:B,B1531))</f>
        <v>5</v>
      </c>
      <c r="AG1531" s="5" t="str">
        <f>VLOOKUP(K1531,'[1]자격증 backdata'!A:C,3,0)</f>
        <v>J</v>
      </c>
      <c r="AH1531" s="5">
        <f>COUNTIFS($B:$B,$B1531,$AG:$AG,AH$1)</f>
        <v>0</v>
      </c>
      <c r="AI1531" s="5">
        <f>COUNTIFS($B:$B,$B1531,$AG:$AG,AI$1)</f>
        <v>0</v>
      </c>
      <c r="AJ1531" s="5">
        <f>COUNTIFS($B:$B,$B1531,$AG:$AG,AJ$1)</f>
        <v>0</v>
      </c>
      <c r="AK1531" s="5">
        <f>COUNTIFS($B:$B,$B1531,$AG:$AG,AK$1)</f>
        <v>0</v>
      </c>
      <c r="AL1531" s="5">
        <f>COUNTIFS($B:$B,$B1531,$AG:$AG,AL$1)</f>
        <v>0</v>
      </c>
      <c r="AM1531" s="5">
        <f>COUNTIFS($B:$B,$B1531,$AG:$AG,AM$1)</f>
        <v>0</v>
      </c>
      <c r="AN1531" s="5">
        <f>COUNTIFS($B:$B,$B1531,$AG:$AG,AN$1)</f>
        <v>0</v>
      </c>
      <c r="AO1531" s="5">
        <f>COUNTIFS($B:$B,$B1531,$AG:$AG,AO$1)</f>
        <v>0</v>
      </c>
      <c r="AP1531" s="5">
        <f>COUNTIFS($B:$B,$B1531,$AG:$AG,AP$1)</f>
        <v>0</v>
      </c>
      <c r="AQ1531" s="5">
        <f>COUNTIFS($B:$B,$B1531,$AG:$AG,AQ$1)</f>
        <v>1</v>
      </c>
      <c r="AR1531" s="5">
        <f>COUNTIFS($B:$B,$B1531,$AG:$AG,AR$1)</f>
        <v>0</v>
      </c>
      <c r="AS1531" s="5">
        <f>COUNTIFS($B:$B,$B1531,$AG:$AG,AS$1)</f>
        <v>0</v>
      </c>
      <c r="AT1531" s="5">
        <f>COUNTIFS($B:$B,$B1531,$AG:$AG,AT$1)</f>
        <v>1</v>
      </c>
      <c r="AU1531" s="5">
        <f>COUNTIFS($B:$B,$B1531,$AG:$AG,AU$1)</f>
        <v>0</v>
      </c>
    </row>
    <row r="1532" spans="1:47" ht="15" customHeight="1" x14ac:dyDescent="0.35">
      <c r="A1532" s="6">
        <f>IF(B1531=B1532,A1531,A1531+1)</f>
        <v>523</v>
      </c>
      <c r="B1532" s="6" t="s">
        <v>3582</v>
      </c>
      <c r="C1532" s="6" t="s">
        <v>3581</v>
      </c>
      <c r="D1532" s="6" t="s">
        <v>3044</v>
      </c>
      <c r="E1532" s="6" t="s">
        <v>3043</v>
      </c>
      <c r="F1532" s="4" t="s">
        <v>7</v>
      </c>
      <c r="G1532" s="4" t="s">
        <v>8</v>
      </c>
      <c r="H1532" s="4" t="s">
        <v>7</v>
      </c>
      <c r="I1532" s="4">
        <v>4</v>
      </c>
      <c r="J1532" s="4" t="s">
        <v>1970</v>
      </c>
      <c r="K1532" s="4" t="s">
        <v>3092</v>
      </c>
      <c r="L1532" s="4" t="s">
        <v>348</v>
      </c>
      <c r="M1532" s="4" t="s">
        <v>3580</v>
      </c>
      <c r="N1532" s="4" t="s">
        <v>1810</v>
      </c>
      <c r="P1532" s="4" t="s">
        <v>669</v>
      </c>
      <c r="Q1532" s="4" t="s">
        <v>1475</v>
      </c>
      <c r="R1532" s="4" t="s">
        <v>2434</v>
      </c>
      <c r="S1532" s="5" t="str">
        <f>IF(P1532="심사불필요","-",VLOOKUP(K1532,'[1]자격증 backdata'!A:G,7,0))</f>
        <v>-</v>
      </c>
      <c r="T1532" s="5" t="str">
        <f>IF(S1532="-","-",IF(COUNTIFS(B:B,B1532,S:S,"필수")&gt;0,"자격요건충족","확인필요"))</f>
        <v>-</v>
      </c>
      <c r="U1532" s="5"/>
      <c r="W1532" s="5">
        <f>IF(Q1532="4급","심사불필요",VLOOKUP(K1532,'[1]자격증 backdata'!A:B,2,0))</f>
        <v>4</v>
      </c>
      <c r="X1532" s="4">
        <f>IF(R1532="A", MIN(20, SUMIFS(W:W, B:B, B1532, R:R, "A")),IF(R1532="B", MIN(30, SUMIFS(W:W, B:B, B1532, R:R, "B")),"비해당분야"))</f>
        <v>10</v>
      </c>
      <c r="Y1532" s="4" t="str">
        <f>IF(R1532="C",MIN(30,IF(COUNTIFS(B:B,B1532,W:W,"가1")=1,25,IF(COUNTIFS(B:B,B1532,W:W,"가1")&gt;=2,30,0))+IF(COUNTIFS(B:B,B1532,W:W,"나1")&gt;=4,30,IF(COUNTIFS(B:B,B1532,W:W,"나1")=3,26,IF(COUNTIFS(B:B,B1532,W:W,"나1")=2,22,IF(COUNTIFS(B:B,B1532,W:W,"나1")=1,18,0)))))+MIN(30,IF(COUNTIFS(B:B,B1532,W:W,"가2")=1,25,IF(COUNTIFS(B:B,B1532,W:W,"가2")&gt;=2,30,0))+IF(COUNTIFS(B:B,B1532,W:W,"나2")=3,30,IF(COUNTIFS(B:B,B1532,W:W,"나2")=2,25,IF(COUNTIFS(B:B,B1532,W:W,"나2")=1,20,0)))),"비해당분야")</f>
        <v>비해당분야</v>
      </c>
      <c r="Z1532" s="4" t="str">
        <f>IF(R1532="C",VLOOKUP(K1532,'[1]자격증 backdata'!A:F,6,0),"비해당분야")</f>
        <v>비해당분야</v>
      </c>
      <c r="AA1532" s="4" t="str">
        <f>IF(R1532="C",SUMIF(B:B,B1532,Z:Z),"비해당분야")</f>
        <v>비해당분야</v>
      </c>
      <c r="AB1532" s="4" t="str">
        <f>IF(R1532="C",SUM(Y1532,AA1532),"비해당분야")</f>
        <v>비해당분야</v>
      </c>
      <c r="AC1532" s="4">
        <f>IF(R1532="C",AB1532,X1532)</f>
        <v>10</v>
      </c>
      <c r="AD1532" s="4">
        <f>VLOOKUP(K1532,'[1]자격증 backdata'!A:D,4,0)</f>
        <v>0</v>
      </c>
      <c r="AE1532" s="4">
        <f>IF(_xlfn.MAXIFS(AD:AD,B:B,B1532)&gt;10,10,_xlfn.MAXIFS(AD:AD,B:B,B1532))</f>
        <v>5</v>
      </c>
      <c r="AG1532" s="5">
        <f>VLOOKUP(K1532,'[1]자격증 backdata'!A:C,3,0)</f>
        <v>0</v>
      </c>
      <c r="AH1532" s="5">
        <f>COUNTIFS($B:$B,$B1532,$AG:$AG,AH$1)</f>
        <v>0</v>
      </c>
      <c r="AI1532" s="5">
        <f>COUNTIFS($B:$B,$B1532,$AG:$AG,AI$1)</f>
        <v>0</v>
      </c>
      <c r="AJ1532" s="5">
        <f>COUNTIFS($B:$B,$B1532,$AG:$AG,AJ$1)</f>
        <v>0</v>
      </c>
      <c r="AK1532" s="5">
        <f>COUNTIFS($B:$B,$B1532,$AG:$AG,AK$1)</f>
        <v>0</v>
      </c>
      <c r="AL1532" s="5">
        <f>COUNTIFS($B:$B,$B1532,$AG:$AG,AL$1)</f>
        <v>0</v>
      </c>
      <c r="AM1532" s="5">
        <f>COUNTIFS($B:$B,$B1532,$AG:$AG,AM$1)</f>
        <v>0</v>
      </c>
      <c r="AN1532" s="5">
        <f>COUNTIFS($B:$B,$B1532,$AG:$AG,AN$1)</f>
        <v>0</v>
      </c>
      <c r="AO1532" s="5">
        <f>COUNTIFS($B:$B,$B1532,$AG:$AG,AO$1)</f>
        <v>0</v>
      </c>
      <c r="AP1532" s="5">
        <f>COUNTIFS($B:$B,$B1532,$AG:$AG,AP$1)</f>
        <v>0</v>
      </c>
      <c r="AQ1532" s="5">
        <f>COUNTIFS($B:$B,$B1532,$AG:$AG,AQ$1)</f>
        <v>1</v>
      </c>
      <c r="AR1532" s="5">
        <f>COUNTIFS($B:$B,$B1532,$AG:$AG,AR$1)</f>
        <v>0</v>
      </c>
      <c r="AS1532" s="5">
        <f>COUNTIFS($B:$B,$B1532,$AG:$AG,AS$1)</f>
        <v>0</v>
      </c>
      <c r="AT1532" s="5">
        <f>COUNTIFS($B:$B,$B1532,$AG:$AG,AT$1)</f>
        <v>1</v>
      </c>
      <c r="AU1532" s="5">
        <f>COUNTIFS($B:$B,$B1532,$AG:$AG,AU$1)</f>
        <v>0</v>
      </c>
    </row>
    <row r="1533" spans="1:47" ht="15" customHeight="1" x14ac:dyDescent="0.35">
      <c r="A1533" s="3">
        <f>IF(B1532=B1533,A1532,A1532+1)</f>
        <v>524</v>
      </c>
      <c r="B1533" s="3" t="s">
        <v>3575</v>
      </c>
      <c r="C1533" s="3" t="s">
        <v>3574</v>
      </c>
      <c r="D1533" s="3" t="s">
        <v>3044</v>
      </c>
      <c r="E1533" s="3" t="s">
        <v>3043</v>
      </c>
      <c r="F1533" s="4" t="s">
        <v>7</v>
      </c>
      <c r="G1533" s="4" t="s">
        <v>8</v>
      </c>
      <c r="H1533" s="4" t="s">
        <v>7</v>
      </c>
      <c r="I1533" s="3">
        <v>1</v>
      </c>
      <c r="J1533" s="3" t="s">
        <v>106</v>
      </c>
      <c r="K1533" s="3" t="s">
        <v>3057</v>
      </c>
      <c r="L1533" s="3" t="s">
        <v>55</v>
      </c>
      <c r="M1533" s="3" t="s">
        <v>3579</v>
      </c>
      <c r="N1533" s="3" t="s">
        <v>3578</v>
      </c>
      <c r="P1533" s="3" t="s">
        <v>669</v>
      </c>
      <c r="Q1533" s="3" t="s">
        <v>1475</v>
      </c>
      <c r="R1533" s="3" t="s">
        <v>2434</v>
      </c>
      <c r="S1533" s="2" t="str">
        <f>IF(P1533="심사불필요","-",VLOOKUP(K1533,'[1]자격증 backdata'!A:G,7,0))</f>
        <v>-</v>
      </c>
      <c r="T1533" s="2" t="str">
        <f>IF(S1533="-","-",IF(COUNTIFS(B:B,B1533,S:S,"필수")&gt;0,"자격요건충족","확인필요"))</f>
        <v>-</v>
      </c>
      <c r="U1533" s="2"/>
      <c r="W1533" s="2">
        <f>IF(Q1533="4급","심사불필요",VLOOKUP(K1533,'[1]자격증 backdata'!A:B,2,0))</f>
        <v>4</v>
      </c>
      <c r="X1533" s="3">
        <f>IF(R1533="A", MIN(20, SUMIFS(W:W, B:B, B1533, R:R, "A")),IF(R1533="B", MIN(30, SUMIFS(W:W, B:B, B1533, R:R, "B")),"비해당분야"))</f>
        <v>8</v>
      </c>
      <c r="Y1533" s="3" t="str">
        <f>IF(R1533="C",MIN(30,IF(COUNTIFS(B:B,B1533,W:W,"가1")=1,25,IF(COUNTIFS(B:B,B1533,W:W,"가1")&gt;=2,30,0))+IF(COUNTIFS(B:B,B1533,W:W,"나1")&gt;=4,30,IF(COUNTIFS(B:B,B1533,W:W,"나1")=3,26,IF(COUNTIFS(B:B,B1533,W:W,"나1")=2,22,IF(COUNTIFS(B:B,B1533,W:W,"나1")=1,18,0)))))+MIN(30,IF(COUNTIFS(B:B,B1533,W:W,"가2")=1,25,IF(COUNTIFS(B:B,B1533,W:W,"가2")&gt;=2,30,0))+IF(COUNTIFS(B:B,B1533,W:W,"나2")=3,30,IF(COUNTIFS(B:B,B1533,W:W,"나2")=2,25,IF(COUNTIFS(B:B,B1533,W:W,"나2")=1,20,0)))),"비해당분야")</f>
        <v>비해당분야</v>
      </c>
      <c r="Z1533" s="3" t="str">
        <f>IF(R1533="C",VLOOKUP(K1533,'[1]자격증 backdata'!A:F,6,0),"비해당분야")</f>
        <v>비해당분야</v>
      </c>
      <c r="AA1533" s="3" t="str">
        <f>IF(R1533="C",SUMIF(B:B,B1533,Z:Z),"비해당분야")</f>
        <v>비해당분야</v>
      </c>
      <c r="AB1533" s="3" t="str">
        <f>IF(R1533="C",SUM(Y1533,AA1533),"비해당분야")</f>
        <v>비해당분야</v>
      </c>
      <c r="AC1533" s="3">
        <f>IF(R1533="C",AB1533,X1533)</f>
        <v>8</v>
      </c>
      <c r="AD1533" s="3">
        <f>VLOOKUP(K1533,'[1]자격증 backdata'!A:D,4,0)</f>
        <v>0</v>
      </c>
      <c r="AE1533" s="3">
        <f>IF(_xlfn.MAXIFS(AD:AD,B:B,B1533)&gt;10,10,_xlfn.MAXIFS(AD:AD,B:B,B1533))</f>
        <v>5</v>
      </c>
      <c r="AG1533" s="2" t="str">
        <f>VLOOKUP(K1533,'[1]자격증 backdata'!A:C,3,0)</f>
        <v>M</v>
      </c>
      <c r="AH1533" s="2">
        <f>COUNTIFS($B:$B,$B1533,$AG:$AG,AH$1)</f>
        <v>0</v>
      </c>
      <c r="AI1533" s="2">
        <f>COUNTIFS($B:$B,$B1533,$AG:$AG,AI$1)</f>
        <v>0</v>
      </c>
      <c r="AJ1533" s="2">
        <f>COUNTIFS($B:$B,$B1533,$AG:$AG,AJ$1)</f>
        <v>0</v>
      </c>
      <c r="AK1533" s="2">
        <f>COUNTIFS($B:$B,$B1533,$AG:$AG,AK$1)</f>
        <v>0</v>
      </c>
      <c r="AL1533" s="2">
        <f>COUNTIFS($B:$B,$B1533,$AG:$AG,AL$1)</f>
        <v>0</v>
      </c>
      <c r="AM1533" s="2">
        <f>COUNTIFS($B:$B,$B1533,$AG:$AG,AM$1)</f>
        <v>0</v>
      </c>
      <c r="AN1533" s="2">
        <f>COUNTIFS($B:$B,$B1533,$AG:$AG,AN$1)</f>
        <v>1</v>
      </c>
      <c r="AO1533" s="2">
        <f>COUNTIFS($B:$B,$B1533,$AG:$AG,AO$1)</f>
        <v>0</v>
      </c>
      <c r="AP1533" s="2">
        <f>COUNTIFS($B:$B,$B1533,$AG:$AG,AP$1)</f>
        <v>0</v>
      </c>
      <c r="AQ1533" s="2">
        <f>COUNTIFS($B:$B,$B1533,$AG:$AG,AQ$1)</f>
        <v>0</v>
      </c>
      <c r="AR1533" s="2">
        <f>COUNTIFS($B:$B,$B1533,$AG:$AG,AR$1)</f>
        <v>0</v>
      </c>
      <c r="AS1533" s="2">
        <f>COUNTIFS($B:$B,$B1533,$AG:$AG,AS$1)</f>
        <v>0</v>
      </c>
      <c r="AT1533" s="2">
        <f>COUNTIFS($B:$B,$B1533,$AG:$AG,AT$1)</f>
        <v>1</v>
      </c>
      <c r="AU1533" s="2">
        <f>COUNTIFS($B:$B,$B1533,$AG:$AG,AU$1)</f>
        <v>0</v>
      </c>
    </row>
    <row r="1534" spans="1:47" ht="15" customHeight="1" x14ac:dyDescent="0.35">
      <c r="A1534" s="7">
        <f>IF(B1533=B1534,A1533,A1533+1)</f>
        <v>524</v>
      </c>
      <c r="B1534" s="7" t="s">
        <v>3575</v>
      </c>
      <c r="C1534" s="7" t="s">
        <v>3574</v>
      </c>
      <c r="D1534" s="7" t="s">
        <v>3044</v>
      </c>
      <c r="E1534" s="7" t="s">
        <v>3043</v>
      </c>
      <c r="F1534" s="4" t="s">
        <v>7</v>
      </c>
      <c r="G1534" s="4" t="s">
        <v>8</v>
      </c>
      <c r="H1534" s="4" t="s">
        <v>7</v>
      </c>
      <c r="I1534" s="3">
        <v>2</v>
      </c>
      <c r="J1534" s="3" t="s">
        <v>215</v>
      </c>
      <c r="K1534" s="3" t="s">
        <v>3164</v>
      </c>
      <c r="L1534" s="3" t="s">
        <v>55</v>
      </c>
      <c r="M1534" s="3" t="s">
        <v>3577</v>
      </c>
      <c r="N1534" s="3" t="s">
        <v>3576</v>
      </c>
      <c r="P1534" s="3" t="s">
        <v>669</v>
      </c>
      <c r="Q1534" s="3" t="s">
        <v>1475</v>
      </c>
      <c r="R1534" s="3" t="s">
        <v>2434</v>
      </c>
      <c r="S1534" s="2" t="str">
        <f>IF(P1534="심사불필요","-",VLOOKUP(K1534,'[1]자격증 backdata'!A:G,7,0))</f>
        <v>-</v>
      </c>
      <c r="T1534" s="2" t="str">
        <f>IF(S1534="-","-",IF(COUNTIFS(B:B,B1534,S:S,"필수")&gt;0,"자격요건충족","확인필요"))</f>
        <v>-</v>
      </c>
      <c r="U1534" s="2"/>
      <c r="W1534" s="2">
        <f>IF(Q1534="4급","심사불필요",VLOOKUP(K1534,'[1]자격증 backdata'!A:B,2,0))</f>
        <v>4</v>
      </c>
      <c r="X1534" s="3">
        <f>IF(R1534="A", MIN(20, SUMIFS(W:W, B:B, B1534, R:R, "A")),IF(R1534="B", MIN(30, SUMIFS(W:W, B:B, B1534, R:R, "B")),"비해당분야"))</f>
        <v>8</v>
      </c>
      <c r="Y1534" s="3" t="str">
        <f>IF(R1534="C",MIN(30,IF(COUNTIFS(B:B,B1534,W:W,"가1")=1,25,IF(COUNTIFS(B:B,B1534,W:W,"가1")&gt;=2,30,0))+IF(COUNTIFS(B:B,B1534,W:W,"나1")&gt;=4,30,IF(COUNTIFS(B:B,B1534,W:W,"나1")=3,26,IF(COUNTIFS(B:B,B1534,W:W,"나1")=2,22,IF(COUNTIFS(B:B,B1534,W:W,"나1")=1,18,0)))))+MIN(30,IF(COUNTIFS(B:B,B1534,W:W,"가2")=1,25,IF(COUNTIFS(B:B,B1534,W:W,"가2")&gt;=2,30,0))+IF(COUNTIFS(B:B,B1534,W:W,"나2")=3,30,IF(COUNTIFS(B:B,B1534,W:W,"나2")=2,25,IF(COUNTIFS(B:B,B1534,W:W,"나2")=1,20,0)))),"비해당분야")</f>
        <v>비해당분야</v>
      </c>
      <c r="Z1534" s="3" t="str">
        <f>IF(R1534="C",VLOOKUP(K1534,'[1]자격증 backdata'!A:F,6,0),"비해당분야")</f>
        <v>비해당분야</v>
      </c>
      <c r="AA1534" s="3" t="str">
        <f>IF(R1534="C",SUMIF(B:B,B1534,Z:Z),"비해당분야")</f>
        <v>비해당분야</v>
      </c>
      <c r="AB1534" s="3" t="str">
        <f>IF(R1534="C",SUM(Y1534,AA1534),"비해당분야")</f>
        <v>비해당분야</v>
      </c>
      <c r="AC1534" s="3">
        <f>IF(R1534="C",AB1534,X1534)</f>
        <v>8</v>
      </c>
      <c r="AD1534" s="3">
        <f>VLOOKUP(K1534,'[1]자격증 backdata'!A:D,4,0)</f>
        <v>0</v>
      </c>
      <c r="AE1534" s="3">
        <f>IF(_xlfn.MAXIFS(AD:AD,B:B,B1534)&gt;10,10,_xlfn.MAXIFS(AD:AD,B:B,B1534))</f>
        <v>5</v>
      </c>
      <c r="AG1534" s="2" t="str">
        <f>VLOOKUP(K1534,'[1]자격증 backdata'!A:C,3,0)</f>
        <v>G</v>
      </c>
      <c r="AH1534" s="2">
        <f>COUNTIFS($B:$B,$B1534,$AG:$AG,AH$1)</f>
        <v>0</v>
      </c>
      <c r="AI1534" s="2">
        <f>COUNTIFS($B:$B,$B1534,$AG:$AG,AI$1)</f>
        <v>0</v>
      </c>
      <c r="AJ1534" s="2">
        <f>COUNTIFS($B:$B,$B1534,$AG:$AG,AJ$1)</f>
        <v>0</v>
      </c>
      <c r="AK1534" s="2">
        <f>COUNTIFS($B:$B,$B1534,$AG:$AG,AK$1)</f>
        <v>0</v>
      </c>
      <c r="AL1534" s="2">
        <f>COUNTIFS($B:$B,$B1534,$AG:$AG,AL$1)</f>
        <v>0</v>
      </c>
      <c r="AM1534" s="2">
        <f>COUNTIFS($B:$B,$B1534,$AG:$AG,AM$1)</f>
        <v>0</v>
      </c>
      <c r="AN1534" s="2">
        <f>COUNTIFS($B:$B,$B1534,$AG:$AG,AN$1)</f>
        <v>1</v>
      </c>
      <c r="AO1534" s="2">
        <f>COUNTIFS($B:$B,$B1534,$AG:$AG,AO$1)</f>
        <v>0</v>
      </c>
      <c r="AP1534" s="2">
        <f>COUNTIFS($B:$B,$B1534,$AG:$AG,AP$1)</f>
        <v>0</v>
      </c>
      <c r="AQ1534" s="2">
        <f>COUNTIFS($B:$B,$B1534,$AG:$AG,AQ$1)</f>
        <v>0</v>
      </c>
      <c r="AR1534" s="2">
        <f>COUNTIFS($B:$B,$B1534,$AG:$AG,AR$1)</f>
        <v>0</v>
      </c>
      <c r="AS1534" s="2">
        <f>COUNTIFS($B:$B,$B1534,$AG:$AG,AS$1)</f>
        <v>0</v>
      </c>
      <c r="AT1534" s="2">
        <f>COUNTIFS($B:$B,$B1534,$AG:$AG,AT$1)</f>
        <v>1</v>
      </c>
      <c r="AU1534" s="2">
        <f>COUNTIFS($B:$B,$B1534,$AG:$AG,AU$1)</f>
        <v>0</v>
      </c>
    </row>
    <row r="1535" spans="1:47" ht="15" customHeight="1" x14ac:dyDescent="0.35">
      <c r="A1535" s="7">
        <f>IF(B1534=B1535,A1534,A1534+1)</f>
        <v>524</v>
      </c>
      <c r="B1535" s="7" t="s">
        <v>3575</v>
      </c>
      <c r="C1535" s="7" t="s">
        <v>3574</v>
      </c>
      <c r="D1535" s="7" t="s">
        <v>3044</v>
      </c>
      <c r="E1535" s="7" t="s">
        <v>3043</v>
      </c>
      <c r="F1535" s="4" t="s">
        <v>7</v>
      </c>
      <c r="G1535" s="4" t="s">
        <v>8</v>
      </c>
      <c r="H1535" s="4" t="s">
        <v>7</v>
      </c>
      <c r="I1535" s="3">
        <v>3</v>
      </c>
      <c r="J1535" s="3" t="s">
        <v>69</v>
      </c>
      <c r="K1535" s="3" t="s">
        <v>3065</v>
      </c>
      <c r="L1535" s="3" t="s">
        <v>36</v>
      </c>
      <c r="M1535" s="3" t="s">
        <v>3573</v>
      </c>
      <c r="N1535" s="3" t="s">
        <v>1619</v>
      </c>
      <c r="P1535" s="3" t="s">
        <v>669</v>
      </c>
      <c r="Q1535" s="3" t="s">
        <v>1475</v>
      </c>
      <c r="R1535" s="3" t="s">
        <v>2434</v>
      </c>
      <c r="S1535" s="2" t="str">
        <f>IF(P1535="심사불필요","-",VLOOKUP(K1535,'[1]자격증 backdata'!A:G,7,0))</f>
        <v>-</v>
      </c>
      <c r="T1535" s="2" t="str">
        <f>IF(S1535="-","-",IF(COUNTIFS(B:B,B1535,S:S,"필수")&gt;0,"자격요건충족","확인필요"))</f>
        <v>-</v>
      </c>
      <c r="U1535" s="2"/>
      <c r="W1535" s="2">
        <f>IF(Q1535="4급","심사불필요",VLOOKUP(K1535,'[1]자격증 backdata'!A:B,2,0))</f>
        <v>0</v>
      </c>
      <c r="X1535" s="3">
        <f>IF(R1535="A", MIN(20, SUMIFS(W:W, B:B, B1535, R:R, "A")),IF(R1535="B", MIN(30, SUMIFS(W:W, B:B, B1535, R:R, "B")),"비해당분야"))</f>
        <v>8</v>
      </c>
      <c r="Y1535" s="3" t="str">
        <f>IF(R1535="C",MIN(30,IF(COUNTIFS(B:B,B1535,W:W,"가1")=1,25,IF(COUNTIFS(B:B,B1535,W:W,"가1")&gt;=2,30,0))+IF(COUNTIFS(B:B,B1535,W:W,"나1")&gt;=4,30,IF(COUNTIFS(B:B,B1535,W:W,"나1")=3,26,IF(COUNTIFS(B:B,B1535,W:W,"나1")=2,22,IF(COUNTIFS(B:B,B1535,W:W,"나1")=1,18,0)))))+MIN(30,IF(COUNTIFS(B:B,B1535,W:W,"가2")=1,25,IF(COUNTIFS(B:B,B1535,W:W,"가2")&gt;=2,30,0))+IF(COUNTIFS(B:B,B1535,W:W,"나2")=3,30,IF(COUNTIFS(B:B,B1535,W:W,"나2")=2,25,IF(COUNTIFS(B:B,B1535,W:W,"나2")=1,20,0)))),"비해당분야")</f>
        <v>비해당분야</v>
      </c>
      <c r="Z1535" s="3" t="str">
        <f>IF(R1535="C",VLOOKUP(K1535,'[1]자격증 backdata'!A:F,6,0),"비해당분야")</f>
        <v>비해당분야</v>
      </c>
      <c r="AA1535" s="3" t="str">
        <f>IF(R1535="C",SUMIF(B:B,B1535,Z:Z),"비해당분야")</f>
        <v>비해당분야</v>
      </c>
      <c r="AB1535" s="3" t="str">
        <f>IF(R1535="C",SUM(Y1535,AA1535),"비해당분야")</f>
        <v>비해당분야</v>
      </c>
      <c r="AC1535" s="3">
        <f>IF(R1535="C",AB1535,X1535)</f>
        <v>8</v>
      </c>
      <c r="AD1535" s="3">
        <f>VLOOKUP(K1535,'[1]자격증 backdata'!A:D,4,0)</f>
        <v>5</v>
      </c>
      <c r="AE1535" s="3">
        <f>IF(_xlfn.MAXIFS(AD:AD,B:B,B1535)&gt;10,10,_xlfn.MAXIFS(AD:AD,B:B,B1535))</f>
        <v>5</v>
      </c>
      <c r="AG1535" s="2">
        <f>VLOOKUP(K1535,'[1]자격증 backdata'!A:C,3,0)</f>
        <v>0</v>
      </c>
      <c r="AH1535" s="2">
        <f>COUNTIFS($B:$B,$B1535,$AG:$AG,AH$1)</f>
        <v>0</v>
      </c>
      <c r="AI1535" s="2">
        <f>COUNTIFS($B:$B,$B1535,$AG:$AG,AI$1)</f>
        <v>0</v>
      </c>
      <c r="AJ1535" s="2">
        <f>COUNTIFS($B:$B,$B1535,$AG:$AG,AJ$1)</f>
        <v>0</v>
      </c>
      <c r="AK1535" s="2">
        <f>COUNTIFS($B:$B,$B1535,$AG:$AG,AK$1)</f>
        <v>0</v>
      </c>
      <c r="AL1535" s="2">
        <f>COUNTIFS($B:$B,$B1535,$AG:$AG,AL$1)</f>
        <v>0</v>
      </c>
      <c r="AM1535" s="2">
        <f>COUNTIFS($B:$B,$B1535,$AG:$AG,AM$1)</f>
        <v>0</v>
      </c>
      <c r="AN1535" s="2">
        <f>COUNTIFS($B:$B,$B1535,$AG:$AG,AN$1)</f>
        <v>1</v>
      </c>
      <c r="AO1535" s="2">
        <f>COUNTIFS($B:$B,$B1535,$AG:$AG,AO$1)</f>
        <v>0</v>
      </c>
      <c r="AP1535" s="2">
        <f>COUNTIFS($B:$B,$B1535,$AG:$AG,AP$1)</f>
        <v>0</v>
      </c>
      <c r="AQ1535" s="2">
        <f>COUNTIFS($B:$B,$B1535,$AG:$AG,AQ$1)</f>
        <v>0</v>
      </c>
      <c r="AR1535" s="2">
        <f>COUNTIFS($B:$B,$B1535,$AG:$AG,AR$1)</f>
        <v>0</v>
      </c>
      <c r="AS1535" s="2">
        <f>COUNTIFS($B:$B,$B1535,$AG:$AG,AS$1)</f>
        <v>0</v>
      </c>
      <c r="AT1535" s="2">
        <f>COUNTIFS($B:$B,$B1535,$AG:$AG,AT$1)</f>
        <v>1</v>
      </c>
      <c r="AU1535" s="2">
        <f>COUNTIFS($B:$B,$B1535,$AG:$AG,AU$1)</f>
        <v>0</v>
      </c>
    </row>
    <row r="1536" spans="1:47" ht="15" customHeight="1" x14ac:dyDescent="0.35">
      <c r="A1536" s="4">
        <f>IF(B1535=B1536,A1535,A1535+1)</f>
        <v>525</v>
      </c>
      <c r="B1536" s="4" t="s">
        <v>3572</v>
      </c>
      <c r="C1536" s="4" t="s">
        <v>3571</v>
      </c>
      <c r="D1536" s="4" t="s">
        <v>3044</v>
      </c>
      <c r="E1536" s="4" t="s">
        <v>3043</v>
      </c>
      <c r="F1536" s="4" t="s">
        <v>7</v>
      </c>
      <c r="G1536" s="4" t="s">
        <v>8</v>
      </c>
      <c r="H1536" s="4" t="s">
        <v>7</v>
      </c>
      <c r="I1536" s="4">
        <v>1</v>
      </c>
      <c r="J1536" s="4" t="s">
        <v>106</v>
      </c>
      <c r="K1536" s="4" t="s">
        <v>3057</v>
      </c>
      <c r="L1536" s="4" t="s">
        <v>55</v>
      </c>
      <c r="M1536" s="4" t="s">
        <v>3570</v>
      </c>
      <c r="N1536" s="4" t="s">
        <v>3569</v>
      </c>
      <c r="P1536" s="4" t="s">
        <v>669</v>
      </c>
      <c r="Q1536" s="4" t="s">
        <v>1475</v>
      </c>
      <c r="R1536" s="4" t="s">
        <v>2434</v>
      </c>
      <c r="S1536" s="5" t="str">
        <f>IF(P1536="심사불필요","-",VLOOKUP(K1536,'[1]자격증 backdata'!A:G,7,0))</f>
        <v>-</v>
      </c>
      <c r="T1536" s="5" t="str">
        <f>IF(S1536="-","-",IF(COUNTIFS(B:B,B1536,S:S,"필수")&gt;0,"자격요건충족","확인필요"))</f>
        <v>-</v>
      </c>
      <c r="U1536" s="5"/>
      <c r="W1536" s="5">
        <f>IF(Q1536="4급","심사불필요",VLOOKUP(K1536,'[1]자격증 backdata'!A:B,2,0))</f>
        <v>4</v>
      </c>
      <c r="X1536" s="4">
        <f>IF(R1536="A", MIN(20, SUMIFS(W:W, B:B, B1536, R:R, "A")),IF(R1536="B", MIN(30, SUMIFS(W:W, B:B, B1536, R:R, "B")),"비해당분야"))</f>
        <v>4</v>
      </c>
      <c r="Y1536" s="4" t="str">
        <f>IF(R1536="C",MIN(30,IF(COUNTIFS(B:B,B1536,W:W,"가1")=1,25,IF(COUNTIFS(B:B,B1536,W:W,"가1")&gt;=2,30,0))+IF(COUNTIFS(B:B,B1536,W:W,"나1")&gt;=4,30,IF(COUNTIFS(B:B,B1536,W:W,"나1")=3,26,IF(COUNTIFS(B:B,B1536,W:W,"나1")=2,22,IF(COUNTIFS(B:B,B1536,W:W,"나1")=1,18,0)))))+MIN(30,IF(COUNTIFS(B:B,B1536,W:W,"가2")=1,25,IF(COUNTIFS(B:B,B1536,W:W,"가2")&gt;=2,30,0))+IF(COUNTIFS(B:B,B1536,W:W,"나2")=3,30,IF(COUNTIFS(B:B,B1536,W:W,"나2")=2,25,IF(COUNTIFS(B:B,B1536,W:W,"나2")=1,20,0)))),"비해당분야")</f>
        <v>비해당분야</v>
      </c>
      <c r="Z1536" s="4" t="str">
        <f>IF(R1536="C",VLOOKUP(K1536,'[1]자격증 backdata'!A:F,6,0),"비해당분야")</f>
        <v>비해당분야</v>
      </c>
      <c r="AA1536" s="4" t="str">
        <f>IF(R1536="C",SUMIF(B:B,B1536,Z:Z),"비해당분야")</f>
        <v>비해당분야</v>
      </c>
      <c r="AB1536" s="4" t="str">
        <f>IF(R1536="C",SUM(Y1536,AA1536),"비해당분야")</f>
        <v>비해당분야</v>
      </c>
      <c r="AC1536" s="4">
        <f>IF(R1536="C",AB1536,X1536)</f>
        <v>4</v>
      </c>
      <c r="AD1536" s="4">
        <f>VLOOKUP(K1536,'[1]자격증 backdata'!A:D,4,0)</f>
        <v>0</v>
      </c>
      <c r="AE1536" s="4">
        <f>IF(_xlfn.MAXIFS(AD:AD,B:B,B1536)&gt;10,10,_xlfn.MAXIFS(AD:AD,B:B,B1536))</f>
        <v>0</v>
      </c>
      <c r="AG1536" s="5" t="str">
        <f>VLOOKUP(K1536,'[1]자격증 backdata'!A:C,3,0)</f>
        <v>M</v>
      </c>
      <c r="AH1536" s="5">
        <f>COUNTIFS($B:$B,$B1536,$AG:$AG,AH$1)</f>
        <v>0</v>
      </c>
      <c r="AI1536" s="5">
        <f>COUNTIFS($B:$B,$B1536,$AG:$AG,AI$1)</f>
        <v>0</v>
      </c>
      <c r="AJ1536" s="5">
        <f>COUNTIFS($B:$B,$B1536,$AG:$AG,AJ$1)</f>
        <v>0</v>
      </c>
      <c r="AK1536" s="5">
        <f>COUNTIFS($B:$B,$B1536,$AG:$AG,AK$1)</f>
        <v>0</v>
      </c>
      <c r="AL1536" s="5">
        <f>COUNTIFS($B:$B,$B1536,$AG:$AG,AL$1)</f>
        <v>0</v>
      </c>
      <c r="AM1536" s="5">
        <f>COUNTIFS($B:$B,$B1536,$AG:$AG,AM$1)</f>
        <v>0</v>
      </c>
      <c r="AN1536" s="5">
        <f>COUNTIFS($B:$B,$B1536,$AG:$AG,AN$1)</f>
        <v>0</v>
      </c>
      <c r="AO1536" s="5">
        <f>COUNTIFS($B:$B,$B1536,$AG:$AG,AO$1)</f>
        <v>0</v>
      </c>
      <c r="AP1536" s="5">
        <f>COUNTIFS($B:$B,$B1536,$AG:$AG,AP$1)</f>
        <v>0</v>
      </c>
      <c r="AQ1536" s="5">
        <f>COUNTIFS($B:$B,$B1536,$AG:$AG,AQ$1)</f>
        <v>0</v>
      </c>
      <c r="AR1536" s="5">
        <f>COUNTIFS($B:$B,$B1536,$AG:$AG,AR$1)</f>
        <v>0</v>
      </c>
      <c r="AS1536" s="5">
        <f>COUNTIFS($B:$B,$B1536,$AG:$AG,AS$1)</f>
        <v>0</v>
      </c>
      <c r="AT1536" s="5">
        <f>COUNTIFS($B:$B,$B1536,$AG:$AG,AT$1)</f>
        <v>1</v>
      </c>
      <c r="AU1536" s="5">
        <f>COUNTIFS($B:$B,$B1536,$AG:$AG,AU$1)</f>
        <v>0</v>
      </c>
    </row>
    <row r="1537" spans="1:47" ht="15" customHeight="1" x14ac:dyDescent="0.35">
      <c r="A1537" s="3">
        <f>IF(B1536=B1537,A1536,A1536+1)</f>
        <v>526</v>
      </c>
      <c r="B1537" s="3" t="s">
        <v>3567</v>
      </c>
      <c r="C1537" s="3" t="s">
        <v>3566</v>
      </c>
      <c r="D1537" s="3" t="s">
        <v>3044</v>
      </c>
      <c r="E1537" s="3" t="s">
        <v>3043</v>
      </c>
      <c r="F1537" s="4" t="s">
        <v>7</v>
      </c>
      <c r="G1537" s="4" t="s">
        <v>8</v>
      </c>
      <c r="H1537" s="4" t="s">
        <v>7</v>
      </c>
      <c r="I1537" s="3">
        <v>1</v>
      </c>
      <c r="J1537" s="3" t="s">
        <v>69</v>
      </c>
      <c r="K1537" s="3" t="s">
        <v>3065</v>
      </c>
      <c r="L1537" s="3" t="s">
        <v>36</v>
      </c>
      <c r="M1537" s="3" t="s">
        <v>3568</v>
      </c>
      <c r="N1537" s="3" t="s">
        <v>152</v>
      </c>
      <c r="P1537" s="3" t="s">
        <v>669</v>
      </c>
      <c r="Q1537" s="3" t="s">
        <v>1475</v>
      </c>
      <c r="R1537" s="3" t="s">
        <v>2434</v>
      </c>
      <c r="S1537" s="2" t="str">
        <f>IF(P1537="심사불필요","-",VLOOKUP(K1537,'[1]자격증 backdata'!A:G,7,0))</f>
        <v>-</v>
      </c>
      <c r="T1537" s="2" t="str">
        <f>IF(S1537="-","-",IF(COUNTIFS(B:B,B1537,S:S,"필수")&gt;0,"자격요건충족","확인필요"))</f>
        <v>-</v>
      </c>
      <c r="U1537" s="2"/>
      <c r="W1537" s="2">
        <f>IF(Q1537="4급","심사불필요",VLOOKUP(K1537,'[1]자격증 backdata'!A:B,2,0))</f>
        <v>0</v>
      </c>
      <c r="X1537" s="3">
        <f>IF(R1537="A", MIN(20, SUMIFS(W:W, B:B, B1537, R:R, "A")),IF(R1537="B", MIN(30, SUMIFS(W:W, B:B, B1537, R:R, "B")),"비해당분야"))</f>
        <v>2</v>
      </c>
      <c r="Y1537" s="3" t="str">
        <f>IF(R1537="C",MIN(30,IF(COUNTIFS(B:B,B1537,W:W,"가1")=1,25,IF(COUNTIFS(B:B,B1537,W:W,"가1")&gt;=2,30,0))+IF(COUNTIFS(B:B,B1537,W:W,"나1")&gt;=4,30,IF(COUNTIFS(B:B,B1537,W:W,"나1")=3,26,IF(COUNTIFS(B:B,B1537,W:W,"나1")=2,22,IF(COUNTIFS(B:B,B1537,W:W,"나1")=1,18,0)))))+MIN(30,IF(COUNTIFS(B:B,B1537,W:W,"가2")=1,25,IF(COUNTIFS(B:B,B1537,W:W,"가2")&gt;=2,30,0))+IF(COUNTIFS(B:B,B1537,W:W,"나2")=3,30,IF(COUNTIFS(B:B,B1537,W:W,"나2")=2,25,IF(COUNTIFS(B:B,B1537,W:W,"나2")=1,20,0)))),"비해당분야")</f>
        <v>비해당분야</v>
      </c>
      <c r="Z1537" s="3" t="str">
        <f>IF(R1537="C",VLOOKUP(K1537,'[1]자격증 backdata'!A:F,6,0),"비해당분야")</f>
        <v>비해당분야</v>
      </c>
      <c r="AA1537" s="3" t="str">
        <f>IF(R1537="C",SUMIF(B:B,B1537,Z:Z),"비해당분야")</f>
        <v>비해당분야</v>
      </c>
      <c r="AB1537" s="3" t="str">
        <f>IF(R1537="C",SUM(Y1537,AA1537),"비해당분야")</f>
        <v>비해당분야</v>
      </c>
      <c r="AC1537" s="3">
        <f>IF(R1537="C",AB1537,X1537)</f>
        <v>2</v>
      </c>
      <c r="AD1537" s="3">
        <f>VLOOKUP(K1537,'[1]자격증 backdata'!A:D,4,0)</f>
        <v>5</v>
      </c>
      <c r="AE1537" s="3">
        <f>IF(_xlfn.MAXIFS(AD:AD,B:B,B1537)&gt;10,10,_xlfn.MAXIFS(AD:AD,B:B,B1537))</f>
        <v>5</v>
      </c>
      <c r="AG1537" s="2">
        <f>VLOOKUP(K1537,'[1]자격증 backdata'!A:C,3,0)</f>
        <v>0</v>
      </c>
      <c r="AH1537" s="2">
        <f>COUNTIFS($B:$B,$B1537,$AG:$AG,AH$1)</f>
        <v>0</v>
      </c>
      <c r="AI1537" s="2">
        <f>COUNTIFS($B:$B,$B1537,$AG:$AG,AI$1)</f>
        <v>0</v>
      </c>
      <c r="AJ1537" s="2">
        <f>COUNTIFS($B:$B,$B1537,$AG:$AG,AJ$1)</f>
        <v>0</v>
      </c>
      <c r="AK1537" s="2">
        <f>COUNTIFS($B:$B,$B1537,$AG:$AG,AK$1)</f>
        <v>0</v>
      </c>
      <c r="AL1537" s="2">
        <f>COUNTIFS($B:$B,$B1537,$AG:$AG,AL$1)</f>
        <v>0</v>
      </c>
      <c r="AM1537" s="2">
        <f>COUNTIFS($B:$B,$B1537,$AG:$AG,AM$1)</f>
        <v>0</v>
      </c>
      <c r="AN1537" s="2">
        <f>COUNTIFS($B:$B,$B1537,$AG:$AG,AN$1)</f>
        <v>0</v>
      </c>
      <c r="AO1537" s="2">
        <f>COUNTIFS($B:$B,$B1537,$AG:$AG,AO$1)</f>
        <v>0</v>
      </c>
      <c r="AP1537" s="2">
        <f>COUNTIFS($B:$B,$B1537,$AG:$AG,AP$1)</f>
        <v>0</v>
      </c>
      <c r="AQ1537" s="2">
        <f>COUNTIFS($B:$B,$B1537,$AG:$AG,AQ$1)</f>
        <v>0</v>
      </c>
      <c r="AR1537" s="2">
        <f>COUNTIFS($B:$B,$B1537,$AG:$AG,AR$1)</f>
        <v>0</v>
      </c>
      <c r="AS1537" s="2">
        <f>COUNTIFS($B:$B,$B1537,$AG:$AG,AS$1)</f>
        <v>0</v>
      </c>
      <c r="AT1537" s="2">
        <f>COUNTIFS($B:$B,$B1537,$AG:$AG,AT$1)</f>
        <v>1</v>
      </c>
      <c r="AU1537" s="2">
        <f>COUNTIFS($B:$B,$B1537,$AG:$AG,AU$1)</f>
        <v>0</v>
      </c>
    </row>
    <row r="1538" spans="1:47" ht="15" customHeight="1" x14ac:dyDescent="0.35">
      <c r="A1538" s="7">
        <f>IF(B1537=B1538,A1537,A1537+1)</f>
        <v>526</v>
      </c>
      <c r="B1538" s="7" t="s">
        <v>3567</v>
      </c>
      <c r="C1538" s="7" t="s">
        <v>3566</v>
      </c>
      <c r="D1538" s="7" t="s">
        <v>3044</v>
      </c>
      <c r="E1538" s="7" t="s">
        <v>3043</v>
      </c>
      <c r="F1538" s="4" t="s">
        <v>7</v>
      </c>
      <c r="G1538" s="4" t="s">
        <v>8</v>
      </c>
      <c r="H1538" s="4" t="s">
        <v>7</v>
      </c>
      <c r="I1538" s="3">
        <v>2</v>
      </c>
      <c r="J1538" s="3" t="s">
        <v>57</v>
      </c>
      <c r="K1538" s="3" t="s">
        <v>3089</v>
      </c>
      <c r="L1538" s="3" t="s">
        <v>55</v>
      </c>
      <c r="M1538" s="3" t="s">
        <v>3565</v>
      </c>
      <c r="N1538" s="3" t="s">
        <v>2473</v>
      </c>
      <c r="P1538" s="3" t="s">
        <v>669</v>
      </c>
      <c r="Q1538" s="3" t="s">
        <v>1475</v>
      </c>
      <c r="R1538" s="3" t="s">
        <v>2434</v>
      </c>
      <c r="S1538" s="2" t="str">
        <f>IF(P1538="심사불필요","-",VLOOKUP(K1538,'[1]자격증 backdata'!A:G,7,0))</f>
        <v>-</v>
      </c>
      <c r="T1538" s="2" t="str">
        <f>IF(S1538="-","-",IF(COUNTIFS(B:B,B1538,S:S,"필수")&gt;0,"자격요건충족","확인필요"))</f>
        <v>-</v>
      </c>
      <c r="U1538" s="2"/>
      <c r="W1538" s="2">
        <f>IF(Q1538="4급","심사불필요",VLOOKUP(K1538,'[1]자격증 backdata'!A:B,2,0))</f>
        <v>2</v>
      </c>
      <c r="X1538" s="3">
        <f>IF(R1538="A", MIN(20, SUMIFS(W:W, B:B, B1538, R:R, "A")),IF(R1538="B", MIN(30, SUMIFS(W:W, B:B, B1538, R:R, "B")),"비해당분야"))</f>
        <v>2</v>
      </c>
      <c r="Y1538" s="3" t="str">
        <f>IF(R1538="C",MIN(30,IF(COUNTIFS(B:B,B1538,W:W,"가1")=1,25,IF(COUNTIFS(B:B,B1538,W:W,"가1")&gt;=2,30,0))+IF(COUNTIFS(B:B,B1538,W:W,"나1")&gt;=4,30,IF(COUNTIFS(B:B,B1538,W:W,"나1")=3,26,IF(COUNTIFS(B:B,B1538,W:W,"나1")=2,22,IF(COUNTIFS(B:B,B1538,W:W,"나1")=1,18,0)))))+MIN(30,IF(COUNTIFS(B:B,B1538,W:W,"가2")=1,25,IF(COUNTIFS(B:B,B1538,W:W,"가2")&gt;=2,30,0))+IF(COUNTIFS(B:B,B1538,W:W,"나2")=3,30,IF(COUNTIFS(B:B,B1538,W:W,"나2")=2,25,IF(COUNTIFS(B:B,B1538,W:W,"나2")=1,20,0)))),"비해당분야")</f>
        <v>비해당분야</v>
      </c>
      <c r="Z1538" s="3" t="str">
        <f>IF(R1538="C",VLOOKUP(K1538,'[1]자격증 backdata'!A:F,6,0),"비해당분야")</f>
        <v>비해당분야</v>
      </c>
      <c r="AA1538" s="3" t="str">
        <f>IF(R1538="C",SUMIF(B:B,B1538,Z:Z),"비해당분야")</f>
        <v>비해당분야</v>
      </c>
      <c r="AB1538" s="3" t="str">
        <f>IF(R1538="C",SUM(Y1538,AA1538),"비해당분야")</f>
        <v>비해당분야</v>
      </c>
      <c r="AC1538" s="3">
        <f>IF(R1538="C",AB1538,X1538)</f>
        <v>2</v>
      </c>
      <c r="AD1538" s="3">
        <f>VLOOKUP(K1538,'[1]자격증 backdata'!A:D,4,0)</f>
        <v>0</v>
      </c>
      <c r="AE1538" s="3">
        <f>IF(_xlfn.MAXIFS(AD:AD,B:B,B1538)&gt;10,10,_xlfn.MAXIFS(AD:AD,B:B,B1538))</f>
        <v>5</v>
      </c>
      <c r="AG1538" s="2" t="str">
        <f>VLOOKUP(K1538,'[1]자격증 backdata'!A:C,3,0)</f>
        <v>M</v>
      </c>
      <c r="AH1538" s="2">
        <f>COUNTIFS($B:$B,$B1538,$AG:$AG,AH$1)</f>
        <v>0</v>
      </c>
      <c r="AI1538" s="2">
        <f>COUNTIFS($B:$B,$B1538,$AG:$AG,AI$1)</f>
        <v>0</v>
      </c>
      <c r="AJ1538" s="2">
        <f>COUNTIFS($B:$B,$B1538,$AG:$AG,AJ$1)</f>
        <v>0</v>
      </c>
      <c r="AK1538" s="2">
        <f>COUNTIFS($B:$B,$B1538,$AG:$AG,AK$1)</f>
        <v>0</v>
      </c>
      <c r="AL1538" s="2">
        <f>COUNTIFS($B:$B,$B1538,$AG:$AG,AL$1)</f>
        <v>0</v>
      </c>
      <c r="AM1538" s="2">
        <f>COUNTIFS($B:$B,$B1538,$AG:$AG,AM$1)</f>
        <v>0</v>
      </c>
      <c r="AN1538" s="2">
        <f>COUNTIFS($B:$B,$B1538,$AG:$AG,AN$1)</f>
        <v>0</v>
      </c>
      <c r="AO1538" s="2">
        <f>COUNTIFS($B:$B,$B1538,$AG:$AG,AO$1)</f>
        <v>0</v>
      </c>
      <c r="AP1538" s="2">
        <f>COUNTIFS($B:$B,$B1538,$AG:$AG,AP$1)</f>
        <v>0</v>
      </c>
      <c r="AQ1538" s="2">
        <f>COUNTIFS($B:$B,$B1538,$AG:$AG,AQ$1)</f>
        <v>0</v>
      </c>
      <c r="AR1538" s="2">
        <f>COUNTIFS($B:$B,$B1538,$AG:$AG,AR$1)</f>
        <v>0</v>
      </c>
      <c r="AS1538" s="2">
        <f>COUNTIFS($B:$B,$B1538,$AG:$AG,AS$1)</f>
        <v>0</v>
      </c>
      <c r="AT1538" s="2">
        <f>COUNTIFS($B:$B,$B1538,$AG:$AG,AT$1)</f>
        <v>1</v>
      </c>
      <c r="AU1538" s="2">
        <f>COUNTIFS($B:$B,$B1538,$AG:$AG,AU$1)</f>
        <v>0</v>
      </c>
    </row>
    <row r="1539" spans="1:47" ht="15" customHeight="1" x14ac:dyDescent="0.35">
      <c r="A1539" s="4">
        <f>IF(B1538=B1539,A1538,A1538+1)</f>
        <v>527</v>
      </c>
      <c r="B1539" s="4" t="s">
        <v>3563</v>
      </c>
      <c r="C1539" s="4" t="s">
        <v>3562</v>
      </c>
      <c r="D1539" s="4" t="s">
        <v>3044</v>
      </c>
      <c r="E1539" s="4" t="s">
        <v>3043</v>
      </c>
      <c r="F1539" s="4" t="s">
        <v>7</v>
      </c>
      <c r="G1539" s="4" t="s">
        <v>8</v>
      </c>
      <c r="H1539" s="4" t="s">
        <v>7</v>
      </c>
      <c r="I1539" s="4">
        <v>1</v>
      </c>
      <c r="J1539" s="4" t="s">
        <v>69</v>
      </c>
      <c r="K1539" s="4" t="s">
        <v>3065</v>
      </c>
      <c r="L1539" s="4" t="s">
        <v>36</v>
      </c>
      <c r="M1539" s="4" t="s">
        <v>3564</v>
      </c>
      <c r="N1539" s="4" t="s">
        <v>1368</v>
      </c>
      <c r="P1539" s="4" t="s">
        <v>669</v>
      </c>
      <c r="Q1539" s="4" t="s">
        <v>1475</v>
      </c>
      <c r="R1539" s="4" t="s">
        <v>2434</v>
      </c>
      <c r="S1539" s="5" t="str">
        <f>IF(P1539="심사불필요","-",VLOOKUP(K1539,'[1]자격증 backdata'!A:G,7,0))</f>
        <v>-</v>
      </c>
      <c r="T1539" s="5" t="str">
        <f>IF(S1539="-","-",IF(COUNTIFS(B:B,B1539,S:S,"필수")&gt;0,"자격요건충족","확인필요"))</f>
        <v>-</v>
      </c>
      <c r="U1539" s="5"/>
      <c r="W1539" s="5">
        <f>IF(Q1539="4급","심사불필요",VLOOKUP(K1539,'[1]자격증 backdata'!A:B,2,0))</f>
        <v>0</v>
      </c>
      <c r="X1539" s="4">
        <f>IF(R1539="A", MIN(20, SUMIFS(W:W, B:B, B1539, R:R, "A")),IF(R1539="B", MIN(30, SUMIFS(W:W, B:B, B1539, R:R, "B")),"비해당분야"))</f>
        <v>4</v>
      </c>
      <c r="Y1539" s="4" t="str">
        <f>IF(R1539="C",MIN(30,IF(COUNTIFS(B:B,B1539,W:W,"가1")=1,25,IF(COUNTIFS(B:B,B1539,W:W,"가1")&gt;=2,30,0))+IF(COUNTIFS(B:B,B1539,W:W,"나1")&gt;=4,30,IF(COUNTIFS(B:B,B1539,W:W,"나1")=3,26,IF(COUNTIFS(B:B,B1539,W:W,"나1")=2,22,IF(COUNTIFS(B:B,B1539,W:W,"나1")=1,18,0)))))+MIN(30,IF(COUNTIFS(B:B,B1539,W:W,"가2")=1,25,IF(COUNTIFS(B:B,B1539,W:W,"가2")&gt;=2,30,0))+IF(COUNTIFS(B:B,B1539,W:W,"나2")=3,30,IF(COUNTIFS(B:B,B1539,W:W,"나2")=2,25,IF(COUNTIFS(B:B,B1539,W:W,"나2")=1,20,0)))),"비해당분야")</f>
        <v>비해당분야</v>
      </c>
      <c r="Z1539" s="4" t="str">
        <f>IF(R1539="C",VLOOKUP(K1539,'[1]자격증 backdata'!A:F,6,0),"비해당분야")</f>
        <v>비해당분야</v>
      </c>
      <c r="AA1539" s="4" t="str">
        <f>IF(R1539="C",SUMIF(B:B,B1539,Z:Z),"비해당분야")</f>
        <v>비해당분야</v>
      </c>
      <c r="AB1539" s="4" t="str">
        <f>IF(R1539="C",SUM(Y1539,AA1539),"비해당분야")</f>
        <v>비해당분야</v>
      </c>
      <c r="AC1539" s="4">
        <f>IF(R1539="C",AB1539,X1539)</f>
        <v>4</v>
      </c>
      <c r="AD1539" s="4">
        <f>VLOOKUP(K1539,'[1]자격증 backdata'!A:D,4,0)</f>
        <v>5</v>
      </c>
      <c r="AE1539" s="4">
        <f>IF(_xlfn.MAXIFS(AD:AD,B:B,B1539)&gt;10,10,_xlfn.MAXIFS(AD:AD,B:B,B1539))</f>
        <v>5</v>
      </c>
      <c r="AG1539" s="5">
        <f>VLOOKUP(K1539,'[1]자격증 backdata'!A:C,3,0)</f>
        <v>0</v>
      </c>
      <c r="AH1539" s="5">
        <f>COUNTIFS($B:$B,$B1539,$AG:$AG,AH$1)</f>
        <v>0</v>
      </c>
      <c r="AI1539" s="5">
        <f>COUNTIFS($B:$B,$B1539,$AG:$AG,AI$1)</f>
        <v>0</v>
      </c>
      <c r="AJ1539" s="5">
        <f>COUNTIFS($B:$B,$B1539,$AG:$AG,AJ$1)</f>
        <v>0</v>
      </c>
      <c r="AK1539" s="5">
        <f>COUNTIFS($B:$B,$B1539,$AG:$AG,AK$1)</f>
        <v>0</v>
      </c>
      <c r="AL1539" s="5">
        <f>COUNTIFS($B:$B,$B1539,$AG:$AG,AL$1)</f>
        <v>0</v>
      </c>
      <c r="AM1539" s="5">
        <f>COUNTIFS($B:$B,$B1539,$AG:$AG,AM$1)</f>
        <v>0</v>
      </c>
      <c r="AN1539" s="5">
        <f>COUNTIFS($B:$B,$B1539,$AG:$AG,AN$1)</f>
        <v>0</v>
      </c>
      <c r="AO1539" s="5">
        <f>COUNTIFS($B:$B,$B1539,$AG:$AG,AO$1)</f>
        <v>0</v>
      </c>
      <c r="AP1539" s="5">
        <f>COUNTIFS($B:$B,$B1539,$AG:$AG,AP$1)</f>
        <v>0</v>
      </c>
      <c r="AQ1539" s="5">
        <f>COUNTIFS($B:$B,$B1539,$AG:$AG,AQ$1)</f>
        <v>0</v>
      </c>
      <c r="AR1539" s="5">
        <f>COUNTIFS($B:$B,$B1539,$AG:$AG,AR$1)</f>
        <v>0</v>
      </c>
      <c r="AS1539" s="5">
        <f>COUNTIFS($B:$B,$B1539,$AG:$AG,AS$1)</f>
        <v>0</v>
      </c>
      <c r="AT1539" s="5">
        <f>COUNTIFS($B:$B,$B1539,$AG:$AG,AT$1)</f>
        <v>1</v>
      </c>
      <c r="AU1539" s="5">
        <f>COUNTIFS($B:$B,$B1539,$AG:$AG,AU$1)</f>
        <v>0</v>
      </c>
    </row>
    <row r="1540" spans="1:47" ht="15" customHeight="1" x14ac:dyDescent="0.35">
      <c r="A1540" s="6">
        <f>IF(B1539=B1540,A1539,A1539+1)</f>
        <v>527</v>
      </c>
      <c r="B1540" s="6" t="s">
        <v>3563</v>
      </c>
      <c r="C1540" s="6" t="s">
        <v>3562</v>
      </c>
      <c r="D1540" s="6" t="s">
        <v>3044</v>
      </c>
      <c r="E1540" s="6" t="s">
        <v>3043</v>
      </c>
      <c r="F1540" s="4" t="s">
        <v>7</v>
      </c>
      <c r="G1540" s="4" t="s">
        <v>8</v>
      </c>
      <c r="H1540" s="4" t="s">
        <v>7</v>
      </c>
      <c r="I1540" s="4">
        <v>2</v>
      </c>
      <c r="J1540" s="4" t="s">
        <v>106</v>
      </c>
      <c r="K1540" s="4" t="s">
        <v>3057</v>
      </c>
      <c r="L1540" s="4" t="s">
        <v>55</v>
      </c>
      <c r="M1540" s="4" t="s">
        <v>3561</v>
      </c>
      <c r="N1540" s="4" t="s">
        <v>3560</v>
      </c>
      <c r="P1540" s="4" t="s">
        <v>669</v>
      </c>
      <c r="Q1540" s="4" t="s">
        <v>1475</v>
      </c>
      <c r="R1540" s="4" t="s">
        <v>2434</v>
      </c>
      <c r="S1540" s="5" t="str">
        <f>IF(P1540="심사불필요","-",VLOOKUP(K1540,'[1]자격증 backdata'!A:G,7,0))</f>
        <v>-</v>
      </c>
      <c r="T1540" s="5" t="str">
        <f>IF(S1540="-","-",IF(COUNTIFS(B:B,B1540,S:S,"필수")&gt;0,"자격요건충족","확인필요"))</f>
        <v>-</v>
      </c>
      <c r="U1540" s="5"/>
      <c r="W1540" s="5">
        <f>IF(Q1540="4급","심사불필요",VLOOKUP(K1540,'[1]자격증 backdata'!A:B,2,0))</f>
        <v>4</v>
      </c>
      <c r="X1540" s="4">
        <f>IF(R1540="A", MIN(20, SUMIFS(W:W, B:B, B1540, R:R, "A")),IF(R1540="B", MIN(30, SUMIFS(W:W, B:B, B1540, R:R, "B")),"비해당분야"))</f>
        <v>4</v>
      </c>
      <c r="Y1540" s="4" t="str">
        <f>IF(R1540="C",MIN(30,IF(COUNTIFS(B:B,B1540,W:W,"가1")=1,25,IF(COUNTIFS(B:B,B1540,W:W,"가1")&gt;=2,30,0))+IF(COUNTIFS(B:B,B1540,W:W,"나1")&gt;=4,30,IF(COUNTIFS(B:B,B1540,W:W,"나1")=3,26,IF(COUNTIFS(B:B,B1540,W:W,"나1")=2,22,IF(COUNTIFS(B:B,B1540,W:W,"나1")=1,18,0)))))+MIN(30,IF(COUNTIFS(B:B,B1540,W:W,"가2")=1,25,IF(COUNTIFS(B:B,B1540,W:W,"가2")&gt;=2,30,0))+IF(COUNTIFS(B:B,B1540,W:W,"나2")=3,30,IF(COUNTIFS(B:B,B1540,W:W,"나2")=2,25,IF(COUNTIFS(B:B,B1540,W:W,"나2")=1,20,0)))),"비해당분야")</f>
        <v>비해당분야</v>
      </c>
      <c r="Z1540" s="4" t="str">
        <f>IF(R1540="C",VLOOKUP(K1540,'[1]자격증 backdata'!A:F,6,0),"비해당분야")</f>
        <v>비해당분야</v>
      </c>
      <c r="AA1540" s="4" t="str">
        <f>IF(R1540="C",SUMIF(B:B,B1540,Z:Z),"비해당분야")</f>
        <v>비해당분야</v>
      </c>
      <c r="AB1540" s="4" t="str">
        <f>IF(R1540="C",SUM(Y1540,AA1540),"비해당분야")</f>
        <v>비해당분야</v>
      </c>
      <c r="AC1540" s="4">
        <f>IF(R1540="C",AB1540,X1540)</f>
        <v>4</v>
      </c>
      <c r="AD1540" s="4">
        <f>VLOOKUP(K1540,'[1]자격증 backdata'!A:D,4,0)</f>
        <v>0</v>
      </c>
      <c r="AE1540" s="4">
        <f>IF(_xlfn.MAXIFS(AD:AD,B:B,B1540)&gt;10,10,_xlfn.MAXIFS(AD:AD,B:B,B1540))</f>
        <v>5</v>
      </c>
      <c r="AG1540" s="5" t="str">
        <f>VLOOKUP(K1540,'[1]자격증 backdata'!A:C,3,0)</f>
        <v>M</v>
      </c>
      <c r="AH1540" s="5">
        <f>COUNTIFS($B:$B,$B1540,$AG:$AG,AH$1)</f>
        <v>0</v>
      </c>
      <c r="AI1540" s="5">
        <f>COUNTIFS($B:$B,$B1540,$AG:$AG,AI$1)</f>
        <v>0</v>
      </c>
      <c r="AJ1540" s="5">
        <f>COUNTIFS($B:$B,$B1540,$AG:$AG,AJ$1)</f>
        <v>0</v>
      </c>
      <c r="AK1540" s="5">
        <f>COUNTIFS($B:$B,$B1540,$AG:$AG,AK$1)</f>
        <v>0</v>
      </c>
      <c r="AL1540" s="5">
        <f>COUNTIFS($B:$B,$B1540,$AG:$AG,AL$1)</f>
        <v>0</v>
      </c>
      <c r="AM1540" s="5">
        <f>COUNTIFS($B:$B,$B1540,$AG:$AG,AM$1)</f>
        <v>0</v>
      </c>
      <c r="AN1540" s="5">
        <f>COUNTIFS($B:$B,$B1540,$AG:$AG,AN$1)</f>
        <v>0</v>
      </c>
      <c r="AO1540" s="5">
        <f>COUNTIFS($B:$B,$B1540,$AG:$AG,AO$1)</f>
        <v>0</v>
      </c>
      <c r="AP1540" s="5">
        <f>COUNTIFS($B:$B,$B1540,$AG:$AG,AP$1)</f>
        <v>0</v>
      </c>
      <c r="AQ1540" s="5">
        <f>COUNTIFS($B:$B,$B1540,$AG:$AG,AQ$1)</f>
        <v>0</v>
      </c>
      <c r="AR1540" s="5">
        <f>COUNTIFS($B:$B,$B1540,$AG:$AG,AR$1)</f>
        <v>0</v>
      </c>
      <c r="AS1540" s="5">
        <f>COUNTIFS($B:$B,$B1540,$AG:$AG,AS$1)</f>
        <v>0</v>
      </c>
      <c r="AT1540" s="5">
        <f>COUNTIFS($B:$B,$B1540,$AG:$AG,AT$1)</f>
        <v>1</v>
      </c>
      <c r="AU1540" s="5">
        <f>COUNTIFS($B:$B,$B1540,$AG:$AG,AU$1)</f>
        <v>0</v>
      </c>
    </row>
    <row r="1541" spans="1:47" ht="15" customHeight="1" x14ac:dyDescent="0.35">
      <c r="A1541" s="3">
        <f>IF(B1540=B1541,A1540,A1540+1)</f>
        <v>528</v>
      </c>
      <c r="B1541" s="3" t="s">
        <v>3558</v>
      </c>
      <c r="C1541" s="3" t="s">
        <v>3557</v>
      </c>
      <c r="D1541" s="3" t="s">
        <v>3044</v>
      </c>
      <c r="E1541" s="3" t="s">
        <v>3043</v>
      </c>
      <c r="F1541" s="4" t="s">
        <v>7</v>
      </c>
      <c r="G1541" s="4" t="s">
        <v>8</v>
      </c>
      <c r="H1541" s="4" t="s">
        <v>7</v>
      </c>
      <c r="I1541" s="3">
        <v>1</v>
      </c>
      <c r="J1541" s="3" t="s">
        <v>69</v>
      </c>
      <c r="K1541" s="3" t="s">
        <v>3065</v>
      </c>
      <c r="L1541" s="3" t="s">
        <v>36</v>
      </c>
      <c r="M1541" s="3" t="s">
        <v>3559</v>
      </c>
      <c r="N1541" s="3" t="s">
        <v>921</v>
      </c>
      <c r="P1541" s="3" t="s">
        <v>669</v>
      </c>
      <c r="Q1541" s="3" t="s">
        <v>1475</v>
      </c>
      <c r="R1541" s="3" t="s">
        <v>2434</v>
      </c>
      <c r="S1541" s="2" t="str">
        <f>IF(P1541="심사불필요","-",VLOOKUP(K1541,'[1]자격증 backdata'!A:G,7,0))</f>
        <v>-</v>
      </c>
      <c r="T1541" s="2" t="str">
        <f>IF(S1541="-","-",IF(COUNTIFS(B:B,B1541,S:S,"필수")&gt;0,"자격요건충족","확인필요"))</f>
        <v>-</v>
      </c>
      <c r="U1541" s="2"/>
      <c r="W1541" s="2">
        <f>IF(Q1541="4급","심사불필요",VLOOKUP(K1541,'[1]자격증 backdata'!A:B,2,0))</f>
        <v>0</v>
      </c>
      <c r="X1541" s="3">
        <f>IF(R1541="A", MIN(20, SUMIFS(W:W, B:B, B1541, R:R, "A")),IF(R1541="B", MIN(30, SUMIFS(W:W, B:B, B1541, R:R, "B")),"비해당분야"))</f>
        <v>4</v>
      </c>
      <c r="Y1541" s="3" t="str">
        <f>IF(R1541="C",MIN(30,IF(COUNTIFS(B:B,B1541,W:W,"가1")=1,25,IF(COUNTIFS(B:B,B1541,W:W,"가1")&gt;=2,30,0))+IF(COUNTIFS(B:B,B1541,W:W,"나1")&gt;=4,30,IF(COUNTIFS(B:B,B1541,W:W,"나1")=3,26,IF(COUNTIFS(B:B,B1541,W:W,"나1")=2,22,IF(COUNTIFS(B:B,B1541,W:W,"나1")=1,18,0)))))+MIN(30,IF(COUNTIFS(B:B,B1541,W:W,"가2")=1,25,IF(COUNTIFS(B:B,B1541,W:W,"가2")&gt;=2,30,0))+IF(COUNTIFS(B:B,B1541,W:W,"나2")=3,30,IF(COUNTIFS(B:B,B1541,W:W,"나2")=2,25,IF(COUNTIFS(B:B,B1541,W:W,"나2")=1,20,0)))),"비해당분야")</f>
        <v>비해당분야</v>
      </c>
      <c r="Z1541" s="3" t="str">
        <f>IF(R1541="C",VLOOKUP(K1541,'[1]자격증 backdata'!A:F,6,0),"비해당분야")</f>
        <v>비해당분야</v>
      </c>
      <c r="AA1541" s="3" t="str">
        <f>IF(R1541="C",SUMIF(B:B,B1541,Z:Z),"비해당분야")</f>
        <v>비해당분야</v>
      </c>
      <c r="AB1541" s="3" t="str">
        <f>IF(R1541="C",SUM(Y1541,AA1541),"비해당분야")</f>
        <v>비해당분야</v>
      </c>
      <c r="AC1541" s="3">
        <f>IF(R1541="C",AB1541,X1541)</f>
        <v>4</v>
      </c>
      <c r="AD1541" s="3">
        <f>VLOOKUP(K1541,'[1]자격증 backdata'!A:D,4,0)</f>
        <v>5</v>
      </c>
      <c r="AE1541" s="3">
        <f>IF(_xlfn.MAXIFS(AD:AD,B:B,B1541)&gt;10,10,_xlfn.MAXIFS(AD:AD,B:B,B1541))</f>
        <v>5</v>
      </c>
      <c r="AG1541" s="2">
        <f>VLOOKUP(K1541,'[1]자격증 backdata'!A:C,3,0)</f>
        <v>0</v>
      </c>
      <c r="AH1541" s="2">
        <f>COUNTIFS($B:$B,$B1541,$AG:$AG,AH$1)</f>
        <v>0</v>
      </c>
      <c r="AI1541" s="2">
        <f>COUNTIFS($B:$B,$B1541,$AG:$AG,AI$1)</f>
        <v>0</v>
      </c>
      <c r="AJ1541" s="2">
        <f>COUNTIFS($B:$B,$B1541,$AG:$AG,AJ$1)</f>
        <v>0</v>
      </c>
      <c r="AK1541" s="2">
        <f>COUNTIFS($B:$B,$B1541,$AG:$AG,AK$1)</f>
        <v>0</v>
      </c>
      <c r="AL1541" s="2">
        <f>COUNTIFS($B:$B,$B1541,$AG:$AG,AL$1)</f>
        <v>0</v>
      </c>
      <c r="AM1541" s="2">
        <f>COUNTIFS($B:$B,$B1541,$AG:$AG,AM$1)</f>
        <v>0</v>
      </c>
      <c r="AN1541" s="2">
        <f>COUNTIFS($B:$B,$B1541,$AG:$AG,AN$1)</f>
        <v>0</v>
      </c>
      <c r="AO1541" s="2">
        <f>COUNTIFS($B:$B,$B1541,$AG:$AG,AO$1)</f>
        <v>0</v>
      </c>
      <c r="AP1541" s="2">
        <f>COUNTIFS($B:$B,$B1541,$AG:$AG,AP$1)</f>
        <v>0</v>
      </c>
      <c r="AQ1541" s="2">
        <f>COUNTIFS($B:$B,$B1541,$AG:$AG,AQ$1)</f>
        <v>0</v>
      </c>
      <c r="AR1541" s="2">
        <f>COUNTIFS($B:$B,$B1541,$AG:$AG,AR$1)</f>
        <v>0</v>
      </c>
      <c r="AS1541" s="2">
        <f>COUNTIFS($B:$B,$B1541,$AG:$AG,AS$1)</f>
        <v>0</v>
      </c>
      <c r="AT1541" s="2">
        <f>COUNTIFS($B:$B,$B1541,$AG:$AG,AT$1)</f>
        <v>1</v>
      </c>
      <c r="AU1541" s="2">
        <f>COUNTIFS($B:$B,$B1541,$AG:$AG,AU$1)</f>
        <v>0</v>
      </c>
    </row>
    <row r="1542" spans="1:47" ht="15" customHeight="1" x14ac:dyDescent="0.35">
      <c r="A1542" s="7">
        <f>IF(B1541=B1542,A1541,A1541+1)</f>
        <v>528</v>
      </c>
      <c r="B1542" s="7" t="s">
        <v>3558</v>
      </c>
      <c r="C1542" s="7" t="s">
        <v>3557</v>
      </c>
      <c r="D1542" s="7" t="s">
        <v>3044</v>
      </c>
      <c r="E1542" s="7" t="s">
        <v>3043</v>
      </c>
      <c r="F1542" s="4" t="s">
        <v>7</v>
      </c>
      <c r="G1542" s="4" t="s">
        <v>8</v>
      </c>
      <c r="H1542" s="4" t="s">
        <v>7</v>
      </c>
      <c r="I1542" s="3">
        <v>2</v>
      </c>
      <c r="J1542" s="3" t="s">
        <v>106</v>
      </c>
      <c r="K1542" s="3" t="s">
        <v>3057</v>
      </c>
      <c r="L1542" s="3" t="s">
        <v>55</v>
      </c>
      <c r="M1542" s="3" t="s">
        <v>3556</v>
      </c>
      <c r="N1542" s="3" t="s">
        <v>1521</v>
      </c>
      <c r="P1542" s="3" t="s">
        <v>669</v>
      </c>
      <c r="Q1542" s="3" t="s">
        <v>1475</v>
      </c>
      <c r="R1542" s="3" t="s">
        <v>2434</v>
      </c>
      <c r="S1542" s="2" t="str">
        <f>IF(P1542="심사불필요","-",VLOOKUP(K1542,'[1]자격증 backdata'!A:G,7,0))</f>
        <v>-</v>
      </c>
      <c r="T1542" s="2" t="str">
        <f>IF(S1542="-","-",IF(COUNTIFS(B:B,B1542,S:S,"필수")&gt;0,"자격요건충족","확인필요"))</f>
        <v>-</v>
      </c>
      <c r="U1542" s="2"/>
      <c r="W1542" s="2">
        <f>IF(Q1542="4급","심사불필요",VLOOKUP(K1542,'[1]자격증 backdata'!A:B,2,0))</f>
        <v>4</v>
      </c>
      <c r="X1542" s="3">
        <f>IF(R1542="A", MIN(20, SUMIFS(W:W, B:B, B1542, R:R, "A")),IF(R1542="B", MIN(30, SUMIFS(W:W, B:B, B1542, R:R, "B")),"비해당분야"))</f>
        <v>4</v>
      </c>
      <c r="Y1542" s="3" t="str">
        <f>IF(R1542="C",MIN(30,IF(COUNTIFS(B:B,B1542,W:W,"가1")=1,25,IF(COUNTIFS(B:B,B1542,W:W,"가1")&gt;=2,30,0))+IF(COUNTIFS(B:B,B1542,W:W,"나1")&gt;=4,30,IF(COUNTIFS(B:B,B1542,W:W,"나1")=3,26,IF(COUNTIFS(B:B,B1542,W:W,"나1")=2,22,IF(COUNTIFS(B:B,B1542,W:W,"나1")=1,18,0)))))+MIN(30,IF(COUNTIFS(B:B,B1542,W:W,"가2")=1,25,IF(COUNTIFS(B:B,B1542,W:W,"가2")&gt;=2,30,0))+IF(COUNTIFS(B:B,B1542,W:W,"나2")=3,30,IF(COUNTIFS(B:B,B1542,W:W,"나2")=2,25,IF(COUNTIFS(B:B,B1542,W:W,"나2")=1,20,0)))),"비해당분야")</f>
        <v>비해당분야</v>
      </c>
      <c r="Z1542" s="3" t="str">
        <f>IF(R1542="C",VLOOKUP(K1542,'[1]자격증 backdata'!A:F,6,0),"비해당분야")</f>
        <v>비해당분야</v>
      </c>
      <c r="AA1542" s="3" t="str">
        <f>IF(R1542="C",SUMIF(B:B,B1542,Z:Z),"비해당분야")</f>
        <v>비해당분야</v>
      </c>
      <c r="AB1542" s="3" t="str">
        <f>IF(R1542="C",SUM(Y1542,AA1542),"비해당분야")</f>
        <v>비해당분야</v>
      </c>
      <c r="AC1542" s="3">
        <f>IF(R1542="C",AB1542,X1542)</f>
        <v>4</v>
      </c>
      <c r="AD1542" s="3">
        <f>VLOOKUP(K1542,'[1]자격증 backdata'!A:D,4,0)</f>
        <v>0</v>
      </c>
      <c r="AE1542" s="3">
        <f>IF(_xlfn.MAXIFS(AD:AD,B:B,B1542)&gt;10,10,_xlfn.MAXIFS(AD:AD,B:B,B1542))</f>
        <v>5</v>
      </c>
      <c r="AG1542" s="2" t="str">
        <f>VLOOKUP(K1542,'[1]자격증 backdata'!A:C,3,0)</f>
        <v>M</v>
      </c>
      <c r="AH1542" s="2">
        <f>COUNTIFS($B:$B,$B1542,$AG:$AG,AH$1)</f>
        <v>0</v>
      </c>
      <c r="AI1542" s="2">
        <f>COUNTIFS($B:$B,$B1542,$AG:$AG,AI$1)</f>
        <v>0</v>
      </c>
      <c r="AJ1542" s="2">
        <f>COUNTIFS($B:$B,$B1542,$AG:$AG,AJ$1)</f>
        <v>0</v>
      </c>
      <c r="AK1542" s="2">
        <f>COUNTIFS($B:$B,$B1542,$AG:$AG,AK$1)</f>
        <v>0</v>
      </c>
      <c r="AL1542" s="2">
        <f>COUNTIFS($B:$B,$B1542,$AG:$AG,AL$1)</f>
        <v>0</v>
      </c>
      <c r="AM1542" s="2">
        <f>COUNTIFS($B:$B,$B1542,$AG:$AG,AM$1)</f>
        <v>0</v>
      </c>
      <c r="AN1542" s="2">
        <f>COUNTIFS($B:$B,$B1542,$AG:$AG,AN$1)</f>
        <v>0</v>
      </c>
      <c r="AO1542" s="2">
        <f>COUNTIFS($B:$B,$B1542,$AG:$AG,AO$1)</f>
        <v>0</v>
      </c>
      <c r="AP1542" s="2">
        <f>COUNTIFS($B:$B,$B1542,$AG:$AG,AP$1)</f>
        <v>0</v>
      </c>
      <c r="AQ1542" s="2">
        <f>COUNTIFS($B:$B,$B1542,$AG:$AG,AQ$1)</f>
        <v>0</v>
      </c>
      <c r="AR1542" s="2">
        <f>COUNTIFS($B:$B,$B1542,$AG:$AG,AR$1)</f>
        <v>0</v>
      </c>
      <c r="AS1542" s="2">
        <f>COUNTIFS($B:$B,$B1542,$AG:$AG,AS$1)</f>
        <v>0</v>
      </c>
      <c r="AT1542" s="2">
        <f>COUNTIFS($B:$B,$B1542,$AG:$AG,AT$1)</f>
        <v>1</v>
      </c>
      <c r="AU1542" s="2">
        <f>COUNTIFS($B:$B,$B1542,$AG:$AG,AU$1)</f>
        <v>0</v>
      </c>
    </row>
    <row r="1543" spans="1:47" ht="15" customHeight="1" x14ac:dyDescent="0.35">
      <c r="A1543" s="4">
        <f>IF(B1542=B1543,A1542,A1542+1)</f>
        <v>529</v>
      </c>
      <c r="B1543" s="4" t="s">
        <v>3553</v>
      </c>
      <c r="C1543" s="4" t="s">
        <v>3552</v>
      </c>
      <c r="D1543" s="4" t="s">
        <v>3044</v>
      </c>
      <c r="E1543" s="4" t="s">
        <v>3043</v>
      </c>
      <c r="F1543" s="4" t="s">
        <v>7</v>
      </c>
      <c r="G1543" s="4" t="s">
        <v>8</v>
      </c>
      <c r="H1543" s="4" t="s">
        <v>7</v>
      </c>
      <c r="I1543" s="4">
        <v>1</v>
      </c>
      <c r="J1543" s="4" t="s">
        <v>69</v>
      </c>
      <c r="K1543" s="4" t="s">
        <v>3065</v>
      </c>
      <c r="L1543" s="4" t="s">
        <v>36</v>
      </c>
      <c r="M1543" s="4" t="s">
        <v>3555</v>
      </c>
      <c r="N1543" s="4" t="s">
        <v>795</v>
      </c>
      <c r="P1543" s="4" t="s">
        <v>669</v>
      </c>
      <c r="Q1543" s="4" t="s">
        <v>1475</v>
      </c>
      <c r="R1543" s="4" t="s">
        <v>2434</v>
      </c>
      <c r="S1543" s="5" t="str">
        <f>IF(P1543="심사불필요","-",VLOOKUP(K1543,'[1]자격증 backdata'!A:G,7,0))</f>
        <v>-</v>
      </c>
      <c r="T1543" s="5" t="str">
        <f>IF(S1543="-","-",IF(COUNTIFS(B:B,B1543,S:S,"필수")&gt;0,"자격요건충족","확인필요"))</f>
        <v>-</v>
      </c>
      <c r="U1543" s="5"/>
      <c r="W1543" s="5">
        <f>IF(Q1543="4급","심사불필요",VLOOKUP(K1543,'[1]자격증 backdata'!A:B,2,0))</f>
        <v>0</v>
      </c>
      <c r="X1543" s="4">
        <f>IF(R1543="A", MIN(20, SUMIFS(W:W, B:B, B1543, R:R, "A")),IF(R1543="B", MIN(30, SUMIFS(W:W, B:B, B1543, R:R, "B")),"비해당분야"))</f>
        <v>8</v>
      </c>
      <c r="Y1543" s="4" t="str">
        <f>IF(R1543="C",MIN(30,IF(COUNTIFS(B:B,B1543,W:W,"가1")=1,25,IF(COUNTIFS(B:B,B1543,W:W,"가1")&gt;=2,30,0))+IF(COUNTIFS(B:B,B1543,W:W,"나1")&gt;=4,30,IF(COUNTIFS(B:B,B1543,W:W,"나1")=3,26,IF(COUNTIFS(B:B,B1543,W:W,"나1")=2,22,IF(COUNTIFS(B:B,B1543,W:W,"나1")=1,18,0)))))+MIN(30,IF(COUNTIFS(B:B,B1543,W:W,"가2")=1,25,IF(COUNTIFS(B:B,B1543,W:W,"가2")&gt;=2,30,0))+IF(COUNTIFS(B:B,B1543,W:W,"나2")=3,30,IF(COUNTIFS(B:B,B1543,W:W,"나2")=2,25,IF(COUNTIFS(B:B,B1543,W:W,"나2")=1,20,0)))),"비해당분야")</f>
        <v>비해당분야</v>
      </c>
      <c r="Z1543" s="4" t="str">
        <f>IF(R1543="C",VLOOKUP(K1543,'[1]자격증 backdata'!A:F,6,0),"비해당분야")</f>
        <v>비해당분야</v>
      </c>
      <c r="AA1543" s="4" t="str">
        <f>IF(R1543="C",SUMIF(B:B,B1543,Z:Z),"비해당분야")</f>
        <v>비해당분야</v>
      </c>
      <c r="AB1543" s="4" t="str">
        <f>IF(R1543="C",SUM(Y1543,AA1543),"비해당분야")</f>
        <v>비해당분야</v>
      </c>
      <c r="AC1543" s="4">
        <f>IF(R1543="C",AB1543,X1543)</f>
        <v>8</v>
      </c>
      <c r="AD1543" s="4">
        <f>VLOOKUP(K1543,'[1]자격증 backdata'!A:D,4,0)</f>
        <v>5</v>
      </c>
      <c r="AE1543" s="4">
        <f>IF(_xlfn.MAXIFS(AD:AD,B:B,B1543)&gt;10,10,_xlfn.MAXIFS(AD:AD,B:B,B1543))</f>
        <v>5</v>
      </c>
      <c r="AG1543" s="5">
        <f>VLOOKUP(K1543,'[1]자격증 backdata'!A:C,3,0)</f>
        <v>0</v>
      </c>
      <c r="AH1543" s="5">
        <f>COUNTIFS($B:$B,$B1543,$AG:$AG,AH$1)</f>
        <v>0</v>
      </c>
      <c r="AI1543" s="5">
        <f>COUNTIFS($B:$B,$B1543,$AG:$AG,AI$1)</f>
        <v>0</v>
      </c>
      <c r="AJ1543" s="5">
        <f>COUNTIFS($B:$B,$B1543,$AG:$AG,AJ$1)</f>
        <v>0</v>
      </c>
      <c r="AK1543" s="5">
        <f>COUNTIFS($B:$B,$B1543,$AG:$AG,AK$1)</f>
        <v>0</v>
      </c>
      <c r="AL1543" s="5">
        <f>COUNTIFS($B:$B,$B1543,$AG:$AG,AL$1)</f>
        <v>0</v>
      </c>
      <c r="AM1543" s="5">
        <f>COUNTIFS($B:$B,$B1543,$AG:$AG,AM$1)</f>
        <v>0</v>
      </c>
      <c r="AN1543" s="5">
        <f>COUNTIFS($B:$B,$B1543,$AG:$AG,AN$1)</f>
        <v>0</v>
      </c>
      <c r="AO1543" s="5">
        <f>COUNTIFS($B:$B,$B1543,$AG:$AG,AO$1)</f>
        <v>1</v>
      </c>
      <c r="AP1543" s="5">
        <f>COUNTIFS($B:$B,$B1543,$AG:$AG,AP$1)</f>
        <v>0</v>
      </c>
      <c r="AQ1543" s="5">
        <f>COUNTIFS($B:$B,$B1543,$AG:$AG,AQ$1)</f>
        <v>0</v>
      </c>
      <c r="AR1543" s="5">
        <f>COUNTIFS($B:$B,$B1543,$AG:$AG,AR$1)</f>
        <v>0</v>
      </c>
      <c r="AS1543" s="5">
        <f>COUNTIFS($B:$B,$B1543,$AG:$AG,AS$1)</f>
        <v>0</v>
      </c>
      <c r="AT1543" s="5">
        <f>COUNTIFS($B:$B,$B1543,$AG:$AG,AT$1)</f>
        <v>1</v>
      </c>
      <c r="AU1543" s="5">
        <f>COUNTIFS($B:$B,$B1543,$AG:$AG,AU$1)</f>
        <v>0</v>
      </c>
    </row>
    <row r="1544" spans="1:47" ht="15" customHeight="1" x14ac:dyDescent="0.35">
      <c r="A1544" s="6">
        <f>IF(B1543=B1544,A1543,A1543+1)</f>
        <v>529</v>
      </c>
      <c r="B1544" s="6" t="s">
        <v>3553</v>
      </c>
      <c r="C1544" s="6" t="s">
        <v>3552</v>
      </c>
      <c r="D1544" s="6" t="s">
        <v>3044</v>
      </c>
      <c r="E1544" s="6" t="s">
        <v>3043</v>
      </c>
      <c r="F1544" s="4" t="s">
        <v>7</v>
      </c>
      <c r="G1544" s="4" t="s">
        <v>8</v>
      </c>
      <c r="H1544" s="4" t="s">
        <v>7</v>
      </c>
      <c r="I1544" s="4">
        <v>2</v>
      </c>
      <c r="J1544" s="4" t="s">
        <v>653</v>
      </c>
      <c r="K1544" s="4" t="s">
        <v>3052</v>
      </c>
      <c r="L1544" s="4" t="s">
        <v>651</v>
      </c>
      <c r="M1544" s="4" t="s">
        <v>3554</v>
      </c>
      <c r="N1544" s="4" t="s">
        <v>2707</v>
      </c>
      <c r="P1544" s="4" t="s">
        <v>669</v>
      </c>
      <c r="Q1544" s="4" t="s">
        <v>1475</v>
      </c>
      <c r="R1544" s="4" t="s">
        <v>2434</v>
      </c>
      <c r="S1544" s="5" t="str">
        <f>IF(P1544="심사불필요","-",VLOOKUP(K1544,'[1]자격증 backdata'!A:G,7,0))</f>
        <v>-</v>
      </c>
      <c r="T1544" s="5" t="str">
        <f>IF(S1544="-","-",IF(COUNTIFS(B:B,B1544,S:S,"필수")&gt;0,"자격요건충족","확인필요"))</f>
        <v>-</v>
      </c>
      <c r="U1544" s="5"/>
      <c r="W1544" s="5">
        <f>IF(Q1544="4급","심사불필요",VLOOKUP(K1544,'[1]자격증 backdata'!A:B,2,0))</f>
        <v>4</v>
      </c>
      <c r="X1544" s="4">
        <f>IF(R1544="A", MIN(20, SUMIFS(W:W, B:B, B1544, R:R, "A")),IF(R1544="B", MIN(30, SUMIFS(W:W, B:B, B1544, R:R, "B")),"비해당분야"))</f>
        <v>8</v>
      </c>
      <c r="Y1544" s="4" t="str">
        <f>IF(R1544="C",MIN(30,IF(COUNTIFS(B:B,B1544,W:W,"가1")=1,25,IF(COUNTIFS(B:B,B1544,W:W,"가1")&gt;=2,30,0))+IF(COUNTIFS(B:B,B1544,W:W,"나1")&gt;=4,30,IF(COUNTIFS(B:B,B1544,W:W,"나1")=3,26,IF(COUNTIFS(B:B,B1544,W:W,"나1")=2,22,IF(COUNTIFS(B:B,B1544,W:W,"나1")=1,18,0)))))+MIN(30,IF(COUNTIFS(B:B,B1544,W:W,"가2")=1,25,IF(COUNTIFS(B:B,B1544,W:W,"가2")&gt;=2,30,0))+IF(COUNTIFS(B:B,B1544,W:W,"나2")=3,30,IF(COUNTIFS(B:B,B1544,W:W,"나2")=2,25,IF(COUNTIFS(B:B,B1544,W:W,"나2")=1,20,0)))),"비해당분야")</f>
        <v>비해당분야</v>
      </c>
      <c r="Z1544" s="4" t="str">
        <f>IF(R1544="C",VLOOKUP(K1544,'[1]자격증 backdata'!A:F,6,0),"비해당분야")</f>
        <v>비해당분야</v>
      </c>
      <c r="AA1544" s="4" t="str">
        <f>IF(R1544="C",SUMIF(B:B,B1544,Z:Z),"비해당분야")</f>
        <v>비해당분야</v>
      </c>
      <c r="AB1544" s="4" t="str">
        <f>IF(R1544="C",SUM(Y1544,AA1544),"비해당분야")</f>
        <v>비해당분야</v>
      </c>
      <c r="AC1544" s="4">
        <f>IF(R1544="C",AB1544,X1544)</f>
        <v>8</v>
      </c>
      <c r="AD1544" s="4">
        <f>VLOOKUP(K1544,'[1]자격증 backdata'!A:D,4,0)</f>
        <v>0</v>
      </c>
      <c r="AE1544" s="4">
        <f>IF(_xlfn.MAXIFS(AD:AD,B:B,B1544)&gt;10,10,_xlfn.MAXIFS(AD:AD,B:B,B1544))</f>
        <v>5</v>
      </c>
      <c r="AG1544" s="5" t="str">
        <f>VLOOKUP(K1544,'[1]자격증 backdata'!A:C,3,0)</f>
        <v>H</v>
      </c>
      <c r="AH1544" s="5">
        <f>COUNTIFS($B:$B,$B1544,$AG:$AG,AH$1)</f>
        <v>0</v>
      </c>
      <c r="AI1544" s="5">
        <f>COUNTIFS($B:$B,$B1544,$AG:$AG,AI$1)</f>
        <v>0</v>
      </c>
      <c r="AJ1544" s="5">
        <f>COUNTIFS($B:$B,$B1544,$AG:$AG,AJ$1)</f>
        <v>0</v>
      </c>
      <c r="AK1544" s="5">
        <f>COUNTIFS($B:$B,$B1544,$AG:$AG,AK$1)</f>
        <v>0</v>
      </c>
      <c r="AL1544" s="5">
        <f>COUNTIFS($B:$B,$B1544,$AG:$AG,AL$1)</f>
        <v>0</v>
      </c>
      <c r="AM1544" s="5">
        <f>COUNTIFS($B:$B,$B1544,$AG:$AG,AM$1)</f>
        <v>0</v>
      </c>
      <c r="AN1544" s="5">
        <f>COUNTIFS($B:$B,$B1544,$AG:$AG,AN$1)</f>
        <v>0</v>
      </c>
      <c r="AO1544" s="5">
        <f>COUNTIFS($B:$B,$B1544,$AG:$AG,AO$1)</f>
        <v>1</v>
      </c>
      <c r="AP1544" s="5">
        <f>COUNTIFS($B:$B,$B1544,$AG:$AG,AP$1)</f>
        <v>0</v>
      </c>
      <c r="AQ1544" s="5">
        <f>COUNTIFS($B:$B,$B1544,$AG:$AG,AQ$1)</f>
        <v>0</v>
      </c>
      <c r="AR1544" s="5">
        <f>COUNTIFS($B:$B,$B1544,$AG:$AG,AR$1)</f>
        <v>0</v>
      </c>
      <c r="AS1544" s="5">
        <f>COUNTIFS($B:$B,$B1544,$AG:$AG,AS$1)</f>
        <v>0</v>
      </c>
      <c r="AT1544" s="5">
        <f>COUNTIFS($B:$B,$B1544,$AG:$AG,AT$1)</f>
        <v>1</v>
      </c>
      <c r="AU1544" s="5">
        <f>COUNTIFS($B:$B,$B1544,$AG:$AG,AU$1)</f>
        <v>0</v>
      </c>
    </row>
    <row r="1545" spans="1:47" ht="15" customHeight="1" x14ac:dyDescent="0.35">
      <c r="A1545" s="6">
        <f>IF(B1544=B1545,A1544,A1544+1)</f>
        <v>529</v>
      </c>
      <c r="B1545" s="6" t="s">
        <v>3553</v>
      </c>
      <c r="C1545" s="6" t="s">
        <v>3552</v>
      </c>
      <c r="D1545" s="6" t="s">
        <v>3044</v>
      </c>
      <c r="E1545" s="6" t="s">
        <v>3043</v>
      </c>
      <c r="F1545" s="4" t="s">
        <v>7</v>
      </c>
      <c r="G1545" s="4" t="s">
        <v>8</v>
      </c>
      <c r="H1545" s="4" t="s">
        <v>7</v>
      </c>
      <c r="I1545" s="4">
        <v>3</v>
      </c>
      <c r="J1545" s="4" t="s">
        <v>106</v>
      </c>
      <c r="K1545" s="4" t="s">
        <v>3057</v>
      </c>
      <c r="L1545" s="4" t="s">
        <v>55</v>
      </c>
      <c r="M1545" s="4" t="s">
        <v>3551</v>
      </c>
      <c r="N1545" s="4" t="s">
        <v>3550</v>
      </c>
      <c r="P1545" s="4" t="s">
        <v>669</v>
      </c>
      <c r="Q1545" s="4" t="s">
        <v>1475</v>
      </c>
      <c r="R1545" s="4" t="s">
        <v>2434</v>
      </c>
      <c r="S1545" s="5" t="str">
        <f>IF(P1545="심사불필요","-",VLOOKUP(K1545,'[1]자격증 backdata'!A:G,7,0))</f>
        <v>-</v>
      </c>
      <c r="T1545" s="5" t="str">
        <f>IF(S1545="-","-",IF(COUNTIFS(B:B,B1545,S:S,"필수")&gt;0,"자격요건충족","확인필요"))</f>
        <v>-</v>
      </c>
      <c r="U1545" s="5"/>
      <c r="W1545" s="5">
        <f>IF(Q1545="4급","심사불필요",VLOOKUP(K1545,'[1]자격증 backdata'!A:B,2,0))</f>
        <v>4</v>
      </c>
      <c r="X1545" s="4">
        <f>IF(R1545="A", MIN(20, SUMIFS(W:W, B:B, B1545, R:R, "A")),IF(R1545="B", MIN(30, SUMIFS(W:W, B:B, B1545, R:R, "B")),"비해당분야"))</f>
        <v>8</v>
      </c>
      <c r="Y1545" s="4" t="str">
        <f>IF(R1545="C",MIN(30,IF(COUNTIFS(B:B,B1545,W:W,"가1")=1,25,IF(COUNTIFS(B:B,B1545,W:W,"가1")&gt;=2,30,0))+IF(COUNTIFS(B:B,B1545,W:W,"나1")&gt;=4,30,IF(COUNTIFS(B:B,B1545,W:W,"나1")=3,26,IF(COUNTIFS(B:B,B1545,W:W,"나1")=2,22,IF(COUNTIFS(B:B,B1545,W:W,"나1")=1,18,0)))))+MIN(30,IF(COUNTIFS(B:B,B1545,W:W,"가2")=1,25,IF(COUNTIFS(B:B,B1545,W:W,"가2")&gt;=2,30,0))+IF(COUNTIFS(B:B,B1545,W:W,"나2")=3,30,IF(COUNTIFS(B:B,B1545,W:W,"나2")=2,25,IF(COUNTIFS(B:B,B1545,W:W,"나2")=1,20,0)))),"비해당분야")</f>
        <v>비해당분야</v>
      </c>
      <c r="Z1545" s="4" t="str">
        <f>IF(R1545="C",VLOOKUP(K1545,'[1]자격증 backdata'!A:F,6,0),"비해당분야")</f>
        <v>비해당분야</v>
      </c>
      <c r="AA1545" s="4" t="str">
        <f>IF(R1545="C",SUMIF(B:B,B1545,Z:Z),"비해당분야")</f>
        <v>비해당분야</v>
      </c>
      <c r="AB1545" s="4" t="str">
        <f>IF(R1545="C",SUM(Y1545,AA1545),"비해당분야")</f>
        <v>비해당분야</v>
      </c>
      <c r="AC1545" s="4">
        <f>IF(R1545="C",AB1545,X1545)</f>
        <v>8</v>
      </c>
      <c r="AD1545" s="4">
        <f>VLOOKUP(K1545,'[1]자격증 backdata'!A:D,4,0)</f>
        <v>0</v>
      </c>
      <c r="AE1545" s="4">
        <f>IF(_xlfn.MAXIFS(AD:AD,B:B,B1545)&gt;10,10,_xlfn.MAXIFS(AD:AD,B:B,B1545))</f>
        <v>5</v>
      </c>
      <c r="AG1545" s="5" t="str">
        <f>VLOOKUP(K1545,'[1]자격증 backdata'!A:C,3,0)</f>
        <v>M</v>
      </c>
      <c r="AH1545" s="5">
        <f>COUNTIFS($B:$B,$B1545,$AG:$AG,AH$1)</f>
        <v>0</v>
      </c>
      <c r="AI1545" s="5">
        <f>COUNTIFS($B:$B,$B1545,$AG:$AG,AI$1)</f>
        <v>0</v>
      </c>
      <c r="AJ1545" s="5">
        <f>COUNTIFS($B:$B,$B1545,$AG:$AG,AJ$1)</f>
        <v>0</v>
      </c>
      <c r="AK1545" s="5">
        <f>COUNTIFS($B:$B,$B1545,$AG:$AG,AK$1)</f>
        <v>0</v>
      </c>
      <c r="AL1545" s="5">
        <f>COUNTIFS($B:$B,$B1545,$AG:$AG,AL$1)</f>
        <v>0</v>
      </c>
      <c r="AM1545" s="5">
        <f>COUNTIFS($B:$B,$B1545,$AG:$AG,AM$1)</f>
        <v>0</v>
      </c>
      <c r="AN1545" s="5">
        <f>COUNTIFS($B:$B,$B1545,$AG:$AG,AN$1)</f>
        <v>0</v>
      </c>
      <c r="AO1545" s="5">
        <f>COUNTIFS($B:$B,$B1545,$AG:$AG,AO$1)</f>
        <v>1</v>
      </c>
      <c r="AP1545" s="5">
        <f>COUNTIFS($B:$B,$B1545,$AG:$AG,AP$1)</f>
        <v>0</v>
      </c>
      <c r="AQ1545" s="5">
        <f>COUNTIFS($B:$B,$B1545,$AG:$AG,AQ$1)</f>
        <v>0</v>
      </c>
      <c r="AR1545" s="5">
        <f>COUNTIFS($B:$B,$B1545,$AG:$AG,AR$1)</f>
        <v>0</v>
      </c>
      <c r="AS1545" s="5">
        <f>COUNTIFS($B:$B,$B1545,$AG:$AG,AS$1)</f>
        <v>0</v>
      </c>
      <c r="AT1545" s="5">
        <f>COUNTIFS($B:$B,$B1545,$AG:$AG,AT$1)</f>
        <v>1</v>
      </c>
      <c r="AU1545" s="5">
        <f>COUNTIFS($B:$B,$B1545,$AG:$AG,AU$1)</f>
        <v>0</v>
      </c>
    </row>
    <row r="1546" spans="1:47" ht="15" customHeight="1" x14ac:dyDescent="0.35">
      <c r="A1546" s="3">
        <f>IF(B1545=B1546,A1545,A1545+1)</f>
        <v>530</v>
      </c>
      <c r="B1546" s="3" t="s">
        <v>3548</v>
      </c>
      <c r="C1546" s="3" t="s">
        <v>3547</v>
      </c>
      <c r="D1546" s="3" t="s">
        <v>3044</v>
      </c>
      <c r="E1546" s="3" t="s">
        <v>3043</v>
      </c>
      <c r="F1546" s="4" t="s">
        <v>7</v>
      </c>
      <c r="G1546" s="4" t="s">
        <v>8</v>
      </c>
      <c r="H1546" s="4" t="s">
        <v>7</v>
      </c>
      <c r="I1546" s="3">
        <v>1</v>
      </c>
      <c r="J1546" s="3" t="s">
        <v>38</v>
      </c>
      <c r="K1546" s="3" t="s">
        <v>3059</v>
      </c>
      <c r="L1546" s="3" t="s">
        <v>36</v>
      </c>
      <c r="M1546" s="3" t="s">
        <v>3549</v>
      </c>
      <c r="N1546" s="3" t="s">
        <v>1256</v>
      </c>
      <c r="P1546" s="3" t="s">
        <v>669</v>
      </c>
      <c r="Q1546" s="3" t="s">
        <v>1475</v>
      </c>
      <c r="R1546" s="3" t="s">
        <v>2434</v>
      </c>
      <c r="S1546" s="2" t="str">
        <f>IF(P1546="심사불필요","-",VLOOKUP(K1546,'[1]자격증 backdata'!A:G,7,0))</f>
        <v>-</v>
      </c>
      <c r="T1546" s="2" t="str">
        <f>IF(S1546="-","-",IF(COUNTIFS(B:B,B1546,S:S,"필수")&gt;0,"자격요건충족","확인필요"))</f>
        <v>-</v>
      </c>
      <c r="U1546" s="2"/>
      <c r="W1546" s="2">
        <f>IF(Q1546="4급","심사불필요",VLOOKUP(K1546,'[1]자격증 backdata'!A:B,2,0))</f>
        <v>0</v>
      </c>
      <c r="X1546" s="3">
        <f>IF(R1546="A", MIN(20, SUMIFS(W:W, B:B, B1546, R:R, "A")),IF(R1546="B", MIN(30, SUMIFS(W:W, B:B, B1546, R:R, "B")),"비해당분야"))</f>
        <v>4</v>
      </c>
      <c r="Y1546" s="3" t="str">
        <f>IF(R1546="C",MIN(30,IF(COUNTIFS(B:B,B1546,W:W,"가1")=1,25,IF(COUNTIFS(B:B,B1546,W:W,"가1")&gt;=2,30,0))+IF(COUNTIFS(B:B,B1546,W:W,"나1")&gt;=4,30,IF(COUNTIFS(B:B,B1546,W:W,"나1")=3,26,IF(COUNTIFS(B:B,B1546,W:W,"나1")=2,22,IF(COUNTIFS(B:B,B1546,W:W,"나1")=1,18,0)))))+MIN(30,IF(COUNTIFS(B:B,B1546,W:W,"가2")=1,25,IF(COUNTIFS(B:B,B1546,W:W,"가2")&gt;=2,30,0))+IF(COUNTIFS(B:B,B1546,W:W,"나2")=3,30,IF(COUNTIFS(B:B,B1546,W:W,"나2")=2,25,IF(COUNTIFS(B:B,B1546,W:W,"나2")=1,20,0)))),"비해당분야")</f>
        <v>비해당분야</v>
      </c>
      <c r="Z1546" s="3" t="str">
        <f>IF(R1546="C",VLOOKUP(K1546,'[1]자격증 backdata'!A:F,6,0),"비해당분야")</f>
        <v>비해당분야</v>
      </c>
      <c r="AA1546" s="3" t="str">
        <f>IF(R1546="C",SUMIF(B:B,B1546,Z:Z),"비해당분야")</f>
        <v>비해당분야</v>
      </c>
      <c r="AB1546" s="3" t="str">
        <f>IF(R1546="C",SUM(Y1546,AA1546),"비해당분야")</f>
        <v>비해당분야</v>
      </c>
      <c r="AC1546" s="3">
        <f>IF(R1546="C",AB1546,X1546)</f>
        <v>4</v>
      </c>
      <c r="AD1546" s="3">
        <f>VLOOKUP(K1546,'[1]자격증 backdata'!A:D,4,0)</f>
        <v>5</v>
      </c>
      <c r="AE1546" s="3">
        <f>IF(_xlfn.MAXIFS(AD:AD,B:B,B1546)&gt;10,10,_xlfn.MAXIFS(AD:AD,B:B,B1546))</f>
        <v>5</v>
      </c>
      <c r="AG1546" s="2">
        <f>VLOOKUP(K1546,'[1]자격증 backdata'!A:C,3,0)</f>
        <v>0</v>
      </c>
      <c r="AH1546" s="2">
        <f>COUNTIFS($B:$B,$B1546,$AG:$AG,AH$1)</f>
        <v>0</v>
      </c>
      <c r="AI1546" s="2">
        <f>COUNTIFS($B:$B,$B1546,$AG:$AG,AI$1)</f>
        <v>0</v>
      </c>
      <c r="AJ1546" s="2">
        <f>COUNTIFS($B:$B,$B1546,$AG:$AG,AJ$1)</f>
        <v>0</v>
      </c>
      <c r="AK1546" s="2">
        <f>COUNTIFS($B:$B,$B1546,$AG:$AG,AK$1)</f>
        <v>0</v>
      </c>
      <c r="AL1546" s="2">
        <f>COUNTIFS($B:$B,$B1546,$AG:$AG,AL$1)</f>
        <v>0</v>
      </c>
      <c r="AM1546" s="2">
        <f>COUNTIFS($B:$B,$B1546,$AG:$AG,AM$1)</f>
        <v>0</v>
      </c>
      <c r="AN1546" s="2">
        <f>COUNTIFS($B:$B,$B1546,$AG:$AG,AN$1)</f>
        <v>0</v>
      </c>
      <c r="AO1546" s="2">
        <f>COUNTIFS($B:$B,$B1546,$AG:$AG,AO$1)</f>
        <v>0</v>
      </c>
      <c r="AP1546" s="2">
        <f>COUNTIFS($B:$B,$B1546,$AG:$AG,AP$1)</f>
        <v>0</v>
      </c>
      <c r="AQ1546" s="2">
        <f>COUNTIFS($B:$B,$B1546,$AG:$AG,AQ$1)</f>
        <v>0</v>
      </c>
      <c r="AR1546" s="2">
        <f>COUNTIFS($B:$B,$B1546,$AG:$AG,AR$1)</f>
        <v>0</v>
      </c>
      <c r="AS1546" s="2">
        <f>COUNTIFS($B:$B,$B1546,$AG:$AG,AS$1)</f>
        <v>0</v>
      </c>
      <c r="AT1546" s="2">
        <f>COUNTIFS($B:$B,$B1546,$AG:$AG,AT$1)</f>
        <v>1</v>
      </c>
      <c r="AU1546" s="2">
        <f>COUNTIFS($B:$B,$B1546,$AG:$AG,AU$1)</f>
        <v>0</v>
      </c>
    </row>
    <row r="1547" spans="1:47" ht="15" customHeight="1" x14ac:dyDescent="0.35">
      <c r="A1547" s="7">
        <f>IF(B1546=B1547,A1546,A1546+1)</f>
        <v>530</v>
      </c>
      <c r="B1547" s="7" t="s">
        <v>3548</v>
      </c>
      <c r="C1547" s="7" t="s">
        <v>3547</v>
      </c>
      <c r="D1547" s="7" t="s">
        <v>3044</v>
      </c>
      <c r="E1547" s="7" t="s">
        <v>3043</v>
      </c>
      <c r="F1547" s="4" t="s">
        <v>7</v>
      </c>
      <c r="G1547" s="4" t="s">
        <v>8</v>
      </c>
      <c r="H1547" s="4" t="s">
        <v>7</v>
      </c>
      <c r="I1547" s="3">
        <v>2</v>
      </c>
      <c r="J1547" s="3" t="s">
        <v>106</v>
      </c>
      <c r="K1547" s="3" t="s">
        <v>3057</v>
      </c>
      <c r="L1547" s="3" t="s">
        <v>55</v>
      </c>
      <c r="M1547" s="3" t="s">
        <v>3546</v>
      </c>
      <c r="N1547" s="3" t="s">
        <v>1256</v>
      </c>
      <c r="P1547" s="3" t="s">
        <v>669</v>
      </c>
      <c r="Q1547" s="3" t="s">
        <v>1475</v>
      </c>
      <c r="R1547" s="3" t="s">
        <v>2434</v>
      </c>
      <c r="S1547" s="2" t="str">
        <f>IF(P1547="심사불필요","-",VLOOKUP(K1547,'[1]자격증 backdata'!A:G,7,0))</f>
        <v>-</v>
      </c>
      <c r="T1547" s="2" t="str">
        <f>IF(S1547="-","-",IF(COUNTIFS(B:B,B1547,S:S,"필수")&gt;0,"자격요건충족","확인필요"))</f>
        <v>-</v>
      </c>
      <c r="U1547" s="2"/>
      <c r="W1547" s="2">
        <f>IF(Q1547="4급","심사불필요",VLOOKUP(K1547,'[1]자격증 backdata'!A:B,2,0))</f>
        <v>4</v>
      </c>
      <c r="X1547" s="3">
        <f>IF(R1547="A", MIN(20, SUMIFS(W:W, B:B, B1547, R:R, "A")),IF(R1547="B", MIN(30, SUMIFS(W:W, B:B, B1547, R:R, "B")),"비해당분야"))</f>
        <v>4</v>
      </c>
      <c r="Y1547" s="3" t="str">
        <f>IF(R1547="C",MIN(30,IF(COUNTIFS(B:B,B1547,W:W,"가1")=1,25,IF(COUNTIFS(B:B,B1547,W:W,"가1")&gt;=2,30,0))+IF(COUNTIFS(B:B,B1547,W:W,"나1")&gt;=4,30,IF(COUNTIFS(B:B,B1547,W:W,"나1")=3,26,IF(COUNTIFS(B:B,B1547,W:W,"나1")=2,22,IF(COUNTIFS(B:B,B1547,W:W,"나1")=1,18,0)))))+MIN(30,IF(COUNTIFS(B:B,B1547,W:W,"가2")=1,25,IF(COUNTIFS(B:B,B1547,W:W,"가2")&gt;=2,30,0))+IF(COUNTIFS(B:B,B1547,W:W,"나2")=3,30,IF(COUNTIFS(B:B,B1547,W:W,"나2")=2,25,IF(COUNTIFS(B:B,B1547,W:W,"나2")=1,20,0)))),"비해당분야")</f>
        <v>비해당분야</v>
      </c>
      <c r="Z1547" s="3" t="str">
        <f>IF(R1547="C",VLOOKUP(K1547,'[1]자격증 backdata'!A:F,6,0),"비해당분야")</f>
        <v>비해당분야</v>
      </c>
      <c r="AA1547" s="3" t="str">
        <f>IF(R1547="C",SUMIF(B:B,B1547,Z:Z),"비해당분야")</f>
        <v>비해당분야</v>
      </c>
      <c r="AB1547" s="3" t="str">
        <f>IF(R1547="C",SUM(Y1547,AA1547),"비해당분야")</f>
        <v>비해당분야</v>
      </c>
      <c r="AC1547" s="3">
        <f>IF(R1547="C",AB1547,X1547)</f>
        <v>4</v>
      </c>
      <c r="AD1547" s="3">
        <f>VLOOKUP(K1547,'[1]자격증 backdata'!A:D,4,0)</f>
        <v>0</v>
      </c>
      <c r="AE1547" s="3">
        <f>IF(_xlfn.MAXIFS(AD:AD,B:B,B1547)&gt;10,10,_xlfn.MAXIFS(AD:AD,B:B,B1547))</f>
        <v>5</v>
      </c>
      <c r="AG1547" s="2" t="str">
        <f>VLOOKUP(K1547,'[1]자격증 backdata'!A:C,3,0)</f>
        <v>M</v>
      </c>
      <c r="AH1547" s="2">
        <f>COUNTIFS($B:$B,$B1547,$AG:$AG,AH$1)</f>
        <v>0</v>
      </c>
      <c r="AI1547" s="2">
        <f>COUNTIFS($B:$B,$B1547,$AG:$AG,AI$1)</f>
        <v>0</v>
      </c>
      <c r="AJ1547" s="2">
        <f>COUNTIFS($B:$B,$B1547,$AG:$AG,AJ$1)</f>
        <v>0</v>
      </c>
      <c r="AK1547" s="2">
        <f>COUNTIFS($B:$B,$B1547,$AG:$AG,AK$1)</f>
        <v>0</v>
      </c>
      <c r="AL1547" s="2">
        <f>COUNTIFS($B:$B,$B1547,$AG:$AG,AL$1)</f>
        <v>0</v>
      </c>
      <c r="AM1547" s="2">
        <f>COUNTIFS($B:$B,$B1547,$AG:$AG,AM$1)</f>
        <v>0</v>
      </c>
      <c r="AN1547" s="2">
        <f>COUNTIFS($B:$B,$B1547,$AG:$AG,AN$1)</f>
        <v>0</v>
      </c>
      <c r="AO1547" s="2">
        <f>COUNTIFS($B:$B,$B1547,$AG:$AG,AO$1)</f>
        <v>0</v>
      </c>
      <c r="AP1547" s="2">
        <f>COUNTIFS($B:$B,$B1547,$AG:$AG,AP$1)</f>
        <v>0</v>
      </c>
      <c r="AQ1547" s="2">
        <f>COUNTIFS($B:$B,$B1547,$AG:$AG,AQ$1)</f>
        <v>0</v>
      </c>
      <c r="AR1547" s="2">
        <f>COUNTIFS($B:$B,$B1547,$AG:$AG,AR$1)</f>
        <v>0</v>
      </c>
      <c r="AS1547" s="2">
        <f>COUNTIFS($B:$B,$B1547,$AG:$AG,AS$1)</f>
        <v>0</v>
      </c>
      <c r="AT1547" s="2">
        <f>COUNTIFS($B:$B,$B1547,$AG:$AG,AT$1)</f>
        <v>1</v>
      </c>
      <c r="AU1547" s="2">
        <f>COUNTIFS($B:$B,$B1547,$AG:$AG,AU$1)</f>
        <v>0</v>
      </c>
    </row>
    <row r="1548" spans="1:47" ht="15" customHeight="1" x14ac:dyDescent="0.35">
      <c r="A1548" s="4">
        <f>IF(B1547=B1548,A1547,A1547+1)</f>
        <v>531</v>
      </c>
      <c r="B1548" s="4" t="s">
        <v>3544</v>
      </c>
      <c r="C1548" s="4" t="s">
        <v>3543</v>
      </c>
      <c r="D1548" s="4" t="s">
        <v>3044</v>
      </c>
      <c r="E1548" s="4" t="s">
        <v>3043</v>
      </c>
      <c r="F1548" s="4" t="s">
        <v>7</v>
      </c>
      <c r="G1548" s="4" t="s">
        <v>8</v>
      </c>
      <c r="H1548" s="4" t="s">
        <v>7</v>
      </c>
      <c r="I1548" s="4">
        <v>1</v>
      </c>
      <c r="J1548" s="4" t="s">
        <v>69</v>
      </c>
      <c r="K1548" s="4" t="s">
        <v>3065</v>
      </c>
      <c r="L1548" s="4" t="s">
        <v>36</v>
      </c>
      <c r="M1548" s="4" t="s">
        <v>3545</v>
      </c>
      <c r="N1548" s="4" t="s">
        <v>1138</v>
      </c>
      <c r="P1548" s="4" t="s">
        <v>669</v>
      </c>
      <c r="Q1548" s="4" t="s">
        <v>1475</v>
      </c>
      <c r="R1548" s="4" t="s">
        <v>2434</v>
      </c>
      <c r="S1548" s="5" t="str">
        <f>IF(P1548="심사불필요","-",VLOOKUP(K1548,'[1]자격증 backdata'!A:G,7,0))</f>
        <v>-</v>
      </c>
      <c r="T1548" s="5" t="str">
        <f>IF(S1548="-","-",IF(COUNTIFS(B:B,B1548,S:S,"필수")&gt;0,"자격요건충족","확인필요"))</f>
        <v>-</v>
      </c>
      <c r="U1548" s="5"/>
      <c r="W1548" s="5">
        <f>IF(Q1548="4급","심사불필요",VLOOKUP(K1548,'[1]자격증 backdata'!A:B,2,0))</f>
        <v>0</v>
      </c>
      <c r="X1548" s="4">
        <f>IF(R1548="A", MIN(20, SUMIFS(W:W, B:B, B1548, R:R, "A")),IF(R1548="B", MIN(30, SUMIFS(W:W, B:B, B1548, R:R, "B")),"비해당분야"))</f>
        <v>4</v>
      </c>
      <c r="Y1548" s="4" t="str">
        <f>IF(R1548="C",MIN(30,IF(COUNTIFS(B:B,B1548,W:W,"가1")=1,25,IF(COUNTIFS(B:B,B1548,W:W,"가1")&gt;=2,30,0))+IF(COUNTIFS(B:B,B1548,W:W,"나1")&gt;=4,30,IF(COUNTIFS(B:B,B1548,W:W,"나1")=3,26,IF(COUNTIFS(B:B,B1548,W:W,"나1")=2,22,IF(COUNTIFS(B:B,B1548,W:W,"나1")=1,18,0)))))+MIN(30,IF(COUNTIFS(B:B,B1548,W:W,"가2")=1,25,IF(COUNTIFS(B:B,B1548,W:W,"가2")&gt;=2,30,0))+IF(COUNTIFS(B:B,B1548,W:W,"나2")=3,30,IF(COUNTIFS(B:B,B1548,W:W,"나2")=2,25,IF(COUNTIFS(B:B,B1548,W:W,"나2")=1,20,0)))),"비해당분야")</f>
        <v>비해당분야</v>
      </c>
      <c r="Z1548" s="4" t="str">
        <f>IF(R1548="C",VLOOKUP(K1548,'[1]자격증 backdata'!A:F,6,0),"비해당분야")</f>
        <v>비해당분야</v>
      </c>
      <c r="AA1548" s="4" t="str">
        <f>IF(R1548="C",SUMIF(B:B,B1548,Z:Z),"비해당분야")</f>
        <v>비해당분야</v>
      </c>
      <c r="AB1548" s="4" t="str">
        <f>IF(R1548="C",SUM(Y1548,AA1548),"비해당분야")</f>
        <v>비해당분야</v>
      </c>
      <c r="AC1548" s="4">
        <f>IF(R1548="C",AB1548,X1548)</f>
        <v>4</v>
      </c>
      <c r="AD1548" s="4">
        <f>VLOOKUP(K1548,'[1]자격증 backdata'!A:D,4,0)</f>
        <v>5</v>
      </c>
      <c r="AE1548" s="4">
        <f>IF(_xlfn.MAXIFS(AD:AD,B:B,B1548)&gt;10,10,_xlfn.MAXIFS(AD:AD,B:B,B1548))</f>
        <v>5</v>
      </c>
      <c r="AG1548" s="5">
        <f>VLOOKUP(K1548,'[1]자격증 backdata'!A:C,3,0)</f>
        <v>0</v>
      </c>
      <c r="AH1548" s="5">
        <f>COUNTIFS($B:$B,$B1548,$AG:$AG,AH$1)</f>
        <v>0</v>
      </c>
      <c r="AI1548" s="5">
        <f>COUNTIFS($B:$B,$B1548,$AG:$AG,AI$1)</f>
        <v>0</v>
      </c>
      <c r="AJ1548" s="5">
        <f>COUNTIFS($B:$B,$B1548,$AG:$AG,AJ$1)</f>
        <v>0</v>
      </c>
      <c r="AK1548" s="5">
        <f>COUNTIFS($B:$B,$B1548,$AG:$AG,AK$1)</f>
        <v>0</v>
      </c>
      <c r="AL1548" s="5">
        <f>COUNTIFS($B:$B,$B1548,$AG:$AG,AL$1)</f>
        <v>0</v>
      </c>
      <c r="AM1548" s="5">
        <f>COUNTIFS($B:$B,$B1548,$AG:$AG,AM$1)</f>
        <v>0</v>
      </c>
      <c r="AN1548" s="5">
        <f>COUNTIFS($B:$B,$B1548,$AG:$AG,AN$1)</f>
        <v>0</v>
      </c>
      <c r="AO1548" s="5">
        <f>COUNTIFS($B:$B,$B1548,$AG:$AG,AO$1)</f>
        <v>0</v>
      </c>
      <c r="AP1548" s="5">
        <f>COUNTIFS($B:$B,$B1548,$AG:$AG,AP$1)</f>
        <v>0</v>
      </c>
      <c r="AQ1548" s="5">
        <f>COUNTIFS($B:$B,$B1548,$AG:$AG,AQ$1)</f>
        <v>0</v>
      </c>
      <c r="AR1548" s="5">
        <f>COUNTIFS($B:$B,$B1548,$AG:$AG,AR$1)</f>
        <v>0</v>
      </c>
      <c r="AS1548" s="5">
        <f>COUNTIFS($B:$B,$B1548,$AG:$AG,AS$1)</f>
        <v>0</v>
      </c>
      <c r="AT1548" s="5">
        <f>COUNTIFS($B:$B,$B1548,$AG:$AG,AT$1)</f>
        <v>1</v>
      </c>
      <c r="AU1548" s="5">
        <f>COUNTIFS($B:$B,$B1548,$AG:$AG,AU$1)</f>
        <v>0</v>
      </c>
    </row>
    <row r="1549" spans="1:47" ht="15" customHeight="1" x14ac:dyDescent="0.35">
      <c r="A1549" s="6">
        <f>IF(B1548=B1549,A1548,A1548+1)</f>
        <v>531</v>
      </c>
      <c r="B1549" s="6" t="s">
        <v>3544</v>
      </c>
      <c r="C1549" s="6" t="s">
        <v>3543</v>
      </c>
      <c r="D1549" s="6" t="s">
        <v>3044</v>
      </c>
      <c r="E1549" s="6" t="s">
        <v>3043</v>
      </c>
      <c r="F1549" s="4" t="s">
        <v>7</v>
      </c>
      <c r="G1549" s="4" t="s">
        <v>8</v>
      </c>
      <c r="H1549" s="4" t="s">
        <v>7</v>
      </c>
      <c r="I1549" s="4">
        <v>2</v>
      </c>
      <c r="J1549" s="4" t="s">
        <v>106</v>
      </c>
      <c r="K1549" s="4" t="s">
        <v>3057</v>
      </c>
      <c r="L1549" s="4" t="s">
        <v>55</v>
      </c>
      <c r="M1549" s="4" t="s">
        <v>3542</v>
      </c>
      <c r="N1549" s="4" t="s">
        <v>1619</v>
      </c>
      <c r="P1549" s="4" t="s">
        <v>669</v>
      </c>
      <c r="Q1549" s="4" t="s">
        <v>1475</v>
      </c>
      <c r="R1549" s="4" t="s">
        <v>2434</v>
      </c>
      <c r="S1549" s="5" t="str">
        <f>IF(P1549="심사불필요","-",VLOOKUP(K1549,'[1]자격증 backdata'!A:G,7,0))</f>
        <v>-</v>
      </c>
      <c r="T1549" s="5" t="str">
        <f>IF(S1549="-","-",IF(COUNTIFS(B:B,B1549,S:S,"필수")&gt;0,"자격요건충족","확인필요"))</f>
        <v>-</v>
      </c>
      <c r="U1549" s="5"/>
      <c r="W1549" s="5">
        <f>IF(Q1549="4급","심사불필요",VLOOKUP(K1549,'[1]자격증 backdata'!A:B,2,0))</f>
        <v>4</v>
      </c>
      <c r="X1549" s="4">
        <f>IF(R1549="A", MIN(20, SUMIFS(W:W, B:B, B1549, R:R, "A")),IF(R1549="B", MIN(30, SUMIFS(W:W, B:B, B1549, R:R, "B")),"비해당분야"))</f>
        <v>4</v>
      </c>
      <c r="Y1549" s="4" t="str">
        <f>IF(R1549="C",MIN(30,IF(COUNTIFS(B:B,B1549,W:W,"가1")=1,25,IF(COUNTIFS(B:B,B1549,W:W,"가1")&gt;=2,30,0))+IF(COUNTIFS(B:B,B1549,W:W,"나1")&gt;=4,30,IF(COUNTIFS(B:B,B1549,W:W,"나1")=3,26,IF(COUNTIFS(B:B,B1549,W:W,"나1")=2,22,IF(COUNTIFS(B:B,B1549,W:W,"나1")=1,18,0)))))+MIN(30,IF(COUNTIFS(B:B,B1549,W:W,"가2")=1,25,IF(COUNTIFS(B:B,B1549,W:W,"가2")&gt;=2,30,0))+IF(COUNTIFS(B:B,B1549,W:W,"나2")=3,30,IF(COUNTIFS(B:B,B1549,W:W,"나2")=2,25,IF(COUNTIFS(B:B,B1549,W:W,"나2")=1,20,0)))),"비해당분야")</f>
        <v>비해당분야</v>
      </c>
      <c r="Z1549" s="4" t="str">
        <f>IF(R1549="C",VLOOKUP(K1549,'[1]자격증 backdata'!A:F,6,0),"비해당분야")</f>
        <v>비해당분야</v>
      </c>
      <c r="AA1549" s="4" t="str">
        <f>IF(R1549="C",SUMIF(B:B,B1549,Z:Z),"비해당분야")</f>
        <v>비해당분야</v>
      </c>
      <c r="AB1549" s="4" t="str">
        <f>IF(R1549="C",SUM(Y1549,AA1549),"비해당분야")</f>
        <v>비해당분야</v>
      </c>
      <c r="AC1549" s="4">
        <f>IF(R1549="C",AB1549,X1549)</f>
        <v>4</v>
      </c>
      <c r="AD1549" s="4">
        <f>VLOOKUP(K1549,'[1]자격증 backdata'!A:D,4,0)</f>
        <v>0</v>
      </c>
      <c r="AE1549" s="4">
        <f>IF(_xlfn.MAXIFS(AD:AD,B:B,B1549)&gt;10,10,_xlfn.MAXIFS(AD:AD,B:B,B1549))</f>
        <v>5</v>
      </c>
      <c r="AG1549" s="5" t="str">
        <f>VLOOKUP(K1549,'[1]자격증 backdata'!A:C,3,0)</f>
        <v>M</v>
      </c>
      <c r="AH1549" s="5">
        <f>COUNTIFS($B:$B,$B1549,$AG:$AG,AH$1)</f>
        <v>0</v>
      </c>
      <c r="AI1549" s="5">
        <f>COUNTIFS($B:$B,$B1549,$AG:$AG,AI$1)</f>
        <v>0</v>
      </c>
      <c r="AJ1549" s="5">
        <f>COUNTIFS($B:$B,$B1549,$AG:$AG,AJ$1)</f>
        <v>0</v>
      </c>
      <c r="AK1549" s="5">
        <f>COUNTIFS($B:$B,$B1549,$AG:$AG,AK$1)</f>
        <v>0</v>
      </c>
      <c r="AL1549" s="5">
        <f>COUNTIFS($B:$B,$B1549,$AG:$AG,AL$1)</f>
        <v>0</v>
      </c>
      <c r="AM1549" s="5">
        <f>COUNTIFS($B:$B,$B1549,$AG:$AG,AM$1)</f>
        <v>0</v>
      </c>
      <c r="AN1549" s="5">
        <f>COUNTIFS($B:$B,$B1549,$AG:$AG,AN$1)</f>
        <v>0</v>
      </c>
      <c r="AO1549" s="5">
        <f>COUNTIFS($B:$B,$B1549,$AG:$AG,AO$1)</f>
        <v>0</v>
      </c>
      <c r="AP1549" s="5">
        <f>COUNTIFS($B:$B,$B1549,$AG:$AG,AP$1)</f>
        <v>0</v>
      </c>
      <c r="AQ1549" s="5">
        <f>COUNTIFS($B:$B,$B1549,$AG:$AG,AQ$1)</f>
        <v>0</v>
      </c>
      <c r="AR1549" s="5">
        <f>COUNTIFS($B:$B,$B1549,$AG:$AG,AR$1)</f>
        <v>0</v>
      </c>
      <c r="AS1549" s="5">
        <f>COUNTIFS($B:$B,$B1549,$AG:$AG,AS$1)</f>
        <v>0</v>
      </c>
      <c r="AT1549" s="5">
        <f>COUNTIFS($B:$B,$B1549,$AG:$AG,AT$1)</f>
        <v>1</v>
      </c>
      <c r="AU1549" s="5">
        <f>COUNTIFS($B:$B,$B1549,$AG:$AG,AU$1)</f>
        <v>0</v>
      </c>
    </row>
    <row r="1550" spans="1:47" ht="15" customHeight="1" x14ac:dyDescent="0.35">
      <c r="A1550" s="3">
        <f>IF(B1549=B1550,A1549,A1549+1)</f>
        <v>532</v>
      </c>
      <c r="B1550" s="3" t="s">
        <v>3539</v>
      </c>
      <c r="C1550" s="3" t="s">
        <v>3538</v>
      </c>
      <c r="D1550" s="3" t="s">
        <v>3044</v>
      </c>
      <c r="E1550" s="3" t="s">
        <v>3043</v>
      </c>
      <c r="F1550" s="4" t="s">
        <v>7</v>
      </c>
      <c r="G1550" s="4" t="s">
        <v>8</v>
      </c>
      <c r="H1550" s="4" t="s">
        <v>7</v>
      </c>
      <c r="I1550" s="3">
        <v>1</v>
      </c>
      <c r="J1550" s="3" t="s">
        <v>69</v>
      </c>
      <c r="K1550" s="3" t="s">
        <v>3065</v>
      </c>
      <c r="L1550" s="3" t="s">
        <v>36</v>
      </c>
      <c r="M1550" s="3" t="s">
        <v>3541</v>
      </c>
      <c r="N1550" s="3" t="s">
        <v>24</v>
      </c>
      <c r="P1550" s="3" t="s">
        <v>669</v>
      </c>
      <c r="Q1550" s="3" t="s">
        <v>1475</v>
      </c>
      <c r="R1550" s="3" t="s">
        <v>2434</v>
      </c>
      <c r="S1550" s="2" t="str">
        <f>IF(P1550="심사불필요","-",VLOOKUP(K1550,'[1]자격증 backdata'!A:G,7,0))</f>
        <v>-</v>
      </c>
      <c r="T1550" s="2" t="str">
        <f>IF(S1550="-","-",IF(COUNTIFS(B:B,B1550,S:S,"필수")&gt;0,"자격요건충족","확인필요"))</f>
        <v>-</v>
      </c>
      <c r="U1550" s="2"/>
      <c r="W1550" s="2">
        <f>IF(Q1550="4급","심사불필요",VLOOKUP(K1550,'[1]자격증 backdata'!A:B,2,0))</f>
        <v>0</v>
      </c>
      <c r="X1550" s="3">
        <f>IF(R1550="A", MIN(20, SUMIFS(W:W, B:B, B1550, R:R, "A")),IF(R1550="B", MIN(30, SUMIFS(W:W, B:B, B1550, R:R, "B")),"비해당분야"))</f>
        <v>4</v>
      </c>
      <c r="Y1550" s="3" t="str">
        <f>IF(R1550="C",MIN(30,IF(COUNTIFS(B:B,B1550,W:W,"가1")=1,25,IF(COUNTIFS(B:B,B1550,W:W,"가1")&gt;=2,30,0))+IF(COUNTIFS(B:B,B1550,W:W,"나1")&gt;=4,30,IF(COUNTIFS(B:B,B1550,W:W,"나1")=3,26,IF(COUNTIFS(B:B,B1550,W:W,"나1")=2,22,IF(COUNTIFS(B:B,B1550,W:W,"나1")=1,18,0)))))+MIN(30,IF(COUNTIFS(B:B,B1550,W:W,"가2")=1,25,IF(COUNTIFS(B:B,B1550,W:W,"가2")&gt;=2,30,0))+IF(COUNTIFS(B:B,B1550,W:W,"나2")=3,30,IF(COUNTIFS(B:B,B1550,W:W,"나2")=2,25,IF(COUNTIFS(B:B,B1550,W:W,"나2")=1,20,0)))),"비해당분야")</f>
        <v>비해당분야</v>
      </c>
      <c r="Z1550" s="3" t="str">
        <f>IF(R1550="C",VLOOKUP(K1550,'[1]자격증 backdata'!A:F,6,0),"비해당분야")</f>
        <v>비해당분야</v>
      </c>
      <c r="AA1550" s="3" t="str">
        <f>IF(R1550="C",SUMIF(B:B,B1550,Z:Z),"비해당분야")</f>
        <v>비해당분야</v>
      </c>
      <c r="AB1550" s="3" t="str">
        <f>IF(R1550="C",SUM(Y1550,AA1550),"비해당분야")</f>
        <v>비해당분야</v>
      </c>
      <c r="AC1550" s="3">
        <f>IF(R1550="C",AB1550,X1550)</f>
        <v>4</v>
      </c>
      <c r="AD1550" s="3">
        <f>VLOOKUP(K1550,'[1]자격증 backdata'!A:D,4,0)</f>
        <v>5</v>
      </c>
      <c r="AE1550" s="3">
        <f>IF(_xlfn.MAXIFS(AD:AD,B:B,B1550)&gt;10,10,_xlfn.MAXIFS(AD:AD,B:B,B1550))</f>
        <v>5</v>
      </c>
      <c r="AG1550" s="2">
        <f>VLOOKUP(K1550,'[1]자격증 backdata'!A:C,3,0)</f>
        <v>0</v>
      </c>
      <c r="AH1550" s="2">
        <f>COUNTIFS($B:$B,$B1550,$AG:$AG,AH$1)</f>
        <v>0</v>
      </c>
      <c r="AI1550" s="2">
        <f>COUNTIFS($B:$B,$B1550,$AG:$AG,AI$1)</f>
        <v>0</v>
      </c>
      <c r="AJ1550" s="2">
        <f>COUNTIFS($B:$B,$B1550,$AG:$AG,AJ$1)</f>
        <v>0</v>
      </c>
      <c r="AK1550" s="2">
        <f>COUNTIFS($B:$B,$B1550,$AG:$AG,AK$1)</f>
        <v>0</v>
      </c>
      <c r="AL1550" s="2">
        <f>COUNTIFS($B:$B,$B1550,$AG:$AG,AL$1)</f>
        <v>0</v>
      </c>
      <c r="AM1550" s="2">
        <f>COUNTIFS($B:$B,$B1550,$AG:$AG,AM$1)</f>
        <v>0</v>
      </c>
      <c r="AN1550" s="2">
        <f>COUNTIFS($B:$B,$B1550,$AG:$AG,AN$1)</f>
        <v>0</v>
      </c>
      <c r="AO1550" s="2">
        <f>COUNTIFS($B:$B,$B1550,$AG:$AG,AO$1)</f>
        <v>0</v>
      </c>
      <c r="AP1550" s="2">
        <f>COUNTIFS($B:$B,$B1550,$AG:$AG,AP$1)</f>
        <v>0</v>
      </c>
      <c r="AQ1550" s="2">
        <f>COUNTIFS($B:$B,$B1550,$AG:$AG,AQ$1)</f>
        <v>0</v>
      </c>
      <c r="AR1550" s="2">
        <f>COUNTIFS($B:$B,$B1550,$AG:$AG,AR$1)</f>
        <v>0</v>
      </c>
      <c r="AS1550" s="2">
        <f>COUNTIFS($B:$B,$B1550,$AG:$AG,AS$1)</f>
        <v>0</v>
      </c>
      <c r="AT1550" s="2">
        <f>COUNTIFS($B:$B,$B1550,$AG:$AG,AT$1)</f>
        <v>1</v>
      </c>
      <c r="AU1550" s="2">
        <f>COUNTIFS($B:$B,$B1550,$AG:$AG,AU$1)</f>
        <v>0</v>
      </c>
    </row>
    <row r="1551" spans="1:47" ht="15" customHeight="1" x14ac:dyDescent="0.35">
      <c r="A1551" s="7">
        <f>IF(B1550=B1551,A1550,A1550+1)</f>
        <v>532</v>
      </c>
      <c r="B1551" s="7" t="s">
        <v>3539</v>
      </c>
      <c r="C1551" s="7" t="s">
        <v>3538</v>
      </c>
      <c r="D1551" s="7" t="s">
        <v>3044</v>
      </c>
      <c r="E1551" s="7" t="s">
        <v>3043</v>
      </c>
      <c r="F1551" s="4" t="s">
        <v>7</v>
      </c>
      <c r="G1551" s="4" t="s">
        <v>8</v>
      </c>
      <c r="H1551" s="4" t="s">
        <v>7</v>
      </c>
      <c r="I1551" s="3">
        <v>2</v>
      </c>
      <c r="J1551" s="3" t="s">
        <v>106</v>
      </c>
      <c r="K1551" s="3" t="s">
        <v>3057</v>
      </c>
      <c r="L1551" s="3" t="s">
        <v>55</v>
      </c>
      <c r="M1551" s="3" t="s">
        <v>3540</v>
      </c>
      <c r="N1551" s="3" t="s">
        <v>1749</v>
      </c>
      <c r="P1551" s="3" t="s">
        <v>669</v>
      </c>
      <c r="Q1551" s="3" t="s">
        <v>1475</v>
      </c>
      <c r="R1551" s="3" t="s">
        <v>2434</v>
      </c>
      <c r="S1551" s="2" t="str">
        <f>IF(P1551="심사불필요","-",VLOOKUP(K1551,'[1]자격증 backdata'!A:G,7,0))</f>
        <v>-</v>
      </c>
      <c r="T1551" s="2" t="str">
        <f>IF(S1551="-","-",IF(COUNTIFS(B:B,B1551,S:S,"필수")&gt;0,"자격요건충족","확인필요"))</f>
        <v>-</v>
      </c>
      <c r="U1551" s="2"/>
      <c r="W1551" s="2">
        <f>IF(Q1551="4급","심사불필요",VLOOKUP(K1551,'[1]자격증 backdata'!A:B,2,0))</f>
        <v>4</v>
      </c>
      <c r="X1551" s="3">
        <f>IF(R1551="A", MIN(20, SUMIFS(W:W, B:B, B1551, R:R, "A")),IF(R1551="B", MIN(30, SUMIFS(W:W, B:B, B1551, R:R, "B")),"비해당분야"))</f>
        <v>4</v>
      </c>
      <c r="Y1551" s="3" t="str">
        <f>IF(R1551="C",MIN(30,IF(COUNTIFS(B:B,B1551,W:W,"가1")=1,25,IF(COUNTIFS(B:B,B1551,W:W,"가1")&gt;=2,30,0))+IF(COUNTIFS(B:B,B1551,W:W,"나1")&gt;=4,30,IF(COUNTIFS(B:B,B1551,W:W,"나1")=3,26,IF(COUNTIFS(B:B,B1551,W:W,"나1")=2,22,IF(COUNTIFS(B:B,B1551,W:W,"나1")=1,18,0)))))+MIN(30,IF(COUNTIFS(B:B,B1551,W:W,"가2")=1,25,IF(COUNTIFS(B:B,B1551,W:W,"가2")&gt;=2,30,0))+IF(COUNTIFS(B:B,B1551,W:W,"나2")=3,30,IF(COUNTIFS(B:B,B1551,W:W,"나2")=2,25,IF(COUNTIFS(B:B,B1551,W:W,"나2")=1,20,0)))),"비해당분야")</f>
        <v>비해당분야</v>
      </c>
      <c r="Z1551" s="3" t="str">
        <f>IF(R1551="C",VLOOKUP(K1551,'[1]자격증 backdata'!A:F,6,0),"비해당분야")</f>
        <v>비해당분야</v>
      </c>
      <c r="AA1551" s="3" t="str">
        <f>IF(R1551="C",SUMIF(B:B,B1551,Z:Z),"비해당분야")</f>
        <v>비해당분야</v>
      </c>
      <c r="AB1551" s="3" t="str">
        <f>IF(R1551="C",SUM(Y1551,AA1551),"비해당분야")</f>
        <v>비해당분야</v>
      </c>
      <c r="AC1551" s="3">
        <f>IF(R1551="C",AB1551,X1551)</f>
        <v>4</v>
      </c>
      <c r="AD1551" s="3">
        <f>VLOOKUP(K1551,'[1]자격증 backdata'!A:D,4,0)</f>
        <v>0</v>
      </c>
      <c r="AE1551" s="3">
        <f>IF(_xlfn.MAXIFS(AD:AD,B:B,B1551)&gt;10,10,_xlfn.MAXIFS(AD:AD,B:B,B1551))</f>
        <v>5</v>
      </c>
      <c r="AG1551" s="2" t="str">
        <f>VLOOKUP(K1551,'[1]자격증 backdata'!A:C,3,0)</f>
        <v>M</v>
      </c>
      <c r="AH1551" s="2">
        <f>COUNTIFS($B:$B,$B1551,$AG:$AG,AH$1)</f>
        <v>0</v>
      </c>
      <c r="AI1551" s="2">
        <f>COUNTIFS($B:$B,$B1551,$AG:$AG,AI$1)</f>
        <v>0</v>
      </c>
      <c r="AJ1551" s="2">
        <f>COUNTIFS($B:$B,$B1551,$AG:$AG,AJ$1)</f>
        <v>0</v>
      </c>
      <c r="AK1551" s="2">
        <f>COUNTIFS($B:$B,$B1551,$AG:$AG,AK$1)</f>
        <v>0</v>
      </c>
      <c r="AL1551" s="2">
        <f>COUNTIFS($B:$B,$B1551,$AG:$AG,AL$1)</f>
        <v>0</v>
      </c>
      <c r="AM1551" s="2">
        <f>COUNTIFS($B:$B,$B1551,$AG:$AG,AM$1)</f>
        <v>0</v>
      </c>
      <c r="AN1551" s="2">
        <f>COUNTIFS($B:$B,$B1551,$AG:$AG,AN$1)</f>
        <v>0</v>
      </c>
      <c r="AO1551" s="2">
        <f>COUNTIFS($B:$B,$B1551,$AG:$AG,AO$1)</f>
        <v>0</v>
      </c>
      <c r="AP1551" s="2">
        <f>COUNTIFS($B:$B,$B1551,$AG:$AG,AP$1)</f>
        <v>0</v>
      </c>
      <c r="AQ1551" s="2">
        <f>COUNTIFS($B:$B,$B1551,$AG:$AG,AQ$1)</f>
        <v>0</v>
      </c>
      <c r="AR1551" s="2">
        <f>COUNTIFS($B:$B,$B1551,$AG:$AG,AR$1)</f>
        <v>0</v>
      </c>
      <c r="AS1551" s="2">
        <f>COUNTIFS($B:$B,$B1551,$AG:$AG,AS$1)</f>
        <v>0</v>
      </c>
      <c r="AT1551" s="2">
        <f>COUNTIFS($B:$B,$B1551,$AG:$AG,AT$1)</f>
        <v>1</v>
      </c>
      <c r="AU1551" s="2">
        <f>COUNTIFS($B:$B,$B1551,$AG:$AG,AU$1)</f>
        <v>0</v>
      </c>
    </row>
    <row r="1552" spans="1:47" ht="15" customHeight="1" x14ac:dyDescent="0.35">
      <c r="A1552" s="7">
        <f>IF(B1551=B1552,A1551,A1551+1)</f>
        <v>532</v>
      </c>
      <c r="B1552" s="7" t="s">
        <v>3539</v>
      </c>
      <c r="C1552" s="7" t="s">
        <v>3538</v>
      </c>
      <c r="D1552" s="7" t="s">
        <v>3044</v>
      </c>
      <c r="E1552" s="7" t="s">
        <v>3043</v>
      </c>
      <c r="F1552" s="4" t="s">
        <v>7</v>
      </c>
      <c r="G1552" s="4" t="s">
        <v>8</v>
      </c>
      <c r="H1552" s="4" t="s">
        <v>7</v>
      </c>
      <c r="I1552" s="3">
        <v>3</v>
      </c>
      <c r="J1552" s="3" t="s">
        <v>3148</v>
      </c>
      <c r="K1552" s="3" t="s">
        <v>3147</v>
      </c>
      <c r="L1552" s="3" t="s">
        <v>706</v>
      </c>
      <c r="M1552" s="3" t="s">
        <v>3537</v>
      </c>
      <c r="N1552" s="3" t="s">
        <v>1187</v>
      </c>
      <c r="P1552" s="3" t="s">
        <v>669</v>
      </c>
      <c r="Q1552" s="3" t="s">
        <v>1475</v>
      </c>
      <c r="R1552" s="3" t="s">
        <v>2434</v>
      </c>
      <c r="S1552" s="2" t="str">
        <f>IF(P1552="심사불필요","-",VLOOKUP(K1552,'[1]자격증 backdata'!A:G,7,0))</f>
        <v>-</v>
      </c>
      <c r="T1552" s="2" t="str">
        <f>IF(S1552="-","-",IF(COUNTIFS(B:B,B1552,S:S,"필수")&gt;0,"자격요건충족","확인필요"))</f>
        <v>-</v>
      </c>
      <c r="U1552" s="2"/>
      <c r="W1552" s="2">
        <f>IF(Q1552="4급","심사불필요",VLOOKUP(K1552,'[1]자격증 backdata'!A:B,2,0))</f>
        <v>0</v>
      </c>
      <c r="X1552" s="3">
        <f>IF(R1552="A", MIN(20, SUMIFS(W:W, B:B, B1552, R:R, "A")),IF(R1552="B", MIN(30, SUMIFS(W:W, B:B, B1552, R:R, "B")),"비해당분야"))</f>
        <v>4</v>
      </c>
      <c r="Y1552" s="3" t="str">
        <f>IF(R1552="C",MIN(30,IF(COUNTIFS(B:B,B1552,W:W,"가1")=1,25,IF(COUNTIFS(B:B,B1552,W:W,"가1")&gt;=2,30,0))+IF(COUNTIFS(B:B,B1552,W:W,"나1")&gt;=4,30,IF(COUNTIFS(B:B,B1552,W:W,"나1")=3,26,IF(COUNTIFS(B:B,B1552,W:W,"나1")=2,22,IF(COUNTIFS(B:B,B1552,W:W,"나1")=1,18,0)))))+MIN(30,IF(COUNTIFS(B:B,B1552,W:W,"가2")=1,25,IF(COUNTIFS(B:B,B1552,W:W,"가2")&gt;=2,30,0))+IF(COUNTIFS(B:B,B1552,W:W,"나2")=3,30,IF(COUNTIFS(B:B,B1552,W:W,"나2")=2,25,IF(COUNTIFS(B:B,B1552,W:W,"나2")=1,20,0)))),"비해당분야")</f>
        <v>비해당분야</v>
      </c>
      <c r="Z1552" s="3" t="str">
        <f>IF(R1552="C",VLOOKUP(K1552,'[1]자격증 backdata'!A:F,6,0),"비해당분야")</f>
        <v>비해당분야</v>
      </c>
      <c r="AA1552" s="3" t="str">
        <f>IF(R1552="C",SUMIF(B:B,B1552,Z:Z),"비해당분야")</f>
        <v>비해당분야</v>
      </c>
      <c r="AB1552" s="3" t="str">
        <f>IF(R1552="C",SUM(Y1552,AA1552),"비해당분야")</f>
        <v>비해당분야</v>
      </c>
      <c r="AC1552" s="3">
        <f>IF(R1552="C",AB1552,X1552)</f>
        <v>4</v>
      </c>
      <c r="AD1552" s="3">
        <f>VLOOKUP(K1552,'[1]자격증 backdata'!A:D,4,0)</f>
        <v>5</v>
      </c>
      <c r="AE1552" s="3">
        <f>IF(_xlfn.MAXIFS(AD:AD,B:B,B1552)&gt;10,10,_xlfn.MAXIFS(AD:AD,B:B,B1552))</f>
        <v>5</v>
      </c>
      <c r="AG1552" s="2">
        <f>VLOOKUP(K1552,'[1]자격증 backdata'!A:C,3,0)</f>
        <v>0</v>
      </c>
      <c r="AH1552" s="2">
        <f>COUNTIFS($B:$B,$B1552,$AG:$AG,AH$1)</f>
        <v>0</v>
      </c>
      <c r="AI1552" s="2">
        <f>COUNTIFS($B:$B,$B1552,$AG:$AG,AI$1)</f>
        <v>0</v>
      </c>
      <c r="AJ1552" s="2">
        <f>COUNTIFS($B:$B,$B1552,$AG:$AG,AJ$1)</f>
        <v>0</v>
      </c>
      <c r="AK1552" s="2">
        <f>COUNTIFS($B:$B,$B1552,$AG:$AG,AK$1)</f>
        <v>0</v>
      </c>
      <c r="AL1552" s="2">
        <f>COUNTIFS($B:$B,$B1552,$AG:$AG,AL$1)</f>
        <v>0</v>
      </c>
      <c r="AM1552" s="2">
        <f>COUNTIFS($B:$B,$B1552,$AG:$AG,AM$1)</f>
        <v>0</v>
      </c>
      <c r="AN1552" s="2">
        <f>COUNTIFS($B:$B,$B1552,$AG:$AG,AN$1)</f>
        <v>0</v>
      </c>
      <c r="AO1552" s="2">
        <f>COUNTIFS($B:$B,$B1552,$AG:$AG,AO$1)</f>
        <v>0</v>
      </c>
      <c r="AP1552" s="2">
        <f>COUNTIFS($B:$B,$B1552,$AG:$AG,AP$1)</f>
        <v>0</v>
      </c>
      <c r="AQ1552" s="2">
        <f>COUNTIFS($B:$B,$B1552,$AG:$AG,AQ$1)</f>
        <v>0</v>
      </c>
      <c r="AR1552" s="2">
        <f>COUNTIFS($B:$B,$B1552,$AG:$AG,AR$1)</f>
        <v>0</v>
      </c>
      <c r="AS1552" s="2">
        <f>COUNTIFS($B:$B,$B1552,$AG:$AG,AS$1)</f>
        <v>0</v>
      </c>
      <c r="AT1552" s="2">
        <f>COUNTIFS($B:$B,$B1552,$AG:$AG,AT$1)</f>
        <v>1</v>
      </c>
      <c r="AU1552" s="2">
        <f>COUNTIFS($B:$B,$B1552,$AG:$AG,AU$1)</f>
        <v>0</v>
      </c>
    </row>
    <row r="1553" spans="1:47" ht="15" customHeight="1" x14ac:dyDescent="0.35">
      <c r="A1553" s="4">
        <f>IF(B1552=B1553,A1552,A1552+1)</f>
        <v>533</v>
      </c>
      <c r="B1553" s="4" t="s">
        <v>3535</v>
      </c>
      <c r="C1553" s="4" t="s">
        <v>3534</v>
      </c>
      <c r="D1553" s="4" t="s">
        <v>3044</v>
      </c>
      <c r="E1553" s="4" t="s">
        <v>3043</v>
      </c>
      <c r="F1553" s="4" t="s">
        <v>7</v>
      </c>
      <c r="G1553" s="4" t="s">
        <v>8</v>
      </c>
      <c r="H1553" s="4" t="s">
        <v>7</v>
      </c>
      <c r="I1553" s="4">
        <v>1</v>
      </c>
      <c r="J1553" s="4" t="s">
        <v>69</v>
      </c>
      <c r="K1553" s="4" t="s">
        <v>3065</v>
      </c>
      <c r="L1553" s="4" t="s">
        <v>36</v>
      </c>
      <c r="M1553" s="4" t="s">
        <v>3536</v>
      </c>
      <c r="N1553" s="4" t="s">
        <v>205</v>
      </c>
      <c r="P1553" s="4" t="s">
        <v>669</v>
      </c>
      <c r="Q1553" s="4" t="s">
        <v>1475</v>
      </c>
      <c r="R1553" s="4" t="s">
        <v>2434</v>
      </c>
      <c r="S1553" s="5" t="str">
        <f>IF(P1553="심사불필요","-",VLOOKUP(K1553,'[1]자격증 backdata'!A:G,7,0))</f>
        <v>-</v>
      </c>
      <c r="T1553" s="5" t="str">
        <f>IF(S1553="-","-",IF(COUNTIFS(B:B,B1553,S:S,"필수")&gt;0,"자격요건충족","확인필요"))</f>
        <v>-</v>
      </c>
      <c r="U1553" s="5"/>
      <c r="W1553" s="5">
        <f>IF(Q1553="4급","심사불필요",VLOOKUP(K1553,'[1]자격증 backdata'!A:B,2,0))</f>
        <v>0</v>
      </c>
      <c r="X1553" s="4">
        <f>IF(R1553="A", MIN(20, SUMIFS(W:W, B:B, B1553, R:R, "A")),IF(R1553="B", MIN(30, SUMIFS(W:W, B:B, B1553, R:R, "B")),"비해당분야"))</f>
        <v>4</v>
      </c>
      <c r="Y1553" s="4" t="str">
        <f>IF(R1553="C",MIN(30,IF(COUNTIFS(B:B,B1553,W:W,"가1")=1,25,IF(COUNTIFS(B:B,B1553,W:W,"가1")&gt;=2,30,0))+IF(COUNTIFS(B:B,B1553,W:W,"나1")&gt;=4,30,IF(COUNTIFS(B:B,B1553,W:W,"나1")=3,26,IF(COUNTIFS(B:B,B1553,W:W,"나1")=2,22,IF(COUNTIFS(B:B,B1553,W:W,"나1")=1,18,0)))))+MIN(30,IF(COUNTIFS(B:B,B1553,W:W,"가2")=1,25,IF(COUNTIFS(B:B,B1553,W:W,"가2")&gt;=2,30,0))+IF(COUNTIFS(B:B,B1553,W:W,"나2")=3,30,IF(COUNTIFS(B:B,B1553,W:W,"나2")=2,25,IF(COUNTIFS(B:B,B1553,W:W,"나2")=1,20,0)))),"비해당분야")</f>
        <v>비해당분야</v>
      </c>
      <c r="Z1553" s="4" t="str">
        <f>IF(R1553="C",VLOOKUP(K1553,'[1]자격증 backdata'!A:F,6,0),"비해당분야")</f>
        <v>비해당분야</v>
      </c>
      <c r="AA1553" s="4" t="str">
        <f>IF(R1553="C",SUMIF(B:B,B1553,Z:Z),"비해당분야")</f>
        <v>비해당분야</v>
      </c>
      <c r="AB1553" s="4" t="str">
        <f>IF(R1553="C",SUM(Y1553,AA1553),"비해당분야")</f>
        <v>비해당분야</v>
      </c>
      <c r="AC1553" s="4">
        <f>IF(R1553="C",AB1553,X1553)</f>
        <v>4</v>
      </c>
      <c r="AD1553" s="4">
        <f>VLOOKUP(K1553,'[1]자격증 backdata'!A:D,4,0)</f>
        <v>5</v>
      </c>
      <c r="AE1553" s="4">
        <f>IF(_xlfn.MAXIFS(AD:AD,B:B,B1553)&gt;10,10,_xlfn.MAXIFS(AD:AD,B:B,B1553))</f>
        <v>5</v>
      </c>
      <c r="AG1553" s="5">
        <f>VLOOKUP(K1553,'[1]자격증 backdata'!A:C,3,0)</f>
        <v>0</v>
      </c>
      <c r="AH1553" s="5">
        <f>COUNTIFS($B:$B,$B1553,$AG:$AG,AH$1)</f>
        <v>0</v>
      </c>
      <c r="AI1553" s="5">
        <f>COUNTIFS($B:$B,$B1553,$AG:$AG,AI$1)</f>
        <v>0</v>
      </c>
      <c r="AJ1553" s="5">
        <f>COUNTIFS($B:$B,$B1553,$AG:$AG,AJ$1)</f>
        <v>0</v>
      </c>
      <c r="AK1553" s="5">
        <f>COUNTIFS($B:$B,$B1553,$AG:$AG,AK$1)</f>
        <v>0</v>
      </c>
      <c r="AL1553" s="5">
        <f>COUNTIFS($B:$B,$B1553,$AG:$AG,AL$1)</f>
        <v>0</v>
      </c>
      <c r="AM1553" s="5">
        <f>COUNTIFS($B:$B,$B1553,$AG:$AG,AM$1)</f>
        <v>0</v>
      </c>
      <c r="AN1553" s="5">
        <f>COUNTIFS($B:$B,$B1553,$AG:$AG,AN$1)</f>
        <v>1</v>
      </c>
      <c r="AO1553" s="5">
        <f>COUNTIFS($B:$B,$B1553,$AG:$AG,AO$1)</f>
        <v>0</v>
      </c>
      <c r="AP1553" s="5">
        <f>COUNTIFS($B:$B,$B1553,$AG:$AG,AP$1)</f>
        <v>0</v>
      </c>
      <c r="AQ1553" s="5">
        <f>COUNTIFS($B:$B,$B1553,$AG:$AG,AQ$1)</f>
        <v>0</v>
      </c>
      <c r="AR1553" s="5">
        <f>COUNTIFS($B:$B,$B1553,$AG:$AG,AR$1)</f>
        <v>0</v>
      </c>
      <c r="AS1553" s="5">
        <f>COUNTIFS($B:$B,$B1553,$AG:$AG,AS$1)</f>
        <v>0</v>
      </c>
      <c r="AT1553" s="5">
        <f>COUNTIFS($B:$B,$B1553,$AG:$AG,AT$1)</f>
        <v>0</v>
      </c>
      <c r="AU1553" s="5">
        <f>COUNTIFS($B:$B,$B1553,$AG:$AG,AU$1)</f>
        <v>0</v>
      </c>
    </row>
    <row r="1554" spans="1:47" ht="15" customHeight="1" x14ac:dyDescent="0.35">
      <c r="A1554" s="6">
        <f>IF(B1553=B1554,A1553,A1553+1)</f>
        <v>533</v>
      </c>
      <c r="B1554" s="6" t="s">
        <v>3535</v>
      </c>
      <c r="C1554" s="6" t="s">
        <v>3534</v>
      </c>
      <c r="D1554" s="6" t="s">
        <v>3044</v>
      </c>
      <c r="E1554" s="6" t="s">
        <v>3043</v>
      </c>
      <c r="F1554" s="4" t="s">
        <v>7</v>
      </c>
      <c r="G1554" s="4" t="s">
        <v>8</v>
      </c>
      <c r="H1554" s="4" t="s">
        <v>7</v>
      </c>
      <c r="I1554" s="4">
        <v>2</v>
      </c>
      <c r="J1554" s="4" t="s">
        <v>215</v>
      </c>
      <c r="K1554" s="4" t="s">
        <v>3164</v>
      </c>
      <c r="L1554" s="4" t="s">
        <v>55</v>
      </c>
      <c r="M1554" s="4" t="s">
        <v>3533</v>
      </c>
      <c r="N1554" s="4" t="s">
        <v>3532</v>
      </c>
      <c r="P1554" s="4" t="s">
        <v>669</v>
      </c>
      <c r="Q1554" s="4" t="s">
        <v>1475</v>
      </c>
      <c r="R1554" s="4" t="s">
        <v>2434</v>
      </c>
      <c r="S1554" s="5" t="str">
        <f>IF(P1554="심사불필요","-",VLOOKUP(K1554,'[1]자격증 backdata'!A:G,7,0))</f>
        <v>-</v>
      </c>
      <c r="T1554" s="5" t="str">
        <f>IF(S1554="-","-",IF(COUNTIFS(B:B,B1554,S:S,"필수")&gt;0,"자격요건충족","확인필요"))</f>
        <v>-</v>
      </c>
      <c r="U1554" s="5"/>
      <c r="W1554" s="5">
        <f>IF(Q1554="4급","심사불필요",VLOOKUP(K1554,'[1]자격증 backdata'!A:B,2,0))</f>
        <v>4</v>
      </c>
      <c r="X1554" s="4">
        <f>IF(R1554="A", MIN(20, SUMIFS(W:W, B:B, B1554, R:R, "A")),IF(R1554="B", MIN(30, SUMIFS(W:W, B:B, B1554, R:R, "B")),"비해당분야"))</f>
        <v>4</v>
      </c>
      <c r="Y1554" s="4" t="str">
        <f>IF(R1554="C",MIN(30,IF(COUNTIFS(B:B,B1554,W:W,"가1")=1,25,IF(COUNTIFS(B:B,B1554,W:W,"가1")&gt;=2,30,0))+IF(COUNTIFS(B:B,B1554,W:W,"나1")&gt;=4,30,IF(COUNTIFS(B:B,B1554,W:W,"나1")=3,26,IF(COUNTIFS(B:B,B1554,W:W,"나1")=2,22,IF(COUNTIFS(B:B,B1554,W:W,"나1")=1,18,0)))))+MIN(30,IF(COUNTIFS(B:B,B1554,W:W,"가2")=1,25,IF(COUNTIFS(B:B,B1554,W:W,"가2")&gt;=2,30,0))+IF(COUNTIFS(B:B,B1554,W:W,"나2")=3,30,IF(COUNTIFS(B:B,B1554,W:W,"나2")=2,25,IF(COUNTIFS(B:B,B1554,W:W,"나2")=1,20,0)))),"비해당분야")</f>
        <v>비해당분야</v>
      </c>
      <c r="Z1554" s="4" t="str">
        <f>IF(R1554="C",VLOOKUP(K1554,'[1]자격증 backdata'!A:F,6,0),"비해당분야")</f>
        <v>비해당분야</v>
      </c>
      <c r="AA1554" s="4" t="str">
        <f>IF(R1554="C",SUMIF(B:B,B1554,Z:Z),"비해당분야")</f>
        <v>비해당분야</v>
      </c>
      <c r="AB1554" s="4" t="str">
        <f>IF(R1554="C",SUM(Y1554,AA1554),"비해당분야")</f>
        <v>비해당분야</v>
      </c>
      <c r="AC1554" s="4">
        <f>IF(R1554="C",AB1554,X1554)</f>
        <v>4</v>
      </c>
      <c r="AD1554" s="4">
        <f>VLOOKUP(K1554,'[1]자격증 backdata'!A:D,4,0)</f>
        <v>0</v>
      </c>
      <c r="AE1554" s="4">
        <f>IF(_xlfn.MAXIFS(AD:AD,B:B,B1554)&gt;10,10,_xlfn.MAXIFS(AD:AD,B:B,B1554))</f>
        <v>5</v>
      </c>
      <c r="AG1554" s="5" t="str">
        <f>VLOOKUP(K1554,'[1]자격증 backdata'!A:C,3,0)</f>
        <v>G</v>
      </c>
      <c r="AH1554" s="5">
        <f>COUNTIFS($B:$B,$B1554,$AG:$AG,AH$1)</f>
        <v>0</v>
      </c>
      <c r="AI1554" s="5">
        <f>COUNTIFS($B:$B,$B1554,$AG:$AG,AI$1)</f>
        <v>0</v>
      </c>
      <c r="AJ1554" s="5">
        <f>COUNTIFS($B:$B,$B1554,$AG:$AG,AJ$1)</f>
        <v>0</v>
      </c>
      <c r="AK1554" s="5">
        <f>COUNTIFS($B:$B,$B1554,$AG:$AG,AK$1)</f>
        <v>0</v>
      </c>
      <c r="AL1554" s="5">
        <f>COUNTIFS($B:$B,$B1554,$AG:$AG,AL$1)</f>
        <v>0</v>
      </c>
      <c r="AM1554" s="5">
        <f>COUNTIFS($B:$B,$B1554,$AG:$AG,AM$1)</f>
        <v>0</v>
      </c>
      <c r="AN1554" s="5">
        <f>COUNTIFS($B:$B,$B1554,$AG:$AG,AN$1)</f>
        <v>1</v>
      </c>
      <c r="AO1554" s="5">
        <f>COUNTIFS($B:$B,$B1554,$AG:$AG,AO$1)</f>
        <v>0</v>
      </c>
      <c r="AP1554" s="5">
        <f>COUNTIFS($B:$B,$B1554,$AG:$AG,AP$1)</f>
        <v>0</v>
      </c>
      <c r="AQ1554" s="5">
        <f>COUNTIFS($B:$B,$B1554,$AG:$AG,AQ$1)</f>
        <v>0</v>
      </c>
      <c r="AR1554" s="5">
        <f>COUNTIFS($B:$B,$B1554,$AG:$AG,AR$1)</f>
        <v>0</v>
      </c>
      <c r="AS1554" s="5">
        <f>COUNTIFS($B:$B,$B1554,$AG:$AG,AS$1)</f>
        <v>0</v>
      </c>
      <c r="AT1554" s="5">
        <f>COUNTIFS($B:$B,$B1554,$AG:$AG,AT$1)</f>
        <v>0</v>
      </c>
      <c r="AU1554" s="5">
        <f>COUNTIFS($B:$B,$B1554,$AG:$AG,AU$1)</f>
        <v>0</v>
      </c>
    </row>
    <row r="1555" spans="1:47" ht="15" customHeight="1" x14ac:dyDescent="0.35">
      <c r="A1555" s="3">
        <f>IF(B1554=B1555,A1554,A1554+1)</f>
        <v>534</v>
      </c>
      <c r="B1555" s="3" t="s">
        <v>3531</v>
      </c>
      <c r="C1555" s="3" t="s">
        <v>3530</v>
      </c>
      <c r="D1555" s="3" t="s">
        <v>3044</v>
      </c>
      <c r="E1555" s="3" t="s">
        <v>3043</v>
      </c>
      <c r="F1555" s="4" t="s">
        <v>7</v>
      </c>
      <c r="G1555" s="4" t="s">
        <v>8</v>
      </c>
      <c r="H1555" s="4" t="s">
        <v>7</v>
      </c>
      <c r="I1555" s="3">
        <v>1</v>
      </c>
      <c r="J1555" s="3" t="s">
        <v>69</v>
      </c>
      <c r="K1555" s="3" t="s">
        <v>3065</v>
      </c>
      <c r="L1555" s="3" t="s">
        <v>36</v>
      </c>
      <c r="M1555" s="3" t="s">
        <v>3529</v>
      </c>
      <c r="N1555" s="3" t="s">
        <v>1091</v>
      </c>
      <c r="P1555" s="3" t="s">
        <v>669</v>
      </c>
      <c r="Q1555" s="3" t="s">
        <v>1475</v>
      </c>
      <c r="R1555" s="3" t="s">
        <v>2434</v>
      </c>
      <c r="S1555" s="2" t="str">
        <f>IF(P1555="심사불필요","-",VLOOKUP(K1555,'[1]자격증 backdata'!A:G,7,0))</f>
        <v>-</v>
      </c>
      <c r="T1555" s="2" t="str">
        <f>IF(S1555="-","-",IF(COUNTIFS(B:B,B1555,S:S,"필수")&gt;0,"자격요건충족","확인필요"))</f>
        <v>-</v>
      </c>
      <c r="U1555" s="2"/>
      <c r="W1555" s="2">
        <f>IF(Q1555="4급","심사불필요",VLOOKUP(K1555,'[1]자격증 backdata'!A:B,2,0))</f>
        <v>0</v>
      </c>
      <c r="X1555" s="3">
        <f>IF(R1555="A", MIN(20, SUMIFS(W:W, B:B, B1555, R:R, "A")),IF(R1555="B", MIN(30, SUMIFS(W:W, B:B, B1555, R:R, "B")),"비해당분야"))</f>
        <v>0</v>
      </c>
      <c r="Y1555" s="3" t="str">
        <f>IF(R1555="C",MIN(30,IF(COUNTIFS(B:B,B1555,W:W,"가1")=1,25,IF(COUNTIFS(B:B,B1555,W:W,"가1")&gt;=2,30,0))+IF(COUNTIFS(B:B,B1555,W:W,"나1")&gt;=4,30,IF(COUNTIFS(B:B,B1555,W:W,"나1")=3,26,IF(COUNTIFS(B:B,B1555,W:W,"나1")=2,22,IF(COUNTIFS(B:B,B1555,W:W,"나1")=1,18,0)))))+MIN(30,IF(COUNTIFS(B:B,B1555,W:W,"가2")=1,25,IF(COUNTIFS(B:B,B1555,W:W,"가2")&gt;=2,30,0))+IF(COUNTIFS(B:B,B1555,W:W,"나2")=3,30,IF(COUNTIFS(B:B,B1555,W:W,"나2")=2,25,IF(COUNTIFS(B:B,B1555,W:W,"나2")=1,20,0)))),"비해당분야")</f>
        <v>비해당분야</v>
      </c>
      <c r="Z1555" s="3" t="str">
        <f>IF(R1555="C",VLOOKUP(K1555,'[1]자격증 backdata'!A:F,6,0),"비해당분야")</f>
        <v>비해당분야</v>
      </c>
      <c r="AA1555" s="3" t="str">
        <f>IF(R1555="C",SUMIF(B:B,B1555,Z:Z),"비해당분야")</f>
        <v>비해당분야</v>
      </c>
      <c r="AB1555" s="3" t="str">
        <f>IF(R1555="C",SUM(Y1555,AA1555),"비해당분야")</f>
        <v>비해당분야</v>
      </c>
      <c r="AC1555" s="3">
        <f>IF(R1555="C",AB1555,X1555)</f>
        <v>0</v>
      </c>
      <c r="AD1555" s="3">
        <f>VLOOKUP(K1555,'[1]자격증 backdata'!A:D,4,0)</f>
        <v>5</v>
      </c>
      <c r="AE1555" s="3">
        <f>IF(_xlfn.MAXIFS(AD:AD,B:B,B1555)&gt;10,10,_xlfn.MAXIFS(AD:AD,B:B,B1555))</f>
        <v>5</v>
      </c>
      <c r="AG1555" s="2">
        <f>VLOOKUP(K1555,'[1]자격증 backdata'!A:C,3,0)</f>
        <v>0</v>
      </c>
      <c r="AH1555" s="2">
        <f>COUNTIFS($B:$B,$B1555,$AG:$AG,AH$1)</f>
        <v>0</v>
      </c>
      <c r="AI1555" s="2">
        <f>COUNTIFS($B:$B,$B1555,$AG:$AG,AI$1)</f>
        <v>0</v>
      </c>
      <c r="AJ1555" s="2">
        <f>COUNTIFS($B:$B,$B1555,$AG:$AG,AJ$1)</f>
        <v>0</v>
      </c>
      <c r="AK1555" s="2">
        <f>COUNTIFS($B:$B,$B1555,$AG:$AG,AK$1)</f>
        <v>0</v>
      </c>
      <c r="AL1555" s="2">
        <f>COUNTIFS($B:$B,$B1555,$AG:$AG,AL$1)</f>
        <v>0</v>
      </c>
      <c r="AM1555" s="2">
        <f>COUNTIFS($B:$B,$B1555,$AG:$AG,AM$1)</f>
        <v>0</v>
      </c>
      <c r="AN1555" s="2">
        <f>COUNTIFS($B:$B,$B1555,$AG:$AG,AN$1)</f>
        <v>0</v>
      </c>
      <c r="AO1555" s="2">
        <f>COUNTIFS($B:$B,$B1555,$AG:$AG,AO$1)</f>
        <v>0</v>
      </c>
      <c r="AP1555" s="2">
        <f>COUNTIFS($B:$B,$B1555,$AG:$AG,AP$1)</f>
        <v>0</v>
      </c>
      <c r="AQ1555" s="2">
        <f>COUNTIFS($B:$B,$B1555,$AG:$AG,AQ$1)</f>
        <v>0</v>
      </c>
      <c r="AR1555" s="2">
        <f>COUNTIFS($B:$B,$B1555,$AG:$AG,AR$1)</f>
        <v>0</v>
      </c>
      <c r="AS1555" s="2">
        <f>COUNTIFS($B:$B,$B1555,$AG:$AG,AS$1)</f>
        <v>0</v>
      </c>
      <c r="AT1555" s="2">
        <f>COUNTIFS($B:$B,$B1555,$AG:$AG,AT$1)</f>
        <v>0</v>
      </c>
      <c r="AU1555" s="2">
        <f>COUNTIFS($B:$B,$B1555,$AG:$AG,AU$1)</f>
        <v>0</v>
      </c>
    </row>
    <row r="1556" spans="1:47" ht="15" customHeight="1" x14ac:dyDescent="0.35">
      <c r="A1556" s="4">
        <f>IF(B1555=B1556,A1555,A1555+1)</f>
        <v>535</v>
      </c>
      <c r="B1556" s="4" t="s">
        <v>3527</v>
      </c>
      <c r="C1556" s="4" t="s">
        <v>3365</v>
      </c>
      <c r="D1556" s="4" t="s">
        <v>3044</v>
      </c>
      <c r="E1556" s="4" t="s">
        <v>3043</v>
      </c>
      <c r="F1556" s="4" t="s">
        <v>7</v>
      </c>
      <c r="G1556" s="4" t="s">
        <v>8</v>
      </c>
      <c r="H1556" s="4" t="s">
        <v>7</v>
      </c>
      <c r="I1556" s="4">
        <v>1</v>
      </c>
      <c r="J1556" s="4" t="s">
        <v>69</v>
      </c>
      <c r="K1556" s="4" t="s">
        <v>3065</v>
      </c>
      <c r="L1556" s="4" t="s">
        <v>36</v>
      </c>
      <c r="M1556" s="4" t="s">
        <v>3528</v>
      </c>
      <c r="N1556" s="4" t="s">
        <v>1368</v>
      </c>
      <c r="P1556" s="4" t="s">
        <v>669</v>
      </c>
      <c r="Q1556" s="4" t="s">
        <v>1475</v>
      </c>
      <c r="R1556" s="4" t="s">
        <v>2434</v>
      </c>
      <c r="S1556" s="5" t="str">
        <f>IF(P1556="심사불필요","-",VLOOKUP(K1556,'[1]자격증 backdata'!A:G,7,0))</f>
        <v>-</v>
      </c>
      <c r="T1556" s="5" t="str">
        <f>IF(S1556="-","-",IF(COUNTIFS(B:B,B1556,S:S,"필수")&gt;0,"자격요건충족","확인필요"))</f>
        <v>-</v>
      </c>
      <c r="U1556" s="5"/>
      <c r="W1556" s="5">
        <f>IF(Q1556="4급","심사불필요",VLOOKUP(K1556,'[1]자격증 backdata'!A:B,2,0))</f>
        <v>0</v>
      </c>
      <c r="X1556" s="4">
        <f>IF(R1556="A", MIN(20, SUMIFS(W:W, B:B, B1556, R:R, "A")),IF(R1556="B", MIN(30, SUMIFS(W:W, B:B, B1556, R:R, "B")),"비해당분야"))</f>
        <v>4</v>
      </c>
      <c r="Y1556" s="4" t="str">
        <f>IF(R1556="C",MIN(30,IF(COUNTIFS(B:B,B1556,W:W,"가1")=1,25,IF(COUNTIFS(B:B,B1556,W:W,"가1")&gt;=2,30,0))+IF(COUNTIFS(B:B,B1556,W:W,"나1")&gt;=4,30,IF(COUNTIFS(B:B,B1556,W:W,"나1")=3,26,IF(COUNTIFS(B:B,B1556,W:W,"나1")=2,22,IF(COUNTIFS(B:B,B1556,W:W,"나1")=1,18,0)))))+MIN(30,IF(COUNTIFS(B:B,B1556,W:W,"가2")=1,25,IF(COUNTIFS(B:B,B1556,W:W,"가2")&gt;=2,30,0))+IF(COUNTIFS(B:B,B1556,W:W,"나2")=3,30,IF(COUNTIFS(B:B,B1556,W:W,"나2")=2,25,IF(COUNTIFS(B:B,B1556,W:W,"나2")=1,20,0)))),"비해당분야")</f>
        <v>비해당분야</v>
      </c>
      <c r="Z1556" s="4" t="str">
        <f>IF(R1556="C",VLOOKUP(K1556,'[1]자격증 backdata'!A:F,6,0),"비해당분야")</f>
        <v>비해당분야</v>
      </c>
      <c r="AA1556" s="4" t="str">
        <f>IF(R1556="C",SUMIF(B:B,B1556,Z:Z),"비해당분야")</f>
        <v>비해당분야</v>
      </c>
      <c r="AB1556" s="4" t="str">
        <f>IF(R1556="C",SUM(Y1556,AA1556),"비해당분야")</f>
        <v>비해당분야</v>
      </c>
      <c r="AC1556" s="4">
        <f>IF(R1556="C",AB1556,X1556)</f>
        <v>4</v>
      </c>
      <c r="AD1556" s="4">
        <f>VLOOKUP(K1556,'[1]자격증 backdata'!A:D,4,0)</f>
        <v>5</v>
      </c>
      <c r="AE1556" s="4">
        <f>IF(_xlfn.MAXIFS(AD:AD,B:B,B1556)&gt;10,10,_xlfn.MAXIFS(AD:AD,B:B,B1556))</f>
        <v>5</v>
      </c>
      <c r="AG1556" s="5">
        <f>VLOOKUP(K1556,'[1]자격증 backdata'!A:C,3,0)</f>
        <v>0</v>
      </c>
      <c r="AH1556" s="5">
        <f>COUNTIFS($B:$B,$B1556,$AG:$AG,AH$1)</f>
        <v>0</v>
      </c>
      <c r="AI1556" s="5">
        <f>COUNTIFS($B:$B,$B1556,$AG:$AG,AI$1)</f>
        <v>0</v>
      </c>
      <c r="AJ1556" s="5">
        <f>COUNTIFS($B:$B,$B1556,$AG:$AG,AJ$1)</f>
        <v>0</v>
      </c>
      <c r="AK1556" s="5">
        <f>COUNTIFS($B:$B,$B1556,$AG:$AG,AK$1)</f>
        <v>0</v>
      </c>
      <c r="AL1556" s="5">
        <f>COUNTIFS($B:$B,$B1556,$AG:$AG,AL$1)</f>
        <v>0</v>
      </c>
      <c r="AM1556" s="5">
        <f>COUNTIFS($B:$B,$B1556,$AG:$AG,AM$1)</f>
        <v>0</v>
      </c>
      <c r="AN1556" s="5">
        <f>COUNTIFS($B:$B,$B1556,$AG:$AG,AN$1)</f>
        <v>0</v>
      </c>
      <c r="AO1556" s="5">
        <f>COUNTIFS($B:$B,$B1556,$AG:$AG,AO$1)</f>
        <v>0</v>
      </c>
      <c r="AP1556" s="5">
        <f>COUNTIFS($B:$B,$B1556,$AG:$AG,AP$1)</f>
        <v>0</v>
      </c>
      <c r="AQ1556" s="5">
        <f>COUNTIFS($B:$B,$B1556,$AG:$AG,AQ$1)</f>
        <v>0</v>
      </c>
      <c r="AR1556" s="5">
        <f>COUNTIFS($B:$B,$B1556,$AG:$AG,AR$1)</f>
        <v>0</v>
      </c>
      <c r="AS1556" s="5">
        <f>COUNTIFS($B:$B,$B1556,$AG:$AG,AS$1)</f>
        <v>0</v>
      </c>
      <c r="AT1556" s="5">
        <f>COUNTIFS($B:$B,$B1556,$AG:$AG,AT$1)</f>
        <v>1</v>
      </c>
      <c r="AU1556" s="5">
        <f>COUNTIFS($B:$B,$B1556,$AG:$AG,AU$1)</f>
        <v>0</v>
      </c>
    </row>
    <row r="1557" spans="1:47" ht="15" customHeight="1" x14ac:dyDescent="0.35">
      <c r="A1557" s="6">
        <f>IF(B1556=B1557,A1556,A1556+1)</f>
        <v>535</v>
      </c>
      <c r="B1557" s="6" t="s">
        <v>3527</v>
      </c>
      <c r="C1557" s="6" t="s">
        <v>3365</v>
      </c>
      <c r="D1557" s="6" t="s">
        <v>3044</v>
      </c>
      <c r="E1557" s="6" t="s">
        <v>3043</v>
      </c>
      <c r="F1557" s="4" t="s">
        <v>7</v>
      </c>
      <c r="G1557" s="4" t="s">
        <v>8</v>
      </c>
      <c r="H1557" s="4" t="s">
        <v>7</v>
      </c>
      <c r="I1557" s="4">
        <v>2</v>
      </c>
      <c r="J1557" s="4" t="s">
        <v>106</v>
      </c>
      <c r="K1557" s="4" t="s">
        <v>3057</v>
      </c>
      <c r="L1557" s="4" t="s">
        <v>55</v>
      </c>
      <c r="M1557" s="4" t="s">
        <v>3526</v>
      </c>
      <c r="N1557" s="4" t="s">
        <v>3525</v>
      </c>
      <c r="P1557" s="4" t="s">
        <v>669</v>
      </c>
      <c r="Q1557" s="4" t="s">
        <v>1475</v>
      </c>
      <c r="R1557" s="4" t="s">
        <v>2434</v>
      </c>
      <c r="S1557" s="5" t="str">
        <f>IF(P1557="심사불필요","-",VLOOKUP(K1557,'[1]자격증 backdata'!A:G,7,0))</f>
        <v>-</v>
      </c>
      <c r="T1557" s="5" t="str">
        <f>IF(S1557="-","-",IF(COUNTIFS(B:B,B1557,S:S,"필수")&gt;0,"자격요건충족","확인필요"))</f>
        <v>-</v>
      </c>
      <c r="U1557" s="5"/>
      <c r="W1557" s="5">
        <f>IF(Q1557="4급","심사불필요",VLOOKUP(K1557,'[1]자격증 backdata'!A:B,2,0))</f>
        <v>4</v>
      </c>
      <c r="X1557" s="4">
        <f>IF(R1557="A", MIN(20, SUMIFS(W:W, B:B, B1557, R:R, "A")),IF(R1557="B", MIN(30, SUMIFS(W:W, B:B, B1557, R:R, "B")),"비해당분야"))</f>
        <v>4</v>
      </c>
      <c r="Y1557" s="4" t="str">
        <f>IF(R1557="C",MIN(30,IF(COUNTIFS(B:B,B1557,W:W,"가1")=1,25,IF(COUNTIFS(B:B,B1557,W:W,"가1")&gt;=2,30,0))+IF(COUNTIFS(B:B,B1557,W:W,"나1")&gt;=4,30,IF(COUNTIFS(B:B,B1557,W:W,"나1")=3,26,IF(COUNTIFS(B:B,B1557,W:W,"나1")=2,22,IF(COUNTIFS(B:B,B1557,W:W,"나1")=1,18,0)))))+MIN(30,IF(COUNTIFS(B:B,B1557,W:W,"가2")=1,25,IF(COUNTIFS(B:B,B1557,W:W,"가2")&gt;=2,30,0))+IF(COUNTIFS(B:B,B1557,W:W,"나2")=3,30,IF(COUNTIFS(B:B,B1557,W:W,"나2")=2,25,IF(COUNTIFS(B:B,B1557,W:W,"나2")=1,20,0)))),"비해당분야")</f>
        <v>비해당분야</v>
      </c>
      <c r="Z1557" s="4" t="str">
        <f>IF(R1557="C",VLOOKUP(K1557,'[1]자격증 backdata'!A:F,6,0),"비해당분야")</f>
        <v>비해당분야</v>
      </c>
      <c r="AA1557" s="4" t="str">
        <f>IF(R1557="C",SUMIF(B:B,B1557,Z:Z),"비해당분야")</f>
        <v>비해당분야</v>
      </c>
      <c r="AB1557" s="4" t="str">
        <f>IF(R1557="C",SUM(Y1557,AA1557),"비해당분야")</f>
        <v>비해당분야</v>
      </c>
      <c r="AC1557" s="4">
        <f>IF(R1557="C",AB1557,X1557)</f>
        <v>4</v>
      </c>
      <c r="AD1557" s="4">
        <f>VLOOKUP(K1557,'[1]자격증 backdata'!A:D,4,0)</f>
        <v>0</v>
      </c>
      <c r="AE1557" s="4">
        <f>IF(_xlfn.MAXIFS(AD:AD,B:B,B1557)&gt;10,10,_xlfn.MAXIFS(AD:AD,B:B,B1557))</f>
        <v>5</v>
      </c>
      <c r="AG1557" s="5" t="str">
        <f>VLOOKUP(K1557,'[1]자격증 backdata'!A:C,3,0)</f>
        <v>M</v>
      </c>
      <c r="AH1557" s="5">
        <f>COUNTIFS($B:$B,$B1557,$AG:$AG,AH$1)</f>
        <v>0</v>
      </c>
      <c r="AI1557" s="5">
        <f>COUNTIFS($B:$B,$B1557,$AG:$AG,AI$1)</f>
        <v>0</v>
      </c>
      <c r="AJ1557" s="5">
        <f>COUNTIFS($B:$B,$B1557,$AG:$AG,AJ$1)</f>
        <v>0</v>
      </c>
      <c r="AK1557" s="5">
        <f>COUNTIFS($B:$B,$B1557,$AG:$AG,AK$1)</f>
        <v>0</v>
      </c>
      <c r="AL1557" s="5">
        <f>COUNTIFS($B:$B,$B1557,$AG:$AG,AL$1)</f>
        <v>0</v>
      </c>
      <c r="AM1557" s="5">
        <f>COUNTIFS($B:$B,$B1557,$AG:$AG,AM$1)</f>
        <v>0</v>
      </c>
      <c r="AN1557" s="5">
        <f>COUNTIFS($B:$B,$B1557,$AG:$AG,AN$1)</f>
        <v>0</v>
      </c>
      <c r="AO1557" s="5">
        <f>COUNTIFS($B:$B,$B1557,$AG:$AG,AO$1)</f>
        <v>0</v>
      </c>
      <c r="AP1557" s="5">
        <f>COUNTIFS($B:$B,$B1557,$AG:$AG,AP$1)</f>
        <v>0</v>
      </c>
      <c r="AQ1557" s="5">
        <f>COUNTIFS($B:$B,$B1557,$AG:$AG,AQ$1)</f>
        <v>0</v>
      </c>
      <c r="AR1557" s="5">
        <f>COUNTIFS($B:$B,$B1557,$AG:$AG,AR$1)</f>
        <v>0</v>
      </c>
      <c r="AS1557" s="5">
        <f>COUNTIFS($B:$B,$B1557,$AG:$AG,AS$1)</f>
        <v>0</v>
      </c>
      <c r="AT1557" s="5">
        <f>COUNTIFS($B:$B,$B1557,$AG:$AG,AT$1)</f>
        <v>1</v>
      </c>
      <c r="AU1557" s="5">
        <f>COUNTIFS($B:$B,$B1557,$AG:$AG,AU$1)</f>
        <v>0</v>
      </c>
    </row>
    <row r="1558" spans="1:47" ht="15" customHeight="1" x14ac:dyDescent="0.35">
      <c r="A1558" s="3">
        <f>IF(B1557=B1558,A1557,A1557+1)</f>
        <v>536</v>
      </c>
      <c r="B1558" s="3" t="s">
        <v>3523</v>
      </c>
      <c r="C1558" s="3" t="s">
        <v>3522</v>
      </c>
      <c r="D1558" s="3" t="s">
        <v>3044</v>
      </c>
      <c r="E1558" s="3" t="s">
        <v>3043</v>
      </c>
      <c r="F1558" s="4" t="s">
        <v>7</v>
      </c>
      <c r="G1558" s="4" t="s">
        <v>8</v>
      </c>
      <c r="H1558" s="4" t="s">
        <v>7</v>
      </c>
      <c r="I1558" s="3">
        <v>1</v>
      </c>
      <c r="J1558" s="3" t="s">
        <v>106</v>
      </c>
      <c r="K1558" s="3" t="s">
        <v>3057</v>
      </c>
      <c r="L1558" s="3" t="s">
        <v>55</v>
      </c>
      <c r="M1558" s="3" t="s">
        <v>3524</v>
      </c>
      <c r="N1558" s="3" t="s">
        <v>2424</v>
      </c>
      <c r="P1558" s="3" t="s">
        <v>669</v>
      </c>
      <c r="Q1558" s="3" t="s">
        <v>1475</v>
      </c>
      <c r="R1558" s="3" t="s">
        <v>2434</v>
      </c>
      <c r="S1558" s="2" t="str">
        <f>IF(P1558="심사불필요","-",VLOOKUP(K1558,'[1]자격증 backdata'!A:G,7,0))</f>
        <v>-</v>
      </c>
      <c r="T1558" s="2" t="str">
        <f>IF(S1558="-","-",IF(COUNTIFS(B:B,B1558,S:S,"필수")&gt;0,"자격요건충족","확인필요"))</f>
        <v>-</v>
      </c>
      <c r="U1558" s="2"/>
      <c r="W1558" s="2">
        <f>IF(Q1558="4급","심사불필요",VLOOKUP(K1558,'[1]자격증 backdata'!A:B,2,0))</f>
        <v>4</v>
      </c>
      <c r="X1558" s="3">
        <f>IF(R1558="A", MIN(20, SUMIFS(W:W, B:B, B1558, R:R, "A")),IF(R1558="B", MIN(30, SUMIFS(W:W, B:B, B1558, R:R, "B")),"비해당분야"))</f>
        <v>4</v>
      </c>
      <c r="Y1558" s="3" t="str">
        <f>IF(R1558="C",MIN(30,IF(COUNTIFS(B:B,B1558,W:W,"가1")=1,25,IF(COUNTIFS(B:B,B1558,W:W,"가1")&gt;=2,30,0))+IF(COUNTIFS(B:B,B1558,W:W,"나1")&gt;=4,30,IF(COUNTIFS(B:B,B1558,W:W,"나1")=3,26,IF(COUNTIFS(B:B,B1558,W:W,"나1")=2,22,IF(COUNTIFS(B:B,B1558,W:W,"나1")=1,18,0)))))+MIN(30,IF(COUNTIFS(B:B,B1558,W:W,"가2")=1,25,IF(COUNTIFS(B:B,B1558,W:W,"가2")&gt;=2,30,0))+IF(COUNTIFS(B:B,B1558,W:W,"나2")=3,30,IF(COUNTIFS(B:B,B1558,W:W,"나2")=2,25,IF(COUNTIFS(B:B,B1558,W:W,"나2")=1,20,0)))),"비해당분야")</f>
        <v>비해당분야</v>
      </c>
      <c r="Z1558" s="3" t="str">
        <f>IF(R1558="C",VLOOKUP(K1558,'[1]자격증 backdata'!A:F,6,0),"비해당분야")</f>
        <v>비해당분야</v>
      </c>
      <c r="AA1558" s="3" t="str">
        <f>IF(R1558="C",SUMIF(B:B,B1558,Z:Z),"비해당분야")</f>
        <v>비해당분야</v>
      </c>
      <c r="AB1558" s="3" t="str">
        <f>IF(R1558="C",SUM(Y1558,AA1558),"비해당분야")</f>
        <v>비해당분야</v>
      </c>
      <c r="AC1558" s="3">
        <f>IF(R1558="C",AB1558,X1558)</f>
        <v>4</v>
      </c>
      <c r="AD1558" s="3">
        <f>VLOOKUP(K1558,'[1]자격증 backdata'!A:D,4,0)</f>
        <v>0</v>
      </c>
      <c r="AE1558" s="3">
        <f>IF(_xlfn.MAXIFS(AD:AD,B:B,B1558)&gt;10,10,_xlfn.MAXIFS(AD:AD,B:B,B1558))</f>
        <v>5</v>
      </c>
      <c r="AG1558" s="2" t="str">
        <f>VLOOKUP(K1558,'[1]자격증 backdata'!A:C,3,0)</f>
        <v>M</v>
      </c>
      <c r="AH1558" s="2">
        <f>COUNTIFS($B:$B,$B1558,$AG:$AG,AH$1)</f>
        <v>0</v>
      </c>
      <c r="AI1558" s="2">
        <f>COUNTIFS($B:$B,$B1558,$AG:$AG,AI$1)</f>
        <v>0</v>
      </c>
      <c r="AJ1558" s="2">
        <f>COUNTIFS($B:$B,$B1558,$AG:$AG,AJ$1)</f>
        <v>0</v>
      </c>
      <c r="AK1558" s="2">
        <f>COUNTIFS($B:$B,$B1558,$AG:$AG,AK$1)</f>
        <v>0</v>
      </c>
      <c r="AL1558" s="2">
        <f>COUNTIFS($B:$B,$B1558,$AG:$AG,AL$1)</f>
        <v>0</v>
      </c>
      <c r="AM1558" s="2">
        <f>COUNTIFS($B:$B,$B1558,$AG:$AG,AM$1)</f>
        <v>0</v>
      </c>
      <c r="AN1558" s="2">
        <f>COUNTIFS($B:$B,$B1558,$AG:$AG,AN$1)</f>
        <v>0</v>
      </c>
      <c r="AO1558" s="2">
        <f>COUNTIFS($B:$B,$B1558,$AG:$AG,AO$1)</f>
        <v>0</v>
      </c>
      <c r="AP1558" s="2">
        <f>COUNTIFS($B:$B,$B1558,$AG:$AG,AP$1)</f>
        <v>0</v>
      </c>
      <c r="AQ1558" s="2">
        <f>COUNTIFS($B:$B,$B1558,$AG:$AG,AQ$1)</f>
        <v>0</v>
      </c>
      <c r="AR1558" s="2">
        <f>COUNTIFS($B:$B,$B1558,$AG:$AG,AR$1)</f>
        <v>0</v>
      </c>
      <c r="AS1558" s="2">
        <f>COUNTIFS($B:$B,$B1558,$AG:$AG,AS$1)</f>
        <v>0</v>
      </c>
      <c r="AT1558" s="2">
        <f>COUNTIFS($B:$B,$B1558,$AG:$AG,AT$1)</f>
        <v>1</v>
      </c>
      <c r="AU1558" s="2">
        <f>COUNTIFS($B:$B,$B1558,$AG:$AG,AU$1)</f>
        <v>0</v>
      </c>
    </row>
    <row r="1559" spans="1:47" ht="15" customHeight="1" x14ac:dyDescent="0.35">
      <c r="A1559" s="7">
        <f>IF(B1558=B1559,A1558,A1558+1)</f>
        <v>536</v>
      </c>
      <c r="B1559" s="7" t="s">
        <v>3523</v>
      </c>
      <c r="C1559" s="7" t="s">
        <v>3522</v>
      </c>
      <c r="D1559" s="7" t="s">
        <v>3044</v>
      </c>
      <c r="E1559" s="7" t="s">
        <v>3043</v>
      </c>
      <c r="F1559" s="4" t="s">
        <v>7</v>
      </c>
      <c r="G1559" s="4" t="s">
        <v>8</v>
      </c>
      <c r="H1559" s="4" t="s">
        <v>7</v>
      </c>
      <c r="I1559" s="3">
        <v>2</v>
      </c>
      <c r="J1559" s="3" t="s">
        <v>69</v>
      </c>
      <c r="K1559" s="3" t="s">
        <v>3065</v>
      </c>
      <c r="L1559" s="3" t="s">
        <v>36</v>
      </c>
      <c r="M1559" s="3" t="s">
        <v>3521</v>
      </c>
      <c r="N1559" s="3" t="s">
        <v>784</v>
      </c>
      <c r="P1559" s="3" t="s">
        <v>669</v>
      </c>
      <c r="Q1559" s="3" t="s">
        <v>1475</v>
      </c>
      <c r="R1559" s="3" t="s">
        <v>2434</v>
      </c>
      <c r="S1559" s="2" t="str">
        <f>IF(P1559="심사불필요","-",VLOOKUP(K1559,'[1]자격증 backdata'!A:G,7,0))</f>
        <v>-</v>
      </c>
      <c r="T1559" s="2" t="str">
        <f>IF(S1559="-","-",IF(COUNTIFS(B:B,B1559,S:S,"필수")&gt;0,"자격요건충족","확인필요"))</f>
        <v>-</v>
      </c>
      <c r="U1559" s="2"/>
      <c r="W1559" s="2">
        <f>IF(Q1559="4급","심사불필요",VLOOKUP(K1559,'[1]자격증 backdata'!A:B,2,0))</f>
        <v>0</v>
      </c>
      <c r="X1559" s="3">
        <f>IF(R1559="A", MIN(20, SUMIFS(W:W, B:B, B1559, R:R, "A")),IF(R1559="B", MIN(30, SUMIFS(W:W, B:B, B1559, R:R, "B")),"비해당분야"))</f>
        <v>4</v>
      </c>
      <c r="Y1559" s="3" t="str">
        <f>IF(R1559="C",MIN(30,IF(COUNTIFS(B:B,B1559,W:W,"가1")=1,25,IF(COUNTIFS(B:B,B1559,W:W,"가1")&gt;=2,30,0))+IF(COUNTIFS(B:B,B1559,W:W,"나1")&gt;=4,30,IF(COUNTIFS(B:B,B1559,W:W,"나1")=3,26,IF(COUNTIFS(B:B,B1559,W:W,"나1")=2,22,IF(COUNTIFS(B:B,B1559,W:W,"나1")=1,18,0)))))+MIN(30,IF(COUNTIFS(B:B,B1559,W:W,"가2")=1,25,IF(COUNTIFS(B:B,B1559,W:W,"가2")&gt;=2,30,0))+IF(COUNTIFS(B:B,B1559,W:W,"나2")=3,30,IF(COUNTIFS(B:B,B1559,W:W,"나2")=2,25,IF(COUNTIFS(B:B,B1559,W:W,"나2")=1,20,0)))),"비해당분야")</f>
        <v>비해당분야</v>
      </c>
      <c r="Z1559" s="3" t="str">
        <f>IF(R1559="C",VLOOKUP(K1559,'[1]자격증 backdata'!A:F,6,0),"비해당분야")</f>
        <v>비해당분야</v>
      </c>
      <c r="AA1559" s="3" t="str">
        <f>IF(R1559="C",SUMIF(B:B,B1559,Z:Z),"비해당분야")</f>
        <v>비해당분야</v>
      </c>
      <c r="AB1559" s="3" t="str">
        <f>IF(R1559="C",SUM(Y1559,AA1559),"비해당분야")</f>
        <v>비해당분야</v>
      </c>
      <c r="AC1559" s="3">
        <f>IF(R1559="C",AB1559,X1559)</f>
        <v>4</v>
      </c>
      <c r="AD1559" s="3">
        <f>VLOOKUP(K1559,'[1]자격증 backdata'!A:D,4,0)</f>
        <v>5</v>
      </c>
      <c r="AE1559" s="3">
        <f>IF(_xlfn.MAXIFS(AD:AD,B:B,B1559)&gt;10,10,_xlfn.MAXIFS(AD:AD,B:B,B1559))</f>
        <v>5</v>
      </c>
      <c r="AG1559" s="2">
        <f>VLOOKUP(K1559,'[1]자격증 backdata'!A:C,3,0)</f>
        <v>0</v>
      </c>
      <c r="AH1559" s="2">
        <f>COUNTIFS($B:$B,$B1559,$AG:$AG,AH$1)</f>
        <v>0</v>
      </c>
      <c r="AI1559" s="2">
        <f>COUNTIFS($B:$B,$B1559,$AG:$AG,AI$1)</f>
        <v>0</v>
      </c>
      <c r="AJ1559" s="2">
        <f>COUNTIFS($B:$B,$B1559,$AG:$AG,AJ$1)</f>
        <v>0</v>
      </c>
      <c r="AK1559" s="2">
        <f>COUNTIFS($B:$B,$B1559,$AG:$AG,AK$1)</f>
        <v>0</v>
      </c>
      <c r="AL1559" s="2">
        <f>COUNTIFS($B:$B,$B1559,$AG:$AG,AL$1)</f>
        <v>0</v>
      </c>
      <c r="AM1559" s="2">
        <f>COUNTIFS($B:$B,$B1559,$AG:$AG,AM$1)</f>
        <v>0</v>
      </c>
      <c r="AN1559" s="2">
        <f>COUNTIFS($B:$B,$B1559,$AG:$AG,AN$1)</f>
        <v>0</v>
      </c>
      <c r="AO1559" s="2">
        <f>COUNTIFS($B:$B,$B1559,$AG:$AG,AO$1)</f>
        <v>0</v>
      </c>
      <c r="AP1559" s="2">
        <f>COUNTIFS($B:$B,$B1559,$AG:$AG,AP$1)</f>
        <v>0</v>
      </c>
      <c r="AQ1559" s="2">
        <f>COUNTIFS($B:$B,$B1559,$AG:$AG,AQ$1)</f>
        <v>0</v>
      </c>
      <c r="AR1559" s="2">
        <f>COUNTIFS($B:$B,$B1559,$AG:$AG,AR$1)</f>
        <v>0</v>
      </c>
      <c r="AS1559" s="2">
        <f>COUNTIFS($B:$B,$B1559,$AG:$AG,AS$1)</f>
        <v>0</v>
      </c>
      <c r="AT1559" s="2">
        <f>COUNTIFS($B:$B,$B1559,$AG:$AG,AT$1)</f>
        <v>1</v>
      </c>
      <c r="AU1559" s="2">
        <f>COUNTIFS($B:$B,$B1559,$AG:$AG,AU$1)</f>
        <v>0</v>
      </c>
    </row>
    <row r="1560" spans="1:47" ht="15" customHeight="1" x14ac:dyDescent="0.35">
      <c r="A1560" s="4">
        <f>IF(B1559=B1560,A1559,A1559+1)</f>
        <v>537</v>
      </c>
      <c r="B1560" s="4" t="s">
        <v>3518</v>
      </c>
      <c r="C1560" s="4" t="s">
        <v>3517</v>
      </c>
      <c r="D1560" s="4" t="s">
        <v>3044</v>
      </c>
      <c r="E1560" s="4" t="s">
        <v>3043</v>
      </c>
      <c r="F1560" s="4" t="s">
        <v>7</v>
      </c>
      <c r="G1560" s="4" t="s">
        <v>8</v>
      </c>
      <c r="H1560" s="4" t="s">
        <v>7</v>
      </c>
      <c r="I1560" s="4">
        <v>1</v>
      </c>
      <c r="J1560" s="4" t="s">
        <v>106</v>
      </c>
      <c r="K1560" s="4" t="s">
        <v>3057</v>
      </c>
      <c r="L1560" s="4" t="s">
        <v>55</v>
      </c>
      <c r="M1560" s="4" t="s">
        <v>3520</v>
      </c>
      <c r="N1560" s="4" t="s">
        <v>3519</v>
      </c>
      <c r="P1560" s="4" t="s">
        <v>669</v>
      </c>
      <c r="Q1560" s="4" t="s">
        <v>1475</v>
      </c>
      <c r="R1560" s="4" t="s">
        <v>2434</v>
      </c>
      <c r="S1560" s="5" t="str">
        <f>IF(P1560="심사불필요","-",VLOOKUP(K1560,'[1]자격증 backdata'!A:G,7,0))</f>
        <v>-</v>
      </c>
      <c r="T1560" s="5" t="str">
        <f>IF(S1560="-","-",IF(COUNTIFS(B:B,B1560,S:S,"필수")&gt;0,"자격요건충족","확인필요"))</f>
        <v>-</v>
      </c>
      <c r="U1560" s="5"/>
      <c r="W1560" s="5">
        <f>IF(Q1560="4급","심사불필요",VLOOKUP(K1560,'[1]자격증 backdata'!A:B,2,0))</f>
        <v>4</v>
      </c>
      <c r="X1560" s="4">
        <f>IF(R1560="A", MIN(20, SUMIFS(W:W, B:B, B1560, R:R, "A")),IF(R1560="B", MIN(30, SUMIFS(W:W, B:B, B1560, R:R, "B")),"비해당분야"))</f>
        <v>4</v>
      </c>
      <c r="Y1560" s="4" t="str">
        <f>IF(R1560="C",MIN(30,IF(COUNTIFS(B:B,B1560,W:W,"가1")=1,25,IF(COUNTIFS(B:B,B1560,W:W,"가1")&gt;=2,30,0))+IF(COUNTIFS(B:B,B1560,W:W,"나1")&gt;=4,30,IF(COUNTIFS(B:B,B1560,W:W,"나1")=3,26,IF(COUNTIFS(B:B,B1560,W:W,"나1")=2,22,IF(COUNTIFS(B:B,B1560,W:W,"나1")=1,18,0)))))+MIN(30,IF(COUNTIFS(B:B,B1560,W:W,"가2")=1,25,IF(COUNTIFS(B:B,B1560,W:W,"가2")&gt;=2,30,0))+IF(COUNTIFS(B:B,B1560,W:W,"나2")=3,30,IF(COUNTIFS(B:B,B1560,W:W,"나2")=2,25,IF(COUNTIFS(B:B,B1560,W:W,"나2")=1,20,0)))),"비해당분야")</f>
        <v>비해당분야</v>
      </c>
      <c r="Z1560" s="4" t="str">
        <f>IF(R1560="C",VLOOKUP(K1560,'[1]자격증 backdata'!A:F,6,0),"비해당분야")</f>
        <v>비해당분야</v>
      </c>
      <c r="AA1560" s="4" t="str">
        <f>IF(R1560="C",SUMIF(B:B,B1560,Z:Z),"비해당분야")</f>
        <v>비해당분야</v>
      </c>
      <c r="AB1560" s="4" t="str">
        <f>IF(R1560="C",SUM(Y1560,AA1560),"비해당분야")</f>
        <v>비해당분야</v>
      </c>
      <c r="AC1560" s="4">
        <f>IF(R1560="C",AB1560,X1560)</f>
        <v>4</v>
      </c>
      <c r="AD1560" s="4">
        <f>VLOOKUP(K1560,'[1]자격증 backdata'!A:D,4,0)</f>
        <v>0</v>
      </c>
      <c r="AE1560" s="4">
        <f>IF(_xlfn.MAXIFS(AD:AD,B:B,B1560)&gt;10,10,_xlfn.MAXIFS(AD:AD,B:B,B1560))</f>
        <v>5</v>
      </c>
      <c r="AG1560" s="5" t="str">
        <f>VLOOKUP(K1560,'[1]자격증 backdata'!A:C,3,0)</f>
        <v>M</v>
      </c>
      <c r="AH1560" s="5">
        <f>COUNTIFS($B:$B,$B1560,$AG:$AG,AH$1)</f>
        <v>0</v>
      </c>
      <c r="AI1560" s="5">
        <f>COUNTIFS($B:$B,$B1560,$AG:$AG,AI$1)</f>
        <v>0</v>
      </c>
      <c r="AJ1560" s="5">
        <f>COUNTIFS($B:$B,$B1560,$AG:$AG,AJ$1)</f>
        <v>0</v>
      </c>
      <c r="AK1560" s="5">
        <f>COUNTIFS($B:$B,$B1560,$AG:$AG,AK$1)</f>
        <v>0</v>
      </c>
      <c r="AL1560" s="5">
        <f>COUNTIFS($B:$B,$B1560,$AG:$AG,AL$1)</f>
        <v>0</v>
      </c>
      <c r="AM1560" s="5">
        <f>COUNTIFS($B:$B,$B1560,$AG:$AG,AM$1)</f>
        <v>0</v>
      </c>
      <c r="AN1560" s="5">
        <f>COUNTIFS($B:$B,$B1560,$AG:$AG,AN$1)</f>
        <v>0</v>
      </c>
      <c r="AO1560" s="5">
        <f>COUNTIFS($B:$B,$B1560,$AG:$AG,AO$1)</f>
        <v>0</v>
      </c>
      <c r="AP1560" s="5">
        <f>COUNTIFS($B:$B,$B1560,$AG:$AG,AP$1)</f>
        <v>0</v>
      </c>
      <c r="AQ1560" s="5">
        <f>COUNTIFS($B:$B,$B1560,$AG:$AG,AQ$1)</f>
        <v>0</v>
      </c>
      <c r="AR1560" s="5">
        <f>COUNTIFS($B:$B,$B1560,$AG:$AG,AR$1)</f>
        <v>0</v>
      </c>
      <c r="AS1560" s="5">
        <f>COUNTIFS($B:$B,$B1560,$AG:$AG,AS$1)</f>
        <v>0</v>
      </c>
      <c r="AT1560" s="5">
        <f>COUNTIFS($B:$B,$B1560,$AG:$AG,AT$1)</f>
        <v>1</v>
      </c>
      <c r="AU1560" s="5">
        <f>COUNTIFS($B:$B,$B1560,$AG:$AG,AU$1)</f>
        <v>0</v>
      </c>
    </row>
    <row r="1561" spans="1:47" ht="15" customHeight="1" x14ac:dyDescent="0.35">
      <c r="A1561" s="6">
        <f>IF(B1560=B1561,A1560,A1560+1)</f>
        <v>537</v>
      </c>
      <c r="B1561" s="6" t="s">
        <v>3518</v>
      </c>
      <c r="C1561" s="6" t="s">
        <v>3517</v>
      </c>
      <c r="D1561" s="6" t="s">
        <v>3044</v>
      </c>
      <c r="E1561" s="6" t="s">
        <v>3043</v>
      </c>
      <c r="F1561" s="4" t="s">
        <v>7</v>
      </c>
      <c r="G1561" s="4" t="s">
        <v>8</v>
      </c>
      <c r="H1561" s="4" t="s">
        <v>7</v>
      </c>
      <c r="I1561" s="4">
        <v>2</v>
      </c>
      <c r="J1561" s="4" t="s">
        <v>69</v>
      </c>
      <c r="K1561" s="4" t="s">
        <v>3065</v>
      </c>
      <c r="L1561" s="4" t="s">
        <v>36</v>
      </c>
      <c r="M1561" s="4" t="s">
        <v>3516</v>
      </c>
      <c r="N1561" s="4" t="s">
        <v>24</v>
      </c>
      <c r="P1561" s="4" t="s">
        <v>669</v>
      </c>
      <c r="Q1561" s="4" t="s">
        <v>1475</v>
      </c>
      <c r="R1561" s="4" t="s">
        <v>2434</v>
      </c>
      <c r="S1561" s="5" t="str">
        <f>IF(P1561="심사불필요","-",VLOOKUP(K1561,'[1]자격증 backdata'!A:G,7,0))</f>
        <v>-</v>
      </c>
      <c r="T1561" s="5" t="str">
        <f>IF(S1561="-","-",IF(COUNTIFS(B:B,B1561,S:S,"필수")&gt;0,"자격요건충족","확인필요"))</f>
        <v>-</v>
      </c>
      <c r="U1561" s="5"/>
      <c r="W1561" s="5">
        <f>IF(Q1561="4급","심사불필요",VLOOKUP(K1561,'[1]자격증 backdata'!A:B,2,0))</f>
        <v>0</v>
      </c>
      <c r="X1561" s="4">
        <f>IF(R1561="A", MIN(20, SUMIFS(W:W, B:B, B1561, R:R, "A")),IF(R1561="B", MIN(30, SUMIFS(W:W, B:B, B1561, R:R, "B")),"비해당분야"))</f>
        <v>4</v>
      </c>
      <c r="Y1561" s="4" t="str">
        <f>IF(R1561="C",MIN(30,IF(COUNTIFS(B:B,B1561,W:W,"가1")=1,25,IF(COUNTIFS(B:B,B1561,W:W,"가1")&gt;=2,30,0))+IF(COUNTIFS(B:B,B1561,W:W,"나1")&gt;=4,30,IF(COUNTIFS(B:B,B1561,W:W,"나1")=3,26,IF(COUNTIFS(B:B,B1561,W:W,"나1")=2,22,IF(COUNTIFS(B:B,B1561,W:W,"나1")=1,18,0)))))+MIN(30,IF(COUNTIFS(B:B,B1561,W:W,"가2")=1,25,IF(COUNTIFS(B:B,B1561,W:W,"가2")&gt;=2,30,0))+IF(COUNTIFS(B:B,B1561,W:W,"나2")=3,30,IF(COUNTIFS(B:B,B1561,W:W,"나2")=2,25,IF(COUNTIFS(B:B,B1561,W:W,"나2")=1,20,0)))),"비해당분야")</f>
        <v>비해당분야</v>
      </c>
      <c r="Z1561" s="4" t="str">
        <f>IF(R1561="C",VLOOKUP(K1561,'[1]자격증 backdata'!A:F,6,0),"비해당분야")</f>
        <v>비해당분야</v>
      </c>
      <c r="AA1561" s="4" t="str">
        <f>IF(R1561="C",SUMIF(B:B,B1561,Z:Z),"비해당분야")</f>
        <v>비해당분야</v>
      </c>
      <c r="AB1561" s="4" t="str">
        <f>IF(R1561="C",SUM(Y1561,AA1561),"비해당분야")</f>
        <v>비해당분야</v>
      </c>
      <c r="AC1561" s="4">
        <f>IF(R1561="C",AB1561,X1561)</f>
        <v>4</v>
      </c>
      <c r="AD1561" s="4">
        <f>VLOOKUP(K1561,'[1]자격증 backdata'!A:D,4,0)</f>
        <v>5</v>
      </c>
      <c r="AE1561" s="4">
        <f>IF(_xlfn.MAXIFS(AD:AD,B:B,B1561)&gt;10,10,_xlfn.MAXIFS(AD:AD,B:B,B1561))</f>
        <v>5</v>
      </c>
      <c r="AG1561" s="5">
        <f>VLOOKUP(K1561,'[1]자격증 backdata'!A:C,3,0)</f>
        <v>0</v>
      </c>
      <c r="AH1561" s="5">
        <f>COUNTIFS($B:$B,$B1561,$AG:$AG,AH$1)</f>
        <v>0</v>
      </c>
      <c r="AI1561" s="5">
        <f>COUNTIFS($B:$B,$B1561,$AG:$AG,AI$1)</f>
        <v>0</v>
      </c>
      <c r="AJ1561" s="5">
        <f>COUNTIFS($B:$B,$B1561,$AG:$AG,AJ$1)</f>
        <v>0</v>
      </c>
      <c r="AK1561" s="5">
        <f>COUNTIFS($B:$B,$B1561,$AG:$AG,AK$1)</f>
        <v>0</v>
      </c>
      <c r="AL1561" s="5">
        <f>COUNTIFS($B:$B,$B1561,$AG:$AG,AL$1)</f>
        <v>0</v>
      </c>
      <c r="AM1561" s="5">
        <f>COUNTIFS($B:$B,$B1561,$AG:$AG,AM$1)</f>
        <v>0</v>
      </c>
      <c r="AN1561" s="5">
        <f>COUNTIFS($B:$B,$B1561,$AG:$AG,AN$1)</f>
        <v>0</v>
      </c>
      <c r="AO1561" s="5">
        <f>COUNTIFS($B:$B,$B1561,$AG:$AG,AO$1)</f>
        <v>0</v>
      </c>
      <c r="AP1561" s="5">
        <f>COUNTIFS($B:$B,$B1561,$AG:$AG,AP$1)</f>
        <v>0</v>
      </c>
      <c r="AQ1561" s="5">
        <f>COUNTIFS($B:$B,$B1561,$AG:$AG,AQ$1)</f>
        <v>0</v>
      </c>
      <c r="AR1561" s="5">
        <f>COUNTIFS($B:$B,$B1561,$AG:$AG,AR$1)</f>
        <v>0</v>
      </c>
      <c r="AS1561" s="5">
        <f>COUNTIFS($B:$B,$B1561,$AG:$AG,AS$1)</f>
        <v>0</v>
      </c>
      <c r="AT1561" s="5">
        <f>COUNTIFS($B:$B,$B1561,$AG:$AG,AT$1)</f>
        <v>1</v>
      </c>
      <c r="AU1561" s="5">
        <f>COUNTIFS($B:$B,$B1561,$AG:$AG,AU$1)</f>
        <v>0</v>
      </c>
    </row>
    <row r="1562" spans="1:47" ht="15" customHeight="1" x14ac:dyDescent="0.35">
      <c r="A1562" s="3">
        <f>IF(B1561=B1562,A1561,A1561+1)</f>
        <v>538</v>
      </c>
      <c r="B1562" s="3" t="s">
        <v>3512</v>
      </c>
      <c r="C1562" s="3" t="s">
        <v>3511</v>
      </c>
      <c r="D1562" s="3" t="s">
        <v>3044</v>
      </c>
      <c r="E1562" s="3" t="s">
        <v>3043</v>
      </c>
      <c r="F1562" s="4" t="s">
        <v>7</v>
      </c>
      <c r="G1562" s="4" t="s">
        <v>8</v>
      </c>
      <c r="H1562" s="4" t="s">
        <v>7</v>
      </c>
      <c r="I1562" s="3">
        <v>1</v>
      </c>
      <c r="J1562" s="3" t="s">
        <v>69</v>
      </c>
      <c r="K1562" s="3" t="s">
        <v>3065</v>
      </c>
      <c r="L1562" s="3" t="s">
        <v>36</v>
      </c>
      <c r="M1562" s="3" t="s">
        <v>3515</v>
      </c>
      <c r="N1562" s="3" t="s">
        <v>152</v>
      </c>
      <c r="P1562" s="3" t="s">
        <v>669</v>
      </c>
      <c r="Q1562" s="3" t="s">
        <v>1475</v>
      </c>
      <c r="R1562" s="3" t="s">
        <v>2434</v>
      </c>
      <c r="S1562" s="2" t="str">
        <f>IF(P1562="심사불필요","-",VLOOKUP(K1562,'[1]자격증 backdata'!A:G,7,0))</f>
        <v>-</v>
      </c>
      <c r="T1562" s="2" t="str">
        <f>IF(S1562="-","-",IF(COUNTIFS(B:B,B1562,S:S,"필수")&gt;0,"자격요건충족","확인필요"))</f>
        <v>-</v>
      </c>
      <c r="U1562" s="2"/>
      <c r="W1562" s="2">
        <f>IF(Q1562="4급","심사불필요",VLOOKUP(K1562,'[1]자격증 backdata'!A:B,2,0))</f>
        <v>0</v>
      </c>
      <c r="X1562" s="3">
        <f>IF(R1562="A", MIN(20, SUMIFS(W:W, B:B, B1562, R:R, "A")),IF(R1562="B", MIN(30, SUMIFS(W:W, B:B, B1562, R:R, "B")),"비해당분야"))</f>
        <v>6</v>
      </c>
      <c r="Y1562" s="3" t="str">
        <f>IF(R1562="C",MIN(30,IF(COUNTIFS(B:B,B1562,W:W,"가1")=1,25,IF(COUNTIFS(B:B,B1562,W:W,"가1")&gt;=2,30,0))+IF(COUNTIFS(B:B,B1562,W:W,"나1")&gt;=4,30,IF(COUNTIFS(B:B,B1562,W:W,"나1")=3,26,IF(COUNTIFS(B:B,B1562,W:W,"나1")=2,22,IF(COUNTIFS(B:B,B1562,W:W,"나1")=1,18,0)))))+MIN(30,IF(COUNTIFS(B:B,B1562,W:W,"가2")=1,25,IF(COUNTIFS(B:B,B1562,W:W,"가2")&gt;=2,30,0))+IF(COUNTIFS(B:B,B1562,W:W,"나2")=3,30,IF(COUNTIFS(B:B,B1562,W:W,"나2")=2,25,IF(COUNTIFS(B:B,B1562,W:W,"나2")=1,20,0)))),"비해당분야")</f>
        <v>비해당분야</v>
      </c>
      <c r="Z1562" s="3" t="str">
        <f>IF(R1562="C",VLOOKUP(K1562,'[1]자격증 backdata'!A:F,6,0),"비해당분야")</f>
        <v>비해당분야</v>
      </c>
      <c r="AA1562" s="3" t="str">
        <f>IF(R1562="C",SUMIF(B:B,B1562,Z:Z),"비해당분야")</f>
        <v>비해당분야</v>
      </c>
      <c r="AB1562" s="3" t="str">
        <f>IF(R1562="C",SUM(Y1562,AA1562),"비해당분야")</f>
        <v>비해당분야</v>
      </c>
      <c r="AC1562" s="3">
        <f>IF(R1562="C",AB1562,X1562)</f>
        <v>6</v>
      </c>
      <c r="AD1562" s="3">
        <f>VLOOKUP(K1562,'[1]자격증 backdata'!A:D,4,0)</f>
        <v>5</v>
      </c>
      <c r="AE1562" s="3">
        <f>IF(_xlfn.MAXIFS(AD:AD,B:B,B1562)&gt;10,10,_xlfn.MAXIFS(AD:AD,B:B,B1562))</f>
        <v>5</v>
      </c>
      <c r="AG1562" s="2">
        <f>VLOOKUP(K1562,'[1]자격증 backdata'!A:C,3,0)</f>
        <v>0</v>
      </c>
      <c r="AH1562" s="2">
        <f>COUNTIFS($B:$B,$B1562,$AG:$AG,AH$1)</f>
        <v>0</v>
      </c>
      <c r="AI1562" s="2">
        <f>COUNTIFS($B:$B,$B1562,$AG:$AG,AI$1)</f>
        <v>0</v>
      </c>
      <c r="AJ1562" s="2">
        <f>COUNTIFS($B:$B,$B1562,$AG:$AG,AJ$1)</f>
        <v>0</v>
      </c>
      <c r="AK1562" s="2">
        <f>COUNTIFS($B:$B,$B1562,$AG:$AG,AK$1)</f>
        <v>0</v>
      </c>
      <c r="AL1562" s="2">
        <f>COUNTIFS($B:$B,$B1562,$AG:$AG,AL$1)</f>
        <v>0</v>
      </c>
      <c r="AM1562" s="2">
        <f>COUNTIFS($B:$B,$B1562,$AG:$AG,AM$1)</f>
        <v>0</v>
      </c>
      <c r="AN1562" s="2">
        <f>COUNTIFS($B:$B,$B1562,$AG:$AG,AN$1)</f>
        <v>1</v>
      </c>
      <c r="AO1562" s="2">
        <f>COUNTIFS($B:$B,$B1562,$AG:$AG,AO$1)</f>
        <v>0</v>
      </c>
      <c r="AP1562" s="2">
        <f>COUNTIFS($B:$B,$B1562,$AG:$AG,AP$1)</f>
        <v>0</v>
      </c>
      <c r="AQ1562" s="2">
        <f>COUNTIFS($B:$B,$B1562,$AG:$AG,AQ$1)</f>
        <v>0</v>
      </c>
      <c r="AR1562" s="2">
        <f>COUNTIFS($B:$B,$B1562,$AG:$AG,AR$1)</f>
        <v>0</v>
      </c>
      <c r="AS1562" s="2">
        <f>COUNTIFS($B:$B,$B1562,$AG:$AG,AS$1)</f>
        <v>0</v>
      </c>
      <c r="AT1562" s="2">
        <f>COUNTIFS($B:$B,$B1562,$AG:$AG,AT$1)</f>
        <v>1</v>
      </c>
      <c r="AU1562" s="2">
        <f>COUNTIFS($B:$B,$B1562,$AG:$AG,AU$1)</f>
        <v>0</v>
      </c>
    </row>
    <row r="1563" spans="1:47" ht="15" customHeight="1" x14ac:dyDescent="0.35">
      <c r="A1563" s="7">
        <f>IF(B1562=B1563,A1562,A1562+1)</f>
        <v>538</v>
      </c>
      <c r="B1563" s="7" t="s">
        <v>3512</v>
      </c>
      <c r="C1563" s="7" t="s">
        <v>3511</v>
      </c>
      <c r="D1563" s="7" t="s">
        <v>3044</v>
      </c>
      <c r="E1563" s="7" t="s">
        <v>3043</v>
      </c>
      <c r="F1563" s="4" t="s">
        <v>7</v>
      </c>
      <c r="G1563" s="4" t="s">
        <v>8</v>
      </c>
      <c r="H1563" s="4" t="s">
        <v>7</v>
      </c>
      <c r="I1563" s="3">
        <v>2</v>
      </c>
      <c r="J1563" s="3" t="s">
        <v>106</v>
      </c>
      <c r="K1563" s="3" t="s">
        <v>3057</v>
      </c>
      <c r="L1563" s="3" t="s">
        <v>55</v>
      </c>
      <c r="M1563" s="3" t="s">
        <v>3514</v>
      </c>
      <c r="N1563" s="3" t="s">
        <v>3513</v>
      </c>
      <c r="P1563" s="3" t="s">
        <v>669</v>
      </c>
      <c r="Q1563" s="3" t="s">
        <v>1475</v>
      </c>
      <c r="R1563" s="3" t="s">
        <v>2434</v>
      </c>
      <c r="S1563" s="2" t="str">
        <f>IF(P1563="심사불필요","-",VLOOKUP(K1563,'[1]자격증 backdata'!A:G,7,0))</f>
        <v>-</v>
      </c>
      <c r="T1563" s="2" t="str">
        <f>IF(S1563="-","-",IF(COUNTIFS(B:B,B1563,S:S,"필수")&gt;0,"자격요건충족","확인필요"))</f>
        <v>-</v>
      </c>
      <c r="U1563" s="2"/>
      <c r="W1563" s="2">
        <f>IF(Q1563="4급","심사불필요",VLOOKUP(K1563,'[1]자격증 backdata'!A:B,2,0))</f>
        <v>4</v>
      </c>
      <c r="X1563" s="3">
        <f>IF(R1563="A", MIN(20, SUMIFS(W:W, B:B, B1563, R:R, "A")),IF(R1563="B", MIN(30, SUMIFS(W:W, B:B, B1563, R:R, "B")),"비해당분야"))</f>
        <v>6</v>
      </c>
      <c r="Y1563" s="3" t="str">
        <f>IF(R1563="C",MIN(30,IF(COUNTIFS(B:B,B1563,W:W,"가1")=1,25,IF(COUNTIFS(B:B,B1563,W:W,"가1")&gt;=2,30,0))+IF(COUNTIFS(B:B,B1563,W:W,"나1")&gt;=4,30,IF(COUNTIFS(B:B,B1563,W:W,"나1")=3,26,IF(COUNTIFS(B:B,B1563,W:W,"나1")=2,22,IF(COUNTIFS(B:B,B1563,W:W,"나1")=1,18,0)))))+MIN(30,IF(COUNTIFS(B:B,B1563,W:W,"가2")=1,25,IF(COUNTIFS(B:B,B1563,W:W,"가2")&gt;=2,30,0))+IF(COUNTIFS(B:B,B1563,W:W,"나2")=3,30,IF(COUNTIFS(B:B,B1563,W:W,"나2")=2,25,IF(COUNTIFS(B:B,B1563,W:W,"나2")=1,20,0)))),"비해당분야")</f>
        <v>비해당분야</v>
      </c>
      <c r="Z1563" s="3" t="str">
        <f>IF(R1563="C",VLOOKUP(K1563,'[1]자격증 backdata'!A:F,6,0),"비해당분야")</f>
        <v>비해당분야</v>
      </c>
      <c r="AA1563" s="3" t="str">
        <f>IF(R1563="C",SUMIF(B:B,B1563,Z:Z),"비해당분야")</f>
        <v>비해당분야</v>
      </c>
      <c r="AB1563" s="3" t="str">
        <f>IF(R1563="C",SUM(Y1563,AA1563),"비해당분야")</f>
        <v>비해당분야</v>
      </c>
      <c r="AC1563" s="3">
        <f>IF(R1563="C",AB1563,X1563)</f>
        <v>6</v>
      </c>
      <c r="AD1563" s="3">
        <f>VLOOKUP(K1563,'[1]자격증 backdata'!A:D,4,0)</f>
        <v>0</v>
      </c>
      <c r="AE1563" s="3">
        <f>IF(_xlfn.MAXIFS(AD:AD,B:B,B1563)&gt;10,10,_xlfn.MAXIFS(AD:AD,B:B,B1563))</f>
        <v>5</v>
      </c>
      <c r="AG1563" s="2" t="str">
        <f>VLOOKUP(K1563,'[1]자격증 backdata'!A:C,3,0)</f>
        <v>M</v>
      </c>
      <c r="AH1563" s="2">
        <f>COUNTIFS($B:$B,$B1563,$AG:$AG,AH$1)</f>
        <v>0</v>
      </c>
      <c r="AI1563" s="2">
        <f>COUNTIFS($B:$B,$B1563,$AG:$AG,AI$1)</f>
        <v>0</v>
      </c>
      <c r="AJ1563" s="2">
        <f>COUNTIFS($B:$B,$B1563,$AG:$AG,AJ$1)</f>
        <v>0</v>
      </c>
      <c r="AK1563" s="2">
        <f>COUNTIFS($B:$B,$B1563,$AG:$AG,AK$1)</f>
        <v>0</v>
      </c>
      <c r="AL1563" s="2">
        <f>COUNTIFS($B:$B,$B1563,$AG:$AG,AL$1)</f>
        <v>0</v>
      </c>
      <c r="AM1563" s="2">
        <f>COUNTIFS($B:$B,$B1563,$AG:$AG,AM$1)</f>
        <v>0</v>
      </c>
      <c r="AN1563" s="2">
        <f>COUNTIFS($B:$B,$B1563,$AG:$AG,AN$1)</f>
        <v>1</v>
      </c>
      <c r="AO1563" s="2">
        <f>COUNTIFS($B:$B,$B1563,$AG:$AG,AO$1)</f>
        <v>0</v>
      </c>
      <c r="AP1563" s="2">
        <f>COUNTIFS($B:$B,$B1563,$AG:$AG,AP$1)</f>
        <v>0</v>
      </c>
      <c r="AQ1563" s="2">
        <f>COUNTIFS($B:$B,$B1563,$AG:$AG,AQ$1)</f>
        <v>0</v>
      </c>
      <c r="AR1563" s="2">
        <f>COUNTIFS($B:$B,$B1563,$AG:$AG,AR$1)</f>
        <v>0</v>
      </c>
      <c r="AS1563" s="2">
        <f>COUNTIFS($B:$B,$B1563,$AG:$AG,AS$1)</f>
        <v>0</v>
      </c>
      <c r="AT1563" s="2">
        <f>COUNTIFS($B:$B,$B1563,$AG:$AG,AT$1)</f>
        <v>1</v>
      </c>
      <c r="AU1563" s="2">
        <f>COUNTIFS($B:$B,$B1563,$AG:$AG,AU$1)</f>
        <v>0</v>
      </c>
    </row>
    <row r="1564" spans="1:47" ht="15" customHeight="1" x14ac:dyDescent="0.35">
      <c r="A1564" s="7">
        <f>IF(B1563=B1564,A1563,A1563+1)</f>
        <v>538</v>
      </c>
      <c r="B1564" s="7" t="s">
        <v>3512</v>
      </c>
      <c r="C1564" s="7" t="s">
        <v>3511</v>
      </c>
      <c r="D1564" s="7" t="s">
        <v>3044</v>
      </c>
      <c r="E1564" s="7" t="s">
        <v>3043</v>
      </c>
      <c r="F1564" s="4" t="s">
        <v>7</v>
      </c>
      <c r="G1564" s="4" t="s">
        <v>8</v>
      </c>
      <c r="H1564" s="4" t="s">
        <v>7</v>
      </c>
      <c r="I1564" s="3">
        <v>3</v>
      </c>
      <c r="J1564" s="3" t="s">
        <v>411</v>
      </c>
      <c r="K1564" s="3" t="s">
        <v>3042</v>
      </c>
      <c r="L1564" s="3" t="s">
        <v>55</v>
      </c>
      <c r="M1564" s="3" t="s">
        <v>3510</v>
      </c>
      <c r="N1564" s="3" t="s">
        <v>2841</v>
      </c>
      <c r="P1564" s="3" t="s">
        <v>669</v>
      </c>
      <c r="Q1564" s="3" t="s">
        <v>1475</v>
      </c>
      <c r="R1564" s="3" t="s">
        <v>2434</v>
      </c>
      <c r="S1564" s="2" t="str">
        <f>IF(P1564="심사불필요","-",VLOOKUP(K1564,'[1]자격증 backdata'!A:G,7,0))</f>
        <v>-</v>
      </c>
      <c r="T1564" s="2" t="str">
        <f>IF(S1564="-","-",IF(COUNTIFS(B:B,B1564,S:S,"필수")&gt;0,"자격요건충족","확인필요"))</f>
        <v>-</v>
      </c>
      <c r="U1564" s="2"/>
      <c r="W1564" s="2">
        <f>IF(Q1564="4급","심사불필요",VLOOKUP(K1564,'[1]자격증 backdata'!A:B,2,0))</f>
        <v>2</v>
      </c>
      <c r="X1564" s="3">
        <f>IF(R1564="A", MIN(20, SUMIFS(W:W, B:B, B1564, R:R, "A")),IF(R1564="B", MIN(30, SUMIFS(W:W, B:B, B1564, R:R, "B")),"비해당분야"))</f>
        <v>6</v>
      </c>
      <c r="Y1564" s="3" t="str">
        <f>IF(R1564="C",MIN(30,IF(COUNTIFS(B:B,B1564,W:W,"가1")=1,25,IF(COUNTIFS(B:B,B1564,W:W,"가1")&gt;=2,30,0))+IF(COUNTIFS(B:B,B1564,W:W,"나1")&gt;=4,30,IF(COUNTIFS(B:B,B1564,W:W,"나1")=3,26,IF(COUNTIFS(B:B,B1564,W:W,"나1")=2,22,IF(COUNTIFS(B:B,B1564,W:W,"나1")=1,18,0)))))+MIN(30,IF(COUNTIFS(B:B,B1564,W:W,"가2")=1,25,IF(COUNTIFS(B:B,B1564,W:W,"가2")&gt;=2,30,0))+IF(COUNTIFS(B:B,B1564,W:W,"나2")=3,30,IF(COUNTIFS(B:B,B1564,W:W,"나2")=2,25,IF(COUNTIFS(B:B,B1564,W:W,"나2")=1,20,0)))),"비해당분야")</f>
        <v>비해당분야</v>
      </c>
      <c r="Z1564" s="3" t="str">
        <f>IF(R1564="C",VLOOKUP(K1564,'[1]자격증 backdata'!A:F,6,0),"비해당분야")</f>
        <v>비해당분야</v>
      </c>
      <c r="AA1564" s="3" t="str">
        <f>IF(R1564="C",SUMIF(B:B,B1564,Z:Z),"비해당분야")</f>
        <v>비해당분야</v>
      </c>
      <c r="AB1564" s="3" t="str">
        <f>IF(R1564="C",SUM(Y1564,AA1564),"비해당분야")</f>
        <v>비해당분야</v>
      </c>
      <c r="AC1564" s="3">
        <f>IF(R1564="C",AB1564,X1564)</f>
        <v>6</v>
      </c>
      <c r="AD1564" s="3">
        <f>VLOOKUP(K1564,'[1]자격증 backdata'!A:D,4,0)</f>
        <v>0</v>
      </c>
      <c r="AE1564" s="3">
        <f>IF(_xlfn.MAXIFS(AD:AD,B:B,B1564)&gt;10,10,_xlfn.MAXIFS(AD:AD,B:B,B1564))</f>
        <v>5</v>
      </c>
      <c r="AG1564" s="2" t="str">
        <f>VLOOKUP(K1564,'[1]자격증 backdata'!A:C,3,0)</f>
        <v>G</v>
      </c>
      <c r="AH1564" s="2">
        <f>COUNTIFS($B:$B,$B1564,$AG:$AG,AH$1)</f>
        <v>0</v>
      </c>
      <c r="AI1564" s="2">
        <f>COUNTIFS($B:$B,$B1564,$AG:$AG,AI$1)</f>
        <v>0</v>
      </c>
      <c r="AJ1564" s="2">
        <f>COUNTIFS($B:$B,$B1564,$AG:$AG,AJ$1)</f>
        <v>0</v>
      </c>
      <c r="AK1564" s="2">
        <f>COUNTIFS($B:$B,$B1564,$AG:$AG,AK$1)</f>
        <v>0</v>
      </c>
      <c r="AL1564" s="2">
        <f>COUNTIFS($B:$B,$B1564,$AG:$AG,AL$1)</f>
        <v>0</v>
      </c>
      <c r="AM1564" s="2">
        <f>COUNTIFS($B:$B,$B1564,$AG:$AG,AM$1)</f>
        <v>0</v>
      </c>
      <c r="AN1564" s="2">
        <f>COUNTIFS($B:$B,$B1564,$AG:$AG,AN$1)</f>
        <v>1</v>
      </c>
      <c r="AO1564" s="2">
        <f>COUNTIFS($B:$B,$B1564,$AG:$AG,AO$1)</f>
        <v>0</v>
      </c>
      <c r="AP1564" s="2">
        <f>COUNTIFS($B:$B,$B1564,$AG:$AG,AP$1)</f>
        <v>0</v>
      </c>
      <c r="AQ1564" s="2">
        <f>COUNTIFS($B:$B,$B1564,$AG:$AG,AQ$1)</f>
        <v>0</v>
      </c>
      <c r="AR1564" s="2">
        <f>COUNTIFS($B:$B,$B1564,$AG:$AG,AR$1)</f>
        <v>0</v>
      </c>
      <c r="AS1564" s="2">
        <f>COUNTIFS($B:$B,$B1564,$AG:$AG,AS$1)</f>
        <v>0</v>
      </c>
      <c r="AT1564" s="2">
        <f>COUNTIFS($B:$B,$B1564,$AG:$AG,AT$1)</f>
        <v>1</v>
      </c>
      <c r="AU1564" s="2">
        <f>COUNTIFS($B:$B,$B1564,$AG:$AG,AU$1)</f>
        <v>0</v>
      </c>
    </row>
    <row r="1565" spans="1:47" ht="15" customHeight="1" x14ac:dyDescent="0.35">
      <c r="A1565" s="4">
        <f>IF(B1564=B1565,A1564,A1564+1)</f>
        <v>539</v>
      </c>
      <c r="B1565" s="4" t="s">
        <v>3506</v>
      </c>
      <c r="C1565" s="4" t="s">
        <v>1504</v>
      </c>
      <c r="D1565" s="4" t="s">
        <v>3044</v>
      </c>
      <c r="E1565" s="4" t="s">
        <v>3043</v>
      </c>
      <c r="F1565" s="4" t="s">
        <v>7</v>
      </c>
      <c r="G1565" s="4" t="s">
        <v>8</v>
      </c>
      <c r="H1565" s="4" t="s">
        <v>7</v>
      </c>
      <c r="I1565" s="4">
        <v>1</v>
      </c>
      <c r="J1565" s="4" t="s">
        <v>38</v>
      </c>
      <c r="K1565" s="4" t="s">
        <v>3059</v>
      </c>
      <c r="L1565" s="4" t="s">
        <v>36</v>
      </c>
      <c r="M1565" s="4" t="s">
        <v>3509</v>
      </c>
      <c r="N1565" s="4" t="s">
        <v>1704</v>
      </c>
      <c r="P1565" s="4" t="s">
        <v>669</v>
      </c>
      <c r="Q1565" s="4" t="s">
        <v>1475</v>
      </c>
      <c r="R1565" s="4" t="s">
        <v>2434</v>
      </c>
      <c r="S1565" s="5" t="str">
        <f>IF(P1565="심사불필요","-",VLOOKUP(K1565,'[1]자격증 backdata'!A:G,7,0))</f>
        <v>-</v>
      </c>
      <c r="T1565" s="5" t="str">
        <f>IF(S1565="-","-",IF(COUNTIFS(B:B,B1565,S:S,"필수")&gt;0,"자격요건충족","확인필요"))</f>
        <v>-</v>
      </c>
      <c r="U1565" s="5"/>
      <c r="W1565" s="5">
        <f>IF(Q1565="4급","심사불필요",VLOOKUP(K1565,'[1]자격증 backdata'!A:B,2,0))</f>
        <v>0</v>
      </c>
      <c r="X1565" s="4">
        <f>IF(R1565="A", MIN(20, SUMIFS(W:W, B:B, B1565, R:R, "A")),IF(R1565="B", MIN(30, SUMIFS(W:W, B:B, B1565, R:R, "B")),"비해당분야"))</f>
        <v>8</v>
      </c>
      <c r="Y1565" s="4" t="str">
        <f>IF(R1565="C",MIN(30,IF(COUNTIFS(B:B,B1565,W:W,"가1")=1,25,IF(COUNTIFS(B:B,B1565,W:W,"가1")&gt;=2,30,0))+IF(COUNTIFS(B:B,B1565,W:W,"나1")&gt;=4,30,IF(COUNTIFS(B:B,B1565,W:W,"나1")=3,26,IF(COUNTIFS(B:B,B1565,W:W,"나1")=2,22,IF(COUNTIFS(B:B,B1565,W:W,"나1")=1,18,0)))))+MIN(30,IF(COUNTIFS(B:B,B1565,W:W,"가2")=1,25,IF(COUNTIFS(B:B,B1565,W:W,"가2")&gt;=2,30,0))+IF(COUNTIFS(B:B,B1565,W:W,"나2")=3,30,IF(COUNTIFS(B:B,B1565,W:W,"나2")=2,25,IF(COUNTIFS(B:B,B1565,W:W,"나2")=1,20,0)))),"비해당분야")</f>
        <v>비해당분야</v>
      </c>
      <c r="Z1565" s="4" t="str">
        <f>IF(R1565="C",VLOOKUP(K1565,'[1]자격증 backdata'!A:F,6,0),"비해당분야")</f>
        <v>비해당분야</v>
      </c>
      <c r="AA1565" s="4" t="str">
        <f>IF(R1565="C",SUMIF(B:B,B1565,Z:Z),"비해당분야")</f>
        <v>비해당분야</v>
      </c>
      <c r="AB1565" s="4" t="str">
        <f>IF(R1565="C",SUM(Y1565,AA1565),"비해당분야")</f>
        <v>비해당분야</v>
      </c>
      <c r="AC1565" s="4">
        <f>IF(R1565="C",AB1565,X1565)</f>
        <v>8</v>
      </c>
      <c r="AD1565" s="4">
        <f>VLOOKUP(K1565,'[1]자격증 backdata'!A:D,4,0)</f>
        <v>5</v>
      </c>
      <c r="AE1565" s="4">
        <f>IF(_xlfn.MAXIFS(AD:AD,B:B,B1565)&gt;10,10,_xlfn.MAXIFS(AD:AD,B:B,B1565))</f>
        <v>5</v>
      </c>
      <c r="AG1565" s="5">
        <f>VLOOKUP(K1565,'[1]자격증 backdata'!A:C,3,0)</f>
        <v>0</v>
      </c>
      <c r="AH1565" s="5">
        <f>COUNTIFS($B:$B,$B1565,$AG:$AG,AH$1)</f>
        <v>0</v>
      </c>
      <c r="AI1565" s="5">
        <f>COUNTIFS($B:$B,$B1565,$AG:$AG,AI$1)</f>
        <v>0</v>
      </c>
      <c r="AJ1565" s="5">
        <f>COUNTIFS($B:$B,$B1565,$AG:$AG,AJ$1)</f>
        <v>0</v>
      </c>
      <c r="AK1565" s="5">
        <f>COUNTIFS($B:$B,$B1565,$AG:$AG,AK$1)</f>
        <v>0</v>
      </c>
      <c r="AL1565" s="5">
        <f>COUNTIFS($B:$B,$B1565,$AG:$AG,AL$1)</f>
        <v>0</v>
      </c>
      <c r="AM1565" s="5">
        <f>COUNTIFS($B:$B,$B1565,$AG:$AG,AM$1)</f>
        <v>0</v>
      </c>
      <c r="AN1565" s="5">
        <f>COUNTIFS($B:$B,$B1565,$AG:$AG,AN$1)</f>
        <v>0</v>
      </c>
      <c r="AO1565" s="5">
        <f>COUNTIFS($B:$B,$B1565,$AG:$AG,AO$1)</f>
        <v>0</v>
      </c>
      <c r="AP1565" s="5">
        <f>COUNTIFS($B:$B,$B1565,$AG:$AG,AP$1)</f>
        <v>0</v>
      </c>
      <c r="AQ1565" s="5">
        <f>COUNTIFS($B:$B,$B1565,$AG:$AG,AQ$1)</f>
        <v>0</v>
      </c>
      <c r="AR1565" s="5">
        <f>COUNTIFS($B:$B,$B1565,$AG:$AG,AR$1)</f>
        <v>0</v>
      </c>
      <c r="AS1565" s="5">
        <f>COUNTIFS($B:$B,$B1565,$AG:$AG,AS$1)</f>
        <v>0</v>
      </c>
      <c r="AT1565" s="5">
        <f>COUNTIFS($B:$B,$B1565,$AG:$AG,AT$1)</f>
        <v>1</v>
      </c>
      <c r="AU1565" s="5">
        <f>COUNTIFS($B:$B,$B1565,$AG:$AG,AU$1)</f>
        <v>0</v>
      </c>
    </row>
    <row r="1566" spans="1:47" ht="15" customHeight="1" x14ac:dyDescent="0.35">
      <c r="A1566" s="6">
        <f>IF(B1565=B1566,A1565,A1565+1)</f>
        <v>539</v>
      </c>
      <c r="B1566" s="6" t="s">
        <v>3506</v>
      </c>
      <c r="C1566" s="6" t="s">
        <v>1504</v>
      </c>
      <c r="D1566" s="6" t="s">
        <v>3044</v>
      </c>
      <c r="E1566" s="6" t="s">
        <v>3043</v>
      </c>
      <c r="F1566" s="4" t="s">
        <v>7</v>
      </c>
      <c r="G1566" s="4" t="s">
        <v>8</v>
      </c>
      <c r="H1566" s="4" t="s">
        <v>7</v>
      </c>
      <c r="I1566" s="4">
        <v>2</v>
      </c>
      <c r="J1566" s="4" t="s">
        <v>106</v>
      </c>
      <c r="K1566" s="4" t="s">
        <v>3057</v>
      </c>
      <c r="L1566" s="4" t="s">
        <v>55</v>
      </c>
      <c r="M1566" s="4" t="s">
        <v>3508</v>
      </c>
      <c r="N1566" s="4" t="s">
        <v>3507</v>
      </c>
      <c r="P1566" s="4" t="s">
        <v>669</v>
      </c>
      <c r="Q1566" s="4" t="s">
        <v>1475</v>
      </c>
      <c r="R1566" s="4" t="s">
        <v>2434</v>
      </c>
      <c r="S1566" s="5" t="str">
        <f>IF(P1566="심사불필요","-",VLOOKUP(K1566,'[1]자격증 backdata'!A:G,7,0))</f>
        <v>-</v>
      </c>
      <c r="T1566" s="5" t="str">
        <f>IF(S1566="-","-",IF(COUNTIFS(B:B,B1566,S:S,"필수")&gt;0,"자격요건충족","확인필요"))</f>
        <v>-</v>
      </c>
      <c r="U1566" s="5"/>
      <c r="W1566" s="5">
        <f>IF(Q1566="4급","심사불필요",VLOOKUP(K1566,'[1]자격증 backdata'!A:B,2,0))</f>
        <v>4</v>
      </c>
      <c r="X1566" s="4">
        <f>IF(R1566="A", MIN(20, SUMIFS(W:W, B:B, B1566, R:R, "A")),IF(R1566="B", MIN(30, SUMIFS(W:W, B:B, B1566, R:R, "B")),"비해당분야"))</f>
        <v>8</v>
      </c>
      <c r="Y1566" s="4" t="str">
        <f>IF(R1566="C",MIN(30,IF(COUNTIFS(B:B,B1566,W:W,"가1")=1,25,IF(COUNTIFS(B:B,B1566,W:W,"가1")&gt;=2,30,0))+IF(COUNTIFS(B:B,B1566,W:W,"나1")&gt;=4,30,IF(COUNTIFS(B:B,B1566,W:W,"나1")=3,26,IF(COUNTIFS(B:B,B1566,W:W,"나1")=2,22,IF(COUNTIFS(B:B,B1566,W:W,"나1")=1,18,0)))))+MIN(30,IF(COUNTIFS(B:B,B1566,W:W,"가2")=1,25,IF(COUNTIFS(B:B,B1566,W:W,"가2")&gt;=2,30,0))+IF(COUNTIFS(B:B,B1566,W:W,"나2")=3,30,IF(COUNTIFS(B:B,B1566,W:W,"나2")=2,25,IF(COUNTIFS(B:B,B1566,W:W,"나2")=1,20,0)))),"비해당분야")</f>
        <v>비해당분야</v>
      </c>
      <c r="Z1566" s="4" t="str">
        <f>IF(R1566="C",VLOOKUP(K1566,'[1]자격증 backdata'!A:F,6,0),"비해당분야")</f>
        <v>비해당분야</v>
      </c>
      <c r="AA1566" s="4" t="str">
        <f>IF(R1566="C",SUMIF(B:B,B1566,Z:Z),"비해당분야")</f>
        <v>비해당분야</v>
      </c>
      <c r="AB1566" s="4" t="str">
        <f>IF(R1566="C",SUM(Y1566,AA1566),"비해당분야")</f>
        <v>비해당분야</v>
      </c>
      <c r="AC1566" s="4">
        <f>IF(R1566="C",AB1566,X1566)</f>
        <v>8</v>
      </c>
      <c r="AD1566" s="4">
        <f>VLOOKUP(K1566,'[1]자격증 backdata'!A:D,4,0)</f>
        <v>0</v>
      </c>
      <c r="AE1566" s="4">
        <f>IF(_xlfn.MAXIFS(AD:AD,B:B,B1566)&gt;10,10,_xlfn.MAXIFS(AD:AD,B:B,B1566))</f>
        <v>5</v>
      </c>
      <c r="AG1566" s="5" t="str">
        <f>VLOOKUP(K1566,'[1]자격증 backdata'!A:C,3,0)</f>
        <v>M</v>
      </c>
      <c r="AH1566" s="5">
        <f>COUNTIFS($B:$B,$B1566,$AG:$AG,AH$1)</f>
        <v>0</v>
      </c>
      <c r="AI1566" s="5">
        <f>COUNTIFS($B:$B,$B1566,$AG:$AG,AI$1)</f>
        <v>0</v>
      </c>
      <c r="AJ1566" s="5">
        <f>COUNTIFS($B:$B,$B1566,$AG:$AG,AJ$1)</f>
        <v>0</v>
      </c>
      <c r="AK1566" s="5">
        <f>COUNTIFS($B:$B,$B1566,$AG:$AG,AK$1)</f>
        <v>0</v>
      </c>
      <c r="AL1566" s="5">
        <f>COUNTIFS($B:$B,$B1566,$AG:$AG,AL$1)</f>
        <v>0</v>
      </c>
      <c r="AM1566" s="5">
        <f>COUNTIFS($B:$B,$B1566,$AG:$AG,AM$1)</f>
        <v>0</v>
      </c>
      <c r="AN1566" s="5">
        <f>COUNTIFS($B:$B,$B1566,$AG:$AG,AN$1)</f>
        <v>0</v>
      </c>
      <c r="AO1566" s="5">
        <f>COUNTIFS($B:$B,$B1566,$AG:$AG,AO$1)</f>
        <v>0</v>
      </c>
      <c r="AP1566" s="5">
        <f>COUNTIFS($B:$B,$B1566,$AG:$AG,AP$1)</f>
        <v>0</v>
      </c>
      <c r="AQ1566" s="5">
        <f>COUNTIFS($B:$B,$B1566,$AG:$AG,AQ$1)</f>
        <v>0</v>
      </c>
      <c r="AR1566" s="5">
        <f>COUNTIFS($B:$B,$B1566,$AG:$AG,AR$1)</f>
        <v>0</v>
      </c>
      <c r="AS1566" s="5">
        <f>COUNTIFS($B:$B,$B1566,$AG:$AG,AS$1)</f>
        <v>0</v>
      </c>
      <c r="AT1566" s="5">
        <f>COUNTIFS($B:$B,$B1566,$AG:$AG,AT$1)</f>
        <v>1</v>
      </c>
      <c r="AU1566" s="5">
        <f>COUNTIFS($B:$B,$B1566,$AG:$AG,AU$1)</f>
        <v>0</v>
      </c>
    </row>
    <row r="1567" spans="1:47" ht="15" customHeight="1" x14ac:dyDescent="0.35">
      <c r="A1567" s="6">
        <f>IF(B1566=B1567,A1566,A1566+1)</f>
        <v>539</v>
      </c>
      <c r="B1567" s="6" t="s">
        <v>3506</v>
      </c>
      <c r="C1567" s="6" t="s">
        <v>1504</v>
      </c>
      <c r="D1567" s="6" t="s">
        <v>3044</v>
      </c>
      <c r="E1567" s="6" t="s">
        <v>3043</v>
      </c>
      <c r="F1567" s="4" t="s">
        <v>7</v>
      </c>
      <c r="G1567" s="4" t="s">
        <v>8</v>
      </c>
      <c r="H1567" s="4" t="s">
        <v>7</v>
      </c>
      <c r="I1567" s="4">
        <v>3</v>
      </c>
      <c r="J1567" s="4" t="s">
        <v>1970</v>
      </c>
      <c r="K1567" s="4" t="s">
        <v>3092</v>
      </c>
      <c r="L1567" s="4" t="s">
        <v>348</v>
      </c>
      <c r="M1567" s="4" t="s">
        <v>3505</v>
      </c>
      <c r="N1567" s="4" t="s">
        <v>3504</v>
      </c>
      <c r="P1567" s="4" t="s">
        <v>669</v>
      </c>
      <c r="Q1567" s="4" t="s">
        <v>1475</v>
      </c>
      <c r="R1567" s="4" t="s">
        <v>2434</v>
      </c>
      <c r="S1567" s="5" t="str">
        <f>IF(P1567="심사불필요","-",VLOOKUP(K1567,'[1]자격증 backdata'!A:G,7,0))</f>
        <v>-</v>
      </c>
      <c r="T1567" s="5" t="str">
        <f>IF(S1567="-","-",IF(COUNTIFS(B:B,B1567,S:S,"필수")&gt;0,"자격요건충족","확인필요"))</f>
        <v>-</v>
      </c>
      <c r="U1567" s="5"/>
      <c r="W1567" s="5">
        <f>IF(Q1567="4급","심사불필요",VLOOKUP(K1567,'[1]자격증 backdata'!A:B,2,0))</f>
        <v>4</v>
      </c>
      <c r="X1567" s="4">
        <f>IF(R1567="A", MIN(20, SUMIFS(W:W, B:B, B1567, R:R, "A")),IF(R1567="B", MIN(30, SUMIFS(W:W, B:B, B1567, R:R, "B")),"비해당분야"))</f>
        <v>8</v>
      </c>
      <c r="Y1567" s="4" t="str">
        <f>IF(R1567="C",MIN(30,IF(COUNTIFS(B:B,B1567,W:W,"가1")=1,25,IF(COUNTIFS(B:B,B1567,W:W,"가1")&gt;=2,30,0))+IF(COUNTIFS(B:B,B1567,W:W,"나1")&gt;=4,30,IF(COUNTIFS(B:B,B1567,W:W,"나1")=3,26,IF(COUNTIFS(B:B,B1567,W:W,"나1")=2,22,IF(COUNTIFS(B:B,B1567,W:W,"나1")=1,18,0)))))+MIN(30,IF(COUNTIFS(B:B,B1567,W:W,"가2")=1,25,IF(COUNTIFS(B:B,B1567,W:W,"가2")&gt;=2,30,0))+IF(COUNTIFS(B:B,B1567,W:W,"나2")=3,30,IF(COUNTIFS(B:B,B1567,W:W,"나2")=2,25,IF(COUNTIFS(B:B,B1567,W:W,"나2")=1,20,0)))),"비해당분야")</f>
        <v>비해당분야</v>
      </c>
      <c r="Z1567" s="4" t="str">
        <f>IF(R1567="C",VLOOKUP(K1567,'[1]자격증 backdata'!A:F,6,0),"비해당분야")</f>
        <v>비해당분야</v>
      </c>
      <c r="AA1567" s="4" t="str">
        <f>IF(R1567="C",SUMIF(B:B,B1567,Z:Z),"비해당분야")</f>
        <v>비해당분야</v>
      </c>
      <c r="AB1567" s="4" t="str">
        <f>IF(R1567="C",SUM(Y1567,AA1567),"비해당분야")</f>
        <v>비해당분야</v>
      </c>
      <c r="AC1567" s="4">
        <f>IF(R1567="C",AB1567,X1567)</f>
        <v>8</v>
      </c>
      <c r="AD1567" s="4">
        <f>VLOOKUP(K1567,'[1]자격증 backdata'!A:D,4,0)</f>
        <v>0</v>
      </c>
      <c r="AE1567" s="4">
        <f>IF(_xlfn.MAXIFS(AD:AD,B:B,B1567)&gt;10,10,_xlfn.MAXIFS(AD:AD,B:B,B1567))</f>
        <v>5</v>
      </c>
      <c r="AG1567" s="5">
        <f>VLOOKUP(K1567,'[1]자격증 backdata'!A:C,3,0)</f>
        <v>0</v>
      </c>
      <c r="AH1567" s="5">
        <f>COUNTIFS($B:$B,$B1567,$AG:$AG,AH$1)</f>
        <v>0</v>
      </c>
      <c r="AI1567" s="5">
        <f>COUNTIFS($B:$B,$B1567,$AG:$AG,AI$1)</f>
        <v>0</v>
      </c>
      <c r="AJ1567" s="5">
        <f>COUNTIFS($B:$B,$B1567,$AG:$AG,AJ$1)</f>
        <v>0</v>
      </c>
      <c r="AK1567" s="5">
        <f>COUNTIFS($B:$B,$B1567,$AG:$AG,AK$1)</f>
        <v>0</v>
      </c>
      <c r="AL1567" s="5">
        <f>COUNTIFS($B:$B,$B1567,$AG:$AG,AL$1)</f>
        <v>0</v>
      </c>
      <c r="AM1567" s="5">
        <f>COUNTIFS($B:$B,$B1567,$AG:$AG,AM$1)</f>
        <v>0</v>
      </c>
      <c r="AN1567" s="5">
        <f>COUNTIFS($B:$B,$B1567,$AG:$AG,AN$1)</f>
        <v>0</v>
      </c>
      <c r="AO1567" s="5">
        <f>COUNTIFS($B:$B,$B1567,$AG:$AG,AO$1)</f>
        <v>0</v>
      </c>
      <c r="AP1567" s="5">
        <f>COUNTIFS($B:$B,$B1567,$AG:$AG,AP$1)</f>
        <v>0</v>
      </c>
      <c r="AQ1567" s="5">
        <f>COUNTIFS($B:$B,$B1567,$AG:$AG,AQ$1)</f>
        <v>0</v>
      </c>
      <c r="AR1567" s="5">
        <f>COUNTIFS($B:$B,$B1567,$AG:$AG,AR$1)</f>
        <v>0</v>
      </c>
      <c r="AS1567" s="5">
        <f>COUNTIFS($B:$B,$B1567,$AG:$AG,AS$1)</f>
        <v>0</v>
      </c>
      <c r="AT1567" s="5">
        <f>COUNTIFS($B:$B,$B1567,$AG:$AG,AT$1)</f>
        <v>1</v>
      </c>
      <c r="AU1567" s="5">
        <f>COUNTIFS($B:$B,$B1567,$AG:$AG,AU$1)</f>
        <v>0</v>
      </c>
    </row>
    <row r="1568" spans="1:47" ht="15" customHeight="1" x14ac:dyDescent="0.35">
      <c r="A1568" s="3">
        <f>IF(B1567=B1568,A1567,A1567+1)</f>
        <v>540</v>
      </c>
      <c r="B1568" s="3" t="s">
        <v>3502</v>
      </c>
      <c r="C1568" s="3" t="s">
        <v>2927</v>
      </c>
      <c r="D1568" s="3" t="s">
        <v>3044</v>
      </c>
      <c r="E1568" s="3" t="s">
        <v>3043</v>
      </c>
      <c r="F1568" s="4" t="s">
        <v>7</v>
      </c>
      <c r="G1568" s="4" t="s">
        <v>8</v>
      </c>
      <c r="H1568" s="4" t="s">
        <v>7</v>
      </c>
      <c r="I1568" s="3">
        <v>1</v>
      </c>
      <c r="J1568" s="3" t="s">
        <v>69</v>
      </c>
      <c r="K1568" s="3" t="s">
        <v>3065</v>
      </c>
      <c r="L1568" s="3" t="s">
        <v>36</v>
      </c>
      <c r="M1568" s="3" t="s">
        <v>3503</v>
      </c>
      <c r="N1568" s="3" t="s">
        <v>1368</v>
      </c>
      <c r="P1568" s="3" t="s">
        <v>669</v>
      </c>
      <c r="Q1568" s="3" t="s">
        <v>1475</v>
      </c>
      <c r="R1568" s="3" t="s">
        <v>2434</v>
      </c>
      <c r="S1568" s="2" t="str">
        <f>IF(P1568="심사불필요","-",VLOOKUP(K1568,'[1]자격증 backdata'!A:G,7,0))</f>
        <v>-</v>
      </c>
      <c r="T1568" s="2" t="str">
        <f>IF(S1568="-","-",IF(COUNTIFS(B:B,B1568,S:S,"필수")&gt;0,"자격요건충족","확인필요"))</f>
        <v>-</v>
      </c>
      <c r="U1568" s="2"/>
      <c r="W1568" s="2">
        <f>IF(Q1568="4급","심사불필요",VLOOKUP(K1568,'[1]자격증 backdata'!A:B,2,0))</f>
        <v>0</v>
      </c>
      <c r="X1568" s="3">
        <f>IF(R1568="A", MIN(20, SUMIFS(W:W, B:B, B1568, R:R, "A")),IF(R1568="B", MIN(30, SUMIFS(W:W, B:B, B1568, R:R, "B")),"비해당분야"))</f>
        <v>4</v>
      </c>
      <c r="Y1568" s="3" t="str">
        <f>IF(R1568="C",MIN(30,IF(COUNTIFS(B:B,B1568,W:W,"가1")=1,25,IF(COUNTIFS(B:B,B1568,W:W,"가1")&gt;=2,30,0))+IF(COUNTIFS(B:B,B1568,W:W,"나1")&gt;=4,30,IF(COUNTIFS(B:B,B1568,W:W,"나1")=3,26,IF(COUNTIFS(B:B,B1568,W:W,"나1")=2,22,IF(COUNTIFS(B:B,B1568,W:W,"나1")=1,18,0)))))+MIN(30,IF(COUNTIFS(B:B,B1568,W:W,"가2")=1,25,IF(COUNTIFS(B:B,B1568,W:W,"가2")&gt;=2,30,0))+IF(COUNTIFS(B:B,B1568,W:W,"나2")=3,30,IF(COUNTIFS(B:B,B1568,W:W,"나2")=2,25,IF(COUNTIFS(B:B,B1568,W:W,"나2")=1,20,0)))),"비해당분야")</f>
        <v>비해당분야</v>
      </c>
      <c r="Z1568" s="3" t="str">
        <f>IF(R1568="C",VLOOKUP(K1568,'[1]자격증 backdata'!A:F,6,0),"비해당분야")</f>
        <v>비해당분야</v>
      </c>
      <c r="AA1568" s="3" t="str">
        <f>IF(R1568="C",SUMIF(B:B,B1568,Z:Z),"비해당분야")</f>
        <v>비해당분야</v>
      </c>
      <c r="AB1568" s="3" t="str">
        <f>IF(R1568="C",SUM(Y1568,AA1568),"비해당분야")</f>
        <v>비해당분야</v>
      </c>
      <c r="AC1568" s="3">
        <f>IF(R1568="C",AB1568,X1568)</f>
        <v>4</v>
      </c>
      <c r="AD1568" s="3">
        <f>VLOOKUP(K1568,'[1]자격증 backdata'!A:D,4,0)</f>
        <v>5</v>
      </c>
      <c r="AE1568" s="3">
        <f>IF(_xlfn.MAXIFS(AD:AD,B:B,B1568)&gt;10,10,_xlfn.MAXIFS(AD:AD,B:B,B1568))</f>
        <v>5</v>
      </c>
      <c r="AG1568" s="2">
        <f>VLOOKUP(K1568,'[1]자격증 backdata'!A:C,3,0)</f>
        <v>0</v>
      </c>
      <c r="AH1568" s="2">
        <f>COUNTIFS($B:$B,$B1568,$AG:$AG,AH$1)</f>
        <v>0</v>
      </c>
      <c r="AI1568" s="2">
        <f>COUNTIFS($B:$B,$B1568,$AG:$AG,AI$1)</f>
        <v>0</v>
      </c>
      <c r="AJ1568" s="2">
        <f>COUNTIFS($B:$B,$B1568,$AG:$AG,AJ$1)</f>
        <v>0</v>
      </c>
      <c r="AK1568" s="2">
        <f>COUNTIFS($B:$B,$B1568,$AG:$AG,AK$1)</f>
        <v>0</v>
      </c>
      <c r="AL1568" s="2">
        <f>COUNTIFS($B:$B,$B1568,$AG:$AG,AL$1)</f>
        <v>0</v>
      </c>
      <c r="AM1568" s="2">
        <f>COUNTIFS($B:$B,$B1568,$AG:$AG,AM$1)</f>
        <v>0</v>
      </c>
      <c r="AN1568" s="2">
        <f>COUNTIFS($B:$B,$B1568,$AG:$AG,AN$1)</f>
        <v>0</v>
      </c>
      <c r="AO1568" s="2">
        <f>COUNTIFS($B:$B,$B1568,$AG:$AG,AO$1)</f>
        <v>0</v>
      </c>
      <c r="AP1568" s="2">
        <f>COUNTIFS($B:$B,$B1568,$AG:$AG,AP$1)</f>
        <v>0</v>
      </c>
      <c r="AQ1568" s="2">
        <f>COUNTIFS($B:$B,$B1568,$AG:$AG,AQ$1)</f>
        <v>0</v>
      </c>
      <c r="AR1568" s="2">
        <f>COUNTIFS($B:$B,$B1568,$AG:$AG,AR$1)</f>
        <v>0</v>
      </c>
      <c r="AS1568" s="2">
        <f>COUNTIFS($B:$B,$B1568,$AG:$AG,AS$1)</f>
        <v>0</v>
      </c>
      <c r="AT1568" s="2">
        <f>COUNTIFS($B:$B,$B1568,$AG:$AG,AT$1)</f>
        <v>1</v>
      </c>
      <c r="AU1568" s="2">
        <f>COUNTIFS($B:$B,$B1568,$AG:$AG,AU$1)</f>
        <v>0</v>
      </c>
    </row>
    <row r="1569" spans="1:47" ht="15" customHeight="1" x14ac:dyDescent="0.35">
      <c r="A1569" s="7">
        <f>IF(B1568=B1569,A1568,A1568+1)</f>
        <v>540</v>
      </c>
      <c r="B1569" s="7" t="s">
        <v>3502</v>
      </c>
      <c r="C1569" s="7" t="s">
        <v>2927</v>
      </c>
      <c r="D1569" s="7" t="s">
        <v>3044</v>
      </c>
      <c r="E1569" s="7" t="s">
        <v>3043</v>
      </c>
      <c r="F1569" s="4" t="s">
        <v>7</v>
      </c>
      <c r="G1569" s="4" t="s">
        <v>8</v>
      </c>
      <c r="H1569" s="4" t="s">
        <v>7</v>
      </c>
      <c r="I1569" s="3">
        <v>2</v>
      </c>
      <c r="J1569" s="3" t="s">
        <v>106</v>
      </c>
      <c r="K1569" s="3" t="s">
        <v>3057</v>
      </c>
      <c r="L1569" s="3" t="s">
        <v>55</v>
      </c>
      <c r="M1569" s="3" t="s">
        <v>3501</v>
      </c>
      <c r="N1569" s="3" t="s">
        <v>3500</v>
      </c>
      <c r="P1569" s="3" t="s">
        <v>669</v>
      </c>
      <c r="Q1569" s="3" t="s">
        <v>1475</v>
      </c>
      <c r="R1569" s="3" t="s">
        <v>2434</v>
      </c>
      <c r="S1569" s="2" t="str">
        <f>IF(P1569="심사불필요","-",VLOOKUP(K1569,'[1]자격증 backdata'!A:G,7,0))</f>
        <v>-</v>
      </c>
      <c r="T1569" s="2" t="str">
        <f>IF(S1569="-","-",IF(COUNTIFS(B:B,B1569,S:S,"필수")&gt;0,"자격요건충족","확인필요"))</f>
        <v>-</v>
      </c>
      <c r="U1569" s="2"/>
      <c r="W1569" s="2">
        <f>IF(Q1569="4급","심사불필요",VLOOKUP(K1569,'[1]자격증 backdata'!A:B,2,0))</f>
        <v>4</v>
      </c>
      <c r="X1569" s="3">
        <f>IF(R1569="A", MIN(20, SUMIFS(W:W, B:B, B1569, R:R, "A")),IF(R1569="B", MIN(30, SUMIFS(W:W, B:B, B1569, R:R, "B")),"비해당분야"))</f>
        <v>4</v>
      </c>
      <c r="Y1569" s="3" t="str">
        <f>IF(R1569="C",MIN(30,IF(COUNTIFS(B:B,B1569,W:W,"가1")=1,25,IF(COUNTIFS(B:B,B1569,W:W,"가1")&gt;=2,30,0))+IF(COUNTIFS(B:B,B1569,W:W,"나1")&gt;=4,30,IF(COUNTIFS(B:B,B1569,W:W,"나1")=3,26,IF(COUNTIFS(B:B,B1569,W:W,"나1")=2,22,IF(COUNTIFS(B:B,B1569,W:W,"나1")=1,18,0)))))+MIN(30,IF(COUNTIFS(B:B,B1569,W:W,"가2")=1,25,IF(COUNTIFS(B:B,B1569,W:W,"가2")&gt;=2,30,0))+IF(COUNTIFS(B:B,B1569,W:W,"나2")=3,30,IF(COUNTIFS(B:B,B1569,W:W,"나2")=2,25,IF(COUNTIFS(B:B,B1569,W:W,"나2")=1,20,0)))),"비해당분야")</f>
        <v>비해당분야</v>
      </c>
      <c r="Z1569" s="3" t="str">
        <f>IF(R1569="C",VLOOKUP(K1569,'[1]자격증 backdata'!A:F,6,0),"비해당분야")</f>
        <v>비해당분야</v>
      </c>
      <c r="AA1569" s="3" t="str">
        <f>IF(R1569="C",SUMIF(B:B,B1569,Z:Z),"비해당분야")</f>
        <v>비해당분야</v>
      </c>
      <c r="AB1569" s="3" t="str">
        <f>IF(R1569="C",SUM(Y1569,AA1569),"비해당분야")</f>
        <v>비해당분야</v>
      </c>
      <c r="AC1569" s="3">
        <f>IF(R1569="C",AB1569,X1569)</f>
        <v>4</v>
      </c>
      <c r="AD1569" s="3">
        <f>VLOOKUP(K1569,'[1]자격증 backdata'!A:D,4,0)</f>
        <v>0</v>
      </c>
      <c r="AE1569" s="3">
        <f>IF(_xlfn.MAXIFS(AD:AD,B:B,B1569)&gt;10,10,_xlfn.MAXIFS(AD:AD,B:B,B1569))</f>
        <v>5</v>
      </c>
      <c r="AG1569" s="2" t="str">
        <f>VLOOKUP(K1569,'[1]자격증 backdata'!A:C,3,0)</f>
        <v>M</v>
      </c>
      <c r="AH1569" s="2">
        <f>COUNTIFS($B:$B,$B1569,$AG:$AG,AH$1)</f>
        <v>0</v>
      </c>
      <c r="AI1569" s="2">
        <f>COUNTIFS($B:$B,$B1569,$AG:$AG,AI$1)</f>
        <v>0</v>
      </c>
      <c r="AJ1569" s="2">
        <f>COUNTIFS($B:$B,$B1569,$AG:$AG,AJ$1)</f>
        <v>0</v>
      </c>
      <c r="AK1569" s="2">
        <f>COUNTIFS($B:$B,$B1569,$AG:$AG,AK$1)</f>
        <v>0</v>
      </c>
      <c r="AL1569" s="2">
        <f>COUNTIFS($B:$B,$B1569,$AG:$AG,AL$1)</f>
        <v>0</v>
      </c>
      <c r="AM1569" s="2">
        <f>COUNTIFS($B:$B,$B1569,$AG:$AG,AM$1)</f>
        <v>0</v>
      </c>
      <c r="AN1569" s="2">
        <f>COUNTIFS($B:$B,$B1569,$AG:$AG,AN$1)</f>
        <v>0</v>
      </c>
      <c r="AO1569" s="2">
        <f>COUNTIFS($B:$B,$B1569,$AG:$AG,AO$1)</f>
        <v>0</v>
      </c>
      <c r="AP1569" s="2">
        <f>COUNTIFS($B:$B,$B1569,$AG:$AG,AP$1)</f>
        <v>0</v>
      </c>
      <c r="AQ1569" s="2">
        <f>COUNTIFS($B:$B,$B1569,$AG:$AG,AQ$1)</f>
        <v>0</v>
      </c>
      <c r="AR1569" s="2">
        <f>COUNTIFS($B:$B,$B1569,$AG:$AG,AR$1)</f>
        <v>0</v>
      </c>
      <c r="AS1569" s="2">
        <f>COUNTIFS($B:$B,$B1569,$AG:$AG,AS$1)</f>
        <v>0</v>
      </c>
      <c r="AT1569" s="2">
        <f>COUNTIFS($B:$B,$B1569,$AG:$AG,AT$1)</f>
        <v>1</v>
      </c>
      <c r="AU1569" s="2">
        <f>COUNTIFS($B:$B,$B1569,$AG:$AG,AU$1)</f>
        <v>0</v>
      </c>
    </row>
    <row r="1570" spans="1:47" ht="15" customHeight="1" x14ac:dyDescent="0.35">
      <c r="A1570" s="4">
        <f>IF(B1569=B1570,A1569,A1569+1)</f>
        <v>541</v>
      </c>
      <c r="B1570" s="4" t="s">
        <v>3496</v>
      </c>
      <c r="C1570" s="4" t="s">
        <v>3495</v>
      </c>
      <c r="D1570" s="4" t="s">
        <v>3044</v>
      </c>
      <c r="E1570" s="4" t="s">
        <v>3043</v>
      </c>
      <c r="F1570" s="4" t="s">
        <v>7</v>
      </c>
      <c r="G1570" s="4" t="s">
        <v>8</v>
      </c>
      <c r="H1570" s="4" t="s">
        <v>7</v>
      </c>
      <c r="I1570" s="4">
        <v>1</v>
      </c>
      <c r="J1570" s="4" t="s">
        <v>69</v>
      </c>
      <c r="K1570" s="4" t="s">
        <v>3065</v>
      </c>
      <c r="L1570" s="4" t="s">
        <v>36</v>
      </c>
      <c r="M1570" s="4" t="s">
        <v>3499</v>
      </c>
      <c r="N1570" s="4" t="s">
        <v>90</v>
      </c>
      <c r="P1570" s="4" t="s">
        <v>669</v>
      </c>
      <c r="Q1570" s="4" t="s">
        <v>1475</v>
      </c>
      <c r="R1570" s="4" t="s">
        <v>2434</v>
      </c>
      <c r="S1570" s="5" t="str">
        <f>IF(P1570="심사불필요","-",VLOOKUP(K1570,'[1]자격증 backdata'!A:G,7,0))</f>
        <v>-</v>
      </c>
      <c r="T1570" s="5" t="str">
        <f>IF(S1570="-","-",IF(COUNTIFS(B:B,B1570,S:S,"필수")&gt;0,"자격요건충족","확인필요"))</f>
        <v>-</v>
      </c>
      <c r="U1570" s="5"/>
      <c r="W1570" s="5">
        <f>IF(Q1570="4급","심사불필요",VLOOKUP(K1570,'[1]자격증 backdata'!A:B,2,0))</f>
        <v>0</v>
      </c>
      <c r="X1570" s="4">
        <f>IF(R1570="A", MIN(20, SUMIFS(W:W, B:B, B1570, R:R, "A")),IF(R1570="B", MIN(30, SUMIFS(W:W, B:B, B1570, R:R, "B")),"비해당분야"))</f>
        <v>10</v>
      </c>
      <c r="Y1570" s="4" t="str">
        <f>IF(R1570="C",MIN(30,IF(COUNTIFS(B:B,B1570,W:W,"가1")=1,25,IF(COUNTIFS(B:B,B1570,W:W,"가1")&gt;=2,30,0))+IF(COUNTIFS(B:B,B1570,W:W,"나1")&gt;=4,30,IF(COUNTIFS(B:B,B1570,W:W,"나1")=3,26,IF(COUNTIFS(B:B,B1570,W:W,"나1")=2,22,IF(COUNTIFS(B:B,B1570,W:W,"나1")=1,18,0)))))+MIN(30,IF(COUNTIFS(B:B,B1570,W:W,"가2")=1,25,IF(COUNTIFS(B:B,B1570,W:W,"가2")&gt;=2,30,0))+IF(COUNTIFS(B:B,B1570,W:W,"나2")=3,30,IF(COUNTIFS(B:B,B1570,W:W,"나2")=2,25,IF(COUNTIFS(B:B,B1570,W:W,"나2")=1,20,0)))),"비해당분야")</f>
        <v>비해당분야</v>
      </c>
      <c r="Z1570" s="4" t="str">
        <f>IF(R1570="C",VLOOKUP(K1570,'[1]자격증 backdata'!A:F,6,0),"비해당분야")</f>
        <v>비해당분야</v>
      </c>
      <c r="AA1570" s="4" t="str">
        <f>IF(R1570="C",SUMIF(B:B,B1570,Z:Z),"비해당분야")</f>
        <v>비해당분야</v>
      </c>
      <c r="AB1570" s="4" t="str">
        <f>IF(R1570="C",SUM(Y1570,AA1570),"비해당분야")</f>
        <v>비해당분야</v>
      </c>
      <c r="AC1570" s="4">
        <f>IF(R1570="C",AB1570,X1570)</f>
        <v>10</v>
      </c>
      <c r="AD1570" s="4">
        <f>VLOOKUP(K1570,'[1]자격증 backdata'!A:D,4,0)</f>
        <v>5</v>
      </c>
      <c r="AE1570" s="4">
        <f>IF(_xlfn.MAXIFS(AD:AD,B:B,B1570)&gt;10,10,_xlfn.MAXIFS(AD:AD,B:B,B1570))</f>
        <v>5</v>
      </c>
      <c r="AG1570" s="5">
        <f>VLOOKUP(K1570,'[1]자격증 backdata'!A:C,3,0)</f>
        <v>0</v>
      </c>
      <c r="AH1570" s="5">
        <f>COUNTIFS($B:$B,$B1570,$AG:$AG,AH$1)</f>
        <v>0</v>
      </c>
      <c r="AI1570" s="5">
        <f>COUNTIFS($B:$B,$B1570,$AG:$AG,AI$1)</f>
        <v>0</v>
      </c>
      <c r="AJ1570" s="5">
        <f>COUNTIFS($B:$B,$B1570,$AG:$AG,AJ$1)</f>
        <v>0</v>
      </c>
      <c r="AK1570" s="5">
        <f>COUNTIFS($B:$B,$B1570,$AG:$AG,AK$1)</f>
        <v>0</v>
      </c>
      <c r="AL1570" s="5">
        <f>COUNTIFS($B:$B,$B1570,$AG:$AG,AL$1)</f>
        <v>0</v>
      </c>
      <c r="AM1570" s="5">
        <f>COUNTIFS($B:$B,$B1570,$AG:$AG,AM$1)</f>
        <v>0</v>
      </c>
      <c r="AN1570" s="5">
        <f>COUNTIFS($B:$B,$B1570,$AG:$AG,AN$1)</f>
        <v>1</v>
      </c>
      <c r="AO1570" s="5">
        <f>COUNTIFS($B:$B,$B1570,$AG:$AG,AO$1)</f>
        <v>0</v>
      </c>
      <c r="AP1570" s="5">
        <f>COUNTIFS($B:$B,$B1570,$AG:$AG,AP$1)</f>
        <v>0</v>
      </c>
      <c r="AQ1570" s="5">
        <f>COUNTIFS($B:$B,$B1570,$AG:$AG,AQ$1)</f>
        <v>0</v>
      </c>
      <c r="AR1570" s="5">
        <f>COUNTIFS($B:$B,$B1570,$AG:$AG,AR$1)</f>
        <v>0</v>
      </c>
      <c r="AS1570" s="5">
        <f>COUNTIFS($B:$B,$B1570,$AG:$AG,AS$1)</f>
        <v>0</v>
      </c>
      <c r="AT1570" s="5">
        <f>COUNTIFS($B:$B,$B1570,$AG:$AG,AT$1)</f>
        <v>1</v>
      </c>
      <c r="AU1570" s="5">
        <f>COUNTIFS($B:$B,$B1570,$AG:$AG,AU$1)</f>
        <v>0</v>
      </c>
    </row>
    <row r="1571" spans="1:47" ht="15" customHeight="1" x14ac:dyDescent="0.35">
      <c r="A1571" s="6">
        <f>IF(B1570=B1571,A1570,A1570+1)</f>
        <v>541</v>
      </c>
      <c r="B1571" s="6" t="s">
        <v>3496</v>
      </c>
      <c r="C1571" s="6" t="s">
        <v>3495</v>
      </c>
      <c r="D1571" s="6" t="s">
        <v>3044</v>
      </c>
      <c r="E1571" s="6" t="s">
        <v>3043</v>
      </c>
      <c r="F1571" s="4" t="s">
        <v>7</v>
      </c>
      <c r="G1571" s="4" t="s">
        <v>8</v>
      </c>
      <c r="H1571" s="4" t="s">
        <v>7</v>
      </c>
      <c r="I1571" s="4">
        <v>2</v>
      </c>
      <c r="J1571" s="4" t="s">
        <v>28</v>
      </c>
      <c r="K1571" s="4" t="s">
        <v>3061</v>
      </c>
      <c r="L1571" s="4" t="s">
        <v>26</v>
      </c>
      <c r="M1571" s="4" t="s">
        <v>3498</v>
      </c>
      <c r="N1571" s="4" t="s">
        <v>294</v>
      </c>
      <c r="P1571" s="4" t="s">
        <v>669</v>
      </c>
      <c r="Q1571" s="4" t="s">
        <v>1475</v>
      </c>
      <c r="R1571" s="4" t="s">
        <v>2434</v>
      </c>
      <c r="S1571" s="5" t="str">
        <f>IF(P1571="심사불필요","-",VLOOKUP(K1571,'[1]자격증 backdata'!A:G,7,0))</f>
        <v>-</v>
      </c>
      <c r="T1571" s="5" t="str">
        <f>IF(S1571="-","-",IF(COUNTIFS(B:B,B1571,S:S,"필수")&gt;0,"자격요건충족","확인필요"))</f>
        <v>-</v>
      </c>
      <c r="U1571" s="5"/>
      <c r="W1571" s="5">
        <f>IF(Q1571="4급","심사불필요",VLOOKUP(K1571,'[1]자격증 backdata'!A:B,2,0))</f>
        <v>2</v>
      </c>
      <c r="X1571" s="4">
        <f>IF(R1571="A", MIN(20, SUMIFS(W:W, B:B, B1571, R:R, "A")),IF(R1571="B", MIN(30, SUMIFS(W:W, B:B, B1571, R:R, "B")),"비해당분야"))</f>
        <v>10</v>
      </c>
      <c r="Y1571" s="4" t="str">
        <f>IF(R1571="C",MIN(30,IF(COUNTIFS(B:B,B1571,W:W,"가1")=1,25,IF(COUNTIFS(B:B,B1571,W:W,"가1")&gt;=2,30,0))+IF(COUNTIFS(B:B,B1571,W:W,"나1")&gt;=4,30,IF(COUNTIFS(B:B,B1571,W:W,"나1")=3,26,IF(COUNTIFS(B:B,B1571,W:W,"나1")=2,22,IF(COUNTIFS(B:B,B1571,W:W,"나1")=1,18,0)))))+MIN(30,IF(COUNTIFS(B:B,B1571,W:W,"가2")=1,25,IF(COUNTIFS(B:B,B1571,W:W,"가2")&gt;=2,30,0))+IF(COUNTIFS(B:B,B1571,W:W,"나2")=3,30,IF(COUNTIFS(B:B,B1571,W:W,"나2")=2,25,IF(COUNTIFS(B:B,B1571,W:W,"나2")=1,20,0)))),"비해당분야")</f>
        <v>비해당분야</v>
      </c>
      <c r="Z1571" s="4" t="str">
        <f>IF(R1571="C",VLOOKUP(K1571,'[1]자격증 backdata'!A:F,6,0),"비해당분야")</f>
        <v>비해당분야</v>
      </c>
      <c r="AA1571" s="4" t="str">
        <f>IF(R1571="C",SUMIF(B:B,B1571,Z:Z),"비해당분야")</f>
        <v>비해당분야</v>
      </c>
      <c r="AB1571" s="4" t="str">
        <f>IF(R1571="C",SUM(Y1571,AA1571),"비해당분야")</f>
        <v>비해당분야</v>
      </c>
      <c r="AC1571" s="4">
        <f>IF(R1571="C",AB1571,X1571)</f>
        <v>10</v>
      </c>
      <c r="AD1571" s="4">
        <f>VLOOKUP(K1571,'[1]자격증 backdata'!A:D,4,0)</f>
        <v>0</v>
      </c>
      <c r="AE1571" s="4">
        <f>IF(_xlfn.MAXIFS(AD:AD,B:B,B1571)&gt;10,10,_xlfn.MAXIFS(AD:AD,B:B,B1571))</f>
        <v>5</v>
      </c>
      <c r="AG1571" s="5">
        <f>VLOOKUP(K1571,'[1]자격증 backdata'!A:C,3,0)</f>
        <v>0</v>
      </c>
      <c r="AH1571" s="5">
        <f>COUNTIFS($B:$B,$B1571,$AG:$AG,AH$1)</f>
        <v>0</v>
      </c>
      <c r="AI1571" s="5">
        <f>COUNTIFS($B:$B,$B1571,$AG:$AG,AI$1)</f>
        <v>0</v>
      </c>
      <c r="AJ1571" s="5">
        <f>COUNTIFS($B:$B,$B1571,$AG:$AG,AJ$1)</f>
        <v>0</v>
      </c>
      <c r="AK1571" s="5">
        <f>COUNTIFS($B:$B,$B1571,$AG:$AG,AK$1)</f>
        <v>0</v>
      </c>
      <c r="AL1571" s="5">
        <f>COUNTIFS($B:$B,$B1571,$AG:$AG,AL$1)</f>
        <v>0</v>
      </c>
      <c r="AM1571" s="5">
        <f>COUNTIFS($B:$B,$B1571,$AG:$AG,AM$1)</f>
        <v>0</v>
      </c>
      <c r="AN1571" s="5">
        <f>COUNTIFS($B:$B,$B1571,$AG:$AG,AN$1)</f>
        <v>1</v>
      </c>
      <c r="AO1571" s="5">
        <f>COUNTIFS($B:$B,$B1571,$AG:$AG,AO$1)</f>
        <v>0</v>
      </c>
      <c r="AP1571" s="5">
        <f>COUNTIFS($B:$B,$B1571,$AG:$AG,AP$1)</f>
        <v>0</v>
      </c>
      <c r="AQ1571" s="5">
        <f>COUNTIFS($B:$B,$B1571,$AG:$AG,AQ$1)</f>
        <v>0</v>
      </c>
      <c r="AR1571" s="5">
        <f>COUNTIFS($B:$B,$B1571,$AG:$AG,AR$1)</f>
        <v>0</v>
      </c>
      <c r="AS1571" s="5">
        <f>COUNTIFS($B:$B,$B1571,$AG:$AG,AS$1)</f>
        <v>0</v>
      </c>
      <c r="AT1571" s="5">
        <f>COUNTIFS($B:$B,$B1571,$AG:$AG,AT$1)</f>
        <v>1</v>
      </c>
      <c r="AU1571" s="5">
        <f>COUNTIFS($B:$B,$B1571,$AG:$AG,AU$1)</f>
        <v>0</v>
      </c>
    </row>
    <row r="1572" spans="1:47" ht="15" customHeight="1" x14ac:dyDescent="0.35">
      <c r="A1572" s="6">
        <f>IF(B1571=B1572,A1571,A1571+1)</f>
        <v>541</v>
      </c>
      <c r="B1572" s="6" t="s">
        <v>3496</v>
      </c>
      <c r="C1572" s="6" t="s">
        <v>3495</v>
      </c>
      <c r="D1572" s="6" t="s">
        <v>3044</v>
      </c>
      <c r="E1572" s="6" t="s">
        <v>3043</v>
      </c>
      <c r="F1572" s="4" t="s">
        <v>7</v>
      </c>
      <c r="G1572" s="4" t="s">
        <v>8</v>
      </c>
      <c r="H1572" s="4" t="s">
        <v>7</v>
      </c>
      <c r="I1572" s="4">
        <v>3</v>
      </c>
      <c r="J1572" s="4" t="s">
        <v>633</v>
      </c>
      <c r="K1572" s="4" t="s">
        <v>3118</v>
      </c>
      <c r="L1572" s="4" t="s">
        <v>55</v>
      </c>
      <c r="M1572" s="4" t="s">
        <v>3497</v>
      </c>
      <c r="N1572" s="4" t="s">
        <v>451</v>
      </c>
      <c r="P1572" s="4" t="s">
        <v>669</v>
      </c>
      <c r="Q1572" s="4" t="s">
        <v>1475</v>
      </c>
      <c r="R1572" s="4" t="s">
        <v>2434</v>
      </c>
      <c r="S1572" s="5" t="str">
        <f>IF(P1572="심사불필요","-",VLOOKUP(K1572,'[1]자격증 backdata'!A:G,7,0))</f>
        <v>-</v>
      </c>
      <c r="T1572" s="5" t="str">
        <f>IF(S1572="-","-",IF(COUNTIFS(B:B,B1572,S:S,"필수")&gt;0,"자격요건충족","확인필요"))</f>
        <v>-</v>
      </c>
      <c r="U1572" s="5"/>
      <c r="W1572" s="5">
        <f>IF(Q1572="4급","심사불필요",VLOOKUP(K1572,'[1]자격증 backdata'!A:B,2,0))</f>
        <v>4</v>
      </c>
      <c r="X1572" s="4">
        <f>IF(R1572="A", MIN(20, SUMIFS(W:W, B:B, B1572, R:R, "A")),IF(R1572="B", MIN(30, SUMIFS(W:W, B:B, B1572, R:R, "B")),"비해당분야"))</f>
        <v>10</v>
      </c>
      <c r="Y1572" s="4" t="str">
        <f>IF(R1572="C",MIN(30,IF(COUNTIFS(B:B,B1572,W:W,"가1")=1,25,IF(COUNTIFS(B:B,B1572,W:W,"가1")&gt;=2,30,0))+IF(COUNTIFS(B:B,B1572,W:W,"나1")&gt;=4,30,IF(COUNTIFS(B:B,B1572,W:W,"나1")=3,26,IF(COUNTIFS(B:B,B1572,W:W,"나1")=2,22,IF(COUNTIFS(B:B,B1572,W:W,"나1")=1,18,0)))))+MIN(30,IF(COUNTIFS(B:B,B1572,W:W,"가2")=1,25,IF(COUNTIFS(B:B,B1572,W:W,"가2")&gt;=2,30,0))+IF(COUNTIFS(B:B,B1572,W:W,"나2")=3,30,IF(COUNTIFS(B:B,B1572,W:W,"나2")=2,25,IF(COUNTIFS(B:B,B1572,W:W,"나2")=1,20,0)))),"비해당분야")</f>
        <v>비해당분야</v>
      </c>
      <c r="Z1572" s="4" t="str">
        <f>IF(R1572="C",VLOOKUP(K1572,'[1]자격증 backdata'!A:F,6,0),"비해당분야")</f>
        <v>비해당분야</v>
      </c>
      <c r="AA1572" s="4" t="str">
        <f>IF(R1572="C",SUMIF(B:B,B1572,Z:Z),"비해당분야")</f>
        <v>비해당분야</v>
      </c>
      <c r="AB1572" s="4" t="str">
        <f>IF(R1572="C",SUM(Y1572,AA1572),"비해당분야")</f>
        <v>비해당분야</v>
      </c>
      <c r="AC1572" s="4">
        <f>IF(R1572="C",AB1572,X1572)</f>
        <v>10</v>
      </c>
      <c r="AD1572" s="4">
        <f>VLOOKUP(K1572,'[1]자격증 backdata'!A:D,4,0)</f>
        <v>0</v>
      </c>
      <c r="AE1572" s="4">
        <f>IF(_xlfn.MAXIFS(AD:AD,B:B,B1572)&gt;10,10,_xlfn.MAXIFS(AD:AD,B:B,B1572))</f>
        <v>5</v>
      </c>
      <c r="AG1572" s="5" t="str">
        <f>VLOOKUP(K1572,'[1]자격증 backdata'!A:C,3,0)</f>
        <v>G</v>
      </c>
      <c r="AH1572" s="5">
        <f>COUNTIFS($B:$B,$B1572,$AG:$AG,AH$1)</f>
        <v>0</v>
      </c>
      <c r="AI1572" s="5">
        <f>COUNTIFS($B:$B,$B1572,$AG:$AG,AI$1)</f>
        <v>0</v>
      </c>
      <c r="AJ1572" s="5">
        <f>COUNTIFS($B:$B,$B1572,$AG:$AG,AJ$1)</f>
        <v>0</v>
      </c>
      <c r="AK1572" s="5">
        <f>COUNTIFS($B:$B,$B1572,$AG:$AG,AK$1)</f>
        <v>0</v>
      </c>
      <c r="AL1572" s="5">
        <f>COUNTIFS($B:$B,$B1572,$AG:$AG,AL$1)</f>
        <v>0</v>
      </c>
      <c r="AM1572" s="5">
        <f>COUNTIFS($B:$B,$B1572,$AG:$AG,AM$1)</f>
        <v>0</v>
      </c>
      <c r="AN1572" s="5">
        <f>COUNTIFS($B:$B,$B1572,$AG:$AG,AN$1)</f>
        <v>1</v>
      </c>
      <c r="AO1572" s="5">
        <f>COUNTIFS($B:$B,$B1572,$AG:$AG,AO$1)</f>
        <v>0</v>
      </c>
      <c r="AP1572" s="5">
        <f>COUNTIFS($B:$B,$B1572,$AG:$AG,AP$1)</f>
        <v>0</v>
      </c>
      <c r="AQ1572" s="5">
        <f>COUNTIFS($B:$B,$B1572,$AG:$AG,AQ$1)</f>
        <v>0</v>
      </c>
      <c r="AR1572" s="5">
        <f>COUNTIFS($B:$B,$B1572,$AG:$AG,AR$1)</f>
        <v>0</v>
      </c>
      <c r="AS1572" s="5">
        <f>COUNTIFS($B:$B,$B1572,$AG:$AG,AS$1)</f>
        <v>0</v>
      </c>
      <c r="AT1572" s="5">
        <f>COUNTIFS($B:$B,$B1572,$AG:$AG,AT$1)</f>
        <v>1</v>
      </c>
      <c r="AU1572" s="5">
        <f>COUNTIFS($B:$B,$B1572,$AG:$AG,AU$1)</f>
        <v>0</v>
      </c>
    </row>
    <row r="1573" spans="1:47" ht="15" customHeight="1" x14ac:dyDescent="0.35">
      <c r="A1573" s="6">
        <f>IF(B1572=B1573,A1572,A1572+1)</f>
        <v>541</v>
      </c>
      <c r="B1573" s="6" t="s">
        <v>3496</v>
      </c>
      <c r="C1573" s="6" t="s">
        <v>3495</v>
      </c>
      <c r="D1573" s="6" t="s">
        <v>3044</v>
      </c>
      <c r="E1573" s="6" t="s">
        <v>3043</v>
      </c>
      <c r="F1573" s="4" t="s">
        <v>7</v>
      </c>
      <c r="G1573" s="4" t="s">
        <v>8</v>
      </c>
      <c r="H1573" s="4" t="s">
        <v>7</v>
      </c>
      <c r="I1573" s="4">
        <v>4</v>
      </c>
      <c r="J1573" s="4" t="s">
        <v>106</v>
      </c>
      <c r="K1573" s="4" t="s">
        <v>3057</v>
      </c>
      <c r="L1573" s="4" t="s">
        <v>55</v>
      </c>
      <c r="M1573" s="4" t="s">
        <v>3494</v>
      </c>
      <c r="N1573" s="4" t="s">
        <v>3493</v>
      </c>
      <c r="P1573" s="4" t="s">
        <v>669</v>
      </c>
      <c r="Q1573" s="4" t="s">
        <v>1475</v>
      </c>
      <c r="R1573" s="4" t="s">
        <v>2434</v>
      </c>
      <c r="S1573" s="5" t="str">
        <f>IF(P1573="심사불필요","-",VLOOKUP(K1573,'[1]자격증 backdata'!A:G,7,0))</f>
        <v>-</v>
      </c>
      <c r="T1573" s="5" t="str">
        <f>IF(S1573="-","-",IF(COUNTIFS(B:B,B1573,S:S,"필수")&gt;0,"자격요건충족","확인필요"))</f>
        <v>-</v>
      </c>
      <c r="U1573" s="5"/>
      <c r="W1573" s="5">
        <f>IF(Q1573="4급","심사불필요",VLOOKUP(K1573,'[1]자격증 backdata'!A:B,2,0))</f>
        <v>4</v>
      </c>
      <c r="X1573" s="4">
        <f>IF(R1573="A", MIN(20, SUMIFS(W:W, B:B, B1573, R:R, "A")),IF(R1573="B", MIN(30, SUMIFS(W:W, B:B, B1573, R:R, "B")),"비해당분야"))</f>
        <v>10</v>
      </c>
      <c r="Y1573" s="4" t="str">
        <f>IF(R1573="C",MIN(30,IF(COUNTIFS(B:B,B1573,W:W,"가1")=1,25,IF(COUNTIFS(B:B,B1573,W:W,"가1")&gt;=2,30,0))+IF(COUNTIFS(B:B,B1573,W:W,"나1")&gt;=4,30,IF(COUNTIFS(B:B,B1573,W:W,"나1")=3,26,IF(COUNTIFS(B:B,B1573,W:W,"나1")=2,22,IF(COUNTIFS(B:B,B1573,W:W,"나1")=1,18,0)))))+MIN(30,IF(COUNTIFS(B:B,B1573,W:W,"가2")=1,25,IF(COUNTIFS(B:B,B1573,W:W,"가2")&gt;=2,30,0))+IF(COUNTIFS(B:B,B1573,W:W,"나2")=3,30,IF(COUNTIFS(B:B,B1573,W:W,"나2")=2,25,IF(COUNTIFS(B:B,B1573,W:W,"나2")=1,20,0)))),"비해당분야")</f>
        <v>비해당분야</v>
      </c>
      <c r="Z1573" s="4" t="str">
        <f>IF(R1573="C",VLOOKUP(K1573,'[1]자격증 backdata'!A:F,6,0),"비해당분야")</f>
        <v>비해당분야</v>
      </c>
      <c r="AA1573" s="4" t="str">
        <f>IF(R1573="C",SUMIF(B:B,B1573,Z:Z),"비해당분야")</f>
        <v>비해당분야</v>
      </c>
      <c r="AB1573" s="4" t="str">
        <f>IF(R1573="C",SUM(Y1573,AA1573),"비해당분야")</f>
        <v>비해당분야</v>
      </c>
      <c r="AC1573" s="4">
        <f>IF(R1573="C",AB1573,X1573)</f>
        <v>10</v>
      </c>
      <c r="AD1573" s="4">
        <f>VLOOKUP(K1573,'[1]자격증 backdata'!A:D,4,0)</f>
        <v>0</v>
      </c>
      <c r="AE1573" s="4">
        <f>IF(_xlfn.MAXIFS(AD:AD,B:B,B1573)&gt;10,10,_xlfn.MAXIFS(AD:AD,B:B,B1573))</f>
        <v>5</v>
      </c>
      <c r="AG1573" s="5" t="str">
        <f>VLOOKUP(K1573,'[1]자격증 backdata'!A:C,3,0)</f>
        <v>M</v>
      </c>
      <c r="AH1573" s="5">
        <f>COUNTIFS($B:$B,$B1573,$AG:$AG,AH$1)</f>
        <v>0</v>
      </c>
      <c r="AI1573" s="5">
        <f>COUNTIFS($B:$B,$B1573,$AG:$AG,AI$1)</f>
        <v>0</v>
      </c>
      <c r="AJ1573" s="5">
        <f>COUNTIFS($B:$B,$B1573,$AG:$AG,AJ$1)</f>
        <v>0</v>
      </c>
      <c r="AK1573" s="5">
        <f>COUNTIFS($B:$B,$B1573,$AG:$AG,AK$1)</f>
        <v>0</v>
      </c>
      <c r="AL1573" s="5">
        <f>COUNTIFS($B:$B,$B1573,$AG:$AG,AL$1)</f>
        <v>0</v>
      </c>
      <c r="AM1573" s="5">
        <f>COUNTIFS($B:$B,$B1573,$AG:$AG,AM$1)</f>
        <v>0</v>
      </c>
      <c r="AN1573" s="5">
        <f>COUNTIFS($B:$B,$B1573,$AG:$AG,AN$1)</f>
        <v>1</v>
      </c>
      <c r="AO1573" s="5">
        <f>COUNTIFS($B:$B,$B1573,$AG:$AG,AO$1)</f>
        <v>0</v>
      </c>
      <c r="AP1573" s="5">
        <f>COUNTIFS($B:$B,$B1573,$AG:$AG,AP$1)</f>
        <v>0</v>
      </c>
      <c r="AQ1573" s="5">
        <f>COUNTIFS($B:$B,$B1573,$AG:$AG,AQ$1)</f>
        <v>0</v>
      </c>
      <c r="AR1573" s="5">
        <f>COUNTIFS($B:$B,$B1573,$AG:$AG,AR$1)</f>
        <v>0</v>
      </c>
      <c r="AS1573" s="5">
        <f>COUNTIFS($B:$B,$B1573,$AG:$AG,AS$1)</f>
        <v>0</v>
      </c>
      <c r="AT1573" s="5">
        <f>COUNTIFS($B:$B,$B1573,$AG:$AG,AT$1)</f>
        <v>1</v>
      </c>
      <c r="AU1573" s="5">
        <f>COUNTIFS($B:$B,$B1573,$AG:$AG,AU$1)</f>
        <v>0</v>
      </c>
    </row>
    <row r="1574" spans="1:47" ht="15" customHeight="1" x14ac:dyDescent="0.35">
      <c r="A1574" s="3">
        <f>IF(B1573=B1574,A1573,A1573+1)</f>
        <v>542</v>
      </c>
      <c r="B1574" s="3" t="s">
        <v>3491</v>
      </c>
      <c r="C1574" s="3" t="s">
        <v>3490</v>
      </c>
      <c r="D1574" s="3" t="s">
        <v>3044</v>
      </c>
      <c r="E1574" s="3" t="s">
        <v>3043</v>
      </c>
      <c r="F1574" s="4" t="s">
        <v>7</v>
      </c>
      <c r="G1574" s="4" t="s">
        <v>8</v>
      </c>
      <c r="H1574" s="4" t="s">
        <v>7</v>
      </c>
      <c r="I1574" s="3">
        <v>1</v>
      </c>
      <c r="J1574" s="3" t="s">
        <v>69</v>
      </c>
      <c r="K1574" s="3" t="s">
        <v>3065</v>
      </c>
      <c r="L1574" s="3" t="s">
        <v>36</v>
      </c>
      <c r="M1574" s="3" t="s">
        <v>3492</v>
      </c>
      <c r="N1574" s="3" t="s">
        <v>24</v>
      </c>
      <c r="P1574" s="3" t="s">
        <v>669</v>
      </c>
      <c r="Q1574" s="3" t="s">
        <v>1475</v>
      </c>
      <c r="R1574" s="3" t="s">
        <v>2434</v>
      </c>
      <c r="S1574" s="2" t="str">
        <f>IF(P1574="심사불필요","-",VLOOKUP(K1574,'[1]자격증 backdata'!A:G,7,0))</f>
        <v>-</v>
      </c>
      <c r="T1574" s="2" t="str">
        <f>IF(S1574="-","-",IF(COUNTIFS(B:B,B1574,S:S,"필수")&gt;0,"자격요건충족","확인필요"))</f>
        <v>-</v>
      </c>
      <c r="U1574" s="2"/>
      <c r="W1574" s="2">
        <f>IF(Q1574="4급","심사불필요",VLOOKUP(K1574,'[1]자격증 backdata'!A:B,2,0))</f>
        <v>0</v>
      </c>
      <c r="X1574" s="3">
        <f>IF(R1574="A", MIN(20, SUMIFS(W:W, B:B, B1574, R:R, "A")),IF(R1574="B", MIN(30, SUMIFS(W:W, B:B, B1574, R:R, "B")),"비해당분야"))</f>
        <v>4</v>
      </c>
      <c r="Y1574" s="3" t="str">
        <f>IF(R1574="C",MIN(30,IF(COUNTIFS(B:B,B1574,W:W,"가1")=1,25,IF(COUNTIFS(B:B,B1574,W:W,"가1")&gt;=2,30,0))+IF(COUNTIFS(B:B,B1574,W:W,"나1")&gt;=4,30,IF(COUNTIFS(B:B,B1574,W:W,"나1")=3,26,IF(COUNTIFS(B:B,B1574,W:W,"나1")=2,22,IF(COUNTIFS(B:B,B1574,W:W,"나1")=1,18,0)))))+MIN(30,IF(COUNTIFS(B:B,B1574,W:W,"가2")=1,25,IF(COUNTIFS(B:B,B1574,W:W,"가2")&gt;=2,30,0))+IF(COUNTIFS(B:B,B1574,W:W,"나2")=3,30,IF(COUNTIFS(B:B,B1574,W:W,"나2")=2,25,IF(COUNTIFS(B:B,B1574,W:W,"나2")=1,20,0)))),"비해당분야")</f>
        <v>비해당분야</v>
      </c>
      <c r="Z1574" s="3" t="str">
        <f>IF(R1574="C",VLOOKUP(K1574,'[1]자격증 backdata'!A:F,6,0),"비해당분야")</f>
        <v>비해당분야</v>
      </c>
      <c r="AA1574" s="3" t="str">
        <f>IF(R1574="C",SUMIF(B:B,B1574,Z:Z),"비해당분야")</f>
        <v>비해당분야</v>
      </c>
      <c r="AB1574" s="3" t="str">
        <f>IF(R1574="C",SUM(Y1574,AA1574),"비해당분야")</f>
        <v>비해당분야</v>
      </c>
      <c r="AC1574" s="3">
        <f>IF(R1574="C",AB1574,X1574)</f>
        <v>4</v>
      </c>
      <c r="AD1574" s="3">
        <f>VLOOKUP(K1574,'[1]자격증 backdata'!A:D,4,0)</f>
        <v>5</v>
      </c>
      <c r="AE1574" s="3">
        <f>IF(_xlfn.MAXIFS(AD:AD,B:B,B1574)&gt;10,10,_xlfn.MAXIFS(AD:AD,B:B,B1574))</f>
        <v>5</v>
      </c>
      <c r="AG1574" s="2">
        <f>VLOOKUP(K1574,'[1]자격증 backdata'!A:C,3,0)</f>
        <v>0</v>
      </c>
      <c r="AH1574" s="2">
        <f>COUNTIFS($B:$B,$B1574,$AG:$AG,AH$1)</f>
        <v>0</v>
      </c>
      <c r="AI1574" s="2">
        <f>COUNTIFS($B:$B,$B1574,$AG:$AG,AI$1)</f>
        <v>0</v>
      </c>
      <c r="AJ1574" s="2">
        <f>COUNTIFS($B:$B,$B1574,$AG:$AG,AJ$1)</f>
        <v>0</v>
      </c>
      <c r="AK1574" s="2">
        <f>COUNTIFS($B:$B,$B1574,$AG:$AG,AK$1)</f>
        <v>0</v>
      </c>
      <c r="AL1574" s="2">
        <f>COUNTIFS($B:$B,$B1574,$AG:$AG,AL$1)</f>
        <v>0</v>
      </c>
      <c r="AM1574" s="2">
        <f>COUNTIFS($B:$B,$B1574,$AG:$AG,AM$1)</f>
        <v>0</v>
      </c>
      <c r="AN1574" s="2">
        <f>COUNTIFS($B:$B,$B1574,$AG:$AG,AN$1)</f>
        <v>0</v>
      </c>
      <c r="AO1574" s="2">
        <f>COUNTIFS($B:$B,$B1574,$AG:$AG,AO$1)</f>
        <v>0</v>
      </c>
      <c r="AP1574" s="2">
        <f>COUNTIFS($B:$B,$B1574,$AG:$AG,AP$1)</f>
        <v>0</v>
      </c>
      <c r="AQ1574" s="2">
        <f>COUNTIFS($B:$B,$B1574,$AG:$AG,AQ$1)</f>
        <v>0</v>
      </c>
      <c r="AR1574" s="2">
        <f>COUNTIFS($B:$B,$B1574,$AG:$AG,AR$1)</f>
        <v>0</v>
      </c>
      <c r="AS1574" s="2">
        <f>COUNTIFS($B:$B,$B1574,$AG:$AG,AS$1)</f>
        <v>0</v>
      </c>
      <c r="AT1574" s="2">
        <f>COUNTIFS($B:$B,$B1574,$AG:$AG,AT$1)</f>
        <v>1</v>
      </c>
      <c r="AU1574" s="2">
        <f>COUNTIFS($B:$B,$B1574,$AG:$AG,AU$1)</f>
        <v>0</v>
      </c>
    </row>
    <row r="1575" spans="1:47" ht="15" customHeight="1" x14ac:dyDescent="0.35">
      <c r="A1575" s="7">
        <f>IF(B1574=B1575,A1574,A1574+1)</f>
        <v>542</v>
      </c>
      <c r="B1575" s="7" t="s">
        <v>3491</v>
      </c>
      <c r="C1575" s="7" t="s">
        <v>3490</v>
      </c>
      <c r="D1575" s="7" t="s">
        <v>3044</v>
      </c>
      <c r="E1575" s="7" t="s">
        <v>3043</v>
      </c>
      <c r="F1575" s="4" t="s">
        <v>7</v>
      </c>
      <c r="G1575" s="4" t="s">
        <v>8</v>
      </c>
      <c r="H1575" s="4" t="s">
        <v>7</v>
      </c>
      <c r="I1575" s="3">
        <v>2</v>
      </c>
      <c r="J1575" s="3" t="s">
        <v>106</v>
      </c>
      <c r="K1575" s="3" t="s">
        <v>3057</v>
      </c>
      <c r="L1575" s="3" t="s">
        <v>55</v>
      </c>
      <c r="M1575" s="3" t="s">
        <v>3489</v>
      </c>
      <c r="N1575" s="3" t="s">
        <v>2940</v>
      </c>
      <c r="P1575" s="3" t="s">
        <v>669</v>
      </c>
      <c r="Q1575" s="3" t="s">
        <v>1475</v>
      </c>
      <c r="R1575" s="3" t="s">
        <v>2434</v>
      </c>
      <c r="S1575" s="2" t="str">
        <f>IF(P1575="심사불필요","-",VLOOKUP(K1575,'[1]자격증 backdata'!A:G,7,0))</f>
        <v>-</v>
      </c>
      <c r="T1575" s="2" t="str">
        <f>IF(S1575="-","-",IF(COUNTIFS(B:B,B1575,S:S,"필수")&gt;0,"자격요건충족","확인필요"))</f>
        <v>-</v>
      </c>
      <c r="U1575" s="2"/>
      <c r="W1575" s="2">
        <f>IF(Q1575="4급","심사불필요",VLOOKUP(K1575,'[1]자격증 backdata'!A:B,2,0))</f>
        <v>4</v>
      </c>
      <c r="X1575" s="3">
        <f>IF(R1575="A", MIN(20, SUMIFS(W:W, B:B, B1575, R:R, "A")),IF(R1575="B", MIN(30, SUMIFS(W:W, B:B, B1575, R:R, "B")),"비해당분야"))</f>
        <v>4</v>
      </c>
      <c r="Y1575" s="3" t="str">
        <f>IF(R1575="C",MIN(30,IF(COUNTIFS(B:B,B1575,W:W,"가1")=1,25,IF(COUNTIFS(B:B,B1575,W:W,"가1")&gt;=2,30,0))+IF(COUNTIFS(B:B,B1575,W:W,"나1")&gt;=4,30,IF(COUNTIFS(B:B,B1575,W:W,"나1")=3,26,IF(COUNTIFS(B:B,B1575,W:W,"나1")=2,22,IF(COUNTIFS(B:B,B1575,W:W,"나1")=1,18,0)))))+MIN(30,IF(COUNTIFS(B:B,B1575,W:W,"가2")=1,25,IF(COUNTIFS(B:B,B1575,W:W,"가2")&gt;=2,30,0))+IF(COUNTIFS(B:B,B1575,W:W,"나2")=3,30,IF(COUNTIFS(B:B,B1575,W:W,"나2")=2,25,IF(COUNTIFS(B:B,B1575,W:W,"나2")=1,20,0)))),"비해당분야")</f>
        <v>비해당분야</v>
      </c>
      <c r="Z1575" s="3" t="str">
        <f>IF(R1575="C",VLOOKUP(K1575,'[1]자격증 backdata'!A:F,6,0),"비해당분야")</f>
        <v>비해당분야</v>
      </c>
      <c r="AA1575" s="3" t="str">
        <f>IF(R1575="C",SUMIF(B:B,B1575,Z:Z),"비해당분야")</f>
        <v>비해당분야</v>
      </c>
      <c r="AB1575" s="3" t="str">
        <f>IF(R1575="C",SUM(Y1575,AA1575),"비해당분야")</f>
        <v>비해당분야</v>
      </c>
      <c r="AC1575" s="3">
        <f>IF(R1575="C",AB1575,X1575)</f>
        <v>4</v>
      </c>
      <c r="AD1575" s="3">
        <f>VLOOKUP(K1575,'[1]자격증 backdata'!A:D,4,0)</f>
        <v>0</v>
      </c>
      <c r="AE1575" s="3">
        <f>IF(_xlfn.MAXIFS(AD:AD,B:B,B1575)&gt;10,10,_xlfn.MAXIFS(AD:AD,B:B,B1575))</f>
        <v>5</v>
      </c>
      <c r="AG1575" s="2" t="str">
        <f>VLOOKUP(K1575,'[1]자격증 backdata'!A:C,3,0)</f>
        <v>M</v>
      </c>
      <c r="AH1575" s="2">
        <f>COUNTIFS($B:$B,$B1575,$AG:$AG,AH$1)</f>
        <v>0</v>
      </c>
      <c r="AI1575" s="2">
        <f>COUNTIFS($B:$B,$B1575,$AG:$AG,AI$1)</f>
        <v>0</v>
      </c>
      <c r="AJ1575" s="2">
        <f>COUNTIFS($B:$B,$B1575,$AG:$AG,AJ$1)</f>
        <v>0</v>
      </c>
      <c r="AK1575" s="2">
        <f>COUNTIFS($B:$B,$B1575,$AG:$AG,AK$1)</f>
        <v>0</v>
      </c>
      <c r="AL1575" s="2">
        <f>COUNTIFS($B:$B,$B1575,$AG:$AG,AL$1)</f>
        <v>0</v>
      </c>
      <c r="AM1575" s="2">
        <f>COUNTIFS($B:$B,$B1575,$AG:$AG,AM$1)</f>
        <v>0</v>
      </c>
      <c r="AN1575" s="2">
        <f>COUNTIFS($B:$B,$B1575,$AG:$AG,AN$1)</f>
        <v>0</v>
      </c>
      <c r="AO1575" s="2">
        <f>COUNTIFS($B:$B,$B1575,$AG:$AG,AO$1)</f>
        <v>0</v>
      </c>
      <c r="AP1575" s="2">
        <f>COUNTIFS($B:$B,$B1575,$AG:$AG,AP$1)</f>
        <v>0</v>
      </c>
      <c r="AQ1575" s="2">
        <f>COUNTIFS($B:$B,$B1575,$AG:$AG,AQ$1)</f>
        <v>0</v>
      </c>
      <c r="AR1575" s="2">
        <f>COUNTIFS($B:$B,$B1575,$AG:$AG,AR$1)</f>
        <v>0</v>
      </c>
      <c r="AS1575" s="2">
        <f>COUNTIFS($B:$B,$B1575,$AG:$AG,AS$1)</f>
        <v>0</v>
      </c>
      <c r="AT1575" s="2">
        <f>COUNTIFS($B:$B,$B1575,$AG:$AG,AT$1)</f>
        <v>1</v>
      </c>
      <c r="AU1575" s="2">
        <f>COUNTIFS($B:$B,$B1575,$AG:$AG,AU$1)</f>
        <v>0</v>
      </c>
    </row>
    <row r="1576" spans="1:47" ht="15" customHeight="1" x14ac:dyDescent="0.35">
      <c r="A1576" s="4">
        <f>IF(B1575=B1576,A1575,A1575+1)</f>
        <v>543</v>
      </c>
      <c r="B1576" s="4" t="s">
        <v>3486</v>
      </c>
      <c r="C1576" s="4" t="s">
        <v>3485</v>
      </c>
      <c r="D1576" s="4" t="s">
        <v>3044</v>
      </c>
      <c r="E1576" s="4" t="s">
        <v>3043</v>
      </c>
      <c r="F1576" s="4" t="s">
        <v>7</v>
      </c>
      <c r="G1576" s="4" t="s">
        <v>8</v>
      </c>
      <c r="H1576" s="4" t="s">
        <v>7</v>
      </c>
      <c r="I1576" s="4">
        <v>1</v>
      </c>
      <c r="J1576" s="4" t="s">
        <v>38</v>
      </c>
      <c r="K1576" s="4" t="s">
        <v>3059</v>
      </c>
      <c r="L1576" s="4" t="s">
        <v>36</v>
      </c>
      <c r="M1576" s="4" t="s">
        <v>3488</v>
      </c>
      <c r="N1576" s="4" t="s">
        <v>138</v>
      </c>
      <c r="P1576" s="4" t="s">
        <v>669</v>
      </c>
      <c r="Q1576" s="4" t="s">
        <v>1475</v>
      </c>
      <c r="R1576" s="4" t="s">
        <v>2434</v>
      </c>
      <c r="S1576" s="5" t="str">
        <f>IF(P1576="심사불필요","-",VLOOKUP(K1576,'[1]자격증 backdata'!A:G,7,0))</f>
        <v>-</v>
      </c>
      <c r="T1576" s="5" t="str">
        <f>IF(S1576="-","-",IF(COUNTIFS(B:B,B1576,S:S,"필수")&gt;0,"자격요건충족","확인필요"))</f>
        <v>-</v>
      </c>
      <c r="U1576" s="5"/>
      <c r="W1576" s="5">
        <f>IF(Q1576="4급","심사불필요",VLOOKUP(K1576,'[1]자격증 backdata'!A:B,2,0))</f>
        <v>0</v>
      </c>
      <c r="X1576" s="4">
        <f>IF(R1576="A", MIN(20, SUMIFS(W:W, B:B, B1576, R:R, "A")),IF(R1576="B", MIN(30, SUMIFS(W:W, B:B, B1576, R:R, "B")),"비해당분야"))</f>
        <v>6</v>
      </c>
      <c r="Y1576" s="4" t="str">
        <f>IF(R1576="C",MIN(30,IF(COUNTIFS(B:B,B1576,W:W,"가1")=1,25,IF(COUNTIFS(B:B,B1576,W:W,"가1")&gt;=2,30,0))+IF(COUNTIFS(B:B,B1576,W:W,"나1")&gt;=4,30,IF(COUNTIFS(B:B,B1576,W:W,"나1")=3,26,IF(COUNTIFS(B:B,B1576,W:W,"나1")=2,22,IF(COUNTIFS(B:B,B1576,W:W,"나1")=1,18,0)))))+MIN(30,IF(COUNTIFS(B:B,B1576,W:W,"가2")=1,25,IF(COUNTIFS(B:B,B1576,W:W,"가2")&gt;=2,30,0))+IF(COUNTIFS(B:B,B1576,W:W,"나2")=3,30,IF(COUNTIFS(B:B,B1576,W:W,"나2")=2,25,IF(COUNTIFS(B:B,B1576,W:W,"나2")=1,20,0)))),"비해당분야")</f>
        <v>비해당분야</v>
      </c>
      <c r="Z1576" s="4" t="str">
        <f>IF(R1576="C",VLOOKUP(K1576,'[1]자격증 backdata'!A:F,6,0),"비해당분야")</f>
        <v>비해당분야</v>
      </c>
      <c r="AA1576" s="4" t="str">
        <f>IF(R1576="C",SUMIF(B:B,B1576,Z:Z),"비해당분야")</f>
        <v>비해당분야</v>
      </c>
      <c r="AB1576" s="4" t="str">
        <f>IF(R1576="C",SUM(Y1576,AA1576),"비해당분야")</f>
        <v>비해당분야</v>
      </c>
      <c r="AC1576" s="4">
        <f>IF(R1576="C",AB1576,X1576)</f>
        <v>6</v>
      </c>
      <c r="AD1576" s="4">
        <f>VLOOKUP(K1576,'[1]자격증 backdata'!A:D,4,0)</f>
        <v>5</v>
      </c>
      <c r="AE1576" s="4">
        <f>IF(_xlfn.MAXIFS(AD:AD,B:B,B1576)&gt;10,10,_xlfn.MAXIFS(AD:AD,B:B,B1576))</f>
        <v>5</v>
      </c>
      <c r="AG1576" s="5">
        <f>VLOOKUP(K1576,'[1]자격증 backdata'!A:C,3,0)</f>
        <v>0</v>
      </c>
      <c r="AH1576" s="5">
        <f>COUNTIFS($B:$B,$B1576,$AG:$AG,AH$1)</f>
        <v>0</v>
      </c>
      <c r="AI1576" s="5">
        <f>COUNTIFS($B:$B,$B1576,$AG:$AG,AI$1)</f>
        <v>0</v>
      </c>
      <c r="AJ1576" s="5">
        <f>COUNTIFS($B:$B,$B1576,$AG:$AG,AJ$1)</f>
        <v>0</v>
      </c>
      <c r="AK1576" s="5">
        <f>COUNTIFS($B:$B,$B1576,$AG:$AG,AK$1)</f>
        <v>0</v>
      </c>
      <c r="AL1576" s="5">
        <f>COUNTIFS($B:$B,$B1576,$AG:$AG,AL$1)</f>
        <v>0</v>
      </c>
      <c r="AM1576" s="5">
        <f>COUNTIFS($B:$B,$B1576,$AG:$AG,AM$1)</f>
        <v>0</v>
      </c>
      <c r="AN1576" s="5">
        <f>COUNTIFS($B:$B,$B1576,$AG:$AG,AN$1)</f>
        <v>0</v>
      </c>
      <c r="AO1576" s="5">
        <f>COUNTIFS($B:$B,$B1576,$AG:$AG,AO$1)</f>
        <v>0</v>
      </c>
      <c r="AP1576" s="5">
        <f>COUNTIFS($B:$B,$B1576,$AG:$AG,AP$1)</f>
        <v>0</v>
      </c>
      <c r="AQ1576" s="5">
        <f>COUNTIFS($B:$B,$B1576,$AG:$AG,AQ$1)</f>
        <v>0</v>
      </c>
      <c r="AR1576" s="5">
        <f>COUNTIFS($B:$B,$B1576,$AG:$AG,AR$1)</f>
        <v>0</v>
      </c>
      <c r="AS1576" s="5">
        <f>COUNTIFS($B:$B,$B1576,$AG:$AG,AS$1)</f>
        <v>0</v>
      </c>
      <c r="AT1576" s="5">
        <f>COUNTIFS($B:$B,$B1576,$AG:$AG,AT$1)</f>
        <v>1</v>
      </c>
      <c r="AU1576" s="5">
        <f>COUNTIFS($B:$B,$B1576,$AG:$AG,AU$1)</f>
        <v>0</v>
      </c>
    </row>
    <row r="1577" spans="1:47" ht="15" customHeight="1" x14ac:dyDescent="0.35">
      <c r="A1577" s="6">
        <f>IF(B1576=B1577,A1576,A1576+1)</f>
        <v>543</v>
      </c>
      <c r="B1577" s="6" t="s">
        <v>3486</v>
      </c>
      <c r="C1577" s="6" t="s">
        <v>3485</v>
      </c>
      <c r="D1577" s="6" t="s">
        <v>3044</v>
      </c>
      <c r="E1577" s="6" t="s">
        <v>3043</v>
      </c>
      <c r="F1577" s="4" t="s">
        <v>7</v>
      </c>
      <c r="G1577" s="4" t="s">
        <v>8</v>
      </c>
      <c r="H1577" s="4" t="s">
        <v>7</v>
      </c>
      <c r="I1577" s="4">
        <v>2</v>
      </c>
      <c r="J1577" s="4" t="s">
        <v>28</v>
      </c>
      <c r="K1577" s="4" t="s">
        <v>3061</v>
      </c>
      <c r="L1577" s="4" t="s">
        <v>26</v>
      </c>
      <c r="M1577" s="4" t="s">
        <v>3487</v>
      </c>
      <c r="N1577" s="4" t="s">
        <v>686</v>
      </c>
      <c r="P1577" s="4" t="s">
        <v>669</v>
      </c>
      <c r="Q1577" s="4" t="s">
        <v>1475</v>
      </c>
      <c r="R1577" s="4" t="s">
        <v>2434</v>
      </c>
      <c r="S1577" s="5" t="str">
        <f>IF(P1577="심사불필요","-",VLOOKUP(K1577,'[1]자격증 backdata'!A:G,7,0))</f>
        <v>-</v>
      </c>
      <c r="T1577" s="5" t="str">
        <f>IF(S1577="-","-",IF(COUNTIFS(B:B,B1577,S:S,"필수")&gt;0,"자격요건충족","확인필요"))</f>
        <v>-</v>
      </c>
      <c r="U1577" s="5"/>
      <c r="W1577" s="5">
        <f>IF(Q1577="4급","심사불필요",VLOOKUP(K1577,'[1]자격증 backdata'!A:B,2,0))</f>
        <v>2</v>
      </c>
      <c r="X1577" s="4">
        <f>IF(R1577="A", MIN(20, SUMIFS(W:W, B:B, B1577, R:R, "A")),IF(R1577="B", MIN(30, SUMIFS(W:W, B:B, B1577, R:R, "B")),"비해당분야"))</f>
        <v>6</v>
      </c>
      <c r="Y1577" s="4" t="str">
        <f>IF(R1577="C",MIN(30,IF(COUNTIFS(B:B,B1577,W:W,"가1")=1,25,IF(COUNTIFS(B:B,B1577,W:W,"가1")&gt;=2,30,0))+IF(COUNTIFS(B:B,B1577,W:W,"나1")&gt;=4,30,IF(COUNTIFS(B:B,B1577,W:W,"나1")=3,26,IF(COUNTIFS(B:B,B1577,W:W,"나1")=2,22,IF(COUNTIFS(B:B,B1577,W:W,"나1")=1,18,0)))))+MIN(30,IF(COUNTIFS(B:B,B1577,W:W,"가2")=1,25,IF(COUNTIFS(B:B,B1577,W:W,"가2")&gt;=2,30,0))+IF(COUNTIFS(B:B,B1577,W:W,"나2")=3,30,IF(COUNTIFS(B:B,B1577,W:W,"나2")=2,25,IF(COUNTIFS(B:B,B1577,W:W,"나2")=1,20,0)))),"비해당분야")</f>
        <v>비해당분야</v>
      </c>
      <c r="Z1577" s="4" t="str">
        <f>IF(R1577="C",VLOOKUP(K1577,'[1]자격증 backdata'!A:F,6,0),"비해당분야")</f>
        <v>비해당분야</v>
      </c>
      <c r="AA1577" s="4" t="str">
        <f>IF(R1577="C",SUMIF(B:B,B1577,Z:Z),"비해당분야")</f>
        <v>비해당분야</v>
      </c>
      <c r="AB1577" s="4" t="str">
        <f>IF(R1577="C",SUM(Y1577,AA1577),"비해당분야")</f>
        <v>비해당분야</v>
      </c>
      <c r="AC1577" s="4">
        <f>IF(R1577="C",AB1577,X1577)</f>
        <v>6</v>
      </c>
      <c r="AD1577" s="4">
        <f>VLOOKUP(K1577,'[1]자격증 backdata'!A:D,4,0)</f>
        <v>0</v>
      </c>
      <c r="AE1577" s="4">
        <f>IF(_xlfn.MAXIFS(AD:AD,B:B,B1577)&gt;10,10,_xlfn.MAXIFS(AD:AD,B:B,B1577))</f>
        <v>5</v>
      </c>
      <c r="AG1577" s="5">
        <f>VLOOKUP(K1577,'[1]자격증 backdata'!A:C,3,0)</f>
        <v>0</v>
      </c>
      <c r="AH1577" s="5">
        <f>COUNTIFS($B:$B,$B1577,$AG:$AG,AH$1)</f>
        <v>0</v>
      </c>
      <c r="AI1577" s="5">
        <f>COUNTIFS($B:$B,$B1577,$AG:$AG,AI$1)</f>
        <v>0</v>
      </c>
      <c r="AJ1577" s="5">
        <f>COUNTIFS($B:$B,$B1577,$AG:$AG,AJ$1)</f>
        <v>0</v>
      </c>
      <c r="AK1577" s="5">
        <f>COUNTIFS($B:$B,$B1577,$AG:$AG,AK$1)</f>
        <v>0</v>
      </c>
      <c r="AL1577" s="5">
        <f>COUNTIFS($B:$B,$B1577,$AG:$AG,AL$1)</f>
        <v>0</v>
      </c>
      <c r="AM1577" s="5">
        <f>COUNTIFS($B:$B,$B1577,$AG:$AG,AM$1)</f>
        <v>0</v>
      </c>
      <c r="AN1577" s="5">
        <f>COUNTIFS($B:$B,$B1577,$AG:$AG,AN$1)</f>
        <v>0</v>
      </c>
      <c r="AO1577" s="5">
        <f>COUNTIFS($B:$B,$B1577,$AG:$AG,AO$1)</f>
        <v>0</v>
      </c>
      <c r="AP1577" s="5">
        <f>COUNTIFS($B:$B,$B1577,$AG:$AG,AP$1)</f>
        <v>0</v>
      </c>
      <c r="AQ1577" s="5">
        <f>COUNTIFS($B:$B,$B1577,$AG:$AG,AQ$1)</f>
        <v>0</v>
      </c>
      <c r="AR1577" s="5">
        <f>COUNTIFS($B:$B,$B1577,$AG:$AG,AR$1)</f>
        <v>0</v>
      </c>
      <c r="AS1577" s="5">
        <f>COUNTIFS($B:$B,$B1577,$AG:$AG,AS$1)</f>
        <v>0</v>
      </c>
      <c r="AT1577" s="5">
        <f>COUNTIFS($B:$B,$B1577,$AG:$AG,AT$1)</f>
        <v>1</v>
      </c>
      <c r="AU1577" s="5">
        <f>COUNTIFS($B:$B,$B1577,$AG:$AG,AU$1)</f>
        <v>0</v>
      </c>
    </row>
    <row r="1578" spans="1:47" ht="15" customHeight="1" x14ac:dyDescent="0.35">
      <c r="A1578" s="6">
        <f>IF(B1577=B1578,A1577,A1577+1)</f>
        <v>543</v>
      </c>
      <c r="B1578" s="6" t="s">
        <v>3486</v>
      </c>
      <c r="C1578" s="6" t="s">
        <v>3485</v>
      </c>
      <c r="D1578" s="6" t="s">
        <v>3044</v>
      </c>
      <c r="E1578" s="6" t="s">
        <v>3043</v>
      </c>
      <c r="F1578" s="4" t="s">
        <v>7</v>
      </c>
      <c r="G1578" s="4" t="s">
        <v>8</v>
      </c>
      <c r="H1578" s="4" t="s">
        <v>7</v>
      </c>
      <c r="I1578" s="4">
        <v>3</v>
      </c>
      <c r="J1578" s="4" t="s">
        <v>106</v>
      </c>
      <c r="K1578" s="4" t="s">
        <v>3057</v>
      </c>
      <c r="L1578" s="4" t="s">
        <v>55</v>
      </c>
      <c r="M1578" s="4" t="s">
        <v>3484</v>
      </c>
      <c r="N1578" s="4" t="s">
        <v>2609</v>
      </c>
      <c r="P1578" s="4" t="s">
        <v>669</v>
      </c>
      <c r="Q1578" s="4" t="s">
        <v>1475</v>
      </c>
      <c r="R1578" s="4" t="s">
        <v>2434</v>
      </c>
      <c r="S1578" s="5" t="str">
        <f>IF(P1578="심사불필요","-",VLOOKUP(K1578,'[1]자격증 backdata'!A:G,7,0))</f>
        <v>-</v>
      </c>
      <c r="T1578" s="5" t="str">
        <f>IF(S1578="-","-",IF(COUNTIFS(B:B,B1578,S:S,"필수")&gt;0,"자격요건충족","확인필요"))</f>
        <v>-</v>
      </c>
      <c r="U1578" s="5"/>
      <c r="W1578" s="5">
        <f>IF(Q1578="4급","심사불필요",VLOOKUP(K1578,'[1]자격증 backdata'!A:B,2,0))</f>
        <v>4</v>
      </c>
      <c r="X1578" s="4">
        <f>IF(R1578="A", MIN(20, SUMIFS(W:W, B:B, B1578, R:R, "A")),IF(R1578="B", MIN(30, SUMIFS(W:W, B:B, B1578, R:R, "B")),"비해당분야"))</f>
        <v>6</v>
      </c>
      <c r="Y1578" s="4" t="str">
        <f>IF(R1578="C",MIN(30,IF(COUNTIFS(B:B,B1578,W:W,"가1")=1,25,IF(COUNTIFS(B:B,B1578,W:W,"가1")&gt;=2,30,0))+IF(COUNTIFS(B:B,B1578,W:W,"나1")&gt;=4,30,IF(COUNTIFS(B:B,B1578,W:W,"나1")=3,26,IF(COUNTIFS(B:B,B1578,W:W,"나1")=2,22,IF(COUNTIFS(B:B,B1578,W:W,"나1")=1,18,0)))))+MIN(30,IF(COUNTIFS(B:B,B1578,W:W,"가2")=1,25,IF(COUNTIFS(B:B,B1578,W:W,"가2")&gt;=2,30,0))+IF(COUNTIFS(B:B,B1578,W:W,"나2")=3,30,IF(COUNTIFS(B:B,B1578,W:W,"나2")=2,25,IF(COUNTIFS(B:B,B1578,W:W,"나2")=1,20,0)))),"비해당분야")</f>
        <v>비해당분야</v>
      </c>
      <c r="Z1578" s="4" t="str">
        <f>IF(R1578="C",VLOOKUP(K1578,'[1]자격증 backdata'!A:F,6,0),"비해당분야")</f>
        <v>비해당분야</v>
      </c>
      <c r="AA1578" s="4" t="str">
        <f>IF(R1578="C",SUMIF(B:B,B1578,Z:Z),"비해당분야")</f>
        <v>비해당분야</v>
      </c>
      <c r="AB1578" s="4" t="str">
        <f>IF(R1578="C",SUM(Y1578,AA1578),"비해당분야")</f>
        <v>비해당분야</v>
      </c>
      <c r="AC1578" s="4">
        <f>IF(R1578="C",AB1578,X1578)</f>
        <v>6</v>
      </c>
      <c r="AD1578" s="4">
        <f>VLOOKUP(K1578,'[1]자격증 backdata'!A:D,4,0)</f>
        <v>0</v>
      </c>
      <c r="AE1578" s="4">
        <f>IF(_xlfn.MAXIFS(AD:AD,B:B,B1578)&gt;10,10,_xlfn.MAXIFS(AD:AD,B:B,B1578))</f>
        <v>5</v>
      </c>
      <c r="AG1578" s="5" t="str">
        <f>VLOOKUP(K1578,'[1]자격증 backdata'!A:C,3,0)</f>
        <v>M</v>
      </c>
      <c r="AH1578" s="5">
        <f>COUNTIFS($B:$B,$B1578,$AG:$AG,AH$1)</f>
        <v>0</v>
      </c>
      <c r="AI1578" s="5">
        <f>COUNTIFS($B:$B,$B1578,$AG:$AG,AI$1)</f>
        <v>0</v>
      </c>
      <c r="AJ1578" s="5">
        <f>COUNTIFS($B:$B,$B1578,$AG:$AG,AJ$1)</f>
        <v>0</v>
      </c>
      <c r="AK1578" s="5">
        <f>COUNTIFS($B:$B,$B1578,$AG:$AG,AK$1)</f>
        <v>0</v>
      </c>
      <c r="AL1578" s="5">
        <f>COUNTIFS($B:$B,$B1578,$AG:$AG,AL$1)</f>
        <v>0</v>
      </c>
      <c r="AM1578" s="5">
        <f>COUNTIFS($B:$B,$B1578,$AG:$AG,AM$1)</f>
        <v>0</v>
      </c>
      <c r="AN1578" s="5">
        <f>COUNTIFS($B:$B,$B1578,$AG:$AG,AN$1)</f>
        <v>0</v>
      </c>
      <c r="AO1578" s="5">
        <f>COUNTIFS($B:$B,$B1578,$AG:$AG,AO$1)</f>
        <v>0</v>
      </c>
      <c r="AP1578" s="5">
        <f>COUNTIFS($B:$B,$B1578,$AG:$AG,AP$1)</f>
        <v>0</v>
      </c>
      <c r="AQ1578" s="5">
        <f>COUNTIFS($B:$B,$B1578,$AG:$AG,AQ$1)</f>
        <v>0</v>
      </c>
      <c r="AR1578" s="5">
        <f>COUNTIFS($B:$B,$B1578,$AG:$AG,AR$1)</f>
        <v>0</v>
      </c>
      <c r="AS1578" s="5">
        <f>COUNTIFS($B:$B,$B1578,$AG:$AG,AS$1)</f>
        <v>0</v>
      </c>
      <c r="AT1578" s="5">
        <f>COUNTIFS($B:$B,$B1578,$AG:$AG,AT$1)</f>
        <v>1</v>
      </c>
      <c r="AU1578" s="5">
        <f>COUNTIFS($B:$B,$B1578,$AG:$AG,AU$1)</f>
        <v>0</v>
      </c>
    </row>
    <row r="1579" spans="1:47" ht="15" customHeight="1" x14ac:dyDescent="0.35">
      <c r="A1579" s="3">
        <f>IF(B1578=B1579,A1578,A1578+1)</f>
        <v>544</v>
      </c>
      <c r="B1579" s="3" t="s">
        <v>3482</v>
      </c>
      <c r="C1579" s="3" t="s">
        <v>3481</v>
      </c>
      <c r="D1579" s="3" t="s">
        <v>3044</v>
      </c>
      <c r="E1579" s="3" t="s">
        <v>3043</v>
      </c>
      <c r="F1579" s="4" t="s">
        <v>7</v>
      </c>
      <c r="G1579" s="4" t="s">
        <v>8</v>
      </c>
      <c r="H1579" s="4" t="s">
        <v>7</v>
      </c>
      <c r="I1579" s="3">
        <v>1</v>
      </c>
      <c r="J1579" s="3" t="s">
        <v>106</v>
      </c>
      <c r="K1579" s="3" t="s">
        <v>3057</v>
      </c>
      <c r="L1579" s="3" t="s">
        <v>55</v>
      </c>
      <c r="M1579" s="3" t="s">
        <v>3483</v>
      </c>
      <c r="N1579" s="3" t="s">
        <v>1425</v>
      </c>
      <c r="P1579" s="3" t="s">
        <v>669</v>
      </c>
      <c r="Q1579" s="3" t="s">
        <v>1475</v>
      </c>
      <c r="R1579" s="3" t="s">
        <v>2434</v>
      </c>
      <c r="S1579" s="2" t="str">
        <f>IF(P1579="심사불필요","-",VLOOKUP(K1579,'[1]자격증 backdata'!A:G,7,0))</f>
        <v>-</v>
      </c>
      <c r="T1579" s="2" t="str">
        <f>IF(S1579="-","-",IF(COUNTIFS(B:B,B1579,S:S,"필수")&gt;0,"자격요건충족","확인필요"))</f>
        <v>-</v>
      </c>
      <c r="U1579" s="2"/>
      <c r="W1579" s="2">
        <f>IF(Q1579="4급","심사불필요",VLOOKUP(K1579,'[1]자격증 backdata'!A:B,2,0))</f>
        <v>4</v>
      </c>
      <c r="X1579" s="3">
        <f>IF(R1579="A", MIN(20, SUMIFS(W:W, B:B, B1579, R:R, "A")),IF(R1579="B", MIN(30, SUMIFS(W:W, B:B, B1579, R:R, "B")),"비해당분야"))</f>
        <v>4</v>
      </c>
      <c r="Y1579" s="3" t="str">
        <f>IF(R1579="C",MIN(30,IF(COUNTIFS(B:B,B1579,W:W,"가1")=1,25,IF(COUNTIFS(B:B,B1579,W:W,"가1")&gt;=2,30,0))+IF(COUNTIFS(B:B,B1579,W:W,"나1")&gt;=4,30,IF(COUNTIFS(B:B,B1579,W:W,"나1")=3,26,IF(COUNTIFS(B:B,B1579,W:W,"나1")=2,22,IF(COUNTIFS(B:B,B1579,W:W,"나1")=1,18,0)))))+MIN(30,IF(COUNTIFS(B:B,B1579,W:W,"가2")=1,25,IF(COUNTIFS(B:B,B1579,W:W,"가2")&gt;=2,30,0))+IF(COUNTIFS(B:B,B1579,W:W,"나2")=3,30,IF(COUNTIFS(B:B,B1579,W:W,"나2")=2,25,IF(COUNTIFS(B:B,B1579,W:W,"나2")=1,20,0)))),"비해당분야")</f>
        <v>비해당분야</v>
      </c>
      <c r="Z1579" s="3" t="str">
        <f>IF(R1579="C",VLOOKUP(K1579,'[1]자격증 backdata'!A:F,6,0),"비해당분야")</f>
        <v>비해당분야</v>
      </c>
      <c r="AA1579" s="3" t="str">
        <f>IF(R1579="C",SUMIF(B:B,B1579,Z:Z),"비해당분야")</f>
        <v>비해당분야</v>
      </c>
      <c r="AB1579" s="3" t="str">
        <f>IF(R1579="C",SUM(Y1579,AA1579),"비해당분야")</f>
        <v>비해당분야</v>
      </c>
      <c r="AC1579" s="3">
        <f>IF(R1579="C",AB1579,X1579)</f>
        <v>4</v>
      </c>
      <c r="AD1579" s="3">
        <f>VLOOKUP(K1579,'[1]자격증 backdata'!A:D,4,0)</f>
        <v>0</v>
      </c>
      <c r="AE1579" s="3">
        <f>IF(_xlfn.MAXIFS(AD:AD,B:B,B1579)&gt;10,10,_xlfn.MAXIFS(AD:AD,B:B,B1579))</f>
        <v>5</v>
      </c>
      <c r="AG1579" s="2" t="str">
        <f>VLOOKUP(K1579,'[1]자격증 backdata'!A:C,3,0)</f>
        <v>M</v>
      </c>
      <c r="AH1579" s="2">
        <f>COUNTIFS($B:$B,$B1579,$AG:$AG,AH$1)</f>
        <v>0</v>
      </c>
      <c r="AI1579" s="2">
        <f>COUNTIFS($B:$B,$B1579,$AG:$AG,AI$1)</f>
        <v>0</v>
      </c>
      <c r="AJ1579" s="2">
        <f>COUNTIFS($B:$B,$B1579,$AG:$AG,AJ$1)</f>
        <v>0</v>
      </c>
      <c r="AK1579" s="2">
        <f>COUNTIFS($B:$B,$B1579,$AG:$AG,AK$1)</f>
        <v>0</v>
      </c>
      <c r="AL1579" s="2">
        <f>COUNTIFS($B:$B,$B1579,$AG:$AG,AL$1)</f>
        <v>0</v>
      </c>
      <c r="AM1579" s="2">
        <f>COUNTIFS($B:$B,$B1579,$AG:$AG,AM$1)</f>
        <v>0</v>
      </c>
      <c r="AN1579" s="2">
        <f>COUNTIFS($B:$B,$B1579,$AG:$AG,AN$1)</f>
        <v>0</v>
      </c>
      <c r="AO1579" s="2">
        <f>COUNTIFS($B:$B,$B1579,$AG:$AG,AO$1)</f>
        <v>0</v>
      </c>
      <c r="AP1579" s="2">
        <f>COUNTIFS($B:$B,$B1579,$AG:$AG,AP$1)</f>
        <v>0</v>
      </c>
      <c r="AQ1579" s="2">
        <f>COUNTIFS($B:$B,$B1579,$AG:$AG,AQ$1)</f>
        <v>0</v>
      </c>
      <c r="AR1579" s="2">
        <f>COUNTIFS($B:$B,$B1579,$AG:$AG,AR$1)</f>
        <v>0</v>
      </c>
      <c r="AS1579" s="2">
        <f>COUNTIFS($B:$B,$B1579,$AG:$AG,AS$1)</f>
        <v>0</v>
      </c>
      <c r="AT1579" s="2">
        <f>COUNTIFS($B:$B,$B1579,$AG:$AG,AT$1)</f>
        <v>1</v>
      </c>
      <c r="AU1579" s="2">
        <f>COUNTIFS($B:$B,$B1579,$AG:$AG,AU$1)</f>
        <v>0</v>
      </c>
    </row>
    <row r="1580" spans="1:47" ht="15" customHeight="1" x14ac:dyDescent="0.35">
      <c r="A1580" s="7">
        <f>IF(B1579=B1580,A1579,A1579+1)</f>
        <v>544</v>
      </c>
      <c r="B1580" s="7" t="s">
        <v>3482</v>
      </c>
      <c r="C1580" s="7" t="s">
        <v>3481</v>
      </c>
      <c r="D1580" s="7" t="s">
        <v>3044</v>
      </c>
      <c r="E1580" s="7" t="s">
        <v>3043</v>
      </c>
      <c r="F1580" s="4" t="s">
        <v>7</v>
      </c>
      <c r="G1580" s="4" t="s">
        <v>8</v>
      </c>
      <c r="H1580" s="4" t="s">
        <v>7</v>
      </c>
      <c r="I1580" s="3">
        <v>2</v>
      </c>
      <c r="J1580" s="3" t="s">
        <v>38</v>
      </c>
      <c r="K1580" s="3" t="s">
        <v>3059</v>
      </c>
      <c r="L1580" s="3" t="s">
        <v>36</v>
      </c>
      <c r="M1580" s="3" t="s">
        <v>3480</v>
      </c>
      <c r="N1580" s="3" t="s">
        <v>1704</v>
      </c>
      <c r="P1580" s="3" t="s">
        <v>669</v>
      </c>
      <c r="Q1580" s="3" t="s">
        <v>1475</v>
      </c>
      <c r="R1580" s="3" t="s">
        <v>2434</v>
      </c>
      <c r="S1580" s="2" t="str">
        <f>IF(P1580="심사불필요","-",VLOOKUP(K1580,'[1]자격증 backdata'!A:G,7,0))</f>
        <v>-</v>
      </c>
      <c r="T1580" s="2" t="str">
        <f>IF(S1580="-","-",IF(COUNTIFS(B:B,B1580,S:S,"필수")&gt;0,"자격요건충족","확인필요"))</f>
        <v>-</v>
      </c>
      <c r="U1580" s="2"/>
      <c r="W1580" s="2">
        <f>IF(Q1580="4급","심사불필요",VLOOKUP(K1580,'[1]자격증 backdata'!A:B,2,0))</f>
        <v>0</v>
      </c>
      <c r="X1580" s="3">
        <f>IF(R1580="A", MIN(20, SUMIFS(W:W, B:B, B1580, R:R, "A")),IF(R1580="B", MIN(30, SUMIFS(W:W, B:B, B1580, R:R, "B")),"비해당분야"))</f>
        <v>4</v>
      </c>
      <c r="Y1580" s="3" t="str">
        <f>IF(R1580="C",MIN(30,IF(COUNTIFS(B:B,B1580,W:W,"가1")=1,25,IF(COUNTIFS(B:B,B1580,W:W,"가1")&gt;=2,30,0))+IF(COUNTIFS(B:B,B1580,W:W,"나1")&gt;=4,30,IF(COUNTIFS(B:B,B1580,W:W,"나1")=3,26,IF(COUNTIFS(B:B,B1580,W:W,"나1")=2,22,IF(COUNTIFS(B:B,B1580,W:W,"나1")=1,18,0)))))+MIN(30,IF(COUNTIFS(B:B,B1580,W:W,"가2")=1,25,IF(COUNTIFS(B:B,B1580,W:W,"가2")&gt;=2,30,0))+IF(COUNTIFS(B:B,B1580,W:W,"나2")=3,30,IF(COUNTIFS(B:B,B1580,W:W,"나2")=2,25,IF(COUNTIFS(B:B,B1580,W:W,"나2")=1,20,0)))),"비해당분야")</f>
        <v>비해당분야</v>
      </c>
      <c r="Z1580" s="3" t="str">
        <f>IF(R1580="C",VLOOKUP(K1580,'[1]자격증 backdata'!A:F,6,0),"비해당분야")</f>
        <v>비해당분야</v>
      </c>
      <c r="AA1580" s="3" t="str">
        <f>IF(R1580="C",SUMIF(B:B,B1580,Z:Z),"비해당분야")</f>
        <v>비해당분야</v>
      </c>
      <c r="AB1580" s="3" t="str">
        <f>IF(R1580="C",SUM(Y1580,AA1580),"비해당분야")</f>
        <v>비해당분야</v>
      </c>
      <c r="AC1580" s="3">
        <f>IF(R1580="C",AB1580,X1580)</f>
        <v>4</v>
      </c>
      <c r="AD1580" s="3">
        <f>VLOOKUP(K1580,'[1]자격증 backdata'!A:D,4,0)</f>
        <v>5</v>
      </c>
      <c r="AE1580" s="3">
        <f>IF(_xlfn.MAXIFS(AD:AD,B:B,B1580)&gt;10,10,_xlfn.MAXIFS(AD:AD,B:B,B1580))</f>
        <v>5</v>
      </c>
      <c r="AG1580" s="2">
        <f>VLOOKUP(K1580,'[1]자격증 backdata'!A:C,3,0)</f>
        <v>0</v>
      </c>
      <c r="AH1580" s="2">
        <f>COUNTIFS($B:$B,$B1580,$AG:$AG,AH$1)</f>
        <v>0</v>
      </c>
      <c r="AI1580" s="2">
        <f>COUNTIFS($B:$B,$B1580,$AG:$AG,AI$1)</f>
        <v>0</v>
      </c>
      <c r="AJ1580" s="2">
        <f>COUNTIFS($B:$B,$B1580,$AG:$AG,AJ$1)</f>
        <v>0</v>
      </c>
      <c r="AK1580" s="2">
        <f>COUNTIFS($B:$B,$B1580,$AG:$AG,AK$1)</f>
        <v>0</v>
      </c>
      <c r="AL1580" s="2">
        <f>COUNTIFS($B:$B,$B1580,$AG:$AG,AL$1)</f>
        <v>0</v>
      </c>
      <c r="AM1580" s="2">
        <f>COUNTIFS($B:$B,$B1580,$AG:$AG,AM$1)</f>
        <v>0</v>
      </c>
      <c r="AN1580" s="2">
        <f>COUNTIFS($B:$B,$B1580,$AG:$AG,AN$1)</f>
        <v>0</v>
      </c>
      <c r="AO1580" s="2">
        <f>COUNTIFS($B:$B,$B1580,$AG:$AG,AO$1)</f>
        <v>0</v>
      </c>
      <c r="AP1580" s="2">
        <f>COUNTIFS($B:$B,$B1580,$AG:$AG,AP$1)</f>
        <v>0</v>
      </c>
      <c r="AQ1580" s="2">
        <f>COUNTIFS($B:$B,$B1580,$AG:$AG,AQ$1)</f>
        <v>0</v>
      </c>
      <c r="AR1580" s="2">
        <f>COUNTIFS($B:$B,$B1580,$AG:$AG,AR$1)</f>
        <v>0</v>
      </c>
      <c r="AS1580" s="2">
        <f>COUNTIFS($B:$B,$B1580,$AG:$AG,AS$1)</f>
        <v>0</v>
      </c>
      <c r="AT1580" s="2">
        <f>COUNTIFS($B:$B,$B1580,$AG:$AG,AT$1)</f>
        <v>1</v>
      </c>
      <c r="AU1580" s="2">
        <f>COUNTIFS($B:$B,$B1580,$AG:$AG,AU$1)</f>
        <v>0</v>
      </c>
    </row>
    <row r="1581" spans="1:47" ht="15" customHeight="1" x14ac:dyDescent="0.35">
      <c r="A1581" s="4">
        <f>IF(B1580=B1581,A1580,A1580+1)</f>
        <v>545</v>
      </c>
      <c r="B1581" s="4" t="s">
        <v>3475</v>
      </c>
      <c r="C1581" s="4" t="s">
        <v>3474</v>
      </c>
      <c r="D1581" s="4" t="s">
        <v>3044</v>
      </c>
      <c r="E1581" s="4" t="s">
        <v>3043</v>
      </c>
      <c r="F1581" s="4" t="s">
        <v>7</v>
      </c>
      <c r="G1581" s="4" t="s">
        <v>8</v>
      </c>
      <c r="H1581" s="4" t="s">
        <v>7</v>
      </c>
      <c r="I1581" s="4">
        <v>1</v>
      </c>
      <c r="J1581" s="4" t="s">
        <v>106</v>
      </c>
      <c r="K1581" s="4" t="s">
        <v>3057</v>
      </c>
      <c r="L1581" s="4" t="s">
        <v>55</v>
      </c>
      <c r="M1581" s="4" t="s">
        <v>3479</v>
      </c>
      <c r="N1581" s="4" t="s">
        <v>3478</v>
      </c>
      <c r="P1581" s="4" t="s">
        <v>669</v>
      </c>
      <c r="Q1581" s="4" t="s">
        <v>1475</v>
      </c>
      <c r="R1581" s="4" t="s">
        <v>2434</v>
      </c>
      <c r="S1581" s="5" t="str">
        <f>IF(P1581="심사불필요","-",VLOOKUP(K1581,'[1]자격증 backdata'!A:G,7,0))</f>
        <v>-</v>
      </c>
      <c r="T1581" s="5" t="str">
        <f>IF(S1581="-","-",IF(COUNTIFS(B:B,B1581,S:S,"필수")&gt;0,"자격요건충족","확인필요"))</f>
        <v>-</v>
      </c>
      <c r="U1581" s="5"/>
      <c r="W1581" s="5">
        <f>IF(Q1581="4급","심사불필요",VLOOKUP(K1581,'[1]자격증 backdata'!A:B,2,0))</f>
        <v>4</v>
      </c>
      <c r="X1581" s="4">
        <f>IF(R1581="A", MIN(20, SUMIFS(W:W, B:B, B1581, R:R, "A")),IF(R1581="B", MIN(30, SUMIFS(W:W, B:B, B1581, R:R, "B")),"비해당분야"))</f>
        <v>10</v>
      </c>
      <c r="Y1581" s="4" t="str">
        <f>IF(R1581="C",MIN(30,IF(COUNTIFS(B:B,B1581,W:W,"가1")=1,25,IF(COUNTIFS(B:B,B1581,W:W,"가1")&gt;=2,30,0))+IF(COUNTIFS(B:B,B1581,W:W,"나1")&gt;=4,30,IF(COUNTIFS(B:B,B1581,W:W,"나1")=3,26,IF(COUNTIFS(B:B,B1581,W:W,"나1")=2,22,IF(COUNTIFS(B:B,B1581,W:W,"나1")=1,18,0)))))+MIN(30,IF(COUNTIFS(B:B,B1581,W:W,"가2")=1,25,IF(COUNTIFS(B:B,B1581,W:W,"가2")&gt;=2,30,0))+IF(COUNTIFS(B:B,B1581,W:W,"나2")=3,30,IF(COUNTIFS(B:B,B1581,W:W,"나2")=2,25,IF(COUNTIFS(B:B,B1581,W:W,"나2")=1,20,0)))),"비해당분야")</f>
        <v>비해당분야</v>
      </c>
      <c r="Z1581" s="4" t="str">
        <f>IF(R1581="C",VLOOKUP(K1581,'[1]자격증 backdata'!A:F,6,0),"비해당분야")</f>
        <v>비해당분야</v>
      </c>
      <c r="AA1581" s="4" t="str">
        <f>IF(R1581="C",SUMIF(B:B,B1581,Z:Z),"비해당분야")</f>
        <v>비해당분야</v>
      </c>
      <c r="AB1581" s="4" t="str">
        <f>IF(R1581="C",SUM(Y1581,AA1581),"비해당분야")</f>
        <v>비해당분야</v>
      </c>
      <c r="AC1581" s="4">
        <f>IF(R1581="C",AB1581,X1581)</f>
        <v>10</v>
      </c>
      <c r="AD1581" s="4">
        <f>VLOOKUP(K1581,'[1]자격증 backdata'!A:D,4,0)</f>
        <v>0</v>
      </c>
      <c r="AE1581" s="4">
        <f>IF(_xlfn.MAXIFS(AD:AD,B:B,B1581)&gt;10,10,_xlfn.MAXIFS(AD:AD,B:B,B1581))</f>
        <v>5</v>
      </c>
      <c r="AG1581" s="5" t="str">
        <f>VLOOKUP(K1581,'[1]자격증 backdata'!A:C,3,0)</f>
        <v>M</v>
      </c>
      <c r="AH1581" s="5">
        <f>COUNTIFS($B:$B,$B1581,$AG:$AG,AH$1)</f>
        <v>0</v>
      </c>
      <c r="AI1581" s="5">
        <f>COUNTIFS($B:$B,$B1581,$AG:$AG,AI$1)</f>
        <v>0</v>
      </c>
      <c r="AJ1581" s="5">
        <f>COUNTIFS($B:$B,$B1581,$AG:$AG,AJ$1)</f>
        <v>0</v>
      </c>
      <c r="AK1581" s="5">
        <f>COUNTIFS($B:$B,$B1581,$AG:$AG,AK$1)</f>
        <v>0</v>
      </c>
      <c r="AL1581" s="5">
        <f>COUNTIFS($B:$B,$B1581,$AG:$AG,AL$1)</f>
        <v>0</v>
      </c>
      <c r="AM1581" s="5">
        <f>COUNTIFS($B:$B,$B1581,$AG:$AG,AM$1)</f>
        <v>0</v>
      </c>
      <c r="AN1581" s="5">
        <f>COUNTIFS($B:$B,$B1581,$AG:$AG,AN$1)</f>
        <v>0</v>
      </c>
      <c r="AO1581" s="5">
        <f>COUNTIFS($B:$B,$B1581,$AG:$AG,AO$1)</f>
        <v>0</v>
      </c>
      <c r="AP1581" s="5">
        <f>COUNTIFS($B:$B,$B1581,$AG:$AG,AP$1)</f>
        <v>0</v>
      </c>
      <c r="AQ1581" s="5">
        <f>COUNTIFS($B:$B,$B1581,$AG:$AG,AQ$1)</f>
        <v>0</v>
      </c>
      <c r="AR1581" s="5">
        <f>COUNTIFS($B:$B,$B1581,$AG:$AG,AR$1)</f>
        <v>0</v>
      </c>
      <c r="AS1581" s="5">
        <f>COUNTIFS($B:$B,$B1581,$AG:$AG,AS$1)</f>
        <v>0</v>
      </c>
      <c r="AT1581" s="5">
        <f>COUNTIFS($B:$B,$B1581,$AG:$AG,AT$1)</f>
        <v>1</v>
      </c>
      <c r="AU1581" s="5">
        <f>COUNTIFS($B:$B,$B1581,$AG:$AG,AU$1)</f>
        <v>0</v>
      </c>
    </row>
    <row r="1582" spans="1:47" ht="15" customHeight="1" x14ac:dyDescent="0.35">
      <c r="A1582" s="6">
        <f>IF(B1581=B1582,A1581,A1581+1)</f>
        <v>545</v>
      </c>
      <c r="B1582" s="6" t="s">
        <v>3475</v>
      </c>
      <c r="C1582" s="6" t="s">
        <v>3474</v>
      </c>
      <c r="D1582" s="6" t="s">
        <v>3044</v>
      </c>
      <c r="E1582" s="6" t="s">
        <v>3043</v>
      </c>
      <c r="F1582" s="4" t="s">
        <v>7</v>
      </c>
      <c r="G1582" s="4" t="s">
        <v>8</v>
      </c>
      <c r="H1582" s="4" t="s">
        <v>7</v>
      </c>
      <c r="I1582" s="4">
        <v>2</v>
      </c>
      <c r="J1582" s="4" t="s">
        <v>1970</v>
      </c>
      <c r="K1582" s="4" t="s">
        <v>3092</v>
      </c>
      <c r="L1582" s="4" t="s">
        <v>348</v>
      </c>
      <c r="M1582" s="4" t="s">
        <v>3477</v>
      </c>
      <c r="N1582" s="4" t="s">
        <v>3367</v>
      </c>
      <c r="P1582" s="4" t="s">
        <v>669</v>
      </c>
      <c r="Q1582" s="4" t="s">
        <v>1475</v>
      </c>
      <c r="R1582" s="4" t="s">
        <v>2434</v>
      </c>
      <c r="S1582" s="5" t="str">
        <f>IF(P1582="심사불필요","-",VLOOKUP(K1582,'[1]자격증 backdata'!A:G,7,0))</f>
        <v>-</v>
      </c>
      <c r="T1582" s="5" t="str">
        <f>IF(S1582="-","-",IF(COUNTIFS(B:B,B1582,S:S,"필수")&gt;0,"자격요건충족","확인필요"))</f>
        <v>-</v>
      </c>
      <c r="U1582" s="5"/>
      <c r="W1582" s="5">
        <f>IF(Q1582="4급","심사불필요",VLOOKUP(K1582,'[1]자격증 backdata'!A:B,2,0))</f>
        <v>4</v>
      </c>
      <c r="X1582" s="4">
        <f>IF(R1582="A", MIN(20, SUMIFS(W:W, B:B, B1582, R:R, "A")),IF(R1582="B", MIN(30, SUMIFS(W:W, B:B, B1582, R:R, "B")),"비해당분야"))</f>
        <v>10</v>
      </c>
      <c r="Y1582" s="4" t="str">
        <f>IF(R1582="C",MIN(30,IF(COUNTIFS(B:B,B1582,W:W,"가1")=1,25,IF(COUNTIFS(B:B,B1582,W:W,"가1")&gt;=2,30,0))+IF(COUNTIFS(B:B,B1582,W:W,"나1")&gt;=4,30,IF(COUNTIFS(B:B,B1582,W:W,"나1")=3,26,IF(COUNTIFS(B:B,B1582,W:W,"나1")=2,22,IF(COUNTIFS(B:B,B1582,W:W,"나1")=1,18,0)))))+MIN(30,IF(COUNTIFS(B:B,B1582,W:W,"가2")=1,25,IF(COUNTIFS(B:B,B1582,W:W,"가2")&gt;=2,30,0))+IF(COUNTIFS(B:B,B1582,W:W,"나2")=3,30,IF(COUNTIFS(B:B,B1582,W:W,"나2")=2,25,IF(COUNTIFS(B:B,B1582,W:W,"나2")=1,20,0)))),"비해당분야")</f>
        <v>비해당분야</v>
      </c>
      <c r="Z1582" s="4" t="str">
        <f>IF(R1582="C",VLOOKUP(K1582,'[1]자격증 backdata'!A:F,6,0),"비해당분야")</f>
        <v>비해당분야</v>
      </c>
      <c r="AA1582" s="4" t="str">
        <f>IF(R1582="C",SUMIF(B:B,B1582,Z:Z),"비해당분야")</f>
        <v>비해당분야</v>
      </c>
      <c r="AB1582" s="4" t="str">
        <f>IF(R1582="C",SUM(Y1582,AA1582),"비해당분야")</f>
        <v>비해당분야</v>
      </c>
      <c r="AC1582" s="4">
        <f>IF(R1582="C",AB1582,X1582)</f>
        <v>10</v>
      </c>
      <c r="AD1582" s="4">
        <f>VLOOKUP(K1582,'[1]자격증 backdata'!A:D,4,0)</f>
        <v>0</v>
      </c>
      <c r="AE1582" s="4">
        <f>IF(_xlfn.MAXIFS(AD:AD,B:B,B1582)&gt;10,10,_xlfn.MAXIFS(AD:AD,B:B,B1582))</f>
        <v>5</v>
      </c>
      <c r="AG1582" s="5">
        <f>VLOOKUP(K1582,'[1]자격증 backdata'!A:C,3,0)</f>
        <v>0</v>
      </c>
      <c r="AH1582" s="5">
        <f>COUNTIFS($B:$B,$B1582,$AG:$AG,AH$1)</f>
        <v>0</v>
      </c>
      <c r="AI1582" s="5">
        <f>COUNTIFS($B:$B,$B1582,$AG:$AG,AI$1)</f>
        <v>0</v>
      </c>
      <c r="AJ1582" s="5">
        <f>COUNTIFS($B:$B,$B1582,$AG:$AG,AJ$1)</f>
        <v>0</v>
      </c>
      <c r="AK1582" s="5">
        <f>COUNTIFS($B:$B,$B1582,$AG:$AG,AK$1)</f>
        <v>0</v>
      </c>
      <c r="AL1582" s="5">
        <f>COUNTIFS($B:$B,$B1582,$AG:$AG,AL$1)</f>
        <v>0</v>
      </c>
      <c r="AM1582" s="5">
        <f>COUNTIFS($B:$B,$B1582,$AG:$AG,AM$1)</f>
        <v>0</v>
      </c>
      <c r="AN1582" s="5">
        <f>COUNTIFS($B:$B,$B1582,$AG:$AG,AN$1)</f>
        <v>0</v>
      </c>
      <c r="AO1582" s="5">
        <f>COUNTIFS($B:$B,$B1582,$AG:$AG,AO$1)</f>
        <v>0</v>
      </c>
      <c r="AP1582" s="5">
        <f>COUNTIFS($B:$B,$B1582,$AG:$AG,AP$1)</f>
        <v>0</v>
      </c>
      <c r="AQ1582" s="5">
        <f>COUNTIFS($B:$B,$B1582,$AG:$AG,AQ$1)</f>
        <v>0</v>
      </c>
      <c r="AR1582" s="5">
        <f>COUNTIFS($B:$B,$B1582,$AG:$AG,AR$1)</f>
        <v>0</v>
      </c>
      <c r="AS1582" s="5">
        <f>COUNTIFS($B:$B,$B1582,$AG:$AG,AS$1)</f>
        <v>0</v>
      </c>
      <c r="AT1582" s="5">
        <f>COUNTIFS($B:$B,$B1582,$AG:$AG,AT$1)</f>
        <v>1</v>
      </c>
      <c r="AU1582" s="5">
        <f>COUNTIFS($B:$B,$B1582,$AG:$AG,AU$1)</f>
        <v>0</v>
      </c>
    </row>
    <row r="1583" spans="1:47" ht="15" customHeight="1" x14ac:dyDescent="0.35">
      <c r="A1583" s="6">
        <f>IF(B1582=B1583,A1582,A1582+1)</f>
        <v>545</v>
      </c>
      <c r="B1583" s="6" t="s">
        <v>3475</v>
      </c>
      <c r="C1583" s="6" t="s">
        <v>3474</v>
      </c>
      <c r="D1583" s="6" t="s">
        <v>3044</v>
      </c>
      <c r="E1583" s="6" t="s">
        <v>3043</v>
      </c>
      <c r="F1583" s="4" t="s">
        <v>7</v>
      </c>
      <c r="G1583" s="4" t="s">
        <v>8</v>
      </c>
      <c r="H1583" s="4" t="s">
        <v>7</v>
      </c>
      <c r="I1583" s="4">
        <v>3</v>
      </c>
      <c r="J1583" s="4" t="s">
        <v>69</v>
      </c>
      <c r="K1583" s="4" t="s">
        <v>3065</v>
      </c>
      <c r="L1583" s="4" t="s">
        <v>36</v>
      </c>
      <c r="M1583" s="4" t="s">
        <v>3476</v>
      </c>
      <c r="N1583" s="4" t="s">
        <v>775</v>
      </c>
      <c r="P1583" s="4" t="s">
        <v>669</v>
      </c>
      <c r="Q1583" s="4" t="s">
        <v>1475</v>
      </c>
      <c r="R1583" s="4" t="s">
        <v>2434</v>
      </c>
      <c r="S1583" s="5" t="str">
        <f>IF(P1583="심사불필요","-",VLOOKUP(K1583,'[1]자격증 backdata'!A:G,7,0))</f>
        <v>-</v>
      </c>
      <c r="T1583" s="5" t="str">
        <f>IF(S1583="-","-",IF(COUNTIFS(B:B,B1583,S:S,"필수")&gt;0,"자격요건충족","확인필요"))</f>
        <v>-</v>
      </c>
      <c r="U1583" s="5"/>
      <c r="W1583" s="5">
        <f>IF(Q1583="4급","심사불필요",VLOOKUP(K1583,'[1]자격증 backdata'!A:B,2,0))</f>
        <v>0</v>
      </c>
      <c r="X1583" s="4">
        <f>IF(R1583="A", MIN(20, SUMIFS(W:W, B:B, B1583, R:R, "A")),IF(R1583="B", MIN(30, SUMIFS(W:W, B:B, B1583, R:R, "B")),"비해당분야"))</f>
        <v>10</v>
      </c>
      <c r="Y1583" s="4" t="str">
        <f>IF(R1583="C",MIN(30,IF(COUNTIFS(B:B,B1583,W:W,"가1")=1,25,IF(COUNTIFS(B:B,B1583,W:W,"가1")&gt;=2,30,0))+IF(COUNTIFS(B:B,B1583,W:W,"나1")&gt;=4,30,IF(COUNTIFS(B:B,B1583,W:W,"나1")=3,26,IF(COUNTIFS(B:B,B1583,W:W,"나1")=2,22,IF(COUNTIFS(B:B,B1583,W:W,"나1")=1,18,0)))))+MIN(30,IF(COUNTIFS(B:B,B1583,W:W,"가2")=1,25,IF(COUNTIFS(B:B,B1583,W:W,"가2")&gt;=2,30,0))+IF(COUNTIFS(B:B,B1583,W:W,"나2")=3,30,IF(COUNTIFS(B:B,B1583,W:W,"나2")=2,25,IF(COUNTIFS(B:B,B1583,W:W,"나2")=1,20,0)))),"비해당분야")</f>
        <v>비해당분야</v>
      </c>
      <c r="Z1583" s="4" t="str">
        <f>IF(R1583="C",VLOOKUP(K1583,'[1]자격증 backdata'!A:F,6,0),"비해당분야")</f>
        <v>비해당분야</v>
      </c>
      <c r="AA1583" s="4" t="str">
        <f>IF(R1583="C",SUMIF(B:B,B1583,Z:Z),"비해당분야")</f>
        <v>비해당분야</v>
      </c>
      <c r="AB1583" s="4" t="str">
        <f>IF(R1583="C",SUM(Y1583,AA1583),"비해당분야")</f>
        <v>비해당분야</v>
      </c>
      <c r="AC1583" s="4">
        <f>IF(R1583="C",AB1583,X1583)</f>
        <v>10</v>
      </c>
      <c r="AD1583" s="4">
        <f>VLOOKUP(K1583,'[1]자격증 backdata'!A:D,4,0)</f>
        <v>5</v>
      </c>
      <c r="AE1583" s="4">
        <f>IF(_xlfn.MAXIFS(AD:AD,B:B,B1583)&gt;10,10,_xlfn.MAXIFS(AD:AD,B:B,B1583))</f>
        <v>5</v>
      </c>
      <c r="AG1583" s="5">
        <f>VLOOKUP(K1583,'[1]자격증 backdata'!A:C,3,0)</f>
        <v>0</v>
      </c>
      <c r="AH1583" s="5">
        <f>COUNTIFS($B:$B,$B1583,$AG:$AG,AH$1)</f>
        <v>0</v>
      </c>
      <c r="AI1583" s="5">
        <f>COUNTIFS($B:$B,$B1583,$AG:$AG,AI$1)</f>
        <v>0</v>
      </c>
      <c r="AJ1583" s="5">
        <f>COUNTIFS($B:$B,$B1583,$AG:$AG,AJ$1)</f>
        <v>0</v>
      </c>
      <c r="AK1583" s="5">
        <f>COUNTIFS($B:$B,$B1583,$AG:$AG,AK$1)</f>
        <v>0</v>
      </c>
      <c r="AL1583" s="5">
        <f>COUNTIFS($B:$B,$B1583,$AG:$AG,AL$1)</f>
        <v>0</v>
      </c>
      <c r="AM1583" s="5">
        <f>COUNTIFS($B:$B,$B1583,$AG:$AG,AM$1)</f>
        <v>0</v>
      </c>
      <c r="AN1583" s="5">
        <f>COUNTIFS($B:$B,$B1583,$AG:$AG,AN$1)</f>
        <v>0</v>
      </c>
      <c r="AO1583" s="5">
        <f>COUNTIFS($B:$B,$B1583,$AG:$AG,AO$1)</f>
        <v>0</v>
      </c>
      <c r="AP1583" s="5">
        <f>COUNTIFS($B:$B,$B1583,$AG:$AG,AP$1)</f>
        <v>0</v>
      </c>
      <c r="AQ1583" s="5">
        <f>COUNTIFS($B:$B,$B1583,$AG:$AG,AQ$1)</f>
        <v>0</v>
      </c>
      <c r="AR1583" s="5">
        <f>COUNTIFS($B:$B,$B1583,$AG:$AG,AR$1)</f>
        <v>0</v>
      </c>
      <c r="AS1583" s="5">
        <f>COUNTIFS($B:$B,$B1583,$AG:$AG,AS$1)</f>
        <v>0</v>
      </c>
      <c r="AT1583" s="5">
        <f>COUNTIFS($B:$B,$B1583,$AG:$AG,AT$1)</f>
        <v>1</v>
      </c>
      <c r="AU1583" s="5">
        <f>COUNTIFS($B:$B,$B1583,$AG:$AG,AU$1)</f>
        <v>0</v>
      </c>
    </row>
    <row r="1584" spans="1:47" ht="15" customHeight="1" x14ac:dyDescent="0.35">
      <c r="A1584" s="6">
        <f>IF(B1583=B1584,A1583,A1583+1)</f>
        <v>545</v>
      </c>
      <c r="B1584" s="6" t="s">
        <v>3475</v>
      </c>
      <c r="C1584" s="6" t="s">
        <v>3474</v>
      </c>
      <c r="D1584" s="6" t="s">
        <v>3044</v>
      </c>
      <c r="E1584" s="6" t="s">
        <v>3043</v>
      </c>
      <c r="F1584" s="4" t="s">
        <v>7</v>
      </c>
      <c r="G1584" s="4" t="s">
        <v>8</v>
      </c>
      <c r="H1584" s="4" t="s">
        <v>7</v>
      </c>
      <c r="I1584" s="4">
        <v>4</v>
      </c>
      <c r="J1584" s="4" t="s">
        <v>241</v>
      </c>
      <c r="K1584" s="4" t="s">
        <v>3473</v>
      </c>
      <c r="L1584" s="4" t="s">
        <v>4</v>
      </c>
      <c r="M1584" s="4" t="s">
        <v>3472</v>
      </c>
      <c r="N1584" s="4" t="s">
        <v>2264</v>
      </c>
      <c r="P1584" s="4" t="s">
        <v>669</v>
      </c>
      <c r="Q1584" s="4" t="s">
        <v>1475</v>
      </c>
      <c r="R1584" s="4" t="s">
        <v>2434</v>
      </c>
      <c r="S1584" s="5" t="str">
        <f>IF(P1584="심사불필요","-",VLOOKUP(K1584,'[1]자격증 backdata'!A:G,7,0))</f>
        <v>-</v>
      </c>
      <c r="T1584" s="5" t="str">
        <f>IF(S1584="-","-",IF(COUNTIFS(B:B,B1584,S:S,"필수")&gt;0,"자격요건충족","확인필요"))</f>
        <v>-</v>
      </c>
      <c r="U1584" s="5"/>
      <c r="W1584" s="5">
        <f>IF(Q1584="4급","심사불필요",VLOOKUP(K1584,'[1]자격증 backdata'!A:B,2,0))</f>
        <v>2</v>
      </c>
      <c r="X1584" s="4">
        <f>IF(R1584="A", MIN(20, SUMIFS(W:W, B:B, B1584, R:R, "A")),IF(R1584="B", MIN(30, SUMIFS(W:W, B:B, B1584, R:R, "B")),"비해당분야"))</f>
        <v>10</v>
      </c>
      <c r="Y1584" s="4" t="str">
        <f>IF(R1584="C",MIN(30,IF(COUNTIFS(B:B,B1584,W:W,"가1")=1,25,IF(COUNTIFS(B:B,B1584,W:W,"가1")&gt;=2,30,0))+IF(COUNTIFS(B:B,B1584,W:W,"나1")&gt;=4,30,IF(COUNTIFS(B:B,B1584,W:W,"나1")=3,26,IF(COUNTIFS(B:B,B1584,W:W,"나1")=2,22,IF(COUNTIFS(B:B,B1584,W:W,"나1")=1,18,0)))))+MIN(30,IF(COUNTIFS(B:B,B1584,W:W,"가2")=1,25,IF(COUNTIFS(B:B,B1584,W:W,"가2")&gt;=2,30,0))+IF(COUNTIFS(B:B,B1584,W:W,"나2")=3,30,IF(COUNTIFS(B:B,B1584,W:W,"나2")=2,25,IF(COUNTIFS(B:B,B1584,W:W,"나2")=1,20,0)))),"비해당분야")</f>
        <v>비해당분야</v>
      </c>
      <c r="Z1584" s="4" t="str">
        <f>IF(R1584="C",VLOOKUP(K1584,'[1]자격증 backdata'!A:F,6,0),"비해당분야")</f>
        <v>비해당분야</v>
      </c>
      <c r="AA1584" s="4" t="str">
        <f>IF(R1584="C",SUMIF(B:B,B1584,Z:Z),"비해당분야")</f>
        <v>비해당분야</v>
      </c>
      <c r="AB1584" s="4" t="str">
        <f>IF(R1584="C",SUM(Y1584,AA1584),"비해당분야")</f>
        <v>비해당분야</v>
      </c>
      <c r="AC1584" s="4">
        <f>IF(R1584="C",AB1584,X1584)</f>
        <v>10</v>
      </c>
      <c r="AD1584" s="4">
        <f>VLOOKUP(K1584,'[1]자격증 backdata'!A:D,4,0)</f>
        <v>0</v>
      </c>
      <c r="AE1584" s="4">
        <f>IF(_xlfn.MAXIFS(AD:AD,B:B,B1584)&gt;10,10,_xlfn.MAXIFS(AD:AD,B:B,B1584))</f>
        <v>5</v>
      </c>
      <c r="AG1584" s="5">
        <f>VLOOKUP(K1584,'[1]자격증 backdata'!A:C,3,0)</f>
        <v>0</v>
      </c>
      <c r="AH1584" s="5">
        <f>COUNTIFS($B:$B,$B1584,$AG:$AG,AH$1)</f>
        <v>0</v>
      </c>
      <c r="AI1584" s="5">
        <f>COUNTIFS($B:$B,$B1584,$AG:$AG,AI$1)</f>
        <v>0</v>
      </c>
      <c r="AJ1584" s="5">
        <f>COUNTIFS($B:$B,$B1584,$AG:$AG,AJ$1)</f>
        <v>0</v>
      </c>
      <c r="AK1584" s="5">
        <f>COUNTIFS($B:$B,$B1584,$AG:$AG,AK$1)</f>
        <v>0</v>
      </c>
      <c r="AL1584" s="5">
        <f>COUNTIFS($B:$B,$B1584,$AG:$AG,AL$1)</f>
        <v>0</v>
      </c>
      <c r="AM1584" s="5">
        <f>COUNTIFS($B:$B,$B1584,$AG:$AG,AM$1)</f>
        <v>0</v>
      </c>
      <c r="AN1584" s="5">
        <f>COUNTIFS($B:$B,$B1584,$AG:$AG,AN$1)</f>
        <v>0</v>
      </c>
      <c r="AO1584" s="5">
        <f>COUNTIFS($B:$B,$B1584,$AG:$AG,AO$1)</f>
        <v>0</v>
      </c>
      <c r="AP1584" s="5">
        <f>COUNTIFS($B:$B,$B1584,$AG:$AG,AP$1)</f>
        <v>0</v>
      </c>
      <c r="AQ1584" s="5">
        <f>COUNTIFS($B:$B,$B1584,$AG:$AG,AQ$1)</f>
        <v>0</v>
      </c>
      <c r="AR1584" s="5">
        <f>COUNTIFS($B:$B,$B1584,$AG:$AG,AR$1)</f>
        <v>0</v>
      </c>
      <c r="AS1584" s="5">
        <f>COUNTIFS($B:$B,$B1584,$AG:$AG,AS$1)</f>
        <v>0</v>
      </c>
      <c r="AT1584" s="5">
        <f>COUNTIFS($B:$B,$B1584,$AG:$AG,AT$1)</f>
        <v>1</v>
      </c>
      <c r="AU1584" s="5">
        <f>COUNTIFS($B:$B,$B1584,$AG:$AG,AU$1)</f>
        <v>0</v>
      </c>
    </row>
    <row r="1585" spans="1:47" ht="15" customHeight="1" x14ac:dyDescent="0.35">
      <c r="A1585" s="3">
        <f>IF(B1584=B1585,A1584,A1584+1)</f>
        <v>546</v>
      </c>
      <c r="B1585" s="3" t="s">
        <v>3471</v>
      </c>
      <c r="C1585" s="3" t="s">
        <v>3470</v>
      </c>
      <c r="D1585" s="3" t="s">
        <v>3044</v>
      </c>
      <c r="E1585" s="3" t="s">
        <v>3043</v>
      </c>
      <c r="F1585" s="4" t="s">
        <v>568</v>
      </c>
      <c r="G1585" s="4" t="s">
        <v>568</v>
      </c>
      <c r="H1585" s="4" t="s">
        <v>568</v>
      </c>
      <c r="I1585" s="3">
        <v>1</v>
      </c>
      <c r="J1585" s="3" t="s">
        <v>570</v>
      </c>
      <c r="K1585" s="3" t="s">
        <v>3047</v>
      </c>
      <c r="L1585" s="3" t="s">
        <v>568</v>
      </c>
      <c r="M1585" s="3" t="s">
        <v>568</v>
      </c>
      <c r="N1585" s="3" t="s">
        <v>568</v>
      </c>
      <c r="P1585" s="3" t="s">
        <v>669</v>
      </c>
      <c r="Q1585" s="3" t="s">
        <v>1475</v>
      </c>
      <c r="R1585" s="3" t="s">
        <v>2434</v>
      </c>
      <c r="S1585" s="2" t="str">
        <f>IF(P1585="심사불필요","-",VLOOKUP(K1585,'[1]자격증 backdata'!A:G,7,0))</f>
        <v>-</v>
      </c>
      <c r="T1585" s="2" t="str">
        <f>IF(S1585="-","-",IF(COUNTIFS(B:B,B1585,S:S,"필수")&gt;0,"자격요건충족","확인필요"))</f>
        <v>-</v>
      </c>
      <c r="U1585" s="2"/>
      <c r="W1585" s="2">
        <f>IF(Q1585="4급","심사불필요",VLOOKUP(K1585,'[1]자격증 backdata'!A:B,2,0))</f>
        <v>0</v>
      </c>
      <c r="X1585" s="3">
        <f>IF(R1585="A", MIN(20, SUMIFS(W:W, B:B, B1585, R:R, "A")),IF(R1585="B", MIN(30, SUMIFS(W:W, B:B, B1585, R:R, "B")),"비해당분야"))</f>
        <v>0</v>
      </c>
      <c r="Y1585" s="3" t="str">
        <f>IF(R1585="C",MIN(30,IF(COUNTIFS(B:B,B1585,W:W,"가1")=1,25,IF(COUNTIFS(B:B,B1585,W:W,"가1")&gt;=2,30,0))+IF(COUNTIFS(B:B,B1585,W:W,"나1")&gt;=4,30,IF(COUNTIFS(B:B,B1585,W:W,"나1")=3,26,IF(COUNTIFS(B:B,B1585,W:W,"나1")=2,22,IF(COUNTIFS(B:B,B1585,W:W,"나1")=1,18,0)))))+MIN(30,IF(COUNTIFS(B:B,B1585,W:W,"가2")=1,25,IF(COUNTIFS(B:B,B1585,W:W,"가2")&gt;=2,30,0))+IF(COUNTIFS(B:B,B1585,W:W,"나2")=3,30,IF(COUNTIFS(B:B,B1585,W:W,"나2")=2,25,IF(COUNTIFS(B:B,B1585,W:W,"나2")=1,20,0)))),"비해당분야")</f>
        <v>비해당분야</v>
      </c>
      <c r="Z1585" s="3" t="str">
        <f>IF(R1585="C",VLOOKUP(K1585,'[1]자격증 backdata'!A:F,6,0),"비해당분야")</f>
        <v>비해당분야</v>
      </c>
      <c r="AA1585" s="3" t="str">
        <f>IF(R1585="C",SUMIF(B:B,B1585,Z:Z),"비해당분야")</f>
        <v>비해당분야</v>
      </c>
      <c r="AB1585" s="3" t="str">
        <f>IF(R1585="C",SUM(Y1585,AA1585),"비해당분야")</f>
        <v>비해당분야</v>
      </c>
      <c r="AC1585" s="3">
        <f>IF(R1585="C",AB1585,X1585)</f>
        <v>0</v>
      </c>
      <c r="AD1585" s="3">
        <f>VLOOKUP(K1585,'[1]자격증 backdata'!A:D,4,0)</f>
        <v>0</v>
      </c>
      <c r="AE1585" s="3">
        <f>IF(_xlfn.MAXIFS(AD:AD,B:B,B1585)&gt;10,10,_xlfn.MAXIFS(AD:AD,B:B,B1585))</f>
        <v>0</v>
      </c>
      <c r="AG1585" s="2">
        <f>VLOOKUP(K1585,'[1]자격증 backdata'!A:C,3,0)</f>
        <v>0</v>
      </c>
      <c r="AH1585" s="2">
        <f>COUNTIFS($B:$B,$B1585,$AG:$AG,AH$1)</f>
        <v>0</v>
      </c>
      <c r="AI1585" s="2">
        <f>COUNTIFS($B:$B,$B1585,$AG:$AG,AI$1)</f>
        <v>0</v>
      </c>
      <c r="AJ1585" s="2">
        <f>COUNTIFS($B:$B,$B1585,$AG:$AG,AJ$1)</f>
        <v>0</v>
      </c>
      <c r="AK1585" s="2">
        <f>COUNTIFS($B:$B,$B1585,$AG:$AG,AK$1)</f>
        <v>0</v>
      </c>
      <c r="AL1585" s="2">
        <f>COUNTIFS($B:$B,$B1585,$AG:$AG,AL$1)</f>
        <v>0</v>
      </c>
      <c r="AM1585" s="2">
        <f>COUNTIFS($B:$B,$B1585,$AG:$AG,AM$1)</f>
        <v>0</v>
      </c>
      <c r="AN1585" s="2">
        <f>COUNTIFS($B:$B,$B1585,$AG:$AG,AN$1)</f>
        <v>0</v>
      </c>
      <c r="AO1585" s="2">
        <f>COUNTIFS($B:$B,$B1585,$AG:$AG,AO$1)</f>
        <v>0</v>
      </c>
      <c r="AP1585" s="2">
        <f>COUNTIFS($B:$B,$B1585,$AG:$AG,AP$1)</f>
        <v>0</v>
      </c>
      <c r="AQ1585" s="2">
        <f>COUNTIFS($B:$B,$B1585,$AG:$AG,AQ$1)</f>
        <v>0</v>
      </c>
      <c r="AR1585" s="2">
        <f>COUNTIFS($B:$B,$B1585,$AG:$AG,AR$1)</f>
        <v>0</v>
      </c>
      <c r="AS1585" s="2">
        <f>COUNTIFS($B:$B,$B1585,$AG:$AG,AS$1)</f>
        <v>0</v>
      </c>
      <c r="AT1585" s="2">
        <f>COUNTIFS($B:$B,$B1585,$AG:$AG,AT$1)</f>
        <v>0</v>
      </c>
      <c r="AU1585" s="2">
        <f>COUNTIFS($B:$B,$B1585,$AG:$AG,AU$1)</f>
        <v>0</v>
      </c>
    </row>
    <row r="1586" spans="1:47" ht="15" customHeight="1" x14ac:dyDescent="0.35">
      <c r="A1586" s="4">
        <f>IF(B1585=B1586,A1585,A1585+1)</f>
        <v>547</v>
      </c>
      <c r="B1586" s="4" t="s">
        <v>3468</v>
      </c>
      <c r="C1586" s="4" t="s">
        <v>3467</v>
      </c>
      <c r="D1586" s="4" t="s">
        <v>3044</v>
      </c>
      <c r="E1586" s="4" t="s">
        <v>3043</v>
      </c>
      <c r="F1586" s="4" t="s">
        <v>7</v>
      </c>
      <c r="G1586" s="4" t="s">
        <v>8</v>
      </c>
      <c r="H1586" s="4" t="s">
        <v>7</v>
      </c>
      <c r="I1586" s="4">
        <v>1</v>
      </c>
      <c r="J1586" s="4" t="s">
        <v>69</v>
      </c>
      <c r="K1586" s="4" t="s">
        <v>3065</v>
      </c>
      <c r="L1586" s="4" t="s">
        <v>36</v>
      </c>
      <c r="M1586" s="4" t="s">
        <v>3469</v>
      </c>
      <c r="N1586" s="4" t="s">
        <v>189</v>
      </c>
      <c r="P1586" s="4" t="s">
        <v>669</v>
      </c>
      <c r="Q1586" s="4" t="s">
        <v>1475</v>
      </c>
      <c r="R1586" s="4" t="s">
        <v>2434</v>
      </c>
      <c r="S1586" s="5" t="str">
        <f>IF(P1586="심사불필요","-",VLOOKUP(K1586,'[1]자격증 backdata'!A:G,7,0))</f>
        <v>-</v>
      </c>
      <c r="T1586" s="5" t="str">
        <f>IF(S1586="-","-",IF(COUNTIFS(B:B,B1586,S:S,"필수")&gt;0,"자격요건충족","확인필요"))</f>
        <v>-</v>
      </c>
      <c r="U1586" s="5"/>
      <c r="W1586" s="5">
        <f>IF(Q1586="4급","심사불필요",VLOOKUP(K1586,'[1]자격증 backdata'!A:B,2,0))</f>
        <v>0</v>
      </c>
      <c r="X1586" s="4">
        <f>IF(R1586="A", MIN(20, SUMIFS(W:W, B:B, B1586, R:R, "A")),IF(R1586="B", MIN(30, SUMIFS(W:W, B:B, B1586, R:R, "B")),"비해당분야"))</f>
        <v>4</v>
      </c>
      <c r="Y1586" s="4" t="str">
        <f>IF(R1586="C",MIN(30,IF(COUNTIFS(B:B,B1586,W:W,"가1")=1,25,IF(COUNTIFS(B:B,B1586,W:W,"가1")&gt;=2,30,0))+IF(COUNTIFS(B:B,B1586,W:W,"나1")&gt;=4,30,IF(COUNTIFS(B:B,B1586,W:W,"나1")=3,26,IF(COUNTIFS(B:B,B1586,W:W,"나1")=2,22,IF(COUNTIFS(B:B,B1586,W:W,"나1")=1,18,0)))))+MIN(30,IF(COUNTIFS(B:B,B1586,W:W,"가2")=1,25,IF(COUNTIFS(B:B,B1586,W:W,"가2")&gt;=2,30,0))+IF(COUNTIFS(B:B,B1586,W:W,"나2")=3,30,IF(COUNTIFS(B:B,B1586,W:W,"나2")=2,25,IF(COUNTIFS(B:B,B1586,W:W,"나2")=1,20,0)))),"비해당분야")</f>
        <v>비해당분야</v>
      </c>
      <c r="Z1586" s="4" t="str">
        <f>IF(R1586="C",VLOOKUP(K1586,'[1]자격증 backdata'!A:F,6,0),"비해당분야")</f>
        <v>비해당분야</v>
      </c>
      <c r="AA1586" s="4" t="str">
        <f>IF(R1586="C",SUMIF(B:B,B1586,Z:Z),"비해당분야")</f>
        <v>비해당분야</v>
      </c>
      <c r="AB1586" s="4" t="str">
        <f>IF(R1586="C",SUM(Y1586,AA1586),"비해당분야")</f>
        <v>비해당분야</v>
      </c>
      <c r="AC1586" s="4">
        <f>IF(R1586="C",AB1586,X1586)</f>
        <v>4</v>
      </c>
      <c r="AD1586" s="4">
        <f>VLOOKUP(K1586,'[1]자격증 backdata'!A:D,4,0)</f>
        <v>5</v>
      </c>
      <c r="AE1586" s="4">
        <f>IF(_xlfn.MAXIFS(AD:AD,B:B,B1586)&gt;10,10,_xlfn.MAXIFS(AD:AD,B:B,B1586))</f>
        <v>5</v>
      </c>
      <c r="AG1586" s="5">
        <f>VLOOKUP(K1586,'[1]자격증 backdata'!A:C,3,0)</f>
        <v>0</v>
      </c>
      <c r="AH1586" s="5">
        <f>COUNTIFS($B:$B,$B1586,$AG:$AG,AH$1)</f>
        <v>0</v>
      </c>
      <c r="AI1586" s="5">
        <f>COUNTIFS($B:$B,$B1586,$AG:$AG,AI$1)</f>
        <v>0</v>
      </c>
      <c r="AJ1586" s="5">
        <f>COUNTIFS($B:$B,$B1586,$AG:$AG,AJ$1)</f>
        <v>0</v>
      </c>
      <c r="AK1586" s="5">
        <f>COUNTIFS($B:$B,$B1586,$AG:$AG,AK$1)</f>
        <v>0</v>
      </c>
      <c r="AL1586" s="5">
        <f>COUNTIFS($B:$B,$B1586,$AG:$AG,AL$1)</f>
        <v>0</v>
      </c>
      <c r="AM1586" s="5">
        <f>COUNTIFS($B:$B,$B1586,$AG:$AG,AM$1)</f>
        <v>0</v>
      </c>
      <c r="AN1586" s="5">
        <f>COUNTIFS($B:$B,$B1586,$AG:$AG,AN$1)</f>
        <v>0</v>
      </c>
      <c r="AO1586" s="5">
        <f>COUNTIFS($B:$B,$B1586,$AG:$AG,AO$1)</f>
        <v>0</v>
      </c>
      <c r="AP1586" s="5">
        <f>COUNTIFS($B:$B,$B1586,$AG:$AG,AP$1)</f>
        <v>0</v>
      </c>
      <c r="AQ1586" s="5">
        <f>COUNTIFS($B:$B,$B1586,$AG:$AG,AQ$1)</f>
        <v>0</v>
      </c>
      <c r="AR1586" s="5">
        <f>COUNTIFS($B:$B,$B1586,$AG:$AG,AR$1)</f>
        <v>0</v>
      </c>
      <c r="AS1586" s="5">
        <f>COUNTIFS($B:$B,$B1586,$AG:$AG,AS$1)</f>
        <v>0</v>
      </c>
      <c r="AT1586" s="5">
        <f>COUNTIFS($B:$B,$B1586,$AG:$AG,AT$1)</f>
        <v>1</v>
      </c>
      <c r="AU1586" s="5">
        <f>COUNTIFS($B:$B,$B1586,$AG:$AG,AU$1)</f>
        <v>0</v>
      </c>
    </row>
    <row r="1587" spans="1:47" ht="15" customHeight="1" x14ac:dyDescent="0.35">
      <c r="A1587" s="6">
        <f>IF(B1586=B1587,A1586,A1586+1)</f>
        <v>547</v>
      </c>
      <c r="B1587" s="6" t="s">
        <v>3468</v>
      </c>
      <c r="C1587" s="6" t="s">
        <v>3467</v>
      </c>
      <c r="D1587" s="6" t="s">
        <v>3044</v>
      </c>
      <c r="E1587" s="6" t="s">
        <v>3043</v>
      </c>
      <c r="F1587" s="4" t="s">
        <v>7</v>
      </c>
      <c r="G1587" s="4" t="s">
        <v>8</v>
      </c>
      <c r="H1587" s="4" t="s">
        <v>7</v>
      </c>
      <c r="I1587" s="4">
        <v>2</v>
      </c>
      <c r="J1587" s="4" t="s">
        <v>106</v>
      </c>
      <c r="K1587" s="4" t="s">
        <v>3057</v>
      </c>
      <c r="L1587" s="4" t="s">
        <v>55</v>
      </c>
      <c r="M1587" s="4" t="s">
        <v>3466</v>
      </c>
      <c r="N1587" s="4" t="s">
        <v>3465</v>
      </c>
      <c r="P1587" s="4" t="s">
        <v>669</v>
      </c>
      <c r="Q1587" s="4" t="s">
        <v>1475</v>
      </c>
      <c r="R1587" s="4" t="s">
        <v>2434</v>
      </c>
      <c r="S1587" s="5" t="str">
        <f>IF(P1587="심사불필요","-",VLOOKUP(K1587,'[1]자격증 backdata'!A:G,7,0))</f>
        <v>-</v>
      </c>
      <c r="T1587" s="5" t="str">
        <f>IF(S1587="-","-",IF(COUNTIFS(B:B,B1587,S:S,"필수")&gt;0,"자격요건충족","확인필요"))</f>
        <v>-</v>
      </c>
      <c r="U1587" s="5"/>
      <c r="W1587" s="5">
        <f>IF(Q1587="4급","심사불필요",VLOOKUP(K1587,'[1]자격증 backdata'!A:B,2,0))</f>
        <v>4</v>
      </c>
      <c r="X1587" s="4">
        <f>IF(R1587="A", MIN(20, SUMIFS(W:W, B:B, B1587, R:R, "A")),IF(R1587="B", MIN(30, SUMIFS(W:W, B:B, B1587, R:R, "B")),"비해당분야"))</f>
        <v>4</v>
      </c>
      <c r="Y1587" s="4" t="str">
        <f>IF(R1587="C",MIN(30,IF(COUNTIFS(B:B,B1587,W:W,"가1")=1,25,IF(COUNTIFS(B:B,B1587,W:W,"가1")&gt;=2,30,0))+IF(COUNTIFS(B:B,B1587,W:W,"나1")&gt;=4,30,IF(COUNTIFS(B:B,B1587,W:W,"나1")=3,26,IF(COUNTIFS(B:B,B1587,W:W,"나1")=2,22,IF(COUNTIFS(B:B,B1587,W:W,"나1")=1,18,0)))))+MIN(30,IF(COUNTIFS(B:B,B1587,W:W,"가2")=1,25,IF(COUNTIFS(B:B,B1587,W:W,"가2")&gt;=2,30,0))+IF(COUNTIFS(B:B,B1587,W:W,"나2")=3,30,IF(COUNTIFS(B:B,B1587,W:W,"나2")=2,25,IF(COUNTIFS(B:B,B1587,W:W,"나2")=1,20,0)))),"비해당분야")</f>
        <v>비해당분야</v>
      </c>
      <c r="Z1587" s="4" t="str">
        <f>IF(R1587="C",VLOOKUP(K1587,'[1]자격증 backdata'!A:F,6,0),"비해당분야")</f>
        <v>비해당분야</v>
      </c>
      <c r="AA1587" s="4" t="str">
        <f>IF(R1587="C",SUMIF(B:B,B1587,Z:Z),"비해당분야")</f>
        <v>비해당분야</v>
      </c>
      <c r="AB1587" s="4" t="str">
        <f>IF(R1587="C",SUM(Y1587,AA1587),"비해당분야")</f>
        <v>비해당분야</v>
      </c>
      <c r="AC1587" s="4">
        <f>IF(R1587="C",AB1587,X1587)</f>
        <v>4</v>
      </c>
      <c r="AD1587" s="4">
        <f>VLOOKUP(K1587,'[1]자격증 backdata'!A:D,4,0)</f>
        <v>0</v>
      </c>
      <c r="AE1587" s="4">
        <f>IF(_xlfn.MAXIFS(AD:AD,B:B,B1587)&gt;10,10,_xlfn.MAXIFS(AD:AD,B:B,B1587))</f>
        <v>5</v>
      </c>
      <c r="AG1587" s="5" t="str">
        <f>VLOOKUP(K1587,'[1]자격증 backdata'!A:C,3,0)</f>
        <v>M</v>
      </c>
      <c r="AH1587" s="5">
        <f>COUNTIFS($B:$B,$B1587,$AG:$AG,AH$1)</f>
        <v>0</v>
      </c>
      <c r="AI1587" s="5">
        <f>COUNTIFS($B:$B,$B1587,$AG:$AG,AI$1)</f>
        <v>0</v>
      </c>
      <c r="AJ1587" s="5">
        <f>COUNTIFS($B:$B,$B1587,$AG:$AG,AJ$1)</f>
        <v>0</v>
      </c>
      <c r="AK1587" s="5">
        <f>COUNTIFS($B:$B,$B1587,$AG:$AG,AK$1)</f>
        <v>0</v>
      </c>
      <c r="AL1587" s="5">
        <f>COUNTIFS($B:$B,$B1587,$AG:$AG,AL$1)</f>
        <v>0</v>
      </c>
      <c r="AM1587" s="5">
        <f>COUNTIFS($B:$B,$B1587,$AG:$AG,AM$1)</f>
        <v>0</v>
      </c>
      <c r="AN1587" s="5">
        <f>COUNTIFS($B:$B,$B1587,$AG:$AG,AN$1)</f>
        <v>0</v>
      </c>
      <c r="AO1587" s="5">
        <f>COUNTIFS($B:$B,$B1587,$AG:$AG,AO$1)</f>
        <v>0</v>
      </c>
      <c r="AP1587" s="5">
        <f>COUNTIFS($B:$B,$B1587,$AG:$AG,AP$1)</f>
        <v>0</v>
      </c>
      <c r="AQ1587" s="5">
        <f>COUNTIFS($B:$B,$B1587,$AG:$AG,AQ$1)</f>
        <v>0</v>
      </c>
      <c r="AR1587" s="5">
        <f>COUNTIFS($B:$B,$B1587,$AG:$AG,AR$1)</f>
        <v>0</v>
      </c>
      <c r="AS1587" s="5">
        <f>COUNTIFS($B:$B,$B1587,$AG:$AG,AS$1)</f>
        <v>0</v>
      </c>
      <c r="AT1587" s="5">
        <f>COUNTIFS($B:$B,$B1587,$AG:$AG,AT$1)</f>
        <v>1</v>
      </c>
      <c r="AU1587" s="5">
        <f>COUNTIFS($B:$B,$B1587,$AG:$AG,AU$1)</f>
        <v>0</v>
      </c>
    </row>
    <row r="1588" spans="1:47" ht="15" customHeight="1" x14ac:dyDescent="0.35">
      <c r="A1588" s="3">
        <f>IF(B1587=B1588,A1587,A1587+1)</f>
        <v>548</v>
      </c>
      <c r="B1588" s="3" t="s">
        <v>3464</v>
      </c>
      <c r="C1588" s="3" t="s">
        <v>3463</v>
      </c>
      <c r="D1588" s="3" t="s">
        <v>3044</v>
      </c>
      <c r="E1588" s="3" t="s">
        <v>3043</v>
      </c>
      <c r="F1588" s="4" t="s">
        <v>568</v>
      </c>
      <c r="G1588" s="4" t="s">
        <v>568</v>
      </c>
      <c r="H1588" s="4" t="s">
        <v>568</v>
      </c>
      <c r="I1588" s="3">
        <v>1</v>
      </c>
      <c r="J1588" s="3" t="s">
        <v>570</v>
      </c>
      <c r="K1588" s="3" t="s">
        <v>3047</v>
      </c>
      <c r="L1588" s="3" t="s">
        <v>568</v>
      </c>
      <c r="M1588" s="3" t="s">
        <v>568</v>
      </c>
      <c r="N1588" s="3" t="s">
        <v>568</v>
      </c>
      <c r="P1588" s="3" t="s">
        <v>669</v>
      </c>
      <c r="Q1588" s="3" t="s">
        <v>1475</v>
      </c>
      <c r="R1588" s="3" t="s">
        <v>2434</v>
      </c>
      <c r="S1588" s="2" t="str">
        <f>IF(P1588="심사불필요","-",VLOOKUP(K1588,'[1]자격증 backdata'!A:G,7,0))</f>
        <v>-</v>
      </c>
      <c r="T1588" s="2" t="str">
        <f>IF(S1588="-","-",IF(COUNTIFS(B:B,B1588,S:S,"필수")&gt;0,"자격요건충족","확인필요"))</f>
        <v>-</v>
      </c>
      <c r="U1588" s="2"/>
      <c r="W1588" s="2">
        <f>IF(Q1588="4급","심사불필요",VLOOKUP(K1588,'[1]자격증 backdata'!A:B,2,0))</f>
        <v>0</v>
      </c>
      <c r="X1588" s="3">
        <f>IF(R1588="A", MIN(20, SUMIFS(W:W, B:B, B1588, R:R, "A")),IF(R1588="B", MIN(30, SUMIFS(W:W, B:B, B1588, R:R, "B")),"비해당분야"))</f>
        <v>0</v>
      </c>
      <c r="Y1588" s="3" t="str">
        <f>IF(R1588="C",MIN(30,IF(COUNTIFS(B:B,B1588,W:W,"가1")=1,25,IF(COUNTIFS(B:B,B1588,W:W,"가1")&gt;=2,30,0))+IF(COUNTIFS(B:B,B1588,W:W,"나1")&gt;=4,30,IF(COUNTIFS(B:B,B1588,W:W,"나1")=3,26,IF(COUNTIFS(B:B,B1588,W:W,"나1")=2,22,IF(COUNTIFS(B:B,B1588,W:W,"나1")=1,18,0)))))+MIN(30,IF(COUNTIFS(B:B,B1588,W:W,"가2")=1,25,IF(COUNTIFS(B:B,B1588,W:W,"가2")&gt;=2,30,0))+IF(COUNTIFS(B:B,B1588,W:W,"나2")=3,30,IF(COUNTIFS(B:B,B1588,W:W,"나2")=2,25,IF(COUNTIFS(B:B,B1588,W:W,"나2")=1,20,0)))),"비해당분야")</f>
        <v>비해당분야</v>
      </c>
      <c r="Z1588" s="3" t="str">
        <f>IF(R1588="C",VLOOKUP(K1588,'[1]자격증 backdata'!A:F,6,0),"비해당분야")</f>
        <v>비해당분야</v>
      </c>
      <c r="AA1588" s="3" t="str">
        <f>IF(R1588="C",SUMIF(B:B,B1588,Z:Z),"비해당분야")</f>
        <v>비해당분야</v>
      </c>
      <c r="AB1588" s="3" t="str">
        <f>IF(R1588="C",SUM(Y1588,AA1588),"비해당분야")</f>
        <v>비해당분야</v>
      </c>
      <c r="AC1588" s="3">
        <f>IF(R1588="C",AB1588,X1588)</f>
        <v>0</v>
      </c>
      <c r="AD1588" s="3">
        <f>VLOOKUP(K1588,'[1]자격증 backdata'!A:D,4,0)</f>
        <v>0</v>
      </c>
      <c r="AE1588" s="3">
        <f>IF(_xlfn.MAXIFS(AD:AD,B:B,B1588)&gt;10,10,_xlfn.MAXIFS(AD:AD,B:B,B1588))</f>
        <v>0</v>
      </c>
      <c r="AG1588" s="2">
        <f>VLOOKUP(K1588,'[1]자격증 backdata'!A:C,3,0)</f>
        <v>0</v>
      </c>
      <c r="AH1588" s="2">
        <f>COUNTIFS($B:$B,$B1588,$AG:$AG,AH$1)</f>
        <v>0</v>
      </c>
      <c r="AI1588" s="2">
        <f>COUNTIFS($B:$B,$B1588,$AG:$AG,AI$1)</f>
        <v>0</v>
      </c>
      <c r="AJ1588" s="2">
        <f>COUNTIFS($B:$B,$B1588,$AG:$AG,AJ$1)</f>
        <v>0</v>
      </c>
      <c r="AK1588" s="2">
        <f>COUNTIFS($B:$B,$B1588,$AG:$AG,AK$1)</f>
        <v>0</v>
      </c>
      <c r="AL1588" s="2">
        <f>COUNTIFS($B:$B,$B1588,$AG:$AG,AL$1)</f>
        <v>0</v>
      </c>
      <c r="AM1588" s="2">
        <f>COUNTIFS($B:$B,$B1588,$AG:$AG,AM$1)</f>
        <v>0</v>
      </c>
      <c r="AN1588" s="2">
        <f>COUNTIFS($B:$B,$B1588,$AG:$AG,AN$1)</f>
        <v>0</v>
      </c>
      <c r="AO1588" s="2">
        <f>COUNTIFS($B:$B,$B1588,$AG:$AG,AO$1)</f>
        <v>0</v>
      </c>
      <c r="AP1588" s="2">
        <f>COUNTIFS($B:$B,$B1588,$AG:$AG,AP$1)</f>
        <v>0</v>
      </c>
      <c r="AQ1588" s="2">
        <f>COUNTIFS($B:$B,$B1588,$AG:$AG,AQ$1)</f>
        <v>0</v>
      </c>
      <c r="AR1588" s="2">
        <f>COUNTIFS($B:$B,$B1588,$AG:$AG,AR$1)</f>
        <v>0</v>
      </c>
      <c r="AS1588" s="2">
        <f>COUNTIFS($B:$B,$B1588,$AG:$AG,AS$1)</f>
        <v>0</v>
      </c>
      <c r="AT1588" s="2">
        <f>COUNTIFS($B:$B,$B1588,$AG:$AG,AT$1)</f>
        <v>0</v>
      </c>
      <c r="AU1588" s="2">
        <f>COUNTIFS($B:$B,$B1588,$AG:$AG,AU$1)</f>
        <v>0</v>
      </c>
    </row>
    <row r="1589" spans="1:47" ht="15" customHeight="1" x14ac:dyDescent="0.35">
      <c r="A1589" s="4">
        <f>IF(B1588=B1589,A1588,A1588+1)</f>
        <v>549</v>
      </c>
      <c r="B1589" s="4" t="s">
        <v>3461</v>
      </c>
      <c r="C1589" s="4" t="s">
        <v>3460</v>
      </c>
      <c r="D1589" s="4" t="s">
        <v>3044</v>
      </c>
      <c r="E1589" s="4" t="s">
        <v>3043</v>
      </c>
      <c r="F1589" s="4" t="s">
        <v>7</v>
      </c>
      <c r="G1589" s="4" t="s">
        <v>8</v>
      </c>
      <c r="H1589" s="4" t="s">
        <v>7</v>
      </c>
      <c r="I1589" s="4">
        <v>1</v>
      </c>
      <c r="J1589" s="4" t="s">
        <v>69</v>
      </c>
      <c r="K1589" s="4" t="s">
        <v>3065</v>
      </c>
      <c r="L1589" s="4" t="s">
        <v>36</v>
      </c>
      <c r="M1589" s="4" t="s">
        <v>3462</v>
      </c>
      <c r="N1589" s="4" t="s">
        <v>1256</v>
      </c>
      <c r="P1589" s="4" t="s">
        <v>669</v>
      </c>
      <c r="Q1589" s="4" t="s">
        <v>1475</v>
      </c>
      <c r="R1589" s="4" t="s">
        <v>2434</v>
      </c>
      <c r="S1589" s="5" t="str">
        <f>IF(P1589="심사불필요","-",VLOOKUP(K1589,'[1]자격증 backdata'!A:G,7,0))</f>
        <v>-</v>
      </c>
      <c r="T1589" s="5" t="str">
        <f>IF(S1589="-","-",IF(COUNTIFS(B:B,B1589,S:S,"필수")&gt;0,"자격요건충족","확인필요"))</f>
        <v>-</v>
      </c>
      <c r="U1589" s="5"/>
      <c r="W1589" s="5">
        <f>IF(Q1589="4급","심사불필요",VLOOKUP(K1589,'[1]자격증 backdata'!A:B,2,0))</f>
        <v>0</v>
      </c>
      <c r="X1589" s="4">
        <f>IF(R1589="A", MIN(20, SUMIFS(W:W, B:B, B1589, R:R, "A")),IF(R1589="B", MIN(30, SUMIFS(W:W, B:B, B1589, R:R, "B")),"비해당분야"))</f>
        <v>4</v>
      </c>
      <c r="Y1589" s="4" t="str">
        <f>IF(R1589="C",MIN(30,IF(COUNTIFS(B:B,B1589,W:W,"가1")=1,25,IF(COUNTIFS(B:B,B1589,W:W,"가1")&gt;=2,30,0))+IF(COUNTIFS(B:B,B1589,W:W,"나1")&gt;=4,30,IF(COUNTIFS(B:B,B1589,W:W,"나1")=3,26,IF(COUNTIFS(B:B,B1589,W:W,"나1")=2,22,IF(COUNTIFS(B:B,B1589,W:W,"나1")=1,18,0)))))+MIN(30,IF(COUNTIFS(B:B,B1589,W:W,"가2")=1,25,IF(COUNTIFS(B:B,B1589,W:W,"가2")&gt;=2,30,0))+IF(COUNTIFS(B:B,B1589,W:W,"나2")=3,30,IF(COUNTIFS(B:B,B1589,W:W,"나2")=2,25,IF(COUNTIFS(B:B,B1589,W:W,"나2")=1,20,0)))),"비해당분야")</f>
        <v>비해당분야</v>
      </c>
      <c r="Z1589" s="4" t="str">
        <f>IF(R1589="C",VLOOKUP(K1589,'[1]자격증 backdata'!A:F,6,0),"비해당분야")</f>
        <v>비해당분야</v>
      </c>
      <c r="AA1589" s="4" t="str">
        <f>IF(R1589="C",SUMIF(B:B,B1589,Z:Z),"비해당분야")</f>
        <v>비해당분야</v>
      </c>
      <c r="AB1589" s="4" t="str">
        <f>IF(R1589="C",SUM(Y1589,AA1589),"비해당분야")</f>
        <v>비해당분야</v>
      </c>
      <c r="AC1589" s="4">
        <f>IF(R1589="C",AB1589,X1589)</f>
        <v>4</v>
      </c>
      <c r="AD1589" s="4">
        <f>VLOOKUP(K1589,'[1]자격증 backdata'!A:D,4,0)</f>
        <v>5</v>
      </c>
      <c r="AE1589" s="4">
        <f>IF(_xlfn.MAXIFS(AD:AD,B:B,B1589)&gt;10,10,_xlfn.MAXIFS(AD:AD,B:B,B1589))</f>
        <v>5</v>
      </c>
      <c r="AG1589" s="5">
        <f>VLOOKUP(K1589,'[1]자격증 backdata'!A:C,3,0)</f>
        <v>0</v>
      </c>
      <c r="AH1589" s="5">
        <f>COUNTIFS($B:$B,$B1589,$AG:$AG,AH$1)</f>
        <v>0</v>
      </c>
      <c r="AI1589" s="5">
        <f>COUNTIFS($B:$B,$B1589,$AG:$AG,AI$1)</f>
        <v>0</v>
      </c>
      <c r="AJ1589" s="5">
        <f>COUNTIFS($B:$B,$B1589,$AG:$AG,AJ$1)</f>
        <v>0</v>
      </c>
      <c r="AK1589" s="5">
        <f>COUNTIFS($B:$B,$B1589,$AG:$AG,AK$1)</f>
        <v>0</v>
      </c>
      <c r="AL1589" s="5">
        <f>COUNTIFS($B:$B,$B1589,$AG:$AG,AL$1)</f>
        <v>0</v>
      </c>
      <c r="AM1589" s="5">
        <f>COUNTIFS($B:$B,$B1589,$AG:$AG,AM$1)</f>
        <v>0</v>
      </c>
      <c r="AN1589" s="5">
        <f>COUNTIFS($B:$B,$B1589,$AG:$AG,AN$1)</f>
        <v>0</v>
      </c>
      <c r="AO1589" s="5">
        <f>COUNTIFS($B:$B,$B1589,$AG:$AG,AO$1)</f>
        <v>0</v>
      </c>
      <c r="AP1589" s="5">
        <f>COUNTIFS($B:$B,$B1589,$AG:$AG,AP$1)</f>
        <v>0</v>
      </c>
      <c r="AQ1589" s="5">
        <f>COUNTIFS($B:$B,$B1589,$AG:$AG,AQ$1)</f>
        <v>0</v>
      </c>
      <c r="AR1589" s="5">
        <f>COUNTIFS($B:$B,$B1589,$AG:$AG,AR$1)</f>
        <v>0</v>
      </c>
      <c r="AS1589" s="5">
        <f>COUNTIFS($B:$B,$B1589,$AG:$AG,AS$1)</f>
        <v>0</v>
      </c>
      <c r="AT1589" s="5">
        <f>COUNTIFS($B:$B,$B1589,$AG:$AG,AT$1)</f>
        <v>1</v>
      </c>
      <c r="AU1589" s="5">
        <f>COUNTIFS($B:$B,$B1589,$AG:$AG,AU$1)</f>
        <v>0</v>
      </c>
    </row>
    <row r="1590" spans="1:47" ht="15" customHeight="1" x14ac:dyDescent="0.35">
      <c r="A1590" s="6">
        <f>IF(B1589=B1590,A1589,A1589+1)</f>
        <v>549</v>
      </c>
      <c r="B1590" s="6" t="s">
        <v>3461</v>
      </c>
      <c r="C1590" s="6" t="s">
        <v>3460</v>
      </c>
      <c r="D1590" s="6" t="s">
        <v>3044</v>
      </c>
      <c r="E1590" s="6" t="s">
        <v>3043</v>
      </c>
      <c r="F1590" s="4" t="s">
        <v>7</v>
      </c>
      <c r="G1590" s="4" t="s">
        <v>8</v>
      </c>
      <c r="H1590" s="4" t="s">
        <v>7</v>
      </c>
      <c r="I1590" s="4">
        <v>2</v>
      </c>
      <c r="J1590" s="4" t="s">
        <v>106</v>
      </c>
      <c r="K1590" s="4" t="s">
        <v>3057</v>
      </c>
      <c r="L1590" s="4" t="s">
        <v>55</v>
      </c>
      <c r="M1590" s="4" t="s">
        <v>3459</v>
      </c>
      <c r="N1590" s="4" t="s">
        <v>697</v>
      </c>
      <c r="P1590" s="4" t="s">
        <v>669</v>
      </c>
      <c r="Q1590" s="4" t="s">
        <v>1475</v>
      </c>
      <c r="R1590" s="4" t="s">
        <v>2434</v>
      </c>
      <c r="S1590" s="5" t="str">
        <f>IF(P1590="심사불필요","-",VLOOKUP(K1590,'[1]자격증 backdata'!A:G,7,0))</f>
        <v>-</v>
      </c>
      <c r="T1590" s="5" t="str">
        <f>IF(S1590="-","-",IF(COUNTIFS(B:B,B1590,S:S,"필수")&gt;0,"자격요건충족","확인필요"))</f>
        <v>-</v>
      </c>
      <c r="U1590" s="5"/>
      <c r="W1590" s="5">
        <f>IF(Q1590="4급","심사불필요",VLOOKUP(K1590,'[1]자격증 backdata'!A:B,2,0))</f>
        <v>4</v>
      </c>
      <c r="X1590" s="4">
        <f>IF(R1590="A", MIN(20, SUMIFS(W:W, B:B, B1590, R:R, "A")),IF(R1590="B", MIN(30, SUMIFS(W:W, B:B, B1590, R:R, "B")),"비해당분야"))</f>
        <v>4</v>
      </c>
      <c r="Y1590" s="4" t="str">
        <f>IF(R1590="C",MIN(30,IF(COUNTIFS(B:B,B1590,W:W,"가1")=1,25,IF(COUNTIFS(B:B,B1590,W:W,"가1")&gt;=2,30,0))+IF(COUNTIFS(B:B,B1590,W:W,"나1")&gt;=4,30,IF(COUNTIFS(B:B,B1590,W:W,"나1")=3,26,IF(COUNTIFS(B:B,B1590,W:W,"나1")=2,22,IF(COUNTIFS(B:B,B1590,W:W,"나1")=1,18,0)))))+MIN(30,IF(COUNTIFS(B:B,B1590,W:W,"가2")=1,25,IF(COUNTIFS(B:B,B1590,W:W,"가2")&gt;=2,30,0))+IF(COUNTIFS(B:B,B1590,W:W,"나2")=3,30,IF(COUNTIFS(B:B,B1590,W:W,"나2")=2,25,IF(COUNTIFS(B:B,B1590,W:W,"나2")=1,20,0)))),"비해당분야")</f>
        <v>비해당분야</v>
      </c>
      <c r="Z1590" s="4" t="str">
        <f>IF(R1590="C",VLOOKUP(K1590,'[1]자격증 backdata'!A:F,6,0),"비해당분야")</f>
        <v>비해당분야</v>
      </c>
      <c r="AA1590" s="4" t="str">
        <f>IF(R1590="C",SUMIF(B:B,B1590,Z:Z),"비해당분야")</f>
        <v>비해당분야</v>
      </c>
      <c r="AB1590" s="4" t="str">
        <f>IF(R1590="C",SUM(Y1590,AA1590),"비해당분야")</f>
        <v>비해당분야</v>
      </c>
      <c r="AC1590" s="4">
        <f>IF(R1590="C",AB1590,X1590)</f>
        <v>4</v>
      </c>
      <c r="AD1590" s="4">
        <f>VLOOKUP(K1590,'[1]자격증 backdata'!A:D,4,0)</f>
        <v>0</v>
      </c>
      <c r="AE1590" s="4">
        <f>IF(_xlfn.MAXIFS(AD:AD,B:B,B1590)&gt;10,10,_xlfn.MAXIFS(AD:AD,B:B,B1590))</f>
        <v>5</v>
      </c>
      <c r="AG1590" s="5" t="str">
        <f>VLOOKUP(K1590,'[1]자격증 backdata'!A:C,3,0)</f>
        <v>M</v>
      </c>
      <c r="AH1590" s="5">
        <f>COUNTIFS($B:$B,$B1590,$AG:$AG,AH$1)</f>
        <v>0</v>
      </c>
      <c r="AI1590" s="5">
        <f>COUNTIFS($B:$B,$B1590,$AG:$AG,AI$1)</f>
        <v>0</v>
      </c>
      <c r="AJ1590" s="5">
        <f>COUNTIFS($B:$B,$B1590,$AG:$AG,AJ$1)</f>
        <v>0</v>
      </c>
      <c r="AK1590" s="5">
        <f>COUNTIFS($B:$B,$B1590,$AG:$AG,AK$1)</f>
        <v>0</v>
      </c>
      <c r="AL1590" s="5">
        <f>COUNTIFS($B:$B,$B1590,$AG:$AG,AL$1)</f>
        <v>0</v>
      </c>
      <c r="AM1590" s="5">
        <f>COUNTIFS($B:$B,$B1590,$AG:$AG,AM$1)</f>
        <v>0</v>
      </c>
      <c r="AN1590" s="5">
        <f>COUNTIFS($B:$B,$B1590,$AG:$AG,AN$1)</f>
        <v>0</v>
      </c>
      <c r="AO1590" s="5">
        <f>COUNTIFS($B:$B,$B1590,$AG:$AG,AO$1)</f>
        <v>0</v>
      </c>
      <c r="AP1590" s="5">
        <f>COUNTIFS($B:$B,$B1590,$AG:$AG,AP$1)</f>
        <v>0</v>
      </c>
      <c r="AQ1590" s="5">
        <f>COUNTIFS($B:$B,$B1590,$AG:$AG,AQ$1)</f>
        <v>0</v>
      </c>
      <c r="AR1590" s="5">
        <f>COUNTIFS($B:$B,$B1590,$AG:$AG,AR$1)</f>
        <v>0</v>
      </c>
      <c r="AS1590" s="5">
        <f>COUNTIFS($B:$B,$B1590,$AG:$AG,AS$1)</f>
        <v>0</v>
      </c>
      <c r="AT1590" s="5">
        <f>COUNTIFS($B:$B,$B1590,$AG:$AG,AT$1)</f>
        <v>1</v>
      </c>
      <c r="AU1590" s="5">
        <f>COUNTIFS($B:$B,$B1590,$AG:$AG,AU$1)</f>
        <v>0</v>
      </c>
    </row>
    <row r="1591" spans="1:47" ht="15" customHeight="1" x14ac:dyDescent="0.35">
      <c r="A1591" s="3">
        <f>IF(B1590=B1591,A1590,A1590+1)</f>
        <v>550</v>
      </c>
      <c r="B1591" s="3" t="s">
        <v>3452</v>
      </c>
      <c r="C1591" s="3" t="s">
        <v>3451</v>
      </c>
      <c r="D1591" s="3" t="s">
        <v>3044</v>
      </c>
      <c r="E1591" s="3" t="s">
        <v>3043</v>
      </c>
      <c r="F1591" s="4" t="s">
        <v>7</v>
      </c>
      <c r="G1591" s="4" t="s">
        <v>8</v>
      </c>
      <c r="H1591" s="4" t="s">
        <v>7</v>
      </c>
      <c r="I1591" s="3">
        <v>1</v>
      </c>
      <c r="J1591" s="3" t="s">
        <v>106</v>
      </c>
      <c r="K1591" s="3" t="s">
        <v>3057</v>
      </c>
      <c r="L1591" s="3" t="s">
        <v>55</v>
      </c>
      <c r="M1591" s="3" t="s">
        <v>3458</v>
      </c>
      <c r="N1591" s="3" t="s">
        <v>3367</v>
      </c>
      <c r="P1591" s="3" t="s">
        <v>669</v>
      </c>
      <c r="Q1591" s="3" t="s">
        <v>1475</v>
      </c>
      <c r="R1591" s="3" t="s">
        <v>2434</v>
      </c>
      <c r="S1591" s="2" t="str">
        <f>IF(P1591="심사불필요","-",VLOOKUP(K1591,'[1]자격증 backdata'!A:G,7,0))</f>
        <v>-</v>
      </c>
      <c r="T1591" s="2" t="str">
        <f>IF(S1591="-","-",IF(COUNTIFS(B:B,B1591,S:S,"필수")&gt;0,"자격요건충족","확인필요"))</f>
        <v>-</v>
      </c>
      <c r="U1591" s="2"/>
      <c r="W1591" s="2">
        <f>IF(Q1591="4급","심사불필요",VLOOKUP(K1591,'[1]자격증 backdata'!A:B,2,0))</f>
        <v>4</v>
      </c>
      <c r="X1591" s="3">
        <f>IF(R1591="A", MIN(20, SUMIFS(W:W, B:B, B1591, R:R, "A")),IF(R1591="B", MIN(30, SUMIFS(W:W, B:B, B1591, R:R, "B")),"비해당분야"))</f>
        <v>14</v>
      </c>
      <c r="Y1591" s="3" t="str">
        <f>IF(R1591="C",MIN(30,IF(COUNTIFS(B:B,B1591,W:W,"가1")=1,25,IF(COUNTIFS(B:B,B1591,W:W,"가1")&gt;=2,30,0))+IF(COUNTIFS(B:B,B1591,W:W,"나1")&gt;=4,30,IF(COUNTIFS(B:B,B1591,W:W,"나1")=3,26,IF(COUNTIFS(B:B,B1591,W:W,"나1")=2,22,IF(COUNTIFS(B:B,B1591,W:W,"나1")=1,18,0)))))+MIN(30,IF(COUNTIFS(B:B,B1591,W:W,"가2")=1,25,IF(COUNTIFS(B:B,B1591,W:W,"가2")&gt;=2,30,0))+IF(COUNTIFS(B:B,B1591,W:W,"나2")=3,30,IF(COUNTIFS(B:B,B1591,W:W,"나2")=2,25,IF(COUNTIFS(B:B,B1591,W:W,"나2")=1,20,0)))),"비해당분야")</f>
        <v>비해당분야</v>
      </c>
      <c r="Z1591" s="3" t="str">
        <f>IF(R1591="C",VLOOKUP(K1591,'[1]자격증 backdata'!A:F,6,0),"비해당분야")</f>
        <v>비해당분야</v>
      </c>
      <c r="AA1591" s="3" t="str">
        <f>IF(R1591="C",SUMIF(B:B,B1591,Z:Z),"비해당분야")</f>
        <v>비해당분야</v>
      </c>
      <c r="AB1591" s="3" t="str">
        <f>IF(R1591="C",SUM(Y1591,AA1591),"비해당분야")</f>
        <v>비해당분야</v>
      </c>
      <c r="AC1591" s="3">
        <f>IF(R1591="C",AB1591,X1591)</f>
        <v>14</v>
      </c>
      <c r="AD1591" s="3">
        <f>VLOOKUP(K1591,'[1]자격증 backdata'!A:D,4,0)</f>
        <v>0</v>
      </c>
      <c r="AE1591" s="3">
        <f>IF(_xlfn.MAXIFS(AD:AD,B:B,B1591)&gt;10,10,_xlfn.MAXIFS(AD:AD,B:B,B1591))</f>
        <v>5</v>
      </c>
      <c r="AG1591" s="2" t="str">
        <f>VLOOKUP(K1591,'[1]자격증 backdata'!A:C,3,0)</f>
        <v>M</v>
      </c>
      <c r="AH1591" s="2">
        <f>COUNTIFS($B:$B,$B1591,$AG:$AG,AH$1)</f>
        <v>0</v>
      </c>
      <c r="AI1591" s="2">
        <f>COUNTIFS($B:$B,$B1591,$AG:$AG,AI$1)</f>
        <v>0</v>
      </c>
      <c r="AJ1591" s="2">
        <f>COUNTIFS($B:$B,$B1591,$AG:$AG,AJ$1)</f>
        <v>0</v>
      </c>
      <c r="AK1591" s="2">
        <f>COUNTIFS($B:$B,$B1591,$AG:$AG,AK$1)</f>
        <v>0</v>
      </c>
      <c r="AL1591" s="2">
        <f>COUNTIFS($B:$B,$B1591,$AG:$AG,AL$1)</f>
        <v>0</v>
      </c>
      <c r="AM1591" s="2">
        <f>COUNTIFS($B:$B,$B1591,$AG:$AG,AM$1)</f>
        <v>1</v>
      </c>
      <c r="AN1591" s="2">
        <f>COUNTIFS($B:$B,$B1591,$AG:$AG,AN$1)</f>
        <v>0</v>
      </c>
      <c r="AO1591" s="2">
        <f>COUNTIFS($B:$B,$B1591,$AG:$AG,AO$1)</f>
        <v>1</v>
      </c>
      <c r="AP1591" s="2">
        <f>COUNTIFS($B:$B,$B1591,$AG:$AG,AP$1)</f>
        <v>0</v>
      </c>
      <c r="AQ1591" s="2">
        <f>COUNTIFS($B:$B,$B1591,$AG:$AG,AQ$1)</f>
        <v>1</v>
      </c>
      <c r="AR1591" s="2">
        <f>COUNTIFS($B:$B,$B1591,$AG:$AG,AR$1)</f>
        <v>0</v>
      </c>
      <c r="AS1591" s="2">
        <f>COUNTIFS($B:$B,$B1591,$AG:$AG,AS$1)</f>
        <v>0</v>
      </c>
      <c r="AT1591" s="2">
        <f>COUNTIFS($B:$B,$B1591,$AG:$AG,AT$1)</f>
        <v>1</v>
      </c>
      <c r="AU1591" s="2">
        <f>COUNTIFS($B:$B,$B1591,$AG:$AG,AU$1)</f>
        <v>0</v>
      </c>
    </row>
    <row r="1592" spans="1:47" ht="15" customHeight="1" x14ac:dyDescent="0.35">
      <c r="A1592" s="7">
        <f>IF(B1591=B1592,A1591,A1591+1)</f>
        <v>550</v>
      </c>
      <c r="B1592" s="7" t="s">
        <v>3452</v>
      </c>
      <c r="C1592" s="7" t="s">
        <v>3451</v>
      </c>
      <c r="D1592" s="7" t="s">
        <v>3044</v>
      </c>
      <c r="E1592" s="7" t="s">
        <v>3043</v>
      </c>
      <c r="F1592" s="4" t="s">
        <v>7</v>
      </c>
      <c r="G1592" s="4" t="s">
        <v>8</v>
      </c>
      <c r="H1592" s="4" t="s">
        <v>7</v>
      </c>
      <c r="I1592" s="3">
        <v>2</v>
      </c>
      <c r="J1592" s="3" t="s">
        <v>1655</v>
      </c>
      <c r="K1592" s="3" t="s">
        <v>3457</v>
      </c>
      <c r="L1592" s="3" t="s">
        <v>4</v>
      </c>
      <c r="M1592" s="3" t="s">
        <v>3456</v>
      </c>
      <c r="N1592" s="3" t="s">
        <v>109</v>
      </c>
      <c r="P1592" s="3" t="s">
        <v>669</v>
      </c>
      <c r="Q1592" s="3" t="s">
        <v>1475</v>
      </c>
      <c r="R1592" s="3" t="s">
        <v>2434</v>
      </c>
      <c r="S1592" s="2" t="str">
        <f>IF(P1592="심사불필요","-",VLOOKUP(K1592,'[1]자격증 backdata'!A:G,7,0))</f>
        <v>-</v>
      </c>
      <c r="T1592" s="2" t="str">
        <f>IF(S1592="-","-",IF(COUNTIFS(B:B,B1592,S:S,"필수")&gt;0,"자격요건충족","확인필요"))</f>
        <v>-</v>
      </c>
      <c r="U1592" s="2"/>
      <c r="W1592" s="2">
        <f>IF(Q1592="4급","심사불필요",VLOOKUP(K1592,'[1]자격증 backdata'!A:B,2,0))</f>
        <v>4</v>
      </c>
      <c r="X1592" s="3">
        <f>IF(R1592="A", MIN(20, SUMIFS(W:W, B:B, B1592, R:R, "A")),IF(R1592="B", MIN(30, SUMIFS(W:W, B:B, B1592, R:R, "B")),"비해당분야"))</f>
        <v>14</v>
      </c>
      <c r="Y1592" s="3" t="str">
        <f>IF(R1592="C",MIN(30,IF(COUNTIFS(B:B,B1592,W:W,"가1")=1,25,IF(COUNTIFS(B:B,B1592,W:W,"가1")&gt;=2,30,0))+IF(COUNTIFS(B:B,B1592,W:W,"나1")&gt;=4,30,IF(COUNTIFS(B:B,B1592,W:W,"나1")=3,26,IF(COUNTIFS(B:B,B1592,W:W,"나1")=2,22,IF(COUNTIFS(B:B,B1592,W:W,"나1")=1,18,0)))))+MIN(30,IF(COUNTIFS(B:B,B1592,W:W,"가2")=1,25,IF(COUNTIFS(B:B,B1592,W:W,"가2")&gt;=2,30,0))+IF(COUNTIFS(B:B,B1592,W:W,"나2")=3,30,IF(COUNTIFS(B:B,B1592,W:W,"나2")=2,25,IF(COUNTIFS(B:B,B1592,W:W,"나2")=1,20,0)))),"비해당분야")</f>
        <v>비해당분야</v>
      </c>
      <c r="Z1592" s="3" t="str">
        <f>IF(R1592="C",VLOOKUP(K1592,'[1]자격증 backdata'!A:F,6,0),"비해당분야")</f>
        <v>비해당분야</v>
      </c>
      <c r="AA1592" s="3" t="str">
        <f>IF(R1592="C",SUMIF(B:B,B1592,Z:Z),"비해당분야")</f>
        <v>비해당분야</v>
      </c>
      <c r="AB1592" s="3" t="str">
        <f>IF(R1592="C",SUM(Y1592,AA1592),"비해당분야")</f>
        <v>비해당분야</v>
      </c>
      <c r="AC1592" s="3">
        <f>IF(R1592="C",AB1592,X1592)</f>
        <v>14</v>
      </c>
      <c r="AD1592" s="3">
        <f>VLOOKUP(K1592,'[1]자격증 backdata'!A:D,4,0)</f>
        <v>0</v>
      </c>
      <c r="AE1592" s="3">
        <f>IF(_xlfn.MAXIFS(AD:AD,B:B,B1592)&gt;10,10,_xlfn.MAXIFS(AD:AD,B:B,B1592))</f>
        <v>5</v>
      </c>
      <c r="AG1592" s="2" t="str">
        <f>VLOOKUP(K1592,'[1]자격증 backdata'!A:C,3,0)</f>
        <v>F</v>
      </c>
      <c r="AH1592" s="2">
        <f>COUNTIFS($B:$B,$B1592,$AG:$AG,AH$1)</f>
        <v>0</v>
      </c>
      <c r="AI1592" s="2">
        <f>COUNTIFS($B:$B,$B1592,$AG:$AG,AI$1)</f>
        <v>0</v>
      </c>
      <c r="AJ1592" s="2">
        <f>COUNTIFS($B:$B,$B1592,$AG:$AG,AJ$1)</f>
        <v>0</v>
      </c>
      <c r="AK1592" s="2">
        <f>COUNTIFS($B:$B,$B1592,$AG:$AG,AK$1)</f>
        <v>0</v>
      </c>
      <c r="AL1592" s="2">
        <f>COUNTIFS($B:$B,$B1592,$AG:$AG,AL$1)</f>
        <v>0</v>
      </c>
      <c r="AM1592" s="2">
        <f>COUNTIFS($B:$B,$B1592,$AG:$AG,AM$1)</f>
        <v>1</v>
      </c>
      <c r="AN1592" s="2">
        <f>COUNTIFS($B:$B,$B1592,$AG:$AG,AN$1)</f>
        <v>0</v>
      </c>
      <c r="AO1592" s="2">
        <f>COUNTIFS($B:$B,$B1592,$AG:$AG,AO$1)</f>
        <v>1</v>
      </c>
      <c r="AP1592" s="2">
        <f>COUNTIFS($B:$B,$B1592,$AG:$AG,AP$1)</f>
        <v>0</v>
      </c>
      <c r="AQ1592" s="2">
        <f>COUNTIFS($B:$B,$B1592,$AG:$AG,AQ$1)</f>
        <v>1</v>
      </c>
      <c r="AR1592" s="2">
        <f>COUNTIFS($B:$B,$B1592,$AG:$AG,AR$1)</f>
        <v>0</v>
      </c>
      <c r="AS1592" s="2">
        <f>COUNTIFS($B:$B,$B1592,$AG:$AG,AS$1)</f>
        <v>0</v>
      </c>
      <c r="AT1592" s="2">
        <f>COUNTIFS($B:$B,$B1592,$AG:$AG,AT$1)</f>
        <v>1</v>
      </c>
      <c r="AU1592" s="2">
        <f>COUNTIFS($B:$B,$B1592,$AG:$AG,AU$1)</f>
        <v>0</v>
      </c>
    </row>
    <row r="1593" spans="1:47" ht="15" customHeight="1" x14ac:dyDescent="0.35">
      <c r="A1593" s="7">
        <f>IF(B1592=B1593,A1592,A1592+1)</f>
        <v>550</v>
      </c>
      <c r="B1593" s="7" t="s">
        <v>3452</v>
      </c>
      <c r="C1593" s="7" t="s">
        <v>3451</v>
      </c>
      <c r="D1593" s="7" t="s">
        <v>3044</v>
      </c>
      <c r="E1593" s="7" t="s">
        <v>3043</v>
      </c>
      <c r="F1593" s="4" t="s">
        <v>7</v>
      </c>
      <c r="G1593" s="4" t="s">
        <v>8</v>
      </c>
      <c r="H1593" s="4" t="s">
        <v>7</v>
      </c>
      <c r="I1593" s="3">
        <v>3</v>
      </c>
      <c r="J1593" s="3" t="s">
        <v>653</v>
      </c>
      <c r="K1593" s="3" t="s">
        <v>3052</v>
      </c>
      <c r="L1593" s="3" t="s">
        <v>651</v>
      </c>
      <c r="M1593" s="3" t="s">
        <v>3455</v>
      </c>
      <c r="N1593" s="3" t="s">
        <v>3454</v>
      </c>
      <c r="P1593" s="3" t="s">
        <v>669</v>
      </c>
      <c r="Q1593" s="3" t="s">
        <v>1475</v>
      </c>
      <c r="R1593" s="3" t="s">
        <v>2434</v>
      </c>
      <c r="S1593" s="2" t="str">
        <f>IF(P1593="심사불필요","-",VLOOKUP(K1593,'[1]자격증 backdata'!A:G,7,0))</f>
        <v>-</v>
      </c>
      <c r="T1593" s="2" t="str">
        <f>IF(S1593="-","-",IF(COUNTIFS(B:B,B1593,S:S,"필수")&gt;0,"자격요건충족","확인필요"))</f>
        <v>-</v>
      </c>
      <c r="U1593" s="2"/>
      <c r="W1593" s="2">
        <f>IF(Q1593="4급","심사불필요",VLOOKUP(K1593,'[1]자격증 backdata'!A:B,2,0))</f>
        <v>4</v>
      </c>
      <c r="X1593" s="3">
        <f>IF(R1593="A", MIN(20, SUMIFS(W:W, B:B, B1593, R:R, "A")),IF(R1593="B", MIN(30, SUMIFS(W:W, B:B, B1593, R:R, "B")),"비해당분야"))</f>
        <v>14</v>
      </c>
      <c r="Y1593" s="3" t="str">
        <f>IF(R1593="C",MIN(30,IF(COUNTIFS(B:B,B1593,W:W,"가1")=1,25,IF(COUNTIFS(B:B,B1593,W:W,"가1")&gt;=2,30,0))+IF(COUNTIFS(B:B,B1593,W:W,"나1")&gt;=4,30,IF(COUNTIFS(B:B,B1593,W:W,"나1")=3,26,IF(COUNTIFS(B:B,B1593,W:W,"나1")=2,22,IF(COUNTIFS(B:B,B1593,W:W,"나1")=1,18,0)))))+MIN(30,IF(COUNTIFS(B:B,B1593,W:W,"가2")=1,25,IF(COUNTIFS(B:B,B1593,W:W,"가2")&gt;=2,30,0))+IF(COUNTIFS(B:B,B1593,W:W,"나2")=3,30,IF(COUNTIFS(B:B,B1593,W:W,"나2")=2,25,IF(COUNTIFS(B:B,B1593,W:W,"나2")=1,20,0)))),"비해당분야")</f>
        <v>비해당분야</v>
      </c>
      <c r="Z1593" s="3" t="str">
        <f>IF(R1593="C",VLOOKUP(K1593,'[1]자격증 backdata'!A:F,6,0),"비해당분야")</f>
        <v>비해당분야</v>
      </c>
      <c r="AA1593" s="3" t="str">
        <f>IF(R1593="C",SUMIF(B:B,B1593,Z:Z),"비해당분야")</f>
        <v>비해당분야</v>
      </c>
      <c r="AB1593" s="3" t="str">
        <f>IF(R1593="C",SUM(Y1593,AA1593),"비해당분야")</f>
        <v>비해당분야</v>
      </c>
      <c r="AC1593" s="3">
        <f>IF(R1593="C",AB1593,X1593)</f>
        <v>14</v>
      </c>
      <c r="AD1593" s="3">
        <f>VLOOKUP(K1593,'[1]자격증 backdata'!A:D,4,0)</f>
        <v>0</v>
      </c>
      <c r="AE1593" s="3">
        <f>IF(_xlfn.MAXIFS(AD:AD,B:B,B1593)&gt;10,10,_xlfn.MAXIFS(AD:AD,B:B,B1593))</f>
        <v>5</v>
      </c>
      <c r="AG1593" s="2" t="str">
        <f>VLOOKUP(K1593,'[1]자격증 backdata'!A:C,3,0)</f>
        <v>H</v>
      </c>
      <c r="AH1593" s="2">
        <f>COUNTIFS($B:$B,$B1593,$AG:$AG,AH$1)</f>
        <v>0</v>
      </c>
      <c r="AI1593" s="2">
        <f>COUNTIFS($B:$B,$B1593,$AG:$AG,AI$1)</f>
        <v>0</v>
      </c>
      <c r="AJ1593" s="2">
        <f>COUNTIFS($B:$B,$B1593,$AG:$AG,AJ$1)</f>
        <v>0</v>
      </c>
      <c r="AK1593" s="2">
        <f>COUNTIFS($B:$B,$B1593,$AG:$AG,AK$1)</f>
        <v>0</v>
      </c>
      <c r="AL1593" s="2">
        <f>COUNTIFS($B:$B,$B1593,$AG:$AG,AL$1)</f>
        <v>0</v>
      </c>
      <c r="AM1593" s="2">
        <f>COUNTIFS($B:$B,$B1593,$AG:$AG,AM$1)</f>
        <v>1</v>
      </c>
      <c r="AN1593" s="2">
        <f>COUNTIFS($B:$B,$B1593,$AG:$AG,AN$1)</f>
        <v>0</v>
      </c>
      <c r="AO1593" s="2">
        <f>COUNTIFS($B:$B,$B1593,$AG:$AG,AO$1)</f>
        <v>1</v>
      </c>
      <c r="AP1593" s="2">
        <f>COUNTIFS($B:$B,$B1593,$AG:$AG,AP$1)</f>
        <v>0</v>
      </c>
      <c r="AQ1593" s="2">
        <f>COUNTIFS($B:$B,$B1593,$AG:$AG,AQ$1)</f>
        <v>1</v>
      </c>
      <c r="AR1593" s="2">
        <f>COUNTIFS($B:$B,$B1593,$AG:$AG,AR$1)</f>
        <v>0</v>
      </c>
      <c r="AS1593" s="2">
        <f>COUNTIFS($B:$B,$B1593,$AG:$AG,AS$1)</f>
        <v>0</v>
      </c>
      <c r="AT1593" s="2">
        <f>COUNTIFS($B:$B,$B1593,$AG:$AG,AT$1)</f>
        <v>1</v>
      </c>
      <c r="AU1593" s="2">
        <f>COUNTIFS($B:$B,$B1593,$AG:$AG,AU$1)</f>
        <v>0</v>
      </c>
    </row>
    <row r="1594" spans="1:47" ht="15" customHeight="1" x14ac:dyDescent="0.35">
      <c r="A1594" s="7">
        <f>IF(B1593=B1594,A1593,A1593+1)</f>
        <v>550</v>
      </c>
      <c r="B1594" s="7" t="s">
        <v>3452</v>
      </c>
      <c r="C1594" s="7" t="s">
        <v>3451</v>
      </c>
      <c r="D1594" s="7" t="s">
        <v>3044</v>
      </c>
      <c r="E1594" s="7" t="s">
        <v>3043</v>
      </c>
      <c r="F1594" s="4" t="s">
        <v>7</v>
      </c>
      <c r="G1594" s="4" t="s">
        <v>8</v>
      </c>
      <c r="H1594" s="4" t="s">
        <v>7</v>
      </c>
      <c r="I1594" s="3">
        <v>4</v>
      </c>
      <c r="J1594" s="3" t="s">
        <v>69</v>
      </c>
      <c r="K1594" s="3" t="s">
        <v>3065</v>
      </c>
      <c r="L1594" s="3" t="s">
        <v>36</v>
      </c>
      <c r="M1594" s="3" t="s">
        <v>3453</v>
      </c>
      <c r="N1594" s="3" t="s">
        <v>1283</v>
      </c>
      <c r="P1594" s="3" t="s">
        <v>669</v>
      </c>
      <c r="Q1594" s="3" t="s">
        <v>1475</v>
      </c>
      <c r="R1594" s="3" t="s">
        <v>2434</v>
      </c>
      <c r="S1594" s="2" t="str">
        <f>IF(P1594="심사불필요","-",VLOOKUP(K1594,'[1]자격증 backdata'!A:G,7,0))</f>
        <v>-</v>
      </c>
      <c r="T1594" s="2" t="str">
        <f>IF(S1594="-","-",IF(COUNTIFS(B:B,B1594,S:S,"필수")&gt;0,"자격요건충족","확인필요"))</f>
        <v>-</v>
      </c>
      <c r="U1594" s="2"/>
      <c r="W1594" s="2">
        <f>IF(Q1594="4급","심사불필요",VLOOKUP(K1594,'[1]자격증 backdata'!A:B,2,0))</f>
        <v>0</v>
      </c>
      <c r="X1594" s="3">
        <f>IF(R1594="A", MIN(20, SUMIFS(W:W, B:B, B1594, R:R, "A")),IF(R1594="B", MIN(30, SUMIFS(W:W, B:B, B1594, R:R, "B")),"비해당분야"))</f>
        <v>14</v>
      </c>
      <c r="Y1594" s="3" t="str">
        <f>IF(R1594="C",MIN(30,IF(COUNTIFS(B:B,B1594,W:W,"가1")=1,25,IF(COUNTIFS(B:B,B1594,W:W,"가1")&gt;=2,30,0))+IF(COUNTIFS(B:B,B1594,W:W,"나1")&gt;=4,30,IF(COUNTIFS(B:B,B1594,W:W,"나1")=3,26,IF(COUNTIFS(B:B,B1594,W:W,"나1")=2,22,IF(COUNTIFS(B:B,B1594,W:W,"나1")=1,18,0)))))+MIN(30,IF(COUNTIFS(B:B,B1594,W:W,"가2")=1,25,IF(COUNTIFS(B:B,B1594,W:W,"가2")&gt;=2,30,0))+IF(COUNTIFS(B:B,B1594,W:W,"나2")=3,30,IF(COUNTIFS(B:B,B1594,W:W,"나2")=2,25,IF(COUNTIFS(B:B,B1594,W:W,"나2")=1,20,0)))),"비해당분야")</f>
        <v>비해당분야</v>
      </c>
      <c r="Z1594" s="3" t="str">
        <f>IF(R1594="C",VLOOKUP(K1594,'[1]자격증 backdata'!A:F,6,0),"비해당분야")</f>
        <v>비해당분야</v>
      </c>
      <c r="AA1594" s="3" t="str">
        <f>IF(R1594="C",SUMIF(B:B,B1594,Z:Z),"비해당분야")</f>
        <v>비해당분야</v>
      </c>
      <c r="AB1594" s="3" t="str">
        <f>IF(R1594="C",SUM(Y1594,AA1594),"비해당분야")</f>
        <v>비해당분야</v>
      </c>
      <c r="AC1594" s="3">
        <f>IF(R1594="C",AB1594,X1594)</f>
        <v>14</v>
      </c>
      <c r="AD1594" s="3">
        <f>VLOOKUP(K1594,'[1]자격증 backdata'!A:D,4,0)</f>
        <v>5</v>
      </c>
      <c r="AE1594" s="3">
        <f>IF(_xlfn.MAXIFS(AD:AD,B:B,B1594)&gt;10,10,_xlfn.MAXIFS(AD:AD,B:B,B1594))</f>
        <v>5</v>
      </c>
      <c r="AG1594" s="2">
        <f>VLOOKUP(K1594,'[1]자격증 backdata'!A:C,3,0)</f>
        <v>0</v>
      </c>
      <c r="AH1594" s="2">
        <f>COUNTIFS($B:$B,$B1594,$AG:$AG,AH$1)</f>
        <v>0</v>
      </c>
      <c r="AI1594" s="2">
        <f>COUNTIFS($B:$B,$B1594,$AG:$AG,AI$1)</f>
        <v>0</v>
      </c>
      <c r="AJ1594" s="2">
        <f>COUNTIFS($B:$B,$B1594,$AG:$AG,AJ$1)</f>
        <v>0</v>
      </c>
      <c r="AK1594" s="2">
        <f>COUNTIFS($B:$B,$B1594,$AG:$AG,AK$1)</f>
        <v>0</v>
      </c>
      <c r="AL1594" s="2">
        <f>COUNTIFS($B:$B,$B1594,$AG:$AG,AL$1)</f>
        <v>0</v>
      </c>
      <c r="AM1594" s="2">
        <f>COUNTIFS($B:$B,$B1594,$AG:$AG,AM$1)</f>
        <v>1</v>
      </c>
      <c r="AN1594" s="2">
        <f>COUNTIFS($B:$B,$B1594,$AG:$AG,AN$1)</f>
        <v>0</v>
      </c>
      <c r="AO1594" s="2">
        <f>COUNTIFS($B:$B,$B1594,$AG:$AG,AO$1)</f>
        <v>1</v>
      </c>
      <c r="AP1594" s="2">
        <f>COUNTIFS($B:$B,$B1594,$AG:$AG,AP$1)</f>
        <v>0</v>
      </c>
      <c r="AQ1594" s="2">
        <f>COUNTIFS($B:$B,$B1594,$AG:$AG,AQ$1)</f>
        <v>1</v>
      </c>
      <c r="AR1594" s="2">
        <f>COUNTIFS($B:$B,$B1594,$AG:$AG,AR$1)</f>
        <v>0</v>
      </c>
      <c r="AS1594" s="2">
        <f>COUNTIFS($B:$B,$B1594,$AG:$AG,AS$1)</f>
        <v>0</v>
      </c>
      <c r="AT1594" s="2">
        <f>COUNTIFS($B:$B,$B1594,$AG:$AG,AT$1)</f>
        <v>1</v>
      </c>
      <c r="AU1594" s="2">
        <f>COUNTIFS($B:$B,$B1594,$AG:$AG,AU$1)</f>
        <v>0</v>
      </c>
    </row>
    <row r="1595" spans="1:47" ht="15" customHeight="1" x14ac:dyDescent="0.35">
      <c r="A1595" s="7">
        <f>IF(B1594=B1595,A1594,A1594+1)</f>
        <v>550</v>
      </c>
      <c r="B1595" s="7" t="s">
        <v>3452</v>
      </c>
      <c r="C1595" s="7" t="s">
        <v>3451</v>
      </c>
      <c r="D1595" s="7" t="s">
        <v>3044</v>
      </c>
      <c r="E1595" s="7" t="s">
        <v>3043</v>
      </c>
      <c r="F1595" s="4" t="s">
        <v>7</v>
      </c>
      <c r="G1595" s="4" t="s">
        <v>8</v>
      </c>
      <c r="H1595" s="4" t="s">
        <v>7</v>
      </c>
      <c r="I1595" s="3">
        <v>5</v>
      </c>
      <c r="J1595" s="3" t="s">
        <v>364</v>
      </c>
      <c r="K1595" s="3" t="s">
        <v>3075</v>
      </c>
      <c r="L1595" s="3" t="s">
        <v>254</v>
      </c>
      <c r="M1595" s="3" t="s">
        <v>3450</v>
      </c>
      <c r="N1595" s="3" t="s">
        <v>1396</v>
      </c>
      <c r="P1595" s="3" t="s">
        <v>669</v>
      </c>
      <c r="Q1595" s="3" t="s">
        <v>1475</v>
      </c>
      <c r="R1595" s="3" t="s">
        <v>2434</v>
      </c>
      <c r="S1595" s="2" t="str">
        <f>IF(P1595="심사불필요","-",VLOOKUP(K1595,'[1]자격증 backdata'!A:G,7,0))</f>
        <v>-</v>
      </c>
      <c r="T1595" s="2" t="str">
        <f>IF(S1595="-","-",IF(COUNTIFS(B:B,B1595,S:S,"필수")&gt;0,"자격요건충족","확인필요"))</f>
        <v>-</v>
      </c>
      <c r="U1595" s="2"/>
      <c r="W1595" s="2">
        <f>IF(Q1595="4급","심사불필요",VLOOKUP(K1595,'[1]자격증 backdata'!A:B,2,0))</f>
        <v>2</v>
      </c>
      <c r="X1595" s="3">
        <f>IF(R1595="A", MIN(20, SUMIFS(W:W, B:B, B1595, R:R, "A")),IF(R1595="B", MIN(30, SUMIFS(W:W, B:B, B1595, R:R, "B")),"비해당분야"))</f>
        <v>14</v>
      </c>
      <c r="Y1595" s="3" t="str">
        <f>IF(R1595="C",MIN(30,IF(COUNTIFS(B:B,B1595,W:W,"가1")=1,25,IF(COUNTIFS(B:B,B1595,W:W,"가1")&gt;=2,30,0))+IF(COUNTIFS(B:B,B1595,W:W,"나1")&gt;=4,30,IF(COUNTIFS(B:B,B1595,W:W,"나1")=3,26,IF(COUNTIFS(B:B,B1595,W:W,"나1")=2,22,IF(COUNTIFS(B:B,B1595,W:W,"나1")=1,18,0)))))+MIN(30,IF(COUNTIFS(B:B,B1595,W:W,"가2")=1,25,IF(COUNTIFS(B:B,B1595,W:W,"가2")&gt;=2,30,0))+IF(COUNTIFS(B:B,B1595,W:W,"나2")=3,30,IF(COUNTIFS(B:B,B1595,W:W,"나2")=2,25,IF(COUNTIFS(B:B,B1595,W:W,"나2")=1,20,0)))),"비해당분야")</f>
        <v>비해당분야</v>
      </c>
      <c r="Z1595" s="3" t="str">
        <f>IF(R1595="C",VLOOKUP(K1595,'[1]자격증 backdata'!A:F,6,0),"비해당분야")</f>
        <v>비해당분야</v>
      </c>
      <c r="AA1595" s="3" t="str">
        <f>IF(R1595="C",SUMIF(B:B,B1595,Z:Z),"비해당분야")</f>
        <v>비해당분야</v>
      </c>
      <c r="AB1595" s="3" t="str">
        <f>IF(R1595="C",SUM(Y1595,AA1595),"비해당분야")</f>
        <v>비해당분야</v>
      </c>
      <c r="AC1595" s="3">
        <f>IF(R1595="C",AB1595,X1595)</f>
        <v>14</v>
      </c>
      <c r="AD1595" s="3">
        <f>VLOOKUP(K1595,'[1]자격증 backdata'!A:D,4,0)</f>
        <v>0</v>
      </c>
      <c r="AE1595" s="3">
        <f>IF(_xlfn.MAXIFS(AD:AD,B:B,B1595)&gt;10,10,_xlfn.MAXIFS(AD:AD,B:B,B1595))</f>
        <v>5</v>
      </c>
      <c r="AG1595" s="2" t="str">
        <f>VLOOKUP(K1595,'[1]자격증 backdata'!A:C,3,0)</f>
        <v>J</v>
      </c>
      <c r="AH1595" s="2">
        <f>COUNTIFS($B:$B,$B1595,$AG:$AG,AH$1)</f>
        <v>0</v>
      </c>
      <c r="AI1595" s="2">
        <f>COUNTIFS($B:$B,$B1595,$AG:$AG,AI$1)</f>
        <v>0</v>
      </c>
      <c r="AJ1595" s="2">
        <f>COUNTIFS($B:$B,$B1595,$AG:$AG,AJ$1)</f>
        <v>0</v>
      </c>
      <c r="AK1595" s="2">
        <f>COUNTIFS($B:$B,$B1595,$AG:$AG,AK$1)</f>
        <v>0</v>
      </c>
      <c r="AL1595" s="2">
        <f>COUNTIFS($B:$B,$B1595,$AG:$AG,AL$1)</f>
        <v>0</v>
      </c>
      <c r="AM1595" s="2">
        <f>COUNTIFS($B:$B,$B1595,$AG:$AG,AM$1)</f>
        <v>1</v>
      </c>
      <c r="AN1595" s="2">
        <f>COUNTIFS($B:$B,$B1595,$AG:$AG,AN$1)</f>
        <v>0</v>
      </c>
      <c r="AO1595" s="2">
        <f>COUNTIFS($B:$B,$B1595,$AG:$AG,AO$1)</f>
        <v>1</v>
      </c>
      <c r="AP1595" s="2">
        <f>COUNTIFS($B:$B,$B1595,$AG:$AG,AP$1)</f>
        <v>0</v>
      </c>
      <c r="AQ1595" s="2">
        <f>COUNTIFS($B:$B,$B1595,$AG:$AG,AQ$1)</f>
        <v>1</v>
      </c>
      <c r="AR1595" s="2">
        <f>COUNTIFS($B:$B,$B1595,$AG:$AG,AR$1)</f>
        <v>0</v>
      </c>
      <c r="AS1595" s="2">
        <f>COUNTIFS($B:$B,$B1595,$AG:$AG,AS$1)</f>
        <v>0</v>
      </c>
      <c r="AT1595" s="2">
        <f>COUNTIFS($B:$B,$B1595,$AG:$AG,AT$1)</f>
        <v>1</v>
      </c>
      <c r="AU1595" s="2">
        <f>COUNTIFS($B:$B,$B1595,$AG:$AG,AU$1)</f>
        <v>0</v>
      </c>
    </row>
    <row r="1596" spans="1:47" ht="15" customHeight="1" x14ac:dyDescent="0.35">
      <c r="A1596" s="4">
        <f>IF(B1595=B1596,A1595,A1595+1)</f>
        <v>551</v>
      </c>
      <c r="B1596" s="4" t="s">
        <v>3445</v>
      </c>
      <c r="C1596" s="4" t="s">
        <v>3444</v>
      </c>
      <c r="D1596" s="4" t="s">
        <v>3044</v>
      </c>
      <c r="E1596" s="4" t="s">
        <v>3043</v>
      </c>
      <c r="F1596" s="4" t="s">
        <v>7</v>
      </c>
      <c r="G1596" s="4" t="s">
        <v>8</v>
      </c>
      <c r="H1596" s="4" t="s">
        <v>7</v>
      </c>
      <c r="I1596" s="4">
        <v>1</v>
      </c>
      <c r="J1596" s="4" t="s">
        <v>69</v>
      </c>
      <c r="K1596" s="4" t="s">
        <v>3065</v>
      </c>
      <c r="L1596" s="4" t="s">
        <v>36</v>
      </c>
      <c r="M1596" s="4" t="s">
        <v>3449</v>
      </c>
      <c r="N1596" s="4" t="s">
        <v>152</v>
      </c>
      <c r="P1596" s="4" t="s">
        <v>669</v>
      </c>
      <c r="Q1596" s="4" t="s">
        <v>1475</v>
      </c>
      <c r="R1596" s="4" t="s">
        <v>2434</v>
      </c>
      <c r="S1596" s="5" t="str">
        <f>IF(P1596="심사불필요","-",VLOOKUP(K1596,'[1]자격증 backdata'!A:G,7,0))</f>
        <v>-</v>
      </c>
      <c r="T1596" s="5" t="str">
        <f>IF(S1596="-","-",IF(COUNTIFS(B:B,B1596,S:S,"필수")&gt;0,"자격요건충족","확인필요"))</f>
        <v>-</v>
      </c>
      <c r="U1596" s="5"/>
      <c r="W1596" s="5">
        <f>IF(Q1596="4급","심사불필요",VLOOKUP(K1596,'[1]자격증 backdata'!A:B,2,0))</f>
        <v>0</v>
      </c>
      <c r="X1596" s="4">
        <f>IF(R1596="A", MIN(20, SUMIFS(W:W, B:B, B1596, R:R, "A")),IF(R1596="B", MIN(30, SUMIFS(W:W, B:B, B1596, R:R, "B")),"비해당분야"))</f>
        <v>6</v>
      </c>
      <c r="Y1596" s="4" t="str">
        <f>IF(R1596="C",MIN(30,IF(COUNTIFS(B:B,B1596,W:W,"가1")=1,25,IF(COUNTIFS(B:B,B1596,W:W,"가1")&gt;=2,30,0))+IF(COUNTIFS(B:B,B1596,W:W,"나1")&gt;=4,30,IF(COUNTIFS(B:B,B1596,W:W,"나1")=3,26,IF(COUNTIFS(B:B,B1596,W:W,"나1")=2,22,IF(COUNTIFS(B:B,B1596,W:W,"나1")=1,18,0)))))+MIN(30,IF(COUNTIFS(B:B,B1596,W:W,"가2")=1,25,IF(COUNTIFS(B:B,B1596,W:W,"가2")&gt;=2,30,0))+IF(COUNTIFS(B:B,B1596,W:W,"나2")=3,30,IF(COUNTIFS(B:B,B1596,W:W,"나2")=2,25,IF(COUNTIFS(B:B,B1596,W:W,"나2")=1,20,0)))),"비해당분야")</f>
        <v>비해당분야</v>
      </c>
      <c r="Z1596" s="4" t="str">
        <f>IF(R1596="C",VLOOKUP(K1596,'[1]자격증 backdata'!A:F,6,0),"비해당분야")</f>
        <v>비해당분야</v>
      </c>
      <c r="AA1596" s="4" t="str">
        <f>IF(R1596="C",SUMIF(B:B,B1596,Z:Z),"비해당분야")</f>
        <v>비해당분야</v>
      </c>
      <c r="AB1596" s="4" t="str">
        <f>IF(R1596="C",SUM(Y1596,AA1596),"비해당분야")</f>
        <v>비해당분야</v>
      </c>
      <c r="AC1596" s="4">
        <f>IF(R1596="C",AB1596,X1596)</f>
        <v>6</v>
      </c>
      <c r="AD1596" s="4">
        <f>VLOOKUP(K1596,'[1]자격증 backdata'!A:D,4,0)</f>
        <v>5</v>
      </c>
      <c r="AE1596" s="4">
        <f>IF(_xlfn.MAXIFS(AD:AD,B:B,B1596)&gt;10,10,_xlfn.MAXIFS(AD:AD,B:B,B1596))</f>
        <v>5</v>
      </c>
      <c r="AG1596" s="5">
        <f>VLOOKUP(K1596,'[1]자격증 backdata'!A:C,3,0)</f>
        <v>0</v>
      </c>
      <c r="AH1596" s="5">
        <f>COUNTIFS($B:$B,$B1596,$AG:$AG,AH$1)</f>
        <v>0</v>
      </c>
      <c r="AI1596" s="5">
        <f>COUNTIFS($B:$B,$B1596,$AG:$AG,AI$1)</f>
        <v>0</v>
      </c>
      <c r="AJ1596" s="5">
        <f>COUNTIFS($B:$B,$B1596,$AG:$AG,AJ$1)</f>
        <v>0</v>
      </c>
      <c r="AK1596" s="5">
        <f>COUNTIFS($B:$B,$B1596,$AG:$AG,AK$1)</f>
        <v>0</v>
      </c>
      <c r="AL1596" s="5">
        <f>COUNTIFS($B:$B,$B1596,$AG:$AG,AL$1)</f>
        <v>0</v>
      </c>
      <c r="AM1596" s="5">
        <f>COUNTIFS($B:$B,$B1596,$AG:$AG,AM$1)</f>
        <v>0</v>
      </c>
      <c r="AN1596" s="5">
        <f>COUNTIFS($B:$B,$B1596,$AG:$AG,AN$1)</f>
        <v>0</v>
      </c>
      <c r="AO1596" s="5">
        <f>COUNTIFS($B:$B,$B1596,$AG:$AG,AO$1)</f>
        <v>0</v>
      </c>
      <c r="AP1596" s="5">
        <f>COUNTIFS($B:$B,$B1596,$AG:$AG,AP$1)</f>
        <v>0</v>
      </c>
      <c r="AQ1596" s="5">
        <f>COUNTIFS($B:$B,$B1596,$AG:$AG,AQ$1)</f>
        <v>0</v>
      </c>
      <c r="AR1596" s="5">
        <f>COUNTIFS($B:$B,$B1596,$AG:$AG,AR$1)</f>
        <v>0</v>
      </c>
      <c r="AS1596" s="5">
        <f>COUNTIFS($B:$B,$B1596,$AG:$AG,AS$1)</f>
        <v>0</v>
      </c>
      <c r="AT1596" s="5">
        <f>COUNTIFS($B:$B,$B1596,$AG:$AG,AT$1)</f>
        <v>1</v>
      </c>
      <c r="AU1596" s="5">
        <f>COUNTIFS($B:$B,$B1596,$AG:$AG,AU$1)</f>
        <v>0</v>
      </c>
    </row>
    <row r="1597" spans="1:47" ht="15" customHeight="1" x14ac:dyDescent="0.35">
      <c r="A1597" s="6">
        <f>IF(B1596=B1597,A1596,A1596+1)</f>
        <v>551</v>
      </c>
      <c r="B1597" s="6" t="s">
        <v>3445</v>
      </c>
      <c r="C1597" s="6" t="s">
        <v>3444</v>
      </c>
      <c r="D1597" s="6" t="s">
        <v>3044</v>
      </c>
      <c r="E1597" s="6" t="s">
        <v>3043</v>
      </c>
      <c r="F1597" s="4" t="s">
        <v>7</v>
      </c>
      <c r="G1597" s="4" t="s">
        <v>8</v>
      </c>
      <c r="H1597" s="4" t="s">
        <v>7</v>
      </c>
      <c r="I1597" s="4">
        <v>2</v>
      </c>
      <c r="J1597" s="4" t="s">
        <v>3148</v>
      </c>
      <c r="K1597" s="4" t="s">
        <v>3147</v>
      </c>
      <c r="L1597" s="4" t="s">
        <v>706</v>
      </c>
      <c r="M1597" s="4" t="s">
        <v>3448</v>
      </c>
      <c r="N1597" s="4" t="s">
        <v>1272</v>
      </c>
      <c r="P1597" s="4" t="s">
        <v>669</v>
      </c>
      <c r="Q1597" s="4" t="s">
        <v>1475</v>
      </c>
      <c r="R1597" s="4" t="s">
        <v>2434</v>
      </c>
      <c r="S1597" s="5" t="str">
        <f>IF(P1597="심사불필요","-",VLOOKUP(K1597,'[1]자격증 backdata'!A:G,7,0))</f>
        <v>-</v>
      </c>
      <c r="T1597" s="5" t="str">
        <f>IF(S1597="-","-",IF(COUNTIFS(B:B,B1597,S:S,"필수")&gt;0,"자격요건충족","확인필요"))</f>
        <v>-</v>
      </c>
      <c r="U1597" s="5"/>
      <c r="W1597" s="5">
        <f>IF(Q1597="4급","심사불필요",VLOOKUP(K1597,'[1]자격증 backdata'!A:B,2,0))</f>
        <v>0</v>
      </c>
      <c r="X1597" s="4">
        <f>IF(R1597="A", MIN(20, SUMIFS(W:W, B:B, B1597, R:R, "A")),IF(R1597="B", MIN(30, SUMIFS(W:W, B:B, B1597, R:R, "B")),"비해당분야"))</f>
        <v>6</v>
      </c>
      <c r="Y1597" s="4" t="str">
        <f>IF(R1597="C",MIN(30,IF(COUNTIFS(B:B,B1597,W:W,"가1")=1,25,IF(COUNTIFS(B:B,B1597,W:W,"가1")&gt;=2,30,0))+IF(COUNTIFS(B:B,B1597,W:W,"나1")&gt;=4,30,IF(COUNTIFS(B:B,B1597,W:W,"나1")=3,26,IF(COUNTIFS(B:B,B1597,W:W,"나1")=2,22,IF(COUNTIFS(B:B,B1597,W:W,"나1")=1,18,0)))))+MIN(30,IF(COUNTIFS(B:B,B1597,W:W,"가2")=1,25,IF(COUNTIFS(B:B,B1597,W:W,"가2")&gt;=2,30,0))+IF(COUNTIFS(B:B,B1597,W:W,"나2")=3,30,IF(COUNTIFS(B:B,B1597,W:W,"나2")=2,25,IF(COUNTIFS(B:B,B1597,W:W,"나2")=1,20,0)))),"비해당분야")</f>
        <v>비해당분야</v>
      </c>
      <c r="Z1597" s="4" t="str">
        <f>IF(R1597="C",VLOOKUP(K1597,'[1]자격증 backdata'!A:F,6,0),"비해당분야")</f>
        <v>비해당분야</v>
      </c>
      <c r="AA1597" s="4" t="str">
        <f>IF(R1597="C",SUMIF(B:B,B1597,Z:Z),"비해당분야")</f>
        <v>비해당분야</v>
      </c>
      <c r="AB1597" s="4" t="str">
        <f>IF(R1597="C",SUM(Y1597,AA1597),"비해당분야")</f>
        <v>비해당분야</v>
      </c>
      <c r="AC1597" s="4">
        <f>IF(R1597="C",AB1597,X1597)</f>
        <v>6</v>
      </c>
      <c r="AD1597" s="4">
        <f>VLOOKUP(K1597,'[1]자격증 backdata'!A:D,4,0)</f>
        <v>5</v>
      </c>
      <c r="AE1597" s="4">
        <f>IF(_xlfn.MAXIFS(AD:AD,B:B,B1597)&gt;10,10,_xlfn.MAXIFS(AD:AD,B:B,B1597))</f>
        <v>5</v>
      </c>
      <c r="AG1597" s="5">
        <f>VLOOKUP(K1597,'[1]자격증 backdata'!A:C,3,0)</f>
        <v>0</v>
      </c>
      <c r="AH1597" s="5">
        <f>COUNTIFS($B:$B,$B1597,$AG:$AG,AH$1)</f>
        <v>0</v>
      </c>
      <c r="AI1597" s="5">
        <f>COUNTIFS($B:$B,$B1597,$AG:$AG,AI$1)</f>
        <v>0</v>
      </c>
      <c r="AJ1597" s="5">
        <f>COUNTIFS($B:$B,$B1597,$AG:$AG,AJ$1)</f>
        <v>0</v>
      </c>
      <c r="AK1597" s="5">
        <f>COUNTIFS($B:$B,$B1597,$AG:$AG,AK$1)</f>
        <v>0</v>
      </c>
      <c r="AL1597" s="5">
        <f>COUNTIFS($B:$B,$B1597,$AG:$AG,AL$1)</f>
        <v>0</v>
      </c>
      <c r="AM1597" s="5">
        <f>COUNTIFS($B:$B,$B1597,$AG:$AG,AM$1)</f>
        <v>0</v>
      </c>
      <c r="AN1597" s="5">
        <f>COUNTIFS($B:$B,$B1597,$AG:$AG,AN$1)</f>
        <v>0</v>
      </c>
      <c r="AO1597" s="5">
        <f>COUNTIFS($B:$B,$B1597,$AG:$AG,AO$1)</f>
        <v>0</v>
      </c>
      <c r="AP1597" s="5">
        <f>COUNTIFS($B:$B,$B1597,$AG:$AG,AP$1)</f>
        <v>0</v>
      </c>
      <c r="AQ1597" s="5">
        <f>COUNTIFS($B:$B,$B1597,$AG:$AG,AQ$1)</f>
        <v>0</v>
      </c>
      <c r="AR1597" s="5">
        <f>COUNTIFS($B:$B,$B1597,$AG:$AG,AR$1)</f>
        <v>0</v>
      </c>
      <c r="AS1597" s="5">
        <f>COUNTIFS($B:$B,$B1597,$AG:$AG,AS$1)</f>
        <v>0</v>
      </c>
      <c r="AT1597" s="5">
        <f>COUNTIFS($B:$B,$B1597,$AG:$AG,AT$1)</f>
        <v>1</v>
      </c>
      <c r="AU1597" s="5">
        <f>COUNTIFS($B:$B,$B1597,$AG:$AG,AU$1)</f>
        <v>0</v>
      </c>
    </row>
    <row r="1598" spans="1:47" ht="15" customHeight="1" x14ac:dyDescent="0.35">
      <c r="A1598" s="6">
        <f>IF(B1597=B1598,A1597,A1597+1)</f>
        <v>551</v>
      </c>
      <c r="B1598" s="6" t="s">
        <v>3445</v>
      </c>
      <c r="C1598" s="6" t="s">
        <v>3444</v>
      </c>
      <c r="D1598" s="6" t="s">
        <v>3044</v>
      </c>
      <c r="E1598" s="6" t="s">
        <v>3043</v>
      </c>
      <c r="F1598" s="4" t="s">
        <v>7</v>
      </c>
      <c r="G1598" s="4" t="s">
        <v>8</v>
      </c>
      <c r="H1598" s="4" t="s">
        <v>7</v>
      </c>
      <c r="I1598" s="4">
        <v>3</v>
      </c>
      <c r="J1598" s="4" t="s">
        <v>106</v>
      </c>
      <c r="K1598" s="4" t="s">
        <v>3057</v>
      </c>
      <c r="L1598" s="4" t="s">
        <v>55</v>
      </c>
      <c r="M1598" s="4" t="s">
        <v>3447</v>
      </c>
      <c r="N1598" s="4" t="s">
        <v>3446</v>
      </c>
      <c r="P1598" s="4" t="s">
        <v>669</v>
      </c>
      <c r="Q1598" s="4" t="s">
        <v>1475</v>
      </c>
      <c r="R1598" s="4" t="s">
        <v>2434</v>
      </c>
      <c r="S1598" s="5" t="str">
        <f>IF(P1598="심사불필요","-",VLOOKUP(K1598,'[1]자격증 backdata'!A:G,7,0))</f>
        <v>-</v>
      </c>
      <c r="T1598" s="5" t="str">
        <f>IF(S1598="-","-",IF(COUNTIFS(B:B,B1598,S:S,"필수")&gt;0,"자격요건충족","확인필요"))</f>
        <v>-</v>
      </c>
      <c r="U1598" s="5"/>
      <c r="W1598" s="5">
        <f>IF(Q1598="4급","심사불필요",VLOOKUP(K1598,'[1]자격증 backdata'!A:B,2,0))</f>
        <v>4</v>
      </c>
      <c r="X1598" s="4">
        <f>IF(R1598="A", MIN(20, SUMIFS(W:W, B:B, B1598, R:R, "A")),IF(R1598="B", MIN(30, SUMIFS(W:W, B:B, B1598, R:R, "B")),"비해당분야"))</f>
        <v>6</v>
      </c>
      <c r="Y1598" s="4" t="str">
        <f>IF(R1598="C",MIN(30,IF(COUNTIFS(B:B,B1598,W:W,"가1")=1,25,IF(COUNTIFS(B:B,B1598,W:W,"가1")&gt;=2,30,0))+IF(COUNTIFS(B:B,B1598,W:W,"나1")&gt;=4,30,IF(COUNTIFS(B:B,B1598,W:W,"나1")=3,26,IF(COUNTIFS(B:B,B1598,W:W,"나1")=2,22,IF(COUNTIFS(B:B,B1598,W:W,"나1")=1,18,0)))))+MIN(30,IF(COUNTIFS(B:B,B1598,W:W,"가2")=1,25,IF(COUNTIFS(B:B,B1598,W:W,"가2")&gt;=2,30,0))+IF(COUNTIFS(B:B,B1598,W:W,"나2")=3,30,IF(COUNTIFS(B:B,B1598,W:W,"나2")=2,25,IF(COUNTIFS(B:B,B1598,W:W,"나2")=1,20,0)))),"비해당분야")</f>
        <v>비해당분야</v>
      </c>
      <c r="Z1598" s="4" t="str">
        <f>IF(R1598="C",VLOOKUP(K1598,'[1]자격증 backdata'!A:F,6,0),"비해당분야")</f>
        <v>비해당분야</v>
      </c>
      <c r="AA1598" s="4" t="str">
        <f>IF(R1598="C",SUMIF(B:B,B1598,Z:Z),"비해당분야")</f>
        <v>비해당분야</v>
      </c>
      <c r="AB1598" s="4" t="str">
        <f>IF(R1598="C",SUM(Y1598,AA1598),"비해당분야")</f>
        <v>비해당분야</v>
      </c>
      <c r="AC1598" s="4">
        <f>IF(R1598="C",AB1598,X1598)</f>
        <v>6</v>
      </c>
      <c r="AD1598" s="4">
        <f>VLOOKUP(K1598,'[1]자격증 backdata'!A:D,4,0)</f>
        <v>0</v>
      </c>
      <c r="AE1598" s="4">
        <f>IF(_xlfn.MAXIFS(AD:AD,B:B,B1598)&gt;10,10,_xlfn.MAXIFS(AD:AD,B:B,B1598))</f>
        <v>5</v>
      </c>
      <c r="AG1598" s="5" t="str">
        <f>VLOOKUP(K1598,'[1]자격증 backdata'!A:C,3,0)</f>
        <v>M</v>
      </c>
      <c r="AH1598" s="5">
        <f>COUNTIFS($B:$B,$B1598,$AG:$AG,AH$1)</f>
        <v>0</v>
      </c>
      <c r="AI1598" s="5">
        <f>COUNTIFS($B:$B,$B1598,$AG:$AG,AI$1)</f>
        <v>0</v>
      </c>
      <c r="AJ1598" s="5">
        <f>COUNTIFS($B:$B,$B1598,$AG:$AG,AJ$1)</f>
        <v>0</v>
      </c>
      <c r="AK1598" s="5">
        <f>COUNTIFS($B:$B,$B1598,$AG:$AG,AK$1)</f>
        <v>0</v>
      </c>
      <c r="AL1598" s="5">
        <f>COUNTIFS($B:$B,$B1598,$AG:$AG,AL$1)</f>
        <v>0</v>
      </c>
      <c r="AM1598" s="5">
        <f>COUNTIFS($B:$B,$B1598,$AG:$AG,AM$1)</f>
        <v>0</v>
      </c>
      <c r="AN1598" s="5">
        <f>COUNTIFS($B:$B,$B1598,$AG:$AG,AN$1)</f>
        <v>0</v>
      </c>
      <c r="AO1598" s="5">
        <f>COUNTIFS($B:$B,$B1598,$AG:$AG,AO$1)</f>
        <v>0</v>
      </c>
      <c r="AP1598" s="5">
        <f>COUNTIFS($B:$B,$B1598,$AG:$AG,AP$1)</f>
        <v>0</v>
      </c>
      <c r="AQ1598" s="5">
        <f>COUNTIFS($B:$B,$B1598,$AG:$AG,AQ$1)</f>
        <v>0</v>
      </c>
      <c r="AR1598" s="5">
        <f>COUNTIFS($B:$B,$B1598,$AG:$AG,AR$1)</f>
        <v>0</v>
      </c>
      <c r="AS1598" s="5">
        <f>COUNTIFS($B:$B,$B1598,$AG:$AG,AS$1)</f>
        <v>0</v>
      </c>
      <c r="AT1598" s="5">
        <f>COUNTIFS($B:$B,$B1598,$AG:$AG,AT$1)</f>
        <v>1</v>
      </c>
      <c r="AU1598" s="5">
        <f>COUNTIFS($B:$B,$B1598,$AG:$AG,AU$1)</f>
        <v>0</v>
      </c>
    </row>
    <row r="1599" spans="1:47" ht="15" customHeight="1" x14ac:dyDescent="0.35">
      <c r="A1599" s="6">
        <f>IF(B1598=B1599,A1598,A1598+1)</f>
        <v>551</v>
      </c>
      <c r="B1599" s="6" t="s">
        <v>3445</v>
      </c>
      <c r="C1599" s="6" t="s">
        <v>3444</v>
      </c>
      <c r="D1599" s="6" t="s">
        <v>3044</v>
      </c>
      <c r="E1599" s="6" t="s">
        <v>3043</v>
      </c>
      <c r="F1599" s="4" t="s">
        <v>7</v>
      </c>
      <c r="G1599" s="4" t="s">
        <v>8</v>
      </c>
      <c r="H1599" s="4" t="s">
        <v>7</v>
      </c>
      <c r="I1599" s="4">
        <v>4</v>
      </c>
      <c r="J1599" s="4" t="s">
        <v>28</v>
      </c>
      <c r="K1599" s="4" t="s">
        <v>3061</v>
      </c>
      <c r="L1599" s="4" t="s">
        <v>26</v>
      </c>
      <c r="M1599" s="4" t="s">
        <v>3443</v>
      </c>
      <c r="N1599" s="4" t="s">
        <v>1645</v>
      </c>
      <c r="P1599" s="4" t="s">
        <v>669</v>
      </c>
      <c r="Q1599" s="4" t="s">
        <v>1475</v>
      </c>
      <c r="R1599" s="4" t="s">
        <v>2434</v>
      </c>
      <c r="S1599" s="5" t="str">
        <f>IF(P1599="심사불필요","-",VLOOKUP(K1599,'[1]자격증 backdata'!A:G,7,0))</f>
        <v>-</v>
      </c>
      <c r="T1599" s="5" t="str">
        <f>IF(S1599="-","-",IF(COUNTIFS(B:B,B1599,S:S,"필수")&gt;0,"자격요건충족","확인필요"))</f>
        <v>-</v>
      </c>
      <c r="U1599" s="5"/>
      <c r="W1599" s="5">
        <f>IF(Q1599="4급","심사불필요",VLOOKUP(K1599,'[1]자격증 backdata'!A:B,2,0))</f>
        <v>2</v>
      </c>
      <c r="X1599" s="4">
        <f>IF(R1599="A", MIN(20, SUMIFS(W:W, B:B, B1599, R:R, "A")),IF(R1599="B", MIN(30, SUMIFS(W:W, B:B, B1599, R:R, "B")),"비해당분야"))</f>
        <v>6</v>
      </c>
      <c r="Y1599" s="4" t="str">
        <f>IF(R1599="C",MIN(30,IF(COUNTIFS(B:B,B1599,W:W,"가1")=1,25,IF(COUNTIFS(B:B,B1599,W:W,"가1")&gt;=2,30,0))+IF(COUNTIFS(B:B,B1599,W:W,"나1")&gt;=4,30,IF(COUNTIFS(B:B,B1599,W:W,"나1")=3,26,IF(COUNTIFS(B:B,B1599,W:W,"나1")=2,22,IF(COUNTIFS(B:B,B1599,W:W,"나1")=1,18,0)))))+MIN(30,IF(COUNTIFS(B:B,B1599,W:W,"가2")=1,25,IF(COUNTIFS(B:B,B1599,W:W,"가2")&gt;=2,30,0))+IF(COUNTIFS(B:B,B1599,W:W,"나2")=3,30,IF(COUNTIFS(B:B,B1599,W:W,"나2")=2,25,IF(COUNTIFS(B:B,B1599,W:W,"나2")=1,20,0)))),"비해당분야")</f>
        <v>비해당분야</v>
      </c>
      <c r="Z1599" s="4" t="str">
        <f>IF(R1599="C",VLOOKUP(K1599,'[1]자격증 backdata'!A:F,6,0),"비해당분야")</f>
        <v>비해당분야</v>
      </c>
      <c r="AA1599" s="4" t="str">
        <f>IF(R1599="C",SUMIF(B:B,B1599,Z:Z),"비해당분야")</f>
        <v>비해당분야</v>
      </c>
      <c r="AB1599" s="4" t="str">
        <f>IF(R1599="C",SUM(Y1599,AA1599),"비해당분야")</f>
        <v>비해당분야</v>
      </c>
      <c r="AC1599" s="4">
        <f>IF(R1599="C",AB1599,X1599)</f>
        <v>6</v>
      </c>
      <c r="AD1599" s="4">
        <f>VLOOKUP(K1599,'[1]자격증 backdata'!A:D,4,0)</f>
        <v>0</v>
      </c>
      <c r="AE1599" s="4">
        <f>IF(_xlfn.MAXIFS(AD:AD,B:B,B1599)&gt;10,10,_xlfn.MAXIFS(AD:AD,B:B,B1599))</f>
        <v>5</v>
      </c>
      <c r="AG1599" s="5">
        <f>VLOOKUP(K1599,'[1]자격증 backdata'!A:C,3,0)</f>
        <v>0</v>
      </c>
      <c r="AH1599" s="5">
        <f>COUNTIFS($B:$B,$B1599,$AG:$AG,AH$1)</f>
        <v>0</v>
      </c>
      <c r="AI1599" s="5">
        <f>COUNTIFS($B:$B,$B1599,$AG:$AG,AI$1)</f>
        <v>0</v>
      </c>
      <c r="AJ1599" s="5">
        <f>COUNTIFS($B:$B,$B1599,$AG:$AG,AJ$1)</f>
        <v>0</v>
      </c>
      <c r="AK1599" s="5">
        <f>COUNTIFS($B:$B,$B1599,$AG:$AG,AK$1)</f>
        <v>0</v>
      </c>
      <c r="AL1599" s="5">
        <f>COUNTIFS($B:$B,$B1599,$AG:$AG,AL$1)</f>
        <v>0</v>
      </c>
      <c r="AM1599" s="5">
        <f>COUNTIFS($B:$B,$B1599,$AG:$AG,AM$1)</f>
        <v>0</v>
      </c>
      <c r="AN1599" s="5">
        <f>COUNTIFS($B:$B,$B1599,$AG:$AG,AN$1)</f>
        <v>0</v>
      </c>
      <c r="AO1599" s="5">
        <f>COUNTIFS($B:$B,$B1599,$AG:$AG,AO$1)</f>
        <v>0</v>
      </c>
      <c r="AP1599" s="5">
        <f>COUNTIFS($B:$B,$B1599,$AG:$AG,AP$1)</f>
        <v>0</v>
      </c>
      <c r="AQ1599" s="5">
        <f>COUNTIFS($B:$B,$B1599,$AG:$AG,AQ$1)</f>
        <v>0</v>
      </c>
      <c r="AR1599" s="5">
        <f>COUNTIFS($B:$B,$B1599,$AG:$AG,AR$1)</f>
        <v>0</v>
      </c>
      <c r="AS1599" s="5">
        <f>COUNTIFS($B:$B,$B1599,$AG:$AG,AS$1)</f>
        <v>0</v>
      </c>
      <c r="AT1599" s="5">
        <f>COUNTIFS($B:$B,$B1599,$AG:$AG,AT$1)</f>
        <v>1</v>
      </c>
      <c r="AU1599" s="5">
        <f>COUNTIFS($B:$B,$B1599,$AG:$AG,AU$1)</f>
        <v>0</v>
      </c>
    </row>
    <row r="1600" spans="1:47" ht="15" customHeight="1" x14ac:dyDescent="0.35">
      <c r="A1600" s="3">
        <f>IF(B1599=B1600,A1599,A1599+1)</f>
        <v>552</v>
      </c>
      <c r="B1600" s="3" t="s">
        <v>3438</v>
      </c>
      <c r="C1600" s="3" t="s">
        <v>3437</v>
      </c>
      <c r="D1600" s="3" t="s">
        <v>3044</v>
      </c>
      <c r="E1600" s="3" t="s">
        <v>3043</v>
      </c>
      <c r="F1600" s="4" t="s">
        <v>7</v>
      </c>
      <c r="G1600" s="4" t="s">
        <v>8</v>
      </c>
      <c r="H1600" s="4" t="s">
        <v>7</v>
      </c>
      <c r="I1600" s="3">
        <v>1</v>
      </c>
      <c r="J1600" s="3" t="s">
        <v>69</v>
      </c>
      <c r="K1600" s="3" t="s">
        <v>3065</v>
      </c>
      <c r="L1600" s="3" t="s">
        <v>36</v>
      </c>
      <c r="M1600" s="3" t="s">
        <v>3442</v>
      </c>
      <c r="N1600" s="3" t="s">
        <v>2663</v>
      </c>
      <c r="P1600" s="3" t="s">
        <v>669</v>
      </c>
      <c r="Q1600" s="3" t="s">
        <v>1475</v>
      </c>
      <c r="R1600" s="3" t="s">
        <v>2434</v>
      </c>
      <c r="S1600" s="2" t="str">
        <f>IF(P1600="심사불필요","-",VLOOKUP(K1600,'[1]자격증 backdata'!A:G,7,0))</f>
        <v>-</v>
      </c>
      <c r="T1600" s="2" t="str">
        <f>IF(S1600="-","-",IF(COUNTIFS(B:B,B1600,S:S,"필수")&gt;0,"자격요건충족","확인필요"))</f>
        <v>-</v>
      </c>
      <c r="U1600" s="2"/>
      <c r="W1600" s="2">
        <f>IF(Q1600="4급","심사불필요",VLOOKUP(K1600,'[1]자격증 backdata'!A:B,2,0))</f>
        <v>0</v>
      </c>
      <c r="X1600" s="3">
        <f>IF(R1600="A", MIN(20, SUMIFS(W:W, B:B, B1600, R:R, "A")),IF(R1600="B", MIN(30, SUMIFS(W:W, B:B, B1600, R:R, "B")),"비해당분야"))</f>
        <v>8</v>
      </c>
      <c r="Y1600" s="3" t="str">
        <f>IF(R1600="C",MIN(30,IF(COUNTIFS(B:B,B1600,W:W,"가1")=1,25,IF(COUNTIFS(B:B,B1600,W:W,"가1")&gt;=2,30,0))+IF(COUNTIFS(B:B,B1600,W:W,"나1")&gt;=4,30,IF(COUNTIFS(B:B,B1600,W:W,"나1")=3,26,IF(COUNTIFS(B:B,B1600,W:W,"나1")=2,22,IF(COUNTIFS(B:B,B1600,W:W,"나1")=1,18,0)))))+MIN(30,IF(COUNTIFS(B:B,B1600,W:W,"가2")=1,25,IF(COUNTIFS(B:B,B1600,W:W,"가2")&gt;=2,30,0))+IF(COUNTIFS(B:B,B1600,W:W,"나2")=3,30,IF(COUNTIFS(B:B,B1600,W:W,"나2")=2,25,IF(COUNTIFS(B:B,B1600,W:W,"나2")=1,20,0)))),"비해당분야")</f>
        <v>비해당분야</v>
      </c>
      <c r="Z1600" s="3" t="str">
        <f>IF(R1600="C",VLOOKUP(K1600,'[1]자격증 backdata'!A:F,6,0),"비해당분야")</f>
        <v>비해당분야</v>
      </c>
      <c r="AA1600" s="3" t="str">
        <f>IF(R1600="C",SUMIF(B:B,B1600,Z:Z),"비해당분야")</f>
        <v>비해당분야</v>
      </c>
      <c r="AB1600" s="3" t="str">
        <f>IF(R1600="C",SUM(Y1600,AA1600),"비해당분야")</f>
        <v>비해당분야</v>
      </c>
      <c r="AC1600" s="3">
        <f>IF(R1600="C",AB1600,X1600)</f>
        <v>8</v>
      </c>
      <c r="AD1600" s="3">
        <f>VLOOKUP(K1600,'[1]자격증 backdata'!A:D,4,0)</f>
        <v>5</v>
      </c>
      <c r="AE1600" s="3">
        <f>IF(_xlfn.MAXIFS(AD:AD,B:B,B1600)&gt;10,10,_xlfn.MAXIFS(AD:AD,B:B,B1600))</f>
        <v>5</v>
      </c>
      <c r="AG1600" s="2">
        <f>VLOOKUP(K1600,'[1]자격증 backdata'!A:C,3,0)</f>
        <v>0</v>
      </c>
      <c r="AH1600" s="2">
        <f>COUNTIFS($B:$B,$B1600,$AG:$AG,AH$1)</f>
        <v>0</v>
      </c>
      <c r="AI1600" s="2">
        <f>COUNTIFS($B:$B,$B1600,$AG:$AG,AI$1)</f>
        <v>0</v>
      </c>
      <c r="AJ1600" s="2">
        <f>COUNTIFS($B:$B,$B1600,$AG:$AG,AJ$1)</f>
        <v>0</v>
      </c>
      <c r="AK1600" s="2">
        <f>COUNTIFS($B:$B,$B1600,$AG:$AG,AK$1)</f>
        <v>0</v>
      </c>
      <c r="AL1600" s="2">
        <f>COUNTIFS($B:$B,$B1600,$AG:$AG,AL$1)</f>
        <v>0</v>
      </c>
      <c r="AM1600" s="2">
        <f>COUNTIFS($B:$B,$B1600,$AG:$AG,AM$1)</f>
        <v>0</v>
      </c>
      <c r="AN1600" s="2">
        <f>COUNTIFS($B:$B,$B1600,$AG:$AG,AN$1)</f>
        <v>0</v>
      </c>
      <c r="AO1600" s="2">
        <f>COUNTIFS($B:$B,$B1600,$AG:$AG,AO$1)</f>
        <v>0</v>
      </c>
      <c r="AP1600" s="2">
        <f>COUNTIFS($B:$B,$B1600,$AG:$AG,AP$1)</f>
        <v>0</v>
      </c>
      <c r="AQ1600" s="2">
        <f>COUNTIFS($B:$B,$B1600,$AG:$AG,AQ$1)</f>
        <v>1</v>
      </c>
      <c r="AR1600" s="2">
        <f>COUNTIFS($B:$B,$B1600,$AG:$AG,AR$1)</f>
        <v>0</v>
      </c>
      <c r="AS1600" s="2">
        <f>COUNTIFS($B:$B,$B1600,$AG:$AG,AS$1)</f>
        <v>0</v>
      </c>
      <c r="AT1600" s="2">
        <f>COUNTIFS($B:$B,$B1600,$AG:$AG,AT$1)</f>
        <v>1</v>
      </c>
      <c r="AU1600" s="2">
        <f>COUNTIFS($B:$B,$B1600,$AG:$AG,AU$1)</f>
        <v>0</v>
      </c>
    </row>
    <row r="1601" spans="1:47" ht="15" customHeight="1" x14ac:dyDescent="0.35">
      <c r="A1601" s="7">
        <f>IF(B1600=B1601,A1600,A1600+1)</f>
        <v>552</v>
      </c>
      <c r="B1601" s="7" t="s">
        <v>3438</v>
      </c>
      <c r="C1601" s="7" t="s">
        <v>3437</v>
      </c>
      <c r="D1601" s="7" t="s">
        <v>3044</v>
      </c>
      <c r="E1601" s="7" t="s">
        <v>3043</v>
      </c>
      <c r="F1601" s="4" t="s">
        <v>7</v>
      </c>
      <c r="G1601" s="4" t="s">
        <v>8</v>
      </c>
      <c r="H1601" s="4" t="s">
        <v>7</v>
      </c>
      <c r="I1601" s="3">
        <v>2</v>
      </c>
      <c r="J1601" s="3" t="s">
        <v>106</v>
      </c>
      <c r="K1601" s="3" t="s">
        <v>3057</v>
      </c>
      <c r="L1601" s="3" t="s">
        <v>55</v>
      </c>
      <c r="M1601" s="3" t="s">
        <v>3441</v>
      </c>
      <c r="N1601" s="3" t="s">
        <v>3440</v>
      </c>
      <c r="P1601" s="3" t="s">
        <v>669</v>
      </c>
      <c r="Q1601" s="3" t="s">
        <v>1475</v>
      </c>
      <c r="R1601" s="3" t="s">
        <v>2434</v>
      </c>
      <c r="S1601" s="2" t="str">
        <f>IF(P1601="심사불필요","-",VLOOKUP(K1601,'[1]자격증 backdata'!A:G,7,0))</f>
        <v>-</v>
      </c>
      <c r="T1601" s="2" t="str">
        <f>IF(S1601="-","-",IF(COUNTIFS(B:B,B1601,S:S,"필수")&gt;0,"자격요건충족","확인필요"))</f>
        <v>-</v>
      </c>
      <c r="U1601" s="2"/>
      <c r="W1601" s="2">
        <f>IF(Q1601="4급","심사불필요",VLOOKUP(K1601,'[1]자격증 backdata'!A:B,2,0))</f>
        <v>4</v>
      </c>
      <c r="X1601" s="3">
        <f>IF(R1601="A", MIN(20, SUMIFS(W:W, B:B, B1601, R:R, "A")),IF(R1601="B", MIN(30, SUMIFS(W:W, B:B, B1601, R:R, "B")),"비해당분야"))</f>
        <v>8</v>
      </c>
      <c r="Y1601" s="3" t="str">
        <f>IF(R1601="C",MIN(30,IF(COUNTIFS(B:B,B1601,W:W,"가1")=1,25,IF(COUNTIFS(B:B,B1601,W:W,"가1")&gt;=2,30,0))+IF(COUNTIFS(B:B,B1601,W:W,"나1")&gt;=4,30,IF(COUNTIFS(B:B,B1601,W:W,"나1")=3,26,IF(COUNTIFS(B:B,B1601,W:W,"나1")=2,22,IF(COUNTIFS(B:B,B1601,W:W,"나1")=1,18,0)))))+MIN(30,IF(COUNTIFS(B:B,B1601,W:W,"가2")=1,25,IF(COUNTIFS(B:B,B1601,W:W,"가2")&gt;=2,30,0))+IF(COUNTIFS(B:B,B1601,W:W,"나2")=3,30,IF(COUNTIFS(B:B,B1601,W:W,"나2")=2,25,IF(COUNTIFS(B:B,B1601,W:W,"나2")=1,20,0)))),"비해당분야")</f>
        <v>비해당분야</v>
      </c>
      <c r="Z1601" s="3" t="str">
        <f>IF(R1601="C",VLOOKUP(K1601,'[1]자격증 backdata'!A:F,6,0),"비해당분야")</f>
        <v>비해당분야</v>
      </c>
      <c r="AA1601" s="3" t="str">
        <f>IF(R1601="C",SUMIF(B:B,B1601,Z:Z),"비해당분야")</f>
        <v>비해당분야</v>
      </c>
      <c r="AB1601" s="3" t="str">
        <f>IF(R1601="C",SUM(Y1601,AA1601),"비해당분야")</f>
        <v>비해당분야</v>
      </c>
      <c r="AC1601" s="3">
        <f>IF(R1601="C",AB1601,X1601)</f>
        <v>8</v>
      </c>
      <c r="AD1601" s="3">
        <f>VLOOKUP(K1601,'[1]자격증 backdata'!A:D,4,0)</f>
        <v>0</v>
      </c>
      <c r="AE1601" s="3">
        <f>IF(_xlfn.MAXIFS(AD:AD,B:B,B1601)&gt;10,10,_xlfn.MAXIFS(AD:AD,B:B,B1601))</f>
        <v>5</v>
      </c>
      <c r="AG1601" s="2" t="str">
        <f>VLOOKUP(K1601,'[1]자격증 backdata'!A:C,3,0)</f>
        <v>M</v>
      </c>
      <c r="AH1601" s="2">
        <f>COUNTIFS($B:$B,$B1601,$AG:$AG,AH$1)</f>
        <v>0</v>
      </c>
      <c r="AI1601" s="2">
        <f>COUNTIFS($B:$B,$B1601,$AG:$AG,AI$1)</f>
        <v>0</v>
      </c>
      <c r="AJ1601" s="2">
        <f>COUNTIFS($B:$B,$B1601,$AG:$AG,AJ$1)</f>
        <v>0</v>
      </c>
      <c r="AK1601" s="2">
        <f>COUNTIFS($B:$B,$B1601,$AG:$AG,AK$1)</f>
        <v>0</v>
      </c>
      <c r="AL1601" s="2">
        <f>COUNTIFS($B:$B,$B1601,$AG:$AG,AL$1)</f>
        <v>0</v>
      </c>
      <c r="AM1601" s="2">
        <f>COUNTIFS($B:$B,$B1601,$AG:$AG,AM$1)</f>
        <v>0</v>
      </c>
      <c r="AN1601" s="2">
        <f>COUNTIFS($B:$B,$B1601,$AG:$AG,AN$1)</f>
        <v>0</v>
      </c>
      <c r="AO1601" s="2">
        <f>COUNTIFS($B:$B,$B1601,$AG:$AG,AO$1)</f>
        <v>0</v>
      </c>
      <c r="AP1601" s="2">
        <f>COUNTIFS($B:$B,$B1601,$AG:$AG,AP$1)</f>
        <v>0</v>
      </c>
      <c r="AQ1601" s="2">
        <f>COUNTIFS($B:$B,$B1601,$AG:$AG,AQ$1)</f>
        <v>1</v>
      </c>
      <c r="AR1601" s="2">
        <f>COUNTIFS($B:$B,$B1601,$AG:$AG,AR$1)</f>
        <v>0</v>
      </c>
      <c r="AS1601" s="2">
        <f>COUNTIFS($B:$B,$B1601,$AG:$AG,AS$1)</f>
        <v>0</v>
      </c>
      <c r="AT1601" s="2">
        <f>COUNTIFS($B:$B,$B1601,$AG:$AG,AT$1)</f>
        <v>1</v>
      </c>
      <c r="AU1601" s="2">
        <f>COUNTIFS($B:$B,$B1601,$AG:$AG,AU$1)</f>
        <v>0</v>
      </c>
    </row>
    <row r="1602" spans="1:47" ht="15" customHeight="1" x14ac:dyDescent="0.35">
      <c r="A1602" s="7">
        <f>IF(B1601=B1602,A1601,A1601+1)</f>
        <v>552</v>
      </c>
      <c r="B1602" s="7" t="s">
        <v>3438</v>
      </c>
      <c r="C1602" s="7" t="s">
        <v>3437</v>
      </c>
      <c r="D1602" s="7" t="s">
        <v>3044</v>
      </c>
      <c r="E1602" s="7" t="s">
        <v>3043</v>
      </c>
      <c r="F1602" s="4" t="s">
        <v>7</v>
      </c>
      <c r="G1602" s="4" t="s">
        <v>8</v>
      </c>
      <c r="H1602" s="4" t="s">
        <v>7</v>
      </c>
      <c r="I1602" s="3">
        <v>3</v>
      </c>
      <c r="J1602" s="3" t="s">
        <v>28</v>
      </c>
      <c r="K1602" s="3" t="s">
        <v>3061</v>
      </c>
      <c r="L1602" s="3" t="s">
        <v>26</v>
      </c>
      <c r="M1602" s="3" t="s">
        <v>3439</v>
      </c>
      <c r="N1602" s="3" t="s">
        <v>686</v>
      </c>
      <c r="P1602" s="3" t="s">
        <v>669</v>
      </c>
      <c r="Q1602" s="3" t="s">
        <v>1475</v>
      </c>
      <c r="R1602" s="3" t="s">
        <v>2434</v>
      </c>
      <c r="S1602" s="2" t="str">
        <f>IF(P1602="심사불필요","-",VLOOKUP(K1602,'[1]자격증 backdata'!A:G,7,0))</f>
        <v>-</v>
      </c>
      <c r="T1602" s="2" t="str">
        <f>IF(S1602="-","-",IF(COUNTIFS(B:B,B1602,S:S,"필수")&gt;0,"자격요건충족","확인필요"))</f>
        <v>-</v>
      </c>
      <c r="U1602" s="2"/>
      <c r="W1602" s="2">
        <f>IF(Q1602="4급","심사불필요",VLOOKUP(K1602,'[1]자격증 backdata'!A:B,2,0))</f>
        <v>2</v>
      </c>
      <c r="X1602" s="3">
        <f>IF(R1602="A", MIN(20, SUMIFS(W:W, B:B, B1602, R:R, "A")),IF(R1602="B", MIN(30, SUMIFS(W:W, B:B, B1602, R:R, "B")),"비해당분야"))</f>
        <v>8</v>
      </c>
      <c r="Y1602" s="3" t="str">
        <f>IF(R1602="C",MIN(30,IF(COUNTIFS(B:B,B1602,W:W,"가1")=1,25,IF(COUNTIFS(B:B,B1602,W:W,"가1")&gt;=2,30,0))+IF(COUNTIFS(B:B,B1602,W:W,"나1")&gt;=4,30,IF(COUNTIFS(B:B,B1602,W:W,"나1")=3,26,IF(COUNTIFS(B:B,B1602,W:W,"나1")=2,22,IF(COUNTIFS(B:B,B1602,W:W,"나1")=1,18,0)))))+MIN(30,IF(COUNTIFS(B:B,B1602,W:W,"가2")=1,25,IF(COUNTIFS(B:B,B1602,W:W,"가2")&gt;=2,30,0))+IF(COUNTIFS(B:B,B1602,W:W,"나2")=3,30,IF(COUNTIFS(B:B,B1602,W:W,"나2")=2,25,IF(COUNTIFS(B:B,B1602,W:W,"나2")=1,20,0)))),"비해당분야")</f>
        <v>비해당분야</v>
      </c>
      <c r="Z1602" s="3" t="str">
        <f>IF(R1602="C",VLOOKUP(K1602,'[1]자격증 backdata'!A:F,6,0),"비해당분야")</f>
        <v>비해당분야</v>
      </c>
      <c r="AA1602" s="3" t="str">
        <f>IF(R1602="C",SUMIF(B:B,B1602,Z:Z),"비해당분야")</f>
        <v>비해당분야</v>
      </c>
      <c r="AB1602" s="3" t="str">
        <f>IF(R1602="C",SUM(Y1602,AA1602),"비해당분야")</f>
        <v>비해당분야</v>
      </c>
      <c r="AC1602" s="3">
        <f>IF(R1602="C",AB1602,X1602)</f>
        <v>8</v>
      </c>
      <c r="AD1602" s="3">
        <f>VLOOKUP(K1602,'[1]자격증 backdata'!A:D,4,0)</f>
        <v>0</v>
      </c>
      <c r="AE1602" s="3">
        <f>IF(_xlfn.MAXIFS(AD:AD,B:B,B1602)&gt;10,10,_xlfn.MAXIFS(AD:AD,B:B,B1602))</f>
        <v>5</v>
      </c>
      <c r="AG1602" s="2">
        <f>VLOOKUP(K1602,'[1]자격증 backdata'!A:C,3,0)</f>
        <v>0</v>
      </c>
      <c r="AH1602" s="2">
        <f>COUNTIFS($B:$B,$B1602,$AG:$AG,AH$1)</f>
        <v>0</v>
      </c>
      <c r="AI1602" s="2">
        <f>COUNTIFS($B:$B,$B1602,$AG:$AG,AI$1)</f>
        <v>0</v>
      </c>
      <c r="AJ1602" s="2">
        <f>COUNTIFS($B:$B,$B1602,$AG:$AG,AJ$1)</f>
        <v>0</v>
      </c>
      <c r="AK1602" s="2">
        <f>COUNTIFS($B:$B,$B1602,$AG:$AG,AK$1)</f>
        <v>0</v>
      </c>
      <c r="AL1602" s="2">
        <f>COUNTIFS($B:$B,$B1602,$AG:$AG,AL$1)</f>
        <v>0</v>
      </c>
      <c r="AM1602" s="2">
        <f>COUNTIFS($B:$B,$B1602,$AG:$AG,AM$1)</f>
        <v>0</v>
      </c>
      <c r="AN1602" s="2">
        <f>COUNTIFS($B:$B,$B1602,$AG:$AG,AN$1)</f>
        <v>0</v>
      </c>
      <c r="AO1602" s="2">
        <f>COUNTIFS($B:$B,$B1602,$AG:$AG,AO$1)</f>
        <v>0</v>
      </c>
      <c r="AP1602" s="2">
        <f>COUNTIFS($B:$B,$B1602,$AG:$AG,AP$1)</f>
        <v>0</v>
      </c>
      <c r="AQ1602" s="2">
        <f>COUNTIFS($B:$B,$B1602,$AG:$AG,AQ$1)</f>
        <v>1</v>
      </c>
      <c r="AR1602" s="2">
        <f>COUNTIFS($B:$B,$B1602,$AG:$AG,AR$1)</f>
        <v>0</v>
      </c>
      <c r="AS1602" s="2">
        <f>COUNTIFS($B:$B,$B1602,$AG:$AG,AS$1)</f>
        <v>0</v>
      </c>
      <c r="AT1602" s="2">
        <f>COUNTIFS($B:$B,$B1602,$AG:$AG,AT$1)</f>
        <v>1</v>
      </c>
      <c r="AU1602" s="2">
        <f>COUNTIFS($B:$B,$B1602,$AG:$AG,AU$1)</f>
        <v>0</v>
      </c>
    </row>
    <row r="1603" spans="1:47" ht="15" customHeight="1" x14ac:dyDescent="0.35">
      <c r="A1603" s="7">
        <f>IF(B1602=B1603,A1602,A1602+1)</f>
        <v>552</v>
      </c>
      <c r="B1603" s="7" t="s">
        <v>3438</v>
      </c>
      <c r="C1603" s="7" t="s">
        <v>3437</v>
      </c>
      <c r="D1603" s="7" t="s">
        <v>3044</v>
      </c>
      <c r="E1603" s="7" t="s">
        <v>3043</v>
      </c>
      <c r="F1603" s="4" t="s">
        <v>7</v>
      </c>
      <c r="G1603" s="4" t="s">
        <v>8</v>
      </c>
      <c r="H1603" s="4" t="s">
        <v>7</v>
      </c>
      <c r="I1603" s="3">
        <v>4</v>
      </c>
      <c r="J1603" s="3" t="s">
        <v>364</v>
      </c>
      <c r="K1603" s="3" t="s">
        <v>3075</v>
      </c>
      <c r="L1603" s="3" t="s">
        <v>254</v>
      </c>
      <c r="M1603" s="3" t="s">
        <v>3436</v>
      </c>
      <c r="N1603" s="3" t="s">
        <v>3435</v>
      </c>
      <c r="P1603" s="3" t="s">
        <v>669</v>
      </c>
      <c r="Q1603" s="3" t="s">
        <v>1475</v>
      </c>
      <c r="R1603" s="3" t="s">
        <v>2434</v>
      </c>
      <c r="S1603" s="2" t="str">
        <f>IF(P1603="심사불필요","-",VLOOKUP(K1603,'[1]자격증 backdata'!A:G,7,0))</f>
        <v>-</v>
      </c>
      <c r="T1603" s="2" t="str">
        <f>IF(S1603="-","-",IF(COUNTIFS(B:B,B1603,S:S,"필수")&gt;0,"자격요건충족","확인필요"))</f>
        <v>-</v>
      </c>
      <c r="U1603" s="2"/>
      <c r="W1603" s="2">
        <f>IF(Q1603="4급","심사불필요",VLOOKUP(K1603,'[1]자격증 backdata'!A:B,2,0))</f>
        <v>2</v>
      </c>
      <c r="X1603" s="3">
        <f>IF(R1603="A", MIN(20, SUMIFS(W:W, B:B, B1603, R:R, "A")),IF(R1603="B", MIN(30, SUMIFS(W:W, B:B, B1603, R:R, "B")),"비해당분야"))</f>
        <v>8</v>
      </c>
      <c r="Y1603" s="3" t="str">
        <f>IF(R1603="C",MIN(30,IF(COUNTIFS(B:B,B1603,W:W,"가1")=1,25,IF(COUNTIFS(B:B,B1603,W:W,"가1")&gt;=2,30,0))+IF(COUNTIFS(B:B,B1603,W:W,"나1")&gt;=4,30,IF(COUNTIFS(B:B,B1603,W:W,"나1")=3,26,IF(COUNTIFS(B:B,B1603,W:W,"나1")=2,22,IF(COUNTIFS(B:B,B1603,W:W,"나1")=1,18,0)))))+MIN(30,IF(COUNTIFS(B:B,B1603,W:W,"가2")=1,25,IF(COUNTIFS(B:B,B1603,W:W,"가2")&gt;=2,30,0))+IF(COUNTIFS(B:B,B1603,W:W,"나2")=3,30,IF(COUNTIFS(B:B,B1603,W:W,"나2")=2,25,IF(COUNTIFS(B:B,B1603,W:W,"나2")=1,20,0)))),"비해당분야")</f>
        <v>비해당분야</v>
      </c>
      <c r="Z1603" s="3" t="str">
        <f>IF(R1603="C",VLOOKUP(K1603,'[1]자격증 backdata'!A:F,6,0),"비해당분야")</f>
        <v>비해당분야</v>
      </c>
      <c r="AA1603" s="3" t="str">
        <f>IF(R1603="C",SUMIF(B:B,B1603,Z:Z),"비해당분야")</f>
        <v>비해당분야</v>
      </c>
      <c r="AB1603" s="3" t="str">
        <f>IF(R1603="C",SUM(Y1603,AA1603),"비해당분야")</f>
        <v>비해당분야</v>
      </c>
      <c r="AC1603" s="3">
        <f>IF(R1603="C",AB1603,X1603)</f>
        <v>8</v>
      </c>
      <c r="AD1603" s="3">
        <f>VLOOKUP(K1603,'[1]자격증 backdata'!A:D,4,0)</f>
        <v>0</v>
      </c>
      <c r="AE1603" s="3">
        <f>IF(_xlfn.MAXIFS(AD:AD,B:B,B1603)&gt;10,10,_xlfn.MAXIFS(AD:AD,B:B,B1603))</f>
        <v>5</v>
      </c>
      <c r="AG1603" s="2" t="str">
        <f>VLOOKUP(K1603,'[1]자격증 backdata'!A:C,3,0)</f>
        <v>J</v>
      </c>
      <c r="AH1603" s="2">
        <f>COUNTIFS($B:$B,$B1603,$AG:$AG,AH$1)</f>
        <v>0</v>
      </c>
      <c r="AI1603" s="2">
        <f>COUNTIFS($B:$B,$B1603,$AG:$AG,AI$1)</f>
        <v>0</v>
      </c>
      <c r="AJ1603" s="2">
        <f>COUNTIFS($B:$B,$B1603,$AG:$AG,AJ$1)</f>
        <v>0</v>
      </c>
      <c r="AK1603" s="2">
        <f>COUNTIFS($B:$B,$B1603,$AG:$AG,AK$1)</f>
        <v>0</v>
      </c>
      <c r="AL1603" s="2">
        <f>COUNTIFS($B:$B,$B1603,$AG:$AG,AL$1)</f>
        <v>0</v>
      </c>
      <c r="AM1603" s="2">
        <f>COUNTIFS($B:$B,$B1603,$AG:$AG,AM$1)</f>
        <v>0</v>
      </c>
      <c r="AN1603" s="2">
        <f>COUNTIFS($B:$B,$B1603,$AG:$AG,AN$1)</f>
        <v>0</v>
      </c>
      <c r="AO1603" s="2">
        <f>COUNTIFS($B:$B,$B1603,$AG:$AG,AO$1)</f>
        <v>0</v>
      </c>
      <c r="AP1603" s="2">
        <f>COUNTIFS($B:$B,$B1603,$AG:$AG,AP$1)</f>
        <v>0</v>
      </c>
      <c r="AQ1603" s="2">
        <f>COUNTIFS($B:$B,$B1603,$AG:$AG,AQ$1)</f>
        <v>1</v>
      </c>
      <c r="AR1603" s="2">
        <f>COUNTIFS($B:$B,$B1603,$AG:$AG,AR$1)</f>
        <v>0</v>
      </c>
      <c r="AS1603" s="2">
        <f>COUNTIFS($B:$B,$B1603,$AG:$AG,AS$1)</f>
        <v>0</v>
      </c>
      <c r="AT1603" s="2">
        <f>COUNTIFS($B:$B,$B1603,$AG:$AG,AT$1)</f>
        <v>1</v>
      </c>
      <c r="AU1603" s="2">
        <f>COUNTIFS($B:$B,$B1603,$AG:$AG,AU$1)</f>
        <v>0</v>
      </c>
    </row>
    <row r="1604" spans="1:47" ht="15" customHeight="1" x14ac:dyDescent="0.35">
      <c r="A1604" s="4">
        <f>IF(B1603=B1604,A1603,A1603+1)</f>
        <v>553</v>
      </c>
      <c r="B1604" s="4" t="s">
        <v>3430</v>
      </c>
      <c r="C1604" s="4" t="s">
        <v>3429</v>
      </c>
      <c r="D1604" s="4" t="s">
        <v>3044</v>
      </c>
      <c r="E1604" s="4" t="s">
        <v>3043</v>
      </c>
      <c r="F1604" s="4" t="s">
        <v>7</v>
      </c>
      <c r="G1604" s="4" t="s">
        <v>8</v>
      </c>
      <c r="H1604" s="4" t="s">
        <v>7</v>
      </c>
      <c r="I1604" s="4">
        <v>1</v>
      </c>
      <c r="J1604" s="4" t="s">
        <v>69</v>
      </c>
      <c r="K1604" s="4" t="s">
        <v>3065</v>
      </c>
      <c r="L1604" s="4" t="s">
        <v>36</v>
      </c>
      <c r="M1604" s="4" t="s">
        <v>3434</v>
      </c>
      <c r="N1604" s="4" t="s">
        <v>152</v>
      </c>
      <c r="P1604" s="4" t="s">
        <v>669</v>
      </c>
      <c r="Q1604" s="4" t="s">
        <v>1475</v>
      </c>
      <c r="R1604" s="4" t="s">
        <v>2434</v>
      </c>
      <c r="S1604" s="5" t="str">
        <f>IF(P1604="심사불필요","-",VLOOKUP(K1604,'[1]자격증 backdata'!A:G,7,0))</f>
        <v>-</v>
      </c>
      <c r="T1604" s="5" t="str">
        <f>IF(S1604="-","-",IF(COUNTIFS(B:B,B1604,S:S,"필수")&gt;0,"자격요건충족","확인필요"))</f>
        <v>-</v>
      </c>
      <c r="U1604" s="5"/>
      <c r="W1604" s="5">
        <f>IF(Q1604="4급","심사불필요",VLOOKUP(K1604,'[1]자격증 backdata'!A:B,2,0))</f>
        <v>0</v>
      </c>
      <c r="X1604" s="4">
        <f>IF(R1604="A", MIN(20, SUMIFS(W:W, B:B, B1604, R:R, "A")),IF(R1604="B", MIN(30, SUMIFS(W:W, B:B, B1604, R:R, "B")),"비해당분야"))</f>
        <v>8</v>
      </c>
      <c r="Y1604" s="4" t="str">
        <f>IF(R1604="C",MIN(30,IF(COUNTIFS(B:B,B1604,W:W,"가1")=1,25,IF(COUNTIFS(B:B,B1604,W:W,"가1")&gt;=2,30,0))+IF(COUNTIFS(B:B,B1604,W:W,"나1")&gt;=4,30,IF(COUNTIFS(B:B,B1604,W:W,"나1")=3,26,IF(COUNTIFS(B:B,B1604,W:W,"나1")=2,22,IF(COUNTIFS(B:B,B1604,W:W,"나1")=1,18,0)))))+MIN(30,IF(COUNTIFS(B:B,B1604,W:W,"가2")=1,25,IF(COUNTIFS(B:B,B1604,W:W,"가2")&gt;=2,30,0))+IF(COUNTIFS(B:B,B1604,W:W,"나2")=3,30,IF(COUNTIFS(B:B,B1604,W:W,"나2")=2,25,IF(COUNTIFS(B:B,B1604,W:W,"나2")=1,20,0)))),"비해당분야")</f>
        <v>비해당분야</v>
      </c>
      <c r="Z1604" s="4" t="str">
        <f>IF(R1604="C",VLOOKUP(K1604,'[1]자격증 backdata'!A:F,6,0),"비해당분야")</f>
        <v>비해당분야</v>
      </c>
      <c r="AA1604" s="4" t="str">
        <f>IF(R1604="C",SUMIF(B:B,B1604,Z:Z),"비해당분야")</f>
        <v>비해당분야</v>
      </c>
      <c r="AB1604" s="4" t="str">
        <f>IF(R1604="C",SUM(Y1604,AA1604),"비해당분야")</f>
        <v>비해당분야</v>
      </c>
      <c r="AC1604" s="4">
        <f>IF(R1604="C",AB1604,X1604)</f>
        <v>8</v>
      </c>
      <c r="AD1604" s="4">
        <f>VLOOKUP(K1604,'[1]자격증 backdata'!A:D,4,0)</f>
        <v>5</v>
      </c>
      <c r="AE1604" s="4">
        <f>IF(_xlfn.MAXIFS(AD:AD,B:B,B1604)&gt;10,10,_xlfn.MAXIFS(AD:AD,B:B,B1604))</f>
        <v>5</v>
      </c>
      <c r="AG1604" s="5">
        <f>VLOOKUP(K1604,'[1]자격증 backdata'!A:C,3,0)</f>
        <v>0</v>
      </c>
      <c r="AH1604" s="5">
        <f>COUNTIFS($B:$B,$B1604,$AG:$AG,AH$1)</f>
        <v>0</v>
      </c>
      <c r="AI1604" s="5">
        <f>COUNTIFS($B:$B,$B1604,$AG:$AG,AI$1)</f>
        <v>0</v>
      </c>
      <c r="AJ1604" s="5">
        <f>COUNTIFS($B:$B,$B1604,$AG:$AG,AJ$1)</f>
        <v>0</v>
      </c>
      <c r="AK1604" s="5">
        <f>COUNTIFS($B:$B,$B1604,$AG:$AG,AK$1)</f>
        <v>0</v>
      </c>
      <c r="AL1604" s="5">
        <f>COUNTIFS($B:$B,$B1604,$AG:$AG,AL$1)</f>
        <v>0</v>
      </c>
      <c r="AM1604" s="5">
        <f>COUNTIFS($B:$B,$B1604,$AG:$AG,AM$1)</f>
        <v>0</v>
      </c>
      <c r="AN1604" s="5">
        <f>COUNTIFS($B:$B,$B1604,$AG:$AG,AN$1)</f>
        <v>1</v>
      </c>
      <c r="AO1604" s="5">
        <f>COUNTIFS($B:$B,$B1604,$AG:$AG,AO$1)</f>
        <v>0</v>
      </c>
      <c r="AP1604" s="5">
        <f>COUNTIFS($B:$B,$B1604,$AG:$AG,AP$1)</f>
        <v>0</v>
      </c>
      <c r="AQ1604" s="5">
        <f>COUNTIFS($B:$B,$B1604,$AG:$AG,AQ$1)</f>
        <v>0</v>
      </c>
      <c r="AR1604" s="5">
        <f>COUNTIFS($B:$B,$B1604,$AG:$AG,AR$1)</f>
        <v>0</v>
      </c>
      <c r="AS1604" s="5">
        <f>COUNTIFS($B:$B,$B1604,$AG:$AG,AS$1)</f>
        <v>0</v>
      </c>
      <c r="AT1604" s="5">
        <f>COUNTIFS($B:$B,$B1604,$AG:$AG,AT$1)</f>
        <v>2</v>
      </c>
      <c r="AU1604" s="5">
        <f>COUNTIFS($B:$B,$B1604,$AG:$AG,AU$1)</f>
        <v>0</v>
      </c>
    </row>
    <row r="1605" spans="1:47" ht="15" customHeight="1" x14ac:dyDescent="0.35">
      <c r="A1605" s="6">
        <f>IF(B1604=B1605,A1604,A1604+1)</f>
        <v>553</v>
      </c>
      <c r="B1605" s="6" t="s">
        <v>3430</v>
      </c>
      <c r="C1605" s="6" t="s">
        <v>3429</v>
      </c>
      <c r="D1605" s="6" t="s">
        <v>3044</v>
      </c>
      <c r="E1605" s="6" t="s">
        <v>3043</v>
      </c>
      <c r="F1605" s="4" t="s">
        <v>7</v>
      </c>
      <c r="G1605" s="4" t="s">
        <v>8</v>
      </c>
      <c r="H1605" s="4" t="s">
        <v>7</v>
      </c>
      <c r="I1605" s="4">
        <v>2</v>
      </c>
      <c r="J1605" s="4" t="s">
        <v>106</v>
      </c>
      <c r="K1605" s="4" t="s">
        <v>3057</v>
      </c>
      <c r="L1605" s="4" t="s">
        <v>55</v>
      </c>
      <c r="M1605" s="4" t="s">
        <v>3433</v>
      </c>
      <c r="N1605" s="4" t="s">
        <v>1238</v>
      </c>
      <c r="P1605" s="4" t="s">
        <v>669</v>
      </c>
      <c r="Q1605" s="4" t="s">
        <v>1475</v>
      </c>
      <c r="R1605" s="4" t="s">
        <v>2434</v>
      </c>
      <c r="S1605" s="5" t="str">
        <f>IF(P1605="심사불필요","-",VLOOKUP(K1605,'[1]자격증 backdata'!A:G,7,0))</f>
        <v>-</v>
      </c>
      <c r="T1605" s="5" t="str">
        <f>IF(S1605="-","-",IF(COUNTIFS(B:B,B1605,S:S,"필수")&gt;0,"자격요건충족","확인필요"))</f>
        <v>-</v>
      </c>
      <c r="U1605" s="5"/>
      <c r="W1605" s="5">
        <f>IF(Q1605="4급","심사불필요",VLOOKUP(K1605,'[1]자격증 backdata'!A:B,2,0))</f>
        <v>4</v>
      </c>
      <c r="X1605" s="4">
        <f>IF(R1605="A", MIN(20, SUMIFS(W:W, B:B, B1605, R:R, "A")),IF(R1605="B", MIN(30, SUMIFS(W:W, B:B, B1605, R:R, "B")),"비해당분야"))</f>
        <v>8</v>
      </c>
      <c r="Y1605" s="4" t="str">
        <f>IF(R1605="C",MIN(30,IF(COUNTIFS(B:B,B1605,W:W,"가1")=1,25,IF(COUNTIFS(B:B,B1605,W:W,"가1")&gt;=2,30,0))+IF(COUNTIFS(B:B,B1605,W:W,"나1")&gt;=4,30,IF(COUNTIFS(B:B,B1605,W:W,"나1")=3,26,IF(COUNTIFS(B:B,B1605,W:W,"나1")=2,22,IF(COUNTIFS(B:B,B1605,W:W,"나1")=1,18,0)))))+MIN(30,IF(COUNTIFS(B:B,B1605,W:W,"가2")=1,25,IF(COUNTIFS(B:B,B1605,W:W,"가2")&gt;=2,30,0))+IF(COUNTIFS(B:B,B1605,W:W,"나2")=3,30,IF(COUNTIFS(B:B,B1605,W:W,"나2")=2,25,IF(COUNTIFS(B:B,B1605,W:W,"나2")=1,20,0)))),"비해당분야")</f>
        <v>비해당분야</v>
      </c>
      <c r="Z1605" s="4" t="str">
        <f>IF(R1605="C",VLOOKUP(K1605,'[1]자격증 backdata'!A:F,6,0),"비해당분야")</f>
        <v>비해당분야</v>
      </c>
      <c r="AA1605" s="4" t="str">
        <f>IF(R1605="C",SUMIF(B:B,B1605,Z:Z),"비해당분야")</f>
        <v>비해당분야</v>
      </c>
      <c r="AB1605" s="4" t="str">
        <f>IF(R1605="C",SUM(Y1605,AA1605),"비해당분야")</f>
        <v>비해당분야</v>
      </c>
      <c r="AC1605" s="4">
        <f>IF(R1605="C",AB1605,X1605)</f>
        <v>8</v>
      </c>
      <c r="AD1605" s="4">
        <f>VLOOKUP(K1605,'[1]자격증 backdata'!A:D,4,0)</f>
        <v>0</v>
      </c>
      <c r="AE1605" s="4">
        <f>IF(_xlfn.MAXIFS(AD:AD,B:B,B1605)&gt;10,10,_xlfn.MAXIFS(AD:AD,B:B,B1605))</f>
        <v>5</v>
      </c>
      <c r="AG1605" s="5" t="str">
        <f>VLOOKUP(K1605,'[1]자격증 backdata'!A:C,3,0)</f>
        <v>M</v>
      </c>
      <c r="AH1605" s="5">
        <f>COUNTIFS($B:$B,$B1605,$AG:$AG,AH$1)</f>
        <v>0</v>
      </c>
      <c r="AI1605" s="5">
        <f>COUNTIFS($B:$B,$B1605,$AG:$AG,AI$1)</f>
        <v>0</v>
      </c>
      <c r="AJ1605" s="5">
        <f>COUNTIFS($B:$B,$B1605,$AG:$AG,AJ$1)</f>
        <v>0</v>
      </c>
      <c r="AK1605" s="5">
        <f>COUNTIFS($B:$B,$B1605,$AG:$AG,AK$1)</f>
        <v>0</v>
      </c>
      <c r="AL1605" s="5">
        <f>COUNTIFS($B:$B,$B1605,$AG:$AG,AL$1)</f>
        <v>0</v>
      </c>
      <c r="AM1605" s="5">
        <f>COUNTIFS($B:$B,$B1605,$AG:$AG,AM$1)</f>
        <v>0</v>
      </c>
      <c r="AN1605" s="5">
        <f>COUNTIFS($B:$B,$B1605,$AG:$AG,AN$1)</f>
        <v>1</v>
      </c>
      <c r="AO1605" s="5">
        <f>COUNTIFS($B:$B,$B1605,$AG:$AG,AO$1)</f>
        <v>0</v>
      </c>
      <c r="AP1605" s="5">
        <f>COUNTIFS($B:$B,$B1605,$AG:$AG,AP$1)</f>
        <v>0</v>
      </c>
      <c r="AQ1605" s="5">
        <f>COUNTIFS($B:$B,$B1605,$AG:$AG,AQ$1)</f>
        <v>0</v>
      </c>
      <c r="AR1605" s="5">
        <f>COUNTIFS($B:$B,$B1605,$AG:$AG,AR$1)</f>
        <v>0</v>
      </c>
      <c r="AS1605" s="5">
        <f>COUNTIFS($B:$B,$B1605,$AG:$AG,AS$1)</f>
        <v>0</v>
      </c>
      <c r="AT1605" s="5">
        <f>COUNTIFS($B:$B,$B1605,$AG:$AG,AT$1)</f>
        <v>2</v>
      </c>
      <c r="AU1605" s="5">
        <f>COUNTIFS($B:$B,$B1605,$AG:$AG,AU$1)</f>
        <v>0</v>
      </c>
    </row>
    <row r="1606" spans="1:47" ht="15" customHeight="1" x14ac:dyDescent="0.35">
      <c r="A1606" s="6">
        <f>IF(B1605=B1606,A1605,A1605+1)</f>
        <v>553</v>
      </c>
      <c r="B1606" s="6" t="s">
        <v>3430</v>
      </c>
      <c r="C1606" s="6" t="s">
        <v>3429</v>
      </c>
      <c r="D1606" s="6" t="s">
        <v>3044</v>
      </c>
      <c r="E1606" s="6" t="s">
        <v>3043</v>
      </c>
      <c r="F1606" s="4" t="s">
        <v>7</v>
      </c>
      <c r="G1606" s="4" t="s">
        <v>8</v>
      </c>
      <c r="H1606" s="4" t="s">
        <v>7</v>
      </c>
      <c r="I1606" s="4">
        <v>3</v>
      </c>
      <c r="J1606" s="4" t="s">
        <v>633</v>
      </c>
      <c r="K1606" s="4" t="s">
        <v>3118</v>
      </c>
      <c r="L1606" s="4" t="s">
        <v>55</v>
      </c>
      <c r="M1606" s="4" t="s">
        <v>3432</v>
      </c>
      <c r="N1606" s="4" t="s">
        <v>3431</v>
      </c>
      <c r="P1606" s="4" t="s">
        <v>669</v>
      </c>
      <c r="Q1606" s="4" t="s">
        <v>1475</v>
      </c>
      <c r="R1606" s="4" t="s">
        <v>2434</v>
      </c>
      <c r="S1606" s="5" t="str">
        <f>IF(P1606="심사불필요","-",VLOOKUP(K1606,'[1]자격증 backdata'!A:G,7,0))</f>
        <v>-</v>
      </c>
      <c r="T1606" s="5" t="str">
        <f>IF(S1606="-","-",IF(COUNTIFS(B:B,B1606,S:S,"필수")&gt;0,"자격요건충족","확인필요"))</f>
        <v>-</v>
      </c>
      <c r="U1606" s="5"/>
      <c r="W1606" s="5">
        <f>IF(Q1606="4급","심사불필요",VLOOKUP(K1606,'[1]자격증 backdata'!A:B,2,0))</f>
        <v>4</v>
      </c>
      <c r="X1606" s="4">
        <f>IF(R1606="A", MIN(20, SUMIFS(W:W, B:B, B1606, R:R, "A")),IF(R1606="B", MIN(30, SUMIFS(W:W, B:B, B1606, R:R, "B")),"비해당분야"))</f>
        <v>8</v>
      </c>
      <c r="Y1606" s="4" t="str">
        <f>IF(R1606="C",MIN(30,IF(COUNTIFS(B:B,B1606,W:W,"가1")=1,25,IF(COUNTIFS(B:B,B1606,W:W,"가1")&gt;=2,30,0))+IF(COUNTIFS(B:B,B1606,W:W,"나1")&gt;=4,30,IF(COUNTIFS(B:B,B1606,W:W,"나1")=3,26,IF(COUNTIFS(B:B,B1606,W:W,"나1")=2,22,IF(COUNTIFS(B:B,B1606,W:W,"나1")=1,18,0)))))+MIN(30,IF(COUNTIFS(B:B,B1606,W:W,"가2")=1,25,IF(COUNTIFS(B:B,B1606,W:W,"가2")&gt;=2,30,0))+IF(COUNTIFS(B:B,B1606,W:W,"나2")=3,30,IF(COUNTIFS(B:B,B1606,W:W,"나2")=2,25,IF(COUNTIFS(B:B,B1606,W:W,"나2")=1,20,0)))),"비해당분야")</f>
        <v>비해당분야</v>
      </c>
      <c r="Z1606" s="4" t="str">
        <f>IF(R1606="C",VLOOKUP(K1606,'[1]자격증 backdata'!A:F,6,0),"비해당분야")</f>
        <v>비해당분야</v>
      </c>
      <c r="AA1606" s="4" t="str">
        <f>IF(R1606="C",SUMIF(B:B,B1606,Z:Z),"비해당분야")</f>
        <v>비해당분야</v>
      </c>
      <c r="AB1606" s="4" t="str">
        <f>IF(R1606="C",SUM(Y1606,AA1606),"비해당분야")</f>
        <v>비해당분야</v>
      </c>
      <c r="AC1606" s="4">
        <f>IF(R1606="C",AB1606,X1606)</f>
        <v>8</v>
      </c>
      <c r="AD1606" s="4">
        <f>VLOOKUP(K1606,'[1]자격증 backdata'!A:D,4,0)</f>
        <v>0</v>
      </c>
      <c r="AE1606" s="4">
        <f>IF(_xlfn.MAXIFS(AD:AD,B:B,B1606)&gt;10,10,_xlfn.MAXIFS(AD:AD,B:B,B1606))</f>
        <v>5</v>
      </c>
      <c r="AG1606" s="5" t="str">
        <f>VLOOKUP(K1606,'[1]자격증 backdata'!A:C,3,0)</f>
        <v>G</v>
      </c>
      <c r="AH1606" s="5">
        <f>COUNTIFS($B:$B,$B1606,$AG:$AG,AH$1)</f>
        <v>0</v>
      </c>
      <c r="AI1606" s="5">
        <f>COUNTIFS($B:$B,$B1606,$AG:$AG,AI$1)</f>
        <v>0</v>
      </c>
      <c r="AJ1606" s="5">
        <f>COUNTIFS($B:$B,$B1606,$AG:$AG,AJ$1)</f>
        <v>0</v>
      </c>
      <c r="AK1606" s="5">
        <f>COUNTIFS($B:$B,$B1606,$AG:$AG,AK$1)</f>
        <v>0</v>
      </c>
      <c r="AL1606" s="5">
        <f>COUNTIFS($B:$B,$B1606,$AG:$AG,AL$1)</f>
        <v>0</v>
      </c>
      <c r="AM1606" s="5">
        <f>COUNTIFS($B:$B,$B1606,$AG:$AG,AM$1)</f>
        <v>0</v>
      </c>
      <c r="AN1606" s="5">
        <f>COUNTIFS($B:$B,$B1606,$AG:$AG,AN$1)</f>
        <v>1</v>
      </c>
      <c r="AO1606" s="5">
        <f>COUNTIFS($B:$B,$B1606,$AG:$AG,AO$1)</f>
        <v>0</v>
      </c>
      <c r="AP1606" s="5">
        <f>COUNTIFS($B:$B,$B1606,$AG:$AG,AP$1)</f>
        <v>0</v>
      </c>
      <c r="AQ1606" s="5">
        <f>COUNTIFS($B:$B,$B1606,$AG:$AG,AQ$1)</f>
        <v>0</v>
      </c>
      <c r="AR1606" s="5">
        <f>COUNTIFS($B:$B,$B1606,$AG:$AG,AR$1)</f>
        <v>0</v>
      </c>
      <c r="AS1606" s="5">
        <f>COUNTIFS($B:$B,$B1606,$AG:$AG,AS$1)</f>
        <v>0</v>
      </c>
      <c r="AT1606" s="5">
        <f>COUNTIFS($B:$B,$B1606,$AG:$AG,AT$1)</f>
        <v>2</v>
      </c>
      <c r="AU1606" s="5">
        <f>COUNTIFS($B:$B,$B1606,$AG:$AG,AU$1)</f>
        <v>0</v>
      </c>
    </row>
    <row r="1607" spans="1:47" ht="15" customHeight="1" x14ac:dyDescent="0.35">
      <c r="A1607" s="6">
        <f>IF(B1606=B1607,A1606,A1606+1)</f>
        <v>553</v>
      </c>
      <c r="B1607" s="6" t="s">
        <v>3430</v>
      </c>
      <c r="C1607" s="6" t="s">
        <v>3429</v>
      </c>
      <c r="D1607" s="6" t="s">
        <v>3044</v>
      </c>
      <c r="E1607" s="6" t="s">
        <v>3043</v>
      </c>
      <c r="F1607" s="4" t="s">
        <v>7</v>
      </c>
      <c r="G1607" s="4" t="s">
        <v>8</v>
      </c>
      <c r="H1607" s="4" t="s">
        <v>7</v>
      </c>
      <c r="I1607" s="4">
        <v>4</v>
      </c>
      <c r="J1607" s="4" t="s">
        <v>57</v>
      </c>
      <c r="K1607" s="4" t="s">
        <v>3089</v>
      </c>
      <c r="L1607" s="4" t="s">
        <v>55</v>
      </c>
      <c r="M1607" s="4" t="s">
        <v>3428</v>
      </c>
      <c r="N1607" s="4" t="s">
        <v>1914</v>
      </c>
      <c r="P1607" s="4" t="s">
        <v>669</v>
      </c>
      <c r="Q1607" s="4" t="s">
        <v>1475</v>
      </c>
      <c r="R1607" s="4" t="s">
        <v>2434</v>
      </c>
      <c r="S1607" s="5" t="str">
        <f>IF(P1607="심사불필요","-",VLOOKUP(K1607,'[1]자격증 backdata'!A:G,7,0))</f>
        <v>-</v>
      </c>
      <c r="T1607" s="5" t="str">
        <f>IF(S1607="-","-",IF(COUNTIFS(B:B,B1607,S:S,"필수")&gt;0,"자격요건충족","확인필요"))</f>
        <v>-</v>
      </c>
      <c r="U1607" s="5"/>
      <c r="W1607" s="5" t="str">
        <f>IF(Q1607="4급","심사불필요",VLOOKUP(K1607,'[1]자격증 backdata'!A:B,2,0))&amp;"/"&amp;"상위 자격증 1개만 인정"</f>
        <v>2/상위 자격증 1개만 인정</v>
      </c>
      <c r="X1607" s="4">
        <f>IF(R1607="A", MIN(20, SUMIFS(W:W, B:B, B1607, R:R, "A")),IF(R1607="B", MIN(30, SUMIFS(W:W, B:B, B1607, R:R, "B")),"비해당분야"))</f>
        <v>8</v>
      </c>
      <c r="Y1607" s="4" t="str">
        <f>IF(R1607="C",MIN(30,IF(COUNTIFS(B:B,B1607,W:W,"가1")=1,25,IF(COUNTIFS(B:B,B1607,W:W,"가1")&gt;=2,30,0))+IF(COUNTIFS(B:B,B1607,W:W,"나1")&gt;=4,30,IF(COUNTIFS(B:B,B1607,W:W,"나1")=3,26,IF(COUNTIFS(B:B,B1607,W:W,"나1")=2,22,IF(COUNTIFS(B:B,B1607,W:W,"나1")=1,18,0)))))+MIN(30,IF(COUNTIFS(B:B,B1607,W:W,"가2")=1,25,IF(COUNTIFS(B:B,B1607,W:W,"가2")&gt;=2,30,0))+IF(COUNTIFS(B:B,B1607,W:W,"나2")=3,30,IF(COUNTIFS(B:B,B1607,W:W,"나2")=2,25,IF(COUNTIFS(B:B,B1607,W:W,"나2")=1,20,0)))),"비해당분야")</f>
        <v>비해당분야</v>
      </c>
      <c r="Z1607" s="4" t="str">
        <f>IF(R1607="C",VLOOKUP(K1607,'[1]자격증 backdata'!A:F,6,0),"비해당분야")</f>
        <v>비해당분야</v>
      </c>
      <c r="AA1607" s="4" t="str">
        <f>IF(R1607="C",SUMIF(B:B,B1607,Z:Z),"비해당분야")</f>
        <v>비해당분야</v>
      </c>
      <c r="AB1607" s="4" t="str">
        <f>IF(R1607="C",SUM(Y1607,AA1607),"비해당분야")</f>
        <v>비해당분야</v>
      </c>
      <c r="AC1607" s="4">
        <f>IF(R1607="C",AB1607,X1607)</f>
        <v>8</v>
      </c>
      <c r="AD1607" s="4">
        <f>VLOOKUP(K1607,'[1]자격증 backdata'!A:D,4,0)</f>
        <v>0</v>
      </c>
      <c r="AE1607" s="4">
        <f>IF(_xlfn.MAXIFS(AD:AD,B:B,B1607)&gt;10,10,_xlfn.MAXIFS(AD:AD,B:B,B1607))</f>
        <v>5</v>
      </c>
      <c r="AG1607" s="5" t="str">
        <f>VLOOKUP(K1607,'[1]자격증 backdata'!A:C,3,0)</f>
        <v>M</v>
      </c>
      <c r="AH1607" s="5">
        <f>COUNTIFS($B:$B,$B1607,$AG:$AG,AH$1)</f>
        <v>0</v>
      </c>
      <c r="AI1607" s="5">
        <f>COUNTIFS($B:$B,$B1607,$AG:$AG,AI$1)</f>
        <v>0</v>
      </c>
      <c r="AJ1607" s="5">
        <f>COUNTIFS($B:$B,$B1607,$AG:$AG,AJ$1)</f>
        <v>0</v>
      </c>
      <c r="AK1607" s="5">
        <f>COUNTIFS($B:$B,$B1607,$AG:$AG,AK$1)</f>
        <v>0</v>
      </c>
      <c r="AL1607" s="5">
        <f>COUNTIFS($B:$B,$B1607,$AG:$AG,AL$1)</f>
        <v>0</v>
      </c>
      <c r="AM1607" s="5">
        <f>COUNTIFS($B:$B,$B1607,$AG:$AG,AM$1)</f>
        <v>0</v>
      </c>
      <c r="AN1607" s="5">
        <f>COUNTIFS($B:$B,$B1607,$AG:$AG,AN$1)</f>
        <v>1</v>
      </c>
      <c r="AO1607" s="5">
        <f>COUNTIFS($B:$B,$B1607,$AG:$AG,AO$1)</f>
        <v>0</v>
      </c>
      <c r="AP1607" s="5">
        <f>COUNTIFS($B:$B,$B1607,$AG:$AG,AP$1)</f>
        <v>0</v>
      </c>
      <c r="AQ1607" s="5">
        <f>COUNTIFS($B:$B,$B1607,$AG:$AG,AQ$1)</f>
        <v>0</v>
      </c>
      <c r="AR1607" s="5">
        <f>COUNTIFS($B:$B,$B1607,$AG:$AG,AR$1)</f>
        <v>0</v>
      </c>
      <c r="AS1607" s="5">
        <f>COUNTIFS($B:$B,$B1607,$AG:$AG,AS$1)</f>
        <v>0</v>
      </c>
      <c r="AT1607" s="5">
        <f>COUNTIFS($B:$B,$B1607,$AG:$AG,AT$1)</f>
        <v>2</v>
      </c>
      <c r="AU1607" s="5">
        <f>COUNTIFS($B:$B,$B1607,$AG:$AG,AU$1)</f>
        <v>0</v>
      </c>
    </row>
    <row r="1608" spans="1:47" ht="15" customHeight="1" x14ac:dyDescent="0.35">
      <c r="A1608" s="3">
        <f>IF(B1607=B1608,A1607,A1607+1)</f>
        <v>554</v>
      </c>
      <c r="B1608" s="3" t="s">
        <v>3423</v>
      </c>
      <c r="C1608" s="3" t="s">
        <v>3422</v>
      </c>
      <c r="D1608" s="3" t="s">
        <v>3044</v>
      </c>
      <c r="E1608" s="3" t="s">
        <v>3043</v>
      </c>
      <c r="F1608" s="4" t="s">
        <v>7</v>
      </c>
      <c r="G1608" s="4" t="s">
        <v>8</v>
      </c>
      <c r="H1608" s="4" t="s">
        <v>7</v>
      </c>
      <c r="I1608" s="3">
        <v>1</v>
      </c>
      <c r="J1608" s="3" t="s">
        <v>106</v>
      </c>
      <c r="K1608" s="3" t="s">
        <v>3057</v>
      </c>
      <c r="L1608" s="3" t="s">
        <v>55</v>
      </c>
      <c r="M1608" s="3" t="s">
        <v>3427</v>
      </c>
      <c r="N1608" s="3" t="s">
        <v>3426</v>
      </c>
      <c r="P1608" s="3" t="s">
        <v>669</v>
      </c>
      <c r="Q1608" s="3" t="s">
        <v>1475</v>
      </c>
      <c r="R1608" s="3" t="s">
        <v>2434</v>
      </c>
      <c r="S1608" s="2" t="str">
        <f>IF(P1608="심사불필요","-",VLOOKUP(K1608,'[1]자격증 backdata'!A:G,7,0))</f>
        <v>-</v>
      </c>
      <c r="T1608" s="2" t="str">
        <f>IF(S1608="-","-",IF(COUNTIFS(B:B,B1608,S:S,"필수")&gt;0,"자격요건충족","확인필요"))</f>
        <v>-</v>
      </c>
      <c r="U1608" s="2"/>
      <c r="W1608" s="2">
        <f>IF(Q1608="4급","심사불필요",VLOOKUP(K1608,'[1]자격증 backdata'!A:B,2,0))</f>
        <v>4</v>
      </c>
      <c r="X1608" s="3">
        <f>IF(R1608="A", MIN(20, SUMIFS(W:W, B:B, B1608, R:R, "A")),IF(R1608="B", MIN(30, SUMIFS(W:W, B:B, B1608, R:R, "B")),"비해당분야"))</f>
        <v>10</v>
      </c>
      <c r="Y1608" s="3" t="str">
        <f>IF(R1608="C",MIN(30,IF(COUNTIFS(B:B,B1608,W:W,"가1")=1,25,IF(COUNTIFS(B:B,B1608,W:W,"가1")&gt;=2,30,0))+IF(COUNTIFS(B:B,B1608,W:W,"나1")&gt;=4,30,IF(COUNTIFS(B:B,B1608,W:W,"나1")=3,26,IF(COUNTIFS(B:B,B1608,W:W,"나1")=2,22,IF(COUNTIFS(B:B,B1608,W:W,"나1")=1,18,0)))))+MIN(30,IF(COUNTIFS(B:B,B1608,W:W,"가2")=1,25,IF(COUNTIFS(B:B,B1608,W:W,"가2")&gt;=2,30,0))+IF(COUNTIFS(B:B,B1608,W:W,"나2")=3,30,IF(COUNTIFS(B:B,B1608,W:W,"나2")=2,25,IF(COUNTIFS(B:B,B1608,W:W,"나2")=1,20,0)))),"비해당분야")</f>
        <v>비해당분야</v>
      </c>
      <c r="Z1608" s="3" t="str">
        <f>IF(R1608="C",VLOOKUP(K1608,'[1]자격증 backdata'!A:F,6,0),"비해당분야")</f>
        <v>비해당분야</v>
      </c>
      <c r="AA1608" s="3" t="str">
        <f>IF(R1608="C",SUMIF(B:B,B1608,Z:Z),"비해당분야")</f>
        <v>비해당분야</v>
      </c>
      <c r="AB1608" s="3" t="str">
        <f>IF(R1608="C",SUM(Y1608,AA1608),"비해당분야")</f>
        <v>비해당분야</v>
      </c>
      <c r="AC1608" s="3">
        <f>IF(R1608="C",AB1608,X1608)</f>
        <v>10</v>
      </c>
      <c r="AD1608" s="3">
        <f>VLOOKUP(K1608,'[1]자격증 backdata'!A:D,4,0)</f>
        <v>0</v>
      </c>
      <c r="AE1608" s="3">
        <f>IF(_xlfn.MAXIFS(AD:AD,B:B,B1608)&gt;10,10,_xlfn.MAXIFS(AD:AD,B:B,B1608))</f>
        <v>5</v>
      </c>
      <c r="AG1608" s="2" t="str">
        <f>VLOOKUP(K1608,'[1]자격증 backdata'!A:C,3,0)</f>
        <v>M</v>
      </c>
      <c r="AH1608" s="2">
        <f>COUNTIFS($B:$B,$B1608,$AG:$AG,AH$1)</f>
        <v>0</v>
      </c>
      <c r="AI1608" s="2">
        <f>COUNTIFS($B:$B,$B1608,$AG:$AG,AI$1)</f>
        <v>0</v>
      </c>
      <c r="AJ1608" s="2">
        <f>COUNTIFS($B:$B,$B1608,$AG:$AG,AJ$1)</f>
        <v>0</v>
      </c>
      <c r="AK1608" s="2">
        <f>COUNTIFS($B:$B,$B1608,$AG:$AG,AK$1)</f>
        <v>0</v>
      </c>
      <c r="AL1608" s="2">
        <f>COUNTIFS($B:$B,$B1608,$AG:$AG,AL$1)</f>
        <v>0</v>
      </c>
      <c r="AM1608" s="2">
        <f>COUNTIFS($B:$B,$B1608,$AG:$AG,AM$1)</f>
        <v>0</v>
      </c>
      <c r="AN1608" s="2">
        <f>COUNTIFS($B:$B,$B1608,$AG:$AG,AN$1)</f>
        <v>0</v>
      </c>
      <c r="AO1608" s="2">
        <f>COUNTIFS($B:$B,$B1608,$AG:$AG,AO$1)</f>
        <v>1</v>
      </c>
      <c r="AP1608" s="2">
        <f>COUNTIFS($B:$B,$B1608,$AG:$AG,AP$1)</f>
        <v>0</v>
      </c>
      <c r="AQ1608" s="2">
        <f>COUNTIFS($B:$B,$B1608,$AG:$AG,AQ$1)</f>
        <v>0</v>
      </c>
      <c r="AR1608" s="2">
        <f>COUNTIFS($B:$B,$B1608,$AG:$AG,AR$1)</f>
        <v>0</v>
      </c>
      <c r="AS1608" s="2">
        <f>COUNTIFS($B:$B,$B1608,$AG:$AG,AS$1)</f>
        <v>0</v>
      </c>
      <c r="AT1608" s="2">
        <f>COUNTIFS($B:$B,$B1608,$AG:$AG,AT$1)</f>
        <v>1</v>
      </c>
      <c r="AU1608" s="2">
        <f>COUNTIFS($B:$B,$B1608,$AG:$AG,AU$1)</f>
        <v>0</v>
      </c>
    </row>
    <row r="1609" spans="1:47" ht="15" customHeight="1" x14ac:dyDescent="0.35">
      <c r="A1609" s="7">
        <f>IF(B1608=B1609,A1608,A1608+1)</f>
        <v>554</v>
      </c>
      <c r="B1609" s="7" t="s">
        <v>3423</v>
      </c>
      <c r="C1609" s="7" t="s">
        <v>3422</v>
      </c>
      <c r="D1609" s="7" t="s">
        <v>3044</v>
      </c>
      <c r="E1609" s="7" t="s">
        <v>3043</v>
      </c>
      <c r="F1609" s="4" t="s">
        <v>7</v>
      </c>
      <c r="G1609" s="4" t="s">
        <v>8</v>
      </c>
      <c r="H1609" s="4" t="s">
        <v>7</v>
      </c>
      <c r="I1609" s="3">
        <v>2</v>
      </c>
      <c r="J1609" s="3" t="s">
        <v>653</v>
      </c>
      <c r="K1609" s="3" t="s">
        <v>3052</v>
      </c>
      <c r="L1609" s="3" t="s">
        <v>651</v>
      </c>
      <c r="M1609" s="3" t="s">
        <v>3425</v>
      </c>
      <c r="N1609" s="3" t="s">
        <v>2980</v>
      </c>
      <c r="P1609" s="3" t="s">
        <v>669</v>
      </c>
      <c r="Q1609" s="3" t="s">
        <v>1475</v>
      </c>
      <c r="R1609" s="3" t="s">
        <v>2434</v>
      </c>
      <c r="S1609" s="2" t="str">
        <f>IF(P1609="심사불필요","-",VLOOKUP(K1609,'[1]자격증 backdata'!A:G,7,0))</f>
        <v>-</v>
      </c>
      <c r="T1609" s="2" t="str">
        <f>IF(S1609="-","-",IF(COUNTIFS(B:B,B1609,S:S,"필수")&gt;0,"자격요건충족","확인필요"))</f>
        <v>-</v>
      </c>
      <c r="U1609" s="2"/>
      <c r="W1609" s="2">
        <f>IF(Q1609="4급","심사불필요",VLOOKUP(K1609,'[1]자격증 backdata'!A:B,2,0))</f>
        <v>4</v>
      </c>
      <c r="X1609" s="3">
        <f>IF(R1609="A", MIN(20, SUMIFS(W:W, B:B, B1609, R:R, "A")),IF(R1609="B", MIN(30, SUMIFS(W:W, B:B, B1609, R:R, "B")),"비해당분야"))</f>
        <v>10</v>
      </c>
      <c r="Y1609" s="3" t="str">
        <f>IF(R1609="C",MIN(30,IF(COUNTIFS(B:B,B1609,W:W,"가1")=1,25,IF(COUNTIFS(B:B,B1609,W:W,"가1")&gt;=2,30,0))+IF(COUNTIFS(B:B,B1609,W:W,"나1")&gt;=4,30,IF(COUNTIFS(B:B,B1609,W:W,"나1")=3,26,IF(COUNTIFS(B:B,B1609,W:W,"나1")=2,22,IF(COUNTIFS(B:B,B1609,W:W,"나1")=1,18,0)))))+MIN(30,IF(COUNTIFS(B:B,B1609,W:W,"가2")=1,25,IF(COUNTIFS(B:B,B1609,W:W,"가2")&gt;=2,30,0))+IF(COUNTIFS(B:B,B1609,W:W,"나2")=3,30,IF(COUNTIFS(B:B,B1609,W:W,"나2")=2,25,IF(COUNTIFS(B:B,B1609,W:W,"나2")=1,20,0)))),"비해당분야")</f>
        <v>비해당분야</v>
      </c>
      <c r="Z1609" s="3" t="str">
        <f>IF(R1609="C",VLOOKUP(K1609,'[1]자격증 backdata'!A:F,6,0),"비해당분야")</f>
        <v>비해당분야</v>
      </c>
      <c r="AA1609" s="3" t="str">
        <f>IF(R1609="C",SUMIF(B:B,B1609,Z:Z),"비해당분야")</f>
        <v>비해당분야</v>
      </c>
      <c r="AB1609" s="3" t="str">
        <f>IF(R1609="C",SUM(Y1609,AA1609),"비해당분야")</f>
        <v>비해당분야</v>
      </c>
      <c r="AC1609" s="3">
        <f>IF(R1609="C",AB1609,X1609)</f>
        <v>10</v>
      </c>
      <c r="AD1609" s="3">
        <f>VLOOKUP(K1609,'[1]자격증 backdata'!A:D,4,0)</f>
        <v>0</v>
      </c>
      <c r="AE1609" s="3">
        <f>IF(_xlfn.MAXIFS(AD:AD,B:B,B1609)&gt;10,10,_xlfn.MAXIFS(AD:AD,B:B,B1609))</f>
        <v>5</v>
      </c>
      <c r="AG1609" s="2" t="str">
        <f>VLOOKUP(K1609,'[1]자격증 backdata'!A:C,3,0)</f>
        <v>H</v>
      </c>
      <c r="AH1609" s="2">
        <f>COUNTIFS($B:$B,$B1609,$AG:$AG,AH$1)</f>
        <v>0</v>
      </c>
      <c r="AI1609" s="2">
        <f>COUNTIFS($B:$B,$B1609,$AG:$AG,AI$1)</f>
        <v>0</v>
      </c>
      <c r="AJ1609" s="2">
        <f>COUNTIFS($B:$B,$B1609,$AG:$AG,AJ$1)</f>
        <v>0</v>
      </c>
      <c r="AK1609" s="2">
        <f>COUNTIFS($B:$B,$B1609,$AG:$AG,AK$1)</f>
        <v>0</v>
      </c>
      <c r="AL1609" s="2">
        <f>COUNTIFS($B:$B,$B1609,$AG:$AG,AL$1)</f>
        <v>0</v>
      </c>
      <c r="AM1609" s="2">
        <f>COUNTIFS($B:$B,$B1609,$AG:$AG,AM$1)</f>
        <v>0</v>
      </c>
      <c r="AN1609" s="2">
        <f>COUNTIFS($B:$B,$B1609,$AG:$AG,AN$1)</f>
        <v>0</v>
      </c>
      <c r="AO1609" s="2">
        <f>COUNTIFS($B:$B,$B1609,$AG:$AG,AO$1)</f>
        <v>1</v>
      </c>
      <c r="AP1609" s="2">
        <f>COUNTIFS($B:$B,$B1609,$AG:$AG,AP$1)</f>
        <v>0</v>
      </c>
      <c r="AQ1609" s="2">
        <f>COUNTIFS($B:$B,$B1609,$AG:$AG,AQ$1)</f>
        <v>0</v>
      </c>
      <c r="AR1609" s="2">
        <f>COUNTIFS($B:$B,$B1609,$AG:$AG,AR$1)</f>
        <v>0</v>
      </c>
      <c r="AS1609" s="2">
        <f>COUNTIFS($B:$B,$B1609,$AG:$AG,AS$1)</f>
        <v>0</v>
      </c>
      <c r="AT1609" s="2">
        <f>COUNTIFS($B:$B,$B1609,$AG:$AG,AT$1)</f>
        <v>1</v>
      </c>
      <c r="AU1609" s="2">
        <f>COUNTIFS($B:$B,$B1609,$AG:$AG,AU$1)</f>
        <v>0</v>
      </c>
    </row>
    <row r="1610" spans="1:47" ht="15" customHeight="1" x14ac:dyDescent="0.35">
      <c r="A1610" s="7">
        <f>IF(B1609=B1610,A1609,A1609+1)</f>
        <v>554</v>
      </c>
      <c r="B1610" s="7" t="s">
        <v>3423</v>
      </c>
      <c r="C1610" s="7" t="s">
        <v>3422</v>
      </c>
      <c r="D1610" s="7" t="s">
        <v>3044</v>
      </c>
      <c r="E1610" s="7" t="s">
        <v>3043</v>
      </c>
      <c r="F1610" s="4" t="s">
        <v>7</v>
      </c>
      <c r="G1610" s="4" t="s">
        <v>8</v>
      </c>
      <c r="H1610" s="4" t="s">
        <v>7</v>
      </c>
      <c r="I1610" s="3">
        <v>3</v>
      </c>
      <c r="J1610" s="3" t="s">
        <v>28</v>
      </c>
      <c r="K1610" s="3" t="s">
        <v>3061</v>
      </c>
      <c r="L1610" s="3" t="s">
        <v>26</v>
      </c>
      <c r="M1610" s="3" t="s">
        <v>3424</v>
      </c>
      <c r="N1610" s="3" t="s">
        <v>599</v>
      </c>
      <c r="P1610" s="3" t="s">
        <v>669</v>
      </c>
      <c r="Q1610" s="3" t="s">
        <v>1475</v>
      </c>
      <c r="R1610" s="3" t="s">
        <v>2434</v>
      </c>
      <c r="S1610" s="2" t="str">
        <f>IF(P1610="심사불필요","-",VLOOKUP(K1610,'[1]자격증 backdata'!A:G,7,0))</f>
        <v>-</v>
      </c>
      <c r="T1610" s="2" t="str">
        <f>IF(S1610="-","-",IF(COUNTIFS(B:B,B1610,S:S,"필수")&gt;0,"자격요건충족","확인필요"))</f>
        <v>-</v>
      </c>
      <c r="U1610" s="2"/>
      <c r="W1610" s="2">
        <f>IF(Q1610="4급","심사불필요",VLOOKUP(K1610,'[1]자격증 backdata'!A:B,2,0))</f>
        <v>2</v>
      </c>
      <c r="X1610" s="3">
        <f>IF(R1610="A", MIN(20, SUMIFS(W:W, B:B, B1610, R:R, "A")),IF(R1610="B", MIN(30, SUMIFS(W:W, B:B, B1610, R:R, "B")),"비해당분야"))</f>
        <v>10</v>
      </c>
      <c r="Y1610" s="3" t="str">
        <f>IF(R1610="C",MIN(30,IF(COUNTIFS(B:B,B1610,W:W,"가1")=1,25,IF(COUNTIFS(B:B,B1610,W:W,"가1")&gt;=2,30,0))+IF(COUNTIFS(B:B,B1610,W:W,"나1")&gt;=4,30,IF(COUNTIFS(B:B,B1610,W:W,"나1")=3,26,IF(COUNTIFS(B:B,B1610,W:W,"나1")=2,22,IF(COUNTIFS(B:B,B1610,W:W,"나1")=1,18,0)))))+MIN(30,IF(COUNTIFS(B:B,B1610,W:W,"가2")=1,25,IF(COUNTIFS(B:B,B1610,W:W,"가2")&gt;=2,30,0))+IF(COUNTIFS(B:B,B1610,W:W,"나2")=3,30,IF(COUNTIFS(B:B,B1610,W:W,"나2")=2,25,IF(COUNTIFS(B:B,B1610,W:W,"나2")=1,20,0)))),"비해당분야")</f>
        <v>비해당분야</v>
      </c>
      <c r="Z1610" s="3" t="str">
        <f>IF(R1610="C",VLOOKUP(K1610,'[1]자격증 backdata'!A:F,6,0),"비해당분야")</f>
        <v>비해당분야</v>
      </c>
      <c r="AA1610" s="3" t="str">
        <f>IF(R1610="C",SUMIF(B:B,B1610,Z:Z),"비해당분야")</f>
        <v>비해당분야</v>
      </c>
      <c r="AB1610" s="3" t="str">
        <f>IF(R1610="C",SUM(Y1610,AA1610),"비해당분야")</f>
        <v>비해당분야</v>
      </c>
      <c r="AC1610" s="3">
        <f>IF(R1610="C",AB1610,X1610)</f>
        <v>10</v>
      </c>
      <c r="AD1610" s="3">
        <f>VLOOKUP(K1610,'[1]자격증 backdata'!A:D,4,0)</f>
        <v>0</v>
      </c>
      <c r="AE1610" s="3">
        <f>IF(_xlfn.MAXIFS(AD:AD,B:B,B1610)&gt;10,10,_xlfn.MAXIFS(AD:AD,B:B,B1610))</f>
        <v>5</v>
      </c>
      <c r="AG1610" s="2">
        <f>VLOOKUP(K1610,'[1]자격증 backdata'!A:C,3,0)</f>
        <v>0</v>
      </c>
      <c r="AH1610" s="2">
        <f>COUNTIFS($B:$B,$B1610,$AG:$AG,AH$1)</f>
        <v>0</v>
      </c>
      <c r="AI1610" s="2">
        <f>COUNTIFS($B:$B,$B1610,$AG:$AG,AI$1)</f>
        <v>0</v>
      </c>
      <c r="AJ1610" s="2">
        <f>COUNTIFS($B:$B,$B1610,$AG:$AG,AJ$1)</f>
        <v>0</v>
      </c>
      <c r="AK1610" s="2">
        <f>COUNTIFS($B:$B,$B1610,$AG:$AG,AK$1)</f>
        <v>0</v>
      </c>
      <c r="AL1610" s="2">
        <f>COUNTIFS($B:$B,$B1610,$AG:$AG,AL$1)</f>
        <v>0</v>
      </c>
      <c r="AM1610" s="2">
        <f>COUNTIFS($B:$B,$B1610,$AG:$AG,AM$1)</f>
        <v>0</v>
      </c>
      <c r="AN1610" s="2">
        <f>COUNTIFS($B:$B,$B1610,$AG:$AG,AN$1)</f>
        <v>0</v>
      </c>
      <c r="AO1610" s="2">
        <f>COUNTIFS($B:$B,$B1610,$AG:$AG,AO$1)</f>
        <v>1</v>
      </c>
      <c r="AP1610" s="2">
        <f>COUNTIFS($B:$B,$B1610,$AG:$AG,AP$1)</f>
        <v>0</v>
      </c>
      <c r="AQ1610" s="2">
        <f>COUNTIFS($B:$B,$B1610,$AG:$AG,AQ$1)</f>
        <v>0</v>
      </c>
      <c r="AR1610" s="2">
        <f>COUNTIFS($B:$B,$B1610,$AG:$AG,AR$1)</f>
        <v>0</v>
      </c>
      <c r="AS1610" s="2">
        <f>COUNTIFS($B:$B,$B1610,$AG:$AG,AS$1)</f>
        <v>0</v>
      </c>
      <c r="AT1610" s="2">
        <f>COUNTIFS($B:$B,$B1610,$AG:$AG,AT$1)</f>
        <v>1</v>
      </c>
      <c r="AU1610" s="2">
        <f>COUNTIFS($B:$B,$B1610,$AG:$AG,AU$1)</f>
        <v>0</v>
      </c>
    </row>
    <row r="1611" spans="1:47" ht="15" customHeight="1" x14ac:dyDescent="0.35">
      <c r="A1611" s="7">
        <f>IF(B1610=B1611,A1610,A1610+1)</f>
        <v>554</v>
      </c>
      <c r="B1611" s="7" t="s">
        <v>3423</v>
      </c>
      <c r="C1611" s="7" t="s">
        <v>3422</v>
      </c>
      <c r="D1611" s="7" t="s">
        <v>3044</v>
      </c>
      <c r="E1611" s="7" t="s">
        <v>3043</v>
      </c>
      <c r="F1611" s="4" t="s">
        <v>7</v>
      </c>
      <c r="G1611" s="4" t="s">
        <v>8</v>
      </c>
      <c r="H1611" s="4" t="s">
        <v>7</v>
      </c>
      <c r="I1611" s="3">
        <v>4</v>
      </c>
      <c r="J1611" s="3" t="s">
        <v>69</v>
      </c>
      <c r="K1611" s="3" t="s">
        <v>3065</v>
      </c>
      <c r="L1611" s="3" t="s">
        <v>36</v>
      </c>
      <c r="M1611" s="3" t="s">
        <v>3421</v>
      </c>
      <c r="N1611" s="3" t="s">
        <v>340</v>
      </c>
      <c r="P1611" s="3" t="s">
        <v>669</v>
      </c>
      <c r="Q1611" s="3" t="s">
        <v>1475</v>
      </c>
      <c r="R1611" s="3" t="s">
        <v>2434</v>
      </c>
      <c r="S1611" s="2" t="str">
        <f>IF(P1611="심사불필요","-",VLOOKUP(K1611,'[1]자격증 backdata'!A:G,7,0))</f>
        <v>-</v>
      </c>
      <c r="T1611" s="2" t="str">
        <f>IF(S1611="-","-",IF(COUNTIFS(B:B,B1611,S:S,"필수")&gt;0,"자격요건충족","확인필요"))</f>
        <v>-</v>
      </c>
      <c r="U1611" s="2"/>
      <c r="W1611" s="2">
        <f>IF(Q1611="4급","심사불필요",VLOOKUP(K1611,'[1]자격증 backdata'!A:B,2,0))</f>
        <v>0</v>
      </c>
      <c r="X1611" s="3">
        <f>IF(R1611="A", MIN(20, SUMIFS(W:W, B:B, B1611, R:R, "A")),IF(R1611="B", MIN(30, SUMIFS(W:W, B:B, B1611, R:R, "B")),"비해당분야"))</f>
        <v>10</v>
      </c>
      <c r="Y1611" s="3" t="str">
        <f>IF(R1611="C",MIN(30,IF(COUNTIFS(B:B,B1611,W:W,"가1")=1,25,IF(COUNTIFS(B:B,B1611,W:W,"가1")&gt;=2,30,0))+IF(COUNTIFS(B:B,B1611,W:W,"나1")&gt;=4,30,IF(COUNTIFS(B:B,B1611,W:W,"나1")=3,26,IF(COUNTIFS(B:B,B1611,W:W,"나1")=2,22,IF(COUNTIFS(B:B,B1611,W:W,"나1")=1,18,0)))))+MIN(30,IF(COUNTIFS(B:B,B1611,W:W,"가2")=1,25,IF(COUNTIFS(B:B,B1611,W:W,"가2")&gt;=2,30,0))+IF(COUNTIFS(B:B,B1611,W:W,"나2")=3,30,IF(COUNTIFS(B:B,B1611,W:W,"나2")=2,25,IF(COUNTIFS(B:B,B1611,W:W,"나2")=1,20,0)))),"비해당분야")</f>
        <v>비해당분야</v>
      </c>
      <c r="Z1611" s="3" t="str">
        <f>IF(R1611="C",VLOOKUP(K1611,'[1]자격증 backdata'!A:F,6,0),"비해당분야")</f>
        <v>비해당분야</v>
      </c>
      <c r="AA1611" s="3" t="str">
        <f>IF(R1611="C",SUMIF(B:B,B1611,Z:Z),"비해당분야")</f>
        <v>비해당분야</v>
      </c>
      <c r="AB1611" s="3" t="str">
        <f>IF(R1611="C",SUM(Y1611,AA1611),"비해당분야")</f>
        <v>비해당분야</v>
      </c>
      <c r="AC1611" s="3">
        <f>IF(R1611="C",AB1611,X1611)</f>
        <v>10</v>
      </c>
      <c r="AD1611" s="3">
        <f>VLOOKUP(K1611,'[1]자격증 backdata'!A:D,4,0)</f>
        <v>5</v>
      </c>
      <c r="AE1611" s="3">
        <f>IF(_xlfn.MAXIFS(AD:AD,B:B,B1611)&gt;10,10,_xlfn.MAXIFS(AD:AD,B:B,B1611))</f>
        <v>5</v>
      </c>
      <c r="AG1611" s="2">
        <f>VLOOKUP(K1611,'[1]자격증 backdata'!A:C,3,0)</f>
        <v>0</v>
      </c>
      <c r="AH1611" s="2">
        <f>COUNTIFS($B:$B,$B1611,$AG:$AG,AH$1)</f>
        <v>0</v>
      </c>
      <c r="AI1611" s="2">
        <f>COUNTIFS($B:$B,$B1611,$AG:$AG,AI$1)</f>
        <v>0</v>
      </c>
      <c r="AJ1611" s="2">
        <f>COUNTIFS($B:$B,$B1611,$AG:$AG,AJ$1)</f>
        <v>0</v>
      </c>
      <c r="AK1611" s="2">
        <f>COUNTIFS($B:$B,$B1611,$AG:$AG,AK$1)</f>
        <v>0</v>
      </c>
      <c r="AL1611" s="2">
        <f>COUNTIFS($B:$B,$B1611,$AG:$AG,AL$1)</f>
        <v>0</v>
      </c>
      <c r="AM1611" s="2">
        <f>COUNTIFS($B:$B,$B1611,$AG:$AG,AM$1)</f>
        <v>0</v>
      </c>
      <c r="AN1611" s="2">
        <f>COUNTIFS($B:$B,$B1611,$AG:$AG,AN$1)</f>
        <v>0</v>
      </c>
      <c r="AO1611" s="2">
        <f>COUNTIFS($B:$B,$B1611,$AG:$AG,AO$1)</f>
        <v>1</v>
      </c>
      <c r="AP1611" s="2">
        <f>COUNTIFS($B:$B,$B1611,$AG:$AG,AP$1)</f>
        <v>0</v>
      </c>
      <c r="AQ1611" s="2">
        <f>COUNTIFS($B:$B,$B1611,$AG:$AG,AQ$1)</f>
        <v>0</v>
      </c>
      <c r="AR1611" s="2">
        <f>COUNTIFS($B:$B,$B1611,$AG:$AG,AR$1)</f>
        <v>0</v>
      </c>
      <c r="AS1611" s="2">
        <f>COUNTIFS($B:$B,$B1611,$AG:$AG,AS$1)</f>
        <v>0</v>
      </c>
      <c r="AT1611" s="2">
        <f>COUNTIFS($B:$B,$B1611,$AG:$AG,AT$1)</f>
        <v>1</v>
      </c>
      <c r="AU1611" s="2">
        <f>COUNTIFS($B:$B,$B1611,$AG:$AG,AU$1)</f>
        <v>0</v>
      </c>
    </row>
    <row r="1612" spans="1:47" ht="15" customHeight="1" x14ac:dyDescent="0.35">
      <c r="A1612" s="4">
        <f>IF(B1611=B1612,A1611,A1611+1)</f>
        <v>555</v>
      </c>
      <c r="B1612" s="4" t="s">
        <v>3419</v>
      </c>
      <c r="C1612" s="4" t="s">
        <v>3418</v>
      </c>
      <c r="D1612" s="4" t="s">
        <v>3044</v>
      </c>
      <c r="E1612" s="4" t="s">
        <v>3043</v>
      </c>
      <c r="F1612" s="4" t="s">
        <v>7</v>
      </c>
      <c r="G1612" s="4" t="s">
        <v>8</v>
      </c>
      <c r="H1612" s="4" t="s">
        <v>7</v>
      </c>
      <c r="I1612" s="4">
        <v>1</v>
      </c>
      <c r="J1612" s="4" t="s">
        <v>69</v>
      </c>
      <c r="K1612" s="4" t="s">
        <v>3065</v>
      </c>
      <c r="L1612" s="4" t="s">
        <v>36</v>
      </c>
      <c r="M1612" s="4" t="s">
        <v>3420</v>
      </c>
      <c r="N1612" s="4" t="s">
        <v>775</v>
      </c>
      <c r="P1612" s="4" t="s">
        <v>669</v>
      </c>
      <c r="Q1612" s="4" t="s">
        <v>1475</v>
      </c>
      <c r="R1612" s="4" t="s">
        <v>2434</v>
      </c>
      <c r="S1612" s="5" t="str">
        <f>IF(P1612="심사불필요","-",VLOOKUP(K1612,'[1]자격증 backdata'!A:G,7,0))</f>
        <v>-</v>
      </c>
      <c r="T1612" s="5" t="str">
        <f>IF(S1612="-","-",IF(COUNTIFS(B:B,B1612,S:S,"필수")&gt;0,"자격요건충족","확인필요"))</f>
        <v>-</v>
      </c>
      <c r="U1612" s="5"/>
      <c r="W1612" s="5">
        <f>IF(Q1612="4급","심사불필요",VLOOKUP(K1612,'[1]자격증 backdata'!A:B,2,0))</f>
        <v>0</v>
      </c>
      <c r="X1612" s="4">
        <f>IF(R1612="A", MIN(20, SUMIFS(W:W, B:B, B1612, R:R, "A")),IF(R1612="B", MIN(30, SUMIFS(W:W, B:B, B1612, R:R, "B")),"비해당분야"))</f>
        <v>4</v>
      </c>
      <c r="Y1612" s="4" t="str">
        <f>IF(R1612="C",MIN(30,IF(COUNTIFS(B:B,B1612,W:W,"가1")=1,25,IF(COUNTIFS(B:B,B1612,W:W,"가1")&gt;=2,30,0))+IF(COUNTIFS(B:B,B1612,W:W,"나1")&gt;=4,30,IF(COUNTIFS(B:B,B1612,W:W,"나1")=3,26,IF(COUNTIFS(B:B,B1612,W:W,"나1")=2,22,IF(COUNTIFS(B:B,B1612,W:W,"나1")=1,18,0)))))+MIN(30,IF(COUNTIFS(B:B,B1612,W:W,"가2")=1,25,IF(COUNTIFS(B:B,B1612,W:W,"가2")&gt;=2,30,0))+IF(COUNTIFS(B:B,B1612,W:W,"나2")=3,30,IF(COUNTIFS(B:B,B1612,W:W,"나2")=2,25,IF(COUNTIFS(B:B,B1612,W:W,"나2")=1,20,0)))),"비해당분야")</f>
        <v>비해당분야</v>
      </c>
      <c r="Z1612" s="4" t="str">
        <f>IF(R1612="C",VLOOKUP(K1612,'[1]자격증 backdata'!A:F,6,0),"비해당분야")</f>
        <v>비해당분야</v>
      </c>
      <c r="AA1612" s="4" t="str">
        <f>IF(R1612="C",SUMIF(B:B,B1612,Z:Z),"비해당분야")</f>
        <v>비해당분야</v>
      </c>
      <c r="AB1612" s="4" t="str">
        <f>IF(R1612="C",SUM(Y1612,AA1612),"비해당분야")</f>
        <v>비해당분야</v>
      </c>
      <c r="AC1612" s="4">
        <f>IF(R1612="C",AB1612,X1612)</f>
        <v>4</v>
      </c>
      <c r="AD1612" s="4">
        <f>VLOOKUP(K1612,'[1]자격증 backdata'!A:D,4,0)</f>
        <v>5</v>
      </c>
      <c r="AE1612" s="4">
        <f>IF(_xlfn.MAXIFS(AD:AD,B:B,B1612)&gt;10,10,_xlfn.MAXIFS(AD:AD,B:B,B1612))</f>
        <v>5</v>
      </c>
      <c r="AG1612" s="5">
        <f>VLOOKUP(K1612,'[1]자격증 backdata'!A:C,3,0)</f>
        <v>0</v>
      </c>
      <c r="AH1612" s="5">
        <f>COUNTIFS($B:$B,$B1612,$AG:$AG,AH$1)</f>
        <v>0</v>
      </c>
      <c r="AI1612" s="5">
        <f>COUNTIFS($B:$B,$B1612,$AG:$AG,AI$1)</f>
        <v>0</v>
      </c>
      <c r="AJ1612" s="5">
        <f>COUNTIFS($B:$B,$B1612,$AG:$AG,AJ$1)</f>
        <v>0</v>
      </c>
      <c r="AK1612" s="5">
        <f>COUNTIFS($B:$B,$B1612,$AG:$AG,AK$1)</f>
        <v>0</v>
      </c>
      <c r="AL1612" s="5">
        <f>COUNTIFS($B:$B,$B1612,$AG:$AG,AL$1)</f>
        <v>0</v>
      </c>
      <c r="AM1612" s="5">
        <f>COUNTIFS($B:$B,$B1612,$AG:$AG,AM$1)</f>
        <v>0</v>
      </c>
      <c r="AN1612" s="5">
        <f>COUNTIFS($B:$B,$B1612,$AG:$AG,AN$1)</f>
        <v>0</v>
      </c>
      <c r="AO1612" s="5">
        <f>COUNTIFS($B:$B,$B1612,$AG:$AG,AO$1)</f>
        <v>0</v>
      </c>
      <c r="AP1612" s="5">
        <f>COUNTIFS($B:$B,$B1612,$AG:$AG,AP$1)</f>
        <v>0</v>
      </c>
      <c r="AQ1612" s="5">
        <f>COUNTIFS($B:$B,$B1612,$AG:$AG,AQ$1)</f>
        <v>0</v>
      </c>
      <c r="AR1612" s="5">
        <f>COUNTIFS($B:$B,$B1612,$AG:$AG,AR$1)</f>
        <v>0</v>
      </c>
      <c r="AS1612" s="5">
        <f>COUNTIFS($B:$B,$B1612,$AG:$AG,AS$1)</f>
        <v>0</v>
      </c>
      <c r="AT1612" s="5">
        <f>COUNTIFS($B:$B,$B1612,$AG:$AG,AT$1)</f>
        <v>1</v>
      </c>
      <c r="AU1612" s="5">
        <f>COUNTIFS($B:$B,$B1612,$AG:$AG,AU$1)</f>
        <v>0</v>
      </c>
    </row>
    <row r="1613" spans="1:47" ht="15" customHeight="1" x14ac:dyDescent="0.35">
      <c r="A1613" s="6">
        <f>IF(B1612=B1613,A1612,A1612+1)</f>
        <v>555</v>
      </c>
      <c r="B1613" s="6" t="s">
        <v>3419</v>
      </c>
      <c r="C1613" s="6" t="s">
        <v>3418</v>
      </c>
      <c r="D1613" s="6" t="s">
        <v>3044</v>
      </c>
      <c r="E1613" s="6" t="s">
        <v>3043</v>
      </c>
      <c r="F1613" s="4" t="s">
        <v>7</v>
      </c>
      <c r="G1613" s="4" t="s">
        <v>8</v>
      </c>
      <c r="H1613" s="4" t="s">
        <v>7</v>
      </c>
      <c r="I1613" s="4">
        <v>2</v>
      </c>
      <c r="J1613" s="4" t="s">
        <v>106</v>
      </c>
      <c r="K1613" s="4" t="s">
        <v>3057</v>
      </c>
      <c r="L1613" s="4" t="s">
        <v>55</v>
      </c>
      <c r="M1613" s="4" t="s">
        <v>3417</v>
      </c>
      <c r="N1613" s="4" t="s">
        <v>3055</v>
      </c>
      <c r="P1613" s="4" t="s">
        <v>669</v>
      </c>
      <c r="Q1613" s="4" t="s">
        <v>1475</v>
      </c>
      <c r="R1613" s="4" t="s">
        <v>2434</v>
      </c>
      <c r="S1613" s="5" t="str">
        <f>IF(P1613="심사불필요","-",VLOOKUP(K1613,'[1]자격증 backdata'!A:G,7,0))</f>
        <v>-</v>
      </c>
      <c r="T1613" s="5" t="str">
        <f>IF(S1613="-","-",IF(COUNTIFS(B:B,B1613,S:S,"필수")&gt;0,"자격요건충족","확인필요"))</f>
        <v>-</v>
      </c>
      <c r="U1613" s="5"/>
      <c r="W1613" s="5">
        <f>IF(Q1613="4급","심사불필요",VLOOKUP(K1613,'[1]자격증 backdata'!A:B,2,0))</f>
        <v>4</v>
      </c>
      <c r="X1613" s="4">
        <f>IF(R1613="A", MIN(20, SUMIFS(W:W, B:B, B1613, R:R, "A")),IF(R1613="B", MIN(30, SUMIFS(W:W, B:B, B1613, R:R, "B")),"비해당분야"))</f>
        <v>4</v>
      </c>
      <c r="Y1613" s="4" t="str">
        <f>IF(R1613="C",MIN(30,IF(COUNTIFS(B:B,B1613,W:W,"가1")=1,25,IF(COUNTIFS(B:B,B1613,W:W,"가1")&gt;=2,30,0))+IF(COUNTIFS(B:B,B1613,W:W,"나1")&gt;=4,30,IF(COUNTIFS(B:B,B1613,W:W,"나1")=3,26,IF(COUNTIFS(B:B,B1613,W:W,"나1")=2,22,IF(COUNTIFS(B:B,B1613,W:W,"나1")=1,18,0)))))+MIN(30,IF(COUNTIFS(B:B,B1613,W:W,"가2")=1,25,IF(COUNTIFS(B:B,B1613,W:W,"가2")&gt;=2,30,0))+IF(COUNTIFS(B:B,B1613,W:W,"나2")=3,30,IF(COUNTIFS(B:B,B1613,W:W,"나2")=2,25,IF(COUNTIFS(B:B,B1613,W:W,"나2")=1,20,0)))),"비해당분야")</f>
        <v>비해당분야</v>
      </c>
      <c r="Z1613" s="4" t="str">
        <f>IF(R1613="C",VLOOKUP(K1613,'[1]자격증 backdata'!A:F,6,0),"비해당분야")</f>
        <v>비해당분야</v>
      </c>
      <c r="AA1613" s="4" t="str">
        <f>IF(R1613="C",SUMIF(B:B,B1613,Z:Z),"비해당분야")</f>
        <v>비해당분야</v>
      </c>
      <c r="AB1613" s="4" t="str">
        <f>IF(R1613="C",SUM(Y1613,AA1613),"비해당분야")</f>
        <v>비해당분야</v>
      </c>
      <c r="AC1613" s="4">
        <f>IF(R1613="C",AB1613,X1613)</f>
        <v>4</v>
      </c>
      <c r="AD1613" s="4">
        <f>VLOOKUP(K1613,'[1]자격증 backdata'!A:D,4,0)</f>
        <v>0</v>
      </c>
      <c r="AE1613" s="4">
        <f>IF(_xlfn.MAXIFS(AD:AD,B:B,B1613)&gt;10,10,_xlfn.MAXIFS(AD:AD,B:B,B1613))</f>
        <v>5</v>
      </c>
      <c r="AG1613" s="5" t="str">
        <f>VLOOKUP(K1613,'[1]자격증 backdata'!A:C,3,0)</f>
        <v>M</v>
      </c>
      <c r="AH1613" s="5">
        <f>COUNTIFS($B:$B,$B1613,$AG:$AG,AH$1)</f>
        <v>0</v>
      </c>
      <c r="AI1613" s="5">
        <f>COUNTIFS($B:$B,$B1613,$AG:$AG,AI$1)</f>
        <v>0</v>
      </c>
      <c r="AJ1613" s="5">
        <f>COUNTIFS($B:$B,$B1613,$AG:$AG,AJ$1)</f>
        <v>0</v>
      </c>
      <c r="AK1613" s="5">
        <f>COUNTIFS($B:$B,$B1613,$AG:$AG,AK$1)</f>
        <v>0</v>
      </c>
      <c r="AL1613" s="5">
        <f>COUNTIFS($B:$B,$B1613,$AG:$AG,AL$1)</f>
        <v>0</v>
      </c>
      <c r="AM1613" s="5">
        <f>COUNTIFS($B:$B,$B1613,$AG:$AG,AM$1)</f>
        <v>0</v>
      </c>
      <c r="AN1613" s="5">
        <f>COUNTIFS($B:$B,$B1613,$AG:$AG,AN$1)</f>
        <v>0</v>
      </c>
      <c r="AO1613" s="5">
        <f>COUNTIFS($B:$B,$B1613,$AG:$AG,AO$1)</f>
        <v>0</v>
      </c>
      <c r="AP1613" s="5">
        <f>COUNTIFS($B:$B,$B1613,$AG:$AG,AP$1)</f>
        <v>0</v>
      </c>
      <c r="AQ1613" s="5">
        <f>COUNTIFS($B:$B,$B1613,$AG:$AG,AQ$1)</f>
        <v>0</v>
      </c>
      <c r="AR1613" s="5">
        <f>COUNTIFS($B:$B,$B1613,$AG:$AG,AR$1)</f>
        <v>0</v>
      </c>
      <c r="AS1613" s="5">
        <f>COUNTIFS($B:$B,$B1613,$AG:$AG,AS$1)</f>
        <v>0</v>
      </c>
      <c r="AT1613" s="5">
        <f>COUNTIFS($B:$B,$B1613,$AG:$AG,AT$1)</f>
        <v>1</v>
      </c>
      <c r="AU1613" s="5">
        <f>COUNTIFS($B:$B,$B1613,$AG:$AG,AU$1)</f>
        <v>0</v>
      </c>
    </row>
    <row r="1614" spans="1:47" ht="15" customHeight="1" x14ac:dyDescent="0.35">
      <c r="A1614" s="3">
        <f>IF(B1613=B1614,A1613,A1613+1)</f>
        <v>556</v>
      </c>
      <c r="B1614" s="3" t="s">
        <v>3413</v>
      </c>
      <c r="C1614" s="3" t="s">
        <v>3412</v>
      </c>
      <c r="D1614" s="3" t="s">
        <v>3044</v>
      </c>
      <c r="E1614" s="3" t="s">
        <v>3043</v>
      </c>
      <c r="F1614" s="4" t="s">
        <v>7</v>
      </c>
      <c r="G1614" s="4" t="s">
        <v>8</v>
      </c>
      <c r="H1614" s="4" t="s">
        <v>7</v>
      </c>
      <c r="I1614" s="3">
        <v>1</v>
      </c>
      <c r="J1614" s="3" t="s">
        <v>69</v>
      </c>
      <c r="K1614" s="3" t="s">
        <v>3065</v>
      </c>
      <c r="L1614" s="3" t="s">
        <v>36</v>
      </c>
      <c r="M1614" s="3" t="s">
        <v>3416</v>
      </c>
      <c r="N1614" s="3" t="s">
        <v>1256</v>
      </c>
      <c r="P1614" s="3" t="s">
        <v>669</v>
      </c>
      <c r="Q1614" s="3" t="s">
        <v>1475</v>
      </c>
      <c r="R1614" s="3" t="s">
        <v>2434</v>
      </c>
      <c r="S1614" s="2" t="str">
        <f>IF(P1614="심사불필요","-",VLOOKUP(K1614,'[1]자격증 backdata'!A:G,7,0))</f>
        <v>-</v>
      </c>
      <c r="T1614" s="2" t="str">
        <f>IF(S1614="-","-",IF(COUNTIFS(B:B,B1614,S:S,"필수")&gt;0,"자격요건충족","확인필요"))</f>
        <v>-</v>
      </c>
      <c r="U1614" s="2"/>
      <c r="W1614" s="2">
        <f>IF(Q1614="4급","심사불필요",VLOOKUP(K1614,'[1]자격증 backdata'!A:B,2,0))</f>
        <v>0</v>
      </c>
      <c r="X1614" s="3">
        <f>IF(R1614="A", MIN(20, SUMIFS(W:W, B:B, B1614, R:R, "A")),IF(R1614="B", MIN(30, SUMIFS(W:W, B:B, B1614, R:R, "B")),"비해당분야"))</f>
        <v>10</v>
      </c>
      <c r="Y1614" s="3" t="str">
        <f>IF(R1614="C",MIN(30,IF(COUNTIFS(B:B,B1614,W:W,"가1")=1,25,IF(COUNTIFS(B:B,B1614,W:W,"가1")&gt;=2,30,0))+IF(COUNTIFS(B:B,B1614,W:W,"나1")&gt;=4,30,IF(COUNTIFS(B:B,B1614,W:W,"나1")=3,26,IF(COUNTIFS(B:B,B1614,W:W,"나1")=2,22,IF(COUNTIFS(B:B,B1614,W:W,"나1")=1,18,0)))))+MIN(30,IF(COUNTIFS(B:B,B1614,W:W,"가2")=1,25,IF(COUNTIFS(B:B,B1614,W:W,"가2")&gt;=2,30,0))+IF(COUNTIFS(B:B,B1614,W:W,"나2")=3,30,IF(COUNTIFS(B:B,B1614,W:W,"나2")=2,25,IF(COUNTIFS(B:B,B1614,W:W,"나2")=1,20,0)))),"비해당분야")</f>
        <v>비해당분야</v>
      </c>
      <c r="Z1614" s="3" t="str">
        <f>IF(R1614="C",VLOOKUP(K1614,'[1]자격증 backdata'!A:F,6,0),"비해당분야")</f>
        <v>비해당분야</v>
      </c>
      <c r="AA1614" s="3" t="str">
        <f>IF(R1614="C",SUMIF(B:B,B1614,Z:Z),"비해당분야")</f>
        <v>비해당분야</v>
      </c>
      <c r="AB1614" s="3" t="str">
        <f>IF(R1614="C",SUM(Y1614,AA1614),"비해당분야")</f>
        <v>비해당분야</v>
      </c>
      <c r="AC1614" s="3">
        <f>IF(R1614="C",AB1614,X1614)</f>
        <v>10</v>
      </c>
      <c r="AD1614" s="3">
        <f>VLOOKUP(K1614,'[1]자격증 backdata'!A:D,4,0)</f>
        <v>5</v>
      </c>
      <c r="AE1614" s="3">
        <f>IF(_xlfn.MAXIFS(AD:AD,B:B,B1614)&gt;10,10,_xlfn.MAXIFS(AD:AD,B:B,B1614))</f>
        <v>5</v>
      </c>
      <c r="AG1614" s="2">
        <f>VLOOKUP(K1614,'[1]자격증 backdata'!A:C,3,0)</f>
        <v>0</v>
      </c>
      <c r="AH1614" s="2">
        <f>COUNTIFS($B:$B,$B1614,$AG:$AG,AH$1)</f>
        <v>0</v>
      </c>
      <c r="AI1614" s="2">
        <f>COUNTIFS($B:$B,$B1614,$AG:$AG,AI$1)</f>
        <v>0</v>
      </c>
      <c r="AJ1614" s="2">
        <f>COUNTIFS($B:$B,$B1614,$AG:$AG,AJ$1)</f>
        <v>0</v>
      </c>
      <c r="AK1614" s="2">
        <f>COUNTIFS($B:$B,$B1614,$AG:$AG,AK$1)</f>
        <v>0</v>
      </c>
      <c r="AL1614" s="2">
        <f>COUNTIFS($B:$B,$B1614,$AG:$AG,AL$1)</f>
        <v>0</v>
      </c>
      <c r="AM1614" s="2">
        <f>COUNTIFS($B:$B,$B1614,$AG:$AG,AM$1)</f>
        <v>0</v>
      </c>
      <c r="AN1614" s="2">
        <f>COUNTIFS($B:$B,$B1614,$AG:$AG,AN$1)</f>
        <v>1</v>
      </c>
      <c r="AO1614" s="2">
        <f>COUNTIFS($B:$B,$B1614,$AG:$AG,AO$1)</f>
        <v>0</v>
      </c>
      <c r="AP1614" s="2">
        <f>COUNTIFS($B:$B,$B1614,$AG:$AG,AP$1)</f>
        <v>0</v>
      </c>
      <c r="AQ1614" s="2">
        <f>COUNTIFS($B:$B,$B1614,$AG:$AG,AQ$1)</f>
        <v>0</v>
      </c>
      <c r="AR1614" s="2">
        <f>COUNTIFS($B:$B,$B1614,$AG:$AG,AR$1)</f>
        <v>0</v>
      </c>
      <c r="AS1614" s="2">
        <f>COUNTIFS($B:$B,$B1614,$AG:$AG,AS$1)</f>
        <v>0</v>
      </c>
      <c r="AT1614" s="2">
        <f>COUNTIFS($B:$B,$B1614,$AG:$AG,AT$1)</f>
        <v>1</v>
      </c>
      <c r="AU1614" s="2">
        <f>COUNTIFS($B:$B,$B1614,$AG:$AG,AU$1)</f>
        <v>0</v>
      </c>
    </row>
    <row r="1615" spans="1:47" ht="15" customHeight="1" x14ac:dyDescent="0.35">
      <c r="A1615" s="7">
        <f>IF(B1614=B1615,A1614,A1614+1)</f>
        <v>556</v>
      </c>
      <c r="B1615" s="7" t="s">
        <v>3413</v>
      </c>
      <c r="C1615" s="7" t="s">
        <v>3412</v>
      </c>
      <c r="D1615" s="7" t="s">
        <v>3044</v>
      </c>
      <c r="E1615" s="7" t="s">
        <v>3043</v>
      </c>
      <c r="F1615" s="4" t="s">
        <v>7</v>
      </c>
      <c r="G1615" s="4" t="s">
        <v>8</v>
      </c>
      <c r="H1615" s="4" t="s">
        <v>7</v>
      </c>
      <c r="I1615" s="3">
        <v>2</v>
      </c>
      <c r="J1615" s="3" t="s">
        <v>633</v>
      </c>
      <c r="K1615" s="3" t="s">
        <v>3118</v>
      </c>
      <c r="L1615" s="3" t="s">
        <v>55</v>
      </c>
      <c r="M1615" s="3" t="s">
        <v>3415</v>
      </c>
      <c r="N1615" s="3" t="s">
        <v>2548</v>
      </c>
      <c r="P1615" s="3" t="s">
        <v>669</v>
      </c>
      <c r="Q1615" s="3" t="s">
        <v>1475</v>
      </c>
      <c r="R1615" s="3" t="s">
        <v>2434</v>
      </c>
      <c r="S1615" s="2" t="str">
        <f>IF(P1615="심사불필요","-",VLOOKUP(K1615,'[1]자격증 backdata'!A:G,7,0))</f>
        <v>-</v>
      </c>
      <c r="T1615" s="2" t="str">
        <f>IF(S1615="-","-",IF(COUNTIFS(B:B,B1615,S:S,"필수")&gt;0,"자격요건충족","확인필요"))</f>
        <v>-</v>
      </c>
      <c r="U1615" s="2"/>
      <c r="W1615" s="2">
        <f>IF(Q1615="4급","심사불필요",VLOOKUP(K1615,'[1]자격증 backdata'!A:B,2,0))</f>
        <v>4</v>
      </c>
      <c r="X1615" s="3">
        <f>IF(R1615="A", MIN(20, SUMIFS(W:W, B:B, B1615, R:R, "A")),IF(R1615="B", MIN(30, SUMIFS(W:W, B:B, B1615, R:R, "B")),"비해당분야"))</f>
        <v>10</v>
      </c>
      <c r="Y1615" s="3" t="str">
        <f>IF(R1615="C",MIN(30,IF(COUNTIFS(B:B,B1615,W:W,"가1")=1,25,IF(COUNTIFS(B:B,B1615,W:W,"가1")&gt;=2,30,0))+IF(COUNTIFS(B:B,B1615,W:W,"나1")&gt;=4,30,IF(COUNTIFS(B:B,B1615,W:W,"나1")=3,26,IF(COUNTIFS(B:B,B1615,W:W,"나1")=2,22,IF(COUNTIFS(B:B,B1615,W:W,"나1")=1,18,0)))))+MIN(30,IF(COUNTIFS(B:B,B1615,W:W,"가2")=1,25,IF(COUNTIFS(B:B,B1615,W:W,"가2")&gt;=2,30,0))+IF(COUNTIFS(B:B,B1615,W:W,"나2")=3,30,IF(COUNTIFS(B:B,B1615,W:W,"나2")=2,25,IF(COUNTIFS(B:B,B1615,W:W,"나2")=1,20,0)))),"비해당분야")</f>
        <v>비해당분야</v>
      </c>
      <c r="Z1615" s="3" t="str">
        <f>IF(R1615="C",VLOOKUP(K1615,'[1]자격증 backdata'!A:F,6,0),"비해당분야")</f>
        <v>비해당분야</v>
      </c>
      <c r="AA1615" s="3" t="str">
        <f>IF(R1615="C",SUMIF(B:B,B1615,Z:Z),"비해당분야")</f>
        <v>비해당분야</v>
      </c>
      <c r="AB1615" s="3" t="str">
        <f>IF(R1615="C",SUM(Y1615,AA1615),"비해당분야")</f>
        <v>비해당분야</v>
      </c>
      <c r="AC1615" s="3">
        <f>IF(R1615="C",AB1615,X1615)</f>
        <v>10</v>
      </c>
      <c r="AD1615" s="3">
        <f>VLOOKUP(K1615,'[1]자격증 backdata'!A:D,4,0)</f>
        <v>0</v>
      </c>
      <c r="AE1615" s="3">
        <f>IF(_xlfn.MAXIFS(AD:AD,B:B,B1615)&gt;10,10,_xlfn.MAXIFS(AD:AD,B:B,B1615))</f>
        <v>5</v>
      </c>
      <c r="AG1615" s="2" t="str">
        <f>VLOOKUP(K1615,'[1]자격증 backdata'!A:C,3,0)</f>
        <v>G</v>
      </c>
      <c r="AH1615" s="2">
        <f>COUNTIFS($B:$B,$B1615,$AG:$AG,AH$1)</f>
        <v>0</v>
      </c>
      <c r="AI1615" s="2">
        <f>COUNTIFS($B:$B,$B1615,$AG:$AG,AI$1)</f>
        <v>0</v>
      </c>
      <c r="AJ1615" s="2">
        <f>COUNTIFS($B:$B,$B1615,$AG:$AG,AJ$1)</f>
        <v>0</v>
      </c>
      <c r="AK1615" s="2">
        <f>COUNTIFS($B:$B,$B1615,$AG:$AG,AK$1)</f>
        <v>0</v>
      </c>
      <c r="AL1615" s="2">
        <f>COUNTIFS($B:$B,$B1615,$AG:$AG,AL$1)</f>
        <v>0</v>
      </c>
      <c r="AM1615" s="2">
        <f>COUNTIFS($B:$B,$B1615,$AG:$AG,AM$1)</f>
        <v>0</v>
      </c>
      <c r="AN1615" s="2">
        <f>COUNTIFS($B:$B,$B1615,$AG:$AG,AN$1)</f>
        <v>1</v>
      </c>
      <c r="AO1615" s="2">
        <f>COUNTIFS($B:$B,$B1615,$AG:$AG,AO$1)</f>
        <v>0</v>
      </c>
      <c r="AP1615" s="2">
        <f>COUNTIFS($B:$B,$B1615,$AG:$AG,AP$1)</f>
        <v>0</v>
      </c>
      <c r="AQ1615" s="2">
        <f>COUNTIFS($B:$B,$B1615,$AG:$AG,AQ$1)</f>
        <v>0</v>
      </c>
      <c r="AR1615" s="2">
        <f>COUNTIFS($B:$B,$B1615,$AG:$AG,AR$1)</f>
        <v>0</v>
      </c>
      <c r="AS1615" s="2">
        <f>COUNTIFS($B:$B,$B1615,$AG:$AG,AS$1)</f>
        <v>0</v>
      </c>
      <c r="AT1615" s="2">
        <f>COUNTIFS($B:$B,$B1615,$AG:$AG,AT$1)</f>
        <v>1</v>
      </c>
      <c r="AU1615" s="2">
        <f>COUNTIFS($B:$B,$B1615,$AG:$AG,AU$1)</f>
        <v>0</v>
      </c>
    </row>
    <row r="1616" spans="1:47" ht="15" customHeight="1" x14ac:dyDescent="0.35">
      <c r="A1616" s="7">
        <f>IF(B1615=B1616,A1615,A1615+1)</f>
        <v>556</v>
      </c>
      <c r="B1616" s="7" t="s">
        <v>3413</v>
      </c>
      <c r="C1616" s="7" t="s">
        <v>3412</v>
      </c>
      <c r="D1616" s="7" t="s">
        <v>3044</v>
      </c>
      <c r="E1616" s="7" t="s">
        <v>3043</v>
      </c>
      <c r="F1616" s="4" t="s">
        <v>7</v>
      </c>
      <c r="G1616" s="4" t="s">
        <v>8</v>
      </c>
      <c r="H1616" s="4" t="s">
        <v>7</v>
      </c>
      <c r="I1616" s="3">
        <v>3</v>
      </c>
      <c r="J1616" s="3" t="s">
        <v>106</v>
      </c>
      <c r="K1616" s="3" t="s">
        <v>3057</v>
      </c>
      <c r="L1616" s="3" t="s">
        <v>55</v>
      </c>
      <c r="M1616" s="3" t="s">
        <v>3414</v>
      </c>
      <c r="N1616" s="3" t="s">
        <v>1368</v>
      </c>
      <c r="P1616" s="3" t="s">
        <v>669</v>
      </c>
      <c r="Q1616" s="3" t="s">
        <v>1475</v>
      </c>
      <c r="R1616" s="3" t="s">
        <v>2434</v>
      </c>
      <c r="S1616" s="2" t="str">
        <f>IF(P1616="심사불필요","-",VLOOKUP(K1616,'[1]자격증 backdata'!A:G,7,0))</f>
        <v>-</v>
      </c>
      <c r="T1616" s="2" t="str">
        <f>IF(S1616="-","-",IF(COUNTIFS(B:B,B1616,S:S,"필수")&gt;0,"자격요건충족","확인필요"))</f>
        <v>-</v>
      </c>
      <c r="U1616" s="2"/>
      <c r="W1616" s="2">
        <f>IF(Q1616="4급","심사불필요",VLOOKUP(K1616,'[1]자격증 backdata'!A:B,2,0))</f>
        <v>4</v>
      </c>
      <c r="X1616" s="3">
        <f>IF(R1616="A", MIN(20, SUMIFS(W:W, B:B, B1616, R:R, "A")),IF(R1616="B", MIN(30, SUMIFS(W:W, B:B, B1616, R:R, "B")),"비해당분야"))</f>
        <v>10</v>
      </c>
      <c r="Y1616" s="3" t="str">
        <f>IF(R1616="C",MIN(30,IF(COUNTIFS(B:B,B1616,W:W,"가1")=1,25,IF(COUNTIFS(B:B,B1616,W:W,"가1")&gt;=2,30,0))+IF(COUNTIFS(B:B,B1616,W:W,"나1")&gt;=4,30,IF(COUNTIFS(B:B,B1616,W:W,"나1")=3,26,IF(COUNTIFS(B:B,B1616,W:W,"나1")=2,22,IF(COUNTIFS(B:B,B1616,W:W,"나1")=1,18,0)))))+MIN(30,IF(COUNTIFS(B:B,B1616,W:W,"가2")=1,25,IF(COUNTIFS(B:B,B1616,W:W,"가2")&gt;=2,30,0))+IF(COUNTIFS(B:B,B1616,W:W,"나2")=3,30,IF(COUNTIFS(B:B,B1616,W:W,"나2")=2,25,IF(COUNTIFS(B:B,B1616,W:W,"나2")=1,20,0)))),"비해당분야")</f>
        <v>비해당분야</v>
      </c>
      <c r="Z1616" s="3" t="str">
        <f>IF(R1616="C",VLOOKUP(K1616,'[1]자격증 backdata'!A:F,6,0),"비해당분야")</f>
        <v>비해당분야</v>
      </c>
      <c r="AA1616" s="3" t="str">
        <f>IF(R1616="C",SUMIF(B:B,B1616,Z:Z),"비해당분야")</f>
        <v>비해당분야</v>
      </c>
      <c r="AB1616" s="3" t="str">
        <f>IF(R1616="C",SUM(Y1616,AA1616),"비해당분야")</f>
        <v>비해당분야</v>
      </c>
      <c r="AC1616" s="3">
        <f>IF(R1616="C",AB1616,X1616)</f>
        <v>10</v>
      </c>
      <c r="AD1616" s="3">
        <f>VLOOKUP(K1616,'[1]자격증 backdata'!A:D,4,0)</f>
        <v>0</v>
      </c>
      <c r="AE1616" s="3">
        <f>IF(_xlfn.MAXIFS(AD:AD,B:B,B1616)&gt;10,10,_xlfn.MAXIFS(AD:AD,B:B,B1616))</f>
        <v>5</v>
      </c>
      <c r="AG1616" s="2" t="str">
        <f>VLOOKUP(K1616,'[1]자격증 backdata'!A:C,3,0)</f>
        <v>M</v>
      </c>
      <c r="AH1616" s="2">
        <f>COUNTIFS($B:$B,$B1616,$AG:$AG,AH$1)</f>
        <v>0</v>
      </c>
      <c r="AI1616" s="2">
        <f>COUNTIFS($B:$B,$B1616,$AG:$AG,AI$1)</f>
        <v>0</v>
      </c>
      <c r="AJ1616" s="2">
        <f>COUNTIFS($B:$B,$B1616,$AG:$AG,AJ$1)</f>
        <v>0</v>
      </c>
      <c r="AK1616" s="2">
        <f>COUNTIFS($B:$B,$B1616,$AG:$AG,AK$1)</f>
        <v>0</v>
      </c>
      <c r="AL1616" s="2">
        <f>COUNTIFS($B:$B,$B1616,$AG:$AG,AL$1)</f>
        <v>0</v>
      </c>
      <c r="AM1616" s="2">
        <f>COUNTIFS($B:$B,$B1616,$AG:$AG,AM$1)</f>
        <v>0</v>
      </c>
      <c r="AN1616" s="2">
        <f>COUNTIFS($B:$B,$B1616,$AG:$AG,AN$1)</f>
        <v>1</v>
      </c>
      <c r="AO1616" s="2">
        <f>COUNTIFS($B:$B,$B1616,$AG:$AG,AO$1)</f>
        <v>0</v>
      </c>
      <c r="AP1616" s="2">
        <f>COUNTIFS($B:$B,$B1616,$AG:$AG,AP$1)</f>
        <v>0</v>
      </c>
      <c r="AQ1616" s="2">
        <f>COUNTIFS($B:$B,$B1616,$AG:$AG,AQ$1)</f>
        <v>0</v>
      </c>
      <c r="AR1616" s="2">
        <f>COUNTIFS($B:$B,$B1616,$AG:$AG,AR$1)</f>
        <v>0</v>
      </c>
      <c r="AS1616" s="2">
        <f>COUNTIFS($B:$B,$B1616,$AG:$AG,AS$1)</f>
        <v>0</v>
      </c>
      <c r="AT1616" s="2">
        <f>COUNTIFS($B:$B,$B1616,$AG:$AG,AT$1)</f>
        <v>1</v>
      </c>
      <c r="AU1616" s="2">
        <f>COUNTIFS($B:$B,$B1616,$AG:$AG,AU$1)</f>
        <v>0</v>
      </c>
    </row>
    <row r="1617" spans="1:47" ht="15" customHeight="1" x14ac:dyDescent="0.35">
      <c r="A1617" s="7">
        <f>IF(B1616=B1617,A1616,A1616+1)</f>
        <v>556</v>
      </c>
      <c r="B1617" s="7" t="s">
        <v>3413</v>
      </c>
      <c r="C1617" s="7" t="s">
        <v>3412</v>
      </c>
      <c r="D1617" s="7" t="s">
        <v>3044</v>
      </c>
      <c r="E1617" s="7" t="s">
        <v>3043</v>
      </c>
      <c r="F1617" s="4" t="s">
        <v>7</v>
      </c>
      <c r="G1617" s="4" t="s">
        <v>8</v>
      </c>
      <c r="H1617" s="4" t="s">
        <v>7</v>
      </c>
      <c r="I1617" s="3">
        <v>4</v>
      </c>
      <c r="J1617" s="3" t="s">
        <v>28</v>
      </c>
      <c r="K1617" s="3" t="s">
        <v>3061</v>
      </c>
      <c r="L1617" s="3" t="s">
        <v>26</v>
      </c>
      <c r="M1617" s="3" t="s">
        <v>3411</v>
      </c>
      <c r="N1617" s="3" t="s">
        <v>686</v>
      </c>
      <c r="P1617" s="3" t="s">
        <v>669</v>
      </c>
      <c r="Q1617" s="3" t="s">
        <v>1475</v>
      </c>
      <c r="R1617" s="3" t="s">
        <v>2434</v>
      </c>
      <c r="S1617" s="2" t="str">
        <f>IF(P1617="심사불필요","-",VLOOKUP(K1617,'[1]자격증 backdata'!A:G,7,0))</f>
        <v>-</v>
      </c>
      <c r="T1617" s="2" t="str">
        <f>IF(S1617="-","-",IF(COUNTIFS(B:B,B1617,S:S,"필수")&gt;0,"자격요건충족","확인필요"))</f>
        <v>-</v>
      </c>
      <c r="U1617" s="2"/>
      <c r="W1617" s="2">
        <f>IF(Q1617="4급","심사불필요",VLOOKUP(K1617,'[1]자격증 backdata'!A:B,2,0))</f>
        <v>2</v>
      </c>
      <c r="X1617" s="3">
        <f>IF(R1617="A", MIN(20, SUMIFS(W:W, B:B, B1617, R:R, "A")),IF(R1617="B", MIN(30, SUMIFS(W:W, B:B, B1617, R:R, "B")),"비해당분야"))</f>
        <v>10</v>
      </c>
      <c r="Y1617" s="3" t="str">
        <f>IF(R1617="C",MIN(30,IF(COUNTIFS(B:B,B1617,W:W,"가1")=1,25,IF(COUNTIFS(B:B,B1617,W:W,"가1")&gt;=2,30,0))+IF(COUNTIFS(B:B,B1617,W:W,"나1")&gt;=4,30,IF(COUNTIFS(B:B,B1617,W:W,"나1")=3,26,IF(COUNTIFS(B:B,B1617,W:W,"나1")=2,22,IF(COUNTIFS(B:B,B1617,W:W,"나1")=1,18,0)))))+MIN(30,IF(COUNTIFS(B:B,B1617,W:W,"가2")=1,25,IF(COUNTIFS(B:B,B1617,W:W,"가2")&gt;=2,30,0))+IF(COUNTIFS(B:B,B1617,W:W,"나2")=3,30,IF(COUNTIFS(B:B,B1617,W:W,"나2")=2,25,IF(COUNTIFS(B:B,B1617,W:W,"나2")=1,20,0)))),"비해당분야")</f>
        <v>비해당분야</v>
      </c>
      <c r="Z1617" s="3" t="str">
        <f>IF(R1617="C",VLOOKUP(K1617,'[1]자격증 backdata'!A:F,6,0),"비해당분야")</f>
        <v>비해당분야</v>
      </c>
      <c r="AA1617" s="3" t="str">
        <f>IF(R1617="C",SUMIF(B:B,B1617,Z:Z),"비해당분야")</f>
        <v>비해당분야</v>
      </c>
      <c r="AB1617" s="3" t="str">
        <f>IF(R1617="C",SUM(Y1617,AA1617),"비해당분야")</f>
        <v>비해당분야</v>
      </c>
      <c r="AC1617" s="3">
        <f>IF(R1617="C",AB1617,X1617)</f>
        <v>10</v>
      </c>
      <c r="AD1617" s="3">
        <f>VLOOKUP(K1617,'[1]자격증 backdata'!A:D,4,0)</f>
        <v>0</v>
      </c>
      <c r="AE1617" s="3">
        <f>IF(_xlfn.MAXIFS(AD:AD,B:B,B1617)&gt;10,10,_xlfn.MAXIFS(AD:AD,B:B,B1617))</f>
        <v>5</v>
      </c>
      <c r="AG1617" s="2">
        <f>VLOOKUP(K1617,'[1]자격증 backdata'!A:C,3,0)</f>
        <v>0</v>
      </c>
      <c r="AH1617" s="2">
        <f>COUNTIFS($B:$B,$B1617,$AG:$AG,AH$1)</f>
        <v>0</v>
      </c>
      <c r="AI1617" s="2">
        <f>COUNTIFS($B:$B,$B1617,$AG:$AG,AI$1)</f>
        <v>0</v>
      </c>
      <c r="AJ1617" s="2">
        <f>COUNTIFS($B:$B,$B1617,$AG:$AG,AJ$1)</f>
        <v>0</v>
      </c>
      <c r="AK1617" s="2">
        <f>COUNTIFS($B:$B,$B1617,$AG:$AG,AK$1)</f>
        <v>0</v>
      </c>
      <c r="AL1617" s="2">
        <f>COUNTIFS($B:$B,$B1617,$AG:$AG,AL$1)</f>
        <v>0</v>
      </c>
      <c r="AM1617" s="2">
        <f>COUNTIFS($B:$B,$B1617,$AG:$AG,AM$1)</f>
        <v>0</v>
      </c>
      <c r="AN1617" s="2">
        <f>COUNTIFS($B:$B,$B1617,$AG:$AG,AN$1)</f>
        <v>1</v>
      </c>
      <c r="AO1617" s="2">
        <f>COUNTIFS($B:$B,$B1617,$AG:$AG,AO$1)</f>
        <v>0</v>
      </c>
      <c r="AP1617" s="2">
        <f>COUNTIFS($B:$B,$B1617,$AG:$AG,AP$1)</f>
        <v>0</v>
      </c>
      <c r="AQ1617" s="2">
        <f>COUNTIFS($B:$B,$B1617,$AG:$AG,AQ$1)</f>
        <v>0</v>
      </c>
      <c r="AR1617" s="2">
        <f>COUNTIFS($B:$B,$B1617,$AG:$AG,AR$1)</f>
        <v>0</v>
      </c>
      <c r="AS1617" s="2">
        <f>COUNTIFS($B:$B,$B1617,$AG:$AG,AS$1)</f>
        <v>0</v>
      </c>
      <c r="AT1617" s="2">
        <f>COUNTIFS($B:$B,$B1617,$AG:$AG,AT$1)</f>
        <v>1</v>
      </c>
      <c r="AU1617" s="2">
        <f>COUNTIFS($B:$B,$B1617,$AG:$AG,AU$1)</f>
        <v>0</v>
      </c>
    </row>
    <row r="1618" spans="1:47" ht="15" customHeight="1" x14ac:dyDescent="0.35">
      <c r="A1618" s="4">
        <f>IF(B1617=B1618,A1617,A1617+1)</f>
        <v>557</v>
      </c>
      <c r="B1618" s="4" t="s">
        <v>3405</v>
      </c>
      <c r="C1618" s="4" t="s">
        <v>3404</v>
      </c>
      <c r="D1618" s="4" t="s">
        <v>3044</v>
      </c>
      <c r="E1618" s="4" t="s">
        <v>3043</v>
      </c>
      <c r="F1618" s="4" t="s">
        <v>7</v>
      </c>
      <c r="G1618" s="4" t="s">
        <v>8</v>
      </c>
      <c r="H1618" s="4" t="s">
        <v>7</v>
      </c>
      <c r="I1618" s="4">
        <v>1</v>
      </c>
      <c r="J1618" s="4" t="s">
        <v>364</v>
      </c>
      <c r="K1618" s="4" t="s">
        <v>3075</v>
      </c>
      <c r="L1618" s="4" t="s">
        <v>254</v>
      </c>
      <c r="M1618" s="4" t="s">
        <v>3410</v>
      </c>
      <c r="N1618" s="4" t="s">
        <v>361</v>
      </c>
      <c r="P1618" s="4" t="s">
        <v>669</v>
      </c>
      <c r="Q1618" s="4" t="s">
        <v>1475</v>
      </c>
      <c r="R1618" s="4" t="s">
        <v>2434</v>
      </c>
      <c r="S1618" s="5" t="str">
        <f>IF(P1618="심사불필요","-",VLOOKUP(K1618,'[1]자격증 backdata'!A:G,7,0))</f>
        <v>-</v>
      </c>
      <c r="T1618" s="5" t="str">
        <f>IF(S1618="-","-",IF(COUNTIFS(B:B,B1618,S:S,"필수")&gt;0,"자격요건충족","확인필요"))</f>
        <v>-</v>
      </c>
      <c r="U1618" s="5"/>
      <c r="W1618" s="5">
        <f>IF(Q1618="4급","심사불필요",VLOOKUP(K1618,'[1]자격증 backdata'!A:B,2,0))</f>
        <v>2</v>
      </c>
      <c r="X1618" s="4">
        <f>IF(R1618="A", MIN(20, SUMIFS(W:W, B:B, B1618, R:R, "A")),IF(R1618="B", MIN(30, SUMIFS(W:W, B:B, B1618, R:R, "B")),"비해당분야"))</f>
        <v>10</v>
      </c>
      <c r="Y1618" s="4" t="str">
        <f>IF(R1618="C",MIN(30,IF(COUNTIFS(B:B,B1618,W:W,"가1")=1,25,IF(COUNTIFS(B:B,B1618,W:W,"가1")&gt;=2,30,0))+IF(COUNTIFS(B:B,B1618,W:W,"나1")&gt;=4,30,IF(COUNTIFS(B:B,B1618,W:W,"나1")=3,26,IF(COUNTIFS(B:B,B1618,W:W,"나1")=2,22,IF(COUNTIFS(B:B,B1618,W:W,"나1")=1,18,0)))))+MIN(30,IF(COUNTIFS(B:B,B1618,W:W,"가2")=1,25,IF(COUNTIFS(B:B,B1618,W:W,"가2")&gt;=2,30,0))+IF(COUNTIFS(B:B,B1618,W:W,"나2")=3,30,IF(COUNTIFS(B:B,B1618,W:W,"나2")=2,25,IF(COUNTIFS(B:B,B1618,W:W,"나2")=1,20,0)))),"비해당분야")</f>
        <v>비해당분야</v>
      </c>
      <c r="Z1618" s="4" t="str">
        <f>IF(R1618="C",VLOOKUP(K1618,'[1]자격증 backdata'!A:F,6,0),"비해당분야")</f>
        <v>비해당분야</v>
      </c>
      <c r="AA1618" s="4" t="str">
        <f>IF(R1618="C",SUMIF(B:B,B1618,Z:Z),"비해당분야")</f>
        <v>비해당분야</v>
      </c>
      <c r="AB1618" s="4" t="str">
        <f>IF(R1618="C",SUM(Y1618,AA1618),"비해당분야")</f>
        <v>비해당분야</v>
      </c>
      <c r="AC1618" s="4">
        <f>IF(R1618="C",AB1618,X1618)</f>
        <v>10</v>
      </c>
      <c r="AD1618" s="4">
        <f>VLOOKUP(K1618,'[1]자격증 backdata'!A:D,4,0)</f>
        <v>0</v>
      </c>
      <c r="AE1618" s="4">
        <f>IF(_xlfn.MAXIFS(AD:AD,B:B,B1618)&gt;10,10,_xlfn.MAXIFS(AD:AD,B:B,B1618))</f>
        <v>5</v>
      </c>
      <c r="AG1618" s="5" t="str">
        <f>VLOOKUP(K1618,'[1]자격증 backdata'!A:C,3,0)</f>
        <v>J</v>
      </c>
      <c r="AH1618" s="5">
        <f>COUNTIFS($B:$B,$B1618,$AG:$AG,AH$1)</f>
        <v>0</v>
      </c>
      <c r="AI1618" s="5">
        <f>COUNTIFS($B:$B,$B1618,$AG:$AG,AI$1)</f>
        <v>0</v>
      </c>
      <c r="AJ1618" s="5">
        <f>COUNTIFS($B:$B,$B1618,$AG:$AG,AJ$1)</f>
        <v>0</v>
      </c>
      <c r="AK1618" s="5">
        <f>COUNTIFS($B:$B,$B1618,$AG:$AG,AK$1)</f>
        <v>0</v>
      </c>
      <c r="AL1618" s="5">
        <f>COUNTIFS($B:$B,$B1618,$AG:$AG,AL$1)</f>
        <v>0</v>
      </c>
      <c r="AM1618" s="5">
        <f>COUNTIFS($B:$B,$B1618,$AG:$AG,AM$1)</f>
        <v>0</v>
      </c>
      <c r="AN1618" s="5">
        <f>COUNTIFS($B:$B,$B1618,$AG:$AG,AN$1)</f>
        <v>0</v>
      </c>
      <c r="AO1618" s="5">
        <f>COUNTIFS($B:$B,$B1618,$AG:$AG,AO$1)</f>
        <v>1</v>
      </c>
      <c r="AP1618" s="5">
        <f>COUNTIFS($B:$B,$B1618,$AG:$AG,AP$1)</f>
        <v>0</v>
      </c>
      <c r="AQ1618" s="5">
        <f>COUNTIFS($B:$B,$B1618,$AG:$AG,AQ$1)</f>
        <v>1</v>
      </c>
      <c r="AR1618" s="5">
        <f>COUNTIFS($B:$B,$B1618,$AG:$AG,AR$1)</f>
        <v>0</v>
      </c>
      <c r="AS1618" s="5">
        <f>COUNTIFS($B:$B,$B1618,$AG:$AG,AS$1)</f>
        <v>0</v>
      </c>
      <c r="AT1618" s="5">
        <f>COUNTIFS($B:$B,$B1618,$AG:$AG,AT$1)</f>
        <v>1</v>
      </c>
      <c r="AU1618" s="5">
        <f>COUNTIFS($B:$B,$B1618,$AG:$AG,AU$1)</f>
        <v>0</v>
      </c>
    </row>
    <row r="1619" spans="1:47" ht="15" customHeight="1" x14ac:dyDescent="0.35">
      <c r="A1619" s="6">
        <f>IF(B1618=B1619,A1618,A1618+1)</f>
        <v>557</v>
      </c>
      <c r="B1619" s="6" t="s">
        <v>3405</v>
      </c>
      <c r="C1619" s="6" t="s">
        <v>3404</v>
      </c>
      <c r="D1619" s="6" t="s">
        <v>3044</v>
      </c>
      <c r="E1619" s="6" t="s">
        <v>3043</v>
      </c>
      <c r="F1619" s="4" t="s">
        <v>7</v>
      </c>
      <c r="G1619" s="4" t="s">
        <v>8</v>
      </c>
      <c r="H1619" s="4" t="s">
        <v>7</v>
      </c>
      <c r="I1619" s="4">
        <v>2</v>
      </c>
      <c r="J1619" s="4" t="s">
        <v>653</v>
      </c>
      <c r="K1619" s="4" t="s">
        <v>3052</v>
      </c>
      <c r="L1619" s="4" t="s">
        <v>651</v>
      </c>
      <c r="M1619" s="4" t="s">
        <v>3409</v>
      </c>
      <c r="N1619" s="4" t="s">
        <v>3408</v>
      </c>
      <c r="P1619" s="4" t="s">
        <v>669</v>
      </c>
      <c r="Q1619" s="4" t="s">
        <v>1475</v>
      </c>
      <c r="R1619" s="4" t="s">
        <v>2434</v>
      </c>
      <c r="S1619" s="5" t="str">
        <f>IF(P1619="심사불필요","-",VLOOKUP(K1619,'[1]자격증 backdata'!A:G,7,0))</f>
        <v>-</v>
      </c>
      <c r="T1619" s="5" t="str">
        <f>IF(S1619="-","-",IF(COUNTIFS(B:B,B1619,S:S,"필수")&gt;0,"자격요건충족","확인필요"))</f>
        <v>-</v>
      </c>
      <c r="U1619" s="5"/>
      <c r="W1619" s="5">
        <f>IF(Q1619="4급","심사불필요",VLOOKUP(K1619,'[1]자격증 backdata'!A:B,2,0))</f>
        <v>4</v>
      </c>
      <c r="X1619" s="4">
        <f>IF(R1619="A", MIN(20, SUMIFS(W:W, B:B, B1619, R:R, "A")),IF(R1619="B", MIN(30, SUMIFS(W:W, B:B, B1619, R:R, "B")),"비해당분야"))</f>
        <v>10</v>
      </c>
      <c r="Y1619" s="4" t="str">
        <f>IF(R1619="C",MIN(30,IF(COUNTIFS(B:B,B1619,W:W,"가1")=1,25,IF(COUNTIFS(B:B,B1619,W:W,"가1")&gt;=2,30,0))+IF(COUNTIFS(B:B,B1619,W:W,"나1")&gt;=4,30,IF(COUNTIFS(B:B,B1619,W:W,"나1")=3,26,IF(COUNTIFS(B:B,B1619,W:W,"나1")=2,22,IF(COUNTIFS(B:B,B1619,W:W,"나1")=1,18,0)))))+MIN(30,IF(COUNTIFS(B:B,B1619,W:W,"가2")=1,25,IF(COUNTIFS(B:B,B1619,W:W,"가2")&gt;=2,30,0))+IF(COUNTIFS(B:B,B1619,W:W,"나2")=3,30,IF(COUNTIFS(B:B,B1619,W:W,"나2")=2,25,IF(COUNTIFS(B:B,B1619,W:W,"나2")=1,20,0)))),"비해당분야")</f>
        <v>비해당분야</v>
      </c>
      <c r="Z1619" s="4" t="str">
        <f>IF(R1619="C",VLOOKUP(K1619,'[1]자격증 backdata'!A:F,6,0),"비해당분야")</f>
        <v>비해당분야</v>
      </c>
      <c r="AA1619" s="4" t="str">
        <f>IF(R1619="C",SUMIF(B:B,B1619,Z:Z),"비해당분야")</f>
        <v>비해당분야</v>
      </c>
      <c r="AB1619" s="4" t="str">
        <f>IF(R1619="C",SUM(Y1619,AA1619),"비해당분야")</f>
        <v>비해당분야</v>
      </c>
      <c r="AC1619" s="4">
        <f>IF(R1619="C",AB1619,X1619)</f>
        <v>10</v>
      </c>
      <c r="AD1619" s="4">
        <f>VLOOKUP(K1619,'[1]자격증 backdata'!A:D,4,0)</f>
        <v>0</v>
      </c>
      <c r="AE1619" s="4">
        <f>IF(_xlfn.MAXIFS(AD:AD,B:B,B1619)&gt;10,10,_xlfn.MAXIFS(AD:AD,B:B,B1619))</f>
        <v>5</v>
      </c>
      <c r="AG1619" s="5" t="str">
        <f>VLOOKUP(K1619,'[1]자격증 backdata'!A:C,3,0)</f>
        <v>H</v>
      </c>
      <c r="AH1619" s="5">
        <f>COUNTIFS($B:$B,$B1619,$AG:$AG,AH$1)</f>
        <v>0</v>
      </c>
      <c r="AI1619" s="5">
        <f>COUNTIFS($B:$B,$B1619,$AG:$AG,AI$1)</f>
        <v>0</v>
      </c>
      <c r="AJ1619" s="5">
        <f>COUNTIFS($B:$B,$B1619,$AG:$AG,AJ$1)</f>
        <v>0</v>
      </c>
      <c r="AK1619" s="5">
        <f>COUNTIFS($B:$B,$B1619,$AG:$AG,AK$1)</f>
        <v>0</v>
      </c>
      <c r="AL1619" s="5">
        <f>COUNTIFS($B:$B,$B1619,$AG:$AG,AL$1)</f>
        <v>0</v>
      </c>
      <c r="AM1619" s="5">
        <f>COUNTIFS($B:$B,$B1619,$AG:$AG,AM$1)</f>
        <v>0</v>
      </c>
      <c r="AN1619" s="5">
        <f>COUNTIFS($B:$B,$B1619,$AG:$AG,AN$1)</f>
        <v>0</v>
      </c>
      <c r="AO1619" s="5">
        <f>COUNTIFS($B:$B,$B1619,$AG:$AG,AO$1)</f>
        <v>1</v>
      </c>
      <c r="AP1619" s="5">
        <f>COUNTIFS($B:$B,$B1619,$AG:$AG,AP$1)</f>
        <v>0</v>
      </c>
      <c r="AQ1619" s="5">
        <f>COUNTIFS($B:$B,$B1619,$AG:$AG,AQ$1)</f>
        <v>1</v>
      </c>
      <c r="AR1619" s="5">
        <f>COUNTIFS($B:$B,$B1619,$AG:$AG,AR$1)</f>
        <v>0</v>
      </c>
      <c r="AS1619" s="5">
        <f>COUNTIFS($B:$B,$B1619,$AG:$AG,AS$1)</f>
        <v>0</v>
      </c>
      <c r="AT1619" s="5">
        <f>COUNTIFS($B:$B,$B1619,$AG:$AG,AT$1)</f>
        <v>1</v>
      </c>
      <c r="AU1619" s="5">
        <f>COUNTIFS($B:$B,$B1619,$AG:$AG,AU$1)</f>
        <v>0</v>
      </c>
    </row>
    <row r="1620" spans="1:47" ht="15" customHeight="1" x14ac:dyDescent="0.35">
      <c r="A1620" s="6">
        <f>IF(B1619=B1620,A1619,A1619+1)</f>
        <v>557</v>
      </c>
      <c r="B1620" s="6" t="s">
        <v>3405</v>
      </c>
      <c r="C1620" s="6" t="s">
        <v>3404</v>
      </c>
      <c r="D1620" s="6" t="s">
        <v>3044</v>
      </c>
      <c r="E1620" s="6" t="s">
        <v>3043</v>
      </c>
      <c r="F1620" s="4" t="s">
        <v>7</v>
      </c>
      <c r="G1620" s="4" t="s">
        <v>8</v>
      </c>
      <c r="H1620" s="4" t="s">
        <v>7</v>
      </c>
      <c r="I1620" s="4">
        <v>3</v>
      </c>
      <c r="J1620" s="4" t="s">
        <v>106</v>
      </c>
      <c r="K1620" s="4" t="s">
        <v>3057</v>
      </c>
      <c r="L1620" s="4" t="s">
        <v>55</v>
      </c>
      <c r="M1620" s="4" t="s">
        <v>3407</v>
      </c>
      <c r="N1620" s="4" t="s">
        <v>3406</v>
      </c>
      <c r="P1620" s="4" t="s">
        <v>669</v>
      </c>
      <c r="Q1620" s="4" t="s">
        <v>1475</v>
      </c>
      <c r="R1620" s="4" t="s">
        <v>2434</v>
      </c>
      <c r="S1620" s="5" t="str">
        <f>IF(P1620="심사불필요","-",VLOOKUP(K1620,'[1]자격증 backdata'!A:G,7,0))</f>
        <v>-</v>
      </c>
      <c r="T1620" s="5" t="str">
        <f>IF(S1620="-","-",IF(COUNTIFS(B:B,B1620,S:S,"필수")&gt;0,"자격요건충족","확인필요"))</f>
        <v>-</v>
      </c>
      <c r="U1620" s="5"/>
      <c r="W1620" s="5">
        <f>IF(Q1620="4급","심사불필요",VLOOKUP(K1620,'[1]자격증 backdata'!A:B,2,0))</f>
        <v>4</v>
      </c>
      <c r="X1620" s="4">
        <f>IF(R1620="A", MIN(20, SUMIFS(W:W, B:B, B1620, R:R, "A")),IF(R1620="B", MIN(30, SUMIFS(W:W, B:B, B1620, R:R, "B")),"비해당분야"))</f>
        <v>10</v>
      </c>
      <c r="Y1620" s="4" t="str">
        <f>IF(R1620="C",MIN(30,IF(COUNTIFS(B:B,B1620,W:W,"가1")=1,25,IF(COUNTIFS(B:B,B1620,W:W,"가1")&gt;=2,30,0))+IF(COUNTIFS(B:B,B1620,W:W,"나1")&gt;=4,30,IF(COUNTIFS(B:B,B1620,W:W,"나1")=3,26,IF(COUNTIFS(B:B,B1620,W:W,"나1")=2,22,IF(COUNTIFS(B:B,B1620,W:W,"나1")=1,18,0)))))+MIN(30,IF(COUNTIFS(B:B,B1620,W:W,"가2")=1,25,IF(COUNTIFS(B:B,B1620,W:W,"가2")&gt;=2,30,0))+IF(COUNTIFS(B:B,B1620,W:W,"나2")=3,30,IF(COUNTIFS(B:B,B1620,W:W,"나2")=2,25,IF(COUNTIFS(B:B,B1620,W:W,"나2")=1,20,0)))),"비해당분야")</f>
        <v>비해당분야</v>
      </c>
      <c r="Z1620" s="4" t="str">
        <f>IF(R1620="C",VLOOKUP(K1620,'[1]자격증 backdata'!A:F,6,0),"비해당분야")</f>
        <v>비해당분야</v>
      </c>
      <c r="AA1620" s="4" t="str">
        <f>IF(R1620="C",SUMIF(B:B,B1620,Z:Z),"비해당분야")</f>
        <v>비해당분야</v>
      </c>
      <c r="AB1620" s="4" t="str">
        <f>IF(R1620="C",SUM(Y1620,AA1620),"비해당분야")</f>
        <v>비해당분야</v>
      </c>
      <c r="AC1620" s="4">
        <f>IF(R1620="C",AB1620,X1620)</f>
        <v>10</v>
      </c>
      <c r="AD1620" s="4">
        <f>VLOOKUP(K1620,'[1]자격증 backdata'!A:D,4,0)</f>
        <v>0</v>
      </c>
      <c r="AE1620" s="4">
        <f>IF(_xlfn.MAXIFS(AD:AD,B:B,B1620)&gt;10,10,_xlfn.MAXIFS(AD:AD,B:B,B1620))</f>
        <v>5</v>
      </c>
      <c r="AG1620" s="5" t="str">
        <f>VLOOKUP(K1620,'[1]자격증 backdata'!A:C,3,0)</f>
        <v>M</v>
      </c>
      <c r="AH1620" s="5">
        <f>COUNTIFS($B:$B,$B1620,$AG:$AG,AH$1)</f>
        <v>0</v>
      </c>
      <c r="AI1620" s="5">
        <f>COUNTIFS($B:$B,$B1620,$AG:$AG,AI$1)</f>
        <v>0</v>
      </c>
      <c r="AJ1620" s="5">
        <f>COUNTIFS($B:$B,$B1620,$AG:$AG,AJ$1)</f>
        <v>0</v>
      </c>
      <c r="AK1620" s="5">
        <f>COUNTIFS($B:$B,$B1620,$AG:$AG,AK$1)</f>
        <v>0</v>
      </c>
      <c r="AL1620" s="5">
        <f>COUNTIFS($B:$B,$B1620,$AG:$AG,AL$1)</f>
        <v>0</v>
      </c>
      <c r="AM1620" s="5">
        <f>COUNTIFS($B:$B,$B1620,$AG:$AG,AM$1)</f>
        <v>0</v>
      </c>
      <c r="AN1620" s="5">
        <f>COUNTIFS($B:$B,$B1620,$AG:$AG,AN$1)</f>
        <v>0</v>
      </c>
      <c r="AO1620" s="5">
        <f>COUNTIFS($B:$B,$B1620,$AG:$AG,AO$1)</f>
        <v>1</v>
      </c>
      <c r="AP1620" s="5">
        <f>COUNTIFS($B:$B,$B1620,$AG:$AG,AP$1)</f>
        <v>0</v>
      </c>
      <c r="AQ1620" s="5">
        <f>COUNTIFS($B:$B,$B1620,$AG:$AG,AQ$1)</f>
        <v>1</v>
      </c>
      <c r="AR1620" s="5">
        <f>COUNTIFS($B:$B,$B1620,$AG:$AG,AR$1)</f>
        <v>0</v>
      </c>
      <c r="AS1620" s="5">
        <f>COUNTIFS($B:$B,$B1620,$AG:$AG,AS$1)</f>
        <v>0</v>
      </c>
      <c r="AT1620" s="5">
        <f>COUNTIFS($B:$B,$B1620,$AG:$AG,AT$1)</f>
        <v>1</v>
      </c>
      <c r="AU1620" s="5">
        <f>COUNTIFS($B:$B,$B1620,$AG:$AG,AU$1)</f>
        <v>0</v>
      </c>
    </row>
    <row r="1621" spans="1:47" ht="15" customHeight="1" x14ac:dyDescent="0.35">
      <c r="A1621" s="6">
        <f>IF(B1620=B1621,A1620,A1620+1)</f>
        <v>557</v>
      </c>
      <c r="B1621" s="6" t="s">
        <v>3405</v>
      </c>
      <c r="C1621" s="6" t="s">
        <v>3404</v>
      </c>
      <c r="D1621" s="6" t="s">
        <v>3044</v>
      </c>
      <c r="E1621" s="6" t="s">
        <v>3043</v>
      </c>
      <c r="F1621" s="4" t="s">
        <v>7</v>
      </c>
      <c r="G1621" s="4" t="s">
        <v>8</v>
      </c>
      <c r="H1621" s="4" t="s">
        <v>7</v>
      </c>
      <c r="I1621" s="4">
        <v>4</v>
      </c>
      <c r="J1621" s="4" t="s">
        <v>69</v>
      </c>
      <c r="K1621" s="4" t="s">
        <v>3065</v>
      </c>
      <c r="L1621" s="4" t="s">
        <v>36</v>
      </c>
      <c r="M1621" s="4" t="s">
        <v>3403</v>
      </c>
      <c r="N1621" s="4" t="s">
        <v>138</v>
      </c>
      <c r="P1621" s="4" t="s">
        <v>669</v>
      </c>
      <c r="Q1621" s="4" t="s">
        <v>1475</v>
      </c>
      <c r="R1621" s="4" t="s">
        <v>2434</v>
      </c>
      <c r="S1621" s="5" t="str">
        <f>IF(P1621="심사불필요","-",VLOOKUP(K1621,'[1]자격증 backdata'!A:G,7,0))</f>
        <v>-</v>
      </c>
      <c r="T1621" s="5" t="str">
        <f>IF(S1621="-","-",IF(COUNTIFS(B:B,B1621,S:S,"필수")&gt;0,"자격요건충족","확인필요"))</f>
        <v>-</v>
      </c>
      <c r="U1621" s="5"/>
      <c r="W1621" s="5">
        <f>IF(Q1621="4급","심사불필요",VLOOKUP(K1621,'[1]자격증 backdata'!A:B,2,0))</f>
        <v>0</v>
      </c>
      <c r="X1621" s="4">
        <f>IF(R1621="A", MIN(20, SUMIFS(W:W, B:B, B1621, R:R, "A")),IF(R1621="B", MIN(30, SUMIFS(W:W, B:B, B1621, R:R, "B")),"비해당분야"))</f>
        <v>10</v>
      </c>
      <c r="Y1621" s="4" t="str">
        <f>IF(R1621="C",MIN(30,IF(COUNTIFS(B:B,B1621,W:W,"가1")=1,25,IF(COUNTIFS(B:B,B1621,W:W,"가1")&gt;=2,30,0))+IF(COUNTIFS(B:B,B1621,W:W,"나1")&gt;=4,30,IF(COUNTIFS(B:B,B1621,W:W,"나1")=3,26,IF(COUNTIFS(B:B,B1621,W:W,"나1")=2,22,IF(COUNTIFS(B:B,B1621,W:W,"나1")=1,18,0)))))+MIN(30,IF(COUNTIFS(B:B,B1621,W:W,"가2")=1,25,IF(COUNTIFS(B:B,B1621,W:W,"가2")&gt;=2,30,0))+IF(COUNTIFS(B:B,B1621,W:W,"나2")=3,30,IF(COUNTIFS(B:B,B1621,W:W,"나2")=2,25,IF(COUNTIFS(B:B,B1621,W:W,"나2")=1,20,0)))),"비해당분야")</f>
        <v>비해당분야</v>
      </c>
      <c r="Z1621" s="4" t="str">
        <f>IF(R1621="C",VLOOKUP(K1621,'[1]자격증 backdata'!A:F,6,0),"비해당분야")</f>
        <v>비해당분야</v>
      </c>
      <c r="AA1621" s="4" t="str">
        <f>IF(R1621="C",SUMIF(B:B,B1621,Z:Z),"비해당분야")</f>
        <v>비해당분야</v>
      </c>
      <c r="AB1621" s="4" t="str">
        <f>IF(R1621="C",SUM(Y1621,AA1621),"비해당분야")</f>
        <v>비해당분야</v>
      </c>
      <c r="AC1621" s="4">
        <f>IF(R1621="C",AB1621,X1621)</f>
        <v>10</v>
      </c>
      <c r="AD1621" s="4">
        <f>VLOOKUP(K1621,'[1]자격증 backdata'!A:D,4,0)</f>
        <v>5</v>
      </c>
      <c r="AE1621" s="4">
        <f>IF(_xlfn.MAXIFS(AD:AD,B:B,B1621)&gt;10,10,_xlfn.MAXIFS(AD:AD,B:B,B1621))</f>
        <v>5</v>
      </c>
      <c r="AG1621" s="5">
        <f>VLOOKUP(K1621,'[1]자격증 backdata'!A:C,3,0)</f>
        <v>0</v>
      </c>
      <c r="AH1621" s="5">
        <f>COUNTIFS($B:$B,$B1621,$AG:$AG,AH$1)</f>
        <v>0</v>
      </c>
      <c r="AI1621" s="5">
        <f>COUNTIFS($B:$B,$B1621,$AG:$AG,AI$1)</f>
        <v>0</v>
      </c>
      <c r="AJ1621" s="5">
        <f>COUNTIFS($B:$B,$B1621,$AG:$AG,AJ$1)</f>
        <v>0</v>
      </c>
      <c r="AK1621" s="5">
        <f>COUNTIFS($B:$B,$B1621,$AG:$AG,AK$1)</f>
        <v>0</v>
      </c>
      <c r="AL1621" s="5">
        <f>COUNTIFS($B:$B,$B1621,$AG:$AG,AL$1)</f>
        <v>0</v>
      </c>
      <c r="AM1621" s="5">
        <f>COUNTIFS($B:$B,$B1621,$AG:$AG,AM$1)</f>
        <v>0</v>
      </c>
      <c r="AN1621" s="5">
        <f>COUNTIFS($B:$B,$B1621,$AG:$AG,AN$1)</f>
        <v>0</v>
      </c>
      <c r="AO1621" s="5">
        <f>COUNTIFS($B:$B,$B1621,$AG:$AG,AO$1)</f>
        <v>1</v>
      </c>
      <c r="AP1621" s="5">
        <f>COUNTIFS($B:$B,$B1621,$AG:$AG,AP$1)</f>
        <v>0</v>
      </c>
      <c r="AQ1621" s="5">
        <f>COUNTIFS($B:$B,$B1621,$AG:$AG,AQ$1)</f>
        <v>1</v>
      </c>
      <c r="AR1621" s="5">
        <f>COUNTIFS($B:$B,$B1621,$AG:$AG,AR$1)</f>
        <v>0</v>
      </c>
      <c r="AS1621" s="5">
        <f>COUNTIFS($B:$B,$B1621,$AG:$AG,AS$1)</f>
        <v>0</v>
      </c>
      <c r="AT1621" s="5">
        <f>COUNTIFS($B:$B,$B1621,$AG:$AG,AT$1)</f>
        <v>1</v>
      </c>
      <c r="AU1621" s="5">
        <f>COUNTIFS($B:$B,$B1621,$AG:$AG,AU$1)</f>
        <v>0</v>
      </c>
    </row>
    <row r="1622" spans="1:47" ht="15" customHeight="1" x14ac:dyDescent="0.35">
      <c r="A1622" s="3">
        <f>IF(B1621=B1622,A1621,A1621+1)</f>
        <v>558</v>
      </c>
      <c r="B1622" s="3" t="s">
        <v>3399</v>
      </c>
      <c r="C1622" s="3" t="s">
        <v>3398</v>
      </c>
      <c r="D1622" s="3" t="s">
        <v>3044</v>
      </c>
      <c r="E1622" s="3" t="s">
        <v>3043</v>
      </c>
      <c r="F1622" s="4" t="s">
        <v>7</v>
      </c>
      <c r="G1622" s="4" t="s">
        <v>8</v>
      </c>
      <c r="H1622" s="4" t="s">
        <v>7</v>
      </c>
      <c r="I1622" s="3">
        <v>1</v>
      </c>
      <c r="J1622" s="3" t="s">
        <v>106</v>
      </c>
      <c r="K1622" s="3" t="s">
        <v>3057</v>
      </c>
      <c r="L1622" s="3" t="s">
        <v>55</v>
      </c>
      <c r="M1622" s="3" t="s">
        <v>3402</v>
      </c>
      <c r="N1622" s="3" t="s">
        <v>3401</v>
      </c>
      <c r="P1622" s="3" t="s">
        <v>669</v>
      </c>
      <c r="Q1622" s="3" t="s">
        <v>1475</v>
      </c>
      <c r="R1622" s="3" t="s">
        <v>2434</v>
      </c>
      <c r="S1622" s="2" t="str">
        <f>IF(P1622="심사불필요","-",VLOOKUP(K1622,'[1]자격증 backdata'!A:G,7,0))</f>
        <v>-</v>
      </c>
      <c r="T1622" s="2" t="str">
        <f>IF(S1622="-","-",IF(COUNTIFS(B:B,B1622,S:S,"필수")&gt;0,"자격요건충족","확인필요"))</f>
        <v>-</v>
      </c>
      <c r="U1622" s="2"/>
      <c r="W1622" s="2">
        <f>IF(Q1622="4급","심사불필요",VLOOKUP(K1622,'[1]자격증 backdata'!A:B,2,0))</f>
        <v>4</v>
      </c>
      <c r="X1622" s="3">
        <f>IF(R1622="A", MIN(20, SUMIFS(W:W, B:B, B1622, R:R, "A")),IF(R1622="B", MIN(30, SUMIFS(W:W, B:B, B1622, R:R, "B")),"비해당분야"))</f>
        <v>8</v>
      </c>
      <c r="Y1622" s="3" t="str">
        <f>IF(R1622="C",MIN(30,IF(COUNTIFS(B:B,B1622,W:W,"가1")=1,25,IF(COUNTIFS(B:B,B1622,W:W,"가1")&gt;=2,30,0))+IF(COUNTIFS(B:B,B1622,W:W,"나1")&gt;=4,30,IF(COUNTIFS(B:B,B1622,W:W,"나1")=3,26,IF(COUNTIFS(B:B,B1622,W:W,"나1")=2,22,IF(COUNTIFS(B:B,B1622,W:W,"나1")=1,18,0)))))+MIN(30,IF(COUNTIFS(B:B,B1622,W:W,"가2")=1,25,IF(COUNTIFS(B:B,B1622,W:W,"가2")&gt;=2,30,0))+IF(COUNTIFS(B:B,B1622,W:W,"나2")=3,30,IF(COUNTIFS(B:B,B1622,W:W,"나2")=2,25,IF(COUNTIFS(B:B,B1622,W:W,"나2")=1,20,0)))),"비해당분야")</f>
        <v>비해당분야</v>
      </c>
      <c r="Z1622" s="3" t="str">
        <f>IF(R1622="C",VLOOKUP(K1622,'[1]자격증 backdata'!A:F,6,0),"비해당분야")</f>
        <v>비해당분야</v>
      </c>
      <c r="AA1622" s="3" t="str">
        <f>IF(R1622="C",SUMIF(B:B,B1622,Z:Z),"비해당분야")</f>
        <v>비해당분야</v>
      </c>
      <c r="AB1622" s="3" t="str">
        <f>IF(R1622="C",SUM(Y1622,AA1622),"비해당분야")</f>
        <v>비해당분야</v>
      </c>
      <c r="AC1622" s="3">
        <f>IF(R1622="C",AB1622,X1622)</f>
        <v>8</v>
      </c>
      <c r="AD1622" s="3">
        <f>VLOOKUP(K1622,'[1]자격증 backdata'!A:D,4,0)</f>
        <v>0</v>
      </c>
      <c r="AE1622" s="3">
        <f>IF(_xlfn.MAXIFS(AD:AD,B:B,B1622)&gt;10,10,_xlfn.MAXIFS(AD:AD,B:B,B1622))</f>
        <v>5</v>
      </c>
      <c r="AG1622" s="2" t="str">
        <f>VLOOKUP(K1622,'[1]자격증 backdata'!A:C,3,0)</f>
        <v>M</v>
      </c>
      <c r="AH1622" s="2">
        <f>COUNTIFS($B:$B,$B1622,$AG:$AG,AH$1)</f>
        <v>0</v>
      </c>
      <c r="AI1622" s="2">
        <f>COUNTIFS($B:$B,$B1622,$AG:$AG,AI$1)</f>
        <v>0</v>
      </c>
      <c r="AJ1622" s="2">
        <f>COUNTIFS($B:$B,$B1622,$AG:$AG,AJ$1)</f>
        <v>0</v>
      </c>
      <c r="AK1622" s="2">
        <f>COUNTIFS($B:$B,$B1622,$AG:$AG,AK$1)</f>
        <v>0</v>
      </c>
      <c r="AL1622" s="2">
        <f>COUNTIFS($B:$B,$B1622,$AG:$AG,AL$1)</f>
        <v>0</v>
      </c>
      <c r="AM1622" s="2">
        <f>COUNTIFS($B:$B,$B1622,$AG:$AG,AM$1)</f>
        <v>0</v>
      </c>
      <c r="AN1622" s="2">
        <f>COUNTIFS($B:$B,$B1622,$AG:$AG,AN$1)</f>
        <v>0</v>
      </c>
      <c r="AO1622" s="2">
        <f>COUNTIFS($B:$B,$B1622,$AG:$AG,AO$1)</f>
        <v>0</v>
      </c>
      <c r="AP1622" s="2">
        <f>COUNTIFS($B:$B,$B1622,$AG:$AG,AP$1)</f>
        <v>0</v>
      </c>
      <c r="AQ1622" s="2">
        <f>COUNTIFS($B:$B,$B1622,$AG:$AG,AQ$1)</f>
        <v>0</v>
      </c>
      <c r="AR1622" s="2">
        <f>COUNTIFS($B:$B,$B1622,$AG:$AG,AR$1)</f>
        <v>0</v>
      </c>
      <c r="AS1622" s="2">
        <f>COUNTIFS($B:$B,$B1622,$AG:$AG,AS$1)</f>
        <v>0</v>
      </c>
      <c r="AT1622" s="2">
        <f>COUNTIFS($B:$B,$B1622,$AG:$AG,AT$1)</f>
        <v>1</v>
      </c>
      <c r="AU1622" s="2">
        <f>COUNTIFS($B:$B,$B1622,$AG:$AG,AU$1)</f>
        <v>0</v>
      </c>
    </row>
    <row r="1623" spans="1:47" ht="15" customHeight="1" x14ac:dyDescent="0.35">
      <c r="A1623" s="7">
        <f>IF(B1622=B1623,A1622,A1622+1)</f>
        <v>558</v>
      </c>
      <c r="B1623" s="7" t="s">
        <v>3399</v>
      </c>
      <c r="C1623" s="7" t="s">
        <v>3398</v>
      </c>
      <c r="D1623" s="7" t="s">
        <v>3044</v>
      </c>
      <c r="E1623" s="7" t="s">
        <v>3043</v>
      </c>
      <c r="F1623" s="4" t="s">
        <v>7</v>
      </c>
      <c r="G1623" s="4" t="s">
        <v>8</v>
      </c>
      <c r="H1623" s="4" t="s">
        <v>7</v>
      </c>
      <c r="I1623" s="3">
        <v>2</v>
      </c>
      <c r="J1623" s="3" t="s">
        <v>1970</v>
      </c>
      <c r="K1623" s="3" t="s">
        <v>3092</v>
      </c>
      <c r="L1623" s="3" t="s">
        <v>348</v>
      </c>
      <c r="M1623" s="3" t="s">
        <v>3400</v>
      </c>
      <c r="N1623" s="3" t="s">
        <v>3217</v>
      </c>
      <c r="P1623" s="3" t="s">
        <v>669</v>
      </c>
      <c r="Q1623" s="3" t="s">
        <v>1475</v>
      </c>
      <c r="R1623" s="3" t="s">
        <v>2434</v>
      </c>
      <c r="S1623" s="2" t="str">
        <f>IF(P1623="심사불필요","-",VLOOKUP(K1623,'[1]자격증 backdata'!A:G,7,0))</f>
        <v>-</v>
      </c>
      <c r="T1623" s="2" t="str">
        <f>IF(S1623="-","-",IF(COUNTIFS(B:B,B1623,S:S,"필수")&gt;0,"자격요건충족","확인필요"))</f>
        <v>-</v>
      </c>
      <c r="U1623" s="2"/>
      <c r="W1623" s="2">
        <f>IF(Q1623="4급","심사불필요",VLOOKUP(K1623,'[1]자격증 backdata'!A:B,2,0))</f>
        <v>4</v>
      </c>
      <c r="X1623" s="3">
        <f>IF(R1623="A", MIN(20, SUMIFS(W:W, B:B, B1623, R:R, "A")),IF(R1623="B", MIN(30, SUMIFS(W:W, B:B, B1623, R:R, "B")),"비해당분야"))</f>
        <v>8</v>
      </c>
      <c r="Y1623" s="3" t="str">
        <f>IF(R1623="C",MIN(30,IF(COUNTIFS(B:B,B1623,W:W,"가1")=1,25,IF(COUNTIFS(B:B,B1623,W:W,"가1")&gt;=2,30,0))+IF(COUNTIFS(B:B,B1623,W:W,"나1")&gt;=4,30,IF(COUNTIFS(B:B,B1623,W:W,"나1")=3,26,IF(COUNTIFS(B:B,B1623,W:W,"나1")=2,22,IF(COUNTIFS(B:B,B1623,W:W,"나1")=1,18,0)))))+MIN(30,IF(COUNTIFS(B:B,B1623,W:W,"가2")=1,25,IF(COUNTIFS(B:B,B1623,W:W,"가2")&gt;=2,30,0))+IF(COUNTIFS(B:B,B1623,W:W,"나2")=3,30,IF(COUNTIFS(B:B,B1623,W:W,"나2")=2,25,IF(COUNTIFS(B:B,B1623,W:W,"나2")=1,20,0)))),"비해당분야")</f>
        <v>비해당분야</v>
      </c>
      <c r="Z1623" s="3" t="str">
        <f>IF(R1623="C",VLOOKUP(K1623,'[1]자격증 backdata'!A:F,6,0),"비해당분야")</f>
        <v>비해당분야</v>
      </c>
      <c r="AA1623" s="3" t="str">
        <f>IF(R1623="C",SUMIF(B:B,B1623,Z:Z),"비해당분야")</f>
        <v>비해당분야</v>
      </c>
      <c r="AB1623" s="3" t="str">
        <f>IF(R1623="C",SUM(Y1623,AA1623),"비해당분야")</f>
        <v>비해당분야</v>
      </c>
      <c r="AC1623" s="3">
        <f>IF(R1623="C",AB1623,X1623)</f>
        <v>8</v>
      </c>
      <c r="AD1623" s="3">
        <f>VLOOKUP(K1623,'[1]자격증 backdata'!A:D,4,0)</f>
        <v>0</v>
      </c>
      <c r="AE1623" s="3">
        <f>IF(_xlfn.MAXIFS(AD:AD,B:B,B1623)&gt;10,10,_xlfn.MAXIFS(AD:AD,B:B,B1623))</f>
        <v>5</v>
      </c>
      <c r="AG1623" s="2">
        <f>VLOOKUP(K1623,'[1]자격증 backdata'!A:C,3,0)</f>
        <v>0</v>
      </c>
      <c r="AH1623" s="2">
        <f>COUNTIFS($B:$B,$B1623,$AG:$AG,AH$1)</f>
        <v>0</v>
      </c>
      <c r="AI1623" s="2">
        <f>COUNTIFS($B:$B,$B1623,$AG:$AG,AI$1)</f>
        <v>0</v>
      </c>
      <c r="AJ1623" s="2">
        <f>COUNTIFS($B:$B,$B1623,$AG:$AG,AJ$1)</f>
        <v>0</v>
      </c>
      <c r="AK1623" s="2">
        <f>COUNTIFS($B:$B,$B1623,$AG:$AG,AK$1)</f>
        <v>0</v>
      </c>
      <c r="AL1623" s="2">
        <f>COUNTIFS($B:$B,$B1623,$AG:$AG,AL$1)</f>
        <v>0</v>
      </c>
      <c r="AM1623" s="2">
        <f>COUNTIFS($B:$B,$B1623,$AG:$AG,AM$1)</f>
        <v>0</v>
      </c>
      <c r="AN1623" s="2">
        <f>COUNTIFS($B:$B,$B1623,$AG:$AG,AN$1)</f>
        <v>0</v>
      </c>
      <c r="AO1623" s="2">
        <f>COUNTIFS($B:$B,$B1623,$AG:$AG,AO$1)</f>
        <v>0</v>
      </c>
      <c r="AP1623" s="2">
        <f>COUNTIFS($B:$B,$B1623,$AG:$AG,AP$1)</f>
        <v>0</v>
      </c>
      <c r="AQ1623" s="2">
        <f>COUNTIFS($B:$B,$B1623,$AG:$AG,AQ$1)</f>
        <v>0</v>
      </c>
      <c r="AR1623" s="2">
        <f>COUNTIFS($B:$B,$B1623,$AG:$AG,AR$1)</f>
        <v>0</v>
      </c>
      <c r="AS1623" s="2">
        <f>COUNTIFS($B:$B,$B1623,$AG:$AG,AS$1)</f>
        <v>0</v>
      </c>
      <c r="AT1623" s="2">
        <f>COUNTIFS($B:$B,$B1623,$AG:$AG,AT$1)</f>
        <v>1</v>
      </c>
      <c r="AU1623" s="2">
        <f>COUNTIFS($B:$B,$B1623,$AG:$AG,AU$1)</f>
        <v>0</v>
      </c>
    </row>
    <row r="1624" spans="1:47" ht="15" customHeight="1" x14ac:dyDescent="0.35">
      <c r="A1624" s="7">
        <f>IF(B1623=B1624,A1623,A1623+1)</f>
        <v>558</v>
      </c>
      <c r="B1624" s="7" t="s">
        <v>3399</v>
      </c>
      <c r="C1624" s="7" t="s">
        <v>3398</v>
      </c>
      <c r="D1624" s="7" t="s">
        <v>3044</v>
      </c>
      <c r="E1624" s="7" t="s">
        <v>3043</v>
      </c>
      <c r="F1624" s="4" t="s">
        <v>7</v>
      </c>
      <c r="G1624" s="4" t="s">
        <v>8</v>
      </c>
      <c r="H1624" s="4" t="s">
        <v>7</v>
      </c>
      <c r="I1624" s="3">
        <v>3</v>
      </c>
      <c r="J1624" s="3" t="s">
        <v>69</v>
      </c>
      <c r="K1624" s="3" t="s">
        <v>3065</v>
      </c>
      <c r="L1624" s="3" t="s">
        <v>36</v>
      </c>
      <c r="M1624" s="3" t="s">
        <v>3397</v>
      </c>
      <c r="N1624" s="3" t="s">
        <v>1201</v>
      </c>
      <c r="P1624" s="3" t="s">
        <v>669</v>
      </c>
      <c r="Q1624" s="3" t="s">
        <v>1475</v>
      </c>
      <c r="R1624" s="3" t="s">
        <v>2434</v>
      </c>
      <c r="S1624" s="2" t="str">
        <f>IF(P1624="심사불필요","-",VLOOKUP(K1624,'[1]자격증 backdata'!A:G,7,0))</f>
        <v>-</v>
      </c>
      <c r="T1624" s="2" t="str">
        <f>IF(S1624="-","-",IF(COUNTIFS(B:B,B1624,S:S,"필수")&gt;0,"자격요건충족","확인필요"))</f>
        <v>-</v>
      </c>
      <c r="U1624" s="2"/>
      <c r="W1624" s="2">
        <f>IF(Q1624="4급","심사불필요",VLOOKUP(K1624,'[1]자격증 backdata'!A:B,2,0))</f>
        <v>0</v>
      </c>
      <c r="X1624" s="3">
        <f>IF(R1624="A", MIN(20, SUMIFS(W:W, B:B, B1624, R:R, "A")),IF(R1624="B", MIN(30, SUMIFS(W:W, B:B, B1624, R:R, "B")),"비해당분야"))</f>
        <v>8</v>
      </c>
      <c r="Y1624" s="3" t="str">
        <f>IF(R1624="C",MIN(30,IF(COUNTIFS(B:B,B1624,W:W,"가1")=1,25,IF(COUNTIFS(B:B,B1624,W:W,"가1")&gt;=2,30,0))+IF(COUNTIFS(B:B,B1624,W:W,"나1")&gt;=4,30,IF(COUNTIFS(B:B,B1624,W:W,"나1")=3,26,IF(COUNTIFS(B:B,B1624,W:W,"나1")=2,22,IF(COUNTIFS(B:B,B1624,W:W,"나1")=1,18,0)))))+MIN(30,IF(COUNTIFS(B:B,B1624,W:W,"가2")=1,25,IF(COUNTIFS(B:B,B1624,W:W,"가2")&gt;=2,30,0))+IF(COUNTIFS(B:B,B1624,W:W,"나2")=3,30,IF(COUNTIFS(B:B,B1624,W:W,"나2")=2,25,IF(COUNTIFS(B:B,B1624,W:W,"나2")=1,20,0)))),"비해당분야")</f>
        <v>비해당분야</v>
      </c>
      <c r="Z1624" s="3" t="str">
        <f>IF(R1624="C",VLOOKUP(K1624,'[1]자격증 backdata'!A:F,6,0),"비해당분야")</f>
        <v>비해당분야</v>
      </c>
      <c r="AA1624" s="3" t="str">
        <f>IF(R1624="C",SUMIF(B:B,B1624,Z:Z),"비해당분야")</f>
        <v>비해당분야</v>
      </c>
      <c r="AB1624" s="3" t="str">
        <f>IF(R1624="C",SUM(Y1624,AA1624),"비해당분야")</f>
        <v>비해당분야</v>
      </c>
      <c r="AC1624" s="3">
        <f>IF(R1624="C",AB1624,X1624)</f>
        <v>8</v>
      </c>
      <c r="AD1624" s="3">
        <f>VLOOKUP(K1624,'[1]자격증 backdata'!A:D,4,0)</f>
        <v>5</v>
      </c>
      <c r="AE1624" s="3">
        <f>IF(_xlfn.MAXIFS(AD:AD,B:B,B1624)&gt;10,10,_xlfn.MAXIFS(AD:AD,B:B,B1624))</f>
        <v>5</v>
      </c>
      <c r="AG1624" s="2">
        <f>VLOOKUP(K1624,'[1]자격증 backdata'!A:C,3,0)</f>
        <v>0</v>
      </c>
      <c r="AH1624" s="2">
        <f>COUNTIFS($B:$B,$B1624,$AG:$AG,AH$1)</f>
        <v>0</v>
      </c>
      <c r="AI1624" s="2">
        <f>COUNTIFS($B:$B,$B1624,$AG:$AG,AI$1)</f>
        <v>0</v>
      </c>
      <c r="AJ1624" s="2">
        <f>COUNTIFS($B:$B,$B1624,$AG:$AG,AJ$1)</f>
        <v>0</v>
      </c>
      <c r="AK1624" s="2">
        <f>COUNTIFS($B:$B,$B1624,$AG:$AG,AK$1)</f>
        <v>0</v>
      </c>
      <c r="AL1624" s="2">
        <f>COUNTIFS($B:$B,$B1624,$AG:$AG,AL$1)</f>
        <v>0</v>
      </c>
      <c r="AM1624" s="2">
        <f>COUNTIFS($B:$B,$B1624,$AG:$AG,AM$1)</f>
        <v>0</v>
      </c>
      <c r="AN1624" s="2">
        <f>COUNTIFS($B:$B,$B1624,$AG:$AG,AN$1)</f>
        <v>0</v>
      </c>
      <c r="AO1624" s="2">
        <f>COUNTIFS($B:$B,$B1624,$AG:$AG,AO$1)</f>
        <v>0</v>
      </c>
      <c r="AP1624" s="2">
        <f>COUNTIFS($B:$B,$B1624,$AG:$AG,AP$1)</f>
        <v>0</v>
      </c>
      <c r="AQ1624" s="2">
        <f>COUNTIFS($B:$B,$B1624,$AG:$AG,AQ$1)</f>
        <v>0</v>
      </c>
      <c r="AR1624" s="2">
        <f>COUNTIFS($B:$B,$B1624,$AG:$AG,AR$1)</f>
        <v>0</v>
      </c>
      <c r="AS1624" s="2">
        <f>COUNTIFS($B:$B,$B1624,$AG:$AG,AS$1)</f>
        <v>0</v>
      </c>
      <c r="AT1624" s="2">
        <f>COUNTIFS($B:$B,$B1624,$AG:$AG,AT$1)</f>
        <v>1</v>
      </c>
      <c r="AU1624" s="2">
        <f>COUNTIFS($B:$B,$B1624,$AG:$AG,AU$1)</f>
        <v>0</v>
      </c>
    </row>
    <row r="1625" spans="1:47" ht="15" customHeight="1" x14ac:dyDescent="0.35">
      <c r="A1625" s="4">
        <f>IF(B1624=B1625,A1624,A1624+1)</f>
        <v>559</v>
      </c>
      <c r="B1625" s="4" t="s">
        <v>3395</v>
      </c>
      <c r="C1625" s="4" t="s">
        <v>3394</v>
      </c>
      <c r="D1625" s="4" t="s">
        <v>3044</v>
      </c>
      <c r="E1625" s="4" t="s">
        <v>3043</v>
      </c>
      <c r="F1625" s="4" t="s">
        <v>7</v>
      </c>
      <c r="G1625" s="4" t="s">
        <v>8</v>
      </c>
      <c r="H1625" s="4" t="s">
        <v>7</v>
      </c>
      <c r="I1625" s="4">
        <v>1</v>
      </c>
      <c r="J1625" s="4" t="s">
        <v>69</v>
      </c>
      <c r="K1625" s="4" t="s">
        <v>3065</v>
      </c>
      <c r="L1625" s="4" t="s">
        <v>36</v>
      </c>
      <c r="M1625" s="4" t="s">
        <v>3396</v>
      </c>
      <c r="N1625" s="4" t="s">
        <v>1201</v>
      </c>
      <c r="P1625" s="4" t="s">
        <v>669</v>
      </c>
      <c r="Q1625" s="4" t="s">
        <v>1475</v>
      </c>
      <c r="R1625" s="4" t="s">
        <v>2434</v>
      </c>
      <c r="S1625" s="5" t="str">
        <f>IF(P1625="심사불필요","-",VLOOKUP(K1625,'[1]자격증 backdata'!A:G,7,0))</f>
        <v>-</v>
      </c>
      <c r="T1625" s="5" t="str">
        <f>IF(S1625="-","-",IF(COUNTIFS(B:B,B1625,S:S,"필수")&gt;0,"자격요건충족","확인필요"))</f>
        <v>-</v>
      </c>
      <c r="U1625" s="5"/>
      <c r="W1625" s="5">
        <f>IF(Q1625="4급","심사불필요",VLOOKUP(K1625,'[1]자격증 backdata'!A:B,2,0))</f>
        <v>0</v>
      </c>
      <c r="X1625" s="4">
        <f>IF(R1625="A", MIN(20, SUMIFS(W:W, B:B, B1625, R:R, "A")),IF(R1625="B", MIN(30, SUMIFS(W:W, B:B, B1625, R:R, "B")),"비해당분야"))</f>
        <v>4</v>
      </c>
      <c r="Y1625" s="4" t="str">
        <f>IF(R1625="C",MIN(30,IF(COUNTIFS(B:B,B1625,W:W,"가1")=1,25,IF(COUNTIFS(B:B,B1625,W:W,"가1")&gt;=2,30,0))+IF(COUNTIFS(B:B,B1625,W:W,"나1")&gt;=4,30,IF(COUNTIFS(B:B,B1625,W:W,"나1")=3,26,IF(COUNTIFS(B:B,B1625,W:W,"나1")=2,22,IF(COUNTIFS(B:B,B1625,W:W,"나1")=1,18,0)))))+MIN(30,IF(COUNTIFS(B:B,B1625,W:W,"가2")=1,25,IF(COUNTIFS(B:B,B1625,W:W,"가2")&gt;=2,30,0))+IF(COUNTIFS(B:B,B1625,W:W,"나2")=3,30,IF(COUNTIFS(B:B,B1625,W:W,"나2")=2,25,IF(COUNTIFS(B:B,B1625,W:W,"나2")=1,20,0)))),"비해당분야")</f>
        <v>비해당분야</v>
      </c>
      <c r="Z1625" s="4" t="str">
        <f>IF(R1625="C",VLOOKUP(K1625,'[1]자격증 backdata'!A:F,6,0),"비해당분야")</f>
        <v>비해당분야</v>
      </c>
      <c r="AA1625" s="4" t="str">
        <f>IF(R1625="C",SUMIF(B:B,B1625,Z:Z),"비해당분야")</f>
        <v>비해당분야</v>
      </c>
      <c r="AB1625" s="4" t="str">
        <f>IF(R1625="C",SUM(Y1625,AA1625),"비해당분야")</f>
        <v>비해당분야</v>
      </c>
      <c r="AC1625" s="4">
        <f>IF(R1625="C",AB1625,X1625)</f>
        <v>4</v>
      </c>
      <c r="AD1625" s="4">
        <f>VLOOKUP(K1625,'[1]자격증 backdata'!A:D,4,0)</f>
        <v>5</v>
      </c>
      <c r="AE1625" s="4">
        <f>IF(_xlfn.MAXIFS(AD:AD,B:B,B1625)&gt;10,10,_xlfn.MAXIFS(AD:AD,B:B,B1625))</f>
        <v>5</v>
      </c>
      <c r="AG1625" s="5">
        <f>VLOOKUP(K1625,'[1]자격증 backdata'!A:C,3,0)</f>
        <v>0</v>
      </c>
      <c r="AH1625" s="5">
        <f>COUNTIFS($B:$B,$B1625,$AG:$AG,AH$1)</f>
        <v>0</v>
      </c>
      <c r="AI1625" s="5">
        <f>COUNTIFS($B:$B,$B1625,$AG:$AG,AI$1)</f>
        <v>0</v>
      </c>
      <c r="AJ1625" s="5">
        <f>COUNTIFS($B:$B,$B1625,$AG:$AG,AJ$1)</f>
        <v>0</v>
      </c>
      <c r="AK1625" s="5">
        <f>COUNTIFS($B:$B,$B1625,$AG:$AG,AK$1)</f>
        <v>0</v>
      </c>
      <c r="AL1625" s="5">
        <f>COUNTIFS($B:$B,$B1625,$AG:$AG,AL$1)</f>
        <v>0</v>
      </c>
      <c r="AM1625" s="5">
        <f>COUNTIFS($B:$B,$B1625,$AG:$AG,AM$1)</f>
        <v>0</v>
      </c>
      <c r="AN1625" s="5">
        <f>COUNTIFS($B:$B,$B1625,$AG:$AG,AN$1)</f>
        <v>0</v>
      </c>
      <c r="AO1625" s="5">
        <f>COUNTIFS($B:$B,$B1625,$AG:$AG,AO$1)</f>
        <v>0</v>
      </c>
      <c r="AP1625" s="5">
        <f>COUNTIFS($B:$B,$B1625,$AG:$AG,AP$1)</f>
        <v>0</v>
      </c>
      <c r="AQ1625" s="5">
        <f>COUNTIFS($B:$B,$B1625,$AG:$AG,AQ$1)</f>
        <v>0</v>
      </c>
      <c r="AR1625" s="5">
        <f>COUNTIFS($B:$B,$B1625,$AG:$AG,AR$1)</f>
        <v>0</v>
      </c>
      <c r="AS1625" s="5">
        <f>COUNTIFS($B:$B,$B1625,$AG:$AG,AS$1)</f>
        <v>0</v>
      </c>
      <c r="AT1625" s="5">
        <f>COUNTIFS($B:$B,$B1625,$AG:$AG,AT$1)</f>
        <v>1</v>
      </c>
      <c r="AU1625" s="5">
        <f>COUNTIFS($B:$B,$B1625,$AG:$AG,AU$1)</f>
        <v>0</v>
      </c>
    </row>
    <row r="1626" spans="1:47" ht="15" customHeight="1" x14ac:dyDescent="0.35">
      <c r="A1626" s="6">
        <f>IF(B1625=B1626,A1625,A1625+1)</f>
        <v>559</v>
      </c>
      <c r="B1626" s="6" t="s">
        <v>3395</v>
      </c>
      <c r="C1626" s="6" t="s">
        <v>3394</v>
      </c>
      <c r="D1626" s="6" t="s">
        <v>3044</v>
      </c>
      <c r="E1626" s="6" t="s">
        <v>3043</v>
      </c>
      <c r="F1626" s="4" t="s">
        <v>7</v>
      </c>
      <c r="G1626" s="4" t="s">
        <v>8</v>
      </c>
      <c r="H1626" s="4" t="s">
        <v>7</v>
      </c>
      <c r="I1626" s="4">
        <v>2</v>
      </c>
      <c r="J1626" s="4" t="s">
        <v>106</v>
      </c>
      <c r="K1626" s="4" t="s">
        <v>3057</v>
      </c>
      <c r="L1626" s="4" t="s">
        <v>55</v>
      </c>
      <c r="M1626" s="4" t="s">
        <v>3393</v>
      </c>
      <c r="N1626" s="4" t="s">
        <v>3004</v>
      </c>
      <c r="P1626" s="4" t="s">
        <v>669</v>
      </c>
      <c r="Q1626" s="4" t="s">
        <v>1475</v>
      </c>
      <c r="R1626" s="4" t="s">
        <v>2434</v>
      </c>
      <c r="S1626" s="5" t="str">
        <f>IF(P1626="심사불필요","-",VLOOKUP(K1626,'[1]자격증 backdata'!A:G,7,0))</f>
        <v>-</v>
      </c>
      <c r="T1626" s="5" t="str">
        <f>IF(S1626="-","-",IF(COUNTIFS(B:B,B1626,S:S,"필수")&gt;0,"자격요건충족","확인필요"))</f>
        <v>-</v>
      </c>
      <c r="U1626" s="5"/>
      <c r="W1626" s="5">
        <f>IF(Q1626="4급","심사불필요",VLOOKUP(K1626,'[1]자격증 backdata'!A:B,2,0))</f>
        <v>4</v>
      </c>
      <c r="X1626" s="4">
        <f>IF(R1626="A", MIN(20, SUMIFS(W:W, B:B, B1626, R:R, "A")),IF(R1626="B", MIN(30, SUMIFS(W:W, B:B, B1626, R:R, "B")),"비해당분야"))</f>
        <v>4</v>
      </c>
      <c r="Y1626" s="4" t="str">
        <f>IF(R1626="C",MIN(30,IF(COUNTIFS(B:B,B1626,W:W,"가1")=1,25,IF(COUNTIFS(B:B,B1626,W:W,"가1")&gt;=2,30,0))+IF(COUNTIFS(B:B,B1626,W:W,"나1")&gt;=4,30,IF(COUNTIFS(B:B,B1626,W:W,"나1")=3,26,IF(COUNTIFS(B:B,B1626,W:W,"나1")=2,22,IF(COUNTIFS(B:B,B1626,W:W,"나1")=1,18,0)))))+MIN(30,IF(COUNTIFS(B:B,B1626,W:W,"가2")=1,25,IF(COUNTIFS(B:B,B1626,W:W,"가2")&gt;=2,30,0))+IF(COUNTIFS(B:B,B1626,W:W,"나2")=3,30,IF(COUNTIFS(B:B,B1626,W:W,"나2")=2,25,IF(COUNTIFS(B:B,B1626,W:W,"나2")=1,20,0)))),"비해당분야")</f>
        <v>비해당분야</v>
      </c>
      <c r="Z1626" s="4" t="str">
        <f>IF(R1626="C",VLOOKUP(K1626,'[1]자격증 backdata'!A:F,6,0),"비해당분야")</f>
        <v>비해당분야</v>
      </c>
      <c r="AA1626" s="4" t="str">
        <f>IF(R1626="C",SUMIF(B:B,B1626,Z:Z),"비해당분야")</f>
        <v>비해당분야</v>
      </c>
      <c r="AB1626" s="4" t="str">
        <f>IF(R1626="C",SUM(Y1626,AA1626),"비해당분야")</f>
        <v>비해당분야</v>
      </c>
      <c r="AC1626" s="4">
        <f>IF(R1626="C",AB1626,X1626)</f>
        <v>4</v>
      </c>
      <c r="AD1626" s="4">
        <f>VLOOKUP(K1626,'[1]자격증 backdata'!A:D,4,0)</f>
        <v>0</v>
      </c>
      <c r="AE1626" s="4">
        <f>IF(_xlfn.MAXIFS(AD:AD,B:B,B1626)&gt;10,10,_xlfn.MAXIFS(AD:AD,B:B,B1626))</f>
        <v>5</v>
      </c>
      <c r="AG1626" s="5" t="str">
        <f>VLOOKUP(K1626,'[1]자격증 backdata'!A:C,3,0)</f>
        <v>M</v>
      </c>
      <c r="AH1626" s="5">
        <f>COUNTIFS($B:$B,$B1626,$AG:$AG,AH$1)</f>
        <v>0</v>
      </c>
      <c r="AI1626" s="5">
        <f>COUNTIFS($B:$B,$B1626,$AG:$AG,AI$1)</f>
        <v>0</v>
      </c>
      <c r="AJ1626" s="5">
        <f>COUNTIFS($B:$B,$B1626,$AG:$AG,AJ$1)</f>
        <v>0</v>
      </c>
      <c r="AK1626" s="5">
        <f>COUNTIFS($B:$B,$B1626,$AG:$AG,AK$1)</f>
        <v>0</v>
      </c>
      <c r="AL1626" s="5">
        <f>COUNTIFS($B:$B,$B1626,$AG:$AG,AL$1)</f>
        <v>0</v>
      </c>
      <c r="AM1626" s="5">
        <f>COUNTIFS($B:$B,$B1626,$AG:$AG,AM$1)</f>
        <v>0</v>
      </c>
      <c r="AN1626" s="5">
        <f>COUNTIFS($B:$B,$B1626,$AG:$AG,AN$1)</f>
        <v>0</v>
      </c>
      <c r="AO1626" s="5">
        <f>COUNTIFS($B:$B,$B1626,$AG:$AG,AO$1)</f>
        <v>0</v>
      </c>
      <c r="AP1626" s="5">
        <f>COUNTIFS($B:$B,$B1626,$AG:$AG,AP$1)</f>
        <v>0</v>
      </c>
      <c r="AQ1626" s="5">
        <f>COUNTIFS($B:$B,$B1626,$AG:$AG,AQ$1)</f>
        <v>0</v>
      </c>
      <c r="AR1626" s="5">
        <f>COUNTIFS($B:$B,$B1626,$AG:$AG,AR$1)</f>
        <v>0</v>
      </c>
      <c r="AS1626" s="5">
        <f>COUNTIFS($B:$B,$B1626,$AG:$AG,AS$1)</f>
        <v>0</v>
      </c>
      <c r="AT1626" s="5">
        <f>COUNTIFS($B:$B,$B1626,$AG:$AG,AT$1)</f>
        <v>1</v>
      </c>
      <c r="AU1626" s="5">
        <f>COUNTIFS($B:$B,$B1626,$AG:$AG,AU$1)</f>
        <v>0</v>
      </c>
    </row>
    <row r="1627" spans="1:47" ht="15" customHeight="1" x14ac:dyDescent="0.35">
      <c r="A1627" s="3">
        <f>IF(B1626=B1627,A1626,A1626+1)</f>
        <v>560</v>
      </c>
      <c r="B1627" s="3" t="s">
        <v>3390</v>
      </c>
      <c r="C1627" s="3" t="s">
        <v>3389</v>
      </c>
      <c r="D1627" s="3" t="s">
        <v>3044</v>
      </c>
      <c r="E1627" s="3" t="s">
        <v>3043</v>
      </c>
      <c r="F1627" s="4" t="s">
        <v>7</v>
      </c>
      <c r="G1627" s="4" t="s">
        <v>8</v>
      </c>
      <c r="H1627" s="4" t="s">
        <v>7</v>
      </c>
      <c r="I1627" s="3">
        <v>1</v>
      </c>
      <c r="J1627" s="3" t="s">
        <v>69</v>
      </c>
      <c r="K1627" s="3" t="s">
        <v>3065</v>
      </c>
      <c r="L1627" s="3" t="s">
        <v>36</v>
      </c>
      <c r="M1627" s="3" t="s">
        <v>3392</v>
      </c>
      <c r="N1627" s="3" t="s">
        <v>340</v>
      </c>
      <c r="P1627" s="3" t="s">
        <v>669</v>
      </c>
      <c r="Q1627" s="3" t="s">
        <v>1475</v>
      </c>
      <c r="R1627" s="3" t="s">
        <v>2434</v>
      </c>
      <c r="S1627" s="2" t="str">
        <f>IF(P1627="심사불필요","-",VLOOKUP(K1627,'[1]자격증 backdata'!A:G,7,0))</f>
        <v>-</v>
      </c>
      <c r="T1627" s="2" t="str">
        <f>IF(S1627="-","-",IF(COUNTIFS(B:B,B1627,S:S,"필수")&gt;0,"자격요건충족","확인필요"))</f>
        <v>-</v>
      </c>
      <c r="U1627" s="2"/>
      <c r="W1627" s="2">
        <f>IF(Q1627="4급","심사불필요",VLOOKUP(K1627,'[1]자격증 backdata'!A:B,2,0))</f>
        <v>0</v>
      </c>
      <c r="X1627" s="3">
        <f>IF(R1627="A", MIN(20, SUMIFS(W:W, B:B, B1627, R:R, "A")),IF(R1627="B", MIN(30, SUMIFS(W:W, B:B, B1627, R:R, "B")),"비해당분야"))</f>
        <v>6</v>
      </c>
      <c r="Y1627" s="3" t="str">
        <f>IF(R1627="C",MIN(30,IF(COUNTIFS(B:B,B1627,W:W,"가1")=1,25,IF(COUNTIFS(B:B,B1627,W:W,"가1")&gt;=2,30,0))+IF(COUNTIFS(B:B,B1627,W:W,"나1")&gt;=4,30,IF(COUNTIFS(B:B,B1627,W:W,"나1")=3,26,IF(COUNTIFS(B:B,B1627,W:W,"나1")=2,22,IF(COUNTIFS(B:B,B1627,W:W,"나1")=1,18,0)))))+MIN(30,IF(COUNTIFS(B:B,B1627,W:W,"가2")=1,25,IF(COUNTIFS(B:B,B1627,W:W,"가2")&gt;=2,30,0))+IF(COUNTIFS(B:B,B1627,W:W,"나2")=3,30,IF(COUNTIFS(B:B,B1627,W:W,"나2")=2,25,IF(COUNTIFS(B:B,B1627,W:W,"나2")=1,20,0)))),"비해당분야")</f>
        <v>비해당분야</v>
      </c>
      <c r="Z1627" s="3" t="str">
        <f>IF(R1627="C",VLOOKUP(K1627,'[1]자격증 backdata'!A:F,6,0),"비해당분야")</f>
        <v>비해당분야</v>
      </c>
      <c r="AA1627" s="3" t="str">
        <f>IF(R1627="C",SUMIF(B:B,B1627,Z:Z),"비해당분야")</f>
        <v>비해당분야</v>
      </c>
      <c r="AB1627" s="3" t="str">
        <f>IF(R1627="C",SUM(Y1627,AA1627),"비해당분야")</f>
        <v>비해당분야</v>
      </c>
      <c r="AC1627" s="3">
        <f>IF(R1627="C",AB1627,X1627)</f>
        <v>6</v>
      </c>
      <c r="AD1627" s="3">
        <f>VLOOKUP(K1627,'[1]자격증 backdata'!A:D,4,0)</f>
        <v>5</v>
      </c>
      <c r="AE1627" s="3">
        <f>IF(_xlfn.MAXIFS(AD:AD,B:B,B1627)&gt;10,10,_xlfn.MAXIFS(AD:AD,B:B,B1627))</f>
        <v>5</v>
      </c>
      <c r="AG1627" s="2">
        <f>VLOOKUP(K1627,'[1]자격증 backdata'!A:C,3,0)</f>
        <v>0</v>
      </c>
      <c r="AH1627" s="2">
        <f>COUNTIFS($B:$B,$B1627,$AG:$AG,AH$1)</f>
        <v>0</v>
      </c>
      <c r="AI1627" s="2">
        <f>COUNTIFS($B:$B,$B1627,$AG:$AG,AI$1)</f>
        <v>0</v>
      </c>
      <c r="AJ1627" s="2">
        <f>COUNTIFS($B:$B,$B1627,$AG:$AG,AJ$1)</f>
        <v>0</v>
      </c>
      <c r="AK1627" s="2">
        <f>COUNTIFS($B:$B,$B1627,$AG:$AG,AK$1)</f>
        <v>0</v>
      </c>
      <c r="AL1627" s="2">
        <f>COUNTIFS($B:$B,$B1627,$AG:$AG,AL$1)</f>
        <v>1</v>
      </c>
      <c r="AM1627" s="2">
        <f>COUNTIFS($B:$B,$B1627,$AG:$AG,AM$1)</f>
        <v>0</v>
      </c>
      <c r="AN1627" s="2">
        <f>COUNTIFS($B:$B,$B1627,$AG:$AG,AN$1)</f>
        <v>0</v>
      </c>
      <c r="AO1627" s="2">
        <f>COUNTIFS($B:$B,$B1627,$AG:$AG,AO$1)</f>
        <v>0</v>
      </c>
      <c r="AP1627" s="2">
        <f>COUNTIFS($B:$B,$B1627,$AG:$AG,AP$1)</f>
        <v>0</v>
      </c>
      <c r="AQ1627" s="2">
        <f>COUNTIFS($B:$B,$B1627,$AG:$AG,AQ$1)</f>
        <v>0</v>
      </c>
      <c r="AR1627" s="2">
        <f>COUNTIFS($B:$B,$B1627,$AG:$AG,AR$1)</f>
        <v>0</v>
      </c>
      <c r="AS1627" s="2">
        <f>COUNTIFS($B:$B,$B1627,$AG:$AG,AS$1)</f>
        <v>0</v>
      </c>
      <c r="AT1627" s="2">
        <f>COUNTIFS($B:$B,$B1627,$AG:$AG,AT$1)</f>
        <v>1</v>
      </c>
      <c r="AU1627" s="2">
        <f>COUNTIFS($B:$B,$B1627,$AG:$AG,AU$1)</f>
        <v>0</v>
      </c>
    </row>
    <row r="1628" spans="1:47" ht="15" customHeight="1" x14ac:dyDescent="0.35">
      <c r="A1628" s="7">
        <f>IF(B1627=B1628,A1627,A1627+1)</f>
        <v>560</v>
      </c>
      <c r="B1628" s="7" t="s">
        <v>3390</v>
      </c>
      <c r="C1628" s="7" t="s">
        <v>3389</v>
      </c>
      <c r="D1628" s="7" t="s">
        <v>3044</v>
      </c>
      <c r="E1628" s="7" t="s">
        <v>3043</v>
      </c>
      <c r="F1628" s="4" t="s">
        <v>7</v>
      </c>
      <c r="G1628" s="4" t="s">
        <v>8</v>
      </c>
      <c r="H1628" s="4" t="s">
        <v>7</v>
      </c>
      <c r="I1628" s="3">
        <v>2</v>
      </c>
      <c r="J1628" s="3" t="s">
        <v>106</v>
      </c>
      <c r="K1628" s="3" t="s">
        <v>3057</v>
      </c>
      <c r="L1628" s="3" t="s">
        <v>55</v>
      </c>
      <c r="M1628" s="3" t="s">
        <v>3391</v>
      </c>
      <c r="N1628" s="3" t="s">
        <v>538</v>
      </c>
      <c r="P1628" s="3" t="s">
        <v>669</v>
      </c>
      <c r="Q1628" s="3" t="s">
        <v>1475</v>
      </c>
      <c r="R1628" s="3" t="s">
        <v>2434</v>
      </c>
      <c r="S1628" s="2" t="str">
        <f>IF(P1628="심사불필요","-",VLOOKUP(K1628,'[1]자격증 backdata'!A:G,7,0))</f>
        <v>-</v>
      </c>
      <c r="T1628" s="2" t="str">
        <f>IF(S1628="-","-",IF(COUNTIFS(B:B,B1628,S:S,"필수")&gt;0,"자격요건충족","확인필요"))</f>
        <v>-</v>
      </c>
      <c r="U1628" s="2"/>
      <c r="W1628" s="2">
        <f>IF(Q1628="4급","심사불필요",VLOOKUP(K1628,'[1]자격증 backdata'!A:B,2,0))</f>
        <v>4</v>
      </c>
      <c r="X1628" s="3">
        <f>IF(R1628="A", MIN(20, SUMIFS(W:W, B:B, B1628, R:R, "A")),IF(R1628="B", MIN(30, SUMIFS(W:W, B:B, B1628, R:R, "B")),"비해당분야"))</f>
        <v>6</v>
      </c>
      <c r="Y1628" s="3" t="str">
        <f>IF(R1628="C",MIN(30,IF(COUNTIFS(B:B,B1628,W:W,"가1")=1,25,IF(COUNTIFS(B:B,B1628,W:W,"가1")&gt;=2,30,0))+IF(COUNTIFS(B:B,B1628,W:W,"나1")&gt;=4,30,IF(COUNTIFS(B:B,B1628,W:W,"나1")=3,26,IF(COUNTIFS(B:B,B1628,W:W,"나1")=2,22,IF(COUNTIFS(B:B,B1628,W:W,"나1")=1,18,0)))))+MIN(30,IF(COUNTIFS(B:B,B1628,W:W,"가2")=1,25,IF(COUNTIFS(B:B,B1628,W:W,"가2")&gt;=2,30,0))+IF(COUNTIFS(B:B,B1628,W:W,"나2")=3,30,IF(COUNTIFS(B:B,B1628,W:W,"나2")=2,25,IF(COUNTIFS(B:B,B1628,W:W,"나2")=1,20,0)))),"비해당분야")</f>
        <v>비해당분야</v>
      </c>
      <c r="Z1628" s="3" t="str">
        <f>IF(R1628="C",VLOOKUP(K1628,'[1]자격증 backdata'!A:F,6,0),"비해당분야")</f>
        <v>비해당분야</v>
      </c>
      <c r="AA1628" s="3" t="str">
        <f>IF(R1628="C",SUMIF(B:B,B1628,Z:Z),"비해당분야")</f>
        <v>비해당분야</v>
      </c>
      <c r="AB1628" s="3" t="str">
        <f>IF(R1628="C",SUM(Y1628,AA1628),"비해당분야")</f>
        <v>비해당분야</v>
      </c>
      <c r="AC1628" s="3">
        <f>IF(R1628="C",AB1628,X1628)</f>
        <v>6</v>
      </c>
      <c r="AD1628" s="3">
        <f>VLOOKUP(K1628,'[1]자격증 backdata'!A:D,4,0)</f>
        <v>0</v>
      </c>
      <c r="AE1628" s="3">
        <f>IF(_xlfn.MAXIFS(AD:AD,B:B,B1628)&gt;10,10,_xlfn.MAXIFS(AD:AD,B:B,B1628))</f>
        <v>5</v>
      </c>
      <c r="AG1628" s="2" t="str">
        <f>VLOOKUP(K1628,'[1]자격증 backdata'!A:C,3,0)</f>
        <v>M</v>
      </c>
      <c r="AH1628" s="2">
        <f>COUNTIFS($B:$B,$B1628,$AG:$AG,AH$1)</f>
        <v>0</v>
      </c>
      <c r="AI1628" s="2">
        <f>COUNTIFS($B:$B,$B1628,$AG:$AG,AI$1)</f>
        <v>0</v>
      </c>
      <c r="AJ1628" s="2">
        <f>COUNTIFS($B:$B,$B1628,$AG:$AG,AJ$1)</f>
        <v>0</v>
      </c>
      <c r="AK1628" s="2">
        <f>COUNTIFS($B:$B,$B1628,$AG:$AG,AK$1)</f>
        <v>0</v>
      </c>
      <c r="AL1628" s="2">
        <f>COUNTIFS($B:$B,$B1628,$AG:$AG,AL$1)</f>
        <v>1</v>
      </c>
      <c r="AM1628" s="2">
        <f>COUNTIFS($B:$B,$B1628,$AG:$AG,AM$1)</f>
        <v>0</v>
      </c>
      <c r="AN1628" s="2">
        <f>COUNTIFS($B:$B,$B1628,$AG:$AG,AN$1)</f>
        <v>0</v>
      </c>
      <c r="AO1628" s="2">
        <f>COUNTIFS($B:$B,$B1628,$AG:$AG,AO$1)</f>
        <v>0</v>
      </c>
      <c r="AP1628" s="2">
        <f>COUNTIFS($B:$B,$B1628,$AG:$AG,AP$1)</f>
        <v>0</v>
      </c>
      <c r="AQ1628" s="2">
        <f>COUNTIFS($B:$B,$B1628,$AG:$AG,AQ$1)</f>
        <v>0</v>
      </c>
      <c r="AR1628" s="2">
        <f>COUNTIFS($B:$B,$B1628,$AG:$AG,AR$1)</f>
        <v>0</v>
      </c>
      <c r="AS1628" s="2">
        <f>COUNTIFS($B:$B,$B1628,$AG:$AG,AS$1)</f>
        <v>0</v>
      </c>
      <c r="AT1628" s="2">
        <f>COUNTIFS($B:$B,$B1628,$AG:$AG,AT$1)</f>
        <v>1</v>
      </c>
      <c r="AU1628" s="2">
        <f>COUNTIFS($B:$B,$B1628,$AG:$AG,AU$1)</f>
        <v>0</v>
      </c>
    </row>
    <row r="1629" spans="1:47" ht="15" customHeight="1" x14ac:dyDescent="0.35">
      <c r="A1629" s="7">
        <f>IF(B1628=B1629,A1628,A1628+1)</f>
        <v>560</v>
      </c>
      <c r="B1629" s="7" t="s">
        <v>3390</v>
      </c>
      <c r="C1629" s="7" t="s">
        <v>3389</v>
      </c>
      <c r="D1629" s="7" t="s">
        <v>3044</v>
      </c>
      <c r="E1629" s="7" t="s">
        <v>3043</v>
      </c>
      <c r="F1629" s="4" t="s">
        <v>7</v>
      </c>
      <c r="G1629" s="4" t="s">
        <v>8</v>
      </c>
      <c r="H1629" s="4" t="s">
        <v>7</v>
      </c>
      <c r="I1629" s="3">
        <v>3</v>
      </c>
      <c r="J1629" s="3" t="s">
        <v>2813</v>
      </c>
      <c r="K1629" s="3" t="s">
        <v>3159</v>
      </c>
      <c r="L1629" s="3" t="s">
        <v>3191</v>
      </c>
      <c r="M1629" s="3" t="s">
        <v>3388</v>
      </c>
      <c r="N1629" s="3" t="s">
        <v>3387</v>
      </c>
      <c r="P1629" s="3" t="s">
        <v>669</v>
      </c>
      <c r="Q1629" s="3" t="s">
        <v>1475</v>
      </c>
      <c r="R1629" s="3" t="s">
        <v>2434</v>
      </c>
      <c r="S1629" s="2" t="str">
        <f>IF(P1629="심사불필요","-",VLOOKUP(K1629,'[1]자격증 backdata'!A:G,7,0))</f>
        <v>-</v>
      </c>
      <c r="T1629" s="2" t="str">
        <f>IF(S1629="-","-",IF(COUNTIFS(B:B,B1629,S:S,"필수")&gt;0,"자격요건충족","확인필요"))</f>
        <v>-</v>
      </c>
      <c r="U1629" s="2"/>
      <c r="W1629" s="2">
        <f>IF(Q1629="4급","심사불필요",VLOOKUP(K1629,'[1]자격증 backdata'!A:B,2,0))</f>
        <v>2</v>
      </c>
      <c r="X1629" s="3">
        <f>IF(R1629="A", MIN(20, SUMIFS(W:W, B:B, B1629, R:R, "A")),IF(R1629="B", MIN(30, SUMIFS(W:W, B:B, B1629, R:R, "B")),"비해당분야"))</f>
        <v>6</v>
      </c>
      <c r="Y1629" s="3" t="str">
        <f>IF(R1629="C",MIN(30,IF(COUNTIFS(B:B,B1629,W:W,"가1")=1,25,IF(COUNTIFS(B:B,B1629,W:W,"가1")&gt;=2,30,0))+IF(COUNTIFS(B:B,B1629,W:W,"나1")&gt;=4,30,IF(COUNTIFS(B:B,B1629,W:W,"나1")=3,26,IF(COUNTIFS(B:B,B1629,W:W,"나1")=2,22,IF(COUNTIFS(B:B,B1629,W:W,"나1")=1,18,0)))))+MIN(30,IF(COUNTIFS(B:B,B1629,W:W,"가2")=1,25,IF(COUNTIFS(B:B,B1629,W:W,"가2")&gt;=2,30,0))+IF(COUNTIFS(B:B,B1629,W:W,"나2")=3,30,IF(COUNTIFS(B:B,B1629,W:W,"나2")=2,25,IF(COUNTIFS(B:B,B1629,W:W,"나2")=1,20,0)))),"비해당분야")</f>
        <v>비해당분야</v>
      </c>
      <c r="Z1629" s="3" t="str">
        <f>IF(R1629="C",VLOOKUP(K1629,'[1]자격증 backdata'!A:F,6,0),"비해당분야")</f>
        <v>비해당분야</v>
      </c>
      <c r="AA1629" s="3" t="str">
        <f>IF(R1629="C",SUMIF(B:B,B1629,Z:Z),"비해당분야")</f>
        <v>비해당분야</v>
      </c>
      <c r="AB1629" s="3" t="str">
        <f>IF(R1629="C",SUM(Y1629,AA1629),"비해당분야")</f>
        <v>비해당분야</v>
      </c>
      <c r="AC1629" s="3">
        <f>IF(R1629="C",AB1629,X1629)</f>
        <v>6</v>
      </c>
      <c r="AD1629" s="3">
        <f>VLOOKUP(K1629,'[1]자격증 backdata'!A:D,4,0)</f>
        <v>0</v>
      </c>
      <c r="AE1629" s="3">
        <f>IF(_xlfn.MAXIFS(AD:AD,B:B,B1629)&gt;10,10,_xlfn.MAXIFS(AD:AD,B:B,B1629))</f>
        <v>5</v>
      </c>
      <c r="AG1629" s="2" t="str">
        <f>VLOOKUP(K1629,'[1]자격증 backdata'!A:C,3,0)</f>
        <v>E</v>
      </c>
      <c r="AH1629" s="2">
        <f>COUNTIFS($B:$B,$B1629,$AG:$AG,AH$1)</f>
        <v>0</v>
      </c>
      <c r="AI1629" s="2">
        <f>COUNTIFS($B:$B,$B1629,$AG:$AG,AI$1)</f>
        <v>0</v>
      </c>
      <c r="AJ1629" s="2">
        <f>COUNTIFS($B:$B,$B1629,$AG:$AG,AJ$1)</f>
        <v>0</v>
      </c>
      <c r="AK1629" s="2">
        <f>COUNTIFS($B:$B,$B1629,$AG:$AG,AK$1)</f>
        <v>0</v>
      </c>
      <c r="AL1629" s="2">
        <f>COUNTIFS($B:$B,$B1629,$AG:$AG,AL$1)</f>
        <v>1</v>
      </c>
      <c r="AM1629" s="2">
        <f>COUNTIFS($B:$B,$B1629,$AG:$AG,AM$1)</f>
        <v>0</v>
      </c>
      <c r="AN1629" s="2">
        <f>COUNTIFS($B:$B,$B1629,$AG:$AG,AN$1)</f>
        <v>0</v>
      </c>
      <c r="AO1629" s="2">
        <f>COUNTIFS($B:$B,$B1629,$AG:$AG,AO$1)</f>
        <v>0</v>
      </c>
      <c r="AP1629" s="2">
        <f>COUNTIFS($B:$B,$B1629,$AG:$AG,AP$1)</f>
        <v>0</v>
      </c>
      <c r="AQ1629" s="2">
        <f>COUNTIFS($B:$B,$B1629,$AG:$AG,AQ$1)</f>
        <v>0</v>
      </c>
      <c r="AR1629" s="2">
        <f>COUNTIFS($B:$B,$B1629,$AG:$AG,AR$1)</f>
        <v>0</v>
      </c>
      <c r="AS1629" s="2">
        <f>COUNTIFS($B:$B,$B1629,$AG:$AG,AS$1)</f>
        <v>0</v>
      </c>
      <c r="AT1629" s="2">
        <f>COUNTIFS($B:$B,$B1629,$AG:$AG,AT$1)</f>
        <v>1</v>
      </c>
      <c r="AU1629" s="2">
        <f>COUNTIFS($B:$B,$B1629,$AG:$AG,AU$1)</f>
        <v>0</v>
      </c>
    </row>
    <row r="1630" spans="1:47" ht="15" customHeight="1" x14ac:dyDescent="0.35">
      <c r="A1630" s="4">
        <f>IF(B1629=B1630,A1629,A1629+1)</f>
        <v>561</v>
      </c>
      <c r="B1630" s="4" t="s">
        <v>3384</v>
      </c>
      <c r="C1630" s="4" t="s">
        <v>3383</v>
      </c>
      <c r="D1630" s="4" t="s">
        <v>3044</v>
      </c>
      <c r="E1630" s="4" t="s">
        <v>3043</v>
      </c>
      <c r="F1630" s="4" t="s">
        <v>7</v>
      </c>
      <c r="G1630" s="4" t="s">
        <v>8</v>
      </c>
      <c r="H1630" s="4" t="s">
        <v>7</v>
      </c>
      <c r="I1630" s="4">
        <v>1</v>
      </c>
      <c r="J1630" s="4" t="s">
        <v>69</v>
      </c>
      <c r="K1630" s="4" t="s">
        <v>3065</v>
      </c>
      <c r="L1630" s="4" t="s">
        <v>36</v>
      </c>
      <c r="M1630" s="4" t="s">
        <v>3386</v>
      </c>
      <c r="N1630" s="4" t="s">
        <v>1256</v>
      </c>
      <c r="P1630" s="4" t="s">
        <v>669</v>
      </c>
      <c r="Q1630" s="4" t="s">
        <v>1475</v>
      </c>
      <c r="R1630" s="4" t="s">
        <v>2434</v>
      </c>
      <c r="S1630" s="5" t="str">
        <f>IF(P1630="심사불필요","-",VLOOKUP(K1630,'[1]자격증 backdata'!A:G,7,0))</f>
        <v>-</v>
      </c>
      <c r="T1630" s="5" t="str">
        <f>IF(S1630="-","-",IF(COUNTIFS(B:B,B1630,S:S,"필수")&gt;0,"자격요건충족","확인필요"))</f>
        <v>-</v>
      </c>
      <c r="U1630" s="5"/>
      <c r="W1630" s="5">
        <f>IF(Q1630="4급","심사불필요",VLOOKUP(K1630,'[1]자격증 backdata'!A:B,2,0))</f>
        <v>0</v>
      </c>
      <c r="X1630" s="4">
        <f>IF(R1630="A", MIN(20, SUMIFS(W:W, B:B, B1630, R:R, "A")),IF(R1630="B", MIN(30, SUMIFS(W:W, B:B, B1630, R:R, "B")),"비해당분야"))</f>
        <v>6</v>
      </c>
      <c r="Y1630" s="4" t="str">
        <f>IF(R1630="C",MIN(30,IF(COUNTIFS(B:B,B1630,W:W,"가1")=1,25,IF(COUNTIFS(B:B,B1630,W:W,"가1")&gt;=2,30,0))+IF(COUNTIFS(B:B,B1630,W:W,"나1")&gt;=4,30,IF(COUNTIFS(B:B,B1630,W:W,"나1")=3,26,IF(COUNTIFS(B:B,B1630,W:W,"나1")=2,22,IF(COUNTIFS(B:B,B1630,W:W,"나1")=1,18,0)))))+MIN(30,IF(COUNTIFS(B:B,B1630,W:W,"가2")=1,25,IF(COUNTIFS(B:B,B1630,W:W,"가2")&gt;=2,30,0))+IF(COUNTIFS(B:B,B1630,W:W,"나2")=3,30,IF(COUNTIFS(B:B,B1630,W:W,"나2")=2,25,IF(COUNTIFS(B:B,B1630,W:W,"나2")=1,20,0)))),"비해당분야")</f>
        <v>비해당분야</v>
      </c>
      <c r="Z1630" s="4" t="str">
        <f>IF(R1630="C",VLOOKUP(K1630,'[1]자격증 backdata'!A:F,6,0),"비해당분야")</f>
        <v>비해당분야</v>
      </c>
      <c r="AA1630" s="4" t="str">
        <f>IF(R1630="C",SUMIF(B:B,B1630,Z:Z),"비해당분야")</f>
        <v>비해당분야</v>
      </c>
      <c r="AB1630" s="4" t="str">
        <f>IF(R1630="C",SUM(Y1630,AA1630),"비해당분야")</f>
        <v>비해당분야</v>
      </c>
      <c r="AC1630" s="4">
        <f>IF(R1630="C",AB1630,X1630)</f>
        <v>6</v>
      </c>
      <c r="AD1630" s="4">
        <f>VLOOKUP(K1630,'[1]자격증 backdata'!A:D,4,0)</f>
        <v>5</v>
      </c>
      <c r="AE1630" s="4">
        <f>IF(_xlfn.MAXIFS(AD:AD,B:B,B1630)&gt;10,10,_xlfn.MAXIFS(AD:AD,B:B,B1630))</f>
        <v>5</v>
      </c>
      <c r="AG1630" s="5">
        <f>VLOOKUP(K1630,'[1]자격증 backdata'!A:C,3,0)</f>
        <v>0</v>
      </c>
      <c r="AH1630" s="5">
        <f>COUNTIFS($B:$B,$B1630,$AG:$AG,AH$1)</f>
        <v>0</v>
      </c>
      <c r="AI1630" s="5">
        <f>COUNTIFS($B:$B,$B1630,$AG:$AG,AI$1)</f>
        <v>0</v>
      </c>
      <c r="AJ1630" s="5">
        <f>COUNTIFS($B:$B,$B1630,$AG:$AG,AJ$1)</f>
        <v>0</v>
      </c>
      <c r="AK1630" s="5">
        <f>COUNTIFS($B:$B,$B1630,$AG:$AG,AK$1)</f>
        <v>0</v>
      </c>
      <c r="AL1630" s="5">
        <f>COUNTIFS($B:$B,$B1630,$AG:$AG,AL$1)</f>
        <v>0</v>
      </c>
      <c r="AM1630" s="5">
        <f>COUNTIFS($B:$B,$B1630,$AG:$AG,AM$1)</f>
        <v>0</v>
      </c>
      <c r="AN1630" s="5">
        <f>COUNTIFS($B:$B,$B1630,$AG:$AG,AN$1)</f>
        <v>0</v>
      </c>
      <c r="AO1630" s="5">
        <f>COUNTIFS($B:$B,$B1630,$AG:$AG,AO$1)</f>
        <v>0</v>
      </c>
      <c r="AP1630" s="5">
        <f>COUNTIFS($B:$B,$B1630,$AG:$AG,AP$1)</f>
        <v>0</v>
      </c>
      <c r="AQ1630" s="5">
        <f>COUNTIFS($B:$B,$B1630,$AG:$AG,AQ$1)</f>
        <v>0</v>
      </c>
      <c r="AR1630" s="5">
        <f>COUNTIFS($B:$B,$B1630,$AG:$AG,AR$1)</f>
        <v>0</v>
      </c>
      <c r="AS1630" s="5">
        <f>COUNTIFS($B:$B,$B1630,$AG:$AG,AS$1)</f>
        <v>0</v>
      </c>
      <c r="AT1630" s="5">
        <f>COUNTIFS($B:$B,$B1630,$AG:$AG,AT$1)</f>
        <v>1</v>
      </c>
      <c r="AU1630" s="5">
        <f>COUNTIFS($B:$B,$B1630,$AG:$AG,AU$1)</f>
        <v>0</v>
      </c>
    </row>
    <row r="1631" spans="1:47" ht="15" customHeight="1" x14ac:dyDescent="0.35">
      <c r="A1631" s="6">
        <f>IF(B1630=B1631,A1630,A1630+1)</f>
        <v>561</v>
      </c>
      <c r="B1631" s="6" t="s">
        <v>3384</v>
      </c>
      <c r="C1631" s="6" t="s">
        <v>3383</v>
      </c>
      <c r="D1631" s="6" t="s">
        <v>3044</v>
      </c>
      <c r="E1631" s="6" t="s">
        <v>3043</v>
      </c>
      <c r="F1631" s="4" t="s">
        <v>7</v>
      </c>
      <c r="G1631" s="4" t="s">
        <v>8</v>
      </c>
      <c r="H1631" s="4" t="s">
        <v>7</v>
      </c>
      <c r="I1631" s="4">
        <v>2</v>
      </c>
      <c r="J1631" s="4" t="s">
        <v>106</v>
      </c>
      <c r="K1631" s="4" t="s">
        <v>3057</v>
      </c>
      <c r="L1631" s="4" t="s">
        <v>55</v>
      </c>
      <c r="M1631" s="4" t="s">
        <v>3385</v>
      </c>
      <c r="N1631" s="4" t="s">
        <v>1417</v>
      </c>
      <c r="P1631" s="4" t="s">
        <v>669</v>
      </c>
      <c r="Q1631" s="4" t="s">
        <v>1475</v>
      </c>
      <c r="R1631" s="4" t="s">
        <v>2434</v>
      </c>
      <c r="S1631" s="5" t="str">
        <f>IF(P1631="심사불필요","-",VLOOKUP(K1631,'[1]자격증 backdata'!A:G,7,0))</f>
        <v>-</v>
      </c>
      <c r="T1631" s="5" t="str">
        <f>IF(S1631="-","-",IF(COUNTIFS(B:B,B1631,S:S,"필수")&gt;0,"자격요건충족","확인필요"))</f>
        <v>-</v>
      </c>
      <c r="U1631" s="5"/>
      <c r="W1631" s="5">
        <f>IF(Q1631="4급","심사불필요",VLOOKUP(K1631,'[1]자격증 backdata'!A:B,2,0))</f>
        <v>4</v>
      </c>
      <c r="X1631" s="4">
        <f>IF(R1631="A", MIN(20, SUMIFS(W:W, B:B, B1631, R:R, "A")),IF(R1631="B", MIN(30, SUMIFS(W:W, B:B, B1631, R:R, "B")),"비해당분야"))</f>
        <v>6</v>
      </c>
      <c r="Y1631" s="4" t="str">
        <f>IF(R1631="C",MIN(30,IF(COUNTIFS(B:B,B1631,W:W,"가1")=1,25,IF(COUNTIFS(B:B,B1631,W:W,"가1")&gt;=2,30,0))+IF(COUNTIFS(B:B,B1631,W:W,"나1")&gt;=4,30,IF(COUNTIFS(B:B,B1631,W:W,"나1")=3,26,IF(COUNTIFS(B:B,B1631,W:W,"나1")=2,22,IF(COUNTIFS(B:B,B1631,W:W,"나1")=1,18,0)))))+MIN(30,IF(COUNTIFS(B:B,B1631,W:W,"가2")=1,25,IF(COUNTIFS(B:B,B1631,W:W,"가2")&gt;=2,30,0))+IF(COUNTIFS(B:B,B1631,W:W,"나2")=3,30,IF(COUNTIFS(B:B,B1631,W:W,"나2")=2,25,IF(COUNTIFS(B:B,B1631,W:W,"나2")=1,20,0)))),"비해당분야")</f>
        <v>비해당분야</v>
      </c>
      <c r="Z1631" s="4" t="str">
        <f>IF(R1631="C",VLOOKUP(K1631,'[1]자격증 backdata'!A:F,6,0),"비해당분야")</f>
        <v>비해당분야</v>
      </c>
      <c r="AA1631" s="4" t="str">
        <f>IF(R1631="C",SUMIF(B:B,B1631,Z:Z),"비해당분야")</f>
        <v>비해당분야</v>
      </c>
      <c r="AB1631" s="4" t="str">
        <f>IF(R1631="C",SUM(Y1631,AA1631),"비해당분야")</f>
        <v>비해당분야</v>
      </c>
      <c r="AC1631" s="4">
        <f>IF(R1631="C",AB1631,X1631)</f>
        <v>6</v>
      </c>
      <c r="AD1631" s="4">
        <f>VLOOKUP(K1631,'[1]자격증 backdata'!A:D,4,0)</f>
        <v>0</v>
      </c>
      <c r="AE1631" s="4">
        <f>IF(_xlfn.MAXIFS(AD:AD,B:B,B1631)&gt;10,10,_xlfn.MAXIFS(AD:AD,B:B,B1631))</f>
        <v>5</v>
      </c>
      <c r="AG1631" s="5" t="str">
        <f>VLOOKUP(K1631,'[1]자격증 backdata'!A:C,3,0)</f>
        <v>M</v>
      </c>
      <c r="AH1631" s="5">
        <f>COUNTIFS($B:$B,$B1631,$AG:$AG,AH$1)</f>
        <v>0</v>
      </c>
      <c r="AI1631" s="5">
        <f>COUNTIFS($B:$B,$B1631,$AG:$AG,AI$1)</f>
        <v>0</v>
      </c>
      <c r="AJ1631" s="5">
        <f>COUNTIFS($B:$B,$B1631,$AG:$AG,AJ$1)</f>
        <v>0</v>
      </c>
      <c r="AK1631" s="5">
        <f>COUNTIFS($B:$B,$B1631,$AG:$AG,AK$1)</f>
        <v>0</v>
      </c>
      <c r="AL1631" s="5">
        <f>COUNTIFS($B:$B,$B1631,$AG:$AG,AL$1)</f>
        <v>0</v>
      </c>
      <c r="AM1631" s="5">
        <f>COUNTIFS($B:$B,$B1631,$AG:$AG,AM$1)</f>
        <v>0</v>
      </c>
      <c r="AN1631" s="5">
        <f>COUNTIFS($B:$B,$B1631,$AG:$AG,AN$1)</f>
        <v>0</v>
      </c>
      <c r="AO1631" s="5">
        <f>COUNTIFS($B:$B,$B1631,$AG:$AG,AO$1)</f>
        <v>0</v>
      </c>
      <c r="AP1631" s="5">
        <f>COUNTIFS($B:$B,$B1631,$AG:$AG,AP$1)</f>
        <v>0</v>
      </c>
      <c r="AQ1631" s="5">
        <f>COUNTIFS($B:$B,$B1631,$AG:$AG,AQ$1)</f>
        <v>0</v>
      </c>
      <c r="AR1631" s="5">
        <f>COUNTIFS($B:$B,$B1631,$AG:$AG,AR$1)</f>
        <v>0</v>
      </c>
      <c r="AS1631" s="5">
        <f>COUNTIFS($B:$B,$B1631,$AG:$AG,AS$1)</f>
        <v>0</v>
      </c>
      <c r="AT1631" s="5">
        <f>COUNTIFS($B:$B,$B1631,$AG:$AG,AT$1)</f>
        <v>1</v>
      </c>
      <c r="AU1631" s="5">
        <f>COUNTIFS($B:$B,$B1631,$AG:$AG,AU$1)</f>
        <v>0</v>
      </c>
    </row>
    <row r="1632" spans="1:47" ht="15" customHeight="1" x14ac:dyDescent="0.35">
      <c r="A1632" s="6">
        <f>IF(B1631=B1632,A1631,A1631+1)</f>
        <v>561</v>
      </c>
      <c r="B1632" s="6" t="s">
        <v>3384</v>
      </c>
      <c r="C1632" s="6" t="s">
        <v>3383</v>
      </c>
      <c r="D1632" s="6" t="s">
        <v>3044</v>
      </c>
      <c r="E1632" s="6" t="s">
        <v>3043</v>
      </c>
      <c r="F1632" s="4" t="s">
        <v>7</v>
      </c>
      <c r="G1632" s="4" t="s">
        <v>8</v>
      </c>
      <c r="H1632" s="4" t="s">
        <v>7</v>
      </c>
      <c r="I1632" s="4">
        <v>3</v>
      </c>
      <c r="J1632" s="4" t="s">
        <v>28</v>
      </c>
      <c r="K1632" s="4" t="s">
        <v>3061</v>
      </c>
      <c r="L1632" s="4" t="s">
        <v>26</v>
      </c>
      <c r="M1632" s="4" t="s">
        <v>3382</v>
      </c>
      <c r="N1632" s="4" t="s">
        <v>1476</v>
      </c>
      <c r="P1632" s="4" t="s">
        <v>669</v>
      </c>
      <c r="Q1632" s="4" t="s">
        <v>1475</v>
      </c>
      <c r="R1632" s="4" t="s">
        <v>2434</v>
      </c>
      <c r="S1632" s="5" t="str">
        <f>IF(P1632="심사불필요","-",VLOOKUP(K1632,'[1]자격증 backdata'!A:G,7,0))</f>
        <v>-</v>
      </c>
      <c r="T1632" s="5" t="str">
        <f>IF(S1632="-","-",IF(COUNTIFS(B:B,B1632,S:S,"필수")&gt;0,"자격요건충족","확인필요"))</f>
        <v>-</v>
      </c>
      <c r="U1632" s="5"/>
      <c r="W1632" s="5">
        <f>IF(Q1632="4급","심사불필요",VLOOKUP(K1632,'[1]자격증 backdata'!A:B,2,0))</f>
        <v>2</v>
      </c>
      <c r="X1632" s="4">
        <f>IF(R1632="A", MIN(20, SUMIFS(W:W, B:B, B1632, R:R, "A")),IF(R1632="B", MIN(30, SUMIFS(W:W, B:B, B1632, R:R, "B")),"비해당분야"))</f>
        <v>6</v>
      </c>
      <c r="Y1632" s="4" t="str">
        <f>IF(R1632="C",MIN(30,IF(COUNTIFS(B:B,B1632,W:W,"가1")=1,25,IF(COUNTIFS(B:B,B1632,W:W,"가1")&gt;=2,30,0))+IF(COUNTIFS(B:B,B1632,W:W,"나1")&gt;=4,30,IF(COUNTIFS(B:B,B1632,W:W,"나1")=3,26,IF(COUNTIFS(B:B,B1632,W:W,"나1")=2,22,IF(COUNTIFS(B:B,B1632,W:W,"나1")=1,18,0)))))+MIN(30,IF(COUNTIFS(B:B,B1632,W:W,"가2")=1,25,IF(COUNTIFS(B:B,B1632,W:W,"가2")&gt;=2,30,0))+IF(COUNTIFS(B:B,B1632,W:W,"나2")=3,30,IF(COUNTIFS(B:B,B1632,W:W,"나2")=2,25,IF(COUNTIFS(B:B,B1632,W:W,"나2")=1,20,0)))),"비해당분야")</f>
        <v>비해당분야</v>
      </c>
      <c r="Z1632" s="4" t="str">
        <f>IF(R1632="C",VLOOKUP(K1632,'[1]자격증 backdata'!A:F,6,0),"비해당분야")</f>
        <v>비해당분야</v>
      </c>
      <c r="AA1632" s="4" t="str">
        <f>IF(R1632="C",SUMIF(B:B,B1632,Z:Z),"비해당분야")</f>
        <v>비해당분야</v>
      </c>
      <c r="AB1632" s="4" t="str">
        <f>IF(R1632="C",SUM(Y1632,AA1632),"비해당분야")</f>
        <v>비해당분야</v>
      </c>
      <c r="AC1632" s="4">
        <f>IF(R1632="C",AB1632,X1632)</f>
        <v>6</v>
      </c>
      <c r="AD1632" s="4">
        <f>VLOOKUP(K1632,'[1]자격증 backdata'!A:D,4,0)</f>
        <v>0</v>
      </c>
      <c r="AE1632" s="4">
        <f>IF(_xlfn.MAXIFS(AD:AD,B:B,B1632)&gt;10,10,_xlfn.MAXIFS(AD:AD,B:B,B1632))</f>
        <v>5</v>
      </c>
      <c r="AG1632" s="5">
        <f>VLOOKUP(K1632,'[1]자격증 backdata'!A:C,3,0)</f>
        <v>0</v>
      </c>
      <c r="AH1632" s="5">
        <f>COUNTIFS($B:$B,$B1632,$AG:$AG,AH$1)</f>
        <v>0</v>
      </c>
      <c r="AI1632" s="5">
        <f>COUNTIFS($B:$B,$B1632,$AG:$AG,AI$1)</f>
        <v>0</v>
      </c>
      <c r="AJ1632" s="5">
        <f>COUNTIFS($B:$B,$B1632,$AG:$AG,AJ$1)</f>
        <v>0</v>
      </c>
      <c r="AK1632" s="5">
        <f>COUNTIFS($B:$B,$B1632,$AG:$AG,AK$1)</f>
        <v>0</v>
      </c>
      <c r="AL1632" s="5">
        <f>COUNTIFS($B:$B,$B1632,$AG:$AG,AL$1)</f>
        <v>0</v>
      </c>
      <c r="AM1632" s="5">
        <f>COUNTIFS($B:$B,$B1632,$AG:$AG,AM$1)</f>
        <v>0</v>
      </c>
      <c r="AN1632" s="5">
        <f>COUNTIFS($B:$B,$B1632,$AG:$AG,AN$1)</f>
        <v>0</v>
      </c>
      <c r="AO1632" s="5">
        <f>COUNTIFS($B:$B,$B1632,$AG:$AG,AO$1)</f>
        <v>0</v>
      </c>
      <c r="AP1632" s="5">
        <f>COUNTIFS($B:$B,$B1632,$AG:$AG,AP$1)</f>
        <v>0</v>
      </c>
      <c r="AQ1632" s="5">
        <f>COUNTIFS($B:$B,$B1632,$AG:$AG,AQ$1)</f>
        <v>0</v>
      </c>
      <c r="AR1632" s="5">
        <f>COUNTIFS($B:$B,$B1632,$AG:$AG,AR$1)</f>
        <v>0</v>
      </c>
      <c r="AS1632" s="5">
        <f>COUNTIFS($B:$B,$B1632,$AG:$AG,AS$1)</f>
        <v>0</v>
      </c>
      <c r="AT1632" s="5">
        <f>COUNTIFS($B:$B,$B1632,$AG:$AG,AT$1)</f>
        <v>1</v>
      </c>
      <c r="AU1632" s="5">
        <f>COUNTIFS($B:$B,$B1632,$AG:$AG,AU$1)</f>
        <v>0</v>
      </c>
    </row>
    <row r="1633" spans="1:47" ht="15" customHeight="1" x14ac:dyDescent="0.35">
      <c r="A1633" s="3">
        <f>IF(B1632=B1633,A1632,A1632+1)</f>
        <v>562</v>
      </c>
      <c r="B1633" s="3" t="s">
        <v>3379</v>
      </c>
      <c r="C1633" s="3" t="s">
        <v>3378</v>
      </c>
      <c r="D1633" s="3" t="s">
        <v>3044</v>
      </c>
      <c r="E1633" s="3" t="s">
        <v>3043</v>
      </c>
      <c r="F1633" s="4" t="s">
        <v>7</v>
      </c>
      <c r="G1633" s="4" t="s">
        <v>8</v>
      </c>
      <c r="H1633" s="4" t="s">
        <v>7</v>
      </c>
      <c r="I1633" s="3">
        <v>1</v>
      </c>
      <c r="J1633" s="3" t="s">
        <v>69</v>
      </c>
      <c r="K1633" s="3" t="s">
        <v>3065</v>
      </c>
      <c r="L1633" s="3" t="s">
        <v>36</v>
      </c>
      <c r="M1633" s="3" t="s">
        <v>3381</v>
      </c>
      <c r="N1633" s="3" t="s">
        <v>122</v>
      </c>
      <c r="P1633" s="3" t="s">
        <v>669</v>
      </c>
      <c r="Q1633" s="3" t="s">
        <v>1475</v>
      </c>
      <c r="R1633" s="3" t="s">
        <v>2434</v>
      </c>
      <c r="S1633" s="2" t="str">
        <f>IF(P1633="심사불필요","-",VLOOKUP(K1633,'[1]자격증 backdata'!A:G,7,0))</f>
        <v>-</v>
      </c>
      <c r="T1633" s="2" t="str">
        <f>IF(S1633="-","-",IF(COUNTIFS(B:B,B1633,S:S,"필수")&gt;0,"자격요건충족","확인필요"))</f>
        <v>-</v>
      </c>
      <c r="U1633" s="2"/>
      <c r="W1633" s="2">
        <f>IF(Q1633="4급","심사불필요",VLOOKUP(K1633,'[1]자격증 backdata'!A:B,2,0))</f>
        <v>0</v>
      </c>
      <c r="X1633" s="3">
        <f>IF(R1633="A", MIN(20, SUMIFS(W:W, B:B, B1633, R:R, "A")),IF(R1633="B", MIN(30, SUMIFS(W:W, B:B, B1633, R:R, "B")),"비해당분야"))</f>
        <v>6</v>
      </c>
      <c r="Y1633" s="3" t="str">
        <f>IF(R1633="C",MIN(30,IF(COUNTIFS(B:B,B1633,W:W,"가1")=1,25,IF(COUNTIFS(B:B,B1633,W:W,"가1")&gt;=2,30,0))+IF(COUNTIFS(B:B,B1633,W:W,"나1")&gt;=4,30,IF(COUNTIFS(B:B,B1633,W:W,"나1")=3,26,IF(COUNTIFS(B:B,B1633,W:W,"나1")=2,22,IF(COUNTIFS(B:B,B1633,W:W,"나1")=1,18,0)))))+MIN(30,IF(COUNTIFS(B:B,B1633,W:W,"가2")=1,25,IF(COUNTIFS(B:B,B1633,W:W,"가2")&gt;=2,30,0))+IF(COUNTIFS(B:B,B1633,W:W,"나2")=3,30,IF(COUNTIFS(B:B,B1633,W:W,"나2")=2,25,IF(COUNTIFS(B:B,B1633,W:W,"나2")=1,20,0)))),"비해당분야")</f>
        <v>비해당분야</v>
      </c>
      <c r="Z1633" s="3" t="str">
        <f>IF(R1633="C",VLOOKUP(K1633,'[1]자격증 backdata'!A:F,6,0),"비해당분야")</f>
        <v>비해당분야</v>
      </c>
      <c r="AA1633" s="3" t="str">
        <f>IF(R1633="C",SUMIF(B:B,B1633,Z:Z),"비해당분야")</f>
        <v>비해당분야</v>
      </c>
      <c r="AB1633" s="3" t="str">
        <f>IF(R1633="C",SUM(Y1633,AA1633),"비해당분야")</f>
        <v>비해당분야</v>
      </c>
      <c r="AC1633" s="3">
        <f>IF(R1633="C",AB1633,X1633)</f>
        <v>6</v>
      </c>
      <c r="AD1633" s="3">
        <f>VLOOKUP(K1633,'[1]자격증 backdata'!A:D,4,0)</f>
        <v>5</v>
      </c>
      <c r="AE1633" s="3">
        <f>IF(_xlfn.MAXIFS(AD:AD,B:B,B1633)&gt;10,10,_xlfn.MAXIFS(AD:AD,B:B,B1633))</f>
        <v>5</v>
      </c>
      <c r="AG1633" s="2">
        <f>VLOOKUP(K1633,'[1]자격증 backdata'!A:C,3,0)</f>
        <v>0</v>
      </c>
      <c r="AH1633" s="2">
        <f>COUNTIFS($B:$B,$B1633,$AG:$AG,AH$1)</f>
        <v>0</v>
      </c>
      <c r="AI1633" s="2">
        <f>COUNTIFS($B:$B,$B1633,$AG:$AG,AI$1)</f>
        <v>0</v>
      </c>
      <c r="AJ1633" s="2">
        <f>COUNTIFS($B:$B,$B1633,$AG:$AG,AJ$1)</f>
        <v>0</v>
      </c>
      <c r="AK1633" s="2">
        <f>COUNTIFS($B:$B,$B1633,$AG:$AG,AK$1)</f>
        <v>0</v>
      </c>
      <c r="AL1633" s="2">
        <f>COUNTIFS($B:$B,$B1633,$AG:$AG,AL$1)</f>
        <v>0</v>
      </c>
      <c r="AM1633" s="2">
        <f>COUNTIFS($B:$B,$B1633,$AG:$AG,AM$1)</f>
        <v>0</v>
      </c>
      <c r="AN1633" s="2">
        <f>COUNTIFS($B:$B,$B1633,$AG:$AG,AN$1)</f>
        <v>0</v>
      </c>
      <c r="AO1633" s="2">
        <f>COUNTIFS($B:$B,$B1633,$AG:$AG,AO$1)</f>
        <v>0</v>
      </c>
      <c r="AP1633" s="2">
        <f>COUNTIFS($B:$B,$B1633,$AG:$AG,AP$1)</f>
        <v>0</v>
      </c>
      <c r="AQ1633" s="2">
        <f>COUNTIFS($B:$B,$B1633,$AG:$AG,AQ$1)</f>
        <v>1</v>
      </c>
      <c r="AR1633" s="2">
        <f>COUNTIFS($B:$B,$B1633,$AG:$AG,AR$1)</f>
        <v>0</v>
      </c>
      <c r="AS1633" s="2">
        <f>COUNTIFS($B:$B,$B1633,$AG:$AG,AS$1)</f>
        <v>0</v>
      </c>
      <c r="AT1633" s="2">
        <f>COUNTIFS($B:$B,$B1633,$AG:$AG,AT$1)</f>
        <v>1</v>
      </c>
      <c r="AU1633" s="2">
        <f>COUNTIFS($B:$B,$B1633,$AG:$AG,AU$1)</f>
        <v>0</v>
      </c>
    </row>
    <row r="1634" spans="1:47" ht="15" customHeight="1" x14ac:dyDescent="0.35">
      <c r="A1634" s="7">
        <f>IF(B1633=B1634,A1633,A1633+1)</f>
        <v>562</v>
      </c>
      <c r="B1634" s="7" t="s">
        <v>3379</v>
      </c>
      <c r="C1634" s="7" t="s">
        <v>3378</v>
      </c>
      <c r="D1634" s="7" t="s">
        <v>3044</v>
      </c>
      <c r="E1634" s="7" t="s">
        <v>3043</v>
      </c>
      <c r="F1634" s="4" t="s">
        <v>7</v>
      </c>
      <c r="G1634" s="4" t="s">
        <v>8</v>
      </c>
      <c r="H1634" s="4" t="s">
        <v>7</v>
      </c>
      <c r="I1634" s="3">
        <v>2</v>
      </c>
      <c r="J1634" s="3" t="s">
        <v>106</v>
      </c>
      <c r="K1634" s="3" t="s">
        <v>3057</v>
      </c>
      <c r="L1634" s="3" t="s">
        <v>55</v>
      </c>
      <c r="M1634" s="3" t="s">
        <v>3380</v>
      </c>
      <c r="N1634" s="3" t="s">
        <v>1280</v>
      </c>
      <c r="P1634" s="3" t="s">
        <v>669</v>
      </c>
      <c r="Q1634" s="3" t="s">
        <v>1475</v>
      </c>
      <c r="R1634" s="3" t="s">
        <v>2434</v>
      </c>
      <c r="S1634" s="2" t="str">
        <f>IF(P1634="심사불필요","-",VLOOKUP(K1634,'[1]자격증 backdata'!A:G,7,0))</f>
        <v>-</v>
      </c>
      <c r="T1634" s="2" t="str">
        <f>IF(S1634="-","-",IF(COUNTIFS(B:B,B1634,S:S,"필수")&gt;0,"자격요건충족","확인필요"))</f>
        <v>-</v>
      </c>
      <c r="U1634" s="2"/>
      <c r="W1634" s="2">
        <f>IF(Q1634="4급","심사불필요",VLOOKUP(K1634,'[1]자격증 backdata'!A:B,2,0))</f>
        <v>4</v>
      </c>
      <c r="X1634" s="3">
        <f>IF(R1634="A", MIN(20, SUMIFS(W:W, B:B, B1634, R:R, "A")),IF(R1634="B", MIN(30, SUMIFS(W:W, B:B, B1634, R:R, "B")),"비해당분야"))</f>
        <v>6</v>
      </c>
      <c r="Y1634" s="3" t="str">
        <f>IF(R1634="C",MIN(30,IF(COUNTIFS(B:B,B1634,W:W,"가1")=1,25,IF(COUNTIFS(B:B,B1634,W:W,"가1")&gt;=2,30,0))+IF(COUNTIFS(B:B,B1634,W:W,"나1")&gt;=4,30,IF(COUNTIFS(B:B,B1634,W:W,"나1")=3,26,IF(COUNTIFS(B:B,B1634,W:W,"나1")=2,22,IF(COUNTIFS(B:B,B1634,W:W,"나1")=1,18,0)))))+MIN(30,IF(COUNTIFS(B:B,B1634,W:W,"가2")=1,25,IF(COUNTIFS(B:B,B1634,W:W,"가2")&gt;=2,30,0))+IF(COUNTIFS(B:B,B1634,W:W,"나2")=3,30,IF(COUNTIFS(B:B,B1634,W:W,"나2")=2,25,IF(COUNTIFS(B:B,B1634,W:W,"나2")=1,20,0)))),"비해당분야")</f>
        <v>비해당분야</v>
      </c>
      <c r="Z1634" s="3" t="str">
        <f>IF(R1634="C",VLOOKUP(K1634,'[1]자격증 backdata'!A:F,6,0),"비해당분야")</f>
        <v>비해당분야</v>
      </c>
      <c r="AA1634" s="3" t="str">
        <f>IF(R1634="C",SUMIF(B:B,B1634,Z:Z),"비해당분야")</f>
        <v>비해당분야</v>
      </c>
      <c r="AB1634" s="3" t="str">
        <f>IF(R1634="C",SUM(Y1634,AA1634),"비해당분야")</f>
        <v>비해당분야</v>
      </c>
      <c r="AC1634" s="3">
        <f>IF(R1634="C",AB1634,X1634)</f>
        <v>6</v>
      </c>
      <c r="AD1634" s="3">
        <f>VLOOKUP(K1634,'[1]자격증 backdata'!A:D,4,0)</f>
        <v>0</v>
      </c>
      <c r="AE1634" s="3">
        <f>IF(_xlfn.MAXIFS(AD:AD,B:B,B1634)&gt;10,10,_xlfn.MAXIFS(AD:AD,B:B,B1634))</f>
        <v>5</v>
      </c>
      <c r="AG1634" s="2" t="str">
        <f>VLOOKUP(K1634,'[1]자격증 backdata'!A:C,3,0)</f>
        <v>M</v>
      </c>
      <c r="AH1634" s="2">
        <f>COUNTIFS($B:$B,$B1634,$AG:$AG,AH$1)</f>
        <v>0</v>
      </c>
      <c r="AI1634" s="2">
        <f>COUNTIFS($B:$B,$B1634,$AG:$AG,AI$1)</f>
        <v>0</v>
      </c>
      <c r="AJ1634" s="2">
        <f>COUNTIFS($B:$B,$B1634,$AG:$AG,AJ$1)</f>
        <v>0</v>
      </c>
      <c r="AK1634" s="2">
        <f>COUNTIFS($B:$B,$B1634,$AG:$AG,AK$1)</f>
        <v>0</v>
      </c>
      <c r="AL1634" s="2">
        <f>COUNTIFS($B:$B,$B1634,$AG:$AG,AL$1)</f>
        <v>0</v>
      </c>
      <c r="AM1634" s="2">
        <f>COUNTIFS($B:$B,$B1634,$AG:$AG,AM$1)</f>
        <v>0</v>
      </c>
      <c r="AN1634" s="2">
        <f>COUNTIFS($B:$B,$B1634,$AG:$AG,AN$1)</f>
        <v>0</v>
      </c>
      <c r="AO1634" s="2">
        <f>COUNTIFS($B:$B,$B1634,$AG:$AG,AO$1)</f>
        <v>0</v>
      </c>
      <c r="AP1634" s="2">
        <f>COUNTIFS($B:$B,$B1634,$AG:$AG,AP$1)</f>
        <v>0</v>
      </c>
      <c r="AQ1634" s="2">
        <f>COUNTIFS($B:$B,$B1634,$AG:$AG,AQ$1)</f>
        <v>1</v>
      </c>
      <c r="AR1634" s="2">
        <f>COUNTIFS($B:$B,$B1634,$AG:$AG,AR$1)</f>
        <v>0</v>
      </c>
      <c r="AS1634" s="2">
        <f>COUNTIFS($B:$B,$B1634,$AG:$AG,AS$1)</f>
        <v>0</v>
      </c>
      <c r="AT1634" s="2">
        <f>COUNTIFS($B:$B,$B1634,$AG:$AG,AT$1)</f>
        <v>1</v>
      </c>
      <c r="AU1634" s="2">
        <f>COUNTIFS($B:$B,$B1634,$AG:$AG,AU$1)</f>
        <v>0</v>
      </c>
    </row>
    <row r="1635" spans="1:47" ht="15" customHeight="1" x14ac:dyDescent="0.35">
      <c r="A1635" s="7">
        <f>IF(B1634=B1635,A1634,A1634+1)</f>
        <v>562</v>
      </c>
      <c r="B1635" s="7" t="s">
        <v>3379</v>
      </c>
      <c r="C1635" s="7" t="s">
        <v>3378</v>
      </c>
      <c r="D1635" s="7" t="s">
        <v>3044</v>
      </c>
      <c r="E1635" s="7" t="s">
        <v>3043</v>
      </c>
      <c r="F1635" s="4" t="s">
        <v>7</v>
      </c>
      <c r="G1635" s="4" t="s">
        <v>8</v>
      </c>
      <c r="H1635" s="4" t="s">
        <v>7</v>
      </c>
      <c r="I1635" s="3">
        <v>3</v>
      </c>
      <c r="J1635" s="3" t="s">
        <v>364</v>
      </c>
      <c r="K1635" s="3" t="s">
        <v>3075</v>
      </c>
      <c r="L1635" s="3" t="s">
        <v>254</v>
      </c>
      <c r="M1635" s="3" t="s">
        <v>3377</v>
      </c>
      <c r="N1635" s="3" t="s">
        <v>1533</v>
      </c>
      <c r="P1635" s="3" t="s">
        <v>669</v>
      </c>
      <c r="Q1635" s="3" t="s">
        <v>1475</v>
      </c>
      <c r="R1635" s="3" t="s">
        <v>2434</v>
      </c>
      <c r="S1635" s="2" t="str">
        <f>IF(P1635="심사불필요","-",VLOOKUP(K1635,'[1]자격증 backdata'!A:G,7,0))</f>
        <v>-</v>
      </c>
      <c r="T1635" s="2" t="str">
        <f>IF(S1635="-","-",IF(COUNTIFS(B:B,B1635,S:S,"필수")&gt;0,"자격요건충족","확인필요"))</f>
        <v>-</v>
      </c>
      <c r="U1635" s="2"/>
      <c r="W1635" s="2">
        <f>IF(Q1635="4급","심사불필요",VLOOKUP(K1635,'[1]자격증 backdata'!A:B,2,0))</f>
        <v>2</v>
      </c>
      <c r="X1635" s="3">
        <f>IF(R1635="A", MIN(20, SUMIFS(W:W, B:B, B1635, R:R, "A")),IF(R1635="B", MIN(30, SUMIFS(W:W, B:B, B1635, R:R, "B")),"비해당분야"))</f>
        <v>6</v>
      </c>
      <c r="Y1635" s="3" t="str">
        <f>IF(R1635="C",MIN(30,IF(COUNTIFS(B:B,B1635,W:W,"가1")=1,25,IF(COUNTIFS(B:B,B1635,W:W,"가1")&gt;=2,30,0))+IF(COUNTIFS(B:B,B1635,W:W,"나1")&gt;=4,30,IF(COUNTIFS(B:B,B1635,W:W,"나1")=3,26,IF(COUNTIFS(B:B,B1635,W:W,"나1")=2,22,IF(COUNTIFS(B:B,B1635,W:W,"나1")=1,18,0)))))+MIN(30,IF(COUNTIFS(B:B,B1635,W:W,"가2")=1,25,IF(COUNTIFS(B:B,B1635,W:W,"가2")&gt;=2,30,0))+IF(COUNTIFS(B:B,B1635,W:W,"나2")=3,30,IF(COUNTIFS(B:B,B1635,W:W,"나2")=2,25,IF(COUNTIFS(B:B,B1635,W:W,"나2")=1,20,0)))),"비해당분야")</f>
        <v>비해당분야</v>
      </c>
      <c r="Z1635" s="3" t="str">
        <f>IF(R1635="C",VLOOKUP(K1635,'[1]자격증 backdata'!A:F,6,0),"비해당분야")</f>
        <v>비해당분야</v>
      </c>
      <c r="AA1635" s="3" t="str">
        <f>IF(R1635="C",SUMIF(B:B,B1635,Z:Z),"비해당분야")</f>
        <v>비해당분야</v>
      </c>
      <c r="AB1635" s="3" t="str">
        <f>IF(R1635="C",SUM(Y1635,AA1635),"비해당분야")</f>
        <v>비해당분야</v>
      </c>
      <c r="AC1635" s="3">
        <f>IF(R1635="C",AB1635,X1635)</f>
        <v>6</v>
      </c>
      <c r="AD1635" s="3">
        <f>VLOOKUP(K1635,'[1]자격증 backdata'!A:D,4,0)</f>
        <v>0</v>
      </c>
      <c r="AE1635" s="3">
        <f>IF(_xlfn.MAXIFS(AD:AD,B:B,B1635)&gt;10,10,_xlfn.MAXIFS(AD:AD,B:B,B1635))</f>
        <v>5</v>
      </c>
      <c r="AG1635" s="2" t="str">
        <f>VLOOKUP(K1635,'[1]자격증 backdata'!A:C,3,0)</f>
        <v>J</v>
      </c>
      <c r="AH1635" s="2">
        <f>COUNTIFS($B:$B,$B1635,$AG:$AG,AH$1)</f>
        <v>0</v>
      </c>
      <c r="AI1635" s="2">
        <f>COUNTIFS($B:$B,$B1635,$AG:$AG,AI$1)</f>
        <v>0</v>
      </c>
      <c r="AJ1635" s="2">
        <f>COUNTIFS($B:$B,$B1635,$AG:$AG,AJ$1)</f>
        <v>0</v>
      </c>
      <c r="AK1635" s="2">
        <f>COUNTIFS($B:$B,$B1635,$AG:$AG,AK$1)</f>
        <v>0</v>
      </c>
      <c r="AL1635" s="2">
        <f>COUNTIFS($B:$B,$B1635,$AG:$AG,AL$1)</f>
        <v>0</v>
      </c>
      <c r="AM1635" s="2">
        <f>COUNTIFS($B:$B,$B1635,$AG:$AG,AM$1)</f>
        <v>0</v>
      </c>
      <c r="AN1635" s="2">
        <f>COUNTIFS($B:$B,$B1635,$AG:$AG,AN$1)</f>
        <v>0</v>
      </c>
      <c r="AO1635" s="2">
        <f>COUNTIFS($B:$B,$B1635,$AG:$AG,AO$1)</f>
        <v>0</v>
      </c>
      <c r="AP1635" s="2">
        <f>COUNTIFS($B:$B,$B1635,$AG:$AG,AP$1)</f>
        <v>0</v>
      </c>
      <c r="AQ1635" s="2">
        <f>COUNTIFS($B:$B,$B1635,$AG:$AG,AQ$1)</f>
        <v>1</v>
      </c>
      <c r="AR1635" s="2">
        <f>COUNTIFS($B:$B,$B1635,$AG:$AG,AR$1)</f>
        <v>0</v>
      </c>
      <c r="AS1635" s="2">
        <f>COUNTIFS($B:$B,$B1635,$AG:$AG,AS$1)</f>
        <v>0</v>
      </c>
      <c r="AT1635" s="2">
        <f>COUNTIFS($B:$B,$B1635,$AG:$AG,AT$1)</f>
        <v>1</v>
      </c>
      <c r="AU1635" s="2">
        <f>COUNTIFS($B:$B,$B1635,$AG:$AG,AU$1)</f>
        <v>0</v>
      </c>
    </row>
    <row r="1636" spans="1:47" ht="15" customHeight="1" x14ac:dyDescent="0.35">
      <c r="A1636" s="4">
        <f>IF(B1635=B1636,A1635,A1635+1)</f>
        <v>563</v>
      </c>
      <c r="B1636" s="4" t="s">
        <v>3375</v>
      </c>
      <c r="C1636" s="4" t="s">
        <v>1489</v>
      </c>
      <c r="D1636" s="4" t="s">
        <v>3044</v>
      </c>
      <c r="E1636" s="4" t="s">
        <v>3043</v>
      </c>
      <c r="F1636" s="4" t="s">
        <v>7</v>
      </c>
      <c r="G1636" s="4" t="s">
        <v>8</v>
      </c>
      <c r="H1636" s="4" t="s">
        <v>7</v>
      </c>
      <c r="I1636" s="4">
        <v>1</v>
      </c>
      <c r="J1636" s="4" t="s">
        <v>38</v>
      </c>
      <c r="K1636" s="4" t="s">
        <v>3059</v>
      </c>
      <c r="L1636" s="4" t="s">
        <v>36</v>
      </c>
      <c r="M1636" s="4" t="s">
        <v>3376</v>
      </c>
      <c r="N1636" s="4" t="s">
        <v>122</v>
      </c>
      <c r="P1636" s="4" t="s">
        <v>669</v>
      </c>
      <c r="Q1636" s="4" t="s">
        <v>1475</v>
      </c>
      <c r="R1636" s="4" t="s">
        <v>2434</v>
      </c>
      <c r="S1636" s="5" t="str">
        <f>IF(P1636="심사불필요","-",VLOOKUP(K1636,'[1]자격증 backdata'!A:G,7,0))</f>
        <v>-</v>
      </c>
      <c r="T1636" s="5" t="str">
        <f>IF(S1636="-","-",IF(COUNTIFS(B:B,B1636,S:S,"필수")&gt;0,"자격요건충족","확인필요"))</f>
        <v>-</v>
      </c>
      <c r="U1636" s="5"/>
      <c r="W1636" s="5">
        <f>IF(Q1636="4급","심사불필요",VLOOKUP(K1636,'[1]자격증 backdata'!A:B,2,0))</f>
        <v>0</v>
      </c>
      <c r="X1636" s="4">
        <f>IF(R1636="A", MIN(20, SUMIFS(W:W, B:B, B1636, R:R, "A")),IF(R1636="B", MIN(30, SUMIFS(W:W, B:B, B1636, R:R, "B")),"비해당분야"))</f>
        <v>2</v>
      </c>
      <c r="Y1636" s="4" t="str">
        <f>IF(R1636="C",MIN(30,IF(COUNTIFS(B:B,B1636,W:W,"가1")=1,25,IF(COUNTIFS(B:B,B1636,W:W,"가1")&gt;=2,30,0))+IF(COUNTIFS(B:B,B1636,W:W,"나1")&gt;=4,30,IF(COUNTIFS(B:B,B1636,W:W,"나1")=3,26,IF(COUNTIFS(B:B,B1636,W:W,"나1")=2,22,IF(COUNTIFS(B:B,B1636,W:W,"나1")=1,18,0)))))+MIN(30,IF(COUNTIFS(B:B,B1636,W:W,"가2")=1,25,IF(COUNTIFS(B:B,B1636,W:W,"가2")&gt;=2,30,0))+IF(COUNTIFS(B:B,B1636,W:W,"나2")=3,30,IF(COUNTIFS(B:B,B1636,W:W,"나2")=2,25,IF(COUNTIFS(B:B,B1636,W:W,"나2")=1,20,0)))),"비해당분야")</f>
        <v>비해당분야</v>
      </c>
      <c r="Z1636" s="4" t="str">
        <f>IF(R1636="C",VLOOKUP(K1636,'[1]자격증 backdata'!A:F,6,0),"비해당분야")</f>
        <v>비해당분야</v>
      </c>
      <c r="AA1636" s="4" t="str">
        <f>IF(R1636="C",SUMIF(B:B,B1636,Z:Z),"비해당분야")</f>
        <v>비해당분야</v>
      </c>
      <c r="AB1636" s="4" t="str">
        <f>IF(R1636="C",SUM(Y1636,AA1636),"비해당분야")</f>
        <v>비해당분야</v>
      </c>
      <c r="AC1636" s="4">
        <f>IF(R1636="C",AB1636,X1636)</f>
        <v>2</v>
      </c>
      <c r="AD1636" s="4">
        <f>VLOOKUP(K1636,'[1]자격증 backdata'!A:D,4,0)</f>
        <v>5</v>
      </c>
      <c r="AE1636" s="4">
        <f>IF(_xlfn.MAXIFS(AD:AD,B:B,B1636)&gt;10,10,_xlfn.MAXIFS(AD:AD,B:B,B1636))</f>
        <v>5</v>
      </c>
      <c r="AG1636" s="5">
        <f>VLOOKUP(K1636,'[1]자격증 backdata'!A:C,3,0)</f>
        <v>0</v>
      </c>
      <c r="AH1636" s="5">
        <f>COUNTIFS($B:$B,$B1636,$AG:$AG,AH$1)</f>
        <v>0</v>
      </c>
      <c r="AI1636" s="5">
        <f>COUNTIFS($B:$B,$B1636,$AG:$AG,AI$1)</f>
        <v>0</v>
      </c>
      <c r="AJ1636" s="5">
        <f>COUNTIFS($B:$B,$B1636,$AG:$AG,AJ$1)</f>
        <v>0</v>
      </c>
      <c r="AK1636" s="5">
        <f>COUNTIFS($B:$B,$B1636,$AG:$AG,AK$1)</f>
        <v>0</v>
      </c>
      <c r="AL1636" s="5">
        <f>COUNTIFS($B:$B,$B1636,$AG:$AG,AL$1)</f>
        <v>0</v>
      </c>
      <c r="AM1636" s="5">
        <f>COUNTIFS($B:$B,$B1636,$AG:$AG,AM$1)</f>
        <v>0</v>
      </c>
      <c r="AN1636" s="5">
        <f>COUNTIFS($B:$B,$B1636,$AG:$AG,AN$1)</f>
        <v>0</v>
      </c>
      <c r="AO1636" s="5">
        <f>COUNTIFS($B:$B,$B1636,$AG:$AG,AO$1)</f>
        <v>0</v>
      </c>
      <c r="AP1636" s="5">
        <f>COUNTIFS($B:$B,$B1636,$AG:$AG,AP$1)</f>
        <v>0</v>
      </c>
      <c r="AQ1636" s="5">
        <f>COUNTIFS($B:$B,$B1636,$AG:$AG,AQ$1)</f>
        <v>0</v>
      </c>
      <c r="AR1636" s="5">
        <f>COUNTIFS($B:$B,$B1636,$AG:$AG,AR$1)</f>
        <v>0</v>
      </c>
      <c r="AS1636" s="5">
        <f>COUNTIFS($B:$B,$B1636,$AG:$AG,AS$1)</f>
        <v>0</v>
      </c>
      <c r="AT1636" s="5">
        <f>COUNTIFS($B:$B,$B1636,$AG:$AG,AT$1)</f>
        <v>1</v>
      </c>
      <c r="AU1636" s="5">
        <f>COUNTIFS($B:$B,$B1636,$AG:$AG,AU$1)</f>
        <v>0</v>
      </c>
    </row>
    <row r="1637" spans="1:47" ht="15" customHeight="1" x14ac:dyDescent="0.35">
      <c r="A1637" s="6">
        <f>IF(B1636=B1637,A1636,A1636+1)</f>
        <v>563</v>
      </c>
      <c r="B1637" s="6" t="s">
        <v>3375</v>
      </c>
      <c r="C1637" s="6" t="s">
        <v>1489</v>
      </c>
      <c r="D1637" s="6" t="s">
        <v>3044</v>
      </c>
      <c r="E1637" s="6" t="s">
        <v>3043</v>
      </c>
      <c r="F1637" s="4" t="s">
        <v>7</v>
      </c>
      <c r="G1637" s="4" t="s">
        <v>8</v>
      </c>
      <c r="H1637" s="4" t="s">
        <v>7</v>
      </c>
      <c r="I1637" s="4">
        <v>2</v>
      </c>
      <c r="J1637" s="4" t="s">
        <v>57</v>
      </c>
      <c r="K1637" s="4" t="s">
        <v>3089</v>
      </c>
      <c r="L1637" s="4" t="s">
        <v>55</v>
      </c>
      <c r="M1637" s="4" t="s">
        <v>3374</v>
      </c>
      <c r="N1637" s="4" t="s">
        <v>1911</v>
      </c>
      <c r="P1637" s="4" t="s">
        <v>669</v>
      </c>
      <c r="Q1637" s="4" t="s">
        <v>1475</v>
      </c>
      <c r="R1637" s="4" t="s">
        <v>2434</v>
      </c>
      <c r="S1637" s="5" t="str">
        <f>IF(P1637="심사불필요","-",VLOOKUP(K1637,'[1]자격증 backdata'!A:G,7,0))</f>
        <v>-</v>
      </c>
      <c r="T1637" s="5" t="str">
        <f>IF(S1637="-","-",IF(COUNTIFS(B:B,B1637,S:S,"필수")&gt;0,"자격요건충족","확인필요"))</f>
        <v>-</v>
      </c>
      <c r="U1637" s="5"/>
      <c r="W1637" s="5">
        <f>IF(Q1637="4급","심사불필요",VLOOKUP(K1637,'[1]자격증 backdata'!A:B,2,0))</f>
        <v>2</v>
      </c>
      <c r="X1637" s="4">
        <f>IF(R1637="A", MIN(20, SUMIFS(W:W, B:B, B1637, R:R, "A")),IF(R1637="B", MIN(30, SUMIFS(W:W, B:B, B1637, R:R, "B")),"비해당분야"))</f>
        <v>2</v>
      </c>
      <c r="Y1637" s="4" t="str">
        <f>IF(R1637="C",MIN(30,IF(COUNTIFS(B:B,B1637,W:W,"가1")=1,25,IF(COUNTIFS(B:B,B1637,W:W,"가1")&gt;=2,30,0))+IF(COUNTIFS(B:B,B1637,W:W,"나1")&gt;=4,30,IF(COUNTIFS(B:B,B1637,W:W,"나1")=3,26,IF(COUNTIFS(B:B,B1637,W:W,"나1")=2,22,IF(COUNTIFS(B:B,B1637,W:W,"나1")=1,18,0)))))+MIN(30,IF(COUNTIFS(B:B,B1637,W:W,"가2")=1,25,IF(COUNTIFS(B:B,B1637,W:W,"가2")&gt;=2,30,0))+IF(COUNTIFS(B:B,B1637,W:W,"나2")=3,30,IF(COUNTIFS(B:B,B1637,W:W,"나2")=2,25,IF(COUNTIFS(B:B,B1637,W:W,"나2")=1,20,0)))),"비해당분야")</f>
        <v>비해당분야</v>
      </c>
      <c r="Z1637" s="4" t="str">
        <f>IF(R1637="C",VLOOKUP(K1637,'[1]자격증 backdata'!A:F,6,0),"비해당분야")</f>
        <v>비해당분야</v>
      </c>
      <c r="AA1637" s="4" t="str">
        <f>IF(R1637="C",SUMIF(B:B,B1637,Z:Z),"비해당분야")</f>
        <v>비해당분야</v>
      </c>
      <c r="AB1637" s="4" t="str">
        <f>IF(R1637="C",SUM(Y1637,AA1637),"비해당분야")</f>
        <v>비해당분야</v>
      </c>
      <c r="AC1637" s="4">
        <f>IF(R1637="C",AB1637,X1637)</f>
        <v>2</v>
      </c>
      <c r="AD1637" s="4">
        <f>VLOOKUP(K1637,'[1]자격증 backdata'!A:D,4,0)</f>
        <v>0</v>
      </c>
      <c r="AE1637" s="4">
        <f>IF(_xlfn.MAXIFS(AD:AD,B:B,B1637)&gt;10,10,_xlfn.MAXIFS(AD:AD,B:B,B1637))</f>
        <v>5</v>
      </c>
      <c r="AG1637" s="5" t="str">
        <f>VLOOKUP(K1637,'[1]자격증 backdata'!A:C,3,0)</f>
        <v>M</v>
      </c>
      <c r="AH1637" s="5">
        <f>COUNTIFS($B:$B,$B1637,$AG:$AG,AH$1)</f>
        <v>0</v>
      </c>
      <c r="AI1637" s="5">
        <f>COUNTIFS($B:$B,$B1637,$AG:$AG,AI$1)</f>
        <v>0</v>
      </c>
      <c r="AJ1637" s="5">
        <f>COUNTIFS($B:$B,$B1637,$AG:$AG,AJ$1)</f>
        <v>0</v>
      </c>
      <c r="AK1637" s="5">
        <f>COUNTIFS($B:$B,$B1637,$AG:$AG,AK$1)</f>
        <v>0</v>
      </c>
      <c r="AL1637" s="5">
        <f>COUNTIFS($B:$B,$B1637,$AG:$AG,AL$1)</f>
        <v>0</v>
      </c>
      <c r="AM1637" s="5">
        <f>COUNTIFS($B:$B,$B1637,$AG:$AG,AM$1)</f>
        <v>0</v>
      </c>
      <c r="AN1637" s="5">
        <f>COUNTIFS($B:$B,$B1637,$AG:$AG,AN$1)</f>
        <v>0</v>
      </c>
      <c r="AO1637" s="5">
        <f>COUNTIFS($B:$B,$B1637,$AG:$AG,AO$1)</f>
        <v>0</v>
      </c>
      <c r="AP1637" s="5">
        <f>COUNTIFS($B:$B,$B1637,$AG:$AG,AP$1)</f>
        <v>0</v>
      </c>
      <c r="AQ1637" s="5">
        <f>COUNTIFS($B:$B,$B1637,$AG:$AG,AQ$1)</f>
        <v>0</v>
      </c>
      <c r="AR1637" s="5">
        <f>COUNTIFS($B:$B,$B1637,$AG:$AG,AR$1)</f>
        <v>0</v>
      </c>
      <c r="AS1637" s="5">
        <f>COUNTIFS($B:$B,$B1637,$AG:$AG,AS$1)</f>
        <v>0</v>
      </c>
      <c r="AT1637" s="5">
        <f>COUNTIFS($B:$B,$B1637,$AG:$AG,AT$1)</f>
        <v>1</v>
      </c>
      <c r="AU1637" s="5">
        <f>COUNTIFS($B:$B,$B1637,$AG:$AG,AU$1)</f>
        <v>0</v>
      </c>
    </row>
    <row r="1638" spans="1:47" ht="15" customHeight="1" x14ac:dyDescent="0.35">
      <c r="A1638" s="3">
        <f>IF(B1637=B1638,A1637,A1637+1)</f>
        <v>564</v>
      </c>
      <c r="B1638" s="3" t="s">
        <v>3372</v>
      </c>
      <c r="C1638" s="3" t="s">
        <v>3371</v>
      </c>
      <c r="D1638" s="3" t="s">
        <v>3044</v>
      </c>
      <c r="E1638" s="3" t="s">
        <v>3043</v>
      </c>
      <c r="F1638" s="4" t="s">
        <v>7</v>
      </c>
      <c r="G1638" s="4" t="s">
        <v>8</v>
      </c>
      <c r="H1638" s="4" t="s">
        <v>7</v>
      </c>
      <c r="I1638" s="3">
        <v>1</v>
      </c>
      <c r="J1638" s="3" t="s">
        <v>69</v>
      </c>
      <c r="K1638" s="3" t="s">
        <v>3065</v>
      </c>
      <c r="L1638" s="3" t="s">
        <v>36</v>
      </c>
      <c r="M1638" s="3" t="s">
        <v>3373</v>
      </c>
      <c r="N1638" s="3" t="s">
        <v>1283</v>
      </c>
      <c r="P1638" s="3" t="s">
        <v>669</v>
      </c>
      <c r="Q1638" s="3" t="s">
        <v>1475</v>
      </c>
      <c r="R1638" s="3" t="s">
        <v>2434</v>
      </c>
      <c r="S1638" s="2" t="str">
        <f>IF(P1638="심사불필요","-",VLOOKUP(K1638,'[1]자격증 backdata'!A:G,7,0))</f>
        <v>-</v>
      </c>
      <c r="T1638" s="2" t="str">
        <f>IF(S1638="-","-",IF(COUNTIFS(B:B,B1638,S:S,"필수")&gt;0,"자격요건충족","확인필요"))</f>
        <v>-</v>
      </c>
      <c r="U1638" s="2"/>
      <c r="W1638" s="2">
        <f>IF(Q1638="4급","심사불필요",VLOOKUP(K1638,'[1]자격증 backdata'!A:B,2,0))</f>
        <v>0</v>
      </c>
      <c r="X1638" s="3">
        <f>IF(R1638="A", MIN(20, SUMIFS(W:W, B:B, B1638, R:R, "A")),IF(R1638="B", MIN(30, SUMIFS(W:W, B:B, B1638, R:R, "B")),"비해당분야"))</f>
        <v>4</v>
      </c>
      <c r="Y1638" s="3" t="str">
        <f>IF(R1638="C",MIN(30,IF(COUNTIFS(B:B,B1638,W:W,"가1")=1,25,IF(COUNTIFS(B:B,B1638,W:W,"가1")&gt;=2,30,0))+IF(COUNTIFS(B:B,B1638,W:W,"나1")&gt;=4,30,IF(COUNTIFS(B:B,B1638,W:W,"나1")=3,26,IF(COUNTIFS(B:B,B1638,W:W,"나1")=2,22,IF(COUNTIFS(B:B,B1638,W:W,"나1")=1,18,0)))))+MIN(30,IF(COUNTIFS(B:B,B1638,W:W,"가2")=1,25,IF(COUNTIFS(B:B,B1638,W:W,"가2")&gt;=2,30,0))+IF(COUNTIFS(B:B,B1638,W:W,"나2")=3,30,IF(COUNTIFS(B:B,B1638,W:W,"나2")=2,25,IF(COUNTIFS(B:B,B1638,W:W,"나2")=1,20,0)))),"비해당분야")</f>
        <v>비해당분야</v>
      </c>
      <c r="Z1638" s="3" t="str">
        <f>IF(R1638="C",VLOOKUP(K1638,'[1]자격증 backdata'!A:F,6,0),"비해당분야")</f>
        <v>비해당분야</v>
      </c>
      <c r="AA1638" s="3" t="str">
        <f>IF(R1638="C",SUMIF(B:B,B1638,Z:Z),"비해당분야")</f>
        <v>비해당분야</v>
      </c>
      <c r="AB1638" s="3" t="str">
        <f>IF(R1638="C",SUM(Y1638,AA1638),"비해당분야")</f>
        <v>비해당분야</v>
      </c>
      <c r="AC1638" s="3">
        <f>IF(R1638="C",AB1638,X1638)</f>
        <v>4</v>
      </c>
      <c r="AD1638" s="3">
        <f>VLOOKUP(K1638,'[1]자격증 backdata'!A:D,4,0)</f>
        <v>5</v>
      </c>
      <c r="AE1638" s="3">
        <f>IF(_xlfn.MAXIFS(AD:AD,B:B,B1638)&gt;10,10,_xlfn.MAXIFS(AD:AD,B:B,B1638))</f>
        <v>5</v>
      </c>
      <c r="AG1638" s="2">
        <f>VLOOKUP(K1638,'[1]자격증 backdata'!A:C,3,0)</f>
        <v>0</v>
      </c>
      <c r="AH1638" s="2">
        <f>COUNTIFS($B:$B,$B1638,$AG:$AG,AH$1)</f>
        <v>0</v>
      </c>
      <c r="AI1638" s="2">
        <f>COUNTIFS($B:$B,$B1638,$AG:$AG,AI$1)</f>
        <v>0</v>
      </c>
      <c r="AJ1638" s="2">
        <f>COUNTIFS($B:$B,$B1638,$AG:$AG,AJ$1)</f>
        <v>0</v>
      </c>
      <c r="AK1638" s="2">
        <f>COUNTIFS($B:$B,$B1638,$AG:$AG,AK$1)</f>
        <v>0</v>
      </c>
      <c r="AL1638" s="2">
        <f>COUNTIFS($B:$B,$B1638,$AG:$AG,AL$1)</f>
        <v>0</v>
      </c>
      <c r="AM1638" s="2">
        <f>COUNTIFS($B:$B,$B1638,$AG:$AG,AM$1)</f>
        <v>0</v>
      </c>
      <c r="AN1638" s="2">
        <f>COUNTIFS($B:$B,$B1638,$AG:$AG,AN$1)</f>
        <v>0</v>
      </c>
      <c r="AO1638" s="2">
        <f>COUNTIFS($B:$B,$B1638,$AG:$AG,AO$1)</f>
        <v>0</v>
      </c>
      <c r="AP1638" s="2">
        <f>COUNTIFS($B:$B,$B1638,$AG:$AG,AP$1)</f>
        <v>0</v>
      </c>
      <c r="AQ1638" s="2">
        <f>COUNTIFS($B:$B,$B1638,$AG:$AG,AQ$1)</f>
        <v>0</v>
      </c>
      <c r="AR1638" s="2">
        <f>COUNTIFS($B:$B,$B1638,$AG:$AG,AR$1)</f>
        <v>0</v>
      </c>
      <c r="AS1638" s="2">
        <f>COUNTIFS($B:$B,$B1638,$AG:$AG,AS$1)</f>
        <v>0</v>
      </c>
      <c r="AT1638" s="2">
        <f>COUNTIFS($B:$B,$B1638,$AG:$AG,AT$1)</f>
        <v>1</v>
      </c>
      <c r="AU1638" s="2">
        <f>COUNTIFS($B:$B,$B1638,$AG:$AG,AU$1)</f>
        <v>0</v>
      </c>
    </row>
    <row r="1639" spans="1:47" ht="15" customHeight="1" x14ac:dyDescent="0.35">
      <c r="A1639" s="7">
        <f>IF(B1638=B1639,A1638,A1638+1)</f>
        <v>564</v>
      </c>
      <c r="B1639" s="7" t="s">
        <v>3372</v>
      </c>
      <c r="C1639" s="7" t="s">
        <v>3371</v>
      </c>
      <c r="D1639" s="7" t="s">
        <v>3044</v>
      </c>
      <c r="E1639" s="7" t="s">
        <v>3043</v>
      </c>
      <c r="F1639" s="4" t="s">
        <v>7</v>
      </c>
      <c r="G1639" s="4" t="s">
        <v>8</v>
      </c>
      <c r="H1639" s="4" t="s">
        <v>7</v>
      </c>
      <c r="I1639" s="3">
        <v>2</v>
      </c>
      <c r="J1639" s="3" t="s">
        <v>106</v>
      </c>
      <c r="K1639" s="3" t="s">
        <v>3057</v>
      </c>
      <c r="L1639" s="3" t="s">
        <v>55</v>
      </c>
      <c r="M1639" s="3" t="s">
        <v>3370</v>
      </c>
      <c r="N1639" s="3" t="s">
        <v>2296</v>
      </c>
      <c r="P1639" s="3" t="s">
        <v>669</v>
      </c>
      <c r="Q1639" s="3" t="s">
        <v>1475</v>
      </c>
      <c r="R1639" s="3" t="s">
        <v>2434</v>
      </c>
      <c r="S1639" s="2" t="str">
        <f>IF(P1639="심사불필요","-",VLOOKUP(K1639,'[1]자격증 backdata'!A:G,7,0))</f>
        <v>-</v>
      </c>
      <c r="T1639" s="2" t="str">
        <f>IF(S1639="-","-",IF(COUNTIFS(B:B,B1639,S:S,"필수")&gt;0,"자격요건충족","확인필요"))</f>
        <v>-</v>
      </c>
      <c r="U1639" s="2"/>
      <c r="W1639" s="2">
        <f>IF(Q1639="4급","심사불필요",VLOOKUP(K1639,'[1]자격증 backdata'!A:B,2,0))</f>
        <v>4</v>
      </c>
      <c r="X1639" s="3">
        <f>IF(R1639="A", MIN(20, SUMIFS(W:W, B:B, B1639, R:R, "A")),IF(R1639="B", MIN(30, SUMIFS(W:W, B:B, B1639, R:R, "B")),"비해당분야"))</f>
        <v>4</v>
      </c>
      <c r="Y1639" s="3" t="str">
        <f>IF(R1639="C",MIN(30,IF(COUNTIFS(B:B,B1639,W:W,"가1")=1,25,IF(COUNTIFS(B:B,B1639,W:W,"가1")&gt;=2,30,0))+IF(COUNTIFS(B:B,B1639,W:W,"나1")&gt;=4,30,IF(COUNTIFS(B:B,B1639,W:W,"나1")=3,26,IF(COUNTIFS(B:B,B1639,W:W,"나1")=2,22,IF(COUNTIFS(B:B,B1639,W:W,"나1")=1,18,0)))))+MIN(30,IF(COUNTIFS(B:B,B1639,W:W,"가2")=1,25,IF(COUNTIFS(B:B,B1639,W:W,"가2")&gt;=2,30,0))+IF(COUNTIFS(B:B,B1639,W:W,"나2")=3,30,IF(COUNTIFS(B:B,B1639,W:W,"나2")=2,25,IF(COUNTIFS(B:B,B1639,W:W,"나2")=1,20,0)))),"비해당분야")</f>
        <v>비해당분야</v>
      </c>
      <c r="Z1639" s="3" t="str">
        <f>IF(R1639="C",VLOOKUP(K1639,'[1]자격증 backdata'!A:F,6,0),"비해당분야")</f>
        <v>비해당분야</v>
      </c>
      <c r="AA1639" s="3" t="str">
        <f>IF(R1639="C",SUMIF(B:B,B1639,Z:Z),"비해당분야")</f>
        <v>비해당분야</v>
      </c>
      <c r="AB1639" s="3" t="str">
        <f>IF(R1639="C",SUM(Y1639,AA1639),"비해당분야")</f>
        <v>비해당분야</v>
      </c>
      <c r="AC1639" s="3">
        <f>IF(R1639="C",AB1639,X1639)</f>
        <v>4</v>
      </c>
      <c r="AD1639" s="3">
        <f>VLOOKUP(K1639,'[1]자격증 backdata'!A:D,4,0)</f>
        <v>0</v>
      </c>
      <c r="AE1639" s="3">
        <f>IF(_xlfn.MAXIFS(AD:AD,B:B,B1639)&gt;10,10,_xlfn.MAXIFS(AD:AD,B:B,B1639))</f>
        <v>5</v>
      </c>
      <c r="AG1639" s="2" t="str">
        <f>VLOOKUP(K1639,'[1]자격증 backdata'!A:C,3,0)</f>
        <v>M</v>
      </c>
      <c r="AH1639" s="2">
        <f>COUNTIFS($B:$B,$B1639,$AG:$AG,AH$1)</f>
        <v>0</v>
      </c>
      <c r="AI1639" s="2">
        <f>COUNTIFS($B:$B,$B1639,$AG:$AG,AI$1)</f>
        <v>0</v>
      </c>
      <c r="AJ1639" s="2">
        <f>COUNTIFS($B:$B,$B1639,$AG:$AG,AJ$1)</f>
        <v>0</v>
      </c>
      <c r="AK1639" s="2">
        <f>COUNTIFS($B:$B,$B1639,$AG:$AG,AK$1)</f>
        <v>0</v>
      </c>
      <c r="AL1639" s="2">
        <f>COUNTIFS($B:$B,$B1639,$AG:$AG,AL$1)</f>
        <v>0</v>
      </c>
      <c r="AM1639" s="2">
        <f>COUNTIFS($B:$B,$B1639,$AG:$AG,AM$1)</f>
        <v>0</v>
      </c>
      <c r="AN1639" s="2">
        <f>COUNTIFS($B:$B,$B1639,$AG:$AG,AN$1)</f>
        <v>0</v>
      </c>
      <c r="AO1639" s="2">
        <f>COUNTIFS($B:$B,$B1639,$AG:$AG,AO$1)</f>
        <v>0</v>
      </c>
      <c r="AP1639" s="2">
        <f>COUNTIFS($B:$B,$B1639,$AG:$AG,AP$1)</f>
        <v>0</v>
      </c>
      <c r="AQ1639" s="2">
        <f>COUNTIFS($B:$B,$B1639,$AG:$AG,AQ$1)</f>
        <v>0</v>
      </c>
      <c r="AR1639" s="2">
        <f>COUNTIFS($B:$B,$B1639,$AG:$AG,AR$1)</f>
        <v>0</v>
      </c>
      <c r="AS1639" s="2">
        <f>COUNTIFS($B:$B,$B1639,$AG:$AG,AS$1)</f>
        <v>0</v>
      </c>
      <c r="AT1639" s="2">
        <f>COUNTIFS($B:$B,$B1639,$AG:$AG,AT$1)</f>
        <v>1</v>
      </c>
      <c r="AU1639" s="2">
        <f>COUNTIFS($B:$B,$B1639,$AG:$AG,AU$1)</f>
        <v>0</v>
      </c>
    </row>
    <row r="1640" spans="1:47" ht="15" customHeight="1" x14ac:dyDescent="0.35">
      <c r="A1640" s="4">
        <f>IF(B1639=B1640,A1639,A1639+1)</f>
        <v>565</v>
      </c>
      <c r="B1640" s="4" t="s">
        <v>3366</v>
      </c>
      <c r="C1640" s="4" t="s">
        <v>3365</v>
      </c>
      <c r="D1640" s="4" t="s">
        <v>3044</v>
      </c>
      <c r="E1640" s="4" t="s">
        <v>3043</v>
      </c>
      <c r="F1640" s="4" t="s">
        <v>7</v>
      </c>
      <c r="G1640" s="4" t="s">
        <v>8</v>
      </c>
      <c r="H1640" s="4" t="s">
        <v>7</v>
      </c>
      <c r="I1640" s="4">
        <v>1</v>
      </c>
      <c r="J1640" s="4" t="s">
        <v>28</v>
      </c>
      <c r="K1640" s="4" t="s">
        <v>3061</v>
      </c>
      <c r="L1640" s="4" t="s">
        <v>26</v>
      </c>
      <c r="M1640" s="4" t="s">
        <v>3369</v>
      </c>
      <c r="N1640" s="4" t="s">
        <v>923</v>
      </c>
      <c r="P1640" s="4" t="s">
        <v>669</v>
      </c>
      <c r="Q1640" s="4" t="s">
        <v>1475</v>
      </c>
      <c r="R1640" s="4" t="s">
        <v>2434</v>
      </c>
      <c r="S1640" s="5" t="str">
        <f>IF(P1640="심사불필요","-",VLOOKUP(K1640,'[1]자격증 backdata'!A:G,7,0))</f>
        <v>-</v>
      </c>
      <c r="T1640" s="5" t="str">
        <f>IF(S1640="-","-",IF(COUNTIFS(B:B,B1640,S:S,"필수")&gt;0,"자격요건충족","확인필요"))</f>
        <v>-</v>
      </c>
      <c r="U1640" s="5"/>
      <c r="W1640" s="5">
        <f>IF(Q1640="4급","심사불필요",VLOOKUP(K1640,'[1]자격증 backdata'!A:B,2,0))</f>
        <v>2</v>
      </c>
      <c r="X1640" s="4">
        <f>IF(R1640="A", MIN(20, SUMIFS(W:W, B:B, B1640, R:R, "A")),IF(R1640="B", MIN(30, SUMIFS(W:W, B:B, B1640, R:R, "B")),"비해당분야"))</f>
        <v>10</v>
      </c>
      <c r="Y1640" s="4" t="str">
        <f>IF(R1640="C",MIN(30,IF(COUNTIFS(B:B,B1640,W:W,"가1")=1,25,IF(COUNTIFS(B:B,B1640,W:W,"가1")&gt;=2,30,0))+IF(COUNTIFS(B:B,B1640,W:W,"나1")&gt;=4,30,IF(COUNTIFS(B:B,B1640,W:W,"나1")=3,26,IF(COUNTIFS(B:B,B1640,W:W,"나1")=2,22,IF(COUNTIFS(B:B,B1640,W:W,"나1")=1,18,0)))))+MIN(30,IF(COUNTIFS(B:B,B1640,W:W,"가2")=1,25,IF(COUNTIFS(B:B,B1640,W:W,"가2")&gt;=2,30,0))+IF(COUNTIFS(B:B,B1640,W:W,"나2")=3,30,IF(COUNTIFS(B:B,B1640,W:W,"나2")=2,25,IF(COUNTIFS(B:B,B1640,W:W,"나2")=1,20,0)))),"비해당분야")</f>
        <v>비해당분야</v>
      </c>
      <c r="Z1640" s="4" t="str">
        <f>IF(R1640="C",VLOOKUP(K1640,'[1]자격증 backdata'!A:F,6,0),"비해당분야")</f>
        <v>비해당분야</v>
      </c>
      <c r="AA1640" s="4" t="str">
        <f>IF(R1640="C",SUMIF(B:B,B1640,Z:Z),"비해당분야")</f>
        <v>비해당분야</v>
      </c>
      <c r="AB1640" s="4" t="str">
        <f>IF(R1640="C",SUM(Y1640,AA1640),"비해당분야")</f>
        <v>비해당분야</v>
      </c>
      <c r="AC1640" s="4">
        <f>IF(R1640="C",AB1640,X1640)</f>
        <v>10</v>
      </c>
      <c r="AD1640" s="4">
        <f>VLOOKUP(K1640,'[1]자격증 backdata'!A:D,4,0)</f>
        <v>0</v>
      </c>
      <c r="AE1640" s="4">
        <f>IF(_xlfn.MAXIFS(AD:AD,B:B,B1640)&gt;10,10,_xlfn.MAXIFS(AD:AD,B:B,B1640))</f>
        <v>0</v>
      </c>
      <c r="AG1640" s="5">
        <f>VLOOKUP(K1640,'[1]자격증 backdata'!A:C,3,0)</f>
        <v>0</v>
      </c>
      <c r="AH1640" s="5">
        <f>COUNTIFS($B:$B,$B1640,$AG:$AG,AH$1)</f>
        <v>0</v>
      </c>
      <c r="AI1640" s="5">
        <f>COUNTIFS($B:$B,$B1640,$AG:$AG,AI$1)</f>
        <v>0</v>
      </c>
      <c r="AJ1640" s="5">
        <f>COUNTIFS($B:$B,$B1640,$AG:$AG,AJ$1)</f>
        <v>0</v>
      </c>
      <c r="AK1640" s="5">
        <f>COUNTIFS($B:$B,$B1640,$AG:$AG,AK$1)</f>
        <v>0</v>
      </c>
      <c r="AL1640" s="5">
        <f>COUNTIFS($B:$B,$B1640,$AG:$AG,AL$1)</f>
        <v>0</v>
      </c>
      <c r="AM1640" s="5">
        <f>COUNTIFS($B:$B,$B1640,$AG:$AG,AM$1)</f>
        <v>0</v>
      </c>
      <c r="AN1640" s="5">
        <f>COUNTIFS($B:$B,$B1640,$AG:$AG,AN$1)</f>
        <v>1</v>
      </c>
      <c r="AO1640" s="5">
        <f>COUNTIFS($B:$B,$B1640,$AG:$AG,AO$1)</f>
        <v>0</v>
      </c>
      <c r="AP1640" s="5">
        <f>COUNTIFS($B:$B,$B1640,$AG:$AG,AP$1)</f>
        <v>0</v>
      </c>
      <c r="AQ1640" s="5">
        <f>COUNTIFS($B:$B,$B1640,$AG:$AG,AQ$1)</f>
        <v>0</v>
      </c>
      <c r="AR1640" s="5">
        <f>COUNTIFS($B:$B,$B1640,$AG:$AG,AR$1)</f>
        <v>0</v>
      </c>
      <c r="AS1640" s="5">
        <f>COUNTIFS($B:$B,$B1640,$AG:$AG,AS$1)</f>
        <v>0</v>
      </c>
      <c r="AT1640" s="5">
        <f>COUNTIFS($B:$B,$B1640,$AG:$AG,AT$1)</f>
        <v>1</v>
      </c>
      <c r="AU1640" s="5">
        <f>COUNTIFS($B:$B,$B1640,$AG:$AG,AU$1)</f>
        <v>0</v>
      </c>
    </row>
    <row r="1641" spans="1:47" ht="15" customHeight="1" x14ac:dyDescent="0.35">
      <c r="A1641" s="6">
        <f>IF(B1640=B1641,A1640,A1640+1)</f>
        <v>565</v>
      </c>
      <c r="B1641" s="6" t="s">
        <v>3366</v>
      </c>
      <c r="C1641" s="6" t="s">
        <v>3365</v>
      </c>
      <c r="D1641" s="6" t="s">
        <v>3044</v>
      </c>
      <c r="E1641" s="6" t="s">
        <v>3043</v>
      </c>
      <c r="F1641" s="4" t="s">
        <v>7</v>
      </c>
      <c r="G1641" s="4" t="s">
        <v>8</v>
      </c>
      <c r="H1641" s="4" t="s">
        <v>7</v>
      </c>
      <c r="I1641" s="4">
        <v>2</v>
      </c>
      <c r="J1641" s="4" t="s">
        <v>106</v>
      </c>
      <c r="K1641" s="4" t="s">
        <v>3057</v>
      </c>
      <c r="L1641" s="4" t="s">
        <v>55</v>
      </c>
      <c r="M1641" s="4" t="s">
        <v>3368</v>
      </c>
      <c r="N1641" s="4" t="s">
        <v>3367</v>
      </c>
      <c r="P1641" s="4" t="s">
        <v>669</v>
      </c>
      <c r="Q1641" s="4" t="s">
        <v>1475</v>
      </c>
      <c r="R1641" s="4" t="s">
        <v>2434</v>
      </c>
      <c r="S1641" s="5" t="str">
        <f>IF(P1641="심사불필요","-",VLOOKUP(K1641,'[1]자격증 backdata'!A:G,7,0))</f>
        <v>-</v>
      </c>
      <c r="T1641" s="5" t="str">
        <f>IF(S1641="-","-",IF(COUNTIFS(B:B,B1641,S:S,"필수")&gt;0,"자격요건충족","확인필요"))</f>
        <v>-</v>
      </c>
      <c r="U1641" s="5"/>
      <c r="W1641" s="5">
        <f>IF(Q1641="4급","심사불필요",VLOOKUP(K1641,'[1]자격증 backdata'!A:B,2,0))</f>
        <v>4</v>
      </c>
      <c r="X1641" s="4">
        <f>IF(R1641="A", MIN(20, SUMIFS(W:W, B:B, B1641, R:R, "A")),IF(R1641="B", MIN(30, SUMIFS(W:W, B:B, B1641, R:R, "B")),"비해당분야"))</f>
        <v>10</v>
      </c>
      <c r="Y1641" s="4" t="str">
        <f>IF(R1641="C",MIN(30,IF(COUNTIFS(B:B,B1641,W:W,"가1")=1,25,IF(COUNTIFS(B:B,B1641,W:W,"가1")&gt;=2,30,0))+IF(COUNTIFS(B:B,B1641,W:W,"나1")&gt;=4,30,IF(COUNTIFS(B:B,B1641,W:W,"나1")=3,26,IF(COUNTIFS(B:B,B1641,W:W,"나1")=2,22,IF(COUNTIFS(B:B,B1641,W:W,"나1")=1,18,0)))))+MIN(30,IF(COUNTIFS(B:B,B1641,W:W,"가2")=1,25,IF(COUNTIFS(B:B,B1641,W:W,"가2")&gt;=2,30,0))+IF(COUNTIFS(B:B,B1641,W:W,"나2")=3,30,IF(COUNTIFS(B:B,B1641,W:W,"나2")=2,25,IF(COUNTIFS(B:B,B1641,W:W,"나2")=1,20,0)))),"비해당분야")</f>
        <v>비해당분야</v>
      </c>
      <c r="Z1641" s="4" t="str">
        <f>IF(R1641="C",VLOOKUP(K1641,'[1]자격증 backdata'!A:F,6,0),"비해당분야")</f>
        <v>비해당분야</v>
      </c>
      <c r="AA1641" s="4" t="str">
        <f>IF(R1641="C",SUMIF(B:B,B1641,Z:Z),"비해당분야")</f>
        <v>비해당분야</v>
      </c>
      <c r="AB1641" s="4" t="str">
        <f>IF(R1641="C",SUM(Y1641,AA1641),"비해당분야")</f>
        <v>비해당분야</v>
      </c>
      <c r="AC1641" s="4">
        <f>IF(R1641="C",AB1641,X1641)</f>
        <v>10</v>
      </c>
      <c r="AD1641" s="4">
        <f>VLOOKUP(K1641,'[1]자격증 backdata'!A:D,4,0)</f>
        <v>0</v>
      </c>
      <c r="AE1641" s="4">
        <f>IF(_xlfn.MAXIFS(AD:AD,B:B,B1641)&gt;10,10,_xlfn.MAXIFS(AD:AD,B:B,B1641))</f>
        <v>0</v>
      </c>
      <c r="AG1641" s="5" t="str">
        <f>VLOOKUP(K1641,'[1]자격증 backdata'!A:C,3,0)</f>
        <v>M</v>
      </c>
      <c r="AH1641" s="5">
        <f>COUNTIFS($B:$B,$B1641,$AG:$AG,AH$1)</f>
        <v>0</v>
      </c>
      <c r="AI1641" s="5">
        <f>COUNTIFS($B:$B,$B1641,$AG:$AG,AI$1)</f>
        <v>0</v>
      </c>
      <c r="AJ1641" s="5">
        <f>COUNTIFS($B:$B,$B1641,$AG:$AG,AJ$1)</f>
        <v>0</v>
      </c>
      <c r="AK1641" s="5">
        <f>COUNTIFS($B:$B,$B1641,$AG:$AG,AK$1)</f>
        <v>0</v>
      </c>
      <c r="AL1641" s="5">
        <f>COUNTIFS($B:$B,$B1641,$AG:$AG,AL$1)</f>
        <v>0</v>
      </c>
      <c r="AM1641" s="5">
        <f>COUNTIFS($B:$B,$B1641,$AG:$AG,AM$1)</f>
        <v>0</v>
      </c>
      <c r="AN1641" s="5">
        <f>COUNTIFS($B:$B,$B1641,$AG:$AG,AN$1)</f>
        <v>1</v>
      </c>
      <c r="AO1641" s="5">
        <f>COUNTIFS($B:$B,$B1641,$AG:$AG,AO$1)</f>
        <v>0</v>
      </c>
      <c r="AP1641" s="5">
        <f>COUNTIFS($B:$B,$B1641,$AG:$AG,AP$1)</f>
        <v>0</v>
      </c>
      <c r="AQ1641" s="5">
        <f>COUNTIFS($B:$B,$B1641,$AG:$AG,AQ$1)</f>
        <v>0</v>
      </c>
      <c r="AR1641" s="5">
        <f>COUNTIFS($B:$B,$B1641,$AG:$AG,AR$1)</f>
        <v>0</v>
      </c>
      <c r="AS1641" s="5">
        <f>COUNTIFS($B:$B,$B1641,$AG:$AG,AS$1)</f>
        <v>0</v>
      </c>
      <c r="AT1641" s="5">
        <f>COUNTIFS($B:$B,$B1641,$AG:$AG,AT$1)</f>
        <v>1</v>
      </c>
      <c r="AU1641" s="5">
        <f>COUNTIFS($B:$B,$B1641,$AG:$AG,AU$1)</f>
        <v>0</v>
      </c>
    </row>
    <row r="1642" spans="1:47" ht="15" customHeight="1" x14ac:dyDescent="0.35">
      <c r="A1642" s="6">
        <f>IF(B1641=B1642,A1641,A1641+1)</f>
        <v>565</v>
      </c>
      <c r="B1642" s="6" t="s">
        <v>3366</v>
      </c>
      <c r="C1642" s="6" t="s">
        <v>3365</v>
      </c>
      <c r="D1642" s="6" t="s">
        <v>3044</v>
      </c>
      <c r="E1642" s="6" t="s">
        <v>3043</v>
      </c>
      <c r="F1642" s="4" t="s">
        <v>7</v>
      </c>
      <c r="G1642" s="4" t="s">
        <v>8</v>
      </c>
      <c r="H1642" s="4" t="s">
        <v>7</v>
      </c>
      <c r="I1642" s="4">
        <v>3</v>
      </c>
      <c r="J1642" s="4" t="s">
        <v>215</v>
      </c>
      <c r="K1642" s="4" t="s">
        <v>3164</v>
      </c>
      <c r="L1642" s="4" t="s">
        <v>55</v>
      </c>
      <c r="M1642" s="4" t="s">
        <v>3364</v>
      </c>
      <c r="N1642" s="4" t="s">
        <v>408</v>
      </c>
      <c r="P1642" s="4" t="s">
        <v>669</v>
      </c>
      <c r="Q1642" s="4" t="s">
        <v>1475</v>
      </c>
      <c r="R1642" s="4" t="s">
        <v>2434</v>
      </c>
      <c r="S1642" s="5" t="str">
        <f>IF(P1642="심사불필요","-",VLOOKUP(K1642,'[1]자격증 backdata'!A:G,7,0))</f>
        <v>-</v>
      </c>
      <c r="T1642" s="5" t="str">
        <f>IF(S1642="-","-",IF(COUNTIFS(B:B,B1642,S:S,"필수")&gt;0,"자격요건충족","확인필요"))</f>
        <v>-</v>
      </c>
      <c r="U1642" s="5"/>
      <c r="W1642" s="5">
        <f>IF(Q1642="4급","심사불필요",VLOOKUP(K1642,'[1]자격증 backdata'!A:B,2,0))</f>
        <v>4</v>
      </c>
      <c r="X1642" s="4">
        <f>IF(R1642="A", MIN(20, SUMIFS(W:W, B:B, B1642, R:R, "A")),IF(R1642="B", MIN(30, SUMIFS(W:W, B:B, B1642, R:R, "B")),"비해당분야"))</f>
        <v>10</v>
      </c>
      <c r="Y1642" s="4" t="str">
        <f>IF(R1642="C",MIN(30,IF(COUNTIFS(B:B,B1642,W:W,"가1")=1,25,IF(COUNTIFS(B:B,B1642,W:W,"가1")&gt;=2,30,0))+IF(COUNTIFS(B:B,B1642,W:W,"나1")&gt;=4,30,IF(COUNTIFS(B:B,B1642,W:W,"나1")=3,26,IF(COUNTIFS(B:B,B1642,W:W,"나1")=2,22,IF(COUNTIFS(B:B,B1642,W:W,"나1")=1,18,0)))))+MIN(30,IF(COUNTIFS(B:B,B1642,W:W,"가2")=1,25,IF(COUNTIFS(B:B,B1642,W:W,"가2")&gt;=2,30,0))+IF(COUNTIFS(B:B,B1642,W:W,"나2")=3,30,IF(COUNTIFS(B:B,B1642,W:W,"나2")=2,25,IF(COUNTIFS(B:B,B1642,W:W,"나2")=1,20,0)))),"비해당분야")</f>
        <v>비해당분야</v>
      </c>
      <c r="Z1642" s="4" t="str">
        <f>IF(R1642="C",VLOOKUP(K1642,'[1]자격증 backdata'!A:F,6,0),"비해당분야")</f>
        <v>비해당분야</v>
      </c>
      <c r="AA1642" s="4" t="str">
        <f>IF(R1642="C",SUMIF(B:B,B1642,Z:Z),"비해당분야")</f>
        <v>비해당분야</v>
      </c>
      <c r="AB1642" s="4" t="str">
        <f>IF(R1642="C",SUM(Y1642,AA1642),"비해당분야")</f>
        <v>비해당분야</v>
      </c>
      <c r="AC1642" s="4">
        <f>IF(R1642="C",AB1642,X1642)</f>
        <v>10</v>
      </c>
      <c r="AD1642" s="4">
        <f>VLOOKUP(K1642,'[1]자격증 backdata'!A:D,4,0)</f>
        <v>0</v>
      </c>
      <c r="AE1642" s="4">
        <f>IF(_xlfn.MAXIFS(AD:AD,B:B,B1642)&gt;10,10,_xlfn.MAXIFS(AD:AD,B:B,B1642))</f>
        <v>0</v>
      </c>
      <c r="AG1642" s="5" t="str">
        <f>VLOOKUP(K1642,'[1]자격증 backdata'!A:C,3,0)</f>
        <v>G</v>
      </c>
      <c r="AH1642" s="5">
        <f>COUNTIFS($B:$B,$B1642,$AG:$AG,AH$1)</f>
        <v>0</v>
      </c>
      <c r="AI1642" s="5">
        <f>COUNTIFS($B:$B,$B1642,$AG:$AG,AI$1)</f>
        <v>0</v>
      </c>
      <c r="AJ1642" s="5">
        <f>COUNTIFS($B:$B,$B1642,$AG:$AG,AJ$1)</f>
        <v>0</v>
      </c>
      <c r="AK1642" s="5">
        <f>COUNTIFS($B:$B,$B1642,$AG:$AG,AK$1)</f>
        <v>0</v>
      </c>
      <c r="AL1642" s="5">
        <f>COUNTIFS($B:$B,$B1642,$AG:$AG,AL$1)</f>
        <v>0</v>
      </c>
      <c r="AM1642" s="5">
        <f>COUNTIFS($B:$B,$B1642,$AG:$AG,AM$1)</f>
        <v>0</v>
      </c>
      <c r="AN1642" s="5">
        <f>COUNTIFS($B:$B,$B1642,$AG:$AG,AN$1)</f>
        <v>1</v>
      </c>
      <c r="AO1642" s="5">
        <f>COUNTIFS($B:$B,$B1642,$AG:$AG,AO$1)</f>
        <v>0</v>
      </c>
      <c r="AP1642" s="5">
        <f>COUNTIFS($B:$B,$B1642,$AG:$AG,AP$1)</f>
        <v>0</v>
      </c>
      <c r="AQ1642" s="5">
        <f>COUNTIFS($B:$B,$B1642,$AG:$AG,AQ$1)</f>
        <v>0</v>
      </c>
      <c r="AR1642" s="5">
        <f>COUNTIFS($B:$B,$B1642,$AG:$AG,AR$1)</f>
        <v>0</v>
      </c>
      <c r="AS1642" s="5">
        <f>COUNTIFS($B:$B,$B1642,$AG:$AG,AS$1)</f>
        <v>0</v>
      </c>
      <c r="AT1642" s="5">
        <f>COUNTIFS($B:$B,$B1642,$AG:$AG,AT$1)</f>
        <v>1</v>
      </c>
      <c r="AU1642" s="5">
        <f>COUNTIFS($B:$B,$B1642,$AG:$AG,AU$1)</f>
        <v>0</v>
      </c>
    </row>
    <row r="1643" spans="1:47" ht="15" customHeight="1" x14ac:dyDescent="0.35">
      <c r="A1643" s="3">
        <f>IF(B1642=B1643,A1642,A1642+1)</f>
        <v>566</v>
      </c>
      <c r="B1643" s="3" t="s">
        <v>3361</v>
      </c>
      <c r="C1643" s="3" t="s">
        <v>3360</v>
      </c>
      <c r="D1643" s="3" t="s">
        <v>3044</v>
      </c>
      <c r="E1643" s="3" t="s">
        <v>3043</v>
      </c>
      <c r="F1643" s="4" t="s">
        <v>7</v>
      </c>
      <c r="G1643" s="4" t="s">
        <v>8</v>
      </c>
      <c r="H1643" s="4" t="s">
        <v>7</v>
      </c>
      <c r="I1643" s="3">
        <v>1</v>
      </c>
      <c r="J1643" s="3" t="s">
        <v>69</v>
      </c>
      <c r="K1643" s="3" t="s">
        <v>3065</v>
      </c>
      <c r="L1643" s="3" t="s">
        <v>36</v>
      </c>
      <c r="M1643" s="3" t="s">
        <v>3363</v>
      </c>
      <c r="N1643" s="3" t="s">
        <v>122</v>
      </c>
      <c r="P1643" s="3" t="s">
        <v>669</v>
      </c>
      <c r="Q1643" s="3" t="s">
        <v>1475</v>
      </c>
      <c r="R1643" s="3" t="s">
        <v>2434</v>
      </c>
      <c r="S1643" s="2" t="str">
        <f>IF(P1643="심사불필요","-",VLOOKUP(K1643,'[1]자격증 backdata'!A:G,7,0))</f>
        <v>-</v>
      </c>
      <c r="T1643" s="2" t="str">
        <f>IF(S1643="-","-",IF(COUNTIFS(B:B,B1643,S:S,"필수")&gt;0,"자격요건충족","확인필요"))</f>
        <v>-</v>
      </c>
      <c r="U1643" s="2"/>
      <c r="W1643" s="2">
        <f>IF(Q1643="4급","심사불필요",VLOOKUP(K1643,'[1]자격증 backdata'!A:B,2,0))</f>
        <v>0</v>
      </c>
      <c r="X1643" s="3">
        <f>IF(R1643="A", MIN(20, SUMIFS(W:W, B:B, B1643, R:R, "A")),IF(R1643="B", MIN(30, SUMIFS(W:W, B:B, B1643, R:R, "B")),"비해당분야"))</f>
        <v>4</v>
      </c>
      <c r="Y1643" s="3" t="str">
        <f>IF(R1643="C",MIN(30,IF(COUNTIFS(B:B,B1643,W:W,"가1")=1,25,IF(COUNTIFS(B:B,B1643,W:W,"가1")&gt;=2,30,0))+IF(COUNTIFS(B:B,B1643,W:W,"나1")&gt;=4,30,IF(COUNTIFS(B:B,B1643,W:W,"나1")=3,26,IF(COUNTIFS(B:B,B1643,W:W,"나1")=2,22,IF(COUNTIFS(B:B,B1643,W:W,"나1")=1,18,0)))))+MIN(30,IF(COUNTIFS(B:B,B1643,W:W,"가2")=1,25,IF(COUNTIFS(B:B,B1643,W:W,"가2")&gt;=2,30,0))+IF(COUNTIFS(B:B,B1643,W:W,"나2")=3,30,IF(COUNTIFS(B:B,B1643,W:W,"나2")=2,25,IF(COUNTIFS(B:B,B1643,W:W,"나2")=1,20,0)))),"비해당분야")</f>
        <v>비해당분야</v>
      </c>
      <c r="Z1643" s="3" t="str">
        <f>IF(R1643="C",VLOOKUP(K1643,'[1]자격증 backdata'!A:F,6,0),"비해당분야")</f>
        <v>비해당분야</v>
      </c>
      <c r="AA1643" s="3" t="str">
        <f>IF(R1643="C",SUMIF(B:B,B1643,Z:Z),"비해당분야")</f>
        <v>비해당분야</v>
      </c>
      <c r="AB1643" s="3" t="str">
        <f>IF(R1643="C",SUM(Y1643,AA1643),"비해당분야")</f>
        <v>비해당분야</v>
      </c>
      <c r="AC1643" s="3">
        <f>IF(R1643="C",AB1643,X1643)</f>
        <v>4</v>
      </c>
      <c r="AD1643" s="3">
        <f>VLOOKUP(K1643,'[1]자격증 backdata'!A:D,4,0)</f>
        <v>5</v>
      </c>
      <c r="AE1643" s="3">
        <f>IF(_xlfn.MAXIFS(AD:AD,B:B,B1643)&gt;10,10,_xlfn.MAXIFS(AD:AD,B:B,B1643))</f>
        <v>5</v>
      </c>
      <c r="AG1643" s="2">
        <f>VLOOKUP(K1643,'[1]자격증 backdata'!A:C,3,0)</f>
        <v>0</v>
      </c>
      <c r="AH1643" s="2">
        <f>COUNTIFS($B:$B,$B1643,$AG:$AG,AH$1)</f>
        <v>0</v>
      </c>
      <c r="AI1643" s="2">
        <f>COUNTIFS($B:$B,$B1643,$AG:$AG,AI$1)</f>
        <v>0</v>
      </c>
      <c r="AJ1643" s="2">
        <f>COUNTIFS($B:$B,$B1643,$AG:$AG,AJ$1)</f>
        <v>0</v>
      </c>
      <c r="AK1643" s="2">
        <f>COUNTIFS($B:$B,$B1643,$AG:$AG,AK$1)</f>
        <v>0</v>
      </c>
      <c r="AL1643" s="2">
        <f>COUNTIFS($B:$B,$B1643,$AG:$AG,AL$1)</f>
        <v>0</v>
      </c>
      <c r="AM1643" s="2">
        <f>COUNTIFS($B:$B,$B1643,$AG:$AG,AM$1)</f>
        <v>0</v>
      </c>
      <c r="AN1643" s="2">
        <f>COUNTIFS($B:$B,$B1643,$AG:$AG,AN$1)</f>
        <v>0</v>
      </c>
      <c r="AO1643" s="2">
        <f>COUNTIFS($B:$B,$B1643,$AG:$AG,AO$1)</f>
        <v>0</v>
      </c>
      <c r="AP1643" s="2">
        <f>COUNTIFS($B:$B,$B1643,$AG:$AG,AP$1)</f>
        <v>0</v>
      </c>
      <c r="AQ1643" s="2">
        <f>COUNTIFS($B:$B,$B1643,$AG:$AG,AQ$1)</f>
        <v>1</v>
      </c>
      <c r="AR1643" s="2">
        <f>COUNTIFS($B:$B,$B1643,$AG:$AG,AR$1)</f>
        <v>0</v>
      </c>
      <c r="AS1643" s="2">
        <f>COUNTIFS($B:$B,$B1643,$AG:$AG,AS$1)</f>
        <v>0</v>
      </c>
      <c r="AT1643" s="2">
        <f>COUNTIFS($B:$B,$B1643,$AG:$AG,AT$1)</f>
        <v>1</v>
      </c>
      <c r="AU1643" s="2">
        <f>COUNTIFS($B:$B,$B1643,$AG:$AG,AU$1)</f>
        <v>0</v>
      </c>
    </row>
    <row r="1644" spans="1:47" ht="15" customHeight="1" x14ac:dyDescent="0.35">
      <c r="A1644" s="7">
        <f>IF(B1643=B1644,A1643,A1643+1)</f>
        <v>566</v>
      </c>
      <c r="B1644" s="7" t="s">
        <v>3361</v>
      </c>
      <c r="C1644" s="7" t="s">
        <v>3360</v>
      </c>
      <c r="D1644" s="7" t="s">
        <v>3044</v>
      </c>
      <c r="E1644" s="7" t="s">
        <v>3043</v>
      </c>
      <c r="F1644" s="4" t="s">
        <v>7</v>
      </c>
      <c r="G1644" s="4" t="s">
        <v>8</v>
      </c>
      <c r="H1644" s="4" t="s">
        <v>7</v>
      </c>
      <c r="I1644" s="3">
        <v>2</v>
      </c>
      <c r="J1644" s="3" t="s">
        <v>57</v>
      </c>
      <c r="K1644" s="3" t="s">
        <v>3089</v>
      </c>
      <c r="L1644" s="3" t="s">
        <v>55</v>
      </c>
      <c r="M1644" s="3" t="s">
        <v>3362</v>
      </c>
      <c r="N1644" s="3" t="s">
        <v>1693</v>
      </c>
      <c r="P1644" s="3" t="s">
        <v>669</v>
      </c>
      <c r="Q1644" s="3" t="s">
        <v>1475</v>
      </c>
      <c r="R1644" s="3" t="s">
        <v>2434</v>
      </c>
      <c r="S1644" s="2" t="str">
        <f>IF(P1644="심사불필요","-",VLOOKUP(K1644,'[1]자격증 backdata'!A:G,7,0))</f>
        <v>-</v>
      </c>
      <c r="T1644" s="2" t="str">
        <f>IF(S1644="-","-",IF(COUNTIFS(B:B,B1644,S:S,"필수")&gt;0,"자격요건충족","확인필요"))</f>
        <v>-</v>
      </c>
      <c r="U1644" s="2"/>
      <c r="W1644" s="2">
        <f>IF(Q1644="4급","심사불필요",VLOOKUP(K1644,'[1]자격증 backdata'!A:B,2,0))</f>
        <v>2</v>
      </c>
      <c r="X1644" s="3">
        <f>IF(R1644="A", MIN(20, SUMIFS(W:W, B:B, B1644, R:R, "A")),IF(R1644="B", MIN(30, SUMIFS(W:W, B:B, B1644, R:R, "B")),"비해당분야"))</f>
        <v>4</v>
      </c>
      <c r="Y1644" s="3" t="str">
        <f>IF(R1644="C",MIN(30,IF(COUNTIFS(B:B,B1644,W:W,"가1")=1,25,IF(COUNTIFS(B:B,B1644,W:W,"가1")&gt;=2,30,0))+IF(COUNTIFS(B:B,B1644,W:W,"나1")&gt;=4,30,IF(COUNTIFS(B:B,B1644,W:W,"나1")=3,26,IF(COUNTIFS(B:B,B1644,W:W,"나1")=2,22,IF(COUNTIFS(B:B,B1644,W:W,"나1")=1,18,0)))))+MIN(30,IF(COUNTIFS(B:B,B1644,W:W,"가2")=1,25,IF(COUNTIFS(B:B,B1644,W:W,"가2")&gt;=2,30,0))+IF(COUNTIFS(B:B,B1644,W:W,"나2")=3,30,IF(COUNTIFS(B:B,B1644,W:W,"나2")=2,25,IF(COUNTIFS(B:B,B1644,W:W,"나2")=1,20,0)))),"비해당분야")</f>
        <v>비해당분야</v>
      </c>
      <c r="Z1644" s="3" t="str">
        <f>IF(R1644="C",VLOOKUP(K1644,'[1]자격증 backdata'!A:F,6,0),"비해당분야")</f>
        <v>비해당분야</v>
      </c>
      <c r="AA1644" s="3" t="str">
        <f>IF(R1644="C",SUMIF(B:B,B1644,Z:Z),"비해당분야")</f>
        <v>비해당분야</v>
      </c>
      <c r="AB1644" s="3" t="str">
        <f>IF(R1644="C",SUM(Y1644,AA1644),"비해당분야")</f>
        <v>비해당분야</v>
      </c>
      <c r="AC1644" s="3">
        <f>IF(R1644="C",AB1644,X1644)</f>
        <v>4</v>
      </c>
      <c r="AD1644" s="3">
        <f>VLOOKUP(K1644,'[1]자격증 backdata'!A:D,4,0)</f>
        <v>0</v>
      </c>
      <c r="AE1644" s="3">
        <f>IF(_xlfn.MAXIFS(AD:AD,B:B,B1644)&gt;10,10,_xlfn.MAXIFS(AD:AD,B:B,B1644))</f>
        <v>5</v>
      </c>
      <c r="AG1644" s="2" t="str">
        <f>VLOOKUP(K1644,'[1]자격증 backdata'!A:C,3,0)</f>
        <v>M</v>
      </c>
      <c r="AH1644" s="2">
        <f>COUNTIFS($B:$B,$B1644,$AG:$AG,AH$1)</f>
        <v>0</v>
      </c>
      <c r="AI1644" s="2">
        <f>COUNTIFS($B:$B,$B1644,$AG:$AG,AI$1)</f>
        <v>0</v>
      </c>
      <c r="AJ1644" s="2">
        <f>COUNTIFS($B:$B,$B1644,$AG:$AG,AJ$1)</f>
        <v>0</v>
      </c>
      <c r="AK1644" s="2">
        <f>COUNTIFS($B:$B,$B1644,$AG:$AG,AK$1)</f>
        <v>0</v>
      </c>
      <c r="AL1644" s="2">
        <f>COUNTIFS($B:$B,$B1644,$AG:$AG,AL$1)</f>
        <v>0</v>
      </c>
      <c r="AM1644" s="2">
        <f>COUNTIFS($B:$B,$B1644,$AG:$AG,AM$1)</f>
        <v>0</v>
      </c>
      <c r="AN1644" s="2">
        <f>COUNTIFS($B:$B,$B1644,$AG:$AG,AN$1)</f>
        <v>0</v>
      </c>
      <c r="AO1644" s="2">
        <f>COUNTIFS($B:$B,$B1644,$AG:$AG,AO$1)</f>
        <v>0</v>
      </c>
      <c r="AP1644" s="2">
        <f>COUNTIFS($B:$B,$B1644,$AG:$AG,AP$1)</f>
        <v>0</v>
      </c>
      <c r="AQ1644" s="2">
        <f>COUNTIFS($B:$B,$B1644,$AG:$AG,AQ$1)</f>
        <v>1</v>
      </c>
      <c r="AR1644" s="2">
        <f>COUNTIFS($B:$B,$B1644,$AG:$AG,AR$1)</f>
        <v>0</v>
      </c>
      <c r="AS1644" s="2">
        <f>COUNTIFS($B:$B,$B1644,$AG:$AG,AS$1)</f>
        <v>0</v>
      </c>
      <c r="AT1644" s="2">
        <f>COUNTIFS($B:$B,$B1644,$AG:$AG,AT$1)</f>
        <v>1</v>
      </c>
      <c r="AU1644" s="2">
        <f>COUNTIFS($B:$B,$B1644,$AG:$AG,AU$1)</f>
        <v>0</v>
      </c>
    </row>
    <row r="1645" spans="1:47" ht="15" customHeight="1" x14ac:dyDescent="0.35">
      <c r="A1645" s="7">
        <f>IF(B1644=B1645,A1644,A1644+1)</f>
        <v>566</v>
      </c>
      <c r="B1645" s="7" t="s">
        <v>3361</v>
      </c>
      <c r="C1645" s="7" t="s">
        <v>3360</v>
      </c>
      <c r="D1645" s="7" t="s">
        <v>3044</v>
      </c>
      <c r="E1645" s="7" t="s">
        <v>3043</v>
      </c>
      <c r="F1645" s="4" t="s">
        <v>7</v>
      </c>
      <c r="G1645" s="4" t="s">
        <v>8</v>
      </c>
      <c r="H1645" s="4" t="s">
        <v>7</v>
      </c>
      <c r="I1645" s="3">
        <v>3</v>
      </c>
      <c r="J1645" s="3" t="s">
        <v>364</v>
      </c>
      <c r="K1645" s="3" t="s">
        <v>3075</v>
      </c>
      <c r="L1645" s="3" t="s">
        <v>254</v>
      </c>
      <c r="M1645" s="3" t="s">
        <v>3359</v>
      </c>
      <c r="N1645" s="3" t="s">
        <v>1276</v>
      </c>
      <c r="P1645" s="3" t="s">
        <v>669</v>
      </c>
      <c r="Q1645" s="3" t="s">
        <v>1475</v>
      </c>
      <c r="R1645" s="3" t="s">
        <v>2434</v>
      </c>
      <c r="S1645" s="2" t="str">
        <f>IF(P1645="심사불필요","-",VLOOKUP(K1645,'[1]자격증 backdata'!A:G,7,0))</f>
        <v>-</v>
      </c>
      <c r="T1645" s="2" t="str">
        <f>IF(S1645="-","-",IF(COUNTIFS(B:B,B1645,S:S,"필수")&gt;0,"자격요건충족","확인필요"))</f>
        <v>-</v>
      </c>
      <c r="U1645" s="2"/>
      <c r="W1645" s="2">
        <f>IF(Q1645="4급","심사불필요",VLOOKUP(K1645,'[1]자격증 backdata'!A:B,2,0))</f>
        <v>2</v>
      </c>
      <c r="X1645" s="3">
        <f>IF(R1645="A", MIN(20, SUMIFS(W:W, B:B, B1645, R:R, "A")),IF(R1645="B", MIN(30, SUMIFS(W:W, B:B, B1645, R:R, "B")),"비해당분야"))</f>
        <v>4</v>
      </c>
      <c r="Y1645" s="3" t="str">
        <f>IF(R1645="C",MIN(30,IF(COUNTIFS(B:B,B1645,W:W,"가1")=1,25,IF(COUNTIFS(B:B,B1645,W:W,"가1")&gt;=2,30,0))+IF(COUNTIFS(B:B,B1645,W:W,"나1")&gt;=4,30,IF(COUNTIFS(B:B,B1645,W:W,"나1")=3,26,IF(COUNTIFS(B:B,B1645,W:W,"나1")=2,22,IF(COUNTIFS(B:B,B1645,W:W,"나1")=1,18,0)))))+MIN(30,IF(COUNTIFS(B:B,B1645,W:W,"가2")=1,25,IF(COUNTIFS(B:B,B1645,W:W,"가2")&gt;=2,30,0))+IF(COUNTIFS(B:B,B1645,W:W,"나2")=3,30,IF(COUNTIFS(B:B,B1645,W:W,"나2")=2,25,IF(COUNTIFS(B:B,B1645,W:W,"나2")=1,20,0)))),"비해당분야")</f>
        <v>비해당분야</v>
      </c>
      <c r="Z1645" s="3" t="str">
        <f>IF(R1645="C",VLOOKUP(K1645,'[1]자격증 backdata'!A:F,6,0),"비해당분야")</f>
        <v>비해당분야</v>
      </c>
      <c r="AA1645" s="3" t="str">
        <f>IF(R1645="C",SUMIF(B:B,B1645,Z:Z),"비해당분야")</f>
        <v>비해당분야</v>
      </c>
      <c r="AB1645" s="3" t="str">
        <f>IF(R1645="C",SUM(Y1645,AA1645),"비해당분야")</f>
        <v>비해당분야</v>
      </c>
      <c r="AC1645" s="3">
        <f>IF(R1645="C",AB1645,X1645)</f>
        <v>4</v>
      </c>
      <c r="AD1645" s="3">
        <f>VLOOKUP(K1645,'[1]자격증 backdata'!A:D,4,0)</f>
        <v>0</v>
      </c>
      <c r="AE1645" s="3">
        <f>IF(_xlfn.MAXIFS(AD:AD,B:B,B1645)&gt;10,10,_xlfn.MAXIFS(AD:AD,B:B,B1645))</f>
        <v>5</v>
      </c>
      <c r="AG1645" s="2" t="str">
        <f>VLOOKUP(K1645,'[1]자격증 backdata'!A:C,3,0)</f>
        <v>J</v>
      </c>
      <c r="AH1645" s="2">
        <f>COUNTIFS($B:$B,$B1645,$AG:$AG,AH$1)</f>
        <v>0</v>
      </c>
      <c r="AI1645" s="2">
        <f>COUNTIFS($B:$B,$B1645,$AG:$AG,AI$1)</f>
        <v>0</v>
      </c>
      <c r="AJ1645" s="2">
        <f>COUNTIFS($B:$B,$B1645,$AG:$AG,AJ$1)</f>
        <v>0</v>
      </c>
      <c r="AK1645" s="2">
        <f>COUNTIFS($B:$B,$B1645,$AG:$AG,AK$1)</f>
        <v>0</v>
      </c>
      <c r="AL1645" s="2">
        <f>COUNTIFS($B:$B,$B1645,$AG:$AG,AL$1)</f>
        <v>0</v>
      </c>
      <c r="AM1645" s="2">
        <f>COUNTIFS($B:$B,$B1645,$AG:$AG,AM$1)</f>
        <v>0</v>
      </c>
      <c r="AN1645" s="2">
        <f>COUNTIFS($B:$B,$B1645,$AG:$AG,AN$1)</f>
        <v>0</v>
      </c>
      <c r="AO1645" s="2">
        <f>COUNTIFS($B:$B,$B1645,$AG:$AG,AO$1)</f>
        <v>0</v>
      </c>
      <c r="AP1645" s="2">
        <f>COUNTIFS($B:$B,$B1645,$AG:$AG,AP$1)</f>
        <v>0</v>
      </c>
      <c r="AQ1645" s="2">
        <f>COUNTIFS($B:$B,$B1645,$AG:$AG,AQ$1)</f>
        <v>1</v>
      </c>
      <c r="AR1645" s="2">
        <f>COUNTIFS($B:$B,$B1645,$AG:$AG,AR$1)</f>
        <v>0</v>
      </c>
      <c r="AS1645" s="2">
        <f>COUNTIFS($B:$B,$B1645,$AG:$AG,AS$1)</f>
        <v>0</v>
      </c>
      <c r="AT1645" s="2">
        <f>COUNTIFS($B:$B,$B1645,$AG:$AG,AT$1)</f>
        <v>1</v>
      </c>
      <c r="AU1645" s="2">
        <f>COUNTIFS($B:$B,$B1645,$AG:$AG,AU$1)</f>
        <v>0</v>
      </c>
    </row>
    <row r="1646" spans="1:47" ht="15" customHeight="1" x14ac:dyDescent="0.35">
      <c r="A1646" s="4">
        <f>IF(B1645=B1646,A1645,A1645+1)</f>
        <v>567</v>
      </c>
      <c r="B1646" s="4" t="s">
        <v>3354</v>
      </c>
      <c r="C1646" s="4" t="s">
        <v>3353</v>
      </c>
      <c r="D1646" s="4" t="s">
        <v>3044</v>
      </c>
      <c r="E1646" s="4" t="s">
        <v>3043</v>
      </c>
      <c r="F1646" s="4" t="s">
        <v>7</v>
      </c>
      <c r="G1646" s="4" t="s">
        <v>8</v>
      </c>
      <c r="H1646" s="4" t="s">
        <v>7</v>
      </c>
      <c r="I1646" s="4">
        <v>1</v>
      </c>
      <c r="J1646" s="4" t="s">
        <v>364</v>
      </c>
      <c r="K1646" s="4" t="s">
        <v>3075</v>
      </c>
      <c r="L1646" s="4" t="s">
        <v>254</v>
      </c>
      <c r="M1646" s="4" t="s">
        <v>3358</v>
      </c>
      <c r="N1646" s="4" t="s">
        <v>2554</v>
      </c>
      <c r="P1646" s="4" t="s">
        <v>669</v>
      </c>
      <c r="Q1646" s="4" t="s">
        <v>1475</v>
      </c>
      <c r="R1646" s="4" t="s">
        <v>2434</v>
      </c>
      <c r="S1646" s="5" t="str">
        <f>IF(P1646="심사불필요","-",VLOOKUP(K1646,'[1]자격증 backdata'!A:G,7,0))</f>
        <v>-</v>
      </c>
      <c r="T1646" s="5" t="str">
        <f>IF(S1646="-","-",IF(COUNTIFS(B:B,B1646,S:S,"필수")&gt;0,"자격요건충족","확인필요"))</f>
        <v>-</v>
      </c>
      <c r="U1646" s="5"/>
      <c r="W1646" s="5">
        <f>IF(Q1646="4급","심사불필요",VLOOKUP(K1646,'[1]자격증 backdata'!A:B,2,0))</f>
        <v>2</v>
      </c>
      <c r="X1646" s="4">
        <f>IF(R1646="A", MIN(20, SUMIFS(W:W, B:B, B1646, R:R, "A")),IF(R1646="B", MIN(30, SUMIFS(W:W, B:B, B1646, R:R, "B")),"비해당분야"))</f>
        <v>10</v>
      </c>
      <c r="Y1646" s="4" t="str">
        <f>IF(R1646="C",MIN(30,IF(COUNTIFS(B:B,B1646,W:W,"가1")=1,25,IF(COUNTIFS(B:B,B1646,W:W,"가1")&gt;=2,30,0))+IF(COUNTIFS(B:B,B1646,W:W,"나1")&gt;=4,30,IF(COUNTIFS(B:B,B1646,W:W,"나1")=3,26,IF(COUNTIFS(B:B,B1646,W:W,"나1")=2,22,IF(COUNTIFS(B:B,B1646,W:W,"나1")=1,18,0)))))+MIN(30,IF(COUNTIFS(B:B,B1646,W:W,"가2")=1,25,IF(COUNTIFS(B:B,B1646,W:W,"가2")&gt;=2,30,0))+IF(COUNTIFS(B:B,B1646,W:W,"나2")=3,30,IF(COUNTIFS(B:B,B1646,W:W,"나2")=2,25,IF(COUNTIFS(B:B,B1646,W:W,"나2")=1,20,0)))),"비해당분야")</f>
        <v>비해당분야</v>
      </c>
      <c r="Z1646" s="4" t="str">
        <f>IF(R1646="C",VLOOKUP(K1646,'[1]자격증 backdata'!A:F,6,0),"비해당분야")</f>
        <v>비해당분야</v>
      </c>
      <c r="AA1646" s="4" t="str">
        <f>IF(R1646="C",SUMIF(B:B,B1646,Z:Z),"비해당분야")</f>
        <v>비해당분야</v>
      </c>
      <c r="AB1646" s="4" t="str">
        <f>IF(R1646="C",SUM(Y1646,AA1646),"비해당분야")</f>
        <v>비해당분야</v>
      </c>
      <c r="AC1646" s="4">
        <f>IF(R1646="C",AB1646,X1646)</f>
        <v>10</v>
      </c>
      <c r="AD1646" s="4">
        <f>VLOOKUP(K1646,'[1]자격증 backdata'!A:D,4,0)</f>
        <v>0</v>
      </c>
      <c r="AE1646" s="4">
        <f>IF(_xlfn.MAXIFS(AD:AD,B:B,B1646)&gt;10,10,_xlfn.MAXIFS(AD:AD,B:B,B1646))</f>
        <v>5</v>
      </c>
      <c r="AG1646" s="5" t="str">
        <f>VLOOKUP(K1646,'[1]자격증 backdata'!A:C,3,0)</f>
        <v>J</v>
      </c>
      <c r="AH1646" s="5">
        <f>COUNTIFS($B:$B,$B1646,$AG:$AG,AH$1)</f>
        <v>0</v>
      </c>
      <c r="AI1646" s="5">
        <f>COUNTIFS($B:$B,$B1646,$AG:$AG,AI$1)</f>
        <v>0</v>
      </c>
      <c r="AJ1646" s="5">
        <f>COUNTIFS($B:$B,$B1646,$AG:$AG,AJ$1)</f>
        <v>0</v>
      </c>
      <c r="AK1646" s="5">
        <f>COUNTIFS($B:$B,$B1646,$AG:$AG,AK$1)</f>
        <v>0</v>
      </c>
      <c r="AL1646" s="5">
        <f>COUNTIFS($B:$B,$B1646,$AG:$AG,AL$1)</f>
        <v>0</v>
      </c>
      <c r="AM1646" s="5">
        <f>COUNTIFS($B:$B,$B1646,$AG:$AG,AM$1)</f>
        <v>0</v>
      </c>
      <c r="AN1646" s="5">
        <f>COUNTIFS($B:$B,$B1646,$AG:$AG,AN$1)</f>
        <v>0</v>
      </c>
      <c r="AO1646" s="5">
        <f>COUNTIFS($B:$B,$B1646,$AG:$AG,AO$1)</f>
        <v>1</v>
      </c>
      <c r="AP1646" s="5">
        <f>COUNTIFS($B:$B,$B1646,$AG:$AG,AP$1)</f>
        <v>0</v>
      </c>
      <c r="AQ1646" s="5">
        <f>COUNTIFS($B:$B,$B1646,$AG:$AG,AQ$1)</f>
        <v>1</v>
      </c>
      <c r="AR1646" s="5">
        <f>COUNTIFS($B:$B,$B1646,$AG:$AG,AR$1)</f>
        <v>0</v>
      </c>
      <c r="AS1646" s="5">
        <f>COUNTIFS($B:$B,$B1646,$AG:$AG,AS$1)</f>
        <v>0</v>
      </c>
      <c r="AT1646" s="5">
        <f>COUNTIFS($B:$B,$B1646,$AG:$AG,AT$1)</f>
        <v>1</v>
      </c>
      <c r="AU1646" s="5">
        <f>COUNTIFS($B:$B,$B1646,$AG:$AG,AU$1)</f>
        <v>0</v>
      </c>
    </row>
    <row r="1647" spans="1:47" ht="15" customHeight="1" x14ac:dyDescent="0.35">
      <c r="A1647" s="6">
        <f>IF(B1646=B1647,A1646,A1646+1)</f>
        <v>567</v>
      </c>
      <c r="B1647" s="6" t="s">
        <v>3354</v>
      </c>
      <c r="C1647" s="6" t="s">
        <v>3353</v>
      </c>
      <c r="D1647" s="6" t="s">
        <v>3044</v>
      </c>
      <c r="E1647" s="6" t="s">
        <v>3043</v>
      </c>
      <c r="F1647" s="4" t="s">
        <v>7</v>
      </c>
      <c r="G1647" s="4" t="s">
        <v>8</v>
      </c>
      <c r="H1647" s="4" t="s">
        <v>7</v>
      </c>
      <c r="I1647" s="4">
        <v>2</v>
      </c>
      <c r="J1647" s="4" t="s">
        <v>653</v>
      </c>
      <c r="K1647" s="4" t="s">
        <v>3052</v>
      </c>
      <c r="L1647" s="4" t="s">
        <v>651</v>
      </c>
      <c r="M1647" s="4" t="s">
        <v>3357</v>
      </c>
      <c r="N1647" s="4" t="s">
        <v>2909</v>
      </c>
      <c r="P1647" s="4" t="s">
        <v>669</v>
      </c>
      <c r="Q1647" s="4" t="s">
        <v>1475</v>
      </c>
      <c r="R1647" s="4" t="s">
        <v>2434</v>
      </c>
      <c r="S1647" s="5" t="str">
        <f>IF(P1647="심사불필요","-",VLOOKUP(K1647,'[1]자격증 backdata'!A:G,7,0))</f>
        <v>-</v>
      </c>
      <c r="T1647" s="5" t="str">
        <f>IF(S1647="-","-",IF(COUNTIFS(B:B,B1647,S:S,"필수")&gt;0,"자격요건충족","확인필요"))</f>
        <v>-</v>
      </c>
      <c r="U1647" s="5"/>
      <c r="W1647" s="5">
        <f>IF(Q1647="4급","심사불필요",VLOOKUP(K1647,'[1]자격증 backdata'!A:B,2,0))</f>
        <v>4</v>
      </c>
      <c r="X1647" s="4">
        <f>IF(R1647="A", MIN(20, SUMIFS(W:W, B:B, B1647, R:R, "A")),IF(R1647="B", MIN(30, SUMIFS(W:W, B:B, B1647, R:R, "B")),"비해당분야"))</f>
        <v>10</v>
      </c>
      <c r="Y1647" s="4" t="str">
        <f>IF(R1647="C",MIN(30,IF(COUNTIFS(B:B,B1647,W:W,"가1")=1,25,IF(COUNTIFS(B:B,B1647,W:W,"가1")&gt;=2,30,0))+IF(COUNTIFS(B:B,B1647,W:W,"나1")&gt;=4,30,IF(COUNTIFS(B:B,B1647,W:W,"나1")=3,26,IF(COUNTIFS(B:B,B1647,W:W,"나1")=2,22,IF(COUNTIFS(B:B,B1647,W:W,"나1")=1,18,0)))))+MIN(30,IF(COUNTIFS(B:B,B1647,W:W,"가2")=1,25,IF(COUNTIFS(B:B,B1647,W:W,"가2")&gt;=2,30,0))+IF(COUNTIFS(B:B,B1647,W:W,"나2")=3,30,IF(COUNTIFS(B:B,B1647,W:W,"나2")=2,25,IF(COUNTIFS(B:B,B1647,W:W,"나2")=1,20,0)))),"비해당분야")</f>
        <v>비해당분야</v>
      </c>
      <c r="Z1647" s="4" t="str">
        <f>IF(R1647="C",VLOOKUP(K1647,'[1]자격증 backdata'!A:F,6,0),"비해당분야")</f>
        <v>비해당분야</v>
      </c>
      <c r="AA1647" s="4" t="str">
        <f>IF(R1647="C",SUMIF(B:B,B1647,Z:Z),"비해당분야")</f>
        <v>비해당분야</v>
      </c>
      <c r="AB1647" s="4" t="str">
        <f>IF(R1647="C",SUM(Y1647,AA1647),"비해당분야")</f>
        <v>비해당분야</v>
      </c>
      <c r="AC1647" s="4">
        <f>IF(R1647="C",AB1647,X1647)</f>
        <v>10</v>
      </c>
      <c r="AD1647" s="4">
        <f>VLOOKUP(K1647,'[1]자격증 backdata'!A:D,4,0)</f>
        <v>0</v>
      </c>
      <c r="AE1647" s="4">
        <f>IF(_xlfn.MAXIFS(AD:AD,B:B,B1647)&gt;10,10,_xlfn.MAXIFS(AD:AD,B:B,B1647))</f>
        <v>5</v>
      </c>
      <c r="AG1647" s="5" t="str">
        <f>VLOOKUP(K1647,'[1]자격증 backdata'!A:C,3,0)</f>
        <v>H</v>
      </c>
      <c r="AH1647" s="5">
        <f>COUNTIFS($B:$B,$B1647,$AG:$AG,AH$1)</f>
        <v>0</v>
      </c>
      <c r="AI1647" s="5">
        <f>COUNTIFS($B:$B,$B1647,$AG:$AG,AI$1)</f>
        <v>0</v>
      </c>
      <c r="AJ1647" s="5">
        <f>COUNTIFS($B:$B,$B1647,$AG:$AG,AJ$1)</f>
        <v>0</v>
      </c>
      <c r="AK1647" s="5">
        <f>COUNTIFS($B:$B,$B1647,$AG:$AG,AK$1)</f>
        <v>0</v>
      </c>
      <c r="AL1647" s="5">
        <f>COUNTIFS($B:$B,$B1647,$AG:$AG,AL$1)</f>
        <v>0</v>
      </c>
      <c r="AM1647" s="5">
        <f>COUNTIFS($B:$B,$B1647,$AG:$AG,AM$1)</f>
        <v>0</v>
      </c>
      <c r="AN1647" s="5">
        <f>COUNTIFS($B:$B,$B1647,$AG:$AG,AN$1)</f>
        <v>0</v>
      </c>
      <c r="AO1647" s="5">
        <f>COUNTIFS($B:$B,$B1647,$AG:$AG,AO$1)</f>
        <v>1</v>
      </c>
      <c r="AP1647" s="5">
        <f>COUNTIFS($B:$B,$B1647,$AG:$AG,AP$1)</f>
        <v>0</v>
      </c>
      <c r="AQ1647" s="5">
        <f>COUNTIFS($B:$B,$B1647,$AG:$AG,AQ$1)</f>
        <v>1</v>
      </c>
      <c r="AR1647" s="5">
        <f>COUNTIFS($B:$B,$B1647,$AG:$AG,AR$1)</f>
        <v>0</v>
      </c>
      <c r="AS1647" s="5">
        <f>COUNTIFS($B:$B,$B1647,$AG:$AG,AS$1)</f>
        <v>0</v>
      </c>
      <c r="AT1647" s="5">
        <f>COUNTIFS($B:$B,$B1647,$AG:$AG,AT$1)</f>
        <v>1</v>
      </c>
      <c r="AU1647" s="5">
        <f>COUNTIFS($B:$B,$B1647,$AG:$AG,AU$1)</f>
        <v>0</v>
      </c>
    </row>
    <row r="1648" spans="1:47" ht="15" customHeight="1" x14ac:dyDescent="0.35">
      <c r="A1648" s="6">
        <f>IF(B1647=B1648,A1647,A1647+1)</f>
        <v>567</v>
      </c>
      <c r="B1648" s="6" t="s">
        <v>3354</v>
      </c>
      <c r="C1648" s="6" t="s">
        <v>3353</v>
      </c>
      <c r="D1648" s="6" t="s">
        <v>3044</v>
      </c>
      <c r="E1648" s="6" t="s">
        <v>3043</v>
      </c>
      <c r="F1648" s="4" t="s">
        <v>7</v>
      </c>
      <c r="G1648" s="4" t="s">
        <v>8</v>
      </c>
      <c r="H1648" s="4" t="s">
        <v>7</v>
      </c>
      <c r="I1648" s="4">
        <v>3</v>
      </c>
      <c r="J1648" s="4" t="s">
        <v>106</v>
      </c>
      <c r="K1648" s="4" t="s">
        <v>3057</v>
      </c>
      <c r="L1648" s="4" t="s">
        <v>55</v>
      </c>
      <c r="M1648" s="4" t="s">
        <v>3356</v>
      </c>
      <c r="N1648" s="4" t="s">
        <v>3355</v>
      </c>
      <c r="P1648" s="4" t="s">
        <v>669</v>
      </c>
      <c r="Q1648" s="4" t="s">
        <v>1475</v>
      </c>
      <c r="R1648" s="4" t="s">
        <v>2434</v>
      </c>
      <c r="S1648" s="5" t="str">
        <f>IF(P1648="심사불필요","-",VLOOKUP(K1648,'[1]자격증 backdata'!A:G,7,0))</f>
        <v>-</v>
      </c>
      <c r="T1648" s="5" t="str">
        <f>IF(S1648="-","-",IF(COUNTIFS(B:B,B1648,S:S,"필수")&gt;0,"자격요건충족","확인필요"))</f>
        <v>-</v>
      </c>
      <c r="U1648" s="5"/>
      <c r="W1648" s="5">
        <f>IF(Q1648="4급","심사불필요",VLOOKUP(K1648,'[1]자격증 backdata'!A:B,2,0))</f>
        <v>4</v>
      </c>
      <c r="X1648" s="4">
        <f>IF(R1648="A", MIN(20, SUMIFS(W:W, B:B, B1648, R:R, "A")),IF(R1648="B", MIN(30, SUMIFS(W:W, B:B, B1648, R:R, "B")),"비해당분야"))</f>
        <v>10</v>
      </c>
      <c r="Y1648" s="4" t="str">
        <f>IF(R1648="C",MIN(30,IF(COUNTIFS(B:B,B1648,W:W,"가1")=1,25,IF(COUNTIFS(B:B,B1648,W:W,"가1")&gt;=2,30,0))+IF(COUNTIFS(B:B,B1648,W:W,"나1")&gt;=4,30,IF(COUNTIFS(B:B,B1648,W:W,"나1")=3,26,IF(COUNTIFS(B:B,B1648,W:W,"나1")=2,22,IF(COUNTIFS(B:B,B1648,W:W,"나1")=1,18,0)))))+MIN(30,IF(COUNTIFS(B:B,B1648,W:W,"가2")=1,25,IF(COUNTIFS(B:B,B1648,W:W,"가2")&gt;=2,30,0))+IF(COUNTIFS(B:B,B1648,W:W,"나2")=3,30,IF(COUNTIFS(B:B,B1648,W:W,"나2")=2,25,IF(COUNTIFS(B:B,B1648,W:W,"나2")=1,20,0)))),"비해당분야")</f>
        <v>비해당분야</v>
      </c>
      <c r="Z1648" s="4" t="str">
        <f>IF(R1648="C",VLOOKUP(K1648,'[1]자격증 backdata'!A:F,6,0),"비해당분야")</f>
        <v>비해당분야</v>
      </c>
      <c r="AA1648" s="4" t="str">
        <f>IF(R1648="C",SUMIF(B:B,B1648,Z:Z),"비해당분야")</f>
        <v>비해당분야</v>
      </c>
      <c r="AB1648" s="4" t="str">
        <f>IF(R1648="C",SUM(Y1648,AA1648),"비해당분야")</f>
        <v>비해당분야</v>
      </c>
      <c r="AC1648" s="4">
        <f>IF(R1648="C",AB1648,X1648)</f>
        <v>10</v>
      </c>
      <c r="AD1648" s="4">
        <f>VLOOKUP(K1648,'[1]자격증 backdata'!A:D,4,0)</f>
        <v>0</v>
      </c>
      <c r="AE1648" s="4">
        <f>IF(_xlfn.MAXIFS(AD:AD,B:B,B1648)&gt;10,10,_xlfn.MAXIFS(AD:AD,B:B,B1648))</f>
        <v>5</v>
      </c>
      <c r="AG1648" s="5" t="str">
        <f>VLOOKUP(K1648,'[1]자격증 backdata'!A:C,3,0)</f>
        <v>M</v>
      </c>
      <c r="AH1648" s="5">
        <f>COUNTIFS($B:$B,$B1648,$AG:$AG,AH$1)</f>
        <v>0</v>
      </c>
      <c r="AI1648" s="5">
        <f>COUNTIFS($B:$B,$B1648,$AG:$AG,AI$1)</f>
        <v>0</v>
      </c>
      <c r="AJ1648" s="5">
        <f>COUNTIFS($B:$B,$B1648,$AG:$AG,AJ$1)</f>
        <v>0</v>
      </c>
      <c r="AK1648" s="5">
        <f>COUNTIFS($B:$B,$B1648,$AG:$AG,AK$1)</f>
        <v>0</v>
      </c>
      <c r="AL1648" s="5">
        <f>COUNTIFS($B:$B,$B1648,$AG:$AG,AL$1)</f>
        <v>0</v>
      </c>
      <c r="AM1648" s="5">
        <f>COUNTIFS($B:$B,$B1648,$AG:$AG,AM$1)</f>
        <v>0</v>
      </c>
      <c r="AN1648" s="5">
        <f>COUNTIFS($B:$B,$B1648,$AG:$AG,AN$1)</f>
        <v>0</v>
      </c>
      <c r="AO1648" s="5">
        <f>COUNTIFS($B:$B,$B1648,$AG:$AG,AO$1)</f>
        <v>1</v>
      </c>
      <c r="AP1648" s="5">
        <f>COUNTIFS($B:$B,$B1648,$AG:$AG,AP$1)</f>
        <v>0</v>
      </c>
      <c r="AQ1648" s="5">
        <f>COUNTIFS($B:$B,$B1648,$AG:$AG,AQ$1)</f>
        <v>1</v>
      </c>
      <c r="AR1648" s="5">
        <f>COUNTIFS($B:$B,$B1648,$AG:$AG,AR$1)</f>
        <v>0</v>
      </c>
      <c r="AS1648" s="5">
        <f>COUNTIFS($B:$B,$B1648,$AG:$AG,AS$1)</f>
        <v>0</v>
      </c>
      <c r="AT1648" s="5">
        <f>COUNTIFS($B:$B,$B1648,$AG:$AG,AT$1)</f>
        <v>1</v>
      </c>
      <c r="AU1648" s="5">
        <f>COUNTIFS($B:$B,$B1648,$AG:$AG,AU$1)</f>
        <v>0</v>
      </c>
    </row>
    <row r="1649" spans="1:47" ht="15" customHeight="1" x14ac:dyDescent="0.35">
      <c r="A1649" s="6">
        <f>IF(B1648=B1649,A1648,A1648+1)</f>
        <v>567</v>
      </c>
      <c r="B1649" s="6" t="s">
        <v>3354</v>
      </c>
      <c r="C1649" s="6" t="s">
        <v>3353</v>
      </c>
      <c r="D1649" s="6" t="s">
        <v>3044</v>
      </c>
      <c r="E1649" s="6" t="s">
        <v>3043</v>
      </c>
      <c r="F1649" s="4" t="s">
        <v>7</v>
      </c>
      <c r="G1649" s="4" t="s">
        <v>8</v>
      </c>
      <c r="H1649" s="4" t="s">
        <v>7</v>
      </c>
      <c r="I1649" s="4">
        <v>4</v>
      </c>
      <c r="J1649" s="4" t="s">
        <v>69</v>
      </c>
      <c r="K1649" s="4" t="s">
        <v>3065</v>
      </c>
      <c r="L1649" s="4" t="s">
        <v>36</v>
      </c>
      <c r="M1649" s="4" t="s">
        <v>3352</v>
      </c>
      <c r="N1649" s="4" t="s">
        <v>3351</v>
      </c>
      <c r="P1649" s="4" t="s">
        <v>669</v>
      </c>
      <c r="Q1649" s="4" t="s">
        <v>1475</v>
      </c>
      <c r="R1649" s="4" t="s">
        <v>2434</v>
      </c>
      <c r="S1649" s="5" t="str">
        <f>IF(P1649="심사불필요","-",VLOOKUP(K1649,'[1]자격증 backdata'!A:G,7,0))</f>
        <v>-</v>
      </c>
      <c r="T1649" s="5" t="str">
        <f>IF(S1649="-","-",IF(COUNTIFS(B:B,B1649,S:S,"필수")&gt;0,"자격요건충족","확인필요"))</f>
        <v>-</v>
      </c>
      <c r="U1649" s="5"/>
      <c r="W1649" s="5">
        <f>IF(Q1649="4급","심사불필요",VLOOKUP(K1649,'[1]자격증 backdata'!A:B,2,0))</f>
        <v>0</v>
      </c>
      <c r="X1649" s="4">
        <f>IF(R1649="A", MIN(20, SUMIFS(W:W, B:B, B1649, R:R, "A")),IF(R1649="B", MIN(30, SUMIFS(W:W, B:B, B1649, R:R, "B")),"비해당분야"))</f>
        <v>10</v>
      </c>
      <c r="Y1649" s="4" t="str">
        <f>IF(R1649="C",MIN(30,IF(COUNTIFS(B:B,B1649,W:W,"가1")=1,25,IF(COUNTIFS(B:B,B1649,W:W,"가1")&gt;=2,30,0))+IF(COUNTIFS(B:B,B1649,W:W,"나1")&gt;=4,30,IF(COUNTIFS(B:B,B1649,W:W,"나1")=3,26,IF(COUNTIFS(B:B,B1649,W:W,"나1")=2,22,IF(COUNTIFS(B:B,B1649,W:W,"나1")=1,18,0)))))+MIN(30,IF(COUNTIFS(B:B,B1649,W:W,"가2")=1,25,IF(COUNTIFS(B:B,B1649,W:W,"가2")&gt;=2,30,0))+IF(COUNTIFS(B:B,B1649,W:W,"나2")=3,30,IF(COUNTIFS(B:B,B1649,W:W,"나2")=2,25,IF(COUNTIFS(B:B,B1649,W:W,"나2")=1,20,0)))),"비해당분야")</f>
        <v>비해당분야</v>
      </c>
      <c r="Z1649" s="4" t="str">
        <f>IF(R1649="C",VLOOKUP(K1649,'[1]자격증 backdata'!A:F,6,0),"비해당분야")</f>
        <v>비해당분야</v>
      </c>
      <c r="AA1649" s="4" t="str">
        <f>IF(R1649="C",SUMIF(B:B,B1649,Z:Z),"비해당분야")</f>
        <v>비해당분야</v>
      </c>
      <c r="AB1649" s="4" t="str">
        <f>IF(R1649="C",SUM(Y1649,AA1649),"비해당분야")</f>
        <v>비해당분야</v>
      </c>
      <c r="AC1649" s="4">
        <f>IF(R1649="C",AB1649,X1649)</f>
        <v>10</v>
      </c>
      <c r="AD1649" s="4">
        <f>VLOOKUP(K1649,'[1]자격증 backdata'!A:D,4,0)</f>
        <v>5</v>
      </c>
      <c r="AE1649" s="4">
        <f>IF(_xlfn.MAXIFS(AD:AD,B:B,B1649)&gt;10,10,_xlfn.MAXIFS(AD:AD,B:B,B1649))</f>
        <v>5</v>
      </c>
      <c r="AG1649" s="5">
        <f>VLOOKUP(K1649,'[1]자격증 backdata'!A:C,3,0)</f>
        <v>0</v>
      </c>
      <c r="AH1649" s="5">
        <f>COUNTIFS($B:$B,$B1649,$AG:$AG,AH$1)</f>
        <v>0</v>
      </c>
      <c r="AI1649" s="5">
        <f>COUNTIFS($B:$B,$B1649,$AG:$AG,AI$1)</f>
        <v>0</v>
      </c>
      <c r="AJ1649" s="5">
        <f>COUNTIFS($B:$B,$B1649,$AG:$AG,AJ$1)</f>
        <v>0</v>
      </c>
      <c r="AK1649" s="5">
        <f>COUNTIFS($B:$B,$B1649,$AG:$AG,AK$1)</f>
        <v>0</v>
      </c>
      <c r="AL1649" s="5">
        <f>COUNTIFS($B:$B,$B1649,$AG:$AG,AL$1)</f>
        <v>0</v>
      </c>
      <c r="AM1649" s="5">
        <f>COUNTIFS($B:$B,$B1649,$AG:$AG,AM$1)</f>
        <v>0</v>
      </c>
      <c r="AN1649" s="5">
        <f>COUNTIFS($B:$B,$B1649,$AG:$AG,AN$1)</f>
        <v>0</v>
      </c>
      <c r="AO1649" s="5">
        <f>COUNTIFS($B:$B,$B1649,$AG:$AG,AO$1)</f>
        <v>1</v>
      </c>
      <c r="AP1649" s="5">
        <f>COUNTIFS($B:$B,$B1649,$AG:$AG,AP$1)</f>
        <v>0</v>
      </c>
      <c r="AQ1649" s="5">
        <f>COUNTIFS($B:$B,$B1649,$AG:$AG,AQ$1)</f>
        <v>1</v>
      </c>
      <c r="AR1649" s="5">
        <f>COUNTIFS($B:$B,$B1649,$AG:$AG,AR$1)</f>
        <v>0</v>
      </c>
      <c r="AS1649" s="5">
        <f>COUNTIFS($B:$B,$B1649,$AG:$AG,AS$1)</f>
        <v>0</v>
      </c>
      <c r="AT1649" s="5">
        <f>COUNTIFS($B:$B,$B1649,$AG:$AG,AT$1)</f>
        <v>1</v>
      </c>
      <c r="AU1649" s="5">
        <f>COUNTIFS($B:$B,$B1649,$AG:$AG,AU$1)</f>
        <v>0</v>
      </c>
    </row>
    <row r="1650" spans="1:47" ht="15" customHeight="1" x14ac:dyDescent="0.35">
      <c r="A1650" s="3">
        <f>IF(B1649=B1650,A1649,A1649+1)</f>
        <v>568</v>
      </c>
      <c r="B1650" s="3" t="s">
        <v>3343</v>
      </c>
      <c r="C1650" s="3" t="s">
        <v>3342</v>
      </c>
      <c r="D1650" s="3" t="s">
        <v>3044</v>
      </c>
      <c r="E1650" s="3" t="s">
        <v>3043</v>
      </c>
      <c r="F1650" s="4" t="s">
        <v>7</v>
      </c>
      <c r="G1650" s="4" t="s">
        <v>8</v>
      </c>
      <c r="H1650" s="4" t="s">
        <v>7</v>
      </c>
      <c r="I1650" s="3">
        <v>1</v>
      </c>
      <c r="J1650" s="3" t="s">
        <v>69</v>
      </c>
      <c r="K1650" s="3" t="s">
        <v>3065</v>
      </c>
      <c r="L1650" s="3" t="s">
        <v>36</v>
      </c>
      <c r="M1650" s="3" t="s">
        <v>3350</v>
      </c>
      <c r="N1650" s="3" t="s">
        <v>3349</v>
      </c>
      <c r="P1650" s="3" t="s">
        <v>669</v>
      </c>
      <c r="Q1650" s="3" t="s">
        <v>1475</v>
      </c>
      <c r="R1650" s="3" t="s">
        <v>2434</v>
      </c>
      <c r="S1650" s="2" t="str">
        <f>IF(P1650="심사불필요","-",VLOOKUP(K1650,'[1]자격증 backdata'!A:G,7,0))</f>
        <v>-</v>
      </c>
      <c r="T1650" s="2" t="str">
        <f>IF(S1650="-","-",IF(COUNTIFS(B:B,B1650,S:S,"필수")&gt;0,"자격요건충족","확인필요"))</f>
        <v>-</v>
      </c>
      <c r="U1650" s="2"/>
      <c r="W1650" s="2">
        <f>IF(Q1650="4급","심사불필요",VLOOKUP(K1650,'[1]자격증 backdata'!A:B,2,0))</f>
        <v>0</v>
      </c>
      <c r="X1650" s="3">
        <f>IF(R1650="A", MIN(20, SUMIFS(W:W, B:B, B1650, R:R, "A")),IF(R1650="B", MIN(30, SUMIFS(W:W, B:B, B1650, R:R, "B")),"비해당분야"))</f>
        <v>12</v>
      </c>
      <c r="Y1650" s="3" t="str">
        <f>IF(R1650="C",MIN(30,IF(COUNTIFS(B:B,B1650,W:W,"가1")=1,25,IF(COUNTIFS(B:B,B1650,W:W,"가1")&gt;=2,30,0))+IF(COUNTIFS(B:B,B1650,W:W,"나1")&gt;=4,30,IF(COUNTIFS(B:B,B1650,W:W,"나1")=3,26,IF(COUNTIFS(B:B,B1650,W:W,"나1")=2,22,IF(COUNTIFS(B:B,B1650,W:W,"나1")=1,18,0)))))+MIN(30,IF(COUNTIFS(B:B,B1650,W:W,"가2")=1,25,IF(COUNTIFS(B:B,B1650,W:W,"가2")&gt;=2,30,0))+IF(COUNTIFS(B:B,B1650,W:W,"나2")=3,30,IF(COUNTIFS(B:B,B1650,W:W,"나2")=2,25,IF(COUNTIFS(B:B,B1650,W:W,"나2")=1,20,0)))),"비해당분야")</f>
        <v>비해당분야</v>
      </c>
      <c r="Z1650" s="3" t="str">
        <f>IF(R1650="C",VLOOKUP(K1650,'[1]자격증 backdata'!A:F,6,0),"비해당분야")</f>
        <v>비해당분야</v>
      </c>
      <c r="AA1650" s="3" t="str">
        <f>IF(R1650="C",SUMIF(B:B,B1650,Z:Z),"비해당분야")</f>
        <v>비해당분야</v>
      </c>
      <c r="AB1650" s="3" t="str">
        <f>IF(R1650="C",SUM(Y1650,AA1650),"비해당분야")</f>
        <v>비해당분야</v>
      </c>
      <c r="AC1650" s="3">
        <f>IF(R1650="C",AB1650,X1650)</f>
        <v>12</v>
      </c>
      <c r="AD1650" s="3">
        <f>VLOOKUP(K1650,'[1]자격증 backdata'!A:D,4,0)</f>
        <v>5</v>
      </c>
      <c r="AE1650" s="3">
        <f>IF(_xlfn.MAXIFS(AD:AD,B:B,B1650)&gt;10,10,_xlfn.MAXIFS(AD:AD,B:B,B1650))</f>
        <v>5</v>
      </c>
      <c r="AG1650" s="2">
        <f>VLOOKUP(K1650,'[1]자격증 backdata'!A:C,3,0)</f>
        <v>0</v>
      </c>
      <c r="AH1650" s="2">
        <f>COUNTIFS($B:$B,$B1650,$AG:$AG,AH$1)</f>
        <v>0</v>
      </c>
      <c r="AI1650" s="2">
        <f>COUNTIFS($B:$B,$B1650,$AG:$AG,AI$1)</f>
        <v>0</v>
      </c>
      <c r="AJ1650" s="2">
        <f>COUNTIFS($B:$B,$B1650,$AG:$AG,AJ$1)</f>
        <v>0</v>
      </c>
      <c r="AK1650" s="2">
        <f>COUNTIFS($B:$B,$B1650,$AG:$AG,AK$1)</f>
        <v>0</v>
      </c>
      <c r="AL1650" s="2">
        <f>COUNTIFS($B:$B,$B1650,$AG:$AG,AL$1)</f>
        <v>0</v>
      </c>
      <c r="AM1650" s="2">
        <f>COUNTIFS($B:$B,$B1650,$AG:$AG,AM$1)</f>
        <v>0</v>
      </c>
      <c r="AN1650" s="2">
        <f>COUNTIFS($B:$B,$B1650,$AG:$AG,AN$1)</f>
        <v>0</v>
      </c>
      <c r="AO1650" s="2">
        <f>COUNTIFS($B:$B,$B1650,$AG:$AG,AO$1)</f>
        <v>1</v>
      </c>
      <c r="AP1650" s="2">
        <f>COUNTIFS($B:$B,$B1650,$AG:$AG,AP$1)</f>
        <v>0</v>
      </c>
      <c r="AQ1650" s="2">
        <f>COUNTIFS($B:$B,$B1650,$AG:$AG,AQ$1)</f>
        <v>1</v>
      </c>
      <c r="AR1650" s="2">
        <f>COUNTIFS($B:$B,$B1650,$AG:$AG,AR$1)</f>
        <v>0</v>
      </c>
      <c r="AS1650" s="2">
        <f>COUNTIFS($B:$B,$B1650,$AG:$AG,AS$1)</f>
        <v>0</v>
      </c>
      <c r="AT1650" s="2">
        <f>COUNTIFS($B:$B,$B1650,$AG:$AG,AT$1)</f>
        <v>1</v>
      </c>
      <c r="AU1650" s="2">
        <f>COUNTIFS($B:$B,$B1650,$AG:$AG,AU$1)</f>
        <v>0</v>
      </c>
    </row>
    <row r="1651" spans="1:47" ht="15" customHeight="1" x14ac:dyDescent="0.35">
      <c r="A1651" s="7">
        <f>IF(B1650=B1651,A1650,A1650+1)</f>
        <v>568</v>
      </c>
      <c r="B1651" s="7" t="s">
        <v>3343</v>
      </c>
      <c r="C1651" s="7" t="s">
        <v>3342</v>
      </c>
      <c r="D1651" s="7" t="s">
        <v>3044</v>
      </c>
      <c r="E1651" s="7" t="s">
        <v>3043</v>
      </c>
      <c r="F1651" s="4" t="s">
        <v>7</v>
      </c>
      <c r="G1651" s="4" t="s">
        <v>8</v>
      </c>
      <c r="H1651" s="4" t="s">
        <v>7</v>
      </c>
      <c r="I1651" s="3">
        <v>2</v>
      </c>
      <c r="J1651" s="3" t="s">
        <v>653</v>
      </c>
      <c r="K1651" s="3" t="s">
        <v>3052</v>
      </c>
      <c r="L1651" s="3" t="s">
        <v>651</v>
      </c>
      <c r="M1651" s="3" t="s">
        <v>3348</v>
      </c>
      <c r="N1651" s="3" t="s">
        <v>3347</v>
      </c>
      <c r="P1651" s="3" t="s">
        <v>669</v>
      </c>
      <c r="Q1651" s="3" t="s">
        <v>1475</v>
      </c>
      <c r="R1651" s="3" t="s">
        <v>2434</v>
      </c>
      <c r="S1651" s="2" t="str">
        <f>IF(P1651="심사불필요","-",VLOOKUP(K1651,'[1]자격증 backdata'!A:G,7,0))</f>
        <v>-</v>
      </c>
      <c r="T1651" s="2" t="str">
        <f>IF(S1651="-","-",IF(COUNTIFS(B:B,B1651,S:S,"필수")&gt;0,"자격요건충족","확인필요"))</f>
        <v>-</v>
      </c>
      <c r="U1651" s="2"/>
      <c r="W1651" s="2">
        <f>IF(Q1651="4급","심사불필요",VLOOKUP(K1651,'[1]자격증 backdata'!A:B,2,0))</f>
        <v>4</v>
      </c>
      <c r="X1651" s="3">
        <f>IF(R1651="A", MIN(20, SUMIFS(W:W, B:B, B1651, R:R, "A")),IF(R1651="B", MIN(30, SUMIFS(W:W, B:B, B1651, R:R, "B")),"비해당분야"))</f>
        <v>12</v>
      </c>
      <c r="Y1651" s="3" t="str">
        <f>IF(R1651="C",MIN(30,IF(COUNTIFS(B:B,B1651,W:W,"가1")=1,25,IF(COUNTIFS(B:B,B1651,W:W,"가1")&gt;=2,30,0))+IF(COUNTIFS(B:B,B1651,W:W,"나1")&gt;=4,30,IF(COUNTIFS(B:B,B1651,W:W,"나1")=3,26,IF(COUNTIFS(B:B,B1651,W:W,"나1")=2,22,IF(COUNTIFS(B:B,B1651,W:W,"나1")=1,18,0)))))+MIN(30,IF(COUNTIFS(B:B,B1651,W:W,"가2")=1,25,IF(COUNTIFS(B:B,B1651,W:W,"가2")&gt;=2,30,0))+IF(COUNTIFS(B:B,B1651,W:W,"나2")=3,30,IF(COUNTIFS(B:B,B1651,W:W,"나2")=2,25,IF(COUNTIFS(B:B,B1651,W:W,"나2")=1,20,0)))),"비해당분야")</f>
        <v>비해당분야</v>
      </c>
      <c r="Z1651" s="3" t="str">
        <f>IF(R1651="C",VLOOKUP(K1651,'[1]자격증 backdata'!A:F,6,0),"비해당분야")</f>
        <v>비해당분야</v>
      </c>
      <c r="AA1651" s="3" t="str">
        <f>IF(R1651="C",SUMIF(B:B,B1651,Z:Z),"비해당분야")</f>
        <v>비해당분야</v>
      </c>
      <c r="AB1651" s="3" t="str">
        <f>IF(R1651="C",SUM(Y1651,AA1651),"비해당분야")</f>
        <v>비해당분야</v>
      </c>
      <c r="AC1651" s="3">
        <f>IF(R1651="C",AB1651,X1651)</f>
        <v>12</v>
      </c>
      <c r="AD1651" s="3">
        <f>VLOOKUP(K1651,'[1]자격증 backdata'!A:D,4,0)</f>
        <v>0</v>
      </c>
      <c r="AE1651" s="3">
        <f>IF(_xlfn.MAXIFS(AD:AD,B:B,B1651)&gt;10,10,_xlfn.MAXIFS(AD:AD,B:B,B1651))</f>
        <v>5</v>
      </c>
      <c r="AG1651" s="2" t="str">
        <f>VLOOKUP(K1651,'[1]자격증 backdata'!A:C,3,0)</f>
        <v>H</v>
      </c>
      <c r="AH1651" s="2">
        <f>COUNTIFS($B:$B,$B1651,$AG:$AG,AH$1)</f>
        <v>0</v>
      </c>
      <c r="AI1651" s="2">
        <f>COUNTIFS($B:$B,$B1651,$AG:$AG,AI$1)</f>
        <v>0</v>
      </c>
      <c r="AJ1651" s="2">
        <f>COUNTIFS($B:$B,$B1651,$AG:$AG,AJ$1)</f>
        <v>0</v>
      </c>
      <c r="AK1651" s="2">
        <f>COUNTIFS($B:$B,$B1651,$AG:$AG,AK$1)</f>
        <v>0</v>
      </c>
      <c r="AL1651" s="2">
        <f>COUNTIFS($B:$B,$B1651,$AG:$AG,AL$1)</f>
        <v>0</v>
      </c>
      <c r="AM1651" s="2">
        <f>COUNTIFS($B:$B,$B1651,$AG:$AG,AM$1)</f>
        <v>0</v>
      </c>
      <c r="AN1651" s="2">
        <f>COUNTIFS($B:$B,$B1651,$AG:$AG,AN$1)</f>
        <v>0</v>
      </c>
      <c r="AO1651" s="2">
        <f>COUNTIFS($B:$B,$B1651,$AG:$AG,AO$1)</f>
        <v>1</v>
      </c>
      <c r="AP1651" s="2">
        <f>COUNTIFS($B:$B,$B1651,$AG:$AG,AP$1)</f>
        <v>0</v>
      </c>
      <c r="AQ1651" s="2">
        <f>COUNTIFS($B:$B,$B1651,$AG:$AG,AQ$1)</f>
        <v>1</v>
      </c>
      <c r="AR1651" s="2">
        <f>COUNTIFS($B:$B,$B1651,$AG:$AG,AR$1)</f>
        <v>0</v>
      </c>
      <c r="AS1651" s="2">
        <f>COUNTIFS($B:$B,$B1651,$AG:$AG,AS$1)</f>
        <v>0</v>
      </c>
      <c r="AT1651" s="2">
        <f>COUNTIFS($B:$B,$B1651,$AG:$AG,AT$1)</f>
        <v>1</v>
      </c>
      <c r="AU1651" s="2">
        <f>COUNTIFS($B:$B,$B1651,$AG:$AG,AU$1)</f>
        <v>0</v>
      </c>
    </row>
    <row r="1652" spans="1:47" ht="15" customHeight="1" x14ac:dyDescent="0.35">
      <c r="A1652" s="7">
        <f>IF(B1651=B1652,A1651,A1651+1)</f>
        <v>568</v>
      </c>
      <c r="B1652" s="7" t="s">
        <v>3343</v>
      </c>
      <c r="C1652" s="7" t="s">
        <v>3342</v>
      </c>
      <c r="D1652" s="7" t="s">
        <v>3044</v>
      </c>
      <c r="E1652" s="7" t="s">
        <v>3043</v>
      </c>
      <c r="F1652" s="4" t="s">
        <v>7</v>
      </c>
      <c r="G1652" s="4" t="s">
        <v>8</v>
      </c>
      <c r="H1652" s="4" t="s">
        <v>7</v>
      </c>
      <c r="I1652" s="3">
        <v>3</v>
      </c>
      <c r="J1652" s="3" t="s">
        <v>106</v>
      </c>
      <c r="K1652" s="3" t="s">
        <v>3057</v>
      </c>
      <c r="L1652" s="3" t="s">
        <v>55</v>
      </c>
      <c r="M1652" s="3" t="s">
        <v>3346</v>
      </c>
      <c r="N1652" s="3" t="s">
        <v>3345</v>
      </c>
      <c r="P1652" s="3" t="s">
        <v>669</v>
      </c>
      <c r="Q1652" s="3" t="s">
        <v>1475</v>
      </c>
      <c r="R1652" s="3" t="s">
        <v>2434</v>
      </c>
      <c r="S1652" s="2" t="str">
        <f>IF(P1652="심사불필요","-",VLOOKUP(K1652,'[1]자격증 backdata'!A:G,7,0))</f>
        <v>-</v>
      </c>
      <c r="T1652" s="2" t="str">
        <f>IF(S1652="-","-",IF(COUNTIFS(B:B,B1652,S:S,"필수")&gt;0,"자격요건충족","확인필요"))</f>
        <v>-</v>
      </c>
      <c r="U1652" s="2"/>
      <c r="W1652" s="2">
        <f>IF(Q1652="4급","심사불필요",VLOOKUP(K1652,'[1]자격증 backdata'!A:B,2,0))</f>
        <v>4</v>
      </c>
      <c r="X1652" s="3">
        <f>IF(R1652="A", MIN(20, SUMIFS(W:W, B:B, B1652, R:R, "A")),IF(R1652="B", MIN(30, SUMIFS(W:W, B:B, B1652, R:R, "B")),"비해당분야"))</f>
        <v>12</v>
      </c>
      <c r="Y1652" s="3" t="str">
        <f>IF(R1652="C",MIN(30,IF(COUNTIFS(B:B,B1652,W:W,"가1")=1,25,IF(COUNTIFS(B:B,B1652,W:W,"가1")&gt;=2,30,0))+IF(COUNTIFS(B:B,B1652,W:W,"나1")&gt;=4,30,IF(COUNTIFS(B:B,B1652,W:W,"나1")=3,26,IF(COUNTIFS(B:B,B1652,W:W,"나1")=2,22,IF(COUNTIFS(B:B,B1652,W:W,"나1")=1,18,0)))))+MIN(30,IF(COUNTIFS(B:B,B1652,W:W,"가2")=1,25,IF(COUNTIFS(B:B,B1652,W:W,"가2")&gt;=2,30,0))+IF(COUNTIFS(B:B,B1652,W:W,"나2")=3,30,IF(COUNTIFS(B:B,B1652,W:W,"나2")=2,25,IF(COUNTIFS(B:B,B1652,W:W,"나2")=1,20,0)))),"비해당분야")</f>
        <v>비해당분야</v>
      </c>
      <c r="Z1652" s="3" t="str">
        <f>IF(R1652="C",VLOOKUP(K1652,'[1]자격증 backdata'!A:F,6,0),"비해당분야")</f>
        <v>비해당분야</v>
      </c>
      <c r="AA1652" s="3" t="str">
        <f>IF(R1652="C",SUMIF(B:B,B1652,Z:Z),"비해당분야")</f>
        <v>비해당분야</v>
      </c>
      <c r="AB1652" s="3" t="str">
        <f>IF(R1652="C",SUM(Y1652,AA1652),"비해당분야")</f>
        <v>비해당분야</v>
      </c>
      <c r="AC1652" s="3">
        <f>IF(R1652="C",AB1652,X1652)</f>
        <v>12</v>
      </c>
      <c r="AD1652" s="3">
        <f>VLOOKUP(K1652,'[1]자격증 backdata'!A:D,4,0)</f>
        <v>0</v>
      </c>
      <c r="AE1652" s="3">
        <f>IF(_xlfn.MAXIFS(AD:AD,B:B,B1652)&gt;10,10,_xlfn.MAXIFS(AD:AD,B:B,B1652))</f>
        <v>5</v>
      </c>
      <c r="AG1652" s="2" t="str">
        <f>VLOOKUP(K1652,'[1]자격증 backdata'!A:C,3,0)</f>
        <v>M</v>
      </c>
      <c r="AH1652" s="2">
        <f>COUNTIFS($B:$B,$B1652,$AG:$AG,AH$1)</f>
        <v>0</v>
      </c>
      <c r="AI1652" s="2">
        <f>COUNTIFS($B:$B,$B1652,$AG:$AG,AI$1)</f>
        <v>0</v>
      </c>
      <c r="AJ1652" s="2">
        <f>COUNTIFS($B:$B,$B1652,$AG:$AG,AJ$1)</f>
        <v>0</v>
      </c>
      <c r="AK1652" s="2">
        <f>COUNTIFS($B:$B,$B1652,$AG:$AG,AK$1)</f>
        <v>0</v>
      </c>
      <c r="AL1652" s="2">
        <f>COUNTIFS($B:$B,$B1652,$AG:$AG,AL$1)</f>
        <v>0</v>
      </c>
      <c r="AM1652" s="2">
        <f>COUNTIFS($B:$B,$B1652,$AG:$AG,AM$1)</f>
        <v>0</v>
      </c>
      <c r="AN1652" s="2">
        <f>COUNTIFS($B:$B,$B1652,$AG:$AG,AN$1)</f>
        <v>0</v>
      </c>
      <c r="AO1652" s="2">
        <f>COUNTIFS($B:$B,$B1652,$AG:$AG,AO$1)</f>
        <v>1</v>
      </c>
      <c r="AP1652" s="2">
        <f>COUNTIFS($B:$B,$B1652,$AG:$AG,AP$1)</f>
        <v>0</v>
      </c>
      <c r="AQ1652" s="2">
        <f>COUNTIFS($B:$B,$B1652,$AG:$AG,AQ$1)</f>
        <v>1</v>
      </c>
      <c r="AR1652" s="2">
        <f>COUNTIFS($B:$B,$B1652,$AG:$AG,AR$1)</f>
        <v>0</v>
      </c>
      <c r="AS1652" s="2">
        <f>COUNTIFS($B:$B,$B1652,$AG:$AG,AS$1)</f>
        <v>0</v>
      </c>
      <c r="AT1652" s="2">
        <f>COUNTIFS($B:$B,$B1652,$AG:$AG,AT$1)</f>
        <v>1</v>
      </c>
      <c r="AU1652" s="2">
        <f>COUNTIFS($B:$B,$B1652,$AG:$AG,AU$1)</f>
        <v>0</v>
      </c>
    </row>
    <row r="1653" spans="1:47" ht="15" customHeight="1" x14ac:dyDescent="0.35">
      <c r="A1653" s="7">
        <f>IF(B1652=B1653,A1652,A1652+1)</f>
        <v>568</v>
      </c>
      <c r="B1653" s="7" t="s">
        <v>3343</v>
      </c>
      <c r="C1653" s="7" t="s">
        <v>3342</v>
      </c>
      <c r="D1653" s="7" t="s">
        <v>3044</v>
      </c>
      <c r="E1653" s="7" t="s">
        <v>3043</v>
      </c>
      <c r="F1653" s="4" t="s">
        <v>7</v>
      </c>
      <c r="G1653" s="4" t="s">
        <v>8</v>
      </c>
      <c r="H1653" s="4" t="s">
        <v>7</v>
      </c>
      <c r="I1653" s="3">
        <v>4</v>
      </c>
      <c r="J1653" s="3" t="s">
        <v>28</v>
      </c>
      <c r="K1653" s="3" t="s">
        <v>3061</v>
      </c>
      <c r="L1653" s="3" t="s">
        <v>26</v>
      </c>
      <c r="M1653" s="3" t="s">
        <v>3344</v>
      </c>
      <c r="N1653" s="3" t="s">
        <v>1476</v>
      </c>
      <c r="P1653" s="3" t="s">
        <v>669</v>
      </c>
      <c r="Q1653" s="3" t="s">
        <v>1475</v>
      </c>
      <c r="R1653" s="3" t="s">
        <v>2434</v>
      </c>
      <c r="S1653" s="2" t="str">
        <f>IF(P1653="심사불필요","-",VLOOKUP(K1653,'[1]자격증 backdata'!A:G,7,0))</f>
        <v>-</v>
      </c>
      <c r="T1653" s="2" t="str">
        <f>IF(S1653="-","-",IF(COUNTIFS(B:B,B1653,S:S,"필수")&gt;0,"자격요건충족","확인필요"))</f>
        <v>-</v>
      </c>
      <c r="U1653" s="2"/>
      <c r="W1653" s="2">
        <f>IF(Q1653="4급","심사불필요",VLOOKUP(K1653,'[1]자격증 backdata'!A:B,2,0))</f>
        <v>2</v>
      </c>
      <c r="X1653" s="3">
        <f>IF(R1653="A", MIN(20, SUMIFS(W:W, B:B, B1653, R:R, "A")),IF(R1653="B", MIN(30, SUMIFS(W:W, B:B, B1653, R:R, "B")),"비해당분야"))</f>
        <v>12</v>
      </c>
      <c r="Y1653" s="3" t="str">
        <f>IF(R1653="C",MIN(30,IF(COUNTIFS(B:B,B1653,W:W,"가1")=1,25,IF(COUNTIFS(B:B,B1653,W:W,"가1")&gt;=2,30,0))+IF(COUNTIFS(B:B,B1653,W:W,"나1")&gt;=4,30,IF(COUNTIFS(B:B,B1653,W:W,"나1")=3,26,IF(COUNTIFS(B:B,B1653,W:W,"나1")=2,22,IF(COUNTIFS(B:B,B1653,W:W,"나1")=1,18,0)))))+MIN(30,IF(COUNTIFS(B:B,B1653,W:W,"가2")=1,25,IF(COUNTIFS(B:B,B1653,W:W,"가2")&gt;=2,30,0))+IF(COUNTIFS(B:B,B1653,W:W,"나2")=3,30,IF(COUNTIFS(B:B,B1653,W:W,"나2")=2,25,IF(COUNTIFS(B:B,B1653,W:W,"나2")=1,20,0)))),"비해당분야")</f>
        <v>비해당분야</v>
      </c>
      <c r="Z1653" s="3" t="str">
        <f>IF(R1653="C",VLOOKUP(K1653,'[1]자격증 backdata'!A:F,6,0),"비해당분야")</f>
        <v>비해당분야</v>
      </c>
      <c r="AA1653" s="3" t="str">
        <f>IF(R1653="C",SUMIF(B:B,B1653,Z:Z),"비해당분야")</f>
        <v>비해당분야</v>
      </c>
      <c r="AB1653" s="3" t="str">
        <f>IF(R1653="C",SUM(Y1653,AA1653),"비해당분야")</f>
        <v>비해당분야</v>
      </c>
      <c r="AC1653" s="3">
        <f>IF(R1653="C",AB1653,X1653)</f>
        <v>12</v>
      </c>
      <c r="AD1653" s="3">
        <f>VLOOKUP(K1653,'[1]자격증 backdata'!A:D,4,0)</f>
        <v>0</v>
      </c>
      <c r="AE1653" s="3">
        <f>IF(_xlfn.MAXIFS(AD:AD,B:B,B1653)&gt;10,10,_xlfn.MAXIFS(AD:AD,B:B,B1653))</f>
        <v>5</v>
      </c>
      <c r="AG1653" s="2">
        <f>VLOOKUP(K1653,'[1]자격증 backdata'!A:C,3,0)</f>
        <v>0</v>
      </c>
      <c r="AH1653" s="2">
        <f>COUNTIFS($B:$B,$B1653,$AG:$AG,AH$1)</f>
        <v>0</v>
      </c>
      <c r="AI1653" s="2">
        <f>COUNTIFS($B:$B,$B1653,$AG:$AG,AI$1)</f>
        <v>0</v>
      </c>
      <c r="AJ1653" s="2">
        <f>COUNTIFS($B:$B,$B1653,$AG:$AG,AJ$1)</f>
        <v>0</v>
      </c>
      <c r="AK1653" s="2">
        <f>COUNTIFS($B:$B,$B1653,$AG:$AG,AK$1)</f>
        <v>0</v>
      </c>
      <c r="AL1653" s="2">
        <f>COUNTIFS($B:$B,$B1653,$AG:$AG,AL$1)</f>
        <v>0</v>
      </c>
      <c r="AM1653" s="2">
        <f>COUNTIFS($B:$B,$B1653,$AG:$AG,AM$1)</f>
        <v>0</v>
      </c>
      <c r="AN1653" s="2">
        <f>COUNTIFS($B:$B,$B1653,$AG:$AG,AN$1)</f>
        <v>0</v>
      </c>
      <c r="AO1653" s="2">
        <f>COUNTIFS($B:$B,$B1653,$AG:$AG,AO$1)</f>
        <v>1</v>
      </c>
      <c r="AP1653" s="2">
        <f>COUNTIFS($B:$B,$B1653,$AG:$AG,AP$1)</f>
        <v>0</v>
      </c>
      <c r="AQ1653" s="2">
        <f>COUNTIFS($B:$B,$B1653,$AG:$AG,AQ$1)</f>
        <v>1</v>
      </c>
      <c r="AR1653" s="2">
        <f>COUNTIFS($B:$B,$B1653,$AG:$AG,AR$1)</f>
        <v>0</v>
      </c>
      <c r="AS1653" s="2">
        <f>COUNTIFS($B:$B,$B1653,$AG:$AG,AS$1)</f>
        <v>0</v>
      </c>
      <c r="AT1653" s="2">
        <f>COUNTIFS($B:$B,$B1653,$AG:$AG,AT$1)</f>
        <v>1</v>
      </c>
      <c r="AU1653" s="2">
        <f>COUNTIFS($B:$B,$B1653,$AG:$AG,AU$1)</f>
        <v>0</v>
      </c>
    </row>
    <row r="1654" spans="1:47" ht="15" customHeight="1" x14ac:dyDescent="0.35">
      <c r="A1654" s="7">
        <f>IF(B1653=B1654,A1653,A1653+1)</f>
        <v>568</v>
      </c>
      <c r="B1654" s="7" t="s">
        <v>3343</v>
      </c>
      <c r="C1654" s="7" t="s">
        <v>3342</v>
      </c>
      <c r="D1654" s="7" t="s">
        <v>3044</v>
      </c>
      <c r="E1654" s="7" t="s">
        <v>3043</v>
      </c>
      <c r="F1654" s="4" t="s">
        <v>7</v>
      </c>
      <c r="G1654" s="4" t="s">
        <v>8</v>
      </c>
      <c r="H1654" s="4" t="s">
        <v>7</v>
      </c>
      <c r="I1654" s="3">
        <v>5</v>
      </c>
      <c r="J1654" s="3" t="s">
        <v>364</v>
      </c>
      <c r="K1654" s="3" t="s">
        <v>3075</v>
      </c>
      <c r="L1654" s="3" t="s">
        <v>254</v>
      </c>
      <c r="M1654" s="3" t="s">
        <v>3341</v>
      </c>
      <c r="N1654" s="3" t="s">
        <v>616</v>
      </c>
      <c r="P1654" s="3" t="s">
        <v>669</v>
      </c>
      <c r="Q1654" s="3" t="s">
        <v>1475</v>
      </c>
      <c r="R1654" s="3" t="s">
        <v>2434</v>
      </c>
      <c r="S1654" s="2" t="str">
        <f>IF(P1654="심사불필요","-",VLOOKUP(K1654,'[1]자격증 backdata'!A:G,7,0))</f>
        <v>-</v>
      </c>
      <c r="T1654" s="2" t="str">
        <f>IF(S1654="-","-",IF(COUNTIFS(B:B,B1654,S:S,"필수")&gt;0,"자격요건충족","확인필요"))</f>
        <v>-</v>
      </c>
      <c r="U1654" s="2"/>
      <c r="W1654" s="2">
        <f>IF(Q1654="4급","심사불필요",VLOOKUP(K1654,'[1]자격증 backdata'!A:B,2,0))</f>
        <v>2</v>
      </c>
      <c r="X1654" s="3">
        <f>IF(R1654="A", MIN(20, SUMIFS(W:W, B:B, B1654, R:R, "A")),IF(R1654="B", MIN(30, SUMIFS(W:W, B:B, B1654, R:R, "B")),"비해당분야"))</f>
        <v>12</v>
      </c>
      <c r="Y1654" s="3" t="str">
        <f>IF(R1654="C",MIN(30,IF(COUNTIFS(B:B,B1654,W:W,"가1")=1,25,IF(COUNTIFS(B:B,B1654,W:W,"가1")&gt;=2,30,0))+IF(COUNTIFS(B:B,B1654,W:W,"나1")&gt;=4,30,IF(COUNTIFS(B:B,B1654,W:W,"나1")=3,26,IF(COUNTIFS(B:B,B1654,W:W,"나1")=2,22,IF(COUNTIFS(B:B,B1654,W:W,"나1")=1,18,0)))))+MIN(30,IF(COUNTIFS(B:B,B1654,W:W,"가2")=1,25,IF(COUNTIFS(B:B,B1654,W:W,"가2")&gt;=2,30,0))+IF(COUNTIFS(B:B,B1654,W:W,"나2")=3,30,IF(COUNTIFS(B:B,B1654,W:W,"나2")=2,25,IF(COUNTIFS(B:B,B1654,W:W,"나2")=1,20,0)))),"비해당분야")</f>
        <v>비해당분야</v>
      </c>
      <c r="Z1654" s="3" t="str">
        <f>IF(R1654="C",VLOOKUP(K1654,'[1]자격증 backdata'!A:F,6,0),"비해당분야")</f>
        <v>비해당분야</v>
      </c>
      <c r="AA1654" s="3" t="str">
        <f>IF(R1654="C",SUMIF(B:B,B1654,Z:Z),"비해당분야")</f>
        <v>비해당분야</v>
      </c>
      <c r="AB1654" s="3" t="str">
        <f>IF(R1654="C",SUM(Y1654,AA1654),"비해당분야")</f>
        <v>비해당분야</v>
      </c>
      <c r="AC1654" s="3">
        <f>IF(R1654="C",AB1654,X1654)</f>
        <v>12</v>
      </c>
      <c r="AD1654" s="3">
        <f>VLOOKUP(K1654,'[1]자격증 backdata'!A:D,4,0)</f>
        <v>0</v>
      </c>
      <c r="AE1654" s="3">
        <f>IF(_xlfn.MAXIFS(AD:AD,B:B,B1654)&gt;10,10,_xlfn.MAXIFS(AD:AD,B:B,B1654))</f>
        <v>5</v>
      </c>
      <c r="AG1654" s="2" t="str">
        <f>VLOOKUP(K1654,'[1]자격증 backdata'!A:C,3,0)</f>
        <v>J</v>
      </c>
      <c r="AH1654" s="2">
        <f>COUNTIFS($B:$B,$B1654,$AG:$AG,AH$1)</f>
        <v>0</v>
      </c>
      <c r="AI1654" s="2">
        <f>COUNTIFS($B:$B,$B1654,$AG:$AG,AI$1)</f>
        <v>0</v>
      </c>
      <c r="AJ1654" s="2">
        <f>COUNTIFS($B:$B,$B1654,$AG:$AG,AJ$1)</f>
        <v>0</v>
      </c>
      <c r="AK1654" s="2">
        <f>COUNTIFS($B:$B,$B1654,$AG:$AG,AK$1)</f>
        <v>0</v>
      </c>
      <c r="AL1654" s="2">
        <f>COUNTIFS($B:$B,$B1654,$AG:$AG,AL$1)</f>
        <v>0</v>
      </c>
      <c r="AM1654" s="2">
        <f>COUNTIFS($B:$B,$B1654,$AG:$AG,AM$1)</f>
        <v>0</v>
      </c>
      <c r="AN1654" s="2">
        <f>COUNTIFS($B:$B,$B1654,$AG:$AG,AN$1)</f>
        <v>0</v>
      </c>
      <c r="AO1654" s="2">
        <f>COUNTIFS($B:$B,$B1654,$AG:$AG,AO$1)</f>
        <v>1</v>
      </c>
      <c r="AP1654" s="2">
        <f>COUNTIFS($B:$B,$B1654,$AG:$AG,AP$1)</f>
        <v>0</v>
      </c>
      <c r="AQ1654" s="2">
        <f>COUNTIFS($B:$B,$B1654,$AG:$AG,AQ$1)</f>
        <v>1</v>
      </c>
      <c r="AR1654" s="2">
        <f>COUNTIFS($B:$B,$B1654,$AG:$AG,AR$1)</f>
        <v>0</v>
      </c>
      <c r="AS1654" s="2">
        <f>COUNTIFS($B:$B,$B1654,$AG:$AG,AS$1)</f>
        <v>0</v>
      </c>
      <c r="AT1654" s="2">
        <f>COUNTIFS($B:$B,$B1654,$AG:$AG,AT$1)</f>
        <v>1</v>
      </c>
      <c r="AU1654" s="2">
        <f>COUNTIFS($B:$B,$B1654,$AG:$AG,AU$1)</f>
        <v>0</v>
      </c>
    </row>
    <row r="1655" spans="1:47" ht="15" customHeight="1" x14ac:dyDescent="0.35">
      <c r="A1655" s="4">
        <f>IF(B1654=B1655,A1654,A1654+1)</f>
        <v>569</v>
      </c>
      <c r="B1655" s="4" t="s">
        <v>3338</v>
      </c>
      <c r="C1655" s="4" t="s">
        <v>3337</v>
      </c>
      <c r="D1655" s="4" t="s">
        <v>3044</v>
      </c>
      <c r="E1655" s="4" t="s">
        <v>3043</v>
      </c>
      <c r="F1655" s="4" t="s">
        <v>7</v>
      </c>
      <c r="G1655" s="4" t="s">
        <v>8</v>
      </c>
      <c r="H1655" s="4" t="s">
        <v>7</v>
      </c>
      <c r="I1655" s="4">
        <v>1</v>
      </c>
      <c r="J1655" s="4" t="s">
        <v>28</v>
      </c>
      <c r="K1655" s="4" t="s">
        <v>3061</v>
      </c>
      <c r="L1655" s="4" t="s">
        <v>26</v>
      </c>
      <c r="M1655" s="4" t="s">
        <v>3340</v>
      </c>
      <c r="N1655" s="4" t="s">
        <v>1645</v>
      </c>
      <c r="P1655" s="4" t="s">
        <v>669</v>
      </c>
      <c r="Q1655" s="4" t="s">
        <v>1475</v>
      </c>
      <c r="R1655" s="4" t="s">
        <v>2434</v>
      </c>
      <c r="S1655" s="5" t="str">
        <f>IF(P1655="심사불필요","-",VLOOKUP(K1655,'[1]자격증 backdata'!A:G,7,0))</f>
        <v>-</v>
      </c>
      <c r="T1655" s="5" t="str">
        <f>IF(S1655="-","-",IF(COUNTIFS(B:B,B1655,S:S,"필수")&gt;0,"자격요건충족","확인필요"))</f>
        <v>-</v>
      </c>
      <c r="U1655" s="5"/>
      <c r="W1655" s="5">
        <f>IF(Q1655="4급","심사불필요",VLOOKUP(K1655,'[1]자격증 backdata'!A:B,2,0))</f>
        <v>2</v>
      </c>
      <c r="X1655" s="4">
        <f>IF(R1655="A", MIN(20, SUMIFS(W:W, B:B, B1655, R:R, "A")),IF(R1655="B", MIN(30, SUMIFS(W:W, B:B, B1655, R:R, "B")),"비해당분야"))</f>
        <v>6</v>
      </c>
      <c r="Y1655" s="4" t="str">
        <f>IF(R1655="C",MIN(30,IF(COUNTIFS(B:B,B1655,W:W,"가1")=1,25,IF(COUNTIFS(B:B,B1655,W:W,"가1")&gt;=2,30,0))+IF(COUNTIFS(B:B,B1655,W:W,"나1")&gt;=4,30,IF(COUNTIFS(B:B,B1655,W:W,"나1")=3,26,IF(COUNTIFS(B:B,B1655,W:W,"나1")=2,22,IF(COUNTIFS(B:B,B1655,W:W,"나1")=1,18,0)))))+MIN(30,IF(COUNTIFS(B:B,B1655,W:W,"가2")=1,25,IF(COUNTIFS(B:B,B1655,W:W,"가2")&gt;=2,30,0))+IF(COUNTIFS(B:B,B1655,W:W,"나2")=3,30,IF(COUNTIFS(B:B,B1655,W:W,"나2")=2,25,IF(COUNTIFS(B:B,B1655,W:W,"나2")=1,20,0)))),"비해당분야")</f>
        <v>비해당분야</v>
      </c>
      <c r="Z1655" s="4" t="str">
        <f>IF(R1655="C",VLOOKUP(K1655,'[1]자격증 backdata'!A:F,6,0),"비해당분야")</f>
        <v>비해당분야</v>
      </c>
      <c r="AA1655" s="4" t="str">
        <f>IF(R1655="C",SUMIF(B:B,B1655,Z:Z),"비해당분야")</f>
        <v>비해당분야</v>
      </c>
      <c r="AB1655" s="4" t="str">
        <f>IF(R1655="C",SUM(Y1655,AA1655),"비해당분야")</f>
        <v>비해당분야</v>
      </c>
      <c r="AC1655" s="4">
        <f>IF(R1655="C",AB1655,X1655)</f>
        <v>6</v>
      </c>
      <c r="AD1655" s="4">
        <f>VLOOKUP(K1655,'[1]자격증 backdata'!A:D,4,0)</f>
        <v>0</v>
      </c>
      <c r="AE1655" s="4">
        <f>IF(_xlfn.MAXIFS(AD:AD,B:B,B1655)&gt;10,10,_xlfn.MAXIFS(AD:AD,B:B,B1655))</f>
        <v>5</v>
      </c>
      <c r="AG1655" s="5">
        <f>VLOOKUP(K1655,'[1]자격증 backdata'!A:C,3,0)</f>
        <v>0</v>
      </c>
      <c r="AH1655" s="5">
        <f>COUNTIFS($B:$B,$B1655,$AG:$AG,AH$1)</f>
        <v>0</v>
      </c>
      <c r="AI1655" s="5">
        <f>COUNTIFS($B:$B,$B1655,$AG:$AG,AI$1)</f>
        <v>0</v>
      </c>
      <c r="AJ1655" s="5">
        <f>COUNTIFS($B:$B,$B1655,$AG:$AG,AJ$1)</f>
        <v>0</v>
      </c>
      <c r="AK1655" s="5">
        <f>COUNTIFS($B:$B,$B1655,$AG:$AG,AK$1)</f>
        <v>0</v>
      </c>
      <c r="AL1655" s="5">
        <f>COUNTIFS($B:$B,$B1655,$AG:$AG,AL$1)</f>
        <v>0</v>
      </c>
      <c r="AM1655" s="5">
        <f>COUNTIFS($B:$B,$B1655,$AG:$AG,AM$1)</f>
        <v>0</v>
      </c>
      <c r="AN1655" s="5">
        <f>COUNTIFS($B:$B,$B1655,$AG:$AG,AN$1)</f>
        <v>0</v>
      </c>
      <c r="AO1655" s="5">
        <f>COUNTIFS($B:$B,$B1655,$AG:$AG,AO$1)</f>
        <v>0</v>
      </c>
      <c r="AP1655" s="5">
        <f>COUNTIFS($B:$B,$B1655,$AG:$AG,AP$1)</f>
        <v>0</v>
      </c>
      <c r="AQ1655" s="5">
        <f>COUNTIFS($B:$B,$B1655,$AG:$AG,AQ$1)</f>
        <v>0</v>
      </c>
      <c r="AR1655" s="5">
        <f>COUNTIFS($B:$B,$B1655,$AG:$AG,AR$1)</f>
        <v>0</v>
      </c>
      <c r="AS1655" s="5">
        <f>COUNTIFS($B:$B,$B1655,$AG:$AG,AS$1)</f>
        <v>0</v>
      </c>
      <c r="AT1655" s="5">
        <f>COUNTIFS($B:$B,$B1655,$AG:$AG,AT$1)</f>
        <v>1</v>
      </c>
      <c r="AU1655" s="5">
        <f>COUNTIFS($B:$B,$B1655,$AG:$AG,AU$1)</f>
        <v>0</v>
      </c>
    </row>
    <row r="1656" spans="1:47" ht="15" customHeight="1" x14ac:dyDescent="0.35">
      <c r="A1656" s="6">
        <f>IF(B1655=B1656,A1655,A1655+1)</f>
        <v>569</v>
      </c>
      <c r="B1656" s="6" t="s">
        <v>3338</v>
      </c>
      <c r="C1656" s="6" t="s">
        <v>3337</v>
      </c>
      <c r="D1656" s="6" t="s">
        <v>3044</v>
      </c>
      <c r="E1656" s="6" t="s">
        <v>3043</v>
      </c>
      <c r="F1656" s="4" t="s">
        <v>7</v>
      </c>
      <c r="G1656" s="4" t="s">
        <v>8</v>
      </c>
      <c r="H1656" s="4" t="s">
        <v>7</v>
      </c>
      <c r="I1656" s="4">
        <v>2</v>
      </c>
      <c r="J1656" s="4" t="s">
        <v>106</v>
      </c>
      <c r="K1656" s="4" t="s">
        <v>3057</v>
      </c>
      <c r="L1656" s="4" t="s">
        <v>55</v>
      </c>
      <c r="M1656" s="4" t="s">
        <v>3339</v>
      </c>
      <c r="N1656" s="4" t="s">
        <v>1283</v>
      </c>
      <c r="P1656" s="4" t="s">
        <v>669</v>
      </c>
      <c r="Q1656" s="4" t="s">
        <v>1475</v>
      </c>
      <c r="R1656" s="4" t="s">
        <v>2434</v>
      </c>
      <c r="S1656" s="5" t="str">
        <f>IF(P1656="심사불필요","-",VLOOKUP(K1656,'[1]자격증 backdata'!A:G,7,0))</f>
        <v>-</v>
      </c>
      <c r="T1656" s="5" t="str">
        <f>IF(S1656="-","-",IF(COUNTIFS(B:B,B1656,S:S,"필수")&gt;0,"자격요건충족","확인필요"))</f>
        <v>-</v>
      </c>
      <c r="U1656" s="5"/>
      <c r="W1656" s="5">
        <f>IF(Q1656="4급","심사불필요",VLOOKUP(K1656,'[1]자격증 backdata'!A:B,2,0))</f>
        <v>4</v>
      </c>
      <c r="X1656" s="4">
        <f>IF(R1656="A", MIN(20, SUMIFS(W:W, B:B, B1656, R:R, "A")),IF(R1656="B", MIN(30, SUMIFS(W:W, B:B, B1656, R:R, "B")),"비해당분야"))</f>
        <v>6</v>
      </c>
      <c r="Y1656" s="4" t="str">
        <f>IF(R1656="C",MIN(30,IF(COUNTIFS(B:B,B1656,W:W,"가1")=1,25,IF(COUNTIFS(B:B,B1656,W:W,"가1")&gt;=2,30,0))+IF(COUNTIFS(B:B,B1656,W:W,"나1")&gt;=4,30,IF(COUNTIFS(B:B,B1656,W:W,"나1")=3,26,IF(COUNTIFS(B:B,B1656,W:W,"나1")=2,22,IF(COUNTIFS(B:B,B1656,W:W,"나1")=1,18,0)))))+MIN(30,IF(COUNTIFS(B:B,B1656,W:W,"가2")=1,25,IF(COUNTIFS(B:B,B1656,W:W,"가2")&gt;=2,30,0))+IF(COUNTIFS(B:B,B1656,W:W,"나2")=3,30,IF(COUNTIFS(B:B,B1656,W:W,"나2")=2,25,IF(COUNTIFS(B:B,B1656,W:W,"나2")=1,20,0)))),"비해당분야")</f>
        <v>비해당분야</v>
      </c>
      <c r="Z1656" s="4" t="str">
        <f>IF(R1656="C",VLOOKUP(K1656,'[1]자격증 backdata'!A:F,6,0),"비해당분야")</f>
        <v>비해당분야</v>
      </c>
      <c r="AA1656" s="4" t="str">
        <f>IF(R1656="C",SUMIF(B:B,B1656,Z:Z),"비해당분야")</f>
        <v>비해당분야</v>
      </c>
      <c r="AB1656" s="4" t="str">
        <f>IF(R1656="C",SUM(Y1656,AA1656),"비해당분야")</f>
        <v>비해당분야</v>
      </c>
      <c r="AC1656" s="4">
        <f>IF(R1656="C",AB1656,X1656)</f>
        <v>6</v>
      </c>
      <c r="AD1656" s="4">
        <f>VLOOKUP(K1656,'[1]자격증 backdata'!A:D,4,0)</f>
        <v>0</v>
      </c>
      <c r="AE1656" s="4">
        <f>IF(_xlfn.MAXIFS(AD:AD,B:B,B1656)&gt;10,10,_xlfn.MAXIFS(AD:AD,B:B,B1656))</f>
        <v>5</v>
      </c>
      <c r="AG1656" s="5" t="str">
        <f>VLOOKUP(K1656,'[1]자격증 backdata'!A:C,3,0)</f>
        <v>M</v>
      </c>
      <c r="AH1656" s="5">
        <f>COUNTIFS($B:$B,$B1656,$AG:$AG,AH$1)</f>
        <v>0</v>
      </c>
      <c r="AI1656" s="5">
        <f>COUNTIFS($B:$B,$B1656,$AG:$AG,AI$1)</f>
        <v>0</v>
      </c>
      <c r="AJ1656" s="5">
        <f>COUNTIFS($B:$B,$B1656,$AG:$AG,AJ$1)</f>
        <v>0</v>
      </c>
      <c r="AK1656" s="5">
        <f>COUNTIFS($B:$B,$B1656,$AG:$AG,AK$1)</f>
        <v>0</v>
      </c>
      <c r="AL1656" s="5">
        <f>COUNTIFS($B:$B,$B1656,$AG:$AG,AL$1)</f>
        <v>0</v>
      </c>
      <c r="AM1656" s="5">
        <f>COUNTIFS($B:$B,$B1656,$AG:$AG,AM$1)</f>
        <v>0</v>
      </c>
      <c r="AN1656" s="5">
        <f>COUNTIFS($B:$B,$B1656,$AG:$AG,AN$1)</f>
        <v>0</v>
      </c>
      <c r="AO1656" s="5">
        <f>COUNTIFS($B:$B,$B1656,$AG:$AG,AO$1)</f>
        <v>0</v>
      </c>
      <c r="AP1656" s="5">
        <f>COUNTIFS($B:$B,$B1656,$AG:$AG,AP$1)</f>
        <v>0</v>
      </c>
      <c r="AQ1656" s="5">
        <f>COUNTIFS($B:$B,$B1656,$AG:$AG,AQ$1)</f>
        <v>0</v>
      </c>
      <c r="AR1656" s="5">
        <f>COUNTIFS($B:$B,$B1656,$AG:$AG,AR$1)</f>
        <v>0</v>
      </c>
      <c r="AS1656" s="5">
        <f>COUNTIFS($B:$B,$B1656,$AG:$AG,AS$1)</f>
        <v>0</v>
      </c>
      <c r="AT1656" s="5">
        <f>COUNTIFS($B:$B,$B1656,$AG:$AG,AT$1)</f>
        <v>1</v>
      </c>
      <c r="AU1656" s="5">
        <f>COUNTIFS($B:$B,$B1656,$AG:$AG,AU$1)</f>
        <v>0</v>
      </c>
    </row>
    <row r="1657" spans="1:47" ht="15" customHeight="1" x14ac:dyDescent="0.35">
      <c r="A1657" s="6">
        <f>IF(B1656=B1657,A1656,A1656+1)</f>
        <v>569</v>
      </c>
      <c r="B1657" s="6" t="s">
        <v>3338</v>
      </c>
      <c r="C1657" s="6" t="s">
        <v>3337</v>
      </c>
      <c r="D1657" s="6" t="s">
        <v>3044</v>
      </c>
      <c r="E1657" s="6" t="s">
        <v>3043</v>
      </c>
      <c r="F1657" s="4" t="s">
        <v>7</v>
      </c>
      <c r="G1657" s="4" t="s">
        <v>8</v>
      </c>
      <c r="H1657" s="4" t="s">
        <v>7</v>
      </c>
      <c r="I1657" s="4">
        <v>3</v>
      </c>
      <c r="J1657" s="4" t="s">
        <v>69</v>
      </c>
      <c r="K1657" s="4" t="s">
        <v>3065</v>
      </c>
      <c r="L1657" s="4" t="s">
        <v>36</v>
      </c>
      <c r="M1657" s="4" t="s">
        <v>3336</v>
      </c>
      <c r="N1657" s="4" t="s">
        <v>1693</v>
      </c>
      <c r="P1657" s="4" t="s">
        <v>669</v>
      </c>
      <c r="Q1657" s="4" t="s">
        <v>1475</v>
      </c>
      <c r="R1657" s="4" t="s">
        <v>2434</v>
      </c>
      <c r="S1657" s="5" t="str">
        <f>IF(P1657="심사불필요","-",VLOOKUP(K1657,'[1]자격증 backdata'!A:G,7,0))</f>
        <v>-</v>
      </c>
      <c r="T1657" s="5" t="str">
        <f>IF(S1657="-","-",IF(COUNTIFS(B:B,B1657,S:S,"필수")&gt;0,"자격요건충족","확인필요"))</f>
        <v>-</v>
      </c>
      <c r="U1657" s="5"/>
      <c r="W1657" s="5">
        <f>IF(Q1657="4급","심사불필요",VLOOKUP(K1657,'[1]자격증 backdata'!A:B,2,0))</f>
        <v>0</v>
      </c>
      <c r="X1657" s="4">
        <f>IF(R1657="A", MIN(20, SUMIFS(W:W, B:B, B1657, R:R, "A")),IF(R1657="B", MIN(30, SUMIFS(W:W, B:B, B1657, R:R, "B")),"비해당분야"))</f>
        <v>6</v>
      </c>
      <c r="Y1657" s="4" t="str">
        <f>IF(R1657="C",MIN(30,IF(COUNTIFS(B:B,B1657,W:W,"가1")=1,25,IF(COUNTIFS(B:B,B1657,W:W,"가1")&gt;=2,30,0))+IF(COUNTIFS(B:B,B1657,W:W,"나1")&gt;=4,30,IF(COUNTIFS(B:B,B1657,W:W,"나1")=3,26,IF(COUNTIFS(B:B,B1657,W:W,"나1")=2,22,IF(COUNTIFS(B:B,B1657,W:W,"나1")=1,18,0)))))+MIN(30,IF(COUNTIFS(B:B,B1657,W:W,"가2")=1,25,IF(COUNTIFS(B:B,B1657,W:W,"가2")&gt;=2,30,0))+IF(COUNTIFS(B:B,B1657,W:W,"나2")=3,30,IF(COUNTIFS(B:B,B1657,W:W,"나2")=2,25,IF(COUNTIFS(B:B,B1657,W:W,"나2")=1,20,0)))),"비해당분야")</f>
        <v>비해당분야</v>
      </c>
      <c r="Z1657" s="4" t="str">
        <f>IF(R1657="C",VLOOKUP(K1657,'[1]자격증 backdata'!A:F,6,0),"비해당분야")</f>
        <v>비해당분야</v>
      </c>
      <c r="AA1657" s="4" t="str">
        <f>IF(R1657="C",SUMIF(B:B,B1657,Z:Z),"비해당분야")</f>
        <v>비해당분야</v>
      </c>
      <c r="AB1657" s="4" t="str">
        <f>IF(R1657="C",SUM(Y1657,AA1657),"비해당분야")</f>
        <v>비해당분야</v>
      </c>
      <c r="AC1657" s="4">
        <f>IF(R1657="C",AB1657,X1657)</f>
        <v>6</v>
      </c>
      <c r="AD1657" s="4">
        <f>VLOOKUP(K1657,'[1]자격증 backdata'!A:D,4,0)</f>
        <v>5</v>
      </c>
      <c r="AE1657" s="4">
        <f>IF(_xlfn.MAXIFS(AD:AD,B:B,B1657)&gt;10,10,_xlfn.MAXIFS(AD:AD,B:B,B1657))</f>
        <v>5</v>
      </c>
      <c r="AG1657" s="5">
        <f>VLOOKUP(K1657,'[1]자격증 backdata'!A:C,3,0)</f>
        <v>0</v>
      </c>
      <c r="AH1657" s="5">
        <f>COUNTIFS($B:$B,$B1657,$AG:$AG,AH$1)</f>
        <v>0</v>
      </c>
      <c r="AI1657" s="5">
        <f>COUNTIFS($B:$B,$B1657,$AG:$AG,AI$1)</f>
        <v>0</v>
      </c>
      <c r="AJ1657" s="5">
        <f>COUNTIFS($B:$B,$B1657,$AG:$AG,AJ$1)</f>
        <v>0</v>
      </c>
      <c r="AK1657" s="5">
        <f>COUNTIFS($B:$B,$B1657,$AG:$AG,AK$1)</f>
        <v>0</v>
      </c>
      <c r="AL1657" s="5">
        <f>COUNTIFS($B:$B,$B1657,$AG:$AG,AL$1)</f>
        <v>0</v>
      </c>
      <c r="AM1657" s="5">
        <f>COUNTIFS($B:$B,$B1657,$AG:$AG,AM$1)</f>
        <v>0</v>
      </c>
      <c r="AN1657" s="5">
        <f>COUNTIFS($B:$B,$B1657,$AG:$AG,AN$1)</f>
        <v>0</v>
      </c>
      <c r="AO1657" s="5">
        <f>COUNTIFS($B:$B,$B1657,$AG:$AG,AO$1)</f>
        <v>0</v>
      </c>
      <c r="AP1657" s="5">
        <f>COUNTIFS($B:$B,$B1657,$AG:$AG,AP$1)</f>
        <v>0</v>
      </c>
      <c r="AQ1657" s="5">
        <f>COUNTIFS($B:$B,$B1657,$AG:$AG,AQ$1)</f>
        <v>0</v>
      </c>
      <c r="AR1657" s="5">
        <f>COUNTIFS($B:$B,$B1657,$AG:$AG,AR$1)</f>
        <v>0</v>
      </c>
      <c r="AS1657" s="5">
        <f>COUNTIFS($B:$B,$B1657,$AG:$AG,AS$1)</f>
        <v>0</v>
      </c>
      <c r="AT1657" s="5">
        <f>COUNTIFS($B:$B,$B1657,$AG:$AG,AT$1)</f>
        <v>1</v>
      </c>
      <c r="AU1657" s="5">
        <f>COUNTIFS($B:$B,$B1657,$AG:$AG,AU$1)</f>
        <v>0</v>
      </c>
    </row>
    <row r="1658" spans="1:47" ht="15" customHeight="1" x14ac:dyDescent="0.35">
      <c r="A1658" s="3">
        <f>IF(B1657=B1658,A1657,A1657+1)</f>
        <v>570</v>
      </c>
      <c r="B1658" s="3" t="s">
        <v>3334</v>
      </c>
      <c r="C1658" s="3" t="s">
        <v>3333</v>
      </c>
      <c r="D1658" s="3" t="s">
        <v>3044</v>
      </c>
      <c r="E1658" s="3" t="s">
        <v>3043</v>
      </c>
      <c r="F1658" s="4" t="s">
        <v>7</v>
      </c>
      <c r="G1658" s="4" t="s">
        <v>8</v>
      </c>
      <c r="H1658" s="4" t="s">
        <v>7</v>
      </c>
      <c r="I1658" s="3">
        <v>1</v>
      </c>
      <c r="J1658" s="3" t="s">
        <v>69</v>
      </c>
      <c r="K1658" s="3" t="s">
        <v>3065</v>
      </c>
      <c r="L1658" s="3" t="s">
        <v>36</v>
      </c>
      <c r="M1658" s="3" t="s">
        <v>3335</v>
      </c>
      <c r="N1658" s="3" t="s">
        <v>138</v>
      </c>
      <c r="P1658" s="3" t="s">
        <v>669</v>
      </c>
      <c r="Q1658" s="3" t="s">
        <v>1475</v>
      </c>
      <c r="R1658" s="3" t="s">
        <v>2434</v>
      </c>
      <c r="S1658" s="2" t="str">
        <f>IF(P1658="심사불필요","-",VLOOKUP(K1658,'[1]자격증 backdata'!A:G,7,0))</f>
        <v>-</v>
      </c>
      <c r="T1658" s="2" t="str">
        <f>IF(S1658="-","-",IF(COUNTIFS(B:B,B1658,S:S,"필수")&gt;0,"자격요건충족","확인필요"))</f>
        <v>-</v>
      </c>
      <c r="U1658" s="2"/>
      <c r="W1658" s="2">
        <f>IF(Q1658="4급","심사불필요",VLOOKUP(K1658,'[1]자격증 backdata'!A:B,2,0))</f>
        <v>0</v>
      </c>
      <c r="X1658" s="3">
        <f>IF(R1658="A", MIN(20, SUMIFS(W:W, B:B, B1658, R:R, "A")),IF(R1658="B", MIN(30, SUMIFS(W:W, B:B, B1658, R:R, "B")),"비해당분야"))</f>
        <v>4</v>
      </c>
      <c r="Y1658" s="3" t="str">
        <f>IF(R1658="C",MIN(30,IF(COUNTIFS(B:B,B1658,W:W,"가1")=1,25,IF(COUNTIFS(B:B,B1658,W:W,"가1")&gt;=2,30,0))+IF(COUNTIFS(B:B,B1658,W:W,"나1")&gt;=4,30,IF(COUNTIFS(B:B,B1658,W:W,"나1")=3,26,IF(COUNTIFS(B:B,B1658,W:W,"나1")=2,22,IF(COUNTIFS(B:B,B1658,W:W,"나1")=1,18,0)))))+MIN(30,IF(COUNTIFS(B:B,B1658,W:W,"가2")=1,25,IF(COUNTIFS(B:B,B1658,W:W,"가2")&gt;=2,30,0))+IF(COUNTIFS(B:B,B1658,W:W,"나2")=3,30,IF(COUNTIFS(B:B,B1658,W:W,"나2")=2,25,IF(COUNTIFS(B:B,B1658,W:W,"나2")=1,20,0)))),"비해당분야")</f>
        <v>비해당분야</v>
      </c>
      <c r="Z1658" s="3" t="str">
        <f>IF(R1658="C",VLOOKUP(K1658,'[1]자격증 backdata'!A:F,6,0),"비해당분야")</f>
        <v>비해당분야</v>
      </c>
      <c r="AA1658" s="3" t="str">
        <f>IF(R1658="C",SUMIF(B:B,B1658,Z:Z),"비해당분야")</f>
        <v>비해당분야</v>
      </c>
      <c r="AB1658" s="3" t="str">
        <f>IF(R1658="C",SUM(Y1658,AA1658),"비해당분야")</f>
        <v>비해당분야</v>
      </c>
      <c r="AC1658" s="3">
        <f>IF(R1658="C",AB1658,X1658)</f>
        <v>4</v>
      </c>
      <c r="AD1658" s="3">
        <f>VLOOKUP(K1658,'[1]자격증 backdata'!A:D,4,0)</f>
        <v>5</v>
      </c>
      <c r="AE1658" s="3">
        <f>IF(_xlfn.MAXIFS(AD:AD,B:B,B1658)&gt;10,10,_xlfn.MAXIFS(AD:AD,B:B,B1658))</f>
        <v>5</v>
      </c>
      <c r="AG1658" s="2">
        <f>VLOOKUP(K1658,'[1]자격증 backdata'!A:C,3,0)</f>
        <v>0</v>
      </c>
      <c r="AH1658" s="2">
        <f>COUNTIFS($B:$B,$B1658,$AG:$AG,AH$1)</f>
        <v>0</v>
      </c>
      <c r="AI1658" s="2">
        <f>COUNTIFS($B:$B,$B1658,$AG:$AG,AI$1)</f>
        <v>0</v>
      </c>
      <c r="AJ1658" s="2">
        <f>COUNTIFS($B:$B,$B1658,$AG:$AG,AJ$1)</f>
        <v>0</v>
      </c>
      <c r="AK1658" s="2">
        <f>COUNTIFS($B:$B,$B1658,$AG:$AG,AK$1)</f>
        <v>0</v>
      </c>
      <c r="AL1658" s="2">
        <f>COUNTIFS($B:$B,$B1658,$AG:$AG,AL$1)</f>
        <v>0</v>
      </c>
      <c r="AM1658" s="2">
        <f>COUNTIFS($B:$B,$B1658,$AG:$AG,AM$1)</f>
        <v>0</v>
      </c>
      <c r="AN1658" s="2">
        <f>COUNTIFS($B:$B,$B1658,$AG:$AG,AN$1)</f>
        <v>0</v>
      </c>
      <c r="AO1658" s="2">
        <f>COUNTIFS($B:$B,$B1658,$AG:$AG,AO$1)</f>
        <v>0</v>
      </c>
      <c r="AP1658" s="2">
        <f>COUNTIFS($B:$B,$B1658,$AG:$AG,AP$1)</f>
        <v>0</v>
      </c>
      <c r="AQ1658" s="2">
        <f>COUNTIFS($B:$B,$B1658,$AG:$AG,AQ$1)</f>
        <v>0</v>
      </c>
      <c r="AR1658" s="2">
        <f>COUNTIFS($B:$B,$B1658,$AG:$AG,AR$1)</f>
        <v>1</v>
      </c>
      <c r="AS1658" s="2">
        <f>COUNTIFS($B:$B,$B1658,$AG:$AG,AS$1)</f>
        <v>0</v>
      </c>
      <c r="AT1658" s="2">
        <f>COUNTIFS($B:$B,$B1658,$AG:$AG,AT$1)</f>
        <v>0</v>
      </c>
      <c r="AU1658" s="2">
        <f>COUNTIFS($B:$B,$B1658,$AG:$AG,AU$1)</f>
        <v>0</v>
      </c>
    </row>
    <row r="1659" spans="1:47" ht="15" customHeight="1" x14ac:dyDescent="0.35">
      <c r="A1659" s="7">
        <f>IF(B1658=B1659,A1658,A1658+1)</f>
        <v>570</v>
      </c>
      <c r="B1659" s="7" t="s">
        <v>3334</v>
      </c>
      <c r="C1659" s="7" t="s">
        <v>3333</v>
      </c>
      <c r="D1659" s="7" t="s">
        <v>3044</v>
      </c>
      <c r="E1659" s="7" t="s">
        <v>3043</v>
      </c>
      <c r="F1659" s="4" t="s">
        <v>7</v>
      </c>
      <c r="G1659" s="4" t="s">
        <v>8</v>
      </c>
      <c r="H1659" s="4" t="s">
        <v>7</v>
      </c>
      <c r="I1659" s="3">
        <v>2</v>
      </c>
      <c r="J1659" s="3" t="s">
        <v>6</v>
      </c>
      <c r="K1659" s="3" t="s">
        <v>3332</v>
      </c>
      <c r="L1659" s="3" t="s">
        <v>4</v>
      </c>
      <c r="M1659" s="3" t="s">
        <v>3331</v>
      </c>
      <c r="N1659" s="3" t="s">
        <v>376</v>
      </c>
      <c r="P1659" s="3" t="s">
        <v>669</v>
      </c>
      <c r="Q1659" s="3" t="s">
        <v>1475</v>
      </c>
      <c r="R1659" s="3" t="s">
        <v>2434</v>
      </c>
      <c r="S1659" s="2" t="str">
        <f>IF(P1659="심사불필요","-",VLOOKUP(K1659,'[1]자격증 backdata'!A:G,7,0))</f>
        <v>-</v>
      </c>
      <c r="T1659" s="2" t="str">
        <f>IF(S1659="-","-",IF(COUNTIFS(B:B,B1659,S:S,"필수")&gt;0,"자격요건충족","확인필요"))</f>
        <v>-</v>
      </c>
      <c r="U1659" s="2"/>
      <c r="W1659" s="2">
        <f>IF(Q1659="4급","심사불필요",VLOOKUP(K1659,'[1]자격증 backdata'!A:B,2,0))</f>
        <v>4</v>
      </c>
      <c r="X1659" s="3">
        <f>IF(R1659="A", MIN(20, SUMIFS(W:W, B:B, B1659, R:R, "A")),IF(R1659="B", MIN(30, SUMIFS(W:W, B:B, B1659, R:R, "B")),"비해당분야"))</f>
        <v>4</v>
      </c>
      <c r="Y1659" s="3" t="str">
        <f>IF(R1659="C",MIN(30,IF(COUNTIFS(B:B,B1659,W:W,"가1")=1,25,IF(COUNTIFS(B:B,B1659,W:W,"가1")&gt;=2,30,0))+IF(COUNTIFS(B:B,B1659,W:W,"나1")&gt;=4,30,IF(COUNTIFS(B:B,B1659,W:W,"나1")=3,26,IF(COUNTIFS(B:B,B1659,W:W,"나1")=2,22,IF(COUNTIFS(B:B,B1659,W:W,"나1")=1,18,0)))))+MIN(30,IF(COUNTIFS(B:B,B1659,W:W,"가2")=1,25,IF(COUNTIFS(B:B,B1659,W:W,"가2")&gt;=2,30,0))+IF(COUNTIFS(B:B,B1659,W:W,"나2")=3,30,IF(COUNTIFS(B:B,B1659,W:W,"나2")=2,25,IF(COUNTIFS(B:B,B1659,W:W,"나2")=1,20,0)))),"비해당분야")</f>
        <v>비해당분야</v>
      </c>
      <c r="Z1659" s="3" t="str">
        <f>IF(R1659="C",VLOOKUP(K1659,'[1]자격증 backdata'!A:F,6,0),"비해당분야")</f>
        <v>비해당분야</v>
      </c>
      <c r="AA1659" s="3" t="str">
        <f>IF(R1659="C",SUMIF(B:B,B1659,Z:Z),"비해당분야")</f>
        <v>비해당분야</v>
      </c>
      <c r="AB1659" s="3" t="str">
        <f>IF(R1659="C",SUM(Y1659,AA1659),"비해당분야")</f>
        <v>비해당분야</v>
      </c>
      <c r="AC1659" s="3">
        <f>IF(R1659="C",AB1659,X1659)</f>
        <v>4</v>
      </c>
      <c r="AD1659" s="3">
        <f>VLOOKUP(K1659,'[1]자격증 backdata'!A:D,4,0)</f>
        <v>0</v>
      </c>
      <c r="AE1659" s="3">
        <f>IF(_xlfn.MAXIFS(AD:AD,B:B,B1659)&gt;10,10,_xlfn.MAXIFS(AD:AD,B:B,B1659))</f>
        <v>5</v>
      </c>
      <c r="AG1659" s="2" t="str">
        <f>VLOOKUP(K1659,'[1]자격증 backdata'!A:C,3,0)</f>
        <v>K</v>
      </c>
      <c r="AH1659" s="2">
        <f>COUNTIFS($B:$B,$B1659,$AG:$AG,AH$1)</f>
        <v>0</v>
      </c>
      <c r="AI1659" s="2">
        <f>COUNTIFS($B:$B,$B1659,$AG:$AG,AI$1)</f>
        <v>0</v>
      </c>
      <c r="AJ1659" s="2">
        <f>COUNTIFS($B:$B,$B1659,$AG:$AG,AJ$1)</f>
        <v>0</v>
      </c>
      <c r="AK1659" s="2">
        <f>COUNTIFS($B:$B,$B1659,$AG:$AG,AK$1)</f>
        <v>0</v>
      </c>
      <c r="AL1659" s="2">
        <f>COUNTIFS($B:$B,$B1659,$AG:$AG,AL$1)</f>
        <v>0</v>
      </c>
      <c r="AM1659" s="2">
        <f>COUNTIFS($B:$B,$B1659,$AG:$AG,AM$1)</f>
        <v>0</v>
      </c>
      <c r="AN1659" s="2">
        <f>COUNTIFS($B:$B,$B1659,$AG:$AG,AN$1)</f>
        <v>0</v>
      </c>
      <c r="AO1659" s="2">
        <f>COUNTIFS($B:$B,$B1659,$AG:$AG,AO$1)</f>
        <v>0</v>
      </c>
      <c r="AP1659" s="2">
        <f>COUNTIFS($B:$B,$B1659,$AG:$AG,AP$1)</f>
        <v>0</v>
      </c>
      <c r="AQ1659" s="2">
        <f>COUNTIFS($B:$B,$B1659,$AG:$AG,AQ$1)</f>
        <v>0</v>
      </c>
      <c r="AR1659" s="2">
        <f>COUNTIFS($B:$B,$B1659,$AG:$AG,AR$1)</f>
        <v>1</v>
      </c>
      <c r="AS1659" s="2">
        <f>COUNTIFS($B:$B,$B1659,$AG:$AG,AS$1)</f>
        <v>0</v>
      </c>
      <c r="AT1659" s="2">
        <f>COUNTIFS($B:$B,$B1659,$AG:$AG,AT$1)</f>
        <v>0</v>
      </c>
      <c r="AU1659" s="2">
        <f>COUNTIFS($B:$B,$B1659,$AG:$AG,AU$1)</f>
        <v>0</v>
      </c>
    </row>
    <row r="1660" spans="1:47" ht="15" customHeight="1" x14ac:dyDescent="0.35">
      <c r="A1660" s="4">
        <f>IF(B1659=B1660,A1659,A1659+1)</f>
        <v>571</v>
      </c>
      <c r="B1660" s="4" t="s">
        <v>3330</v>
      </c>
      <c r="C1660" s="4" t="s">
        <v>3329</v>
      </c>
      <c r="D1660" s="4" t="s">
        <v>3044</v>
      </c>
      <c r="E1660" s="4" t="s">
        <v>3043</v>
      </c>
      <c r="F1660" s="4" t="s">
        <v>568</v>
      </c>
      <c r="G1660" s="4" t="s">
        <v>568</v>
      </c>
      <c r="H1660" s="4" t="s">
        <v>568</v>
      </c>
      <c r="I1660" s="4">
        <v>1</v>
      </c>
      <c r="J1660" s="4" t="s">
        <v>570</v>
      </c>
      <c r="K1660" s="4" t="s">
        <v>3047</v>
      </c>
      <c r="L1660" s="4" t="s">
        <v>568</v>
      </c>
      <c r="M1660" s="4" t="s">
        <v>568</v>
      </c>
      <c r="N1660" s="4" t="s">
        <v>568</v>
      </c>
      <c r="P1660" s="4" t="s">
        <v>669</v>
      </c>
      <c r="Q1660" s="4" t="s">
        <v>1475</v>
      </c>
      <c r="R1660" s="4" t="s">
        <v>2434</v>
      </c>
      <c r="S1660" s="5" t="str">
        <f>IF(P1660="심사불필요","-",VLOOKUP(K1660,'[1]자격증 backdata'!A:G,7,0))</f>
        <v>-</v>
      </c>
      <c r="T1660" s="5" t="str">
        <f>IF(S1660="-","-",IF(COUNTIFS(B:B,B1660,S:S,"필수")&gt;0,"자격요건충족","확인필요"))</f>
        <v>-</v>
      </c>
      <c r="U1660" s="5"/>
      <c r="W1660" s="5">
        <f>IF(Q1660="4급","심사불필요",VLOOKUP(K1660,'[1]자격증 backdata'!A:B,2,0))</f>
        <v>0</v>
      </c>
      <c r="X1660" s="4">
        <f>IF(R1660="A", MIN(20, SUMIFS(W:W, B:B, B1660, R:R, "A")),IF(R1660="B", MIN(30, SUMIFS(W:W, B:B, B1660, R:R, "B")),"비해당분야"))</f>
        <v>0</v>
      </c>
      <c r="Y1660" s="4" t="str">
        <f>IF(R1660="C",MIN(30,IF(COUNTIFS(B:B,B1660,W:W,"가1")=1,25,IF(COUNTIFS(B:B,B1660,W:W,"가1")&gt;=2,30,0))+IF(COUNTIFS(B:B,B1660,W:W,"나1")&gt;=4,30,IF(COUNTIFS(B:B,B1660,W:W,"나1")=3,26,IF(COUNTIFS(B:B,B1660,W:W,"나1")=2,22,IF(COUNTIFS(B:B,B1660,W:W,"나1")=1,18,0)))))+MIN(30,IF(COUNTIFS(B:B,B1660,W:W,"가2")=1,25,IF(COUNTIFS(B:B,B1660,W:W,"가2")&gt;=2,30,0))+IF(COUNTIFS(B:B,B1660,W:W,"나2")=3,30,IF(COUNTIFS(B:B,B1660,W:W,"나2")=2,25,IF(COUNTIFS(B:B,B1660,W:W,"나2")=1,20,0)))),"비해당분야")</f>
        <v>비해당분야</v>
      </c>
      <c r="Z1660" s="4" t="str">
        <f>IF(R1660="C",VLOOKUP(K1660,'[1]자격증 backdata'!A:F,6,0),"비해당분야")</f>
        <v>비해당분야</v>
      </c>
      <c r="AA1660" s="4" t="str">
        <f>IF(R1660="C",SUMIF(B:B,B1660,Z:Z),"비해당분야")</f>
        <v>비해당분야</v>
      </c>
      <c r="AB1660" s="4" t="str">
        <f>IF(R1660="C",SUM(Y1660,AA1660),"비해당분야")</f>
        <v>비해당분야</v>
      </c>
      <c r="AC1660" s="4">
        <f>IF(R1660="C",AB1660,X1660)</f>
        <v>0</v>
      </c>
      <c r="AD1660" s="4">
        <f>VLOOKUP(K1660,'[1]자격증 backdata'!A:D,4,0)</f>
        <v>0</v>
      </c>
      <c r="AE1660" s="4">
        <f>IF(_xlfn.MAXIFS(AD:AD,B:B,B1660)&gt;10,10,_xlfn.MAXIFS(AD:AD,B:B,B1660))</f>
        <v>0</v>
      </c>
      <c r="AG1660" s="5">
        <f>VLOOKUP(K1660,'[1]자격증 backdata'!A:C,3,0)</f>
        <v>0</v>
      </c>
      <c r="AH1660" s="5">
        <f>COUNTIFS($B:$B,$B1660,$AG:$AG,AH$1)</f>
        <v>0</v>
      </c>
      <c r="AI1660" s="5">
        <f>COUNTIFS($B:$B,$B1660,$AG:$AG,AI$1)</f>
        <v>0</v>
      </c>
      <c r="AJ1660" s="5">
        <f>COUNTIFS($B:$B,$B1660,$AG:$AG,AJ$1)</f>
        <v>0</v>
      </c>
      <c r="AK1660" s="5">
        <f>COUNTIFS($B:$B,$B1660,$AG:$AG,AK$1)</f>
        <v>0</v>
      </c>
      <c r="AL1660" s="5">
        <f>COUNTIFS($B:$B,$B1660,$AG:$AG,AL$1)</f>
        <v>0</v>
      </c>
      <c r="AM1660" s="5">
        <f>COUNTIFS($B:$B,$B1660,$AG:$AG,AM$1)</f>
        <v>0</v>
      </c>
      <c r="AN1660" s="5">
        <f>COUNTIFS($B:$B,$B1660,$AG:$AG,AN$1)</f>
        <v>0</v>
      </c>
      <c r="AO1660" s="5">
        <f>COUNTIFS($B:$B,$B1660,$AG:$AG,AO$1)</f>
        <v>0</v>
      </c>
      <c r="AP1660" s="5">
        <f>COUNTIFS($B:$B,$B1660,$AG:$AG,AP$1)</f>
        <v>0</v>
      </c>
      <c r="AQ1660" s="5">
        <f>COUNTIFS($B:$B,$B1660,$AG:$AG,AQ$1)</f>
        <v>0</v>
      </c>
      <c r="AR1660" s="5">
        <f>COUNTIFS($B:$B,$B1660,$AG:$AG,AR$1)</f>
        <v>0</v>
      </c>
      <c r="AS1660" s="5">
        <f>COUNTIFS($B:$B,$B1660,$AG:$AG,AS$1)</f>
        <v>0</v>
      </c>
      <c r="AT1660" s="5">
        <f>COUNTIFS($B:$B,$B1660,$AG:$AG,AT$1)</f>
        <v>0</v>
      </c>
      <c r="AU1660" s="5">
        <f>COUNTIFS($B:$B,$B1660,$AG:$AG,AU$1)</f>
        <v>0</v>
      </c>
    </row>
    <row r="1661" spans="1:47" ht="15" customHeight="1" x14ac:dyDescent="0.35">
      <c r="A1661" s="3">
        <f>IF(B1660=B1661,A1660,A1660+1)</f>
        <v>572</v>
      </c>
      <c r="B1661" s="3" t="s">
        <v>3328</v>
      </c>
      <c r="C1661" s="3" t="s">
        <v>2007</v>
      </c>
      <c r="D1661" s="3" t="s">
        <v>3044</v>
      </c>
      <c r="E1661" s="3" t="s">
        <v>3043</v>
      </c>
      <c r="F1661" s="4" t="s">
        <v>568</v>
      </c>
      <c r="G1661" s="4" t="s">
        <v>568</v>
      </c>
      <c r="H1661" s="4" t="s">
        <v>568</v>
      </c>
      <c r="I1661" s="3">
        <v>1</v>
      </c>
      <c r="J1661" s="3" t="s">
        <v>570</v>
      </c>
      <c r="K1661" s="3" t="s">
        <v>3047</v>
      </c>
      <c r="L1661" s="3" t="s">
        <v>568</v>
      </c>
      <c r="M1661" s="3" t="s">
        <v>568</v>
      </c>
      <c r="N1661" s="3" t="s">
        <v>568</v>
      </c>
      <c r="P1661" s="3" t="s">
        <v>669</v>
      </c>
      <c r="Q1661" s="3" t="s">
        <v>1475</v>
      </c>
      <c r="R1661" s="3" t="s">
        <v>2434</v>
      </c>
      <c r="S1661" s="2" t="str">
        <f>IF(P1661="심사불필요","-",VLOOKUP(K1661,'[1]자격증 backdata'!A:G,7,0))</f>
        <v>-</v>
      </c>
      <c r="T1661" s="2" t="str">
        <f>IF(S1661="-","-",IF(COUNTIFS(B:B,B1661,S:S,"필수")&gt;0,"자격요건충족","확인필요"))</f>
        <v>-</v>
      </c>
      <c r="U1661" s="2"/>
      <c r="W1661" s="2">
        <f>IF(Q1661="4급","심사불필요",VLOOKUP(K1661,'[1]자격증 backdata'!A:B,2,0))</f>
        <v>0</v>
      </c>
      <c r="X1661" s="3">
        <f>IF(R1661="A", MIN(20, SUMIFS(W:W, B:B, B1661, R:R, "A")),IF(R1661="B", MIN(30, SUMIFS(W:W, B:B, B1661, R:R, "B")),"비해당분야"))</f>
        <v>0</v>
      </c>
      <c r="Y1661" s="3" t="str">
        <f>IF(R1661="C",MIN(30,IF(COUNTIFS(B:B,B1661,W:W,"가1")=1,25,IF(COUNTIFS(B:B,B1661,W:W,"가1")&gt;=2,30,0))+IF(COUNTIFS(B:B,B1661,W:W,"나1")&gt;=4,30,IF(COUNTIFS(B:B,B1661,W:W,"나1")=3,26,IF(COUNTIFS(B:B,B1661,W:W,"나1")=2,22,IF(COUNTIFS(B:B,B1661,W:W,"나1")=1,18,0)))))+MIN(30,IF(COUNTIFS(B:B,B1661,W:W,"가2")=1,25,IF(COUNTIFS(B:B,B1661,W:W,"가2")&gt;=2,30,0))+IF(COUNTIFS(B:B,B1661,W:W,"나2")=3,30,IF(COUNTIFS(B:B,B1661,W:W,"나2")=2,25,IF(COUNTIFS(B:B,B1661,W:W,"나2")=1,20,0)))),"비해당분야")</f>
        <v>비해당분야</v>
      </c>
      <c r="Z1661" s="3" t="str">
        <f>IF(R1661="C",VLOOKUP(K1661,'[1]자격증 backdata'!A:F,6,0),"비해당분야")</f>
        <v>비해당분야</v>
      </c>
      <c r="AA1661" s="3" t="str">
        <f>IF(R1661="C",SUMIF(B:B,B1661,Z:Z),"비해당분야")</f>
        <v>비해당분야</v>
      </c>
      <c r="AB1661" s="3" t="str">
        <f>IF(R1661="C",SUM(Y1661,AA1661),"비해당분야")</f>
        <v>비해당분야</v>
      </c>
      <c r="AC1661" s="3">
        <f>IF(R1661="C",AB1661,X1661)</f>
        <v>0</v>
      </c>
      <c r="AD1661" s="3">
        <f>VLOOKUP(K1661,'[1]자격증 backdata'!A:D,4,0)</f>
        <v>0</v>
      </c>
      <c r="AE1661" s="3">
        <f>IF(_xlfn.MAXIFS(AD:AD,B:B,B1661)&gt;10,10,_xlfn.MAXIFS(AD:AD,B:B,B1661))</f>
        <v>0</v>
      </c>
      <c r="AG1661" s="2">
        <f>VLOOKUP(K1661,'[1]자격증 backdata'!A:C,3,0)</f>
        <v>0</v>
      </c>
      <c r="AH1661" s="2">
        <f>COUNTIFS($B:$B,$B1661,$AG:$AG,AH$1)</f>
        <v>0</v>
      </c>
      <c r="AI1661" s="2">
        <f>COUNTIFS($B:$B,$B1661,$AG:$AG,AI$1)</f>
        <v>0</v>
      </c>
      <c r="AJ1661" s="2">
        <f>COUNTIFS($B:$B,$B1661,$AG:$AG,AJ$1)</f>
        <v>0</v>
      </c>
      <c r="AK1661" s="2">
        <f>COUNTIFS($B:$B,$B1661,$AG:$AG,AK$1)</f>
        <v>0</v>
      </c>
      <c r="AL1661" s="2">
        <f>COUNTIFS($B:$B,$B1661,$AG:$AG,AL$1)</f>
        <v>0</v>
      </c>
      <c r="AM1661" s="2">
        <f>COUNTIFS($B:$B,$B1661,$AG:$AG,AM$1)</f>
        <v>0</v>
      </c>
      <c r="AN1661" s="2">
        <f>COUNTIFS($B:$B,$B1661,$AG:$AG,AN$1)</f>
        <v>0</v>
      </c>
      <c r="AO1661" s="2">
        <f>COUNTIFS($B:$B,$B1661,$AG:$AG,AO$1)</f>
        <v>0</v>
      </c>
      <c r="AP1661" s="2">
        <f>COUNTIFS($B:$B,$B1661,$AG:$AG,AP$1)</f>
        <v>0</v>
      </c>
      <c r="AQ1661" s="2">
        <f>COUNTIFS($B:$B,$B1661,$AG:$AG,AQ$1)</f>
        <v>0</v>
      </c>
      <c r="AR1661" s="2">
        <f>COUNTIFS($B:$B,$B1661,$AG:$AG,AR$1)</f>
        <v>0</v>
      </c>
      <c r="AS1661" s="2">
        <f>COUNTIFS($B:$B,$B1661,$AG:$AG,AS$1)</f>
        <v>0</v>
      </c>
      <c r="AT1661" s="2">
        <f>COUNTIFS($B:$B,$B1661,$AG:$AG,AT$1)</f>
        <v>0</v>
      </c>
      <c r="AU1661" s="2">
        <f>COUNTIFS($B:$B,$B1661,$AG:$AG,AU$1)</f>
        <v>0</v>
      </c>
    </row>
    <row r="1662" spans="1:47" ht="15" customHeight="1" x14ac:dyDescent="0.35">
      <c r="A1662" s="4">
        <f>IF(B1661=B1662,A1661,A1661+1)</f>
        <v>573</v>
      </c>
      <c r="B1662" s="4" t="s">
        <v>3327</v>
      </c>
      <c r="C1662" s="4" t="s">
        <v>3326</v>
      </c>
      <c r="D1662" s="4" t="s">
        <v>3044</v>
      </c>
      <c r="E1662" s="4" t="s">
        <v>3043</v>
      </c>
      <c r="F1662" s="4" t="s">
        <v>568</v>
      </c>
      <c r="G1662" s="4" t="s">
        <v>568</v>
      </c>
      <c r="H1662" s="4" t="s">
        <v>568</v>
      </c>
      <c r="I1662" s="4">
        <v>1</v>
      </c>
      <c r="J1662" s="4" t="s">
        <v>570</v>
      </c>
      <c r="K1662" s="4" t="s">
        <v>3047</v>
      </c>
      <c r="L1662" s="4" t="s">
        <v>568</v>
      </c>
      <c r="M1662" s="4" t="s">
        <v>568</v>
      </c>
      <c r="N1662" s="4" t="s">
        <v>568</v>
      </c>
      <c r="P1662" s="4" t="s">
        <v>669</v>
      </c>
      <c r="Q1662" s="4" t="s">
        <v>1475</v>
      </c>
      <c r="R1662" s="4" t="s">
        <v>2434</v>
      </c>
      <c r="S1662" s="5" t="str">
        <f>IF(P1662="심사불필요","-",VLOOKUP(K1662,'[1]자격증 backdata'!A:G,7,0))</f>
        <v>-</v>
      </c>
      <c r="T1662" s="5" t="str">
        <f>IF(S1662="-","-",IF(COUNTIFS(B:B,B1662,S:S,"필수")&gt;0,"자격요건충족","확인필요"))</f>
        <v>-</v>
      </c>
      <c r="U1662" s="5"/>
      <c r="W1662" s="5">
        <f>IF(Q1662="4급","심사불필요",VLOOKUP(K1662,'[1]자격증 backdata'!A:B,2,0))</f>
        <v>0</v>
      </c>
      <c r="X1662" s="4">
        <f>IF(R1662="A", MIN(20, SUMIFS(W:W, B:B, B1662, R:R, "A")),IF(R1662="B", MIN(30, SUMIFS(W:W, B:B, B1662, R:R, "B")),"비해당분야"))</f>
        <v>0</v>
      </c>
      <c r="Y1662" s="4" t="str">
        <f>IF(R1662="C",MIN(30,IF(COUNTIFS(B:B,B1662,W:W,"가1")=1,25,IF(COUNTIFS(B:B,B1662,W:W,"가1")&gt;=2,30,0))+IF(COUNTIFS(B:B,B1662,W:W,"나1")&gt;=4,30,IF(COUNTIFS(B:B,B1662,W:W,"나1")=3,26,IF(COUNTIFS(B:B,B1662,W:W,"나1")=2,22,IF(COUNTIFS(B:B,B1662,W:W,"나1")=1,18,0)))))+MIN(30,IF(COUNTIFS(B:B,B1662,W:W,"가2")=1,25,IF(COUNTIFS(B:B,B1662,W:W,"가2")&gt;=2,30,0))+IF(COUNTIFS(B:B,B1662,W:W,"나2")=3,30,IF(COUNTIFS(B:B,B1662,W:W,"나2")=2,25,IF(COUNTIFS(B:B,B1662,W:W,"나2")=1,20,0)))),"비해당분야")</f>
        <v>비해당분야</v>
      </c>
      <c r="Z1662" s="4" t="str">
        <f>IF(R1662="C",VLOOKUP(K1662,'[1]자격증 backdata'!A:F,6,0),"비해당분야")</f>
        <v>비해당분야</v>
      </c>
      <c r="AA1662" s="4" t="str">
        <f>IF(R1662="C",SUMIF(B:B,B1662,Z:Z),"비해당분야")</f>
        <v>비해당분야</v>
      </c>
      <c r="AB1662" s="4" t="str">
        <f>IF(R1662="C",SUM(Y1662,AA1662),"비해당분야")</f>
        <v>비해당분야</v>
      </c>
      <c r="AC1662" s="4">
        <f>IF(R1662="C",AB1662,X1662)</f>
        <v>0</v>
      </c>
      <c r="AD1662" s="4">
        <f>VLOOKUP(K1662,'[1]자격증 backdata'!A:D,4,0)</f>
        <v>0</v>
      </c>
      <c r="AE1662" s="4">
        <f>IF(_xlfn.MAXIFS(AD:AD,B:B,B1662)&gt;10,10,_xlfn.MAXIFS(AD:AD,B:B,B1662))</f>
        <v>0</v>
      </c>
      <c r="AG1662" s="5">
        <f>VLOOKUP(K1662,'[1]자격증 backdata'!A:C,3,0)</f>
        <v>0</v>
      </c>
      <c r="AH1662" s="5">
        <f>COUNTIFS($B:$B,$B1662,$AG:$AG,AH$1)</f>
        <v>0</v>
      </c>
      <c r="AI1662" s="5">
        <f>COUNTIFS($B:$B,$B1662,$AG:$AG,AI$1)</f>
        <v>0</v>
      </c>
      <c r="AJ1662" s="5">
        <f>COUNTIFS($B:$B,$B1662,$AG:$AG,AJ$1)</f>
        <v>0</v>
      </c>
      <c r="AK1662" s="5">
        <f>COUNTIFS($B:$B,$B1662,$AG:$AG,AK$1)</f>
        <v>0</v>
      </c>
      <c r="AL1662" s="5">
        <f>COUNTIFS($B:$B,$B1662,$AG:$AG,AL$1)</f>
        <v>0</v>
      </c>
      <c r="AM1662" s="5">
        <f>COUNTIFS($B:$B,$B1662,$AG:$AG,AM$1)</f>
        <v>0</v>
      </c>
      <c r="AN1662" s="5">
        <f>COUNTIFS($B:$B,$B1662,$AG:$AG,AN$1)</f>
        <v>0</v>
      </c>
      <c r="AO1662" s="5">
        <f>COUNTIFS($B:$B,$B1662,$AG:$AG,AO$1)</f>
        <v>0</v>
      </c>
      <c r="AP1662" s="5">
        <f>COUNTIFS($B:$B,$B1662,$AG:$AG,AP$1)</f>
        <v>0</v>
      </c>
      <c r="AQ1662" s="5">
        <f>COUNTIFS($B:$B,$B1662,$AG:$AG,AQ$1)</f>
        <v>0</v>
      </c>
      <c r="AR1662" s="5">
        <f>COUNTIFS($B:$B,$B1662,$AG:$AG,AR$1)</f>
        <v>0</v>
      </c>
      <c r="AS1662" s="5">
        <f>COUNTIFS($B:$B,$B1662,$AG:$AG,AS$1)</f>
        <v>0</v>
      </c>
      <c r="AT1662" s="5">
        <f>COUNTIFS($B:$B,$B1662,$AG:$AG,AT$1)</f>
        <v>0</v>
      </c>
      <c r="AU1662" s="5">
        <f>COUNTIFS($B:$B,$B1662,$AG:$AG,AU$1)</f>
        <v>0</v>
      </c>
    </row>
    <row r="1663" spans="1:47" ht="15" customHeight="1" x14ac:dyDescent="0.35">
      <c r="A1663" s="3">
        <f>IF(B1662=B1663,A1662,A1662+1)</f>
        <v>574</v>
      </c>
      <c r="B1663" s="3" t="s">
        <v>3322</v>
      </c>
      <c r="C1663" s="3" t="s">
        <v>3321</v>
      </c>
      <c r="D1663" s="3" t="s">
        <v>3044</v>
      </c>
      <c r="E1663" s="3" t="s">
        <v>3043</v>
      </c>
      <c r="F1663" s="4" t="s">
        <v>7</v>
      </c>
      <c r="G1663" s="4" t="s">
        <v>8</v>
      </c>
      <c r="H1663" s="4" t="s">
        <v>7</v>
      </c>
      <c r="I1663" s="3">
        <v>1</v>
      </c>
      <c r="J1663" s="3" t="s">
        <v>364</v>
      </c>
      <c r="K1663" s="3" t="s">
        <v>3075</v>
      </c>
      <c r="L1663" s="3" t="s">
        <v>254</v>
      </c>
      <c r="M1663" s="3" t="s">
        <v>3325</v>
      </c>
      <c r="N1663" s="3" t="s">
        <v>3324</v>
      </c>
      <c r="P1663" s="3" t="s">
        <v>669</v>
      </c>
      <c r="Q1663" s="3" t="s">
        <v>1475</v>
      </c>
      <c r="R1663" s="3" t="s">
        <v>2434</v>
      </c>
      <c r="S1663" s="2" t="str">
        <f>IF(P1663="심사불필요","-",VLOOKUP(K1663,'[1]자격증 backdata'!A:G,7,0))</f>
        <v>-</v>
      </c>
      <c r="T1663" s="2" t="str">
        <f>IF(S1663="-","-",IF(COUNTIFS(B:B,B1663,S:S,"필수")&gt;0,"자격요건충족","확인필요"))</f>
        <v>-</v>
      </c>
      <c r="U1663" s="2"/>
      <c r="W1663" s="2">
        <f>IF(Q1663="4급","심사불필요",VLOOKUP(K1663,'[1]자격증 backdata'!A:B,2,0))</f>
        <v>2</v>
      </c>
      <c r="X1663" s="3">
        <f>IF(R1663="A", MIN(20, SUMIFS(W:W, B:B, B1663, R:R, "A")),IF(R1663="B", MIN(30, SUMIFS(W:W, B:B, B1663, R:R, "B")),"비해당분야"))</f>
        <v>6</v>
      </c>
      <c r="Y1663" s="3" t="str">
        <f>IF(R1663="C",MIN(30,IF(COUNTIFS(B:B,B1663,W:W,"가1")=1,25,IF(COUNTIFS(B:B,B1663,W:W,"가1")&gt;=2,30,0))+IF(COUNTIFS(B:B,B1663,W:W,"나1")&gt;=4,30,IF(COUNTIFS(B:B,B1663,W:W,"나1")=3,26,IF(COUNTIFS(B:B,B1663,W:W,"나1")=2,22,IF(COUNTIFS(B:B,B1663,W:W,"나1")=1,18,0)))))+MIN(30,IF(COUNTIFS(B:B,B1663,W:W,"가2")=1,25,IF(COUNTIFS(B:B,B1663,W:W,"가2")&gt;=2,30,0))+IF(COUNTIFS(B:B,B1663,W:W,"나2")=3,30,IF(COUNTIFS(B:B,B1663,W:W,"나2")=2,25,IF(COUNTIFS(B:B,B1663,W:W,"나2")=1,20,0)))),"비해당분야")</f>
        <v>비해당분야</v>
      </c>
      <c r="Z1663" s="3" t="str">
        <f>IF(R1663="C",VLOOKUP(K1663,'[1]자격증 backdata'!A:F,6,0),"비해당분야")</f>
        <v>비해당분야</v>
      </c>
      <c r="AA1663" s="3" t="str">
        <f>IF(R1663="C",SUMIF(B:B,B1663,Z:Z),"비해당분야")</f>
        <v>비해당분야</v>
      </c>
      <c r="AB1663" s="3" t="str">
        <f>IF(R1663="C",SUM(Y1663,AA1663),"비해당분야")</f>
        <v>비해당분야</v>
      </c>
      <c r="AC1663" s="3">
        <f>IF(R1663="C",AB1663,X1663)</f>
        <v>6</v>
      </c>
      <c r="AD1663" s="3">
        <f>VLOOKUP(K1663,'[1]자격증 backdata'!A:D,4,0)</f>
        <v>0</v>
      </c>
      <c r="AE1663" s="3">
        <f>IF(_xlfn.MAXIFS(AD:AD,B:B,B1663)&gt;10,10,_xlfn.MAXIFS(AD:AD,B:B,B1663))</f>
        <v>5</v>
      </c>
      <c r="AG1663" s="2" t="str">
        <f>VLOOKUP(K1663,'[1]자격증 backdata'!A:C,3,0)</f>
        <v>J</v>
      </c>
      <c r="AH1663" s="2">
        <f>COUNTIFS($B:$B,$B1663,$AG:$AG,AH$1)</f>
        <v>0</v>
      </c>
      <c r="AI1663" s="2">
        <f>COUNTIFS($B:$B,$B1663,$AG:$AG,AI$1)</f>
        <v>0</v>
      </c>
      <c r="AJ1663" s="2">
        <f>COUNTIFS($B:$B,$B1663,$AG:$AG,AJ$1)</f>
        <v>0</v>
      </c>
      <c r="AK1663" s="2">
        <f>COUNTIFS($B:$B,$B1663,$AG:$AG,AK$1)</f>
        <v>0</v>
      </c>
      <c r="AL1663" s="2">
        <f>COUNTIFS($B:$B,$B1663,$AG:$AG,AL$1)</f>
        <v>0</v>
      </c>
      <c r="AM1663" s="2">
        <f>COUNTIFS($B:$B,$B1663,$AG:$AG,AM$1)</f>
        <v>0</v>
      </c>
      <c r="AN1663" s="2">
        <f>COUNTIFS($B:$B,$B1663,$AG:$AG,AN$1)</f>
        <v>0</v>
      </c>
      <c r="AO1663" s="2">
        <f>COUNTIFS($B:$B,$B1663,$AG:$AG,AO$1)</f>
        <v>0</v>
      </c>
      <c r="AP1663" s="2">
        <f>COUNTIFS($B:$B,$B1663,$AG:$AG,AP$1)</f>
        <v>0</v>
      </c>
      <c r="AQ1663" s="2">
        <f>COUNTIFS($B:$B,$B1663,$AG:$AG,AQ$1)</f>
        <v>1</v>
      </c>
      <c r="AR1663" s="2">
        <f>COUNTIFS($B:$B,$B1663,$AG:$AG,AR$1)</f>
        <v>0</v>
      </c>
      <c r="AS1663" s="2">
        <f>COUNTIFS($B:$B,$B1663,$AG:$AG,AS$1)</f>
        <v>0</v>
      </c>
      <c r="AT1663" s="2">
        <f>COUNTIFS($B:$B,$B1663,$AG:$AG,AT$1)</f>
        <v>1</v>
      </c>
      <c r="AU1663" s="2">
        <f>COUNTIFS($B:$B,$B1663,$AG:$AG,AU$1)</f>
        <v>0</v>
      </c>
    </row>
    <row r="1664" spans="1:47" ht="15" customHeight="1" x14ac:dyDescent="0.35">
      <c r="A1664" s="7">
        <f>IF(B1663=B1664,A1663,A1663+1)</f>
        <v>574</v>
      </c>
      <c r="B1664" s="7" t="s">
        <v>3322</v>
      </c>
      <c r="C1664" s="7" t="s">
        <v>3321</v>
      </c>
      <c r="D1664" s="7" t="s">
        <v>3044</v>
      </c>
      <c r="E1664" s="7" t="s">
        <v>3043</v>
      </c>
      <c r="F1664" s="4" t="s">
        <v>7</v>
      </c>
      <c r="G1664" s="4" t="s">
        <v>8</v>
      </c>
      <c r="H1664" s="4" t="s">
        <v>7</v>
      </c>
      <c r="I1664" s="3">
        <v>2</v>
      </c>
      <c r="J1664" s="3" t="s">
        <v>106</v>
      </c>
      <c r="K1664" s="3" t="s">
        <v>3057</v>
      </c>
      <c r="L1664" s="3" t="s">
        <v>55</v>
      </c>
      <c r="M1664" s="3" t="s">
        <v>3323</v>
      </c>
      <c r="N1664" s="3" t="s">
        <v>1142</v>
      </c>
      <c r="P1664" s="3" t="s">
        <v>669</v>
      </c>
      <c r="Q1664" s="3" t="s">
        <v>1475</v>
      </c>
      <c r="R1664" s="3" t="s">
        <v>2434</v>
      </c>
      <c r="S1664" s="2" t="str">
        <f>IF(P1664="심사불필요","-",VLOOKUP(K1664,'[1]자격증 backdata'!A:G,7,0))</f>
        <v>-</v>
      </c>
      <c r="T1664" s="2" t="str">
        <f>IF(S1664="-","-",IF(COUNTIFS(B:B,B1664,S:S,"필수")&gt;0,"자격요건충족","확인필요"))</f>
        <v>-</v>
      </c>
      <c r="U1664" s="2"/>
      <c r="W1664" s="2">
        <f>IF(Q1664="4급","심사불필요",VLOOKUP(K1664,'[1]자격증 backdata'!A:B,2,0))</f>
        <v>4</v>
      </c>
      <c r="X1664" s="3">
        <f>IF(R1664="A", MIN(20, SUMIFS(W:W, B:B, B1664, R:R, "A")),IF(R1664="B", MIN(30, SUMIFS(W:W, B:B, B1664, R:R, "B")),"비해당분야"))</f>
        <v>6</v>
      </c>
      <c r="Y1664" s="3" t="str">
        <f>IF(R1664="C",MIN(30,IF(COUNTIFS(B:B,B1664,W:W,"가1")=1,25,IF(COUNTIFS(B:B,B1664,W:W,"가1")&gt;=2,30,0))+IF(COUNTIFS(B:B,B1664,W:W,"나1")&gt;=4,30,IF(COUNTIFS(B:B,B1664,W:W,"나1")=3,26,IF(COUNTIFS(B:B,B1664,W:W,"나1")=2,22,IF(COUNTIFS(B:B,B1664,W:W,"나1")=1,18,0)))))+MIN(30,IF(COUNTIFS(B:B,B1664,W:W,"가2")=1,25,IF(COUNTIFS(B:B,B1664,W:W,"가2")&gt;=2,30,0))+IF(COUNTIFS(B:B,B1664,W:W,"나2")=3,30,IF(COUNTIFS(B:B,B1664,W:W,"나2")=2,25,IF(COUNTIFS(B:B,B1664,W:W,"나2")=1,20,0)))),"비해당분야")</f>
        <v>비해당분야</v>
      </c>
      <c r="Z1664" s="3" t="str">
        <f>IF(R1664="C",VLOOKUP(K1664,'[1]자격증 backdata'!A:F,6,0),"비해당분야")</f>
        <v>비해당분야</v>
      </c>
      <c r="AA1664" s="3" t="str">
        <f>IF(R1664="C",SUMIF(B:B,B1664,Z:Z),"비해당분야")</f>
        <v>비해당분야</v>
      </c>
      <c r="AB1664" s="3" t="str">
        <f>IF(R1664="C",SUM(Y1664,AA1664),"비해당분야")</f>
        <v>비해당분야</v>
      </c>
      <c r="AC1664" s="3">
        <f>IF(R1664="C",AB1664,X1664)</f>
        <v>6</v>
      </c>
      <c r="AD1664" s="3">
        <f>VLOOKUP(K1664,'[1]자격증 backdata'!A:D,4,0)</f>
        <v>0</v>
      </c>
      <c r="AE1664" s="3">
        <f>IF(_xlfn.MAXIFS(AD:AD,B:B,B1664)&gt;10,10,_xlfn.MAXIFS(AD:AD,B:B,B1664))</f>
        <v>5</v>
      </c>
      <c r="AG1664" s="2" t="str">
        <f>VLOOKUP(K1664,'[1]자격증 backdata'!A:C,3,0)</f>
        <v>M</v>
      </c>
      <c r="AH1664" s="2">
        <f>COUNTIFS($B:$B,$B1664,$AG:$AG,AH$1)</f>
        <v>0</v>
      </c>
      <c r="AI1664" s="2">
        <f>COUNTIFS($B:$B,$B1664,$AG:$AG,AI$1)</f>
        <v>0</v>
      </c>
      <c r="AJ1664" s="2">
        <f>COUNTIFS($B:$B,$B1664,$AG:$AG,AJ$1)</f>
        <v>0</v>
      </c>
      <c r="AK1664" s="2">
        <f>COUNTIFS($B:$B,$B1664,$AG:$AG,AK$1)</f>
        <v>0</v>
      </c>
      <c r="AL1664" s="2">
        <f>COUNTIFS($B:$B,$B1664,$AG:$AG,AL$1)</f>
        <v>0</v>
      </c>
      <c r="AM1664" s="2">
        <f>COUNTIFS($B:$B,$B1664,$AG:$AG,AM$1)</f>
        <v>0</v>
      </c>
      <c r="AN1664" s="2">
        <f>COUNTIFS($B:$B,$B1664,$AG:$AG,AN$1)</f>
        <v>0</v>
      </c>
      <c r="AO1664" s="2">
        <f>COUNTIFS($B:$B,$B1664,$AG:$AG,AO$1)</f>
        <v>0</v>
      </c>
      <c r="AP1664" s="2">
        <f>COUNTIFS($B:$B,$B1664,$AG:$AG,AP$1)</f>
        <v>0</v>
      </c>
      <c r="AQ1664" s="2">
        <f>COUNTIFS($B:$B,$B1664,$AG:$AG,AQ$1)</f>
        <v>1</v>
      </c>
      <c r="AR1664" s="2">
        <f>COUNTIFS($B:$B,$B1664,$AG:$AG,AR$1)</f>
        <v>0</v>
      </c>
      <c r="AS1664" s="2">
        <f>COUNTIFS($B:$B,$B1664,$AG:$AG,AS$1)</f>
        <v>0</v>
      </c>
      <c r="AT1664" s="2">
        <f>COUNTIFS($B:$B,$B1664,$AG:$AG,AT$1)</f>
        <v>1</v>
      </c>
      <c r="AU1664" s="2">
        <f>COUNTIFS($B:$B,$B1664,$AG:$AG,AU$1)</f>
        <v>0</v>
      </c>
    </row>
    <row r="1665" spans="1:47" ht="15" customHeight="1" x14ac:dyDescent="0.35">
      <c r="A1665" s="7">
        <f>IF(B1664=B1665,A1664,A1664+1)</f>
        <v>574</v>
      </c>
      <c r="B1665" s="7" t="s">
        <v>3322</v>
      </c>
      <c r="C1665" s="7" t="s">
        <v>3321</v>
      </c>
      <c r="D1665" s="7" t="s">
        <v>3044</v>
      </c>
      <c r="E1665" s="7" t="s">
        <v>3043</v>
      </c>
      <c r="F1665" s="4" t="s">
        <v>7</v>
      </c>
      <c r="G1665" s="4" t="s">
        <v>8</v>
      </c>
      <c r="H1665" s="4" t="s">
        <v>7</v>
      </c>
      <c r="I1665" s="3">
        <v>3</v>
      </c>
      <c r="J1665" s="3" t="s">
        <v>38</v>
      </c>
      <c r="K1665" s="3" t="s">
        <v>3059</v>
      </c>
      <c r="L1665" s="3" t="s">
        <v>36</v>
      </c>
      <c r="M1665" s="3" t="s">
        <v>3320</v>
      </c>
      <c r="N1665" s="3" t="s">
        <v>690</v>
      </c>
      <c r="P1665" s="3" t="s">
        <v>669</v>
      </c>
      <c r="Q1665" s="3" t="s">
        <v>1475</v>
      </c>
      <c r="R1665" s="3" t="s">
        <v>2434</v>
      </c>
      <c r="S1665" s="2" t="str">
        <f>IF(P1665="심사불필요","-",VLOOKUP(K1665,'[1]자격증 backdata'!A:G,7,0))</f>
        <v>-</v>
      </c>
      <c r="T1665" s="2" t="str">
        <f>IF(S1665="-","-",IF(COUNTIFS(B:B,B1665,S:S,"필수")&gt;0,"자격요건충족","확인필요"))</f>
        <v>-</v>
      </c>
      <c r="U1665" s="2"/>
      <c r="W1665" s="2">
        <f>IF(Q1665="4급","심사불필요",VLOOKUP(K1665,'[1]자격증 backdata'!A:B,2,0))</f>
        <v>0</v>
      </c>
      <c r="X1665" s="3">
        <f>IF(R1665="A", MIN(20, SUMIFS(W:W, B:B, B1665, R:R, "A")),IF(R1665="B", MIN(30, SUMIFS(W:W, B:B, B1665, R:R, "B")),"비해당분야"))</f>
        <v>6</v>
      </c>
      <c r="Y1665" s="3" t="str">
        <f>IF(R1665="C",MIN(30,IF(COUNTIFS(B:B,B1665,W:W,"가1")=1,25,IF(COUNTIFS(B:B,B1665,W:W,"가1")&gt;=2,30,0))+IF(COUNTIFS(B:B,B1665,W:W,"나1")&gt;=4,30,IF(COUNTIFS(B:B,B1665,W:W,"나1")=3,26,IF(COUNTIFS(B:B,B1665,W:W,"나1")=2,22,IF(COUNTIFS(B:B,B1665,W:W,"나1")=1,18,0)))))+MIN(30,IF(COUNTIFS(B:B,B1665,W:W,"가2")=1,25,IF(COUNTIFS(B:B,B1665,W:W,"가2")&gt;=2,30,0))+IF(COUNTIFS(B:B,B1665,W:W,"나2")=3,30,IF(COUNTIFS(B:B,B1665,W:W,"나2")=2,25,IF(COUNTIFS(B:B,B1665,W:W,"나2")=1,20,0)))),"비해당분야")</f>
        <v>비해당분야</v>
      </c>
      <c r="Z1665" s="3" t="str">
        <f>IF(R1665="C",VLOOKUP(K1665,'[1]자격증 backdata'!A:F,6,0),"비해당분야")</f>
        <v>비해당분야</v>
      </c>
      <c r="AA1665" s="3" t="str">
        <f>IF(R1665="C",SUMIF(B:B,B1665,Z:Z),"비해당분야")</f>
        <v>비해당분야</v>
      </c>
      <c r="AB1665" s="3" t="str">
        <f>IF(R1665="C",SUM(Y1665,AA1665),"비해당분야")</f>
        <v>비해당분야</v>
      </c>
      <c r="AC1665" s="3">
        <f>IF(R1665="C",AB1665,X1665)</f>
        <v>6</v>
      </c>
      <c r="AD1665" s="3">
        <f>VLOOKUP(K1665,'[1]자격증 backdata'!A:D,4,0)</f>
        <v>5</v>
      </c>
      <c r="AE1665" s="3">
        <f>IF(_xlfn.MAXIFS(AD:AD,B:B,B1665)&gt;10,10,_xlfn.MAXIFS(AD:AD,B:B,B1665))</f>
        <v>5</v>
      </c>
      <c r="AG1665" s="2">
        <f>VLOOKUP(K1665,'[1]자격증 backdata'!A:C,3,0)</f>
        <v>0</v>
      </c>
      <c r="AH1665" s="2">
        <f>COUNTIFS($B:$B,$B1665,$AG:$AG,AH$1)</f>
        <v>0</v>
      </c>
      <c r="AI1665" s="2">
        <f>COUNTIFS($B:$B,$B1665,$AG:$AG,AI$1)</f>
        <v>0</v>
      </c>
      <c r="AJ1665" s="2">
        <f>COUNTIFS($B:$B,$B1665,$AG:$AG,AJ$1)</f>
        <v>0</v>
      </c>
      <c r="AK1665" s="2">
        <f>COUNTIFS($B:$B,$B1665,$AG:$AG,AK$1)</f>
        <v>0</v>
      </c>
      <c r="AL1665" s="2">
        <f>COUNTIFS($B:$B,$B1665,$AG:$AG,AL$1)</f>
        <v>0</v>
      </c>
      <c r="AM1665" s="2">
        <f>COUNTIFS($B:$B,$B1665,$AG:$AG,AM$1)</f>
        <v>0</v>
      </c>
      <c r="AN1665" s="2">
        <f>COUNTIFS($B:$B,$B1665,$AG:$AG,AN$1)</f>
        <v>0</v>
      </c>
      <c r="AO1665" s="2">
        <f>COUNTIFS($B:$B,$B1665,$AG:$AG,AO$1)</f>
        <v>0</v>
      </c>
      <c r="AP1665" s="2">
        <f>COUNTIFS($B:$B,$B1665,$AG:$AG,AP$1)</f>
        <v>0</v>
      </c>
      <c r="AQ1665" s="2">
        <f>COUNTIFS($B:$B,$B1665,$AG:$AG,AQ$1)</f>
        <v>1</v>
      </c>
      <c r="AR1665" s="2">
        <f>COUNTIFS($B:$B,$B1665,$AG:$AG,AR$1)</f>
        <v>0</v>
      </c>
      <c r="AS1665" s="2">
        <f>COUNTIFS($B:$B,$B1665,$AG:$AG,AS$1)</f>
        <v>0</v>
      </c>
      <c r="AT1665" s="2">
        <f>COUNTIFS($B:$B,$B1665,$AG:$AG,AT$1)</f>
        <v>1</v>
      </c>
      <c r="AU1665" s="2">
        <f>COUNTIFS($B:$B,$B1665,$AG:$AG,AU$1)</f>
        <v>0</v>
      </c>
    </row>
    <row r="1666" spans="1:47" ht="15" customHeight="1" x14ac:dyDescent="0.35">
      <c r="A1666" s="4">
        <f>IF(B1665=B1666,A1665,A1665+1)</f>
        <v>575</v>
      </c>
      <c r="B1666" s="4" t="s">
        <v>3315</v>
      </c>
      <c r="C1666" s="4" t="s">
        <v>3314</v>
      </c>
      <c r="D1666" s="4" t="s">
        <v>3044</v>
      </c>
      <c r="E1666" s="4" t="s">
        <v>3043</v>
      </c>
      <c r="F1666" s="4" t="s">
        <v>7</v>
      </c>
      <c r="G1666" s="4" t="s">
        <v>8</v>
      </c>
      <c r="H1666" s="4" t="s">
        <v>7</v>
      </c>
      <c r="I1666" s="4">
        <v>1</v>
      </c>
      <c r="J1666" s="4" t="s">
        <v>69</v>
      </c>
      <c r="K1666" s="4" t="s">
        <v>3065</v>
      </c>
      <c r="L1666" s="4" t="s">
        <v>36</v>
      </c>
      <c r="M1666" s="4" t="s">
        <v>3319</v>
      </c>
      <c r="N1666" s="4" t="s">
        <v>90</v>
      </c>
      <c r="P1666" s="4" t="s">
        <v>669</v>
      </c>
      <c r="Q1666" s="4" t="s">
        <v>1475</v>
      </c>
      <c r="R1666" s="4" t="s">
        <v>2434</v>
      </c>
      <c r="S1666" s="5" t="str">
        <f>IF(P1666="심사불필요","-",VLOOKUP(K1666,'[1]자격증 backdata'!A:G,7,0))</f>
        <v>-</v>
      </c>
      <c r="T1666" s="5" t="str">
        <f>IF(S1666="-","-",IF(COUNTIFS(B:B,B1666,S:S,"필수")&gt;0,"자격요건충족","확인필요"))</f>
        <v>-</v>
      </c>
      <c r="U1666" s="5"/>
      <c r="W1666" s="5">
        <f>IF(Q1666="4급","심사불필요",VLOOKUP(K1666,'[1]자격증 backdata'!A:B,2,0))</f>
        <v>0</v>
      </c>
      <c r="X1666" s="4">
        <f>IF(R1666="A", MIN(20, SUMIFS(W:W, B:B, B1666, R:R, "A")),IF(R1666="B", MIN(30, SUMIFS(W:W, B:B, B1666, R:R, "B")),"비해당분야"))</f>
        <v>6</v>
      </c>
      <c r="Y1666" s="4" t="str">
        <f>IF(R1666="C",MIN(30,IF(COUNTIFS(B:B,B1666,W:W,"가1")=1,25,IF(COUNTIFS(B:B,B1666,W:W,"가1")&gt;=2,30,0))+IF(COUNTIFS(B:B,B1666,W:W,"나1")&gt;=4,30,IF(COUNTIFS(B:B,B1666,W:W,"나1")=3,26,IF(COUNTIFS(B:B,B1666,W:W,"나1")=2,22,IF(COUNTIFS(B:B,B1666,W:W,"나1")=1,18,0)))))+MIN(30,IF(COUNTIFS(B:B,B1666,W:W,"가2")=1,25,IF(COUNTIFS(B:B,B1666,W:W,"가2")&gt;=2,30,0))+IF(COUNTIFS(B:B,B1666,W:W,"나2")=3,30,IF(COUNTIFS(B:B,B1666,W:W,"나2")=2,25,IF(COUNTIFS(B:B,B1666,W:W,"나2")=1,20,0)))),"비해당분야")</f>
        <v>비해당분야</v>
      </c>
      <c r="Z1666" s="4" t="str">
        <f>IF(R1666="C",VLOOKUP(K1666,'[1]자격증 backdata'!A:F,6,0),"비해당분야")</f>
        <v>비해당분야</v>
      </c>
      <c r="AA1666" s="4" t="str">
        <f>IF(R1666="C",SUMIF(B:B,B1666,Z:Z),"비해당분야")</f>
        <v>비해당분야</v>
      </c>
      <c r="AB1666" s="4" t="str">
        <f>IF(R1666="C",SUM(Y1666,AA1666),"비해당분야")</f>
        <v>비해당분야</v>
      </c>
      <c r="AC1666" s="4">
        <f>IF(R1666="C",AB1666,X1666)</f>
        <v>6</v>
      </c>
      <c r="AD1666" s="4">
        <f>VLOOKUP(K1666,'[1]자격증 backdata'!A:D,4,0)</f>
        <v>5</v>
      </c>
      <c r="AE1666" s="4">
        <f>IF(_xlfn.MAXIFS(AD:AD,B:B,B1666)&gt;10,10,_xlfn.MAXIFS(AD:AD,B:B,B1666))</f>
        <v>5</v>
      </c>
      <c r="AG1666" s="5">
        <f>VLOOKUP(K1666,'[1]자격증 backdata'!A:C,3,0)</f>
        <v>0</v>
      </c>
      <c r="AH1666" s="5">
        <f>COUNTIFS($B:$B,$B1666,$AG:$AG,AH$1)</f>
        <v>0</v>
      </c>
      <c r="AI1666" s="5">
        <f>COUNTIFS($B:$B,$B1666,$AG:$AG,AI$1)</f>
        <v>0</v>
      </c>
      <c r="AJ1666" s="5">
        <f>COUNTIFS($B:$B,$B1666,$AG:$AG,AJ$1)</f>
        <v>0</v>
      </c>
      <c r="AK1666" s="5">
        <f>COUNTIFS($B:$B,$B1666,$AG:$AG,AK$1)</f>
        <v>0</v>
      </c>
      <c r="AL1666" s="5">
        <f>COUNTIFS($B:$B,$B1666,$AG:$AG,AL$1)</f>
        <v>0</v>
      </c>
      <c r="AM1666" s="5">
        <f>COUNTIFS($B:$B,$B1666,$AG:$AG,AM$1)</f>
        <v>0</v>
      </c>
      <c r="AN1666" s="5">
        <f>COUNTIFS($B:$B,$B1666,$AG:$AG,AN$1)</f>
        <v>0</v>
      </c>
      <c r="AO1666" s="5">
        <f>COUNTIFS($B:$B,$B1666,$AG:$AG,AO$1)</f>
        <v>0</v>
      </c>
      <c r="AP1666" s="5">
        <f>COUNTIFS($B:$B,$B1666,$AG:$AG,AP$1)</f>
        <v>0</v>
      </c>
      <c r="AQ1666" s="5">
        <f>COUNTIFS($B:$B,$B1666,$AG:$AG,AQ$1)</f>
        <v>0</v>
      </c>
      <c r="AR1666" s="5">
        <f>COUNTIFS($B:$B,$B1666,$AG:$AG,AR$1)</f>
        <v>0</v>
      </c>
      <c r="AS1666" s="5">
        <f>COUNTIFS($B:$B,$B1666,$AG:$AG,AS$1)</f>
        <v>0</v>
      </c>
      <c r="AT1666" s="5">
        <f>COUNTIFS($B:$B,$B1666,$AG:$AG,AT$1)</f>
        <v>1</v>
      </c>
      <c r="AU1666" s="5">
        <f>COUNTIFS($B:$B,$B1666,$AG:$AG,AU$1)</f>
        <v>1</v>
      </c>
    </row>
    <row r="1667" spans="1:47" ht="15" customHeight="1" x14ac:dyDescent="0.35">
      <c r="A1667" s="6">
        <f>IF(B1666=B1667,A1666,A1666+1)</f>
        <v>575</v>
      </c>
      <c r="B1667" s="6" t="s">
        <v>3315</v>
      </c>
      <c r="C1667" s="6" t="s">
        <v>3314</v>
      </c>
      <c r="D1667" s="6" t="s">
        <v>3044</v>
      </c>
      <c r="E1667" s="6" t="s">
        <v>3043</v>
      </c>
      <c r="F1667" s="4" t="s">
        <v>7</v>
      </c>
      <c r="G1667" s="4" t="s">
        <v>8</v>
      </c>
      <c r="H1667" s="4" t="s">
        <v>7</v>
      </c>
      <c r="I1667" s="4">
        <v>2</v>
      </c>
      <c r="J1667" s="4" t="s">
        <v>57</v>
      </c>
      <c r="K1667" s="4" t="s">
        <v>3089</v>
      </c>
      <c r="L1667" s="4" t="s">
        <v>55</v>
      </c>
      <c r="M1667" s="4" t="s">
        <v>3318</v>
      </c>
      <c r="N1667" s="4" t="s">
        <v>1280</v>
      </c>
      <c r="P1667" s="4" t="s">
        <v>669</v>
      </c>
      <c r="Q1667" s="4" t="s">
        <v>1475</v>
      </c>
      <c r="R1667" s="4" t="s">
        <v>2434</v>
      </c>
      <c r="S1667" s="5" t="str">
        <f>IF(P1667="심사불필요","-",VLOOKUP(K1667,'[1]자격증 backdata'!A:G,7,0))</f>
        <v>-</v>
      </c>
      <c r="T1667" s="5" t="str">
        <f>IF(S1667="-","-",IF(COUNTIFS(B:B,B1667,S:S,"필수")&gt;0,"자격요건충족","확인필요"))</f>
        <v>-</v>
      </c>
      <c r="U1667" s="5"/>
      <c r="W1667" s="5">
        <f>IF(Q1667="4급","심사불필요",VLOOKUP(K1667,'[1]자격증 backdata'!A:B,2,0))</f>
        <v>2</v>
      </c>
      <c r="X1667" s="4">
        <f>IF(R1667="A", MIN(20, SUMIFS(W:W, B:B, B1667, R:R, "A")),IF(R1667="B", MIN(30, SUMIFS(W:W, B:B, B1667, R:R, "B")),"비해당분야"))</f>
        <v>6</v>
      </c>
      <c r="Y1667" s="4" t="str">
        <f>IF(R1667="C",MIN(30,IF(COUNTIFS(B:B,B1667,W:W,"가1")=1,25,IF(COUNTIFS(B:B,B1667,W:W,"가1")&gt;=2,30,0))+IF(COUNTIFS(B:B,B1667,W:W,"나1")&gt;=4,30,IF(COUNTIFS(B:B,B1667,W:W,"나1")=3,26,IF(COUNTIFS(B:B,B1667,W:W,"나1")=2,22,IF(COUNTIFS(B:B,B1667,W:W,"나1")=1,18,0)))))+MIN(30,IF(COUNTIFS(B:B,B1667,W:W,"가2")=1,25,IF(COUNTIFS(B:B,B1667,W:W,"가2")&gt;=2,30,0))+IF(COUNTIFS(B:B,B1667,W:W,"나2")=3,30,IF(COUNTIFS(B:B,B1667,W:W,"나2")=2,25,IF(COUNTIFS(B:B,B1667,W:W,"나2")=1,20,0)))),"비해당분야")</f>
        <v>비해당분야</v>
      </c>
      <c r="Z1667" s="4" t="str">
        <f>IF(R1667="C",VLOOKUP(K1667,'[1]자격증 backdata'!A:F,6,0),"비해당분야")</f>
        <v>비해당분야</v>
      </c>
      <c r="AA1667" s="4" t="str">
        <f>IF(R1667="C",SUMIF(B:B,B1667,Z:Z),"비해당분야")</f>
        <v>비해당분야</v>
      </c>
      <c r="AB1667" s="4" t="str">
        <f>IF(R1667="C",SUM(Y1667,AA1667),"비해당분야")</f>
        <v>비해당분야</v>
      </c>
      <c r="AC1667" s="4">
        <f>IF(R1667="C",AB1667,X1667)</f>
        <v>6</v>
      </c>
      <c r="AD1667" s="4">
        <f>VLOOKUP(K1667,'[1]자격증 backdata'!A:D,4,0)</f>
        <v>0</v>
      </c>
      <c r="AE1667" s="4">
        <f>IF(_xlfn.MAXIFS(AD:AD,B:B,B1667)&gt;10,10,_xlfn.MAXIFS(AD:AD,B:B,B1667))</f>
        <v>5</v>
      </c>
      <c r="AG1667" s="5" t="str">
        <f>VLOOKUP(K1667,'[1]자격증 backdata'!A:C,3,0)</f>
        <v>M</v>
      </c>
      <c r="AH1667" s="5">
        <f>COUNTIFS($B:$B,$B1667,$AG:$AG,AH$1)</f>
        <v>0</v>
      </c>
      <c r="AI1667" s="5">
        <f>COUNTIFS($B:$B,$B1667,$AG:$AG,AI$1)</f>
        <v>0</v>
      </c>
      <c r="AJ1667" s="5">
        <f>COUNTIFS($B:$B,$B1667,$AG:$AG,AJ$1)</f>
        <v>0</v>
      </c>
      <c r="AK1667" s="5">
        <f>COUNTIFS($B:$B,$B1667,$AG:$AG,AK$1)</f>
        <v>0</v>
      </c>
      <c r="AL1667" s="5">
        <f>COUNTIFS($B:$B,$B1667,$AG:$AG,AL$1)</f>
        <v>0</v>
      </c>
      <c r="AM1667" s="5">
        <f>COUNTIFS($B:$B,$B1667,$AG:$AG,AM$1)</f>
        <v>0</v>
      </c>
      <c r="AN1667" s="5">
        <f>COUNTIFS($B:$B,$B1667,$AG:$AG,AN$1)</f>
        <v>0</v>
      </c>
      <c r="AO1667" s="5">
        <f>COUNTIFS($B:$B,$B1667,$AG:$AG,AO$1)</f>
        <v>0</v>
      </c>
      <c r="AP1667" s="5">
        <f>COUNTIFS($B:$B,$B1667,$AG:$AG,AP$1)</f>
        <v>0</v>
      </c>
      <c r="AQ1667" s="5">
        <f>COUNTIFS($B:$B,$B1667,$AG:$AG,AQ$1)</f>
        <v>0</v>
      </c>
      <c r="AR1667" s="5">
        <f>COUNTIFS($B:$B,$B1667,$AG:$AG,AR$1)</f>
        <v>0</v>
      </c>
      <c r="AS1667" s="5">
        <f>COUNTIFS($B:$B,$B1667,$AG:$AG,AS$1)</f>
        <v>0</v>
      </c>
      <c r="AT1667" s="5">
        <f>COUNTIFS($B:$B,$B1667,$AG:$AG,AT$1)</f>
        <v>1</v>
      </c>
      <c r="AU1667" s="5">
        <f>COUNTIFS($B:$B,$B1667,$AG:$AG,AU$1)</f>
        <v>1</v>
      </c>
    </row>
    <row r="1668" spans="1:47" ht="15" customHeight="1" x14ac:dyDescent="0.35">
      <c r="A1668" s="6">
        <f>IF(B1667=B1668,A1667,A1667+1)</f>
        <v>575</v>
      </c>
      <c r="B1668" s="6" t="s">
        <v>3315</v>
      </c>
      <c r="C1668" s="6" t="s">
        <v>3314</v>
      </c>
      <c r="D1668" s="6" t="s">
        <v>3044</v>
      </c>
      <c r="E1668" s="6" t="s">
        <v>3043</v>
      </c>
      <c r="F1668" s="4" t="s">
        <v>7</v>
      </c>
      <c r="G1668" s="4" t="s">
        <v>8</v>
      </c>
      <c r="H1668" s="4" t="s">
        <v>7</v>
      </c>
      <c r="I1668" s="4">
        <v>3</v>
      </c>
      <c r="J1668" s="4" t="s">
        <v>350</v>
      </c>
      <c r="K1668" s="4" t="s">
        <v>3317</v>
      </c>
      <c r="L1668" s="4" t="s">
        <v>348</v>
      </c>
      <c r="M1668" s="4" t="s">
        <v>3316</v>
      </c>
      <c r="N1668" s="4" t="s">
        <v>2548</v>
      </c>
      <c r="P1668" s="4" t="s">
        <v>669</v>
      </c>
      <c r="Q1668" s="4" t="s">
        <v>1475</v>
      </c>
      <c r="R1668" s="4" t="s">
        <v>2434</v>
      </c>
      <c r="S1668" s="5" t="str">
        <f>IF(P1668="심사불필요","-",VLOOKUP(K1668,'[1]자격증 backdata'!A:G,7,0))</f>
        <v>-</v>
      </c>
      <c r="T1668" s="5" t="str">
        <f>IF(S1668="-","-",IF(COUNTIFS(B:B,B1668,S:S,"필수")&gt;0,"자격요건충족","확인필요"))</f>
        <v>-</v>
      </c>
      <c r="U1668" s="5"/>
      <c r="W1668" s="5">
        <f>IF(Q1668="4급","심사불필요",VLOOKUP(K1668,'[1]자격증 backdata'!A:B,2,0))</f>
        <v>2</v>
      </c>
      <c r="X1668" s="4">
        <f>IF(R1668="A", MIN(20, SUMIFS(W:W, B:B, B1668, R:R, "A")),IF(R1668="B", MIN(30, SUMIFS(W:W, B:B, B1668, R:R, "B")),"비해당분야"))</f>
        <v>6</v>
      </c>
      <c r="Y1668" s="4" t="str">
        <f>IF(R1668="C",MIN(30,IF(COUNTIFS(B:B,B1668,W:W,"가1")=1,25,IF(COUNTIFS(B:B,B1668,W:W,"가1")&gt;=2,30,0))+IF(COUNTIFS(B:B,B1668,W:W,"나1")&gt;=4,30,IF(COUNTIFS(B:B,B1668,W:W,"나1")=3,26,IF(COUNTIFS(B:B,B1668,W:W,"나1")=2,22,IF(COUNTIFS(B:B,B1668,W:W,"나1")=1,18,0)))))+MIN(30,IF(COUNTIFS(B:B,B1668,W:W,"가2")=1,25,IF(COUNTIFS(B:B,B1668,W:W,"가2")&gt;=2,30,0))+IF(COUNTIFS(B:B,B1668,W:W,"나2")=3,30,IF(COUNTIFS(B:B,B1668,W:W,"나2")=2,25,IF(COUNTIFS(B:B,B1668,W:W,"나2")=1,20,0)))),"비해당분야")</f>
        <v>비해당분야</v>
      </c>
      <c r="Z1668" s="4" t="str">
        <f>IF(R1668="C",VLOOKUP(K1668,'[1]자격증 backdata'!A:F,6,0),"비해당분야")</f>
        <v>비해당분야</v>
      </c>
      <c r="AA1668" s="4" t="str">
        <f>IF(R1668="C",SUMIF(B:B,B1668,Z:Z),"비해당분야")</f>
        <v>비해당분야</v>
      </c>
      <c r="AB1668" s="4" t="str">
        <f>IF(R1668="C",SUM(Y1668,AA1668),"비해당분야")</f>
        <v>비해당분야</v>
      </c>
      <c r="AC1668" s="4">
        <f>IF(R1668="C",AB1668,X1668)</f>
        <v>6</v>
      </c>
      <c r="AD1668" s="4">
        <f>VLOOKUP(K1668,'[1]자격증 backdata'!A:D,4,0)</f>
        <v>0</v>
      </c>
      <c r="AE1668" s="4">
        <f>IF(_xlfn.MAXIFS(AD:AD,B:B,B1668)&gt;10,10,_xlfn.MAXIFS(AD:AD,B:B,B1668))</f>
        <v>5</v>
      </c>
      <c r="AG1668" s="5" t="str">
        <f>VLOOKUP(K1668,'[1]자격증 backdata'!A:C,3,0)</f>
        <v>N</v>
      </c>
      <c r="AH1668" s="5">
        <f>COUNTIFS($B:$B,$B1668,$AG:$AG,AH$1)</f>
        <v>0</v>
      </c>
      <c r="AI1668" s="5">
        <f>COUNTIFS($B:$B,$B1668,$AG:$AG,AI$1)</f>
        <v>0</v>
      </c>
      <c r="AJ1668" s="5">
        <f>COUNTIFS($B:$B,$B1668,$AG:$AG,AJ$1)</f>
        <v>0</v>
      </c>
      <c r="AK1668" s="5">
        <f>COUNTIFS($B:$B,$B1668,$AG:$AG,AK$1)</f>
        <v>0</v>
      </c>
      <c r="AL1668" s="5">
        <f>COUNTIFS($B:$B,$B1668,$AG:$AG,AL$1)</f>
        <v>0</v>
      </c>
      <c r="AM1668" s="5">
        <f>COUNTIFS($B:$B,$B1668,$AG:$AG,AM$1)</f>
        <v>0</v>
      </c>
      <c r="AN1668" s="5">
        <f>COUNTIFS($B:$B,$B1668,$AG:$AG,AN$1)</f>
        <v>0</v>
      </c>
      <c r="AO1668" s="5">
        <f>COUNTIFS($B:$B,$B1668,$AG:$AG,AO$1)</f>
        <v>0</v>
      </c>
      <c r="AP1668" s="5">
        <f>COUNTIFS($B:$B,$B1668,$AG:$AG,AP$1)</f>
        <v>0</v>
      </c>
      <c r="AQ1668" s="5">
        <f>COUNTIFS($B:$B,$B1668,$AG:$AG,AQ$1)</f>
        <v>0</v>
      </c>
      <c r="AR1668" s="5">
        <f>COUNTIFS($B:$B,$B1668,$AG:$AG,AR$1)</f>
        <v>0</v>
      </c>
      <c r="AS1668" s="5">
        <f>COUNTIFS($B:$B,$B1668,$AG:$AG,AS$1)</f>
        <v>0</v>
      </c>
      <c r="AT1668" s="5">
        <f>COUNTIFS($B:$B,$B1668,$AG:$AG,AT$1)</f>
        <v>1</v>
      </c>
      <c r="AU1668" s="5">
        <f>COUNTIFS($B:$B,$B1668,$AG:$AG,AU$1)</f>
        <v>1</v>
      </c>
    </row>
    <row r="1669" spans="1:47" ht="15" customHeight="1" x14ac:dyDescent="0.35">
      <c r="A1669" s="6">
        <f>IF(B1668=B1669,A1668,A1668+1)</f>
        <v>575</v>
      </c>
      <c r="B1669" s="6" t="s">
        <v>3315</v>
      </c>
      <c r="C1669" s="6" t="s">
        <v>3314</v>
      </c>
      <c r="D1669" s="6" t="s">
        <v>3044</v>
      </c>
      <c r="E1669" s="6" t="s">
        <v>3043</v>
      </c>
      <c r="F1669" s="4" t="s">
        <v>7</v>
      </c>
      <c r="G1669" s="4" t="s">
        <v>8</v>
      </c>
      <c r="H1669" s="4" t="s">
        <v>7</v>
      </c>
      <c r="I1669" s="4">
        <v>4</v>
      </c>
      <c r="J1669" s="4" t="s">
        <v>28</v>
      </c>
      <c r="K1669" s="4" t="s">
        <v>3061</v>
      </c>
      <c r="L1669" s="4" t="s">
        <v>26</v>
      </c>
      <c r="M1669" s="4" t="s">
        <v>3313</v>
      </c>
      <c r="N1669" s="4" t="s">
        <v>1476</v>
      </c>
      <c r="P1669" s="4" t="s">
        <v>669</v>
      </c>
      <c r="Q1669" s="4" t="s">
        <v>1475</v>
      </c>
      <c r="R1669" s="4" t="s">
        <v>2434</v>
      </c>
      <c r="S1669" s="5" t="str">
        <f>IF(P1669="심사불필요","-",VLOOKUP(K1669,'[1]자격증 backdata'!A:G,7,0))</f>
        <v>-</v>
      </c>
      <c r="T1669" s="5" t="str">
        <f>IF(S1669="-","-",IF(COUNTIFS(B:B,B1669,S:S,"필수")&gt;0,"자격요건충족","확인필요"))</f>
        <v>-</v>
      </c>
      <c r="U1669" s="5"/>
      <c r="W1669" s="5">
        <f>IF(Q1669="4급","심사불필요",VLOOKUP(K1669,'[1]자격증 backdata'!A:B,2,0))</f>
        <v>2</v>
      </c>
      <c r="X1669" s="4">
        <f>IF(R1669="A", MIN(20, SUMIFS(W:W, B:B, B1669, R:R, "A")),IF(R1669="B", MIN(30, SUMIFS(W:W, B:B, B1669, R:R, "B")),"비해당분야"))</f>
        <v>6</v>
      </c>
      <c r="Y1669" s="4" t="str">
        <f>IF(R1669="C",MIN(30,IF(COUNTIFS(B:B,B1669,W:W,"가1")=1,25,IF(COUNTIFS(B:B,B1669,W:W,"가1")&gt;=2,30,0))+IF(COUNTIFS(B:B,B1669,W:W,"나1")&gt;=4,30,IF(COUNTIFS(B:B,B1669,W:W,"나1")=3,26,IF(COUNTIFS(B:B,B1669,W:W,"나1")=2,22,IF(COUNTIFS(B:B,B1669,W:W,"나1")=1,18,0)))))+MIN(30,IF(COUNTIFS(B:B,B1669,W:W,"가2")=1,25,IF(COUNTIFS(B:B,B1669,W:W,"가2")&gt;=2,30,0))+IF(COUNTIFS(B:B,B1669,W:W,"나2")=3,30,IF(COUNTIFS(B:B,B1669,W:W,"나2")=2,25,IF(COUNTIFS(B:B,B1669,W:W,"나2")=1,20,0)))),"비해당분야")</f>
        <v>비해당분야</v>
      </c>
      <c r="Z1669" s="4" t="str">
        <f>IF(R1669="C",VLOOKUP(K1669,'[1]자격증 backdata'!A:F,6,0),"비해당분야")</f>
        <v>비해당분야</v>
      </c>
      <c r="AA1669" s="4" t="str">
        <f>IF(R1669="C",SUMIF(B:B,B1669,Z:Z),"비해당분야")</f>
        <v>비해당분야</v>
      </c>
      <c r="AB1669" s="4" t="str">
        <f>IF(R1669="C",SUM(Y1669,AA1669),"비해당분야")</f>
        <v>비해당분야</v>
      </c>
      <c r="AC1669" s="4">
        <f>IF(R1669="C",AB1669,X1669)</f>
        <v>6</v>
      </c>
      <c r="AD1669" s="4">
        <f>VLOOKUP(K1669,'[1]자격증 backdata'!A:D,4,0)</f>
        <v>0</v>
      </c>
      <c r="AE1669" s="4">
        <f>IF(_xlfn.MAXIFS(AD:AD,B:B,B1669)&gt;10,10,_xlfn.MAXIFS(AD:AD,B:B,B1669))</f>
        <v>5</v>
      </c>
      <c r="AG1669" s="5">
        <f>VLOOKUP(K1669,'[1]자격증 backdata'!A:C,3,0)</f>
        <v>0</v>
      </c>
      <c r="AH1669" s="5">
        <f>COUNTIFS($B:$B,$B1669,$AG:$AG,AH$1)</f>
        <v>0</v>
      </c>
      <c r="AI1669" s="5">
        <f>COUNTIFS($B:$B,$B1669,$AG:$AG,AI$1)</f>
        <v>0</v>
      </c>
      <c r="AJ1669" s="5">
        <f>COUNTIFS($B:$B,$B1669,$AG:$AG,AJ$1)</f>
        <v>0</v>
      </c>
      <c r="AK1669" s="5">
        <f>COUNTIFS($B:$B,$B1669,$AG:$AG,AK$1)</f>
        <v>0</v>
      </c>
      <c r="AL1669" s="5">
        <f>COUNTIFS($B:$B,$B1669,$AG:$AG,AL$1)</f>
        <v>0</v>
      </c>
      <c r="AM1669" s="5">
        <f>COUNTIFS($B:$B,$B1669,$AG:$AG,AM$1)</f>
        <v>0</v>
      </c>
      <c r="AN1669" s="5">
        <f>COUNTIFS($B:$B,$B1669,$AG:$AG,AN$1)</f>
        <v>0</v>
      </c>
      <c r="AO1669" s="5">
        <f>COUNTIFS($B:$B,$B1669,$AG:$AG,AO$1)</f>
        <v>0</v>
      </c>
      <c r="AP1669" s="5">
        <f>COUNTIFS($B:$B,$B1669,$AG:$AG,AP$1)</f>
        <v>0</v>
      </c>
      <c r="AQ1669" s="5">
        <f>COUNTIFS($B:$B,$B1669,$AG:$AG,AQ$1)</f>
        <v>0</v>
      </c>
      <c r="AR1669" s="5">
        <f>COUNTIFS($B:$B,$B1669,$AG:$AG,AR$1)</f>
        <v>0</v>
      </c>
      <c r="AS1669" s="5">
        <f>COUNTIFS($B:$B,$B1669,$AG:$AG,AS$1)</f>
        <v>0</v>
      </c>
      <c r="AT1669" s="5">
        <f>COUNTIFS($B:$B,$B1669,$AG:$AG,AT$1)</f>
        <v>1</v>
      </c>
      <c r="AU1669" s="5">
        <f>COUNTIFS($B:$B,$B1669,$AG:$AG,AU$1)</f>
        <v>1</v>
      </c>
    </row>
    <row r="1670" spans="1:47" ht="15" customHeight="1" x14ac:dyDescent="0.35">
      <c r="A1670" s="3">
        <f>IF(B1669=B1670,A1669,A1669+1)</f>
        <v>576</v>
      </c>
      <c r="B1670" s="3" t="s">
        <v>3311</v>
      </c>
      <c r="C1670" s="3" t="s">
        <v>3310</v>
      </c>
      <c r="D1670" s="3" t="s">
        <v>3044</v>
      </c>
      <c r="E1670" s="3" t="s">
        <v>3043</v>
      </c>
      <c r="F1670" s="4" t="s">
        <v>7</v>
      </c>
      <c r="G1670" s="4" t="s">
        <v>8</v>
      </c>
      <c r="H1670" s="4" t="s">
        <v>7</v>
      </c>
      <c r="I1670" s="3">
        <v>1</v>
      </c>
      <c r="J1670" s="3" t="s">
        <v>69</v>
      </c>
      <c r="K1670" s="3" t="s">
        <v>3065</v>
      </c>
      <c r="L1670" s="3" t="s">
        <v>36</v>
      </c>
      <c r="M1670" s="3" t="s">
        <v>3312</v>
      </c>
      <c r="N1670" s="3" t="s">
        <v>1704</v>
      </c>
      <c r="P1670" s="3" t="s">
        <v>669</v>
      </c>
      <c r="Q1670" s="3" t="s">
        <v>1475</v>
      </c>
      <c r="R1670" s="3" t="s">
        <v>2434</v>
      </c>
      <c r="S1670" s="2" t="str">
        <f>IF(P1670="심사불필요","-",VLOOKUP(K1670,'[1]자격증 backdata'!A:G,7,0))</f>
        <v>-</v>
      </c>
      <c r="T1670" s="2" t="str">
        <f>IF(S1670="-","-",IF(COUNTIFS(B:B,B1670,S:S,"필수")&gt;0,"자격요건충족","확인필요"))</f>
        <v>-</v>
      </c>
      <c r="U1670" s="2"/>
      <c r="W1670" s="2">
        <f>IF(Q1670="4급","심사불필요",VLOOKUP(K1670,'[1]자격증 backdata'!A:B,2,0))</f>
        <v>0</v>
      </c>
      <c r="X1670" s="3">
        <f>IF(R1670="A", MIN(20, SUMIFS(W:W, B:B, B1670, R:R, "A")),IF(R1670="B", MIN(30, SUMIFS(W:W, B:B, B1670, R:R, "B")),"비해당분야"))</f>
        <v>4</v>
      </c>
      <c r="Y1670" s="3" t="str">
        <f>IF(R1670="C",MIN(30,IF(COUNTIFS(B:B,B1670,W:W,"가1")=1,25,IF(COUNTIFS(B:B,B1670,W:W,"가1")&gt;=2,30,0))+IF(COUNTIFS(B:B,B1670,W:W,"나1")&gt;=4,30,IF(COUNTIFS(B:B,B1670,W:W,"나1")=3,26,IF(COUNTIFS(B:B,B1670,W:W,"나1")=2,22,IF(COUNTIFS(B:B,B1670,W:W,"나1")=1,18,0)))))+MIN(30,IF(COUNTIFS(B:B,B1670,W:W,"가2")=1,25,IF(COUNTIFS(B:B,B1670,W:W,"가2")&gt;=2,30,0))+IF(COUNTIFS(B:B,B1670,W:W,"나2")=3,30,IF(COUNTIFS(B:B,B1670,W:W,"나2")=2,25,IF(COUNTIFS(B:B,B1670,W:W,"나2")=1,20,0)))),"비해당분야")</f>
        <v>비해당분야</v>
      </c>
      <c r="Z1670" s="3" t="str">
        <f>IF(R1670="C",VLOOKUP(K1670,'[1]자격증 backdata'!A:F,6,0),"비해당분야")</f>
        <v>비해당분야</v>
      </c>
      <c r="AA1670" s="3" t="str">
        <f>IF(R1670="C",SUMIF(B:B,B1670,Z:Z),"비해당분야")</f>
        <v>비해당분야</v>
      </c>
      <c r="AB1670" s="3" t="str">
        <f>IF(R1670="C",SUM(Y1670,AA1670),"비해당분야")</f>
        <v>비해당분야</v>
      </c>
      <c r="AC1670" s="3">
        <f>IF(R1670="C",AB1670,X1670)</f>
        <v>4</v>
      </c>
      <c r="AD1670" s="3">
        <f>VLOOKUP(K1670,'[1]자격증 backdata'!A:D,4,0)</f>
        <v>5</v>
      </c>
      <c r="AE1670" s="3">
        <f>IF(_xlfn.MAXIFS(AD:AD,B:B,B1670)&gt;10,10,_xlfn.MAXIFS(AD:AD,B:B,B1670))</f>
        <v>5</v>
      </c>
      <c r="AG1670" s="2">
        <f>VLOOKUP(K1670,'[1]자격증 backdata'!A:C,3,0)</f>
        <v>0</v>
      </c>
      <c r="AH1670" s="2">
        <f>COUNTIFS($B:$B,$B1670,$AG:$AG,AH$1)</f>
        <v>0</v>
      </c>
      <c r="AI1670" s="2">
        <f>COUNTIFS($B:$B,$B1670,$AG:$AG,AI$1)</f>
        <v>0</v>
      </c>
      <c r="AJ1670" s="2">
        <f>COUNTIFS($B:$B,$B1670,$AG:$AG,AJ$1)</f>
        <v>0</v>
      </c>
      <c r="AK1670" s="2">
        <f>COUNTIFS($B:$B,$B1670,$AG:$AG,AK$1)</f>
        <v>0</v>
      </c>
      <c r="AL1670" s="2">
        <f>COUNTIFS($B:$B,$B1670,$AG:$AG,AL$1)</f>
        <v>0</v>
      </c>
      <c r="AM1670" s="2">
        <f>COUNTIFS($B:$B,$B1670,$AG:$AG,AM$1)</f>
        <v>0</v>
      </c>
      <c r="AN1670" s="2">
        <f>COUNTIFS($B:$B,$B1670,$AG:$AG,AN$1)</f>
        <v>0</v>
      </c>
      <c r="AO1670" s="2">
        <f>COUNTIFS($B:$B,$B1670,$AG:$AG,AO$1)</f>
        <v>0</v>
      </c>
      <c r="AP1670" s="2">
        <f>COUNTIFS($B:$B,$B1670,$AG:$AG,AP$1)</f>
        <v>0</v>
      </c>
      <c r="AQ1670" s="2">
        <f>COUNTIFS($B:$B,$B1670,$AG:$AG,AQ$1)</f>
        <v>0</v>
      </c>
      <c r="AR1670" s="2">
        <f>COUNTIFS($B:$B,$B1670,$AG:$AG,AR$1)</f>
        <v>0</v>
      </c>
      <c r="AS1670" s="2">
        <f>COUNTIFS($B:$B,$B1670,$AG:$AG,AS$1)</f>
        <v>0</v>
      </c>
      <c r="AT1670" s="2">
        <f>COUNTIFS($B:$B,$B1670,$AG:$AG,AT$1)</f>
        <v>1</v>
      </c>
      <c r="AU1670" s="2">
        <f>COUNTIFS($B:$B,$B1670,$AG:$AG,AU$1)</f>
        <v>0</v>
      </c>
    </row>
    <row r="1671" spans="1:47" ht="15" customHeight="1" x14ac:dyDescent="0.35">
      <c r="A1671" s="7">
        <f>IF(B1670=B1671,A1670,A1670+1)</f>
        <v>576</v>
      </c>
      <c r="B1671" s="7" t="s">
        <v>3311</v>
      </c>
      <c r="C1671" s="7" t="s">
        <v>3310</v>
      </c>
      <c r="D1671" s="7" t="s">
        <v>3044</v>
      </c>
      <c r="E1671" s="7" t="s">
        <v>3043</v>
      </c>
      <c r="F1671" s="4" t="s">
        <v>7</v>
      </c>
      <c r="G1671" s="4" t="s">
        <v>8</v>
      </c>
      <c r="H1671" s="4" t="s">
        <v>7</v>
      </c>
      <c r="I1671" s="3">
        <v>2</v>
      </c>
      <c r="J1671" s="3" t="s">
        <v>106</v>
      </c>
      <c r="K1671" s="3" t="s">
        <v>3057</v>
      </c>
      <c r="L1671" s="3" t="s">
        <v>55</v>
      </c>
      <c r="M1671" s="3" t="s">
        <v>3309</v>
      </c>
      <c r="N1671" s="3" t="s">
        <v>1425</v>
      </c>
      <c r="P1671" s="3" t="s">
        <v>669</v>
      </c>
      <c r="Q1671" s="3" t="s">
        <v>1475</v>
      </c>
      <c r="R1671" s="3" t="s">
        <v>2434</v>
      </c>
      <c r="S1671" s="2" t="str">
        <f>IF(P1671="심사불필요","-",VLOOKUP(K1671,'[1]자격증 backdata'!A:G,7,0))</f>
        <v>-</v>
      </c>
      <c r="T1671" s="2" t="str">
        <f>IF(S1671="-","-",IF(COUNTIFS(B:B,B1671,S:S,"필수")&gt;0,"자격요건충족","확인필요"))</f>
        <v>-</v>
      </c>
      <c r="U1671" s="2"/>
      <c r="W1671" s="2">
        <f>IF(Q1671="4급","심사불필요",VLOOKUP(K1671,'[1]자격증 backdata'!A:B,2,0))</f>
        <v>4</v>
      </c>
      <c r="X1671" s="3">
        <f>IF(R1671="A", MIN(20, SUMIFS(W:W, B:B, B1671, R:R, "A")),IF(R1671="B", MIN(30, SUMIFS(W:W, B:B, B1671, R:R, "B")),"비해당분야"))</f>
        <v>4</v>
      </c>
      <c r="Y1671" s="3" t="str">
        <f>IF(R1671="C",MIN(30,IF(COUNTIFS(B:B,B1671,W:W,"가1")=1,25,IF(COUNTIFS(B:B,B1671,W:W,"가1")&gt;=2,30,0))+IF(COUNTIFS(B:B,B1671,W:W,"나1")&gt;=4,30,IF(COUNTIFS(B:B,B1671,W:W,"나1")=3,26,IF(COUNTIFS(B:B,B1671,W:W,"나1")=2,22,IF(COUNTIFS(B:B,B1671,W:W,"나1")=1,18,0)))))+MIN(30,IF(COUNTIFS(B:B,B1671,W:W,"가2")=1,25,IF(COUNTIFS(B:B,B1671,W:W,"가2")&gt;=2,30,0))+IF(COUNTIFS(B:B,B1671,W:W,"나2")=3,30,IF(COUNTIFS(B:B,B1671,W:W,"나2")=2,25,IF(COUNTIFS(B:B,B1671,W:W,"나2")=1,20,0)))),"비해당분야")</f>
        <v>비해당분야</v>
      </c>
      <c r="Z1671" s="3" t="str">
        <f>IF(R1671="C",VLOOKUP(K1671,'[1]자격증 backdata'!A:F,6,0),"비해당분야")</f>
        <v>비해당분야</v>
      </c>
      <c r="AA1671" s="3" t="str">
        <f>IF(R1671="C",SUMIF(B:B,B1671,Z:Z),"비해당분야")</f>
        <v>비해당분야</v>
      </c>
      <c r="AB1671" s="3" t="str">
        <f>IF(R1671="C",SUM(Y1671,AA1671),"비해당분야")</f>
        <v>비해당분야</v>
      </c>
      <c r="AC1671" s="3">
        <f>IF(R1671="C",AB1671,X1671)</f>
        <v>4</v>
      </c>
      <c r="AD1671" s="3">
        <f>VLOOKUP(K1671,'[1]자격증 backdata'!A:D,4,0)</f>
        <v>0</v>
      </c>
      <c r="AE1671" s="3">
        <f>IF(_xlfn.MAXIFS(AD:AD,B:B,B1671)&gt;10,10,_xlfn.MAXIFS(AD:AD,B:B,B1671))</f>
        <v>5</v>
      </c>
      <c r="AG1671" s="2" t="str">
        <f>VLOOKUP(K1671,'[1]자격증 backdata'!A:C,3,0)</f>
        <v>M</v>
      </c>
      <c r="AH1671" s="2">
        <f>COUNTIFS($B:$B,$B1671,$AG:$AG,AH$1)</f>
        <v>0</v>
      </c>
      <c r="AI1671" s="2">
        <f>COUNTIFS($B:$B,$B1671,$AG:$AG,AI$1)</f>
        <v>0</v>
      </c>
      <c r="AJ1671" s="2">
        <f>COUNTIFS($B:$B,$B1671,$AG:$AG,AJ$1)</f>
        <v>0</v>
      </c>
      <c r="AK1671" s="2">
        <f>COUNTIFS($B:$B,$B1671,$AG:$AG,AK$1)</f>
        <v>0</v>
      </c>
      <c r="AL1671" s="2">
        <f>COUNTIFS($B:$B,$B1671,$AG:$AG,AL$1)</f>
        <v>0</v>
      </c>
      <c r="AM1671" s="2">
        <f>COUNTIFS($B:$B,$B1671,$AG:$AG,AM$1)</f>
        <v>0</v>
      </c>
      <c r="AN1671" s="2">
        <f>COUNTIFS($B:$B,$B1671,$AG:$AG,AN$1)</f>
        <v>0</v>
      </c>
      <c r="AO1671" s="2">
        <f>COUNTIFS($B:$B,$B1671,$AG:$AG,AO$1)</f>
        <v>0</v>
      </c>
      <c r="AP1671" s="2">
        <f>COUNTIFS($B:$B,$B1671,$AG:$AG,AP$1)</f>
        <v>0</v>
      </c>
      <c r="AQ1671" s="2">
        <f>COUNTIFS($B:$B,$B1671,$AG:$AG,AQ$1)</f>
        <v>0</v>
      </c>
      <c r="AR1671" s="2">
        <f>COUNTIFS($B:$B,$B1671,$AG:$AG,AR$1)</f>
        <v>0</v>
      </c>
      <c r="AS1671" s="2">
        <f>COUNTIFS($B:$B,$B1671,$AG:$AG,AS$1)</f>
        <v>0</v>
      </c>
      <c r="AT1671" s="2">
        <f>COUNTIFS($B:$B,$B1671,$AG:$AG,AT$1)</f>
        <v>1</v>
      </c>
      <c r="AU1671" s="2">
        <f>COUNTIFS($B:$B,$B1671,$AG:$AG,AU$1)</f>
        <v>0</v>
      </c>
    </row>
    <row r="1672" spans="1:47" ht="15" customHeight="1" x14ac:dyDescent="0.35">
      <c r="A1672" s="4">
        <f>IF(B1671=B1672,A1671,A1671+1)</f>
        <v>577</v>
      </c>
      <c r="B1672" s="4" t="s">
        <v>3308</v>
      </c>
      <c r="C1672" s="4" t="s">
        <v>3307</v>
      </c>
      <c r="D1672" s="4" t="s">
        <v>3044</v>
      </c>
      <c r="E1672" s="4" t="s">
        <v>3043</v>
      </c>
      <c r="F1672" s="4" t="s">
        <v>7</v>
      </c>
      <c r="G1672" s="4" t="s">
        <v>8</v>
      </c>
      <c r="H1672" s="4" t="s">
        <v>7</v>
      </c>
      <c r="I1672" s="4">
        <v>1</v>
      </c>
      <c r="J1672" s="4" t="s">
        <v>38</v>
      </c>
      <c r="K1672" s="4" t="s">
        <v>3059</v>
      </c>
      <c r="L1672" s="4" t="s">
        <v>36</v>
      </c>
      <c r="M1672" s="4" t="s">
        <v>3306</v>
      </c>
      <c r="N1672" s="4" t="s">
        <v>1368</v>
      </c>
      <c r="P1672" s="4" t="s">
        <v>669</v>
      </c>
      <c r="Q1672" s="4" t="s">
        <v>1475</v>
      </c>
      <c r="R1672" s="4" t="s">
        <v>2434</v>
      </c>
      <c r="S1672" s="5" t="str">
        <f>IF(P1672="심사불필요","-",VLOOKUP(K1672,'[1]자격증 backdata'!A:G,7,0))</f>
        <v>-</v>
      </c>
      <c r="T1672" s="5" t="str">
        <f>IF(S1672="-","-",IF(COUNTIFS(B:B,B1672,S:S,"필수")&gt;0,"자격요건충족","확인필요"))</f>
        <v>-</v>
      </c>
      <c r="U1672" s="5"/>
      <c r="W1672" s="5">
        <f>IF(Q1672="4급","심사불필요",VLOOKUP(K1672,'[1]자격증 backdata'!A:B,2,0))</f>
        <v>0</v>
      </c>
      <c r="X1672" s="4">
        <f>IF(R1672="A", MIN(20, SUMIFS(W:W, B:B, B1672, R:R, "A")),IF(R1672="B", MIN(30, SUMIFS(W:W, B:B, B1672, R:R, "B")),"비해당분야"))</f>
        <v>0</v>
      </c>
      <c r="Y1672" s="4" t="str">
        <f>IF(R1672="C",MIN(30,IF(COUNTIFS(B:B,B1672,W:W,"가1")=1,25,IF(COUNTIFS(B:B,B1672,W:W,"가1")&gt;=2,30,0))+IF(COUNTIFS(B:B,B1672,W:W,"나1")&gt;=4,30,IF(COUNTIFS(B:B,B1672,W:W,"나1")=3,26,IF(COUNTIFS(B:B,B1672,W:W,"나1")=2,22,IF(COUNTIFS(B:B,B1672,W:W,"나1")=1,18,0)))))+MIN(30,IF(COUNTIFS(B:B,B1672,W:W,"가2")=1,25,IF(COUNTIFS(B:B,B1672,W:W,"가2")&gt;=2,30,0))+IF(COUNTIFS(B:B,B1672,W:W,"나2")=3,30,IF(COUNTIFS(B:B,B1672,W:W,"나2")=2,25,IF(COUNTIFS(B:B,B1672,W:W,"나2")=1,20,0)))),"비해당분야")</f>
        <v>비해당분야</v>
      </c>
      <c r="Z1672" s="4" t="str">
        <f>IF(R1672="C",VLOOKUP(K1672,'[1]자격증 backdata'!A:F,6,0),"비해당분야")</f>
        <v>비해당분야</v>
      </c>
      <c r="AA1672" s="4" t="str">
        <f>IF(R1672="C",SUMIF(B:B,B1672,Z:Z),"비해당분야")</f>
        <v>비해당분야</v>
      </c>
      <c r="AB1672" s="4" t="str">
        <f>IF(R1672="C",SUM(Y1672,AA1672),"비해당분야")</f>
        <v>비해당분야</v>
      </c>
      <c r="AC1672" s="4">
        <f>IF(R1672="C",AB1672,X1672)</f>
        <v>0</v>
      </c>
      <c r="AD1672" s="4">
        <f>VLOOKUP(K1672,'[1]자격증 backdata'!A:D,4,0)</f>
        <v>5</v>
      </c>
      <c r="AE1672" s="4">
        <f>IF(_xlfn.MAXIFS(AD:AD,B:B,B1672)&gt;10,10,_xlfn.MAXIFS(AD:AD,B:B,B1672))</f>
        <v>5</v>
      </c>
      <c r="AG1672" s="5">
        <f>VLOOKUP(K1672,'[1]자격증 backdata'!A:C,3,0)</f>
        <v>0</v>
      </c>
      <c r="AH1672" s="5">
        <f>COUNTIFS($B:$B,$B1672,$AG:$AG,AH$1)</f>
        <v>0</v>
      </c>
      <c r="AI1672" s="5">
        <f>COUNTIFS($B:$B,$B1672,$AG:$AG,AI$1)</f>
        <v>0</v>
      </c>
      <c r="AJ1672" s="5">
        <f>COUNTIFS($B:$B,$B1672,$AG:$AG,AJ$1)</f>
        <v>0</v>
      </c>
      <c r="AK1672" s="5">
        <f>COUNTIFS($B:$B,$B1672,$AG:$AG,AK$1)</f>
        <v>0</v>
      </c>
      <c r="AL1672" s="5">
        <f>COUNTIFS($B:$B,$B1672,$AG:$AG,AL$1)</f>
        <v>0</v>
      </c>
      <c r="AM1672" s="5">
        <f>COUNTIFS($B:$B,$B1672,$AG:$AG,AM$1)</f>
        <v>0</v>
      </c>
      <c r="AN1672" s="5">
        <f>COUNTIFS($B:$B,$B1672,$AG:$AG,AN$1)</f>
        <v>0</v>
      </c>
      <c r="AO1672" s="5">
        <f>COUNTIFS($B:$B,$B1672,$AG:$AG,AO$1)</f>
        <v>0</v>
      </c>
      <c r="AP1672" s="5">
        <f>COUNTIFS($B:$B,$B1672,$AG:$AG,AP$1)</f>
        <v>0</v>
      </c>
      <c r="AQ1672" s="5">
        <f>COUNTIFS($B:$B,$B1672,$AG:$AG,AQ$1)</f>
        <v>0</v>
      </c>
      <c r="AR1672" s="5">
        <f>COUNTIFS($B:$B,$B1672,$AG:$AG,AR$1)</f>
        <v>0</v>
      </c>
      <c r="AS1672" s="5">
        <f>COUNTIFS($B:$B,$B1672,$AG:$AG,AS$1)</f>
        <v>0</v>
      </c>
      <c r="AT1672" s="5">
        <f>COUNTIFS($B:$B,$B1672,$AG:$AG,AT$1)</f>
        <v>0</v>
      </c>
      <c r="AU1672" s="5">
        <f>COUNTIFS($B:$B,$B1672,$AG:$AG,AU$1)</f>
        <v>0</v>
      </c>
    </row>
    <row r="1673" spans="1:47" ht="15" customHeight="1" x14ac:dyDescent="0.35">
      <c r="A1673" s="3">
        <f>IF(B1672=B1673,A1672,A1672+1)</f>
        <v>578</v>
      </c>
      <c r="B1673" s="3" t="s">
        <v>3301</v>
      </c>
      <c r="C1673" s="3" t="s">
        <v>3300</v>
      </c>
      <c r="D1673" s="3" t="s">
        <v>3044</v>
      </c>
      <c r="E1673" s="3" t="s">
        <v>3043</v>
      </c>
      <c r="F1673" s="4" t="s">
        <v>7</v>
      </c>
      <c r="G1673" s="4" t="s">
        <v>8</v>
      </c>
      <c r="H1673" s="4" t="s">
        <v>7</v>
      </c>
      <c r="I1673" s="3">
        <v>1</v>
      </c>
      <c r="J1673" s="3" t="s">
        <v>69</v>
      </c>
      <c r="K1673" s="3" t="s">
        <v>3065</v>
      </c>
      <c r="L1673" s="3" t="s">
        <v>36</v>
      </c>
      <c r="M1673" s="3" t="s">
        <v>3305</v>
      </c>
      <c r="N1673" s="3" t="s">
        <v>3304</v>
      </c>
      <c r="P1673" s="3" t="s">
        <v>669</v>
      </c>
      <c r="Q1673" s="3" t="s">
        <v>1475</v>
      </c>
      <c r="R1673" s="3" t="s">
        <v>2434</v>
      </c>
      <c r="S1673" s="2" t="str">
        <f>IF(P1673="심사불필요","-",VLOOKUP(K1673,'[1]자격증 backdata'!A:G,7,0))</f>
        <v>-</v>
      </c>
      <c r="T1673" s="2" t="str">
        <f>IF(S1673="-","-",IF(COUNTIFS(B:B,B1673,S:S,"필수")&gt;0,"자격요건충족","확인필요"))</f>
        <v>-</v>
      </c>
      <c r="U1673" s="2"/>
      <c r="W1673" s="2">
        <f>IF(Q1673="4급","심사불필요",VLOOKUP(K1673,'[1]자격증 backdata'!A:B,2,0))</f>
        <v>0</v>
      </c>
      <c r="X1673" s="3">
        <f>IF(R1673="A", MIN(20, SUMIFS(W:W, B:B, B1673, R:R, "A")),IF(R1673="B", MIN(30, SUMIFS(W:W, B:B, B1673, R:R, "B")),"비해당분야"))</f>
        <v>12</v>
      </c>
      <c r="Y1673" s="3" t="str">
        <f>IF(R1673="C",MIN(30,IF(COUNTIFS(B:B,B1673,W:W,"가1")=1,25,IF(COUNTIFS(B:B,B1673,W:W,"가1")&gt;=2,30,0))+IF(COUNTIFS(B:B,B1673,W:W,"나1")&gt;=4,30,IF(COUNTIFS(B:B,B1673,W:W,"나1")=3,26,IF(COUNTIFS(B:B,B1673,W:W,"나1")=2,22,IF(COUNTIFS(B:B,B1673,W:W,"나1")=1,18,0)))))+MIN(30,IF(COUNTIFS(B:B,B1673,W:W,"가2")=1,25,IF(COUNTIFS(B:B,B1673,W:W,"가2")&gt;=2,30,0))+IF(COUNTIFS(B:B,B1673,W:W,"나2")=3,30,IF(COUNTIFS(B:B,B1673,W:W,"나2")=2,25,IF(COUNTIFS(B:B,B1673,W:W,"나2")=1,20,0)))),"비해당분야")</f>
        <v>비해당분야</v>
      </c>
      <c r="Z1673" s="3" t="str">
        <f>IF(R1673="C",VLOOKUP(K1673,'[1]자격증 backdata'!A:F,6,0),"비해당분야")</f>
        <v>비해당분야</v>
      </c>
      <c r="AA1673" s="3" t="str">
        <f>IF(R1673="C",SUMIF(B:B,B1673,Z:Z),"비해당분야")</f>
        <v>비해당분야</v>
      </c>
      <c r="AB1673" s="3" t="str">
        <f>IF(R1673="C",SUM(Y1673,AA1673),"비해당분야")</f>
        <v>비해당분야</v>
      </c>
      <c r="AC1673" s="3">
        <f>IF(R1673="C",AB1673,X1673)</f>
        <v>12</v>
      </c>
      <c r="AD1673" s="3">
        <f>VLOOKUP(K1673,'[1]자격증 backdata'!A:D,4,0)</f>
        <v>5</v>
      </c>
      <c r="AE1673" s="3">
        <f>IF(_xlfn.MAXIFS(AD:AD,B:B,B1673)&gt;10,10,_xlfn.MAXIFS(AD:AD,B:B,B1673))</f>
        <v>5</v>
      </c>
      <c r="AG1673" s="2">
        <f>VLOOKUP(K1673,'[1]자격증 backdata'!A:C,3,0)</f>
        <v>0</v>
      </c>
      <c r="AH1673" s="2">
        <f>COUNTIFS($B:$B,$B1673,$AG:$AG,AH$1)</f>
        <v>0</v>
      </c>
      <c r="AI1673" s="2">
        <f>COUNTIFS($B:$B,$B1673,$AG:$AG,AI$1)</f>
        <v>0</v>
      </c>
      <c r="AJ1673" s="2">
        <f>COUNTIFS($B:$B,$B1673,$AG:$AG,AJ$1)</f>
        <v>0</v>
      </c>
      <c r="AK1673" s="2">
        <f>COUNTIFS($B:$B,$B1673,$AG:$AG,AK$1)</f>
        <v>0</v>
      </c>
      <c r="AL1673" s="2">
        <f>COUNTIFS($B:$B,$B1673,$AG:$AG,AL$1)</f>
        <v>0</v>
      </c>
      <c r="AM1673" s="2">
        <f>COUNTIFS($B:$B,$B1673,$AG:$AG,AM$1)</f>
        <v>0</v>
      </c>
      <c r="AN1673" s="2">
        <f>COUNTIFS($B:$B,$B1673,$AG:$AG,AN$1)</f>
        <v>0</v>
      </c>
      <c r="AO1673" s="2">
        <f>COUNTIFS($B:$B,$B1673,$AG:$AG,AO$1)</f>
        <v>1</v>
      </c>
      <c r="AP1673" s="2">
        <f>COUNTIFS($B:$B,$B1673,$AG:$AG,AP$1)</f>
        <v>0</v>
      </c>
      <c r="AQ1673" s="2">
        <f>COUNTIFS($B:$B,$B1673,$AG:$AG,AQ$1)</f>
        <v>0</v>
      </c>
      <c r="AR1673" s="2">
        <f>COUNTIFS($B:$B,$B1673,$AG:$AG,AR$1)</f>
        <v>0</v>
      </c>
      <c r="AS1673" s="2">
        <f>COUNTIFS($B:$B,$B1673,$AG:$AG,AS$1)</f>
        <v>0</v>
      </c>
      <c r="AT1673" s="2">
        <f>COUNTIFS($B:$B,$B1673,$AG:$AG,AT$1)</f>
        <v>1</v>
      </c>
      <c r="AU1673" s="2">
        <f>COUNTIFS($B:$B,$B1673,$AG:$AG,AU$1)</f>
        <v>0</v>
      </c>
    </row>
    <row r="1674" spans="1:47" ht="15" customHeight="1" x14ac:dyDescent="0.35">
      <c r="A1674" s="7">
        <f>IF(B1673=B1674,A1673,A1673+1)</f>
        <v>578</v>
      </c>
      <c r="B1674" s="7" t="s">
        <v>3301</v>
      </c>
      <c r="C1674" s="7" t="s">
        <v>3300</v>
      </c>
      <c r="D1674" s="7" t="s">
        <v>3044</v>
      </c>
      <c r="E1674" s="7" t="s">
        <v>3043</v>
      </c>
      <c r="F1674" s="4" t="s">
        <v>7</v>
      </c>
      <c r="G1674" s="4" t="s">
        <v>8</v>
      </c>
      <c r="H1674" s="4" t="s">
        <v>7</v>
      </c>
      <c r="I1674" s="3">
        <v>2</v>
      </c>
      <c r="J1674" s="3" t="s">
        <v>2526</v>
      </c>
      <c r="K1674" s="3" t="s">
        <v>3161</v>
      </c>
      <c r="L1674" s="3" t="s">
        <v>2524</v>
      </c>
      <c r="M1674" s="3" t="s">
        <v>3303</v>
      </c>
      <c r="N1674" s="3" t="s">
        <v>2806</v>
      </c>
      <c r="P1674" s="3" t="s">
        <v>669</v>
      </c>
      <c r="Q1674" s="3" t="s">
        <v>1475</v>
      </c>
      <c r="R1674" s="3" t="s">
        <v>2434</v>
      </c>
      <c r="S1674" s="2" t="str">
        <f>IF(P1674="심사불필요","-",VLOOKUP(K1674,'[1]자격증 backdata'!A:G,7,0))</f>
        <v>-</v>
      </c>
      <c r="T1674" s="2" t="str">
        <f>IF(S1674="-","-",IF(COUNTIFS(B:B,B1674,S:S,"필수")&gt;0,"자격요건충족","확인필요"))</f>
        <v>-</v>
      </c>
      <c r="U1674" s="2"/>
      <c r="W1674" s="2">
        <f>IF(Q1674="4급","심사불필요",VLOOKUP(K1674,'[1]자격증 backdata'!A:B,2,0))</f>
        <v>4</v>
      </c>
      <c r="X1674" s="3">
        <f>IF(R1674="A", MIN(20, SUMIFS(W:W, B:B, B1674, R:R, "A")),IF(R1674="B", MIN(30, SUMIFS(W:W, B:B, B1674, R:R, "B")),"비해당분야"))</f>
        <v>12</v>
      </c>
      <c r="Y1674" s="3" t="str">
        <f>IF(R1674="C",MIN(30,IF(COUNTIFS(B:B,B1674,W:W,"가1")=1,25,IF(COUNTIFS(B:B,B1674,W:W,"가1")&gt;=2,30,0))+IF(COUNTIFS(B:B,B1674,W:W,"나1")&gt;=4,30,IF(COUNTIFS(B:B,B1674,W:W,"나1")=3,26,IF(COUNTIFS(B:B,B1674,W:W,"나1")=2,22,IF(COUNTIFS(B:B,B1674,W:W,"나1")=1,18,0)))))+MIN(30,IF(COUNTIFS(B:B,B1674,W:W,"가2")=1,25,IF(COUNTIFS(B:B,B1674,W:W,"가2")&gt;=2,30,0))+IF(COUNTIFS(B:B,B1674,W:W,"나2")=3,30,IF(COUNTIFS(B:B,B1674,W:W,"나2")=2,25,IF(COUNTIFS(B:B,B1674,W:W,"나2")=1,20,0)))),"비해당분야")</f>
        <v>비해당분야</v>
      </c>
      <c r="Z1674" s="3" t="str">
        <f>IF(R1674="C",VLOOKUP(K1674,'[1]자격증 backdata'!A:F,6,0),"비해당분야")</f>
        <v>비해당분야</v>
      </c>
      <c r="AA1674" s="3" t="str">
        <f>IF(R1674="C",SUMIF(B:B,B1674,Z:Z),"비해당분야")</f>
        <v>비해당분야</v>
      </c>
      <c r="AB1674" s="3" t="str">
        <f>IF(R1674="C",SUM(Y1674,AA1674),"비해당분야")</f>
        <v>비해당분야</v>
      </c>
      <c r="AC1674" s="3">
        <f>IF(R1674="C",AB1674,X1674)</f>
        <v>12</v>
      </c>
      <c r="AD1674" s="3">
        <f>VLOOKUP(K1674,'[1]자격증 backdata'!A:D,4,0)</f>
        <v>0</v>
      </c>
      <c r="AE1674" s="3">
        <f>IF(_xlfn.MAXIFS(AD:AD,B:B,B1674)&gt;10,10,_xlfn.MAXIFS(AD:AD,B:B,B1674))</f>
        <v>5</v>
      </c>
      <c r="AG1674" s="2">
        <f>VLOOKUP(K1674,'[1]자격증 backdata'!A:C,3,0)</f>
        <v>0</v>
      </c>
      <c r="AH1674" s="2">
        <f>COUNTIFS($B:$B,$B1674,$AG:$AG,AH$1)</f>
        <v>0</v>
      </c>
      <c r="AI1674" s="2">
        <f>COUNTIFS($B:$B,$B1674,$AG:$AG,AI$1)</f>
        <v>0</v>
      </c>
      <c r="AJ1674" s="2">
        <f>COUNTIFS($B:$B,$B1674,$AG:$AG,AJ$1)</f>
        <v>0</v>
      </c>
      <c r="AK1674" s="2">
        <f>COUNTIFS($B:$B,$B1674,$AG:$AG,AK$1)</f>
        <v>0</v>
      </c>
      <c r="AL1674" s="2">
        <f>COUNTIFS($B:$B,$B1674,$AG:$AG,AL$1)</f>
        <v>0</v>
      </c>
      <c r="AM1674" s="2">
        <f>COUNTIFS($B:$B,$B1674,$AG:$AG,AM$1)</f>
        <v>0</v>
      </c>
      <c r="AN1674" s="2">
        <f>COUNTIFS($B:$B,$B1674,$AG:$AG,AN$1)</f>
        <v>0</v>
      </c>
      <c r="AO1674" s="2">
        <f>COUNTIFS($B:$B,$B1674,$AG:$AG,AO$1)</f>
        <v>1</v>
      </c>
      <c r="AP1674" s="2">
        <f>COUNTIFS($B:$B,$B1674,$AG:$AG,AP$1)</f>
        <v>0</v>
      </c>
      <c r="AQ1674" s="2">
        <f>COUNTIFS($B:$B,$B1674,$AG:$AG,AQ$1)</f>
        <v>0</v>
      </c>
      <c r="AR1674" s="2">
        <f>COUNTIFS($B:$B,$B1674,$AG:$AG,AR$1)</f>
        <v>0</v>
      </c>
      <c r="AS1674" s="2">
        <f>COUNTIFS($B:$B,$B1674,$AG:$AG,AS$1)</f>
        <v>0</v>
      </c>
      <c r="AT1674" s="2">
        <f>COUNTIFS($B:$B,$B1674,$AG:$AG,AT$1)</f>
        <v>1</v>
      </c>
      <c r="AU1674" s="2">
        <f>COUNTIFS($B:$B,$B1674,$AG:$AG,AU$1)</f>
        <v>0</v>
      </c>
    </row>
    <row r="1675" spans="1:47" ht="15" customHeight="1" x14ac:dyDescent="0.35">
      <c r="A1675" s="7">
        <f>IF(B1674=B1675,A1674,A1674+1)</f>
        <v>578</v>
      </c>
      <c r="B1675" s="7" t="s">
        <v>3301</v>
      </c>
      <c r="C1675" s="7" t="s">
        <v>3300</v>
      </c>
      <c r="D1675" s="7" t="s">
        <v>3044</v>
      </c>
      <c r="E1675" s="7" t="s">
        <v>3043</v>
      </c>
      <c r="F1675" s="4" t="s">
        <v>7</v>
      </c>
      <c r="G1675" s="4" t="s">
        <v>8</v>
      </c>
      <c r="H1675" s="4" t="s">
        <v>7</v>
      </c>
      <c r="I1675" s="3">
        <v>3</v>
      </c>
      <c r="J1675" s="3" t="s">
        <v>653</v>
      </c>
      <c r="K1675" s="3" t="s">
        <v>3052</v>
      </c>
      <c r="L1675" s="3" t="s">
        <v>651</v>
      </c>
      <c r="M1675" s="3" t="s">
        <v>3302</v>
      </c>
      <c r="N1675" s="3" t="s">
        <v>2980</v>
      </c>
      <c r="P1675" s="3" t="s">
        <v>669</v>
      </c>
      <c r="Q1675" s="3" t="s">
        <v>1475</v>
      </c>
      <c r="R1675" s="3" t="s">
        <v>2434</v>
      </c>
      <c r="S1675" s="2" t="str">
        <f>IF(P1675="심사불필요","-",VLOOKUP(K1675,'[1]자격증 backdata'!A:G,7,0))</f>
        <v>-</v>
      </c>
      <c r="T1675" s="2" t="str">
        <f>IF(S1675="-","-",IF(COUNTIFS(B:B,B1675,S:S,"필수")&gt;0,"자격요건충족","확인필요"))</f>
        <v>-</v>
      </c>
      <c r="U1675" s="2"/>
      <c r="W1675" s="2">
        <f>IF(Q1675="4급","심사불필요",VLOOKUP(K1675,'[1]자격증 backdata'!A:B,2,0))</f>
        <v>4</v>
      </c>
      <c r="X1675" s="3">
        <f>IF(R1675="A", MIN(20, SUMIFS(W:W, B:B, B1675, R:R, "A")),IF(R1675="B", MIN(30, SUMIFS(W:W, B:B, B1675, R:R, "B")),"비해당분야"))</f>
        <v>12</v>
      </c>
      <c r="Y1675" s="3" t="str">
        <f>IF(R1675="C",MIN(30,IF(COUNTIFS(B:B,B1675,W:W,"가1")=1,25,IF(COUNTIFS(B:B,B1675,W:W,"가1")&gt;=2,30,0))+IF(COUNTIFS(B:B,B1675,W:W,"나1")&gt;=4,30,IF(COUNTIFS(B:B,B1675,W:W,"나1")=3,26,IF(COUNTIFS(B:B,B1675,W:W,"나1")=2,22,IF(COUNTIFS(B:B,B1675,W:W,"나1")=1,18,0)))))+MIN(30,IF(COUNTIFS(B:B,B1675,W:W,"가2")=1,25,IF(COUNTIFS(B:B,B1675,W:W,"가2")&gt;=2,30,0))+IF(COUNTIFS(B:B,B1675,W:W,"나2")=3,30,IF(COUNTIFS(B:B,B1675,W:W,"나2")=2,25,IF(COUNTIFS(B:B,B1675,W:W,"나2")=1,20,0)))),"비해당분야")</f>
        <v>비해당분야</v>
      </c>
      <c r="Z1675" s="3" t="str">
        <f>IF(R1675="C",VLOOKUP(K1675,'[1]자격증 backdata'!A:F,6,0),"비해당분야")</f>
        <v>비해당분야</v>
      </c>
      <c r="AA1675" s="3" t="str">
        <f>IF(R1675="C",SUMIF(B:B,B1675,Z:Z),"비해당분야")</f>
        <v>비해당분야</v>
      </c>
      <c r="AB1675" s="3" t="str">
        <f>IF(R1675="C",SUM(Y1675,AA1675),"비해당분야")</f>
        <v>비해당분야</v>
      </c>
      <c r="AC1675" s="3">
        <f>IF(R1675="C",AB1675,X1675)</f>
        <v>12</v>
      </c>
      <c r="AD1675" s="3">
        <f>VLOOKUP(K1675,'[1]자격증 backdata'!A:D,4,0)</f>
        <v>0</v>
      </c>
      <c r="AE1675" s="3">
        <f>IF(_xlfn.MAXIFS(AD:AD,B:B,B1675)&gt;10,10,_xlfn.MAXIFS(AD:AD,B:B,B1675))</f>
        <v>5</v>
      </c>
      <c r="AG1675" s="2" t="str">
        <f>VLOOKUP(K1675,'[1]자격증 backdata'!A:C,3,0)</f>
        <v>H</v>
      </c>
      <c r="AH1675" s="2">
        <f>COUNTIFS($B:$B,$B1675,$AG:$AG,AH$1)</f>
        <v>0</v>
      </c>
      <c r="AI1675" s="2">
        <f>COUNTIFS($B:$B,$B1675,$AG:$AG,AI$1)</f>
        <v>0</v>
      </c>
      <c r="AJ1675" s="2">
        <f>COUNTIFS($B:$B,$B1675,$AG:$AG,AJ$1)</f>
        <v>0</v>
      </c>
      <c r="AK1675" s="2">
        <f>COUNTIFS($B:$B,$B1675,$AG:$AG,AK$1)</f>
        <v>0</v>
      </c>
      <c r="AL1675" s="2">
        <f>COUNTIFS($B:$B,$B1675,$AG:$AG,AL$1)</f>
        <v>0</v>
      </c>
      <c r="AM1675" s="2">
        <f>COUNTIFS($B:$B,$B1675,$AG:$AG,AM$1)</f>
        <v>0</v>
      </c>
      <c r="AN1675" s="2">
        <f>COUNTIFS($B:$B,$B1675,$AG:$AG,AN$1)</f>
        <v>0</v>
      </c>
      <c r="AO1675" s="2">
        <f>COUNTIFS($B:$B,$B1675,$AG:$AG,AO$1)</f>
        <v>1</v>
      </c>
      <c r="AP1675" s="2">
        <f>COUNTIFS($B:$B,$B1675,$AG:$AG,AP$1)</f>
        <v>0</v>
      </c>
      <c r="AQ1675" s="2">
        <f>COUNTIFS($B:$B,$B1675,$AG:$AG,AQ$1)</f>
        <v>0</v>
      </c>
      <c r="AR1675" s="2">
        <f>COUNTIFS($B:$B,$B1675,$AG:$AG,AR$1)</f>
        <v>0</v>
      </c>
      <c r="AS1675" s="2">
        <f>COUNTIFS($B:$B,$B1675,$AG:$AG,AS$1)</f>
        <v>0</v>
      </c>
      <c r="AT1675" s="2">
        <f>COUNTIFS($B:$B,$B1675,$AG:$AG,AT$1)</f>
        <v>1</v>
      </c>
      <c r="AU1675" s="2">
        <f>COUNTIFS($B:$B,$B1675,$AG:$AG,AU$1)</f>
        <v>0</v>
      </c>
    </row>
    <row r="1676" spans="1:47" ht="15" customHeight="1" x14ac:dyDescent="0.35">
      <c r="A1676" s="7">
        <f>IF(B1675=B1676,A1675,A1675+1)</f>
        <v>578</v>
      </c>
      <c r="B1676" s="7" t="s">
        <v>3301</v>
      </c>
      <c r="C1676" s="7" t="s">
        <v>3300</v>
      </c>
      <c r="D1676" s="7" t="s">
        <v>3044</v>
      </c>
      <c r="E1676" s="7" t="s">
        <v>3043</v>
      </c>
      <c r="F1676" s="4" t="s">
        <v>7</v>
      </c>
      <c r="G1676" s="4" t="s">
        <v>8</v>
      </c>
      <c r="H1676" s="4" t="s">
        <v>7</v>
      </c>
      <c r="I1676" s="3">
        <v>4</v>
      </c>
      <c r="J1676" s="3" t="s">
        <v>106</v>
      </c>
      <c r="K1676" s="3" t="s">
        <v>3057</v>
      </c>
      <c r="L1676" s="3" t="s">
        <v>55</v>
      </c>
      <c r="M1676" s="3" t="s">
        <v>3299</v>
      </c>
      <c r="N1676" s="3" t="s">
        <v>3298</v>
      </c>
      <c r="P1676" s="3" t="s">
        <v>669</v>
      </c>
      <c r="Q1676" s="3" t="s">
        <v>1475</v>
      </c>
      <c r="R1676" s="3" t="s">
        <v>2434</v>
      </c>
      <c r="S1676" s="2" t="str">
        <f>IF(P1676="심사불필요","-",VLOOKUP(K1676,'[1]자격증 backdata'!A:G,7,0))</f>
        <v>-</v>
      </c>
      <c r="T1676" s="2" t="str">
        <f>IF(S1676="-","-",IF(COUNTIFS(B:B,B1676,S:S,"필수")&gt;0,"자격요건충족","확인필요"))</f>
        <v>-</v>
      </c>
      <c r="U1676" s="2"/>
      <c r="W1676" s="2">
        <f>IF(Q1676="4급","심사불필요",VLOOKUP(K1676,'[1]자격증 backdata'!A:B,2,0))</f>
        <v>4</v>
      </c>
      <c r="X1676" s="3">
        <f>IF(R1676="A", MIN(20, SUMIFS(W:W, B:B, B1676, R:R, "A")),IF(R1676="B", MIN(30, SUMIFS(W:W, B:B, B1676, R:R, "B")),"비해당분야"))</f>
        <v>12</v>
      </c>
      <c r="Y1676" s="3" t="str">
        <f>IF(R1676="C",MIN(30,IF(COUNTIFS(B:B,B1676,W:W,"가1")=1,25,IF(COUNTIFS(B:B,B1676,W:W,"가1")&gt;=2,30,0))+IF(COUNTIFS(B:B,B1676,W:W,"나1")&gt;=4,30,IF(COUNTIFS(B:B,B1676,W:W,"나1")=3,26,IF(COUNTIFS(B:B,B1676,W:W,"나1")=2,22,IF(COUNTIFS(B:B,B1676,W:W,"나1")=1,18,0)))))+MIN(30,IF(COUNTIFS(B:B,B1676,W:W,"가2")=1,25,IF(COUNTIFS(B:B,B1676,W:W,"가2")&gt;=2,30,0))+IF(COUNTIFS(B:B,B1676,W:W,"나2")=3,30,IF(COUNTIFS(B:B,B1676,W:W,"나2")=2,25,IF(COUNTIFS(B:B,B1676,W:W,"나2")=1,20,0)))),"비해당분야")</f>
        <v>비해당분야</v>
      </c>
      <c r="Z1676" s="3" t="str">
        <f>IF(R1676="C",VLOOKUP(K1676,'[1]자격증 backdata'!A:F,6,0),"비해당분야")</f>
        <v>비해당분야</v>
      </c>
      <c r="AA1676" s="3" t="str">
        <f>IF(R1676="C",SUMIF(B:B,B1676,Z:Z),"비해당분야")</f>
        <v>비해당분야</v>
      </c>
      <c r="AB1676" s="3" t="str">
        <f>IF(R1676="C",SUM(Y1676,AA1676),"비해당분야")</f>
        <v>비해당분야</v>
      </c>
      <c r="AC1676" s="3">
        <f>IF(R1676="C",AB1676,X1676)</f>
        <v>12</v>
      </c>
      <c r="AD1676" s="3">
        <f>VLOOKUP(K1676,'[1]자격증 backdata'!A:D,4,0)</f>
        <v>0</v>
      </c>
      <c r="AE1676" s="3">
        <f>IF(_xlfn.MAXIFS(AD:AD,B:B,B1676)&gt;10,10,_xlfn.MAXIFS(AD:AD,B:B,B1676))</f>
        <v>5</v>
      </c>
      <c r="AG1676" s="2" t="str">
        <f>VLOOKUP(K1676,'[1]자격증 backdata'!A:C,3,0)</f>
        <v>M</v>
      </c>
      <c r="AH1676" s="2">
        <f>COUNTIFS($B:$B,$B1676,$AG:$AG,AH$1)</f>
        <v>0</v>
      </c>
      <c r="AI1676" s="2">
        <f>COUNTIFS($B:$B,$B1676,$AG:$AG,AI$1)</f>
        <v>0</v>
      </c>
      <c r="AJ1676" s="2">
        <f>COUNTIFS($B:$B,$B1676,$AG:$AG,AJ$1)</f>
        <v>0</v>
      </c>
      <c r="AK1676" s="2">
        <f>COUNTIFS($B:$B,$B1676,$AG:$AG,AK$1)</f>
        <v>0</v>
      </c>
      <c r="AL1676" s="2">
        <f>COUNTIFS($B:$B,$B1676,$AG:$AG,AL$1)</f>
        <v>0</v>
      </c>
      <c r="AM1676" s="2">
        <f>COUNTIFS($B:$B,$B1676,$AG:$AG,AM$1)</f>
        <v>0</v>
      </c>
      <c r="AN1676" s="2">
        <f>COUNTIFS($B:$B,$B1676,$AG:$AG,AN$1)</f>
        <v>0</v>
      </c>
      <c r="AO1676" s="2">
        <f>COUNTIFS($B:$B,$B1676,$AG:$AG,AO$1)</f>
        <v>1</v>
      </c>
      <c r="AP1676" s="2">
        <f>COUNTIFS($B:$B,$B1676,$AG:$AG,AP$1)</f>
        <v>0</v>
      </c>
      <c r="AQ1676" s="2">
        <f>COUNTIFS($B:$B,$B1676,$AG:$AG,AQ$1)</f>
        <v>0</v>
      </c>
      <c r="AR1676" s="2">
        <f>COUNTIFS($B:$B,$B1676,$AG:$AG,AR$1)</f>
        <v>0</v>
      </c>
      <c r="AS1676" s="2">
        <f>COUNTIFS($B:$B,$B1676,$AG:$AG,AS$1)</f>
        <v>0</v>
      </c>
      <c r="AT1676" s="2">
        <f>COUNTIFS($B:$B,$B1676,$AG:$AG,AT$1)</f>
        <v>1</v>
      </c>
      <c r="AU1676" s="2">
        <f>COUNTIFS($B:$B,$B1676,$AG:$AG,AU$1)</f>
        <v>0</v>
      </c>
    </row>
    <row r="1677" spans="1:47" ht="15" customHeight="1" x14ac:dyDescent="0.35">
      <c r="A1677" s="4">
        <f>IF(B1676=B1677,A1676,A1676+1)</f>
        <v>579</v>
      </c>
      <c r="B1677" s="4" t="s">
        <v>3296</v>
      </c>
      <c r="C1677" s="4" t="s">
        <v>3295</v>
      </c>
      <c r="D1677" s="4" t="s">
        <v>3044</v>
      </c>
      <c r="E1677" s="4" t="s">
        <v>3043</v>
      </c>
      <c r="F1677" s="4" t="s">
        <v>7</v>
      </c>
      <c r="G1677" s="4" t="s">
        <v>8</v>
      </c>
      <c r="H1677" s="4" t="s">
        <v>7</v>
      </c>
      <c r="I1677" s="4">
        <v>1</v>
      </c>
      <c r="J1677" s="4" t="s">
        <v>106</v>
      </c>
      <c r="K1677" s="4" t="s">
        <v>3057</v>
      </c>
      <c r="L1677" s="4" t="s">
        <v>55</v>
      </c>
      <c r="M1677" s="4" t="s">
        <v>3297</v>
      </c>
      <c r="N1677" s="4" t="s">
        <v>346</v>
      </c>
      <c r="P1677" s="4" t="s">
        <v>669</v>
      </c>
      <c r="Q1677" s="4" t="s">
        <v>1475</v>
      </c>
      <c r="R1677" s="4" t="s">
        <v>2434</v>
      </c>
      <c r="S1677" s="5" t="str">
        <f>IF(P1677="심사불필요","-",VLOOKUP(K1677,'[1]자격증 backdata'!A:G,7,0))</f>
        <v>-</v>
      </c>
      <c r="T1677" s="5" t="str">
        <f>IF(S1677="-","-",IF(COUNTIFS(B:B,B1677,S:S,"필수")&gt;0,"자격요건충족","확인필요"))</f>
        <v>-</v>
      </c>
      <c r="U1677" s="5"/>
      <c r="W1677" s="5">
        <f>IF(Q1677="4급","심사불필요",VLOOKUP(K1677,'[1]자격증 backdata'!A:B,2,0))</f>
        <v>4</v>
      </c>
      <c r="X1677" s="4">
        <f>IF(R1677="A", MIN(20, SUMIFS(W:W, B:B, B1677, R:R, "A")),IF(R1677="B", MIN(30, SUMIFS(W:W, B:B, B1677, R:R, "B")),"비해당분야"))</f>
        <v>4</v>
      </c>
      <c r="Y1677" s="4" t="str">
        <f>IF(R1677="C",MIN(30,IF(COUNTIFS(B:B,B1677,W:W,"가1")=1,25,IF(COUNTIFS(B:B,B1677,W:W,"가1")&gt;=2,30,0))+IF(COUNTIFS(B:B,B1677,W:W,"나1")&gt;=4,30,IF(COUNTIFS(B:B,B1677,W:W,"나1")=3,26,IF(COUNTIFS(B:B,B1677,W:W,"나1")=2,22,IF(COUNTIFS(B:B,B1677,W:W,"나1")=1,18,0)))))+MIN(30,IF(COUNTIFS(B:B,B1677,W:W,"가2")=1,25,IF(COUNTIFS(B:B,B1677,W:W,"가2")&gt;=2,30,0))+IF(COUNTIFS(B:B,B1677,W:W,"나2")=3,30,IF(COUNTIFS(B:B,B1677,W:W,"나2")=2,25,IF(COUNTIFS(B:B,B1677,W:W,"나2")=1,20,0)))),"비해당분야")</f>
        <v>비해당분야</v>
      </c>
      <c r="Z1677" s="4" t="str">
        <f>IF(R1677="C",VLOOKUP(K1677,'[1]자격증 backdata'!A:F,6,0),"비해당분야")</f>
        <v>비해당분야</v>
      </c>
      <c r="AA1677" s="4" t="str">
        <f>IF(R1677="C",SUMIF(B:B,B1677,Z:Z),"비해당분야")</f>
        <v>비해당분야</v>
      </c>
      <c r="AB1677" s="4" t="str">
        <f>IF(R1677="C",SUM(Y1677,AA1677),"비해당분야")</f>
        <v>비해당분야</v>
      </c>
      <c r="AC1677" s="4">
        <f>IF(R1677="C",AB1677,X1677)</f>
        <v>4</v>
      </c>
      <c r="AD1677" s="4">
        <f>VLOOKUP(K1677,'[1]자격증 backdata'!A:D,4,0)</f>
        <v>0</v>
      </c>
      <c r="AE1677" s="4">
        <f>IF(_xlfn.MAXIFS(AD:AD,B:B,B1677)&gt;10,10,_xlfn.MAXIFS(AD:AD,B:B,B1677))</f>
        <v>5</v>
      </c>
      <c r="AG1677" s="5" t="str">
        <f>VLOOKUP(K1677,'[1]자격증 backdata'!A:C,3,0)</f>
        <v>M</v>
      </c>
      <c r="AH1677" s="5">
        <f>COUNTIFS($B:$B,$B1677,$AG:$AG,AH$1)</f>
        <v>0</v>
      </c>
      <c r="AI1677" s="5">
        <f>COUNTIFS($B:$B,$B1677,$AG:$AG,AI$1)</f>
        <v>0</v>
      </c>
      <c r="AJ1677" s="5">
        <f>COUNTIFS($B:$B,$B1677,$AG:$AG,AJ$1)</f>
        <v>0</v>
      </c>
      <c r="AK1677" s="5">
        <f>COUNTIFS($B:$B,$B1677,$AG:$AG,AK$1)</f>
        <v>0</v>
      </c>
      <c r="AL1677" s="5">
        <f>COUNTIFS($B:$B,$B1677,$AG:$AG,AL$1)</f>
        <v>0</v>
      </c>
      <c r="AM1677" s="5">
        <f>COUNTIFS($B:$B,$B1677,$AG:$AG,AM$1)</f>
        <v>0</v>
      </c>
      <c r="AN1677" s="5">
        <f>COUNTIFS($B:$B,$B1677,$AG:$AG,AN$1)</f>
        <v>0</v>
      </c>
      <c r="AO1677" s="5">
        <f>COUNTIFS($B:$B,$B1677,$AG:$AG,AO$1)</f>
        <v>0</v>
      </c>
      <c r="AP1677" s="5">
        <f>COUNTIFS($B:$B,$B1677,$AG:$AG,AP$1)</f>
        <v>0</v>
      </c>
      <c r="AQ1677" s="5">
        <f>COUNTIFS($B:$B,$B1677,$AG:$AG,AQ$1)</f>
        <v>0</v>
      </c>
      <c r="AR1677" s="5">
        <f>COUNTIFS($B:$B,$B1677,$AG:$AG,AR$1)</f>
        <v>0</v>
      </c>
      <c r="AS1677" s="5">
        <f>COUNTIFS($B:$B,$B1677,$AG:$AG,AS$1)</f>
        <v>0</v>
      </c>
      <c r="AT1677" s="5">
        <f>COUNTIFS($B:$B,$B1677,$AG:$AG,AT$1)</f>
        <v>1</v>
      </c>
      <c r="AU1677" s="5">
        <f>COUNTIFS($B:$B,$B1677,$AG:$AG,AU$1)</f>
        <v>0</v>
      </c>
    </row>
    <row r="1678" spans="1:47" ht="15" customHeight="1" x14ac:dyDescent="0.35">
      <c r="A1678" s="6">
        <f>IF(B1677=B1678,A1677,A1677+1)</f>
        <v>579</v>
      </c>
      <c r="B1678" s="6" t="s">
        <v>3296</v>
      </c>
      <c r="C1678" s="6" t="s">
        <v>3295</v>
      </c>
      <c r="D1678" s="6" t="s">
        <v>3044</v>
      </c>
      <c r="E1678" s="6" t="s">
        <v>3043</v>
      </c>
      <c r="F1678" s="4" t="s">
        <v>7</v>
      </c>
      <c r="G1678" s="4" t="s">
        <v>8</v>
      </c>
      <c r="H1678" s="4" t="s">
        <v>7</v>
      </c>
      <c r="I1678" s="4">
        <v>2</v>
      </c>
      <c r="J1678" s="4" t="s">
        <v>69</v>
      </c>
      <c r="K1678" s="4" t="s">
        <v>3065</v>
      </c>
      <c r="L1678" s="4" t="s">
        <v>36</v>
      </c>
      <c r="M1678" s="4" t="s">
        <v>3294</v>
      </c>
      <c r="N1678" s="4" t="s">
        <v>1029</v>
      </c>
      <c r="P1678" s="4" t="s">
        <v>669</v>
      </c>
      <c r="Q1678" s="4" t="s">
        <v>1475</v>
      </c>
      <c r="R1678" s="4" t="s">
        <v>2434</v>
      </c>
      <c r="S1678" s="5" t="str">
        <f>IF(P1678="심사불필요","-",VLOOKUP(K1678,'[1]자격증 backdata'!A:G,7,0))</f>
        <v>-</v>
      </c>
      <c r="T1678" s="5" t="str">
        <f>IF(S1678="-","-",IF(COUNTIFS(B:B,B1678,S:S,"필수")&gt;0,"자격요건충족","확인필요"))</f>
        <v>-</v>
      </c>
      <c r="U1678" s="5"/>
      <c r="W1678" s="5">
        <f>IF(Q1678="4급","심사불필요",VLOOKUP(K1678,'[1]자격증 backdata'!A:B,2,0))</f>
        <v>0</v>
      </c>
      <c r="X1678" s="4">
        <f>IF(R1678="A", MIN(20, SUMIFS(W:W, B:B, B1678, R:R, "A")),IF(R1678="B", MIN(30, SUMIFS(W:W, B:B, B1678, R:R, "B")),"비해당분야"))</f>
        <v>4</v>
      </c>
      <c r="Y1678" s="4" t="str">
        <f>IF(R1678="C",MIN(30,IF(COUNTIFS(B:B,B1678,W:W,"가1")=1,25,IF(COUNTIFS(B:B,B1678,W:W,"가1")&gt;=2,30,0))+IF(COUNTIFS(B:B,B1678,W:W,"나1")&gt;=4,30,IF(COUNTIFS(B:B,B1678,W:W,"나1")=3,26,IF(COUNTIFS(B:B,B1678,W:W,"나1")=2,22,IF(COUNTIFS(B:B,B1678,W:W,"나1")=1,18,0)))))+MIN(30,IF(COUNTIFS(B:B,B1678,W:W,"가2")=1,25,IF(COUNTIFS(B:B,B1678,W:W,"가2")&gt;=2,30,0))+IF(COUNTIFS(B:B,B1678,W:W,"나2")=3,30,IF(COUNTIFS(B:B,B1678,W:W,"나2")=2,25,IF(COUNTIFS(B:B,B1678,W:W,"나2")=1,20,0)))),"비해당분야")</f>
        <v>비해당분야</v>
      </c>
      <c r="Z1678" s="4" t="str">
        <f>IF(R1678="C",VLOOKUP(K1678,'[1]자격증 backdata'!A:F,6,0),"비해당분야")</f>
        <v>비해당분야</v>
      </c>
      <c r="AA1678" s="4" t="str">
        <f>IF(R1678="C",SUMIF(B:B,B1678,Z:Z),"비해당분야")</f>
        <v>비해당분야</v>
      </c>
      <c r="AB1678" s="4" t="str">
        <f>IF(R1678="C",SUM(Y1678,AA1678),"비해당분야")</f>
        <v>비해당분야</v>
      </c>
      <c r="AC1678" s="4">
        <f>IF(R1678="C",AB1678,X1678)</f>
        <v>4</v>
      </c>
      <c r="AD1678" s="4">
        <f>VLOOKUP(K1678,'[1]자격증 backdata'!A:D,4,0)</f>
        <v>5</v>
      </c>
      <c r="AE1678" s="4">
        <f>IF(_xlfn.MAXIFS(AD:AD,B:B,B1678)&gt;10,10,_xlfn.MAXIFS(AD:AD,B:B,B1678))</f>
        <v>5</v>
      </c>
      <c r="AG1678" s="5">
        <f>VLOOKUP(K1678,'[1]자격증 backdata'!A:C,3,0)</f>
        <v>0</v>
      </c>
      <c r="AH1678" s="5">
        <f>COUNTIFS($B:$B,$B1678,$AG:$AG,AH$1)</f>
        <v>0</v>
      </c>
      <c r="AI1678" s="5">
        <f>COUNTIFS($B:$B,$B1678,$AG:$AG,AI$1)</f>
        <v>0</v>
      </c>
      <c r="AJ1678" s="5">
        <f>COUNTIFS($B:$B,$B1678,$AG:$AG,AJ$1)</f>
        <v>0</v>
      </c>
      <c r="AK1678" s="5">
        <f>COUNTIFS($B:$B,$B1678,$AG:$AG,AK$1)</f>
        <v>0</v>
      </c>
      <c r="AL1678" s="5">
        <f>COUNTIFS($B:$B,$B1678,$AG:$AG,AL$1)</f>
        <v>0</v>
      </c>
      <c r="AM1678" s="5">
        <f>COUNTIFS($B:$B,$B1678,$AG:$AG,AM$1)</f>
        <v>0</v>
      </c>
      <c r="AN1678" s="5">
        <f>COUNTIFS($B:$B,$B1678,$AG:$AG,AN$1)</f>
        <v>0</v>
      </c>
      <c r="AO1678" s="5">
        <f>COUNTIFS($B:$B,$B1678,$AG:$AG,AO$1)</f>
        <v>0</v>
      </c>
      <c r="AP1678" s="5">
        <f>COUNTIFS($B:$B,$B1678,$AG:$AG,AP$1)</f>
        <v>0</v>
      </c>
      <c r="AQ1678" s="5">
        <f>COUNTIFS($B:$B,$B1678,$AG:$AG,AQ$1)</f>
        <v>0</v>
      </c>
      <c r="AR1678" s="5">
        <f>COUNTIFS($B:$B,$B1678,$AG:$AG,AR$1)</f>
        <v>0</v>
      </c>
      <c r="AS1678" s="5">
        <f>COUNTIFS($B:$B,$B1678,$AG:$AG,AS$1)</f>
        <v>0</v>
      </c>
      <c r="AT1678" s="5">
        <f>COUNTIFS($B:$B,$B1678,$AG:$AG,AT$1)</f>
        <v>1</v>
      </c>
      <c r="AU1678" s="5">
        <f>COUNTIFS($B:$B,$B1678,$AG:$AG,AU$1)</f>
        <v>0</v>
      </c>
    </row>
    <row r="1679" spans="1:47" ht="15" customHeight="1" x14ac:dyDescent="0.35">
      <c r="A1679" s="3">
        <f>IF(B1678=B1679,A1678,A1678+1)</f>
        <v>580</v>
      </c>
      <c r="B1679" s="3" t="s">
        <v>3291</v>
      </c>
      <c r="C1679" s="3" t="s">
        <v>3290</v>
      </c>
      <c r="D1679" s="3" t="s">
        <v>3044</v>
      </c>
      <c r="E1679" s="3" t="s">
        <v>3043</v>
      </c>
      <c r="F1679" s="4" t="s">
        <v>7</v>
      </c>
      <c r="G1679" s="4" t="s">
        <v>8</v>
      </c>
      <c r="H1679" s="4" t="s">
        <v>7</v>
      </c>
      <c r="I1679" s="3">
        <v>1</v>
      </c>
      <c r="J1679" s="3" t="s">
        <v>69</v>
      </c>
      <c r="K1679" s="3" t="s">
        <v>3065</v>
      </c>
      <c r="L1679" s="3" t="s">
        <v>36</v>
      </c>
      <c r="M1679" s="3" t="s">
        <v>3293</v>
      </c>
      <c r="N1679" s="3" t="s">
        <v>1704</v>
      </c>
      <c r="P1679" s="3" t="s">
        <v>669</v>
      </c>
      <c r="Q1679" s="3" t="s">
        <v>1475</v>
      </c>
      <c r="R1679" s="3" t="s">
        <v>2434</v>
      </c>
      <c r="S1679" s="2" t="str">
        <f>IF(P1679="심사불필요","-",VLOOKUP(K1679,'[1]자격증 backdata'!A:G,7,0))</f>
        <v>-</v>
      </c>
      <c r="T1679" s="2" t="str">
        <f>IF(S1679="-","-",IF(COUNTIFS(B:B,B1679,S:S,"필수")&gt;0,"자격요건충족","확인필요"))</f>
        <v>-</v>
      </c>
      <c r="U1679" s="2"/>
      <c r="W1679" s="2">
        <f>IF(Q1679="4급","심사불필요",VLOOKUP(K1679,'[1]자격증 backdata'!A:B,2,0))</f>
        <v>0</v>
      </c>
      <c r="X1679" s="3">
        <f>IF(R1679="A", MIN(20, SUMIFS(W:W, B:B, B1679, R:R, "A")),IF(R1679="B", MIN(30, SUMIFS(W:W, B:B, B1679, R:R, "B")),"비해당분야"))</f>
        <v>6</v>
      </c>
      <c r="Y1679" s="3" t="str">
        <f>IF(R1679="C",MIN(30,IF(COUNTIFS(B:B,B1679,W:W,"가1")=1,25,IF(COUNTIFS(B:B,B1679,W:W,"가1")&gt;=2,30,0))+IF(COUNTIFS(B:B,B1679,W:W,"나1")&gt;=4,30,IF(COUNTIFS(B:B,B1679,W:W,"나1")=3,26,IF(COUNTIFS(B:B,B1679,W:W,"나1")=2,22,IF(COUNTIFS(B:B,B1679,W:W,"나1")=1,18,0)))))+MIN(30,IF(COUNTIFS(B:B,B1679,W:W,"가2")=1,25,IF(COUNTIFS(B:B,B1679,W:W,"가2")&gt;=2,30,0))+IF(COUNTIFS(B:B,B1679,W:W,"나2")=3,30,IF(COUNTIFS(B:B,B1679,W:W,"나2")=2,25,IF(COUNTIFS(B:B,B1679,W:W,"나2")=1,20,0)))),"비해당분야")</f>
        <v>비해당분야</v>
      </c>
      <c r="Z1679" s="3" t="str">
        <f>IF(R1679="C",VLOOKUP(K1679,'[1]자격증 backdata'!A:F,6,0),"비해당분야")</f>
        <v>비해당분야</v>
      </c>
      <c r="AA1679" s="3" t="str">
        <f>IF(R1679="C",SUMIF(B:B,B1679,Z:Z),"비해당분야")</f>
        <v>비해당분야</v>
      </c>
      <c r="AB1679" s="3" t="str">
        <f>IF(R1679="C",SUM(Y1679,AA1679),"비해당분야")</f>
        <v>비해당분야</v>
      </c>
      <c r="AC1679" s="3">
        <f>IF(R1679="C",AB1679,X1679)</f>
        <v>6</v>
      </c>
      <c r="AD1679" s="3">
        <f>VLOOKUP(K1679,'[1]자격증 backdata'!A:D,4,0)</f>
        <v>5</v>
      </c>
      <c r="AE1679" s="3">
        <f>IF(_xlfn.MAXIFS(AD:AD,B:B,B1679)&gt;10,10,_xlfn.MAXIFS(AD:AD,B:B,B1679))</f>
        <v>5</v>
      </c>
      <c r="AG1679" s="2">
        <f>VLOOKUP(K1679,'[1]자격증 backdata'!A:C,3,0)</f>
        <v>0</v>
      </c>
      <c r="AH1679" s="2">
        <f>COUNTIFS($B:$B,$B1679,$AG:$AG,AH$1)</f>
        <v>0</v>
      </c>
      <c r="AI1679" s="2">
        <f>COUNTIFS($B:$B,$B1679,$AG:$AG,AI$1)</f>
        <v>0</v>
      </c>
      <c r="AJ1679" s="2">
        <f>COUNTIFS($B:$B,$B1679,$AG:$AG,AJ$1)</f>
        <v>0</v>
      </c>
      <c r="AK1679" s="2">
        <f>COUNTIFS($B:$B,$B1679,$AG:$AG,AK$1)</f>
        <v>0</v>
      </c>
      <c r="AL1679" s="2">
        <f>COUNTIFS($B:$B,$B1679,$AG:$AG,AL$1)</f>
        <v>0</v>
      </c>
      <c r="AM1679" s="2">
        <f>COUNTIFS($B:$B,$B1679,$AG:$AG,AM$1)</f>
        <v>0</v>
      </c>
      <c r="AN1679" s="2">
        <f>COUNTIFS($B:$B,$B1679,$AG:$AG,AN$1)</f>
        <v>0</v>
      </c>
      <c r="AO1679" s="2">
        <f>COUNTIFS($B:$B,$B1679,$AG:$AG,AO$1)</f>
        <v>0</v>
      </c>
      <c r="AP1679" s="2">
        <f>COUNTIFS($B:$B,$B1679,$AG:$AG,AP$1)</f>
        <v>0</v>
      </c>
      <c r="AQ1679" s="2">
        <f>COUNTIFS($B:$B,$B1679,$AG:$AG,AQ$1)</f>
        <v>0</v>
      </c>
      <c r="AR1679" s="2">
        <f>COUNTIFS($B:$B,$B1679,$AG:$AG,AR$1)</f>
        <v>0</v>
      </c>
      <c r="AS1679" s="2">
        <f>COUNTIFS($B:$B,$B1679,$AG:$AG,AS$1)</f>
        <v>0</v>
      </c>
      <c r="AT1679" s="2">
        <f>COUNTIFS($B:$B,$B1679,$AG:$AG,AT$1)</f>
        <v>1</v>
      </c>
      <c r="AU1679" s="2">
        <f>COUNTIFS($B:$B,$B1679,$AG:$AG,AU$1)</f>
        <v>0</v>
      </c>
    </row>
    <row r="1680" spans="1:47" ht="15" customHeight="1" x14ac:dyDescent="0.35">
      <c r="A1680" s="7">
        <f>IF(B1679=B1680,A1679,A1679+1)</f>
        <v>580</v>
      </c>
      <c r="B1680" s="7" t="s">
        <v>3291</v>
      </c>
      <c r="C1680" s="7" t="s">
        <v>3290</v>
      </c>
      <c r="D1680" s="7" t="s">
        <v>3044</v>
      </c>
      <c r="E1680" s="7" t="s">
        <v>3043</v>
      </c>
      <c r="F1680" s="4" t="s">
        <v>7</v>
      </c>
      <c r="G1680" s="4" t="s">
        <v>8</v>
      </c>
      <c r="H1680" s="4" t="s">
        <v>7</v>
      </c>
      <c r="I1680" s="3">
        <v>2</v>
      </c>
      <c r="J1680" s="3" t="s">
        <v>106</v>
      </c>
      <c r="K1680" s="3" t="s">
        <v>3057</v>
      </c>
      <c r="L1680" s="3" t="s">
        <v>55</v>
      </c>
      <c r="M1680" s="3" t="s">
        <v>3292</v>
      </c>
      <c r="N1680" s="3" t="s">
        <v>313</v>
      </c>
      <c r="P1680" s="3" t="s">
        <v>669</v>
      </c>
      <c r="Q1680" s="3" t="s">
        <v>1475</v>
      </c>
      <c r="R1680" s="3" t="s">
        <v>2434</v>
      </c>
      <c r="S1680" s="2" t="str">
        <f>IF(P1680="심사불필요","-",VLOOKUP(K1680,'[1]자격증 backdata'!A:G,7,0))</f>
        <v>-</v>
      </c>
      <c r="T1680" s="2" t="str">
        <f>IF(S1680="-","-",IF(COUNTIFS(B:B,B1680,S:S,"필수")&gt;0,"자격요건충족","확인필요"))</f>
        <v>-</v>
      </c>
      <c r="U1680" s="2"/>
      <c r="W1680" s="2">
        <f>IF(Q1680="4급","심사불필요",VLOOKUP(K1680,'[1]자격증 backdata'!A:B,2,0))</f>
        <v>4</v>
      </c>
      <c r="X1680" s="3">
        <f>IF(R1680="A", MIN(20, SUMIFS(W:W, B:B, B1680, R:R, "A")),IF(R1680="B", MIN(30, SUMIFS(W:W, B:B, B1680, R:R, "B")),"비해당분야"))</f>
        <v>6</v>
      </c>
      <c r="Y1680" s="3" t="str">
        <f>IF(R1680="C",MIN(30,IF(COUNTIFS(B:B,B1680,W:W,"가1")=1,25,IF(COUNTIFS(B:B,B1680,W:W,"가1")&gt;=2,30,0))+IF(COUNTIFS(B:B,B1680,W:W,"나1")&gt;=4,30,IF(COUNTIFS(B:B,B1680,W:W,"나1")=3,26,IF(COUNTIFS(B:B,B1680,W:W,"나1")=2,22,IF(COUNTIFS(B:B,B1680,W:W,"나1")=1,18,0)))))+MIN(30,IF(COUNTIFS(B:B,B1680,W:W,"가2")=1,25,IF(COUNTIFS(B:B,B1680,W:W,"가2")&gt;=2,30,0))+IF(COUNTIFS(B:B,B1680,W:W,"나2")=3,30,IF(COUNTIFS(B:B,B1680,W:W,"나2")=2,25,IF(COUNTIFS(B:B,B1680,W:W,"나2")=1,20,0)))),"비해당분야")</f>
        <v>비해당분야</v>
      </c>
      <c r="Z1680" s="3" t="str">
        <f>IF(R1680="C",VLOOKUP(K1680,'[1]자격증 backdata'!A:F,6,0),"비해당분야")</f>
        <v>비해당분야</v>
      </c>
      <c r="AA1680" s="3" t="str">
        <f>IF(R1680="C",SUMIF(B:B,B1680,Z:Z),"비해당분야")</f>
        <v>비해당분야</v>
      </c>
      <c r="AB1680" s="3" t="str">
        <f>IF(R1680="C",SUM(Y1680,AA1680),"비해당분야")</f>
        <v>비해당분야</v>
      </c>
      <c r="AC1680" s="3">
        <f>IF(R1680="C",AB1680,X1680)</f>
        <v>6</v>
      </c>
      <c r="AD1680" s="3">
        <f>VLOOKUP(K1680,'[1]자격증 backdata'!A:D,4,0)</f>
        <v>0</v>
      </c>
      <c r="AE1680" s="3">
        <f>IF(_xlfn.MAXIFS(AD:AD,B:B,B1680)&gt;10,10,_xlfn.MAXIFS(AD:AD,B:B,B1680))</f>
        <v>5</v>
      </c>
      <c r="AG1680" s="2" t="str">
        <f>VLOOKUP(K1680,'[1]자격증 backdata'!A:C,3,0)</f>
        <v>M</v>
      </c>
      <c r="AH1680" s="2">
        <f>COUNTIFS($B:$B,$B1680,$AG:$AG,AH$1)</f>
        <v>0</v>
      </c>
      <c r="AI1680" s="2">
        <f>COUNTIFS($B:$B,$B1680,$AG:$AG,AI$1)</f>
        <v>0</v>
      </c>
      <c r="AJ1680" s="2">
        <f>COUNTIFS($B:$B,$B1680,$AG:$AG,AJ$1)</f>
        <v>0</v>
      </c>
      <c r="AK1680" s="2">
        <f>COUNTIFS($B:$B,$B1680,$AG:$AG,AK$1)</f>
        <v>0</v>
      </c>
      <c r="AL1680" s="2">
        <f>COUNTIFS($B:$B,$B1680,$AG:$AG,AL$1)</f>
        <v>0</v>
      </c>
      <c r="AM1680" s="2">
        <f>COUNTIFS($B:$B,$B1680,$AG:$AG,AM$1)</f>
        <v>0</v>
      </c>
      <c r="AN1680" s="2">
        <f>COUNTIFS($B:$B,$B1680,$AG:$AG,AN$1)</f>
        <v>0</v>
      </c>
      <c r="AO1680" s="2">
        <f>COUNTIFS($B:$B,$B1680,$AG:$AG,AO$1)</f>
        <v>0</v>
      </c>
      <c r="AP1680" s="2">
        <f>COUNTIFS($B:$B,$B1680,$AG:$AG,AP$1)</f>
        <v>0</v>
      </c>
      <c r="AQ1680" s="2">
        <f>COUNTIFS($B:$B,$B1680,$AG:$AG,AQ$1)</f>
        <v>0</v>
      </c>
      <c r="AR1680" s="2">
        <f>COUNTIFS($B:$B,$B1680,$AG:$AG,AR$1)</f>
        <v>0</v>
      </c>
      <c r="AS1680" s="2">
        <f>COUNTIFS($B:$B,$B1680,$AG:$AG,AS$1)</f>
        <v>0</v>
      </c>
      <c r="AT1680" s="2">
        <f>COUNTIFS($B:$B,$B1680,$AG:$AG,AT$1)</f>
        <v>1</v>
      </c>
      <c r="AU1680" s="2">
        <f>COUNTIFS($B:$B,$B1680,$AG:$AG,AU$1)</f>
        <v>0</v>
      </c>
    </row>
    <row r="1681" spans="1:47" ht="15" customHeight="1" x14ac:dyDescent="0.35">
      <c r="A1681" s="7">
        <f>IF(B1680=B1681,A1680,A1680+1)</f>
        <v>580</v>
      </c>
      <c r="B1681" s="7" t="s">
        <v>3291</v>
      </c>
      <c r="C1681" s="7" t="s">
        <v>3290</v>
      </c>
      <c r="D1681" s="7" t="s">
        <v>3044</v>
      </c>
      <c r="E1681" s="7" t="s">
        <v>3043</v>
      </c>
      <c r="F1681" s="4" t="s">
        <v>7</v>
      </c>
      <c r="G1681" s="4" t="s">
        <v>8</v>
      </c>
      <c r="H1681" s="4" t="s">
        <v>7</v>
      </c>
      <c r="I1681" s="3">
        <v>3</v>
      </c>
      <c r="J1681" s="3" t="s">
        <v>28</v>
      </c>
      <c r="K1681" s="3" t="s">
        <v>3061</v>
      </c>
      <c r="L1681" s="3" t="s">
        <v>26</v>
      </c>
      <c r="M1681" s="3" t="s">
        <v>3289</v>
      </c>
      <c r="N1681" s="3" t="s">
        <v>432</v>
      </c>
      <c r="P1681" s="3" t="s">
        <v>669</v>
      </c>
      <c r="Q1681" s="3" t="s">
        <v>1475</v>
      </c>
      <c r="R1681" s="3" t="s">
        <v>2434</v>
      </c>
      <c r="S1681" s="2" t="str">
        <f>IF(P1681="심사불필요","-",VLOOKUP(K1681,'[1]자격증 backdata'!A:G,7,0))</f>
        <v>-</v>
      </c>
      <c r="T1681" s="2" t="str">
        <f>IF(S1681="-","-",IF(COUNTIFS(B:B,B1681,S:S,"필수")&gt;0,"자격요건충족","확인필요"))</f>
        <v>-</v>
      </c>
      <c r="U1681" s="2"/>
      <c r="W1681" s="2">
        <f>IF(Q1681="4급","심사불필요",VLOOKUP(K1681,'[1]자격증 backdata'!A:B,2,0))</f>
        <v>2</v>
      </c>
      <c r="X1681" s="3">
        <f>IF(R1681="A", MIN(20, SUMIFS(W:W, B:B, B1681, R:R, "A")),IF(R1681="B", MIN(30, SUMIFS(W:W, B:B, B1681, R:R, "B")),"비해당분야"))</f>
        <v>6</v>
      </c>
      <c r="Y1681" s="3" t="str">
        <f>IF(R1681="C",MIN(30,IF(COUNTIFS(B:B,B1681,W:W,"가1")=1,25,IF(COUNTIFS(B:B,B1681,W:W,"가1")&gt;=2,30,0))+IF(COUNTIFS(B:B,B1681,W:W,"나1")&gt;=4,30,IF(COUNTIFS(B:B,B1681,W:W,"나1")=3,26,IF(COUNTIFS(B:B,B1681,W:W,"나1")=2,22,IF(COUNTIFS(B:B,B1681,W:W,"나1")=1,18,0)))))+MIN(30,IF(COUNTIFS(B:B,B1681,W:W,"가2")=1,25,IF(COUNTIFS(B:B,B1681,W:W,"가2")&gt;=2,30,0))+IF(COUNTIFS(B:B,B1681,W:W,"나2")=3,30,IF(COUNTIFS(B:B,B1681,W:W,"나2")=2,25,IF(COUNTIFS(B:B,B1681,W:W,"나2")=1,20,0)))),"비해당분야")</f>
        <v>비해당분야</v>
      </c>
      <c r="Z1681" s="3" t="str">
        <f>IF(R1681="C",VLOOKUP(K1681,'[1]자격증 backdata'!A:F,6,0),"비해당분야")</f>
        <v>비해당분야</v>
      </c>
      <c r="AA1681" s="3" t="str">
        <f>IF(R1681="C",SUMIF(B:B,B1681,Z:Z),"비해당분야")</f>
        <v>비해당분야</v>
      </c>
      <c r="AB1681" s="3" t="str">
        <f>IF(R1681="C",SUM(Y1681,AA1681),"비해당분야")</f>
        <v>비해당분야</v>
      </c>
      <c r="AC1681" s="3">
        <f>IF(R1681="C",AB1681,X1681)</f>
        <v>6</v>
      </c>
      <c r="AD1681" s="3">
        <f>VLOOKUP(K1681,'[1]자격증 backdata'!A:D,4,0)</f>
        <v>0</v>
      </c>
      <c r="AE1681" s="3">
        <f>IF(_xlfn.MAXIFS(AD:AD,B:B,B1681)&gt;10,10,_xlfn.MAXIFS(AD:AD,B:B,B1681))</f>
        <v>5</v>
      </c>
      <c r="AG1681" s="2">
        <f>VLOOKUP(K1681,'[1]자격증 backdata'!A:C,3,0)</f>
        <v>0</v>
      </c>
      <c r="AH1681" s="2">
        <f>COUNTIFS($B:$B,$B1681,$AG:$AG,AH$1)</f>
        <v>0</v>
      </c>
      <c r="AI1681" s="2">
        <f>COUNTIFS($B:$B,$B1681,$AG:$AG,AI$1)</f>
        <v>0</v>
      </c>
      <c r="AJ1681" s="2">
        <f>COUNTIFS($B:$B,$B1681,$AG:$AG,AJ$1)</f>
        <v>0</v>
      </c>
      <c r="AK1681" s="2">
        <f>COUNTIFS($B:$B,$B1681,$AG:$AG,AK$1)</f>
        <v>0</v>
      </c>
      <c r="AL1681" s="2">
        <f>COUNTIFS($B:$B,$B1681,$AG:$AG,AL$1)</f>
        <v>0</v>
      </c>
      <c r="AM1681" s="2">
        <f>COUNTIFS($B:$B,$B1681,$AG:$AG,AM$1)</f>
        <v>0</v>
      </c>
      <c r="AN1681" s="2">
        <f>COUNTIFS($B:$B,$B1681,$AG:$AG,AN$1)</f>
        <v>0</v>
      </c>
      <c r="AO1681" s="2">
        <f>COUNTIFS($B:$B,$B1681,$AG:$AG,AO$1)</f>
        <v>0</v>
      </c>
      <c r="AP1681" s="2">
        <f>COUNTIFS($B:$B,$B1681,$AG:$AG,AP$1)</f>
        <v>0</v>
      </c>
      <c r="AQ1681" s="2">
        <f>COUNTIFS($B:$B,$B1681,$AG:$AG,AQ$1)</f>
        <v>0</v>
      </c>
      <c r="AR1681" s="2">
        <f>COUNTIFS($B:$B,$B1681,$AG:$AG,AR$1)</f>
        <v>0</v>
      </c>
      <c r="AS1681" s="2">
        <f>COUNTIFS($B:$B,$B1681,$AG:$AG,AS$1)</f>
        <v>0</v>
      </c>
      <c r="AT1681" s="2">
        <f>COUNTIFS($B:$B,$B1681,$AG:$AG,AT$1)</f>
        <v>1</v>
      </c>
      <c r="AU1681" s="2">
        <f>COUNTIFS($B:$B,$B1681,$AG:$AG,AU$1)</f>
        <v>0</v>
      </c>
    </row>
    <row r="1682" spans="1:47" ht="15" customHeight="1" x14ac:dyDescent="0.35">
      <c r="A1682" s="4">
        <f>IF(B1681=B1682,A1681,A1681+1)</f>
        <v>581</v>
      </c>
      <c r="B1682" s="4" t="s">
        <v>3286</v>
      </c>
      <c r="C1682" s="4" t="s">
        <v>3285</v>
      </c>
      <c r="D1682" s="4" t="s">
        <v>3044</v>
      </c>
      <c r="E1682" s="4" t="s">
        <v>3043</v>
      </c>
      <c r="F1682" s="4" t="s">
        <v>7</v>
      </c>
      <c r="G1682" s="4" t="s">
        <v>8</v>
      </c>
      <c r="H1682" s="4" t="s">
        <v>7</v>
      </c>
      <c r="I1682" s="4">
        <v>1</v>
      </c>
      <c r="J1682" s="4" t="s">
        <v>106</v>
      </c>
      <c r="K1682" s="4" t="s">
        <v>3057</v>
      </c>
      <c r="L1682" s="4" t="s">
        <v>55</v>
      </c>
      <c r="M1682" s="4" t="s">
        <v>3288</v>
      </c>
      <c r="N1682" s="4" t="s">
        <v>3287</v>
      </c>
      <c r="P1682" s="4" t="s">
        <v>669</v>
      </c>
      <c r="Q1682" s="4" t="s">
        <v>1475</v>
      </c>
      <c r="R1682" s="4" t="s">
        <v>2434</v>
      </c>
      <c r="S1682" s="5" t="str">
        <f>IF(P1682="심사불필요","-",VLOOKUP(K1682,'[1]자격증 backdata'!A:G,7,0))</f>
        <v>-</v>
      </c>
      <c r="T1682" s="5" t="str">
        <f>IF(S1682="-","-",IF(COUNTIFS(B:B,B1682,S:S,"필수")&gt;0,"자격요건충족","확인필요"))</f>
        <v>-</v>
      </c>
      <c r="U1682" s="5"/>
      <c r="W1682" s="5">
        <f>IF(Q1682="4급","심사불필요",VLOOKUP(K1682,'[1]자격증 backdata'!A:B,2,0))</f>
        <v>4</v>
      </c>
      <c r="X1682" s="4">
        <f>IF(R1682="A", MIN(20, SUMIFS(W:W, B:B, B1682, R:R, "A")),IF(R1682="B", MIN(30, SUMIFS(W:W, B:B, B1682, R:R, "B")),"비해당분야"))</f>
        <v>4</v>
      </c>
      <c r="Y1682" s="4" t="str">
        <f>IF(R1682="C",MIN(30,IF(COUNTIFS(B:B,B1682,W:W,"가1")=1,25,IF(COUNTIFS(B:B,B1682,W:W,"가1")&gt;=2,30,0))+IF(COUNTIFS(B:B,B1682,W:W,"나1")&gt;=4,30,IF(COUNTIFS(B:B,B1682,W:W,"나1")=3,26,IF(COUNTIFS(B:B,B1682,W:W,"나1")=2,22,IF(COUNTIFS(B:B,B1682,W:W,"나1")=1,18,0)))))+MIN(30,IF(COUNTIFS(B:B,B1682,W:W,"가2")=1,25,IF(COUNTIFS(B:B,B1682,W:W,"가2")&gt;=2,30,0))+IF(COUNTIFS(B:B,B1682,W:W,"나2")=3,30,IF(COUNTIFS(B:B,B1682,W:W,"나2")=2,25,IF(COUNTIFS(B:B,B1682,W:W,"나2")=1,20,0)))),"비해당분야")</f>
        <v>비해당분야</v>
      </c>
      <c r="Z1682" s="4" t="str">
        <f>IF(R1682="C",VLOOKUP(K1682,'[1]자격증 backdata'!A:F,6,0),"비해당분야")</f>
        <v>비해당분야</v>
      </c>
      <c r="AA1682" s="4" t="str">
        <f>IF(R1682="C",SUMIF(B:B,B1682,Z:Z),"비해당분야")</f>
        <v>비해당분야</v>
      </c>
      <c r="AB1682" s="4" t="str">
        <f>IF(R1682="C",SUM(Y1682,AA1682),"비해당분야")</f>
        <v>비해당분야</v>
      </c>
      <c r="AC1682" s="4">
        <f>IF(R1682="C",AB1682,X1682)</f>
        <v>4</v>
      </c>
      <c r="AD1682" s="4">
        <f>VLOOKUP(K1682,'[1]자격증 backdata'!A:D,4,0)</f>
        <v>0</v>
      </c>
      <c r="AE1682" s="4">
        <f>IF(_xlfn.MAXIFS(AD:AD,B:B,B1682)&gt;10,10,_xlfn.MAXIFS(AD:AD,B:B,B1682))</f>
        <v>5</v>
      </c>
      <c r="AG1682" s="5" t="str">
        <f>VLOOKUP(K1682,'[1]자격증 backdata'!A:C,3,0)</f>
        <v>M</v>
      </c>
      <c r="AH1682" s="5">
        <f>COUNTIFS($B:$B,$B1682,$AG:$AG,AH$1)</f>
        <v>0</v>
      </c>
      <c r="AI1682" s="5">
        <f>COUNTIFS($B:$B,$B1682,$AG:$AG,AI$1)</f>
        <v>0</v>
      </c>
      <c r="AJ1682" s="5">
        <f>COUNTIFS($B:$B,$B1682,$AG:$AG,AJ$1)</f>
        <v>0</v>
      </c>
      <c r="AK1682" s="5">
        <f>COUNTIFS($B:$B,$B1682,$AG:$AG,AK$1)</f>
        <v>0</v>
      </c>
      <c r="AL1682" s="5">
        <f>COUNTIFS($B:$B,$B1682,$AG:$AG,AL$1)</f>
        <v>0</v>
      </c>
      <c r="AM1682" s="5">
        <f>COUNTIFS($B:$B,$B1682,$AG:$AG,AM$1)</f>
        <v>0</v>
      </c>
      <c r="AN1682" s="5">
        <f>COUNTIFS($B:$B,$B1682,$AG:$AG,AN$1)</f>
        <v>0</v>
      </c>
      <c r="AO1682" s="5">
        <f>COUNTIFS($B:$B,$B1682,$AG:$AG,AO$1)</f>
        <v>0</v>
      </c>
      <c r="AP1682" s="5">
        <f>COUNTIFS($B:$B,$B1682,$AG:$AG,AP$1)</f>
        <v>0</v>
      </c>
      <c r="AQ1682" s="5">
        <f>COUNTIFS($B:$B,$B1682,$AG:$AG,AQ$1)</f>
        <v>0</v>
      </c>
      <c r="AR1682" s="5">
        <f>COUNTIFS($B:$B,$B1682,$AG:$AG,AR$1)</f>
        <v>0</v>
      </c>
      <c r="AS1682" s="5">
        <f>COUNTIFS($B:$B,$B1682,$AG:$AG,AS$1)</f>
        <v>0</v>
      </c>
      <c r="AT1682" s="5">
        <f>COUNTIFS($B:$B,$B1682,$AG:$AG,AT$1)</f>
        <v>1</v>
      </c>
      <c r="AU1682" s="5">
        <f>COUNTIFS($B:$B,$B1682,$AG:$AG,AU$1)</f>
        <v>0</v>
      </c>
    </row>
    <row r="1683" spans="1:47" ht="15" customHeight="1" x14ac:dyDescent="0.35">
      <c r="A1683" s="6">
        <f>IF(B1682=B1683,A1682,A1682+1)</f>
        <v>581</v>
      </c>
      <c r="B1683" s="6" t="s">
        <v>3286</v>
      </c>
      <c r="C1683" s="6" t="s">
        <v>3285</v>
      </c>
      <c r="D1683" s="6" t="s">
        <v>3044</v>
      </c>
      <c r="E1683" s="6" t="s">
        <v>3043</v>
      </c>
      <c r="F1683" s="4" t="s">
        <v>7</v>
      </c>
      <c r="G1683" s="4" t="s">
        <v>8</v>
      </c>
      <c r="H1683" s="4" t="s">
        <v>7</v>
      </c>
      <c r="I1683" s="4">
        <v>2</v>
      </c>
      <c r="J1683" s="4" t="s">
        <v>69</v>
      </c>
      <c r="K1683" s="4" t="s">
        <v>3065</v>
      </c>
      <c r="L1683" s="4" t="s">
        <v>36</v>
      </c>
      <c r="M1683" s="4" t="s">
        <v>3284</v>
      </c>
      <c r="N1683" s="4" t="s">
        <v>3283</v>
      </c>
      <c r="P1683" s="4" t="s">
        <v>669</v>
      </c>
      <c r="Q1683" s="4" t="s">
        <v>1475</v>
      </c>
      <c r="R1683" s="4" t="s">
        <v>2434</v>
      </c>
      <c r="S1683" s="5" t="str">
        <f>IF(P1683="심사불필요","-",VLOOKUP(K1683,'[1]자격증 backdata'!A:G,7,0))</f>
        <v>-</v>
      </c>
      <c r="T1683" s="5" t="str">
        <f>IF(S1683="-","-",IF(COUNTIFS(B:B,B1683,S:S,"필수")&gt;0,"자격요건충족","확인필요"))</f>
        <v>-</v>
      </c>
      <c r="U1683" s="5"/>
      <c r="W1683" s="5">
        <f>IF(Q1683="4급","심사불필요",VLOOKUP(K1683,'[1]자격증 backdata'!A:B,2,0))</f>
        <v>0</v>
      </c>
      <c r="X1683" s="4">
        <f>IF(R1683="A", MIN(20, SUMIFS(W:W, B:B, B1683, R:R, "A")),IF(R1683="B", MIN(30, SUMIFS(W:W, B:B, B1683, R:R, "B")),"비해당분야"))</f>
        <v>4</v>
      </c>
      <c r="Y1683" s="4" t="str">
        <f>IF(R1683="C",MIN(30,IF(COUNTIFS(B:B,B1683,W:W,"가1")=1,25,IF(COUNTIFS(B:B,B1683,W:W,"가1")&gt;=2,30,0))+IF(COUNTIFS(B:B,B1683,W:W,"나1")&gt;=4,30,IF(COUNTIFS(B:B,B1683,W:W,"나1")=3,26,IF(COUNTIFS(B:B,B1683,W:W,"나1")=2,22,IF(COUNTIFS(B:B,B1683,W:W,"나1")=1,18,0)))))+MIN(30,IF(COUNTIFS(B:B,B1683,W:W,"가2")=1,25,IF(COUNTIFS(B:B,B1683,W:W,"가2")&gt;=2,30,0))+IF(COUNTIFS(B:B,B1683,W:W,"나2")=3,30,IF(COUNTIFS(B:B,B1683,W:W,"나2")=2,25,IF(COUNTIFS(B:B,B1683,W:W,"나2")=1,20,0)))),"비해당분야")</f>
        <v>비해당분야</v>
      </c>
      <c r="Z1683" s="4" t="str">
        <f>IF(R1683="C",VLOOKUP(K1683,'[1]자격증 backdata'!A:F,6,0),"비해당분야")</f>
        <v>비해당분야</v>
      </c>
      <c r="AA1683" s="4" t="str">
        <f>IF(R1683="C",SUMIF(B:B,B1683,Z:Z),"비해당분야")</f>
        <v>비해당분야</v>
      </c>
      <c r="AB1683" s="4" t="str">
        <f>IF(R1683="C",SUM(Y1683,AA1683),"비해당분야")</f>
        <v>비해당분야</v>
      </c>
      <c r="AC1683" s="4">
        <f>IF(R1683="C",AB1683,X1683)</f>
        <v>4</v>
      </c>
      <c r="AD1683" s="4">
        <f>VLOOKUP(K1683,'[1]자격증 backdata'!A:D,4,0)</f>
        <v>5</v>
      </c>
      <c r="AE1683" s="4">
        <f>IF(_xlfn.MAXIFS(AD:AD,B:B,B1683)&gt;10,10,_xlfn.MAXIFS(AD:AD,B:B,B1683))</f>
        <v>5</v>
      </c>
      <c r="AG1683" s="5">
        <f>VLOOKUP(K1683,'[1]자격증 backdata'!A:C,3,0)</f>
        <v>0</v>
      </c>
      <c r="AH1683" s="5">
        <f>COUNTIFS($B:$B,$B1683,$AG:$AG,AH$1)</f>
        <v>0</v>
      </c>
      <c r="AI1683" s="5">
        <f>COUNTIFS($B:$B,$B1683,$AG:$AG,AI$1)</f>
        <v>0</v>
      </c>
      <c r="AJ1683" s="5">
        <f>COUNTIFS($B:$B,$B1683,$AG:$AG,AJ$1)</f>
        <v>0</v>
      </c>
      <c r="AK1683" s="5">
        <f>COUNTIFS($B:$B,$B1683,$AG:$AG,AK$1)</f>
        <v>0</v>
      </c>
      <c r="AL1683" s="5">
        <f>COUNTIFS($B:$B,$B1683,$AG:$AG,AL$1)</f>
        <v>0</v>
      </c>
      <c r="AM1683" s="5">
        <f>COUNTIFS($B:$B,$B1683,$AG:$AG,AM$1)</f>
        <v>0</v>
      </c>
      <c r="AN1683" s="5">
        <f>COUNTIFS($B:$B,$B1683,$AG:$AG,AN$1)</f>
        <v>0</v>
      </c>
      <c r="AO1683" s="5">
        <f>COUNTIFS($B:$B,$B1683,$AG:$AG,AO$1)</f>
        <v>0</v>
      </c>
      <c r="AP1683" s="5">
        <f>COUNTIFS($B:$B,$B1683,$AG:$AG,AP$1)</f>
        <v>0</v>
      </c>
      <c r="AQ1683" s="5">
        <f>COUNTIFS($B:$B,$B1683,$AG:$AG,AQ$1)</f>
        <v>0</v>
      </c>
      <c r="AR1683" s="5">
        <f>COUNTIFS($B:$B,$B1683,$AG:$AG,AR$1)</f>
        <v>0</v>
      </c>
      <c r="AS1683" s="5">
        <f>COUNTIFS($B:$B,$B1683,$AG:$AG,AS$1)</f>
        <v>0</v>
      </c>
      <c r="AT1683" s="5">
        <f>COUNTIFS($B:$B,$B1683,$AG:$AG,AT$1)</f>
        <v>1</v>
      </c>
      <c r="AU1683" s="5">
        <f>COUNTIFS($B:$B,$B1683,$AG:$AG,AU$1)</f>
        <v>0</v>
      </c>
    </row>
    <row r="1684" spans="1:47" ht="15" customHeight="1" x14ac:dyDescent="0.35">
      <c r="A1684" s="3">
        <f>IF(B1683=B1684,A1683,A1683+1)</f>
        <v>582</v>
      </c>
      <c r="B1684" s="3" t="s">
        <v>3279</v>
      </c>
      <c r="C1684" s="3" t="s">
        <v>3278</v>
      </c>
      <c r="D1684" s="3" t="s">
        <v>3044</v>
      </c>
      <c r="E1684" s="3" t="s">
        <v>3043</v>
      </c>
      <c r="F1684" s="4" t="s">
        <v>7</v>
      </c>
      <c r="G1684" s="4" t="s">
        <v>8</v>
      </c>
      <c r="H1684" s="4" t="s">
        <v>7</v>
      </c>
      <c r="I1684" s="3">
        <v>1</v>
      </c>
      <c r="J1684" s="3" t="s">
        <v>69</v>
      </c>
      <c r="K1684" s="3" t="s">
        <v>3065</v>
      </c>
      <c r="L1684" s="3" t="s">
        <v>36</v>
      </c>
      <c r="M1684" s="3" t="s">
        <v>3282</v>
      </c>
      <c r="N1684" s="3" t="s">
        <v>340</v>
      </c>
      <c r="P1684" s="3" t="s">
        <v>669</v>
      </c>
      <c r="Q1684" s="3" t="s">
        <v>1475</v>
      </c>
      <c r="R1684" s="3" t="s">
        <v>2434</v>
      </c>
      <c r="S1684" s="2" t="str">
        <f>IF(P1684="심사불필요","-",VLOOKUP(K1684,'[1]자격증 backdata'!A:G,7,0))</f>
        <v>-</v>
      </c>
      <c r="T1684" s="2" t="str">
        <f>IF(S1684="-","-",IF(COUNTIFS(B:B,B1684,S:S,"필수")&gt;0,"자격요건충족","확인필요"))</f>
        <v>-</v>
      </c>
      <c r="U1684" s="2"/>
      <c r="W1684" s="2">
        <f>IF(Q1684="4급","심사불필요",VLOOKUP(K1684,'[1]자격증 backdata'!A:B,2,0))</f>
        <v>0</v>
      </c>
      <c r="X1684" s="3">
        <f>IF(R1684="A", MIN(20, SUMIFS(W:W, B:B, B1684, R:R, "A")),IF(R1684="B", MIN(30, SUMIFS(W:W, B:B, B1684, R:R, "B")),"비해당분야"))</f>
        <v>6</v>
      </c>
      <c r="Y1684" s="3" t="str">
        <f>IF(R1684="C",MIN(30,IF(COUNTIFS(B:B,B1684,W:W,"가1")=1,25,IF(COUNTIFS(B:B,B1684,W:W,"가1")&gt;=2,30,0))+IF(COUNTIFS(B:B,B1684,W:W,"나1")&gt;=4,30,IF(COUNTIFS(B:B,B1684,W:W,"나1")=3,26,IF(COUNTIFS(B:B,B1684,W:W,"나1")=2,22,IF(COUNTIFS(B:B,B1684,W:W,"나1")=1,18,0)))))+MIN(30,IF(COUNTIFS(B:B,B1684,W:W,"가2")=1,25,IF(COUNTIFS(B:B,B1684,W:W,"가2")&gt;=2,30,0))+IF(COUNTIFS(B:B,B1684,W:W,"나2")=3,30,IF(COUNTIFS(B:B,B1684,W:W,"나2")=2,25,IF(COUNTIFS(B:B,B1684,W:W,"나2")=1,20,0)))),"비해당분야")</f>
        <v>비해당분야</v>
      </c>
      <c r="Z1684" s="3" t="str">
        <f>IF(R1684="C",VLOOKUP(K1684,'[1]자격증 backdata'!A:F,6,0),"비해당분야")</f>
        <v>비해당분야</v>
      </c>
      <c r="AA1684" s="3" t="str">
        <f>IF(R1684="C",SUMIF(B:B,B1684,Z:Z),"비해당분야")</f>
        <v>비해당분야</v>
      </c>
      <c r="AB1684" s="3" t="str">
        <f>IF(R1684="C",SUM(Y1684,AA1684),"비해당분야")</f>
        <v>비해당분야</v>
      </c>
      <c r="AC1684" s="3">
        <f>IF(R1684="C",AB1684,X1684)</f>
        <v>6</v>
      </c>
      <c r="AD1684" s="3">
        <f>VLOOKUP(K1684,'[1]자격증 backdata'!A:D,4,0)</f>
        <v>5</v>
      </c>
      <c r="AE1684" s="3">
        <f>IF(_xlfn.MAXIFS(AD:AD,B:B,B1684)&gt;10,10,_xlfn.MAXIFS(AD:AD,B:B,B1684))</f>
        <v>5</v>
      </c>
      <c r="AG1684" s="2">
        <f>VLOOKUP(K1684,'[1]자격증 backdata'!A:C,3,0)</f>
        <v>0</v>
      </c>
      <c r="AH1684" s="2">
        <f>COUNTIFS($B:$B,$B1684,$AG:$AG,AH$1)</f>
        <v>0</v>
      </c>
      <c r="AI1684" s="2">
        <f>COUNTIFS($B:$B,$B1684,$AG:$AG,AI$1)</f>
        <v>0</v>
      </c>
      <c r="AJ1684" s="2">
        <f>COUNTIFS($B:$B,$B1684,$AG:$AG,AJ$1)</f>
        <v>0</v>
      </c>
      <c r="AK1684" s="2">
        <f>COUNTIFS($B:$B,$B1684,$AG:$AG,AK$1)</f>
        <v>0</v>
      </c>
      <c r="AL1684" s="2">
        <f>COUNTIFS($B:$B,$B1684,$AG:$AG,AL$1)</f>
        <v>0</v>
      </c>
      <c r="AM1684" s="2">
        <f>COUNTIFS($B:$B,$B1684,$AG:$AG,AM$1)</f>
        <v>0</v>
      </c>
      <c r="AN1684" s="2">
        <f>COUNTIFS($B:$B,$B1684,$AG:$AG,AN$1)</f>
        <v>1</v>
      </c>
      <c r="AO1684" s="2">
        <f>COUNTIFS($B:$B,$B1684,$AG:$AG,AO$1)</f>
        <v>0</v>
      </c>
      <c r="AP1684" s="2">
        <f>COUNTIFS($B:$B,$B1684,$AG:$AG,AP$1)</f>
        <v>0</v>
      </c>
      <c r="AQ1684" s="2">
        <f>COUNTIFS($B:$B,$B1684,$AG:$AG,AQ$1)</f>
        <v>0</v>
      </c>
      <c r="AR1684" s="2">
        <f>COUNTIFS($B:$B,$B1684,$AG:$AG,AR$1)</f>
        <v>0</v>
      </c>
      <c r="AS1684" s="2">
        <f>COUNTIFS($B:$B,$B1684,$AG:$AG,AS$1)</f>
        <v>0</v>
      </c>
      <c r="AT1684" s="2">
        <f>COUNTIFS($B:$B,$B1684,$AG:$AG,AT$1)</f>
        <v>1</v>
      </c>
      <c r="AU1684" s="2">
        <f>COUNTIFS($B:$B,$B1684,$AG:$AG,AU$1)</f>
        <v>0</v>
      </c>
    </row>
    <row r="1685" spans="1:47" ht="15" customHeight="1" x14ac:dyDescent="0.35">
      <c r="A1685" s="7">
        <f>IF(B1684=B1685,A1684,A1684+1)</f>
        <v>582</v>
      </c>
      <c r="B1685" s="7" t="s">
        <v>3279</v>
      </c>
      <c r="C1685" s="7" t="s">
        <v>3278</v>
      </c>
      <c r="D1685" s="7" t="s">
        <v>3044</v>
      </c>
      <c r="E1685" s="7" t="s">
        <v>3043</v>
      </c>
      <c r="F1685" s="4" t="s">
        <v>7</v>
      </c>
      <c r="G1685" s="4" t="s">
        <v>8</v>
      </c>
      <c r="H1685" s="4" t="s">
        <v>7</v>
      </c>
      <c r="I1685" s="3">
        <v>2</v>
      </c>
      <c r="J1685" s="3" t="s">
        <v>106</v>
      </c>
      <c r="K1685" s="3" t="s">
        <v>3057</v>
      </c>
      <c r="L1685" s="3" t="s">
        <v>55</v>
      </c>
      <c r="M1685" s="3" t="s">
        <v>3281</v>
      </c>
      <c r="N1685" s="3" t="s">
        <v>3280</v>
      </c>
      <c r="P1685" s="3" t="s">
        <v>669</v>
      </c>
      <c r="Q1685" s="3" t="s">
        <v>1475</v>
      </c>
      <c r="R1685" s="3" t="s">
        <v>2434</v>
      </c>
      <c r="S1685" s="2" t="str">
        <f>IF(P1685="심사불필요","-",VLOOKUP(K1685,'[1]자격증 backdata'!A:G,7,0))</f>
        <v>-</v>
      </c>
      <c r="T1685" s="2" t="str">
        <f>IF(S1685="-","-",IF(COUNTIFS(B:B,B1685,S:S,"필수")&gt;0,"자격요건충족","확인필요"))</f>
        <v>-</v>
      </c>
      <c r="U1685" s="2"/>
      <c r="W1685" s="2">
        <f>IF(Q1685="4급","심사불필요",VLOOKUP(K1685,'[1]자격증 backdata'!A:B,2,0))</f>
        <v>4</v>
      </c>
      <c r="X1685" s="3">
        <f>IF(R1685="A", MIN(20, SUMIFS(W:W, B:B, B1685, R:R, "A")),IF(R1685="B", MIN(30, SUMIFS(W:W, B:B, B1685, R:R, "B")),"비해당분야"))</f>
        <v>6</v>
      </c>
      <c r="Y1685" s="3" t="str">
        <f>IF(R1685="C",MIN(30,IF(COUNTIFS(B:B,B1685,W:W,"가1")=1,25,IF(COUNTIFS(B:B,B1685,W:W,"가1")&gt;=2,30,0))+IF(COUNTIFS(B:B,B1685,W:W,"나1")&gt;=4,30,IF(COUNTIFS(B:B,B1685,W:W,"나1")=3,26,IF(COUNTIFS(B:B,B1685,W:W,"나1")=2,22,IF(COUNTIFS(B:B,B1685,W:W,"나1")=1,18,0)))))+MIN(30,IF(COUNTIFS(B:B,B1685,W:W,"가2")=1,25,IF(COUNTIFS(B:B,B1685,W:W,"가2")&gt;=2,30,0))+IF(COUNTIFS(B:B,B1685,W:W,"나2")=3,30,IF(COUNTIFS(B:B,B1685,W:W,"나2")=2,25,IF(COUNTIFS(B:B,B1685,W:W,"나2")=1,20,0)))),"비해당분야")</f>
        <v>비해당분야</v>
      </c>
      <c r="Z1685" s="3" t="str">
        <f>IF(R1685="C",VLOOKUP(K1685,'[1]자격증 backdata'!A:F,6,0),"비해당분야")</f>
        <v>비해당분야</v>
      </c>
      <c r="AA1685" s="3" t="str">
        <f>IF(R1685="C",SUMIF(B:B,B1685,Z:Z),"비해당분야")</f>
        <v>비해당분야</v>
      </c>
      <c r="AB1685" s="3" t="str">
        <f>IF(R1685="C",SUM(Y1685,AA1685),"비해당분야")</f>
        <v>비해당분야</v>
      </c>
      <c r="AC1685" s="3">
        <f>IF(R1685="C",AB1685,X1685)</f>
        <v>6</v>
      </c>
      <c r="AD1685" s="3">
        <f>VLOOKUP(K1685,'[1]자격증 backdata'!A:D,4,0)</f>
        <v>0</v>
      </c>
      <c r="AE1685" s="3">
        <f>IF(_xlfn.MAXIFS(AD:AD,B:B,B1685)&gt;10,10,_xlfn.MAXIFS(AD:AD,B:B,B1685))</f>
        <v>5</v>
      </c>
      <c r="AG1685" s="2" t="str">
        <f>VLOOKUP(K1685,'[1]자격증 backdata'!A:C,3,0)</f>
        <v>M</v>
      </c>
      <c r="AH1685" s="2">
        <f>COUNTIFS($B:$B,$B1685,$AG:$AG,AH$1)</f>
        <v>0</v>
      </c>
      <c r="AI1685" s="2">
        <f>COUNTIFS($B:$B,$B1685,$AG:$AG,AI$1)</f>
        <v>0</v>
      </c>
      <c r="AJ1685" s="2">
        <f>COUNTIFS($B:$B,$B1685,$AG:$AG,AJ$1)</f>
        <v>0</v>
      </c>
      <c r="AK1685" s="2">
        <f>COUNTIFS($B:$B,$B1685,$AG:$AG,AK$1)</f>
        <v>0</v>
      </c>
      <c r="AL1685" s="2">
        <f>COUNTIFS($B:$B,$B1685,$AG:$AG,AL$1)</f>
        <v>0</v>
      </c>
      <c r="AM1685" s="2">
        <f>COUNTIFS($B:$B,$B1685,$AG:$AG,AM$1)</f>
        <v>0</v>
      </c>
      <c r="AN1685" s="2">
        <f>COUNTIFS($B:$B,$B1685,$AG:$AG,AN$1)</f>
        <v>1</v>
      </c>
      <c r="AO1685" s="2">
        <f>COUNTIFS($B:$B,$B1685,$AG:$AG,AO$1)</f>
        <v>0</v>
      </c>
      <c r="AP1685" s="2">
        <f>COUNTIFS($B:$B,$B1685,$AG:$AG,AP$1)</f>
        <v>0</v>
      </c>
      <c r="AQ1685" s="2">
        <f>COUNTIFS($B:$B,$B1685,$AG:$AG,AQ$1)</f>
        <v>0</v>
      </c>
      <c r="AR1685" s="2">
        <f>COUNTIFS($B:$B,$B1685,$AG:$AG,AR$1)</f>
        <v>0</v>
      </c>
      <c r="AS1685" s="2">
        <f>COUNTIFS($B:$B,$B1685,$AG:$AG,AS$1)</f>
        <v>0</v>
      </c>
      <c r="AT1685" s="2">
        <f>COUNTIFS($B:$B,$B1685,$AG:$AG,AT$1)</f>
        <v>1</v>
      </c>
      <c r="AU1685" s="2">
        <f>COUNTIFS($B:$B,$B1685,$AG:$AG,AU$1)</f>
        <v>0</v>
      </c>
    </row>
    <row r="1686" spans="1:47" ht="15" customHeight="1" x14ac:dyDescent="0.35">
      <c r="A1686" s="7">
        <f>IF(B1685=B1686,A1685,A1685+1)</f>
        <v>582</v>
      </c>
      <c r="B1686" s="7" t="s">
        <v>3279</v>
      </c>
      <c r="C1686" s="7" t="s">
        <v>3278</v>
      </c>
      <c r="D1686" s="7" t="s">
        <v>3044</v>
      </c>
      <c r="E1686" s="7" t="s">
        <v>3043</v>
      </c>
      <c r="F1686" s="4" t="s">
        <v>7</v>
      </c>
      <c r="G1686" s="4" t="s">
        <v>8</v>
      </c>
      <c r="H1686" s="4" t="s">
        <v>7</v>
      </c>
      <c r="I1686" s="3">
        <v>3</v>
      </c>
      <c r="J1686" s="3" t="s">
        <v>411</v>
      </c>
      <c r="K1686" s="3" t="s">
        <v>3042</v>
      </c>
      <c r="L1686" s="3" t="s">
        <v>55</v>
      </c>
      <c r="M1686" s="3" t="s">
        <v>3277</v>
      </c>
      <c r="N1686" s="3" t="s">
        <v>3276</v>
      </c>
      <c r="P1686" s="3" t="s">
        <v>669</v>
      </c>
      <c r="Q1686" s="3" t="s">
        <v>1475</v>
      </c>
      <c r="R1686" s="3" t="s">
        <v>2434</v>
      </c>
      <c r="S1686" s="2" t="str">
        <f>IF(P1686="심사불필요","-",VLOOKUP(K1686,'[1]자격증 backdata'!A:G,7,0))</f>
        <v>-</v>
      </c>
      <c r="T1686" s="2" t="str">
        <f>IF(S1686="-","-",IF(COUNTIFS(B:B,B1686,S:S,"필수")&gt;0,"자격요건충족","확인필요"))</f>
        <v>-</v>
      </c>
      <c r="U1686" s="2"/>
      <c r="W1686" s="2">
        <f>IF(Q1686="4급","심사불필요",VLOOKUP(K1686,'[1]자격증 backdata'!A:B,2,0))</f>
        <v>2</v>
      </c>
      <c r="X1686" s="3">
        <f>IF(R1686="A", MIN(20, SUMIFS(W:W, B:B, B1686, R:R, "A")),IF(R1686="B", MIN(30, SUMIFS(W:W, B:B, B1686, R:R, "B")),"비해당분야"))</f>
        <v>6</v>
      </c>
      <c r="Y1686" s="3" t="str">
        <f>IF(R1686="C",MIN(30,IF(COUNTIFS(B:B,B1686,W:W,"가1")=1,25,IF(COUNTIFS(B:B,B1686,W:W,"가1")&gt;=2,30,0))+IF(COUNTIFS(B:B,B1686,W:W,"나1")&gt;=4,30,IF(COUNTIFS(B:B,B1686,W:W,"나1")=3,26,IF(COUNTIFS(B:B,B1686,W:W,"나1")=2,22,IF(COUNTIFS(B:B,B1686,W:W,"나1")=1,18,0)))))+MIN(30,IF(COUNTIFS(B:B,B1686,W:W,"가2")=1,25,IF(COUNTIFS(B:B,B1686,W:W,"가2")&gt;=2,30,0))+IF(COUNTIFS(B:B,B1686,W:W,"나2")=3,30,IF(COUNTIFS(B:B,B1686,W:W,"나2")=2,25,IF(COUNTIFS(B:B,B1686,W:W,"나2")=1,20,0)))),"비해당분야")</f>
        <v>비해당분야</v>
      </c>
      <c r="Z1686" s="3" t="str">
        <f>IF(R1686="C",VLOOKUP(K1686,'[1]자격증 backdata'!A:F,6,0),"비해당분야")</f>
        <v>비해당분야</v>
      </c>
      <c r="AA1686" s="3" t="str">
        <f>IF(R1686="C",SUMIF(B:B,B1686,Z:Z),"비해당분야")</f>
        <v>비해당분야</v>
      </c>
      <c r="AB1686" s="3" t="str">
        <f>IF(R1686="C",SUM(Y1686,AA1686),"비해당분야")</f>
        <v>비해당분야</v>
      </c>
      <c r="AC1686" s="3">
        <f>IF(R1686="C",AB1686,X1686)</f>
        <v>6</v>
      </c>
      <c r="AD1686" s="3">
        <f>VLOOKUP(K1686,'[1]자격증 backdata'!A:D,4,0)</f>
        <v>0</v>
      </c>
      <c r="AE1686" s="3">
        <f>IF(_xlfn.MAXIFS(AD:AD,B:B,B1686)&gt;10,10,_xlfn.MAXIFS(AD:AD,B:B,B1686))</f>
        <v>5</v>
      </c>
      <c r="AG1686" s="2" t="str">
        <f>VLOOKUP(K1686,'[1]자격증 backdata'!A:C,3,0)</f>
        <v>G</v>
      </c>
      <c r="AH1686" s="2">
        <f>COUNTIFS($B:$B,$B1686,$AG:$AG,AH$1)</f>
        <v>0</v>
      </c>
      <c r="AI1686" s="2">
        <f>COUNTIFS($B:$B,$B1686,$AG:$AG,AI$1)</f>
        <v>0</v>
      </c>
      <c r="AJ1686" s="2">
        <f>COUNTIFS($B:$B,$B1686,$AG:$AG,AJ$1)</f>
        <v>0</v>
      </c>
      <c r="AK1686" s="2">
        <f>COUNTIFS($B:$B,$B1686,$AG:$AG,AK$1)</f>
        <v>0</v>
      </c>
      <c r="AL1686" s="2">
        <f>COUNTIFS($B:$B,$B1686,$AG:$AG,AL$1)</f>
        <v>0</v>
      </c>
      <c r="AM1686" s="2">
        <f>COUNTIFS($B:$B,$B1686,$AG:$AG,AM$1)</f>
        <v>0</v>
      </c>
      <c r="AN1686" s="2">
        <f>COUNTIFS($B:$B,$B1686,$AG:$AG,AN$1)</f>
        <v>1</v>
      </c>
      <c r="AO1686" s="2">
        <f>COUNTIFS($B:$B,$B1686,$AG:$AG,AO$1)</f>
        <v>0</v>
      </c>
      <c r="AP1686" s="2">
        <f>COUNTIFS($B:$B,$B1686,$AG:$AG,AP$1)</f>
        <v>0</v>
      </c>
      <c r="AQ1686" s="2">
        <f>COUNTIFS($B:$B,$B1686,$AG:$AG,AQ$1)</f>
        <v>0</v>
      </c>
      <c r="AR1686" s="2">
        <f>COUNTIFS($B:$B,$B1686,$AG:$AG,AR$1)</f>
        <v>0</v>
      </c>
      <c r="AS1686" s="2">
        <f>COUNTIFS($B:$B,$B1686,$AG:$AG,AS$1)</f>
        <v>0</v>
      </c>
      <c r="AT1686" s="2">
        <f>COUNTIFS($B:$B,$B1686,$AG:$AG,AT$1)</f>
        <v>1</v>
      </c>
      <c r="AU1686" s="2">
        <f>COUNTIFS($B:$B,$B1686,$AG:$AG,AU$1)</f>
        <v>0</v>
      </c>
    </row>
    <row r="1687" spans="1:47" ht="15" customHeight="1" x14ac:dyDescent="0.35">
      <c r="A1687" s="4">
        <f>IF(B1686=B1687,A1686,A1686+1)</f>
        <v>583</v>
      </c>
      <c r="B1687" s="4" t="s">
        <v>3274</v>
      </c>
      <c r="C1687" s="4" t="s">
        <v>3273</v>
      </c>
      <c r="D1687" s="4" t="s">
        <v>3044</v>
      </c>
      <c r="E1687" s="4" t="s">
        <v>3043</v>
      </c>
      <c r="F1687" s="4" t="s">
        <v>7</v>
      </c>
      <c r="G1687" s="4" t="s">
        <v>8</v>
      </c>
      <c r="H1687" s="4" t="s">
        <v>7</v>
      </c>
      <c r="I1687" s="4">
        <v>1</v>
      </c>
      <c r="J1687" s="4" t="s">
        <v>106</v>
      </c>
      <c r="K1687" s="4" t="s">
        <v>3057</v>
      </c>
      <c r="L1687" s="4" t="s">
        <v>55</v>
      </c>
      <c r="M1687" s="4" t="s">
        <v>3275</v>
      </c>
      <c r="N1687" s="4" t="s">
        <v>2734</v>
      </c>
      <c r="P1687" s="4" t="s">
        <v>669</v>
      </c>
      <c r="Q1687" s="4" t="s">
        <v>1475</v>
      </c>
      <c r="R1687" s="4" t="s">
        <v>2434</v>
      </c>
      <c r="S1687" s="5" t="str">
        <f>IF(P1687="심사불필요","-",VLOOKUP(K1687,'[1]자격증 backdata'!A:G,7,0))</f>
        <v>-</v>
      </c>
      <c r="T1687" s="5" t="str">
        <f>IF(S1687="-","-",IF(COUNTIFS(B:B,B1687,S:S,"필수")&gt;0,"자격요건충족","확인필요"))</f>
        <v>-</v>
      </c>
      <c r="U1687" s="5"/>
      <c r="W1687" s="5">
        <f>IF(Q1687="4급","심사불필요",VLOOKUP(K1687,'[1]자격증 backdata'!A:B,2,0))</f>
        <v>4</v>
      </c>
      <c r="X1687" s="4">
        <f>IF(R1687="A", MIN(20, SUMIFS(W:W, B:B, B1687, R:R, "A")),IF(R1687="B", MIN(30, SUMIFS(W:W, B:B, B1687, R:R, "B")),"비해당분야"))</f>
        <v>4</v>
      </c>
      <c r="Y1687" s="4" t="str">
        <f>IF(R1687="C",MIN(30,IF(COUNTIFS(B:B,B1687,W:W,"가1")=1,25,IF(COUNTIFS(B:B,B1687,W:W,"가1")&gt;=2,30,0))+IF(COUNTIFS(B:B,B1687,W:W,"나1")&gt;=4,30,IF(COUNTIFS(B:B,B1687,W:W,"나1")=3,26,IF(COUNTIFS(B:B,B1687,W:W,"나1")=2,22,IF(COUNTIFS(B:B,B1687,W:W,"나1")=1,18,0)))))+MIN(30,IF(COUNTIFS(B:B,B1687,W:W,"가2")=1,25,IF(COUNTIFS(B:B,B1687,W:W,"가2")&gt;=2,30,0))+IF(COUNTIFS(B:B,B1687,W:W,"나2")=3,30,IF(COUNTIFS(B:B,B1687,W:W,"나2")=2,25,IF(COUNTIFS(B:B,B1687,W:W,"나2")=1,20,0)))),"비해당분야")</f>
        <v>비해당분야</v>
      </c>
      <c r="Z1687" s="4" t="str">
        <f>IF(R1687="C",VLOOKUP(K1687,'[1]자격증 backdata'!A:F,6,0),"비해당분야")</f>
        <v>비해당분야</v>
      </c>
      <c r="AA1687" s="4" t="str">
        <f>IF(R1687="C",SUMIF(B:B,B1687,Z:Z),"비해당분야")</f>
        <v>비해당분야</v>
      </c>
      <c r="AB1687" s="4" t="str">
        <f>IF(R1687="C",SUM(Y1687,AA1687),"비해당분야")</f>
        <v>비해당분야</v>
      </c>
      <c r="AC1687" s="4">
        <f>IF(R1687="C",AB1687,X1687)</f>
        <v>4</v>
      </c>
      <c r="AD1687" s="4">
        <f>VLOOKUP(K1687,'[1]자격증 backdata'!A:D,4,0)</f>
        <v>0</v>
      </c>
      <c r="AE1687" s="4">
        <f>IF(_xlfn.MAXIFS(AD:AD,B:B,B1687)&gt;10,10,_xlfn.MAXIFS(AD:AD,B:B,B1687))</f>
        <v>5</v>
      </c>
      <c r="AG1687" s="5" t="str">
        <f>VLOOKUP(K1687,'[1]자격증 backdata'!A:C,3,0)</f>
        <v>M</v>
      </c>
      <c r="AH1687" s="5">
        <f>COUNTIFS($B:$B,$B1687,$AG:$AG,AH$1)</f>
        <v>0</v>
      </c>
      <c r="AI1687" s="5">
        <f>COUNTIFS($B:$B,$B1687,$AG:$AG,AI$1)</f>
        <v>0</v>
      </c>
      <c r="AJ1687" s="5">
        <f>COUNTIFS($B:$B,$B1687,$AG:$AG,AJ$1)</f>
        <v>0</v>
      </c>
      <c r="AK1687" s="5">
        <f>COUNTIFS($B:$B,$B1687,$AG:$AG,AK$1)</f>
        <v>0</v>
      </c>
      <c r="AL1687" s="5">
        <f>COUNTIFS($B:$B,$B1687,$AG:$AG,AL$1)</f>
        <v>0</v>
      </c>
      <c r="AM1687" s="5">
        <f>COUNTIFS($B:$B,$B1687,$AG:$AG,AM$1)</f>
        <v>0</v>
      </c>
      <c r="AN1687" s="5">
        <f>COUNTIFS($B:$B,$B1687,$AG:$AG,AN$1)</f>
        <v>0</v>
      </c>
      <c r="AO1687" s="5">
        <f>COUNTIFS($B:$B,$B1687,$AG:$AG,AO$1)</f>
        <v>0</v>
      </c>
      <c r="AP1687" s="5">
        <f>COUNTIFS($B:$B,$B1687,$AG:$AG,AP$1)</f>
        <v>0</v>
      </c>
      <c r="AQ1687" s="5">
        <f>COUNTIFS($B:$B,$B1687,$AG:$AG,AQ$1)</f>
        <v>0</v>
      </c>
      <c r="AR1687" s="5">
        <f>COUNTIFS($B:$B,$B1687,$AG:$AG,AR$1)</f>
        <v>0</v>
      </c>
      <c r="AS1687" s="5">
        <f>COUNTIFS($B:$B,$B1687,$AG:$AG,AS$1)</f>
        <v>0</v>
      </c>
      <c r="AT1687" s="5">
        <f>COUNTIFS($B:$B,$B1687,$AG:$AG,AT$1)</f>
        <v>1</v>
      </c>
      <c r="AU1687" s="5">
        <f>COUNTIFS($B:$B,$B1687,$AG:$AG,AU$1)</f>
        <v>0</v>
      </c>
    </row>
    <row r="1688" spans="1:47" ht="15" customHeight="1" x14ac:dyDescent="0.35">
      <c r="A1688" s="6">
        <f>IF(B1687=B1688,A1687,A1687+1)</f>
        <v>583</v>
      </c>
      <c r="B1688" s="6" t="s">
        <v>3274</v>
      </c>
      <c r="C1688" s="6" t="s">
        <v>3273</v>
      </c>
      <c r="D1688" s="6" t="s">
        <v>3044</v>
      </c>
      <c r="E1688" s="6" t="s">
        <v>3043</v>
      </c>
      <c r="F1688" s="4" t="s">
        <v>7</v>
      </c>
      <c r="G1688" s="4" t="s">
        <v>8</v>
      </c>
      <c r="H1688" s="4" t="s">
        <v>7</v>
      </c>
      <c r="I1688" s="4">
        <v>2</v>
      </c>
      <c r="J1688" s="4" t="s">
        <v>69</v>
      </c>
      <c r="K1688" s="4" t="s">
        <v>3065</v>
      </c>
      <c r="L1688" s="4" t="s">
        <v>36</v>
      </c>
      <c r="M1688" s="4" t="s">
        <v>3272</v>
      </c>
      <c r="N1688" s="4" t="s">
        <v>1283</v>
      </c>
      <c r="P1688" s="4" t="s">
        <v>669</v>
      </c>
      <c r="Q1688" s="4" t="s">
        <v>1475</v>
      </c>
      <c r="R1688" s="4" t="s">
        <v>2434</v>
      </c>
      <c r="S1688" s="5" t="str">
        <f>IF(P1688="심사불필요","-",VLOOKUP(K1688,'[1]자격증 backdata'!A:G,7,0))</f>
        <v>-</v>
      </c>
      <c r="T1688" s="5" t="str">
        <f>IF(S1688="-","-",IF(COUNTIFS(B:B,B1688,S:S,"필수")&gt;0,"자격요건충족","확인필요"))</f>
        <v>-</v>
      </c>
      <c r="U1688" s="5"/>
      <c r="W1688" s="5">
        <f>IF(Q1688="4급","심사불필요",VLOOKUP(K1688,'[1]자격증 backdata'!A:B,2,0))</f>
        <v>0</v>
      </c>
      <c r="X1688" s="4">
        <f>IF(R1688="A", MIN(20, SUMIFS(W:W, B:B, B1688, R:R, "A")),IF(R1688="B", MIN(30, SUMIFS(W:W, B:B, B1688, R:R, "B")),"비해당분야"))</f>
        <v>4</v>
      </c>
      <c r="Y1688" s="4" t="str">
        <f>IF(R1688="C",MIN(30,IF(COUNTIFS(B:B,B1688,W:W,"가1")=1,25,IF(COUNTIFS(B:B,B1688,W:W,"가1")&gt;=2,30,0))+IF(COUNTIFS(B:B,B1688,W:W,"나1")&gt;=4,30,IF(COUNTIFS(B:B,B1688,W:W,"나1")=3,26,IF(COUNTIFS(B:B,B1688,W:W,"나1")=2,22,IF(COUNTIFS(B:B,B1688,W:W,"나1")=1,18,0)))))+MIN(30,IF(COUNTIFS(B:B,B1688,W:W,"가2")=1,25,IF(COUNTIFS(B:B,B1688,W:W,"가2")&gt;=2,30,0))+IF(COUNTIFS(B:B,B1688,W:W,"나2")=3,30,IF(COUNTIFS(B:B,B1688,W:W,"나2")=2,25,IF(COUNTIFS(B:B,B1688,W:W,"나2")=1,20,0)))),"비해당분야")</f>
        <v>비해당분야</v>
      </c>
      <c r="Z1688" s="4" t="str">
        <f>IF(R1688="C",VLOOKUP(K1688,'[1]자격증 backdata'!A:F,6,0),"비해당분야")</f>
        <v>비해당분야</v>
      </c>
      <c r="AA1688" s="4" t="str">
        <f>IF(R1688="C",SUMIF(B:B,B1688,Z:Z),"비해당분야")</f>
        <v>비해당분야</v>
      </c>
      <c r="AB1688" s="4" t="str">
        <f>IF(R1688="C",SUM(Y1688,AA1688),"비해당분야")</f>
        <v>비해당분야</v>
      </c>
      <c r="AC1688" s="4">
        <f>IF(R1688="C",AB1688,X1688)</f>
        <v>4</v>
      </c>
      <c r="AD1688" s="4">
        <f>VLOOKUP(K1688,'[1]자격증 backdata'!A:D,4,0)</f>
        <v>5</v>
      </c>
      <c r="AE1688" s="4">
        <f>IF(_xlfn.MAXIFS(AD:AD,B:B,B1688)&gt;10,10,_xlfn.MAXIFS(AD:AD,B:B,B1688))</f>
        <v>5</v>
      </c>
      <c r="AG1688" s="5">
        <f>VLOOKUP(K1688,'[1]자격증 backdata'!A:C,3,0)</f>
        <v>0</v>
      </c>
      <c r="AH1688" s="5">
        <f>COUNTIFS($B:$B,$B1688,$AG:$AG,AH$1)</f>
        <v>0</v>
      </c>
      <c r="AI1688" s="5">
        <f>COUNTIFS($B:$B,$B1688,$AG:$AG,AI$1)</f>
        <v>0</v>
      </c>
      <c r="AJ1688" s="5">
        <f>COUNTIFS($B:$B,$B1688,$AG:$AG,AJ$1)</f>
        <v>0</v>
      </c>
      <c r="AK1688" s="5">
        <f>COUNTIFS($B:$B,$B1688,$AG:$AG,AK$1)</f>
        <v>0</v>
      </c>
      <c r="AL1688" s="5">
        <f>COUNTIFS($B:$B,$B1688,$AG:$AG,AL$1)</f>
        <v>0</v>
      </c>
      <c r="AM1688" s="5">
        <f>COUNTIFS($B:$B,$B1688,$AG:$AG,AM$1)</f>
        <v>0</v>
      </c>
      <c r="AN1688" s="5">
        <f>COUNTIFS($B:$B,$B1688,$AG:$AG,AN$1)</f>
        <v>0</v>
      </c>
      <c r="AO1688" s="5">
        <f>COUNTIFS($B:$B,$B1688,$AG:$AG,AO$1)</f>
        <v>0</v>
      </c>
      <c r="AP1688" s="5">
        <f>COUNTIFS($B:$B,$B1688,$AG:$AG,AP$1)</f>
        <v>0</v>
      </c>
      <c r="AQ1688" s="5">
        <f>COUNTIFS($B:$B,$B1688,$AG:$AG,AQ$1)</f>
        <v>0</v>
      </c>
      <c r="AR1688" s="5">
        <f>COUNTIFS($B:$B,$B1688,$AG:$AG,AR$1)</f>
        <v>0</v>
      </c>
      <c r="AS1688" s="5">
        <f>COUNTIFS($B:$B,$B1688,$AG:$AG,AS$1)</f>
        <v>0</v>
      </c>
      <c r="AT1688" s="5">
        <f>COUNTIFS($B:$B,$B1688,$AG:$AG,AT$1)</f>
        <v>1</v>
      </c>
      <c r="AU1688" s="5">
        <f>COUNTIFS($B:$B,$B1688,$AG:$AG,AU$1)</f>
        <v>0</v>
      </c>
    </row>
    <row r="1689" spans="1:47" ht="15" customHeight="1" x14ac:dyDescent="0.35">
      <c r="A1689" s="3">
        <f>IF(B1688=B1689,A1688,A1688+1)</f>
        <v>584</v>
      </c>
      <c r="B1689" s="3" t="s">
        <v>3269</v>
      </c>
      <c r="C1689" s="3" t="s">
        <v>3268</v>
      </c>
      <c r="D1689" s="3" t="s">
        <v>3044</v>
      </c>
      <c r="E1689" s="3" t="s">
        <v>3043</v>
      </c>
      <c r="F1689" s="4" t="s">
        <v>7</v>
      </c>
      <c r="G1689" s="4" t="s">
        <v>8</v>
      </c>
      <c r="H1689" s="4" t="s">
        <v>7</v>
      </c>
      <c r="I1689" s="3">
        <v>1</v>
      </c>
      <c r="J1689" s="3" t="s">
        <v>28</v>
      </c>
      <c r="K1689" s="3" t="s">
        <v>3061</v>
      </c>
      <c r="L1689" s="3" t="s">
        <v>26</v>
      </c>
      <c r="M1689" s="3" t="s">
        <v>3271</v>
      </c>
      <c r="N1689" s="3" t="s">
        <v>910</v>
      </c>
      <c r="P1689" s="3" t="s">
        <v>669</v>
      </c>
      <c r="Q1689" s="3" t="s">
        <v>1475</v>
      </c>
      <c r="R1689" s="3" t="s">
        <v>2434</v>
      </c>
      <c r="S1689" s="2" t="str">
        <f>IF(P1689="심사불필요","-",VLOOKUP(K1689,'[1]자격증 backdata'!A:G,7,0))</f>
        <v>-</v>
      </c>
      <c r="T1689" s="2" t="str">
        <f>IF(S1689="-","-",IF(COUNTIFS(B:B,B1689,S:S,"필수")&gt;0,"자격요건충족","확인필요"))</f>
        <v>-</v>
      </c>
      <c r="U1689" s="2"/>
      <c r="W1689" s="2">
        <f>IF(Q1689="4급","심사불필요",VLOOKUP(K1689,'[1]자격증 backdata'!A:B,2,0))</f>
        <v>2</v>
      </c>
      <c r="X1689" s="3">
        <f>IF(R1689="A", MIN(20, SUMIFS(W:W, B:B, B1689, R:R, "A")),IF(R1689="B", MIN(30, SUMIFS(W:W, B:B, B1689, R:R, "B")),"비해당분야"))</f>
        <v>6</v>
      </c>
      <c r="Y1689" s="3" t="str">
        <f>IF(R1689="C",MIN(30,IF(COUNTIFS(B:B,B1689,W:W,"가1")=1,25,IF(COUNTIFS(B:B,B1689,W:W,"가1")&gt;=2,30,0))+IF(COUNTIFS(B:B,B1689,W:W,"나1")&gt;=4,30,IF(COUNTIFS(B:B,B1689,W:W,"나1")=3,26,IF(COUNTIFS(B:B,B1689,W:W,"나1")=2,22,IF(COUNTIFS(B:B,B1689,W:W,"나1")=1,18,0)))))+MIN(30,IF(COUNTIFS(B:B,B1689,W:W,"가2")=1,25,IF(COUNTIFS(B:B,B1689,W:W,"가2")&gt;=2,30,0))+IF(COUNTIFS(B:B,B1689,W:W,"나2")=3,30,IF(COUNTIFS(B:B,B1689,W:W,"나2")=2,25,IF(COUNTIFS(B:B,B1689,W:W,"나2")=1,20,0)))),"비해당분야")</f>
        <v>비해당분야</v>
      </c>
      <c r="Z1689" s="3" t="str">
        <f>IF(R1689="C",VLOOKUP(K1689,'[1]자격증 backdata'!A:F,6,0),"비해당분야")</f>
        <v>비해당분야</v>
      </c>
      <c r="AA1689" s="3" t="str">
        <f>IF(R1689="C",SUMIF(B:B,B1689,Z:Z),"비해당분야")</f>
        <v>비해당분야</v>
      </c>
      <c r="AB1689" s="3" t="str">
        <f>IF(R1689="C",SUM(Y1689,AA1689),"비해당분야")</f>
        <v>비해당분야</v>
      </c>
      <c r="AC1689" s="3">
        <f>IF(R1689="C",AB1689,X1689)</f>
        <v>6</v>
      </c>
      <c r="AD1689" s="3">
        <f>VLOOKUP(K1689,'[1]자격증 backdata'!A:D,4,0)</f>
        <v>0</v>
      </c>
      <c r="AE1689" s="3">
        <f>IF(_xlfn.MAXIFS(AD:AD,B:B,B1689)&gt;10,10,_xlfn.MAXIFS(AD:AD,B:B,B1689))</f>
        <v>5</v>
      </c>
      <c r="AG1689" s="2">
        <f>VLOOKUP(K1689,'[1]자격증 backdata'!A:C,3,0)</f>
        <v>0</v>
      </c>
      <c r="AH1689" s="2">
        <f>COUNTIFS($B:$B,$B1689,$AG:$AG,AH$1)</f>
        <v>0</v>
      </c>
      <c r="AI1689" s="2">
        <f>COUNTIFS($B:$B,$B1689,$AG:$AG,AI$1)</f>
        <v>0</v>
      </c>
      <c r="AJ1689" s="2">
        <f>COUNTIFS($B:$B,$B1689,$AG:$AG,AJ$1)</f>
        <v>0</v>
      </c>
      <c r="AK1689" s="2">
        <f>COUNTIFS($B:$B,$B1689,$AG:$AG,AK$1)</f>
        <v>0</v>
      </c>
      <c r="AL1689" s="2">
        <f>COUNTIFS($B:$B,$B1689,$AG:$AG,AL$1)</f>
        <v>0</v>
      </c>
      <c r="AM1689" s="2">
        <f>COUNTIFS($B:$B,$B1689,$AG:$AG,AM$1)</f>
        <v>0</v>
      </c>
      <c r="AN1689" s="2">
        <f>COUNTIFS($B:$B,$B1689,$AG:$AG,AN$1)</f>
        <v>0</v>
      </c>
      <c r="AO1689" s="2">
        <f>COUNTIFS($B:$B,$B1689,$AG:$AG,AO$1)</f>
        <v>0</v>
      </c>
      <c r="AP1689" s="2">
        <f>COUNTIFS($B:$B,$B1689,$AG:$AG,AP$1)</f>
        <v>0</v>
      </c>
      <c r="AQ1689" s="2">
        <f>COUNTIFS($B:$B,$B1689,$AG:$AG,AQ$1)</f>
        <v>0</v>
      </c>
      <c r="AR1689" s="2">
        <f>COUNTIFS($B:$B,$B1689,$AG:$AG,AR$1)</f>
        <v>0</v>
      </c>
      <c r="AS1689" s="2">
        <f>COUNTIFS($B:$B,$B1689,$AG:$AG,AS$1)</f>
        <v>0</v>
      </c>
      <c r="AT1689" s="2">
        <f>COUNTIFS($B:$B,$B1689,$AG:$AG,AT$1)</f>
        <v>1</v>
      </c>
      <c r="AU1689" s="2">
        <f>COUNTIFS($B:$B,$B1689,$AG:$AG,AU$1)</f>
        <v>0</v>
      </c>
    </row>
    <row r="1690" spans="1:47" ht="15" customHeight="1" x14ac:dyDescent="0.35">
      <c r="A1690" s="7">
        <f>IF(B1689=B1690,A1689,A1689+1)</f>
        <v>584</v>
      </c>
      <c r="B1690" s="7" t="s">
        <v>3269</v>
      </c>
      <c r="C1690" s="7" t="s">
        <v>3268</v>
      </c>
      <c r="D1690" s="7" t="s">
        <v>3044</v>
      </c>
      <c r="E1690" s="7" t="s">
        <v>3043</v>
      </c>
      <c r="F1690" s="4" t="s">
        <v>7</v>
      </c>
      <c r="G1690" s="4" t="s">
        <v>8</v>
      </c>
      <c r="H1690" s="4" t="s">
        <v>7</v>
      </c>
      <c r="I1690" s="3">
        <v>2</v>
      </c>
      <c r="J1690" s="3" t="s">
        <v>106</v>
      </c>
      <c r="K1690" s="3" t="s">
        <v>3057</v>
      </c>
      <c r="L1690" s="3" t="s">
        <v>55</v>
      </c>
      <c r="M1690" s="3" t="s">
        <v>3270</v>
      </c>
      <c r="N1690" s="3" t="s">
        <v>189</v>
      </c>
      <c r="P1690" s="3" t="s">
        <v>669</v>
      </c>
      <c r="Q1690" s="3" t="s">
        <v>1475</v>
      </c>
      <c r="R1690" s="3" t="s">
        <v>2434</v>
      </c>
      <c r="S1690" s="2" t="str">
        <f>IF(P1690="심사불필요","-",VLOOKUP(K1690,'[1]자격증 backdata'!A:G,7,0))</f>
        <v>-</v>
      </c>
      <c r="T1690" s="2" t="str">
        <f>IF(S1690="-","-",IF(COUNTIFS(B:B,B1690,S:S,"필수")&gt;0,"자격요건충족","확인필요"))</f>
        <v>-</v>
      </c>
      <c r="U1690" s="2"/>
      <c r="W1690" s="2">
        <f>IF(Q1690="4급","심사불필요",VLOOKUP(K1690,'[1]자격증 backdata'!A:B,2,0))</f>
        <v>4</v>
      </c>
      <c r="X1690" s="3">
        <f>IF(R1690="A", MIN(20, SUMIFS(W:W, B:B, B1690, R:R, "A")),IF(R1690="B", MIN(30, SUMIFS(W:W, B:B, B1690, R:R, "B")),"비해당분야"))</f>
        <v>6</v>
      </c>
      <c r="Y1690" s="3" t="str">
        <f>IF(R1690="C",MIN(30,IF(COUNTIFS(B:B,B1690,W:W,"가1")=1,25,IF(COUNTIFS(B:B,B1690,W:W,"가1")&gt;=2,30,0))+IF(COUNTIFS(B:B,B1690,W:W,"나1")&gt;=4,30,IF(COUNTIFS(B:B,B1690,W:W,"나1")=3,26,IF(COUNTIFS(B:B,B1690,W:W,"나1")=2,22,IF(COUNTIFS(B:B,B1690,W:W,"나1")=1,18,0)))))+MIN(30,IF(COUNTIFS(B:B,B1690,W:W,"가2")=1,25,IF(COUNTIFS(B:B,B1690,W:W,"가2")&gt;=2,30,0))+IF(COUNTIFS(B:B,B1690,W:W,"나2")=3,30,IF(COUNTIFS(B:B,B1690,W:W,"나2")=2,25,IF(COUNTIFS(B:B,B1690,W:W,"나2")=1,20,0)))),"비해당분야")</f>
        <v>비해당분야</v>
      </c>
      <c r="Z1690" s="3" t="str">
        <f>IF(R1690="C",VLOOKUP(K1690,'[1]자격증 backdata'!A:F,6,0),"비해당분야")</f>
        <v>비해당분야</v>
      </c>
      <c r="AA1690" s="3" t="str">
        <f>IF(R1690="C",SUMIF(B:B,B1690,Z:Z),"비해당분야")</f>
        <v>비해당분야</v>
      </c>
      <c r="AB1690" s="3" t="str">
        <f>IF(R1690="C",SUM(Y1690,AA1690),"비해당분야")</f>
        <v>비해당분야</v>
      </c>
      <c r="AC1690" s="3">
        <f>IF(R1690="C",AB1690,X1690)</f>
        <v>6</v>
      </c>
      <c r="AD1690" s="3">
        <f>VLOOKUP(K1690,'[1]자격증 backdata'!A:D,4,0)</f>
        <v>0</v>
      </c>
      <c r="AE1690" s="3">
        <f>IF(_xlfn.MAXIFS(AD:AD,B:B,B1690)&gt;10,10,_xlfn.MAXIFS(AD:AD,B:B,B1690))</f>
        <v>5</v>
      </c>
      <c r="AG1690" s="2" t="str">
        <f>VLOOKUP(K1690,'[1]자격증 backdata'!A:C,3,0)</f>
        <v>M</v>
      </c>
      <c r="AH1690" s="2">
        <f>COUNTIFS($B:$B,$B1690,$AG:$AG,AH$1)</f>
        <v>0</v>
      </c>
      <c r="AI1690" s="2">
        <f>COUNTIFS($B:$B,$B1690,$AG:$AG,AI$1)</f>
        <v>0</v>
      </c>
      <c r="AJ1690" s="2">
        <f>COUNTIFS($B:$B,$B1690,$AG:$AG,AJ$1)</f>
        <v>0</v>
      </c>
      <c r="AK1690" s="2">
        <f>COUNTIFS($B:$B,$B1690,$AG:$AG,AK$1)</f>
        <v>0</v>
      </c>
      <c r="AL1690" s="2">
        <f>COUNTIFS($B:$B,$B1690,$AG:$AG,AL$1)</f>
        <v>0</v>
      </c>
      <c r="AM1690" s="2">
        <f>COUNTIFS($B:$B,$B1690,$AG:$AG,AM$1)</f>
        <v>0</v>
      </c>
      <c r="AN1690" s="2">
        <f>COUNTIFS($B:$B,$B1690,$AG:$AG,AN$1)</f>
        <v>0</v>
      </c>
      <c r="AO1690" s="2">
        <f>COUNTIFS($B:$B,$B1690,$AG:$AG,AO$1)</f>
        <v>0</v>
      </c>
      <c r="AP1690" s="2">
        <f>COUNTIFS($B:$B,$B1690,$AG:$AG,AP$1)</f>
        <v>0</v>
      </c>
      <c r="AQ1690" s="2">
        <f>COUNTIFS($B:$B,$B1690,$AG:$AG,AQ$1)</f>
        <v>0</v>
      </c>
      <c r="AR1690" s="2">
        <f>COUNTIFS($B:$B,$B1690,$AG:$AG,AR$1)</f>
        <v>0</v>
      </c>
      <c r="AS1690" s="2">
        <f>COUNTIFS($B:$B,$B1690,$AG:$AG,AS$1)</f>
        <v>0</v>
      </c>
      <c r="AT1690" s="2">
        <f>COUNTIFS($B:$B,$B1690,$AG:$AG,AT$1)</f>
        <v>1</v>
      </c>
      <c r="AU1690" s="2">
        <f>COUNTIFS($B:$B,$B1690,$AG:$AG,AU$1)</f>
        <v>0</v>
      </c>
    </row>
    <row r="1691" spans="1:47" ht="15" customHeight="1" x14ac:dyDescent="0.35">
      <c r="A1691" s="7">
        <f>IF(B1690=B1691,A1690,A1690+1)</f>
        <v>584</v>
      </c>
      <c r="B1691" s="7" t="s">
        <v>3269</v>
      </c>
      <c r="C1691" s="7" t="s">
        <v>3268</v>
      </c>
      <c r="D1691" s="7" t="s">
        <v>3044</v>
      </c>
      <c r="E1691" s="7" t="s">
        <v>3043</v>
      </c>
      <c r="F1691" s="4" t="s">
        <v>7</v>
      </c>
      <c r="G1691" s="4" t="s">
        <v>8</v>
      </c>
      <c r="H1691" s="4" t="s">
        <v>7</v>
      </c>
      <c r="I1691" s="3">
        <v>3</v>
      </c>
      <c r="J1691" s="3" t="s">
        <v>69</v>
      </c>
      <c r="K1691" s="3" t="s">
        <v>3065</v>
      </c>
      <c r="L1691" s="3" t="s">
        <v>36</v>
      </c>
      <c r="M1691" s="3" t="s">
        <v>3267</v>
      </c>
      <c r="N1691" s="3" t="s">
        <v>24</v>
      </c>
      <c r="P1691" s="3" t="s">
        <v>669</v>
      </c>
      <c r="Q1691" s="3" t="s">
        <v>1475</v>
      </c>
      <c r="R1691" s="3" t="s">
        <v>2434</v>
      </c>
      <c r="S1691" s="2" t="str">
        <f>IF(P1691="심사불필요","-",VLOOKUP(K1691,'[1]자격증 backdata'!A:G,7,0))</f>
        <v>-</v>
      </c>
      <c r="T1691" s="2" t="str">
        <f>IF(S1691="-","-",IF(COUNTIFS(B:B,B1691,S:S,"필수")&gt;0,"자격요건충족","확인필요"))</f>
        <v>-</v>
      </c>
      <c r="U1691" s="2"/>
      <c r="W1691" s="2">
        <f>IF(Q1691="4급","심사불필요",VLOOKUP(K1691,'[1]자격증 backdata'!A:B,2,0))</f>
        <v>0</v>
      </c>
      <c r="X1691" s="3">
        <f>IF(R1691="A", MIN(20, SUMIFS(W:W, B:B, B1691, R:R, "A")),IF(R1691="B", MIN(30, SUMIFS(W:W, B:B, B1691, R:R, "B")),"비해당분야"))</f>
        <v>6</v>
      </c>
      <c r="Y1691" s="3" t="str">
        <f>IF(R1691="C",MIN(30,IF(COUNTIFS(B:B,B1691,W:W,"가1")=1,25,IF(COUNTIFS(B:B,B1691,W:W,"가1")&gt;=2,30,0))+IF(COUNTIFS(B:B,B1691,W:W,"나1")&gt;=4,30,IF(COUNTIFS(B:B,B1691,W:W,"나1")=3,26,IF(COUNTIFS(B:B,B1691,W:W,"나1")=2,22,IF(COUNTIFS(B:B,B1691,W:W,"나1")=1,18,0)))))+MIN(30,IF(COUNTIFS(B:B,B1691,W:W,"가2")=1,25,IF(COUNTIFS(B:B,B1691,W:W,"가2")&gt;=2,30,0))+IF(COUNTIFS(B:B,B1691,W:W,"나2")=3,30,IF(COUNTIFS(B:B,B1691,W:W,"나2")=2,25,IF(COUNTIFS(B:B,B1691,W:W,"나2")=1,20,0)))),"비해당분야")</f>
        <v>비해당분야</v>
      </c>
      <c r="Z1691" s="3" t="str">
        <f>IF(R1691="C",VLOOKUP(K1691,'[1]자격증 backdata'!A:F,6,0),"비해당분야")</f>
        <v>비해당분야</v>
      </c>
      <c r="AA1691" s="3" t="str">
        <f>IF(R1691="C",SUMIF(B:B,B1691,Z:Z),"비해당분야")</f>
        <v>비해당분야</v>
      </c>
      <c r="AB1691" s="3" t="str">
        <f>IF(R1691="C",SUM(Y1691,AA1691),"비해당분야")</f>
        <v>비해당분야</v>
      </c>
      <c r="AC1691" s="3">
        <f>IF(R1691="C",AB1691,X1691)</f>
        <v>6</v>
      </c>
      <c r="AD1691" s="3">
        <f>VLOOKUP(K1691,'[1]자격증 backdata'!A:D,4,0)</f>
        <v>5</v>
      </c>
      <c r="AE1691" s="3">
        <f>IF(_xlfn.MAXIFS(AD:AD,B:B,B1691)&gt;10,10,_xlfn.MAXIFS(AD:AD,B:B,B1691))</f>
        <v>5</v>
      </c>
      <c r="AG1691" s="2">
        <f>VLOOKUP(K1691,'[1]자격증 backdata'!A:C,3,0)</f>
        <v>0</v>
      </c>
      <c r="AH1691" s="2">
        <f>COUNTIFS($B:$B,$B1691,$AG:$AG,AH$1)</f>
        <v>0</v>
      </c>
      <c r="AI1691" s="2">
        <f>COUNTIFS($B:$B,$B1691,$AG:$AG,AI$1)</f>
        <v>0</v>
      </c>
      <c r="AJ1691" s="2">
        <f>COUNTIFS($B:$B,$B1691,$AG:$AG,AJ$1)</f>
        <v>0</v>
      </c>
      <c r="AK1691" s="2">
        <f>COUNTIFS($B:$B,$B1691,$AG:$AG,AK$1)</f>
        <v>0</v>
      </c>
      <c r="AL1691" s="2">
        <f>COUNTIFS($B:$B,$B1691,$AG:$AG,AL$1)</f>
        <v>0</v>
      </c>
      <c r="AM1691" s="2">
        <f>COUNTIFS($B:$B,$B1691,$AG:$AG,AM$1)</f>
        <v>0</v>
      </c>
      <c r="AN1691" s="2">
        <f>COUNTIFS($B:$B,$B1691,$AG:$AG,AN$1)</f>
        <v>0</v>
      </c>
      <c r="AO1691" s="2">
        <f>COUNTIFS($B:$B,$B1691,$AG:$AG,AO$1)</f>
        <v>0</v>
      </c>
      <c r="AP1691" s="2">
        <f>COUNTIFS($B:$B,$B1691,$AG:$AG,AP$1)</f>
        <v>0</v>
      </c>
      <c r="AQ1691" s="2">
        <f>COUNTIFS($B:$B,$B1691,$AG:$AG,AQ$1)</f>
        <v>0</v>
      </c>
      <c r="AR1691" s="2">
        <f>COUNTIFS($B:$B,$B1691,$AG:$AG,AR$1)</f>
        <v>0</v>
      </c>
      <c r="AS1691" s="2">
        <f>COUNTIFS($B:$B,$B1691,$AG:$AG,AS$1)</f>
        <v>0</v>
      </c>
      <c r="AT1691" s="2">
        <f>COUNTIFS($B:$B,$B1691,$AG:$AG,AT$1)</f>
        <v>1</v>
      </c>
      <c r="AU1691" s="2">
        <f>COUNTIFS($B:$B,$B1691,$AG:$AG,AU$1)</f>
        <v>0</v>
      </c>
    </row>
    <row r="1692" spans="1:47" ht="15" customHeight="1" x14ac:dyDescent="0.35">
      <c r="A1692" s="4">
        <f>IF(B1691=B1692,A1691,A1691+1)</f>
        <v>585</v>
      </c>
      <c r="B1692" s="4" t="s">
        <v>3261</v>
      </c>
      <c r="C1692" s="4" t="s">
        <v>3260</v>
      </c>
      <c r="D1692" s="4" t="s">
        <v>3044</v>
      </c>
      <c r="E1692" s="4" t="s">
        <v>3043</v>
      </c>
      <c r="F1692" s="4" t="s">
        <v>7</v>
      </c>
      <c r="G1692" s="4" t="s">
        <v>8</v>
      </c>
      <c r="H1692" s="4" t="s">
        <v>7</v>
      </c>
      <c r="I1692" s="4">
        <v>1</v>
      </c>
      <c r="J1692" s="4" t="s">
        <v>2447</v>
      </c>
      <c r="K1692" s="4" t="s">
        <v>3266</v>
      </c>
      <c r="L1692" s="4" t="s">
        <v>254</v>
      </c>
      <c r="M1692" s="4" t="s">
        <v>3265</v>
      </c>
      <c r="N1692" s="4" t="s">
        <v>2551</v>
      </c>
      <c r="P1692" s="4" t="s">
        <v>669</v>
      </c>
      <c r="Q1692" s="4" t="s">
        <v>1475</v>
      </c>
      <c r="R1692" s="4" t="s">
        <v>2434</v>
      </c>
      <c r="S1692" s="5" t="str">
        <f>IF(P1692="심사불필요","-",VLOOKUP(K1692,'[1]자격증 backdata'!A:G,7,0))</f>
        <v>-</v>
      </c>
      <c r="T1692" s="5" t="str">
        <f>IF(S1692="-","-",IF(COUNTIFS(B:B,B1692,S:S,"필수")&gt;0,"자격요건충족","확인필요"))</f>
        <v>-</v>
      </c>
      <c r="U1692" s="5"/>
      <c r="W1692" s="5">
        <f>IF(Q1692="4급","심사불필요",VLOOKUP(K1692,'[1]자격증 backdata'!A:B,2,0))</f>
        <v>2</v>
      </c>
      <c r="X1692" s="4">
        <f>IF(R1692="A", MIN(20, SUMIFS(W:W, B:B, B1692, R:R, "A")),IF(R1692="B", MIN(30, SUMIFS(W:W, B:B, B1692, R:R, "B")),"비해당분야"))</f>
        <v>10</v>
      </c>
      <c r="Y1692" s="4" t="str">
        <f>IF(R1692="C",MIN(30,IF(COUNTIFS(B:B,B1692,W:W,"가1")=1,25,IF(COUNTIFS(B:B,B1692,W:W,"가1")&gt;=2,30,0))+IF(COUNTIFS(B:B,B1692,W:W,"나1")&gt;=4,30,IF(COUNTIFS(B:B,B1692,W:W,"나1")=3,26,IF(COUNTIFS(B:B,B1692,W:W,"나1")=2,22,IF(COUNTIFS(B:B,B1692,W:W,"나1")=1,18,0)))))+MIN(30,IF(COUNTIFS(B:B,B1692,W:W,"가2")=1,25,IF(COUNTIFS(B:B,B1692,W:W,"가2")&gt;=2,30,0))+IF(COUNTIFS(B:B,B1692,W:W,"나2")=3,30,IF(COUNTIFS(B:B,B1692,W:W,"나2")=2,25,IF(COUNTIFS(B:B,B1692,W:W,"나2")=1,20,0)))),"비해당분야")</f>
        <v>비해당분야</v>
      </c>
      <c r="Z1692" s="4" t="str">
        <f>IF(R1692="C",VLOOKUP(K1692,'[1]자격증 backdata'!A:F,6,0),"비해당분야")</f>
        <v>비해당분야</v>
      </c>
      <c r="AA1692" s="4" t="str">
        <f>IF(R1692="C",SUMIF(B:B,B1692,Z:Z),"비해당분야")</f>
        <v>비해당분야</v>
      </c>
      <c r="AB1692" s="4" t="str">
        <f>IF(R1692="C",SUM(Y1692,AA1692),"비해당분야")</f>
        <v>비해당분야</v>
      </c>
      <c r="AC1692" s="4">
        <f>IF(R1692="C",AB1692,X1692)</f>
        <v>10</v>
      </c>
      <c r="AD1692" s="4">
        <f>VLOOKUP(K1692,'[1]자격증 backdata'!A:D,4,0)</f>
        <v>0</v>
      </c>
      <c r="AE1692" s="4">
        <f>IF(_xlfn.MAXIFS(AD:AD,B:B,B1692)&gt;10,10,_xlfn.MAXIFS(AD:AD,B:B,B1692))</f>
        <v>5</v>
      </c>
      <c r="AG1692" s="5" t="str">
        <f>VLOOKUP(K1692,'[1]자격증 backdata'!A:C,3,0)</f>
        <v>I</v>
      </c>
      <c r="AH1692" s="5">
        <f>COUNTIFS($B:$B,$B1692,$AG:$AG,AH$1)</f>
        <v>0</v>
      </c>
      <c r="AI1692" s="5">
        <f>COUNTIFS($B:$B,$B1692,$AG:$AG,AI$1)</f>
        <v>0</v>
      </c>
      <c r="AJ1692" s="5">
        <f>COUNTIFS($B:$B,$B1692,$AG:$AG,AJ$1)</f>
        <v>0</v>
      </c>
      <c r="AK1692" s="5">
        <f>COUNTIFS($B:$B,$B1692,$AG:$AG,AK$1)</f>
        <v>0</v>
      </c>
      <c r="AL1692" s="5">
        <f>COUNTIFS($B:$B,$B1692,$AG:$AG,AL$1)</f>
        <v>0</v>
      </c>
      <c r="AM1692" s="5">
        <f>COUNTIFS($B:$B,$B1692,$AG:$AG,AM$1)</f>
        <v>0</v>
      </c>
      <c r="AN1692" s="5">
        <f>COUNTIFS($B:$B,$B1692,$AG:$AG,AN$1)</f>
        <v>0</v>
      </c>
      <c r="AO1692" s="5">
        <f>COUNTIFS($B:$B,$B1692,$AG:$AG,AO$1)</f>
        <v>0</v>
      </c>
      <c r="AP1692" s="5">
        <f>COUNTIFS($B:$B,$B1692,$AG:$AG,AP$1)</f>
        <v>1</v>
      </c>
      <c r="AQ1692" s="5">
        <f>COUNTIFS($B:$B,$B1692,$AG:$AG,AQ$1)</f>
        <v>1</v>
      </c>
      <c r="AR1692" s="5">
        <f>COUNTIFS($B:$B,$B1692,$AG:$AG,AR$1)</f>
        <v>0</v>
      </c>
      <c r="AS1692" s="5">
        <f>COUNTIFS($B:$B,$B1692,$AG:$AG,AS$1)</f>
        <v>0</v>
      </c>
      <c r="AT1692" s="5">
        <f>COUNTIFS($B:$B,$B1692,$AG:$AG,AT$1)</f>
        <v>1</v>
      </c>
      <c r="AU1692" s="5">
        <f>COUNTIFS($B:$B,$B1692,$AG:$AG,AU$1)</f>
        <v>0</v>
      </c>
    </row>
    <row r="1693" spans="1:47" ht="15" customHeight="1" x14ac:dyDescent="0.35">
      <c r="A1693" s="6">
        <f>IF(B1692=B1693,A1692,A1692+1)</f>
        <v>585</v>
      </c>
      <c r="B1693" s="6" t="s">
        <v>3261</v>
      </c>
      <c r="C1693" s="6" t="s">
        <v>3260</v>
      </c>
      <c r="D1693" s="6" t="s">
        <v>3044</v>
      </c>
      <c r="E1693" s="6" t="s">
        <v>3043</v>
      </c>
      <c r="F1693" s="4" t="s">
        <v>7</v>
      </c>
      <c r="G1693" s="4" t="s">
        <v>8</v>
      </c>
      <c r="H1693" s="4" t="s">
        <v>7</v>
      </c>
      <c r="I1693" s="4">
        <v>2</v>
      </c>
      <c r="J1693" s="4" t="s">
        <v>364</v>
      </c>
      <c r="K1693" s="4" t="s">
        <v>3075</v>
      </c>
      <c r="L1693" s="4" t="s">
        <v>254</v>
      </c>
      <c r="M1693" s="4" t="s">
        <v>3264</v>
      </c>
      <c r="N1693" s="4" t="s">
        <v>1400</v>
      </c>
      <c r="P1693" s="4" t="s">
        <v>669</v>
      </c>
      <c r="Q1693" s="4" t="s">
        <v>1475</v>
      </c>
      <c r="R1693" s="4" t="s">
        <v>2434</v>
      </c>
      <c r="S1693" s="5" t="str">
        <f>IF(P1693="심사불필요","-",VLOOKUP(K1693,'[1]자격증 backdata'!A:G,7,0))</f>
        <v>-</v>
      </c>
      <c r="T1693" s="5" t="str">
        <f>IF(S1693="-","-",IF(COUNTIFS(B:B,B1693,S:S,"필수")&gt;0,"자격요건충족","확인필요"))</f>
        <v>-</v>
      </c>
      <c r="U1693" s="5"/>
      <c r="W1693" s="5">
        <f>IF(Q1693="4급","심사불필요",VLOOKUP(K1693,'[1]자격증 backdata'!A:B,2,0))</f>
        <v>2</v>
      </c>
      <c r="X1693" s="4">
        <f>IF(R1693="A", MIN(20, SUMIFS(W:W, B:B, B1693, R:R, "A")),IF(R1693="B", MIN(30, SUMIFS(W:W, B:B, B1693, R:R, "B")),"비해당분야"))</f>
        <v>10</v>
      </c>
      <c r="Y1693" s="4" t="str">
        <f>IF(R1693="C",MIN(30,IF(COUNTIFS(B:B,B1693,W:W,"가1")=1,25,IF(COUNTIFS(B:B,B1693,W:W,"가1")&gt;=2,30,0))+IF(COUNTIFS(B:B,B1693,W:W,"나1")&gt;=4,30,IF(COUNTIFS(B:B,B1693,W:W,"나1")=3,26,IF(COUNTIFS(B:B,B1693,W:W,"나1")=2,22,IF(COUNTIFS(B:B,B1693,W:W,"나1")=1,18,0)))))+MIN(30,IF(COUNTIFS(B:B,B1693,W:W,"가2")=1,25,IF(COUNTIFS(B:B,B1693,W:W,"가2")&gt;=2,30,0))+IF(COUNTIFS(B:B,B1693,W:W,"나2")=3,30,IF(COUNTIFS(B:B,B1693,W:W,"나2")=2,25,IF(COUNTIFS(B:B,B1693,W:W,"나2")=1,20,0)))),"비해당분야")</f>
        <v>비해당분야</v>
      </c>
      <c r="Z1693" s="4" t="str">
        <f>IF(R1693="C",VLOOKUP(K1693,'[1]자격증 backdata'!A:F,6,0),"비해당분야")</f>
        <v>비해당분야</v>
      </c>
      <c r="AA1693" s="4" t="str">
        <f>IF(R1693="C",SUMIF(B:B,B1693,Z:Z),"비해당분야")</f>
        <v>비해당분야</v>
      </c>
      <c r="AB1693" s="4" t="str">
        <f>IF(R1693="C",SUM(Y1693,AA1693),"비해당분야")</f>
        <v>비해당분야</v>
      </c>
      <c r="AC1693" s="4">
        <f>IF(R1693="C",AB1693,X1693)</f>
        <v>10</v>
      </c>
      <c r="AD1693" s="4">
        <f>VLOOKUP(K1693,'[1]자격증 backdata'!A:D,4,0)</f>
        <v>0</v>
      </c>
      <c r="AE1693" s="4">
        <f>IF(_xlfn.MAXIFS(AD:AD,B:B,B1693)&gt;10,10,_xlfn.MAXIFS(AD:AD,B:B,B1693))</f>
        <v>5</v>
      </c>
      <c r="AG1693" s="5" t="str">
        <f>VLOOKUP(K1693,'[1]자격증 backdata'!A:C,3,0)</f>
        <v>J</v>
      </c>
      <c r="AH1693" s="5">
        <f>COUNTIFS($B:$B,$B1693,$AG:$AG,AH$1)</f>
        <v>0</v>
      </c>
      <c r="AI1693" s="5">
        <f>COUNTIFS($B:$B,$B1693,$AG:$AG,AI$1)</f>
        <v>0</v>
      </c>
      <c r="AJ1693" s="5">
        <f>COUNTIFS($B:$B,$B1693,$AG:$AG,AJ$1)</f>
        <v>0</v>
      </c>
      <c r="AK1693" s="5">
        <f>COUNTIFS($B:$B,$B1693,$AG:$AG,AK$1)</f>
        <v>0</v>
      </c>
      <c r="AL1693" s="5">
        <f>COUNTIFS($B:$B,$B1693,$AG:$AG,AL$1)</f>
        <v>0</v>
      </c>
      <c r="AM1693" s="5">
        <f>COUNTIFS($B:$B,$B1693,$AG:$AG,AM$1)</f>
        <v>0</v>
      </c>
      <c r="AN1693" s="5">
        <f>COUNTIFS($B:$B,$B1693,$AG:$AG,AN$1)</f>
        <v>0</v>
      </c>
      <c r="AO1693" s="5">
        <f>COUNTIFS($B:$B,$B1693,$AG:$AG,AO$1)</f>
        <v>0</v>
      </c>
      <c r="AP1693" s="5">
        <f>COUNTIFS($B:$B,$B1693,$AG:$AG,AP$1)</f>
        <v>1</v>
      </c>
      <c r="AQ1693" s="5">
        <f>COUNTIFS($B:$B,$B1693,$AG:$AG,AQ$1)</f>
        <v>1</v>
      </c>
      <c r="AR1693" s="5">
        <f>COUNTIFS($B:$B,$B1693,$AG:$AG,AR$1)</f>
        <v>0</v>
      </c>
      <c r="AS1693" s="5">
        <f>COUNTIFS($B:$B,$B1693,$AG:$AG,AS$1)</f>
        <v>0</v>
      </c>
      <c r="AT1693" s="5">
        <f>COUNTIFS($B:$B,$B1693,$AG:$AG,AT$1)</f>
        <v>1</v>
      </c>
      <c r="AU1693" s="5">
        <f>COUNTIFS($B:$B,$B1693,$AG:$AG,AU$1)</f>
        <v>0</v>
      </c>
    </row>
    <row r="1694" spans="1:47" ht="15" customHeight="1" x14ac:dyDescent="0.35">
      <c r="A1694" s="6">
        <f>IF(B1693=B1694,A1693,A1693+1)</f>
        <v>585</v>
      </c>
      <c r="B1694" s="6" t="s">
        <v>3261</v>
      </c>
      <c r="C1694" s="6" t="s">
        <v>3260</v>
      </c>
      <c r="D1694" s="6" t="s">
        <v>3044</v>
      </c>
      <c r="E1694" s="6" t="s">
        <v>3043</v>
      </c>
      <c r="F1694" s="4" t="s">
        <v>7</v>
      </c>
      <c r="G1694" s="4" t="s">
        <v>8</v>
      </c>
      <c r="H1694" s="4" t="s">
        <v>7</v>
      </c>
      <c r="I1694" s="4">
        <v>3</v>
      </c>
      <c r="J1694" s="4" t="s">
        <v>69</v>
      </c>
      <c r="K1694" s="4" t="s">
        <v>3065</v>
      </c>
      <c r="L1694" s="4" t="s">
        <v>36</v>
      </c>
      <c r="M1694" s="4" t="s">
        <v>3263</v>
      </c>
      <c r="N1694" s="4" t="s">
        <v>2609</v>
      </c>
      <c r="P1694" s="4" t="s">
        <v>669</v>
      </c>
      <c r="Q1694" s="4" t="s">
        <v>1475</v>
      </c>
      <c r="R1694" s="4" t="s">
        <v>2434</v>
      </c>
      <c r="S1694" s="5" t="str">
        <f>IF(P1694="심사불필요","-",VLOOKUP(K1694,'[1]자격증 backdata'!A:G,7,0))</f>
        <v>-</v>
      </c>
      <c r="T1694" s="5" t="str">
        <f>IF(S1694="-","-",IF(COUNTIFS(B:B,B1694,S:S,"필수")&gt;0,"자격요건충족","확인필요"))</f>
        <v>-</v>
      </c>
      <c r="U1694" s="5"/>
      <c r="W1694" s="5">
        <f>IF(Q1694="4급","심사불필요",VLOOKUP(K1694,'[1]자격증 backdata'!A:B,2,0))</f>
        <v>0</v>
      </c>
      <c r="X1694" s="4">
        <f>IF(R1694="A", MIN(20, SUMIFS(W:W, B:B, B1694, R:R, "A")),IF(R1694="B", MIN(30, SUMIFS(W:W, B:B, B1694, R:R, "B")),"비해당분야"))</f>
        <v>10</v>
      </c>
      <c r="Y1694" s="4" t="str">
        <f>IF(R1694="C",MIN(30,IF(COUNTIFS(B:B,B1694,W:W,"가1")=1,25,IF(COUNTIFS(B:B,B1694,W:W,"가1")&gt;=2,30,0))+IF(COUNTIFS(B:B,B1694,W:W,"나1")&gt;=4,30,IF(COUNTIFS(B:B,B1694,W:W,"나1")=3,26,IF(COUNTIFS(B:B,B1694,W:W,"나1")=2,22,IF(COUNTIFS(B:B,B1694,W:W,"나1")=1,18,0)))))+MIN(30,IF(COUNTIFS(B:B,B1694,W:W,"가2")=1,25,IF(COUNTIFS(B:B,B1694,W:W,"가2")&gt;=2,30,0))+IF(COUNTIFS(B:B,B1694,W:W,"나2")=3,30,IF(COUNTIFS(B:B,B1694,W:W,"나2")=2,25,IF(COUNTIFS(B:B,B1694,W:W,"나2")=1,20,0)))),"비해당분야")</f>
        <v>비해당분야</v>
      </c>
      <c r="Z1694" s="4" t="str">
        <f>IF(R1694="C",VLOOKUP(K1694,'[1]자격증 backdata'!A:F,6,0),"비해당분야")</f>
        <v>비해당분야</v>
      </c>
      <c r="AA1694" s="4" t="str">
        <f>IF(R1694="C",SUMIF(B:B,B1694,Z:Z),"비해당분야")</f>
        <v>비해당분야</v>
      </c>
      <c r="AB1694" s="4" t="str">
        <f>IF(R1694="C",SUM(Y1694,AA1694),"비해당분야")</f>
        <v>비해당분야</v>
      </c>
      <c r="AC1694" s="4">
        <f>IF(R1694="C",AB1694,X1694)</f>
        <v>10</v>
      </c>
      <c r="AD1694" s="4">
        <f>VLOOKUP(K1694,'[1]자격증 backdata'!A:D,4,0)</f>
        <v>5</v>
      </c>
      <c r="AE1694" s="4">
        <f>IF(_xlfn.MAXIFS(AD:AD,B:B,B1694)&gt;10,10,_xlfn.MAXIFS(AD:AD,B:B,B1694))</f>
        <v>5</v>
      </c>
      <c r="AG1694" s="5">
        <f>VLOOKUP(K1694,'[1]자격증 backdata'!A:C,3,0)</f>
        <v>0</v>
      </c>
      <c r="AH1694" s="5">
        <f>COUNTIFS($B:$B,$B1694,$AG:$AG,AH$1)</f>
        <v>0</v>
      </c>
      <c r="AI1694" s="5">
        <f>COUNTIFS($B:$B,$B1694,$AG:$AG,AI$1)</f>
        <v>0</v>
      </c>
      <c r="AJ1694" s="5">
        <f>COUNTIFS($B:$B,$B1694,$AG:$AG,AJ$1)</f>
        <v>0</v>
      </c>
      <c r="AK1694" s="5">
        <f>COUNTIFS($B:$B,$B1694,$AG:$AG,AK$1)</f>
        <v>0</v>
      </c>
      <c r="AL1694" s="5">
        <f>COUNTIFS($B:$B,$B1694,$AG:$AG,AL$1)</f>
        <v>0</v>
      </c>
      <c r="AM1694" s="5">
        <f>COUNTIFS($B:$B,$B1694,$AG:$AG,AM$1)</f>
        <v>0</v>
      </c>
      <c r="AN1694" s="5">
        <f>COUNTIFS($B:$B,$B1694,$AG:$AG,AN$1)</f>
        <v>0</v>
      </c>
      <c r="AO1694" s="5">
        <f>COUNTIFS($B:$B,$B1694,$AG:$AG,AO$1)</f>
        <v>0</v>
      </c>
      <c r="AP1694" s="5">
        <f>COUNTIFS($B:$B,$B1694,$AG:$AG,AP$1)</f>
        <v>1</v>
      </c>
      <c r="AQ1694" s="5">
        <f>COUNTIFS($B:$B,$B1694,$AG:$AG,AQ$1)</f>
        <v>1</v>
      </c>
      <c r="AR1694" s="5">
        <f>COUNTIFS($B:$B,$B1694,$AG:$AG,AR$1)</f>
        <v>0</v>
      </c>
      <c r="AS1694" s="5">
        <f>COUNTIFS($B:$B,$B1694,$AG:$AG,AS$1)</f>
        <v>0</v>
      </c>
      <c r="AT1694" s="5">
        <f>COUNTIFS($B:$B,$B1694,$AG:$AG,AT$1)</f>
        <v>1</v>
      </c>
      <c r="AU1694" s="5">
        <f>COUNTIFS($B:$B,$B1694,$AG:$AG,AU$1)</f>
        <v>0</v>
      </c>
    </row>
    <row r="1695" spans="1:47" ht="15" customHeight="1" x14ac:dyDescent="0.35">
      <c r="A1695" s="6">
        <f>IF(B1694=B1695,A1694,A1694+1)</f>
        <v>585</v>
      </c>
      <c r="B1695" s="6" t="s">
        <v>3261</v>
      </c>
      <c r="C1695" s="6" t="s">
        <v>3260</v>
      </c>
      <c r="D1695" s="6" t="s">
        <v>3044</v>
      </c>
      <c r="E1695" s="6" t="s">
        <v>3043</v>
      </c>
      <c r="F1695" s="4" t="s">
        <v>7</v>
      </c>
      <c r="G1695" s="4" t="s">
        <v>8</v>
      </c>
      <c r="H1695" s="4" t="s">
        <v>7</v>
      </c>
      <c r="I1695" s="4">
        <v>4</v>
      </c>
      <c r="J1695" s="4" t="s">
        <v>106</v>
      </c>
      <c r="K1695" s="4" t="s">
        <v>3057</v>
      </c>
      <c r="L1695" s="4" t="s">
        <v>55</v>
      </c>
      <c r="M1695" s="4" t="s">
        <v>3262</v>
      </c>
      <c r="N1695" s="4" t="s">
        <v>1238</v>
      </c>
      <c r="P1695" s="4" t="s">
        <v>669</v>
      </c>
      <c r="Q1695" s="4" t="s">
        <v>1475</v>
      </c>
      <c r="R1695" s="4" t="s">
        <v>2434</v>
      </c>
      <c r="S1695" s="5" t="str">
        <f>IF(P1695="심사불필요","-",VLOOKUP(K1695,'[1]자격증 backdata'!A:G,7,0))</f>
        <v>-</v>
      </c>
      <c r="T1695" s="5" t="str">
        <f>IF(S1695="-","-",IF(COUNTIFS(B:B,B1695,S:S,"필수")&gt;0,"자격요건충족","확인필요"))</f>
        <v>-</v>
      </c>
      <c r="U1695" s="5"/>
      <c r="W1695" s="5">
        <f>IF(Q1695="4급","심사불필요",VLOOKUP(K1695,'[1]자격증 backdata'!A:B,2,0))</f>
        <v>4</v>
      </c>
      <c r="X1695" s="4">
        <f>IF(R1695="A", MIN(20, SUMIFS(W:W, B:B, B1695, R:R, "A")),IF(R1695="B", MIN(30, SUMIFS(W:W, B:B, B1695, R:R, "B")),"비해당분야"))</f>
        <v>10</v>
      </c>
      <c r="Y1695" s="4" t="str">
        <f>IF(R1695="C",MIN(30,IF(COUNTIFS(B:B,B1695,W:W,"가1")=1,25,IF(COUNTIFS(B:B,B1695,W:W,"가1")&gt;=2,30,0))+IF(COUNTIFS(B:B,B1695,W:W,"나1")&gt;=4,30,IF(COUNTIFS(B:B,B1695,W:W,"나1")=3,26,IF(COUNTIFS(B:B,B1695,W:W,"나1")=2,22,IF(COUNTIFS(B:B,B1695,W:W,"나1")=1,18,0)))))+MIN(30,IF(COUNTIFS(B:B,B1695,W:W,"가2")=1,25,IF(COUNTIFS(B:B,B1695,W:W,"가2")&gt;=2,30,0))+IF(COUNTIFS(B:B,B1695,W:W,"나2")=3,30,IF(COUNTIFS(B:B,B1695,W:W,"나2")=2,25,IF(COUNTIFS(B:B,B1695,W:W,"나2")=1,20,0)))),"비해당분야")</f>
        <v>비해당분야</v>
      </c>
      <c r="Z1695" s="4" t="str">
        <f>IF(R1695="C",VLOOKUP(K1695,'[1]자격증 backdata'!A:F,6,0),"비해당분야")</f>
        <v>비해당분야</v>
      </c>
      <c r="AA1695" s="4" t="str">
        <f>IF(R1695="C",SUMIF(B:B,B1695,Z:Z),"비해당분야")</f>
        <v>비해당분야</v>
      </c>
      <c r="AB1695" s="4" t="str">
        <f>IF(R1695="C",SUM(Y1695,AA1695),"비해당분야")</f>
        <v>비해당분야</v>
      </c>
      <c r="AC1695" s="4">
        <f>IF(R1695="C",AB1695,X1695)</f>
        <v>10</v>
      </c>
      <c r="AD1695" s="4">
        <f>VLOOKUP(K1695,'[1]자격증 backdata'!A:D,4,0)</f>
        <v>0</v>
      </c>
      <c r="AE1695" s="4">
        <f>IF(_xlfn.MAXIFS(AD:AD,B:B,B1695)&gt;10,10,_xlfn.MAXIFS(AD:AD,B:B,B1695))</f>
        <v>5</v>
      </c>
      <c r="AG1695" s="5" t="str">
        <f>VLOOKUP(K1695,'[1]자격증 backdata'!A:C,3,0)</f>
        <v>M</v>
      </c>
      <c r="AH1695" s="5">
        <f>COUNTIFS($B:$B,$B1695,$AG:$AG,AH$1)</f>
        <v>0</v>
      </c>
      <c r="AI1695" s="5">
        <f>COUNTIFS($B:$B,$B1695,$AG:$AG,AI$1)</f>
        <v>0</v>
      </c>
      <c r="AJ1695" s="5">
        <f>COUNTIFS($B:$B,$B1695,$AG:$AG,AJ$1)</f>
        <v>0</v>
      </c>
      <c r="AK1695" s="5">
        <f>COUNTIFS($B:$B,$B1695,$AG:$AG,AK$1)</f>
        <v>0</v>
      </c>
      <c r="AL1695" s="5">
        <f>COUNTIFS($B:$B,$B1695,$AG:$AG,AL$1)</f>
        <v>0</v>
      </c>
      <c r="AM1695" s="5">
        <f>COUNTIFS($B:$B,$B1695,$AG:$AG,AM$1)</f>
        <v>0</v>
      </c>
      <c r="AN1695" s="5">
        <f>COUNTIFS($B:$B,$B1695,$AG:$AG,AN$1)</f>
        <v>0</v>
      </c>
      <c r="AO1695" s="5">
        <f>COUNTIFS($B:$B,$B1695,$AG:$AG,AO$1)</f>
        <v>0</v>
      </c>
      <c r="AP1695" s="5">
        <f>COUNTIFS($B:$B,$B1695,$AG:$AG,AP$1)</f>
        <v>1</v>
      </c>
      <c r="AQ1695" s="5">
        <f>COUNTIFS($B:$B,$B1695,$AG:$AG,AQ$1)</f>
        <v>1</v>
      </c>
      <c r="AR1695" s="5">
        <f>COUNTIFS($B:$B,$B1695,$AG:$AG,AR$1)</f>
        <v>0</v>
      </c>
      <c r="AS1695" s="5">
        <f>COUNTIFS($B:$B,$B1695,$AG:$AG,AS$1)</f>
        <v>0</v>
      </c>
      <c r="AT1695" s="5">
        <f>COUNTIFS($B:$B,$B1695,$AG:$AG,AT$1)</f>
        <v>1</v>
      </c>
      <c r="AU1695" s="5">
        <f>COUNTIFS($B:$B,$B1695,$AG:$AG,AU$1)</f>
        <v>0</v>
      </c>
    </row>
    <row r="1696" spans="1:47" ht="15" customHeight="1" x14ac:dyDescent="0.35">
      <c r="A1696" s="6">
        <f>IF(B1695=B1696,A1695,A1695+1)</f>
        <v>585</v>
      </c>
      <c r="B1696" s="6" t="s">
        <v>3261</v>
      </c>
      <c r="C1696" s="6" t="s">
        <v>3260</v>
      </c>
      <c r="D1696" s="6" t="s">
        <v>3044</v>
      </c>
      <c r="E1696" s="6" t="s">
        <v>3043</v>
      </c>
      <c r="F1696" s="4" t="s">
        <v>7</v>
      </c>
      <c r="G1696" s="4" t="s">
        <v>8</v>
      </c>
      <c r="H1696" s="4" t="s">
        <v>7</v>
      </c>
      <c r="I1696" s="4">
        <v>5</v>
      </c>
      <c r="J1696" s="4" t="s">
        <v>28</v>
      </c>
      <c r="K1696" s="4" t="s">
        <v>3061</v>
      </c>
      <c r="L1696" s="4" t="s">
        <v>26</v>
      </c>
      <c r="M1696" s="4" t="s">
        <v>3259</v>
      </c>
      <c r="N1696" s="4" t="s">
        <v>120</v>
      </c>
      <c r="P1696" s="4" t="s">
        <v>669</v>
      </c>
      <c r="Q1696" s="4" t="s">
        <v>1475</v>
      </c>
      <c r="R1696" s="4" t="s">
        <v>2434</v>
      </c>
      <c r="S1696" s="5" t="str">
        <f>IF(P1696="심사불필요","-",VLOOKUP(K1696,'[1]자격증 backdata'!A:G,7,0))</f>
        <v>-</v>
      </c>
      <c r="T1696" s="5" t="str">
        <f>IF(S1696="-","-",IF(COUNTIFS(B:B,B1696,S:S,"필수")&gt;0,"자격요건충족","확인필요"))</f>
        <v>-</v>
      </c>
      <c r="U1696" s="5"/>
      <c r="W1696" s="5">
        <f>IF(Q1696="4급","심사불필요",VLOOKUP(K1696,'[1]자격증 backdata'!A:B,2,0))</f>
        <v>2</v>
      </c>
      <c r="X1696" s="4">
        <f>IF(R1696="A", MIN(20, SUMIFS(W:W, B:B, B1696, R:R, "A")),IF(R1696="B", MIN(30, SUMIFS(W:W, B:B, B1696, R:R, "B")),"비해당분야"))</f>
        <v>10</v>
      </c>
      <c r="Y1696" s="4" t="str">
        <f>IF(R1696="C",MIN(30,IF(COUNTIFS(B:B,B1696,W:W,"가1")=1,25,IF(COUNTIFS(B:B,B1696,W:W,"가1")&gt;=2,30,0))+IF(COUNTIFS(B:B,B1696,W:W,"나1")&gt;=4,30,IF(COUNTIFS(B:B,B1696,W:W,"나1")=3,26,IF(COUNTIFS(B:B,B1696,W:W,"나1")=2,22,IF(COUNTIFS(B:B,B1696,W:W,"나1")=1,18,0)))))+MIN(30,IF(COUNTIFS(B:B,B1696,W:W,"가2")=1,25,IF(COUNTIFS(B:B,B1696,W:W,"가2")&gt;=2,30,0))+IF(COUNTIFS(B:B,B1696,W:W,"나2")=3,30,IF(COUNTIFS(B:B,B1696,W:W,"나2")=2,25,IF(COUNTIFS(B:B,B1696,W:W,"나2")=1,20,0)))),"비해당분야")</f>
        <v>비해당분야</v>
      </c>
      <c r="Z1696" s="4" t="str">
        <f>IF(R1696="C",VLOOKUP(K1696,'[1]자격증 backdata'!A:F,6,0),"비해당분야")</f>
        <v>비해당분야</v>
      </c>
      <c r="AA1696" s="4" t="str">
        <f>IF(R1696="C",SUMIF(B:B,B1696,Z:Z),"비해당분야")</f>
        <v>비해당분야</v>
      </c>
      <c r="AB1696" s="4" t="str">
        <f>IF(R1696="C",SUM(Y1696,AA1696),"비해당분야")</f>
        <v>비해당분야</v>
      </c>
      <c r="AC1696" s="4">
        <f>IF(R1696="C",AB1696,X1696)</f>
        <v>10</v>
      </c>
      <c r="AD1696" s="4">
        <f>VLOOKUP(K1696,'[1]자격증 backdata'!A:D,4,0)</f>
        <v>0</v>
      </c>
      <c r="AE1696" s="4">
        <f>IF(_xlfn.MAXIFS(AD:AD,B:B,B1696)&gt;10,10,_xlfn.MAXIFS(AD:AD,B:B,B1696))</f>
        <v>5</v>
      </c>
      <c r="AG1696" s="5">
        <f>VLOOKUP(K1696,'[1]자격증 backdata'!A:C,3,0)</f>
        <v>0</v>
      </c>
      <c r="AH1696" s="5">
        <f>COUNTIFS($B:$B,$B1696,$AG:$AG,AH$1)</f>
        <v>0</v>
      </c>
      <c r="AI1696" s="5">
        <f>COUNTIFS($B:$B,$B1696,$AG:$AG,AI$1)</f>
        <v>0</v>
      </c>
      <c r="AJ1696" s="5">
        <f>COUNTIFS($B:$B,$B1696,$AG:$AG,AJ$1)</f>
        <v>0</v>
      </c>
      <c r="AK1696" s="5">
        <f>COUNTIFS($B:$B,$B1696,$AG:$AG,AK$1)</f>
        <v>0</v>
      </c>
      <c r="AL1696" s="5">
        <f>COUNTIFS($B:$B,$B1696,$AG:$AG,AL$1)</f>
        <v>0</v>
      </c>
      <c r="AM1696" s="5">
        <f>COUNTIFS($B:$B,$B1696,$AG:$AG,AM$1)</f>
        <v>0</v>
      </c>
      <c r="AN1696" s="5">
        <f>COUNTIFS($B:$B,$B1696,$AG:$AG,AN$1)</f>
        <v>0</v>
      </c>
      <c r="AO1696" s="5">
        <f>COUNTIFS($B:$B,$B1696,$AG:$AG,AO$1)</f>
        <v>0</v>
      </c>
      <c r="AP1696" s="5">
        <f>COUNTIFS($B:$B,$B1696,$AG:$AG,AP$1)</f>
        <v>1</v>
      </c>
      <c r="AQ1696" s="5">
        <f>COUNTIFS($B:$B,$B1696,$AG:$AG,AQ$1)</f>
        <v>1</v>
      </c>
      <c r="AR1696" s="5">
        <f>COUNTIFS($B:$B,$B1696,$AG:$AG,AR$1)</f>
        <v>0</v>
      </c>
      <c r="AS1696" s="5">
        <f>COUNTIFS($B:$B,$B1696,$AG:$AG,AS$1)</f>
        <v>0</v>
      </c>
      <c r="AT1696" s="5">
        <f>COUNTIFS($B:$B,$B1696,$AG:$AG,AT$1)</f>
        <v>1</v>
      </c>
      <c r="AU1696" s="5">
        <f>COUNTIFS($B:$B,$B1696,$AG:$AG,AU$1)</f>
        <v>0</v>
      </c>
    </row>
    <row r="1697" spans="1:47" ht="15" customHeight="1" x14ac:dyDescent="0.35">
      <c r="A1697" s="3">
        <f>IF(B1696=B1697,A1696,A1696+1)</f>
        <v>586</v>
      </c>
      <c r="B1697" s="3" t="s">
        <v>3258</v>
      </c>
      <c r="C1697" s="3" t="s">
        <v>3257</v>
      </c>
      <c r="D1697" s="3" t="s">
        <v>3044</v>
      </c>
      <c r="E1697" s="3" t="s">
        <v>3043</v>
      </c>
      <c r="F1697" s="4" t="s">
        <v>7</v>
      </c>
      <c r="G1697" s="4" t="s">
        <v>8</v>
      </c>
      <c r="H1697" s="4" t="s">
        <v>7</v>
      </c>
      <c r="I1697" s="3">
        <v>1</v>
      </c>
      <c r="J1697" s="3" t="s">
        <v>38</v>
      </c>
      <c r="K1697" s="3" t="s">
        <v>3059</v>
      </c>
      <c r="L1697" s="3" t="s">
        <v>36</v>
      </c>
      <c r="M1697" s="3" t="s">
        <v>3256</v>
      </c>
      <c r="N1697" s="3" t="s">
        <v>3223</v>
      </c>
      <c r="P1697" s="3" t="s">
        <v>669</v>
      </c>
      <c r="Q1697" s="3" t="s">
        <v>1475</v>
      </c>
      <c r="R1697" s="3" t="s">
        <v>2434</v>
      </c>
      <c r="S1697" s="2" t="str">
        <f>IF(P1697="심사불필요","-",VLOOKUP(K1697,'[1]자격증 backdata'!A:G,7,0))</f>
        <v>-</v>
      </c>
      <c r="T1697" s="2" t="str">
        <f>IF(S1697="-","-",IF(COUNTIFS(B:B,B1697,S:S,"필수")&gt;0,"자격요건충족","확인필요"))</f>
        <v>-</v>
      </c>
      <c r="U1697" s="2"/>
      <c r="W1697" s="2">
        <f>IF(Q1697="4급","심사불필요",VLOOKUP(K1697,'[1]자격증 backdata'!A:B,2,0))</f>
        <v>0</v>
      </c>
      <c r="X1697" s="3">
        <f>IF(R1697="A", MIN(20, SUMIFS(W:W, B:B, B1697, R:R, "A")),IF(R1697="B", MIN(30, SUMIFS(W:W, B:B, B1697, R:R, "B")),"비해당분야"))</f>
        <v>0</v>
      </c>
      <c r="Y1697" s="3" t="str">
        <f>IF(R1697="C",MIN(30,IF(COUNTIFS(B:B,B1697,W:W,"가1")=1,25,IF(COUNTIFS(B:B,B1697,W:W,"가1")&gt;=2,30,0))+IF(COUNTIFS(B:B,B1697,W:W,"나1")&gt;=4,30,IF(COUNTIFS(B:B,B1697,W:W,"나1")=3,26,IF(COUNTIFS(B:B,B1697,W:W,"나1")=2,22,IF(COUNTIFS(B:B,B1697,W:W,"나1")=1,18,0)))))+MIN(30,IF(COUNTIFS(B:B,B1697,W:W,"가2")=1,25,IF(COUNTIFS(B:B,B1697,W:W,"가2")&gt;=2,30,0))+IF(COUNTIFS(B:B,B1697,W:W,"나2")=3,30,IF(COUNTIFS(B:B,B1697,W:W,"나2")=2,25,IF(COUNTIFS(B:B,B1697,W:W,"나2")=1,20,0)))),"비해당분야")</f>
        <v>비해당분야</v>
      </c>
      <c r="Z1697" s="3" t="str">
        <f>IF(R1697="C",VLOOKUP(K1697,'[1]자격증 backdata'!A:F,6,0),"비해당분야")</f>
        <v>비해당분야</v>
      </c>
      <c r="AA1697" s="3" t="str">
        <f>IF(R1697="C",SUMIF(B:B,B1697,Z:Z),"비해당분야")</f>
        <v>비해당분야</v>
      </c>
      <c r="AB1697" s="3" t="str">
        <f>IF(R1697="C",SUM(Y1697,AA1697),"비해당분야")</f>
        <v>비해당분야</v>
      </c>
      <c r="AC1697" s="3">
        <f>IF(R1697="C",AB1697,X1697)</f>
        <v>0</v>
      </c>
      <c r="AD1697" s="3">
        <f>VLOOKUP(K1697,'[1]자격증 backdata'!A:D,4,0)</f>
        <v>5</v>
      </c>
      <c r="AE1697" s="3">
        <f>IF(_xlfn.MAXIFS(AD:AD,B:B,B1697)&gt;10,10,_xlfn.MAXIFS(AD:AD,B:B,B1697))</f>
        <v>5</v>
      </c>
      <c r="AG1697" s="2">
        <f>VLOOKUP(K1697,'[1]자격증 backdata'!A:C,3,0)</f>
        <v>0</v>
      </c>
      <c r="AH1697" s="2">
        <f>COUNTIFS($B:$B,$B1697,$AG:$AG,AH$1)</f>
        <v>0</v>
      </c>
      <c r="AI1697" s="2">
        <f>COUNTIFS($B:$B,$B1697,$AG:$AG,AI$1)</f>
        <v>0</v>
      </c>
      <c r="AJ1697" s="2">
        <f>COUNTIFS($B:$B,$B1697,$AG:$AG,AJ$1)</f>
        <v>0</v>
      </c>
      <c r="AK1697" s="2">
        <f>COUNTIFS($B:$B,$B1697,$AG:$AG,AK$1)</f>
        <v>0</v>
      </c>
      <c r="AL1697" s="2">
        <f>COUNTIFS($B:$B,$B1697,$AG:$AG,AL$1)</f>
        <v>0</v>
      </c>
      <c r="AM1697" s="2">
        <f>COUNTIFS($B:$B,$B1697,$AG:$AG,AM$1)</f>
        <v>0</v>
      </c>
      <c r="AN1697" s="2">
        <f>COUNTIFS($B:$B,$B1697,$AG:$AG,AN$1)</f>
        <v>0</v>
      </c>
      <c r="AO1697" s="2">
        <f>COUNTIFS($B:$B,$B1697,$AG:$AG,AO$1)</f>
        <v>0</v>
      </c>
      <c r="AP1697" s="2">
        <f>COUNTIFS($B:$B,$B1697,$AG:$AG,AP$1)</f>
        <v>0</v>
      </c>
      <c r="AQ1697" s="2">
        <f>COUNTIFS($B:$B,$B1697,$AG:$AG,AQ$1)</f>
        <v>0</v>
      </c>
      <c r="AR1697" s="2">
        <f>COUNTIFS($B:$B,$B1697,$AG:$AG,AR$1)</f>
        <v>0</v>
      </c>
      <c r="AS1697" s="2">
        <f>COUNTIFS($B:$B,$B1697,$AG:$AG,AS$1)</f>
        <v>0</v>
      </c>
      <c r="AT1697" s="2">
        <f>COUNTIFS($B:$B,$B1697,$AG:$AG,AT$1)</f>
        <v>0</v>
      </c>
      <c r="AU1697" s="2">
        <f>COUNTIFS($B:$B,$B1697,$AG:$AG,AU$1)</f>
        <v>0</v>
      </c>
    </row>
    <row r="1698" spans="1:47" ht="15" customHeight="1" x14ac:dyDescent="0.35">
      <c r="A1698" s="4">
        <f>IF(B1697=B1698,A1697,A1697+1)</f>
        <v>587</v>
      </c>
      <c r="B1698" s="4" t="s">
        <v>3255</v>
      </c>
      <c r="C1698" s="4" t="s">
        <v>3254</v>
      </c>
      <c r="D1698" s="4" t="s">
        <v>3044</v>
      </c>
      <c r="E1698" s="4" t="s">
        <v>3043</v>
      </c>
      <c r="F1698" s="4" t="s">
        <v>568</v>
      </c>
      <c r="G1698" s="4" t="s">
        <v>568</v>
      </c>
      <c r="H1698" s="4" t="s">
        <v>568</v>
      </c>
      <c r="I1698" s="4">
        <v>1</v>
      </c>
      <c r="J1698" s="4" t="s">
        <v>570</v>
      </c>
      <c r="K1698" s="4" t="s">
        <v>3047</v>
      </c>
      <c r="L1698" s="4" t="s">
        <v>568</v>
      </c>
      <c r="M1698" s="4" t="s">
        <v>568</v>
      </c>
      <c r="N1698" s="4" t="s">
        <v>568</v>
      </c>
      <c r="P1698" s="4" t="s">
        <v>669</v>
      </c>
      <c r="Q1698" s="4" t="s">
        <v>1475</v>
      </c>
      <c r="R1698" s="4" t="s">
        <v>2434</v>
      </c>
      <c r="S1698" s="5" t="str">
        <f>IF(P1698="심사불필요","-",VLOOKUP(K1698,'[1]자격증 backdata'!A:G,7,0))</f>
        <v>-</v>
      </c>
      <c r="T1698" s="5" t="str">
        <f>IF(S1698="-","-",IF(COUNTIFS(B:B,B1698,S:S,"필수")&gt;0,"자격요건충족","확인필요"))</f>
        <v>-</v>
      </c>
      <c r="U1698" s="5"/>
      <c r="W1698" s="5">
        <f>IF(Q1698="4급","심사불필요",VLOOKUP(K1698,'[1]자격증 backdata'!A:B,2,0))</f>
        <v>0</v>
      </c>
      <c r="X1698" s="4">
        <f>IF(R1698="A", MIN(20, SUMIFS(W:W, B:B, B1698, R:R, "A")),IF(R1698="B", MIN(30, SUMIFS(W:W, B:B, B1698, R:R, "B")),"비해당분야"))</f>
        <v>0</v>
      </c>
      <c r="Y1698" s="4" t="str">
        <f>IF(R1698="C",MIN(30,IF(COUNTIFS(B:B,B1698,W:W,"가1")=1,25,IF(COUNTIFS(B:B,B1698,W:W,"가1")&gt;=2,30,0))+IF(COUNTIFS(B:B,B1698,W:W,"나1")&gt;=4,30,IF(COUNTIFS(B:B,B1698,W:W,"나1")=3,26,IF(COUNTIFS(B:B,B1698,W:W,"나1")=2,22,IF(COUNTIFS(B:B,B1698,W:W,"나1")=1,18,0)))))+MIN(30,IF(COUNTIFS(B:B,B1698,W:W,"가2")=1,25,IF(COUNTIFS(B:B,B1698,W:W,"가2")&gt;=2,30,0))+IF(COUNTIFS(B:B,B1698,W:W,"나2")=3,30,IF(COUNTIFS(B:B,B1698,W:W,"나2")=2,25,IF(COUNTIFS(B:B,B1698,W:W,"나2")=1,20,0)))),"비해당분야")</f>
        <v>비해당분야</v>
      </c>
      <c r="Z1698" s="4" t="str">
        <f>IF(R1698="C",VLOOKUP(K1698,'[1]자격증 backdata'!A:F,6,0),"비해당분야")</f>
        <v>비해당분야</v>
      </c>
      <c r="AA1698" s="4" t="str">
        <f>IF(R1698="C",SUMIF(B:B,B1698,Z:Z),"비해당분야")</f>
        <v>비해당분야</v>
      </c>
      <c r="AB1698" s="4" t="str">
        <f>IF(R1698="C",SUM(Y1698,AA1698),"비해당분야")</f>
        <v>비해당분야</v>
      </c>
      <c r="AC1698" s="4">
        <f>IF(R1698="C",AB1698,X1698)</f>
        <v>0</v>
      </c>
      <c r="AD1698" s="4">
        <f>VLOOKUP(K1698,'[1]자격증 backdata'!A:D,4,0)</f>
        <v>0</v>
      </c>
      <c r="AE1698" s="4">
        <f>IF(_xlfn.MAXIFS(AD:AD,B:B,B1698)&gt;10,10,_xlfn.MAXIFS(AD:AD,B:B,B1698))</f>
        <v>0</v>
      </c>
      <c r="AG1698" s="5">
        <f>VLOOKUP(K1698,'[1]자격증 backdata'!A:C,3,0)</f>
        <v>0</v>
      </c>
      <c r="AH1698" s="5">
        <f>COUNTIFS($B:$B,$B1698,$AG:$AG,AH$1)</f>
        <v>0</v>
      </c>
      <c r="AI1698" s="5">
        <f>COUNTIFS($B:$B,$B1698,$AG:$AG,AI$1)</f>
        <v>0</v>
      </c>
      <c r="AJ1698" s="5">
        <f>COUNTIFS($B:$B,$B1698,$AG:$AG,AJ$1)</f>
        <v>0</v>
      </c>
      <c r="AK1698" s="5">
        <f>COUNTIFS($B:$B,$B1698,$AG:$AG,AK$1)</f>
        <v>0</v>
      </c>
      <c r="AL1698" s="5">
        <f>COUNTIFS($B:$B,$B1698,$AG:$AG,AL$1)</f>
        <v>0</v>
      </c>
      <c r="AM1698" s="5">
        <f>COUNTIFS($B:$B,$B1698,$AG:$AG,AM$1)</f>
        <v>0</v>
      </c>
      <c r="AN1698" s="5">
        <f>COUNTIFS($B:$B,$B1698,$AG:$AG,AN$1)</f>
        <v>0</v>
      </c>
      <c r="AO1698" s="5">
        <f>COUNTIFS($B:$B,$B1698,$AG:$AG,AO$1)</f>
        <v>0</v>
      </c>
      <c r="AP1698" s="5">
        <f>COUNTIFS($B:$B,$B1698,$AG:$AG,AP$1)</f>
        <v>0</v>
      </c>
      <c r="AQ1698" s="5">
        <f>COUNTIFS($B:$B,$B1698,$AG:$AG,AQ$1)</f>
        <v>0</v>
      </c>
      <c r="AR1698" s="5">
        <f>COUNTIFS($B:$B,$B1698,$AG:$AG,AR$1)</f>
        <v>0</v>
      </c>
      <c r="AS1698" s="5">
        <f>COUNTIFS($B:$B,$B1698,$AG:$AG,AS$1)</f>
        <v>0</v>
      </c>
      <c r="AT1698" s="5">
        <f>COUNTIFS($B:$B,$B1698,$AG:$AG,AT$1)</f>
        <v>0</v>
      </c>
      <c r="AU1698" s="5">
        <f>COUNTIFS($B:$B,$B1698,$AG:$AG,AU$1)</f>
        <v>0</v>
      </c>
    </row>
    <row r="1699" spans="1:47" ht="15" customHeight="1" x14ac:dyDescent="0.35">
      <c r="A1699" s="3">
        <f>IF(B1698=B1699,A1698,A1698+1)</f>
        <v>588</v>
      </c>
      <c r="B1699" s="3" t="s">
        <v>3248</v>
      </c>
      <c r="C1699" s="3" t="s">
        <v>3247</v>
      </c>
      <c r="D1699" s="3" t="s">
        <v>3044</v>
      </c>
      <c r="E1699" s="3" t="s">
        <v>3043</v>
      </c>
      <c r="F1699" s="4" t="s">
        <v>7</v>
      </c>
      <c r="G1699" s="4" t="s">
        <v>8</v>
      </c>
      <c r="H1699" s="4" t="s">
        <v>7</v>
      </c>
      <c r="I1699" s="3">
        <v>1</v>
      </c>
      <c r="J1699" s="3" t="s">
        <v>69</v>
      </c>
      <c r="K1699" s="3" t="s">
        <v>3065</v>
      </c>
      <c r="L1699" s="3" t="s">
        <v>36</v>
      </c>
      <c r="M1699" s="3" t="s">
        <v>3253</v>
      </c>
      <c r="N1699" s="3" t="s">
        <v>90</v>
      </c>
      <c r="P1699" s="3" t="s">
        <v>669</v>
      </c>
      <c r="Q1699" s="3" t="s">
        <v>1475</v>
      </c>
      <c r="R1699" s="3" t="s">
        <v>2434</v>
      </c>
      <c r="S1699" s="2" t="str">
        <f>IF(P1699="심사불필요","-",VLOOKUP(K1699,'[1]자격증 backdata'!A:G,7,0))</f>
        <v>-</v>
      </c>
      <c r="T1699" s="2" t="str">
        <f>IF(S1699="-","-",IF(COUNTIFS(B:B,B1699,S:S,"필수")&gt;0,"자격요건충족","확인필요"))</f>
        <v>-</v>
      </c>
      <c r="U1699" s="2"/>
      <c r="W1699" s="2">
        <f>IF(Q1699="4급","심사불필요",VLOOKUP(K1699,'[1]자격증 backdata'!A:B,2,0))</f>
        <v>0</v>
      </c>
      <c r="X1699" s="3">
        <f>IF(R1699="A", MIN(20, SUMIFS(W:W, B:B, B1699, R:R, "A")),IF(R1699="B", MIN(30, SUMIFS(W:W, B:B, B1699, R:R, "B")),"비해당분야"))</f>
        <v>10</v>
      </c>
      <c r="Y1699" s="3" t="str">
        <f>IF(R1699="C",MIN(30,IF(COUNTIFS(B:B,B1699,W:W,"가1")=1,25,IF(COUNTIFS(B:B,B1699,W:W,"가1")&gt;=2,30,0))+IF(COUNTIFS(B:B,B1699,W:W,"나1")&gt;=4,30,IF(COUNTIFS(B:B,B1699,W:W,"나1")=3,26,IF(COUNTIFS(B:B,B1699,W:W,"나1")=2,22,IF(COUNTIFS(B:B,B1699,W:W,"나1")=1,18,0)))))+MIN(30,IF(COUNTIFS(B:B,B1699,W:W,"가2")=1,25,IF(COUNTIFS(B:B,B1699,W:W,"가2")&gt;=2,30,0))+IF(COUNTIFS(B:B,B1699,W:W,"나2")=3,30,IF(COUNTIFS(B:B,B1699,W:W,"나2")=2,25,IF(COUNTIFS(B:B,B1699,W:W,"나2")=1,20,0)))),"비해당분야")</f>
        <v>비해당분야</v>
      </c>
      <c r="Z1699" s="3" t="str">
        <f>IF(R1699="C",VLOOKUP(K1699,'[1]자격증 backdata'!A:F,6,0),"비해당분야")</f>
        <v>비해당분야</v>
      </c>
      <c r="AA1699" s="3" t="str">
        <f>IF(R1699="C",SUMIF(B:B,B1699,Z:Z),"비해당분야")</f>
        <v>비해당분야</v>
      </c>
      <c r="AB1699" s="3" t="str">
        <f>IF(R1699="C",SUM(Y1699,AA1699),"비해당분야")</f>
        <v>비해당분야</v>
      </c>
      <c r="AC1699" s="3">
        <f>IF(R1699="C",AB1699,X1699)</f>
        <v>10</v>
      </c>
      <c r="AD1699" s="3">
        <f>VLOOKUP(K1699,'[1]자격증 backdata'!A:D,4,0)</f>
        <v>5</v>
      </c>
      <c r="AE1699" s="3">
        <f>IF(_xlfn.MAXIFS(AD:AD,B:B,B1699)&gt;10,10,_xlfn.MAXIFS(AD:AD,B:B,B1699))</f>
        <v>5</v>
      </c>
      <c r="AG1699" s="2">
        <f>VLOOKUP(K1699,'[1]자격증 backdata'!A:C,3,0)</f>
        <v>0</v>
      </c>
      <c r="AH1699" s="2">
        <f>COUNTIFS($B:$B,$B1699,$AG:$AG,AH$1)</f>
        <v>0</v>
      </c>
      <c r="AI1699" s="2">
        <f>COUNTIFS($B:$B,$B1699,$AG:$AG,AI$1)</f>
        <v>0</v>
      </c>
      <c r="AJ1699" s="2">
        <f>COUNTIFS($B:$B,$B1699,$AG:$AG,AJ$1)</f>
        <v>0</v>
      </c>
      <c r="AK1699" s="2">
        <f>COUNTIFS($B:$B,$B1699,$AG:$AG,AK$1)</f>
        <v>0</v>
      </c>
      <c r="AL1699" s="2">
        <f>COUNTIFS($B:$B,$B1699,$AG:$AG,AL$1)</f>
        <v>1</v>
      </c>
      <c r="AM1699" s="2">
        <f>COUNTIFS($B:$B,$B1699,$AG:$AG,AM$1)</f>
        <v>0</v>
      </c>
      <c r="AN1699" s="2">
        <f>COUNTIFS($B:$B,$B1699,$AG:$AG,AN$1)</f>
        <v>0</v>
      </c>
      <c r="AO1699" s="2">
        <f>COUNTIFS($B:$B,$B1699,$AG:$AG,AO$1)</f>
        <v>1</v>
      </c>
      <c r="AP1699" s="2">
        <f>COUNTIFS($B:$B,$B1699,$AG:$AG,AP$1)</f>
        <v>0</v>
      </c>
      <c r="AQ1699" s="2">
        <f>COUNTIFS($B:$B,$B1699,$AG:$AG,AQ$1)</f>
        <v>0</v>
      </c>
      <c r="AR1699" s="2">
        <f>COUNTIFS($B:$B,$B1699,$AG:$AG,AR$1)</f>
        <v>0</v>
      </c>
      <c r="AS1699" s="2">
        <f>COUNTIFS($B:$B,$B1699,$AG:$AG,AS$1)</f>
        <v>0</v>
      </c>
      <c r="AT1699" s="2">
        <f>COUNTIFS($B:$B,$B1699,$AG:$AG,AT$1)</f>
        <v>1</v>
      </c>
      <c r="AU1699" s="2">
        <f>COUNTIFS($B:$B,$B1699,$AG:$AG,AU$1)</f>
        <v>0</v>
      </c>
    </row>
    <row r="1700" spans="1:47" ht="15" customHeight="1" x14ac:dyDescent="0.35">
      <c r="A1700" s="7">
        <f>IF(B1699=B1700,A1699,A1699+1)</f>
        <v>588</v>
      </c>
      <c r="B1700" s="7" t="s">
        <v>3248</v>
      </c>
      <c r="C1700" s="7" t="s">
        <v>3247</v>
      </c>
      <c r="D1700" s="7" t="s">
        <v>3044</v>
      </c>
      <c r="E1700" s="7" t="s">
        <v>3043</v>
      </c>
      <c r="F1700" s="4" t="s">
        <v>7</v>
      </c>
      <c r="G1700" s="4" t="s">
        <v>8</v>
      </c>
      <c r="H1700" s="4" t="s">
        <v>7</v>
      </c>
      <c r="I1700" s="3">
        <v>2</v>
      </c>
      <c r="J1700" s="3" t="s">
        <v>106</v>
      </c>
      <c r="K1700" s="3" t="s">
        <v>3057</v>
      </c>
      <c r="L1700" s="3" t="s">
        <v>55</v>
      </c>
      <c r="M1700" s="3" t="s">
        <v>3252</v>
      </c>
      <c r="N1700" s="3" t="s">
        <v>3251</v>
      </c>
      <c r="P1700" s="3" t="s">
        <v>669</v>
      </c>
      <c r="Q1700" s="3" t="s">
        <v>1475</v>
      </c>
      <c r="R1700" s="3" t="s">
        <v>2434</v>
      </c>
      <c r="S1700" s="2" t="str">
        <f>IF(P1700="심사불필요","-",VLOOKUP(K1700,'[1]자격증 backdata'!A:G,7,0))</f>
        <v>-</v>
      </c>
      <c r="T1700" s="2" t="str">
        <f>IF(S1700="-","-",IF(COUNTIFS(B:B,B1700,S:S,"필수")&gt;0,"자격요건충족","확인필요"))</f>
        <v>-</v>
      </c>
      <c r="U1700" s="2"/>
      <c r="W1700" s="2">
        <f>IF(Q1700="4급","심사불필요",VLOOKUP(K1700,'[1]자격증 backdata'!A:B,2,0))</f>
        <v>4</v>
      </c>
      <c r="X1700" s="3">
        <f>IF(R1700="A", MIN(20, SUMIFS(W:W, B:B, B1700, R:R, "A")),IF(R1700="B", MIN(30, SUMIFS(W:W, B:B, B1700, R:R, "B")),"비해당분야"))</f>
        <v>10</v>
      </c>
      <c r="Y1700" s="3" t="str">
        <f>IF(R1700="C",MIN(30,IF(COUNTIFS(B:B,B1700,W:W,"가1")=1,25,IF(COUNTIFS(B:B,B1700,W:W,"가1")&gt;=2,30,0))+IF(COUNTIFS(B:B,B1700,W:W,"나1")&gt;=4,30,IF(COUNTIFS(B:B,B1700,W:W,"나1")=3,26,IF(COUNTIFS(B:B,B1700,W:W,"나1")=2,22,IF(COUNTIFS(B:B,B1700,W:W,"나1")=1,18,0)))))+MIN(30,IF(COUNTIFS(B:B,B1700,W:W,"가2")=1,25,IF(COUNTIFS(B:B,B1700,W:W,"가2")&gt;=2,30,0))+IF(COUNTIFS(B:B,B1700,W:W,"나2")=3,30,IF(COUNTIFS(B:B,B1700,W:W,"나2")=2,25,IF(COUNTIFS(B:B,B1700,W:W,"나2")=1,20,0)))),"비해당분야")</f>
        <v>비해당분야</v>
      </c>
      <c r="Z1700" s="3" t="str">
        <f>IF(R1700="C",VLOOKUP(K1700,'[1]자격증 backdata'!A:F,6,0),"비해당분야")</f>
        <v>비해당분야</v>
      </c>
      <c r="AA1700" s="3" t="str">
        <f>IF(R1700="C",SUMIF(B:B,B1700,Z:Z),"비해당분야")</f>
        <v>비해당분야</v>
      </c>
      <c r="AB1700" s="3" t="str">
        <f>IF(R1700="C",SUM(Y1700,AA1700),"비해당분야")</f>
        <v>비해당분야</v>
      </c>
      <c r="AC1700" s="3">
        <f>IF(R1700="C",AB1700,X1700)</f>
        <v>10</v>
      </c>
      <c r="AD1700" s="3">
        <f>VLOOKUP(K1700,'[1]자격증 backdata'!A:D,4,0)</f>
        <v>0</v>
      </c>
      <c r="AE1700" s="3">
        <f>IF(_xlfn.MAXIFS(AD:AD,B:B,B1700)&gt;10,10,_xlfn.MAXIFS(AD:AD,B:B,B1700))</f>
        <v>5</v>
      </c>
      <c r="AG1700" s="2" t="str">
        <f>VLOOKUP(K1700,'[1]자격증 backdata'!A:C,3,0)</f>
        <v>M</v>
      </c>
      <c r="AH1700" s="2">
        <f>COUNTIFS($B:$B,$B1700,$AG:$AG,AH$1)</f>
        <v>0</v>
      </c>
      <c r="AI1700" s="2">
        <f>COUNTIFS($B:$B,$B1700,$AG:$AG,AI$1)</f>
        <v>0</v>
      </c>
      <c r="AJ1700" s="2">
        <f>COUNTIFS($B:$B,$B1700,$AG:$AG,AJ$1)</f>
        <v>0</v>
      </c>
      <c r="AK1700" s="2">
        <f>COUNTIFS($B:$B,$B1700,$AG:$AG,AK$1)</f>
        <v>0</v>
      </c>
      <c r="AL1700" s="2">
        <f>COUNTIFS($B:$B,$B1700,$AG:$AG,AL$1)</f>
        <v>1</v>
      </c>
      <c r="AM1700" s="2">
        <f>COUNTIFS($B:$B,$B1700,$AG:$AG,AM$1)</f>
        <v>0</v>
      </c>
      <c r="AN1700" s="2">
        <f>COUNTIFS($B:$B,$B1700,$AG:$AG,AN$1)</f>
        <v>0</v>
      </c>
      <c r="AO1700" s="2">
        <f>COUNTIFS($B:$B,$B1700,$AG:$AG,AO$1)</f>
        <v>1</v>
      </c>
      <c r="AP1700" s="2">
        <f>COUNTIFS($B:$B,$B1700,$AG:$AG,AP$1)</f>
        <v>0</v>
      </c>
      <c r="AQ1700" s="2">
        <f>COUNTIFS($B:$B,$B1700,$AG:$AG,AQ$1)</f>
        <v>0</v>
      </c>
      <c r="AR1700" s="2">
        <f>COUNTIFS($B:$B,$B1700,$AG:$AG,AR$1)</f>
        <v>0</v>
      </c>
      <c r="AS1700" s="2">
        <f>COUNTIFS($B:$B,$B1700,$AG:$AG,AS$1)</f>
        <v>0</v>
      </c>
      <c r="AT1700" s="2">
        <f>COUNTIFS($B:$B,$B1700,$AG:$AG,AT$1)</f>
        <v>1</v>
      </c>
      <c r="AU1700" s="2">
        <f>COUNTIFS($B:$B,$B1700,$AG:$AG,AU$1)</f>
        <v>0</v>
      </c>
    </row>
    <row r="1701" spans="1:47" ht="15" customHeight="1" x14ac:dyDescent="0.35">
      <c r="A1701" s="7">
        <f>IF(B1700=B1701,A1700,A1700+1)</f>
        <v>588</v>
      </c>
      <c r="B1701" s="7" t="s">
        <v>3248</v>
      </c>
      <c r="C1701" s="7" t="s">
        <v>3247</v>
      </c>
      <c r="D1701" s="7" t="s">
        <v>3044</v>
      </c>
      <c r="E1701" s="7" t="s">
        <v>3043</v>
      </c>
      <c r="F1701" s="4" t="s">
        <v>7</v>
      </c>
      <c r="G1701" s="4" t="s">
        <v>8</v>
      </c>
      <c r="H1701" s="4" t="s">
        <v>7</v>
      </c>
      <c r="I1701" s="3">
        <v>3</v>
      </c>
      <c r="J1701" s="3" t="s">
        <v>2813</v>
      </c>
      <c r="K1701" s="3" t="s">
        <v>3159</v>
      </c>
      <c r="L1701" s="3" t="s">
        <v>2998</v>
      </c>
      <c r="M1701" s="3" t="s">
        <v>3250</v>
      </c>
      <c r="N1701" s="3" t="s">
        <v>3249</v>
      </c>
      <c r="P1701" s="3" t="s">
        <v>669</v>
      </c>
      <c r="Q1701" s="3" t="s">
        <v>1475</v>
      </c>
      <c r="R1701" s="3" t="s">
        <v>2434</v>
      </c>
      <c r="S1701" s="2" t="str">
        <f>IF(P1701="심사불필요","-",VLOOKUP(K1701,'[1]자격증 backdata'!A:G,7,0))</f>
        <v>-</v>
      </c>
      <c r="T1701" s="2" t="str">
        <f>IF(S1701="-","-",IF(COUNTIFS(B:B,B1701,S:S,"필수")&gt;0,"자격요건충족","확인필요"))</f>
        <v>-</v>
      </c>
      <c r="U1701" s="2"/>
      <c r="W1701" s="2">
        <f>IF(Q1701="4급","심사불필요",VLOOKUP(K1701,'[1]자격증 backdata'!A:B,2,0))</f>
        <v>2</v>
      </c>
      <c r="X1701" s="3">
        <f>IF(R1701="A", MIN(20, SUMIFS(W:W, B:B, B1701, R:R, "A")),IF(R1701="B", MIN(30, SUMIFS(W:W, B:B, B1701, R:R, "B")),"비해당분야"))</f>
        <v>10</v>
      </c>
      <c r="Y1701" s="3" t="str">
        <f>IF(R1701="C",MIN(30,IF(COUNTIFS(B:B,B1701,W:W,"가1")=1,25,IF(COUNTIFS(B:B,B1701,W:W,"가1")&gt;=2,30,0))+IF(COUNTIFS(B:B,B1701,W:W,"나1")&gt;=4,30,IF(COUNTIFS(B:B,B1701,W:W,"나1")=3,26,IF(COUNTIFS(B:B,B1701,W:W,"나1")=2,22,IF(COUNTIFS(B:B,B1701,W:W,"나1")=1,18,0)))))+MIN(30,IF(COUNTIFS(B:B,B1701,W:W,"가2")=1,25,IF(COUNTIFS(B:B,B1701,W:W,"가2")&gt;=2,30,0))+IF(COUNTIFS(B:B,B1701,W:W,"나2")=3,30,IF(COUNTIFS(B:B,B1701,W:W,"나2")=2,25,IF(COUNTIFS(B:B,B1701,W:W,"나2")=1,20,0)))),"비해당분야")</f>
        <v>비해당분야</v>
      </c>
      <c r="Z1701" s="3" t="str">
        <f>IF(R1701="C",VLOOKUP(K1701,'[1]자격증 backdata'!A:F,6,0),"비해당분야")</f>
        <v>비해당분야</v>
      </c>
      <c r="AA1701" s="3" t="str">
        <f>IF(R1701="C",SUMIF(B:B,B1701,Z:Z),"비해당분야")</f>
        <v>비해당분야</v>
      </c>
      <c r="AB1701" s="3" t="str">
        <f>IF(R1701="C",SUM(Y1701,AA1701),"비해당분야")</f>
        <v>비해당분야</v>
      </c>
      <c r="AC1701" s="3">
        <f>IF(R1701="C",AB1701,X1701)</f>
        <v>10</v>
      </c>
      <c r="AD1701" s="3">
        <f>VLOOKUP(K1701,'[1]자격증 backdata'!A:D,4,0)</f>
        <v>0</v>
      </c>
      <c r="AE1701" s="3">
        <f>IF(_xlfn.MAXIFS(AD:AD,B:B,B1701)&gt;10,10,_xlfn.MAXIFS(AD:AD,B:B,B1701))</f>
        <v>5</v>
      </c>
      <c r="AG1701" s="2" t="str">
        <f>VLOOKUP(K1701,'[1]자격증 backdata'!A:C,3,0)</f>
        <v>E</v>
      </c>
      <c r="AH1701" s="2">
        <f>COUNTIFS($B:$B,$B1701,$AG:$AG,AH$1)</f>
        <v>0</v>
      </c>
      <c r="AI1701" s="2">
        <f>COUNTIFS($B:$B,$B1701,$AG:$AG,AI$1)</f>
        <v>0</v>
      </c>
      <c r="AJ1701" s="2">
        <f>COUNTIFS($B:$B,$B1701,$AG:$AG,AJ$1)</f>
        <v>0</v>
      </c>
      <c r="AK1701" s="2">
        <f>COUNTIFS($B:$B,$B1701,$AG:$AG,AK$1)</f>
        <v>0</v>
      </c>
      <c r="AL1701" s="2">
        <f>COUNTIFS($B:$B,$B1701,$AG:$AG,AL$1)</f>
        <v>1</v>
      </c>
      <c r="AM1701" s="2">
        <f>COUNTIFS($B:$B,$B1701,$AG:$AG,AM$1)</f>
        <v>0</v>
      </c>
      <c r="AN1701" s="2">
        <f>COUNTIFS($B:$B,$B1701,$AG:$AG,AN$1)</f>
        <v>0</v>
      </c>
      <c r="AO1701" s="2">
        <f>COUNTIFS($B:$B,$B1701,$AG:$AG,AO$1)</f>
        <v>1</v>
      </c>
      <c r="AP1701" s="2">
        <f>COUNTIFS($B:$B,$B1701,$AG:$AG,AP$1)</f>
        <v>0</v>
      </c>
      <c r="AQ1701" s="2">
        <f>COUNTIFS($B:$B,$B1701,$AG:$AG,AQ$1)</f>
        <v>0</v>
      </c>
      <c r="AR1701" s="2">
        <f>COUNTIFS($B:$B,$B1701,$AG:$AG,AR$1)</f>
        <v>0</v>
      </c>
      <c r="AS1701" s="2">
        <f>COUNTIFS($B:$B,$B1701,$AG:$AG,AS$1)</f>
        <v>0</v>
      </c>
      <c r="AT1701" s="2">
        <f>COUNTIFS($B:$B,$B1701,$AG:$AG,AT$1)</f>
        <v>1</v>
      </c>
      <c r="AU1701" s="2">
        <f>COUNTIFS($B:$B,$B1701,$AG:$AG,AU$1)</f>
        <v>0</v>
      </c>
    </row>
    <row r="1702" spans="1:47" ht="15" customHeight="1" x14ac:dyDescent="0.35">
      <c r="A1702" s="7">
        <f>IF(B1701=B1702,A1701,A1701+1)</f>
        <v>588</v>
      </c>
      <c r="B1702" s="7" t="s">
        <v>3248</v>
      </c>
      <c r="C1702" s="7" t="s">
        <v>3247</v>
      </c>
      <c r="D1702" s="7" t="s">
        <v>3044</v>
      </c>
      <c r="E1702" s="7" t="s">
        <v>3043</v>
      </c>
      <c r="F1702" s="4" t="s">
        <v>7</v>
      </c>
      <c r="G1702" s="4" t="s">
        <v>8</v>
      </c>
      <c r="H1702" s="4" t="s">
        <v>7</v>
      </c>
      <c r="I1702" s="3">
        <v>4</v>
      </c>
      <c r="J1702" s="3" t="s">
        <v>653</v>
      </c>
      <c r="K1702" s="3" t="s">
        <v>3052</v>
      </c>
      <c r="L1702" s="3" t="s">
        <v>651</v>
      </c>
      <c r="M1702" s="3" t="s">
        <v>3246</v>
      </c>
      <c r="N1702" s="3" t="s">
        <v>3245</v>
      </c>
      <c r="P1702" s="3" t="s">
        <v>669</v>
      </c>
      <c r="Q1702" s="3" t="s">
        <v>1475</v>
      </c>
      <c r="R1702" s="3" t="s">
        <v>2434</v>
      </c>
      <c r="S1702" s="2" t="str">
        <f>IF(P1702="심사불필요","-",VLOOKUP(K1702,'[1]자격증 backdata'!A:G,7,0))</f>
        <v>-</v>
      </c>
      <c r="T1702" s="2" t="str">
        <f>IF(S1702="-","-",IF(COUNTIFS(B:B,B1702,S:S,"필수")&gt;0,"자격요건충족","확인필요"))</f>
        <v>-</v>
      </c>
      <c r="U1702" s="2"/>
      <c r="W1702" s="2">
        <f>IF(Q1702="4급","심사불필요",VLOOKUP(K1702,'[1]자격증 backdata'!A:B,2,0))</f>
        <v>4</v>
      </c>
      <c r="X1702" s="3">
        <f>IF(R1702="A", MIN(20, SUMIFS(W:W, B:B, B1702, R:R, "A")),IF(R1702="B", MIN(30, SUMIFS(W:W, B:B, B1702, R:R, "B")),"비해당분야"))</f>
        <v>10</v>
      </c>
      <c r="Y1702" s="3" t="str">
        <f>IF(R1702="C",MIN(30,IF(COUNTIFS(B:B,B1702,W:W,"가1")=1,25,IF(COUNTIFS(B:B,B1702,W:W,"가1")&gt;=2,30,0))+IF(COUNTIFS(B:B,B1702,W:W,"나1")&gt;=4,30,IF(COUNTIFS(B:B,B1702,W:W,"나1")=3,26,IF(COUNTIFS(B:B,B1702,W:W,"나1")=2,22,IF(COUNTIFS(B:B,B1702,W:W,"나1")=1,18,0)))))+MIN(30,IF(COUNTIFS(B:B,B1702,W:W,"가2")=1,25,IF(COUNTIFS(B:B,B1702,W:W,"가2")&gt;=2,30,0))+IF(COUNTIFS(B:B,B1702,W:W,"나2")=3,30,IF(COUNTIFS(B:B,B1702,W:W,"나2")=2,25,IF(COUNTIFS(B:B,B1702,W:W,"나2")=1,20,0)))),"비해당분야")</f>
        <v>비해당분야</v>
      </c>
      <c r="Z1702" s="3" t="str">
        <f>IF(R1702="C",VLOOKUP(K1702,'[1]자격증 backdata'!A:F,6,0),"비해당분야")</f>
        <v>비해당분야</v>
      </c>
      <c r="AA1702" s="3" t="str">
        <f>IF(R1702="C",SUMIF(B:B,B1702,Z:Z),"비해당분야")</f>
        <v>비해당분야</v>
      </c>
      <c r="AB1702" s="3" t="str">
        <f>IF(R1702="C",SUM(Y1702,AA1702),"비해당분야")</f>
        <v>비해당분야</v>
      </c>
      <c r="AC1702" s="3">
        <f>IF(R1702="C",AB1702,X1702)</f>
        <v>10</v>
      </c>
      <c r="AD1702" s="3">
        <f>VLOOKUP(K1702,'[1]자격증 backdata'!A:D,4,0)</f>
        <v>0</v>
      </c>
      <c r="AE1702" s="3">
        <f>IF(_xlfn.MAXIFS(AD:AD,B:B,B1702)&gt;10,10,_xlfn.MAXIFS(AD:AD,B:B,B1702))</f>
        <v>5</v>
      </c>
      <c r="AG1702" s="2" t="str">
        <f>VLOOKUP(K1702,'[1]자격증 backdata'!A:C,3,0)</f>
        <v>H</v>
      </c>
      <c r="AH1702" s="2">
        <f>COUNTIFS($B:$B,$B1702,$AG:$AG,AH$1)</f>
        <v>0</v>
      </c>
      <c r="AI1702" s="2">
        <f>COUNTIFS($B:$B,$B1702,$AG:$AG,AI$1)</f>
        <v>0</v>
      </c>
      <c r="AJ1702" s="2">
        <f>COUNTIFS($B:$B,$B1702,$AG:$AG,AJ$1)</f>
        <v>0</v>
      </c>
      <c r="AK1702" s="2">
        <f>COUNTIFS($B:$B,$B1702,$AG:$AG,AK$1)</f>
        <v>0</v>
      </c>
      <c r="AL1702" s="2">
        <f>COUNTIFS($B:$B,$B1702,$AG:$AG,AL$1)</f>
        <v>1</v>
      </c>
      <c r="AM1702" s="2">
        <f>COUNTIFS($B:$B,$B1702,$AG:$AG,AM$1)</f>
        <v>0</v>
      </c>
      <c r="AN1702" s="2">
        <f>COUNTIFS($B:$B,$B1702,$AG:$AG,AN$1)</f>
        <v>0</v>
      </c>
      <c r="AO1702" s="2">
        <f>COUNTIFS($B:$B,$B1702,$AG:$AG,AO$1)</f>
        <v>1</v>
      </c>
      <c r="AP1702" s="2">
        <f>COUNTIFS($B:$B,$B1702,$AG:$AG,AP$1)</f>
        <v>0</v>
      </c>
      <c r="AQ1702" s="2">
        <f>COUNTIFS($B:$B,$B1702,$AG:$AG,AQ$1)</f>
        <v>0</v>
      </c>
      <c r="AR1702" s="2">
        <f>COUNTIFS($B:$B,$B1702,$AG:$AG,AR$1)</f>
        <v>0</v>
      </c>
      <c r="AS1702" s="2">
        <f>COUNTIFS($B:$B,$B1702,$AG:$AG,AS$1)</f>
        <v>0</v>
      </c>
      <c r="AT1702" s="2">
        <f>COUNTIFS($B:$B,$B1702,$AG:$AG,AT$1)</f>
        <v>1</v>
      </c>
      <c r="AU1702" s="2">
        <f>COUNTIFS($B:$B,$B1702,$AG:$AG,AU$1)</f>
        <v>0</v>
      </c>
    </row>
    <row r="1703" spans="1:47" ht="15" customHeight="1" x14ac:dyDescent="0.35">
      <c r="A1703" s="4">
        <f>IF(B1702=B1703,A1702,A1702+1)</f>
        <v>589</v>
      </c>
      <c r="B1703" s="4" t="s">
        <v>3243</v>
      </c>
      <c r="C1703" s="4" t="s">
        <v>3242</v>
      </c>
      <c r="D1703" s="4" t="s">
        <v>3044</v>
      </c>
      <c r="E1703" s="4" t="s">
        <v>3043</v>
      </c>
      <c r="F1703" s="4" t="s">
        <v>7</v>
      </c>
      <c r="G1703" s="4" t="s">
        <v>8</v>
      </c>
      <c r="H1703" s="4" t="s">
        <v>7</v>
      </c>
      <c r="I1703" s="4">
        <v>1</v>
      </c>
      <c r="J1703" s="4" t="s">
        <v>106</v>
      </c>
      <c r="K1703" s="4" t="s">
        <v>3057</v>
      </c>
      <c r="L1703" s="4" t="s">
        <v>55</v>
      </c>
      <c r="M1703" s="4" t="s">
        <v>3244</v>
      </c>
      <c r="N1703" s="4" t="s">
        <v>173</v>
      </c>
      <c r="P1703" s="4" t="s">
        <v>669</v>
      </c>
      <c r="Q1703" s="4" t="s">
        <v>1475</v>
      </c>
      <c r="R1703" s="4" t="s">
        <v>2434</v>
      </c>
      <c r="S1703" s="5" t="str">
        <f>IF(P1703="심사불필요","-",VLOOKUP(K1703,'[1]자격증 backdata'!A:G,7,0))</f>
        <v>-</v>
      </c>
      <c r="T1703" s="5" t="str">
        <f>IF(S1703="-","-",IF(COUNTIFS(B:B,B1703,S:S,"필수")&gt;0,"자격요건충족","확인필요"))</f>
        <v>-</v>
      </c>
      <c r="U1703" s="5"/>
      <c r="W1703" s="5">
        <f>IF(Q1703="4급","심사불필요",VLOOKUP(K1703,'[1]자격증 backdata'!A:B,2,0))</f>
        <v>4</v>
      </c>
      <c r="X1703" s="4">
        <f>IF(R1703="A", MIN(20, SUMIFS(W:W, B:B, B1703, R:R, "A")),IF(R1703="B", MIN(30, SUMIFS(W:W, B:B, B1703, R:R, "B")),"비해당분야"))</f>
        <v>4</v>
      </c>
      <c r="Y1703" s="4" t="str">
        <f>IF(R1703="C",MIN(30,IF(COUNTIFS(B:B,B1703,W:W,"가1")=1,25,IF(COUNTIFS(B:B,B1703,W:W,"가1")&gt;=2,30,0))+IF(COUNTIFS(B:B,B1703,W:W,"나1")&gt;=4,30,IF(COUNTIFS(B:B,B1703,W:W,"나1")=3,26,IF(COUNTIFS(B:B,B1703,W:W,"나1")=2,22,IF(COUNTIFS(B:B,B1703,W:W,"나1")=1,18,0)))))+MIN(30,IF(COUNTIFS(B:B,B1703,W:W,"가2")=1,25,IF(COUNTIFS(B:B,B1703,W:W,"가2")&gt;=2,30,0))+IF(COUNTIFS(B:B,B1703,W:W,"나2")=3,30,IF(COUNTIFS(B:B,B1703,W:W,"나2")=2,25,IF(COUNTIFS(B:B,B1703,W:W,"나2")=1,20,0)))),"비해당분야")</f>
        <v>비해당분야</v>
      </c>
      <c r="Z1703" s="4" t="str">
        <f>IF(R1703="C",VLOOKUP(K1703,'[1]자격증 backdata'!A:F,6,0),"비해당분야")</f>
        <v>비해당분야</v>
      </c>
      <c r="AA1703" s="4" t="str">
        <f>IF(R1703="C",SUMIF(B:B,B1703,Z:Z),"비해당분야")</f>
        <v>비해당분야</v>
      </c>
      <c r="AB1703" s="4" t="str">
        <f>IF(R1703="C",SUM(Y1703,AA1703),"비해당분야")</f>
        <v>비해당분야</v>
      </c>
      <c r="AC1703" s="4">
        <f>IF(R1703="C",AB1703,X1703)</f>
        <v>4</v>
      </c>
      <c r="AD1703" s="4">
        <f>VLOOKUP(K1703,'[1]자격증 backdata'!A:D,4,0)</f>
        <v>0</v>
      </c>
      <c r="AE1703" s="4">
        <f>IF(_xlfn.MAXIFS(AD:AD,B:B,B1703)&gt;10,10,_xlfn.MAXIFS(AD:AD,B:B,B1703))</f>
        <v>5</v>
      </c>
      <c r="AG1703" s="5" t="str">
        <f>VLOOKUP(K1703,'[1]자격증 backdata'!A:C,3,0)</f>
        <v>M</v>
      </c>
      <c r="AH1703" s="5">
        <f>COUNTIFS($B:$B,$B1703,$AG:$AG,AH$1)</f>
        <v>0</v>
      </c>
      <c r="AI1703" s="5">
        <f>COUNTIFS($B:$B,$B1703,$AG:$AG,AI$1)</f>
        <v>0</v>
      </c>
      <c r="AJ1703" s="5">
        <f>COUNTIFS($B:$B,$B1703,$AG:$AG,AJ$1)</f>
        <v>0</v>
      </c>
      <c r="AK1703" s="5">
        <f>COUNTIFS($B:$B,$B1703,$AG:$AG,AK$1)</f>
        <v>0</v>
      </c>
      <c r="AL1703" s="5">
        <f>COUNTIFS($B:$B,$B1703,$AG:$AG,AL$1)</f>
        <v>0</v>
      </c>
      <c r="AM1703" s="5">
        <f>COUNTIFS($B:$B,$B1703,$AG:$AG,AM$1)</f>
        <v>0</v>
      </c>
      <c r="AN1703" s="5">
        <f>COUNTIFS($B:$B,$B1703,$AG:$AG,AN$1)</f>
        <v>0</v>
      </c>
      <c r="AO1703" s="5">
        <f>COUNTIFS($B:$B,$B1703,$AG:$AG,AO$1)</f>
        <v>0</v>
      </c>
      <c r="AP1703" s="5">
        <f>COUNTIFS($B:$B,$B1703,$AG:$AG,AP$1)</f>
        <v>0</v>
      </c>
      <c r="AQ1703" s="5">
        <f>COUNTIFS($B:$B,$B1703,$AG:$AG,AQ$1)</f>
        <v>0</v>
      </c>
      <c r="AR1703" s="5">
        <f>COUNTIFS($B:$B,$B1703,$AG:$AG,AR$1)</f>
        <v>0</v>
      </c>
      <c r="AS1703" s="5">
        <f>COUNTIFS($B:$B,$B1703,$AG:$AG,AS$1)</f>
        <v>0</v>
      </c>
      <c r="AT1703" s="5">
        <f>COUNTIFS($B:$B,$B1703,$AG:$AG,AT$1)</f>
        <v>1</v>
      </c>
      <c r="AU1703" s="5">
        <f>COUNTIFS($B:$B,$B1703,$AG:$AG,AU$1)</f>
        <v>0</v>
      </c>
    </row>
    <row r="1704" spans="1:47" ht="15" customHeight="1" x14ac:dyDescent="0.35">
      <c r="A1704" s="6">
        <f>IF(B1703=B1704,A1703,A1703+1)</f>
        <v>589</v>
      </c>
      <c r="B1704" s="6" t="s">
        <v>3243</v>
      </c>
      <c r="C1704" s="6" t="s">
        <v>3242</v>
      </c>
      <c r="D1704" s="6" t="s">
        <v>3044</v>
      </c>
      <c r="E1704" s="6" t="s">
        <v>3043</v>
      </c>
      <c r="F1704" s="4" t="s">
        <v>7</v>
      </c>
      <c r="G1704" s="4" t="s">
        <v>8</v>
      </c>
      <c r="H1704" s="4" t="s">
        <v>7</v>
      </c>
      <c r="I1704" s="4">
        <v>2</v>
      </c>
      <c r="J1704" s="4" t="s">
        <v>69</v>
      </c>
      <c r="K1704" s="4" t="s">
        <v>3065</v>
      </c>
      <c r="L1704" s="4" t="s">
        <v>36</v>
      </c>
      <c r="M1704" s="4" t="s">
        <v>3241</v>
      </c>
      <c r="N1704" s="4" t="s">
        <v>1742</v>
      </c>
      <c r="P1704" s="4" t="s">
        <v>669</v>
      </c>
      <c r="Q1704" s="4" t="s">
        <v>1475</v>
      </c>
      <c r="R1704" s="4" t="s">
        <v>2434</v>
      </c>
      <c r="S1704" s="5" t="str">
        <f>IF(P1704="심사불필요","-",VLOOKUP(K1704,'[1]자격증 backdata'!A:G,7,0))</f>
        <v>-</v>
      </c>
      <c r="T1704" s="5" t="str">
        <f>IF(S1704="-","-",IF(COUNTIFS(B:B,B1704,S:S,"필수")&gt;0,"자격요건충족","확인필요"))</f>
        <v>-</v>
      </c>
      <c r="U1704" s="5"/>
      <c r="W1704" s="5">
        <f>IF(Q1704="4급","심사불필요",VLOOKUP(K1704,'[1]자격증 backdata'!A:B,2,0))</f>
        <v>0</v>
      </c>
      <c r="X1704" s="4">
        <f>IF(R1704="A", MIN(20, SUMIFS(W:W, B:B, B1704, R:R, "A")),IF(R1704="B", MIN(30, SUMIFS(W:W, B:B, B1704, R:R, "B")),"비해당분야"))</f>
        <v>4</v>
      </c>
      <c r="Y1704" s="4" t="str">
        <f>IF(R1704="C",MIN(30,IF(COUNTIFS(B:B,B1704,W:W,"가1")=1,25,IF(COUNTIFS(B:B,B1704,W:W,"가1")&gt;=2,30,0))+IF(COUNTIFS(B:B,B1704,W:W,"나1")&gt;=4,30,IF(COUNTIFS(B:B,B1704,W:W,"나1")=3,26,IF(COUNTIFS(B:B,B1704,W:W,"나1")=2,22,IF(COUNTIFS(B:B,B1704,W:W,"나1")=1,18,0)))))+MIN(30,IF(COUNTIFS(B:B,B1704,W:W,"가2")=1,25,IF(COUNTIFS(B:B,B1704,W:W,"가2")&gt;=2,30,0))+IF(COUNTIFS(B:B,B1704,W:W,"나2")=3,30,IF(COUNTIFS(B:B,B1704,W:W,"나2")=2,25,IF(COUNTIFS(B:B,B1704,W:W,"나2")=1,20,0)))),"비해당분야")</f>
        <v>비해당분야</v>
      </c>
      <c r="Z1704" s="4" t="str">
        <f>IF(R1704="C",VLOOKUP(K1704,'[1]자격증 backdata'!A:F,6,0),"비해당분야")</f>
        <v>비해당분야</v>
      </c>
      <c r="AA1704" s="4" t="str">
        <f>IF(R1704="C",SUMIF(B:B,B1704,Z:Z),"비해당분야")</f>
        <v>비해당분야</v>
      </c>
      <c r="AB1704" s="4" t="str">
        <f>IF(R1704="C",SUM(Y1704,AA1704),"비해당분야")</f>
        <v>비해당분야</v>
      </c>
      <c r="AC1704" s="4">
        <f>IF(R1704="C",AB1704,X1704)</f>
        <v>4</v>
      </c>
      <c r="AD1704" s="4">
        <f>VLOOKUP(K1704,'[1]자격증 backdata'!A:D,4,0)</f>
        <v>5</v>
      </c>
      <c r="AE1704" s="4">
        <f>IF(_xlfn.MAXIFS(AD:AD,B:B,B1704)&gt;10,10,_xlfn.MAXIFS(AD:AD,B:B,B1704))</f>
        <v>5</v>
      </c>
      <c r="AG1704" s="5">
        <f>VLOOKUP(K1704,'[1]자격증 backdata'!A:C,3,0)</f>
        <v>0</v>
      </c>
      <c r="AH1704" s="5">
        <f>COUNTIFS($B:$B,$B1704,$AG:$AG,AH$1)</f>
        <v>0</v>
      </c>
      <c r="AI1704" s="5">
        <f>COUNTIFS($B:$B,$B1704,$AG:$AG,AI$1)</f>
        <v>0</v>
      </c>
      <c r="AJ1704" s="5">
        <f>COUNTIFS($B:$B,$B1704,$AG:$AG,AJ$1)</f>
        <v>0</v>
      </c>
      <c r="AK1704" s="5">
        <f>COUNTIFS($B:$B,$B1704,$AG:$AG,AK$1)</f>
        <v>0</v>
      </c>
      <c r="AL1704" s="5">
        <f>COUNTIFS($B:$B,$B1704,$AG:$AG,AL$1)</f>
        <v>0</v>
      </c>
      <c r="AM1704" s="5">
        <f>COUNTIFS($B:$B,$B1704,$AG:$AG,AM$1)</f>
        <v>0</v>
      </c>
      <c r="AN1704" s="5">
        <f>COUNTIFS($B:$B,$B1704,$AG:$AG,AN$1)</f>
        <v>0</v>
      </c>
      <c r="AO1704" s="5">
        <f>COUNTIFS($B:$B,$B1704,$AG:$AG,AO$1)</f>
        <v>0</v>
      </c>
      <c r="AP1704" s="5">
        <f>COUNTIFS($B:$B,$B1704,$AG:$AG,AP$1)</f>
        <v>0</v>
      </c>
      <c r="AQ1704" s="5">
        <f>COUNTIFS($B:$B,$B1704,$AG:$AG,AQ$1)</f>
        <v>0</v>
      </c>
      <c r="AR1704" s="5">
        <f>COUNTIFS($B:$B,$B1704,$AG:$AG,AR$1)</f>
        <v>0</v>
      </c>
      <c r="AS1704" s="5">
        <f>COUNTIFS($B:$B,$B1704,$AG:$AG,AS$1)</f>
        <v>0</v>
      </c>
      <c r="AT1704" s="5">
        <f>COUNTIFS($B:$B,$B1704,$AG:$AG,AT$1)</f>
        <v>1</v>
      </c>
      <c r="AU1704" s="5">
        <f>COUNTIFS($B:$B,$B1704,$AG:$AG,AU$1)</f>
        <v>0</v>
      </c>
    </row>
    <row r="1705" spans="1:47" ht="15" customHeight="1" x14ac:dyDescent="0.35">
      <c r="A1705" s="3">
        <f>IF(B1704=B1705,A1704,A1704+1)</f>
        <v>590</v>
      </c>
      <c r="B1705" s="3" t="s">
        <v>3236</v>
      </c>
      <c r="C1705" s="3" t="s">
        <v>3235</v>
      </c>
      <c r="D1705" s="3" t="s">
        <v>3044</v>
      </c>
      <c r="E1705" s="3" t="s">
        <v>3043</v>
      </c>
      <c r="F1705" s="4" t="s">
        <v>7</v>
      </c>
      <c r="G1705" s="4" t="s">
        <v>8</v>
      </c>
      <c r="H1705" s="4" t="s">
        <v>7</v>
      </c>
      <c r="I1705" s="3">
        <v>1</v>
      </c>
      <c r="J1705" s="3" t="s">
        <v>2526</v>
      </c>
      <c r="K1705" s="3" t="s">
        <v>3161</v>
      </c>
      <c r="L1705" s="3" t="s">
        <v>2524</v>
      </c>
      <c r="M1705" s="3" t="s">
        <v>3240</v>
      </c>
      <c r="N1705" s="3" t="s">
        <v>3239</v>
      </c>
      <c r="P1705" s="3" t="s">
        <v>669</v>
      </c>
      <c r="Q1705" s="3" t="s">
        <v>1475</v>
      </c>
      <c r="R1705" s="3" t="s">
        <v>2434</v>
      </c>
      <c r="S1705" s="2" t="str">
        <f>IF(P1705="심사불필요","-",VLOOKUP(K1705,'[1]자격증 backdata'!A:G,7,0))</f>
        <v>-</v>
      </c>
      <c r="T1705" s="2" t="str">
        <f>IF(S1705="-","-",IF(COUNTIFS(B:B,B1705,S:S,"필수")&gt;0,"자격요건충족","확인필요"))</f>
        <v>-</v>
      </c>
      <c r="U1705" s="2"/>
      <c r="W1705" s="2">
        <f>IF(Q1705="4급","심사불필요",VLOOKUP(K1705,'[1]자격증 backdata'!A:B,2,0))</f>
        <v>4</v>
      </c>
      <c r="X1705" s="3">
        <f>IF(R1705="A", MIN(20, SUMIFS(W:W, B:B, B1705, R:R, "A")),IF(R1705="B", MIN(30, SUMIFS(W:W, B:B, B1705, R:R, "B")),"비해당분야"))</f>
        <v>10</v>
      </c>
      <c r="Y1705" s="3" t="str">
        <f>IF(R1705="C",MIN(30,IF(COUNTIFS(B:B,B1705,W:W,"가1")=1,25,IF(COUNTIFS(B:B,B1705,W:W,"가1")&gt;=2,30,0))+IF(COUNTIFS(B:B,B1705,W:W,"나1")&gt;=4,30,IF(COUNTIFS(B:B,B1705,W:W,"나1")=3,26,IF(COUNTIFS(B:B,B1705,W:W,"나1")=2,22,IF(COUNTIFS(B:B,B1705,W:W,"나1")=1,18,0)))))+MIN(30,IF(COUNTIFS(B:B,B1705,W:W,"가2")=1,25,IF(COUNTIFS(B:B,B1705,W:W,"가2")&gt;=2,30,0))+IF(COUNTIFS(B:B,B1705,W:W,"나2")=3,30,IF(COUNTIFS(B:B,B1705,W:W,"나2")=2,25,IF(COUNTIFS(B:B,B1705,W:W,"나2")=1,20,0)))),"비해당분야")</f>
        <v>비해당분야</v>
      </c>
      <c r="Z1705" s="3" t="str">
        <f>IF(R1705="C",VLOOKUP(K1705,'[1]자격증 backdata'!A:F,6,0),"비해당분야")</f>
        <v>비해당분야</v>
      </c>
      <c r="AA1705" s="3" t="str">
        <f>IF(R1705="C",SUMIF(B:B,B1705,Z:Z),"비해당분야")</f>
        <v>비해당분야</v>
      </c>
      <c r="AB1705" s="3" t="str">
        <f>IF(R1705="C",SUM(Y1705,AA1705),"비해당분야")</f>
        <v>비해당분야</v>
      </c>
      <c r="AC1705" s="3">
        <f>IF(R1705="C",AB1705,X1705)</f>
        <v>10</v>
      </c>
      <c r="AD1705" s="3">
        <f>VLOOKUP(K1705,'[1]자격증 backdata'!A:D,4,0)</f>
        <v>0</v>
      </c>
      <c r="AE1705" s="3">
        <f>IF(_xlfn.MAXIFS(AD:AD,B:B,B1705)&gt;10,10,_xlfn.MAXIFS(AD:AD,B:B,B1705))</f>
        <v>5</v>
      </c>
      <c r="AG1705" s="2">
        <f>VLOOKUP(K1705,'[1]자격증 backdata'!A:C,3,0)</f>
        <v>0</v>
      </c>
      <c r="AH1705" s="2">
        <f>COUNTIFS($B:$B,$B1705,$AG:$AG,AH$1)</f>
        <v>0</v>
      </c>
      <c r="AI1705" s="2">
        <f>COUNTIFS($B:$B,$B1705,$AG:$AG,AI$1)</f>
        <v>0</v>
      </c>
      <c r="AJ1705" s="2">
        <f>COUNTIFS($B:$B,$B1705,$AG:$AG,AJ$1)</f>
        <v>0</v>
      </c>
      <c r="AK1705" s="2">
        <f>COUNTIFS($B:$B,$B1705,$AG:$AG,AK$1)</f>
        <v>0</v>
      </c>
      <c r="AL1705" s="2">
        <f>COUNTIFS($B:$B,$B1705,$AG:$AG,AL$1)</f>
        <v>0</v>
      </c>
      <c r="AM1705" s="2">
        <f>COUNTIFS($B:$B,$B1705,$AG:$AG,AM$1)</f>
        <v>0</v>
      </c>
      <c r="AN1705" s="2">
        <f>COUNTIFS($B:$B,$B1705,$AG:$AG,AN$1)</f>
        <v>0</v>
      </c>
      <c r="AO1705" s="2">
        <f>COUNTIFS($B:$B,$B1705,$AG:$AG,AO$1)</f>
        <v>0</v>
      </c>
      <c r="AP1705" s="2">
        <f>COUNTIFS($B:$B,$B1705,$AG:$AG,AP$1)</f>
        <v>0</v>
      </c>
      <c r="AQ1705" s="2">
        <f>COUNTIFS($B:$B,$B1705,$AG:$AG,AQ$1)</f>
        <v>1</v>
      </c>
      <c r="AR1705" s="2">
        <f>COUNTIFS($B:$B,$B1705,$AG:$AG,AR$1)</f>
        <v>0</v>
      </c>
      <c r="AS1705" s="2">
        <f>COUNTIFS($B:$B,$B1705,$AG:$AG,AS$1)</f>
        <v>0</v>
      </c>
      <c r="AT1705" s="2">
        <f>COUNTIFS($B:$B,$B1705,$AG:$AG,AT$1)</f>
        <v>1</v>
      </c>
      <c r="AU1705" s="2">
        <f>COUNTIFS($B:$B,$B1705,$AG:$AG,AU$1)</f>
        <v>0</v>
      </c>
    </row>
    <row r="1706" spans="1:47" ht="15" customHeight="1" x14ac:dyDescent="0.35">
      <c r="A1706" s="7">
        <f>IF(B1705=B1706,A1705,A1705+1)</f>
        <v>590</v>
      </c>
      <c r="B1706" s="7" t="s">
        <v>3236</v>
      </c>
      <c r="C1706" s="7" t="s">
        <v>3235</v>
      </c>
      <c r="D1706" s="7" t="s">
        <v>3044</v>
      </c>
      <c r="E1706" s="7" t="s">
        <v>3043</v>
      </c>
      <c r="F1706" s="4" t="s">
        <v>7</v>
      </c>
      <c r="G1706" s="4" t="s">
        <v>8</v>
      </c>
      <c r="H1706" s="4" t="s">
        <v>7</v>
      </c>
      <c r="I1706" s="3">
        <v>2</v>
      </c>
      <c r="J1706" s="3" t="s">
        <v>69</v>
      </c>
      <c r="K1706" s="3" t="s">
        <v>3065</v>
      </c>
      <c r="L1706" s="3" t="s">
        <v>36</v>
      </c>
      <c r="M1706" s="3" t="s">
        <v>3238</v>
      </c>
      <c r="N1706" s="3" t="s">
        <v>1108</v>
      </c>
      <c r="P1706" s="3" t="s">
        <v>669</v>
      </c>
      <c r="Q1706" s="3" t="s">
        <v>1475</v>
      </c>
      <c r="R1706" s="3" t="s">
        <v>2434</v>
      </c>
      <c r="S1706" s="2" t="str">
        <f>IF(P1706="심사불필요","-",VLOOKUP(K1706,'[1]자격증 backdata'!A:G,7,0))</f>
        <v>-</v>
      </c>
      <c r="T1706" s="2" t="str">
        <f>IF(S1706="-","-",IF(COUNTIFS(B:B,B1706,S:S,"필수")&gt;0,"자격요건충족","확인필요"))</f>
        <v>-</v>
      </c>
      <c r="U1706" s="2"/>
      <c r="W1706" s="2">
        <f>IF(Q1706="4급","심사불필요",VLOOKUP(K1706,'[1]자격증 backdata'!A:B,2,0))</f>
        <v>0</v>
      </c>
      <c r="X1706" s="3">
        <f>IF(R1706="A", MIN(20, SUMIFS(W:W, B:B, B1706, R:R, "A")),IF(R1706="B", MIN(30, SUMIFS(W:W, B:B, B1706, R:R, "B")),"비해당분야"))</f>
        <v>10</v>
      </c>
      <c r="Y1706" s="3" t="str">
        <f>IF(R1706="C",MIN(30,IF(COUNTIFS(B:B,B1706,W:W,"가1")=1,25,IF(COUNTIFS(B:B,B1706,W:W,"가1")&gt;=2,30,0))+IF(COUNTIFS(B:B,B1706,W:W,"나1")&gt;=4,30,IF(COUNTIFS(B:B,B1706,W:W,"나1")=3,26,IF(COUNTIFS(B:B,B1706,W:W,"나1")=2,22,IF(COUNTIFS(B:B,B1706,W:W,"나1")=1,18,0)))))+MIN(30,IF(COUNTIFS(B:B,B1706,W:W,"가2")=1,25,IF(COUNTIFS(B:B,B1706,W:W,"가2")&gt;=2,30,0))+IF(COUNTIFS(B:B,B1706,W:W,"나2")=3,30,IF(COUNTIFS(B:B,B1706,W:W,"나2")=2,25,IF(COUNTIFS(B:B,B1706,W:W,"나2")=1,20,0)))),"비해당분야")</f>
        <v>비해당분야</v>
      </c>
      <c r="Z1706" s="3" t="str">
        <f>IF(R1706="C",VLOOKUP(K1706,'[1]자격증 backdata'!A:F,6,0),"비해당분야")</f>
        <v>비해당분야</v>
      </c>
      <c r="AA1706" s="3" t="str">
        <f>IF(R1706="C",SUMIF(B:B,B1706,Z:Z),"비해당분야")</f>
        <v>비해당분야</v>
      </c>
      <c r="AB1706" s="3" t="str">
        <f>IF(R1706="C",SUM(Y1706,AA1706),"비해당분야")</f>
        <v>비해당분야</v>
      </c>
      <c r="AC1706" s="3">
        <f>IF(R1706="C",AB1706,X1706)</f>
        <v>10</v>
      </c>
      <c r="AD1706" s="3">
        <f>VLOOKUP(K1706,'[1]자격증 backdata'!A:D,4,0)</f>
        <v>5</v>
      </c>
      <c r="AE1706" s="3">
        <f>IF(_xlfn.MAXIFS(AD:AD,B:B,B1706)&gt;10,10,_xlfn.MAXIFS(AD:AD,B:B,B1706))</f>
        <v>5</v>
      </c>
      <c r="AG1706" s="2">
        <f>VLOOKUP(K1706,'[1]자격증 backdata'!A:C,3,0)</f>
        <v>0</v>
      </c>
      <c r="AH1706" s="2">
        <f>COUNTIFS($B:$B,$B1706,$AG:$AG,AH$1)</f>
        <v>0</v>
      </c>
      <c r="AI1706" s="2">
        <f>COUNTIFS($B:$B,$B1706,$AG:$AG,AI$1)</f>
        <v>0</v>
      </c>
      <c r="AJ1706" s="2">
        <f>COUNTIFS($B:$B,$B1706,$AG:$AG,AJ$1)</f>
        <v>0</v>
      </c>
      <c r="AK1706" s="2">
        <f>COUNTIFS($B:$B,$B1706,$AG:$AG,AK$1)</f>
        <v>0</v>
      </c>
      <c r="AL1706" s="2">
        <f>COUNTIFS($B:$B,$B1706,$AG:$AG,AL$1)</f>
        <v>0</v>
      </c>
      <c r="AM1706" s="2">
        <f>COUNTIFS($B:$B,$B1706,$AG:$AG,AM$1)</f>
        <v>0</v>
      </c>
      <c r="AN1706" s="2">
        <f>COUNTIFS($B:$B,$B1706,$AG:$AG,AN$1)</f>
        <v>0</v>
      </c>
      <c r="AO1706" s="2">
        <f>COUNTIFS($B:$B,$B1706,$AG:$AG,AO$1)</f>
        <v>0</v>
      </c>
      <c r="AP1706" s="2">
        <f>COUNTIFS($B:$B,$B1706,$AG:$AG,AP$1)</f>
        <v>0</v>
      </c>
      <c r="AQ1706" s="2">
        <f>COUNTIFS($B:$B,$B1706,$AG:$AG,AQ$1)</f>
        <v>1</v>
      </c>
      <c r="AR1706" s="2">
        <f>COUNTIFS($B:$B,$B1706,$AG:$AG,AR$1)</f>
        <v>0</v>
      </c>
      <c r="AS1706" s="2">
        <f>COUNTIFS($B:$B,$B1706,$AG:$AG,AS$1)</f>
        <v>0</v>
      </c>
      <c r="AT1706" s="2">
        <f>COUNTIFS($B:$B,$B1706,$AG:$AG,AT$1)</f>
        <v>1</v>
      </c>
      <c r="AU1706" s="2">
        <f>COUNTIFS($B:$B,$B1706,$AG:$AG,AU$1)</f>
        <v>0</v>
      </c>
    </row>
    <row r="1707" spans="1:47" ht="15" customHeight="1" x14ac:dyDescent="0.35">
      <c r="A1707" s="7">
        <f>IF(B1706=B1707,A1706,A1706+1)</f>
        <v>590</v>
      </c>
      <c r="B1707" s="7" t="s">
        <v>3236</v>
      </c>
      <c r="C1707" s="7" t="s">
        <v>3235</v>
      </c>
      <c r="D1707" s="7" t="s">
        <v>3044</v>
      </c>
      <c r="E1707" s="7" t="s">
        <v>3043</v>
      </c>
      <c r="F1707" s="4" t="s">
        <v>7</v>
      </c>
      <c r="G1707" s="4" t="s">
        <v>8</v>
      </c>
      <c r="H1707" s="4" t="s">
        <v>7</v>
      </c>
      <c r="I1707" s="3">
        <v>3</v>
      </c>
      <c r="J1707" s="3" t="s">
        <v>106</v>
      </c>
      <c r="K1707" s="3" t="s">
        <v>3057</v>
      </c>
      <c r="L1707" s="3" t="s">
        <v>55</v>
      </c>
      <c r="M1707" s="3" t="s">
        <v>3237</v>
      </c>
      <c r="N1707" s="3" t="s">
        <v>1256</v>
      </c>
      <c r="P1707" s="3" t="s">
        <v>669</v>
      </c>
      <c r="Q1707" s="3" t="s">
        <v>1475</v>
      </c>
      <c r="R1707" s="3" t="s">
        <v>2434</v>
      </c>
      <c r="S1707" s="2" t="str">
        <f>IF(P1707="심사불필요","-",VLOOKUP(K1707,'[1]자격증 backdata'!A:G,7,0))</f>
        <v>-</v>
      </c>
      <c r="T1707" s="2" t="str">
        <f>IF(S1707="-","-",IF(COUNTIFS(B:B,B1707,S:S,"필수")&gt;0,"자격요건충족","확인필요"))</f>
        <v>-</v>
      </c>
      <c r="U1707" s="2"/>
      <c r="W1707" s="2">
        <f>IF(Q1707="4급","심사불필요",VLOOKUP(K1707,'[1]자격증 backdata'!A:B,2,0))</f>
        <v>4</v>
      </c>
      <c r="X1707" s="3">
        <f>IF(R1707="A", MIN(20, SUMIFS(W:W, B:B, B1707, R:R, "A")),IF(R1707="B", MIN(30, SUMIFS(W:W, B:B, B1707, R:R, "B")),"비해당분야"))</f>
        <v>10</v>
      </c>
      <c r="Y1707" s="3" t="str">
        <f>IF(R1707="C",MIN(30,IF(COUNTIFS(B:B,B1707,W:W,"가1")=1,25,IF(COUNTIFS(B:B,B1707,W:W,"가1")&gt;=2,30,0))+IF(COUNTIFS(B:B,B1707,W:W,"나1")&gt;=4,30,IF(COUNTIFS(B:B,B1707,W:W,"나1")=3,26,IF(COUNTIFS(B:B,B1707,W:W,"나1")=2,22,IF(COUNTIFS(B:B,B1707,W:W,"나1")=1,18,0)))))+MIN(30,IF(COUNTIFS(B:B,B1707,W:W,"가2")=1,25,IF(COUNTIFS(B:B,B1707,W:W,"가2")&gt;=2,30,0))+IF(COUNTIFS(B:B,B1707,W:W,"나2")=3,30,IF(COUNTIFS(B:B,B1707,W:W,"나2")=2,25,IF(COUNTIFS(B:B,B1707,W:W,"나2")=1,20,0)))),"비해당분야")</f>
        <v>비해당분야</v>
      </c>
      <c r="Z1707" s="3" t="str">
        <f>IF(R1707="C",VLOOKUP(K1707,'[1]자격증 backdata'!A:F,6,0),"비해당분야")</f>
        <v>비해당분야</v>
      </c>
      <c r="AA1707" s="3" t="str">
        <f>IF(R1707="C",SUMIF(B:B,B1707,Z:Z),"비해당분야")</f>
        <v>비해당분야</v>
      </c>
      <c r="AB1707" s="3" t="str">
        <f>IF(R1707="C",SUM(Y1707,AA1707),"비해당분야")</f>
        <v>비해당분야</v>
      </c>
      <c r="AC1707" s="3">
        <f>IF(R1707="C",AB1707,X1707)</f>
        <v>10</v>
      </c>
      <c r="AD1707" s="3">
        <f>VLOOKUP(K1707,'[1]자격증 backdata'!A:D,4,0)</f>
        <v>0</v>
      </c>
      <c r="AE1707" s="3">
        <f>IF(_xlfn.MAXIFS(AD:AD,B:B,B1707)&gt;10,10,_xlfn.MAXIFS(AD:AD,B:B,B1707))</f>
        <v>5</v>
      </c>
      <c r="AG1707" s="2" t="str">
        <f>VLOOKUP(K1707,'[1]자격증 backdata'!A:C,3,0)</f>
        <v>M</v>
      </c>
      <c r="AH1707" s="2">
        <f>COUNTIFS($B:$B,$B1707,$AG:$AG,AH$1)</f>
        <v>0</v>
      </c>
      <c r="AI1707" s="2">
        <f>COUNTIFS($B:$B,$B1707,$AG:$AG,AI$1)</f>
        <v>0</v>
      </c>
      <c r="AJ1707" s="2">
        <f>COUNTIFS($B:$B,$B1707,$AG:$AG,AJ$1)</f>
        <v>0</v>
      </c>
      <c r="AK1707" s="2">
        <f>COUNTIFS($B:$B,$B1707,$AG:$AG,AK$1)</f>
        <v>0</v>
      </c>
      <c r="AL1707" s="2">
        <f>COUNTIFS($B:$B,$B1707,$AG:$AG,AL$1)</f>
        <v>0</v>
      </c>
      <c r="AM1707" s="2">
        <f>COUNTIFS($B:$B,$B1707,$AG:$AG,AM$1)</f>
        <v>0</v>
      </c>
      <c r="AN1707" s="2">
        <f>COUNTIFS($B:$B,$B1707,$AG:$AG,AN$1)</f>
        <v>0</v>
      </c>
      <c r="AO1707" s="2">
        <f>COUNTIFS($B:$B,$B1707,$AG:$AG,AO$1)</f>
        <v>0</v>
      </c>
      <c r="AP1707" s="2">
        <f>COUNTIFS($B:$B,$B1707,$AG:$AG,AP$1)</f>
        <v>0</v>
      </c>
      <c r="AQ1707" s="2">
        <f>COUNTIFS($B:$B,$B1707,$AG:$AG,AQ$1)</f>
        <v>1</v>
      </c>
      <c r="AR1707" s="2">
        <f>COUNTIFS($B:$B,$B1707,$AG:$AG,AR$1)</f>
        <v>0</v>
      </c>
      <c r="AS1707" s="2">
        <f>COUNTIFS($B:$B,$B1707,$AG:$AG,AS$1)</f>
        <v>0</v>
      </c>
      <c r="AT1707" s="2">
        <f>COUNTIFS($B:$B,$B1707,$AG:$AG,AT$1)</f>
        <v>1</v>
      </c>
      <c r="AU1707" s="2">
        <f>COUNTIFS($B:$B,$B1707,$AG:$AG,AU$1)</f>
        <v>0</v>
      </c>
    </row>
    <row r="1708" spans="1:47" ht="15" customHeight="1" x14ac:dyDescent="0.35">
      <c r="A1708" s="7">
        <f>IF(B1707=B1708,A1707,A1707+1)</f>
        <v>590</v>
      </c>
      <c r="B1708" s="7" t="s">
        <v>3236</v>
      </c>
      <c r="C1708" s="7" t="s">
        <v>3235</v>
      </c>
      <c r="D1708" s="7" t="s">
        <v>3044</v>
      </c>
      <c r="E1708" s="7" t="s">
        <v>3043</v>
      </c>
      <c r="F1708" s="4" t="s">
        <v>7</v>
      </c>
      <c r="G1708" s="4" t="s">
        <v>8</v>
      </c>
      <c r="H1708" s="4" t="s">
        <v>7</v>
      </c>
      <c r="I1708" s="3">
        <v>4</v>
      </c>
      <c r="J1708" s="3" t="s">
        <v>364</v>
      </c>
      <c r="K1708" s="3" t="s">
        <v>3075</v>
      </c>
      <c r="L1708" s="3" t="s">
        <v>254</v>
      </c>
      <c r="M1708" s="3" t="s">
        <v>3234</v>
      </c>
      <c r="N1708" s="3" t="s">
        <v>2551</v>
      </c>
      <c r="P1708" s="3" t="s">
        <v>669</v>
      </c>
      <c r="Q1708" s="3" t="s">
        <v>1475</v>
      </c>
      <c r="R1708" s="3" t="s">
        <v>2434</v>
      </c>
      <c r="S1708" s="2" t="str">
        <f>IF(P1708="심사불필요","-",VLOOKUP(K1708,'[1]자격증 backdata'!A:G,7,0))</f>
        <v>-</v>
      </c>
      <c r="T1708" s="2" t="str">
        <f>IF(S1708="-","-",IF(COUNTIFS(B:B,B1708,S:S,"필수")&gt;0,"자격요건충족","확인필요"))</f>
        <v>-</v>
      </c>
      <c r="U1708" s="2"/>
      <c r="W1708" s="2">
        <f>IF(Q1708="4급","심사불필요",VLOOKUP(K1708,'[1]자격증 backdata'!A:B,2,0))</f>
        <v>2</v>
      </c>
      <c r="X1708" s="3">
        <f>IF(R1708="A", MIN(20, SUMIFS(W:W, B:B, B1708, R:R, "A")),IF(R1708="B", MIN(30, SUMIFS(W:W, B:B, B1708, R:R, "B")),"비해당분야"))</f>
        <v>10</v>
      </c>
      <c r="Y1708" s="3" t="str">
        <f>IF(R1708="C",MIN(30,IF(COUNTIFS(B:B,B1708,W:W,"가1")=1,25,IF(COUNTIFS(B:B,B1708,W:W,"가1")&gt;=2,30,0))+IF(COUNTIFS(B:B,B1708,W:W,"나1")&gt;=4,30,IF(COUNTIFS(B:B,B1708,W:W,"나1")=3,26,IF(COUNTIFS(B:B,B1708,W:W,"나1")=2,22,IF(COUNTIFS(B:B,B1708,W:W,"나1")=1,18,0)))))+MIN(30,IF(COUNTIFS(B:B,B1708,W:W,"가2")=1,25,IF(COUNTIFS(B:B,B1708,W:W,"가2")&gt;=2,30,0))+IF(COUNTIFS(B:B,B1708,W:W,"나2")=3,30,IF(COUNTIFS(B:B,B1708,W:W,"나2")=2,25,IF(COUNTIFS(B:B,B1708,W:W,"나2")=1,20,0)))),"비해당분야")</f>
        <v>비해당분야</v>
      </c>
      <c r="Z1708" s="3" t="str">
        <f>IF(R1708="C",VLOOKUP(K1708,'[1]자격증 backdata'!A:F,6,0),"비해당분야")</f>
        <v>비해당분야</v>
      </c>
      <c r="AA1708" s="3" t="str">
        <f>IF(R1708="C",SUMIF(B:B,B1708,Z:Z),"비해당분야")</f>
        <v>비해당분야</v>
      </c>
      <c r="AB1708" s="3" t="str">
        <f>IF(R1708="C",SUM(Y1708,AA1708),"비해당분야")</f>
        <v>비해당분야</v>
      </c>
      <c r="AC1708" s="3">
        <f>IF(R1708="C",AB1708,X1708)</f>
        <v>10</v>
      </c>
      <c r="AD1708" s="3">
        <f>VLOOKUP(K1708,'[1]자격증 backdata'!A:D,4,0)</f>
        <v>0</v>
      </c>
      <c r="AE1708" s="3">
        <f>IF(_xlfn.MAXIFS(AD:AD,B:B,B1708)&gt;10,10,_xlfn.MAXIFS(AD:AD,B:B,B1708))</f>
        <v>5</v>
      </c>
      <c r="AG1708" s="2" t="str">
        <f>VLOOKUP(K1708,'[1]자격증 backdata'!A:C,3,0)</f>
        <v>J</v>
      </c>
      <c r="AH1708" s="2">
        <f>COUNTIFS($B:$B,$B1708,$AG:$AG,AH$1)</f>
        <v>0</v>
      </c>
      <c r="AI1708" s="2">
        <f>COUNTIFS($B:$B,$B1708,$AG:$AG,AI$1)</f>
        <v>0</v>
      </c>
      <c r="AJ1708" s="2">
        <f>COUNTIFS($B:$B,$B1708,$AG:$AG,AJ$1)</f>
        <v>0</v>
      </c>
      <c r="AK1708" s="2">
        <f>COUNTIFS($B:$B,$B1708,$AG:$AG,AK$1)</f>
        <v>0</v>
      </c>
      <c r="AL1708" s="2">
        <f>COUNTIFS($B:$B,$B1708,$AG:$AG,AL$1)</f>
        <v>0</v>
      </c>
      <c r="AM1708" s="2">
        <f>COUNTIFS($B:$B,$B1708,$AG:$AG,AM$1)</f>
        <v>0</v>
      </c>
      <c r="AN1708" s="2">
        <f>COUNTIFS($B:$B,$B1708,$AG:$AG,AN$1)</f>
        <v>0</v>
      </c>
      <c r="AO1708" s="2">
        <f>COUNTIFS($B:$B,$B1708,$AG:$AG,AO$1)</f>
        <v>0</v>
      </c>
      <c r="AP1708" s="2">
        <f>COUNTIFS($B:$B,$B1708,$AG:$AG,AP$1)</f>
        <v>0</v>
      </c>
      <c r="AQ1708" s="2">
        <f>COUNTIFS($B:$B,$B1708,$AG:$AG,AQ$1)</f>
        <v>1</v>
      </c>
      <c r="AR1708" s="2">
        <f>COUNTIFS($B:$B,$B1708,$AG:$AG,AR$1)</f>
        <v>0</v>
      </c>
      <c r="AS1708" s="2">
        <f>COUNTIFS($B:$B,$B1708,$AG:$AG,AS$1)</f>
        <v>0</v>
      </c>
      <c r="AT1708" s="2">
        <f>COUNTIFS($B:$B,$B1708,$AG:$AG,AT$1)</f>
        <v>1</v>
      </c>
      <c r="AU1708" s="2">
        <f>COUNTIFS($B:$B,$B1708,$AG:$AG,AU$1)</f>
        <v>0</v>
      </c>
    </row>
    <row r="1709" spans="1:47" ht="15" customHeight="1" x14ac:dyDescent="0.35">
      <c r="A1709" s="4">
        <f>IF(B1708=B1709,A1708,A1708+1)</f>
        <v>591</v>
      </c>
      <c r="B1709" s="4" t="s">
        <v>3232</v>
      </c>
      <c r="C1709" s="4" t="s">
        <v>3231</v>
      </c>
      <c r="D1709" s="4" t="s">
        <v>3044</v>
      </c>
      <c r="E1709" s="4" t="s">
        <v>3043</v>
      </c>
      <c r="F1709" s="4" t="s">
        <v>7</v>
      </c>
      <c r="G1709" s="4" t="s">
        <v>8</v>
      </c>
      <c r="H1709" s="4" t="s">
        <v>7</v>
      </c>
      <c r="I1709" s="4">
        <v>1</v>
      </c>
      <c r="J1709" s="4" t="s">
        <v>69</v>
      </c>
      <c r="K1709" s="4" t="s">
        <v>3065</v>
      </c>
      <c r="L1709" s="4" t="s">
        <v>36</v>
      </c>
      <c r="M1709" s="4" t="s">
        <v>3233</v>
      </c>
      <c r="N1709" s="4" t="s">
        <v>1029</v>
      </c>
      <c r="P1709" s="4" t="s">
        <v>669</v>
      </c>
      <c r="Q1709" s="4" t="s">
        <v>1475</v>
      </c>
      <c r="R1709" s="4" t="s">
        <v>2434</v>
      </c>
      <c r="S1709" s="5" t="str">
        <f>IF(P1709="심사불필요","-",VLOOKUP(K1709,'[1]자격증 backdata'!A:G,7,0))</f>
        <v>-</v>
      </c>
      <c r="T1709" s="5" t="str">
        <f>IF(S1709="-","-",IF(COUNTIFS(B:B,B1709,S:S,"필수")&gt;0,"자격요건충족","확인필요"))</f>
        <v>-</v>
      </c>
      <c r="U1709" s="5"/>
      <c r="W1709" s="5">
        <f>IF(Q1709="4급","심사불필요",VLOOKUP(K1709,'[1]자격증 backdata'!A:B,2,0))</f>
        <v>0</v>
      </c>
      <c r="X1709" s="4">
        <f>IF(R1709="A", MIN(20, SUMIFS(W:W, B:B, B1709, R:R, "A")),IF(R1709="B", MIN(30, SUMIFS(W:W, B:B, B1709, R:R, "B")),"비해당분야"))</f>
        <v>4</v>
      </c>
      <c r="Y1709" s="4" t="str">
        <f>IF(R1709="C",MIN(30,IF(COUNTIFS(B:B,B1709,W:W,"가1")=1,25,IF(COUNTIFS(B:B,B1709,W:W,"가1")&gt;=2,30,0))+IF(COUNTIFS(B:B,B1709,W:W,"나1")&gt;=4,30,IF(COUNTIFS(B:B,B1709,W:W,"나1")=3,26,IF(COUNTIFS(B:B,B1709,W:W,"나1")=2,22,IF(COUNTIFS(B:B,B1709,W:W,"나1")=1,18,0)))))+MIN(30,IF(COUNTIFS(B:B,B1709,W:W,"가2")=1,25,IF(COUNTIFS(B:B,B1709,W:W,"가2")&gt;=2,30,0))+IF(COUNTIFS(B:B,B1709,W:W,"나2")=3,30,IF(COUNTIFS(B:B,B1709,W:W,"나2")=2,25,IF(COUNTIFS(B:B,B1709,W:W,"나2")=1,20,0)))),"비해당분야")</f>
        <v>비해당분야</v>
      </c>
      <c r="Z1709" s="4" t="str">
        <f>IF(R1709="C",VLOOKUP(K1709,'[1]자격증 backdata'!A:F,6,0),"비해당분야")</f>
        <v>비해당분야</v>
      </c>
      <c r="AA1709" s="4" t="str">
        <f>IF(R1709="C",SUMIF(B:B,B1709,Z:Z),"비해당분야")</f>
        <v>비해당분야</v>
      </c>
      <c r="AB1709" s="4" t="str">
        <f>IF(R1709="C",SUM(Y1709,AA1709),"비해당분야")</f>
        <v>비해당분야</v>
      </c>
      <c r="AC1709" s="4">
        <f>IF(R1709="C",AB1709,X1709)</f>
        <v>4</v>
      </c>
      <c r="AD1709" s="4">
        <f>VLOOKUP(K1709,'[1]자격증 backdata'!A:D,4,0)</f>
        <v>5</v>
      </c>
      <c r="AE1709" s="4">
        <f>IF(_xlfn.MAXIFS(AD:AD,B:B,B1709)&gt;10,10,_xlfn.MAXIFS(AD:AD,B:B,B1709))</f>
        <v>5</v>
      </c>
      <c r="AG1709" s="5">
        <f>VLOOKUP(K1709,'[1]자격증 backdata'!A:C,3,0)</f>
        <v>0</v>
      </c>
      <c r="AH1709" s="5">
        <f>COUNTIFS($B:$B,$B1709,$AG:$AG,AH$1)</f>
        <v>0</v>
      </c>
      <c r="AI1709" s="5">
        <f>COUNTIFS($B:$B,$B1709,$AG:$AG,AI$1)</f>
        <v>0</v>
      </c>
      <c r="AJ1709" s="5">
        <f>COUNTIFS($B:$B,$B1709,$AG:$AG,AJ$1)</f>
        <v>0</v>
      </c>
      <c r="AK1709" s="5">
        <f>COUNTIFS($B:$B,$B1709,$AG:$AG,AK$1)</f>
        <v>0</v>
      </c>
      <c r="AL1709" s="5">
        <f>COUNTIFS($B:$B,$B1709,$AG:$AG,AL$1)</f>
        <v>0</v>
      </c>
      <c r="AM1709" s="5">
        <f>COUNTIFS($B:$B,$B1709,$AG:$AG,AM$1)</f>
        <v>0</v>
      </c>
      <c r="AN1709" s="5">
        <f>COUNTIFS($B:$B,$B1709,$AG:$AG,AN$1)</f>
        <v>0</v>
      </c>
      <c r="AO1709" s="5">
        <f>COUNTIFS($B:$B,$B1709,$AG:$AG,AO$1)</f>
        <v>0</v>
      </c>
      <c r="AP1709" s="5">
        <f>COUNTIFS($B:$B,$B1709,$AG:$AG,AP$1)</f>
        <v>0</v>
      </c>
      <c r="AQ1709" s="5">
        <f>COUNTIFS($B:$B,$B1709,$AG:$AG,AQ$1)</f>
        <v>0</v>
      </c>
      <c r="AR1709" s="5">
        <f>COUNTIFS($B:$B,$B1709,$AG:$AG,AR$1)</f>
        <v>0</v>
      </c>
      <c r="AS1709" s="5">
        <f>COUNTIFS($B:$B,$B1709,$AG:$AG,AS$1)</f>
        <v>0</v>
      </c>
      <c r="AT1709" s="5">
        <f>COUNTIFS($B:$B,$B1709,$AG:$AG,AT$1)</f>
        <v>1</v>
      </c>
      <c r="AU1709" s="5">
        <f>COUNTIFS($B:$B,$B1709,$AG:$AG,AU$1)</f>
        <v>0</v>
      </c>
    </row>
    <row r="1710" spans="1:47" ht="15" customHeight="1" x14ac:dyDescent="0.35">
      <c r="A1710" s="6">
        <f>IF(B1709=B1710,A1709,A1709+1)</f>
        <v>591</v>
      </c>
      <c r="B1710" s="6" t="s">
        <v>3232</v>
      </c>
      <c r="C1710" s="6" t="s">
        <v>3231</v>
      </c>
      <c r="D1710" s="6" t="s">
        <v>3044</v>
      </c>
      <c r="E1710" s="6" t="s">
        <v>3043</v>
      </c>
      <c r="F1710" s="4" t="s">
        <v>7</v>
      </c>
      <c r="G1710" s="4" t="s">
        <v>8</v>
      </c>
      <c r="H1710" s="4" t="s">
        <v>7</v>
      </c>
      <c r="I1710" s="4">
        <v>2</v>
      </c>
      <c r="J1710" s="4" t="s">
        <v>106</v>
      </c>
      <c r="K1710" s="4" t="s">
        <v>3057</v>
      </c>
      <c r="L1710" s="4" t="s">
        <v>55</v>
      </c>
      <c r="M1710" s="4" t="s">
        <v>3230</v>
      </c>
      <c r="N1710" s="4" t="s">
        <v>3229</v>
      </c>
      <c r="P1710" s="4" t="s">
        <v>669</v>
      </c>
      <c r="Q1710" s="4" t="s">
        <v>1475</v>
      </c>
      <c r="R1710" s="4" t="s">
        <v>2434</v>
      </c>
      <c r="S1710" s="5" t="str">
        <f>IF(P1710="심사불필요","-",VLOOKUP(K1710,'[1]자격증 backdata'!A:G,7,0))</f>
        <v>-</v>
      </c>
      <c r="T1710" s="5" t="str">
        <f>IF(S1710="-","-",IF(COUNTIFS(B:B,B1710,S:S,"필수")&gt;0,"자격요건충족","확인필요"))</f>
        <v>-</v>
      </c>
      <c r="U1710" s="5"/>
      <c r="W1710" s="5">
        <f>IF(Q1710="4급","심사불필요",VLOOKUP(K1710,'[1]자격증 backdata'!A:B,2,0))</f>
        <v>4</v>
      </c>
      <c r="X1710" s="4">
        <f>IF(R1710="A", MIN(20, SUMIFS(W:W, B:B, B1710, R:R, "A")),IF(R1710="B", MIN(30, SUMIFS(W:W, B:B, B1710, R:R, "B")),"비해당분야"))</f>
        <v>4</v>
      </c>
      <c r="Y1710" s="4" t="str">
        <f>IF(R1710="C",MIN(30,IF(COUNTIFS(B:B,B1710,W:W,"가1")=1,25,IF(COUNTIFS(B:B,B1710,W:W,"가1")&gt;=2,30,0))+IF(COUNTIFS(B:B,B1710,W:W,"나1")&gt;=4,30,IF(COUNTIFS(B:B,B1710,W:W,"나1")=3,26,IF(COUNTIFS(B:B,B1710,W:W,"나1")=2,22,IF(COUNTIFS(B:B,B1710,W:W,"나1")=1,18,0)))))+MIN(30,IF(COUNTIFS(B:B,B1710,W:W,"가2")=1,25,IF(COUNTIFS(B:B,B1710,W:W,"가2")&gt;=2,30,0))+IF(COUNTIFS(B:B,B1710,W:W,"나2")=3,30,IF(COUNTIFS(B:B,B1710,W:W,"나2")=2,25,IF(COUNTIFS(B:B,B1710,W:W,"나2")=1,20,0)))),"비해당분야")</f>
        <v>비해당분야</v>
      </c>
      <c r="Z1710" s="4" t="str">
        <f>IF(R1710="C",VLOOKUP(K1710,'[1]자격증 backdata'!A:F,6,0),"비해당분야")</f>
        <v>비해당분야</v>
      </c>
      <c r="AA1710" s="4" t="str">
        <f>IF(R1710="C",SUMIF(B:B,B1710,Z:Z),"비해당분야")</f>
        <v>비해당분야</v>
      </c>
      <c r="AB1710" s="4" t="str">
        <f>IF(R1710="C",SUM(Y1710,AA1710),"비해당분야")</f>
        <v>비해당분야</v>
      </c>
      <c r="AC1710" s="4">
        <f>IF(R1710="C",AB1710,X1710)</f>
        <v>4</v>
      </c>
      <c r="AD1710" s="4">
        <f>VLOOKUP(K1710,'[1]자격증 backdata'!A:D,4,0)</f>
        <v>0</v>
      </c>
      <c r="AE1710" s="4">
        <f>IF(_xlfn.MAXIFS(AD:AD,B:B,B1710)&gt;10,10,_xlfn.MAXIFS(AD:AD,B:B,B1710))</f>
        <v>5</v>
      </c>
      <c r="AG1710" s="5" t="str">
        <f>VLOOKUP(K1710,'[1]자격증 backdata'!A:C,3,0)</f>
        <v>M</v>
      </c>
      <c r="AH1710" s="5">
        <f>COUNTIFS($B:$B,$B1710,$AG:$AG,AH$1)</f>
        <v>0</v>
      </c>
      <c r="AI1710" s="5">
        <f>COUNTIFS($B:$B,$B1710,$AG:$AG,AI$1)</f>
        <v>0</v>
      </c>
      <c r="AJ1710" s="5">
        <f>COUNTIFS($B:$B,$B1710,$AG:$AG,AJ$1)</f>
        <v>0</v>
      </c>
      <c r="AK1710" s="5">
        <f>COUNTIFS($B:$B,$B1710,$AG:$AG,AK$1)</f>
        <v>0</v>
      </c>
      <c r="AL1710" s="5">
        <f>COUNTIFS($B:$B,$B1710,$AG:$AG,AL$1)</f>
        <v>0</v>
      </c>
      <c r="AM1710" s="5">
        <f>COUNTIFS($B:$B,$B1710,$AG:$AG,AM$1)</f>
        <v>0</v>
      </c>
      <c r="AN1710" s="5">
        <f>COUNTIFS($B:$B,$B1710,$AG:$AG,AN$1)</f>
        <v>0</v>
      </c>
      <c r="AO1710" s="5">
        <f>COUNTIFS($B:$B,$B1710,$AG:$AG,AO$1)</f>
        <v>0</v>
      </c>
      <c r="AP1710" s="5">
        <f>COUNTIFS($B:$B,$B1710,$AG:$AG,AP$1)</f>
        <v>0</v>
      </c>
      <c r="AQ1710" s="5">
        <f>COUNTIFS($B:$B,$B1710,$AG:$AG,AQ$1)</f>
        <v>0</v>
      </c>
      <c r="AR1710" s="5">
        <f>COUNTIFS($B:$B,$B1710,$AG:$AG,AR$1)</f>
        <v>0</v>
      </c>
      <c r="AS1710" s="5">
        <f>COUNTIFS($B:$B,$B1710,$AG:$AG,AS$1)</f>
        <v>0</v>
      </c>
      <c r="AT1710" s="5">
        <f>COUNTIFS($B:$B,$B1710,$AG:$AG,AT$1)</f>
        <v>1</v>
      </c>
      <c r="AU1710" s="5">
        <f>COUNTIFS($B:$B,$B1710,$AG:$AG,AU$1)</f>
        <v>0</v>
      </c>
    </row>
    <row r="1711" spans="1:47" ht="15" customHeight="1" x14ac:dyDescent="0.35">
      <c r="A1711" s="3">
        <f>IF(B1710=B1711,A1710,A1710+1)</f>
        <v>592</v>
      </c>
      <c r="B1711" s="3" t="s">
        <v>3227</v>
      </c>
      <c r="C1711" s="3" t="s">
        <v>3226</v>
      </c>
      <c r="D1711" s="3" t="s">
        <v>3044</v>
      </c>
      <c r="E1711" s="3" t="s">
        <v>3043</v>
      </c>
      <c r="F1711" s="4" t="s">
        <v>7</v>
      </c>
      <c r="G1711" s="4" t="s">
        <v>8</v>
      </c>
      <c r="H1711" s="4" t="s">
        <v>7</v>
      </c>
      <c r="I1711" s="3">
        <v>1</v>
      </c>
      <c r="J1711" s="3" t="s">
        <v>69</v>
      </c>
      <c r="K1711" s="3" t="s">
        <v>3065</v>
      </c>
      <c r="L1711" s="3" t="s">
        <v>36</v>
      </c>
      <c r="M1711" s="3" t="s">
        <v>3228</v>
      </c>
      <c r="N1711" s="3" t="s">
        <v>319</v>
      </c>
      <c r="P1711" s="3" t="s">
        <v>669</v>
      </c>
      <c r="Q1711" s="3" t="s">
        <v>1475</v>
      </c>
      <c r="R1711" s="3" t="s">
        <v>2434</v>
      </c>
      <c r="S1711" s="2" t="str">
        <f>IF(P1711="심사불필요","-",VLOOKUP(K1711,'[1]자격증 backdata'!A:G,7,0))</f>
        <v>-</v>
      </c>
      <c r="T1711" s="2" t="str">
        <f>IF(S1711="-","-",IF(COUNTIFS(B:B,B1711,S:S,"필수")&gt;0,"자격요건충족","확인필요"))</f>
        <v>-</v>
      </c>
      <c r="U1711" s="2"/>
      <c r="W1711" s="2">
        <f>IF(Q1711="4급","심사불필요",VLOOKUP(K1711,'[1]자격증 backdata'!A:B,2,0))</f>
        <v>0</v>
      </c>
      <c r="X1711" s="3">
        <f>IF(R1711="A", MIN(20, SUMIFS(W:W, B:B, B1711, R:R, "A")),IF(R1711="B", MIN(30, SUMIFS(W:W, B:B, B1711, R:R, "B")),"비해당분야"))</f>
        <v>4</v>
      </c>
      <c r="Y1711" s="3" t="str">
        <f>IF(R1711="C",MIN(30,IF(COUNTIFS(B:B,B1711,W:W,"가1")=1,25,IF(COUNTIFS(B:B,B1711,W:W,"가1")&gt;=2,30,0))+IF(COUNTIFS(B:B,B1711,W:W,"나1")&gt;=4,30,IF(COUNTIFS(B:B,B1711,W:W,"나1")=3,26,IF(COUNTIFS(B:B,B1711,W:W,"나1")=2,22,IF(COUNTIFS(B:B,B1711,W:W,"나1")=1,18,0)))))+MIN(30,IF(COUNTIFS(B:B,B1711,W:W,"가2")=1,25,IF(COUNTIFS(B:B,B1711,W:W,"가2")&gt;=2,30,0))+IF(COUNTIFS(B:B,B1711,W:W,"나2")=3,30,IF(COUNTIFS(B:B,B1711,W:W,"나2")=2,25,IF(COUNTIFS(B:B,B1711,W:W,"나2")=1,20,0)))),"비해당분야")</f>
        <v>비해당분야</v>
      </c>
      <c r="Z1711" s="3" t="str">
        <f>IF(R1711="C",VLOOKUP(K1711,'[1]자격증 backdata'!A:F,6,0),"비해당분야")</f>
        <v>비해당분야</v>
      </c>
      <c r="AA1711" s="3" t="str">
        <f>IF(R1711="C",SUMIF(B:B,B1711,Z:Z),"비해당분야")</f>
        <v>비해당분야</v>
      </c>
      <c r="AB1711" s="3" t="str">
        <f>IF(R1711="C",SUM(Y1711,AA1711),"비해당분야")</f>
        <v>비해당분야</v>
      </c>
      <c r="AC1711" s="3">
        <f>IF(R1711="C",AB1711,X1711)</f>
        <v>4</v>
      </c>
      <c r="AD1711" s="3">
        <f>VLOOKUP(K1711,'[1]자격증 backdata'!A:D,4,0)</f>
        <v>5</v>
      </c>
      <c r="AE1711" s="3">
        <f>IF(_xlfn.MAXIFS(AD:AD,B:B,B1711)&gt;10,10,_xlfn.MAXIFS(AD:AD,B:B,B1711))</f>
        <v>5</v>
      </c>
      <c r="AG1711" s="2">
        <f>VLOOKUP(K1711,'[1]자격증 backdata'!A:C,3,0)</f>
        <v>0</v>
      </c>
      <c r="AH1711" s="2">
        <f>COUNTIFS($B:$B,$B1711,$AG:$AG,AH$1)</f>
        <v>0</v>
      </c>
      <c r="AI1711" s="2">
        <f>COUNTIFS($B:$B,$B1711,$AG:$AG,AI$1)</f>
        <v>0</v>
      </c>
      <c r="AJ1711" s="2">
        <f>COUNTIFS($B:$B,$B1711,$AG:$AG,AJ$1)</f>
        <v>0</v>
      </c>
      <c r="AK1711" s="2">
        <f>COUNTIFS($B:$B,$B1711,$AG:$AG,AK$1)</f>
        <v>0</v>
      </c>
      <c r="AL1711" s="2">
        <f>COUNTIFS($B:$B,$B1711,$AG:$AG,AL$1)</f>
        <v>0</v>
      </c>
      <c r="AM1711" s="2">
        <f>COUNTIFS($B:$B,$B1711,$AG:$AG,AM$1)</f>
        <v>0</v>
      </c>
      <c r="AN1711" s="2">
        <f>COUNTIFS($B:$B,$B1711,$AG:$AG,AN$1)</f>
        <v>0</v>
      </c>
      <c r="AO1711" s="2">
        <f>COUNTIFS($B:$B,$B1711,$AG:$AG,AO$1)</f>
        <v>0</v>
      </c>
      <c r="AP1711" s="2">
        <f>COUNTIFS($B:$B,$B1711,$AG:$AG,AP$1)</f>
        <v>0</v>
      </c>
      <c r="AQ1711" s="2">
        <f>COUNTIFS($B:$B,$B1711,$AG:$AG,AQ$1)</f>
        <v>0</v>
      </c>
      <c r="AR1711" s="2">
        <f>COUNTIFS($B:$B,$B1711,$AG:$AG,AR$1)</f>
        <v>0</v>
      </c>
      <c r="AS1711" s="2">
        <f>COUNTIFS($B:$B,$B1711,$AG:$AG,AS$1)</f>
        <v>0</v>
      </c>
      <c r="AT1711" s="2">
        <f>COUNTIFS($B:$B,$B1711,$AG:$AG,AT$1)</f>
        <v>1</v>
      </c>
      <c r="AU1711" s="2">
        <f>COUNTIFS($B:$B,$B1711,$AG:$AG,AU$1)</f>
        <v>0</v>
      </c>
    </row>
    <row r="1712" spans="1:47" ht="15" customHeight="1" x14ac:dyDescent="0.35">
      <c r="A1712" s="7">
        <f>IF(B1711=B1712,A1711,A1711+1)</f>
        <v>592</v>
      </c>
      <c r="B1712" s="7" t="s">
        <v>3227</v>
      </c>
      <c r="C1712" s="7" t="s">
        <v>3226</v>
      </c>
      <c r="D1712" s="7" t="s">
        <v>3044</v>
      </c>
      <c r="E1712" s="7" t="s">
        <v>3043</v>
      </c>
      <c r="F1712" s="4" t="s">
        <v>7</v>
      </c>
      <c r="G1712" s="4" t="s">
        <v>8</v>
      </c>
      <c r="H1712" s="4" t="s">
        <v>7</v>
      </c>
      <c r="I1712" s="3">
        <v>2</v>
      </c>
      <c r="J1712" s="3" t="s">
        <v>106</v>
      </c>
      <c r="K1712" s="3" t="s">
        <v>3057</v>
      </c>
      <c r="L1712" s="3" t="s">
        <v>55</v>
      </c>
      <c r="M1712" s="3" t="s">
        <v>3225</v>
      </c>
      <c r="N1712" s="3" t="s">
        <v>1661</v>
      </c>
      <c r="P1712" s="3" t="s">
        <v>669</v>
      </c>
      <c r="Q1712" s="3" t="s">
        <v>1475</v>
      </c>
      <c r="R1712" s="3" t="s">
        <v>2434</v>
      </c>
      <c r="S1712" s="2" t="str">
        <f>IF(P1712="심사불필요","-",VLOOKUP(K1712,'[1]자격증 backdata'!A:G,7,0))</f>
        <v>-</v>
      </c>
      <c r="T1712" s="2" t="str">
        <f>IF(S1712="-","-",IF(COUNTIFS(B:B,B1712,S:S,"필수")&gt;0,"자격요건충족","확인필요"))</f>
        <v>-</v>
      </c>
      <c r="U1712" s="2"/>
      <c r="W1712" s="2">
        <f>IF(Q1712="4급","심사불필요",VLOOKUP(K1712,'[1]자격증 backdata'!A:B,2,0))</f>
        <v>4</v>
      </c>
      <c r="X1712" s="3">
        <f>IF(R1712="A", MIN(20, SUMIFS(W:W, B:B, B1712, R:R, "A")),IF(R1712="B", MIN(30, SUMIFS(W:W, B:B, B1712, R:R, "B")),"비해당분야"))</f>
        <v>4</v>
      </c>
      <c r="Y1712" s="3" t="str">
        <f>IF(R1712="C",MIN(30,IF(COUNTIFS(B:B,B1712,W:W,"가1")=1,25,IF(COUNTIFS(B:B,B1712,W:W,"가1")&gt;=2,30,0))+IF(COUNTIFS(B:B,B1712,W:W,"나1")&gt;=4,30,IF(COUNTIFS(B:B,B1712,W:W,"나1")=3,26,IF(COUNTIFS(B:B,B1712,W:W,"나1")=2,22,IF(COUNTIFS(B:B,B1712,W:W,"나1")=1,18,0)))))+MIN(30,IF(COUNTIFS(B:B,B1712,W:W,"가2")=1,25,IF(COUNTIFS(B:B,B1712,W:W,"가2")&gt;=2,30,0))+IF(COUNTIFS(B:B,B1712,W:W,"나2")=3,30,IF(COUNTIFS(B:B,B1712,W:W,"나2")=2,25,IF(COUNTIFS(B:B,B1712,W:W,"나2")=1,20,0)))),"비해당분야")</f>
        <v>비해당분야</v>
      </c>
      <c r="Z1712" s="3" t="str">
        <f>IF(R1712="C",VLOOKUP(K1712,'[1]자격증 backdata'!A:F,6,0),"비해당분야")</f>
        <v>비해당분야</v>
      </c>
      <c r="AA1712" s="3" t="str">
        <f>IF(R1712="C",SUMIF(B:B,B1712,Z:Z),"비해당분야")</f>
        <v>비해당분야</v>
      </c>
      <c r="AB1712" s="3" t="str">
        <f>IF(R1712="C",SUM(Y1712,AA1712),"비해당분야")</f>
        <v>비해당분야</v>
      </c>
      <c r="AC1712" s="3">
        <f>IF(R1712="C",AB1712,X1712)</f>
        <v>4</v>
      </c>
      <c r="AD1712" s="3">
        <f>VLOOKUP(K1712,'[1]자격증 backdata'!A:D,4,0)</f>
        <v>0</v>
      </c>
      <c r="AE1712" s="3">
        <f>IF(_xlfn.MAXIFS(AD:AD,B:B,B1712)&gt;10,10,_xlfn.MAXIFS(AD:AD,B:B,B1712))</f>
        <v>5</v>
      </c>
      <c r="AG1712" s="2" t="str">
        <f>VLOOKUP(K1712,'[1]자격증 backdata'!A:C,3,0)</f>
        <v>M</v>
      </c>
      <c r="AH1712" s="2">
        <f>COUNTIFS($B:$B,$B1712,$AG:$AG,AH$1)</f>
        <v>0</v>
      </c>
      <c r="AI1712" s="2">
        <f>COUNTIFS($B:$B,$B1712,$AG:$AG,AI$1)</f>
        <v>0</v>
      </c>
      <c r="AJ1712" s="2">
        <f>COUNTIFS($B:$B,$B1712,$AG:$AG,AJ$1)</f>
        <v>0</v>
      </c>
      <c r="AK1712" s="2">
        <f>COUNTIFS($B:$B,$B1712,$AG:$AG,AK$1)</f>
        <v>0</v>
      </c>
      <c r="AL1712" s="2">
        <f>COUNTIFS($B:$B,$B1712,$AG:$AG,AL$1)</f>
        <v>0</v>
      </c>
      <c r="AM1712" s="2">
        <f>COUNTIFS($B:$B,$B1712,$AG:$AG,AM$1)</f>
        <v>0</v>
      </c>
      <c r="AN1712" s="2">
        <f>COUNTIFS($B:$B,$B1712,$AG:$AG,AN$1)</f>
        <v>0</v>
      </c>
      <c r="AO1712" s="2">
        <f>COUNTIFS($B:$B,$B1712,$AG:$AG,AO$1)</f>
        <v>0</v>
      </c>
      <c r="AP1712" s="2">
        <f>COUNTIFS($B:$B,$B1712,$AG:$AG,AP$1)</f>
        <v>0</v>
      </c>
      <c r="AQ1712" s="2">
        <f>COUNTIFS($B:$B,$B1712,$AG:$AG,AQ$1)</f>
        <v>0</v>
      </c>
      <c r="AR1712" s="2">
        <f>COUNTIFS($B:$B,$B1712,$AG:$AG,AR$1)</f>
        <v>0</v>
      </c>
      <c r="AS1712" s="2">
        <f>COUNTIFS($B:$B,$B1712,$AG:$AG,AS$1)</f>
        <v>0</v>
      </c>
      <c r="AT1712" s="2">
        <f>COUNTIFS($B:$B,$B1712,$AG:$AG,AT$1)</f>
        <v>1</v>
      </c>
      <c r="AU1712" s="2">
        <f>COUNTIFS($B:$B,$B1712,$AG:$AG,AU$1)</f>
        <v>0</v>
      </c>
    </row>
    <row r="1713" spans="1:47" ht="15" customHeight="1" x14ac:dyDescent="0.35">
      <c r="A1713" s="4">
        <f>IF(B1712=B1713,A1712,A1712+1)</f>
        <v>593</v>
      </c>
      <c r="B1713" s="4" t="s">
        <v>3220</v>
      </c>
      <c r="C1713" s="4" t="s">
        <v>3219</v>
      </c>
      <c r="D1713" s="4" t="s">
        <v>3044</v>
      </c>
      <c r="E1713" s="4" t="s">
        <v>3043</v>
      </c>
      <c r="F1713" s="4" t="s">
        <v>7</v>
      </c>
      <c r="G1713" s="4" t="s">
        <v>8</v>
      </c>
      <c r="H1713" s="4" t="s">
        <v>7</v>
      </c>
      <c r="I1713" s="4">
        <v>1</v>
      </c>
      <c r="J1713" s="4" t="s">
        <v>69</v>
      </c>
      <c r="K1713" s="4" t="s">
        <v>3065</v>
      </c>
      <c r="L1713" s="4" t="s">
        <v>36</v>
      </c>
      <c r="M1713" s="4" t="s">
        <v>3224</v>
      </c>
      <c r="N1713" s="4" t="s">
        <v>3223</v>
      </c>
      <c r="P1713" s="4" t="s">
        <v>669</v>
      </c>
      <c r="Q1713" s="4" t="s">
        <v>1475</v>
      </c>
      <c r="R1713" s="4" t="s">
        <v>2434</v>
      </c>
      <c r="S1713" s="5" t="str">
        <f>IF(P1713="심사불필요","-",VLOOKUP(K1713,'[1]자격증 backdata'!A:G,7,0))</f>
        <v>-</v>
      </c>
      <c r="T1713" s="5" t="str">
        <f>IF(S1713="-","-",IF(COUNTIFS(B:B,B1713,S:S,"필수")&gt;0,"자격요건충족","확인필요"))</f>
        <v>-</v>
      </c>
      <c r="U1713" s="5"/>
      <c r="W1713" s="5">
        <f>IF(Q1713="4급","심사불필요",VLOOKUP(K1713,'[1]자격증 backdata'!A:B,2,0))</f>
        <v>0</v>
      </c>
      <c r="X1713" s="4">
        <f>IF(R1713="A", MIN(20, SUMIFS(W:W, B:B, B1713, R:R, "A")),IF(R1713="B", MIN(30, SUMIFS(W:W, B:B, B1713, R:R, "B")),"비해당분야"))</f>
        <v>8</v>
      </c>
      <c r="Y1713" s="4" t="str">
        <f>IF(R1713="C",MIN(30,IF(COUNTIFS(B:B,B1713,W:W,"가1")=1,25,IF(COUNTIFS(B:B,B1713,W:W,"가1")&gt;=2,30,0))+IF(COUNTIFS(B:B,B1713,W:W,"나1")&gt;=4,30,IF(COUNTIFS(B:B,B1713,W:W,"나1")=3,26,IF(COUNTIFS(B:B,B1713,W:W,"나1")=2,22,IF(COUNTIFS(B:B,B1713,W:W,"나1")=1,18,0)))))+MIN(30,IF(COUNTIFS(B:B,B1713,W:W,"가2")=1,25,IF(COUNTIFS(B:B,B1713,W:W,"가2")&gt;=2,30,0))+IF(COUNTIFS(B:B,B1713,W:W,"나2")=3,30,IF(COUNTIFS(B:B,B1713,W:W,"나2")=2,25,IF(COUNTIFS(B:B,B1713,W:W,"나2")=1,20,0)))),"비해당분야")</f>
        <v>비해당분야</v>
      </c>
      <c r="Z1713" s="4" t="str">
        <f>IF(R1713="C",VLOOKUP(K1713,'[1]자격증 backdata'!A:F,6,0),"비해당분야")</f>
        <v>비해당분야</v>
      </c>
      <c r="AA1713" s="4" t="str">
        <f>IF(R1713="C",SUMIF(B:B,B1713,Z:Z),"비해당분야")</f>
        <v>비해당분야</v>
      </c>
      <c r="AB1713" s="4" t="str">
        <f>IF(R1713="C",SUM(Y1713,AA1713),"비해당분야")</f>
        <v>비해당분야</v>
      </c>
      <c r="AC1713" s="4">
        <f>IF(R1713="C",AB1713,X1713)</f>
        <v>8</v>
      </c>
      <c r="AD1713" s="4">
        <f>VLOOKUP(K1713,'[1]자격증 backdata'!A:D,4,0)</f>
        <v>5</v>
      </c>
      <c r="AE1713" s="4">
        <f>IF(_xlfn.MAXIFS(AD:AD,B:B,B1713)&gt;10,10,_xlfn.MAXIFS(AD:AD,B:B,B1713))</f>
        <v>5</v>
      </c>
      <c r="AG1713" s="5">
        <f>VLOOKUP(K1713,'[1]자격증 backdata'!A:C,3,0)</f>
        <v>0</v>
      </c>
      <c r="AH1713" s="5">
        <f>COUNTIFS($B:$B,$B1713,$AG:$AG,AH$1)</f>
        <v>0</v>
      </c>
      <c r="AI1713" s="5">
        <f>COUNTIFS($B:$B,$B1713,$AG:$AG,AI$1)</f>
        <v>0</v>
      </c>
      <c r="AJ1713" s="5">
        <f>COUNTIFS($B:$B,$B1713,$AG:$AG,AJ$1)</f>
        <v>0</v>
      </c>
      <c r="AK1713" s="5">
        <f>COUNTIFS($B:$B,$B1713,$AG:$AG,AK$1)</f>
        <v>0</v>
      </c>
      <c r="AL1713" s="5">
        <f>COUNTIFS($B:$B,$B1713,$AG:$AG,AL$1)</f>
        <v>0</v>
      </c>
      <c r="AM1713" s="5">
        <f>COUNTIFS($B:$B,$B1713,$AG:$AG,AM$1)</f>
        <v>0</v>
      </c>
      <c r="AN1713" s="5">
        <f>COUNTIFS($B:$B,$B1713,$AG:$AG,AN$1)</f>
        <v>0</v>
      </c>
      <c r="AO1713" s="5">
        <f>COUNTIFS($B:$B,$B1713,$AG:$AG,AO$1)</f>
        <v>0</v>
      </c>
      <c r="AP1713" s="5">
        <f>COUNTIFS($B:$B,$B1713,$AG:$AG,AP$1)</f>
        <v>0</v>
      </c>
      <c r="AQ1713" s="5">
        <f>COUNTIFS($B:$B,$B1713,$AG:$AG,AQ$1)</f>
        <v>0</v>
      </c>
      <c r="AR1713" s="5">
        <f>COUNTIFS($B:$B,$B1713,$AG:$AG,AR$1)</f>
        <v>0</v>
      </c>
      <c r="AS1713" s="5">
        <f>COUNTIFS($B:$B,$B1713,$AG:$AG,AS$1)</f>
        <v>0</v>
      </c>
      <c r="AT1713" s="5">
        <f>COUNTIFS($B:$B,$B1713,$AG:$AG,AT$1)</f>
        <v>1</v>
      </c>
      <c r="AU1713" s="5">
        <f>COUNTIFS($B:$B,$B1713,$AG:$AG,AU$1)</f>
        <v>0</v>
      </c>
    </row>
    <row r="1714" spans="1:47" ht="15" customHeight="1" x14ac:dyDescent="0.35">
      <c r="A1714" s="6">
        <f>IF(B1713=B1714,A1713,A1713+1)</f>
        <v>593</v>
      </c>
      <c r="B1714" s="6" t="s">
        <v>3220</v>
      </c>
      <c r="C1714" s="6" t="s">
        <v>3219</v>
      </c>
      <c r="D1714" s="6" t="s">
        <v>3044</v>
      </c>
      <c r="E1714" s="6" t="s">
        <v>3043</v>
      </c>
      <c r="F1714" s="4" t="s">
        <v>7</v>
      </c>
      <c r="G1714" s="4" t="s">
        <v>8</v>
      </c>
      <c r="H1714" s="4" t="s">
        <v>7</v>
      </c>
      <c r="I1714" s="4">
        <v>2</v>
      </c>
      <c r="J1714" s="4" t="s">
        <v>28</v>
      </c>
      <c r="K1714" s="4" t="s">
        <v>3061</v>
      </c>
      <c r="L1714" s="4" t="s">
        <v>26</v>
      </c>
      <c r="M1714" s="4" t="s">
        <v>3222</v>
      </c>
      <c r="N1714" s="4" t="s">
        <v>294</v>
      </c>
      <c r="P1714" s="4" t="s">
        <v>669</v>
      </c>
      <c r="Q1714" s="4" t="s">
        <v>1475</v>
      </c>
      <c r="R1714" s="4" t="s">
        <v>2434</v>
      </c>
      <c r="S1714" s="5" t="str">
        <f>IF(P1714="심사불필요","-",VLOOKUP(K1714,'[1]자격증 backdata'!A:G,7,0))</f>
        <v>-</v>
      </c>
      <c r="T1714" s="5" t="str">
        <f>IF(S1714="-","-",IF(COUNTIFS(B:B,B1714,S:S,"필수")&gt;0,"자격요건충족","확인필요"))</f>
        <v>-</v>
      </c>
      <c r="U1714" s="5"/>
      <c r="W1714" s="5">
        <f>IF(Q1714="4급","심사불필요",VLOOKUP(K1714,'[1]자격증 backdata'!A:B,2,0))</f>
        <v>2</v>
      </c>
      <c r="X1714" s="4">
        <f>IF(R1714="A", MIN(20, SUMIFS(W:W, B:B, B1714, R:R, "A")),IF(R1714="B", MIN(30, SUMIFS(W:W, B:B, B1714, R:R, "B")),"비해당분야"))</f>
        <v>8</v>
      </c>
      <c r="Y1714" s="4" t="str">
        <f>IF(R1714="C",MIN(30,IF(COUNTIFS(B:B,B1714,W:W,"가1")=1,25,IF(COUNTIFS(B:B,B1714,W:W,"가1")&gt;=2,30,0))+IF(COUNTIFS(B:B,B1714,W:W,"나1")&gt;=4,30,IF(COUNTIFS(B:B,B1714,W:W,"나1")=3,26,IF(COUNTIFS(B:B,B1714,W:W,"나1")=2,22,IF(COUNTIFS(B:B,B1714,W:W,"나1")=1,18,0)))))+MIN(30,IF(COUNTIFS(B:B,B1714,W:W,"가2")=1,25,IF(COUNTIFS(B:B,B1714,W:W,"가2")&gt;=2,30,0))+IF(COUNTIFS(B:B,B1714,W:W,"나2")=3,30,IF(COUNTIFS(B:B,B1714,W:W,"나2")=2,25,IF(COUNTIFS(B:B,B1714,W:W,"나2")=1,20,0)))),"비해당분야")</f>
        <v>비해당분야</v>
      </c>
      <c r="Z1714" s="4" t="str">
        <f>IF(R1714="C",VLOOKUP(K1714,'[1]자격증 backdata'!A:F,6,0),"비해당분야")</f>
        <v>비해당분야</v>
      </c>
      <c r="AA1714" s="4" t="str">
        <f>IF(R1714="C",SUMIF(B:B,B1714,Z:Z),"비해당분야")</f>
        <v>비해당분야</v>
      </c>
      <c r="AB1714" s="4" t="str">
        <f>IF(R1714="C",SUM(Y1714,AA1714),"비해당분야")</f>
        <v>비해당분야</v>
      </c>
      <c r="AC1714" s="4">
        <f>IF(R1714="C",AB1714,X1714)</f>
        <v>8</v>
      </c>
      <c r="AD1714" s="4">
        <f>VLOOKUP(K1714,'[1]자격증 backdata'!A:D,4,0)</f>
        <v>0</v>
      </c>
      <c r="AE1714" s="4">
        <f>IF(_xlfn.MAXIFS(AD:AD,B:B,B1714)&gt;10,10,_xlfn.MAXIFS(AD:AD,B:B,B1714))</f>
        <v>5</v>
      </c>
      <c r="AG1714" s="5">
        <f>VLOOKUP(K1714,'[1]자격증 backdata'!A:C,3,0)</f>
        <v>0</v>
      </c>
      <c r="AH1714" s="5">
        <f>COUNTIFS($B:$B,$B1714,$AG:$AG,AH$1)</f>
        <v>0</v>
      </c>
      <c r="AI1714" s="5">
        <f>COUNTIFS($B:$B,$B1714,$AG:$AG,AI$1)</f>
        <v>0</v>
      </c>
      <c r="AJ1714" s="5">
        <f>COUNTIFS($B:$B,$B1714,$AG:$AG,AJ$1)</f>
        <v>0</v>
      </c>
      <c r="AK1714" s="5">
        <f>COUNTIFS($B:$B,$B1714,$AG:$AG,AK$1)</f>
        <v>0</v>
      </c>
      <c r="AL1714" s="5">
        <f>COUNTIFS($B:$B,$B1714,$AG:$AG,AL$1)</f>
        <v>0</v>
      </c>
      <c r="AM1714" s="5">
        <f>COUNTIFS($B:$B,$B1714,$AG:$AG,AM$1)</f>
        <v>0</v>
      </c>
      <c r="AN1714" s="5">
        <f>COUNTIFS($B:$B,$B1714,$AG:$AG,AN$1)</f>
        <v>0</v>
      </c>
      <c r="AO1714" s="5">
        <f>COUNTIFS($B:$B,$B1714,$AG:$AG,AO$1)</f>
        <v>0</v>
      </c>
      <c r="AP1714" s="5">
        <f>COUNTIFS($B:$B,$B1714,$AG:$AG,AP$1)</f>
        <v>0</v>
      </c>
      <c r="AQ1714" s="5">
        <f>COUNTIFS($B:$B,$B1714,$AG:$AG,AQ$1)</f>
        <v>0</v>
      </c>
      <c r="AR1714" s="5">
        <f>COUNTIFS($B:$B,$B1714,$AG:$AG,AR$1)</f>
        <v>0</v>
      </c>
      <c r="AS1714" s="5">
        <f>COUNTIFS($B:$B,$B1714,$AG:$AG,AS$1)</f>
        <v>0</v>
      </c>
      <c r="AT1714" s="5">
        <f>COUNTIFS($B:$B,$B1714,$AG:$AG,AT$1)</f>
        <v>1</v>
      </c>
      <c r="AU1714" s="5">
        <f>COUNTIFS($B:$B,$B1714,$AG:$AG,AU$1)</f>
        <v>0</v>
      </c>
    </row>
    <row r="1715" spans="1:47" ht="15" customHeight="1" x14ac:dyDescent="0.35">
      <c r="A1715" s="6">
        <f>IF(B1714=B1715,A1714,A1714+1)</f>
        <v>593</v>
      </c>
      <c r="B1715" s="6" t="s">
        <v>3220</v>
      </c>
      <c r="C1715" s="6" t="s">
        <v>3219</v>
      </c>
      <c r="D1715" s="6" t="s">
        <v>3044</v>
      </c>
      <c r="E1715" s="6" t="s">
        <v>3043</v>
      </c>
      <c r="F1715" s="4" t="s">
        <v>7</v>
      </c>
      <c r="G1715" s="4" t="s">
        <v>8</v>
      </c>
      <c r="H1715" s="4" t="s">
        <v>7</v>
      </c>
      <c r="I1715" s="4">
        <v>3</v>
      </c>
      <c r="J1715" s="4" t="s">
        <v>57</v>
      </c>
      <c r="K1715" s="4" t="s">
        <v>3089</v>
      </c>
      <c r="L1715" s="4" t="s">
        <v>55</v>
      </c>
      <c r="M1715" s="4" t="s">
        <v>3221</v>
      </c>
      <c r="N1715" s="4" t="s">
        <v>697</v>
      </c>
      <c r="P1715" s="4" t="s">
        <v>669</v>
      </c>
      <c r="Q1715" s="4" t="s">
        <v>1475</v>
      </c>
      <c r="R1715" s="4" t="s">
        <v>2434</v>
      </c>
      <c r="S1715" s="5" t="str">
        <f>IF(P1715="심사불필요","-",VLOOKUP(K1715,'[1]자격증 backdata'!A:G,7,0))</f>
        <v>-</v>
      </c>
      <c r="T1715" s="5" t="str">
        <f>IF(S1715="-","-",IF(COUNTIFS(B:B,B1715,S:S,"필수")&gt;0,"자격요건충족","확인필요"))</f>
        <v>-</v>
      </c>
      <c r="U1715" s="5"/>
      <c r="W1715" s="5">
        <f>IF(Q1715="4급","심사불필요",VLOOKUP(K1715,'[1]자격증 backdata'!A:B,2,0))</f>
        <v>2</v>
      </c>
      <c r="X1715" s="4">
        <f>IF(R1715="A", MIN(20, SUMIFS(W:W, B:B, B1715, R:R, "A")),IF(R1715="B", MIN(30, SUMIFS(W:W, B:B, B1715, R:R, "B")),"비해당분야"))</f>
        <v>8</v>
      </c>
      <c r="Y1715" s="4" t="str">
        <f>IF(R1715="C",MIN(30,IF(COUNTIFS(B:B,B1715,W:W,"가1")=1,25,IF(COUNTIFS(B:B,B1715,W:W,"가1")&gt;=2,30,0))+IF(COUNTIFS(B:B,B1715,W:W,"나1")&gt;=4,30,IF(COUNTIFS(B:B,B1715,W:W,"나1")=3,26,IF(COUNTIFS(B:B,B1715,W:W,"나1")=2,22,IF(COUNTIFS(B:B,B1715,W:W,"나1")=1,18,0)))))+MIN(30,IF(COUNTIFS(B:B,B1715,W:W,"가2")=1,25,IF(COUNTIFS(B:B,B1715,W:W,"가2")&gt;=2,30,0))+IF(COUNTIFS(B:B,B1715,W:W,"나2")=3,30,IF(COUNTIFS(B:B,B1715,W:W,"나2")=2,25,IF(COUNTIFS(B:B,B1715,W:W,"나2")=1,20,0)))),"비해당분야")</f>
        <v>비해당분야</v>
      </c>
      <c r="Z1715" s="4" t="str">
        <f>IF(R1715="C",VLOOKUP(K1715,'[1]자격증 backdata'!A:F,6,0),"비해당분야")</f>
        <v>비해당분야</v>
      </c>
      <c r="AA1715" s="4" t="str">
        <f>IF(R1715="C",SUMIF(B:B,B1715,Z:Z),"비해당분야")</f>
        <v>비해당분야</v>
      </c>
      <c r="AB1715" s="4" t="str">
        <f>IF(R1715="C",SUM(Y1715,AA1715),"비해당분야")</f>
        <v>비해당분야</v>
      </c>
      <c r="AC1715" s="4">
        <f>IF(R1715="C",AB1715,X1715)</f>
        <v>8</v>
      </c>
      <c r="AD1715" s="4">
        <f>VLOOKUP(K1715,'[1]자격증 backdata'!A:D,4,0)</f>
        <v>0</v>
      </c>
      <c r="AE1715" s="4">
        <f>IF(_xlfn.MAXIFS(AD:AD,B:B,B1715)&gt;10,10,_xlfn.MAXIFS(AD:AD,B:B,B1715))</f>
        <v>5</v>
      </c>
      <c r="AG1715" s="5" t="str">
        <f>VLOOKUP(K1715,'[1]자격증 backdata'!A:C,3,0)</f>
        <v>M</v>
      </c>
      <c r="AH1715" s="5">
        <f>COUNTIFS($B:$B,$B1715,$AG:$AG,AH$1)</f>
        <v>0</v>
      </c>
      <c r="AI1715" s="5">
        <f>COUNTIFS($B:$B,$B1715,$AG:$AG,AI$1)</f>
        <v>0</v>
      </c>
      <c r="AJ1715" s="5">
        <f>COUNTIFS($B:$B,$B1715,$AG:$AG,AJ$1)</f>
        <v>0</v>
      </c>
      <c r="AK1715" s="5">
        <f>COUNTIFS($B:$B,$B1715,$AG:$AG,AK$1)</f>
        <v>0</v>
      </c>
      <c r="AL1715" s="5">
        <f>COUNTIFS($B:$B,$B1715,$AG:$AG,AL$1)</f>
        <v>0</v>
      </c>
      <c r="AM1715" s="5">
        <f>COUNTIFS($B:$B,$B1715,$AG:$AG,AM$1)</f>
        <v>0</v>
      </c>
      <c r="AN1715" s="5">
        <f>COUNTIFS($B:$B,$B1715,$AG:$AG,AN$1)</f>
        <v>0</v>
      </c>
      <c r="AO1715" s="5">
        <f>COUNTIFS($B:$B,$B1715,$AG:$AG,AO$1)</f>
        <v>0</v>
      </c>
      <c r="AP1715" s="5">
        <f>COUNTIFS($B:$B,$B1715,$AG:$AG,AP$1)</f>
        <v>0</v>
      </c>
      <c r="AQ1715" s="5">
        <f>COUNTIFS($B:$B,$B1715,$AG:$AG,AQ$1)</f>
        <v>0</v>
      </c>
      <c r="AR1715" s="5">
        <f>COUNTIFS($B:$B,$B1715,$AG:$AG,AR$1)</f>
        <v>0</v>
      </c>
      <c r="AS1715" s="5">
        <f>COUNTIFS($B:$B,$B1715,$AG:$AG,AS$1)</f>
        <v>0</v>
      </c>
      <c r="AT1715" s="5">
        <f>COUNTIFS($B:$B,$B1715,$AG:$AG,AT$1)</f>
        <v>1</v>
      </c>
      <c r="AU1715" s="5">
        <f>COUNTIFS($B:$B,$B1715,$AG:$AG,AU$1)</f>
        <v>0</v>
      </c>
    </row>
    <row r="1716" spans="1:47" ht="15" customHeight="1" x14ac:dyDescent="0.35">
      <c r="A1716" s="6">
        <f>IF(B1715=B1716,A1715,A1715+1)</f>
        <v>593</v>
      </c>
      <c r="B1716" s="6" t="s">
        <v>3220</v>
      </c>
      <c r="C1716" s="6" t="s">
        <v>3219</v>
      </c>
      <c r="D1716" s="6" t="s">
        <v>3044</v>
      </c>
      <c r="E1716" s="6" t="s">
        <v>3043</v>
      </c>
      <c r="F1716" s="4" t="s">
        <v>7</v>
      </c>
      <c r="G1716" s="4" t="s">
        <v>8</v>
      </c>
      <c r="H1716" s="4" t="s">
        <v>7</v>
      </c>
      <c r="I1716" s="4">
        <v>4</v>
      </c>
      <c r="J1716" s="4" t="s">
        <v>1970</v>
      </c>
      <c r="K1716" s="4" t="s">
        <v>3092</v>
      </c>
      <c r="L1716" s="4" t="s">
        <v>348</v>
      </c>
      <c r="M1716" s="4" t="s">
        <v>3218</v>
      </c>
      <c r="N1716" s="4" t="s">
        <v>3217</v>
      </c>
      <c r="P1716" s="4" t="s">
        <v>669</v>
      </c>
      <c r="Q1716" s="4" t="s">
        <v>1475</v>
      </c>
      <c r="R1716" s="4" t="s">
        <v>2434</v>
      </c>
      <c r="S1716" s="5" t="str">
        <f>IF(P1716="심사불필요","-",VLOOKUP(K1716,'[1]자격증 backdata'!A:G,7,0))</f>
        <v>-</v>
      </c>
      <c r="T1716" s="5" t="str">
        <f>IF(S1716="-","-",IF(COUNTIFS(B:B,B1716,S:S,"필수")&gt;0,"자격요건충족","확인필요"))</f>
        <v>-</v>
      </c>
      <c r="U1716" s="5"/>
      <c r="W1716" s="5">
        <f>IF(Q1716="4급","심사불필요",VLOOKUP(K1716,'[1]자격증 backdata'!A:B,2,0))</f>
        <v>4</v>
      </c>
      <c r="X1716" s="4">
        <f>IF(R1716="A", MIN(20, SUMIFS(W:W, B:B, B1716, R:R, "A")),IF(R1716="B", MIN(30, SUMIFS(W:W, B:B, B1716, R:R, "B")),"비해당분야"))</f>
        <v>8</v>
      </c>
      <c r="Y1716" s="4" t="str">
        <f>IF(R1716="C",MIN(30,IF(COUNTIFS(B:B,B1716,W:W,"가1")=1,25,IF(COUNTIFS(B:B,B1716,W:W,"가1")&gt;=2,30,0))+IF(COUNTIFS(B:B,B1716,W:W,"나1")&gt;=4,30,IF(COUNTIFS(B:B,B1716,W:W,"나1")=3,26,IF(COUNTIFS(B:B,B1716,W:W,"나1")=2,22,IF(COUNTIFS(B:B,B1716,W:W,"나1")=1,18,0)))))+MIN(30,IF(COUNTIFS(B:B,B1716,W:W,"가2")=1,25,IF(COUNTIFS(B:B,B1716,W:W,"가2")&gt;=2,30,0))+IF(COUNTIFS(B:B,B1716,W:W,"나2")=3,30,IF(COUNTIFS(B:B,B1716,W:W,"나2")=2,25,IF(COUNTIFS(B:B,B1716,W:W,"나2")=1,20,0)))),"비해당분야")</f>
        <v>비해당분야</v>
      </c>
      <c r="Z1716" s="4" t="str">
        <f>IF(R1716="C",VLOOKUP(K1716,'[1]자격증 backdata'!A:F,6,0),"비해당분야")</f>
        <v>비해당분야</v>
      </c>
      <c r="AA1716" s="4" t="str">
        <f>IF(R1716="C",SUMIF(B:B,B1716,Z:Z),"비해당분야")</f>
        <v>비해당분야</v>
      </c>
      <c r="AB1716" s="4" t="str">
        <f>IF(R1716="C",SUM(Y1716,AA1716),"비해당분야")</f>
        <v>비해당분야</v>
      </c>
      <c r="AC1716" s="4">
        <f>IF(R1716="C",AB1716,X1716)</f>
        <v>8</v>
      </c>
      <c r="AD1716" s="4">
        <f>VLOOKUP(K1716,'[1]자격증 backdata'!A:D,4,0)</f>
        <v>0</v>
      </c>
      <c r="AE1716" s="4">
        <f>IF(_xlfn.MAXIFS(AD:AD,B:B,B1716)&gt;10,10,_xlfn.MAXIFS(AD:AD,B:B,B1716))</f>
        <v>5</v>
      </c>
      <c r="AG1716" s="5">
        <f>VLOOKUP(K1716,'[1]자격증 backdata'!A:C,3,0)</f>
        <v>0</v>
      </c>
      <c r="AH1716" s="5">
        <f>COUNTIFS($B:$B,$B1716,$AG:$AG,AH$1)</f>
        <v>0</v>
      </c>
      <c r="AI1716" s="5">
        <f>COUNTIFS($B:$B,$B1716,$AG:$AG,AI$1)</f>
        <v>0</v>
      </c>
      <c r="AJ1716" s="5">
        <f>COUNTIFS($B:$B,$B1716,$AG:$AG,AJ$1)</f>
        <v>0</v>
      </c>
      <c r="AK1716" s="5">
        <f>COUNTIFS($B:$B,$B1716,$AG:$AG,AK$1)</f>
        <v>0</v>
      </c>
      <c r="AL1716" s="5">
        <f>COUNTIFS($B:$B,$B1716,$AG:$AG,AL$1)</f>
        <v>0</v>
      </c>
      <c r="AM1716" s="5">
        <f>COUNTIFS($B:$B,$B1716,$AG:$AG,AM$1)</f>
        <v>0</v>
      </c>
      <c r="AN1716" s="5">
        <f>COUNTIFS($B:$B,$B1716,$AG:$AG,AN$1)</f>
        <v>0</v>
      </c>
      <c r="AO1716" s="5">
        <f>COUNTIFS($B:$B,$B1716,$AG:$AG,AO$1)</f>
        <v>0</v>
      </c>
      <c r="AP1716" s="5">
        <f>COUNTIFS($B:$B,$B1716,$AG:$AG,AP$1)</f>
        <v>0</v>
      </c>
      <c r="AQ1716" s="5">
        <f>COUNTIFS($B:$B,$B1716,$AG:$AG,AQ$1)</f>
        <v>0</v>
      </c>
      <c r="AR1716" s="5">
        <f>COUNTIFS($B:$B,$B1716,$AG:$AG,AR$1)</f>
        <v>0</v>
      </c>
      <c r="AS1716" s="5">
        <f>COUNTIFS($B:$B,$B1716,$AG:$AG,AS$1)</f>
        <v>0</v>
      </c>
      <c r="AT1716" s="5">
        <f>COUNTIFS($B:$B,$B1716,$AG:$AG,AT$1)</f>
        <v>1</v>
      </c>
      <c r="AU1716" s="5">
        <f>COUNTIFS($B:$B,$B1716,$AG:$AG,AU$1)</f>
        <v>0</v>
      </c>
    </row>
    <row r="1717" spans="1:47" ht="15" customHeight="1" x14ac:dyDescent="0.35">
      <c r="A1717" s="3">
        <f>IF(B1716=B1717,A1716,A1716+1)</f>
        <v>594</v>
      </c>
      <c r="B1717" s="3" t="s">
        <v>3210</v>
      </c>
      <c r="C1717" s="3" t="s">
        <v>3209</v>
      </c>
      <c r="D1717" s="3" t="s">
        <v>3044</v>
      </c>
      <c r="E1717" s="3" t="s">
        <v>3043</v>
      </c>
      <c r="F1717" s="4" t="s">
        <v>7</v>
      </c>
      <c r="G1717" s="4" t="s">
        <v>8</v>
      </c>
      <c r="H1717" s="4" t="s">
        <v>7</v>
      </c>
      <c r="I1717" s="3">
        <v>1</v>
      </c>
      <c r="J1717" s="3" t="s">
        <v>38</v>
      </c>
      <c r="K1717" s="3" t="s">
        <v>3059</v>
      </c>
      <c r="L1717" s="3" t="s">
        <v>36</v>
      </c>
      <c r="M1717" s="3" t="s">
        <v>3216</v>
      </c>
      <c r="N1717" s="3" t="s">
        <v>1742</v>
      </c>
      <c r="P1717" s="3" t="s">
        <v>669</v>
      </c>
      <c r="Q1717" s="3" t="s">
        <v>1475</v>
      </c>
      <c r="R1717" s="3" t="s">
        <v>2434</v>
      </c>
      <c r="S1717" s="2" t="str">
        <f>IF(P1717="심사불필요","-",VLOOKUP(K1717,'[1]자격증 backdata'!A:G,7,0))</f>
        <v>-</v>
      </c>
      <c r="T1717" s="2" t="str">
        <f>IF(S1717="-","-",IF(COUNTIFS(B:B,B1717,S:S,"필수")&gt;0,"자격요건충족","확인필요"))</f>
        <v>-</v>
      </c>
      <c r="U1717" s="2"/>
      <c r="W1717" s="2">
        <f>IF(Q1717="4급","심사불필요",VLOOKUP(K1717,'[1]자격증 backdata'!A:B,2,0))</f>
        <v>0</v>
      </c>
      <c r="X1717" s="3">
        <f>IF(R1717="A", MIN(20, SUMIFS(W:W, B:B, B1717, R:R, "A")),IF(R1717="B", MIN(30, SUMIFS(W:W, B:B, B1717, R:R, "B")),"비해당분야"))</f>
        <v>14</v>
      </c>
      <c r="Y1717" s="3" t="str">
        <f>IF(R1717="C",MIN(30,IF(COUNTIFS(B:B,B1717,W:W,"가1")=1,25,IF(COUNTIFS(B:B,B1717,W:W,"가1")&gt;=2,30,0))+IF(COUNTIFS(B:B,B1717,W:W,"나1")&gt;=4,30,IF(COUNTIFS(B:B,B1717,W:W,"나1")=3,26,IF(COUNTIFS(B:B,B1717,W:W,"나1")=2,22,IF(COUNTIFS(B:B,B1717,W:W,"나1")=1,18,0)))))+MIN(30,IF(COUNTIFS(B:B,B1717,W:W,"가2")=1,25,IF(COUNTIFS(B:B,B1717,W:W,"가2")&gt;=2,30,0))+IF(COUNTIFS(B:B,B1717,W:W,"나2")=3,30,IF(COUNTIFS(B:B,B1717,W:W,"나2")=2,25,IF(COUNTIFS(B:B,B1717,W:W,"나2")=1,20,0)))),"비해당분야")</f>
        <v>비해당분야</v>
      </c>
      <c r="Z1717" s="3" t="str">
        <f>IF(R1717="C",VLOOKUP(K1717,'[1]자격증 backdata'!A:F,6,0),"비해당분야")</f>
        <v>비해당분야</v>
      </c>
      <c r="AA1717" s="3" t="str">
        <f>IF(R1717="C",SUMIF(B:B,B1717,Z:Z),"비해당분야")</f>
        <v>비해당분야</v>
      </c>
      <c r="AB1717" s="3" t="str">
        <f>IF(R1717="C",SUM(Y1717,AA1717),"비해당분야")</f>
        <v>비해당분야</v>
      </c>
      <c r="AC1717" s="3">
        <f>IF(R1717="C",AB1717,X1717)</f>
        <v>14</v>
      </c>
      <c r="AD1717" s="3">
        <f>VLOOKUP(K1717,'[1]자격증 backdata'!A:D,4,0)</f>
        <v>5</v>
      </c>
      <c r="AE1717" s="3">
        <f>IF(_xlfn.MAXIFS(AD:AD,B:B,B1717)&gt;10,10,_xlfn.MAXIFS(AD:AD,B:B,B1717))</f>
        <v>5</v>
      </c>
      <c r="AG1717" s="2">
        <f>VLOOKUP(K1717,'[1]자격증 backdata'!A:C,3,0)</f>
        <v>0</v>
      </c>
      <c r="AH1717" s="2">
        <f>COUNTIFS($B:$B,$B1717,$AG:$AG,AH$1)</f>
        <v>0</v>
      </c>
      <c r="AI1717" s="2">
        <f>COUNTIFS($B:$B,$B1717,$AG:$AG,AI$1)</f>
        <v>0</v>
      </c>
      <c r="AJ1717" s="2">
        <f>COUNTIFS($B:$B,$B1717,$AG:$AG,AJ$1)</f>
        <v>0</v>
      </c>
      <c r="AK1717" s="2">
        <f>COUNTIFS($B:$B,$B1717,$AG:$AG,AK$1)</f>
        <v>0</v>
      </c>
      <c r="AL1717" s="2">
        <f>COUNTIFS($B:$B,$B1717,$AG:$AG,AL$1)</f>
        <v>0</v>
      </c>
      <c r="AM1717" s="2">
        <f>COUNTIFS($B:$B,$B1717,$AG:$AG,AM$1)</f>
        <v>0</v>
      </c>
      <c r="AN1717" s="2">
        <f>COUNTIFS($B:$B,$B1717,$AG:$AG,AN$1)</f>
        <v>1</v>
      </c>
      <c r="AO1717" s="2">
        <f>COUNTIFS($B:$B,$B1717,$AG:$AG,AO$1)</f>
        <v>0</v>
      </c>
      <c r="AP1717" s="2">
        <f>COUNTIFS($B:$B,$B1717,$AG:$AG,AP$1)</f>
        <v>0</v>
      </c>
      <c r="AQ1717" s="2">
        <f>COUNTIFS($B:$B,$B1717,$AG:$AG,AQ$1)</f>
        <v>0</v>
      </c>
      <c r="AR1717" s="2">
        <f>COUNTIFS($B:$B,$B1717,$AG:$AG,AR$1)</f>
        <v>0</v>
      </c>
      <c r="AS1717" s="2">
        <f>COUNTIFS($B:$B,$B1717,$AG:$AG,AS$1)</f>
        <v>0</v>
      </c>
      <c r="AT1717" s="2">
        <f>COUNTIFS($B:$B,$B1717,$AG:$AG,AT$1)</f>
        <v>1</v>
      </c>
      <c r="AU1717" s="2">
        <f>COUNTIFS($B:$B,$B1717,$AG:$AG,AU$1)</f>
        <v>0</v>
      </c>
    </row>
    <row r="1718" spans="1:47" ht="15" customHeight="1" x14ac:dyDescent="0.35">
      <c r="A1718" s="7">
        <f>IF(B1717=B1718,A1717,A1717+1)</f>
        <v>594</v>
      </c>
      <c r="B1718" s="7" t="s">
        <v>3210</v>
      </c>
      <c r="C1718" s="7" t="s">
        <v>3209</v>
      </c>
      <c r="D1718" s="7" t="s">
        <v>3044</v>
      </c>
      <c r="E1718" s="7" t="s">
        <v>3043</v>
      </c>
      <c r="F1718" s="4" t="s">
        <v>7</v>
      </c>
      <c r="G1718" s="4" t="s">
        <v>8</v>
      </c>
      <c r="H1718" s="4" t="s">
        <v>7</v>
      </c>
      <c r="I1718" s="3">
        <v>2</v>
      </c>
      <c r="J1718" s="3" t="s">
        <v>106</v>
      </c>
      <c r="K1718" s="3" t="s">
        <v>3057</v>
      </c>
      <c r="L1718" s="3" t="s">
        <v>55</v>
      </c>
      <c r="M1718" s="3" t="s">
        <v>3215</v>
      </c>
      <c r="N1718" s="3" t="s">
        <v>340</v>
      </c>
      <c r="P1718" s="3" t="s">
        <v>669</v>
      </c>
      <c r="Q1718" s="3" t="s">
        <v>1475</v>
      </c>
      <c r="R1718" s="3" t="s">
        <v>2434</v>
      </c>
      <c r="S1718" s="2" t="str">
        <f>IF(P1718="심사불필요","-",VLOOKUP(K1718,'[1]자격증 backdata'!A:G,7,0))</f>
        <v>-</v>
      </c>
      <c r="T1718" s="2" t="str">
        <f>IF(S1718="-","-",IF(COUNTIFS(B:B,B1718,S:S,"필수")&gt;0,"자격요건충족","확인필요"))</f>
        <v>-</v>
      </c>
      <c r="U1718" s="2"/>
      <c r="W1718" s="2">
        <f>IF(Q1718="4급","심사불필요",VLOOKUP(K1718,'[1]자격증 backdata'!A:B,2,0))</f>
        <v>4</v>
      </c>
      <c r="X1718" s="3">
        <f>IF(R1718="A", MIN(20, SUMIFS(W:W, B:B, B1718, R:R, "A")),IF(R1718="B", MIN(30, SUMIFS(W:W, B:B, B1718, R:R, "B")),"비해당분야"))</f>
        <v>14</v>
      </c>
      <c r="Y1718" s="3" t="str">
        <f>IF(R1718="C",MIN(30,IF(COUNTIFS(B:B,B1718,W:W,"가1")=1,25,IF(COUNTIFS(B:B,B1718,W:W,"가1")&gt;=2,30,0))+IF(COUNTIFS(B:B,B1718,W:W,"나1")&gt;=4,30,IF(COUNTIFS(B:B,B1718,W:W,"나1")=3,26,IF(COUNTIFS(B:B,B1718,W:W,"나1")=2,22,IF(COUNTIFS(B:B,B1718,W:W,"나1")=1,18,0)))))+MIN(30,IF(COUNTIFS(B:B,B1718,W:W,"가2")=1,25,IF(COUNTIFS(B:B,B1718,W:W,"가2")&gt;=2,30,0))+IF(COUNTIFS(B:B,B1718,W:W,"나2")=3,30,IF(COUNTIFS(B:B,B1718,W:W,"나2")=2,25,IF(COUNTIFS(B:B,B1718,W:W,"나2")=1,20,0)))),"비해당분야")</f>
        <v>비해당분야</v>
      </c>
      <c r="Z1718" s="3" t="str">
        <f>IF(R1718="C",VLOOKUP(K1718,'[1]자격증 backdata'!A:F,6,0),"비해당분야")</f>
        <v>비해당분야</v>
      </c>
      <c r="AA1718" s="3" t="str">
        <f>IF(R1718="C",SUMIF(B:B,B1718,Z:Z),"비해당분야")</f>
        <v>비해당분야</v>
      </c>
      <c r="AB1718" s="3" t="str">
        <f>IF(R1718="C",SUM(Y1718,AA1718),"비해당분야")</f>
        <v>비해당분야</v>
      </c>
      <c r="AC1718" s="3">
        <f>IF(R1718="C",AB1718,X1718)</f>
        <v>14</v>
      </c>
      <c r="AD1718" s="3">
        <f>VLOOKUP(K1718,'[1]자격증 backdata'!A:D,4,0)</f>
        <v>0</v>
      </c>
      <c r="AE1718" s="3">
        <f>IF(_xlfn.MAXIFS(AD:AD,B:B,B1718)&gt;10,10,_xlfn.MAXIFS(AD:AD,B:B,B1718))</f>
        <v>5</v>
      </c>
      <c r="AG1718" s="2" t="str">
        <f>VLOOKUP(K1718,'[1]자격증 backdata'!A:C,3,0)</f>
        <v>M</v>
      </c>
      <c r="AH1718" s="2">
        <f>COUNTIFS($B:$B,$B1718,$AG:$AG,AH$1)</f>
        <v>0</v>
      </c>
      <c r="AI1718" s="2">
        <f>COUNTIFS($B:$B,$B1718,$AG:$AG,AI$1)</f>
        <v>0</v>
      </c>
      <c r="AJ1718" s="2">
        <f>COUNTIFS($B:$B,$B1718,$AG:$AG,AJ$1)</f>
        <v>0</v>
      </c>
      <c r="AK1718" s="2">
        <f>COUNTIFS($B:$B,$B1718,$AG:$AG,AK$1)</f>
        <v>0</v>
      </c>
      <c r="AL1718" s="2">
        <f>COUNTIFS($B:$B,$B1718,$AG:$AG,AL$1)</f>
        <v>0</v>
      </c>
      <c r="AM1718" s="2">
        <f>COUNTIFS($B:$B,$B1718,$AG:$AG,AM$1)</f>
        <v>0</v>
      </c>
      <c r="AN1718" s="2">
        <f>COUNTIFS($B:$B,$B1718,$AG:$AG,AN$1)</f>
        <v>1</v>
      </c>
      <c r="AO1718" s="2">
        <f>COUNTIFS($B:$B,$B1718,$AG:$AG,AO$1)</f>
        <v>0</v>
      </c>
      <c r="AP1718" s="2">
        <f>COUNTIFS($B:$B,$B1718,$AG:$AG,AP$1)</f>
        <v>0</v>
      </c>
      <c r="AQ1718" s="2">
        <f>COUNTIFS($B:$B,$B1718,$AG:$AG,AQ$1)</f>
        <v>0</v>
      </c>
      <c r="AR1718" s="2">
        <f>COUNTIFS($B:$B,$B1718,$AG:$AG,AR$1)</f>
        <v>0</v>
      </c>
      <c r="AS1718" s="2">
        <f>COUNTIFS($B:$B,$B1718,$AG:$AG,AS$1)</f>
        <v>0</v>
      </c>
      <c r="AT1718" s="2">
        <f>COUNTIFS($B:$B,$B1718,$AG:$AG,AT$1)</f>
        <v>1</v>
      </c>
      <c r="AU1718" s="2">
        <f>COUNTIFS($B:$B,$B1718,$AG:$AG,AU$1)</f>
        <v>0</v>
      </c>
    </row>
    <row r="1719" spans="1:47" ht="15" customHeight="1" x14ac:dyDescent="0.35">
      <c r="A1719" s="7">
        <f>IF(B1718=B1719,A1718,A1718+1)</f>
        <v>594</v>
      </c>
      <c r="B1719" s="7" t="s">
        <v>3210</v>
      </c>
      <c r="C1719" s="7" t="s">
        <v>3209</v>
      </c>
      <c r="D1719" s="7" t="s">
        <v>3044</v>
      </c>
      <c r="E1719" s="7" t="s">
        <v>3043</v>
      </c>
      <c r="F1719" s="4" t="s">
        <v>7</v>
      </c>
      <c r="G1719" s="4" t="s">
        <v>8</v>
      </c>
      <c r="H1719" s="4" t="s">
        <v>7</v>
      </c>
      <c r="I1719" s="3">
        <v>3</v>
      </c>
      <c r="J1719" s="3" t="s">
        <v>633</v>
      </c>
      <c r="K1719" s="3" t="s">
        <v>3118</v>
      </c>
      <c r="L1719" s="3" t="s">
        <v>55</v>
      </c>
      <c r="M1719" s="3" t="s">
        <v>3214</v>
      </c>
      <c r="N1719" s="3" t="s">
        <v>3213</v>
      </c>
      <c r="P1719" s="3" t="s">
        <v>669</v>
      </c>
      <c r="Q1719" s="3" t="s">
        <v>1475</v>
      </c>
      <c r="R1719" s="3" t="s">
        <v>2434</v>
      </c>
      <c r="S1719" s="2" t="str">
        <f>IF(P1719="심사불필요","-",VLOOKUP(K1719,'[1]자격증 backdata'!A:G,7,0))</f>
        <v>-</v>
      </c>
      <c r="T1719" s="2" t="str">
        <f>IF(S1719="-","-",IF(COUNTIFS(B:B,B1719,S:S,"필수")&gt;0,"자격요건충족","확인필요"))</f>
        <v>-</v>
      </c>
      <c r="U1719" s="2"/>
      <c r="W1719" s="2">
        <f>IF(Q1719="4급","심사불필요",VLOOKUP(K1719,'[1]자격증 backdata'!A:B,2,0))</f>
        <v>4</v>
      </c>
      <c r="X1719" s="3">
        <f>IF(R1719="A", MIN(20, SUMIFS(W:W, B:B, B1719, R:R, "A")),IF(R1719="B", MIN(30, SUMIFS(W:W, B:B, B1719, R:R, "B")),"비해당분야"))</f>
        <v>14</v>
      </c>
      <c r="Y1719" s="3" t="str">
        <f>IF(R1719="C",MIN(30,IF(COUNTIFS(B:B,B1719,W:W,"가1")=1,25,IF(COUNTIFS(B:B,B1719,W:W,"가1")&gt;=2,30,0))+IF(COUNTIFS(B:B,B1719,W:W,"나1")&gt;=4,30,IF(COUNTIFS(B:B,B1719,W:W,"나1")=3,26,IF(COUNTIFS(B:B,B1719,W:W,"나1")=2,22,IF(COUNTIFS(B:B,B1719,W:W,"나1")=1,18,0)))))+MIN(30,IF(COUNTIFS(B:B,B1719,W:W,"가2")=1,25,IF(COUNTIFS(B:B,B1719,W:W,"가2")&gt;=2,30,0))+IF(COUNTIFS(B:B,B1719,W:W,"나2")=3,30,IF(COUNTIFS(B:B,B1719,W:W,"나2")=2,25,IF(COUNTIFS(B:B,B1719,W:W,"나2")=1,20,0)))),"비해당분야")</f>
        <v>비해당분야</v>
      </c>
      <c r="Z1719" s="3" t="str">
        <f>IF(R1719="C",VLOOKUP(K1719,'[1]자격증 backdata'!A:F,6,0),"비해당분야")</f>
        <v>비해당분야</v>
      </c>
      <c r="AA1719" s="3" t="str">
        <f>IF(R1719="C",SUMIF(B:B,B1719,Z:Z),"비해당분야")</f>
        <v>비해당분야</v>
      </c>
      <c r="AB1719" s="3" t="str">
        <f>IF(R1719="C",SUM(Y1719,AA1719),"비해당분야")</f>
        <v>비해당분야</v>
      </c>
      <c r="AC1719" s="3">
        <f>IF(R1719="C",AB1719,X1719)</f>
        <v>14</v>
      </c>
      <c r="AD1719" s="3">
        <f>VLOOKUP(K1719,'[1]자격증 backdata'!A:D,4,0)</f>
        <v>0</v>
      </c>
      <c r="AE1719" s="3">
        <f>IF(_xlfn.MAXIFS(AD:AD,B:B,B1719)&gt;10,10,_xlfn.MAXIFS(AD:AD,B:B,B1719))</f>
        <v>5</v>
      </c>
      <c r="AG1719" s="2" t="str">
        <f>VLOOKUP(K1719,'[1]자격증 backdata'!A:C,3,0)</f>
        <v>G</v>
      </c>
      <c r="AH1719" s="2">
        <f>COUNTIFS($B:$B,$B1719,$AG:$AG,AH$1)</f>
        <v>0</v>
      </c>
      <c r="AI1719" s="2">
        <f>COUNTIFS($B:$B,$B1719,$AG:$AG,AI$1)</f>
        <v>0</v>
      </c>
      <c r="AJ1719" s="2">
        <f>COUNTIFS($B:$B,$B1719,$AG:$AG,AJ$1)</f>
        <v>0</v>
      </c>
      <c r="AK1719" s="2">
        <f>COUNTIFS($B:$B,$B1719,$AG:$AG,AK$1)</f>
        <v>0</v>
      </c>
      <c r="AL1719" s="2">
        <f>COUNTIFS($B:$B,$B1719,$AG:$AG,AL$1)</f>
        <v>0</v>
      </c>
      <c r="AM1719" s="2">
        <f>COUNTIFS($B:$B,$B1719,$AG:$AG,AM$1)</f>
        <v>0</v>
      </c>
      <c r="AN1719" s="2">
        <f>COUNTIFS($B:$B,$B1719,$AG:$AG,AN$1)</f>
        <v>1</v>
      </c>
      <c r="AO1719" s="2">
        <f>COUNTIFS($B:$B,$B1719,$AG:$AG,AO$1)</f>
        <v>0</v>
      </c>
      <c r="AP1719" s="2">
        <f>COUNTIFS($B:$B,$B1719,$AG:$AG,AP$1)</f>
        <v>0</v>
      </c>
      <c r="AQ1719" s="2">
        <f>COUNTIFS($B:$B,$B1719,$AG:$AG,AQ$1)</f>
        <v>0</v>
      </c>
      <c r="AR1719" s="2">
        <f>COUNTIFS($B:$B,$B1719,$AG:$AG,AR$1)</f>
        <v>0</v>
      </c>
      <c r="AS1719" s="2">
        <f>COUNTIFS($B:$B,$B1719,$AG:$AG,AS$1)</f>
        <v>0</v>
      </c>
      <c r="AT1719" s="2">
        <f>COUNTIFS($B:$B,$B1719,$AG:$AG,AT$1)</f>
        <v>1</v>
      </c>
      <c r="AU1719" s="2">
        <f>COUNTIFS($B:$B,$B1719,$AG:$AG,AU$1)</f>
        <v>0</v>
      </c>
    </row>
    <row r="1720" spans="1:47" ht="15" customHeight="1" x14ac:dyDescent="0.35">
      <c r="A1720" s="7">
        <f>IF(B1719=B1720,A1719,A1719+1)</f>
        <v>594</v>
      </c>
      <c r="B1720" s="7" t="s">
        <v>3210</v>
      </c>
      <c r="C1720" s="7" t="s">
        <v>3209</v>
      </c>
      <c r="D1720" s="7" t="s">
        <v>3044</v>
      </c>
      <c r="E1720" s="7" t="s">
        <v>3043</v>
      </c>
      <c r="F1720" s="4" t="s">
        <v>7</v>
      </c>
      <c r="G1720" s="4" t="s">
        <v>8</v>
      </c>
      <c r="H1720" s="4" t="s">
        <v>7</v>
      </c>
      <c r="I1720" s="3">
        <v>4</v>
      </c>
      <c r="J1720" s="3" t="s">
        <v>1970</v>
      </c>
      <c r="K1720" s="3" t="s">
        <v>3092</v>
      </c>
      <c r="L1720" s="3" t="s">
        <v>348</v>
      </c>
      <c r="M1720" s="3" t="s">
        <v>3212</v>
      </c>
      <c r="N1720" s="3" t="s">
        <v>3211</v>
      </c>
      <c r="P1720" s="3" t="s">
        <v>669</v>
      </c>
      <c r="Q1720" s="3" t="s">
        <v>1475</v>
      </c>
      <c r="R1720" s="3" t="s">
        <v>2434</v>
      </c>
      <c r="S1720" s="2" t="str">
        <f>IF(P1720="심사불필요","-",VLOOKUP(K1720,'[1]자격증 backdata'!A:G,7,0))</f>
        <v>-</v>
      </c>
      <c r="T1720" s="2" t="str">
        <f>IF(S1720="-","-",IF(COUNTIFS(B:B,B1720,S:S,"필수")&gt;0,"자격요건충족","확인필요"))</f>
        <v>-</v>
      </c>
      <c r="U1720" s="2"/>
      <c r="W1720" s="2">
        <f>IF(Q1720="4급","심사불필요",VLOOKUP(K1720,'[1]자격증 backdata'!A:B,2,0))</f>
        <v>4</v>
      </c>
      <c r="X1720" s="3">
        <f>IF(R1720="A", MIN(20, SUMIFS(W:W, B:B, B1720, R:R, "A")),IF(R1720="B", MIN(30, SUMIFS(W:W, B:B, B1720, R:R, "B")),"비해당분야"))</f>
        <v>14</v>
      </c>
      <c r="Y1720" s="3" t="str">
        <f>IF(R1720="C",MIN(30,IF(COUNTIFS(B:B,B1720,W:W,"가1")=1,25,IF(COUNTIFS(B:B,B1720,W:W,"가1")&gt;=2,30,0))+IF(COUNTIFS(B:B,B1720,W:W,"나1")&gt;=4,30,IF(COUNTIFS(B:B,B1720,W:W,"나1")=3,26,IF(COUNTIFS(B:B,B1720,W:W,"나1")=2,22,IF(COUNTIFS(B:B,B1720,W:W,"나1")=1,18,0)))))+MIN(30,IF(COUNTIFS(B:B,B1720,W:W,"가2")=1,25,IF(COUNTIFS(B:B,B1720,W:W,"가2")&gt;=2,30,0))+IF(COUNTIFS(B:B,B1720,W:W,"나2")=3,30,IF(COUNTIFS(B:B,B1720,W:W,"나2")=2,25,IF(COUNTIFS(B:B,B1720,W:W,"나2")=1,20,0)))),"비해당분야")</f>
        <v>비해당분야</v>
      </c>
      <c r="Z1720" s="3" t="str">
        <f>IF(R1720="C",VLOOKUP(K1720,'[1]자격증 backdata'!A:F,6,0),"비해당분야")</f>
        <v>비해당분야</v>
      </c>
      <c r="AA1720" s="3" t="str">
        <f>IF(R1720="C",SUMIF(B:B,B1720,Z:Z),"비해당분야")</f>
        <v>비해당분야</v>
      </c>
      <c r="AB1720" s="3" t="str">
        <f>IF(R1720="C",SUM(Y1720,AA1720),"비해당분야")</f>
        <v>비해당분야</v>
      </c>
      <c r="AC1720" s="3">
        <f>IF(R1720="C",AB1720,X1720)</f>
        <v>14</v>
      </c>
      <c r="AD1720" s="3">
        <f>VLOOKUP(K1720,'[1]자격증 backdata'!A:D,4,0)</f>
        <v>0</v>
      </c>
      <c r="AE1720" s="3">
        <f>IF(_xlfn.MAXIFS(AD:AD,B:B,B1720)&gt;10,10,_xlfn.MAXIFS(AD:AD,B:B,B1720))</f>
        <v>5</v>
      </c>
      <c r="AG1720" s="2">
        <f>VLOOKUP(K1720,'[1]자격증 backdata'!A:C,3,0)</f>
        <v>0</v>
      </c>
      <c r="AH1720" s="2">
        <f>COUNTIFS($B:$B,$B1720,$AG:$AG,AH$1)</f>
        <v>0</v>
      </c>
      <c r="AI1720" s="2">
        <f>COUNTIFS($B:$B,$B1720,$AG:$AG,AI$1)</f>
        <v>0</v>
      </c>
      <c r="AJ1720" s="2">
        <f>COUNTIFS($B:$B,$B1720,$AG:$AG,AJ$1)</f>
        <v>0</v>
      </c>
      <c r="AK1720" s="2">
        <f>COUNTIFS($B:$B,$B1720,$AG:$AG,AK$1)</f>
        <v>0</v>
      </c>
      <c r="AL1720" s="2">
        <f>COUNTIFS($B:$B,$B1720,$AG:$AG,AL$1)</f>
        <v>0</v>
      </c>
      <c r="AM1720" s="2">
        <f>COUNTIFS($B:$B,$B1720,$AG:$AG,AM$1)</f>
        <v>0</v>
      </c>
      <c r="AN1720" s="2">
        <f>COUNTIFS($B:$B,$B1720,$AG:$AG,AN$1)</f>
        <v>1</v>
      </c>
      <c r="AO1720" s="2">
        <f>COUNTIFS($B:$B,$B1720,$AG:$AG,AO$1)</f>
        <v>0</v>
      </c>
      <c r="AP1720" s="2">
        <f>COUNTIFS($B:$B,$B1720,$AG:$AG,AP$1)</f>
        <v>0</v>
      </c>
      <c r="AQ1720" s="2">
        <f>COUNTIFS($B:$B,$B1720,$AG:$AG,AQ$1)</f>
        <v>0</v>
      </c>
      <c r="AR1720" s="2">
        <f>COUNTIFS($B:$B,$B1720,$AG:$AG,AR$1)</f>
        <v>0</v>
      </c>
      <c r="AS1720" s="2">
        <f>COUNTIFS($B:$B,$B1720,$AG:$AG,AS$1)</f>
        <v>0</v>
      </c>
      <c r="AT1720" s="2">
        <f>COUNTIFS($B:$B,$B1720,$AG:$AG,AT$1)</f>
        <v>1</v>
      </c>
      <c r="AU1720" s="2">
        <f>COUNTIFS($B:$B,$B1720,$AG:$AG,AU$1)</f>
        <v>0</v>
      </c>
    </row>
    <row r="1721" spans="1:47" ht="15" customHeight="1" x14ac:dyDescent="0.35">
      <c r="A1721" s="7">
        <f>IF(B1720=B1721,A1720,A1720+1)</f>
        <v>594</v>
      </c>
      <c r="B1721" s="7" t="s">
        <v>3210</v>
      </c>
      <c r="C1721" s="7" t="s">
        <v>3209</v>
      </c>
      <c r="D1721" s="7" t="s">
        <v>3044</v>
      </c>
      <c r="E1721" s="7" t="s">
        <v>3043</v>
      </c>
      <c r="F1721" s="4" t="s">
        <v>7</v>
      </c>
      <c r="G1721" s="4" t="s">
        <v>8</v>
      </c>
      <c r="H1721" s="4" t="s">
        <v>7</v>
      </c>
      <c r="I1721" s="3">
        <v>5</v>
      </c>
      <c r="J1721" s="3" t="s">
        <v>3208</v>
      </c>
      <c r="K1721" s="3" t="s">
        <v>3207</v>
      </c>
      <c r="L1721" s="3" t="s">
        <v>254</v>
      </c>
      <c r="M1721" s="3" t="s">
        <v>3206</v>
      </c>
      <c r="N1721" s="3" t="s">
        <v>328</v>
      </c>
      <c r="P1721" s="3" t="s">
        <v>669</v>
      </c>
      <c r="Q1721" s="3" t="s">
        <v>1475</v>
      </c>
      <c r="R1721" s="3" t="s">
        <v>2434</v>
      </c>
      <c r="S1721" s="2" t="str">
        <f>IF(P1721="심사불필요","-",VLOOKUP(K1721,'[1]자격증 backdata'!A:G,7,0))</f>
        <v>-</v>
      </c>
      <c r="T1721" s="2" t="str">
        <f>IF(S1721="-","-",IF(COUNTIFS(B:B,B1721,S:S,"필수")&gt;0,"자격요건충족","확인필요"))</f>
        <v>-</v>
      </c>
      <c r="U1721" s="2"/>
      <c r="W1721" s="2">
        <f>IF(Q1721="4급","심사불필요",VLOOKUP(K1721,'[1]자격증 backdata'!A:B,2,0))</f>
        <v>2</v>
      </c>
      <c r="X1721" s="3">
        <f>IF(R1721="A", MIN(20, SUMIFS(W:W, B:B, B1721, R:R, "A")),IF(R1721="B", MIN(30, SUMIFS(W:W, B:B, B1721, R:R, "B")),"비해당분야"))</f>
        <v>14</v>
      </c>
      <c r="Y1721" s="3" t="str">
        <f>IF(R1721="C",MIN(30,IF(COUNTIFS(B:B,B1721,W:W,"가1")=1,25,IF(COUNTIFS(B:B,B1721,W:W,"가1")&gt;=2,30,0))+IF(COUNTIFS(B:B,B1721,W:W,"나1")&gt;=4,30,IF(COUNTIFS(B:B,B1721,W:W,"나1")=3,26,IF(COUNTIFS(B:B,B1721,W:W,"나1")=2,22,IF(COUNTIFS(B:B,B1721,W:W,"나1")=1,18,0)))))+MIN(30,IF(COUNTIFS(B:B,B1721,W:W,"가2")=1,25,IF(COUNTIFS(B:B,B1721,W:W,"가2")&gt;=2,30,0))+IF(COUNTIFS(B:B,B1721,W:W,"나2")=3,30,IF(COUNTIFS(B:B,B1721,W:W,"나2")=2,25,IF(COUNTIFS(B:B,B1721,W:W,"나2")=1,20,0)))),"비해당분야")</f>
        <v>비해당분야</v>
      </c>
      <c r="Z1721" s="3" t="str">
        <f>IF(R1721="C",VLOOKUP(K1721,'[1]자격증 backdata'!A:F,6,0),"비해당분야")</f>
        <v>비해당분야</v>
      </c>
      <c r="AA1721" s="3" t="str">
        <f>IF(R1721="C",SUMIF(B:B,B1721,Z:Z),"비해당분야")</f>
        <v>비해당분야</v>
      </c>
      <c r="AB1721" s="3" t="str">
        <f>IF(R1721="C",SUM(Y1721,AA1721),"비해당분야")</f>
        <v>비해당분야</v>
      </c>
      <c r="AC1721" s="3">
        <f>IF(R1721="C",AB1721,X1721)</f>
        <v>14</v>
      </c>
      <c r="AD1721" s="3">
        <f>VLOOKUP(K1721,'[1]자격증 backdata'!A:D,4,0)</f>
        <v>0</v>
      </c>
      <c r="AE1721" s="3">
        <f>IF(_xlfn.MAXIFS(AD:AD,B:B,B1721)&gt;10,10,_xlfn.MAXIFS(AD:AD,B:B,B1721))</f>
        <v>5</v>
      </c>
      <c r="AG1721" s="2">
        <f>VLOOKUP(K1721,'[1]자격증 backdata'!A:C,3,0)</f>
        <v>0</v>
      </c>
      <c r="AH1721" s="2">
        <f>COUNTIFS($B:$B,$B1721,$AG:$AG,AH$1)</f>
        <v>0</v>
      </c>
      <c r="AI1721" s="2">
        <f>COUNTIFS($B:$B,$B1721,$AG:$AG,AI$1)</f>
        <v>0</v>
      </c>
      <c r="AJ1721" s="2">
        <f>COUNTIFS($B:$B,$B1721,$AG:$AG,AJ$1)</f>
        <v>0</v>
      </c>
      <c r="AK1721" s="2">
        <f>COUNTIFS($B:$B,$B1721,$AG:$AG,AK$1)</f>
        <v>0</v>
      </c>
      <c r="AL1721" s="2">
        <f>COUNTIFS($B:$B,$B1721,$AG:$AG,AL$1)</f>
        <v>0</v>
      </c>
      <c r="AM1721" s="2">
        <f>COUNTIFS($B:$B,$B1721,$AG:$AG,AM$1)</f>
        <v>0</v>
      </c>
      <c r="AN1721" s="2">
        <f>COUNTIFS($B:$B,$B1721,$AG:$AG,AN$1)</f>
        <v>1</v>
      </c>
      <c r="AO1721" s="2">
        <f>COUNTIFS($B:$B,$B1721,$AG:$AG,AO$1)</f>
        <v>0</v>
      </c>
      <c r="AP1721" s="2">
        <f>COUNTIFS($B:$B,$B1721,$AG:$AG,AP$1)</f>
        <v>0</v>
      </c>
      <c r="AQ1721" s="2">
        <f>COUNTIFS($B:$B,$B1721,$AG:$AG,AQ$1)</f>
        <v>0</v>
      </c>
      <c r="AR1721" s="2">
        <f>COUNTIFS($B:$B,$B1721,$AG:$AG,AR$1)</f>
        <v>0</v>
      </c>
      <c r="AS1721" s="2">
        <f>COUNTIFS($B:$B,$B1721,$AG:$AG,AS$1)</f>
        <v>0</v>
      </c>
      <c r="AT1721" s="2">
        <f>COUNTIFS($B:$B,$B1721,$AG:$AG,AT$1)</f>
        <v>1</v>
      </c>
      <c r="AU1721" s="2">
        <f>COUNTIFS($B:$B,$B1721,$AG:$AG,AU$1)</f>
        <v>0</v>
      </c>
    </row>
    <row r="1722" spans="1:47" ht="15" customHeight="1" x14ac:dyDescent="0.35">
      <c r="A1722" s="4">
        <f>IF(B1721=B1722,A1721,A1721+1)</f>
        <v>595</v>
      </c>
      <c r="B1722" s="4" t="s">
        <v>3202</v>
      </c>
      <c r="C1722" s="4" t="s">
        <v>3201</v>
      </c>
      <c r="D1722" s="4" t="s">
        <v>3044</v>
      </c>
      <c r="E1722" s="4" t="s">
        <v>3043</v>
      </c>
      <c r="F1722" s="4" t="s">
        <v>7</v>
      </c>
      <c r="G1722" s="4" t="s">
        <v>8</v>
      </c>
      <c r="H1722" s="4" t="s">
        <v>7</v>
      </c>
      <c r="I1722" s="4">
        <v>1</v>
      </c>
      <c r="J1722" s="4" t="s">
        <v>106</v>
      </c>
      <c r="K1722" s="4" t="s">
        <v>3057</v>
      </c>
      <c r="L1722" s="4" t="s">
        <v>55</v>
      </c>
      <c r="M1722" s="4" t="s">
        <v>3205</v>
      </c>
      <c r="N1722" s="4" t="s">
        <v>1301</v>
      </c>
      <c r="P1722" s="4" t="s">
        <v>669</v>
      </c>
      <c r="Q1722" s="4" t="s">
        <v>1475</v>
      </c>
      <c r="R1722" s="4" t="s">
        <v>2434</v>
      </c>
      <c r="S1722" s="5" t="str">
        <f>IF(P1722="심사불필요","-",VLOOKUP(K1722,'[1]자격증 backdata'!A:G,7,0))</f>
        <v>-</v>
      </c>
      <c r="T1722" s="5" t="str">
        <f>IF(S1722="-","-",IF(COUNTIFS(B:B,B1722,S:S,"필수")&gt;0,"자격요건충족","확인필요"))</f>
        <v>-</v>
      </c>
      <c r="U1722" s="5"/>
      <c r="W1722" s="5">
        <f>IF(Q1722="4급","심사불필요",VLOOKUP(K1722,'[1]자격증 backdata'!A:B,2,0))</f>
        <v>4</v>
      </c>
      <c r="X1722" s="4">
        <f>IF(R1722="A", MIN(20, SUMIFS(W:W, B:B, B1722, R:R, "A")),IF(R1722="B", MIN(30, SUMIFS(W:W, B:B, B1722, R:R, "B")),"비해당분야"))</f>
        <v>12</v>
      </c>
      <c r="Y1722" s="4" t="str">
        <f>IF(R1722="C",MIN(30,IF(COUNTIFS(B:B,B1722,W:W,"가1")=1,25,IF(COUNTIFS(B:B,B1722,W:W,"가1")&gt;=2,30,0))+IF(COUNTIFS(B:B,B1722,W:W,"나1")&gt;=4,30,IF(COUNTIFS(B:B,B1722,W:W,"나1")=3,26,IF(COUNTIFS(B:B,B1722,W:W,"나1")=2,22,IF(COUNTIFS(B:B,B1722,W:W,"나1")=1,18,0)))))+MIN(30,IF(COUNTIFS(B:B,B1722,W:W,"가2")=1,25,IF(COUNTIFS(B:B,B1722,W:W,"가2")&gt;=2,30,0))+IF(COUNTIFS(B:B,B1722,W:W,"나2")=3,30,IF(COUNTIFS(B:B,B1722,W:W,"나2")=2,25,IF(COUNTIFS(B:B,B1722,W:W,"나2")=1,20,0)))),"비해당분야")</f>
        <v>비해당분야</v>
      </c>
      <c r="Z1722" s="4" t="str">
        <f>IF(R1722="C",VLOOKUP(K1722,'[1]자격증 backdata'!A:F,6,0),"비해당분야")</f>
        <v>비해당분야</v>
      </c>
      <c r="AA1722" s="4" t="str">
        <f>IF(R1722="C",SUMIF(B:B,B1722,Z:Z),"비해당분야")</f>
        <v>비해당분야</v>
      </c>
      <c r="AB1722" s="4" t="str">
        <f>IF(R1722="C",SUM(Y1722,AA1722),"비해당분야")</f>
        <v>비해당분야</v>
      </c>
      <c r="AC1722" s="4">
        <f>IF(R1722="C",AB1722,X1722)</f>
        <v>12</v>
      </c>
      <c r="AD1722" s="4">
        <f>VLOOKUP(K1722,'[1]자격증 backdata'!A:D,4,0)</f>
        <v>0</v>
      </c>
      <c r="AE1722" s="4">
        <f>IF(_xlfn.MAXIFS(AD:AD,B:B,B1722)&gt;10,10,_xlfn.MAXIFS(AD:AD,B:B,B1722))</f>
        <v>5</v>
      </c>
      <c r="AG1722" s="5" t="str">
        <f>VLOOKUP(K1722,'[1]자격증 backdata'!A:C,3,0)</f>
        <v>M</v>
      </c>
      <c r="AH1722" s="5">
        <f>COUNTIFS($B:$B,$B1722,$AG:$AG,AH$1)</f>
        <v>0</v>
      </c>
      <c r="AI1722" s="5">
        <f>COUNTIFS($B:$B,$B1722,$AG:$AG,AI$1)</f>
        <v>0</v>
      </c>
      <c r="AJ1722" s="5">
        <f>COUNTIFS($B:$B,$B1722,$AG:$AG,AJ$1)</f>
        <v>0</v>
      </c>
      <c r="AK1722" s="5">
        <f>COUNTIFS($B:$B,$B1722,$AG:$AG,AK$1)</f>
        <v>0</v>
      </c>
      <c r="AL1722" s="5">
        <f>COUNTIFS($B:$B,$B1722,$AG:$AG,AL$1)</f>
        <v>0</v>
      </c>
      <c r="AM1722" s="5">
        <f>COUNTIFS($B:$B,$B1722,$AG:$AG,AM$1)</f>
        <v>0</v>
      </c>
      <c r="AN1722" s="5">
        <f>COUNTIFS($B:$B,$B1722,$AG:$AG,AN$1)</f>
        <v>1</v>
      </c>
      <c r="AO1722" s="5">
        <f>COUNTIFS($B:$B,$B1722,$AG:$AG,AO$1)</f>
        <v>1</v>
      </c>
      <c r="AP1722" s="5">
        <f>COUNTIFS($B:$B,$B1722,$AG:$AG,AP$1)</f>
        <v>0</v>
      </c>
      <c r="AQ1722" s="5">
        <f>COUNTIFS($B:$B,$B1722,$AG:$AG,AQ$1)</f>
        <v>0</v>
      </c>
      <c r="AR1722" s="5">
        <f>COUNTIFS($B:$B,$B1722,$AG:$AG,AR$1)</f>
        <v>0</v>
      </c>
      <c r="AS1722" s="5">
        <f>COUNTIFS($B:$B,$B1722,$AG:$AG,AS$1)</f>
        <v>0</v>
      </c>
      <c r="AT1722" s="5">
        <f>COUNTIFS($B:$B,$B1722,$AG:$AG,AT$1)</f>
        <v>1</v>
      </c>
      <c r="AU1722" s="5">
        <f>COUNTIFS($B:$B,$B1722,$AG:$AG,AU$1)</f>
        <v>0</v>
      </c>
    </row>
    <row r="1723" spans="1:47" ht="15" customHeight="1" x14ac:dyDescent="0.35">
      <c r="A1723" s="6">
        <f>IF(B1722=B1723,A1722,A1722+1)</f>
        <v>595</v>
      </c>
      <c r="B1723" s="6" t="s">
        <v>3202</v>
      </c>
      <c r="C1723" s="6" t="s">
        <v>3201</v>
      </c>
      <c r="D1723" s="6" t="s">
        <v>3044</v>
      </c>
      <c r="E1723" s="6" t="s">
        <v>3043</v>
      </c>
      <c r="F1723" s="4" t="s">
        <v>7</v>
      </c>
      <c r="G1723" s="4" t="s">
        <v>8</v>
      </c>
      <c r="H1723" s="4" t="s">
        <v>7</v>
      </c>
      <c r="I1723" s="4">
        <v>2</v>
      </c>
      <c r="J1723" s="4" t="s">
        <v>653</v>
      </c>
      <c r="K1723" s="4" t="s">
        <v>3052</v>
      </c>
      <c r="L1723" s="4" t="s">
        <v>651</v>
      </c>
      <c r="M1723" s="4" t="s">
        <v>3204</v>
      </c>
      <c r="N1723" s="4" t="s">
        <v>2594</v>
      </c>
      <c r="P1723" s="4" t="s">
        <v>669</v>
      </c>
      <c r="Q1723" s="4" t="s">
        <v>1475</v>
      </c>
      <c r="R1723" s="4" t="s">
        <v>2434</v>
      </c>
      <c r="S1723" s="5" t="str">
        <f>IF(P1723="심사불필요","-",VLOOKUP(K1723,'[1]자격증 backdata'!A:G,7,0))</f>
        <v>-</v>
      </c>
      <c r="T1723" s="5" t="str">
        <f>IF(S1723="-","-",IF(COUNTIFS(B:B,B1723,S:S,"필수")&gt;0,"자격요건충족","확인필요"))</f>
        <v>-</v>
      </c>
      <c r="U1723" s="5"/>
      <c r="W1723" s="5">
        <f>IF(Q1723="4급","심사불필요",VLOOKUP(K1723,'[1]자격증 backdata'!A:B,2,0))</f>
        <v>4</v>
      </c>
      <c r="X1723" s="4">
        <f>IF(R1723="A", MIN(20, SUMIFS(W:W, B:B, B1723, R:R, "A")),IF(R1723="B", MIN(30, SUMIFS(W:W, B:B, B1723, R:R, "B")),"비해당분야"))</f>
        <v>12</v>
      </c>
      <c r="Y1723" s="4" t="str">
        <f>IF(R1723="C",MIN(30,IF(COUNTIFS(B:B,B1723,W:W,"가1")=1,25,IF(COUNTIFS(B:B,B1723,W:W,"가1")&gt;=2,30,0))+IF(COUNTIFS(B:B,B1723,W:W,"나1")&gt;=4,30,IF(COUNTIFS(B:B,B1723,W:W,"나1")=3,26,IF(COUNTIFS(B:B,B1723,W:W,"나1")=2,22,IF(COUNTIFS(B:B,B1723,W:W,"나1")=1,18,0)))))+MIN(30,IF(COUNTIFS(B:B,B1723,W:W,"가2")=1,25,IF(COUNTIFS(B:B,B1723,W:W,"가2")&gt;=2,30,0))+IF(COUNTIFS(B:B,B1723,W:W,"나2")=3,30,IF(COUNTIFS(B:B,B1723,W:W,"나2")=2,25,IF(COUNTIFS(B:B,B1723,W:W,"나2")=1,20,0)))),"비해당분야")</f>
        <v>비해당분야</v>
      </c>
      <c r="Z1723" s="4" t="str">
        <f>IF(R1723="C",VLOOKUP(K1723,'[1]자격증 backdata'!A:F,6,0),"비해당분야")</f>
        <v>비해당분야</v>
      </c>
      <c r="AA1723" s="4" t="str">
        <f>IF(R1723="C",SUMIF(B:B,B1723,Z:Z),"비해당분야")</f>
        <v>비해당분야</v>
      </c>
      <c r="AB1723" s="4" t="str">
        <f>IF(R1723="C",SUM(Y1723,AA1723),"비해당분야")</f>
        <v>비해당분야</v>
      </c>
      <c r="AC1723" s="4">
        <f>IF(R1723="C",AB1723,X1723)</f>
        <v>12</v>
      </c>
      <c r="AD1723" s="4">
        <f>VLOOKUP(K1723,'[1]자격증 backdata'!A:D,4,0)</f>
        <v>0</v>
      </c>
      <c r="AE1723" s="4">
        <f>IF(_xlfn.MAXIFS(AD:AD,B:B,B1723)&gt;10,10,_xlfn.MAXIFS(AD:AD,B:B,B1723))</f>
        <v>5</v>
      </c>
      <c r="AG1723" s="5" t="str">
        <f>VLOOKUP(K1723,'[1]자격증 backdata'!A:C,3,0)</f>
        <v>H</v>
      </c>
      <c r="AH1723" s="5">
        <f>COUNTIFS($B:$B,$B1723,$AG:$AG,AH$1)</f>
        <v>0</v>
      </c>
      <c r="AI1723" s="5">
        <f>COUNTIFS($B:$B,$B1723,$AG:$AG,AI$1)</f>
        <v>0</v>
      </c>
      <c r="AJ1723" s="5">
        <f>COUNTIFS($B:$B,$B1723,$AG:$AG,AJ$1)</f>
        <v>0</v>
      </c>
      <c r="AK1723" s="5">
        <f>COUNTIFS($B:$B,$B1723,$AG:$AG,AK$1)</f>
        <v>0</v>
      </c>
      <c r="AL1723" s="5">
        <f>COUNTIFS($B:$B,$B1723,$AG:$AG,AL$1)</f>
        <v>0</v>
      </c>
      <c r="AM1723" s="5">
        <f>COUNTIFS($B:$B,$B1723,$AG:$AG,AM$1)</f>
        <v>0</v>
      </c>
      <c r="AN1723" s="5">
        <f>COUNTIFS($B:$B,$B1723,$AG:$AG,AN$1)</f>
        <v>1</v>
      </c>
      <c r="AO1723" s="5">
        <f>COUNTIFS($B:$B,$B1723,$AG:$AG,AO$1)</f>
        <v>1</v>
      </c>
      <c r="AP1723" s="5">
        <f>COUNTIFS($B:$B,$B1723,$AG:$AG,AP$1)</f>
        <v>0</v>
      </c>
      <c r="AQ1723" s="5">
        <f>COUNTIFS($B:$B,$B1723,$AG:$AG,AQ$1)</f>
        <v>0</v>
      </c>
      <c r="AR1723" s="5">
        <f>COUNTIFS($B:$B,$B1723,$AG:$AG,AR$1)</f>
        <v>0</v>
      </c>
      <c r="AS1723" s="5">
        <f>COUNTIFS($B:$B,$B1723,$AG:$AG,AS$1)</f>
        <v>0</v>
      </c>
      <c r="AT1723" s="5">
        <f>COUNTIFS($B:$B,$B1723,$AG:$AG,AT$1)</f>
        <v>1</v>
      </c>
      <c r="AU1723" s="5">
        <f>COUNTIFS($B:$B,$B1723,$AG:$AG,AU$1)</f>
        <v>0</v>
      </c>
    </row>
    <row r="1724" spans="1:47" ht="15" customHeight="1" x14ac:dyDescent="0.35">
      <c r="A1724" s="6">
        <f>IF(B1723=B1724,A1723,A1723+1)</f>
        <v>595</v>
      </c>
      <c r="B1724" s="6" t="s">
        <v>3202</v>
      </c>
      <c r="C1724" s="6" t="s">
        <v>3201</v>
      </c>
      <c r="D1724" s="6" t="s">
        <v>3044</v>
      </c>
      <c r="E1724" s="6" t="s">
        <v>3043</v>
      </c>
      <c r="F1724" s="4" t="s">
        <v>7</v>
      </c>
      <c r="G1724" s="4" t="s">
        <v>8</v>
      </c>
      <c r="H1724" s="4" t="s">
        <v>7</v>
      </c>
      <c r="I1724" s="4">
        <v>3</v>
      </c>
      <c r="J1724" s="4" t="s">
        <v>633</v>
      </c>
      <c r="K1724" s="4" t="s">
        <v>3118</v>
      </c>
      <c r="L1724" s="4" t="s">
        <v>55</v>
      </c>
      <c r="M1724" s="4" t="s">
        <v>3203</v>
      </c>
      <c r="N1724" s="4" t="s">
        <v>1879</v>
      </c>
      <c r="P1724" s="4" t="s">
        <v>669</v>
      </c>
      <c r="Q1724" s="4" t="s">
        <v>1475</v>
      </c>
      <c r="R1724" s="4" t="s">
        <v>2434</v>
      </c>
      <c r="S1724" s="5" t="str">
        <f>IF(P1724="심사불필요","-",VLOOKUP(K1724,'[1]자격증 backdata'!A:G,7,0))</f>
        <v>-</v>
      </c>
      <c r="T1724" s="5" t="str">
        <f>IF(S1724="-","-",IF(COUNTIFS(B:B,B1724,S:S,"필수")&gt;0,"자격요건충족","확인필요"))</f>
        <v>-</v>
      </c>
      <c r="U1724" s="5"/>
      <c r="W1724" s="5">
        <f>IF(Q1724="4급","심사불필요",VLOOKUP(K1724,'[1]자격증 backdata'!A:B,2,0))</f>
        <v>4</v>
      </c>
      <c r="X1724" s="4">
        <f>IF(R1724="A", MIN(20, SUMIFS(W:W, B:B, B1724, R:R, "A")),IF(R1724="B", MIN(30, SUMIFS(W:W, B:B, B1724, R:R, "B")),"비해당분야"))</f>
        <v>12</v>
      </c>
      <c r="Y1724" s="4" t="str">
        <f>IF(R1724="C",MIN(30,IF(COUNTIFS(B:B,B1724,W:W,"가1")=1,25,IF(COUNTIFS(B:B,B1724,W:W,"가1")&gt;=2,30,0))+IF(COUNTIFS(B:B,B1724,W:W,"나1")&gt;=4,30,IF(COUNTIFS(B:B,B1724,W:W,"나1")=3,26,IF(COUNTIFS(B:B,B1724,W:W,"나1")=2,22,IF(COUNTIFS(B:B,B1724,W:W,"나1")=1,18,0)))))+MIN(30,IF(COUNTIFS(B:B,B1724,W:W,"가2")=1,25,IF(COUNTIFS(B:B,B1724,W:W,"가2")&gt;=2,30,0))+IF(COUNTIFS(B:B,B1724,W:W,"나2")=3,30,IF(COUNTIFS(B:B,B1724,W:W,"나2")=2,25,IF(COUNTIFS(B:B,B1724,W:W,"나2")=1,20,0)))),"비해당분야")</f>
        <v>비해당분야</v>
      </c>
      <c r="Z1724" s="4" t="str">
        <f>IF(R1724="C",VLOOKUP(K1724,'[1]자격증 backdata'!A:F,6,0),"비해당분야")</f>
        <v>비해당분야</v>
      </c>
      <c r="AA1724" s="4" t="str">
        <f>IF(R1724="C",SUMIF(B:B,B1724,Z:Z),"비해당분야")</f>
        <v>비해당분야</v>
      </c>
      <c r="AB1724" s="4" t="str">
        <f>IF(R1724="C",SUM(Y1724,AA1724),"비해당분야")</f>
        <v>비해당분야</v>
      </c>
      <c r="AC1724" s="4">
        <f>IF(R1724="C",AB1724,X1724)</f>
        <v>12</v>
      </c>
      <c r="AD1724" s="4">
        <f>VLOOKUP(K1724,'[1]자격증 backdata'!A:D,4,0)</f>
        <v>0</v>
      </c>
      <c r="AE1724" s="4">
        <f>IF(_xlfn.MAXIFS(AD:AD,B:B,B1724)&gt;10,10,_xlfn.MAXIFS(AD:AD,B:B,B1724))</f>
        <v>5</v>
      </c>
      <c r="AG1724" s="5" t="str">
        <f>VLOOKUP(K1724,'[1]자격증 backdata'!A:C,3,0)</f>
        <v>G</v>
      </c>
      <c r="AH1724" s="5">
        <f>COUNTIFS($B:$B,$B1724,$AG:$AG,AH$1)</f>
        <v>0</v>
      </c>
      <c r="AI1724" s="5">
        <f>COUNTIFS($B:$B,$B1724,$AG:$AG,AI$1)</f>
        <v>0</v>
      </c>
      <c r="AJ1724" s="5">
        <f>COUNTIFS($B:$B,$B1724,$AG:$AG,AJ$1)</f>
        <v>0</v>
      </c>
      <c r="AK1724" s="5">
        <f>COUNTIFS($B:$B,$B1724,$AG:$AG,AK$1)</f>
        <v>0</v>
      </c>
      <c r="AL1724" s="5">
        <f>COUNTIFS($B:$B,$B1724,$AG:$AG,AL$1)</f>
        <v>0</v>
      </c>
      <c r="AM1724" s="5">
        <f>COUNTIFS($B:$B,$B1724,$AG:$AG,AM$1)</f>
        <v>0</v>
      </c>
      <c r="AN1724" s="5">
        <f>COUNTIFS($B:$B,$B1724,$AG:$AG,AN$1)</f>
        <v>1</v>
      </c>
      <c r="AO1724" s="5">
        <f>COUNTIFS($B:$B,$B1724,$AG:$AG,AO$1)</f>
        <v>1</v>
      </c>
      <c r="AP1724" s="5">
        <f>COUNTIFS($B:$B,$B1724,$AG:$AG,AP$1)</f>
        <v>0</v>
      </c>
      <c r="AQ1724" s="5">
        <f>COUNTIFS($B:$B,$B1724,$AG:$AG,AQ$1)</f>
        <v>0</v>
      </c>
      <c r="AR1724" s="5">
        <f>COUNTIFS($B:$B,$B1724,$AG:$AG,AR$1)</f>
        <v>0</v>
      </c>
      <c r="AS1724" s="5">
        <f>COUNTIFS($B:$B,$B1724,$AG:$AG,AS$1)</f>
        <v>0</v>
      </c>
      <c r="AT1724" s="5">
        <f>COUNTIFS($B:$B,$B1724,$AG:$AG,AT$1)</f>
        <v>1</v>
      </c>
      <c r="AU1724" s="5">
        <f>COUNTIFS($B:$B,$B1724,$AG:$AG,AU$1)</f>
        <v>0</v>
      </c>
    </row>
    <row r="1725" spans="1:47" ht="15" customHeight="1" x14ac:dyDescent="0.35">
      <c r="A1725" s="6">
        <f>IF(B1724=B1725,A1724,A1724+1)</f>
        <v>595</v>
      </c>
      <c r="B1725" s="6" t="s">
        <v>3202</v>
      </c>
      <c r="C1725" s="6" t="s">
        <v>3201</v>
      </c>
      <c r="D1725" s="6" t="s">
        <v>3044</v>
      </c>
      <c r="E1725" s="6" t="s">
        <v>3043</v>
      </c>
      <c r="F1725" s="4" t="s">
        <v>7</v>
      </c>
      <c r="G1725" s="4" t="s">
        <v>8</v>
      </c>
      <c r="H1725" s="4" t="s">
        <v>7</v>
      </c>
      <c r="I1725" s="4">
        <v>4</v>
      </c>
      <c r="J1725" s="4" t="s">
        <v>69</v>
      </c>
      <c r="K1725" s="4" t="s">
        <v>3065</v>
      </c>
      <c r="L1725" s="4" t="s">
        <v>36</v>
      </c>
      <c r="M1725" s="4" t="s">
        <v>3200</v>
      </c>
      <c r="N1725" s="4" t="s">
        <v>122</v>
      </c>
      <c r="P1725" s="4" t="s">
        <v>669</v>
      </c>
      <c r="Q1725" s="4" t="s">
        <v>1475</v>
      </c>
      <c r="R1725" s="4" t="s">
        <v>2434</v>
      </c>
      <c r="S1725" s="5" t="str">
        <f>IF(P1725="심사불필요","-",VLOOKUP(K1725,'[1]자격증 backdata'!A:G,7,0))</f>
        <v>-</v>
      </c>
      <c r="T1725" s="5" t="str">
        <f>IF(S1725="-","-",IF(COUNTIFS(B:B,B1725,S:S,"필수")&gt;0,"자격요건충족","확인필요"))</f>
        <v>-</v>
      </c>
      <c r="U1725" s="5"/>
      <c r="W1725" s="5">
        <f>IF(Q1725="4급","심사불필요",VLOOKUP(K1725,'[1]자격증 backdata'!A:B,2,0))</f>
        <v>0</v>
      </c>
      <c r="X1725" s="4">
        <f>IF(R1725="A", MIN(20, SUMIFS(W:W, B:B, B1725, R:R, "A")),IF(R1725="B", MIN(30, SUMIFS(W:W, B:B, B1725, R:R, "B")),"비해당분야"))</f>
        <v>12</v>
      </c>
      <c r="Y1725" s="4" t="str">
        <f>IF(R1725="C",MIN(30,IF(COUNTIFS(B:B,B1725,W:W,"가1")=1,25,IF(COUNTIFS(B:B,B1725,W:W,"가1")&gt;=2,30,0))+IF(COUNTIFS(B:B,B1725,W:W,"나1")&gt;=4,30,IF(COUNTIFS(B:B,B1725,W:W,"나1")=3,26,IF(COUNTIFS(B:B,B1725,W:W,"나1")=2,22,IF(COUNTIFS(B:B,B1725,W:W,"나1")=1,18,0)))))+MIN(30,IF(COUNTIFS(B:B,B1725,W:W,"가2")=1,25,IF(COUNTIFS(B:B,B1725,W:W,"가2")&gt;=2,30,0))+IF(COUNTIFS(B:B,B1725,W:W,"나2")=3,30,IF(COUNTIFS(B:B,B1725,W:W,"나2")=2,25,IF(COUNTIFS(B:B,B1725,W:W,"나2")=1,20,0)))),"비해당분야")</f>
        <v>비해당분야</v>
      </c>
      <c r="Z1725" s="4" t="str">
        <f>IF(R1725="C",VLOOKUP(K1725,'[1]자격증 backdata'!A:F,6,0),"비해당분야")</f>
        <v>비해당분야</v>
      </c>
      <c r="AA1725" s="4" t="str">
        <f>IF(R1725="C",SUMIF(B:B,B1725,Z:Z),"비해당분야")</f>
        <v>비해당분야</v>
      </c>
      <c r="AB1725" s="4" t="str">
        <f>IF(R1725="C",SUM(Y1725,AA1725),"비해당분야")</f>
        <v>비해당분야</v>
      </c>
      <c r="AC1725" s="4">
        <f>IF(R1725="C",AB1725,X1725)</f>
        <v>12</v>
      </c>
      <c r="AD1725" s="4">
        <f>VLOOKUP(K1725,'[1]자격증 backdata'!A:D,4,0)</f>
        <v>5</v>
      </c>
      <c r="AE1725" s="4">
        <f>IF(_xlfn.MAXIFS(AD:AD,B:B,B1725)&gt;10,10,_xlfn.MAXIFS(AD:AD,B:B,B1725))</f>
        <v>5</v>
      </c>
      <c r="AG1725" s="5">
        <f>VLOOKUP(K1725,'[1]자격증 backdata'!A:C,3,0)</f>
        <v>0</v>
      </c>
      <c r="AH1725" s="5">
        <f>COUNTIFS($B:$B,$B1725,$AG:$AG,AH$1)</f>
        <v>0</v>
      </c>
      <c r="AI1725" s="5">
        <f>COUNTIFS($B:$B,$B1725,$AG:$AG,AI$1)</f>
        <v>0</v>
      </c>
      <c r="AJ1725" s="5">
        <f>COUNTIFS($B:$B,$B1725,$AG:$AG,AJ$1)</f>
        <v>0</v>
      </c>
      <c r="AK1725" s="5">
        <f>COUNTIFS($B:$B,$B1725,$AG:$AG,AK$1)</f>
        <v>0</v>
      </c>
      <c r="AL1725" s="5">
        <f>COUNTIFS($B:$B,$B1725,$AG:$AG,AL$1)</f>
        <v>0</v>
      </c>
      <c r="AM1725" s="5">
        <f>COUNTIFS($B:$B,$B1725,$AG:$AG,AM$1)</f>
        <v>0</v>
      </c>
      <c r="AN1725" s="5">
        <f>COUNTIFS($B:$B,$B1725,$AG:$AG,AN$1)</f>
        <v>1</v>
      </c>
      <c r="AO1725" s="5">
        <f>COUNTIFS($B:$B,$B1725,$AG:$AG,AO$1)</f>
        <v>1</v>
      </c>
      <c r="AP1725" s="5">
        <f>COUNTIFS($B:$B,$B1725,$AG:$AG,AP$1)</f>
        <v>0</v>
      </c>
      <c r="AQ1725" s="5">
        <f>COUNTIFS($B:$B,$B1725,$AG:$AG,AQ$1)</f>
        <v>0</v>
      </c>
      <c r="AR1725" s="5">
        <f>COUNTIFS($B:$B,$B1725,$AG:$AG,AR$1)</f>
        <v>0</v>
      </c>
      <c r="AS1725" s="5">
        <f>COUNTIFS($B:$B,$B1725,$AG:$AG,AS$1)</f>
        <v>0</v>
      </c>
      <c r="AT1725" s="5">
        <f>COUNTIFS($B:$B,$B1725,$AG:$AG,AT$1)</f>
        <v>1</v>
      </c>
      <c r="AU1725" s="5">
        <f>COUNTIFS($B:$B,$B1725,$AG:$AG,AU$1)</f>
        <v>0</v>
      </c>
    </row>
    <row r="1726" spans="1:47" ht="15" customHeight="1" x14ac:dyDescent="0.35">
      <c r="A1726" s="3">
        <f>IF(B1725=B1726,A1725,A1725+1)</f>
        <v>596</v>
      </c>
      <c r="B1726" s="3" t="s">
        <v>3193</v>
      </c>
      <c r="C1726" s="3" t="s">
        <v>3192</v>
      </c>
      <c r="D1726" s="3" t="s">
        <v>3044</v>
      </c>
      <c r="E1726" s="3" t="s">
        <v>3043</v>
      </c>
      <c r="F1726" s="4" t="s">
        <v>7</v>
      </c>
      <c r="G1726" s="4" t="s">
        <v>8</v>
      </c>
      <c r="H1726" s="4" t="s">
        <v>7</v>
      </c>
      <c r="I1726" s="3">
        <v>1</v>
      </c>
      <c r="J1726" s="3" t="s">
        <v>69</v>
      </c>
      <c r="K1726" s="3" t="s">
        <v>3065</v>
      </c>
      <c r="L1726" s="3" t="s">
        <v>36</v>
      </c>
      <c r="M1726" s="3" t="s">
        <v>3199</v>
      </c>
      <c r="N1726" s="3" t="s">
        <v>3198</v>
      </c>
      <c r="P1726" s="3" t="s">
        <v>669</v>
      </c>
      <c r="Q1726" s="3" t="s">
        <v>1475</v>
      </c>
      <c r="R1726" s="3" t="s">
        <v>2434</v>
      </c>
      <c r="S1726" s="2" t="str">
        <f>IF(P1726="심사불필요","-",VLOOKUP(K1726,'[1]자격증 backdata'!A:G,7,0))</f>
        <v>-</v>
      </c>
      <c r="T1726" s="2" t="str">
        <f>IF(S1726="-","-",IF(COUNTIFS(B:B,B1726,S:S,"필수")&gt;0,"자격요건충족","확인필요"))</f>
        <v>-</v>
      </c>
      <c r="U1726" s="2"/>
      <c r="W1726" s="2">
        <f>IF(Q1726="4급","심사불필요",VLOOKUP(K1726,'[1]자격증 backdata'!A:B,2,0))</f>
        <v>0</v>
      </c>
      <c r="X1726" s="3">
        <f>IF(R1726="A", MIN(20, SUMIFS(W:W, B:B, B1726, R:R, "A")),IF(R1726="B", MIN(30, SUMIFS(W:W, B:B, B1726, R:R, "B")),"비해당분야"))</f>
        <v>8</v>
      </c>
      <c r="Y1726" s="3" t="str">
        <f>IF(R1726="C",MIN(30,IF(COUNTIFS(B:B,B1726,W:W,"가1")=1,25,IF(COUNTIFS(B:B,B1726,W:W,"가1")&gt;=2,30,0))+IF(COUNTIFS(B:B,B1726,W:W,"나1")&gt;=4,30,IF(COUNTIFS(B:B,B1726,W:W,"나1")=3,26,IF(COUNTIFS(B:B,B1726,W:W,"나1")=2,22,IF(COUNTIFS(B:B,B1726,W:W,"나1")=1,18,0)))))+MIN(30,IF(COUNTIFS(B:B,B1726,W:W,"가2")=1,25,IF(COUNTIFS(B:B,B1726,W:W,"가2")&gt;=2,30,0))+IF(COUNTIFS(B:B,B1726,W:W,"나2")=3,30,IF(COUNTIFS(B:B,B1726,W:W,"나2")=2,25,IF(COUNTIFS(B:B,B1726,W:W,"나2")=1,20,0)))),"비해당분야")</f>
        <v>비해당분야</v>
      </c>
      <c r="Z1726" s="3" t="str">
        <f>IF(R1726="C",VLOOKUP(K1726,'[1]자격증 backdata'!A:F,6,0),"비해당분야")</f>
        <v>비해당분야</v>
      </c>
      <c r="AA1726" s="3" t="str">
        <f>IF(R1726="C",SUMIF(B:B,B1726,Z:Z),"비해당분야")</f>
        <v>비해당분야</v>
      </c>
      <c r="AB1726" s="3" t="str">
        <f>IF(R1726="C",SUM(Y1726,AA1726),"비해당분야")</f>
        <v>비해당분야</v>
      </c>
      <c r="AC1726" s="3">
        <f>IF(R1726="C",AB1726,X1726)</f>
        <v>8</v>
      </c>
      <c r="AD1726" s="3">
        <f>VLOOKUP(K1726,'[1]자격증 backdata'!A:D,4,0)</f>
        <v>5</v>
      </c>
      <c r="AE1726" s="3">
        <f>IF(_xlfn.MAXIFS(AD:AD,B:B,B1726)&gt;10,10,_xlfn.MAXIFS(AD:AD,B:B,B1726))</f>
        <v>5</v>
      </c>
      <c r="AG1726" s="2">
        <f>VLOOKUP(K1726,'[1]자격증 backdata'!A:C,3,0)</f>
        <v>0</v>
      </c>
      <c r="AH1726" s="2">
        <f>COUNTIFS($B:$B,$B1726,$AG:$AG,AH$1)</f>
        <v>0</v>
      </c>
      <c r="AI1726" s="2">
        <f>COUNTIFS($B:$B,$B1726,$AG:$AG,AI$1)</f>
        <v>0</v>
      </c>
      <c r="AJ1726" s="2">
        <f>COUNTIFS($B:$B,$B1726,$AG:$AG,AJ$1)</f>
        <v>0</v>
      </c>
      <c r="AK1726" s="2">
        <f>COUNTIFS($B:$B,$B1726,$AG:$AG,AK$1)</f>
        <v>0</v>
      </c>
      <c r="AL1726" s="2">
        <f>COUNTIFS($B:$B,$B1726,$AG:$AG,AL$1)</f>
        <v>1</v>
      </c>
      <c r="AM1726" s="2">
        <f>COUNTIFS($B:$B,$B1726,$AG:$AG,AM$1)</f>
        <v>0</v>
      </c>
      <c r="AN1726" s="2">
        <f>COUNTIFS($B:$B,$B1726,$AG:$AG,AN$1)</f>
        <v>1</v>
      </c>
      <c r="AO1726" s="2">
        <f>COUNTIFS($B:$B,$B1726,$AG:$AG,AO$1)</f>
        <v>0</v>
      </c>
      <c r="AP1726" s="2">
        <f>COUNTIFS($B:$B,$B1726,$AG:$AG,AP$1)</f>
        <v>0</v>
      </c>
      <c r="AQ1726" s="2">
        <f>COUNTIFS($B:$B,$B1726,$AG:$AG,AQ$1)</f>
        <v>0</v>
      </c>
      <c r="AR1726" s="2">
        <f>COUNTIFS($B:$B,$B1726,$AG:$AG,AR$1)</f>
        <v>0</v>
      </c>
      <c r="AS1726" s="2">
        <f>COUNTIFS($B:$B,$B1726,$AG:$AG,AS$1)</f>
        <v>0</v>
      </c>
      <c r="AT1726" s="2">
        <f>COUNTIFS($B:$B,$B1726,$AG:$AG,AT$1)</f>
        <v>1</v>
      </c>
      <c r="AU1726" s="2">
        <f>COUNTIFS($B:$B,$B1726,$AG:$AG,AU$1)</f>
        <v>0</v>
      </c>
    </row>
    <row r="1727" spans="1:47" ht="15" customHeight="1" x14ac:dyDescent="0.35">
      <c r="A1727" s="7">
        <f>IF(B1726=B1727,A1726,A1726+1)</f>
        <v>596</v>
      </c>
      <c r="B1727" s="7" t="s">
        <v>3193</v>
      </c>
      <c r="C1727" s="7" t="s">
        <v>3192</v>
      </c>
      <c r="D1727" s="7" t="s">
        <v>3044</v>
      </c>
      <c r="E1727" s="7" t="s">
        <v>3043</v>
      </c>
      <c r="F1727" s="4" t="s">
        <v>7</v>
      </c>
      <c r="G1727" s="4" t="s">
        <v>8</v>
      </c>
      <c r="H1727" s="4" t="s">
        <v>7</v>
      </c>
      <c r="I1727" s="3">
        <v>2</v>
      </c>
      <c r="J1727" s="3" t="s">
        <v>57</v>
      </c>
      <c r="K1727" s="3" t="s">
        <v>3089</v>
      </c>
      <c r="L1727" s="3" t="s">
        <v>55</v>
      </c>
      <c r="M1727" s="3" t="s">
        <v>3197</v>
      </c>
      <c r="N1727" s="3" t="s">
        <v>3196</v>
      </c>
      <c r="P1727" s="3" t="s">
        <v>669</v>
      </c>
      <c r="Q1727" s="3" t="s">
        <v>1475</v>
      </c>
      <c r="R1727" s="3" t="s">
        <v>2434</v>
      </c>
      <c r="S1727" s="2" t="str">
        <f>IF(P1727="심사불필요","-",VLOOKUP(K1727,'[1]자격증 backdata'!A:G,7,0))</f>
        <v>-</v>
      </c>
      <c r="T1727" s="2" t="str">
        <f>IF(S1727="-","-",IF(COUNTIFS(B:B,B1727,S:S,"필수")&gt;0,"자격요건충족","확인필요"))</f>
        <v>-</v>
      </c>
      <c r="U1727" s="2"/>
      <c r="W1727" s="2">
        <f>IF(Q1727="4급","심사불필요",VLOOKUP(K1727,'[1]자격증 backdata'!A:B,2,0))</f>
        <v>2</v>
      </c>
      <c r="X1727" s="3">
        <f>IF(R1727="A", MIN(20, SUMIFS(W:W, B:B, B1727, R:R, "A")),IF(R1727="B", MIN(30, SUMIFS(W:W, B:B, B1727, R:R, "B")),"비해당분야"))</f>
        <v>8</v>
      </c>
      <c r="Y1727" s="3" t="str">
        <f>IF(R1727="C",MIN(30,IF(COUNTIFS(B:B,B1727,W:W,"가1")=1,25,IF(COUNTIFS(B:B,B1727,W:W,"가1")&gt;=2,30,0))+IF(COUNTIFS(B:B,B1727,W:W,"나1")&gt;=4,30,IF(COUNTIFS(B:B,B1727,W:W,"나1")=3,26,IF(COUNTIFS(B:B,B1727,W:W,"나1")=2,22,IF(COUNTIFS(B:B,B1727,W:W,"나1")=1,18,0)))))+MIN(30,IF(COUNTIFS(B:B,B1727,W:W,"가2")=1,25,IF(COUNTIFS(B:B,B1727,W:W,"가2")&gt;=2,30,0))+IF(COUNTIFS(B:B,B1727,W:W,"나2")=3,30,IF(COUNTIFS(B:B,B1727,W:W,"나2")=2,25,IF(COUNTIFS(B:B,B1727,W:W,"나2")=1,20,0)))),"비해당분야")</f>
        <v>비해당분야</v>
      </c>
      <c r="Z1727" s="3" t="str">
        <f>IF(R1727="C",VLOOKUP(K1727,'[1]자격증 backdata'!A:F,6,0),"비해당분야")</f>
        <v>비해당분야</v>
      </c>
      <c r="AA1727" s="3" t="str">
        <f>IF(R1727="C",SUMIF(B:B,B1727,Z:Z),"비해당분야")</f>
        <v>비해당분야</v>
      </c>
      <c r="AB1727" s="3" t="str">
        <f>IF(R1727="C",SUM(Y1727,AA1727),"비해당분야")</f>
        <v>비해당분야</v>
      </c>
      <c r="AC1727" s="3">
        <f>IF(R1727="C",AB1727,X1727)</f>
        <v>8</v>
      </c>
      <c r="AD1727" s="3">
        <f>VLOOKUP(K1727,'[1]자격증 backdata'!A:D,4,0)</f>
        <v>0</v>
      </c>
      <c r="AE1727" s="3">
        <f>IF(_xlfn.MAXIFS(AD:AD,B:B,B1727)&gt;10,10,_xlfn.MAXIFS(AD:AD,B:B,B1727))</f>
        <v>5</v>
      </c>
      <c r="AG1727" s="2" t="str">
        <f>VLOOKUP(K1727,'[1]자격증 backdata'!A:C,3,0)</f>
        <v>M</v>
      </c>
      <c r="AH1727" s="2">
        <f>COUNTIFS($B:$B,$B1727,$AG:$AG,AH$1)</f>
        <v>0</v>
      </c>
      <c r="AI1727" s="2">
        <f>COUNTIFS($B:$B,$B1727,$AG:$AG,AI$1)</f>
        <v>0</v>
      </c>
      <c r="AJ1727" s="2">
        <f>COUNTIFS($B:$B,$B1727,$AG:$AG,AJ$1)</f>
        <v>0</v>
      </c>
      <c r="AK1727" s="2">
        <f>COUNTIFS($B:$B,$B1727,$AG:$AG,AK$1)</f>
        <v>0</v>
      </c>
      <c r="AL1727" s="2">
        <f>COUNTIFS($B:$B,$B1727,$AG:$AG,AL$1)</f>
        <v>1</v>
      </c>
      <c r="AM1727" s="2">
        <f>COUNTIFS($B:$B,$B1727,$AG:$AG,AM$1)</f>
        <v>0</v>
      </c>
      <c r="AN1727" s="2">
        <f>COUNTIFS($B:$B,$B1727,$AG:$AG,AN$1)</f>
        <v>1</v>
      </c>
      <c r="AO1727" s="2">
        <f>COUNTIFS($B:$B,$B1727,$AG:$AG,AO$1)</f>
        <v>0</v>
      </c>
      <c r="AP1727" s="2">
        <f>COUNTIFS($B:$B,$B1727,$AG:$AG,AP$1)</f>
        <v>0</v>
      </c>
      <c r="AQ1727" s="2">
        <f>COUNTIFS($B:$B,$B1727,$AG:$AG,AQ$1)</f>
        <v>0</v>
      </c>
      <c r="AR1727" s="2">
        <f>COUNTIFS($B:$B,$B1727,$AG:$AG,AR$1)</f>
        <v>0</v>
      </c>
      <c r="AS1727" s="2">
        <f>COUNTIFS($B:$B,$B1727,$AG:$AG,AS$1)</f>
        <v>0</v>
      </c>
      <c r="AT1727" s="2">
        <f>COUNTIFS($B:$B,$B1727,$AG:$AG,AT$1)</f>
        <v>1</v>
      </c>
      <c r="AU1727" s="2">
        <f>COUNTIFS($B:$B,$B1727,$AG:$AG,AU$1)</f>
        <v>0</v>
      </c>
    </row>
    <row r="1728" spans="1:47" ht="15" customHeight="1" x14ac:dyDescent="0.35">
      <c r="A1728" s="7">
        <f>IF(B1727=B1728,A1727,A1727+1)</f>
        <v>596</v>
      </c>
      <c r="B1728" s="7" t="s">
        <v>3193</v>
      </c>
      <c r="C1728" s="7" t="s">
        <v>3192</v>
      </c>
      <c r="D1728" s="7" t="s">
        <v>3044</v>
      </c>
      <c r="E1728" s="7" t="s">
        <v>3043</v>
      </c>
      <c r="F1728" s="4" t="s">
        <v>7</v>
      </c>
      <c r="G1728" s="4" t="s">
        <v>8</v>
      </c>
      <c r="H1728" s="4" t="s">
        <v>7</v>
      </c>
      <c r="I1728" s="3">
        <v>3</v>
      </c>
      <c r="J1728" s="3" t="s">
        <v>633</v>
      </c>
      <c r="K1728" s="3" t="s">
        <v>3118</v>
      </c>
      <c r="L1728" s="3" t="s">
        <v>55</v>
      </c>
      <c r="M1728" s="3" t="s">
        <v>3195</v>
      </c>
      <c r="N1728" s="3" t="s">
        <v>3194</v>
      </c>
      <c r="P1728" s="3" t="s">
        <v>669</v>
      </c>
      <c r="Q1728" s="3" t="s">
        <v>1475</v>
      </c>
      <c r="R1728" s="3" t="s">
        <v>2434</v>
      </c>
      <c r="S1728" s="2" t="str">
        <f>IF(P1728="심사불필요","-",VLOOKUP(K1728,'[1]자격증 backdata'!A:G,7,0))</f>
        <v>-</v>
      </c>
      <c r="T1728" s="2" t="str">
        <f>IF(S1728="-","-",IF(COUNTIFS(B:B,B1728,S:S,"필수")&gt;0,"자격요건충족","확인필요"))</f>
        <v>-</v>
      </c>
      <c r="U1728" s="2"/>
      <c r="W1728" s="2">
        <f>IF(Q1728="4급","심사불필요",VLOOKUP(K1728,'[1]자격증 backdata'!A:B,2,0))</f>
        <v>4</v>
      </c>
      <c r="X1728" s="3">
        <f>IF(R1728="A", MIN(20, SUMIFS(W:W, B:B, B1728, R:R, "A")),IF(R1728="B", MIN(30, SUMIFS(W:W, B:B, B1728, R:R, "B")),"비해당분야"))</f>
        <v>8</v>
      </c>
      <c r="Y1728" s="3" t="str">
        <f>IF(R1728="C",MIN(30,IF(COUNTIFS(B:B,B1728,W:W,"가1")=1,25,IF(COUNTIFS(B:B,B1728,W:W,"가1")&gt;=2,30,0))+IF(COUNTIFS(B:B,B1728,W:W,"나1")&gt;=4,30,IF(COUNTIFS(B:B,B1728,W:W,"나1")=3,26,IF(COUNTIFS(B:B,B1728,W:W,"나1")=2,22,IF(COUNTIFS(B:B,B1728,W:W,"나1")=1,18,0)))))+MIN(30,IF(COUNTIFS(B:B,B1728,W:W,"가2")=1,25,IF(COUNTIFS(B:B,B1728,W:W,"가2")&gt;=2,30,0))+IF(COUNTIFS(B:B,B1728,W:W,"나2")=3,30,IF(COUNTIFS(B:B,B1728,W:W,"나2")=2,25,IF(COUNTIFS(B:B,B1728,W:W,"나2")=1,20,0)))),"비해당분야")</f>
        <v>비해당분야</v>
      </c>
      <c r="Z1728" s="3" t="str">
        <f>IF(R1728="C",VLOOKUP(K1728,'[1]자격증 backdata'!A:F,6,0),"비해당분야")</f>
        <v>비해당분야</v>
      </c>
      <c r="AA1728" s="3" t="str">
        <f>IF(R1728="C",SUMIF(B:B,B1728,Z:Z),"비해당분야")</f>
        <v>비해당분야</v>
      </c>
      <c r="AB1728" s="3" t="str">
        <f>IF(R1728="C",SUM(Y1728,AA1728),"비해당분야")</f>
        <v>비해당분야</v>
      </c>
      <c r="AC1728" s="3">
        <f>IF(R1728="C",AB1728,X1728)</f>
        <v>8</v>
      </c>
      <c r="AD1728" s="3">
        <f>VLOOKUP(K1728,'[1]자격증 backdata'!A:D,4,0)</f>
        <v>0</v>
      </c>
      <c r="AE1728" s="3">
        <f>IF(_xlfn.MAXIFS(AD:AD,B:B,B1728)&gt;10,10,_xlfn.MAXIFS(AD:AD,B:B,B1728))</f>
        <v>5</v>
      </c>
      <c r="AG1728" s="2" t="str">
        <f>VLOOKUP(K1728,'[1]자격증 backdata'!A:C,3,0)</f>
        <v>G</v>
      </c>
      <c r="AH1728" s="2">
        <f>COUNTIFS($B:$B,$B1728,$AG:$AG,AH$1)</f>
        <v>0</v>
      </c>
      <c r="AI1728" s="2">
        <f>COUNTIFS($B:$B,$B1728,$AG:$AG,AI$1)</f>
        <v>0</v>
      </c>
      <c r="AJ1728" s="2">
        <f>COUNTIFS($B:$B,$B1728,$AG:$AG,AJ$1)</f>
        <v>0</v>
      </c>
      <c r="AK1728" s="2">
        <f>COUNTIFS($B:$B,$B1728,$AG:$AG,AK$1)</f>
        <v>0</v>
      </c>
      <c r="AL1728" s="2">
        <f>COUNTIFS($B:$B,$B1728,$AG:$AG,AL$1)</f>
        <v>1</v>
      </c>
      <c r="AM1728" s="2">
        <f>COUNTIFS($B:$B,$B1728,$AG:$AG,AM$1)</f>
        <v>0</v>
      </c>
      <c r="AN1728" s="2">
        <f>COUNTIFS($B:$B,$B1728,$AG:$AG,AN$1)</f>
        <v>1</v>
      </c>
      <c r="AO1728" s="2">
        <f>COUNTIFS($B:$B,$B1728,$AG:$AG,AO$1)</f>
        <v>0</v>
      </c>
      <c r="AP1728" s="2">
        <f>COUNTIFS($B:$B,$B1728,$AG:$AG,AP$1)</f>
        <v>0</v>
      </c>
      <c r="AQ1728" s="2">
        <f>COUNTIFS($B:$B,$B1728,$AG:$AG,AQ$1)</f>
        <v>0</v>
      </c>
      <c r="AR1728" s="2">
        <f>COUNTIFS($B:$B,$B1728,$AG:$AG,AR$1)</f>
        <v>0</v>
      </c>
      <c r="AS1728" s="2">
        <f>COUNTIFS($B:$B,$B1728,$AG:$AG,AS$1)</f>
        <v>0</v>
      </c>
      <c r="AT1728" s="2">
        <f>COUNTIFS($B:$B,$B1728,$AG:$AG,AT$1)</f>
        <v>1</v>
      </c>
      <c r="AU1728" s="2">
        <f>COUNTIFS($B:$B,$B1728,$AG:$AG,AU$1)</f>
        <v>0</v>
      </c>
    </row>
    <row r="1729" spans="1:47" ht="15" customHeight="1" x14ac:dyDescent="0.35">
      <c r="A1729" s="7">
        <f>IF(B1728=B1729,A1728,A1728+1)</f>
        <v>596</v>
      </c>
      <c r="B1729" s="7" t="s">
        <v>3193</v>
      </c>
      <c r="C1729" s="7" t="s">
        <v>3192</v>
      </c>
      <c r="D1729" s="7" t="s">
        <v>3044</v>
      </c>
      <c r="E1729" s="7" t="s">
        <v>3043</v>
      </c>
      <c r="F1729" s="4" t="s">
        <v>7</v>
      </c>
      <c r="G1729" s="4" t="s">
        <v>8</v>
      </c>
      <c r="H1729" s="4" t="s">
        <v>7</v>
      </c>
      <c r="I1729" s="3">
        <v>4</v>
      </c>
      <c r="J1729" s="3" t="s">
        <v>2813</v>
      </c>
      <c r="K1729" s="3" t="s">
        <v>3159</v>
      </c>
      <c r="L1729" s="3" t="s">
        <v>3191</v>
      </c>
      <c r="M1729" s="3" t="s">
        <v>3190</v>
      </c>
      <c r="N1729" s="3" t="s">
        <v>3189</v>
      </c>
      <c r="P1729" s="3" t="s">
        <v>669</v>
      </c>
      <c r="Q1729" s="3" t="s">
        <v>1475</v>
      </c>
      <c r="R1729" s="3" t="s">
        <v>2434</v>
      </c>
      <c r="S1729" s="2" t="str">
        <f>IF(P1729="심사불필요","-",VLOOKUP(K1729,'[1]자격증 backdata'!A:G,7,0))</f>
        <v>-</v>
      </c>
      <c r="T1729" s="2" t="str">
        <f>IF(S1729="-","-",IF(COUNTIFS(B:B,B1729,S:S,"필수")&gt;0,"자격요건충족","확인필요"))</f>
        <v>-</v>
      </c>
      <c r="U1729" s="2"/>
      <c r="W1729" s="2">
        <f>IF(Q1729="4급","심사불필요",VLOOKUP(K1729,'[1]자격증 backdata'!A:B,2,0))</f>
        <v>2</v>
      </c>
      <c r="X1729" s="3">
        <f>IF(R1729="A", MIN(20, SUMIFS(W:W, B:B, B1729, R:R, "A")),IF(R1729="B", MIN(30, SUMIFS(W:W, B:B, B1729, R:R, "B")),"비해당분야"))</f>
        <v>8</v>
      </c>
      <c r="Y1729" s="3" t="str">
        <f>IF(R1729="C",MIN(30,IF(COUNTIFS(B:B,B1729,W:W,"가1")=1,25,IF(COUNTIFS(B:B,B1729,W:W,"가1")&gt;=2,30,0))+IF(COUNTIFS(B:B,B1729,W:W,"나1")&gt;=4,30,IF(COUNTIFS(B:B,B1729,W:W,"나1")=3,26,IF(COUNTIFS(B:B,B1729,W:W,"나1")=2,22,IF(COUNTIFS(B:B,B1729,W:W,"나1")=1,18,0)))))+MIN(30,IF(COUNTIFS(B:B,B1729,W:W,"가2")=1,25,IF(COUNTIFS(B:B,B1729,W:W,"가2")&gt;=2,30,0))+IF(COUNTIFS(B:B,B1729,W:W,"나2")=3,30,IF(COUNTIFS(B:B,B1729,W:W,"나2")=2,25,IF(COUNTIFS(B:B,B1729,W:W,"나2")=1,20,0)))),"비해당분야")</f>
        <v>비해당분야</v>
      </c>
      <c r="Z1729" s="3" t="str">
        <f>IF(R1729="C",VLOOKUP(K1729,'[1]자격증 backdata'!A:F,6,0),"비해당분야")</f>
        <v>비해당분야</v>
      </c>
      <c r="AA1729" s="3" t="str">
        <f>IF(R1729="C",SUMIF(B:B,B1729,Z:Z),"비해당분야")</f>
        <v>비해당분야</v>
      </c>
      <c r="AB1729" s="3" t="str">
        <f>IF(R1729="C",SUM(Y1729,AA1729),"비해당분야")</f>
        <v>비해당분야</v>
      </c>
      <c r="AC1729" s="3">
        <f>IF(R1729="C",AB1729,X1729)</f>
        <v>8</v>
      </c>
      <c r="AD1729" s="3">
        <f>VLOOKUP(K1729,'[1]자격증 backdata'!A:D,4,0)</f>
        <v>0</v>
      </c>
      <c r="AE1729" s="3">
        <f>IF(_xlfn.MAXIFS(AD:AD,B:B,B1729)&gt;10,10,_xlfn.MAXIFS(AD:AD,B:B,B1729))</f>
        <v>5</v>
      </c>
      <c r="AG1729" s="2" t="str">
        <f>VLOOKUP(K1729,'[1]자격증 backdata'!A:C,3,0)</f>
        <v>E</v>
      </c>
      <c r="AH1729" s="2">
        <f>COUNTIFS($B:$B,$B1729,$AG:$AG,AH$1)</f>
        <v>0</v>
      </c>
      <c r="AI1729" s="2">
        <f>COUNTIFS($B:$B,$B1729,$AG:$AG,AI$1)</f>
        <v>0</v>
      </c>
      <c r="AJ1729" s="2">
        <f>COUNTIFS($B:$B,$B1729,$AG:$AG,AJ$1)</f>
        <v>0</v>
      </c>
      <c r="AK1729" s="2">
        <f>COUNTIFS($B:$B,$B1729,$AG:$AG,AK$1)</f>
        <v>0</v>
      </c>
      <c r="AL1729" s="2">
        <f>COUNTIFS($B:$B,$B1729,$AG:$AG,AL$1)</f>
        <v>1</v>
      </c>
      <c r="AM1729" s="2">
        <f>COUNTIFS($B:$B,$B1729,$AG:$AG,AM$1)</f>
        <v>0</v>
      </c>
      <c r="AN1729" s="2">
        <f>COUNTIFS($B:$B,$B1729,$AG:$AG,AN$1)</f>
        <v>1</v>
      </c>
      <c r="AO1729" s="2">
        <f>COUNTIFS($B:$B,$B1729,$AG:$AG,AO$1)</f>
        <v>0</v>
      </c>
      <c r="AP1729" s="2">
        <f>COUNTIFS($B:$B,$B1729,$AG:$AG,AP$1)</f>
        <v>0</v>
      </c>
      <c r="AQ1729" s="2">
        <f>COUNTIFS($B:$B,$B1729,$AG:$AG,AQ$1)</f>
        <v>0</v>
      </c>
      <c r="AR1729" s="2">
        <f>COUNTIFS($B:$B,$B1729,$AG:$AG,AR$1)</f>
        <v>0</v>
      </c>
      <c r="AS1729" s="2">
        <f>COUNTIFS($B:$B,$B1729,$AG:$AG,AS$1)</f>
        <v>0</v>
      </c>
      <c r="AT1729" s="2">
        <f>COUNTIFS($B:$B,$B1729,$AG:$AG,AT$1)</f>
        <v>1</v>
      </c>
      <c r="AU1729" s="2">
        <f>COUNTIFS($B:$B,$B1729,$AG:$AG,AU$1)</f>
        <v>0</v>
      </c>
    </row>
    <row r="1730" spans="1:47" ht="15" customHeight="1" x14ac:dyDescent="0.35">
      <c r="A1730" s="4">
        <f>IF(B1729=B1730,A1729,A1729+1)</f>
        <v>597</v>
      </c>
      <c r="B1730" s="4" t="s">
        <v>3185</v>
      </c>
      <c r="C1730" s="4" t="s">
        <v>3184</v>
      </c>
      <c r="D1730" s="4" t="s">
        <v>3044</v>
      </c>
      <c r="E1730" s="4" t="s">
        <v>3043</v>
      </c>
      <c r="F1730" s="4" t="s">
        <v>7</v>
      </c>
      <c r="G1730" s="4" t="s">
        <v>8</v>
      </c>
      <c r="H1730" s="4" t="s">
        <v>7</v>
      </c>
      <c r="I1730" s="4">
        <v>1</v>
      </c>
      <c r="J1730" s="4" t="s">
        <v>69</v>
      </c>
      <c r="K1730" s="4" t="s">
        <v>3065</v>
      </c>
      <c r="L1730" s="4" t="s">
        <v>36</v>
      </c>
      <c r="M1730" s="4" t="s">
        <v>3188</v>
      </c>
      <c r="N1730" s="4" t="s">
        <v>90</v>
      </c>
      <c r="P1730" s="4" t="s">
        <v>669</v>
      </c>
      <c r="Q1730" s="4" t="s">
        <v>1475</v>
      </c>
      <c r="R1730" s="4" t="s">
        <v>2434</v>
      </c>
      <c r="S1730" s="5" t="str">
        <f>IF(P1730="심사불필요","-",VLOOKUP(K1730,'[1]자격증 backdata'!A:G,7,0))</f>
        <v>-</v>
      </c>
      <c r="T1730" s="5" t="str">
        <f>IF(S1730="-","-",IF(COUNTIFS(B:B,B1730,S:S,"필수")&gt;0,"자격요건충족","확인필요"))</f>
        <v>-</v>
      </c>
      <c r="U1730" s="5"/>
      <c r="W1730" s="5">
        <f>IF(Q1730="4급","심사불필요",VLOOKUP(K1730,'[1]자격증 backdata'!A:B,2,0))</f>
        <v>0</v>
      </c>
      <c r="X1730" s="4">
        <f>IF(R1730="A", MIN(20, SUMIFS(W:W, B:B, B1730, R:R, "A")),IF(R1730="B", MIN(30, SUMIFS(W:W, B:B, B1730, R:R, "B")),"비해당분야"))</f>
        <v>6</v>
      </c>
      <c r="Y1730" s="4" t="str">
        <f>IF(R1730="C",MIN(30,IF(COUNTIFS(B:B,B1730,W:W,"가1")=1,25,IF(COUNTIFS(B:B,B1730,W:W,"가1")&gt;=2,30,0))+IF(COUNTIFS(B:B,B1730,W:W,"나1")&gt;=4,30,IF(COUNTIFS(B:B,B1730,W:W,"나1")=3,26,IF(COUNTIFS(B:B,B1730,W:W,"나1")=2,22,IF(COUNTIFS(B:B,B1730,W:W,"나1")=1,18,0)))))+MIN(30,IF(COUNTIFS(B:B,B1730,W:W,"가2")=1,25,IF(COUNTIFS(B:B,B1730,W:W,"가2")&gt;=2,30,0))+IF(COUNTIFS(B:B,B1730,W:W,"나2")=3,30,IF(COUNTIFS(B:B,B1730,W:W,"나2")=2,25,IF(COUNTIFS(B:B,B1730,W:W,"나2")=1,20,0)))),"비해당분야")</f>
        <v>비해당분야</v>
      </c>
      <c r="Z1730" s="4" t="str">
        <f>IF(R1730="C",VLOOKUP(K1730,'[1]자격증 backdata'!A:F,6,0),"비해당분야")</f>
        <v>비해당분야</v>
      </c>
      <c r="AA1730" s="4" t="str">
        <f>IF(R1730="C",SUMIF(B:B,B1730,Z:Z),"비해당분야")</f>
        <v>비해당분야</v>
      </c>
      <c r="AB1730" s="4" t="str">
        <f>IF(R1730="C",SUM(Y1730,AA1730),"비해당분야")</f>
        <v>비해당분야</v>
      </c>
      <c r="AC1730" s="4">
        <f>IF(R1730="C",AB1730,X1730)</f>
        <v>6</v>
      </c>
      <c r="AD1730" s="4">
        <f>VLOOKUP(K1730,'[1]자격증 backdata'!A:D,4,0)</f>
        <v>5</v>
      </c>
      <c r="AE1730" s="4">
        <f>IF(_xlfn.MAXIFS(AD:AD,B:B,B1730)&gt;10,10,_xlfn.MAXIFS(AD:AD,B:B,B1730))</f>
        <v>5</v>
      </c>
      <c r="AG1730" s="5">
        <f>VLOOKUP(K1730,'[1]자격증 backdata'!A:C,3,0)</f>
        <v>0</v>
      </c>
      <c r="AH1730" s="5">
        <f>COUNTIFS($B:$B,$B1730,$AG:$AG,AH$1)</f>
        <v>0</v>
      </c>
      <c r="AI1730" s="5">
        <f>COUNTIFS($B:$B,$B1730,$AG:$AG,AI$1)</f>
        <v>0</v>
      </c>
      <c r="AJ1730" s="5">
        <f>COUNTIFS($B:$B,$B1730,$AG:$AG,AJ$1)</f>
        <v>0</v>
      </c>
      <c r="AK1730" s="5">
        <f>COUNTIFS($B:$B,$B1730,$AG:$AG,AK$1)</f>
        <v>0</v>
      </c>
      <c r="AL1730" s="5">
        <f>COUNTIFS($B:$B,$B1730,$AG:$AG,AL$1)</f>
        <v>0</v>
      </c>
      <c r="AM1730" s="5">
        <f>COUNTIFS($B:$B,$B1730,$AG:$AG,AM$1)</f>
        <v>0</v>
      </c>
      <c r="AN1730" s="5">
        <f>COUNTIFS($B:$B,$B1730,$AG:$AG,AN$1)</f>
        <v>0</v>
      </c>
      <c r="AO1730" s="5">
        <f>COUNTIFS($B:$B,$B1730,$AG:$AG,AO$1)</f>
        <v>0</v>
      </c>
      <c r="AP1730" s="5">
        <f>COUNTIFS($B:$B,$B1730,$AG:$AG,AP$1)</f>
        <v>0</v>
      </c>
      <c r="AQ1730" s="5">
        <f>COUNTIFS($B:$B,$B1730,$AG:$AG,AQ$1)</f>
        <v>1</v>
      </c>
      <c r="AR1730" s="5">
        <f>COUNTIFS($B:$B,$B1730,$AG:$AG,AR$1)</f>
        <v>0</v>
      </c>
      <c r="AS1730" s="5">
        <f>COUNTIFS($B:$B,$B1730,$AG:$AG,AS$1)</f>
        <v>0</v>
      </c>
      <c r="AT1730" s="5">
        <f>COUNTIFS($B:$B,$B1730,$AG:$AG,AT$1)</f>
        <v>1</v>
      </c>
      <c r="AU1730" s="5">
        <f>COUNTIFS($B:$B,$B1730,$AG:$AG,AU$1)</f>
        <v>0</v>
      </c>
    </row>
    <row r="1731" spans="1:47" ht="15" customHeight="1" x14ac:dyDescent="0.35">
      <c r="A1731" s="6">
        <f>IF(B1730=B1731,A1730,A1730+1)</f>
        <v>597</v>
      </c>
      <c r="B1731" s="6" t="s">
        <v>3185</v>
      </c>
      <c r="C1731" s="6" t="s">
        <v>3184</v>
      </c>
      <c r="D1731" s="6" t="s">
        <v>3044</v>
      </c>
      <c r="E1731" s="6" t="s">
        <v>3043</v>
      </c>
      <c r="F1731" s="4" t="s">
        <v>7</v>
      </c>
      <c r="G1731" s="4" t="s">
        <v>8</v>
      </c>
      <c r="H1731" s="4" t="s">
        <v>7</v>
      </c>
      <c r="I1731" s="4">
        <v>2</v>
      </c>
      <c r="J1731" s="4" t="s">
        <v>106</v>
      </c>
      <c r="K1731" s="4" t="s">
        <v>3057</v>
      </c>
      <c r="L1731" s="4" t="s">
        <v>55</v>
      </c>
      <c r="M1731" s="4" t="s">
        <v>3187</v>
      </c>
      <c r="N1731" s="4" t="s">
        <v>3186</v>
      </c>
      <c r="P1731" s="4" t="s">
        <v>669</v>
      </c>
      <c r="Q1731" s="4" t="s">
        <v>1475</v>
      </c>
      <c r="R1731" s="4" t="s">
        <v>2434</v>
      </c>
      <c r="S1731" s="5" t="str">
        <f>IF(P1731="심사불필요","-",VLOOKUP(K1731,'[1]자격증 backdata'!A:G,7,0))</f>
        <v>-</v>
      </c>
      <c r="T1731" s="5" t="str">
        <f>IF(S1731="-","-",IF(COUNTIFS(B:B,B1731,S:S,"필수")&gt;0,"자격요건충족","확인필요"))</f>
        <v>-</v>
      </c>
      <c r="U1731" s="5"/>
      <c r="W1731" s="5">
        <f>IF(Q1731="4급","심사불필요",VLOOKUP(K1731,'[1]자격증 backdata'!A:B,2,0))</f>
        <v>4</v>
      </c>
      <c r="X1731" s="4">
        <f>IF(R1731="A", MIN(20, SUMIFS(W:W, B:B, B1731, R:R, "A")),IF(R1731="B", MIN(30, SUMIFS(W:W, B:B, B1731, R:R, "B")),"비해당분야"))</f>
        <v>6</v>
      </c>
      <c r="Y1731" s="4" t="str">
        <f>IF(R1731="C",MIN(30,IF(COUNTIFS(B:B,B1731,W:W,"가1")=1,25,IF(COUNTIFS(B:B,B1731,W:W,"가1")&gt;=2,30,0))+IF(COUNTIFS(B:B,B1731,W:W,"나1")&gt;=4,30,IF(COUNTIFS(B:B,B1731,W:W,"나1")=3,26,IF(COUNTIFS(B:B,B1731,W:W,"나1")=2,22,IF(COUNTIFS(B:B,B1731,W:W,"나1")=1,18,0)))))+MIN(30,IF(COUNTIFS(B:B,B1731,W:W,"가2")=1,25,IF(COUNTIFS(B:B,B1731,W:W,"가2")&gt;=2,30,0))+IF(COUNTIFS(B:B,B1731,W:W,"나2")=3,30,IF(COUNTIFS(B:B,B1731,W:W,"나2")=2,25,IF(COUNTIFS(B:B,B1731,W:W,"나2")=1,20,0)))),"비해당분야")</f>
        <v>비해당분야</v>
      </c>
      <c r="Z1731" s="4" t="str">
        <f>IF(R1731="C",VLOOKUP(K1731,'[1]자격증 backdata'!A:F,6,0),"비해당분야")</f>
        <v>비해당분야</v>
      </c>
      <c r="AA1731" s="4" t="str">
        <f>IF(R1731="C",SUMIF(B:B,B1731,Z:Z),"비해당분야")</f>
        <v>비해당분야</v>
      </c>
      <c r="AB1731" s="4" t="str">
        <f>IF(R1731="C",SUM(Y1731,AA1731),"비해당분야")</f>
        <v>비해당분야</v>
      </c>
      <c r="AC1731" s="4">
        <f>IF(R1731="C",AB1731,X1731)</f>
        <v>6</v>
      </c>
      <c r="AD1731" s="4">
        <f>VLOOKUP(K1731,'[1]자격증 backdata'!A:D,4,0)</f>
        <v>0</v>
      </c>
      <c r="AE1731" s="4">
        <f>IF(_xlfn.MAXIFS(AD:AD,B:B,B1731)&gt;10,10,_xlfn.MAXIFS(AD:AD,B:B,B1731))</f>
        <v>5</v>
      </c>
      <c r="AG1731" s="5" t="str">
        <f>VLOOKUP(K1731,'[1]자격증 backdata'!A:C,3,0)</f>
        <v>M</v>
      </c>
      <c r="AH1731" s="5">
        <f>COUNTIFS($B:$B,$B1731,$AG:$AG,AH$1)</f>
        <v>0</v>
      </c>
      <c r="AI1731" s="5">
        <f>COUNTIFS($B:$B,$B1731,$AG:$AG,AI$1)</f>
        <v>0</v>
      </c>
      <c r="AJ1731" s="5">
        <f>COUNTIFS($B:$B,$B1731,$AG:$AG,AJ$1)</f>
        <v>0</v>
      </c>
      <c r="AK1731" s="5">
        <f>COUNTIFS($B:$B,$B1731,$AG:$AG,AK$1)</f>
        <v>0</v>
      </c>
      <c r="AL1731" s="5">
        <f>COUNTIFS($B:$B,$B1731,$AG:$AG,AL$1)</f>
        <v>0</v>
      </c>
      <c r="AM1731" s="5">
        <f>COUNTIFS($B:$B,$B1731,$AG:$AG,AM$1)</f>
        <v>0</v>
      </c>
      <c r="AN1731" s="5">
        <f>COUNTIFS($B:$B,$B1731,$AG:$AG,AN$1)</f>
        <v>0</v>
      </c>
      <c r="AO1731" s="5">
        <f>COUNTIFS($B:$B,$B1731,$AG:$AG,AO$1)</f>
        <v>0</v>
      </c>
      <c r="AP1731" s="5">
        <f>COUNTIFS($B:$B,$B1731,$AG:$AG,AP$1)</f>
        <v>0</v>
      </c>
      <c r="AQ1731" s="5">
        <f>COUNTIFS($B:$B,$B1731,$AG:$AG,AQ$1)</f>
        <v>1</v>
      </c>
      <c r="AR1731" s="5">
        <f>COUNTIFS($B:$B,$B1731,$AG:$AG,AR$1)</f>
        <v>0</v>
      </c>
      <c r="AS1731" s="5">
        <f>COUNTIFS($B:$B,$B1731,$AG:$AG,AS$1)</f>
        <v>0</v>
      </c>
      <c r="AT1731" s="5">
        <f>COUNTIFS($B:$B,$B1731,$AG:$AG,AT$1)</f>
        <v>1</v>
      </c>
      <c r="AU1731" s="5">
        <f>COUNTIFS($B:$B,$B1731,$AG:$AG,AU$1)</f>
        <v>0</v>
      </c>
    </row>
    <row r="1732" spans="1:47" ht="15" customHeight="1" x14ac:dyDescent="0.35">
      <c r="A1732" s="6">
        <f>IF(B1731=B1732,A1731,A1731+1)</f>
        <v>597</v>
      </c>
      <c r="B1732" s="6" t="s">
        <v>3185</v>
      </c>
      <c r="C1732" s="6" t="s">
        <v>3184</v>
      </c>
      <c r="D1732" s="6" t="s">
        <v>3044</v>
      </c>
      <c r="E1732" s="6" t="s">
        <v>3043</v>
      </c>
      <c r="F1732" s="4" t="s">
        <v>7</v>
      </c>
      <c r="G1732" s="4" t="s">
        <v>8</v>
      </c>
      <c r="H1732" s="4" t="s">
        <v>7</v>
      </c>
      <c r="I1732" s="4">
        <v>3</v>
      </c>
      <c r="J1732" s="4" t="s">
        <v>364</v>
      </c>
      <c r="K1732" s="4" t="s">
        <v>3075</v>
      </c>
      <c r="L1732" s="4" t="s">
        <v>254</v>
      </c>
      <c r="M1732" s="4" t="s">
        <v>3183</v>
      </c>
      <c r="N1732" s="4" t="s">
        <v>3182</v>
      </c>
      <c r="P1732" s="4" t="s">
        <v>669</v>
      </c>
      <c r="Q1732" s="4" t="s">
        <v>1475</v>
      </c>
      <c r="R1732" s="4" t="s">
        <v>2434</v>
      </c>
      <c r="S1732" s="5" t="str">
        <f>IF(P1732="심사불필요","-",VLOOKUP(K1732,'[1]자격증 backdata'!A:G,7,0))</f>
        <v>-</v>
      </c>
      <c r="T1732" s="5" t="str">
        <f>IF(S1732="-","-",IF(COUNTIFS(B:B,B1732,S:S,"필수")&gt;0,"자격요건충족","확인필요"))</f>
        <v>-</v>
      </c>
      <c r="U1732" s="5"/>
      <c r="W1732" s="5">
        <f>IF(Q1732="4급","심사불필요",VLOOKUP(K1732,'[1]자격증 backdata'!A:B,2,0))</f>
        <v>2</v>
      </c>
      <c r="X1732" s="4">
        <f>IF(R1732="A", MIN(20, SUMIFS(W:W, B:B, B1732, R:R, "A")),IF(R1732="B", MIN(30, SUMIFS(W:W, B:B, B1732, R:R, "B")),"비해당분야"))</f>
        <v>6</v>
      </c>
      <c r="Y1732" s="4" t="str">
        <f>IF(R1732="C",MIN(30,IF(COUNTIFS(B:B,B1732,W:W,"가1")=1,25,IF(COUNTIFS(B:B,B1732,W:W,"가1")&gt;=2,30,0))+IF(COUNTIFS(B:B,B1732,W:W,"나1")&gt;=4,30,IF(COUNTIFS(B:B,B1732,W:W,"나1")=3,26,IF(COUNTIFS(B:B,B1732,W:W,"나1")=2,22,IF(COUNTIFS(B:B,B1732,W:W,"나1")=1,18,0)))))+MIN(30,IF(COUNTIFS(B:B,B1732,W:W,"가2")=1,25,IF(COUNTIFS(B:B,B1732,W:W,"가2")&gt;=2,30,0))+IF(COUNTIFS(B:B,B1732,W:W,"나2")=3,30,IF(COUNTIFS(B:B,B1732,W:W,"나2")=2,25,IF(COUNTIFS(B:B,B1732,W:W,"나2")=1,20,0)))),"비해당분야")</f>
        <v>비해당분야</v>
      </c>
      <c r="Z1732" s="4" t="str">
        <f>IF(R1732="C",VLOOKUP(K1732,'[1]자격증 backdata'!A:F,6,0),"비해당분야")</f>
        <v>비해당분야</v>
      </c>
      <c r="AA1732" s="4" t="str">
        <f>IF(R1732="C",SUMIF(B:B,B1732,Z:Z),"비해당분야")</f>
        <v>비해당분야</v>
      </c>
      <c r="AB1732" s="4" t="str">
        <f>IF(R1732="C",SUM(Y1732,AA1732),"비해당분야")</f>
        <v>비해당분야</v>
      </c>
      <c r="AC1732" s="4">
        <f>IF(R1732="C",AB1732,X1732)</f>
        <v>6</v>
      </c>
      <c r="AD1732" s="4">
        <f>VLOOKUP(K1732,'[1]자격증 backdata'!A:D,4,0)</f>
        <v>0</v>
      </c>
      <c r="AE1732" s="4">
        <f>IF(_xlfn.MAXIFS(AD:AD,B:B,B1732)&gt;10,10,_xlfn.MAXIFS(AD:AD,B:B,B1732))</f>
        <v>5</v>
      </c>
      <c r="AG1732" s="5" t="str">
        <f>VLOOKUP(K1732,'[1]자격증 backdata'!A:C,3,0)</f>
        <v>J</v>
      </c>
      <c r="AH1732" s="5">
        <f>COUNTIFS($B:$B,$B1732,$AG:$AG,AH$1)</f>
        <v>0</v>
      </c>
      <c r="AI1732" s="5">
        <f>COUNTIFS($B:$B,$B1732,$AG:$AG,AI$1)</f>
        <v>0</v>
      </c>
      <c r="AJ1732" s="5">
        <f>COUNTIFS($B:$B,$B1732,$AG:$AG,AJ$1)</f>
        <v>0</v>
      </c>
      <c r="AK1732" s="5">
        <f>COUNTIFS($B:$B,$B1732,$AG:$AG,AK$1)</f>
        <v>0</v>
      </c>
      <c r="AL1732" s="5">
        <f>COUNTIFS($B:$B,$B1732,$AG:$AG,AL$1)</f>
        <v>0</v>
      </c>
      <c r="AM1732" s="5">
        <f>COUNTIFS($B:$B,$B1732,$AG:$AG,AM$1)</f>
        <v>0</v>
      </c>
      <c r="AN1732" s="5">
        <f>COUNTIFS($B:$B,$B1732,$AG:$AG,AN$1)</f>
        <v>0</v>
      </c>
      <c r="AO1732" s="5">
        <f>COUNTIFS($B:$B,$B1732,$AG:$AG,AO$1)</f>
        <v>0</v>
      </c>
      <c r="AP1732" s="5">
        <f>COUNTIFS($B:$B,$B1732,$AG:$AG,AP$1)</f>
        <v>0</v>
      </c>
      <c r="AQ1732" s="5">
        <f>COUNTIFS($B:$B,$B1732,$AG:$AG,AQ$1)</f>
        <v>1</v>
      </c>
      <c r="AR1732" s="5">
        <f>COUNTIFS($B:$B,$B1732,$AG:$AG,AR$1)</f>
        <v>0</v>
      </c>
      <c r="AS1732" s="5">
        <f>COUNTIFS($B:$B,$B1732,$AG:$AG,AS$1)</f>
        <v>0</v>
      </c>
      <c r="AT1732" s="5">
        <f>COUNTIFS($B:$B,$B1732,$AG:$AG,AT$1)</f>
        <v>1</v>
      </c>
      <c r="AU1732" s="5">
        <f>COUNTIFS($B:$B,$B1732,$AG:$AG,AU$1)</f>
        <v>0</v>
      </c>
    </row>
    <row r="1733" spans="1:47" ht="15" customHeight="1" x14ac:dyDescent="0.35">
      <c r="A1733" s="3">
        <f>IF(B1732=B1733,A1732,A1732+1)</f>
        <v>598</v>
      </c>
      <c r="B1733" s="3" t="s">
        <v>3181</v>
      </c>
      <c r="C1733" s="3" t="s">
        <v>3180</v>
      </c>
      <c r="D1733" s="3" t="s">
        <v>3044</v>
      </c>
      <c r="E1733" s="3" t="s">
        <v>3043</v>
      </c>
      <c r="F1733" s="4" t="s">
        <v>568</v>
      </c>
      <c r="G1733" s="4" t="s">
        <v>568</v>
      </c>
      <c r="H1733" s="4" t="s">
        <v>568</v>
      </c>
      <c r="I1733" s="3">
        <v>1</v>
      </c>
      <c r="J1733" s="3" t="s">
        <v>570</v>
      </c>
      <c r="K1733" s="3" t="s">
        <v>3047</v>
      </c>
      <c r="L1733" s="3" t="s">
        <v>568</v>
      </c>
      <c r="M1733" s="3" t="s">
        <v>568</v>
      </c>
      <c r="N1733" s="3" t="s">
        <v>568</v>
      </c>
      <c r="P1733" s="3" t="s">
        <v>669</v>
      </c>
      <c r="Q1733" s="3" t="s">
        <v>1475</v>
      </c>
      <c r="R1733" s="3" t="s">
        <v>2434</v>
      </c>
      <c r="S1733" s="2" t="str">
        <f>IF(P1733="심사불필요","-",VLOOKUP(K1733,'[1]자격증 backdata'!A:G,7,0))</f>
        <v>-</v>
      </c>
      <c r="T1733" s="2" t="str">
        <f>IF(S1733="-","-",IF(COUNTIFS(B:B,B1733,S:S,"필수")&gt;0,"자격요건충족","확인필요"))</f>
        <v>-</v>
      </c>
      <c r="U1733" s="2"/>
      <c r="W1733" s="2">
        <f>IF(Q1733="4급","심사불필요",VLOOKUP(K1733,'[1]자격증 backdata'!A:B,2,0))</f>
        <v>0</v>
      </c>
      <c r="X1733" s="3">
        <f>IF(R1733="A", MIN(20, SUMIFS(W:W, B:B, B1733, R:R, "A")),IF(R1733="B", MIN(30, SUMIFS(W:W, B:B, B1733, R:R, "B")),"비해당분야"))</f>
        <v>0</v>
      </c>
      <c r="Y1733" s="3" t="str">
        <f>IF(R1733="C",MIN(30,IF(COUNTIFS(B:B,B1733,W:W,"가1")=1,25,IF(COUNTIFS(B:B,B1733,W:W,"가1")&gt;=2,30,0))+IF(COUNTIFS(B:B,B1733,W:W,"나1")&gt;=4,30,IF(COUNTIFS(B:B,B1733,W:W,"나1")=3,26,IF(COUNTIFS(B:B,B1733,W:W,"나1")=2,22,IF(COUNTIFS(B:B,B1733,W:W,"나1")=1,18,0)))))+MIN(30,IF(COUNTIFS(B:B,B1733,W:W,"가2")=1,25,IF(COUNTIFS(B:B,B1733,W:W,"가2")&gt;=2,30,0))+IF(COUNTIFS(B:B,B1733,W:W,"나2")=3,30,IF(COUNTIFS(B:B,B1733,W:W,"나2")=2,25,IF(COUNTIFS(B:B,B1733,W:W,"나2")=1,20,0)))),"비해당분야")</f>
        <v>비해당분야</v>
      </c>
      <c r="Z1733" s="3" t="str">
        <f>IF(R1733="C",VLOOKUP(K1733,'[1]자격증 backdata'!A:F,6,0),"비해당분야")</f>
        <v>비해당분야</v>
      </c>
      <c r="AA1733" s="3" t="str">
        <f>IF(R1733="C",SUMIF(B:B,B1733,Z:Z),"비해당분야")</f>
        <v>비해당분야</v>
      </c>
      <c r="AB1733" s="3" t="str">
        <f>IF(R1733="C",SUM(Y1733,AA1733),"비해당분야")</f>
        <v>비해당분야</v>
      </c>
      <c r="AC1733" s="3">
        <f>IF(R1733="C",AB1733,X1733)</f>
        <v>0</v>
      </c>
      <c r="AD1733" s="3">
        <f>VLOOKUP(K1733,'[1]자격증 backdata'!A:D,4,0)</f>
        <v>0</v>
      </c>
      <c r="AE1733" s="3">
        <f>IF(_xlfn.MAXIFS(AD:AD,B:B,B1733)&gt;10,10,_xlfn.MAXIFS(AD:AD,B:B,B1733))</f>
        <v>0</v>
      </c>
      <c r="AG1733" s="2">
        <f>VLOOKUP(K1733,'[1]자격증 backdata'!A:C,3,0)</f>
        <v>0</v>
      </c>
      <c r="AH1733" s="2">
        <f>COUNTIFS($B:$B,$B1733,$AG:$AG,AH$1)</f>
        <v>0</v>
      </c>
      <c r="AI1733" s="2">
        <f>COUNTIFS($B:$B,$B1733,$AG:$AG,AI$1)</f>
        <v>0</v>
      </c>
      <c r="AJ1733" s="2">
        <f>COUNTIFS($B:$B,$B1733,$AG:$AG,AJ$1)</f>
        <v>0</v>
      </c>
      <c r="AK1733" s="2">
        <f>COUNTIFS($B:$B,$B1733,$AG:$AG,AK$1)</f>
        <v>0</v>
      </c>
      <c r="AL1733" s="2">
        <f>COUNTIFS($B:$B,$B1733,$AG:$AG,AL$1)</f>
        <v>0</v>
      </c>
      <c r="AM1733" s="2">
        <f>COUNTIFS($B:$B,$B1733,$AG:$AG,AM$1)</f>
        <v>0</v>
      </c>
      <c r="AN1733" s="2">
        <f>COUNTIFS($B:$B,$B1733,$AG:$AG,AN$1)</f>
        <v>0</v>
      </c>
      <c r="AO1733" s="2">
        <f>COUNTIFS($B:$B,$B1733,$AG:$AG,AO$1)</f>
        <v>0</v>
      </c>
      <c r="AP1733" s="2">
        <f>COUNTIFS($B:$B,$B1733,$AG:$AG,AP$1)</f>
        <v>0</v>
      </c>
      <c r="AQ1733" s="2">
        <f>COUNTIFS($B:$B,$B1733,$AG:$AG,AQ$1)</f>
        <v>0</v>
      </c>
      <c r="AR1733" s="2">
        <f>COUNTIFS($B:$B,$B1733,$AG:$AG,AR$1)</f>
        <v>0</v>
      </c>
      <c r="AS1733" s="2">
        <f>COUNTIFS($B:$B,$B1733,$AG:$AG,AS$1)</f>
        <v>0</v>
      </c>
      <c r="AT1733" s="2">
        <f>COUNTIFS($B:$B,$B1733,$AG:$AG,AT$1)</f>
        <v>0</v>
      </c>
      <c r="AU1733" s="2">
        <f>COUNTIFS($B:$B,$B1733,$AG:$AG,AU$1)</f>
        <v>0</v>
      </c>
    </row>
    <row r="1734" spans="1:47" ht="15" customHeight="1" x14ac:dyDescent="0.35">
      <c r="A1734" s="4">
        <f>IF(B1733=B1734,A1733,A1733+1)</f>
        <v>599</v>
      </c>
      <c r="B1734" s="4" t="s">
        <v>3178</v>
      </c>
      <c r="C1734" s="4" t="s">
        <v>3177</v>
      </c>
      <c r="D1734" s="4" t="s">
        <v>3044</v>
      </c>
      <c r="E1734" s="4" t="s">
        <v>3043</v>
      </c>
      <c r="F1734" s="4" t="s">
        <v>7</v>
      </c>
      <c r="G1734" s="4" t="s">
        <v>8</v>
      </c>
      <c r="H1734" s="4" t="s">
        <v>7</v>
      </c>
      <c r="I1734" s="4">
        <v>1</v>
      </c>
      <c r="J1734" s="4" t="s">
        <v>38</v>
      </c>
      <c r="K1734" s="4" t="s">
        <v>3059</v>
      </c>
      <c r="L1734" s="4" t="s">
        <v>36</v>
      </c>
      <c r="M1734" s="4" t="s">
        <v>3179</v>
      </c>
      <c r="N1734" s="4" t="s">
        <v>340</v>
      </c>
      <c r="P1734" s="4" t="s">
        <v>669</v>
      </c>
      <c r="Q1734" s="4" t="s">
        <v>1475</v>
      </c>
      <c r="R1734" s="4" t="s">
        <v>2434</v>
      </c>
      <c r="S1734" s="5" t="str">
        <f>IF(P1734="심사불필요","-",VLOOKUP(K1734,'[1]자격증 backdata'!A:G,7,0))</f>
        <v>-</v>
      </c>
      <c r="T1734" s="5" t="str">
        <f>IF(S1734="-","-",IF(COUNTIFS(B:B,B1734,S:S,"필수")&gt;0,"자격요건충족","확인필요"))</f>
        <v>-</v>
      </c>
      <c r="U1734" s="5"/>
      <c r="W1734" s="5">
        <f>IF(Q1734="4급","심사불필요",VLOOKUP(K1734,'[1]자격증 backdata'!A:B,2,0))</f>
        <v>0</v>
      </c>
      <c r="X1734" s="4">
        <f>IF(R1734="A", MIN(20, SUMIFS(W:W, B:B, B1734, R:R, "A")),IF(R1734="B", MIN(30, SUMIFS(W:W, B:B, B1734, R:R, "B")),"비해당분야"))</f>
        <v>2</v>
      </c>
      <c r="Y1734" s="4" t="str">
        <f>IF(R1734="C",MIN(30,IF(COUNTIFS(B:B,B1734,W:W,"가1")=1,25,IF(COUNTIFS(B:B,B1734,W:W,"가1")&gt;=2,30,0))+IF(COUNTIFS(B:B,B1734,W:W,"나1")&gt;=4,30,IF(COUNTIFS(B:B,B1734,W:W,"나1")=3,26,IF(COUNTIFS(B:B,B1734,W:W,"나1")=2,22,IF(COUNTIFS(B:B,B1734,W:W,"나1")=1,18,0)))))+MIN(30,IF(COUNTIFS(B:B,B1734,W:W,"가2")=1,25,IF(COUNTIFS(B:B,B1734,W:W,"가2")&gt;=2,30,0))+IF(COUNTIFS(B:B,B1734,W:W,"나2")=3,30,IF(COUNTIFS(B:B,B1734,W:W,"나2")=2,25,IF(COUNTIFS(B:B,B1734,W:W,"나2")=1,20,0)))),"비해당분야")</f>
        <v>비해당분야</v>
      </c>
      <c r="Z1734" s="4" t="str">
        <f>IF(R1734="C",VLOOKUP(K1734,'[1]자격증 backdata'!A:F,6,0),"비해당분야")</f>
        <v>비해당분야</v>
      </c>
      <c r="AA1734" s="4" t="str">
        <f>IF(R1734="C",SUMIF(B:B,B1734,Z:Z),"비해당분야")</f>
        <v>비해당분야</v>
      </c>
      <c r="AB1734" s="4" t="str">
        <f>IF(R1734="C",SUM(Y1734,AA1734),"비해당분야")</f>
        <v>비해당분야</v>
      </c>
      <c r="AC1734" s="4">
        <f>IF(R1734="C",AB1734,X1734)</f>
        <v>2</v>
      </c>
      <c r="AD1734" s="4">
        <f>VLOOKUP(K1734,'[1]자격증 backdata'!A:D,4,0)</f>
        <v>5</v>
      </c>
      <c r="AE1734" s="4">
        <f>IF(_xlfn.MAXIFS(AD:AD,B:B,B1734)&gt;10,10,_xlfn.MAXIFS(AD:AD,B:B,B1734))</f>
        <v>5</v>
      </c>
      <c r="AG1734" s="5">
        <f>VLOOKUP(K1734,'[1]자격증 backdata'!A:C,3,0)</f>
        <v>0</v>
      </c>
      <c r="AH1734" s="5">
        <f>COUNTIFS($B:$B,$B1734,$AG:$AG,AH$1)</f>
        <v>0</v>
      </c>
      <c r="AI1734" s="5">
        <f>COUNTIFS($B:$B,$B1734,$AG:$AG,AI$1)</f>
        <v>0</v>
      </c>
      <c r="AJ1734" s="5">
        <f>COUNTIFS($B:$B,$B1734,$AG:$AG,AJ$1)</f>
        <v>0</v>
      </c>
      <c r="AK1734" s="5">
        <f>COUNTIFS($B:$B,$B1734,$AG:$AG,AK$1)</f>
        <v>0</v>
      </c>
      <c r="AL1734" s="5">
        <f>COUNTIFS($B:$B,$B1734,$AG:$AG,AL$1)</f>
        <v>0</v>
      </c>
      <c r="AM1734" s="5">
        <f>COUNTIFS($B:$B,$B1734,$AG:$AG,AM$1)</f>
        <v>0</v>
      </c>
      <c r="AN1734" s="5">
        <f>COUNTIFS($B:$B,$B1734,$AG:$AG,AN$1)</f>
        <v>0</v>
      </c>
      <c r="AO1734" s="5">
        <f>COUNTIFS($B:$B,$B1734,$AG:$AG,AO$1)</f>
        <v>0</v>
      </c>
      <c r="AP1734" s="5">
        <f>COUNTIFS($B:$B,$B1734,$AG:$AG,AP$1)</f>
        <v>0</v>
      </c>
      <c r="AQ1734" s="5">
        <f>COUNTIFS($B:$B,$B1734,$AG:$AG,AQ$1)</f>
        <v>0</v>
      </c>
      <c r="AR1734" s="5">
        <f>COUNTIFS($B:$B,$B1734,$AG:$AG,AR$1)</f>
        <v>0</v>
      </c>
      <c r="AS1734" s="5">
        <f>COUNTIFS($B:$B,$B1734,$AG:$AG,AS$1)</f>
        <v>0</v>
      </c>
      <c r="AT1734" s="5">
        <f>COUNTIFS($B:$B,$B1734,$AG:$AG,AT$1)</f>
        <v>1</v>
      </c>
      <c r="AU1734" s="5">
        <f>COUNTIFS($B:$B,$B1734,$AG:$AG,AU$1)</f>
        <v>0</v>
      </c>
    </row>
    <row r="1735" spans="1:47" ht="15" customHeight="1" x14ac:dyDescent="0.35">
      <c r="A1735" s="6">
        <f>IF(B1734=B1735,A1734,A1734+1)</f>
        <v>599</v>
      </c>
      <c r="B1735" s="6" t="s">
        <v>3178</v>
      </c>
      <c r="C1735" s="6" t="s">
        <v>3177</v>
      </c>
      <c r="D1735" s="6" t="s">
        <v>3044</v>
      </c>
      <c r="E1735" s="6" t="s">
        <v>3043</v>
      </c>
      <c r="F1735" s="4" t="s">
        <v>7</v>
      </c>
      <c r="G1735" s="4" t="s">
        <v>8</v>
      </c>
      <c r="H1735" s="4" t="s">
        <v>7</v>
      </c>
      <c r="I1735" s="4">
        <v>2</v>
      </c>
      <c r="J1735" s="4" t="s">
        <v>57</v>
      </c>
      <c r="K1735" s="4" t="s">
        <v>3089</v>
      </c>
      <c r="L1735" s="4" t="s">
        <v>55</v>
      </c>
      <c r="M1735" s="4" t="s">
        <v>3176</v>
      </c>
      <c r="N1735" s="4" t="s">
        <v>3175</v>
      </c>
      <c r="P1735" s="4" t="s">
        <v>669</v>
      </c>
      <c r="Q1735" s="4" t="s">
        <v>1475</v>
      </c>
      <c r="R1735" s="4" t="s">
        <v>2434</v>
      </c>
      <c r="S1735" s="5" t="str">
        <f>IF(P1735="심사불필요","-",VLOOKUP(K1735,'[1]자격증 backdata'!A:G,7,0))</f>
        <v>-</v>
      </c>
      <c r="T1735" s="5" t="str">
        <f>IF(S1735="-","-",IF(COUNTIFS(B:B,B1735,S:S,"필수")&gt;0,"자격요건충족","확인필요"))</f>
        <v>-</v>
      </c>
      <c r="U1735" s="5"/>
      <c r="W1735" s="5">
        <f>IF(Q1735="4급","심사불필요",VLOOKUP(K1735,'[1]자격증 backdata'!A:B,2,0))</f>
        <v>2</v>
      </c>
      <c r="X1735" s="4">
        <f>IF(R1735="A", MIN(20, SUMIFS(W:W, B:B, B1735, R:R, "A")),IF(R1735="B", MIN(30, SUMIFS(W:W, B:B, B1735, R:R, "B")),"비해당분야"))</f>
        <v>2</v>
      </c>
      <c r="Y1735" s="4" t="str">
        <f>IF(R1735="C",MIN(30,IF(COUNTIFS(B:B,B1735,W:W,"가1")=1,25,IF(COUNTIFS(B:B,B1735,W:W,"가1")&gt;=2,30,0))+IF(COUNTIFS(B:B,B1735,W:W,"나1")&gt;=4,30,IF(COUNTIFS(B:B,B1735,W:W,"나1")=3,26,IF(COUNTIFS(B:B,B1735,W:W,"나1")=2,22,IF(COUNTIFS(B:B,B1735,W:W,"나1")=1,18,0)))))+MIN(30,IF(COUNTIFS(B:B,B1735,W:W,"가2")=1,25,IF(COUNTIFS(B:B,B1735,W:W,"가2")&gt;=2,30,0))+IF(COUNTIFS(B:B,B1735,W:W,"나2")=3,30,IF(COUNTIFS(B:B,B1735,W:W,"나2")=2,25,IF(COUNTIFS(B:B,B1735,W:W,"나2")=1,20,0)))),"비해당분야")</f>
        <v>비해당분야</v>
      </c>
      <c r="Z1735" s="4" t="str">
        <f>IF(R1735="C",VLOOKUP(K1735,'[1]자격증 backdata'!A:F,6,0),"비해당분야")</f>
        <v>비해당분야</v>
      </c>
      <c r="AA1735" s="4" t="str">
        <f>IF(R1735="C",SUMIF(B:B,B1735,Z:Z),"비해당분야")</f>
        <v>비해당분야</v>
      </c>
      <c r="AB1735" s="4" t="str">
        <f>IF(R1735="C",SUM(Y1735,AA1735),"비해당분야")</f>
        <v>비해당분야</v>
      </c>
      <c r="AC1735" s="4">
        <f>IF(R1735="C",AB1735,X1735)</f>
        <v>2</v>
      </c>
      <c r="AD1735" s="4">
        <f>VLOOKUP(K1735,'[1]자격증 backdata'!A:D,4,0)</f>
        <v>0</v>
      </c>
      <c r="AE1735" s="4">
        <f>IF(_xlfn.MAXIFS(AD:AD,B:B,B1735)&gt;10,10,_xlfn.MAXIFS(AD:AD,B:B,B1735))</f>
        <v>5</v>
      </c>
      <c r="AG1735" s="5" t="str">
        <f>VLOOKUP(K1735,'[1]자격증 backdata'!A:C,3,0)</f>
        <v>M</v>
      </c>
      <c r="AH1735" s="5">
        <f>COUNTIFS($B:$B,$B1735,$AG:$AG,AH$1)</f>
        <v>0</v>
      </c>
      <c r="AI1735" s="5">
        <f>COUNTIFS($B:$B,$B1735,$AG:$AG,AI$1)</f>
        <v>0</v>
      </c>
      <c r="AJ1735" s="5">
        <f>COUNTIFS($B:$B,$B1735,$AG:$AG,AJ$1)</f>
        <v>0</v>
      </c>
      <c r="AK1735" s="5">
        <f>COUNTIFS($B:$B,$B1735,$AG:$AG,AK$1)</f>
        <v>0</v>
      </c>
      <c r="AL1735" s="5">
        <f>COUNTIFS($B:$B,$B1735,$AG:$AG,AL$1)</f>
        <v>0</v>
      </c>
      <c r="AM1735" s="5">
        <f>COUNTIFS($B:$B,$B1735,$AG:$AG,AM$1)</f>
        <v>0</v>
      </c>
      <c r="AN1735" s="5">
        <f>COUNTIFS($B:$B,$B1735,$AG:$AG,AN$1)</f>
        <v>0</v>
      </c>
      <c r="AO1735" s="5">
        <f>COUNTIFS($B:$B,$B1735,$AG:$AG,AO$1)</f>
        <v>0</v>
      </c>
      <c r="AP1735" s="5">
        <f>COUNTIFS($B:$B,$B1735,$AG:$AG,AP$1)</f>
        <v>0</v>
      </c>
      <c r="AQ1735" s="5">
        <f>COUNTIFS($B:$B,$B1735,$AG:$AG,AQ$1)</f>
        <v>0</v>
      </c>
      <c r="AR1735" s="5">
        <f>COUNTIFS($B:$B,$B1735,$AG:$AG,AR$1)</f>
        <v>0</v>
      </c>
      <c r="AS1735" s="5">
        <f>COUNTIFS($B:$B,$B1735,$AG:$AG,AS$1)</f>
        <v>0</v>
      </c>
      <c r="AT1735" s="5">
        <f>COUNTIFS($B:$B,$B1735,$AG:$AG,AT$1)</f>
        <v>1</v>
      </c>
      <c r="AU1735" s="5">
        <f>COUNTIFS($B:$B,$B1735,$AG:$AG,AU$1)</f>
        <v>0</v>
      </c>
    </row>
    <row r="1736" spans="1:47" ht="15" customHeight="1" x14ac:dyDescent="0.35">
      <c r="A1736" s="3">
        <f>IF(B1735=B1736,A1735,A1735+1)</f>
        <v>600</v>
      </c>
      <c r="B1736" s="3" t="s">
        <v>3171</v>
      </c>
      <c r="C1736" s="3" t="s">
        <v>3170</v>
      </c>
      <c r="D1736" s="3" t="s">
        <v>3044</v>
      </c>
      <c r="E1736" s="3" t="s">
        <v>3043</v>
      </c>
      <c r="F1736" s="4" t="s">
        <v>7</v>
      </c>
      <c r="G1736" s="4" t="s">
        <v>8</v>
      </c>
      <c r="H1736" s="4" t="s">
        <v>7</v>
      </c>
      <c r="I1736" s="3">
        <v>1</v>
      </c>
      <c r="J1736" s="3" t="s">
        <v>28</v>
      </c>
      <c r="K1736" s="3" t="s">
        <v>3061</v>
      </c>
      <c r="L1736" s="3" t="s">
        <v>26</v>
      </c>
      <c r="M1736" s="3" t="s">
        <v>3174</v>
      </c>
      <c r="N1736" s="3" t="s">
        <v>120</v>
      </c>
      <c r="P1736" s="3" t="s">
        <v>669</v>
      </c>
      <c r="Q1736" s="3" t="s">
        <v>1475</v>
      </c>
      <c r="R1736" s="3" t="s">
        <v>2434</v>
      </c>
      <c r="S1736" s="2" t="str">
        <f>IF(P1736="심사불필요","-",VLOOKUP(K1736,'[1]자격증 backdata'!A:G,7,0))</f>
        <v>-</v>
      </c>
      <c r="T1736" s="2" t="str">
        <f>IF(S1736="-","-",IF(COUNTIFS(B:B,B1736,S:S,"필수")&gt;0,"자격요건충족","확인필요"))</f>
        <v>-</v>
      </c>
      <c r="U1736" s="2"/>
      <c r="W1736" s="2">
        <f>IF(Q1736="4급","심사불필요",VLOOKUP(K1736,'[1]자격증 backdata'!A:B,2,0))</f>
        <v>2</v>
      </c>
      <c r="X1736" s="3">
        <f>IF(R1736="A", MIN(20, SUMIFS(W:W, B:B, B1736, R:R, "A")),IF(R1736="B", MIN(30, SUMIFS(W:W, B:B, B1736, R:R, "B")),"비해당분야"))</f>
        <v>10</v>
      </c>
      <c r="Y1736" s="3" t="str">
        <f>IF(R1736="C",MIN(30,IF(COUNTIFS(B:B,B1736,W:W,"가1")=1,25,IF(COUNTIFS(B:B,B1736,W:W,"가1")&gt;=2,30,0))+IF(COUNTIFS(B:B,B1736,W:W,"나1")&gt;=4,30,IF(COUNTIFS(B:B,B1736,W:W,"나1")=3,26,IF(COUNTIFS(B:B,B1736,W:W,"나1")=2,22,IF(COUNTIFS(B:B,B1736,W:W,"나1")=1,18,0)))))+MIN(30,IF(COUNTIFS(B:B,B1736,W:W,"가2")=1,25,IF(COUNTIFS(B:B,B1736,W:W,"가2")&gt;=2,30,0))+IF(COUNTIFS(B:B,B1736,W:W,"나2")=3,30,IF(COUNTIFS(B:B,B1736,W:W,"나2")=2,25,IF(COUNTIFS(B:B,B1736,W:W,"나2")=1,20,0)))),"비해당분야")</f>
        <v>비해당분야</v>
      </c>
      <c r="Z1736" s="3" t="str">
        <f>IF(R1736="C",VLOOKUP(K1736,'[1]자격증 backdata'!A:F,6,0),"비해당분야")</f>
        <v>비해당분야</v>
      </c>
      <c r="AA1736" s="3" t="str">
        <f>IF(R1736="C",SUMIF(B:B,B1736,Z:Z),"비해당분야")</f>
        <v>비해당분야</v>
      </c>
      <c r="AB1736" s="3" t="str">
        <f>IF(R1736="C",SUM(Y1736,AA1736),"비해당분야")</f>
        <v>비해당분야</v>
      </c>
      <c r="AC1736" s="3">
        <f>IF(R1736="C",AB1736,X1736)</f>
        <v>10</v>
      </c>
      <c r="AD1736" s="3">
        <f>VLOOKUP(K1736,'[1]자격증 backdata'!A:D,4,0)</f>
        <v>0</v>
      </c>
      <c r="AE1736" s="3">
        <f>IF(_xlfn.MAXIFS(AD:AD,B:B,B1736)&gt;10,10,_xlfn.MAXIFS(AD:AD,B:B,B1736))</f>
        <v>5</v>
      </c>
      <c r="AG1736" s="2">
        <f>VLOOKUP(K1736,'[1]자격증 backdata'!A:C,3,0)</f>
        <v>0</v>
      </c>
      <c r="AH1736" s="2">
        <f>COUNTIFS($B:$B,$B1736,$AG:$AG,AH$1)</f>
        <v>0</v>
      </c>
      <c r="AI1736" s="2">
        <f>COUNTIFS($B:$B,$B1736,$AG:$AG,AI$1)</f>
        <v>0</v>
      </c>
      <c r="AJ1736" s="2">
        <f>COUNTIFS($B:$B,$B1736,$AG:$AG,AJ$1)</f>
        <v>0</v>
      </c>
      <c r="AK1736" s="2">
        <f>COUNTIFS($B:$B,$B1736,$AG:$AG,AK$1)</f>
        <v>0</v>
      </c>
      <c r="AL1736" s="2">
        <f>COUNTIFS($B:$B,$B1736,$AG:$AG,AL$1)</f>
        <v>0</v>
      </c>
      <c r="AM1736" s="2">
        <f>COUNTIFS($B:$B,$B1736,$AG:$AG,AM$1)</f>
        <v>0</v>
      </c>
      <c r="AN1736" s="2">
        <f>COUNTIFS($B:$B,$B1736,$AG:$AG,AN$1)</f>
        <v>0</v>
      </c>
      <c r="AO1736" s="2">
        <f>COUNTIFS($B:$B,$B1736,$AG:$AG,AO$1)</f>
        <v>1</v>
      </c>
      <c r="AP1736" s="2">
        <f>COUNTIFS($B:$B,$B1736,$AG:$AG,AP$1)</f>
        <v>0</v>
      </c>
      <c r="AQ1736" s="2">
        <f>COUNTIFS($B:$B,$B1736,$AG:$AG,AQ$1)</f>
        <v>0</v>
      </c>
      <c r="AR1736" s="2">
        <f>COUNTIFS($B:$B,$B1736,$AG:$AG,AR$1)</f>
        <v>0</v>
      </c>
      <c r="AS1736" s="2">
        <f>COUNTIFS($B:$B,$B1736,$AG:$AG,AS$1)</f>
        <v>0</v>
      </c>
      <c r="AT1736" s="2">
        <f>COUNTIFS($B:$B,$B1736,$AG:$AG,AT$1)</f>
        <v>1</v>
      </c>
      <c r="AU1736" s="2">
        <f>COUNTIFS($B:$B,$B1736,$AG:$AG,AU$1)</f>
        <v>0</v>
      </c>
    </row>
    <row r="1737" spans="1:47" ht="15" customHeight="1" x14ac:dyDescent="0.35">
      <c r="A1737" s="7">
        <f>IF(B1736=B1737,A1736,A1736+1)</f>
        <v>600</v>
      </c>
      <c r="B1737" s="7" t="s">
        <v>3171</v>
      </c>
      <c r="C1737" s="7" t="s">
        <v>3170</v>
      </c>
      <c r="D1737" s="7" t="s">
        <v>3044</v>
      </c>
      <c r="E1737" s="7" t="s">
        <v>3043</v>
      </c>
      <c r="F1737" s="4" t="s">
        <v>7</v>
      </c>
      <c r="G1737" s="4" t="s">
        <v>8</v>
      </c>
      <c r="H1737" s="4" t="s">
        <v>7</v>
      </c>
      <c r="I1737" s="3">
        <v>2</v>
      </c>
      <c r="J1737" s="3" t="s">
        <v>106</v>
      </c>
      <c r="K1737" s="3" t="s">
        <v>3057</v>
      </c>
      <c r="L1737" s="3" t="s">
        <v>55</v>
      </c>
      <c r="M1737" s="3" t="s">
        <v>3173</v>
      </c>
      <c r="N1737" s="3" t="s">
        <v>1442</v>
      </c>
      <c r="P1737" s="3" t="s">
        <v>669</v>
      </c>
      <c r="Q1737" s="3" t="s">
        <v>1475</v>
      </c>
      <c r="R1737" s="3" t="s">
        <v>2434</v>
      </c>
      <c r="S1737" s="2" t="str">
        <f>IF(P1737="심사불필요","-",VLOOKUP(K1737,'[1]자격증 backdata'!A:G,7,0))</f>
        <v>-</v>
      </c>
      <c r="T1737" s="2" t="str">
        <f>IF(S1737="-","-",IF(COUNTIFS(B:B,B1737,S:S,"필수")&gt;0,"자격요건충족","확인필요"))</f>
        <v>-</v>
      </c>
      <c r="U1737" s="2"/>
      <c r="W1737" s="2">
        <f>IF(Q1737="4급","심사불필요",VLOOKUP(K1737,'[1]자격증 backdata'!A:B,2,0))</f>
        <v>4</v>
      </c>
      <c r="X1737" s="3">
        <f>IF(R1737="A", MIN(20, SUMIFS(W:W, B:B, B1737, R:R, "A")),IF(R1737="B", MIN(30, SUMIFS(W:W, B:B, B1737, R:R, "B")),"비해당분야"))</f>
        <v>10</v>
      </c>
      <c r="Y1737" s="3" t="str">
        <f>IF(R1737="C",MIN(30,IF(COUNTIFS(B:B,B1737,W:W,"가1")=1,25,IF(COUNTIFS(B:B,B1737,W:W,"가1")&gt;=2,30,0))+IF(COUNTIFS(B:B,B1737,W:W,"나1")&gt;=4,30,IF(COUNTIFS(B:B,B1737,W:W,"나1")=3,26,IF(COUNTIFS(B:B,B1737,W:W,"나1")=2,22,IF(COUNTIFS(B:B,B1737,W:W,"나1")=1,18,0)))))+MIN(30,IF(COUNTIFS(B:B,B1737,W:W,"가2")=1,25,IF(COUNTIFS(B:B,B1737,W:W,"가2")&gt;=2,30,0))+IF(COUNTIFS(B:B,B1737,W:W,"나2")=3,30,IF(COUNTIFS(B:B,B1737,W:W,"나2")=2,25,IF(COUNTIFS(B:B,B1737,W:W,"나2")=1,20,0)))),"비해당분야")</f>
        <v>비해당분야</v>
      </c>
      <c r="Z1737" s="3" t="str">
        <f>IF(R1737="C",VLOOKUP(K1737,'[1]자격증 backdata'!A:F,6,0),"비해당분야")</f>
        <v>비해당분야</v>
      </c>
      <c r="AA1737" s="3" t="str">
        <f>IF(R1737="C",SUMIF(B:B,B1737,Z:Z),"비해당분야")</f>
        <v>비해당분야</v>
      </c>
      <c r="AB1737" s="3" t="str">
        <f>IF(R1737="C",SUM(Y1737,AA1737),"비해당분야")</f>
        <v>비해당분야</v>
      </c>
      <c r="AC1737" s="3">
        <f>IF(R1737="C",AB1737,X1737)</f>
        <v>10</v>
      </c>
      <c r="AD1737" s="3">
        <f>VLOOKUP(K1737,'[1]자격증 backdata'!A:D,4,0)</f>
        <v>0</v>
      </c>
      <c r="AE1737" s="3">
        <f>IF(_xlfn.MAXIFS(AD:AD,B:B,B1737)&gt;10,10,_xlfn.MAXIFS(AD:AD,B:B,B1737))</f>
        <v>5</v>
      </c>
      <c r="AG1737" s="2" t="str">
        <f>VLOOKUP(K1737,'[1]자격증 backdata'!A:C,3,0)</f>
        <v>M</v>
      </c>
      <c r="AH1737" s="2">
        <f>COUNTIFS($B:$B,$B1737,$AG:$AG,AH$1)</f>
        <v>0</v>
      </c>
      <c r="AI1737" s="2">
        <f>COUNTIFS($B:$B,$B1737,$AG:$AG,AI$1)</f>
        <v>0</v>
      </c>
      <c r="AJ1737" s="2">
        <f>COUNTIFS($B:$B,$B1737,$AG:$AG,AJ$1)</f>
        <v>0</v>
      </c>
      <c r="AK1737" s="2">
        <f>COUNTIFS($B:$B,$B1737,$AG:$AG,AK$1)</f>
        <v>0</v>
      </c>
      <c r="AL1737" s="2">
        <f>COUNTIFS($B:$B,$B1737,$AG:$AG,AL$1)</f>
        <v>0</v>
      </c>
      <c r="AM1737" s="2">
        <f>COUNTIFS($B:$B,$B1737,$AG:$AG,AM$1)</f>
        <v>0</v>
      </c>
      <c r="AN1737" s="2">
        <f>COUNTIFS($B:$B,$B1737,$AG:$AG,AN$1)</f>
        <v>0</v>
      </c>
      <c r="AO1737" s="2">
        <f>COUNTIFS($B:$B,$B1737,$AG:$AG,AO$1)</f>
        <v>1</v>
      </c>
      <c r="AP1737" s="2">
        <f>COUNTIFS($B:$B,$B1737,$AG:$AG,AP$1)</f>
        <v>0</v>
      </c>
      <c r="AQ1737" s="2">
        <f>COUNTIFS($B:$B,$B1737,$AG:$AG,AQ$1)</f>
        <v>0</v>
      </c>
      <c r="AR1737" s="2">
        <f>COUNTIFS($B:$B,$B1737,$AG:$AG,AR$1)</f>
        <v>0</v>
      </c>
      <c r="AS1737" s="2">
        <f>COUNTIFS($B:$B,$B1737,$AG:$AG,AS$1)</f>
        <v>0</v>
      </c>
      <c r="AT1737" s="2">
        <f>COUNTIFS($B:$B,$B1737,$AG:$AG,AT$1)</f>
        <v>1</v>
      </c>
      <c r="AU1737" s="2">
        <f>COUNTIFS($B:$B,$B1737,$AG:$AG,AU$1)</f>
        <v>0</v>
      </c>
    </row>
    <row r="1738" spans="1:47" ht="15" customHeight="1" x14ac:dyDescent="0.35">
      <c r="A1738" s="7">
        <f>IF(B1737=B1738,A1737,A1737+1)</f>
        <v>600</v>
      </c>
      <c r="B1738" s="7" t="s">
        <v>3171</v>
      </c>
      <c r="C1738" s="7" t="s">
        <v>3170</v>
      </c>
      <c r="D1738" s="7" t="s">
        <v>3044</v>
      </c>
      <c r="E1738" s="7" t="s">
        <v>3043</v>
      </c>
      <c r="F1738" s="4" t="s">
        <v>7</v>
      </c>
      <c r="G1738" s="4" t="s">
        <v>8</v>
      </c>
      <c r="H1738" s="4" t="s">
        <v>7</v>
      </c>
      <c r="I1738" s="3">
        <v>3</v>
      </c>
      <c r="J1738" s="3" t="s">
        <v>69</v>
      </c>
      <c r="K1738" s="3" t="s">
        <v>3065</v>
      </c>
      <c r="L1738" s="3" t="s">
        <v>36</v>
      </c>
      <c r="M1738" s="3" t="s">
        <v>3172</v>
      </c>
      <c r="N1738" s="3" t="s">
        <v>340</v>
      </c>
      <c r="P1738" s="3" t="s">
        <v>669</v>
      </c>
      <c r="Q1738" s="3" t="s">
        <v>1475</v>
      </c>
      <c r="R1738" s="3" t="s">
        <v>2434</v>
      </c>
      <c r="S1738" s="2" t="str">
        <f>IF(P1738="심사불필요","-",VLOOKUP(K1738,'[1]자격증 backdata'!A:G,7,0))</f>
        <v>-</v>
      </c>
      <c r="T1738" s="2" t="str">
        <f>IF(S1738="-","-",IF(COUNTIFS(B:B,B1738,S:S,"필수")&gt;0,"자격요건충족","확인필요"))</f>
        <v>-</v>
      </c>
      <c r="U1738" s="2"/>
      <c r="W1738" s="2">
        <f>IF(Q1738="4급","심사불필요",VLOOKUP(K1738,'[1]자격증 backdata'!A:B,2,0))</f>
        <v>0</v>
      </c>
      <c r="X1738" s="3">
        <f>IF(R1738="A", MIN(20, SUMIFS(W:W, B:B, B1738, R:R, "A")),IF(R1738="B", MIN(30, SUMIFS(W:W, B:B, B1738, R:R, "B")),"비해당분야"))</f>
        <v>10</v>
      </c>
      <c r="Y1738" s="3" t="str">
        <f>IF(R1738="C",MIN(30,IF(COUNTIFS(B:B,B1738,W:W,"가1")=1,25,IF(COUNTIFS(B:B,B1738,W:W,"가1")&gt;=2,30,0))+IF(COUNTIFS(B:B,B1738,W:W,"나1")&gt;=4,30,IF(COUNTIFS(B:B,B1738,W:W,"나1")=3,26,IF(COUNTIFS(B:B,B1738,W:W,"나1")=2,22,IF(COUNTIFS(B:B,B1738,W:W,"나1")=1,18,0)))))+MIN(30,IF(COUNTIFS(B:B,B1738,W:W,"가2")=1,25,IF(COUNTIFS(B:B,B1738,W:W,"가2")&gt;=2,30,0))+IF(COUNTIFS(B:B,B1738,W:W,"나2")=3,30,IF(COUNTIFS(B:B,B1738,W:W,"나2")=2,25,IF(COUNTIFS(B:B,B1738,W:W,"나2")=1,20,0)))),"비해당분야")</f>
        <v>비해당분야</v>
      </c>
      <c r="Z1738" s="3" t="str">
        <f>IF(R1738="C",VLOOKUP(K1738,'[1]자격증 backdata'!A:F,6,0),"비해당분야")</f>
        <v>비해당분야</v>
      </c>
      <c r="AA1738" s="3" t="str">
        <f>IF(R1738="C",SUMIF(B:B,B1738,Z:Z),"비해당분야")</f>
        <v>비해당분야</v>
      </c>
      <c r="AB1738" s="3" t="str">
        <f>IF(R1738="C",SUM(Y1738,AA1738),"비해당분야")</f>
        <v>비해당분야</v>
      </c>
      <c r="AC1738" s="3">
        <f>IF(R1738="C",AB1738,X1738)</f>
        <v>10</v>
      </c>
      <c r="AD1738" s="3">
        <f>VLOOKUP(K1738,'[1]자격증 backdata'!A:D,4,0)</f>
        <v>5</v>
      </c>
      <c r="AE1738" s="3">
        <f>IF(_xlfn.MAXIFS(AD:AD,B:B,B1738)&gt;10,10,_xlfn.MAXIFS(AD:AD,B:B,B1738))</f>
        <v>5</v>
      </c>
      <c r="AG1738" s="2">
        <f>VLOOKUP(K1738,'[1]자격증 backdata'!A:C,3,0)</f>
        <v>0</v>
      </c>
      <c r="AH1738" s="2">
        <f>COUNTIFS($B:$B,$B1738,$AG:$AG,AH$1)</f>
        <v>0</v>
      </c>
      <c r="AI1738" s="2">
        <f>COUNTIFS($B:$B,$B1738,$AG:$AG,AI$1)</f>
        <v>0</v>
      </c>
      <c r="AJ1738" s="2">
        <f>COUNTIFS($B:$B,$B1738,$AG:$AG,AJ$1)</f>
        <v>0</v>
      </c>
      <c r="AK1738" s="2">
        <f>COUNTIFS($B:$B,$B1738,$AG:$AG,AK$1)</f>
        <v>0</v>
      </c>
      <c r="AL1738" s="2">
        <f>COUNTIFS($B:$B,$B1738,$AG:$AG,AL$1)</f>
        <v>0</v>
      </c>
      <c r="AM1738" s="2">
        <f>COUNTIFS($B:$B,$B1738,$AG:$AG,AM$1)</f>
        <v>0</v>
      </c>
      <c r="AN1738" s="2">
        <f>COUNTIFS($B:$B,$B1738,$AG:$AG,AN$1)</f>
        <v>0</v>
      </c>
      <c r="AO1738" s="2">
        <f>COUNTIFS($B:$B,$B1738,$AG:$AG,AO$1)</f>
        <v>1</v>
      </c>
      <c r="AP1738" s="2">
        <f>COUNTIFS($B:$B,$B1738,$AG:$AG,AP$1)</f>
        <v>0</v>
      </c>
      <c r="AQ1738" s="2">
        <f>COUNTIFS($B:$B,$B1738,$AG:$AG,AQ$1)</f>
        <v>0</v>
      </c>
      <c r="AR1738" s="2">
        <f>COUNTIFS($B:$B,$B1738,$AG:$AG,AR$1)</f>
        <v>0</v>
      </c>
      <c r="AS1738" s="2">
        <f>COUNTIFS($B:$B,$B1738,$AG:$AG,AS$1)</f>
        <v>0</v>
      </c>
      <c r="AT1738" s="2">
        <f>COUNTIFS($B:$B,$B1738,$AG:$AG,AT$1)</f>
        <v>1</v>
      </c>
      <c r="AU1738" s="2">
        <f>COUNTIFS($B:$B,$B1738,$AG:$AG,AU$1)</f>
        <v>0</v>
      </c>
    </row>
    <row r="1739" spans="1:47" ht="15" customHeight="1" x14ac:dyDescent="0.35">
      <c r="A1739" s="7">
        <f>IF(B1738=B1739,A1738,A1738+1)</f>
        <v>600</v>
      </c>
      <c r="B1739" s="7" t="s">
        <v>3171</v>
      </c>
      <c r="C1739" s="7" t="s">
        <v>3170</v>
      </c>
      <c r="D1739" s="7" t="s">
        <v>3044</v>
      </c>
      <c r="E1739" s="7" t="s">
        <v>3043</v>
      </c>
      <c r="F1739" s="4" t="s">
        <v>7</v>
      </c>
      <c r="G1739" s="4" t="s">
        <v>8</v>
      </c>
      <c r="H1739" s="4" t="s">
        <v>7</v>
      </c>
      <c r="I1739" s="3">
        <v>4</v>
      </c>
      <c r="J1739" s="3" t="s">
        <v>653</v>
      </c>
      <c r="K1739" s="3" t="s">
        <v>3052</v>
      </c>
      <c r="L1739" s="3" t="s">
        <v>651</v>
      </c>
      <c r="M1739" s="3" t="s">
        <v>3169</v>
      </c>
      <c r="N1739" s="3" t="s">
        <v>3168</v>
      </c>
      <c r="P1739" s="3" t="s">
        <v>669</v>
      </c>
      <c r="Q1739" s="3" t="s">
        <v>1475</v>
      </c>
      <c r="R1739" s="3" t="s">
        <v>2434</v>
      </c>
      <c r="S1739" s="2" t="str">
        <f>IF(P1739="심사불필요","-",VLOOKUP(K1739,'[1]자격증 backdata'!A:G,7,0))</f>
        <v>-</v>
      </c>
      <c r="T1739" s="2" t="str">
        <f>IF(S1739="-","-",IF(COUNTIFS(B:B,B1739,S:S,"필수")&gt;0,"자격요건충족","확인필요"))</f>
        <v>-</v>
      </c>
      <c r="U1739" s="2"/>
      <c r="W1739" s="2">
        <f>IF(Q1739="4급","심사불필요",VLOOKUP(K1739,'[1]자격증 backdata'!A:B,2,0))</f>
        <v>4</v>
      </c>
      <c r="X1739" s="3">
        <f>IF(R1739="A", MIN(20, SUMIFS(W:W, B:B, B1739, R:R, "A")),IF(R1739="B", MIN(30, SUMIFS(W:W, B:B, B1739, R:R, "B")),"비해당분야"))</f>
        <v>10</v>
      </c>
      <c r="Y1739" s="3" t="str">
        <f>IF(R1739="C",MIN(30,IF(COUNTIFS(B:B,B1739,W:W,"가1")=1,25,IF(COUNTIFS(B:B,B1739,W:W,"가1")&gt;=2,30,0))+IF(COUNTIFS(B:B,B1739,W:W,"나1")&gt;=4,30,IF(COUNTIFS(B:B,B1739,W:W,"나1")=3,26,IF(COUNTIFS(B:B,B1739,W:W,"나1")=2,22,IF(COUNTIFS(B:B,B1739,W:W,"나1")=1,18,0)))))+MIN(30,IF(COUNTIFS(B:B,B1739,W:W,"가2")=1,25,IF(COUNTIFS(B:B,B1739,W:W,"가2")&gt;=2,30,0))+IF(COUNTIFS(B:B,B1739,W:W,"나2")=3,30,IF(COUNTIFS(B:B,B1739,W:W,"나2")=2,25,IF(COUNTIFS(B:B,B1739,W:W,"나2")=1,20,0)))),"비해당분야")</f>
        <v>비해당분야</v>
      </c>
      <c r="Z1739" s="3" t="str">
        <f>IF(R1739="C",VLOOKUP(K1739,'[1]자격증 backdata'!A:F,6,0),"비해당분야")</f>
        <v>비해당분야</v>
      </c>
      <c r="AA1739" s="3" t="str">
        <f>IF(R1739="C",SUMIF(B:B,B1739,Z:Z),"비해당분야")</f>
        <v>비해당분야</v>
      </c>
      <c r="AB1739" s="3" t="str">
        <f>IF(R1739="C",SUM(Y1739,AA1739),"비해당분야")</f>
        <v>비해당분야</v>
      </c>
      <c r="AC1739" s="3">
        <f>IF(R1739="C",AB1739,X1739)</f>
        <v>10</v>
      </c>
      <c r="AD1739" s="3">
        <f>VLOOKUP(K1739,'[1]자격증 backdata'!A:D,4,0)</f>
        <v>0</v>
      </c>
      <c r="AE1739" s="3">
        <f>IF(_xlfn.MAXIFS(AD:AD,B:B,B1739)&gt;10,10,_xlfn.MAXIFS(AD:AD,B:B,B1739))</f>
        <v>5</v>
      </c>
      <c r="AG1739" s="2" t="str">
        <f>VLOOKUP(K1739,'[1]자격증 backdata'!A:C,3,0)</f>
        <v>H</v>
      </c>
      <c r="AH1739" s="2">
        <f>COUNTIFS($B:$B,$B1739,$AG:$AG,AH$1)</f>
        <v>0</v>
      </c>
      <c r="AI1739" s="2">
        <f>COUNTIFS($B:$B,$B1739,$AG:$AG,AI$1)</f>
        <v>0</v>
      </c>
      <c r="AJ1739" s="2">
        <f>COUNTIFS($B:$B,$B1739,$AG:$AG,AJ$1)</f>
        <v>0</v>
      </c>
      <c r="AK1739" s="2">
        <f>COUNTIFS($B:$B,$B1739,$AG:$AG,AK$1)</f>
        <v>0</v>
      </c>
      <c r="AL1739" s="2">
        <f>COUNTIFS($B:$B,$B1739,$AG:$AG,AL$1)</f>
        <v>0</v>
      </c>
      <c r="AM1739" s="2">
        <f>COUNTIFS($B:$B,$B1739,$AG:$AG,AM$1)</f>
        <v>0</v>
      </c>
      <c r="AN1739" s="2">
        <f>COUNTIFS($B:$B,$B1739,$AG:$AG,AN$1)</f>
        <v>0</v>
      </c>
      <c r="AO1739" s="2">
        <f>COUNTIFS($B:$B,$B1739,$AG:$AG,AO$1)</f>
        <v>1</v>
      </c>
      <c r="AP1739" s="2">
        <f>COUNTIFS($B:$B,$B1739,$AG:$AG,AP$1)</f>
        <v>0</v>
      </c>
      <c r="AQ1739" s="2">
        <f>COUNTIFS($B:$B,$B1739,$AG:$AG,AQ$1)</f>
        <v>0</v>
      </c>
      <c r="AR1739" s="2">
        <f>COUNTIFS($B:$B,$B1739,$AG:$AG,AR$1)</f>
        <v>0</v>
      </c>
      <c r="AS1739" s="2">
        <f>COUNTIFS($B:$B,$B1739,$AG:$AG,AS$1)</f>
        <v>0</v>
      </c>
      <c r="AT1739" s="2">
        <f>COUNTIFS($B:$B,$B1739,$AG:$AG,AT$1)</f>
        <v>1</v>
      </c>
      <c r="AU1739" s="2">
        <f>COUNTIFS($B:$B,$B1739,$AG:$AG,AU$1)</f>
        <v>0</v>
      </c>
    </row>
    <row r="1740" spans="1:47" ht="15" customHeight="1" x14ac:dyDescent="0.35">
      <c r="A1740" s="4">
        <f>IF(B1739=B1740,A1739,A1739+1)</f>
        <v>601</v>
      </c>
      <c r="B1740" s="4" t="s">
        <v>3166</v>
      </c>
      <c r="C1740" s="4" t="s">
        <v>3165</v>
      </c>
      <c r="D1740" s="4" t="s">
        <v>3044</v>
      </c>
      <c r="E1740" s="4" t="s">
        <v>3043</v>
      </c>
      <c r="F1740" s="4" t="s">
        <v>7</v>
      </c>
      <c r="G1740" s="4" t="s">
        <v>8</v>
      </c>
      <c r="H1740" s="4" t="s">
        <v>7</v>
      </c>
      <c r="I1740" s="4">
        <v>1</v>
      </c>
      <c r="J1740" s="4" t="s">
        <v>38</v>
      </c>
      <c r="K1740" s="4" t="s">
        <v>3059</v>
      </c>
      <c r="L1740" s="4" t="s">
        <v>36</v>
      </c>
      <c r="M1740" s="4" t="s">
        <v>3167</v>
      </c>
      <c r="N1740" s="4" t="s">
        <v>205</v>
      </c>
      <c r="P1740" s="4" t="s">
        <v>669</v>
      </c>
      <c r="Q1740" s="4" t="s">
        <v>1475</v>
      </c>
      <c r="R1740" s="4" t="s">
        <v>2434</v>
      </c>
      <c r="S1740" s="5" t="str">
        <f>IF(P1740="심사불필요","-",VLOOKUP(K1740,'[1]자격증 backdata'!A:G,7,0))</f>
        <v>-</v>
      </c>
      <c r="T1740" s="5" t="str">
        <f>IF(S1740="-","-",IF(COUNTIFS(B:B,B1740,S:S,"필수")&gt;0,"자격요건충족","확인필요"))</f>
        <v>-</v>
      </c>
      <c r="U1740" s="5"/>
      <c r="W1740" s="5">
        <f>IF(Q1740="4급","심사불필요",VLOOKUP(K1740,'[1]자격증 backdata'!A:B,2,0))</f>
        <v>0</v>
      </c>
      <c r="X1740" s="4">
        <f>IF(R1740="A", MIN(20, SUMIFS(W:W, B:B, B1740, R:R, "A")),IF(R1740="B", MIN(30, SUMIFS(W:W, B:B, B1740, R:R, "B")),"비해당분야"))</f>
        <v>4</v>
      </c>
      <c r="Y1740" s="4" t="str">
        <f>IF(R1740="C",MIN(30,IF(COUNTIFS(B:B,B1740,W:W,"가1")=1,25,IF(COUNTIFS(B:B,B1740,W:W,"가1")&gt;=2,30,0))+IF(COUNTIFS(B:B,B1740,W:W,"나1")&gt;=4,30,IF(COUNTIFS(B:B,B1740,W:W,"나1")=3,26,IF(COUNTIFS(B:B,B1740,W:W,"나1")=2,22,IF(COUNTIFS(B:B,B1740,W:W,"나1")=1,18,0)))))+MIN(30,IF(COUNTIFS(B:B,B1740,W:W,"가2")=1,25,IF(COUNTIFS(B:B,B1740,W:W,"가2")&gt;=2,30,0))+IF(COUNTIFS(B:B,B1740,W:W,"나2")=3,30,IF(COUNTIFS(B:B,B1740,W:W,"나2")=2,25,IF(COUNTIFS(B:B,B1740,W:W,"나2")=1,20,0)))),"비해당분야")</f>
        <v>비해당분야</v>
      </c>
      <c r="Z1740" s="4" t="str">
        <f>IF(R1740="C",VLOOKUP(K1740,'[1]자격증 backdata'!A:F,6,0),"비해당분야")</f>
        <v>비해당분야</v>
      </c>
      <c r="AA1740" s="4" t="str">
        <f>IF(R1740="C",SUMIF(B:B,B1740,Z:Z),"비해당분야")</f>
        <v>비해당분야</v>
      </c>
      <c r="AB1740" s="4" t="str">
        <f>IF(R1740="C",SUM(Y1740,AA1740),"비해당분야")</f>
        <v>비해당분야</v>
      </c>
      <c r="AC1740" s="4">
        <f>IF(R1740="C",AB1740,X1740)</f>
        <v>4</v>
      </c>
      <c r="AD1740" s="4">
        <f>VLOOKUP(K1740,'[1]자격증 backdata'!A:D,4,0)</f>
        <v>5</v>
      </c>
      <c r="AE1740" s="4">
        <f>IF(_xlfn.MAXIFS(AD:AD,B:B,B1740)&gt;10,10,_xlfn.MAXIFS(AD:AD,B:B,B1740))</f>
        <v>5</v>
      </c>
      <c r="AG1740" s="5">
        <f>VLOOKUP(K1740,'[1]자격증 backdata'!A:C,3,0)</f>
        <v>0</v>
      </c>
      <c r="AH1740" s="5">
        <f>COUNTIFS($B:$B,$B1740,$AG:$AG,AH$1)</f>
        <v>0</v>
      </c>
      <c r="AI1740" s="5">
        <f>COUNTIFS($B:$B,$B1740,$AG:$AG,AI$1)</f>
        <v>0</v>
      </c>
      <c r="AJ1740" s="5">
        <f>COUNTIFS($B:$B,$B1740,$AG:$AG,AJ$1)</f>
        <v>0</v>
      </c>
      <c r="AK1740" s="5">
        <f>COUNTIFS($B:$B,$B1740,$AG:$AG,AK$1)</f>
        <v>0</v>
      </c>
      <c r="AL1740" s="5">
        <f>COUNTIFS($B:$B,$B1740,$AG:$AG,AL$1)</f>
        <v>0</v>
      </c>
      <c r="AM1740" s="5">
        <f>COUNTIFS($B:$B,$B1740,$AG:$AG,AM$1)</f>
        <v>0</v>
      </c>
      <c r="AN1740" s="5">
        <f>COUNTIFS($B:$B,$B1740,$AG:$AG,AN$1)</f>
        <v>1</v>
      </c>
      <c r="AO1740" s="5">
        <f>COUNTIFS($B:$B,$B1740,$AG:$AG,AO$1)</f>
        <v>0</v>
      </c>
      <c r="AP1740" s="5">
        <f>COUNTIFS($B:$B,$B1740,$AG:$AG,AP$1)</f>
        <v>0</v>
      </c>
      <c r="AQ1740" s="5">
        <f>COUNTIFS($B:$B,$B1740,$AG:$AG,AQ$1)</f>
        <v>0</v>
      </c>
      <c r="AR1740" s="5">
        <f>COUNTIFS($B:$B,$B1740,$AG:$AG,AR$1)</f>
        <v>0</v>
      </c>
      <c r="AS1740" s="5">
        <f>COUNTIFS($B:$B,$B1740,$AG:$AG,AS$1)</f>
        <v>0</v>
      </c>
      <c r="AT1740" s="5">
        <f>COUNTIFS($B:$B,$B1740,$AG:$AG,AT$1)</f>
        <v>0</v>
      </c>
      <c r="AU1740" s="5">
        <f>COUNTIFS($B:$B,$B1740,$AG:$AG,AU$1)</f>
        <v>0</v>
      </c>
    </row>
    <row r="1741" spans="1:47" ht="15" customHeight="1" x14ac:dyDescent="0.35">
      <c r="A1741" s="6">
        <f>IF(B1740=B1741,A1740,A1740+1)</f>
        <v>601</v>
      </c>
      <c r="B1741" s="6" t="s">
        <v>3166</v>
      </c>
      <c r="C1741" s="6" t="s">
        <v>3165</v>
      </c>
      <c r="D1741" s="6" t="s">
        <v>3044</v>
      </c>
      <c r="E1741" s="6" t="s">
        <v>3043</v>
      </c>
      <c r="F1741" s="4" t="s">
        <v>7</v>
      </c>
      <c r="G1741" s="4" t="s">
        <v>8</v>
      </c>
      <c r="H1741" s="4" t="s">
        <v>7</v>
      </c>
      <c r="I1741" s="4">
        <v>2</v>
      </c>
      <c r="J1741" s="4" t="s">
        <v>215</v>
      </c>
      <c r="K1741" s="4" t="s">
        <v>3164</v>
      </c>
      <c r="L1741" s="4" t="s">
        <v>55</v>
      </c>
      <c r="M1741" s="4" t="s">
        <v>3163</v>
      </c>
      <c r="N1741" s="4" t="s">
        <v>3162</v>
      </c>
      <c r="P1741" s="4" t="s">
        <v>669</v>
      </c>
      <c r="Q1741" s="4" t="s">
        <v>1475</v>
      </c>
      <c r="R1741" s="4" t="s">
        <v>2434</v>
      </c>
      <c r="S1741" s="5" t="str">
        <f>IF(P1741="심사불필요","-",VLOOKUP(K1741,'[1]자격증 backdata'!A:G,7,0))</f>
        <v>-</v>
      </c>
      <c r="T1741" s="5" t="str">
        <f>IF(S1741="-","-",IF(COUNTIFS(B:B,B1741,S:S,"필수")&gt;0,"자격요건충족","확인필요"))</f>
        <v>-</v>
      </c>
      <c r="U1741" s="5"/>
      <c r="W1741" s="5">
        <f>IF(Q1741="4급","심사불필요",VLOOKUP(K1741,'[1]자격증 backdata'!A:B,2,0))</f>
        <v>4</v>
      </c>
      <c r="X1741" s="4">
        <f>IF(R1741="A", MIN(20, SUMIFS(W:W, B:B, B1741, R:R, "A")),IF(R1741="B", MIN(30, SUMIFS(W:W, B:B, B1741, R:R, "B")),"비해당분야"))</f>
        <v>4</v>
      </c>
      <c r="Y1741" s="4" t="str">
        <f>IF(R1741="C",MIN(30,IF(COUNTIFS(B:B,B1741,W:W,"가1")=1,25,IF(COUNTIFS(B:B,B1741,W:W,"가1")&gt;=2,30,0))+IF(COUNTIFS(B:B,B1741,W:W,"나1")&gt;=4,30,IF(COUNTIFS(B:B,B1741,W:W,"나1")=3,26,IF(COUNTIFS(B:B,B1741,W:W,"나1")=2,22,IF(COUNTIFS(B:B,B1741,W:W,"나1")=1,18,0)))))+MIN(30,IF(COUNTIFS(B:B,B1741,W:W,"가2")=1,25,IF(COUNTIFS(B:B,B1741,W:W,"가2")&gt;=2,30,0))+IF(COUNTIFS(B:B,B1741,W:W,"나2")=3,30,IF(COUNTIFS(B:B,B1741,W:W,"나2")=2,25,IF(COUNTIFS(B:B,B1741,W:W,"나2")=1,20,0)))),"비해당분야")</f>
        <v>비해당분야</v>
      </c>
      <c r="Z1741" s="4" t="str">
        <f>IF(R1741="C",VLOOKUP(K1741,'[1]자격증 backdata'!A:F,6,0),"비해당분야")</f>
        <v>비해당분야</v>
      </c>
      <c r="AA1741" s="4" t="str">
        <f>IF(R1741="C",SUMIF(B:B,B1741,Z:Z),"비해당분야")</f>
        <v>비해당분야</v>
      </c>
      <c r="AB1741" s="4" t="str">
        <f>IF(R1741="C",SUM(Y1741,AA1741),"비해당분야")</f>
        <v>비해당분야</v>
      </c>
      <c r="AC1741" s="4">
        <f>IF(R1741="C",AB1741,X1741)</f>
        <v>4</v>
      </c>
      <c r="AD1741" s="4">
        <f>VLOOKUP(K1741,'[1]자격증 backdata'!A:D,4,0)</f>
        <v>0</v>
      </c>
      <c r="AE1741" s="4">
        <f>IF(_xlfn.MAXIFS(AD:AD,B:B,B1741)&gt;10,10,_xlfn.MAXIFS(AD:AD,B:B,B1741))</f>
        <v>5</v>
      </c>
      <c r="AG1741" s="5" t="str">
        <f>VLOOKUP(K1741,'[1]자격증 backdata'!A:C,3,0)</f>
        <v>G</v>
      </c>
      <c r="AH1741" s="5">
        <f>COUNTIFS($B:$B,$B1741,$AG:$AG,AH$1)</f>
        <v>0</v>
      </c>
      <c r="AI1741" s="5">
        <f>COUNTIFS($B:$B,$B1741,$AG:$AG,AI$1)</f>
        <v>0</v>
      </c>
      <c r="AJ1741" s="5">
        <f>COUNTIFS($B:$B,$B1741,$AG:$AG,AJ$1)</f>
        <v>0</v>
      </c>
      <c r="AK1741" s="5">
        <f>COUNTIFS($B:$B,$B1741,$AG:$AG,AK$1)</f>
        <v>0</v>
      </c>
      <c r="AL1741" s="5">
        <f>COUNTIFS($B:$B,$B1741,$AG:$AG,AL$1)</f>
        <v>0</v>
      </c>
      <c r="AM1741" s="5">
        <f>COUNTIFS($B:$B,$B1741,$AG:$AG,AM$1)</f>
        <v>0</v>
      </c>
      <c r="AN1741" s="5">
        <f>COUNTIFS($B:$B,$B1741,$AG:$AG,AN$1)</f>
        <v>1</v>
      </c>
      <c r="AO1741" s="5">
        <f>COUNTIFS($B:$B,$B1741,$AG:$AG,AO$1)</f>
        <v>0</v>
      </c>
      <c r="AP1741" s="5">
        <f>COUNTIFS($B:$B,$B1741,$AG:$AG,AP$1)</f>
        <v>0</v>
      </c>
      <c r="AQ1741" s="5">
        <f>COUNTIFS($B:$B,$B1741,$AG:$AG,AQ$1)</f>
        <v>0</v>
      </c>
      <c r="AR1741" s="5">
        <f>COUNTIFS($B:$B,$B1741,$AG:$AG,AR$1)</f>
        <v>0</v>
      </c>
      <c r="AS1741" s="5">
        <f>COUNTIFS($B:$B,$B1741,$AG:$AG,AS$1)</f>
        <v>0</v>
      </c>
      <c r="AT1741" s="5">
        <f>COUNTIFS($B:$B,$B1741,$AG:$AG,AT$1)</f>
        <v>0</v>
      </c>
      <c r="AU1741" s="5">
        <f>COUNTIFS($B:$B,$B1741,$AG:$AG,AU$1)</f>
        <v>0</v>
      </c>
    </row>
    <row r="1742" spans="1:47" ht="15" customHeight="1" x14ac:dyDescent="0.35">
      <c r="A1742" s="3">
        <f>IF(B1741=B1742,A1741,A1741+1)</f>
        <v>602</v>
      </c>
      <c r="B1742" s="3" t="s">
        <v>3156</v>
      </c>
      <c r="C1742" s="3" t="s">
        <v>3155</v>
      </c>
      <c r="D1742" s="3" t="s">
        <v>3044</v>
      </c>
      <c r="E1742" s="3" t="s">
        <v>3043</v>
      </c>
      <c r="F1742" s="4" t="s">
        <v>7</v>
      </c>
      <c r="G1742" s="4" t="s">
        <v>8</v>
      </c>
      <c r="H1742" s="4" t="s">
        <v>7</v>
      </c>
      <c r="I1742" s="3">
        <v>1</v>
      </c>
      <c r="J1742" s="3" t="s">
        <v>2526</v>
      </c>
      <c r="K1742" s="3" t="s">
        <v>3161</v>
      </c>
      <c r="L1742" s="3" t="s">
        <v>2524</v>
      </c>
      <c r="M1742" s="3" t="s">
        <v>3160</v>
      </c>
      <c r="N1742" s="3" t="s">
        <v>2617</v>
      </c>
      <c r="P1742" s="3" t="s">
        <v>669</v>
      </c>
      <c r="Q1742" s="3" t="s">
        <v>1475</v>
      </c>
      <c r="R1742" s="3" t="s">
        <v>2434</v>
      </c>
      <c r="S1742" s="2" t="str">
        <f>IF(P1742="심사불필요","-",VLOOKUP(K1742,'[1]자격증 backdata'!A:G,7,0))</f>
        <v>-</v>
      </c>
      <c r="T1742" s="2" t="str">
        <f>IF(S1742="-","-",IF(COUNTIFS(B:B,B1742,S:S,"필수")&gt;0,"자격요건충족","확인필요"))</f>
        <v>-</v>
      </c>
      <c r="U1742" s="2"/>
      <c r="W1742" s="2">
        <f>IF(Q1742="4급","심사불필요",VLOOKUP(K1742,'[1]자격증 backdata'!A:B,2,0))</f>
        <v>4</v>
      </c>
      <c r="X1742" s="3">
        <f>IF(R1742="A", MIN(20, SUMIFS(W:W, B:B, B1742, R:R, "A")),IF(R1742="B", MIN(30, SUMIFS(W:W, B:B, B1742, R:R, "B")),"비해당분야"))</f>
        <v>8</v>
      </c>
      <c r="Y1742" s="3" t="str">
        <f>IF(R1742="C",MIN(30,IF(COUNTIFS(B:B,B1742,W:W,"가1")=1,25,IF(COUNTIFS(B:B,B1742,W:W,"가1")&gt;=2,30,0))+IF(COUNTIFS(B:B,B1742,W:W,"나1")&gt;=4,30,IF(COUNTIFS(B:B,B1742,W:W,"나1")=3,26,IF(COUNTIFS(B:B,B1742,W:W,"나1")=2,22,IF(COUNTIFS(B:B,B1742,W:W,"나1")=1,18,0)))))+MIN(30,IF(COUNTIFS(B:B,B1742,W:W,"가2")=1,25,IF(COUNTIFS(B:B,B1742,W:W,"가2")&gt;=2,30,0))+IF(COUNTIFS(B:B,B1742,W:W,"나2")=3,30,IF(COUNTIFS(B:B,B1742,W:W,"나2")=2,25,IF(COUNTIFS(B:B,B1742,W:W,"나2")=1,20,0)))),"비해당분야")</f>
        <v>비해당분야</v>
      </c>
      <c r="Z1742" s="3" t="str">
        <f>IF(R1742="C",VLOOKUP(K1742,'[1]자격증 backdata'!A:F,6,0),"비해당분야")</f>
        <v>비해당분야</v>
      </c>
      <c r="AA1742" s="3" t="str">
        <f>IF(R1742="C",SUMIF(B:B,B1742,Z:Z),"비해당분야")</f>
        <v>비해당분야</v>
      </c>
      <c r="AB1742" s="3" t="str">
        <f>IF(R1742="C",SUM(Y1742,AA1742),"비해당분야")</f>
        <v>비해당분야</v>
      </c>
      <c r="AC1742" s="3">
        <f>IF(R1742="C",AB1742,X1742)</f>
        <v>8</v>
      </c>
      <c r="AD1742" s="3">
        <f>VLOOKUP(K1742,'[1]자격증 backdata'!A:D,4,0)</f>
        <v>0</v>
      </c>
      <c r="AE1742" s="3">
        <f>IF(_xlfn.MAXIFS(AD:AD,B:B,B1742)&gt;10,10,_xlfn.MAXIFS(AD:AD,B:B,B1742))</f>
        <v>0</v>
      </c>
      <c r="AG1742" s="2">
        <f>VLOOKUP(K1742,'[1]자격증 backdata'!A:C,3,0)</f>
        <v>0</v>
      </c>
      <c r="AH1742" s="2">
        <f>COUNTIFS($B:$B,$B1742,$AG:$AG,AH$1)</f>
        <v>0</v>
      </c>
      <c r="AI1742" s="2">
        <f>COUNTIFS($B:$B,$B1742,$AG:$AG,AI$1)</f>
        <v>0</v>
      </c>
      <c r="AJ1742" s="2">
        <f>COUNTIFS($B:$B,$B1742,$AG:$AG,AJ$1)</f>
        <v>0</v>
      </c>
      <c r="AK1742" s="2">
        <f>COUNTIFS($B:$B,$B1742,$AG:$AG,AK$1)</f>
        <v>0</v>
      </c>
      <c r="AL1742" s="2">
        <f>COUNTIFS($B:$B,$B1742,$AG:$AG,AL$1)</f>
        <v>1</v>
      </c>
      <c r="AM1742" s="2">
        <f>COUNTIFS($B:$B,$B1742,$AG:$AG,AM$1)</f>
        <v>0</v>
      </c>
      <c r="AN1742" s="2">
        <f>COUNTIFS($B:$B,$B1742,$AG:$AG,AN$1)</f>
        <v>0</v>
      </c>
      <c r="AO1742" s="2">
        <f>COUNTIFS($B:$B,$B1742,$AG:$AG,AO$1)</f>
        <v>0</v>
      </c>
      <c r="AP1742" s="2">
        <f>COUNTIFS($B:$B,$B1742,$AG:$AG,AP$1)</f>
        <v>0</v>
      </c>
      <c r="AQ1742" s="2">
        <f>COUNTIFS($B:$B,$B1742,$AG:$AG,AQ$1)</f>
        <v>0</v>
      </c>
      <c r="AR1742" s="2">
        <f>COUNTIFS($B:$B,$B1742,$AG:$AG,AR$1)</f>
        <v>0</v>
      </c>
      <c r="AS1742" s="2">
        <f>COUNTIFS($B:$B,$B1742,$AG:$AG,AS$1)</f>
        <v>0</v>
      </c>
      <c r="AT1742" s="2">
        <f>COUNTIFS($B:$B,$B1742,$AG:$AG,AT$1)</f>
        <v>1</v>
      </c>
      <c r="AU1742" s="2">
        <f>COUNTIFS($B:$B,$B1742,$AG:$AG,AU$1)</f>
        <v>0</v>
      </c>
    </row>
    <row r="1743" spans="1:47" ht="15" customHeight="1" x14ac:dyDescent="0.35">
      <c r="A1743" s="7">
        <f>IF(B1742=B1743,A1742,A1742+1)</f>
        <v>602</v>
      </c>
      <c r="B1743" s="7" t="s">
        <v>3156</v>
      </c>
      <c r="C1743" s="7" t="s">
        <v>3155</v>
      </c>
      <c r="D1743" s="7" t="s">
        <v>3044</v>
      </c>
      <c r="E1743" s="7" t="s">
        <v>3043</v>
      </c>
      <c r="F1743" s="4" t="s">
        <v>7</v>
      </c>
      <c r="G1743" s="4" t="s">
        <v>8</v>
      </c>
      <c r="H1743" s="4" t="s">
        <v>7</v>
      </c>
      <c r="I1743" s="3">
        <v>2</v>
      </c>
      <c r="J1743" s="3" t="s">
        <v>2813</v>
      </c>
      <c r="K1743" s="3" t="s">
        <v>3159</v>
      </c>
      <c r="L1743" s="3" t="s">
        <v>2998</v>
      </c>
      <c r="M1743" s="3" t="s">
        <v>3158</v>
      </c>
      <c r="N1743" s="3" t="s">
        <v>3157</v>
      </c>
      <c r="P1743" s="3" t="s">
        <v>669</v>
      </c>
      <c r="Q1743" s="3" t="s">
        <v>1475</v>
      </c>
      <c r="R1743" s="3" t="s">
        <v>2434</v>
      </c>
      <c r="S1743" s="2" t="str">
        <f>IF(P1743="심사불필요","-",VLOOKUP(K1743,'[1]자격증 backdata'!A:G,7,0))</f>
        <v>-</v>
      </c>
      <c r="T1743" s="2" t="str">
        <f>IF(S1743="-","-",IF(COUNTIFS(B:B,B1743,S:S,"필수")&gt;0,"자격요건충족","확인필요"))</f>
        <v>-</v>
      </c>
      <c r="U1743" s="2"/>
      <c r="W1743" s="2">
        <f>IF(Q1743="4급","심사불필요",VLOOKUP(K1743,'[1]자격증 backdata'!A:B,2,0))</f>
        <v>2</v>
      </c>
      <c r="X1743" s="3">
        <f>IF(R1743="A", MIN(20, SUMIFS(W:W, B:B, B1743, R:R, "A")),IF(R1743="B", MIN(30, SUMIFS(W:W, B:B, B1743, R:R, "B")),"비해당분야"))</f>
        <v>8</v>
      </c>
      <c r="Y1743" s="3" t="str">
        <f>IF(R1743="C",MIN(30,IF(COUNTIFS(B:B,B1743,W:W,"가1")=1,25,IF(COUNTIFS(B:B,B1743,W:W,"가1")&gt;=2,30,0))+IF(COUNTIFS(B:B,B1743,W:W,"나1")&gt;=4,30,IF(COUNTIFS(B:B,B1743,W:W,"나1")=3,26,IF(COUNTIFS(B:B,B1743,W:W,"나1")=2,22,IF(COUNTIFS(B:B,B1743,W:W,"나1")=1,18,0)))))+MIN(30,IF(COUNTIFS(B:B,B1743,W:W,"가2")=1,25,IF(COUNTIFS(B:B,B1743,W:W,"가2")&gt;=2,30,0))+IF(COUNTIFS(B:B,B1743,W:W,"나2")=3,30,IF(COUNTIFS(B:B,B1743,W:W,"나2")=2,25,IF(COUNTIFS(B:B,B1743,W:W,"나2")=1,20,0)))),"비해당분야")</f>
        <v>비해당분야</v>
      </c>
      <c r="Z1743" s="3" t="str">
        <f>IF(R1743="C",VLOOKUP(K1743,'[1]자격증 backdata'!A:F,6,0),"비해당분야")</f>
        <v>비해당분야</v>
      </c>
      <c r="AA1743" s="3" t="str">
        <f>IF(R1743="C",SUMIF(B:B,B1743,Z:Z),"비해당분야")</f>
        <v>비해당분야</v>
      </c>
      <c r="AB1743" s="3" t="str">
        <f>IF(R1743="C",SUM(Y1743,AA1743),"비해당분야")</f>
        <v>비해당분야</v>
      </c>
      <c r="AC1743" s="3">
        <f>IF(R1743="C",AB1743,X1743)</f>
        <v>8</v>
      </c>
      <c r="AD1743" s="3">
        <f>VLOOKUP(K1743,'[1]자격증 backdata'!A:D,4,0)</f>
        <v>0</v>
      </c>
      <c r="AE1743" s="3">
        <f>IF(_xlfn.MAXIFS(AD:AD,B:B,B1743)&gt;10,10,_xlfn.MAXIFS(AD:AD,B:B,B1743))</f>
        <v>0</v>
      </c>
      <c r="AG1743" s="2" t="str">
        <f>VLOOKUP(K1743,'[1]자격증 backdata'!A:C,3,0)</f>
        <v>E</v>
      </c>
      <c r="AH1743" s="2">
        <f>COUNTIFS($B:$B,$B1743,$AG:$AG,AH$1)</f>
        <v>0</v>
      </c>
      <c r="AI1743" s="2">
        <f>COUNTIFS($B:$B,$B1743,$AG:$AG,AI$1)</f>
        <v>0</v>
      </c>
      <c r="AJ1743" s="2">
        <f>COUNTIFS($B:$B,$B1743,$AG:$AG,AJ$1)</f>
        <v>0</v>
      </c>
      <c r="AK1743" s="2">
        <f>COUNTIFS($B:$B,$B1743,$AG:$AG,AK$1)</f>
        <v>0</v>
      </c>
      <c r="AL1743" s="2">
        <f>COUNTIFS($B:$B,$B1743,$AG:$AG,AL$1)</f>
        <v>1</v>
      </c>
      <c r="AM1743" s="2">
        <f>COUNTIFS($B:$B,$B1743,$AG:$AG,AM$1)</f>
        <v>0</v>
      </c>
      <c r="AN1743" s="2">
        <f>COUNTIFS($B:$B,$B1743,$AG:$AG,AN$1)</f>
        <v>0</v>
      </c>
      <c r="AO1743" s="2">
        <f>COUNTIFS($B:$B,$B1743,$AG:$AG,AO$1)</f>
        <v>0</v>
      </c>
      <c r="AP1743" s="2">
        <f>COUNTIFS($B:$B,$B1743,$AG:$AG,AP$1)</f>
        <v>0</v>
      </c>
      <c r="AQ1743" s="2">
        <f>COUNTIFS($B:$B,$B1743,$AG:$AG,AQ$1)</f>
        <v>0</v>
      </c>
      <c r="AR1743" s="2">
        <f>COUNTIFS($B:$B,$B1743,$AG:$AG,AR$1)</f>
        <v>0</v>
      </c>
      <c r="AS1743" s="2">
        <f>COUNTIFS($B:$B,$B1743,$AG:$AG,AS$1)</f>
        <v>0</v>
      </c>
      <c r="AT1743" s="2">
        <f>COUNTIFS($B:$B,$B1743,$AG:$AG,AT$1)</f>
        <v>1</v>
      </c>
      <c r="AU1743" s="2">
        <f>COUNTIFS($B:$B,$B1743,$AG:$AG,AU$1)</f>
        <v>0</v>
      </c>
    </row>
    <row r="1744" spans="1:47" ht="15" customHeight="1" x14ac:dyDescent="0.35">
      <c r="A1744" s="7">
        <f>IF(B1743=B1744,A1743,A1743+1)</f>
        <v>602</v>
      </c>
      <c r="B1744" s="7" t="s">
        <v>3156</v>
      </c>
      <c r="C1744" s="7" t="s">
        <v>3155</v>
      </c>
      <c r="D1744" s="7" t="s">
        <v>3044</v>
      </c>
      <c r="E1744" s="7" t="s">
        <v>3043</v>
      </c>
      <c r="F1744" s="4" t="s">
        <v>7</v>
      </c>
      <c r="G1744" s="4" t="s">
        <v>8</v>
      </c>
      <c r="H1744" s="4" t="s">
        <v>7</v>
      </c>
      <c r="I1744" s="3">
        <v>3</v>
      </c>
      <c r="J1744" s="3" t="s">
        <v>57</v>
      </c>
      <c r="K1744" s="3" t="s">
        <v>3089</v>
      </c>
      <c r="L1744" s="3" t="s">
        <v>55</v>
      </c>
      <c r="M1744" s="3" t="s">
        <v>3154</v>
      </c>
      <c r="N1744" s="3" t="s">
        <v>1317</v>
      </c>
      <c r="P1744" s="3" t="s">
        <v>669</v>
      </c>
      <c r="Q1744" s="3" t="s">
        <v>1475</v>
      </c>
      <c r="R1744" s="3" t="s">
        <v>2434</v>
      </c>
      <c r="S1744" s="2" t="str">
        <f>IF(P1744="심사불필요","-",VLOOKUP(K1744,'[1]자격증 backdata'!A:G,7,0))</f>
        <v>-</v>
      </c>
      <c r="T1744" s="2" t="str">
        <f>IF(S1744="-","-",IF(COUNTIFS(B:B,B1744,S:S,"필수")&gt;0,"자격요건충족","확인필요"))</f>
        <v>-</v>
      </c>
      <c r="U1744" s="2"/>
      <c r="W1744" s="2">
        <f>IF(Q1744="4급","심사불필요",VLOOKUP(K1744,'[1]자격증 backdata'!A:B,2,0))</f>
        <v>2</v>
      </c>
      <c r="X1744" s="3">
        <f>IF(R1744="A", MIN(20, SUMIFS(W:W, B:B, B1744, R:R, "A")),IF(R1744="B", MIN(30, SUMIFS(W:W, B:B, B1744, R:R, "B")),"비해당분야"))</f>
        <v>8</v>
      </c>
      <c r="Y1744" s="3" t="str">
        <f>IF(R1744="C",MIN(30,IF(COUNTIFS(B:B,B1744,W:W,"가1")=1,25,IF(COUNTIFS(B:B,B1744,W:W,"가1")&gt;=2,30,0))+IF(COUNTIFS(B:B,B1744,W:W,"나1")&gt;=4,30,IF(COUNTIFS(B:B,B1744,W:W,"나1")=3,26,IF(COUNTIFS(B:B,B1744,W:W,"나1")=2,22,IF(COUNTIFS(B:B,B1744,W:W,"나1")=1,18,0)))))+MIN(30,IF(COUNTIFS(B:B,B1744,W:W,"가2")=1,25,IF(COUNTIFS(B:B,B1744,W:W,"가2")&gt;=2,30,0))+IF(COUNTIFS(B:B,B1744,W:W,"나2")=3,30,IF(COUNTIFS(B:B,B1744,W:W,"나2")=2,25,IF(COUNTIFS(B:B,B1744,W:W,"나2")=1,20,0)))),"비해당분야")</f>
        <v>비해당분야</v>
      </c>
      <c r="Z1744" s="3" t="str">
        <f>IF(R1744="C",VLOOKUP(K1744,'[1]자격증 backdata'!A:F,6,0),"비해당분야")</f>
        <v>비해당분야</v>
      </c>
      <c r="AA1744" s="3" t="str">
        <f>IF(R1744="C",SUMIF(B:B,B1744,Z:Z),"비해당분야")</f>
        <v>비해당분야</v>
      </c>
      <c r="AB1744" s="3" t="str">
        <f>IF(R1744="C",SUM(Y1744,AA1744),"비해당분야")</f>
        <v>비해당분야</v>
      </c>
      <c r="AC1744" s="3">
        <f>IF(R1744="C",AB1744,X1744)</f>
        <v>8</v>
      </c>
      <c r="AD1744" s="3">
        <f>VLOOKUP(K1744,'[1]자격증 backdata'!A:D,4,0)</f>
        <v>0</v>
      </c>
      <c r="AE1744" s="3">
        <f>IF(_xlfn.MAXIFS(AD:AD,B:B,B1744)&gt;10,10,_xlfn.MAXIFS(AD:AD,B:B,B1744))</f>
        <v>0</v>
      </c>
      <c r="AG1744" s="2" t="str">
        <f>VLOOKUP(K1744,'[1]자격증 backdata'!A:C,3,0)</f>
        <v>M</v>
      </c>
      <c r="AH1744" s="2">
        <f>COUNTIFS($B:$B,$B1744,$AG:$AG,AH$1)</f>
        <v>0</v>
      </c>
      <c r="AI1744" s="2">
        <f>COUNTIFS($B:$B,$B1744,$AG:$AG,AI$1)</f>
        <v>0</v>
      </c>
      <c r="AJ1744" s="2">
        <f>COUNTIFS($B:$B,$B1744,$AG:$AG,AJ$1)</f>
        <v>0</v>
      </c>
      <c r="AK1744" s="2">
        <f>COUNTIFS($B:$B,$B1744,$AG:$AG,AK$1)</f>
        <v>0</v>
      </c>
      <c r="AL1744" s="2">
        <f>COUNTIFS($B:$B,$B1744,$AG:$AG,AL$1)</f>
        <v>1</v>
      </c>
      <c r="AM1744" s="2">
        <f>COUNTIFS($B:$B,$B1744,$AG:$AG,AM$1)</f>
        <v>0</v>
      </c>
      <c r="AN1744" s="2">
        <f>COUNTIFS($B:$B,$B1744,$AG:$AG,AN$1)</f>
        <v>0</v>
      </c>
      <c r="AO1744" s="2">
        <f>COUNTIFS($B:$B,$B1744,$AG:$AG,AO$1)</f>
        <v>0</v>
      </c>
      <c r="AP1744" s="2">
        <f>COUNTIFS($B:$B,$B1744,$AG:$AG,AP$1)</f>
        <v>0</v>
      </c>
      <c r="AQ1744" s="2">
        <f>COUNTIFS($B:$B,$B1744,$AG:$AG,AQ$1)</f>
        <v>0</v>
      </c>
      <c r="AR1744" s="2">
        <f>COUNTIFS($B:$B,$B1744,$AG:$AG,AR$1)</f>
        <v>0</v>
      </c>
      <c r="AS1744" s="2">
        <f>COUNTIFS($B:$B,$B1744,$AG:$AG,AS$1)</f>
        <v>0</v>
      </c>
      <c r="AT1744" s="2">
        <f>COUNTIFS($B:$B,$B1744,$AG:$AG,AT$1)</f>
        <v>1</v>
      </c>
      <c r="AU1744" s="2">
        <f>COUNTIFS($B:$B,$B1744,$AG:$AG,AU$1)</f>
        <v>0</v>
      </c>
    </row>
    <row r="1745" spans="1:47" ht="15" customHeight="1" x14ac:dyDescent="0.35">
      <c r="A1745" s="4">
        <f>IF(B1744=B1745,A1744,A1744+1)</f>
        <v>603</v>
      </c>
      <c r="B1745" s="4" t="s">
        <v>3152</v>
      </c>
      <c r="C1745" s="4" t="s">
        <v>3151</v>
      </c>
      <c r="D1745" s="4" t="s">
        <v>3044</v>
      </c>
      <c r="E1745" s="4" t="s">
        <v>3043</v>
      </c>
      <c r="F1745" s="4" t="s">
        <v>7</v>
      </c>
      <c r="G1745" s="4" t="s">
        <v>8</v>
      </c>
      <c r="H1745" s="4" t="s">
        <v>7</v>
      </c>
      <c r="I1745" s="4">
        <v>1</v>
      </c>
      <c r="J1745" s="4" t="s">
        <v>69</v>
      </c>
      <c r="K1745" s="4" t="s">
        <v>3065</v>
      </c>
      <c r="L1745" s="4" t="s">
        <v>36</v>
      </c>
      <c r="M1745" s="4" t="s">
        <v>3153</v>
      </c>
      <c r="N1745" s="4" t="s">
        <v>1138</v>
      </c>
      <c r="P1745" s="4" t="s">
        <v>669</v>
      </c>
      <c r="Q1745" s="4" t="s">
        <v>1475</v>
      </c>
      <c r="R1745" s="4" t="s">
        <v>2434</v>
      </c>
      <c r="S1745" s="5" t="str">
        <f>IF(P1745="심사불필요","-",VLOOKUP(K1745,'[1]자격증 backdata'!A:G,7,0))</f>
        <v>-</v>
      </c>
      <c r="T1745" s="5" t="str">
        <f>IF(S1745="-","-",IF(COUNTIFS(B:B,B1745,S:S,"필수")&gt;0,"자격요건충족","확인필요"))</f>
        <v>-</v>
      </c>
      <c r="U1745" s="5"/>
      <c r="W1745" s="5">
        <f>IF(Q1745="4급","심사불필요",VLOOKUP(K1745,'[1]자격증 backdata'!A:B,2,0))</f>
        <v>0</v>
      </c>
      <c r="X1745" s="4">
        <f>IF(R1745="A", MIN(20, SUMIFS(W:W, B:B, B1745, R:R, "A")),IF(R1745="B", MIN(30, SUMIFS(W:W, B:B, B1745, R:R, "B")),"비해당분야"))</f>
        <v>4</v>
      </c>
      <c r="Y1745" s="4" t="str">
        <f>IF(R1745="C",MIN(30,IF(COUNTIFS(B:B,B1745,W:W,"가1")=1,25,IF(COUNTIFS(B:B,B1745,W:W,"가1")&gt;=2,30,0))+IF(COUNTIFS(B:B,B1745,W:W,"나1")&gt;=4,30,IF(COUNTIFS(B:B,B1745,W:W,"나1")=3,26,IF(COUNTIFS(B:B,B1745,W:W,"나1")=2,22,IF(COUNTIFS(B:B,B1745,W:W,"나1")=1,18,0)))))+MIN(30,IF(COUNTIFS(B:B,B1745,W:W,"가2")=1,25,IF(COUNTIFS(B:B,B1745,W:W,"가2")&gt;=2,30,0))+IF(COUNTIFS(B:B,B1745,W:W,"나2")=3,30,IF(COUNTIFS(B:B,B1745,W:W,"나2")=2,25,IF(COUNTIFS(B:B,B1745,W:W,"나2")=1,20,0)))),"비해당분야")</f>
        <v>비해당분야</v>
      </c>
      <c r="Z1745" s="4" t="str">
        <f>IF(R1745="C",VLOOKUP(K1745,'[1]자격증 backdata'!A:F,6,0),"비해당분야")</f>
        <v>비해당분야</v>
      </c>
      <c r="AA1745" s="4" t="str">
        <f>IF(R1745="C",SUMIF(B:B,B1745,Z:Z),"비해당분야")</f>
        <v>비해당분야</v>
      </c>
      <c r="AB1745" s="4" t="str">
        <f>IF(R1745="C",SUM(Y1745,AA1745),"비해당분야")</f>
        <v>비해당분야</v>
      </c>
      <c r="AC1745" s="4">
        <f>IF(R1745="C",AB1745,X1745)</f>
        <v>4</v>
      </c>
      <c r="AD1745" s="4">
        <f>VLOOKUP(K1745,'[1]자격증 backdata'!A:D,4,0)</f>
        <v>5</v>
      </c>
      <c r="AE1745" s="4">
        <f>IF(_xlfn.MAXIFS(AD:AD,B:B,B1745)&gt;10,10,_xlfn.MAXIFS(AD:AD,B:B,B1745))</f>
        <v>5</v>
      </c>
      <c r="AG1745" s="5">
        <f>VLOOKUP(K1745,'[1]자격증 backdata'!A:C,3,0)</f>
        <v>0</v>
      </c>
      <c r="AH1745" s="5">
        <f>COUNTIFS($B:$B,$B1745,$AG:$AG,AH$1)</f>
        <v>0</v>
      </c>
      <c r="AI1745" s="5">
        <f>COUNTIFS($B:$B,$B1745,$AG:$AG,AI$1)</f>
        <v>0</v>
      </c>
      <c r="AJ1745" s="5">
        <f>COUNTIFS($B:$B,$B1745,$AG:$AG,AJ$1)</f>
        <v>0</v>
      </c>
      <c r="AK1745" s="5">
        <f>COUNTIFS($B:$B,$B1745,$AG:$AG,AK$1)</f>
        <v>0</v>
      </c>
      <c r="AL1745" s="5">
        <f>COUNTIFS($B:$B,$B1745,$AG:$AG,AL$1)</f>
        <v>0</v>
      </c>
      <c r="AM1745" s="5">
        <f>COUNTIFS($B:$B,$B1745,$AG:$AG,AM$1)</f>
        <v>0</v>
      </c>
      <c r="AN1745" s="5">
        <f>COUNTIFS($B:$B,$B1745,$AG:$AG,AN$1)</f>
        <v>0</v>
      </c>
      <c r="AO1745" s="5">
        <f>COUNTIFS($B:$B,$B1745,$AG:$AG,AO$1)</f>
        <v>0</v>
      </c>
      <c r="AP1745" s="5">
        <f>COUNTIFS($B:$B,$B1745,$AG:$AG,AP$1)</f>
        <v>0</v>
      </c>
      <c r="AQ1745" s="5">
        <f>COUNTIFS($B:$B,$B1745,$AG:$AG,AQ$1)</f>
        <v>0</v>
      </c>
      <c r="AR1745" s="5">
        <f>COUNTIFS($B:$B,$B1745,$AG:$AG,AR$1)</f>
        <v>0</v>
      </c>
      <c r="AS1745" s="5">
        <f>COUNTIFS($B:$B,$B1745,$AG:$AG,AS$1)</f>
        <v>0</v>
      </c>
      <c r="AT1745" s="5">
        <f>COUNTIFS($B:$B,$B1745,$AG:$AG,AT$1)</f>
        <v>1</v>
      </c>
      <c r="AU1745" s="5">
        <f>COUNTIFS($B:$B,$B1745,$AG:$AG,AU$1)</f>
        <v>0</v>
      </c>
    </row>
    <row r="1746" spans="1:47" ht="15" customHeight="1" x14ac:dyDescent="0.35">
      <c r="A1746" s="6">
        <f>IF(B1745=B1746,A1745,A1745+1)</f>
        <v>603</v>
      </c>
      <c r="B1746" s="6" t="s">
        <v>3152</v>
      </c>
      <c r="C1746" s="6" t="s">
        <v>3151</v>
      </c>
      <c r="D1746" s="6" t="s">
        <v>3044</v>
      </c>
      <c r="E1746" s="6" t="s">
        <v>3043</v>
      </c>
      <c r="F1746" s="4" t="s">
        <v>7</v>
      </c>
      <c r="G1746" s="4" t="s">
        <v>8</v>
      </c>
      <c r="H1746" s="4" t="s">
        <v>7</v>
      </c>
      <c r="I1746" s="4">
        <v>2</v>
      </c>
      <c r="J1746" s="4" t="s">
        <v>106</v>
      </c>
      <c r="K1746" s="4" t="s">
        <v>3057</v>
      </c>
      <c r="L1746" s="4" t="s">
        <v>55</v>
      </c>
      <c r="M1746" s="4" t="s">
        <v>3150</v>
      </c>
      <c r="N1746" s="4" t="s">
        <v>1344</v>
      </c>
      <c r="P1746" s="4" t="s">
        <v>669</v>
      </c>
      <c r="Q1746" s="4" t="s">
        <v>1475</v>
      </c>
      <c r="R1746" s="4" t="s">
        <v>2434</v>
      </c>
      <c r="S1746" s="5" t="str">
        <f>IF(P1746="심사불필요","-",VLOOKUP(K1746,'[1]자격증 backdata'!A:G,7,0))</f>
        <v>-</v>
      </c>
      <c r="T1746" s="5" t="str">
        <f>IF(S1746="-","-",IF(COUNTIFS(B:B,B1746,S:S,"필수")&gt;0,"자격요건충족","확인필요"))</f>
        <v>-</v>
      </c>
      <c r="U1746" s="5"/>
      <c r="W1746" s="5">
        <f>IF(Q1746="4급","심사불필요",VLOOKUP(K1746,'[1]자격증 backdata'!A:B,2,0))</f>
        <v>4</v>
      </c>
      <c r="X1746" s="4">
        <f>IF(R1746="A", MIN(20, SUMIFS(W:W, B:B, B1746, R:R, "A")),IF(R1746="B", MIN(30, SUMIFS(W:W, B:B, B1746, R:R, "B")),"비해당분야"))</f>
        <v>4</v>
      </c>
      <c r="Y1746" s="4" t="str">
        <f>IF(R1746="C",MIN(30,IF(COUNTIFS(B:B,B1746,W:W,"가1")=1,25,IF(COUNTIFS(B:B,B1746,W:W,"가1")&gt;=2,30,0))+IF(COUNTIFS(B:B,B1746,W:W,"나1")&gt;=4,30,IF(COUNTIFS(B:B,B1746,W:W,"나1")=3,26,IF(COUNTIFS(B:B,B1746,W:W,"나1")=2,22,IF(COUNTIFS(B:B,B1746,W:W,"나1")=1,18,0)))))+MIN(30,IF(COUNTIFS(B:B,B1746,W:W,"가2")=1,25,IF(COUNTIFS(B:B,B1746,W:W,"가2")&gt;=2,30,0))+IF(COUNTIFS(B:B,B1746,W:W,"나2")=3,30,IF(COUNTIFS(B:B,B1746,W:W,"나2")=2,25,IF(COUNTIFS(B:B,B1746,W:W,"나2")=1,20,0)))),"비해당분야")</f>
        <v>비해당분야</v>
      </c>
      <c r="Z1746" s="4" t="str">
        <f>IF(R1746="C",VLOOKUP(K1746,'[1]자격증 backdata'!A:F,6,0),"비해당분야")</f>
        <v>비해당분야</v>
      </c>
      <c r="AA1746" s="4" t="str">
        <f>IF(R1746="C",SUMIF(B:B,B1746,Z:Z),"비해당분야")</f>
        <v>비해당분야</v>
      </c>
      <c r="AB1746" s="4" t="str">
        <f>IF(R1746="C",SUM(Y1746,AA1746),"비해당분야")</f>
        <v>비해당분야</v>
      </c>
      <c r="AC1746" s="4">
        <f>IF(R1746="C",AB1746,X1746)</f>
        <v>4</v>
      </c>
      <c r="AD1746" s="4">
        <f>VLOOKUP(K1746,'[1]자격증 backdata'!A:D,4,0)</f>
        <v>0</v>
      </c>
      <c r="AE1746" s="4">
        <f>IF(_xlfn.MAXIFS(AD:AD,B:B,B1746)&gt;10,10,_xlfn.MAXIFS(AD:AD,B:B,B1746))</f>
        <v>5</v>
      </c>
      <c r="AG1746" s="5" t="str">
        <f>VLOOKUP(K1746,'[1]자격증 backdata'!A:C,3,0)</f>
        <v>M</v>
      </c>
      <c r="AH1746" s="5">
        <f>COUNTIFS($B:$B,$B1746,$AG:$AG,AH$1)</f>
        <v>0</v>
      </c>
      <c r="AI1746" s="5">
        <f>COUNTIFS($B:$B,$B1746,$AG:$AG,AI$1)</f>
        <v>0</v>
      </c>
      <c r="AJ1746" s="5">
        <f>COUNTIFS($B:$B,$B1746,$AG:$AG,AJ$1)</f>
        <v>0</v>
      </c>
      <c r="AK1746" s="5">
        <f>COUNTIFS($B:$B,$B1746,$AG:$AG,AK$1)</f>
        <v>0</v>
      </c>
      <c r="AL1746" s="5">
        <f>COUNTIFS($B:$B,$B1746,$AG:$AG,AL$1)</f>
        <v>0</v>
      </c>
      <c r="AM1746" s="5">
        <f>COUNTIFS($B:$B,$B1746,$AG:$AG,AM$1)</f>
        <v>0</v>
      </c>
      <c r="AN1746" s="5">
        <f>COUNTIFS($B:$B,$B1746,$AG:$AG,AN$1)</f>
        <v>0</v>
      </c>
      <c r="AO1746" s="5">
        <f>COUNTIFS($B:$B,$B1746,$AG:$AG,AO$1)</f>
        <v>0</v>
      </c>
      <c r="AP1746" s="5">
        <f>COUNTIFS($B:$B,$B1746,$AG:$AG,AP$1)</f>
        <v>0</v>
      </c>
      <c r="AQ1746" s="5">
        <f>COUNTIFS($B:$B,$B1746,$AG:$AG,AQ$1)</f>
        <v>0</v>
      </c>
      <c r="AR1746" s="5">
        <f>COUNTIFS($B:$B,$B1746,$AG:$AG,AR$1)</f>
        <v>0</v>
      </c>
      <c r="AS1746" s="5">
        <f>COUNTIFS($B:$B,$B1746,$AG:$AG,AS$1)</f>
        <v>0</v>
      </c>
      <c r="AT1746" s="5">
        <f>COUNTIFS($B:$B,$B1746,$AG:$AG,AT$1)</f>
        <v>1</v>
      </c>
      <c r="AU1746" s="5">
        <f>COUNTIFS($B:$B,$B1746,$AG:$AG,AU$1)</f>
        <v>0</v>
      </c>
    </row>
    <row r="1747" spans="1:47" ht="15" customHeight="1" x14ac:dyDescent="0.35">
      <c r="A1747" s="3">
        <f>IF(B1746=B1747,A1746,A1746+1)</f>
        <v>604</v>
      </c>
      <c r="B1747" s="3" t="s">
        <v>3142</v>
      </c>
      <c r="C1747" s="3" t="s">
        <v>3141</v>
      </c>
      <c r="D1747" s="3" t="s">
        <v>3044</v>
      </c>
      <c r="E1747" s="3" t="s">
        <v>3043</v>
      </c>
      <c r="F1747" s="4" t="s">
        <v>7</v>
      </c>
      <c r="G1747" s="4" t="s">
        <v>8</v>
      </c>
      <c r="H1747" s="4" t="s">
        <v>7</v>
      </c>
      <c r="I1747" s="3">
        <v>1</v>
      </c>
      <c r="J1747" s="3" t="s">
        <v>69</v>
      </c>
      <c r="K1747" s="3" t="s">
        <v>3065</v>
      </c>
      <c r="L1747" s="3" t="s">
        <v>36</v>
      </c>
      <c r="M1747" s="3" t="s">
        <v>3149</v>
      </c>
      <c r="N1747" s="3" t="s">
        <v>340</v>
      </c>
      <c r="P1747" s="3" t="s">
        <v>669</v>
      </c>
      <c r="Q1747" s="3" t="s">
        <v>1475</v>
      </c>
      <c r="R1747" s="3" t="s">
        <v>2434</v>
      </c>
      <c r="S1747" s="2" t="str">
        <f>IF(P1747="심사불필요","-",VLOOKUP(K1747,'[1]자격증 backdata'!A:G,7,0))</f>
        <v>-</v>
      </c>
      <c r="T1747" s="2" t="str">
        <f>IF(S1747="-","-",IF(COUNTIFS(B:B,B1747,S:S,"필수")&gt;0,"자격요건충족","확인필요"))</f>
        <v>-</v>
      </c>
      <c r="U1747" s="2"/>
      <c r="W1747" s="2">
        <f>IF(Q1747="4급","심사불필요",VLOOKUP(K1747,'[1]자격증 backdata'!A:B,2,0))</f>
        <v>0</v>
      </c>
      <c r="X1747" s="3">
        <f>IF(R1747="A", MIN(20, SUMIFS(W:W, B:B, B1747, R:R, "A")),IF(R1747="B", MIN(30, SUMIFS(W:W, B:B, B1747, R:R, "B")),"비해당분야"))</f>
        <v>6</v>
      </c>
      <c r="Y1747" s="3" t="str">
        <f>IF(R1747="C",MIN(30,IF(COUNTIFS(B:B,B1747,W:W,"가1")=1,25,IF(COUNTIFS(B:B,B1747,W:W,"가1")&gt;=2,30,0))+IF(COUNTIFS(B:B,B1747,W:W,"나1")&gt;=4,30,IF(COUNTIFS(B:B,B1747,W:W,"나1")=3,26,IF(COUNTIFS(B:B,B1747,W:W,"나1")=2,22,IF(COUNTIFS(B:B,B1747,W:W,"나1")=1,18,0)))))+MIN(30,IF(COUNTIFS(B:B,B1747,W:W,"가2")=1,25,IF(COUNTIFS(B:B,B1747,W:W,"가2")&gt;=2,30,0))+IF(COUNTIFS(B:B,B1747,W:W,"나2")=3,30,IF(COUNTIFS(B:B,B1747,W:W,"나2")=2,25,IF(COUNTIFS(B:B,B1747,W:W,"나2")=1,20,0)))),"비해당분야")</f>
        <v>비해당분야</v>
      </c>
      <c r="Z1747" s="3" t="str">
        <f>IF(R1747="C",VLOOKUP(K1747,'[1]자격증 backdata'!A:F,6,0),"비해당분야")</f>
        <v>비해당분야</v>
      </c>
      <c r="AA1747" s="3" t="str">
        <f>IF(R1747="C",SUMIF(B:B,B1747,Z:Z),"비해당분야")</f>
        <v>비해당분야</v>
      </c>
      <c r="AB1747" s="3" t="str">
        <f>IF(R1747="C",SUM(Y1747,AA1747),"비해당분야")</f>
        <v>비해당분야</v>
      </c>
      <c r="AC1747" s="3">
        <f>IF(R1747="C",AB1747,X1747)</f>
        <v>6</v>
      </c>
      <c r="AD1747" s="3">
        <f>VLOOKUP(K1747,'[1]자격증 backdata'!A:D,4,0)</f>
        <v>5</v>
      </c>
      <c r="AE1747" s="3">
        <f>IF(_xlfn.MAXIFS(AD:AD,B:B,B1747)&gt;10,10,_xlfn.MAXIFS(AD:AD,B:B,B1747))</f>
        <v>5</v>
      </c>
      <c r="AG1747" s="2">
        <f>VLOOKUP(K1747,'[1]자격증 backdata'!A:C,3,0)</f>
        <v>0</v>
      </c>
      <c r="AH1747" s="2">
        <f>COUNTIFS($B:$B,$B1747,$AG:$AG,AH$1)</f>
        <v>0</v>
      </c>
      <c r="AI1747" s="2">
        <f>COUNTIFS($B:$B,$B1747,$AG:$AG,AI$1)</f>
        <v>0</v>
      </c>
      <c r="AJ1747" s="2">
        <f>COUNTIFS($B:$B,$B1747,$AG:$AG,AJ$1)</f>
        <v>0</v>
      </c>
      <c r="AK1747" s="2">
        <f>COUNTIFS($B:$B,$B1747,$AG:$AG,AK$1)</f>
        <v>0</v>
      </c>
      <c r="AL1747" s="2">
        <f>COUNTIFS($B:$B,$B1747,$AG:$AG,AL$1)</f>
        <v>0</v>
      </c>
      <c r="AM1747" s="2">
        <f>COUNTIFS($B:$B,$B1747,$AG:$AG,AM$1)</f>
        <v>0</v>
      </c>
      <c r="AN1747" s="2">
        <f>COUNTIFS($B:$B,$B1747,$AG:$AG,AN$1)</f>
        <v>0</v>
      </c>
      <c r="AO1747" s="2">
        <f>COUNTIFS($B:$B,$B1747,$AG:$AG,AO$1)</f>
        <v>0</v>
      </c>
      <c r="AP1747" s="2">
        <f>COUNTIFS($B:$B,$B1747,$AG:$AG,AP$1)</f>
        <v>0</v>
      </c>
      <c r="AQ1747" s="2">
        <f>COUNTIFS($B:$B,$B1747,$AG:$AG,AQ$1)</f>
        <v>0</v>
      </c>
      <c r="AR1747" s="2">
        <f>COUNTIFS($B:$B,$B1747,$AG:$AG,AR$1)</f>
        <v>0</v>
      </c>
      <c r="AS1747" s="2">
        <f>COUNTIFS($B:$B,$B1747,$AG:$AG,AS$1)</f>
        <v>0</v>
      </c>
      <c r="AT1747" s="2">
        <f>COUNTIFS($B:$B,$B1747,$AG:$AG,AT$1)</f>
        <v>1</v>
      </c>
      <c r="AU1747" s="2">
        <f>COUNTIFS($B:$B,$B1747,$AG:$AG,AU$1)</f>
        <v>0</v>
      </c>
    </row>
    <row r="1748" spans="1:47" ht="15" customHeight="1" x14ac:dyDescent="0.35">
      <c r="A1748" s="7">
        <f>IF(B1747=B1748,A1747,A1747+1)</f>
        <v>604</v>
      </c>
      <c r="B1748" s="7" t="s">
        <v>3142</v>
      </c>
      <c r="C1748" s="7" t="s">
        <v>3141</v>
      </c>
      <c r="D1748" s="7" t="s">
        <v>3044</v>
      </c>
      <c r="E1748" s="7" t="s">
        <v>3043</v>
      </c>
      <c r="F1748" s="4" t="s">
        <v>7</v>
      </c>
      <c r="G1748" s="4" t="s">
        <v>8</v>
      </c>
      <c r="H1748" s="4" t="s">
        <v>7</v>
      </c>
      <c r="I1748" s="3">
        <v>2</v>
      </c>
      <c r="J1748" s="3" t="s">
        <v>3148</v>
      </c>
      <c r="K1748" s="3" t="s">
        <v>3147</v>
      </c>
      <c r="L1748" s="3" t="s">
        <v>706</v>
      </c>
      <c r="M1748" s="3" t="s">
        <v>3146</v>
      </c>
      <c r="N1748" s="3" t="s">
        <v>3145</v>
      </c>
      <c r="P1748" s="3" t="s">
        <v>669</v>
      </c>
      <c r="Q1748" s="3" t="s">
        <v>1475</v>
      </c>
      <c r="R1748" s="3" t="s">
        <v>2434</v>
      </c>
      <c r="S1748" s="2" t="str">
        <f>IF(P1748="심사불필요","-",VLOOKUP(K1748,'[1]자격증 backdata'!A:G,7,0))</f>
        <v>-</v>
      </c>
      <c r="T1748" s="2" t="str">
        <f>IF(S1748="-","-",IF(COUNTIFS(B:B,B1748,S:S,"필수")&gt;0,"자격요건충족","확인필요"))</f>
        <v>-</v>
      </c>
      <c r="U1748" s="2"/>
      <c r="W1748" s="2">
        <f>IF(Q1748="4급","심사불필요",VLOOKUP(K1748,'[1]자격증 backdata'!A:B,2,0))</f>
        <v>0</v>
      </c>
      <c r="X1748" s="3">
        <f>IF(R1748="A", MIN(20, SUMIFS(W:W, B:B, B1748, R:R, "A")),IF(R1748="B", MIN(30, SUMIFS(W:W, B:B, B1748, R:R, "B")),"비해당분야"))</f>
        <v>6</v>
      </c>
      <c r="Y1748" s="3" t="str">
        <f>IF(R1748="C",MIN(30,IF(COUNTIFS(B:B,B1748,W:W,"가1")=1,25,IF(COUNTIFS(B:B,B1748,W:W,"가1")&gt;=2,30,0))+IF(COUNTIFS(B:B,B1748,W:W,"나1")&gt;=4,30,IF(COUNTIFS(B:B,B1748,W:W,"나1")=3,26,IF(COUNTIFS(B:B,B1748,W:W,"나1")=2,22,IF(COUNTIFS(B:B,B1748,W:W,"나1")=1,18,0)))))+MIN(30,IF(COUNTIFS(B:B,B1748,W:W,"가2")=1,25,IF(COUNTIFS(B:B,B1748,W:W,"가2")&gt;=2,30,0))+IF(COUNTIFS(B:B,B1748,W:W,"나2")=3,30,IF(COUNTIFS(B:B,B1748,W:W,"나2")=2,25,IF(COUNTIFS(B:B,B1748,W:W,"나2")=1,20,0)))),"비해당분야")</f>
        <v>비해당분야</v>
      </c>
      <c r="Z1748" s="3" t="str">
        <f>IF(R1748="C",VLOOKUP(K1748,'[1]자격증 backdata'!A:F,6,0),"비해당분야")</f>
        <v>비해당분야</v>
      </c>
      <c r="AA1748" s="3" t="str">
        <f>IF(R1748="C",SUMIF(B:B,B1748,Z:Z),"비해당분야")</f>
        <v>비해당분야</v>
      </c>
      <c r="AB1748" s="3" t="str">
        <f>IF(R1748="C",SUM(Y1748,AA1748),"비해당분야")</f>
        <v>비해당분야</v>
      </c>
      <c r="AC1748" s="3">
        <f>IF(R1748="C",AB1748,X1748)</f>
        <v>6</v>
      </c>
      <c r="AD1748" s="3">
        <f>VLOOKUP(K1748,'[1]자격증 backdata'!A:D,4,0)</f>
        <v>5</v>
      </c>
      <c r="AE1748" s="3">
        <f>IF(_xlfn.MAXIFS(AD:AD,B:B,B1748)&gt;10,10,_xlfn.MAXIFS(AD:AD,B:B,B1748))</f>
        <v>5</v>
      </c>
      <c r="AG1748" s="2">
        <f>VLOOKUP(K1748,'[1]자격증 backdata'!A:C,3,0)</f>
        <v>0</v>
      </c>
      <c r="AH1748" s="2">
        <f>COUNTIFS($B:$B,$B1748,$AG:$AG,AH$1)</f>
        <v>0</v>
      </c>
      <c r="AI1748" s="2">
        <f>COUNTIFS($B:$B,$B1748,$AG:$AG,AI$1)</f>
        <v>0</v>
      </c>
      <c r="AJ1748" s="2">
        <f>COUNTIFS($B:$B,$B1748,$AG:$AG,AJ$1)</f>
        <v>0</v>
      </c>
      <c r="AK1748" s="2">
        <f>COUNTIFS($B:$B,$B1748,$AG:$AG,AK$1)</f>
        <v>0</v>
      </c>
      <c r="AL1748" s="2">
        <f>COUNTIFS($B:$B,$B1748,$AG:$AG,AL$1)</f>
        <v>0</v>
      </c>
      <c r="AM1748" s="2">
        <f>COUNTIFS($B:$B,$B1748,$AG:$AG,AM$1)</f>
        <v>0</v>
      </c>
      <c r="AN1748" s="2">
        <f>COUNTIFS($B:$B,$B1748,$AG:$AG,AN$1)</f>
        <v>0</v>
      </c>
      <c r="AO1748" s="2">
        <f>COUNTIFS($B:$B,$B1748,$AG:$AG,AO$1)</f>
        <v>0</v>
      </c>
      <c r="AP1748" s="2">
        <f>COUNTIFS($B:$B,$B1748,$AG:$AG,AP$1)</f>
        <v>0</v>
      </c>
      <c r="AQ1748" s="2">
        <f>COUNTIFS($B:$B,$B1748,$AG:$AG,AQ$1)</f>
        <v>0</v>
      </c>
      <c r="AR1748" s="2">
        <f>COUNTIFS($B:$B,$B1748,$AG:$AG,AR$1)</f>
        <v>0</v>
      </c>
      <c r="AS1748" s="2">
        <f>COUNTIFS($B:$B,$B1748,$AG:$AG,AS$1)</f>
        <v>0</v>
      </c>
      <c r="AT1748" s="2">
        <f>COUNTIFS($B:$B,$B1748,$AG:$AG,AT$1)</f>
        <v>1</v>
      </c>
      <c r="AU1748" s="2">
        <f>COUNTIFS($B:$B,$B1748,$AG:$AG,AU$1)</f>
        <v>0</v>
      </c>
    </row>
    <row r="1749" spans="1:47" ht="15" customHeight="1" x14ac:dyDescent="0.35">
      <c r="A1749" s="7">
        <f>IF(B1748=B1749,A1748,A1748+1)</f>
        <v>604</v>
      </c>
      <c r="B1749" s="7" t="s">
        <v>3142</v>
      </c>
      <c r="C1749" s="7" t="s">
        <v>3141</v>
      </c>
      <c r="D1749" s="7" t="s">
        <v>3044</v>
      </c>
      <c r="E1749" s="7" t="s">
        <v>3043</v>
      </c>
      <c r="F1749" s="4" t="s">
        <v>7</v>
      </c>
      <c r="G1749" s="4" t="s">
        <v>8</v>
      </c>
      <c r="H1749" s="4" t="s">
        <v>7</v>
      </c>
      <c r="I1749" s="3">
        <v>3</v>
      </c>
      <c r="J1749" s="3" t="s">
        <v>106</v>
      </c>
      <c r="K1749" s="3" t="s">
        <v>3057</v>
      </c>
      <c r="L1749" s="3" t="s">
        <v>55</v>
      </c>
      <c r="M1749" s="3" t="s">
        <v>3144</v>
      </c>
      <c r="N1749" s="3" t="s">
        <v>3143</v>
      </c>
      <c r="P1749" s="3" t="s">
        <v>669</v>
      </c>
      <c r="Q1749" s="3" t="s">
        <v>1475</v>
      </c>
      <c r="R1749" s="3" t="s">
        <v>2434</v>
      </c>
      <c r="S1749" s="2" t="str">
        <f>IF(P1749="심사불필요","-",VLOOKUP(K1749,'[1]자격증 backdata'!A:G,7,0))</f>
        <v>-</v>
      </c>
      <c r="T1749" s="2" t="str">
        <f>IF(S1749="-","-",IF(COUNTIFS(B:B,B1749,S:S,"필수")&gt;0,"자격요건충족","확인필요"))</f>
        <v>-</v>
      </c>
      <c r="U1749" s="2"/>
      <c r="W1749" s="2">
        <f>IF(Q1749="4급","심사불필요",VLOOKUP(K1749,'[1]자격증 backdata'!A:B,2,0))</f>
        <v>4</v>
      </c>
      <c r="X1749" s="3">
        <f>IF(R1749="A", MIN(20, SUMIFS(W:W, B:B, B1749, R:R, "A")),IF(R1749="B", MIN(30, SUMIFS(W:W, B:B, B1749, R:R, "B")),"비해당분야"))</f>
        <v>6</v>
      </c>
      <c r="Y1749" s="3" t="str">
        <f>IF(R1749="C",MIN(30,IF(COUNTIFS(B:B,B1749,W:W,"가1")=1,25,IF(COUNTIFS(B:B,B1749,W:W,"가1")&gt;=2,30,0))+IF(COUNTIFS(B:B,B1749,W:W,"나1")&gt;=4,30,IF(COUNTIFS(B:B,B1749,W:W,"나1")=3,26,IF(COUNTIFS(B:B,B1749,W:W,"나1")=2,22,IF(COUNTIFS(B:B,B1749,W:W,"나1")=1,18,0)))))+MIN(30,IF(COUNTIFS(B:B,B1749,W:W,"가2")=1,25,IF(COUNTIFS(B:B,B1749,W:W,"가2")&gt;=2,30,0))+IF(COUNTIFS(B:B,B1749,W:W,"나2")=3,30,IF(COUNTIFS(B:B,B1749,W:W,"나2")=2,25,IF(COUNTIFS(B:B,B1749,W:W,"나2")=1,20,0)))),"비해당분야")</f>
        <v>비해당분야</v>
      </c>
      <c r="Z1749" s="3" t="str">
        <f>IF(R1749="C",VLOOKUP(K1749,'[1]자격증 backdata'!A:F,6,0),"비해당분야")</f>
        <v>비해당분야</v>
      </c>
      <c r="AA1749" s="3" t="str">
        <f>IF(R1749="C",SUMIF(B:B,B1749,Z:Z),"비해당분야")</f>
        <v>비해당분야</v>
      </c>
      <c r="AB1749" s="3" t="str">
        <f>IF(R1749="C",SUM(Y1749,AA1749),"비해당분야")</f>
        <v>비해당분야</v>
      </c>
      <c r="AC1749" s="3">
        <f>IF(R1749="C",AB1749,X1749)</f>
        <v>6</v>
      </c>
      <c r="AD1749" s="3">
        <f>VLOOKUP(K1749,'[1]자격증 backdata'!A:D,4,0)</f>
        <v>0</v>
      </c>
      <c r="AE1749" s="3">
        <f>IF(_xlfn.MAXIFS(AD:AD,B:B,B1749)&gt;10,10,_xlfn.MAXIFS(AD:AD,B:B,B1749))</f>
        <v>5</v>
      </c>
      <c r="AG1749" s="2" t="str">
        <f>VLOOKUP(K1749,'[1]자격증 backdata'!A:C,3,0)</f>
        <v>M</v>
      </c>
      <c r="AH1749" s="2">
        <f>COUNTIFS($B:$B,$B1749,$AG:$AG,AH$1)</f>
        <v>0</v>
      </c>
      <c r="AI1749" s="2">
        <f>COUNTIFS($B:$B,$B1749,$AG:$AG,AI$1)</f>
        <v>0</v>
      </c>
      <c r="AJ1749" s="2">
        <f>COUNTIFS($B:$B,$B1749,$AG:$AG,AJ$1)</f>
        <v>0</v>
      </c>
      <c r="AK1749" s="2">
        <f>COUNTIFS($B:$B,$B1749,$AG:$AG,AK$1)</f>
        <v>0</v>
      </c>
      <c r="AL1749" s="2">
        <f>COUNTIFS($B:$B,$B1749,$AG:$AG,AL$1)</f>
        <v>0</v>
      </c>
      <c r="AM1749" s="2">
        <f>COUNTIFS($B:$B,$B1749,$AG:$AG,AM$1)</f>
        <v>0</v>
      </c>
      <c r="AN1749" s="2">
        <f>COUNTIFS($B:$B,$B1749,$AG:$AG,AN$1)</f>
        <v>0</v>
      </c>
      <c r="AO1749" s="2">
        <f>COUNTIFS($B:$B,$B1749,$AG:$AG,AO$1)</f>
        <v>0</v>
      </c>
      <c r="AP1749" s="2">
        <f>COUNTIFS($B:$B,$B1749,$AG:$AG,AP$1)</f>
        <v>0</v>
      </c>
      <c r="AQ1749" s="2">
        <f>COUNTIFS($B:$B,$B1749,$AG:$AG,AQ$1)</f>
        <v>0</v>
      </c>
      <c r="AR1749" s="2">
        <f>COUNTIFS($B:$B,$B1749,$AG:$AG,AR$1)</f>
        <v>0</v>
      </c>
      <c r="AS1749" s="2">
        <f>COUNTIFS($B:$B,$B1749,$AG:$AG,AS$1)</f>
        <v>0</v>
      </c>
      <c r="AT1749" s="2">
        <f>COUNTIFS($B:$B,$B1749,$AG:$AG,AT$1)</f>
        <v>1</v>
      </c>
      <c r="AU1749" s="2">
        <f>COUNTIFS($B:$B,$B1749,$AG:$AG,AU$1)</f>
        <v>0</v>
      </c>
    </row>
    <row r="1750" spans="1:47" ht="15" customHeight="1" x14ac:dyDescent="0.35">
      <c r="A1750" s="7">
        <f>IF(B1749=B1750,A1749,A1749+1)</f>
        <v>604</v>
      </c>
      <c r="B1750" s="7" t="s">
        <v>3142</v>
      </c>
      <c r="C1750" s="7" t="s">
        <v>3141</v>
      </c>
      <c r="D1750" s="7" t="s">
        <v>3044</v>
      </c>
      <c r="E1750" s="7" t="s">
        <v>3043</v>
      </c>
      <c r="F1750" s="4" t="s">
        <v>7</v>
      </c>
      <c r="G1750" s="4" t="s">
        <v>8</v>
      </c>
      <c r="H1750" s="4" t="s">
        <v>7</v>
      </c>
      <c r="I1750" s="3">
        <v>4</v>
      </c>
      <c r="J1750" s="3" t="s">
        <v>28</v>
      </c>
      <c r="K1750" s="3" t="s">
        <v>3061</v>
      </c>
      <c r="L1750" s="3" t="s">
        <v>26</v>
      </c>
      <c r="M1750" s="3" t="s">
        <v>3140</v>
      </c>
      <c r="N1750" s="3" t="s">
        <v>1645</v>
      </c>
      <c r="P1750" s="3" t="s">
        <v>669</v>
      </c>
      <c r="Q1750" s="3" t="s">
        <v>1475</v>
      </c>
      <c r="R1750" s="3" t="s">
        <v>2434</v>
      </c>
      <c r="S1750" s="2" t="str">
        <f>IF(P1750="심사불필요","-",VLOOKUP(K1750,'[1]자격증 backdata'!A:G,7,0))</f>
        <v>-</v>
      </c>
      <c r="T1750" s="2" t="str">
        <f>IF(S1750="-","-",IF(COUNTIFS(B:B,B1750,S:S,"필수")&gt;0,"자격요건충족","확인필요"))</f>
        <v>-</v>
      </c>
      <c r="U1750" s="2"/>
      <c r="W1750" s="2">
        <f>IF(Q1750="4급","심사불필요",VLOOKUP(K1750,'[1]자격증 backdata'!A:B,2,0))</f>
        <v>2</v>
      </c>
      <c r="X1750" s="3">
        <f>IF(R1750="A", MIN(20, SUMIFS(W:W, B:B, B1750, R:R, "A")),IF(R1750="B", MIN(30, SUMIFS(W:W, B:B, B1750, R:R, "B")),"비해당분야"))</f>
        <v>6</v>
      </c>
      <c r="Y1750" s="3" t="str">
        <f>IF(R1750="C",MIN(30,IF(COUNTIFS(B:B,B1750,W:W,"가1")=1,25,IF(COUNTIFS(B:B,B1750,W:W,"가1")&gt;=2,30,0))+IF(COUNTIFS(B:B,B1750,W:W,"나1")&gt;=4,30,IF(COUNTIFS(B:B,B1750,W:W,"나1")=3,26,IF(COUNTIFS(B:B,B1750,W:W,"나1")=2,22,IF(COUNTIFS(B:B,B1750,W:W,"나1")=1,18,0)))))+MIN(30,IF(COUNTIFS(B:B,B1750,W:W,"가2")=1,25,IF(COUNTIFS(B:B,B1750,W:W,"가2")&gt;=2,30,0))+IF(COUNTIFS(B:B,B1750,W:W,"나2")=3,30,IF(COUNTIFS(B:B,B1750,W:W,"나2")=2,25,IF(COUNTIFS(B:B,B1750,W:W,"나2")=1,20,0)))),"비해당분야")</f>
        <v>비해당분야</v>
      </c>
      <c r="Z1750" s="3" t="str">
        <f>IF(R1750="C",VLOOKUP(K1750,'[1]자격증 backdata'!A:F,6,0),"비해당분야")</f>
        <v>비해당분야</v>
      </c>
      <c r="AA1750" s="3" t="str">
        <f>IF(R1750="C",SUMIF(B:B,B1750,Z:Z),"비해당분야")</f>
        <v>비해당분야</v>
      </c>
      <c r="AB1750" s="3" t="str">
        <f>IF(R1750="C",SUM(Y1750,AA1750),"비해당분야")</f>
        <v>비해당분야</v>
      </c>
      <c r="AC1750" s="3">
        <f>IF(R1750="C",AB1750,X1750)</f>
        <v>6</v>
      </c>
      <c r="AD1750" s="3">
        <f>VLOOKUP(K1750,'[1]자격증 backdata'!A:D,4,0)</f>
        <v>0</v>
      </c>
      <c r="AE1750" s="3">
        <f>IF(_xlfn.MAXIFS(AD:AD,B:B,B1750)&gt;10,10,_xlfn.MAXIFS(AD:AD,B:B,B1750))</f>
        <v>5</v>
      </c>
      <c r="AG1750" s="2">
        <f>VLOOKUP(K1750,'[1]자격증 backdata'!A:C,3,0)</f>
        <v>0</v>
      </c>
      <c r="AH1750" s="2">
        <f>COUNTIFS($B:$B,$B1750,$AG:$AG,AH$1)</f>
        <v>0</v>
      </c>
      <c r="AI1750" s="2">
        <f>COUNTIFS($B:$B,$B1750,$AG:$AG,AI$1)</f>
        <v>0</v>
      </c>
      <c r="AJ1750" s="2">
        <f>COUNTIFS($B:$B,$B1750,$AG:$AG,AJ$1)</f>
        <v>0</v>
      </c>
      <c r="AK1750" s="2">
        <f>COUNTIFS($B:$B,$B1750,$AG:$AG,AK$1)</f>
        <v>0</v>
      </c>
      <c r="AL1750" s="2">
        <f>COUNTIFS($B:$B,$B1750,$AG:$AG,AL$1)</f>
        <v>0</v>
      </c>
      <c r="AM1750" s="2">
        <f>COUNTIFS($B:$B,$B1750,$AG:$AG,AM$1)</f>
        <v>0</v>
      </c>
      <c r="AN1750" s="2">
        <f>COUNTIFS($B:$B,$B1750,$AG:$AG,AN$1)</f>
        <v>0</v>
      </c>
      <c r="AO1750" s="2">
        <f>COUNTIFS($B:$B,$B1750,$AG:$AG,AO$1)</f>
        <v>0</v>
      </c>
      <c r="AP1750" s="2">
        <f>COUNTIFS($B:$B,$B1750,$AG:$AG,AP$1)</f>
        <v>0</v>
      </c>
      <c r="AQ1750" s="2">
        <f>COUNTIFS($B:$B,$B1750,$AG:$AG,AQ$1)</f>
        <v>0</v>
      </c>
      <c r="AR1750" s="2">
        <f>COUNTIFS($B:$B,$B1750,$AG:$AG,AR$1)</f>
        <v>0</v>
      </c>
      <c r="AS1750" s="2">
        <f>COUNTIFS($B:$B,$B1750,$AG:$AG,AS$1)</f>
        <v>0</v>
      </c>
      <c r="AT1750" s="2">
        <f>COUNTIFS($B:$B,$B1750,$AG:$AG,AT$1)</f>
        <v>1</v>
      </c>
      <c r="AU1750" s="2">
        <f>COUNTIFS($B:$B,$B1750,$AG:$AG,AU$1)</f>
        <v>0</v>
      </c>
    </row>
    <row r="1751" spans="1:47" ht="15" customHeight="1" x14ac:dyDescent="0.35">
      <c r="A1751" s="4">
        <f>IF(B1750=B1751,A1750,A1750+1)</f>
        <v>605</v>
      </c>
      <c r="B1751" s="4" t="s">
        <v>3137</v>
      </c>
      <c r="C1751" s="4" t="s">
        <v>3136</v>
      </c>
      <c r="D1751" s="4" t="s">
        <v>3044</v>
      </c>
      <c r="E1751" s="4" t="s">
        <v>3043</v>
      </c>
      <c r="F1751" s="4" t="s">
        <v>7</v>
      </c>
      <c r="G1751" s="4" t="s">
        <v>8</v>
      </c>
      <c r="H1751" s="4" t="s">
        <v>7</v>
      </c>
      <c r="I1751" s="4">
        <v>1</v>
      </c>
      <c r="J1751" s="4" t="s">
        <v>106</v>
      </c>
      <c r="K1751" s="4" t="s">
        <v>3057</v>
      </c>
      <c r="L1751" s="4" t="s">
        <v>55</v>
      </c>
      <c r="M1751" s="4" t="s">
        <v>3139</v>
      </c>
      <c r="N1751" s="4" t="s">
        <v>41</v>
      </c>
      <c r="P1751" s="4" t="s">
        <v>669</v>
      </c>
      <c r="Q1751" s="4" t="s">
        <v>1475</v>
      </c>
      <c r="R1751" s="4" t="s">
        <v>2434</v>
      </c>
      <c r="S1751" s="5" t="str">
        <f>IF(P1751="심사불필요","-",VLOOKUP(K1751,'[1]자격증 backdata'!A:G,7,0))</f>
        <v>-</v>
      </c>
      <c r="T1751" s="5" t="str">
        <f>IF(S1751="-","-",IF(COUNTIFS(B:B,B1751,S:S,"필수")&gt;0,"자격요건충족","확인필요"))</f>
        <v>-</v>
      </c>
      <c r="U1751" s="5"/>
      <c r="W1751" s="5">
        <f>IF(Q1751="4급","심사불필요",VLOOKUP(K1751,'[1]자격증 backdata'!A:B,2,0))</f>
        <v>4</v>
      </c>
      <c r="X1751" s="4">
        <f>IF(R1751="A", MIN(20, SUMIFS(W:W, B:B, B1751, R:R, "A")),IF(R1751="B", MIN(30, SUMIFS(W:W, B:B, B1751, R:R, "B")),"비해당분야"))</f>
        <v>6</v>
      </c>
      <c r="Y1751" s="4" t="str">
        <f>IF(R1751="C",MIN(30,IF(COUNTIFS(B:B,B1751,W:W,"가1")=1,25,IF(COUNTIFS(B:B,B1751,W:W,"가1")&gt;=2,30,0))+IF(COUNTIFS(B:B,B1751,W:W,"나1")&gt;=4,30,IF(COUNTIFS(B:B,B1751,W:W,"나1")=3,26,IF(COUNTIFS(B:B,B1751,W:W,"나1")=2,22,IF(COUNTIFS(B:B,B1751,W:W,"나1")=1,18,0)))))+MIN(30,IF(COUNTIFS(B:B,B1751,W:W,"가2")=1,25,IF(COUNTIFS(B:B,B1751,W:W,"가2")&gt;=2,30,0))+IF(COUNTIFS(B:B,B1751,W:W,"나2")=3,30,IF(COUNTIFS(B:B,B1751,W:W,"나2")=2,25,IF(COUNTIFS(B:B,B1751,W:W,"나2")=1,20,0)))),"비해당분야")</f>
        <v>비해당분야</v>
      </c>
      <c r="Z1751" s="4" t="str">
        <f>IF(R1751="C",VLOOKUP(K1751,'[1]자격증 backdata'!A:F,6,0),"비해당분야")</f>
        <v>비해당분야</v>
      </c>
      <c r="AA1751" s="4" t="str">
        <f>IF(R1751="C",SUMIF(B:B,B1751,Z:Z),"비해당분야")</f>
        <v>비해당분야</v>
      </c>
      <c r="AB1751" s="4" t="str">
        <f>IF(R1751="C",SUM(Y1751,AA1751),"비해당분야")</f>
        <v>비해당분야</v>
      </c>
      <c r="AC1751" s="4">
        <f>IF(R1751="C",AB1751,X1751)</f>
        <v>6</v>
      </c>
      <c r="AD1751" s="4">
        <f>VLOOKUP(K1751,'[1]자격증 backdata'!A:D,4,0)</f>
        <v>0</v>
      </c>
      <c r="AE1751" s="4">
        <f>IF(_xlfn.MAXIFS(AD:AD,B:B,B1751)&gt;10,10,_xlfn.MAXIFS(AD:AD,B:B,B1751))</f>
        <v>5</v>
      </c>
      <c r="AG1751" s="5" t="str">
        <f>VLOOKUP(K1751,'[1]자격증 backdata'!A:C,3,0)</f>
        <v>M</v>
      </c>
      <c r="AH1751" s="5">
        <f>COUNTIFS($B:$B,$B1751,$AG:$AG,AH$1)</f>
        <v>0</v>
      </c>
      <c r="AI1751" s="5">
        <f>COUNTIFS($B:$B,$B1751,$AG:$AG,AI$1)</f>
        <v>0</v>
      </c>
      <c r="AJ1751" s="5">
        <f>COUNTIFS($B:$B,$B1751,$AG:$AG,AJ$1)</f>
        <v>0</v>
      </c>
      <c r="AK1751" s="5">
        <f>COUNTIFS($B:$B,$B1751,$AG:$AG,AK$1)</f>
        <v>0</v>
      </c>
      <c r="AL1751" s="5">
        <f>COUNTIFS($B:$B,$B1751,$AG:$AG,AL$1)</f>
        <v>0</v>
      </c>
      <c r="AM1751" s="5">
        <f>COUNTIFS($B:$B,$B1751,$AG:$AG,AM$1)</f>
        <v>0</v>
      </c>
      <c r="AN1751" s="5">
        <f>COUNTIFS($B:$B,$B1751,$AG:$AG,AN$1)</f>
        <v>0</v>
      </c>
      <c r="AO1751" s="5">
        <f>COUNTIFS($B:$B,$B1751,$AG:$AG,AO$1)</f>
        <v>0</v>
      </c>
      <c r="AP1751" s="5">
        <f>COUNTIFS($B:$B,$B1751,$AG:$AG,AP$1)</f>
        <v>0</v>
      </c>
      <c r="AQ1751" s="5">
        <f>COUNTIFS($B:$B,$B1751,$AG:$AG,AQ$1)</f>
        <v>0</v>
      </c>
      <c r="AR1751" s="5">
        <f>COUNTIFS($B:$B,$B1751,$AG:$AG,AR$1)</f>
        <v>0</v>
      </c>
      <c r="AS1751" s="5">
        <f>COUNTIFS($B:$B,$B1751,$AG:$AG,AS$1)</f>
        <v>0</v>
      </c>
      <c r="AT1751" s="5">
        <f>COUNTIFS($B:$B,$B1751,$AG:$AG,AT$1)</f>
        <v>1</v>
      </c>
      <c r="AU1751" s="5">
        <f>COUNTIFS($B:$B,$B1751,$AG:$AG,AU$1)</f>
        <v>0</v>
      </c>
    </row>
    <row r="1752" spans="1:47" ht="15" customHeight="1" x14ac:dyDescent="0.35">
      <c r="A1752" s="6">
        <f>IF(B1751=B1752,A1751,A1751+1)</f>
        <v>605</v>
      </c>
      <c r="B1752" s="6" t="s">
        <v>3137</v>
      </c>
      <c r="C1752" s="6" t="s">
        <v>3136</v>
      </c>
      <c r="D1752" s="6" t="s">
        <v>3044</v>
      </c>
      <c r="E1752" s="6" t="s">
        <v>3043</v>
      </c>
      <c r="F1752" s="4" t="s">
        <v>7</v>
      </c>
      <c r="G1752" s="4" t="s">
        <v>8</v>
      </c>
      <c r="H1752" s="4" t="s">
        <v>7</v>
      </c>
      <c r="I1752" s="4">
        <v>2</v>
      </c>
      <c r="J1752" s="4" t="s">
        <v>28</v>
      </c>
      <c r="K1752" s="4" t="s">
        <v>3061</v>
      </c>
      <c r="L1752" s="4" t="s">
        <v>26</v>
      </c>
      <c r="M1752" s="4" t="s">
        <v>3138</v>
      </c>
      <c r="N1752" s="4" t="s">
        <v>432</v>
      </c>
      <c r="P1752" s="4" t="s">
        <v>669</v>
      </c>
      <c r="Q1752" s="4" t="s">
        <v>1475</v>
      </c>
      <c r="R1752" s="4" t="s">
        <v>2434</v>
      </c>
      <c r="S1752" s="5" t="str">
        <f>IF(P1752="심사불필요","-",VLOOKUP(K1752,'[1]자격증 backdata'!A:G,7,0))</f>
        <v>-</v>
      </c>
      <c r="T1752" s="5" t="str">
        <f>IF(S1752="-","-",IF(COUNTIFS(B:B,B1752,S:S,"필수")&gt;0,"자격요건충족","확인필요"))</f>
        <v>-</v>
      </c>
      <c r="U1752" s="5"/>
      <c r="W1752" s="5">
        <f>IF(Q1752="4급","심사불필요",VLOOKUP(K1752,'[1]자격증 backdata'!A:B,2,0))</f>
        <v>2</v>
      </c>
      <c r="X1752" s="4">
        <f>IF(R1752="A", MIN(20, SUMIFS(W:W, B:B, B1752, R:R, "A")),IF(R1752="B", MIN(30, SUMIFS(W:W, B:B, B1752, R:R, "B")),"비해당분야"))</f>
        <v>6</v>
      </c>
      <c r="Y1752" s="4" t="str">
        <f>IF(R1752="C",MIN(30,IF(COUNTIFS(B:B,B1752,W:W,"가1")=1,25,IF(COUNTIFS(B:B,B1752,W:W,"가1")&gt;=2,30,0))+IF(COUNTIFS(B:B,B1752,W:W,"나1")&gt;=4,30,IF(COUNTIFS(B:B,B1752,W:W,"나1")=3,26,IF(COUNTIFS(B:B,B1752,W:W,"나1")=2,22,IF(COUNTIFS(B:B,B1752,W:W,"나1")=1,18,0)))))+MIN(30,IF(COUNTIFS(B:B,B1752,W:W,"가2")=1,25,IF(COUNTIFS(B:B,B1752,W:W,"가2")&gt;=2,30,0))+IF(COUNTIFS(B:B,B1752,W:W,"나2")=3,30,IF(COUNTIFS(B:B,B1752,W:W,"나2")=2,25,IF(COUNTIFS(B:B,B1752,W:W,"나2")=1,20,0)))),"비해당분야")</f>
        <v>비해당분야</v>
      </c>
      <c r="Z1752" s="4" t="str">
        <f>IF(R1752="C",VLOOKUP(K1752,'[1]자격증 backdata'!A:F,6,0),"비해당분야")</f>
        <v>비해당분야</v>
      </c>
      <c r="AA1752" s="4" t="str">
        <f>IF(R1752="C",SUMIF(B:B,B1752,Z:Z),"비해당분야")</f>
        <v>비해당분야</v>
      </c>
      <c r="AB1752" s="4" t="str">
        <f>IF(R1752="C",SUM(Y1752,AA1752),"비해당분야")</f>
        <v>비해당분야</v>
      </c>
      <c r="AC1752" s="4">
        <f>IF(R1752="C",AB1752,X1752)</f>
        <v>6</v>
      </c>
      <c r="AD1752" s="4">
        <f>VLOOKUP(K1752,'[1]자격증 backdata'!A:D,4,0)</f>
        <v>0</v>
      </c>
      <c r="AE1752" s="4">
        <f>IF(_xlfn.MAXIFS(AD:AD,B:B,B1752)&gt;10,10,_xlfn.MAXIFS(AD:AD,B:B,B1752))</f>
        <v>5</v>
      </c>
      <c r="AG1752" s="5">
        <f>VLOOKUP(K1752,'[1]자격증 backdata'!A:C,3,0)</f>
        <v>0</v>
      </c>
      <c r="AH1752" s="5">
        <f>COUNTIFS($B:$B,$B1752,$AG:$AG,AH$1)</f>
        <v>0</v>
      </c>
      <c r="AI1752" s="5">
        <f>COUNTIFS($B:$B,$B1752,$AG:$AG,AI$1)</f>
        <v>0</v>
      </c>
      <c r="AJ1752" s="5">
        <f>COUNTIFS($B:$B,$B1752,$AG:$AG,AJ$1)</f>
        <v>0</v>
      </c>
      <c r="AK1752" s="5">
        <f>COUNTIFS($B:$B,$B1752,$AG:$AG,AK$1)</f>
        <v>0</v>
      </c>
      <c r="AL1752" s="5">
        <f>COUNTIFS($B:$B,$B1752,$AG:$AG,AL$1)</f>
        <v>0</v>
      </c>
      <c r="AM1752" s="5">
        <f>COUNTIFS($B:$B,$B1752,$AG:$AG,AM$1)</f>
        <v>0</v>
      </c>
      <c r="AN1752" s="5">
        <f>COUNTIFS($B:$B,$B1752,$AG:$AG,AN$1)</f>
        <v>0</v>
      </c>
      <c r="AO1752" s="5">
        <f>COUNTIFS($B:$B,$B1752,$AG:$AG,AO$1)</f>
        <v>0</v>
      </c>
      <c r="AP1752" s="5">
        <f>COUNTIFS($B:$B,$B1752,$AG:$AG,AP$1)</f>
        <v>0</v>
      </c>
      <c r="AQ1752" s="5">
        <f>COUNTIFS($B:$B,$B1752,$AG:$AG,AQ$1)</f>
        <v>0</v>
      </c>
      <c r="AR1752" s="5">
        <f>COUNTIFS($B:$B,$B1752,$AG:$AG,AR$1)</f>
        <v>0</v>
      </c>
      <c r="AS1752" s="5">
        <f>COUNTIFS($B:$B,$B1752,$AG:$AG,AS$1)</f>
        <v>0</v>
      </c>
      <c r="AT1752" s="5">
        <f>COUNTIFS($B:$B,$B1752,$AG:$AG,AT$1)</f>
        <v>1</v>
      </c>
      <c r="AU1752" s="5">
        <f>COUNTIFS($B:$B,$B1752,$AG:$AG,AU$1)</f>
        <v>0</v>
      </c>
    </row>
    <row r="1753" spans="1:47" ht="15" customHeight="1" x14ac:dyDescent="0.35">
      <c r="A1753" s="6">
        <f>IF(B1752=B1753,A1752,A1752+1)</f>
        <v>605</v>
      </c>
      <c r="B1753" s="6" t="s">
        <v>3137</v>
      </c>
      <c r="C1753" s="6" t="s">
        <v>3136</v>
      </c>
      <c r="D1753" s="6" t="s">
        <v>3044</v>
      </c>
      <c r="E1753" s="6" t="s">
        <v>3043</v>
      </c>
      <c r="F1753" s="4" t="s">
        <v>7</v>
      </c>
      <c r="G1753" s="4" t="s">
        <v>8</v>
      </c>
      <c r="H1753" s="4" t="s">
        <v>7</v>
      </c>
      <c r="I1753" s="4">
        <v>3</v>
      </c>
      <c r="J1753" s="4" t="s">
        <v>69</v>
      </c>
      <c r="K1753" s="4" t="s">
        <v>3065</v>
      </c>
      <c r="L1753" s="4" t="s">
        <v>36</v>
      </c>
      <c r="M1753" s="4" t="s">
        <v>3135</v>
      </c>
      <c r="N1753" s="4" t="s">
        <v>937</v>
      </c>
      <c r="P1753" s="4" t="s">
        <v>669</v>
      </c>
      <c r="Q1753" s="4" t="s">
        <v>1475</v>
      </c>
      <c r="R1753" s="4" t="s">
        <v>2434</v>
      </c>
      <c r="S1753" s="5" t="str">
        <f>IF(P1753="심사불필요","-",VLOOKUP(K1753,'[1]자격증 backdata'!A:G,7,0))</f>
        <v>-</v>
      </c>
      <c r="T1753" s="5" t="str">
        <f>IF(S1753="-","-",IF(COUNTIFS(B:B,B1753,S:S,"필수")&gt;0,"자격요건충족","확인필요"))</f>
        <v>-</v>
      </c>
      <c r="U1753" s="5"/>
      <c r="W1753" s="5">
        <f>IF(Q1753="4급","심사불필요",VLOOKUP(K1753,'[1]자격증 backdata'!A:B,2,0))</f>
        <v>0</v>
      </c>
      <c r="X1753" s="4">
        <f>IF(R1753="A", MIN(20, SUMIFS(W:W, B:B, B1753, R:R, "A")),IF(R1753="B", MIN(30, SUMIFS(W:W, B:B, B1753, R:R, "B")),"비해당분야"))</f>
        <v>6</v>
      </c>
      <c r="Y1753" s="4" t="str">
        <f>IF(R1753="C",MIN(30,IF(COUNTIFS(B:B,B1753,W:W,"가1")=1,25,IF(COUNTIFS(B:B,B1753,W:W,"가1")&gt;=2,30,0))+IF(COUNTIFS(B:B,B1753,W:W,"나1")&gt;=4,30,IF(COUNTIFS(B:B,B1753,W:W,"나1")=3,26,IF(COUNTIFS(B:B,B1753,W:W,"나1")=2,22,IF(COUNTIFS(B:B,B1753,W:W,"나1")=1,18,0)))))+MIN(30,IF(COUNTIFS(B:B,B1753,W:W,"가2")=1,25,IF(COUNTIFS(B:B,B1753,W:W,"가2")&gt;=2,30,0))+IF(COUNTIFS(B:B,B1753,W:W,"나2")=3,30,IF(COUNTIFS(B:B,B1753,W:W,"나2")=2,25,IF(COUNTIFS(B:B,B1753,W:W,"나2")=1,20,0)))),"비해당분야")</f>
        <v>비해당분야</v>
      </c>
      <c r="Z1753" s="4" t="str">
        <f>IF(R1753="C",VLOOKUP(K1753,'[1]자격증 backdata'!A:F,6,0),"비해당분야")</f>
        <v>비해당분야</v>
      </c>
      <c r="AA1753" s="4" t="str">
        <f>IF(R1753="C",SUMIF(B:B,B1753,Z:Z),"비해당분야")</f>
        <v>비해당분야</v>
      </c>
      <c r="AB1753" s="4" t="str">
        <f>IF(R1753="C",SUM(Y1753,AA1753),"비해당분야")</f>
        <v>비해당분야</v>
      </c>
      <c r="AC1753" s="4">
        <f>IF(R1753="C",AB1753,X1753)</f>
        <v>6</v>
      </c>
      <c r="AD1753" s="4">
        <f>VLOOKUP(K1753,'[1]자격증 backdata'!A:D,4,0)</f>
        <v>5</v>
      </c>
      <c r="AE1753" s="4">
        <f>IF(_xlfn.MAXIFS(AD:AD,B:B,B1753)&gt;10,10,_xlfn.MAXIFS(AD:AD,B:B,B1753))</f>
        <v>5</v>
      </c>
      <c r="AG1753" s="5">
        <f>VLOOKUP(K1753,'[1]자격증 backdata'!A:C,3,0)</f>
        <v>0</v>
      </c>
      <c r="AH1753" s="5">
        <f>COUNTIFS($B:$B,$B1753,$AG:$AG,AH$1)</f>
        <v>0</v>
      </c>
      <c r="AI1753" s="5">
        <f>COUNTIFS($B:$B,$B1753,$AG:$AG,AI$1)</f>
        <v>0</v>
      </c>
      <c r="AJ1753" s="5">
        <f>COUNTIFS($B:$B,$B1753,$AG:$AG,AJ$1)</f>
        <v>0</v>
      </c>
      <c r="AK1753" s="5">
        <f>COUNTIFS($B:$B,$B1753,$AG:$AG,AK$1)</f>
        <v>0</v>
      </c>
      <c r="AL1753" s="5">
        <f>COUNTIFS($B:$B,$B1753,$AG:$AG,AL$1)</f>
        <v>0</v>
      </c>
      <c r="AM1753" s="5">
        <f>COUNTIFS($B:$B,$B1753,$AG:$AG,AM$1)</f>
        <v>0</v>
      </c>
      <c r="AN1753" s="5">
        <f>COUNTIFS($B:$B,$B1753,$AG:$AG,AN$1)</f>
        <v>0</v>
      </c>
      <c r="AO1753" s="5">
        <f>COUNTIFS($B:$B,$B1753,$AG:$AG,AO$1)</f>
        <v>0</v>
      </c>
      <c r="AP1753" s="5">
        <f>COUNTIFS($B:$B,$B1753,$AG:$AG,AP$1)</f>
        <v>0</v>
      </c>
      <c r="AQ1753" s="5">
        <f>COUNTIFS($B:$B,$B1753,$AG:$AG,AQ$1)</f>
        <v>0</v>
      </c>
      <c r="AR1753" s="5">
        <f>COUNTIFS($B:$B,$B1753,$AG:$AG,AR$1)</f>
        <v>0</v>
      </c>
      <c r="AS1753" s="5">
        <f>COUNTIFS($B:$B,$B1753,$AG:$AG,AS$1)</f>
        <v>0</v>
      </c>
      <c r="AT1753" s="5">
        <f>COUNTIFS($B:$B,$B1753,$AG:$AG,AT$1)</f>
        <v>1</v>
      </c>
      <c r="AU1753" s="5">
        <f>COUNTIFS($B:$B,$B1753,$AG:$AG,AU$1)</f>
        <v>0</v>
      </c>
    </row>
    <row r="1754" spans="1:47" ht="15" customHeight="1" x14ac:dyDescent="0.35">
      <c r="A1754" s="3">
        <f>IF(B1753=B1754,A1753,A1753+1)</f>
        <v>606</v>
      </c>
      <c r="B1754" s="3" t="s">
        <v>3130</v>
      </c>
      <c r="C1754" s="3" t="s">
        <v>3129</v>
      </c>
      <c r="D1754" s="3" t="s">
        <v>3044</v>
      </c>
      <c r="E1754" s="3" t="s">
        <v>3043</v>
      </c>
      <c r="F1754" s="4" t="s">
        <v>7</v>
      </c>
      <c r="G1754" s="4" t="s">
        <v>8</v>
      </c>
      <c r="H1754" s="4" t="s">
        <v>7</v>
      </c>
      <c r="I1754" s="3">
        <v>1</v>
      </c>
      <c r="J1754" s="3" t="s">
        <v>69</v>
      </c>
      <c r="K1754" s="3" t="s">
        <v>3065</v>
      </c>
      <c r="L1754" s="3" t="s">
        <v>36</v>
      </c>
      <c r="M1754" s="3" t="s">
        <v>3134</v>
      </c>
      <c r="N1754" s="3" t="s">
        <v>3133</v>
      </c>
      <c r="P1754" s="3" t="s">
        <v>669</v>
      </c>
      <c r="Q1754" s="3" t="s">
        <v>1475</v>
      </c>
      <c r="R1754" s="3" t="s">
        <v>2434</v>
      </c>
      <c r="S1754" s="2" t="str">
        <f>IF(P1754="심사불필요","-",VLOOKUP(K1754,'[1]자격증 backdata'!A:G,7,0))</f>
        <v>-</v>
      </c>
      <c r="T1754" s="2" t="str">
        <f>IF(S1754="-","-",IF(COUNTIFS(B:B,B1754,S:S,"필수")&gt;0,"자격요건충족","확인필요"))</f>
        <v>-</v>
      </c>
      <c r="U1754" s="2"/>
      <c r="W1754" s="2">
        <f>IF(Q1754="4급","심사불필요",VLOOKUP(K1754,'[1]자격증 backdata'!A:B,2,0))</f>
        <v>0</v>
      </c>
      <c r="X1754" s="3">
        <f>IF(R1754="A", MIN(20, SUMIFS(W:W, B:B, B1754, R:R, "A")),IF(R1754="B", MIN(30, SUMIFS(W:W, B:B, B1754, R:R, "B")),"비해당분야"))</f>
        <v>8</v>
      </c>
      <c r="Y1754" s="3" t="str">
        <f>IF(R1754="C",MIN(30,IF(COUNTIFS(B:B,B1754,W:W,"가1")=1,25,IF(COUNTIFS(B:B,B1754,W:W,"가1")&gt;=2,30,0))+IF(COUNTIFS(B:B,B1754,W:W,"나1")&gt;=4,30,IF(COUNTIFS(B:B,B1754,W:W,"나1")=3,26,IF(COUNTIFS(B:B,B1754,W:W,"나1")=2,22,IF(COUNTIFS(B:B,B1754,W:W,"나1")=1,18,0)))))+MIN(30,IF(COUNTIFS(B:B,B1754,W:W,"가2")=1,25,IF(COUNTIFS(B:B,B1754,W:W,"가2")&gt;=2,30,0))+IF(COUNTIFS(B:B,B1754,W:W,"나2")=3,30,IF(COUNTIFS(B:B,B1754,W:W,"나2")=2,25,IF(COUNTIFS(B:B,B1754,W:W,"나2")=1,20,0)))),"비해당분야")</f>
        <v>비해당분야</v>
      </c>
      <c r="Z1754" s="3" t="str">
        <f>IF(R1754="C",VLOOKUP(K1754,'[1]자격증 backdata'!A:F,6,0),"비해당분야")</f>
        <v>비해당분야</v>
      </c>
      <c r="AA1754" s="3" t="str">
        <f>IF(R1754="C",SUMIF(B:B,B1754,Z:Z),"비해당분야")</f>
        <v>비해당분야</v>
      </c>
      <c r="AB1754" s="3" t="str">
        <f>IF(R1754="C",SUM(Y1754,AA1754),"비해당분야")</f>
        <v>비해당분야</v>
      </c>
      <c r="AC1754" s="3">
        <f>IF(R1754="C",AB1754,X1754)</f>
        <v>8</v>
      </c>
      <c r="AD1754" s="3">
        <f>VLOOKUP(K1754,'[1]자격증 backdata'!A:D,4,0)</f>
        <v>5</v>
      </c>
      <c r="AE1754" s="3">
        <f>IF(_xlfn.MAXIFS(AD:AD,B:B,B1754)&gt;10,10,_xlfn.MAXIFS(AD:AD,B:B,B1754))</f>
        <v>5</v>
      </c>
      <c r="AG1754" s="2">
        <f>VLOOKUP(K1754,'[1]자격증 backdata'!A:C,3,0)</f>
        <v>0</v>
      </c>
      <c r="AH1754" s="2">
        <f>COUNTIFS($B:$B,$B1754,$AG:$AG,AH$1)</f>
        <v>0</v>
      </c>
      <c r="AI1754" s="2">
        <f>COUNTIFS($B:$B,$B1754,$AG:$AG,AI$1)</f>
        <v>0</v>
      </c>
      <c r="AJ1754" s="2">
        <f>COUNTIFS($B:$B,$B1754,$AG:$AG,AJ$1)</f>
        <v>0</v>
      </c>
      <c r="AK1754" s="2">
        <f>COUNTIFS($B:$B,$B1754,$AG:$AG,AK$1)</f>
        <v>0</v>
      </c>
      <c r="AL1754" s="2">
        <f>COUNTIFS($B:$B,$B1754,$AG:$AG,AL$1)</f>
        <v>0</v>
      </c>
      <c r="AM1754" s="2">
        <f>COUNTIFS($B:$B,$B1754,$AG:$AG,AM$1)</f>
        <v>0</v>
      </c>
      <c r="AN1754" s="2">
        <f>COUNTIFS($B:$B,$B1754,$AG:$AG,AN$1)</f>
        <v>1</v>
      </c>
      <c r="AO1754" s="2">
        <f>COUNTIFS($B:$B,$B1754,$AG:$AG,AO$1)</f>
        <v>0</v>
      </c>
      <c r="AP1754" s="2">
        <f>COUNTIFS($B:$B,$B1754,$AG:$AG,AP$1)</f>
        <v>0</v>
      </c>
      <c r="AQ1754" s="2">
        <f>COUNTIFS($B:$B,$B1754,$AG:$AG,AQ$1)</f>
        <v>0</v>
      </c>
      <c r="AR1754" s="2">
        <f>COUNTIFS($B:$B,$B1754,$AG:$AG,AR$1)</f>
        <v>0</v>
      </c>
      <c r="AS1754" s="2">
        <f>COUNTIFS($B:$B,$B1754,$AG:$AG,AS$1)</f>
        <v>0</v>
      </c>
      <c r="AT1754" s="2">
        <f>COUNTIFS($B:$B,$B1754,$AG:$AG,AT$1)</f>
        <v>1</v>
      </c>
      <c r="AU1754" s="2">
        <f>COUNTIFS($B:$B,$B1754,$AG:$AG,AU$1)</f>
        <v>0</v>
      </c>
    </row>
    <row r="1755" spans="1:47" ht="15" customHeight="1" x14ac:dyDescent="0.35">
      <c r="A1755" s="7">
        <f>IF(B1754=B1755,A1754,A1754+1)</f>
        <v>606</v>
      </c>
      <c r="B1755" s="7" t="s">
        <v>3130</v>
      </c>
      <c r="C1755" s="7" t="s">
        <v>3129</v>
      </c>
      <c r="D1755" s="7" t="s">
        <v>3044</v>
      </c>
      <c r="E1755" s="7" t="s">
        <v>3043</v>
      </c>
      <c r="F1755" s="4" t="s">
        <v>7</v>
      </c>
      <c r="G1755" s="4" t="s">
        <v>8</v>
      </c>
      <c r="H1755" s="4" t="s">
        <v>7</v>
      </c>
      <c r="I1755" s="3">
        <v>2</v>
      </c>
      <c r="J1755" s="3" t="s">
        <v>106</v>
      </c>
      <c r="K1755" s="3" t="s">
        <v>3057</v>
      </c>
      <c r="L1755" s="3" t="s">
        <v>55</v>
      </c>
      <c r="M1755" s="3" t="s">
        <v>3132</v>
      </c>
      <c r="N1755" s="3" t="s">
        <v>3131</v>
      </c>
      <c r="P1755" s="3" t="s">
        <v>669</v>
      </c>
      <c r="Q1755" s="3" t="s">
        <v>1475</v>
      </c>
      <c r="R1755" s="3" t="s">
        <v>2434</v>
      </c>
      <c r="S1755" s="2" t="str">
        <f>IF(P1755="심사불필요","-",VLOOKUP(K1755,'[1]자격증 backdata'!A:G,7,0))</f>
        <v>-</v>
      </c>
      <c r="T1755" s="2" t="str">
        <f>IF(S1755="-","-",IF(COUNTIFS(B:B,B1755,S:S,"필수")&gt;0,"자격요건충족","확인필요"))</f>
        <v>-</v>
      </c>
      <c r="U1755" s="2"/>
      <c r="W1755" s="2">
        <f>IF(Q1755="4급","심사불필요",VLOOKUP(K1755,'[1]자격증 backdata'!A:B,2,0))</f>
        <v>4</v>
      </c>
      <c r="X1755" s="3">
        <f>IF(R1755="A", MIN(20, SUMIFS(W:W, B:B, B1755, R:R, "A")),IF(R1755="B", MIN(30, SUMIFS(W:W, B:B, B1755, R:R, "B")),"비해당분야"))</f>
        <v>8</v>
      </c>
      <c r="Y1755" s="3" t="str">
        <f>IF(R1755="C",MIN(30,IF(COUNTIFS(B:B,B1755,W:W,"가1")=1,25,IF(COUNTIFS(B:B,B1755,W:W,"가1")&gt;=2,30,0))+IF(COUNTIFS(B:B,B1755,W:W,"나1")&gt;=4,30,IF(COUNTIFS(B:B,B1755,W:W,"나1")=3,26,IF(COUNTIFS(B:B,B1755,W:W,"나1")=2,22,IF(COUNTIFS(B:B,B1755,W:W,"나1")=1,18,0)))))+MIN(30,IF(COUNTIFS(B:B,B1755,W:W,"가2")=1,25,IF(COUNTIFS(B:B,B1755,W:W,"가2")&gt;=2,30,0))+IF(COUNTIFS(B:B,B1755,W:W,"나2")=3,30,IF(COUNTIFS(B:B,B1755,W:W,"나2")=2,25,IF(COUNTIFS(B:B,B1755,W:W,"나2")=1,20,0)))),"비해당분야")</f>
        <v>비해당분야</v>
      </c>
      <c r="Z1755" s="3" t="str">
        <f>IF(R1755="C",VLOOKUP(K1755,'[1]자격증 backdata'!A:F,6,0),"비해당분야")</f>
        <v>비해당분야</v>
      </c>
      <c r="AA1755" s="3" t="str">
        <f>IF(R1755="C",SUMIF(B:B,B1755,Z:Z),"비해당분야")</f>
        <v>비해당분야</v>
      </c>
      <c r="AB1755" s="3" t="str">
        <f>IF(R1755="C",SUM(Y1755,AA1755),"비해당분야")</f>
        <v>비해당분야</v>
      </c>
      <c r="AC1755" s="3">
        <f>IF(R1755="C",AB1755,X1755)</f>
        <v>8</v>
      </c>
      <c r="AD1755" s="3">
        <f>VLOOKUP(K1755,'[1]자격증 backdata'!A:D,4,0)</f>
        <v>0</v>
      </c>
      <c r="AE1755" s="3">
        <f>IF(_xlfn.MAXIFS(AD:AD,B:B,B1755)&gt;10,10,_xlfn.MAXIFS(AD:AD,B:B,B1755))</f>
        <v>5</v>
      </c>
      <c r="AG1755" s="2" t="str">
        <f>VLOOKUP(K1755,'[1]자격증 backdata'!A:C,3,0)</f>
        <v>M</v>
      </c>
      <c r="AH1755" s="2">
        <f>COUNTIFS($B:$B,$B1755,$AG:$AG,AH$1)</f>
        <v>0</v>
      </c>
      <c r="AI1755" s="2">
        <f>COUNTIFS($B:$B,$B1755,$AG:$AG,AI$1)</f>
        <v>0</v>
      </c>
      <c r="AJ1755" s="2">
        <f>COUNTIFS($B:$B,$B1755,$AG:$AG,AJ$1)</f>
        <v>0</v>
      </c>
      <c r="AK1755" s="2">
        <f>COUNTIFS($B:$B,$B1755,$AG:$AG,AK$1)</f>
        <v>0</v>
      </c>
      <c r="AL1755" s="2">
        <f>COUNTIFS($B:$B,$B1755,$AG:$AG,AL$1)</f>
        <v>0</v>
      </c>
      <c r="AM1755" s="2">
        <f>COUNTIFS($B:$B,$B1755,$AG:$AG,AM$1)</f>
        <v>0</v>
      </c>
      <c r="AN1755" s="2">
        <f>COUNTIFS($B:$B,$B1755,$AG:$AG,AN$1)</f>
        <v>1</v>
      </c>
      <c r="AO1755" s="2">
        <f>COUNTIFS($B:$B,$B1755,$AG:$AG,AO$1)</f>
        <v>0</v>
      </c>
      <c r="AP1755" s="2">
        <f>COUNTIFS($B:$B,$B1755,$AG:$AG,AP$1)</f>
        <v>0</v>
      </c>
      <c r="AQ1755" s="2">
        <f>COUNTIFS($B:$B,$B1755,$AG:$AG,AQ$1)</f>
        <v>0</v>
      </c>
      <c r="AR1755" s="2">
        <f>COUNTIFS($B:$B,$B1755,$AG:$AG,AR$1)</f>
        <v>0</v>
      </c>
      <c r="AS1755" s="2">
        <f>COUNTIFS($B:$B,$B1755,$AG:$AG,AS$1)</f>
        <v>0</v>
      </c>
      <c r="AT1755" s="2">
        <f>COUNTIFS($B:$B,$B1755,$AG:$AG,AT$1)</f>
        <v>1</v>
      </c>
      <c r="AU1755" s="2">
        <f>COUNTIFS($B:$B,$B1755,$AG:$AG,AU$1)</f>
        <v>0</v>
      </c>
    </row>
    <row r="1756" spans="1:47" ht="15" customHeight="1" x14ac:dyDescent="0.35">
      <c r="A1756" s="7">
        <f>IF(B1755=B1756,A1755,A1755+1)</f>
        <v>606</v>
      </c>
      <c r="B1756" s="7" t="s">
        <v>3130</v>
      </c>
      <c r="C1756" s="7" t="s">
        <v>3129</v>
      </c>
      <c r="D1756" s="7" t="s">
        <v>3044</v>
      </c>
      <c r="E1756" s="7" t="s">
        <v>3043</v>
      </c>
      <c r="F1756" s="4" t="s">
        <v>7</v>
      </c>
      <c r="G1756" s="4" t="s">
        <v>8</v>
      </c>
      <c r="H1756" s="4" t="s">
        <v>7</v>
      </c>
      <c r="I1756" s="3">
        <v>3</v>
      </c>
      <c r="J1756" s="3" t="s">
        <v>633</v>
      </c>
      <c r="K1756" s="3" t="s">
        <v>3118</v>
      </c>
      <c r="L1756" s="3" t="s">
        <v>55</v>
      </c>
      <c r="M1756" s="3" t="s">
        <v>3128</v>
      </c>
      <c r="N1756" s="3" t="s">
        <v>1526</v>
      </c>
      <c r="P1756" s="3" t="s">
        <v>669</v>
      </c>
      <c r="Q1756" s="3" t="s">
        <v>1475</v>
      </c>
      <c r="R1756" s="3" t="s">
        <v>2434</v>
      </c>
      <c r="S1756" s="2" t="str">
        <f>IF(P1756="심사불필요","-",VLOOKUP(K1756,'[1]자격증 backdata'!A:G,7,0))</f>
        <v>-</v>
      </c>
      <c r="T1756" s="2" t="str">
        <f>IF(S1756="-","-",IF(COUNTIFS(B:B,B1756,S:S,"필수")&gt;0,"자격요건충족","확인필요"))</f>
        <v>-</v>
      </c>
      <c r="U1756" s="2"/>
      <c r="W1756" s="2">
        <f>IF(Q1756="4급","심사불필요",VLOOKUP(K1756,'[1]자격증 backdata'!A:B,2,0))</f>
        <v>4</v>
      </c>
      <c r="X1756" s="3">
        <f>IF(R1756="A", MIN(20, SUMIFS(W:W, B:B, B1756, R:R, "A")),IF(R1756="B", MIN(30, SUMIFS(W:W, B:B, B1756, R:R, "B")),"비해당분야"))</f>
        <v>8</v>
      </c>
      <c r="Y1756" s="3" t="str">
        <f>IF(R1756="C",MIN(30,IF(COUNTIFS(B:B,B1756,W:W,"가1")=1,25,IF(COUNTIFS(B:B,B1756,W:W,"가1")&gt;=2,30,0))+IF(COUNTIFS(B:B,B1756,W:W,"나1")&gt;=4,30,IF(COUNTIFS(B:B,B1756,W:W,"나1")=3,26,IF(COUNTIFS(B:B,B1756,W:W,"나1")=2,22,IF(COUNTIFS(B:B,B1756,W:W,"나1")=1,18,0)))))+MIN(30,IF(COUNTIFS(B:B,B1756,W:W,"가2")=1,25,IF(COUNTIFS(B:B,B1756,W:W,"가2")&gt;=2,30,0))+IF(COUNTIFS(B:B,B1756,W:W,"나2")=3,30,IF(COUNTIFS(B:B,B1756,W:W,"나2")=2,25,IF(COUNTIFS(B:B,B1756,W:W,"나2")=1,20,0)))),"비해당분야")</f>
        <v>비해당분야</v>
      </c>
      <c r="Z1756" s="3" t="str">
        <f>IF(R1756="C",VLOOKUP(K1756,'[1]자격증 backdata'!A:F,6,0),"비해당분야")</f>
        <v>비해당분야</v>
      </c>
      <c r="AA1756" s="3" t="str">
        <f>IF(R1756="C",SUMIF(B:B,B1756,Z:Z),"비해당분야")</f>
        <v>비해당분야</v>
      </c>
      <c r="AB1756" s="3" t="str">
        <f>IF(R1756="C",SUM(Y1756,AA1756),"비해당분야")</f>
        <v>비해당분야</v>
      </c>
      <c r="AC1756" s="3">
        <f>IF(R1756="C",AB1756,X1756)</f>
        <v>8</v>
      </c>
      <c r="AD1756" s="3">
        <f>VLOOKUP(K1756,'[1]자격증 backdata'!A:D,4,0)</f>
        <v>0</v>
      </c>
      <c r="AE1756" s="3">
        <f>IF(_xlfn.MAXIFS(AD:AD,B:B,B1756)&gt;10,10,_xlfn.MAXIFS(AD:AD,B:B,B1756))</f>
        <v>5</v>
      </c>
      <c r="AG1756" s="2" t="str">
        <f>VLOOKUP(K1756,'[1]자격증 backdata'!A:C,3,0)</f>
        <v>G</v>
      </c>
      <c r="AH1756" s="2">
        <f>COUNTIFS($B:$B,$B1756,$AG:$AG,AH$1)</f>
        <v>0</v>
      </c>
      <c r="AI1756" s="2">
        <f>COUNTIFS($B:$B,$B1756,$AG:$AG,AI$1)</f>
        <v>0</v>
      </c>
      <c r="AJ1756" s="2">
        <f>COUNTIFS($B:$B,$B1756,$AG:$AG,AJ$1)</f>
        <v>0</v>
      </c>
      <c r="AK1756" s="2">
        <f>COUNTIFS($B:$B,$B1756,$AG:$AG,AK$1)</f>
        <v>0</v>
      </c>
      <c r="AL1756" s="2">
        <f>COUNTIFS($B:$B,$B1756,$AG:$AG,AL$1)</f>
        <v>0</v>
      </c>
      <c r="AM1756" s="2">
        <f>COUNTIFS($B:$B,$B1756,$AG:$AG,AM$1)</f>
        <v>0</v>
      </c>
      <c r="AN1756" s="2">
        <f>COUNTIFS($B:$B,$B1756,$AG:$AG,AN$1)</f>
        <v>1</v>
      </c>
      <c r="AO1756" s="2">
        <f>COUNTIFS($B:$B,$B1756,$AG:$AG,AO$1)</f>
        <v>0</v>
      </c>
      <c r="AP1756" s="2">
        <f>COUNTIFS($B:$B,$B1756,$AG:$AG,AP$1)</f>
        <v>0</v>
      </c>
      <c r="AQ1756" s="2">
        <f>COUNTIFS($B:$B,$B1756,$AG:$AG,AQ$1)</f>
        <v>0</v>
      </c>
      <c r="AR1756" s="2">
        <f>COUNTIFS($B:$B,$B1756,$AG:$AG,AR$1)</f>
        <v>0</v>
      </c>
      <c r="AS1756" s="2">
        <f>COUNTIFS($B:$B,$B1756,$AG:$AG,AS$1)</f>
        <v>0</v>
      </c>
      <c r="AT1756" s="2">
        <f>COUNTIFS($B:$B,$B1756,$AG:$AG,AT$1)</f>
        <v>1</v>
      </c>
      <c r="AU1756" s="2">
        <f>COUNTIFS($B:$B,$B1756,$AG:$AG,AU$1)</f>
        <v>0</v>
      </c>
    </row>
    <row r="1757" spans="1:47" ht="15" customHeight="1" x14ac:dyDescent="0.35">
      <c r="A1757" s="4">
        <f>IF(B1756=B1757,A1756,A1756+1)</f>
        <v>607</v>
      </c>
      <c r="B1757" s="4" t="s">
        <v>3124</v>
      </c>
      <c r="C1757" s="4" t="s">
        <v>3123</v>
      </c>
      <c r="D1757" s="4" t="s">
        <v>3044</v>
      </c>
      <c r="E1757" s="4" t="s">
        <v>3043</v>
      </c>
      <c r="F1757" s="4" t="s">
        <v>7</v>
      </c>
      <c r="G1757" s="4" t="s">
        <v>8</v>
      </c>
      <c r="H1757" s="4" t="s">
        <v>7</v>
      </c>
      <c r="I1757" s="4">
        <v>1</v>
      </c>
      <c r="J1757" s="4" t="s">
        <v>57</v>
      </c>
      <c r="K1757" s="4" t="s">
        <v>3089</v>
      </c>
      <c r="L1757" s="4" t="s">
        <v>55</v>
      </c>
      <c r="M1757" s="4" t="s">
        <v>3127</v>
      </c>
      <c r="N1757" s="4" t="s">
        <v>3126</v>
      </c>
      <c r="P1757" s="4" t="s">
        <v>669</v>
      </c>
      <c r="Q1757" s="4" t="s">
        <v>1475</v>
      </c>
      <c r="R1757" s="4" t="s">
        <v>2434</v>
      </c>
      <c r="S1757" s="5" t="str">
        <f>IF(P1757="심사불필요","-",VLOOKUP(K1757,'[1]자격증 backdata'!A:G,7,0))</f>
        <v>-</v>
      </c>
      <c r="T1757" s="5" t="str">
        <f>IF(S1757="-","-",IF(COUNTIFS(B:B,B1757,S:S,"필수")&gt;0,"자격요건충족","확인필요"))</f>
        <v>-</v>
      </c>
      <c r="U1757" s="5"/>
      <c r="W1757" s="5">
        <f>IF(Q1757="4급","심사불필요",VLOOKUP(K1757,'[1]자격증 backdata'!A:B,2,0))</f>
        <v>2</v>
      </c>
      <c r="X1757" s="4">
        <f>IF(R1757="A", MIN(20, SUMIFS(W:W, B:B, B1757, R:R, "A")),IF(R1757="B", MIN(30, SUMIFS(W:W, B:B, B1757, R:R, "B")),"비해당분야"))</f>
        <v>6</v>
      </c>
      <c r="Y1757" s="4" t="str">
        <f>IF(R1757="C",MIN(30,IF(COUNTIFS(B:B,B1757,W:W,"가1")=1,25,IF(COUNTIFS(B:B,B1757,W:W,"가1")&gt;=2,30,0))+IF(COUNTIFS(B:B,B1757,W:W,"나1")&gt;=4,30,IF(COUNTIFS(B:B,B1757,W:W,"나1")=3,26,IF(COUNTIFS(B:B,B1757,W:W,"나1")=2,22,IF(COUNTIFS(B:B,B1757,W:W,"나1")=1,18,0)))))+MIN(30,IF(COUNTIFS(B:B,B1757,W:W,"가2")=1,25,IF(COUNTIFS(B:B,B1757,W:W,"가2")&gt;=2,30,0))+IF(COUNTIFS(B:B,B1757,W:W,"나2")=3,30,IF(COUNTIFS(B:B,B1757,W:W,"나2")=2,25,IF(COUNTIFS(B:B,B1757,W:W,"나2")=1,20,0)))),"비해당분야")</f>
        <v>비해당분야</v>
      </c>
      <c r="Z1757" s="4" t="str">
        <f>IF(R1757="C",VLOOKUP(K1757,'[1]자격증 backdata'!A:F,6,0),"비해당분야")</f>
        <v>비해당분야</v>
      </c>
      <c r="AA1757" s="4" t="str">
        <f>IF(R1757="C",SUMIF(B:B,B1757,Z:Z),"비해당분야")</f>
        <v>비해당분야</v>
      </c>
      <c r="AB1757" s="4" t="str">
        <f>IF(R1757="C",SUM(Y1757,AA1757),"비해당분야")</f>
        <v>비해당분야</v>
      </c>
      <c r="AC1757" s="4">
        <f>IF(R1757="C",AB1757,X1757)</f>
        <v>6</v>
      </c>
      <c r="AD1757" s="4">
        <f>VLOOKUP(K1757,'[1]자격증 backdata'!A:D,4,0)</f>
        <v>0</v>
      </c>
      <c r="AE1757" s="4">
        <f>IF(_xlfn.MAXIFS(AD:AD,B:B,B1757)&gt;10,10,_xlfn.MAXIFS(AD:AD,B:B,B1757))</f>
        <v>5</v>
      </c>
      <c r="AG1757" s="5" t="str">
        <f>VLOOKUP(K1757,'[1]자격증 backdata'!A:C,3,0)</f>
        <v>M</v>
      </c>
      <c r="AH1757" s="5">
        <f>COUNTIFS($B:$B,$B1757,$AG:$AG,AH$1)</f>
        <v>0</v>
      </c>
      <c r="AI1757" s="5">
        <f>COUNTIFS($B:$B,$B1757,$AG:$AG,AI$1)</f>
        <v>0</v>
      </c>
      <c r="AJ1757" s="5">
        <f>COUNTIFS($B:$B,$B1757,$AG:$AG,AJ$1)</f>
        <v>0</v>
      </c>
      <c r="AK1757" s="5">
        <f>COUNTIFS($B:$B,$B1757,$AG:$AG,AK$1)</f>
        <v>0</v>
      </c>
      <c r="AL1757" s="5">
        <f>COUNTIFS($B:$B,$B1757,$AG:$AG,AL$1)</f>
        <v>0</v>
      </c>
      <c r="AM1757" s="5">
        <f>COUNTIFS($B:$B,$B1757,$AG:$AG,AM$1)</f>
        <v>0</v>
      </c>
      <c r="AN1757" s="5">
        <f>COUNTIFS($B:$B,$B1757,$AG:$AG,AN$1)</f>
        <v>0</v>
      </c>
      <c r="AO1757" s="5">
        <f>COUNTIFS($B:$B,$B1757,$AG:$AG,AO$1)</f>
        <v>1</v>
      </c>
      <c r="AP1757" s="5">
        <f>COUNTIFS($B:$B,$B1757,$AG:$AG,AP$1)</f>
        <v>0</v>
      </c>
      <c r="AQ1757" s="5">
        <f>COUNTIFS($B:$B,$B1757,$AG:$AG,AQ$1)</f>
        <v>0</v>
      </c>
      <c r="AR1757" s="5">
        <f>COUNTIFS($B:$B,$B1757,$AG:$AG,AR$1)</f>
        <v>0</v>
      </c>
      <c r="AS1757" s="5">
        <f>COUNTIFS($B:$B,$B1757,$AG:$AG,AS$1)</f>
        <v>0</v>
      </c>
      <c r="AT1757" s="5">
        <f>COUNTIFS($B:$B,$B1757,$AG:$AG,AT$1)</f>
        <v>1</v>
      </c>
      <c r="AU1757" s="5">
        <f>COUNTIFS($B:$B,$B1757,$AG:$AG,AU$1)</f>
        <v>0</v>
      </c>
    </row>
    <row r="1758" spans="1:47" ht="15" customHeight="1" x14ac:dyDescent="0.35">
      <c r="A1758" s="6">
        <f>IF(B1757=B1758,A1757,A1757+1)</f>
        <v>607</v>
      </c>
      <c r="B1758" s="6" t="s">
        <v>3124</v>
      </c>
      <c r="C1758" s="6" t="s">
        <v>3123</v>
      </c>
      <c r="D1758" s="6" t="s">
        <v>3044</v>
      </c>
      <c r="E1758" s="6" t="s">
        <v>3043</v>
      </c>
      <c r="F1758" s="4" t="s">
        <v>7</v>
      </c>
      <c r="G1758" s="4" t="s">
        <v>8</v>
      </c>
      <c r="H1758" s="4" t="s">
        <v>7</v>
      </c>
      <c r="I1758" s="4">
        <v>2</v>
      </c>
      <c r="J1758" s="4" t="s">
        <v>653</v>
      </c>
      <c r="K1758" s="4" t="s">
        <v>3052</v>
      </c>
      <c r="L1758" s="4" t="s">
        <v>651</v>
      </c>
      <c r="M1758" s="4" t="s">
        <v>3125</v>
      </c>
      <c r="N1758" s="4" t="s">
        <v>1071</v>
      </c>
      <c r="P1758" s="4" t="s">
        <v>669</v>
      </c>
      <c r="Q1758" s="4" t="s">
        <v>1475</v>
      </c>
      <c r="R1758" s="4" t="s">
        <v>2434</v>
      </c>
      <c r="S1758" s="5" t="str">
        <f>IF(P1758="심사불필요","-",VLOOKUP(K1758,'[1]자격증 backdata'!A:G,7,0))</f>
        <v>-</v>
      </c>
      <c r="T1758" s="5" t="str">
        <f>IF(S1758="-","-",IF(COUNTIFS(B:B,B1758,S:S,"필수")&gt;0,"자격요건충족","확인필요"))</f>
        <v>-</v>
      </c>
      <c r="U1758" s="5"/>
      <c r="W1758" s="5">
        <f>IF(Q1758="4급","심사불필요",VLOOKUP(K1758,'[1]자격증 backdata'!A:B,2,0))</f>
        <v>4</v>
      </c>
      <c r="X1758" s="4">
        <f>IF(R1758="A", MIN(20, SUMIFS(W:W, B:B, B1758, R:R, "A")),IF(R1758="B", MIN(30, SUMIFS(W:W, B:B, B1758, R:R, "B")),"비해당분야"))</f>
        <v>6</v>
      </c>
      <c r="Y1758" s="4" t="str">
        <f>IF(R1758="C",MIN(30,IF(COUNTIFS(B:B,B1758,W:W,"가1")=1,25,IF(COUNTIFS(B:B,B1758,W:W,"가1")&gt;=2,30,0))+IF(COUNTIFS(B:B,B1758,W:W,"나1")&gt;=4,30,IF(COUNTIFS(B:B,B1758,W:W,"나1")=3,26,IF(COUNTIFS(B:B,B1758,W:W,"나1")=2,22,IF(COUNTIFS(B:B,B1758,W:W,"나1")=1,18,0)))))+MIN(30,IF(COUNTIFS(B:B,B1758,W:W,"가2")=1,25,IF(COUNTIFS(B:B,B1758,W:W,"가2")&gt;=2,30,0))+IF(COUNTIFS(B:B,B1758,W:W,"나2")=3,30,IF(COUNTIFS(B:B,B1758,W:W,"나2")=2,25,IF(COUNTIFS(B:B,B1758,W:W,"나2")=1,20,0)))),"비해당분야")</f>
        <v>비해당분야</v>
      </c>
      <c r="Z1758" s="4" t="str">
        <f>IF(R1758="C",VLOOKUP(K1758,'[1]자격증 backdata'!A:F,6,0),"비해당분야")</f>
        <v>비해당분야</v>
      </c>
      <c r="AA1758" s="4" t="str">
        <f>IF(R1758="C",SUMIF(B:B,B1758,Z:Z),"비해당분야")</f>
        <v>비해당분야</v>
      </c>
      <c r="AB1758" s="4" t="str">
        <f>IF(R1758="C",SUM(Y1758,AA1758),"비해당분야")</f>
        <v>비해당분야</v>
      </c>
      <c r="AC1758" s="4">
        <f>IF(R1758="C",AB1758,X1758)</f>
        <v>6</v>
      </c>
      <c r="AD1758" s="4">
        <f>VLOOKUP(K1758,'[1]자격증 backdata'!A:D,4,0)</f>
        <v>0</v>
      </c>
      <c r="AE1758" s="4">
        <f>IF(_xlfn.MAXIFS(AD:AD,B:B,B1758)&gt;10,10,_xlfn.MAXIFS(AD:AD,B:B,B1758))</f>
        <v>5</v>
      </c>
      <c r="AG1758" s="5" t="str">
        <f>VLOOKUP(K1758,'[1]자격증 backdata'!A:C,3,0)</f>
        <v>H</v>
      </c>
      <c r="AH1758" s="5">
        <f>COUNTIFS($B:$B,$B1758,$AG:$AG,AH$1)</f>
        <v>0</v>
      </c>
      <c r="AI1758" s="5">
        <f>COUNTIFS($B:$B,$B1758,$AG:$AG,AI$1)</f>
        <v>0</v>
      </c>
      <c r="AJ1758" s="5">
        <f>COUNTIFS($B:$B,$B1758,$AG:$AG,AJ$1)</f>
        <v>0</v>
      </c>
      <c r="AK1758" s="5">
        <f>COUNTIFS($B:$B,$B1758,$AG:$AG,AK$1)</f>
        <v>0</v>
      </c>
      <c r="AL1758" s="5">
        <f>COUNTIFS($B:$B,$B1758,$AG:$AG,AL$1)</f>
        <v>0</v>
      </c>
      <c r="AM1758" s="5">
        <f>COUNTIFS($B:$B,$B1758,$AG:$AG,AM$1)</f>
        <v>0</v>
      </c>
      <c r="AN1758" s="5">
        <f>COUNTIFS($B:$B,$B1758,$AG:$AG,AN$1)</f>
        <v>0</v>
      </c>
      <c r="AO1758" s="5">
        <f>COUNTIFS($B:$B,$B1758,$AG:$AG,AO$1)</f>
        <v>1</v>
      </c>
      <c r="AP1758" s="5">
        <f>COUNTIFS($B:$B,$B1758,$AG:$AG,AP$1)</f>
        <v>0</v>
      </c>
      <c r="AQ1758" s="5">
        <f>COUNTIFS($B:$B,$B1758,$AG:$AG,AQ$1)</f>
        <v>0</v>
      </c>
      <c r="AR1758" s="5">
        <f>COUNTIFS($B:$B,$B1758,$AG:$AG,AR$1)</f>
        <v>0</v>
      </c>
      <c r="AS1758" s="5">
        <f>COUNTIFS($B:$B,$B1758,$AG:$AG,AS$1)</f>
        <v>0</v>
      </c>
      <c r="AT1758" s="5">
        <f>COUNTIFS($B:$B,$B1758,$AG:$AG,AT$1)</f>
        <v>1</v>
      </c>
      <c r="AU1758" s="5">
        <f>COUNTIFS($B:$B,$B1758,$AG:$AG,AU$1)</f>
        <v>0</v>
      </c>
    </row>
    <row r="1759" spans="1:47" ht="15" customHeight="1" x14ac:dyDescent="0.35">
      <c r="A1759" s="6">
        <f>IF(B1758=B1759,A1758,A1758+1)</f>
        <v>607</v>
      </c>
      <c r="B1759" s="6" t="s">
        <v>3124</v>
      </c>
      <c r="C1759" s="6" t="s">
        <v>3123</v>
      </c>
      <c r="D1759" s="6" t="s">
        <v>3044</v>
      </c>
      <c r="E1759" s="6" t="s">
        <v>3043</v>
      </c>
      <c r="F1759" s="4" t="s">
        <v>7</v>
      </c>
      <c r="G1759" s="4" t="s">
        <v>8</v>
      </c>
      <c r="H1759" s="4" t="s">
        <v>7</v>
      </c>
      <c r="I1759" s="4">
        <v>3</v>
      </c>
      <c r="J1759" s="4" t="s">
        <v>69</v>
      </c>
      <c r="K1759" s="4" t="s">
        <v>3065</v>
      </c>
      <c r="L1759" s="4" t="s">
        <v>36</v>
      </c>
      <c r="M1759" s="4" t="s">
        <v>3122</v>
      </c>
      <c r="N1759" s="4" t="s">
        <v>3121</v>
      </c>
      <c r="P1759" s="4" t="s">
        <v>669</v>
      </c>
      <c r="Q1759" s="4" t="s">
        <v>1475</v>
      </c>
      <c r="R1759" s="4" t="s">
        <v>2434</v>
      </c>
      <c r="S1759" s="5" t="str">
        <f>IF(P1759="심사불필요","-",VLOOKUP(K1759,'[1]자격증 backdata'!A:G,7,0))</f>
        <v>-</v>
      </c>
      <c r="T1759" s="5" t="str">
        <f>IF(S1759="-","-",IF(COUNTIFS(B:B,B1759,S:S,"필수")&gt;0,"자격요건충족","확인필요"))</f>
        <v>-</v>
      </c>
      <c r="U1759" s="5"/>
      <c r="W1759" s="5">
        <f>IF(Q1759="4급","심사불필요",VLOOKUP(K1759,'[1]자격증 backdata'!A:B,2,0))</f>
        <v>0</v>
      </c>
      <c r="X1759" s="4">
        <f>IF(R1759="A", MIN(20, SUMIFS(W:W, B:B, B1759, R:R, "A")),IF(R1759="B", MIN(30, SUMIFS(W:W, B:B, B1759, R:R, "B")),"비해당분야"))</f>
        <v>6</v>
      </c>
      <c r="Y1759" s="4" t="str">
        <f>IF(R1759="C",MIN(30,IF(COUNTIFS(B:B,B1759,W:W,"가1")=1,25,IF(COUNTIFS(B:B,B1759,W:W,"가1")&gt;=2,30,0))+IF(COUNTIFS(B:B,B1759,W:W,"나1")&gt;=4,30,IF(COUNTIFS(B:B,B1759,W:W,"나1")=3,26,IF(COUNTIFS(B:B,B1759,W:W,"나1")=2,22,IF(COUNTIFS(B:B,B1759,W:W,"나1")=1,18,0)))))+MIN(30,IF(COUNTIFS(B:B,B1759,W:W,"가2")=1,25,IF(COUNTIFS(B:B,B1759,W:W,"가2")&gt;=2,30,0))+IF(COUNTIFS(B:B,B1759,W:W,"나2")=3,30,IF(COUNTIFS(B:B,B1759,W:W,"나2")=2,25,IF(COUNTIFS(B:B,B1759,W:W,"나2")=1,20,0)))),"비해당분야")</f>
        <v>비해당분야</v>
      </c>
      <c r="Z1759" s="4" t="str">
        <f>IF(R1759="C",VLOOKUP(K1759,'[1]자격증 backdata'!A:F,6,0),"비해당분야")</f>
        <v>비해당분야</v>
      </c>
      <c r="AA1759" s="4" t="str">
        <f>IF(R1759="C",SUMIF(B:B,B1759,Z:Z),"비해당분야")</f>
        <v>비해당분야</v>
      </c>
      <c r="AB1759" s="4" t="str">
        <f>IF(R1759="C",SUM(Y1759,AA1759),"비해당분야")</f>
        <v>비해당분야</v>
      </c>
      <c r="AC1759" s="4">
        <f>IF(R1759="C",AB1759,X1759)</f>
        <v>6</v>
      </c>
      <c r="AD1759" s="4">
        <f>VLOOKUP(K1759,'[1]자격증 backdata'!A:D,4,0)</f>
        <v>5</v>
      </c>
      <c r="AE1759" s="4">
        <f>IF(_xlfn.MAXIFS(AD:AD,B:B,B1759)&gt;10,10,_xlfn.MAXIFS(AD:AD,B:B,B1759))</f>
        <v>5</v>
      </c>
      <c r="AG1759" s="5">
        <f>VLOOKUP(K1759,'[1]자격증 backdata'!A:C,3,0)</f>
        <v>0</v>
      </c>
      <c r="AH1759" s="5">
        <f>COUNTIFS($B:$B,$B1759,$AG:$AG,AH$1)</f>
        <v>0</v>
      </c>
      <c r="AI1759" s="5">
        <f>COUNTIFS($B:$B,$B1759,$AG:$AG,AI$1)</f>
        <v>0</v>
      </c>
      <c r="AJ1759" s="5">
        <f>COUNTIFS($B:$B,$B1759,$AG:$AG,AJ$1)</f>
        <v>0</v>
      </c>
      <c r="AK1759" s="5">
        <f>COUNTIFS($B:$B,$B1759,$AG:$AG,AK$1)</f>
        <v>0</v>
      </c>
      <c r="AL1759" s="5">
        <f>COUNTIFS($B:$B,$B1759,$AG:$AG,AL$1)</f>
        <v>0</v>
      </c>
      <c r="AM1759" s="5">
        <f>COUNTIFS($B:$B,$B1759,$AG:$AG,AM$1)</f>
        <v>0</v>
      </c>
      <c r="AN1759" s="5">
        <f>COUNTIFS($B:$B,$B1759,$AG:$AG,AN$1)</f>
        <v>0</v>
      </c>
      <c r="AO1759" s="5">
        <f>COUNTIFS($B:$B,$B1759,$AG:$AG,AO$1)</f>
        <v>1</v>
      </c>
      <c r="AP1759" s="5">
        <f>COUNTIFS($B:$B,$B1759,$AG:$AG,AP$1)</f>
        <v>0</v>
      </c>
      <c r="AQ1759" s="5">
        <f>COUNTIFS($B:$B,$B1759,$AG:$AG,AQ$1)</f>
        <v>0</v>
      </c>
      <c r="AR1759" s="5">
        <f>COUNTIFS($B:$B,$B1759,$AG:$AG,AR$1)</f>
        <v>0</v>
      </c>
      <c r="AS1759" s="5">
        <f>COUNTIFS($B:$B,$B1759,$AG:$AG,AS$1)</f>
        <v>0</v>
      </c>
      <c r="AT1759" s="5">
        <f>COUNTIFS($B:$B,$B1759,$AG:$AG,AT$1)</f>
        <v>1</v>
      </c>
      <c r="AU1759" s="5">
        <f>COUNTIFS($B:$B,$B1759,$AG:$AG,AU$1)</f>
        <v>0</v>
      </c>
    </row>
    <row r="1760" spans="1:47" ht="15" customHeight="1" x14ac:dyDescent="0.35">
      <c r="A1760" s="3">
        <f>IF(B1759=B1760,A1759,A1759+1)</f>
        <v>608</v>
      </c>
      <c r="B1760" s="3" t="s">
        <v>3116</v>
      </c>
      <c r="C1760" s="3" t="s">
        <v>3115</v>
      </c>
      <c r="D1760" s="3" t="s">
        <v>3044</v>
      </c>
      <c r="E1760" s="3" t="s">
        <v>3043</v>
      </c>
      <c r="F1760" s="4" t="s">
        <v>7</v>
      </c>
      <c r="G1760" s="4" t="s">
        <v>8</v>
      </c>
      <c r="H1760" s="4" t="s">
        <v>7</v>
      </c>
      <c r="I1760" s="3">
        <v>1</v>
      </c>
      <c r="J1760" s="3" t="s">
        <v>69</v>
      </c>
      <c r="K1760" s="3" t="s">
        <v>3065</v>
      </c>
      <c r="L1760" s="3" t="s">
        <v>36</v>
      </c>
      <c r="M1760" s="3" t="s">
        <v>3120</v>
      </c>
      <c r="N1760" s="3" t="s">
        <v>1029</v>
      </c>
      <c r="P1760" s="3" t="s">
        <v>669</v>
      </c>
      <c r="Q1760" s="3" t="s">
        <v>1475</v>
      </c>
      <c r="R1760" s="3" t="s">
        <v>2434</v>
      </c>
      <c r="S1760" s="2" t="str">
        <f>IF(P1760="심사불필요","-",VLOOKUP(K1760,'[1]자격증 backdata'!A:G,7,0))</f>
        <v>-</v>
      </c>
      <c r="T1760" s="2" t="str">
        <f>IF(S1760="-","-",IF(COUNTIFS(B:B,B1760,S:S,"필수")&gt;0,"자격요건충족","확인필요"))</f>
        <v>-</v>
      </c>
      <c r="U1760" s="2"/>
      <c r="W1760" s="2">
        <f>IF(Q1760="4급","심사불필요",VLOOKUP(K1760,'[1]자격증 backdata'!A:B,2,0))</f>
        <v>0</v>
      </c>
      <c r="X1760" s="3">
        <f>IF(R1760="A", MIN(20, SUMIFS(W:W, B:B, B1760, R:R, "A")),IF(R1760="B", MIN(30, SUMIFS(W:W, B:B, B1760, R:R, "B")),"비해당분야"))</f>
        <v>10</v>
      </c>
      <c r="Y1760" s="3" t="str">
        <f>IF(R1760="C",MIN(30,IF(COUNTIFS(B:B,B1760,W:W,"가1")=1,25,IF(COUNTIFS(B:B,B1760,W:W,"가1")&gt;=2,30,0))+IF(COUNTIFS(B:B,B1760,W:W,"나1")&gt;=4,30,IF(COUNTIFS(B:B,B1760,W:W,"나1")=3,26,IF(COUNTIFS(B:B,B1760,W:W,"나1")=2,22,IF(COUNTIFS(B:B,B1760,W:W,"나1")=1,18,0)))))+MIN(30,IF(COUNTIFS(B:B,B1760,W:W,"가2")=1,25,IF(COUNTIFS(B:B,B1760,W:W,"가2")&gt;=2,30,0))+IF(COUNTIFS(B:B,B1760,W:W,"나2")=3,30,IF(COUNTIFS(B:B,B1760,W:W,"나2")=2,25,IF(COUNTIFS(B:B,B1760,W:W,"나2")=1,20,0)))),"비해당분야")</f>
        <v>비해당분야</v>
      </c>
      <c r="Z1760" s="3" t="str">
        <f>IF(R1760="C",VLOOKUP(K1760,'[1]자격증 backdata'!A:F,6,0),"비해당분야")</f>
        <v>비해당분야</v>
      </c>
      <c r="AA1760" s="3" t="str">
        <f>IF(R1760="C",SUMIF(B:B,B1760,Z:Z),"비해당분야")</f>
        <v>비해당분야</v>
      </c>
      <c r="AB1760" s="3" t="str">
        <f>IF(R1760="C",SUM(Y1760,AA1760),"비해당분야")</f>
        <v>비해당분야</v>
      </c>
      <c r="AC1760" s="3">
        <f>IF(R1760="C",AB1760,X1760)</f>
        <v>10</v>
      </c>
      <c r="AD1760" s="3">
        <f>VLOOKUP(K1760,'[1]자격증 backdata'!A:D,4,0)</f>
        <v>5</v>
      </c>
      <c r="AE1760" s="3">
        <f>IF(_xlfn.MAXIFS(AD:AD,B:B,B1760)&gt;10,10,_xlfn.MAXIFS(AD:AD,B:B,B1760))</f>
        <v>5</v>
      </c>
      <c r="AG1760" s="2">
        <f>VLOOKUP(K1760,'[1]자격증 backdata'!A:C,3,0)</f>
        <v>0</v>
      </c>
      <c r="AH1760" s="2">
        <f>COUNTIFS($B:$B,$B1760,$AG:$AG,AH$1)</f>
        <v>0</v>
      </c>
      <c r="AI1760" s="2">
        <f>COUNTIFS($B:$B,$B1760,$AG:$AG,AI$1)</f>
        <v>0</v>
      </c>
      <c r="AJ1760" s="2">
        <f>COUNTIFS($B:$B,$B1760,$AG:$AG,AJ$1)</f>
        <v>0</v>
      </c>
      <c r="AK1760" s="2">
        <f>COUNTIFS($B:$B,$B1760,$AG:$AG,AK$1)</f>
        <v>0</v>
      </c>
      <c r="AL1760" s="2">
        <f>COUNTIFS($B:$B,$B1760,$AG:$AG,AL$1)</f>
        <v>0</v>
      </c>
      <c r="AM1760" s="2">
        <f>COUNTIFS($B:$B,$B1760,$AG:$AG,AM$1)</f>
        <v>0</v>
      </c>
      <c r="AN1760" s="2">
        <f>COUNTIFS($B:$B,$B1760,$AG:$AG,AN$1)</f>
        <v>1</v>
      </c>
      <c r="AO1760" s="2">
        <f>COUNTIFS($B:$B,$B1760,$AG:$AG,AO$1)</f>
        <v>0</v>
      </c>
      <c r="AP1760" s="2">
        <f>COUNTIFS($B:$B,$B1760,$AG:$AG,AP$1)</f>
        <v>0</v>
      </c>
      <c r="AQ1760" s="2">
        <f>COUNTIFS($B:$B,$B1760,$AG:$AG,AQ$1)</f>
        <v>0</v>
      </c>
      <c r="AR1760" s="2">
        <f>COUNTIFS($B:$B,$B1760,$AG:$AG,AR$1)</f>
        <v>0</v>
      </c>
      <c r="AS1760" s="2">
        <f>COUNTIFS($B:$B,$B1760,$AG:$AG,AS$1)</f>
        <v>0</v>
      </c>
      <c r="AT1760" s="2">
        <f>COUNTIFS($B:$B,$B1760,$AG:$AG,AT$1)</f>
        <v>1</v>
      </c>
      <c r="AU1760" s="2">
        <f>COUNTIFS($B:$B,$B1760,$AG:$AG,AU$1)</f>
        <v>0</v>
      </c>
    </row>
    <row r="1761" spans="1:47" ht="15" customHeight="1" x14ac:dyDescent="0.35">
      <c r="A1761" s="7">
        <f>IF(B1760=B1761,A1760,A1760+1)</f>
        <v>608</v>
      </c>
      <c r="B1761" s="7" t="s">
        <v>3116</v>
      </c>
      <c r="C1761" s="7" t="s">
        <v>3115</v>
      </c>
      <c r="D1761" s="7" t="s">
        <v>3044</v>
      </c>
      <c r="E1761" s="7" t="s">
        <v>3043</v>
      </c>
      <c r="F1761" s="4" t="s">
        <v>7</v>
      </c>
      <c r="G1761" s="4" t="s">
        <v>8</v>
      </c>
      <c r="H1761" s="4" t="s">
        <v>7</v>
      </c>
      <c r="I1761" s="3">
        <v>2</v>
      </c>
      <c r="J1761" s="3" t="s">
        <v>106</v>
      </c>
      <c r="K1761" s="3" t="s">
        <v>3057</v>
      </c>
      <c r="L1761" s="3" t="s">
        <v>55</v>
      </c>
      <c r="M1761" s="3" t="s">
        <v>3119</v>
      </c>
      <c r="N1761" s="3" t="s">
        <v>90</v>
      </c>
      <c r="P1761" s="3" t="s">
        <v>669</v>
      </c>
      <c r="Q1761" s="3" t="s">
        <v>1475</v>
      </c>
      <c r="R1761" s="3" t="s">
        <v>2434</v>
      </c>
      <c r="S1761" s="2" t="str">
        <f>IF(P1761="심사불필요","-",VLOOKUP(K1761,'[1]자격증 backdata'!A:G,7,0))</f>
        <v>-</v>
      </c>
      <c r="T1761" s="2" t="str">
        <f>IF(S1761="-","-",IF(COUNTIFS(B:B,B1761,S:S,"필수")&gt;0,"자격요건충족","확인필요"))</f>
        <v>-</v>
      </c>
      <c r="U1761" s="2"/>
      <c r="W1761" s="2">
        <f>IF(Q1761="4급","심사불필요",VLOOKUP(K1761,'[1]자격증 backdata'!A:B,2,0))</f>
        <v>4</v>
      </c>
      <c r="X1761" s="3">
        <f>IF(R1761="A", MIN(20, SUMIFS(W:W, B:B, B1761, R:R, "A")),IF(R1761="B", MIN(30, SUMIFS(W:W, B:B, B1761, R:R, "B")),"비해당분야"))</f>
        <v>10</v>
      </c>
      <c r="Y1761" s="3" t="str">
        <f>IF(R1761="C",MIN(30,IF(COUNTIFS(B:B,B1761,W:W,"가1")=1,25,IF(COUNTIFS(B:B,B1761,W:W,"가1")&gt;=2,30,0))+IF(COUNTIFS(B:B,B1761,W:W,"나1")&gt;=4,30,IF(COUNTIFS(B:B,B1761,W:W,"나1")=3,26,IF(COUNTIFS(B:B,B1761,W:W,"나1")=2,22,IF(COUNTIFS(B:B,B1761,W:W,"나1")=1,18,0)))))+MIN(30,IF(COUNTIFS(B:B,B1761,W:W,"가2")=1,25,IF(COUNTIFS(B:B,B1761,W:W,"가2")&gt;=2,30,0))+IF(COUNTIFS(B:B,B1761,W:W,"나2")=3,30,IF(COUNTIFS(B:B,B1761,W:W,"나2")=2,25,IF(COUNTIFS(B:B,B1761,W:W,"나2")=1,20,0)))),"비해당분야")</f>
        <v>비해당분야</v>
      </c>
      <c r="Z1761" s="3" t="str">
        <f>IF(R1761="C",VLOOKUP(K1761,'[1]자격증 backdata'!A:F,6,0),"비해당분야")</f>
        <v>비해당분야</v>
      </c>
      <c r="AA1761" s="3" t="str">
        <f>IF(R1761="C",SUMIF(B:B,B1761,Z:Z),"비해당분야")</f>
        <v>비해당분야</v>
      </c>
      <c r="AB1761" s="3" t="str">
        <f>IF(R1761="C",SUM(Y1761,AA1761),"비해당분야")</f>
        <v>비해당분야</v>
      </c>
      <c r="AC1761" s="3">
        <f>IF(R1761="C",AB1761,X1761)</f>
        <v>10</v>
      </c>
      <c r="AD1761" s="3">
        <f>VLOOKUP(K1761,'[1]자격증 backdata'!A:D,4,0)</f>
        <v>0</v>
      </c>
      <c r="AE1761" s="3">
        <f>IF(_xlfn.MAXIFS(AD:AD,B:B,B1761)&gt;10,10,_xlfn.MAXIFS(AD:AD,B:B,B1761))</f>
        <v>5</v>
      </c>
      <c r="AG1761" s="2" t="str">
        <f>VLOOKUP(K1761,'[1]자격증 backdata'!A:C,3,0)</f>
        <v>M</v>
      </c>
      <c r="AH1761" s="2">
        <f>COUNTIFS($B:$B,$B1761,$AG:$AG,AH$1)</f>
        <v>0</v>
      </c>
      <c r="AI1761" s="2">
        <f>COUNTIFS($B:$B,$B1761,$AG:$AG,AI$1)</f>
        <v>0</v>
      </c>
      <c r="AJ1761" s="2">
        <f>COUNTIFS($B:$B,$B1761,$AG:$AG,AJ$1)</f>
        <v>0</v>
      </c>
      <c r="AK1761" s="2">
        <f>COUNTIFS($B:$B,$B1761,$AG:$AG,AK$1)</f>
        <v>0</v>
      </c>
      <c r="AL1761" s="2">
        <f>COUNTIFS($B:$B,$B1761,$AG:$AG,AL$1)</f>
        <v>0</v>
      </c>
      <c r="AM1761" s="2">
        <f>COUNTIFS($B:$B,$B1761,$AG:$AG,AM$1)</f>
        <v>0</v>
      </c>
      <c r="AN1761" s="2">
        <f>COUNTIFS($B:$B,$B1761,$AG:$AG,AN$1)</f>
        <v>1</v>
      </c>
      <c r="AO1761" s="2">
        <f>COUNTIFS($B:$B,$B1761,$AG:$AG,AO$1)</f>
        <v>0</v>
      </c>
      <c r="AP1761" s="2">
        <f>COUNTIFS($B:$B,$B1761,$AG:$AG,AP$1)</f>
        <v>0</v>
      </c>
      <c r="AQ1761" s="2">
        <f>COUNTIFS($B:$B,$B1761,$AG:$AG,AQ$1)</f>
        <v>0</v>
      </c>
      <c r="AR1761" s="2">
        <f>COUNTIFS($B:$B,$B1761,$AG:$AG,AR$1)</f>
        <v>0</v>
      </c>
      <c r="AS1761" s="2">
        <f>COUNTIFS($B:$B,$B1761,$AG:$AG,AS$1)</f>
        <v>0</v>
      </c>
      <c r="AT1761" s="2">
        <f>COUNTIFS($B:$B,$B1761,$AG:$AG,AT$1)</f>
        <v>1</v>
      </c>
      <c r="AU1761" s="2">
        <f>COUNTIFS($B:$B,$B1761,$AG:$AG,AU$1)</f>
        <v>0</v>
      </c>
    </row>
    <row r="1762" spans="1:47" ht="15" customHeight="1" x14ac:dyDescent="0.35">
      <c r="A1762" s="7">
        <f>IF(B1761=B1762,A1761,A1761+1)</f>
        <v>608</v>
      </c>
      <c r="B1762" s="7" t="s">
        <v>3116</v>
      </c>
      <c r="C1762" s="7" t="s">
        <v>3115</v>
      </c>
      <c r="D1762" s="7" t="s">
        <v>3044</v>
      </c>
      <c r="E1762" s="7" t="s">
        <v>3043</v>
      </c>
      <c r="F1762" s="4" t="s">
        <v>7</v>
      </c>
      <c r="G1762" s="4" t="s">
        <v>8</v>
      </c>
      <c r="H1762" s="4" t="s">
        <v>7</v>
      </c>
      <c r="I1762" s="3">
        <v>3</v>
      </c>
      <c r="J1762" s="3" t="s">
        <v>633</v>
      </c>
      <c r="K1762" s="3" t="s">
        <v>3118</v>
      </c>
      <c r="L1762" s="3" t="s">
        <v>55</v>
      </c>
      <c r="M1762" s="3" t="s">
        <v>3117</v>
      </c>
      <c r="N1762" s="3" t="s">
        <v>680</v>
      </c>
      <c r="P1762" s="3" t="s">
        <v>669</v>
      </c>
      <c r="Q1762" s="3" t="s">
        <v>1475</v>
      </c>
      <c r="R1762" s="3" t="s">
        <v>2434</v>
      </c>
      <c r="S1762" s="2" t="str">
        <f>IF(P1762="심사불필요","-",VLOOKUP(K1762,'[1]자격증 backdata'!A:G,7,0))</f>
        <v>-</v>
      </c>
      <c r="T1762" s="2" t="str">
        <f>IF(S1762="-","-",IF(COUNTIFS(B:B,B1762,S:S,"필수")&gt;0,"자격요건충족","확인필요"))</f>
        <v>-</v>
      </c>
      <c r="U1762" s="2"/>
      <c r="W1762" s="2">
        <f>IF(Q1762="4급","심사불필요",VLOOKUP(K1762,'[1]자격증 backdata'!A:B,2,0))</f>
        <v>4</v>
      </c>
      <c r="X1762" s="3">
        <f>IF(R1762="A", MIN(20, SUMIFS(W:W, B:B, B1762, R:R, "A")),IF(R1762="B", MIN(30, SUMIFS(W:W, B:B, B1762, R:R, "B")),"비해당분야"))</f>
        <v>10</v>
      </c>
      <c r="Y1762" s="3" t="str">
        <f>IF(R1762="C",MIN(30,IF(COUNTIFS(B:B,B1762,W:W,"가1")=1,25,IF(COUNTIFS(B:B,B1762,W:W,"가1")&gt;=2,30,0))+IF(COUNTIFS(B:B,B1762,W:W,"나1")&gt;=4,30,IF(COUNTIFS(B:B,B1762,W:W,"나1")=3,26,IF(COUNTIFS(B:B,B1762,W:W,"나1")=2,22,IF(COUNTIFS(B:B,B1762,W:W,"나1")=1,18,0)))))+MIN(30,IF(COUNTIFS(B:B,B1762,W:W,"가2")=1,25,IF(COUNTIFS(B:B,B1762,W:W,"가2")&gt;=2,30,0))+IF(COUNTIFS(B:B,B1762,W:W,"나2")=3,30,IF(COUNTIFS(B:B,B1762,W:W,"나2")=2,25,IF(COUNTIFS(B:B,B1762,W:W,"나2")=1,20,0)))),"비해당분야")</f>
        <v>비해당분야</v>
      </c>
      <c r="Z1762" s="3" t="str">
        <f>IF(R1762="C",VLOOKUP(K1762,'[1]자격증 backdata'!A:F,6,0),"비해당분야")</f>
        <v>비해당분야</v>
      </c>
      <c r="AA1762" s="3" t="str">
        <f>IF(R1762="C",SUMIF(B:B,B1762,Z:Z),"비해당분야")</f>
        <v>비해당분야</v>
      </c>
      <c r="AB1762" s="3" t="str">
        <f>IF(R1762="C",SUM(Y1762,AA1762),"비해당분야")</f>
        <v>비해당분야</v>
      </c>
      <c r="AC1762" s="3">
        <f>IF(R1762="C",AB1762,X1762)</f>
        <v>10</v>
      </c>
      <c r="AD1762" s="3">
        <f>VLOOKUP(K1762,'[1]자격증 backdata'!A:D,4,0)</f>
        <v>0</v>
      </c>
      <c r="AE1762" s="3">
        <f>IF(_xlfn.MAXIFS(AD:AD,B:B,B1762)&gt;10,10,_xlfn.MAXIFS(AD:AD,B:B,B1762))</f>
        <v>5</v>
      </c>
      <c r="AG1762" s="2" t="str">
        <f>VLOOKUP(K1762,'[1]자격증 backdata'!A:C,3,0)</f>
        <v>G</v>
      </c>
      <c r="AH1762" s="2">
        <f>COUNTIFS($B:$B,$B1762,$AG:$AG,AH$1)</f>
        <v>0</v>
      </c>
      <c r="AI1762" s="2">
        <f>COUNTIFS($B:$B,$B1762,$AG:$AG,AI$1)</f>
        <v>0</v>
      </c>
      <c r="AJ1762" s="2">
        <f>COUNTIFS($B:$B,$B1762,$AG:$AG,AJ$1)</f>
        <v>0</v>
      </c>
      <c r="AK1762" s="2">
        <f>COUNTIFS($B:$B,$B1762,$AG:$AG,AK$1)</f>
        <v>0</v>
      </c>
      <c r="AL1762" s="2">
        <f>COUNTIFS($B:$B,$B1762,$AG:$AG,AL$1)</f>
        <v>0</v>
      </c>
      <c r="AM1762" s="2">
        <f>COUNTIFS($B:$B,$B1762,$AG:$AG,AM$1)</f>
        <v>0</v>
      </c>
      <c r="AN1762" s="2">
        <f>COUNTIFS($B:$B,$B1762,$AG:$AG,AN$1)</f>
        <v>1</v>
      </c>
      <c r="AO1762" s="2">
        <f>COUNTIFS($B:$B,$B1762,$AG:$AG,AO$1)</f>
        <v>0</v>
      </c>
      <c r="AP1762" s="2">
        <f>COUNTIFS($B:$B,$B1762,$AG:$AG,AP$1)</f>
        <v>0</v>
      </c>
      <c r="AQ1762" s="2">
        <f>COUNTIFS($B:$B,$B1762,$AG:$AG,AQ$1)</f>
        <v>0</v>
      </c>
      <c r="AR1762" s="2">
        <f>COUNTIFS($B:$B,$B1762,$AG:$AG,AR$1)</f>
        <v>0</v>
      </c>
      <c r="AS1762" s="2">
        <f>COUNTIFS($B:$B,$B1762,$AG:$AG,AS$1)</f>
        <v>0</v>
      </c>
      <c r="AT1762" s="2">
        <f>COUNTIFS($B:$B,$B1762,$AG:$AG,AT$1)</f>
        <v>1</v>
      </c>
      <c r="AU1762" s="2">
        <f>COUNTIFS($B:$B,$B1762,$AG:$AG,AU$1)</f>
        <v>0</v>
      </c>
    </row>
    <row r="1763" spans="1:47" ht="15" customHeight="1" x14ac:dyDescent="0.35">
      <c r="A1763" s="7">
        <f>IF(B1762=B1763,A1762,A1762+1)</f>
        <v>608</v>
      </c>
      <c r="B1763" s="7" t="s">
        <v>3116</v>
      </c>
      <c r="C1763" s="7" t="s">
        <v>3115</v>
      </c>
      <c r="D1763" s="7" t="s">
        <v>3044</v>
      </c>
      <c r="E1763" s="7" t="s">
        <v>3043</v>
      </c>
      <c r="F1763" s="4" t="s">
        <v>7</v>
      </c>
      <c r="G1763" s="4" t="s">
        <v>8</v>
      </c>
      <c r="H1763" s="4" t="s">
        <v>7</v>
      </c>
      <c r="I1763" s="3">
        <v>4</v>
      </c>
      <c r="J1763" s="3" t="s">
        <v>28</v>
      </c>
      <c r="K1763" s="3" t="s">
        <v>3061</v>
      </c>
      <c r="L1763" s="3" t="s">
        <v>26</v>
      </c>
      <c r="M1763" s="3" t="s">
        <v>3114</v>
      </c>
      <c r="N1763" s="3" t="s">
        <v>923</v>
      </c>
      <c r="P1763" s="3" t="s">
        <v>669</v>
      </c>
      <c r="Q1763" s="3" t="s">
        <v>1475</v>
      </c>
      <c r="R1763" s="3" t="s">
        <v>2434</v>
      </c>
      <c r="S1763" s="2" t="str">
        <f>IF(P1763="심사불필요","-",VLOOKUP(K1763,'[1]자격증 backdata'!A:G,7,0))</f>
        <v>-</v>
      </c>
      <c r="T1763" s="2" t="str">
        <f>IF(S1763="-","-",IF(COUNTIFS(B:B,B1763,S:S,"필수")&gt;0,"자격요건충족","확인필요"))</f>
        <v>-</v>
      </c>
      <c r="U1763" s="2"/>
      <c r="W1763" s="2">
        <f>IF(Q1763="4급","심사불필요",VLOOKUP(K1763,'[1]자격증 backdata'!A:B,2,0))</f>
        <v>2</v>
      </c>
      <c r="X1763" s="3">
        <f>IF(R1763="A", MIN(20, SUMIFS(W:W, B:B, B1763, R:R, "A")),IF(R1763="B", MIN(30, SUMIFS(W:W, B:B, B1763, R:R, "B")),"비해당분야"))</f>
        <v>10</v>
      </c>
      <c r="Y1763" s="3" t="str">
        <f>IF(R1763="C",MIN(30,IF(COUNTIFS(B:B,B1763,W:W,"가1")=1,25,IF(COUNTIFS(B:B,B1763,W:W,"가1")&gt;=2,30,0))+IF(COUNTIFS(B:B,B1763,W:W,"나1")&gt;=4,30,IF(COUNTIFS(B:B,B1763,W:W,"나1")=3,26,IF(COUNTIFS(B:B,B1763,W:W,"나1")=2,22,IF(COUNTIFS(B:B,B1763,W:W,"나1")=1,18,0)))))+MIN(30,IF(COUNTIFS(B:B,B1763,W:W,"가2")=1,25,IF(COUNTIFS(B:B,B1763,W:W,"가2")&gt;=2,30,0))+IF(COUNTIFS(B:B,B1763,W:W,"나2")=3,30,IF(COUNTIFS(B:B,B1763,W:W,"나2")=2,25,IF(COUNTIFS(B:B,B1763,W:W,"나2")=1,20,0)))),"비해당분야")</f>
        <v>비해당분야</v>
      </c>
      <c r="Z1763" s="3" t="str">
        <f>IF(R1763="C",VLOOKUP(K1763,'[1]자격증 backdata'!A:F,6,0),"비해당분야")</f>
        <v>비해당분야</v>
      </c>
      <c r="AA1763" s="3" t="str">
        <f>IF(R1763="C",SUMIF(B:B,B1763,Z:Z),"비해당분야")</f>
        <v>비해당분야</v>
      </c>
      <c r="AB1763" s="3" t="str">
        <f>IF(R1763="C",SUM(Y1763,AA1763),"비해당분야")</f>
        <v>비해당분야</v>
      </c>
      <c r="AC1763" s="3">
        <f>IF(R1763="C",AB1763,X1763)</f>
        <v>10</v>
      </c>
      <c r="AD1763" s="3">
        <f>VLOOKUP(K1763,'[1]자격증 backdata'!A:D,4,0)</f>
        <v>0</v>
      </c>
      <c r="AE1763" s="3">
        <f>IF(_xlfn.MAXIFS(AD:AD,B:B,B1763)&gt;10,10,_xlfn.MAXIFS(AD:AD,B:B,B1763))</f>
        <v>5</v>
      </c>
      <c r="AG1763" s="2">
        <f>VLOOKUP(K1763,'[1]자격증 backdata'!A:C,3,0)</f>
        <v>0</v>
      </c>
      <c r="AH1763" s="2">
        <f>COUNTIFS($B:$B,$B1763,$AG:$AG,AH$1)</f>
        <v>0</v>
      </c>
      <c r="AI1763" s="2">
        <f>COUNTIFS($B:$B,$B1763,$AG:$AG,AI$1)</f>
        <v>0</v>
      </c>
      <c r="AJ1763" s="2">
        <f>COUNTIFS($B:$B,$B1763,$AG:$AG,AJ$1)</f>
        <v>0</v>
      </c>
      <c r="AK1763" s="2">
        <f>COUNTIFS($B:$B,$B1763,$AG:$AG,AK$1)</f>
        <v>0</v>
      </c>
      <c r="AL1763" s="2">
        <f>COUNTIFS($B:$B,$B1763,$AG:$AG,AL$1)</f>
        <v>0</v>
      </c>
      <c r="AM1763" s="2">
        <f>COUNTIFS($B:$B,$B1763,$AG:$AG,AM$1)</f>
        <v>0</v>
      </c>
      <c r="AN1763" s="2">
        <f>COUNTIFS($B:$B,$B1763,$AG:$AG,AN$1)</f>
        <v>1</v>
      </c>
      <c r="AO1763" s="2">
        <f>COUNTIFS($B:$B,$B1763,$AG:$AG,AO$1)</f>
        <v>0</v>
      </c>
      <c r="AP1763" s="2">
        <f>COUNTIFS($B:$B,$B1763,$AG:$AG,AP$1)</f>
        <v>0</v>
      </c>
      <c r="AQ1763" s="2">
        <f>COUNTIFS($B:$B,$B1763,$AG:$AG,AQ$1)</f>
        <v>0</v>
      </c>
      <c r="AR1763" s="2">
        <f>COUNTIFS($B:$B,$B1763,$AG:$AG,AR$1)</f>
        <v>0</v>
      </c>
      <c r="AS1763" s="2">
        <f>COUNTIFS($B:$B,$B1763,$AG:$AG,AS$1)</f>
        <v>0</v>
      </c>
      <c r="AT1763" s="2">
        <f>COUNTIFS($B:$B,$B1763,$AG:$AG,AT$1)</f>
        <v>1</v>
      </c>
      <c r="AU1763" s="2">
        <f>COUNTIFS($B:$B,$B1763,$AG:$AG,AU$1)</f>
        <v>0</v>
      </c>
    </row>
    <row r="1764" spans="1:47" ht="15" customHeight="1" x14ac:dyDescent="0.35">
      <c r="A1764" s="4">
        <f>IF(B1763=B1764,A1763,A1763+1)</f>
        <v>609</v>
      </c>
      <c r="B1764" s="4" t="s">
        <v>3113</v>
      </c>
      <c r="C1764" s="4" t="s">
        <v>3112</v>
      </c>
      <c r="D1764" s="4" t="s">
        <v>3044</v>
      </c>
      <c r="E1764" s="4" t="s">
        <v>3043</v>
      </c>
      <c r="F1764" s="4" t="s">
        <v>568</v>
      </c>
      <c r="G1764" s="4" t="s">
        <v>568</v>
      </c>
      <c r="H1764" s="4" t="s">
        <v>568</v>
      </c>
      <c r="I1764" s="4">
        <v>1</v>
      </c>
      <c r="J1764" s="4" t="s">
        <v>570</v>
      </c>
      <c r="K1764" s="4" t="s">
        <v>3047</v>
      </c>
      <c r="L1764" s="4" t="s">
        <v>568</v>
      </c>
      <c r="M1764" s="4" t="s">
        <v>568</v>
      </c>
      <c r="N1764" s="4" t="s">
        <v>568</v>
      </c>
      <c r="P1764" s="4" t="s">
        <v>669</v>
      </c>
      <c r="Q1764" s="4" t="s">
        <v>1475</v>
      </c>
      <c r="R1764" s="4" t="s">
        <v>2434</v>
      </c>
      <c r="S1764" s="5" t="str">
        <f>IF(P1764="심사불필요","-",VLOOKUP(K1764,'[1]자격증 backdata'!A:G,7,0))</f>
        <v>-</v>
      </c>
      <c r="T1764" s="5" t="str">
        <f>IF(S1764="-","-",IF(COUNTIFS(B:B,B1764,S:S,"필수")&gt;0,"자격요건충족","확인필요"))</f>
        <v>-</v>
      </c>
      <c r="U1764" s="5"/>
      <c r="W1764" s="5">
        <f>IF(Q1764="4급","심사불필요",VLOOKUP(K1764,'[1]자격증 backdata'!A:B,2,0))</f>
        <v>0</v>
      </c>
      <c r="X1764" s="4">
        <f>IF(R1764="A", MIN(20, SUMIFS(W:W, B:B, B1764, R:R, "A")),IF(R1764="B", MIN(30, SUMIFS(W:W, B:B, B1764, R:R, "B")),"비해당분야"))</f>
        <v>0</v>
      </c>
      <c r="Y1764" s="4" t="str">
        <f>IF(R1764="C",MIN(30,IF(COUNTIFS(B:B,B1764,W:W,"가1")=1,25,IF(COUNTIFS(B:B,B1764,W:W,"가1")&gt;=2,30,0))+IF(COUNTIFS(B:B,B1764,W:W,"나1")&gt;=4,30,IF(COUNTIFS(B:B,B1764,W:W,"나1")=3,26,IF(COUNTIFS(B:B,B1764,W:W,"나1")=2,22,IF(COUNTIFS(B:B,B1764,W:W,"나1")=1,18,0)))))+MIN(30,IF(COUNTIFS(B:B,B1764,W:W,"가2")=1,25,IF(COUNTIFS(B:B,B1764,W:W,"가2")&gt;=2,30,0))+IF(COUNTIFS(B:B,B1764,W:W,"나2")=3,30,IF(COUNTIFS(B:B,B1764,W:W,"나2")=2,25,IF(COUNTIFS(B:B,B1764,W:W,"나2")=1,20,0)))),"비해당분야")</f>
        <v>비해당분야</v>
      </c>
      <c r="Z1764" s="4" t="str">
        <f>IF(R1764="C",VLOOKUP(K1764,'[1]자격증 backdata'!A:F,6,0),"비해당분야")</f>
        <v>비해당분야</v>
      </c>
      <c r="AA1764" s="4" t="str">
        <f>IF(R1764="C",SUMIF(B:B,B1764,Z:Z),"비해당분야")</f>
        <v>비해당분야</v>
      </c>
      <c r="AB1764" s="4" t="str">
        <f>IF(R1764="C",SUM(Y1764,AA1764),"비해당분야")</f>
        <v>비해당분야</v>
      </c>
      <c r="AC1764" s="4">
        <f>IF(R1764="C",AB1764,X1764)</f>
        <v>0</v>
      </c>
      <c r="AD1764" s="4">
        <f>VLOOKUP(K1764,'[1]자격증 backdata'!A:D,4,0)</f>
        <v>0</v>
      </c>
      <c r="AE1764" s="4">
        <f>IF(_xlfn.MAXIFS(AD:AD,B:B,B1764)&gt;10,10,_xlfn.MAXIFS(AD:AD,B:B,B1764))</f>
        <v>0</v>
      </c>
      <c r="AG1764" s="5">
        <f>VLOOKUP(K1764,'[1]자격증 backdata'!A:C,3,0)</f>
        <v>0</v>
      </c>
      <c r="AH1764" s="5">
        <f>COUNTIFS($B:$B,$B1764,$AG:$AG,AH$1)</f>
        <v>0</v>
      </c>
      <c r="AI1764" s="5">
        <f>COUNTIFS($B:$B,$B1764,$AG:$AG,AI$1)</f>
        <v>0</v>
      </c>
      <c r="AJ1764" s="5">
        <f>COUNTIFS($B:$B,$B1764,$AG:$AG,AJ$1)</f>
        <v>0</v>
      </c>
      <c r="AK1764" s="5">
        <f>COUNTIFS($B:$B,$B1764,$AG:$AG,AK$1)</f>
        <v>0</v>
      </c>
      <c r="AL1764" s="5">
        <f>COUNTIFS($B:$B,$B1764,$AG:$AG,AL$1)</f>
        <v>0</v>
      </c>
      <c r="AM1764" s="5">
        <f>COUNTIFS($B:$B,$B1764,$AG:$AG,AM$1)</f>
        <v>0</v>
      </c>
      <c r="AN1764" s="5">
        <f>COUNTIFS($B:$B,$B1764,$AG:$AG,AN$1)</f>
        <v>0</v>
      </c>
      <c r="AO1764" s="5">
        <f>COUNTIFS($B:$B,$B1764,$AG:$AG,AO$1)</f>
        <v>0</v>
      </c>
      <c r="AP1764" s="5">
        <f>COUNTIFS($B:$B,$B1764,$AG:$AG,AP$1)</f>
        <v>0</v>
      </c>
      <c r="AQ1764" s="5">
        <f>COUNTIFS($B:$B,$B1764,$AG:$AG,AQ$1)</f>
        <v>0</v>
      </c>
      <c r="AR1764" s="5">
        <f>COUNTIFS($B:$B,$B1764,$AG:$AG,AR$1)</f>
        <v>0</v>
      </c>
      <c r="AS1764" s="5">
        <f>COUNTIFS($B:$B,$B1764,$AG:$AG,AS$1)</f>
        <v>0</v>
      </c>
      <c r="AT1764" s="5">
        <f>COUNTIFS($B:$B,$B1764,$AG:$AG,AT$1)</f>
        <v>0</v>
      </c>
      <c r="AU1764" s="5">
        <f>COUNTIFS($B:$B,$B1764,$AG:$AG,AU$1)</f>
        <v>0</v>
      </c>
    </row>
    <row r="1765" spans="1:47" ht="15" customHeight="1" x14ac:dyDescent="0.35">
      <c r="A1765" s="3">
        <f>IF(B1764=B1765,A1764,A1764+1)</f>
        <v>610</v>
      </c>
      <c r="B1765" s="3" t="s">
        <v>3108</v>
      </c>
      <c r="C1765" s="3" t="s">
        <v>3107</v>
      </c>
      <c r="D1765" s="3" t="s">
        <v>3044</v>
      </c>
      <c r="E1765" s="3" t="s">
        <v>3043</v>
      </c>
      <c r="F1765" s="4" t="s">
        <v>7</v>
      </c>
      <c r="G1765" s="4" t="s">
        <v>8</v>
      </c>
      <c r="H1765" s="4" t="s">
        <v>7</v>
      </c>
      <c r="I1765" s="3">
        <v>1</v>
      </c>
      <c r="J1765" s="3" t="s">
        <v>69</v>
      </c>
      <c r="K1765" s="3" t="s">
        <v>3065</v>
      </c>
      <c r="L1765" s="3" t="s">
        <v>36</v>
      </c>
      <c r="M1765" s="3" t="s">
        <v>3111</v>
      </c>
      <c r="N1765" s="3" t="s">
        <v>1108</v>
      </c>
      <c r="P1765" s="3" t="s">
        <v>669</v>
      </c>
      <c r="Q1765" s="3" t="s">
        <v>1475</v>
      </c>
      <c r="R1765" s="3" t="s">
        <v>2434</v>
      </c>
      <c r="S1765" s="2" t="str">
        <f>IF(P1765="심사불필요","-",VLOOKUP(K1765,'[1]자격증 backdata'!A:G,7,0))</f>
        <v>-</v>
      </c>
      <c r="T1765" s="2" t="str">
        <f>IF(S1765="-","-",IF(COUNTIFS(B:B,B1765,S:S,"필수")&gt;0,"자격요건충족","확인필요"))</f>
        <v>-</v>
      </c>
      <c r="U1765" s="2"/>
      <c r="W1765" s="2">
        <f>IF(Q1765="4급","심사불필요",VLOOKUP(K1765,'[1]자격증 backdata'!A:B,2,0))</f>
        <v>0</v>
      </c>
      <c r="X1765" s="3">
        <f>IF(R1765="A", MIN(20, SUMIFS(W:W, B:B, B1765, R:R, "A")),IF(R1765="B", MIN(30, SUMIFS(W:W, B:B, B1765, R:R, "B")),"비해당분야"))</f>
        <v>8</v>
      </c>
      <c r="Y1765" s="3" t="str">
        <f>IF(R1765="C",MIN(30,IF(COUNTIFS(B:B,B1765,W:W,"가1")=1,25,IF(COUNTIFS(B:B,B1765,W:W,"가1")&gt;=2,30,0))+IF(COUNTIFS(B:B,B1765,W:W,"나1")&gt;=4,30,IF(COUNTIFS(B:B,B1765,W:W,"나1")=3,26,IF(COUNTIFS(B:B,B1765,W:W,"나1")=2,22,IF(COUNTIFS(B:B,B1765,W:W,"나1")=1,18,0)))))+MIN(30,IF(COUNTIFS(B:B,B1765,W:W,"가2")=1,25,IF(COUNTIFS(B:B,B1765,W:W,"가2")&gt;=2,30,0))+IF(COUNTIFS(B:B,B1765,W:W,"나2")=3,30,IF(COUNTIFS(B:B,B1765,W:W,"나2")=2,25,IF(COUNTIFS(B:B,B1765,W:W,"나2")=1,20,0)))),"비해당분야")</f>
        <v>비해당분야</v>
      </c>
      <c r="Z1765" s="3" t="str">
        <f>IF(R1765="C",VLOOKUP(K1765,'[1]자격증 backdata'!A:F,6,0),"비해당분야")</f>
        <v>비해당분야</v>
      </c>
      <c r="AA1765" s="3" t="str">
        <f>IF(R1765="C",SUMIF(B:B,B1765,Z:Z),"비해당분야")</f>
        <v>비해당분야</v>
      </c>
      <c r="AB1765" s="3" t="str">
        <f>IF(R1765="C",SUM(Y1765,AA1765),"비해당분야")</f>
        <v>비해당분야</v>
      </c>
      <c r="AC1765" s="3">
        <f>IF(R1765="C",AB1765,X1765)</f>
        <v>8</v>
      </c>
      <c r="AD1765" s="3">
        <f>VLOOKUP(K1765,'[1]자격증 backdata'!A:D,4,0)</f>
        <v>5</v>
      </c>
      <c r="AE1765" s="3">
        <f>IF(_xlfn.MAXIFS(AD:AD,B:B,B1765)&gt;10,10,_xlfn.MAXIFS(AD:AD,B:B,B1765))</f>
        <v>5</v>
      </c>
      <c r="AG1765" s="2">
        <f>VLOOKUP(K1765,'[1]자격증 backdata'!A:C,3,0)</f>
        <v>0</v>
      </c>
      <c r="AH1765" s="2">
        <f>COUNTIFS($B:$B,$B1765,$AG:$AG,AH$1)</f>
        <v>0</v>
      </c>
      <c r="AI1765" s="2">
        <f>COUNTIFS($B:$B,$B1765,$AG:$AG,AI$1)</f>
        <v>0</v>
      </c>
      <c r="AJ1765" s="2">
        <f>COUNTIFS($B:$B,$B1765,$AG:$AG,AJ$1)</f>
        <v>0</v>
      </c>
      <c r="AK1765" s="2">
        <f>COUNTIFS($B:$B,$B1765,$AG:$AG,AK$1)</f>
        <v>0</v>
      </c>
      <c r="AL1765" s="2">
        <f>COUNTIFS($B:$B,$B1765,$AG:$AG,AL$1)</f>
        <v>0</v>
      </c>
      <c r="AM1765" s="2">
        <f>COUNTIFS($B:$B,$B1765,$AG:$AG,AM$1)</f>
        <v>0</v>
      </c>
      <c r="AN1765" s="2">
        <f>COUNTIFS($B:$B,$B1765,$AG:$AG,AN$1)</f>
        <v>0</v>
      </c>
      <c r="AO1765" s="2">
        <f>COUNTIFS($B:$B,$B1765,$AG:$AG,AO$1)</f>
        <v>0</v>
      </c>
      <c r="AP1765" s="2">
        <f>COUNTIFS($B:$B,$B1765,$AG:$AG,AP$1)</f>
        <v>0</v>
      </c>
      <c r="AQ1765" s="2">
        <f>COUNTIFS($B:$B,$B1765,$AG:$AG,AQ$1)</f>
        <v>1</v>
      </c>
      <c r="AR1765" s="2">
        <f>COUNTIFS($B:$B,$B1765,$AG:$AG,AR$1)</f>
        <v>0</v>
      </c>
      <c r="AS1765" s="2">
        <f>COUNTIFS($B:$B,$B1765,$AG:$AG,AS$1)</f>
        <v>0</v>
      </c>
      <c r="AT1765" s="2">
        <f>COUNTIFS($B:$B,$B1765,$AG:$AG,AT$1)</f>
        <v>1</v>
      </c>
      <c r="AU1765" s="2">
        <f>COUNTIFS($B:$B,$B1765,$AG:$AG,AU$1)</f>
        <v>0</v>
      </c>
    </row>
    <row r="1766" spans="1:47" ht="15" customHeight="1" x14ac:dyDescent="0.35">
      <c r="A1766" s="7">
        <f>IF(B1765=B1766,A1765,A1765+1)</f>
        <v>610</v>
      </c>
      <c r="B1766" s="7" t="s">
        <v>3108</v>
      </c>
      <c r="C1766" s="7" t="s">
        <v>3107</v>
      </c>
      <c r="D1766" s="7" t="s">
        <v>3044</v>
      </c>
      <c r="E1766" s="7" t="s">
        <v>3043</v>
      </c>
      <c r="F1766" s="4" t="s">
        <v>7</v>
      </c>
      <c r="G1766" s="4" t="s">
        <v>8</v>
      </c>
      <c r="H1766" s="4" t="s">
        <v>7</v>
      </c>
      <c r="I1766" s="3">
        <v>2</v>
      </c>
      <c r="J1766" s="3" t="s">
        <v>28</v>
      </c>
      <c r="K1766" s="3" t="s">
        <v>3061</v>
      </c>
      <c r="L1766" s="3" t="s">
        <v>26</v>
      </c>
      <c r="M1766" s="3" t="s">
        <v>3110</v>
      </c>
      <c r="N1766" s="3" t="s">
        <v>923</v>
      </c>
      <c r="P1766" s="3" t="s">
        <v>669</v>
      </c>
      <c r="Q1766" s="3" t="s">
        <v>1475</v>
      </c>
      <c r="R1766" s="3" t="s">
        <v>2434</v>
      </c>
      <c r="S1766" s="2" t="str">
        <f>IF(P1766="심사불필요","-",VLOOKUP(K1766,'[1]자격증 backdata'!A:G,7,0))</f>
        <v>-</v>
      </c>
      <c r="T1766" s="2" t="str">
        <f>IF(S1766="-","-",IF(COUNTIFS(B:B,B1766,S:S,"필수")&gt;0,"자격요건충족","확인필요"))</f>
        <v>-</v>
      </c>
      <c r="U1766" s="2"/>
      <c r="W1766" s="2">
        <f>IF(Q1766="4급","심사불필요",VLOOKUP(K1766,'[1]자격증 backdata'!A:B,2,0))</f>
        <v>2</v>
      </c>
      <c r="X1766" s="3">
        <f>IF(R1766="A", MIN(20, SUMIFS(W:W, B:B, B1766, R:R, "A")),IF(R1766="B", MIN(30, SUMIFS(W:W, B:B, B1766, R:R, "B")),"비해당분야"))</f>
        <v>8</v>
      </c>
      <c r="Y1766" s="3" t="str">
        <f>IF(R1766="C",MIN(30,IF(COUNTIFS(B:B,B1766,W:W,"가1")=1,25,IF(COUNTIFS(B:B,B1766,W:W,"가1")&gt;=2,30,0))+IF(COUNTIFS(B:B,B1766,W:W,"나1")&gt;=4,30,IF(COUNTIFS(B:B,B1766,W:W,"나1")=3,26,IF(COUNTIFS(B:B,B1766,W:W,"나1")=2,22,IF(COUNTIFS(B:B,B1766,W:W,"나1")=1,18,0)))))+MIN(30,IF(COUNTIFS(B:B,B1766,W:W,"가2")=1,25,IF(COUNTIFS(B:B,B1766,W:W,"가2")&gt;=2,30,0))+IF(COUNTIFS(B:B,B1766,W:W,"나2")=3,30,IF(COUNTIFS(B:B,B1766,W:W,"나2")=2,25,IF(COUNTIFS(B:B,B1766,W:W,"나2")=1,20,0)))),"비해당분야")</f>
        <v>비해당분야</v>
      </c>
      <c r="Z1766" s="3" t="str">
        <f>IF(R1766="C",VLOOKUP(K1766,'[1]자격증 backdata'!A:F,6,0),"비해당분야")</f>
        <v>비해당분야</v>
      </c>
      <c r="AA1766" s="3" t="str">
        <f>IF(R1766="C",SUMIF(B:B,B1766,Z:Z),"비해당분야")</f>
        <v>비해당분야</v>
      </c>
      <c r="AB1766" s="3" t="str">
        <f>IF(R1766="C",SUM(Y1766,AA1766),"비해당분야")</f>
        <v>비해당분야</v>
      </c>
      <c r="AC1766" s="3">
        <f>IF(R1766="C",AB1766,X1766)</f>
        <v>8</v>
      </c>
      <c r="AD1766" s="3">
        <f>VLOOKUP(K1766,'[1]자격증 backdata'!A:D,4,0)</f>
        <v>0</v>
      </c>
      <c r="AE1766" s="3">
        <f>IF(_xlfn.MAXIFS(AD:AD,B:B,B1766)&gt;10,10,_xlfn.MAXIFS(AD:AD,B:B,B1766))</f>
        <v>5</v>
      </c>
      <c r="AG1766" s="2">
        <f>VLOOKUP(K1766,'[1]자격증 backdata'!A:C,3,0)</f>
        <v>0</v>
      </c>
      <c r="AH1766" s="2">
        <f>COUNTIFS($B:$B,$B1766,$AG:$AG,AH$1)</f>
        <v>0</v>
      </c>
      <c r="AI1766" s="2">
        <f>COUNTIFS($B:$B,$B1766,$AG:$AG,AI$1)</f>
        <v>0</v>
      </c>
      <c r="AJ1766" s="2">
        <f>COUNTIFS($B:$B,$B1766,$AG:$AG,AJ$1)</f>
        <v>0</v>
      </c>
      <c r="AK1766" s="2">
        <f>COUNTIFS($B:$B,$B1766,$AG:$AG,AK$1)</f>
        <v>0</v>
      </c>
      <c r="AL1766" s="2">
        <f>COUNTIFS($B:$B,$B1766,$AG:$AG,AL$1)</f>
        <v>0</v>
      </c>
      <c r="AM1766" s="2">
        <f>COUNTIFS($B:$B,$B1766,$AG:$AG,AM$1)</f>
        <v>0</v>
      </c>
      <c r="AN1766" s="2">
        <f>COUNTIFS($B:$B,$B1766,$AG:$AG,AN$1)</f>
        <v>0</v>
      </c>
      <c r="AO1766" s="2">
        <f>COUNTIFS($B:$B,$B1766,$AG:$AG,AO$1)</f>
        <v>0</v>
      </c>
      <c r="AP1766" s="2">
        <f>COUNTIFS($B:$B,$B1766,$AG:$AG,AP$1)</f>
        <v>0</v>
      </c>
      <c r="AQ1766" s="2">
        <f>COUNTIFS($B:$B,$B1766,$AG:$AG,AQ$1)</f>
        <v>1</v>
      </c>
      <c r="AR1766" s="2">
        <f>COUNTIFS($B:$B,$B1766,$AG:$AG,AR$1)</f>
        <v>0</v>
      </c>
      <c r="AS1766" s="2">
        <f>COUNTIFS($B:$B,$B1766,$AG:$AG,AS$1)</f>
        <v>0</v>
      </c>
      <c r="AT1766" s="2">
        <f>COUNTIFS($B:$B,$B1766,$AG:$AG,AT$1)</f>
        <v>1</v>
      </c>
      <c r="AU1766" s="2">
        <f>COUNTIFS($B:$B,$B1766,$AG:$AG,AU$1)</f>
        <v>0</v>
      </c>
    </row>
    <row r="1767" spans="1:47" ht="15" customHeight="1" x14ac:dyDescent="0.35">
      <c r="A1767" s="7">
        <f>IF(B1766=B1767,A1766,A1766+1)</f>
        <v>610</v>
      </c>
      <c r="B1767" s="7" t="s">
        <v>3108</v>
      </c>
      <c r="C1767" s="7" t="s">
        <v>3107</v>
      </c>
      <c r="D1767" s="7" t="s">
        <v>3044</v>
      </c>
      <c r="E1767" s="7" t="s">
        <v>3043</v>
      </c>
      <c r="F1767" s="4" t="s">
        <v>7</v>
      </c>
      <c r="G1767" s="4" t="s">
        <v>8</v>
      </c>
      <c r="H1767" s="4" t="s">
        <v>7</v>
      </c>
      <c r="I1767" s="3">
        <v>3</v>
      </c>
      <c r="J1767" s="3" t="s">
        <v>106</v>
      </c>
      <c r="K1767" s="3" t="s">
        <v>3057</v>
      </c>
      <c r="L1767" s="3" t="s">
        <v>55</v>
      </c>
      <c r="M1767" s="3" t="s">
        <v>3109</v>
      </c>
      <c r="N1767" s="3" t="s">
        <v>1512</v>
      </c>
      <c r="P1767" s="3" t="s">
        <v>669</v>
      </c>
      <c r="Q1767" s="3" t="s">
        <v>1475</v>
      </c>
      <c r="R1767" s="3" t="s">
        <v>2434</v>
      </c>
      <c r="S1767" s="2" t="str">
        <f>IF(P1767="심사불필요","-",VLOOKUP(K1767,'[1]자격증 backdata'!A:G,7,0))</f>
        <v>-</v>
      </c>
      <c r="T1767" s="2" t="str">
        <f>IF(S1767="-","-",IF(COUNTIFS(B:B,B1767,S:S,"필수")&gt;0,"자격요건충족","확인필요"))</f>
        <v>-</v>
      </c>
      <c r="U1767" s="2"/>
      <c r="W1767" s="2">
        <f>IF(Q1767="4급","심사불필요",VLOOKUP(K1767,'[1]자격증 backdata'!A:B,2,0))</f>
        <v>4</v>
      </c>
      <c r="X1767" s="3">
        <f>IF(R1767="A", MIN(20, SUMIFS(W:W, B:B, B1767, R:R, "A")),IF(R1767="B", MIN(30, SUMIFS(W:W, B:B, B1767, R:R, "B")),"비해당분야"))</f>
        <v>8</v>
      </c>
      <c r="Y1767" s="3" t="str">
        <f>IF(R1767="C",MIN(30,IF(COUNTIFS(B:B,B1767,W:W,"가1")=1,25,IF(COUNTIFS(B:B,B1767,W:W,"가1")&gt;=2,30,0))+IF(COUNTIFS(B:B,B1767,W:W,"나1")&gt;=4,30,IF(COUNTIFS(B:B,B1767,W:W,"나1")=3,26,IF(COUNTIFS(B:B,B1767,W:W,"나1")=2,22,IF(COUNTIFS(B:B,B1767,W:W,"나1")=1,18,0)))))+MIN(30,IF(COUNTIFS(B:B,B1767,W:W,"가2")=1,25,IF(COUNTIFS(B:B,B1767,W:W,"가2")&gt;=2,30,0))+IF(COUNTIFS(B:B,B1767,W:W,"나2")=3,30,IF(COUNTIFS(B:B,B1767,W:W,"나2")=2,25,IF(COUNTIFS(B:B,B1767,W:W,"나2")=1,20,0)))),"비해당분야")</f>
        <v>비해당분야</v>
      </c>
      <c r="Z1767" s="3" t="str">
        <f>IF(R1767="C",VLOOKUP(K1767,'[1]자격증 backdata'!A:F,6,0),"비해당분야")</f>
        <v>비해당분야</v>
      </c>
      <c r="AA1767" s="3" t="str">
        <f>IF(R1767="C",SUMIF(B:B,B1767,Z:Z),"비해당분야")</f>
        <v>비해당분야</v>
      </c>
      <c r="AB1767" s="3" t="str">
        <f>IF(R1767="C",SUM(Y1767,AA1767),"비해당분야")</f>
        <v>비해당분야</v>
      </c>
      <c r="AC1767" s="3">
        <f>IF(R1767="C",AB1767,X1767)</f>
        <v>8</v>
      </c>
      <c r="AD1767" s="3">
        <f>VLOOKUP(K1767,'[1]자격증 backdata'!A:D,4,0)</f>
        <v>0</v>
      </c>
      <c r="AE1767" s="3">
        <f>IF(_xlfn.MAXIFS(AD:AD,B:B,B1767)&gt;10,10,_xlfn.MAXIFS(AD:AD,B:B,B1767))</f>
        <v>5</v>
      </c>
      <c r="AG1767" s="2" t="str">
        <f>VLOOKUP(K1767,'[1]자격증 backdata'!A:C,3,0)</f>
        <v>M</v>
      </c>
      <c r="AH1767" s="2">
        <f>COUNTIFS($B:$B,$B1767,$AG:$AG,AH$1)</f>
        <v>0</v>
      </c>
      <c r="AI1767" s="2">
        <f>COUNTIFS($B:$B,$B1767,$AG:$AG,AI$1)</f>
        <v>0</v>
      </c>
      <c r="AJ1767" s="2">
        <f>COUNTIFS($B:$B,$B1767,$AG:$AG,AJ$1)</f>
        <v>0</v>
      </c>
      <c r="AK1767" s="2">
        <f>COUNTIFS($B:$B,$B1767,$AG:$AG,AK$1)</f>
        <v>0</v>
      </c>
      <c r="AL1767" s="2">
        <f>COUNTIFS($B:$B,$B1767,$AG:$AG,AL$1)</f>
        <v>0</v>
      </c>
      <c r="AM1767" s="2">
        <f>COUNTIFS($B:$B,$B1767,$AG:$AG,AM$1)</f>
        <v>0</v>
      </c>
      <c r="AN1767" s="2">
        <f>COUNTIFS($B:$B,$B1767,$AG:$AG,AN$1)</f>
        <v>0</v>
      </c>
      <c r="AO1767" s="2">
        <f>COUNTIFS($B:$B,$B1767,$AG:$AG,AO$1)</f>
        <v>0</v>
      </c>
      <c r="AP1767" s="2">
        <f>COUNTIFS($B:$B,$B1767,$AG:$AG,AP$1)</f>
        <v>0</v>
      </c>
      <c r="AQ1767" s="2">
        <f>COUNTIFS($B:$B,$B1767,$AG:$AG,AQ$1)</f>
        <v>1</v>
      </c>
      <c r="AR1767" s="2">
        <f>COUNTIFS($B:$B,$B1767,$AG:$AG,AR$1)</f>
        <v>0</v>
      </c>
      <c r="AS1767" s="2">
        <f>COUNTIFS($B:$B,$B1767,$AG:$AG,AS$1)</f>
        <v>0</v>
      </c>
      <c r="AT1767" s="2">
        <f>COUNTIFS($B:$B,$B1767,$AG:$AG,AT$1)</f>
        <v>1</v>
      </c>
      <c r="AU1767" s="2">
        <f>COUNTIFS($B:$B,$B1767,$AG:$AG,AU$1)</f>
        <v>0</v>
      </c>
    </row>
    <row r="1768" spans="1:47" ht="15" customHeight="1" x14ac:dyDescent="0.35">
      <c r="A1768" s="7">
        <f>IF(B1767=B1768,A1767,A1767+1)</f>
        <v>610</v>
      </c>
      <c r="B1768" s="7" t="s">
        <v>3108</v>
      </c>
      <c r="C1768" s="7" t="s">
        <v>3107</v>
      </c>
      <c r="D1768" s="7" t="s">
        <v>3044</v>
      </c>
      <c r="E1768" s="7" t="s">
        <v>3043</v>
      </c>
      <c r="F1768" s="4" t="s">
        <v>7</v>
      </c>
      <c r="G1768" s="4" t="s">
        <v>8</v>
      </c>
      <c r="H1768" s="4" t="s">
        <v>7</v>
      </c>
      <c r="I1768" s="3">
        <v>4</v>
      </c>
      <c r="J1768" s="3" t="s">
        <v>364</v>
      </c>
      <c r="K1768" s="3" t="s">
        <v>3075</v>
      </c>
      <c r="L1768" s="3" t="s">
        <v>254</v>
      </c>
      <c r="M1768" s="3" t="s">
        <v>3106</v>
      </c>
      <c r="N1768" s="3" t="s">
        <v>3105</v>
      </c>
      <c r="P1768" s="3" t="s">
        <v>669</v>
      </c>
      <c r="Q1768" s="3" t="s">
        <v>1475</v>
      </c>
      <c r="R1768" s="3" t="s">
        <v>2434</v>
      </c>
      <c r="S1768" s="2" t="str">
        <f>IF(P1768="심사불필요","-",VLOOKUP(K1768,'[1]자격증 backdata'!A:G,7,0))</f>
        <v>-</v>
      </c>
      <c r="T1768" s="2" t="str">
        <f>IF(S1768="-","-",IF(COUNTIFS(B:B,B1768,S:S,"필수")&gt;0,"자격요건충족","확인필요"))</f>
        <v>-</v>
      </c>
      <c r="U1768" s="2"/>
      <c r="W1768" s="2">
        <f>IF(Q1768="4급","심사불필요",VLOOKUP(K1768,'[1]자격증 backdata'!A:B,2,0))</f>
        <v>2</v>
      </c>
      <c r="X1768" s="3">
        <f>IF(R1768="A", MIN(20, SUMIFS(W:W, B:B, B1768, R:R, "A")),IF(R1768="B", MIN(30, SUMIFS(W:W, B:B, B1768, R:R, "B")),"비해당분야"))</f>
        <v>8</v>
      </c>
      <c r="Y1768" s="3" t="str">
        <f>IF(R1768="C",MIN(30,IF(COUNTIFS(B:B,B1768,W:W,"가1")=1,25,IF(COUNTIFS(B:B,B1768,W:W,"가1")&gt;=2,30,0))+IF(COUNTIFS(B:B,B1768,W:W,"나1")&gt;=4,30,IF(COUNTIFS(B:B,B1768,W:W,"나1")=3,26,IF(COUNTIFS(B:B,B1768,W:W,"나1")=2,22,IF(COUNTIFS(B:B,B1768,W:W,"나1")=1,18,0)))))+MIN(30,IF(COUNTIFS(B:B,B1768,W:W,"가2")=1,25,IF(COUNTIFS(B:B,B1768,W:W,"가2")&gt;=2,30,0))+IF(COUNTIFS(B:B,B1768,W:W,"나2")=3,30,IF(COUNTIFS(B:B,B1768,W:W,"나2")=2,25,IF(COUNTIFS(B:B,B1768,W:W,"나2")=1,20,0)))),"비해당분야")</f>
        <v>비해당분야</v>
      </c>
      <c r="Z1768" s="3" t="str">
        <f>IF(R1768="C",VLOOKUP(K1768,'[1]자격증 backdata'!A:F,6,0),"비해당분야")</f>
        <v>비해당분야</v>
      </c>
      <c r="AA1768" s="3" t="str">
        <f>IF(R1768="C",SUMIF(B:B,B1768,Z:Z),"비해당분야")</f>
        <v>비해당분야</v>
      </c>
      <c r="AB1768" s="3" t="str">
        <f>IF(R1768="C",SUM(Y1768,AA1768),"비해당분야")</f>
        <v>비해당분야</v>
      </c>
      <c r="AC1768" s="3">
        <f>IF(R1768="C",AB1768,X1768)</f>
        <v>8</v>
      </c>
      <c r="AD1768" s="3">
        <f>VLOOKUP(K1768,'[1]자격증 backdata'!A:D,4,0)</f>
        <v>0</v>
      </c>
      <c r="AE1768" s="3">
        <f>IF(_xlfn.MAXIFS(AD:AD,B:B,B1768)&gt;10,10,_xlfn.MAXIFS(AD:AD,B:B,B1768))</f>
        <v>5</v>
      </c>
      <c r="AG1768" s="2" t="str">
        <f>VLOOKUP(K1768,'[1]자격증 backdata'!A:C,3,0)</f>
        <v>J</v>
      </c>
      <c r="AH1768" s="2">
        <f>COUNTIFS($B:$B,$B1768,$AG:$AG,AH$1)</f>
        <v>0</v>
      </c>
      <c r="AI1768" s="2">
        <f>COUNTIFS($B:$B,$B1768,$AG:$AG,AI$1)</f>
        <v>0</v>
      </c>
      <c r="AJ1768" s="2">
        <f>COUNTIFS($B:$B,$B1768,$AG:$AG,AJ$1)</f>
        <v>0</v>
      </c>
      <c r="AK1768" s="2">
        <f>COUNTIFS($B:$B,$B1768,$AG:$AG,AK$1)</f>
        <v>0</v>
      </c>
      <c r="AL1768" s="2">
        <f>COUNTIFS($B:$B,$B1768,$AG:$AG,AL$1)</f>
        <v>0</v>
      </c>
      <c r="AM1768" s="2">
        <f>COUNTIFS($B:$B,$B1768,$AG:$AG,AM$1)</f>
        <v>0</v>
      </c>
      <c r="AN1768" s="2">
        <f>COUNTIFS($B:$B,$B1768,$AG:$AG,AN$1)</f>
        <v>0</v>
      </c>
      <c r="AO1768" s="2">
        <f>COUNTIFS($B:$B,$B1768,$AG:$AG,AO$1)</f>
        <v>0</v>
      </c>
      <c r="AP1768" s="2">
        <f>COUNTIFS($B:$B,$B1768,$AG:$AG,AP$1)</f>
        <v>0</v>
      </c>
      <c r="AQ1768" s="2">
        <f>COUNTIFS($B:$B,$B1768,$AG:$AG,AQ$1)</f>
        <v>1</v>
      </c>
      <c r="AR1768" s="2">
        <f>COUNTIFS($B:$B,$B1768,$AG:$AG,AR$1)</f>
        <v>0</v>
      </c>
      <c r="AS1768" s="2">
        <f>COUNTIFS($B:$B,$B1768,$AG:$AG,AS$1)</f>
        <v>0</v>
      </c>
      <c r="AT1768" s="2">
        <f>COUNTIFS($B:$B,$B1768,$AG:$AG,AT$1)</f>
        <v>1</v>
      </c>
      <c r="AU1768" s="2">
        <f>COUNTIFS($B:$B,$B1768,$AG:$AG,AU$1)</f>
        <v>0</v>
      </c>
    </row>
    <row r="1769" spans="1:47" ht="15" customHeight="1" x14ac:dyDescent="0.35">
      <c r="A1769" s="4">
        <f>IF(B1768=B1769,A1768,A1768+1)</f>
        <v>611</v>
      </c>
      <c r="B1769" s="4" t="s">
        <v>3104</v>
      </c>
      <c r="C1769" s="4" t="s">
        <v>3103</v>
      </c>
      <c r="D1769" s="4" t="s">
        <v>3044</v>
      </c>
      <c r="E1769" s="4" t="s">
        <v>3043</v>
      </c>
      <c r="F1769" s="4" t="s">
        <v>7</v>
      </c>
      <c r="G1769" s="4" t="s">
        <v>8</v>
      </c>
      <c r="H1769" s="4" t="s">
        <v>7</v>
      </c>
      <c r="I1769" s="4">
        <v>1</v>
      </c>
      <c r="J1769" s="4" t="s">
        <v>69</v>
      </c>
      <c r="K1769" s="4" t="s">
        <v>3065</v>
      </c>
      <c r="L1769" s="4" t="s">
        <v>36</v>
      </c>
      <c r="M1769" s="4" t="s">
        <v>3102</v>
      </c>
      <c r="N1769" s="4" t="s">
        <v>2045</v>
      </c>
      <c r="P1769" s="4" t="s">
        <v>669</v>
      </c>
      <c r="Q1769" s="4" t="s">
        <v>1475</v>
      </c>
      <c r="R1769" s="4" t="s">
        <v>2434</v>
      </c>
      <c r="S1769" s="5" t="str">
        <f>IF(P1769="심사불필요","-",VLOOKUP(K1769,'[1]자격증 backdata'!A:G,7,0))</f>
        <v>-</v>
      </c>
      <c r="T1769" s="5" t="str">
        <f>IF(S1769="-","-",IF(COUNTIFS(B:B,B1769,S:S,"필수")&gt;0,"자격요건충족","확인필요"))</f>
        <v>-</v>
      </c>
      <c r="U1769" s="5"/>
      <c r="W1769" s="5">
        <f>IF(Q1769="4급","심사불필요",VLOOKUP(K1769,'[1]자격증 backdata'!A:B,2,0))</f>
        <v>0</v>
      </c>
      <c r="X1769" s="4">
        <f>IF(R1769="A", MIN(20, SUMIFS(W:W, B:B, B1769, R:R, "A")),IF(R1769="B", MIN(30, SUMIFS(W:W, B:B, B1769, R:R, "B")),"비해당분야"))</f>
        <v>0</v>
      </c>
      <c r="Y1769" s="4" t="str">
        <f>IF(R1769="C",MIN(30,IF(COUNTIFS(B:B,B1769,W:W,"가1")=1,25,IF(COUNTIFS(B:B,B1769,W:W,"가1")&gt;=2,30,0))+IF(COUNTIFS(B:B,B1769,W:W,"나1")&gt;=4,30,IF(COUNTIFS(B:B,B1769,W:W,"나1")=3,26,IF(COUNTIFS(B:B,B1769,W:W,"나1")=2,22,IF(COUNTIFS(B:B,B1769,W:W,"나1")=1,18,0)))))+MIN(30,IF(COUNTIFS(B:B,B1769,W:W,"가2")=1,25,IF(COUNTIFS(B:B,B1769,W:W,"가2")&gt;=2,30,0))+IF(COUNTIFS(B:B,B1769,W:W,"나2")=3,30,IF(COUNTIFS(B:B,B1769,W:W,"나2")=2,25,IF(COUNTIFS(B:B,B1769,W:W,"나2")=1,20,0)))),"비해당분야")</f>
        <v>비해당분야</v>
      </c>
      <c r="Z1769" s="4" t="str">
        <f>IF(R1769="C",VLOOKUP(K1769,'[1]자격증 backdata'!A:F,6,0),"비해당분야")</f>
        <v>비해당분야</v>
      </c>
      <c r="AA1769" s="4" t="str">
        <f>IF(R1769="C",SUMIF(B:B,B1769,Z:Z),"비해당분야")</f>
        <v>비해당분야</v>
      </c>
      <c r="AB1769" s="4" t="str">
        <f>IF(R1769="C",SUM(Y1769,AA1769),"비해당분야")</f>
        <v>비해당분야</v>
      </c>
      <c r="AC1769" s="4">
        <f>IF(R1769="C",AB1769,X1769)</f>
        <v>0</v>
      </c>
      <c r="AD1769" s="4">
        <f>VLOOKUP(K1769,'[1]자격증 backdata'!A:D,4,0)</f>
        <v>5</v>
      </c>
      <c r="AE1769" s="4">
        <f>IF(_xlfn.MAXIFS(AD:AD,B:B,B1769)&gt;10,10,_xlfn.MAXIFS(AD:AD,B:B,B1769))</f>
        <v>5</v>
      </c>
      <c r="AG1769" s="5">
        <f>VLOOKUP(K1769,'[1]자격증 backdata'!A:C,3,0)</f>
        <v>0</v>
      </c>
      <c r="AH1769" s="5">
        <f>COUNTIFS($B:$B,$B1769,$AG:$AG,AH$1)</f>
        <v>0</v>
      </c>
      <c r="AI1769" s="5">
        <f>COUNTIFS($B:$B,$B1769,$AG:$AG,AI$1)</f>
        <v>0</v>
      </c>
      <c r="AJ1769" s="5">
        <f>COUNTIFS($B:$B,$B1769,$AG:$AG,AJ$1)</f>
        <v>0</v>
      </c>
      <c r="AK1769" s="5">
        <f>COUNTIFS($B:$B,$B1769,$AG:$AG,AK$1)</f>
        <v>0</v>
      </c>
      <c r="AL1769" s="5">
        <f>COUNTIFS($B:$B,$B1769,$AG:$AG,AL$1)</f>
        <v>0</v>
      </c>
      <c r="AM1769" s="5">
        <f>COUNTIFS($B:$B,$B1769,$AG:$AG,AM$1)</f>
        <v>0</v>
      </c>
      <c r="AN1769" s="5">
        <f>COUNTIFS($B:$B,$B1769,$AG:$AG,AN$1)</f>
        <v>0</v>
      </c>
      <c r="AO1769" s="5">
        <f>COUNTIFS($B:$B,$B1769,$AG:$AG,AO$1)</f>
        <v>0</v>
      </c>
      <c r="AP1769" s="5">
        <f>COUNTIFS($B:$B,$B1769,$AG:$AG,AP$1)</f>
        <v>0</v>
      </c>
      <c r="AQ1769" s="5">
        <f>COUNTIFS($B:$B,$B1769,$AG:$AG,AQ$1)</f>
        <v>0</v>
      </c>
      <c r="AR1769" s="5">
        <f>COUNTIFS($B:$B,$B1769,$AG:$AG,AR$1)</f>
        <v>0</v>
      </c>
      <c r="AS1769" s="5">
        <f>COUNTIFS($B:$B,$B1769,$AG:$AG,AS$1)</f>
        <v>0</v>
      </c>
      <c r="AT1769" s="5">
        <f>COUNTIFS($B:$B,$B1769,$AG:$AG,AT$1)</f>
        <v>0</v>
      </c>
      <c r="AU1769" s="5">
        <f>COUNTIFS($B:$B,$B1769,$AG:$AG,AU$1)</f>
        <v>0</v>
      </c>
    </row>
    <row r="1770" spans="1:47" ht="15" customHeight="1" x14ac:dyDescent="0.35">
      <c r="A1770" s="3">
        <f>IF(B1769=B1770,A1769,A1769+1)</f>
        <v>612</v>
      </c>
      <c r="B1770" s="3" t="s">
        <v>3094</v>
      </c>
      <c r="C1770" s="3" t="s">
        <v>3093</v>
      </c>
      <c r="D1770" s="3" t="s">
        <v>3044</v>
      </c>
      <c r="E1770" s="3" t="s">
        <v>3043</v>
      </c>
      <c r="F1770" s="4" t="s">
        <v>7</v>
      </c>
      <c r="G1770" s="4" t="s">
        <v>8</v>
      </c>
      <c r="H1770" s="4" t="s">
        <v>7</v>
      </c>
      <c r="I1770" s="3">
        <v>1</v>
      </c>
      <c r="J1770" s="3" t="s">
        <v>3101</v>
      </c>
      <c r="K1770" s="3" t="s">
        <v>3100</v>
      </c>
      <c r="L1770" s="3" t="s">
        <v>3099</v>
      </c>
      <c r="M1770" s="3" t="s">
        <v>3098</v>
      </c>
      <c r="N1770" s="3" t="s">
        <v>3097</v>
      </c>
      <c r="P1770" s="3" t="s">
        <v>669</v>
      </c>
      <c r="Q1770" s="3" t="s">
        <v>1475</v>
      </c>
      <c r="R1770" s="3" t="s">
        <v>2434</v>
      </c>
      <c r="S1770" s="2" t="str">
        <f>IF(P1770="심사불필요","-",VLOOKUP(K1770,'[1]자격증 backdata'!A:G,7,0))</f>
        <v>-</v>
      </c>
      <c r="T1770" s="2" t="str">
        <f>IF(S1770="-","-",IF(COUNTIFS(B:B,B1770,S:S,"필수")&gt;0,"자격요건충족","확인필요"))</f>
        <v>-</v>
      </c>
      <c r="U1770" s="2"/>
      <c r="W1770" s="2">
        <f>IF(Q1770="4급","심사불필요",VLOOKUP(K1770,'[1]자격증 backdata'!A:B,2,0))</f>
        <v>0</v>
      </c>
      <c r="X1770" s="3">
        <f>IF(R1770="A", MIN(20, SUMIFS(W:W, B:B, B1770, R:R, "A")),IF(R1770="B", MIN(30, SUMIFS(W:W, B:B, B1770, R:R, "B")),"비해당분야"))</f>
        <v>8</v>
      </c>
      <c r="Y1770" s="3" t="str">
        <f>IF(R1770="C",MIN(30,IF(COUNTIFS(B:B,B1770,W:W,"가1")=1,25,IF(COUNTIFS(B:B,B1770,W:W,"가1")&gt;=2,30,0))+IF(COUNTIFS(B:B,B1770,W:W,"나1")&gt;=4,30,IF(COUNTIFS(B:B,B1770,W:W,"나1")=3,26,IF(COUNTIFS(B:B,B1770,W:W,"나1")=2,22,IF(COUNTIFS(B:B,B1770,W:W,"나1")=1,18,0)))))+MIN(30,IF(COUNTIFS(B:B,B1770,W:W,"가2")=1,25,IF(COUNTIFS(B:B,B1770,W:W,"가2")&gt;=2,30,0))+IF(COUNTIFS(B:B,B1770,W:W,"나2")=3,30,IF(COUNTIFS(B:B,B1770,W:W,"나2")=2,25,IF(COUNTIFS(B:B,B1770,W:W,"나2")=1,20,0)))),"비해당분야")</f>
        <v>비해당분야</v>
      </c>
      <c r="Z1770" s="3" t="str">
        <f>IF(R1770="C",VLOOKUP(K1770,'[1]자격증 backdata'!A:F,6,0),"비해당분야")</f>
        <v>비해당분야</v>
      </c>
      <c r="AA1770" s="3" t="str">
        <f>IF(R1770="C",SUMIF(B:B,B1770,Z:Z),"비해당분야")</f>
        <v>비해당분야</v>
      </c>
      <c r="AB1770" s="3" t="str">
        <f>IF(R1770="C",SUM(Y1770,AA1770),"비해당분야")</f>
        <v>비해당분야</v>
      </c>
      <c r="AC1770" s="3">
        <f>IF(R1770="C",AB1770,X1770)</f>
        <v>8</v>
      </c>
      <c r="AD1770" s="3">
        <f>VLOOKUP(K1770,'[1]자격증 backdata'!A:D,4,0)</f>
        <v>5</v>
      </c>
      <c r="AE1770" s="3">
        <f>IF(_xlfn.MAXIFS(AD:AD,B:B,B1770)&gt;10,10,_xlfn.MAXIFS(AD:AD,B:B,B1770))</f>
        <v>5</v>
      </c>
      <c r="AG1770" s="2">
        <f>VLOOKUP(K1770,'[1]자격증 backdata'!A:C,3,0)</f>
        <v>0</v>
      </c>
      <c r="AH1770" s="2">
        <f>COUNTIFS($B:$B,$B1770,$AG:$AG,AH$1)</f>
        <v>0</v>
      </c>
      <c r="AI1770" s="2">
        <f>COUNTIFS($B:$B,$B1770,$AG:$AG,AI$1)</f>
        <v>0</v>
      </c>
      <c r="AJ1770" s="2">
        <f>COUNTIFS($B:$B,$B1770,$AG:$AG,AJ$1)</f>
        <v>0</v>
      </c>
      <c r="AK1770" s="2">
        <f>COUNTIFS($B:$B,$B1770,$AG:$AG,AK$1)</f>
        <v>0</v>
      </c>
      <c r="AL1770" s="2">
        <f>COUNTIFS($B:$B,$B1770,$AG:$AG,AL$1)</f>
        <v>0</v>
      </c>
      <c r="AM1770" s="2">
        <f>COUNTIFS($B:$B,$B1770,$AG:$AG,AM$1)</f>
        <v>0</v>
      </c>
      <c r="AN1770" s="2">
        <f>COUNTIFS($B:$B,$B1770,$AG:$AG,AN$1)</f>
        <v>0</v>
      </c>
      <c r="AO1770" s="2">
        <f>COUNTIFS($B:$B,$B1770,$AG:$AG,AO$1)</f>
        <v>0</v>
      </c>
      <c r="AP1770" s="2">
        <f>COUNTIFS($B:$B,$B1770,$AG:$AG,AP$1)</f>
        <v>0</v>
      </c>
      <c r="AQ1770" s="2">
        <f>COUNTIFS($B:$B,$B1770,$AG:$AG,AQ$1)</f>
        <v>0</v>
      </c>
      <c r="AR1770" s="2">
        <f>COUNTIFS($B:$B,$B1770,$AG:$AG,AR$1)</f>
        <v>0</v>
      </c>
      <c r="AS1770" s="2">
        <f>COUNTIFS($B:$B,$B1770,$AG:$AG,AS$1)</f>
        <v>0</v>
      </c>
      <c r="AT1770" s="2">
        <f>COUNTIFS($B:$B,$B1770,$AG:$AG,AT$1)</f>
        <v>1</v>
      </c>
      <c r="AU1770" s="2">
        <f>COUNTIFS($B:$B,$B1770,$AG:$AG,AU$1)</f>
        <v>0</v>
      </c>
    </row>
    <row r="1771" spans="1:47" ht="15" customHeight="1" x14ac:dyDescent="0.35">
      <c r="A1771" s="7">
        <f>IF(B1770=B1771,A1770,A1770+1)</f>
        <v>612</v>
      </c>
      <c r="B1771" s="7" t="s">
        <v>3094</v>
      </c>
      <c r="C1771" s="7" t="s">
        <v>3093</v>
      </c>
      <c r="D1771" s="7" t="s">
        <v>3044</v>
      </c>
      <c r="E1771" s="7" t="s">
        <v>3043</v>
      </c>
      <c r="F1771" s="4" t="s">
        <v>7</v>
      </c>
      <c r="G1771" s="4" t="s">
        <v>8</v>
      </c>
      <c r="H1771" s="4" t="s">
        <v>7</v>
      </c>
      <c r="I1771" s="3">
        <v>2</v>
      </c>
      <c r="J1771" s="3" t="s">
        <v>69</v>
      </c>
      <c r="K1771" s="3" t="s">
        <v>3065</v>
      </c>
      <c r="L1771" s="3" t="s">
        <v>36</v>
      </c>
      <c r="M1771" s="3" t="s">
        <v>3096</v>
      </c>
      <c r="N1771" s="3" t="s">
        <v>921</v>
      </c>
      <c r="P1771" s="3" t="s">
        <v>669</v>
      </c>
      <c r="Q1771" s="3" t="s">
        <v>1475</v>
      </c>
      <c r="R1771" s="3" t="s">
        <v>2434</v>
      </c>
      <c r="S1771" s="2" t="str">
        <f>IF(P1771="심사불필요","-",VLOOKUP(K1771,'[1]자격증 backdata'!A:G,7,0))</f>
        <v>-</v>
      </c>
      <c r="T1771" s="2" t="str">
        <f>IF(S1771="-","-",IF(COUNTIFS(B:B,B1771,S:S,"필수")&gt;0,"자격요건충족","확인필요"))</f>
        <v>-</v>
      </c>
      <c r="U1771" s="2"/>
      <c r="W1771" s="2">
        <f>IF(Q1771="4급","심사불필요",VLOOKUP(K1771,'[1]자격증 backdata'!A:B,2,0))</f>
        <v>0</v>
      </c>
      <c r="X1771" s="3">
        <f>IF(R1771="A", MIN(20, SUMIFS(W:W, B:B, B1771, R:R, "A")),IF(R1771="B", MIN(30, SUMIFS(W:W, B:B, B1771, R:R, "B")),"비해당분야"))</f>
        <v>8</v>
      </c>
      <c r="Y1771" s="3" t="str">
        <f>IF(R1771="C",MIN(30,IF(COUNTIFS(B:B,B1771,W:W,"가1")=1,25,IF(COUNTIFS(B:B,B1771,W:W,"가1")&gt;=2,30,0))+IF(COUNTIFS(B:B,B1771,W:W,"나1")&gt;=4,30,IF(COUNTIFS(B:B,B1771,W:W,"나1")=3,26,IF(COUNTIFS(B:B,B1771,W:W,"나1")=2,22,IF(COUNTIFS(B:B,B1771,W:W,"나1")=1,18,0)))))+MIN(30,IF(COUNTIFS(B:B,B1771,W:W,"가2")=1,25,IF(COUNTIFS(B:B,B1771,W:W,"가2")&gt;=2,30,0))+IF(COUNTIFS(B:B,B1771,W:W,"나2")=3,30,IF(COUNTIFS(B:B,B1771,W:W,"나2")=2,25,IF(COUNTIFS(B:B,B1771,W:W,"나2")=1,20,0)))),"비해당분야")</f>
        <v>비해당분야</v>
      </c>
      <c r="Z1771" s="3" t="str">
        <f>IF(R1771="C",VLOOKUP(K1771,'[1]자격증 backdata'!A:F,6,0),"비해당분야")</f>
        <v>비해당분야</v>
      </c>
      <c r="AA1771" s="3" t="str">
        <f>IF(R1771="C",SUMIF(B:B,B1771,Z:Z),"비해당분야")</f>
        <v>비해당분야</v>
      </c>
      <c r="AB1771" s="3" t="str">
        <f>IF(R1771="C",SUM(Y1771,AA1771),"비해당분야")</f>
        <v>비해당분야</v>
      </c>
      <c r="AC1771" s="3">
        <f>IF(R1771="C",AB1771,X1771)</f>
        <v>8</v>
      </c>
      <c r="AD1771" s="3">
        <f>VLOOKUP(K1771,'[1]자격증 backdata'!A:D,4,0)</f>
        <v>5</v>
      </c>
      <c r="AE1771" s="3">
        <f>IF(_xlfn.MAXIFS(AD:AD,B:B,B1771)&gt;10,10,_xlfn.MAXIFS(AD:AD,B:B,B1771))</f>
        <v>5</v>
      </c>
      <c r="AG1771" s="2">
        <f>VLOOKUP(K1771,'[1]자격증 backdata'!A:C,3,0)</f>
        <v>0</v>
      </c>
      <c r="AH1771" s="2">
        <f>COUNTIFS($B:$B,$B1771,$AG:$AG,AH$1)</f>
        <v>0</v>
      </c>
      <c r="AI1771" s="2">
        <f>COUNTIFS($B:$B,$B1771,$AG:$AG,AI$1)</f>
        <v>0</v>
      </c>
      <c r="AJ1771" s="2">
        <f>COUNTIFS($B:$B,$B1771,$AG:$AG,AJ$1)</f>
        <v>0</v>
      </c>
      <c r="AK1771" s="2">
        <f>COUNTIFS($B:$B,$B1771,$AG:$AG,AK$1)</f>
        <v>0</v>
      </c>
      <c r="AL1771" s="2">
        <f>COUNTIFS($B:$B,$B1771,$AG:$AG,AL$1)</f>
        <v>0</v>
      </c>
      <c r="AM1771" s="2">
        <f>COUNTIFS($B:$B,$B1771,$AG:$AG,AM$1)</f>
        <v>0</v>
      </c>
      <c r="AN1771" s="2">
        <f>COUNTIFS($B:$B,$B1771,$AG:$AG,AN$1)</f>
        <v>0</v>
      </c>
      <c r="AO1771" s="2">
        <f>COUNTIFS($B:$B,$B1771,$AG:$AG,AO$1)</f>
        <v>0</v>
      </c>
      <c r="AP1771" s="2">
        <f>COUNTIFS($B:$B,$B1771,$AG:$AG,AP$1)</f>
        <v>0</v>
      </c>
      <c r="AQ1771" s="2">
        <f>COUNTIFS($B:$B,$B1771,$AG:$AG,AQ$1)</f>
        <v>0</v>
      </c>
      <c r="AR1771" s="2">
        <f>COUNTIFS($B:$B,$B1771,$AG:$AG,AR$1)</f>
        <v>0</v>
      </c>
      <c r="AS1771" s="2">
        <f>COUNTIFS($B:$B,$B1771,$AG:$AG,AS$1)</f>
        <v>0</v>
      </c>
      <c r="AT1771" s="2">
        <f>COUNTIFS($B:$B,$B1771,$AG:$AG,AT$1)</f>
        <v>1</v>
      </c>
      <c r="AU1771" s="2">
        <f>COUNTIFS($B:$B,$B1771,$AG:$AG,AU$1)</f>
        <v>0</v>
      </c>
    </row>
    <row r="1772" spans="1:47" ht="15" customHeight="1" x14ac:dyDescent="0.35">
      <c r="A1772" s="7">
        <f>IF(B1771=B1772,A1771,A1771+1)</f>
        <v>612</v>
      </c>
      <c r="B1772" s="7" t="s">
        <v>3094</v>
      </c>
      <c r="C1772" s="7" t="s">
        <v>3093</v>
      </c>
      <c r="D1772" s="7" t="s">
        <v>3044</v>
      </c>
      <c r="E1772" s="7" t="s">
        <v>3043</v>
      </c>
      <c r="F1772" s="4" t="s">
        <v>7</v>
      </c>
      <c r="G1772" s="4" t="s">
        <v>8</v>
      </c>
      <c r="H1772" s="4" t="s">
        <v>7</v>
      </c>
      <c r="I1772" s="3">
        <v>3</v>
      </c>
      <c r="J1772" s="3" t="s">
        <v>106</v>
      </c>
      <c r="K1772" s="3" t="s">
        <v>3057</v>
      </c>
      <c r="L1772" s="3" t="s">
        <v>55</v>
      </c>
      <c r="M1772" s="3" t="s">
        <v>3095</v>
      </c>
      <c r="N1772" s="3" t="s">
        <v>599</v>
      </c>
      <c r="P1772" s="3" t="s">
        <v>669</v>
      </c>
      <c r="Q1772" s="3" t="s">
        <v>1475</v>
      </c>
      <c r="R1772" s="3" t="s">
        <v>2434</v>
      </c>
      <c r="S1772" s="2" t="str">
        <f>IF(P1772="심사불필요","-",VLOOKUP(K1772,'[1]자격증 backdata'!A:G,7,0))</f>
        <v>-</v>
      </c>
      <c r="T1772" s="2" t="str">
        <f>IF(S1772="-","-",IF(COUNTIFS(B:B,B1772,S:S,"필수")&gt;0,"자격요건충족","확인필요"))</f>
        <v>-</v>
      </c>
      <c r="U1772" s="2"/>
      <c r="W1772" s="2">
        <f>IF(Q1772="4급","심사불필요",VLOOKUP(K1772,'[1]자격증 backdata'!A:B,2,0))</f>
        <v>4</v>
      </c>
      <c r="X1772" s="3">
        <f>IF(R1772="A", MIN(20, SUMIFS(W:W, B:B, B1772, R:R, "A")),IF(R1772="B", MIN(30, SUMIFS(W:W, B:B, B1772, R:R, "B")),"비해당분야"))</f>
        <v>8</v>
      </c>
      <c r="Y1772" s="3" t="str">
        <f>IF(R1772="C",MIN(30,IF(COUNTIFS(B:B,B1772,W:W,"가1")=1,25,IF(COUNTIFS(B:B,B1772,W:W,"가1")&gt;=2,30,0))+IF(COUNTIFS(B:B,B1772,W:W,"나1")&gt;=4,30,IF(COUNTIFS(B:B,B1772,W:W,"나1")=3,26,IF(COUNTIFS(B:B,B1772,W:W,"나1")=2,22,IF(COUNTIFS(B:B,B1772,W:W,"나1")=1,18,0)))))+MIN(30,IF(COUNTIFS(B:B,B1772,W:W,"가2")=1,25,IF(COUNTIFS(B:B,B1772,W:W,"가2")&gt;=2,30,0))+IF(COUNTIFS(B:B,B1772,W:W,"나2")=3,30,IF(COUNTIFS(B:B,B1772,W:W,"나2")=2,25,IF(COUNTIFS(B:B,B1772,W:W,"나2")=1,20,0)))),"비해당분야")</f>
        <v>비해당분야</v>
      </c>
      <c r="Z1772" s="3" t="str">
        <f>IF(R1772="C",VLOOKUP(K1772,'[1]자격증 backdata'!A:F,6,0),"비해당분야")</f>
        <v>비해당분야</v>
      </c>
      <c r="AA1772" s="3" t="str">
        <f>IF(R1772="C",SUMIF(B:B,B1772,Z:Z),"비해당분야")</f>
        <v>비해당분야</v>
      </c>
      <c r="AB1772" s="3" t="str">
        <f>IF(R1772="C",SUM(Y1772,AA1772),"비해당분야")</f>
        <v>비해당분야</v>
      </c>
      <c r="AC1772" s="3">
        <f>IF(R1772="C",AB1772,X1772)</f>
        <v>8</v>
      </c>
      <c r="AD1772" s="3">
        <f>VLOOKUP(K1772,'[1]자격증 backdata'!A:D,4,0)</f>
        <v>0</v>
      </c>
      <c r="AE1772" s="3">
        <f>IF(_xlfn.MAXIFS(AD:AD,B:B,B1772)&gt;10,10,_xlfn.MAXIFS(AD:AD,B:B,B1772))</f>
        <v>5</v>
      </c>
      <c r="AG1772" s="2" t="str">
        <f>VLOOKUP(K1772,'[1]자격증 backdata'!A:C,3,0)</f>
        <v>M</v>
      </c>
      <c r="AH1772" s="2">
        <f>COUNTIFS($B:$B,$B1772,$AG:$AG,AH$1)</f>
        <v>0</v>
      </c>
      <c r="AI1772" s="2">
        <f>COUNTIFS($B:$B,$B1772,$AG:$AG,AI$1)</f>
        <v>0</v>
      </c>
      <c r="AJ1772" s="2">
        <f>COUNTIFS($B:$B,$B1772,$AG:$AG,AJ$1)</f>
        <v>0</v>
      </c>
      <c r="AK1772" s="2">
        <f>COUNTIFS($B:$B,$B1772,$AG:$AG,AK$1)</f>
        <v>0</v>
      </c>
      <c r="AL1772" s="2">
        <f>COUNTIFS($B:$B,$B1772,$AG:$AG,AL$1)</f>
        <v>0</v>
      </c>
      <c r="AM1772" s="2">
        <f>COUNTIFS($B:$B,$B1772,$AG:$AG,AM$1)</f>
        <v>0</v>
      </c>
      <c r="AN1772" s="2">
        <f>COUNTIFS($B:$B,$B1772,$AG:$AG,AN$1)</f>
        <v>0</v>
      </c>
      <c r="AO1772" s="2">
        <f>COUNTIFS($B:$B,$B1772,$AG:$AG,AO$1)</f>
        <v>0</v>
      </c>
      <c r="AP1772" s="2">
        <f>COUNTIFS($B:$B,$B1772,$AG:$AG,AP$1)</f>
        <v>0</v>
      </c>
      <c r="AQ1772" s="2">
        <f>COUNTIFS($B:$B,$B1772,$AG:$AG,AQ$1)</f>
        <v>0</v>
      </c>
      <c r="AR1772" s="2">
        <f>COUNTIFS($B:$B,$B1772,$AG:$AG,AR$1)</f>
        <v>0</v>
      </c>
      <c r="AS1772" s="2">
        <f>COUNTIFS($B:$B,$B1772,$AG:$AG,AS$1)</f>
        <v>0</v>
      </c>
      <c r="AT1772" s="2">
        <f>COUNTIFS($B:$B,$B1772,$AG:$AG,AT$1)</f>
        <v>1</v>
      </c>
      <c r="AU1772" s="2">
        <f>COUNTIFS($B:$B,$B1772,$AG:$AG,AU$1)</f>
        <v>0</v>
      </c>
    </row>
    <row r="1773" spans="1:47" ht="15" customHeight="1" x14ac:dyDescent="0.35">
      <c r="A1773" s="7">
        <f>IF(B1772=B1773,A1772,A1772+1)</f>
        <v>612</v>
      </c>
      <c r="B1773" s="7" t="s">
        <v>3094</v>
      </c>
      <c r="C1773" s="7" t="s">
        <v>3093</v>
      </c>
      <c r="D1773" s="7" t="s">
        <v>3044</v>
      </c>
      <c r="E1773" s="7" t="s">
        <v>3043</v>
      </c>
      <c r="F1773" s="4" t="s">
        <v>7</v>
      </c>
      <c r="G1773" s="4" t="s">
        <v>8</v>
      </c>
      <c r="H1773" s="4" t="s">
        <v>7</v>
      </c>
      <c r="I1773" s="3">
        <v>4</v>
      </c>
      <c r="J1773" s="3" t="s">
        <v>1970</v>
      </c>
      <c r="K1773" s="3" t="s">
        <v>3092</v>
      </c>
      <c r="L1773" s="3" t="s">
        <v>348</v>
      </c>
      <c r="M1773" s="3" t="s">
        <v>3091</v>
      </c>
      <c r="N1773" s="3" t="s">
        <v>1238</v>
      </c>
      <c r="P1773" s="3" t="s">
        <v>669</v>
      </c>
      <c r="Q1773" s="3" t="s">
        <v>1475</v>
      </c>
      <c r="R1773" s="3" t="s">
        <v>2434</v>
      </c>
      <c r="S1773" s="2" t="str">
        <f>IF(P1773="심사불필요","-",VLOOKUP(K1773,'[1]자격증 backdata'!A:G,7,0))</f>
        <v>-</v>
      </c>
      <c r="T1773" s="2" t="str">
        <f>IF(S1773="-","-",IF(COUNTIFS(B:B,B1773,S:S,"필수")&gt;0,"자격요건충족","확인필요"))</f>
        <v>-</v>
      </c>
      <c r="U1773" s="2"/>
      <c r="W1773" s="2">
        <f>IF(Q1773="4급","심사불필요",VLOOKUP(K1773,'[1]자격증 backdata'!A:B,2,0))</f>
        <v>4</v>
      </c>
      <c r="X1773" s="3">
        <f>IF(R1773="A", MIN(20, SUMIFS(W:W, B:B, B1773, R:R, "A")),IF(R1773="B", MIN(30, SUMIFS(W:W, B:B, B1773, R:R, "B")),"비해당분야"))</f>
        <v>8</v>
      </c>
      <c r="Y1773" s="3" t="str">
        <f>IF(R1773="C",MIN(30,IF(COUNTIFS(B:B,B1773,W:W,"가1")=1,25,IF(COUNTIFS(B:B,B1773,W:W,"가1")&gt;=2,30,0))+IF(COUNTIFS(B:B,B1773,W:W,"나1")&gt;=4,30,IF(COUNTIFS(B:B,B1773,W:W,"나1")=3,26,IF(COUNTIFS(B:B,B1773,W:W,"나1")=2,22,IF(COUNTIFS(B:B,B1773,W:W,"나1")=1,18,0)))))+MIN(30,IF(COUNTIFS(B:B,B1773,W:W,"가2")=1,25,IF(COUNTIFS(B:B,B1773,W:W,"가2")&gt;=2,30,0))+IF(COUNTIFS(B:B,B1773,W:W,"나2")=3,30,IF(COUNTIFS(B:B,B1773,W:W,"나2")=2,25,IF(COUNTIFS(B:B,B1773,W:W,"나2")=1,20,0)))),"비해당분야")</f>
        <v>비해당분야</v>
      </c>
      <c r="Z1773" s="3" t="str">
        <f>IF(R1773="C",VLOOKUP(K1773,'[1]자격증 backdata'!A:F,6,0),"비해당분야")</f>
        <v>비해당분야</v>
      </c>
      <c r="AA1773" s="3" t="str">
        <f>IF(R1773="C",SUMIF(B:B,B1773,Z:Z),"비해당분야")</f>
        <v>비해당분야</v>
      </c>
      <c r="AB1773" s="3" t="str">
        <f>IF(R1773="C",SUM(Y1773,AA1773),"비해당분야")</f>
        <v>비해당분야</v>
      </c>
      <c r="AC1773" s="3">
        <f>IF(R1773="C",AB1773,X1773)</f>
        <v>8</v>
      </c>
      <c r="AD1773" s="3">
        <f>VLOOKUP(K1773,'[1]자격증 backdata'!A:D,4,0)</f>
        <v>0</v>
      </c>
      <c r="AE1773" s="3">
        <f>IF(_xlfn.MAXIFS(AD:AD,B:B,B1773)&gt;10,10,_xlfn.MAXIFS(AD:AD,B:B,B1773))</f>
        <v>5</v>
      </c>
      <c r="AG1773" s="2">
        <f>VLOOKUP(K1773,'[1]자격증 backdata'!A:C,3,0)</f>
        <v>0</v>
      </c>
      <c r="AH1773" s="2">
        <f>COUNTIFS($B:$B,$B1773,$AG:$AG,AH$1)</f>
        <v>0</v>
      </c>
      <c r="AI1773" s="2">
        <f>COUNTIFS($B:$B,$B1773,$AG:$AG,AI$1)</f>
        <v>0</v>
      </c>
      <c r="AJ1773" s="2">
        <f>COUNTIFS($B:$B,$B1773,$AG:$AG,AJ$1)</f>
        <v>0</v>
      </c>
      <c r="AK1773" s="2">
        <f>COUNTIFS($B:$B,$B1773,$AG:$AG,AK$1)</f>
        <v>0</v>
      </c>
      <c r="AL1773" s="2">
        <f>COUNTIFS($B:$B,$B1773,$AG:$AG,AL$1)</f>
        <v>0</v>
      </c>
      <c r="AM1773" s="2">
        <f>COUNTIFS($B:$B,$B1773,$AG:$AG,AM$1)</f>
        <v>0</v>
      </c>
      <c r="AN1773" s="2">
        <f>COUNTIFS($B:$B,$B1773,$AG:$AG,AN$1)</f>
        <v>0</v>
      </c>
      <c r="AO1773" s="2">
        <f>COUNTIFS($B:$B,$B1773,$AG:$AG,AO$1)</f>
        <v>0</v>
      </c>
      <c r="AP1773" s="2">
        <f>COUNTIFS($B:$B,$B1773,$AG:$AG,AP$1)</f>
        <v>0</v>
      </c>
      <c r="AQ1773" s="2">
        <f>COUNTIFS($B:$B,$B1773,$AG:$AG,AQ$1)</f>
        <v>0</v>
      </c>
      <c r="AR1773" s="2">
        <f>COUNTIFS($B:$B,$B1773,$AG:$AG,AR$1)</f>
        <v>0</v>
      </c>
      <c r="AS1773" s="2">
        <f>COUNTIFS($B:$B,$B1773,$AG:$AG,AS$1)</f>
        <v>0</v>
      </c>
      <c r="AT1773" s="2">
        <f>COUNTIFS($B:$B,$B1773,$AG:$AG,AT$1)</f>
        <v>1</v>
      </c>
      <c r="AU1773" s="2">
        <f>COUNTIFS($B:$B,$B1773,$AG:$AG,AU$1)</f>
        <v>0</v>
      </c>
    </row>
    <row r="1774" spans="1:47" ht="15" customHeight="1" x14ac:dyDescent="0.35">
      <c r="A1774" s="4">
        <f>IF(B1773=B1774,A1773,A1773+1)</f>
        <v>613</v>
      </c>
      <c r="B1774" s="4" t="s">
        <v>3087</v>
      </c>
      <c r="C1774" s="4" t="s">
        <v>3086</v>
      </c>
      <c r="D1774" s="4" t="s">
        <v>3044</v>
      </c>
      <c r="E1774" s="4" t="s">
        <v>3043</v>
      </c>
      <c r="F1774" s="4" t="s">
        <v>7</v>
      </c>
      <c r="G1774" s="4" t="s">
        <v>8</v>
      </c>
      <c r="H1774" s="4" t="s">
        <v>7</v>
      </c>
      <c r="I1774" s="4">
        <v>1</v>
      </c>
      <c r="J1774" s="4" t="s">
        <v>69</v>
      </c>
      <c r="K1774" s="4" t="s">
        <v>3065</v>
      </c>
      <c r="L1774" s="4" t="s">
        <v>36</v>
      </c>
      <c r="M1774" s="4" t="s">
        <v>3090</v>
      </c>
      <c r="N1774" s="4" t="s">
        <v>173</v>
      </c>
      <c r="P1774" s="4" t="s">
        <v>669</v>
      </c>
      <c r="Q1774" s="4" t="s">
        <v>1475</v>
      </c>
      <c r="R1774" s="4" t="s">
        <v>2434</v>
      </c>
      <c r="S1774" s="5" t="str">
        <f>IF(P1774="심사불필요","-",VLOOKUP(K1774,'[1]자격증 backdata'!A:G,7,0))</f>
        <v>-</v>
      </c>
      <c r="T1774" s="5" t="str">
        <f>IF(S1774="-","-",IF(COUNTIFS(B:B,B1774,S:S,"필수")&gt;0,"자격요건충족","확인필요"))</f>
        <v>-</v>
      </c>
      <c r="U1774" s="5"/>
      <c r="W1774" s="5">
        <f>IF(Q1774="4급","심사불필요",VLOOKUP(K1774,'[1]자격증 backdata'!A:B,2,0))</f>
        <v>0</v>
      </c>
      <c r="X1774" s="4">
        <f>IF(R1774="A", MIN(20, SUMIFS(W:W, B:B, B1774, R:R, "A")),IF(R1774="B", MIN(30, SUMIFS(W:W, B:B, B1774, R:R, "B")),"비해당분야"))</f>
        <v>4</v>
      </c>
      <c r="Y1774" s="4" t="str">
        <f>IF(R1774="C",MIN(30,IF(COUNTIFS(B:B,B1774,W:W,"가1")=1,25,IF(COUNTIFS(B:B,B1774,W:W,"가1")&gt;=2,30,0))+IF(COUNTIFS(B:B,B1774,W:W,"나1")&gt;=4,30,IF(COUNTIFS(B:B,B1774,W:W,"나1")=3,26,IF(COUNTIFS(B:B,B1774,W:W,"나1")=2,22,IF(COUNTIFS(B:B,B1774,W:W,"나1")=1,18,0)))))+MIN(30,IF(COUNTIFS(B:B,B1774,W:W,"가2")=1,25,IF(COUNTIFS(B:B,B1774,W:W,"가2")&gt;=2,30,0))+IF(COUNTIFS(B:B,B1774,W:W,"나2")=3,30,IF(COUNTIFS(B:B,B1774,W:W,"나2")=2,25,IF(COUNTIFS(B:B,B1774,W:W,"나2")=1,20,0)))),"비해당분야")</f>
        <v>비해당분야</v>
      </c>
      <c r="Z1774" s="4" t="str">
        <f>IF(R1774="C",VLOOKUP(K1774,'[1]자격증 backdata'!A:F,6,0),"비해당분야")</f>
        <v>비해당분야</v>
      </c>
      <c r="AA1774" s="4" t="str">
        <f>IF(R1774="C",SUMIF(B:B,B1774,Z:Z),"비해당분야")</f>
        <v>비해당분야</v>
      </c>
      <c r="AB1774" s="4" t="str">
        <f>IF(R1774="C",SUM(Y1774,AA1774),"비해당분야")</f>
        <v>비해당분야</v>
      </c>
      <c r="AC1774" s="4">
        <f>IF(R1774="C",AB1774,X1774)</f>
        <v>4</v>
      </c>
      <c r="AD1774" s="4">
        <f>VLOOKUP(K1774,'[1]자격증 backdata'!A:D,4,0)</f>
        <v>5</v>
      </c>
      <c r="AE1774" s="4">
        <f>IF(_xlfn.MAXIFS(AD:AD,B:B,B1774)&gt;10,10,_xlfn.MAXIFS(AD:AD,B:B,B1774))</f>
        <v>5</v>
      </c>
      <c r="AG1774" s="5">
        <f>VLOOKUP(K1774,'[1]자격증 backdata'!A:C,3,0)</f>
        <v>0</v>
      </c>
      <c r="AH1774" s="5">
        <f>COUNTIFS($B:$B,$B1774,$AG:$AG,AH$1)</f>
        <v>0</v>
      </c>
      <c r="AI1774" s="5">
        <f>COUNTIFS($B:$B,$B1774,$AG:$AG,AI$1)</f>
        <v>0</v>
      </c>
      <c r="AJ1774" s="5">
        <f>COUNTIFS($B:$B,$B1774,$AG:$AG,AJ$1)</f>
        <v>0</v>
      </c>
      <c r="AK1774" s="5">
        <f>COUNTIFS($B:$B,$B1774,$AG:$AG,AK$1)</f>
        <v>0</v>
      </c>
      <c r="AL1774" s="5">
        <f>COUNTIFS($B:$B,$B1774,$AG:$AG,AL$1)</f>
        <v>0</v>
      </c>
      <c r="AM1774" s="5">
        <f>COUNTIFS($B:$B,$B1774,$AG:$AG,AM$1)</f>
        <v>0</v>
      </c>
      <c r="AN1774" s="5">
        <f>COUNTIFS($B:$B,$B1774,$AG:$AG,AN$1)</f>
        <v>1</v>
      </c>
      <c r="AO1774" s="5">
        <f>COUNTIFS($B:$B,$B1774,$AG:$AG,AO$1)</f>
        <v>0</v>
      </c>
      <c r="AP1774" s="5">
        <f>COUNTIFS($B:$B,$B1774,$AG:$AG,AP$1)</f>
        <v>0</v>
      </c>
      <c r="AQ1774" s="5">
        <f>COUNTIFS($B:$B,$B1774,$AG:$AG,AQ$1)</f>
        <v>0</v>
      </c>
      <c r="AR1774" s="5">
        <f>COUNTIFS($B:$B,$B1774,$AG:$AG,AR$1)</f>
        <v>0</v>
      </c>
      <c r="AS1774" s="5">
        <f>COUNTIFS($B:$B,$B1774,$AG:$AG,AS$1)</f>
        <v>0</v>
      </c>
      <c r="AT1774" s="5">
        <f>COUNTIFS($B:$B,$B1774,$AG:$AG,AT$1)</f>
        <v>1</v>
      </c>
      <c r="AU1774" s="5">
        <f>COUNTIFS($B:$B,$B1774,$AG:$AG,AU$1)</f>
        <v>0</v>
      </c>
    </row>
    <row r="1775" spans="1:47" ht="15" customHeight="1" x14ac:dyDescent="0.35">
      <c r="A1775" s="6">
        <f>IF(B1774=B1775,A1774,A1774+1)</f>
        <v>613</v>
      </c>
      <c r="B1775" s="6" t="s">
        <v>3087</v>
      </c>
      <c r="C1775" s="6" t="s">
        <v>3086</v>
      </c>
      <c r="D1775" s="6" t="s">
        <v>3044</v>
      </c>
      <c r="E1775" s="6" t="s">
        <v>3043</v>
      </c>
      <c r="F1775" s="4" t="s">
        <v>7</v>
      </c>
      <c r="G1775" s="4" t="s">
        <v>8</v>
      </c>
      <c r="H1775" s="4" t="s">
        <v>7</v>
      </c>
      <c r="I1775" s="4">
        <v>2</v>
      </c>
      <c r="J1775" s="4" t="s">
        <v>57</v>
      </c>
      <c r="K1775" s="4" t="s">
        <v>3089</v>
      </c>
      <c r="L1775" s="4" t="s">
        <v>55</v>
      </c>
      <c r="M1775" s="4" t="s">
        <v>3088</v>
      </c>
      <c r="N1775" s="4" t="s">
        <v>1421</v>
      </c>
      <c r="P1775" s="4" t="s">
        <v>669</v>
      </c>
      <c r="Q1775" s="4" t="s">
        <v>1475</v>
      </c>
      <c r="R1775" s="4" t="s">
        <v>2434</v>
      </c>
      <c r="S1775" s="5" t="str">
        <f>IF(P1775="심사불필요","-",VLOOKUP(K1775,'[1]자격증 backdata'!A:G,7,0))</f>
        <v>-</v>
      </c>
      <c r="T1775" s="5" t="str">
        <f>IF(S1775="-","-",IF(COUNTIFS(B:B,B1775,S:S,"필수")&gt;0,"자격요건충족","확인필요"))</f>
        <v>-</v>
      </c>
      <c r="U1775" s="5"/>
      <c r="W1775" s="5">
        <f>IF(Q1775="4급","심사불필요",VLOOKUP(K1775,'[1]자격증 backdata'!A:B,2,0))</f>
        <v>2</v>
      </c>
      <c r="X1775" s="4">
        <f>IF(R1775="A", MIN(20, SUMIFS(W:W, B:B, B1775, R:R, "A")),IF(R1775="B", MIN(30, SUMIFS(W:W, B:B, B1775, R:R, "B")),"비해당분야"))</f>
        <v>4</v>
      </c>
      <c r="Y1775" s="4" t="str">
        <f>IF(R1775="C",MIN(30,IF(COUNTIFS(B:B,B1775,W:W,"가1")=1,25,IF(COUNTIFS(B:B,B1775,W:W,"가1")&gt;=2,30,0))+IF(COUNTIFS(B:B,B1775,W:W,"나1")&gt;=4,30,IF(COUNTIFS(B:B,B1775,W:W,"나1")=3,26,IF(COUNTIFS(B:B,B1775,W:W,"나1")=2,22,IF(COUNTIFS(B:B,B1775,W:W,"나1")=1,18,0)))))+MIN(30,IF(COUNTIFS(B:B,B1775,W:W,"가2")=1,25,IF(COUNTIFS(B:B,B1775,W:W,"가2")&gt;=2,30,0))+IF(COUNTIFS(B:B,B1775,W:W,"나2")=3,30,IF(COUNTIFS(B:B,B1775,W:W,"나2")=2,25,IF(COUNTIFS(B:B,B1775,W:W,"나2")=1,20,0)))),"비해당분야")</f>
        <v>비해당분야</v>
      </c>
      <c r="Z1775" s="4" t="str">
        <f>IF(R1775="C",VLOOKUP(K1775,'[1]자격증 backdata'!A:F,6,0),"비해당분야")</f>
        <v>비해당분야</v>
      </c>
      <c r="AA1775" s="4" t="str">
        <f>IF(R1775="C",SUMIF(B:B,B1775,Z:Z),"비해당분야")</f>
        <v>비해당분야</v>
      </c>
      <c r="AB1775" s="4" t="str">
        <f>IF(R1775="C",SUM(Y1775,AA1775),"비해당분야")</f>
        <v>비해당분야</v>
      </c>
      <c r="AC1775" s="4">
        <f>IF(R1775="C",AB1775,X1775)</f>
        <v>4</v>
      </c>
      <c r="AD1775" s="4">
        <f>VLOOKUP(K1775,'[1]자격증 backdata'!A:D,4,0)</f>
        <v>0</v>
      </c>
      <c r="AE1775" s="4">
        <f>IF(_xlfn.MAXIFS(AD:AD,B:B,B1775)&gt;10,10,_xlfn.MAXIFS(AD:AD,B:B,B1775))</f>
        <v>5</v>
      </c>
      <c r="AG1775" s="5" t="str">
        <f>VLOOKUP(K1775,'[1]자격증 backdata'!A:C,3,0)</f>
        <v>M</v>
      </c>
      <c r="AH1775" s="5">
        <f>COUNTIFS($B:$B,$B1775,$AG:$AG,AH$1)</f>
        <v>0</v>
      </c>
      <c r="AI1775" s="5">
        <f>COUNTIFS($B:$B,$B1775,$AG:$AG,AI$1)</f>
        <v>0</v>
      </c>
      <c r="AJ1775" s="5">
        <f>COUNTIFS($B:$B,$B1775,$AG:$AG,AJ$1)</f>
        <v>0</v>
      </c>
      <c r="AK1775" s="5">
        <f>COUNTIFS($B:$B,$B1775,$AG:$AG,AK$1)</f>
        <v>0</v>
      </c>
      <c r="AL1775" s="5">
        <f>COUNTIFS($B:$B,$B1775,$AG:$AG,AL$1)</f>
        <v>0</v>
      </c>
      <c r="AM1775" s="5">
        <f>COUNTIFS($B:$B,$B1775,$AG:$AG,AM$1)</f>
        <v>0</v>
      </c>
      <c r="AN1775" s="5">
        <f>COUNTIFS($B:$B,$B1775,$AG:$AG,AN$1)</f>
        <v>1</v>
      </c>
      <c r="AO1775" s="5">
        <f>COUNTIFS($B:$B,$B1775,$AG:$AG,AO$1)</f>
        <v>0</v>
      </c>
      <c r="AP1775" s="5">
        <f>COUNTIFS($B:$B,$B1775,$AG:$AG,AP$1)</f>
        <v>0</v>
      </c>
      <c r="AQ1775" s="5">
        <f>COUNTIFS($B:$B,$B1775,$AG:$AG,AQ$1)</f>
        <v>0</v>
      </c>
      <c r="AR1775" s="5">
        <f>COUNTIFS($B:$B,$B1775,$AG:$AG,AR$1)</f>
        <v>0</v>
      </c>
      <c r="AS1775" s="5">
        <f>COUNTIFS($B:$B,$B1775,$AG:$AG,AS$1)</f>
        <v>0</v>
      </c>
      <c r="AT1775" s="5">
        <f>COUNTIFS($B:$B,$B1775,$AG:$AG,AT$1)</f>
        <v>1</v>
      </c>
      <c r="AU1775" s="5">
        <f>COUNTIFS($B:$B,$B1775,$AG:$AG,AU$1)</f>
        <v>0</v>
      </c>
    </row>
    <row r="1776" spans="1:47" ht="15" customHeight="1" x14ac:dyDescent="0.35">
      <c r="A1776" s="6">
        <f>IF(B1775=B1776,A1775,A1775+1)</f>
        <v>613</v>
      </c>
      <c r="B1776" s="6" t="s">
        <v>3087</v>
      </c>
      <c r="C1776" s="6" t="s">
        <v>3086</v>
      </c>
      <c r="D1776" s="6" t="s">
        <v>3044</v>
      </c>
      <c r="E1776" s="6" t="s">
        <v>3043</v>
      </c>
      <c r="F1776" s="4" t="s">
        <v>7</v>
      </c>
      <c r="G1776" s="4" t="s">
        <v>8</v>
      </c>
      <c r="H1776" s="4" t="s">
        <v>7</v>
      </c>
      <c r="I1776" s="4">
        <v>3</v>
      </c>
      <c r="J1776" s="4" t="s">
        <v>411</v>
      </c>
      <c r="K1776" s="4" t="s">
        <v>3042</v>
      </c>
      <c r="L1776" s="4" t="s">
        <v>55</v>
      </c>
      <c r="M1776" s="4" t="s">
        <v>3085</v>
      </c>
      <c r="N1776" s="4" t="s">
        <v>3084</v>
      </c>
      <c r="P1776" s="4" t="s">
        <v>669</v>
      </c>
      <c r="Q1776" s="4" t="s">
        <v>1475</v>
      </c>
      <c r="R1776" s="4" t="s">
        <v>2434</v>
      </c>
      <c r="S1776" s="5" t="str">
        <f>IF(P1776="심사불필요","-",VLOOKUP(K1776,'[1]자격증 backdata'!A:G,7,0))</f>
        <v>-</v>
      </c>
      <c r="T1776" s="5" t="str">
        <f>IF(S1776="-","-",IF(COUNTIFS(B:B,B1776,S:S,"필수")&gt;0,"자격요건충족","확인필요"))</f>
        <v>-</v>
      </c>
      <c r="U1776" s="5"/>
      <c r="W1776" s="5">
        <f>IF(Q1776="4급","심사불필요",VLOOKUP(K1776,'[1]자격증 backdata'!A:B,2,0))</f>
        <v>2</v>
      </c>
      <c r="X1776" s="4">
        <f>IF(R1776="A", MIN(20, SUMIFS(W:W, B:B, B1776, R:R, "A")),IF(R1776="B", MIN(30, SUMIFS(W:W, B:B, B1776, R:R, "B")),"비해당분야"))</f>
        <v>4</v>
      </c>
      <c r="Y1776" s="4" t="str">
        <f>IF(R1776="C",MIN(30,IF(COUNTIFS(B:B,B1776,W:W,"가1")=1,25,IF(COUNTIFS(B:B,B1776,W:W,"가1")&gt;=2,30,0))+IF(COUNTIFS(B:B,B1776,W:W,"나1")&gt;=4,30,IF(COUNTIFS(B:B,B1776,W:W,"나1")=3,26,IF(COUNTIFS(B:B,B1776,W:W,"나1")=2,22,IF(COUNTIFS(B:B,B1776,W:W,"나1")=1,18,0)))))+MIN(30,IF(COUNTIFS(B:B,B1776,W:W,"가2")=1,25,IF(COUNTIFS(B:B,B1776,W:W,"가2")&gt;=2,30,0))+IF(COUNTIFS(B:B,B1776,W:W,"나2")=3,30,IF(COUNTIFS(B:B,B1776,W:W,"나2")=2,25,IF(COUNTIFS(B:B,B1776,W:W,"나2")=1,20,0)))),"비해당분야")</f>
        <v>비해당분야</v>
      </c>
      <c r="Z1776" s="4" t="str">
        <f>IF(R1776="C",VLOOKUP(K1776,'[1]자격증 backdata'!A:F,6,0),"비해당분야")</f>
        <v>비해당분야</v>
      </c>
      <c r="AA1776" s="4" t="str">
        <f>IF(R1776="C",SUMIF(B:B,B1776,Z:Z),"비해당분야")</f>
        <v>비해당분야</v>
      </c>
      <c r="AB1776" s="4" t="str">
        <f>IF(R1776="C",SUM(Y1776,AA1776),"비해당분야")</f>
        <v>비해당분야</v>
      </c>
      <c r="AC1776" s="4">
        <f>IF(R1776="C",AB1776,X1776)</f>
        <v>4</v>
      </c>
      <c r="AD1776" s="4">
        <f>VLOOKUP(K1776,'[1]자격증 backdata'!A:D,4,0)</f>
        <v>0</v>
      </c>
      <c r="AE1776" s="4">
        <f>IF(_xlfn.MAXIFS(AD:AD,B:B,B1776)&gt;10,10,_xlfn.MAXIFS(AD:AD,B:B,B1776))</f>
        <v>5</v>
      </c>
      <c r="AG1776" s="5" t="str">
        <f>VLOOKUP(K1776,'[1]자격증 backdata'!A:C,3,0)</f>
        <v>G</v>
      </c>
      <c r="AH1776" s="5">
        <f>COUNTIFS($B:$B,$B1776,$AG:$AG,AH$1)</f>
        <v>0</v>
      </c>
      <c r="AI1776" s="5">
        <f>COUNTIFS($B:$B,$B1776,$AG:$AG,AI$1)</f>
        <v>0</v>
      </c>
      <c r="AJ1776" s="5">
        <f>COUNTIFS($B:$B,$B1776,$AG:$AG,AJ$1)</f>
        <v>0</v>
      </c>
      <c r="AK1776" s="5">
        <f>COUNTIFS($B:$B,$B1776,$AG:$AG,AK$1)</f>
        <v>0</v>
      </c>
      <c r="AL1776" s="5">
        <f>COUNTIFS($B:$B,$B1776,$AG:$AG,AL$1)</f>
        <v>0</v>
      </c>
      <c r="AM1776" s="5">
        <f>COUNTIFS($B:$B,$B1776,$AG:$AG,AM$1)</f>
        <v>0</v>
      </c>
      <c r="AN1776" s="5">
        <f>COUNTIFS($B:$B,$B1776,$AG:$AG,AN$1)</f>
        <v>1</v>
      </c>
      <c r="AO1776" s="5">
        <f>COUNTIFS($B:$B,$B1776,$AG:$AG,AO$1)</f>
        <v>0</v>
      </c>
      <c r="AP1776" s="5">
        <f>COUNTIFS($B:$B,$B1776,$AG:$AG,AP$1)</f>
        <v>0</v>
      </c>
      <c r="AQ1776" s="5">
        <f>COUNTIFS($B:$B,$B1776,$AG:$AG,AQ$1)</f>
        <v>0</v>
      </c>
      <c r="AR1776" s="5">
        <f>COUNTIFS($B:$B,$B1776,$AG:$AG,AR$1)</f>
        <v>0</v>
      </c>
      <c r="AS1776" s="5">
        <f>COUNTIFS($B:$B,$B1776,$AG:$AG,AS$1)</f>
        <v>0</v>
      </c>
      <c r="AT1776" s="5">
        <f>COUNTIFS($B:$B,$B1776,$AG:$AG,AT$1)</f>
        <v>1</v>
      </c>
      <c r="AU1776" s="5">
        <f>COUNTIFS($B:$B,$B1776,$AG:$AG,AU$1)</f>
        <v>0</v>
      </c>
    </row>
    <row r="1777" spans="1:47" ht="15" customHeight="1" x14ac:dyDescent="0.35">
      <c r="A1777" s="3">
        <f>IF(B1776=B1777,A1776,A1776+1)</f>
        <v>614</v>
      </c>
      <c r="B1777" s="3" t="s">
        <v>3082</v>
      </c>
      <c r="C1777" s="3" t="s">
        <v>3081</v>
      </c>
      <c r="D1777" s="3" t="s">
        <v>3044</v>
      </c>
      <c r="E1777" s="3" t="s">
        <v>3043</v>
      </c>
      <c r="F1777" s="4" t="s">
        <v>7</v>
      </c>
      <c r="G1777" s="4" t="s">
        <v>8</v>
      </c>
      <c r="H1777" s="4" t="s">
        <v>7</v>
      </c>
      <c r="I1777" s="3">
        <v>1</v>
      </c>
      <c r="J1777" s="3" t="s">
        <v>106</v>
      </c>
      <c r="K1777" s="3" t="s">
        <v>3057</v>
      </c>
      <c r="L1777" s="3" t="s">
        <v>55</v>
      </c>
      <c r="M1777" s="3" t="s">
        <v>3083</v>
      </c>
      <c r="N1777" s="3" t="s">
        <v>1238</v>
      </c>
      <c r="P1777" s="3" t="s">
        <v>669</v>
      </c>
      <c r="Q1777" s="3" t="s">
        <v>1475</v>
      </c>
      <c r="R1777" s="3" t="s">
        <v>2434</v>
      </c>
      <c r="S1777" s="2" t="str">
        <f>IF(P1777="심사불필요","-",VLOOKUP(K1777,'[1]자격증 backdata'!A:G,7,0))</f>
        <v>-</v>
      </c>
      <c r="T1777" s="2" t="str">
        <f>IF(S1777="-","-",IF(COUNTIFS(B:B,B1777,S:S,"필수")&gt;0,"자격요건충족","확인필요"))</f>
        <v>-</v>
      </c>
      <c r="U1777" s="2"/>
      <c r="W1777" s="2">
        <f>IF(Q1777="4급","심사불필요",VLOOKUP(K1777,'[1]자격증 backdata'!A:B,2,0))</f>
        <v>4</v>
      </c>
      <c r="X1777" s="3">
        <f>IF(R1777="A", MIN(20, SUMIFS(W:W, B:B, B1777, R:R, "A")),IF(R1777="B", MIN(30, SUMIFS(W:W, B:B, B1777, R:R, "B")),"비해당분야"))</f>
        <v>4</v>
      </c>
      <c r="Y1777" s="3" t="str">
        <f>IF(R1777="C",MIN(30,IF(COUNTIFS(B:B,B1777,W:W,"가1")=1,25,IF(COUNTIFS(B:B,B1777,W:W,"가1")&gt;=2,30,0))+IF(COUNTIFS(B:B,B1777,W:W,"나1")&gt;=4,30,IF(COUNTIFS(B:B,B1777,W:W,"나1")=3,26,IF(COUNTIFS(B:B,B1777,W:W,"나1")=2,22,IF(COUNTIFS(B:B,B1777,W:W,"나1")=1,18,0)))))+MIN(30,IF(COUNTIFS(B:B,B1777,W:W,"가2")=1,25,IF(COUNTIFS(B:B,B1777,W:W,"가2")&gt;=2,30,0))+IF(COUNTIFS(B:B,B1777,W:W,"나2")=3,30,IF(COUNTIFS(B:B,B1777,W:W,"나2")=2,25,IF(COUNTIFS(B:B,B1777,W:W,"나2")=1,20,0)))),"비해당분야")</f>
        <v>비해당분야</v>
      </c>
      <c r="Z1777" s="3" t="str">
        <f>IF(R1777="C",VLOOKUP(K1777,'[1]자격증 backdata'!A:F,6,0),"비해당분야")</f>
        <v>비해당분야</v>
      </c>
      <c r="AA1777" s="3" t="str">
        <f>IF(R1777="C",SUMIF(B:B,B1777,Z:Z),"비해당분야")</f>
        <v>비해당분야</v>
      </c>
      <c r="AB1777" s="3" t="str">
        <f>IF(R1777="C",SUM(Y1777,AA1777),"비해당분야")</f>
        <v>비해당분야</v>
      </c>
      <c r="AC1777" s="3">
        <f>IF(R1777="C",AB1777,X1777)</f>
        <v>4</v>
      </c>
      <c r="AD1777" s="3">
        <f>VLOOKUP(K1777,'[1]자격증 backdata'!A:D,4,0)</f>
        <v>0</v>
      </c>
      <c r="AE1777" s="3">
        <f>IF(_xlfn.MAXIFS(AD:AD,B:B,B1777)&gt;10,10,_xlfn.MAXIFS(AD:AD,B:B,B1777))</f>
        <v>5</v>
      </c>
      <c r="AG1777" s="2" t="str">
        <f>VLOOKUP(K1777,'[1]자격증 backdata'!A:C,3,0)</f>
        <v>M</v>
      </c>
      <c r="AH1777" s="2">
        <f>COUNTIFS($B:$B,$B1777,$AG:$AG,AH$1)</f>
        <v>0</v>
      </c>
      <c r="AI1777" s="2">
        <f>COUNTIFS($B:$B,$B1777,$AG:$AG,AI$1)</f>
        <v>0</v>
      </c>
      <c r="AJ1777" s="2">
        <f>COUNTIFS($B:$B,$B1777,$AG:$AG,AJ$1)</f>
        <v>0</v>
      </c>
      <c r="AK1777" s="2">
        <f>COUNTIFS($B:$B,$B1777,$AG:$AG,AK$1)</f>
        <v>0</v>
      </c>
      <c r="AL1777" s="2">
        <f>COUNTIFS($B:$B,$B1777,$AG:$AG,AL$1)</f>
        <v>0</v>
      </c>
      <c r="AM1777" s="2">
        <f>COUNTIFS($B:$B,$B1777,$AG:$AG,AM$1)</f>
        <v>0</v>
      </c>
      <c r="AN1777" s="2">
        <f>COUNTIFS($B:$B,$B1777,$AG:$AG,AN$1)</f>
        <v>0</v>
      </c>
      <c r="AO1777" s="2">
        <f>COUNTIFS($B:$B,$B1777,$AG:$AG,AO$1)</f>
        <v>0</v>
      </c>
      <c r="AP1777" s="2">
        <f>COUNTIFS($B:$B,$B1777,$AG:$AG,AP$1)</f>
        <v>0</v>
      </c>
      <c r="AQ1777" s="2">
        <f>COUNTIFS($B:$B,$B1777,$AG:$AG,AQ$1)</f>
        <v>0</v>
      </c>
      <c r="AR1777" s="2">
        <f>COUNTIFS($B:$B,$B1777,$AG:$AG,AR$1)</f>
        <v>0</v>
      </c>
      <c r="AS1777" s="2">
        <f>COUNTIFS($B:$B,$B1777,$AG:$AG,AS$1)</f>
        <v>0</v>
      </c>
      <c r="AT1777" s="2">
        <f>COUNTIFS($B:$B,$B1777,$AG:$AG,AT$1)</f>
        <v>1</v>
      </c>
      <c r="AU1777" s="2">
        <f>COUNTIFS($B:$B,$B1777,$AG:$AG,AU$1)</f>
        <v>0</v>
      </c>
    </row>
    <row r="1778" spans="1:47" ht="15" customHeight="1" x14ac:dyDescent="0.35">
      <c r="A1778" s="7">
        <f>IF(B1777=B1778,A1777,A1777+1)</f>
        <v>614</v>
      </c>
      <c r="B1778" s="7" t="s">
        <v>3082</v>
      </c>
      <c r="C1778" s="7" t="s">
        <v>3081</v>
      </c>
      <c r="D1778" s="7" t="s">
        <v>3044</v>
      </c>
      <c r="E1778" s="7" t="s">
        <v>3043</v>
      </c>
      <c r="F1778" s="4" t="s">
        <v>7</v>
      </c>
      <c r="G1778" s="4" t="s">
        <v>8</v>
      </c>
      <c r="H1778" s="4" t="s">
        <v>7</v>
      </c>
      <c r="I1778" s="3">
        <v>2</v>
      </c>
      <c r="J1778" s="3" t="s">
        <v>69</v>
      </c>
      <c r="K1778" s="3" t="s">
        <v>3065</v>
      </c>
      <c r="L1778" s="3" t="s">
        <v>36</v>
      </c>
      <c r="M1778" s="3" t="s">
        <v>3080</v>
      </c>
      <c r="N1778" s="3" t="s">
        <v>1201</v>
      </c>
      <c r="P1778" s="3" t="s">
        <v>669</v>
      </c>
      <c r="Q1778" s="3" t="s">
        <v>1475</v>
      </c>
      <c r="R1778" s="3" t="s">
        <v>2434</v>
      </c>
      <c r="S1778" s="2" t="str">
        <f>IF(P1778="심사불필요","-",VLOOKUP(K1778,'[1]자격증 backdata'!A:G,7,0))</f>
        <v>-</v>
      </c>
      <c r="T1778" s="2" t="str">
        <f>IF(S1778="-","-",IF(COUNTIFS(B:B,B1778,S:S,"필수")&gt;0,"자격요건충족","확인필요"))</f>
        <v>-</v>
      </c>
      <c r="U1778" s="2"/>
      <c r="W1778" s="2">
        <f>IF(Q1778="4급","심사불필요",VLOOKUP(K1778,'[1]자격증 backdata'!A:B,2,0))</f>
        <v>0</v>
      </c>
      <c r="X1778" s="3">
        <f>IF(R1778="A", MIN(20, SUMIFS(W:W, B:B, B1778, R:R, "A")),IF(R1778="B", MIN(30, SUMIFS(W:W, B:B, B1778, R:R, "B")),"비해당분야"))</f>
        <v>4</v>
      </c>
      <c r="Y1778" s="3" t="str">
        <f>IF(R1778="C",MIN(30,IF(COUNTIFS(B:B,B1778,W:W,"가1")=1,25,IF(COUNTIFS(B:B,B1778,W:W,"가1")&gt;=2,30,0))+IF(COUNTIFS(B:B,B1778,W:W,"나1")&gt;=4,30,IF(COUNTIFS(B:B,B1778,W:W,"나1")=3,26,IF(COUNTIFS(B:B,B1778,W:W,"나1")=2,22,IF(COUNTIFS(B:B,B1778,W:W,"나1")=1,18,0)))))+MIN(30,IF(COUNTIFS(B:B,B1778,W:W,"가2")=1,25,IF(COUNTIFS(B:B,B1778,W:W,"가2")&gt;=2,30,0))+IF(COUNTIFS(B:B,B1778,W:W,"나2")=3,30,IF(COUNTIFS(B:B,B1778,W:W,"나2")=2,25,IF(COUNTIFS(B:B,B1778,W:W,"나2")=1,20,0)))),"비해당분야")</f>
        <v>비해당분야</v>
      </c>
      <c r="Z1778" s="3" t="str">
        <f>IF(R1778="C",VLOOKUP(K1778,'[1]자격증 backdata'!A:F,6,0),"비해당분야")</f>
        <v>비해당분야</v>
      </c>
      <c r="AA1778" s="3" t="str">
        <f>IF(R1778="C",SUMIF(B:B,B1778,Z:Z),"비해당분야")</f>
        <v>비해당분야</v>
      </c>
      <c r="AB1778" s="3" t="str">
        <f>IF(R1778="C",SUM(Y1778,AA1778),"비해당분야")</f>
        <v>비해당분야</v>
      </c>
      <c r="AC1778" s="3">
        <f>IF(R1778="C",AB1778,X1778)</f>
        <v>4</v>
      </c>
      <c r="AD1778" s="3">
        <f>VLOOKUP(K1778,'[1]자격증 backdata'!A:D,4,0)</f>
        <v>5</v>
      </c>
      <c r="AE1778" s="3">
        <f>IF(_xlfn.MAXIFS(AD:AD,B:B,B1778)&gt;10,10,_xlfn.MAXIFS(AD:AD,B:B,B1778))</f>
        <v>5</v>
      </c>
      <c r="AG1778" s="2">
        <f>VLOOKUP(K1778,'[1]자격증 backdata'!A:C,3,0)</f>
        <v>0</v>
      </c>
      <c r="AH1778" s="2">
        <f>COUNTIFS($B:$B,$B1778,$AG:$AG,AH$1)</f>
        <v>0</v>
      </c>
      <c r="AI1778" s="2">
        <f>COUNTIFS($B:$B,$B1778,$AG:$AG,AI$1)</f>
        <v>0</v>
      </c>
      <c r="AJ1778" s="2">
        <f>COUNTIFS($B:$B,$B1778,$AG:$AG,AJ$1)</f>
        <v>0</v>
      </c>
      <c r="AK1778" s="2">
        <f>COUNTIFS($B:$B,$B1778,$AG:$AG,AK$1)</f>
        <v>0</v>
      </c>
      <c r="AL1778" s="2">
        <f>COUNTIFS($B:$B,$B1778,$AG:$AG,AL$1)</f>
        <v>0</v>
      </c>
      <c r="AM1778" s="2">
        <f>COUNTIFS($B:$B,$B1778,$AG:$AG,AM$1)</f>
        <v>0</v>
      </c>
      <c r="AN1778" s="2">
        <f>COUNTIFS($B:$B,$B1778,$AG:$AG,AN$1)</f>
        <v>0</v>
      </c>
      <c r="AO1778" s="2">
        <f>COUNTIFS($B:$B,$B1778,$AG:$AG,AO$1)</f>
        <v>0</v>
      </c>
      <c r="AP1778" s="2">
        <f>COUNTIFS($B:$B,$B1778,$AG:$AG,AP$1)</f>
        <v>0</v>
      </c>
      <c r="AQ1778" s="2">
        <f>COUNTIFS($B:$B,$B1778,$AG:$AG,AQ$1)</f>
        <v>0</v>
      </c>
      <c r="AR1778" s="2">
        <f>COUNTIFS($B:$B,$B1778,$AG:$AG,AR$1)</f>
        <v>0</v>
      </c>
      <c r="AS1778" s="2">
        <f>COUNTIFS($B:$B,$B1778,$AG:$AG,AS$1)</f>
        <v>0</v>
      </c>
      <c r="AT1778" s="2">
        <f>COUNTIFS($B:$B,$B1778,$AG:$AG,AT$1)</f>
        <v>1</v>
      </c>
      <c r="AU1778" s="2">
        <f>COUNTIFS($B:$B,$B1778,$AG:$AG,AU$1)</f>
        <v>0</v>
      </c>
    </row>
    <row r="1779" spans="1:47" ht="15" customHeight="1" x14ac:dyDescent="0.35">
      <c r="A1779" s="4">
        <f>IF(B1778=B1779,A1778,A1778+1)</f>
        <v>615</v>
      </c>
      <c r="B1779" s="4" t="s">
        <v>3077</v>
      </c>
      <c r="C1779" s="4" t="s">
        <v>3076</v>
      </c>
      <c r="D1779" s="4" t="s">
        <v>3044</v>
      </c>
      <c r="E1779" s="4" t="s">
        <v>3043</v>
      </c>
      <c r="F1779" s="4" t="s">
        <v>7</v>
      </c>
      <c r="G1779" s="4" t="s">
        <v>8</v>
      </c>
      <c r="H1779" s="4" t="s">
        <v>7</v>
      </c>
      <c r="I1779" s="4">
        <v>1</v>
      </c>
      <c r="J1779" s="4" t="s">
        <v>69</v>
      </c>
      <c r="K1779" s="4" t="s">
        <v>3065</v>
      </c>
      <c r="L1779" s="4" t="s">
        <v>36</v>
      </c>
      <c r="M1779" s="4" t="s">
        <v>3079</v>
      </c>
      <c r="N1779" s="4" t="s">
        <v>1201</v>
      </c>
      <c r="P1779" s="4" t="s">
        <v>669</v>
      </c>
      <c r="Q1779" s="4" t="s">
        <v>1475</v>
      </c>
      <c r="R1779" s="4" t="s">
        <v>2434</v>
      </c>
      <c r="S1779" s="5" t="str">
        <f>IF(P1779="심사불필요","-",VLOOKUP(K1779,'[1]자격증 backdata'!A:G,7,0))</f>
        <v>-</v>
      </c>
      <c r="T1779" s="5" t="str">
        <f>IF(S1779="-","-",IF(COUNTIFS(B:B,B1779,S:S,"필수")&gt;0,"자격요건충족","확인필요"))</f>
        <v>-</v>
      </c>
      <c r="U1779" s="5"/>
      <c r="W1779" s="5">
        <f>IF(Q1779="4급","심사불필요",VLOOKUP(K1779,'[1]자격증 backdata'!A:B,2,0))</f>
        <v>0</v>
      </c>
      <c r="X1779" s="4">
        <f>IF(R1779="A", MIN(20, SUMIFS(W:W, B:B, B1779, R:R, "A")),IF(R1779="B", MIN(30, SUMIFS(W:W, B:B, B1779, R:R, "B")),"비해당분야"))</f>
        <v>6</v>
      </c>
      <c r="Y1779" s="4" t="str">
        <f>IF(R1779="C",MIN(30,IF(COUNTIFS(B:B,B1779,W:W,"가1")=1,25,IF(COUNTIFS(B:B,B1779,W:W,"가1")&gt;=2,30,0))+IF(COUNTIFS(B:B,B1779,W:W,"나1")&gt;=4,30,IF(COUNTIFS(B:B,B1779,W:W,"나1")=3,26,IF(COUNTIFS(B:B,B1779,W:W,"나1")=2,22,IF(COUNTIFS(B:B,B1779,W:W,"나1")=1,18,0)))))+MIN(30,IF(COUNTIFS(B:B,B1779,W:W,"가2")=1,25,IF(COUNTIFS(B:B,B1779,W:W,"가2")&gt;=2,30,0))+IF(COUNTIFS(B:B,B1779,W:W,"나2")=3,30,IF(COUNTIFS(B:B,B1779,W:W,"나2")=2,25,IF(COUNTIFS(B:B,B1779,W:W,"나2")=1,20,0)))),"비해당분야")</f>
        <v>비해당분야</v>
      </c>
      <c r="Z1779" s="4" t="str">
        <f>IF(R1779="C",VLOOKUP(K1779,'[1]자격증 backdata'!A:F,6,0),"비해당분야")</f>
        <v>비해당분야</v>
      </c>
      <c r="AA1779" s="4" t="str">
        <f>IF(R1779="C",SUMIF(B:B,B1779,Z:Z),"비해당분야")</f>
        <v>비해당분야</v>
      </c>
      <c r="AB1779" s="4" t="str">
        <f>IF(R1779="C",SUM(Y1779,AA1779),"비해당분야")</f>
        <v>비해당분야</v>
      </c>
      <c r="AC1779" s="4">
        <f>IF(R1779="C",AB1779,X1779)</f>
        <v>6</v>
      </c>
      <c r="AD1779" s="4">
        <f>VLOOKUP(K1779,'[1]자격증 backdata'!A:D,4,0)</f>
        <v>5</v>
      </c>
      <c r="AE1779" s="4">
        <f>IF(_xlfn.MAXIFS(AD:AD,B:B,B1779)&gt;10,10,_xlfn.MAXIFS(AD:AD,B:B,B1779))</f>
        <v>5</v>
      </c>
      <c r="AG1779" s="5">
        <f>VLOOKUP(K1779,'[1]자격증 backdata'!A:C,3,0)</f>
        <v>0</v>
      </c>
      <c r="AH1779" s="5">
        <f>COUNTIFS($B:$B,$B1779,$AG:$AG,AH$1)</f>
        <v>0</v>
      </c>
      <c r="AI1779" s="5">
        <f>COUNTIFS($B:$B,$B1779,$AG:$AG,AI$1)</f>
        <v>0</v>
      </c>
      <c r="AJ1779" s="5">
        <f>COUNTIFS($B:$B,$B1779,$AG:$AG,AJ$1)</f>
        <v>0</v>
      </c>
      <c r="AK1779" s="5">
        <f>COUNTIFS($B:$B,$B1779,$AG:$AG,AK$1)</f>
        <v>0</v>
      </c>
      <c r="AL1779" s="5">
        <f>COUNTIFS($B:$B,$B1779,$AG:$AG,AL$1)</f>
        <v>0</v>
      </c>
      <c r="AM1779" s="5">
        <f>COUNTIFS($B:$B,$B1779,$AG:$AG,AM$1)</f>
        <v>0</v>
      </c>
      <c r="AN1779" s="5">
        <f>COUNTIFS($B:$B,$B1779,$AG:$AG,AN$1)</f>
        <v>0</v>
      </c>
      <c r="AO1779" s="5">
        <f>COUNTIFS($B:$B,$B1779,$AG:$AG,AO$1)</f>
        <v>0</v>
      </c>
      <c r="AP1779" s="5">
        <f>COUNTIFS($B:$B,$B1779,$AG:$AG,AP$1)</f>
        <v>0</v>
      </c>
      <c r="AQ1779" s="5">
        <f>COUNTIFS($B:$B,$B1779,$AG:$AG,AQ$1)</f>
        <v>1</v>
      </c>
      <c r="AR1779" s="5">
        <f>COUNTIFS($B:$B,$B1779,$AG:$AG,AR$1)</f>
        <v>0</v>
      </c>
      <c r="AS1779" s="5">
        <f>COUNTIFS($B:$B,$B1779,$AG:$AG,AS$1)</f>
        <v>0</v>
      </c>
      <c r="AT1779" s="5">
        <f>COUNTIFS($B:$B,$B1779,$AG:$AG,AT$1)</f>
        <v>1</v>
      </c>
      <c r="AU1779" s="5">
        <f>COUNTIFS($B:$B,$B1779,$AG:$AG,AU$1)</f>
        <v>0</v>
      </c>
    </row>
    <row r="1780" spans="1:47" ht="15" customHeight="1" x14ac:dyDescent="0.35">
      <c r="A1780" s="6">
        <f>IF(B1779=B1780,A1779,A1779+1)</f>
        <v>615</v>
      </c>
      <c r="B1780" s="6" t="s">
        <v>3077</v>
      </c>
      <c r="C1780" s="6" t="s">
        <v>3076</v>
      </c>
      <c r="D1780" s="6" t="s">
        <v>3044</v>
      </c>
      <c r="E1780" s="6" t="s">
        <v>3043</v>
      </c>
      <c r="F1780" s="4" t="s">
        <v>7</v>
      </c>
      <c r="G1780" s="4" t="s">
        <v>8</v>
      </c>
      <c r="H1780" s="4" t="s">
        <v>7</v>
      </c>
      <c r="I1780" s="4">
        <v>2</v>
      </c>
      <c r="J1780" s="4" t="s">
        <v>106</v>
      </c>
      <c r="K1780" s="4" t="s">
        <v>3057</v>
      </c>
      <c r="L1780" s="4" t="s">
        <v>55</v>
      </c>
      <c r="M1780" s="4" t="s">
        <v>3078</v>
      </c>
      <c r="N1780" s="4" t="s">
        <v>1375</v>
      </c>
      <c r="P1780" s="4" t="s">
        <v>669</v>
      </c>
      <c r="Q1780" s="4" t="s">
        <v>1475</v>
      </c>
      <c r="R1780" s="4" t="s">
        <v>2434</v>
      </c>
      <c r="S1780" s="5" t="str">
        <f>IF(P1780="심사불필요","-",VLOOKUP(K1780,'[1]자격증 backdata'!A:G,7,0))</f>
        <v>-</v>
      </c>
      <c r="T1780" s="5" t="str">
        <f>IF(S1780="-","-",IF(COUNTIFS(B:B,B1780,S:S,"필수")&gt;0,"자격요건충족","확인필요"))</f>
        <v>-</v>
      </c>
      <c r="U1780" s="5"/>
      <c r="W1780" s="5">
        <f>IF(Q1780="4급","심사불필요",VLOOKUP(K1780,'[1]자격증 backdata'!A:B,2,0))</f>
        <v>4</v>
      </c>
      <c r="X1780" s="4">
        <f>IF(R1780="A", MIN(20, SUMIFS(W:W, B:B, B1780, R:R, "A")),IF(R1780="B", MIN(30, SUMIFS(W:W, B:B, B1780, R:R, "B")),"비해당분야"))</f>
        <v>6</v>
      </c>
      <c r="Y1780" s="4" t="str">
        <f>IF(R1780="C",MIN(30,IF(COUNTIFS(B:B,B1780,W:W,"가1")=1,25,IF(COUNTIFS(B:B,B1780,W:W,"가1")&gt;=2,30,0))+IF(COUNTIFS(B:B,B1780,W:W,"나1")&gt;=4,30,IF(COUNTIFS(B:B,B1780,W:W,"나1")=3,26,IF(COUNTIFS(B:B,B1780,W:W,"나1")=2,22,IF(COUNTIFS(B:B,B1780,W:W,"나1")=1,18,0)))))+MIN(30,IF(COUNTIFS(B:B,B1780,W:W,"가2")=1,25,IF(COUNTIFS(B:B,B1780,W:W,"가2")&gt;=2,30,0))+IF(COUNTIFS(B:B,B1780,W:W,"나2")=3,30,IF(COUNTIFS(B:B,B1780,W:W,"나2")=2,25,IF(COUNTIFS(B:B,B1780,W:W,"나2")=1,20,0)))),"비해당분야")</f>
        <v>비해당분야</v>
      </c>
      <c r="Z1780" s="4" t="str">
        <f>IF(R1780="C",VLOOKUP(K1780,'[1]자격증 backdata'!A:F,6,0),"비해당분야")</f>
        <v>비해당분야</v>
      </c>
      <c r="AA1780" s="4" t="str">
        <f>IF(R1780="C",SUMIF(B:B,B1780,Z:Z),"비해당분야")</f>
        <v>비해당분야</v>
      </c>
      <c r="AB1780" s="4" t="str">
        <f>IF(R1780="C",SUM(Y1780,AA1780),"비해당분야")</f>
        <v>비해당분야</v>
      </c>
      <c r="AC1780" s="4">
        <f>IF(R1780="C",AB1780,X1780)</f>
        <v>6</v>
      </c>
      <c r="AD1780" s="4">
        <f>VLOOKUP(K1780,'[1]자격증 backdata'!A:D,4,0)</f>
        <v>0</v>
      </c>
      <c r="AE1780" s="4">
        <f>IF(_xlfn.MAXIFS(AD:AD,B:B,B1780)&gt;10,10,_xlfn.MAXIFS(AD:AD,B:B,B1780))</f>
        <v>5</v>
      </c>
      <c r="AG1780" s="5" t="str">
        <f>VLOOKUP(K1780,'[1]자격증 backdata'!A:C,3,0)</f>
        <v>M</v>
      </c>
      <c r="AH1780" s="5">
        <f>COUNTIFS($B:$B,$B1780,$AG:$AG,AH$1)</f>
        <v>0</v>
      </c>
      <c r="AI1780" s="5">
        <f>COUNTIFS($B:$B,$B1780,$AG:$AG,AI$1)</f>
        <v>0</v>
      </c>
      <c r="AJ1780" s="5">
        <f>COUNTIFS($B:$B,$B1780,$AG:$AG,AJ$1)</f>
        <v>0</v>
      </c>
      <c r="AK1780" s="5">
        <f>COUNTIFS($B:$B,$B1780,$AG:$AG,AK$1)</f>
        <v>0</v>
      </c>
      <c r="AL1780" s="5">
        <f>COUNTIFS($B:$B,$B1780,$AG:$AG,AL$1)</f>
        <v>0</v>
      </c>
      <c r="AM1780" s="5">
        <f>COUNTIFS($B:$B,$B1780,$AG:$AG,AM$1)</f>
        <v>0</v>
      </c>
      <c r="AN1780" s="5">
        <f>COUNTIFS($B:$B,$B1780,$AG:$AG,AN$1)</f>
        <v>0</v>
      </c>
      <c r="AO1780" s="5">
        <f>COUNTIFS($B:$B,$B1780,$AG:$AG,AO$1)</f>
        <v>0</v>
      </c>
      <c r="AP1780" s="5">
        <f>COUNTIFS($B:$B,$B1780,$AG:$AG,AP$1)</f>
        <v>0</v>
      </c>
      <c r="AQ1780" s="5">
        <f>COUNTIFS($B:$B,$B1780,$AG:$AG,AQ$1)</f>
        <v>1</v>
      </c>
      <c r="AR1780" s="5">
        <f>COUNTIFS($B:$B,$B1780,$AG:$AG,AR$1)</f>
        <v>0</v>
      </c>
      <c r="AS1780" s="5">
        <f>COUNTIFS($B:$B,$B1780,$AG:$AG,AS$1)</f>
        <v>0</v>
      </c>
      <c r="AT1780" s="5">
        <f>COUNTIFS($B:$B,$B1780,$AG:$AG,AT$1)</f>
        <v>1</v>
      </c>
      <c r="AU1780" s="5">
        <f>COUNTIFS($B:$B,$B1780,$AG:$AG,AU$1)</f>
        <v>0</v>
      </c>
    </row>
    <row r="1781" spans="1:47" ht="15" customHeight="1" x14ac:dyDescent="0.35">
      <c r="A1781" s="6">
        <f>IF(B1780=B1781,A1780,A1780+1)</f>
        <v>615</v>
      </c>
      <c r="B1781" s="6" t="s">
        <v>3077</v>
      </c>
      <c r="C1781" s="6" t="s">
        <v>3076</v>
      </c>
      <c r="D1781" s="6" t="s">
        <v>3044</v>
      </c>
      <c r="E1781" s="6" t="s">
        <v>3043</v>
      </c>
      <c r="F1781" s="4" t="s">
        <v>7</v>
      </c>
      <c r="G1781" s="4" t="s">
        <v>8</v>
      </c>
      <c r="H1781" s="4" t="s">
        <v>7</v>
      </c>
      <c r="I1781" s="4">
        <v>3</v>
      </c>
      <c r="J1781" s="4" t="s">
        <v>364</v>
      </c>
      <c r="K1781" s="4" t="s">
        <v>3075</v>
      </c>
      <c r="L1781" s="4" t="s">
        <v>254</v>
      </c>
      <c r="M1781" s="4" t="s">
        <v>3074</v>
      </c>
      <c r="N1781" s="4" t="s">
        <v>3073</v>
      </c>
      <c r="P1781" s="4" t="s">
        <v>669</v>
      </c>
      <c r="Q1781" s="4" t="s">
        <v>1475</v>
      </c>
      <c r="R1781" s="4" t="s">
        <v>2434</v>
      </c>
      <c r="S1781" s="5" t="str">
        <f>IF(P1781="심사불필요","-",VLOOKUP(K1781,'[1]자격증 backdata'!A:G,7,0))</f>
        <v>-</v>
      </c>
      <c r="T1781" s="5" t="str">
        <f>IF(S1781="-","-",IF(COUNTIFS(B:B,B1781,S:S,"필수")&gt;0,"자격요건충족","확인필요"))</f>
        <v>-</v>
      </c>
      <c r="U1781" s="5"/>
      <c r="W1781" s="5">
        <f>IF(Q1781="4급","심사불필요",VLOOKUP(K1781,'[1]자격증 backdata'!A:B,2,0))</f>
        <v>2</v>
      </c>
      <c r="X1781" s="4">
        <f>IF(R1781="A", MIN(20, SUMIFS(W:W, B:B, B1781, R:R, "A")),IF(R1781="B", MIN(30, SUMIFS(W:W, B:B, B1781, R:R, "B")),"비해당분야"))</f>
        <v>6</v>
      </c>
      <c r="Y1781" s="4" t="str">
        <f>IF(R1781="C",MIN(30,IF(COUNTIFS(B:B,B1781,W:W,"가1")=1,25,IF(COUNTIFS(B:B,B1781,W:W,"가1")&gt;=2,30,0))+IF(COUNTIFS(B:B,B1781,W:W,"나1")&gt;=4,30,IF(COUNTIFS(B:B,B1781,W:W,"나1")=3,26,IF(COUNTIFS(B:B,B1781,W:W,"나1")=2,22,IF(COUNTIFS(B:B,B1781,W:W,"나1")=1,18,0)))))+MIN(30,IF(COUNTIFS(B:B,B1781,W:W,"가2")=1,25,IF(COUNTIFS(B:B,B1781,W:W,"가2")&gt;=2,30,0))+IF(COUNTIFS(B:B,B1781,W:W,"나2")=3,30,IF(COUNTIFS(B:B,B1781,W:W,"나2")=2,25,IF(COUNTIFS(B:B,B1781,W:W,"나2")=1,20,0)))),"비해당분야")</f>
        <v>비해당분야</v>
      </c>
      <c r="Z1781" s="4" t="str">
        <f>IF(R1781="C",VLOOKUP(K1781,'[1]자격증 backdata'!A:F,6,0),"비해당분야")</f>
        <v>비해당분야</v>
      </c>
      <c r="AA1781" s="4" t="str">
        <f>IF(R1781="C",SUMIF(B:B,B1781,Z:Z),"비해당분야")</f>
        <v>비해당분야</v>
      </c>
      <c r="AB1781" s="4" t="str">
        <f>IF(R1781="C",SUM(Y1781,AA1781),"비해당분야")</f>
        <v>비해당분야</v>
      </c>
      <c r="AC1781" s="4">
        <f>IF(R1781="C",AB1781,X1781)</f>
        <v>6</v>
      </c>
      <c r="AD1781" s="4">
        <f>VLOOKUP(K1781,'[1]자격증 backdata'!A:D,4,0)</f>
        <v>0</v>
      </c>
      <c r="AE1781" s="4">
        <f>IF(_xlfn.MAXIFS(AD:AD,B:B,B1781)&gt;10,10,_xlfn.MAXIFS(AD:AD,B:B,B1781))</f>
        <v>5</v>
      </c>
      <c r="AG1781" s="5" t="str">
        <f>VLOOKUP(K1781,'[1]자격증 backdata'!A:C,3,0)</f>
        <v>J</v>
      </c>
      <c r="AH1781" s="5">
        <f>COUNTIFS($B:$B,$B1781,$AG:$AG,AH$1)</f>
        <v>0</v>
      </c>
      <c r="AI1781" s="5">
        <f>COUNTIFS($B:$B,$B1781,$AG:$AG,AI$1)</f>
        <v>0</v>
      </c>
      <c r="AJ1781" s="5">
        <f>COUNTIFS($B:$B,$B1781,$AG:$AG,AJ$1)</f>
        <v>0</v>
      </c>
      <c r="AK1781" s="5">
        <f>COUNTIFS($B:$B,$B1781,$AG:$AG,AK$1)</f>
        <v>0</v>
      </c>
      <c r="AL1781" s="5">
        <f>COUNTIFS($B:$B,$B1781,$AG:$AG,AL$1)</f>
        <v>0</v>
      </c>
      <c r="AM1781" s="5">
        <f>COUNTIFS($B:$B,$B1781,$AG:$AG,AM$1)</f>
        <v>0</v>
      </c>
      <c r="AN1781" s="5">
        <f>COUNTIFS($B:$B,$B1781,$AG:$AG,AN$1)</f>
        <v>0</v>
      </c>
      <c r="AO1781" s="5">
        <f>COUNTIFS($B:$B,$B1781,$AG:$AG,AO$1)</f>
        <v>0</v>
      </c>
      <c r="AP1781" s="5">
        <f>COUNTIFS($B:$B,$B1781,$AG:$AG,AP$1)</f>
        <v>0</v>
      </c>
      <c r="AQ1781" s="5">
        <f>COUNTIFS($B:$B,$B1781,$AG:$AG,AQ$1)</f>
        <v>1</v>
      </c>
      <c r="AR1781" s="5">
        <f>COUNTIFS($B:$B,$B1781,$AG:$AG,AR$1)</f>
        <v>0</v>
      </c>
      <c r="AS1781" s="5">
        <f>COUNTIFS($B:$B,$B1781,$AG:$AG,AS$1)</f>
        <v>0</v>
      </c>
      <c r="AT1781" s="5">
        <f>COUNTIFS($B:$B,$B1781,$AG:$AG,AT$1)</f>
        <v>1</v>
      </c>
      <c r="AU1781" s="5">
        <f>COUNTIFS($B:$B,$B1781,$AG:$AG,AU$1)</f>
        <v>0</v>
      </c>
    </row>
    <row r="1782" spans="1:47" ht="15" customHeight="1" x14ac:dyDescent="0.35">
      <c r="A1782" s="3">
        <f>IF(B1781=B1782,A1781,A1781+1)</f>
        <v>616</v>
      </c>
      <c r="B1782" s="3" t="s">
        <v>3072</v>
      </c>
      <c r="C1782" s="3" t="s">
        <v>3071</v>
      </c>
      <c r="D1782" s="3" t="s">
        <v>3044</v>
      </c>
      <c r="E1782" s="3" t="s">
        <v>3043</v>
      </c>
      <c r="F1782" s="4" t="s">
        <v>7</v>
      </c>
      <c r="G1782" s="4" t="s">
        <v>8</v>
      </c>
      <c r="H1782" s="4" t="s">
        <v>7</v>
      </c>
      <c r="I1782" s="3">
        <v>1</v>
      </c>
      <c r="J1782" s="3" t="s">
        <v>106</v>
      </c>
      <c r="K1782" s="3" t="s">
        <v>3057</v>
      </c>
      <c r="L1782" s="3" t="s">
        <v>55</v>
      </c>
      <c r="M1782" s="3" t="s">
        <v>3070</v>
      </c>
      <c r="N1782" s="3" t="s">
        <v>3069</v>
      </c>
      <c r="P1782" s="3" t="s">
        <v>669</v>
      </c>
      <c r="Q1782" s="3" t="s">
        <v>1475</v>
      </c>
      <c r="R1782" s="3" t="s">
        <v>2434</v>
      </c>
      <c r="S1782" s="2" t="str">
        <f>IF(P1782="심사불필요","-",VLOOKUP(K1782,'[1]자격증 backdata'!A:G,7,0))</f>
        <v>-</v>
      </c>
      <c r="T1782" s="2" t="str">
        <f>IF(S1782="-","-",IF(COUNTIFS(B:B,B1782,S:S,"필수")&gt;0,"자격요건충족","확인필요"))</f>
        <v>-</v>
      </c>
      <c r="U1782" s="2"/>
      <c r="W1782" s="2">
        <f>IF(Q1782="4급","심사불필요",VLOOKUP(K1782,'[1]자격증 backdata'!A:B,2,0))</f>
        <v>4</v>
      </c>
      <c r="X1782" s="3">
        <f>IF(R1782="A", MIN(20, SUMIFS(W:W, B:B, B1782, R:R, "A")),IF(R1782="B", MIN(30, SUMIFS(W:W, B:B, B1782, R:R, "B")),"비해당분야"))</f>
        <v>4</v>
      </c>
      <c r="Y1782" s="3" t="str">
        <f>IF(R1782="C",MIN(30,IF(COUNTIFS(B:B,B1782,W:W,"가1")=1,25,IF(COUNTIFS(B:B,B1782,W:W,"가1")&gt;=2,30,0))+IF(COUNTIFS(B:B,B1782,W:W,"나1")&gt;=4,30,IF(COUNTIFS(B:B,B1782,W:W,"나1")=3,26,IF(COUNTIFS(B:B,B1782,W:W,"나1")=2,22,IF(COUNTIFS(B:B,B1782,W:W,"나1")=1,18,0)))))+MIN(30,IF(COUNTIFS(B:B,B1782,W:W,"가2")=1,25,IF(COUNTIFS(B:B,B1782,W:W,"가2")&gt;=2,30,0))+IF(COUNTIFS(B:B,B1782,W:W,"나2")=3,30,IF(COUNTIFS(B:B,B1782,W:W,"나2")=2,25,IF(COUNTIFS(B:B,B1782,W:W,"나2")=1,20,0)))),"비해당분야")</f>
        <v>비해당분야</v>
      </c>
      <c r="Z1782" s="3" t="str">
        <f>IF(R1782="C",VLOOKUP(K1782,'[1]자격증 backdata'!A:F,6,0),"비해당분야")</f>
        <v>비해당분야</v>
      </c>
      <c r="AA1782" s="3" t="str">
        <f>IF(R1782="C",SUMIF(B:B,B1782,Z:Z),"비해당분야")</f>
        <v>비해당분야</v>
      </c>
      <c r="AB1782" s="3" t="str">
        <f>IF(R1782="C",SUM(Y1782,AA1782),"비해당분야")</f>
        <v>비해당분야</v>
      </c>
      <c r="AC1782" s="3">
        <f>IF(R1782="C",AB1782,X1782)</f>
        <v>4</v>
      </c>
      <c r="AD1782" s="3">
        <f>VLOOKUP(K1782,'[1]자격증 backdata'!A:D,4,0)</f>
        <v>0</v>
      </c>
      <c r="AE1782" s="3">
        <f>IF(_xlfn.MAXIFS(AD:AD,B:B,B1782)&gt;10,10,_xlfn.MAXIFS(AD:AD,B:B,B1782))</f>
        <v>0</v>
      </c>
      <c r="AG1782" s="2" t="str">
        <f>VLOOKUP(K1782,'[1]자격증 backdata'!A:C,3,0)</f>
        <v>M</v>
      </c>
      <c r="AH1782" s="2">
        <f>COUNTIFS($B:$B,$B1782,$AG:$AG,AH$1)</f>
        <v>0</v>
      </c>
      <c r="AI1782" s="2">
        <f>COUNTIFS($B:$B,$B1782,$AG:$AG,AI$1)</f>
        <v>0</v>
      </c>
      <c r="AJ1782" s="2">
        <f>COUNTIFS($B:$B,$B1782,$AG:$AG,AJ$1)</f>
        <v>0</v>
      </c>
      <c r="AK1782" s="2">
        <f>COUNTIFS($B:$B,$B1782,$AG:$AG,AK$1)</f>
        <v>0</v>
      </c>
      <c r="AL1782" s="2">
        <f>COUNTIFS($B:$B,$B1782,$AG:$AG,AL$1)</f>
        <v>0</v>
      </c>
      <c r="AM1782" s="2">
        <f>COUNTIFS($B:$B,$B1782,$AG:$AG,AM$1)</f>
        <v>0</v>
      </c>
      <c r="AN1782" s="2">
        <f>COUNTIFS($B:$B,$B1782,$AG:$AG,AN$1)</f>
        <v>0</v>
      </c>
      <c r="AO1782" s="2">
        <f>COUNTIFS($B:$B,$B1782,$AG:$AG,AO$1)</f>
        <v>0</v>
      </c>
      <c r="AP1782" s="2">
        <f>COUNTIFS($B:$B,$B1782,$AG:$AG,AP$1)</f>
        <v>0</v>
      </c>
      <c r="AQ1782" s="2">
        <f>COUNTIFS($B:$B,$B1782,$AG:$AG,AQ$1)</f>
        <v>0</v>
      </c>
      <c r="AR1782" s="2">
        <f>COUNTIFS($B:$B,$B1782,$AG:$AG,AR$1)</f>
        <v>0</v>
      </c>
      <c r="AS1782" s="2">
        <f>COUNTIFS($B:$B,$B1782,$AG:$AG,AS$1)</f>
        <v>0</v>
      </c>
      <c r="AT1782" s="2">
        <f>COUNTIFS($B:$B,$B1782,$AG:$AG,AT$1)</f>
        <v>1</v>
      </c>
      <c r="AU1782" s="2">
        <f>COUNTIFS($B:$B,$B1782,$AG:$AG,AU$1)</f>
        <v>0</v>
      </c>
    </row>
    <row r="1783" spans="1:47" ht="15" customHeight="1" x14ac:dyDescent="0.35">
      <c r="A1783" s="4">
        <f>IF(B1782=B1783,A1782,A1782+1)</f>
        <v>617</v>
      </c>
      <c r="B1783" s="4" t="s">
        <v>3067</v>
      </c>
      <c r="C1783" s="4" t="s">
        <v>3066</v>
      </c>
      <c r="D1783" s="4" t="s">
        <v>3044</v>
      </c>
      <c r="E1783" s="4" t="s">
        <v>3043</v>
      </c>
      <c r="F1783" s="4" t="s">
        <v>7</v>
      </c>
      <c r="G1783" s="4" t="s">
        <v>8</v>
      </c>
      <c r="H1783" s="4" t="s">
        <v>7</v>
      </c>
      <c r="I1783" s="4">
        <v>1</v>
      </c>
      <c r="J1783" s="4" t="s">
        <v>106</v>
      </c>
      <c r="K1783" s="4" t="s">
        <v>3057</v>
      </c>
      <c r="L1783" s="4" t="s">
        <v>55</v>
      </c>
      <c r="M1783" s="4" t="s">
        <v>3068</v>
      </c>
      <c r="N1783" s="4" t="s">
        <v>1588</v>
      </c>
      <c r="P1783" s="4" t="s">
        <v>669</v>
      </c>
      <c r="Q1783" s="4" t="s">
        <v>1475</v>
      </c>
      <c r="R1783" s="4" t="s">
        <v>2434</v>
      </c>
      <c r="S1783" s="5" t="str">
        <f>IF(P1783="심사불필요","-",VLOOKUP(K1783,'[1]자격증 backdata'!A:G,7,0))</f>
        <v>-</v>
      </c>
      <c r="T1783" s="5" t="str">
        <f>IF(S1783="-","-",IF(COUNTIFS(B:B,B1783,S:S,"필수")&gt;0,"자격요건충족","확인필요"))</f>
        <v>-</v>
      </c>
      <c r="U1783" s="5"/>
      <c r="W1783" s="5">
        <f>IF(Q1783="4급","심사불필요",VLOOKUP(K1783,'[1]자격증 backdata'!A:B,2,0))</f>
        <v>4</v>
      </c>
      <c r="X1783" s="4">
        <f>IF(R1783="A", MIN(20, SUMIFS(W:W, B:B, B1783, R:R, "A")),IF(R1783="B", MIN(30, SUMIFS(W:W, B:B, B1783, R:R, "B")),"비해당분야"))</f>
        <v>4</v>
      </c>
      <c r="Y1783" s="4" t="str">
        <f>IF(R1783="C",MIN(30,IF(COUNTIFS(B:B,B1783,W:W,"가1")=1,25,IF(COUNTIFS(B:B,B1783,W:W,"가1")&gt;=2,30,0))+IF(COUNTIFS(B:B,B1783,W:W,"나1")&gt;=4,30,IF(COUNTIFS(B:B,B1783,W:W,"나1")=3,26,IF(COUNTIFS(B:B,B1783,W:W,"나1")=2,22,IF(COUNTIFS(B:B,B1783,W:W,"나1")=1,18,0)))))+MIN(30,IF(COUNTIFS(B:B,B1783,W:W,"가2")=1,25,IF(COUNTIFS(B:B,B1783,W:W,"가2")&gt;=2,30,0))+IF(COUNTIFS(B:B,B1783,W:W,"나2")=3,30,IF(COUNTIFS(B:B,B1783,W:W,"나2")=2,25,IF(COUNTIFS(B:B,B1783,W:W,"나2")=1,20,0)))),"비해당분야")</f>
        <v>비해당분야</v>
      </c>
      <c r="Z1783" s="4" t="str">
        <f>IF(R1783="C",VLOOKUP(K1783,'[1]자격증 backdata'!A:F,6,0),"비해당분야")</f>
        <v>비해당분야</v>
      </c>
      <c r="AA1783" s="4" t="str">
        <f>IF(R1783="C",SUMIF(B:B,B1783,Z:Z),"비해당분야")</f>
        <v>비해당분야</v>
      </c>
      <c r="AB1783" s="4" t="str">
        <f>IF(R1783="C",SUM(Y1783,AA1783),"비해당분야")</f>
        <v>비해당분야</v>
      </c>
      <c r="AC1783" s="4">
        <f>IF(R1783="C",AB1783,X1783)</f>
        <v>4</v>
      </c>
      <c r="AD1783" s="4">
        <f>VLOOKUP(K1783,'[1]자격증 backdata'!A:D,4,0)</f>
        <v>0</v>
      </c>
      <c r="AE1783" s="4">
        <f>IF(_xlfn.MAXIFS(AD:AD,B:B,B1783)&gt;10,10,_xlfn.MAXIFS(AD:AD,B:B,B1783))</f>
        <v>5</v>
      </c>
      <c r="AG1783" s="5" t="str">
        <f>VLOOKUP(K1783,'[1]자격증 backdata'!A:C,3,0)</f>
        <v>M</v>
      </c>
      <c r="AH1783" s="5">
        <f>COUNTIFS($B:$B,$B1783,$AG:$AG,AH$1)</f>
        <v>0</v>
      </c>
      <c r="AI1783" s="5">
        <f>COUNTIFS($B:$B,$B1783,$AG:$AG,AI$1)</f>
        <v>0</v>
      </c>
      <c r="AJ1783" s="5">
        <f>COUNTIFS($B:$B,$B1783,$AG:$AG,AJ$1)</f>
        <v>0</v>
      </c>
      <c r="AK1783" s="5">
        <f>COUNTIFS($B:$B,$B1783,$AG:$AG,AK$1)</f>
        <v>0</v>
      </c>
      <c r="AL1783" s="5">
        <f>COUNTIFS($B:$B,$B1783,$AG:$AG,AL$1)</f>
        <v>0</v>
      </c>
      <c r="AM1783" s="5">
        <f>COUNTIFS($B:$B,$B1783,$AG:$AG,AM$1)</f>
        <v>0</v>
      </c>
      <c r="AN1783" s="5">
        <f>COUNTIFS($B:$B,$B1783,$AG:$AG,AN$1)</f>
        <v>0</v>
      </c>
      <c r="AO1783" s="5">
        <f>COUNTIFS($B:$B,$B1783,$AG:$AG,AO$1)</f>
        <v>0</v>
      </c>
      <c r="AP1783" s="5">
        <f>COUNTIFS($B:$B,$B1783,$AG:$AG,AP$1)</f>
        <v>0</v>
      </c>
      <c r="AQ1783" s="5">
        <f>COUNTIFS($B:$B,$B1783,$AG:$AG,AQ$1)</f>
        <v>0</v>
      </c>
      <c r="AR1783" s="5">
        <f>COUNTIFS($B:$B,$B1783,$AG:$AG,AR$1)</f>
        <v>0</v>
      </c>
      <c r="AS1783" s="5">
        <f>COUNTIFS($B:$B,$B1783,$AG:$AG,AS$1)</f>
        <v>0</v>
      </c>
      <c r="AT1783" s="5">
        <f>COUNTIFS($B:$B,$B1783,$AG:$AG,AT$1)</f>
        <v>1</v>
      </c>
      <c r="AU1783" s="5">
        <f>COUNTIFS($B:$B,$B1783,$AG:$AG,AU$1)</f>
        <v>0</v>
      </c>
    </row>
    <row r="1784" spans="1:47" ht="15" customHeight="1" x14ac:dyDescent="0.35">
      <c r="A1784" s="6">
        <f>IF(B1783=B1784,A1783,A1783+1)</f>
        <v>617</v>
      </c>
      <c r="B1784" s="6" t="s">
        <v>3067</v>
      </c>
      <c r="C1784" s="6" t="s">
        <v>3066</v>
      </c>
      <c r="D1784" s="6" t="s">
        <v>3044</v>
      </c>
      <c r="E1784" s="6" t="s">
        <v>3043</v>
      </c>
      <c r="F1784" s="4" t="s">
        <v>7</v>
      </c>
      <c r="G1784" s="4" t="s">
        <v>8</v>
      </c>
      <c r="H1784" s="4" t="s">
        <v>7</v>
      </c>
      <c r="I1784" s="4">
        <v>2</v>
      </c>
      <c r="J1784" s="4" t="s">
        <v>69</v>
      </c>
      <c r="K1784" s="4" t="s">
        <v>3065</v>
      </c>
      <c r="L1784" s="4" t="s">
        <v>36</v>
      </c>
      <c r="M1784" s="4" t="s">
        <v>3064</v>
      </c>
      <c r="N1784" s="4" t="s">
        <v>122</v>
      </c>
      <c r="P1784" s="4" t="s">
        <v>669</v>
      </c>
      <c r="Q1784" s="4" t="s">
        <v>1475</v>
      </c>
      <c r="R1784" s="4" t="s">
        <v>2434</v>
      </c>
      <c r="S1784" s="5" t="str">
        <f>IF(P1784="심사불필요","-",VLOOKUP(K1784,'[1]자격증 backdata'!A:G,7,0))</f>
        <v>-</v>
      </c>
      <c r="T1784" s="5" t="str">
        <f>IF(S1784="-","-",IF(COUNTIFS(B:B,B1784,S:S,"필수")&gt;0,"자격요건충족","확인필요"))</f>
        <v>-</v>
      </c>
      <c r="U1784" s="5"/>
      <c r="W1784" s="5">
        <f>IF(Q1784="4급","심사불필요",VLOOKUP(K1784,'[1]자격증 backdata'!A:B,2,0))</f>
        <v>0</v>
      </c>
      <c r="X1784" s="4">
        <f>IF(R1784="A", MIN(20, SUMIFS(W:W, B:B, B1784, R:R, "A")),IF(R1784="B", MIN(30, SUMIFS(W:W, B:B, B1784, R:R, "B")),"비해당분야"))</f>
        <v>4</v>
      </c>
      <c r="Y1784" s="4" t="str">
        <f>IF(R1784="C",MIN(30,IF(COUNTIFS(B:B,B1784,W:W,"가1")=1,25,IF(COUNTIFS(B:B,B1784,W:W,"가1")&gt;=2,30,0))+IF(COUNTIFS(B:B,B1784,W:W,"나1")&gt;=4,30,IF(COUNTIFS(B:B,B1784,W:W,"나1")=3,26,IF(COUNTIFS(B:B,B1784,W:W,"나1")=2,22,IF(COUNTIFS(B:B,B1784,W:W,"나1")=1,18,0)))))+MIN(30,IF(COUNTIFS(B:B,B1784,W:W,"가2")=1,25,IF(COUNTIFS(B:B,B1784,W:W,"가2")&gt;=2,30,0))+IF(COUNTIFS(B:B,B1784,W:W,"나2")=3,30,IF(COUNTIFS(B:B,B1784,W:W,"나2")=2,25,IF(COUNTIFS(B:B,B1784,W:W,"나2")=1,20,0)))),"비해당분야")</f>
        <v>비해당분야</v>
      </c>
      <c r="Z1784" s="4" t="str">
        <f>IF(R1784="C",VLOOKUP(K1784,'[1]자격증 backdata'!A:F,6,0),"비해당분야")</f>
        <v>비해당분야</v>
      </c>
      <c r="AA1784" s="4" t="str">
        <f>IF(R1784="C",SUMIF(B:B,B1784,Z:Z),"비해당분야")</f>
        <v>비해당분야</v>
      </c>
      <c r="AB1784" s="4" t="str">
        <f>IF(R1784="C",SUM(Y1784,AA1784),"비해당분야")</f>
        <v>비해당분야</v>
      </c>
      <c r="AC1784" s="4">
        <f>IF(R1784="C",AB1784,X1784)</f>
        <v>4</v>
      </c>
      <c r="AD1784" s="4">
        <f>VLOOKUP(K1784,'[1]자격증 backdata'!A:D,4,0)</f>
        <v>5</v>
      </c>
      <c r="AE1784" s="4">
        <f>IF(_xlfn.MAXIFS(AD:AD,B:B,B1784)&gt;10,10,_xlfn.MAXIFS(AD:AD,B:B,B1784))</f>
        <v>5</v>
      </c>
      <c r="AG1784" s="5">
        <f>VLOOKUP(K1784,'[1]자격증 backdata'!A:C,3,0)</f>
        <v>0</v>
      </c>
      <c r="AH1784" s="5">
        <f>COUNTIFS($B:$B,$B1784,$AG:$AG,AH$1)</f>
        <v>0</v>
      </c>
      <c r="AI1784" s="5">
        <f>COUNTIFS($B:$B,$B1784,$AG:$AG,AI$1)</f>
        <v>0</v>
      </c>
      <c r="AJ1784" s="5">
        <f>COUNTIFS($B:$B,$B1784,$AG:$AG,AJ$1)</f>
        <v>0</v>
      </c>
      <c r="AK1784" s="5">
        <f>COUNTIFS($B:$B,$B1784,$AG:$AG,AK$1)</f>
        <v>0</v>
      </c>
      <c r="AL1784" s="5">
        <f>COUNTIFS($B:$B,$B1784,$AG:$AG,AL$1)</f>
        <v>0</v>
      </c>
      <c r="AM1784" s="5">
        <f>COUNTIFS($B:$B,$B1784,$AG:$AG,AM$1)</f>
        <v>0</v>
      </c>
      <c r="AN1784" s="5">
        <f>COUNTIFS($B:$B,$B1784,$AG:$AG,AN$1)</f>
        <v>0</v>
      </c>
      <c r="AO1784" s="5">
        <f>COUNTIFS($B:$B,$B1784,$AG:$AG,AO$1)</f>
        <v>0</v>
      </c>
      <c r="AP1784" s="5">
        <f>COUNTIFS($B:$B,$B1784,$AG:$AG,AP$1)</f>
        <v>0</v>
      </c>
      <c r="AQ1784" s="5">
        <f>COUNTIFS($B:$B,$B1784,$AG:$AG,AQ$1)</f>
        <v>0</v>
      </c>
      <c r="AR1784" s="5">
        <f>COUNTIFS($B:$B,$B1784,$AG:$AG,AR$1)</f>
        <v>0</v>
      </c>
      <c r="AS1784" s="5">
        <f>COUNTIFS($B:$B,$B1784,$AG:$AG,AS$1)</f>
        <v>0</v>
      </c>
      <c r="AT1784" s="5">
        <f>COUNTIFS($B:$B,$B1784,$AG:$AG,AT$1)</f>
        <v>1</v>
      </c>
      <c r="AU1784" s="5">
        <f>COUNTIFS($B:$B,$B1784,$AG:$AG,AU$1)</f>
        <v>0</v>
      </c>
    </row>
    <row r="1785" spans="1:47" ht="15" customHeight="1" x14ac:dyDescent="0.35">
      <c r="A1785" s="3">
        <f>IF(B1784=B1785,A1784,A1784+1)</f>
        <v>618</v>
      </c>
      <c r="B1785" s="3" t="s">
        <v>3063</v>
      </c>
      <c r="C1785" s="3" t="s">
        <v>3062</v>
      </c>
      <c r="D1785" s="3" t="s">
        <v>3044</v>
      </c>
      <c r="E1785" s="3" t="s">
        <v>3043</v>
      </c>
      <c r="F1785" s="4" t="s">
        <v>568</v>
      </c>
      <c r="G1785" s="4" t="s">
        <v>568</v>
      </c>
      <c r="H1785" s="4" t="s">
        <v>568</v>
      </c>
      <c r="I1785" s="3">
        <v>1</v>
      </c>
      <c r="J1785" s="3" t="s">
        <v>570</v>
      </c>
      <c r="K1785" s="3" t="s">
        <v>3047</v>
      </c>
      <c r="L1785" s="3" t="s">
        <v>568</v>
      </c>
      <c r="M1785" s="3" t="s">
        <v>568</v>
      </c>
      <c r="N1785" s="3" t="s">
        <v>568</v>
      </c>
      <c r="P1785" s="3" t="s">
        <v>669</v>
      </c>
      <c r="Q1785" s="3" t="s">
        <v>1475</v>
      </c>
      <c r="R1785" s="3" t="s">
        <v>2434</v>
      </c>
      <c r="S1785" s="2" t="str">
        <f>IF(P1785="심사불필요","-",VLOOKUP(K1785,'[1]자격증 backdata'!A:G,7,0))</f>
        <v>-</v>
      </c>
      <c r="T1785" s="2" t="str">
        <f>IF(S1785="-","-",IF(COUNTIFS(B:B,B1785,S:S,"필수")&gt;0,"자격요건충족","확인필요"))</f>
        <v>-</v>
      </c>
      <c r="U1785" s="2"/>
      <c r="W1785" s="2">
        <f>IF(Q1785="4급","심사불필요",VLOOKUP(K1785,'[1]자격증 backdata'!A:B,2,0))</f>
        <v>0</v>
      </c>
      <c r="X1785" s="3">
        <f>IF(R1785="A", MIN(20, SUMIFS(W:W, B:B, B1785, R:R, "A")),IF(R1785="B", MIN(30, SUMIFS(W:W, B:B, B1785, R:R, "B")),"비해당분야"))</f>
        <v>0</v>
      </c>
      <c r="Y1785" s="3" t="str">
        <f>IF(R1785="C",MIN(30,IF(COUNTIFS(B:B,B1785,W:W,"가1")=1,25,IF(COUNTIFS(B:B,B1785,W:W,"가1")&gt;=2,30,0))+IF(COUNTIFS(B:B,B1785,W:W,"나1")&gt;=4,30,IF(COUNTIFS(B:B,B1785,W:W,"나1")=3,26,IF(COUNTIFS(B:B,B1785,W:W,"나1")=2,22,IF(COUNTIFS(B:B,B1785,W:W,"나1")=1,18,0)))))+MIN(30,IF(COUNTIFS(B:B,B1785,W:W,"가2")=1,25,IF(COUNTIFS(B:B,B1785,W:W,"가2")&gt;=2,30,0))+IF(COUNTIFS(B:B,B1785,W:W,"나2")=3,30,IF(COUNTIFS(B:B,B1785,W:W,"나2")=2,25,IF(COUNTIFS(B:B,B1785,W:W,"나2")=1,20,0)))),"비해당분야")</f>
        <v>비해당분야</v>
      </c>
      <c r="Z1785" s="3" t="str">
        <f>IF(R1785="C",VLOOKUP(K1785,'[1]자격증 backdata'!A:F,6,0),"비해당분야")</f>
        <v>비해당분야</v>
      </c>
      <c r="AA1785" s="3" t="str">
        <f>IF(R1785="C",SUMIF(B:B,B1785,Z:Z),"비해당분야")</f>
        <v>비해당분야</v>
      </c>
      <c r="AB1785" s="3" t="str">
        <f>IF(R1785="C",SUM(Y1785,AA1785),"비해당분야")</f>
        <v>비해당분야</v>
      </c>
      <c r="AC1785" s="3">
        <f>IF(R1785="C",AB1785,X1785)</f>
        <v>0</v>
      </c>
      <c r="AD1785" s="3">
        <f>VLOOKUP(K1785,'[1]자격증 backdata'!A:D,4,0)</f>
        <v>0</v>
      </c>
      <c r="AE1785" s="3">
        <f>IF(_xlfn.MAXIFS(AD:AD,B:B,B1785)&gt;10,10,_xlfn.MAXIFS(AD:AD,B:B,B1785))</f>
        <v>0</v>
      </c>
      <c r="AG1785" s="2">
        <f>VLOOKUP(K1785,'[1]자격증 backdata'!A:C,3,0)</f>
        <v>0</v>
      </c>
      <c r="AH1785" s="2">
        <f>COUNTIFS($B:$B,$B1785,$AG:$AG,AH$1)</f>
        <v>0</v>
      </c>
      <c r="AI1785" s="2">
        <f>COUNTIFS($B:$B,$B1785,$AG:$AG,AI$1)</f>
        <v>0</v>
      </c>
      <c r="AJ1785" s="2">
        <f>COUNTIFS($B:$B,$B1785,$AG:$AG,AJ$1)</f>
        <v>0</v>
      </c>
      <c r="AK1785" s="2">
        <f>COUNTIFS($B:$B,$B1785,$AG:$AG,AK$1)</f>
        <v>0</v>
      </c>
      <c r="AL1785" s="2">
        <f>COUNTIFS($B:$B,$B1785,$AG:$AG,AL$1)</f>
        <v>0</v>
      </c>
      <c r="AM1785" s="2">
        <f>COUNTIFS($B:$B,$B1785,$AG:$AG,AM$1)</f>
        <v>0</v>
      </c>
      <c r="AN1785" s="2">
        <f>COUNTIFS($B:$B,$B1785,$AG:$AG,AN$1)</f>
        <v>0</v>
      </c>
      <c r="AO1785" s="2">
        <f>COUNTIFS($B:$B,$B1785,$AG:$AG,AO$1)</f>
        <v>0</v>
      </c>
      <c r="AP1785" s="2">
        <f>COUNTIFS($B:$B,$B1785,$AG:$AG,AP$1)</f>
        <v>0</v>
      </c>
      <c r="AQ1785" s="2">
        <f>COUNTIFS($B:$B,$B1785,$AG:$AG,AQ$1)</f>
        <v>0</v>
      </c>
      <c r="AR1785" s="2">
        <f>COUNTIFS($B:$B,$B1785,$AG:$AG,AR$1)</f>
        <v>0</v>
      </c>
      <c r="AS1785" s="2">
        <f>COUNTIFS($B:$B,$B1785,$AG:$AG,AS$1)</f>
        <v>0</v>
      </c>
      <c r="AT1785" s="2">
        <f>COUNTIFS($B:$B,$B1785,$AG:$AG,AT$1)</f>
        <v>0</v>
      </c>
      <c r="AU1785" s="2">
        <f>COUNTIFS($B:$B,$B1785,$AG:$AG,AU$1)</f>
        <v>0</v>
      </c>
    </row>
    <row r="1786" spans="1:47" ht="15" customHeight="1" x14ac:dyDescent="0.35">
      <c r="A1786" s="4">
        <f>IF(B1785=B1786,A1785,A1785+1)</f>
        <v>619</v>
      </c>
      <c r="B1786" s="4" t="s">
        <v>3054</v>
      </c>
      <c r="C1786" s="4" t="s">
        <v>3053</v>
      </c>
      <c r="D1786" s="4" t="s">
        <v>3044</v>
      </c>
      <c r="E1786" s="4" t="s">
        <v>3043</v>
      </c>
      <c r="F1786" s="4" t="s">
        <v>7</v>
      </c>
      <c r="G1786" s="4" t="s">
        <v>8</v>
      </c>
      <c r="H1786" s="4" t="s">
        <v>7</v>
      </c>
      <c r="I1786" s="4">
        <v>1</v>
      </c>
      <c r="J1786" s="4" t="s">
        <v>28</v>
      </c>
      <c r="K1786" s="4" t="s">
        <v>3061</v>
      </c>
      <c r="L1786" s="4" t="s">
        <v>26</v>
      </c>
      <c r="M1786" s="4" t="s">
        <v>3060</v>
      </c>
      <c r="N1786" s="4" t="s">
        <v>1742</v>
      </c>
      <c r="P1786" s="4" t="s">
        <v>669</v>
      </c>
      <c r="Q1786" s="4" t="s">
        <v>1475</v>
      </c>
      <c r="R1786" s="4" t="s">
        <v>2434</v>
      </c>
      <c r="S1786" s="5" t="str">
        <f>IF(P1786="심사불필요","-",VLOOKUP(K1786,'[1]자격증 backdata'!A:G,7,0))</f>
        <v>-</v>
      </c>
      <c r="T1786" s="5" t="str">
        <f>IF(S1786="-","-",IF(COUNTIFS(B:B,B1786,S:S,"필수")&gt;0,"자격요건충족","확인필요"))</f>
        <v>-</v>
      </c>
      <c r="U1786" s="5"/>
      <c r="W1786" s="5">
        <f>IF(Q1786="4급","심사불필요",VLOOKUP(K1786,'[1]자격증 backdata'!A:B,2,0))</f>
        <v>2</v>
      </c>
      <c r="X1786" s="4">
        <f>IF(R1786="A", MIN(20, SUMIFS(W:W, B:B, B1786, R:R, "A")),IF(R1786="B", MIN(30, SUMIFS(W:W, B:B, B1786, R:R, "B")),"비해당분야"))</f>
        <v>10</v>
      </c>
      <c r="Y1786" s="4" t="str">
        <f>IF(R1786="C",MIN(30,IF(COUNTIFS(B:B,B1786,W:W,"가1")=1,25,IF(COUNTIFS(B:B,B1786,W:W,"가1")&gt;=2,30,0))+IF(COUNTIFS(B:B,B1786,W:W,"나1")&gt;=4,30,IF(COUNTIFS(B:B,B1786,W:W,"나1")=3,26,IF(COUNTIFS(B:B,B1786,W:W,"나1")=2,22,IF(COUNTIFS(B:B,B1786,W:W,"나1")=1,18,0)))))+MIN(30,IF(COUNTIFS(B:B,B1786,W:W,"가2")=1,25,IF(COUNTIFS(B:B,B1786,W:W,"가2")&gt;=2,30,0))+IF(COUNTIFS(B:B,B1786,W:W,"나2")=3,30,IF(COUNTIFS(B:B,B1786,W:W,"나2")=2,25,IF(COUNTIFS(B:B,B1786,W:W,"나2")=1,20,0)))),"비해당분야")</f>
        <v>비해당분야</v>
      </c>
      <c r="Z1786" s="4" t="str">
        <f>IF(R1786="C",VLOOKUP(K1786,'[1]자격증 backdata'!A:F,6,0),"비해당분야")</f>
        <v>비해당분야</v>
      </c>
      <c r="AA1786" s="4" t="str">
        <f>IF(R1786="C",SUMIF(B:B,B1786,Z:Z),"비해당분야")</f>
        <v>비해당분야</v>
      </c>
      <c r="AB1786" s="4" t="str">
        <f>IF(R1786="C",SUM(Y1786,AA1786),"비해당분야")</f>
        <v>비해당분야</v>
      </c>
      <c r="AC1786" s="4">
        <f>IF(R1786="C",AB1786,X1786)</f>
        <v>10</v>
      </c>
      <c r="AD1786" s="4">
        <f>VLOOKUP(K1786,'[1]자격증 backdata'!A:D,4,0)</f>
        <v>0</v>
      </c>
      <c r="AE1786" s="4">
        <f>IF(_xlfn.MAXIFS(AD:AD,B:B,B1786)&gt;10,10,_xlfn.MAXIFS(AD:AD,B:B,B1786))</f>
        <v>5</v>
      </c>
      <c r="AG1786" s="5">
        <f>VLOOKUP(K1786,'[1]자격증 backdata'!A:C,3,0)</f>
        <v>0</v>
      </c>
      <c r="AH1786" s="5">
        <f>COUNTIFS($B:$B,$B1786,$AG:$AG,AH$1)</f>
        <v>0</v>
      </c>
      <c r="AI1786" s="5">
        <f>COUNTIFS($B:$B,$B1786,$AG:$AG,AI$1)</f>
        <v>0</v>
      </c>
      <c r="AJ1786" s="5">
        <f>COUNTIFS($B:$B,$B1786,$AG:$AG,AJ$1)</f>
        <v>0</v>
      </c>
      <c r="AK1786" s="5">
        <f>COUNTIFS($B:$B,$B1786,$AG:$AG,AK$1)</f>
        <v>0</v>
      </c>
      <c r="AL1786" s="5">
        <f>COUNTIFS($B:$B,$B1786,$AG:$AG,AL$1)</f>
        <v>0</v>
      </c>
      <c r="AM1786" s="5">
        <f>COUNTIFS($B:$B,$B1786,$AG:$AG,AM$1)</f>
        <v>0</v>
      </c>
      <c r="AN1786" s="5">
        <f>COUNTIFS($B:$B,$B1786,$AG:$AG,AN$1)</f>
        <v>0</v>
      </c>
      <c r="AO1786" s="5">
        <f>COUNTIFS($B:$B,$B1786,$AG:$AG,AO$1)</f>
        <v>1</v>
      </c>
      <c r="AP1786" s="5">
        <f>COUNTIFS($B:$B,$B1786,$AG:$AG,AP$1)</f>
        <v>0</v>
      </c>
      <c r="AQ1786" s="5">
        <f>COUNTIFS($B:$B,$B1786,$AG:$AG,AQ$1)</f>
        <v>0</v>
      </c>
      <c r="AR1786" s="5">
        <f>COUNTIFS($B:$B,$B1786,$AG:$AG,AR$1)</f>
        <v>0</v>
      </c>
      <c r="AS1786" s="5">
        <f>COUNTIFS($B:$B,$B1786,$AG:$AG,AS$1)</f>
        <v>0</v>
      </c>
      <c r="AT1786" s="5">
        <f>COUNTIFS($B:$B,$B1786,$AG:$AG,AT$1)</f>
        <v>1</v>
      </c>
      <c r="AU1786" s="5">
        <f>COUNTIFS($B:$B,$B1786,$AG:$AG,AU$1)</f>
        <v>0</v>
      </c>
    </row>
    <row r="1787" spans="1:47" ht="15" customHeight="1" x14ac:dyDescent="0.35">
      <c r="A1787" s="6">
        <f>IF(B1786=B1787,A1786,A1786+1)</f>
        <v>619</v>
      </c>
      <c r="B1787" s="6" t="s">
        <v>3054</v>
      </c>
      <c r="C1787" s="6" t="s">
        <v>3053</v>
      </c>
      <c r="D1787" s="6" t="s">
        <v>3044</v>
      </c>
      <c r="E1787" s="6" t="s">
        <v>3043</v>
      </c>
      <c r="F1787" s="4" t="s">
        <v>7</v>
      </c>
      <c r="G1787" s="4" t="s">
        <v>8</v>
      </c>
      <c r="H1787" s="4" t="s">
        <v>7</v>
      </c>
      <c r="I1787" s="4">
        <v>2</v>
      </c>
      <c r="J1787" s="4" t="s">
        <v>38</v>
      </c>
      <c r="K1787" s="4" t="s">
        <v>3059</v>
      </c>
      <c r="L1787" s="4" t="s">
        <v>36</v>
      </c>
      <c r="M1787" s="4" t="s">
        <v>3058</v>
      </c>
      <c r="N1787" s="4" t="s">
        <v>795</v>
      </c>
      <c r="P1787" s="4" t="s">
        <v>669</v>
      </c>
      <c r="Q1787" s="4" t="s">
        <v>1475</v>
      </c>
      <c r="R1787" s="4" t="s">
        <v>2434</v>
      </c>
      <c r="S1787" s="5" t="str">
        <f>IF(P1787="심사불필요","-",VLOOKUP(K1787,'[1]자격증 backdata'!A:G,7,0))</f>
        <v>-</v>
      </c>
      <c r="T1787" s="5" t="str">
        <f>IF(S1787="-","-",IF(COUNTIFS(B:B,B1787,S:S,"필수")&gt;0,"자격요건충족","확인필요"))</f>
        <v>-</v>
      </c>
      <c r="U1787" s="5"/>
      <c r="W1787" s="5">
        <f>IF(Q1787="4급","심사불필요",VLOOKUP(K1787,'[1]자격증 backdata'!A:B,2,0))</f>
        <v>0</v>
      </c>
      <c r="X1787" s="4">
        <f>IF(R1787="A", MIN(20, SUMIFS(W:W, B:B, B1787, R:R, "A")),IF(R1787="B", MIN(30, SUMIFS(W:W, B:B, B1787, R:R, "B")),"비해당분야"))</f>
        <v>10</v>
      </c>
      <c r="Y1787" s="4" t="str">
        <f>IF(R1787="C",MIN(30,IF(COUNTIFS(B:B,B1787,W:W,"가1")=1,25,IF(COUNTIFS(B:B,B1787,W:W,"가1")&gt;=2,30,0))+IF(COUNTIFS(B:B,B1787,W:W,"나1")&gt;=4,30,IF(COUNTIFS(B:B,B1787,W:W,"나1")=3,26,IF(COUNTIFS(B:B,B1787,W:W,"나1")=2,22,IF(COUNTIFS(B:B,B1787,W:W,"나1")=1,18,0)))))+MIN(30,IF(COUNTIFS(B:B,B1787,W:W,"가2")=1,25,IF(COUNTIFS(B:B,B1787,W:W,"가2")&gt;=2,30,0))+IF(COUNTIFS(B:B,B1787,W:W,"나2")=3,30,IF(COUNTIFS(B:B,B1787,W:W,"나2")=2,25,IF(COUNTIFS(B:B,B1787,W:W,"나2")=1,20,0)))),"비해당분야")</f>
        <v>비해당분야</v>
      </c>
      <c r="Z1787" s="4" t="str">
        <f>IF(R1787="C",VLOOKUP(K1787,'[1]자격증 backdata'!A:F,6,0),"비해당분야")</f>
        <v>비해당분야</v>
      </c>
      <c r="AA1787" s="4" t="str">
        <f>IF(R1787="C",SUMIF(B:B,B1787,Z:Z),"비해당분야")</f>
        <v>비해당분야</v>
      </c>
      <c r="AB1787" s="4" t="str">
        <f>IF(R1787="C",SUM(Y1787,AA1787),"비해당분야")</f>
        <v>비해당분야</v>
      </c>
      <c r="AC1787" s="4">
        <f>IF(R1787="C",AB1787,X1787)</f>
        <v>10</v>
      </c>
      <c r="AD1787" s="4">
        <f>VLOOKUP(K1787,'[1]자격증 backdata'!A:D,4,0)</f>
        <v>5</v>
      </c>
      <c r="AE1787" s="4">
        <f>IF(_xlfn.MAXIFS(AD:AD,B:B,B1787)&gt;10,10,_xlfn.MAXIFS(AD:AD,B:B,B1787))</f>
        <v>5</v>
      </c>
      <c r="AG1787" s="5">
        <f>VLOOKUP(K1787,'[1]자격증 backdata'!A:C,3,0)</f>
        <v>0</v>
      </c>
      <c r="AH1787" s="5">
        <f>COUNTIFS($B:$B,$B1787,$AG:$AG,AH$1)</f>
        <v>0</v>
      </c>
      <c r="AI1787" s="5">
        <f>COUNTIFS($B:$B,$B1787,$AG:$AG,AI$1)</f>
        <v>0</v>
      </c>
      <c r="AJ1787" s="5">
        <f>COUNTIFS($B:$B,$B1787,$AG:$AG,AJ$1)</f>
        <v>0</v>
      </c>
      <c r="AK1787" s="5">
        <f>COUNTIFS($B:$B,$B1787,$AG:$AG,AK$1)</f>
        <v>0</v>
      </c>
      <c r="AL1787" s="5">
        <f>COUNTIFS($B:$B,$B1787,$AG:$AG,AL$1)</f>
        <v>0</v>
      </c>
      <c r="AM1787" s="5">
        <f>COUNTIFS($B:$B,$B1787,$AG:$AG,AM$1)</f>
        <v>0</v>
      </c>
      <c r="AN1787" s="5">
        <f>COUNTIFS($B:$B,$B1787,$AG:$AG,AN$1)</f>
        <v>0</v>
      </c>
      <c r="AO1787" s="5">
        <f>COUNTIFS($B:$B,$B1787,$AG:$AG,AO$1)</f>
        <v>1</v>
      </c>
      <c r="AP1787" s="5">
        <f>COUNTIFS($B:$B,$B1787,$AG:$AG,AP$1)</f>
        <v>0</v>
      </c>
      <c r="AQ1787" s="5">
        <f>COUNTIFS($B:$B,$B1787,$AG:$AG,AQ$1)</f>
        <v>0</v>
      </c>
      <c r="AR1787" s="5">
        <f>COUNTIFS($B:$B,$B1787,$AG:$AG,AR$1)</f>
        <v>0</v>
      </c>
      <c r="AS1787" s="5">
        <f>COUNTIFS($B:$B,$B1787,$AG:$AG,AS$1)</f>
        <v>0</v>
      </c>
      <c r="AT1787" s="5">
        <f>COUNTIFS($B:$B,$B1787,$AG:$AG,AT$1)</f>
        <v>1</v>
      </c>
      <c r="AU1787" s="5">
        <f>COUNTIFS($B:$B,$B1787,$AG:$AG,AU$1)</f>
        <v>0</v>
      </c>
    </row>
    <row r="1788" spans="1:47" ht="15" customHeight="1" x14ac:dyDescent="0.35">
      <c r="A1788" s="6">
        <f>IF(B1787=B1788,A1787,A1787+1)</f>
        <v>619</v>
      </c>
      <c r="B1788" s="6" t="s">
        <v>3054</v>
      </c>
      <c r="C1788" s="6" t="s">
        <v>3053</v>
      </c>
      <c r="D1788" s="6" t="s">
        <v>3044</v>
      </c>
      <c r="E1788" s="6" t="s">
        <v>3043</v>
      </c>
      <c r="F1788" s="4" t="s">
        <v>7</v>
      </c>
      <c r="G1788" s="4" t="s">
        <v>8</v>
      </c>
      <c r="H1788" s="4" t="s">
        <v>7</v>
      </c>
      <c r="I1788" s="4">
        <v>3</v>
      </c>
      <c r="J1788" s="4" t="s">
        <v>106</v>
      </c>
      <c r="K1788" s="4" t="s">
        <v>3057</v>
      </c>
      <c r="L1788" s="4" t="s">
        <v>55</v>
      </c>
      <c r="M1788" s="4" t="s">
        <v>3056</v>
      </c>
      <c r="N1788" s="4" t="s">
        <v>3055</v>
      </c>
      <c r="P1788" s="4" t="s">
        <v>669</v>
      </c>
      <c r="Q1788" s="4" t="s">
        <v>1475</v>
      </c>
      <c r="R1788" s="4" t="s">
        <v>2434</v>
      </c>
      <c r="S1788" s="5" t="str">
        <f>IF(P1788="심사불필요","-",VLOOKUP(K1788,'[1]자격증 backdata'!A:G,7,0))</f>
        <v>-</v>
      </c>
      <c r="T1788" s="5" t="str">
        <f>IF(S1788="-","-",IF(COUNTIFS(B:B,B1788,S:S,"필수")&gt;0,"자격요건충족","확인필요"))</f>
        <v>-</v>
      </c>
      <c r="U1788" s="5"/>
      <c r="W1788" s="5">
        <f>IF(Q1788="4급","심사불필요",VLOOKUP(K1788,'[1]자격증 backdata'!A:B,2,0))</f>
        <v>4</v>
      </c>
      <c r="X1788" s="4">
        <f>IF(R1788="A", MIN(20, SUMIFS(W:W, B:B, B1788, R:R, "A")),IF(R1788="B", MIN(30, SUMIFS(W:W, B:B, B1788, R:R, "B")),"비해당분야"))</f>
        <v>10</v>
      </c>
      <c r="Y1788" s="4" t="str">
        <f>IF(R1788="C",MIN(30,IF(COUNTIFS(B:B,B1788,W:W,"가1")=1,25,IF(COUNTIFS(B:B,B1788,W:W,"가1")&gt;=2,30,0))+IF(COUNTIFS(B:B,B1788,W:W,"나1")&gt;=4,30,IF(COUNTIFS(B:B,B1788,W:W,"나1")=3,26,IF(COUNTIFS(B:B,B1788,W:W,"나1")=2,22,IF(COUNTIFS(B:B,B1788,W:W,"나1")=1,18,0)))))+MIN(30,IF(COUNTIFS(B:B,B1788,W:W,"가2")=1,25,IF(COUNTIFS(B:B,B1788,W:W,"가2")&gt;=2,30,0))+IF(COUNTIFS(B:B,B1788,W:W,"나2")=3,30,IF(COUNTIFS(B:B,B1788,W:W,"나2")=2,25,IF(COUNTIFS(B:B,B1788,W:W,"나2")=1,20,0)))),"비해당분야")</f>
        <v>비해당분야</v>
      </c>
      <c r="Z1788" s="4" t="str">
        <f>IF(R1788="C",VLOOKUP(K1788,'[1]자격증 backdata'!A:F,6,0),"비해당분야")</f>
        <v>비해당분야</v>
      </c>
      <c r="AA1788" s="4" t="str">
        <f>IF(R1788="C",SUMIF(B:B,B1788,Z:Z),"비해당분야")</f>
        <v>비해당분야</v>
      </c>
      <c r="AB1788" s="4" t="str">
        <f>IF(R1788="C",SUM(Y1788,AA1788),"비해당분야")</f>
        <v>비해당분야</v>
      </c>
      <c r="AC1788" s="4">
        <f>IF(R1788="C",AB1788,X1788)</f>
        <v>10</v>
      </c>
      <c r="AD1788" s="4">
        <f>VLOOKUP(K1788,'[1]자격증 backdata'!A:D,4,0)</f>
        <v>0</v>
      </c>
      <c r="AE1788" s="4">
        <f>IF(_xlfn.MAXIFS(AD:AD,B:B,B1788)&gt;10,10,_xlfn.MAXIFS(AD:AD,B:B,B1788))</f>
        <v>5</v>
      </c>
      <c r="AG1788" s="5" t="str">
        <f>VLOOKUP(K1788,'[1]자격증 backdata'!A:C,3,0)</f>
        <v>M</v>
      </c>
      <c r="AH1788" s="5">
        <f>COUNTIFS($B:$B,$B1788,$AG:$AG,AH$1)</f>
        <v>0</v>
      </c>
      <c r="AI1788" s="5">
        <f>COUNTIFS($B:$B,$B1788,$AG:$AG,AI$1)</f>
        <v>0</v>
      </c>
      <c r="AJ1788" s="5">
        <f>COUNTIFS($B:$B,$B1788,$AG:$AG,AJ$1)</f>
        <v>0</v>
      </c>
      <c r="AK1788" s="5">
        <f>COUNTIFS($B:$B,$B1788,$AG:$AG,AK$1)</f>
        <v>0</v>
      </c>
      <c r="AL1788" s="5">
        <f>COUNTIFS($B:$B,$B1788,$AG:$AG,AL$1)</f>
        <v>0</v>
      </c>
      <c r="AM1788" s="5">
        <f>COUNTIFS($B:$B,$B1788,$AG:$AG,AM$1)</f>
        <v>0</v>
      </c>
      <c r="AN1788" s="5">
        <f>COUNTIFS($B:$B,$B1788,$AG:$AG,AN$1)</f>
        <v>0</v>
      </c>
      <c r="AO1788" s="5">
        <f>COUNTIFS($B:$B,$B1788,$AG:$AG,AO$1)</f>
        <v>1</v>
      </c>
      <c r="AP1788" s="5">
        <f>COUNTIFS($B:$B,$B1788,$AG:$AG,AP$1)</f>
        <v>0</v>
      </c>
      <c r="AQ1788" s="5">
        <f>COUNTIFS($B:$B,$B1788,$AG:$AG,AQ$1)</f>
        <v>0</v>
      </c>
      <c r="AR1788" s="5">
        <f>COUNTIFS($B:$B,$B1788,$AG:$AG,AR$1)</f>
        <v>0</v>
      </c>
      <c r="AS1788" s="5">
        <f>COUNTIFS($B:$B,$B1788,$AG:$AG,AS$1)</f>
        <v>0</v>
      </c>
      <c r="AT1788" s="5">
        <f>COUNTIFS($B:$B,$B1788,$AG:$AG,AT$1)</f>
        <v>1</v>
      </c>
      <c r="AU1788" s="5">
        <f>COUNTIFS($B:$B,$B1788,$AG:$AG,AU$1)</f>
        <v>0</v>
      </c>
    </row>
    <row r="1789" spans="1:47" ht="15" customHeight="1" x14ac:dyDescent="0.35">
      <c r="A1789" s="6">
        <f>IF(B1788=B1789,A1788,A1788+1)</f>
        <v>619</v>
      </c>
      <c r="B1789" s="6" t="s">
        <v>3054</v>
      </c>
      <c r="C1789" s="6" t="s">
        <v>3053</v>
      </c>
      <c r="D1789" s="6" t="s">
        <v>3044</v>
      </c>
      <c r="E1789" s="6" t="s">
        <v>3043</v>
      </c>
      <c r="F1789" s="4" t="s">
        <v>7</v>
      </c>
      <c r="G1789" s="4" t="s">
        <v>8</v>
      </c>
      <c r="H1789" s="4" t="s">
        <v>7</v>
      </c>
      <c r="I1789" s="4">
        <v>4</v>
      </c>
      <c r="J1789" s="4" t="s">
        <v>653</v>
      </c>
      <c r="K1789" s="4" t="s">
        <v>3052</v>
      </c>
      <c r="L1789" s="4" t="s">
        <v>651</v>
      </c>
      <c r="M1789" s="4" t="s">
        <v>3051</v>
      </c>
      <c r="N1789" s="4" t="s">
        <v>3050</v>
      </c>
      <c r="P1789" s="4" t="s">
        <v>669</v>
      </c>
      <c r="Q1789" s="4" t="s">
        <v>1475</v>
      </c>
      <c r="R1789" s="4" t="s">
        <v>2434</v>
      </c>
      <c r="S1789" s="5" t="str">
        <f>IF(P1789="심사불필요","-",VLOOKUP(K1789,'[1]자격증 backdata'!A:G,7,0))</f>
        <v>-</v>
      </c>
      <c r="T1789" s="5" t="str">
        <f>IF(S1789="-","-",IF(COUNTIFS(B:B,B1789,S:S,"필수")&gt;0,"자격요건충족","확인필요"))</f>
        <v>-</v>
      </c>
      <c r="U1789" s="5"/>
      <c r="W1789" s="5">
        <f>IF(Q1789="4급","심사불필요",VLOOKUP(K1789,'[1]자격증 backdata'!A:B,2,0))</f>
        <v>4</v>
      </c>
      <c r="X1789" s="4">
        <f>IF(R1789="A", MIN(20, SUMIFS(W:W, B:B, B1789, R:R, "A")),IF(R1789="B", MIN(30, SUMIFS(W:W, B:B, B1789, R:R, "B")),"비해당분야"))</f>
        <v>10</v>
      </c>
      <c r="Y1789" s="4" t="str">
        <f>IF(R1789="C",MIN(30,IF(COUNTIFS(B:B,B1789,W:W,"가1")=1,25,IF(COUNTIFS(B:B,B1789,W:W,"가1")&gt;=2,30,0))+IF(COUNTIFS(B:B,B1789,W:W,"나1")&gt;=4,30,IF(COUNTIFS(B:B,B1789,W:W,"나1")=3,26,IF(COUNTIFS(B:B,B1789,W:W,"나1")=2,22,IF(COUNTIFS(B:B,B1789,W:W,"나1")=1,18,0)))))+MIN(30,IF(COUNTIFS(B:B,B1789,W:W,"가2")=1,25,IF(COUNTIFS(B:B,B1789,W:W,"가2")&gt;=2,30,0))+IF(COUNTIFS(B:B,B1789,W:W,"나2")=3,30,IF(COUNTIFS(B:B,B1789,W:W,"나2")=2,25,IF(COUNTIFS(B:B,B1789,W:W,"나2")=1,20,0)))),"비해당분야")</f>
        <v>비해당분야</v>
      </c>
      <c r="Z1789" s="4" t="str">
        <f>IF(R1789="C",VLOOKUP(K1789,'[1]자격증 backdata'!A:F,6,0),"비해당분야")</f>
        <v>비해당분야</v>
      </c>
      <c r="AA1789" s="4" t="str">
        <f>IF(R1789="C",SUMIF(B:B,B1789,Z:Z),"비해당분야")</f>
        <v>비해당분야</v>
      </c>
      <c r="AB1789" s="4" t="str">
        <f>IF(R1789="C",SUM(Y1789,AA1789),"비해당분야")</f>
        <v>비해당분야</v>
      </c>
      <c r="AC1789" s="4">
        <f>IF(R1789="C",AB1789,X1789)</f>
        <v>10</v>
      </c>
      <c r="AD1789" s="4">
        <f>VLOOKUP(K1789,'[1]자격증 backdata'!A:D,4,0)</f>
        <v>0</v>
      </c>
      <c r="AE1789" s="4">
        <f>IF(_xlfn.MAXIFS(AD:AD,B:B,B1789)&gt;10,10,_xlfn.MAXIFS(AD:AD,B:B,B1789))</f>
        <v>5</v>
      </c>
      <c r="AG1789" s="5" t="str">
        <f>VLOOKUP(K1789,'[1]자격증 backdata'!A:C,3,0)</f>
        <v>H</v>
      </c>
      <c r="AH1789" s="5">
        <f>COUNTIFS($B:$B,$B1789,$AG:$AG,AH$1)</f>
        <v>0</v>
      </c>
      <c r="AI1789" s="5">
        <f>COUNTIFS($B:$B,$B1789,$AG:$AG,AI$1)</f>
        <v>0</v>
      </c>
      <c r="AJ1789" s="5">
        <f>COUNTIFS($B:$B,$B1789,$AG:$AG,AJ$1)</f>
        <v>0</v>
      </c>
      <c r="AK1789" s="5">
        <f>COUNTIFS($B:$B,$B1789,$AG:$AG,AK$1)</f>
        <v>0</v>
      </c>
      <c r="AL1789" s="5">
        <f>COUNTIFS($B:$B,$B1789,$AG:$AG,AL$1)</f>
        <v>0</v>
      </c>
      <c r="AM1789" s="5">
        <f>COUNTIFS($B:$B,$B1789,$AG:$AG,AM$1)</f>
        <v>0</v>
      </c>
      <c r="AN1789" s="5">
        <f>COUNTIFS($B:$B,$B1789,$AG:$AG,AN$1)</f>
        <v>0</v>
      </c>
      <c r="AO1789" s="5">
        <f>COUNTIFS($B:$B,$B1789,$AG:$AG,AO$1)</f>
        <v>1</v>
      </c>
      <c r="AP1789" s="5">
        <f>COUNTIFS($B:$B,$B1789,$AG:$AG,AP$1)</f>
        <v>0</v>
      </c>
      <c r="AQ1789" s="5">
        <f>COUNTIFS($B:$B,$B1789,$AG:$AG,AQ$1)</f>
        <v>0</v>
      </c>
      <c r="AR1789" s="5">
        <f>COUNTIFS($B:$B,$B1789,$AG:$AG,AR$1)</f>
        <v>0</v>
      </c>
      <c r="AS1789" s="5">
        <f>COUNTIFS($B:$B,$B1789,$AG:$AG,AS$1)</f>
        <v>0</v>
      </c>
      <c r="AT1789" s="5">
        <f>COUNTIFS($B:$B,$B1789,$AG:$AG,AT$1)</f>
        <v>1</v>
      </c>
      <c r="AU1789" s="5">
        <f>COUNTIFS($B:$B,$B1789,$AG:$AG,AU$1)</f>
        <v>0</v>
      </c>
    </row>
    <row r="1790" spans="1:47" ht="15" customHeight="1" x14ac:dyDescent="0.35">
      <c r="A1790" s="3">
        <f>IF(B1789=B1790,A1789,A1789+1)</f>
        <v>620</v>
      </c>
      <c r="B1790" s="3" t="s">
        <v>3049</v>
      </c>
      <c r="C1790" s="3" t="s">
        <v>3048</v>
      </c>
      <c r="D1790" s="3" t="s">
        <v>3044</v>
      </c>
      <c r="E1790" s="3" t="s">
        <v>3043</v>
      </c>
      <c r="F1790" s="4" t="s">
        <v>568</v>
      </c>
      <c r="G1790" s="4" t="s">
        <v>568</v>
      </c>
      <c r="H1790" s="4" t="s">
        <v>568</v>
      </c>
      <c r="I1790" s="3">
        <v>1</v>
      </c>
      <c r="J1790" s="3" t="s">
        <v>570</v>
      </c>
      <c r="K1790" s="3" t="s">
        <v>3047</v>
      </c>
      <c r="L1790" s="3" t="s">
        <v>568</v>
      </c>
      <c r="M1790" s="3" t="s">
        <v>568</v>
      </c>
      <c r="N1790" s="3" t="s">
        <v>568</v>
      </c>
      <c r="P1790" s="3" t="s">
        <v>669</v>
      </c>
      <c r="Q1790" s="3" t="s">
        <v>1475</v>
      </c>
      <c r="R1790" s="3" t="s">
        <v>2434</v>
      </c>
      <c r="S1790" s="2" t="str">
        <f>IF(P1790="심사불필요","-",VLOOKUP(K1790,'[1]자격증 backdata'!A:G,7,0))</f>
        <v>-</v>
      </c>
      <c r="T1790" s="2" t="str">
        <f>IF(S1790="-","-",IF(COUNTIFS(B:B,B1790,S:S,"필수")&gt;0,"자격요건충족","확인필요"))</f>
        <v>-</v>
      </c>
      <c r="U1790" s="2"/>
      <c r="W1790" s="2">
        <f>IF(Q1790="4급","심사불필요",VLOOKUP(K1790,'[1]자격증 backdata'!A:B,2,0))</f>
        <v>0</v>
      </c>
      <c r="X1790" s="3">
        <f>IF(R1790="A", MIN(20, SUMIFS(W:W, B:B, B1790, R:R, "A")),IF(R1790="B", MIN(30, SUMIFS(W:W, B:B, B1790, R:R, "B")),"비해당분야"))</f>
        <v>0</v>
      </c>
      <c r="Y1790" s="3" t="str">
        <f>IF(R1790="C",MIN(30,IF(COUNTIFS(B:B,B1790,W:W,"가1")=1,25,IF(COUNTIFS(B:B,B1790,W:W,"가1")&gt;=2,30,0))+IF(COUNTIFS(B:B,B1790,W:W,"나1")&gt;=4,30,IF(COUNTIFS(B:B,B1790,W:W,"나1")=3,26,IF(COUNTIFS(B:B,B1790,W:W,"나1")=2,22,IF(COUNTIFS(B:B,B1790,W:W,"나1")=1,18,0)))))+MIN(30,IF(COUNTIFS(B:B,B1790,W:W,"가2")=1,25,IF(COUNTIFS(B:B,B1790,W:W,"가2")&gt;=2,30,0))+IF(COUNTIFS(B:B,B1790,W:W,"나2")=3,30,IF(COUNTIFS(B:B,B1790,W:W,"나2")=2,25,IF(COUNTIFS(B:B,B1790,W:W,"나2")=1,20,0)))),"비해당분야")</f>
        <v>비해당분야</v>
      </c>
      <c r="Z1790" s="3" t="str">
        <f>IF(R1790="C",VLOOKUP(K1790,'[1]자격증 backdata'!A:F,6,0),"비해당분야")</f>
        <v>비해당분야</v>
      </c>
      <c r="AA1790" s="3" t="str">
        <f>IF(R1790="C",SUMIF(B:B,B1790,Z:Z),"비해당분야")</f>
        <v>비해당분야</v>
      </c>
      <c r="AB1790" s="3" t="str">
        <f>IF(R1790="C",SUM(Y1790,AA1790),"비해당분야")</f>
        <v>비해당분야</v>
      </c>
      <c r="AC1790" s="3">
        <f>IF(R1790="C",AB1790,X1790)</f>
        <v>0</v>
      </c>
      <c r="AD1790" s="3">
        <f>VLOOKUP(K1790,'[1]자격증 backdata'!A:D,4,0)</f>
        <v>0</v>
      </c>
      <c r="AE1790" s="3">
        <f>IF(_xlfn.MAXIFS(AD:AD,B:B,B1790)&gt;10,10,_xlfn.MAXIFS(AD:AD,B:B,B1790))</f>
        <v>0</v>
      </c>
      <c r="AG1790" s="2">
        <f>VLOOKUP(K1790,'[1]자격증 backdata'!A:C,3,0)</f>
        <v>0</v>
      </c>
      <c r="AH1790" s="2">
        <f>COUNTIFS($B:$B,$B1790,$AG:$AG,AH$1)</f>
        <v>0</v>
      </c>
      <c r="AI1790" s="2">
        <f>COUNTIFS($B:$B,$B1790,$AG:$AG,AI$1)</f>
        <v>0</v>
      </c>
      <c r="AJ1790" s="2">
        <f>COUNTIFS($B:$B,$B1790,$AG:$AG,AJ$1)</f>
        <v>0</v>
      </c>
      <c r="AK1790" s="2">
        <f>COUNTIFS($B:$B,$B1790,$AG:$AG,AK$1)</f>
        <v>0</v>
      </c>
      <c r="AL1790" s="2">
        <f>COUNTIFS($B:$B,$B1790,$AG:$AG,AL$1)</f>
        <v>0</v>
      </c>
      <c r="AM1790" s="2">
        <f>COUNTIFS($B:$B,$B1790,$AG:$AG,AM$1)</f>
        <v>0</v>
      </c>
      <c r="AN1790" s="2">
        <f>COUNTIFS($B:$B,$B1790,$AG:$AG,AN$1)</f>
        <v>0</v>
      </c>
      <c r="AO1790" s="2">
        <f>COUNTIFS($B:$B,$B1790,$AG:$AG,AO$1)</f>
        <v>0</v>
      </c>
      <c r="AP1790" s="2">
        <f>COUNTIFS($B:$B,$B1790,$AG:$AG,AP$1)</f>
        <v>0</v>
      </c>
      <c r="AQ1790" s="2">
        <f>COUNTIFS($B:$B,$B1790,$AG:$AG,AQ$1)</f>
        <v>0</v>
      </c>
      <c r="AR1790" s="2">
        <f>COUNTIFS($B:$B,$B1790,$AG:$AG,AR$1)</f>
        <v>0</v>
      </c>
      <c r="AS1790" s="2">
        <f>COUNTIFS($B:$B,$B1790,$AG:$AG,AS$1)</f>
        <v>0</v>
      </c>
      <c r="AT1790" s="2">
        <f>COUNTIFS($B:$B,$B1790,$AG:$AG,AT$1)</f>
        <v>0</v>
      </c>
      <c r="AU1790" s="2">
        <f>COUNTIFS($B:$B,$B1790,$AG:$AG,AU$1)</f>
        <v>0</v>
      </c>
    </row>
    <row r="1791" spans="1:47" ht="15" customHeight="1" x14ac:dyDescent="0.35">
      <c r="A1791" s="4">
        <f>IF(B1790=B1791,A1790,A1790+1)</f>
        <v>621</v>
      </c>
      <c r="B1791" s="4" t="s">
        <v>3046</v>
      </c>
      <c r="C1791" s="4" t="s">
        <v>3045</v>
      </c>
      <c r="D1791" s="4" t="s">
        <v>3044</v>
      </c>
      <c r="E1791" s="4" t="s">
        <v>3043</v>
      </c>
      <c r="F1791" s="4" t="s">
        <v>7</v>
      </c>
      <c r="G1791" s="4" t="s">
        <v>8</v>
      </c>
      <c r="H1791" s="4" t="s">
        <v>7</v>
      </c>
      <c r="I1791" s="4">
        <v>1</v>
      </c>
      <c r="J1791" s="4" t="s">
        <v>411</v>
      </c>
      <c r="K1791" s="4" t="s">
        <v>3042</v>
      </c>
      <c r="L1791" s="4" t="s">
        <v>55</v>
      </c>
      <c r="M1791" s="4" t="s">
        <v>3041</v>
      </c>
      <c r="N1791" s="4" t="s">
        <v>3040</v>
      </c>
      <c r="P1791" s="4" t="s">
        <v>669</v>
      </c>
      <c r="Q1791" s="4" t="s">
        <v>1475</v>
      </c>
      <c r="R1791" s="4" t="s">
        <v>2434</v>
      </c>
      <c r="S1791" s="5" t="str">
        <f>IF(P1791="심사불필요","-",VLOOKUP(K1791,'[1]자격증 backdata'!A:G,7,0))</f>
        <v>-</v>
      </c>
      <c r="T1791" s="5" t="str">
        <f>IF(S1791="-","-",IF(COUNTIFS(B:B,B1791,S:S,"필수")&gt;0,"자격요건충족","확인필요"))</f>
        <v>-</v>
      </c>
      <c r="U1791" s="5"/>
      <c r="W1791" s="5">
        <f>IF(Q1791="4급","심사불필요",VLOOKUP(K1791,'[1]자격증 backdata'!A:B,2,0))</f>
        <v>2</v>
      </c>
      <c r="X1791" s="4">
        <f>IF(R1791="A", MIN(20, SUMIFS(W:W, B:B, B1791, R:R, "A")),IF(R1791="B", MIN(30, SUMIFS(W:W, B:B, B1791, R:R, "B")),"비해당분야"))</f>
        <v>2</v>
      </c>
      <c r="Y1791" s="4" t="str">
        <f>IF(R1791="C",MIN(30,IF(COUNTIFS(B:B,B1791,W:W,"가1")=1,25,IF(COUNTIFS(B:B,B1791,W:W,"가1")&gt;=2,30,0))+IF(COUNTIFS(B:B,B1791,W:W,"나1")&gt;=4,30,IF(COUNTIFS(B:B,B1791,W:W,"나1")=3,26,IF(COUNTIFS(B:B,B1791,W:W,"나1")=2,22,IF(COUNTIFS(B:B,B1791,W:W,"나1")=1,18,0)))))+MIN(30,IF(COUNTIFS(B:B,B1791,W:W,"가2")=1,25,IF(COUNTIFS(B:B,B1791,W:W,"가2")&gt;=2,30,0))+IF(COUNTIFS(B:B,B1791,W:W,"나2")=3,30,IF(COUNTIFS(B:B,B1791,W:W,"나2")=2,25,IF(COUNTIFS(B:B,B1791,W:W,"나2")=1,20,0)))),"비해당분야")</f>
        <v>비해당분야</v>
      </c>
      <c r="Z1791" s="4" t="str">
        <f>IF(R1791="C",VLOOKUP(K1791,'[1]자격증 backdata'!A:F,6,0),"비해당분야")</f>
        <v>비해당분야</v>
      </c>
      <c r="AA1791" s="4" t="str">
        <f>IF(R1791="C",SUMIF(B:B,B1791,Z:Z),"비해당분야")</f>
        <v>비해당분야</v>
      </c>
      <c r="AB1791" s="4" t="str">
        <f>IF(R1791="C",SUM(Y1791,AA1791),"비해당분야")</f>
        <v>비해당분야</v>
      </c>
      <c r="AC1791" s="4">
        <f>IF(R1791="C",AB1791,X1791)</f>
        <v>2</v>
      </c>
      <c r="AD1791" s="4">
        <f>VLOOKUP(K1791,'[1]자격증 backdata'!A:D,4,0)</f>
        <v>0</v>
      </c>
      <c r="AE1791" s="4">
        <f>IF(_xlfn.MAXIFS(AD:AD,B:B,B1791)&gt;10,10,_xlfn.MAXIFS(AD:AD,B:B,B1791))</f>
        <v>0</v>
      </c>
      <c r="AG1791" s="5" t="str">
        <f>VLOOKUP(K1791,'[1]자격증 backdata'!A:C,3,0)</f>
        <v>G</v>
      </c>
      <c r="AH1791" s="5">
        <f>COUNTIFS($B:$B,$B1791,$AG:$AG,AH$1)</f>
        <v>0</v>
      </c>
      <c r="AI1791" s="5">
        <f>COUNTIFS($B:$B,$B1791,$AG:$AG,AI$1)</f>
        <v>0</v>
      </c>
      <c r="AJ1791" s="5">
        <f>COUNTIFS($B:$B,$B1791,$AG:$AG,AJ$1)</f>
        <v>0</v>
      </c>
      <c r="AK1791" s="5">
        <f>COUNTIFS($B:$B,$B1791,$AG:$AG,AK$1)</f>
        <v>0</v>
      </c>
      <c r="AL1791" s="5">
        <f>COUNTIFS($B:$B,$B1791,$AG:$AG,AL$1)</f>
        <v>0</v>
      </c>
      <c r="AM1791" s="5">
        <f>COUNTIFS($B:$B,$B1791,$AG:$AG,AM$1)</f>
        <v>0</v>
      </c>
      <c r="AN1791" s="5">
        <f>COUNTIFS($B:$B,$B1791,$AG:$AG,AN$1)</f>
        <v>1</v>
      </c>
      <c r="AO1791" s="5">
        <f>COUNTIFS($B:$B,$B1791,$AG:$AG,AO$1)</f>
        <v>0</v>
      </c>
      <c r="AP1791" s="5">
        <f>COUNTIFS($B:$B,$B1791,$AG:$AG,AP$1)</f>
        <v>0</v>
      </c>
      <c r="AQ1791" s="5">
        <f>COUNTIFS($B:$B,$B1791,$AG:$AG,AQ$1)</f>
        <v>0</v>
      </c>
      <c r="AR1791" s="5">
        <f>COUNTIFS($B:$B,$B1791,$AG:$AG,AR$1)</f>
        <v>0</v>
      </c>
      <c r="AS1791" s="5">
        <f>COUNTIFS($B:$B,$B1791,$AG:$AG,AS$1)</f>
        <v>0</v>
      </c>
      <c r="AT1791" s="5">
        <f>COUNTIFS($B:$B,$B1791,$AG:$AG,AT$1)</f>
        <v>0</v>
      </c>
      <c r="AU1791" s="5">
        <f>COUNTIFS($B:$B,$B1791,$AG:$AG,AU$1)</f>
        <v>0</v>
      </c>
    </row>
    <row r="1792" spans="1:47" ht="15" customHeight="1" x14ac:dyDescent="0.35">
      <c r="A1792" s="3">
        <f>IF(B1791=B1792,A1791,A1791+1)</f>
        <v>622</v>
      </c>
      <c r="B1792" s="3" t="s">
        <v>3038</v>
      </c>
      <c r="C1792" s="3" t="s">
        <v>490</v>
      </c>
      <c r="D1792" s="3" t="s">
        <v>2583</v>
      </c>
      <c r="E1792" s="3" t="s">
        <v>2582</v>
      </c>
      <c r="F1792" s="4" t="s">
        <v>7</v>
      </c>
      <c r="G1792" s="4" t="s">
        <v>8</v>
      </c>
      <c r="H1792" s="4" t="s">
        <v>7</v>
      </c>
      <c r="I1792" s="3">
        <v>1</v>
      </c>
      <c r="J1792" s="3" t="s">
        <v>106</v>
      </c>
      <c r="K1792" s="3" t="s">
        <v>2581</v>
      </c>
      <c r="L1792" s="3" t="s">
        <v>55</v>
      </c>
      <c r="M1792" s="3" t="s">
        <v>3039</v>
      </c>
      <c r="N1792" s="3" t="s">
        <v>1214</v>
      </c>
      <c r="P1792" s="3" t="s">
        <v>669</v>
      </c>
      <c r="Q1792" s="3" t="s">
        <v>1475</v>
      </c>
      <c r="R1792" s="3" t="s">
        <v>2434</v>
      </c>
      <c r="S1792" s="2" t="str">
        <f>IF(P1792="심사불필요","-",VLOOKUP(K1792,'[1]자격증 backdata'!A:G,7,0))</f>
        <v>-</v>
      </c>
      <c r="T1792" s="2" t="str">
        <f>IF(S1792="-","-",IF(COUNTIFS(B:B,B1792,S:S,"필수")&gt;0,"자격요건충족","확인필요"))</f>
        <v>-</v>
      </c>
      <c r="U1792" s="2"/>
      <c r="W1792" s="2">
        <f>IF(Q1792="4급","심사불필요",VLOOKUP(K1792,'[1]자격증 backdata'!A:B,2,0))</f>
        <v>4</v>
      </c>
      <c r="X1792" s="3">
        <f>IF(R1792="A", MIN(20, SUMIFS(W:W, B:B, B1792, R:R, "A")),IF(R1792="B", MIN(30, SUMIFS(W:W, B:B, B1792, R:R, "B")),"비해당분야"))</f>
        <v>8</v>
      </c>
      <c r="Y1792" s="3" t="str">
        <f>IF(R1792="C",MIN(30,IF(COUNTIFS(B:B,B1792,W:W,"가1")=1,25,IF(COUNTIFS(B:B,B1792,W:W,"가1")&gt;=2,30,0))+IF(COUNTIFS(B:B,B1792,W:W,"나1")&gt;=4,30,IF(COUNTIFS(B:B,B1792,W:W,"나1")=3,26,IF(COUNTIFS(B:B,B1792,W:W,"나1")=2,22,IF(COUNTIFS(B:B,B1792,W:W,"나1")=1,18,0)))))+MIN(30,IF(COUNTIFS(B:B,B1792,W:W,"가2")=1,25,IF(COUNTIFS(B:B,B1792,W:W,"가2")&gt;=2,30,0))+IF(COUNTIFS(B:B,B1792,W:W,"나2")=3,30,IF(COUNTIFS(B:B,B1792,W:W,"나2")=2,25,IF(COUNTIFS(B:B,B1792,W:W,"나2")=1,20,0)))),"비해당분야")</f>
        <v>비해당분야</v>
      </c>
      <c r="Z1792" s="3" t="str">
        <f>IF(R1792="C",VLOOKUP(K1792,'[1]자격증 backdata'!A:F,6,0),"비해당분야")</f>
        <v>비해당분야</v>
      </c>
      <c r="AA1792" s="3" t="str">
        <f>IF(R1792="C",SUMIF(B:B,B1792,Z:Z),"비해당분야")</f>
        <v>비해당분야</v>
      </c>
      <c r="AB1792" s="3" t="str">
        <f>IF(R1792="C",SUM(Y1792,AA1792),"비해당분야")</f>
        <v>비해당분야</v>
      </c>
      <c r="AC1792" s="3">
        <f>IF(R1792="C",AB1792,X1792)</f>
        <v>8</v>
      </c>
      <c r="AD1792" s="3">
        <f>VLOOKUP(K1792,'[1]자격증 backdata'!A:D,4,0)</f>
        <v>0</v>
      </c>
      <c r="AE1792" s="3">
        <f>IF(_xlfn.MAXIFS(AD:AD,B:B,B1792)&gt;10,10,_xlfn.MAXIFS(AD:AD,B:B,B1792))</f>
        <v>0</v>
      </c>
      <c r="AG1792" s="2" t="str">
        <f>VLOOKUP(K1792,'[1]자격증 backdata'!A:C,3,0)</f>
        <v>M</v>
      </c>
      <c r="AH1792" s="2">
        <f>COUNTIFS($B:$B,$B1792,$AG:$AG,AH$1)</f>
        <v>0</v>
      </c>
      <c r="AI1792" s="2">
        <f>COUNTIFS($B:$B,$B1792,$AG:$AG,AI$1)</f>
        <v>0</v>
      </c>
      <c r="AJ1792" s="2">
        <f>COUNTIFS($B:$B,$B1792,$AG:$AG,AJ$1)</f>
        <v>0</v>
      </c>
      <c r="AK1792" s="2">
        <f>COUNTIFS($B:$B,$B1792,$AG:$AG,AK$1)</f>
        <v>0</v>
      </c>
      <c r="AL1792" s="2">
        <f>COUNTIFS($B:$B,$B1792,$AG:$AG,AL$1)</f>
        <v>0</v>
      </c>
      <c r="AM1792" s="2">
        <f>COUNTIFS($B:$B,$B1792,$AG:$AG,AM$1)</f>
        <v>0</v>
      </c>
      <c r="AN1792" s="2">
        <f>COUNTIFS($B:$B,$B1792,$AG:$AG,AN$1)</f>
        <v>1</v>
      </c>
      <c r="AO1792" s="2">
        <f>COUNTIFS($B:$B,$B1792,$AG:$AG,AO$1)</f>
        <v>0</v>
      </c>
      <c r="AP1792" s="2">
        <f>COUNTIFS($B:$B,$B1792,$AG:$AG,AP$1)</f>
        <v>0</v>
      </c>
      <c r="AQ1792" s="2">
        <f>COUNTIFS($B:$B,$B1792,$AG:$AG,AQ$1)</f>
        <v>0</v>
      </c>
      <c r="AR1792" s="2">
        <f>COUNTIFS($B:$B,$B1792,$AG:$AG,AR$1)</f>
        <v>0</v>
      </c>
      <c r="AS1792" s="2">
        <f>COUNTIFS($B:$B,$B1792,$AG:$AG,AS$1)</f>
        <v>0</v>
      </c>
      <c r="AT1792" s="2">
        <f>COUNTIFS($B:$B,$B1792,$AG:$AG,AT$1)</f>
        <v>1</v>
      </c>
      <c r="AU1792" s="2">
        <f>COUNTIFS($B:$B,$B1792,$AG:$AG,AU$1)</f>
        <v>0</v>
      </c>
    </row>
    <row r="1793" spans="1:47" ht="15" customHeight="1" x14ac:dyDescent="0.35">
      <c r="A1793" s="7">
        <f>IF(B1792=B1793,A1792,A1792+1)</f>
        <v>622</v>
      </c>
      <c r="B1793" s="7" t="s">
        <v>3038</v>
      </c>
      <c r="C1793" s="7" t="s">
        <v>490</v>
      </c>
      <c r="D1793" s="7" t="s">
        <v>2583</v>
      </c>
      <c r="E1793" s="7" t="s">
        <v>2582</v>
      </c>
      <c r="F1793" s="4" t="s">
        <v>7</v>
      </c>
      <c r="G1793" s="4" t="s">
        <v>8</v>
      </c>
      <c r="H1793" s="4" t="s">
        <v>7</v>
      </c>
      <c r="I1793" s="3">
        <v>2</v>
      </c>
      <c r="J1793" s="3" t="s">
        <v>633</v>
      </c>
      <c r="K1793" s="3" t="s">
        <v>2614</v>
      </c>
      <c r="L1793" s="3" t="s">
        <v>55</v>
      </c>
      <c r="M1793" s="3" t="s">
        <v>3037</v>
      </c>
      <c r="N1793" s="3" t="s">
        <v>1463</v>
      </c>
      <c r="P1793" s="3" t="s">
        <v>669</v>
      </c>
      <c r="Q1793" s="3" t="s">
        <v>1475</v>
      </c>
      <c r="R1793" s="3" t="s">
        <v>2434</v>
      </c>
      <c r="S1793" s="2" t="str">
        <f>IF(P1793="심사불필요","-",VLOOKUP(K1793,'[1]자격증 backdata'!A:G,7,0))</f>
        <v>-</v>
      </c>
      <c r="T1793" s="2" t="str">
        <f>IF(S1793="-","-",IF(COUNTIFS(B:B,B1793,S:S,"필수")&gt;0,"자격요건충족","확인필요"))</f>
        <v>-</v>
      </c>
      <c r="U1793" s="2"/>
      <c r="W1793" s="2">
        <f>IF(Q1793="4급","심사불필요",VLOOKUP(K1793,'[1]자격증 backdata'!A:B,2,0))</f>
        <v>4</v>
      </c>
      <c r="X1793" s="3">
        <f>IF(R1793="A", MIN(20, SUMIFS(W:W, B:B, B1793, R:R, "A")),IF(R1793="B", MIN(30, SUMIFS(W:W, B:B, B1793, R:R, "B")),"비해당분야"))</f>
        <v>8</v>
      </c>
      <c r="Y1793" s="3" t="str">
        <f>IF(R1793="C",MIN(30,IF(COUNTIFS(B:B,B1793,W:W,"가1")=1,25,IF(COUNTIFS(B:B,B1793,W:W,"가1")&gt;=2,30,0))+IF(COUNTIFS(B:B,B1793,W:W,"나1")&gt;=4,30,IF(COUNTIFS(B:B,B1793,W:W,"나1")=3,26,IF(COUNTIFS(B:B,B1793,W:W,"나1")=2,22,IF(COUNTIFS(B:B,B1793,W:W,"나1")=1,18,0)))))+MIN(30,IF(COUNTIFS(B:B,B1793,W:W,"가2")=1,25,IF(COUNTIFS(B:B,B1793,W:W,"가2")&gt;=2,30,0))+IF(COUNTIFS(B:B,B1793,W:W,"나2")=3,30,IF(COUNTIFS(B:B,B1793,W:W,"나2")=2,25,IF(COUNTIFS(B:B,B1793,W:W,"나2")=1,20,0)))),"비해당분야")</f>
        <v>비해당분야</v>
      </c>
      <c r="Z1793" s="3" t="str">
        <f>IF(R1793="C",VLOOKUP(K1793,'[1]자격증 backdata'!A:F,6,0),"비해당분야")</f>
        <v>비해당분야</v>
      </c>
      <c r="AA1793" s="3" t="str">
        <f>IF(R1793="C",SUMIF(B:B,B1793,Z:Z),"비해당분야")</f>
        <v>비해당분야</v>
      </c>
      <c r="AB1793" s="3" t="str">
        <f>IF(R1793="C",SUM(Y1793,AA1793),"비해당분야")</f>
        <v>비해당분야</v>
      </c>
      <c r="AC1793" s="3">
        <f>IF(R1793="C",AB1793,X1793)</f>
        <v>8</v>
      </c>
      <c r="AD1793" s="3">
        <f>VLOOKUP(K1793,'[1]자격증 backdata'!A:D,4,0)</f>
        <v>0</v>
      </c>
      <c r="AE1793" s="3">
        <f>IF(_xlfn.MAXIFS(AD:AD,B:B,B1793)&gt;10,10,_xlfn.MAXIFS(AD:AD,B:B,B1793))</f>
        <v>0</v>
      </c>
      <c r="AG1793" s="2" t="str">
        <f>VLOOKUP(K1793,'[1]자격증 backdata'!A:C,3,0)</f>
        <v>G</v>
      </c>
      <c r="AH1793" s="2">
        <f>COUNTIFS($B:$B,$B1793,$AG:$AG,AH$1)</f>
        <v>0</v>
      </c>
      <c r="AI1793" s="2">
        <f>COUNTIFS($B:$B,$B1793,$AG:$AG,AI$1)</f>
        <v>0</v>
      </c>
      <c r="AJ1793" s="2">
        <f>COUNTIFS($B:$B,$B1793,$AG:$AG,AJ$1)</f>
        <v>0</v>
      </c>
      <c r="AK1793" s="2">
        <f>COUNTIFS($B:$B,$B1793,$AG:$AG,AK$1)</f>
        <v>0</v>
      </c>
      <c r="AL1793" s="2">
        <f>COUNTIFS($B:$B,$B1793,$AG:$AG,AL$1)</f>
        <v>0</v>
      </c>
      <c r="AM1793" s="2">
        <f>COUNTIFS($B:$B,$B1793,$AG:$AG,AM$1)</f>
        <v>0</v>
      </c>
      <c r="AN1793" s="2">
        <f>COUNTIFS($B:$B,$B1793,$AG:$AG,AN$1)</f>
        <v>1</v>
      </c>
      <c r="AO1793" s="2">
        <f>COUNTIFS($B:$B,$B1793,$AG:$AG,AO$1)</f>
        <v>0</v>
      </c>
      <c r="AP1793" s="2">
        <f>COUNTIFS($B:$B,$B1793,$AG:$AG,AP$1)</f>
        <v>0</v>
      </c>
      <c r="AQ1793" s="2">
        <f>COUNTIFS($B:$B,$B1793,$AG:$AG,AQ$1)</f>
        <v>0</v>
      </c>
      <c r="AR1793" s="2">
        <f>COUNTIFS($B:$B,$B1793,$AG:$AG,AR$1)</f>
        <v>0</v>
      </c>
      <c r="AS1793" s="2">
        <f>COUNTIFS($B:$B,$B1793,$AG:$AG,AS$1)</f>
        <v>0</v>
      </c>
      <c r="AT1793" s="2">
        <f>COUNTIFS($B:$B,$B1793,$AG:$AG,AT$1)</f>
        <v>1</v>
      </c>
      <c r="AU1793" s="2">
        <f>COUNTIFS($B:$B,$B1793,$AG:$AG,AU$1)</f>
        <v>0</v>
      </c>
    </row>
    <row r="1794" spans="1:47" ht="15" customHeight="1" x14ac:dyDescent="0.35">
      <c r="A1794" s="4">
        <f>IF(B1793=B1794,A1793,A1793+1)</f>
        <v>623</v>
      </c>
      <c r="B1794" s="4" t="s">
        <v>3035</v>
      </c>
      <c r="C1794" s="4" t="s">
        <v>3034</v>
      </c>
      <c r="D1794" s="4" t="s">
        <v>2583</v>
      </c>
      <c r="E1794" s="4" t="s">
        <v>2582</v>
      </c>
      <c r="F1794" s="4" t="s">
        <v>7</v>
      </c>
      <c r="G1794" s="4" t="s">
        <v>8</v>
      </c>
      <c r="H1794" s="4" t="s">
        <v>7</v>
      </c>
      <c r="I1794" s="4">
        <v>1</v>
      </c>
      <c r="J1794" s="4" t="s">
        <v>69</v>
      </c>
      <c r="K1794" s="4" t="s">
        <v>2590</v>
      </c>
      <c r="L1794" s="4" t="s">
        <v>36</v>
      </c>
      <c r="M1794" s="4" t="s">
        <v>3036</v>
      </c>
      <c r="N1794" s="4" t="s">
        <v>66</v>
      </c>
      <c r="P1794" s="4" t="s">
        <v>669</v>
      </c>
      <c r="Q1794" s="4" t="s">
        <v>1475</v>
      </c>
      <c r="R1794" s="4" t="s">
        <v>2434</v>
      </c>
      <c r="S1794" s="5" t="str">
        <f>IF(P1794="심사불필요","-",VLOOKUP(K1794,'[1]자격증 backdata'!A:G,7,0))</f>
        <v>-</v>
      </c>
      <c r="T1794" s="5" t="str">
        <f>IF(S1794="-","-",IF(COUNTIFS(B:B,B1794,S:S,"필수")&gt;0,"자격요건충족","확인필요"))</f>
        <v>-</v>
      </c>
      <c r="U1794" s="5"/>
      <c r="W1794" s="5">
        <f>IF(Q1794="4급","심사불필요",VLOOKUP(K1794,'[1]자격증 backdata'!A:B,2,0))</f>
        <v>0</v>
      </c>
      <c r="X1794" s="4">
        <f>IF(R1794="A", MIN(20, SUMIFS(W:W, B:B, B1794, R:R, "A")),IF(R1794="B", MIN(30, SUMIFS(W:W, B:B, B1794, R:R, "B")),"비해당분야"))</f>
        <v>4</v>
      </c>
      <c r="Y1794" s="4" t="str">
        <f>IF(R1794="C",MIN(30,IF(COUNTIFS(B:B,B1794,W:W,"가1")=1,25,IF(COUNTIFS(B:B,B1794,W:W,"가1")&gt;=2,30,0))+IF(COUNTIFS(B:B,B1794,W:W,"나1")&gt;=4,30,IF(COUNTIFS(B:B,B1794,W:W,"나1")=3,26,IF(COUNTIFS(B:B,B1794,W:W,"나1")=2,22,IF(COUNTIFS(B:B,B1794,W:W,"나1")=1,18,0)))))+MIN(30,IF(COUNTIFS(B:B,B1794,W:W,"가2")=1,25,IF(COUNTIFS(B:B,B1794,W:W,"가2")&gt;=2,30,0))+IF(COUNTIFS(B:B,B1794,W:W,"나2")=3,30,IF(COUNTIFS(B:B,B1794,W:W,"나2")=2,25,IF(COUNTIFS(B:B,B1794,W:W,"나2")=1,20,0)))),"비해당분야")</f>
        <v>비해당분야</v>
      </c>
      <c r="Z1794" s="4" t="str">
        <f>IF(R1794="C",VLOOKUP(K1794,'[1]자격증 backdata'!A:F,6,0),"비해당분야")</f>
        <v>비해당분야</v>
      </c>
      <c r="AA1794" s="4" t="str">
        <f>IF(R1794="C",SUMIF(B:B,B1794,Z:Z),"비해당분야")</f>
        <v>비해당분야</v>
      </c>
      <c r="AB1794" s="4" t="str">
        <f>IF(R1794="C",SUM(Y1794,AA1794),"비해당분야")</f>
        <v>비해당분야</v>
      </c>
      <c r="AC1794" s="4">
        <f>IF(R1794="C",AB1794,X1794)</f>
        <v>4</v>
      </c>
      <c r="AD1794" s="4">
        <f>VLOOKUP(K1794,'[1]자격증 backdata'!A:D,4,0)</f>
        <v>5</v>
      </c>
      <c r="AE1794" s="4">
        <f>IF(_xlfn.MAXIFS(AD:AD,B:B,B1794)&gt;10,10,_xlfn.MAXIFS(AD:AD,B:B,B1794))</f>
        <v>5</v>
      </c>
      <c r="AG1794" s="5">
        <f>VLOOKUP(K1794,'[1]자격증 backdata'!A:C,3,0)</f>
        <v>0</v>
      </c>
      <c r="AH1794" s="5">
        <f>COUNTIFS($B:$B,$B1794,$AG:$AG,AH$1)</f>
        <v>0</v>
      </c>
      <c r="AI1794" s="5">
        <f>COUNTIFS($B:$B,$B1794,$AG:$AG,AI$1)</f>
        <v>0</v>
      </c>
      <c r="AJ1794" s="5">
        <f>COUNTIFS($B:$B,$B1794,$AG:$AG,AJ$1)</f>
        <v>0</v>
      </c>
      <c r="AK1794" s="5">
        <f>COUNTIFS($B:$B,$B1794,$AG:$AG,AK$1)</f>
        <v>0</v>
      </c>
      <c r="AL1794" s="5">
        <f>COUNTIFS($B:$B,$B1794,$AG:$AG,AL$1)</f>
        <v>0</v>
      </c>
      <c r="AM1794" s="5">
        <f>COUNTIFS($B:$B,$B1794,$AG:$AG,AM$1)</f>
        <v>0</v>
      </c>
      <c r="AN1794" s="5">
        <f>COUNTIFS($B:$B,$B1794,$AG:$AG,AN$1)</f>
        <v>0</v>
      </c>
      <c r="AO1794" s="5">
        <f>COUNTIFS($B:$B,$B1794,$AG:$AG,AO$1)</f>
        <v>0</v>
      </c>
      <c r="AP1794" s="5">
        <f>COUNTIFS($B:$B,$B1794,$AG:$AG,AP$1)</f>
        <v>0</v>
      </c>
      <c r="AQ1794" s="5">
        <f>COUNTIFS($B:$B,$B1794,$AG:$AG,AQ$1)</f>
        <v>0</v>
      </c>
      <c r="AR1794" s="5">
        <f>COUNTIFS($B:$B,$B1794,$AG:$AG,AR$1)</f>
        <v>0</v>
      </c>
      <c r="AS1794" s="5">
        <f>COUNTIFS($B:$B,$B1794,$AG:$AG,AS$1)</f>
        <v>0</v>
      </c>
      <c r="AT1794" s="5">
        <f>COUNTIFS($B:$B,$B1794,$AG:$AG,AT$1)</f>
        <v>1</v>
      </c>
      <c r="AU1794" s="5">
        <f>COUNTIFS($B:$B,$B1794,$AG:$AG,AU$1)</f>
        <v>0</v>
      </c>
    </row>
    <row r="1795" spans="1:47" ht="15" customHeight="1" x14ac:dyDescent="0.35">
      <c r="A1795" s="6">
        <f>IF(B1794=B1795,A1794,A1794+1)</f>
        <v>623</v>
      </c>
      <c r="B1795" s="6" t="s">
        <v>3035</v>
      </c>
      <c r="C1795" s="6" t="s">
        <v>3034</v>
      </c>
      <c r="D1795" s="6" t="s">
        <v>2583</v>
      </c>
      <c r="E1795" s="6" t="s">
        <v>2582</v>
      </c>
      <c r="F1795" s="4" t="s">
        <v>7</v>
      </c>
      <c r="G1795" s="4" t="s">
        <v>8</v>
      </c>
      <c r="H1795" s="4" t="s">
        <v>7</v>
      </c>
      <c r="I1795" s="4">
        <v>2</v>
      </c>
      <c r="J1795" s="4" t="s">
        <v>106</v>
      </c>
      <c r="K1795" s="4" t="s">
        <v>2581</v>
      </c>
      <c r="L1795" s="4" t="s">
        <v>55</v>
      </c>
      <c r="M1795" s="4" t="s">
        <v>3033</v>
      </c>
      <c r="N1795" s="4" t="s">
        <v>3032</v>
      </c>
      <c r="P1795" s="4" t="s">
        <v>669</v>
      </c>
      <c r="Q1795" s="4" t="s">
        <v>1475</v>
      </c>
      <c r="R1795" s="4" t="s">
        <v>2434</v>
      </c>
      <c r="S1795" s="5" t="str">
        <f>IF(P1795="심사불필요","-",VLOOKUP(K1795,'[1]자격증 backdata'!A:G,7,0))</f>
        <v>-</v>
      </c>
      <c r="T1795" s="5" t="str">
        <f>IF(S1795="-","-",IF(COUNTIFS(B:B,B1795,S:S,"필수")&gt;0,"자격요건충족","확인필요"))</f>
        <v>-</v>
      </c>
      <c r="U1795" s="5"/>
      <c r="W1795" s="5">
        <f>IF(Q1795="4급","심사불필요",VLOOKUP(K1795,'[1]자격증 backdata'!A:B,2,0))</f>
        <v>4</v>
      </c>
      <c r="X1795" s="4">
        <f>IF(R1795="A", MIN(20, SUMIFS(W:W, B:B, B1795, R:R, "A")),IF(R1795="B", MIN(30, SUMIFS(W:W, B:B, B1795, R:R, "B")),"비해당분야"))</f>
        <v>4</v>
      </c>
      <c r="Y1795" s="4" t="str">
        <f>IF(R1795="C",MIN(30,IF(COUNTIFS(B:B,B1795,W:W,"가1")=1,25,IF(COUNTIFS(B:B,B1795,W:W,"가1")&gt;=2,30,0))+IF(COUNTIFS(B:B,B1795,W:W,"나1")&gt;=4,30,IF(COUNTIFS(B:B,B1795,W:W,"나1")=3,26,IF(COUNTIFS(B:B,B1795,W:W,"나1")=2,22,IF(COUNTIFS(B:B,B1795,W:W,"나1")=1,18,0)))))+MIN(30,IF(COUNTIFS(B:B,B1795,W:W,"가2")=1,25,IF(COUNTIFS(B:B,B1795,W:W,"가2")&gt;=2,30,0))+IF(COUNTIFS(B:B,B1795,W:W,"나2")=3,30,IF(COUNTIFS(B:B,B1795,W:W,"나2")=2,25,IF(COUNTIFS(B:B,B1795,W:W,"나2")=1,20,0)))),"비해당분야")</f>
        <v>비해당분야</v>
      </c>
      <c r="Z1795" s="4" t="str">
        <f>IF(R1795="C",VLOOKUP(K1795,'[1]자격증 backdata'!A:F,6,0),"비해당분야")</f>
        <v>비해당분야</v>
      </c>
      <c r="AA1795" s="4" t="str">
        <f>IF(R1795="C",SUMIF(B:B,B1795,Z:Z),"비해당분야")</f>
        <v>비해당분야</v>
      </c>
      <c r="AB1795" s="4" t="str">
        <f>IF(R1795="C",SUM(Y1795,AA1795),"비해당분야")</f>
        <v>비해당분야</v>
      </c>
      <c r="AC1795" s="4">
        <f>IF(R1795="C",AB1795,X1795)</f>
        <v>4</v>
      </c>
      <c r="AD1795" s="4">
        <f>VLOOKUP(K1795,'[1]자격증 backdata'!A:D,4,0)</f>
        <v>0</v>
      </c>
      <c r="AE1795" s="4">
        <f>IF(_xlfn.MAXIFS(AD:AD,B:B,B1795)&gt;10,10,_xlfn.MAXIFS(AD:AD,B:B,B1795))</f>
        <v>5</v>
      </c>
      <c r="AG1795" s="5" t="str">
        <f>VLOOKUP(K1795,'[1]자격증 backdata'!A:C,3,0)</f>
        <v>M</v>
      </c>
      <c r="AH1795" s="5">
        <f>COUNTIFS($B:$B,$B1795,$AG:$AG,AH$1)</f>
        <v>0</v>
      </c>
      <c r="AI1795" s="5">
        <f>COUNTIFS($B:$B,$B1795,$AG:$AG,AI$1)</f>
        <v>0</v>
      </c>
      <c r="AJ1795" s="5">
        <f>COUNTIFS($B:$B,$B1795,$AG:$AG,AJ$1)</f>
        <v>0</v>
      </c>
      <c r="AK1795" s="5">
        <f>COUNTIFS($B:$B,$B1795,$AG:$AG,AK$1)</f>
        <v>0</v>
      </c>
      <c r="AL1795" s="5">
        <f>COUNTIFS($B:$B,$B1795,$AG:$AG,AL$1)</f>
        <v>0</v>
      </c>
      <c r="AM1795" s="5">
        <f>COUNTIFS($B:$B,$B1795,$AG:$AG,AM$1)</f>
        <v>0</v>
      </c>
      <c r="AN1795" s="5">
        <f>COUNTIFS($B:$B,$B1795,$AG:$AG,AN$1)</f>
        <v>0</v>
      </c>
      <c r="AO1795" s="5">
        <f>COUNTIFS($B:$B,$B1795,$AG:$AG,AO$1)</f>
        <v>0</v>
      </c>
      <c r="AP1795" s="5">
        <f>COUNTIFS($B:$B,$B1795,$AG:$AG,AP$1)</f>
        <v>0</v>
      </c>
      <c r="AQ1795" s="5">
        <f>COUNTIFS($B:$B,$B1795,$AG:$AG,AQ$1)</f>
        <v>0</v>
      </c>
      <c r="AR1795" s="5">
        <f>COUNTIFS($B:$B,$B1795,$AG:$AG,AR$1)</f>
        <v>0</v>
      </c>
      <c r="AS1795" s="5">
        <f>COUNTIFS($B:$B,$B1795,$AG:$AG,AS$1)</f>
        <v>0</v>
      </c>
      <c r="AT1795" s="5">
        <f>COUNTIFS($B:$B,$B1795,$AG:$AG,AT$1)</f>
        <v>1</v>
      </c>
      <c r="AU1795" s="5">
        <f>COUNTIFS($B:$B,$B1795,$AG:$AG,AU$1)</f>
        <v>0</v>
      </c>
    </row>
    <row r="1796" spans="1:47" ht="15" customHeight="1" x14ac:dyDescent="0.35">
      <c r="A1796" s="3">
        <f>IF(B1795=B1796,A1795,A1795+1)</f>
        <v>624</v>
      </c>
      <c r="B1796" s="3" t="s">
        <v>3026</v>
      </c>
      <c r="C1796" s="3" t="s">
        <v>3025</v>
      </c>
      <c r="D1796" s="3" t="s">
        <v>2583</v>
      </c>
      <c r="E1796" s="3" t="s">
        <v>2582</v>
      </c>
      <c r="F1796" s="4" t="s">
        <v>7</v>
      </c>
      <c r="G1796" s="4" t="s">
        <v>8</v>
      </c>
      <c r="H1796" s="4" t="s">
        <v>7</v>
      </c>
      <c r="I1796" s="3">
        <v>1</v>
      </c>
      <c r="J1796" s="3" t="s">
        <v>69</v>
      </c>
      <c r="K1796" s="3" t="s">
        <v>2590</v>
      </c>
      <c r="L1796" s="3" t="s">
        <v>36</v>
      </c>
      <c r="M1796" s="3" t="s">
        <v>3031</v>
      </c>
      <c r="N1796" s="3" t="s">
        <v>1256</v>
      </c>
      <c r="P1796" s="3" t="s">
        <v>669</v>
      </c>
      <c r="Q1796" s="3" t="s">
        <v>1475</v>
      </c>
      <c r="R1796" s="3" t="s">
        <v>2434</v>
      </c>
      <c r="S1796" s="2" t="str">
        <f>IF(P1796="심사불필요","-",VLOOKUP(K1796,'[1]자격증 backdata'!A:G,7,0))</f>
        <v>-</v>
      </c>
      <c r="T1796" s="2" t="str">
        <f>IF(S1796="-","-",IF(COUNTIFS(B:B,B1796,S:S,"필수")&gt;0,"자격요건충족","확인필요"))</f>
        <v>-</v>
      </c>
      <c r="U1796" s="2"/>
      <c r="W1796" s="2">
        <f>IF(Q1796="4급","심사불필요",VLOOKUP(K1796,'[1]자격증 backdata'!A:B,2,0))</f>
        <v>0</v>
      </c>
      <c r="X1796" s="3">
        <f>IF(R1796="A", MIN(20, SUMIFS(W:W, B:B, B1796, R:R, "A")),IF(R1796="B", MIN(30, SUMIFS(W:W, B:B, B1796, R:R, "B")),"비해당분야"))</f>
        <v>8</v>
      </c>
      <c r="Y1796" s="3" t="str">
        <f>IF(R1796="C",MIN(30,IF(COUNTIFS(B:B,B1796,W:W,"가1")=1,25,IF(COUNTIFS(B:B,B1796,W:W,"가1")&gt;=2,30,0))+IF(COUNTIFS(B:B,B1796,W:W,"나1")&gt;=4,30,IF(COUNTIFS(B:B,B1796,W:W,"나1")=3,26,IF(COUNTIFS(B:B,B1796,W:W,"나1")=2,22,IF(COUNTIFS(B:B,B1796,W:W,"나1")=1,18,0)))))+MIN(30,IF(COUNTIFS(B:B,B1796,W:W,"가2")=1,25,IF(COUNTIFS(B:B,B1796,W:W,"가2")&gt;=2,30,0))+IF(COUNTIFS(B:B,B1796,W:W,"나2")=3,30,IF(COUNTIFS(B:B,B1796,W:W,"나2")=2,25,IF(COUNTIFS(B:B,B1796,W:W,"나2")=1,20,0)))),"비해당분야")</f>
        <v>비해당분야</v>
      </c>
      <c r="Z1796" s="3" t="str">
        <f>IF(R1796="C",VLOOKUP(K1796,'[1]자격증 backdata'!A:F,6,0),"비해당분야")</f>
        <v>비해당분야</v>
      </c>
      <c r="AA1796" s="3" t="str">
        <f>IF(R1796="C",SUMIF(B:B,B1796,Z:Z),"비해당분야")</f>
        <v>비해당분야</v>
      </c>
      <c r="AB1796" s="3" t="str">
        <f>IF(R1796="C",SUM(Y1796,AA1796),"비해당분야")</f>
        <v>비해당분야</v>
      </c>
      <c r="AC1796" s="3">
        <f>IF(R1796="C",AB1796,X1796)</f>
        <v>8</v>
      </c>
      <c r="AD1796" s="3">
        <f>VLOOKUP(K1796,'[1]자격증 backdata'!A:D,4,0)</f>
        <v>5</v>
      </c>
      <c r="AE1796" s="3">
        <f>IF(_xlfn.MAXIFS(AD:AD,B:B,B1796)&gt;10,10,_xlfn.MAXIFS(AD:AD,B:B,B1796))</f>
        <v>5</v>
      </c>
      <c r="AG1796" s="2">
        <f>VLOOKUP(K1796,'[1]자격증 backdata'!A:C,3,0)</f>
        <v>0</v>
      </c>
      <c r="AH1796" s="2">
        <f>COUNTIFS($B:$B,$B1796,$AG:$AG,AH$1)</f>
        <v>0</v>
      </c>
      <c r="AI1796" s="2">
        <f>COUNTIFS($B:$B,$B1796,$AG:$AG,AI$1)</f>
        <v>0</v>
      </c>
      <c r="AJ1796" s="2">
        <f>COUNTIFS($B:$B,$B1796,$AG:$AG,AJ$1)</f>
        <v>0</v>
      </c>
      <c r="AK1796" s="2">
        <f>COUNTIFS($B:$B,$B1796,$AG:$AG,AK$1)</f>
        <v>0</v>
      </c>
      <c r="AL1796" s="2">
        <f>COUNTIFS($B:$B,$B1796,$AG:$AG,AL$1)</f>
        <v>0</v>
      </c>
      <c r="AM1796" s="2">
        <f>COUNTIFS($B:$B,$B1796,$AG:$AG,AM$1)</f>
        <v>0</v>
      </c>
      <c r="AN1796" s="2">
        <f>COUNTIFS($B:$B,$B1796,$AG:$AG,AN$1)</f>
        <v>1</v>
      </c>
      <c r="AO1796" s="2">
        <f>COUNTIFS($B:$B,$B1796,$AG:$AG,AO$1)</f>
        <v>0</v>
      </c>
      <c r="AP1796" s="2">
        <f>COUNTIFS($B:$B,$B1796,$AG:$AG,AP$1)</f>
        <v>0</v>
      </c>
      <c r="AQ1796" s="2">
        <f>COUNTIFS($B:$B,$B1796,$AG:$AG,AQ$1)</f>
        <v>0</v>
      </c>
      <c r="AR1796" s="2">
        <f>COUNTIFS($B:$B,$B1796,$AG:$AG,AR$1)</f>
        <v>0</v>
      </c>
      <c r="AS1796" s="2">
        <f>COUNTIFS($B:$B,$B1796,$AG:$AG,AS$1)</f>
        <v>0</v>
      </c>
      <c r="AT1796" s="2">
        <f>COUNTIFS($B:$B,$B1796,$AG:$AG,AT$1)</f>
        <v>1</v>
      </c>
      <c r="AU1796" s="2">
        <f>COUNTIFS($B:$B,$B1796,$AG:$AG,AU$1)</f>
        <v>0</v>
      </c>
    </row>
    <row r="1797" spans="1:47" ht="15" customHeight="1" x14ac:dyDescent="0.35">
      <c r="A1797" s="7">
        <f>IF(B1796=B1797,A1796,A1796+1)</f>
        <v>624</v>
      </c>
      <c r="B1797" s="7" t="s">
        <v>3026</v>
      </c>
      <c r="C1797" s="7" t="s">
        <v>3025</v>
      </c>
      <c r="D1797" s="7" t="s">
        <v>2583</v>
      </c>
      <c r="E1797" s="7" t="s">
        <v>2582</v>
      </c>
      <c r="F1797" s="4" t="s">
        <v>7</v>
      </c>
      <c r="G1797" s="4" t="s">
        <v>8</v>
      </c>
      <c r="H1797" s="4" t="s">
        <v>7</v>
      </c>
      <c r="I1797" s="3">
        <v>2</v>
      </c>
      <c r="J1797" s="3" t="s">
        <v>57</v>
      </c>
      <c r="K1797" s="3" t="s">
        <v>2599</v>
      </c>
      <c r="L1797" s="3" t="s">
        <v>55</v>
      </c>
      <c r="M1797" s="3" t="s">
        <v>3030</v>
      </c>
      <c r="N1797" s="3" t="s">
        <v>3029</v>
      </c>
      <c r="P1797" s="3" t="s">
        <v>669</v>
      </c>
      <c r="Q1797" s="3" t="s">
        <v>1475</v>
      </c>
      <c r="R1797" s="3" t="s">
        <v>2434</v>
      </c>
      <c r="S1797" s="2" t="str">
        <f>IF(P1797="심사불필요","-",VLOOKUP(K1797,'[1]자격증 backdata'!A:G,7,0))</f>
        <v>-</v>
      </c>
      <c r="T1797" s="2" t="str">
        <f>IF(S1797="-","-",IF(COUNTIFS(B:B,B1797,S:S,"필수")&gt;0,"자격요건충족","확인필요"))</f>
        <v>-</v>
      </c>
      <c r="U1797" s="2"/>
      <c r="W1797" s="2">
        <f>IF(Q1797="4급","심사불필요",VLOOKUP(K1797,'[1]자격증 backdata'!A:B,2,0))</f>
        <v>2</v>
      </c>
      <c r="X1797" s="3">
        <f>IF(R1797="A", MIN(20, SUMIFS(W:W, B:B, B1797, R:R, "A")),IF(R1797="B", MIN(30, SUMIFS(W:W, B:B, B1797, R:R, "B")),"비해당분야"))</f>
        <v>8</v>
      </c>
      <c r="Y1797" s="3" t="str">
        <f>IF(R1797="C",MIN(30,IF(COUNTIFS(B:B,B1797,W:W,"가1")=1,25,IF(COUNTIFS(B:B,B1797,W:W,"가1")&gt;=2,30,0))+IF(COUNTIFS(B:B,B1797,W:W,"나1")&gt;=4,30,IF(COUNTIFS(B:B,B1797,W:W,"나1")=3,26,IF(COUNTIFS(B:B,B1797,W:W,"나1")=2,22,IF(COUNTIFS(B:B,B1797,W:W,"나1")=1,18,0)))))+MIN(30,IF(COUNTIFS(B:B,B1797,W:W,"가2")=1,25,IF(COUNTIFS(B:B,B1797,W:W,"가2")&gt;=2,30,0))+IF(COUNTIFS(B:B,B1797,W:W,"나2")=3,30,IF(COUNTIFS(B:B,B1797,W:W,"나2")=2,25,IF(COUNTIFS(B:B,B1797,W:W,"나2")=1,20,0)))),"비해당분야")</f>
        <v>비해당분야</v>
      </c>
      <c r="Z1797" s="3" t="str">
        <f>IF(R1797="C",VLOOKUP(K1797,'[1]자격증 backdata'!A:F,6,0),"비해당분야")</f>
        <v>비해당분야</v>
      </c>
      <c r="AA1797" s="3" t="str">
        <f>IF(R1797="C",SUMIF(B:B,B1797,Z:Z),"비해당분야")</f>
        <v>비해당분야</v>
      </c>
      <c r="AB1797" s="3" t="str">
        <f>IF(R1797="C",SUM(Y1797,AA1797),"비해당분야")</f>
        <v>비해당분야</v>
      </c>
      <c r="AC1797" s="3">
        <f>IF(R1797="C",AB1797,X1797)</f>
        <v>8</v>
      </c>
      <c r="AD1797" s="3">
        <f>VLOOKUP(K1797,'[1]자격증 backdata'!A:D,4,0)</f>
        <v>0</v>
      </c>
      <c r="AE1797" s="3">
        <f>IF(_xlfn.MAXIFS(AD:AD,B:B,B1797)&gt;10,10,_xlfn.MAXIFS(AD:AD,B:B,B1797))</f>
        <v>5</v>
      </c>
      <c r="AG1797" s="2" t="str">
        <f>VLOOKUP(K1797,'[1]자격증 backdata'!A:C,3,0)</f>
        <v>M</v>
      </c>
      <c r="AH1797" s="2">
        <f>COUNTIFS($B:$B,$B1797,$AG:$AG,AH$1)</f>
        <v>0</v>
      </c>
      <c r="AI1797" s="2">
        <f>COUNTIFS($B:$B,$B1797,$AG:$AG,AI$1)</f>
        <v>0</v>
      </c>
      <c r="AJ1797" s="2">
        <f>COUNTIFS($B:$B,$B1797,$AG:$AG,AJ$1)</f>
        <v>0</v>
      </c>
      <c r="AK1797" s="2">
        <f>COUNTIFS($B:$B,$B1797,$AG:$AG,AK$1)</f>
        <v>0</v>
      </c>
      <c r="AL1797" s="2">
        <f>COUNTIFS($B:$B,$B1797,$AG:$AG,AL$1)</f>
        <v>0</v>
      </c>
      <c r="AM1797" s="2">
        <f>COUNTIFS($B:$B,$B1797,$AG:$AG,AM$1)</f>
        <v>0</v>
      </c>
      <c r="AN1797" s="2">
        <f>COUNTIFS($B:$B,$B1797,$AG:$AG,AN$1)</f>
        <v>1</v>
      </c>
      <c r="AO1797" s="2">
        <f>COUNTIFS($B:$B,$B1797,$AG:$AG,AO$1)</f>
        <v>0</v>
      </c>
      <c r="AP1797" s="2">
        <f>COUNTIFS($B:$B,$B1797,$AG:$AG,AP$1)</f>
        <v>0</v>
      </c>
      <c r="AQ1797" s="2">
        <f>COUNTIFS($B:$B,$B1797,$AG:$AG,AQ$1)</f>
        <v>0</v>
      </c>
      <c r="AR1797" s="2">
        <f>COUNTIFS($B:$B,$B1797,$AG:$AG,AR$1)</f>
        <v>0</v>
      </c>
      <c r="AS1797" s="2">
        <f>COUNTIFS($B:$B,$B1797,$AG:$AG,AS$1)</f>
        <v>0</v>
      </c>
      <c r="AT1797" s="2">
        <f>COUNTIFS($B:$B,$B1797,$AG:$AG,AT$1)</f>
        <v>1</v>
      </c>
      <c r="AU1797" s="2">
        <f>COUNTIFS($B:$B,$B1797,$AG:$AG,AU$1)</f>
        <v>0</v>
      </c>
    </row>
    <row r="1798" spans="1:47" ht="15" customHeight="1" x14ac:dyDescent="0.35">
      <c r="A1798" s="7">
        <f>IF(B1797=B1798,A1797,A1797+1)</f>
        <v>624</v>
      </c>
      <c r="B1798" s="7" t="s">
        <v>3026</v>
      </c>
      <c r="C1798" s="7" t="s">
        <v>3025</v>
      </c>
      <c r="D1798" s="7" t="s">
        <v>2583</v>
      </c>
      <c r="E1798" s="7" t="s">
        <v>2582</v>
      </c>
      <c r="F1798" s="4" t="s">
        <v>7</v>
      </c>
      <c r="G1798" s="4" t="s">
        <v>8</v>
      </c>
      <c r="H1798" s="4" t="s">
        <v>7</v>
      </c>
      <c r="I1798" s="3">
        <v>3</v>
      </c>
      <c r="J1798" s="3" t="s">
        <v>215</v>
      </c>
      <c r="K1798" s="3" t="s">
        <v>2763</v>
      </c>
      <c r="L1798" s="3" t="s">
        <v>55</v>
      </c>
      <c r="M1798" s="3" t="s">
        <v>3028</v>
      </c>
      <c r="N1798" s="3" t="s">
        <v>3027</v>
      </c>
      <c r="P1798" s="3" t="s">
        <v>669</v>
      </c>
      <c r="Q1798" s="3" t="s">
        <v>1475</v>
      </c>
      <c r="R1798" s="3" t="s">
        <v>2434</v>
      </c>
      <c r="S1798" s="2" t="str">
        <f>IF(P1798="심사불필요","-",VLOOKUP(K1798,'[1]자격증 backdata'!A:G,7,0))</f>
        <v>-</v>
      </c>
      <c r="T1798" s="2" t="str">
        <f>IF(S1798="-","-",IF(COUNTIFS(B:B,B1798,S:S,"필수")&gt;0,"자격요건충족","확인필요"))</f>
        <v>-</v>
      </c>
      <c r="U1798" s="2"/>
      <c r="W1798" s="2">
        <f>IF(Q1798="4급","심사불필요",VLOOKUP(K1798,'[1]자격증 backdata'!A:B,2,0))</f>
        <v>4</v>
      </c>
      <c r="X1798" s="3">
        <f>IF(R1798="A", MIN(20, SUMIFS(W:W, B:B, B1798, R:R, "A")),IF(R1798="B", MIN(30, SUMIFS(W:W, B:B, B1798, R:R, "B")),"비해당분야"))</f>
        <v>8</v>
      </c>
      <c r="Y1798" s="3" t="str">
        <f>IF(R1798="C",MIN(30,IF(COUNTIFS(B:B,B1798,W:W,"가1")=1,25,IF(COUNTIFS(B:B,B1798,W:W,"가1")&gt;=2,30,0))+IF(COUNTIFS(B:B,B1798,W:W,"나1")&gt;=4,30,IF(COUNTIFS(B:B,B1798,W:W,"나1")=3,26,IF(COUNTIFS(B:B,B1798,W:W,"나1")=2,22,IF(COUNTIFS(B:B,B1798,W:W,"나1")=1,18,0)))))+MIN(30,IF(COUNTIFS(B:B,B1798,W:W,"가2")=1,25,IF(COUNTIFS(B:B,B1798,W:W,"가2")&gt;=2,30,0))+IF(COUNTIFS(B:B,B1798,W:W,"나2")=3,30,IF(COUNTIFS(B:B,B1798,W:W,"나2")=2,25,IF(COUNTIFS(B:B,B1798,W:W,"나2")=1,20,0)))),"비해당분야")</f>
        <v>비해당분야</v>
      </c>
      <c r="Z1798" s="3" t="str">
        <f>IF(R1798="C",VLOOKUP(K1798,'[1]자격증 backdata'!A:F,6,0),"비해당분야")</f>
        <v>비해당분야</v>
      </c>
      <c r="AA1798" s="3" t="str">
        <f>IF(R1798="C",SUMIF(B:B,B1798,Z:Z),"비해당분야")</f>
        <v>비해당분야</v>
      </c>
      <c r="AB1798" s="3" t="str">
        <f>IF(R1798="C",SUM(Y1798,AA1798),"비해당분야")</f>
        <v>비해당분야</v>
      </c>
      <c r="AC1798" s="3">
        <f>IF(R1798="C",AB1798,X1798)</f>
        <v>8</v>
      </c>
      <c r="AD1798" s="3">
        <f>VLOOKUP(K1798,'[1]자격증 backdata'!A:D,4,0)</f>
        <v>0</v>
      </c>
      <c r="AE1798" s="3">
        <f>IF(_xlfn.MAXIFS(AD:AD,B:B,B1798)&gt;10,10,_xlfn.MAXIFS(AD:AD,B:B,B1798))</f>
        <v>5</v>
      </c>
      <c r="AG1798" s="2" t="str">
        <f>VLOOKUP(K1798,'[1]자격증 backdata'!A:C,3,0)</f>
        <v>G</v>
      </c>
      <c r="AH1798" s="2">
        <f>COUNTIFS($B:$B,$B1798,$AG:$AG,AH$1)</f>
        <v>0</v>
      </c>
      <c r="AI1798" s="2">
        <f>COUNTIFS($B:$B,$B1798,$AG:$AG,AI$1)</f>
        <v>0</v>
      </c>
      <c r="AJ1798" s="2">
        <f>COUNTIFS($B:$B,$B1798,$AG:$AG,AJ$1)</f>
        <v>0</v>
      </c>
      <c r="AK1798" s="2">
        <f>COUNTIFS($B:$B,$B1798,$AG:$AG,AK$1)</f>
        <v>0</v>
      </c>
      <c r="AL1798" s="2">
        <f>COUNTIFS($B:$B,$B1798,$AG:$AG,AL$1)</f>
        <v>0</v>
      </c>
      <c r="AM1798" s="2">
        <f>COUNTIFS($B:$B,$B1798,$AG:$AG,AM$1)</f>
        <v>0</v>
      </c>
      <c r="AN1798" s="2">
        <f>COUNTIFS($B:$B,$B1798,$AG:$AG,AN$1)</f>
        <v>1</v>
      </c>
      <c r="AO1798" s="2">
        <f>COUNTIFS($B:$B,$B1798,$AG:$AG,AO$1)</f>
        <v>0</v>
      </c>
      <c r="AP1798" s="2">
        <f>COUNTIFS($B:$B,$B1798,$AG:$AG,AP$1)</f>
        <v>0</v>
      </c>
      <c r="AQ1798" s="2">
        <f>COUNTIFS($B:$B,$B1798,$AG:$AG,AQ$1)</f>
        <v>0</v>
      </c>
      <c r="AR1798" s="2">
        <f>COUNTIFS($B:$B,$B1798,$AG:$AG,AR$1)</f>
        <v>0</v>
      </c>
      <c r="AS1798" s="2">
        <f>COUNTIFS($B:$B,$B1798,$AG:$AG,AS$1)</f>
        <v>0</v>
      </c>
      <c r="AT1798" s="2">
        <f>COUNTIFS($B:$B,$B1798,$AG:$AG,AT$1)</f>
        <v>1</v>
      </c>
      <c r="AU1798" s="2">
        <f>COUNTIFS($B:$B,$B1798,$AG:$AG,AU$1)</f>
        <v>0</v>
      </c>
    </row>
    <row r="1799" spans="1:47" ht="15" customHeight="1" x14ac:dyDescent="0.35">
      <c r="A1799" s="7">
        <f>IF(B1798=B1799,A1798,A1798+1)</f>
        <v>624</v>
      </c>
      <c r="B1799" s="7" t="s">
        <v>3026</v>
      </c>
      <c r="C1799" s="7" t="s">
        <v>3025</v>
      </c>
      <c r="D1799" s="7" t="s">
        <v>2583</v>
      </c>
      <c r="E1799" s="7" t="s">
        <v>2582</v>
      </c>
      <c r="F1799" s="4" t="s">
        <v>7</v>
      </c>
      <c r="G1799" s="4" t="s">
        <v>8</v>
      </c>
      <c r="H1799" s="4" t="s">
        <v>7</v>
      </c>
      <c r="I1799" s="3">
        <v>4</v>
      </c>
      <c r="J1799" s="3" t="s">
        <v>241</v>
      </c>
      <c r="K1799" s="3" t="s">
        <v>2631</v>
      </c>
      <c r="L1799" s="3" t="s">
        <v>4</v>
      </c>
      <c r="M1799" s="3" t="s">
        <v>3024</v>
      </c>
      <c r="N1799" s="3" t="s">
        <v>142</v>
      </c>
      <c r="P1799" s="3" t="s">
        <v>669</v>
      </c>
      <c r="Q1799" s="3" t="s">
        <v>1475</v>
      </c>
      <c r="R1799" s="3" t="s">
        <v>2434</v>
      </c>
      <c r="S1799" s="2" t="str">
        <f>IF(P1799="심사불필요","-",VLOOKUP(K1799,'[1]자격증 backdata'!A:G,7,0))</f>
        <v>-</v>
      </c>
      <c r="T1799" s="2" t="str">
        <f>IF(S1799="-","-",IF(COUNTIFS(B:B,B1799,S:S,"필수")&gt;0,"자격요건충족","확인필요"))</f>
        <v>-</v>
      </c>
      <c r="U1799" s="2"/>
      <c r="W1799" s="2">
        <f>IF(Q1799="4급","심사불필요",VLOOKUP(K1799,'[1]자격증 backdata'!A:B,2,0))</f>
        <v>2</v>
      </c>
      <c r="X1799" s="3">
        <f>IF(R1799="A", MIN(20, SUMIFS(W:W, B:B, B1799, R:R, "A")),IF(R1799="B", MIN(30, SUMIFS(W:W, B:B, B1799, R:R, "B")),"비해당분야"))</f>
        <v>8</v>
      </c>
      <c r="Y1799" s="3" t="str">
        <f>IF(R1799="C",MIN(30,IF(COUNTIFS(B:B,B1799,W:W,"가1")=1,25,IF(COUNTIFS(B:B,B1799,W:W,"가1")&gt;=2,30,0))+IF(COUNTIFS(B:B,B1799,W:W,"나1")&gt;=4,30,IF(COUNTIFS(B:B,B1799,W:W,"나1")=3,26,IF(COUNTIFS(B:B,B1799,W:W,"나1")=2,22,IF(COUNTIFS(B:B,B1799,W:W,"나1")=1,18,0)))))+MIN(30,IF(COUNTIFS(B:B,B1799,W:W,"가2")=1,25,IF(COUNTIFS(B:B,B1799,W:W,"가2")&gt;=2,30,0))+IF(COUNTIFS(B:B,B1799,W:W,"나2")=3,30,IF(COUNTIFS(B:B,B1799,W:W,"나2")=2,25,IF(COUNTIFS(B:B,B1799,W:W,"나2")=1,20,0)))),"비해당분야")</f>
        <v>비해당분야</v>
      </c>
      <c r="Z1799" s="3" t="str">
        <f>IF(R1799="C",VLOOKUP(K1799,'[1]자격증 backdata'!A:F,6,0),"비해당분야")</f>
        <v>비해당분야</v>
      </c>
      <c r="AA1799" s="3" t="str">
        <f>IF(R1799="C",SUMIF(B:B,B1799,Z:Z),"비해당분야")</f>
        <v>비해당분야</v>
      </c>
      <c r="AB1799" s="3" t="str">
        <f>IF(R1799="C",SUM(Y1799,AA1799),"비해당분야")</f>
        <v>비해당분야</v>
      </c>
      <c r="AC1799" s="3">
        <f>IF(R1799="C",AB1799,X1799)</f>
        <v>8</v>
      </c>
      <c r="AD1799" s="3">
        <f>VLOOKUP(K1799,'[1]자격증 backdata'!A:D,4,0)</f>
        <v>0</v>
      </c>
      <c r="AE1799" s="3">
        <f>IF(_xlfn.MAXIFS(AD:AD,B:B,B1799)&gt;10,10,_xlfn.MAXIFS(AD:AD,B:B,B1799))</f>
        <v>5</v>
      </c>
      <c r="AG1799" s="2">
        <f>VLOOKUP(K1799,'[1]자격증 backdata'!A:C,3,0)</f>
        <v>0</v>
      </c>
      <c r="AH1799" s="2">
        <f>COUNTIFS($B:$B,$B1799,$AG:$AG,AH$1)</f>
        <v>0</v>
      </c>
      <c r="AI1799" s="2">
        <f>COUNTIFS($B:$B,$B1799,$AG:$AG,AI$1)</f>
        <v>0</v>
      </c>
      <c r="AJ1799" s="2">
        <f>COUNTIFS($B:$B,$B1799,$AG:$AG,AJ$1)</f>
        <v>0</v>
      </c>
      <c r="AK1799" s="2">
        <f>COUNTIFS($B:$B,$B1799,$AG:$AG,AK$1)</f>
        <v>0</v>
      </c>
      <c r="AL1799" s="2">
        <f>COUNTIFS($B:$B,$B1799,$AG:$AG,AL$1)</f>
        <v>0</v>
      </c>
      <c r="AM1799" s="2">
        <f>COUNTIFS($B:$B,$B1799,$AG:$AG,AM$1)</f>
        <v>0</v>
      </c>
      <c r="AN1799" s="2">
        <f>COUNTIFS($B:$B,$B1799,$AG:$AG,AN$1)</f>
        <v>1</v>
      </c>
      <c r="AO1799" s="2">
        <f>COUNTIFS($B:$B,$B1799,$AG:$AG,AO$1)</f>
        <v>0</v>
      </c>
      <c r="AP1799" s="2">
        <f>COUNTIFS($B:$B,$B1799,$AG:$AG,AP$1)</f>
        <v>0</v>
      </c>
      <c r="AQ1799" s="2">
        <f>COUNTIFS($B:$B,$B1799,$AG:$AG,AQ$1)</f>
        <v>0</v>
      </c>
      <c r="AR1799" s="2">
        <f>COUNTIFS($B:$B,$B1799,$AG:$AG,AR$1)</f>
        <v>0</v>
      </c>
      <c r="AS1799" s="2">
        <f>COUNTIFS($B:$B,$B1799,$AG:$AG,AS$1)</f>
        <v>0</v>
      </c>
      <c r="AT1799" s="2">
        <f>COUNTIFS($B:$B,$B1799,$AG:$AG,AT$1)</f>
        <v>1</v>
      </c>
      <c r="AU1799" s="2">
        <f>COUNTIFS($B:$B,$B1799,$AG:$AG,AU$1)</f>
        <v>0</v>
      </c>
    </row>
    <row r="1800" spans="1:47" ht="15" customHeight="1" x14ac:dyDescent="0.35">
      <c r="A1800" s="4">
        <f>IF(B1799=B1800,A1799,A1799+1)</f>
        <v>625</v>
      </c>
      <c r="B1800" s="4" t="s">
        <v>3022</v>
      </c>
      <c r="C1800" s="4" t="s">
        <v>3021</v>
      </c>
      <c r="D1800" s="4" t="s">
        <v>2583</v>
      </c>
      <c r="E1800" s="4" t="s">
        <v>2582</v>
      </c>
      <c r="F1800" s="4" t="s">
        <v>7</v>
      </c>
      <c r="G1800" s="4" t="s">
        <v>8</v>
      </c>
      <c r="H1800" s="4" t="s">
        <v>7</v>
      </c>
      <c r="I1800" s="4">
        <v>1</v>
      </c>
      <c r="J1800" s="4" t="s">
        <v>106</v>
      </c>
      <c r="K1800" s="4" t="s">
        <v>2581</v>
      </c>
      <c r="L1800" s="4" t="s">
        <v>55</v>
      </c>
      <c r="M1800" s="4" t="s">
        <v>3023</v>
      </c>
      <c r="N1800" s="4" t="s">
        <v>2663</v>
      </c>
      <c r="P1800" s="4" t="s">
        <v>669</v>
      </c>
      <c r="Q1800" s="4" t="s">
        <v>1475</v>
      </c>
      <c r="R1800" s="4" t="s">
        <v>2434</v>
      </c>
      <c r="S1800" s="5" t="str">
        <f>IF(P1800="심사불필요","-",VLOOKUP(K1800,'[1]자격증 backdata'!A:G,7,0))</f>
        <v>-</v>
      </c>
      <c r="T1800" s="5" t="str">
        <f>IF(S1800="-","-",IF(COUNTIFS(B:B,B1800,S:S,"필수")&gt;0,"자격요건충족","확인필요"))</f>
        <v>-</v>
      </c>
      <c r="U1800" s="5"/>
      <c r="W1800" s="5">
        <f>IF(Q1800="4급","심사불필요",VLOOKUP(K1800,'[1]자격증 backdata'!A:B,2,0))</f>
        <v>4</v>
      </c>
      <c r="X1800" s="4">
        <f>IF(R1800="A", MIN(20, SUMIFS(W:W, B:B, B1800, R:R, "A")),IF(R1800="B", MIN(30, SUMIFS(W:W, B:B, B1800, R:R, "B")),"비해당분야"))</f>
        <v>4</v>
      </c>
      <c r="Y1800" s="4" t="str">
        <f>IF(R1800="C",MIN(30,IF(COUNTIFS(B:B,B1800,W:W,"가1")=1,25,IF(COUNTIFS(B:B,B1800,W:W,"가1")&gt;=2,30,0))+IF(COUNTIFS(B:B,B1800,W:W,"나1")&gt;=4,30,IF(COUNTIFS(B:B,B1800,W:W,"나1")=3,26,IF(COUNTIFS(B:B,B1800,W:W,"나1")=2,22,IF(COUNTIFS(B:B,B1800,W:W,"나1")=1,18,0)))))+MIN(30,IF(COUNTIFS(B:B,B1800,W:W,"가2")=1,25,IF(COUNTIFS(B:B,B1800,W:W,"가2")&gt;=2,30,0))+IF(COUNTIFS(B:B,B1800,W:W,"나2")=3,30,IF(COUNTIFS(B:B,B1800,W:W,"나2")=2,25,IF(COUNTIFS(B:B,B1800,W:W,"나2")=1,20,0)))),"비해당분야")</f>
        <v>비해당분야</v>
      </c>
      <c r="Z1800" s="4" t="str">
        <f>IF(R1800="C",VLOOKUP(K1800,'[1]자격증 backdata'!A:F,6,0),"비해당분야")</f>
        <v>비해당분야</v>
      </c>
      <c r="AA1800" s="4" t="str">
        <f>IF(R1800="C",SUMIF(B:B,B1800,Z:Z),"비해당분야")</f>
        <v>비해당분야</v>
      </c>
      <c r="AB1800" s="4" t="str">
        <f>IF(R1800="C",SUM(Y1800,AA1800),"비해당분야")</f>
        <v>비해당분야</v>
      </c>
      <c r="AC1800" s="4">
        <f>IF(R1800="C",AB1800,X1800)</f>
        <v>4</v>
      </c>
      <c r="AD1800" s="4">
        <f>VLOOKUP(K1800,'[1]자격증 backdata'!A:D,4,0)</f>
        <v>0</v>
      </c>
      <c r="AE1800" s="4">
        <f>IF(_xlfn.MAXIFS(AD:AD,B:B,B1800)&gt;10,10,_xlfn.MAXIFS(AD:AD,B:B,B1800))</f>
        <v>5</v>
      </c>
      <c r="AG1800" s="5" t="str">
        <f>VLOOKUP(K1800,'[1]자격증 backdata'!A:C,3,0)</f>
        <v>M</v>
      </c>
      <c r="AH1800" s="5">
        <f>COUNTIFS($B:$B,$B1800,$AG:$AG,AH$1)</f>
        <v>0</v>
      </c>
      <c r="AI1800" s="5">
        <f>COUNTIFS($B:$B,$B1800,$AG:$AG,AI$1)</f>
        <v>0</v>
      </c>
      <c r="AJ1800" s="5">
        <f>COUNTIFS($B:$B,$B1800,$AG:$AG,AJ$1)</f>
        <v>0</v>
      </c>
      <c r="AK1800" s="5">
        <f>COUNTIFS($B:$B,$B1800,$AG:$AG,AK$1)</f>
        <v>0</v>
      </c>
      <c r="AL1800" s="5">
        <f>COUNTIFS($B:$B,$B1800,$AG:$AG,AL$1)</f>
        <v>0</v>
      </c>
      <c r="AM1800" s="5">
        <f>COUNTIFS($B:$B,$B1800,$AG:$AG,AM$1)</f>
        <v>0</v>
      </c>
      <c r="AN1800" s="5">
        <f>COUNTIFS($B:$B,$B1800,$AG:$AG,AN$1)</f>
        <v>0</v>
      </c>
      <c r="AO1800" s="5">
        <f>COUNTIFS($B:$B,$B1800,$AG:$AG,AO$1)</f>
        <v>0</v>
      </c>
      <c r="AP1800" s="5">
        <f>COUNTIFS($B:$B,$B1800,$AG:$AG,AP$1)</f>
        <v>0</v>
      </c>
      <c r="AQ1800" s="5">
        <f>COUNTIFS($B:$B,$B1800,$AG:$AG,AQ$1)</f>
        <v>0</v>
      </c>
      <c r="AR1800" s="5">
        <f>COUNTIFS($B:$B,$B1800,$AG:$AG,AR$1)</f>
        <v>0</v>
      </c>
      <c r="AS1800" s="5">
        <f>COUNTIFS($B:$B,$B1800,$AG:$AG,AS$1)</f>
        <v>0</v>
      </c>
      <c r="AT1800" s="5">
        <f>COUNTIFS($B:$B,$B1800,$AG:$AG,AT$1)</f>
        <v>1</v>
      </c>
      <c r="AU1800" s="5">
        <f>COUNTIFS($B:$B,$B1800,$AG:$AG,AU$1)</f>
        <v>0</v>
      </c>
    </row>
    <row r="1801" spans="1:47" ht="15" customHeight="1" x14ac:dyDescent="0.35">
      <c r="A1801" s="6">
        <f>IF(B1800=B1801,A1800,A1800+1)</f>
        <v>625</v>
      </c>
      <c r="B1801" s="6" t="s">
        <v>3022</v>
      </c>
      <c r="C1801" s="6" t="s">
        <v>3021</v>
      </c>
      <c r="D1801" s="6" t="s">
        <v>2583</v>
      </c>
      <c r="E1801" s="6" t="s">
        <v>2582</v>
      </c>
      <c r="F1801" s="4" t="s">
        <v>7</v>
      </c>
      <c r="G1801" s="4" t="s">
        <v>8</v>
      </c>
      <c r="H1801" s="4" t="s">
        <v>7</v>
      </c>
      <c r="I1801" s="4">
        <v>2</v>
      </c>
      <c r="J1801" s="4" t="s">
        <v>69</v>
      </c>
      <c r="K1801" s="4" t="s">
        <v>2590</v>
      </c>
      <c r="L1801" s="4" t="s">
        <v>36</v>
      </c>
      <c r="M1801" s="4" t="s">
        <v>3020</v>
      </c>
      <c r="N1801" s="4" t="s">
        <v>815</v>
      </c>
      <c r="P1801" s="4" t="s">
        <v>669</v>
      </c>
      <c r="Q1801" s="4" t="s">
        <v>1475</v>
      </c>
      <c r="R1801" s="4" t="s">
        <v>2434</v>
      </c>
      <c r="S1801" s="5" t="str">
        <f>IF(P1801="심사불필요","-",VLOOKUP(K1801,'[1]자격증 backdata'!A:G,7,0))</f>
        <v>-</v>
      </c>
      <c r="T1801" s="5" t="str">
        <f>IF(S1801="-","-",IF(COUNTIFS(B:B,B1801,S:S,"필수")&gt;0,"자격요건충족","확인필요"))</f>
        <v>-</v>
      </c>
      <c r="U1801" s="5"/>
      <c r="W1801" s="5">
        <f>IF(Q1801="4급","심사불필요",VLOOKUP(K1801,'[1]자격증 backdata'!A:B,2,0))</f>
        <v>0</v>
      </c>
      <c r="X1801" s="4">
        <f>IF(R1801="A", MIN(20, SUMIFS(W:W, B:B, B1801, R:R, "A")),IF(R1801="B", MIN(30, SUMIFS(W:W, B:B, B1801, R:R, "B")),"비해당분야"))</f>
        <v>4</v>
      </c>
      <c r="Y1801" s="4" t="str">
        <f>IF(R1801="C",MIN(30,IF(COUNTIFS(B:B,B1801,W:W,"가1")=1,25,IF(COUNTIFS(B:B,B1801,W:W,"가1")&gt;=2,30,0))+IF(COUNTIFS(B:B,B1801,W:W,"나1")&gt;=4,30,IF(COUNTIFS(B:B,B1801,W:W,"나1")=3,26,IF(COUNTIFS(B:B,B1801,W:W,"나1")=2,22,IF(COUNTIFS(B:B,B1801,W:W,"나1")=1,18,0)))))+MIN(30,IF(COUNTIFS(B:B,B1801,W:W,"가2")=1,25,IF(COUNTIFS(B:B,B1801,W:W,"가2")&gt;=2,30,0))+IF(COUNTIFS(B:B,B1801,W:W,"나2")=3,30,IF(COUNTIFS(B:B,B1801,W:W,"나2")=2,25,IF(COUNTIFS(B:B,B1801,W:W,"나2")=1,20,0)))),"비해당분야")</f>
        <v>비해당분야</v>
      </c>
      <c r="Z1801" s="4" t="str">
        <f>IF(R1801="C",VLOOKUP(K1801,'[1]자격증 backdata'!A:F,6,0),"비해당분야")</f>
        <v>비해당분야</v>
      </c>
      <c r="AA1801" s="4" t="str">
        <f>IF(R1801="C",SUMIF(B:B,B1801,Z:Z),"비해당분야")</f>
        <v>비해당분야</v>
      </c>
      <c r="AB1801" s="4" t="str">
        <f>IF(R1801="C",SUM(Y1801,AA1801),"비해당분야")</f>
        <v>비해당분야</v>
      </c>
      <c r="AC1801" s="4">
        <f>IF(R1801="C",AB1801,X1801)</f>
        <v>4</v>
      </c>
      <c r="AD1801" s="4">
        <f>VLOOKUP(K1801,'[1]자격증 backdata'!A:D,4,0)</f>
        <v>5</v>
      </c>
      <c r="AE1801" s="4">
        <f>IF(_xlfn.MAXIFS(AD:AD,B:B,B1801)&gt;10,10,_xlfn.MAXIFS(AD:AD,B:B,B1801))</f>
        <v>5</v>
      </c>
      <c r="AG1801" s="5">
        <f>VLOOKUP(K1801,'[1]자격증 backdata'!A:C,3,0)</f>
        <v>0</v>
      </c>
      <c r="AH1801" s="5">
        <f>COUNTIFS($B:$B,$B1801,$AG:$AG,AH$1)</f>
        <v>0</v>
      </c>
      <c r="AI1801" s="5">
        <f>COUNTIFS($B:$B,$B1801,$AG:$AG,AI$1)</f>
        <v>0</v>
      </c>
      <c r="AJ1801" s="5">
        <f>COUNTIFS($B:$B,$B1801,$AG:$AG,AJ$1)</f>
        <v>0</v>
      </c>
      <c r="AK1801" s="5">
        <f>COUNTIFS($B:$B,$B1801,$AG:$AG,AK$1)</f>
        <v>0</v>
      </c>
      <c r="AL1801" s="5">
        <f>COUNTIFS($B:$B,$B1801,$AG:$AG,AL$1)</f>
        <v>0</v>
      </c>
      <c r="AM1801" s="5">
        <f>COUNTIFS($B:$B,$B1801,$AG:$AG,AM$1)</f>
        <v>0</v>
      </c>
      <c r="AN1801" s="5">
        <f>COUNTIFS($B:$B,$B1801,$AG:$AG,AN$1)</f>
        <v>0</v>
      </c>
      <c r="AO1801" s="5">
        <f>COUNTIFS($B:$B,$B1801,$AG:$AG,AO$1)</f>
        <v>0</v>
      </c>
      <c r="AP1801" s="5">
        <f>COUNTIFS($B:$B,$B1801,$AG:$AG,AP$1)</f>
        <v>0</v>
      </c>
      <c r="AQ1801" s="5">
        <f>COUNTIFS($B:$B,$B1801,$AG:$AG,AQ$1)</f>
        <v>0</v>
      </c>
      <c r="AR1801" s="5">
        <f>COUNTIFS($B:$B,$B1801,$AG:$AG,AR$1)</f>
        <v>0</v>
      </c>
      <c r="AS1801" s="5">
        <f>COUNTIFS($B:$B,$B1801,$AG:$AG,AS$1)</f>
        <v>0</v>
      </c>
      <c r="AT1801" s="5">
        <f>COUNTIFS($B:$B,$B1801,$AG:$AG,AT$1)</f>
        <v>1</v>
      </c>
      <c r="AU1801" s="5">
        <f>COUNTIFS($B:$B,$B1801,$AG:$AG,AU$1)</f>
        <v>0</v>
      </c>
    </row>
    <row r="1802" spans="1:47" ht="15" customHeight="1" x14ac:dyDescent="0.35">
      <c r="A1802" s="3">
        <f>IF(B1801=B1802,A1801,A1801+1)</f>
        <v>626</v>
      </c>
      <c r="B1802" s="3" t="s">
        <v>3015</v>
      </c>
      <c r="C1802" s="3" t="s">
        <v>3014</v>
      </c>
      <c r="D1802" s="3" t="s">
        <v>2583</v>
      </c>
      <c r="E1802" s="3" t="s">
        <v>2582</v>
      </c>
      <c r="F1802" s="4" t="s">
        <v>7</v>
      </c>
      <c r="G1802" s="4" t="s">
        <v>8</v>
      </c>
      <c r="H1802" s="4" t="s">
        <v>7</v>
      </c>
      <c r="I1802" s="3">
        <v>1</v>
      </c>
      <c r="J1802" s="3" t="s">
        <v>633</v>
      </c>
      <c r="K1802" s="3" t="s">
        <v>2614</v>
      </c>
      <c r="L1802" s="3" t="s">
        <v>55</v>
      </c>
      <c r="M1802" s="3" t="s">
        <v>3019</v>
      </c>
      <c r="N1802" s="3" t="s">
        <v>891</v>
      </c>
      <c r="P1802" s="3" t="s">
        <v>669</v>
      </c>
      <c r="Q1802" s="3" t="s">
        <v>1475</v>
      </c>
      <c r="R1802" s="3" t="s">
        <v>2434</v>
      </c>
      <c r="S1802" s="2" t="str">
        <f>IF(P1802="심사불필요","-",VLOOKUP(K1802,'[1]자격증 backdata'!A:G,7,0))</f>
        <v>-</v>
      </c>
      <c r="T1802" s="2" t="str">
        <f>IF(S1802="-","-",IF(COUNTIFS(B:B,B1802,S:S,"필수")&gt;0,"자격요건충족","확인필요"))</f>
        <v>-</v>
      </c>
      <c r="U1802" s="2"/>
      <c r="W1802" s="2">
        <f>IF(Q1802="4급","심사불필요",VLOOKUP(K1802,'[1]자격증 backdata'!A:B,2,0))</f>
        <v>4</v>
      </c>
      <c r="X1802" s="3">
        <f>IF(R1802="A", MIN(20, SUMIFS(W:W, B:B, B1802, R:R, "A")),IF(R1802="B", MIN(30, SUMIFS(W:W, B:B, B1802, R:R, "B")),"비해당분야"))</f>
        <v>14</v>
      </c>
      <c r="Y1802" s="3" t="str">
        <f>IF(R1802="C",MIN(30,IF(COUNTIFS(B:B,B1802,W:W,"가1")=1,25,IF(COUNTIFS(B:B,B1802,W:W,"가1")&gt;=2,30,0))+IF(COUNTIFS(B:B,B1802,W:W,"나1")&gt;=4,30,IF(COUNTIFS(B:B,B1802,W:W,"나1")=3,26,IF(COUNTIFS(B:B,B1802,W:W,"나1")=2,22,IF(COUNTIFS(B:B,B1802,W:W,"나1")=1,18,0)))))+MIN(30,IF(COUNTIFS(B:B,B1802,W:W,"가2")=1,25,IF(COUNTIFS(B:B,B1802,W:W,"가2")&gt;=2,30,0))+IF(COUNTIFS(B:B,B1802,W:W,"나2")=3,30,IF(COUNTIFS(B:B,B1802,W:W,"나2")=2,25,IF(COUNTIFS(B:B,B1802,W:W,"나2")=1,20,0)))),"비해당분야")</f>
        <v>비해당분야</v>
      </c>
      <c r="Z1802" s="3" t="str">
        <f>IF(R1802="C",VLOOKUP(K1802,'[1]자격증 backdata'!A:F,6,0),"비해당분야")</f>
        <v>비해당분야</v>
      </c>
      <c r="AA1802" s="3" t="str">
        <f>IF(R1802="C",SUMIF(B:B,B1802,Z:Z),"비해당분야")</f>
        <v>비해당분야</v>
      </c>
      <c r="AB1802" s="3" t="str">
        <f>IF(R1802="C",SUM(Y1802,AA1802),"비해당분야")</f>
        <v>비해당분야</v>
      </c>
      <c r="AC1802" s="3">
        <f>IF(R1802="C",AB1802,X1802)</f>
        <v>14</v>
      </c>
      <c r="AD1802" s="3">
        <f>VLOOKUP(K1802,'[1]자격증 backdata'!A:D,4,0)</f>
        <v>0</v>
      </c>
      <c r="AE1802" s="3">
        <f>IF(_xlfn.MAXIFS(AD:AD,B:B,B1802)&gt;10,10,_xlfn.MAXIFS(AD:AD,B:B,B1802))</f>
        <v>5</v>
      </c>
      <c r="AG1802" s="2" t="str">
        <f>VLOOKUP(K1802,'[1]자격증 backdata'!A:C,3,0)</f>
        <v>G</v>
      </c>
      <c r="AH1802" s="2">
        <f>COUNTIFS($B:$B,$B1802,$AG:$AG,AH$1)</f>
        <v>0</v>
      </c>
      <c r="AI1802" s="2">
        <f>COUNTIFS($B:$B,$B1802,$AG:$AG,AI$1)</f>
        <v>0</v>
      </c>
      <c r="AJ1802" s="2">
        <f>COUNTIFS($B:$B,$B1802,$AG:$AG,AJ$1)</f>
        <v>0</v>
      </c>
      <c r="AK1802" s="2">
        <f>COUNTIFS($B:$B,$B1802,$AG:$AG,AK$1)</f>
        <v>0</v>
      </c>
      <c r="AL1802" s="2">
        <f>COUNTIFS($B:$B,$B1802,$AG:$AG,AL$1)</f>
        <v>0</v>
      </c>
      <c r="AM1802" s="2">
        <f>COUNTIFS($B:$B,$B1802,$AG:$AG,AM$1)</f>
        <v>0</v>
      </c>
      <c r="AN1802" s="2">
        <f>COUNTIFS($B:$B,$B1802,$AG:$AG,AN$1)</f>
        <v>1</v>
      </c>
      <c r="AO1802" s="2">
        <f>COUNTIFS($B:$B,$B1802,$AG:$AG,AO$1)</f>
        <v>1</v>
      </c>
      <c r="AP1802" s="2">
        <f>COUNTIFS($B:$B,$B1802,$AG:$AG,AP$1)</f>
        <v>0</v>
      </c>
      <c r="AQ1802" s="2">
        <f>COUNTIFS($B:$B,$B1802,$AG:$AG,AQ$1)</f>
        <v>0</v>
      </c>
      <c r="AR1802" s="2">
        <f>COUNTIFS($B:$B,$B1802,$AG:$AG,AR$1)</f>
        <v>0</v>
      </c>
      <c r="AS1802" s="2">
        <f>COUNTIFS($B:$B,$B1802,$AG:$AG,AS$1)</f>
        <v>1</v>
      </c>
      <c r="AT1802" s="2">
        <f>COUNTIFS($B:$B,$B1802,$AG:$AG,AT$1)</f>
        <v>1</v>
      </c>
      <c r="AU1802" s="2">
        <f>COUNTIFS($B:$B,$B1802,$AG:$AG,AU$1)</f>
        <v>0</v>
      </c>
    </row>
    <row r="1803" spans="1:47" ht="15" customHeight="1" x14ac:dyDescent="0.35">
      <c r="A1803" s="7">
        <f>IF(B1802=B1803,A1802,A1802+1)</f>
        <v>626</v>
      </c>
      <c r="B1803" s="7" t="s">
        <v>3015</v>
      </c>
      <c r="C1803" s="7" t="s">
        <v>3014</v>
      </c>
      <c r="D1803" s="7" t="s">
        <v>2583</v>
      </c>
      <c r="E1803" s="7" t="s">
        <v>2582</v>
      </c>
      <c r="F1803" s="4" t="s">
        <v>7</v>
      </c>
      <c r="G1803" s="4" t="s">
        <v>8</v>
      </c>
      <c r="H1803" s="4" t="s">
        <v>7</v>
      </c>
      <c r="I1803" s="3">
        <v>2</v>
      </c>
      <c r="J1803" s="3" t="s">
        <v>2588</v>
      </c>
      <c r="K1803" s="3" t="s">
        <v>2587</v>
      </c>
      <c r="L1803" s="3" t="s">
        <v>4</v>
      </c>
      <c r="M1803" s="3" t="s">
        <v>3018</v>
      </c>
      <c r="N1803" s="3" t="s">
        <v>313</v>
      </c>
      <c r="P1803" s="3" t="s">
        <v>669</v>
      </c>
      <c r="Q1803" s="3" t="s">
        <v>1475</v>
      </c>
      <c r="R1803" s="3" t="s">
        <v>2434</v>
      </c>
      <c r="S1803" s="2" t="str">
        <f>IF(P1803="심사불필요","-",VLOOKUP(K1803,'[1]자격증 backdata'!A:G,7,0))</f>
        <v>-</v>
      </c>
      <c r="T1803" s="2" t="str">
        <f>IF(S1803="-","-",IF(COUNTIFS(B:B,B1803,S:S,"필수")&gt;0,"자격요건충족","확인필요"))</f>
        <v>-</v>
      </c>
      <c r="U1803" s="2"/>
      <c r="W1803" s="2">
        <f>IF(Q1803="4급","심사불필요",VLOOKUP(K1803,'[1]자격증 backdata'!A:B,2,0))</f>
        <v>4</v>
      </c>
      <c r="X1803" s="3">
        <f>IF(R1803="A", MIN(20, SUMIFS(W:W, B:B, B1803, R:R, "A")),IF(R1803="B", MIN(30, SUMIFS(W:W, B:B, B1803, R:R, "B")),"비해당분야"))</f>
        <v>14</v>
      </c>
      <c r="Y1803" s="3" t="str">
        <f>IF(R1803="C",MIN(30,IF(COUNTIFS(B:B,B1803,W:W,"가1")=1,25,IF(COUNTIFS(B:B,B1803,W:W,"가1")&gt;=2,30,0))+IF(COUNTIFS(B:B,B1803,W:W,"나1")&gt;=4,30,IF(COUNTIFS(B:B,B1803,W:W,"나1")=3,26,IF(COUNTIFS(B:B,B1803,W:W,"나1")=2,22,IF(COUNTIFS(B:B,B1803,W:W,"나1")=1,18,0)))))+MIN(30,IF(COUNTIFS(B:B,B1803,W:W,"가2")=1,25,IF(COUNTIFS(B:B,B1803,W:W,"가2")&gt;=2,30,0))+IF(COUNTIFS(B:B,B1803,W:W,"나2")=3,30,IF(COUNTIFS(B:B,B1803,W:W,"나2")=2,25,IF(COUNTIFS(B:B,B1803,W:W,"나2")=1,20,0)))),"비해당분야")</f>
        <v>비해당분야</v>
      </c>
      <c r="Z1803" s="3" t="str">
        <f>IF(R1803="C",VLOOKUP(K1803,'[1]자격증 backdata'!A:F,6,0),"비해당분야")</f>
        <v>비해당분야</v>
      </c>
      <c r="AA1803" s="3" t="str">
        <f>IF(R1803="C",SUMIF(B:B,B1803,Z:Z),"비해당분야")</f>
        <v>비해당분야</v>
      </c>
      <c r="AB1803" s="3" t="str">
        <f>IF(R1803="C",SUM(Y1803,AA1803),"비해당분야")</f>
        <v>비해당분야</v>
      </c>
      <c r="AC1803" s="3">
        <f>IF(R1803="C",AB1803,X1803)</f>
        <v>14</v>
      </c>
      <c r="AD1803" s="3">
        <f>VLOOKUP(K1803,'[1]자격증 backdata'!A:D,4,0)</f>
        <v>0</v>
      </c>
      <c r="AE1803" s="3">
        <f>IF(_xlfn.MAXIFS(AD:AD,B:B,B1803)&gt;10,10,_xlfn.MAXIFS(AD:AD,B:B,B1803))</f>
        <v>5</v>
      </c>
      <c r="AG1803" s="2" t="str">
        <f>VLOOKUP(K1803,'[1]자격증 backdata'!A:C,3,0)</f>
        <v>L</v>
      </c>
      <c r="AH1803" s="2">
        <f>COUNTIFS($B:$B,$B1803,$AG:$AG,AH$1)</f>
        <v>0</v>
      </c>
      <c r="AI1803" s="2">
        <f>COUNTIFS($B:$B,$B1803,$AG:$AG,AI$1)</f>
        <v>0</v>
      </c>
      <c r="AJ1803" s="2">
        <f>COUNTIFS($B:$B,$B1803,$AG:$AG,AJ$1)</f>
        <v>0</v>
      </c>
      <c r="AK1803" s="2">
        <f>COUNTIFS($B:$B,$B1803,$AG:$AG,AK$1)</f>
        <v>0</v>
      </c>
      <c r="AL1803" s="2">
        <f>COUNTIFS($B:$B,$B1803,$AG:$AG,AL$1)</f>
        <v>0</v>
      </c>
      <c r="AM1803" s="2">
        <f>COUNTIFS($B:$B,$B1803,$AG:$AG,AM$1)</f>
        <v>0</v>
      </c>
      <c r="AN1803" s="2">
        <f>COUNTIFS($B:$B,$B1803,$AG:$AG,AN$1)</f>
        <v>1</v>
      </c>
      <c r="AO1803" s="2">
        <f>COUNTIFS($B:$B,$B1803,$AG:$AG,AO$1)</f>
        <v>1</v>
      </c>
      <c r="AP1803" s="2">
        <f>COUNTIFS($B:$B,$B1803,$AG:$AG,AP$1)</f>
        <v>0</v>
      </c>
      <c r="AQ1803" s="2">
        <f>COUNTIFS($B:$B,$B1803,$AG:$AG,AQ$1)</f>
        <v>0</v>
      </c>
      <c r="AR1803" s="2">
        <f>COUNTIFS($B:$B,$B1803,$AG:$AG,AR$1)</f>
        <v>0</v>
      </c>
      <c r="AS1803" s="2">
        <f>COUNTIFS($B:$B,$B1803,$AG:$AG,AS$1)</f>
        <v>1</v>
      </c>
      <c r="AT1803" s="2">
        <f>COUNTIFS($B:$B,$B1803,$AG:$AG,AT$1)</f>
        <v>1</v>
      </c>
      <c r="AU1803" s="2">
        <f>COUNTIFS($B:$B,$B1803,$AG:$AG,AU$1)</f>
        <v>0</v>
      </c>
    </row>
    <row r="1804" spans="1:47" ht="15" customHeight="1" x14ac:dyDescent="0.35">
      <c r="A1804" s="7">
        <f>IF(B1803=B1804,A1803,A1803+1)</f>
        <v>626</v>
      </c>
      <c r="B1804" s="7" t="s">
        <v>3015</v>
      </c>
      <c r="C1804" s="7" t="s">
        <v>3014</v>
      </c>
      <c r="D1804" s="7" t="s">
        <v>2583</v>
      </c>
      <c r="E1804" s="7" t="s">
        <v>2582</v>
      </c>
      <c r="F1804" s="4" t="s">
        <v>7</v>
      </c>
      <c r="G1804" s="4" t="s">
        <v>8</v>
      </c>
      <c r="H1804" s="4" t="s">
        <v>7</v>
      </c>
      <c r="I1804" s="3">
        <v>3</v>
      </c>
      <c r="J1804" s="3" t="s">
        <v>653</v>
      </c>
      <c r="K1804" s="3" t="s">
        <v>2596</v>
      </c>
      <c r="L1804" s="3" t="s">
        <v>651</v>
      </c>
      <c r="M1804" s="3" t="s">
        <v>3017</v>
      </c>
      <c r="N1804" s="3" t="s">
        <v>2980</v>
      </c>
      <c r="P1804" s="3" t="s">
        <v>669</v>
      </c>
      <c r="Q1804" s="3" t="s">
        <v>1475</v>
      </c>
      <c r="R1804" s="3" t="s">
        <v>2434</v>
      </c>
      <c r="S1804" s="2" t="str">
        <f>IF(P1804="심사불필요","-",VLOOKUP(K1804,'[1]자격증 backdata'!A:G,7,0))</f>
        <v>-</v>
      </c>
      <c r="T1804" s="2" t="str">
        <f>IF(S1804="-","-",IF(COUNTIFS(B:B,B1804,S:S,"필수")&gt;0,"자격요건충족","확인필요"))</f>
        <v>-</v>
      </c>
      <c r="U1804" s="2"/>
      <c r="W1804" s="2">
        <f>IF(Q1804="4급","심사불필요",VLOOKUP(K1804,'[1]자격증 backdata'!A:B,2,0))</f>
        <v>4</v>
      </c>
      <c r="X1804" s="3">
        <f>IF(R1804="A", MIN(20, SUMIFS(W:W, B:B, B1804, R:R, "A")),IF(R1804="B", MIN(30, SUMIFS(W:W, B:B, B1804, R:R, "B")),"비해당분야"))</f>
        <v>14</v>
      </c>
      <c r="Y1804" s="3" t="str">
        <f>IF(R1804="C",MIN(30,IF(COUNTIFS(B:B,B1804,W:W,"가1")=1,25,IF(COUNTIFS(B:B,B1804,W:W,"가1")&gt;=2,30,0))+IF(COUNTIFS(B:B,B1804,W:W,"나1")&gt;=4,30,IF(COUNTIFS(B:B,B1804,W:W,"나1")=3,26,IF(COUNTIFS(B:B,B1804,W:W,"나1")=2,22,IF(COUNTIFS(B:B,B1804,W:W,"나1")=1,18,0)))))+MIN(30,IF(COUNTIFS(B:B,B1804,W:W,"가2")=1,25,IF(COUNTIFS(B:B,B1804,W:W,"가2")&gt;=2,30,0))+IF(COUNTIFS(B:B,B1804,W:W,"나2")=3,30,IF(COUNTIFS(B:B,B1804,W:W,"나2")=2,25,IF(COUNTIFS(B:B,B1804,W:W,"나2")=1,20,0)))),"비해당분야")</f>
        <v>비해당분야</v>
      </c>
      <c r="Z1804" s="3" t="str">
        <f>IF(R1804="C",VLOOKUP(K1804,'[1]자격증 backdata'!A:F,6,0),"비해당분야")</f>
        <v>비해당분야</v>
      </c>
      <c r="AA1804" s="3" t="str">
        <f>IF(R1804="C",SUMIF(B:B,B1804,Z:Z),"비해당분야")</f>
        <v>비해당분야</v>
      </c>
      <c r="AB1804" s="3" t="str">
        <f>IF(R1804="C",SUM(Y1804,AA1804),"비해당분야")</f>
        <v>비해당분야</v>
      </c>
      <c r="AC1804" s="3">
        <f>IF(R1804="C",AB1804,X1804)</f>
        <v>14</v>
      </c>
      <c r="AD1804" s="3">
        <f>VLOOKUP(K1804,'[1]자격증 backdata'!A:D,4,0)</f>
        <v>0</v>
      </c>
      <c r="AE1804" s="3">
        <f>IF(_xlfn.MAXIFS(AD:AD,B:B,B1804)&gt;10,10,_xlfn.MAXIFS(AD:AD,B:B,B1804))</f>
        <v>5</v>
      </c>
      <c r="AG1804" s="2" t="str">
        <f>VLOOKUP(K1804,'[1]자격증 backdata'!A:C,3,0)</f>
        <v>H</v>
      </c>
      <c r="AH1804" s="2">
        <f>COUNTIFS($B:$B,$B1804,$AG:$AG,AH$1)</f>
        <v>0</v>
      </c>
      <c r="AI1804" s="2">
        <f>COUNTIFS($B:$B,$B1804,$AG:$AG,AI$1)</f>
        <v>0</v>
      </c>
      <c r="AJ1804" s="2">
        <f>COUNTIFS($B:$B,$B1804,$AG:$AG,AJ$1)</f>
        <v>0</v>
      </c>
      <c r="AK1804" s="2">
        <f>COUNTIFS($B:$B,$B1804,$AG:$AG,AK$1)</f>
        <v>0</v>
      </c>
      <c r="AL1804" s="2">
        <f>COUNTIFS($B:$B,$B1804,$AG:$AG,AL$1)</f>
        <v>0</v>
      </c>
      <c r="AM1804" s="2">
        <f>COUNTIFS($B:$B,$B1804,$AG:$AG,AM$1)</f>
        <v>0</v>
      </c>
      <c r="AN1804" s="2">
        <f>COUNTIFS($B:$B,$B1804,$AG:$AG,AN$1)</f>
        <v>1</v>
      </c>
      <c r="AO1804" s="2">
        <f>COUNTIFS($B:$B,$B1804,$AG:$AG,AO$1)</f>
        <v>1</v>
      </c>
      <c r="AP1804" s="2">
        <f>COUNTIFS($B:$B,$B1804,$AG:$AG,AP$1)</f>
        <v>0</v>
      </c>
      <c r="AQ1804" s="2">
        <f>COUNTIFS($B:$B,$B1804,$AG:$AG,AQ$1)</f>
        <v>0</v>
      </c>
      <c r="AR1804" s="2">
        <f>COUNTIFS($B:$B,$B1804,$AG:$AG,AR$1)</f>
        <v>0</v>
      </c>
      <c r="AS1804" s="2">
        <f>COUNTIFS($B:$B,$B1804,$AG:$AG,AS$1)</f>
        <v>1</v>
      </c>
      <c r="AT1804" s="2">
        <f>COUNTIFS($B:$B,$B1804,$AG:$AG,AT$1)</f>
        <v>1</v>
      </c>
      <c r="AU1804" s="2">
        <f>COUNTIFS($B:$B,$B1804,$AG:$AG,AU$1)</f>
        <v>0</v>
      </c>
    </row>
    <row r="1805" spans="1:47" ht="15" customHeight="1" x14ac:dyDescent="0.35">
      <c r="A1805" s="7">
        <f>IF(B1804=B1805,A1804,A1804+1)</f>
        <v>626</v>
      </c>
      <c r="B1805" s="7" t="s">
        <v>3015</v>
      </c>
      <c r="C1805" s="7" t="s">
        <v>3014</v>
      </c>
      <c r="D1805" s="7" t="s">
        <v>2583</v>
      </c>
      <c r="E1805" s="7" t="s">
        <v>2582</v>
      </c>
      <c r="F1805" s="4" t="s">
        <v>7</v>
      </c>
      <c r="G1805" s="4" t="s">
        <v>8</v>
      </c>
      <c r="H1805" s="4" t="s">
        <v>7</v>
      </c>
      <c r="I1805" s="3">
        <v>4</v>
      </c>
      <c r="J1805" s="3" t="s">
        <v>38</v>
      </c>
      <c r="K1805" s="3" t="s">
        <v>2659</v>
      </c>
      <c r="L1805" s="3" t="s">
        <v>36</v>
      </c>
      <c r="M1805" s="3" t="s">
        <v>3016</v>
      </c>
      <c r="N1805" s="3" t="s">
        <v>1256</v>
      </c>
      <c r="P1805" s="3" t="s">
        <v>669</v>
      </c>
      <c r="Q1805" s="3" t="s">
        <v>1475</v>
      </c>
      <c r="R1805" s="3" t="s">
        <v>2434</v>
      </c>
      <c r="S1805" s="2" t="str">
        <f>IF(P1805="심사불필요","-",VLOOKUP(K1805,'[1]자격증 backdata'!A:G,7,0))</f>
        <v>-</v>
      </c>
      <c r="T1805" s="2" t="str">
        <f>IF(S1805="-","-",IF(COUNTIFS(B:B,B1805,S:S,"필수")&gt;0,"자격요건충족","확인필요"))</f>
        <v>-</v>
      </c>
      <c r="U1805" s="2"/>
      <c r="W1805" s="2">
        <f>IF(Q1805="4급","심사불필요",VLOOKUP(K1805,'[1]자격증 backdata'!A:B,2,0))</f>
        <v>0</v>
      </c>
      <c r="X1805" s="3">
        <f>IF(R1805="A", MIN(20, SUMIFS(W:W, B:B, B1805, R:R, "A")),IF(R1805="B", MIN(30, SUMIFS(W:W, B:B, B1805, R:R, "B")),"비해당분야"))</f>
        <v>14</v>
      </c>
      <c r="Y1805" s="3" t="str">
        <f>IF(R1805="C",MIN(30,IF(COUNTIFS(B:B,B1805,W:W,"가1")=1,25,IF(COUNTIFS(B:B,B1805,W:W,"가1")&gt;=2,30,0))+IF(COUNTIFS(B:B,B1805,W:W,"나1")&gt;=4,30,IF(COUNTIFS(B:B,B1805,W:W,"나1")=3,26,IF(COUNTIFS(B:B,B1805,W:W,"나1")=2,22,IF(COUNTIFS(B:B,B1805,W:W,"나1")=1,18,0)))))+MIN(30,IF(COUNTIFS(B:B,B1805,W:W,"가2")=1,25,IF(COUNTIFS(B:B,B1805,W:W,"가2")&gt;=2,30,0))+IF(COUNTIFS(B:B,B1805,W:W,"나2")=3,30,IF(COUNTIFS(B:B,B1805,W:W,"나2")=2,25,IF(COUNTIFS(B:B,B1805,W:W,"나2")=1,20,0)))),"비해당분야")</f>
        <v>비해당분야</v>
      </c>
      <c r="Z1805" s="3" t="str">
        <f>IF(R1805="C",VLOOKUP(K1805,'[1]자격증 backdata'!A:F,6,0),"비해당분야")</f>
        <v>비해당분야</v>
      </c>
      <c r="AA1805" s="3" t="str">
        <f>IF(R1805="C",SUMIF(B:B,B1805,Z:Z),"비해당분야")</f>
        <v>비해당분야</v>
      </c>
      <c r="AB1805" s="3" t="str">
        <f>IF(R1805="C",SUM(Y1805,AA1805),"비해당분야")</f>
        <v>비해당분야</v>
      </c>
      <c r="AC1805" s="3">
        <f>IF(R1805="C",AB1805,X1805)</f>
        <v>14</v>
      </c>
      <c r="AD1805" s="3">
        <f>VLOOKUP(K1805,'[1]자격증 backdata'!A:D,4,0)</f>
        <v>5</v>
      </c>
      <c r="AE1805" s="3">
        <f>IF(_xlfn.MAXIFS(AD:AD,B:B,B1805)&gt;10,10,_xlfn.MAXIFS(AD:AD,B:B,B1805))</f>
        <v>5</v>
      </c>
      <c r="AG1805" s="2">
        <f>VLOOKUP(K1805,'[1]자격증 backdata'!A:C,3,0)</f>
        <v>0</v>
      </c>
      <c r="AH1805" s="2">
        <f>COUNTIFS($B:$B,$B1805,$AG:$AG,AH$1)</f>
        <v>0</v>
      </c>
      <c r="AI1805" s="2">
        <f>COUNTIFS($B:$B,$B1805,$AG:$AG,AI$1)</f>
        <v>0</v>
      </c>
      <c r="AJ1805" s="2">
        <f>COUNTIFS($B:$B,$B1805,$AG:$AG,AJ$1)</f>
        <v>0</v>
      </c>
      <c r="AK1805" s="2">
        <f>COUNTIFS($B:$B,$B1805,$AG:$AG,AK$1)</f>
        <v>0</v>
      </c>
      <c r="AL1805" s="2">
        <f>COUNTIFS($B:$B,$B1805,$AG:$AG,AL$1)</f>
        <v>0</v>
      </c>
      <c r="AM1805" s="2">
        <f>COUNTIFS($B:$B,$B1805,$AG:$AG,AM$1)</f>
        <v>0</v>
      </c>
      <c r="AN1805" s="2">
        <f>COUNTIFS($B:$B,$B1805,$AG:$AG,AN$1)</f>
        <v>1</v>
      </c>
      <c r="AO1805" s="2">
        <f>COUNTIFS($B:$B,$B1805,$AG:$AG,AO$1)</f>
        <v>1</v>
      </c>
      <c r="AP1805" s="2">
        <f>COUNTIFS($B:$B,$B1805,$AG:$AG,AP$1)</f>
        <v>0</v>
      </c>
      <c r="AQ1805" s="2">
        <f>COUNTIFS($B:$B,$B1805,$AG:$AG,AQ$1)</f>
        <v>0</v>
      </c>
      <c r="AR1805" s="2">
        <f>COUNTIFS($B:$B,$B1805,$AG:$AG,AR$1)</f>
        <v>0</v>
      </c>
      <c r="AS1805" s="2">
        <f>COUNTIFS($B:$B,$B1805,$AG:$AG,AS$1)</f>
        <v>1</v>
      </c>
      <c r="AT1805" s="2">
        <f>COUNTIFS($B:$B,$B1805,$AG:$AG,AT$1)</f>
        <v>1</v>
      </c>
      <c r="AU1805" s="2">
        <f>COUNTIFS($B:$B,$B1805,$AG:$AG,AU$1)</f>
        <v>0</v>
      </c>
    </row>
    <row r="1806" spans="1:47" ht="15" customHeight="1" x14ac:dyDescent="0.35">
      <c r="A1806" s="7">
        <f>IF(B1805=B1806,A1805,A1805+1)</f>
        <v>626</v>
      </c>
      <c r="B1806" s="7" t="s">
        <v>3015</v>
      </c>
      <c r="C1806" s="7" t="s">
        <v>3014</v>
      </c>
      <c r="D1806" s="7" t="s">
        <v>2583</v>
      </c>
      <c r="E1806" s="7" t="s">
        <v>2582</v>
      </c>
      <c r="F1806" s="4" t="s">
        <v>7</v>
      </c>
      <c r="G1806" s="4" t="s">
        <v>8</v>
      </c>
      <c r="H1806" s="4" t="s">
        <v>7</v>
      </c>
      <c r="I1806" s="3">
        <v>5</v>
      </c>
      <c r="J1806" s="3" t="s">
        <v>57</v>
      </c>
      <c r="K1806" s="3" t="s">
        <v>2599</v>
      </c>
      <c r="L1806" s="3" t="s">
        <v>55</v>
      </c>
      <c r="M1806" s="3" t="s">
        <v>3013</v>
      </c>
      <c r="N1806" s="3" t="s">
        <v>1220</v>
      </c>
      <c r="P1806" s="3" t="s">
        <v>669</v>
      </c>
      <c r="Q1806" s="3" t="s">
        <v>1475</v>
      </c>
      <c r="R1806" s="3" t="s">
        <v>2434</v>
      </c>
      <c r="S1806" s="2" t="str">
        <f>IF(P1806="심사불필요","-",VLOOKUP(K1806,'[1]자격증 backdata'!A:G,7,0))</f>
        <v>-</v>
      </c>
      <c r="T1806" s="2" t="str">
        <f>IF(S1806="-","-",IF(COUNTIFS(B:B,B1806,S:S,"필수")&gt;0,"자격요건충족","확인필요"))</f>
        <v>-</v>
      </c>
      <c r="U1806" s="2"/>
      <c r="W1806" s="2">
        <f>IF(Q1806="4급","심사불필요",VLOOKUP(K1806,'[1]자격증 backdata'!A:B,2,0))</f>
        <v>2</v>
      </c>
      <c r="X1806" s="3">
        <f>IF(R1806="A", MIN(20, SUMIFS(W:W, B:B, B1806, R:R, "A")),IF(R1806="B", MIN(30, SUMIFS(W:W, B:B, B1806, R:R, "B")),"비해당분야"))</f>
        <v>14</v>
      </c>
      <c r="Y1806" s="3" t="str">
        <f>IF(R1806="C",MIN(30,IF(COUNTIFS(B:B,B1806,W:W,"가1")=1,25,IF(COUNTIFS(B:B,B1806,W:W,"가1")&gt;=2,30,0))+IF(COUNTIFS(B:B,B1806,W:W,"나1")&gt;=4,30,IF(COUNTIFS(B:B,B1806,W:W,"나1")=3,26,IF(COUNTIFS(B:B,B1806,W:W,"나1")=2,22,IF(COUNTIFS(B:B,B1806,W:W,"나1")=1,18,0)))))+MIN(30,IF(COUNTIFS(B:B,B1806,W:W,"가2")=1,25,IF(COUNTIFS(B:B,B1806,W:W,"가2")&gt;=2,30,0))+IF(COUNTIFS(B:B,B1806,W:W,"나2")=3,30,IF(COUNTIFS(B:B,B1806,W:W,"나2")=2,25,IF(COUNTIFS(B:B,B1806,W:W,"나2")=1,20,0)))),"비해당분야")</f>
        <v>비해당분야</v>
      </c>
      <c r="Z1806" s="3" t="str">
        <f>IF(R1806="C",VLOOKUP(K1806,'[1]자격증 backdata'!A:F,6,0),"비해당분야")</f>
        <v>비해당분야</v>
      </c>
      <c r="AA1806" s="3" t="str">
        <f>IF(R1806="C",SUMIF(B:B,B1806,Z:Z),"비해당분야")</f>
        <v>비해당분야</v>
      </c>
      <c r="AB1806" s="3" t="str">
        <f>IF(R1806="C",SUM(Y1806,AA1806),"비해당분야")</f>
        <v>비해당분야</v>
      </c>
      <c r="AC1806" s="3">
        <f>IF(R1806="C",AB1806,X1806)</f>
        <v>14</v>
      </c>
      <c r="AD1806" s="3">
        <f>VLOOKUP(K1806,'[1]자격증 backdata'!A:D,4,0)</f>
        <v>0</v>
      </c>
      <c r="AE1806" s="3">
        <f>IF(_xlfn.MAXIFS(AD:AD,B:B,B1806)&gt;10,10,_xlfn.MAXIFS(AD:AD,B:B,B1806))</f>
        <v>5</v>
      </c>
      <c r="AG1806" s="2" t="str">
        <f>VLOOKUP(K1806,'[1]자격증 backdata'!A:C,3,0)</f>
        <v>M</v>
      </c>
      <c r="AH1806" s="2">
        <f>COUNTIFS($B:$B,$B1806,$AG:$AG,AH$1)</f>
        <v>0</v>
      </c>
      <c r="AI1806" s="2">
        <f>COUNTIFS($B:$B,$B1806,$AG:$AG,AI$1)</f>
        <v>0</v>
      </c>
      <c r="AJ1806" s="2">
        <f>COUNTIFS($B:$B,$B1806,$AG:$AG,AJ$1)</f>
        <v>0</v>
      </c>
      <c r="AK1806" s="2">
        <f>COUNTIFS($B:$B,$B1806,$AG:$AG,AK$1)</f>
        <v>0</v>
      </c>
      <c r="AL1806" s="2">
        <f>COUNTIFS($B:$B,$B1806,$AG:$AG,AL$1)</f>
        <v>0</v>
      </c>
      <c r="AM1806" s="2">
        <f>COUNTIFS($B:$B,$B1806,$AG:$AG,AM$1)</f>
        <v>0</v>
      </c>
      <c r="AN1806" s="2">
        <f>COUNTIFS($B:$B,$B1806,$AG:$AG,AN$1)</f>
        <v>1</v>
      </c>
      <c r="AO1806" s="2">
        <f>COUNTIFS($B:$B,$B1806,$AG:$AG,AO$1)</f>
        <v>1</v>
      </c>
      <c r="AP1806" s="2">
        <f>COUNTIFS($B:$B,$B1806,$AG:$AG,AP$1)</f>
        <v>0</v>
      </c>
      <c r="AQ1806" s="2">
        <f>COUNTIFS($B:$B,$B1806,$AG:$AG,AQ$1)</f>
        <v>0</v>
      </c>
      <c r="AR1806" s="2">
        <f>COUNTIFS($B:$B,$B1806,$AG:$AG,AR$1)</f>
        <v>0</v>
      </c>
      <c r="AS1806" s="2">
        <f>COUNTIFS($B:$B,$B1806,$AG:$AG,AS$1)</f>
        <v>1</v>
      </c>
      <c r="AT1806" s="2">
        <f>COUNTIFS($B:$B,$B1806,$AG:$AG,AT$1)</f>
        <v>1</v>
      </c>
      <c r="AU1806" s="2">
        <f>COUNTIFS($B:$B,$B1806,$AG:$AG,AU$1)</f>
        <v>0</v>
      </c>
    </row>
    <row r="1807" spans="1:47" ht="15" customHeight="1" x14ac:dyDescent="0.35">
      <c r="A1807" s="4">
        <f>IF(B1806=B1807,A1806,A1806+1)</f>
        <v>627</v>
      </c>
      <c r="B1807" s="4" t="s">
        <v>3009</v>
      </c>
      <c r="C1807" s="4" t="s">
        <v>3008</v>
      </c>
      <c r="D1807" s="4" t="s">
        <v>2583</v>
      </c>
      <c r="E1807" s="4" t="s">
        <v>2582</v>
      </c>
      <c r="F1807" s="4" t="s">
        <v>7</v>
      </c>
      <c r="G1807" s="4" t="s">
        <v>8</v>
      </c>
      <c r="H1807" s="4" t="s">
        <v>7</v>
      </c>
      <c r="I1807" s="4">
        <v>1</v>
      </c>
      <c r="J1807" s="4" t="s">
        <v>653</v>
      </c>
      <c r="K1807" s="4" t="s">
        <v>2596</v>
      </c>
      <c r="L1807" s="4" t="s">
        <v>651</v>
      </c>
      <c r="M1807" s="4" t="s">
        <v>3012</v>
      </c>
      <c r="N1807" s="4" t="s">
        <v>2594</v>
      </c>
      <c r="P1807" s="4" t="s">
        <v>669</v>
      </c>
      <c r="Q1807" s="4" t="s">
        <v>1475</v>
      </c>
      <c r="R1807" s="4" t="s">
        <v>2434</v>
      </c>
      <c r="S1807" s="5" t="str">
        <f>IF(P1807="심사불필요","-",VLOOKUP(K1807,'[1]자격증 backdata'!A:G,7,0))</f>
        <v>-</v>
      </c>
      <c r="T1807" s="5" t="str">
        <f>IF(S1807="-","-",IF(COUNTIFS(B:B,B1807,S:S,"필수")&gt;0,"자격요건충족","확인필요"))</f>
        <v>-</v>
      </c>
      <c r="U1807" s="5"/>
      <c r="W1807" s="5">
        <f>IF(Q1807="4급","심사불필요",VLOOKUP(K1807,'[1]자격증 backdata'!A:B,2,0))</f>
        <v>4</v>
      </c>
      <c r="X1807" s="4">
        <f>IF(R1807="A", MIN(20, SUMIFS(W:W, B:B, B1807, R:R, "A")),IF(R1807="B", MIN(30, SUMIFS(W:W, B:B, B1807, R:R, "B")),"비해당분야"))</f>
        <v>10</v>
      </c>
      <c r="Y1807" s="4" t="str">
        <f>IF(R1807="C",MIN(30,IF(COUNTIFS(B:B,B1807,W:W,"가1")=1,25,IF(COUNTIFS(B:B,B1807,W:W,"가1")&gt;=2,30,0))+IF(COUNTIFS(B:B,B1807,W:W,"나1")&gt;=4,30,IF(COUNTIFS(B:B,B1807,W:W,"나1")=3,26,IF(COUNTIFS(B:B,B1807,W:W,"나1")=2,22,IF(COUNTIFS(B:B,B1807,W:W,"나1")=1,18,0)))))+MIN(30,IF(COUNTIFS(B:B,B1807,W:W,"가2")=1,25,IF(COUNTIFS(B:B,B1807,W:W,"가2")&gt;=2,30,0))+IF(COUNTIFS(B:B,B1807,W:W,"나2")=3,30,IF(COUNTIFS(B:B,B1807,W:W,"나2")=2,25,IF(COUNTIFS(B:B,B1807,W:W,"나2")=1,20,0)))),"비해당분야")</f>
        <v>비해당분야</v>
      </c>
      <c r="Z1807" s="4" t="str">
        <f>IF(R1807="C",VLOOKUP(K1807,'[1]자격증 backdata'!A:F,6,0),"비해당분야")</f>
        <v>비해당분야</v>
      </c>
      <c r="AA1807" s="4" t="str">
        <f>IF(R1807="C",SUMIF(B:B,B1807,Z:Z),"비해당분야")</f>
        <v>비해당분야</v>
      </c>
      <c r="AB1807" s="4" t="str">
        <f>IF(R1807="C",SUM(Y1807,AA1807),"비해당분야")</f>
        <v>비해당분야</v>
      </c>
      <c r="AC1807" s="4">
        <f>IF(R1807="C",AB1807,X1807)</f>
        <v>10</v>
      </c>
      <c r="AD1807" s="4">
        <f>VLOOKUP(K1807,'[1]자격증 backdata'!A:D,4,0)</f>
        <v>0</v>
      </c>
      <c r="AE1807" s="4">
        <f>IF(_xlfn.MAXIFS(AD:AD,B:B,B1807)&gt;10,10,_xlfn.MAXIFS(AD:AD,B:B,B1807))</f>
        <v>0</v>
      </c>
      <c r="AG1807" s="5" t="str">
        <f>VLOOKUP(K1807,'[1]자격증 backdata'!A:C,3,0)</f>
        <v>H</v>
      </c>
      <c r="AH1807" s="5">
        <f>COUNTIFS($B:$B,$B1807,$AG:$AG,AH$1)</f>
        <v>0</v>
      </c>
      <c r="AI1807" s="5">
        <f>COUNTIFS($B:$B,$B1807,$AG:$AG,AI$1)</f>
        <v>0</v>
      </c>
      <c r="AJ1807" s="5">
        <f>COUNTIFS($B:$B,$B1807,$AG:$AG,AJ$1)</f>
        <v>0</v>
      </c>
      <c r="AK1807" s="5">
        <f>COUNTIFS($B:$B,$B1807,$AG:$AG,AK$1)</f>
        <v>0</v>
      </c>
      <c r="AL1807" s="5">
        <f>COUNTIFS($B:$B,$B1807,$AG:$AG,AL$1)</f>
        <v>0</v>
      </c>
      <c r="AM1807" s="5">
        <f>COUNTIFS($B:$B,$B1807,$AG:$AG,AM$1)</f>
        <v>0</v>
      </c>
      <c r="AN1807" s="5">
        <f>COUNTIFS($B:$B,$B1807,$AG:$AG,AN$1)</f>
        <v>0</v>
      </c>
      <c r="AO1807" s="5">
        <f>COUNTIFS($B:$B,$B1807,$AG:$AG,AO$1)</f>
        <v>1</v>
      </c>
      <c r="AP1807" s="5">
        <f>COUNTIFS($B:$B,$B1807,$AG:$AG,AP$1)</f>
        <v>0</v>
      </c>
      <c r="AQ1807" s="5">
        <f>COUNTIFS($B:$B,$B1807,$AG:$AG,AQ$1)</f>
        <v>0</v>
      </c>
      <c r="AR1807" s="5">
        <f>COUNTIFS($B:$B,$B1807,$AG:$AG,AR$1)</f>
        <v>0</v>
      </c>
      <c r="AS1807" s="5">
        <f>COUNTIFS($B:$B,$B1807,$AG:$AG,AS$1)</f>
        <v>0</v>
      </c>
      <c r="AT1807" s="5">
        <f>COUNTIFS($B:$B,$B1807,$AG:$AG,AT$1)</f>
        <v>1</v>
      </c>
      <c r="AU1807" s="5">
        <f>COUNTIFS($B:$B,$B1807,$AG:$AG,AU$1)</f>
        <v>0</v>
      </c>
    </row>
    <row r="1808" spans="1:47" ht="15" customHeight="1" x14ac:dyDescent="0.35">
      <c r="A1808" s="6">
        <f>IF(B1807=B1808,A1807,A1807+1)</f>
        <v>627</v>
      </c>
      <c r="B1808" s="6" t="s">
        <v>3009</v>
      </c>
      <c r="C1808" s="6" t="s">
        <v>3008</v>
      </c>
      <c r="D1808" s="6" t="s">
        <v>2583</v>
      </c>
      <c r="E1808" s="6" t="s">
        <v>2582</v>
      </c>
      <c r="F1808" s="4" t="s">
        <v>7</v>
      </c>
      <c r="G1808" s="4" t="s">
        <v>8</v>
      </c>
      <c r="H1808" s="4" t="s">
        <v>7</v>
      </c>
      <c r="I1808" s="4">
        <v>2</v>
      </c>
      <c r="J1808" s="4" t="s">
        <v>106</v>
      </c>
      <c r="K1808" s="4" t="s">
        <v>2581</v>
      </c>
      <c r="L1808" s="4" t="s">
        <v>55</v>
      </c>
      <c r="M1808" s="4" t="s">
        <v>3011</v>
      </c>
      <c r="N1808" s="4" t="s">
        <v>3010</v>
      </c>
      <c r="P1808" s="4" t="s">
        <v>669</v>
      </c>
      <c r="Q1808" s="4" t="s">
        <v>1475</v>
      </c>
      <c r="R1808" s="4" t="s">
        <v>2434</v>
      </c>
      <c r="S1808" s="5" t="str">
        <f>IF(P1808="심사불필요","-",VLOOKUP(K1808,'[1]자격증 backdata'!A:G,7,0))</f>
        <v>-</v>
      </c>
      <c r="T1808" s="5" t="str">
        <f>IF(S1808="-","-",IF(COUNTIFS(B:B,B1808,S:S,"필수")&gt;0,"자격요건충족","확인필요"))</f>
        <v>-</v>
      </c>
      <c r="U1808" s="5"/>
      <c r="W1808" s="5">
        <f>IF(Q1808="4급","심사불필요",VLOOKUP(K1808,'[1]자격증 backdata'!A:B,2,0))</f>
        <v>4</v>
      </c>
      <c r="X1808" s="4">
        <f>IF(R1808="A", MIN(20, SUMIFS(W:W, B:B, B1808, R:R, "A")),IF(R1808="B", MIN(30, SUMIFS(W:W, B:B, B1808, R:R, "B")),"비해당분야"))</f>
        <v>10</v>
      </c>
      <c r="Y1808" s="4" t="str">
        <f>IF(R1808="C",MIN(30,IF(COUNTIFS(B:B,B1808,W:W,"가1")=1,25,IF(COUNTIFS(B:B,B1808,W:W,"가1")&gt;=2,30,0))+IF(COUNTIFS(B:B,B1808,W:W,"나1")&gt;=4,30,IF(COUNTIFS(B:B,B1808,W:W,"나1")=3,26,IF(COUNTIFS(B:B,B1808,W:W,"나1")=2,22,IF(COUNTIFS(B:B,B1808,W:W,"나1")=1,18,0)))))+MIN(30,IF(COUNTIFS(B:B,B1808,W:W,"가2")=1,25,IF(COUNTIFS(B:B,B1808,W:W,"가2")&gt;=2,30,0))+IF(COUNTIFS(B:B,B1808,W:W,"나2")=3,30,IF(COUNTIFS(B:B,B1808,W:W,"나2")=2,25,IF(COUNTIFS(B:B,B1808,W:W,"나2")=1,20,0)))),"비해당분야")</f>
        <v>비해당분야</v>
      </c>
      <c r="Z1808" s="4" t="str">
        <f>IF(R1808="C",VLOOKUP(K1808,'[1]자격증 backdata'!A:F,6,0),"비해당분야")</f>
        <v>비해당분야</v>
      </c>
      <c r="AA1808" s="4" t="str">
        <f>IF(R1808="C",SUMIF(B:B,B1808,Z:Z),"비해당분야")</f>
        <v>비해당분야</v>
      </c>
      <c r="AB1808" s="4" t="str">
        <f>IF(R1808="C",SUM(Y1808,AA1808),"비해당분야")</f>
        <v>비해당분야</v>
      </c>
      <c r="AC1808" s="4">
        <f>IF(R1808="C",AB1808,X1808)</f>
        <v>10</v>
      </c>
      <c r="AD1808" s="4">
        <f>VLOOKUP(K1808,'[1]자격증 backdata'!A:D,4,0)</f>
        <v>0</v>
      </c>
      <c r="AE1808" s="4">
        <f>IF(_xlfn.MAXIFS(AD:AD,B:B,B1808)&gt;10,10,_xlfn.MAXIFS(AD:AD,B:B,B1808))</f>
        <v>0</v>
      </c>
      <c r="AG1808" s="5" t="str">
        <f>VLOOKUP(K1808,'[1]자격증 backdata'!A:C,3,0)</f>
        <v>M</v>
      </c>
      <c r="AH1808" s="5">
        <f>COUNTIFS($B:$B,$B1808,$AG:$AG,AH$1)</f>
        <v>0</v>
      </c>
      <c r="AI1808" s="5">
        <f>COUNTIFS($B:$B,$B1808,$AG:$AG,AI$1)</f>
        <v>0</v>
      </c>
      <c r="AJ1808" s="5">
        <f>COUNTIFS($B:$B,$B1808,$AG:$AG,AJ$1)</f>
        <v>0</v>
      </c>
      <c r="AK1808" s="5">
        <f>COUNTIFS($B:$B,$B1808,$AG:$AG,AK$1)</f>
        <v>0</v>
      </c>
      <c r="AL1808" s="5">
        <f>COUNTIFS($B:$B,$B1808,$AG:$AG,AL$1)</f>
        <v>0</v>
      </c>
      <c r="AM1808" s="5">
        <f>COUNTIFS($B:$B,$B1808,$AG:$AG,AM$1)</f>
        <v>0</v>
      </c>
      <c r="AN1808" s="5">
        <f>COUNTIFS($B:$B,$B1808,$AG:$AG,AN$1)</f>
        <v>0</v>
      </c>
      <c r="AO1808" s="5">
        <f>COUNTIFS($B:$B,$B1808,$AG:$AG,AO$1)</f>
        <v>1</v>
      </c>
      <c r="AP1808" s="5">
        <f>COUNTIFS($B:$B,$B1808,$AG:$AG,AP$1)</f>
        <v>0</v>
      </c>
      <c r="AQ1808" s="5">
        <f>COUNTIFS($B:$B,$B1808,$AG:$AG,AQ$1)</f>
        <v>0</v>
      </c>
      <c r="AR1808" s="5">
        <f>COUNTIFS($B:$B,$B1808,$AG:$AG,AR$1)</f>
        <v>0</v>
      </c>
      <c r="AS1808" s="5">
        <f>COUNTIFS($B:$B,$B1808,$AG:$AG,AS$1)</f>
        <v>0</v>
      </c>
      <c r="AT1808" s="5">
        <f>COUNTIFS($B:$B,$B1808,$AG:$AG,AT$1)</f>
        <v>1</v>
      </c>
      <c r="AU1808" s="5">
        <f>COUNTIFS($B:$B,$B1808,$AG:$AG,AU$1)</f>
        <v>0</v>
      </c>
    </row>
    <row r="1809" spans="1:47" ht="15" customHeight="1" x14ac:dyDescent="0.35">
      <c r="A1809" s="6">
        <f>IF(B1808=B1809,A1808,A1808+1)</f>
        <v>627</v>
      </c>
      <c r="B1809" s="6" t="s">
        <v>3009</v>
      </c>
      <c r="C1809" s="6" t="s">
        <v>3008</v>
      </c>
      <c r="D1809" s="6" t="s">
        <v>2583</v>
      </c>
      <c r="E1809" s="6" t="s">
        <v>2582</v>
      </c>
      <c r="F1809" s="4" t="s">
        <v>7</v>
      </c>
      <c r="G1809" s="4" t="s">
        <v>8</v>
      </c>
      <c r="H1809" s="4" t="s">
        <v>7</v>
      </c>
      <c r="I1809" s="4">
        <v>3</v>
      </c>
      <c r="J1809" s="4" t="s">
        <v>28</v>
      </c>
      <c r="K1809" s="4" t="s">
        <v>2697</v>
      </c>
      <c r="L1809" s="4" t="s">
        <v>26</v>
      </c>
      <c r="M1809" s="4" t="s">
        <v>3007</v>
      </c>
      <c r="N1809" s="4" t="s">
        <v>120</v>
      </c>
      <c r="P1809" s="4" t="s">
        <v>669</v>
      </c>
      <c r="Q1809" s="4" t="s">
        <v>1475</v>
      </c>
      <c r="R1809" s="4" t="s">
        <v>2434</v>
      </c>
      <c r="S1809" s="5" t="str">
        <f>IF(P1809="심사불필요","-",VLOOKUP(K1809,'[1]자격증 backdata'!A:G,7,0))</f>
        <v>-</v>
      </c>
      <c r="T1809" s="5" t="str">
        <f>IF(S1809="-","-",IF(COUNTIFS(B:B,B1809,S:S,"필수")&gt;0,"자격요건충족","확인필요"))</f>
        <v>-</v>
      </c>
      <c r="U1809" s="5"/>
      <c r="W1809" s="5">
        <f>IF(Q1809="4급","심사불필요",VLOOKUP(K1809,'[1]자격증 backdata'!A:B,2,0))</f>
        <v>2</v>
      </c>
      <c r="X1809" s="4">
        <f>IF(R1809="A", MIN(20, SUMIFS(W:W, B:B, B1809, R:R, "A")),IF(R1809="B", MIN(30, SUMIFS(W:W, B:B, B1809, R:R, "B")),"비해당분야"))</f>
        <v>10</v>
      </c>
      <c r="Y1809" s="4" t="str">
        <f>IF(R1809="C",MIN(30,IF(COUNTIFS(B:B,B1809,W:W,"가1")=1,25,IF(COUNTIFS(B:B,B1809,W:W,"가1")&gt;=2,30,0))+IF(COUNTIFS(B:B,B1809,W:W,"나1")&gt;=4,30,IF(COUNTIFS(B:B,B1809,W:W,"나1")=3,26,IF(COUNTIFS(B:B,B1809,W:W,"나1")=2,22,IF(COUNTIFS(B:B,B1809,W:W,"나1")=1,18,0)))))+MIN(30,IF(COUNTIFS(B:B,B1809,W:W,"가2")=1,25,IF(COUNTIFS(B:B,B1809,W:W,"가2")&gt;=2,30,0))+IF(COUNTIFS(B:B,B1809,W:W,"나2")=3,30,IF(COUNTIFS(B:B,B1809,W:W,"나2")=2,25,IF(COUNTIFS(B:B,B1809,W:W,"나2")=1,20,0)))),"비해당분야")</f>
        <v>비해당분야</v>
      </c>
      <c r="Z1809" s="4" t="str">
        <f>IF(R1809="C",VLOOKUP(K1809,'[1]자격증 backdata'!A:F,6,0),"비해당분야")</f>
        <v>비해당분야</v>
      </c>
      <c r="AA1809" s="4" t="str">
        <f>IF(R1809="C",SUMIF(B:B,B1809,Z:Z),"비해당분야")</f>
        <v>비해당분야</v>
      </c>
      <c r="AB1809" s="4" t="str">
        <f>IF(R1809="C",SUM(Y1809,AA1809),"비해당분야")</f>
        <v>비해당분야</v>
      </c>
      <c r="AC1809" s="4">
        <f>IF(R1809="C",AB1809,X1809)</f>
        <v>10</v>
      </c>
      <c r="AD1809" s="4">
        <f>VLOOKUP(K1809,'[1]자격증 backdata'!A:D,4,0)</f>
        <v>0</v>
      </c>
      <c r="AE1809" s="4">
        <f>IF(_xlfn.MAXIFS(AD:AD,B:B,B1809)&gt;10,10,_xlfn.MAXIFS(AD:AD,B:B,B1809))</f>
        <v>0</v>
      </c>
      <c r="AG1809" s="5">
        <f>VLOOKUP(K1809,'[1]자격증 backdata'!A:C,3,0)</f>
        <v>0</v>
      </c>
      <c r="AH1809" s="5">
        <f>COUNTIFS($B:$B,$B1809,$AG:$AG,AH$1)</f>
        <v>0</v>
      </c>
      <c r="AI1809" s="5">
        <f>COUNTIFS($B:$B,$B1809,$AG:$AG,AI$1)</f>
        <v>0</v>
      </c>
      <c r="AJ1809" s="5">
        <f>COUNTIFS($B:$B,$B1809,$AG:$AG,AJ$1)</f>
        <v>0</v>
      </c>
      <c r="AK1809" s="5">
        <f>COUNTIFS($B:$B,$B1809,$AG:$AG,AK$1)</f>
        <v>0</v>
      </c>
      <c r="AL1809" s="5">
        <f>COUNTIFS($B:$B,$B1809,$AG:$AG,AL$1)</f>
        <v>0</v>
      </c>
      <c r="AM1809" s="5">
        <f>COUNTIFS($B:$B,$B1809,$AG:$AG,AM$1)</f>
        <v>0</v>
      </c>
      <c r="AN1809" s="5">
        <f>COUNTIFS($B:$B,$B1809,$AG:$AG,AN$1)</f>
        <v>0</v>
      </c>
      <c r="AO1809" s="5">
        <f>COUNTIFS($B:$B,$B1809,$AG:$AG,AO$1)</f>
        <v>1</v>
      </c>
      <c r="AP1809" s="5">
        <f>COUNTIFS($B:$B,$B1809,$AG:$AG,AP$1)</f>
        <v>0</v>
      </c>
      <c r="AQ1809" s="5">
        <f>COUNTIFS($B:$B,$B1809,$AG:$AG,AQ$1)</f>
        <v>0</v>
      </c>
      <c r="AR1809" s="5">
        <f>COUNTIFS($B:$B,$B1809,$AG:$AG,AR$1)</f>
        <v>0</v>
      </c>
      <c r="AS1809" s="5">
        <f>COUNTIFS($B:$B,$B1809,$AG:$AG,AS$1)</f>
        <v>0</v>
      </c>
      <c r="AT1809" s="5">
        <f>COUNTIFS($B:$B,$B1809,$AG:$AG,AT$1)</f>
        <v>1</v>
      </c>
      <c r="AU1809" s="5">
        <f>COUNTIFS($B:$B,$B1809,$AG:$AG,AU$1)</f>
        <v>0</v>
      </c>
    </row>
    <row r="1810" spans="1:47" ht="15" customHeight="1" x14ac:dyDescent="0.35">
      <c r="A1810" s="3">
        <f>IF(B1809=B1810,A1809,A1809+1)</f>
        <v>628</v>
      </c>
      <c r="B1810" s="3" t="s">
        <v>3006</v>
      </c>
      <c r="C1810" s="3" t="s">
        <v>2878</v>
      </c>
      <c r="D1810" s="3" t="s">
        <v>2583</v>
      </c>
      <c r="E1810" s="3" t="s">
        <v>2582</v>
      </c>
      <c r="F1810" s="4" t="s">
        <v>7</v>
      </c>
      <c r="G1810" s="4" t="s">
        <v>8</v>
      </c>
      <c r="H1810" s="4" t="s">
        <v>7</v>
      </c>
      <c r="I1810" s="3">
        <v>1</v>
      </c>
      <c r="J1810" s="3" t="s">
        <v>57</v>
      </c>
      <c r="K1810" s="3" t="s">
        <v>2599</v>
      </c>
      <c r="L1810" s="3" t="s">
        <v>55</v>
      </c>
      <c r="M1810" s="3" t="s">
        <v>3005</v>
      </c>
      <c r="N1810" s="3" t="s">
        <v>3004</v>
      </c>
      <c r="P1810" s="3" t="s">
        <v>669</v>
      </c>
      <c r="Q1810" s="3" t="s">
        <v>1475</v>
      </c>
      <c r="R1810" s="3" t="s">
        <v>2434</v>
      </c>
      <c r="S1810" s="2" t="str">
        <f>IF(P1810="심사불필요","-",VLOOKUP(K1810,'[1]자격증 backdata'!A:G,7,0))</f>
        <v>-</v>
      </c>
      <c r="T1810" s="2" t="str">
        <f>IF(S1810="-","-",IF(COUNTIFS(B:B,B1810,S:S,"필수")&gt;0,"자격요건충족","확인필요"))</f>
        <v>-</v>
      </c>
      <c r="U1810" s="2"/>
      <c r="W1810" s="2">
        <f>IF(Q1810="4급","심사불필요",VLOOKUP(K1810,'[1]자격증 backdata'!A:B,2,0))</f>
        <v>2</v>
      </c>
      <c r="X1810" s="3">
        <f>IF(R1810="A", MIN(20, SUMIFS(W:W, B:B, B1810, R:R, "A")),IF(R1810="B", MIN(30, SUMIFS(W:W, B:B, B1810, R:R, "B")),"비해당분야"))</f>
        <v>2</v>
      </c>
      <c r="Y1810" s="3" t="str">
        <f>IF(R1810="C",MIN(30,IF(COUNTIFS(B:B,B1810,W:W,"가1")=1,25,IF(COUNTIFS(B:B,B1810,W:W,"가1")&gt;=2,30,0))+IF(COUNTIFS(B:B,B1810,W:W,"나1")&gt;=4,30,IF(COUNTIFS(B:B,B1810,W:W,"나1")=3,26,IF(COUNTIFS(B:B,B1810,W:W,"나1")=2,22,IF(COUNTIFS(B:B,B1810,W:W,"나1")=1,18,0)))))+MIN(30,IF(COUNTIFS(B:B,B1810,W:W,"가2")=1,25,IF(COUNTIFS(B:B,B1810,W:W,"가2")&gt;=2,30,0))+IF(COUNTIFS(B:B,B1810,W:W,"나2")=3,30,IF(COUNTIFS(B:B,B1810,W:W,"나2")=2,25,IF(COUNTIFS(B:B,B1810,W:W,"나2")=1,20,0)))),"비해당분야")</f>
        <v>비해당분야</v>
      </c>
      <c r="Z1810" s="3" t="str">
        <f>IF(R1810="C",VLOOKUP(K1810,'[1]자격증 backdata'!A:F,6,0),"비해당분야")</f>
        <v>비해당분야</v>
      </c>
      <c r="AA1810" s="3" t="str">
        <f>IF(R1810="C",SUMIF(B:B,B1810,Z:Z),"비해당분야")</f>
        <v>비해당분야</v>
      </c>
      <c r="AB1810" s="3" t="str">
        <f>IF(R1810="C",SUM(Y1810,AA1810),"비해당분야")</f>
        <v>비해당분야</v>
      </c>
      <c r="AC1810" s="3">
        <f>IF(R1810="C",AB1810,X1810)</f>
        <v>2</v>
      </c>
      <c r="AD1810" s="3">
        <f>VLOOKUP(K1810,'[1]자격증 backdata'!A:D,4,0)</f>
        <v>0</v>
      </c>
      <c r="AE1810" s="3">
        <f>IF(_xlfn.MAXIFS(AD:AD,B:B,B1810)&gt;10,10,_xlfn.MAXIFS(AD:AD,B:B,B1810))</f>
        <v>0</v>
      </c>
      <c r="AG1810" s="2" t="str">
        <f>VLOOKUP(K1810,'[1]자격증 backdata'!A:C,3,0)</f>
        <v>M</v>
      </c>
      <c r="AH1810" s="2">
        <f>COUNTIFS($B:$B,$B1810,$AG:$AG,AH$1)</f>
        <v>0</v>
      </c>
      <c r="AI1810" s="2">
        <f>COUNTIFS($B:$B,$B1810,$AG:$AG,AI$1)</f>
        <v>0</v>
      </c>
      <c r="AJ1810" s="2">
        <f>COUNTIFS($B:$B,$B1810,$AG:$AG,AJ$1)</f>
        <v>0</v>
      </c>
      <c r="AK1810" s="2">
        <f>COUNTIFS($B:$B,$B1810,$AG:$AG,AK$1)</f>
        <v>0</v>
      </c>
      <c r="AL1810" s="2">
        <f>COUNTIFS($B:$B,$B1810,$AG:$AG,AL$1)</f>
        <v>0</v>
      </c>
      <c r="AM1810" s="2">
        <f>COUNTIFS($B:$B,$B1810,$AG:$AG,AM$1)</f>
        <v>0</v>
      </c>
      <c r="AN1810" s="2">
        <f>COUNTIFS($B:$B,$B1810,$AG:$AG,AN$1)</f>
        <v>0</v>
      </c>
      <c r="AO1810" s="2">
        <f>COUNTIFS($B:$B,$B1810,$AG:$AG,AO$1)</f>
        <v>0</v>
      </c>
      <c r="AP1810" s="2">
        <f>COUNTIFS($B:$B,$B1810,$AG:$AG,AP$1)</f>
        <v>0</v>
      </c>
      <c r="AQ1810" s="2">
        <f>COUNTIFS($B:$B,$B1810,$AG:$AG,AQ$1)</f>
        <v>0</v>
      </c>
      <c r="AR1810" s="2">
        <f>COUNTIFS($B:$B,$B1810,$AG:$AG,AR$1)</f>
        <v>0</v>
      </c>
      <c r="AS1810" s="2">
        <f>COUNTIFS($B:$B,$B1810,$AG:$AG,AS$1)</f>
        <v>0</v>
      </c>
      <c r="AT1810" s="2">
        <f>COUNTIFS($B:$B,$B1810,$AG:$AG,AT$1)</f>
        <v>1</v>
      </c>
      <c r="AU1810" s="2">
        <f>COUNTIFS($B:$B,$B1810,$AG:$AG,AU$1)</f>
        <v>0</v>
      </c>
    </row>
    <row r="1811" spans="1:47" ht="15" customHeight="1" x14ac:dyDescent="0.35">
      <c r="A1811" s="4">
        <f>IF(B1810=B1811,A1810,A1810+1)</f>
        <v>629</v>
      </c>
      <c r="B1811" s="4" t="s">
        <v>3003</v>
      </c>
      <c r="C1811" s="4" t="s">
        <v>3002</v>
      </c>
      <c r="D1811" s="4" t="s">
        <v>2583</v>
      </c>
      <c r="E1811" s="4" t="s">
        <v>2582</v>
      </c>
      <c r="F1811" s="4" t="s">
        <v>7</v>
      </c>
      <c r="G1811" s="4" t="s">
        <v>8</v>
      </c>
      <c r="H1811" s="4" t="s">
        <v>7</v>
      </c>
      <c r="I1811" s="4">
        <v>1</v>
      </c>
      <c r="J1811" s="4" t="s">
        <v>106</v>
      </c>
      <c r="K1811" s="4" t="s">
        <v>2581</v>
      </c>
      <c r="L1811" s="4" t="s">
        <v>55</v>
      </c>
      <c r="M1811" s="4" t="s">
        <v>3001</v>
      </c>
      <c r="N1811" s="4" t="s">
        <v>3000</v>
      </c>
      <c r="P1811" s="4" t="s">
        <v>669</v>
      </c>
      <c r="Q1811" s="4" t="s">
        <v>1475</v>
      </c>
      <c r="R1811" s="4" t="s">
        <v>2434</v>
      </c>
      <c r="S1811" s="5" t="str">
        <f>IF(P1811="심사불필요","-",VLOOKUP(K1811,'[1]자격증 backdata'!A:G,7,0))</f>
        <v>-</v>
      </c>
      <c r="T1811" s="5" t="str">
        <f>IF(S1811="-","-",IF(COUNTIFS(B:B,B1811,S:S,"필수")&gt;0,"자격요건충족","확인필요"))</f>
        <v>-</v>
      </c>
      <c r="U1811" s="5"/>
      <c r="W1811" s="5">
        <f>IF(Q1811="4급","심사불필요",VLOOKUP(K1811,'[1]자격증 backdata'!A:B,2,0))</f>
        <v>4</v>
      </c>
      <c r="X1811" s="4">
        <f>IF(R1811="A", MIN(20, SUMIFS(W:W, B:B, B1811, R:R, "A")),IF(R1811="B", MIN(30, SUMIFS(W:W, B:B, B1811, R:R, "B")),"비해당분야"))</f>
        <v>4</v>
      </c>
      <c r="Y1811" s="4" t="str">
        <f>IF(R1811="C",MIN(30,IF(COUNTIFS(B:B,B1811,W:W,"가1")=1,25,IF(COUNTIFS(B:B,B1811,W:W,"가1")&gt;=2,30,0))+IF(COUNTIFS(B:B,B1811,W:W,"나1")&gt;=4,30,IF(COUNTIFS(B:B,B1811,W:W,"나1")=3,26,IF(COUNTIFS(B:B,B1811,W:W,"나1")=2,22,IF(COUNTIFS(B:B,B1811,W:W,"나1")=1,18,0)))))+MIN(30,IF(COUNTIFS(B:B,B1811,W:W,"가2")=1,25,IF(COUNTIFS(B:B,B1811,W:W,"가2")&gt;=2,30,0))+IF(COUNTIFS(B:B,B1811,W:W,"나2")=3,30,IF(COUNTIFS(B:B,B1811,W:W,"나2")=2,25,IF(COUNTIFS(B:B,B1811,W:W,"나2")=1,20,0)))),"비해당분야")</f>
        <v>비해당분야</v>
      </c>
      <c r="Z1811" s="4" t="str">
        <f>IF(R1811="C",VLOOKUP(K1811,'[1]자격증 backdata'!A:F,6,0),"비해당분야")</f>
        <v>비해당분야</v>
      </c>
      <c r="AA1811" s="4" t="str">
        <f>IF(R1811="C",SUMIF(B:B,B1811,Z:Z),"비해당분야")</f>
        <v>비해당분야</v>
      </c>
      <c r="AB1811" s="4" t="str">
        <f>IF(R1811="C",SUM(Y1811,AA1811),"비해당분야")</f>
        <v>비해당분야</v>
      </c>
      <c r="AC1811" s="4">
        <f>IF(R1811="C",AB1811,X1811)</f>
        <v>4</v>
      </c>
      <c r="AD1811" s="4">
        <f>VLOOKUP(K1811,'[1]자격증 backdata'!A:D,4,0)</f>
        <v>0</v>
      </c>
      <c r="AE1811" s="4">
        <f>IF(_xlfn.MAXIFS(AD:AD,B:B,B1811)&gt;10,10,_xlfn.MAXIFS(AD:AD,B:B,B1811))</f>
        <v>0</v>
      </c>
      <c r="AG1811" s="5" t="str">
        <f>VLOOKUP(K1811,'[1]자격증 backdata'!A:C,3,0)</f>
        <v>M</v>
      </c>
      <c r="AH1811" s="5">
        <f>COUNTIFS($B:$B,$B1811,$AG:$AG,AH$1)</f>
        <v>0</v>
      </c>
      <c r="AI1811" s="5">
        <f>COUNTIFS($B:$B,$B1811,$AG:$AG,AI$1)</f>
        <v>0</v>
      </c>
      <c r="AJ1811" s="5">
        <f>COUNTIFS($B:$B,$B1811,$AG:$AG,AJ$1)</f>
        <v>0</v>
      </c>
      <c r="AK1811" s="5">
        <f>COUNTIFS($B:$B,$B1811,$AG:$AG,AK$1)</f>
        <v>0</v>
      </c>
      <c r="AL1811" s="5">
        <f>COUNTIFS($B:$B,$B1811,$AG:$AG,AL$1)</f>
        <v>0</v>
      </c>
      <c r="AM1811" s="5">
        <f>COUNTIFS($B:$B,$B1811,$AG:$AG,AM$1)</f>
        <v>0</v>
      </c>
      <c r="AN1811" s="5">
        <f>COUNTIFS($B:$B,$B1811,$AG:$AG,AN$1)</f>
        <v>0</v>
      </c>
      <c r="AO1811" s="5">
        <f>COUNTIFS($B:$B,$B1811,$AG:$AG,AO$1)</f>
        <v>0</v>
      </c>
      <c r="AP1811" s="5">
        <f>COUNTIFS($B:$B,$B1811,$AG:$AG,AP$1)</f>
        <v>0</v>
      </c>
      <c r="AQ1811" s="5">
        <f>COUNTIFS($B:$B,$B1811,$AG:$AG,AQ$1)</f>
        <v>0</v>
      </c>
      <c r="AR1811" s="5">
        <f>COUNTIFS($B:$B,$B1811,$AG:$AG,AR$1)</f>
        <v>0</v>
      </c>
      <c r="AS1811" s="5">
        <f>COUNTIFS($B:$B,$B1811,$AG:$AG,AS$1)</f>
        <v>0</v>
      </c>
      <c r="AT1811" s="5">
        <f>COUNTIFS($B:$B,$B1811,$AG:$AG,AT$1)</f>
        <v>1</v>
      </c>
      <c r="AU1811" s="5">
        <f>COUNTIFS($B:$B,$B1811,$AG:$AG,AU$1)</f>
        <v>0</v>
      </c>
    </row>
    <row r="1812" spans="1:47" ht="15" customHeight="1" x14ac:dyDescent="0.35">
      <c r="A1812" s="3">
        <f>IF(B1811=B1812,A1811,A1811+1)</f>
        <v>630</v>
      </c>
      <c r="B1812" s="3" t="s">
        <v>2995</v>
      </c>
      <c r="C1812" s="3" t="s">
        <v>2994</v>
      </c>
      <c r="D1812" s="3" t="s">
        <v>2583</v>
      </c>
      <c r="E1812" s="3" t="s">
        <v>2582</v>
      </c>
      <c r="F1812" s="4" t="s">
        <v>7</v>
      </c>
      <c r="G1812" s="4" t="s">
        <v>8</v>
      </c>
      <c r="H1812" s="4" t="s">
        <v>7</v>
      </c>
      <c r="I1812" s="3">
        <v>1</v>
      </c>
      <c r="J1812" s="3" t="s">
        <v>653</v>
      </c>
      <c r="K1812" s="3" t="s">
        <v>2596</v>
      </c>
      <c r="L1812" s="3" t="s">
        <v>651</v>
      </c>
      <c r="M1812" s="3" t="s">
        <v>2999</v>
      </c>
      <c r="N1812" s="3" t="s">
        <v>2980</v>
      </c>
      <c r="P1812" s="3" t="s">
        <v>669</v>
      </c>
      <c r="Q1812" s="3" t="s">
        <v>1475</v>
      </c>
      <c r="R1812" s="3" t="s">
        <v>2434</v>
      </c>
      <c r="S1812" s="2" t="str">
        <f>IF(P1812="심사불필요","-",VLOOKUP(K1812,'[1]자격증 backdata'!A:G,7,0))</f>
        <v>-</v>
      </c>
      <c r="T1812" s="2" t="str">
        <f>IF(S1812="-","-",IF(COUNTIFS(B:B,B1812,S:S,"필수")&gt;0,"자격요건충족","확인필요"))</f>
        <v>-</v>
      </c>
      <c r="U1812" s="2"/>
      <c r="W1812" s="2">
        <f>IF(Q1812="4급","심사불필요",VLOOKUP(K1812,'[1]자격증 backdata'!A:B,2,0))</f>
        <v>4</v>
      </c>
      <c r="X1812" s="3">
        <f>IF(R1812="A", MIN(20, SUMIFS(W:W, B:B, B1812, R:R, "A")),IF(R1812="B", MIN(30, SUMIFS(W:W, B:B, B1812, R:R, "B")),"비해당분야"))</f>
        <v>10</v>
      </c>
      <c r="Y1812" s="3" t="str">
        <f>IF(R1812="C",MIN(30,IF(COUNTIFS(B:B,B1812,W:W,"가1")=1,25,IF(COUNTIFS(B:B,B1812,W:W,"가1")&gt;=2,30,0))+IF(COUNTIFS(B:B,B1812,W:W,"나1")&gt;=4,30,IF(COUNTIFS(B:B,B1812,W:W,"나1")=3,26,IF(COUNTIFS(B:B,B1812,W:W,"나1")=2,22,IF(COUNTIFS(B:B,B1812,W:W,"나1")=1,18,0)))))+MIN(30,IF(COUNTIFS(B:B,B1812,W:W,"가2")=1,25,IF(COUNTIFS(B:B,B1812,W:W,"가2")&gt;=2,30,0))+IF(COUNTIFS(B:B,B1812,W:W,"나2")=3,30,IF(COUNTIFS(B:B,B1812,W:W,"나2")=2,25,IF(COUNTIFS(B:B,B1812,W:W,"나2")=1,20,0)))),"비해당분야")</f>
        <v>비해당분야</v>
      </c>
      <c r="Z1812" s="3" t="str">
        <f>IF(R1812="C",VLOOKUP(K1812,'[1]자격증 backdata'!A:F,6,0),"비해당분야")</f>
        <v>비해당분야</v>
      </c>
      <c r="AA1812" s="3" t="str">
        <f>IF(R1812="C",SUMIF(B:B,B1812,Z:Z),"비해당분야")</f>
        <v>비해당분야</v>
      </c>
      <c r="AB1812" s="3" t="str">
        <f>IF(R1812="C",SUM(Y1812,AA1812),"비해당분야")</f>
        <v>비해당분야</v>
      </c>
      <c r="AC1812" s="3">
        <f>IF(R1812="C",AB1812,X1812)</f>
        <v>10</v>
      </c>
      <c r="AD1812" s="3">
        <f>VLOOKUP(K1812,'[1]자격증 backdata'!A:D,4,0)</f>
        <v>0</v>
      </c>
      <c r="AE1812" s="3">
        <f>IF(_xlfn.MAXIFS(AD:AD,B:B,B1812)&gt;10,10,_xlfn.MAXIFS(AD:AD,B:B,B1812))</f>
        <v>5</v>
      </c>
      <c r="AG1812" s="2" t="str">
        <f>VLOOKUP(K1812,'[1]자격증 backdata'!A:C,3,0)</f>
        <v>H</v>
      </c>
      <c r="AH1812" s="2">
        <f>COUNTIFS($B:$B,$B1812,$AG:$AG,AH$1)</f>
        <v>0</v>
      </c>
      <c r="AI1812" s="2">
        <f>COUNTIFS($B:$B,$B1812,$AG:$AG,AI$1)</f>
        <v>0</v>
      </c>
      <c r="AJ1812" s="2">
        <f>COUNTIFS($B:$B,$B1812,$AG:$AG,AJ$1)</f>
        <v>0</v>
      </c>
      <c r="AK1812" s="2">
        <f>COUNTIFS($B:$B,$B1812,$AG:$AG,AK$1)</f>
        <v>0</v>
      </c>
      <c r="AL1812" s="2">
        <f>COUNTIFS($B:$B,$B1812,$AG:$AG,AL$1)</f>
        <v>1</v>
      </c>
      <c r="AM1812" s="2">
        <f>COUNTIFS($B:$B,$B1812,$AG:$AG,AM$1)</f>
        <v>0</v>
      </c>
      <c r="AN1812" s="2">
        <f>COUNTIFS($B:$B,$B1812,$AG:$AG,AN$1)</f>
        <v>0</v>
      </c>
      <c r="AO1812" s="2">
        <f>COUNTIFS($B:$B,$B1812,$AG:$AG,AO$1)</f>
        <v>1</v>
      </c>
      <c r="AP1812" s="2">
        <f>COUNTIFS($B:$B,$B1812,$AG:$AG,AP$1)</f>
        <v>0</v>
      </c>
      <c r="AQ1812" s="2">
        <f>COUNTIFS($B:$B,$B1812,$AG:$AG,AQ$1)</f>
        <v>0</v>
      </c>
      <c r="AR1812" s="2">
        <f>COUNTIFS($B:$B,$B1812,$AG:$AG,AR$1)</f>
        <v>0</v>
      </c>
      <c r="AS1812" s="2">
        <f>COUNTIFS($B:$B,$B1812,$AG:$AG,AS$1)</f>
        <v>0</v>
      </c>
      <c r="AT1812" s="2">
        <f>COUNTIFS($B:$B,$B1812,$AG:$AG,AT$1)</f>
        <v>1</v>
      </c>
      <c r="AU1812" s="2">
        <f>COUNTIFS($B:$B,$B1812,$AG:$AG,AU$1)</f>
        <v>0</v>
      </c>
    </row>
    <row r="1813" spans="1:47" ht="15" customHeight="1" x14ac:dyDescent="0.35">
      <c r="A1813" s="7">
        <f>IF(B1812=B1813,A1812,A1812+1)</f>
        <v>630</v>
      </c>
      <c r="B1813" s="7" t="s">
        <v>2995</v>
      </c>
      <c r="C1813" s="7" t="s">
        <v>2994</v>
      </c>
      <c r="D1813" s="7" t="s">
        <v>2583</v>
      </c>
      <c r="E1813" s="7" t="s">
        <v>2582</v>
      </c>
      <c r="F1813" s="4" t="s">
        <v>7</v>
      </c>
      <c r="G1813" s="4" t="s">
        <v>8</v>
      </c>
      <c r="H1813" s="4" t="s">
        <v>7</v>
      </c>
      <c r="I1813" s="3">
        <v>2</v>
      </c>
      <c r="J1813" s="3" t="s">
        <v>2813</v>
      </c>
      <c r="K1813" s="3" t="s">
        <v>2812</v>
      </c>
      <c r="L1813" s="3" t="s">
        <v>2998</v>
      </c>
      <c r="M1813" s="3" t="s">
        <v>2997</v>
      </c>
      <c r="N1813" s="3" t="s">
        <v>1742</v>
      </c>
      <c r="P1813" s="3" t="s">
        <v>669</v>
      </c>
      <c r="Q1813" s="3" t="s">
        <v>1475</v>
      </c>
      <c r="R1813" s="3" t="s">
        <v>2434</v>
      </c>
      <c r="S1813" s="2" t="str">
        <f>IF(P1813="심사불필요","-",VLOOKUP(K1813,'[1]자격증 backdata'!A:G,7,0))</f>
        <v>-</v>
      </c>
      <c r="T1813" s="2" t="str">
        <f>IF(S1813="-","-",IF(COUNTIFS(B:B,B1813,S:S,"필수")&gt;0,"자격요건충족","확인필요"))</f>
        <v>-</v>
      </c>
      <c r="U1813" s="2"/>
      <c r="W1813" s="2">
        <f>IF(Q1813="4급","심사불필요",VLOOKUP(K1813,'[1]자격증 backdata'!A:B,2,0))</f>
        <v>2</v>
      </c>
      <c r="X1813" s="3">
        <f>IF(R1813="A", MIN(20, SUMIFS(W:W, B:B, B1813, R:R, "A")),IF(R1813="B", MIN(30, SUMIFS(W:W, B:B, B1813, R:R, "B")),"비해당분야"))</f>
        <v>10</v>
      </c>
      <c r="Y1813" s="3" t="str">
        <f>IF(R1813="C",MIN(30,IF(COUNTIFS(B:B,B1813,W:W,"가1")=1,25,IF(COUNTIFS(B:B,B1813,W:W,"가1")&gt;=2,30,0))+IF(COUNTIFS(B:B,B1813,W:W,"나1")&gt;=4,30,IF(COUNTIFS(B:B,B1813,W:W,"나1")=3,26,IF(COUNTIFS(B:B,B1813,W:W,"나1")=2,22,IF(COUNTIFS(B:B,B1813,W:W,"나1")=1,18,0)))))+MIN(30,IF(COUNTIFS(B:B,B1813,W:W,"가2")=1,25,IF(COUNTIFS(B:B,B1813,W:W,"가2")&gt;=2,30,0))+IF(COUNTIFS(B:B,B1813,W:W,"나2")=3,30,IF(COUNTIFS(B:B,B1813,W:W,"나2")=2,25,IF(COUNTIFS(B:B,B1813,W:W,"나2")=1,20,0)))),"비해당분야")</f>
        <v>비해당분야</v>
      </c>
      <c r="Z1813" s="3" t="str">
        <f>IF(R1813="C",VLOOKUP(K1813,'[1]자격증 backdata'!A:F,6,0),"비해당분야")</f>
        <v>비해당분야</v>
      </c>
      <c r="AA1813" s="3" t="str">
        <f>IF(R1813="C",SUMIF(B:B,B1813,Z:Z),"비해당분야")</f>
        <v>비해당분야</v>
      </c>
      <c r="AB1813" s="3" t="str">
        <f>IF(R1813="C",SUM(Y1813,AA1813),"비해당분야")</f>
        <v>비해당분야</v>
      </c>
      <c r="AC1813" s="3">
        <f>IF(R1813="C",AB1813,X1813)</f>
        <v>10</v>
      </c>
      <c r="AD1813" s="3">
        <f>VLOOKUP(K1813,'[1]자격증 backdata'!A:D,4,0)</f>
        <v>0</v>
      </c>
      <c r="AE1813" s="3">
        <f>IF(_xlfn.MAXIFS(AD:AD,B:B,B1813)&gt;10,10,_xlfn.MAXIFS(AD:AD,B:B,B1813))</f>
        <v>5</v>
      </c>
      <c r="AG1813" s="2" t="str">
        <f>VLOOKUP(K1813,'[1]자격증 backdata'!A:C,3,0)</f>
        <v>E</v>
      </c>
      <c r="AH1813" s="2">
        <f>COUNTIFS($B:$B,$B1813,$AG:$AG,AH$1)</f>
        <v>0</v>
      </c>
      <c r="AI1813" s="2">
        <f>COUNTIFS($B:$B,$B1813,$AG:$AG,AI$1)</f>
        <v>0</v>
      </c>
      <c r="AJ1813" s="2">
        <f>COUNTIFS($B:$B,$B1813,$AG:$AG,AJ$1)</f>
        <v>0</v>
      </c>
      <c r="AK1813" s="2">
        <f>COUNTIFS($B:$B,$B1813,$AG:$AG,AK$1)</f>
        <v>0</v>
      </c>
      <c r="AL1813" s="2">
        <f>COUNTIFS($B:$B,$B1813,$AG:$AG,AL$1)</f>
        <v>1</v>
      </c>
      <c r="AM1813" s="2">
        <f>COUNTIFS($B:$B,$B1813,$AG:$AG,AM$1)</f>
        <v>0</v>
      </c>
      <c r="AN1813" s="2">
        <f>COUNTIFS($B:$B,$B1813,$AG:$AG,AN$1)</f>
        <v>0</v>
      </c>
      <c r="AO1813" s="2">
        <f>COUNTIFS($B:$B,$B1813,$AG:$AG,AO$1)</f>
        <v>1</v>
      </c>
      <c r="AP1813" s="2">
        <f>COUNTIFS($B:$B,$B1813,$AG:$AG,AP$1)</f>
        <v>0</v>
      </c>
      <c r="AQ1813" s="2">
        <f>COUNTIFS($B:$B,$B1813,$AG:$AG,AQ$1)</f>
        <v>0</v>
      </c>
      <c r="AR1813" s="2">
        <f>COUNTIFS($B:$B,$B1813,$AG:$AG,AR$1)</f>
        <v>0</v>
      </c>
      <c r="AS1813" s="2">
        <f>COUNTIFS($B:$B,$B1813,$AG:$AG,AS$1)</f>
        <v>0</v>
      </c>
      <c r="AT1813" s="2">
        <f>COUNTIFS($B:$B,$B1813,$AG:$AG,AT$1)</f>
        <v>1</v>
      </c>
      <c r="AU1813" s="2">
        <f>COUNTIFS($B:$B,$B1813,$AG:$AG,AU$1)</f>
        <v>0</v>
      </c>
    </row>
    <row r="1814" spans="1:47" ht="15" customHeight="1" x14ac:dyDescent="0.35">
      <c r="A1814" s="7">
        <f>IF(B1813=B1814,A1813,A1813+1)</f>
        <v>630</v>
      </c>
      <c r="B1814" s="7" t="s">
        <v>2995</v>
      </c>
      <c r="C1814" s="7" t="s">
        <v>2994</v>
      </c>
      <c r="D1814" s="7" t="s">
        <v>2583</v>
      </c>
      <c r="E1814" s="7" t="s">
        <v>2582</v>
      </c>
      <c r="F1814" s="4" t="s">
        <v>7</v>
      </c>
      <c r="G1814" s="4" t="s">
        <v>8</v>
      </c>
      <c r="H1814" s="4" t="s">
        <v>7</v>
      </c>
      <c r="I1814" s="3">
        <v>3</v>
      </c>
      <c r="J1814" s="3" t="s">
        <v>106</v>
      </c>
      <c r="K1814" s="3" t="s">
        <v>2581</v>
      </c>
      <c r="L1814" s="3" t="s">
        <v>55</v>
      </c>
      <c r="M1814" s="3" t="s">
        <v>2996</v>
      </c>
      <c r="N1814" s="3" t="s">
        <v>1608</v>
      </c>
      <c r="P1814" s="3" t="s">
        <v>669</v>
      </c>
      <c r="Q1814" s="3" t="s">
        <v>1475</v>
      </c>
      <c r="R1814" s="3" t="s">
        <v>2434</v>
      </c>
      <c r="S1814" s="2" t="str">
        <f>IF(P1814="심사불필요","-",VLOOKUP(K1814,'[1]자격증 backdata'!A:G,7,0))</f>
        <v>-</v>
      </c>
      <c r="T1814" s="2" t="str">
        <f>IF(S1814="-","-",IF(COUNTIFS(B:B,B1814,S:S,"필수")&gt;0,"자격요건충족","확인필요"))</f>
        <v>-</v>
      </c>
      <c r="U1814" s="2"/>
      <c r="W1814" s="2">
        <f>IF(Q1814="4급","심사불필요",VLOOKUP(K1814,'[1]자격증 backdata'!A:B,2,0))</f>
        <v>4</v>
      </c>
      <c r="X1814" s="3">
        <f>IF(R1814="A", MIN(20, SUMIFS(W:W, B:B, B1814, R:R, "A")),IF(R1814="B", MIN(30, SUMIFS(W:W, B:B, B1814, R:R, "B")),"비해당분야"))</f>
        <v>10</v>
      </c>
      <c r="Y1814" s="3" t="str">
        <f>IF(R1814="C",MIN(30,IF(COUNTIFS(B:B,B1814,W:W,"가1")=1,25,IF(COUNTIFS(B:B,B1814,W:W,"가1")&gt;=2,30,0))+IF(COUNTIFS(B:B,B1814,W:W,"나1")&gt;=4,30,IF(COUNTIFS(B:B,B1814,W:W,"나1")=3,26,IF(COUNTIFS(B:B,B1814,W:W,"나1")=2,22,IF(COUNTIFS(B:B,B1814,W:W,"나1")=1,18,0)))))+MIN(30,IF(COUNTIFS(B:B,B1814,W:W,"가2")=1,25,IF(COUNTIFS(B:B,B1814,W:W,"가2")&gt;=2,30,0))+IF(COUNTIFS(B:B,B1814,W:W,"나2")=3,30,IF(COUNTIFS(B:B,B1814,W:W,"나2")=2,25,IF(COUNTIFS(B:B,B1814,W:W,"나2")=1,20,0)))),"비해당분야")</f>
        <v>비해당분야</v>
      </c>
      <c r="Z1814" s="3" t="str">
        <f>IF(R1814="C",VLOOKUP(K1814,'[1]자격증 backdata'!A:F,6,0),"비해당분야")</f>
        <v>비해당분야</v>
      </c>
      <c r="AA1814" s="3" t="str">
        <f>IF(R1814="C",SUMIF(B:B,B1814,Z:Z),"비해당분야")</f>
        <v>비해당분야</v>
      </c>
      <c r="AB1814" s="3" t="str">
        <f>IF(R1814="C",SUM(Y1814,AA1814),"비해당분야")</f>
        <v>비해당분야</v>
      </c>
      <c r="AC1814" s="3">
        <f>IF(R1814="C",AB1814,X1814)</f>
        <v>10</v>
      </c>
      <c r="AD1814" s="3">
        <f>VLOOKUP(K1814,'[1]자격증 backdata'!A:D,4,0)</f>
        <v>0</v>
      </c>
      <c r="AE1814" s="3">
        <f>IF(_xlfn.MAXIFS(AD:AD,B:B,B1814)&gt;10,10,_xlfn.MAXIFS(AD:AD,B:B,B1814))</f>
        <v>5</v>
      </c>
      <c r="AG1814" s="2" t="str">
        <f>VLOOKUP(K1814,'[1]자격증 backdata'!A:C,3,0)</f>
        <v>M</v>
      </c>
      <c r="AH1814" s="2">
        <f>COUNTIFS($B:$B,$B1814,$AG:$AG,AH$1)</f>
        <v>0</v>
      </c>
      <c r="AI1814" s="2">
        <f>COUNTIFS($B:$B,$B1814,$AG:$AG,AI$1)</f>
        <v>0</v>
      </c>
      <c r="AJ1814" s="2">
        <f>COUNTIFS($B:$B,$B1814,$AG:$AG,AJ$1)</f>
        <v>0</v>
      </c>
      <c r="AK1814" s="2">
        <f>COUNTIFS($B:$B,$B1814,$AG:$AG,AK$1)</f>
        <v>0</v>
      </c>
      <c r="AL1814" s="2">
        <f>COUNTIFS($B:$B,$B1814,$AG:$AG,AL$1)</f>
        <v>1</v>
      </c>
      <c r="AM1814" s="2">
        <f>COUNTIFS($B:$B,$B1814,$AG:$AG,AM$1)</f>
        <v>0</v>
      </c>
      <c r="AN1814" s="2">
        <f>COUNTIFS($B:$B,$B1814,$AG:$AG,AN$1)</f>
        <v>0</v>
      </c>
      <c r="AO1814" s="2">
        <f>COUNTIFS($B:$B,$B1814,$AG:$AG,AO$1)</f>
        <v>1</v>
      </c>
      <c r="AP1814" s="2">
        <f>COUNTIFS($B:$B,$B1814,$AG:$AG,AP$1)</f>
        <v>0</v>
      </c>
      <c r="AQ1814" s="2">
        <f>COUNTIFS($B:$B,$B1814,$AG:$AG,AQ$1)</f>
        <v>0</v>
      </c>
      <c r="AR1814" s="2">
        <f>COUNTIFS($B:$B,$B1814,$AG:$AG,AR$1)</f>
        <v>0</v>
      </c>
      <c r="AS1814" s="2">
        <f>COUNTIFS($B:$B,$B1814,$AG:$AG,AS$1)</f>
        <v>0</v>
      </c>
      <c r="AT1814" s="2">
        <f>COUNTIFS($B:$B,$B1814,$AG:$AG,AT$1)</f>
        <v>1</v>
      </c>
      <c r="AU1814" s="2">
        <f>COUNTIFS($B:$B,$B1814,$AG:$AG,AU$1)</f>
        <v>0</v>
      </c>
    </row>
    <row r="1815" spans="1:47" ht="15" customHeight="1" x14ac:dyDescent="0.35">
      <c r="A1815" s="7">
        <f>IF(B1814=B1815,A1814,A1814+1)</f>
        <v>630</v>
      </c>
      <c r="B1815" s="7" t="s">
        <v>2995</v>
      </c>
      <c r="C1815" s="7" t="s">
        <v>2994</v>
      </c>
      <c r="D1815" s="7" t="s">
        <v>2583</v>
      </c>
      <c r="E1815" s="7" t="s">
        <v>2582</v>
      </c>
      <c r="F1815" s="4" t="s">
        <v>7</v>
      </c>
      <c r="G1815" s="4" t="s">
        <v>8</v>
      </c>
      <c r="H1815" s="4" t="s">
        <v>7</v>
      </c>
      <c r="I1815" s="3">
        <v>4</v>
      </c>
      <c r="J1815" s="3" t="s">
        <v>69</v>
      </c>
      <c r="K1815" s="3" t="s">
        <v>2590</v>
      </c>
      <c r="L1815" s="3" t="s">
        <v>36</v>
      </c>
      <c r="M1815" s="3" t="s">
        <v>2993</v>
      </c>
      <c r="N1815" s="3" t="s">
        <v>1104</v>
      </c>
      <c r="P1815" s="3" t="s">
        <v>669</v>
      </c>
      <c r="Q1815" s="3" t="s">
        <v>1475</v>
      </c>
      <c r="R1815" s="3" t="s">
        <v>2434</v>
      </c>
      <c r="S1815" s="2" t="str">
        <f>IF(P1815="심사불필요","-",VLOOKUP(K1815,'[1]자격증 backdata'!A:G,7,0))</f>
        <v>-</v>
      </c>
      <c r="T1815" s="2" t="str">
        <f>IF(S1815="-","-",IF(COUNTIFS(B:B,B1815,S:S,"필수")&gt;0,"자격요건충족","확인필요"))</f>
        <v>-</v>
      </c>
      <c r="U1815" s="2"/>
      <c r="W1815" s="2">
        <f>IF(Q1815="4급","심사불필요",VLOOKUP(K1815,'[1]자격증 backdata'!A:B,2,0))</f>
        <v>0</v>
      </c>
      <c r="X1815" s="3">
        <f>IF(R1815="A", MIN(20, SUMIFS(W:W, B:B, B1815, R:R, "A")),IF(R1815="B", MIN(30, SUMIFS(W:W, B:B, B1815, R:R, "B")),"비해당분야"))</f>
        <v>10</v>
      </c>
      <c r="Y1815" s="3" t="str">
        <f>IF(R1815="C",MIN(30,IF(COUNTIFS(B:B,B1815,W:W,"가1")=1,25,IF(COUNTIFS(B:B,B1815,W:W,"가1")&gt;=2,30,0))+IF(COUNTIFS(B:B,B1815,W:W,"나1")&gt;=4,30,IF(COUNTIFS(B:B,B1815,W:W,"나1")=3,26,IF(COUNTIFS(B:B,B1815,W:W,"나1")=2,22,IF(COUNTIFS(B:B,B1815,W:W,"나1")=1,18,0)))))+MIN(30,IF(COUNTIFS(B:B,B1815,W:W,"가2")=1,25,IF(COUNTIFS(B:B,B1815,W:W,"가2")&gt;=2,30,0))+IF(COUNTIFS(B:B,B1815,W:W,"나2")=3,30,IF(COUNTIFS(B:B,B1815,W:W,"나2")=2,25,IF(COUNTIFS(B:B,B1815,W:W,"나2")=1,20,0)))),"비해당분야")</f>
        <v>비해당분야</v>
      </c>
      <c r="Z1815" s="3" t="str">
        <f>IF(R1815="C",VLOOKUP(K1815,'[1]자격증 backdata'!A:F,6,0),"비해당분야")</f>
        <v>비해당분야</v>
      </c>
      <c r="AA1815" s="3" t="str">
        <f>IF(R1815="C",SUMIF(B:B,B1815,Z:Z),"비해당분야")</f>
        <v>비해당분야</v>
      </c>
      <c r="AB1815" s="3" t="str">
        <f>IF(R1815="C",SUM(Y1815,AA1815),"비해당분야")</f>
        <v>비해당분야</v>
      </c>
      <c r="AC1815" s="3">
        <f>IF(R1815="C",AB1815,X1815)</f>
        <v>10</v>
      </c>
      <c r="AD1815" s="3">
        <f>VLOOKUP(K1815,'[1]자격증 backdata'!A:D,4,0)</f>
        <v>5</v>
      </c>
      <c r="AE1815" s="3">
        <f>IF(_xlfn.MAXIFS(AD:AD,B:B,B1815)&gt;10,10,_xlfn.MAXIFS(AD:AD,B:B,B1815))</f>
        <v>5</v>
      </c>
      <c r="AG1815" s="2">
        <f>VLOOKUP(K1815,'[1]자격증 backdata'!A:C,3,0)</f>
        <v>0</v>
      </c>
      <c r="AH1815" s="2">
        <f>COUNTIFS($B:$B,$B1815,$AG:$AG,AH$1)</f>
        <v>0</v>
      </c>
      <c r="AI1815" s="2">
        <f>COUNTIFS($B:$B,$B1815,$AG:$AG,AI$1)</f>
        <v>0</v>
      </c>
      <c r="AJ1815" s="2">
        <f>COUNTIFS($B:$B,$B1815,$AG:$AG,AJ$1)</f>
        <v>0</v>
      </c>
      <c r="AK1815" s="2">
        <f>COUNTIFS($B:$B,$B1815,$AG:$AG,AK$1)</f>
        <v>0</v>
      </c>
      <c r="AL1815" s="2">
        <f>COUNTIFS($B:$B,$B1815,$AG:$AG,AL$1)</f>
        <v>1</v>
      </c>
      <c r="AM1815" s="2">
        <f>COUNTIFS($B:$B,$B1815,$AG:$AG,AM$1)</f>
        <v>0</v>
      </c>
      <c r="AN1815" s="2">
        <f>COUNTIFS($B:$B,$B1815,$AG:$AG,AN$1)</f>
        <v>0</v>
      </c>
      <c r="AO1815" s="2">
        <f>COUNTIFS($B:$B,$B1815,$AG:$AG,AO$1)</f>
        <v>1</v>
      </c>
      <c r="AP1815" s="2">
        <f>COUNTIFS($B:$B,$B1815,$AG:$AG,AP$1)</f>
        <v>0</v>
      </c>
      <c r="AQ1815" s="2">
        <f>COUNTIFS($B:$B,$B1815,$AG:$AG,AQ$1)</f>
        <v>0</v>
      </c>
      <c r="AR1815" s="2">
        <f>COUNTIFS($B:$B,$B1815,$AG:$AG,AR$1)</f>
        <v>0</v>
      </c>
      <c r="AS1815" s="2">
        <f>COUNTIFS($B:$B,$B1815,$AG:$AG,AS$1)</f>
        <v>0</v>
      </c>
      <c r="AT1815" s="2">
        <f>COUNTIFS($B:$B,$B1815,$AG:$AG,AT$1)</f>
        <v>1</v>
      </c>
      <c r="AU1815" s="2">
        <f>COUNTIFS($B:$B,$B1815,$AG:$AG,AU$1)</f>
        <v>0</v>
      </c>
    </row>
    <row r="1816" spans="1:47" ht="15" customHeight="1" x14ac:dyDescent="0.35">
      <c r="A1816" s="4">
        <f>IF(B1815=B1816,A1815,A1815+1)</f>
        <v>631</v>
      </c>
      <c r="B1816" s="4" t="s">
        <v>2988</v>
      </c>
      <c r="C1816" s="4" t="s">
        <v>2987</v>
      </c>
      <c r="D1816" s="4" t="s">
        <v>2583</v>
      </c>
      <c r="E1816" s="4" t="s">
        <v>2582</v>
      </c>
      <c r="F1816" s="4" t="s">
        <v>7</v>
      </c>
      <c r="G1816" s="4" t="s">
        <v>8</v>
      </c>
      <c r="H1816" s="4" t="s">
        <v>7</v>
      </c>
      <c r="I1816" s="4">
        <v>1</v>
      </c>
      <c r="J1816" s="4" t="s">
        <v>2588</v>
      </c>
      <c r="K1816" s="4" t="s">
        <v>2587</v>
      </c>
      <c r="L1816" s="4" t="s">
        <v>4</v>
      </c>
      <c r="M1816" s="4" t="s">
        <v>2992</v>
      </c>
      <c r="N1816" s="4" t="s">
        <v>1305</v>
      </c>
      <c r="P1816" s="4" t="s">
        <v>669</v>
      </c>
      <c r="Q1816" s="4" t="s">
        <v>1475</v>
      </c>
      <c r="R1816" s="4" t="s">
        <v>2434</v>
      </c>
      <c r="S1816" s="5" t="str">
        <f>IF(P1816="심사불필요","-",VLOOKUP(K1816,'[1]자격증 backdata'!A:G,7,0))</f>
        <v>-</v>
      </c>
      <c r="T1816" s="5" t="str">
        <f>IF(S1816="-","-",IF(COUNTIFS(B:B,B1816,S:S,"필수")&gt;0,"자격요건충족","확인필요"))</f>
        <v>-</v>
      </c>
      <c r="U1816" s="5"/>
      <c r="W1816" s="5">
        <f>IF(Q1816="4급","심사불필요",VLOOKUP(K1816,'[1]자격증 backdata'!A:B,2,0))</f>
        <v>4</v>
      </c>
      <c r="X1816" s="4">
        <f>IF(R1816="A", MIN(20, SUMIFS(W:W, B:B, B1816, R:R, "A")),IF(R1816="B", MIN(30, SUMIFS(W:W, B:B, B1816, R:R, "B")),"비해당분야"))</f>
        <v>16</v>
      </c>
      <c r="Y1816" s="4" t="str">
        <f>IF(R1816="C",MIN(30,IF(COUNTIFS(B:B,B1816,W:W,"가1")=1,25,IF(COUNTIFS(B:B,B1816,W:W,"가1")&gt;=2,30,0))+IF(COUNTIFS(B:B,B1816,W:W,"나1")&gt;=4,30,IF(COUNTIFS(B:B,B1816,W:W,"나1")=3,26,IF(COUNTIFS(B:B,B1816,W:W,"나1")=2,22,IF(COUNTIFS(B:B,B1816,W:W,"나1")=1,18,0)))))+MIN(30,IF(COUNTIFS(B:B,B1816,W:W,"가2")=1,25,IF(COUNTIFS(B:B,B1816,W:W,"가2")&gt;=2,30,0))+IF(COUNTIFS(B:B,B1816,W:W,"나2")=3,30,IF(COUNTIFS(B:B,B1816,W:W,"나2")=2,25,IF(COUNTIFS(B:B,B1816,W:W,"나2")=1,20,0)))),"비해당분야")</f>
        <v>비해당분야</v>
      </c>
      <c r="Z1816" s="4" t="str">
        <f>IF(R1816="C",VLOOKUP(K1816,'[1]자격증 backdata'!A:F,6,0),"비해당분야")</f>
        <v>비해당분야</v>
      </c>
      <c r="AA1816" s="4" t="str">
        <f>IF(R1816="C",SUMIF(B:B,B1816,Z:Z),"비해당분야")</f>
        <v>비해당분야</v>
      </c>
      <c r="AB1816" s="4" t="str">
        <f>IF(R1816="C",SUM(Y1816,AA1816),"비해당분야")</f>
        <v>비해당분야</v>
      </c>
      <c r="AC1816" s="4">
        <f>IF(R1816="C",AB1816,X1816)</f>
        <v>16</v>
      </c>
      <c r="AD1816" s="4">
        <f>VLOOKUP(K1816,'[1]자격증 backdata'!A:D,4,0)</f>
        <v>0</v>
      </c>
      <c r="AE1816" s="4">
        <f>IF(_xlfn.MAXIFS(AD:AD,B:B,B1816)&gt;10,10,_xlfn.MAXIFS(AD:AD,B:B,B1816))</f>
        <v>0</v>
      </c>
      <c r="AG1816" s="5" t="str">
        <f>VLOOKUP(K1816,'[1]자격증 backdata'!A:C,3,0)</f>
        <v>L</v>
      </c>
      <c r="AH1816" s="5">
        <f>COUNTIFS($B:$B,$B1816,$AG:$AG,AH$1)</f>
        <v>0</v>
      </c>
      <c r="AI1816" s="5">
        <f>COUNTIFS($B:$B,$B1816,$AG:$AG,AI$1)</f>
        <v>0</v>
      </c>
      <c r="AJ1816" s="5">
        <f>COUNTIFS($B:$B,$B1816,$AG:$AG,AJ$1)</f>
        <v>0</v>
      </c>
      <c r="AK1816" s="5">
        <f>COUNTIFS($B:$B,$B1816,$AG:$AG,AK$1)</f>
        <v>0</v>
      </c>
      <c r="AL1816" s="5">
        <f>COUNTIFS($B:$B,$B1816,$AG:$AG,AL$1)</f>
        <v>0</v>
      </c>
      <c r="AM1816" s="5">
        <f>COUNTIFS($B:$B,$B1816,$AG:$AG,AM$1)</f>
        <v>0</v>
      </c>
      <c r="AN1816" s="5">
        <f>COUNTIFS($B:$B,$B1816,$AG:$AG,AN$1)</f>
        <v>1</v>
      </c>
      <c r="AO1816" s="5">
        <f>COUNTIFS($B:$B,$B1816,$AG:$AG,AO$1)</f>
        <v>1</v>
      </c>
      <c r="AP1816" s="5">
        <f>COUNTIFS($B:$B,$B1816,$AG:$AG,AP$1)</f>
        <v>0</v>
      </c>
      <c r="AQ1816" s="5">
        <f>COUNTIFS($B:$B,$B1816,$AG:$AG,AQ$1)</f>
        <v>0</v>
      </c>
      <c r="AR1816" s="5">
        <f>COUNTIFS($B:$B,$B1816,$AG:$AG,AR$1)</f>
        <v>0</v>
      </c>
      <c r="AS1816" s="5">
        <f>COUNTIFS($B:$B,$B1816,$AG:$AG,AS$1)</f>
        <v>1</v>
      </c>
      <c r="AT1816" s="5">
        <f>COUNTIFS($B:$B,$B1816,$AG:$AG,AT$1)</f>
        <v>1</v>
      </c>
      <c r="AU1816" s="5">
        <f>COUNTIFS($B:$B,$B1816,$AG:$AG,AU$1)</f>
        <v>0</v>
      </c>
    </row>
    <row r="1817" spans="1:47" ht="15" customHeight="1" x14ac:dyDescent="0.35">
      <c r="A1817" s="6">
        <f>IF(B1816=B1817,A1816,A1816+1)</f>
        <v>631</v>
      </c>
      <c r="B1817" s="6" t="s">
        <v>2988</v>
      </c>
      <c r="C1817" s="6" t="s">
        <v>2987</v>
      </c>
      <c r="D1817" s="6" t="s">
        <v>2583</v>
      </c>
      <c r="E1817" s="6" t="s">
        <v>2582</v>
      </c>
      <c r="F1817" s="4" t="s">
        <v>7</v>
      </c>
      <c r="G1817" s="4" t="s">
        <v>8</v>
      </c>
      <c r="H1817" s="4" t="s">
        <v>7</v>
      </c>
      <c r="I1817" s="4">
        <v>2</v>
      </c>
      <c r="J1817" s="4" t="s">
        <v>653</v>
      </c>
      <c r="K1817" s="4" t="s">
        <v>2596</v>
      </c>
      <c r="L1817" s="4" t="s">
        <v>651</v>
      </c>
      <c r="M1817" s="4" t="s">
        <v>2991</v>
      </c>
      <c r="N1817" s="4" t="s">
        <v>2531</v>
      </c>
      <c r="P1817" s="4" t="s">
        <v>669</v>
      </c>
      <c r="Q1817" s="4" t="s">
        <v>1475</v>
      </c>
      <c r="R1817" s="4" t="s">
        <v>2434</v>
      </c>
      <c r="S1817" s="5" t="str">
        <f>IF(P1817="심사불필요","-",VLOOKUP(K1817,'[1]자격증 backdata'!A:G,7,0))</f>
        <v>-</v>
      </c>
      <c r="T1817" s="5" t="str">
        <f>IF(S1817="-","-",IF(COUNTIFS(B:B,B1817,S:S,"필수")&gt;0,"자격요건충족","확인필요"))</f>
        <v>-</v>
      </c>
      <c r="U1817" s="5"/>
      <c r="W1817" s="5">
        <f>IF(Q1817="4급","심사불필요",VLOOKUP(K1817,'[1]자격증 backdata'!A:B,2,0))</f>
        <v>4</v>
      </c>
      <c r="X1817" s="4">
        <f>IF(R1817="A", MIN(20, SUMIFS(W:W, B:B, B1817, R:R, "A")),IF(R1817="B", MIN(30, SUMIFS(W:W, B:B, B1817, R:R, "B")),"비해당분야"))</f>
        <v>16</v>
      </c>
      <c r="Y1817" s="4" t="str">
        <f>IF(R1817="C",MIN(30,IF(COUNTIFS(B:B,B1817,W:W,"가1")=1,25,IF(COUNTIFS(B:B,B1817,W:W,"가1")&gt;=2,30,0))+IF(COUNTIFS(B:B,B1817,W:W,"나1")&gt;=4,30,IF(COUNTIFS(B:B,B1817,W:W,"나1")=3,26,IF(COUNTIFS(B:B,B1817,W:W,"나1")=2,22,IF(COUNTIFS(B:B,B1817,W:W,"나1")=1,18,0)))))+MIN(30,IF(COUNTIFS(B:B,B1817,W:W,"가2")=1,25,IF(COUNTIFS(B:B,B1817,W:W,"가2")&gt;=2,30,0))+IF(COUNTIFS(B:B,B1817,W:W,"나2")=3,30,IF(COUNTIFS(B:B,B1817,W:W,"나2")=2,25,IF(COUNTIFS(B:B,B1817,W:W,"나2")=1,20,0)))),"비해당분야")</f>
        <v>비해당분야</v>
      </c>
      <c r="Z1817" s="4" t="str">
        <f>IF(R1817="C",VLOOKUP(K1817,'[1]자격증 backdata'!A:F,6,0),"비해당분야")</f>
        <v>비해당분야</v>
      </c>
      <c r="AA1817" s="4" t="str">
        <f>IF(R1817="C",SUMIF(B:B,B1817,Z:Z),"비해당분야")</f>
        <v>비해당분야</v>
      </c>
      <c r="AB1817" s="4" t="str">
        <f>IF(R1817="C",SUM(Y1817,AA1817),"비해당분야")</f>
        <v>비해당분야</v>
      </c>
      <c r="AC1817" s="4">
        <f>IF(R1817="C",AB1817,X1817)</f>
        <v>16</v>
      </c>
      <c r="AD1817" s="4">
        <f>VLOOKUP(K1817,'[1]자격증 backdata'!A:D,4,0)</f>
        <v>0</v>
      </c>
      <c r="AE1817" s="4">
        <f>IF(_xlfn.MAXIFS(AD:AD,B:B,B1817)&gt;10,10,_xlfn.MAXIFS(AD:AD,B:B,B1817))</f>
        <v>0</v>
      </c>
      <c r="AG1817" s="5" t="str">
        <f>VLOOKUP(K1817,'[1]자격증 backdata'!A:C,3,0)</f>
        <v>H</v>
      </c>
      <c r="AH1817" s="5">
        <f>COUNTIFS($B:$B,$B1817,$AG:$AG,AH$1)</f>
        <v>0</v>
      </c>
      <c r="AI1817" s="5">
        <f>COUNTIFS($B:$B,$B1817,$AG:$AG,AI$1)</f>
        <v>0</v>
      </c>
      <c r="AJ1817" s="5">
        <f>COUNTIFS($B:$B,$B1817,$AG:$AG,AJ$1)</f>
        <v>0</v>
      </c>
      <c r="AK1817" s="5">
        <f>COUNTIFS($B:$B,$B1817,$AG:$AG,AK$1)</f>
        <v>0</v>
      </c>
      <c r="AL1817" s="5">
        <f>COUNTIFS($B:$B,$B1817,$AG:$AG,AL$1)</f>
        <v>0</v>
      </c>
      <c r="AM1817" s="5">
        <f>COUNTIFS($B:$B,$B1817,$AG:$AG,AM$1)</f>
        <v>0</v>
      </c>
      <c r="AN1817" s="5">
        <f>COUNTIFS($B:$B,$B1817,$AG:$AG,AN$1)</f>
        <v>1</v>
      </c>
      <c r="AO1817" s="5">
        <f>COUNTIFS($B:$B,$B1817,$AG:$AG,AO$1)</f>
        <v>1</v>
      </c>
      <c r="AP1817" s="5">
        <f>COUNTIFS($B:$B,$B1817,$AG:$AG,AP$1)</f>
        <v>0</v>
      </c>
      <c r="AQ1817" s="5">
        <f>COUNTIFS($B:$B,$B1817,$AG:$AG,AQ$1)</f>
        <v>0</v>
      </c>
      <c r="AR1817" s="5">
        <f>COUNTIFS($B:$B,$B1817,$AG:$AG,AR$1)</f>
        <v>0</v>
      </c>
      <c r="AS1817" s="5">
        <f>COUNTIFS($B:$B,$B1817,$AG:$AG,AS$1)</f>
        <v>1</v>
      </c>
      <c r="AT1817" s="5">
        <f>COUNTIFS($B:$B,$B1817,$AG:$AG,AT$1)</f>
        <v>1</v>
      </c>
      <c r="AU1817" s="5">
        <f>COUNTIFS($B:$B,$B1817,$AG:$AG,AU$1)</f>
        <v>0</v>
      </c>
    </row>
    <row r="1818" spans="1:47" ht="15" customHeight="1" x14ac:dyDescent="0.35">
      <c r="A1818" s="6">
        <f>IF(B1817=B1818,A1817,A1817+1)</f>
        <v>631</v>
      </c>
      <c r="B1818" s="6" t="s">
        <v>2988</v>
      </c>
      <c r="C1818" s="6" t="s">
        <v>2987</v>
      </c>
      <c r="D1818" s="6" t="s">
        <v>2583</v>
      </c>
      <c r="E1818" s="6" t="s">
        <v>2582</v>
      </c>
      <c r="F1818" s="4" t="s">
        <v>7</v>
      </c>
      <c r="G1818" s="4" t="s">
        <v>8</v>
      </c>
      <c r="H1818" s="4" t="s">
        <v>7</v>
      </c>
      <c r="I1818" s="4">
        <v>3</v>
      </c>
      <c r="J1818" s="4" t="s">
        <v>633</v>
      </c>
      <c r="K1818" s="4" t="s">
        <v>2614</v>
      </c>
      <c r="L1818" s="4" t="s">
        <v>55</v>
      </c>
      <c r="M1818" s="4" t="s">
        <v>2990</v>
      </c>
      <c r="N1818" s="4" t="s">
        <v>2989</v>
      </c>
      <c r="P1818" s="4" t="s">
        <v>669</v>
      </c>
      <c r="Q1818" s="4" t="s">
        <v>1475</v>
      </c>
      <c r="R1818" s="4" t="s">
        <v>2434</v>
      </c>
      <c r="S1818" s="5" t="str">
        <f>IF(P1818="심사불필요","-",VLOOKUP(K1818,'[1]자격증 backdata'!A:G,7,0))</f>
        <v>-</v>
      </c>
      <c r="T1818" s="5" t="str">
        <f>IF(S1818="-","-",IF(COUNTIFS(B:B,B1818,S:S,"필수")&gt;0,"자격요건충족","확인필요"))</f>
        <v>-</v>
      </c>
      <c r="U1818" s="5"/>
      <c r="W1818" s="5">
        <f>IF(Q1818="4급","심사불필요",VLOOKUP(K1818,'[1]자격증 backdata'!A:B,2,0))</f>
        <v>4</v>
      </c>
      <c r="X1818" s="4">
        <f>IF(R1818="A", MIN(20, SUMIFS(W:W, B:B, B1818, R:R, "A")),IF(R1818="B", MIN(30, SUMIFS(W:W, B:B, B1818, R:R, "B")),"비해당분야"))</f>
        <v>16</v>
      </c>
      <c r="Y1818" s="4" t="str">
        <f>IF(R1818="C",MIN(30,IF(COUNTIFS(B:B,B1818,W:W,"가1")=1,25,IF(COUNTIFS(B:B,B1818,W:W,"가1")&gt;=2,30,0))+IF(COUNTIFS(B:B,B1818,W:W,"나1")&gt;=4,30,IF(COUNTIFS(B:B,B1818,W:W,"나1")=3,26,IF(COUNTIFS(B:B,B1818,W:W,"나1")=2,22,IF(COUNTIFS(B:B,B1818,W:W,"나1")=1,18,0)))))+MIN(30,IF(COUNTIFS(B:B,B1818,W:W,"가2")=1,25,IF(COUNTIFS(B:B,B1818,W:W,"가2")&gt;=2,30,0))+IF(COUNTIFS(B:B,B1818,W:W,"나2")=3,30,IF(COUNTIFS(B:B,B1818,W:W,"나2")=2,25,IF(COUNTIFS(B:B,B1818,W:W,"나2")=1,20,0)))),"비해당분야")</f>
        <v>비해당분야</v>
      </c>
      <c r="Z1818" s="4" t="str">
        <f>IF(R1818="C",VLOOKUP(K1818,'[1]자격증 backdata'!A:F,6,0),"비해당분야")</f>
        <v>비해당분야</v>
      </c>
      <c r="AA1818" s="4" t="str">
        <f>IF(R1818="C",SUMIF(B:B,B1818,Z:Z),"비해당분야")</f>
        <v>비해당분야</v>
      </c>
      <c r="AB1818" s="4" t="str">
        <f>IF(R1818="C",SUM(Y1818,AA1818),"비해당분야")</f>
        <v>비해당분야</v>
      </c>
      <c r="AC1818" s="4">
        <f>IF(R1818="C",AB1818,X1818)</f>
        <v>16</v>
      </c>
      <c r="AD1818" s="4">
        <f>VLOOKUP(K1818,'[1]자격증 backdata'!A:D,4,0)</f>
        <v>0</v>
      </c>
      <c r="AE1818" s="4">
        <f>IF(_xlfn.MAXIFS(AD:AD,B:B,B1818)&gt;10,10,_xlfn.MAXIFS(AD:AD,B:B,B1818))</f>
        <v>0</v>
      </c>
      <c r="AG1818" s="5" t="str">
        <f>VLOOKUP(K1818,'[1]자격증 backdata'!A:C,3,0)</f>
        <v>G</v>
      </c>
      <c r="AH1818" s="5">
        <f>COUNTIFS($B:$B,$B1818,$AG:$AG,AH$1)</f>
        <v>0</v>
      </c>
      <c r="AI1818" s="5">
        <f>COUNTIFS($B:$B,$B1818,$AG:$AG,AI$1)</f>
        <v>0</v>
      </c>
      <c r="AJ1818" s="5">
        <f>COUNTIFS($B:$B,$B1818,$AG:$AG,AJ$1)</f>
        <v>0</v>
      </c>
      <c r="AK1818" s="5">
        <f>COUNTIFS($B:$B,$B1818,$AG:$AG,AK$1)</f>
        <v>0</v>
      </c>
      <c r="AL1818" s="5">
        <f>COUNTIFS($B:$B,$B1818,$AG:$AG,AL$1)</f>
        <v>0</v>
      </c>
      <c r="AM1818" s="5">
        <f>COUNTIFS($B:$B,$B1818,$AG:$AG,AM$1)</f>
        <v>0</v>
      </c>
      <c r="AN1818" s="5">
        <f>COUNTIFS($B:$B,$B1818,$AG:$AG,AN$1)</f>
        <v>1</v>
      </c>
      <c r="AO1818" s="5">
        <f>COUNTIFS($B:$B,$B1818,$AG:$AG,AO$1)</f>
        <v>1</v>
      </c>
      <c r="AP1818" s="5">
        <f>COUNTIFS($B:$B,$B1818,$AG:$AG,AP$1)</f>
        <v>0</v>
      </c>
      <c r="AQ1818" s="5">
        <f>COUNTIFS($B:$B,$B1818,$AG:$AG,AQ$1)</f>
        <v>0</v>
      </c>
      <c r="AR1818" s="5">
        <f>COUNTIFS($B:$B,$B1818,$AG:$AG,AR$1)</f>
        <v>0</v>
      </c>
      <c r="AS1818" s="5">
        <f>COUNTIFS($B:$B,$B1818,$AG:$AG,AS$1)</f>
        <v>1</v>
      </c>
      <c r="AT1818" s="5">
        <f>COUNTIFS($B:$B,$B1818,$AG:$AG,AT$1)</f>
        <v>1</v>
      </c>
      <c r="AU1818" s="5">
        <f>COUNTIFS($B:$B,$B1818,$AG:$AG,AU$1)</f>
        <v>0</v>
      </c>
    </row>
    <row r="1819" spans="1:47" ht="15" customHeight="1" x14ac:dyDescent="0.35">
      <c r="A1819" s="6">
        <f>IF(B1818=B1819,A1818,A1818+1)</f>
        <v>631</v>
      </c>
      <c r="B1819" s="6" t="s">
        <v>2988</v>
      </c>
      <c r="C1819" s="6" t="s">
        <v>2987</v>
      </c>
      <c r="D1819" s="6" t="s">
        <v>2583</v>
      </c>
      <c r="E1819" s="6" t="s">
        <v>2582</v>
      </c>
      <c r="F1819" s="4" t="s">
        <v>7</v>
      </c>
      <c r="G1819" s="4" t="s">
        <v>8</v>
      </c>
      <c r="H1819" s="4" t="s">
        <v>7</v>
      </c>
      <c r="I1819" s="4">
        <v>4</v>
      </c>
      <c r="J1819" s="4" t="s">
        <v>106</v>
      </c>
      <c r="K1819" s="4" t="s">
        <v>2581</v>
      </c>
      <c r="L1819" s="4" t="s">
        <v>55</v>
      </c>
      <c r="M1819" s="4" t="s">
        <v>2986</v>
      </c>
      <c r="N1819" s="4" t="s">
        <v>599</v>
      </c>
      <c r="P1819" s="4" t="s">
        <v>669</v>
      </c>
      <c r="Q1819" s="4" t="s">
        <v>1475</v>
      </c>
      <c r="R1819" s="4" t="s">
        <v>2434</v>
      </c>
      <c r="S1819" s="5" t="str">
        <f>IF(P1819="심사불필요","-",VLOOKUP(K1819,'[1]자격증 backdata'!A:G,7,0))</f>
        <v>-</v>
      </c>
      <c r="T1819" s="5" t="str">
        <f>IF(S1819="-","-",IF(COUNTIFS(B:B,B1819,S:S,"필수")&gt;0,"자격요건충족","확인필요"))</f>
        <v>-</v>
      </c>
      <c r="U1819" s="5"/>
      <c r="W1819" s="5">
        <f>IF(Q1819="4급","심사불필요",VLOOKUP(K1819,'[1]자격증 backdata'!A:B,2,0))</f>
        <v>4</v>
      </c>
      <c r="X1819" s="4">
        <f>IF(R1819="A", MIN(20, SUMIFS(W:W, B:B, B1819, R:R, "A")),IF(R1819="B", MIN(30, SUMIFS(W:W, B:B, B1819, R:R, "B")),"비해당분야"))</f>
        <v>16</v>
      </c>
      <c r="Y1819" s="4" t="str">
        <f>IF(R1819="C",MIN(30,IF(COUNTIFS(B:B,B1819,W:W,"가1")=1,25,IF(COUNTIFS(B:B,B1819,W:W,"가1")&gt;=2,30,0))+IF(COUNTIFS(B:B,B1819,W:W,"나1")&gt;=4,30,IF(COUNTIFS(B:B,B1819,W:W,"나1")=3,26,IF(COUNTIFS(B:B,B1819,W:W,"나1")=2,22,IF(COUNTIFS(B:B,B1819,W:W,"나1")=1,18,0)))))+MIN(30,IF(COUNTIFS(B:B,B1819,W:W,"가2")=1,25,IF(COUNTIFS(B:B,B1819,W:W,"가2")&gt;=2,30,0))+IF(COUNTIFS(B:B,B1819,W:W,"나2")=3,30,IF(COUNTIFS(B:B,B1819,W:W,"나2")=2,25,IF(COUNTIFS(B:B,B1819,W:W,"나2")=1,20,0)))),"비해당분야")</f>
        <v>비해당분야</v>
      </c>
      <c r="Z1819" s="4" t="str">
        <f>IF(R1819="C",VLOOKUP(K1819,'[1]자격증 backdata'!A:F,6,0),"비해당분야")</f>
        <v>비해당분야</v>
      </c>
      <c r="AA1819" s="4" t="str">
        <f>IF(R1819="C",SUMIF(B:B,B1819,Z:Z),"비해당분야")</f>
        <v>비해당분야</v>
      </c>
      <c r="AB1819" s="4" t="str">
        <f>IF(R1819="C",SUM(Y1819,AA1819),"비해당분야")</f>
        <v>비해당분야</v>
      </c>
      <c r="AC1819" s="4">
        <f>IF(R1819="C",AB1819,X1819)</f>
        <v>16</v>
      </c>
      <c r="AD1819" s="4">
        <f>VLOOKUP(K1819,'[1]자격증 backdata'!A:D,4,0)</f>
        <v>0</v>
      </c>
      <c r="AE1819" s="4">
        <f>IF(_xlfn.MAXIFS(AD:AD,B:B,B1819)&gt;10,10,_xlfn.MAXIFS(AD:AD,B:B,B1819))</f>
        <v>0</v>
      </c>
      <c r="AG1819" s="5" t="str">
        <f>VLOOKUP(K1819,'[1]자격증 backdata'!A:C,3,0)</f>
        <v>M</v>
      </c>
      <c r="AH1819" s="5">
        <f>COUNTIFS($B:$B,$B1819,$AG:$AG,AH$1)</f>
        <v>0</v>
      </c>
      <c r="AI1819" s="5">
        <f>COUNTIFS($B:$B,$B1819,$AG:$AG,AI$1)</f>
        <v>0</v>
      </c>
      <c r="AJ1819" s="5">
        <f>COUNTIFS($B:$B,$B1819,$AG:$AG,AJ$1)</f>
        <v>0</v>
      </c>
      <c r="AK1819" s="5">
        <f>COUNTIFS($B:$B,$B1819,$AG:$AG,AK$1)</f>
        <v>0</v>
      </c>
      <c r="AL1819" s="5">
        <f>COUNTIFS($B:$B,$B1819,$AG:$AG,AL$1)</f>
        <v>0</v>
      </c>
      <c r="AM1819" s="5">
        <f>COUNTIFS($B:$B,$B1819,$AG:$AG,AM$1)</f>
        <v>0</v>
      </c>
      <c r="AN1819" s="5">
        <f>COUNTIFS($B:$B,$B1819,$AG:$AG,AN$1)</f>
        <v>1</v>
      </c>
      <c r="AO1819" s="5">
        <f>COUNTIFS($B:$B,$B1819,$AG:$AG,AO$1)</f>
        <v>1</v>
      </c>
      <c r="AP1819" s="5">
        <f>COUNTIFS($B:$B,$B1819,$AG:$AG,AP$1)</f>
        <v>0</v>
      </c>
      <c r="AQ1819" s="5">
        <f>COUNTIFS($B:$B,$B1819,$AG:$AG,AQ$1)</f>
        <v>0</v>
      </c>
      <c r="AR1819" s="5">
        <f>COUNTIFS($B:$B,$B1819,$AG:$AG,AR$1)</f>
        <v>0</v>
      </c>
      <c r="AS1819" s="5">
        <f>COUNTIFS($B:$B,$B1819,$AG:$AG,AS$1)</f>
        <v>1</v>
      </c>
      <c r="AT1819" s="5">
        <f>COUNTIFS($B:$B,$B1819,$AG:$AG,AT$1)</f>
        <v>1</v>
      </c>
      <c r="AU1819" s="5">
        <f>COUNTIFS($B:$B,$B1819,$AG:$AG,AU$1)</f>
        <v>0</v>
      </c>
    </row>
    <row r="1820" spans="1:47" ht="15" customHeight="1" x14ac:dyDescent="0.35">
      <c r="A1820" s="3">
        <f>IF(B1819=B1820,A1819,A1819+1)</f>
        <v>632</v>
      </c>
      <c r="B1820" s="3" t="s">
        <v>2984</v>
      </c>
      <c r="C1820" s="3" t="s">
        <v>2927</v>
      </c>
      <c r="D1820" s="3" t="s">
        <v>2583</v>
      </c>
      <c r="E1820" s="3" t="s">
        <v>2582</v>
      </c>
      <c r="F1820" s="4" t="s">
        <v>7</v>
      </c>
      <c r="G1820" s="4" t="s">
        <v>8</v>
      </c>
      <c r="H1820" s="4" t="s">
        <v>7</v>
      </c>
      <c r="I1820" s="3">
        <v>1</v>
      </c>
      <c r="J1820" s="3" t="s">
        <v>38</v>
      </c>
      <c r="K1820" s="3" t="s">
        <v>2659</v>
      </c>
      <c r="L1820" s="3" t="s">
        <v>36</v>
      </c>
      <c r="M1820" s="3" t="s">
        <v>2985</v>
      </c>
      <c r="N1820" s="3" t="s">
        <v>1108</v>
      </c>
      <c r="P1820" s="3" t="s">
        <v>669</v>
      </c>
      <c r="Q1820" s="3" t="s">
        <v>1475</v>
      </c>
      <c r="R1820" s="3" t="s">
        <v>2434</v>
      </c>
      <c r="S1820" s="2" t="str">
        <f>IF(P1820="심사불필요","-",VLOOKUP(K1820,'[1]자격증 backdata'!A:G,7,0))</f>
        <v>-</v>
      </c>
      <c r="T1820" s="2" t="str">
        <f>IF(S1820="-","-",IF(COUNTIFS(B:B,B1820,S:S,"필수")&gt;0,"자격요건충족","확인필요"))</f>
        <v>-</v>
      </c>
      <c r="U1820" s="2"/>
      <c r="W1820" s="2">
        <f>IF(Q1820="4급","심사불필요",VLOOKUP(K1820,'[1]자격증 backdata'!A:B,2,0))</f>
        <v>0</v>
      </c>
      <c r="X1820" s="3">
        <f>IF(R1820="A", MIN(20, SUMIFS(W:W, B:B, B1820, R:R, "A")),IF(R1820="B", MIN(30, SUMIFS(W:W, B:B, B1820, R:R, "B")),"비해당분야"))</f>
        <v>4</v>
      </c>
      <c r="Y1820" s="3" t="str">
        <f>IF(R1820="C",MIN(30,IF(COUNTIFS(B:B,B1820,W:W,"가1")=1,25,IF(COUNTIFS(B:B,B1820,W:W,"가1")&gt;=2,30,0))+IF(COUNTIFS(B:B,B1820,W:W,"나1")&gt;=4,30,IF(COUNTIFS(B:B,B1820,W:W,"나1")=3,26,IF(COUNTIFS(B:B,B1820,W:W,"나1")=2,22,IF(COUNTIFS(B:B,B1820,W:W,"나1")=1,18,0)))))+MIN(30,IF(COUNTIFS(B:B,B1820,W:W,"가2")=1,25,IF(COUNTIFS(B:B,B1820,W:W,"가2")&gt;=2,30,0))+IF(COUNTIFS(B:B,B1820,W:W,"나2")=3,30,IF(COUNTIFS(B:B,B1820,W:W,"나2")=2,25,IF(COUNTIFS(B:B,B1820,W:W,"나2")=1,20,0)))),"비해당분야")</f>
        <v>비해당분야</v>
      </c>
      <c r="Z1820" s="3" t="str">
        <f>IF(R1820="C",VLOOKUP(K1820,'[1]자격증 backdata'!A:F,6,0),"비해당분야")</f>
        <v>비해당분야</v>
      </c>
      <c r="AA1820" s="3" t="str">
        <f>IF(R1820="C",SUMIF(B:B,B1820,Z:Z),"비해당분야")</f>
        <v>비해당분야</v>
      </c>
      <c r="AB1820" s="3" t="str">
        <f>IF(R1820="C",SUM(Y1820,AA1820),"비해당분야")</f>
        <v>비해당분야</v>
      </c>
      <c r="AC1820" s="3">
        <f>IF(R1820="C",AB1820,X1820)</f>
        <v>4</v>
      </c>
      <c r="AD1820" s="3">
        <f>VLOOKUP(K1820,'[1]자격증 backdata'!A:D,4,0)</f>
        <v>5</v>
      </c>
      <c r="AE1820" s="3">
        <f>IF(_xlfn.MAXIFS(AD:AD,B:B,B1820)&gt;10,10,_xlfn.MAXIFS(AD:AD,B:B,B1820))</f>
        <v>5</v>
      </c>
      <c r="AG1820" s="2">
        <f>VLOOKUP(K1820,'[1]자격증 backdata'!A:C,3,0)</f>
        <v>0</v>
      </c>
      <c r="AH1820" s="2">
        <f>COUNTIFS($B:$B,$B1820,$AG:$AG,AH$1)</f>
        <v>0</v>
      </c>
      <c r="AI1820" s="2">
        <f>COUNTIFS($B:$B,$B1820,$AG:$AG,AI$1)</f>
        <v>0</v>
      </c>
      <c r="AJ1820" s="2">
        <f>COUNTIFS($B:$B,$B1820,$AG:$AG,AJ$1)</f>
        <v>0</v>
      </c>
      <c r="AK1820" s="2">
        <f>COUNTIFS($B:$B,$B1820,$AG:$AG,AK$1)</f>
        <v>0</v>
      </c>
      <c r="AL1820" s="2">
        <f>COUNTIFS($B:$B,$B1820,$AG:$AG,AL$1)</f>
        <v>0</v>
      </c>
      <c r="AM1820" s="2">
        <f>COUNTIFS($B:$B,$B1820,$AG:$AG,AM$1)</f>
        <v>0</v>
      </c>
      <c r="AN1820" s="2">
        <f>COUNTIFS($B:$B,$B1820,$AG:$AG,AN$1)</f>
        <v>0</v>
      </c>
      <c r="AO1820" s="2">
        <f>COUNTIFS($B:$B,$B1820,$AG:$AG,AO$1)</f>
        <v>0</v>
      </c>
      <c r="AP1820" s="2">
        <f>COUNTIFS($B:$B,$B1820,$AG:$AG,AP$1)</f>
        <v>0</v>
      </c>
      <c r="AQ1820" s="2">
        <f>COUNTIFS($B:$B,$B1820,$AG:$AG,AQ$1)</f>
        <v>0</v>
      </c>
      <c r="AR1820" s="2">
        <f>COUNTIFS($B:$B,$B1820,$AG:$AG,AR$1)</f>
        <v>0</v>
      </c>
      <c r="AS1820" s="2">
        <f>COUNTIFS($B:$B,$B1820,$AG:$AG,AS$1)</f>
        <v>0</v>
      </c>
      <c r="AT1820" s="2">
        <f>COUNTIFS($B:$B,$B1820,$AG:$AG,AT$1)</f>
        <v>1</v>
      </c>
      <c r="AU1820" s="2">
        <f>COUNTIFS($B:$B,$B1820,$AG:$AG,AU$1)</f>
        <v>0</v>
      </c>
    </row>
    <row r="1821" spans="1:47" ht="15" customHeight="1" x14ac:dyDescent="0.35">
      <c r="A1821" s="7">
        <f>IF(B1820=B1821,A1820,A1820+1)</f>
        <v>632</v>
      </c>
      <c r="B1821" s="7" t="s">
        <v>2984</v>
      </c>
      <c r="C1821" s="7" t="s">
        <v>2927</v>
      </c>
      <c r="D1821" s="7" t="s">
        <v>2583</v>
      </c>
      <c r="E1821" s="7" t="s">
        <v>2582</v>
      </c>
      <c r="F1821" s="4" t="s">
        <v>7</v>
      </c>
      <c r="G1821" s="4" t="s">
        <v>8</v>
      </c>
      <c r="H1821" s="4" t="s">
        <v>7</v>
      </c>
      <c r="I1821" s="3">
        <v>2</v>
      </c>
      <c r="J1821" s="3" t="s">
        <v>106</v>
      </c>
      <c r="K1821" s="3" t="s">
        <v>2581</v>
      </c>
      <c r="L1821" s="3" t="s">
        <v>55</v>
      </c>
      <c r="M1821" s="3" t="s">
        <v>2983</v>
      </c>
      <c r="N1821" s="3" t="s">
        <v>2982</v>
      </c>
      <c r="P1821" s="3" t="s">
        <v>669</v>
      </c>
      <c r="Q1821" s="3" t="s">
        <v>1475</v>
      </c>
      <c r="R1821" s="3" t="s">
        <v>2434</v>
      </c>
      <c r="S1821" s="2" t="str">
        <f>IF(P1821="심사불필요","-",VLOOKUP(K1821,'[1]자격증 backdata'!A:G,7,0))</f>
        <v>-</v>
      </c>
      <c r="T1821" s="2" t="str">
        <f>IF(S1821="-","-",IF(COUNTIFS(B:B,B1821,S:S,"필수")&gt;0,"자격요건충족","확인필요"))</f>
        <v>-</v>
      </c>
      <c r="U1821" s="2"/>
      <c r="W1821" s="2">
        <f>IF(Q1821="4급","심사불필요",VLOOKUP(K1821,'[1]자격증 backdata'!A:B,2,0))</f>
        <v>4</v>
      </c>
      <c r="X1821" s="3">
        <f>IF(R1821="A", MIN(20, SUMIFS(W:W, B:B, B1821, R:R, "A")),IF(R1821="B", MIN(30, SUMIFS(W:W, B:B, B1821, R:R, "B")),"비해당분야"))</f>
        <v>4</v>
      </c>
      <c r="Y1821" s="3" t="str">
        <f>IF(R1821="C",MIN(30,IF(COUNTIFS(B:B,B1821,W:W,"가1")=1,25,IF(COUNTIFS(B:B,B1821,W:W,"가1")&gt;=2,30,0))+IF(COUNTIFS(B:B,B1821,W:W,"나1")&gt;=4,30,IF(COUNTIFS(B:B,B1821,W:W,"나1")=3,26,IF(COUNTIFS(B:B,B1821,W:W,"나1")=2,22,IF(COUNTIFS(B:B,B1821,W:W,"나1")=1,18,0)))))+MIN(30,IF(COUNTIFS(B:B,B1821,W:W,"가2")=1,25,IF(COUNTIFS(B:B,B1821,W:W,"가2")&gt;=2,30,0))+IF(COUNTIFS(B:B,B1821,W:W,"나2")=3,30,IF(COUNTIFS(B:B,B1821,W:W,"나2")=2,25,IF(COUNTIFS(B:B,B1821,W:W,"나2")=1,20,0)))),"비해당분야")</f>
        <v>비해당분야</v>
      </c>
      <c r="Z1821" s="3" t="str">
        <f>IF(R1821="C",VLOOKUP(K1821,'[1]자격증 backdata'!A:F,6,0),"비해당분야")</f>
        <v>비해당분야</v>
      </c>
      <c r="AA1821" s="3" t="str">
        <f>IF(R1821="C",SUMIF(B:B,B1821,Z:Z),"비해당분야")</f>
        <v>비해당분야</v>
      </c>
      <c r="AB1821" s="3" t="str">
        <f>IF(R1821="C",SUM(Y1821,AA1821),"비해당분야")</f>
        <v>비해당분야</v>
      </c>
      <c r="AC1821" s="3">
        <f>IF(R1821="C",AB1821,X1821)</f>
        <v>4</v>
      </c>
      <c r="AD1821" s="3">
        <f>VLOOKUP(K1821,'[1]자격증 backdata'!A:D,4,0)</f>
        <v>0</v>
      </c>
      <c r="AE1821" s="3">
        <f>IF(_xlfn.MAXIFS(AD:AD,B:B,B1821)&gt;10,10,_xlfn.MAXIFS(AD:AD,B:B,B1821))</f>
        <v>5</v>
      </c>
      <c r="AG1821" s="2" t="str">
        <f>VLOOKUP(K1821,'[1]자격증 backdata'!A:C,3,0)</f>
        <v>M</v>
      </c>
      <c r="AH1821" s="2">
        <f>COUNTIFS($B:$B,$B1821,$AG:$AG,AH$1)</f>
        <v>0</v>
      </c>
      <c r="AI1821" s="2">
        <f>COUNTIFS($B:$B,$B1821,$AG:$AG,AI$1)</f>
        <v>0</v>
      </c>
      <c r="AJ1821" s="2">
        <f>COUNTIFS($B:$B,$B1821,$AG:$AG,AJ$1)</f>
        <v>0</v>
      </c>
      <c r="AK1821" s="2">
        <f>COUNTIFS($B:$B,$B1821,$AG:$AG,AK$1)</f>
        <v>0</v>
      </c>
      <c r="AL1821" s="2">
        <f>COUNTIFS($B:$B,$B1821,$AG:$AG,AL$1)</f>
        <v>0</v>
      </c>
      <c r="AM1821" s="2">
        <f>COUNTIFS($B:$B,$B1821,$AG:$AG,AM$1)</f>
        <v>0</v>
      </c>
      <c r="AN1821" s="2">
        <f>COUNTIFS($B:$B,$B1821,$AG:$AG,AN$1)</f>
        <v>0</v>
      </c>
      <c r="AO1821" s="2">
        <f>COUNTIFS($B:$B,$B1821,$AG:$AG,AO$1)</f>
        <v>0</v>
      </c>
      <c r="AP1821" s="2">
        <f>COUNTIFS($B:$B,$B1821,$AG:$AG,AP$1)</f>
        <v>0</v>
      </c>
      <c r="AQ1821" s="2">
        <f>COUNTIFS($B:$B,$B1821,$AG:$AG,AQ$1)</f>
        <v>0</v>
      </c>
      <c r="AR1821" s="2">
        <f>COUNTIFS($B:$B,$B1821,$AG:$AG,AR$1)</f>
        <v>0</v>
      </c>
      <c r="AS1821" s="2">
        <f>COUNTIFS($B:$B,$B1821,$AG:$AG,AS$1)</f>
        <v>0</v>
      </c>
      <c r="AT1821" s="2">
        <f>COUNTIFS($B:$B,$B1821,$AG:$AG,AT$1)</f>
        <v>1</v>
      </c>
      <c r="AU1821" s="2">
        <f>COUNTIFS($B:$B,$B1821,$AG:$AG,AU$1)</f>
        <v>0</v>
      </c>
    </row>
    <row r="1822" spans="1:47" ht="15" customHeight="1" x14ac:dyDescent="0.35">
      <c r="A1822" s="4">
        <f>IF(B1821=B1822,A1821,A1821+1)</f>
        <v>633</v>
      </c>
      <c r="B1822" s="4" t="s">
        <v>2978</v>
      </c>
      <c r="C1822" s="4" t="s">
        <v>2977</v>
      </c>
      <c r="D1822" s="4" t="s">
        <v>2583</v>
      </c>
      <c r="E1822" s="4" t="s">
        <v>2582</v>
      </c>
      <c r="F1822" s="4" t="s">
        <v>7</v>
      </c>
      <c r="G1822" s="4" t="s">
        <v>8</v>
      </c>
      <c r="H1822" s="4" t="s">
        <v>7</v>
      </c>
      <c r="I1822" s="4">
        <v>1</v>
      </c>
      <c r="J1822" s="4" t="s">
        <v>653</v>
      </c>
      <c r="K1822" s="4" t="s">
        <v>2596</v>
      </c>
      <c r="L1822" s="4" t="s">
        <v>55</v>
      </c>
      <c r="M1822" s="4" t="s">
        <v>2981</v>
      </c>
      <c r="N1822" s="4" t="s">
        <v>2980</v>
      </c>
      <c r="P1822" s="4" t="s">
        <v>669</v>
      </c>
      <c r="Q1822" s="4" t="s">
        <v>1475</v>
      </c>
      <c r="R1822" s="4" t="s">
        <v>2434</v>
      </c>
      <c r="S1822" s="5" t="str">
        <f>IF(P1822="심사불필요","-",VLOOKUP(K1822,'[1]자격증 backdata'!A:G,7,0))</f>
        <v>-</v>
      </c>
      <c r="T1822" s="5" t="str">
        <f>IF(S1822="-","-",IF(COUNTIFS(B:B,B1822,S:S,"필수")&gt;0,"자격요건충족","확인필요"))</f>
        <v>-</v>
      </c>
      <c r="U1822" s="5"/>
      <c r="W1822" s="5">
        <f>IF(Q1822="4급","심사불필요",VLOOKUP(K1822,'[1]자격증 backdata'!A:B,2,0))</f>
        <v>4</v>
      </c>
      <c r="X1822" s="4">
        <f>IF(R1822="A", MIN(20, SUMIFS(W:W, B:B, B1822, R:R, "A")),IF(R1822="B", MIN(30, SUMIFS(W:W, B:B, B1822, R:R, "B")),"비해당분야"))</f>
        <v>6</v>
      </c>
      <c r="Y1822" s="4" t="str">
        <f>IF(R1822="C",MIN(30,IF(COUNTIFS(B:B,B1822,W:W,"가1")=1,25,IF(COUNTIFS(B:B,B1822,W:W,"가1")&gt;=2,30,0))+IF(COUNTIFS(B:B,B1822,W:W,"나1")&gt;=4,30,IF(COUNTIFS(B:B,B1822,W:W,"나1")=3,26,IF(COUNTIFS(B:B,B1822,W:W,"나1")=2,22,IF(COUNTIFS(B:B,B1822,W:W,"나1")=1,18,0)))))+MIN(30,IF(COUNTIFS(B:B,B1822,W:W,"가2")=1,25,IF(COUNTIFS(B:B,B1822,W:W,"가2")&gt;=2,30,0))+IF(COUNTIFS(B:B,B1822,W:W,"나2")=3,30,IF(COUNTIFS(B:B,B1822,W:W,"나2")=2,25,IF(COUNTIFS(B:B,B1822,W:W,"나2")=1,20,0)))),"비해당분야")</f>
        <v>비해당분야</v>
      </c>
      <c r="Z1822" s="4" t="str">
        <f>IF(R1822="C",VLOOKUP(K1822,'[1]자격증 backdata'!A:F,6,0),"비해당분야")</f>
        <v>비해당분야</v>
      </c>
      <c r="AA1822" s="4" t="str">
        <f>IF(R1822="C",SUMIF(B:B,B1822,Z:Z),"비해당분야")</f>
        <v>비해당분야</v>
      </c>
      <c r="AB1822" s="4" t="str">
        <f>IF(R1822="C",SUM(Y1822,AA1822),"비해당분야")</f>
        <v>비해당분야</v>
      </c>
      <c r="AC1822" s="4">
        <f>IF(R1822="C",AB1822,X1822)</f>
        <v>6</v>
      </c>
      <c r="AD1822" s="4">
        <f>VLOOKUP(K1822,'[1]자격증 backdata'!A:D,4,0)</f>
        <v>0</v>
      </c>
      <c r="AE1822" s="4">
        <f>IF(_xlfn.MAXIFS(AD:AD,B:B,B1822)&gt;10,10,_xlfn.MAXIFS(AD:AD,B:B,B1822))</f>
        <v>5</v>
      </c>
      <c r="AG1822" s="5" t="str">
        <f>VLOOKUP(K1822,'[1]자격증 backdata'!A:C,3,0)</f>
        <v>H</v>
      </c>
      <c r="AH1822" s="5">
        <f>COUNTIFS($B:$B,$B1822,$AG:$AG,AH$1)</f>
        <v>0</v>
      </c>
      <c r="AI1822" s="5">
        <f>COUNTIFS($B:$B,$B1822,$AG:$AG,AI$1)</f>
        <v>0</v>
      </c>
      <c r="AJ1822" s="5">
        <f>COUNTIFS($B:$B,$B1822,$AG:$AG,AJ$1)</f>
        <v>0</v>
      </c>
      <c r="AK1822" s="5">
        <f>COUNTIFS($B:$B,$B1822,$AG:$AG,AK$1)</f>
        <v>0</v>
      </c>
      <c r="AL1822" s="5">
        <f>COUNTIFS($B:$B,$B1822,$AG:$AG,AL$1)</f>
        <v>0</v>
      </c>
      <c r="AM1822" s="5">
        <f>COUNTIFS($B:$B,$B1822,$AG:$AG,AM$1)</f>
        <v>0</v>
      </c>
      <c r="AN1822" s="5">
        <f>COUNTIFS($B:$B,$B1822,$AG:$AG,AN$1)</f>
        <v>0</v>
      </c>
      <c r="AO1822" s="5">
        <f>COUNTIFS($B:$B,$B1822,$AG:$AG,AO$1)</f>
        <v>1</v>
      </c>
      <c r="AP1822" s="5">
        <f>COUNTIFS($B:$B,$B1822,$AG:$AG,AP$1)</f>
        <v>0</v>
      </c>
      <c r="AQ1822" s="5">
        <f>COUNTIFS($B:$B,$B1822,$AG:$AG,AQ$1)</f>
        <v>0</v>
      </c>
      <c r="AR1822" s="5">
        <f>COUNTIFS($B:$B,$B1822,$AG:$AG,AR$1)</f>
        <v>0</v>
      </c>
      <c r="AS1822" s="5">
        <f>COUNTIFS($B:$B,$B1822,$AG:$AG,AS$1)</f>
        <v>0</v>
      </c>
      <c r="AT1822" s="5">
        <f>COUNTIFS($B:$B,$B1822,$AG:$AG,AT$1)</f>
        <v>1</v>
      </c>
      <c r="AU1822" s="5">
        <f>COUNTIFS($B:$B,$B1822,$AG:$AG,AU$1)</f>
        <v>0</v>
      </c>
    </row>
    <row r="1823" spans="1:47" ht="15" customHeight="1" x14ac:dyDescent="0.35">
      <c r="A1823" s="6">
        <f>IF(B1822=B1823,A1822,A1822+1)</f>
        <v>633</v>
      </c>
      <c r="B1823" s="6" t="s">
        <v>2978</v>
      </c>
      <c r="C1823" s="6" t="s">
        <v>2977</v>
      </c>
      <c r="D1823" s="6" t="s">
        <v>2583</v>
      </c>
      <c r="E1823" s="6" t="s">
        <v>2582</v>
      </c>
      <c r="F1823" s="4" t="s">
        <v>7</v>
      </c>
      <c r="G1823" s="4" t="s">
        <v>8</v>
      </c>
      <c r="H1823" s="4" t="s">
        <v>7</v>
      </c>
      <c r="I1823" s="4">
        <v>2</v>
      </c>
      <c r="J1823" s="4" t="s">
        <v>57</v>
      </c>
      <c r="K1823" s="4" t="s">
        <v>2599</v>
      </c>
      <c r="L1823" s="4" t="s">
        <v>55</v>
      </c>
      <c r="M1823" s="4" t="s">
        <v>2979</v>
      </c>
      <c r="N1823" s="4" t="s">
        <v>2107</v>
      </c>
      <c r="P1823" s="4" t="s">
        <v>669</v>
      </c>
      <c r="Q1823" s="4" t="s">
        <v>1475</v>
      </c>
      <c r="R1823" s="4" t="s">
        <v>2434</v>
      </c>
      <c r="S1823" s="5" t="str">
        <f>IF(P1823="심사불필요","-",VLOOKUP(K1823,'[1]자격증 backdata'!A:G,7,0))</f>
        <v>-</v>
      </c>
      <c r="T1823" s="5" t="str">
        <f>IF(S1823="-","-",IF(COUNTIFS(B:B,B1823,S:S,"필수")&gt;0,"자격요건충족","확인필요"))</f>
        <v>-</v>
      </c>
      <c r="U1823" s="5"/>
      <c r="W1823" s="5">
        <f>IF(Q1823="4급","심사불필요",VLOOKUP(K1823,'[1]자격증 backdata'!A:B,2,0))</f>
        <v>2</v>
      </c>
      <c r="X1823" s="4">
        <f>IF(R1823="A", MIN(20, SUMIFS(W:W, B:B, B1823, R:R, "A")),IF(R1823="B", MIN(30, SUMIFS(W:W, B:B, B1823, R:R, "B")),"비해당분야"))</f>
        <v>6</v>
      </c>
      <c r="Y1823" s="4" t="str">
        <f>IF(R1823="C",MIN(30,IF(COUNTIFS(B:B,B1823,W:W,"가1")=1,25,IF(COUNTIFS(B:B,B1823,W:W,"가1")&gt;=2,30,0))+IF(COUNTIFS(B:B,B1823,W:W,"나1")&gt;=4,30,IF(COUNTIFS(B:B,B1823,W:W,"나1")=3,26,IF(COUNTIFS(B:B,B1823,W:W,"나1")=2,22,IF(COUNTIFS(B:B,B1823,W:W,"나1")=1,18,0)))))+MIN(30,IF(COUNTIFS(B:B,B1823,W:W,"가2")=1,25,IF(COUNTIFS(B:B,B1823,W:W,"가2")&gt;=2,30,0))+IF(COUNTIFS(B:B,B1823,W:W,"나2")=3,30,IF(COUNTIFS(B:B,B1823,W:W,"나2")=2,25,IF(COUNTIFS(B:B,B1823,W:W,"나2")=1,20,0)))),"비해당분야")</f>
        <v>비해당분야</v>
      </c>
      <c r="Z1823" s="4" t="str">
        <f>IF(R1823="C",VLOOKUP(K1823,'[1]자격증 backdata'!A:F,6,0),"비해당분야")</f>
        <v>비해당분야</v>
      </c>
      <c r="AA1823" s="4" t="str">
        <f>IF(R1823="C",SUMIF(B:B,B1823,Z:Z),"비해당분야")</f>
        <v>비해당분야</v>
      </c>
      <c r="AB1823" s="4" t="str">
        <f>IF(R1823="C",SUM(Y1823,AA1823),"비해당분야")</f>
        <v>비해당분야</v>
      </c>
      <c r="AC1823" s="4">
        <f>IF(R1823="C",AB1823,X1823)</f>
        <v>6</v>
      </c>
      <c r="AD1823" s="4">
        <f>VLOOKUP(K1823,'[1]자격증 backdata'!A:D,4,0)</f>
        <v>0</v>
      </c>
      <c r="AE1823" s="4">
        <f>IF(_xlfn.MAXIFS(AD:AD,B:B,B1823)&gt;10,10,_xlfn.MAXIFS(AD:AD,B:B,B1823))</f>
        <v>5</v>
      </c>
      <c r="AG1823" s="5" t="str">
        <f>VLOOKUP(K1823,'[1]자격증 backdata'!A:C,3,0)</f>
        <v>M</v>
      </c>
      <c r="AH1823" s="5">
        <f>COUNTIFS($B:$B,$B1823,$AG:$AG,AH$1)</f>
        <v>0</v>
      </c>
      <c r="AI1823" s="5">
        <f>COUNTIFS($B:$B,$B1823,$AG:$AG,AI$1)</f>
        <v>0</v>
      </c>
      <c r="AJ1823" s="5">
        <f>COUNTIFS($B:$B,$B1823,$AG:$AG,AJ$1)</f>
        <v>0</v>
      </c>
      <c r="AK1823" s="5">
        <f>COUNTIFS($B:$B,$B1823,$AG:$AG,AK$1)</f>
        <v>0</v>
      </c>
      <c r="AL1823" s="5">
        <f>COUNTIFS($B:$B,$B1823,$AG:$AG,AL$1)</f>
        <v>0</v>
      </c>
      <c r="AM1823" s="5">
        <f>COUNTIFS($B:$B,$B1823,$AG:$AG,AM$1)</f>
        <v>0</v>
      </c>
      <c r="AN1823" s="5">
        <f>COUNTIFS($B:$B,$B1823,$AG:$AG,AN$1)</f>
        <v>0</v>
      </c>
      <c r="AO1823" s="5">
        <f>COUNTIFS($B:$B,$B1823,$AG:$AG,AO$1)</f>
        <v>1</v>
      </c>
      <c r="AP1823" s="5">
        <f>COUNTIFS($B:$B,$B1823,$AG:$AG,AP$1)</f>
        <v>0</v>
      </c>
      <c r="AQ1823" s="5">
        <f>COUNTIFS($B:$B,$B1823,$AG:$AG,AQ$1)</f>
        <v>0</v>
      </c>
      <c r="AR1823" s="5">
        <f>COUNTIFS($B:$B,$B1823,$AG:$AG,AR$1)</f>
        <v>0</v>
      </c>
      <c r="AS1823" s="5">
        <f>COUNTIFS($B:$B,$B1823,$AG:$AG,AS$1)</f>
        <v>0</v>
      </c>
      <c r="AT1823" s="5">
        <f>COUNTIFS($B:$B,$B1823,$AG:$AG,AT$1)</f>
        <v>1</v>
      </c>
      <c r="AU1823" s="5">
        <f>COUNTIFS($B:$B,$B1823,$AG:$AG,AU$1)</f>
        <v>0</v>
      </c>
    </row>
    <row r="1824" spans="1:47" ht="15" customHeight="1" x14ac:dyDescent="0.35">
      <c r="A1824" s="6">
        <f>IF(B1823=B1824,A1823,A1823+1)</f>
        <v>633</v>
      </c>
      <c r="B1824" s="6" t="s">
        <v>2978</v>
      </c>
      <c r="C1824" s="6" t="s">
        <v>2977</v>
      </c>
      <c r="D1824" s="6" t="s">
        <v>2583</v>
      </c>
      <c r="E1824" s="6" t="s">
        <v>2582</v>
      </c>
      <c r="F1824" s="4" t="s">
        <v>7</v>
      </c>
      <c r="G1824" s="4" t="s">
        <v>8</v>
      </c>
      <c r="H1824" s="4" t="s">
        <v>7</v>
      </c>
      <c r="I1824" s="4">
        <v>3</v>
      </c>
      <c r="J1824" s="4" t="s">
        <v>69</v>
      </c>
      <c r="K1824" s="4" t="s">
        <v>2590</v>
      </c>
      <c r="L1824" s="4" t="s">
        <v>36</v>
      </c>
      <c r="M1824" s="4" t="s">
        <v>2976</v>
      </c>
      <c r="N1824" s="4" t="s">
        <v>328</v>
      </c>
      <c r="P1824" s="4" t="s">
        <v>669</v>
      </c>
      <c r="Q1824" s="4" t="s">
        <v>1475</v>
      </c>
      <c r="R1824" s="4" t="s">
        <v>2434</v>
      </c>
      <c r="S1824" s="5" t="str">
        <f>IF(P1824="심사불필요","-",VLOOKUP(K1824,'[1]자격증 backdata'!A:G,7,0))</f>
        <v>-</v>
      </c>
      <c r="T1824" s="5" t="str">
        <f>IF(S1824="-","-",IF(COUNTIFS(B:B,B1824,S:S,"필수")&gt;0,"자격요건충족","확인필요"))</f>
        <v>-</v>
      </c>
      <c r="U1824" s="5"/>
      <c r="W1824" s="5">
        <f>IF(Q1824="4급","심사불필요",VLOOKUP(K1824,'[1]자격증 backdata'!A:B,2,0))</f>
        <v>0</v>
      </c>
      <c r="X1824" s="4">
        <f>IF(R1824="A", MIN(20, SUMIFS(W:W, B:B, B1824, R:R, "A")),IF(R1824="B", MIN(30, SUMIFS(W:W, B:B, B1824, R:R, "B")),"비해당분야"))</f>
        <v>6</v>
      </c>
      <c r="Y1824" s="4" t="str">
        <f>IF(R1824="C",MIN(30,IF(COUNTIFS(B:B,B1824,W:W,"가1")=1,25,IF(COUNTIFS(B:B,B1824,W:W,"가1")&gt;=2,30,0))+IF(COUNTIFS(B:B,B1824,W:W,"나1")&gt;=4,30,IF(COUNTIFS(B:B,B1824,W:W,"나1")=3,26,IF(COUNTIFS(B:B,B1824,W:W,"나1")=2,22,IF(COUNTIFS(B:B,B1824,W:W,"나1")=1,18,0)))))+MIN(30,IF(COUNTIFS(B:B,B1824,W:W,"가2")=1,25,IF(COUNTIFS(B:B,B1824,W:W,"가2")&gt;=2,30,0))+IF(COUNTIFS(B:B,B1824,W:W,"나2")=3,30,IF(COUNTIFS(B:B,B1824,W:W,"나2")=2,25,IF(COUNTIFS(B:B,B1824,W:W,"나2")=1,20,0)))),"비해당분야")</f>
        <v>비해당분야</v>
      </c>
      <c r="Z1824" s="4" t="str">
        <f>IF(R1824="C",VLOOKUP(K1824,'[1]자격증 backdata'!A:F,6,0),"비해당분야")</f>
        <v>비해당분야</v>
      </c>
      <c r="AA1824" s="4" t="str">
        <f>IF(R1824="C",SUMIF(B:B,B1824,Z:Z),"비해당분야")</f>
        <v>비해당분야</v>
      </c>
      <c r="AB1824" s="4" t="str">
        <f>IF(R1824="C",SUM(Y1824,AA1824),"비해당분야")</f>
        <v>비해당분야</v>
      </c>
      <c r="AC1824" s="4">
        <f>IF(R1824="C",AB1824,X1824)</f>
        <v>6</v>
      </c>
      <c r="AD1824" s="4">
        <f>VLOOKUP(K1824,'[1]자격증 backdata'!A:D,4,0)</f>
        <v>5</v>
      </c>
      <c r="AE1824" s="4">
        <f>IF(_xlfn.MAXIFS(AD:AD,B:B,B1824)&gt;10,10,_xlfn.MAXIFS(AD:AD,B:B,B1824))</f>
        <v>5</v>
      </c>
      <c r="AG1824" s="5">
        <f>VLOOKUP(K1824,'[1]자격증 backdata'!A:C,3,0)</f>
        <v>0</v>
      </c>
      <c r="AH1824" s="5">
        <f>COUNTIFS($B:$B,$B1824,$AG:$AG,AH$1)</f>
        <v>0</v>
      </c>
      <c r="AI1824" s="5">
        <f>COUNTIFS($B:$B,$B1824,$AG:$AG,AI$1)</f>
        <v>0</v>
      </c>
      <c r="AJ1824" s="5">
        <f>COUNTIFS($B:$B,$B1824,$AG:$AG,AJ$1)</f>
        <v>0</v>
      </c>
      <c r="AK1824" s="5">
        <f>COUNTIFS($B:$B,$B1824,$AG:$AG,AK$1)</f>
        <v>0</v>
      </c>
      <c r="AL1824" s="5">
        <f>COUNTIFS($B:$B,$B1824,$AG:$AG,AL$1)</f>
        <v>0</v>
      </c>
      <c r="AM1824" s="5">
        <f>COUNTIFS($B:$B,$B1824,$AG:$AG,AM$1)</f>
        <v>0</v>
      </c>
      <c r="AN1824" s="5">
        <f>COUNTIFS($B:$B,$B1824,$AG:$AG,AN$1)</f>
        <v>0</v>
      </c>
      <c r="AO1824" s="5">
        <f>COUNTIFS($B:$B,$B1824,$AG:$AG,AO$1)</f>
        <v>1</v>
      </c>
      <c r="AP1824" s="5">
        <f>COUNTIFS($B:$B,$B1824,$AG:$AG,AP$1)</f>
        <v>0</v>
      </c>
      <c r="AQ1824" s="5">
        <f>COUNTIFS($B:$B,$B1824,$AG:$AG,AQ$1)</f>
        <v>0</v>
      </c>
      <c r="AR1824" s="5">
        <f>COUNTIFS($B:$B,$B1824,$AG:$AG,AR$1)</f>
        <v>0</v>
      </c>
      <c r="AS1824" s="5">
        <f>COUNTIFS($B:$B,$B1824,$AG:$AG,AS$1)</f>
        <v>0</v>
      </c>
      <c r="AT1824" s="5">
        <f>COUNTIFS($B:$B,$B1824,$AG:$AG,AT$1)</f>
        <v>1</v>
      </c>
      <c r="AU1824" s="5">
        <f>COUNTIFS($B:$B,$B1824,$AG:$AG,AU$1)</f>
        <v>0</v>
      </c>
    </row>
    <row r="1825" spans="1:47" ht="15" customHeight="1" x14ac:dyDescent="0.35">
      <c r="A1825" s="3">
        <f>IF(B1824=B1825,A1824,A1824+1)</f>
        <v>634</v>
      </c>
      <c r="B1825" s="3" t="s">
        <v>2972</v>
      </c>
      <c r="C1825" s="3" t="s">
        <v>2971</v>
      </c>
      <c r="D1825" s="3" t="s">
        <v>2583</v>
      </c>
      <c r="E1825" s="3" t="s">
        <v>2582</v>
      </c>
      <c r="F1825" s="4" t="s">
        <v>7</v>
      </c>
      <c r="G1825" s="4" t="s">
        <v>8</v>
      </c>
      <c r="H1825" s="4" t="s">
        <v>7</v>
      </c>
      <c r="I1825" s="3">
        <v>1</v>
      </c>
      <c r="J1825" s="3" t="s">
        <v>653</v>
      </c>
      <c r="K1825" s="3" t="s">
        <v>2596</v>
      </c>
      <c r="L1825" s="3" t="s">
        <v>651</v>
      </c>
      <c r="M1825" s="3" t="s">
        <v>2975</v>
      </c>
      <c r="N1825" s="3" t="s">
        <v>2620</v>
      </c>
      <c r="P1825" s="3" t="s">
        <v>669</v>
      </c>
      <c r="Q1825" s="3" t="s">
        <v>1475</v>
      </c>
      <c r="R1825" s="3" t="s">
        <v>2434</v>
      </c>
      <c r="S1825" s="2" t="str">
        <f>IF(P1825="심사불필요","-",VLOOKUP(K1825,'[1]자격증 backdata'!A:G,7,0))</f>
        <v>-</v>
      </c>
      <c r="T1825" s="2" t="str">
        <f>IF(S1825="-","-",IF(COUNTIFS(B:B,B1825,S:S,"필수")&gt;0,"자격요건충족","확인필요"))</f>
        <v>-</v>
      </c>
      <c r="U1825" s="2"/>
      <c r="W1825" s="2">
        <f>IF(Q1825="4급","심사불필요",VLOOKUP(K1825,'[1]자격증 backdata'!A:B,2,0))</f>
        <v>4</v>
      </c>
      <c r="X1825" s="3">
        <f>IF(R1825="A", MIN(20, SUMIFS(W:W, B:B, B1825, R:R, "A")),IF(R1825="B", MIN(30, SUMIFS(W:W, B:B, B1825, R:R, "B")),"비해당분야"))</f>
        <v>8</v>
      </c>
      <c r="Y1825" s="3" t="str">
        <f>IF(R1825="C",MIN(30,IF(COUNTIFS(B:B,B1825,W:W,"가1")=1,25,IF(COUNTIFS(B:B,B1825,W:W,"가1")&gt;=2,30,0))+IF(COUNTIFS(B:B,B1825,W:W,"나1")&gt;=4,30,IF(COUNTIFS(B:B,B1825,W:W,"나1")=3,26,IF(COUNTIFS(B:B,B1825,W:W,"나1")=2,22,IF(COUNTIFS(B:B,B1825,W:W,"나1")=1,18,0)))))+MIN(30,IF(COUNTIFS(B:B,B1825,W:W,"가2")=1,25,IF(COUNTIFS(B:B,B1825,W:W,"가2")&gt;=2,30,0))+IF(COUNTIFS(B:B,B1825,W:W,"나2")=3,30,IF(COUNTIFS(B:B,B1825,W:W,"나2")=2,25,IF(COUNTIFS(B:B,B1825,W:W,"나2")=1,20,0)))),"비해당분야")</f>
        <v>비해당분야</v>
      </c>
      <c r="Z1825" s="3" t="str">
        <f>IF(R1825="C",VLOOKUP(K1825,'[1]자격증 backdata'!A:F,6,0),"비해당분야")</f>
        <v>비해당분야</v>
      </c>
      <c r="AA1825" s="3" t="str">
        <f>IF(R1825="C",SUMIF(B:B,B1825,Z:Z),"비해당분야")</f>
        <v>비해당분야</v>
      </c>
      <c r="AB1825" s="3" t="str">
        <f>IF(R1825="C",SUM(Y1825,AA1825),"비해당분야")</f>
        <v>비해당분야</v>
      </c>
      <c r="AC1825" s="3">
        <f>IF(R1825="C",AB1825,X1825)</f>
        <v>8</v>
      </c>
      <c r="AD1825" s="3">
        <f>VLOOKUP(K1825,'[1]자격증 backdata'!A:D,4,0)</f>
        <v>0</v>
      </c>
      <c r="AE1825" s="3">
        <f>IF(_xlfn.MAXIFS(AD:AD,B:B,B1825)&gt;10,10,_xlfn.MAXIFS(AD:AD,B:B,B1825))</f>
        <v>5</v>
      </c>
      <c r="AG1825" s="2" t="str">
        <f>VLOOKUP(K1825,'[1]자격증 backdata'!A:C,3,0)</f>
        <v>H</v>
      </c>
      <c r="AH1825" s="2">
        <f>COUNTIFS($B:$B,$B1825,$AG:$AG,AH$1)</f>
        <v>0</v>
      </c>
      <c r="AI1825" s="2">
        <f>COUNTIFS($B:$B,$B1825,$AG:$AG,AI$1)</f>
        <v>0</v>
      </c>
      <c r="AJ1825" s="2">
        <f>COUNTIFS($B:$B,$B1825,$AG:$AG,AJ$1)</f>
        <v>0</v>
      </c>
      <c r="AK1825" s="2">
        <f>COUNTIFS($B:$B,$B1825,$AG:$AG,AK$1)</f>
        <v>0</v>
      </c>
      <c r="AL1825" s="2">
        <f>COUNTIFS($B:$B,$B1825,$AG:$AG,AL$1)</f>
        <v>0</v>
      </c>
      <c r="AM1825" s="2">
        <f>COUNTIFS($B:$B,$B1825,$AG:$AG,AM$1)</f>
        <v>0</v>
      </c>
      <c r="AN1825" s="2">
        <f>COUNTIFS($B:$B,$B1825,$AG:$AG,AN$1)</f>
        <v>1</v>
      </c>
      <c r="AO1825" s="2">
        <f>COUNTIFS($B:$B,$B1825,$AG:$AG,AO$1)</f>
        <v>1</v>
      </c>
      <c r="AP1825" s="2">
        <f>COUNTIFS($B:$B,$B1825,$AG:$AG,AP$1)</f>
        <v>0</v>
      </c>
      <c r="AQ1825" s="2">
        <f>COUNTIFS($B:$B,$B1825,$AG:$AG,AQ$1)</f>
        <v>0</v>
      </c>
      <c r="AR1825" s="2">
        <f>COUNTIFS($B:$B,$B1825,$AG:$AG,AR$1)</f>
        <v>0</v>
      </c>
      <c r="AS1825" s="2">
        <f>COUNTIFS($B:$B,$B1825,$AG:$AG,AS$1)</f>
        <v>0</v>
      </c>
      <c r="AT1825" s="2">
        <f>COUNTIFS($B:$B,$B1825,$AG:$AG,AT$1)</f>
        <v>0</v>
      </c>
      <c r="AU1825" s="2">
        <f>COUNTIFS($B:$B,$B1825,$AG:$AG,AU$1)</f>
        <v>0</v>
      </c>
    </row>
    <row r="1826" spans="1:47" ht="15" customHeight="1" x14ac:dyDescent="0.35">
      <c r="A1826" s="7">
        <f>IF(B1825=B1826,A1825,A1825+1)</f>
        <v>634</v>
      </c>
      <c r="B1826" s="7" t="s">
        <v>2972</v>
      </c>
      <c r="C1826" s="7" t="s">
        <v>2971</v>
      </c>
      <c r="D1826" s="7" t="s">
        <v>2583</v>
      </c>
      <c r="E1826" s="7" t="s">
        <v>2582</v>
      </c>
      <c r="F1826" s="4" t="s">
        <v>7</v>
      </c>
      <c r="G1826" s="4" t="s">
        <v>8</v>
      </c>
      <c r="H1826" s="4" t="s">
        <v>7</v>
      </c>
      <c r="I1826" s="3">
        <v>2</v>
      </c>
      <c r="J1826" s="3" t="s">
        <v>633</v>
      </c>
      <c r="K1826" s="3" t="s">
        <v>2614</v>
      </c>
      <c r="L1826" s="3" t="s">
        <v>55</v>
      </c>
      <c r="M1826" s="3" t="s">
        <v>2974</v>
      </c>
      <c r="N1826" s="3" t="s">
        <v>2973</v>
      </c>
      <c r="P1826" s="3" t="s">
        <v>669</v>
      </c>
      <c r="Q1826" s="3" t="s">
        <v>1475</v>
      </c>
      <c r="R1826" s="3" t="s">
        <v>2434</v>
      </c>
      <c r="S1826" s="2" t="str">
        <f>IF(P1826="심사불필요","-",VLOOKUP(K1826,'[1]자격증 backdata'!A:G,7,0))</f>
        <v>-</v>
      </c>
      <c r="T1826" s="2" t="str">
        <f>IF(S1826="-","-",IF(COUNTIFS(B:B,B1826,S:S,"필수")&gt;0,"자격요건충족","확인필요"))</f>
        <v>-</v>
      </c>
      <c r="U1826" s="2"/>
      <c r="W1826" s="2">
        <f>IF(Q1826="4급","심사불필요",VLOOKUP(K1826,'[1]자격증 backdata'!A:B,2,0))</f>
        <v>4</v>
      </c>
      <c r="X1826" s="3">
        <f>IF(R1826="A", MIN(20, SUMIFS(W:W, B:B, B1826, R:R, "A")),IF(R1826="B", MIN(30, SUMIFS(W:W, B:B, B1826, R:R, "B")),"비해당분야"))</f>
        <v>8</v>
      </c>
      <c r="Y1826" s="3" t="str">
        <f>IF(R1826="C",MIN(30,IF(COUNTIFS(B:B,B1826,W:W,"가1")=1,25,IF(COUNTIFS(B:B,B1826,W:W,"가1")&gt;=2,30,0))+IF(COUNTIFS(B:B,B1826,W:W,"나1")&gt;=4,30,IF(COUNTIFS(B:B,B1826,W:W,"나1")=3,26,IF(COUNTIFS(B:B,B1826,W:W,"나1")=2,22,IF(COUNTIFS(B:B,B1826,W:W,"나1")=1,18,0)))))+MIN(30,IF(COUNTIFS(B:B,B1826,W:W,"가2")=1,25,IF(COUNTIFS(B:B,B1826,W:W,"가2")&gt;=2,30,0))+IF(COUNTIFS(B:B,B1826,W:W,"나2")=3,30,IF(COUNTIFS(B:B,B1826,W:W,"나2")=2,25,IF(COUNTIFS(B:B,B1826,W:W,"나2")=1,20,0)))),"비해당분야")</f>
        <v>비해당분야</v>
      </c>
      <c r="Z1826" s="3" t="str">
        <f>IF(R1826="C",VLOOKUP(K1826,'[1]자격증 backdata'!A:F,6,0),"비해당분야")</f>
        <v>비해당분야</v>
      </c>
      <c r="AA1826" s="3" t="str">
        <f>IF(R1826="C",SUMIF(B:B,B1826,Z:Z),"비해당분야")</f>
        <v>비해당분야</v>
      </c>
      <c r="AB1826" s="3" t="str">
        <f>IF(R1826="C",SUM(Y1826,AA1826),"비해당분야")</f>
        <v>비해당분야</v>
      </c>
      <c r="AC1826" s="3">
        <f>IF(R1826="C",AB1826,X1826)</f>
        <v>8</v>
      </c>
      <c r="AD1826" s="3">
        <f>VLOOKUP(K1826,'[1]자격증 backdata'!A:D,4,0)</f>
        <v>0</v>
      </c>
      <c r="AE1826" s="3">
        <f>IF(_xlfn.MAXIFS(AD:AD,B:B,B1826)&gt;10,10,_xlfn.MAXIFS(AD:AD,B:B,B1826))</f>
        <v>5</v>
      </c>
      <c r="AG1826" s="2" t="str">
        <f>VLOOKUP(K1826,'[1]자격증 backdata'!A:C,3,0)</f>
        <v>G</v>
      </c>
      <c r="AH1826" s="2">
        <f>COUNTIFS($B:$B,$B1826,$AG:$AG,AH$1)</f>
        <v>0</v>
      </c>
      <c r="AI1826" s="2">
        <f>COUNTIFS($B:$B,$B1826,$AG:$AG,AI$1)</f>
        <v>0</v>
      </c>
      <c r="AJ1826" s="2">
        <f>COUNTIFS($B:$B,$B1826,$AG:$AG,AJ$1)</f>
        <v>0</v>
      </c>
      <c r="AK1826" s="2">
        <f>COUNTIFS($B:$B,$B1826,$AG:$AG,AK$1)</f>
        <v>0</v>
      </c>
      <c r="AL1826" s="2">
        <f>COUNTIFS($B:$B,$B1826,$AG:$AG,AL$1)</f>
        <v>0</v>
      </c>
      <c r="AM1826" s="2">
        <f>COUNTIFS($B:$B,$B1826,$AG:$AG,AM$1)</f>
        <v>0</v>
      </c>
      <c r="AN1826" s="2">
        <f>COUNTIFS($B:$B,$B1826,$AG:$AG,AN$1)</f>
        <v>1</v>
      </c>
      <c r="AO1826" s="2">
        <f>COUNTIFS($B:$B,$B1826,$AG:$AG,AO$1)</f>
        <v>1</v>
      </c>
      <c r="AP1826" s="2">
        <f>COUNTIFS($B:$B,$B1826,$AG:$AG,AP$1)</f>
        <v>0</v>
      </c>
      <c r="AQ1826" s="2">
        <f>COUNTIFS($B:$B,$B1826,$AG:$AG,AQ$1)</f>
        <v>0</v>
      </c>
      <c r="AR1826" s="2">
        <f>COUNTIFS($B:$B,$B1826,$AG:$AG,AR$1)</f>
        <v>0</v>
      </c>
      <c r="AS1826" s="2">
        <f>COUNTIFS($B:$B,$B1826,$AG:$AG,AS$1)</f>
        <v>0</v>
      </c>
      <c r="AT1826" s="2">
        <f>COUNTIFS($B:$B,$B1826,$AG:$AG,AT$1)</f>
        <v>0</v>
      </c>
      <c r="AU1826" s="2">
        <f>COUNTIFS($B:$B,$B1826,$AG:$AG,AU$1)</f>
        <v>0</v>
      </c>
    </row>
    <row r="1827" spans="1:47" ht="15" customHeight="1" x14ac:dyDescent="0.35">
      <c r="A1827" s="7">
        <f>IF(B1826=B1827,A1826,A1826+1)</f>
        <v>634</v>
      </c>
      <c r="B1827" s="7" t="s">
        <v>2972</v>
      </c>
      <c r="C1827" s="7" t="s">
        <v>2971</v>
      </c>
      <c r="D1827" s="7" t="s">
        <v>2583</v>
      </c>
      <c r="E1827" s="7" t="s">
        <v>2582</v>
      </c>
      <c r="F1827" s="4" t="s">
        <v>7</v>
      </c>
      <c r="G1827" s="4" t="s">
        <v>8</v>
      </c>
      <c r="H1827" s="4" t="s">
        <v>7</v>
      </c>
      <c r="I1827" s="3">
        <v>3</v>
      </c>
      <c r="J1827" s="3" t="s">
        <v>69</v>
      </c>
      <c r="K1827" s="3" t="s">
        <v>2590</v>
      </c>
      <c r="L1827" s="3" t="s">
        <v>36</v>
      </c>
      <c r="M1827" s="3" t="s">
        <v>2970</v>
      </c>
      <c r="N1827" s="3" t="s">
        <v>1201</v>
      </c>
      <c r="P1827" s="3" t="s">
        <v>669</v>
      </c>
      <c r="Q1827" s="3" t="s">
        <v>1475</v>
      </c>
      <c r="R1827" s="3" t="s">
        <v>2434</v>
      </c>
      <c r="S1827" s="2" t="str">
        <f>IF(P1827="심사불필요","-",VLOOKUP(K1827,'[1]자격증 backdata'!A:G,7,0))</f>
        <v>-</v>
      </c>
      <c r="T1827" s="2" t="str">
        <f>IF(S1827="-","-",IF(COUNTIFS(B:B,B1827,S:S,"필수")&gt;0,"자격요건충족","확인필요"))</f>
        <v>-</v>
      </c>
      <c r="U1827" s="2"/>
      <c r="W1827" s="2">
        <f>IF(Q1827="4급","심사불필요",VLOOKUP(K1827,'[1]자격증 backdata'!A:B,2,0))</f>
        <v>0</v>
      </c>
      <c r="X1827" s="3">
        <f>IF(R1827="A", MIN(20, SUMIFS(W:W, B:B, B1827, R:R, "A")),IF(R1827="B", MIN(30, SUMIFS(W:W, B:B, B1827, R:R, "B")),"비해당분야"))</f>
        <v>8</v>
      </c>
      <c r="Y1827" s="3" t="str">
        <f>IF(R1827="C",MIN(30,IF(COUNTIFS(B:B,B1827,W:W,"가1")=1,25,IF(COUNTIFS(B:B,B1827,W:W,"가1")&gt;=2,30,0))+IF(COUNTIFS(B:B,B1827,W:W,"나1")&gt;=4,30,IF(COUNTIFS(B:B,B1827,W:W,"나1")=3,26,IF(COUNTIFS(B:B,B1827,W:W,"나1")=2,22,IF(COUNTIFS(B:B,B1827,W:W,"나1")=1,18,0)))))+MIN(30,IF(COUNTIFS(B:B,B1827,W:W,"가2")=1,25,IF(COUNTIFS(B:B,B1827,W:W,"가2")&gt;=2,30,0))+IF(COUNTIFS(B:B,B1827,W:W,"나2")=3,30,IF(COUNTIFS(B:B,B1827,W:W,"나2")=2,25,IF(COUNTIFS(B:B,B1827,W:W,"나2")=1,20,0)))),"비해당분야")</f>
        <v>비해당분야</v>
      </c>
      <c r="Z1827" s="3" t="str">
        <f>IF(R1827="C",VLOOKUP(K1827,'[1]자격증 backdata'!A:F,6,0),"비해당분야")</f>
        <v>비해당분야</v>
      </c>
      <c r="AA1827" s="3" t="str">
        <f>IF(R1827="C",SUMIF(B:B,B1827,Z:Z),"비해당분야")</f>
        <v>비해당분야</v>
      </c>
      <c r="AB1827" s="3" t="str">
        <f>IF(R1827="C",SUM(Y1827,AA1827),"비해당분야")</f>
        <v>비해당분야</v>
      </c>
      <c r="AC1827" s="3">
        <f>IF(R1827="C",AB1827,X1827)</f>
        <v>8</v>
      </c>
      <c r="AD1827" s="3">
        <f>VLOOKUP(K1827,'[1]자격증 backdata'!A:D,4,0)</f>
        <v>5</v>
      </c>
      <c r="AE1827" s="3">
        <f>IF(_xlfn.MAXIFS(AD:AD,B:B,B1827)&gt;10,10,_xlfn.MAXIFS(AD:AD,B:B,B1827))</f>
        <v>5</v>
      </c>
      <c r="AG1827" s="2">
        <f>VLOOKUP(K1827,'[1]자격증 backdata'!A:C,3,0)</f>
        <v>0</v>
      </c>
      <c r="AH1827" s="2">
        <f>COUNTIFS($B:$B,$B1827,$AG:$AG,AH$1)</f>
        <v>0</v>
      </c>
      <c r="AI1827" s="2">
        <f>COUNTIFS($B:$B,$B1827,$AG:$AG,AI$1)</f>
        <v>0</v>
      </c>
      <c r="AJ1827" s="2">
        <f>COUNTIFS($B:$B,$B1827,$AG:$AG,AJ$1)</f>
        <v>0</v>
      </c>
      <c r="AK1827" s="2">
        <f>COUNTIFS($B:$B,$B1827,$AG:$AG,AK$1)</f>
        <v>0</v>
      </c>
      <c r="AL1827" s="2">
        <f>COUNTIFS($B:$B,$B1827,$AG:$AG,AL$1)</f>
        <v>0</v>
      </c>
      <c r="AM1827" s="2">
        <f>COUNTIFS($B:$B,$B1827,$AG:$AG,AM$1)</f>
        <v>0</v>
      </c>
      <c r="AN1827" s="2">
        <f>COUNTIFS($B:$B,$B1827,$AG:$AG,AN$1)</f>
        <v>1</v>
      </c>
      <c r="AO1827" s="2">
        <f>COUNTIFS($B:$B,$B1827,$AG:$AG,AO$1)</f>
        <v>1</v>
      </c>
      <c r="AP1827" s="2">
        <f>COUNTIFS($B:$B,$B1827,$AG:$AG,AP$1)</f>
        <v>0</v>
      </c>
      <c r="AQ1827" s="2">
        <f>COUNTIFS($B:$B,$B1827,$AG:$AG,AQ$1)</f>
        <v>0</v>
      </c>
      <c r="AR1827" s="2">
        <f>COUNTIFS($B:$B,$B1827,$AG:$AG,AR$1)</f>
        <v>0</v>
      </c>
      <c r="AS1827" s="2">
        <f>COUNTIFS($B:$B,$B1827,$AG:$AG,AS$1)</f>
        <v>0</v>
      </c>
      <c r="AT1827" s="2">
        <f>COUNTIFS($B:$B,$B1827,$AG:$AG,AT$1)</f>
        <v>0</v>
      </c>
      <c r="AU1827" s="2">
        <f>COUNTIFS($B:$B,$B1827,$AG:$AG,AU$1)</f>
        <v>0</v>
      </c>
    </row>
    <row r="1828" spans="1:47" ht="15" customHeight="1" x14ac:dyDescent="0.35">
      <c r="A1828" s="4">
        <f>IF(B1827=B1828,A1827,A1827+1)</f>
        <v>635</v>
      </c>
      <c r="B1828" s="4" t="s">
        <v>2968</v>
      </c>
      <c r="C1828" s="4" t="s">
        <v>2967</v>
      </c>
      <c r="D1828" s="4" t="s">
        <v>2583</v>
      </c>
      <c r="E1828" s="4" t="s">
        <v>2582</v>
      </c>
      <c r="F1828" s="4" t="s">
        <v>7</v>
      </c>
      <c r="G1828" s="4" t="s">
        <v>8</v>
      </c>
      <c r="H1828" s="4" t="s">
        <v>7</v>
      </c>
      <c r="I1828" s="4">
        <v>1</v>
      </c>
      <c r="J1828" s="4" t="s">
        <v>106</v>
      </c>
      <c r="K1828" s="4" t="s">
        <v>2581</v>
      </c>
      <c r="L1828" s="4" t="s">
        <v>55</v>
      </c>
      <c r="M1828" s="4" t="s">
        <v>2969</v>
      </c>
      <c r="N1828" s="4" t="s">
        <v>183</v>
      </c>
      <c r="P1828" s="4" t="s">
        <v>669</v>
      </c>
      <c r="Q1828" s="4" t="s">
        <v>1475</v>
      </c>
      <c r="R1828" s="4" t="s">
        <v>2434</v>
      </c>
      <c r="S1828" s="5" t="str">
        <f>IF(P1828="심사불필요","-",VLOOKUP(K1828,'[1]자격증 backdata'!A:G,7,0))</f>
        <v>-</v>
      </c>
      <c r="T1828" s="5" t="str">
        <f>IF(S1828="-","-",IF(COUNTIFS(B:B,B1828,S:S,"필수")&gt;0,"자격요건충족","확인필요"))</f>
        <v>-</v>
      </c>
      <c r="U1828" s="5"/>
      <c r="W1828" s="5">
        <f>IF(Q1828="4급","심사불필요",VLOOKUP(K1828,'[1]자격증 backdata'!A:B,2,0))</f>
        <v>4</v>
      </c>
      <c r="X1828" s="4">
        <f>IF(R1828="A", MIN(20, SUMIFS(W:W, B:B, B1828, R:R, "A")),IF(R1828="B", MIN(30, SUMIFS(W:W, B:B, B1828, R:R, "B")),"비해당분야"))</f>
        <v>4</v>
      </c>
      <c r="Y1828" s="4" t="str">
        <f>IF(R1828="C",MIN(30,IF(COUNTIFS(B:B,B1828,W:W,"가1")=1,25,IF(COUNTIFS(B:B,B1828,W:W,"가1")&gt;=2,30,0))+IF(COUNTIFS(B:B,B1828,W:W,"나1")&gt;=4,30,IF(COUNTIFS(B:B,B1828,W:W,"나1")=3,26,IF(COUNTIFS(B:B,B1828,W:W,"나1")=2,22,IF(COUNTIFS(B:B,B1828,W:W,"나1")=1,18,0)))))+MIN(30,IF(COUNTIFS(B:B,B1828,W:W,"가2")=1,25,IF(COUNTIFS(B:B,B1828,W:W,"가2")&gt;=2,30,0))+IF(COUNTIFS(B:B,B1828,W:W,"나2")=3,30,IF(COUNTIFS(B:B,B1828,W:W,"나2")=2,25,IF(COUNTIFS(B:B,B1828,W:W,"나2")=1,20,0)))),"비해당분야")</f>
        <v>비해당분야</v>
      </c>
      <c r="Z1828" s="4" t="str">
        <f>IF(R1828="C",VLOOKUP(K1828,'[1]자격증 backdata'!A:F,6,0),"비해당분야")</f>
        <v>비해당분야</v>
      </c>
      <c r="AA1828" s="4" t="str">
        <f>IF(R1828="C",SUMIF(B:B,B1828,Z:Z),"비해당분야")</f>
        <v>비해당분야</v>
      </c>
      <c r="AB1828" s="4" t="str">
        <f>IF(R1828="C",SUM(Y1828,AA1828),"비해당분야")</f>
        <v>비해당분야</v>
      </c>
      <c r="AC1828" s="4">
        <f>IF(R1828="C",AB1828,X1828)</f>
        <v>4</v>
      </c>
      <c r="AD1828" s="4">
        <f>VLOOKUP(K1828,'[1]자격증 backdata'!A:D,4,0)</f>
        <v>0</v>
      </c>
      <c r="AE1828" s="4">
        <f>IF(_xlfn.MAXIFS(AD:AD,B:B,B1828)&gt;10,10,_xlfn.MAXIFS(AD:AD,B:B,B1828))</f>
        <v>5</v>
      </c>
      <c r="AG1828" s="5" t="str">
        <f>VLOOKUP(K1828,'[1]자격증 backdata'!A:C,3,0)</f>
        <v>M</v>
      </c>
      <c r="AH1828" s="5">
        <f>COUNTIFS($B:$B,$B1828,$AG:$AG,AH$1)</f>
        <v>0</v>
      </c>
      <c r="AI1828" s="5">
        <f>COUNTIFS($B:$B,$B1828,$AG:$AG,AI$1)</f>
        <v>0</v>
      </c>
      <c r="AJ1828" s="5">
        <f>COUNTIFS($B:$B,$B1828,$AG:$AG,AJ$1)</f>
        <v>0</v>
      </c>
      <c r="AK1828" s="5">
        <f>COUNTIFS($B:$B,$B1828,$AG:$AG,AK$1)</f>
        <v>0</v>
      </c>
      <c r="AL1828" s="5">
        <f>COUNTIFS($B:$B,$B1828,$AG:$AG,AL$1)</f>
        <v>0</v>
      </c>
      <c r="AM1828" s="5">
        <f>COUNTIFS($B:$B,$B1828,$AG:$AG,AM$1)</f>
        <v>0</v>
      </c>
      <c r="AN1828" s="5">
        <f>COUNTIFS($B:$B,$B1828,$AG:$AG,AN$1)</f>
        <v>0</v>
      </c>
      <c r="AO1828" s="5">
        <f>COUNTIFS($B:$B,$B1828,$AG:$AG,AO$1)</f>
        <v>0</v>
      </c>
      <c r="AP1828" s="5">
        <f>COUNTIFS($B:$B,$B1828,$AG:$AG,AP$1)</f>
        <v>0</v>
      </c>
      <c r="AQ1828" s="5">
        <f>COUNTIFS($B:$B,$B1828,$AG:$AG,AQ$1)</f>
        <v>0</v>
      </c>
      <c r="AR1828" s="5">
        <f>COUNTIFS($B:$B,$B1828,$AG:$AG,AR$1)</f>
        <v>0</v>
      </c>
      <c r="AS1828" s="5">
        <f>COUNTIFS($B:$B,$B1828,$AG:$AG,AS$1)</f>
        <v>0</v>
      </c>
      <c r="AT1828" s="5">
        <f>COUNTIFS($B:$B,$B1828,$AG:$AG,AT$1)</f>
        <v>1</v>
      </c>
      <c r="AU1828" s="5">
        <f>COUNTIFS($B:$B,$B1828,$AG:$AG,AU$1)</f>
        <v>0</v>
      </c>
    </row>
    <row r="1829" spans="1:47" ht="15" customHeight="1" x14ac:dyDescent="0.35">
      <c r="A1829" s="6">
        <f>IF(B1828=B1829,A1828,A1828+1)</f>
        <v>635</v>
      </c>
      <c r="B1829" s="6" t="s">
        <v>2968</v>
      </c>
      <c r="C1829" s="6" t="s">
        <v>2967</v>
      </c>
      <c r="D1829" s="6" t="s">
        <v>2583</v>
      </c>
      <c r="E1829" s="6" t="s">
        <v>2582</v>
      </c>
      <c r="F1829" s="4" t="s">
        <v>7</v>
      </c>
      <c r="G1829" s="4" t="s">
        <v>8</v>
      </c>
      <c r="H1829" s="4" t="s">
        <v>7</v>
      </c>
      <c r="I1829" s="4">
        <v>2</v>
      </c>
      <c r="J1829" s="4" t="s">
        <v>69</v>
      </c>
      <c r="K1829" s="4" t="s">
        <v>2590</v>
      </c>
      <c r="L1829" s="4" t="s">
        <v>36</v>
      </c>
      <c r="M1829" s="4" t="s">
        <v>2966</v>
      </c>
      <c r="N1829" s="4" t="s">
        <v>1138</v>
      </c>
      <c r="P1829" s="4" t="s">
        <v>669</v>
      </c>
      <c r="Q1829" s="4" t="s">
        <v>1475</v>
      </c>
      <c r="R1829" s="4" t="s">
        <v>2434</v>
      </c>
      <c r="S1829" s="5" t="str">
        <f>IF(P1829="심사불필요","-",VLOOKUP(K1829,'[1]자격증 backdata'!A:G,7,0))</f>
        <v>-</v>
      </c>
      <c r="T1829" s="5" t="str">
        <f>IF(S1829="-","-",IF(COUNTIFS(B:B,B1829,S:S,"필수")&gt;0,"자격요건충족","확인필요"))</f>
        <v>-</v>
      </c>
      <c r="U1829" s="5"/>
      <c r="W1829" s="5">
        <f>IF(Q1829="4급","심사불필요",VLOOKUP(K1829,'[1]자격증 backdata'!A:B,2,0))</f>
        <v>0</v>
      </c>
      <c r="X1829" s="4">
        <f>IF(R1829="A", MIN(20, SUMIFS(W:W, B:B, B1829, R:R, "A")),IF(R1829="B", MIN(30, SUMIFS(W:W, B:B, B1829, R:R, "B")),"비해당분야"))</f>
        <v>4</v>
      </c>
      <c r="Y1829" s="4" t="str">
        <f>IF(R1829="C",MIN(30,IF(COUNTIFS(B:B,B1829,W:W,"가1")=1,25,IF(COUNTIFS(B:B,B1829,W:W,"가1")&gt;=2,30,0))+IF(COUNTIFS(B:B,B1829,W:W,"나1")&gt;=4,30,IF(COUNTIFS(B:B,B1829,W:W,"나1")=3,26,IF(COUNTIFS(B:B,B1829,W:W,"나1")=2,22,IF(COUNTIFS(B:B,B1829,W:W,"나1")=1,18,0)))))+MIN(30,IF(COUNTIFS(B:B,B1829,W:W,"가2")=1,25,IF(COUNTIFS(B:B,B1829,W:W,"가2")&gt;=2,30,0))+IF(COUNTIFS(B:B,B1829,W:W,"나2")=3,30,IF(COUNTIFS(B:B,B1829,W:W,"나2")=2,25,IF(COUNTIFS(B:B,B1829,W:W,"나2")=1,20,0)))),"비해당분야")</f>
        <v>비해당분야</v>
      </c>
      <c r="Z1829" s="4" t="str">
        <f>IF(R1829="C",VLOOKUP(K1829,'[1]자격증 backdata'!A:F,6,0),"비해당분야")</f>
        <v>비해당분야</v>
      </c>
      <c r="AA1829" s="4" t="str">
        <f>IF(R1829="C",SUMIF(B:B,B1829,Z:Z),"비해당분야")</f>
        <v>비해당분야</v>
      </c>
      <c r="AB1829" s="4" t="str">
        <f>IF(R1829="C",SUM(Y1829,AA1829),"비해당분야")</f>
        <v>비해당분야</v>
      </c>
      <c r="AC1829" s="4">
        <f>IF(R1829="C",AB1829,X1829)</f>
        <v>4</v>
      </c>
      <c r="AD1829" s="4">
        <f>VLOOKUP(K1829,'[1]자격증 backdata'!A:D,4,0)</f>
        <v>5</v>
      </c>
      <c r="AE1829" s="4">
        <f>IF(_xlfn.MAXIFS(AD:AD,B:B,B1829)&gt;10,10,_xlfn.MAXIFS(AD:AD,B:B,B1829))</f>
        <v>5</v>
      </c>
      <c r="AG1829" s="5">
        <f>VLOOKUP(K1829,'[1]자격증 backdata'!A:C,3,0)</f>
        <v>0</v>
      </c>
      <c r="AH1829" s="5">
        <f>COUNTIFS($B:$B,$B1829,$AG:$AG,AH$1)</f>
        <v>0</v>
      </c>
      <c r="AI1829" s="5">
        <f>COUNTIFS($B:$B,$B1829,$AG:$AG,AI$1)</f>
        <v>0</v>
      </c>
      <c r="AJ1829" s="5">
        <f>COUNTIFS($B:$B,$B1829,$AG:$AG,AJ$1)</f>
        <v>0</v>
      </c>
      <c r="AK1829" s="5">
        <f>COUNTIFS($B:$B,$B1829,$AG:$AG,AK$1)</f>
        <v>0</v>
      </c>
      <c r="AL1829" s="5">
        <f>COUNTIFS($B:$B,$B1829,$AG:$AG,AL$1)</f>
        <v>0</v>
      </c>
      <c r="AM1829" s="5">
        <f>COUNTIFS($B:$B,$B1829,$AG:$AG,AM$1)</f>
        <v>0</v>
      </c>
      <c r="AN1829" s="5">
        <f>COUNTIFS($B:$B,$B1829,$AG:$AG,AN$1)</f>
        <v>0</v>
      </c>
      <c r="AO1829" s="5">
        <f>COUNTIFS($B:$B,$B1829,$AG:$AG,AO$1)</f>
        <v>0</v>
      </c>
      <c r="AP1829" s="5">
        <f>COUNTIFS($B:$B,$B1829,$AG:$AG,AP$1)</f>
        <v>0</v>
      </c>
      <c r="AQ1829" s="5">
        <f>COUNTIFS($B:$B,$B1829,$AG:$AG,AQ$1)</f>
        <v>0</v>
      </c>
      <c r="AR1829" s="5">
        <f>COUNTIFS($B:$B,$B1829,$AG:$AG,AR$1)</f>
        <v>0</v>
      </c>
      <c r="AS1829" s="5">
        <f>COUNTIFS($B:$B,$B1829,$AG:$AG,AS$1)</f>
        <v>0</v>
      </c>
      <c r="AT1829" s="5">
        <f>COUNTIFS($B:$B,$B1829,$AG:$AG,AT$1)</f>
        <v>1</v>
      </c>
      <c r="AU1829" s="5">
        <f>COUNTIFS($B:$B,$B1829,$AG:$AG,AU$1)</f>
        <v>0</v>
      </c>
    </row>
    <row r="1830" spans="1:47" ht="15" customHeight="1" x14ac:dyDescent="0.35">
      <c r="A1830" s="3">
        <f>IF(B1829=B1830,A1829,A1829+1)</f>
        <v>636</v>
      </c>
      <c r="B1830" s="3" t="s">
        <v>2964</v>
      </c>
      <c r="C1830" s="3" t="s">
        <v>185</v>
      </c>
      <c r="D1830" s="3" t="s">
        <v>2583</v>
      </c>
      <c r="E1830" s="3" t="s">
        <v>2582</v>
      </c>
      <c r="F1830" s="4" t="s">
        <v>7</v>
      </c>
      <c r="G1830" s="4" t="s">
        <v>8</v>
      </c>
      <c r="H1830" s="4" t="s">
        <v>7</v>
      </c>
      <c r="I1830" s="3">
        <v>1</v>
      </c>
      <c r="J1830" s="3" t="s">
        <v>2526</v>
      </c>
      <c r="K1830" s="3" t="s">
        <v>2619</v>
      </c>
      <c r="L1830" s="3" t="s">
        <v>2524</v>
      </c>
      <c r="M1830" s="3" t="s">
        <v>2965</v>
      </c>
      <c r="N1830" s="3" t="s">
        <v>2617</v>
      </c>
      <c r="P1830" s="3" t="s">
        <v>669</v>
      </c>
      <c r="Q1830" s="3" t="s">
        <v>1475</v>
      </c>
      <c r="R1830" s="3" t="s">
        <v>2434</v>
      </c>
      <c r="S1830" s="2" t="str">
        <f>IF(P1830="심사불필요","-",VLOOKUP(K1830,'[1]자격증 backdata'!A:G,7,0))</f>
        <v>-</v>
      </c>
      <c r="T1830" s="2" t="str">
        <f>IF(S1830="-","-",IF(COUNTIFS(B:B,B1830,S:S,"필수")&gt;0,"자격요건충족","확인필요"))</f>
        <v>-</v>
      </c>
      <c r="U1830" s="2"/>
      <c r="W1830" s="2">
        <f>IF(Q1830="4급","심사불필요",VLOOKUP(K1830,'[1]자격증 backdata'!A:B,2,0))</f>
        <v>4</v>
      </c>
      <c r="X1830" s="3">
        <f>IF(R1830="A", MIN(20, SUMIFS(W:W, B:B, B1830, R:R, "A")),IF(R1830="B", MIN(30, SUMIFS(W:W, B:B, B1830, R:R, "B")),"비해당분야"))</f>
        <v>4</v>
      </c>
      <c r="Y1830" s="3" t="str">
        <f>IF(R1830="C",MIN(30,IF(COUNTIFS(B:B,B1830,W:W,"가1")=1,25,IF(COUNTIFS(B:B,B1830,W:W,"가1")&gt;=2,30,0))+IF(COUNTIFS(B:B,B1830,W:W,"나1")&gt;=4,30,IF(COUNTIFS(B:B,B1830,W:W,"나1")=3,26,IF(COUNTIFS(B:B,B1830,W:W,"나1")=2,22,IF(COUNTIFS(B:B,B1830,W:W,"나1")=1,18,0)))))+MIN(30,IF(COUNTIFS(B:B,B1830,W:W,"가2")=1,25,IF(COUNTIFS(B:B,B1830,W:W,"가2")&gt;=2,30,0))+IF(COUNTIFS(B:B,B1830,W:W,"나2")=3,30,IF(COUNTIFS(B:B,B1830,W:W,"나2")=2,25,IF(COUNTIFS(B:B,B1830,W:W,"나2")=1,20,0)))),"비해당분야")</f>
        <v>비해당분야</v>
      </c>
      <c r="Z1830" s="3" t="str">
        <f>IF(R1830="C",VLOOKUP(K1830,'[1]자격증 backdata'!A:F,6,0),"비해당분야")</f>
        <v>비해당분야</v>
      </c>
      <c r="AA1830" s="3" t="str">
        <f>IF(R1830="C",SUMIF(B:B,B1830,Z:Z),"비해당분야")</f>
        <v>비해당분야</v>
      </c>
      <c r="AB1830" s="3" t="str">
        <f>IF(R1830="C",SUM(Y1830,AA1830),"비해당분야")</f>
        <v>비해당분야</v>
      </c>
      <c r="AC1830" s="3">
        <f>IF(R1830="C",AB1830,X1830)</f>
        <v>4</v>
      </c>
      <c r="AD1830" s="3">
        <f>VLOOKUP(K1830,'[1]자격증 backdata'!A:D,4,0)</f>
        <v>0</v>
      </c>
      <c r="AE1830" s="3">
        <f>IF(_xlfn.MAXIFS(AD:AD,B:B,B1830)&gt;10,10,_xlfn.MAXIFS(AD:AD,B:B,B1830))</f>
        <v>5</v>
      </c>
      <c r="AG1830" s="2">
        <f>VLOOKUP(K1830,'[1]자격증 backdata'!A:C,3,0)</f>
        <v>0</v>
      </c>
      <c r="AH1830" s="2">
        <f>COUNTIFS($B:$B,$B1830,$AG:$AG,AH$1)</f>
        <v>0</v>
      </c>
      <c r="AI1830" s="2">
        <f>COUNTIFS($B:$B,$B1830,$AG:$AG,AI$1)</f>
        <v>0</v>
      </c>
      <c r="AJ1830" s="2">
        <f>COUNTIFS($B:$B,$B1830,$AG:$AG,AJ$1)</f>
        <v>0</v>
      </c>
      <c r="AK1830" s="2">
        <f>COUNTIFS($B:$B,$B1830,$AG:$AG,AK$1)</f>
        <v>0</v>
      </c>
      <c r="AL1830" s="2">
        <f>COUNTIFS($B:$B,$B1830,$AG:$AG,AL$1)</f>
        <v>0</v>
      </c>
      <c r="AM1830" s="2">
        <f>COUNTIFS($B:$B,$B1830,$AG:$AG,AM$1)</f>
        <v>0</v>
      </c>
      <c r="AN1830" s="2">
        <f>COUNTIFS($B:$B,$B1830,$AG:$AG,AN$1)</f>
        <v>0</v>
      </c>
      <c r="AO1830" s="2">
        <f>COUNTIFS($B:$B,$B1830,$AG:$AG,AO$1)</f>
        <v>0</v>
      </c>
      <c r="AP1830" s="2">
        <f>COUNTIFS($B:$B,$B1830,$AG:$AG,AP$1)</f>
        <v>0</v>
      </c>
      <c r="AQ1830" s="2">
        <f>COUNTIFS($B:$B,$B1830,$AG:$AG,AQ$1)</f>
        <v>0</v>
      </c>
      <c r="AR1830" s="2">
        <f>COUNTIFS($B:$B,$B1830,$AG:$AG,AR$1)</f>
        <v>0</v>
      </c>
      <c r="AS1830" s="2">
        <f>COUNTIFS($B:$B,$B1830,$AG:$AG,AS$1)</f>
        <v>0</v>
      </c>
      <c r="AT1830" s="2">
        <f>COUNTIFS($B:$B,$B1830,$AG:$AG,AT$1)</f>
        <v>0</v>
      </c>
      <c r="AU1830" s="2">
        <f>COUNTIFS($B:$B,$B1830,$AG:$AG,AU$1)</f>
        <v>0</v>
      </c>
    </row>
    <row r="1831" spans="1:47" ht="15" customHeight="1" x14ac:dyDescent="0.35">
      <c r="A1831" s="7">
        <f>IF(B1830=B1831,A1830,A1830+1)</f>
        <v>636</v>
      </c>
      <c r="B1831" s="7" t="s">
        <v>2964</v>
      </c>
      <c r="C1831" s="7" t="s">
        <v>185</v>
      </c>
      <c r="D1831" s="7" t="s">
        <v>2583</v>
      </c>
      <c r="E1831" s="7" t="s">
        <v>2582</v>
      </c>
      <c r="F1831" s="4" t="s">
        <v>7</v>
      </c>
      <c r="G1831" s="4" t="s">
        <v>8</v>
      </c>
      <c r="H1831" s="4" t="s">
        <v>7</v>
      </c>
      <c r="I1831" s="3">
        <v>2</v>
      </c>
      <c r="J1831" s="3" t="s">
        <v>69</v>
      </c>
      <c r="K1831" s="3" t="s">
        <v>2590</v>
      </c>
      <c r="L1831" s="3" t="s">
        <v>36</v>
      </c>
      <c r="M1831" s="3" t="s">
        <v>2963</v>
      </c>
      <c r="N1831" s="3" t="s">
        <v>1201</v>
      </c>
      <c r="P1831" s="3" t="s">
        <v>669</v>
      </c>
      <c r="Q1831" s="3" t="s">
        <v>1475</v>
      </c>
      <c r="R1831" s="3" t="s">
        <v>2434</v>
      </c>
      <c r="S1831" s="2" t="str">
        <f>IF(P1831="심사불필요","-",VLOOKUP(K1831,'[1]자격증 backdata'!A:G,7,0))</f>
        <v>-</v>
      </c>
      <c r="T1831" s="2" t="str">
        <f>IF(S1831="-","-",IF(COUNTIFS(B:B,B1831,S:S,"필수")&gt;0,"자격요건충족","확인필요"))</f>
        <v>-</v>
      </c>
      <c r="U1831" s="2"/>
      <c r="W1831" s="2">
        <f>IF(Q1831="4급","심사불필요",VLOOKUP(K1831,'[1]자격증 backdata'!A:B,2,0))</f>
        <v>0</v>
      </c>
      <c r="X1831" s="3">
        <f>IF(R1831="A", MIN(20, SUMIFS(W:W, B:B, B1831, R:R, "A")),IF(R1831="B", MIN(30, SUMIFS(W:W, B:B, B1831, R:R, "B")),"비해당분야"))</f>
        <v>4</v>
      </c>
      <c r="Y1831" s="3" t="str">
        <f>IF(R1831="C",MIN(30,IF(COUNTIFS(B:B,B1831,W:W,"가1")=1,25,IF(COUNTIFS(B:B,B1831,W:W,"가1")&gt;=2,30,0))+IF(COUNTIFS(B:B,B1831,W:W,"나1")&gt;=4,30,IF(COUNTIFS(B:B,B1831,W:W,"나1")=3,26,IF(COUNTIFS(B:B,B1831,W:W,"나1")=2,22,IF(COUNTIFS(B:B,B1831,W:W,"나1")=1,18,0)))))+MIN(30,IF(COUNTIFS(B:B,B1831,W:W,"가2")=1,25,IF(COUNTIFS(B:B,B1831,W:W,"가2")&gt;=2,30,0))+IF(COUNTIFS(B:B,B1831,W:W,"나2")=3,30,IF(COUNTIFS(B:B,B1831,W:W,"나2")=2,25,IF(COUNTIFS(B:B,B1831,W:W,"나2")=1,20,0)))),"비해당분야")</f>
        <v>비해당분야</v>
      </c>
      <c r="Z1831" s="3" t="str">
        <f>IF(R1831="C",VLOOKUP(K1831,'[1]자격증 backdata'!A:F,6,0),"비해당분야")</f>
        <v>비해당분야</v>
      </c>
      <c r="AA1831" s="3" t="str">
        <f>IF(R1831="C",SUMIF(B:B,B1831,Z:Z),"비해당분야")</f>
        <v>비해당분야</v>
      </c>
      <c r="AB1831" s="3" t="str">
        <f>IF(R1831="C",SUM(Y1831,AA1831),"비해당분야")</f>
        <v>비해당분야</v>
      </c>
      <c r="AC1831" s="3">
        <f>IF(R1831="C",AB1831,X1831)</f>
        <v>4</v>
      </c>
      <c r="AD1831" s="3">
        <f>VLOOKUP(K1831,'[1]자격증 backdata'!A:D,4,0)</f>
        <v>5</v>
      </c>
      <c r="AE1831" s="3">
        <f>IF(_xlfn.MAXIFS(AD:AD,B:B,B1831)&gt;10,10,_xlfn.MAXIFS(AD:AD,B:B,B1831))</f>
        <v>5</v>
      </c>
      <c r="AG1831" s="2">
        <f>VLOOKUP(K1831,'[1]자격증 backdata'!A:C,3,0)</f>
        <v>0</v>
      </c>
      <c r="AH1831" s="2">
        <f>COUNTIFS($B:$B,$B1831,$AG:$AG,AH$1)</f>
        <v>0</v>
      </c>
      <c r="AI1831" s="2">
        <f>COUNTIFS($B:$B,$B1831,$AG:$AG,AI$1)</f>
        <v>0</v>
      </c>
      <c r="AJ1831" s="2">
        <f>COUNTIFS($B:$B,$B1831,$AG:$AG,AJ$1)</f>
        <v>0</v>
      </c>
      <c r="AK1831" s="2">
        <f>COUNTIFS($B:$B,$B1831,$AG:$AG,AK$1)</f>
        <v>0</v>
      </c>
      <c r="AL1831" s="2">
        <f>COUNTIFS($B:$B,$B1831,$AG:$AG,AL$1)</f>
        <v>0</v>
      </c>
      <c r="AM1831" s="2">
        <f>COUNTIFS($B:$B,$B1831,$AG:$AG,AM$1)</f>
        <v>0</v>
      </c>
      <c r="AN1831" s="2">
        <f>COUNTIFS($B:$B,$B1831,$AG:$AG,AN$1)</f>
        <v>0</v>
      </c>
      <c r="AO1831" s="2">
        <f>COUNTIFS($B:$B,$B1831,$AG:$AG,AO$1)</f>
        <v>0</v>
      </c>
      <c r="AP1831" s="2">
        <f>COUNTIFS($B:$B,$B1831,$AG:$AG,AP$1)</f>
        <v>0</v>
      </c>
      <c r="AQ1831" s="2">
        <f>COUNTIFS($B:$B,$B1831,$AG:$AG,AQ$1)</f>
        <v>0</v>
      </c>
      <c r="AR1831" s="2">
        <f>COUNTIFS($B:$B,$B1831,$AG:$AG,AR$1)</f>
        <v>0</v>
      </c>
      <c r="AS1831" s="2">
        <f>COUNTIFS($B:$B,$B1831,$AG:$AG,AS$1)</f>
        <v>0</v>
      </c>
      <c r="AT1831" s="2">
        <f>COUNTIFS($B:$B,$B1831,$AG:$AG,AT$1)</f>
        <v>0</v>
      </c>
      <c r="AU1831" s="2">
        <f>COUNTIFS($B:$B,$B1831,$AG:$AG,AU$1)</f>
        <v>0</v>
      </c>
    </row>
    <row r="1832" spans="1:47" ht="15" customHeight="1" x14ac:dyDescent="0.35">
      <c r="A1832" s="4">
        <f>IF(B1831=B1832,A1831,A1831+1)</f>
        <v>637</v>
      </c>
      <c r="B1832" s="4" t="s">
        <v>2961</v>
      </c>
      <c r="C1832" s="4" t="s">
        <v>2960</v>
      </c>
      <c r="D1832" s="4" t="s">
        <v>2583</v>
      </c>
      <c r="E1832" s="4" t="s">
        <v>2582</v>
      </c>
      <c r="F1832" s="4" t="s">
        <v>7</v>
      </c>
      <c r="G1832" s="4" t="s">
        <v>8</v>
      </c>
      <c r="H1832" s="4" t="s">
        <v>7</v>
      </c>
      <c r="I1832" s="4">
        <v>1</v>
      </c>
      <c r="J1832" s="4" t="s">
        <v>69</v>
      </c>
      <c r="K1832" s="4" t="s">
        <v>2590</v>
      </c>
      <c r="L1832" s="4" t="s">
        <v>36</v>
      </c>
      <c r="M1832" s="4" t="s">
        <v>2962</v>
      </c>
      <c r="N1832" s="4" t="s">
        <v>1368</v>
      </c>
      <c r="P1832" s="4" t="s">
        <v>669</v>
      </c>
      <c r="Q1832" s="4" t="s">
        <v>1475</v>
      </c>
      <c r="R1832" s="4" t="s">
        <v>2434</v>
      </c>
      <c r="S1832" s="5" t="str">
        <f>IF(P1832="심사불필요","-",VLOOKUP(K1832,'[1]자격증 backdata'!A:G,7,0))</f>
        <v>-</v>
      </c>
      <c r="T1832" s="5" t="str">
        <f>IF(S1832="-","-",IF(COUNTIFS(B:B,B1832,S:S,"필수")&gt;0,"자격요건충족","확인필요"))</f>
        <v>-</v>
      </c>
      <c r="U1832" s="5"/>
      <c r="W1832" s="5">
        <f>IF(Q1832="4급","심사불필요",VLOOKUP(K1832,'[1]자격증 backdata'!A:B,2,0))</f>
        <v>0</v>
      </c>
      <c r="X1832" s="4">
        <f>IF(R1832="A", MIN(20, SUMIFS(W:W, B:B, B1832, R:R, "A")),IF(R1832="B", MIN(30, SUMIFS(W:W, B:B, B1832, R:R, "B")),"비해당분야"))</f>
        <v>4</v>
      </c>
      <c r="Y1832" s="4" t="str">
        <f>IF(R1832="C",MIN(30,IF(COUNTIFS(B:B,B1832,W:W,"가1")=1,25,IF(COUNTIFS(B:B,B1832,W:W,"가1")&gt;=2,30,0))+IF(COUNTIFS(B:B,B1832,W:W,"나1")&gt;=4,30,IF(COUNTIFS(B:B,B1832,W:W,"나1")=3,26,IF(COUNTIFS(B:B,B1832,W:W,"나1")=2,22,IF(COUNTIFS(B:B,B1832,W:W,"나1")=1,18,0)))))+MIN(30,IF(COUNTIFS(B:B,B1832,W:W,"가2")=1,25,IF(COUNTIFS(B:B,B1832,W:W,"가2")&gt;=2,30,0))+IF(COUNTIFS(B:B,B1832,W:W,"나2")=3,30,IF(COUNTIFS(B:B,B1832,W:W,"나2")=2,25,IF(COUNTIFS(B:B,B1832,W:W,"나2")=1,20,0)))),"비해당분야")</f>
        <v>비해당분야</v>
      </c>
      <c r="Z1832" s="4" t="str">
        <f>IF(R1832="C",VLOOKUP(K1832,'[1]자격증 backdata'!A:F,6,0),"비해당분야")</f>
        <v>비해당분야</v>
      </c>
      <c r="AA1832" s="4" t="str">
        <f>IF(R1832="C",SUMIF(B:B,B1832,Z:Z),"비해당분야")</f>
        <v>비해당분야</v>
      </c>
      <c r="AB1832" s="4" t="str">
        <f>IF(R1832="C",SUM(Y1832,AA1832),"비해당분야")</f>
        <v>비해당분야</v>
      </c>
      <c r="AC1832" s="4">
        <f>IF(R1832="C",AB1832,X1832)</f>
        <v>4</v>
      </c>
      <c r="AD1832" s="4">
        <f>VLOOKUP(K1832,'[1]자격증 backdata'!A:D,4,0)</f>
        <v>5</v>
      </c>
      <c r="AE1832" s="4">
        <f>IF(_xlfn.MAXIFS(AD:AD,B:B,B1832)&gt;10,10,_xlfn.MAXIFS(AD:AD,B:B,B1832))</f>
        <v>5</v>
      </c>
      <c r="AG1832" s="5">
        <f>VLOOKUP(K1832,'[1]자격증 backdata'!A:C,3,0)</f>
        <v>0</v>
      </c>
      <c r="AH1832" s="5">
        <f>COUNTIFS($B:$B,$B1832,$AG:$AG,AH$1)</f>
        <v>0</v>
      </c>
      <c r="AI1832" s="5">
        <f>COUNTIFS($B:$B,$B1832,$AG:$AG,AI$1)</f>
        <v>0</v>
      </c>
      <c r="AJ1832" s="5">
        <f>COUNTIFS($B:$B,$B1832,$AG:$AG,AJ$1)</f>
        <v>0</v>
      </c>
      <c r="AK1832" s="5">
        <f>COUNTIFS($B:$B,$B1832,$AG:$AG,AK$1)</f>
        <v>0</v>
      </c>
      <c r="AL1832" s="5">
        <f>COUNTIFS($B:$B,$B1832,$AG:$AG,AL$1)</f>
        <v>0</v>
      </c>
      <c r="AM1832" s="5">
        <f>COUNTIFS($B:$B,$B1832,$AG:$AG,AM$1)</f>
        <v>0</v>
      </c>
      <c r="AN1832" s="5">
        <f>COUNTIFS($B:$B,$B1832,$AG:$AG,AN$1)</f>
        <v>0</v>
      </c>
      <c r="AO1832" s="5">
        <f>COUNTIFS($B:$B,$B1832,$AG:$AG,AO$1)</f>
        <v>1</v>
      </c>
      <c r="AP1832" s="5">
        <f>COUNTIFS($B:$B,$B1832,$AG:$AG,AP$1)</f>
        <v>0</v>
      </c>
      <c r="AQ1832" s="5">
        <f>COUNTIFS($B:$B,$B1832,$AG:$AG,AQ$1)</f>
        <v>0</v>
      </c>
      <c r="AR1832" s="5">
        <f>COUNTIFS($B:$B,$B1832,$AG:$AG,AR$1)</f>
        <v>0</v>
      </c>
      <c r="AS1832" s="5">
        <f>COUNTIFS($B:$B,$B1832,$AG:$AG,AS$1)</f>
        <v>0</v>
      </c>
      <c r="AT1832" s="5">
        <f>COUNTIFS($B:$B,$B1832,$AG:$AG,AT$1)</f>
        <v>0</v>
      </c>
      <c r="AU1832" s="5">
        <f>COUNTIFS($B:$B,$B1832,$AG:$AG,AU$1)</f>
        <v>0</v>
      </c>
    </row>
    <row r="1833" spans="1:47" ht="15" customHeight="1" x14ac:dyDescent="0.35">
      <c r="A1833" s="6">
        <f>IF(B1832=B1833,A1832,A1832+1)</f>
        <v>637</v>
      </c>
      <c r="B1833" s="6" t="s">
        <v>2961</v>
      </c>
      <c r="C1833" s="6" t="s">
        <v>2960</v>
      </c>
      <c r="D1833" s="6" t="s">
        <v>2583</v>
      </c>
      <c r="E1833" s="6" t="s">
        <v>2582</v>
      </c>
      <c r="F1833" s="4" t="s">
        <v>7</v>
      </c>
      <c r="G1833" s="4" t="s">
        <v>8</v>
      </c>
      <c r="H1833" s="4" t="s">
        <v>7</v>
      </c>
      <c r="I1833" s="4">
        <v>2</v>
      </c>
      <c r="J1833" s="4" t="s">
        <v>653</v>
      </c>
      <c r="K1833" s="4" t="s">
        <v>2596</v>
      </c>
      <c r="L1833" s="4" t="s">
        <v>651</v>
      </c>
      <c r="M1833" s="4" t="s">
        <v>2959</v>
      </c>
      <c r="N1833" s="4" t="s">
        <v>2958</v>
      </c>
      <c r="P1833" s="4" t="s">
        <v>669</v>
      </c>
      <c r="Q1833" s="4" t="s">
        <v>1475</v>
      </c>
      <c r="R1833" s="4" t="s">
        <v>2434</v>
      </c>
      <c r="S1833" s="5" t="str">
        <f>IF(P1833="심사불필요","-",VLOOKUP(K1833,'[1]자격증 backdata'!A:G,7,0))</f>
        <v>-</v>
      </c>
      <c r="T1833" s="5" t="str">
        <f>IF(S1833="-","-",IF(COUNTIFS(B:B,B1833,S:S,"필수")&gt;0,"자격요건충족","확인필요"))</f>
        <v>-</v>
      </c>
      <c r="U1833" s="5"/>
      <c r="W1833" s="5">
        <f>IF(Q1833="4급","심사불필요",VLOOKUP(K1833,'[1]자격증 backdata'!A:B,2,0))</f>
        <v>4</v>
      </c>
      <c r="X1833" s="4">
        <f>IF(R1833="A", MIN(20, SUMIFS(W:W, B:B, B1833, R:R, "A")),IF(R1833="B", MIN(30, SUMIFS(W:W, B:B, B1833, R:R, "B")),"비해당분야"))</f>
        <v>4</v>
      </c>
      <c r="Y1833" s="4" t="str">
        <f>IF(R1833="C",MIN(30,IF(COUNTIFS(B:B,B1833,W:W,"가1")=1,25,IF(COUNTIFS(B:B,B1833,W:W,"가1")&gt;=2,30,0))+IF(COUNTIFS(B:B,B1833,W:W,"나1")&gt;=4,30,IF(COUNTIFS(B:B,B1833,W:W,"나1")=3,26,IF(COUNTIFS(B:B,B1833,W:W,"나1")=2,22,IF(COUNTIFS(B:B,B1833,W:W,"나1")=1,18,0)))))+MIN(30,IF(COUNTIFS(B:B,B1833,W:W,"가2")=1,25,IF(COUNTIFS(B:B,B1833,W:W,"가2")&gt;=2,30,0))+IF(COUNTIFS(B:B,B1833,W:W,"나2")=3,30,IF(COUNTIFS(B:B,B1833,W:W,"나2")=2,25,IF(COUNTIFS(B:B,B1833,W:W,"나2")=1,20,0)))),"비해당분야")</f>
        <v>비해당분야</v>
      </c>
      <c r="Z1833" s="4" t="str">
        <f>IF(R1833="C",VLOOKUP(K1833,'[1]자격증 backdata'!A:F,6,0),"비해당분야")</f>
        <v>비해당분야</v>
      </c>
      <c r="AA1833" s="4" t="str">
        <f>IF(R1833="C",SUMIF(B:B,B1833,Z:Z),"비해당분야")</f>
        <v>비해당분야</v>
      </c>
      <c r="AB1833" s="4" t="str">
        <f>IF(R1833="C",SUM(Y1833,AA1833),"비해당분야")</f>
        <v>비해당분야</v>
      </c>
      <c r="AC1833" s="4">
        <f>IF(R1833="C",AB1833,X1833)</f>
        <v>4</v>
      </c>
      <c r="AD1833" s="4">
        <f>VLOOKUP(K1833,'[1]자격증 backdata'!A:D,4,0)</f>
        <v>0</v>
      </c>
      <c r="AE1833" s="4">
        <f>IF(_xlfn.MAXIFS(AD:AD,B:B,B1833)&gt;10,10,_xlfn.MAXIFS(AD:AD,B:B,B1833))</f>
        <v>5</v>
      </c>
      <c r="AG1833" s="5" t="str">
        <f>VLOOKUP(K1833,'[1]자격증 backdata'!A:C,3,0)</f>
        <v>H</v>
      </c>
      <c r="AH1833" s="5">
        <f>COUNTIFS($B:$B,$B1833,$AG:$AG,AH$1)</f>
        <v>0</v>
      </c>
      <c r="AI1833" s="5">
        <f>COUNTIFS($B:$B,$B1833,$AG:$AG,AI$1)</f>
        <v>0</v>
      </c>
      <c r="AJ1833" s="5">
        <f>COUNTIFS($B:$B,$B1833,$AG:$AG,AJ$1)</f>
        <v>0</v>
      </c>
      <c r="AK1833" s="5">
        <f>COUNTIFS($B:$B,$B1833,$AG:$AG,AK$1)</f>
        <v>0</v>
      </c>
      <c r="AL1833" s="5">
        <f>COUNTIFS($B:$B,$B1833,$AG:$AG,AL$1)</f>
        <v>0</v>
      </c>
      <c r="AM1833" s="5">
        <f>COUNTIFS($B:$B,$B1833,$AG:$AG,AM$1)</f>
        <v>0</v>
      </c>
      <c r="AN1833" s="5">
        <f>COUNTIFS($B:$B,$B1833,$AG:$AG,AN$1)</f>
        <v>0</v>
      </c>
      <c r="AO1833" s="5">
        <f>COUNTIFS($B:$B,$B1833,$AG:$AG,AO$1)</f>
        <v>1</v>
      </c>
      <c r="AP1833" s="5">
        <f>COUNTIFS($B:$B,$B1833,$AG:$AG,AP$1)</f>
        <v>0</v>
      </c>
      <c r="AQ1833" s="5">
        <f>COUNTIFS($B:$B,$B1833,$AG:$AG,AQ$1)</f>
        <v>0</v>
      </c>
      <c r="AR1833" s="5">
        <f>COUNTIFS($B:$B,$B1833,$AG:$AG,AR$1)</f>
        <v>0</v>
      </c>
      <c r="AS1833" s="5">
        <f>COUNTIFS($B:$B,$B1833,$AG:$AG,AS$1)</f>
        <v>0</v>
      </c>
      <c r="AT1833" s="5">
        <f>COUNTIFS($B:$B,$B1833,$AG:$AG,AT$1)</f>
        <v>0</v>
      </c>
      <c r="AU1833" s="5">
        <f>COUNTIFS($B:$B,$B1833,$AG:$AG,AU$1)</f>
        <v>0</v>
      </c>
    </row>
    <row r="1834" spans="1:47" ht="15" customHeight="1" x14ac:dyDescent="0.35">
      <c r="A1834" s="3">
        <f>IF(B1833=B1834,A1833,A1833+1)</f>
        <v>638</v>
      </c>
      <c r="B1834" s="3" t="s">
        <v>2952</v>
      </c>
      <c r="C1834" s="3" t="s">
        <v>2951</v>
      </c>
      <c r="D1834" s="3" t="s">
        <v>2583</v>
      </c>
      <c r="E1834" s="3" t="s">
        <v>2582</v>
      </c>
      <c r="F1834" s="4" t="s">
        <v>7</v>
      </c>
      <c r="G1834" s="4" t="s">
        <v>8</v>
      </c>
      <c r="H1834" s="4" t="s">
        <v>7</v>
      </c>
      <c r="I1834" s="3">
        <v>1</v>
      </c>
      <c r="J1834" s="3" t="s">
        <v>69</v>
      </c>
      <c r="K1834" s="3" t="s">
        <v>2590</v>
      </c>
      <c r="L1834" s="3" t="s">
        <v>36</v>
      </c>
      <c r="M1834" s="3" t="s">
        <v>2957</v>
      </c>
      <c r="N1834" s="3" t="s">
        <v>795</v>
      </c>
      <c r="P1834" s="3" t="s">
        <v>669</v>
      </c>
      <c r="Q1834" s="3" t="s">
        <v>1475</v>
      </c>
      <c r="R1834" s="3" t="s">
        <v>2434</v>
      </c>
      <c r="S1834" s="2" t="str">
        <f>IF(P1834="심사불필요","-",VLOOKUP(K1834,'[1]자격증 backdata'!A:G,7,0))</f>
        <v>-</v>
      </c>
      <c r="T1834" s="2" t="str">
        <f>IF(S1834="-","-",IF(COUNTIFS(B:B,B1834,S:S,"필수")&gt;0,"자격요건충족","확인필요"))</f>
        <v>-</v>
      </c>
      <c r="U1834" s="2"/>
      <c r="W1834" s="2">
        <f>IF(Q1834="4급","심사불필요",VLOOKUP(K1834,'[1]자격증 backdata'!A:B,2,0))</f>
        <v>0</v>
      </c>
      <c r="X1834" s="3">
        <f>IF(R1834="A", MIN(20, SUMIFS(W:W, B:B, B1834, R:R, "A")),IF(R1834="B", MIN(30, SUMIFS(W:W, B:B, B1834, R:R, "B")),"비해당분야"))</f>
        <v>12</v>
      </c>
      <c r="Y1834" s="3" t="str">
        <f>IF(R1834="C",MIN(30,IF(COUNTIFS(B:B,B1834,W:W,"가1")=1,25,IF(COUNTIFS(B:B,B1834,W:W,"가1")&gt;=2,30,0))+IF(COUNTIFS(B:B,B1834,W:W,"나1")&gt;=4,30,IF(COUNTIFS(B:B,B1834,W:W,"나1")=3,26,IF(COUNTIFS(B:B,B1834,W:W,"나1")=2,22,IF(COUNTIFS(B:B,B1834,W:W,"나1")=1,18,0)))))+MIN(30,IF(COUNTIFS(B:B,B1834,W:W,"가2")=1,25,IF(COUNTIFS(B:B,B1834,W:W,"가2")&gt;=2,30,0))+IF(COUNTIFS(B:B,B1834,W:W,"나2")=3,30,IF(COUNTIFS(B:B,B1834,W:W,"나2")=2,25,IF(COUNTIFS(B:B,B1834,W:W,"나2")=1,20,0)))),"비해당분야")</f>
        <v>비해당분야</v>
      </c>
      <c r="Z1834" s="3" t="str">
        <f>IF(R1834="C",VLOOKUP(K1834,'[1]자격증 backdata'!A:F,6,0),"비해당분야")</f>
        <v>비해당분야</v>
      </c>
      <c r="AA1834" s="3" t="str">
        <f>IF(R1834="C",SUMIF(B:B,B1834,Z:Z),"비해당분야")</f>
        <v>비해당분야</v>
      </c>
      <c r="AB1834" s="3" t="str">
        <f>IF(R1834="C",SUM(Y1834,AA1834),"비해당분야")</f>
        <v>비해당분야</v>
      </c>
      <c r="AC1834" s="3">
        <f>IF(R1834="C",AB1834,X1834)</f>
        <v>12</v>
      </c>
      <c r="AD1834" s="3">
        <f>VLOOKUP(K1834,'[1]자격증 backdata'!A:D,4,0)</f>
        <v>5</v>
      </c>
      <c r="AE1834" s="3">
        <f>IF(_xlfn.MAXIFS(AD:AD,B:B,B1834)&gt;10,10,_xlfn.MAXIFS(AD:AD,B:B,B1834))</f>
        <v>5</v>
      </c>
      <c r="AG1834" s="2">
        <f>VLOOKUP(K1834,'[1]자격증 backdata'!A:C,3,0)</f>
        <v>0</v>
      </c>
      <c r="AH1834" s="2">
        <f>COUNTIFS($B:$B,$B1834,$AG:$AG,AH$1)</f>
        <v>0</v>
      </c>
      <c r="AI1834" s="2">
        <f>COUNTIFS($B:$B,$B1834,$AG:$AG,AI$1)</f>
        <v>0</v>
      </c>
      <c r="AJ1834" s="2">
        <f>COUNTIFS($B:$B,$B1834,$AG:$AG,AJ$1)</f>
        <v>0</v>
      </c>
      <c r="AK1834" s="2">
        <f>COUNTIFS($B:$B,$B1834,$AG:$AG,AK$1)</f>
        <v>0</v>
      </c>
      <c r="AL1834" s="2">
        <f>COUNTIFS($B:$B,$B1834,$AG:$AG,AL$1)</f>
        <v>0</v>
      </c>
      <c r="AM1834" s="2">
        <f>COUNTIFS($B:$B,$B1834,$AG:$AG,AM$1)</f>
        <v>0</v>
      </c>
      <c r="AN1834" s="2">
        <f>COUNTIFS($B:$B,$B1834,$AG:$AG,AN$1)</f>
        <v>1</v>
      </c>
      <c r="AO1834" s="2">
        <f>COUNTIFS($B:$B,$B1834,$AG:$AG,AO$1)</f>
        <v>1</v>
      </c>
      <c r="AP1834" s="2">
        <f>COUNTIFS($B:$B,$B1834,$AG:$AG,AP$1)</f>
        <v>0</v>
      </c>
      <c r="AQ1834" s="2">
        <f>COUNTIFS($B:$B,$B1834,$AG:$AG,AQ$1)</f>
        <v>0</v>
      </c>
      <c r="AR1834" s="2">
        <f>COUNTIFS($B:$B,$B1834,$AG:$AG,AR$1)</f>
        <v>0</v>
      </c>
      <c r="AS1834" s="2">
        <f>COUNTIFS($B:$B,$B1834,$AG:$AG,AS$1)</f>
        <v>0</v>
      </c>
      <c r="AT1834" s="2">
        <f>COUNTIFS($B:$B,$B1834,$AG:$AG,AT$1)</f>
        <v>1</v>
      </c>
      <c r="AU1834" s="2">
        <f>COUNTIFS($B:$B,$B1834,$AG:$AG,AU$1)</f>
        <v>0</v>
      </c>
    </row>
    <row r="1835" spans="1:47" ht="15" customHeight="1" x14ac:dyDescent="0.35">
      <c r="A1835" s="7">
        <f>IF(B1834=B1835,A1834,A1834+1)</f>
        <v>638</v>
      </c>
      <c r="B1835" s="7" t="s">
        <v>2952</v>
      </c>
      <c r="C1835" s="7" t="s">
        <v>2951</v>
      </c>
      <c r="D1835" s="7" t="s">
        <v>2583</v>
      </c>
      <c r="E1835" s="7" t="s">
        <v>2582</v>
      </c>
      <c r="F1835" s="4" t="s">
        <v>7</v>
      </c>
      <c r="G1835" s="4" t="s">
        <v>8</v>
      </c>
      <c r="H1835" s="4" t="s">
        <v>7</v>
      </c>
      <c r="I1835" s="3">
        <v>2</v>
      </c>
      <c r="J1835" s="3" t="s">
        <v>633</v>
      </c>
      <c r="K1835" s="3" t="s">
        <v>2614</v>
      </c>
      <c r="L1835" s="3" t="s">
        <v>55</v>
      </c>
      <c r="M1835" s="3" t="s">
        <v>2956</v>
      </c>
      <c r="N1835" s="3" t="s">
        <v>1661</v>
      </c>
      <c r="P1835" s="3" t="s">
        <v>669</v>
      </c>
      <c r="Q1835" s="3" t="s">
        <v>1475</v>
      </c>
      <c r="R1835" s="3" t="s">
        <v>2434</v>
      </c>
      <c r="S1835" s="2" t="str">
        <f>IF(P1835="심사불필요","-",VLOOKUP(K1835,'[1]자격증 backdata'!A:G,7,0))</f>
        <v>-</v>
      </c>
      <c r="T1835" s="2" t="str">
        <f>IF(S1835="-","-",IF(COUNTIFS(B:B,B1835,S:S,"필수")&gt;0,"자격요건충족","확인필요"))</f>
        <v>-</v>
      </c>
      <c r="U1835" s="2"/>
      <c r="W1835" s="2">
        <f>IF(Q1835="4급","심사불필요",VLOOKUP(K1835,'[1]자격증 backdata'!A:B,2,0))</f>
        <v>4</v>
      </c>
      <c r="X1835" s="3">
        <f>IF(R1835="A", MIN(20, SUMIFS(W:W, B:B, B1835, R:R, "A")),IF(R1835="B", MIN(30, SUMIFS(W:W, B:B, B1835, R:R, "B")),"비해당분야"))</f>
        <v>12</v>
      </c>
      <c r="Y1835" s="3" t="str">
        <f>IF(R1835="C",MIN(30,IF(COUNTIFS(B:B,B1835,W:W,"가1")=1,25,IF(COUNTIFS(B:B,B1835,W:W,"가1")&gt;=2,30,0))+IF(COUNTIFS(B:B,B1835,W:W,"나1")&gt;=4,30,IF(COUNTIFS(B:B,B1835,W:W,"나1")=3,26,IF(COUNTIFS(B:B,B1835,W:W,"나1")=2,22,IF(COUNTIFS(B:B,B1835,W:W,"나1")=1,18,0)))))+MIN(30,IF(COUNTIFS(B:B,B1835,W:W,"가2")=1,25,IF(COUNTIFS(B:B,B1835,W:W,"가2")&gt;=2,30,0))+IF(COUNTIFS(B:B,B1835,W:W,"나2")=3,30,IF(COUNTIFS(B:B,B1835,W:W,"나2")=2,25,IF(COUNTIFS(B:B,B1835,W:W,"나2")=1,20,0)))),"비해당분야")</f>
        <v>비해당분야</v>
      </c>
      <c r="Z1835" s="3" t="str">
        <f>IF(R1835="C",VLOOKUP(K1835,'[1]자격증 backdata'!A:F,6,0),"비해당분야")</f>
        <v>비해당분야</v>
      </c>
      <c r="AA1835" s="3" t="str">
        <f>IF(R1835="C",SUMIF(B:B,B1835,Z:Z),"비해당분야")</f>
        <v>비해당분야</v>
      </c>
      <c r="AB1835" s="3" t="str">
        <f>IF(R1835="C",SUM(Y1835,AA1835),"비해당분야")</f>
        <v>비해당분야</v>
      </c>
      <c r="AC1835" s="3">
        <f>IF(R1835="C",AB1835,X1835)</f>
        <v>12</v>
      </c>
      <c r="AD1835" s="3">
        <f>VLOOKUP(K1835,'[1]자격증 backdata'!A:D,4,0)</f>
        <v>0</v>
      </c>
      <c r="AE1835" s="3">
        <f>IF(_xlfn.MAXIFS(AD:AD,B:B,B1835)&gt;10,10,_xlfn.MAXIFS(AD:AD,B:B,B1835))</f>
        <v>5</v>
      </c>
      <c r="AG1835" s="2" t="str">
        <f>VLOOKUP(K1835,'[1]자격증 backdata'!A:C,3,0)</f>
        <v>G</v>
      </c>
      <c r="AH1835" s="2">
        <f>COUNTIFS($B:$B,$B1835,$AG:$AG,AH$1)</f>
        <v>0</v>
      </c>
      <c r="AI1835" s="2">
        <f>COUNTIFS($B:$B,$B1835,$AG:$AG,AI$1)</f>
        <v>0</v>
      </c>
      <c r="AJ1835" s="2">
        <f>COUNTIFS($B:$B,$B1835,$AG:$AG,AJ$1)</f>
        <v>0</v>
      </c>
      <c r="AK1835" s="2">
        <f>COUNTIFS($B:$B,$B1835,$AG:$AG,AK$1)</f>
        <v>0</v>
      </c>
      <c r="AL1835" s="2">
        <f>COUNTIFS($B:$B,$B1835,$AG:$AG,AL$1)</f>
        <v>0</v>
      </c>
      <c r="AM1835" s="2">
        <f>COUNTIFS($B:$B,$B1835,$AG:$AG,AM$1)</f>
        <v>0</v>
      </c>
      <c r="AN1835" s="2">
        <f>COUNTIFS($B:$B,$B1835,$AG:$AG,AN$1)</f>
        <v>1</v>
      </c>
      <c r="AO1835" s="2">
        <f>COUNTIFS($B:$B,$B1835,$AG:$AG,AO$1)</f>
        <v>1</v>
      </c>
      <c r="AP1835" s="2">
        <f>COUNTIFS($B:$B,$B1835,$AG:$AG,AP$1)</f>
        <v>0</v>
      </c>
      <c r="AQ1835" s="2">
        <f>COUNTIFS($B:$B,$B1835,$AG:$AG,AQ$1)</f>
        <v>0</v>
      </c>
      <c r="AR1835" s="2">
        <f>COUNTIFS($B:$B,$B1835,$AG:$AG,AR$1)</f>
        <v>0</v>
      </c>
      <c r="AS1835" s="2">
        <f>COUNTIFS($B:$B,$B1835,$AG:$AG,AS$1)</f>
        <v>0</v>
      </c>
      <c r="AT1835" s="2">
        <f>COUNTIFS($B:$B,$B1835,$AG:$AG,AT$1)</f>
        <v>1</v>
      </c>
      <c r="AU1835" s="2">
        <f>COUNTIFS($B:$B,$B1835,$AG:$AG,AU$1)</f>
        <v>0</v>
      </c>
    </row>
    <row r="1836" spans="1:47" ht="15" customHeight="1" x14ac:dyDescent="0.35">
      <c r="A1836" s="7">
        <f>IF(B1835=B1836,A1835,A1835+1)</f>
        <v>638</v>
      </c>
      <c r="B1836" s="7" t="s">
        <v>2952</v>
      </c>
      <c r="C1836" s="7" t="s">
        <v>2951</v>
      </c>
      <c r="D1836" s="7" t="s">
        <v>2583</v>
      </c>
      <c r="E1836" s="7" t="s">
        <v>2582</v>
      </c>
      <c r="F1836" s="4" t="s">
        <v>7</v>
      </c>
      <c r="G1836" s="4" t="s">
        <v>8</v>
      </c>
      <c r="H1836" s="4" t="s">
        <v>7</v>
      </c>
      <c r="I1836" s="3">
        <v>3</v>
      </c>
      <c r="J1836" s="3" t="s">
        <v>653</v>
      </c>
      <c r="K1836" s="3" t="s">
        <v>2596</v>
      </c>
      <c r="L1836" s="3" t="s">
        <v>651</v>
      </c>
      <c r="M1836" s="3" t="s">
        <v>2955</v>
      </c>
      <c r="N1836" s="3" t="s">
        <v>1553</v>
      </c>
      <c r="P1836" s="3" t="s">
        <v>669</v>
      </c>
      <c r="Q1836" s="3" t="s">
        <v>1475</v>
      </c>
      <c r="R1836" s="3" t="s">
        <v>2434</v>
      </c>
      <c r="S1836" s="2" t="str">
        <f>IF(P1836="심사불필요","-",VLOOKUP(K1836,'[1]자격증 backdata'!A:G,7,0))</f>
        <v>-</v>
      </c>
      <c r="T1836" s="2" t="str">
        <f>IF(S1836="-","-",IF(COUNTIFS(B:B,B1836,S:S,"필수")&gt;0,"자격요건충족","확인필요"))</f>
        <v>-</v>
      </c>
      <c r="U1836" s="2"/>
      <c r="W1836" s="2">
        <f>IF(Q1836="4급","심사불필요",VLOOKUP(K1836,'[1]자격증 backdata'!A:B,2,0))</f>
        <v>4</v>
      </c>
      <c r="X1836" s="3">
        <f>IF(R1836="A", MIN(20, SUMIFS(W:W, B:B, B1836, R:R, "A")),IF(R1836="B", MIN(30, SUMIFS(W:W, B:B, B1836, R:R, "B")),"비해당분야"))</f>
        <v>12</v>
      </c>
      <c r="Y1836" s="3" t="str">
        <f>IF(R1836="C",MIN(30,IF(COUNTIFS(B:B,B1836,W:W,"가1")=1,25,IF(COUNTIFS(B:B,B1836,W:W,"가1")&gt;=2,30,0))+IF(COUNTIFS(B:B,B1836,W:W,"나1")&gt;=4,30,IF(COUNTIFS(B:B,B1836,W:W,"나1")=3,26,IF(COUNTIFS(B:B,B1836,W:W,"나1")=2,22,IF(COUNTIFS(B:B,B1836,W:W,"나1")=1,18,0)))))+MIN(30,IF(COUNTIFS(B:B,B1836,W:W,"가2")=1,25,IF(COUNTIFS(B:B,B1836,W:W,"가2")&gt;=2,30,0))+IF(COUNTIFS(B:B,B1836,W:W,"나2")=3,30,IF(COUNTIFS(B:B,B1836,W:W,"나2")=2,25,IF(COUNTIFS(B:B,B1836,W:W,"나2")=1,20,0)))),"비해당분야")</f>
        <v>비해당분야</v>
      </c>
      <c r="Z1836" s="3" t="str">
        <f>IF(R1836="C",VLOOKUP(K1836,'[1]자격증 backdata'!A:F,6,0),"비해당분야")</f>
        <v>비해당분야</v>
      </c>
      <c r="AA1836" s="3" t="str">
        <f>IF(R1836="C",SUMIF(B:B,B1836,Z:Z),"비해당분야")</f>
        <v>비해당분야</v>
      </c>
      <c r="AB1836" s="3" t="str">
        <f>IF(R1836="C",SUM(Y1836,AA1836),"비해당분야")</f>
        <v>비해당분야</v>
      </c>
      <c r="AC1836" s="3">
        <f>IF(R1836="C",AB1836,X1836)</f>
        <v>12</v>
      </c>
      <c r="AD1836" s="3">
        <f>VLOOKUP(K1836,'[1]자격증 backdata'!A:D,4,0)</f>
        <v>0</v>
      </c>
      <c r="AE1836" s="3">
        <f>IF(_xlfn.MAXIFS(AD:AD,B:B,B1836)&gt;10,10,_xlfn.MAXIFS(AD:AD,B:B,B1836))</f>
        <v>5</v>
      </c>
      <c r="AG1836" s="2" t="str">
        <f>VLOOKUP(K1836,'[1]자격증 backdata'!A:C,3,0)</f>
        <v>H</v>
      </c>
      <c r="AH1836" s="2">
        <f>COUNTIFS($B:$B,$B1836,$AG:$AG,AH$1)</f>
        <v>0</v>
      </c>
      <c r="AI1836" s="2">
        <f>COUNTIFS($B:$B,$B1836,$AG:$AG,AI$1)</f>
        <v>0</v>
      </c>
      <c r="AJ1836" s="2">
        <f>COUNTIFS($B:$B,$B1836,$AG:$AG,AJ$1)</f>
        <v>0</v>
      </c>
      <c r="AK1836" s="2">
        <f>COUNTIFS($B:$B,$B1836,$AG:$AG,AK$1)</f>
        <v>0</v>
      </c>
      <c r="AL1836" s="2">
        <f>COUNTIFS($B:$B,$B1836,$AG:$AG,AL$1)</f>
        <v>0</v>
      </c>
      <c r="AM1836" s="2">
        <f>COUNTIFS($B:$B,$B1836,$AG:$AG,AM$1)</f>
        <v>0</v>
      </c>
      <c r="AN1836" s="2">
        <f>COUNTIFS($B:$B,$B1836,$AG:$AG,AN$1)</f>
        <v>1</v>
      </c>
      <c r="AO1836" s="2">
        <f>COUNTIFS($B:$B,$B1836,$AG:$AG,AO$1)</f>
        <v>1</v>
      </c>
      <c r="AP1836" s="2">
        <f>COUNTIFS($B:$B,$B1836,$AG:$AG,AP$1)</f>
        <v>0</v>
      </c>
      <c r="AQ1836" s="2">
        <f>COUNTIFS($B:$B,$B1836,$AG:$AG,AQ$1)</f>
        <v>0</v>
      </c>
      <c r="AR1836" s="2">
        <f>COUNTIFS($B:$B,$B1836,$AG:$AG,AR$1)</f>
        <v>0</v>
      </c>
      <c r="AS1836" s="2">
        <f>COUNTIFS($B:$B,$B1836,$AG:$AG,AS$1)</f>
        <v>0</v>
      </c>
      <c r="AT1836" s="2">
        <f>COUNTIFS($B:$B,$B1836,$AG:$AG,AT$1)</f>
        <v>1</v>
      </c>
      <c r="AU1836" s="2">
        <f>COUNTIFS($B:$B,$B1836,$AG:$AG,AU$1)</f>
        <v>0</v>
      </c>
    </row>
    <row r="1837" spans="1:47" ht="15" customHeight="1" x14ac:dyDescent="0.35">
      <c r="A1837" s="7">
        <f>IF(B1836=B1837,A1836,A1836+1)</f>
        <v>638</v>
      </c>
      <c r="B1837" s="7" t="s">
        <v>2952</v>
      </c>
      <c r="C1837" s="7" t="s">
        <v>2951</v>
      </c>
      <c r="D1837" s="7" t="s">
        <v>2583</v>
      </c>
      <c r="E1837" s="7" t="s">
        <v>2582</v>
      </c>
      <c r="F1837" s="4" t="s">
        <v>7</v>
      </c>
      <c r="G1837" s="4" t="s">
        <v>8</v>
      </c>
      <c r="H1837" s="4" t="s">
        <v>7</v>
      </c>
      <c r="I1837" s="3">
        <v>4</v>
      </c>
      <c r="J1837" s="3" t="s">
        <v>57</v>
      </c>
      <c r="K1837" s="3" t="s">
        <v>2599</v>
      </c>
      <c r="L1837" s="3" t="s">
        <v>55</v>
      </c>
      <c r="M1837" s="3" t="s">
        <v>2954</v>
      </c>
      <c r="N1837" s="3" t="s">
        <v>2953</v>
      </c>
      <c r="P1837" s="3" t="s">
        <v>669</v>
      </c>
      <c r="Q1837" s="3" t="s">
        <v>1475</v>
      </c>
      <c r="R1837" s="3" t="s">
        <v>2434</v>
      </c>
      <c r="S1837" s="2" t="str">
        <f>IF(P1837="심사불필요","-",VLOOKUP(K1837,'[1]자격증 backdata'!A:G,7,0))</f>
        <v>-</v>
      </c>
      <c r="T1837" s="2" t="str">
        <f>IF(S1837="-","-",IF(COUNTIFS(B:B,B1837,S:S,"필수")&gt;0,"자격요건충족","확인필요"))</f>
        <v>-</v>
      </c>
      <c r="U1837" s="2"/>
      <c r="W1837" s="2">
        <f>IF(Q1837="4급","심사불필요",VLOOKUP(K1837,'[1]자격증 backdata'!A:B,2,0))</f>
        <v>2</v>
      </c>
      <c r="X1837" s="3">
        <f>IF(R1837="A", MIN(20, SUMIFS(W:W, B:B, B1837, R:R, "A")),IF(R1837="B", MIN(30, SUMIFS(W:W, B:B, B1837, R:R, "B")),"비해당분야"))</f>
        <v>12</v>
      </c>
      <c r="Y1837" s="3" t="str">
        <f>IF(R1837="C",MIN(30,IF(COUNTIFS(B:B,B1837,W:W,"가1")=1,25,IF(COUNTIFS(B:B,B1837,W:W,"가1")&gt;=2,30,0))+IF(COUNTIFS(B:B,B1837,W:W,"나1")&gt;=4,30,IF(COUNTIFS(B:B,B1837,W:W,"나1")=3,26,IF(COUNTIFS(B:B,B1837,W:W,"나1")=2,22,IF(COUNTIFS(B:B,B1837,W:W,"나1")=1,18,0)))))+MIN(30,IF(COUNTIFS(B:B,B1837,W:W,"가2")=1,25,IF(COUNTIFS(B:B,B1837,W:W,"가2")&gt;=2,30,0))+IF(COUNTIFS(B:B,B1837,W:W,"나2")=3,30,IF(COUNTIFS(B:B,B1837,W:W,"나2")=2,25,IF(COUNTIFS(B:B,B1837,W:W,"나2")=1,20,0)))),"비해당분야")</f>
        <v>비해당분야</v>
      </c>
      <c r="Z1837" s="3" t="str">
        <f>IF(R1837="C",VLOOKUP(K1837,'[1]자격증 backdata'!A:F,6,0),"비해당분야")</f>
        <v>비해당분야</v>
      </c>
      <c r="AA1837" s="3" t="str">
        <f>IF(R1837="C",SUMIF(B:B,B1837,Z:Z),"비해당분야")</f>
        <v>비해당분야</v>
      </c>
      <c r="AB1837" s="3" t="str">
        <f>IF(R1837="C",SUM(Y1837,AA1837),"비해당분야")</f>
        <v>비해당분야</v>
      </c>
      <c r="AC1837" s="3">
        <f>IF(R1837="C",AB1837,X1837)</f>
        <v>12</v>
      </c>
      <c r="AD1837" s="3">
        <f>VLOOKUP(K1837,'[1]자격증 backdata'!A:D,4,0)</f>
        <v>0</v>
      </c>
      <c r="AE1837" s="3">
        <f>IF(_xlfn.MAXIFS(AD:AD,B:B,B1837)&gt;10,10,_xlfn.MAXIFS(AD:AD,B:B,B1837))</f>
        <v>5</v>
      </c>
      <c r="AG1837" s="2" t="str">
        <f>VLOOKUP(K1837,'[1]자격증 backdata'!A:C,3,0)</f>
        <v>M</v>
      </c>
      <c r="AH1837" s="2">
        <f>COUNTIFS($B:$B,$B1837,$AG:$AG,AH$1)</f>
        <v>0</v>
      </c>
      <c r="AI1837" s="2">
        <f>COUNTIFS($B:$B,$B1837,$AG:$AG,AI$1)</f>
        <v>0</v>
      </c>
      <c r="AJ1837" s="2">
        <f>COUNTIFS($B:$B,$B1837,$AG:$AG,AJ$1)</f>
        <v>0</v>
      </c>
      <c r="AK1837" s="2">
        <f>COUNTIFS($B:$B,$B1837,$AG:$AG,AK$1)</f>
        <v>0</v>
      </c>
      <c r="AL1837" s="2">
        <f>COUNTIFS($B:$B,$B1837,$AG:$AG,AL$1)</f>
        <v>0</v>
      </c>
      <c r="AM1837" s="2">
        <f>COUNTIFS($B:$B,$B1837,$AG:$AG,AM$1)</f>
        <v>0</v>
      </c>
      <c r="AN1837" s="2">
        <f>COUNTIFS($B:$B,$B1837,$AG:$AG,AN$1)</f>
        <v>1</v>
      </c>
      <c r="AO1837" s="2">
        <f>COUNTIFS($B:$B,$B1837,$AG:$AG,AO$1)</f>
        <v>1</v>
      </c>
      <c r="AP1837" s="2">
        <f>COUNTIFS($B:$B,$B1837,$AG:$AG,AP$1)</f>
        <v>0</v>
      </c>
      <c r="AQ1837" s="2">
        <f>COUNTIFS($B:$B,$B1837,$AG:$AG,AQ$1)</f>
        <v>0</v>
      </c>
      <c r="AR1837" s="2">
        <f>COUNTIFS($B:$B,$B1837,$AG:$AG,AR$1)</f>
        <v>0</v>
      </c>
      <c r="AS1837" s="2">
        <f>COUNTIFS($B:$B,$B1837,$AG:$AG,AS$1)</f>
        <v>0</v>
      </c>
      <c r="AT1837" s="2">
        <f>COUNTIFS($B:$B,$B1837,$AG:$AG,AT$1)</f>
        <v>1</v>
      </c>
      <c r="AU1837" s="2">
        <f>COUNTIFS($B:$B,$B1837,$AG:$AG,AU$1)</f>
        <v>0</v>
      </c>
    </row>
    <row r="1838" spans="1:47" ht="15" customHeight="1" x14ac:dyDescent="0.35">
      <c r="A1838" s="7">
        <f>IF(B1837=B1838,A1837,A1837+1)</f>
        <v>638</v>
      </c>
      <c r="B1838" s="7" t="s">
        <v>2952</v>
      </c>
      <c r="C1838" s="7" t="s">
        <v>2951</v>
      </c>
      <c r="D1838" s="7" t="s">
        <v>2583</v>
      </c>
      <c r="E1838" s="7" t="s">
        <v>2582</v>
      </c>
      <c r="F1838" s="4" t="s">
        <v>7</v>
      </c>
      <c r="G1838" s="4" t="s">
        <v>8</v>
      </c>
      <c r="H1838" s="4" t="s">
        <v>7</v>
      </c>
      <c r="I1838" s="3">
        <v>5</v>
      </c>
      <c r="J1838" s="3" t="s">
        <v>28</v>
      </c>
      <c r="K1838" s="3" t="s">
        <v>2697</v>
      </c>
      <c r="L1838" s="3" t="s">
        <v>26</v>
      </c>
      <c r="M1838" s="3" t="s">
        <v>2950</v>
      </c>
      <c r="N1838" s="3" t="s">
        <v>686</v>
      </c>
      <c r="P1838" s="3" t="s">
        <v>669</v>
      </c>
      <c r="Q1838" s="3" t="s">
        <v>1475</v>
      </c>
      <c r="R1838" s="3" t="s">
        <v>2434</v>
      </c>
      <c r="S1838" s="2" t="str">
        <f>IF(P1838="심사불필요","-",VLOOKUP(K1838,'[1]자격증 backdata'!A:G,7,0))</f>
        <v>-</v>
      </c>
      <c r="T1838" s="2" t="str">
        <f>IF(S1838="-","-",IF(COUNTIFS(B:B,B1838,S:S,"필수")&gt;0,"자격요건충족","확인필요"))</f>
        <v>-</v>
      </c>
      <c r="U1838" s="2"/>
      <c r="W1838" s="2">
        <f>IF(Q1838="4급","심사불필요",VLOOKUP(K1838,'[1]자격증 backdata'!A:B,2,0))</f>
        <v>2</v>
      </c>
      <c r="X1838" s="3">
        <f>IF(R1838="A", MIN(20, SUMIFS(W:W, B:B, B1838, R:R, "A")),IF(R1838="B", MIN(30, SUMIFS(W:W, B:B, B1838, R:R, "B")),"비해당분야"))</f>
        <v>12</v>
      </c>
      <c r="Y1838" s="3" t="str">
        <f>IF(R1838="C",MIN(30,IF(COUNTIFS(B:B,B1838,W:W,"가1")=1,25,IF(COUNTIFS(B:B,B1838,W:W,"가1")&gt;=2,30,0))+IF(COUNTIFS(B:B,B1838,W:W,"나1")&gt;=4,30,IF(COUNTIFS(B:B,B1838,W:W,"나1")=3,26,IF(COUNTIFS(B:B,B1838,W:W,"나1")=2,22,IF(COUNTIFS(B:B,B1838,W:W,"나1")=1,18,0)))))+MIN(30,IF(COUNTIFS(B:B,B1838,W:W,"가2")=1,25,IF(COUNTIFS(B:B,B1838,W:W,"가2")&gt;=2,30,0))+IF(COUNTIFS(B:B,B1838,W:W,"나2")=3,30,IF(COUNTIFS(B:B,B1838,W:W,"나2")=2,25,IF(COUNTIFS(B:B,B1838,W:W,"나2")=1,20,0)))),"비해당분야")</f>
        <v>비해당분야</v>
      </c>
      <c r="Z1838" s="3" t="str">
        <f>IF(R1838="C",VLOOKUP(K1838,'[1]자격증 backdata'!A:F,6,0),"비해당분야")</f>
        <v>비해당분야</v>
      </c>
      <c r="AA1838" s="3" t="str">
        <f>IF(R1838="C",SUMIF(B:B,B1838,Z:Z),"비해당분야")</f>
        <v>비해당분야</v>
      </c>
      <c r="AB1838" s="3" t="str">
        <f>IF(R1838="C",SUM(Y1838,AA1838),"비해당분야")</f>
        <v>비해당분야</v>
      </c>
      <c r="AC1838" s="3">
        <f>IF(R1838="C",AB1838,X1838)</f>
        <v>12</v>
      </c>
      <c r="AD1838" s="3">
        <f>VLOOKUP(K1838,'[1]자격증 backdata'!A:D,4,0)</f>
        <v>0</v>
      </c>
      <c r="AE1838" s="3">
        <f>IF(_xlfn.MAXIFS(AD:AD,B:B,B1838)&gt;10,10,_xlfn.MAXIFS(AD:AD,B:B,B1838))</f>
        <v>5</v>
      </c>
      <c r="AG1838" s="2">
        <f>VLOOKUP(K1838,'[1]자격증 backdata'!A:C,3,0)</f>
        <v>0</v>
      </c>
      <c r="AH1838" s="2">
        <f>COUNTIFS($B:$B,$B1838,$AG:$AG,AH$1)</f>
        <v>0</v>
      </c>
      <c r="AI1838" s="2">
        <f>COUNTIFS($B:$B,$B1838,$AG:$AG,AI$1)</f>
        <v>0</v>
      </c>
      <c r="AJ1838" s="2">
        <f>COUNTIFS($B:$B,$B1838,$AG:$AG,AJ$1)</f>
        <v>0</v>
      </c>
      <c r="AK1838" s="2">
        <f>COUNTIFS($B:$B,$B1838,$AG:$AG,AK$1)</f>
        <v>0</v>
      </c>
      <c r="AL1838" s="2">
        <f>COUNTIFS($B:$B,$B1838,$AG:$AG,AL$1)</f>
        <v>0</v>
      </c>
      <c r="AM1838" s="2">
        <f>COUNTIFS($B:$B,$B1838,$AG:$AG,AM$1)</f>
        <v>0</v>
      </c>
      <c r="AN1838" s="2">
        <f>COUNTIFS($B:$B,$B1838,$AG:$AG,AN$1)</f>
        <v>1</v>
      </c>
      <c r="AO1838" s="2">
        <f>COUNTIFS($B:$B,$B1838,$AG:$AG,AO$1)</f>
        <v>1</v>
      </c>
      <c r="AP1838" s="2">
        <f>COUNTIFS($B:$B,$B1838,$AG:$AG,AP$1)</f>
        <v>0</v>
      </c>
      <c r="AQ1838" s="2">
        <f>COUNTIFS($B:$B,$B1838,$AG:$AG,AQ$1)</f>
        <v>0</v>
      </c>
      <c r="AR1838" s="2">
        <f>COUNTIFS($B:$B,$B1838,$AG:$AG,AR$1)</f>
        <v>0</v>
      </c>
      <c r="AS1838" s="2">
        <f>COUNTIFS($B:$B,$B1838,$AG:$AG,AS$1)</f>
        <v>0</v>
      </c>
      <c r="AT1838" s="2">
        <f>COUNTIFS($B:$B,$B1838,$AG:$AG,AT$1)</f>
        <v>1</v>
      </c>
      <c r="AU1838" s="2">
        <f>COUNTIFS($B:$B,$B1838,$AG:$AG,AU$1)</f>
        <v>0</v>
      </c>
    </row>
    <row r="1839" spans="1:47" ht="15" customHeight="1" x14ac:dyDescent="0.35">
      <c r="A1839" s="4">
        <f>IF(B1838=B1839,A1838,A1838+1)</f>
        <v>639</v>
      </c>
      <c r="B1839" s="4" t="s">
        <v>2947</v>
      </c>
      <c r="C1839" s="4" t="s">
        <v>2946</v>
      </c>
      <c r="D1839" s="4" t="s">
        <v>2583</v>
      </c>
      <c r="E1839" s="4" t="s">
        <v>2582</v>
      </c>
      <c r="F1839" s="4" t="s">
        <v>7</v>
      </c>
      <c r="G1839" s="4" t="s">
        <v>8</v>
      </c>
      <c r="H1839" s="4" t="s">
        <v>7</v>
      </c>
      <c r="I1839" s="4">
        <v>1</v>
      </c>
      <c r="J1839" s="4" t="s">
        <v>2526</v>
      </c>
      <c r="K1839" s="4" t="s">
        <v>2619</v>
      </c>
      <c r="L1839" s="4" t="s">
        <v>2524</v>
      </c>
      <c r="M1839" s="4" t="s">
        <v>2949</v>
      </c>
      <c r="N1839" s="4" t="s">
        <v>2617</v>
      </c>
      <c r="P1839" s="4" t="s">
        <v>669</v>
      </c>
      <c r="Q1839" s="4" t="s">
        <v>1475</v>
      </c>
      <c r="R1839" s="4" t="s">
        <v>2434</v>
      </c>
      <c r="S1839" s="5" t="str">
        <f>IF(P1839="심사불필요","-",VLOOKUP(K1839,'[1]자격증 backdata'!A:G,7,0))</f>
        <v>-</v>
      </c>
      <c r="T1839" s="5" t="str">
        <f>IF(S1839="-","-",IF(COUNTIFS(B:B,B1839,S:S,"필수")&gt;0,"자격요건충족","확인필요"))</f>
        <v>-</v>
      </c>
      <c r="U1839" s="5"/>
      <c r="W1839" s="5">
        <f>IF(Q1839="4급","심사불필요",VLOOKUP(K1839,'[1]자격증 backdata'!A:B,2,0))</f>
        <v>4</v>
      </c>
      <c r="X1839" s="4">
        <f>IF(R1839="A", MIN(20, SUMIFS(W:W, B:B, B1839, R:R, "A")),IF(R1839="B", MIN(30, SUMIFS(W:W, B:B, B1839, R:R, "B")),"비해당분야"))</f>
        <v>8</v>
      </c>
      <c r="Y1839" s="4" t="str">
        <f>IF(R1839="C",MIN(30,IF(COUNTIFS(B:B,B1839,W:W,"가1")=1,25,IF(COUNTIFS(B:B,B1839,W:W,"가1")&gt;=2,30,0))+IF(COUNTIFS(B:B,B1839,W:W,"나1")&gt;=4,30,IF(COUNTIFS(B:B,B1839,W:W,"나1")=3,26,IF(COUNTIFS(B:B,B1839,W:W,"나1")=2,22,IF(COUNTIFS(B:B,B1839,W:W,"나1")=1,18,0)))))+MIN(30,IF(COUNTIFS(B:B,B1839,W:W,"가2")=1,25,IF(COUNTIFS(B:B,B1839,W:W,"가2")&gt;=2,30,0))+IF(COUNTIFS(B:B,B1839,W:W,"나2")=3,30,IF(COUNTIFS(B:B,B1839,W:W,"나2")=2,25,IF(COUNTIFS(B:B,B1839,W:W,"나2")=1,20,0)))),"비해당분야")</f>
        <v>비해당분야</v>
      </c>
      <c r="Z1839" s="4" t="str">
        <f>IF(R1839="C",VLOOKUP(K1839,'[1]자격증 backdata'!A:F,6,0),"비해당분야")</f>
        <v>비해당분야</v>
      </c>
      <c r="AA1839" s="4" t="str">
        <f>IF(R1839="C",SUMIF(B:B,B1839,Z:Z),"비해당분야")</f>
        <v>비해당분야</v>
      </c>
      <c r="AB1839" s="4" t="str">
        <f>IF(R1839="C",SUM(Y1839,AA1839),"비해당분야")</f>
        <v>비해당분야</v>
      </c>
      <c r="AC1839" s="4">
        <f>IF(R1839="C",AB1839,X1839)</f>
        <v>8</v>
      </c>
      <c r="AD1839" s="4">
        <f>VLOOKUP(K1839,'[1]자격증 backdata'!A:D,4,0)</f>
        <v>0</v>
      </c>
      <c r="AE1839" s="4">
        <f>IF(_xlfn.MAXIFS(AD:AD,B:B,B1839)&gt;10,10,_xlfn.MAXIFS(AD:AD,B:B,B1839))</f>
        <v>5</v>
      </c>
      <c r="AG1839" s="5">
        <f>VLOOKUP(K1839,'[1]자격증 backdata'!A:C,3,0)</f>
        <v>0</v>
      </c>
      <c r="AH1839" s="5">
        <f>COUNTIFS($B:$B,$B1839,$AG:$AG,AH$1)</f>
        <v>0</v>
      </c>
      <c r="AI1839" s="5">
        <f>COUNTIFS($B:$B,$B1839,$AG:$AG,AI$1)</f>
        <v>0</v>
      </c>
      <c r="AJ1839" s="5">
        <f>COUNTIFS($B:$B,$B1839,$AG:$AG,AJ$1)</f>
        <v>0</v>
      </c>
      <c r="AK1839" s="5">
        <f>COUNTIFS($B:$B,$B1839,$AG:$AG,AK$1)</f>
        <v>0</v>
      </c>
      <c r="AL1839" s="5">
        <f>COUNTIFS($B:$B,$B1839,$AG:$AG,AL$1)</f>
        <v>0</v>
      </c>
      <c r="AM1839" s="5">
        <f>COUNTIFS($B:$B,$B1839,$AG:$AG,AM$1)</f>
        <v>0</v>
      </c>
      <c r="AN1839" s="5">
        <f>COUNTIFS($B:$B,$B1839,$AG:$AG,AN$1)</f>
        <v>0</v>
      </c>
      <c r="AO1839" s="5">
        <f>COUNTIFS($B:$B,$B1839,$AG:$AG,AO$1)</f>
        <v>1</v>
      </c>
      <c r="AP1839" s="5">
        <f>COUNTIFS($B:$B,$B1839,$AG:$AG,AP$1)</f>
        <v>0</v>
      </c>
      <c r="AQ1839" s="5">
        <f>COUNTIFS($B:$B,$B1839,$AG:$AG,AQ$1)</f>
        <v>0</v>
      </c>
      <c r="AR1839" s="5">
        <f>COUNTIFS($B:$B,$B1839,$AG:$AG,AR$1)</f>
        <v>0</v>
      </c>
      <c r="AS1839" s="5">
        <f>COUNTIFS($B:$B,$B1839,$AG:$AG,AS$1)</f>
        <v>0</v>
      </c>
      <c r="AT1839" s="5">
        <f>COUNTIFS($B:$B,$B1839,$AG:$AG,AT$1)</f>
        <v>0</v>
      </c>
      <c r="AU1839" s="5">
        <f>COUNTIFS($B:$B,$B1839,$AG:$AG,AU$1)</f>
        <v>0</v>
      </c>
    </row>
    <row r="1840" spans="1:47" ht="15" customHeight="1" x14ac:dyDescent="0.35">
      <c r="A1840" s="6">
        <f>IF(B1839=B1840,A1839,A1839+1)</f>
        <v>639</v>
      </c>
      <c r="B1840" s="6" t="s">
        <v>2947</v>
      </c>
      <c r="C1840" s="6" t="s">
        <v>2946</v>
      </c>
      <c r="D1840" s="6" t="s">
        <v>2583</v>
      </c>
      <c r="E1840" s="6" t="s">
        <v>2582</v>
      </c>
      <c r="F1840" s="4" t="s">
        <v>7</v>
      </c>
      <c r="G1840" s="4" t="s">
        <v>8</v>
      </c>
      <c r="H1840" s="4" t="s">
        <v>7</v>
      </c>
      <c r="I1840" s="4">
        <v>2</v>
      </c>
      <c r="J1840" s="4" t="s">
        <v>653</v>
      </c>
      <c r="K1840" s="4" t="s">
        <v>2596</v>
      </c>
      <c r="L1840" s="4" t="s">
        <v>651</v>
      </c>
      <c r="M1840" s="4" t="s">
        <v>2948</v>
      </c>
      <c r="N1840" s="4" t="s">
        <v>1567</v>
      </c>
      <c r="P1840" s="4" t="s">
        <v>669</v>
      </c>
      <c r="Q1840" s="4" t="s">
        <v>1475</v>
      </c>
      <c r="R1840" s="4" t="s">
        <v>2434</v>
      </c>
      <c r="S1840" s="5" t="str">
        <f>IF(P1840="심사불필요","-",VLOOKUP(K1840,'[1]자격증 backdata'!A:G,7,0))</f>
        <v>-</v>
      </c>
      <c r="T1840" s="5" t="str">
        <f>IF(S1840="-","-",IF(COUNTIFS(B:B,B1840,S:S,"필수")&gt;0,"자격요건충족","확인필요"))</f>
        <v>-</v>
      </c>
      <c r="U1840" s="5"/>
      <c r="W1840" s="5">
        <f>IF(Q1840="4급","심사불필요",VLOOKUP(K1840,'[1]자격증 backdata'!A:B,2,0))</f>
        <v>4</v>
      </c>
      <c r="X1840" s="4">
        <f>IF(R1840="A", MIN(20, SUMIFS(W:W, B:B, B1840, R:R, "A")),IF(R1840="B", MIN(30, SUMIFS(W:W, B:B, B1840, R:R, "B")),"비해당분야"))</f>
        <v>8</v>
      </c>
      <c r="Y1840" s="4" t="str">
        <f>IF(R1840="C",MIN(30,IF(COUNTIFS(B:B,B1840,W:W,"가1")=1,25,IF(COUNTIFS(B:B,B1840,W:W,"가1")&gt;=2,30,0))+IF(COUNTIFS(B:B,B1840,W:W,"나1")&gt;=4,30,IF(COUNTIFS(B:B,B1840,W:W,"나1")=3,26,IF(COUNTIFS(B:B,B1840,W:W,"나1")=2,22,IF(COUNTIFS(B:B,B1840,W:W,"나1")=1,18,0)))))+MIN(30,IF(COUNTIFS(B:B,B1840,W:W,"가2")=1,25,IF(COUNTIFS(B:B,B1840,W:W,"가2")&gt;=2,30,0))+IF(COUNTIFS(B:B,B1840,W:W,"나2")=3,30,IF(COUNTIFS(B:B,B1840,W:W,"나2")=2,25,IF(COUNTIFS(B:B,B1840,W:W,"나2")=1,20,0)))),"비해당분야")</f>
        <v>비해당분야</v>
      </c>
      <c r="Z1840" s="4" t="str">
        <f>IF(R1840="C",VLOOKUP(K1840,'[1]자격증 backdata'!A:F,6,0),"비해당분야")</f>
        <v>비해당분야</v>
      </c>
      <c r="AA1840" s="4" t="str">
        <f>IF(R1840="C",SUMIF(B:B,B1840,Z:Z),"비해당분야")</f>
        <v>비해당분야</v>
      </c>
      <c r="AB1840" s="4" t="str">
        <f>IF(R1840="C",SUM(Y1840,AA1840),"비해당분야")</f>
        <v>비해당분야</v>
      </c>
      <c r="AC1840" s="4">
        <f>IF(R1840="C",AB1840,X1840)</f>
        <v>8</v>
      </c>
      <c r="AD1840" s="4">
        <f>VLOOKUP(K1840,'[1]자격증 backdata'!A:D,4,0)</f>
        <v>0</v>
      </c>
      <c r="AE1840" s="4">
        <f>IF(_xlfn.MAXIFS(AD:AD,B:B,B1840)&gt;10,10,_xlfn.MAXIFS(AD:AD,B:B,B1840))</f>
        <v>5</v>
      </c>
      <c r="AG1840" s="5" t="str">
        <f>VLOOKUP(K1840,'[1]자격증 backdata'!A:C,3,0)</f>
        <v>H</v>
      </c>
      <c r="AH1840" s="5">
        <f>COUNTIFS($B:$B,$B1840,$AG:$AG,AH$1)</f>
        <v>0</v>
      </c>
      <c r="AI1840" s="5">
        <f>COUNTIFS($B:$B,$B1840,$AG:$AG,AI$1)</f>
        <v>0</v>
      </c>
      <c r="AJ1840" s="5">
        <f>COUNTIFS($B:$B,$B1840,$AG:$AG,AJ$1)</f>
        <v>0</v>
      </c>
      <c r="AK1840" s="5">
        <f>COUNTIFS($B:$B,$B1840,$AG:$AG,AK$1)</f>
        <v>0</v>
      </c>
      <c r="AL1840" s="5">
        <f>COUNTIFS($B:$B,$B1840,$AG:$AG,AL$1)</f>
        <v>0</v>
      </c>
      <c r="AM1840" s="5">
        <f>COUNTIFS($B:$B,$B1840,$AG:$AG,AM$1)</f>
        <v>0</v>
      </c>
      <c r="AN1840" s="5">
        <f>COUNTIFS($B:$B,$B1840,$AG:$AG,AN$1)</f>
        <v>0</v>
      </c>
      <c r="AO1840" s="5">
        <f>COUNTIFS($B:$B,$B1840,$AG:$AG,AO$1)</f>
        <v>1</v>
      </c>
      <c r="AP1840" s="5">
        <f>COUNTIFS($B:$B,$B1840,$AG:$AG,AP$1)</f>
        <v>0</v>
      </c>
      <c r="AQ1840" s="5">
        <f>COUNTIFS($B:$B,$B1840,$AG:$AG,AQ$1)</f>
        <v>0</v>
      </c>
      <c r="AR1840" s="5">
        <f>COUNTIFS($B:$B,$B1840,$AG:$AG,AR$1)</f>
        <v>0</v>
      </c>
      <c r="AS1840" s="5">
        <f>COUNTIFS($B:$B,$B1840,$AG:$AG,AS$1)</f>
        <v>0</v>
      </c>
      <c r="AT1840" s="5">
        <f>COUNTIFS($B:$B,$B1840,$AG:$AG,AT$1)</f>
        <v>0</v>
      </c>
      <c r="AU1840" s="5">
        <f>COUNTIFS($B:$B,$B1840,$AG:$AG,AU$1)</f>
        <v>0</v>
      </c>
    </row>
    <row r="1841" spans="1:47" ht="15" customHeight="1" x14ac:dyDescent="0.35">
      <c r="A1841" s="6">
        <f>IF(B1840=B1841,A1840,A1840+1)</f>
        <v>639</v>
      </c>
      <c r="B1841" s="6" t="s">
        <v>2947</v>
      </c>
      <c r="C1841" s="6" t="s">
        <v>2946</v>
      </c>
      <c r="D1841" s="6" t="s">
        <v>2583</v>
      </c>
      <c r="E1841" s="6" t="s">
        <v>2582</v>
      </c>
      <c r="F1841" s="4" t="s">
        <v>7</v>
      </c>
      <c r="G1841" s="4" t="s">
        <v>8</v>
      </c>
      <c r="H1841" s="4" t="s">
        <v>7</v>
      </c>
      <c r="I1841" s="4">
        <v>3</v>
      </c>
      <c r="J1841" s="4" t="s">
        <v>38</v>
      </c>
      <c r="K1841" s="4" t="s">
        <v>2659</v>
      </c>
      <c r="L1841" s="4" t="s">
        <v>36</v>
      </c>
      <c r="M1841" s="4" t="s">
        <v>2945</v>
      </c>
      <c r="N1841" s="4" t="s">
        <v>1693</v>
      </c>
      <c r="P1841" s="4" t="s">
        <v>669</v>
      </c>
      <c r="Q1841" s="4" t="s">
        <v>1475</v>
      </c>
      <c r="R1841" s="4" t="s">
        <v>2434</v>
      </c>
      <c r="S1841" s="5" t="str">
        <f>IF(P1841="심사불필요","-",VLOOKUP(K1841,'[1]자격증 backdata'!A:G,7,0))</f>
        <v>-</v>
      </c>
      <c r="T1841" s="5" t="str">
        <f>IF(S1841="-","-",IF(COUNTIFS(B:B,B1841,S:S,"필수")&gt;0,"자격요건충족","확인필요"))</f>
        <v>-</v>
      </c>
      <c r="U1841" s="5"/>
      <c r="W1841" s="5">
        <f>IF(Q1841="4급","심사불필요",VLOOKUP(K1841,'[1]자격증 backdata'!A:B,2,0))</f>
        <v>0</v>
      </c>
      <c r="X1841" s="4">
        <f>IF(R1841="A", MIN(20, SUMIFS(W:W, B:B, B1841, R:R, "A")),IF(R1841="B", MIN(30, SUMIFS(W:W, B:B, B1841, R:R, "B")),"비해당분야"))</f>
        <v>8</v>
      </c>
      <c r="Y1841" s="4" t="str">
        <f>IF(R1841="C",MIN(30,IF(COUNTIFS(B:B,B1841,W:W,"가1")=1,25,IF(COUNTIFS(B:B,B1841,W:W,"가1")&gt;=2,30,0))+IF(COUNTIFS(B:B,B1841,W:W,"나1")&gt;=4,30,IF(COUNTIFS(B:B,B1841,W:W,"나1")=3,26,IF(COUNTIFS(B:B,B1841,W:W,"나1")=2,22,IF(COUNTIFS(B:B,B1841,W:W,"나1")=1,18,0)))))+MIN(30,IF(COUNTIFS(B:B,B1841,W:W,"가2")=1,25,IF(COUNTIFS(B:B,B1841,W:W,"가2")&gt;=2,30,0))+IF(COUNTIFS(B:B,B1841,W:W,"나2")=3,30,IF(COUNTIFS(B:B,B1841,W:W,"나2")=2,25,IF(COUNTIFS(B:B,B1841,W:W,"나2")=1,20,0)))),"비해당분야")</f>
        <v>비해당분야</v>
      </c>
      <c r="Z1841" s="4" t="str">
        <f>IF(R1841="C",VLOOKUP(K1841,'[1]자격증 backdata'!A:F,6,0),"비해당분야")</f>
        <v>비해당분야</v>
      </c>
      <c r="AA1841" s="4" t="str">
        <f>IF(R1841="C",SUMIF(B:B,B1841,Z:Z),"비해당분야")</f>
        <v>비해당분야</v>
      </c>
      <c r="AB1841" s="4" t="str">
        <f>IF(R1841="C",SUM(Y1841,AA1841),"비해당분야")</f>
        <v>비해당분야</v>
      </c>
      <c r="AC1841" s="4">
        <f>IF(R1841="C",AB1841,X1841)</f>
        <v>8</v>
      </c>
      <c r="AD1841" s="4">
        <f>VLOOKUP(K1841,'[1]자격증 backdata'!A:D,4,0)</f>
        <v>5</v>
      </c>
      <c r="AE1841" s="4">
        <f>IF(_xlfn.MAXIFS(AD:AD,B:B,B1841)&gt;10,10,_xlfn.MAXIFS(AD:AD,B:B,B1841))</f>
        <v>5</v>
      </c>
      <c r="AG1841" s="5">
        <f>VLOOKUP(K1841,'[1]자격증 backdata'!A:C,3,0)</f>
        <v>0</v>
      </c>
      <c r="AH1841" s="5">
        <f>COUNTIFS($B:$B,$B1841,$AG:$AG,AH$1)</f>
        <v>0</v>
      </c>
      <c r="AI1841" s="5">
        <f>COUNTIFS($B:$B,$B1841,$AG:$AG,AI$1)</f>
        <v>0</v>
      </c>
      <c r="AJ1841" s="5">
        <f>COUNTIFS($B:$B,$B1841,$AG:$AG,AJ$1)</f>
        <v>0</v>
      </c>
      <c r="AK1841" s="5">
        <f>COUNTIFS($B:$B,$B1841,$AG:$AG,AK$1)</f>
        <v>0</v>
      </c>
      <c r="AL1841" s="5">
        <f>COUNTIFS($B:$B,$B1841,$AG:$AG,AL$1)</f>
        <v>0</v>
      </c>
      <c r="AM1841" s="5">
        <f>COUNTIFS($B:$B,$B1841,$AG:$AG,AM$1)</f>
        <v>0</v>
      </c>
      <c r="AN1841" s="5">
        <f>COUNTIFS($B:$B,$B1841,$AG:$AG,AN$1)</f>
        <v>0</v>
      </c>
      <c r="AO1841" s="5">
        <f>COUNTIFS($B:$B,$B1841,$AG:$AG,AO$1)</f>
        <v>1</v>
      </c>
      <c r="AP1841" s="5">
        <f>COUNTIFS($B:$B,$B1841,$AG:$AG,AP$1)</f>
        <v>0</v>
      </c>
      <c r="AQ1841" s="5">
        <f>COUNTIFS($B:$B,$B1841,$AG:$AG,AQ$1)</f>
        <v>0</v>
      </c>
      <c r="AR1841" s="5">
        <f>COUNTIFS($B:$B,$B1841,$AG:$AG,AR$1)</f>
        <v>0</v>
      </c>
      <c r="AS1841" s="5">
        <f>COUNTIFS($B:$B,$B1841,$AG:$AG,AS$1)</f>
        <v>0</v>
      </c>
      <c r="AT1841" s="5">
        <f>COUNTIFS($B:$B,$B1841,$AG:$AG,AT$1)</f>
        <v>0</v>
      </c>
      <c r="AU1841" s="5">
        <f>COUNTIFS($B:$B,$B1841,$AG:$AG,AU$1)</f>
        <v>0</v>
      </c>
    </row>
    <row r="1842" spans="1:47" ht="15" customHeight="1" x14ac:dyDescent="0.35">
      <c r="A1842" s="3">
        <f>IF(B1841=B1842,A1841,A1841+1)</f>
        <v>640</v>
      </c>
      <c r="B1842" s="3" t="s">
        <v>2943</v>
      </c>
      <c r="C1842" s="3" t="s">
        <v>2942</v>
      </c>
      <c r="D1842" s="3" t="s">
        <v>2583</v>
      </c>
      <c r="E1842" s="3" t="s">
        <v>2582</v>
      </c>
      <c r="F1842" s="4" t="s">
        <v>7</v>
      </c>
      <c r="G1842" s="4" t="s">
        <v>8</v>
      </c>
      <c r="H1842" s="4" t="s">
        <v>7</v>
      </c>
      <c r="I1842" s="3">
        <v>1</v>
      </c>
      <c r="J1842" s="3" t="s">
        <v>69</v>
      </c>
      <c r="K1842" s="3" t="s">
        <v>2590</v>
      </c>
      <c r="L1842" s="3" t="s">
        <v>36</v>
      </c>
      <c r="M1842" s="3" t="s">
        <v>2944</v>
      </c>
      <c r="N1842" s="3" t="s">
        <v>690</v>
      </c>
      <c r="P1842" s="3" t="s">
        <v>669</v>
      </c>
      <c r="Q1842" s="3" t="s">
        <v>1475</v>
      </c>
      <c r="R1842" s="3" t="s">
        <v>2434</v>
      </c>
      <c r="S1842" s="2" t="str">
        <f>IF(P1842="심사불필요","-",VLOOKUP(K1842,'[1]자격증 backdata'!A:G,7,0))</f>
        <v>-</v>
      </c>
      <c r="T1842" s="2" t="str">
        <f>IF(S1842="-","-",IF(COUNTIFS(B:B,B1842,S:S,"필수")&gt;0,"자격요건충족","확인필요"))</f>
        <v>-</v>
      </c>
      <c r="U1842" s="2"/>
      <c r="W1842" s="2">
        <f>IF(Q1842="4급","심사불필요",VLOOKUP(K1842,'[1]자격증 backdata'!A:B,2,0))</f>
        <v>0</v>
      </c>
      <c r="X1842" s="3">
        <f>IF(R1842="A", MIN(20, SUMIFS(W:W, B:B, B1842, R:R, "A")),IF(R1842="B", MIN(30, SUMIFS(W:W, B:B, B1842, R:R, "B")),"비해당분야"))</f>
        <v>4</v>
      </c>
      <c r="Y1842" s="3" t="str">
        <f>IF(R1842="C",MIN(30,IF(COUNTIFS(B:B,B1842,W:W,"가1")=1,25,IF(COUNTIFS(B:B,B1842,W:W,"가1")&gt;=2,30,0))+IF(COUNTIFS(B:B,B1842,W:W,"나1")&gt;=4,30,IF(COUNTIFS(B:B,B1842,W:W,"나1")=3,26,IF(COUNTIFS(B:B,B1842,W:W,"나1")=2,22,IF(COUNTIFS(B:B,B1842,W:W,"나1")=1,18,0)))))+MIN(30,IF(COUNTIFS(B:B,B1842,W:W,"가2")=1,25,IF(COUNTIFS(B:B,B1842,W:W,"가2")&gt;=2,30,0))+IF(COUNTIFS(B:B,B1842,W:W,"나2")=3,30,IF(COUNTIFS(B:B,B1842,W:W,"나2")=2,25,IF(COUNTIFS(B:B,B1842,W:W,"나2")=1,20,0)))),"비해당분야")</f>
        <v>비해당분야</v>
      </c>
      <c r="Z1842" s="3" t="str">
        <f>IF(R1842="C",VLOOKUP(K1842,'[1]자격증 backdata'!A:F,6,0),"비해당분야")</f>
        <v>비해당분야</v>
      </c>
      <c r="AA1842" s="3" t="str">
        <f>IF(R1842="C",SUMIF(B:B,B1842,Z:Z),"비해당분야")</f>
        <v>비해당분야</v>
      </c>
      <c r="AB1842" s="3" t="str">
        <f>IF(R1842="C",SUM(Y1842,AA1842),"비해당분야")</f>
        <v>비해당분야</v>
      </c>
      <c r="AC1842" s="3">
        <f>IF(R1842="C",AB1842,X1842)</f>
        <v>4</v>
      </c>
      <c r="AD1842" s="3">
        <f>VLOOKUP(K1842,'[1]자격증 backdata'!A:D,4,0)</f>
        <v>5</v>
      </c>
      <c r="AE1842" s="3">
        <f>IF(_xlfn.MAXIFS(AD:AD,B:B,B1842)&gt;10,10,_xlfn.MAXIFS(AD:AD,B:B,B1842))</f>
        <v>5</v>
      </c>
      <c r="AG1842" s="2">
        <f>VLOOKUP(K1842,'[1]자격증 backdata'!A:C,3,0)</f>
        <v>0</v>
      </c>
      <c r="AH1842" s="2">
        <f>COUNTIFS($B:$B,$B1842,$AG:$AG,AH$1)</f>
        <v>0</v>
      </c>
      <c r="AI1842" s="2">
        <f>COUNTIFS($B:$B,$B1842,$AG:$AG,AI$1)</f>
        <v>0</v>
      </c>
      <c r="AJ1842" s="2">
        <f>COUNTIFS($B:$B,$B1842,$AG:$AG,AJ$1)</f>
        <v>0</v>
      </c>
      <c r="AK1842" s="2">
        <f>COUNTIFS($B:$B,$B1842,$AG:$AG,AK$1)</f>
        <v>0</v>
      </c>
      <c r="AL1842" s="2">
        <f>COUNTIFS($B:$B,$B1842,$AG:$AG,AL$1)</f>
        <v>0</v>
      </c>
      <c r="AM1842" s="2">
        <f>COUNTIFS($B:$B,$B1842,$AG:$AG,AM$1)</f>
        <v>0</v>
      </c>
      <c r="AN1842" s="2">
        <f>COUNTIFS($B:$B,$B1842,$AG:$AG,AN$1)</f>
        <v>0</v>
      </c>
      <c r="AO1842" s="2">
        <f>COUNTIFS($B:$B,$B1842,$AG:$AG,AO$1)</f>
        <v>0</v>
      </c>
      <c r="AP1842" s="2">
        <f>COUNTIFS($B:$B,$B1842,$AG:$AG,AP$1)</f>
        <v>0</v>
      </c>
      <c r="AQ1842" s="2">
        <f>COUNTIFS($B:$B,$B1842,$AG:$AG,AQ$1)</f>
        <v>0</v>
      </c>
      <c r="AR1842" s="2">
        <f>COUNTIFS($B:$B,$B1842,$AG:$AG,AR$1)</f>
        <v>0</v>
      </c>
      <c r="AS1842" s="2">
        <f>COUNTIFS($B:$B,$B1842,$AG:$AG,AS$1)</f>
        <v>0</v>
      </c>
      <c r="AT1842" s="2">
        <f>COUNTIFS($B:$B,$B1842,$AG:$AG,AT$1)</f>
        <v>1</v>
      </c>
      <c r="AU1842" s="2">
        <f>COUNTIFS($B:$B,$B1842,$AG:$AG,AU$1)</f>
        <v>0</v>
      </c>
    </row>
    <row r="1843" spans="1:47" ht="15" customHeight="1" x14ac:dyDescent="0.35">
      <c r="A1843" s="7">
        <f>IF(B1842=B1843,A1842,A1842+1)</f>
        <v>640</v>
      </c>
      <c r="B1843" s="7" t="s">
        <v>2943</v>
      </c>
      <c r="C1843" s="7" t="s">
        <v>2942</v>
      </c>
      <c r="D1843" s="7" t="s">
        <v>2583</v>
      </c>
      <c r="E1843" s="7" t="s">
        <v>2582</v>
      </c>
      <c r="F1843" s="4" t="s">
        <v>7</v>
      </c>
      <c r="G1843" s="4" t="s">
        <v>8</v>
      </c>
      <c r="H1843" s="4" t="s">
        <v>7</v>
      </c>
      <c r="I1843" s="3">
        <v>2</v>
      </c>
      <c r="J1843" s="3" t="s">
        <v>106</v>
      </c>
      <c r="K1843" s="3" t="s">
        <v>2581</v>
      </c>
      <c r="L1843" s="3" t="s">
        <v>55</v>
      </c>
      <c r="M1843" s="3" t="s">
        <v>2941</v>
      </c>
      <c r="N1843" s="3" t="s">
        <v>2940</v>
      </c>
      <c r="P1843" s="3" t="s">
        <v>669</v>
      </c>
      <c r="Q1843" s="3" t="s">
        <v>1475</v>
      </c>
      <c r="R1843" s="3" t="s">
        <v>2434</v>
      </c>
      <c r="S1843" s="2" t="str">
        <f>IF(P1843="심사불필요","-",VLOOKUP(K1843,'[1]자격증 backdata'!A:G,7,0))</f>
        <v>-</v>
      </c>
      <c r="T1843" s="2" t="str">
        <f>IF(S1843="-","-",IF(COUNTIFS(B:B,B1843,S:S,"필수")&gt;0,"자격요건충족","확인필요"))</f>
        <v>-</v>
      </c>
      <c r="U1843" s="2"/>
      <c r="W1843" s="2">
        <f>IF(Q1843="4급","심사불필요",VLOOKUP(K1843,'[1]자격증 backdata'!A:B,2,0))</f>
        <v>4</v>
      </c>
      <c r="X1843" s="3">
        <f>IF(R1843="A", MIN(20, SUMIFS(W:W, B:B, B1843, R:R, "A")),IF(R1843="B", MIN(30, SUMIFS(W:W, B:B, B1843, R:R, "B")),"비해당분야"))</f>
        <v>4</v>
      </c>
      <c r="Y1843" s="3" t="str">
        <f>IF(R1843="C",MIN(30,IF(COUNTIFS(B:B,B1843,W:W,"가1")=1,25,IF(COUNTIFS(B:B,B1843,W:W,"가1")&gt;=2,30,0))+IF(COUNTIFS(B:B,B1843,W:W,"나1")&gt;=4,30,IF(COUNTIFS(B:B,B1843,W:W,"나1")=3,26,IF(COUNTIFS(B:B,B1843,W:W,"나1")=2,22,IF(COUNTIFS(B:B,B1843,W:W,"나1")=1,18,0)))))+MIN(30,IF(COUNTIFS(B:B,B1843,W:W,"가2")=1,25,IF(COUNTIFS(B:B,B1843,W:W,"가2")&gt;=2,30,0))+IF(COUNTIFS(B:B,B1843,W:W,"나2")=3,30,IF(COUNTIFS(B:B,B1843,W:W,"나2")=2,25,IF(COUNTIFS(B:B,B1843,W:W,"나2")=1,20,0)))),"비해당분야")</f>
        <v>비해당분야</v>
      </c>
      <c r="Z1843" s="3" t="str">
        <f>IF(R1843="C",VLOOKUP(K1843,'[1]자격증 backdata'!A:F,6,0),"비해당분야")</f>
        <v>비해당분야</v>
      </c>
      <c r="AA1843" s="3" t="str">
        <f>IF(R1843="C",SUMIF(B:B,B1843,Z:Z),"비해당분야")</f>
        <v>비해당분야</v>
      </c>
      <c r="AB1843" s="3" t="str">
        <f>IF(R1843="C",SUM(Y1843,AA1843),"비해당분야")</f>
        <v>비해당분야</v>
      </c>
      <c r="AC1843" s="3">
        <f>IF(R1843="C",AB1843,X1843)</f>
        <v>4</v>
      </c>
      <c r="AD1843" s="3">
        <f>VLOOKUP(K1843,'[1]자격증 backdata'!A:D,4,0)</f>
        <v>0</v>
      </c>
      <c r="AE1843" s="3">
        <f>IF(_xlfn.MAXIFS(AD:AD,B:B,B1843)&gt;10,10,_xlfn.MAXIFS(AD:AD,B:B,B1843))</f>
        <v>5</v>
      </c>
      <c r="AG1843" s="2" t="str">
        <f>VLOOKUP(K1843,'[1]자격증 backdata'!A:C,3,0)</f>
        <v>M</v>
      </c>
      <c r="AH1843" s="2">
        <f>COUNTIFS($B:$B,$B1843,$AG:$AG,AH$1)</f>
        <v>0</v>
      </c>
      <c r="AI1843" s="2">
        <f>COUNTIFS($B:$B,$B1843,$AG:$AG,AI$1)</f>
        <v>0</v>
      </c>
      <c r="AJ1843" s="2">
        <f>COUNTIFS($B:$B,$B1843,$AG:$AG,AJ$1)</f>
        <v>0</v>
      </c>
      <c r="AK1843" s="2">
        <f>COUNTIFS($B:$B,$B1843,$AG:$AG,AK$1)</f>
        <v>0</v>
      </c>
      <c r="AL1843" s="2">
        <f>COUNTIFS($B:$B,$B1843,$AG:$AG,AL$1)</f>
        <v>0</v>
      </c>
      <c r="AM1843" s="2">
        <f>COUNTIFS($B:$B,$B1843,$AG:$AG,AM$1)</f>
        <v>0</v>
      </c>
      <c r="AN1843" s="2">
        <f>COUNTIFS($B:$B,$B1843,$AG:$AG,AN$1)</f>
        <v>0</v>
      </c>
      <c r="AO1843" s="2">
        <f>COUNTIFS($B:$B,$B1843,$AG:$AG,AO$1)</f>
        <v>0</v>
      </c>
      <c r="AP1843" s="2">
        <f>COUNTIFS($B:$B,$B1843,$AG:$AG,AP$1)</f>
        <v>0</v>
      </c>
      <c r="AQ1843" s="2">
        <f>COUNTIFS($B:$B,$B1843,$AG:$AG,AQ$1)</f>
        <v>0</v>
      </c>
      <c r="AR1843" s="2">
        <f>COUNTIFS($B:$B,$B1843,$AG:$AG,AR$1)</f>
        <v>0</v>
      </c>
      <c r="AS1843" s="2">
        <f>COUNTIFS($B:$B,$B1843,$AG:$AG,AS$1)</f>
        <v>0</v>
      </c>
      <c r="AT1843" s="2">
        <f>COUNTIFS($B:$B,$B1843,$AG:$AG,AT$1)</f>
        <v>1</v>
      </c>
      <c r="AU1843" s="2">
        <f>COUNTIFS($B:$B,$B1843,$AG:$AG,AU$1)</f>
        <v>0</v>
      </c>
    </row>
    <row r="1844" spans="1:47" ht="15" customHeight="1" x14ac:dyDescent="0.35">
      <c r="A1844" s="4">
        <f>IF(B1843=B1844,A1843,A1843+1)</f>
        <v>641</v>
      </c>
      <c r="B1844" s="4" t="s">
        <v>2938</v>
      </c>
      <c r="C1844" s="4" t="s">
        <v>2937</v>
      </c>
      <c r="D1844" s="4" t="s">
        <v>2583</v>
      </c>
      <c r="E1844" s="4" t="s">
        <v>2582</v>
      </c>
      <c r="F1844" s="4" t="s">
        <v>7</v>
      </c>
      <c r="G1844" s="4" t="s">
        <v>8</v>
      </c>
      <c r="H1844" s="4" t="s">
        <v>7</v>
      </c>
      <c r="I1844" s="4">
        <v>1</v>
      </c>
      <c r="J1844" s="4" t="s">
        <v>69</v>
      </c>
      <c r="K1844" s="4" t="s">
        <v>2590</v>
      </c>
      <c r="L1844" s="4" t="s">
        <v>36</v>
      </c>
      <c r="M1844" s="4" t="s">
        <v>2939</v>
      </c>
      <c r="N1844" s="4" t="s">
        <v>784</v>
      </c>
      <c r="P1844" s="4" t="s">
        <v>669</v>
      </c>
      <c r="Q1844" s="4" t="s">
        <v>1475</v>
      </c>
      <c r="R1844" s="4" t="s">
        <v>2434</v>
      </c>
      <c r="S1844" s="5" t="str">
        <f>IF(P1844="심사불필요","-",VLOOKUP(K1844,'[1]자격증 backdata'!A:G,7,0))</f>
        <v>-</v>
      </c>
      <c r="T1844" s="5" t="str">
        <f>IF(S1844="-","-",IF(COUNTIFS(B:B,B1844,S:S,"필수")&gt;0,"자격요건충족","확인필요"))</f>
        <v>-</v>
      </c>
      <c r="U1844" s="5"/>
      <c r="W1844" s="5">
        <f>IF(Q1844="4급","심사불필요",VLOOKUP(K1844,'[1]자격증 backdata'!A:B,2,0))</f>
        <v>0</v>
      </c>
      <c r="X1844" s="4">
        <f>IF(R1844="A", MIN(20, SUMIFS(W:W, B:B, B1844, R:R, "A")),IF(R1844="B", MIN(30, SUMIFS(W:W, B:B, B1844, R:R, "B")),"비해당분야"))</f>
        <v>4</v>
      </c>
      <c r="Y1844" s="4" t="str">
        <f>IF(R1844="C",MIN(30,IF(COUNTIFS(B:B,B1844,W:W,"가1")=1,25,IF(COUNTIFS(B:B,B1844,W:W,"가1")&gt;=2,30,0))+IF(COUNTIFS(B:B,B1844,W:W,"나1")&gt;=4,30,IF(COUNTIFS(B:B,B1844,W:W,"나1")=3,26,IF(COUNTIFS(B:B,B1844,W:W,"나1")=2,22,IF(COUNTIFS(B:B,B1844,W:W,"나1")=1,18,0)))))+MIN(30,IF(COUNTIFS(B:B,B1844,W:W,"가2")=1,25,IF(COUNTIFS(B:B,B1844,W:W,"가2")&gt;=2,30,0))+IF(COUNTIFS(B:B,B1844,W:W,"나2")=3,30,IF(COUNTIFS(B:B,B1844,W:W,"나2")=2,25,IF(COUNTIFS(B:B,B1844,W:W,"나2")=1,20,0)))),"비해당분야")</f>
        <v>비해당분야</v>
      </c>
      <c r="Z1844" s="4" t="str">
        <f>IF(R1844="C",VLOOKUP(K1844,'[1]자격증 backdata'!A:F,6,0),"비해당분야")</f>
        <v>비해당분야</v>
      </c>
      <c r="AA1844" s="4" t="str">
        <f>IF(R1844="C",SUMIF(B:B,B1844,Z:Z),"비해당분야")</f>
        <v>비해당분야</v>
      </c>
      <c r="AB1844" s="4" t="str">
        <f>IF(R1844="C",SUM(Y1844,AA1844),"비해당분야")</f>
        <v>비해당분야</v>
      </c>
      <c r="AC1844" s="4">
        <f>IF(R1844="C",AB1844,X1844)</f>
        <v>4</v>
      </c>
      <c r="AD1844" s="4">
        <f>VLOOKUP(K1844,'[1]자격증 backdata'!A:D,4,0)</f>
        <v>5</v>
      </c>
      <c r="AE1844" s="4">
        <f>IF(_xlfn.MAXIFS(AD:AD,B:B,B1844)&gt;10,10,_xlfn.MAXIFS(AD:AD,B:B,B1844))</f>
        <v>5</v>
      </c>
      <c r="AG1844" s="5">
        <f>VLOOKUP(K1844,'[1]자격증 backdata'!A:C,3,0)</f>
        <v>0</v>
      </c>
      <c r="AH1844" s="5">
        <f>COUNTIFS($B:$B,$B1844,$AG:$AG,AH$1)</f>
        <v>0</v>
      </c>
      <c r="AI1844" s="5">
        <f>COUNTIFS($B:$B,$B1844,$AG:$AG,AI$1)</f>
        <v>0</v>
      </c>
      <c r="AJ1844" s="5">
        <f>COUNTIFS($B:$B,$B1844,$AG:$AG,AJ$1)</f>
        <v>0</v>
      </c>
      <c r="AK1844" s="5">
        <f>COUNTIFS($B:$B,$B1844,$AG:$AG,AK$1)</f>
        <v>0</v>
      </c>
      <c r="AL1844" s="5">
        <f>COUNTIFS($B:$B,$B1844,$AG:$AG,AL$1)</f>
        <v>0</v>
      </c>
      <c r="AM1844" s="5">
        <f>COUNTIFS($B:$B,$B1844,$AG:$AG,AM$1)</f>
        <v>0</v>
      </c>
      <c r="AN1844" s="5">
        <f>COUNTIFS($B:$B,$B1844,$AG:$AG,AN$1)</f>
        <v>0</v>
      </c>
      <c r="AO1844" s="5">
        <f>COUNTIFS($B:$B,$B1844,$AG:$AG,AO$1)</f>
        <v>0</v>
      </c>
      <c r="AP1844" s="5">
        <f>COUNTIFS($B:$B,$B1844,$AG:$AG,AP$1)</f>
        <v>0</v>
      </c>
      <c r="AQ1844" s="5">
        <f>COUNTIFS($B:$B,$B1844,$AG:$AG,AQ$1)</f>
        <v>0</v>
      </c>
      <c r="AR1844" s="5">
        <f>COUNTIFS($B:$B,$B1844,$AG:$AG,AR$1)</f>
        <v>0</v>
      </c>
      <c r="AS1844" s="5">
        <f>COUNTIFS($B:$B,$B1844,$AG:$AG,AS$1)</f>
        <v>0</v>
      </c>
      <c r="AT1844" s="5">
        <f>COUNTIFS($B:$B,$B1844,$AG:$AG,AT$1)</f>
        <v>1</v>
      </c>
      <c r="AU1844" s="5">
        <f>COUNTIFS($B:$B,$B1844,$AG:$AG,AU$1)</f>
        <v>0</v>
      </c>
    </row>
    <row r="1845" spans="1:47" ht="15" customHeight="1" x14ac:dyDescent="0.35">
      <c r="A1845" s="6">
        <f>IF(B1844=B1845,A1844,A1844+1)</f>
        <v>641</v>
      </c>
      <c r="B1845" s="6" t="s">
        <v>2938</v>
      </c>
      <c r="C1845" s="6" t="s">
        <v>2937</v>
      </c>
      <c r="D1845" s="6" t="s">
        <v>2583</v>
      </c>
      <c r="E1845" s="6" t="s">
        <v>2582</v>
      </c>
      <c r="F1845" s="4" t="s">
        <v>7</v>
      </c>
      <c r="G1845" s="4" t="s">
        <v>8</v>
      </c>
      <c r="H1845" s="4" t="s">
        <v>7</v>
      </c>
      <c r="I1845" s="4">
        <v>2</v>
      </c>
      <c r="J1845" s="4" t="s">
        <v>106</v>
      </c>
      <c r="K1845" s="4" t="s">
        <v>2581</v>
      </c>
      <c r="L1845" s="4" t="s">
        <v>55</v>
      </c>
      <c r="M1845" s="4" t="s">
        <v>2936</v>
      </c>
      <c r="N1845" s="4" t="s">
        <v>1810</v>
      </c>
      <c r="P1845" s="4" t="s">
        <v>669</v>
      </c>
      <c r="Q1845" s="4" t="s">
        <v>1475</v>
      </c>
      <c r="R1845" s="4" t="s">
        <v>2434</v>
      </c>
      <c r="S1845" s="5" t="str">
        <f>IF(P1845="심사불필요","-",VLOOKUP(K1845,'[1]자격증 backdata'!A:G,7,0))</f>
        <v>-</v>
      </c>
      <c r="T1845" s="5" t="str">
        <f>IF(S1845="-","-",IF(COUNTIFS(B:B,B1845,S:S,"필수")&gt;0,"자격요건충족","확인필요"))</f>
        <v>-</v>
      </c>
      <c r="U1845" s="5"/>
      <c r="W1845" s="5">
        <f>IF(Q1845="4급","심사불필요",VLOOKUP(K1845,'[1]자격증 backdata'!A:B,2,0))</f>
        <v>4</v>
      </c>
      <c r="X1845" s="4">
        <f>IF(R1845="A", MIN(20, SUMIFS(W:W, B:B, B1845, R:R, "A")),IF(R1845="B", MIN(30, SUMIFS(W:W, B:B, B1845, R:R, "B")),"비해당분야"))</f>
        <v>4</v>
      </c>
      <c r="Y1845" s="4" t="str">
        <f>IF(R1845="C",MIN(30,IF(COUNTIFS(B:B,B1845,W:W,"가1")=1,25,IF(COUNTIFS(B:B,B1845,W:W,"가1")&gt;=2,30,0))+IF(COUNTIFS(B:B,B1845,W:W,"나1")&gt;=4,30,IF(COUNTIFS(B:B,B1845,W:W,"나1")=3,26,IF(COUNTIFS(B:B,B1845,W:W,"나1")=2,22,IF(COUNTIFS(B:B,B1845,W:W,"나1")=1,18,0)))))+MIN(30,IF(COUNTIFS(B:B,B1845,W:W,"가2")=1,25,IF(COUNTIFS(B:B,B1845,W:W,"가2")&gt;=2,30,0))+IF(COUNTIFS(B:B,B1845,W:W,"나2")=3,30,IF(COUNTIFS(B:B,B1845,W:W,"나2")=2,25,IF(COUNTIFS(B:B,B1845,W:W,"나2")=1,20,0)))),"비해당분야")</f>
        <v>비해당분야</v>
      </c>
      <c r="Z1845" s="4" t="str">
        <f>IF(R1845="C",VLOOKUP(K1845,'[1]자격증 backdata'!A:F,6,0),"비해당분야")</f>
        <v>비해당분야</v>
      </c>
      <c r="AA1845" s="4" t="str">
        <f>IF(R1845="C",SUMIF(B:B,B1845,Z:Z),"비해당분야")</f>
        <v>비해당분야</v>
      </c>
      <c r="AB1845" s="4" t="str">
        <f>IF(R1845="C",SUM(Y1845,AA1845),"비해당분야")</f>
        <v>비해당분야</v>
      </c>
      <c r="AC1845" s="4">
        <f>IF(R1845="C",AB1845,X1845)</f>
        <v>4</v>
      </c>
      <c r="AD1845" s="4">
        <f>VLOOKUP(K1845,'[1]자격증 backdata'!A:D,4,0)</f>
        <v>0</v>
      </c>
      <c r="AE1845" s="4">
        <f>IF(_xlfn.MAXIFS(AD:AD,B:B,B1845)&gt;10,10,_xlfn.MAXIFS(AD:AD,B:B,B1845))</f>
        <v>5</v>
      </c>
      <c r="AG1845" s="5" t="str">
        <f>VLOOKUP(K1845,'[1]자격증 backdata'!A:C,3,0)</f>
        <v>M</v>
      </c>
      <c r="AH1845" s="5">
        <f>COUNTIFS($B:$B,$B1845,$AG:$AG,AH$1)</f>
        <v>0</v>
      </c>
      <c r="AI1845" s="5">
        <f>COUNTIFS($B:$B,$B1845,$AG:$AG,AI$1)</f>
        <v>0</v>
      </c>
      <c r="AJ1845" s="5">
        <f>COUNTIFS($B:$B,$B1845,$AG:$AG,AJ$1)</f>
        <v>0</v>
      </c>
      <c r="AK1845" s="5">
        <f>COUNTIFS($B:$B,$B1845,$AG:$AG,AK$1)</f>
        <v>0</v>
      </c>
      <c r="AL1845" s="5">
        <f>COUNTIFS($B:$B,$B1845,$AG:$AG,AL$1)</f>
        <v>0</v>
      </c>
      <c r="AM1845" s="5">
        <f>COUNTIFS($B:$B,$B1845,$AG:$AG,AM$1)</f>
        <v>0</v>
      </c>
      <c r="AN1845" s="5">
        <f>COUNTIFS($B:$B,$B1845,$AG:$AG,AN$1)</f>
        <v>0</v>
      </c>
      <c r="AO1845" s="5">
        <f>COUNTIFS($B:$B,$B1845,$AG:$AG,AO$1)</f>
        <v>0</v>
      </c>
      <c r="AP1845" s="5">
        <f>COUNTIFS($B:$B,$B1845,$AG:$AG,AP$1)</f>
        <v>0</v>
      </c>
      <c r="AQ1845" s="5">
        <f>COUNTIFS($B:$B,$B1845,$AG:$AG,AQ$1)</f>
        <v>0</v>
      </c>
      <c r="AR1845" s="5">
        <f>COUNTIFS($B:$B,$B1845,$AG:$AG,AR$1)</f>
        <v>0</v>
      </c>
      <c r="AS1845" s="5">
        <f>COUNTIFS($B:$B,$B1845,$AG:$AG,AS$1)</f>
        <v>0</v>
      </c>
      <c r="AT1845" s="5">
        <f>COUNTIFS($B:$B,$B1845,$AG:$AG,AT$1)</f>
        <v>1</v>
      </c>
      <c r="AU1845" s="5">
        <f>COUNTIFS($B:$B,$B1845,$AG:$AG,AU$1)</f>
        <v>0</v>
      </c>
    </row>
    <row r="1846" spans="1:47" ht="15" customHeight="1" x14ac:dyDescent="0.35">
      <c r="A1846" s="3">
        <f>IF(B1845=B1846,A1845,A1845+1)</f>
        <v>642</v>
      </c>
      <c r="B1846" s="3" t="s">
        <v>2935</v>
      </c>
      <c r="C1846" s="3" t="s">
        <v>2934</v>
      </c>
      <c r="D1846" s="3" t="s">
        <v>2583</v>
      </c>
      <c r="E1846" s="3" t="s">
        <v>2582</v>
      </c>
      <c r="F1846" s="4" t="s">
        <v>7</v>
      </c>
      <c r="G1846" s="4" t="s">
        <v>8</v>
      </c>
      <c r="H1846" s="4" t="s">
        <v>7</v>
      </c>
      <c r="I1846" s="3">
        <v>1</v>
      </c>
      <c r="J1846" s="3" t="s">
        <v>69</v>
      </c>
      <c r="K1846" s="3" t="s">
        <v>2590</v>
      </c>
      <c r="L1846" s="3" t="s">
        <v>36</v>
      </c>
      <c r="M1846" s="3" t="s">
        <v>2933</v>
      </c>
      <c r="N1846" s="3" t="s">
        <v>2932</v>
      </c>
      <c r="P1846" s="3" t="s">
        <v>669</v>
      </c>
      <c r="Q1846" s="3" t="s">
        <v>1475</v>
      </c>
      <c r="R1846" s="3" t="s">
        <v>2434</v>
      </c>
      <c r="S1846" s="2" t="str">
        <f>IF(P1846="심사불필요","-",VLOOKUP(K1846,'[1]자격증 backdata'!A:G,7,0))</f>
        <v>-</v>
      </c>
      <c r="T1846" s="2" t="str">
        <f>IF(S1846="-","-",IF(COUNTIFS(B:B,B1846,S:S,"필수")&gt;0,"자격요건충족","확인필요"))</f>
        <v>-</v>
      </c>
      <c r="U1846" s="2"/>
      <c r="W1846" s="2">
        <f>IF(Q1846="4급","심사불필요",VLOOKUP(K1846,'[1]자격증 backdata'!A:B,2,0))</f>
        <v>0</v>
      </c>
      <c r="X1846" s="3">
        <f>IF(R1846="A", MIN(20, SUMIFS(W:W, B:B, B1846, R:R, "A")),IF(R1846="B", MIN(30, SUMIFS(W:W, B:B, B1846, R:R, "B")),"비해당분야"))</f>
        <v>0</v>
      </c>
      <c r="Y1846" s="3" t="str">
        <f>IF(R1846="C",MIN(30,IF(COUNTIFS(B:B,B1846,W:W,"가1")=1,25,IF(COUNTIFS(B:B,B1846,W:W,"가1")&gt;=2,30,0))+IF(COUNTIFS(B:B,B1846,W:W,"나1")&gt;=4,30,IF(COUNTIFS(B:B,B1846,W:W,"나1")=3,26,IF(COUNTIFS(B:B,B1846,W:W,"나1")=2,22,IF(COUNTIFS(B:B,B1846,W:W,"나1")=1,18,0)))))+MIN(30,IF(COUNTIFS(B:B,B1846,W:W,"가2")=1,25,IF(COUNTIFS(B:B,B1846,W:W,"가2")&gt;=2,30,0))+IF(COUNTIFS(B:B,B1846,W:W,"나2")=3,30,IF(COUNTIFS(B:B,B1846,W:W,"나2")=2,25,IF(COUNTIFS(B:B,B1846,W:W,"나2")=1,20,0)))),"비해당분야")</f>
        <v>비해당분야</v>
      </c>
      <c r="Z1846" s="3" t="str">
        <f>IF(R1846="C",VLOOKUP(K1846,'[1]자격증 backdata'!A:F,6,0),"비해당분야")</f>
        <v>비해당분야</v>
      </c>
      <c r="AA1846" s="3" t="str">
        <f>IF(R1846="C",SUMIF(B:B,B1846,Z:Z),"비해당분야")</f>
        <v>비해당분야</v>
      </c>
      <c r="AB1846" s="3" t="str">
        <f>IF(R1846="C",SUM(Y1846,AA1846),"비해당분야")</f>
        <v>비해당분야</v>
      </c>
      <c r="AC1846" s="3">
        <f>IF(R1846="C",AB1846,X1846)</f>
        <v>0</v>
      </c>
      <c r="AD1846" s="3">
        <f>VLOOKUP(K1846,'[1]자격증 backdata'!A:D,4,0)</f>
        <v>5</v>
      </c>
      <c r="AE1846" s="3">
        <f>IF(_xlfn.MAXIFS(AD:AD,B:B,B1846)&gt;10,10,_xlfn.MAXIFS(AD:AD,B:B,B1846))</f>
        <v>5</v>
      </c>
      <c r="AG1846" s="2">
        <f>VLOOKUP(K1846,'[1]자격증 backdata'!A:C,3,0)</f>
        <v>0</v>
      </c>
      <c r="AH1846" s="2">
        <f>COUNTIFS($B:$B,$B1846,$AG:$AG,AH$1)</f>
        <v>0</v>
      </c>
      <c r="AI1846" s="2">
        <f>COUNTIFS($B:$B,$B1846,$AG:$AG,AI$1)</f>
        <v>0</v>
      </c>
      <c r="AJ1846" s="2">
        <f>COUNTIFS($B:$B,$B1846,$AG:$AG,AJ$1)</f>
        <v>0</v>
      </c>
      <c r="AK1846" s="2">
        <f>COUNTIFS($B:$B,$B1846,$AG:$AG,AK$1)</f>
        <v>0</v>
      </c>
      <c r="AL1846" s="2">
        <f>COUNTIFS($B:$B,$B1846,$AG:$AG,AL$1)</f>
        <v>0</v>
      </c>
      <c r="AM1846" s="2">
        <f>COUNTIFS($B:$B,$B1846,$AG:$AG,AM$1)</f>
        <v>0</v>
      </c>
      <c r="AN1846" s="2">
        <f>COUNTIFS($B:$B,$B1846,$AG:$AG,AN$1)</f>
        <v>0</v>
      </c>
      <c r="AO1846" s="2">
        <f>COUNTIFS($B:$B,$B1846,$AG:$AG,AO$1)</f>
        <v>0</v>
      </c>
      <c r="AP1846" s="2">
        <f>COUNTIFS($B:$B,$B1846,$AG:$AG,AP$1)</f>
        <v>0</v>
      </c>
      <c r="AQ1846" s="2">
        <f>COUNTIFS($B:$B,$B1846,$AG:$AG,AQ$1)</f>
        <v>0</v>
      </c>
      <c r="AR1846" s="2">
        <f>COUNTIFS($B:$B,$B1846,$AG:$AG,AR$1)</f>
        <v>0</v>
      </c>
      <c r="AS1846" s="2">
        <f>COUNTIFS($B:$B,$B1846,$AG:$AG,AS$1)</f>
        <v>0</v>
      </c>
      <c r="AT1846" s="2">
        <f>COUNTIFS($B:$B,$B1846,$AG:$AG,AT$1)</f>
        <v>0</v>
      </c>
      <c r="AU1846" s="2">
        <f>COUNTIFS($B:$B,$B1846,$AG:$AG,AU$1)</f>
        <v>0</v>
      </c>
    </row>
    <row r="1847" spans="1:47" ht="15" customHeight="1" x14ac:dyDescent="0.35">
      <c r="A1847" s="4">
        <f>IF(B1846=B1847,A1846,A1846+1)</f>
        <v>643</v>
      </c>
      <c r="B1847" s="4" t="s">
        <v>2928</v>
      </c>
      <c r="C1847" s="4" t="s">
        <v>2927</v>
      </c>
      <c r="D1847" s="4" t="s">
        <v>2583</v>
      </c>
      <c r="E1847" s="4" t="s">
        <v>2582</v>
      </c>
      <c r="F1847" s="4" t="s">
        <v>7</v>
      </c>
      <c r="G1847" s="4" t="s">
        <v>8</v>
      </c>
      <c r="H1847" s="4" t="s">
        <v>7</v>
      </c>
      <c r="I1847" s="4">
        <v>1</v>
      </c>
      <c r="J1847" s="4" t="s">
        <v>1655</v>
      </c>
      <c r="K1847" s="4" t="s">
        <v>2712</v>
      </c>
      <c r="L1847" s="4" t="s">
        <v>4</v>
      </c>
      <c r="M1847" s="4" t="s">
        <v>2931</v>
      </c>
      <c r="N1847" s="4" t="s">
        <v>894</v>
      </c>
      <c r="P1847" s="4" t="s">
        <v>669</v>
      </c>
      <c r="Q1847" s="4" t="s">
        <v>1475</v>
      </c>
      <c r="R1847" s="4" t="s">
        <v>2434</v>
      </c>
      <c r="S1847" s="5" t="str">
        <f>IF(P1847="심사불필요","-",VLOOKUP(K1847,'[1]자격증 backdata'!A:G,7,0))</f>
        <v>-</v>
      </c>
      <c r="T1847" s="5" t="str">
        <f>IF(S1847="-","-",IF(COUNTIFS(B:B,B1847,S:S,"필수")&gt;0,"자격요건충족","확인필요"))</f>
        <v>-</v>
      </c>
      <c r="U1847" s="5"/>
      <c r="W1847" s="5">
        <f>IF(Q1847="4급","심사불필요",VLOOKUP(K1847,'[1]자격증 backdata'!A:B,2,0))</f>
        <v>4</v>
      </c>
      <c r="X1847" s="4">
        <f>IF(R1847="A", MIN(20, SUMIFS(W:W, B:B, B1847, R:R, "A")),IF(R1847="B", MIN(30, SUMIFS(W:W, B:B, B1847, R:R, "B")),"비해당분야"))</f>
        <v>10</v>
      </c>
      <c r="Y1847" s="4" t="str">
        <f>IF(R1847="C",MIN(30,IF(COUNTIFS(B:B,B1847,W:W,"가1")=1,25,IF(COUNTIFS(B:B,B1847,W:W,"가1")&gt;=2,30,0))+IF(COUNTIFS(B:B,B1847,W:W,"나1")&gt;=4,30,IF(COUNTIFS(B:B,B1847,W:W,"나1")=3,26,IF(COUNTIFS(B:B,B1847,W:W,"나1")=2,22,IF(COUNTIFS(B:B,B1847,W:W,"나1")=1,18,0)))))+MIN(30,IF(COUNTIFS(B:B,B1847,W:W,"가2")=1,25,IF(COUNTIFS(B:B,B1847,W:W,"가2")&gt;=2,30,0))+IF(COUNTIFS(B:B,B1847,W:W,"나2")=3,30,IF(COUNTIFS(B:B,B1847,W:W,"나2")=2,25,IF(COUNTIFS(B:B,B1847,W:W,"나2")=1,20,0)))),"비해당분야")</f>
        <v>비해당분야</v>
      </c>
      <c r="Z1847" s="4" t="str">
        <f>IF(R1847="C",VLOOKUP(K1847,'[1]자격증 backdata'!A:F,6,0),"비해당분야")</f>
        <v>비해당분야</v>
      </c>
      <c r="AA1847" s="4" t="str">
        <f>IF(R1847="C",SUMIF(B:B,B1847,Z:Z),"비해당분야")</f>
        <v>비해당분야</v>
      </c>
      <c r="AB1847" s="4" t="str">
        <f>IF(R1847="C",SUM(Y1847,AA1847),"비해당분야")</f>
        <v>비해당분야</v>
      </c>
      <c r="AC1847" s="4">
        <f>IF(R1847="C",AB1847,X1847)</f>
        <v>10</v>
      </c>
      <c r="AD1847" s="4">
        <f>VLOOKUP(K1847,'[1]자격증 backdata'!A:D,4,0)</f>
        <v>0</v>
      </c>
      <c r="AE1847" s="4">
        <f>IF(_xlfn.MAXIFS(AD:AD,B:B,B1847)&gt;10,10,_xlfn.MAXIFS(AD:AD,B:B,B1847))</f>
        <v>5</v>
      </c>
      <c r="AG1847" s="5" t="str">
        <f>VLOOKUP(K1847,'[1]자격증 backdata'!A:C,3,0)</f>
        <v>F</v>
      </c>
      <c r="AH1847" s="5">
        <f>COUNTIFS($B:$B,$B1847,$AG:$AG,AH$1)</f>
        <v>0</v>
      </c>
      <c r="AI1847" s="5">
        <f>COUNTIFS($B:$B,$B1847,$AG:$AG,AI$1)</f>
        <v>0</v>
      </c>
      <c r="AJ1847" s="5">
        <f>COUNTIFS($B:$B,$B1847,$AG:$AG,AJ$1)</f>
        <v>0</v>
      </c>
      <c r="AK1847" s="5">
        <f>COUNTIFS($B:$B,$B1847,$AG:$AG,AK$1)</f>
        <v>0</v>
      </c>
      <c r="AL1847" s="5">
        <f>COUNTIFS($B:$B,$B1847,$AG:$AG,AL$1)</f>
        <v>0</v>
      </c>
      <c r="AM1847" s="5">
        <f>COUNTIFS($B:$B,$B1847,$AG:$AG,AM$1)</f>
        <v>1</v>
      </c>
      <c r="AN1847" s="5">
        <f>COUNTIFS($B:$B,$B1847,$AG:$AG,AN$1)</f>
        <v>1</v>
      </c>
      <c r="AO1847" s="5">
        <f>COUNTIFS($B:$B,$B1847,$AG:$AG,AO$1)</f>
        <v>0</v>
      </c>
      <c r="AP1847" s="5">
        <f>COUNTIFS($B:$B,$B1847,$AG:$AG,AP$1)</f>
        <v>0</v>
      </c>
      <c r="AQ1847" s="5">
        <f>COUNTIFS($B:$B,$B1847,$AG:$AG,AQ$1)</f>
        <v>0</v>
      </c>
      <c r="AR1847" s="5">
        <f>COUNTIFS($B:$B,$B1847,$AG:$AG,AR$1)</f>
        <v>0</v>
      </c>
      <c r="AS1847" s="5">
        <f>COUNTIFS($B:$B,$B1847,$AG:$AG,AS$1)</f>
        <v>0</v>
      </c>
      <c r="AT1847" s="5">
        <f>COUNTIFS($B:$B,$B1847,$AG:$AG,AT$1)</f>
        <v>1</v>
      </c>
      <c r="AU1847" s="5">
        <f>COUNTIFS($B:$B,$B1847,$AG:$AG,AU$1)</f>
        <v>0</v>
      </c>
    </row>
    <row r="1848" spans="1:47" ht="15" customHeight="1" x14ac:dyDescent="0.35">
      <c r="A1848" s="6">
        <f>IF(B1847=B1848,A1847,A1847+1)</f>
        <v>643</v>
      </c>
      <c r="B1848" s="6" t="s">
        <v>2928</v>
      </c>
      <c r="C1848" s="6" t="s">
        <v>2927</v>
      </c>
      <c r="D1848" s="6" t="s">
        <v>2583</v>
      </c>
      <c r="E1848" s="6" t="s">
        <v>2582</v>
      </c>
      <c r="F1848" s="4" t="s">
        <v>7</v>
      </c>
      <c r="G1848" s="4" t="s">
        <v>8</v>
      </c>
      <c r="H1848" s="4" t="s">
        <v>7</v>
      </c>
      <c r="I1848" s="4">
        <v>2</v>
      </c>
      <c r="J1848" s="4" t="s">
        <v>57</v>
      </c>
      <c r="K1848" s="4" t="s">
        <v>2599</v>
      </c>
      <c r="L1848" s="4" t="s">
        <v>55</v>
      </c>
      <c r="M1848" s="4" t="s">
        <v>2930</v>
      </c>
      <c r="N1848" s="4" t="s">
        <v>1214</v>
      </c>
      <c r="P1848" s="4" t="s">
        <v>669</v>
      </c>
      <c r="Q1848" s="4" t="s">
        <v>1475</v>
      </c>
      <c r="R1848" s="4" t="s">
        <v>2434</v>
      </c>
      <c r="S1848" s="5" t="str">
        <f>IF(P1848="심사불필요","-",VLOOKUP(K1848,'[1]자격증 backdata'!A:G,7,0))</f>
        <v>-</v>
      </c>
      <c r="T1848" s="5" t="str">
        <f>IF(S1848="-","-",IF(COUNTIFS(B:B,B1848,S:S,"필수")&gt;0,"자격요건충족","확인필요"))</f>
        <v>-</v>
      </c>
      <c r="U1848" s="5"/>
      <c r="W1848" s="5">
        <f>IF(Q1848="4급","심사불필요",VLOOKUP(K1848,'[1]자격증 backdata'!A:B,2,0))</f>
        <v>2</v>
      </c>
      <c r="X1848" s="4">
        <f>IF(R1848="A", MIN(20, SUMIFS(W:W, B:B, B1848, R:R, "A")),IF(R1848="B", MIN(30, SUMIFS(W:W, B:B, B1848, R:R, "B")),"비해당분야"))</f>
        <v>10</v>
      </c>
      <c r="Y1848" s="4" t="str">
        <f>IF(R1848="C",MIN(30,IF(COUNTIFS(B:B,B1848,W:W,"가1")=1,25,IF(COUNTIFS(B:B,B1848,W:W,"가1")&gt;=2,30,0))+IF(COUNTIFS(B:B,B1848,W:W,"나1")&gt;=4,30,IF(COUNTIFS(B:B,B1848,W:W,"나1")=3,26,IF(COUNTIFS(B:B,B1848,W:W,"나1")=2,22,IF(COUNTIFS(B:B,B1848,W:W,"나1")=1,18,0)))))+MIN(30,IF(COUNTIFS(B:B,B1848,W:W,"가2")=1,25,IF(COUNTIFS(B:B,B1848,W:W,"가2")&gt;=2,30,0))+IF(COUNTIFS(B:B,B1848,W:W,"나2")=3,30,IF(COUNTIFS(B:B,B1848,W:W,"나2")=2,25,IF(COUNTIFS(B:B,B1848,W:W,"나2")=1,20,0)))),"비해당분야")</f>
        <v>비해당분야</v>
      </c>
      <c r="Z1848" s="4" t="str">
        <f>IF(R1848="C",VLOOKUP(K1848,'[1]자격증 backdata'!A:F,6,0),"비해당분야")</f>
        <v>비해당분야</v>
      </c>
      <c r="AA1848" s="4" t="str">
        <f>IF(R1848="C",SUMIF(B:B,B1848,Z:Z),"비해당분야")</f>
        <v>비해당분야</v>
      </c>
      <c r="AB1848" s="4" t="str">
        <f>IF(R1848="C",SUM(Y1848,AA1848),"비해당분야")</f>
        <v>비해당분야</v>
      </c>
      <c r="AC1848" s="4">
        <f>IF(R1848="C",AB1848,X1848)</f>
        <v>10</v>
      </c>
      <c r="AD1848" s="4">
        <f>VLOOKUP(K1848,'[1]자격증 backdata'!A:D,4,0)</f>
        <v>0</v>
      </c>
      <c r="AE1848" s="4">
        <f>IF(_xlfn.MAXIFS(AD:AD,B:B,B1848)&gt;10,10,_xlfn.MAXIFS(AD:AD,B:B,B1848))</f>
        <v>5</v>
      </c>
      <c r="AG1848" s="5" t="str">
        <f>VLOOKUP(K1848,'[1]자격증 backdata'!A:C,3,0)</f>
        <v>M</v>
      </c>
      <c r="AH1848" s="5">
        <f>COUNTIFS($B:$B,$B1848,$AG:$AG,AH$1)</f>
        <v>0</v>
      </c>
      <c r="AI1848" s="5">
        <f>COUNTIFS($B:$B,$B1848,$AG:$AG,AI$1)</f>
        <v>0</v>
      </c>
      <c r="AJ1848" s="5">
        <f>COUNTIFS($B:$B,$B1848,$AG:$AG,AJ$1)</f>
        <v>0</v>
      </c>
      <c r="AK1848" s="5">
        <f>COUNTIFS($B:$B,$B1848,$AG:$AG,AK$1)</f>
        <v>0</v>
      </c>
      <c r="AL1848" s="5">
        <f>COUNTIFS($B:$B,$B1848,$AG:$AG,AL$1)</f>
        <v>0</v>
      </c>
      <c r="AM1848" s="5">
        <f>COUNTIFS($B:$B,$B1848,$AG:$AG,AM$1)</f>
        <v>1</v>
      </c>
      <c r="AN1848" s="5">
        <f>COUNTIFS($B:$B,$B1848,$AG:$AG,AN$1)</f>
        <v>1</v>
      </c>
      <c r="AO1848" s="5">
        <f>COUNTIFS($B:$B,$B1848,$AG:$AG,AO$1)</f>
        <v>0</v>
      </c>
      <c r="AP1848" s="5">
        <f>COUNTIFS($B:$B,$B1848,$AG:$AG,AP$1)</f>
        <v>0</v>
      </c>
      <c r="AQ1848" s="5">
        <f>COUNTIFS($B:$B,$B1848,$AG:$AG,AQ$1)</f>
        <v>0</v>
      </c>
      <c r="AR1848" s="5">
        <f>COUNTIFS($B:$B,$B1848,$AG:$AG,AR$1)</f>
        <v>0</v>
      </c>
      <c r="AS1848" s="5">
        <f>COUNTIFS($B:$B,$B1848,$AG:$AG,AS$1)</f>
        <v>0</v>
      </c>
      <c r="AT1848" s="5">
        <f>COUNTIFS($B:$B,$B1848,$AG:$AG,AT$1)</f>
        <v>1</v>
      </c>
      <c r="AU1848" s="5">
        <f>COUNTIFS($B:$B,$B1848,$AG:$AG,AU$1)</f>
        <v>0</v>
      </c>
    </row>
    <row r="1849" spans="1:47" ht="15" customHeight="1" x14ac:dyDescent="0.35">
      <c r="A1849" s="6">
        <f>IF(B1848=B1849,A1848,A1848+1)</f>
        <v>643</v>
      </c>
      <c r="B1849" s="6" t="s">
        <v>2928</v>
      </c>
      <c r="C1849" s="6" t="s">
        <v>2927</v>
      </c>
      <c r="D1849" s="6" t="s">
        <v>2583</v>
      </c>
      <c r="E1849" s="6" t="s">
        <v>2582</v>
      </c>
      <c r="F1849" s="4" t="s">
        <v>7</v>
      </c>
      <c r="G1849" s="4" t="s">
        <v>8</v>
      </c>
      <c r="H1849" s="4" t="s">
        <v>7</v>
      </c>
      <c r="I1849" s="4">
        <v>3</v>
      </c>
      <c r="J1849" s="4" t="s">
        <v>633</v>
      </c>
      <c r="K1849" s="4" t="s">
        <v>2614</v>
      </c>
      <c r="L1849" s="4" t="s">
        <v>55</v>
      </c>
      <c r="M1849" s="4" t="s">
        <v>2929</v>
      </c>
      <c r="N1849" s="4" t="s">
        <v>2488</v>
      </c>
      <c r="P1849" s="4" t="s">
        <v>669</v>
      </c>
      <c r="Q1849" s="4" t="s">
        <v>1475</v>
      </c>
      <c r="R1849" s="4" t="s">
        <v>2434</v>
      </c>
      <c r="S1849" s="5" t="str">
        <f>IF(P1849="심사불필요","-",VLOOKUP(K1849,'[1]자격증 backdata'!A:G,7,0))</f>
        <v>-</v>
      </c>
      <c r="T1849" s="5" t="str">
        <f>IF(S1849="-","-",IF(COUNTIFS(B:B,B1849,S:S,"필수")&gt;0,"자격요건충족","확인필요"))</f>
        <v>-</v>
      </c>
      <c r="U1849" s="5"/>
      <c r="W1849" s="5">
        <f>IF(Q1849="4급","심사불필요",VLOOKUP(K1849,'[1]자격증 backdata'!A:B,2,0))</f>
        <v>4</v>
      </c>
      <c r="X1849" s="4">
        <f>IF(R1849="A", MIN(20, SUMIFS(W:W, B:B, B1849, R:R, "A")),IF(R1849="B", MIN(30, SUMIFS(W:W, B:B, B1849, R:R, "B")),"비해당분야"))</f>
        <v>10</v>
      </c>
      <c r="Y1849" s="4" t="str">
        <f>IF(R1849="C",MIN(30,IF(COUNTIFS(B:B,B1849,W:W,"가1")=1,25,IF(COUNTIFS(B:B,B1849,W:W,"가1")&gt;=2,30,0))+IF(COUNTIFS(B:B,B1849,W:W,"나1")&gt;=4,30,IF(COUNTIFS(B:B,B1849,W:W,"나1")=3,26,IF(COUNTIFS(B:B,B1849,W:W,"나1")=2,22,IF(COUNTIFS(B:B,B1849,W:W,"나1")=1,18,0)))))+MIN(30,IF(COUNTIFS(B:B,B1849,W:W,"가2")=1,25,IF(COUNTIFS(B:B,B1849,W:W,"가2")&gt;=2,30,0))+IF(COUNTIFS(B:B,B1849,W:W,"나2")=3,30,IF(COUNTIFS(B:B,B1849,W:W,"나2")=2,25,IF(COUNTIFS(B:B,B1849,W:W,"나2")=1,20,0)))),"비해당분야")</f>
        <v>비해당분야</v>
      </c>
      <c r="Z1849" s="4" t="str">
        <f>IF(R1849="C",VLOOKUP(K1849,'[1]자격증 backdata'!A:F,6,0),"비해당분야")</f>
        <v>비해당분야</v>
      </c>
      <c r="AA1849" s="4" t="str">
        <f>IF(R1849="C",SUMIF(B:B,B1849,Z:Z),"비해당분야")</f>
        <v>비해당분야</v>
      </c>
      <c r="AB1849" s="4" t="str">
        <f>IF(R1849="C",SUM(Y1849,AA1849),"비해당분야")</f>
        <v>비해당분야</v>
      </c>
      <c r="AC1849" s="4">
        <f>IF(R1849="C",AB1849,X1849)</f>
        <v>10</v>
      </c>
      <c r="AD1849" s="4">
        <f>VLOOKUP(K1849,'[1]자격증 backdata'!A:D,4,0)</f>
        <v>0</v>
      </c>
      <c r="AE1849" s="4">
        <f>IF(_xlfn.MAXIFS(AD:AD,B:B,B1849)&gt;10,10,_xlfn.MAXIFS(AD:AD,B:B,B1849))</f>
        <v>5</v>
      </c>
      <c r="AG1849" s="5" t="str">
        <f>VLOOKUP(K1849,'[1]자격증 backdata'!A:C,3,0)</f>
        <v>G</v>
      </c>
      <c r="AH1849" s="5">
        <f>COUNTIFS($B:$B,$B1849,$AG:$AG,AH$1)</f>
        <v>0</v>
      </c>
      <c r="AI1849" s="5">
        <f>COUNTIFS($B:$B,$B1849,$AG:$AG,AI$1)</f>
        <v>0</v>
      </c>
      <c r="AJ1849" s="5">
        <f>COUNTIFS($B:$B,$B1849,$AG:$AG,AJ$1)</f>
        <v>0</v>
      </c>
      <c r="AK1849" s="5">
        <f>COUNTIFS($B:$B,$B1849,$AG:$AG,AK$1)</f>
        <v>0</v>
      </c>
      <c r="AL1849" s="5">
        <f>COUNTIFS($B:$B,$B1849,$AG:$AG,AL$1)</f>
        <v>0</v>
      </c>
      <c r="AM1849" s="5">
        <f>COUNTIFS($B:$B,$B1849,$AG:$AG,AM$1)</f>
        <v>1</v>
      </c>
      <c r="AN1849" s="5">
        <f>COUNTIFS($B:$B,$B1849,$AG:$AG,AN$1)</f>
        <v>1</v>
      </c>
      <c r="AO1849" s="5">
        <f>COUNTIFS($B:$B,$B1849,$AG:$AG,AO$1)</f>
        <v>0</v>
      </c>
      <c r="AP1849" s="5">
        <f>COUNTIFS($B:$B,$B1849,$AG:$AG,AP$1)</f>
        <v>0</v>
      </c>
      <c r="AQ1849" s="5">
        <f>COUNTIFS($B:$B,$B1849,$AG:$AG,AQ$1)</f>
        <v>0</v>
      </c>
      <c r="AR1849" s="5">
        <f>COUNTIFS($B:$B,$B1849,$AG:$AG,AR$1)</f>
        <v>0</v>
      </c>
      <c r="AS1849" s="5">
        <f>COUNTIFS($B:$B,$B1849,$AG:$AG,AS$1)</f>
        <v>0</v>
      </c>
      <c r="AT1849" s="5">
        <f>COUNTIFS($B:$B,$B1849,$AG:$AG,AT$1)</f>
        <v>1</v>
      </c>
      <c r="AU1849" s="5">
        <f>COUNTIFS($B:$B,$B1849,$AG:$AG,AU$1)</f>
        <v>0</v>
      </c>
    </row>
    <row r="1850" spans="1:47" ht="15" customHeight="1" x14ac:dyDescent="0.35">
      <c r="A1850" s="6">
        <f>IF(B1849=B1850,A1849,A1849+1)</f>
        <v>643</v>
      </c>
      <c r="B1850" s="6" t="s">
        <v>2928</v>
      </c>
      <c r="C1850" s="6" t="s">
        <v>2927</v>
      </c>
      <c r="D1850" s="6" t="s">
        <v>2583</v>
      </c>
      <c r="E1850" s="6" t="s">
        <v>2582</v>
      </c>
      <c r="F1850" s="4" t="s">
        <v>7</v>
      </c>
      <c r="G1850" s="4" t="s">
        <v>8</v>
      </c>
      <c r="H1850" s="4" t="s">
        <v>7</v>
      </c>
      <c r="I1850" s="4">
        <v>4</v>
      </c>
      <c r="J1850" s="4" t="s">
        <v>38</v>
      </c>
      <c r="K1850" s="4" t="s">
        <v>2659</v>
      </c>
      <c r="L1850" s="4" t="s">
        <v>36</v>
      </c>
      <c r="M1850" s="4" t="s">
        <v>2926</v>
      </c>
      <c r="N1850" s="4" t="s">
        <v>244</v>
      </c>
      <c r="P1850" s="4" t="s">
        <v>669</v>
      </c>
      <c r="Q1850" s="4" t="s">
        <v>1475</v>
      </c>
      <c r="R1850" s="4" t="s">
        <v>2434</v>
      </c>
      <c r="S1850" s="5" t="str">
        <f>IF(P1850="심사불필요","-",VLOOKUP(K1850,'[1]자격증 backdata'!A:G,7,0))</f>
        <v>-</v>
      </c>
      <c r="T1850" s="5" t="str">
        <f>IF(S1850="-","-",IF(COUNTIFS(B:B,B1850,S:S,"필수")&gt;0,"자격요건충족","확인필요"))</f>
        <v>-</v>
      </c>
      <c r="U1850" s="5"/>
      <c r="W1850" s="5">
        <f>IF(Q1850="4급","심사불필요",VLOOKUP(K1850,'[1]자격증 backdata'!A:B,2,0))</f>
        <v>0</v>
      </c>
      <c r="X1850" s="4">
        <f>IF(R1850="A", MIN(20, SUMIFS(W:W, B:B, B1850, R:R, "A")),IF(R1850="B", MIN(30, SUMIFS(W:W, B:B, B1850, R:R, "B")),"비해당분야"))</f>
        <v>10</v>
      </c>
      <c r="Y1850" s="4" t="str">
        <f>IF(R1850="C",MIN(30,IF(COUNTIFS(B:B,B1850,W:W,"가1")=1,25,IF(COUNTIFS(B:B,B1850,W:W,"가1")&gt;=2,30,0))+IF(COUNTIFS(B:B,B1850,W:W,"나1")&gt;=4,30,IF(COUNTIFS(B:B,B1850,W:W,"나1")=3,26,IF(COUNTIFS(B:B,B1850,W:W,"나1")=2,22,IF(COUNTIFS(B:B,B1850,W:W,"나1")=1,18,0)))))+MIN(30,IF(COUNTIFS(B:B,B1850,W:W,"가2")=1,25,IF(COUNTIFS(B:B,B1850,W:W,"가2")&gt;=2,30,0))+IF(COUNTIFS(B:B,B1850,W:W,"나2")=3,30,IF(COUNTIFS(B:B,B1850,W:W,"나2")=2,25,IF(COUNTIFS(B:B,B1850,W:W,"나2")=1,20,0)))),"비해당분야")</f>
        <v>비해당분야</v>
      </c>
      <c r="Z1850" s="4" t="str">
        <f>IF(R1850="C",VLOOKUP(K1850,'[1]자격증 backdata'!A:F,6,0),"비해당분야")</f>
        <v>비해당분야</v>
      </c>
      <c r="AA1850" s="4" t="str">
        <f>IF(R1850="C",SUMIF(B:B,B1850,Z:Z),"비해당분야")</f>
        <v>비해당분야</v>
      </c>
      <c r="AB1850" s="4" t="str">
        <f>IF(R1850="C",SUM(Y1850,AA1850),"비해당분야")</f>
        <v>비해당분야</v>
      </c>
      <c r="AC1850" s="4">
        <f>IF(R1850="C",AB1850,X1850)</f>
        <v>10</v>
      </c>
      <c r="AD1850" s="4">
        <f>VLOOKUP(K1850,'[1]자격증 backdata'!A:D,4,0)</f>
        <v>5</v>
      </c>
      <c r="AE1850" s="4">
        <f>IF(_xlfn.MAXIFS(AD:AD,B:B,B1850)&gt;10,10,_xlfn.MAXIFS(AD:AD,B:B,B1850))</f>
        <v>5</v>
      </c>
      <c r="AG1850" s="5">
        <f>VLOOKUP(K1850,'[1]자격증 backdata'!A:C,3,0)</f>
        <v>0</v>
      </c>
      <c r="AH1850" s="5">
        <f>COUNTIFS($B:$B,$B1850,$AG:$AG,AH$1)</f>
        <v>0</v>
      </c>
      <c r="AI1850" s="5">
        <f>COUNTIFS($B:$B,$B1850,$AG:$AG,AI$1)</f>
        <v>0</v>
      </c>
      <c r="AJ1850" s="5">
        <f>COUNTIFS($B:$B,$B1850,$AG:$AG,AJ$1)</f>
        <v>0</v>
      </c>
      <c r="AK1850" s="5">
        <f>COUNTIFS($B:$B,$B1850,$AG:$AG,AK$1)</f>
        <v>0</v>
      </c>
      <c r="AL1850" s="5">
        <f>COUNTIFS($B:$B,$B1850,$AG:$AG,AL$1)</f>
        <v>0</v>
      </c>
      <c r="AM1850" s="5">
        <f>COUNTIFS($B:$B,$B1850,$AG:$AG,AM$1)</f>
        <v>1</v>
      </c>
      <c r="AN1850" s="5">
        <f>COUNTIFS($B:$B,$B1850,$AG:$AG,AN$1)</f>
        <v>1</v>
      </c>
      <c r="AO1850" s="5">
        <f>COUNTIFS($B:$B,$B1850,$AG:$AG,AO$1)</f>
        <v>0</v>
      </c>
      <c r="AP1850" s="5">
        <f>COUNTIFS($B:$B,$B1850,$AG:$AG,AP$1)</f>
        <v>0</v>
      </c>
      <c r="AQ1850" s="5">
        <f>COUNTIFS($B:$B,$B1850,$AG:$AG,AQ$1)</f>
        <v>0</v>
      </c>
      <c r="AR1850" s="5">
        <f>COUNTIFS($B:$B,$B1850,$AG:$AG,AR$1)</f>
        <v>0</v>
      </c>
      <c r="AS1850" s="5">
        <f>COUNTIFS($B:$B,$B1850,$AG:$AG,AS$1)</f>
        <v>0</v>
      </c>
      <c r="AT1850" s="5">
        <f>COUNTIFS($B:$B,$B1850,$AG:$AG,AT$1)</f>
        <v>1</v>
      </c>
      <c r="AU1850" s="5">
        <f>COUNTIFS($B:$B,$B1850,$AG:$AG,AU$1)</f>
        <v>0</v>
      </c>
    </row>
    <row r="1851" spans="1:47" ht="15" customHeight="1" x14ac:dyDescent="0.35">
      <c r="A1851" s="3">
        <f>IF(B1850=B1851,A1850,A1850+1)</f>
        <v>644</v>
      </c>
      <c r="B1851" s="3" t="s">
        <v>2925</v>
      </c>
      <c r="C1851" s="3" t="s">
        <v>2924</v>
      </c>
      <c r="D1851" s="3" t="s">
        <v>2583</v>
      </c>
      <c r="E1851" s="3" t="s">
        <v>2582</v>
      </c>
      <c r="F1851" s="4" t="s">
        <v>7</v>
      </c>
      <c r="G1851" s="4" t="s">
        <v>8</v>
      </c>
      <c r="H1851" s="4" t="s">
        <v>7</v>
      </c>
      <c r="I1851" s="3">
        <v>1</v>
      </c>
      <c r="J1851" s="3" t="s">
        <v>69</v>
      </c>
      <c r="K1851" s="3" t="s">
        <v>2590</v>
      </c>
      <c r="L1851" s="3" t="s">
        <v>36</v>
      </c>
      <c r="M1851" s="3" t="s">
        <v>2923</v>
      </c>
      <c r="N1851" s="3" t="s">
        <v>189</v>
      </c>
      <c r="P1851" s="3" t="s">
        <v>669</v>
      </c>
      <c r="Q1851" s="3" t="s">
        <v>1475</v>
      </c>
      <c r="R1851" s="3" t="s">
        <v>2434</v>
      </c>
      <c r="S1851" s="2" t="str">
        <f>IF(P1851="심사불필요","-",VLOOKUP(K1851,'[1]자격증 backdata'!A:G,7,0))</f>
        <v>-</v>
      </c>
      <c r="T1851" s="2" t="str">
        <f>IF(S1851="-","-",IF(COUNTIFS(B:B,B1851,S:S,"필수")&gt;0,"자격요건충족","확인필요"))</f>
        <v>-</v>
      </c>
      <c r="U1851" s="2"/>
      <c r="W1851" s="2">
        <f>IF(Q1851="4급","심사불필요",VLOOKUP(K1851,'[1]자격증 backdata'!A:B,2,0))</f>
        <v>0</v>
      </c>
      <c r="X1851" s="3">
        <f>IF(R1851="A", MIN(20, SUMIFS(W:W, B:B, B1851, R:R, "A")),IF(R1851="B", MIN(30, SUMIFS(W:W, B:B, B1851, R:R, "B")),"비해당분야"))</f>
        <v>0</v>
      </c>
      <c r="Y1851" s="3" t="str">
        <f>IF(R1851="C",MIN(30,IF(COUNTIFS(B:B,B1851,W:W,"가1")=1,25,IF(COUNTIFS(B:B,B1851,W:W,"가1")&gt;=2,30,0))+IF(COUNTIFS(B:B,B1851,W:W,"나1")&gt;=4,30,IF(COUNTIFS(B:B,B1851,W:W,"나1")=3,26,IF(COUNTIFS(B:B,B1851,W:W,"나1")=2,22,IF(COUNTIFS(B:B,B1851,W:W,"나1")=1,18,0)))))+MIN(30,IF(COUNTIFS(B:B,B1851,W:W,"가2")=1,25,IF(COUNTIFS(B:B,B1851,W:W,"가2")&gt;=2,30,0))+IF(COUNTIFS(B:B,B1851,W:W,"나2")=3,30,IF(COUNTIFS(B:B,B1851,W:W,"나2")=2,25,IF(COUNTIFS(B:B,B1851,W:W,"나2")=1,20,0)))),"비해당분야")</f>
        <v>비해당분야</v>
      </c>
      <c r="Z1851" s="3" t="str">
        <f>IF(R1851="C",VLOOKUP(K1851,'[1]자격증 backdata'!A:F,6,0),"비해당분야")</f>
        <v>비해당분야</v>
      </c>
      <c r="AA1851" s="3" t="str">
        <f>IF(R1851="C",SUMIF(B:B,B1851,Z:Z),"비해당분야")</f>
        <v>비해당분야</v>
      </c>
      <c r="AB1851" s="3" t="str">
        <f>IF(R1851="C",SUM(Y1851,AA1851),"비해당분야")</f>
        <v>비해당분야</v>
      </c>
      <c r="AC1851" s="3">
        <f>IF(R1851="C",AB1851,X1851)</f>
        <v>0</v>
      </c>
      <c r="AD1851" s="3">
        <f>VLOOKUP(K1851,'[1]자격증 backdata'!A:D,4,0)</f>
        <v>5</v>
      </c>
      <c r="AE1851" s="3">
        <f>IF(_xlfn.MAXIFS(AD:AD,B:B,B1851)&gt;10,10,_xlfn.MAXIFS(AD:AD,B:B,B1851))</f>
        <v>5</v>
      </c>
      <c r="AG1851" s="2">
        <f>VLOOKUP(K1851,'[1]자격증 backdata'!A:C,3,0)</f>
        <v>0</v>
      </c>
      <c r="AH1851" s="2">
        <f>COUNTIFS($B:$B,$B1851,$AG:$AG,AH$1)</f>
        <v>0</v>
      </c>
      <c r="AI1851" s="2">
        <f>COUNTIFS($B:$B,$B1851,$AG:$AG,AI$1)</f>
        <v>0</v>
      </c>
      <c r="AJ1851" s="2">
        <f>COUNTIFS($B:$B,$B1851,$AG:$AG,AJ$1)</f>
        <v>0</v>
      </c>
      <c r="AK1851" s="2">
        <f>COUNTIFS($B:$B,$B1851,$AG:$AG,AK$1)</f>
        <v>0</v>
      </c>
      <c r="AL1851" s="2">
        <f>COUNTIFS($B:$B,$B1851,$AG:$AG,AL$1)</f>
        <v>0</v>
      </c>
      <c r="AM1851" s="2">
        <f>COUNTIFS($B:$B,$B1851,$AG:$AG,AM$1)</f>
        <v>0</v>
      </c>
      <c r="AN1851" s="2">
        <f>COUNTIFS($B:$B,$B1851,$AG:$AG,AN$1)</f>
        <v>0</v>
      </c>
      <c r="AO1851" s="2">
        <f>COUNTIFS($B:$B,$B1851,$AG:$AG,AO$1)</f>
        <v>0</v>
      </c>
      <c r="AP1851" s="2">
        <f>COUNTIFS($B:$B,$B1851,$AG:$AG,AP$1)</f>
        <v>0</v>
      </c>
      <c r="AQ1851" s="2">
        <f>COUNTIFS($B:$B,$B1851,$AG:$AG,AQ$1)</f>
        <v>0</v>
      </c>
      <c r="AR1851" s="2">
        <f>COUNTIFS($B:$B,$B1851,$AG:$AG,AR$1)</f>
        <v>0</v>
      </c>
      <c r="AS1851" s="2">
        <f>COUNTIFS($B:$B,$B1851,$AG:$AG,AS$1)</f>
        <v>0</v>
      </c>
      <c r="AT1851" s="2">
        <f>COUNTIFS($B:$B,$B1851,$AG:$AG,AT$1)</f>
        <v>0</v>
      </c>
      <c r="AU1851" s="2">
        <f>COUNTIFS($B:$B,$B1851,$AG:$AG,AU$1)</f>
        <v>0</v>
      </c>
    </row>
    <row r="1852" spans="1:47" ht="15" customHeight="1" x14ac:dyDescent="0.35">
      <c r="A1852" s="4">
        <f>IF(B1851=B1852,A1851,A1851+1)</f>
        <v>645</v>
      </c>
      <c r="B1852" s="4" t="s">
        <v>2920</v>
      </c>
      <c r="C1852" s="4" t="s">
        <v>2919</v>
      </c>
      <c r="D1852" s="4" t="s">
        <v>2583</v>
      </c>
      <c r="E1852" s="4" t="s">
        <v>2582</v>
      </c>
      <c r="F1852" s="4" t="s">
        <v>7</v>
      </c>
      <c r="G1852" s="4" t="s">
        <v>8</v>
      </c>
      <c r="H1852" s="4" t="s">
        <v>7</v>
      </c>
      <c r="I1852" s="4">
        <v>1</v>
      </c>
      <c r="J1852" s="4" t="s">
        <v>2588</v>
      </c>
      <c r="K1852" s="4" t="s">
        <v>2587</v>
      </c>
      <c r="L1852" s="4" t="s">
        <v>4</v>
      </c>
      <c r="M1852" s="4" t="s">
        <v>2922</v>
      </c>
      <c r="N1852" s="4" t="s">
        <v>1283</v>
      </c>
      <c r="P1852" s="4" t="s">
        <v>669</v>
      </c>
      <c r="Q1852" s="4" t="s">
        <v>1475</v>
      </c>
      <c r="R1852" s="4" t="s">
        <v>2434</v>
      </c>
      <c r="S1852" s="5" t="str">
        <f>IF(P1852="심사불필요","-",VLOOKUP(K1852,'[1]자격증 backdata'!A:G,7,0))</f>
        <v>-</v>
      </c>
      <c r="T1852" s="5" t="str">
        <f>IF(S1852="-","-",IF(COUNTIFS(B:B,B1852,S:S,"필수")&gt;0,"자격요건충족","확인필요"))</f>
        <v>-</v>
      </c>
      <c r="U1852" s="5"/>
      <c r="W1852" s="5">
        <f>IF(Q1852="4급","심사불필요",VLOOKUP(K1852,'[1]자격증 backdata'!A:B,2,0))</f>
        <v>4</v>
      </c>
      <c r="X1852" s="4">
        <f>IF(R1852="A", MIN(20, SUMIFS(W:W, B:B, B1852, R:R, "A")),IF(R1852="B", MIN(30, SUMIFS(W:W, B:B, B1852, R:R, "B")),"비해당분야"))</f>
        <v>8</v>
      </c>
      <c r="Y1852" s="4" t="str">
        <f>IF(R1852="C",MIN(30,IF(COUNTIFS(B:B,B1852,W:W,"가1")=1,25,IF(COUNTIFS(B:B,B1852,W:W,"가1")&gt;=2,30,0))+IF(COUNTIFS(B:B,B1852,W:W,"나1")&gt;=4,30,IF(COUNTIFS(B:B,B1852,W:W,"나1")=3,26,IF(COUNTIFS(B:B,B1852,W:W,"나1")=2,22,IF(COUNTIFS(B:B,B1852,W:W,"나1")=1,18,0)))))+MIN(30,IF(COUNTIFS(B:B,B1852,W:W,"가2")=1,25,IF(COUNTIFS(B:B,B1852,W:W,"가2")&gt;=2,30,0))+IF(COUNTIFS(B:B,B1852,W:W,"나2")=3,30,IF(COUNTIFS(B:B,B1852,W:W,"나2")=2,25,IF(COUNTIFS(B:B,B1852,W:W,"나2")=1,20,0)))),"비해당분야")</f>
        <v>비해당분야</v>
      </c>
      <c r="Z1852" s="4" t="str">
        <f>IF(R1852="C",VLOOKUP(K1852,'[1]자격증 backdata'!A:F,6,0),"비해당분야")</f>
        <v>비해당분야</v>
      </c>
      <c r="AA1852" s="4" t="str">
        <f>IF(R1852="C",SUMIF(B:B,B1852,Z:Z),"비해당분야")</f>
        <v>비해당분야</v>
      </c>
      <c r="AB1852" s="4" t="str">
        <f>IF(R1852="C",SUM(Y1852,AA1852),"비해당분야")</f>
        <v>비해당분야</v>
      </c>
      <c r="AC1852" s="4">
        <f>IF(R1852="C",AB1852,X1852)</f>
        <v>8</v>
      </c>
      <c r="AD1852" s="4">
        <f>VLOOKUP(K1852,'[1]자격증 backdata'!A:D,4,0)</f>
        <v>0</v>
      </c>
      <c r="AE1852" s="4">
        <f>IF(_xlfn.MAXIFS(AD:AD,B:B,B1852)&gt;10,10,_xlfn.MAXIFS(AD:AD,B:B,B1852))</f>
        <v>5</v>
      </c>
      <c r="AG1852" s="5" t="str">
        <f>VLOOKUP(K1852,'[1]자격증 backdata'!A:C,3,0)</f>
        <v>L</v>
      </c>
      <c r="AH1852" s="5">
        <f>COUNTIFS($B:$B,$B1852,$AG:$AG,AH$1)</f>
        <v>0</v>
      </c>
      <c r="AI1852" s="5">
        <f>COUNTIFS($B:$B,$B1852,$AG:$AG,AI$1)</f>
        <v>0</v>
      </c>
      <c r="AJ1852" s="5">
        <f>COUNTIFS($B:$B,$B1852,$AG:$AG,AJ$1)</f>
        <v>0</v>
      </c>
      <c r="AK1852" s="5">
        <f>COUNTIFS($B:$B,$B1852,$AG:$AG,AK$1)</f>
        <v>0</v>
      </c>
      <c r="AL1852" s="5">
        <f>COUNTIFS($B:$B,$B1852,$AG:$AG,AL$1)</f>
        <v>0</v>
      </c>
      <c r="AM1852" s="5">
        <f>COUNTIFS($B:$B,$B1852,$AG:$AG,AM$1)</f>
        <v>0</v>
      </c>
      <c r="AN1852" s="5">
        <f>COUNTIFS($B:$B,$B1852,$AG:$AG,AN$1)</f>
        <v>0</v>
      </c>
      <c r="AO1852" s="5">
        <f>COUNTIFS($B:$B,$B1852,$AG:$AG,AO$1)</f>
        <v>0</v>
      </c>
      <c r="AP1852" s="5">
        <f>COUNTIFS($B:$B,$B1852,$AG:$AG,AP$1)</f>
        <v>0</v>
      </c>
      <c r="AQ1852" s="5">
        <f>COUNTIFS($B:$B,$B1852,$AG:$AG,AQ$1)</f>
        <v>0</v>
      </c>
      <c r="AR1852" s="5">
        <f>COUNTIFS($B:$B,$B1852,$AG:$AG,AR$1)</f>
        <v>0</v>
      </c>
      <c r="AS1852" s="5">
        <f>COUNTIFS($B:$B,$B1852,$AG:$AG,AS$1)</f>
        <v>1</v>
      </c>
      <c r="AT1852" s="5">
        <f>COUNTIFS($B:$B,$B1852,$AG:$AG,AT$1)</f>
        <v>1</v>
      </c>
      <c r="AU1852" s="5">
        <f>COUNTIFS($B:$B,$B1852,$AG:$AG,AU$1)</f>
        <v>0</v>
      </c>
    </row>
    <row r="1853" spans="1:47" ht="15" customHeight="1" x14ac:dyDescent="0.35">
      <c r="A1853" s="6">
        <f>IF(B1852=B1853,A1852,A1852+1)</f>
        <v>645</v>
      </c>
      <c r="B1853" s="6" t="s">
        <v>2920</v>
      </c>
      <c r="C1853" s="6" t="s">
        <v>2919</v>
      </c>
      <c r="D1853" s="6" t="s">
        <v>2583</v>
      </c>
      <c r="E1853" s="6" t="s">
        <v>2582</v>
      </c>
      <c r="F1853" s="4" t="s">
        <v>7</v>
      </c>
      <c r="G1853" s="4" t="s">
        <v>8</v>
      </c>
      <c r="H1853" s="4" t="s">
        <v>7</v>
      </c>
      <c r="I1853" s="4">
        <v>2</v>
      </c>
      <c r="J1853" s="4" t="s">
        <v>69</v>
      </c>
      <c r="K1853" s="4" t="s">
        <v>2590</v>
      </c>
      <c r="L1853" s="4" t="s">
        <v>36</v>
      </c>
      <c r="M1853" s="4" t="s">
        <v>2921</v>
      </c>
      <c r="N1853" s="4" t="s">
        <v>1138</v>
      </c>
      <c r="P1853" s="4" t="s">
        <v>669</v>
      </c>
      <c r="Q1853" s="4" t="s">
        <v>1475</v>
      </c>
      <c r="R1853" s="4" t="s">
        <v>2434</v>
      </c>
      <c r="S1853" s="5" t="str">
        <f>IF(P1853="심사불필요","-",VLOOKUP(K1853,'[1]자격증 backdata'!A:G,7,0))</f>
        <v>-</v>
      </c>
      <c r="T1853" s="5" t="str">
        <f>IF(S1853="-","-",IF(COUNTIFS(B:B,B1853,S:S,"필수")&gt;0,"자격요건충족","확인필요"))</f>
        <v>-</v>
      </c>
      <c r="U1853" s="5"/>
      <c r="W1853" s="5">
        <f>IF(Q1853="4급","심사불필요",VLOOKUP(K1853,'[1]자격증 backdata'!A:B,2,0))</f>
        <v>0</v>
      </c>
      <c r="X1853" s="4">
        <f>IF(R1853="A", MIN(20, SUMIFS(W:W, B:B, B1853, R:R, "A")),IF(R1853="B", MIN(30, SUMIFS(W:W, B:B, B1853, R:R, "B")),"비해당분야"))</f>
        <v>8</v>
      </c>
      <c r="Y1853" s="4" t="str">
        <f>IF(R1853="C",MIN(30,IF(COUNTIFS(B:B,B1853,W:W,"가1")=1,25,IF(COUNTIFS(B:B,B1853,W:W,"가1")&gt;=2,30,0))+IF(COUNTIFS(B:B,B1853,W:W,"나1")&gt;=4,30,IF(COUNTIFS(B:B,B1853,W:W,"나1")=3,26,IF(COUNTIFS(B:B,B1853,W:W,"나1")=2,22,IF(COUNTIFS(B:B,B1853,W:W,"나1")=1,18,0)))))+MIN(30,IF(COUNTIFS(B:B,B1853,W:W,"가2")=1,25,IF(COUNTIFS(B:B,B1853,W:W,"가2")&gt;=2,30,0))+IF(COUNTIFS(B:B,B1853,W:W,"나2")=3,30,IF(COUNTIFS(B:B,B1853,W:W,"나2")=2,25,IF(COUNTIFS(B:B,B1853,W:W,"나2")=1,20,0)))),"비해당분야")</f>
        <v>비해당분야</v>
      </c>
      <c r="Z1853" s="4" t="str">
        <f>IF(R1853="C",VLOOKUP(K1853,'[1]자격증 backdata'!A:F,6,0),"비해당분야")</f>
        <v>비해당분야</v>
      </c>
      <c r="AA1853" s="4" t="str">
        <f>IF(R1853="C",SUMIF(B:B,B1853,Z:Z),"비해당분야")</f>
        <v>비해당분야</v>
      </c>
      <c r="AB1853" s="4" t="str">
        <f>IF(R1853="C",SUM(Y1853,AA1853),"비해당분야")</f>
        <v>비해당분야</v>
      </c>
      <c r="AC1853" s="4">
        <f>IF(R1853="C",AB1853,X1853)</f>
        <v>8</v>
      </c>
      <c r="AD1853" s="4">
        <f>VLOOKUP(K1853,'[1]자격증 backdata'!A:D,4,0)</f>
        <v>5</v>
      </c>
      <c r="AE1853" s="4">
        <f>IF(_xlfn.MAXIFS(AD:AD,B:B,B1853)&gt;10,10,_xlfn.MAXIFS(AD:AD,B:B,B1853))</f>
        <v>5</v>
      </c>
      <c r="AG1853" s="5">
        <f>VLOOKUP(K1853,'[1]자격증 backdata'!A:C,3,0)</f>
        <v>0</v>
      </c>
      <c r="AH1853" s="5">
        <f>COUNTIFS($B:$B,$B1853,$AG:$AG,AH$1)</f>
        <v>0</v>
      </c>
      <c r="AI1853" s="5">
        <f>COUNTIFS($B:$B,$B1853,$AG:$AG,AI$1)</f>
        <v>0</v>
      </c>
      <c r="AJ1853" s="5">
        <f>COUNTIFS($B:$B,$B1853,$AG:$AG,AJ$1)</f>
        <v>0</v>
      </c>
      <c r="AK1853" s="5">
        <f>COUNTIFS($B:$B,$B1853,$AG:$AG,AK$1)</f>
        <v>0</v>
      </c>
      <c r="AL1853" s="5">
        <f>COUNTIFS($B:$B,$B1853,$AG:$AG,AL$1)</f>
        <v>0</v>
      </c>
      <c r="AM1853" s="5">
        <f>COUNTIFS($B:$B,$B1853,$AG:$AG,AM$1)</f>
        <v>0</v>
      </c>
      <c r="AN1853" s="5">
        <f>COUNTIFS($B:$B,$B1853,$AG:$AG,AN$1)</f>
        <v>0</v>
      </c>
      <c r="AO1853" s="5">
        <f>COUNTIFS($B:$B,$B1853,$AG:$AG,AO$1)</f>
        <v>0</v>
      </c>
      <c r="AP1853" s="5">
        <f>COUNTIFS($B:$B,$B1853,$AG:$AG,AP$1)</f>
        <v>0</v>
      </c>
      <c r="AQ1853" s="5">
        <f>COUNTIFS($B:$B,$B1853,$AG:$AG,AQ$1)</f>
        <v>0</v>
      </c>
      <c r="AR1853" s="5">
        <f>COUNTIFS($B:$B,$B1853,$AG:$AG,AR$1)</f>
        <v>0</v>
      </c>
      <c r="AS1853" s="5">
        <f>COUNTIFS($B:$B,$B1853,$AG:$AG,AS$1)</f>
        <v>1</v>
      </c>
      <c r="AT1853" s="5">
        <f>COUNTIFS($B:$B,$B1853,$AG:$AG,AT$1)</f>
        <v>1</v>
      </c>
      <c r="AU1853" s="5">
        <f>COUNTIFS($B:$B,$B1853,$AG:$AG,AU$1)</f>
        <v>0</v>
      </c>
    </row>
    <row r="1854" spans="1:47" ht="15" customHeight="1" x14ac:dyDescent="0.35">
      <c r="A1854" s="6">
        <f>IF(B1853=B1854,A1853,A1853+1)</f>
        <v>645</v>
      </c>
      <c r="B1854" s="6" t="s">
        <v>2920</v>
      </c>
      <c r="C1854" s="6" t="s">
        <v>2919</v>
      </c>
      <c r="D1854" s="6" t="s">
        <v>2583</v>
      </c>
      <c r="E1854" s="6" t="s">
        <v>2582</v>
      </c>
      <c r="F1854" s="4" t="s">
        <v>7</v>
      </c>
      <c r="G1854" s="4" t="s">
        <v>8</v>
      </c>
      <c r="H1854" s="4" t="s">
        <v>7</v>
      </c>
      <c r="I1854" s="4">
        <v>3</v>
      </c>
      <c r="J1854" s="4" t="s">
        <v>106</v>
      </c>
      <c r="K1854" s="4" t="s">
        <v>2581</v>
      </c>
      <c r="L1854" s="4" t="s">
        <v>55</v>
      </c>
      <c r="M1854" s="4" t="s">
        <v>2918</v>
      </c>
      <c r="N1854" s="4" t="s">
        <v>2609</v>
      </c>
      <c r="P1854" s="4" t="s">
        <v>669</v>
      </c>
      <c r="Q1854" s="4" t="s">
        <v>1475</v>
      </c>
      <c r="R1854" s="4" t="s">
        <v>2434</v>
      </c>
      <c r="S1854" s="5" t="str">
        <f>IF(P1854="심사불필요","-",VLOOKUP(K1854,'[1]자격증 backdata'!A:G,7,0))</f>
        <v>-</v>
      </c>
      <c r="T1854" s="5" t="str">
        <f>IF(S1854="-","-",IF(COUNTIFS(B:B,B1854,S:S,"필수")&gt;0,"자격요건충족","확인필요"))</f>
        <v>-</v>
      </c>
      <c r="U1854" s="5"/>
      <c r="W1854" s="5">
        <f>IF(Q1854="4급","심사불필요",VLOOKUP(K1854,'[1]자격증 backdata'!A:B,2,0))</f>
        <v>4</v>
      </c>
      <c r="X1854" s="4">
        <f>IF(R1854="A", MIN(20, SUMIFS(W:W, B:B, B1854, R:R, "A")),IF(R1854="B", MIN(30, SUMIFS(W:W, B:B, B1854, R:R, "B")),"비해당분야"))</f>
        <v>8</v>
      </c>
      <c r="Y1854" s="4" t="str">
        <f>IF(R1854="C",MIN(30,IF(COUNTIFS(B:B,B1854,W:W,"가1")=1,25,IF(COUNTIFS(B:B,B1854,W:W,"가1")&gt;=2,30,0))+IF(COUNTIFS(B:B,B1854,W:W,"나1")&gt;=4,30,IF(COUNTIFS(B:B,B1854,W:W,"나1")=3,26,IF(COUNTIFS(B:B,B1854,W:W,"나1")=2,22,IF(COUNTIFS(B:B,B1854,W:W,"나1")=1,18,0)))))+MIN(30,IF(COUNTIFS(B:B,B1854,W:W,"가2")=1,25,IF(COUNTIFS(B:B,B1854,W:W,"가2")&gt;=2,30,0))+IF(COUNTIFS(B:B,B1854,W:W,"나2")=3,30,IF(COUNTIFS(B:B,B1854,W:W,"나2")=2,25,IF(COUNTIFS(B:B,B1854,W:W,"나2")=1,20,0)))),"비해당분야")</f>
        <v>비해당분야</v>
      </c>
      <c r="Z1854" s="4" t="str">
        <f>IF(R1854="C",VLOOKUP(K1854,'[1]자격증 backdata'!A:F,6,0),"비해당분야")</f>
        <v>비해당분야</v>
      </c>
      <c r="AA1854" s="4" t="str">
        <f>IF(R1854="C",SUMIF(B:B,B1854,Z:Z),"비해당분야")</f>
        <v>비해당분야</v>
      </c>
      <c r="AB1854" s="4" t="str">
        <f>IF(R1854="C",SUM(Y1854,AA1854),"비해당분야")</f>
        <v>비해당분야</v>
      </c>
      <c r="AC1854" s="4">
        <f>IF(R1854="C",AB1854,X1854)</f>
        <v>8</v>
      </c>
      <c r="AD1854" s="4">
        <f>VLOOKUP(K1854,'[1]자격증 backdata'!A:D,4,0)</f>
        <v>0</v>
      </c>
      <c r="AE1854" s="4">
        <f>IF(_xlfn.MAXIFS(AD:AD,B:B,B1854)&gt;10,10,_xlfn.MAXIFS(AD:AD,B:B,B1854))</f>
        <v>5</v>
      </c>
      <c r="AG1854" s="5" t="str">
        <f>VLOOKUP(K1854,'[1]자격증 backdata'!A:C,3,0)</f>
        <v>M</v>
      </c>
      <c r="AH1854" s="5">
        <f>COUNTIFS($B:$B,$B1854,$AG:$AG,AH$1)</f>
        <v>0</v>
      </c>
      <c r="AI1854" s="5">
        <f>COUNTIFS($B:$B,$B1854,$AG:$AG,AI$1)</f>
        <v>0</v>
      </c>
      <c r="AJ1854" s="5">
        <f>COUNTIFS($B:$B,$B1854,$AG:$AG,AJ$1)</f>
        <v>0</v>
      </c>
      <c r="AK1854" s="5">
        <f>COUNTIFS($B:$B,$B1854,$AG:$AG,AK$1)</f>
        <v>0</v>
      </c>
      <c r="AL1854" s="5">
        <f>COUNTIFS($B:$B,$B1854,$AG:$AG,AL$1)</f>
        <v>0</v>
      </c>
      <c r="AM1854" s="5">
        <f>COUNTIFS($B:$B,$B1854,$AG:$AG,AM$1)</f>
        <v>0</v>
      </c>
      <c r="AN1854" s="5">
        <f>COUNTIFS($B:$B,$B1854,$AG:$AG,AN$1)</f>
        <v>0</v>
      </c>
      <c r="AO1854" s="5">
        <f>COUNTIFS($B:$B,$B1854,$AG:$AG,AO$1)</f>
        <v>0</v>
      </c>
      <c r="AP1854" s="5">
        <f>COUNTIFS($B:$B,$B1854,$AG:$AG,AP$1)</f>
        <v>0</v>
      </c>
      <c r="AQ1854" s="5">
        <f>COUNTIFS($B:$B,$B1854,$AG:$AG,AQ$1)</f>
        <v>0</v>
      </c>
      <c r="AR1854" s="5">
        <f>COUNTIFS($B:$B,$B1854,$AG:$AG,AR$1)</f>
        <v>0</v>
      </c>
      <c r="AS1854" s="5">
        <f>COUNTIFS($B:$B,$B1854,$AG:$AG,AS$1)</f>
        <v>1</v>
      </c>
      <c r="AT1854" s="5">
        <f>COUNTIFS($B:$B,$B1854,$AG:$AG,AT$1)</f>
        <v>1</v>
      </c>
      <c r="AU1854" s="5">
        <f>COUNTIFS($B:$B,$B1854,$AG:$AG,AU$1)</f>
        <v>0</v>
      </c>
    </row>
    <row r="1855" spans="1:47" ht="15" customHeight="1" x14ac:dyDescent="0.35">
      <c r="A1855" s="3">
        <f>IF(B1854=B1855,A1854,A1854+1)</f>
        <v>646</v>
      </c>
      <c r="B1855" s="3" t="s">
        <v>2916</v>
      </c>
      <c r="C1855" s="3" t="s">
        <v>2915</v>
      </c>
      <c r="D1855" s="3" t="s">
        <v>2583</v>
      </c>
      <c r="E1855" s="3" t="s">
        <v>2582</v>
      </c>
      <c r="F1855" s="4" t="s">
        <v>7</v>
      </c>
      <c r="G1855" s="4" t="s">
        <v>8</v>
      </c>
      <c r="H1855" s="4" t="s">
        <v>7</v>
      </c>
      <c r="I1855" s="3">
        <v>1</v>
      </c>
      <c r="J1855" s="3" t="s">
        <v>69</v>
      </c>
      <c r="K1855" s="3" t="s">
        <v>2590</v>
      </c>
      <c r="L1855" s="3" t="s">
        <v>36</v>
      </c>
      <c r="M1855" s="3" t="s">
        <v>2917</v>
      </c>
      <c r="N1855" s="3" t="s">
        <v>319</v>
      </c>
      <c r="P1855" s="3" t="s">
        <v>669</v>
      </c>
      <c r="Q1855" s="3" t="s">
        <v>1475</v>
      </c>
      <c r="R1855" s="3" t="s">
        <v>2434</v>
      </c>
      <c r="S1855" s="2" t="str">
        <f>IF(P1855="심사불필요","-",VLOOKUP(K1855,'[1]자격증 backdata'!A:G,7,0))</f>
        <v>-</v>
      </c>
      <c r="T1855" s="2" t="str">
        <f>IF(S1855="-","-",IF(COUNTIFS(B:B,B1855,S:S,"필수")&gt;0,"자격요건충족","확인필요"))</f>
        <v>-</v>
      </c>
      <c r="U1855" s="2"/>
      <c r="W1855" s="2">
        <f>IF(Q1855="4급","심사불필요",VLOOKUP(K1855,'[1]자격증 backdata'!A:B,2,0))</f>
        <v>0</v>
      </c>
      <c r="X1855" s="3">
        <f>IF(R1855="A", MIN(20, SUMIFS(W:W, B:B, B1855, R:R, "A")),IF(R1855="B", MIN(30, SUMIFS(W:W, B:B, B1855, R:R, "B")),"비해당분야"))</f>
        <v>4</v>
      </c>
      <c r="Y1855" s="3" t="str">
        <f>IF(R1855="C",MIN(30,IF(COUNTIFS(B:B,B1855,W:W,"가1")=1,25,IF(COUNTIFS(B:B,B1855,W:W,"가1")&gt;=2,30,0))+IF(COUNTIFS(B:B,B1855,W:W,"나1")&gt;=4,30,IF(COUNTIFS(B:B,B1855,W:W,"나1")=3,26,IF(COUNTIFS(B:B,B1855,W:W,"나1")=2,22,IF(COUNTIFS(B:B,B1855,W:W,"나1")=1,18,0)))))+MIN(30,IF(COUNTIFS(B:B,B1855,W:W,"가2")=1,25,IF(COUNTIFS(B:B,B1855,W:W,"가2")&gt;=2,30,0))+IF(COUNTIFS(B:B,B1855,W:W,"나2")=3,30,IF(COUNTIFS(B:B,B1855,W:W,"나2")=2,25,IF(COUNTIFS(B:B,B1855,W:W,"나2")=1,20,0)))),"비해당분야")</f>
        <v>비해당분야</v>
      </c>
      <c r="Z1855" s="3" t="str">
        <f>IF(R1855="C",VLOOKUP(K1855,'[1]자격증 backdata'!A:F,6,0),"비해당분야")</f>
        <v>비해당분야</v>
      </c>
      <c r="AA1855" s="3" t="str">
        <f>IF(R1855="C",SUMIF(B:B,B1855,Z:Z),"비해당분야")</f>
        <v>비해당분야</v>
      </c>
      <c r="AB1855" s="3" t="str">
        <f>IF(R1855="C",SUM(Y1855,AA1855),"비해당분야")</f>
        <v>비해당분야</v>
      </c>
      <c r="AC1855" s="3">
        <f>IF(R1855="C",AB1855,X1855)</f>
        <v>4</v>
      </c>
      <c r="AD1855" s="3">
        <f>VLOOKUP(K1855,'[1]자격증 backdata'!A:D,4,0)</f>
        <v>5</v>
      </c>
      <c r="AE1855" s="3">
        <f>IF(_xlfn.MAXIFS(AD:AD,B:B,B1855)&gt;10,10,_xlfn.MAXIFS(AD:AD,B:B,B1855))</f>
        <v>5</v>
      </c>
      <c r="AG1855" s="2">
        <f>VLOOKUP(K1855,'[1]자격증 backdata'!A:C,3,0)</f>
        <v>0</v>
      </c>
      <c r="AH1855" s="2">
        <f>COUNTIFS($B:$B,$B1855,$AG:$AG,AH$1)</f>
        <v>0</v>
      </c>
      <c r="AI1855" s="2">
        <f>COUNTIFS($B:$B,$B1855,$AG:$AG,AI$1)</f>
        <v>0</v>
      </c>
      <c r="AJ1855" s="2">
        <f>COUNTIFS($B:$B,$B1855,$AG:$AG,AJ$1)</f>
        <v>0</v>
      </c>
      <c r="AK1855" s="2">
        <f>COUNTIFS($B:$B,$B1855,$AG:$AG,AK$1)</f>
        <v>0</v>
      </c>
      <c r="AL1855" s="2">
        <f>COUNTIFS($B:$B,$B1855,$AG:$AG,AL$1)</f>
        <v>0</v>
      </c>
      <c r="AM1855" s="2">
        <f>COUNTIFS($B:$B,$B1855,$AG:$AG,AM$1)</f>
        <v>0</v>
      </c>
      <c r="AN1855" s="2">
        <f>COUNTIFS($B:$B,$B1855,$AG:$AG,AN$1)</f>
        <v>0</v>
      </c>
      <c r="AO1855" s="2">
        <f>COUNTIFS($B:$B,$B1855,$AG:$AG,AO$1)</f>
        <v>0</v>
      </c>
      <c r="AP1855" s="2">
        <f>COUNTIFS($B:$B,$B1855,$AG:$AG,AP$1)</f>
        <v>0</v>
      </c>
      <c r="AQ1855" s="2">
        <f>COUNTIFS($B:$B,$B1855,$AG:$AG,AQ$1)</f>
        <v>0</v>
      </c>
      <c r="AR1855" s="2">
        <f>COUNTIFS($B:$B,$B1855,$AG:$AG,AR$1)</f>
        <v>0</v>
      </c>
      <c r="AS1855" s="2">
        <f>COUNTIFS($B:$B,$B1855,$AG:$AG,AS$1)</f>
        <v>0</v>
      </c>
      <c r="AT1855" s="2">
        <f>COUNTIFS($B:$B,$B1855,$AG:$AG,AT$1)</f>
        <v>1</v>
      </c>
      <c r="AU1855" s="2">
        <f>COUNTIFS($B:$B,$B1855,$AG:$AG,AU$1)</f>
        <v>0</v>
      </c>
    </row>
    <row r="1856" spans="1:47" ht="15" customHeight="1" x14ac:dyDescent="0.35">
      <c r="A1856" s="7">
        <f>IF(B1855=B1856,A1855,A1855+1)</f>
        <v>646</v>
      </c>
      <c r="B1856" s="7" t="s">
        <v>2916</v>
      </c>
      <c r="C1856" s="7" t="s">
        <v>2915</v>
      </c>
      <c r="D1856" s="7" t="s">
        <v>2583</v>
      </c>
      <c r="E1856" s="7" t="s">
        <v>2582</v>
      </c>
      <c r="F1856" s="4" t="s">
        <v>7</v>
      </c>
      <c r="G1856" s="4" t="s">
        <v>8</v>
      </c>
      <c r="H1856" s="4" t="s">
        <v>7</v>
      </c>
      <c r="I1856" s="3">
        <v>2</v>
      </c>
      <c r="J1856" s="3" t="s">
        <v>106</v>
      </c>
      <c r="K1856" s="3" t="s">
        <v>2581</v>
      </c>
      <c r="L1856" s="3" t="s">
        <v>55</v>
      </c>
      <c r="M1856" s="3" t="s">
        <v>2914</v>
      </c>
      <c r="N1856" s="3" t="s">
        <v>2913</v>
      </c>
      <c r="P1856" s="3" t="s">
        <v>669</v>
      </c>
      <c r="Q1856" s="3" t="s">
        <v>1475</v>
      </c>
      <c r="R1856" s="3" t="s">
        <v>2434</v>
      </c>
      <c r="S1856" s="2" t="str">
        <f>IF(P1856="심사불필요","-",VLOOKUP(K1856,'[1]자격증 backdata'!A:G,7,0))</f>
        <v>-</v>
      </c>
      <c r="T1856" s="2" t="str">
        <f>IF(S1856="-","-",IF(COUNTIFS(B:B,B1856,S:S,"필수")&gt;0,"자격요건충족","확인필요"))</f>
        <v>-</v>
      </c>
      <c r="U1856" s="2"/>
      <c r="W1856" s="2">
        <f>IF(Q1856="4급","심사불필요",VLOOKUP(K1856,'[1]자격증 backdata'!A:B,2,0))</f>
        <v>4</v>
      </c>
      <c r="X1856" s="3">
        <f>IF(R1856="A", MIN(20, SUMIFS(W:W, B:B, B1856, R:R, "A")),IF(R1856="B", MIN(30, SUMIFS(W:W, B:B, B1856, R:R, "B")),"비해당분야"))</f>
        <v>4</v>
      </c>
      <c r="Y1856" s="3" t="str">
        <f>IF(R1856="C",MIN(30,IF(COUNTIFS(B:B,B1856,W:W,"가1")=1,25,IF(COUNTIFS(B:B,B1856,W:W,"가1")&gt;=2,30,0))+IF(COUNTIFS(B:B,B1856,W:W,"나1")&gt;=4,30,IF(COUNTIFS(B:B,B1856,W:W,"나1")=3,26,IF(COUNTIFS(B:B,B1856,W:W,"나1")=2,22,IF(COUNTIFS(B:B,B1856,W:W,"나1")=1,18,0)))))+MIN(30,IF(COUNTIFS(B:B,B1856,W:W,"가2")=1,25,IF(COUNTIFS(B:B,B1856,W:W,"가2")&gt;=2,30,0))+IF(COUNTIFS(B:B,B1856,W:W,"나2")=3,30,IF(COUNTIFS(B:B,B1856,W:W,"나2")=2,25,IF(COUNTIFS(B:B,B1856,W:W,"나2")=1,20,0)))),"비해당분야")</f>
        <v>비해당분야</v>
      </c>
      <c r="Z1856" s="3" t="str">
        <f>IF(R1856="C",VLOOKUP(K1856,'[1]자격증 backdata'!A:F,6,0),"비해당분야")</f>
        <v>비해당분야</v>
      </c>
      <c r="AA1856" s="3" t="str">
        <f>IF(R1856="C",SUMIF(B:B,B1856,Z:Z),"비해당분야")</f>
        <v>비해당분야</v>
      </c>
      <c r="AB1856" s="3" t="str">
        <f>IF(R1856="C",SUM(Y1856,AA1856),"비해당분야")</f>
        <v>비해당분야</v>
      </c>
      <c r="AC1856" s="3">
        <f>IF(R1856="C",AB1856,X1856)</f>
        <v>4</v>
      </c>
      <c r="AD1856" s="3">
        <f>VLOOKUP(K1856,'[1]자격증 backdata'!A:D,4,0)</f>
        <v>0</v>
      </c>
      <c r="AE1856" s="3">
        <f>IF(_xlfn.MAXIFS(AD:AD,B:B,B1856)&gt;10,10,_xlfn.MAXIFS(AD:AD,B:B,B1856))</f>
        <v>5</v>
      </c>
      <c r="AG1856" s="2" t="str">
        <f>VLOOKUP(K1856,'[1]자격증 backdata'!A:C,3,0)</f>
        <v>M</v>
      </c>
      <c r="AH1856" s="2">
        <f>COUNTIFS($B:$B,$B1856,$AG:$AG,AH$1)</f>
        <v>0</v>
      </c>
      <c r="AI1856" s="2">
        <f>COUNTIFS($B:$B,$B1856,$AG:$AG,AI$1)</f>
        <v>0</v>
      </c>
      <c r="AJ1856" s="2">
        <f>COUNTIFS($B:$B,$B1856,$AG:$AG,AJ$1)</f>
        <v>0</v>
      </c>
      <c r="AK1856" s="2">
        <f>COUNTIFS($B:$B,$B1856,$AG:$AG,AK$1)</f>
        <v>0</v>
      </c>
      <c r="AL1856" s="2">
        <f>COUNTIFS($B:$B,$B1856,$AG:$AG,AL$1)</f>
        <v>0</v>
      </c>
      <c r="AM1856" s="2">
        <f>COUNTIFS($B:$B,$B1856,$AG:$AG,AM$1)</f>
        <v>0</v>
      </c>
      <c r="AN1856" s="2">
        <f>COUNTIFS($B:$B,$B1856,$AG:$AG,AN$1)</f>
        <v>0</v>
      </c>
      <c r="AO1856" s="2">
        <f>COUNTIFS($B:$B,$B1856,$AG:$AG,AO$1)</f>
        <v>0</v>
      </c>
      <c r="AP1856" s="2">
        <f>COUNTIFS($B:$B,$B1856,$AG:$AG,AP$1)</f>
        <v>0</v>
      </c>
      <c r="AQ1856" s="2">
        <f>COUNTIFS($B:$B,$B1856,$AG:$AG,AQ$1)</f>
        <v>0</v>
      </c>
      <c r="AR1856" s="2">
        <f>COUNTIFS($B:$B,$B1856,$AG:$AG,AR$1)</f>
        <v>0</v>
      </c>
      <c r="AS1856" s="2">
        <f>COUNTIFS($B:$B,$B1856,$AG:$AG,AS$1)</f>
        <v>0</v>
      </c>
      <c r="AT1856" s="2">
        <f>COUNTIFS($B:$B,$B1856,$AG:$AG,AT$1)</f>
        <v>1</v>
      </c>
      <c r="AU1856" s="2">
        <f>COUNTIFS($B:$B,$B1856,$AG:$AG,AU$1)</f>
        <v>0</v>
      </c>
    </row>
    <row r="1857" spans="1:47" ht="15" customHeight="1" x14ac:dyDescent="0.35">
      <c r="A1857" s="4">
        <f>IF(B1856=B1857,A1856,A1856+1)</f>
        <v>647</v>
      </c>
      <c r="B1857" s="4" t="s">
        <v>2908</v>
      </c>
      <c r="C1857" s="4" t="s">
        <v>2907</v>
      </c>
      <c r="D1857" s="4" t="s">
        <v>2583</v>
      </c>
      <c r="E1857" s="4" t="s">
        <v>2582</v>
      </c>
      <c r="F1857" s="4" t="s">
        <v>7</v>
      </c>
      <c r="G1857" s="4" t="s">
        <v>8</v>
      </c>
      <c r="H1857" s="4" t="s">
        <v>7</v>
      </c>
      <c r="I1857" s="4">
        <v>1</v>
      </c>
      <c r="J1857" s="4" t="s">
        <v>69</v>
      </c>
      <c r="K1857" s="4" t="s">
        <v>2590</v>
      </c>
      <c r="L1857" s="4" t="s">
        <v>36</v>
      </c>
      <c r="M1857" s="4" t="s">
        <v>2912</v>
      </c>
      <c r="N1857" s="4" t="s">
        <v>340</v>
      </c>
      <c r="P1857" s="4" t="s">
        <v>669</v>
      </c>
      <c r="Q1857" s="4" t="s">
        <v>1475</v>
      </c>
      <c r="R1857" s="4" t="s">
        <v>2434</v>
      </c>
      <c r="S1857" s="5" t="str">
        <f>IF(P1857="심사불필요","-",VLOOKUP(K1857,'[1]자격증 backdata'!A:G,7,0))</f>
        <v>-</v>
      </c>
      <c r="T1857" s="5" t="str">
        <f>IF(S1857="-","-",IF(COUNTIFS(B:B,B1857,S:S,"필수")&gt;0,"자격요건충족","확인필요"))</f>
        <v>-</v>
      </c>
      <c r="U1857" s="5"/>
      <c r="W1857" s="5">
        <f>IF(Q1857="4급","심사불필요",VLOOKUP(K1857,'[1]자격증 backdata'!A:B,2,0))</f>
        <v>0</v>
      </c>
      <c r="X1857" s="4">
        <f>IF(R1857="A", MIN(20, SUMIFS(W:W, B:B, B1857, R:R, "A")),IF(R1857="B", MIN(30, SUMIFS(W:W, B:B, B1857, R:R, "B")),"비해당분야"))</f>
        <v>12</v>
      </c>
      <c r="Y1857" s="4" t="str">
        <f>IF(R1857="C",MIN(30,IF(COUNTIFS(B:B,B1857,W:W,"가1")=1,25,IF(COUNTIFS(B:B,B1857,W:W,"가1")&gt;=2,30,0))+IF(COUNTIFS(B:B,B1857,W:W,"나1")&gt;=4,30,IF(COUNTIFS(B:B,B1857,W:W,"나1")=3,26,IF(COUNTIFS(B:B,B1857,W:W,"나1")=2,22,IF(COUNTIFS(B:B,B1857,W:W,"나1")=1,18,0)))))+MIN(30,IF(COUNTIFS(B:B,B1857,W:W,"가2")=1,25,IF(COUNTIFS(B:B,B1857,W:W,"가2")&gt;=2,30,0))+IF(COUNTIFS(B:B,B1857,W:W,"나2")=3,30,IF(COUNTIFS(B:B,B1857,W:W,"나2")=2,25,IF(COUNTIFS(B:B,B1857,W:W,"나2")=1,20,0)))),"비해당분야")</f>
        <v>비해당분야</v>
      </c>
      <c r="Z1857" s="4" t="str">
        <f>IF(R1857="C",VLOOKUP(K1857,'[1]자격증 backdata'!A:F,6,0),"비해당분야")</f>
        <v>비해당분야</v>
      </c>
      <c r="AA1857" s="4" t="str">
        <f>IF(R1857="C",SUMIF(B:B,B1857,Z:Z),"비해당분야")</f>
        <v>비해당분야</v>
      </c>
      <c r="AB1857" s="4" t="str">
        <f>IF(R1857="C",SUM(Y1857,AA1857),"비해당분야")</f>
        <v>비해당분야</v>
      </c>
      <c r="AC1857" s="4">
        <f>IF(R1857="C",AB1857,X1857)</f>
        <v>12</v>
      </c>
      <c r="AD1857" s="4">
        <f>VLOOKUP(K1857,'[1]자격증 backdata'!A:D,4,0)</f>
        <v>5</v>
      </c>
      <c r="AE1857" s="4">
        <f>IF(_xlfn.MAXIFS(AD:AD,B:B,B1857)&gt;10,10,_xlfn.MAXIFS(AD:AD,B:B,B1857))</f>
        <v>5</v>
      </c>
      <c r="AG1857" s="5">
        <f>VLOOKUP(K1857,'[1]자격증 backdata'!A:C,3,0)</f>
        <v>0</v>
      </c>
      <c r="AH1857" s="5">
        <f>COUNTIFS($B:$B,$B1857,$AG:$AG,AH$1)</f>
        <v>0</v>
      </c>
      <c r="AI1857" s="5">
        <f>COUNTIFS($B:$B,$B1857,$AG:$AG,AI$1)</f>
        <v>0</v>
      </c>
      <c r="AJ1857" s="5">
        <f>COUNTIFS($B:$B,$B1857,$AG:$AG,AJ$1)</f>
        <v>0</v>
      </c>
      <c r="AK1857" s="5">
        <f>COUNTIFS($B:$B,$B1857,$AG:$AG,AK$1)</f>
        <v>0</v>
      </c>
      <c r="AL1857" s="5">
        <f>COUNTIFS($B:$B,$B1857,$AG:$AG,AL$1)</f>
        <v>0</v>
      </c>
      <c r="AM1857" s="5">
        <f>COUNTIFS($B:$B,$B1857,$AG:$AG,AM$1)</f>
        <v>0</v>
      </c>
      <c r="AN1857" s="5">
        <f>COUNTIFS($B:$B,$B1857,$AG:$AG,AN$1)</f>
        <v>0</v>
      </c>
      <c r="AO1857" s="5">
        <f>COUNTIFS($B:$B,$B1857,$AG:$AG,AO$1)</f>
        <v>1</v>
      </c>
      <c r="AP1857" s="5">
        <f>COUNTIFS($B:$B,$B1857,$AG:$AG,AP$1)</f>
        <v>0</v>
      </c>
      <c r="AQ1857" s="5">
        <f>COUNTIFS($B:$B,$B1857,$AG:$AG,AQ$1)</f>
        <v>0</v>
      </c>
      <c r="AR1857" s="5">
        <f>COUNTIFS($B:$B,$B1857,$AG:$AG,AR$1)</f>
        <v>0</v>
      </c>
      <c r="AS1857" s="5">
        <f>COUNTIFS($B:$B,$B1857,$AG:$AG,AS$1)</f>
        <v>0</v>
      </c>
      <c r="AT1857" s="5">
        <f>COUNTIFS($B:$B,$B1857,$AG:$AG,AT$1)</f>
        <v>1</v>
      </c>
      <c r="AU1857" s="5">
        <f>COUNTIFS($B:$B,$B1857,$AG:$AG,AU$1)</f>
        <v>0</v>
      </c>
    </row>
    <row r="1858" spans="1:47" ht="15" customHeight="1" x14ac:dyDescent="0.35">
      <c r="A1858" s="6">
        <f>IF(B1857=B1858,A1857,A1857+1)</f>
        <v>647</v>
      </c>
      <c r="B1858" s="6" t="s">
        <v>2908</v>
      </c>
      <c r="C1858" s="6" t="s">
        <v>2907</v>
      </c>
      <c r="D1858" s="6" t="s">
        <v>2583</v>
      </c>
      <c r="E1858" s="6" t="s">
        <v>2582</v>
      </c>
      <c r="F1858" s="4" t="s">
        <v>7</v>
      </c>
      <c r="G1858" s="4" t="s">
        <v>8</v>
      </c>
      <c r="H1858" s="4" t="s">
        <v>7</v>
      </c>
      <c r="I1858" s="4">
        <v>2</v>
      </c>
      <c r="J1858" s="4" t="s">
        <v>2526</v>
      </c>
      <c r="K1858" s="4" t="s">
        <v>2619</v>
      </c>
      <c r="L1858" s="4" t="s">
        <v>2524</v>
      </c>
      <c r="M1858" s="4" t="s">
        <v>2911</v>
      </c>
      <c r="N1858" s="4" t="s">
        <v>2522</v>
      </c>
      <c r="P1858" s="4" t="s">
        <v>669</v>
      </c>
      <c r="Q1858" s="4" t="s">
        <v>1475</v>
      </c>
      <c r="R1858" s="4" t="s">
        <v>2434</v>
      </c>
      <c r="S1858" s="5" t="str">
        <f>IF(P1858="심사불필요","-",VLOOKUP(K1858,'[1]자격증 backdata'!A:G,7,0))</f>
        <v>-</v>
      </c>
      <c r="T1858" s="5" t="str">
        <f>IF(S1858="-","-",IF(COUNTIFS(B:B,B1858,S:S,"필수")&gt;0,"자격요건충족","확인필요"))</f>
        <v>-</v>
      </c>
      <c r="U1858" s="5"/>
      <c r="W1858" s="5">
        <f>IF(Q1858="4급","심사불필요",VLOOKUP(K1858,'[1]자격증 backdata'!A:B,2,0))</f>
        <v>4</v>
      </c>
      <c r="X1858" s="4">
        <f>IF(R1858="A", MIN(20, SUMIFS(W:W, B:B, B1858, R:R, "A")),IF(R1858="B", MIN(30, SUMIFS(W:W, B:B, B1858, R:R, "B")),"비해당분야"))</f>
        <v>12</v>
      </c>
      <c r="Y1858" s="4" t="str">
        <f>IF(R1858="C",MIN(30,IF(COUNTIFS(B:B,B1858,W:W,"가1")=1,25,IF(COUNTIFS(B:B,B1858,W:W,"가1")&gt;=2,30,0))+IF(COUNTIFS(B:B,B1858,W:W,"나1")&gt;=4,30,IF(COUNTIFS(B:B,B1858,W:W,"나1")=3,26,IF(COUNTIFS(B:B,B1858,W:W,"나1")=2,22,IF(COUNTIFS(B:B,B1858,W:W,"나1")=1,18,0)))))+MIN(30,IF(COUNTIFS(B:B,B1858,W:W,"가2")=1,25,IF(COUNTIFS(B:B,B1858,W:W,"가2")&gt;=2,30,0))+IF(COUNTIFS(B:B,B1858,W:W,"나2")=3,30,IF(COUNTIFS(B:B,B1858,W:W,"나2")=2,25,IF(COUNTIFS(B:B,B1858,W:W,"나2")=1,20,0)))),"비해당분야")</f>
        <v>비해당분야</v>
      </c>
      <c r="Z1858" s="4" t="str">
        <f>IF(R1858="C",VLOOKUP(K1858,'[1]자격증 backdata'!A:F,6,0),"비해당분야")</f>
        <v>비해당분야</v>
      </c>
      <c r="AA1858" s="4" t="str">
        <f>IF(R1858="C",SUMIF(B:B,B1858,Z:Z),"비해당분야")</f>
        <v>비해당분야</v>
      </c>
      <c r="AB1858" s="4" t="str">
        <f>IF(R1858="C",SUM(Y1858,AA1858),"비해당분야")</f>
        <v>비해당분야</v>
      </c>
      <c r="AC1858" s="4">
        <f>IF(R1858="C",AB1858,X1858)</f>
        <v>12</v>
      </c>
      <c r="AD1858" s="4">
        <f>VLOOKUP(K1858,'[1]자격증 backdata'!A:D,4,0)</f>
        <v>0</v>
      </c>
      <c r="AE1858" s="4">
        <f>IF(_xlfn.MAXIFS(AD:AD,B:B,B1858)&gt;10,10,_xlfn.MAXIFS(AD:AD,B:B,B1858))</f>
        <v>5</v>
      </c>
      <c r="AG1858" s="5">
        <f>VLOOKUP(K1858,'[1]자격증 backdata'!A:C,3,0)</f>
        <v>0</v>
      </c>
      <c r="AH1858" s="5">
        <f>COUNTIFS($B:$B,$B1858,$AG:$AG,AH$1)</f>
        <v>0</v>
      </c>
      <c r="AI1858" s="5">
        <f>COUNTIFS($B:$B,$B1858,$AG:$AG,AI$1)</f>
        <v>0</v>
      </c>
      <c r="AJ1858" s="5">
        <f>COUNTIFS($B:$B,$B1858,$AG:$AG,AJ$1)</f>
        <v>0</v>
      </c>
      <c r="AK1858" s="5">
        <f>COUNTIFS($B:$B,$B1858,$AG:$AG,AK$1)</f>
        <v>0</v>
      </c>
      <c r="AL1858" s="5">
        <f>COUNTIFS($B:$B,$B1858,$AG:$AG,AL$1)</f>
        <v>0</v>
      </c>
      <c r="AM1858" s="5">
        <f>COUNTIFS($B:$B,$B1858,$AG:$AG,AM$1)</f>
        <v>0</v>
      </c>
      <c r="AN1858" s="5">
        <f>COUNTIFS($B:$B,$B1858,$AG:$AG,AN$1)</f>
        <v>0</v>
      </c>
      <c r="AO1858" s="5">
        <f>COUNTIFS($B:$B,$B1858,$AG:$AG,AO$1)</f>
        <v>1</v>
      </c>
      <c r="AP1858" s="5">
        <f>COUNTIFS($B:$B,$B1858,$AG:$AG,AP$1)</f>
        <v>0</v>
      </c>
      <c r="AQ1858" s="5">
        <f>COUNTIFS($B:$B,$B1858,$AG:$AG,AQ$1)</f>
        <v>0</v>
      </c>
      <c r="AR1858" s="5">
        <f>COUNTIFS($B:$B,$B1858,$AG:$AG,AR$1)</f>
        <v>0</v>
      </c>
      <c r="AS1858" s="5">
        <f>COUNTIFS($B:$B,$B1858,$AG:$AG,AS$1)</f>
        <v>0</v>
      </c>
      <c r="AT1858" s="5">
        <f>COUNTIFS($B:$B,$B1858,$AG:$AG,AT$1)</f>
        <v>1</v>
      </c>
      <c r="AU1858" s="5">
        <f>COUNTIFS($B:$B,$B1858,$AG:$AG,AU$1)</f>
        <v>0</v>
      </c>
    </row>
    <row r="1859" spans="1:47" ht="15" customHeight="1" x14ac:dyDescent="0.35">
      <c r="A1859" s="6">
        <f>IF(B1858=B1859,A1858,A1858+1)</f>
        <v>647</v>
      </c>
      <c r="B1859" s="6" t="s">
        <v>2908</v>
      </c>
      <c r="C1859" s="6" t="s">
        <v>2907</v>
      </c>
      <c r="D1859" s="6" t="s">
        <v>2583</v>
      </c>
      <c r="E1859" s="6" t="s">
        <v>2582</v>
      </c>
      <c r="F1859" s="4" t="s">
        <v>7</v>
      </c>
      <c r="G1859" s="4" t="s">
        <v>8</v>
      </c>
      <c r="H1859" s="4" t="s">
        <v>7</v>
      </c>
      <c r="I1859" s="4">
        <v>3</v>
      </c>
      <c r="J1859" s="4" t="s">
        <v>653</v>
      </c>
      <c r="K1859" s="4" t="s">
        <v>2596</v>
      </c>
      <c r="L1859" s="4" t="s">
        <v>651</v>
      </c>
      <c r="M1859" s="4" t="s">
        <v>2910</v>
      </c>
      <c r="N1859" s="4" t="s">
        <v>2909</v>
      </c>
      <c r="P1859" s="4" t="s">
        <v>669</v>
      </c>
      <c r="Q1859" s="4" t="s">
        <v>1475</v>
      </c>
      <c r="R1859" s="4" t="s">
        <v>2434</v>
      </c>
      <c r="S1859" s="5" t="str">
        <f>IF(P1859="심사불필요","-",VLOOKUP(K1859,'[1]자격증 backdata'!A:G,7,0))</f>
        <v>-</v>
      </c>
      <c r="T1859" s="5" t="str">
        <f>IF(S1859="-","-",IF(COUNTIFS(B:B,B1859,S:S,"필수")&gt;0,"자격요건충족","확인필요"))</f>
        <v>-</v>
      </c>
      <c r="U1859" s="5"/>
      <c r="W1859" s="5">
        <f>IF(Q1859="4급","심사불필요",VLOOKUP(K1859,'[1]자격증 backdata'!A:B,2,0))</f>
        <v>4</v>
      </c>
      <c r="X1859" s="4">
        <f>IF(R1859="A", MIN(20, SUMIFS(W:W, B:B, B1859, R:R, "A")),IF(R1859="B", MIN(30, SUMIFS(W:W, B:B, B1859, R:R, "B")),"비해당분야"))</f>
        <v>12</v>
      </c>
      <c r="Y1859" s="4" t="str">
        <f>IF(R1859="C",MIN(30,IF(COUNTIFS(B:B,B1859,W:W,"가1")=1,25,IF(COUNTIFS(B:B,B1859,W:W,"가1")&gt;=2,30,0))+IF(COUNTIFS(B:B,B1859,W:W,"나1")&gt;=4,30,IF(COUNTIFS(B:B,B1859,W:W,"나1")=3,26,IF(COUNTIFS(B:B,B1859,W:W,"나1")=2,22,IF(COUNTIFS(B:B,B1859,W:W,"나1")=1,18,0)))))+MIN(30,IF(COUNTIFS(B:B,B1859,W:W,"가2")=1,25,IF(COUNTIFS(B:B,B1859,W:W,"가2")&gt;=2,30,0))+IF(COUNTIFS(B:B,B1859,W:W,"나2")=3,30,IF(COUNTIFS(B:B,B1859,W:W,"나2")=2,25,IF(COUNTIFS(B:B,B1859,W:W,"나2")=1,20,0)))),"비해당분야")</f>
        <v>비해당분야</v>
      </c>
      <c r="Z1859" s="4" t="str">
        <f>IF(R1859="C",VLOOKUP(K1859,'[1]자격증 backdata'!A:F,6,0),"비해당분야")</f>
        <v>비해당분야</v>
      </c>
      <c r="AA1859" s="4" t="str">
        <f>IF(R1859="C",SUMIF(B:B,B1859,Z:Z),"비해당분야")</f>
        <v>비해당분야</v>
      </c>
      <c r="AB1859" s="4" t="str">
        <f>IF(R1859="C",SUM(Y1859,AA1859),"비해당분야")</f>
        <v>비해당분야</v>
      </c>
      <c r="AC1859" s="4">
        <f>IF(R1859="C",AB1859,X1859)</f>
        <v>12</v>
      </c>
      <c r="AD1859" s="4">
        <f>VLOOKUP(K1859,'[1]자격증 backdata'!A:D,4,0)</f>
        <v>0</v>
      </c>
      <c r="AE1859" s="4">
        <f>IF(_xlfn.MAXIFS(AD:AD,B:B,B1859)&gt;10,10,_xlfn.MAXIFS(AD:AD,B:B,B1859))</f>
        <v>5</v>
      </c>
      <c r="AG1859" s="5" t="str">
        <f>VLOOKUP(K1859,'[1]자격증 backdata'!A:C,3,0)</f>
        <v>H</v>
      </c>
      <c r="AH1859" s="5">
        <f>COUNTIFS($B:$B,$B1859,$AG:$AG,AH$1)</f>
        <v>0</v>
      </c>
      <c r="AI1859" s="5">
        <f>COUNTIFS($B:$B,$B1859,$AG:$AG,AI$1)</f>
        <v>0</v>
      </c>
      <c r="AJ1859" s="5">
        <f>COUNTIFS($B:$B,$B1859,$AG:$AG,AJ$1)</f>
        <v>0</v>
      </c>
      <c r="AK1859" s="5">
        <f>COUNTIFS($B:$B,$B1859,$AG:$AG,AK$1)</f>
        <v>0</v>
      </c>
      <c r="AL1859" s="5">
        <f>COUNTIFS($B:$B,$B1859,$AG:$AG,AL$1)</f>
        <v>0</v>
      </c>
      <c r="AM1859" s="5">
        <f>COUNTIFS($B:$B,$B1859,$AG:$AG,AM$1)</f>
        <v>0</v>
      </c>
      <c r="AN1859" s="5">
        <f>COUNTIFS($B:$B,$B1859,$AG:$AG,AN$1)</f>
        <v>0</v>
      </c>
      <c r="AO1859" s="5">
        <f>COUNTIFS($B:$B,$B1859,$AG:$AG,AO$1)</f>
        <v>1</v>
      </c>
      <c r="AP1859" s="5">
        <f>COUNTIFS($B:$B,$B1859,$AG:$AG,AP$1)</f>
        <v>0</v>
      </c>
      <c r="AQ1859" s="5">
        <f>COUNTIFS($B:$B,$B1859,$AG:$AG,AQ$1)</f>
        <v>0</v>
      </c>
      <c r="AR1859" s="5">
        <f>COUNTIFS($B:$B,$B1859,$AG:$AG,AR$1)</f>
        <v>0</v>
      </c>
      <c r="AS1859" s="5">
        <f>COUNTIFS($B:$B,$B1859,$AG:$AG,AS$1)</f>
        <v>0</v>
      </c>
      <c r="AT1859" s="5">
        <f>COUNTIFS($B:$B,$B1859,$AG:$AG,AT$1)</f>
        <v>1</v>
      </c>
      <c r="AU1859" s="5">
        <f>COUNTIFS($B:$B,$B1859,$AG:$AG,AU$1)</f>
        <v>0</v>
      </c>
    </row>
    <row r="1860" spans="1:47" ht="15" customHeight="1" x14ac:dyDescent="0.35">
      <c r="A1860" s="6">
        <f>IF(B1859=B1860,A1859,A1859+1)</f>
        <v>647</v>
      </c>
      <c r="B1860" s="6" t="s">
        <v>2908</v>
      </c>
      <c r="C1860" s="6" t="s">
        <v>2907</v>
      </c>
      <c r="D1860" s="6" t="s">
        <v>2583</v>
      </c>
      <c r="E1860" s="6" t="s">
        <v>2582</v>
      </c>
      <c r="F1860" s="4" t="s">
        <v>7</v>
      </c>
      <c r="G1860" s="4" t="s">
        <v>8</v>
      </c>
      <c r="H1860" s="4" t="s">
        <v>7</v>
      </c>
      <c r="I1860" s="4">
        <v>4</v>
      </c>
      <c r="J1860" s="4" t="s">
        <v>106</v>
      </c>
      <c r="K1860" s="4" t="s">
        <v>2581</v>
      </c>
      <c r="L1860" s="4" t="s">
        <v>55</v>
      </c>
      <c r="M1860" s="4" t="s">
        <v>2906</v>
      </c>
      <c r="N1860" s="4" t="s">
        <v>2905</v>
      </c>
      <c r="P1860" s="4" t="s">
        <v>669</v>
      </c>
      <c r="Q1860" s="4" t="s">
        <v>1475</v>
      </c>
      <c r="R1860" s="4" t="s">
        <v>2434</v>
      </c>
      <c r="S1860" s="5" t="str">
        <f>IF(P1860="심사불필요","-",VLOOKUP(K1860,'[1]자격증 backdata'!A:G,7,0))</f>
        <v>-</v>
      </c>
      <c r="T1860" s="5" t="str">
        <f>IF(S1860="-","-",IF(COUNTIFS(B:B,B1860,S:S,"필수")&gt;0,"자격요건충족","확인필요"))</f>
        <v>-</v>
      </c>
      <c r="U1860" s="5"/>
      <c r="W1860" s="5">
        <f>IF(Q1860="4급","심사불필요",VLOOKUP(K1860,'[1]자격증 backdata'!A:B,2,0))</f>
        <v>4</v>
      </c>
      <c r="X1860" s="4">
        <f>IF(R1860="A", MIN(20, SUMIFS(W:W, B:B, B1860, R:R, "A")),IF(R1860="B", MIN(30, SUMIFS(W:W, B:B, B1860, R:R, "B")),"비해당분야"))</f>
        <v>12</v>
      </c>
      <c r="Y1860" s="4" t="str">
        <f>IF(R1860="C",MIN(30,IF(COUNTIFS(B:B,B1860,W:W,"가1")=1,25,IF(COUNTIFS(B:B,B1860,W:W,"가1")&gt;=2,30,0))+IF(COUNTIFS(B:B,B1860,W:W,"나1")&gt;=4,30,IF(COUNTIFS(B:B,B1860,W:W,"나1")=3,26,IF(COUNTIFS(B:B,B1860,W:W,"나1")=2,22,IF(COUNTIFS(B:B,B1860,W:W,"나1")=1,18,0)))))+MIN(30,IF(COUNTIFS(B:B,B1860,W:W,"가2")=1,25,IF(COUNTIFS(B:B,B1860,W:W,"가2")&gt;=2,30,0))+IF(COUNTIFS(B:B,B1860,W:W,"나2")=3,30,IF(COUNTIFS(B:B,B1860,W:W,"나2")=2,25,IF(COUNTIFS(B:B,B1860,W:W,"나2")=1,20,0)))),"비해당분야")</f>
        <v>비해당분야</v>
      </c>
      <c r="Z1860" s="4" t="str">
        <f>IF(R1860="C",VLOOKUP(K1860,'[1]자격증 backdata'!A:F,6,0),"비해당분야")</f>
        <v>비해당분야</v>
      </c>
      <c r="AA1860" s="4" t="str">
        <f>IF(R1860="C",SUMIF(B:B,B1860,Z:Z),"비해당분야")</f>
        <v>비해당분야</v>
      </c>
      <c r="AB1860" s="4" t="str">
        <f>IF(R1860="C",SUM(Y1860,AA1860),"비해당분야")</f>
        <v>비해당분야</v>
      </c>
      <c r="AC1860" s="4">
        <f>IF(R1860="C",AB1860,X1860)</f>
        <v>12</v>
      </c>
      <c r="AD1860" s="4">
        <f>VLOOKUP(K1860,'[1]자격증 backdata'!A:D,4,0)</f>
        <v>0</v>
      </c>
      <c r="AE1860" s="4">
        <f>IF(_xlfn.MAXIFS(AD:AD,B:B,B1860)&gt;10,10,_xlfn.MAXIFS(AD:AD,B:B,B1860))</f>
        <v>5</v>
      </c>
      <c r="AG1860" s="5" t="str">
        <f>VLOOKUP(K1860,'[1]자격증 backdata'!A:C,3,0)</f>
        <v>M</v>
      </c>
      <c r="AH1860" s="5">
        <f>COUNTIFS($B:$B,$B1860,$AG:$AG,AH$1)</f>
        <v>0</v>
      </c>
      <c r="AI1860" s="5">
        <f>COUNTIFS($B:$B,$B1860,$AG:$AG,AI$1)</f>
        <v>0</v>
      </c>
      <c r="AJ1860" s="5">
        <f>COUNTIFS($B:$B,$B1860,$AG:$AG,AJ$1)</f>
        <v>0</v>
      </c>
      <c r="AK1860" s="5">
        <f>COUNTIFS($B:$B,$B1860,$AG:$AG,AK$1)</f>
        <v>0</v>
      </c>
      <c r="AL1860" s="5">
        <f>COUNTIFS($B:$B,$B1860,$AG:$AG,AL$1)</f>
        <v>0</v>
      </c>
      <c r="AM1860" s="5">
        <f>COUNTIFS($B:$B,$B1860,$AG:$AG,AM$1)</f>
        <v>0</v>
      </c>
      <c r="AN1860" s="5">
        <f>COUNTIFS($B:$B,$B1860,$AG:$AG,AN$1)</f>
        <v>0</v>
      </c>
      <c r="AO1860" s="5">
        <f>COUNTIFS($B:$B,$B1860,$AG:$AG,AO$1)</f>
        <v>1</v>
      </c>
      <c r="AP1860" s="5">
        <f>COUNTIFS($B:$B,$B1860,$AG:$AG,AP$1)</f>
        <v>0</v>
      </c>
      <c r="AQ1860" s="5">
        <f>COUNTIFS($B:$B,$B1860,$AG:$AG,AQ$1)</f>
        <v>0</v>
      </c>
      <c r="AR1860" s="5">
        <f>COUNTIFS($B:$B,$B1860,$AG:$AG,AR$1)</f>
        <v>0</v>
      </c>
      <c r="AS1860" s="5">
        <f>COUNTIFS($B:$B,$B1860,$AG:$AG,AS$1)</f>
        <v>0</v>
      </c>
      <c r="AT1860" s="5">
        <f>COUNTIFS($B:$B,$B1860,$AG:$AG,AT$1)</f>
        <v>1</v>
      </c>
      <c r="AU1860" s="5">
        <f>COUNTIFS($B:$B,$B1860,$AG:$AG,AU$1)</f>
        <v>0</v>
      </c>
    </row>
    <row r="1861" spans="1:47" ht="15" customHeight="1" x14ac:dyDescent="0.35">
      <c r="A1861" s="3">
        <f>IF(B1860=B1861,A1860,A1860+1)</f>
        <v>648</v>
      </c>
      <c r="B1861" s="3" t="s">
        <v>2904</v>
      </c>
      <c r="C1861" s="3" t="s">
        <v>2903</v>
      </c>
      <c r="D1861" s="3" t="s">
        <v>2583</v>
      </c>
      <c r="E1861" s="3" t="s">
        <v>2582</v>
      </c>
      <c r="F1861" s="4" t="s">
        <v>568</v>
      </c>
      <c r="G1861" s="4" t="s">
        <v>568</v>
      </c>
      <c r="H1861" s="4" t="s">
        <v>568</v>
      </c>
      <c r="I1861" s="3">
        <v>1</v>
      </c>
      <c r="J1861" s="3" t="s">
        <v>570</v>
      </c>
      <c r="K1861" s="3" t="s">
        <v>2660</v>
      </c>
      <c r="L1861" s="3" t="s">
        <v>568</v>
      </c>
      <c r="M1861" s="3" t="s">
        <v>568</v>
      </c>
      <c r="N1861" s="3" t="s">
        <v>568</v>
      </c>
      <c r="P1861" s="3" t="s">
        <v>669</v>
      </c>
      <c r="Q1861" s="3" t="s">
        <v>1475</v>
      </c>
      <c r="R1861" s="3" t="s">
        <v>2434</v>
      </c>
      <c r="S1861" s="2" t="str">
        <f>IF(P1861="심사불필요","-",VLOOKUP(K1861,'[1]자격증 backdata'!A:G,7,0))</f>
        <v>-</v>
      </c>
      <c r="T1861" s="2" t="str">
        <f>IF(S1861="-","-",IF(COUNTIFS(B:B,B1861,S:S,"필수")&gt;0,"자격요건충족","확인필요"))</f>
        <v>-</v>
      </c>
      <c r="U1861" s="2"/>
      <c r="W1861" s="2">
        <f>IF(Q1861="4급","심사불필요",VLOOKUP(K1861,'[1]자격증 backdata'!A:B,2,0))</f>
        <v>0</v>
      </c>
      <c r="X1861" s="3">
        <f>IF(R1861="A", MIN(20, SUMIFS(W:W, B:B, B1861, R:R, "A")),IF(R1861="B", MIN(30, SUMIFS(W:W, B:B, B1861, R:R, "B")),"비해당분야"))</f>
        <v>0</v>
      </c>
      <c r="Y1861" s="3" t="str">
        <f>IF(R1861="C",MIN(30,IF(COUNTIFS(B:B,B1861,W:W,"가1")=1,25,IF(COUNTIFS(B:B,B1861,W:W,"가1")&gt;=2,30,0))+IF(COUNTIFS(B:B,B1861,W:W,"나1")&gt;=4,30,IF(COUNTIFS(B:B,B1861,W:W,"나1")=3,26,IF(COUNTIFS(B:B,B1861,W:W,"나1")=2,22,IF(COUNTIFS(B:B,B1861,W:W,"나1")=1,18,0)))))+MIN(30,IF(COUNTIFS(B:B,B1861,W:W,"가2")=1,25,IF(COUNTIFS(B:B,B1861,W:W,"가2")&gt;=2,30,0))+IF(COUNTIFS(B:B,B1861,W:W,"나2")=3,30,IF(COUNTIFS(B:B,B1861,W:W,"나2")=2,25,IF(COUNTIFS(B:B,B1861,W:W,"나2")=1,20,0)))),"비해당분야")</f>
        <v>비해당분야</v>
      </c>
      <c r="Z1861" s="3" t="str">
        <f>IF(R1861="C",VLOOKUP(K1861,'[1]자격증 backdata'!A:F,6,0),"비해당분야")</f>
        <v>비해당분야</v>
      </c>
      <c r="AA1861" s="3" t="str">
        <f>IF(R1861="C",SUMIF(B:B,B1861,Z:Z),"비해당분야")</f>
        <v>비해당분야</v>
      </c>
      <c r="AB1861" s="3" t="str">
        <f>IF(R1861="C",SUM(Y1861,AA1861),"비해당분야")</f>
        <v>비해당분야</v>
      </c>
      <c r="AC1861" s="3">
        <f>IF(R1861="C",AB1861,X1861)</f>
        <v>0</v>
      </c>
      <c r="AD1861" s="3">
        <f>VLOOKUP(K1861,'[1]자격증 backdata'!A:D,4,0)</f>
        <v>0</v>
      </c>
      <c r="AE1861" s="3">
        <f>IF(_xlfn.MAXIFS(AD:AD,B:B,B1861)&gt;10,10,_xlfn.MAXIFS(AD:AD,B:B,B1861))</f>
        <v>0</v>
      </c>
      <c r="AG1861" s="2">
        <f>VLOOKUP(K1861,'[1]자격증 backdata'!A:C,3,0)</f>
        <v>0</v>
      </c>
      <c r="AH1861" s="2">
        <f>COUNTIFS($B:$B,$B1861,$AG:$AG,AH$1)</f>
        <v>0</v>
      </c>
      <c r="AI1861" s="2">
        <f>COUNTIFS($B:$B,$B1861,$AG:$AG,AI$1)</f>
        <v>0</v>
      </c>
      <c r="AJ1861" s="2">
        <f>COUNTIFS($B:$B,$B1861,$AG:$AG,AJ$1)</f>
        <v>0</v>
      </c>
      <c r="AK1861" s="2">
        <f>COUNTIFS($B:$B,$B1861,$AG:$AG,AK$1)</f>
        <v>0</v>
      </c>
      <c r="AL1861" s="2">
        <f>COUNTIFS($B:$B,$B1861,$AG:$AG,AL$1)</f>
        <v>0</v>
      </c>
      <c r="AM1861" s="2">
        <f>COUNTIFS($B:$B,$B1861,$AG:$AG,AM$1)</f>
        <v>0</v>
      </c>
      <c r="AN1861" s="2">
        <f>COUNTIFS($B:$B,$B1861,$AG:$AG,AN$1)</f>
        <v>0</v>
      </c>
      <c r="AO1861" s="2">
        <f>COUNTIFS($B:$B,$B1861,$AG:$AG,AO$1)</f>
        <v>0</v>
      </c>
      <c r="AP1861" s="2">
        <f>COUNTIFS($B:$B,$B1861,$AG:$AG,AP$1)</f>
        <v>0</v>
      </c>
      <c r="AQ1861" s="2">
        <f>COUNTIFS($B:$B,$B1861,$AG:$AG,AQ$1)</f>
        <v>0</v>
      </c>
      <c r="AR1861" s="2">
        <f>COUNTIFS($B:$B,$B1861,$AG:$AG,AR$1)</f>
        <v>0</v>
      </c>
      <c r="AS1861" s="2">
        <f>COUNTIFS($B:$B,$B1861,$AG:$AG,AS$1)</f>
        <v>0</v>
      </c>
      <c r="AT1861" s="2">
        <f>COUNTIFS($B:$B,$B1861,$AG:$AG,AT$1)</f>
        <v>0</v>
      </c>
      <c r="AU1861" s="2">
        <f>COUNTIFS($B:$B,$B1861,$AG:$AG,AU$1)</f>
        <v>0</v>
      </c>
    </row>
    <row r="1862" spans="1:47" ht="15" customHeight="1" x14ac:dyDescent="0.35">
      <c r="A1862" s="4">
        <f>IF(B1861=B1862,A1861,A1861+1)</f>
        <v>649</v>
      </c>
      <c r="B1862" s="4" t="s">
        <v>2896</v>
      </c>
      <c r="C1862" s="4" t="s">
        <v>2895</v>
      </c>
      <c r="D1862" s="4" t="s">
        <v>2583</v>
      </c>
      <c r="E1862" s="4" t="s">
        <v>2582</v>
      </c>
      <c r="F1862" s="4" t="s">
        <v>7</v>
      </c>
      <c r="G1862" s="4" t="s">
        <v>8</v>
      </c>
      <c r="H1862" s="4" t="s">
        <v>7</v>
      </c>
      <c r="I1862" s="4">
        <v>1</v>
      </c>
      <c r="J1862" s="4" t="s">
        <v>69</v>
      </c>
      <c r="K1862" s="4" t="s">
        <v>2590</v>
      </c>
      <c r="L1862" s="4" t="s">
        <v>36</v>
      </c>
      <c r="M1862" s="4" t="s">
        <v>2902</v>
      </c>
      <c r="N1862" s="4" t="s">
        <v>244</v>
      </c>
      <c r="P1862" s="4" t="s">
        <v>669</v>
      </c>
      <c r="Q1862" s="4" t="s">
        <v>1475</v>
      </c>
      <c r="R1862" s="4" t="s">
        <v>2434</v>
      </c>
      <c r="S1862" s="5" t="str">
        <f>IF(P1862="심사불필요","-",VLOOKUP(K1862,'[1]자격증 backdata'!A:G,7,0))</f>
        <v>-</v>
      </c>
      <c r="T1862" s="5" t="str">
        <f>IF(S1862="-","-",IF(COUNTIFS(B:B,B1862,S:S,"필수")&gt;0,"자격요건충족","확인필요"))</f>
        <v>-</v>
      </c>
      <c r="U1862" s="5"/>
      <c r="W1862" s="5">
        <f>IF(Q1862="4급","심사불필요",VLOOKUP(K1862,'[1]자격증 backdata'!A:B,2,0))</f>
        <v>0</v>
      </c>
      <c r="X1862" s="4">
        <f>IF(R1862="A", MIN(20, SUMIFS(W:W, B:B, B1862, R:R, "A")),IF(R1862="B", MIN(30, SUMIFS(W:W, B:B, B1862, R:R, "B")),"비해당분야"))</f>
        <v>16</v>
      </c>
      <c r="Y1862" s="4" t="str">
        <f>IF(R1862="C",MIN(30,IF(COUNTIFS(B:B,B1862,W:W,"가1")=1,25,IF(COUNTIFS(B:B,B1862,W:W,"가1")&gt;=2,30,0))+IF(COUNTIFS(B:B,B1862,W:W,"나1")&gt;=4,30,IF(COUNTIFS(B:B,B1862,W:W,"나1")=3,26,IF(COUNTIFS(B:B,B1862,W:W,"나1")=2,22,IF(COUNTIFS(B:B,B1862,W:W,"나1")=1,18,0)))))+MIN(30,IF(COUNTIFS(B:B,B1862,W:W,"가2")=1,25,IF(COUNTIFS(B:B,B1862,W:W,"가2")&gt;=2,30,0))+IF(COUNTIFS(B:B,B1862,W:W,"나2")=3,30,IF(COUNTIFS(B:B,B1862,W:W,"나2")=2,25,IF(COUNTIFS(B:B,B1862,W:W,"나2")=1,20,0)))),"비해당분야")</f>
        <v>비해당분야</v>
      </c>
      <c r="Z1862" s="4" t="str">
        <f>IF(R1862="C",VLOOKUP(K1862,'[1]자격증 backdata'!A:F,6,0),"비해당분야")</f>
        <v>비해당분야</v>
      </c>
      <c r="AA1862" s="4" t="str">
        <f>IF(R1862="C",SUMIF(B:B,B1862,Z:Z),"비해당분야")</f>
        <v>비해당분야</v>
      </c>
      <c r="AB1862" s="4" t="str">
        <f>IF(R1862="C",SUM(Y1862,AA1862),"비해당분야")</f>
        <v>비해당분야</v>
      </c>
      <c r="AC1862" s="4">
        <f>IF(R1862="C",AB1862,X1862)</f>
        <v>16</v>
      </c>
      <c r="AD1862" s="4">
        <f>VLOOKUP(K1862,'[1]자격증 backdata'!A:D,4,0)</f>
        <v>5</v>
      </c>
      <c r="AE1862" s="4">
        <f>IF(_xlfn.MAXIFS(AD:AD,B:B,B1862)&gt;10,10,_xlfn.MAXIFS(AD:AD,B:B,B1862))</f>
        <v>5</v>
      </c>
      <c r="AG1862" s="5">
        <f>VLOOKUP(K1862,'[1]자격증 backdata'!A:C,3,0)</f>
        <v>0</v>
      </c>
      <c r="AH1862" s="5">
        <f>COUNTIFS($B:$B,$B1862,$AG:$AG,AH$1)</f>
        <v>0</v>
      </c>
      <c r="AI1862" s="5">
        <f>COUNTIFS($B:$B,$B1862,$AG:$AG,AI$1)</f>
        <v>0</v>
      </c>
      <c r="AJ1862" s="5">
        <f>COUNTIFS($B:$B,$B1862,$AG:$AG,AJ$1)</f>
        <v>0</v>
      </c>
      <c r="AK1862" s="5">
        <f>COUNTIFS($B:$B,$B1862,$AG:$AG,AK$1)</f>
        <v>0</v>
      </c>
      <c r="AL1862" s="5">
        <f>COUNTIFS($B:$B,$B1862,$AG:$AG,AL$1)</f>
        <v>0</v>
      </c>
      <c r="AM1862" s="5">
        <f>COUNTIFS($B:$B,$B1862,$AG:$AG,AM$1)</f>
        <v>0</v>
      </c>
      <c r="AN1862" s="5">
        <f>COUNTIFS($B:$B,$B1862,$AG:$AG,AN$1)</f>
        <v>1</v>
      </c>
      <c r="AO1862" s="5">
        <f>COUNTIFS($B:$B,$B1862,$AG:$AG,AO$1)</f>
        <v>1</v>
      </c>
      <c r="AP1862" s="5">
        <f>COUNTIFS($B:$B,$B1862,$AG:$AG,AP$1)</f>
        <v>0</v>
      </c>
      <c r="AQ1862" s="5">
        <f>COUNTIFS($B:$B,$B1862,$AG:$AG,AQ$1)</f>
        <v>0</v>
      </c>
      <c r="AR1862" s="5">
        <f>COUNTIFS($B:$B,$B1862,$AG:$AG,AR$1)</f>
        <v>0</v>
      </c>
      <c r="AS1862" s="5">
        <f>COUNTIFS($B:$B,$B1862,$AG:$AG,AS$1)</f>
        <v>0</v>
      </c>
      <c r="AT1862" s="5">
        <f>COUNTIFS($B:$B,$B1862,$AG:$AG,AT$1)</f>
        <v>1</v>
      </c>
      <c r="AU1862" s="5">
        <f>COUNTIFS($B:$B,$B1862,$AG:$AG,AU$1)</f>
        <v>1</v>
      </c>
    </row>
    <row r="1863" spans="1:47" ht="15" customHeight="1" x14ac:dyDescent="0.35">
      <c r="A1863" s="6">
        <f>IF(B1862=B1863,A1862,A1862+1)</f>
        <v>649</v>
      </c>
      <c r="B1863" s="6" t="s">
        <v>2896</v>
      </c>
      <c r="C1863" s="6" t="s">
        <v>2895</v>
      </c>
      <c r="D1863" s="6" t="s">
        <v>2583</v>
      </c>
      <c r="E1863" s="6" t="s">
        <v>2582</v>
      </c>
      <c r="F1863" s="4" t="s">
        <v>7</v>
      </c>
      <c r="G1863" s="4" t="s">
        <v>8</v>
      </c>
      <c r="H1863" s="4" t="s">
        <v>7</v>
      </c>
      <c r="I1863" s="4">
        <v>2</v>
      </c>
      <c r="J1863" s="4" t="s">
        <v>106</v>
      </c>
      <c r="K1863" s="4" t="s">
        <v>2581</v>
      </c>
      <c r="L1863" s="4" t="s">
        <v>55</v>
      </c>
      <c r="M1863" s="4" t="s">
        <v>2901</v>
      </c>
      <c r="N1863" s="4" t="s">
        <v>2609</v>
      </c>
      <c r="P1863" s="4" t="s">
        <v>669</v>
      </c>
      <c r="Q1863" s="4" t="s">
        <v>1475</v>
      </c>
      <c r="R1863" s="4" t="s">
        <v>2434</v>
      </c>
      <c r="S1863" s="5" t="str">
        <f>IF(P1863="심사불필요","-",VLOOKUP(K1863,'[1]자격증 backdata'!A:G,7,0))</f>
        <v>-</v>
      </c>
      <c r="T1863" s="5" t="str">
        <f>IF(S1863="-","-",IF(COUNTIFS(B:B,B1863,S:S,"필수")&gt;0,"자격요건충족","확인필요"))</f>
        <v>-</v>
      </c>
      <c r="U1863" s="5"/>
      <c r="W1863" s="5">
        <f>IF(Q1863="4급","심사불필요",VLOOKUP(K1863,'[1]자격증 backdata'!A:B,2,0))</f>
        <v>4</v>
      </c>
      <c r="X1863" s="4">
        <f>IF(R1863="A", MIN(20, SUMIFS(W:W, B:B, B1863, R:R, "A")),IF(R1863="B", MIN(30, SUMIFS(W:W, B:B, B1863, R:R, "B")),"비해당분야"))</f>
        <v>16</v>
      </c>
      <c r="Y1863" s="4" t="str">
        <f>IF(R1863="C",MIN(30,IF(COUNTIFS(B:B,B1863,W:W,"가1")=1,25,IF(COUNTIFS(B:B,B1863,W:W,"가1")&gt;=2,30,0))+IF(COUNTIFS(B:B,B1863,W:W,"나1")&gt;=4,30,IF(COUNTIFS(B:B,B1863,W:W,"나1")=3,26,IF(COUNTIFS(B:B,B1863,W:W,"나1")=2,22,IF(COUNTIFS(B:B,B1863,W:W,"나1")=1,18,0)))))+MIN(30,IF(COUNTIFS(B:B,B1863,W:W,"가2")=1,25,IF(COUNTIFS(B:B,B1863,W:W,"가2")&gt;=2,30,0))+IF(COUNTIFS(B:B,B1863,W:W,"나2")=3,30,IF(COUNTIFS(B:B,B1863,W:W,"나2")=2,25,IF(COUNTIFS(B:B,B1863,W:W,"나2")=1,20,0)))),"비해당분야")</f>
        <v>비해당분야</v>
      </c>
      <c r="Z1863" s="4" t="str">
        <f>IF(R1863="C",VLOOKUP(K1863,'[1]자격증 backdata'!A:F,6,0),"비해당분야")</f>
        <v>비해당분야</v>
      </c>
      <c r="AA1863" s="4" t="str">
        <f>IF(R1863="C",SUMIF(B:B,B1863,Z:Z),"비해당분야")</f>
        <v>비해당분야</v>
      </c>
      <c r="AB1863" s="4" t="str">
        <f>IF(R1863="C",SUM(Y1863,AA1863),"비해당분야")</f>
        <v>비해당분야</v>
      </c>
      <c r="AC1863" s="4">
        <f>IF(R1863="C",AB1863,X1863)</f>
        <v>16</v>
      </c>
      <c r="AD1863" s="4">
        <f>VLOOKUP(K1863,'[1]자격증 backdata'!A:D,4,0)</f>
        <v>0</v>
      </c>
      <c r="AE1863" s="4">
        <f>IF(_xlfn.MAXIFS(AD:AD,B:B,B1863)&gt;10,10,_xlfn.MAXIFS(AD:AD,B:B,B1863))</f>
        <v>5</v>
      </c>
      <c r="AG1863" s="5" t="str">
        <f>VLOOKUP(K1863,'[1]자격증 backdata'!A:C,3,0)</f>
        <v>M</v>
      </c>
      <c r="AH1863" s="5">
        <f>COUNTIFS($B:$B,$B1863,$AG:$AG,AH$1)</f>
        <v>0</v>
      </c>
      <c r="AI1863" s="5">
        <f>COUNTIFS($B:$B,$B1863,$AG:$AG,AI$1)</f>
        <v>0</v>
      </c>
      <c r="AJ1863" s="5">
        <f>COUNTIFS($B:$B,$B1863,$AG:$AG,AJ$1)</f>
        <v>0</v>
      </c>
      <c r="AK1863" s="5">
        <f>COUNTIFS($B:$B,$B1863,$AG:$AG,AK$1)</f>
        <v>0</v>
      </c>
      <c r="AL1863" s="5">
        <f>COUNTIFS($B:$B,$B1863,$AG:$AG,AL$1)</f>
        <v>0</v>
      </c>
      <c r="AM1863" s="5">
        <f>COUNTIFS($B:$B,$B1863,$AG:$AG,AM$1)</f>
        <v>0</v>
      </c>
      <c r="AN1863" s="5">
        <f>COUNTIFS($B:$B,$B1863,$AG:$AG,AN$1)</f>
        <v>1</v>
      </c>
      <c r="AO1863" s="5">
        <f>COUNTIFS($B:$B,$B1863,$AG:$AG,AO$1)</f>
        <v>1</v>
      </c>
      <c r="AP1863" s="5">
        <f>COUNTIFS($B:$B,$B1863,$AG:$AG,AP$1)</f>
        <v>0</v>
      </c>
      <c r="AQ1863" s="5">
        <f>COUNTIFS($B:$B,$B1863,$AG:$AG,AQ$1)</f>
        <v>0</v>
      </c>
      <c r="AR1863" s="5">
        <f>COUNTIFS($B:$B,$B1863,$AG:$AG,AR$1)</f>
        <v>0</v>
      </c>
      <c r="AS1863" s="5">
        <f>COUNTIFS($B:$B,$B1863,$AG:$AG,AS$1)</f>
        <v>0</v>
      </c>
      <c r="AT1863" s="5">
        <f>COUNTIFS($B:$B,$B1863,$AG:$AG,AT$1)</f>
        <v>1</v>
      </c>
      <c r="AU1863" s="5">
        <f>COUNTIFS($B:$B,$B1863,$AG:$AG,AU$1)</f>
        <v>1</v>
      </c>
    </row>
    <row r="1864" spans="1:47" ht="15" customHeight="1" x14ac:dyDescent="0.35">
      <c r="A1864" s="6">
        <f>IF(B1863=B1864,A1863,A1863+1)</f>
        <v>649</v>
      </c>
      <c r="B1864" s="6" t="s">
        <v>2896</v>
      </c>
      <c r="C1864" s="6" t="s">
        <v>2895</v>
      </c>
      <c r="D1864" s="6" t="s">
        <v>2583</v>
      </c>
      <c r="E1864" s="6" t="s">
        <v>2582</v>
      </c>
      <c r="F1864" s="4" t="s">
        <v>7</v>
      </c>
      <c r="G1864" s="4" t="s">
        <v>8</v>
      </c>
      <c r="H1864" s="4" t="s">
        <v>7</v>
      </c>
      <c r="I1864" s="4">
        <v>3</v>
      </c>
      <c r="J1864" s="4" t="s">
        <v>633</v>
      </c>
      <c r="K1864" s="4" t="s">
        <v>2614</v>
      </c>
      <c r="L1864" s="4" t="s">
        <v>55</v>
      </c>
      <c r="M1864" s="4" t="s">
        <v>2900</v>
      </c>
      <c r="N1864" s="4" t="s">
        <v>1142</v>
      </c>
      <c r="P1864" s="4" t="s">
        <v>669</v>
      </c>
      <c r="Q1864" s="4" t="s">
        <v>1475</v>
      </c>
      <c r="R1864" s="4" t="s">
        <v>2434</v>
      </c>
      <c r="S1864" s="5" t="str">
        <f>IF(P1864="심사불필요","-",VLOOKUP(K1864,'[1]자격증 backdata'!A:G,7,0))</f>
        <v>-</v>
      </c>
      <c r="T1864" s="5" t="str">
        <f>IF(S1864="-","-",IF(COUNTIFS(B:B,B1864,S:S,"필수")&gt;0,"자격요건충족","확인필요"))</f>
        <v>-</v>
      </c>
      <c r="U1864" s="5"/>
      <c r="W1864" s="5">
        <f>IF(Q1864="4급","심사불필요",VLOOKUP(K1864,'[1]자격증 backdata'!A:B,2,0))</f>
        <v>4</v>
      </c>
      <c r="X1864" s="4">
        <f>IF(R1864="A", MIN(20, SUMIFS(W:W, B:B, B1864, R:R, "A")),IF(R1864="B", MIN(30, SUMIFS(W:W, B:B, B1864, R:R, "B")),"비해당분야"))</f>
        <v>16</v>
      </c>
      <c r="Y1864" s="4" t="str">
        <f>IF(R1864="C",MIN(30,IF(COUNTIFS(B:B,B1864,W:W,"가1")=1,25,IF(COUNTIFS(B:B,B1864,W:W,"가1")&gt;=2,30,0))+IF(COUNTIFS(B:B,B1864,W:W,"나1")&gt;=4,30,IF(COUNTIFS(B:B,B1864,W:W,"나1")=3,26,IF(COUNTIFS(B:B,B1864,W:W,"나1")=2,22,IF(COUNTIFS(B:B,B1864,W:W,"나1")=1,18,0)))))+MIN(30,IF(COUNTIFS(B:B,B1864,W:W,"가2")=1,25,IF(COUNTIFS(B:B,B1864,W:W,"가2")&gt;=2,30,0))+IF(COUNTIFS(B:B,B1864,W:W,"나2")=3,30,IF(COUNTIFS(B:B,B1864,W:W,"나2")=2,25,IF(COUNTIFS(B:B,B1864,W:W,"나2")=1,20,0)))),"비해당분야")</f>
        <v>비해당분야</v>
      </c>
      <c r="Z1864" s="4" t="str">
        <f>IF(R1864="C",VLOOKUP(K1864,'[1]자격증 backdata'!A:F,6,0),"비해당분야")</f>
        <v>비해당분야</v>
      </c>
      <c r="AA1864" s="4" t="str">
        <f>IF(R1864="C",SUMIF(B:B,B1864,Z:Z),"비해당분야")</f>
        <v>비해당분야</v>
      </c>
      <c r="AB1864" s="4" t="str">
        <f>IF(R1864="C",SUM(Y1864,AA1864),"비해당분야")</f>
        <v>비해당분야</v>
      </c>
      <c r="AC1864" s="4">
        <f>IF(R1864="C",AB1864,X1864)</f>
        <v>16</v>
      </c>
      <c r="AD1864" s="4">
        <f>VLOOKUP(K1864,'[1]자격증 backdata'!A:D,4,0)</f>
        <v>0</v>
      </c>
      <c r="AE1864" s="4">
        <f>IF(_xlfn.MAXIFS(AD:AD,B:B,B1864)&gt;10,10,_xlfn.MAXIFS(AD:AD,B:B,B1864))</f>
        <v>5</v>
      </c>
      <c r="AG1864" s="5" t="str">
        <f>VLOOKUP(K1864,'[1]자격증 backdata'!A:C,3,0)</f>
        <v>G</v>
      </c>
      <c r="AH1864" s="5">
        <f>COUNTIFS($B:$B,$B1864,$AG:$AG,AH$1)</f>
        <v>0</v>
      </c>
      <c r="AI1864" s="5">
        <f>COUNTIFS($B:$B,$B1864,$AG:$AG,AI$1)</f>
        <v>0</v>
      </c>
      <c r="AJ1864" s="5">
        <f>COUNTIFS($B:$B,$B1864,$AG:$AG,AJ$1)</f>
        <v>0</v>
      </c>
      <c r="AK1864" s="5">
        <f>COUNTIFS($B:$B,$B1864,$AG:$AG,AK$1)</f>
        <v>0</v>
      </c>
      <c r="AL1864" s="5">
        <f>COUNTIFS($B:$B,$B1864,$AG:$AG,AL$1)</f>
        <v>0</v>
      </c>
      <c r="AM1864" s="5">
        <f>COUNTIFS($B:$B,$B1864,$AG:$AG,AM$1)</f>
        <v>0</v>
      </c>
      <c r="AN1864" s="5">
        <f>COUNTIFS($B:$B,$B1864,$AG:$AG,AN$1)</f>
        <v>1</v>
      </c>
      <c r="AO1864" s="5">
        <f>COUNTIFS($B:$B,$B1864,$AG:$AG,AO$1)</f>
        <v>1</v>
      </c>
      <c r="AP1864" s="5">
        <f>COUNTIFS($B:$B,$B1864,$AG:$AG,AP$1)</f>
        <v>0</v>
      </c>
      <c r="AQ1864" s="5">
        <f>COUNTIFS($B:$B,$B1864,$AG:$AG,AQ$1)</f>
        <v>0</v>
      </c>
      <c r="AR1864" s="5">
        <f>COUNTIFS($B:$B,$B1864,$AG:$AG,AR$1)</f>
        <v>0</v>
      </c>
      <c r="AS1864" s="5">
        <f>COUNTIFS($B:$B,$B1864,$AG:$AG,AS$1)</f>
        <v>0</v>
      </c>
      <c r="AT1864" s="5">
        <f>COUNTIFS($B:$B,$B1864,$AG:$AG,AT$1)</f>
        <v>1</v>
      </c>
      <c r="AU1864" s="5">
        <f>COUNTIFS($B:$B,$B1864,$AG:$AG,AU$1)</f>
        <v>1</v>
      </c>
    </row>
    <row r="1865" spans="1:47" ht="15" customHeight="1" x14ac:dyDescent="0.35">
      <c r="A1865" s="6">
        <f>IF(B1864=B1865,A1864,A1864+1)</f>
        <v>649</v>
      </c>
      <c r="B1865" s="6" t="s">
        <v>2896</v>
      </c>
      <c r="C1865" s="6" t="s">
        <v>2895</v>
      </c>
      <c r="D1865" s="6" t="s">
        <v>2583</v>
      </c>
      <c r="E1865" s="6" t="s">
        <v>2582</v>
      </c>
      <c r="F1865" s="4" t="s">
        <v>7</v>
      </c>
      <c r="G1865" s="4" t="s">
        <v>8</v>
      </c>
      <c r="H1865" s="4" t="s">
        <v>7</v>
      </c>
      <c r="I1865" s="4">
        <v>4</v>
      </c>
      <c r="J1865" s="4" t="s">
        <v>2899</v>
      </c>
      <c r="K1865" s="4" t="s">
        <v>2898</v>
      </c>
      <c r="L1865" s="4" t="s">
        <v>348</v>
      </c>
      <c r="M1865" s="4" t="s">
        <v>2897</v>
      </c>
      <c r="N1865" s="4" t="s">
        <v>1194</v>
      </c>
      <c r="P1865" s="4" t="s">
        <v>669</v>
      </c>
      <c r="Q1865" s="4" t="s">
        <v>1475</v>
      </c>
      <c r="R1865" s="4" t="s">
        <v>2434</v>
      </c>
      <c r="S1865" s="5" t="str">
        <f>IF(P1865="심사불필요","-",VLOOKUP(K1865,'[1]자격증 backdata'!A:G,7,0))</f>
        <v>-</v>
      </c>
      <c r="T1865" s="5" t="str">
        <f>IF(S1865="-","-",IF(COUNTIFS(B:B,B1865,S:S,"필수")&gt;0,"자격요건충족","확인필요"))</f>
        <v>-</v>
      </c>
      <c r="U1865" s="5"/>
      <c r="W1865" s="5">
        <f>IF(Q1865="4급","심사불필요",VLOOKUP(K1865,'[1]자격증 backdata'!A:B,2,0))</f>
        <v>4</v>
      </c>
      <c r="X1865" s="4">
        <f>IF(R1865="A", MIN(20, SUMIFS(W:W, B:B, B1865, R:R, "A")),IF(R1865="B", MIN(30, SUMIFS(W:W, B:B, B1865, R:R, "B")),"비해당분야"))</f>
        <v>16</v>
      </c>
      <c r="Y1865" s="4" t="str">
        <f>IF(R1865="C",MIN(30,IF(COUNTIFS(B:B,B1865,W:W,"가1")=1,25,IF(COUNTIFS(B:B,B1865,W:W,"가1")&gt;=2,30,0))+IF(COUNTIFS(B:B,B1865,W:W,"나1")&gt;=4,30,IF(COUNTIFS(B:B,B1865,W:W,"나1")=3,26,IF(COUNTIFS(B:B,B1865,W:W,"나1")=2,22,IF(COUNTIFS(B:B,B1865,W:W,"나1")=1,18,0)))))+MIN(30,IF(COUNTIFS(B:B,B1865,W:W,"가2")=1,25,IF(COUNTIFS(B:B,B1865,W:W,"가2")&gt;=2,30,0))+IF(COUNTIFS(B:B,B1865,W:W,"나2")=3,30,IF(COUNTIFS(B:B,B1865,W:W,"나2")=2,25,IF(COUNTIFS(B:B,B1865,W:W,"나2")=1,20,0)))),"비해당분야")</f>
        <v>비해당분야</v>
      </c>
      <c r="Z1865" s="4" t="str">
        <f>IF(R1865="C",VLOOKUP(K1865,'[1]자격증 backdata'!A:F,6,0),"비해당분야")</f>
        <v>비해당분야</v>
      </c>
      <c r="AA1865" s="4" t="str">
        <f>IF(R1865="C",SUMIF(B:B,B1865,Z:Z),"비해당분야")</f>
        <v>비해당분야</v>
      </c>
      <c r="AB1865" s="4" t="str">
        <f>IF(R1865="C",SUM(Y1865,AA1865),"비해당분야")</f>
        <v>비해당분야</v>
      </c>
      <c r="AC1865" s="4">
        <f>IF(R1865="C",AB1865,X1865)</f>
        <v>16</v>
      </c>
      <c r="AD1865" s="4">
        <f>VLOOKUP(K1865,'[1]자격증 backdata'!A:D,4,0)</f>
        <v>0</v>
      </c>
      <c r="AE1865" s="4">
        <f>IF(_xlfn.MAXIFS(AD:AD,B:B,B1865)&gt;10,10,_xlfn.MAXIFS(AD:AD,B:B,B1865))</f>
        <v>5</v>
      </c>
      <c r="AG1865" s="5" t="str">
        <f>VLOOKUP(K1865,'[1]자격증 backdata'!A:C,3,0)</f>
        <v>N</v>
      </c>
      <c r="AH1865" s="5">
        <f>COUNTIFS($B:$B,$B1865,$AG:$AG,AH$1)</f>
        <v>0</v>
      </c>
      <c r="AI1865" s="5">
        <f>COUNTIFS($B:$B,$B1865,$AG:$AG,AI$1)</f>
        <v>0</v>
      </c>
      <c r="AJ1865" s="5">
        <f>COUNTIFS($B:$B,$B1865,$AG:$AG,AJ$1)</f>
        <v>0</v>
      </c>
      <c r="AK1865" s="5">
        <f>COUNTIFS($B:$B,$B1865,$AG:$AG,AK$1)</f>
        <v>0</v>
      </c>
      <c r="AL1865" s="5">
        <f>COUNTIFS($B:$B,$B1865,$AG:$AG,AL$1)</f>
        <v>0</v>
      </c>
      <c r="AM1865" s="5">
        <f>COUNTIFS($B:$B,$B1865,$AG:$AG,AM$1)</f>
        <v>0</v>
      </c>
      <c r="AN1865" s="5">
        <f>COUNTIFS($B:$B,$B1865,$AG:$AG,AN$1)</f>
        <v>1</v>
      </c>
      <c r="AO1865" s="5">
        <f>COUNTIFS($B:$B,$B1865,$AG:$AG,AO$1)</f>
        <v>1</v>
      </c>
      <c r="AP1865" s="5">
        <f>COUNTIFS($B:$B,$B1865,$AG:$AG,AP$1)</f>
        <v>0</v>
      </c>
      <c r="AQ1865" s="5">
        <f>COUNTIFS($B:$B,$B1865,$AG:$AG,AQ$1)</f>
        <v>0</v>
      </c>
      <c r="AR1865" s="5">
        <f>COUNTIFS($B:$B,$B1865,$AG:$AG,AR$1)</f>
        <v>0</v>
      </c>
      <c r="AS1865" s="5">
        <f>COUNTIFS($B:$B,$B1865,$AG:$AG,AS$1)</f>
        <v>0</v>
      </c>
      <c r="AT1865" s="5">
        <f>COUNTIFS($B:$B,$B1865,$AG:$AG,AT$1)</f>
        <v>1</v>
      </c>
      <c r="AU1865" s="5">
        <f>COUNTIFS($B:$B,$B1865,$AG:$AG,AU$1)</f>
        <v>1</v>
      </c>
    </row>
    <row r="1866" spans="1:47" ht="15" customHeight="1" x14ac:dyDescent="0.35">
      <c r="A1866" s="6">
        <f>IF(B1865=B1866,A1865,A1865+1)</f>
        <v>649</v>
      </c>
      <c r="B1866" s="6" t="s">
        <v>2896</v>
      </c>
      <c r="C1866" s="6" t="s">
        <v>2895</v>
      </c>
      <c r="D1866" s="6" t="s">
        <v>2583</v>
      </c>
      <c r="E1866" s="6" t="s">
        <v>2582</v>
      </c>
      <c r="F1866" s="4" t="s">
        <v>7</v>
      </c>
      <c r="G1866" s="4" t="s">
        <v>8</v>
      </c>
      <c r="H1866" s="4" t="s">
        <v>7</v>
      </c>
      <c r="I1866" s="4">
        <v>5</v>
      </c>
      <c r="J1866" s="4" t="s">
        <v>653</v>
      </c>
      <c r="K1866" s="4" t="s">
        <v>2596</v>
      </c>
      <c r="L1866" s="4" t="s">
        <v>651</v>
      </c>
      <c r="M1866" s="4" t="s">
        <v>2894</v>
      </c>
      <c r="N1866" s="4" t="s">
        <v>2707</v>
      </c>
      <c r="P1866" s="4" t="s">
        <v>669</v>
      </c>
      <c r="Q1866" s="4" t="s">
        <v>1475</v>
      </c>
      <c r="R1866" s="4" t="s">
        <v>2434</v>
      </c>
      <c r="S1866" s="5" t="str">
        <f>IF(P1866="심사불필요","-",VLOOKUP(K1866,'[1]자격증 backdata'!A:G,7,0))</f>
        <v>-</v>
      </c>
      <c r="T1866" s="5" t="str">
        <f>IF(S1866="-","-",IF(COUNTIFS(B:B,B1866,S:S,"필수")&gt;0,"자격요건충족","확인필요"))</f>
        <v>-</v>
      </c>
      <c r="U1866" s="5"/>
      <c r="W1866" s="5">
        <f>IF(Q1866="4급","심사불필요",VLOOKUP(K1866,'[1]자격증 backdata'!A:B,2,0))</f>
        <v>4</v>
      </c>
      <c r="X1866" s="4">
        <f>IF(R1866="A", MIN(20, SUMIFS(W:W, B:B, B1866, R:R, "A")),IF(R1866="B", MIN(30, SUMIFS(W:W, B:B, B1866, R:R, "B")),"비해당분야"))</f>
        <v>16</v>
      </c>
      <c r="Y1866" s="4" t="str">
        <f>IF(R1866="C",MIN(30,IF(COUNTIFS(B:B,B1866,W:W,"가1")=1,25,IF(COUNTIFS(B:B,B1866,W:W,"가1")&gt;=2,30,0))+IF(COUNTIFS(B:B,B1866,W:W,"나1")&gt;=4,30,IF(COUNTIFS(B:B,B1866,W:W,"나1")=3,26,IF(COUNTIFS(B:B,B1866,W:W,"나1")=2,22,IF(COUNTIFS(B:B,B1866,W:W,"나1")=1,18,0)))))+MIN(30,IF(COUNTIFS(B:B,B1866,W:W,"가2")=1,25,IF(COUNTIFS(B:B,B1866,W:W,"가2")&gt;=2,30,0))+IF(COUNTIFS(B:B,B1866,W:W,"나2")=3,30,IF(COUNTIFS(B:B,B1866,W:W,"나2")=2,25,IF(COUNTIFS(B:B,B1866,W:W,"나2")=1,20,0)))),"비해당분야")</f>
        <v>비해당분야</v>
      </c>
      <c r="Z1866" s="4" t="str">
        <f>IF(R1866="C",VLOOKUP(K1866,'[1]자격증 backdata'!A:F,6,0),"비해당분야")</f>
        <v>비해당분야</v>
      </c>
      <c r="AA1866" s="4" t="str">
        <f>IF(R1866="C",SUMIF(B:B,B1866,Z:Z),"비해당분야")</f>
        <v>비해당분야</v>
      </c>
      <c r="AB1866" s="4" t="str">
        <f>IF(R1866="C",SUM(Y1866,AA1866),"비해당분야")</f>
        <v>비해당분야</v>
      </c>
      <c r="AC1866" s="4">
        <f>IF(R1866="C",AB1866,X1866)</f>
        <v>16</v>
      </c>
      <c r="AD1866" s="4">
        <f>VLOOKUP(K1866,'[1]자격증 backdata'!A:D,4,0)</f>
        <v>0</v>
      </c>
      <c r="AE1866" s="4">
        <f>IF(_xlfn.MAXIFS(AD:AD,B:B,B1866)&gt;10,10,_xlfn.MAXIFS(AD:AD,B:B,B1866))</f>
        <v>5</v>
      </c>
      <c r="AG1866" s="5" t="str">
        <f>VLOOKUP(K1866,'[1]자격증 backdata'!A:C,3,0)</f>
        <v>H</v>
      </c>
      <c r="AH1866" s="5">
        <f>COUNTIFS($B:$B,$B1866,$AG:$AG,AH$1)</f>
        <v>0</v>
      </c>
      <c r="AI1866" s="5">
        <f>COUNTIFS($B:$B,$B1866,$AG:$AG,AI$1)</f>
        <v>0</v>
      </c>
      <c r="AJ1866" s="5">
        <f>COUNTIFS($B:$B,$B1866,$AG:$AG,AJ$1)</f>
        <v>0</v>
      </c>
      <c r="AK1866" s="5">
        <f>COUNTIFS($B:$B,$B1866,$AG:$AG,AK$1)</f>
        <v>0</v>
      </c>
      <c r="AL1866" s="5">
        <f>COUNTIFS($B:$B,$B1866,$AG:$AG,AL$1)</f>
        <v>0</v>
      </c>
      <c r="AM1866" s="5">
        <f>COUNTIFS($B:$B,$B1866,$AG:$AG,AM$1)</f>
        <v>0</v>
      </c>
      <c r="AN1866" s="5">
        <f>COUNTIFS($B:$B,$B1866,$AG:$AG,AN$1)</f>
        <v>1</v>
      </c>
      <c r="AO1866" s="5">
        <f>COUNTIFS($B:$B,$B1866,$AG:$AG,AO$1)</f>
        <v>1</v>
      </c>
      <c r="AP1866" s="5">
        <f>COUNTIFS($B:$B,$B1866,$AG:$AG,AP$1)</f>
        <v>0</v>
      </c>
      <c r="AQ1866" s="5">
        <f>COUNTIFS($B:$B,$B1866,$AG:$AG,AQ$1)</f>
        <v>0</v>
      </c>
      <c r="AR1866" s="5">
        <f>COUNTIFS($B:$B,$B1866,$AG:$AG,AR$1)</f>
        <v>0</v>
      </c>
      <c r="AS1866" s="5">
        <f>COUNTIFS($B:$B,$B1866,$AG:$AG,AS$1)</f>
        <v>0</v>
      </c>
      <c r="AT1866" s="5">
        <f>COUNTIFS($B:$B,$B1866,$AG:$AG,AT$1)</f>
        <v>1</v>
      </c>
      <c r="AU1866" s="5">
        <f>COUNTIFS($B:$B,$B1866,$AG:$AG,AU$1)</f>
        <v>1</v>
      </c>
    </row>
    <row r="1867" spans="1:47" ht="15" customHeight="1" x14ac:dyDescent="0.35">
      <c r="A1867" s="3">
        <f>IF(B1866=B1867,A1866,A1866+1)</f>
        <v>650</v>
      </c>
      <c r="B1867" s="3" t="s">
        <v>2889</v>
      </c>
      <c r="C1867" s="3" t="s">
        <v>2888</v>
      </c>
      <c r="D1867" s="3" t="s">
        <v>2583</v>
      </c>
      <c r="E1867" s="3" t="s">
        <v>2582</v>
      </c>
      <c r="F1867" s="4" t="s">
        <v>7</v>
      </c>
      <c r="G1867" s="4" t="s">
        <v>8</v>
      </c>
      <c r="H1867" s="4" t="s">
        <v>7</v>
      </c>
      <c r="I1867" s="3">
        <v>1</v>
      </c>
      <c r="J1867" s="3" t="s">
        <v>2588</v>
      </c>
      <c r="K1867" s="3" t="s">
        <v>2587</v>
      </c>
      <c r="L1867" s="3" t="s">
        <v>4</v>
      </c>
      <c r="M1867" s="3" t="s">
        <v>2893</v>
      </c>
      <c r="N1867" s="3" t="s">
        <v>1621</v>
      </c>
      <c r="P1867" s="3" t="s">
        <v>669</v>
      </c>
      <c r="Q1867" s="3" t="s">
        <v>1475</v>
      </c>
      <c r="R1867" s="3" t="s">
        <v>2434</v>
      </c>
      <c r="S1867" s="2" t="str">
        <f>IF(P1867="심사불필요","-",VLOOKUP(K1867,'[1]자격증 backdata'!A:G,7,0))</f>
        <v>-</v>
      </c>
      <c r="T1867" s="2" t="str">
        <f>IF(S1867="-","-",IF(COUNTIFS(B:B,B1867,S:S,"필수")&gt;0,"자격요건충족","확인필요"))</f>
        <v>-</v>
      </c>
      <c r="U1867" s="2"/>
      <c r="W1867" s="2">
        <f>IF(Q1867="4급","심사불필요",VLOOKUP(K1867,'[1]자격증 backdata'!A:B,2,0))</f>
        <v>4</v>
      </c>
      <c r="X1867" s="3">
        <f>IF(R1867="A", MIN(20, SUMIFS(W:W, B:B, B1867, R:R, "A")),IF(R1867="B", MIN(30, SUMIFS(W:W, B:B, B1867, R:R, "B")),"비해당분야"))</f>
        <v>12</v>
      </c>
      <c r="Y1867" s="3" t="str">
        <f>IF(R1867="C",MIN(30,IF(COUNTIFS(B:B,B1867,W:W,"가1")=1,25,IF(COUNTIFS(B:B,B1867,W:W,"가1")&gt;=2,30,0))+IF(COUNTIFS(B:B,B1867,W:W,"나1")&gt;=4,30,IF(COUNTIFS(B:B,B1867,W:W,"나1")=3,26,IF(COUNTIFS(B:B,B1867,W:W,"나1")=2,22,IF(COUNTIFS(B:B,B1867,W:W,"나1")=1,18,0)))))+MIN(30,IF(COUNTIFS(B:B,B1867,W:W,"가2")=1,25,IF(COUNTIFS(B:B,B1867,W:W,"가2")&gt;=2,30,0))+IF(COUNTIFS(B:B,B1867,W:W,"나2")=3,30,IF(COUNTIFS(B:B,B1867,W:W,"나2")=2,25,IF(COUNTIFS(B:B,B1867,W:W,"나2")=1,20,0)))),"비해당분야")</f>
        <v>비해당분야</v>
      </c>
      <c r="Z1867" s="3" t="str">
        <f>IF(R1867="C",VLOOKUP(K1867,'[1]자격증 backdata'!A:F,6,0),"비해당분야")</f>
        <v>비해당분야</v>
      </c>
      <c r="AA1867" s="3" t="str">
        <f>IF(R1867="C",SUMIF(B:B,B1867,Z:Z),"비해당분야")</f>
        <v>비해당분야</v>
      </c>
      <c r="AB1867" s="3" t="str">
        <f>IF(R1867="C",SUM(Y1867,AA1867),"비해당분야")</f>
        <v>비해당분야</v>
      </c>
      <c r="AC1867" s="3">
        <f>IF(R1867="C",AB1867,X1867)</f>
        <v>12</v>
      </c>
      <c r="AD1867" s="3">
        <f>VLOOKUP(K1867,'[1]자격증 backdata'!A:D,4,0)</f>
        <v>0</v>
      </c>
      <c r="AE1867" s="3">
        <f>IF(_xlfn.MAXIFS(AD:AD,B:B,B1867)&gt;10,10,_xlfn.MAXIFS(AD:AD,B:B,B1867))</f>
        <v>5</v>
      </c>
      <c r="AG1867" s="2" t="str">
        <f>VLOOKUP(K1867,'[1]자격증 backdata'!A:C,3,0)</f>
        <v>L</v>
      </c>
      <c r="AH1867" s="2">
        <f>COUNTIFS($B:$B,$B1867,$AG:$AG,AH$1)</f>
        <v>0</v>
      </c>
      <c r="AI1867" s="2">
        <f>COUNTIFS($B:$B,$B1867,$AG:$AG,AI$1)</f>
        <v>0</v>
      </c>
      <c r="AJ1867" s="2">
        <f>COUNTIFS($B:$B,$B1867,$AG:$AG,AJ$1)</f>
        <v>0</v>
      </c>
      <c r="AK1867" s="2">
        <f>COUNTIFS($B:$B,$B1867,$AG:$AG,AK$1)</f>
        <v>0</v>
      </c>
      <c r="AL1867" s="2">
        <f>COUNTIFS($B:$B,$B1867,$AG:$AG,AL$1)</f>
        <v>0</v>
      </c>
      <c r="AM1867" s="2">
        <f>COUNTIFS($B:$B,$B1867,$AG:$AG,AM$1)</f>
        <v>0</v>
      </c>
      <c r="AN1867" s="2">
        <f>COUNTIFS($B:$B,$B1867,$AG:$AG,AN$1)</f>
        <v>1</v>
      </c>
      <c r="AO1867" s="2">
        <f>COUNTIFS($B:$B,$B1867,$AG:$AG,AO$1)</f>
        <v>1</v>
      </c>
      <c r="AP1867" s="2">
        <f>COUNTIFS($B:$B,$B1867,$AG:$AG,AP$1)</f>
        <v>0</v>
      </c>
      <c r="AQ1867" s="2">
        <f>COUNTIFS($B:$B,$B1867,$AG:$AG,AQ$1)</f>
        <v>0</v>
      </c>
      <c r="AR1867" s="2">
        <f>COUNTIFS($B:$B,$B1867,$AG:$AG,AR$1)</f>
        <v>0</v>
      </c>
      <c r="AS1867" s="2">
        <f>COUNTIFS($B:$B,$B1867,$AG:$AG,AS$1)</f>
        <v>1</v>
      </c>
      <c r="AT1867" s="2">
        <f>COUNTIFS($B:$B,$B1867,$AG:$AG,AT$1)</f>
        <v>0</v>
      </c>
      <c r="AU1867" s="2">
        <f>COUNTIFS($B:$B,$B1867,$AG:$AG,AU$1)</f>
        <v>0</v>
      </c>
    </row>
    <row r="1868" spans="1:47" ht="15" customHeight="1" x14ac:dyDescent="0.35">
      <c r="A1868" s="7">
        <f>IF(B1867=B1868,A1867,A1867+1)</f>
        <v>650</v>
      </c>
      <c r="B1868" s="7" t="s">
        <v>2889</v>
      </c>
      <c r="C1868" s="7" t="s">
        <v>2888</v>
      </c>
      <c r="D1868" s="7" t="s">
        <v>2583</v>
      </c>
      <c r="E1868" s="7" t="s">
        <v>2582</v>
      </c>
      <c r="F1868" s="4" t="s">
        <v>7</v>
      </c>
      <c r="G1868" s="4" t="s">
        <v>8</v>
      </c>
      <c r="H1868" s="4" t="s">
        <v>7</v>
      </c>
      <c r="I1868" s="3">
        <v>2</v>
      </c>
      <c r="J1868" s="3" t="s">
        <v>653</v>
      </c>
      <c r="K1868" s="3" t="s">
        <v>2596</v>
      </c>
      <c r="L1868" s="3" t="s">
        <v>651</v>
      </c>
      <c r="M1868" s="3" t="s">
        <v>2892</v>
      </c>
      <c r="N1868" s="3" t="s">
        <v>2891</v>
      </c>
      <c r="P1868" s="3" t="s">
        <v>669</v>
      </c>
      <c r="Q1868" s="3" t="s">
        <v>1475</v>
      </c>
      <c r="R1868" s="3" t="s">
        <v>2434</v>
      </c>
      <c r="S1868" s="2" t="str">
        <f>IF(P1868="심사불필요","-",VLOOKUP(K1868,'[1]자격증 backdata'!A:G,7,0))</f>
        <v>-</v>
      </c>
      <c r="T1868" s="2" t="str">
        <f>IF(S1868="-","-",IF(COUNTIFS(B:B,B1868,S:S,"필수")&gt;0,"자격요건충족","확인필요"))</f>
        <v>-</v>
      </c>
      <c r="U1868" s="2"/>
      <c r="W1868" s="2">
        <f>IF(Q1868="4급","심사불필요",VLOOKUP(K1868,'[1]자격증 backdata'!A:B,2,0))</f>
        <v>4</v>
      </c>
      <c r="X1868" s="3">
        <f>IF(R1868="A", MIN(20, SUMIFS(W:W, B:B, B1868, R:R, "A")),IF(R1868="B", MIN(30, SUMIFS(W:W, B:B, B1868, R:R, "B")),"비해당분야"))</f>
        <v>12</v>
      </c>
      <c r="Y1868" s="3" t="str">
        <f>IF(R1868="C",MIN(30,IF(COUNTIFS(B:B,B1868,W:W,"가1")=1,25,IF(COUNTIFS(B:B,B1868,W:W,"가1")&gt;=2,30,0))+IF(COUNTIFS(B:B,B1868,W:W,"나1")&gt;=4,30,IF(COUNTIFS(B:B,B1868,W:W,"나1")=3,26,IF(COUNTIFS(B:B,B1868,W:W,"나1")=2,22,IF(COUNTIFS(B:B,B1868,W:W,"나1")=1,18,0)))))+MIN(30,IF(COUNTIFS(B:B,B1868,W:W,"가2")=1,25,IF(COUNTIFS(B:B,B1868,W:W,"가2")&gt;=2,30,0))+IF(COUNTIFS(B:B,B1868,W:W,"나2")=3,30,IF(COUNTIFS(B:B,B1868,W:W,"나2")=2,25,IF(COUNTIFS(B:B,B1868,W:W,"나2")=1,20,0)))),"비해당분야")</f>
        <v>비해당분야</v>
      </c>
      <c r="Z1868" s="3" t="str">
        <f>IF(R1868="C",VLOOKUP(K1868,'[1]자격증 backdata'!A:F,6,0),"비해당분야")</f>
        <v>비해당분야</v>
      </c>
      <c r="AA1868" s="3" t="str">
        <f>IF(R1868="C",SUMIF(B:B,B1868,Z:Z),"비해당분야")</f>
        <v>비해당분야</v>
      </c>
      <c r="AB1868" s="3" t="str">
        <f>IF(R1868="C",SUM(Y1868,AA1868),"비해당분야")</f>
        <v>비해당분야</v>
      </c>
      <c r="AC1868" s="3">
        <f>IF(R1868="C",AB1868,X1868)</f>
        <v>12</v>
      </c>
      <c r="AD1868" s="3">
        <f>VLOOKUP(K1868,'[1]자격증 backdata'!A:D,4,0)</f>
        <v>0</v>
      </c>
      <c r="AE1868" s="3">
        <f>IF(_xlfn.MAXIFS(AD:AD,B:B,B1868)&gt;10,10,_xlfn.MAXIFS(AD:AD,B:B,B1868))</f>
        <v>5</v>
      </c>
      <c r="AG1868" s="2" t="str">
        <f>VLOOKUP(K1868,'[1]자격증 backdata'!A:C,3,0)</f>
        <v>H</v>
      </c>
      <c r="AH1868" s="2">
        <f>COUNTIFS($B:$B,$B1868,$AG:$AG,AH$1)</f>
        <v>0</v>
      </c>
      <c r="AI1868" s="2">
        <f>COUNTIFS($B:$B,$B1868,$AG:$AG,AI$1)</f>
        <v>0</v>
      </c>
      <c r="AJ1868" s="2">
        <f>COUNTIFS($B:$B,$B1868,$AG:$AG,AJ$1)</f>
        <v>0</v>
      </c>
      <c r="AK1868" s="2">
        <f>COUNTIFS($B:$B,$B1868,$AG:$AG,AK$1)</f>
        <v>0</v>
      </c>
      <c r="AL1868" s="2">
        <f>COUNTIFS($B:$B,$B1868,$AG:$AG,AL$1)</f>
        <v>0</v>
      </c>
      <c r="AM1868" s="2">
        <f>COUNTIFS($B:$B,$B1868,$AG:$AG,AM$1)</f>
        <v>0</v>
      </c>
      <c r="AN1868" s="2">
        <f>COUNTIFS($B:$B,$B1868,$AG:$AG,AN$1)</f>
        <v>1</v>
      </c>
      <c r="AO1868" s="2">
        <f>COUNTIFS($B:$B,$B1868,$AG:$AG,AO$1)</f>
        <v>1</v>
      </c>
      <c r="AP1868" s="2">
        <f>COUNTIFS($B:$B,$B1868,$AG:$AG,AP$1)</f>
        <v>0</v>
      </c>
      <c r="AQ1868" s="2">
        <f>COUNTIFS($B:$B,$B1868,$AG:$AG,AQ$1)</f>
        <v>0</v>
      </c>
      <c r="AR1868" s="2">
        <f>COUNTIFS($B:$B,$B1868,$AG:$AG,AR$1)</f>
        <v>0</v>
      </c>
      <c r="AS1868" s="2">
        <f>COUNTIFS($B:$B,$B1868,$AG:$AG,AS$1)</f>
        <v>1</v>
      </c>
      <c r="AT1868" s="2">
        <f>COUNTIFS($B:$B,$B1868,$AG:$AG,AT$1)</f>
        <v>0</v>
      </c>
      <c r="AU1868" s="2">
        <f>COUNTIFS($B:$B,$B1868,$AG:$AG,AU$1)</f>
        <v>0</v>
      </c>
    </row>
    <row r="1869" spans="1:47" ht="15" customHeight="1" x14ac:dyDescent="0.35">
      <c r="A1869" s="7">
        <f>IF(B1868=B1869,A1868,A1868+1)</f>
        <v>650</v>
      </c>
      <c r="B1869" s="7" t="s">
        <v>2889</v>
      </c>
      <c r="C1869" s="7" t="s">
        <v>2888</v>
      </c>
      <c r="D1869" s="7" t="s">
        <v>2583</v>
      </c>
      <c r="E1869" s="7" t="s">
        <v>2582</v>
      </c>
      <c r="F1869" s="4" t="s">
        <v>7</v>
      </c>
      <c r="G1869" s="4" t="s">
        <v>8</v>
      </c>
      <c r="H1869" s="4" t="s">
        <v>7</v>
      </c>
      <c r="I1869" s="3">
        <v>3</v>
      </c>
      <c r="J1869" s="3" t="s">
        <v>633</v>
      </c>
      <c r="K1869" s="3" t="s">
        <v>2614</v>
      </c>
      <c r="L1869" s="3" t="s">
        <v>55</v>
      </c>
      <c r="M1869" s="3" t="s">
        <v>2890</v>
      </c>
      <c r="N1869" s="3" t="s">
        <v>1220</v>
      </c>
      <c r="P1869" s="3" t="s">
        <v>669</v>
      </c>
      <c r="Q1869" s="3" t="s">
        <v>1475</v>
      </c>
      <c r="R1869" s="3" t="s">
        <v>2434</v>
      </c>
      <c r="S1869" s="2" t="str">
        <f>IF(P1869="심사불필요","-",VLOOKUP(K1869,'[1]자격증 backdata'!A:G,7,0))</f>
        <v>-</v>
      </c>
      <c r="T1869" s="2" t="str">
        <f>IF(S1869="-","-",IF(COUNTIFS(B:B,B1869,S:S,"필수")&gt;0,"자격요건충족","확인필요"))</f>
        <v>-</v>
      </c>
      <c r="U1869" s="2"/>
      <c r="W1869" s="2">
        <f>IF(Q1869="4급","심사불필요",VLOOKUP(K1869,'[1]자격증 backdata'!A:B,2,0))</f>
        <v>4</v>
      </c>
      <c r="X1869" s="3">
        <f>IF(R1869="A", MIN(20, SUMIFS(W:W, B:B, B1869, R:R, "A")),IF(R1869="B", MIN(30, SUMIFS(W:W, B:B, B1869, R:R, "B")),"비해당분야"))</f>
        <v>12</v>
      </c>
      <c r="Y1869" s="3" t="str">
        <f>IF(R1869="C",MIN(30,IF(COUNTIFS(B:B,B1869,W:W,"가1")=1,25,IF(COUNTIFS(B:B,B1869,W:W,"가1")&gt;=2,30,0))+IF(COUNTIFS(B:B,B1869,W:W,"나1")&gt;=4,30,IF(COUNTIFS(B:B,B1869,W:W,"나1")=3,26,IF(COUNTIFS(B:B,B1869,W:W,"나1")=2,22,IF(COUNTIFS(B:B,B1869,W:W,"나1")=1,18,0)))))+MIN(30,IF(COUNTIFS(B:B,B1869,W:W,"가2")=1,25,IF(COUNTIFS(B:B,B1869,W:W,"가2")&gt;=2,30,0))+IF(COUNTIFS(B:B,B1869,W:W,"나2")=3,30,IF(COUNTIFS(B:B,B1869,W:W,"나2")=2,25,IF(COUNTIFS(B:B,B1869,W:W,"나2")=1,20,0)))),"비해당분야")</f>
        <v>비해당분야</v>
      </c>
      <c r="Z1869" s="3" t="str">
        <f>IF(R1869="C",VLOOKUP(K1869,'[1]자격증 backdata'!A:F,6,0),"비해당분야")</f>
        <v>비해당분야</v>
      </c>
      <c r="AA1869" s="3" t="str">
        <f>IF(R1869="C",SUMIF(B:B,B1869,Z:Z),"비해당분야")</f>
        <v>비해당분야</v>
      </c>
      <c r="AB1869" s="3" t="str">
        <f>IF(R1869="C",SUM(Y1869,AA1869),"비해당분야")</f>
        <v>비해당분야</v>
      </c>
      <c r="AC1869" s="3">
        <f>IF(R1869="C",AB1869,X1869)</f>
        <v>12</v>
      </c>
      <c r="AD1869" s="3">
        <f>VLOOKUP(K1869,'[1]자격증 backdata'!A:D,4,0)</f>
        <v>0</v>
      </c>
      <c r="AE1869" s="3">
        <f>IF(_xlfn.MAXIFS(AD:AD,B:B,B1869)&gt;10,10,_xlfn.MAXIFS(AD:AD,B:B,B1869))</f>
        <v>5</v>
      </c>
      <c r="AG1869" s="2" t="str">
        <f>VLOOKUP(K1869,'[1]자격증 backdata'!A:C,3,0)</f>
        <v>G</v>
      </c>
      <c r="AH1869" s="2">
        <f>COUNTIFS($B:$B,$B1869,$AG:$AG,AH$1)</f>
        <v>0</v>
      </c>
      <c r="AI1869" s="2">
        <f>COUNTIFS($B:$B,$B1869,$AG:$AG,AI$1)</f>
        <v>0</v>
      </c>
      <c r="AJ1869" s="2">
        <f>COUNTIFS($B:$B,$B1869,$AG:$AG,AJ$1)</f>
        <v>0</v>
      </c>
      <c r="AK1869" s="2">
        <f>COUNTIFS($B:$B,$B1869,$AG:$AG,AK$1)</f>
        <v>0</v>
      </c>
      <c r="AL1869" s="2">
        <f>COUNTIFS($B:$B,$B1869,$AG:$AG,AL$1)</f>
        <v>0</v>
      </c>
      <c r="AM1869" s="2">
        <f>COUNTIFS($B:$B,$B1869,$AG:$AG,AM$1)</f>
        <v>0</v>
      </c>
      <c r="AN1869" s="2">
        <f>COUNTIFS($B:$B,$B1869,$AG:$AG,AN$1)</f>
        <v>1</v>
      </c>
      <c r="AO1869" s="2">
        <f>COUNTIFS($B:$B,$B1869,$AG:$AG,AO$1)</f>
        <v>1</v>
      </c>
      <c r="AP1869" s="2">
        <f>COUNTIFS($B:$B,$B1869,$AG:$AG,AP$1)</f>
        <v>0</v>
      </c>
      <c r="AQ1869" s="2">
        <f>COUNTIFS($B:$B,$B1869,$AG:$AG,AQ$1)</f>
        <v>0</v>
      </c>
      <c r="AR1869" s="2">
        <f>COUNTIFS($B:$B,$B1869,$AG:$AG,AR$1)</f>
        <v>0</v>
      </c>
      <c r="AS1869" s="2">
        <f>COUNTIFS($B:$B,$B1869,$AG:$AG,AS$1)</f>
        <v>1</v>
      </c>
      <c r="AT1869" s="2">
        <f>COUNTIFS($B:$B,$B1869,$AG:$AG,AT$1)</f>
        <v>0</v>
      </c>
      <c r="AU1869" s="2">
        <f>COUNTIFS($B:$B,$B1869,$AG:$AG,AU$1)</f>
        <v>0</v>
      </c>
    </row>
    <row r="1870" spans="1:47" ht="15" customHeight="1" x14ac:dyDescent="0.35">
      <c r="A1870" s="7">
        <f>IF(B1869=B1870,A1869,A1869+1)</f>
        <v>650</v>
      </c>
      <c r="B1870" s="7" t="s">
        <v>2889</v>
      </c>
      <c r="C1870" s="7" t="s">
        <v>2888</v>
      </c>
      <c r="D1870" s="7" t="s">
        <v>2583</v>
      </c>
      <c r="E1870" s="7" t="s">
        <v>2582</v>
      </c>
      <c r="F1870" s="4" t="s">
        <v>7</v>
      </c>
      <c r="G1870" s="4" t="s">
        <v>8</v>
      </c>
      <c r="H1870" s="4" t="s">
        <v>7</v>
      </c>
      <c r="I1870" s="3">
        <v>4</v>
      </c>
      <c r="J1870" s="3" t="s">
        <v>69</v>
      </c>
      <c r="K1870" s="3" t="s">
        <v>2590</v>
      </c>
      <c r="L1870" s="3" t="s">
        <v>36</v>
      </c>
      <c r="M1870" s="3" t="s">
        <v>2887</v>
      </c>
      <c r="N1870" s="3" t="s">
        <v>1327</v>
      </c>
      <c r="P1870" s="3" t="s">
        <v>669</v>
      </c>
      <c r="Q1870" s="3" t="s">
        <v>1475</v>
      </c>
      <c r="R1870" s="3" t="s">
        <v>2434</v>
      </c>
      <c r="S1870" s="2" t="str">
        <f>IF(P1870="심사불필요","-",VLOOKUP(K1870,'[1]자격증 backdata'!A:G,7,0))</f>
        <v>-</v>
      </c>
      <c r="T1870" s="2" t="str">
        <f>IF(S1870="-","-",IF(COUNTIFS(B:B,B1870,S:S,"필수")&gt;0,"자격요건충족","확인필요"))</f>
        <v>-</v>
      </c>
      <c r="U1870" s="2"/>
      <c r="W1870" s="2">
        <f>IF(Q1870="4급","심사불필요",VLOOKUP(K1870,'[1]자격증 backdata'!A:B,2,0))</f>
        <v>0</v>
      </c>
      <c r="X1870" s="3">
        <f>IF(R1870="A", MIN(20, SUMIFS(W:W, B:B, B1870, R:R, "A")),IF(R1870="B", MIN(30, SUMIFS(W:W, B:B, B1870, R:R, "B")),"비해당분야"))</f>
        <v>12</v>
      </c>
      <c r="Y1870" s="3" t="str">
        <f>IF(R1870="C",MIN(30,IF(COUNTIFS(B:B,B1870,W:W,"가1")=1,25,IF(COUNTIFS(B:B,B1870,W:W,"가1")&gt;=2,30,0))+IF(COUNTIFS(B:B,B1870,W:W,"나1")&gt;=4,30,IF(COUNTIFS(B:B,B1870,W:W,"나1")=3,26,IF(COUNTIFS(B:B,B1870,W:W,"나1")=2,22,IF(COUNTIFS(B:B,B1870,W:W,"나1")=1,18,0)))))+MIN(30,IF(COUNTIFS(B:B,B1870,W:W,"가2")=1,25,IF(COUNTIFS(B:B,B1870,W:W,"가2")&gt;=2,30,0))+IF(COUNTIFS(B:B,B1870,W:W,"나2")=3,30,IF(COUNTIFS(B:B,B1870,W:W,"나2")=2,25,IF(COUNTIFS(B:B,B1870,W:W,"나2")=1,20,0)))),"비해당분야")</f>
        <v>비해당분야</v>
      </c>
      <c r="Z1870" s="3" t="str">
        <f>IF(R1870="C",VLOOKUP(K1870,'[1]자격증 backdata'!A:F,6,0),"비해당분야")</f>
        <v>비해당분야</v>
      </c>
      <c r="AA1870" s="3" t="str">
        <f>IF(R1870="C",SUMIF(B:B,B1870,Z:Z),"비해당분야")</f>
        <v>비해당분야</v>
      </c>
      <c r="AB1870" s="3" t="str">
        <f>IF(R1870="C",SUM(Y1870,AA1870),"비해당분야")</f>
        <v>비해당분야</v>
      </c>
      <c r="AC1870" s="3">
        <f>IF(R1870="C",AB1870,X1870)</f>
        <v>12</v>
      </c>
      <c r="AD1870" s="3">
        <f>VLOOKUP(K1870,'[1]자격증 backdata'!A:D,4,0)</f>
        <v>5</v>
      </c>
      <c r="AE1870" s="3">
        <f>IF(_xlfn.MAXIFS(AD:AD,B:B,B1870)&gt;10,10,_xlfn.MAXIFS(AD:AD,B:B,B1870))</f>
        <v>5</v>
      </c>
      <c r="AG1870" s="2">
        <f>VLOOKUP(K1870,'[1]자격증 backdata'!A:C,3,0)</f>
        <v>0</v>
      </c>
      <c r="AH1870" s="2">
        <f>COUNTIFS($B:$B,$B1870,$AG:$AG,AH$1)</f>
        <v>0</v>
      </c>
      <c r="AI1870" s="2">
        <f>COUNTIFS($B:$B,$B1870,$AG:$AG,AI$1)</f>
        <v>0</v>
      </c>
      <c r="AJ1870" s="2">
        <f>COUNTIFS($B:$B,$B1870,$AG:$AG,AJ$1)</f>
        <v>0</v>
      </c>
      <c r="AK1870" s="2">
        <f>COUNTIFS($B:$B,$B1870,$AG:$AG,AK$1)</f>
        <v>0</v>
      </c>
      <c r="AL1870" s="2">
        <f>COUNTIFS($B:$B,$B1870,$AG:$AG,AL$1)</f>
        <v>0</v>
      </c>
      <c r="AM1870" s="2">
        <f>COUNTIFS($B:$B,$B1870,$AG:$AG,AM$1)</f>
        <v>0</v>
      </c>
      <c r="AN1870" s="2">
        <f>COUNTIFS($B:$B,$B1870,$AG:$AG,AN$1)</f>
        <v>1</v>
      </c>
      <c r="AO1870" s="2">
        <f>COUNTIFS($B:$B,$B1870,$AG:$AG,AO$1)</f>
        <v>1</v>
      </c>
      <c r="AP1870" s="2">
        <f>COUNTIFS($B:$B,$B1870,$AG:$AG,AP$1)</f>
        <v>0</v>
      </c>
      <c r="AQ1870" s="2">
        <f>COUNTIFS($B:$B,$B1870,$AG:$AG,AQ$1)</f>
        <v>0</v>
      </c>
      <c r="AR1870" s="2">
        <f>COUNTIFS($B:$B,$B1870,$AG:$AG,AR$1)</f>
        <v>0</v>
      </c>
      <c r="AS1870" s="2">
        <f>COUNTIFS($B:$B,$B1870,$AG:$AG,AS$1)</f>
        <v>1</v>
      </c>
      <c r="AT1870" s="2">
        <f>COUNTIFS($B:$B,$B1870,$AG:$AG,AT$1)</f>
        <v>0</v>
      </c>
      <c r="AU1870" s="2">
        <f>COUNTIFS($B:$B,$B1870,$AG:$AG,AU$1)</f>
        <v>0</v>
      </c>
    </row>
    <row r="1871" spans="1:47" ht="15" customHeight="1" x14ac:dyDescent="0.35">
      <c r="A1871" s="4">
        <f>IF(B1870=B1871,A1870,A1870+1)</f>
        <v>651</v>
      </c>
      <c r="B1871" s="4" t="s">
        <v>2885</v>
      </c>
      <c r="C1871" s="4" t="s">
        <v>2884</v>
      </c>
      <c r="D1871" s="4" t="s">
        <v>2583</v>
      </c>
      <c r="E1871" s="4" t="s">
        <v>2582</v>
      </c>
      <c r="F1871" s="4" t="s">
        <v>7</v>
      </c>
      <c r="G1871" s="4" t="s">
        <v>8</v>
      </c>
      <c r="H1871" s="4" t="s">
        <v>7</v>
      </c>
      <c r="I1871" s="4">
        <v>1</v>
      </c>
      <c r="J1871" s="4" t="s">
        <v>38</v>
      </c>
      <c r="K1871" s="4" t="s">
        <v>2659</v>
      </c>
      <c r="L1871" s="4" t="s">
        <v>36</v>
      </c>
      <c r="M1871" s="4" t="s">
        <v>2886</v>
      </c>
      <c r="N1871" s="4" t="s">
        <v>1283</v>
      </c>
      <c r="P1871" s="4" t="s">
        <v>669</v>
      </c>
      <c r="Q1871" s="4" t="s">
        <v>1475</v>
      </c>
      <c r="R1871" s="4" t="s">
        <v>2434</v>
      </c>
      <c r="S1871" s="5" t="str">
        <f>IF(P1871="심사불필요","-",VLOOKUP(K1871,'[1]자격증 backdata'!A:G,7,0))</f>
        <v>-</v>
      </c>
      <c r="T1871" s="5" t="str">
        <f>IF(S1871="-","-",IF(COUNTIFS(B:B,B1871,S:S,"필수")&gt;0,"자격요건충족","확인필요"))</f>
        <v>-</v>
      </c>
      <c r="U1871" s="5"/>
      <c r="W1871" s="5">
        <f>IF(Q1871="4급","심사불필요",VLOOKUP(K1871,'[1]자격증 backdata'!A:B,2,0))</f>
        <v>0</v>
      </c>
      <c r="X1871" s="4">
        <f>IF(R1871="A", MIN(20, SUMIFS(W:W, B:B, B1871, R:R, "A")),IF(R1871="B", MIN(30, SUMIFS(W:W, B:B, B1871, R:R, "B")),"비해당분야"))</f>
        <v>2</v>
      </c>
      <c r="Y1871" s="4" t="str">
        <f>IF(R1871="C",MIN(30,IF(COUNTIFS(B:B,B1871,W:W,"가1")=1,25,IF(COUNTIFS(B:B,B1871,W:W,"가1")&gt;=2,30,0))+IF(COUNTIFS(B:B,B1871,W:W,"나1")&gt;=4,30,IF(COUNTIFS(B:B,B1871,W:W,"나1")=3,26,IF(COUNTIFS(B:B,B1871,W:W,"나1")=2,22,IF(COUNTIFS(B:B,B1871,W:W,"나1")=1,18,0)))))+MIN(30,IF(COUNTIFS(B:B,B1871,W:W,"가2")=1,25,IF(COUNTIFS(B:B,B1871,W:W,"가2")&gt;=2,30,0))+IF(COUNTIFS(B:B,B1871,W:W,"나2")=3,30,IF(COUNTIFS(B:B,B1871,W:W,"나2")=2,25,IF(COUNTIFS(B:B,B1871,W:W,"나2")=1,20,0)))),"비해당분야")</f>
        <v>비해당분야</v>
      </c>
      <c r="Z1871" s="4" t="str">
        <f>IF(R1871="C",VLOOKUP(K1871,'[1]자격증 backdata'!A:F,6,0),"비해당분야")</f>
        <v>비해당분야</v>
      </c>
      <c r="AA1871" s="4" t="str">
        <f>IF(R1871="C",SUMIF(B:B,B1871,Z:Z),"비해당분야")</f>
        <v>비해당분야</v>
      </c>
      <c r="AB1871" s="4" t="str">
        <f>IF(R1871="C",SUM(Y1871,AA1871),"비해당분야")</f>
        <v>비해당분야</v>
      </c>
      <c r="AC1871" s="4">
        <f>IF(R1871="C",AB1871,X1871)</f>
        <v>2</v>
      </c>
      <c r="AD1871" s="4">
        <f>VLOOKUP(K1871,'[1]자격증 backdata'!A:D,4,0)</f>
        <v>5</v>
      </c>
      <c r="AE1871" s="4">
        <f>IF(_xlfn.MAXIFS(AD:AD,B:B,B1871)&gt;10,10,_xlfn.MAXIFS(AD:AD,B:B,B1871))</f>
        <v>5</v>
      </c>
      <c r="AG1871" s="5">
        <f>VLOOKUP(K1871,'[1]자격증 backdata'!A:C,3,0)</f>
        <v>0</v>
      </c>
      <c r="AH1871" s="5">
        <f>COUNTIFS($B:$B,$B1871,$AG:$AG,AH$1)</f>
        <v>0</v>
      </c>
      <c r="AI1871" s="5">
        <f>COUNTIFS($B:$B,$B1871,$AG:$AG,AI$1)</f>
        <v>0</v>
      </c>
      <c r="AJ1871" s="5">
        <f>COUNTIFS($B:$B,$B1871,$AG:$AG,AJ$1)</f>
        <v>0</v>
      </c>
      <c r="AK1871" s="5">
        <f>COUNTIFS($B:$B,$B1871,$AG:$AG,AK$1)</f>
        <v>0</v>
      </c>
      <c r="AL1871" s="5">
        <f>COUNTIFS($B:$B,$B1871,$AG:$AG,AL$1)</f>
        <v>0</v>
      </c>
      <c r="AM1871" s="5">
        <f>COUNTIFS($B:$B,$B1871,$AG:$AG,AM$1)</f>
        <v>0</v>
      </c>
      <c r="AN1871" s="5">
        <f>COUNTIFS($B:$B,$B1871,$AG:$AG,AN$1)</f>
        <v>0</v>
      </c>
      <c r="AO1871" s="5">
        <f>COUNTIFS($B:$B,$B1871,$AG:$AG,AO$1)</f>
        <v>0</v>
      </c>
      <c r="AP1871" s="5">
        <f>COUNTIFS($B:$B,$B1871,$AG:$AG,AP$1)</f>
        <v>0</v>
      </c>
      <c r="AQ1871" s="5">
        <f>COUNTIFS($B:$B,$B1871,$AG:$AG,AQ$1)</f>
        <v>0</v>
      </c>
      <c r="AR1871" s="5">
        <f>COUNTIFS($B:$B,$B1871,$AG:$AG,AR$1)</f>
        <v>0</v>
      </c>
      <c r="AS1871" s="5">
        <f>COUNTIFS($B:$B,$B1871,$AG:$AG,AS$1)</f>
        <v>0</v>
      </c>
      <c r="AT1871" s="5">
        <f>COUNTIFS($B:$B,$B1871,$AG:$AG,AT$1)</f>
        <v>1</v>
      </c>
      <c r="AU1871" s="5">
        <f>COUNTIFS($B:$B,$B1871,$AG:$AG,AU$1)</f>
        <v>0</v>
      </c>
    </row>
    <row r="1872" spans="1:47" ht="15" customHeight="1" x14ac:dyDescent="0.35">
      <c r="A1872" s="6">
        <f>IF(B1871=B1872,A1871,A1871+1)</f>
        <v>651</v>
      </c>
      <c r="B1872" s="6" t="s">
        <v>2885</v>
      </c>
      <c r="C1872" s="6" t="s">
        <v>2884</v>
      </c>
      <c r="D1872" s="6" t="s">
        <v>2583</v>
      </c>
      <c r="E1872" s="6" t="s">
        <v>2582</v>
      </c>
      <c r="F1872" s="4" t="s">
        <v>7</v>
      </c>
      <c r="G1872" s="4" t="s">
        <v>8</v>
      </c>
      <c r="H1872" s="4" t="s">
        <v>7</v>
      </c>
      <c r="I1872" s="4">
        <v>2</v>
      </c>
      <c r="J1872" s="4" t="s">
        <v>57</v>
      </c>
      <c r="K1872" s="4" t="s">
        <v>2599</v>
      </c>
      <c r="L1872" s="4" t="s">
        <v>55</v>
      </c>
      <c r="M1872" s="4" t="s">
        <v>2883</v>
      </c>
      <c r="N1872" s="4" t="s">
        <v>636</v>
      </c>
      <c r="P1872" s="4" t="s">
        <v>669</v>
      </c>
      <c r="Q1872" s="4" t="s">
        <v>1475</v>
      </c>
      <c r="R1872" s="4" t="s">
        <v>2434</v>
      </c>
      <c r="S1872" s="5" t="str">
        <f>IF(P1872="심사불필요","-",VLOOKUP(K1872,'[1]자격증 backdata'!A:G,7,0))</f>
        <v>-</v>
      </c>
      <c r="T1872" s="5" t="str">
        <f>IF(S1872="-","-",IF(COUNTIFS(B:B,B1872,S:S,"필수")&gt;0,"자격요건충족","확인필요"))</f>
        <v>-</v>
      </c>
      <c r="U1872" s="5"/>
      <c r="W1872" s="5">
        <f>IF(Q1872="4급","심사불필요",VLOOKUP(K1872,'[1]자격증 backdata'!A:B,2,0))</f>
        <v>2</v>
      </c>
      <c r="X1872" s="4">
        <f>IF(R1872="A", MIN(20, SUMIFS(W:W, B:B, B1872, R:R, "A")),IF(R1872="B", MIN(30, SUMIFS(W:W, B:B, B1872, R:R, "B")),"비해당분야"))</f>
        <v>2</v>
      </c>
      <c r="Y1872" s="4" t="str">
        <f>IF(R1872="C",MIN(30,IF(COUNTIFS(B:B,B1872,W:W,"가1")=1,25,IF(COUNTIFS(B:B,B1872,W:W,"가1")&gt;=2,30,0))+IF(COUNTIFS(B:B,B1872,W:W,"나1")&gt;=4,30,IF(COUNTIFS(B:B,B1872,W:W,"나1")=3,26,IF(COUNTIFS(B:B,B1872,W:W,"나1")=2,22,IF(COUNTIFS(B:B,B1872,W:W,"나1")=1,18,0)))))+MIN(30,IF(COUNTIFS(B:B,B1872,W:W,"가2")=1,25,IF(COUNTIFS(B:B,B1872,W:W,"가2")&gt;=2,30,0))+IF(COUNTIFS(B:B,B1872,W:W,"나2")=3,30,IF(COUNTIFS(B:B,B1872,W:W,"나2")=2,25,IF(COUNTIFS(B:B,B1872,W:W,"나2")=1,20,0)))),"비해당분야")</f>
        <v>비해당분야</v>
      </c>
      <c r="Z1872" s="4" t="str">
        <f>IF(R1872="C",VLOOKUP(K1872,'[1]자격증 backdata'!A:F,6,0),"비해당분야")</f>
        <v>비해당분야</v>
      </c>
      <c r="AA1872" s="4" t="str">
        <f>IF(R1872="C",SUMIF(B:B,B1872,Z:Z),"비해당분야")</f>
        <v>비해당분야</v>
      </c>
      <c r="AB1872" s="4" t="str">
        <f>IF(R1872="C",SUM(Y1872,AA1872),"비해당분야")</f>
        <v>비해당분야</v>
      </c>
      <c r="AC1872" s="4">
        <f>IF(R1872="C",AB1872,X1872)</f>
        <v>2</v>
      </c>
      <c r="AD1872" s="4">
        <f>VLOOKUP(K1872,'[1]자격증 backdata'!A:D,4,0)</f>
        <v>0</v>
      </c>
      <c r="AE1872" s="4">
        <f>IF(_xlfn.MAXIFS(AD:AD,B:B,B1872)&gt;10,10,_xlfn.MAXIFS(AD:AD,B:B,B1872))</f>
        <v>5</v>
      </c>
      <c r="AG1872" s="5" t="str">
        <f>VLOOKUP(K1872,'[1]자격증 backdata'!A:C,3,0)</f>
        <v>M</v>
      </c>
      <c r="AH1872" s="5">
        <f>COUNTIFS($B:$B,$B1872,$AG:$AG,AH$1)</f>
        <v>0</v>
      </c>
      <c r="AI1872" s="5">
        <f>COUNTIFS($B:$B,$B1872,$AG:$AG,AI$1)</f>
        <v>0</v>
      </c>
      <c r="AJ1872" s="5">
        <f>COUNTIFS($B:$B,$B1872,$AG:$AG,AJ$1)</f>
        <v>0</v>
      </c>
      <c r="AK1872" s="5">
        <f>COUNTIFS($B:$B,$B1872,$AG:$AG,AK$1)</f>
        <v>0</v>
      </c>
      <c r="AL1872" s="5">
        <f>COUNTIFS($B:$B,$B1872,$AG:$AG,AL$1)</f>
        <v>0</v>
      </c>
      <c r="AM1872" s="5">
        <f>COUNTIFS($B:$B,$B1872,$AG:$AG,AM$1)</f>
        <v>0</v>
      </c>
      <c r="AN1872" s="5">
        <f>COUNTIFS($B:$B,$B1872,$AG:$AG,AN$1)</f>
        <v>0</v>
      </c>
      <c r="AO1872" s="5">
        <f>COUNTIFS($B:$B,$B1872,$AG:$AG,AO$1)</f>
        <v>0</v>
      </c>
      <c r="AP1872" s="5">
        <f>COUNTIFS($B:$B,$B1872,$AG:$AG,AP$1)</f>
        <v>0</v>
      </c>
      <c r="AQ1872" s="5">
        <f>COUNTIFS($B:$B,$B1872,$AG:$AG,AQ$1)</f>
        <v>0</v>
      </c>
      <c r="AR1872" s="5">
        <f>COUNTIFS($B:$B,$B1872,$AG:$AG,AR$1)</f>
        <v>0</v>
      </c>
      <c r="AS1872" s="5">
        <f>COUNTIFS($B:$B,$B1872,$AG:$AG,AS$1)</f>
        <v>0</v>
      </c>
      <c r="AT1872" s="5">
        <f>COUNTIFS($B:$B,$B1872,$AG:$AG,AT$1)</f>
        <v>1</v>
      </c>
      <c r="AU1872" s="5">
        <f>COUNTIFS($B:$B,$B1872,$AG:$AG,AU$1)</f>
        <v>0</v>
      </c>
    </row>
    <row r="1873" spans="1:47" ht="15" customHeight="1" x14ac:dyDescent="0.35">
      <c r="A1873" s="3">
        <f>IF(B1872=B1873,A1872,A1872+1)</f>
        <v>652</v>
      </c>
      <c r="B1873" s="3" t="s">
        <v>2879</v>
      </c>
      <c r="C1873" s="3" t="s">
        <v>2878</v>
      </c>
      <c r="D1873" s="3" t="s">
        <v>2583</v>
      </c>
      <c r="E1873" s="3" t="s">
        <v>2582</v>
      </c>
      <c r="F1873" s="4" t="s">
        <v>7</v>
      </c>
      <c r="G1873" s="4" t="s">
        <v>8</v>
      </c>
      <c r="H1873" s="4" t="s">
        <v>7</v>
      </c>
      <c r="I1873" s="3">
        <v>1</v>
      </c>
      <c r="J1873" s="3" t="s">
        <v>69</v>
      </c>
      <c r="K1873" s="3" t="s">
        <v>2590</v>
      </c>
      <c r="L1873" s="3" t="s">
        <v>36</v>
      </c>
      <c r="M1873" s="3" t="s">
        <v>2882</v>
      </c>
      <c r="N1873" s="3" t="s">
        <v>1256</v>
      </c>
      <c r="P1873" s="3" t="s">
        <v>669</v>
      </c>
      <c r="Q1873" s="3" t="s">
        <v>1475</v>
      </c>
      <c r="R1873" s="3" t="s">
        <v>2434</v>
      </c>
      <c r="S1873" s="2" t="str">
        <f>IF(P1873="심사불필요","-",VLOOKUP(K1873,'[1]자격증 backdata'!A:G,7,0))</f>
        <v>-</v>
      </c>
      <c r="T1873" s="2" t="str">
        <f>IF(S1873="-","-",IF(COUNTIFS(B:B,B1873,S:S,"필수")&gt;0,"자격요건충족","확인필요"))</f>
        <v>-</v>
      </c>
      <c r="U1873" s="2"/>
      <c r="W1873" s="2">
        <f>IF(Q1873="4급","심사불필요",VLOOKUP(K1873,'[1]자격증 backdata'!A:B,2,0))</f>
        <v>0</v>
      </c>
      <c r="X1873" s="3">
        <f>IF(R1873="A", MIN(20, SUMIFS(W:W, B:B, B1873, R:R, "A")),IF(R1873="B", MIN(30, SUMIFS(W:W, B:B, B1873, R:R, "B")),"비해당분야"))</f>
        <v>10</v>
      </c>
      <c r="Y1873" s="3" t="str">
        <f>IF(R1873="C",MIN(30,IF(COUNTIFS(B:B,B1873,W:W,"가1")=1,25,IF(COUNTIFS(B:B,B1873,W:W,"가1")&gt;=2,30,0))+IF(COUNTIFS(B:B,B1873,W:W,"나1")&gt;=4,30,IF(COUNTIFS(B:B,B1873,W:W,"나1")=3,26,IF(COUNTIFS(B:B,B1873,W:W,"나1")=2,22,IF(COUNTIFS(B:B,B1873,W:W,"나1")=1,18,0)))))+MIN(30,IF(COUNTIFS(B:B,B1873,W:W,"가2")=1,25,IF(COUNTIFS(B:B,B1873,W:W,"가2")&gt;=2,30,0))+IF(COUNTIFS(B:B,B1873,W:W,"나2")=3,30,IF(COUNTIFS(B:B,B1873,W:W,"나2")=2,25,IF(COUNTIFS(B:B,B1873,W:W,"나2")=1,20,0)))),"비해당분야")</f>
        <v>비해당분야</v>
      </c>
      <c r="Z1873" s="3" t="str">
        <f>IF(R1873="C",VLOOKUP(K1873,'[1]자격증 backdata'!A:F,6,0),"비해당분야")</f>
        <v>비해당분야</v>
      </c>
      <c r="AA1873" s="3" t="str">
        <f>IF(R1873="C",SUMIF(B:B,B1873,Z:Z),"비해당분야")</f>
        <v>비해당분야</v>
      </c>
      <c r="AB1873" s="3" t="str">
        <f>IF(R1873="C",SUM(Y1873,AA1873),"비해당분야")</f>
        <v>비해당분야</v>
      </c>
      <c r="AC1873" s="3">
        <f>IF(R1873="C",AB1873,X1873)</f>
        <v>10</v>
      </c>
      <c r="AD1873" s="3">
        <f>VLOOKUP(K1873,'[1]자격증 backdata'!A:D,4,0)</f>
        <v>5</v>
      </c>
      <c r="AE1873" s="3">
        <f>IF(_xlfn.MAXIFS(AD:AD,B:B,B1873)&gt;10,10,_xlfn.MAXIFS(AD:AD,B:B,B1873))</f>
        <v>5</v>
      </c>
      <c r="AG1873" s="2">
        <f>VLOOKUP(K1873,'[1]자격증 backdata'!A:C,3,0)</f>
        <v>0</v>
      </c>
      <c r="AH1873" s="2">
        <f>COUNTIFS($B:$B,$B1873,$AG:$AG,AH$1)</f>
        <v>0</v>
      </c>
      <c r="AI1873" s="2">
        <f>COUNTIFS($B:$B,$B1873,$AG:$AG,AI$1)</f>
        <v>0</v>
      </c>
      <c r="AJ1873" s="2">
        <f>COUNTIFS($B:$B,$B1873,$AG:$AG,AJ$1)</f>
        <v>0</v>
      </c>
      <c r="AK1873" s="2">
        <f>COUNTIFS($B:$B,$B1873,$AG:$AG,AK$1)</f>
        <v>0</v>
      </c>
      <c r="AL1873" s="2">
        <f>COUNTIFS($B:$B,$B1873,$AG:$AG,AL$1)</f>
        <v>0</v>
      </c>
      <c r="AM1873" s="2">
        <f>COUNTIFS($B:$B,$B1873,$AG:$AG,AM$1)</f>
        <v>0</v>
      </c>
      <c r="AN1873" s="2">
        <f>COUNTIFS($B:$B,$B1873,$AG:$AG,AN$1)</f>
        <v>0</v>
      </c>
      <c r="AO1873" s="2">
        <f>COUNTIFS($B:$B,$B1873,$AG:$AG,AO$1)</f>
        <v>1</v>
      </c>
      <c r="AP1873" s="2">
        <f>COUNTIFS($B:$B,$B1873,$AG:$AG,AP$1)</f>
        <v>0</v>
      </c>
      <c r="AQ1873" s="2">
        <f>COUNTIFS($B:$B,$B1873,$AG:$AG,AQ$1)</f>
        <v>0</v>
      </c>
      <c r="AR1873" s="2">
        <f>COUNTIFS($B:$B,$B1873,$AG:$AG,AR$1)</f>
        <v>0</v>
      </c>
      <c r="AS1873" s="2">
        <f>COUNTIFS($B:$B,$B1873,$AG:$AG,AS$1)</f>
        <v>0</v>
      </c>
      <c r="AT1873" s="2">
        <f>COUNTIFS($B:$B,$B1873,$AG:$AG,AT$1)</f>
        <v>1</v>
      </c>
      <c r="AU1873" s="2">
        <f>COUNTIFS($B:$B,$B1873,$AG:$AG,AU$1)</f>
        <v>0</v>
      </c>
    </row>
    <row r="1874" spans="1:47" ht="15" customHeight="1" x14ac:dyDescent="0.35">
      <c r="A1874" s="7">
        <f>IF(B1873=B1874,A1873,A1873+1)</f>
        <v>652</v>
      </c>
      <c r="B1874" s="7" t="s">
        <v>2879</v>
      </c>
      <c r="C1874" s="7" t="s">
        <v>2878</v>
      </c>
      <c r="D1874" s="7" t="s">
        <v>2583</v>
      </c>
      <c r="E1874" s="7" t="s">
        <v>2582</v>
      </c>
      <c r="F1874" s="4" t="s">
        <v>7</v>
      </c>
      <c r="G1874" s="4" t="s">
        <v>8</v>
      </c>
      <c r="H1874" s="4" t="s">
        <v>7</v>
      </c>
      <c r="I1874" s="3">
        <v>2</v>
      </c>
      <c r="J1874" s="3" t="s">
        <v>653</v>
      </c>
      <c r="K1874" s="3" t="s">
        <v>2596</v>
      </c>
      <c r="L1874" s="3" t="s">
        <v>651</v>
      </c>
      <c r="M1874" s="3" t="s">
        <v>2881</v>
      </c>
      <c r="N1874" s="3" t="s">
        <v>2531</v>
      </c>
      <c r="P1874" s="3" t="s">
        <v>669</v>
      </c>
      <c r="Q1874" s="3" t="s">
        <v>1475</v>
      </c>
      <c r="R1874" s="3" t="s">
        <v>2434</v>
      </c>
      <c r="S1874" s="2" t="str">
        <f>IF(P1874="심사불필요","-",VLOOKUP(K1874,'[1]자격증 backdata'!A:G,7,0))</f>
        <v>-</v>
      </c>
      <c r="T1874" s="2" t="str">
        <f>IF(S1874="-","-",IF(COUNTIFS(B:B,B1874,S:S,"필수")&gt;0,"자격요건충족","확인필요"))</f>
        <v>-</v>
      </c>
      <c r="U1874" s="2"/>
      <c r="W1874" s="2">
        <f>IF(Q1874="4급","심사불필요",VLOOKUP(K1874,'[1]자격증 backdata'!A:B,2,0))</f>
        <v>4</v>
      </c>
      <c r="X1874" s="3">
        <f>IF(R1874="A", MIN(20, SUMIFS(W:W, B:B, B1874, R:R, "A")),IF(R1874="B", MIN(30, SUMIFS(W:W, B:B, B1874, R:R, "B")),"비해당분야"))</f>
        <v>10</v>
      </c>
      <c r="Y1874" s="3" t="str">
        <f>IF(R1874="C",MIN(30,IF(COUNTIFS(B:B,B1874,W:W,"가1")=1,25,IF(COUNTIFS(B:B,B1874,W:W,"가1")&gt;=2,30,0))+IF(COUNTIFS(B:B,B1874,W:W,"나1")&gt;=4,30,IF(COUNTIFS(B:B,B1874,W:W,"나1")=3,26,IF(COUNTIFS(B:B,B1874,W:W,"나1")=2,22,IF(COUNTIFS(B:B,B1874,W:W,"나1")=1,18,0)))))+MIN(30,IF(COUNTIFS(B:B,B1874,W:W,"가2")=1,25,IF(COUNTIFS(B:B,B1874,W:W,"가2")&gt;=2,30,0))+IF(COUNTIFS(B:B,B1874,W:W,"나2")=3,30,IF(COUNTIFS(B:B,B1874,W:W,"나2")=2,25,IF(COUNTIFS(B:B,B1874,W:W,"나2")=1,20,0)))),"비해당분야")</f>
        <v>비해당분야</v>
      </c>
      <c r="Z1874" s="3" t="str">
        <f>IF(R1874="C",VLOOKUP(K1874,'[1]자격증 backdata'!A:F,6,0),"비해당분야")</f>
        <v>비해당분야</v>
      </c>
      <c r="AA1874" s="3" t="str">
        <f>IF(R1874="C",SUMIF(B:B,B1874,Z:Z),"비해당분야")</f>
        <v>비해당분야</v>
      </c>
      <c r="AB1874" s="3" t="str">
        <f>IF(R1874="C",SUM(Y1874,AA1874),"비해당분야")</f>
        <v>비해당분야</v>
      </c>
      <c r="AC1874" s="3">
        <f>IF(R1874="C",AB1874,X1874)</f>
        <v>10</v>
      </c>
      <c r="AD1874" s="3">
        <f>VLOOKUP(K1874,'[1]자격증 backdata'!A:D,4,0)</f>
        <v>0</v>
      </c>
      <c r="AE1874" s="3">
        <f>IF(_xlfn.MAXIFS(AD:AD,B:B,B1874)&gt;10,10,_xlfn.MAXIFS(AD:AD,B:B,B1874))</f>
        <v>5</v>
      </c>
      <c r="AG1874" s="2" t="str">
        <f>VLOOKUP(K1874,'[1]자격증 backdata'!A:C,3,0)</f>
        <v>H</v>
      </c>
      <c r="AH1874" s="2">
        <f>COUNTIFS($B:$B,$B1874,$AG:$AG,AH$1)</f>
        <v>0</v>
      </c>
      <c r="AI1874" s="2">
        <f>COUNTIFS($B:$B,$B1874,$AG:$AG,AI$1)</f>
        <v>0</v>
      </c>
      <c r="AJ1874" s="2">
        <f>COUNTIFS($B:$B,$B1874,$AG:$AG,AJ$1)</f>
        <v>0</v>
      </c>
      <c r="AK1874" s="2">
        <f>COUNTIFS($B:$B,$B1874,$AG:$AG,AK$1)</f>
        <v>0</v>
      </c>
      <c r="AL1874" s="2">
        <f>COUNTIFS($B:$B,$B1874,$AG:$AG,AL$1)</f>
        <v>0</v>
      </c>
      <c r="AM1874" s="2">
        <f>COUNTIFS($B:$B,$B1874,$AG:$AG,AM$1)</f>
        <v>0</v>
      </c>
      <c r="AN1874" s="2">
        <f>COUNTIFS($B:$B,$B1874,$AG:$AG,AN$1)</f>
        <v>0</v>
      </c>
      <c r="AO1874" s="2">
        <f>COUNTIFS($B:$B,$B1874,$AG:$AG,AO$1)</f>
        <v>1</v>
      </c>
      <c r="AP1874" s="2">
        <f>COUNTIFS($B:$B,$B1874,$AG:$AG,AP$1)</f>
        <v>0</v>
      </c>
      <c r="AQ1874" s="2">
        <f>COUNTIFS($B:$B,$B1874,$AG:$AG,AQ$1)</f>
        <v>0</v>
      </c>
      <c r="AR1874" s="2">
        <f>COUNTIFS($B:$B,$B1874,$AG:$AG,AR$1)</f>
        <v>0</v>
      </c>
      <c r="AS1874" s="2">
        <f>COUNTIFS($B:$B,$B1874,$AG:$AG,AS$1)</f>
        <v>0</v>
      </c>
      <c r="AT1874" s="2">
        <f>COUNTIFS($B:$B,$B1874,$AG:$AG,AT$1)</f>
        <v>1</v>
      </c>
      <c r="AU1874" s="2">
        <f>COUNTIFS($B:$B,$B1874,$AG:$AG,AU$1)</f>
        <v>0</v>
      </c>
    </row>
    <row r="1875" spans="1:47" ht="15" customHeight="1" x14ac:dyDescent="0.35">
      <c r="A1875" s="7">
        <f>IF(B1874=B1875,A1874,A1874+1)</f>
        <v>652</v>
      </c>
      <c r="B1875" s="7" t="s">
        <v>2879</v>
      </c>
      <c r="C1875" s="7" t="s">
        <v>2878</v>
      </c>
      <c r="D1875" s="7" t="s">
        <v>2583</v>
      </c>
      <c r="E1875" s="7" t="s">
        <v>2582</v>
      </c>
      <c r="F1875" s="4" t="s">
        <v>7</v>
      </c>
      <c r="G1875" s="4" t="s">
        <v>8</v>
      </c>
      <c r="H1875" s="4" t="s">
        <v>7</v>
      </c>
      <c r="I1875" s="3">
        <v>3</v>
      </c>
      <c r="J1875" s="3" t="s">
        <v>106</v>
      </c>
      <c r="K1875" s="3" t="s">
        <v>2581</v>
      </c>
      <c r="L1875" s="3" t="s">
        <v>55</v>
      </c>
      <c r="M1875" s="3" t="s">
        <v>2880</v>
      </c>
      <c r="N1875" s="3" t="s">
        <v>910</v>
      </c>
      <c r="P1875" s="3" t="s">
        <v>669</v>
      </c>
      <c r="Q1875" s="3" t="s">
        <v>1475</v>
      </c>
      <c r="R1875" s="3" t="s">
        <v>2434</v>
      </c>
      <c r="S1875" s="2" t="str">
        <f>IF(P1875="심사불필요","-",VLOOKUP(K1875,'[1]자격증 backdata'!A:G,7,0))</f>
        <v>-</v>
      </c>
      <c r="T1875" s="2" t="str">
        <f>IF(S1875="-","-",IF(COUNTIFS(B:B,B1875,S:S,"필수")&gt;0,"자격요건충족","확인필요"))</f>
        <v>-</v>
      </c>
      <c r="U1875" s="2"/>
      <c r="W1875" s="2">
        <f>IF(Q1875="4급","심사불필요",VLOOKUP(K1875,'[1]자격증 backdata'!A:B,2,0))</f>
        <v>4</v>
      </c>
      <c r="X1875" s="3">
        <f>IF(R1875="A", MIN(20, SUMIFS(W:W, B:B, B1875, R:R, "A")),IF(R1875="B", MIN(30, SUMIFS(W:W, B:B, B1875, R:R, "B")),"비해당분야"))</f>
        <v>10</v>
      </c>
      <c r="Y1875" s="3" t="str">
        <f>IF(R1875="C",MIN(30,IF(COUNTIFS(B:B,B1875,W:W,"가1")=1,25,IF(COUNTIFS(B:B,B1875,W:W,"가1")&gt;=2,30,0))+IF(COUNTIFS(B:B,B1875,W:W,"나1")&gt;=4,30,IF(COUNTIFS(B:B,B1875,W:W,"나1")=3,26,IF(COUNTIFS(B:B,B1875,W:W,"나1")=2,22,IF(COUNTIFS(B:B,B1875,W:W,"나1")=1,18,0)))))+MIN(30,IF(COUNTIFS(B:B,B1875,W:W,"가2")=1,25,IF(COUNTIFS(B:B,B1875,W:W,"가2")&gt;=2,30,0))+IF(COUNTIFS(B:B,B1875,W:W,"나2")=3,30,IF(COUNTIFS(B:B,B1875,W:W,"나2")=2,25,IF(COUNTIFS(B:B,B1875,W:W,"나2")=1,20,0)))),"비해당분야")</f>
        <v>비해당분야</v>
      </c>
      <c r="Z1875" s="3" t="str">
        <f>IF(R1875="C",VLOOKUP(K1875,'[1]자격증 backdata'!A:F,6,0),"비해당분야")</f>
        <v>비해당분야</v>
      </c>
      <c r="AA1875" s="3" t="str">
        <f>IF(R1875="C",SUMIF(B:B,B1875,Z:Z),"비해당분야")</f>
        <v>비해당분야</v>
      </c>
      <c r="AB1875" s="3" t="str">
        <f>IF(R1875="C",SUM(Y1875,AA1875),"비해당분야")</f>
        <v>비해당분야</v>
      </c>
      <c r="AC1875" s="3">
        <f>IF(R1875="C",AB1875,X1875)</f>
        <v>10</v>
      </c>
      <c r="AD1875" s="3">
        <f>VLOOKUP(K1875,'[1]자격증 backdata'!A:D,4,0)</f>
        <v>0</v>
      </c>
      <c r="AE1875" s="3">
        <f>IF(_xlfn.MAXIFS(AD:AD,B:B,B1875)&gt;10,10,_xlfn.MAXIFS(AD:AD,B:B,B1875))</f>
        <v>5</v>
      </c>
      <c r="AG1875" s="2" t="str">
        <f>VLOOKUP(K1875,'[1]자격증 backdata'!A:C,3,0)</f>
        <v>M</v>
      </c>
      <c r="AH1875" s="2">
        <f>COUNTIFS($B:$B,$B1875,$AG:$AG,AH$1)</f>
        <v>0</v>
      </c>
      <c r="AI1875" s="2">
        <f>COUNTIFS($B:$B,$B1875,$AG:$AG,AI$1)</f>
        <v>0</v>
      </c>
      <c r="AJ1875" s="2">
        <f>COUNTIFS($B:$B,$B1875,$AG:$AG,AJ$1)</f>
        <v>0</v>
      </c>
      <c r="AK1875" s="2">
        <f>COUNTIFS($B:$B,$B1875,$AG:$AG,AK$1)</f>
        <v>0</v>
      </c>
      <c r="AL1875" s="2">
        <f>COUNTIFS($B:$B,$B1875,$AG:$AG,AL$1)</f>
        <v>0</v>
      </c>
      <c r="AM1875" s="2">
        <f>COUNTIFS($B:$B,$B1875,$AG:$AG,AM$1)</f>
        <v>0</v>
      </c>
      <c r="AN1875" s="2">
        <f>COUNTIFS($B:$B,$B1875,$AG:$AG,AN$1)</f>
        <v>0</v>
      </c>
      <c r="AO1875" s="2">
        <f>COUNTIFS($B:$B,$B1875,$AG:$AG,AO$1)</f>
        <v>1</v>
      </c>
      <c r="AP1875" s="2">
        <f>COUNTIFS($B:$B,$B1875,$AG:$AG,AP$1)</f>
        <v>0</v>
      </c>
      <c r="AQ1875" s="2">
        <f>COUNTIFS($B:$B,$B1875,$AG:$AG,AQ$1)</f>
        <v>0</v>
      </c>
      <c r="AR1875" s="2">
        <f>COUNTIFS($B:$B,$B1875,$AG:$AG,AR$1)</f>
        <v>0</v>
      </c>
      <c r="AS1875" s="2">
        <f>COUNTIFS($B:$B,$B1875,$AG:$AG,AS$1)</f>
        <v>0</v>
      </c>
      <c r="AT1875" s="2">
        <f>COUNTIFS($B:$B,$B1875,$AG:$AG,AT$1)</f>
        <v>1</v>
      </c>
      <c r="AU1875" s="2">
        <f>COUNTIFS($B:$B,$B1875,$AG:$AG,AU$1)</f>
        <v>0</v>
      </c>
    </row>
    <row r="1876" spans="1:47" ht="15" customHeight="1" x14ac:dyDescent="0.35">
      <c r="A1876" s="7">
        <f>IF(B1875=B1876,A1875,A1875+1)</f>
        <v>652</v>
      </c>
      <c r="B1876" s="7" t="s">
        <v>2879</v>
      </c>
      <c r="C1876" s="7" t="s">
        <v>2878</v>
      </c>
      <c r="D1876" s="7" t="s">
        <v>2583</v>
      </c>
      <c r="E1876" s="7" t="s">
        <v>2582</v>
      </c>
      <c r="F1876" s="4" t="s">
        <v>7</v>
      </c>
      <c r="G1876" s="4" t="s">
        <v>8</v>
      </c>
      <c r="H1876" s="4" t="s">
        <v>7</v>
      </c>
      <c r="I1876" s="3">
        <v>4</v>
      </c>
      <c r="J1876" s="3" t="s">
        <v>28</v>
      </c>
      <c r="K1876" s="3" t="s">
        <v>2697</v>
      </c>
      <c r="L1876" s="3" t="s">
        <v>26</v>
      </c>
      <c r="M1876" s="3" t="s">
        <v>2877</v>
      </c>
      <c r="N1876" s="3" t="s">
        <v>1425</v>
      </c>
      <c r="P1876" s="3" t="s">
        <v>669</v>
      </c>
      <c r="Q1876" s="3" t="s">
        <v>1475</v>
      </c>
      <c r="R1876" s="3" t="s">
        <v>2434</v>
      </c>
      <c r="S1876" s="2" t="str">
        <f>IF(P1876="심사불필요","-",VLOOKUP(K1876,'[1]자격증 backdata'!A:G,7,0))</f>
        <v>-</v>
      </c>
      <c r="T1876" s="2" t="str">
        <f>IF(S1876="-","-",IF(COUNTIFS(B:B,B1876,S:S,"필수")&gt;0,"자격요건충족","확인필요"))</f>
        <v>-</v>
      </c>
      <c r="U1876" s="2"/>
      <c r="W1876" s="2">
        <f>IF(Q1876="4급","심사불필요",VLOOKUP(K1876,'[1]자격증 backdata'!A:B,2,0))</f>
        <v>2</v>
      </c>
      <c r="X1876" s="3">
        <f>IF(R1876="A", MIN(20, SUMIFS(W:W, B:B, B1876, R:R, "A")),IF(R1876="B", MIN(30, SUMIFS(W:W, B:B, B1876, R:R, "B")),"비해당분야"))</f>
        <v>10</v>
      </c>
      <c r="Y1876" s="3" t="str">
        <f>IF(R1876="C",MIN(30,IF(COUNTIFS(B:B,B1876,W:W,"가1")=1,25,IF(COUNTIFS(B:B,B1876,W:W,"가1")&gt;=2,30,0))+IF(COUNTIFS(B:B,B1876,W:W,"나1")&gt;=4,30,IF(COUNTIFS(B:B,B1876,W:W,"나1")=3,26,IF(COUNTIFS(B:B,B1876,W:W,"나1")=2,22,IF(COUNTIFS(B:B,B1876,W:W,"나1")=1,18,0)))))+MIN(30,IF(COUNTIFS(B:B,B1876,W:W,"가2")=1,25,IF(COUNTIFS(B:B,B1876,W:W,"가2")&gt;=2,30,0))+IF(COUNTIFS(B:B,B1876,W:W,"나2")=3,30,IF(COUNTIFS(B:B,B1876,W:W,"나2")=2,25,IF(COUNTIFS(B:B,B1876,W:W,"나2")=1,20,0)))),"비해당분야")</f>
        <v>비해당분야</v>
      </c>
      <c r="Z1876" s="3" t="str">
        <f>IF(R1876="C",VLOOKUP(K1876,'[1]자격증 backdata'!A:F,6,0),"비해당분야")</f>
        <v>비해당분야</v>
      </c>
      <c r="AA1876" s="3" t="str">
        <f>IF(R1876="C",SUMIF(B:B,B1876,Z:Z),"비해당분야")</f>
        <v>비해당분야</v>
      </c>
      <c r="AB1876" s="3" t="str">
        <f>IF(R1876="C",SUM(Y1876,AA1876),"비해당분야")</f>
        <v>비해당분야</v>
      </c>
      <c r="AC1876" s="3">
        <f>IF(R1876="C",AB1876,X1876)</f>
        <v>10</v>
      </c>
      <c r="AD1876" s="3">
        <f>VLOOKUP(K1876,'[1]자격증 backdata'!A:D,4,0)</f>
        <v>0</v>
      </c>
      <c r="AE1876" s="3">
        <f>IF(_xlfn.MAXIFS(AD:AD,B:B,B1876)&gt;10,10,_xlfn.MAXIFS(AD:AD,B:B,B1876))</f>
        <v>5</v>
      </c>
      <c r="AG1876" s="2">
        <f>VLOOKUP(K1876,'[1]자격증 backdata'!A:C,3,0)</f>
        <v>0</v>
      </c>
      <c r="AH1876" s="2">
        <f>COUNTIFS($B:$B,$B1876,$AG:$AG,AH$1)</f>
        <v>0</v>
      </c>
      <c r="AI1876" s="2">
        <f>COUNTIFS($B:$B,$B1876,$AG:$AG,AI$1)</f>
        <v>0</v>
      </c>
      <c r="AJ1876" s="2">
        <f>COUNTIFS($B:$B,$B1876,$AG:$AG,AJ$1)</f>
        <v>0</v>
      </c>
      <c r="AK1876" s="2">
        <f>COUNTIFS($B:$B,$B1876,$AG:$AG,AK$1)</f>
        <v>0</v>
      </c>
      <c r="AL1876" s="2">
        <f>COUNTIFS($B:$B,$B1876,$AG:$AG,AL$1)</f>
        <v>0</v>
      </c>
      <c r="AM1876" s="2">
        <f>COUNTIFS($B:$B,$B1876,$AG:$AG,AM$1)</f>
        <v>0</v>
      </c>
      <c r="AN1876" s="2">
        <f>COUNTIFS($B:$B,$B1876,$AG:$AG,AN$1)</f>
        <v>0</v>
      </c>
      <c r="AO1876" s="2">
        <f>COUNTIFS($B:$B,$B1876,$AG:$AG,AO$1)</f>
        <v>1</v>
      </c>
      <c r="AP1876" s="2">
        <f>COUNTIFS($B:$B,$B1876,$AG:$AG,AP$1)</f>
        <v>0</v>
      </c>
      <c r="AQ1876" s="2">
        <f>COUNTIFS($B:$B,$B1876,$AG:$AG,AQ$1)</f>
        <v>0</v>
      </c>
      <c r="AR1876" s="2">
        <f>COUNTIFS($B:$B,$B1876,$AG:$AG,AR$1)</f>
        <v>0</v>
      </c>
      <c r="AS1876" s="2">
        <f>COUNTIFS($B:$B,$B1876,$AG:$AG,AS$1)</f>
        <v>0</v>
      </c>
      <c r="AT1876" s="2">
        <f>COUNTIFS($B:$B,$B1876,$AG:$AG,AT$1)</f>
        <v>1</v>
      </c>
      <c r="AU1876" s="2">
        <f>COUNTIFS($B:$B,$B1876,$AG:$AG,AU$1)</f>
        <v>0</v>
      </c>
    </row>
    <row r="1877" spans="1:47" ht="15" customHeight="1" x14ac:dyDescent="0.35">
      <c r="A1877" s="4">
        <f>IF(B1876=B1877,A1876,A1876+1)</f>
        <v>653</v>
      </c>
      <c r="B1877" s="4" t="s">
        <v>2875</v>
      </c>
      <c r="C1877" s="4" t="s">
        <v>2874</v>
      </c>
      <c r="D1877" s="4" t="s">
        <v>2583</v>
      </c>
      <c r="E1877" s="4" t="s">
        <v>2582</v>
      </c>
      <c r="F1877" s="4" t="s">
        <v>7</v>
      </c>
      <c r="G1877" s="4" t="s">
        <v>8</v>
      </c>
      <c r="H1877" s="4" t="s">
        <v>7</v>
      </c>
      <c r="I1877" s="4">
        <v>1</v>
      </c>
      <c r="J1877" s="4" t="s">
        <v>69</v>
      </c>
      <c r="K1877" s="4" t="s">
        <v>2590</v>
      </c>
      <c r="L1877" s="4" t="s">
        <v>36</v>
      </c>
      <c r="M1877" s="4" t="s">
        <v>2876</v>
      </c>
      <c r="N1877" s="4" t="s">
        <v>795</v>
      </c>
      <c r="P1877" s="4" t="s">
        <v>669</v>
      </c>
      <c r="Q1877" s="4" t="s">
        <v>1475</v>
      </c>
      <c r="R1877" s="4" t="s">
        <v>2434</v>
      </c>
      <c r="S1877" s="5" t="str">
        <f>IF(P1877="심사불필요","-",VLOOKUP(K1877,'[1]자격증 backdata'!A:G,7,0))</f>
        <v>-</v>
      </c>
      <c r="T1877" s="5" t="str">
        <f>IF(S1877="-","-",IF(COUNTIFS(B:B,B1877,S:S,"필수")&gt;0,"자격요건충족","확인필요"))</f>
        <v>-</v>
      </c>
      <c r="U1877" s="5"/>
      <c r="W1877" s="5">
        <f>IF(Q1877="4급","심사불필요",VLOOKUP(K1877,'[1]자격증 backdata'!A:B,2,0))</f>
        <v>0</v>
      </c>
      <c r="X1877" s="4">
        <f>IF(R1877="A", MIN(20, SUMIFS(W:W, B:B, B1877, R:R, "A")),IF(R1877="B", MIN(30, SUMIFS(W:W, B:B, B1877, R:R, "B")),"비해당분야"))</f>
        <v>4</v>
      </c>
      <c r="Y1877" s="4" t="str">
        <f>IF(R1877="C",MIN(30,IF(COUNTIFS(B:B,B1877,W:W,"가1")=1,25,IF(COUNTIFS(B:B,B1877,W:W,"가1")&gt;=2,30,0))+IF(COUNTIFS(B:B,B1877,W:W,"나1")&gt;=4,30,IF(COUNTIFS(B:B,B1877,W:W,"나1")=3,26,IF(COUNTIFS(B:B,B1877,W:W,"나1")=2,22,IF(COUNTIFS(B:B,B1877,W:W,"나1")=1,18,0)))))+MIN(30,IF(COUNTIFS(B:B,B1877,W:W,"가2")=1,25,IF(COUNTIFS(B:B,B1877,W:W,"가2")&gt;=2,30,0))+IF(COUNTIFS(B:B,B1877,W:W,"나2")=3,30,IF(COUNTIFS(B:B,B1877,W:W,"나2")=2,25,IF(COUNTIFS(B:B,B1877,W:W,"나2")=1,20,0)))),"비해당분야")</f>
        <v>비해당분야</v>
      </c>
      <c r="Z1877" s="4" t="str">
        <f>IF(R1877="C",VLOOKUP(K1877,'[1]자격증 backdata'!A:F,6,0),"비해당분야")</f>
        <v>비해당분야</v>
      </c>
      <c r="AA1877" s="4" t="str">
        <f>IF(R1877="C",SUMIF(B:B,B1877,Z:Z),"비해당분야")</f>
        <v>비해당분야</v>
      </c>
      <c r="AB1877" s="4" t="str">
        <f>IF(R1877="C",SUM(Y1877,AA1877),"비해당분야")</f>
        <v>비해당분야</v>
      </c>
      <c r="AC1877" s="4">
        <f>IF(R1877="C",AB1877,X1877)</f>
        <v>4</v>
      </c>
      <c r="AD1877" s="4">
        <f>VLOOKUP(K1877,'[1]자격증 backdata'!A:D,4,0)</f>
        <v>5</v>
      </c>
      <c r="AE1877" s="4">
        <f>IF(_xlfn.MAXIFS(AD:AD,B:B,B1877)&gt;10,10,_xlfn.MAXIFS(AD:AD,B:B,B1877))</f>
        <v>5</v>
      </c>
      <c r="AG1877" s="5">
        <f>VLOOKUP(K1877,'[1]자격증 backdata'!A:C,3,0)</f>
        <v>0</v>
      </c>
      <c r="AH1877" s="5">
        <f>COUNTIFS($B:$B,$B1877,$AG:$AG,AH$1)</f>
        <v>0</v>
      </c>
      <c r="AI1877" s="5">
        <f>COUNTIFS($B:$B,$B1877,$AG:$AG,AI$1)</f>
        <v>0</v>
      </c>
      <c r="AJ1877" s="5">
        <f>COUNTIFS($B:$B,$B1877,$AG:$AG,AJ$1)</f>
        <v>0</v>
      </c>
      <c r="AK1877" s="5">
        <f>COUNTIFS($B:$B,$B1877,$AG:$AG,AK$1)</f>
        <v>0</v>
      </c>
      <c r="AL1877" s="5">
        <f>COUNTIFS($B:$B,$B1877,$AG:$AG,AL$1)</f>
        <v>0</v>
      </c>
      <c r="AM1877" s="5">
        <f>COUNTIFS($B:$B,$B1877,$AG:$AG,AM$1)</f>
        <v>0</v>
      </c>
      <c r="AN1877" s="5">
        <f>COUNTIFS($B:$B,$B1877,$AG:$AG,AN$1)</f>
        <v>0</v>
      </c>
      <c r="AO1877" s="5">
        <f>COUNTIFS($B:$B,$B1877,$AG:$AG,AO$1)</f>
        <v>0</v>
      </c>
      <c r="AP1877" s="5">
        <f>COUNTIFS($B:$B,$B1877,$AG:$AG,AP$1)</f>
        <v>0</v>
      </c>
      <c r="AQ1877" s="5">
        <f>COUNTIFS($B:$B,$B1877,$AG:$AG,AQ$1)</f>
        <v>0</v>
      </c>
      <c r="AR1877" s="5">
        <f>COUNTIFS($B:$B,$B1877,$AG:$AG,AR$1)</f>
        <v>0</v>
      </c>
      <c r="AS1877" s="5">
        <f>COUNTIFS($B:$B,$B1877,$AG:$AG,AS$1)</f>
        <v>0</v>
      </c>
      <c r="AT1877" s="5">
        <f>COUNTIFS($B:$B,$B1877,$AG:$AG,AT$1)</f>
        <v>1</v>
      </c>
      <c r="AU1877" s="5">
        <f>COUNTIFS($B:$B,$B1877,$AG:$AG,AU$1)</f>
        <v>0</v>
      </c>
    </row>
    <row r="1878" spans="1:47" ht="15" customHeight="1" x14ac:dyDescent="0.35">
      <c r="A1878" s="6">
        <f>IF(B1877=B1878,A1877,A1877+1)</f>
        <v>653</v>
      </c>
      <c r="B1878" s="6" t="s">
        <v>2875</v>
      </c>
      <c r="C1878" s="6" t="s">
        <v>2874</v>
      </c>
      <c r="D1878" s="6" t="s">
        <v>2583</v>
      </c>
      <c r="E1878" s="6" t="s">
        <v>2582</v>
      </c>
      <c r="F1878" s="4" t="s">
        <v>7</v>
      </c>
      <c r="G1878" s="4" t="s">
        <v>8</v>
      </c>
      <c r="H1878" s="4" t="s">
        <v>7</v>
      </c>
      <c r="I1878" s="4">
        <v>2</v>
      </c>
      <c r="J1878" s="4" t="s">
        <v>106</v>
      </c>
      <c r="K1878" s="4" t="s">
        <v>2581</v>
      </c>
      <c r="L1878" s="4" t="s">
        <v>55</v>
      </c>
      <c r="M1878" s="4" t="s">
        <v>2873</v>
      </c>
      <c r="N1878" s="4" t="s">
        <v>2872</v>
      </c>
      <c r="P1878" s="4" t="s">
        <v>669</v>
      </c>
      <c r="Q1878" s="4" t="s">
        <v>1475</v>
      </c>
      <c r="R1878" s="4" t="s">
        <v>2434</v>
      </c>
      <c r="S1878" s="5" t="str">
        <f>IF(P1878="심사불필요","-",VLOOKUP(K1878,'[1]자격증 backdata'!A:G,7,0))</f>
        <v>-</v>
      </c>
      <c r="T1878" s="5" t="str">
        <f>IF(S1878="-","-",IF(COUNTIFS(B:B,B1878,S:S,"필수")&gt;0,"자격요건충족","확인필요"))</f>
        <v>-</v>
      </c>
      <c r="U1878" s="5"/>
      <c r="W1878" s="5">
        <f>IF(Q1878="4급","심사불필요",VLOOKUP(K1878,'[1]자격증 backdata'!A:B,2,0))</f>
        <v>4</v>
      </c>
      <c r="X1878" s="4">
        <f>IF(R1878="A", MIN(20, SUMIFS(W:W, B:B, B1878, R:R, "A")),IF(R1878="B", MIN(30, SUMIFS(W:W, B:B, B1878, R:R, "B")),"비해당분야"))</f>
        <v>4</v>
      </c>
      <c r="Y1878" s="4" t="str">
        <f>IF(R1878="C",MIN(30,IF(COUNTIFS(B:B,B1878,W:W,"가1")=1,25,IF(COUNTIFS(B:B,B1878,W:W,"가1")&gt;=2,30,0))+IF(COUNTIFS(B:B,B1878,W:W,"나1")&gt;=4,30,IF(COUNTIFS(B:B,B1878,W:W,"나1")=3,26,IF(COUNTIFS(B:B,B1878,W:W,"나1")=2,22,IF(COUNTIFS(B:B,B1878,W:W,"나1")=1,18,0)))))+MIN(30,IF(COUNTIFS(B:B,B1878,W:W,"가2")=1,25,IF(COUNTIFS(B:B,B1878,W:W,"가2")&gt;=2,30,0))+IF(COUNTIFS(B:B,B1878,W:W,"나2")=3,30,IF(COUNTIFS(B:B,B1878,W:W,"나2")=2,25,IF(COUNTIFS(B:B,B1878,W:W,"나2")=1,20,0)))),"비해당분야")</f>
        <v>비해당분야</v>
      </c>
      <c r="Z1878" s="4" t="str">
        <f>IF(R1878="C",VLOOKUP(K1878,'[1]자격증 backdata'!A:F,6,0),"비해당분야")</f>
        <v>비해당분야</v>
      </c>
      <c r="AA1878" s="4" t="str">
        <f>IF(R1878="C",SUMIF(B:B,B1878,Z:Z),"비해당분야")</f>
        <v>비해당분야</v>
      </c>
      <c r="AB1878" s="4" t="str">
        <f>IF(R1878="C",SUM(Y1878,AA1878),"비해당분야")</f>
        <v>비해당분야</v>
      </c>
      <c r="AC1878" s="4">
        <f>IF(R1878="C",AB1878,X1878)</f>
        <v>4</v>
      </c>
      <c r="AD1878" s="4">
        <f>VLOOKUP(K1878,'[1]자격증 backdata'!A:D,4,0)</f>
        <v>0</v>
      </c>
      <c r="AE1878" s="4">
        <f>IF(_xlfn.MAXIFS(AD:AD,B:B,B1878)&gt;10,10,_xlfn.MAXIFS(AD:AD,B:B,B1878))</f>
        <v>5</v>
      </c>
      <c r="AG1878" s="5" t="str">
        <f>VLOOKUP(K1878,'[1]자격증 backdata'!A:C,3,0)</f>
        <v>M</v>
      </c>
      <c r="AH1878" s="5">
        <f>COUNTIFS($B:$B,$B1878,$AG:$AG,AH$1)</f>
        <v>0</v>
      </c>
      <c r="AI1878" s="5">
        <f>COUNTIFS($B:$B,$B1878,$AG:$AG,AI$1)</f>
        <v>0</v>
      </c>
      <c r="AJ1878" s="5">
        <f>COUNTIFS($B:$B,$B1878,$AG:$AG,AJ$1)</f>
        <v>0</v>
      </c>
      <c r="AK1878" s="5">
        <f>COUNTIFS($B:$B,$B1878,$AG:$AG,AK$1)</f>
        <v>0</v>
      </c>
      <c r="AL1878" s="5">
        <f>COUNTIFS($B:$B,$B1878,$AG:$AG,AL$1)</f>
        <v>0</v>
      </c>
      <c r="AM1878" s="5">
        <f>COUNTIFS($B:$B,$B1878,$AG:$AG,AM$1)</f>
        <v>0</v>
      </c>
      <c r="AN1878" s="5">
        <f>COUNTIFS($B:$B,$B1878,$AG:$AG,AN$1)</f>
        <v>0</v>
      </c>
      <c r="AO1878" s="5">
        <f>COUNTIFS($B:$B,$B1878,$AG:$AG,AO$1)</f>
        <v>0</v>
      </c>
      <c r="AP1878" s="5">
        <f>COUNTIFS($B:$B,$B1878,$AG:$AG,AP$1)</f>
        <v>0</v>
      </c>
      <c r="AQ1878" s="5">
        <f>COUNTIFS($B:$B,$B1878,$AG:$AG,AQ$1)</f>
        <v>0</v>
      </c>
      <c r="AR1878" s="5">
        <f>COUNTIFS($B:$B,$B1878,$AG:$AG,AR$1)</f>
        <v>0</v>
      </c>
      <c r="AS1878" s="5">
        <f>COUNTIFS($B:$B,$B1878,$AG:$AG,AS$1)</f>
        <v>0</v>
      </c>
      <c r="AT1878" s="5">
        <f>COUNTIFS($B:$B,$B1878,$AG:$AG,AT$1)</f>
        <v>1</v>
      </c>
      <c r="AU1878" s="5">
        <f>COUNTIFS($B:$B,$B1878,$AG:$AG,AU$1)</f>
        <v>0</v>
      </c>
    </row>
    <row r="1879" spans="1:47" ht="15" customHeight="1" x14ac:dyDescent="0.35">
      <c r="A1879" s="3">
        <f>IF(B1878=B1879,A1878,A1878+1)</f>
        <v>654</v>
      </c>
      <c r="B1879" s="3" t="s">
        <v>2871</v>
      </c>
      <c r="C1879" s="3" t="s">
        <v>1151</v>
      </c>
      <c r="D1879" s="3" t="s">
        <v>2583</v>
      </c>
      <c r="E1879" s="3" t="s">
        <v>2582</v>
      </c>
      <c r="F1879" s="4" t="s">
        <v>7</v>
      </c>
      <c r="G1879" s="4" t="s">
        <v>8</v>
      </c>
      <c r="H1879" s="4" t="s">
        <v>7</v>
      </c>
      <c r="I1879" s="3">
        <v>1</v>
      </c>
      <c r="J1879" s="3" t="s">
        <v>653</v>
      </c>
      <c r="K1879" s="3" t="s">
        <v>2596</v>
      </c>
      <c r="L1879" s="3" t="s">
        <v>651</v>
      </c>
      <c r="M1879" s="3" t="s">
        <v>2870</v>
      </c>
      <c r="N1879" s="3" t="s">
        <v>2531</v>
      </c>
      <c r="P1879" s="3" t="s">
        <v>669</v>
      </c>
      <c r="Q1879" s="3" t="s">
        <v>1475</v>
      </c>
      <c r="R1879" s="3" t="s">
        <v>2434</v>
      </c>
      <c r="S1879" s="2" t="str">
        <f>IF(P1879="심사불필요","-",VLOOKUP(K1879,'[1]자격증 backdata'!A:G,7,0))</f>
        <v>-</v>
      </c>
      <c r="T1879" s="2" t="str">
        <f>IF(S1879="-","-",IF(COUNTIFS(B:B,B1879,S:S,"필수")&gt;0,"자격요건충족","확인필요"))</f>
        <v>-</v>
      </c>
      <c r="U1879" s="2"/>
      <c r="W1879" s="2">
        <f>IF(Q1879="4급","심사불필요",VLOOKUP(K1879,'[1]자격증 backdata'!A:B,2,0))</f>
        <v>4</v>
      </c>
      <c r="X1879" s="3">
        <f>IF(R1879="A", MIN(20, SUMIFS(W:W, B:B, B1879, R:R, "A")),IF(R1879="B", MIN(30, SUMIFS(W:W, B:B, B1879, R:R, "B")),"비해당분야"))</f>
        <v>4</v>
      </c>
      <c r="Y1879" s="3" t="str">
        <f>IF(R1879="C",MIN(30,IF(COUNTIFS(B:B,B1879,W:W,"가1")=1,25,IF(COUNTIFS(B:B,B1879,W:W,"가1")&gt;=2,30,0))+IF(COUNTIFS(B:B,B1879,W:W,"나1")&gt;=4,30,IF(COUNTIFS(B:B,B1879,W:W,"나1")=3,26,IF(COUNTIFS(B:B,B1879,W:W,"나1")=2,22,IF(COUNTIFS(B:B,B1879,W:W,"나1")=1,18,0)))))+MIN(30,IF(COUNTIFS(B:B,B1879,W:W,"가2")=1,25,IF(COUNTIFS(B:B,B1879,W:W,"가2")&gt;=2,30,0))+IF(COUNTIFS(B:B,B1879,W:W,"나2")=3,30,IF(COUNTIFS(B:B,B1879,W:W,"나2")=2,25,IF(COUNTIFS(B:B,B1879,W:W,"나2")=1,20,0)))),"비해당분야")</f>
        <v>비해당분야</v>
      </c>
      <c r="Z1879" s="3" t="str">
        <f>IF(R1879="C",VLOOKUP(K1879,'[1]자격증 backdata'!A:F,6,0),"비해당분야")</f>
        <v>비해당분야</v>
      </c>
      <c r="AA1879" s="3" t="str">
        <f>IF(R1879="C",SUMIF(B:B,B1879,Z:Z),"비해당분야")</f>
        <v>비해당분야</v>
      </c>
      <c r="AB1879" s="3" t="str">
        <f>IF(R1879="C",SUM(Y1879,AA1879),"비해당분야")</f>
        <v>비해당분야</v>
      </c>
      <c r="AC1879" s="3">
        <f>IF(R1879="C",AB1879,X1879)</f>
        <v>4</v>
      </c>
      <c r="AD1879" s="3">
        <f>VLOOKUP(K1879,'[1]자격증 backdata'!A:D,4,0)</f>
        <v>0</v>
      </c>
      <c r="AE1879" s="3">
        <f>IF(_xlfn.MAXIFS(AD:AD,B:B,B1879)&gt;10,10,_xlfn.MAXIFS(AD:AD,B:B,B1879))</f>
        <v>0</v>
      </c>
      <c r="AG1879" s="2" t="str">
        <f>VLOOKUP(K1879,'[1]자격증 backdata'!A:C,3,0)</f>
        <v>H</v>
      </c>
      <c r="AH1879" s="2">
        <f>COUNTIFS($B:$B,$B1879,$AG:$AG,AH$1)</f>
        <v>0</v>
      </c>
      <c r="AI1879" s="2">
        <f>COUNTIFS($B:$B,$B1879,$AG:$AG,AI$1)</f>
        <v>0</v>
      </c>
      <c r="AJ1879" s="2">
        <f>COUNTIFS($B:$B,$B1879,$AG:$AG,AJ$1)</f>
        <v>0</v>
      </c>
      <c r="AK1879" s="2">
        <f>COUNTIFS($B:$B,$B1879,$AG:$AG,AK$1)</f>
        <v>0</v>
      </c>
      <c r="AL1879" s="2">
        <f>COUNTIFS($B:$B,$B1879,$AG:$AG,AL$1)</f>
        <v>0</v>
      </c>
      <c r="AM1879" s="2">
        <f>COUNTIFS($B:$B,$B1879,$AG:$AG,AM$1)</f>
        <v>0</v>
      </c>
      <c r="AN1879" s="2">
        <f>COUNTIFS($B:$B,$B1879,$AG:$AG,AN$1)</f>
        <v>0</v>
      </c>
      <c r="AO1879" s="2">
        <f>COUNTIFS($B:$B,$B1879,$AG:$AG,AO$1)</f>
        <v>1</v>
      </c>
      <c r="AP1879" s="2">
        <f>COUNTIFS($B:$B,$B1879,$AG:$AG,AP$1)</f>
        <v>0</v>
      </c>
      <c r="AQ1879" s="2">
        <f>COUNTIFS($B:$B,$B1879,$AG:$AG,AQ$1)</f>
        <v>0</v>
      </c>
      <c r="AR1879" s="2">
        <f>COUNTIFS($B:$B,$B1879,$AG:$AG,AR$1)</f>
        <v>0</v>
      </c>
      <c r="AS1879" s="2">
        <f>COUNTIFS($B:$B,$B1879,$AG:$AG,AS$1)</f>
        <v>0</v>
      </c>
      <c r="AT1879" s="2">
        <f>COUNTIFS($B:$B,$B1879,$AG:$AG,AT$1)</f>
        <v>0</v>
      </c>
      <c r="AU1879" s="2">
        <f>COUNTIFS($B:$B,$B1879,$AG:$AG,AU$1)</f>
        <v>0</v>
      </c>
    </row>
    <row r="1880" spans="1:47" ht="15" customHeight="1" x14ac:dyDescent="0.35">
      <c r="A1880" s="4">
        <f>IF(B1879=B1880,A1879,A1879+1)</f>
        <v>655</v>
      </c>
      <c r="B1880" s="4" t="s">
        <v>2861</v>
      </c>
      <c r="C1880" s="4" t="s">
        <v>2860</v>
      </c>
      <c r="D1880" s="4" t="s">
        <v>2583</v>
      </c>
      <c r="E1880" s="4" t="s">
        <v>2582</v>
      </c>
      <c r="F1880" s="4" t="s">
        <v>7</v>
      </c>
      <c r="G1880" s="4" t="s">
        <v>8</v>
      </c>
      <c r="H1880" s="4" t="s">
        <v>7</v>
      </c>
      <c r="I1880" s="4">
        <v>1</v>
      </c>
      <c r="J1880" s="4" t="s">
        <v>2526</v>
      </c>
      <c r="K1880" s="4" t="s">
        <v>2619</v>
      </c>
      <c r="L1880" s="4" t="s">
        <v>2524</v>
      </c>
      <c r="M1880" s="4" t="s">
        <v>2869</v>
      </c>
      <c r="N1880" s="4" t="s">
        <v>2522</v>
      </c>
      <c r="P1880" s="4" t="s">
        <v>669</v>
      </c>
      <c r="Q1880" s="4" t="s">
        <v>1475</v>
      </c>
      <c r="R1880" s="4" t="s">
        <v>2434</v>
      </c>
      <c r="S1880" s="5" t="str">
        <f>IF(P1880="심사불필요","-",VLOOKUP(K1880,'[1]자격증 backdata'!A:G,7,0))</f>
        <v>-</v>
      </c>
      <c r="T1880" s="5" t="str">
        <f>IF(S1880="-","-",IF(COUNTIFS(B:B,B1880,S:S,"필수")&gt;0,"자격요건충족","확인필요"))</f>
        <v>-</v>
      </c>
      <c r="U1880" s="5"/>
      <c r="W1880" s="5">
        <f>IF(Q1880="4급","심사불필요",VLOOKUP(K1880,'[1]자격증 backdata'!A:B,2,0))</f>
        <v>4</v>
      </c>
      <c r="X1880" s="4">
        <f>IF(R1880="A", MIN(20, SUMIFS(W:W, B:B, B1880, R:R, "A")),IF(R1880="B", MIN(30, SUMIFS(W:W, B:B, B1880, R:R, "B")),"비해당분야"))</f>
        <v>20</v>
      </c>
      <c r="Y1880" s="4" t="str">
        <f>IF(R1880="C",MIN(30,IF(COUNTIFS(B:B,B1880,W:W,"가1")=1,25,IF(COUNTIFS(B:B,B1880,W:W,"가1")&gt;=2,30,0))+IF(COUNTIFS(B:B,B1880,W:W,"나1")&gt;=4,30,IF(COUNTIFS(B:B,B1880,W:W,"나1")=3,26,IF(COUNTIFS(B:B,B1880,W:W,"나1")=2,22,IF(COUNTIFS(B:B,B1880,W:W,"나1")=1,18,0)))))+MIN(30,IF(COUNTIFS(B:B,B1880,W:W,"가2")=1,25,IF(COUNTIFS(B:B,B1880,W:W,"가2")&gt;=2,30,0))+IF(COUNTIFS(B:B,B1880,W:W,"나2")=3,30,IF(COUNTIFS(B:B,B1880,W:W,"나2")=2,25,IF(COUNTIFS(B:B,B1880,W:W,"나2")=1,20,0)))),"비해당분야")</f>
        <v>비해당분야</v>
      </c>
      <c r="Z1880" s="4" t="str">
        <f>IF(R1880="C",VLOOKUP(K1880,'[1]자격증 backdata'!A:F,6,0),"비해당분야")</f>
        <v>비해당분야</v>
      </c>
      <c r="AA1880" s="4" t="str">
        <f>IF(R1880="C",SUMIF(B:B,B1880,Z:Z),"비해당분야")</f>
        <v>비해당분야</v>
      </c>
      <c r="AB1880" s="4" t="str">
        <f>IF(R1880="C",SUM(Y1880,AA1880),"비해당분야")</f>
        <v>비해당분야</v>
      </c>
      <c r="AC1880" s="4">
        <f>IF(R1880="C",AB1880,X1880)</f>
        <v>20</v>
      </c>
      <c r="AD1880" s="4">
        <f>VLOOKUP(K1880,'[1]자격증 backdata'!A:D,4,0)</f>
        <v>0</v>
      </c>
      <c r="AE1880" s="4">
        <f>IF(_xlfn.MAXIFS(AD:AD,B:B,B1880)&gt;10,10,_xlfn.MAXIFS(AD:AD,B:B,B1880))</f>
        <v>5</v>
      </c>
      <c r="AG1880" s="5">
        <f>VLOOKUP(K1880,'[1]자격증 backdata'!A:C,3,0)</f>
        <v>0</v>
      </c>
      <c r="AH1880" s="5">
        <f>COUNTIFS($B:$B,$B1880,$AG:$AG,AH$1)</f>
        <v>0</v>
      </c>
      <c r="AI1880" s="5">
        <f>COUNTIFS($B:$B,$B1880,$AG:$AG,AI$1)</f>
        <v>0</v>
      </c>
      <c r="AJ1880" s="5">
        <f>COUNTIFS($B:$B,$B1880,$AG:$AG,AJ$1)</f>
        <v>0</v>
      </c>
      <c r="AK1880" s="5">
        <f>COUNTIFS($B:$B,$B1880,$AG:$AG,AK$1)</f>
        <v>0</v>
      </c>
      <c r="AL1880" s="5">
        <f>COUNTIFS($B:$B,$B1880,$AG:$AG,AL$1)</f>
        <v>0</v>
      </c>
      <c r="AM1880" s="5">
        <f>COUNTIFS($B:$B,$B1880,$AG:$AG,AM$1)</f>
        <v>0</v>
      </c>
      <c r="AN1880" s="5">
        <f>COUNTIFS($B:$B,$B1880,$AG:$AG,AN$1)</f>
        <v>1</v>
      </c>
      <c r="AO1880" s="5">
        <f>COUNTIFS($B:$B,$B1880,$AG:$AG,AO$1)</f>
        <v>1</v>
      </c>
      <c r="AP1880" s="5">
        <f>COUNTIFS($B:$B,$B1880,$AG:$AG,AP$1)</f>
        <v>0</v>
      </c>
      <c r="AQ1880" s="5">
        <f>COUNTIFS($B:$B,$B1880,$AG:$AG,AQ$1)</f>
        <v>0</v>
      </c>
      <c r="AR1880" s="5">
        <f>COUNTIFS($B:$B,$B1880,$AG:$AG,AR$1)</f>
        <v>0</v>
      </c>
      <c r="AS1880" s="5">
        <f>COUNTIFS($B:$B,$B1880,$AG:$AG,AS$1)</f>
        <v>0</v>
      </c>
      <c r="AT1880" s="5">
        <f>COUNTIFS($B:$B,$B1880,$AG:$AG,AT$1)</f>
        <v>1</v>
      </c>
      <c r="AU1880" s="5">
        <f>COUNTIFS($B:$B,$B1880,$AG:$AG,AU$1)</f>
        <v>0</v>
      </c>
    </row>
    <row r="1881" spans="1:47" ht="15" customHeight="1" x14ac:dyDescent="0.35">
      <c r="A1881" s="6">
        <f>IF(B1880=B1881,A1880,A1880+1)</f>
        <v>655</v>
      </c>
      <c r="B1881" s="6" t="s">
        <v>2861</v>
      </c>
      <c r="C1881" s="6" t="s">
        <v>2860</v>
      </c>
      <c r="D1881" s="6" t="s">
        <v>2583</v>
      </c>
      <c r="E1881" s="6" t="s">
        <v>2582</v>
      </c>
      <c r="F1881" s="4" t="s">
        <v>7</v>
      </c>
      <c r="G1881" s="4" t="s">
        <v>8</v>
      </c>
      <c r="H1881" s="4" t="s">
        <v>7</v>
      </c>
      <c r="I1881" s="4">
        <v>2</v>
      </c>
      <c r="J1881" s="4" t="s">
        <v>653</v>
      </c>
      <c r="K1881" s="4" t="s">
        <v>2596</v>
      </c>
      <c r="L1881" s="4" t="s">
        <v>651</v>
      </c>
      <c r="M1881" s="4" t="s">
        <v>2868</v>
      </c>
      <c r="N1881" s="4" t="s">
        <v>2707</v>
      </c>
      <c r="P1881" s="4" t="s">
        <v>669</v>
      </c>
      <c r="Q1881" s="4" t="s">
        <v>1475</v>
      </c>
      <c r="R1881" s="4" t="s">
        <v>2434</v>
      </c>
      <c r="S1881" s="5" t="str">
        <f>IF(P1881="심사불필요","-",VLOOKUP(K1881,'[1]자격증 backdata'!A:G,7,0))</f>
        <v>-</v>
      </c>
      <c r="T1881" s="5" t="str">
        <f>IF(S1881="-","-",IF(COUNTIFS(B:B,B1881,S:S,"필수")&gt;0,"자격요건충족","확인필요"))</f>
        <v>-</v>
      </c>
      <c r="U1881" s="5"/>
      <c r="W1881" s="5">
        <f>IF(Q1881="4급","심사불필요",VLOOKUP(K1881,'[1]자격증 backdata'!A:B,2,0))</f>
        <v>4</v>
      </c>
      <c r="X1881" s="4">
        <f>IF(R1881="A", MIN(20, SUMIFS(W:W, B:B, B1881, R:R, "A")),IF(R1881="B", MIN(30, SUMIFS(W:W, B:B, B1881, R:R, "B")),"비해당분야"))</f>
        <v>20</v>
      </c>
      <c r="Y1881" s="4" t="str">
        <f>IF(R1881="C",MIN(30,IF(COUNTIFS(B:B,B1881,W:W,"가1")=1,25,IF(COUNTIFS(B:B,B1881,W:W,"가1")&gt;=2,30,0))+IF(COUNTIFS(B:B,B1881,W:W,"나1")&gt;=4,30,IF(COUNTIFS(B:B,B1881,W:W,"나1")=3,26,IF(COUNTIFS(B:B,B1881,W:W,"나1")=2,22,IF(COUNTIFS(B:B,B1881,W:W,"나1")=1,18,0)))))+MIN(30,IF(COUNTIFS(B:B,B1881,W:W,"가2")=1,25,IF(COUNTIFS(B:B,B1881,W:W,"가2")&gt;=2,30,0))+IF(COUNTIFS(B:B,B1881,W:W,"나2")=3,30,IF(COUNTIFS(B:B,B1881,W:W,"나2")=2,25,IF(COUNTIFS(B:B,B1881,W:W,"나2")=1,20,0)))),"비해당분야")</f>
        <v>비해당분야</v>
      </c>
      <c r="Z1881" s="4" t="str">
        <f>IF(R1881="C",VLOOKUP(K1881,'[1]자격증 backdata'!A:F,6,0),"비해당분야")</f>
        <v>비해당분야</v>
      </c>
      <c r="AA1881" s="4" t="str">
        <f>IF(R1881="C",SUMIF(B:B,B1881,Z:Z),"비해당분야")</f>
        <v>비해당분야</v>
      </c>
      <c r="AB1881" s="4" t="str">
        <f>IF(R1881="C",SUM(Y1881,AA1881),"비해당분야")</f>
        <v>비해당분야</v>
      </c>
      <c r="AC1881" s="4">
        <f>IF(R1881="C",AB1881,X1881)</f>
        <v>20</v>
      </c>
      <c r="AD1881" s="4">
        <f>VLOOKUP(K1881,'[1]자격증 backdata'!A:D,4,0)</f>
        <v>0</v>
      </c>
      <c r="AE1881" s="4">
        <f>IF(_xlfn.MAXIFS(AD:AD,B:B,B1881)&gt;10,10,_xlfn.MAXIFS(AD:AD,B:B,B1881))</f>
        <v>5</v>
      </c>
      <c r="AG1881" s="5" t="str">
        <f>VLOOKUP(K1881,'[1]자격증 backdata'!A:C,3,0)</f>
        <v>H</v>
      </c>
      <c r="AH1881" s="5">
        <f>COUNTIFS($B:$B,$B1881,$AG:$AG,AH$1)</f>
        <v>0</v>
      </c>
      <c r="AI1881" s="5">
        <f>COUNTIFS($B:$B,$B1881,$AG:$AG,AI$1)</f>
        <v>0</v>
      </c>
      <c r="AJ1881" s="5">
        <f>COUNTIFS($B:$B,$B1881,$AG:$AG,AJ$1)</f>
        <v>0</v>
      </c>
      <c r="AK1881" s="5">
        <f>COUNTIFS($B:$B,$B1881,$AG:$AG,AK$1)</f>
        <v>0</v>
      </c>
      <c r="AL1881" s="5">
        <f>COUNTIFS($B:$B,$B1881,$AG:$AG,AL$1)</f>
        <v>0</v>
      </c>
      <c r="AM1881" s="5">
        <f>COUNTIFS($B:$B,$B1881,$AG:$AG,AM$1)</f>
        <v>0</v>
      </c>
      <c r="AN1881" s="5">
        <f>COUNTIFS($B:$B,$B1881,$AG:$AG,AN$1)</f>
        <v>1</v>
      </c>
      <c r="AO1881" s="5">
        <f>COUNTIFS($B:$B,$B1881,$AG:$AG,AO$1)</f>
        <v>1</v>
      </c>
      <c r="AP1881" s="5">
        <f>COUNTIFS($B:$B,$B1881,$AG:$AG,AP$1)</f>
        <v>0</v>
      </c>
      <c r="AQ1881" s="5">
        <f>COUNTIFS($B:$B,$B1881,$AG:$AG,AQ$1)</f>
        <v>0</v>
      </c>
      <c r="AR1881" s="5">
        <f>COUNTIFS($B:$B,$B1881,$AG:$AG,AR$1)</f>
        <v>0</v>
      </c>
      <c r="AS1881" s="5">
        <f>COUNTIFS($B:$B,$B1881,$AG:$AG,AS$1)</f>
        <v>0</v>
      </c>
      <c r="AT1881" s="5">
        <f>COUNTIFS($B:$B,$B1881,$AG:$AG,AT$1)</f>
        <v>1</v>
      </c>
      <c r="AU1881" s="5">
        <f>COUNTIFS($B:$B,$B1881,$AG:$AG,AU$1)</f>
        <v>0</v>
      </c>
    </row>
    <row r="1882" spans="1:47" ht="15" customHeight="1" x14ac:dyDescent="0.35">
      <c r="A1882" s="6">
        <f>IF(B1881=B1882,A1881,A1881+1)</f>
        <v>655</v>
      </c>
      <c r="B1882" s="6" t="s">
        <v>2861</v>
      </c>
      <c r="C1882" s="6" t="s">
        <v>2860</v>
      </c>
      <c r="D1882" s="6" t="s">
        <v>2583</v>
      </c>
      <c r="E1882" s="6" t="s">
        <v>2582</v>
      </c>
      <c r="F1882" s="4" t="s">
        <v>7</v>
      </c>
      <c r="G1882" s="4" t="s">
        <v>8</v>
      </c>
      <c r="H1882" s="4" t="s">
        <v>7</v>
      </c>
      <c r="I1882" s="4">
        <v>3</v>
      </c>
      <c r="J1882" s="4" t="s">
        <v>106</v>
      </c>
      <c r="K1882" s="4" t="s">
        <v>2581</v>
      </c>
      <c r="L1882" s="4" t="s">
        <v>55</v>
      </c>
      <c r="M1882" s="4" t="s">
        <v>2867</v>
      </c>
      <c r="N1882" s="4" t="s">
        <v>2866</v>
      </c>
      <c r="P1882" s="4" t="s">
        <v>669</v>
      </c>
      <c r="Q1882" s="4" t="s">
        <v>1475</v>
      </c>
      <c r="R1882" s="4" t="s">
        <v>2434</v>
      </c>
      <c r="S1882" s="5" t="str">
        <f>IF(P1882="심사불필요","-",VLOOKUP(K1882,'[1]자격증 backdata'!A:G,7,0))</f>
        <v>-</v>
      </c>
      <c r="T1882" s="5" t="str">
        <f>IF(S1882="-","-",IF(COUNTIFS(B:B,B1882,S:S,"필수")&gt;0,"자격요건충족","확인필요"))</f>
        <v>-</v>
      </c>
      <c r="U1882" s="5"/>
      <c r="W1882" s="5">
        <f>IF(Q1882="4급","심사불필요",VLOOKUP(K1882,'[1]자격증 backdata'!A:B,2,0))</f>
        <v>4</v>
      </c>
      <c r="X1882" s="4">
        <f>IF(R1882="A", MIN(20, SUMIFS(W:W, B:B, B1882, R:R, "A")),IF(R1882="B", MIN(30, SUMIFS(W:W, B:B, B1882, R:R, "B")),"비해당분야"))</f>
        <v>20</v>
      </c>
      <c r="Y1882" s="4" t="str">
        <f>IF(R1882="C",MIN(30,IF(COUNTIFS(B:B,B1882,W:W,"가1")=1,25,IF(COUNTIFS(B:B,B1882,W:W,"가1")&gt;=2,30,0))+IF(COUNTIFS(B:B,B1882,W:W,"나1")&gt;=4,30,IF(COUNTIFS(B:B,B1882,W:W,"나1")=3,26,IF(COUNTIFS(B:B,B1882,W:W,"나1")=2,22,IF(COUNTIFS(B:B,B1882,W:W,"나1")=1,18,0)))))+MIN(30,IF(COUNTIFS(B:B,B1882,W:W,"가2")=1,25,IF(COUNTIFS(B:B,B1882,W:W,"가2")&gt;=2,30,0))+IF(COUNTIFS(B:B,B1882,W:W,"나2")=3,30,IF(COUNTIFS(B:B,B1882,W:W,"나2")=2,25,IF(COUNTIFS(B:B,B1882,W:W,"나2")=1,20,0)))),"비해당분야")</f>
        <v>비해당분야</v>
      </c>
      <c r="Z1882" s="4" t="str">
        <f>IF(R1882="C",VLOOKUP(K1882,'[1]자격증 backdata'!A:F,6,0),"비해당분야")</f>
        <v>비해당분야</v>
      </c>
      <c r="AA1882" s="4" t="str">
        <f>IF(R1882="C",SUMIF(B:B,B1882,Z:Z),"비해당분야")</f>
        <v>비해당분야</v>
      </c>
      <c r="AB1882" s="4" t="str">
        <f>IF(R1882="C",SUM(Y1882,AA1882),"비해당분야")</f>
        <v>비해당분야</v>
      </c>
      <c r="AC1882" s="4">
        <f>IF(R1882="C",AB1882,X1882)</f>
        <v>20</v>
      </c>
      <c r="AD1882" s="4">
        <f>VLOOKUP(K1882,'[1]자격증 backdata'!A:D,4,0)</f>
        <v>0</v>
      </c>
      <c r="AE1882" s="4">
        <f>IF(_xlfn.MAXIFS(AD:AD,B:B,B1882)&gt;10,10,_xlfn.MAXIFS(AD:AD,B:B,B1882))</f>
        <v>5</v>
      </c>
      <c r="AG1882" s="5" t="str">
        <f>VLOOKUP(K1882,'[1]자격증 backdata'!A:C,3,0)</f>
        <v>M</v>
      </c>
      <c r="AH1882" s="5">
        <f>COUNTIFS($B:$B,$B1882,$AG:$AG,AH$1)</f>
        <v>0</v>
      </c>
      <c r="AI1882" s="5">
        <f>COUNTIFS($B:$B,$B1882,$AG:$AG,AI$1)</f>
        <v>0</v>
      </c>
      <c r="AJ1882" s="5">
        <f>COUNTIFS($B:$B,$B1882,$AG:$AG,AJ$1)</f>
        <v>0</v>
      </c>
      <c r="AK1882" s="5">
        <f>COUNTIFS($B:$B,$B1882,$AG:$AG,AK$1)</f>
        <v>0</v>
      </c>
      <c r="AL1882" s="5">
        <f>COUNTIFS($B:$B,$B1882,$AG:$AG,AL$1)</f>
        <v>0</v>
      </c>
      <c r="AM1882" s="5">
        <f>COUNTIFS($B:$B,$B1882,$AG:$AG,AM$1)</f>
        <v>0</v>
      </c>
      <c r="AN1882" s="5">
        <f>COUNTIFS($B:$B,$B1882,$AG:$AG,AN$1)</f>
        <v>1</v>
      </c>
      <c r="AO1882" s="5">
        <f>COUNTIFS($B:$B,$B1882,$AG:$AG,AO$1)</f>
        <v>1</v>
      </c>
      <c r="AP1882" s="5">
        <f>COUNTIFS($B:$B,$B1882,$AG:$AG,AP$1)</f>
        <v>0</v>
      </c>
      <c r="AQ1882" s="5">
        <f>COUNTIFS($B:$B,$B1882,$AG:$AG,AQ$1)</f>
        <v>0</v>
      </c>
      <c r="AR1882" s="5">
        <f>COUNTIFS($B:$B,$B1882,$AG:$AG,AR$1)</f>
        <v>0</v>
      </c>
      <c r="AS1882" s="5">
        <f>COUNTIFS($B:$B,$B1882,$AG:$AG,AS$1)</f>
        <v>0</v>
      </c>
      <c r="AT1882" s="5">
        <f>COUNTIFS($B:$B,$B1882,$AG:$AG,AT$1)</f>
        <v>1</v>
      </c>
      <c r="AU1882" s="5">
        <f>COUNTIFS($B:$B,$B1882,$AG:$AG,AU$1)</f>
        <v>0</v>
      </c>
    </row>
    <row r="1883" spans="1:47" ht="15" customHeight="1" x14ac:dyDescent="0.35">
      <c r="A1883" s="6">
        <f>IF(B1882=B1883,A1882,A1882+1)</f>
        <v>655</v>
      </c>
      <c r="B1883" s="6" t="s">
        <v>2861</v>
      </c>
      <c r="C1883" s="6" t="s">
        <v>2860</v>
      </c>
      <c r="D1883" s="6" t="s">
        <v>2583</v>
      </c>
      <c r="E1883" s="6" t="s">
        <v>2582</v>
      </c>
      <c r="F1883" s="4" t="s">
        <v>7</v>
      </c>
      <c r="G1883" s="4" t="s">
        <v>8</v>
      </c>
      <c r="H1883" s="4" t="s">
        <v>7</v>
      </c>
      <c r="I1883" s="4">
        <v>4</v>
      </c>
      <c r="J1883" s="4" t="s">
        <v>633</v>
      </c>
      <c r="K1883" s="4" t="s">
        <v>2614</v>
      </c>
      <c r="L1883" s="4" t="s">
        <v>55</v>
      </c>
      <c r="M1883" s="4" t="s">
        <v>2865</v>
      </c>
      <c r="N1883" s="4" t="s">
        <v>2864</v>
      </c>
      <c r="P1883" s="4" t="s">
        <v>669</v>
      </c>
      <c r="Q1883" s="4" t="s">
        <v>1475</v>
      </c>
      <c r="R1883" s="4" t="s">
        <v>2434</v>
      </c>
      <c r="S1883" s="5" t="str">
        <f>IF(P1883="심사불필요","-",VLOOKUP(K1883,'[1]자격증 backdata'!A:G,7,0))</f>
        <v>-</v>
      </c>
      <c r="T1883" s="5" t="str">
        <f>IF(S1883="-","-",IF(COUNTIFS(B:B,B1883,S:S,"필수")&gt;0,"자격요건충족","확인필요"))</f>
        <v>-</v>
      </c>
      <c r="U1883" s="5"/>
      <c r="W1883" s="5">
        <f>IF(Q1883="4급","심사불필요",VLOOKUP(K1883,'[1]자격증 backdata'!A:B,2,0))</f>
        <v>4</v>
      </c>
      <c r="X1883" s="4">
        <f>IF(R1883="A", MIN(20, SUMIFS(W:W, B:B, B1883, R:R, "A")),IF(R1883="B", MIN(30, SUMIFS(W:W, B:B, B1883, R:R, "B")),"비해당분야"))</f>
        <v>20</v>
      </c>
      <c r="Y1883" s="4" t="str">
        <f>IF(R1883="C",MIN(30,IF(COUNTIFS(B:B,B1883,W:W,"가1")=1,25,IF(COUNTIFS(B:B,B1883,W:W,"가1")&gt;=2,30,0))+IF(COUNTIFS(B:B,B1883,W:W,"나1")&gt;=4,30,IF(COUNTIFS(B:B,B1883,W:W,"나1")=3,26,IF(COUNTIFS(B:B,B1883,W:W,"나1")=2,22,IF(COUNTIFS(B:B,B1883,W:W,"나1")=1,18,0)))))+MIN(30,IF(COUNTIFS(B:B,B1883,W:W,"가2")=1,25,IF(COUNTIFS(B:B,B1883,W:W,"가2")&gt;=2,30,0))+IF(COUNTIFS(B:B,B1883,W:W,"나2")=3,30,IF(COUNTIFS(B:B,B1883,W:W,"나2")=2,25,IF(COUNTIFS(B:B,B1883,W:W,"나2")=1,20,0)))),"비해당분야")</f>
        <v>비해당분야</v>
      </c>
      <c r="Z1883" s="4" t="str">
        <f>IF(R1883="C",VLOOKUP(K1883,'[1]자격증 backdata'!A:F,6,0),"비해당분야")</f>
        <v>비해당분야</v>
      </c>
      <c r="AA1883" s="4" t="str">
        <f>IF(R1883="C",SUMIF(B:B,B1883,Z:Z),"비해당분야")</f>
        <v>비해당분야</v>
      </c>
      <c r="AB1883" s="4" t="str">
        <f>IF(R1883="C",SUM(Y1883,AA1883),"비해당분야")</f>
        <v>비해당분야</v>
      </c>
      <c r="AC1883" s="4">
        <f>IF(R1883="C",AB1883,X1883)</f>
        <v>20</v>
      </c>
      <c r="AD1883" s="4">
        <f>VLOOKUP(K1883,'[1]자격증 backdata'!A:D,4,0)</f>
        <v>0</v>
      </c>
      <c r="AE1883" s="4">
        <f>IF(_xlfn.MAXIFS(AD:AD,B:B,B1883)&gt;10,10,_xlfn.MAXIFS(AD:AD,B:B,B1883))</f>
        <v>5</v>
      </c>
      <c r="AG1883" s="5" t="str">
        <f>VLOOKUP(K1883,'[1]자격증 backdata'!A:C,3,0)</f>
        <v>G</v>
      </c>
      <c r="AH1883" s="5">
        <f>COUNTIFS($B:$B,$B1883,$AG:$AG,AH$1)</f>
        <v>0</v>
      </c>
      <c r="AI1883" s="5">
        <f>COUNTIFS($B:$B,$B1883,$AG:$AG,AI$1)</f>
        <v>0</v>
      </c>
      <c r="AJ1883" s="5">
        <f>COUNTIFS($B:$B,$B1883,$AG:$AG,AJ$1)</f>
        <v>0</v>
      </c>
      <c r="AK1883" s="5">
        <f>COUNTIFS($B:$B,$B1883,$AG:$AG,AK$1)</f>
        <v>0</v>
      </c>
      <c r="AL1883" s="5">
        <f>COUNTIFS($B:$B,$B1883,$AG:$AG,AL$1)</f>
        <v>0</v>
      </c>
      <c r="AM1883" s="5">
        <f>COUNTIFS($B:$B,$B1883,$AG:$AG,AM$1)</f>
        <v>0</v>
      </c>
      <c r="AN1883" s="5">
        <f>COUNTIFS($B:$B,$B1883,$AG:$AG,AN$1)</f>
        <v>1</v>
      </c>
      <c r="AO1883" s="5">
        <f>COUNTIFS($B:$B,$B1883,$AG:$AG,AO$1)</f>
        <v>1</v>
      </c>
      <c r="AP1883" s="5">
        <f>COUNTIFS($B:$B,$B1883,$AG:$AG,AP$1)</f>
        <v>0</v>
      </c>
      <c r="AQ1883" s="5">
        <f>COUNTIFS($B:$B,$B1883,$AG:$AG,AQ$1)</f>
        <v>0</v>
      </c>
      <c r="AR1883" s="5">
        <f>COUNTIFS($B:$B,$B1883,$AG:$AG,AR$1)</f>
        <v>0</v>
      </c>
      <c r="AS1883" s="5">
        <f>COUNTIFS($B:$B,$B1883,$AG:$AG,AS$1)</f>
        <v>0</v>
      </c>
      <c r="AT1883" s="5">
        <f>COUNTIFS($B:$B,$B1883,$AG:$AG,AT$1)</f>
        <v>1</v>
      </c>
      <c r="AU1883" s="5">
        <f>COUNTIFS($B:$B,$B1883,$AG:$AG,AU$1)</f>
        <v>0</v>
      </c>
    </row>
    <row r="1884" spans="1:47" ht="15" customHeight="1" x14ac:dyDescent="0.35">
      <c r="A1884" s="6">
        <f>IF(B1883=B1884,A1883,A1883+1)</f>
        <v>655</v>
      </c>
      <c r="B1884" s="6" t="s">
        <v>2861</v>
      </c>
      <c r="C1884" s="6" t="s">
        <v>2860</v>
      </c>
      <c r="D1884" s="6" t="s">
        <v>2583</v>
      </c>
      <c r="E1884" s="6" t="s">
        <v>2582</v>
      </c>
      <c r="F1884" s="4" t="s">
        <v>7</v>
      </c>
      <c r="G1884" s="4" t="s">
        <v>8</v>
      </c>
      <c r="H1884" s="4" t="s">
        <v>7</v>
      </c>
      <c r="I1884" s="4">
        <v>5</v>
      </c>
      <c r="J1884" s="4" t="s">
        <v>241</v>
      </c>
      <c r="K1884" s="4" t="s">
        <v>2631</v>
      </c>
      <c r="L1884" s="4" t="s">
        <v>4</v>
      </c>
      <c r="M1884" s="4" t="s">
        <v>2863</v>
      </c>
      <c r="N1884" s="4" t="s">
        <v>923</v>
      </c>
      <c r="P1884" s="4" t="s">
        <v>669</v>
      </c>
      <c r="Q1884" s="4" t="s">
        <v>1475</v>
      </c>
      <c r="R1884" s="4" t="s">
        <v>2434</v>
      </c>
      <c r="S1884" s="5" t="str">
        <f>IF(P1884="심사불필요","-",VLOOKUP(K1884,'[1]자격증 backdata'!A:G,7,0))</f>
        <v>-</v>
      </c>
      <c r="T1884" s="5" t="str">
        <f>IF(S1884="-","-",IF(COUNTIFS(B:B,B1884,S:S,"필수")&gt;0,"자격요건충족","확인필요"))</f>
        <v>-</v>
      </c>
      <c r="U1884" s="5"/>
      <c r="W1884" s="5">
        <f>IF(Q1884="4급","심사불필요",VLOOKUP(K1884,'[1]자격증 backdata'!A:B,2,0))</f>
        <v>2</v>
      </c>
      <c r="X1884" s="4">
        <f>IF(R1884="A", MIN(20, SUMIFS(W:W, B:B, B1884, R:R, "A")),IF(R1884="B", MIN(30, SUMIFS(W:W, B:B, B1884, R:R, "B")),"비해당분야"))</f>
        <v>20</v>
      </c>
      <c r="Y1884" s="4" t="str">
        <f>IF(R1884="C",MIN(30,IF(COUNTIFS(B:B,B1884,W:W,"가1")=1,25,IF(COUNTIFS(B:B,B1884,W:W,"가1")&gt;=2,30,0))+IF(COUNTIFS(B:B,B1884,W:W,"나1")&gt;=4,30,IF(COUNTIFS(B:B,B1884,W:W,"나1")=3,26,IF(COUNTIFS(B:B,B1884,W:W,"나1")=2,22,IF(COUNTIFS(B:B,B1884,W:W,"나1")=1,18,0)))))+MIN(30,IF(COUNTIFS(B:B,B1884,W:W,"가2")=1,25,IF(COUNTIFS(B:B,B1884,W:W,"가2")&gt;=2,30,0))+IF(COUNTIFS(B:B,B1884,W:W,"나2")=3,30,IF(COUNTIFS(B:B,B1884,W:W,"나2")=2,25,IF(COUNTIFS(B:B,B1884,W:W,"나2")=1,20,0)))),"비해당분야")</f>
        <v>비해당분야</v>
      </c>
      <c r="Z1884" s="4" t="str">
        <f>IF(R1884="C",VLOOKUP(K1884,'[1]자격증 backdata'!A:F,6,0),"비해당분야")</f>
        <v>비해당분야</v>
      </c>
      <c r="AA1884" s="4" t="str">
        <f>IF(R1884="C",SUMIF(B:B,B1884,Z:Z),"비해당분야")</f>
        <v>비해당분야</v>
      </c>
      <c r="AB1884" s="4" t="str">
        <f>IF(R1884="C",SUM(Y1884,AA1884),"비해당분야")</f>
        <v>비해당분야</v>
      </c>
      <c r="AC1884" s="4">
        <f>IF(R1884="C",AB1884,X1884)</f>
        <v>20</v>
      </c>
      <c r="AD1884" s="4">
        <f>VLOOKUP(K1884,'[1]자격증 backdata'!A:D,4,0)</f>
        <v>0</v>
      </c>
      <c r="AE1884" s="4">
        <f>IF(_xlfn.MAXIFS(AD:AD,B:B,B1884)&gt;10,10,_xlfn.MAXIFS(AD:AD,B:B,B1884))</f>
        <v>5</v>
      </c>
      <c r="AG1884" s="5">
        <f>VLOOKUP(K1884,'[1]자격증 backdata'!A:C,3,0)</f>
        <v>0</v>
      </c>
      <c r="AH1884" s="5">
        <f>COUNTIFS($B:$B,$B1884,$AG:$AG,AH$1)</f>
        <v>0</v>
      </c>
      <c r="AI1884" s="5">
        <f>COUNTIFS($B:$B,$B1884,$AG:$AG,AI$1)</f>
        <v>0</v>
      </c>
      <c r="AJ1884" s="5">
        <f>COUNTIFS($B:$B,$B1884,$AG:$AG,AJ$1)</f>
        <v>0</v>
      </c>
      <c r="AK1884" s="5">
        <f>COUNTIFS($B:$B,$B1884,$AG:$AG,AK$1)</f>
        <v>0</v>
      </c>
      <c r="AL1884" s="5">
        <f>COUNTIFS($B:$B,$B1884,$AG:$AG,AL$1)</f>
        <v>0</v>
      </c>
      <c r="AM1884" s="5">
        <f>COUNTIFS($B:$B,$B1884,$AG:$AG,AM$1)</f>
        <v>0</v>
      </c>
      <c r="AN1884" s="5">
        <f>COUNTIFS($B:$B,$B1884,$AG:$AG,AN$1)</f>
        <v>1</v>
      </c>
      <c r="AO1884" s="5">
        <f>COUNTIFS($B:$B,$B1884,$AG:$AG,AO$1)</f>
        <v>1</v>
      </c>
      <c r="AP1884" s="5">
        <f>COUNTIFS($B:$B,$B1884,$AG:$AG,AP$1)</f>
        <v>0</v>
      </c>
      <c r="AQ1884" s="5">
        <f>COUNTIFS($B:$B,$B1884,$AG:$AG,AQ$1)</f>
        <v>0</v>
      </c>
      <c r="AR1884" s="5">
        <f>COUNTIFS($B:$B,$B1884,$AG:$AG,AR$1)</f>
        <v>0</v>
      </c>
      <c r="AS1884" s="5">
        <f>COUNTIFS($B:$B,$B1884,$AG:$AG,AS$1)</f>
        <v>0</v>
      </c>
      <c r="AT1884" s="5">
        <f>COUNTIFS($B:$B,$B1884,$AG:$AG,AT$1)</f>
        <v>1</v>
      </c>
      <c r="AU1884" s="5">
        <f>COUNTIFS($B:$B,$B1884,$AG:$AG,AU$1)</f>
        <v>0</v>
      </c>
    </row>
    <row r="1885" spans="1:47" ht="15" customHeight="1" x14ac:dyDescent="0.35">
      <c r="A1885" s="6">
        <f>IF(B1884=B1885,A1884,A1884+1)</f>
        <v>655</v>
      </c>
      <c r="B1885" s="6" t="s">
        <v>2861</v>
      </c>
      <c r="C1885" s="6" t="s">
        <v>2860</v>
      </c>
      <c r="D1885" s="6" t="s">
        <v>2583</v>
      </c>
      <c r="E1885" s="6" t="s">
        <v>2582</v>
      </c>
      <c r="F1885" s="4" t="s">
        <v>7</v>
      </c>
      <c r="G1885" s="4" t="s">
        <v>8</v>
      </c>
      <c r="H1885" s="4" t="s">
        <v>7</v>
      </c>
      <c r="I1885" s="4">
        <v>6</v>
      </c>
      <c r="J1885" s="4" t="s">
        <v>1849</v>
      </c>
      <c r="K1885" s="4" t="s">
        <v>2705</v>
      </c>
      <c r="L1885" s="4" t="s">
        <v>159</v>
      </c>
      <c r="M1885" s="4" t="s">
        <v>2862</v>
      </c>
      <c r="N1885" s="4" t="s">
        <v>1442</v>
      </c>
      <c r="P1885" s="4" t="s">
        <v>669</v>
      </c>
      <c r="Q1885" s="4" t="s">
        <v>1475</v>
      </c>
      <c r="R1885" s="4" t="s">
        <v>2434</v>
      </c>
      <c r="S1885" s="5" t="str">
        <f>IF(P1885="심사불필요","-",VLOOKUP(K1885,'[1]자격증 backdata'!A:G,7,0))</f>
        <v>-</v>
      </c>
      <c r="T1885" s="5" t="str">
        <f>IF(S1885="-","-",IF(COUNTIFS(B:B,B1885,S:S,"필수")&gt;0,"자격요건충족","확인필요"))</f>
        <v>-</v>
      </c>
      <c r="U1885" s="5"/>
      <c r="W1885" s="5">
        <f>IF(Q1885="4급","심사불필요",VLOOKUP(K1885,'[1]자격증 backdata'!A:B,2,0))</f>
        <v>2</v>
      </c>
      <c r="X1885" s="4">
        <f>IF(R1885="A", MIN(20, SUMIFS(W:W, B:B, B1885, R:R, "A")),IF(R1885="B", MIN(30, SUMIFS(W:W, B:B, B1885, R:R, "B")),"비해당분야"))</f>
        <v>20</v>
      </c>
      <c r="Y1885" s="4" t="str">
        <f>IF(R1885="C",MIN(30,IF(COUNTIFS(B:B,B1885,W:W,"가1")=1,25,IF(COUNTIFS(B:B,B1885,W:W,"가1")&gt;=2,30,0))+IF(COUNTIFS(B:B,B1885,W:W,"나1")&gt;=4,30,IF(COUNTIFS(B:B,B1885,W:W,"나1")=3,26,IF(COUNTIFS(B:B,B1885,W:W,"나1")=2,22,IF(COUNTIFS(B:B,B1885,W:W,"나1")=1,18,0)))))+MIN(30,IF(COUNTIFS(B:B,B1885,W:W,"가2")=1,25,IF(COUNTIFS(B:B,B1885,W:W,"가2")&gt;=2,30,0))+IF(COUNTIFS(B:B,B1885,W:W,"나2")=3,30,IF(COUNTIFS(B:B,B1885,W:W,"나2")=2,25,IF(COUNTIFS(B:B,B1885,W:W,"나2")=1,20,0)))),"비해당분야")</f>
        <v>비해당분야</v>
      </c>
      <c r="Z1885" s="4" t="str">
        <f>IF(R1885="C",VLOOKUP(K1885,'[1]자격증 backdata'!A:F,6,0),"비해당분야")</f>
        <v>비해당분야</v>
      </c>
      <c r="AA1885" s="4" t="str">
        <f>IF(R1885="C",SUMIF(B:B,B1885,Z:Z),"비해당분야")</f>
        <v>비해당분야</v>
      </c>
      <c r="AB1885" s="4" t="str">
        <f>IF(R1885="C",SUM(Y1885,AA1885),"비해당분야")</f>
        <v>비해당분야</v>
      </c>
      <c r="AC1885" s="4">
        <f>IF(R1885="C",AB1885,X1885)</f>
        <v>20</v>
      </c>
      <c r="AD1885" s="4">
        <f>VLOOKUP(K1885,'[1]자격증 backdata'!A:D,4,0)</f>
        <v>0</v>
      </c>
      <c r="AE1885" s="4">
        <f>IF(_xlfn.MAXIFS(AD:AD,B:B,B1885)&gt;10,10,_xlfn.MAXIFS(AD:AD,B:B,B1885))</f>
        <v>5</v>
      </c>
      <c r="AG1885" s="5">
        <f>VLOOKUP(K1885,'[1]자격증 backdata'!A:C,3,0)</f>
        <v>0</v>
      </c>
      <c r="AH1885" s="5">
        <f>COUNTIFS($B:$B,$B1885,$AG:$AG,AH$1)</f>
        <v>0</v>
      </c>
      <c r="AI1885" s="5">
        <f>COUNTIFS($B:$B,$B1885,$AG:$AG,AI$1)</f>
        <v>0</v>
      </c>
      <c r="AJ1885" s="5">
        <f>COUNTIFS($B:$B,$B1885,$AG:$AG,AJ$1)</f>
        <v>0</v>
      </c>
      <c r="AK1885" s="5">
        <f>COUNTIFS($B:$B,$B1885,$AG:$AG,AK$1)</f>
        <v>0</v>
      </c>
      <c r="AL1885" s="5">
        <f>COUNTIFS($B:$B,$B1885,$AG:$AG,AL$1)</f>
        <v>0</v>
      </c>
      <c r="AM1885" s="5">
        <f>COUNTIFS($B:$B,$B1885,$AG:$AG,AM$1)</f>
        <v>0</v>
      </c>
      <c r="AN1885" s="5">
        <f>COUNTIFS($B:$B,$B1885,$AG:$AG,AN$1)</f>
        <v>1</v>
      </c>
      <c r="AO1885" s="5">
        <f>COUNTIFS($B:$B,$B1885,$AG:$AG,AO$1)</f>
        <v>1</v>
      </c>
      <c r="AP1885" s="5">
        <f>COUNTIFS($B:$B,$B1885,$AG:$AG,AP$1)</f>
        <v>0</v>
      </c>
      <c r="AQ1885" s="5">
        <f>COUNTIFS($B:$B,$B1885,$AG:$AG,AQ$1)</f>
        <v>0</v>
      </c>
      <c r="AR1885" s="5">
        <f>COUNTIFS($B:$B,$B1885,$AG:$AG,AR$1)</f>
        <v>0</v>
      </c>
      <c r="AS1885" s="5">
        <f>COUNTIFS($B:$B,$B1885,$AG:$AG,AS$1)</f>
        <v>0</v>
      </c>
      <c r="AT1885" s="5">
        <f>COUNTIFS($B:$B,$B1885,$AG:$AG,AT$1)</f>
        <v>1</v>
      </c>
      <c r="AU1885" s="5">
        <f>COUNTIFS($B:$B,$B1885,$AG:$AG,AU$1)</f>
        <v>0</v>
      </c>
    </row>
    <row r="1886" spans="1:47" ht="15" customHeight="1" x14ac:dyDescent="0.35">
      <c r="A1886" s="6">
        <f>IF(B1885=B1886,A1885,A1885+1)</f>
        <v>655</v>
      </c>
      <c r="B1886" s="6" t="s">
        <v>2861</v>
      </c>
      <c r="C1886" s="6" t="s">
        <v>2860</v>
      </c>
      <c r="D1886" s="6" t="s">
        <v>2583</v>
      </c>
      <c r="E1886" s="6" t="s">
        <v>2582</v>
      </c>
      <c r="F1886" s="4" t="s">
        <v>7</v>
      </c>
      <c r="G1886" s="4" t="s">
        <v>8</v>
      </c>
      <c r="H1886" s="4" t="s">
        <v>7</v>
      </c>
      <c r="I1886" s="4">
        <v>7</v>
      </c>
      <c r="J1886" s="4" t="s">
        <v>69</v>
      </c>
      <c r="K1886" s="4" t="s">
        <v>2590</v>
      </c>
      <c r="L1886" s="4" t="s">
        <v>36</v>
      </c>
      <c r="M1886" s="4" t="s">
        <v>2859</v>
      </c>
      <c r="N1886" s="4" t="s">
        <v>1893</v>
      </c>
      <c r="P1886" s="4" t="s">
        <v>669</v>
      </c>
      <c r="Q1886" s="4" t="s">
        <v>1475</v>
      </c>
      <c r="R1886" s="4" t="s">
        <v>2434</v>
      </c>
      <c r="S1886" s="5" t="str">
        <f>IF(P1886="심사불필요","-",VLOOKUP(K1886,'[1]자격증 backdata'!A:G,7,0))</f>
        <v>-</v>
      </c>
      <c r="T1886" s="5" t="str">
        <f>IF(S1886="-","-",IF(COUNTIFS(B:B,B1886,S:S,"필수")&gt;0,"자격요건충족","확인필요"))</f>
        <v>-</v>
      </c>
      <c r="U1886" s="5"/>
      <c r="W1886" s="5">
        <f>IF(Q1886="4급","심사불필요",VLOOKUP(K1886,'[1]자격증 backdata'!A:B,2,0))</f>
        <v>0</v>
      </c>
      <c r="X1886" s="4">
        <f>IF(R1886="A", MIN(20, SUMIFS(W:W, B:B, B1886, R:R, "A")),IF(R1886="B", MIN(30, SUMIFS(W:W, B:B, B1886, R:R, "B")),"비해당분야"))</f>
        <v>20</v>
      </c>
      <c r="Y1886" s="4" t="str">
        <f>IF(R1886="C",MIN(30,IF(COUNTIFS(B:B,B1886,W:W,"가1")=1,25,IF(COUNTIFS(B:B,B1886,W:W,"가1")&gt;=2,30,0))+IF(COUNTIFS(B:B,B1886,W:W,"나1")&gt;=4,30,IF(COUNTIFS(B:B,B1886,W:W,"나1")=3,26,IF(COUNTIFS(B:B,B1886,W:W,"나1")=2,22,IF(COUNTIFS(B:B,B1886,W:W,"나1")=1,18,0)))))+MIN(30,IF(COUNTIFS(B:B,B1886,W:W,"가2")=1,25,IF(COUNTIFS(B:B,B1886,W:W,"가2")&gt;=2,30,0))+IF(COUNTIFS(B:B,B1886,W:W,"나2")=3,30,IF(COUNTIFS(B:B,B1886,W:W,"나2")=2,25,IF(COUNTIFS(B:B,B1886,W:W,"나2")=1,20,0)))),"비해당분야")</f>
        <v>비해당분야</v>
      </c>
      <c r="Z1886" s="4" t="str">
        <f>IF(R1886="C",VLOOKUP(K1886,'[1]자격증 backdata'!A:F,6,0),"비해당분야")</f>
        <v>비해당분야</v>
      </c>
      <c r="AA1886" s="4" t="str">
        <f>IF(R1886="C",SUMIF(B:B,B1886,Z:Z),"비해당분야")</f>
        <v>비해당분야</v>
      </c>
      <c r="AB1886" s="4" t="str">
        <f>IF(R1886="C",SUM(Y1886,AA1886),"비해당분야")</f>
        <v>비해당분야</v>
      </c>
      <c r="AC1886" s="4">
        <f>IF(R1886="C",AB1886,X1886)</f>
        <v>20</v>
      </c>
      <c r="AD1886" s="4">
        <f>VLOOKUP(K1886,'[1]자격증 backdata'!A:D,4,0)</f>
        <v>5</v>
      </c>
      <c r="AE1886" s="4">
        <f>IF(_xlfn.MAXIFS(AD:AD,B:B,B1886)&gt;10,10,_xlfn.MAXIFS(AD:AD,B:B,B1886))</f>
        <v>5</v>
      </c>
      <c r="AG1886" s="5">
        <f>VLOOKUP(K1886,'[1]자격증 backdata'!A:C,3,0)</f>
        <v>0</v>
      </c>
      <c r="AH1886" s="5">
        <f>COUNTIFS($B:$B,$B1886,$AG:$AG,AH$1)</f>
        <v>0</v>
      </c>
      <c r="AI1886" s="5">
        <f>COUNTIFS($B:$B,$B1886,$AG:$AG,AI$1)</f>
        <v>0</v>
      </c>
      <c r="AJ1886" s="5">
        <f>COUNTIFS($B:$B,$B1886,$AG:$AG,AJ$1)</f>
        <v>0</v>
      </c>
      <c r="AK1886" s="5">
        <f>COUNTIFS($B:$B,$B1886,$AG:$AG,AK$1)</f>
        <v>0</v>
      </c>
      <c r="AL1886" s="5">
        <f>COUNTIFS($B:$B,$B1886,$AG:$AG,AL$1)</f>
        <v>0</v>
      </c>
      <c r="AM1886" s="5">
        <f>COUNTIFS($B:$B,$B1886,$AG:$AG,AM$1)</f>
        <v>0</v>
      </c>
      <c r="AN1886" s="5">
        <f>COUNTIFS($B:$B,$B1886,$AG:$AG,AN$1)</f>
        <v>1</v>
      </c>
      <c r="AO1886" s="5">
        <f>COUNTIFS($B:$B,$B1886,$AG:$AG,AO$1)</f>
        <v>1</v>
      </c>
      <c r="AP1886" s="5">
        <f>COUNTIFS($B:$B,$B1886,$AG:$AG,AP$1)</f>
        <v>0</v>
      </c>
      <c r="AQ1886" s="5">
        <f>COUNTIFS($B:$B,$B1886,$AG:$AG,AQ$1)</f>
        <v>0</v>
      </c>
      <c r="AR1886" s="5">
        <f>COUNTIFS($B:$B,$B1886,$AG:$AG,AR$1)</f>
        <v>0</v>
      </c>
      <c r="AS1886" s="5">
        <f>COUNTIFS($B:$B,$B1886,$AG:$AG,AS$1)</f>
        <v>0</v>
      </c>
      <c r="AT1886" s="5">
        <f>COUNTIFS($B:$B,$B1886,$AG:$AG,AT$1)</f>
        <v>1</v>
      </c>
      <c r="AU1886" s="5">
        <f>COUNTIFS($B:$B,$B1886,$AG:$AG,AU$1)</f>
        <v>0</v>
      </c>
    </row>
    <row r="1887" spans="1:47" ht="15" customHeight="1" x14ac:dyDescent="0.35">
      <c r="A1887" s="3">
        <f>IF(B1886=B1887,A1886,A1886+1)</f>
        <v>656</v>
      </c>
      <c r="B1887" s="3" t="s">
        <v>2857</v>
      </c>
      <c r="C1887" s="3" t="s">
        <v>2856</v>
      </c>
      <c r="D1887" s="3" t="s">
        <v>2583</v>
      </c>
      <c r="E1887" s="3" t="s">
        <v>2582</v>
      </c>
      <c r="F1887" s="4" t="s">
        <v>7</v>
      </c>
      <c r="G1887" s="4" t="s">
        <v>8</v>
      </c>
      <c r="H1887" s="4" t="s">
        <v>7</v>
      </c>
      <c r="I1887" s="3">
        <v>1</v>
      </c>
      <c r="J1887" s="3" t="s">
        <v>2588</v>
      </c>
      <c r="K1887" s="3" t="s">
        <v>2587</v>
      </c>
      <c r="L1887" s="3" t="s">
        <v>4</v>
      </c>
      <c r="M1887" s="3" t="s">
        <v>2858</v>
      </c>
      <c r="N1887" s="3" t="s">
        <v>207</v>
      </c>
      <c r="P1887" s="3" t="s">
        <v>669</v>
      </c>
      <c r="Q1887" s="3" t="s">
        <v>1475</v>
      </c>
      <c r="R1887" s="3" t="s">
        <v>2434</v>
      </c>
      <c r="S1887" s="2" t="str">
        <f>IF(P1887="심사불필요","-",VLOOKUP(K1887,'[1]자격증 backdata'!A:G,7,0))</f>
        <v>-</v>
      </c>
      <c r="T1887" s="2" t="str">
        <f>IF(S1887="-","-",IF(COUNTIFS(B:B,B1887,S:S,"필수")&gt;0,"자격요건충족","확인필요"))</f>
        <v>-</v>
      </c>
      <c r="U1887" s="2"/>
      <c r="W1887" s="2">
        <f>IF(Q1887="4급","심사불필요",VLOOKUP(K1887,'[1]자격증 backdata'!A:B,2,0))</f>
        <v>4</v>
      </c>
      <c r="X1887" s="3">
        <f>IF(R1887="A", MIN(20, SUMIFS(W:W, B:B, B1887, R:R, "A")),IF(R1887="B", MIN(30, SUMIFS(W:W, B:B, B1887, R:R, "B")),"비해당분야"))</f>
        <v>8</v>
      </c>
      <c r="Y1887" s="3" t="str">
        <f>IF(R1887="C",MIN(30,IF(COUNTIFS(B:B,B1887,W:W,"가1")=1,25,IF(COUNTIFS(B:B,B1887,W:W,"가1")&gt;=2,30,0))+IF(COUNTIFS(B:B,B1887,W:W,"나1")&gt;=4,30,IF(COUNTIFS(B:B,B1887,W:W,"나1")=3,26,IF(COUNTIFS(B:B,B1887,W:W,"나1")=2,22,IF(COUNTIFS(B:B,B1887,W:W,"나1")=1,18,0)))))+MIN(30,IF(COUNTIFS(B:B,B1887,W:W,"가2")=1,25,IF(COUNTIFS(B:B,B1887,W:W,"가2")&gt;=2,30,0))+IF(COUNTIFS(B:B,B1887,W:W,"나2")=3,30,IF(COUNTIFS(B:B,B1887,W:W,"나2")=2,25,IF(COUNTIFS(B:B,B1887,W:W,"나2")=1,20,0)))),"비해당분야")</f>
        <v>비해당분야</v>
      </c>
      <c r="Z1887" s="3" t="str">
        <f>IF(R1887="C",VLOOKUP(K1887,'[1]자격증 backdata'!A:F,6,0),"비해당분야")</f>
        <v>비해당분야</v>
      </c>
      <c r="AA1887" s="3" t="str">
        <f>IF(R1887="C",SUMIF(B:B,B1887,Z:Z),"비해당분야")</f>
        <v>비해당분야</v>
      </c>
      <c r="AB1887" s="3" t="str">
        <f>IF(R1887="C",SUM(Y1887,AA1887),"비해당분야")</f>
        <v>비해당분야</v>
      </c>
      <c r="AC1887" s="3">
        <f>IF(R1887="C",AB1887,X1887)</f>
        <v>8</v>
      </c>
      <c r="AD1887" s="3">
        <f>VLOOKUP(K1887,'[1]자격증 backdata'!A:D,4,0)</f>
        <v>0</v>
      </c>
      <c r="AE1887" s="3">
        <f>IF(_xlfn.MAXIFS(AD:AD,B:B,B1887)&gt;10,10,_xlfn.MAXIFS(AD:AD,B:B,B1887))</f>
        <v>0</v>
      </c>
      <c r="AG1887" s="2" t="str">
        <f>VLOOKUP(K1887,'[1]자격증 backdata'!A:C,3,0)</f>
        <v>L</v>
      </c>
      <c r="AH1887" s="2">
        <f>COUNTIFS($B:$B,$B1887,$AG:$AG,AH$1)</f>
        <v>0</v>
      </c>
      <c r="AI1887" s="2">
        <f>COUNTIFS($B:$B,$B1887,$AG:$AG,AI$1)</f>
        <v>0</v>
      </c>
      <c r="AJ1887" s="2">
        <f>COUNTIFS($B:$B,$B1887,$AG:$AG,AJ$1)</f>
        <v>0</v>
      </c>
      <c r="AK1887" s="2">
        <f>COUNTIFS($B:$B,$B1887,$AG:$AG,AK$1)</f>
        <v>0</v>
      </c>
      <c r="AL1887" s="2">
        <f>COUNTIFS($B:$B,$B1887,$AG:$AG,AL$1)</f>
        <v>0</v>
      </c>
      <c r="AM1887" s="2">
        <f>COUNTIFS($B:$B,$B1887,$AG:$AG,AM$1)</f>
        <v>0</v>
      </c>
      <c r="AN1887" s="2">
        <f>COUNTIFS($B:$B,$B1887,$AG:$AG,AN$1)</f>
        <v>0</v>
      </c>
      <c r="AO1887" s="2">
        <f>COUNTIFS($B:$B,$B1887,$AG:$AG,AO$1)</f>
        <v>0</v>
      </c>
      <c r="AP1887" s="2">
        <f>COUNTIFS($B:$B,$B1887,$AG:$AG,AP$1)</f>
        <v>0</v>
      </c>
      <c r="AQ1887" s="2">
        <f>COUNTIFS($B:$B,$B1887,$AG:$AG,AQ$1)</f>
        <v>0</v>
      </c>
      <c r="AR1887" s="2">
        <f>COUNTIFS($B:$B,$B1887,$AG:$AG,AR$1)</f>
        <v>0</v>
      </c>
      <c r="AS1887" s="2">
        <f>COUNTIFS($B:$B,$B1887,$AG:$AG,AS$1)</f>
        <v>1</v>
      </c>
      <c r="AT1887" s="2">
        <f>COUNTIFS($B:$B,$B1887,$AG:$AG,AT$1)</f>
        <v>1</v>
      </c>
      <c r="AU1887" s="2">
        <f>COUNTIFS($B:$B,$B1887,$AG:$AG,AU$1)</f>
        <v>0</v>
      </c>
    </row>
    <row r="1888" spans="1:47" ht="15" customHeight="1" x14ac:dyDescent="0.35">
      <c r="A1888" s="7">
        <f>IF(B1887=B1888,A1887,A1887+1)</f>
        <v>656</v>
      </c>
      <c r="B1888" s="7" t="s">
        <v>2857</v>
      </c>
      <c r="C1888" s="7" t="s">
        <v>2856</v>
      </c>
      <c r="D1888" s="7" t="s">
        <v>2583</v>
      </c>
      <c r="E1888" s="7" t="s">
        <v>2582</v>
      </c>
      <c r="F1888" s="4" t="s">
        <v>7</v>
      </c>
      <c r="G1888" s="4" t="s">
        <v>8</v>
      </c>
      <c r="H1888" s="4" t="s">
        <v>7</v>
      </c>
      <c r="I1888" s="3">
        <v>2</v>
      </c>
      <c r="J1888" s="3" t="s">
        <v>106</v>
      </c>
      <c r="K1888" s="3" t="s">
        <v>2581</v>
      </c>
      <c r="L1888" s="3" t="s">
        <v>55</v>
      </c>
      <c r="M1888" s="3" t="s">
        <v>2855</v>
      </c>
      <c r="N1888" s="3" t="s">
        <v>2854</v>
      </c>
      <c r="P1888" s="3" t="s">
        <v>669</v>
      </c>
      <c r="Q1888" s="3" t="s">
        <v>1475</v>
      </c>
      <c r="R1888" s="3" t="s">
        <v>2434</v>
      </c>
      <c r="S1888" s="2" t="str">
        <f>IF(P1888="심사불필요","-",VLOOKUP(K1888,'[1]자격증 backdata'!A:G,7,0))</f>
        <v>-</v>
      </c>
      <c r="T1888" s="2" t="str">
        <f>IF(S1888="-","-",IF(COUNTIFS(B:B,B1888,S:S,"필수")&gt;0,"자격요건충족","확인필요"))</f>
        <v>-</v>
      </c>
      <c r="U1888" s="2"/>
      <c r="W1888" s="2">
        <f>IF(Q1888="4급","심사불필요",VLOOKUP(K1888,'[1]자격증 backdata'!A:B,2,0))</f>
        <v>4</v>
      </c>
      <c r="X1888" s="3">
        <f>IF(R1888="A", MIN(20, SUMIFS(W:W, B:B, B1888, R:R, "A")),IF(R1888="B", MIN(30, SUMIFS(W:W, B:B, B1888, R:R, "B")),"비해당분야"))</f>
        <v>8</v>
      </c>
      <c r="Y1888" s="3" t="str">
        <f>IF(R1888="C",MIN(30,IF(COUNTIFS(B:B,B1888,W:W,"가1")=1,25,IF(COUNTIFS(B:B,B1888,W:W,"가1")&gt;=2,30,0))+IF(COUNTIFS(B:B,B1888,W:W,"나1")&gt;=4,30,IF(COUNTIFS(B:B,B1888,W:W,"나1")=3,26,IF(COUNTIFS(B:B,B1888,W:W,"나1")=2,22,IF(COUNTIFS(B:B,B1888,W:W,"나1")=1,18,0)))))+MIN(30,IF(COUNTIFS(B:B,B1888,W:W,"가2")=1,25,IF(COUNTIFS(B:B,B1888,W:W,"가2")&gt;=2,30,0))+IF(COUNTIFS(B:B,B1888,W:W,"나2")=3,30,IF(COUNTIFS(B:B,B1888,W:W,"나2")=2,25,IF(COUNTIFS(B:B,B1888,W:W,"나2")=1,20,0)))),"비해당분야")</f>
        <v>비해당분야</v>
      </c>
      <c r="Z1888" s="3" t="str">
        <f>IF(R1888="C",VLOOKUP(K1888,'[1]자격증 backdata'!A:F,6,0),"비해당분야")</f>
        <v>비해당분야</v>
      </c>
      <c r="AA1888" s="3" t="str">
        <f>IF(R1888="C",SUMIF(B:B,B1888,Z:Z),"비해당분야")</f>
        <v>비해당분야</v>
      </c>
      <c r="AB1888" s="3" t="str">
        <f>IF(R1888="C",SUM(Y1888,AA1888),"비해당분야")</f>
        <v>비해당분야</v>
      </c>
      <c r="AC1888" s="3">
        <f>IF(R1888="C",AB1888,X1888)</f>
        <v>8</v>
      </c>
      <c r="AD1888" s="3">
        <f>VLOOKUP(K1888,'[1]자격증 backdata'!A:D,4,0)</f>
        <v>0</v>
      </c>
      <c r="AE1888" s="3">
        <f>IF(_xlfn.MAXIFS(AD:AD,B:B,B1888)&gt;10,10,_xlfn.MAXIFS(AD:AD,B:B,B1888))</f>
        <v>0</v>
      </c>
      <c r="AG1888" s="2" t="str">
        <f>VLOOKUP(K1888,'[1]자격증 backdata'!A:C,3,0)</f>
        <v>M</v>
      </c>
      <c r="AH1888" s="2">
        <f>COUNTIFS($B:$B,$B1888,$AG:$AG,AH$1)</f>
        <v>0</v>
      </c>
      <c r="AI1888" s="2">
        <f>COUNTIFS($B:$B,$B1888,$AG:$AG,AI$1)</f>
        <v>0</v>
      </c>
      <c r="AJ1888" s="2">
        <f>COUNTIFS($B:$B,$B1888,$AG:$AG,AJ$1)</f>
        <v>0</v>
      </c>
      <c r="AK1888" s="2">
        <f>COUNTIFS($B:$B,$B1888,$AG:$AG,AK$1)</f>
        <v>0</v>
      </c>
      <c r="AL1888" s="2">
        <f>COUNTIFS($B:$B,$B1888,$AG:$AG,AL$1)</f>
        <v>0</v>
      </c>
      <c r="AM1888" s="2">
        <f>COUNTIFS($B:$B,$B1888,$AG:$AG,AM$1)</f>
        <v>0</v>
      </c>
      <c r="AN1888" s="2">
        <f>COUNTIFS($B:$B,$B1888,$AG:$AG,AN$1)</f>
        <v>0</v>
      </c>
      <c r="AO1888" s="2">
        <f>COUNTIFS($B:$B,$B1888,$AG:$AG,AO$1)</f>
        <v>0</v>
      </c>
      <c r="AP1888" s="2">
        <f>COUNTIFS($B:$B,$B1888,$AG:$AG,AP$1)</f>
        <v>0</v>
      </c>
      <c r="AQ1888" s="2">
        <f>COUNTIFS($B:$B,$B1888,$AG:$AG,AQ$1)</f>
        <v>0</v>
      </c>
      <c r="AR1888" s="2">
        <f>COUNTIFS($B:$B,$B1888,$AG:$AG,AR$1)</f>
        <v>0</v>
      </c>
      <c r="AS1888" s="2">
        <f>COUNTIFS($B:$B,$B1888,$AG:$AG,AS$1)</f>
        <v>1</v>
      </c>
      <c r="AT1888" s="2">
        <f>COUNTIFS($B:$B,$B1888,$AG:$AG,AT$1)</f>
        <v>1</v>
      </c>
      <c r="AU1888" s="2">
        <f>COUNTIFS($B:$B,$B1888,$AG:$AG,AU$1)</f>
        <v>0</v>
      </c>
    </row>
    <row r="1889" spans="1:47" ht="15" customHeight="1" x14ac:dyDescent="0.35">
      <c r="A1889" s="4">
        <f>IF(B1888=B1889,A1888,A1888+1)</f>
        <v>657</v>
      </c>
      <c r="B1889" s="4" t="s">
        <v>2850</v>
      </c>
      <c r="C1889" s="4" t="s">
        <v>2849</v>
      </c>
      <c r="D1889" s="4" t="s">
        <v>2583</v>
      </c>
      <c r="E1889" s="4" t="s">
        <v>2582</v>
      </c>
      <c r="F1889" s="4" t="s">
        <v>7</v>
      </c>
      <c r="G1889" s="4" t="s">
        <v>8</v>
      </c>
      <c r="H1889" s="4" t="s">
        <v>7</v>
      </c>
      <c r="I1889" s="4">
        <v>1</v>
      </c>
      <c r="J1889" s="4" t="s">
        <v>69</v>
      </c>
      <c r="K1889" s="4" t="s">
        <v>2590</v>
      </c>
      <c r="L1889" s="4" t="s">
        <v>36</v>
      </c>
      <c r="M1889" s="4" t="s">
        <v>2853</v>
      </c>
      <c r="N1889" s="4" t="s">
        <v>1256</v>
      </c>
      <c r="P1889" s="4" t="s">
        <v>669</v>
      </c>
      <c r="Q1889" s="4" t="s">
        <v>1475</v>
      </c>
      <c r="R1889" s="4" t="s">
        <v>2434</v>
      </c>
      <c r="S1889" s="5" t="str">
        <f>IF(P1889="심사불필요","-",VLOOKUP(K1889,'[1]자격증 backdata'!A:G,7,0))</f>
        <v>-</v>
      </c>
      <c r="T1889" s="5" t="str">
        <f>IF(S1889="-","-",IF(COUNTIFS(B:B,B1889,S:S,"필수")&gt;0,"자격요건충족","확인필요"))</f>
        <v>-</v>
      </c>
      <c r="U1889" s="5"/>
      <c r="W1889" s="5">
        <f>IF(Q1889="4급","심사불필요",VLOOKUP(K1889,'[1]자격증 backdata'!A:B,2,0))</f>
        <v>0</v>
      </c>
      <c r="X1889" s="4">
        <f>IF(R1889="A", MIN(20, SUMIFS(W:W, B:B, B1889, R:R, "A")),IF(R1889="B", MIN(30, SUMIFS(W:W, B:B, B1889, R:R, "B")),"비해당분야"))</f>
        <v>4</v>
      </c>
      <c r="Y1889" s="4" t="str">
        <f>IF(R1889="C",MIN(30,IF(COUNTIFS(B:B,B1889,W:W,"가1")=1,25,IF(COUNTIFS(B:B,B1889,W:W,"가1")&gt;=2,30,0))+IF(COUNTIFS(B:B,B1889,W:W,"나1")&gt;=4,30,IF(COUNTIFS(B:B,B1889,W:W,"나1")=3,26,IF(COUNTIFS(B:B,B1889,W:W,"나1")=2,22,IF(COUNTIFS(B:B,B1889,W:W,"나1")=1,18,0)))))+MIN(30,IF(COUNTIFS(B:B,B1889,W:W,"가2")=1,25,IF(COUNTIFS(B:B,B1889,W:W,"가2")&gt;=2,30,0))+IF(COUNTIFS(B:B,B1889,W:W,"나2")=3,30,IF(COUNTIFS(B:B,B1889,W:W,"나2")=2,25,IF(COUNTIFS(B:B,B1889,W:W,"나2")=1,20,0)))),"비해당분야")</f>
        <v>비해당분야</v>
      </c>
      <c r="Z1889" s="4" t="str">
        <f>IF(R1889="C",VLOOKUP(K1889,'[1]자격증 backdata'!A:F,6,0),"비해당분야")</f>
        <v>비해당분야</v>
      </c>
      <c r="AA1889" s="4" t="str">
        <f>IF(R1889="C",SUMIF(B:B,B1889,Z:Z),"비해당분야")</f>
        <v>비해당분야</v>
      </c>
      <c r="AB1889" s="4" t="str">
        <f>IF(R1889="C",SUM(Y1889,AA1889),"비해당분야")</f>
        <v>비해당분야</v>
      </c>
      <c r="AC1889" s="4">
        <f>IF(R1889="C",AB1889,X1889)</f>
        <v>4</v>
      </c>
      <c r="AD1889" s="4">
        <f>VLOOKUP(K1889,'[1]자격증 backdata'!A:D,4,0)</f>
        <v>5</v>
      </c>
      <c r="AE1889" s="4">
        <f>IF(_xlfn.MAXIFS(AD:AD,B:B,B1889)&gt;10,10,_xlfn.MAXIFS(AD:AD,B:B,B1889))</f>
        <v>5</v>
      </c>
      <c r="AG1889" s="5">
        <f>VLOOKUP(K1889,'[1]자격증 backdata'!A:C,3,0)</f>
        <v>0</v>
      </c>
      <c r="AH1889" s="5">
        <f>COUNTIFS($B:$B,$B1889,$AG:$AG,AH$1)</f>
        <v>0</v>
      </c>
      <c r="AI1889" s="5">
        <f>COUNTIFS($B:$B,$B1889,$AG:$AG,AI$1)</f>
        <v>0</v>
      </c>
      <c r="AJ1889" s="5">
        <f>COUNTIFS($B:$B,$B1889,$AG:$AG,AJ$1)</f>
        <v>0</v>
      </c>
      <c r="AK1889" s="5">
        <f>COUNTIFS($B:$B,$B1889,$AG:$AG,AK$1)</f>
        <v>0</v>
      </c>
      <c r="AL1889" s="5">
        <f>COUNTIFS($B:$B,$B1889,$AG:$AG,AL$1)</f>
        <v>0</v>
      </c>
      <c r="AM1889" s="5">
        <f>COUNTIFS($B:$B,$B1889,$AG:$AG,AM$1)</f>
        <v>0</v>
      </c>
      <c r="AN1889" s="5">
        <f>COUNTIFS($B:$B,$B1889,$AG:$AG,AN$1)</f>
        <v>0</v>
      </c>
      <c r="AO1889" s="5">
        <f>COUNTIFS($B:$B,$B1889,$AG:$AG,AO$1)</f>
        <v>0</v>
      </c>
      <c r="AP1889" s="5">
        <f>COUNTIFS($B:$B,$B1889,$AG:$AG,AP$1)</f>
        <v>0</v>
      </c>
      <c r="AQ1889" s="5">
        <f>COUNTIFS($B:$B,$B1889,$AG:$AG,AQ$1)</f>
        <v>0</v>
      </c>
      <c r="AR1889" s="5">
        <f>COUNTIFS($B:$B,$B1889,$AG:$AG,AR$1)</f>
        <v>0</v>
      </c>
      <c r="AS1889" s="5">
        <f>COUNTIFS($B:$B,$B1889,$AG:$AG,AS$1)</f>
        <v>0</v>
      </c>
      <c r="AT1889" s="5">
        <f>COUNTIFS($B:$B,$B1889,$AG:$AG,AT$1)</f>
        <v>1</v>
      </c>
      <c r="AU1889" s="5">
        <f>COUNTIFS($B:$B,$B1889,$AG:$AG,AU$1)</f>
        <v>0</v>
      </c>
    </row>
    <row r="1890" spans="1:47" ht="15" customHeight="1" x14ac:dyDescent="0.35">
      <c r="A1890" s="6">
        <f>IF(B1889=B1890,A1889,A1889+1)</f>
        <v>657</v>
      </c>
      <c r="B1890" s="6" t="s">
        <v>2850</v>
      </c>
      <c r="C1890" s="6" t="s">
        <v>2849</v>
      </c>
      <c r="D1890" s="6" t="s">
        <v>2583</v>
      </c>
      <c r="E1890" s="6" t="s">
        <v>2582</v>
      </c>
      <c r="F1890" s="4" t="s">
        <v>7</v>
      </c>
      <c r="G1890" s="4" t="s">
        <v>8</v>
      </c>
      <c r="H1890" s="4" t="s">
        <v>7</v>
      </c>
      <c r="I1890" s="4">
        <v>2</v>
      </c>
      <c r="J1890" s="4" t="s">
        <v>57</v>
      </c>
      <c r="K1890" s="4" t="s">
        <v>2599</v>
      </c>
      <c r="L1890" s="4" t="s">
        <v>55</v>
      </c>
      <c r="M1890" s="4" t="s">
        <v>2852</v>
      </c>
      <c r="N1890" s="4" t="s">
        <v>2851</v>
      </c>
      <c r="P1890" s="4" t="s">
        <v>669</v>
      </c>
      <c r="Q1890" s="4" t="s">
        <v>1475</v>
      </c>
      <c r="R1890" s="4" t="s">
        <v>2434</v>
      </c>
      <c r="S1890" s="5" t="str">
        <f>IF(P1890="심사불필요","-",VLOOKUP(K1890,'[1]자격증 backdata'!A:G,7,0))</f>
        <v>-</v>
      </c>
      <c r="T1890" s="5" t="str">
        <f>IF(S1890="-","-",IF(COUNTIFS(B:B,B1890,S:S,"필수")&gt;0,"자격요건충족","확인필요"))</f>
        <v>-</v>
      </c>
      <c r="U1890" s="5"/>
      <c r="W1890" s="5">
        <f>IF(Q1890="4급","심사불필요",VLOOKUP(K1890,'[1]자격증 backdata'!A:B,2,0))</f>
        <v>2</v>
      </c>
      <c r="X1890" s="4">
        <f>IF(R1890="A", MIN(20, SUMIFS(W:W, B:B, B1890, R:R, "A")),IF(R1890="B", MIN(30, SUMIFS(W:W, B:B, B1890, R:R, "B")),"비해당분야"))</f>
        <v>4</v>
      </c>
      <c r="Y1890" s="4" t="str">
        <f>IF(R1890="C",MIN(30,IF(COUNTIFS(B:B,B1890,W:W,"가1")=1,25,IF(COUNTIFS(B:B,B1890,W:W,"가1")&gt;=2,30,0))+IF(COUNTIFS(B:B,B1890,W:W,"나1")&gt;=4,30,IF(COUNTIFS(B:B,B1890,W:W,"나1")=3,26,IF(COUNTIFS(B:B,B1890,W:W,"나1")=2,22,IF(COUNTIFS(B:B,B1890,W:W,"나1")=1,18,0)))))+MIN(30,IF(COUNTIFS(B:B,B1890,W:W,"가2")=1,25,IF(COUNTIFS(B:B,B1890,W:W,"가2")&gt;=2,30,0))+IF(COUNTIFS(B:B,B1890,W:W,"나2")=3,30,IF(COUNTIFS(B:B,B1890,W:W,"나2")=2,25,IF(COUNTIFS(B:B,B1890,W:W,"나2")=1,20,0)))),"비해당분야")</f>
        <v>비해당분야</v>
      </c>
      <c r="Z1890" s="4" t="str">
        <f>IF(R1890="C",VLOOKUP(K1890,'[1]자격증 backdata'!A:F,6,0),"비해당분야")</f>
        <v>비해당분야</v>
      </c>
      <c r="AA1890" s="4" t="str">
        <f>IF(R1890="C",SUMIF(B:B,B1890,Z:Z),"비해당분야")</f>
        <v>비해당분야</v>
      </c>
      <c r="AB1890" s="4" t="str">
        <f>IF(R1890="C",SUM(Y1890,AA1890),"비해당분야")</f>
        <v>비해당분야</v>
      </c>
      <c r="AC1890" s="4">
        <f>IF(R1890="C",AB1890,X1890)</f>
        <v>4</v>
      </c>
      <c r="AD1890" s="4">
        <f>VLOOKUP(K1890,'[1]자격증 backdata'!A:D,4,0)</f>
        <v>0</v>
      </c>
      <c r="AE1890" s="4">
        <f>IF(_xlfn.MAXIFS(AD:AD,B:B,B1890)&gt;10,10,_xlfn.MAXIFS(AD:AD,B:B,B1890))</f>
        <v>5</v>
      </c>
      <c r="AG1890" s="5" t="str">
        <f>VLOOKUP(K1890,'[1]자격증 backdata'!A:C,3,0)</f>
        <v>M</v>
      </c>
      <c r="AH1890" s="5">
        <f>COUNTIFS($B:$B,$B1890,$AG:$AG,AH$1)</f>
        <v>0</v>
      </c>
      <c r="AI1890" s="5">
        <f>COUNTIFS($B:$B,$B1890,$AG:$AG,AI$1)</f>
        <v>0</v>
      </c>
      <c r="AJ1890" s="5">
        <f>COUNTIFS($B:$B,$B1890,$AG:$AG,AJ$1)</f>
        <v>0</v>
      </c>
      <c r="AK1890" s="5">
        <f>COUNTIFS($B:$B,$B1890,$AG:$AG,AK$1)</f>
        <v>0</v>
      </c>
      <c r="AL1890" s="5">
        <f>COUNTIFS($B:$B,$B1890,$AG:$AG,AL$1)</f>
        <v>0</v>
      </c>
      <c r="AM1890" s="5">
        <f>COUNTIFS($B:$B,$B1890,$AG:$AG,AM$1)</f>
        <v>0</v>
      </c>
      <c r="AN1890" s="5">
        <f>COUNTIFS($B:$B,$B1890,$AG:$AG,AN$1)</f>
        <v>0</v>
      </c>
      <c r="AO1890" s="5">
        <f>COUNTIFS($B:$B,$B1890,$AG:$AG,AO$1)</f>
        <v>0</v>
      </c>
      <c r="AP1890" s="5">
        <f>COUNTIFS($B:$B,$B1890,$AG:$AG,AP$1)</f>
        <v>0</v>
      </c>
      <c r="AQ1890" s="5">
        <f>COUNTIFS($B:$B,$B1890,$AG:$AG,AQ$1)</f>
        <v>0</v>
      </c>
      <c r="AR1890" s="5">
        <f>COUNTIFS($B:$B,$B1890,$AG:$AG,AR$1)</f>
        <v>0</v>
      </c>
      <c r="AS1890" s="5">
        <f>COUNTIFS($B:$B,$B1890,$AG:$AG,AS$1)</f>
        <v>0</v>
      </c>
      <c r="AT1890" s="5">
        <f>COUNTIFS($B:$B,$B1890,$AG:$AG,AT$1)</f>
        <v>1</v>
      </c>
      <c r="AU1890" s="5">
        <f>COUNTIFS($B:$B,$B1890,$AG:$AG,AU$1)</f>
        <v>0</v>
      </c>
    </row>
    <row r="1891" spans="1:47" ht="15" customHeight="1" x14ac:dyDescent="0.35">
      <c r="A1891" s="6">
        <f>IF(B1890=B1891,A1890,A1890+1)</f>
        <v>657</v>
      </c>
      <c r="B1891" s="6" t="s">
        <v>2850</v>
      </c>
      <c r="C1891" s="6" t="s">
        <v>2849</v>
      </c>
      <c r="D1891" s="6" t="s">
        <v>2583</v>
      </c>
      <c r="E1891" s="6" t="s">
        <v>2582</v>
      </c>
      <c r="F1891" s="4" t="s">
        <v>7</v>
      </c>
      <c r="G1891" s="4" t="s">
        <v>8</v>
      </c>
      <c r="H1891" s="4" t="s">
        <v>7</v>
      </c>
      <c r="I1891" s="4">
        <v>3</v>
      </c>
      <c r="J1891" s="4" t="s">
        <v>28</v>
      </c>
      <c r="K1891" s="4" t="s">
        <v>2697</v>
      </c>
      <c r="L1891" s="4" t="s">
        <v>26</v>
      </c>
      <c r="M1891" s="4" t="s">
        <v>2848</v>
      </c>
      <c r="N1891" s="4" t="s">
        <v>432</v>
      </c>
      <c r="P1891" s="4" t="s">
        <v>669</v>
      </c>
      <c r="Q1891" s="4" t="s">
        <v>1475</v>
      </c>
      <c r="R1891" s="4" t="s">
        <v>2434</v>
      </c>
      <c r="S1891" s="5" t="str">
        <f>IF(P1891="심사불필요","-",VLOOKUP(K1891,'[1]자격증 backdata'!A:G,7,0))</f>
        <v>-</v>
      </c>
      <c r="T1891" s="5" t="str">
        <f>IF(S1891="-","-",IF(COUNTIFS(B:B,B1891,S:S,"필수")&gt;0,"자격요건충족","확인필요"))</f>
        <v>-</v>
      </c>
      <c r="U1891" s="5"/>
      <c r="W1891" s="5">
        <f>IF(Q1891="4급","심사불필요",VLOOKUP(K1891,'[1]자격증 backdata'!A:B,2,0))</f>
        <v>2</v>
      </c>
      <c r="X1891" s="4">
        <f>IF(R1891="A", MIN(20, SUMIFS(W:W, B:B, B1891, R:R, "A")),IF(R1891="B", MIN(30, SUMIFS(W:W, B:B, B1891, R:R, "B")),"비해당분야"))</f>
        <v>4</v>
      </c>
      <c r="Y1891" s="4" t="str">
        <f>IF(R1891="C",MIN(30,IF(COUNTIFS(B:B,B1891,W:W,"가1")=1,25,IF(COUNTIFS(B:B,B1891,W:W,"가1")&gt;=2,30,0))+IF(COUNTIFS(B:B,B1891,W:W,"나1")&gt;=4,30,IF(COUNTIFS(B:B,B1891,W:W,"나1")=3,26,IF(COUNTIFS(B:B,B1891,W:W,"나1")=2,22,IF(COUNTIFS(B:B,B1891,W:W,"나1")=1,18,0)))))+MIN(30,IF(COUNTIFS(B:B,B1891,W:W,"가2")=1,25,IF(COUNTIFS(B:B,B1891,W:W,"가2")&gt;=2,30,0))+IF(COUNTIFS(B:B,B1891,W:W,"나2")=3,30,IF(COUNTIFS(B:B,B1891,W:W,"나2")=2,25,IF(COUNTIFS(B:B,B1891,W:W,"나2")=1,20,0)))),"비해당분야")</f>
        <v>비해당분야</v>
      </c>
      <c r="Z1891" s="4" t="str">
        <f>IF(R1891="C",VLOOKUP(K1891,'[1]자격증 backdata'!A:F,6,0),"비해당분야")</f>
        <v>비해당분야</v>
      </c>
      <c r="AA1891" s="4" t="str">
        <f>IF(R1891="C",SUMIF(B:B,B1891,Z:Z),"비해당분야")</f>
        <v>비해당분야</v>
      </c>
      <c r="AB1891" s="4" t="str">
        <f>IF(R1891="C",SUM(Y1891,AA1891),"비해당분야")</f>
        <v>비해당분야</v>
      </c>
      <c r="AC1891" s="4">
        <f>IF(R1891="C",AB1891,X1891)</f>
        <v>4</v>
      </c>
      <c r="AD1891" s="4">
        <f>VLOOKUP(K1891,'[1]자격증 backdata'!A:D,4,0)</f>
        <v>0</v>
      </c>
      <c r="AE1891" s="4">
        <f>IF(_xlfn.MAXIFS(AD:AD,B:B,B1891)&gt;10,10,_xlfn.MAXIFS(AD:AD,B:B,B1891))</f>
        <v>5</v>
      </c>
      <c r="AG1891" s="5">
        <f>VLOOKUP(K1891,'[1]자격증 backdata'!A:C,3,0)</f>
        <v>0</v>
      </c>
      <c r="AH1891" s="5">
        <f>COUNTIFS($B:$B,$B1891,$AG:$AG,AH$1)</f>
        <v>0</v>
      </c>
      <c r="AI1891" s="5">
        <f>COUNTIFS($B:$B,$B1891,$AG:$AG,AI$1)</f>
        <v>0</v>
      </c>
      <c r="AJ1891" s="5">
        <f>COUNTIFS($B:$B,$B1891,$AG:$AG,AJ$1)</f>
        <v>0</v>
      </c>
      <c r="AK1891" s="5">
        <f>COUNTIFS($B:$B,$B1891,$AG:$AG,AK$1)</f>
        <v>0</v>
      </c>
      <c r="AL1891" s="5">
        <f>COUNTIFS($B:$B,$B1891,$AG:$AG,AL$1)</f>
        <v>0</v>
      </c>
      <c r="AM1891" s="5">
        <f>COUNTIFS($B:$B,$B1891,$AG:$AG,AM$1)</f>
        <v>0</v>
      </c>
      <c r="AN1891" s="5">
        <f>COUNTIFS($B:$B,$B1891,$AG:$AG,AN$1)</f>
        <v>0</v>
      </c>
      <c r="AO1891" s="5">
        <f>COUNTIFS($B:$B,$B1891,$AG:$AG,AO$1)</f>
        <v>0</v>
      </c>
      <c r="AP1891" s="5">
        <f>COUNTIFS($B:$B,$B1891,$AG:$AG,AP$1)</f>
        <v>0</v>
      </c>
      <c r="AQ1891" s="5">
        <f>COUNTIFS($B:$B,$B1891,$AG:$AG,AQ$1)</f>
        <v>0</v>
      </c>
      <c r="AR1891" s="5">
        <f>COUNTIFS($B:$B,$B1891,$AG:$AG,AR$1)</f>
        <v>0</v>
      </c>
      <c r="AS1891" s="5">
        <f>COUNTIFS($B:$B,$B1891,$AG:$AG,AS$1)</f>
        <v>0</v>
      </c>
      <c r="AT1891" s="5">
        <f>COUNTIFS($B:$B,$B1891,$AG:$AG,AT$1)</f>
        <v>1</v>
      </c>
      <c r="AU1891" s="5">
        <f>COUNTIFS($B:$B,$B1891,$AG:$AG,AU$1)</f>
        <v>0</v>
      </c>
    </row>
    <row r="1892" spans="1:47" ht="15" customHeight="1" x14ac:dyDescent="0.35">
      <c r="A1892" s="3">
        <f>IF(B1891=B1892,A1891,A1891+1)</f>
        <v>658</v>
      </c>
      <c r="B1892" s="3" t="s">
        <v>2844</v>
      </c>
      <c r="C1892" s="3" t="s">
        <v>2843</v>
      </c>
      <c r="D1892" s="3" t="s">
        <v>2583</v>
      </c>
      <c r="E1892" s="3" t="s">
        <v>2582</v>
      </c>
      <c r="F1892" s="4" t="s">
        <v>7</v>
      </c>
      <c r="G1892" s="4" t="s">
        <v>8</v>
      </c>
      <c r="H1892" s="4" t="s">
        <v>7</v>
      </c>
      <c r="I1892" s="3">
        <v>1</v>
      </c>
      <c r="J1892" s="3" t="s">
        <v>38</v>
      </c>
      <c r="K1892" s="3" t="s">
        <v>2659</v>
      </c>
      <c r="L1892" s="3" t="s">
        <v>36</v>
      </c>
      <c r="M1892" s="3" t="s">
        <v>2847</v>
      </c>
      <c r="N1892" s="3" t="s">
        <v>636</v>
      </c>
      <c r="P1892" s="3" t="s">
        <v>669</v>
      </c>
      <c r="Q1892" s="3" t="s">
        <v>1475</v>
      </c>
      <c r="R1892" s="3" t="s">
        <v>2434</v>
      </c>
      <c r="S1892" s="2" t="str">
        <f>IF(P1892="심사불필요","-",VLOOKUP(K1892,'[1]자격증 backdata'!A:G,7,0))</f>
        <v>-</v>
      </c>
      <c r="T1892" s="2" t="str">
        <f>IF(S1892="-","-",IF(COUNTIFS(B:B,B1892,S:S,"필수")&gt;0,"자격요건충족","확인필요"))</f>
        <v>-</v>
      </c>
      <c r="U1892" s="2"/>
      <c r="W1892" s="2">
        <f>IF(Q1892="4급","심사불필요",VLOOKUP(K1892,'[1]자격증 backdata'!A:B,2,0))</f>
        <v>0</v>
      </c>
      <c r="X1892" s="3">
        <f>IF(R1892="A", MIN(20, SUMIFS(W:W, B:B, B1892, R:R, "A")),IF(R1892="B", MIN(30, SUMIFS(W:W, B:B, B1892, R:R, "B")),"비해당분야"))</f>
        <v>6</v>
      </c>
      <c r="Y1892" s="3" t="str">
        <f>IF(R1892="C",MIN(30,IF(COUNTIFS(B:B,B1892,W:W,"가1")=1,25,IF(COUNTIFS(B:B,B1892,W:W,"가1")&gt;=2,30,0))+IF(COUNTIFS(B:B,B1892,W:W,"나1")&gt;=4,30,IF(COUNTIFS(B:B,B1892,W:W,"나1")=3,26,IF(COUNTIFS(B:B,B1892,W:W,"나1")=2,22,IF(COUNTIFS(B:B,B1892,W:W,"나1")=1,18,0)))))+MIN(30,IF(COUNTIFS(B:B,B1892,W:W,"가2")=1,25,IF(COUNTIFS(B:B,B1892,W:W,"가2")&gt;=2,30,0))+IF(COUNTIFS(B:B,B1892,W:W,"나2")=3,30,IF(COUNTIFS(B:B,B1892,W:W,"나2")=2,25,IF(COUNTIFS(B:B,B1892,W:W,"나2")=1,20,0)))),"비해당분야")</f>
        <v>비해당분야</v>
      </c>
      <c r="Z1892" s="3" t="str">
        <f>IF(R1892="C",VLOOKUP(K1892,'[1]자격증 backdata'!A:F,6,0),"비해당분야")</f>
        <v>비해당분야</v>
      </c>
      <c r="AA1892" s="3" t="str">
        <f>IF(R1892="C",SUMIF(B:B,B1892,Z:Z),"비해당분야")</f>
        <v>비해당분야</v>
      </c>
      <c r="AB1892" s="3" t="str">
        <f>IF(R1892="C",SUM(Y1892,AA1892),"비해당분야")</f>
        <v>비해당분야</v>
      </c>
      <c r="AC1892" s="3">
        <f>IF(R1892="C",AB1892,X1892)</f>
        <v>6</v>
      </c>
      <c r="AD1892" s="3">
        <f>VLOOKUP(K1892,'[1]자격증 backdata'!A:D,4,0)</f>
        <v>5</v>
      </c>
      <c r="AE1892" s="3">
        <f>IF(_xlfn.MAXIFS(AD:AD,B:B,B1892)&gt;10,10,_xlfn.MAXIFS(AD:AD,B:B,B1892))</f>
        <v>5</v>
      </c>
      <c r="AG1892" s="2">
        <f>VLOOKUP(K1892,'[1]자격증 backdata'!A:C,3,0)</f>
        <v>0</v>
      </c>
      <c r="AH1892" s="2">
        <f>COUNTIFS($B:$B,$B1892,$AG:$AG,AH$1)</f>
        <v>0</v>
      </c>
      <c r="AI1892" s="2">
        <f>COUNTIFS($B:$B,$B1892,$AG:$AG,AI$1)</f>
        <v>0</v>
      </c>
      <c r="AJ1892" s="2">
        <f>COUNTIFS($B:$B,$B1892,$AG:$AG,AJ$1)</f>
        <v>0</v>
      </c>
      <c r="AK1892" s="2">
        <f>COUNTIFS($B:$B,$B1892,$AG:$AG,AK$1)</f>
        <v>0</v>
      </c>
      <c r="AL1892" s="2">
        <f>COUNTIFS($B:$B,$B1892,$AG:$AG,AL$1)</f>
        <v>0</v>
      </c>
      <c r="AM1892" s="2">
        <f>COUNTIFS($B:$B,$B1892,$AG:$AG,AM$1)</f>
        <v>0</v>
      </c>
      <c r="AN1892" s="2">
        <f>COUNTIFS($B:$B,$B1892,$AG:$AG,AN$1)</f>
        <v>1</v>
      </c>
      <c r="AO1892" s="2">
        <f>COUNTIFS($B:$B,$B1892,$AG:$AG,AO$1)</f>
        <v>0</v>
      </c>
      <c r="AP1892" s="2">
        <f>COUNTIFS($B:$B,$B1892,$AG:$AG,AP$1)</f>
        <v>0</v>
      </c>
      <c r="AQ1892" s="2">
        <f>COUNTIFS($B:$B,$B1892,$AG:$AG,AQ$1)</f>
        <v>0</v>
      </c>
      <c r="AR1892" s="2">
        <f>COUNTIFS($B:$B,$B1892,$AG:$AG,AR$1)</f>
        <v>0</v>
      </c>
      <c r="AS1892" s="2">
        <f>COUNTIFS($B:$B,$B1892,$AG:$AG,AS$1)</f>
        <v>0</v>
      </c>
      <c r="AT1892" s="2">
        <f>COUNTIFS($B:$B,$B1892,$AG:$AG,AT$1)</f>
        <v>1</v>
      </c>
      <c r="AU1892" s="2">
        <f>COUNTIFS($B:$B,$B1892,$AG:$AG,AU$1)</f>
        <v>0</v>
      </c>
    </row>
    <row r="1893" spans="1:47" ht="15" customHeight="1" x14ac:dyDescent="0.35">
      <c r="A1893" s="7">
        <f>IF(B1892=B1893,A1892,A1892+1)</f>
        <v>658</v>
      </c>
      <c r="B1893" s="7" t="s">
        <v>2844</v>
      </c>
      <c r="C1893" s="7" t="s">
        <v>2843</v>
      </c>
      <c r="D1893" s="7" t="s">
        <v>2583</v>
      </c>
      <c r="E1893" s="7" t="s">
        <v>2582</v>
      </c>
      <c r="F1893" s="4" t="s">
        <v>7</v>
      </c>
      <c r="G1893" s="4" t="s">
        <v>8</v>
      </c>
      <c r="H1893" s="4" t="s">
        <v>7</v>
      </c>
      <c r="I1893" s="3">
        <v>2</v>
      </c>
      <c r="J1893" s="3" t="s">
        <v>106</v>
      </c>
      <c r="K1893" s="3" t="s">
        <v>2581</v>
      </c>
      <c r="L1893" s="3" t="s">
        <v>55</v>
      </c>
      <c r="M1893" s="3" t="s">
        <v>2846</v>
      </c>
      <c r="N1893" s="3" t="s">
        <v>2845</v>
      </c>
      <c r="P1893" s="3" t="s">
        <v>669</v>
      </c>
      <c r="Q1893" s="3" t="s">
        <v>1475</v>
      </c>
      <c r="R1893" s="3" t="s">
        <v>2434</v>
      </c>
      <c r="S1893" s="2" t="str">
        <f>IF(P1893="심사불필요","-",VLOOKUP(K1893,'[1]자격증 backdata'!A:G,7,0))</f>
        <v>-</v>
      </c>
      <c r="T1893" s="2" t="str">
        <f>IF(S1893="-","-",IF(COUNTIFS(B:B,B1893,S:S,"필수")&gt;0,"자격요건충족","확인필요"))</f>
        <v>-</v>
      </c>
      <c r="U1893" s="2"/>
      <c r="W1893" s="2">
        <f>IF(Q1893="4급","심사불필요",VLOOKUP(K1893,'[1]자격증 backdata'!A:B,2,0))</f>
        <v>4</v>
      </c>
      <c r="X1893" s="3">
        <f>IF(R1893="A", MIN(20, SUMIFS(W:W, B:B, B1893, R:R, "A")),IF(R1893="B", MIN(30, SUMIFS(W:W, B:B, B1893, R:R, "B")),"비해당분야"))</f>
        <v>6</v>
      </c>
      <c r="Y1893" s="3" t="str">
        <f>IF(R1893="C",MIN(30,IF(COUNTIFS(B:B,B1893,W:W,"가1")=1,25,IF(COUNTIFS(B:B,B1893,W:W,"가1")&gt;=2,30,0))+IF(COUNTIFS(B:B,B1893,W:W,"나1")&gt;=4,30,IF(COUNTIFS(B:B,B1893,W:W,"나1")=3,26,IF(COUNTIFS(B:B,B1893,W:W,"나1")=2,22,IF(COUNTIFS(B:B,B1893,W:W,"나1")=1,18,0)))))+MIN(30,IF(COUNTIFS(B:B,B1893,W:W,"가2")=1,25,IF(COUNTIFS(B:B,B1893,W:W,"가2")&gt;=2,30,0))+IF(COUNTIFS(B:B,B1893,W:W,"나2")=3,30,IF(COUNTIFS(B:B,B1893,W:W,"나2")=2,25,IF(COUNTIFS(B:B,B1893,W:W,"나2")=1,20,0)))),"비해당분야")</f>
        <v>비해당분야</v>
      </c>
      <c r="Z1893" s="3" t="str">
        <f>IF(R1893="C",VLOOKUP(K1893,'[1]자격증 backdata'!A:F,6,0),"비해당분야")</f>
        <v>비해당분야</v>
      </c>
      <c r="AA1893" s="3" t="str">
        <f>IF(R1893="C",SUMIF(B:B,B1893,Z:Z),"비해당분야")</f>
        <v>비해당분야</v>
      </c>
      <c r="AB1893" s="3" t="str">
        <f>IF(R1893="C",SUM(Y1893,AA1893),"비해당분야")</f>
        <v>비해당분야</v>
      </c>
      <c r="AC1893" s="3">
        <f>IF(R1893="C",AB1893,X1893)</f>
        <v>6</v>
      </c>
      <c r="AD1893" s="3">
        <f>VLOOKUP(K1893,'[1]자격증 backdata'!A:D,4,0)</f>
        <v>0</v>
      </c>
      <c r="AE1893" s="3">
        <f>IF(_xlfn.MAXIFS(AD:AD,B:B,B1893)&gt;10,10,_xlfn.MAXIFS(AD:AD,B:B,B1893))</f>
        <v>5</v>
      </c>
      <c r="AG1893" s="2" t="str">
        <f>VLOOKUP(K1893,'[1]자격증 backdata'!A:C,3,0)</f>
        <v>M</v>
      </c>
      <c r="AH1893" s="2">
        <f>COUNTIFS($B:$B,$B1893,$AG:$AG,AH$1)</f>
        <v>0</v>
      </c>
      <c r="AI1893" s="2">
        <f>COUNTIFS($B:$B,$B1893,$AG:$AG,AI$1)</f>
        <v>0</v>
      </c>
      <c r="AJ1893" s="2">
        <f>COUNTIFS($B:$B,$B1893,$AG:$AG,AJ$1)</f>
        <v>0</v>
      </c>
      <c r="AK1893" s="2">
        <f>COUNTIFS($B:$B,$B1893,$AG:$AG,AK$1)</f>
        <v>0</v>
      </c>
      <c r="AL1893" s="2">
        <f>COUNTIFS($B:$B,$B1893,$AG:$AG,AL$1)</f>
        <v>0</v>
      </c>
      <c r="AM1893" s="2">
        <f>COUNTIFS($B:$B,$B1893,$AG:$AG,AM$1)</f>
        <v>0</v>
      </c>
      <c r="AN1893" s="2">
        <f>COUNTIFS($B:$B,$B1893,$AG:$AG,AN$1)</f>
        <v>1</v>
      </c>
      <c r="AO1893" s="2">
        <f>COUNTIFS($B:$B,$B1893,$AG:$AG,AO$1)</f>
        <v>0</v>
      </c>
      <c r="AP1893" s="2">
        <f>COUNTIFS($B:$B,$B1893,$AG:$AG,AP$1)</f>
        <v>0</v>
      </c>
      <c r="AQ1893" s="2">
        <f>COUNTIFS($B:$B,$B1893,$AG:$AG,AQ$1)</f>
        <v>0</v>
      </c>
      <c r="AR1893" s="2">
        <f>COUNTIFS($B:$B,$B1893,$AG:$AG,AR$1)</f>
        <v>0</v>
      </c>
      <c r="AS1893" s="2">
        <f>COUNTIFS($B:$B,$B1893,$AG:$AG,AS$1)</f>
        <v>0</v>
      </c>
      <c r="AT1893" s="2">
        <f>COUNTIFS($B:$B,$B1893,$AG:$AG,AT$1)</f>
        <v>1</v>
      </c>
      <c r="AU1893" s="2">
        <f>COUNTIFS($B:$B,$B1893,$AG:$AG,AU$1)</f>
        <v>0</v>
      </c>
    </row>
    <row r="1894" spans="1:47" ht="15" customHeight="1" x14ac:dyDescent="0.35">
      <c r="A1894" s="7">
        <f>IF(B1893=B1894,A1893,A1893+1)</f>
        <v>658</v>
      </c>
      <c r="B1894" s="7" t="s">
        <v>2844</v>
      </c>
      <c r="C1894" s="7" t="s">
        <v>2843</v>
      </c>
      <c r="D1894" s="7" t="s">
        <v>2583</v>
      </c>
      <c r="E1894" s="7" t="s">
        <v>2582</v>
      </c>
      <c r="F1894" s="4" t="s">
        <v>7</v>
      </c>
      <c r="G1894" s="4" t="s">
        <v>8</v>
      </c>
      <c r="H1894" s="4" t="s">
        <v>7</v>
      </c>
      <c r="I1894" s="3">
        <v>3</v>
      </c>
      <c r="J1894" s="3" t="s">
        <v>411</v>
      </c>
      <c r="K1894" s="3" t="s">
        <v>2732</v>
      </c>
      <c r="L1894" s="3" t="s">
        <v>55</v>
      </c>
      <c r="M1894" s="3" t="s">
        <v>2842</v>
      </c>
      <c r="N1894" s="3" t="s">
        <v>2841</v>
      </c>
      <c r="P1894" s="3" t="s">
        <v>669</v>
      </c>
      <c r="Q1894" s="3" t="s">
        <v>1475</v>
      </c>
      <c r="R1894" s="3" t="s">
        <v>2434</v>
      </c>
      <c r="S1894" s="2" t="str">
        <f>IF(P1894="심사불필요","-",VLOOKUP(K1894,'[1]자격증 backdata'!A:G,7,0))</f>
        <v>-</v>
      </c>
      <c r="T1894" s="2" t="str">
        <f>IF(S1894="-","-",IF(COUNTIFS(B:B,B1894,S:S,"필수")&gt;0,"자격요건충족","확인필요"))</f>
        <v>-</v>
      </c>
      <c r="U1894" s="2"/>
      <c r="W1894" s="2">
        <f>IF(Q1894="4급","심사불필요",VLOOKUP(K1894,'[1]자격증 backdata'!A:B,2,0))</f>
        <v>2</v>
      </c>
      <c r="X1894" s="3">
        <f>IF(R1894="A", MIN(20, SUMIFS(W:W, B:B, B1894, R:R, "A")),IF(R1894="B", MIN(30, SUMIFS(W:W, B:B, B1894, R:R, "B")),"비해당분야"))</f>
        <v>6</v>
      </c>
      <c r="Y1894" s="3" t="str">
        <f>IF(R1894="C",MIN(30,IF(COUNTIFS(B:B,B1894,W:W,"가1")=1,25,IF(COUNTIFS(B:B,B1894,W:W,"가1")&gt;=2,30,0))+IF(COUNTIFS(B:B,B1894,W:W,"나1")&gt;=4,30,IF(COUNTIFS(B:B,B1894,W:W,"나1")=3,26,IF(COUNTIFS(B:B,B1894,W:W,"나1")=2,22,IF(COUNTIFS(B:B,B1894,W:W,"나1")=1,18,0)))))+MIN(30,IF(COUNTIFS(B:B,B1894,W:W,"가2")=1,25,IF(COUNTIFS(B:B,B1894,W:W,"가2")&gt;=2,30,0))+IF(COUNTIFS(B:B,B1894,W:W,"나2")=3,30,IF(COUNTIFS(B:B,B1894,W:W,"나2")=2,25,IF(COUNTIFS(B:B,B1894,W:W,"나2")=1,20,0)))),"비해당분야")</f>
        <v>비해당분야</v>
      </c>
      <c r="Z1894" s="3" t="str">
        <f>IF(R1894="C",VLOOKUP(K1894,'[1]자격증 backdata'!A:F,6,0),"비해당분야")</f>
        <v>비해당분야</v>
      </c>
      <c r="AA1894" s="3" t="str">
        <f>IF(R1894="C",SUMIF(B:B,B1894,Z:Z),"비해당분야")</f>
        <v>비해당분야</v>
      </c>
      <c r="AB1894" s="3" t="str">
        <f>IF(R1894="C",SUM(Y1894,AA1894),"비해당분야")</f>
        <v>비해당분야</v>
      </c>
      <c r="AC1894" s="3">
        <f>IF(R1894="C",AB1894,X1894)</f>
        <v>6</v>
      </c>
      <c r="AD1894" s="3">
        <f>VLOOKUP(K1894,'[1]자격증 backdata'!A:D,4,0)</f>
        <v>0</v>
      </c>
      <c r="AE1894" s="3">
        <f>IF(_xlfn.MAXIFS(AD:AD,B:B,B1894)&gt;10,10,_xlfn.MAXIFS(AD:AD,B:B,B1894))</f>
        <v>5</v>
      </c>
      <c r="AG1894" s="2" t="str">
        <f>VLOOKUP(K1894,'[1]자격증 backdata'!A:C,3,0)</f>
        <v>G</v>
      </c>
      <c r="AH1894" s="2">
        <f>COUNTIFS($B:$B,$B1894,$AG:$AG,AH$1)</f>
        <v>0</v>
      </c>
      <c r="AI1894" s="2">
        <f>COUNTIFS($B:$B,$B1894,$AG:$AG,AI$1)</f>
        <v>0</v>
      </c>
      <c r="AJ1894" s="2">
        <f>COUNTIFS($B:$B,$B1894,$AG:$AG,AJ$1)</f>
        <v>0</v>
      </c>
      <c r="AK1894" s="2">
        <f>COUNTIFS($B:$B,$B1894,$AG:$AG,AK$1)</f>
        <v>0</v>
      </c>
      <c r="AL1894" s="2">
        <f>COUNTIFS($B:$B,$B1894,$AG:$AG,AL$1)</f>
        <v>0</v>
      </c>
      <c r="AM1894" s="2">
        <f>COUNTIFS($B:$B,$B1894,$AG:$AG,AM$1)</f>
        <v>0</v>
      </c>
      <c r="AN1894" s="2">
        <f>COUNTIFS($B:$B,$B1894,$AG:$AG,AN$1)</f>
        <v>1</v>
      </c>
      <c r="AO1894" s="2">
        <f>COUNTIFS($B:$B,$B1894,$AG:$AG,AO$1)</f>
        <v>0</v>
      </c>
      <c r="AP1894" s="2">
        <f>COUNTIFS($B:$B,$B1894,$AG:$AG,AP$1)</f>
        <v>0</v>
      </c>
      <c r="AQ1894" s="2">
        <f>COUNTIFS($B:$B,$B1894,$AG:$AG,AQ$1)</f>
        <v>0</v>
      </c>
      <c r="AR1894" s="2">
        <f>COUNTIFS($B:$B,$B1894,$AG:$AG,AR$1)</f>
        <v>0</v>
      </c>
      <c r="AS1894" s="2">
        <f>COUNTIFS($B:$B,$B1894,$AG:$AG,AS$1)</f>
        <v>0</v>
      </c>
      <c r="AT1894" s="2">
        <f>COUNTIFS($B:$B,$B1894,$AG:$AG,AT$1)</f>
        <v>1</v>
      </c>
      <c r="AU1894" s="2">
        <f>COUNTIFS($B:$B,$B1894,$AG:$AG,AU$1)</f>
        <v>0</v>
      </c>
    </row>
    <row r="1895" spans="1:47" ht="15" customHeight="1" x14ac:dyDescent="0.35">
      <c r="A1895" s="4">
        <f>IF(B1894=B1895,A1894,A1894+1)</f>
        <v>659</v>
      </c>
      <c r="B1895" s="4" t="s">
        <v>2840</v>
      </c>
      <c r="C1895" s="4" t="s">
        <v>2839</v>
      </c>
      <c r="D1895" s="4" t="s">
        <v>2583</v>
      </c>
      <c r="E1895" s="4" t="s">
        <v>2582</v>
      </c>
      <c r="F1895" s="4" t="s">
        <v>568</v>
      </c>
      <c r="G1895" s="4" t="s">
        <v>568</v>
      </c>
      <c r="H1895" s="4" t="s">
        <v>568</v>
      </c>
      <c r="I1895" s="4">
        <v>1</v>
      </c>
      <c r="J1895" s="4" t="s">
        <v>570</v>
      </c>
      <c r="K1895" s="4" t="s">
        <v>2660</v>
      </c>
      <c r="L1895" s="4" t="s">
        <v>568</v>
      </c>
      <c r="M1895" s="4" t="s">
        <v>568</v>
      </c>
      <c r="N1895" s="4" t="s">
        <v>568</v>
      </c>
      <c r="P1895" s="4" t="s">
        <v>669</v>
      </c>
      <c r="Q1895" s="4" t="s">
        <v>1475</v>
      </c>
      <c r="R1895" s="4" t="s">
        <v>2434</v>
      </c>
      <c r="S1895" s="5" t="str">
        <f>IF(P1895="심사불필요","-",VLOOKUP(K1895,'[1]자격증 backdata'!A:G,7,0))</f>
        <v>-</v>
      </c>
      <c r="T1895" s="5" t="str">
        <f>IF(S1895="-","-",IF(COUNTIFS(B:B,B1895,S:S,"필수")&gt;0,"자격요건충족","확인필요"))</f>
        <v>-</v>
      </c>
      <c r="U1895" s="5"/>
      <c r="W1895" s="5">
        <f>IF(Q1895="4급","심사불필요",VLOOKUP(K1895,'[1]자격증 backdata'!A:B,2,0))</f>
        <v>0</v>
      </c>
      <c r="X1895" s="4">
        <f>IF(R1895="A", MIN(20, SUMIFS(W:W, B:B, B1895, R:R, "A")),IF(R1895="B", MIN(30, SUMIFS(W:W, B:B, B1895, R:R, "B")),"비해당분야"))</f>
        <v>0</v>
      </c>
      <c r="Y1895" s="4" t="str">
        <f>IF(R1895="C",MIN(30,IF(COUNTIFS(B:B,B1895,W:W,"가1")=1,25,IF(COUNTIFS(B:B,B1895,W:W,"가1")&gt;=2,30,0))+IF(COUNTIFS(B:B,B1895,W:W,"나1")&gt;=4,30,IF(COUNTIFS(B:B,B1895,W:W,"나1")=3,26,IF(COUNTIFS(B:B,B1895,W:W,"나1")=2,22,IF(COUNTIFS(B:B,B1895,W:W,"나1")=1,18,0)))))+MIN(30,IF(COUNTIFS(B:B,B1895,W:W,"가2")=1,25,IF(COUNTIFS(B:B,B1895,W:W,"가2")&gt;=2,30,0))+IF(COUNTIFS(B:B,B1895,W:W,"나2")=3,30,IF(COUNTIFS(B:B,B1895,W:W,"나2")=2,25,IF(COUNTIFS(B:B,B1895,W:W,"나2")=1,20,0)))),"비해당분야")</f>
        <v>비해당분야</v>
      </c>
      <c r="Z1895" s="4" t="str">
        <f>IF(R1895="C",VLOOKUP(K1895,'[1]자격증 backdata'!A:F,6,0),"비해당분야")</f>
        <v>비해당분야</v>
      </c>
      <c r="AA1895" s="4" t="str">
        <f>IF(R1895="C",SUMIF(B:B,B1895,Z:Z),"비해당분야")</f>
        <v>비해당분야</v>
      </c>
      <c r="AB1895" s="4" t="str">
        <f>IF(R1895="C",SUM(Y1895,AA1895),"비해당분야")</f>
        <v>비해당분야</v>
      </c>
      <c r="AC1895" s="4">
        <f>IF(R1895="C",AB1895,X1895)</f>
        <v>0</v>
      </c>
      <c r="AD1895" s="4">
        <f>VLOOKUP(K1895,'[1]자격증 backdata'!A:D,4,0)</f>
        <v>0</v>
      </c>
      <c r="AE1895" s="4">
        <f>IF(_xlfn.MAXIFS(AD:AD,B:B,B1895)&gt;10,10,_xlfn.MAXIFS(AD:AD,B:B,B1895))</f>
        <v>0</v>
      </c>
      <c r="AG1895" s="5">
        <f>VLOOKUP(K1895,'[1]자격증 backdata'!A:C,3,0)</f>
        <v>0</v>
      </c>
      <c r="AH1895" s="5">
        <f>COUNTIFS($B:$B,$B1895,$AG:$AG,AH$1)</f>
        <v>0</v>
      </c>
      <c r="AI1895" s="5">
        <f>COUNTIFS($B:$B,$B1895,$AG:$AG,AI$1)</f>
        <v>0</v>
      </c>
      <c r="AJ1895" s="5">
        <f>COUNTIFS($B:$B,$B1895,$AG:$AG,AJ$1)</f>
        <v>0</v>
      </c>
      <c r="AK1895" s="5">
        <f>COUNTIFS($B:$B,$B1895,$AG:$AG,AK$1)</f>
        <v>0</v>
      </c>
      <c r="AL1895" s="5">
        <f>COUNTIFS($B:$B,$B1895,$AG:$AG,AL$1)</f>
        <v>0</v>
      </c>
      <c r="AM1895" s="5">
        <f>COUNTIFS($B:$B,$B1895,$AG:$AG,AM$1)</f>
        <v>0</v>
      </c>
      <c r="AN1895" s="5">
        <f>COUNTIFS($B:$B,$B1895,$AG:$AG,AN$1)</f>
        <v>0</v>
      </c>
      <c r="AO1895" s="5">
        <f>COUNTIFS($B:$B,$B1895,$AG:$AG,AO$1)</f>
        <v>0</v>
      </c>
      <c r="AP1895" s="5">
        <f>COUNTIFS($B:$B,$B1895,$AG:$AG,AP$1)</f>
        <v>0</v>
      </c>
      <c r="AQ1895" s="5">
        <f>COUNTIFS($B:$B,$B1895,$AG:$AG,AQ$1)</f>
        <v>0</v>
      </c>
      <c r="AR1895" s="5">
        <f>COUNTIFS($B:$B,$B1895,$AG:$AG,AR$1)</f>
        <v>0</v>
      </c>
      <c r="AS1895" s="5">
        <f>COUNTIFS($B:$B,$B1895,$AG:$AG,AS$1)</f>
        <v>0</v>
      </c>
      <c r="AT1895" s="5">
        <f>COUNTIFS($B:$B,$B1895,$AG:$AG,AT$1)</f>
        <v>0</v>
      </c>
      <c r="AU1895" s="5">
        <f>COUNTIFS($B:$B,$B1895,$AG:$AG,AU$1)</f>
        <v>0</v>
      </c>
    </row>
    <row r="1896" spans="1:47" ht="15" customHeight="1" x14ac:dyDescent="0.35">
      <c r="A1896" s="3">
        <f>IF(B1895=B1896,A1895,A1895+1)</f>
        <v>660</v>
      </c>
      <c r="B1896" s="3" t="s">
        <v>2835</v>
      </c>
      <c r="C1896" s="3" t="s">
        <v>2834</v>
      </c>
      <c r="D1896" s="3" t="s">
        <v>2583</v>
      </c>
      <c r="E1896" s="3" t="s">
        <v>2582</v>
      </c>
      <c r="F1896" s="4" t="s">
        <v>7</v>
      </c>
      <c r="G1896" s="4" t="s">
        <v>8</v>
      </c>
      <c r="H1896" s="4" t="s">
        <v>7</v>
      </c>
      <c r="I1896" s="3">
        <v>1</v>
      </c>
      <c r="J1896" s="3" t="s">
        <v>38</v>
      </c>
      <c r="K1896" s="3" t="s">
        <v>2659</v>
      </c>
      <c r="L1896" s="3" t="s">
        <v>36</v>
      </c>
      <c r="M1896" s="3" t="s">
        <v>2838</v>
      </c>
      <c r="N1896" s="3" t="s">
        <v>1201</v>
      </c>
      <c r="P1896" s="3" t="s">
        <v>669</v>
      </c>
      <c r="Q1896" s="3" t="s">
        <v>1475</v>
      </c>
      <c r="R1896" s="3" t="s">
        <v>2434</v>
      </c>
      <c r="S1896" s="2" t="str">
        <f>IF(P1896="심사불필요","-",VLOOKUP(K1896,'[1]자격증 backdata'!A:G,7,0))</f>
        <v>-</v>
      </c>
      <c r="T1896" s="2" t="str">
        <f>IF(S1896="-","-",IF(COUNTIFS(B:B,B1896,S:S,"필수")&gt;0,"자격요건충족","확인필요"))</f>
        <v>-</v>
      </c>
      <c r="U1896" s="2"/>
      <c r="W1896" s="2">
        <f>IF(Q1896="4급","심사불필요",VLOOKUP(K1896,'[1]자격증 backdata'!A:B,2,0))</f>
        <v>0</v>
      </c>
      <c r="X1896" s="3">
        <f>IF(R1896="A", MIN(20, SUMIFS(W:W, B:B, B1896, R:R, "A")),IF(R1896="B", MIN(30, SUMIFS(W:W, B:B, B1896, R:R, "B")),"비해당분야"))</f>
        <v>2</v>
      </c>
      <c r="Y1896" s="3" t="str">
        <f>IF(R1896="C",MIN(30,IF(COUNTIFS(B:B,B1896,W:W,"가1")=1,25,IF(COUNTIFS(B:B,B1896,W:W,"가1")&gt;=2,30,0))+IF(COUNTIFS(B:B,B1896,W:W,"나1")&gt;=4,30,IF(COUNTIFS(B:B,B1896,W:W,"나1")=3,26,IF(COUNTIFS(B:B,B1896,W:W,"나1")=2,22,IF(COUNTIFS(B:B,B1896,W:W,"나1")=1,18,0)))))+MIN(30,IF(COUNTIFS(B:B,B1896,W:W,"가2")=1,25,IF(COUNTIFS(B:B,B1896,W:W,"가2")&gt;=2,30,0))+IF(COUNTIFS(B:B,B1896,W:W,"나2")=3,30,IF(COUNTIFS(B:B,B1896,W:W,"나2")=2,25,IF(COUNTIFS(B:B,B1896,W:W,"나2")=1,20,0)))),"비해당분야")</f>
        <v>비해당분야</v>
      </c>
      <c r="Z1896" s="3" t="str">
        <f>IF(R1896="C",VLOOKUP(K1896,'[1]자격증 backdata'!A:F,6,0),"비해당분야")</f>
        <v>비해당분야</v>
      </c>
      <c r="AA1896" s="3" t="str">
        <f>IF(R1896="C",SUMIF(B:B,B1896,Z:Z),"비해당분야")</f>
        <v>비해당분야</v>
      </c>
      <c r="AB1896" s="3" t="str">
        <f>IF(R1896="C",SUM(Y1896,AA1896),"비해당분야")</f>
        <v>비해당분야</v>
      </c>
      <c r="AC1896" s="3">
        <f>IF(R1896="C",AB1896,X1896)</f>
        <v>2</v>
      </c>
      <c r="AD1896" s="3">
        <f>VLOOKUP(K1896,'[1]자격증 backdata'!A:D,4,0)</f>
        <v>5</v>
      </c>
      <c r="AE1896" s="3">
        <f>IF(_xlfn.MAXIFS(AD:AD,B:B,B1896)&gt;10,10,_xlfn.MAXIFS(AD:AD,B:B,B1896))</f>
        <v>5</v>
      </c>
      <c r="AG1896" s="2">
        <f>VLOOKUP(K1896,'[1]자격증 backdata'!A:C,3,0)</f>
        <v>0</v>
      </c>
      <c r="AH1896" s="2">
        <f>COUNTIFS($B:$B,$B1896,$AG:$AG,AH$1)</f>
        <v>0</v>
      </c>
      <c r="AI1896" s="2">
        <f>COUNTIFS($B:$B,$B1896,$AG:$AG,AI$1)</f>
        <v>0</v>
      </c>
      <c r="AJ1896" s="2">
        <f>COUNTIFS($B:$B,$B1896,$AG:$AG,AJ$1)</f>
        <v>0</v>
      </c>
      <c r="AK1896" s="2">
        <f>COUNTIFS($B:$B,$B1896,$AG:$AG,AK$1)</f>
        <v>0</v>
      </c>
      <c r="AL1896" s="2">
        <f>COUNTIFS($B:$B,$B1896,$AG:$AG,AL$1)</f>
        <v>0</v>
      </c>
      <c r="AM1896" s="2">
        <f>COUNTIFS($B:$B,$B1896,$AG:$AG,AM$1)</f>
        <v>0</v>
      </c>
      <c r="AN1896" s="2">
        <f>COUNTIFS($B:$B,$B1896,$AG:$AG,AN$1)</f>
        <v>0</v>
      </c>
      <c r="AO1896" s="2">
        <f>COUNTIFS($B:$B,$B1896,$AG:$AG,AO$1)</f>
        <v>0</v>
      </c>
      <c r="AP1896" s="2">
        <f>COUNTIFS($B:$B,$B1896,$AG:$AG,AP$1)</f>
        <v>0</v>
      </c>
      <c r="AQ1896" s="2">
        <f>COUNTIFS($B:$B,$B1896,$AG:$AG,AQ$1)</f>
        <v>0</v>
      </c>
      <c r="AR1896" s="2">
        <f>COUNTIFS($B:$B,$B1896,$AG:$AG,AR$1)</f>
        <v>0</v>
      </c>
      <c r="AS1896" s="2">
        <f>COUNTIFS($B:$B,$B1896,$AG:$AG,AS$1)</f>
        <v>1</v>
      </c>
      <c r="AT1896" s="2">
        <f>COUNTIFS($B:$B,$B1896,$AG:$AG,AT$1)</f>
        <v>0</v>
      </c>
      <c r="AU1896" s="2">
        <f>COUNTIFS($B:$B,$B1896,$AG:$AG,AU$1)</f>
        <v>0</v>
      </c>
    </row>
    <row r="1897" spans="1:47" ht="15" customHeight="1" x14ac:dyDescent="0.35">
      <c r="A1897" s="7">
        <f>IF(B1896=B1897,A1896,A1896+1)</f>
        <v>660</v>
      </c>
      <c r="B1897" s="7" t="s">
        <v>2835</v>
      </c>
      <c r="C1897" s="7" t="s">
        <v>2834</v>
      </c>
      <c r="D1897" s="7" t="s">
        <v>2583</v>
      </c>
      <c r="E1897" s="7" t="s">
        <v>2582</v>
      </c>
      <c r="F1897" s="4" t="s">
        <v>7</v>
      </c>
      <c r="G1897" s="4" t="s">
        <v>8</v>
      </c>
      <c r="H1897" s="4" t="s">
        <v>7</v>
      </c>
      <c r="I1897" s="3">
        <v>2</v>
      </c>
      <c r="J1897" s="3" t="s">
        <v>2139</v>
      </c>
      <c r="K1897" s="3" t="s">
        <v>2837</v>
      </c>
      <c r="L1897" s="3" t="s">
        <v>2137</v>
      </c>
      <c r="M1897" s="3" t="s">
        <v>2836</v>
      </c>
      <c r="N1897" s="3" t="s">
        <v>1301</v>
      </c>
      <c r="P1897" s="3" t="s">
        <v>669</v>
      </c>
      <c r="Q1897" s="3" t="s">
        <v>1475</v>
      </c>
      <c r="R1897" s="3" t="s">
        <v>2434</v>
      </c>
      <c r="S1897" s="2" t="str">
        <f>IF(P1897="심사불필요","-",VLOOKUP(K1897,'[1]자격증 backdata'!A:G,7,0))</f>
        <v>-</v>
      </c>
      <c r="T1897" s="2" t="str">
        <f>IF(S1897="-","-",IF(COUNTIFS(B:B,B1897,S:S,"필수")&gt;0,"자격요건충족","확인필요"))</f>
        <v>-</v>
      </c>
      <c r="U1897" s="2"/>
      <c r="W1897" s="2">
        <f>IF(Q1897="4급","심사불필요",VLOOKUP(K1897,'[1]자격증 backdata'!A:B,2,0))</f>
        <v>0</v>
      </c>
      <c r="X1897" s="3">
        <f>IF(R1897="A", MIN(20, SUMIFS(W:W, B:B, B1897, R:R, "A")),IF(R1897="B", MIN(30, SUMIFS(W:W, B:B, B1897, R:R, "B")),"비해당분야"))</f>
        <v>2</v>
      </c>
      <c r="Y1897" s="3" t="str">
        <f>IF(R1897="C",MIN(30,IF(COUNTIFS(B:B,B1897,W:W,"가1")=1,25,IF(COUNTIFS(B:B,B1897,W:W,"가1")&gt;=2,30,0))+IF(COUNTIFS(B:B,B1897,W:W,"나1")&gt;=4,30,IF(COUNTIFS(B:B,B1897,W:W,"나1")=3,26,IF(COUNTIFS(B:B,B1897,W:W,"나1")=2,22,IF(COUNTIFS(B:B,B1897,W:W,"나1")=1,18,0)))))+MIN(30,IF(COUNTIFS(B:B,B1897,W:W,"가2")=1,25,IF(COUNTIFS(B:B,B1897,W:W,"가2")&gt;=2,30,0))+IF(COUNTIFS(B:B,B1897,W:W,"나2")=3,30,IF(COUNTIFS(B:B,B1897,W:W,"나2")=2,25,IF(COUNTIFS(B:B,B1897,W:W,"나2")=1,20,0)))),"비해당분야")</f>
        <v>비해당분야</v>
      </c>
      <c r="Z1897" s="3" t="str">
        <f>IF(R1897="C",VLOOKUP(K1897,'[1]자격증 backdata'!A:F,6,0),"비해당분야")</f>
        <v>비해당분야</v>
      </c>
      <c r="AA1897" s="3" t="str">
        <f>IF(R1897="C",SUMIF(B:B,B1897,Z:Z),"비해당분야")</f>
        <v>비해당분야</v>
      </c>
      <c r="AB1897" s="3" t="str">
        <f>IF(R1897="C",SUM(Y1897,AA1897),"비해당분야")</f>
        <v>비해당분야</v>
      </c>
      <c r="AC1897" s="3">
        <f>IF(R1897="C",AB1897,X1897)</f>
        <v>2</v>
      </c>
      <c r="AD1897" s="3">
        <f>VLOOKUP(K1897,'[1]자격증 backdata'!A:D,4,0)</f>
        <v>5</v>
      </c>
      <c r="AE1897" s="3">
        <f>IF(_xlfn.MAXIFS(AD:AD,B:B,B1897)&gt;10,10,_xlfn.MAXIFS(AD:AD,B:B,B1897))</f>
        <v>5</v>
      </c>
      <c r="AG1897" s="2">
        <f>VLOOKUP(K1897,'[1]자격증 backdata'!A:C,3,0)</f>
        <v>0</v>
      </c>
      <c r="AH1897" s="2">
        <f>COUNTIFS($B:$B,$B1897,$AG:$AG,AH$1)</f>
        <v>0</v>
      </c>
      <c r="AI1897" s="2">
        <f>COUNTIFS($B:$B,$B1897,$AG:$AG,AI$1)</f>
        <v>0</v>
      </c>
      <c r="AJ1897" s="2">
        <f>COUNTIFS($B:$B,$B1897,$AG:$AG,AJ$1)</f>
        <v>0</v>
      </c>
      <c r="AK1897" s="2">
        <f>COUNTIFS($B:$B,$B1897,$AG:$AG,AK$1)</f>
        <v>0</v>
      </c>
      <c r="AL1897" s="2">
        <f>COUNTIFS($B:$B,$B1897,$AG:$AG,AL$1)</f>
        <v>0</v>
      </c>
      <c r="AM1897" s="2">
        <f>COUNTIFS($B:$B,$B1897,$AG:$AG,AM$1)</f>
        <v>0</v>
      </c>
      <c r="AN1897" s="2">
        <f>COUNTIFS($B:$B,$B1897,$AG:$AG,AN$1)</f>
        <v>0</v>
      </c>
      <c r="AO1897" s="2">
        <f>COUNTIFS($B:$B,$B1897,$AG:$AG,AO$1)</f>
        <v>0</v>
      </c>
      <c r="AP1897" s="2">
        <f>COUNTIFS($B:$B,$B1897,$AG:$AG,AP$1)</f>
        <v>0</v>
      </c>
      <c r="AQ1897" s="2">
        <f>COUNTIFS($B:$B,$B1897,$AG:$AG,AQ$1)</f>
        <v>0</v>
      </c>
      <c r="AR1897" s="2">
        <f>COUNTIFS($B:$B,$B1897,$AG:$AG,AR$1)</f>
        <v>0</v>
      </c>
      <c r="AS1897" s="2">
        <f>COUNTIFS($B:$B,$B1897,$AG:$AG,AS$1)</f>
        <v>1</v>
      </c>
      <c r="AT1897" s="2">
        <f>COUNTIFS($B:$B,$B1897,$AG:$AG,AT$1)</f>
        <v>0</v>
      </c>
      <c r="AU1897" s="2">
        <f>COUNTIFS($B:$B,$B1897,$AG:$AG,AU$1)</f>
        <v>0</v>
      </c>
    </row>
    <row r="1898" spans="1:47" ht="15" customHeight="1" x14ac:dyDescent="0.35">
      <c r="A1898" s="7">
        <f>IF(B1897=B1898,A1897,A1897+1)</f>
        <v>660</v>
      </c>
      <c r="B1898" s="7" t="s">
        <v>2835</v>
      </c>
      <c r="C1898" s="7" t="s">
        <v>2834</v>
      </c>
      <c r="D1898" s="7" t="s">
        <v>2583</v>
      </c>
      <c r="E1898" s="7" t="s">
        <v>2582</v>
      </c>
      <c r="F1898" s="4" t="s">
        <v>7</v>
      </c>
      <c r="G1898" s="4" t="s">
        <v>8</v>
      </c>
      <c r="H1898" s="4" t="s">
        <v>7</v>
      </c>
      <c r="I1898" s="3">
        <v>3</v>
      </c>
      <c r="J1898" s="3" t="s">
        <v>2833</v>
      </c>
      <c r="K1898" s="3" t="s">
        <v>2832</v>
      </c>
      <c r="L1898" s="3" t="s">
        <v>4</v>
      </c>
      <c r="M1898" s="3" t="s">
        <v>2831</v>
      </c>
      <c r="N1898" s="3" t="s">
        <v>923</v>
      </c>
      <c r="P1898" s="3" t="s">
        <v>669</v>
      </c>
      <c r="Q1898" s="3" t="s">
        <v>1475</v>
      </c>
      <c r="R1898" s="3" t="s">
        <v>2434</v>
      </c>
      <c r="S1898" s="2" t="str">
        <f>IF(P1898="심사불필요","-",VLOOKUP(K1898,'[1]자격증 backdata'!A:G,7,0))</f>
        <v>-</v>
      </c>
      <c r="T1898" s="2" t="str">
        <f>IF(S1898="-","-",IF(COUNTIFS(B:B,B1898,S:S,"필수")&gt;0,"자격요건충족","확인필요"))</f>
        <v>-</v>
      </c>
      <c r="U1898" s="2"/>
      <c r="W1898" s="2">
        <f>IF(Q1898="4급","심사불필요",VLOOKUP(K1898,'[1]자격증 backdata'!A:B,2,0))</f>
        <v>2</v>
      </c>
      <c r="X1898" s="3">
        <f>IF(R1898="A", MIN(20, SUMIFS(W:W, B:B, B1898, R:R, "A")),IF(R1898="B", MIN(30, SUMIFS(W:W, B:B, B1898, R:R, "B")),"비해당분야"))</f>
        <v>2</v>
      </c>
      <c r="Y1898" s="3" t="str">
        <f>IF(R1898="C",MIN(30,IF(COUNTIFS(B:B,B1898,W:W,"가1")=1,25,IF(COUNTIFS(B:B,B1898,W:W,"가1")&gt;=2,30,0))+IF(COUNTIFS(B:B,B1898,W:W,"나1")&gt;=4,30,IF(COUNTIFS(B:B,B1898,W:W,"나1")=3,26,IF(COUNTIFS(B:B,B1898,W:W,"나1")=2,22,IF(COUNTIFS(B:B,B1898,W:W,"나1")=1,18,0)))))+MIN(30,IF(COUNTIFS(B:B,B1898,W:W,"가2")=1,25,IF(COUNTIFS(B:B,B1898,W:W,"가2")&gt;=2,30,0))+IF(COUNTIFS(B:B,B1898,W:W,"나2")=3,30,IF(COUNTIFS(B:B,B1898,W:W,"나2")=2,25,IF(COUNTIFS(B:B,B1898,W:W,"나2")=1,20,0)))),"비해당분야")</f>
        <v>비해당분야</v>
      </c>
      <c r="Z1898" s="3" t="str">
        <f>IF(R1898="C",VLOOKUP(K1898,'[1]자격증 backdata'!A:F,6,0),"비해당분야")</f>
        <v>비해당분야</v>
      </c>
      <c r="AA1898" s="3" t="str">
        <f>IF(R1898="C",SUMIF(B:B,B1898,Z:Z),"비해당분야")</f>
        <v>비해당분야</v>
      </c>
      <c r="AB1898" s="3" t="str">
        <f>IF(R1898="C",SUM(Y1898,AA1898),"비해당분야")</f>
        <v>비해당분야</v>
      </c>
      <c r="AC1898" s="3">
        <f>IF(R1898="C",AB1898,X1898)</f>
        <v>2</v>
      </c>
      <c r="AD1898" s="3">
        <f>VLOOKUP(K1898,'[1]자격증 backdata'!A:D,4,0)</f>
        <v>0</v>
      </c>
      <c r="AE1898" s="3">
        <f>IF(_xlfn.MAXIFS(AD:AD,B:B,B1898)&gt;10,10,_xlfn.MAXIFS(AD:AD,B:B,B1898))</f>
        <v>5</v>
      </c>
      <c r="AG1898" s="2" t="str">
        <f>VLOOKUP(K1898,'[1]자격증 backdata'!A:C,3,0)</f>
        <v>L</v>
      </c>
      <c r="AH1898" s="2">
        <f>COUNTIFS($B:$B,$B1898,$AG:$AG,AH$1)</f>
        <v>0</v>
      </c>
      <c r="AI1898" s="2">
        <f>COUNTIFS($B:$B,$B1898,$AG:$AG,AI$1)</f>
        <v>0</v>
      </c>
      <c r="AJ1898" s="2">
        <f>COUNTIFS($B:$B,$B1898,$AG:$AG,AJ$1)</f>
        <v>0</v>
      </c>
      <c r="AK1898" s="2">
        <f>COUNTIFS($B:$B,$B1898,$AG:$AG,AK$1)</f>
        <v>0</v>
      </c>
      <c r="AL1898" s="2">
        <f>COUNTIFS($B:$B,$B1898,$AG:$AG,AL$1)</f>
        <v>0</v>
      </c>
      <c r="AM1898" s="2">
        <f>COUNTIFS($B:$B,$B1898,$AG:$AG,AM$1)</f>
        <v>0</v>
      </c>
      <c r="AN1898" s="2">
        <f>COUNTIFS($B:$B,$B1898,$AG:$AG,AN$1)</f>
        <v>0</v>
      </c>
      <c r="AO1898" s="2">
        <f>COUNTIFS($B:$B,$B1898,$AG:$AG,AO$1)</f>
        <v>0</v>
      </c>
      <c r="AP1898" s="2">
        <f>COUNTIFS($B:$B,$B1898,$AG:$AG,AP$1)</f>
        <v>0</v>
      </c>
      <c r="AQ1898" s="2">
        <f>COUNTIFS($B:$B,$B1898,$AG:$AG,AQ$1)</f>
        <v>0</v>
      </c>
      <c r="AR1898" s="2">
        <f>COUNTIFS($B:$B,$B1898,$AG:$AG,AR$1)</f>
        <v>0</v>
      </c>
      <c r="AS1898" s="2">
        <f>COUNTIFS($B:$B,$B1898,$AG:$AG,AS$1)</f>
        <v>1</v>
      </c>
      <c r="AT1898" s="2">
        <f>COUNTIFS($B:$B,$B1898,$AG:$AG,AT$1)</f>
        <v>0</v>
      </c>
      <c r="AU1898" s="2">
        <f>COUNTIFS($B:$B,$B1898,$AG:$AG,AU$1)</f>
        <v>0</v>
      </c>
    </row>
    <row r="1899" spans="1:47" ht="15" customHeight="1" x14ac:dyDescent="0.35">
      <c r="A1899" s="4">
        <f>IF(B1898=B1899,A1898,A1898+1)</f>
        <v>661</v>
      </c>
      <c r="B1899" s="4" t="s">
        <v>2827</v>
      </c>
      <c r="C1899" s="4" t="s">
        <v>2826</v>
      </c>
      <c r="D1899" s="4" t="s">
        <v>2583</v>
      </c>
      <c r="E1899" s="4" t="s">
        <v>2582</v>
      </c>
      <c r="F1899" s="4" t="s">
        <v>7</v>
      </c>
      <c r="G1899" s="4" t="s">
        <v>8</v>
      </c>
      <c r="H1899" s="4" t="s">
        <v>7</v>
      </c>
      <c r="I1899" s="4">
        <v>1</v>
      </c>
      <c r="J1899" s="4" t="s">
        <v>69</v>
      </c>
      <c r="K1899" s="4" t="s">
        <v>2590</v>
      </c>
      <c r="L1899" s="4" t="s">
        <v>36</v>
      </c>
      <c r="M1899" s="4" t="s">
        <v>2830</v>
      </c>
      <c r="N1899" s="4" t="s">
        <v>1893</v>
      </c>
      <c r="P1899" s="4" t="s">
        <v>669</v>
      </c>
      <c r="Q1899" s="4" t="s">
        <v>1475</v>
      </c>
      <c r="R1899" s="4" t="s">
        <v>2434</v>
      </c>
      <c r="S1899" s="5" t="str">
        <f>IF(P1899="심사불필요","-",VLOOKUP(K1899,'[1]자격증 backdata'!A:G,7,0))</f>
        <v>-</v>
      </c>
      <c r="T1899" s="5" t="str">
        <f>IF(S1899="-","-",IF(COUNTIFS(B:B,B1899,S:S,"필수")&gt;0,"자격요건충족","확인필요"))</f>
        <v>-</v>
      </c>
      <c r="U1899" s="5"/>
      <c r="W1899" s="5">
        <f>IF(Q1899="4급","심사불필요",VLOOKUP(K1899,'[1]자격증 backdata'!A:B,2,0))</f>
        <v>0</v>
      </c>
      <c r="X1899" s="4">
        <f>IF(R1899="A", MIN(20, SUMIFS(W:W, B:B, B1899, R:R, "A")),IF(R1899="B", MIN(30, SUMIFS(W:W, B:B, B1899, R:R, "B")),"비해당분야"))</f>
        <v>10</v>
      </c>
      <c r="Y1899" s="4" t="str">
        <f>IF(R1899="C",MIN(30,IF(COUNTIFS(B:B,B1899,W:W,"가1")=1,25,IF(COUNTIFS(B:B,B1899,W:W,"가1")&gt;=2,30,0))+IF(COUNTIFS(B:B,B1899,W:W,"나1")&gt;=4,30,IF(COUNTIFS(B:B,B1899,W:W,"나1")=3,26,IF(COUNTIFS(B:B,B1899,W:W,"나1")=2,22,IF(COUNTIFS(B:B,B1899,W:W,"나1")=1,18,0)))))+MIN(30,IF(COUNTIFS(B:B,B1899,W:W,"가2")=1,25,IF(COUNTIFS(B:B,B1899,W:W,"가2")&gt;=2,30,0))+IF(COUNTIFS(B:B,B1899,W:W,"나2")=3,30,IF(COUNTIFS(B:B,B1899,W:W,"나2")=2,25,IF(COUNTIFS(B:B,B1899,W:W,"나2")=1,20,0)))),"비해당분야")</f>
        <v>비해당분야</v>
      </c>
      <c r="Z1899" s="4" t="str">
        <f>IF(R1899="C",VLOOKUP(K1899,'[1]자격증 backdata'!A:F,6,0),"비해당분야")</f>
        <v>비해당분야</v>
      </c>
      <c r="AA1899" s="4" t="str">
        <f>IF(R1899="C",SUMIF(B:B,B1899,Z:Z),"비해당분야")</f>
        <v>비해당분야</v>
      </c>
      <c r="AB1899" s="4" t="str">
        <f>IF(R1899="C",SUM(Y1899,AA1899),"비해당분야")</f>
        <v>비해당분야</v>
      </c>
      <c r="AC1899" s="4">
        <f>IF(R1899="C",AB1899,X1899)</f>
        <v>10</v>
      </c>
      <c r="AD1899" s="4">
        <f>VLOOKUP(K1899,'[1]자격증 backdata'!A:D,4,0)</f>
        <v>5</v>
      </c>
      <c r="AE1899" s="4">
        <f>IF(_xlfn.MAXIFS(AD:AD,B:B,B1899)&gt;10,10,_xlfn.MAXIFS(AD:AD,B:B,B1899))</f>
        <v>5</v>
      </c>
      <c r="AG1899" s="5">
        <f>VLOOKUP(K1899,'[1]자격증 backdata'!A:C,3,0)</f>
        <v>0</v>
      </c>
      <c r="AH1899" s="5">
        <f>COUNTIFS($B:$B,$B1899,$AG:$AG,AH$1)</f>
        <v>0</v>
      </c>
      <c r="AI1899" s="5">
        <f>COUNTIFS($B:$B,$B1899,$AG:$AG,AI$1)</f>
        <v>0</v>
      </c>
      <c r="AJ1899" s="5">
        <f>COUNTIFS($B:$B,$B1899,$AG:$AG,AJ$1)</f>
        <v>0</v>
      </c>
      <c r="AK1899" s="5">
        <f>COUNTIFS($B:$B,$B1899,$AG:$AG,AK$1)</f>
        <v>0</v>
      </c>
      <c r="AL1899" s="5">
        <f>COUNTIFS($B:$B,$B1899,$AG:$AG,AL$1)</f>
        <v>0</v>
      </c>
      <c r="AM1899" s="5">
        <f>COUNTIFS($B:$B,$B1899,$AG:$AG,AM$1)</f>
        <v>0</v>
      </c>
      <c r="AN1899" s="5">
        <f>COUNTIFS($B:$B,$B1899,$AG:$AG,AN$1)</f>
        <v>0</v>
      </c>
      <c r="AO1899" s="5">
        <f>COUNTIFS($B:$B,$B1899,$AG:$AG,AO$1)</f>
        <v>1</v>
      </c>
      <c r="AP1899" s="5">
        <f>COUNTIFS($B:$B,$B1899,$AG:$AG,AP$1)</f>
        <v>0</v>
      </c>
      <c r="AQ1899" s="5">
        <f>COUNTIFS($B:$B,$B1899,$AG:$AG,AQ$1)</f>
        <v>0</v>
      </c>
      <c r="AR1899" s="5">
        <f>COUNTIFS($B:$B,$B1899,$AG:$AG,AR$1)</f>
        <v>0</v>
      </c>
      <c r="AS1899" s="5">
        <f>COUNTIFS($B:$B,$B1899,$AG:$AG,AS$1)</f>
        <v>0</v>
      </c>
      <c r="AT1899" s="5">
        <f>COUNTIFS($B:$B,$B1899,$AG:$AG,AT$1)</f>
        <v>1</v>
      </c>
      <c r="AU1899" s="5">
        <f>COUNTIFS($B:$B,$B1899,$AG:$AG,AU$1)</f>
        <v>0</v>
      </c>
    </row>
    <row r="1900" spans="1:47" ht="15" customHeight="1" x14ac:dyDescent="0.35">
      <c r="A1900" s="6">
        <f>IF(B1899=B1900,A1899,A1899+1)</f>
        <v>661</v>
      </c>
      <c r="B1900" s="6" t="s">
        <v>2827</v>
      </c>
      <c r="C1900" s="6" t="s">
        <v>2826</v>
      </c>
      <c r="D1900" s="6" t="s">
        <v>2583</v>
      </c>
      <c r="E1900" s="6" t="s">
        <v>2582</v>
      </c>
      <c r="F1900" s="4" t="s">
        <v>7</v>
      </c>
      <c r="G1900" s="4" t="s">
        <v>8</v>
      </c>
      <c r="H1900" s="4" t="s">
        <v>7</v>
      </c>
      <c r="I1900" s="4">
        <v>2</v>
      </c>
      <c r="J1900" s="4" t="s">
        <v>653</v>
      </c>
      <c r="K1900" s="4" t="s">
        <v>2596</v>
      </c>
      <c r="L1900" s="4" t="s">
        <v>651</v>
      </c>
      <c r="M1900" s="4" t="s">
        <v>2829</v>
      </c>
      <c r="N1900" s="4" t="s">
        <v>2531</v>
      </c>
      <c r="P1900" s="4" t="s">
        <v>669</v>
      </c>
      <c r="Q1900" s="4" t="s">
        <v>1475</v>
      </c>
      <c r="R1900" s="4" t="s">
        <v>2434</v>
      </c>
      <c r="S1900" s="5" t="str">
        <f>IF(P1900="심사불필요","-",VLOOKUP(K1900,'[1]자격증 backdata'!A:G,7,0))</f>
        <v>-</v>
      </c>
      <c r="T1900" s="5" t="str">
        <f>IF(S1900="-","-",IF(COUNTIFS(B:B,B1900,S:S,"필수")&gt;0,"자격요건충족","확인필요"))</f>
        <v>-</v>
      </c>
      <c r="U1900" s="5"/>
      <c r="W1900" s="5">
        <f>IF(Q1900="4급","심사불필요",VLOOKUP(K1900,'[1]자격증 backdata'!A:B,2,0))</f>
        <v>4</v>
      </c>
      <c r="X1900" s="4">
        <f>IF(R1900="A", MIN(20, SUMIFS(W:W, B:B, B1900, R:R, "A")),IF(R1900="B", MIN(30, SUMIFS(W:W, B:B, B1900, R:R, "B")),"비해당분야"))</f>
        <v>10</v>
      </c>
      <c r="Y1900" s="4" t="str">
        <f>IF(R1900="C",MIN(30,IF(COUNTIFS(B:B,B1900,W:W,"가1")=1,25,IF(COUNTIFS(B:B,B1900,W:W,"가1")&gt;=2,30,0))+IF(COUNTIFS(B:B,B1900,W:W,"나1")&gt;=4,30,IF(COUNTIFS(B:B,B1900,W:W,"나1")=3,26,IF(COUNTIFS(B:B,B1900,W:W,"나1")=2,22,IF(COUNTIFS(B:B,B1900,W:W,"나1")=1,18,0)))))+MIN(30,IF(COUNTIFS(B:B,B1900,W:W,"가2")=1,25,IF(COUNTIFS(B:B,B1900,W:W,"가2")&gt;=2,30,0))+IF(COUNTIFS(B:B,B1900,W:W,"나2")=3,30,IF(COUNTIFS(B:B,B1900,W:W,"나2")=2,25,IF(COUNTIFS(B:B,B1900,W:W,"나2")=1,20,0)))),"비해당분야")</f>
        <v>비해당분야</v>
      </c>
      <c r="Z1900" s="4" t="str">
        <f>IF(R1900="C",VLOOKUP(K1900,'[1]자격증 backdata'!A:F,6,0),"비해당분야")</f>
        <v>비해당분야</v>
      </c>
      <c r="AA1900" s="4" t="str">
        <f>IF(R1900="C",SUMIF(B:B,B1900,Z:Z),"비해당분야")</f>
        <v>비해당분야</v>
      </c>
      <c r="AB1900" s="4" t="str">
        <f>IF(R1900="C",SUM(Y1900,AA1900),"비해당분야")</f>
        <v>비해당분야</v>
      </c>
      <c r="AC1900" s="4">
        <f>IF(R1900="C",AB1900,X1900)</f>
        <v>10</v>
      </c>
      <c r="AD1900" s="4">
        <f>VLOOKUP(K1900,'[1]자격증 backdata'!A:D,4,0)</f>
        <v>0</v>
      </c>
      <c r="AE1900" s="4">
        <f>IF(_xlfn.MAXIFS(AD:AD,B:B,B1900)&gt;10,10,_xlfn.MAXIFS(AD:AD,B:B,B1900))</f>
        <v>5</v>
      </c>
      <c r="AG1900" s="5" t="str">
        <f>VLOOKUP(K1900,'[1]자격증 backdata'!A:C,3,0)</f>
        <v>H</v>
      </c>
      <c r="AH1900" s="5">
        <f>COUNTIFS($B:$B,$B1900,$AG:$AG,AH$1)</f>
        <v>0</v>
      </c>
      <c r="AI1900" s="5">
        <f>COUNTIFS($B:$B,$B1900,$AG:$AG,AI$1)</f>
        <v>0</v>
      </c>
      <c r="AJ1900" s="5">
        <f>COUNTIFS($B:$B,$B1900,$AG:$AG,AJ$1)</f>
        <v>0</v>
      </c>
      <c r="AK1900" s="5">
        <f>COUNTIFS($B:$B,$B1900,$AG:$AG,AK$1)</f>
        <v>0</v>
      </c>
      <c r="AL1900" s="5">
        <f>COUNTIFS($B:$B,$B1900,$AG:$AG,AL$1)</f>
        <v>0</v>
      </c>
      <c r="AM1900" s="5">
        <f>COUNTIFS($B:$B,$B1900,$AG:$AG,AM$1)</f>
        <v>0</v>
      </c>
      <c r="AN1900" s="5">
        <f>COUNTIFS($B:$B,$B1900,$AG:$AG,AN$1)</f>
        <v>0</v>
      </c>
      <c r="AO1900" s="5">
        <f>COUNTIFS($B:$B,$B1900,$AG:$AG,AO$1)</f>
        <v>1</v>
      </c>
      <c r="AP1900" s="5">
        <f>COUNTIFS($B:$B,$B1900,$AG:$AG,AP$1)</f>
        <v>0</v>
      </c>
      <c r="AQ1900" s="5">
        <f>COUNTIFS($B:$B,$B1900,$AG:$AG,AQ$1)</f>
        <v>0</v>
      </c>
      <c r="AR1900" s="5">
        <f>COUNTIFS($B:$B,$B1900,$AG:$AG,AR$1)</f>
        <v>0</v>
      </c>
      <c r="AS1900" s="5">
        <f>COUNTIFS($B:$B,$B1900,$AG:$AG,AS$1)</f>
        <v>0</v>
      </c>
      <c r="AT1900" s="5">
        <f>COUNTIFS($B:$B,$B1900,$AG:$AG,AT$1)</f>
        <v>1</v>
      </c>
      <c r="AU1900" s="5">
        <f>COUNTIFS($B:$B,$B1900,$AG:$AG,AU$1)</f>
        <v>0</v>
      </c>
    </row>
    <row r="1901" spans="1:47" ht="15" customHeight="1" x14ac:dyDescent="0.35">
      <c r="A1901" s="6">
        <f>IF(B1900=B1901,A1900,A1900+1)</f>
        <v>661</v>
      </c>
      <c r="B1901" s="6" t="s">
        <v>2827</v>
      </c>
      <c r="C1901" s="6" t="s">
        <v>2826</v>
      </c>
      <c r="D1901" s="6" t="s">
        <v>2583</v>
      </c>
      <c r="E1901" s="6" t="s">
        <v>2582</v>
      </c>
      <c r="F1901" s="4" t="s">
        <v>7</v>
      </c>
      <c r="G1901" s="4" t="s">
        <v>8</v>
      </c>
      <c r="H1901" s="4" t="s">
        <v>7</v>
      </c>
      <c r="I1901" s="4">
        <v>3</v>
      </c>
      <c r="J1901" s="4" t="s">
        <v>106</v>
      </c>
      <c r="K1901" s="4" t="s">
        <v>2581</v>
      </c>
      <c r="L1901" s="4" t="s">
        <v>55</v>
      </c>
      <c r="M1901" s="4" t="s">
        <v>2828</v>
      </c>
      <c r="N1901" s="4" t="s">
        <v>2548</v>
      </c>
      <c r="P1901" s="4" t="s">
        <v>669</v>
      </c>
      <c r="Q1901" s="4" t="s">
        <v>1475</v>
      </c>
      <c r="R1901" s="4" t="s">
        <v>2434</v>
      </c>
      <c r="S1901" s="5" t="str">
        <f>IF(P1901="심사불필요","-",VLOOKUP(K1901,'[1]자격증 backdata'!A:G,7,0))</f>
        <v>-</v>
      </c>
      <c r="T1901" s="5" t="str">
        <f>IF(S1901="-","-",IF(COUNTIFS(B:B,B1901,S:S,"필수")&gt;0,"자격요건충족","확인필요"))</f>
        <v>-</v>
      </c>
      <c r="U1901" s="5"/>
      <c r="W1901" s="5">
        <f>IF(Q1901="4급","심사불필요",VLOOKUP(K1901,'[1]자격증 backdata'!A:B,2,0))</f>
        <v>4</v>
      </c>
      <c r="X1901" s="4">
        <f>IF(R1901="A", MIN(20, SUMIFS(W:W, B:B, B1901, R:R, "A")),IF(R1901="B", MIN(30, SUMIFS(W:W, B:B, B1901, R:R, "B")),"비해당분야"))</f>
        <v>10</v>
      </c>
      <c r="Y1901" s="4" t="str">
        <f>IF(R1901="C",MIN(30,IF(COUNTIFS(B:B,B1901,W:W,"가1")=1,25,IF(COUNTIFS(B:B,B1901,W:W,"가1")&gt;=2,30,0))+IF(COUNTIFS(B:B,B1901,W:W,"나1")&gt;=4,30,IF(COUNTIFS(B:B,B1901,W:W,"나1")=3,26,IF(COUNTIFS(B:B,B1901,W:W,"나1")=2,22,IF(COUNTIFS(B:B,B1901,W:W,"나1")=1,18,0)))))+MIN(30,IF(COUNTIFS(B:B,B1901,W:W,"가2")=1,25,IF(COUNTIFS(B:B,B1901,W:W,"가2")&gt;=2,30,0))+IF(COUNTIFS(B:B,B1901,W:W,"나2")=3,30,IF(COUNTIFS(B:B,B1901,W:W,"나2")=2,25,IF(COUNTIFS(B:B,B1901,W:W,"나2")=1,20,0)))),"비해당분야")</f>
        <v>비해당분야</v>
      </c>
      <c r="Z1901" s="4" t="str">
        <f>IF(R1901="C",VLOOKUP(K1901,'[1]자격증 backdata'!A:F,6,0),"비해당분야")</f>
        <v>비해당분야</v>
      </c>
      <c r="AA1901" s="4" t="str">
        <f>IF(R1901="C",SUMIF(B:B,B1901,Z:Z),"비해당분야")</f>
        <v>비해당분야</v>
      </c>
      <c r="AB1901" s="4" t="str">
        <f>IF(R1901="C",SUM(Y1901,AA1901),"비해당분야")</f>
        <v>비해당분야</v>
      </c>
      <c r="AC1901" s="4">
        <f>IF(R1901="C",AB1901,X1901)</f>
        <v>10</v>
      </c>
      <c r="AD1901" s="4">
        <f>VLOOKUP(K1901,'[1]자격증 backdata'!A:D,4,0)</f>
        <v>0</v>
      </c>
      <c r="AE1901" s="4">
        <f>IF(_xlfn.MAXIFS(AD:AD,B:B,B1901)&gt;10,10,_xlfn.MAXIFS(AD:AD,B:B,B1901))</f>
        <v>5</v>
      </c>
      <c r="AG1901" s="5" t="str">
        <f>VLOOKUP(K1901,'[1]자격증 backdata'!A:C,3,0)</f>
        <v>M</v>
      </c>
      <c r="AH1901" s="5">
        <f>COUNTIFS($B:$B,$B1901,$AG:$AG,AH$1)</f>
        <v>0</v>
      </c>
      <c r="AI1901" s="5">
        <f>COUNTIFS($B:$B,$B1901,$AG:$AG,AI$1)</f>
        <v>0</v>
      </c>
      <c r="AJ1901" s="5">
        <f>COUNTIFS($B:$B,$B1901,$AG:$AG,AJ$1)</f>
        <v>0</v>
      </c>
      <c r="AK1901" s="5">
        <f>COUNTIFS($B:$B,$B1901,$AG:$AG,AK$1)</f>
        <v>0</v>
      </c>
      <c r="AL1901" s="5">
        <f>COUNTIFS($B:$B,$B1901,$AG:$AG,AL$1)</f>
        <v>0</v>
      </c>
      <c r="AM1901" s="5">
        <f>COUNTIFS($B:$B,$B1901,$AG:$AG,AM$1)</f>
        <v>0</v>
      </c>
      <c r="AN1901" s="5">
        <f>COUNTIFS($B:$B,$B1901,$AG:$AG,AN$1)</f>
        <v>0</v>
      </c>
      <c r="AO1901" s="5">
        <f>COUNTIFS($B:$B,$B1901,$AG:$AG,AO$1)</f>
        <v>1</v>
      </c>
      <c r="AP1901" s="5">
        <f>COUNTIFS($B:$B,$B1901,$AG:$AG,AP$1)</f>
        <v>0</v>
      </c>
      <c r="AQ1901" s="5">
        <f>COUNTIFS($B:$B,$B1901,$AG:$AG,AQ$1)</f>
        <v>0</v>
      </c>
      <c r="AR1901" s="5">
        <f>COUNTIFS($B:$B,$B1901,$AG:$AG,AR$1)</f>
        <v>0</v>
      </c>
      <c r="AS1901" s="5">
        <f>COUNTIFS($B:$B,$B1901,$AG:$AG,AS$1)</f>
        <v>0</v>
      </c>
      <c r="AT1901" s="5">
        <f>COUNTIFS($B:$B,$B1901,$AG:$AG,AT$1)</f>
        <v>1</v>
      </c>
      <c r="AU1901" s="5">
        <f>COUNTIFS($B:$B,$B1901,$AG:$AG,AU$1)</f>
        <v>0</v>
      </c>
    </row>
    <row r="1902" spans="1:47" ht="15" customHeight="1" x14ac:dyDescent="0.35">
      <c r="A1902" s="6">
        <f>IF(B1901=B1902,A1901,A1901+1)</f>
        <v>661</v>
      </c>
      <c r="B1902" s="6" t="s">
        <v>2827</v>
      </c>
      <c r="C1902" s="6" t="s">
        <v>2826</v>
      </c>
      <c r="D1902" s="6" t="s">
        <v>2583</v>
      </c>
      <c r="E1902" s="6" t="s">
        <v>2582</v>
      </c>
      <c r="F1902" s="4" t="s">
        <v>7</v>
      </c>
      <c r="G1902" s="4" t="s">
        <v>8</v>
      </c>
      <c r="H1902" s="4" t="s">
        <v>7</v>
      </c>
      <c r="I1902" s="4">
        <v>4</v>
      </c>
      <c r="J1902" s="4" t="s">
        <v>28</v>
      </c>
      <c r="K1902" s="4" t="s">
        <v>2697</v>
      </c>
      <c r="L1902" s="4" t="s">
        <v>26</v>
      </c>
      <c r="M1902" s="4" t="s">
        <v>2825</v>
      </c>
      <c r="N1902" s="4" t="s">
        <v>432</v>
      </c>
      <c r="P1902" s="4" t="s">
        <v>669</v>
      </c>
      <c r="Q1902" s="4" t="s">
        <v>1475</v>
      </c>
      <c r="R1902" s="4" t="s">
        <v>2434</v>
      </c>
      <c r="S1902" s="5" t="str">
        <f>IF(P1902="심사불필요","-",VLOOKUP(K1902,'[1]자격증 backdata'!A:G,7,0))</f>
        <v>-</v>
      </c>
      <c r="T1902" s="5" t="str">
        <f>IF(S1902="-","-",IF(COUNTIFS(B:B,B1902,S:S,"필수")&gt;0,"자격요건충족","확인필요"))</f>
        <v>-</v>
      </c>
      <c r="U1902" s="5"/>
      <c r="W1902" s="5">
        <f>IF(Q1902="4급","심사불필요",VLOOKUP(K1902,'[1]자격증 backdata'!A:B,2,0))</f>
        <v>2</v>
      </c>
      <c r="X1902" s="4">
        <f>IF(R1902="A", MIN(20, SUMIFS(W:W, B:B, B1902, R:R, "A")),IF(R1902="B", MIN(30, SUMIFS(W:W, B:B, B1902, R:R, "B")),"비해당분야"))</f>
        <v>10</v>
      </c>
      <c r="Y1902" s="4" t="str">
        <f>IF(R1902="C",MIN(30,IF(COUNTIFS(B:B,B1902,W:W,"가1")=1,25,IF(COUNTIFS(B:B,B1902,W:W,"가1")&gt;=2,30,0))+IF(COUNTIFS(B:B,B1902,W:W,"나1")&gt;=4,30,IF(COUNTIFS(B:B,B1902,W:W,"나1")=3,26,IF(COUNTIFS(B:B,B1902,W:W,"나1")=2,22,IF(COUNTIFS(B:B,B1902,W:W,"나1")=1,18,0)))))+MIN(30,IF(COUNTIFS(B:B,B1902,W:W,"가2")=1,25,IF(COUNTIFS(B:B,B1902,W:W,"가2")&gt;=2,30,0))+IF(COUNTIFS(B:B,B1902,W:W,"나2")=3,30,IF(COUNTIFS(B:B,B1902,W:W,"나2")=2,25,IF(COUNTIFS(B:B,B1902,W:W,"나2")=1,20,0)))),"비해당분야")</f>
        <v>비해당분야</v>
      </c>
      <c r="Z1902" s="4" t="str">
        <f>IF(R1902="C",VLOOKUP(K1902,'[1]자격증 backdata'!A:F,6,0),"비해당분야")</f>
        <v>비해당분야</v>
      </c>
      <c r="AA1902" s="4" t="str">
        <f>IF(R1902="C",SUMIF(B:B,B1902,Z:Z),"비해당분야")</f>
        <v>비해당분야</v>
      </c>
      <c r="AB1902" s="4" t="str">
        <f>IF(R1902="C",SUM(Y1902,AA1902),"비해당분야")</f>
        <v>비해당분야</v>
      </c>
      <c r="AC1902" s="4">
        <f>IF(R1902="C",AB1902,X1902)</f>
        <v>10</v>
      </c>
      <c r="AD1902" s="4">
        <f>VLOOKUP(K1902,'[1]자격증 backdata'!A:D,4,0)</f>
        <v>0</v>
      </c>
      <c r="AE1902" s="4">
        <f>IF(_xlfn.MAXIFS(AD:AD,B:B,B1902)&gt;10,10,_xlfn.MAXIFS(AD:AD,B:B,B1902))</f>
        <v>5</v>
      </c>
      <c r="AG1902" s="5">
        <f>VLOOKUP(K1902,'[1]자격증 backdata'!A:C,3,0)</f>
        <v>0</v>
      </c>
      <c r="AH1902" s="5">
        <f>COUNTIFS($B:$B,$B1902,$AG:$AG,AH$1)</f>
        <v>0</v>
      </c>
      <c r="AI1902" s="5">
        <f>COUNTIFS($B:$B,$B1902,$AG:$AG,AI$1)</f>
        <v>0</v>
      </c>
      <c r="AJ1902" s="5">
        <f>COUNTIFS($B:$B,$B1902,$AG:$AG,AJ$1)</f>
        <v>0</v>
      </c>
      <c r="AK1902" s="5">
        <f>COUNTIFS($B:$B,$B1902,$AG:$AG,AK$1)</f>
        <v>0</v>
      </c>
      <c r="AL1902" s="5">
        <f>COUNTIFS($B:$B,$B1902,$AG:$AG,AL$1)</f>
        <v>0</v>
      </c>
      <c r="AM1902" s="5">
        <f>COUNTIFS($B:$B,$B1902,$AG:$AG,AM$1)</f>
        <v>0</v>
      </c>
      <c r="AN1902" s="5">
        <f>COUNTIFS($B:$B,$B1902,$AG:$AG,AN$1)</f>
        <v>0</v>
      </c>
      <c r="AO1902" s="5">
        <f>COUNTIFS($B:$B,$B1902,$AG:$AG,AO$1)</f>
        <v>1</v>
      </c>
      <c r="AP1902" s="5">
        <f>COUNTIFS($B:$B,$B1902,$AG:$AG,AP$1)</f>
        <v>0</v>
      </c>
      <c r="AQ1902" s="5">
        <f>COUNTIFS($B:$B,$B1902,$AG:$AG,AQ$1)</f>
        <v>0</v>
      </c>
      <c r="AR1902" s="5">
        <f>COUNTIFS($B:$B,$B1902,$AG:$AG,AR$1)</f>
        <v>0</v>
      </c>
      <c r="AS1902" s="5">
        <f>COUNTIFS($B:$B,$B1902,$AG:$AG,AS$1)</f>
        <v>0</v>
      </c>
      <c r="AT1902" s="5">
        <f>COUNTIFS($B:$B,$B1902,$AG:$AG,AT$1)</f>
        <v>1</v>
      </c>
      <c r="AU1902" s="5">
        <f>COUNTIFS($B:$B,$B1902,$AG:$AG,AU$1)</f>
        <v>0</v>
      </c>
    </row>
    <row r="1903" spans="1:47" ht="15" customHeight="1" x14ac:dyDescent="0.35">
      <c r="A1903" s="3">
        <f>IF(B1902=B1903,A1902,A1902+1)</f>
        <v>662</v>
      </c>
      <c r="B1903" s="3" t="s">
        <v>2824</v>
      </c>
      <c r="C1903" s="3" t="s">
        <v>2823</v>
      </c>
      <c r="D1903" s="3" t="s">
        <v>2583</v>
      </c>
      <c r="E1903" s="3" t="s">
        <v>2582</v>
      </c>
      <c r="F1903" s="4" t="s">
        <v>7</v>
      </c>
      <c r="G1903" s="4" t="s">
        <v>8</v>
      </c>
      <c r="H1903" s="4" t="s">
        <v>7</v>
      </c>
      <c r="I1903" s="3">
        <v>1</v>
      </c>
      <c r="J1903" s="3" t="s">
        <v>2785</v>
      </c>
      <c r="K1903" s="3" t="s">
        <v>2784</v>
      </c>
      <c r="L1903" s="3" t="s">
        <v>2783</v>
      </c>
      <c r="M1903" s="3" t="s">
        <v>2822</v>
      </c>
      <c r="N1903" s="3" t="s">
        <v>2821</v>
      </c>
      <c r="P1903" s="3" t="s">
        <v>669</v>
      </c>
      <c r="Q1903" s="3" t="s">
        <v>1475</v>
      </c>
      <c r="R1903" s="3" t="s">
        <v>2434</v>
      </c>
      <c r="S1903" s="2" t="str">
        <f>IF(P1903="심사불필요","-",VLOOKUP(K1903,'[1]자격증 backdata'!A:G,7,0))</f>
        <v>-</v>
      </c>
      <c r="T1903" s="2" t="str">
        <f>IF(S1903="-","-",IF(COUNTIFS(B:B,B1903,S:S,"필수")&gt;0,"자격요건충족","확인필요"))</f>
        <v>-</v>
      </c>
      <c r="U1903" s="2"/>
      <c r="W1903" s="2">
        <f>IF(Q1903="4급","심사불필요",VLOOKUP(K1903,'[1]자격증 backdata'!A:B,2,0))</f>
        <v>4</v>
      </c>
      <c r="X1903" s="3">
        <f>IF(R1903="A", MIN(20, SUMIFS(W:W, B:B, B1903, R:R, "A")),IF(R1903="B", MIN(30, SUMIFS(W:W, B:B, B1903, R:R, "B")),"비해당분야"))</f>
        <v>4</v>
      </c>
      <c r="Y1903" s="3" t="str">
        <f>IF(R1903="C",MIN(30,IF(COUNTIFS(B:B,B1903,W:W,"가1")=1,25,IF(COUNTIFS(B:B,B1903,W:W,"가1")&gt;=2,30,0))+IF(COUNTIFS(B:B,B1903,W:W,"나1")&gt;=4,30,IF(COUNTIFS(B:B,B1903,W:W,"나1")=3,26,IF(COUNTIFS(B:B,B1903,W:W,"나1")=2,22,IF(COUNTIFS(B:B,B1903,W:W,"나1")=1,18,0)))))+MIN(30,IF(COUNTIFS(B:B,B1903,W:W,"가2")=1,25,IF(COUNTIFS(B:B,B1903,W:W,"가2")&gt;=2,30,0))+IF(COUNTIFS(B:B,B1903,W:W,"나2")=3,30,IF(COUNTIFS(B:B,B1903,W:W,"나2")=2,25,IF(COUNTIFS(B:B,B1903,W:W,"나2")=1,20,0)))),"비해당분야")</f>
        <v>비해당분야</v>
      </c>
      <c r="Z1903" s="3" t="str">
        <f>IF(R1903="C",VLOOKUP(K1903,'[1]자격증 backdata'!A:F,6,0),"비해당분야")</f>
        <v>비해당분야</v>
      </c>
      <c r="AA1903" s="3" t="str">
        <f>IF(R1903="C",SUMIF(B:B,B1903,Z:Z),"비해당분야")</f>
        <v>비해당분야</v>
      </c>
      <c r="AB1903" s="3" t="str">
        <f>IF(R1903="C",SUM(Y1903,AA1903),"비해당분야")</f>
        <v>비해당분야</v>
      </c>
      <c r="AC1903" s="3">
        <f>IF(R1903="C",AB1903,X1903)</f>
        <v>4</v>
      </c>
      <c r="AD1903" s="3">
        <f>VLOOKUP(K1903,'[1]자격증 backdata'!A:D,4,0)</f>
        <v>0</v>
      </c>
      <c r="AE1903" s="3">
        <f>IF(_xlfn.MAXIFS(AD:AD,B:B,B1903)&gt;10,10,_xlfn.MAXIFS(AD:AD,B:B,B1903))</f>
        <v>0</v>
      </c>
      <c r="AG1903" s="2">
        <f>VLOOKUP(K1903,'[1]자격증 backdata'!A:C,3,0)</f>
        <v>0</v>
      </c>
      <c r="AH1903" s="2">
        <f>COUNTIFS($B:$B,$B1903,$AG:$AG,AH$1)</f>
        <v>0</v>
      </c>
      <c r="AI1903" s="2">
        <f>COUNTIFS($B:$B,$B1903,$AG:$AG,AI$1)</f>
        <v>0</v>
      </c>
      <c r="AJ1903" s="2">
        <f>COUNTIFS($B:$B,$B1903,$AG:$AG,AJ$1)</f>
        <v>0</v>
      </c>
      <c r="AK1903" s="2">
        <f>COUNTIFS($B:$B,$B1903,$AG:$AG,AK$1)</f>
        <v>0</v>
      </c>
      <c r="AL1903" s="2">
        <f>COUNTIFS($B:$B,$B1903,$AG:$AG,AL$1)</f>
        <v>0</v>
      </c>
      <c r="AM1903" s="2">
        <f>COUNTIFS($B:$B,$B1903,$AG:$AG,AM$1)</f>
        <v>0</v>
      </c>
      <c r="AN1903" s="2">
        <f>COUNTIFS($B:$B,$B1903,$AG:$AG,AN$1)</f>
        <v>0</v>
      </c>
      <c r="AO1903" s="2">
        <f>COUNTIFS($B:$B,$B1903,$AG:$AG,AO$1)</f>
        <v>0</v>
      </c>
      <c r="AP1903" s="2">
        <f>COUNTIFS($B:$B,$B1903,$AG:$AG,AP$1)</f>
        <v>0</v>
      </c>
      <c r="AQ1903" s="2">
        <f>COUNTIFS($B:$B,$B1903,$AG:$AG,AQ$1)</f>
        <v>0</v>
      </c>
      <c r="AR1903" s="2">
        <f>COUNTIFS($B:$B,$B1903,$AG:$AG,AR$1)</f>
        <v>0</v>
      </c>
      <c r="AS1903" s="2">
        <f>COUNTIFS($B:$B,$B1903,$AG:$AG,AS$1)</f>
        <v>0</v>
      </c>
      <c r="AT1903" s="2">
        <f>COUNTIFS($B:$B,$B1903,$AG:$AG,AT$1)</f>
        <v>0</v>
      </c>
      <c r="AU1903" s="2">
        <f>COUNTIFS($B:$B,$B1903,$AG:$AG,AU$1)</f>
        <v>0</v>
      </c>
    </row>
    <row r="1904" spans="1:47" ht="15" customHeight="1" x14ac:dyDescent="0.35">
      <c r="A1904" s="4">
        <f>IF(B1903=B1904,A1903,A1903+1)</f>
        <v>663</v>
      </c>
      <c r="B1904" s="4" t="s">
        <v>2818</v>
      </c>
      <c r="C1904" s="4" t="s">
        <v>2817</v>
      </c>
      <c r="D1904" s="4" t="s">
        <v>2583</v>
      </c>
      <c r="E1904" s="4" t="s">
        <v>2582</v>
      </c>
      <c r="F1904" s="4" t="s">
        <v>7</v>
      </c>
      <c r="G1904" s="4" t="s">
        <v>8</v>
      </c>
      <c r="H1904" s="4" t="s">
        <v>7</v>
      </c>
      <c r="I1904" s="4">
        <v>1</v>
      </c>
      <c r="J1904" s="4" t="s">
        <v>69</v>
      </c>
      <c r="K1904" s="4" t="s">
        <v>2590</v>
      </c>
      <c r="L1904" s="4" t="s">
        <v>36</v>
      </c>
      <c r="M1904" s="4" t="s">
        <v>2820</v>
      </c>
      <c r="N1904" s="4" t="s">
        <v>2246</v>
      </c>
      <c r="P1904" s="4" t="s">
        <v>669</v>
      </c>
      <c r="Q1904" s="4" t="s">
        <v>1475</v>
      </c>
      <c r="R1904" s="4" t="s">
        <v>2434</v>
      </c>
      <c r="S1904" s="5" t="str">
        <f>IF(P1904="심사불필요","-",VLOOKUP(K1904,'[1]자격증 backdata'!A:G,7,0))</f>
        <v>-</v>
      </c>
      <c r="T1904" s="5" t="str">
        <f>IF(S1904="-","-",IF(COUNTIFS(B:B,B1904,S:S,"필수")&gt;0,"자격요건충족","확인필요"))</f>
        <v>-</v>
      </c>
      <c r="U1904" s="5"/>
      <c r="W1904" s="5">
        <f>IF(Q1904="4급","심사불필요",VLOOKUP(K1904,'[1]자격증 backdata'!A:B,2,0))</f>
        <v>0</v>
      </c>
      <c r="X1904" s="4">
        <f>IF(R1904="A", MIN(20, SUMIFS(W:W, B:B, B1904, R:R, "A")),IF(R1904="B", MIN(30, SUMIFS(W:W, B:B, B1904, R:R, "B")),"비해당분야"))</f>
        <v>6</v>
      </c>
      <c r="Y1904" s="4" t="str">
        <f>IF(R1904="C",MIN(30,IF(COUNTIFS(B:B,B1904,W:W,"가1")=1,25,IF(COUNTIFS(B:B,B1904,W:W,"가1")&gt;=2,30,0))+IF(COUNTIFS(B:B,B1904,W:W,"나1")&gt;=4,30,IF(COUNTIFS(B:B,B1904,W:W,"나1")=3,26,IF(COUNTIFS(B:B,B1904,W:W,"나1")=2,22,IF(COUNTIFS(B:B,B1904,W:W,"나1")=1,18,0)))))+MIN(30,IF(COUNTIFS(B:B,B1904,W:W,"가2")=1,25,IF(COUNTIFS(B:B,B1904,W:W,"가2")&gt;=2,30,0))+IF(COUNTIFS(B:B,B1904,W:W,"나2")=3,30,IF(COUNTIFS(B:B,B1904,W:W,"나2")=2,25,IF(COUNTIFS(B:B,B1904,W:W,"나2")=1,20,0)))),"비해당분야")</f>
        <v>비해당분야</v>
      </c>
      <c r="Z1904" s="4" t="str">
        <f>IF(R1904="C",VLOOKUP(K1904,'[1]자격증 backdata'!A:F,6,0),"비해당분야")</f>
        <v>비해당분야</v>
      </c>
      <c r="AA1904" s="4" t="str">
        <f>IF(R1904="C",SUMIF(B:B,B1904,Z:Z),"비해당분야")</f>
        <v>비해당분야</v>
      </c>
      <c r="AB1904" s="4" t="str">
        <f>IF(R1904="C",SUM(Y1904,AA1904),"비해당분야")</f>
        <v>비해당분야</v>
      </c>
      <c r="AC1904" s="4">
        <f>IF(R1904="C",AB1904,X1904)</f>
        <v>6</v>
      </c>
      <c r="AD1904" s="4">
        <f>VLOOKUP(K1904,'[1]자격증 backdata'!A:D,4,0)</f>
        <v>5</v>
      </c>
      <c r="AE1904" s="4">
        <f>IF(_xlfn.MAXIFS(AD:AD,B:B,B1904)&gt;10,10,_xlfn.MAXIFS(AD:AD,B:B,B1904))</f>
        <v>5</v>
      </c>
      <c r="AG1904" s="5">
        <f>VLOOKUP(K1904,'[1]자격증 backdata'!A:C,3,0)</f>
        <v>0</v>
      </c>
      <c r="AH1904" s="5">
        <f>COUNTIFS($B:$B,$B1904,$AG:$AG,AH$1)</f>
        <v>0</v>
      </c>
      <c r="AI1904" s="5">
        <f>COUNTIFS($B:$B,$B1904,$AG:$AG,AI$1)</f>
        <v>0</v>
      </c>
      <c r="AJ1904" s="5">
        <f>COUNTIFS($B:$B,$B1904,$AG:$AG,AJ$1)</f>
        <v>0</v>
      </c>
      <c r="AK1904" s="5">
        <f>COUNTIFS($B:$B,$B1904,$AG:$AG,AK$1)</f>
        <v>0</v>
      </c>
      <c r="AL1904" s="5">
        <f>COUNTIFS($B:$B,$B1904,$AG:$AG,AL$1)</f>
        <v>0</v>
      </c>
      <c r="AM1904" s="5">
        <f>COUNTIFS($B:$B,$B1904,$AG:$AG,AM$1)</f>
        <v>0</v>
      </c>
      <c r="AN1904" s="5">
        <f>COUNTIFS($B:$B,$B1904,$AG:$AG,AN$1)</f>
        <v>0</v>
      </c>
      <c r="AO1904" s="5">
        <f>COUNTIFS($B:$B,$B1904,$AG:$AG,AO$1)</f>
        <v>0</v>
      </c>
      <c r="AP1904" s="5">
        <f>COUNTIFS($B:$B,$B1904,$AG:$AG,AP$1)</f>
        <v>0</v>
      </c>
      <c r="AQ1904" s="5">
        <f>COUNTIFS($B:$B,$B1904,$AG:$AG,AQ$1)</f>
        <v>0</v>
      </c>
      <c r="AR1904" s="5">
        <f>COUNTIFS($B:$B,$B1904,$AG:$AG,AR$1)</f>
        <v>0</v>
      </c>
      <c r="AS1904" s="5">
        <f>COUNTIFS($B:$B,$B1904,$AG:$AG,AS$1)</f>
        <v>0</v>
      </c>
      <c r="AT1904" s="5">
        <f>COUNTIFS($B:$B,$B1904,$AG:$AG,AT$1)</f>
        <v>1</v>
      </c>
      <c r="AU1904" s="5">
        <f>COUNTIFS($B:$B,$B1904,$AG:$AG,AU$1)</f>
        <v>0</v>
      </c>
    </row>
    <row r="1905" spans="1:47" ht="15" customHeight="1" x14ac:dyDescent="0.35">
      <c r="A1905" s="6">
        <f>IF(B1904=B1905,A1904,A1904+1)</f>
        <v>663</v>
      </c>
      <c r="B1905" s="6" t="s">
        <v>2818</v>
      </c>
      <c r="C1905" s="6" t="s">
        <v>2817</v>
      </c>
      <c r="D1905" s="6" t="s">
        <v>2583</v>
      </c>
      <c r="E1905" s="6" t="s">
        <v>2582</v>
      </c>
      <c r="F1905" s="4" t="s">
        <v>7</v>
      </c>
      <c r="G1905" s="4" t="s">
        <v>8</v>
      </c>
      <c r="H1905" s="4" t="s">
        <v>7</v>
      </c>
      <c r="I1905" s="4">
        <v>2</v>
      </c>
      <c r="J1905" s="4" t="s">
        <v>106</v>
      </c>
      <c r="K1905" s="4" t="s">
        <v>2581</v>
      </c>
      <c r="L1905" s="4" t="s">
        <v>55</v>
      </c>
      <c r="M1905" s="4" t="s">
        <v>2819</v>
      </c>
      <c r="N1905" s="4" t="s">
        <v>2377</v>
      </c>
      <c r="P1905" s="4" t="s">
        <v>669</v>
      </c>
      <c r="Q1905" s="4" t="s">
        <v>1475</v>
      </c>
      <c r="R1905" s="4" t="s">
        <v>2434</v>
      </c>
      <c r="S1905" s="5" t="str">
        <f>IF(P1905="심사불필요","-",VLOOKUP(K1905,'[1]자격증 backdata'!A:G,7,0))</f>
        <v>-</v>
      </c>
      <c r="T1905" s="5" t="str">
        <f>IF(S1905="-","-",IF(COUNTIFS(B:B,B1905,S:S,"필수")&gt;0,"자격요건충족","확인필요"))</f>
        <v>-</v>
      </c>
      <c r="U1905" s="5"/>
      <c r="W1905" s="5">
        <f>IF(Q1905="4급","심사불필요",VLOOKUP(K1905,'[1]자격증 backdata'!A:B,2,0))</f>
        <v>4</v>
      </c>
      <c r="X1905" s="4">
        <f>IF(R1905="A", MIN(20, SUMIFS(W:W, B:B, B1905, R:R, "A")),IF(R1905="B", MIN(30, SUMIFS(W:W, B:B, B1905, R:R, "B")),"비해당분야"))</f>
        <v>6</v>
      </c>
      <c r="Y1905" s="4" t="str">
        <f>IF(R1905="C",MIN(30,IF(COUNTIFS(B:B,B1905,W:W,"가1")=1,25,IF(COUNTIFS(B:B,B1905,W:W,"가1")&gt;=2,30,0))+IF(COUNTIFS(B:B,B1905,W:W,"나1")&gt;=4,30,IF(COUNTIFS(B:B,B1905,W:W,"나1")=3,26,IF(COUNTIFS(B:B,B1905,W:W,"나1")=2,22,IF(COUNTIFS(B:B,B1905,W:W,"나1")=1,18,0)))))+MIN(30,IF(COUNTIFS(B:B,B1905,W:W,"가2")=1,25,IF(COUNTIFS(B:B,B1905,W:W,"가2")&gt;=2,30,0))+IF(COUNTIFS(B:B,B1905,W:W,"나2")=3,30,IF(COUNTIFS(B:B,B1905,W:W,"나2")=2,25,IF(COUNTIFS(B:B,B1905,W:W,"나2")=1,20,0)))),"비해당분야")</f>
        <v>비해당분야</v>
      </c>
      <c r="Z1905" s="4" t="str">
        <f>IF(R1905="C",VLOOKUP(K1905,'[1]자격증 backdata'!A:F,6,0),"비해당분야")</f>
        <v>비해당분야</v>
      </c>
      <c r="AA1905" s="4" t="str">
        <f>IF(R1905="C",SUMIF(B:B,B1905,Z:Z),"비해당분야")</f>
        <v>비해당분야</v>
      </c>
      <c r="AB1905" s="4" t="str">
        <f>IF(R1905="C",SUM(Y1905,AA1905),"비해당분야")</f>
        <v>비해당분야</v>
      </c>
      <c r="AC1905" s="4">
        <f>IF(R1905="C",AB1905,X1905)</f>
        <v>6</v>
      </c>
      <c r="AD1905" s="4">
        <f>VLOOKUP(K1905,'[1]자격증 backdata'!A:D,4,0)</f>
        <v>0</v>
      </c>
      <c r="AE1905" s="4">
        <f>IF(_xlfn.MAXIFS(AD:AD,B:B,B1905)&gt;10,10,_xlfn.MAXIFS(AD:AD,B:B,B1905))</f>
        <v>5</v>
      </c>
      <c r="AG1905" s="5" t="str">
        <f>VLOOKUP(K1905,'[1]자격증 backdata'!A:C,3,0)</f>
        <v>M</v>
      </c>
      <c r="AH1905" s="5">
        <f>COUNTIFS($B:$B,$B1905,$AG:$AG,AH$1)</f>
        <v>0</v>
      </c>
      <c r="AI1905" s="5">
        <f>COUNTIFS($B:$B,$B1905,$AG:$AG,AI$1)</f>
        <v>0</v>
      </c>
      <c r="AJ1905" s="5">
        <f>COUNTIFS($B:$B,$B1905,$AG:$AG,AJ$1)</f>
        <v>0</v>
      </c>
      <c r="AK1905" s="5">
        <f>COUNTIFS($B:$B,$B1905,$AG:$AG,AK$1)</f>
        <v>0</v>
      </c>
      <c r="AL1905" s="5">
        <f>COUNTIFS($B:$B,$B1905,$AG:$AG,AL$1)</f>
        <v>0</v>
      </c>
      <c r="AM1905" s="5">
        <f>COUNTIFS($B:$B,$B1905,$AG:$AG,AM$1)</f>
        <v>0</v>
      </c>
      <c r="AN1905" s="5">
        <f>COUNTIFS($B:$B,$B1905,$AG:$AG,AN$1)</f>
        <v>0</v>
      </c>
      <c r="AO1905" s="5">
        <f>COUNTIFS($B:$B,$B1905,$AG:$AG,AO$1)</f>
        <v>0</v>
      </c>
      <c r="AP1905" s="5">
        <f>COUNTIFS($B:$B,$B1905,$AG:$AG,AP$1)</f>
        <v>0</v>
      </c>
      <c r="AQ1905" s="5">
        <f>COUNTIFS($B:$B,$B1905,$AG:$AG,AQ$1)</f>
        <v>0</v>
      </c>
      <c r="AR1905" s="5">
        <f>COUNTIFS($B:$B,$B1905,$AG:$AG,AR$1)</f>
        <v>0</v>
      </c>
      <c r="AS1905" s="5">
        <f>COUNTIFS($B:$B,$B1905,$AG:$AG,AS$1)</f>
        <v>0</v>
      </c>
      <c r="AT1905" s="5">
        <f>COUNTIFS($B:$B,$B1905,$AG:$AG,AT$1)</f>
        <v>1</v>
      </c>
      <c r="AU1905" s="5">
        <f>COUNTIFS($B:$B,$B1905,$AG:$AG,AU$1)</f>
        <v>0</v>
      </c>
    </row>
    <row r="1906" spans="1:47" ht="15" customHeight="1" x14ac:dyDescent="0.35">
      <c r="A1906" s="6">
        <f>IF(B1905=B1906,A1905,A1905+1)</f>
        <v>663</v>
      </c>
      <c r="B1906" s="6" t="s">
        <v>2818</v>
      </c>
      <c r="C1906" s="6" t="s">
        <v>2817</v>
      </c>
      <c r="D1906" s="6" t="s">
        <v>2583</v>
      </c>
      <c r="E1906" s="6" t="s">
        <v>2582</v>
      </c>
      <c r="F1906" s="4" t="s">
        <v>7</v>
      </c>
      <c r="G1906" s="4" t="s">
        <v>8</v>
      </c>
      <c r="H1906" s="4" t="s">
        <v>7</v>
      </c>
      <c r="I1906" s="4">
        <v>3</v>
      </c>
      <c r="J1906" s="4" t="s">
        <v>28</v>
      </c>
      <c r="K1906" s="4" t="s">
        <v>2697</v>
      </c>
      <c r="L1906" s="4" t="s">
        <v>26</v>
      </c>
      <c r="M1906" s="4" t="s">
        <v>2816</v>
      </c>
      <c r="N1906" s="4" t="s">
        <v>686</v>
      </c>
      <c r="P1906" s="4" t="s">
        <v>669</v>
      </c>
      <c r="Q1906" s="4" t="s">
        <v>1475</v>
      </c>
      <c r="R1906" s="4" t="s">
        <v>2434</v>
      </c>
      <c r="S1906" s="5" t="str">
        <f>IF(P1906="심사불필요","-",VLOOKUP(K1906,'[1]자격증 backdata'!A:G,7,0))</f>
        <v>-</v>
      </c>
      <c r="T1906" s="5" t="str">
        <f>IF(S1906="-","-",IF(COUNTIFS(B:B,B1906,S:S,"필수")&gt;0,"자격요건충족","확인필요"))</f>
        <v>-</v>
      </c>
      <c r="U1906" s="5"/>
      <c r="W1906" s="5">
        <f>IF(Q1906="4급","심사불필요",VLOOKUP(K1906,'[1]자격증 backdata'!A:B,2,0))</f>
        <v>2</v>
      </c>
      <c r="X1906" s="4">
        <f>IF(R1906="A", MIN(20, SUMIFS(W:W, B:B, B1906, R:R, "A")),IF(R1906="B", MIN(30, SUMIFS(W:W, B:B, B1906, R:R, "B")),"비해당분야"))</f>
        <v>6</v>
      </c>
      <c r="Y1906" s="4" t="str">
        <f>IF(R1906="C",MIN(30,IF(COUNTIFS(B:B,B1906,W:W,"가1")=1,25,IF(COUNTIFS(B:B,B1906,W:W,"가1")&gt;=2,30,0))+IF(COUNTIFS(B:B,B1906,W:W,"나1")&gt;=4,30,IF(COUNTIFS(B:B,B1906,W:W,"나1")=3,26,IF(COUNTIFS(B:B,B1906,W:W,"나1")=2,22,IF(COUNTIFS(B:B,B1906,W:W,"나1")=1,18,0)))))+MIN(30,IF(COUNTIFS(B:B,B1906,W:W,"가2")=1,25,IF(COUNTIFS(B:B,B1906,W:W,"가2")&gt;=2,30,0))+IF(COUNTIFS(B:B,B1906,W:W,"나2")=3,30,IF(COUNTIFS(B:B,B1906,W:W,"나2")=2,25,IF(COUNTIFS(B:B,B1906,W:W,"나2")=1,20,0)))),"비해당분야")</f>
        <v>비해당분야</v>
      </c>
      <c r="Z1906" s="4" t="str">
        <f>IF(R1906="C",VLOOKUP(K1906,'[1]자격증 backdata'!A:F,6,0),"비해당분야")</f>
        <v>비해당분야</v>
      </c>
      <c r="AA1906" s="4" t="str">
        <f>IF(R1906="C",SUMIF(B:B,B1906,Z:Z),"비해당분야")</f>
        <v>비해당분야</v>
      </c>
      <c r="AB1906" s="4" t="str">
        <f>IF(R1906="C",SUM(Y1906,AA1906),"비해당분야")</f>
        <v>비해당분야</v>
      </c>
      <c r="AC1906" s="4">
        <f>IF(R1906="C",AB1906,X1906)</f>
        <v>6</v>
      </c>
      <c r="AD1906" s="4">
        <f>VLOOKUP(K1906,'[1]자격증 backdata'!A:D,4,0)</f>
        <v>0</v>
      </c>
      <c r="AE1906" s="4">
        <f>IF(_xlfn.MAXIFS(AD:AD,B:B,B1906)&gt;10,10,_xlfn.MAXIFS(AD:AD,B:B,B1906))</f>
        <v>5</v>
      </c>
      <c r="AG1906" s="5">
        <f>VLOOKUP(K1906,'[1]자격증 backdata'!A:C,3,0)</f>
        <v>0</v>
      </c>
      <c r="AH1906" s="5">
        <f>COUNTIFS($B:$B,$B1906,$AG:$AG,AH$1)</f>
        <v>0</v>
      </c>
      <c r="AI1906" s="5">
        <f>COUNTIFS($B:$B,$B1906,$AG:$AG,AI$1)</f>
        <v>0</v>
      </c>
      <c r="AJ1906" s="5">
        <f>COUNTIFS($B:$B,$B1906,$AG:$AG,AJ$1)</f>
        <v>0</v>
      </c>
      <c r="AK1906" s="5">
        <f>COUNTIFS($B:$B,$B1906,$AG:$AG,AK$1)</f>
        <v>0</v>
      </c>
      <c r="AL1906" s="5">
        <f>COUNTIFS($B:$B,$B1906,$AG:$AG,AL$1)</f>
        <v>0</v>
      </c>
      <c r="AM1906" s="5">
        <f>COUNTIFS($B:$B,$B1906,$AG:$AG,AM$1)</f>
        <v>0</v>
      </c>
      <c r="AN1906" s="5">
        <f>COUNTIFS($B:$B,$B1906,$AG:$AG,AN$1)</f>
        <v>0</v>
      </c>
      <c r="AO1906" s="5">
        <f>COUNTIFS($B:$B,$B1906,$AG:$AG,AO$1)</f>
        <v>0</v>
      </c>
      <c r="AP1906" s="5">
        <f>COUNTIFS($B:$B,$B1906,$AG:$AG,AP$1)</f>
        <v>0</v>
      </c>
      <c r="AQ1906" s="5">
        <f>COUNTIFS($B:$B,$B1906,$AG:$AG,AQ$1)</f>
        <v>0</v>
      </c>
      <c r="AR1906" s="5">
        <f>COUNTIFS($B:$B,$B1906,$AG:$AG,AR$1)</f>
        <v>0</v>
      </c>
      <c r="AS1906" s="5">
        <f>COUNTIFS($B:$B,$B1906,$AG:$AG,AS$1)</f>
        <v>0</v>
      </c>
      <c r="AT1906" s="5">
        <f>COUNTIFS($B:$B,$B1906,$AG:$AG,AT$1)</f>
        <v>1</v>
      </c>
      <c r="AU1906" s="5">
        <f>COUNTIFS($B:$B,$B1906,$AG:$AG,AU$1)</f>
        <v>0</v>
      </c>
    </row>
    <row r="1907" spans="1:47" ht="15" customHeight="1" x14ac:dyDescent="0.35">
      <c r="A1907" s="3">
        <f>IF(B1906=B1907,A1906,A1906+1)</f>
        <v>664</v>
      </c>
      <c r="B1907" s="3" t="s">
        <v>2804</v>
      </c>
      <c r="C1907" s="3" t="s">
        <v>2803</v>
      </c>
      <c r="D1907" s="3" t="s">
        <v>2583</v>
      </c>
      <c r="E1907" s="3" t="s">
        <v>2582</v>
      </c>
      <c r="F1907" s="4" t="s">
        <v>7</v>
      </c>
      <c r="G1907" s="4" t="s">
        <v>8</v>
      </c>
      <c r="H1907" s="4" t="s">
        <v>7</v>
      </c>
      <c r="I1907" s="3">
        <v>1</v>
      </c>
      <c r="J1907" s="3" t="s">
        <v>364</v>
      </c>
      <c r="K1907" s="3" t="s">
        <v>2669</v>
      </c>
      <c r="L1907" s="3" t="s">
        <v>2811</v>
      </c>
      <c r="M1907" s="3" t="s">
        <v>2815</v>
      </c>
      <c r="N1907" s="3" t="s">
        <v>2814</v>
      </c>
      <c r="P1907" s="3" t="s">
        <v>669</v>
      </c>
      <c r="Q1907" s="3" t="s">
        <v>1475</v>
      </c>
      <c r="R1907" s="3" t="s">
        <v>2434</v>
      </c>
      <c r="S1907" s="2" t="str">
        <f>IF(P1907="심사불필요","-",VLOOKUP(K1907,'[1]자격증 backdata'!A:G,7,0))</f>
        <v>-</v>
      </c>
      <c r="T1907" s="2" t="str">
        <f>IF(S1907="-","-",IF(COUNTIFS(B:B,B1907,S:S,"필수")&gt;0,"자격요건충족","확인필요"))</f>
        <v>-</v>
      </c>
      <c r="U1907" s="2"/>
      <c r="W1907" s="2">
        <f>IF(Q1907="4급","심사불필요",VLOOKUP(K1907,'[1]자격증 backdata'!A:B,2,0))</f>
        <v>2</v>
      </c>
      <c r="X1907" s="3">
        <f>IF(R1907="A", MIN(20, SUMIFS(W:W, B:B, B1907, R:R, "A")),IF(R1907="B", MIN(30, SUMIFS(W:W, B:B, B1907, R:R, "B")),"비해당분야"))</f>
        <v>14</v>
      </c>
      <c r="Y1907" s="3" t="str">
        <f>IF(R1907="C",MIN(30,IF(COUNTIFS(B:B,B1907,W:W,"가1")=1,25,IF(COUNTIFS(B:B,B1907,W:W,"가1")&gt;=2,30,0))+IF(COUNTIFS(B:B,B1907,W:W,"나1")&gt;=4,30,IF(COUNTIFS(B:B,B1907,W:W,"나1")=3,26,IF(COUNTIFS(B:B,B1907,W:W,"나1")=2,22,IF(COUNTIFS(B:B,B1907,W:W,"나1")=1,18,0)))))+MIN(30,IF(COUNTIFS(B:B,B1907,W:W,"가2")=1,25,IF(COUNTIFS(B:B,B1907,W:W,"가2")&gt;=2,30,0))+IF(COUNTIFS(B:B,B1907,W:W,"나2")=3,30,IF(COUNTIFS(B:B,B1907,W:W,"나2")=2,25,IF(COUNTIFS(B:B,B1907,W:W,"나2")=1,20,0)))),"비해당분야")</f>
        <v>비해당분야</v>
      </c>
      <c r="Z1907" s="3" t="str">
        <f>IF(R1907="C",VLOOKUP(K1907,'[1]자격증 backdata'!A:F,6,0),"비해당분야")</f>
        <v>비해당분야</v>
      </c>
      <c r="AA1907" s="3" t="str">
        <f>IF(R1907="C",SUMIF(B:B,B1907,Z:Z),"비해당분야")</f>
        <v>비해당분야</v>
      </c>
      <c r="AB1907" s="3" t="str">
        <f>IF(R1907="C",SUM(Y1907,AA1907),"비해당분야")</f>
        <v>비해당분야</v>
      </c>
      <c r="AC1907" s="3">
        <f>IF(R1907="C",AB1907,X1907)</f>
        <v>14</v>
      </c>
      <c r="AD1907" s="3">
        <f>VLOOKUP(K1907,'[1]자격증 backdata'!A:D,4,0)</f>
        <v>0</v>
      </c>
      <c r="AE1907" s="3">
        <f>IF(_xlfn.MAXIFS(AD:AD,B:B,B1907)&gt;10,10,_xlfn.MAXIFS(AD:AD,B:B,B1907))</f>
        <v>5</v>
      </c>
      <c r="AG1907" s="2" t="str">
        <f>VLOOKUP(K1907,'[1]자격증 backdata'!A:C,3,0)</f>
        <v>J</v>
      </c>
      <c r="AH1907" s="2">
        <f>COUNTIFS($B:$B,$B1907,$AG:$AG,AH$1)</f>
        <v>0</v>
      </c>
      <c r="AI1907" s="2">
        <f>COUNTIFS($B:$B,$B1907,$AG:$AG,AI$1)</f>
        <v>0</v>
      </c>
      <c r="AJ1907" s="2">
        <f>COUNTIFS($B:$B,$B1907,$AG:$AG,AJ$1)</f>
        <v>0</v>
      </c>
      <c r="AK1907" s="2">
        <f>COUNTIFS($B:$B,$B1907,$AG:$AG,AK$1)</f>
        <v>0</v>
      </c>
      <c r="AL1907" s="2">
        <f>COUNTIFS($B:$B,$B1907,$AG:$AG,AL$1)</f>
        <v>1</v>
      </c>
      <c r="AM1907" s="2">
        <f>COUNTIFS($B:$B,$B1907,$AG:$AG,AM$1)</f>
        <v>0</v>
      </c>
      <c r="AN1907" s="2">
        <f>COUNTIFS($B:$B,$B1907,$AG:$AG,AN$1)</f>
        <v>0</v>
      </c>
      <c r="AO1907" s="2">
        <f>COUNTIFS($B:$B,$B1907,$AG:$AG,AO$1)</f>
        <v>1</v>
      </c>
      <c r="AP1907" s="2">
        <f>COUNTIFS($B:$B,$B1907,$AG:$AG,AP$1)</f>
        <v>0</v>
      </c>
      <c r="AQ1907" s="2">
        <f>COUNTIFS($B:$B,$B1907,$AG:$AG,AQ$1)</f>
        <v>1</v>
      </c>
      <c r="AR1907" s="2">
        <f>COUNTIFS($B:$B,$B1907,$AG:$AG,AR$1)</f>
        <v>0</v>
      </c>
      <c r="AS1907" s="2">
        <f>COUNTIFS($B:$B,$B1907,$AG:$AG,AS$1)</f>
        <v>0</v>
      </c>
      <c r="AT1907" s="2">
        <f>COUNTIFS($B:$B,$B1907,$AG:$AG,AT$1)</f>
        <v>1</v>
      </c>
      <c r="AU1907" s="2">
        <f>COUNTIFS($B:$B,$B1907,$AG:$AG,AU$1)</f>
        <v>0</v>
      </c>
    </row>
    <row r="1908" spans="1:47" ht="15" customHeight="1" x14ac:dyDescent="0.35">
      <c r="A1908" s="7">
        <f>IF(B1907=B1908,A1907,A1907+1)</f>
        <v>664</v>
      </c>
      <c r="B1908" s="7" t="s">
        <v>2804</v>
      </c>
      <c r="C1908" s="7" t="s">
        <v>2803</v>
      </c>
      <c r="D1908" s="7" t="s">
        <v>2583</v>
      </c>
      <c r="E1908" s="7" t="s">
        <v>2582</v>
      </c>
      <c r="F1908" s="4" t="s">
        <v>7</v>
      </c>
      <c r="G1908" s="4" t="s">
        <v>8</v>
      </c>
      <c r="H1908" s="4" t="s">
        <v>7</v>
      </c>
      <c r="I1908" s="3">
        <v>2</v>
      </c>
      <c r="J1908" s="3" t="s">
        <v>2813</v>
      </c>
      <c r="K1908" s="3" t="s">
        <v>2812</v>
      </c>
      <c r="L1908" s="3" t="s">
        <v>2811</v>
      </c>
      <c r="M1908" s="3" t="s">
        <v>2810</v>
      </c>
      <c r="N1908" s="3" t="s">
        <v>2809</v>
      </c>
      <c r="P1908" s="3" t="s">
        <v>669</v>
      </c>
      <c r="Q1908" s="3" t="s">
        <v>1475</v>
      </c>
      <c r="R1908" s="3" t="s">
        <v>2434</v>
      </c>
      <c r="S1908" s="2" t="str">
        <f>IF(P1908="심사불필요","-",VLOOKUP(K1908,'[1]자격증 backdata'!A:G,7,0))</f>
        <v>-</v>
      </c>
      <c r="T1908" s="2" t="str">
        <f>IF(S1908="-","-",IF(COUNTIFS(B:B,B1908,S:S,"필수")&gt;0,"자격요건충족","확인필요"))</f>
        <v>-</v>
      </c>
      <c r="U1908" s="2"/>
      <c r="W1908" s="2">
        <f>IF(Q1908="4급","심사불필요",VLOOKUP(K1908,'[1]자격증 backdata'!A:B,2,0))</f>
        <v>2</v>
      </c>
      <c r="X1908" s="3">
        <f>IF(R1908="A", MIN(20, SUMIFS(W:W, B:B, B1908, R:R, "A")),IF(R1908="B", MIN(30, SUMIFS(W:W, B:B, B1908, R:R, "B")),"비해당분야"))</f>
        <v>14</v>
      </c>
      <c r="Y1908" s="3" t="str">
        <f>IF(R1908="C",MIN(30,IF(COUNTIFS(B:B,B1908,W:W,"가1")=1,25,IF(COUNTIFS(B:B,B1908,W:W,"가1")&gt;=2,30,0))+IF(COUNTIFS(B:B,B1908,W:W,"나1")&gt;=4,30,IF(COUNTIFS(B:B,B1908,W:W,"나1")=3,26,IF(COUNTIFS(B:B,B1908,W:W,"나1")=2,22,IF(COUNTIFS(B:B,B1908,W:W,"나1")=1,18,0)))))+MIN(30,IF(COUNTIFS(B:B,B1908,W:W,"가2")=1,25,IF(COUNTIFS(B:B,B1908,W:W,"가2")&gt;=2,30,0))+IF(COUNTIFS(B:B,B1908,W:W,"나2")=3,30,IF(COUNTIFS(B:B,B1908,W:W,"나2")=2,25,IF(COUNTIFS(B:B,B1908,W:W,"나2")=1,20,0)))),"비해당분야")</f>
        <v>비해당분야</v>
      </c>
      <c r="Z1908" s="3" t="str">
        <f>IF(R1908="C",VLOOKUP(K1908,'[1]자격증 backdata'!A:F,6,0),"비해당분야")</f>
        <v>비해당분야</v>
      </c>
      <c r="AA1908" s="3" t="str">
        <f>IF(R1908="C",SUMIF(B:B,B1908,Z:Z),"비해당분야")</f>
        <v>비해당분야</v>
      </c>
      <c r="AB1908" s="3" t="str">
        <f>IF(R1908="C",SUM(Y1908,AA1908),"비해당분야")</f>
        <v>비해당분야</v>
      </c>
      <c r="AC1908" s="3">
        <f>IF(R1908="C",AB1908,X1908)</f>
        <v>14</v>
      </c>
      <c r="AD1908" s="3">
        <f>VLOOKUP(K1908,'[1]자격증 backdata'!A:D,4,0)</f>
        <v>0</v>
      </c>
      <c r="AE1908" s="3">
        <f>IF(_xlfn.MAXIFS(AD:AD,B:B,B1908)&gt;10,10,_xlfn.MAXIFS(AD:AD,B:B,B1908))</f>
        <v>5</v>
      </c>
      <c r="AG1908" s="2" t="str">
        <f>VLOOKUP(K1908,'[1]자격증 backdata'!A:C,3,0)</f>
        <v>E</v>
      </c>
      <c r="AH1908" s="2">
        <f>COUNTIFS($B:$B,$B1908,$AG:$AG,AH$1)</f>
        <v>0</v>
      </c>
      <c r="AI1908" s="2">
        <f>COUNTIFS($B:$B,$B1908,$AG:$AG,AI$1)</f>
        <v>0</v>
      </c>
      <c r="AJ1908" s="2">
        <f>COUNTIFS($B:$B,$B1908,$AG:$AG,AJ$1)</f>
        <v>0</v>
      </c>
      <c r="AK1908" s="2">
        <f>COUNTIFS($B:$B,$B1908,$AG:$AG,AK$1)</f>
        <v>0</v>
      </c>
      <c r="AL1908" s="2">
        <f>COUNTIFS($B:$B,$B1908,$AG:$AG,AL$1)</f>
        <v>1</v>
      </c>
      <c r="AM1908" s="2">
        <f>COUNTIFS($B:$B,$B1908,$AG:$AG,AM$1)</f>
        <v>0</v>
      </c>
      <c r="AN1908" s="2">
        <f>COUNTIFS($B:$B,$B1908,$AG:$AG,AN$1)</f>
        <v>0</v>
      </c>
      <c r="AO1908" s="2">
        <f>COUNTIFS($B:$B,$B1908,$AG:$AG,AO$1)</f>
        <v>1</v>
      </c>
      <c r="AP1908" s="2">
        <f>COUNTIFS($B:$B,$B1908,$AG:$AG,AP$1)</f>
        <v>0</v>
      </c>
      <c r="AQ1908" s="2">
        <f>COUNTIFS($B:$B,$B1908,$AG:$AG,AQ$1)</f>
        <v>1</v>
      </c>
      <c r="AR1908" s="2">
        <f>COUNTIFS($B:$B,$B1908,$AG:$AG,AR$1)</f>
        <v>0</v>
      </c>
      <c r="AS1908" s="2">
        <f>COUNTIFS($B:$B,$B1908,$AG:$AG,AS$1)</f>
        <v>0</v>
      </c>
      <c r="AT1908" s="2">
        <f>COUNTIFS($B:$B,$B1908,$AG:$AG,AT$1)</f>
        <v>1</v>
      </c>
      <c r="AU1908" s="2">
        <f>COUNTIFS($B:$B,$B1908,$AG:$AG,AU$1)</f>
        <v>0</v>
      </c>
    </row>
    <row r="1909" spans="1:47" ht="15" customHeight="1" x14ac:dyDescent="0.35">
      <c r="A1909" s="7">
        <f>IF(B1908=B1909,A1908,A1908+1)</f>
        <v>664</v>
      </c>
      <c r="B1909" s="7" t="s">
        <v>2804</v>
      </c>
      <c r="C1909" s="7" t="s">
        <v>2803</v>
      </c>
      <c r="D1909" s="7" t="s">
        <v>2583</v>
      </c>
      <c r="E1909" s="7" t="s">
        <v>2582</v>
      </c>
      <c r="F1909" s="4" t="s">
        <v>7</v>
      </c>
      <c r="G1909" s="4" t="s">
        <v>8</v>
      </c>
      <c r="H1909" s="4" t="s">
        <v>7</v>
      </c>
      <c r="I1909" s="3">
        <v>3</v>
      </c>
      <c r="J1909" s="3" t="s">
        <v>653</v>
      </c>
      <c r="K1909" s="3" t="s">
        <v>2596</v>
      </c>
      <c r="L1909" s="3" t="s">
        <v>651</v>
      </c>
      <c r="M1909" s="3" t="s">
        <v>2808</v>
      </c>
      <c r="N1909" s="3" t="s">
        <v>2531</v>
      </c>
      <c r="P1909" s="3" t="s">
        <v>669</v>
      </c>
      <c r="Q1909" s="3" t="s">
        <v>1475</v>
      </c>
      <c r="R1909" s="3" t="s">
        <v>2434</v>
      </c>
      <c r="S1909" s="2" t="str">
        <f>IF(P1909="심사불필요","-",VLOOKUP(K1909,'[1]자격증 backdata'!A:G,7,0))</f>
        <v>-</v>
      </c>
      <c r="T1909" s="2" t="str">
        <f>IF(S1909="-","-",IF(COUNTIFS(B:B,B1909,S:S,"필수")&gt;0,"자격요건충족","확인필요"))</f>
        <v>-</v>
      </c>
      <c r="U1909" s="2"/>
      <c r="W1909" s="2">
        <f>IF(Q1909="4급","심사불필요",VLOOKUP(K1909,'[1]자격증 backdata'!A:B,2,0))</f>
        <v>4</v>
      </c>
      <c r="X1909" s="3">
        <f>IF(R1909="A", MIN(20, SUMIFS(W:W, B:B, B1909, R:R, "A")),IF(R1909="B", MIN(30, SUMIFS(W:W, B:B, B1909, R:R, "B")),"비해당분야"))</f>
        <v>14</v>
      </c>
      <c r="Y1909" s="3" t="str">
        <f>IF(R1909="C",MIN(30,IF(COUNTIFS(B:B,B1909,W:W,"가1")=1,25,IF(COUNTIFS(B:B,B1909,W:W,"가1")&gt;=2,30,0))+IF(COUNTIFS(B:B,B1909,W:W,"나1")&gt;=4,30,IF(COUNTIFS(B:B,B1909,W:W,"나1")=3,26,IF(COUNTIFS(B:B,B1909,W:W,"나1")=2,22,IF(COUNTIFS(B:B,B1909,W:W,"나1")=1,18,0)))))+MIN(30,IF(COUNTIFS(B:B,B1909,W:W,"가2")=1,25,IF(COUNTIFS(B:B,B1909,W:W,"가2")&gt;=2,30,0))+IF(COUNTIFS(B:B,B1909,W:W,"나2")=3,30,IF(COUNTIFS(B:B,B1909,W:W,"나2")=2,25,IF(COUNTIFS(B:B,B1909,W:W,"나2")=1,20,0)))),"비해당분야")</f>
        <v>비해당분야</v>
      </c>
      <c r="Z1909" s="3" t="str">
        <f>IF(R1909="C",VLOOKUP(K1909,'[1]자격증 backdata'!A:F,6,0),"비해당분야")</f>
        <v>비해당분야</v>
      </c>
      <c r="AA1909" s="3" t="str">
        <f>IF(R1909="C",SUMIF(B:B,B1909,Z:Z),"비해당분야")</f>
        <v>비해당분야</v>
      </c>
      <c r="AB1909" s="3" t="str">
        <f>IF(R1909="C",SUM(Y1909,AA1909),"비해당분야")</f>
        <v>비해당분야</v>
      </c>
      <c r="AC1909" s="3">
        <f>IF(R1909="C",AB1909,X1909)</f>
        <v>14</v>
      </c>
      <c r="AD1909" s="3">
        <f>VLOOKUP(K1909,'[1]자격증 backdata'!A:D,4,0)</f>
        <v>0</v>
      </c>
      <c r="AE1909" s="3">
        <f>IF(_xlfn.MAXIFS(AD:AD,B:B,B1909)&gt;10,10,_xlfn.MAXIFS(AD:AD,B:B,B1909))</f>
        <v>5</v>
      </c>
      <c r="AG1909" s="2" t="str">
        <f>VLOOKUP(K1909,'[1]자격증 backdata'!A:C,3,0)</f>
        <v>H</v>
      </c>
      <c r="AH1909" s="2">
        <f>COUNTIFS($B:$B,$B1909,$AG:$AG,AH$1)</f>
        <v>0</v>
      </c>
      <c r="AI1909" s="2">
        <f>COUNTIFS($B:$B,$B1909,$AG:$AG,AI$1)</f>
        <v>0</v>
      </c>
      <c r="AJ1909" s="2">
        <f>COUNTIFS($B:$B,$B1909,$AG:$AG,AJ$1)</f>
        <v>0</v>
      </c>
      <c r="AK1909" s="2">
        <f>COUNTIFS($B:$B,$B1909,$AG:$AG,AK$1)</f>
        <v>0</v>
      </c>
      <c r="AL1909" s="2">
        <f>COUNTIFS($B:$B,$B1909,$AG:$AG,AL$1)</f>
        <v>1</v>
      </c>
      <c r="AM1909" s="2">
        <f>COUNTIFS($B:$B,$B1909,$AG:$AG,AM$1)</f>
        <v>0</v>
      </c>
      <c r="AN1909" s="2">
        <f>COUNTIFS($B:$B,$B1909,$AG:$AG,AN$1)</f>
        <v>0</v>
      </c>
      <c r="AO1909" s="2">
        <f>COUNTIFS($B:$B,$B1909,$AG:$AG,AO$1)</f>
        <v>1</v>
      </c>
      <c r="AP1909" s="2">
        <f>COUNTIFS($B:$B,$B1909,$AG:$AG,AP$1)</f>
        <v>0</v>
      </c>
      <c r="AQ1909" s="2">
        <f>COUNTIFS($B:$B,$B1909,$AG:$AG,AQ$1)</f>
        <v>1</v>
      </c>
      <c r="AR1909" s="2">
        <f>COUNTIFS($B:$B,$B1909,$AG:$AG,AR$1)</f>
        <v>0</v>
      </c>
      <c r="AS1909" s="2">
        <f>COUNTIFS($B:$B,$B1909,$AG:$AG,AS$1)</f>
        <v>0</v>
      </c>
      <c r="AT1909" s="2">
        <f>COUNTIFS($B:$B,$B1909,$AG:$AG,AT$1)</f>
        <v>1</v>
      </c>
      <c r="AU1909" s="2">
        <f>COUNTIFS($B:$B,$B1909,$AG:$AG,AU$1)</f>
        <v>0</v>
      </c>
    </row>
    <row r="1910" spans="1:47" ht="15" customHeight="1" x14ac:dyDescent="0.35">
      <c r="A1910" s="7">
        <f>IF(B1909=B1910,A1909,A1909+1)</f>
        <v>664</v>
      </c>
      <c r="B1910" s="7" t="s">
        <v>2804</v>
      </c>
      <c r="C1910" s="7" t="s">
        <v>2803</v>
      </c>
      <c r="D1910" s="7" t="s">
        <v>2583</v>
      </c>
      <c r="E1910" s="7" t="s">
        <v>2582</v>
      </c>
      <c r="F1910" s="4" t="s">
        <v>7</v>
      </c>
      <c r="G1910" s="4" t="s">
        <v>8</v>
      </c>
      <c r="H1910" s="4" t="s">
        <v>7</v>
      </c>
      <c r="I1910" s="3">
        <v>4</v>
      </c>
      <c r="J1910" s="3" t="s">
        <v>2526</v>
      </c>
      <c r="K1910" s="3" t="s">
        <v>2619</v>
      </c>
      <c r="L1910" s="3" t="s">
        <v>2524</v>
      </c>
      <c r="M1910" s="3" t="s">
        <v>2807</v>
      </c>
      <c r="N1910" s="3" t="s">
        <v>2806</v>
      </c>
      <c r="P1910" s="3" t="s">
        <v>669</v>
      </c>
      <c r="Q1910" s="3" t="s">
        <v>1475</v>
      </c>
      <c r="R1910" s="3" t="s">
        <v>2434</v>
      </c>
      <c r="S1910" s="2" t="str">
        <f>IF(P1910="심사불필요","-",VLOOKUP(K1910,'[1]자격증 backdata'!A:G,7,0))</f>
        <v>-</v>
      </c>
      <c r="T1910" s="2" t="str">
        <f>IF(S1910="-","-",IF(COUNTIFS(B:B,B1910,S:S,"필수")&gt;0,"자격요건충족","확인필요"))</f>
        <v>-</v>
      </c>
      <c r="U1910" s="2"/>
      <c r="W1910" s="2">
        <f>IF(Q1910="4급","심사불필요",VLOOKUP(K1910,'[1]자격증 backdata'!A:B,2,0))</f>
        <v>4</v>
      </c>
      <c r="X1910" s="3">
        <f>IF(R1910="A", MIN(20, SUMIFS(W:W, B:B, B1910, R:R, "A")),IF(R1910="B", MIN(30, SUMIFS(W:W, B:B, B1910, R:R, "B")),"비해당분야"))</f>
        <v>14</v>
      </c>
      <c r="Y1910" s="3" t="str">
        <f>IF(R1910="C",MIN(30,IF(COUNTIFS(B:B,B1910,W:W,"가1")=1,25,IF(COUNTIFS(B:B,B1910,W:W,"가1")&gt;=2,30,0))+IF(COUNTIFS(B:B,B1910,W:W,"나1")&gt;=4,30,IF(COUNTIFS(B:B,B1910,W:W,"나1")=3,26,IF(COUNTIFS(B:B,B1910,W:W,"나1")=2,22,IF(COUNTIFS(B:B,B1910,W:W,"나1")=1,18,0)))))+MIN(30,IF(COUNTIFS(B:B,B1910,W:W,"가2")=1,25,IF(COUNTIFS(B:B,B1910,W:W,"가2")&gt;=2,30,0))+IF(COUNTIFS(B:B,B1910,W:W,"나2")=3,30,IF(COUNTIFS(B:B,B1910,W:W,"나2")=2,25,IF(COUNTIFS(B:B,B1910,W:W,"나2")=1,20,0)))),"비해당분야")</f>
        <v>비해당분야</v>
      </c>
      <c r="Z1910" s="3" t="str">
        <f>IF(R1910="C",VLOOKUP(K1910,'[1]자격증 backdata'!A:F,6,0),"비해당분야")</f>
        <v>비해당분야</v>
      </c>
      <c r="AA1910" s="3" t="str">
        <f>IF(R1910="C",SUMIF(B:B,B1910,Z:Z),"비해당분야")</f>
        <v>비해당분야</v>
      </c>
      <c r="AB1910" s="3" t="str">
        <f>IF(R1910="C",SUM(Y1910,AA1910),"비해당분야")</f>
        <v>비해당분야</v>
      </c>
      <c r="AC1910" s="3">
        <f>IF(R1910="C",AB1910,X1910)</f>
        <v>14</v>
      </c>
      <c r="AD1910" s="3">
        <f>VLOOKUP(K1910,'[1]자격증 backdata'!A:D,4,0)</f>
        <v>0</v>
      </c>
      <c r="AE1910" s="3">
        <f>IF(_xlfn.MAXIFS(AD:AD,B:B,B1910)&gt;10,10,_xlfn.MAXIFS(AD:AD,B:B,B1910))</f>
        <v>5</v>
      </c>
      <c r="AG1910" s="2">
        <f>VLOOKUP(K1910,'[1]자격증 backdata'!A:C,3,0)</f>
        <v>0</v>
      </c>
      <c r="AH1910" s="2">
        <f>COUNTIFS($B:$B,$B1910,$AG:$AG,AH$1)</f>
        <v>0</v>
      </c>
      <c r="AI1910" s="2">
        <f>COUNTIFS($B:$B,$B1910,$AG:$AG,AI$1)</f>
        <v>0</v>
      </c>
      <c r="AJ1910" s="2">
        <f>COUNTIFS($B:$B,$B1910,$AG:$AG,AJ$1)</f>
        <v>0</v>
      </c>
      <c r="AK1910" s="2">
        <f>COUNTIFS($B:$B,$B1910,$AG:$AG,AK$1)</f>
        <v>0</v>
      </c>
      <c r="AL1910" s="2">
        <f>COUNTIFS($B:$B,$B1910,$AG:$AG,AL$1)</f>
        <v>1</v>
      </c>
      <c r="AM1910" s="2">
        <f>COUNTIFS($B:$B,$B1910,$AG:$AG,AM$1)</f>
        <v>0</v>
      </c>
      <c r="AN1910" s="2">
        <f>COUNTIFS($B:$B,$B1910,$AG:$AG,AN$1)</f>
        <v>0</v>
      </c>
      <c r="AO1910" s="2">
        <f>COUNTIFS($B:$B,$B1910,$AG:$AG,AO$1)</f>
        <v>1</v>
      </c>
      <c r="AP1910" s="2">
        <f>COUNTIFS($B:$B,$B1910,$AG:$AG,AP$1)</f>
        <v>0</v>
      </c>
      <c r="AQ1910" s="2">
        <f>COUNTIFS($B:$B,$B1910,$AG:$AG,AQ$1)</f>
        <v>1</v>
      </c>
      <c r="AR1910" s="2">
        <f>COUNTIFS($B:$B,$B1910,$AG:$AG,AR$1)</f>
        <v>0</v>
      </c>
      <c r="AS1910" s="2">
        <f>COUNTIFS($B:$B,$B1910,$AG:$AG,AS$1)</f>
        <v>0</v>
      </c>
      <c r="AT1910" s="2">
        <f>COUNTIFS($B:$B,$B1910,$AG:$AG,AT$1)</f>
        <v>1</v>
      </c>
      <c r="AU1910" s="2">
        <f>COUNTIFS($B:$B,$B1910,$AG:$AG,AU$1)</f>
        <v>0</v>
      </c>
    </row>
    <row r="1911" spans="1:47" ht="15" customHeight="1" x14ac:dyDescent="0.35">
      <c r="A1911" s="7">
        <f>IF(B1910=B1911,A1910,A1910+1)</f>
        <v>664</v>
      </c>
      <c r="B1911" s="7" t="s">
        <v>2804</v>
      </c>
      <c r="C1911" s="7" t="s">
        <v>2803</v>
      </c>
      <c r="D1911" s="7" t="s">
        <v>2583</v>
      </c>
      <c r="E1911" s="7" t="s">
        <v>2582</v>
      </c>
      <c r="F1911" s="4" t="s">
        <v>7</v>
      </c>
      <c r="G1911" s="4" t="s">
        <v>8</v>
      </c>
      <c r="H1911" s="4" t="s">
        <v>7</v>
      </c>
      <c r="I1911" s="3">
        <v>5</v>
      </c>
      <c r="J1911" s="3" t="s">
        <v>38</v>
      </c>
      <c r="K1911" s="3" t="s">
        <v>2659</v>
      </c>
      <c r="L1911" s="3" t="s">
        <v>36</v>
      </c>
      <c r="M1911" s="3" t="s">
        <v>2805</v>
      </c>
      <c r="N1911" s="3" t="s">
        <v>340</v>
      </c>
      <c r="P1911" s="3" t="s">
        <v>669</v>
      </c>
      <c r="Q1911" s="3" t="s">
        <v>1475</v>
      </c>
      <c r="R1911" s="3" t="s">
        <v>2434</v>
      </c>
      <c r="S1911" s="2" t="str">
        <f>IF(P1911="심사불필요","-",VLOOKUP(K1911,'[1]자격증 backdata'!A:G,7,0))</f>
        <v>-</v>
      </c>
      <c r="T1911" s="2" t="str">
        <f>IF(S1911="-","-",IF(COUNTIFS(B:B,B1911,S:S,"필수")&gt;0,"자격요건충족","확인필요"))</f>
        <v>-</v>
      </c>
      <c r="U1911" s="2"/>
      <c r="W1911" s="2">
        <f>IF(Q1911="4급","심사불필요",VLOOKUP(K1911,'[1]자격증 backdata'!A:B,2,0))</f>
        <v>0</v>
      </c>
      <c r="X1911" s="3">
        <f>IF(R1911="A", MIN(20, SUMIFS(W:W, B:B, B1911, R:R, "A")),IF(R1911="B", MIN(30, SUMIFS(W:W, B:B, B1911, R:R, "B")),"비해당분야"))</f>
        <v>14</v>
      </c>
      <c r="Y1911" s="3" t="str">
        <f>IF(R1911="C",MIN(30,IF(COUNTIFS(B:B,B1911,W:W,"가1")=1,25,IF(COUNTIFS(B:B,B1911,W:W,"가1")&gt;=2,30,0))+IF(COUNTIFS(B:B,B1911,W:W,"나1")&gt;=4,30,IF(COUNTIFS(B:B,B1911,W:W,"나1")=3,26,IF(COUNTIFS(B:B,B1911,W:W,"나1")=2,22,IF(COUNTIFS(B:B,B1911,W:W,"나1")=1,18,0)))))+MIN(30,IF(COUNTIFS(B:B,B1911,W:W,"가2")=1,25,IF(COUNTIFS(B:B,B1911,W:W,"가2")&gt;=2,30,0))+IF(COUNTIFS(B:B,B1911,W:W,"나2")=3,30,IF(COUNTIFS(B:B,B1911,W:W,"나2")=2,25,IF(COUNTIFS(B:B,B1911,W:W,"나2")=1,20,0)))),"비해당분야")</f>
        <v>비해당분야</v>
      </c>
      <c r="Z1911" s="3" t="str">
        <f>IF(R1911="C",VLOOKUP(K1911,'[1]자격증 backdata'!A:F,6,0),"비해당분야")</f>
        <v>비해당분야</v>
      </c>
      <c r="AA1911" s="3" t="str">
        <f>IF(R1911="C",SUMIF(B:B,B1911,Z:Z),"비해당분야")</f>
        <v>비해당분야</v>
      </c>
      <c r="AB1911" s="3" t="str">
        <f>IF(R1911="C",SUM(Y1911,AA1911),"비해당분야")</f>
        <v>비해당분야</v>
      </c>
      <c r="AC1911" s="3">
        <f>IF(R1911="C",AB1911,X1911)</f>
        <v>14</v>
      </c>
      <c r="AD1911" s="3">
        <f>VLOOKUP(K1911,'[1]자격증 backdata'!A:D,4,0)</f>
        <v>5</v>
      </c>
      <c r="AE1911" s="3">
        <f>IF(_xlfn.MAXIFS(AD:AD,B:B,B1911)&gt;10,10,_xlfn.MAXIFS(AD:AD,B:B,B1911))</f>
        <v>5</v>
      </c>
      <c r="AG1911" s="2">
        <f>VLOOKUP(K1911,'[1]자격증 backdata'!A:C,3,0)</f>
        <v>0</v>
      </c>
      <c r="AH1911" s="2">
        <f>COUNTIFS($B:$B,$B1911,$AG:$AG,AH$1)</f>
        <v>0</v>
      </c>
      <c r="AI1911" s="2">
        <f>COUNTIFS($B:$B,$B1911,$AG:$AG,AI$1)</f>
        <v>0</v>
      </c>
      <c r="AJ1911" s="2">
        <f>COUNTIFS($B:$B,$B1911,$AG:$AG,AJ$1)</f>
        <v>0</v>
      </c>
      <c r="AK1911" s="2">
        <f>COUNTIFS($B:$B,$B1911,$AG:$AG,AK$1)</f>
        <v>0</v>
      </c>
      <c r="AL1911" s="2">
        <f>COUNTIFS($B:$B,$B1911,$AG:$AG,AL$1)</f>
        <v>1</v>
      </c>
      <c r="AM1911" s="2">
        <f>COUNTIFS($B:$B,$B1911,$AG:$AG,AM$1)</f>
        <v>0</v>
      </c>
      <c r="AN1911" s="2">
        <f>COUNTIFS($B:$B,$B1911,$AG:$AG,AN$1)</f>
        <v>0</v>
      </c>
      <c r="AO1911" s="2">
        <f>COUNTIFS($B:$B,$B1911,$AG:$AG,AO$1)</f>
        <v>1</v>
      </c>
      <c r="AP1911" s="2">
        <f>COUNTIFS($B:$B,$B1911,$AG:$AG,AP$1)</f>
        <v>0</v>
      </c>
      <c r="AQ1911" s="2">
        <f>COUNTIFS($B:$B,$B1911,$AG:$AG,AQ$1)</f>
        <v>1</v>
      </c>
      <c r="AR1911" s="2">
        <f>COUNTIFS($B:$B,$B1911,$AG:$AG,AR$1)</f>
        <v>0</v>
      </c>
      <c r="AS1911" s="2">
        <f>COUNTIFS($B:$B,$B1911,$AG:$AG,AS$1)</f>
        <v>0</v>
      </c>
      <c r="AT1911" s="2">
        <f>COUNTIFS($B:$B,$B1911,$AG:$AG,AT$1)</f>
        <v>1</v>
      </c>
      <c r="AU1911" s="2">
        <f>COUNTIFS($B:$B,$B1911,$AG:$AG,AU$1)</f>
        <v>0</v>
      </c>
    </row>
    <row r="1912" spans="1:47" ht="15" customHeight="1" x14ac:dyDescent="0.35">
      <c r="A1912" s="7">
        <f>IF(B1911=B1912,A1911,A1911+1)</f>
        <v>664</v>
      </c>
      <c r="B1912" s="7" t="s">
        <v>2804</v>
      </c>
      <c r="C1912" s="7" t="s">
        <v>2803</v>
      </c>
      <c r="D1912" s="7" t="s">
        <v>2583</v>
      </c>
      <c r="E1912" s="7" t="s">
        <v>2582</v>
      </c>
      <c r="F1912" s="4" t="s">
        <v>7</v>
      </c>
      <c r="G1912" s="4" t="s">
        <v>8</v>
      </c>
      <c r="H1912" s="4" t="s">
        <v>7</v>
      </c>
      <c r="I1912" s="3">
        <v>6</v>
      </c>
      <c r="J1912" s="3" t="s">
        <v>57</v>
      </c>
      <c r="K1912" s="3" t="s">
        <v>2599</v>
      </c>
      <c r="L1912" s="3" t="s">
        <v>55</v>
      </c>
      <c r="M1912" s="3" t="s">
        <v>2802</v>
      </c>
      <c r="N1912" s="3" t="s">
        <v>2090</v>
      </c>
      <c r="P1912" s="3" t="s">
        <v>669</v>
      </c>
      <c r="Q1912" s="3" t="s">
        <v>1475</v>
      </c>
      <c r="R1912" s="3" t="s">
        <v>2434</v>
      </c>
      <c r="S1912" s="2" t="str">
        <f>IF(P1912="심사불필요","-",VLOOKUP(K1912,'[1]자격증 backdata'!A:G,7,0))</f>
        <v>-</v>
      </c>
      <c r="T1912" s="2" t="str">
        <f>IF(S1912="-","-",IF(COUNTIFS(B:B,B1912,S:S,"필수")&gt;0,"자격요건충족","확인필요"))</f>
        <v>-</v>
      </c>
      <c r="U1912" s="2"/>
      <c r="W1912" s="2">
        <f>IF(Q1912="4급","심사불필요",VLOOKUP(K1912,'[1]자격증 backdata'!A:B,2,0))</f>
        <v>2</v>
      </c>
      <c r="X1912" s="3">
        <f>IF(R1912="A", MIN(20, SUMIFS(W:W, B:B, B1912, R:R, "A")),IF(R1912="B", MIN(30, SUMIFS(W:W, B:B, B1912, R:R, "B")),"비해당분야"))</f>
        <v>14</v>
      </c>
      <c r="Y1912" s="3" t="str">
        <f>IF(R1912="C",MIN(30,IF(COUNTIFS(B:B,B1912,W:W,"가1")=1,25,IF(COUNTIFS(B:B,B1912,W:W,"가1")&gt;=2,30,0))+IF(COUNTIFS(B:B,B1912,W:W,"나1")&gt;=4,30,IF(COUNTIFS(B:B,B1912,W:W,"나1")=3,26,IF(COUNTIFS(B:B,B1912,W:W,"나1")=2,22,IF(COUNTIFS(B:B,B1912,W:W,"나1")=1,18,0)))))+MIN(30,IF(COUNTIFS(B:B,B1912,W:W,"가2")=1,25,IF(COUNTIFS(B:B,B1912,W:W,"가2")&gt;=2,30,0))+IF(COUNTIFS(B:B,B1912,W:W,"나2")=3,30,IF(COUNTIFS(B:B,B1912,W:W,"나2")=2,25,IF(COUNTIFS(B:B,B1912,W:W,"나2")=1,20,0)))),"비해당분야")</f>
        <v>비해당분야</v>
      </c>
      <c r="Z1912" s="3" t="str">
        <f>IF(R1912="C",VLOOKUP(K1912,'[1]자격증 backdata'!A:F,6,0),"비해당분야")</f>
        <v>비해당분야</v>
      </c>
      <c r="AA1912" s="3" t="str">
        <f>IF(R1912="C",SUMIF(B:B,B1912,Z:Z),"비해당분야")</f>
        <v>비해당분야</v>
      </c>
      <c r="AB1912" s="3" t="str">
        <f>IF(R1912="C",SUM(Y1912,AA1912),"비해당분야")</f>
        <v>비해당분야</v>
      </c>
      <c r="AC1912" s="3">
        <f>IF(R1912="C",AB1912,X1912)</f>
        <v>14</v>
      </c>
      <c r="AD1912" s="3">
        <f>VLOOKUP(K1912,'[1]자격증 backdata'!A:D,4,0)</f>
        <v>0</v>
      </c>
      <c r="AE1912" s="3">
        <f>IF(_xlfn.MAXIFS(AD:AD,B:B,B1912)&gt;10,10,_xlfn.MAXIFS(AD:AD,B:B,B1912))</f>
        <v>5</v>
      </c>
      <c r="AG1912" s="2" t="str">
        <f>VLOOKUP(K1912,'[1]자격증 backdata'!A:C,3,0)</f>
        <v>M</v>
      </c>
      <c r="AH1912" s="2">
        <f>COUNTIFS($B:$B,$B1912,$AG:$AG,AH$1)</f>
        <v>0</v>
      </c>
      <c r="AI1912" s="2">
        <f>COUNTIFS($B:$B,$B1912,$AG:$AG,AI$1)</f>
        <v>0</v>
      </c>
      <c r="AJ1912" s="2">
        <f>COUNTIFS($B:$B,$B1912,$AG:$AG,AJ$1)</f>
        <v>0</v>
      </c>
      <c r="AK1912" s="2">
        <f>COUNTIFS($B:$B,$B1912,$AG:$AG,AK$1)</f>
        <v>0</v>
      </c>
      <c r="AL1912" s="2">
        <f>COUNTIFS($B:$B,$B1912,$AG:$AG,AL$1)</f>
        <v>1</v>
      </c>
      <c r="AM1912" s="2">
        <f>COUNTIFS($B:$B,$B1912,$AG:$AG,AM$1)</f>
        <v>0</v>
      </c>
      <c r="AN1912" s="2">
        <f>COUNTIFS($B:$B,$B1912,$AG:$AG,AN$1)</f>
        <v>0</v>
      </c>
      <c r="AO1912" s="2">
        <f>COUNTIFS($B:$B,$B1912,$AG:$AG,AO$1)</f>
        <v>1</v>
      </c>
      <c r="AP1912" s="2">
        <f>COUNTIFS($B:$B,$B1912,$AG:$AG,AP$1)</f>
        <v>0</v>
      </c>
      <c r="AQ1912" s="2">
        <f>COUNTIFS($B:$B,$B1912,$AG:$AG,AQ$1)</f>
        <v>1</v>
      </c>
      <c r="AR1912" s="2">
        <f>COUNTIFS($B:$B,$B1912,$AG:$AG,AR$1)</f>
        <v>0</v>
      </c>
      <c r="AS1912" s="2">
        <f>COUNTIFS($B:$B,$B1912,$AG:$AG,AS$1)</f>
        <v>0</v>
      </c>
      <c r="AT1912" s="2">
        <f>COUNTIFS($B:$B,$B1912,$AG:$AG,AT$1)</f>
        <v>1</v>
      </c>
      <c r="AU1912" s="2">
        <f>COUNTIFS($B:$B,$B1912,$AG:$AG,AU$1)</f>
        <v>0</v>
      </c>
    </row>
    <row r="1913" spans="1:47" ht="15" customHeight="1" x14ac:dyDescent="0.35">
      <c r="A1913" s="4">
        <f>IF(B1912=B1913,A1912,A1912+1)</f>
        <v>665</v>
      </c>
      <c r="B1913" s="4" t="s">
        <v>2801</v>
      </c>
      <c r="C1913" s="4" t="s">
        <v>2800</v>
      </c>
      <c r="D1913" s="4" t="s">
        <v>2583</v>
      </c>
      <c r="E1913" s="4" t="s">
        <v>2582</v>
      </c>
      <c r="F1913" s="4" t="s">
        <v>7</v>
      </c>
      <c r="G1913" s="4" t="s">
        <v>8</v>
      </c>
      <c r="H1913" s="4" t="s">
        <v>7</v>
      </c>
      <c r="I1913" s="4">
        <v>1</v>
      </c>
      <c r="J1913" s="4" t="s">
        <v>69</v>
      </c>
      <c r="K1913" s="4" t="s">
        <v>2590</v>
      </c>
      <c r="L1913" s="4" t="s">
        <v>36</v>
      </c>
      <c r="M1913" s="4" t="s">
        <v>2799</v>
      </c>
      <c r="N1913" s="4" t="s">
        <v>2663</v>
      </c>
      <c r="P1913" s="4" t="s">
        <v>669</v>
      </c>
      <c r="Q1913" s="4" t="s">
        <v>1475</v>
      </c>
      <c r="R1913" s="4" t="s">
        <v>2434</v>
      </c>
      <c r="S1913" s="5" t="str">
        <f>IF(P1913="심사불필요","-",VLOOKUP(K1913,'[1]자격증 backdata'!A:G,7,0))</f>
        <v>-</v>
      </c>
      <c r="T1913" s="5" t="str">
        <f>IF(S1913="-","-",IF(COUNTIFS(B:B,B1913,S:S,"필수")&gt;0,"자격요건충족","확인필요"))</f>
        <v>-</v>
      </c>
      <c r="U1913" s="5"/>
      <c r="W1913" s="5">
        <f>IF(Q1913="4급","심사불필요",VLOOKUP(K1913,'[1]자격증 backdata'!A:B,2,0))</f>
        <v>0</v>
      </c>
      <c r="X1913" s="4">
        <f>IF(R1913="A", MIN(20, SUMIFS(W:W, B:B, B1913, R:R, "A")),IF(R1913="B", MIN(30, SUMIFS(W:W, B:B, B1913, R:R, "B")),"비해당분야"))</f>
        <v>0</v>
      </c>
      <c r="Y1913" s="4" t="str">
        <f>IF(R1913="C",MIN(30,IF(COUNTIFS(B:B,B1913,W:W,"가1")=1,25,IF(COUNTIFS(B:B,B1913,W:W,"가1")&gt;=2,30,0))+IF(COUNTIFS(B:B,B1913,W:W,"나1")&gt;=4,30,IF(COUNTIFS(B:B,B1913,W:W,"나1")=3,26,IF(COUNTIFS(B:B,B1913,W:W,"나1")=2,22,IF(COUNTIFS(B:B,B1913,W:W,"나1")=1,18,0)))))+MIN(30,IF(COUNTIFS(B:B,B1913,W:W,"가2")=1,25,IF(COUNTIFS(B:B,B1913,W:W,"가2")&gt;=2,30,0))+IF(COUNTIFS(B:B,B1913,W:W,"나2")=3,30,IF(COUNTIFS(B:B,B1913,W:W,"나2")=2,25,IF(COUNTIFS(B:B,B1913,W:W,"나2")=1,20,0)))),"비해당분야")</f>
        <v>비해당분야</v>
      </c>
      <c r="Z1913" s="4" t="str">
        <f>IF(R1913="C",VLOOKUP(K1913,'[1]자격증 backdata'!A:F,6,0),"비해당분야")</f>
        <v>비해당분야</v>
      </c>
      <c r="AA1913" s="4" t="str">
        <f>IF(R1913="C",SUMIF(B:B,B1913,Z:Z),"비해당분야")</f>
        <v>비해당분야</v>
      </c>
      <c r="AB1913" s="4" t="str">
        <f>IF(R1913="C",SUM(Y1913,AA1913),"비해당분야")</f>
        <v>비해당분야</v>
      </c>
      <c r="AC1913" s="4">
        <f>IF(R1913="C",AB1913,X1913)</f>
        <v>0</v>
      </c>
      <c r="AD1913" s="4">
        <f>VLOOKUP(K1913,'[1]자격증 backdata'!A:D,4,0)</f>
        <v>5</v>
      </c>
      <c r="AE1913" s="4">
        <f>IF(_xlfn.MAXIFS(AD:AD,B:B,B1913)&gt;10,10,_xlfn.MAXIFS(AD:AD,B:B,B1913))</f>
        <v>5</v>
      </c>
      <c r="AG1913" s="5">
        <f>VLOOKUP(K1913,'[1]자격증 backdata'!A:C,3,0)</f>
        <v>0</v>
      </c>
      <c r="AH1913" s="5">
        <f>COUNTIFS($B:$B,$B1913,$AG:$AG,AH$1)</f>
        <v>0</v>
      </c>
      <c r="AI1913" s="5">
        <f>COUNTIFS($B:$B,$B1913,$AG:$AG,AI$1)</f>
        <v>0</v>
      </c>
      <c r="AJ1913" s="5">
        <f>COUNTIFS($B:$B,$B1913,$AG:$AG,AJ$1)</f>
        <v>0</v>
      </c>
      <c r="AK1913" s="5">
        <f>COUNTIFS($B:$B,$B1913,$AG:$AG,AK$1)</f>
        <v>0</v>
      </c>
      <c r="AL1913" s="5">
        <f>COUNTIFS($B:$B,$B1913,$AG:$AG,AL$1)</f>
        <v>0</v>
      </c>
      <c r="AM1913" s="5">
        <f>COUNTIFS($B:$B,$B1913,$AG:$AG,AM$1)</f>
        <v>0</v>
      </c>
      <c r="AN1913" s="5">
        <f>COUNTIFS($B:$B,$B1913,$AG:$AG,AN$1)</f>
        <v>0</v>
      </c>
      <c r="AO1913" s="5">
        <f>COUNTIFS($B:$B,$B1913,$AG:$AG,AO$1)</f>
        <v>0</v>
      </c>
      <c r="AP1913" s="5">
        <f>COUNTIFS($B:$B,$B1913,$AG:$AG,AP$1)</f>
        <v>0</v>
      </c>
      <c r="AQ1913" s="5">
        <f>COUNTIFS($B:$B,$B1913,$AG:$AG,AQ$1)</f>
        <v>0</v>
      </c>
      <c r="AR1913" s="5">
        <f>COUNTIFS($B:$B,$B1913,$AG:$AG,AR$1)</f>
        <v>0</v>
      </c>
      <c r="AS1913" s="5">
        <f>COUNTIFS($B:$B,$B1913,$AG:$AG,AS$1)</f>
        <v>0</v>
      </c>
      <c r="AT1913" s="5">
        <f>COUNTIFS($B:$B,$B1913,$AG:$AG,AT$1)</f>
        <v>0</v>
      </c>
      <c r="AU1913" s="5">
        <f>COUNTIFS($B:$B,$B1913,$AG:$AG,AU$1)</f>
        <v>0</v>
      </c>
    </row>
    <row r="1914" spans="1:47" ht="15" customHeight="1" x14ac:dyDescent="0.35">
      <c r="A1914" s="3">
        <f>IF(B1913=B1914,A1913,A1913+1)</f>
        <v>666</v>
      </c>
      <c r="B1914" s="3" t="s">
        <v>2797</v>
      </c>
      <c r="C1914" s="3" t="s">
        <v>2796</v>
      </c>
      <c r="D1914" s="3" t="s">
        <v>2583</v>
      </c>
      <c r="E1914" s="3" t="s">
        <v>2582</v>
      </c>
      <c r="F1914" s="4" t="s">
        <v>7</v>
      </c>
      <c r="G1914" s="4" t="s">
        <v>8</v>
      </c>
      <c r="H1914" s="4" t="s">
        <v>7</v>
      </c>
      <c r="I1914" s="3">
        <v>1</v>
      </c>
      <c r="J1914" s="3" t="s">
        <v>38</v>
      </c>
      <c r="K1914" s="3" t="s">
        <v>2659</v>
      </c>
      <c r="L1914" s="3" t="s">
        <v>36</v>
      </c>
      <c r="M1914" s="3" t="s">
        <v>2798</v>
      </c>
      <c r="N1914" s="3" t="s">
        <v>90</v>
      </c>
      <c r="P1914" s="3" t="s">
        <v>669</v>
      </c>
      <c r="Q1914" s="3" t="s">
        <v>1475</v>
      </c>
      <c r="R1914" s="3" t="s">
        <v>2434</v>
      </c>
      <c r="S1914" s="2" t="str">
        <f>IF(P1914="심사불필요","-",VLOOKUP(K1914,'[1]자격증 backdata'!A:G,7,0))</f>
        <v>-</v>
      </c>
      <c r="T1914" s="2" t="str">
        <f>IF(S1914="-","-",IF(COUNTIFS(B:B,B1914,S:S,"필수")&gt;0,"자격요건충족","확인필요"))</f>
        <v>-</v>
      </c>
      <c r="U1914" s="2"/>
      <c r="W1914" s="2">
        <f>IF(Q1914="4급","심사불필요",VLOOKUP(K1914,'[1]자격증 backdata'!A:B,2,0))</f>
        <v>0</v>
      </c>
      <c r="X1914" s="3">
        <f>IF(R1914="A", MIN(20, SUMIFS(W:W, B:B, B1914, R:R, "A")),IF(R1914="B", MIN(30, SUMIFS(W:W, B:B, B1914, R:R, "B")),"비해당분야"))</f>
        <v>4</v>
      </c>
      <c r="Y1914" s="3" t="str">
        <f>IF(R1914="C",MIN(30,IF(COUNTIFS(B:B,B1914,W:W,"가1")=1,25,IF(COUNTIFS(B:B,B1914,W:W,"가1")&gt;=2,30,0))+IF(COUNTIFS(B:B,B1914,W:W,"나1")&gt;=4,30,IF(COUNTIFS(B:B,B1914,W:W,"나1")=3,26,IF(COUNTIFS(B:B,B1914,W:W,"나1")=2,22,IF(COUNTIFS(B:B,B1914,W:W,"나1")=1,18,0)))))+MIN(30,IF(COUNTIFS(B:B,B1914,W:W,"가2")=1,25,IF(COUNTIFS(B:B,B1914,W:W,"가2")&gt;=2,30,0))+IF(COUNTIFS(B:B,B1914,W:W,"나2")=3,30,IF(COUNTIFS(B:B,B1914,W:W,"나2")=2,25,IF(COUNTIFS(B:B,B1914,W:W,"나2")=1,20,0)))),"비해당분야")</f>
        <v>비해당분야</v>
      </c>
      <c r="Z1914" s="3" t="str">
        <f>IF(R1914="C",VLOOKUP(K1914,'[1]자격증 backdata'!A:F,6,0),"비해당분야")</f>
        <v>비해당분야</v>
      </c>
      <c r="AA1914" s="3" t="str">
        <f>IF(R1914="C",SUMIF(B:B,B1914,Z:Z),"비해당분야")</f>
        <v>비해당분야</v>
      </c>
      <c r="AB1914" s="3" t="str">
        <f>IF(R1914="C",SUM(Y1914,AA1914),"비해당분야")</f>
        <v>비해당분야</v>
      </c>
      <c r="AC1914" s="3">
        <f>IF(R1914="C",AB1914,X1914)</f>
        <v>4</v>
      </c>
      <c r="AD1914" s="3">
        <f>VLOOKUP(K1914,'[1]자격증 backdata'!A:D,4,0)</f>
        <v>5</v>
      </c>
      <c r="AE1914" s="3">
        <f>IF(_xlfn.MAXIFS(AD:AD,B:B,B1914)&gt;10,10,_xlfn.MAXIFS(AD:AD,B:B,B1914))</f>
        <v>5</v>
      </c>
      <c r="AG1914" s="2">
        <f>VLOOKUP(K1914,'[1]자격증 backdata'!A:C,3,0)</f>
        <v>0</v>
      </c>
      <c r="AH1914" s="2">
        <f>COUNTIFS($B:$B,$B1914,$AG:$AG,AH$1)</f>
        <v>0</v>
      </c>
      <c r="AI1914" s="2">
        <f>COUNTIFS($B:$B,$B1914,$AG:$AG,AI$1)</f>
        <v>0</v>
      </c>
      <c r="AJ1914" s="2">
        <f>COUNTIFS($B:$B,$B1914,$AG:$AG,AJ$1)</f>
        <v>0</v>
      </c>
      <c r="AK1914" s="2">
        <f>COUNTIFS($B:$B,$B1914,$AG:$AG,AK$1)</f>
        <v>0</v>
      </c>
      <c r="AL1914" s="2">
        <f>COUNTIFS($B:$B,$B1914,$AG:$AG,AL$1)</f>
        <v>0</v>
      </c>
      <c r="AM1914" s="2">
        <f>COUNTIFS($B:$B,$B1914,$AG:$AG,AM$1)</f>
        <v>0</v>
      </c>
      <c r="AN1914" s="2">
        <f>COUNTIFS($B:$B,$B1914,$AG:$AG,AN$1)</f>
        <v>0</v>
      </c>
      <c r="AO1914" s="2">
        <f>COUNTIFS($B:$B,$B1914,$AG:$AG,AO$1)</f>
        <v>0</v>
      </c>
      <c r="AP1914" s="2">
        <f>COUNTIFS($B:$B,$B1914,$AG:$AG,AP$1)</f>
        <v>0</v>
      </c>
      <c r="AQ1914" s="2">
        <f>COUNTIFS($B:$B,$B1914,$AG:$AG,AQ$1)</f>
        <v>0</v>
      </c>
      <c r="AR1914" s="2">
        <f>COUNTIFS($B:$B,$B1914,$AG:$AG,AR$1)</f>
        <v>0</v>
      </c>
      <c r="AS1914" s="2">
        <f>COUNTIFS($B:$B,$B1914,$AG:$AG,AS$1)</f>
        <v>0</v>
      </c>
      <c r="AT1914" s="2">
        <f>COUNTIFS($B:$B,$B1914,$AG:$AG,AT$1)</f>
        <v>1</v>
      </c>
      <c r="AU1914" s="2">
        <f>COUNTIFS($B:$B,$B1914,$AG:$AG,AU$1)</f>
        <v>0</v>
      </c>
    </row>
    <row r="1915" spans="1:47" ht="15" customHeight="1" x14ac:dyDescent="0.35">
      <c r="A1915" s="7">
        <f>IF(B1914=B1915,A1914,A1914+1)</f>
        <v>666</v>
      </c>
      <c r="B1915" s="7" t="s">
        <v>2797</v>
      </c>
      <c r="C1915" s="7" t="s">
        <v>2796</v>
      </c>
      <c r="D1915" s="7" t="s">
        <v>2583</v>
      </c>
      <c r="E1915" s="7" t="s">
        <v>2582</v>
      </c>
      <c r="F1915" s="4" t="s">
        <v>7</v>
      </c>
      <c r="G1915" s="4" t="s">
        <v>8</v>
      </c>
      <c r="H1915" s="4" t="s">
        <v>7</v>
      </c>
      <c r="I1915" s="3">
        <v>2</v>
      </c>
      <c r="J1915" s="3" t="s">
        <v>106</v>
      </c>
      <c r="K1915" s="3" t="s">
        <v>2581</v>
      </c>
      <c r="L1915" s="3" t="s">
        <v>55</v>
      </c>
      <c r="M1915" s="3" t="s">
        <v>2795</v>
      </c>
      <c r="N1915" s="3" t="s">
        <v>138</v>
      </c>
      <c r="P1915" s="3" t="s">
        <v>669</v>
      </c>
      <c r="Q1915" s="3" t="s">
        <v>1475</v>
      </c>
      <c r="R1915" s="3" t="s">
        <v>2434</v>
      </c>
      <c r="S1915" s="2" t="str">
        <f>IF(P1915="심사불필요","-",VLOOKUP(K1915,'[1]자격증 backdata'!A:G,7,0))</f>
        <v>-</v>
      </c>
      <c r="T1915" s="2" t="str">
        <f>IF(S1915="-","-",IF(COUNTIFS(B:B,B1915,S:S,"필수")&gt;0,"자격요건충족","확인필요"))</f>
        <v>-</v>
      </c>
      <c r="U1915" s="2"/>
      <c r="W1915" s="2">
        <f>IF(Q1915="4급","심사불필요",VLOOKUP(K1915,'[1]자격증 backdata'!A:B,2,0))</f>
        <v>4</v>
      </c>
      <c r="X1915" s="3">
        <f>IF(R1915="A", MIN(20, SUMIFS(W:W, B:B, B1915, R:R, "A")),IF(R1915="B", MIN(30, SUMIFS(W:W, B:B, B1915, R:R, "B")),"비해당분야"))</f>
        <v>4</v>
      </c>
      <c r="Y1915" s="3" t="str">
        <f>IF(R1915="C",MIN(30,IF(COUNTIFS(B:B,B1915,W:W,"가1")=1,25,IF(COUNTIFS(B:B,B1915,W:W,"가1")&gt;=2,30,0))+IF(COUNTIFS(B:B,B1915,W:W,"나1")&gt;=4,30,IF(COUNTIFS(B:B,B1915,W:W,"나1")=3,26,IF(COUNTIFS(B:B,B1915,W:W,"나1")=2,22,IF(COUNTIFS(B:B,B1915,W:W,"나1")=1,18,0)))))+MIN(30,IF(COUNTIFS(B:B,B1915,W:W,"가2")=1,25,IF(COUNTIFS(B:B,B1915,W:W,"가2")&gt;=2,30,0))+IF(COUNTIFS(B:B,B1915,W:W,"나2")=3,30,IF(COUNTIFS(B:B,B1915,W:W,"나2")=2,25,IF(COUNTIFS(B:B,B1915,W:W,"나2")=1,20,0)))),"비해당분야")</f>
        <v>비해당분야</v>
      </c>
      <c r="Z1915" s="3" t="str">
        <f>IF(R1915="C",VLOOKUP(K1915,'[1]자격증 backdata'!A:F,6,0),"비해당분야")</f>
        <v>비해당분야</v>
      </c>
      <c r="AA1915" s="3" t="str">
        <f>IF(R1915="C",SUMIF(B:B,B1915,Z:Z),"비해당분야")</f>
        <v>비해당분야</v>
      </c>
      <c r="AB1915" s="3" t="str">
        <f>IF(R1915="C",SUM(Y1915,AA1915),"비해당분야")</f>
        <v>비해당분야</v>
      </c>
      <c r="AC1915" s="3">
        <f>IF(R1915="C",AB1915,X1915)</f>
        <v>4</v>
      </c>
      <c r="AD1915" s="3">
        <f>VLOOKUP(K1915,'[1]자격증 backdata'!A:D,4,0)</f>
        <v>0</v>
      </c>
      <c r="AE1915" s="3">
        <f>IF(_xlfn.MAXIFS(AD:AD,B:B,B1915)&gt;10,10,_xlfn.MAXIFS(AD:AD,B:B,B1915))</f>
        <v>5</v>
      </c>
      <c r="AG1915" s="2" t="str">
        <f>VLOOKUP(K1915,'[1]자격증 backdata'!A:C,3,0)</f>
        <v>M</v>
      </c>
      <c r="AH1915" s="2">
        <f>COUNTIFS($B:$B,$B1915,$AG:$AG,AH$1)</f>
        <v>0</v>
      </c>
      <c r="AI1915" s="2">
        <f>COUNTIFS($B:$B,$B1915,$AG:$AG,AI$1)</f>
        <v>0</v>
      </c>
      <c r="AJ1915" s="2">
        <f>COUNTIFS($B:$B,$B1915,$AG:$AG,AJ$1)</f>
        <v>0</v>
      </c>
      <c r="AK1915" s="2">
        <f>COUNTIFS($B:$B,$B1915,$AG:$AG,AK$1)</f>
        <v>0</v>
      </c>
      <c r="AL1915" s="2">
        <f>COUNTIFS($B:$B,$B1915,$AG:$AG,AL$1)</f>
        <v>0</v>
      </c>
      <c r="AM1915" s="2">
        <f>COUNTIFS($B:$B,$B1915,$AG:$AG,AM$1)</f>
        <v>0</v>
      </c>
      <c r="AN1915" s="2">
        <f>COUNTIFS($B:$B,$B1915,$AG:$AG,AN$1)</f>
        <v>0</v>
      </c>
      <c r="AO1915" s="2">
        <f>COUNTIFS($B:$B,$B1915,$AG:$AG,AO$1)</f>
        <v>0</v>
      </c>
      <c r="AP1915" s="2">
        <f>COUNTIFS($B:$B,$B1915,$AG:$AG,AP$1)</f>
        <v>0</v>
      </c>
      <c r="AQ1915" s="2">
        <f>COUNTIFS($B:$B,$B1915,$AG:$AG,AQ$1)</f>
        <v>0</v>
      </c>
      <c r="AR1915" s="2">
        <f>COUNTIFS($B:$B,$B1915,$AG:$AG,AR$1)</f>
        <v>0</v>
      </c>
      <c r="AS1915" s="2">
        <f>COUNTIFS($B:$B,$B1915,$AG:$AG,AS$1)</f>
        <v>0</v>
      </c>
      <c r="AT1915" s="2">
        <f>COUNTIFS($B:$B,$B1915,$AG:$AG,AT$1)</f>
        <v>1</v>
      </c>
      <c r="AU1915" s="2">
        <f>COUNTIFS($B:$B,$B1915,$AG:$AG,AU$1)</f>
        <v>0</v>
      </c>
    </row>
    <row r="1916" spans="1:47" ht="15" customHeight="1" x14ac:dyDescent="0.35">
      <c r="A1916" s="4">
        <f>IF(B1915=B1916,A1915,A1915+1)</f>
        <v>667</v>
      </c>
      <c r="B1916" s="4" t="s">
        <v>2793</v>
      </c>
      <c r="C1916" s="4" t="s">
        <v>2792</v>
      </c>
      <c r="D1916" s="4" t="s">
        <v>2583</v>
      </c>
      <c r="E1916" s="4" t="s">
        <v>2582</v>
      </c>
      <c r="F1916" s="4" t="s">
        <v>7</v>
      </c>
      <c r="G1916" s="4" t="s">
        <v>8</v>
      </c>
      <c r="H1916" s="4" t="s">
        <v>7</v>
      </c>
      <c r="I1916" s="4">
        <v>1</v>
      </c>
      <c r="J1916" s="4" t="s">
        <v>69</v>
      </c>
      <c r="K1916" s="4" t="s">
        <v>2590</v>
      </c>
      <c r="L1916" s="4" t="s">
        <v>36</v>
      </c>
      <c r="M1916" s="4" t="s">
        <v>2794</v>
      </c>
      <c r="N1916" s="4" t="s">
        <v>340</v>
      </c>
      <c r="P1916" s="4" t="s">
        <v>669</v>
      </c>
      <c r="Q1916" s="4" t="s">
        <v>1475</v>
      </c>
      <c r="R1916" s="4" t="s">
        <v>2434</v>
      </c>
      <c r="S1916" s="5" t="str">
        <f>IF(P1916="심사불필요","-",VLOOKUP(K1916,'[1]자격증 backdata'!A:G,7,0))</f>
        <v>-</v>
      </c>
      <c r="T1916" s="5" t="str">
        <f>IF(S1916="-","-",IF(COUNTIFS(B:B,B1916,S:S,"필수")&gt;0,"자격요건충족","확인필요"))</f>
        <v>-</v>
      </c>
      <c r="U1916" s="5"/>
      <c r="W1916" s="5">
        <f>IF(Q1916="4급","심사불필요",VLOOKUP(K1916,'[1]자격증 backdata'!A:B,2,0))</f>
        <v>0</v>
      </c>
      <c r="X1916" s="4">
        <f>IF(R1916="A", MIN(20, SUMIFS(W:W, B:B, B1916, R:R, "A")),IF(R1916="B", MIN(30, SUMIFS(W:W, B:B, B1916, R:R, "B")),"비해당분야"))</f>
        <v>4</v>
      </c>
      <c r="Y1916" s="4" t="str">
        <f>IF(R1916="C",MIN(30,IF(COUNTIFS(B:B,B1916,W:W,"가1")=1,25,IF(COUNTIFS(B:B,B1916,W:W,"가1")&gt;=2,30,0))+IF(COUNTIFS(B:B,B1916,W:W,"나1")&gt;=4,30,IF(COUNTIFS(B:B,B1916,W:W,"나1")=3,26,IF(COUNTIFS(B:B,B1916,W:W,"나1")=2,22,IF(COUNTIFS(B:B,B1916,W:W,"나1")=1,18,0)))))+MIN(30,IF(COUNTIFS(B:B,B1916,W:W,"가2")=1,25,IF(COUNTIFS(B:B,B1916,W:W,"가2")&gt;=2,30,0))+IF(COUNTIFS(B:B,B1916,W:W,"나2")=3,30,IF(COUNTIFS(B:B,B1916,W:W,"나2")=2,25,IF(COUNTIFS(B:B,B1916,W:W,"나2")=1,20,0)))),"비해당분야")</f>
        <v>비해당분야</v>
      </c>
      <c r="Z1916" s="4" t="str">
        <f>IF(R1916="C",VLOOKUP(K1916,'[1]자격증 backdata'!A:F,6,0),"비해당분야")</f>
        <v>비해당분야</v>
      </c>
      <c r="AA1916" s="4" t="str">
        <f>IF(R1916="C",SUMIF(B:B,B1916,Z:Z),"비해당분야")</f>
        <v>비해당분야</v>
      </c>
      <c r="AB1916" s="4" t="str">
        <f>IF(R1916="C",SUM(Y1916,AA1916),"비해당분야")</f>
        <v>비해당분야</v>
      </c>
      <c r="AC1916" s="4">
        <f>IF(R1916="C",AB1916,X1916)</f>
        <v>4</v>
      </c>
      <c r="AD1916" s="4">
        <f>VLOOKUP(K1916,'[1]자격증 backdata'!A:D,4,0)</f>
        <v>5</v>
      </c>
      <c r="AE1916" s="4">
        <f>IF(_xlfn.MAXIFS(AD:AD,B:B,B1916)&gt;10,10,_xlfn.MAXIFS(AD:AD,B:B,B1916))</f>
        <v>5</v>
      </c>
      <c r="AG1916" s="5">
        <f>VLOOKUP(K1916,'[1]자격증 backdata'!A:C,3,0)</f>
        <v>0</v>
      </c>
      <c r="AH1916" s="5">
        <f>COUNTIFS($B:$B,$B1916,$AG:$AG,AH$1)</f>
        <v>0</v>
      </c>
      <c r="AI1916" s="5">
        <f>COUNTIFS($B:$B,$B1916,$AG:$AG,AI$1)</f>
        <v>0</v>
      </c>
      <c r="AJ1916" s="5">
        <f>COUNTIFS($B:$B,$B1916,$AG:$AG,AJ$1)</f>
        <v>0</v>
      </c>
      <c r="AK1916" s="5">
        <f>COUNTIFS($B:$B,$B1916,$AG:$AG,AK$1)</f>
        <v>0</v>
      </c>
      <c r="AL1916" s="5">
        <f>COUNTIFS($B:$B,$B1916,$AG:$AG,AL$1)</f>
        <v>0</v>
      </c>
      <c r="AM1916" s="5">
        <f>COUNTIFS($B:$B,$B1916,$AG:$AG,AM$1)</f>
        <v>0</v>
      </c>
      <c r="AN1916" s="5">
        <f>COUNTIFS($B:$B,$B1916,$AG:$AG,AN$1)</f>
        <v>0</v>
      </c>
      <c r="AO1916" s="5">
        <f>COUNTIFS($B:$B,$B1916,$AG:$AG,AO$1)</f>
        <v>0</v>
      </c>
      <c r="AP1916" s="5">
        <f>COUNTIFS($B:$B,$B1916,$AG:$AG,AP$1)</f>
        <v>0</v>
      </c>
      <c r="AQ1916" s="5">
        <f>COUNTIFS($B:$B,$B1916,$AG:$AG,AQ$1)</f>
        <v>0</v>
      </c>
      <c r="AR1916" s="5">
        <f>COUNTIFS($B:$B,$B1916,$AG:$AG,AR$1)</f>
        <v>0</v>
      </c>
      <c r="AS1916" s="5">
        <f>COUNTIFS($B:$B,$B1916,$AG:$AG,AS$1)</f>
        <v>0</v>
      </c>
      <c r="AT1916" s="5">
        <f>COUNTIFS($B:$B,$B1916,$AG:$AG,AT$1)</f>
        <v>1</v>
      </c>
      <c r="AU1916" s="5">
        <f>COUNTIFS($B:$B,$B1916,$AG:$AG,AU$1)</f>
        <v>0</v>
      </c>
    </row>
    <row r="1917" spans="1:47" ht="15" customHeight="1" x14ac:dyDescent="0.35">
      <c r="A1917" s="6">
        <f>IF(B1916=B1917,A1916,A1916+1)</f>
        <v>667</v>
      </c>
      <c r="B1917" s="6" t="s">
        <v>2793</v>
      </c>
      <c r="C1917" s="6" t="s">
        <v>2792</v>
      </c>
      <c r="D1917" s="6" t="s">
        <v>2583</v>
      </c>
      <c r="E1917" s="6" t="s">
        <v>2582</v>
      </c>
      <c r="F1917" s="4" t="s">
        <v>7</v>
      </c>
      <c r="G1917" s="4" t="s">
        <v>8</v>
      </c>
      <c r="H1917" s="4" t="s">
        <v>7</v>
      </c>
      <c r="I1917" s="4">
        <v>2</v>
      </c>
      <c r="J1917" s="4" t="s">
        <v>106</v>
      </c>
      <c r="K1917" s="4" t="s">
        <v>2581</v>
      </c>
      <c r="L1917" s="4" t="s">
        <v>55</v>
      </c>
      <c r="M1917" s="4" t="s">
        <v>2791</v>
      </c>
      <c r="N1917" s="4" t="s">
        <v>1608</v>
      </c>
      <c r="P1917" s="4" t="s">
        <v>669</v>
      </c>
      <c r="Q1917" s="4" t="s">
        <v>1475</v>
      </c>
      <c r="R1917" s="4" t="s">
        <v>2434</v>
      </c>
      <c r="S1917" s="5" t="str">
        <f>IF(P1917="심사불필요","-",VLOOKUP(K1917,'[1]자격증 backdata'!A:G,7,0))</f>
        <v>-</v>
      </c>
      <c r="T1917" s="5" t="str">
        <f>IF(S1917="-","-",IF(COUNTIFS(B:B,B1917,S:S,"필수")&gt;0,"자격요건충족","확인필요"))</f>
        <v>-</v>
      </c>
      <c r="U1917" s="5"/>
      <c r="W1917" s="5">
        <f>IF(Q1917="4급","심사불필요",VLOOKUP(K1917,'[1]자격증 backdata'!A:B,2,0))</f>
        <v>4</v>
      </c>
      <c r="X1917" s="4">
        <f>IF(R1917="A", MIN(20, SUMIFS(W:W, B:B, B1917, R:R, "A")),IF(R1917="B", MIN(30, SUMIFS(W:W, B:B, B1917, R:R, "B")),"비해당분야"))</f>
        <v>4</v>
      </c>
      <c r="Y1917" s="4" t="str">
        <f>IF(R1917="C",MIN(30,IF(COUNTIFS(B:B,B1917,W:W,"가1")=1,25,IF(COUNTIFS(B:B,B1917,W:W,"가1")&gt;=2,30,0))+IF(COUNTIFS(B:B,B1917,W:W,"나1")&gt;=4,30,IF(COUNTIFS(B:B,B1917,W:W,"나1")=3,26,IF(COUNTIFS(B:B,B1917,W:W,"나1")=2,22,IF(COUNTIFS(B:B,B1917,W:W,"나1")=1,18,0)))))+MIN(30,IF(COUNTIFS(B:B,B1917,W:W,"가2")=1,25,IF(COUNTIFS(B:B,B1917,W:W,"가2")&gt;=2,30,0))+IF(COUNTIFS(B:B,B1917,W:W,"나2")=3,30,IF(COUNTIFS(B:B,B1917,W:W,"나2")=2,25,IF(COUNTIFS(B:B,B1917,W:W,"나2")=1,20,0)))),"비해당분야")</f>
        <v>비해당분야</v>
      </c>
      <c r="Z1917" s="4" t="str">
        <f>IF(R1917="C",VLOOKUP(K1917,'[1]자격증 backdata'!A:F,6,0),"비해당분야")</f>
        <v>비해당분야</v>
      </c>
      <c r="AA1917" s="4" t="str">
        <f>IF(R1917="C",SUMIF(B:B,B1917,Z:Z),"비해당분야")</f>
        <v>비해당분야</v>
      </c>
      <c r="AB1917" s="4" t="str">
        <f>IF(R1917="C",SUM(Y1917,AA1917),"비해당분야")</f>
        <v>비해당분야</v>
      </c>
      <c r="AC1917" s="4">
        <f>IF(R1917="C",AB1917,X1917)</f>
        <v>4</v>
      </c>
      <c r="AD1917" s="4">
        <f>VLOOKUP(K1917,'[1]자격증 backdata'!A:D,4,0)</f>
        <v>0</v>
      </c>
      <c r="AE1917" s="4">
        <f>IF(_xlfn.MAXIFS(AD:AD,B:B,B1917)&gt;10,10,_xlfn.MAXIFS(AD:AD,B:B,B1917))</f>
        <v>5</v>
      </c>
      <c r="AG1917" s="5" t="str">
        <f>VLOOKUP(K1917,'[1]자격증 backdata'!A:C,3,0)</f>
        <v>M</v>
      </c>
      <c r="AH1917" s="5">
        <f>COUNTIFS($B:$B,$B1917,$AG:$AG,AH$1)</f>
        <v>0</v>
      </c>
      <c r="AI1917" s="5">
        <f>COUNTIFS($B:$B,$B1917,$AG:$AG,AI$1)</f>
        <v>0</v>
      </c>
      <c r="AJ1917" s="5">
        <f>COUNTIFS($B:$B,$B1917,$AG:$AG,AJ$1)</f>
        <v>0</v>
      </c>
      <c r="AK1917" s="5">
        <f>COUNTIFS($B:$B,$B1917,$AG:$AG,AK$1)</f>
        <v>0</v>
      </c>
      <c r="AL1917" s="5">
        <f>COUNTIFS($B:$B,$B1917,$AG:$AG,AL$1)</f>
        <v>0</v>
      </c>
      <c r="AM1917" s="5">
        <f>COUNTIFS($B:$B,$B1917,$AG:$AG,AM$1)</f>
        <v>0</v>
      </c>
      <c r="AN1917" s="5">
        <f>COUNTIFS($B:$B,$B1917,$AG:$AG,AN$1)</f>
        <v>0</v>
      </c>
      <c r="AO1917" s="5">
        <f>COUNTIFS($B:$B,$B1917,$AG:$AG,AO$1)</f>
        <v>0</v>
      </c>
      <c r="AP1917" s="5">
        <f>COUNTIFS($B:$B,$B1917,$AG:$AG,AP$1)</f>
        <v>0</v>
      </c>
      <c r="AQ1917" s="5">
        <f>COUNTIFS($B:$B,$B1917,$AG:$AG,AQ$1)</f>
        <v>0</v>
      </c>
      <c r="AR1917" s="5">
        <f>COUNTIFS($B:$B,$B1917,$AG:$AG,AR$1)</f>
        <v>0</v>
      </c>
      <c r="AS1917" s="5">
        <f>COUNTIFS($B:$B,$B1917,$AG:$AG,AS$1)</f>
        <v>0</v>
      </c>
      <c r="AT1917" s="5">
        <f>COUNTIFS($B:$B,$B1917,$AG:$AG,AT$1)</f>
        <v>1</v>
      </c>
      <c r="AU1917" s="5">
        <f>COUNTIFS($B:$B,$B1917,$AG:$AG,AU$1)</f>
        <v>0</v>
      </c>
    </row>
    <row r="1918" spans="1:47" ht="15" customHeight="1" x14ac:dyDescent="0.35">
      <c r="A1918" s="3">
        <f>IF(B1917=B1918,A1917,A1917+1)</f>
        <v>668</v>
      </c>
      <c r="B1918" s="3" t="s">
        <v>2789</v>
      </c>
      <c r="C1918" s="3" t="s">
        <v>2788</v>
      </c>
      <c r="D1918" s="3" t="s">
        <v>2583</v>
      </c>
      <c r="E1918" s="3" t="s">
        <v>2582</v>
      </c>
      <c r="F1918" s="4" t="s">
        <v>7</v>
      </c>
      <c r="G1918" s="4" t="s">
        <v>8</v>
      </c>
      <c r="H1918" s="4" t="s">
        <v>7</v>
      </c>
      <c r="I1918" s="3">
        <v>1</v>
      </c>
      <c r="J1918" s="3" t="s">
        <v>69</v>
      </c>
      <c r="K1918" s="3" t="s">
        <v>2590</v>
      </c>
      <c r="L1918" s="3" t="s">
        <v>36</v>
      </c>
      <c r="M1918" s="3" t="s">
        <v>2790</v>
      </c>
      <c r="N1918" s="3" t="s">
        <v>585</v>
      </c>
      <c r="P1918" s="3" t="s">
        <v>669</v>
      </c>
      <c r="Q1918" s="3" t="s">
        <v>1475</v>
      </c>
      <c r="R1918" s="3" t="s">
        <v>2434</v>
      </c>
      <c r="S1918" s="2" t="str">
        <f>IF(P1918="심사불필요","-",VLOOKUP(K1918,'[1]자격증 backdata'!A:G,7,0))</f>
        <v>-</v>
      </c>
      <c r="T1918" s="2" t="str">
        <f>IF(S1918="-","-",IF(COUNTIFS(B:B,B1918,S:S,"필수")&gt;0,"자격요건충족","확인필요"))</f>
        <v>-</v>
      </c>
      <c r="U1918" s="2"/>
      <c r="W1918" s="2">
        <f>IF(Q1918="4급","심사불필요",VLOOKUP(K1918,'[1]자격증 backdata'!A:B,2,0))</f>
        <v>0</v>
      </c>
      <c r="X1918" s="3">
        <f>IF(R1918="A", MIN(20, SUMIFS(W:W, B:B, B1918, R:R, "A")),IF(R1918="B", MIN(30, SUMIFS(W:W, B:B, B1918, R:R, "B")),"비해당분야"))</f>
        <v>4</v>
      </c>
      <c r="Y1918" s="3" t="str">
        <f>IF(R1918="C",MIN(30,IF(COUNTIFS(B:B,B1918,W:W,"가1")=1,25,IF(COUNTIFS(B:B,B1918,W:W,"가1")&gt;=2,30,0))+IF(COUNTIFS(B:B,B1918,W:W,"나1")&gt;=4,30,IF(COUNTIFS(B:B,B1918,W:W,"나1")=3,26,IF(COUNTIFS(B:B,B1918,W:W,"나1")=2,22,IF(COUNTIFS(B:B,B1918,W:W,"나1")=1,18,0)))))+MIN(30,IF(COUNTIFS(B:B,B1918,W:W,"가2")=1,25,IF(COUNTIFS(B:B,B1918,W:W,"가2")&gt;=2,30,0))+IF(COUNTIFS(B:B,B1918,W:W,"나2")=3,30,IF(COUNTIFS(B:B,B1918,W:W,"나2")=2,25,IF(COUNTIFS(B:B,B1918,W:W,"나2")=1,20,0)))),"비해당분야")</f>
        <v>비해당분야</v>
      </c>
      <c r="Z1918" s="3" t="str">
        <f>IF(R1918="C",VLOOKUP(K1918,'[1]자격증 backdata'!A:F,6,0),"비해당분야")</f>
        <v>비해당분야</v>
      </c>
      <c r="AA1918" s="3" t="str">
        <f>IF(R1918="C",SUMIF(B:B,B1918,Z:Z),"비해당분야")</f>
        <v>비해당분야</v>
      </c>
      <c r="AB1918" s="3" t="str">
        <f>IF(R1918="C",SUM(Y1918,AA1918),"비해당분야")</f>
        <v>비해당분야</v>
      </c>
      <c r="AC1918" s="3">
        <f>IF(R1918="C",AB1918,X1918)</f>
        <v>4</v>
      </c>
      <c r="AD1918" s="3">
        <f>VLOOKUP(K1918,'[1]자격증 backdata'!A:D,4,0)</f>
        <v>5</v>
      </c>
      <c r="AE1918" s="3">
        <f>IF(_xlfn.MAXIFS(AD:AD,B:B,B1918)&gt;10,10,_xlfn.MAXIFS(AD:AD,B:B,B1918))</f>
        <v>5</v>
      </c>
      <c r="AG1918" s="2">
        <f>VLOOKUP(K1918,'[1]자격증 backdata'!A:C,3,0)</f>
        <v>0</v>
      </c>
      <c r="AH1918" s="2">
        <f>COUNTIFS($B:$B,$B1918,$AG:$AG,AH$1)</f>
        <v>0</v>
      </c>
      <c r="AI1918" s="2">
        <f>COUNTIFS($B:$B,$B1918,$AG:$AG,AI$1)</f>
        <v>0</v>
      </c>
      <c r="AJ1918" s="2">
        <f>COUNTIFS($B:$B,$B1918,$AG:$AG,AJ$1)</f>
        <v>0</v>
      </c>
      <c r="AK1918" s="2">
        <f>COUNTIFS($B:$B,$B1918,$AG:$AG,AK$1)</f>
        <v>0</v>
      </c>
      <c r="AL1918" s="2">
        <f>COUNTIFS($B:$B,$B1918,$AG:$AG,AL$1)</f>
        <v>0</v>
      </c>
      <c r="AM1918" s="2">
        <f>COUNTIFS($B:$B,$B1918,$AG:$AG,AM$1)</f>
        <v>0</v>
      </c>
      <c r="AN1918" s="2">
        <f>COUNTIFS($B:$B,$B1918,$AG:$AG,AN$1)</f>
        <v>0</v>
      </c>
      <c r="AO1918" s="2">
        <f>COUNTIFS($B:$B,$B1918,$AG:$AG,AO$1)</f>
        <v>0</v>
      </c>
      <c r="AP1918" s="2">
        <f>COUNTIFS($B:$B,$B1918,$AG:$AG,AP$1)</f>
        <v>0</v>
      </c>
      <c r="AQ1918" s="2">
        <f>COUNTIFS($B:$B,$B1918,$AG:$AG,AQ$1)</f>
        <v>0</v>
      </c>
      <c r="AR1918" s="2">
        <f>COUNTIFS($B:$B,$B1918,$AG:$AG,AR$1)</f>
        <v>0</v>
      </c>
      <c r="AS1918" s="2">
        <f>COUNTIFS($B:$B,$B1918,$AG:$AG,AS$1)</f>
        <v>0</v>
      </c>
      <c r="AT1918" s="2">
        <f>COUNTIFS($B:$B,$B1918,$AG:$AG,AT$1)</f>
        <v>1</v>
      </c>
      <c r="AU1918" s="2">
        <f>COUNTIFS($B:$B,$B1918,$AG:$AG,AU$1)</f>
        <v>0</v>
      </c>
    </row>
    <row r="1919" spans="1:47" ht="15" customHeight="1" x14ac:dyDescent="0.35">
      <c r="A1919" s="7">
        <f>IF(B1918=B1919,A1918,A1918+1)</f>
        <v>668</v>
      </c>
      <c r="B1919" s="7" t="s">
        <v>2789</v>
      </c>
      <c r="C1919" s="7" t="s">
        <v>2788</v>
      </c>
      <c r="D1919" s="7" t="s">
        <v>2583</v>
      </c>
      <c r="E1919" s="7" t="s">
        <v>2582</v>
      </c>
      <c r="F1919" s="4" t="s">
        <v>7</v>
      </c>
      <c r="G1919" s="4" t="s">
        <v>8</v>
      </c>
      <c r="H1919" s="4" t="s">
        <v>7</v>
      </c>
      <c r="I1919" s="3">
        <v>2</v>
      </c>
      <c r="J1919" s="3" t="s">
        <v>106</v>
      </c>
      <c r="K1919" s="3" t="s">
        <v>2581</v>
      </c>
      <c r="L1919" s="3" t="s">
        <v>55</v>
      </c>
      <c r="M1919" s="3" t="s">
        <v>2787</v>
      </c>
      <c r="N1919" s="3" t="s">
        <v>124</v>
      </c>
      <c r="P1919" s="3" t="s">
        <v>669</v>
      </c>
      <c r="Q1919" s="3" t="s">
        <v>1475</v>
      </c>
      <c r="R1919" s="3" t="s">
        <v>2434</v>
      </c>
      <c r="S1919" s="2" t="str">
        <f>IF(P1919="심사불필요","-",VLOOKUP(K1919,'[1]자격증 backdata'!A:G,7,0))</f>
        <v>-</v>
      </c>
      <c r="T1919" s="2" t="str">
        <f>IF(S1919="-","-",IF(COUNTIFS(B:B,B1919,S:S,"필수")&gt;0,"자격요건충족","확인필요"))</f>
        <v>-</v>
      </c>
      <c r="U1919" s="2"/>
      <c r="W1919" s="2">
        <f>IF(Q1919="4급","심사불필요",VLOOKUP(K1919,'[1]자격증 backdata'!A:B,2,0))</f>
        <v>4</v>
      </c>
      <c r="X1919" s="3">
        <f>IF(R1919="A", MIN(20, SUMIFS(W:W, B:B, B1919, R:R, "A")),IF(R1919="B", MIN(30, SUMIFS(W:W, B:B, B1919, R:R, "B")),"비해당분야"))</f>
        <v>4</v>
      </c>
      <c r="Y1919" s="3" t="str">
        <f>IF(R1919="C",MIN(30,IF(COUNTIFS(B:B,B1919,W:W,"가1")=1,25,IF(COUNTIFS(B:B,B1919,W:W,"가1")&gt;=2,30,0))+IF(COUNTIFS(B:B,B1919,W:W,"나1")&gt;=4,30,IF(COUNTIFS(B:B,B1919,W:W,"나1")=3,26,IF(COUNTIFS(B:B,B1919,W:W,"나1")=2,22,IF(COUNTIFS(B:B,B1919,W:W,"나1")=1,18,0)))))+MIN(30,IF(COUNTIFS(B:B,B1919,W:W,"가2")=1,25,IF(COUNTIFS(B:B,B1919,W:W,"가2")&gt;=2,30,0))+IF(COUNTIFS(B:B,B1919,W:W,"나2")=3,30,IF(COUNTIFS(B:B,B1919,W:W,"나2")=2,25,IF(COUNTIFS(B:B,B1919,W:W,"나2")=1,20,0)))),"비해당분야")</f>
        <v>비해당분야</v>
      </c>
      <c r="Z1919" s="3" t="str">
        <f>IF(R1919="C",VLOOKUP(K1919,'[1]자격증 backdata'!A:F,6,0),"비해당분야")</f>
        <v>비해당분야</v>
      </c>
      <c r="AA1919" s="3" t="str">
        <f>IF(R1919="C",SUMIF(B:B,B1919,Z:Z),"비해당분야")</f>
        <v>비해당분야</v>
      </c>
      <c r="AB1919" s="3" t="str">
        <f>IF(R1919="C",SUM(Y1919,AA1919),"비해당분야")</f>
        <v>비해당분야</v>
      </c>
      <c r="AC1919" s="3">
        <f>IF(R1919="C",AB1919,X1919)</f>
        <v>4</v>
      </c>
      <c r="AD1919" s="3">
        <f>VLOOKUP(K1919,'[1]자격증 backdata'!A:D,4,0)</f>
        <v>0</v>
      </c>
      <c r="AE1919" s="3">
        <f>IF(_xlfn.MAXIFS(AD:AD,B:B,B1919)&gt;10,10,_xlfn.MAXIFS(AD:AD,B:B,B1919))</f>
        <v>5</v>
      </c>
      <c r="AG1919" s="2" t="str">
        <f>VLOOKUP(K1919,'[1]자격증 backdata'!A:C,3,0)</f>
        <v>M</v>
      </c>
      <c r="AH1919" s="2">
        <f>COUNTIFS($B:$B,$B1919,$AG:$AG,AH$1)</f>
        <v>0</v>
      </c>
      <c r="AI1919" s="2">
        <f>COUNTIFS($B:$B,$B1919,$AG:$AG,AI$1)</f>
        <v>0</v>
      </c>
      <c r="AJ1919" s="2">
        <f>COUNTIFS($B:$B,$B1919,$AG:$AG,AJ$1)</f>
        <v>0</v>
      </c>
      <c r="AK1919" s="2">
        <f>COUNTIFS($B:$B,$B1919,$AG:$AG,AK$1)</f>
        <v>0</v>
      </c>
      <c r="AL1919" s="2">
        <f>COUNTIFS($B:$B,$B1919,$AG:$AG,AL$1)</f>
        <v>0</v>
      </c>
      <c r="AM1919" s="2">
        <f>COUNTIFS($B:$B,$B1919,$AG:$AG,AM$1)</f>
        <v>0</v>
      </c>
      <c r="AN1919" s="2">
        <f>COUNTIFS($B:$B,$B1919,$AG:$AG,AN$1)</f>
        <v>0</v>
      </c>
      <c r="AO1919" s="2">
        <f>COUNTIFS($B:$B,$B1919,$AG:$AG,AO$1)</f>
        <v>0</v>
      </c>
      <c r="AP1919" s="2">
        <f>COUNTIFS($B:$B,$B1919,$AG:$AG,AP$1)</f>
        <v>0</v>
      </c>
      <c r="AQ1919" s="2">
        <f>COUNTIFS($B:$B,$B1919,$AG:$AG,AQ$1)</f>
        <v>0</v>
      </c>
      <c r="AR1919" s="2">
        <f>COUNTIFS($B:$B,$B1919,$AG:$AG,AR$1)</f>
        <v>0</v>
      </c>
      <c r="AS1919" s="2">
        <f>COUNTIFS($B:$B,$B1919,$AG:$AG,AS$1)</f>
        <v>0</v>
      </c>
      <c r="AT1919" s="2">
        <f>COUNTIFS($B:$B,$B1919,$AG:$AG,AT$1)</f>
        <v>1</v>
      </c>
      <c r="AU1919" s="2">
        <f>COUNTIFS($B:$B,$B1919,$AG:$AG,AU$1)</f>
        <v>0</v>
      </c>
    </row>
    <row r="1920" spans="1:47" ht="15" customHeight="1" x14ac:dyDescent="0.35">
      <c r="A1920" s="4">
        <f>IF(B1919=B1920,A1919,A1919+1)</f>
        <v>669</v>
      </c>
      <c r="B1920" s="4" t="s">
        <v>2778</v>
      </c>
      <c r="C1920" s="4" t="s">
        <v>2777</v>
      </c>
      <c r="D1920" s="4" t="s">
        <v>2583</v>
      </c>
      <c r="E1920" s="4" t="s">
        <v>2582</v>
      </c>
      <c r="F1920" s="4" t="s">
        <v>7</v>
      </c>
      <c r="G1920" s="4" t="s">
        <v>8</v>
      </c>
      <c r="H1920" s="4" t="s">
        <v>7</v>
      </c>
      <c r="I1920" s="4">
        <v>1</v>
      </c>
      <c r="J1920" s="4" t="s">
        <v>69</v>
      </c>
      <c r="K1920" s="4" t="s">
        <v>2590</v>
      </c>
      <c r="L1920" s="4" t="s">
        <v>36</v>
      </c>
      <c r="M1920" s="4" t="s">
        <v>2786</v>
      </c>
      <c r="N1920" s="4" t="s">
        <v>24</v>
      </c>
      <c r="P1920" s="4" t="s">
        <v>669</v>
      </c>
      <c r="Q1920" s="4" t="s">
        <v>1475</v>
      </c>
      <c r="R1920" s="4" t="s">
        <v>2434</v>
      </c>
      <c r="S1920" s="5" t="str">
        <f>IF(P1920="심사불필요","-",VLOOKUP(K1920,'[1]자격증 backdata'!A:G,7,0))</f>
        <v>-</v>
      </c>
      <c r="T1920" s="5" t="str">
        <f>IF(S1920="-","-",IF(COUNTIFS(B:B,B1920,S:S,"필수")&gt;0,"자격요건충족","확인필요"))</f>
        <v>-</v>
      </c>
      <c r="U1920" s="5"/>
      <c r="W1920" s="5">
        <f>IF(Q1920="4급","심사불필요",VLOOKUP(K1920,'[1]자격증 backdata'!A:B,2,0))</f>
        <v>0</v>
      </c>
      <c r="X1920" s="4">
        <f>IF(R1920="A", MIN(20, SUMIFS(W:W, B:B, B1920, R:R, "A")),IF(R1920="B", MIN(30, SUMIFS(W:W, B:B, B1920, R:R, "B")),"비해당분야"))</f>
        <v>10</v>
      </c>
      <c r="Y1920" s="4" t="str">
        <f>IF(R1920="C",MIN(30,IF(COUNTIFS(B:B,B1920,W:W,"가1")=1,25,IF(COUNTIFS(B:B,B1920,W:W,"가1")&gt;=2,30,0))+IF(COUNTIFS(B:B,B1920,W:W,"나1")&gt;=4,30,IF(COUNTIFS(B:B,B1920,W:W,"나1")=3,26,IF(COUNTIFS(B:B,B1920,W:W,"나1")=2,22,IF(COUNTIFS(B:B,B1920,W:W,"나1")=1,18,0)))))+MIN(30,IF(COUNTIFS(B:B,B1920,W:W,"가2")=1,25,IF(COUNTIFS(B:B,B1920,W:W,"가2")&gt;=2,30,0))+IF(COUNTIFS(B:B,B1920,W:W,"나2")=3,30,IF(COUNTIFS(B:B,B1920,W:W,"나2")=2,25,IF(COUNTIFS(B:B,B1920,W:W,"나2")=1,20,0)))),"비해당분야")</f>
        <v>비해당분야</v>
      </c>
      <c r="Z1920" s="4" t="str">
        <f>IF(R1920="C",VLOOKUP(K1920,'[1]자격증 backdata'!A:F,6,0),"비해당분야")</f>
        <v>비해당분야</v>
      </c>
      <c r="AA1920" s="4" t="str">
        <f>IF(R1920="C",SUMIF(B:B,B1920,Z:Z),"비해당분야")</f>
        <v>비해당분야</v>
      </c>
      <c r="AB1920" s="4" t="str">
        <f>IF(R1920="C",SUM(Y1920,AA1920),"비해당분야")</f>
        <v>비해당분야</v>
      </c>
      <c r="AC1920" s="4">
        <f>IF(R1920="C",AB1920,X1920)</f>
        <v>10</v>
      </c>
      <c r="AD1920" s="4">
        <f>VLOOKUP(K1920,'[1]자격증 backdata'!A:D,4,0)</f>
        <v>5</v>
      </c>
      <c r="AE1920" s="4">
        <f>IF(_xlfn.MAXIFS(AD:AD,B:B,B1920)&gt;10,10,_xlfn.MAXIFS(AD:AD,B:B,B1920))</f>
        <v>5</v>
      </c>
      <c r="AG1920" s="5">
        <f>VLOOKUP(K1920,'[1]자격증 backdata'!A:C,3,0)</f>
        <v>0</v>
      </c>
      <c r="AH1920" s="5">
        <f>COUNTIFS($B:$B,$B1920,$AG:$AG,AH$1)</f>
        <v>0</v>
      </c>
      <c r="AI1920" s="5">
        <f>COUNTIFS($B:$B,$B1920,$AG:$AG,AI$1)</f>
        <v>0</v>
      </c>
      <c r="AJ1920" s="5">
        <f>COUNTIFS($B:$B,$B1920,$AG:$AG,AJ$1)</f>
        <v>0</v>
      </c>
      <c r="AK1920" s="5">
        <f>COUNTIFS($B:$B,$B1920,$AG:$AG,AK$1)</f>
        <v>0</v>
      </c>
      <c r="AL1920" s="5">
        <f>COUNTIFS($B:$B,$B1920,$AG:$AG,AL$1)</f>
        <v>0</v>
      </c>
      <c r="AM1920" s="5">
        <f>COUNTIFS($B:$B,$B1920,$AG:$AG,AM$1)</f>
        <v>0</v>
      </c>
      <c r="AN1920" s="5">
        <f>COUNTIFS($B:$B,$B1920,$AG:$AG,AN$1)</f>
        <v>1</v>
      </c>
      <c r="AO1920" s="5">
        <f>COUNTIFS($B:$B,$B1920,$AG:$AG,AO$1)</f>
        <v>0</v>
      </c>
      <c r="AP1920" s="5">
        <f>COUNTIFS($B:$B,$B1920,$AG:$AG,AP$1)</f>
        <v>0</v>
      </c>
      <c r="AQ1920" s="5">
        <f>COUNTIFS($B:$B,$B1920,$AG:$AG,AQ$1)</f>
        <v>0</v>
      </c>
      <c r="AR1920" s="5">
        <f>COUNTIFS($B:$B,$B1920,$AG:$AG,AR$1)</f>
        <v>0</v>
      </c>
      <c r="AS1920" s="5">
        <f>COUNTIFS($B:$B,$B1920,$AG:$AG,AS$1)</f>
        <v>0</v>
      </c>
      <c r="AT1920" s="5">
        <f>COUNTIFS($B:$B,$B1920,$AG:$AG,AT$1)</f>
        <v>1</v>
      </c>
      <c r="AU1920" s="5">
        <f>COUNTIFS($B:$B,$B1920,$AG:$AG,AU$1)</f>
        <v>0</v>
      </c>
    </row>
    <row r="1921" spans="1:47" ht="15" customHeight="1" x14ac:dyDescent="0.35">
      <c r="A1921" s="6">
        <f>IF(B1920=B1921,A1920,A1920+1)</f>
        <v>669</v>
      </c>
      <c r="B1921" s="6" t="s">
        <v>2778</v>
      </c>
      <c r="C1921" s="6" t="s">
        <v>2777</v>
      </c>
      <c r="D1921" s="6" t="s">
        <v>2583</v>
      </c>
      <c r="E1921" s="6" t="s">
        <v>2582</v>
      </c>
      <c r="F1921" s="4" t="s">
        <v>7</v>
      </c>
      <c r="G1921" s="4" t="s">
        <v>8</v>
      </c>
      <c r="H1921" s="4" t="s">
        <v>7</v>
      </c>
      <c r="I1921" s="4">
        <v>2</v>
      </c>
      <c r="J1921" s="4" t="s">
        <v>2785</v>
      </c>
      <c r="K1921" s="4" t="s">
        <v>2784</v>
      </c>
      <c r="L1921" s="4" t="s">
        <v>2783</v>
      </c>
      <c r="M1921" s="4" t="s">
        <v>2782</v>
      </c>
      <c r="N1921" s="4" t="s">
        <v>2781</v>
      </c>
      <c r="P1921" s="4" t="s">
        <v>669</v>
      </c>
      <c r="Q1921" s="4" t="s">
        <v>1475</v>
      </c>
      <c r="R1921" s="4" t="s">
        <v>2434</v>
      </c>
      <c r="S1921" s="5" t="str">
        <f>IF(P1921="심사불필요","-",VLOOKUP(K1921,'[1]자격증 backdata'!A:G,7,0))</f>
        <v>-</v>
      </c>
      <c r="T1921" s="5" t="str">
        <f>IF(S1921="-","-",IF(COUNTIFS(B:B,B1921,S:S,"필수")&gt;0,"자격요건충족","확인필요"))</f>
        <v>-</v>
      </c>
      <c r="U1921" s="5"/>
      <c r="W1921" s="5">
        <f>IF(Q1921="4급","심사불필요",VLOOKUP(K1921,'[1]자격증 backdata'!A:B,2,0))</f>
        <v>4</v>
      </c>
      <c r="X1921" s="4">
        <f>IF(R1921="A", MIN(20, SUMIFS(W:W, B:B, B1921, R:R, "A")),IF(R1921="B", MIN(30, SUMIFS(W:W, B:B, B1921, R:R, "B")),"비해당분야"))</f>
        <v>10</v>
      </c>
      <c r="Y1921" s="4" t="str">
        <f>IF(R1921="C",MIN(30,IF(COUNTIFS(B:B,B1921,W:W,"가1")=1,25,IF(COUNTIFS(B:B,B1921,W:W,"가1")&gt;=2,30,0))+IF(COUNTIFS(B:B,B1921,W:W,"나1")&gt;=4,30,IF(COUNTIFS(B:B,B1921,W:W,"나1")=3,26,IF(COUNTIFS(B:B,B1921,W:W,"나1")=2,22,IF(COUNTIFS(B:B,B1921,W:W,"나1")=1,18,0)))))+MIN(30,IF(COUNTIFS(B:B,B1921,W:W,"가2")=1,25,IF(COUNTIFS(B:B,B1921,W:W,"가2")&gt;=2,30,0))+IF(COUNTIFS(B:B,B1921,W:W,"나2")=3,30,IF(COUNTIFS(B:B,B1921,W:W,"나2")=2,25,IF(COUNTIFS(B:B,B1921,W:W,"나2")=1,20,0)))),"비해당분야")</f>
        <v>비해당분야</v>
      </c>
      <c r="Z1921" s="4" t="str">
        <f>IF(R1921="C",VLOOKUP(K1921,'[1]자격증 backdata'!A:F,6,0),"비해당분야")</f>
        <v>비해당분야</v>
      </c>
      <c r="AA1921" s="4" t="str">
        <f>IF(R1921="C",SUMIF(B:B,B1921,Z:Z),"비해당분야")</f>
        <v>비해당분야</v>
      </c>
      <c r="AB1921" s="4" t="str">
        <f>IF(R1921="C",SUM(Y1921,AA1921),"비해당분야")</f>
        <v>비해당분야</v>
      </c>
      <c r="AC1921" s="4">
        <f>IF(R1921="C",AB1921,X1921)</f>
        <v>10</v>
      </c>
      <c r="AD1921" s="4">
        <f>VLOOKUP(K1921,'[1]자격증 backdata'!A:D,4,0)</f>
        <v>0</v>
      </c>
      <c r="AE1921" s="4">
        <f>IF(_xlfn.MAXIFS(AD:AD,B:B,B1921)&gt;10,10,_xlfn.MAXIFS(AD:AD,B:B,B1921))</f>
        <v>5</v>
      </c>
      <c r="AG1921" s="5">
        <f>VLOOKUP(K1921,'[1]자격증 backdata'!A:C,3,0)</f>
        <v>0</v>
      </c>
      <c r="AH1921" s="5">
        <f>COUNTIFS($B:$B,$B1921,$AG:$AG,AH$1)</f>
        <v>0</v>
      </c>
      <c r="AI1921" s="5">
        <f>COUNTIFS($B:$B,$B1921,$AG:$AG,AI$1)</f>
        <v>0</v>
      </c>
      <c r="AJ1921" s="5">
        <f>COUNTIFS($B:$B,$B1921,$AG:$AG,AJ$1)</f>
        <v>0</v>
      </c>
      <c r="AK1921" s="5">
        <f>COUNTIFS($B:$B,$B1921,$AG:$AG,AK$1)</f>
        <v>0</v>
      </c>
      <c r="AL1921" s="5">
        <f>COUNTIFS($B:$B,$B1921,$AG:$AG,AL$1)</f>
        <v>0</v>
      </c>
      <c r="AM1921" s="5">
        <f>COUNTIFS($B:$B,$B1921,$AG:$AG,AM$1)</f>
        <v>0</v>
      </c>
      <c r="AN1921" s="5">
        <f>COUNTIFS($B:$B,$B1921,$AG:$AG,AN$1)</f>
        <v>1</v>
      </c>
      <c r="AO1921" s="5">
        <f>COUNTIFS($B:$B,$B1921,$AG:$AG,AO$1)</f>
        <v>0</v>
      </c>
      <c r="AP1921" s="5">
        <f>COUNTIFS($B:$B,$B1921,$AG:$AG,AP$1)</f>
        <v>0</v>
      </c>
      <c r="AQ1921" s="5">
        <f>COUNTIFS($B:$B,$B1921,$AG:$AG,AQ$1)</f>
        <v>0</v>
      </c>
      <c r="AR1921" s="5">
        <f>COUNTIFS($B:$B,$B1921,$AG:$AG,AR$1)</f>
        <v>0</v>
      </c>
      <c r="AS1921" s="5">
        <f>COUNTIFS($B:$B,$B1921,$AG:$AG,AS$1)</f>
        <v>0</v>
      </c>
      <c r="AT1921" s="5">
        <f>COUNTIFS($B:$B,$B1921,$AG:$AG,AT$1)</f>
        <v>1</v>
      </c>
      <c r="AU1921" s="5">
        <f>COUNTIFS($B:$B,$B1921,$AG:$AG,AU$1)</f>
        <v>0</v>
      </c>
    </row>
    <row r="1922" spans="1:47" ht="15" customHeight="1" x14ac:dyDescent="0.35">
      <c r="A1922" s="6">
        <f>IF(B1921=B1922,A1921,A1921+1)</f>
        <v>669</v>
      </c>
      <c r="B1922" s="6" t="s">
        <v>2778</v>
      </c>
      <c r="C1922" s="6" t="s">
        <v>2777</v>
      </c>
      <c r="D1922" s="6" t="s">
        <v>2583</v>
      </c>
      <c r="E1922" s="6" t="s">
        <v>2582</v>
      </c>
      <c r="F1922" s="4" t="s">
        <v>7</v>
      </c>
      <c r="G1922" s="4" t="s">
        <v>8</v>
      </c>
      <c r="H1922" s="4" t="s">
        <v>7</v>
      </c>
      <c r="I1922" s="4">
        <v>3</v>
      </c>
      <c r="J1922" s="4" t="s">
        <v>106</v>
      </c>
      <c r="K1922" s="4" t="s">
        <v>2581</v>
      </c>
      <c r="L1922" s="4" t="s">
        <v>55</v>
      </c>
      <c r="M1922" s="4" t="s">
        <v>2780</v>
      </c>
      <c r="N1922" s="4" t="s">
        <v>2779</v>
      </c>
      <c r="P1922" s="4" t="s">
        <v>669</v>
      </c>
      <c r="Q1922" s="4" t="s">
        <v>1475</v>
      </c>
      <c r="R1922" s="4" t="s">
        <v>2434</v>
      </c>
      <c r="S1922" s="5" t="str">
        <f>IF(P1922="심사불필요","-",VLOOKUP(K1922,'[1]자격증 backdata'!A:G,7,0))</f>
        <v>-</v>
      </c>
      <c r="T1922" s="5" t="str">
        <f>IF(S1922="-","-",IF(COUNTIFS(B:B,B1922,S:S,"필수")&gt;0,"자격요건충족","확인필요"))</f>
        <v>-</v>
      </c>
      <c r="U1922" s="5"/>
      <c r="W1922" s="5">
        <f>IF(Q1922="4급","심사불필요",VLOOKUP(K1922,'[1]자격증 backdata'!A:B,2,0))</f>
        <v>4</v>
      </c>
      <c r="X1922" s="4">
        <f>IF(R1922="A", MIN(20, SUMIFS(W:W, B:B, B1922, R:R, "A")),IF(R1922="B", MIN(30, SUMIFS(W:W, B:B, B1922, R:R, "B")),"비해당분야"))</f>
        <v>10</v>
      </c>
      <c r="Y1922" s="4" t="str">
        <f>IF(R1922="C",MIN(30,IF(COUNTIFS(B:B,B1922,W:W,"가1")=1,25,IF(COUNTIFS(B:B,B1922,W:W,"가1")&gt;=2,30,0))+IF(COUNTIFS(B:B,B1922,W:W,"나1")&gt;=4,30,IF(COUNTIFS(B:B,B1922,W:W,"나1")=3,26,IF(COUNTIFS(B:B,B1922,W:W,"나1")=2,22,IF(COUNTIFS(B:B,B1922,W:W,"나1")=1,18,0)))))+MIN(30,IF(COUNTIFS(B:B,B1922,W:W,"가2")=1,25,IF(COUNTIFS(B:B,B1922,W:W,"가2")&gt;=2,30,0))+IF(COUNTIFS(B:B,B1922,W:W,"나2")=3,30,IF(COUNTIFS(B:B,B1922,W:W,"나2")=2,25,IF(COUNTIFS(B:B,B1922,W:W,"나2")=1,20,0)))),"비해당분야")</f>
        <v>비해당분야</v>
      </c>
      <c r="Z1922" s="4" t="str">
        <f>IF(R1922="C",VLOOKUP(K1922,'[1]자격증 backdata'!A:F,6,0),"비해당분야")</f>
        <v>비해당분야</v>
      </c>
      <c r="AA1922" s="4" t="str">
        <f>IF(R1922="C",SUMIF(B:B,B1922,Z:Z),"비해당분야")</f>
        <v>비해당분야</v>
      </c>
      <c r="AB1922" s="4" t="str">
        <f>IF(R1922="C",SUM(Y1922,AA1922),"비해당분야")</f>
        <v>비해당분야</v>
      </c>
      <c r="AC1922" s="4">
        <f>IF(R1922="C",AB1922,X1922)</f>
        <v>10</v>
      </c>
      <c r="AD1922" s="4">
        <f>VLOOKUP(K1922,'[1]자격증 backdata'!A:D,4,0)</f>
        <v>0</v>
      </c>
      <c r="AE1922" s="4">
        <f>IF(_xlfn.MAXIFS(AD:AD,B:B,B1922)&gt;10,10,_xlfn.MAXIFS(AD:AD,B:B,B1922))</f>
        <v>5</v>
      </c>
      <c r="AG1922" s="5" t="str">
        <f>VLOOKUP(K1922,'[1]자격증 backdata'!A:C,3,0)</f>
        <v>M</v>
      </c>
      <c r="AH1922" s="5">
        <f>COUNTIFS($B:$B,$B1922,$AG:$AG,AH$1)</f>
        <v>0</v>
      </c>
      <c r="AI1922" s="5">
        <f>COUNTIFS($B:$B,$B1922,$AG:$AG,AI$1)</f>
        <v>0</v>
      </c>
      <c r="AJ1922" s="5">
        <f>COUNTIFS($B:$B,$B1922,$AG:$AG,AJ$1)</f>
        <v>0</v>
      </c>
      <c r="AK1922" s="5">
        <f>COUNTIFS($B:$B,$B1922,$AG:$AG,AK$1)</f>
        <v>0</v>
      </c>
      <c r="AL1922" s="5">
        <f>COUNTIFS($B:$B,$B1922,$AG:$AG,AL$1)</f>
        <v>0</v>
      </c>
      <c r="AM1922" s="5">
        <f>COUNTIFS($B:$B,$B1922,$AG:$AG,AM$1)</f>
        <v>0</v>
      </c>
      <c r="AN1922" s="5">
        <f>COUNTIFS($B:$B,$B1922,$AG:$AG,AN$1)</f>
        <v>1</v>
      </c>
      <c r="AO1922" s="5">
        <f>COUNTIFS($B:$B,$B1922,$AG:$AG,AO$1)</f>
        <v>0</v>
      </c>
      <c r="AP1922" s="5">
        <f>COUNTIFS($B:$B,$B1922,$AG:$AG,AP$1)</f>
        <v>0</v>
      </c>
      <c r="AQ1922" s="5">
        <f>COUNTIFS($B:$B,$B1922,$AG:$AG,AQ$1)</f>
        <v>0</v>
      </c>
      <c r="AR1922" s="5">
        <f>COUNTIFS($B:$B,$B1922,$AG:$AG,AR$1)</f>
        <v>0</v>
      </c>
      <c r="AS1922" s="5">
        <f>COUNTIFS($B:$B,$B1922,$AG:$AG,AS$1)</f>
        <v>0</v>
      </c>
      <c r="AT1922" s="5">
        <f>COUNTIFS($B:$B,$B1922,$AG:$AG,AT$1)</f>
        <v>1</v>
      </c>
      <c r="AU1922" s="5">
        <f>COUNTIFS($B:$B,$B1922,$AG:$AG,AU$1)</f>
        <v>0</v>
      </c>
    </row>
    <row r="1923" spans="1:47" ht="15" customHeight="1" x14ac:dyDescent="0.35">
      <c r="A1923" s="6">
        <f>IF(B1922=B1923,A1922,A1922+1)</f>
        <v>669</v>
      </c>
      <c r="B1923" s="6" t="s">
        <v>2778</v>
      </c>
      <c r="C1923" s="6" t="s">
        <v>2777</v>
      </c>
      <c r="D1923" s="6" t="s">
        <v>2583</v>
      </c>
      <c r="E1923" s="6" t="s">
        <v>2582</v>
      </c>
      <c r="F1923" s="4" t="s">
        <v>7</v>
      </c>
      <c r="G1923" s="4" t="s">
        <v>8</v>
      </c>
      <c r="H1923" s="4" t="s">
        <v>7</v>
      </c>
      <c r="I1923" s="4">
        <v>4</v>
      </c>
      <c r="J1923" s="4" t="s">
        <v>411</v>
      </c>
      <c r="K1923" s="4" t="s">
        <v>2732</v>
      </c>
      <c r="L1923" s="4" t="s">
        <v>55</v>
      </c>
      <c r="M1923" s="4" t="s">
        <v>2776</v>
      </c>
      <c r="N1923" s="4" t="s">
        <v>2775</v>
      </c>
      <c r="P1923" s="4" t="s">
        <v>669</v>
      </c>
      <c r="Q1923" s="4" t="s">
        <v>1475</v>
      </c>
      <c r="R1923" s="4" t="s">
        <v>2434</v>
      </c>
      <c r="S1923" s="5" t="str">
        <f>IF(P1923="심사불필요","-",VLOOKUP(K1923,'[1]자격증 backdata'!A:G,7,0))</f>
        <v>-</v>
      </c>
      <c r="T1923" s="5" t="str">
        <f>IF(S1923="-","-",IF(COUNTIFS(B:B,B1923,S:S,"필수")&gt;0,"자격요건충족","확인필요"))</f>
        <v>-</v>
      </c>
      <c r="U1923" s="5"/>
      <c r="W1923" s="5">
        <f>IF(Q1923="4급","심사불필요",VLOOKUP(K1923,'[1]자격증 backdata'!A:B,2,0))</f>
        <v>2</v>
      </c>
      <c r="X1923" s="4">
        <f>IF(R1923="A", MIN(20, SUMIFS(W:W, B:B, B1923, R:R, "A")),IF(R1923="B", MIN(30, SUMIFS(W:W, B:B, B1923, R:R, "B")),"비해당분야"))</f>
        <v>10</v>
      </c>
      <c r="Y1923" s="4" t="str">
        <f>IF(R1923="C",MIN(30,IF(COUNTIFS(B:B,B1923,W:W,"가1")=1,25,IF(COUNTIFS(B:B,B1923,W:W,"가1")&gt;=2,30,0))+IF(COUNTIFS(B:B,B1923,W:W,"나1")&gt;=4,30,IF(COUNTIFS(B:B,B1923,W:W,"나1")=3,26,IF(COUNTIFS(B:B,B1923,W:W,"나1")=2,22,IF(COUNTIFS(B:B,B1923,W:W,"나1")=1,18,0)))))+MIN(30,IF(COUNTIFS(B:B,B1923,W:W,"가2")=1,25,IF(COUNTIFS(B:B,B1923,W:W,"가2")&gt;=2,30,0))+IF(COUNTIFS(B:B,B1923,W:W,"나2")=3,30,IF(COUNTIFS(B:B,B1923,W:W,"나2")=2,25,IF(COUNTIFS(B:B,B1923,W:W,"나2")=1,20,0)))),"비해당분야")</f>
        <v>비해당분야</v>
      </c>
      <c r="Z1923" s="4" t="str">
        <f>IF(R1923="C",VLOOKUP(K1923,'[1]자격증 backdata'!A:F,6,0),"비해당분야")</f>
        <v>비해당분야</v>
      </c>
      <c r="AA1923" s="4" t="str">
        <f>IF(R1923="C",SUMIF(B:B,B1923,Z:Z),"비해당분야")</f>
        <v>비해당분야</v>
      </c>
      <c r="AB1923" s="4" t="str">
        <f>IF(R1923="C",SUM(Y1923,AA1923),"비해당분야")</f>
        <v>비해당분야</v>
      </c>
      <c r="AC1923" s="4">
        <f>IF(R1923="C",AB1923,X1923)</f>
        <v>10</v>
      </c>
      <c r="AD1923" s="4">
        <f>VLOOKUP(K1923,'[1]자격증 backdata'!A:D,4,0)</f>
        <v>0</v>
      </c>
      <c r="AE1923" s="4">
        <f>IF(_xlfn.MAXIFS(AD:AD,B:B,B1923)&gt;10,10,_xlfn.MAXIFS(AD:AD,B:B,B1923))</f>
        <v>5</v>
      </c>
      <c r="AG1923" s="5" t="str">
        <f>VLOOKUP(K1923,'[1]자격증 backdata'!A:C,3,0)</f>
        <v>G</v>
      </c>
      <c r="AH1923" s="5">
        <f>COUNTIFS($B:$B,$B1923,$AG:$AG,AH$1)</f>
        <v>0</v>
      </c>
      <c r="AI1923" s="5">
        <f>COUNTIFS($B:$B,$B1923,$AG:$AG,AI$1)</f>
        <v>0</v>
      </c>
      <c r="AJ1923" s="5">
        <f>COUNTIFS($B:$B,$B1923,$AG:$AG,AJ$1)</f>
        <v>0</v>
      </c>
      <c r="AK1923" s="5">
        <f>COUNTIFS($B:$B,$B1923,$AG:$AG,AK$1)</f>
        <v>0</v>
      </c>
      <c r="AL1923" s="5">
        <f>COUNTIFS($B:$B,$B1923,$AG:$AG,AL$1)</f>
        <v>0</v>
      </c>
      <c r="AM1923" s="5">
        <f>COUNTIFS($B:$B,$B1923,$AG:$AG,AM$1)</f>
        <v>0</v>
      </c>
      <c r="AN1923" s="5">
        <f>COUNTIFS($B:$B,$B1923,$AG:$AG,AN$1)</f>
        <v>1</v>
      </c>
      <c r="AO1923" s="5">
        <f>COUNTIFS($B:$B,$B1923,$AG:$AG,AO$1)</f>
        <v>0</v>
      </c>
      <c r="AP1923" s="5">
        <f>COUNTIFS($B:$B,$B1923,$AG:$AG,AP$1)</f>
        <v>0</v>
      </c>
      <c r="AQ1923" s="5">
        <f>COUNTIFS($B:$B,$B1923,$AG:$AG,AQ$1)</f>
        <v>0</v>
      </c>
      <c r="AR1923" s="5">
        <f>COUNTIFS($B:$B,$B1923,$AG:$AG,AR$1)</f>
        <v>0</v>
      </c>
      <c r="AS1923" s="5">
        <f>COUNTIFS($B:$B,$B1923,$AG:$AG,AS$1)</f>
        <v>0</v>
      </c>
      <c r="AT1923" s="5">
        <f>COUNTIFS($B:$B,$B1923,$AG:$AG,AT$1)</f>
        <v>1</v>
      </c>
      <c r="AU1923" s="5">
        <f>COUNTIFS($B:$B,$B1923,$AG:$AG,AU$1)</f>
        <v>0</v>
      </c>
    </row>
    <row r="1924" spans="1:47" ht="15" customHeight="1" x14ac:dyDescent="0.35">
      <c r="A1924" s="3">
        <f>IF(B1923=B1924,A1923,A1923+1)</f>
        <v>670</v>
      </c>
      <c r="B1924" s="3" t="s">
        <v>2772</v>
      </c>
      <c r="C1924" s="3" t="s">
        <v>2771</v>
      </c>
      <c r="D1924" s="3" t="s">
        <v>2583</v>
      </c>
      <c r="E1924" s="3" t="s">
        <v>2582</v>
      </c>
      <c r="F1924" s="4" t="s">
        <v>7</v>
      </c>
      <c r="G1924" s="4" t="s">
        <v>8</v>
      </c>
      <c r="H1924" s="4" t="s">
        <v>7</v>
      </c>
      <c r="I1924" s="3">
        <v>1</v>
      </c>
      <c r="J1924" s="3" t="s">
        <v>69</v>
      </c>
      <c r="K1924" s="3" t="s">
        <v>2590</v>
      </c>
      <c r="L1924" s="3" t="s">
        <v>36</v>
      </c>
      <c r="M1924" s="3" t="s">
        <v>2774</v>
      </c>
      <c r="N1924" s="3" t="s">
        <v>340</v>
      </c>
      <c r="P1924" s="3" t="s">
        <v>669</v>
      </c>
      <c r="Q1924" s="3" t="s">
        <v>1475</v>
      </c>
      <c r="R1924" s="3" t="s">
        <v>2434</v>
      </c>
      <c r="S1924" s="2" t="str">
        <f>IF(P1924="심사불필요","-",VLOOKUP(K1924,'[1]자격증 backdata'!A:G,7,0))</f>
        <v>-</v>
      </c>
      <c r="T1924" s="2" t="str">
        <f>IF(S1924="-","-",IF(COUNTIFS(B:B,B1924,S:S,"필수")&gt;0,"자격요건충족","확인필요"))</f>
        <v>-</v>
      </c>
      <c r="U1924" s="2"/>
      <c r="W1924" s="2">
        <f>IF(Q1924="4급","심사불필요",VLOOKUP(K1924,'[1]자격증 backdata'!A:B,2,0))</f>
        <v>0</v>
      </c>
      <c r="X1924" s="3">
        <f>IF(R1924="A", MIN(20, SUMIFS(W:W, B:B, B1924, R:R, "A")),IF(R1924="B", MIN(30, SUMIFS(W:W, B:B, B1924, R:R, "B")),"비해당분야"))</f>
        <v>8</v>
      </c>
      <c r="Y1924" s="3" t="str">
        <f>IF(R1924="C",MIN(30,IF(COUNTIFS(B:B,B1924,W:W,"가1")=1,25,IF(COUNTIFS(B:B,B1924,W:W,"가1")&gt;=2,30,0))+IF(COUNTIFS(B:B,B1924,W:W,"나1")&gt;=4,30,IF(COUNTIFS(B:B,B1924,W:W,"나1")=3,26,IF(COUNTIFS(B:B,B1924,W:W,"나1")=2,22,IF(COUNTIFS(B:B,B1924,W:W,"나1")=1,18,0)))))+MIN(30,IF(COUNTIFS(B:B,B1924,W:W,"가2")=1,25,IF(COUNTIFS(B:B,B1924,W:W,"가2")&gt;=2,30,0))+IF(COUNTIFS(B:B,B1924,W:W,"나2")=3,30,IF(COUNTIFS(B:B,B1924,W:W,"나2")=2,25,IF(COUNTIFS(B:B,B1924,W:W,"나2")=1,20,0)))),"비해당분야")</f>
        <v>비해당분야</v>
      </c>
      <c r="Z1924" s="3" t="str">
        <f>IF(R1924="C",VLOOKUP(K1924,'[1]자격증 backdata'!A:F,6,0),"비해당분야")</f>
        <v>비해당분야</v>
      </c>
      <c r="AA1924" s="3" t="str">
        <f>IF(R1924="C",SUMIF(B:B,B1924,Z:Z),"비해당분야")</f>
        <v>비해당분야</v>
      </c>
      <c r="AB1924" s="3" t="str">
        <f>IF(R1924="C",SUM(Y1924,AA1924),"비해당분야")</f>
        <v>비해당분야</v>
      </c>
      <c r="AC1924" s="3">
        <f>IF(R1924="C",AB1924,X1924)</f>
        <v>8</v>
      </c>
      <c r="AD1924" s="3">
        <f>VLOOKUP(K1924,'[1]자격증 backdata'!A:D,4,0)</f>
        <v>5</v>
      </c>
      <c r="AE1924" s="3">
        <f>IF(_xlfn.MAXIFS(AD:AD,B:B,B1924)&gt;10,10,_xlfn.MAXIFS(AD:AD,B:B,B1924))</f>
        <v>5</v>
      </c>
      <c r="AG1924" s="2">
        <f>VLOOKUP(K1924,'[1]자격증 backdata'!A:C,3,0)</f>
        <v>0</v>
      </c>
      <c r="AH1924" s="2">
        <f>COUNTIFS($B:$B,$B1924,$AG:$AG,AH$1)</f>
        <v>0</v>
      </c>
      <c r="AI1924" s="2">
        <f>COUNTIFS($B:$B,$B1924,$AG:$AG,AI$1)</f>
        <v>0</v>
      </c>
      <c r="AJ1924" s="2">
        <f>COUNTIFS($B:$B,$B1924,$AG:$AG,AJ$1)</f>
        <v>0</v>
      </c>
      <c r="AK1924" s="2">
        <f>COUNTIFS($B:$B,$B1924,$AG:$AG,AK$1)</f>
        <v>0</v>
      </c>
      <c r="AL1924" s="2">
        <f>COUNTIFS($B:$B,$B1924,$AG:$AG,AL$1)</f>
        <v>0</v>
      </c>
      <c r="AM1924" s="2">
        <f>COUNTIFS($B:$B,$B1924,$AG:$AG,AM$1)</f>
        <v>0</v>
      </c>
      <c r="AN1924" s="2">
        <f>COUNTIFS($B:$B,$B1924,$AG:$AG,AN$1)</f>
        <v>0</v>
      </c>
      <c r="AO1924" s="2">
        <f>COUNTIFS($B:$B,$B1924,$AG:$AG,AO$1)</f>
        <v>0</v>
      </c>
      <c r="AP1924" s="2">
        <f>COUNTIFS($B:$B,$B1924,$AG:$AG,AP$1)</f>
        <v>0</v>
      </c>
      <c r="AQ1924" s="2">
        <f>COUNTIFS($B:$B,$B1924,$AG:$AG,AQ$1)</f>
        <v>0</v>
      </c>
      <c r="AR1924" s="2">
        <f>COUNTIFS($B:$B,$B1924,$AG:$AG,AR$1)</f>
        <v>0</v>
      </c>
      <c r="AS1924" s="2">
        <f>COUNTIFS($B:$B,$B1924,$AG:$AG,AS$1)</f>
        <v>0</v>
      </c>
      <c r="AT1924" s="2">
        <f>COUNTIFS($B:$B,$B1924,$AG:$AG,AT$1)</f>
        <v>1</v>
      </c>
      <c r="AU1924" s="2">
        <f>COUNTIFS($B:$B,$B1924,$AG:$AG,AU$1)</f>
        <v>0</v>
      </c>
    </row>
    <row r="1925" spans="1:47" ht="15" customHeight="1" x14ac:dyDescent="0.35">
      <c r="A1925" s="7">
        <f>IF(B1924=B1925,A1924,A1924+1)</f>
        <v>670</v>
      </c>
      <c r="B1925" s="7" t="s">
        <v>2772</v>
      </c>
      <c r="C1925" s="7" t="s">
        <v>2771</v>
      </c>
      <c r="D1925" s="7" t="s">
        <v>2583</v>
      </c>
      <c r="E1925" s="7" t="s">
        <v>2582</v>
      </c>
      <c r="F1925" s="4" t="s">
        <v>7</v>
      </c>
      <c r="G1925" s="4" t="s">
        <v>8</v>
      </c>
      <c r="H1925" s="4" t="s">
        <v>7</v>
      </c>
      <c r="I1925" s="3">
        <v>2</v>
      </c>
      <c r="J1925" s="3" t="s">
        <v>106</v>
      </c>
      <c r="K1925" s="3" t="s">
        <v>2581</v>
      </c>
      <c r="L1925" s="3" t="s">
        <v>55</v>
      </c>
      <c r="M1925" s="3" t="s">
        <v>2773</v>
      </c>
      <c r="N1925" s="3" t="s">
        <v>1286</v>
      </c>
      <c r="P1925" s="3" t="s">
        <v>669</v>
      </c>
      <c r="Q1925" s="3" t="s">
        <v>1475</v>
      </c>
      <c r="R1925" s="3" t="s">
        <v>2434</v>
      </c>
      <c r="S1925" s="2" t="str">
        <f>IF(P1925="심사불필요","-",VLOOKUP(K1925,'[1]자격증 backdata'!A:G,7,0))</f>
        <v>-</v>
      </c>
      <c r="T1925" s="2" t="str">
        <f>IF(S1925="-","-",IF(COUNTIFS(B:B,B1925,S:S,"필수")&gt;0,"자격요건충족","확인필요"))</f>
        <v>-</v>
      </c>
      <c r="U1925" s="2"/>
      <c r="W1925" s="2">
        <f>IF(Q1925="4급","심사불필요",VLOOKUP(K1925,'[1]자격증 backdata'!A:B,2,0))</f>
        <v>4</v>
      </c>
      <c r="X1925" s="3">
        <f>IF(R1925="A", MIN(20, SUMIFS(W:W, B:B, B1925, R:R, "A")),IF(R1925="B", MIN(30, SUMIFS(W:W, B:B, B1925, R:R, "B")),"비해당분야"))</f>
        <v>8</v>
      </c>
      <c r="Y1925" s="3" t="str">
        <f>IF(R1925="C",MIN(30,IF(COUNTIFS(B:B,B1925,W:W,"가1")=1,25,IF(COUNTIFS(B:B,B1925,W:W,"가1")&gt;=2,30,0))+IF(COUNTIFS(B:B,B1925,W:W,"나1")&gt;=4,30,IF(COUNTIFS(B:B,B1925,W:W,"나1")=3,26,IF(COUNTIFS(B:B,B1925,W:W,"나1")=2,22,IF(COUNTIFS(B:B,B1925,W:W,"나1")=1,18,0)))))+MIN(30,IF(COUNTIFS(B:B,B1925,W:W,"가2")=1,25,IF(COUNTIFS(B:B,B1925,W:W,"가2")&gt;=2,30,0))+IF(COUNTIFS(B:B,B1925,W:W,"나2")=3,30,IF(COUNTIFS(B:B,B1925,W:W,"나2")=2,25,IF(COUNTIFS(B:B,B1925,W:W,"나2")=1,20,0)))),"비해당분야")</f>
        <v>비해당분야</v>
      </c>
      <c r="Z1925" s="3" t="str">
        <f>IF(R1925="C",VLOOKUP(K1925,'[1]자격증 backdata'!A:F,6,0),"비해당분야")</f>
        <v>비해당분야</v>
      </c>
      <c r="AA1925" s="3" t="str">
        <f>IF(R1925="C",SUMIF(B:B,B1925,Z:Z),"비해당분야")</f>
        <v>비해당분야</v>
      </c>
      <c r="AB1925" s="3" t="str">
        <f>IF(R1925="C",SUM(Y1925,AA1925),"비해당분야")</f>
        <v>비해당분야</v>
      </c>
      <c r="AC1925" s="3">
        <f>IF(R1925="C",AB1925,X1925)</f>
        <v>8</v>
      </c>
      <c r="AD1925" s="3">
        <f>VLOOKUP(K1925,'[1]자격증 backdata'!A:D,4,0)</f>
        <v>0</v>
      </c>
      <c r="AE1925" s="3">
        <f>IF(_xlfn.MAXIFS(AD:AD,B:B,B1925)&gt;10,10,_xlfn.MAXIFS(AD:AD,B:B,B1925))</f>
        <v>5</v>
      </c>
      <c r="AG1925" s="2" t="str">
        <f>VLOOKUP(K1925,'[1]자격증 backdata'!A:C,3,0)</f>
        <v>M</v>
      </c>
      <c r="AH1925" s="2">
        <f>COUNTIFS($B:$B,$B1925,$AG:$AG,AH$1)</f>
        <v>0</v>
      </c>
      <c r="AI1925" s="2">
        <f>COUNTIFS($B:$B,$B1925,$AG:$AG,AI$1)</f>
        <v>0</v>
      </c>
      <c r="AJ1925" s="2">
        <f>COUNTIFS($B:$B,$B1925,$AG:$AG,AJ$1)</f>
        <v>0</v>
      </c>
      <c r="AK1925" s="2">
        <f>COUNTIFS($B:$B,$B1925,$AG:$AG,AK$1)</f>
        <v>0</v>
      </c>
      <c r="AL1925" s="2">
        <f>COUNTIFS($B:$B,$B1925,$AG:$AG,AL$1)</f>
        <v>0</v>
      </c>
      <c r="AM1925" s="2">
        <f>COUNTIFS($B:$B,$B1925,$AG:$AG,AM$1)</f>
        <v>0</v>
      </c>
      <c r="AN1925" s="2">
        <f>COUNTIFS($B:$B,$B1925,$AG:$AG,AN$1)</f>
        <v>0</v>
      </c>
      <c r="AO1925" s="2">
        <f>COUNTIFS($B:$B,$B1925,$AG:$AG,AO$1)</f>
        <v>0</v>
      </c>
      <c r="AP1925" s="2">
        <f>COUNTIFS($B:$B,$B1925,$AG:$AG,AP$1)</f>
        <v>0</v>
      </c>
      <c r="AQ1925" s="2">
        <f>COUNTIFS($B:$B,$B1925,$AG:$AG,AQ$1)</f>
        <v>0</v>
      </c>
      <c r="AR1925" s="2">
        <f>COUNTIFS($B:$B,$B1925,$AG:$AG,AR$1)</f>
        <v>0</v>
      </c>
      <c r="AS1925" s="2">
        <f>COUNTIFS($B:$B,$B1925,$AG:$AG,AS$1)</f>
        <v>0</v>
      </c>
      <c r="AT1925" s="2">
        <f>COUNTIFS($B:$B,$B1925,$AG:$AG,AT$1)</f>
        <v>1</v>
      </c>
      <c r="AU1925" s="2">
        <f>COUNTIFS($B:$B,$B1925,$AG:$AG,AU$1)</f>
        <v>0</v>
      </c>
    </row>
    <row r="1926" spans="1:47" ht="15" customHeight="1" x14ac:dyDescent="0.35">
      <c r="A1926" s="7">
        <f>IF(B1925=B1926,A1925,A1925+1)</f>
        <v>670</v>
      </c>
      <c r="B1926" s="7" t="s">
        <v>2772</v>
      </c>
      <c r="C1926" s="7" t="s">
        <v>2771</v>
      </c>
      <c r="D1926" s="7" t="s">
        <v>2583</v>
      </c>
      <c r="E1926" s="7" t="s">
        <v>2582</v>
      </c>
      <c r="F1926" s="4" t="s">
        <v>7</v>
      </c>
      <c r="G1926" s="4" t="s">
        <v>8</v>
      </c>
      <c r="H1926" s="4" t="s">
        <v>7</v>
      </c>
      <c r="I1926" s="3">
        <v>3</v>
      </c>
      <c r="J1926" s="3" t="s">
        <v>1970</v>
      </c>
      <c r="K1926" s="3" t="s">
        <v>2770</v>
      </c>
      <c r="L1926" s="3" t="s">
        <v>348</v>
      </c>
      <c r="M1926" s="3" t="s">
        <v>2769</v>
      </c>
      <c r="N1926" s="3" t="s">
        <v>2768</v>
      </c>
      <c r="P1926" s="3" t="s">
        <v>669</v>
      </c>
      <c r="Q1926" s="3" t="s">
        <v>1475</v>
      </c>
      <c r="R1926" s="3" t="s">
        <v>2434</v>
      </c>
      <c r="S1926" s="2" t="str">
        <f>IF(P1926="심사불필요","-",VLOOKUP(K1926,'[1]자격증 backdata'!A:G,7,0))</f>
        <v>-</v>
      </c>
      <c r="T1926" s="2" t="str">
        <f>IF(S1926="-","-",IF(COUNTIFS(B:B,B1926,S:S,"필수")&gt;0,"자격요건충족","확인필요"))</f>
        <v>-</v>
      </c>
      <c r="U1926" s="2"/>
      <c r="W1926" s="2">
        <f>IF(Q1926="4급","심사불필요",VLOOKUP(K1926,'[1]자격증 backdata'!A:B,2,0))</f>
        <v>4</v>
      </c>
      <c r="X1926" s="3">
        <f>IF(R1926="A", MIN(20, SUMIFS(W:W, B:B, B1926, R:R, "A")),IF(R1926="B", MIN(30, SUMIFS(W:W, B:B, B1926, R:R, "B")),"비해당분야"))</f>
        <v>8</v>
      </c>
      <c r="Y1926" s="3" t="str">
        <f>IF(R1926="C",MIN(30,IF(COUNTIFS(B:B,B1926,W:W,"가1")=1,25,IF(COUNTIFS(B:B,B1926,W:W,"가1")&gt;=2,30,0))+IF(COUNTIFS(B:B,B1926,W:W,"나1")&gt;=4,30,IF(COUNTIFS(B:B,B1926,W:W,"나1")=3,26,IF(COUNTIFS(B:B,B1926,W:W,"나1")=2,22,IF(COUNTIFS(B:B,B1926,W:W,"나1")=1,18,0)))))+MIN(30,IF(COUNTIFS(B:B,B1926,W:W,"가2")=1,25,IF(COUNTIFS(B:B,B1926,W:W,"가2")&gt;=2,30,0))+IF(COUNTIFS(B:B,B1926,W:W,"나2")=3,30,IF(COUNTIFS(B:B,B1926,W:W,"나2")=2,25,IF(COUNTIFS(B:B,B1926,W:W,"나2")=1,20,0)))),"비해당분야")</f>
        <v>비해당분야</v>
      </c>
      <c r="Z1926" s="3" t="str">
        <f>IF(R1926="C",VLOOKUP(K1926,'[1]자격증 backdata'!A:F,6,0),"비해당분야")</f>
        <v>비해당분야</v>
      </c>
      <c r="AA1926" s="3" t="str">
        <f>IF(R1926="C",SUMIF(B:B,B1926,Z:Z),"비해당분야")</f>
        <v>비해당분야</v>
      </c>
      <c r="AB1926" s="3" t="str">
        <f>IF(R1926="C",SUM(Y1926,AA1926),"비해당분야")</f>
        <v>비해당분야</v>
      </c>
      <c r="AC1926" s="3">
        <f>IF(R1926="C",AB1926,X1926)</f>
        <v>8</v>
      </c>
      <c r="AD1926" s="3">
        <f>VLOOKUP(K1926,'[1]자격증 backdata'!A:D,4,0)</f>
        <v>0</v>
      </c>
      <c r="AE1926" s="3">
        <f>IF(_xlfn.MAXIFS(AD:AD,B:B,B1926)&gt;10,10,_xlfn.MAXIFS(AD:AD,B:B,B1926))</f>
        <v>5</v>
      </c>
      <c r="AG1926" s="2">
        <f>VLOOKUP(K1926,'[1]자격증 backdata'!A:C,3,0)</f>
        <v>0</v>
      </c>
      <c r="AH1926" s="2">
        <f>COUNTIFS($B:$B,$B1926,$AG:$AG,AH$1)</f>
        <v>0</v>
      </c>
      <c r="AI1926" s="2">
        <f>COUNTIFS($B:$B,$B1926,$AG:$AG,AI$1)</f>
        <v>0</v>
      </c>
      <c r="AJ1926" s="2">
        <f>COUNTIFS($B:$B,$B1926,$AG:$AG,AJ$1)</f>
        <v>0</v>
      </c>
      <c r="AK1926" s="2">
        <f>COUNTIFS($B:$B,$B1926,$AG:$AG,AK$1)</f>
        <v>0</v>
      </c>
      <c r="AL1926" s="2">
        <f>COUNTIFS($B:$B,$B1926,$AG:$AG,AL$1)</f>
        <v>0</v>
      </c>
      <c r="AM1926" s="2">
        <f>COUNTIFS($B:$B,$B1926,$AG:$AG,AM$1)</f>
        <v>0</v>
      </c>
      <c r="AN1926" s="2">
        <f>COUNTIFS($B:$B,$B1926,$AG:$AG,AN$1)</f>
        <v>0</v>
      </c>
      <c r="AO1926" s="2">
        <f>COUNTIFS($B:$B,$B1926,$AG:$AG,AO$1)</f>
        <v>0</v>
      </c>
      <c r="AP1926" s="2">
        <f>COUNTIFS($B:$B,$B1926,$AG:$AG,AP$1)</f>
        <v>0</v>
      </c>
      <c r="AQ1926" s="2">
        <f>COUNTIFS($B:$B,$B1926,$AG:$AG,AQ$1)</f>
        <v>0</v>
      </c>
      <c r="AR1926" s="2">
        <f>COUNTIFS($B:$B,$B1926,$AG:$AG,AR$1)</f>
        <v>0</v>
      </c>
      <c r="AS1926" s="2">
        <f>COUNTIFS($B:$B,$B1926,$AG:$AG,AS$1)</f>
        <v>0</v>
      </c>
      <c r="AT1926" s="2">
        <f>COUNTIFS($B:$B,$B1926,$AG:$AG,AT$1)</f>
        <v>1</v>
      </c>
      <c r="AU1926" s="2">
        <f>COUNTIFS($B:$B,$B1926,$AG:$AG,AU$1)</f>
        <v>0</v>
      </c>
    </row>
    <row r="1927" spans="1:47" ht="15" customHeight="1" x14ac:dyDescent="0.35">
      <c r="A1927" s="4">
        <f>IF(B1926=B1927,A1926,A1926+1)</f>
        <v>671</v>
      </c>
      <c r="B1927" s="4" t="s">
        <v>2765</v>
      </c>
      <c r="C1927" s="4" t="s">
        <v>2764</v>
      </c>
      <c r="D1927" s="4" t="s">
        <v>2583</v>
      </c>
      <c r="E1927" s="4" t="s">
        <v>2582</v>
      </c>
      <c r="F1927" s="4" t="s">
        <v>7</v>
      </c>
      <c r="G1927" s="4" t="s">
        <v>8</v>
      </c>
      <c r="H1927" s="4" t="s">
        <v>7</v>
      </c>
      <c r="I1927" s="4">
        <v>1</v>
      </c>
      <c r="J1927" s="4" t="s">
        <v>2588</v>
      </c>
      <c r="K1927" s="4" t="s">
        <v>2587</v>
      </c>
      <c r="L1927" s="4" t="s">
        <v>4</v>
      </c>
      <c r="M1927" s="4" t="s">
        <v>2767</v>
      </c>
      <c r="N1927" s="4" t="s">
        <v>923</v>
      </c>
      <c r="P1927" s="4" t="s">
        <v>669</v>
      </c>
      <c r="Q1927" s="4" t="s">
        <v>1475</v>
      </c>
      <c r="R1927" s="4" t="s">
        <v>2434</v>
      </c>
      <c r="S1927" s="5" t="str">
        <f>IF(P1927="심사불필요","-",VLOOKUP(K1927,'[1]자격증 backdata'!A:G,7,0))</f>
        <v>-</v>
      </c>
      <c r="T1927" s="5" t="str">
        <f>IF(S1927="-","-",IF(COUNTIFS(B:B,B1927,S:S,"필수")&gt;0,"자격요건충족","확인필요"))</f>
        <v>-</v>
      </c>
      <c r="U1927" s="5"/>
      <c r="W1927" s="5">
        <f>IF(Q1927="4급","심사불필요",VLOOKUP(K1927,'[1]자격증 backdata'!A:B,2,0))</f>
        <v>4</v>
      </c>
      <c r="X1927" s="4">
        <f>IF(R1927="A", MIN(20, SUMIFS(W:W, B:B, B1927, R:R, "A")),IF(R1927="B", MIN(30, SUMIFS(W:W, B:B, B1927, R:R, "B")),"비해당분야"))</f>
        <v>8</v>
      </c>
      <c r="Y1927" s="4" t="str">
        <f>IF(R1927="C",MIN(30,IF(COUNTIFS(B:B,B1927,W:W,"가1")=1,25,IF(COUNTIFS(B:B,B1927,W:W,"가1")&gt;=2,30,0))+IF(COUNTIFS(B:B,B1927,W:W,"나1")&gt;=4,30,IF(COUNTIFS(B:B,B1927,W:W,"나1")=3,26,IF(COUNTIFS(B:B,B1927,W:W,"나1")=2,22,IF(COUNTIFS(B:B,B1927,W:W,"나1")=1,18,0)))))+MIN(30,IF(COUNTIFS(B:B,B1927,W:W,"가2")=1,25,IF(COUNTIFS(B:B,B1927,W:W,"가2")&gt;=2,30,0))+IF(COUNTIFS(B:B,B1927,W:W,"나2")=3,30,IF(COUNTIFS(B:B,B1927,W:W,"나2")=2,25,IF(COUNTIFS(B:B,B1927,W:W,"나2")=1,20,0)))),"비해당분야")</f>
        <v>비해당분야</v>
      </c>
      <c r="Z1927" s="4" t="str">
        <f>IF(R1927="C",VLOOKUP(K1927,'[1]자격증 backdata'!A:F,6,0),"비해당분야")</f>
        <v>비해당분야</v>
      </c>
      <c r="AA1927" s="4" t="str">
        <f>IF(R1927="C",SUMIF(B:B,B1927,Z:Z),"비해당분야")</f>
        <v>비해당분야</v>
      </c>
      <c r="AB1927" s="4" t="str">
        <f>IF(R1927="C",SUM(Y1927,AA1927),"비해당분야")</f>
        <v>비해당분야</v>
      </c>
      <c r="AC1927" s="4">
        <f>IF(R1927="C",AB1927,X1927)</f>
        <v>8</v>
      </c>
      <c r="AD1927" s="4">
        <f>VLOOKUP(K1927,'[1]자격증 backdata'!A:D,4,0)</f>
        <v>0</v>
      </c>
      <c r="AE1927" s="4">
        <f>IF(_xlfn.MAXIFS(AD:AD,B:B,B1927)&gt;10,10,_xlfn.MAXIFS(AD:AD,B:B,B1927))</f>
        <v>5</v>
      </c>
      <c r="AG1927" s="5" t="str">
        <f>VLOOKUP(K1927,'[1]자격증 backdata'!A:C,3,0)</f>
        <v>L</v>
      </c>
      <c r="AH1927" s="5">
        <f>COUNTIFS($B:$B,$B1927,$AG:$AG,AH$1)</f>
        <v>0</v>
      </c>
      <c r="AI1927" s="5">
        <f>COUNTIFS($B:$B,$B1927,$AG:$AG,AI$1)</f>
        <v>0</v>
      </c>
      <c r="AJ1927" s="5">
        <f>COUNTIFS($B:$B,$B1927,$AG:$AG,AJ$1)</f>
        <v>0</v>
      </c>
      <c r="AK1927" s="5">
        <f>COUNTIFS($B:$B,$B1927,$AG:$AG,AK$1)</f>
        <v>0</v>
      </c>
      <c r="AL1927" s="5">
        <f>COUNTIFS($B:$B,$B1927,$AG:$AG,AL$1)</f>
        <v>0</v>
      </c>
      <c r="AM1927" s="5">
        <f>COUNTIFS($B:$B,$B1927,$AG:$AG,AM$1)</f>
        <v>0</v>
      </c>
      <c r="AN1927" s="5">
        <f>COUNTIFS($B:$B,$B1927,$AG:$AG,AN$1)</f>
        <v>1</v>
      </c>
      <c r="AO1927" s="5">
        <f>COUNTIFS($B:$B,$B1927,$AG:$AG,AO$1)</f>
        <v>0</v>
      </c>
      <c r="AP1927" s="5">
        <f>COUNTIFS($B:$B,$B1927,$AG:$AG,AP$1)</f>
        <v>0</v>
      </c>
      <c r="AQ1927" s="5">
        <f>COUNTIFS($B:$B,$B1927,$AG:$AG,AQ$1)</f>
        <v>0</v>
      </c>
      <c r="AR1927" s="5">
        <f>COUNTIFS($B:$B,$B1927,$AG:$AG,AR$1)</f>
        <v>0</v>
      </c>
      <c r="AS1927" s="5">
        <f>COUNTIFS($B:$B,$B1927,$AG:$AG,AS$1)</f>
        <v>1</v>
      </c>
      <c r="AT1927" s="5">
        <f>COUNTIFS($B:$B,$B1927,$AG:$AG,AT$1)</f>
        <v>0</v>
      </c>
      <c r="AU1927" s="5">
        <f>COUNTIFS($B:$B,$B1927,$AG:$AG,AU$1)</f>
        <v>0</v>
      </c>
    </row>
    <row r="1928" spans="1:47" ht="15" customHeight="1" x14ac:dyDescent="0.35">
      <c r="A1928" s="6">
        <f>IF(B1927=B1928,A1927,A1927+1)</f>
        <v>671</v>
      </c>
      <c r="B1928" s="6" t="s">
        <v>2765</v>
      </c>
      <c r="C1928" s="6" t="s">
        <v>2764</v>
      </c>
      <c r="D1928" s="6" t="s">
        <v>2583</v>
      </c>
      <c r="E1928" s="6" t="s">
        <v>2582</v>
      </c>
      <c r="F1928" s="4" t="s">
        <v>7</v>
      </c>
      <c r="G1928" s="4" t="s">
        <v>8</v>
      </c>
      <c r="H1928" s="4" t="s">
        <v>7</v>
      </c>
      <c r="I1928" s="4">
        <v>2</v>
      </c>
      <c r="J1928" s="4" t="s">
        <v>69</v>
      </c>
      <c r="K1928" s="4" t="s">
        <v>2590</v>
      </c>
      <c r="L1928" s="4" t="s">
        <v>36</v>
      </c>
      <c r="M1928" s="4" t="s">
        <v>2766</v>
      </c>
      <c r="N1928" s="4" t="s">
        <v>340</v>
      </c>
      <c r="P1928" s="4" t="s">
        <v>669</v>
      </c>
      <c r="Q1928" s="4" t="s">
        <v>1475</v>
      </c>
      <c r="R1928" s="4" t="s">
        <v>2434</v>
      </c>
      <c r="S1928" s="5" t="str">
        <f>IF(P1928="심사불필요","-",VLOOKUP(K1928,'[1]자격증 backdata'!A:G,7,0))</f>
        <v>-</v>
      </c>
      <c r="T1928" s="5" t="str">
        <f>IF(S1928="-","-",IF(COUNTIFS(B:B,B1928,S:S,"필수")&gt;0,"자격요건충족","확인필요"))</f>
        <v>-</v>
      </c>
      <c r="U1928" s="5"/>
      <c r="W1928" s="5">
        <f>IF(Q1928="4급","심사불필요",VLOOKUP(K1928,'[1]자격증 backdata'!A:B,2,0))</f>
        <v>0</v>
      </c>
      <c r="X1928" s="4">
        <f>IF(R1928="A", MIN(20, SUMIFS(W:W, B:B, B1928, R:R, "A")),IF(R1928="B", MIN(30, SUMIFS(W:W, B:B, B1928, R:R, "B")),"비해당분야"))</f>
        <v>8</v>
      </c>
      <c r="Y1928" s="4" t="str">
        <f>IF(R1928="C",MIN(30,IF(COUNTIFS(B:B,B1928,W:W,"가1")=1,25,IF(COUNTIFS(B:B,B1928,W:W,"가1")&gt;=2,30,0))+IF(COUNTIFS(B:B,B1928,W:W,"나1")&gt;=4,30,IF(COUNTIFS(B:B,B1928,W:W,"나1")=3,26,IF(COUNTIFS(B:B,B1928,W:W,"나1")=2,22,IF(COUNTIFS(B:B,B1928,W:W,"나1")=1,18,0)))))+MIN(30,IF(COUNTIFS(B:B,B1928,W:W,"가2")=1,25,IF(COUNTIFS(B:B,B1928,W:W,"가2")&gt;=2,30,0))+IF(COUNTIFS(B:B,B1928,W:W,"나2")=3,30,IF(COUNTIFS(B:B,B1928,W:W,"나2")=2,25,IF(COUNTIFS(B:B,B1928,W:W,"나2")=1,20,0)))),"비해당분야")</f>
        <v>비해당분야</v>
      </c>
      <c r="Z1928" s="4" t="str">
        <f>IF(R1928="C",VLOOKUP(K1928,'[1]자격증 backdata'!A:F,6,0),"비해당분야")</f>
        <v>비해당분야</v>
      </c>
      <c r="AA1928" s="4" t="str">
        <f>IF(R1928="C",SUMIF(B:B,B1928,Z:Z),"비해당분야")</f>
        <v>비해당분야</v>
      </c>
      <c r="AB1928" s="4" t="str">
        <f>IF(R1928="C",SUM(Y1928,AA1928),"비해당분야")</f>
        <v>비해당분야</v>
      </c>
      <c r="AC1928" s="4">
        <f>IF(R1928="C",AB1928,X1928)</f>
        <v>8</v>
      </c>
      <c r="AD1928" s="4">
        <f>VLOOKUP(K1928,'[1]자격증 backdata'!A:D,4,0)</f>
        <v>5</v>
      </c>
      <c r="AE1928" s="4">
        <f>IF(_xlfn.MAXIFS(AD:AD,B:B,B1928)&gt;10,10,_xlfn.MAXIFS(AD:AD,B:B,B1928))</f>
        <v>5</v>
      </c>
      <c r="AG1928" s="5">
        <f>VLOOKUP(K1928,'[1]자격증 backdata'!A:C,3,0)</f>
        <v>0</v>
      </c>
      <c r="AH1928" s="5">
        <f>COUNTIFS($B:$B,$B1928,$AG:$AG,AH$1)</f>
        <v>0</v>
      </c>
      <c r="AI1928" s="5">
        <f>COUNTIFS($B:$B,$B1928,$AG:$AG,AI$1)</f>
        <v>0</v>
      </c>
      <c r="AJ1928" s="5">
        <f>COUNTIFS($B:$B,$B1928,$AG:$AG,AJ$1)</f>
        <v>0</v>
      </c>
      <c r="AK1928" s="5">
        <f>COUNTIFS($B:$B,$B1928,$AG:$AG,AK$1)</f>
        <v>0</v>
      </c>
      <c r="AL1928" s="5">
        <f>COUNTIFS($B:$B,$B1928,$AG:$AG,AL$1)</f>
        <v>0</v>
      </c>
      <c r="AM1928" s="5">
        <f>COUNTIFS($B:$B,$B1928,$AG:$AG,AM$1)</f>
        <v>0</v>
      </c>
      <c r="AN1928" s="5">
        <f>COUNTIFS($B:$B,$B1928,$AG:$AG,AN$1)</f>
        <v>1</v>
      </c>
      <c r="AO1928" s="5">
        <f>COUNTIFS($B:$B,$B1928,$AG:$AG,AO$1)</f>
        <v>0</v>
      </c>
      <c r="AP1928" s="5">
        <f>COUNTIFS($B:$B,$B1928,$AG:$AG,AP$1)</f>
        <v>0</v>
      </c>
      <c r="AQ1928" s="5">
        <f>COUNTIFS($B:$B,$B1928,$AG:$AG,AQ$1)</f>
        <v>0</v>
      </c>
      <c r="AR1928" s="5">
        <f>COUNTIFS($B:$B,$B1928,$AG:$AG,AR$1)</f>
        <v>0</v>
      </c>
      <c r="AS1928" s="5">
        <f>COUNTIFS($B:$B,$B1928,$AG:$AG,AS$1)</f>
        <v>1</v>
      </c>
      <c r="AT1928" s="5">
        <f>COUNTIFS($B:$B,$B1928,$AG:$AG,AT$1)</f>
        <v>0</v>
      </c>
      <c r="AU1928" s="5">
        <f>COUNTIFS($B:$B,$B1928,$AG:$AG,AU$1)</f>
        <v>0</v>
      </c>
    </row>
    <row r="1929" spans="1:47" ht="15" customHeight="1" x14ac:dyDescent="0.35">
      <c r="A1929" s="6">
        <f>IF(B1928=B1929,A1928,A1928+1)</f>
        <v>671</v>
      </c>
      <c r="B1929" s="6" t="s">
        <v>2765</v>
      </c>
      <c r="C1929" s="6" t="s">
        <v>2764</v>
      </c>
      <c r="D1929" s="6" t="s">
        <v>2583</v>
      </c>
      <c r="E1929" s="6" t="s">
        <v>2582</v>
      </c>
      <c r="F1929" s="4" t="s">
        <v>7</v>
      </c>
      <c r="G1929" s="4" t="s">
        <v>8</v>
      </c>
      <c r="H1929" s="4" t="s">
        <v>7</v>
      </c>
      <c r="I1929" s="4">
        <v>3</v>
      </c>
      <c r="J1929" s="4" t="s">
        <v>215</v>
      </c>
      <c r="K1929" s="4" t="s">
        <v>2763</v>
      </c>
      <c r="L1929" s="4" t="s">
        <v>55</v>
      </c>
      <c r="M1929" s="4" t="s">
        <v>2762</v>
      </c>
      <c r="N1929" s="4" t="s">
        <v>2761</v>
      </c>
      <c r="P1929" s="4" t="s">
        <v>669</v>
      </c>
      <c r="Q1929" s="4" t="s">
        <v>1475</v>
      </c>
      <c r="R1929" s="4" t="s">
        <v>2434</v>
      </c>
      <c r="S1929" s="5" t="str">
        <f>IF(P1929="심사불필요","-",VLOOKUP(K1929,'[1]자격증 backdata'!A:G,7,0))</f>
        <v>-</v>
      </c>
      <c r="T1929" s="5" t="str">
        <f>IF(S1929="-","-",IF(COUNTIFS(B:B,B1929,S:S,"필수")&gt;0,"자격요건충족","확인필요"))</f>
        <v>-</v>
      </c>
      <c r="U1929" s="5"/>
      <c r="W1929" s="5">
        <f>IF(Q1929="4급","심사불필요",VLOOKUP(K1929,'[1]자격증 backdata'!A:B,2,0))</f>
        <v>4</v>
      </c>
      <c r="X1929" s="4">
        <f>IF(R1929="A", MIN(20, SUMIFS(W:W, B:B, B1929, R:R, "A")),IF(R1929="B", MIN(30, SUMIFS(W:W, B:B, B1929, R:R, "B")),"비해당분야"))</f>
        <v>8</v>
      </c>
      <c r="Y1929" s="4" t="str">
        <f>IF(R1929="C",MIN(30,IF(COUNTIFS(B:B,B1929,W:W,"가1")=1,25,IF(COUNTIFS(B:B,B1929,W:W,"가1")&gt;=2,30,0))+IF(COUNTIFS(B:B,B1929,W:W,"나1")&gt;=4,30,IF(COUNTIFS(B:B,B1929,W:W,"나1")=3,26,IF(COUNTIFS(B:B,B1929,W:W,"나1")=2,22,IF(COUNTIFS(B:B,B1929,W:W,"나1")=1,18,0)))))+MIN(30,IF(COUNTIFS(B:B,B1929,W:W,"가2")=1,25,IF(COUNTIFS(B:B,B1929,W:W,"가2")&gt;=2,30,0))+IF(COUNTIFS(B:B,B1929,W:W,"나2")=3,30,IF(COUNTIFS(B:B,B1929,W:W,"나2")=2,25,IF(COUNTIFS(B:B,B1929,W:W,"나2")=1,20,0)))),"비해당분야")</f>
        <v>비해당분야</v>
      </c>
      <c r="Z1929" s="4" t="str">
        <f>IF(R1929="C",VLOOKUP(K1929,'[1]자격증 backdata'!A:F,6,0),"비해당분야")</f>
        <v>비해당분야</v>
      </c>
      <c r="AA1929" s="4" t="str">
        <f>IF(R1929="C",SUMIF(B:B,B1929,Z:Z),"비해당분야")</f>
        <v>비해당분야</v>
      </c>
      <c r="AB1929" s="4" t="str">
        <f>IF(R1929="C",SUM(Y1929,AA1929),"비해당분야")</f>
        <v>비해당분야</v>
      </c>
      <c r="AC1929" s="4">
        <f>IF(R1929="C",AB1929,X1929)</f>
        <v>8</v>
      </c>
      <c r="AD1929" s="4">
        <f>VLOOKUP(K1929,'[1]자격증 backdata'!A:D,4,0)</f>
        <v>0</v>
      </c>
      <c r="AE1929" s="4">
        <f>IF(_xlfn.MAXIFS(AD:AD,B:B,B1929)&gt;10,10,_xlfn.MAXIFS(AD:AD,B:B,B1929))</f>
        <v>5</v>
      </c>
      <c r="AG1929" s="5" t="str">
        <f>VLOOKUP(K1929,'[1]자격증 backdata'!A:C,3,0)</f>
        <v>G</v>
      </c>
      <c r="AH1929" s="5">
        <f>COUNTIFS($B:$B,$B1929,$AG:$AG,AH$1)</f>
        <v>0</v>
      </c>
      <c r="AI1929" s="5">
        <f>COUNTIFS($B:$B,$B1929,$AG:$AG,AI$1)</f>
        <v>0</v>
      </c>
      <c r="AJ1929" s="5">
        <f>COUNTIFS($B:$B,$B1929,$AG:$AG,AJ$1)</f>
        <v>0</v>
      </c>
      <c r="AK1929" s="5">
        <f>COUNTIFS($B:$B,$B1929,$AG:$AG,AK$1)</f>
        <v>0</v>
      </c>
      <c r="AL1929" s="5">
        <f>COUNTIFS($B:$B,$B1929,$AG:$AG,AL$1)</f>
        <v>0</v>
      </c>
      <c r="AM1929" s="5">
        <f>COUNTIFS($B:$B,$B1929,$AG:$AG,AM$1)</f>
        <v>0</v>
      </c>
      <c r="AN1929" s="5">
        <f>COUNTIFS($B:$B,$B1929,$AG:$AG,AN$1)</f>
        <v>1</v>
      </c>
      <c r="AO1929" s="5">
        <f>COUNTIFS($B:$B,$B1929,$AG:$AG,AO$1)</f>
        <v>0</v>
      </c>
      <c r="AP1929" s="5">
        <f>COUNTIFS($B:$B,$B1929,$AG:$AG,AP$1)</f>
        <v>0</v>
      </c>
      <c r="AQ1929" s="5">
        <f>COUNTIFS($B:$B,$B1929,$AG:$AG,AQ$1)</f>
        <v>0</v>
      </c>
      <c r="AR1929" s="5">
        <f>COUNTIFS($B:$B,$B1929,$AG:$AG,AR$1)</f>
        <v>0</v>
      </c>
      <c r="AS1929" s="5">
        <f>COUNTIFS($B:$B,$B1929,$AG:$AG,AS$1)</f>
        <v>1</v>
      </c>
      <c r="AT1929" s="5">
        <f>COUNTIFS($B:$B,$B1929,$AG:$AG,AT$1)</f>
        <v>0</v>
      </c>
      <c r="AU1929" s="5">
        <f>COUNTIFS($B:$B,$B1929,$AG:$AG,AU$1)</f>
        <v>0</v>
      </c>
    </row>
    <row r="1930" spans="1:47" ht="15" customHeight="1" x14ac:dyDescent="0.35">
      <c r="A1930" s="3">
        <f>IF(B1929=B1930,A1929,A1929+1)</f>
        <v>672</v>
      </c>
      <c r="B1930" s="3" t="s">
        <v>2758</v>
      </c>
      <c r="C1930" s="3" t="s">
        <v>2757</v>
      </c>
      <c r="D1930" s="3" t="s">
        <v>2583</v>
      </c>
      <c r="E1930" s="3" t="s">
        <v>2582</v>
      </c>
      <c r="F1930" s="4" t="s">
        <v>7</v>
      </c>
      <c r="G1930" s="4" t="s">
        <v>8</v>
      </c>
      <c r="H1930" s="4" t="s">
        <v>7</v>
      </c>
      <c r="I1930" s="3">
        <v>1</v>
      </c>
      <c r="J1930" s="3" t="s">
        <v>653</v>
      </c>
      <c r="K1930" s="3" t="s">
        <v>2596</v>
      </c>
      <c r="L1930" s="3" t="s">
        <v>651</v>
      </c>
      <c r="M1930" s="3" t="s">
        <v>2760</v>
      </c>
      <c r="N1930" s="3" t="s">
        <v>2759</v>
      </c>
      <c r="P1930" s="3" t="s">
        <v>669</v>
      </c>
      <c r="Q1930" s="3" t="s">
        <v>1475</v>
      </c>
      <c r="R1930" s="3" t="s">
        <v>2434</v>
      </c>
      <c r="S1930" s="2" t="str">
        <f>IF(P1930="심사불필요","-",VLOOKUP(K1930,'[1]자격증 backdata'!A:G,7,0))</f>
        <v>-</v>
      </c>
      <c r="T1930" s="2" t="str">
        <f>IF(S1930="-","-",IF(COUNTIFS(B:B,B1930,S:S,"필수")&gt;0,"자격요건충족","확인필요"))</f>
        <v>-</v>
      </c>
      <c r="U1930" s="2"/>
      <c r="W1930" s="2">
        <f>IF(Q1930="4급","심사불필요",VLOOKUP(K1930,'[1]자격증 backdata'!A:B,2,0))</f>
        <v>4</v>
      </c>
      <c r="X1930" s="3">
        <f>IF(R1930="A", MIN(20, SUMIFS(W:W, B:B, B1930, R:R, "A")),IF(R1930="B", MIN(30, SUMIFS(W:W, B:B, B1930, R:R, "B")),"비해당분야"))</f>
        <v>8</v>
      </c>
      <c r="Y1930" s="3" t="str">
        <f>IF(R1930="C",MIN(30,IF(COUNTIFS(B:B,B1930,W:W,"가1")=1,25,IF(COUNTIFS(B:B,B1930,W:W,"가1")&gt;=2,30,0))+IF(COUNTIFS(B:B,B1930,W:W,"나1")&gt;=4,30,IF(COUNTIFS(B:B,B1930,W:W,"나1")=3,26,IF(COUNTIFS(B:B,B1930,W:W,"나1")=2,22,IF(COUNTIFS(B:B,B1930,W:W,"나1")=1,18,0)))))+MIN(30,IF(COUNTIFS(B:B,B1930,W:W,"가2")=1,25,IF(COUNTIFS(B:B,B1930,W:W,"가2")&gt;=2,30,0))+IF(COUNTIFS(B:B,B1930,W:W,"나2")=3,30,IF(COUNTIFS(B:B,B1930,W:W,"나2")=2,25,IF(COUNTIFS(B:B,B1930,W:W,"나2")=1,20,0)))),"비해당분야")</f>
        <v>비해당분야</v>
      </c>
      <c r="Z1930" s="3" t="str">
        <f>IF(R1930="C",VLOOKUP(K1930,'[1]자격증 backdata'!A:F,6,0),"비해당분야")</f>
        <v>비해당분야</v>
      </c>
      <c r="AA1930" s="3" t="str">
        <f>IF(R1930="C",SUMIF(B:B,B1930,Z:Z),"비해당분야")</f>
        <v>비해당분야</v>
      </c>
      <c r="AB1930" s="3" t="str">
        <f>IF(R1930="C",SUM(Y1930,AA1930),"비해당분야")</f>
        <v>비해당분야</v>
      </c>
      <c r="AC1930" s="3">
        <f>IF(R1930="C",AB1930,X1930)</f>
        <v>8</v>
      </c>
      <c r="AD1930" s="3">
        <f>VLOOKUP(K1930,'[1]자격증 backdata'!A:D,4,0)</f>
        <v>0</v>
      </c>
      <c r="AE1930" s="3">
        <f>IF(_xlfn.MAXIFS(AD:AD,B:B,B1930)&gt;10,10,_xlfn.MAXIFS(AD:AD,B:B,B1930))</f>
        <v>0</v>
      </c>
      <c r="AG1930" s="2" t="str">
        <f>VLOOKUP(K1930,'[1]자격증 backdata'!A:C,3,0)</f>
        <v>H</v>
      </c>
      <c r="AH1930" s="2">
        <f>COUNTIFS($B:$B,$B1930,$AG:$AG,AH$1)</f>
        <v>0</v>
      </c>
      <c r="AI1930" s="2">
        <f>COUNTIFS($B:$B,$B1930,$AG:$AG,AI$1)</f>
        <v>0</v>
      </c>
      <c r="AJ1930" s="2">
        <f>COUNTIFS($B:$B,$B1930,$AG:$AG,AJ$1)</f>
        <v>0</v>
      </c>
      <c r="AK1930" s="2">
        <f>COUNTIFS($B:$B,$B1930,$AG:$AG,AK$1)</f>
        <v>0</v>
      </c>
      <c r="AL1930" s="2">
        <f>COUNTIFS($B:$B,$B1930,$AG:$AG,AL$1)</f>
        <v>0</v>
      </c>
      <c r="AM1930" s="2">
        <f>COUNTIFS($B:$B,$B1930,$AG:$AG,AM$1)</f>
        <v>0</v>
      </c>
      <c r="AN1930" s="2">
        <f>COUNTIFS($B:$B,$B1930,$AG:$AG,AN$1)</f>
        <v>0</v>
      </c>
      <c r="AO1930" s="2">
        <f>COUNTIFS($B:$B,$B1930,$AG:$AG,AO$1)</f>
        <v>1</v>
      </c>
      <c r="AP1930" s="2">
        <f>COUNTIFS($B:$B,$B1930,$AG:$AG,AP$1)</f>
        <v>0</v>
      </c>
      <c r="AQ1930" s="2">
        <f>COUNTIFS($B:$B,$B1930,$AG:$AG,AQ$1)</f>
        <v>0</v>
      </c>
      <c r="AR1930" s="2">
        <f>COUNTIFS($B:$B,$B1930,$AG:$AG,AR$1)</f>
        <v>0</v>
      </c>
      <c r="AS1930" s="2">
        <f>COUNTIFS($B:$B,$B1930,$AG:$AG,AS$1)</f>
        <v>0</v>
      </c>
      <c r="AT1930" s="2">
        <f>COUNTIFS($B:$B,$B1930,$AG:$AG,AT$1)</f>
        <v>1</v>
      </c>
      <c r="AU1930" s="2">
        <f>COUNTIFS($B:$B,$B1930,$AG:$AG,AU$1)</f>
        <v>0</v>
      </c>
    </row>
    <row r="1931" spans="1:47" ht="15" customHeight="1" x14ac:dyDescent="0.35">
      <c r="A1931" s="7">
        <f>IF(B1930=B1931,A1930,A1930+1)</f>
        <v>672</v>
      </c>
      <c r="B1931" s="7" t="s">
        <v>2758</v>
      </c>
      <c r="C1931" s="7" t="s">
        <v>2757</v>
      </c>
      <c r="D1931" s="7" t="s">
        <v>2583</v>
      </c>
      <c r="E1931" s="7" t="s">
        <v>2582</v>
      </c>
      <c r="F1931" s="4" t="s">
        <v>7</v>
      </c>
      <c r="G1931" s="4" t="s">
        <v>8</v>
      </c>
      <c r="H1931" s="4" t="s">
        <v>7</v>
      </c>
      <c r="I1931" s="3">
        <v>2</v>
      </c>
      <c r="J1931" s="3" t="s">
        <v>106</v>
      </c>
      <c r="K1931" s="3" t="s">
        <v>2581</v>
      </c>
      <c r="L1931" s="3" t="s">
        <v>55</v>
      </c>
      <c r="M1931" s="3" t="s">
        <v>2756</v>
      </c>
      <c r="N1931" s="3" t="s">
        <v>2045</v>
      </c>
      <c r="P1931" s="3" t="s">
        <v>669</v>
      </c>
      <c r="Q1931" s="3" t="s">
        <v>1475</v>
      </c>
      <c r="R1931" s="3" t="s">
        <v>2434</v>
      </c>
      <c r="S1931" s="2" t="str">
        <f>IF(P1931="심사불필요","-",VLOOKUP(K1931,'[1]자격증 backdata'!A:G,7,0))</f>
        <v>-</v>
      </c>
      <c r="T1931" s="2" t="str">
        <f>IF(S1931="-","-",IF(COUNTIFS(B:B,B1931,S:S,"필수")&gt;0,"자격요건충족","확인필요"))</f>
        <v>-</v>
      </c>
      <c r="U1931" s="2"/>
      <c r="W1931" s="2">
        <f>IF(Q1931="4급","심사불필요",VLOOKUP(K1931,'[1]자격증 backdata'!A:B,2,0))</f>
        <v>4</v>
      </c>
      <c r="X1931" s="3">
        <f>IF(R1931="A", MIN(20, SUMIFS(W:W, B:B, B1931, R:R, "A")),IF(R1931="B", MIN(30, SUMIFS(W:W, B:B, B1931, R:R, "B")),"비해당분야"))</f>
        <v>8</v>
      </c>
      <c r="Y1931" s="3" t="str">
        <f>IF(R1931="C",MIN(30,IF(COUNTIFS(B:B,B1931,W:W,"가1")=1,25,IF(COUNTIFS(B:B,B1931,W:W,"가1")&gt;=2,30,0))+IF(COUNTIFS(B:B,B1931,W:W,"나1")&gt;=4,30,IF(COUNTIFS(B:B,B1931,W:W,"나1")=3,26,IF(COUNTIFS(B:B,B1931,W:W,"나1")=2,22,IF(COUNTIFS(B:B,B1931,W:W,"나1")=1,18,0)))))+MIN(30,IF(COUNTIFS(B:B,B1931,W:W,"가2")=1,25,IF(COUNTIFS(B:B,B1931,W:W,"가2")&gt;=2,30,0))+IF(COUNTIFS(B:B,B1931,W:W,"나2")=3,30,IF(COUNTIFS(B:B,B1931,W:W,"나2")=2,25,IF(COUNTIFS(B:B,B1931,W:W,"나2")=1,20,0)))),"비해당분야")</f>
        <v>비해당분야</v>
      </c>
      <c r="Z1931" s="3" t="str">
        <f>IF(R1931="C",VLOOKUP(K1931,'[1]자격증 backdata'!A:F,6,0),"비해당분야")</f>
        <v>비해당분야</v>
      </c>
      <c r="AA1931" s="3" t="str">
        <f>IF(R1931="C",SUMIF(B:B,B1931,Z:Z),"비해당분야")</f>
        <v>비해당분야</v>
      </c>
      <c r="AB1931" s="3" t="str">
        <f>IF(R1931="C",SUM(Y1931,AA1931),"비해당분야")</f>
        <v>비해당분야</v>
      </c>
      <c r="AC1931" s="3">
        <f>IF(R1931="C",AB1931,X1931)</f>
        <v>8</v>
      </c>
      <c r="AD1931" s="3">
        <f>VLOOKUP(K1931,'[1]자격증 backdata'!A:D,4,0)</f>
        <v>0</v>
      </c>
      <c r="AE1931" s="3">
        <f>IF(_xlfn.MAXIFS(AD:AD,B:B,B1931)&gt;10,10,_xlfn.MAXIFS(AD:AD,B:B,B1931))</f>
        <v>0</v>
      </c>
      <c r="AG1931" s="2" t="str">
        <f>VLOOKUP(K1931,'[1]자격증 backdata'!A:C,3,0)</f>
        <v>M</v>
      </c>
      <c r="AH1931" s="2">
        <f>COUNTIFS($B:$B,$B1931,$AG:$AG,AH$1)</f>
        <v>0</v>
      </c>
      <c r="AI1931" s="2">
        <f>COUNTIFS($B:$B,$B1931,$AG:$AG,AI$1)</f>
        <v>0</v>
      </c>
      <c r="AJ1931" s="2">
        <f>COUNTIFS($B:$B,$B1931,$AG:$AG,AJ$1)</f>
        <v>0</v>
      </c>
      <c r="AK1931" s="2">
        <f>COUNTIFS($B:$B,$B1931,$AG:$AG,AK$1)</f>
        <v>0</v>
      </c>
      <c r="AL1931" s="2">
        <f>COUNTIFS($B:$B,$B1931,$AG:$AG,AL$1)</f>
        <v>0</v>
      </c>
      <c r="AM1931" s="2">
        <f>COUNTIFS($B:$B,$B1931,$AG:$AG,AM$1)</f>
        <v>0</v>
      </c>
      <c r="AN1931" s="2">
        <f>COUNTIFS($B:$B,$B1931,$AG:$AG,AN$1)</f>
        <v>0</v>
      </c>
      <c r="AO1931" s="2">
        <f>COUNTIFS($B:$B,$B1931,$AG:$AG,AO$1)</f>
        <v>1</v>
      </c>
      <c r="AP1931" s="2">
        <f>COUNTIFS($B:$B,$B1931,$AG:$AG,AP$1)</f>
        <v>0</v>
      </c>
      <c r="AQ1931" s="2">
        <f>COUNTIFS($B:$B,$B1931,$AG:$AG,AQ$1)</f>
        <v>0</v>
      </c>
      <c r="AR1931" s="2">
        <f>COUNTIFS($B:$B,$B1931,$AG:$AG,AR$1)</f>
        <v>0</v>
      </c>
      <c r="AS1931" s="2">
        <f>COUNTIFS($B:$B,$B1931,$AG:$AG,AS$1)</f>
        <v>0</v>
      </c>
      <c r="AT1931" s="2">
        <f>COUNTIFS($B:$B,$B1931,$AG:$AG,AT$1)</f>
        <v>1</v>
      </c>
      <c r="AU1931" s="2">
        <f>COUNTIFS($B:$B,$B1931,$AG:$AG,AU$1)</f>
        <v>0</v>
      </c>
    </row>
    <row r="1932" spans="1:47" ht="15" customHeight="1" x14ac:dyDescent="0.35">
      <c r="A1932" s="4">
        <f>IF(B1931=B1932,A1931,A1931+1)</f>
        <v>673</v>
      </c>
      <c r="B1932" s="4" t="s">
        <v>2755</v>
      </c>
      <c r="C1932" s="4" t="s">
        <v>2754</v>
      </c>
      <c r="D1932" s="4" t="s">
        <v>2583</v>
      </c>
      <c r="E1932" s="4" t="s">
        <v>2582</v>
      </c>
      <c r="F1932" s="4" t="s">
        <v>7</v>
      </c>
      <c r="G1932" s="4" t="s">
        <v>8</v>
      </c>
      <c r="H1932" s="4" t="s">
        <v>7</v>
      </c>
      <c r="I1932" s="4">
        <v>1</v>
      </c>
      <c r="J1932" s="4" t="s">
        <v>106</v>
      </c>
      <c r="K1932" s="4" t="s">
        <v>2581</v>
      </c>
      <c r="L1932" s="4" t="s">
        <v>55</v>
      </c>
      <c r="M1932" s="4" t="s">
        <v>2753</v>
      </c>
      <c r="N1932" s="4" t="s">
        <v>2752</v>
      </c>
      <c r="P1932" s="4" t="s">
        <v>669</v>
      </c>
      <c r="Q1932" s="4" t="s">
        <v>1475</v>
      </c>
      <c r="R1932" s="4" t="s">
        <v>2434</v>
      </c>
      <c r="S1932" s="5" t="str">
        <f>IF(P1932="심사불필요","-",VLOOKUP(K1932,'[1]자격증 backdata'!A:G,7,0))</f>
        <v>-</v>
      </c>
      <c r="T1932" s="5" t="str">
        <f>IF(S1932="-","-",IF(COUNTIFS(B:B,B1932,S:S,"필수")&gt;0,"자격요건충족","확인필요"))</f>
        <v>-</v>
      </c>
      <c r="U1932" s="5"/>
      <c r="W1932" s="5">
        <f>IF(Q1932="4급","심사불필요",VLOOKUP(K1932,'[1]자격증 backdata'!A:B,2,0))</f>
        <v>4</v>
      </c>
      <c r="X1932" s="4">
        <f>IF(R1932="A", MIN(20, SUMIFS(W:W, B:B, B1932, R:R, "A")),IF(R1932="B", MIN(30, SUMIFS(W:W, B:B, B1932, R:R, "B")),"비해당분야"))</f>
        <v>4</v>
      </c>
      <c r="Y1932" s="4" t="str">
        <f>IF(R1932="C",MIN(30,IF(COUNTIFS(B:B,B1932,W:W,"가1")=1,25,IF(COUNTIFS(B:B,B1932,W:W,"가1")&gt;=2,30,0))+IF(COUNTIFS(B:B,B1932,W:W,"나1")&gt;=4,30,IF(COUNTIFS(B:B,B1932,W:W,"나1")=3,26,IF(COUNTIFS(B:B,B1932,W:W,"나1")=2,22,IF(COUNTIFS(B:B,B1932,W:W,"나1")=1,18,0)))))+MIN(30,IF(COUNTIFS(B:B,B1932,W:W,"가2")=1,25,IF(COUNTIFS(B:B,B1932,W:W,"가2")&gt;=2,30,0))+IF(COUNTIFS(B:B,B1932,W:W,"나2")=3,30,IF(COUNTIFS(B:B,B1932,W:W,"나2")=2,25,IF(COUNTIFS(B:B,B1932,W:W,"나2")=1,20,0)))),"비해당분야")</f>
        <v>비해당분야</v>
      </c>
      <c r="Z1932" s="4" t="str">
        <f>IF(R1932="C",VLOOKUP(K1932,'[1]자격증 backdata'!A:F,6,0),"비해당분야")</f>
        <v>비해당분야</v>
      </c>
      <c r="AA1932" s="4" t="str">
        <f>IF(R1932="C",SUMIF(B:B,B1932,Z:Z),"비해당분야")</f>
        <v>비해당분야</v>
      </c>
      <c r="AB1932" s="4" t="str">
        <f>IF(R1932="C",SUM(Y1932,AA1932),"비해당분야")</f>
        <v>비해당분야</v>
      </c>
      <c r="AC1932" s="4">
        <f>IF(R1932="C",AB1932,X1932)</f>
        <v>4</v>
      </c>
      <c r="AD1932" s="4">
        <f>VLOOKUP(K1932,'[1]자격증 backdata'!A:D,4,0)</f>
        <v>0</v>
      </c>
      <c r="AE1932" s="4">
        <f>IF(_xlfn.MAXIFS(AD:AD,B:B,B1932)&gt;10,10,_xlfn.MAXIFS(AD:AD,B:B,B1932))</f>
        <v>0</v>
      </c>
      <c r="AG1932" s="5" t="str">
        <f>VLOOKUP(K1932,'[1]자격증 backdata'!A:C,3,0)</f>
        <v>M</v>
      </c>
      <c r="AH1932" s="5">
        <f>COUNTIFS($B:$B,$B1932,$AG:$AG,AH$1)</f>
        <v>0</v>
      </c>
      <c r="AI1932" s="5">
        <f>COUNTIFS($B:$B,$B1932,$AG:$AG,AI$1)</f>
        <v>0</v>
      </c>
      <c r="AJ1932" s="5">
        <f>COUNTIFS($B:$B,$B1932,$AG:$AG,AJ$1)</f>
        <v>0</v>
      </c>
      <c r="AK1932" s="5">
        <f>COUNTIFS($B:$B,$B1932,$AG:$AG,AK$1)</f>
        <v>0</v>
      </c>
      <c r="AL1932" s="5">
        <f>COUNTIFS($B:$B,$B1932,$AG:$AG,AL$1)</f>
        <v>0</v>
      </c>
      <c r="AM1932" s="5">
        <f>COUNTIFS($B:$B,$B1932,$AG:$AG,AM$1)</f>
        <v>0</v>
      </c>
      <c r="AN1932" s="5">
        <f>COUNTIFS($B:$B,$B1932,$AG:$AG,AN$1)</f>
        <v>0</v>
      </c>
      <c r="AO1932" s="5">
        <f>COUNTIFS($B:$B,$B1932,$AG:$AG,AO$1)</f>
        <v>0</v>
      </c>
      <c r="AP1932" s="5">
        <f>COUNTIFS($B:$B,$B1932,$AG:$AG,AP$1)</f>
        <v>0</v>
      </c>
      <c r="AQ1932" s="5">
        <f>COUNTIFS($B:$B,$B1932,$AG:$AG,AQ$1)</f>
        <v>0</v>
      </c>
      <c r="AR1932" s="5">
        <f>COUNTIFS($B:$B,$B1932,$AG:$AG,AR$1)</f>
        <v>0</v>
      </c>
      <c r="AS1932" s="5">
        <f>COUNTIFS($B:$B,$B1932,$AG:$AG,AS$1)</f>
        <v>0</v>
      </c>
      <c r="AT1932" s="5">
        <f>COUNTIFS($B:$B,$B1932,$AG:$AG,AT$1)</f>
        <v>1</v>
      </c>
      <c r="AU1932" s="5">
        <f>COUNTIFS($B:$B,$B1932,$AG:$AG,AU$1)</f>
        <v>0</v>
      </c>
    </row>
    <row r="1933" spans="1:47" ht="15" customHeight="1" x14ac:dyDescent="0.35">
      <c r="A1933" s="3">
        <f>IF(B1932=B1933,A1932,A1932+1)</f>
        <v>674</v>
      </c>
      <c r="B1933" s="3" t="s">
        <v>2746</v>
      </c>
      <c r="C1933" s="3" t="s">
        <v>2745</v>
      </c>
      <c r="D1933" s="3" t="s">
        <v>2583</v>
      </c>
      <c r="E1933" s="3" t="s">
        <v>2582</v>
      </c>
      <c r="F1933" s="4" t="s">
        <v>7</v>
      </c>
      <c r="G1933" s="4" t="s">
        <v>8</v>
      </c>
      <c r="H1933" s="4" t="s">
        <v>7</v>
      </c>
      <c r="I1933" s="3">
        <v>1</v>
      </c>
      <c r="J1933" s="3" t="s">
        <v>364</v>
      </c>
      <c r="K1933" s="3" t="s">
        <v>2669</v>
      </c>
      <c r="L1933" s="3" t="s">
        <v>254</v>
      </c>
      <c r="M1933" s="3" t="s">
        <v>2751</v>
      </c>
      <c r="N1933" s="3" t="s">
        <v>2750</v>
      </c>
      <c r="P1933" s="3" t="s">
        <v>669</v>
      </c>
      <c r="Q1933" s="3" t="s">
        <v>1475</v>
      </c>
      <c r="R1933" s="3" t="s">
        <v>2434</v>
      </c>
      <c r="S1933" s="2" t="str">
        <f>IF(P1933="심사불필요","-",VLOOKUP(K1933,'[1]자격증 backdata'!A:G,7,0))</f>
        <v>-</v>
      </c>
      <c r="T1933" s="2" t="str">
        <f>IF(S1933="-","-",IF(COUNTIFS(B:B,B1933,S:S,"필수")&gt;0,"자격요건충족","확인필요"))</f>
        <v>-</v>
      </c>
      <c r="U1933" s="2"/>
      <c r="W1933" s="2">
        <f>IF(Q1933="4급","심사불필요",VLOOKUP(K1933,'[1]자격증 backdata'!A:B,2,0))</f>
        <v>2</v>
      </c>
      <c r="X1933" s="3">
        <f>IF(R1933="A", MIN(20, SUMIFS(W:W, B:B, B1933, R:R, "A")),IF(R1933="B", MIN(30, SUMIFS(W:W, B:B, B1933, R:R, "B")),"비해당분야"))</f>
        <v>10</v>
      </c>
      <c r="Y1933" s="3" t="str">
        <f>IF(R1933="C",MIN(30,IF(COUNTIFS(B:B,B1933,W:W,"가1")=1,25,IF(COUNTIFS(B:B,B1933,W:W,"가1")&gt;=2,30,0))+IF(COUNTIFS(B:B,B1933,W:W,"나1")&gt;=4,30,IF(COUNTIFS(B:B,B1933,W:W,"나1")=3,26,IF(COUNTIFS(B:B,B1933,W:W,"나1")=2,22,IF(COUNTIFS(B:B,B1933,W:W,"나1")=1,18,0)))))+MIN(30,IF(COUNTIFS(B:B,B1933,W:W,"가2")=1,25,IF(COUNTIFS(B:B,B1933,W:W,"가2")&gt;=2,30,0))+IF(COUNTIFS(B:B,B1933,W:W,"나2")=3,30,IF(COUNTIFS(B:B,B1933,W:W,"나2")=2,25,IF(COUNTIFS(B:B,B1933,W:W,"나2")=1,20,0)))),"비해당분야")</f>
        <v>비해당분야</v>
      </c>
      <c r="Z1933" s="3" t="str">
        <f>IF(R1933="C",VLOOKUP(K1933,'[1]자격증 backdata'!A:F,6,0),"비해당분야")</f>
        <v>비해당분야</v>
      </c>
      <c r="AA1933" s="3" t="str">
        <f>IF(R1933="C",SUMIF(B:B,B1933,Z:Z),"비해당분야")</f>
        <v>비해당분야</v>
      </c>
      <c r="AB1933" s="3" t="str">
        <f>IF(R1933="C",SUM(Y1933,AA1933),"비해당분야")</f>
        <v>비해당분야</v>
      </c>
      <c r="AC1933" s="3">
        <f>IF(R1933="C",AB1933,X1933)</f>
        <v>10</v>
      </c>
      <c r="AD1933" s="3">
        <f>VLOOKUP(K1933,'[1]자격증 backdata'!A:D,4,0)</f>
        <v>0</v>
      </c>
      <c r="AE1933" s="3">
        <f>IF(_xlfn.MAXIFS(AD:AD,B:B,B1933)&gt;10,10,_xlfn.MAXIFS(AD:AD,B:B,B1933))</f>
        <v>5</v>
      </c>
      <c r="AG1933" s="2" t="str">
        <f>VLOOKUP(K1933,'[1]자격증 backdata'!A:C,3,0)</f>
        <v>J</v>
      </c>
      <c r="AH1933" s="2">
        <f>COUNTIFS($B:$B,$B1933,$AG:$AG,AH$1)</f>
        <v>0</v>
      </c>
      <c r="AI1933" s="2">
        <f>COUNTIFS($B:$B,$B1933,$AG:$AG,AI$1)</f>
        <v>0</v>
      </c>
      <c r="AJ1933" s="2">
        <f>COUNTIFS($B:$B,$B1933,$AG:$AG,AJ$1)</f>
        <v>0</v>
      </c>
      <c r="AK1933" s="2">
        <f>COUNTIFS($B:$B,$B1933,$AG:$AG,AK$1)</f>
        <v>0</v>
      </c>
      <c r="AL1933" s="2">
        <f>COUNTIFS($B:$B,$B1933,$AG:$AG,AL$1)</f>
        <v>0</v>
      </c>
      <c r="AM1933" s="2">
        <f>COUNTIFS($B:$B,$B1933,$AG:$AG,AM$1)</f>
        <v>0</v>
      </c>
      <c r="AN1933" s="2">
        <f>COUNTIFS($B:$B,$B1933,$AG:$AG,AN$1)</f>
        <v>1</v>
      </c>
      <c r="AO1933" s="2">
        <f>COUNTIFS($B:$B,$B1933,$AG:$AG,AO$1)</f>
        <v>0</v>
      </c>
      <c r="AP1933" s="2">
        <f>COUNTIFS($B:$B,$B1933,$AG:$AG,AP$1)</f>
        <v>0</v>
      </c>
      <c r="AQ1933" s="2">
        <f>COUNTIFS($B:$B,$B1933,$AG:$AG,AQ$1)</f>
        <v>1</v>
      </c>
      <c r="AR1933" s="2">
        <f>COUNTIFS($B:$B,$B1933,$AG:$AG,AR$1)</f>
        <v>0</v>
      </c>
      <c r="AS1933" s="2">
        <f>COUNTIFS($B:$B,$B1933,$AG:$AG,AS$1)</f>
        <v>0</v>
      </c>
      <c r="AT1933" s="2">
        <f>COUNTIFS($B:$B,$B1933,$AG:$AG,AT$1)</f>
        <v>1</v>
      </c>
      <c r="AU1933" s="2">
        <f>COUNTIFS($B:$B,$B1933,$AG:$AG,AU$1)</f>
        <v>0</v>
      </c>
    </row>
    <row r="1934" spans="1:47" ht="15" customHeight="1" x14ac:dyDescent="0.35">
      <c r="A1934" s="7">
        <f>IF(B1933=B1934,A1933,A1933+1)</f>
        <v>674</v>
      </c>
      <c r="B1934" s="7" t="s">
        <v>2746</v>
      </c>
      <c r="C1934" s="7" t="s">
        <v>2745</v>
      </c>
      <c r="D1934" s="7" t="s">
        <v>2583</v>
      </c>
      <c r="E1934" s="7" t="s">
        <v>2582</v>
      </c>
      <c r="F1934" s="4" t="s">
        <v>7</v>
      </c>
      <c r="G1934" s="4" t="s">
        <v>8</v>
      </c>
      <c r="H1934" s="4" t="s">
        <v>7</v>
      </c>
      <c r="I1934" s="3">
        <v>2</v>
      </c>
      <c r="J1934" s="3" t="s">
        <v>633</v>
      </c>
      <c r="K1934" s="3" t="s">
        <v>2614</v>
      </c>
      <c r="L1934" s="3" t="s">
        <v>55</v>
      </c>
      <c r="M1934" s="3" t="s">
        <v>2749</v>
      </c>
      <c r="N1934" s="3" t="s">
        <v>2632</v>
      </c>
      <c r="P1934" s="3" t="s">
        <v>669</v>
      </c>
      <c r="Q1934" s="3" t="s">
        <v>1475</v>
      </c>
      <c r="R1934" s="3" t="s">
        <v>2434</v>
      </c>
      <c r="S1934" s="2" t="str">
        <f>IF(P1934="심사불필요","-",VLOOKUP(K1934,'[1]자격증 backdata'!A:G,7,0))</f>
        <v>-</v>
      </c>
      <c r="T1934" s="2" t="str">
        <f>IF(S1934="-","-",IF(COUNTIFS(B:B,B1934,S:S,"필수")&gt;0,"자격요건충족","확인필요"))</f>
        <v>-</v>
      </c>
      <c r="U1934" s="2"/>
      <c r="W1934" s="2">
        <f>IF(Q1934="4급","심사불필요",VLOOKUP(K1934,'[1]자격증 backdata'!A:B,2,0))</f>
        <v>4</v>
      </c>
      <c r="X1934" s="3">
        <f>IF(R1934="A", MIN(20, SUMIFS(W:W, B:B, B1934, R:R, "A")),IF(R1934="B", MIN(30, SUMIFS(W:W, B:B, B1934, R:R, "B")),"비해당분야"))</f>
        <v>10</v>
      </c>
      <c r="Y1934" s="3" t="str">
        <f>IF(R1934="C",MIN(30,IF(COUNTIFS(B:B,B1934,W:W,"가1")=1,25,IF(COUNTIFS(B:B,B1934,W:W,"가1")&gt;=2,30,0))+IF(COUNTIFS(B:B,B1934,W:W,"나1")&gt;=4,30,IF(COUNTIFS(B:B,B1934,W:W,"나1")=3,26,IF(COUNTIFS(B:B,B1934,W:W,"나1")=2,22,IF(COUNTIFS(B:B,B1934,W:W,"나1")=1,18,0)))))+MIN(30,IF(COUNTIFS(B:B,B1934,W:W,"가2")=1,25,IF(COUNTIFS(B:B,B1934,W:W,"가2")&gt;=2,30,0))+IF(COUNTIFS(B:B,B1934,W:W,"나2")=3,30,IF(COUNTIFS(B:B,B1934,W:W,"나2")=2,25,IF(COUNTIFS(B:B,B1934,W:W,"나2")=1,20,0)))),"비해당분야")</f>
        <v>비해당분야</v>
      </c>
      <c r="Z1934" s="3" t="str">
        <f>IF(R1934="C",VLOOKUP(K1934,'[1]자격증 backdata'!A:F,6,0),"비해당분야")</f>
        <v>비해당분야</v>
      </c>
      <c r="AA1934" s="3" t="str">
        <f>IF(R1934="C",SUMIF(B:B,B1934,Z:Z),"비해당분야")</f>
        <v>비해당분야</v>
      </c>
      <c r="AB1934" s="3" t="str">
        <f>IF(R1934="C",SUM(Y1934,AA1934),"비해당분야")</f>
        <v>비해당분야</v>
      </c>
      <c r="AC1934" s="3">
        <f>IF(R1934="C",AB1934,X1934)</f>
        <v>10</v>
      </c>
      <c r="AD1934" s="3">
        <f>VLOOKUP(K1934,'[1]자격증 backdata'!A:D,4,0)</f>
        <v>0</v>
      </c>
      <c r="AE1934" s="3">
        <f>IF(_xlfn.MAXIFS(AD:AD,B:B,B1934)&gt;10,10,_xlfn.MAXIFS(AD:AD,B:B,B1934))</f>
        <v>5</v>
      </c>
      <c r="AG1934" s="2" t="str">
        <f>VLOOKUP(K1934,'[1]자격증 backdata'!A:C,3,0)</f>
        <v>G</v>
      </c>
      <c r="AH1934" s="2">
        <f>COUNTIFS($B:$B,$B1934,$AG:$AG,AH$1)</f>
        <v>0</v>
      </c>
      <c r="AI1934" s="2">
        <f>COUNTIFS($B:$B,$B1934,$AG:$AG,AI$1)</f>
        <v>0</v>
      </c>
      <c r="AJ1934" s="2">
        <f>COUNTIFS($B:$B,$B1934,$AG:$AG,AJ$1)</f>
        <v>0</v>
      </c>
      <c r="AK1934" s="2">
        <f>COUNTIFS($B:$B,$B1934,$AG:$AG,AK$1)</f>
        <v>0</v>
      </c>
      <c r="AL1934" s="2">
        <f>COUNTIFS($B:$B,$B1934,$AG:$AG,AL$1)</f>
        <v>0</v>
      </c>
      <c r="AM1934" s="2">
        <f>COUNTIFS($B:$B,$B1934,$AG:$AG,AM$1)</f>
        <v>0</v>
      </c>
      <c r="AN1934" s="2">
        <f>COUNTIFS($B:$B,$B1934,$AG:$AG,AN$1)</f>
        <v>1</v>
      </c>
      <c r="AO1934" s="2">
        <f>COUNTIFS($B:$B,$B1934,$AG:$AG,AO$1)</f>
        <v>0</v>
      </c>
      <c r="AP1934" s="2">
        <f>COUNTIFS($B:$B,$B1934,$AG:$AG,AP$1)</f>
        <v>0</v>
      </c>
      <c r="AQ1934" s="2">
        <f>COUNTIFS($B:$B,$B1934,$AG:$AG,AQ$1)</f>
        <v>1</v>
      </c>
      <c r="AR1934" s="2">
        <f>COUNTIFS($B:$B,$B1934,$AG:$AG,AR$1)</f>
        <v>0</v>
      </c>
      <c r="AS1934" s="2">
        <f>COUNTIFS($B:$B,$B1934,$AG:$AG,AS$1)</f>
        <v>0</v>
      </c>
      <c r="AT1934" s="2">
        <f>COUNTIFS($B:$B,$B1934,$AG:$AG,AT$1)</f>
        <v>1</v>
      </c>
      <c r="AU1934" s="2">
        <f>COUNTIFS($B:$B,$B1934,$AG:$AG,AU$1)</f>
        <v>0</v>
      </c>
    </row>
    <row r="1935" spans="1:47" ht="15" customHeight="1" x14ac:dyDescent="0.35">
      <c r="A1935" s="7">
        <f>IF(B1934=B1935,A1934,A1934+1)</f>
        <v>674</v>
      </c>
      <c r="B1935" s="7" t="s">
        <v>2746</v>
      </c>
      <c r="C1935" s="7" t="s">
        <v>2745</v>
      </c>
      <c r="D1935" s="7" t="s">
        <v>2583</v>
      </c>
      <c r="E1935" s="7" t="s">
        <v>2582</v>
      </c>
      <c r="F1935" s="4" t="s">
        <v>7</v>
      </c>
      <c r="G1935" s="4" t="s">
        <v>8</v>
      </c>
      <c r="H1935" s="4" t="s">
        <v>7</v>
      </c>
      <c r="I1935" s="3">
        <v>3</v>
      </c>
      <c r="J1935" s="3" t="s">
        <v>106</v>
      </c>
      <c r="K1935" s="3" t="s">
        <v>2581</v>
      </c>
      <c r="L1935" s="3" t="s">
        <v>55</v>
      </c>
      <c r="M1935" s="3" t="s">
        <v>2748</v>
      </c>
      <c r="N1935" s="3" t="s">
        <v>2747</v>
      </c>
      <c r="P1935" s="3" t="s">
        <v>669</v>
      </c>
      <c r="Q1935" s="3" t="s">
        <v>1475</v>
      </c>
      <c r="R1935" s="3" t="s">
        <v>2434</v>
      </c>
      <c r="S1935" s="2" t="str">
        <f>IF(P1935="심사불필요","-",VLOOKUP(K1935,'[1]자격증 backdata'!A:G,7,0))</f>
        <v>-</v>
      </c>
      <c r="T1935" s="2" t="str">
        <f>IF(S1935="-","-",IF(COUNTIFS(B:B,B1935,S:S,"필수")&gt;0,"자격요건충족","확인필요"))</f>
        <v>-</v>
      </c>
      <c r="U1935" s="2"/>
      <c r="W1935" s="2">
        <f>IF(Q1935="4급","심사불필요",VLOOKUP(K1935,'[1]자격증 backdata'!A:B,2,0))</f>
        <v>4</v>
      </c>
      <c r="X1935" s="3">
        <f>IF(R1935="A", MIN(20, SUMIFS(W:W, B:B, B1935, R:R, "A")),IF(R1935="B", MIN(30, SUMIFS(W:W, B:B, B1935, R:R, "B")),"비해당분야"))</f>
        <v>10</v>
      </c>
      <c r="Y1935" s="3" t="str">
        <f>IF(R1935="C",MIN(30,IF(COUNTIFS(B:B,B1935,W:W,"가1")=1,25,IF(COUNTIFS(B:B,B1935,W:W,"가1")&gt;=2,30,0))+IF(COUNTIFS(B:B,B1935,W:W,"나1")&gt;=4,30,IF(COUNTIFS(B:B,B1935,W:W,"나1")=3,26,IF(COUNTIFS(B:B,B1935,W:W,"나1")=2,22,IF(COUNTIFS(B:B,B1935,W:W,"나1")=1,18,0)))))+MIN(30,IF(COUNTIFS(B:B,B1935,W:W,"가2")=1,25,IF(COUNTIFS(B:B,B1935,W:W,"가2")&gt;=2,30,0))+IF(COUNTIFS(B:B,B1935,W:W,"나2")=3,30,IF(COUNTIFS(B:B,B1935,W:W,"나2")=2,25,IF(COUNTIFS(B:B,B1935,W:W,"나2")=1,20,0)))),"비해당분야")</f>
        <v>비해당분야</v>
      </c>
      <c r="Z1935" s="3" t="str">
        <f>IF(R1935="C",VLOOKUP(K1935,'[1]자격증 backdata'!A:F,6,0),"비해당분야")</f>
        <v>비해당분야</v>
      </c>
      <c r="AA1935" s="3" t="str">
        <f>IF(R1935="C",SUMIF(B:B,B1935,Z:Z),"비해당분야")</f>
        <v>비해당분야</v>
      </c>
      <c r="AB1935" s="3" t="str">
        <f>IF(R1935="C",SUM(Y1935,AA1935),"비해당분야")</f>
        <v>비해당분야</v>
      </c>
      <c r="AC1935" s="3">
        <f>IF(R1935="C",AB1935,X1935)</f>
        <v>10</v>
      </c>
      <c r="AD1935" s="3">
        <f>VLOOKUP(K1935,'[1]자격증 backdata'!A:D,4,0)</f>
        <v>0</v>
      </c>
      <c r="AE1935" s="3">
        <f>IF(_xlfn.MAXIFS(AD:AD,B:B,B1935)&gt;10,10,_xlfn.MAXIFS(AD:AD,B:B,B1935))</f>
        <v>5</v>
      </c>
      <c r="AG1935" s="2" t="str">
        <f>VLOOKUP(K1935,'[1]자격증 backdata'!A:C,3,0)</f>
        <v>M</v>
      </c>
      <c r="AH1935" s="2">
        <f>COUNTIFS($B:$B,$B1935,$AG:$AG,AH$1)</f>
        <v>0</v>
      </c>
      <c r="AI1935" s="2">
        <f>COUNTIFS($B:$B,$B1935,$AG:$AG,AI$1)</f>
        <v>0</v>
      </c>
      <c r="AJ1935" s="2">
        <f>COUNTIFS($B:$B,$B1935,$AG:$AG,AJ$1)</f>
        <v>0</v>
      </c>
      <c r="AK1935" s="2">
        <f>COUNTIFS($B:$B,$B1935,$AG:$AG,AK$1)</f>
        <v>0</v>
      </c>
      <c r="AL1935" s="2">
        <f>COUNTIFS($B:$B,$B1935,$AG:$AG,AL$1)</f>
        <v>0</v>
      </c>
      <c r="AM1935" s="2">
        <f>COUNTIFS($B:$B,$B1935,$AG:$AG,AM$1)</f>
        <v>0</v>
      </c>
      <c r="AN1935" s="2">
        <f>COUNTIFS($B:$B,$B1935,$AG:$AG,AN$1)</f>
        <v>1</v>
      </c>
      <c r="AO1935" s="2">
        <f>COUNTIFS($B:$B,$B1935,$AG:$AG,AO$1)</f>
        <v>0</v>
      </c>
      <c r="AP1935" s="2">
        <f>COUNTIFS($B:$B,$B1935,$AG:$AG,AP$1)</f>
        <v>0</v>
      </c>
      <c r="AQ1935" s="2">
        <f>COUNTIFS($B:$B,$B1935,$AG:$AG,AQ$1)</f>
        <v>1</v>
      </c>
      <c r="AR1935" s="2">
        <f>COUNTIFS($B:$B,$B1935,$AG:$AG,AR$1)</f>
        <v>0</v>
      </c>
      <c r="AS1935" s="2">
        <f>COUNTIFS($B:$B,$B1935,$AG:$AG,AS$1)</f>
        <v>0</v>
      </c>
      <c r="AT1935" s="2">
        <f>COUNTIFS($B:$B,$B1935,$AG:$AG,AT$1)</f>
        <v>1</v>
      </c>
      <c r="AU1935" s="2">
        <f>COUNTIFS($B:$B,$B1935,$AG:$AG,AU$1)</f>
        <v>0</v>
      </c>
    </row>
    <row r="1936" spans="1:47" ht="15" customHeight="1" x14ac:dyDescent="0.35">
      <c r="A1936" s="7">
        <f>IF(B1935=B1936,A1935,A1935+1)</f>
        <v>674</v>
      </c>
      <c r="B1936" s="7" t="s">
        <v>2746</v>
      </c>
      <c r="C1936" s="7" t="s">
        <v>2745</v>
      </c>
      <c r="D1936" s="7" t="s">
        <v>2583</v>
      </c>
      <c r="E1936" s="7" t="s">
        <v>2582</v>
      </c>
      <c r="F1936" s="4" t="s">
        <v>7</v>
      </c>
      <c r="G1936" s="4" t="s">
        <v>8</v>
      </c>
      <c r="H1936" s="4" t="s">
        <v>7</v>
      </c>
      <c r="I1936" s="3">
        <v>4</v>
      </c>
      <c r="J1936" s="3" t="s">
        <v>69</v>
      </c>
      <c r="K1936" s="3" t="s">
        <v>2590</v>
      </c>
      <c r="L1936" s="3" t="s">
        <v>36</v>
      </c>
      <c r="M1936" s="3" t="s">
        <v>2744</v>
      </c>
      <c r="N1936" s="3" t="s">
        <v>784</v>
      </c>
      <c r="P1936" s="3" t="s">
        <v>669</v>
      </c>
      <c r="Q1936" s="3" t="s">
        <v>1475</v>
      </c>
      <c r="R1936" s="3" t="s">
        <v>2434</v>
      </c>
      <c r="S1936" s="2" t="str">
        <f>IF(P1936="심사불필요","-",VLOOKUP(K1936,'[1]자격증 backdata'!A:G,7,0))</f>
        <v>-</v>
      </c>
      <c r="T1936" s="2" t="str">
        <f>IF(S1936="-","-",IF(COUNTIFS(B:B,B1936,S:S,"필수")&gt;0,"자격요건충족","확인필요"))</f>
        <v>-</v>
      </c>
      <c r="U1936" s="2"/>
      <c r="W1936" s="2">
        <f>IF(Q1936="4급","심사불필요",VLOOKUP(K1936,'[1]자격증 backdata'!A:B,2,0))</f>
        <v>0</v>
      </c>
      <c r="X1936" s="3">
        <f>IF(R1936="A", MIN(20, SUMIFS(W:W, B:B, B1936, R:R, "A")),IF(R1936="B", MIN(30, SUMIFS(W:W, B:B, B1936, R:R, "B")),"비해당분야"))</f>
        <v>10</v>
      </c>
      <c r="Y1936" s="3" t="str">
        <f>IF(R1936="C",MIN(30,IF(COUNTIFS(B:B,B1936,W:W,"가1")=1,25,IF(COUNTIFS(B:B,B1936,W:W,"가1")&gt;=2,30,0))+IF(COUNTIFS(B:B,B1936,W:W,"나1")&gt;=4,30,IF(COUNTIFS(B:B,B1936,W:W,"나1")=3,26,IF(COUNTIFS(B:B,B1936,W:W,"나1")=2,22,IF(COUNTIFS(B:B,B1936,W:W,"나1")=1,18,0)))))+MIN(30,IF(COUNTIFS(B:B,B1936,W:W,"가2")=1,25,IF(COUNTIFS(B:B,B1936,W:W,"가2")&gt;=2,30,0))+IF(COUNTIFS(B:B,B1936,W:W,"나2")=3,30,IF(COUNTIFS(B:B,B1936,W:W,"나2")=2,25,IF(COUNTIFS(B:B,B1936,W:W,"나2")=1,20,0)))),"비해당분야")</f>
        <v>비해당분야</v>
      </c>
      <c r="Z1936" s="3" t="str">
        <f>IF(R1936="C",VLOOKUP(K1936,'[1]자격증 backdata'!A:F,6,0),"비해당분야")</f>
        <v>비해당분야</v>
      </c>
      <c r="AA1936" s="3" t="str">
        <f>IF(R1936="C",SUMIF(B:B,B1936,Z:Z),"비해당분야")</f>
        <v>비해당분야</v>
      </c>
      <c r="AB1936" s="3" t="str">
        <f>IF(R1936="C",SUM(Y1936,AA1936),"비해당분야")</f>
        <v>비해당분야</v>
      </c>
      <c r="AC1936" s="3">
        <f>IF(R1936="C",AB1936,X1936)</f>
        <v>10</v>
      </c>
      <c r="AD1936" s="3">
        <f>VLOOKUP(K1936,'[1]자격증 backdata'!A:D,4,0)</f>
        <v>5</v>
      </c>
      <c r="AE1936" s="3">
        <f>IF(_xlfn.MAXIFS(AD:AD,B:B,B1936)&gt;10,10,_xlfn.MAXIFS(AD:AD,B:B,B1936))</f>
        <v>5</v>
      </c>
      <c r="AG1936" s="2">
        <f>VLOOKUP(K1936,'[1]자격증 backdata'!A:C,3,0)</f>
        <v>0</v>
      </c>
      <c r="AH1936" s="2">
        <f>COUNTIFS($B:$B,$B1936,$AG:$AG,AH$1)</f>
        <v>0</v>
      </c>
      <c r="AI1936" s="2">
        <f>COUNTIFS($B:$B,$B1936,$AG:$AG,AI$1)</f>
        <v>0</v>
      </c>
      <c r="AJ1936" s="2">
        <f>COUNTIFS($B:$B,$B1936,$AG:$AG,AJ$1)</f>
        <v>0</v>
      </c>
      <c r="AK1936" s="2">
        <f>COUNTIFS($B:$B,$B1936,$AG:$AG,AK$1)</f>
        <v>0</v>
      </c>
      <c r="AL1936" s="2">
        <f>COUNTIFS($B:$B,$B1936,$AG:$AG,AL$1)</f>
        <v>0</v>
      </c>
      <c r="AM1936" s="2">
        <f>COUNTIFS($B:$B,$B1936,$AG:$AG,AM$1)</f>
        <v>0</v>
      </c>
      <c r="AN1936" s="2">
        <f>COUNTIFS($B:$B,$B1936,$AG:$AG,AN$1)</f>
        <v>1</v>
      </c>
      <c r="AO1936" s="2">
        <f>COUNTIFS($B:$B,$B1936,$AG:$AG,AO$1)</f>
        <v>0</v>
      </c>
      <c r="AP1936" s="2">
        <f>COUNTIFS($B:$B,$B1936,$AG:$AG,AP$1)</f>
        <v>0</v>
      </c>
      <c r="AQ1936" s="2">
        <f>COUNTIFS($B:$B,$B1936,$AG:$AG,AQ$1)</f>
        <v>1</v>
      </c>
      <c r="AR1936" s="2">
        <f>COUNTIFS($B:$B,$B1936,$AG:$AG,AR$1)</f>
        <v>0</v>
      </c>
      <c r="AS1936" s="2">
        <f>COUNTIFS($B:$B,$B1936,$AG:$AG,AS$1)</f>
        <v>0</v>
      </c>
      <c r="AT1936" s="2">
        <f>COUNTIFS($B:$B,$B1936,$AG:$AG,AT$1)</f>
        <v>1</v>
      </c>
      <c r="AU1936" s="2">
        <f>COUNTIFS($B:$B,$B1936,$AG:$AG,AU$1)</f>
        <v>0</v>
      </c>
    </row>
    <row r="1937" spans="1:47" ht="15" customHeight="1" x14ac:dyDescent="0.35">
      <c r="A1937" s="4">
        <f>IF(B1936=B1937,A1936,A1936+1)</f>
        <v>675</v>
      </c>
      <c r="B1937" s="4" t="s">
        <v>2739</v>
      </c>
      <c r="C1937" s="4" t="s">
        <v>2738</v>
      </c>
      <c r="D1937" s="4" t="s">
        <v>2583</v>
      </c>
      <c r="E1937" s="4" t="s">
        <v>2582</v>
      </c>
      <c r="F1937" s="4" t="s">
        <v>7</v>
      </c>
      <c r="G1937" s="4" t="s">
        <v>8</v>
      </c>
      <c r="H1937" s="4" t="s">
        <v>7</v>
      </c>
      <c r="I1937" s="4">
        <v>1</v>
      </c>
      <c r="J1937" s="4" t="s">
        <v>2588</v>
      </c>
      <c r="K1937" s="4" t="s">
        <v>2587</v>
      </c>
      <c r="L1937" s="4" t="s">
        <v>4</v>
      </c>
      <c r="M1937" s="4" t="s">
        <v>2743</v>
      </c>
      <c r="N1937" s="4" t="s">
        <v>246</v>
      </c>
      <c r="P1937" s="4" t="s">
        <v>669</v>
      </c>
      <c r="Q1937" s="4" t="s">
        <v>1475</v>
      </c>
      <c r="R1937" s="4" t="s">
        <v>2434</v>
      </c>
      <c r="S1937" s="5" t="str">
        <f>IF(P1937="심사불필요","-",VLOOKUP(K1937,'[1]자격증 backdata'!A:G,7,0))</f>
        <v>-</v>
      </c>
      <c r="T1937" s="5" t="str">
        <f>IF(S1937="-","-",IF(COUNTIFS(B:B,B1937,S:S,"필수")&gt;0,"자격요건충족","확인필요"))</f>
        <v>-</v>
      </c>
      <c r="U1937" s="5"/>
      <c r="W1937" s="5">
        <f>IF(Q1937="4급","심사불필요",VLOOKUP(K1937,'[1]자격증 backdata'!A:B,2,0))</f>
        <v>4</v>
      </c>
      <c r="X1937" s="4">
        <f>IF(R1937="A", MIN(20, SUMIFS(W:W, B:B, B1937, R:R, "A")),IF(R1937="B", MIN(30, SUMIFS(W:W, B:B, B1937, R:R, "B")),"비해당분야"))</f>
        <v>14</v>
      </c>
      <c r="Y1937" s="4" t="str">
        <f>IF(R1937="C",MIN(30,IF(COUNTIFS(B:B,B1937,W:W,"가1")=1,25,IF(COUNTIFS(B:B,B1937,W:W,"가1")&gt;=2,30,0))+IF(COUNTIFS(B:B,B1937,W:W,"나1")&gt;=4,30,IF(COUNTIFS(B:B,B1937,W:W,"나1")=3,26,IF(COUNTIFS(B:B,B1937,W:W,"나1")=2,22,IF(COUNTIFS(B:B,B1937,W:W,"나1")=1,18,0)))))+MIN(30,IF(COUNTIFS(B:B,B1937,W:W,"가2")=1,25,IF(COUNTIFS(B:B,B1937,W:W,"가2")&gt;=2,30,0))+IF(COUNTIFS(B:B,B1937,W:W,"나2")=3,30,IF(COUNTIFS(B:B,B1937,W:W,"나2")=2,25,IF(COUNTIFS(B:B,B1937,W:W,"나2")=1,20,0)))),"비해당분야")</f>
        <v>비해당분야</v>
      </c>
      <c r="Z1937" s="4" t="str">
        <f>IF(R1937="C",VLOOKUP(K1937,'[1]자격증 backdata'!A:F,6,0),"비해당분야")</f>
        <v>비해당분야</v>
      </c>
      <c r="AA1937" s="4" t="str">
        <f>IF(R1937="C",SUMIF(B:B,B1937,Z:Z),"비해당분야")</f>
        <v>비해당분야</v>
      </c>
      <c r="AB1937" s="4" t="str">
        <f>IF(R1937="C",SUM(Y1937,AA1937),"비해당분야")</f>
        <v>비해당분야</v>
      </c>
      <c r="AC1937" s="4">
        <f>IF(R1937="C",AB1937,X1937)</f>
        <v>14</v>
      </c>
      <c r="AD1937" s="4">
        <f>VLOOKUP(K1937,'[1]자격증 backdata'!A:D,4,0)</f>
        <v>0</v>
      </c>
      <c r="AE1937" s="4">
        <f>IF(_xlfn.MAXIFS(AD:AD,B:B,B1937)&gt;10,10,_xlfn.MAXIFS(AD:AD,B:B,B1937))</f>
        <v>5</v>
      </c>
      <c r="AG1937" s="5" t="str">
        <f>VLOOKUP(K1937,'[1]자격증 backdata'!A:C,3,0)</f>
        <v>L</v>
      </c>
      <c r="AH1937" s="5">
        <f>COUNTIFS($B:$B,$B1937,$AG:$AG,AH$1)</f>
        <v>0</v>
      </c>
      <c r="AI1937" s="5">
        <f>COUNTIFS($B:$B,$B1937,$AG:$AG,AI$1)</f>
        <v>0</v>
      </c>
      <c r="AJ1937" s="5">
        <f>COUNTIFS($B:$B,$B1937,$AG:$AG,AJ$1)</f>
        <v>0</v>
      </c>
      <c r="AK1937" s="5">
        <f>COUNTIFS($B:$B,$B1937,$AG:$AG,AK$1)</f>
        <v>0</v>
      </c>
      <c r="AL1937" s="5">
        <f>COUNTIFS($B:$B,$B1937,$AG:$AG,AL$1)</f>
        <v>0</v>
      </c>
      <c r="AM1937" s="5">
        <f>COUNTIFS($B:$B,$B1937,$AG:$AG,AM$1)</f>
        <v>0</v>
      </c>
      <c r="AN1937" s="5">
        <f>COUNTIFS($B:$B,$B1937,$AG:$AG,AN$1)</f>
        <v>1</v>
      </c>
      <c r="AO1937" s="5">
        <f>COUNTIFS($B:$B,$B1937,$AG:$AG,AO$1)</f>
        <v>0</v>
      </c>
      <c r="AP1937" s="5">
        <f>COUNTIFS($B:$B,$B1937,$AG:$AG,AP$1)</f>
        <v>0</v>
      </c>
      <c r="AQ1937" s="5">
        <f>COUNTIFS($B:$B,$B1937,$AG:$AG,AQ$1)</f>
        <v>0</v>
      </c>
      <c r="AR1937" s="5">
        <f>COUNTIFS($B:$B,$B1937,$AG:$AG,AR$1)</f>
        <v>0</v>
      </c>
      <c r="AS1937" s="5">
        <f>COUNTIFS($B:$B,$B1937,$AG:$AG,AS$1)</f>
        <v>1</v>
      </c>
      <c r="AT1937" s="5">
        <f>COUNTIFS($B:$B,$B1937,$AG:$AG,AT$1)</f>
        <v>1</v>
      </c>
      <c r="AU1937" s="5">
        <f>COUNTIFS($B:$B,$B1937,$AG:$AG,AU$1)</f>
        <v>0</v>
      </c>
    </row>
    <row r="1938" spans="1:47" ht="15" customHeight="1" x14ac:dyDescent="0.35">
      <c r="A1938" s="6">
        <f>IF(B1937=B1938,A1937,A1937+1)</f>
        <v>675</v>
      </c>
      <c r="B1938" s="6" t="s">
        <v>2739</v>
      </c>
      <c r="C1938" s="6" t="s">
        <v>2738</v>
      </c>
      <c r="D1938" s="6" t="s">
        <v>2583</v>
      </c>
      <c r="E1938" s="6" t="s">
        <v>2582</v>
      </c>
      <c r="F1938" s="4" t="s">
        <v>7</v>
      </c>
      <c r="G1938" s="4" t="s">
        <v>8</v>
      </c>
      <c r="H1938" s="4" t="s">
        <v>7</v>
      </c>
      <c r="I1938" s="4">
        <v>2</v>
      </c>
      <c r="J1938" s="4" t="s">
        <v>69</v>
      </c>
      <c r="K1938" s="4" t="s">
        <v>2590</v>
      </c>
      <c r="L1938" s="4" t="s">
        <v>36</v>
      </c>
      <c r="M1938" s="4" t="s">
        <v>2742</v>
      </c>
      <c r="N1938" s="4" t="s">
        <v>1138</v>
      </c>
      <c r="P1938" s="4" t="s">
        <v>669</v>
      </c>
      <c r="Q1938" s="4" t="s">
        <v>1475</v>
      </c>
      <c r="R1938" s="4" t="s">
        <v>2434</v>
      </c>
      <c r="S1938" s="5" t="str">
        <f>IF(P1938="심사불필요","-",VLOOKUP(K1938,'[1]자격증 backdata'!A:G,7,0))</f>
        <v>-</v>
      </c>
      <c r="T1938" s="5" t="str">
        <f>IF(S1938="-","-",IF(COUNTIFS(B:B,B1938,S:S,"필수")&gt;0,"자격요건충족","확인필요"))</f>
        <v>-</v>
      </c>
      <c r="U1938" s="5"/>
      <c r="W1938" s="5">
        <f>IF(Q1938="4급","심사불필요",VLOOKUP(K1938,'[1]자격증 backdata'!A:B,2,0))</f>
        <v>0</v>
      </c>
      <c r="X1938" s="4">
        <f>IF(R1938="A", MIN(20, SUMIFS(W:W, B:B, B1938, R:R, "A")),IF(R1938="B", MIN(30, SUMIFS(W:W, B:B, B1938, R:R, "B")),"비해당분야"))</f>
        <v>14</v>
      </c>
      <c r="Y1938" s="4" t="str">
        <f>IF(R1938="C",MIN(30,IF(COUNTIFS(B:B,B1938,W:W,"가1")=1,25,IF(COUNTIFS(B:B,B1938,W:W,"가1")&gt;=2,30,0))+IF(COUNTIFS(B:B,B1938,W:W,"나1")&gt;=4,30,IF(COUNTIFS(B:B,B1938,W:W,"나1")=3,26,IF(COUNTIFS(B:B,B1938,W:W,"나1")=2,22,IF(COUNTIFS(B:B,B1938,W:W,"나1")=1,18,0)))))+MIN(30,IF(COUNTIFS(B:B,B1938,W:W,"가2")=1,25,IF(COUNTIFS(B:B,B1938,W:W,"가2")&gt;=2,30,0))+IF(COUNTIFS(B:B,B1938,W:W,"나2")=3,30,IF(COUNTIFS(B:B,B1938,W:W,"나2")=2,25,IF(COUNTIFS(B:B,B1938,W:W,"나2")=1,20,0)))),"비해당분야")</f>
        <v>비해당분야</v>
      </c>
      <c r="Z1938" s="4" t="str">
        <f>IF(R1938="C",VLOOKUP(K1938,'[1]자격증 backdata'!A:F,6,0),"비해당분야")</f>
        <v>비해당분야</v>
      </c>
      <c r="AA1938" s="4" t="str">
        <f>IF(R1938="C",SUMIF(B:B,B1938,Z:Z),"비해당분야")</f>
        <v>비해당분야</v>
      </c>
      <c r="AB1938" s="4" t="str">
        <f>IF(R1938="C",SUM(Y1938,AA1938),"비해당분야")</f>
        <v>비해당분야</v>
      </c>
      <c r="AC1938" s="4">
        <f>IF(R1938="C",AB1938,X1938)</f>
        <v>14</v>
      </c>
      <c r="AD1938" s="4">
        <f>VLOOKUP(K1938,'[1]자격증 backdata'!A:D,4,0)</f>
        <v>5</v>
      </c>
      <c r="AE1938" s="4">
        <f>IF(_xlfn.MAXIFS(AD:AD,B:B,B1938)&gt;10,10,_xlfn.MAXIFS(AD:AD,B:B,B1938))</f>
        <v>5</v>
      </c>
      <c r="AG1938" s="5">
        <f>VLOOKUP(K1938,'[1]자격증 backdata'!A:C,3,0)</f>
        <v>0</v>
      </c>
      <c r="AH1938" s="5">
        <f>COUNTIFS($B:$B,$B1938,$AG:$AG,AH$1)</f>
        <v>0</v>
      </c>
      <c r="AI1938" s="5">
        <f>COUNTIFS($B:$B,$B1938,$AG:$AG,AI$1)</f>
        <v>0</v>
      </c>
      <c r="AJ1938" s="5">
        <f>COUNTIFS($B:$B,$B1938,$AG:$AG,AJ$1)</f>
        <v>0</v>
      </c>
      <c r="AK1938" s="5">
        <f>COUNTIFS($B:$B,$B1938,$AG:$AG,AK$1)</f>
        <v>0</v>
      </c>
      <c r="AL1938" s="5">
        <f>COUNTIFS($B:$B,$B1938,$AG:$AG,AL$1)</f>
        <v>0</v>
      </c>
      <c r="AM1938" s="5">
        <f>COUNTIFS($B:$B,$B1938,$AG:$AG,AM$1)</f>
        <v>0</v>
      </c>
      <c r="AN1938" s="5">
        <f>COUNTIFS($B:$B,$B1938,$AG:$AG,AN$1)</f>
        <v>1</v>
      </c>
      <c r="AO1938" s="5">
        <f>COUNTIFS($B:$B,$B1938,$AG:$AG,AO$1)</f>
        <v>0</v>
      </c>
      <c r="AP1938" s="5">
        <f>COUNTIFS($B:$B,$B1938,$AG:$AG,AP$1)</f>
        <v>0</v>
      </c>
      <c r="AQ1938" s="5">
        <f>COUNTIFS($B:$B,$B1938,$AG:$AG,AQ$1)</f>
        <v>0</v>
      </c>
      <c r="AR1938" s="5">
        <f>COUNTIFS($B:$B,$B1938,$AG:$AG,AR$1)</f>
        <v>0</v>
      </c>
      <c r="AS1938" s="5">
        <f>COUNTIFS($B:$B,$B1938,$AG:$AG,AS$1)</f>
        <v>1</v>
      </c>
      <c r="AT1938" s="5">
        <f>COUNTIFS($B:$B,$B1938,$AG:$AG,AT$1)</f>
        <v>1</v>
      </c>
      <c r="AU1938" s="5">
        <f>COUNTIFS($B:$B,$B1938,$AG:$AG,AU$1)</f>
        <v>0</v>
      </c>
    </row>
    <row r="1939" spans="1:47" ht="15" customHeight="1" x14ac:dyDescent="0.35">
      <c r="A1939" s="6">
        <f>IF(B1938=B1939,A1938,A1938+1)</f>
        <v>675</v>
      </c>
      <c r="B1939" s="6" t="s">
        <v>2739</v>
      </c>
      <c r="C1939" s="6" t="s">
        <v>2738</v>
      </c>
      <c r="D1939" s="6" t="s">
        <v>2583</v>
      </c>
      <c r="E1939" s="6" t="s">
        <v>2582</v>
      </c>
      <c r="F1939" s="4" t="s">
        <v>7</v>
      </c>
      <c r="G1939" s="4" t="s">
        <v>8</v>
      </c>
      <c r="H1939" s="4" t="s">
        <v>7</v>
      </c>
      <c r="I1939" s="4">
        <v>3</v>
      </c>
      <c r="J1939" s="4" t="s">
        <v>106</v>
      </c>
      <c r="K1939" s="4" t="s">
        <v>2581</v>
      </c>
      <c r="L1939" s="4" t="s">
        <v>55</v>
      </c>
      <c r="M1939" s="4" t="s">
        <v>2741</v>
      </c>
      <c r="N1939" s="4" t="s">
        <v>187</v>
      </c>
      <c r="P1939" s="4" t="s">
        <v>669</v>
      </c>
      <c r="Q1939" s="4" t="s">
        <v>1475</v>
      </c>
      <c r="R1939" s="4" t="s">
        <v>2434</v>
      </c>
      <c r="S1939" s="5" t="str">
        <f>IF(P1939="심사불필요","-",VLOOKUP(K1939,'[1]자격증 backdata'!A:G,7,0))</f>
        <v>-</v>
      </c>
      <c r="T1939" s="5" t="str">
        <f>IF(S1939="-","-",IF(COUNTIFS(B:B,B1939,S:S,"필수")&gt;0,"자격요건충족","확인필요"))</f>
        <v>-</v>
      </c>
      <c r="U1939" s="5"/>
      <c r="W1939" s="5">
        <f>IF(Q1939="4급","심사불필요",VLOOKUP(K1939,'[1]자격증 backdata'!A:B,2,0))</f>
        <v>4</v>
      </c>
      <c r="X1939" s="4">
        <f>IF(R1939="A", MIN(20, SUMIFS(W:W, B:B, B1939, R:R, "A")),IF(R1939="B", MIN(30, SUMIFS(W:W, B:B, B1939, R:R, "B")),"비해당분야"))</f>
        <v>14</v>
      </c>
      <c r="Y1939" s="4" t="str">
        <f>IF(R1939="C",MIN(30,IF(COUNTIFS(B:B,B1939,W:W,"가1")=1,25,IF(COUNTIFS(B:B,B1939,W:W,"가1")&gt;=2,30,0))+IF(COUNTIFS(B:B,B1939,W:W,"나1")&gt;=4,30,IF(COUNTIFS(B:B,B1939,W:W,"나1")=3,26,IF(COUNTIFS(B:B,B1939,W:W,"나1")=2,22,IF(COUNTIFS(B:B,B1939,W:W,"나1")=1,18,0)))))+MIN(30,IF(COUNTIFS(B:B,B1939,W:W,"가2")=1,25,IF(COUNTIFS(B:B,B1939,W:W,"가2")&gt;=2,30,0))+IF(COUNTIFS(B:B,B1939,W:W,"나2")=3,30,IF(COUNTIFS(B:B,B1939,W:W,"나2")=2,25,IF(COUNTIFS(B:B,B1939,W:W,"나2")=1,20,0)))),"비해당분야")</f>
        <v>비해당분야</v>
      </c>
      <c r="Z1939" s="4" t="str">
        <f>IF(R1939="C",VLOOKUP(K1939,'[1]자격증 backdata'!A:F,6,0),"비해당분야")</f>
        <v>비해당분야</v>
      </c>
      <c r="AA1939" s="4" t="str">
        <f>IF(R1939="C",SUMIF(B:B,B1939,Z:Z),"비해당분야")</f>
        <v>비해당분야</v>
      </c>
      <c r="AB1939" s="4" t="str">
        <f>IF(R1939="C",SUM(Y1939,AA1939),"비해당분야")</f>
        <v>비해당분야</v>
      </c>
      <c r="AC1939" s="4">
        <f>IF(R1939="C",AB1939,X1939)</f>
        <v>14</v>
      </c>
      <c r="AD1939" s="4">
        <f>VLOOKUP(K1939,'[1]자격증 backdata'!A:D,4,0)</f>
        <v>0</v>
      </c>
      <c r="AE1939" s="4">
        <f>IF(_xlfn.MAXIFS(AD:AD,B:B,B1939)&gt;10,10,_xlfn.MAXIFS(AD:AD,B:B,B1939))</f>
        <v>5</v>
      </c>
      <c r="AG1939" s="5" t="str">
        <f>VLOOKUP(K1939,'[1]자격증 backdata'!A:C,3,0)</f>
        <v>M</v>
      </c>
      <c r="AH1939" s="5">
        <f>COUNTIFS($B:$B,$B1939,$AG:$AG,AH$1)</f>
        <v>0</v>
      </c>
      <c r="AI1939" s="5">
        <f>COUNTIFS($B:$B,$B1939,$AG:$AG,AI$1)</f>
        <v>0</v>
      </c>
      <c r="AJ1939" s="5">
        <f>COUNTIFS($B:$B,$B1939,$AG:$AG,AJ$1)</f>
        <v>0</v>
      </c>
      <c r="AK1939" s="5">
        <f>COUNTIFS($B:$B,$B1939,$AG:$AG,AK$1)</f>
        <v>0</v>
      </c>
      <c r="AL1939" s="5">
        <f>COUNTIFS($B:$B,$B1939,$AG:$AG,AL$1)</f>
        <v>0</v>
      </c>
      <c r="AM1939" s="5">
        <f>COUNTIFS($B:$B,$B1939,$AG:$AG,AM$1)</f>
        <v>0</v>
      </c>
      <c r="AN1939" s="5">
        <f>COUNTIFS($B:$B,$B1939,$AG:$AG,AN$1)</f>
        <v>1</v>
      </c>
      <c r="AO1939" s="5">
        <f>COUNTIFS($B:$B,$B1939,$AG:$AG,AO$1)</f>
        <v>0</v>
      </c>
      <c r="AP1939" s="5">
        <f>COUNTIFS($B:$B,$B1939,$AG:$AG,AP$1)</f>
        <v>0</v>
      </c>
      <c r="AQ1939" s="5">
        <f>COUNTIFS($B:$B,$B1939,$AG:$AG,AQ$1)</f>
        <v>0</v>
      </c>
      <c r="AR1939" s="5">
        <f>COUNTIFS($B:$B,$B1939,$AG:$AG,AR$1)</f>
        <v>0</v>
      </c>
      <c r="AS1939" s="5">
        <f>COUNTIFS($B:$B,$B1939,$AG:$AG,AS$1)</f>
        <v>1</v>
      </c>
      <c r="AT1939" s="5">
        <f>COUNTIFS($B:$B,$B1939,$AG:$AG,AT$1)</f>
        <v>1</v>
      </c>
      <c r="AU1939" s="5">
        <f>COUNTIFS($B:$B,$B1939,$AG:$AG,AU$1)</f>
        <v>0</v>
      </c>
    </row>
    <row r="1940" spans="1:47" ht="15" customHeight="1" x14ac:dyDescent="0.35">
      <c r="A1940" s="6">
        <f>IF(B1939=B1940,A1939,A1939+1)</f>
        <v>675</v>
      </c>
      <c r="B1940" s="6" t="s">
        <v>2739</v>
      </c>
      <c r="C1940" s="6" t="s">
        <v>2738</v>
      </c>
      <c r="D1940" s="6" t="s">
        <v>2583</v>
      </c>
      <c r="E1940" s="6" t="s">
        <v>2582</v>
      </c>
      <c r="F1940" s="4" t="s">
        <v>7</v>
      </c>
      <c r="G1940" s="4" t="s">
        <v>8</v>
      </c>
      <c r="H1940" s="4" t="s">
        <v>7</v>
      </c>
      <c r="I1940" s="4">
        <v>4</v>
      </c>
      <c r="J1940" s="4" t="s">
        <v>633</v>
      </c>
      <c r="K1940" s="4" t="s">
        <v>2614</v>
      </c>
      <c r="L1940" s="4" t="s">
        <v>55</v>
      </c>
      <c r="M1940" s="4" t="s">
        <v>2740</v>
      </c>
      <c r="N1940" s="4" t="s">
        <v>2424</v>
      </c>
      <c r="P1940" s="4" t="s">
        <v>669</v>
      </c>
      <c r="Q1940" s="4" t="s">
        <v>1475</v>
      </c>
      <c r="R1940" s="4" t="s">
        <v>2434</v>
      </c>
      <c r="S1940" s="5" t="str">
        <f>IF(P1940="심사불필요","-",VLOOKUP(K1940,'[1]자격증 backdata'!A:G,7,0))</f>
        <v>-</v>
      </c>
      <c r="T1940" s="5" t="str">
        <f>IF(S1940="-","-",IF(COUNTIFS(B:B,B1940,S:S,"필수")&gt;0,"자격요건충족","확인필요"))</f>
        <v>-</v>
      </c>
      <c r="U1940" s="5"/>
      <c r="W1940" s="5">
        <f>IF(Q1940="4급","심사불필요",VLOOKUP(K1940,'[1]자격증 backdata'!A:B,2,0))</f>
        <v>4</v>
      </c>
      <c r="X1940" s="4">
        <f>IF(R1940="A", MIN(20, SUMIFS(W:W, B:B, B1940, R:R, "A")),IF(R1940="B", MIN(30, SUMIFS(W:W, B:B, B1940, R:R, "B")),"비해당분야"))</f>
        <v>14</v>
      </c>
      <c r="Y1940" s="4" t="str">
        <f>IF(R1940="C",MIN(30,IF(COUNTIFS(B:B,B1940,W:W,"가1")=1,25,IF(COUNTIFS(B:B,B1940,W:W,"가1")&gt;=2,30,0))+IF(COUNTIFS(B:B,B1940,W:W,"나1")&gt;=4,30,IF(COUNTIFS(B:B,B1940,W:W,"나1")=3,26,IF(COUNTIFS(B:B,B1940,W:W,"나1")=2,22,IF(COUNTIFS(B:B,B1940,W:W,"나1")=1,18,0)))))+MIN(30,IF(COUNTIFS(B:B,B1940,W:W,"가2")=1,25,IF(COUNTIFS(B:B,B1940,W:W,"가2")&gt;=2,30,0))+IF(COUNTIFS(B:B,B1940,W:W,"나2")=3,30,IF(COUNTIFS(B:B,B1940,W:W,"나2")=2,25,IF(COUNTIFS(B:B,B1940,W:W,"나2")=1,20,0)))),"비해당분야")</f>
        <v>비해당분야</v>
      </c>
      <c r="Z1940" s="4" t="str">
        <f>IF(R1940="C",VLOOKUP(K1940,'[1]자격증 backdata'!A:F,6,0),"비해당분야")</f>
        <v>비해당분야</v>
      </c>
      <c r="AA1940" s="4" t="str">
        <f>IF(R1940="C",SUMIF(B:B,B1940,Z:Z),"비해당분야")</f>
        <v>비해당분야</v>
      </c>
      <c r="AB1940" s="4" t="str">
        <f>IF(R1940="C",SUM(Y1940,AA1940),"비해당분야")</f>
        <v>비해당분야</v>
      </c>
      <c r="AC1940" s="4">
        <f>IF(R1940="C",AB1940,X1940)</f>
        <v>14</v>
      </c>
      <c r="AD1940" s="4">
        <f>VLOOKUP(K1940,'[1]자격증 backdata'!A:D,4,0)</f>
        <v>0</v>
      </c>
      <c r="AE1940" s="4">
        <f>IF(_xlfn.MAXIFS(AD:AD,B:B,B1940)&gt;10,10,_xlfn.MAXIFS(AD:AD,B:B,B1940))</f>
        <v>5</v>
      </c>
      <c r="AG1940" s="5" t="str">
        <f>VLOOKUP(K1940,'[1]자격증 backdata'!A:C,3,0)</f>
        <v>G</v>
      </c>
      <c r="AH1940" s="5">
        <f>COUNTIFS($B:$B,$B1940,$AG:$AG,AH$1)</f>
        <v>0</v>
      </c>
      <c r="AI1940" s="5">
        <f>COUNTIFS($B:$B,$B1940,$AG:$AG,AI$1)</f>
        <v>0</v>
      </c>
      <c r="AJ1940" s="5">
        <f>COUNTIFS($B:$B,$B1940,$AG:$AG,AJ$1)</f>
        <v>0</v>
      </c>
      <c r="AK1940" s="5">
        <f>COUNTIFS($B:$B,$B1940,$AG:$AG,AK$1)</f>
        <v>0</v>
      </c>
      <c r="AL1940" s="5">
        <f>COUNTIFS($B:$B,$B1940,$AG:$AG,AL$1)</f>
        <v>0</v>
      </c>
      <c r="AM1940" s="5">
        <f>COUNTIFS($B:$B,$B1940,$AG:$AG,AM$1)</f>
        <v>0</v>
      </c>
      <c r="AN1940" s="5">
        <f>COUNTIFS($B:$B,$B1940,$AG:$AG,AN$1)</f>
        <v>1</v>
      </c>
      <c r="AO1940" s="5">
        <f>COUNTIFS($B:$B,$B1940,$AG:$AG,AO$1)</f>
        <v>0</v>
      </c>
      <c r="AP1940" s="5">
        <f>COUNTIFS($B:$B,$B1940,$AG:$AG,AP$1)</f>
        <v>0</v>
      </c>
      <c r="AQ1940" s="5">
        <f>COUNTIFS($B:$B,$B1940,$AG:$AG,AQ$1)</f>
        <v>0</v>
      </c>
      <c r="AR1940" s="5">
        <f>COUNTIFS($B:$B,$B1940,$AG:$AG,AR$1)</f>
        <v>0</v>
      </c>
      <c r="AS1940" s="5">
        <f>COUNTIFS($B:$B,$B1940,$AG:$AG,AS$1)</f>
        <v>1</v>
      </c>
      <c r="AT1940" s="5">
        <f>COUNTIFS($B:$B,$B1940,$AG:$AG,AT$1)</f>
        <v>1</v>
      </c>
      <c r="AU1940" s="5">
        <f>COUNTIFS($B:$B,$B1940,$AG:$AG,AU$1)</f>
        <v>0</v>
      </c>
    </row>
    <row r="1941" spans="1:47" ht="15" customHeight="1" x14ac:dyDescent="0.35">
      <c r="A1941" s="6">
        <f>IF(B1940=B1941,A1940,A1940+1)</f>
        <v>675</v>
      </c>
      <c r="B1941" s="6" t="s">
        <v>2739</v>
      </c>
      <c r="C1941" s="6" t="s">
        <v>2738</v>
      </c>
      <c r="D1941" s="6" t="s">
        <v>2583</v>
      </c>
      <c r="E1941" s="6" t="s">
        <v>2582</v>
      </c>
      <c r="F1941" s="4" t="s">
        <v>7</v>
      </c>
      <c r="G1941" s="4" t="s">
        <v>8</v>
      </c>
      <c r="H1941" s="4" t="s">
        <v>7</v>
      </c>
      <c r="I1941" s="4">
        <v>5</v>
      </c>
      <c r="J1941" s="4" t="s">
        <v>241</v>
      </c>
      <c r="K1941" s="4" t="s">
        <v>2631</v>
      </c>
      <c r="L1941" s="4" t="s">
        <v>4</v>
      </c>
      <c r="M1941" s="4" t="s">
        <v>2737</v>
      </c>
      <c r="N1941" s="4" t="s">
        <v>1305</v>
      </c>
      <c r="P1941" s="4" t="s">
        <v>669</v>
      </c>
      <c r="Q1941" s="4" t="s">
        <v>1475</v>
      </c>
      <c r="R1941" s="4" t="s">
        <v>2434</v>
      </c>
      <c r="S1941" s="5" t="str">
        <f>IF(P1941="심사불필요","-",VLOOKUP(K1941,'[1]자격증 backdata'!A:G,7,0))</f>
        <v>-</v>
      </c>
      <c r="T1941" s="5" t="str">
        <f>IF(S1941="-","-",IF(COUNTIFS(B:B,B1941,S:S,"필수")&gt;0,"자격요건충족","확인필요"))</f>
        <v>-</v>
      </c>
      <c r="U1941" s="5"/>
      <c r="W1941" s="5">
        <f>IF(Q1941="4급","심사불필요",VLOOKUP(K1941,'[1]자격증 backdata'!A:B,2,0))</f>
        <v>2</v>
      </c>
      <c r="X1941" s="4">
        <f>IF(R1941="A", MIN(20, SUMIFS(W:W, B:B, B1941, R:R, "A")),IF(R1941="B", MIN(30, SUMIFS(W:W, B:B, B1941, R:R, "B")),"비해당분야"))</f>
        <v>14</v>
      </c>
      <c r="Y1941" s="4" t="str">
        <f>IF(R1941="C",MIN(30,IF(COUNTIFS(B:B,B1941,W:W,"가1")=1,25,IF(COUNTIFS(B:B,B1941,W:W,"가1")&gt;=2,30,0))+IF(COUNTIFS(B:B,B1941,W:W,"나1")&gt;=4,30,IF(COUNTIFS(B:B,B1941,W:W,"나1")=3,26,IF(COUNTIFS(B:B,B1941,W:W,"나1")=2,22,IF(COUNTIFS(B:B,B1941,W:W,"나1")=1,18,0)))))+MIN(30,IF(COUNTIFS(B:B,B1941,W:W,"가2")=1,25,IF(COUNTIFS(B:B,B1941,W:W,"가2")&gt;=2,30,0))+IF(COUNTIFS(B:B,B1941,W:W,"나2")=3,30,IF(COUNTIFS(B:B,B1941,W:W,"나2")=2,25,IF(COUNTIFS(B:B,B1941,W:W,"나2")=1,20,0)))),"비해당분야")</f>
        <v>비해당분야</v>
      </c>
      <c r="Z1941" s="4" t="str">
        <f>IF(R1941="C",VLOOKUP(K1941,'[1]자격증 backdata'!A:F,6,0),"비해당분야")</f>
        <v>비해당분야</v>
      </c>
      <c r="AA1941" s="4" t="str">
        <f>IF(R1941="C",SUMIF(B:B,B1941,Z:Z),"비해당분야")</f>
        <v>비해당분야</v>
      </c>
      <c r="AB1941" s="4" t="str">
        <f>IF(R1941="C",SUM(Y1941,AA1941),"비해당분야")</f>
        <v>비해당분야</v>
      </c>
      <c r="AC1941" s="4">
        <f>IF(R1941="C",AB1941,X1941)</f>
        <v>14</v>
      </c>
      <c r="AD1941" s="4">
        <f>VLOOKUP(K1941,'[1]자격증 backdata'!A:D,4,0)</f>
        <v>0</v>
      </c>
      <c r="AE1941" s="4">
        <f>IF(_xlfn.MAXIFS(AD:AD,B:B,B1941)&gt;10,10,_xlfn.MAXIFS(AD:AD,B:B,B1941))</f>
        <v>5</v>
      </c>
      <c r="AG1941" s="5">
        <f>VLOOKUP(K1941,'[1]자격증 backdata'!A:C,3,0)</f>
        <v>0</v>
      </c>
      <c r="AH1941" s="5">
        <f>COUNTIFS($B:$B,$B1941,$AG:$AG,AH$1)</f>
        <v>0</v>
      </c>
      <c r="AI1941" s="5">
        <f>COUNTIFS($B:$B,$B1941,$AG:$AG,AI$1)</f>
        <v>0</v>
      </c>
      <c r="AJ1941" s="5">
        <f>COUNTIFS($B:$B,$B1941,$AG:$AG,AJ$1)</f>
        <v>0</v>
      </c>
      <c r="AK1941" s="5">
        <f>COUNTIFS($B:$B,$B1941,$AG:$AG,AK$1)</f>
        <v>0</v>
      </c>
      <c r="AL1941" s="5">
        <f>COUNTIFS($B:$B,$B1941,$AG:$AG,AL$1)</f>
        <v>0</v>
      </c>
      <c r="AM1941" s="5">
        <f>COUNTIFS($B:$B,$B1941,$AG:$AG,AM$1)</f>
        <v>0</v>
      </c>
      <c r="AN1941" s="5">
        <f>COUNTIFS($B:$B,$B1941,$AG:$AG,AN$1)</f>
        <v>1</v>
      </c>
      <c r="AO1941" s="5">
        <f>COUNTIFS($B:$B,$B1941,$AG:$AG,AO$1)</f>
        <v>0</v>
      </c>
      <c r="AP1941" s="5">
        <f>COUNTIFS($B:$B,$B1941,$AG:$AG,AP$1)</f>
        <v>0</v>
      </c>
      <c r="AQ1941" s="5">
        <f>COUNTIFS($B:$B,$B1941,$AG:$AG,AQ$1)</f>
        <v>0</v>
      </c>
      <c r="AR1941" s="5">
        <f>COUNTIFS($B:$B,$B1941,$AG:$AG,AR$1)</f>
        <v>0</v>
      </c>
      <c r="AS1941" s="5">
        <f>COUNTIFS($B:$B,$B1941,$AG:$AG,AS$1)</f>
        <v>1</v>
      </c>
      <c r="AT1941" s="5">
        <f>COUNTIFS($B:$B,$B1941,$AG:$AG,AT$1)</f>
        <v>1</v>
      </c>
      <c r="AU1941" s="5">
        <f>COUNTIFS($B:$B,$B1941,$AG:$AG,AU$1)</f>
        <v>0</v>
      </c>
    </row>
    <row r="1942" spans="1:47" ht="15" customHeight="1" x14ac:dyDescent="0.35">
      <c r="A1942" s="3">
        <f>IF(B1941=B1942,A1941,A1941+1)</f>
        <v>676</v>
      </c>
      <c r="B1942" s="3" t="s">
        <v>2729</v>
      </c>
      <c r="C1942" s="3" t="s">
        <v>2728</v>
      </c>
      <c r="D1942" s="3" t="s">
        <v>2583</v>
      </c>
      <c r="E1942" s="3" t="s">
        <v>2582</v>
      </c>
      <c r="F1942" s="4" t="s">
        <v>7</v>
      </c>
      <c r="G1942" s="4" t="s">
        <v>8</v>
      </c>
      <c r="H1942" s="4" t="s">
        <v>7</v>
      </c>
      <c r="I1942" s="3">
        <v>1</v>
      </c>
      <c r="J1942" s="3" t="s">
        <v>69</v>
      </c>
      <c r="K1942" s="3" t="s">
        <v>2590</v>
      </c>
      <c r="L1942" s="3" t="s">
        <v>36</v>
      </c>
      <c r="M1942" s="3" t="s">
        <v>2736</v>
      </c>
      <c r="N1942" s="3" t="s">
        <v>1091</v>
      </c>
      <c r="P1942" s="3" t="s">
        <v>669</v>
      </c>
      <c r="Q1942" s="3" t="s">
        <v>1475</v>
      </c>
      <c r="R1942" s="3" t="s">
        <v>2434</v>
      </c>
      <c r="S1942" s="2" t="str">
        <f>IF(P1942="심사불필요","-",VLOOKUP(K1942,'[1]자격증 backdata'!A:G,7,0))</f>
        <v>-</v>
      </c>
      <c r="T1942" s="2" t="str">
        <f>IF(S1942="-","-",IF(COUNTIFS(B:B,B1942,S:S,"필수")&gt;0,"자격요건충족","확인필요"))</f>
        <v>-</v>
      </c>
      <c r="U1942" s="2"/>
      <c r="W1942" s="2">
        <f>IF(Q1942="4급","심사불필요",VLOOKUP(K1942,'[1]자격증 backdata'!A:B,2,0))</f>
        <v>0</v>
      </c>
      <c r="X1942" s="3">
        <f>IF(R1942="A", MIN(20, SUMIFS(W:W, B:B, B1942, R:R, "A")),IF(R1942="B", MIN(30, SUMIFS(W:W, B:B, B1942, R:R, "B")),"비해당분야"))</f>
        <v>12</v>
      </c>
      <c r="Y1942" s="3" t="str">
        <f>IF(R1942="C",MIN(30,IF(COUNTIFS(B:B,B1942,W:W,"가1")=1,25,IF(COUNTIFS(B:B,B1942,W:W,"가1")&gt;=2,30,0))+IF(COUNTIFS(B:B,B1942,W:W,"나1")&gt;=4,30,IF(COUNTIFS(B:B,B1942,W:W,"나1")=3,26,IF(COUNTIFS(B:B,B1942,W:W,"나1")=2,22,IF(COUNTIFS(B:B,B1942,W:W,"나1")=1,18,0)))))+MIN(30,IF(COUNTIFS(B:B,B1942,W:W,"가2")=1,25,IF(COUNTIFS(B:B,B1942,W:W,"가2")&gt;=2,30,0))+IF(COUNTIFS(B:B,B1942,W:W,"나2")=3,30,IF(COUNTIFS(B:B,B1942,W:W,"나2")=2,25,IF(COUNTIFS(B:B,B1942,W:W,"나2")=1,20,0)))),"비해당분야")</f>
        <v>비해당분야</v>
      </c>
      <c r="Z1942" s="3" t="str">
        <f>IF(R1942="C",VLOOKUP(K1942,'[1]자격증 backdata'!A:F,6,0),"비해당분야")</f>
        <v>비해당분야</v>
      </c>
      <c r="AA1942" s="3" t="str">
        <f>IF(R1942="C",SUMIF(B:B,B1942,Z:Z),"비해당분야")</f>
        <v>비해당분야</v>
      </c>
      <c r="AB1942" s="3" t="str">
        <f>IF(R1942="C",SUM(Y1942,AA1942),"비해당분야")</f>
        <v>비해당분야</v>
      </c>
      <c r="AC1942" s="3">
        <f>IF(R1942="C",AB1942,X1942)</f>
        <v>12</v>
      </c>
      <c r="AD1942" s="3">
        <f>VLOOKUP(K1942,'[1]자격증 backdata'!A:D,4,0)</f>
        <v>5</v>
      </c>
      <c r="AE1942" s="3">
        <f>IF(_xlfn.MAXIFS(AD:AD,B:B,B1942)&gt;10,10,_xlfn.MAXIFS(AD:AD,B:B,B1942))</f>
        <v>5</v>
      </c>
      <c r="AG1942" s="2">
        <f>VLOOKUP(K1942,'[1]자격증 backdata'!A:C,3,0)</f>
        <v>0</v>
      </c>
      <c r="AH1942" s="2">
        <f>COUNTIFS($B:$B,$B1942,$AG:$AG,AH$1)</f>
        <v>0</v>
      </c>
      <c r="AI1942" s="2">
        <f>COUNTIFS($B:$B,$B1942,$AG:$AG,AI$1)</f>
        <v>0</v>
      </c>
      <c r="AJ1942" s="2">
        <f>COUNTIFS($B:$B,$B1942,$AG:$AG,AJ$1)</f>
        <v>0</v>
      </c>
      <c r="AK1942" s="2">
        <f>COUNTIFS($B:$B,$B1942,$AG:$AG,AK$1)</f>
        <v>0</v>
      </c>
      <c r="AL1942" s="2">
        <f>COUNTIFS($B:$B,$B1942,$AG:$AG,AL$1)</f>
        <v>0</v>
      </c>
      <c r="AM1942" s="2">
        <f>COUNTIFS($B:$B,$B1942,$AG:$AG,AM$1)</f>
        <v>0</v>
      </c>
      <c r="AN1942" s="2">
        <f>COUNTIFS($B:$B,$B1942,$AG:$AG,AN$1)</f>
        <v>1</v>
      </c>
      <c r="AO1942" s="2">
        <f>COUNTIFS($B:$B,$B1942,$AG:$AG,AO$1)</f>
        <v>1</v>
      </c>
      <c r="AP1942" s="2">
        <f>COUNTIFS($B:$B,$B1942,$AG:$AG,AP$1)</f>
        <v>0</v>
      </c>
      <c r="AQ1942" s="2">
        <f>COUNTIFS($B:$B,$B1942,$AG:$AG,AQ$1)</f>
        <v>0</v>
      </c>
      <c r="AR1942" s="2">
        <f>COUNTIFS($B:$B,$B1942,$AG:$AG,AR$1)</f>
        <v>0</v>
      </c>
      <c r="AS1942" s="2">
        <f>COUNTIFS($B:$B,$B1942,$AG:$AG,AS$1)</f>
        <v>0</v>
      </c>
      <c r="AT1942" s="2">
        <f>COUNTIFS($B:$B,$B1942,$AG:$AG,AT$1)</f>
        <v>1</v>
      </c>
      <c r="AU1942" s="2">
        <f>COUNTIFS($B:$B,$B1942,$AG:$AG,AU$1)</f>
        <v>1</v>
      </c>
    </row>
    <row r="1943" spans="1:47" ht="15" customHeight="1" x14ac:dyDescent="0.35">
      <c r="A1943" s="7">
        <f>IF(B1942=B1943,A1942,A1942+1)</f>
        <v>676</v>
      </c>
      <c r="B1943" s="7" t="s">
        <v>2729</v>
      </c>
      <c r="C1943" s="7" t="s">
        <v>2728</v>
      </c>
      <c r="D1943" s="7" t="s">
        <v>2583</v>
      </c>
      <c r="E1943" s="7" t="s">
        <v>2582</v>
      </c>
      <c r="F1943" s="4" t="s">
        <v>7</v>
      </c>
      <c r="G1943" s="4" t="s">
        <v>8</v>
      </c>
      <c r="H1943" s="4" t="s">
        <v>7</v>
      </c>
      <c r="I1943" s="3">
        <v>2</v>
      </c>
      <c r="J1943" s="3" t="s">
        <v>106</v>
      </c>
      <c r="K1943" s="3" t="s">
        <v>2581</v>
      </c>
      <c r="L1943" s="3" t="s">
        <v>55</v>
      </c>
      <c r="M1943" s="3" t="s">
        <v>2735</v>
      </c>
      <c r="N1943" s="3" t="s">
        <v>2734</v>
      </c>
      <c r="P1943" s="3" t="s">
        <v>669</v>
      </c>
      <c r="Q1943" s="3" t="s">
        <v>1475</v>
      </c>
      <c r="R1943" s="3" t="s">
        <v>2434</v>
      </c>
      <c r="S1943" s="2" t="str">
        <f>IF(P1943="심사불필요","-",VLOOKUP(K1943,'[1]자격증 backdata'!A:G,7,0))</f>
        <v>-</v>
      </c>
      <c r="T1943" s="2" t="str">
        <f>IF(S1943="-","-",IF(COUNTIFS(B:B,B1943,S:S,"필수")&gt;0,"자격요건충족","확인필요"))</f>
        <v>-</v>
      </c>
      <c r="U1943" s="2"/>
      <c r="W1943" s="2">
        <f>IF(Q1943="4급","심사불필요",VLOOKUP(K1943,'[1]자격증 backdata'!A:B,2,0))</f>
        <v>4</v>
      </c>
      <c r="X1943" s="3">
        <f>IF(R1943="A", MIN(20, SUMIFS(W:W, B:B, B1943, R:R, "A")),IF(R1943="B", MIN(30, SUMIFS(W:W, B:B, B1943, R:R, "B")),"비해당분야"))</f>
        <v>12</v>
      </c>
      <c r="Y1943" s="3" t="str">
        <f>IF(R1943="C",MIN(30,IF(COUNTIFS(B:B,B1943,W:W,"가1")=1,25,IF(COUNTIFS(B:B,B1943,W:W,"가1")&gt;=2,30,0))+IF(COUNTIFS(B:B,B1943,W:W,"나1")&gt;=4,30,IF(COUNTIFS(B:B,B1943,W:W,"나1")=3,26,IF(COUNTIFS(B:B,B1943,W:W,"나1")=2,22,IF(COUNTIFS(B:B,B1943,W:W,"나1")=1,18,0)))))+MIN(30,IF(COUNTIFS(B:B,B1943,W:W,"가2")=1,25,IF(COUNTIFS(B:B,B1943,W:W,"가2")&gt;=2,30,0))+IF(COUNTIFS(B:B,B1943,W:W,"나2")=3,30,IF(COUNTIFS(B:B,B1943,W:W,"나2")=2,25,IF(COUNTIFS(B:B,B1943,W:W,"나2")=1,20,0)))),"비해당분야")</f>
        <v>비해당분야</v>
      </c>
      <c r="Z1943" s="3" t="str">
        <f>IF(R1943="C",VLOOKUP(K1943,'[1]자격증 backdata'!A:F,6,0),"비해당분야")</f>
        <v>비해당분야</v>
      </c>
      <c r="AA1943" s="3" t="str">
        <f>IF(R1943="C",SUMIF(B:B,B1943,Z:Z),"비해당분야")</f>
        <v>비해당분야</v>
      </c>
      <c r="AB1943" s="3" t="str">
        <f>IF(R1943="C",SUM(Y1943,AA1943),"비해당분야")</f>
        <v>비해당분야</v>
      </c>
      <c r="AC1943" s="3">
        <f>IF(R1943="C",AB1943,X1943)</f>
        <v>12</v>
      </c>
      <c r="AD1943" s="3">
        <f>VLOOKUP(K1943,'[1]자격증 backdata'!A:D,4,0)</f>
        <v>0</v>
      </c>
      <c r="AE1943" s="3">
        <f>IF(_xlfn.MAXIFS(AD:AD,B:B,B1943)&gt;10,10,_xlfn.MAXIFS(AD:AD,B:B,B1943))</f>
        <v>5</v>
      </c>
      <c r="AG1943" s="2" t="str">
        <f>VLOOKUP(K1943,'[1]자격증 backdata'!A:C,3,0)</f>
        <v>M</v>
      </c>
      <c r="AH1943" s="2">
        <f>COUNTIFS($B:$B,$B1943,$AG:$AG,AH$1)</f>
        <v>0</v>
      </c>
      <c r="AI1943" s="2">
        <f>COUNTIFS($B:$B,$B1943,$AG:$AG,AI$1)</f>
        <v>0</v>
      </c>
      <c r="AJ1943" s="2">
        <f>COUNTIFS($B:$B,$B1943,$AG:$AG,AJ$1)</f>
        <v>0</v>
      </c>
      <c r="AK1943" s="2">
        <f>COUNTIFS($B:$B,$B1943,$AG:$AG,AK$1)</f>
        <v>0</v>
      </c>
      <c r="AL1943" s="2">
        <f>COUNTIFS($B:$B,$B1943,$AG:$AG,AL$1)</f>
        <v>0</v>
      </c>
      <c r="AM1943" s="2">
        <f>COUNTIFS($B:$B,$B1943,$AG:$AG,AM$1)</f>
        <v>0</v>
      </c>
      <c r="AN1943" s="2">
        <f>COUNTIFS($B:$B,$B1943,$AG:$AG,AN$1)</f>
        <v>1</v>
      </c>
      <c r="AO1943" s="2">
        <f>COUNTIFS($B:$B,$B1943,$AG:$AG,AO$1)</f>
        <v>1</v>
      </c>
      <c r="AP1943" s="2">
        <f>COUNTIFS($B:$B,$B1943,$AG:$AG,AP$1)</f>
        <v>0</v>
      </c>
      <c r="AQ1943" s="2">
        <f>COUNTIFS($B:$B,$B1943,$AG:$AG,AQ$1)</f>
        <v>0</v>
      </c>
      <c r="AR1943" s="2">
        <f>COUNTIFS($B:$B,$B1943,$AG:$AG,AR$1)</f>
        <v>0</v>
      </c>
      <c r="AS1943" s="2">
        <f>COUNTIFS($B:$B,$B1943,$AG:$AG,AS$1)</f>
        <v>0</v>
      </c>
      <c r="AT1943" s="2">
        <f>COUNTIFS($B:$B,$B1943,$AG:$AG,AT$1)</f>
        <v>1</v>
      </c>
      <c r="AU1943" s="2">
        <f>COUNTIFS($B:$B,$B1943,$AG:$AG,AU$1)</f>
        <v>1</v>
      </c>
    </row>
    <row r="1944" spans="1:47" ht="15" customHeight="1" x14ac:dyDescent="0.35">
      <c r="A1944" s="7">
        <f>IF(B1943=B1944,A1943,A1943+1)</f>
        <v>676</v>
      </c>
      <c r="B1944" s="7" t="s">
        <v>2729</v>
      </c>
      <c r="C1944" s="7" t="s">
        <v>2728</v>
      </c>
      <c r="D1944" s="7" t="s">
        <v>2583</v>
      </c>
      <c r="E1944" s="7" t="s">
        <v>2582</v>
      </c>
      <c r="F1944" s="4" t="s">
        <v>7</v>
      </c>
      <c r="G1944" s="4" t="s">
        <v>8</v>
      </c>
      <c r="H1944" s="4" t="s">
        <v>7</v>
      </c>
      <c r="I1944" s="3">
        <v>3</v>
      </c>
      <c r="J1944" s="3" t="s">
        <v>653</v>
      </c>
      <c r="K1944" s="3" t="s">
        <v>2596</v>
      </c>
      <c r="L1944" s="3" t="s">
        <v>651</v>
      </c>
      <c r="M1944" s="3" t="s">
        <v>2733</v>
      </c>
      <c r="N1944" s="3" t="s">
        <v>2707</v>
      </c>
      <c r="P1944" s="3" t="s">
        <v>669</v>
      </c>
      <c r="Q1944" s="3" t="s">
        <v>1475</v>
      </c>
      <c r="R1944" s="3" t="s">
        <v>2434</v>
      </c>
      <c r="S1944" s="2" t="str">
        <f>IF(P1944="심사불필요","-",VLOOKUP(K1944,'[1]자격증 backdata'!A:G,7,0))</f>
        <v>-</v>
      </c>
      <c r="T1944" s="2" t="str">
        <f>IF(S1944="-","-",IF(COUNTIFS(B:B,B1944,S:S,"필수")&gt;0,"자격요건충족","확인필요"))</f>
        <v>-</v>
      </c>
      <c r="U1944" s="2"/>
      <c r="W1944" s="2">
        <f>IF(Q1944="4급","심사불필요",VLOOKUP(K1944,'[1]자격증 backdata'!A:B,2,0))</f>
        <v>4</v>
      </c>
      <c r="X1944" s="3">
        <f>IF(R1944="A", MIN(20, SUMIFS(W:W, B:B, B1944, R:R, "A")),IF(R1944="B", MIN(30, SUMIFS(W:W, B:B, B1944, R:R, "B")),"비해당분야"))</f>
        <v>12</v>
      </c>
      <c r="Y1944" s="3" t="str">
        <f>IF(R1944="C",MIN(30,IF(COUNTIFS(B:B,B1944,W:W,"가1")=1,25,IF(COUNTIFS(B:B,B1944,W:W,"가1")&gt;=2,30,0))+IF(COUNTIFS(B:B,B1944,W:W,"나1")&gt;=4,30,IF(COUNTIFS(B:B,B1944,W:W,"나1")=3,26,IF(COUNTIFS(B:B,B1944,W:W,"나1")=2,22,IF(COUNTIFS(B:B,B1944,W:W,"나1")=1,18,0)))))+MIN(30,IF(COUNTIFS(B:B,B1944,W:W,"가2")=1,25,IF(COUNTIFS(B:B,B1944,W:W,"가2")&gt;=2,30,0))+IF(COUNTIFS(B:B,B1944,W:W,"나2")=3,30,IF(COUNTIFS(B:B,B1944,W:W,"나2")=2,25,IF(COUNTIFS(B:B,B1944,W:W,"나2")=1,20,0)))),"비해당분야")</f>
        <v>비해당분야</v>
      </c>
      <c r="Z1944" s="3" t="str">
        <f>IF(R1944="C",VLOOKUP(K1944,'[1]자격증 backdata'!A:F,6,0),"비해당분야")</f>
        <v>비해당분야</v>
      </c>
      <c r="AA1944" s="3" t="str">
        <f>IF(R1944="C",SUMIF(B:B,B1944,Z:Z),"비해당분야")</f>
        <v>비해당분야</v>
      </c>
      <c r="AB1944" s="3" t="str">
        <f>IF(R1944="C",SUM(Y1944,AA1944),"비해당분야")</f>
        <v>비해당분야</v>
      </c>
      <c r="AC1944" s="3">
        <f>IF(R1944="C",AB1944,X1944)</f>
        <v>12</v>
      </c>
      <c r="AD1944" s="3">
        <f>VLOOKUP(K1944,'[1]자격증 backdata'!A:D,4,0)</f>
        <v>0</v>
      </c>
      <c r="AE1944" s="3">
        <f>IF(_xlfn.MAXIFS(AD:AD,B:B,B1944)&gt;10,10,_xlfn.MAXIFS(AD:AD,B:B,B1944))</f>
        <v>5</v>
      </c>
      <c r="AG1944" s="2" t="str">
        <f>VLOOKUP(K1944,'[1]자격증 backdata'!A:C,3,0)</f>
        <v>H</v>
      </c>
      <c r="AH1944" s="2">
        <f>COUNTIFS($B:$B,$B1944,$AG:$AG,AH$1)</f>
        <v>0</v>
      </c>
      <c r="AI1944" s="2">
        <f>COUNTIFS($B:$B,$B1944,$AG:$AG,AI$1)</f>
        <v>0</v>
      </c>
      <c r="AJ1944" s="2">
        <f>COUNTIFS($B:$B,$B1944,$AG:$AG,AJ$1)</f>
        <v>0</v>
      </c>
      <c r="AK1944" s="2">
        <f>COUNTIFS($B:$B,$B1944,$AG:$AG,AK$1)</f>
        <v>0</v>
      </c>
      <c r="AL1944" s="2">
        <f>COUNTIFS($B:$B,$B1944,$AG:$AG,AL$1)</f>
        <v>0</v>
      </c>
      <c r="AM1944" s="2">
        <f>COUNTIFS($B:$B,$B1944,$AG:$AG,AM$1)</f>
        <v>0</v>
      </c>
      <c r="AN1944" s="2">
        <f>COUNTIFS($B:$B,$B1944,$AG:$AG,AN$1)</f>
        <v>1</v>
      </c>
      <c r="AO1944" s="2">
        <f>COUNTIFS($B:$B,$B1944,$AG:$AG,AO$1)</f>
        <v>1</v>
      </c>
      <c r="AP1944" s="2">
        <f>COUNTIFS($B:$B,$B1944,$AG:$AG,AP$1)</f>
        <v>0</v>
      </c>
      <c r="AQ1944" s="2">
        <f>COUNTIFS($B:$B,$B1944,$AG:$AG,AQ$1)</f>
        <v>0</v>
      </c>
      <c r="AR1944" s="2">
        <f>COUNTIFS($B:$B,$B1944,$AG:$AG,AR$1)</f>
        <v>0</v>
      </c>
      <c r="AS1944" s="2">
        <f>COUNTIFS($B:$B,$B1944,$AG:$AG,AS$1)</f>
        <v>0</v>
      </c>
      <c r="AT1944" s="2">
        <f>COUNTIFS($B:$B,$B1944,$AG:$AG,AT$1)</f>
        <v>1</v>
      </c>
      <c r="AU1944" s="2">
        <f>COUNTIFS($B:$B,$B1944,$AG:$AG,AU$1)</f>
        <v>1</v>
      </c>
    </row>
    <row r="1945" spans="1:47" ht="15" customHeight="1" x14ac:dyDescent="0.35">
      <c r="A1945" s="7">
        <f>IF(B1944=B1945,A1944,A1944+1)</f>
        <v>676</v>
      </c>
      <c r="B1945" s="7" t="s">
        <v>2729</v>
      </c>
      <c r="C1945" s="7" t="s">
        <v>2728</v>
      </c>
      <c r="D1945" s="7" t="s">
        <v>2583</v>
      </c>
      <c r="E1945" s="7" t="s">
        <v>2582</v>
      </c>
      <c r="F1945" s="4" t="s">
        <v>7</v>
      </c>
      <c r="G1945" s="4" t="s">
        <v>8</v>
      </c>
      <c r="H1945" s="4" t="s">
        <v>7</v>
      </c>
      <c r="I1945" s="3">
        <v>4</v>
      </c>
      <c r="J1945" s="3" t="s">
        <v>411</v>
      </c>
      <c r="K1945" s="3" t="s">
        <v>2732</v>
      </c>
      <c r="L1945" s="3" t="s">
        <v>55</v>
      </c>
      <c r="M1945" s="3" t="s">
        <v>2731</v>
      </c>
      <c r="N1945" s="3" t="s">
        <v>2730</v>
      </c>
      <c r="P1945" s="3" t="s">
        <v>669</v>
      </c>
      <c r="Q1945" s="3" t="s">
        <v>1475</v>
      </c>
      <c r="R1945" s="3" t="s">
        <v>2434</v>
      </c>
      <c r="S1945" s="2" t="str">
        <f>IF(P1945="심사불필요","-",VLOOKUP(K1945,'[1]자격증 backdata'!A:G,7,0))</f>
        <v>-</v>
      </c>
      <c r="T1945" s="2" t="str">
        <f>IF(S1945="-","-",IF(COUNTIFS(B:B,B1945,S:S,"필수")&gt;0,"자격요건충족","확인필요"))</f>
        <v>-</v>
      </c>
      <c r="U1945" s="2"/>
      <c r="W1945" s="2">
        <f>IF(Q1945="4급","심사불필요",VLOOKUP(K1945,'[1]자격증 backdata'!A:B,2,0))</f>
        <v>2</v>
      </c>
      <c r="X1945" s="3">
        <f>IF(R1945="A", MIN(20, SUMIFS(W:W, B:B, B1945, R:R, "A")),IF(R1945="B", MIN(30, SUMIFS(W:W, B:B, B1945, R:R, "B")),"비해당분야"))</f>
        <v>12</v>
      </c>
      <c r="Y1945" s="3" t="str">
        <f>IF(R1945="C",MIN(30,IF(COUNTIFS(B:B,B1945,W:W,"가1")=1,25,IF(COUNTIFS(B:B,B1945,W:W,"가1")&gt;=2,30,0))+IF(COUNTIFS(B:B,B1945,W:W,"나1")&gt;=4,30,IF(COUNTIFS(B:B,B1945,W:W,"나1")=3,26,IF(COUNTIFS(B:B,B1945,W:W,"나1")=2,22,IF(COUNTIFS(B:B,B1945,W:W,"나1")=1,18,0)))))+MIN(30,IF(COUNTIFS(B:B,B1945,W:W,"가2")=1,25,IF(COUNTIFS(B:B,B1945,W:W,"가2")&gt;=2,30,0))+IF(COUNTIFS(B:B,B1945,W:W,"나2")=3,30,IF(COUNTIFS(B:B,B1945,W:W,"나2")=2,25,IF(COUNTIFS(B:B,B1945,W:W,"나2")=1,20,0)))),"비해당분야")</f>
        <v>비해당분야</v>
      </c>
      <c r="Z1945" s="3" t="str">
        <f>IF(R1945="C",VLOOKUP(K1945,'[1]자격증 backdata'!A:F,6,0),"비해당분야")</f>
        <v>비해당분야</v>
      </c>
      <c r="AA1945" s="3" t="str">
        <f>IF(R1945="C",SUMIF(B:B,B1945,Z:Z),"비해당분야")</f>
        <v>비해당분야</v>
      </c>
      <c r="AB1945" s="3" t="str">
        <f>IF(R1945="C",SUM(Y1945,AA1945),"비해당분야")</f>
        <v>비해당분야</v>
      </c>
      <c r="AC1945" s="3">
        <f>IF(R1945="C",AB1945,X1945)</f>
        <v>12</v>
      </c>
      <c r="AD1945" s="3">
        <f>VLOOKUP(K1945,'[1]자격증 backdata'!A:D,4,0)</f>
        <v>0</v>
      </c>
      <c r="AE1945" s="3">
        <f>IF(_xlfn.MAXIFS(AD:AD,B:B,B1945)&gt;10,10,_xlfn.MAXIFS(AD:AD,B:B,B1945))</f>
        <v>5</v>
      </c>
      <c r="AG1945" s="2" t="str">
        <f>VLOOKUP(K1945,'[1]자격증 backdata'!A:C,3,0)</f>
        <v>G</v>
      </c>
      <c r="AH1945" s="2">
        <f>COUNTIFS($B:$B,$B1945,$AG:$AG,AH$1)</f>
        <v>0</v>
      </c>
      <c r="AI1945" s="2">
        <f>COUNTIFS($B:$B,$B1945,$AG:$AG,AI$1)</f>
        <v>0</v>
      </c>
      <c r="AJ1945" s="2">
        <f>COUNTIFS($B:$B,$B1945,$AG:$AG,AJ$1)</f>
        <v>0</v>
      </c>
      <c r="AK1945" s="2">
        <f>COUNTIFS($B:$B,$B1945,$AG:$AG,AK$1)</f>
        <v>0</v>
      </c>
      <c r="AL1945" s="2">
        <f>COUNTIFS($B:$B,$B1945,$AG:$AG,AL$1)</f>
        <v>0</v>
      </c>
      <c r="AM1945" s="2">
        <f>COUNTIFS($B:$B,$B1945,$AG:$AG,AM$1)</f>
        <v>0</v>
      </c>
      <c r="AN1945" s="2">
        <f>COUNTIFS($B:$B,$B1945,$AG:$AG,AN$1)</f>
        <v>1</v>
      </c>
      <c r="AO1945" s="2">
        <f>COUNTIFS($B:$B,$B1945,$AG:$AG,AO$1)</f>
        <v>1</v>
      </c>
      <c r="AP1945" s="2">
        <f>COUNTIFS($B:$B,$B1945,$AG:$AG,AP$1)</f>
        <v>0</v>
      </c>
      <c r="AQ1945" s="2">
        <f>COUNTIFS($B:$B,$B1945,$AG:$AG,AQ$1)</f>
        <v>0</v>
      </c>
      <c r="AR1945" s="2">
        <f>COUNTIFS($B:$B,$B1945,$AG:$AG,AR$1)</f>
        <v>0</v>
      </c>
      <c r="AS1945" s="2">
        <f>COUNTIFS($B:$B,$B1945,$AG:$AG,AS$1)</f>
        <v>0</v>
      </c>
      <c r="AT1945" s="2">
        <f>COUNTIFS($B:$B,$B1945,$AG:$AG,AT$1)</f>
        <v>1</v>
      </c>
      <c r="AU1945" s="2">
        <f>COUNTIFS($B:$B,$B1945,$AG:$AG,AU$1)</f>
        <v>1</v>
      </c>
    </row>
    <row r="1946" spans="1:47" ht="15" customHeight="1" x14ac:dyDescent="0.35">
      <c r="A1946" s="7">
        <f>IF(B1945=B1946,A1945,A1945+1)</f>
        <v>676</v>
      </c>
      <c r="B1946" s="7" t="s">
        <v>2729</v>
      </c>
      <c r="C1946" s="7" t="s">
        <v>2728</v>
      </c>
      <c r="D1946" s="7" t="s">
        <v>2583</v>
      </c>
      <c r="E1946" s="7" t="s">
        <v>2582</v>
      </c>
      <c r="F1946" s="4" t="s">
        <v>7</v>
      </c>
      <c r="G1946" s="4" t="s">
        <v>8</v>
      </c>
      <c r="H1946" s="4" t="s">
        <v>7</v>
      </c>
      <c r="I1946" s="3">
        <v>5</v>
      </c>
      <c r="J1946" s="3" t="s">
        <v>350</v>
      </c>
      <c r="K1946" s="3" t="s">
        <v>2727</v>
      </c>
      <c r="L1946" s="3" t="s">
        <v>348</v>
      </c>
      <c r="M1946" s="3" t="s">
        <v>2726</v>
      </c>
      <c r="N1946" s="3" t="s">
        <v>2725</v>
      </c>
      <c r="P1946" s="3" t="s">
        <v>669</v>
      </c>
      <c r="Q1946" s="3" t="s">
        <v>1475</v>
      </c>
      <c r="R1946" s="3" t="s">
        <v>2434</v>
      </c>
      <c r="S1946" s="2" t="str">
        <f>IF(P1946="심사불필요","-",VLOOKUP(K1946,'[1]자격증 backdata'!A:G,7,0))</f>
        <v>-</v>
      </c>
      <c r="T1946" s="2" t="str">
        <f>IF(S1946="-","-",IF(COUNTIFS(B:B,B1946,S:S,"필수")&gt;0,"자격요건충족","확인필요"))</f>
        <v>-</v>
      </c>
      <c r="U1946" s="2"/>
      <c r="W1946" s="2">
        <f>IF(Q1946="4급","심사불필요",VLOOKUP(K1946,'[1]자격증 backdata'!A:B,2,0))</f>
        <v>2</v>
      </c>
      <c r="X1946" s="3">
        <f>IF(R1946="A", MIN(20, SUMIFS(W:W, B:B, B1946, R:R, "A")),IF(R1946="B", MIN(30, SUMIFS(W:W, B:B, B1946, R:R, "B")),"비해당분야"))</f>
        <v>12</v>
      </c>
      <c r="Y1946" s="3" t="str">
        <f>IF(R1946="C",MIN(30,IF(COUNTIFS(B:B,B1946,W:W,"가1")=1,25,IF(COUNTIFS(B:B,B1946,W:W,"가1")&gt;=2,30,0))+IF(COUNTIFS(B:B,B1946,W:W,"나1")&gt;=4,30,IF(COUNTIFS(B:B,B1946,W:W,"나1")=3,26,IF(COUNTIFS(B:B,B1946,W:W,"나1")=2,22,IF(COUNTIFS(B:B,B1946,W:W,"나1")=1,18,0)))))+MIN(30,IF(COUNTIFS(B:B,B1946,W:W,"가2")=1,25,IF(COUNTIFS(B:B,B1946,W:W,"가2")&gt;=2,30,0))+IF(COUNTIFS(B:B,B1946,W:W,"나2")=3,30,IF(COUNTIFS(B:B,B1946,W:W,"나2")=2,25,IF(COUNTIFS(B:B,B1946,W:W,"나2")=1,20,0)))),"비해당분야")</f>
        <v>비해당분야</v>
      </c>
      <c r="Z1946" s="3" t="str">
        <f>IF(R1946="C",VLOOKUP(K1946,'[1]자격증 backdata'!A:F,6,0),"비해당분야")</f>
        <v>비해당분야</v>
      </c>
      <c r="AA1946" s="3" t="str">
        <f>IF(R1946="C",SUMIF(B:B,B1946,Z:Z),"비해당분야")</f>
        <v>비해당분야</v>
      </c>
      <c r="AB1946" s="3" t="str">
        <f>IF(R1946="C",SUM(Y1946,AA1946),"비해당분야")</f>
        <v>비해당분야</v>
      </c>
      <c r="AC1946" s="3">
        <f>IF(R1946="C",AB1946,X1946)</f>
        <v>12</v>
      </c>
      <c r="AD1946" s="3">
        <f>VLOOKUP(K1946,'[1]자격증 backdata'!A:D,4,0)</f>
        <v>0</v>
      </c>
      <c r="AE1946" s="3">
        <f>IF(_xlfn.MAXIFS(AD:AD,B:B,B1946)&gt;10,10,_xlfn.MAXIFS(AD:AD,B:B,B1946))</f>
        <v>5</v>
      </c>
      <c r="AG1946" s="2" t="str">
        <f>VLOOKUP(K1946,'[1]자격증 backdata'!A:C,3,0)</f>
        <v>N</v>
      </c>
      <c r="AH1946" s="2">
        <f>COUNTIFS($B:$B,$B1946,$AG:$AG,AH$1)</f>
        <v>0</v>
      </c>
      <c r="AI1946" s="2">
        <f>COUNTIFS($B:$B,$B1946,$AG:$AG,AI$1)</f>
        <v>0</v>
      </c>
      <c r="AJ1946" s="2">
        <f>COUNTIFS($B:$B,$B1946,$AG:$AG,AJ$1)</f>
        <v>0</v>
      </c>
      <c r="AK1946" s="2">
        <f>COUNTIFS($B:$B,$B1946,$AG:$AG,AK$1)</f>
        <v>0</v>
      </c>
      <c r="AL1946" s="2">
        <f>COUNTIFS($B:$B,$B1946,$AG:$AG,AL$1)</f>
        <v>0</v>
      </c>
      <c r="AM1946" s="2">
        <f>COUNTIFS($B:$B,$B1946,$AG:$AG,AM$1)</f>
        <v>0</v>
      </c>
      <c r="AN1946" s="2">
        <f>COUNTIFS($B:$B,$B1946,$AG:$AG,AN$1)</f>
        <v>1</v>
      </c>
      <c r="AO1946" s="2">
        <f>COUNTIFS($B:$B,$B1946,$AG:$AG,AO$1)</f>
        <v>1</v>
      </c>
      <c r="AP1946" s="2">
        <f>COUNTIFS($B:$B,$B1946,$AG:$AG,AP$1)</f>
        <v>0</v>
      </c>
      <c r="AQ1946" s="2">
        <f>COUNTIFS($B:$B,$B1946,$AG:$AG,AQ$1)</f>
        <v>0</v>
      </c>
      <c r="AR1946" s="2">
        <f>COUNTIFS($B:$B,$B1946,$AG:$AG,AR$1)</f>
        <v>0</v>
      </c>
      <c r="AS1946" s="2">
        <f>COUNTIFS($B:$B,$B1946,$AG:$AG,AS$1)</f>
        <v>0</v>
      </c>
      <c r="AT1946" s="2">
        <f>COUNTIFS($B:$B,$B1946,$AG:$AG,AT$1)</f>
        <v>1</v>
      </c>
      <c r="AU1946" s="2">
        <f>COUNTIFS($B:$B,$B1946,$AG:$AG,AU$1)</f>
        <v>1</v>
      </c>
    </row>
    <row r="1947" spans="1:47" ht="15" customHeight="1" x14ac:dyDescent="0.35">
      <c r="A1947" s="4">
        <f>IF(B1946=B1947,A1946,A1946+1)</f>
        <v>677</v>
      </c>
      <c r="B1947" s="4" t="s">
        <v>2719</v>
      </c>
      <c r="C1947" s="4" t="s">
        <v>2718</v>
      </c>
      <c r="D1947" s="4" t="s">
        <v>2583</v>
      </c>
      <c r="E1947" s="4" t="s">
        <v>2582</v>
      </c>
      <c r="F1947" s="4" t="s">
        <v>7</v>
      </c>
      <c r="G1947" s="4" t="s">
        <v>8</v>
      </c>
      <c r="H1947" s="4" t="s">
        <v>7</v>
      </c>
      <c r="I1947" s="4">
        <v>1</v>
      </c>
      <c r="J1947" s="4" t="s">
        <v>2724</v>
      </c>
      <c r="K1947" s="4" t="s">
        <v>2723</v>
      </c>
      <c r="L1947" s="4" t="s">
        <v>4</v>
      </c>
      <c r="M1947" s="4" t="s">
        <v>2722</v>
      </c>
      <c r="N1947" s="4" t="s">
        <v>602</v>
      </c>
      <c r="P1947" s="4" t="s">
        <v>669</v>
      </c>
      <c r="Q1947" s="4" t="s">
        <v>1475</v>
      </c>
      <c r="R1947" s="4" t="s">
        <v>2434</v>
      </c>
      <c r="S1947" s="5" t="str">
        <f>IF(P1947="심사불필요","-",VLOOKUP(K1947,'[1]자격증 backdata'!A:G,7,0))</f>
        <v>-</v>
      </c>
      <c r="T1947" s="5" t="str">
        <f>IF(S1947="-","-",IF(COUNTIFS(B:B,B1947,S:S,"필수")&gt;0,"자격요건충족","확인필요"))</f>
        <v>-</v>
      </c>
      <c r="U1947" s="5"/>
      <c r="W1947" s="5">
        <f>IF(Q1947="4급","심사불필요",VLOOKUP(K1947,'[1]자격증 backdata'!A:B,2,0))</f>
        <v>4</v>
      </c>
      <c r="X1947" s="4">
        <f>IF(R1947="A", MIN(20, SUMIFS(W:W, B:B, B1947, R:R, "A")),IF(R1947="B", MIN(30, SUMIFS(W:W, B:B, B1947, R:R, "B")),"비해당분야"))</f>
        <v>12</v>
      </c>
      <c r="Y1947" s="4" t="str">
        <f>IF(R1947="C",MIN(30,IF(COUNTIFS(B:B,B1947,W:W,"가1")=1,25,IF(COUNTIFS(B:B,B1947,W:W,"가1")&gt;=2,30,0))+IF(COUNTIFS(B:B,B1947,W:W,"나1")&gt;=4,30,IF(COUNTIFS(B:B,B1947,W:W,"나1")=3,26,IF(COUNTIFS(B:B,B1947,W:W,"나1")=2,22,IF(COUNTIFS(B:B,B1947,W:W,"나1")=1,18,0)))))+MIN(30,IF(COUNTIFS(B:B,B1947,W:W,"가2")=1,25,IF(COUNTIFS(B:B,B1947,W:W,"가2")&gt;=2,30,0))+IF(COUNTIFS(B:B,B1947,W:W,"나2")=3,30,IF(COUNTIFS(B:B,B1947,W:W,"나2")=2,25,IF(COUNTIFS(B:B,B1947,W:W,"나2")=1,20,0)))),"비해당분야")</f>
        <v>비해당분야</v>
      </c>
      <c r="Z1947" s="4" t="str">
        <f>IF(R1947="C",VLOOKUP(K1947,'[1]자격증 backdata'!A:F,6,0),"비해당분야")</f>
        <v>비해당분야</v>
      </c>
      <c r="AA1947" s="4" t="str">
        <f>IF(R1947="C",SUMIF(B:B,B1947,Z:Z),"비해당분야")</f>
        <v>비해당분야</v>
      </c>
      <c r="AB1947" s="4" t="str">
        <f>IF(R1947="C",SUM(Y1947,AA1947),"비해당분야")</f>
        <v>비해당분야</v>
      </c>
      <c r="AC1947" s="4">
        <f>IF(R1947="C",AB1947,X1947)</f>
        <v>12</v>
      </c>
      <c r="AD1947" s="4">
        <f>VLOOKUP(K1947,'[1]자격증 backdata'!A:D,4,0)</f>
        <v>0</v>
      </c>
      <c r="AE1947" s="4">
        <f>IF(_xlfn.MAXIFS(AD:AD,B:B,B1947)&gt;10,10,_xlfn.MAXIFS(AD:AD,B:B,B1947))</f>
        <v>5</v>
      </c>
      <c r="AG1947" s="5">
        <f>VLOOKUP(K1947,'[1]자격증 backdata'!A:C,3,0)</f>
        <v>0</v>
      </c>
      <c r="AH1947" s="5">
        <f>COUNTIFS($B:$B,$B1947,$AG:$AG,AH$1)</f>
        <v>0</v>
      </c>
      <c r="AI1947" s="5">
        <f>COUNTIFS($B:$B,$B1947,$AG:$AG,AI$1)</f>
        <v>0</v>
      </c>
      <c r="AJ1947" s="5">
        <f>COUNTIFS($B:$B,$B1947,$AG:$AG,AJ$1)</f>
        <v>0</v>
      </c>
      <c r="AK1947" s="5">
        <f>COUNTIFS($B:$B,$B1947,$AG:$AG,AK$1)</f>
        <v>0</v>
      </c>
      <c r="AL1947" s="5">
        <f>COUNTIFS($B:$B,$B1947,$AG:$AG,AL$1)</f>
        <v>0</v>
      </c>
      <c r="AM1947" s="5">
        <f>COUNTIFS($B:$B,$B1947,$AG:$AG,AM$1)</f>
        <v>0</v>
      </c>
      <c r="AN1947" s="5">
        <f>COUNTIFS($B:$B,$B1947,$AG:$AG,AN$1)</f>
        <v>0</v>
      </c>
      <c r="AO1947" s="5">
        <f>COUNTIFS($B:$B,$B1947,$AG:$AG,AO$1)</f>
        <v>0</v>
      </c>
      <c r="AP1947" s="5">
        <f>COUNTIFS($B:$B,$B1947,$AG:$AG,AP$1)</f>
        <v>0</v>
      </c>
      <c r="AQ1947" s="5">
        <f>COUNTIFS($B:$B,$B1947,$AG:$AG,AQ$1)</f>
        <v>0</v>
      </c>
      <c r="AR1947" s="5">
        <f>COUNTIFS($B:$B,$B1947,$AG:$AG,AR$1)</f>
        <v>0</v>
      </c>
      <c r="AS1947" s="5">
        <f>COUNTIFS($B:$B,$B1947,$AG:$AG,AS$1)</f>
        <v>1</v>
      </c>
      <c r="AT1947" s="5">
        <f>COUNTIFS($B:$B,$B1947,$AG:$AG,AT$1)</f>
        <v>1</v>
      </c>
      <c r="AU1947" s="5">
        <f>COUNTIFS($B:$B,$B1947,$AG:$AG,AU$1)</f>
        <v>0</v>
      </c>
    </row>
    <row r="1948" spans="1:47" ht="15" customHeight="1" x14ac:dyDescent="0.35">
      <c r="A1948" s="6">
        <f>IF(B1947=B1948,A1947,A1947+1)</f>
        <v>677</v>
      </c>
      <c r="B1948" s="6" t="s">
        <v>2719</v>
      </c>
      <c r="C1948" s="6" t="s">
        <v>2718</v>
      </c>
      <c r="D1948" s="6" t="s">
        <v>2583</v>
      </c>
      <c r="E1948" s="6" t="s">
        <v>2582</v>
      </c>
      <c r="F1948" s="4" t="s">
        <v>7</v>
      </c>
      <c r="G1948" s="4" t="s">
        <v>8</v>
      </c>
      <c r="H1948" s="4" t="s">
        <v>7</v>
      </c>
      <c r="I1948" s="4">
        <v>2</v>
      </c>
      <c r="J1948" s="4" t="s">
        <v>2588</v>
      </c>
      <c r="K1948" s="4" t="s">
        <v>2587</v>
      </c>
      <c r="L1948" s="4" t="s">
        <v>4</v>
      </c>
      <c r="M1948" s="4" t="s">
        <v>2721</v>
      </c>
      <c r="N1948" s="4" t="s">
        <v>1305</v>
      </c>
      <c r="P1948" s="4" t="s">
        <v>669</v>
      </c>
      <c r="Q1948" s="4" t="s">
        <v>1475</v>
      </c>
      <c r="R1948" s="4" t="s">
        <v>2434</v>
      </c>
      <c r="S1948" s="5" t="str">
        <f>IF(P1948="심사불필요","-",VLOOKUP(K1948,'[1]자격증 backdata'!A:G,7,0))</f>
        <v>-</v>
      </c>
      <c r="T1948" s="5" t="str">
        <f>IF(S1948="-","-",IF(COUNTIFS(B:B,B1948,S:S,"필수")&gt;0,"자격요건충족","확인필요"))</f>
        <v>-</v>
      </c>
      <c r="U1948" s="5"/>
      <c r="W1948" s="5">
        <f>IF(Q1948="4급","심사불필요",VLOOKUP(K1948,'[1]자격증 backdata'!A:B,2,0))</f>
        <v>4</v>
      </c>
      <c r="X1948" s="4">
        <f>IF(R1948="A", MIN(20, SUMIFS(W:W, B:B, B1948, R:R, "A")),IF(R1948="B", MIN(30, SUMIFS(W:W, B:B, B1948, R:R, "B")),"비해당분야"))</f>
        <v>12</v>
      </c>
      <c r="Y1948" s="4" t="str">
        <f>IF(R1948="C",MIN(30,IF(COUNTIFS(B:B,B1948,W:W,"가1")=1,25,IF(COUNTIFS(B:B,B1948,W:W,"가1")&gt;=2,30,0))+IF(COUNTIFS(B:B,B1948,W:W,"나1")&gt;=4,30,IF(COUNTIFS(B:B,B1948,W:W,"나1")=3,26,IF(COUNTIFS(B:B,B1948,W:W,"나1")=2,22,IF(COUNTIFS(B:B,B1948,W:W,"나1")=1,18,0)))))+MIN(30,IF(COUNTIFS(B:B,B1948,W:W,"가2")=1,25,IF(COUNTIFS(B:B,B1948,W:W,"가2")&gt;=2,30,0))+IF(COUNTIFS(B:B,B1948,W:W,"나2")=3,30,IF(COUNTIFS(B:B,B1948,W:W,"나2")=2,25,IF(COUNTIFS(B:B,B1948,W:W,"나2")=1,20,0)))),"비해당분야")</f>
        <v>비해당분야</v>
      </c>
      <c r="Z1948" s="4" t="str">
        <f>IF(R1948="C",VLOOKUP(K1948,'[1]자격증 backdata'!A:F,6,0),"비해당분야")</f>
        <v>비해당분야</v>
      </c>
      <c r="AA1948" s="4" t="str">
        <f>IF(R1948="C",SUMIF(B:B,B1948,Z:Z),"비해당분야")</f>
        <v>비해당분야</v>
      </c>
      <c r="AB1948" s="4" t="str">
        <f>IF(R1948="C",SUM(Y1948,AA1948),"비해당분야")</f>
        <v>비해당분야</v>
      </c>
      <c r="AC1948" s="4">
        <f>IF(R1948="C",AB1948,X1948)</f>
        <v>12</v>
      </c>
      <c r="AD1948" s="4">
        <f>VLOOKUP(K1948,'[1]자격증 backdata'!A:D,4,0)</f>
        <v>0</v>
      </c>
      <c r="AE1948" s="4">
        <f>IF(_xlfn.MAXIFS(AD:AD,B:B,B1948)&gt;10,10,_xlfn.MAXIFS(AD:AD,B:B,B1948))</f>
        <v>5</v>
      </c>
      <c r="AG1948" s="5" t="str">
        <f>VLOOKUP(K1948,'[1]자격증 backdata'!A:C,3,0)</f>
        <v>L</v>
      </c>
      <c r="AH1948" s="5">
        <f>COUNTIFS($B:$B,$B1948,$AG:$AG,AH$1)</f>
        <v>0</v>
      </c>
      <c r="AI1948" s="5">
        <f>COUNTIFS($B:$B,$B1948,$AG:$AG,AI$1)</f>
        <v>0</v>
      </c>
      <c r="AJ1948" s="5">
        <f>COUNTIFS($B:$B,$B1948,$AG:$AG,AJ$1)</f>
        <v>0</v>
      </c>
      <c r="AK1948" s="5">
        <f>COUNTIFS($B:$B,$B1948,$AG:$AG,AK$1)</f>
        <v>0</v>
      </c>
      <c r="AL1948" s="5">
        <f>COUNTIFS($B:$B,$B1948,$AG:$AG,AL$1)</f>
        <v>0</v>
      </c>
      <c r="AM1948" s="5">
        <f>COUNTIFS($B:$B,$B1948,$AG:$AG,AM$1)</f>
        <v>0</v>
      </c>
      <c r="AN1948" s="5">
        <f>COUNTIFS($B:$B,$B1948,$AG:$AG,AN$1)</f>
        <v>0</v>
      </c>
      <c r="AO1948" s="5">
        <f>COUNTIFS($B:$B,$B1948,$AG:$AG,AO$1)</f>
        <v>0</v>
      </c>
      <c r="AP1948" s="5">
        <f>COUNTIFS($B:$B,$B1948,$AG:$AG,AP$1)</f>
        <v>0</v>
      </c>
      <c r="AQ1948" s="5">
        <f>COUNTIFS($B:$B,$B1948,$AG:$AG,AQ$1)</f>
        <v>0</v>
      </c>
      <c r="AR1948" s="5">
        <f>COUNTIFS($B:$B,$B1948,$AG:$AG,AR$1)</f>
        <v>0</v>
      </c>
      <c r="AS1948" s="5">
        <f>COUNTIFS($B:$B,$B1948,$AG:$AG,AS$1)</f>
        <v>1</v>
      </c>
      <c r="AT1948" s="5">
        <f>COUNTIFS($B:$B,$B1948,$AG:$AG,AT$1)</f>
        <v>1</v>
      </c>
      <c r="AU1948" s="5">
        <f>COUNTIFS($B:$B,$B1948,$AG:$AG,AU$1)</f>
        <v>0</v>
      </c>
    </row>
    <row r="1949" spans="1:47" ht="15" customHeight="1" x14ac:dyDescent="0.35">
      <c r="A1949" s="6">
        <f>IF(B1948=B1949,A1948,A1948+1)</f>
        <v>677</v>
      </c>
      <c r="B1949" s="6" t="s">
        <v>2719</v>
      </c>
      <c r="C1949" s="6" t="s">
        <v>2718</v>
      </c>
      <c r="D1949" s="6" t="s">
        <v>2583</v>
      </c>
      <c r="E1949" s="6" t="s">
        <v>2582</v>
      </c>
      <c r="F1949" s="4" t="s">
        <v>7</v>
      </c>
      <c r="G1949" s="4" t="s">
        <v>8</v>
      </c>
      <c r="H1949" s="4" t="s">
        <v>7</v>
      </c>
      <c r="I1949" s="4">
        <v>3</v>
      </c>
      <c r="J1949" s="4" t="s">
        <v>69</v>
      </c>
      <c r="K1949" s="4" t="s">
        <v>2590</v>
      </c>
      <c r="L1949" s="4" t="s">
        <v>36</v>
      </c>
      <c r="M1949" s="4" t="s">
        <v>2720</v>
      </c>
      <c r="N1949" s="4" t="s">
        <v>319</v>
      </c>
      <c r="P1949" s="4" t="s">
        <v>669</v>
      </c>
      <c r="Q1949" s="4" t="s">
        <v>1475</v>
      </c>
      <c r="R1949" s="4" t="s">
        <v>2434</v>
      </c>
      <c r="S1949" s="5" t="str">
        <f>IF(P1949="심사불필요","-",VLOOKUP(K1949,'[1]자격증 backdata'!A:G,7,0))</f>
        <v>-</v>
      </c>
      <c r="T1949" s="5" t="str">
        <f>IF(S1949="-","-",IF(COUNTIFS(B:B,B1949,S:S,"필수")&gt;0,"자격요건충족","확인필요"))</f>
        <v>-</v>
      </c>
      <c r="U1949" s="5"/>
      <c r="W1949" s="5">
        <f>IF(Q1949="4급","심사불필요",VLOOKUP(K1949,'[1]자격증 backdata'!A:B,2,0))</f>
        <v>0</v>
      </c>
      <c r="X1949" s="4">
        <f>IF(R1949="A", MIN(20, SUMIFS(W:W, B:B, B1949, R:R, "A")),IF(R1949="B", MIN(30, SUMIFS(W:W, B:B, B1949, R:R, "B")),"비해당분야"))</f>
        <v>12</v>
      </c>
      <c r="Y1949" s="4" t="str">
        <f>IF(R1949="C",MIN(30,IF(COUNTIFS(B:B,B1949,W:W,"가1")=1,25,IF(COUNTIFS(B:B,B1949,W:W,"가1")&gt;=2,30,0))+IF(COUNTIFS(B:B,B1949,W:W,"나1")&gt;=4,30,IF(COUNTIFS(B:B,B1949,W:W,"나1")=3,26,IF(COUNTIFS(B:B,B1949,W:W,"나1")=2,22,IF(COUNTIFS(B:B,B1949,W:W,"나1")=1,18,0)))))+MIN(30,IF(COUNTIFS(B:B,B1949,W:W,"가2")=1,25,IF(COUNTIFS(B:B,B1949,W:W,"가2")&gt;=2,30,0))+IF(COUNTIFS(B:B,B1949,W:W,"나2")=3,30,IF(COUNTIFS(B:B,B1949,W:W,"나2")=2,25,IF(COUNTIFS(B:B,B1949,W:W,"나2")=1,20,0)))),"비해당분야")</f>
        <v>비해당분야</v>
      </c>
      <c r="Z1949" s="4" t="str">
        <f>IF(R1949="C",VLOOKUP(K1949,'[1]자격증 backdata'!A:F,6,0),"비해당분야")</f>
        <v>비해당분야</v>
      </c>
      <c r="AA1949" s="4" t="str">
        <f>IF(R1949="C",SUMIF(B:B,B1949,Z:Z),"비해당분야")</f>
        <v>비해당분야</v>
      </c>
      <c r="AB1949" s="4" t="str">
        <f>IF(R1949="C",SUM(Y1949,AA1949),"비해당분야")</f>
        <v>비해당분야</v>
      </c>
      <c r="AC1949" s="4">
        <f>IF(R1949="C",AB1949,X1949)</f>
        <v>12</v>
      </c>
      <c r="AD1949" s="4">
        <f>VLOOKUP(K1949,'[1]자격증 backdata'!A:D,4,0)</f>
        <v>5</v>
      </c>
      <c r="AE1949" s="4">
        <f>IF(_xlfn.MAXIFS(AD:AD,B:B,B1949)&gt;10,10,_xlfn.MAXIFS(AD:AD,B:B,B1949))</f>
        <v>5</v>
      </c>
      <c r="AG1949" s="5">
        <f>VLOOKUP(K1949,'[1]자격증 backdata'!A:C,3,0)</f>
        <v>0</v>
      </c>
      <c r="AH1949" s="5">
        <f>COUNTIFS($B:$B,$B1949,$AG:$AG,AH$1)</f>
        <v>0</v>
      </c>
      <c r="AI1949" s="5">
        <f>COUNTIFS($B:$B,$B1949,$AG:$AG,AI$1)</f>
        <v>0</v>
      </c>
      <c r="AJ1949" s="5">
        <f>COUNTIFS($B:$B,$B1949,$AG:$AG,AJ$1)</f>
        <v>0</v>
      </c>
      <c r="AK1949" s="5">
        <f>COUNTIFS($B:$B,$B1949,$AG:$AG,AK$1)</f>
        <v>0</v>
      </c>
      <c r="AL1949" s="5">
        <f>COUNTIFS($B:$B,$B1949,$AG:$AG,AL$1)</f>
        <v>0</v>
      </c>
      <c r="AM1949" s="5">
        <f>COUNTIFS($B:$B,$B1949,$AG:$AG,AM$1)</f>
        <v>0</v>
      </c>
      <c r="AN1949" s="5">
        <f>COUNTIFS($B:$B,$B1949,$AG:$AG,AN$1)</f>
        <v>0</v>
      </c>
      <c r="AO1949" s="5">
        <f>COUNTIFS($B:$B,$B1949,$AG:$AG,AO$1)</f>
        <v>0</v>
      </c>
      <c r="AP1949" s="5">
        <f>COUNTIFS($B:$B,$B1949,$AG:$AG,AP$1)</f>
        <v>0</v>
      </c>
      <c r="AQ1949" s="5">
        <f>COUNTIFS($B:$B,$B1949,$AG:$AG,AQ$1)</f>
        <v>0</v>
      </c>
      <c r="AR1949" s="5">
        <f>COUNTIFS($B:$B,$B1949,$AG:$AG,AR$1)</f>
        <v>0</v>
      </c>
      <c r="AS1949" s="5">
        <f>COUNTIFS($B:$B,$B1949,$AG:$AG,AS$1)</f>
        <v>1</v>
      </c>
      <c r="AT1949" s="5">
        <f>COUNTIFS($B:$B,$B1949,$AG:$AG,AT$1)</f>
        <v>1</v>
      </c>
      <c r="AU1949" s="5">
        <f>COUNTIFS($B:$B,$B1949,$AG:$AG,AU$1)</f>
        <v>0</v>
      </c>
    </row>
    <row r="1950" spans="1:47" ht="15" customHeight="1" x14ac:dyDescent="0.35">
      <c r="A1950" s="6">
        <f>IF(B1949=B1950,A1949,A1949+1)</f>
        <v>677</v>
      </c>
      <c r="B1950" s="6" t="s">
        <v>2719</v>
      </c>
      <c r="C1950" s="6" t="s">
        <v>2718</v>
      </c>
      <c r="D1950" s="6" t="s">
        <v>2583</v>
      </c>
      <c r="E1950" s="6" t="s">
        <v>2582</v>
      </c>
      <c r="F1950" s="4" t="s">
        <v>7</v>
      </c>
      <c r="G1950" s="4" t="s">
        <v>8</v>
      </c>
      <c r="H1950" s="4" t="s">
        <v>7</v>
      </c>
      <c r="I1950" s="4">
        <v>4</v>
      </c>
      <c r="J1950" s="4" t="s">
        <v>106</v>
      </c>
      <c r="K1950" s="4" t="s">
        <v>2581</v>
      </c>
      <c r="L1950" s="4" t="s">
        <v>55</v>
      </c>
      <c r="M1950" s="4" t="s">
        <v>2717</v>
      </c>
      <c r="N1950" s="4" t="s">
        <v>602</v>
      </c>
      <c r="P1950" s="4" t="s">
        <v>669</v>
      </c>
      <c r="Q1950" s="4" t="s">
        <v>1475</v>
      </c>
      <c r="R1950" s="4" t="s">
        <v>2434</v>
      </c>
      <c r="S1950" s="5" t="str">
        <f>IF(P1950="심사불필요","-",VLOOKUP(K1950,'[1]자격증 backdata'!A:G,7,0))</f>
        <v>-</v>
      </c>
      <c r="T1950" s="5" t="str">
        <f>IF(S1950="-","-",IF(COUNTIFS(B:B,B1950,S:S,"필수")&gt;0,"자격요건충족","확인필요"))</f>
        <v>-</v>
      </c>
      <c r="U1950" s="5"/>
      <c r="W1950" s="5">
        <f>IF(Q1950="4급","심사불필요",VLOOKUP(K1950,'[1]자격증 backdata'!A:B,2,0))</f>
        <v>4</v>
      </c>
      <c r="X1950" s="4">
        <f>IF(R1950="A", MIN(20, SUMIFS(W:W, B:B, B1950, R:R, "A")),IF(R1950="B", MIN(30, SUMIFS(W:W, B:B, B1950, R:R, "B")),"비해당분야"))</f>
        <v>12</v>
      </c>
      <c r="Y1950" s="4" t="str">
        <f>IF(R1950="C",MIN(30,IF(COUNTIFS(B:B,B1950,W:W,"가1")=1,25,IF(COUNTIFS(B:B,B1950,W:W,"가1")&gt;=2,30,0))+IF(COUNTIFS(B:B,B1950,W:W,"나1")&gt;=4,30,IF(COUNTIFS(B:B,B1950,W:W,"나1")=3,26,IF(COUNTIFS(B:B,B1950,W:W,"나1")=2,22,IF(COUNTIFS(B:B,B1950,W:W,"나1")=1,18,0)))))+MIN(30,IF(COUNTIFS(B:B,B1950,W:W,"가2")=1,25,IF(COUNTIFS(B:B,B1950,W:W,"가2")&gt;=2,30,0))+IF(COUNTIFS(B:B,B1950,W:W,"나2")=3,30,IF(COUNTIFS(B:B,B1950,W:W,"나2")=2,25,IF(COUNTIFS(B:B,B1950,W:W,"나2")=1,20,0)))),"비해당분야")</f>
        <v>비해당분야</v>
      </c>
      <c r="Z1950" s="4" t="str">
        <f>IF(R1950="C",VLOOKUP(K1950,'[1]자격증 backdata'!A:F,6,0),"비해당분야")</f>
        <v>비해당분야</v>
      </c>
      <c r="AA1950" s="4" t="str">
        <f>IF(R1950="C",SUMIF(B:B,B1950,Z:Z),"비해당분야")</f>
        <v>비해당분야</v>
      </c>
      <c r="AB1950" s="4" t="str">
        <f>IF(R1950="C",SUM(Y1950,AA1950),"비해당분야")</f>
        <v>비해당분야</v>
      </c>
      <c r="AC1950" s="4">
        <f>IF(R1950="C",AB1950,X1950)</f>
        <v>12</v>
      </c>
      <c r="AD1950" s="4">
        <f>VLOOKUP(K1950,'[1]자격증 backdata'!A:D,4,0)</f>
        <v>0</v>
      </c>
      <c r="AE1950" s="4">
        <f>IF(_xlfn.MAXIFS(AD:AD,B:B,B1950)&gt;10,10,_xlfn.MAXIFS(AD:AD,B:B,B1950))</f>
        <v>5</v>
      </c>
      <c r="AG1950" s="5" t="str">
        <f>VLOOKUP(K1950,'[1]자격증 backdata'!A:C,3,0)</f>
        <v>M</v>
      </c>
      <c r="AH1950" s="5">
        <f>COUNTIFS($B:$B,$B1950,$AG:$AG,AH$1)</f>
        <v>0</v>
      </c>
      <c r="AI1950" s="5">
        <f>COUNTIFS($B:$B,$B1950,$AG:$AG,AI$1)</f>
        <v>0</v>
      </c>
      <c r="AJ1950" s="5">
        <f>COUNTIFS($B:$B,$B1950,$AG:$AG,AJ$1)</f>
        <v>0</v>
      </c>
      <c r="AK1950" s="5">
        <f>COUNTIFS($B:$B,$B1950,$AG:$AG,AK$1)</f>
        <v>0</v>
      </c>
      <c r="AL1950" s="5">
        <f>COUNTIFS($B:$B,$B1950,$AG:$AG,AL$1)</f>
        <v>0</v>
      </c>
      <c r="AM1950" s="5">
        <f>COUNTIFS($B:$B,$B1950,$AG:$AG,AM$1)</f>
        <v>0</v>
      </c>
      <c r="AN1950" s="5">
        <f>COUNTIFS($B:$B,$B1950,$AG:$AG,AN$1)</f>
        <v>0</v>
      </c>
      <c r="AO1950" s="5">
        <f>COUNTIFS($B:$B,$B1950,$AG:$AG,AO$1)</f>
        <v>0</v>
      </c>
      <c r="AP1950" s="5">
        <f>COUNTIFS($B:$B,$B1950,$AG:$AG,AP$1)</f>
        <v>0</v>
      </c>
      <c r="AQ1950" s="5">
        <f>COUNTIFS($B:$B,$B1950,$AG:$AG,AQ$1)</f>
        <v>0</v>
      </c>
      <c r="AR1950" s="5">
        <f>COUNTIFS($B:$B,$B1950,$AG:$AG,AR$1)</f>
        <v>0</v>
      </c>
      <c r="AS1950" s="5">
        <f>COUNTIFS($B:$B,$B1950,$AG:$AG,AS$1)</f>
        <v>1</v>
      </c>
      <c r="AT1950" s="5">
        <f>COUNTIFS($B:$B,$B1950,$AG:$AG,AT$1)</f>
        <v>1</v>
      </c>
      <c r="AU1950" s="5">
        <f>COUNTIFS($B:$B,$B1950,$AG:$AG,AU$1)</f>
        <v>0</v>
      </c>
    </row>
    <row r="1951" spans="1:47" ht="15" customHeight="1" x14ac:dyDescent="0.35">
      <c r="A1951" s="3">
        <f>IF(B1950=B1951,A1950,A1950+1)</f>
        <v>678</v>
      </c>
      <c r="B1951" s="3" t="s">
        <v>2714</v>
      </c>
      <c r="C1951" s="3" t="s">
        <v>2713</v>
      </c>
      <c r="D1951" s="3" t="s">
        <v>2583</v>
      </c>
      <c r="E1951" s="3" t="s">
        <v>2582</v>
      </c>
      <c r="F1951" s="4" t="s">
        <v>7</v>
      </c>
      <c r="G1951" s="4" t="s">
        <v>8</v>
      </c>
      <c r="H1951" s="4" t="s">
        <v>7</v>
      </c>
      <c r="I1951" s="3">
        <v>1</v>
      </c>
      <c r="J1951" s="3" t="s">
        <v>69</v>
      </c>
      <c r="K1951" s="3" t="s">
        <v>2590</v>
      </c>
      <c r="L1951" s="3" t="s">
        <v>36</v>
      </c>
      <c r="M1951" s="3" t="s">
        <v>2716</v>
      </c>
      <c r="N1951" s="3" t="s">
        <v>2715</v>
      </c>
      <c r="P1951" s="3" t="s">
        <v>669</v>
      </c>
      <c r="Q1951" s="3" t="s">
        <v>1475</v>
      </c>
      <c r="R1951" s="3" t="s">
        <v>2434</v>
      </c>
      <c r="S1951" s="2" t="str">
        <f>IF(P1951="심사불필요","-",VLOOKUP(K1951,'[1]자격증 backdata'!A:G,7,0))</f>
        <v>-</v>
      </c>
      <c r="T1951" s="2" t="str">
        <f>IF(S1951="-","-",IF(COUNTIFS(B:B,B1951,S:S,"필수")&gt;0,"자격요건충족","확인필요"))</f>
        <v>-</v>
      </c>
      <c r="U1951" s="2"/>
      <c r="W1951" s="2">
        <f>IF(Q1951="4급","심사불필요",VLOOKUP(K1951,'[1]자격증 backdata'!A:B,2,0))</f>
        <v>0</v>
      </c>
      <c r="X1951" s="3">
        <f>IF(R1951="A", MIN(20, SUMIFS(W:W, B:B, B1951, R:R, "A")),IF(R1951="B", MIN(30, SUMIFS(W:W, B:B, B1951, R:R, "B")),"비해당분야"))</f>
        <v>4</v>
      </c>
      <c r="Y1951" s="3" t="str">
        <f>IF(R1951="C",MIN(30,IF(COUNTIFS(B:B,B1951,W:W,"가1")=1,25,IF(COUNTIFS(B:B,B1951,W:W,"가1")&gt;=2,30,0))+IF(COUNTIFS(B:B,B1951,W:W,"나1")&gt;=4,30,IF(COUNTIFS(B:B,B1951,W:W,"나1")=3,26,IF(COUNTIFS(B:B,B1951,W:W,"나1")=2,22,IF(COUNTIFS(B:B,B1951,W:W,"나1")=1,18,0)))))+MIN(30,IF(COUNTIFS(B:B,B1951,W:W,"가2")=1,25,IF(COUNTIFS(B:B,B1951,W:W,"가2")&gt;=2,30,0))+IF(COUNTIFS(B:B,B1951,W:W,"나2")=3,30,IF(COUNTIFS(B:B,B1951,W:W,"나2")=2,25,IF(COUNTIFS(B:B,B1951,W:W,"나2")=1,20,0)))),"비해당분야")</f>
        <v>비해당분야</v>
      </c>
      <c r="Z1951" s="3" t="str">
        <f>IF(R1951="C",VLOOKUP(K1951,'[1]자격증 backdata'!A:F,6,0),"비해당분야")</f>
        <v>비해당분야</v>
      </c>
      <c r="AA1951" s="3" t="str">
        <f>IF(R1951="C",SUMIF(B:B,B1951,Z:Z),"비해당분야")</f>
        <v>비해당분야</v>
      </c>
      <c r="AB1951" s="3" t="str">
        <f>IF(R1951="C",SUM(Y1951,AA1951),"비해당분야")</f>
        <v>비해당분야</v>
      </c>
      <c r="AC1951" s="3">
        <f>IF(R1951="C",AB1951,X1951)</f>
        <v>4</v>
      </c>
      <c r="AD1951" s="3">
        <f>VLOOKUP(K1951,'[1]자격증 backdata'!A:D,4,0)</f>
        <v>5</v>
      </c>
      <c r="AE1951" s="3">
        <f>IF(_xlfn.MAXIFS(AD:AD,B:B,B1951)&gt;10,10,_xlfn.MAXIFS(AD:AD,B:B,B1951))</f>
        <v>5</v>
      </c>
      <c r="AG1951" s="2">
        <f>VLOOKUP(K1951,'[1]자격증 backdata'!A:C,3,0)</f>
        <v>0</v>
      </c>
      <c r="AH1951" s="2">
        <f>COUNTIFS($B:$B,$B1951,$AG:$AG,AH$1)</f>
        <v>0</v>
      </c>
      <c r="AI1951" s="2">
        <f>COUNTIFS($B:$B,$B1951,$AG:$AG,AI$1)</f>
        <v>0</v>
      </c>
      <c r="AJ1951" s="2">
        <f>COUNTIFS($B:$B,$B1951,$AG:$AG,AJ$1)</f>
        <v>0</v>
      </c>
      <c r="AK1951" s="2">
        <f>COUNTIFS($B:$B,$B1951,$AG:$AG,AK$1)</f>
        <v>0</v>
      </c>
      <c r="AL1951" s="2">
        <f>COUNTIFS($B:$B,$B1951,$AG:$AG,AL$1)</f>
        <v>0</v>
      </c>
      <c r="AM1951" s="2">
        <f>COUNTIFS($B:$B,$B1951,$AG:$AG,AM$1)</f>
        <v>1</v>
      </c>
      <c r="AN1951" s="2">
        <f>COUNTIFS($B:$B,$B1951,$AG:$AG,AN$1)</f>
        <v>0</v>
      </c>
      <c r="AO1951" s="2">
        <f>COUNTIFS($B:$B,$B1951,$AG:$AG,AO$1)</f>
        <v>0</v>
      </c>
      <c r="AP1951" s="2">
        <f>COUNTIFS($B:$B,$B1951,$AG:$AG,AP$1)</f>
        <v>0</v>
      </c>
      <c r="AQ1951" s="2">
        <f>COUNTIFS($B:$B,$B1951,$AG:$AG,AQ$1)</f>
        <v>0</v>
      </c>
      <c r="AR1951" s="2">
        <f>COUNTIFS($B:$B,$B1951,$AG:$AG,AR$1)</f>
        <v>0</v>
      </c>
      <c r="AS1951" s="2">
        <f>COUNTIFS($B:$B,$B1951,$AG:$AG,AS$1)</f>
        <v>0</v>
      </c>
      <c r="AT1951" s="2">
        <f>COUNTIFS($B:$B,$B1951,$AG:$AG,AT$1)</f>
        <v>0</v>
      </c>
      <c r="AU1951" s="2">
        <f>COUNTIFS($B:$B,$B1951,$AG:$AG,AU$1)</f>
        <v>0</v>
      </c>
    </row>
    <row r="1952" spans="1:47" ht="15" customHeight="1" x14ac:dyDescent="0.35">
      <c r="A1952" s="7">
        <f>IF(B1951=B1952,A1951,A1951+1)</f>
        <v>678</v>
      </c>
      <c r="B1952" s="7" t="s">
        <v>2714</v>
      </c>
      <c r="C1952" s="7" t="s">
        <v>2713</v>
      </c>
      <c r="D1952" s="7" t="s">
        <v>2583</v>
      </c>
      <c r="E1952" s="7" t="s">
        <v>2582</v>
      </c>
      <c r="F1952" s="4" t="s">
        <v>7</v>
      </c>
      <c r="G1952" s="4" t="s">
        <v>8</v>
      </c>
      <c r="H1952" s="4" t="s">
        <v>7</v>
      </c>
      <c r="I1952" s="3">
        <v>2</v>
      </c>
      <c r="J1952" s="3" t="s">
        <v>1655</v>
      </c>
      <c r="K1952" s="3" t="s">
        <v>2712</v>
      </c>
      <c r="L1952" s="3" t="s">
        <v>4</v>
      </c>
      <c r="M1952" s="3" t="s">
        <v>2711</v>
      </c>
      <c r="N1952" s="3" t="s">
        <v>2710</v>
      </c>
      <c r="P1952" s="3" t="s">
        <v>669</v>
      </c>
      <c r="Q1952" s="3" t="s">
        <v>1475</v>
      </c>
      <c r="R1952" s="3" t="s">
        <v>2434</v>
      </c>
      <c r="S1952" s="2" t="str">
        <f>IF(P1952="심사불필요","-",VLOOKUP(K1952,'[1]자격증 backdata'!A:G,7,0))</f>
        <v>-</v>
      </c>
      <c r="T1952" s="2" t="str">
        <f>IF(S1952="-","-",IF(COUNTIFS(B:B,B1952,S:S,"필수")&gt;0,"자격요건충족","확인필요"))</f>
        <v>-</v>
      </c>
      <c r="U1952" s="2"/>
      <c r="W1952" s="2">
        <f>IF(Q1952="4급","심사불필요",VLOOKUP(K1952,'[1]자격증 backdata'!A:B,2,0))</f>
        <v>4</v>
      </c>
      <c r="X1952" s="3">
        <f>IF(R1952="A", MIN(20, SUMIFS(W:W, B:B, B1952, R:R, "A")),IF(R1952="B", MIN(30, SUMIFS(W:W, B:B, B1952, R:R, "B")),"비해당분야"))</f>
        <v>4</v>
      </c>
      <c r="Y1952" s="3" t="str">
        <f>IF(R1952="C",MIN(30,IF(COUNTIFS(B:B,B1952,W:W,"가1")=1,25,IF(COUNTIFS(B:B,B1952,W:W,"가1")&gt;=2,30,0))+IF(COUNTIFS(B:B,B1952,W:W,"나1")&gt;=4,30,IF(COUNTIFS(B:B,B1952,W:W,"나1")=3,26,IF(COUNTIFS(B:B,B1952,W:W,"나1")=2,22,IF(COUNTIFS(B:B,B1952,W:W,"나1")=1,18,0)))))+MIN(30,IF(COUNTIFS(B:B,B1952,W:W,"가2")=1,25,IF(COUNTIFS(B:B,B1952,W:W,"가2")&gt;=2,30,0))+IF(COUNTIFS(B:B,B1952,W:W,"나2")=3,30,IF(COUNTIFS(B:B,B1952,W:W,"나2")=2,25,IF(COUNTIFS(B:B,B1952,W:W,"나2")=1,20,0)))),"비해당분야")</f>
        <v>비해당분야</v>
      </c>
      <c r="Z1952" s="3" t="str">
        <f>IF(R1952="C",VLOOKUP(K1952,'[1]자격증 backdata'!A:F,6,0),"비해당분야")</f>
        <v>비해당분야</v>
      </c>
      <c r="AA1952" s="3" t="str">
        <f>IF(R1952="C",SUMIF(B:B,B1952,Z:Z),"비해당분야")</f>
        <v>비해당분야</v>
      </c>
      <c r="AB1952" s="3" t="str">
        <f>IF(R1952="C",SUM(Y1952,AA1952),"비해당분야")</f>
        <v>비해당분야</v>
      </c>
      <c r="AC1952" s="3">
        <f>IF(R1952="C",AB1952,X1952)</f>
        <v>4</v>
      </c>
      <c r="AD1952" s="3">
        <f>VLOOKUP(K1952,'[1]자격증 backdata'!A:D,4,0)</f>
        <v>0</v>
      </c>
      <c r="AE1952" s="3">
        <f>IF(_xlfn.MAXIFS(AD:AD,B:B,B1952)&gt;10,10,_xlfn.MAXIFS(AD:AD,B:B,B1952))</f>
        <v>5</v>
      </c>
      <c r="AG1952" s="2" t="str">
        <f>VLOOKUP(K1952,'[1]자격증 backdata'!A:C,3,0)</f>
        <v>F</v>
      </c>
      <c r="AH1952" s="2">
        <f>COUNTIFS($B:$B,$B1952,$AG:$AG,AH$1)</f>
        <v>0</v>
      </c>
      <c r="AI1952" s="2">
        <f>COUNTIFS($B:$B,$B1952,$AG:$AG,AI$1)</f>
        <v>0</v>
      </c>
      <c r="AJ1952" s="2">
        <f>COUNTIFS($B:$B,$B1952,$AG:$AG,AJ$1)</f>
        <v>0</v>
      </c>
      <c r="AK1952" s="2">
        <f>COUNTIFS($B:$B,$B1952,$AG:$AG,AK$1)</f>
        <v>0</v>
      </c>
      <c r="AL1952" s="2">
        <f>COUNTIFS($B:$B,$B1952,$AG:$AG,AL$1)</f>
        <v>0</v>
      </c>
      <c r="AM1952" s="2">
        <f>COUNTIFS($B:$B,$B1952,$AG:$AG,AM$1)</f>
        <v>1</v>
      </c>
      <c r="AN1952" s="2">
        <f>COUNTIFS($B:$B,$B1952,$AG:$AG,AN$1)</f>
        <v>0</v>
      </c>
      <c r="AO1952" s="2">
        <f>COUNTIFS($B:$B,$B1952,$AG:$AG,AO$1)</f>
        <v>0</v>
      </c>
      <c r="AP1952" s="2">
        <f>COUNTIFS($B:$B,$B1952,$AG:$AG,AP$1)</f>
        <v>0</v>
      </c>
      <c r="AQ1952" s="2">
        <f>COUNTIFS($B:$B,$B1952,$AG:$AG,AQ$1)</f>
        <v>0</v>
      </c>
      <c r="AR1952" s="2">
        <f>COUNTIFS($B:$B,$B1952,$AG:$AG,AR$1)</f>
        <v>0</v>
      </c>
      <c r="AS1952" s="2">
        <f>COUNTIFS($B:$B,$B1952,$AG:$AG,AS$1)</f>
        <v>0</v>
      </c>
      <c r="AT1952" s="2">
        <f>COUNTIFS($B:$B,$B1952,$AG:$AG,AT$1)</f>
        <v>0</v>
      </c>
      <c r="AU1952" s="2">
        <f>COUNTIFS($B:$B,$B1952,$AG:$AG,AU$1)</f>
        <v>0</v>
      </c>
    </row>
    <row r="1953" spans="1:47" ht="15" customHeight="1" x14ac:dyDescent="0.35">
      <c r="A1953" s="4">
        <f>IF(B1952=B1953,A1952,A1952+1)</f>
        <v>679</v>
      </c>
      <c r="B1953" s="4" t="s">
        <v>2703</v>
      </c>
      <c r="C1953" s="4" t="s">
        <v>2702</v>
      </c>
      <c r="D1953" s="4" t="s">
        <v>2583</v>
      </c>
      <c r="E1953" s="4" t="s">
        <v>2582</v>
      </c>
      <c r="F1953" s="4" t="s">
        <v>7</v>
      </c>
      <c r="G1953" s="4" t="s">
        <v>8</v>
      </c>
      <c r="H1953" s="4" t="s">
        <v>7</v>
      </c>
      <c r="I1953" s="4">
        <v>1</v>
      </c>
      <c r="J1953" s="4" t="s">
        <v>69</v>
      </c>
      <c r="K1953" s="4" t="s">
        <v>2590</v>
      </c>
      <c r="L1953" s="4" t="s">
        <v>36</v>
      </c>
      <c r="M1953" s="4" t="s">
        <v>2709</v>
      </c>
      <c r="N1953" s="4" t="s">
        <v>1893</v>
      </c>
      <c r="P1953" s="4" t="s">
        <v>669</v>
      </c>
      <c r="Q1953" s="4" t="s">
        <v>1475</v>
      </c>
      <c r="R1953" s="4" t="s">
        <v>2434</v>
      </c>
      <c r="S1953" s="5" t="str">
        <f>IF(P1953="심사불필요","-",VLOOKUP(K1953,'[1]자격증 backdata'!A:G,7,0))</f>
        <v>-</v>
      </c>
      <c r="T1953" s="5" t="str">
        <f>IF(S1953="-","-",IF(COUNTIFS(B:B,B1953,S:S,"필수")&gt;0,"자격요건충족","확인필요"))</f>
        <v>-</v>
      </c>
      <c r="U1953" s="5"/>
      <c r="W1953" s="5">
        <f>IF(Q1953="4급","심사불필요",VLOOKUP(K1953,'[1]자격증 backdata'!A:B,2,0))</f>
        <v>0</v>
      </c>
      <c r="X1953" s="4">
        <f>IF(R1953="A", MIN(20, SUMIFS(W:W, B:B, B1953, R:R, "A")),IF(R1953="B", MIN(30, SUMIFS(W:W, B:B, B1953, R:R, "B")),"비해당분야"))</f>
        <v>12</v>
      </c>
      <c r="Y1953" s="4" t="str">
        <f>IF(R1953="C",MIN(30,IF(COUNTIFS(B:B,B1953,W:W,"가1")=1,25,IF(COUNTIFS(B:B,B1953,W:W,"가1")&gt;=2,30,0))+IF(COUNTIFS(B:B,B1953,W:W,"나1")&gt;=4,30,IF(COUNTIFS(B:B,B1953,W:W,"나1")=3,26,IF(COUNTIFS(B:B,B1953,W:W,"나1")=2,22,IF(COUNTIFS(B:B,B1953,W:W,"나1")=1,18,0)))))+MIN(30,IF(COUNTIFS(B:B,B1953,W:W,"가2")=1,25,IF(COUNTIFS(B:B,B1953,W:W,"가2")&gt;=2,30,0))+IF(COUNTIFS(B:B,B1953,W:W,"나2")=3,30,IF(COUNTIFS(B:B,B1953,W:W,"나2")=2,25,IF(COUNTIFS(B:B,B1953,W:W,"나2")=1,20,0)))),"비해당분야")</f>
        <v>비해당분야</v>
      </c>
      <c r="Z1953" s="4" t="str">
        <f>IF(R1953="C",VLOOKUP(K1953,'[1]자격증 backdata'!A:F,6,0),"비해당분야")</f>
        <v>비해당분야</v>
      </c>
      <c r="AA1953" s="4" t="str">
        <f>IF(R1953="C",SUMIF(B:B,B1953,Z:Z),"비해당분야")</f>
        <v>비해당분야</v>
      </c>
      <c r="AB1953" s="4" t="str">
        <f>IF(R1953="C",SUM(Y1953,AA1953),"비해당분야")</f>
        <v>비해당분야</v>
      </c>
      <c r="AC1953" s="4">
        <f>IF(R1953="C",AB1953,X1953)</f>
        <v>12</v>
      </c>
      <c r="AD1953" s="4">
        <f>VLOOKUP(K1953,'[1]자격증 backdata'!A:D,4,0)</f>
        <v>5</v>
      </c>
      <c r="AE1953" s="4">
        <f>IF(_xlfn.MAXIFS(AD:AD,B:B,B1953)&gt;10,10,_xlfn.MAXIFS(AD:AD,B:B,B1953))</f>
        <v>5</v>
      </c>
      <c r="AG1953" s="5">
        <f>VLOOKUP(K1953,'[1]자격증 backdata'!A:C,3,0)</f>
        <v>0</v>
      </c>
      <c r="AH1953" s="5">
        <f>COUNTIFS($B:$B,$B1953,$AG:$AG,AH$1)</f>
        <v>0</v>
      </c>
      <c r="AI1953" s="5">
        <f>COUNTIFS($B:$B,$B1953,$AG:$AG,AI$1)</f>
        <v>0</v>
      </c>
      <c r="AJ1953" s="5">
        <f>COUNTIFS($B:$B,$B1953,$AG:$AG,AJ$1)</f>
        <v>0</v>
      </c>
      <c r="AK1953" s="5">
        <f>COUNTIFS($B:$B,$B1953,$AG:$AG,AK$1)</f>
        <v>0</v>
      </c>
      <c r="AL1953" s="5">
        <f>COUNTIFS($B:$B,$B1953,$AG:$AG,AL$1)</f>
        <v>0</v>
      </c>
      <c r="AM1953" s="5">
        <f>COUNTIFS($B:$B,$B1953,$AG:$AG,AM$1)</f>
        <v>0</v>
      </c>
      <c r="AN1953" s="5">
        <f>COUNTIFS($B:$B,$B1953,$AG:$AG,AN$1)</f>
        <v>1</v>
      </c>
      <c r="AO1953" s="5">
        <f>COUNTIFS($B:$B,$B1953,$AG:$AG,AO$1)</f>
        <v>1</v>
      </c>
      <c r="AP1953" s="5">
        <f>COUNTIFS($B:$B,$B1953,$AG:$AG,AP$1)</f>
        <v>0</v>
      </c>
      <c r="AQ1953" s="5">
        <f>COUNTIFS($B:$B,$B1953,$AG:$AG,AQ$1)</f>
        <v>0</v>
      </c>
      <c r="AR1953" s="5">
        <f>COUNTIFS($B:$B,$B1953,$AG:$AG,AR$1)</f>
        <v>0</v>
      </c>
      <c r="AS1953" s="5">
        <f>COUNTIFS($B:$B,$B1953,$AG:$AG,AS$1)</f>
        <v>0</v>
      </c>
      <c r="AT1953" s="5">
        <f>COUNTIFS($B:$B,$B1953,$AG:$AG,AT$1)</f>
        <v>1</v>
      </c>
      <c r="AU1953" s="5">
        <f>COUNTIFS($B:$B,$B1953,$AG:$AG,AU$1)</f>
        <v>0</v>
      </c>
    </row>
    <row r="1954" spans="1:47" ht="15" customHeight="1" x14ac:dyDescent="0.35">
      <c r="A1954" s="6">
        <f>IF(B1953=B1954,A1953,A1953+1)</f>
        <v>679</v>
      </c>
      <c r="B1954" s="6" t="s">
        <v>2703</v>
      </c>
      <c r="C1954" s="6" t="s">
        <v>2702</v>
      </c>
      <c r="D1954" s="6" t="s">
        <v>2583</v>
      </c>
      <c r="E1954" s="6" t="s">
        <v>2582</v>
      </c>
      <c r="F1954" s="4" t="s">
        <v>7</v>
      </c>
      <c r="G1954" s="4" t="s">
        <v>8</v>
      </c>
      <c r="H1954" s="4" t="s">
        <v>7</v>
      </c>
      <c r="I1954" s="4">
        <v>2</v>
      </c>
      <c r="J1954" s="4" t="s">
        <v>653</v>
      </c>
      <c r="K1954" s="4" t="s">
        <v>2596</v>
      </c>
      <c r="L1954" s="4" t="s">
        <v>651</v>
      </c>
      <c r="M1954" s="4" t="s">
        <v>2708</v>
      </c>
      <c r="N1954" s="4" t="s">
        <v>2707</v>
      </c>
      <c r="P1954" s="4" t="s">
        <v>669</v>
      </c>
      <c r="Q1954" s="4" t="s">
        <v>1475</v>
      </c>
      <c r="R1954" s="4" t="s">
        <v>2434</v>
      </c>
      <c r="S1954" s="5" t="str">
        <f>IF(P1954="심사불필요","-",VLOOKUP(K1954,'[1]자격증 backdata'!A:G,7,0))</f>
        <v>-</v>
      </c>
      <c r="T1954" s="5" t="str">
        <f>IF(S1954="-","-",IF(COUNTIFS(B:B,B1954,S:S,"필수")&gt;0,"자격요건충족","확인필요"))</f>
        <v>-</v>
      </c>
      <c r="U1954" s="5"/>
      <c r="W1954" s="5">
        <f>IF(Q1954="4급","심사불필요",VLOOKUP(K1954,'[1]자격증 backdata'!A:B,2,0))</f>
        <v>4</v>
      </c>
      <c r="X1954" s="4">
        <f>IF(R1954="A", MIN(20, SUMIFS(W:W, B:B, B1954, R:R, "A")),IF(R1954="B", MIN(30, SUMIFS(W:W, B:B, B1954, R:R, "B")),"비해당분야"))</f>
        <v>12</v>
      </c>
      <c r="Y1954" s="4" t="str">
        <f>IF(R1954="C",MIN(30,IF(COUNTIFS(B:B,B1954,W:W,"가1")=1,25,IF(COUNTIFS(B:B,B1954,W:W,"가1")&gt;=2,30,0))+IF(COUNTIFS(B:B,B1954,W:W,"나1")&gt;=4,30,IF(COUNTIFS(B:B,B1954,W:W,"나1")=3,26,IF(COUNTIFS(B:B,B1954,W:W,"나1")=2,22,IF(COUNTIFS(B:B,B1954,W:W,"나1")=1,18,0)))))+MIN(30,IF(COUNTIFS(B:B,B1954,W:W,"가2")=1,25,IF(COUNTIFS(B:B,B1954,W:W,"가2")&gt;=2,30,0))+IF(COUNTIFS(B:B,B1954,W:W,"나2")=3,30,IF(COUNTIFS(B:B,B1954,W:W,"나2")=2,25,IF(COUNTIFS(B:B,B1954,W:W,"나2")=1,20,0)))),"비해당분야")</f>
        <v>비해당분야</v>
      </c>
      <c r="Z1954" s="4" t="str">
        <f>IF(R1954="C",VLOOKUP(K1954,'[1]자격증 backdata'!A:F,6,0),"비해당분야")</f>
        <v>비해당분야</v>
      </c>
      <c r="AA1954" s="4" t="str">
        <f>IF(R1954="C",SUMIF(B:B,B1954,Z:Z),"비해당분야")</f>
        <v>비해당분야</v>
      </c>
      <c r="AB1954" s="4" t="str">
        <f>IF(R1954="C",SUM(Y1954,AA1954),"비해당분야")</f>
        <v>비해당분야</v>
      </c>
      <c r="AC1954" s="4">
        <f>IF(R1954="C",AB1954,X1954)</f>
        <v>12</v>
      </c>
      <c r="AD1954" s="4">
        <f>VLOOKUP(K1954,'[1]자격증 backdata'!A:D,4,0)</f>
        <v>0</v>
      </c>
      <c r="AE1954" s="4">
        <f>IF(_xlfn.MAXIFS(AD:AD,B:B,B1954)&gt;10,10,_xlfn.MAXIFS(AD:AD,B:B,B1954))</f>
        <v>5</v>
      </c>
      <c r="AG1954" s="5" t="str">
        <f>VLOOKUP(K1954,'[1]자격증 backdata'!A:C,3,0)</f>
        <v>H</v>
      </c>
      <c r="AH1954" s="5">
        <f>COUNTIFS($B:$B,$B1954,$AG:$AG,AH$1)</f>
        <v>0</v>
      </c>
      <c r="AI1954" s="5">
        <f>COUNTIFS($B:$B,$B1954,$AG:$AG,AI$1)</f>
        <v>0</v>
      </c>
      <c r="AJ1954" s="5">
        <f>COUNTIFS($B:$B,$B1954,$AG:$AG,AJ$1)</f>
        <v>0</v>
      </c>
      <c r="AK1954" s="5">
        <f>COUNTIFS($B:$B,$B1954,$AG:$AG,AK$1)</f>
        <v>0</v>
      </c>
      <c r="AL1954" s="5">
        <f>COUNTIFS($B:$B,$B1954,$AG:$AG,AL$1)</f>
        <v>0</v>
      </c>
      <c r="AM1954" s="5">
        <f>COUNTIFS($B:$B,$B1954,$AG:$AG,AM$1)</f>
        <v>0</v>
      </c>
      <c r="AN1954" s="5">
        <f>COUNTIFS($B:$B,$B1954,$AG:$AG,AN$1)</f>
        <v>1</v>
      </c>
      <c r="AO1954" s="5">
        <f>COUNTIFS($B:$B,$B1954,$AG:$AG,AO$1)</f>
        <v>1</v>
      </c>
      <c r="AP1954" s="5">
        <f>COUNTIFS($B:$B,$B1954,$AG:$AG,AP$1)</f>
        <v>0</v>
      </c>
      <c r="AQ1954" s="5">
        <f>COUNTIFS($B:$B,$B1954,$AG:$AG,AQ$1)</f>
        <v>0</v>
      </c>
      <c r="AR1954" s="5">
        <f>COUNTIFS($B:$B,$B1954,$AG:$AG,AR$1)</f>
        <v>0</v>
      </c>
      <c r="AS1954" s="5">
        <f>COUNTIFS($B:$B,$B1954,$AG:$AG,AS$1)</f>
        <v>0</v>
      </c>
      <c r="AT1954" s="5">
        <f>COUNTIFS($B:$B,$B1954,$AG:$AG,AT$1)</f>
        <v>1</v>
      </c>
      <c r="AU1954" s="5">
        <f>COUNTIFS($B:$B,$B1954,$AG:$AG,AU$1)</f>
        <v>0</v>
      </c>
    </row>
    <row r="1955" spans="1:47" ht="15" customHeight="1" x14ac:dyDescent="0.35">
      <c r="A1955" s="6">
        <f>IF(B1954=B1955,A1954,A1954+1)</f>
        <v>679</v>
      </c>
      <c r="B1955" s="6" t="s">
        <v>2703</v>
      </c>
      <c r="C1955" s="6" t="s">
        <v>2702</v>
      </c>
      <c r="D1955" s="6" t="s">
        <v>2583</v>
      </c>
      <c r="E1955" s="6" t="s">
        <v>2582</v>
      </c>
      <c r="F1955" s="4" t="s">
        <v>7</v>
      </c>
      <c r="G1955" s="4" t="s">
        <v>8</v>
      </c>
      <c r="H1955" s="4" t="s">
        <v>7</v>
      </c>
      <c r="I1955" s="4">
        <v>3</v>
      </c>
      <c r="J1955" s="4" t="s">
        <v>57</v>
      </c>
      <c r="K1955" s="4" t="s">
        <v>2599</v>
      </c>
      <c r="L1955" s="4" t="s">
        <v>55</v>
      </c>
      <c r="M1955" s="4" t="s">
        <v>2706</v>
      </c>
      <c r="N1955" s="4" t="s">
        <v>344</v>
      </c>
      <c r="P1955" s="4" t="s">
        <v>669</v>
      </c>
      <c r="Q1955" s="4" t="s">
        <v>1475</v>
      </c>
      <c r="R1955" s="4" t="s">
        <v>2434</v>
      </c>
      <c r="S1955" s="5" t="str">
        <f>IF(P1955="심사불필요","-",VLOOKUP(K1955,'[1]자격증 backdata'!A:G,7,0))</f>
        <v>-</v>
      </c>
      <c r="T1955" s="5" t="str">
        <f>IF(S1955="-","-",IF(COUNTIFS(B:B,B1955,S:S,"필수")&gt;0,"자격요건충족","확인필요"))</f>
        <v>-</v>
      </c>
      <c r="U1955" s="5"/>
      <c r="W1955" s="5">
        <f>IF(Q1955="4급","심사불필요",VLOOKUP(K1955,'[1]자격증 backdata'!A:B,2,0))</f>
        <v>2</v>
      </c>
      <c r="X1955" s="4">
        <f>IF(R1955="A", MIN(20, SUMIFS(W:W, B:B, B1955, R:R, "A")),IF(R1955="B", MIN(30, SUMIFS(W:W, B:B, B1955, R:R, "B")),"비해당분야"))</f>
        <v>12</v>
      </c>
      <c r="Y1955" s="4" t="str">
        <f>IF(R1955="C",MIN(30,IF(COUNTIFS(B:B,B1955,W:W,"가1")=1,25,IF(COUNTIFS(B:B,B1955,W:W,"가1")&gt;=2,30,0))+IF(COUNTIFS(B:B,B1955,W:W,"나1")&gt;=4,30,IF(COUNTIFS(B:B,B1955,W:W,"나1")=3,26,IF(COUNTIFS(B:B,B1955,W:W,"나1")=2,22,IF(COUNTIFS(B:B,B1955,W:W,"나1")=1,18,0)))))+MIN(30,IF(COUNTIFS(B:B,B1955,W:W,"가2")=1,25,IF(COUNTIFS(B:B,B1955,W:W,"가2")&gt;=2,30,0))+IF(COUNTIFS(B:B,B1955,W:W,"나2")=3,30,IF(COUNTIFS(B:B,B1955,W:W,"나2")=2,25,IF(COUNTIFS(B:B,B1955,W:W,"나2")=1,20,0)))),"비해당분야")</f>
        <v>비해당분야</v>
      </c>
      <c r="Z1955" s="4" t="str">
        <f>IF(R1955="C",VLOOKUP(K1955,'[1]자격증 backdata'!A:F,6,0),"비해당분야")</f>
        <v>비해당분야</v>
      </c>
      <c r="AA1955" s="4" t="str">
        <f>IF(R1955="C",SUMIF(B:B,B1955,Z:Z),"비해당분야")</f>
        <v>비해당분야</v>
      </c>
      <c r="AB1955" s="4" t="str">
        <f>IF(R1955="C",SUM(Y1955,AA1955),"비해당분야")</f>
        <v>비해당분야</v>
      </c>
      <c r="AC1955" s="4">
        <f>IF(R1955="C",AB1955,X1955)</f>
        <v>12</v>
      </c>
      <c r="AD1955" s="4">
        <f>VLOOKUP(K1955,'[1]자격증 backdata'!A:D,4,0)</f>
        <v>0</v>
      </c>
      <c r="AE1955" s="4">
        <f>IF(_xlfn.MAXIFS(AD:AD,B:B,B1955)&gt;10,10,_xlfn.MAXIFS(AD:AD,B:B,B1955))</f>
        <v>5</v>
      </c>
      <c r="AG1955" s="5" t="str">
        <f>VLOOKUP(K1955,'[1]자격증 backdata'!A:C,3,0)</f>
        <v>M</v>
      </c>
      <c r="AH1955" s="5">
        <f>COUNTIFS($B:$B,$B1955,$AG:$AG,AH$1)</f>
        <v>0</v>
      </c>
      <c r="AI1955" s="5">
        <f>COUNTIFS($B:$B,$B1955,$AG:$AG,AI$1)</f>
        <v>0</v>
      </c>
      <c r="AJ1955" s="5">
        <f>COUNTIFS($B:$B,$B1955,$AG:$AG,AJ$1)</f>
        <v>0</v>
      </c>
      <c r="AK1955" s="5">
        <f>COUNTIFS($B:$B,$B1955,$AG:$AG,AK$1)</f>
        <v>0</v>
      </c>
      <c r="AL1955" s="5">
        <f>COUNTIFS($B:$B,$B1955,$AG:$AG,AL$1)</f>
        <v>0</v>
      </c>
      <c r="AM1955" s="5">
        <f>COUNTIFS($B:$B,$B1955,$AG:$AG,AM$1)</f>
        <v>0</v>
      </c>
      <c r="AN1955" s="5">
        <f>COUNTIFS($B:$B,$B1955,$AG:$AG,AN$1)</f>
        <v>1</v>
      </c>
      <c r="AO1955" s="5">
        <f>COUNTIFS($B:$B,$B1955,$AG:$AG,AO$1)</f>
        <v>1</v>
      </c>
      <c r="AP1955" s="5">
        <f>COUNTIFS($B:$B,$B1955,$AG:$AG,AP$1)</f>
        <v>0</v>
      </c>
      <c r="AQ1955" s="5">
        <f>COUNTIFS($B:$B,$B1955,$AG:$AG,AQ$1)</f>
        <v>0</v>
      </c>
      <c r="AR1955" s="5">
        <f>COUNTIFS($B:$B,$B1955,$AG:$AG,AR$1)</f>
        <v>0</v>
      </c>
      <c r="AS1955" s="5">
        <f>COUNTIFS($B:$B,$B1955,$AG:$AG,AS$1)</f>
        <v>0</v>
      </c>
      <c r="AT1955" s="5">
        <f>COUNTIFS($B:$B,$B1955,$AG:$AG,AT$1)</f>
        <v>1</v>
      </c>
      <c r="AU1955" s="5">
        <f>COUNTIFS($B:$B,$B1955,$AG:$AG,AU$1)</f>
        <v>0</v>
      </c>
    </row>
    <row r="1956" spans="1:47" ht="15" customHeight="1" x14ac:dyDescent="0.35">
      <c r="A1956" s="6">
        <f>IF(B1955=B1956,A1955,A1955+1)</f>
        <v>679</v>
      </c>
      <c r="B1956" s="6" t="s">
        <v>2703</v>
      </c>
      <c r="C1956" s="6" t="s">
        <v>2702</v>
      </c>
      <c r="D1956" s="6" t="s">
        <v>2583</v>
      </c>
      <c r="E1956" s="6" t="s">
        <v>2582</v>
      </c>
      <c r="F1956" s="4" t="s">
        <v>7</v>
      </c>
      <c r="G1956" s="4" t="s">
        <v>8</v>
      </c>
      <c r="H1956" s="4" t="s">
        <v>7</v>
      </c>
      <c r="I1956" s="4">
        <v>4</v>
      </c>
      <c r="J1956" s="4" t="s">
        <v>1849</v>
      </c>
      <c r="K1956" s="4" t="s">
        <v>2705</v>
      </c>
      <c r="L1956" s="4" t="s">
        <v>159</v>
      </c>
      <c r="M1956" s="4" t="s">
        <v>2704</v>
      </c>
      <c r="N1956" s="4" t="s">
        <v>344</v>
      </c>
      <c r="P1956" s="4" t="s">
        <v>669</v>
      </c>
      <c r="Q1956" s="4" t="s">
        <v>1475</v>
      </c>
      <c r="R1956" s="4" t="s">
        <v>2434</v>
      </c>
      <c r="S1956" s="5" t="str">
        <f>IF(P1956="심사불필요","-",VLOOKUP(K1956,'[1]자격증 backdata'!A:G,7,0))</f>
        <v>-</v>
      </c>
      <c r="T1956" s="5" t="str">
        <f>IF(S1956="-","-",IF(COUNTIFS(B:B,B1956,S:S,"필수")&gt;0,"자격요건충족","확인필요"))</f>
        <v>-</v>
      </c>
      <c r="U1956" s="5"/>
      <c r="W1956" s="5">
        <f>IF(Q1956="4급","심사불필요",VLOOKUP(K1956,'[1]자격증 backdata'!A:B,2,0))</f>
        <v>2</v>
      </c>
      <c r="X1956" s="4">
        <f>IF(R1956="A", MIN(20, SUMIFS(W:W, B:B, B1956, R:R, "A")),IF(R1956="B", MIN(30, SUMIFS(W:W, B:B, B1956, R:R, "B")),"비해당분야"))</f>
        <v>12</v>
      </c>
      <c r="Y1956" s="4" t="str">
        <f>IF(R1956="C",MIN(30,IF(COUNTIFS(B:B,B1956,W:W,"가1")=1,25,IF(COUNTIFS(B:B,B1956,W:W,"가1")&gt;=2,30,0))+IF(COUNTIFS(B:B,B1956,W:W,"나1")&gt;=4,30,IF(COUNTIFS(B:B,B1956,W:W,"나1")=3,26,IF(COUNTIFS(B:B,B1956,W:W,"나1")=2,22,IF(COUNTIFS(B:B,B1956,W:W,"나1")=1,18,0)))))+MIN(30,IF(COUNTIFS(B:B,B1956,W:W,"가2")=1,25,IF(COUNTIFS(B:B,B1956,W:W,"가2")&gt;=2,30,0))+IF(COUNTIFS(B:B,B1956,W:W,"나2")=3,30,IF(COUNTIFS(B:B,B1956,W:W,"나2")=2,25,IF(COUNTIFS(B:B,B1956,W:W,"나2")=1,20,0)))),"비해당분야")</f>
        <v>비해당분야</v>
      </c>
      <c r="Z1956" s="4" t="str">
        <f>IF(R1956="C",VLOOKUP(K1956,'[1]자격증 backdata'!A:F,6,0),"비해당분야")</f>
        <v>비해당분야</v>
      </c>
      <c r="AA1956" s="4" t="str">
        <f>IF(R1956="C",SUMIF(B:B,B1956,Z:Z),"비해당분야")</f>
        <v>비해당분야</v>
      </c>
      <c r="AB1956" s="4" t="str">
        <f>IF(R1956="C",SUM(Y1956,AA1956),"비해당분야")</f>
        <v>비해당분야</v>
      </c>
      <c r="AC1956" s="4">
        <f>IF(R1956="C",AB1956,X1956)</f>
        <v>12</v>
      </c>
      <c r="AD1956" s="4">
        <f>VLOOKUP(K1956,'[1]자격증 backdata'!A:D,4,0)</f>
        <v>0</v>
      </c>
      <c r="AE1956" s="4">
        <f>IF(_xlfn.MAXIFS(AD:AD,B:B,B1956)&gt;10,10,_xlfn.MAXIFS(AD:AD,B:B,B1956))</f>
        <v>5</v>
      </c>
      <c r="AG1956" s="5">
        <f>VLOOKUP(K1956,'[1]자격증 backdata'!A:C,3,0)</f>
        <v>0</v>
      </c>
      <c r="AH1956" s="5">
        <f>COUNTIFS($B:$B,$B1956,$AG:$AG,AH$1)</f>
        <v>0</v>
      </c>
      <c r="AI1956" s="5">
        <f>COUNTIFS($B:$B,$B1956,$AG:$AG,AI$1)</f>
        <v>0</v>
      </c>
      <c r="AJ1956" s="5">
        <f>COUNTIFS($B:$B,$B1956,$AG:$AG,AJ$1)</f>
        <v>0</v>
      </c>
      <c r="AK1956" s="5">
        <f>COUNTIFS($B:$B,$B1956,$AG:$AG,AK$1)</f>
        <v>0</v>
      </c>
      <c r="AL1956" s="5">
        <f>COUNTIFS($B:$B,$B1956,$AG:$AG,AL$1)</f>
        <v>0</v>
      </c>
      <c r="AM1956" s="5">
        <f>COUNTIFS($B:$B,$B1956,$AG:$AG,AM$1)</f>
        <v>0</v>
      </c>
      <c r="AN1956" s="5">
        <f>COUNTIFS($B:$B,$B1956,$AG:$AG,AN$1)</f>
        <v>1</v>
      </c>
      <c r="AO1956" s="5">
        <f>COUNTIFS($B:$B,$B1956,$AG:$AG,AO$1)</f>
        <v>1</v>
      </c>
      <c r="AP1956" s="5">
        <f>COUNTIFS($B:$B,$B1956,$AG:$AG,AP$1)</f>
        <v>0</v>
      </c>
      <c r="AQ1956" s="5">
        <f>COUNTIFS($B:$B,$B1956,$AG:$AG,AQ$1)</f>
        <v>0</v>
      </c>
      <c r="AR1956" s="5">
        <f>COUNTIFS($B:$B,$B1956,$AG:$AG,AR$1)</f>
        <v>0</v>
      </c>
      <c r="AS1956" s="5">
        <f>COUNTIFS($B:$B,$B1956,$AG:$AG,AS$1)</f>
        <v>0</v>
      </c>
      <c r="AT1956" s="5">
        <f>COUNTIFS($B:$B,$B1956,$AG:$AG,AT$1)</f>
        <v>1</v>
      </c>
      <c r="AU1956" s="5">
        <f>COUNTIFS($B:$B,$B1956,$AG:$AG,AU$1)</f>
        <v>0</v>
      </c>
    </row>
    <row r="1957" spans="1:47" ht="15" customHeight="1" x14ac:dyDescent="0.35">
      <c r="A1957" s="6">
        <f>IF(B1956=B1957,A1956,A1956+1)</f>
        <v>679</v>
      </c>
      <c r="B1957" s="6" t="s">
        <v>2703</v>
      </c>
      <c r="C1957" s="6" t="s">
        <v>2702</v>
      </c>
      <c r="D1957" s="6" t="s">
        <v>2583</v>
      </c>
      <c r="E1957" s="6" t="s">
        <v>2582</v>
      </c>
      <c r="F1957" s="4" t="s">
        <v>7</v>
      </c>
      <c r="G1957" s="4" t="s">
        <v>8</v>
      </c>
      <c r="H1957" s="4" t="s">
        <v>7</v>
      </c>
      <c r="I1957" s="4">
        <v>5</v>
      </c>
      <c r="J1957" s="4" t="s">
        <v>633</v>
      </c>
      <c r="K1957" s="4" t="s">
        <v>2614</v>
      </c>
      <c r="L1957" s="4" t="s">
        <v>55</v>
      </c>
      <c r="M1957" s="4" t="s">
        <v>2701</v>
      </c>
      <c r="N1957" s="4" t="s">
        <v>923</v>
      </c>
      <c r="P1957" s="4" t="s">
        <v>669</v>
      </c>
      <c r="Q1957" s="4" t="s">
        <v>1475</v>
      </c>
      <c r="R1957" s="4" t="s">
        <v>2434</v>
      </c>
      <c r="S1957" s="5" t="str">
        <f>IF(P1957="심사불필요","-",VLOOKUP(K1957,'[1]자격증 backdata'!A:G,7,0))</f>
        <v>-</v>
      </c>
      <c r="T1957" s="5" t="str">
        <f>IF(S1957="-","-",IF(COUNTIFS(B:B,B1957,S:S,"필수")&gt;0,"자격요건충족","확인필요"))</f>
        <v>-</v>
      </c>
      <c r="U1957" s="5"/>
      <c r="W1957" s="5">
        <f>IF(Q1957="4급","심사불필요",VLOOKUP(K1957,'[1]자격증 backdata'!A:B,2,0))</f>
        <v>4</v>
      </c>
      <c r="X1957" s="4">
        <f>IF(R1957="A", MIN(20, SUMIFS(W:W, B:B, B1957, R:R, "A")),IF(R1957="B", MIN(30, SUMIFS(W:W, B:B, B1957, R:R, "B")),"비해당분야"))</f>
        <v>12</v>
      </c>
      <c r="Y1957" s="4" t="str">
        <f>IF(R1957="C",MIN(30,IF(COUNTIFS(B:B,B1957,W:W,"가1")=1,25,IF(COUNTIFS(B:B,B1957,W:W,"가1")&gt;=2,30,0))+IF(COUNTIFS(B:B,B1957,W:W,"나1")&gt;=4,30,IF(COUNTIFS(B:B,B1957,W:W,"나1")=3,26,IF(COUNTIFS(B:B,B1957,W:W,"나1")=2,22,IF(COUNTIFS(B:B,B1957,W:W,"나1")=1,18,0)))))+MIN(30,IF(COUNTIFS(B:B,B1957,W:W,"가2")=1,25,IF(COUNTIFS(B:B,B1957,W:W,"가2")&gt;=2,30,0))+IF(COUNTIFS(B:B,B1957,W:W,"나2")=3,30,IF(COUNTIFS(B:B,B1957,W:W,"나2")=2,25,IF(COUNTIFS(B:B,B1957,W:W,"나2")=1,20,0)))),"비해당분야")</f>
        <v>비해당분야</v>
      </c>
      <c r="Z1957" s="4" t="str">
        <f>IF(R1957="C",VLOOKUP(K1957,'[1]자격증 backdata'!A:F,6,0),"비해당분야")</f>
        <v>비해당분야</v>
      </c>
      <c r="AA1957" s="4" t="str">
        <f>IF(R1957="C",SUMIF(B:B,B1957,Z:Z),"비해당분야")</f>
        <v>비해당분야</v>
      </c>
      <c r="AB1957" s="4" t="str">
        <f>IF(R1957="C",SUM(Y1957,AA1957),"비해당분야")</f>
        <v>비해당분야</v>
      </c>
      <c r="AC1957" s="4">
        <f>IF(R1957="C",AB1957,X1957)</f>
        <v>12</v>
      </c>
      <c r="AD1957" s="4">
        <f>VLOOKUP(K1957,'[1]자격증 backdata'!A:D,4,0)</f>
        <v>0</v>
      </c>
      <c r="AE1957" s="4">
        <f>IF(_xlfn.MAXIFS(AD:AD,B:B,B1957)&gt;10,10,_xlfn.MAXIFS(AD:AD,B:B,B1957))</f>
        <v>5</v>
      </c>
      <c r="AG1957" s="5" t="str">
        <f>VLOOKUP(K1957,'[1]자격증 backdata'!A:C,3,0)</f>
        <v>G</v>
      </c>
      <c r="AH1957" s="5">
        <f>COUNTIFS($B:$B,$B1957,$AG:$AG,AH$1)</f>
        <v>0</v>
      </c>
      <c r="AI1957" s="5">
        <f>COUNTIFS($B:$B,$B1957,$AG:$AG,AI$1)</f>
        <v>0</v>
      </c>
      <c r="AJ1957" s="5">
        <f>COUNTIFS($B:$B,$B1957,$AG:$AG,AJ$1)</f>
        <v>0</v>
      </c>
      <c r="AK1957" s="5">
        <f>COUNTIFS($B:$B,$B1957,$AG:$AG,AK$1)</f>
        <v>0</v>
      </c>
      <c r="AL1957" s="5">
        <f>COUNTIFS($B:$B,$B1957,$AG:$AG,AL$1)</f>
        <v>0</v>
      </c>
      <c r="AM1957" s="5">
        <f>COUNTIFS($B:$B,$B1957,$AG:$AG,AM$1)</f>
        <v>0</v>
      </c>
      <c r="AN1957" s="5">
        <f>COUNTIFS($B:$B,$B1957,$AG:$AG,AN$1)</f>
        <v>1</v>
      </c>
      <c r="AO1957" s="5">
        <f>COUNTIFS($B:$B,$B1957,$AG:$AG,AO$1)</f>
        <v>1</v>
      </c>
      <c r="AP1957" s="5">
        <f>COUNTIFS($B:$B,$B1957,$AG:$AG,AP$1)</f>
        <v>0</v>
      </c>
      <c r="AQ1957" s="5">
        <f>COUNTIFS($B:$B,$B1957,$AG:$AG,AQ$1)</f>
        <v>0</v>
      </c>
      <c r="AR1957" s="5">
        <f>COUNTIFS($B:$B,$B1957,$AG:$AG,AR$1)</f>
        <v>0</v>
      </c>
      <c r="AS1957" s="5">
        <f>COUNTIFS($B:$B,$B1957,$AG:$AG,AS$1)</f>
        <v>0</v>
      </c>
      <c r="AT1957" s="5">
        <f>COUNTIFS($B:$B,$B1957,$AG:$AG,AT$1)</f>
        <v>1</v>
      </c>
      <c r="AU1957" s="5">
        <f>COUNTIFS($B:$B,$B1957,$AG:$AG,AU$1)</f>
        <v>0</v>
      </c>
    </row>
    <row r="1958" spans="1:47" ht="15" customHeight="1" x14ac:dyDescent="0.35">
      <c r="A1958" s="3">
        <f>IF(B1957=B1958,A1957,A1957+1)</f>
        <v>680</v>
      </c>
      <c r="B1958" s="3" t="s">
        <v>2695</v>
      </c>
      <c r="C1958" s="3" t="s">
        <v>2694</v>
      </c>
      <c r="D1958" s="3" t="s">
        <v>2583</v>
      </c>
      <c r="E1958" s="3" t="s">
        <v>2582</v>
      </c>
      <c r="F1958" s="4" t="s">
        <v>7</v>
      </c>
      <c r="G1958" s="4" t="s">
        <v>8</v>
      </c>
      <c r="H1958" s="4" t="s">
        <v>7</v>
      </c>
      <c r="I1958" s="3">
        <v>1</v>
      </c>
      <c r="J1958" s="3" t="s">
        <v>106</v>
      </c>
      <c r="K1958" s="3" t="s">
        <v>2581</v>
      </c>
      <c r="L1958" s="3" t="s">
        <v>55</v>
      </c>
      <c r="M1958" s="3" t="s">
        <v>2700</v>
      </c>
      <c r="N1958" s="3" t="s">
        <v>2699</v>
      </c>
      <c r="P1958" s="3" t="s">
        <v>669</v>
      </c>
      <c r="Q1958" s="3" t="s">
        <v>1475</v>
      </c>
      <c r="R1958" s="3" t="s">
        <v>2434</v>
      </c>
      <c r="S1958" s="2" t="str">
        <f>IF(P1958="심사불필요","-",VLOOKUP(K1958,'[1]자격증 backdata'!A:G,7,0))</f>
        <v>-</v>
      </c>
      <c r="T1958" s="2" t="str">
        <f>IF(S1958="-","-",IF(COUNTIFS(B:B,B1958,S:S,"필수")&gt;0,"자격요건충족","확인필요"))</f>
        <v>-</v>
      </c>
      <c r="U1958" s="2"/>
      <c r="W1958" s="2">
        <f>IF(Q1958="4급","심사불필요",VLOOKUP(K1958,'[1]자격증 backdata'!A:B,2,0))</f>
        <v>4</v>
      </c>
      <c r="X1958" s="3">
        <f>IF(R1958="A", MIN(20, SUMIFS(W:W, B:B, B1958, R:R, "A")),IF(R1958="B", MIN(30, SUMIFS(W:W, B:B, B1958, R:R, "B")),"비해당분야"))</f>
        <v>10</v>
      </c>
      <c r="Y1958" s="3" t="str">
        <f>IF(R1958="C",MIN(30,IF(COUNTIFS(B:B,B1958,W:W,"가1")=1,25,IF(COUNTIFS(B:B,B1958,W:W,"가1")&gt;=2,30,0))+IF(COUNTIFS(B:B,B1958,W:W,"나1")&gt;=4,30,IF(COUNTIFS(B:B,B1958,W:W,"나1")=3,26,IF(COUNTIFS(B:B,B1958,W:W,"나1")=2,22,IF(COUNTIFS(B:B,B1958,W:W,"나1")=1,18,0)))))+MIN(30,IF(COUNTIFS(B:B,B1958,W:W,"가2")=1,25,IF(COUNTIFS(B:B,B1958,W:W,"가2")&gt;=2,30,0))+IF(COUNTIFS(B:B,B1958,W:W,"나2")=3,30,IF(COUNTIFS(B:B,B1958,W:W,"나2")=2,25,IF(COUNTIFS(B:B,B1958,W:W,"나2")=1,20,0)))),"비해당분야")</f>
        <v>비해당분야</v>
      </c>
      <c r="Z1958" s="3" t="str">
        <f>IF(R1958="C",VLOOKUP(K1958,'[1]자격증 backdata'!A:F,6,0),"비해당분야")</f>
        <v>비해당분야</v>
      </c>
      <c r="AA1958" s="3" t="str">
        <f>IF(R1958="C",SUMIF(B:B,B1958,Z:Z),"비해당분야")</f>
        <v>비해당분야</v>
      </c>
      <c r="AB1958" s="3" t="str">
        <f>IF(R1958="C",SUM(Y1958,AA1958),"비해당분야")</f>
        <v>비해당분야</v>
      </c>
      <c r="AC1958" s="3">
        <f>IF(R1958="C",AB1958,X1958)</f>
        <v>10</v>
      </c>
      <c r="AD1958" s="3">
        <f>VLOOKUP(K1958,'[1]자격증 backdata'!A:D,4,0)</f>
        <v>0</v>
      </c>
      <c r="AE1958" s="3">
        <f>IF(_xlfn.MAXIFS(AD:AD,B:B,B1958)&gt;10,10,_xlfn.MAXIFS(AD:AD,B:B,B1958))</f>
        <v>5</v>
      </c>
      <c r="AG1958" s="2" t="str">
        <f>VLOOKUP(K1958,'[1]자격증 backdata'!A:C,3,0)</f>
        <v>M</v>
      </c>
      <c r="AH1958" s="2">
        <f>COUNTIFS($B:$B,$B1958,$AG:$AG,AH$1)</f>
        <v>0</v>
      </c>
      <c r="AI1958" s="2">
        <f>COUNTIFS($B:$B,$B1958,$AG:$AG,AI$1)</f>
        <v>0</v>
      </c>
      <c r="AJ1958" s="2">
        <f>COUNTIFS($B:$B,$B1958,$AG:$AG,AJ$1)</f>
        <v>0</v>
      </c>
      <c r="AK1958" s="2">
        <f>COUNTIFS($B:$B,$B1958,$AG:$AG,AK$1)</f>
        <v>0</v>
      </c>
      <c r="AL1958" s="2">
        <f>COUNTIFS($B:$B,$B1958,$AG:$AG,AL$1)</f>
        <v>0</v>
      </c>
      <c r="AM1958" s="2">
        <f>COUNTIFS($B:$B,$B1958,$AG:$AG,AM$1)</f>
        <v>0</v>
      </c>
      <c r="AN1958" s="2">
        <f>COUNTIFS($B:$B,$B1958,$AG:$AG,AN$1)</f>
        <v>0</v>
      </c>
      <c r="AO1958" s="2">
        <f>COUNTIFS($B:$B,$B1958,$AG:$AG,AO$1)</f>
        <v>1</v>
      </c>
      <c r="AP1958" s="2">
        <f>COUNTIFS($B:$B,$B1958,$AG:$AG,AP$1)</f>
        <v>0</v>
      </c>
      <c r="AQ1958" s="2">
        <f>COUNTIFS($B:$B,$B1958,$AG:$AG,AQ$1)</f>
        <v>0</v>
      </c>
      <c r="AR1958" s="2">
        <f>COUNTIFS($B:$B,$B1958,$AG:$AG,AR$1)</f>
        <v>0</v>
      </c>
      <c r="AS1958" s="2">
        <f>COUNTIFS($B:$B,$B1958,$AG:$AG,AS$1)</f>
        <v>0</v>
      </c>
      <c r="AT1958" s="2">
        <f>COUNTIFS($B:$B,$B1958,$AG:$AG,AT$1)</f>
        <v>1</v>
      </c>
      <c r="AU1958" s="2">
        <f>COUNTIFS($B:$B,$B1958,$AG:$AG,AU$1)</f>
        <v>0</v>
      </c>
    </row>
    <row r="1959" spans="1:47" ht="15" customHeight="1" x14ac:dyDescent="0.35">
      <c r="A1959" s="7">
        <f>IF(B1958=B1959,A1958,A1958+1)</f>
        <v>680</v>
      </c>
      <c r="B1959" s="7" t="s">
        <v>2695</v>
      </c>
      <c r="C1959" s="7" t="s">
        <v>2694</v>
      </c>
      <c r="D1959" s="7" t="s">
        <v>2583</v>
      </c>
      <c r="E1959" s="7" t="s">
        <v>2582</v>
      </c>
      <c r="F1959" s="4" t="s">
        <v>7</v>
      </c>
      <c r="G1959" s="4" t="s">
        <v>8</v>
      </c>
      <c r="H1959" s="4" t="s">
        <v>7</v>
      </c>
      <c r="I1959" s="3">
        <v>2</v>
      </c>
      <c r="J1959" s="3" t="s">
        <v>653</v>
      </c>
      <c r="K1959" s="3" t="s">
        <v>2596</v>
      </c>
      <c r="L1959" s="3" t="s">
        <v>651</v>
      </c>
      <c r="M1959" s="3" t="s">
        <v>2698</v>
      </c>
      <c r="N1959" s="3" t="s">
        <v>1238</v>
      </c>
      <c r="P1959" s="3" t="s">
        <v>669</v>
      </c>
      <c r="Q1959" s="3" t="s">
        <v>1475</v>
      </c>
      <c r="R1959" s="3" t="s">
        <v>2434</v>
      </c>
      <c r="S1959" s="2" t="str">
        <f>IF(P1959="심사불필요","-",VLOOKUP(K1959,'[1]자격증 backdata'!A:G,7,0))</f>
        <v>-</v>
      </c>
      <c r="T1959" s="2" t="str">
        <f>IF(S1959="-","-",IF(COUNTIFS(B:B,B1959,S:S,"필수")&gt;0,"자격요건충족","확인필요"))</f>
        <v>-</v>
      </c>
      <c r="U1959" s="2"/>
      <c r="W1959" s="2">
        <f>IF(Q1959="4급","심사불필요",VLOOKUP(K1959,'[1]자격증 backdata'!A:B,2,0))</f>
        <v>4</v>
      </c>
      <c r="X1959" s="3">
        <f>IF(R1959="A", MIN(20, SUMIFS(W:W, B:B, B1959, R:R, "A")),IF(R1959="B", MIN(30, SUMIFS(W:W, B:B, B1959, R:R, "B")),"비해당분야"))</f>
        <v>10</v>
      </c>
      <c r="Y1959" s="3" t="str">
        <f>IF(R1959="C",MIN(30,IF(COUNTIFS(B:B,B1959,W:W,"가1")=1,25,IF(COUNTIFS(B:B,B1959,W:W,"가1")&gt;=2,30,0))+IF(COUNTIFS(B:B,B1959,W:W,"나1")&gt;=4,30,IF(COUNTIFS(B:B,B1959,W:W,"나1")=3,26,IF(COUNTIFS(B:B,B1959,W:W,"나1")=2,22,IF(COUNTIFS(B:B,B1959,W:W,"나1")=1,18,0)))))+MIN(30,IF(COUNTIFS(B:B,B1959,W:W,"가2")=1,25,IF(COUNTIFS(B:B,B1959,W:W,"가2")&gt;=2,30,0))+IF(COUNTIFS(B:B,B1959,W:W,"나2")=3,30,IF(COUNTIFS(B:B,B1959,W:W,"나2")=2,25,IF(COUNTIFS(B:B,B1959,W:W,"나2")=1,20,0)))),"비해당분야")</f>
        <v>비해당분야</v>
      </c>
      <c r="Z1959" s="3" t="str">
        <f>IF(R1959="C",VLOOKUP(K1959,'[1]자격증 backdata'!A:F,6,0),"비해당분야")</f>
        <v>비해당분야</v>
      </c>
      <c r="AA1959" s="3" t="str">
        <f>IF(R1959="C",SUMIF(B:B,B1959,Z:Z),"비해당분야")</f>
        <v>비해당분야</v>
      </c>
      <c r="AB1959" s="3" t="str">
        <f>IF(R1959="C",SUM(Y1959,AA1959),"비해당분야")</f>
        <v>비해당분야</v>
      </c>
      <c r="AC1959" s="3">
        <f>IF(R1959="C",AB1959,X1959)</f>
        <v>10</v>
      </c>
      <c r="AD1959" s="3">
        <f>VLOOKUP(K1959,'[1]자격증 backdata'!A:D,4,0)</f>
        <v>0</v>
      </c>
      <c r="AE1959" s="3">
        <f>IF(_xlfn.MAXIFS(AD:AD,B:B,B1959)&gt;10,10,_xlfn.MAXIFS(AD:AD,B:B,B1959))</f>
        <v>5</v>
      </c>
      <c r="AG1959" s="2" t="str">
        <f>VLOOKUP(K1959,'[1]자격증 backdata'!A:C,3,0)</f>
        <v>H</v>
      </c>
      <c r="AH1959" s="2">
        <f>COUNTIFS($B:$B,$B1959,$AG:$AG,AH$1)</f>
        <v>0</v>
      </c>
      <c r="AI1959" s="2">
        <f>COUNTIFS($B:$B,$B1959,$AG:$AG,AI$1)</f>
        <v>0</v>
      </c>
      <c r="AJ1959" s="2">
        <f>COUNTIFS($B:$B,$B1959,$AG:$AG,AJ$1)</f>
        <v>0</v>
      </c>
      <c r="AK1959" s="2">
        <f>COUNTIFS($B:$B,$B1959,$AG:$AG,AK$1)</f>
        <v>0</v>
      </c>
      <c r="AL1959" s="2">
        <f>COUNTIFS($B:$B,$B1959,$AG:$AG,AL$1)</f>
        <v>0</v>
      </c>
      <c r="AM1959" s="2">
        <f>COUNTIFS($B:$B,$B1959,$AG:$AG,AM$1)</f>
        <v>0</v>
      </c>
      <c r="AN1959" s="2">
        <f>COUNTIFS($B:$B,$B1959,$AG:$AG,AN$1)</f>
        <v>0</v>
      </c>
      <c r="AO1959" s="2">
        <f>COUNTIFS($B:$B,$B1959,$AG:$AG,AO$1)</f>
        <v>1</v>
      </c>
      <c r="AP1959" s="2">
        <f>COUNTIFS($B:$B,$B1959,$AG:$AG,AP$1)</f>
        <v>0</v>
      </c>
      <c r="AQ1959" s="2">
        <f>COUNTIFS($B:$B,$B1959,$AG:$AG,AQ$1)</f>
        <v>0</v>
      </c>
      <c r="AR1959" s="2">
        <f>COUNTIFS($B:$B,$B1959,$AG:$AG,AR$1)</f>
        <v>0</v>
      </c>
      <c r="AS1959" s="2">
        <f>COUNTIFS($B:$B,$B1959,$AG:$AG,AS$1)</f>
        <v>0</v>
      </c>
      <c r="AT1959" s="2">
        <f>COUNTIFS($B:$B,$B1959,$AG:$AG,AT$1)</f>
        <v>1</v>
      </c>
      <c r="AU1959" s="2">
        <f>COUNTIFS($B:$B,$B1959,$AG:$AG,AU$1)</f>
        <v>0</v>
      </c>
    </row>
    <row r="1960" spans="1:47" ht="15" customHeight="1" x14ac:dyDescent="0.35">
      <c r="A1960" s="7">
        <f>IF(B1959=B1960,A1959,A1959+1)</f>
        <v>680</v>
      </c>
      <c r="B1960" s="7" t="s">
        <v>2695</v>
      </c>
      <c r="C1960" s="7" t="s">
        <v>2694</v>
      </c>
      <c r="D1960" s="7" t="s">
        <v>2583</v>
      </c>
      <c r="E1960" s="7" t="s">
        <v>2582</v>
      </c>
      <c r="F1960" s="4" t="s">
        <v>7</v>
      </c>
      <c r="G1960" s="4" t="s">
        <v>8</v>
      </c>
      <c r="H1960" s="4" t="s">
        <v>7</v>
      </c>
      <c r="I1960" s="3">
        <v>3</v>
      </c>
      <c r="J1960" s="3" t="s">
        <v>28</v>
      </c>
      <c r="K1960" s="3" t="s">
        <v>2697</v>
      </c>
      <c r="L1960" s="3" t="s">
        <v>26</v>
      </c>
      <c r="M1960" s="3" t="s">
        <v>2696</v>
      </c>
      <c r="N1960" s="3" t="s">
        <v>1742</v>
      </c>
      <c r="P1960" s="3" t="s">
        <v>669</v>
      </c>
      <c r="Q1960" s="3" t="s">
        <v>1475</v>
      </c>
      <c r="R1960" s="3" t="s">
        <v>2434</v>
      </c>
      <c r="S1960" s="2" t="str">
        <f>IF(P1960="심사불필요","-",VLOOKUP(K1960,'[1]자격증 backdata'!A:G,7,0))</f>
        <v>-</v>
      </c>
      <c r="T1960" s="2" t="str">
        <f>IF(S1960="-","-",IF(COUNTIFS(B:B,B1960,S:S,"필수")&gt;0,"자격요건충족","확인필요"))</f>
        <v>-</v>
      </c>
      <c r="U1960" s="2"/>
      <c r="W1960" s="2">
        <f>IF(Q1960="4급","심사불필요",VLOOKUP(K1960,'[1]자격증 backdata'!A:B,2,0))</f>
        <v>2</v>
      </c>
      <c r="X1960" s="3">
        <f>IF(R1960="A", MIN(20, SUMIFS(W:W, B:B, B1960, R:R, "A")),IF(R1960="B", MIN(30, SUMIFS(W:W, B:B, B1960, R:R, "B")),"비해당분야"))</f>
        <v>10</v>
      </c>
      <c r="Y1960" s="3" t="str">
        <f>IF(R1960="C",MIN(30,IF(COUNTIFS(B:B,B1960,W:W,"가1")=1,25,IF(COUNTIFS(B:B,B1960,W:W,"가1")&gt;=2,30,0))+IF(COUNTIFS(B:B,B1960,W:W,"나1")&gt;=4,30,IF(COUNTIFS(B:B,B1960,W:W,"나1")=3,26,IF(COUNTIFS(B:B,B1960,W:W,"나1")=2,22,IF(COUNTIFS(B:B,B1960,W:W,"나1")=1,18,0)))))+MIN(30,IF(COUNTIFS(B:B,B1960,W:W,"가2")=1,25,IF(COUNTIFS(B:B,B1960,W:W,"가2")&gt;=2,30,0))+IF(COUNTIFS(B:B,B1960,W:W,"나2")=3,30,IF(COUNTIFS(B:B,B1960,W:W,"나2")=2,25,IF(COUNTIFS(B:B,B1960,W:W,"나2")=1,20,0)))),"비해당분야")</f>
        <v>비해당분야</v>
      </c>
      <c r="Z1960" s="3" t="str">
        <f>IF(R1960="C",VLOOKUP(K1960,'[1]자격증 backdata'!A:F,6,0),"비해당분야")</f>
        <v>비해당분야</v>
      </c>
      <c r="AA1960" s="3" t="str">
        <f>IF(R1960="C",SUMIF(B:B,B1960,Z:Z),"비해당분야")</f>
        <v>비해당분야</v>
      </c>
      <c r="AB1960" s="3" t="str">
        <f>IF(R1960="C",SUM(Y1960,AA1960),"비해당분야")</f>
        <v>비해당분야</v>
      </c>
      <c r="AC1960" s="3">
        <f>IF(R1960="C",AB1960,X1960)</f>
        <v>10</v>
      </c>
      <c r="AD1960" s="3">
        <f>VLOOKUP(K1960,'[1]자격증 backdata'!A:D,4,0)</f>
        <v>0</v>
      </c>
      <c r="AE1960" s="3">
        <f>IF(_xlfn.MAXIFS(AD:AD,B:B,B1960)&gt;10,10,_xlfn.MAXIFS(AD:AD,B:B,B1960))</f>
        <v>5</v>
      </c>
      <c r="AG1960" s="2">
        <f>VLOOKUP(K1960,'[1]자격증 backdata'!A:C,3,0)</f>
        <v>0</v>
      </c>
      <c r="AH1960" s="2">
        <f>COUNTIFS($B:$B,$B1960,$AG:$AG,AH$1)</f>
        <v>0</v>
      </c>
      <c r="AI1960" s="2">
        <f>COUNTIFS($B:$B,$B1960,$AG:$AG,AI$1)</f>
        <v>0</v>
      </c>
      <c r="AJ1960" s="2">
        <f>COUNTIFS($B:$B,$B1960,$AG:$AG,AJ$1)</f>
        <v>0</v>
      </c>
      <c r="AK1960" s="2">
        <f>COUNTIFS($B:$B,$B1960,$AG:$AG,AK$1)</f>
        <v>0</v>
      </c>
      <c r="AL1960" s="2">
        <f>COUNTIFS($B:$B,$B1960,$AG:$AG,AL$1)</f>
        <v>0</v>
      </c>
      <c r="AM1960" s="2">
        <f>COUNTIFS($B:$B,$B1960,$AG:$AG,AM$1)</f>
        <v>0</v>
      </c>
      <c r="AN1960" s="2">
        <f>COUNTIFS($B:$B,$B1960,$AG:$AG,AN$1)</f>
        <v>0</v>
      </c>
      <c r="AO1960" s="2">
        <f>COUNTIFS($B:$B,$B1960,$AG:$AG,AO$1)</f>
        <v>1</v>
      </c>
      <c r="AP1960" s="2">
        <f>COUNTIFS($B:$B,$B1960,$AG:$AG,AP$1)</f>
        <v>0</v>
      </c>
      <c r="AQ1960" s="2">
        <f>COUNTIFS($B:$B,$B1960,$AG:$AG,AQ$1)</f>
        <v>0</v>
      </c>
      <c r="AR1960" s="2">
        <f>COUNTIFS($B:$B,$B1960,$AG:$AG,AR$1)</f>
        <v>0</v>
      </c>
      <c r="AS1960" s="2">
        <f>COUNTIFS($B:$B,$B1960,$AG:$AG,AS$1)</f>
        <v>0</v>
      </c>
      <c r="AT1960" s="2">
        <f>COUNTIFS($B:$B,$B1960,$AG:$AG,AT$1)</f>
        <v>1</v>
      </c>
      <c r="AU1960" s="2">
        <f>COUNTIFS($B:$B,$B1960,$AG:$AG,AU$1)</f>
        <v>0</v>
      </c>
    </row>
    <row r="1961" spans="1:47" ht="15" customHeight="1" x14ac:dyDescent="0.35">
      <c r="A1961" s="7">
        <f>IF(B1960=B1961,A1960,A1960+1)</f>
        <v>680</v>
      </c>
      <c r="B1961" s="7" t="s">
        <v>2695</v>
      </c>
      <c r="C1961" s="7" t="s">
        <v>2694</v>
      </c>
      <c r="D1961" s="7" t="s">
        <v>2583</v>
      </c>
      <c r="E1961" s="7" t="s">
        <v>2582</v>
      </c>
      <c r="F1961" s="4" t="s">
        <v>7</v>
      </c>
      <c r="G1961" s="4" t="s">
        <v>8</v>
      </c>
      <c r="H1961" s="4" t="s">
        <v>7</v>
      </c>
      <c r="I1961" s="3">
        <v>4</v>
      </c>
      <c r="J1961" s="3" t="s">
        <v>69</v>
      </c>
      <c r="K1961" s="3" t="s">
        <v>2590</v>
      </c>
      <c r="L1961" s="3" t="s">
        <v>36</v>
      </c>
      <c r="M1961" s="3" t="s">
        <v>2693</v>
      </c>
      <c r="N1961" s="3" t="s">
        <v>2663</v>
      </c>
      <c r="P1961" s="3" t="s">
        <v>669</v>
      </c>
      <c r="Q1961" s="3" t="s">
        <v>1475</v>
      </c>
      <c r="R1961" s="3" t="s">
        <v>2434</v>
      </c>
      <c r="S1961" s="2" t="str">
        <f>IF(P1961="심사불필요","-",VLOOKUP(K1961,'[1]자격증 backdata'!A:G,7,0))</f>
        <v>-</v>
      </c>
      <c r="T1961" s="2" t="str">
        <f>IF(S1961="-","-",IF(COUNTIFS(B:B,B1961,S:S,"필수")&gt;0,"자격요건충족","확인필요"))</f>
        <v>-</v>
      </c>
      <c r="U1961" s="2"/>
      <c r="W1961" s="2">
        <f>IF(Q1961="4급","심사불필요",VLOOKUP(K1961,'[1]자격증 backdata'!A:B,2,0))</f>
        <v>0</v>
      </c>
      <c r="X1961" s="3">
        <f>IF(R1961="A", MIN(20, SUMIFS(W:W, B:B, B1961, R:R, "A")),IF(R1961="B", MIN(30, SUMIFS(W:W, B:B, B1961, R:R, "B")),"비해당분야"))</f>
        <v>10</v>
      </c>
      <c r="Y1961" s="3" t="str">
        <f>IF(R1961="C",MIN(30,IF(COUNTIFS(B:B,B1961,W:W,"가1")=1,25,IF(COUNTIFS(B:B,B1961,W:W,"가1")&gt;=2,30,0))+IF(COUNTIFS(B:B,B1961,W:W,"나1")&gt;=4,30,IF(COUNTIFS(B:B,B1961,W:W,"나1")=3,26,IF(COUNTIFS(B:B,B1961,W:W,"나1")=2,22,IF(COUNTIFS(B:B,B1961,W:W,"나1")=1,18,0)))))+MIN(30,IF(COUNTIFS(B:B,B1961,W:W,"가2")=1,25,IF(COUNTIFS(B:B,B1961,W:W,"가2")&gt;=2,30,0))+IF(COUNTIFS(B:B,B1961,W:W,"나2")=3,30,IF(COUNTIFS(B:B,B1961,W:W,"나2")=2,25,IF(COUNTIFS(B:B,B1961,W:W,"나2")=1,20,0)))),"비해당분야")</f>
        <v>비해당분야</v>
      </c>
      <c r="Z1961" s="3" t="str">
        <f>IF(R1961="C",VLOOKUP(K1961,'[1]자격증 backdata'!A:F,6,0),"비해당분야")</f>
        <v>비해당분야</v>
      </c>
      <c r="AA1961" s="3" t="str">
        <f>IF(R1961="C",SUMIF(B:B,B1961,Z:Z),"비해당분야")</f>
        <v>비해당분야</v>
      </c>
      <c r="AB1961" s="3" t="str">
        <f>IF(R1961="C",SUM(Y1961,AA1961),"비해당분야")</f>
        <v>비해당분야</v>
      </c>
      <c r="AC1961" s="3">
        <f>IF(R1961="C",AB1961,X1961)</f>
        <v>10</v>
      </c>
      <c r="AD1961" s="3">
        <f>VLOOKUP(K1961,'[1]자격증 backdata'!A:D,4,0)</f>
        <v>5</v>
      </c>
      <c r="AE1961" s="3">
        <f>IF(_xlfn.MAXIFS(AD:AD,B:B,B1961)&gt;10,10,_xlfn.MAXIFS(AD:AD,B:B,B1961))</f>
        <v>5</v>
      </c>
      <c r="AG1961" s="2">
        <f>VLOOKUP(K1961,'[1]자격증 backdata'!A:C,3,0)</f>
        <v>0</v>
      </c>
      <c r="AH1961" s="2">
        <f>COUNTIFS($B:$B,$B1961,$AG:$AG,AH$1)</f>
        <v>0</v>
      </c>
      <c r="AI1961" s="2">
        <f>COUNTIFS($B:$B,$B1961,$AG:$AG,AI$1)</f>
        <v>0</v>
      </c>
      <c r="AJ1961" s="2">
        <f>COUNTIFS($B:$B,$B1961,$AG:$AG,AJ$1)</f>
        <v>0</v>
      </c>
      <c r="AK1961" s="2">
        <f>COUNTIFS($B:$B,$B1961,$AG:$AG,AK$1)</f>
        <v>0</v>
      </c>
      <c r="AL1961" s="2">
        <f>COUNTIFS($B:$B,$B1961,$AG:$AG,AL$1)</f>
        <v>0</v>
      </c>
      <c r="AM1961" s="2">
        <f>COUNTIFS($B:$B,$B1961,$AG:$AG,AM$1)</f>
        <v>0</v>
      </c>
      <c r="AN1961" s="2">
        <f>COUNTIFS($B:$B,$B1961,$AG:$AG,AN$1)</f>
        <v>0</v>
      </c>
      <c r="AO1961" s="2">
        <f>COUNTIFS($B:$B,$B1961,$AG:$AG,AO$1)</f>
        <v>1</v>
      </c>
      <c r="AP1961" s="2">
        <f>COUNTIFS($B:$B,$B1961,$AG:$AG,AP$1)</f>
        <v>0</v>
      </c>
      <c r="AQ1961" s="2">
        <f>COUNTIFS($B:$B,$B1961,$AG:$AG,AQ$1)</f>
        <v>0</v>
      </c>
      <c r="AR1961" s="2">
        <f>COUNTIFS($B:$B,$B1961,$AG:$AG,AR$1)</f>
        <v>0</v>
      </c>
      <c r="AS1961" s="2">
        <f>COUNTIFS($B:$B,$B1961,$AG:$AG,AS$1)</f>
        <v>0</v>
      </c>
      <c r="AT1961" s="2">
        <f>COUNTIFS($B:$B,$B1961,$AG:$AG,AT$1)</f>
        <v>1</v>
      </c>
      <c r="AU1961" s="2">
        <f>COUNTIFS($B:$B,$B1961,$AG:$AG,AU$1)</f>
        <v>0</v>
      </c>
    </row>
    <row r="1962" spans="1:47" ht="15" customHeight="1" x14ac:dyDescent="0.35">
      <c r="A1962" s="4">
        <f>IF(B1961=B1962,A1961,A1961+1)</f>
        <v>681</v>
      </c>
      <c r="B1962" s="4" t="s">
        <v>2692</v>
      </c>
      <c r="C1962" s="4" t="s">
        <v>2691</v>
      </c>
      <c r="D1962" s="4" t="s">
        <v>2583</v>
      </c>
      <c r="E1962" s="4" t="s">
        <v>2582</v>
      </c>
      <c r="F1962" s="4" t="s">
        <v>7</v>
      </c>
      <c r="G1962" s="4" t="s">
        <v>8</v>
      </c>
      <c r="H1962" s="4" t="s">
        <v>7</v>
      </c>
      <c r="I1962" s="4">
        <v>1</v>
      </c>
      <c r="J1962" s="4" t="s">
        <v>106</v>
      </c>
      <c r="K1962" s="4" t="s">
        <v>2581</v>
      </c>
      <c r="L1962" s="4" t="s">
        <v>55</v>
      </c>
      <c r="M1962" s="4" t="s">
        <v>2690</v>
      </c>
      <c r="N1962" s="4" t="s">
        <v>2638</v>
      </c>
      <c r="P1962" s="4" t="s">
        <v>669</v>
      </c>
      <c r="Q1962" s="4" t="s">
        <v>1475</v>
      </c>
      <c r="R1962" s="4" t="s">
        <v>2434</v>
      </c>
      <c r="S1962" s="5" t="str">
        <f>IF(P1962="심사불필요","-",VLOOKUP(K1962,'[1]자격증 backdata'!A:G,7,0))</f>
        <v>-</v>
      </c>
      <c r="T1962" s="5" t="str">
        <f>IF(S1962="-","-",IF(COUNTIFS(B:B,B1962,S:S,"필수")&gt;0,"자격요건충족","확인필요"))</f>
        <v>-</v>
      </c>
      <c r="U1962" s="5"/>
      <c r="W1962" s="5">
        <f>IF(Q1962="4급","심사불필요",VLOOKUP(K1962,'[1]자격증 backdata'!A:B,2,0))</f>
        <v>4</v>
      </c>
      <c r="X1962" s="4">
        <f>IF(R1962="A", MIN(20, SUMIFS(W:W, B:B, B1962, R:R, "A")),IF(R1962="B", MIN(30, SUMIFS(W:W, B:B, B1962, R:R, "B")),"비해당분야"))</f>
        <v>4</v>
      </c>
      <c r="Y1962" s="4" t="str">
        <f>IF(R1962="C",MIN(30,IF(COUNTIFS(B:B,B1962,W:W,"가1")=1,25,IF(COUNTIFS(B:B,B1962,W:W,"가1")&gt;=2,30,0))+IF(COUNTIFS(B:B,B1962,W:W,"나1")&gt;=4,30,IF(COUNTIFS(B:B,B1962,W:W,"나1")=3,26,IF(COUNTIFS(B:B,B1962,W:W,"나1")=2,22,IF(COUNTIFS(B:B,B1962,W:W,"나1")=1,18,0)))))+MIN(30,IF(COUNTIFS(B:B,B1962,W:W,"가2")=1,25,IF(COUNTIFS(B:B,B1962,W:W,"가2")&gt;=2,30,0))+IF(COUNTIFS(B:B,B1962,W:W,"나2")=3,30,IF(COUNTIFS(B:B,B1962,W:W,"나2")=2,25,IF(COUNTIFS(B:B,B1962,W:W,"나2")=1,20,0)))),"비해당분야")</f>
        <v>비해당분야</v>
      </c>
      <c r="Z1962" s="4" t="str">
        <f>IF(R1962="C",VLOOKUP(K1962,'[1]자격증 backdata'!A:F,6,0),"비해당분야")</f>
        <v>비해당분야</v>
      </c>
      <c r="AA1962" s="4" t="str">
        <f>IF(R1962="C",SUMIF(B:B,B1962,Z:Z),"비해당분야")</f>
        <v>비해당분야</v>
      </c>
      <c r="AB1962" s="4" t="str">
        <f>IF(R1962="C",SUM(Y1962,AA1962),"비해당분야")</f>
        <v>비해당분야</v>
      </c>
      <c r="AC1962" s="4">
        <f>IF(R1962="C",AB1962,X1962)</f>
        <v>4</v>
      </c>
      <c r="AD1962" s="4">
        <f>VLOOKUP(K1962,'[1]자격증 backdata'!A:D,4,0)</f>
        <v>0</v>
      </c>
      <c r="AE1962" s="4">
        <f>IF(_xlfn.MAXIFS(AD:AD,B:B,B1962)&gt;10,10,_xlfn.MAXIFS(AD:AD,B:B,B1962))</f>
        <v>0</v>
      </c>
      <c r="AG1962" s="5" t="str">
        <f>VLOOKUP(K1962,'[1]자격증 backdata'!A:C,3,0)</f>
        <v>M</v>
      </c>
      <c r="AH1962" s="5">
        <f>COUNTIFS($B:$B,$B1962,$AG:$AG,AH$1)</f>
        <v>0</v>
      </c>
      <c r="AI1962" s="5">
        <f>COUNTIFS($B:$B,$B1962,$AG:$AG,AI$1)</f>
        <v>0</v>
      </c>
      <c r="AJ1962" s="5">
        <f>COUNTIFS($B:$B,$B1962,$AG:$AG,AJ$1)</f>
        <v>0</v>
      </c>
      <c r="AK1962" s="5">
        <f>COUNTIFS($B:$B,$B1962,$AG:$AG,AK$1)</f>
        <v>0</v>
      </c>
      <c r="AL1962" s="5">
        <f>COUNTIFS($B:$B,$B1962,$AG:$AG,AL$1)</f>
        <v>0</v>
      </c>
      <c r="AM1962" s="5">
        <f>COUNTIFS($B:$B,$B1962,$AG:$AG,AM$1)</f>
        <v>0</v>
      </c>
      <c r="AN1962" s="5">
        <f>COUNTIFS($B:$B,$B1962,$AG:$AG,AN$1)</f>
        <v>0</v>
      </c>
      <c r="AO1962" s="5">
        <f>COUNTIFS($B:$B,$B1962,$AG:$AG,AO$1)</f>
        <v>0</v>
      </c>
      <c r="AP1962" s="5">
        <f>COUNTIFS($B:$B,$B1962,$AG:$AG,AP$1)</f>
        <v>0</v>
      </c>
      <c r="AQ1962" s="5">
        <f>COUNTIFS($B:$B,$B1962,$AG:$AG,AQ$1)</f>
        <v>0</v>
      </c>
      <c r="AR1962" s="5">
        <f>COUNTIFS($B:$B,$B1962,$AG:$AG,AR$1)</f>
        <v>0</v>
      </c>
      <c r="AS1962" s="5">
        <f>COUNTIFS($B:$B,$B1962,$AG:$AG,AS$1)</f>
        <v>0</v>
      </c>
      <c r="AT1962" s="5">
        <f>COUNTIFS($B:$B,$B1962,$AG:$AG,AT$1)</f>
        <v>1</v>
      </c>
      <c r="AU1962" s="5">
        <f>COUNTIFS($B:$B,$B1962,$AG:$AG,AU$1)</f>
        <v>0</v>
      </c>
    </row>
    <row r="1963" spans="1:47" ht="15" customHeight="1" x14ac:dyDescent="0.35">
      <c r="A1963" s="3">
        <f>IF(B1962=B1963,A1962,A1962+1)</f>
        <v>682</v>
      </c>
      <c r="B1963" s="3" t="s">
        <v>2688</v>
      </c>
      <c r="C1963" s="3" t="s">
        <v>2687</v>
      </c>
      <c r="D1963" s="3" t="s">
        <v>2583</v>
      </c>
      <c r="E1963" s="3" t="s">
        <v>2582</v>
      </c>
      <c r="F1963" s="4" t="s">
        <v>7</v>
      </c>
      <c r="G1963" s="4" t="s">
        <v>8</v>
      </c>
      <c r="H1963" s="4" t="s">
        <v>7</v>
      </c>
      <c r="I1963" s="3">
        <v>1</v>
      </c>
      <c r="J1963" s="3" t="s">
        <v>69</v>
      </c>
      <c r="K1963" s="3" t="s">
        <v>2590</v>
      </c>
      <c r="L1963" s="3" t="s">
        <v>36</v>
      </c>
      <c r="M1963" s="3" t="s">
        <v>2689</v>
      </c>
      <c r="N1963" s="3" t="s">
        <v>1368</v>
      </c>
      <c r="P1963" s="3" t="s">
        <v>669</v>
      </c>
      <c r="Q1963" s="3" t="s">
        <v>1475</v>
      </c>
      <c r="R1963" s="3" t="s">
        <v>2434</v>
      </c>
      <c r="S1963" s="2" t="str">
        <f>IF(P1963="심사불필요","-",VLOOKUP(K1963,'[1]자격증 backdata'!A:G,7,0))</f>
        <v>-</v>
      </c>
      <c r="T1963" s="2" t="str">
        <f>IF(S1963="-","-",IF(COUNTIFS(B:B,B1963,S:S,"필수")&gt;0,"자격요건충족","확인필요"))</f>
        <v>-</v>
      </c>
      <c r="U1963" s="2"/>
      <c r="W1963" s="2">
        <f>IF(Q1963="4급","심사불필요",VLOOKUP(K1963,'[1]자격증 backdata'!A:B,2,0))</f>
        <v>0</v>
      </c>
      <c r="X1963" s="3">
        <f>IF(R1963="A", MIN(20, SUMIFS(W:W, B:B, B1963, R:R, "A")),IF(R1963="B", MIN(30, SUMIFS(W:W, B:B, B1963, R:R, "B")),"비해당분야"))</f>
        <v>4</v>
      </c>
      <c r="Y1963" s="3" t="str">
        <f>IF(R1963="C",MIN(30,IF(COUNTIFS(B:B,B1963,W:W,"가1")=1,25,IF(COUNTIFS(B:B,B1963,W:W,"가1")&gt;=2,30,0))+IF(COUNTIFS(B:B,B1963,W:W,"나1")&gt;=4,30,IF(COUNTIFS(B:B,B1963,W:W,"나1")=3,26,IF(COUNTIFS(B:B,B1963,W:W,"나1")=2,22,IF(COUNTIFS(B:B,B1963,W:W,"나1")=1,18,0)))))+MIN(30,IF(COUNTIFS(B:B,B1963,W:W,"가2")=1,25,IF(COUNTIFS(B:B,B1963,W:W,"가2")&gt;=2,30,0))+IF(COUNTIFS(B:B,B1963,W:W,"나2")=3,30,IF(COUNTIFS(B:B,B1963,W:W,"나2")=2,25,IF(COUNTIFS(B:B,B1963,W:W,"나2")=1,20,0)))),"비해당분야")</f>
        <v>비해당분야</v>
      </c>
      <c r="Z1963" s="3" t="str">
        <f>IF(R1963="C",VLOOKUP(K1963,'[1]자격증 backdata'!A:F,6,0),"비해당분야")</f>
        <v>비해당분야</v>
      </c>
      <c r="AA1963" s="3" t="str">
        <f>IF(R1963="C",SUMIF(B:B,B1963,Z:Z),"비해당분야")</f>
        <v>비해당분야</v>
      </c>
      <c r="AB1963" s="3" t="str">
        <f>IF(R1963="C",SUM(Y1963,AA1963),"비해당분야")</f>
        <v>비해당분야</v>
      </c>
      <c r="AC1963" s="3">
        <f>IF(R1963="C",AB1963,X1963)</f>
        <v>4</v>
      </c>
      <c r="AD1963" s="3">
        <f>VLOOKUP(K1963,'[1]자격증 backdata'!A:D,4,0)</f>
        <v>5</v>
      </c>
      <c r="AE1963" s="3">
        <f>IF(_xlfn.MAXIFS(AD:AD,B:B,B1963)&gt;10,10,_xlfn.MAXIFS(AD:AD,B:B,B1963))</f>
        <v>5</v>
      </c>
      <c r="AG1963" s="2">
        <f>VLOOKUP(K1963,'[1]자격증 backdata'!A:C,3,0)</f>
        <v>0</v>
      </c>
      <c r="AH1963" s="2">
        <f>COUNTIFS($B:$B,$B1963,$AG:$AG,AH$1)</f>
        <v>0</v>
      </c>
      <c r="AI1963" s="2">
        <f>COUNTIFS($B:$B,$B1963,$AG:$AG,AI$1)</f>
        <v>0</v>
      </c>
      <c r="AJ1963" s="2">
        <f>COUNTIFS($B:$B,$B1963,$AG:$AG,AJ$1)</f>
        <v>0</v>
      </c>
      <c r="AK1963" s="2">
        <f>COUNTIFS($B:$B,$B1963,$AG:$AG,AK$1)</f>
        <v>0</v>
      </c>
      <c r="AL1963" s="2">
        <f>COUNTIFS($B:$B,$B1963,$AG:$AG,AL$1)</f>
        <v>0</v>
      </c>
      <c r="AM1963" s="2">
        <f>COUNTIFS($B:$B,$B1963,$AG:$AG,AM$1)</f>
        <v>0</v>
      </c>
      <c r="AN1963" s="2">
        <f>COUNTIFS($B:$B,$B1963,$AG:$AG,AN$1)</f>
        <v>0</v>
      </c>
      <c r="AO1963" s="2">
        <f>COUNTIFS($B:$B,$B1963,$AG:$AG,AO$1)</f>
        <v>0</v>
      </c>
      <c r="AP1963" s="2">
        <f>COUNTIFS($B:$B,$B1963,$AG:$AG,AP$1)</f>
        <v>0</v>
      </c>
      <c r="AQ1963" s="2">
        <f>COUNTIFS($B:$B,$B1963,$AG:$AG,AQ$1)</f>
        <v>0</v>
      </c>
      <c r="AR1963" s="2">
        <f>COUNTIFS($B:$B,$B1963,$AG:$AG,AR$1)</f>
        <v>0</v>
      </c>
      <c r="AS1963" s="2">
        <f>COUNTIFS($B:$B,$B1963,$AG:$AG,AS$1)</f>
        <v>0</v>
      </c>
      <c r="AT1963" s="2">
        <f>COUNTIFS($B:$B,$B1963,$AG:$AG,AT$1)</f>
        <v>1</v>
      </c>
      <c r="AU1963" s="2">
        <f>COUNTIFS($B:$B,$B1963,$AG:$AG,AU$1)</f>
        <v>0</v>
      </c>
    </row>
    <row r="1964" spans="1:47" ht="15" customHeight="1" x14ac:dyDescent="0.35">
      <c r="A1964" s="7">
        <f>IF(B1963=B1964,A1963,A1963+1)</f>
        <v>682</v>
      </c>
      <c r="B1964" s="7" t="s">
        <v>2688</v>
      </c>
      <c r="C1964" s="7" t="s">
        <v>2687</v>
      </c>
      <c r="D1964" s="7" t="s">
        <v>2583</v>
      </c>
      <c r="E1964" s="7" t="s">
        <v>2582</v>
      </c>
      <c r="F1964" s="4" t="s">
        <v>7</v>
      </c>
      <c r="G1964" s="4" t="s">
        <v>8</v>
      </c>
      <c r="H1964" s="4" t="s">
        <v>7</v>
      </c>
      <c r="I1964" s="3">
        <v>2</v>
      </c>
      <c r="J1964" s="3" t="s">
        <v>106</v>
      </c>
      <c r="K1964" s="3" t="s">
        <v>2581</v>
      </c>
      <c r="L1964" s="3" t="s">
        <v>55</v>
      </c>
      <c r="M1964" s="3" t="s">
        <v>2686</v>
      </c>
      <c r="N1964" s="3" t="s">
        <v>1283</v>
      </c>
      <c r="P1964" s="3" t="s">
        <v>669</v>
      </c>
      <c r="Q1964" s="3" t="s">
        <v>1475</v>
      </c>
      <c r="R1964" s="3" t="s">
        <v>2434</v>
      </c>
      <c r="S1964" s="2" t="str">
        <f>IF(P1964="심사불필요","-",VLOOKUP(K1964,'[1]자격증 backdata'!A:G,7,0))</f>
        <v>-</v>
      </c>
      <c r="T1964" s="2" t="str">
        <f>IF(S1964="-","-",IF(COUNTIFS(B:B,B1964,S:S,"필수")&gt;0,"자격요건충족","확인필요"))</f>
        <v>-</v>
      </c>
      <c r="U1964" s="2"/>
      <c r="W1964" s="2">
        <f>IF(Q1964="4급","심사불필요",VLOOKUP(K1964,'[1]자격증 backdata'!A:B,2,0))</f>
        <v>4</v>
      </c>
      <c r="X1964" s="3">
        <f>IF(R1964="A", MIN(20, SUMIFS(W:W, B:B, B1964, R:R, "A")),IF(R1964="B", MIN(30, SUMIFS(W:W, B:B, B1964, R:R, "B")),"비해당분야"))</f>
        <v>4</v>
      </c>
      <c r="Y1964" s="3" t="str">
        <f>IF(R1964="C",MIN(30,IF(COUNTIFS(B:B,B1964,W:W,"가1")=1,25,IF(COUNTIFS(B:B,B1964,W:W,"가1")&gt;=2,30,0))+IF(COUNTIFS(B:B,B1964,W:W,"나1")&gt;=4,30,IF(COUNTIFS(B:B,B1964,W:W,"나1")=3,26,IF(COUNTIFS(B:B,B1964,W:W,"나1")=2,22,IF(COUNTIFS(B:B,B1964,W:W,"나1")=1,18,0)))))+MIN(30,IF(COUNTIFS(B:B,B1964,W:W,"가2")=1,25,IF(COUNTIFS(B:B,B1964,W:W,"가2")&gt;=2,30,0))+IF(COUNTIFS(B:B,B1964,W:W,"나2")=3,30,IF(COUNTIFS(B:B,B1964,W:W,"나2")=2,25,IF(COUNTIFS(B:B,B1964,W:W,"나2")=1,20,0)))),"비해당분야")</f>
        <v>비해당분야</v>
      </c>
      <c r="Z1964" s="3" t="str">
        <f>IF(R1964="C",VLOOKUP(K1964,'[1]자격증 backdata'!A:F,6,0),"비해당분야")</f>
        <v>비해당분야</v>
      </c>
      <c r="AA1964" s="3" t="str">
        <f>IF(R1964="C",SUMIF(B:B,B1964,Z:Z),"비해당분야")</f>
        <v>비해당분야</v>
      </c>
      <c r="AB1964" s="3" t="str">
        <f>IF(R1964="C",SUM(Y1964,AA1964),"비해당분야")</f>
        <v>비해당분야</v>
      </c>
      <c r="AC1964" s="3">
        <f>IF(R1964="C",AB1964,X1964)</f>
        <v>4</v>
      </c>
      <c r="AD1964" s="3">
        <f>VLOOKUP(K1964,'[1]자격증 backdata'!A:D,4,0)</f>
        <v>0</v>
      </c>
      <c r="AE1964" s="3">
        <f>IF(_xlfn.MAXIFS(AD:AD,B:B,B1964)&gt;10,10,_xlfn.MAXIFS(AD:AD,B:B,B1964))</f>
        <v>5</v>
      </c>
      <c r="AG1964" s="2" t="str">
        <f>VLOOKUP(K1964,'[1]자격증 backdata'!A:C,3,0)</f>
        <v>M</v>
      </c>
      <c r="AH1964" s="2">
        <f>COUNTIFS($B:$B,$B1964,$AG:$AG,AH$1)</f>
        <v>0</v>
      </c>
      <c r="AI1964" s="2">
        <f>COUNTIFS($B:$B,$B1964,$AG:$AG,AI$1)</f>
        <v>0</v>
      </c>
      <c r="AJ1964" s="2">
        <f>COUNTIFS($B:$B,$B1964,$AG:$AG,AJ$1)</f>
        <v>0</v>
      </c>
      <c r="AK1964" s="2">
        <f>COUNTIFS($B:$B,$B1964,$AG:$AG,AK$1)</f>
        <v>0</v>
      </c>
      <c r="AL1964" s="2">
        <f>COUNTIFS($B:$B,$B1964,$AG:$AG,AL$1)</f>
        <v>0</v>
      </c>
      <c r="AM1964" s="2">
        <f>COUNTIFS($B:$B,$B1964,$AG:$AG,AM$1)</f>
        <v>0</v>
      </c>
      <c r="AN1964" s="2">
        <f>COUNTIFS($B:$B,$B1964,$AG:$AG,AN$1)</f>
        <v>0</v>
      </c>
      <c r="AO1964" s="2">
        <f>COUNTIFS($B:$B,$B1964,$AG:$AG,AO$1)</f>
        <v>0</v>
      </c>
      <c r="AP1964" s="2">
        <f>COUNTIFS($B:$B,$B1964,$AG:$AG,AP$1)</f>
        <v>0</v>
      </c>
      <c r="AQ1964" s="2">
        <f>COUNTIFS($B:$B,$B1964,$AG:$AG,AQ$1)</f>
        <v>0</v>
      </c>
      <c r="AR1964" s="2">
        <f>COUNTIFS($B:$B,$B1964,$AG:$AG,AR$1)</f>
        <v>0</v>
      </c>
      <c r="AS1964" s="2">
        <f>COUNTIFS($B:$B,$B1964,$AG:$AG,AS$1)</f>
        <v>0</v>
      </c>
      <c r="AT1964" s="2">
        <f>COUNTIFS($B:$B,$B1964,$AG:$AG,AT$1)</f>
        <v>1</v>
      </c>
      <c r="AU1964" s="2">
        <f>COUNTIFS($B:$B,$B1964,$AG:$AG,AU$1)</f>
        <v>0</v>
      </c>
    </row>
    <row r="1965" spans="1:47" ht="15" customHeight="1" x14ac:dyDescent="0.35">
      <c r="A1965" s="4">
        <f>IF(B1964=B1965,A1964,A1964+1)</f>
        <v>683</v>
      </c>
      <c r="B1965" s="4" t="s">
        <v>2684</v>
      </c>
      <c r="C1965" s="4" t="s">
        <v>2683</v>
      </c>
      <c r="D1965" s="4" t="s">
        <v>2583</v>
      </c>
      <c r="E1965" s="4" t="s">
        <v>2582</v>
      </c>
      <c r="F1965" s="4" t="s">
        <v>7</v>
      </c>
      <c r="G1965" s="4" t="s">
        <v>8</v>
      </c>
      <c r="H1965" s="4" t="s">
        <v>7</v>
      </c>
      <c r="I1965" s="4">
        <v>1</v>
      </c>
      <c r="J1965" s="4" t="s">
        <v>69</v>
      </c>
      <c r="K1965" s="4" t="s">
        <v>2590</v>
      </c>
      <c r="L1965" s="4" t="s">
        <v>36</v>
      </c>
      <c r="M1965" s="4" t="s">
        <v>2685</v>
      </c>
      <c r="N1965" s="4" t="s">
        <v>1742</v>
      </c>
      <c r="P1965" s="4" t="s">
        <v>669</v>
      </c>
      <c r="Q1965" s="4" t="s">
        <v>1475</v>
      </c>
      <c r="R1965" s="4" t="s">
        <v>2434</v>
      </c>
      <c r="S1965" s="5" t="str">
        <f>IF(P1965="심사불필요","-",VLOOKUP(K1965,'[1]자격증 backdata'!A:G,7,0))</f>
        <v>-</v>
      </c>
      <c r="T1965" s="5" t="str">
        <f>IF(S1965="-","-",IF(COUNTIFS(B:B,B1965,S:S,"필수")&gt;0,"자격요건충족","확인필요"))</f>
        <v>-</v>
      </c>
      <c r="U1965" s="5"/>
      <c r="W1965" s="5">
        <f>IF(Q1965="4급","심사불필요",VLOOKUP(K1965,'[1]자격증 backdata'!A:B,2,0))</f>
        <v>0</v>
      </c>
      <c r="X1965" s="4">
        <f>IF(R1965="A", MIN(20, SUMIFS(W:W, B:B, B1965, R:R, "A")),IF(R1965="B", MIN(30, SUMIFS(W:W, B:B, B1965, R:R, "B")),"비해당분야"))</f>
        <v>4</v>
      </c>
      <c r="Y1965" s="4" t="str">
        <f>IF(R1965="C",MIN(30,IF(COUNTIFS(B:B,B1965,W:W,"가1")=1,25,IF(COUNTIFS(B:B,B1965,W:W,"가1")&gt;=2,30,0))+IF(COUNTIFS(B:B,B1965,W:W,"나1")&gt;=4,30,IF(COUNTIFS(B:B,B1965,W:W,"나1")=3,26,IF(COUNTIFS(B:B,B1965,W:W,"나1")=2,22,IF(COUNTIFS(B:B,B1965,W:W,"나1")=1,18,0)))))+MIN(30,IF(COUNTIFS(B:B,B1965,W:W,"가2")=1,25,IF(COUNTIFS(B:B,B1965,W:W,"가2")&gt;=2,30,0))+IF(COUNTIFS(B:B,B1965,W:W,"나2")=3,30,IF(COUNTIFS(B:B,B1965,W:W,"나2")=2,25,IF(COUNTIFS(B:B,B1965,W:W,"나2")=1,20,0)))),"비해당분야")</f>
        <v>비해당분야</v>
      </c>
      <c r="Z1965" s="4" t="str">
        <f>IF(R1965="C",VLOOKUP(K1965,'[1]자격증 backdata'!A:F,6,0),"비해당분야")</f>
        <v>비해당분야</v>
      </c>
      <c r="AA1965" s="4" t="str">
        <f>IF(R1965="C",SUMIF(B:B,B1965,Z:Z),"비해당분야")</f>
        <v>비해당분야</v>
      </c>
      <c r="AB1965" s="4" t="str">
        <f>IF(R1965="C",SUM(Y1965,AA1965),"비해당분야")</f>
        <v>비해당분야</v>
      </c>
      <c r="AC1965" s="4">
        <f>IF(R1965="C",AB1965,X1965)</f>
        <v>4</v>
      </c>
      <c r="AD1965" s="4">
        <f>VLOOKUP(K1965,'[1]자격증 backdata'!A:D,4,0)</f>
        <v>5</v>
      </c>
      <c r="AE1965" s="4">
        <f>IF(_xlfn.MAXIFS(AD:AD,B:B,B1965)&gt;10,10,_xlfn.MAXIFS(AD:AD,B:B,B1965))</f>
        <v>5</v>
      </c>
      <c r="AG1965" s="5">
        <f>VLOOKUP(K1965,'[1]자격증 backdata'!A:C,3,0)</f>
        <v>0</v>
      </c>
      <c r="AH1965" s="5">
        <f>COUNTIFS($B:$B,$B1965,$AG:$AG,AH$1)</f>
        <v>0</v>
      </c>
      <c r="AI1965" s="5">
        <f>COUNTIFS($B:$B,$B1965,$AG:$AG,AI$1)</f>
        <v>0</v>
      </c>
      <c r="AJ1965" s="5">
        <f>COUNTIFS($B:$B,$B1965,$AG:$AG,AJ$1)</f>
        <v>0</v>
      </c>
      <c r="AK1965" s="5">
        <f>COUNTIFS($B:$B,$B1965,$AG:$AG,AK$1)</f>
        <v>0</v>
      </c>
      <c r="AL1965" s="5">
        <f>COUNTIFS($B:$B,$B1965,$AG:$AG,AL$1)</f>
        <v>0</v>
      </c>
      <c r="AM1965" s="5">
        <f>COUNTIFS($B:$B,$B1965,$AG:$AG,AM$1)</f>
        <v>0</v>
      </c>
      <c r="AN1965" s="5">
        <f>COUNTIFS($B:$B,$B1965,$AG:$AG,AN$1)</f>
        <v>0</v>
      </c>
      <c r="AO1965" s="5">
        <f>COUNTIFS($B:$B,$B1965,$AG:$AG,AO$1)</f>
        <v>0</v>
      </c>
      <c r="AP1965" s="5">
        <f>COUNTIFS($B:$B,$B1965,$AG:$AG,AP$1)</f>
        <v>0</v>
      </c>
      <c r="AQ1965" s="5">
        <f>COUNTIFS($B:$B,$B1965,$AG:$AG,AQ$1)</f>
        <v>0</v>
      </c>
      <c r="AR1965" s="5">
        <f>COUNTIFS($B:$B,$B1965,$AG:$AG,AR$1)</f>
        <v>0</v>
      </c>
      <c r="AS1965" s="5">
        <f>COUNTIFS($B:$B,$B1965,$AG:$AG,AS$1)</f>
        <v>0</v>
      </c>
      <c r="AT1965" s="5">
        <f>COUNTIFS($B:$B,$B1965,$AG:$AG,AT$1)</f>
        <v>1</v>
      </c>
      <c r="AU1965" s="5">
        <f>COUNTIFS($B:$B,$B1965,$AG:$AG,AU$1)</f>
        <v>0</v>
      </c>
    </row>
    <row r="1966" spans="1:47" ht="15" customHeight="1" x14ac:dyDescent="0.35">
      <c r="A1966" s="6">
        <f>IF(B1965=B1966,A1965,A1965+1)</f>
        <v>683</v>
      </c>
      <c r="B1966" s="6" t="s">
        <v>2684</v>
      </c>
      <c r="C1966" s="6" t="s">
        <v>2683</v>
      </c>
      <c r="D1966" s="6" t="s">
        <v>2583</v>
      </c>
      <c r="E1966" s="6" t="s">
        <v>2582</v>
      </c>
      <c r="F1966" s="4" t="s">
        <v>7</v>
      </c>
      <c r="G1966" s="4" t="s">
        <v>8</v>
      </c>
      <c r="H1966" s="4" t="s">
        <v>7</v>
      </c>
      <c r="I1966" s="4">
        <v>2</v>
      </c>
      <c r="J1966" s="4" t="s">
        <v>106</v>
      </c>
      <c r="K1966" s="4" t="s">
        <v>2581</v>
      </c>
      <c r="L1966" s="4" t="s">
        <v>55</v>
      </c>
      <c r="M1966" s="4" t="s">
        <v>2682</v>
      </c>
      <c r="N1966" s="4" t="s">
        <v>2681</v>
      </c>
      <c r="P1966" s="4" t="s">
        <v>669</v>
      </c>
      <c r="Q1966" s="4" t="s">
        <v>1475</v>
      </c>
      <c r="R1966" s="4" t="s">
        <v>2434</v>
      </c>
      <c r="S1966" s="5" t="str">
        <f>IF(P1966="심사불필요","-",VLOOKUP(K1966,'[1]자격증 backdata'!A:G,7,0))</f>
        <v>-</v>
      </c>
      <c r="T1966" s="5" t="str">
        <f>IF(S1966="-","-",IF(COUNTIFS(B:B,B1966,S:S,"필수")&gt;0,"자격요건충족","확인필요"))</f>
        <v>-</v>
      </c>
      <c r="U1966" s="5"/>
      <c r="W1966" s="5">
        <f>IF(Q1966="4급","심사불필요",VLOOKUP(K1966,'[1]자격증 backdata'!A:B,2,0))</f>
        <v>4</v>
      </c>
      <c r="X1966" s="4">
        <f>IF(R1966="A", MIN(20, SUMIFS(W:W, B:B, B1966, R:R, "A")),IF(R1966="B", MIN(30, SUMIFS(W:W, B:B, B1966, R:R, "B")),"비해당분야"))</f>
        <v>4</v>
      </c>
      <c r="Y1966" s="4" t="str">
        <f>IF(R1966="C",MIN(30,IF(COUNTIFS(B:B,B1966,W:W,"가1")=1,25,IF(COUNTIFS(B:B,B1966,W:W,"가1")&gt;=2,30,0))+IF(COUNTIFS(B:B,B1966,W:W,"나1")&gt;=4,30,IF(COUNTIFS(B:B,B1966,W:W,"나1")=3,26,IF(COUNTIFS(B:B,B1966,W:W,"나1")=2,22,IF(COUNTIFS(B:B,B1966,W:W,"나1")=1,18,0)))))+MIN(30,IF(COUNTIFS(B:B,B1966,W:W,"가2")=1,25,IF(COUNTIFS(B:B,B1966,W:W,"가2")&gt;=2,30,0))+IF(COUNTIFS(B:B,B1966,W:W,"나2")=3,30,IF(COUNTIFS(B:B,B1966,W:W,"나2")=2,25,IF(COUNTIFS(B:B,B1966,W:W,"나2")=1,20,0)))),"비해당분야")</f>
        <v>비해당분야</v>
      </c>
      <c r="Z1966" s="4" t="str">
        <f>IF(R1966="C",VLOOKUP(K1966,'[1]자격증 backdata'!A:F,6,0),"비해당분야")</f>
        <v>비해당분야</v>
      </c>
      <c r="AA1966" s="4" t="str">
        <f>IF(R1966="C",SUMIF(B:B,B1966,Z:Z),"비해당분야")</f>
        <v>비해당분야</v>
      </c>
      <c r="AB1966" s="4" t="str">
        <f>IF(R1966="C",SUM(Y1966,AA1966),"비해당분야")</f>
        <v>비해당분야</v>
      </c>
      <c r="AC1966" s="4">
        <f>IF(R1966="C",AB1966,X1966)</f>
        <v>4</v>
      </c>
      <c r="AD1966" s="4">
        <f>VLOOKUP(K1966,'[1]자격증 backdata'!A:D,4,0)</f>
        <v>0</v>
      </c>
      <c r="AE1966" s="4">
        <f>IF(_xlfn.MAXIFS(AD:AD,B:B,B1966)&gt;10,10,_xlfn.MAXIFS(AD:AD,B:B,B1966))</f>
        <v>5</v>
      </c>
      <c r="AG1966" s="5" t="str">
        <f>VLOOKUP(K1966,'[1]자격증 backdata'!A:C,3,0)</f>
        <v>M</v>
      </c>
      <c r="AH1966" s="5">
        <f>COUNTIFS($B:$B,$B1966,$AG:$AG,AH$1)</f>
        <v>0</v>
      </c>
      <c r="AI1966" s="5">
        <f>COUNTIFS($B:$B,$B1966,$AG:$AG,AI$1)</f>
        <v>0</v>
      </c>
      <c r="AJ1966" s="5">
        <f>COUNTIFS($B:$B,$B1966,$AG:$AG,AJ$1)</f>
        <v>0</v>
      </c>
      <c r="AK1966" s="5">
        <f>COUNTIFS($B:$B,$B1966,$AG:$AG,AK$1)</f>
        <v>0</v>
      </c>
      <c r="AL1966" s="5">
        <f>COUNTIFS($B:$B,$B1966,$AG:$AG,AL$1)</f>
        <v>0</v>
      </c>
      <c r="AM1966" s="5">
        <f>COUNTIFS($B:$B,$B1966,$AG:$AG,AM$1)</f>
        <v>0</v>
      </c>
      <c r="AN1966" s="5">
        <f>COUNTIFS($B:$B,$B1966,$AG:$AG,AN$1)</f>
        <v>0</v>
      </c>
      <c r="AO1966" s="5">
        <f>COUNTIFS($B:$B,$B1966,$AG:$AG,AO$1)</f>
        <v>0</v>
      </c>
      <c r="AP1966" s="5">
        <f>COUNTIFS($B:$B,$B1966,$AG:$AG,AP$1)</f>
        <v>0</v>
      </c>
      <c r="AQ1966" s="5">
        <f>COUNTIFS($B:$B,$B1966,$AG:$AG,AQ$1)</f>
        <v>0</v>
      </c>
      <c r="AR1966" s="5">
        <f>COUNTIFS($B:$B,$B1966,$AG:$AG,AR$1)</f>
        <v>0</v>
      </c>
      <c r="AS1966" s="5">
        <f>COUNTIFS($B:$B,$B1966,$AG:$AG,AS$1)</f>
        <v>0</v>
      </c>
      <c r="AT1966" s="5">
        <f>COUNTIFS($B:$B,$B1966,$AG:$AG,AT$1)</f>
        <v>1</v>
      </c>
      <c r="AU1966" s="5">
        <f>COUNTIFS($B:$B,$B1966,$AG:$AG,AU$1)</f>
        <v>0</v>
      </c>
    </row>
    <row r="1967" spans="1:47" ht="15" customHeight="1" x14ac:dyDescent="0.35">
      <c r="A1967" s="3">
        <f>IF(B1966=B1967,A1966,A1966+1)</f>
        <v>684</v>
      </c>
      <c r="B1967" s="3" t="s">
        <v>2678</v>
      </c>
      <c r="C1967" s="3" t="s">
        <v>2677</v>
      </c>
      <c r="D1967" s="3" t="s">
        <v>2583</v>
      </c>
      <c r="E1967" s="3" t="s">
        <v>2582</v>
      </c>
      <c r="F1967" s="4" t="s">
        <v>7</v>
      </c>
      <c r="G1967" s="4" t="s">
        <v>8</v>
      </c>
      <c r="H1967" s="4" t="s">
        <v>7</v>
      </c>
      <c r="I1967" s="3">
        <v>1</v>
      </c>
      <c r="J1967" s="3" t="s">
        <v>2588</v>
      </c>
      <c r="K1967" s="3" t="s">
        <v>2587</v>
      </c>
      <c r="L1967" s="3" t="s">
        <v>4</v>
      </c>
      <c r="M1967" s="3" t="s">
        <v>2680</v>
      </c>
      <c r="N1967" s="3" t="s">
        <v>276</v>
      </c>
      <c r="P1967" s="3" t="s">
        <v>669</v>
      </c>
      <c r="Q1967" s="3" t="s">
        <v>1475</v>
      </c>
      <c r="R1967" s="3" t="s">
        <v>2434</v>
      </c>
      <c r="S1967" s="2" t="str">
        <f>IF(P1967="심사불필요","-",VLOOKUP(K1967,'[1]자격증 backdata'!A:G,7,0))</f>
        <v>-</v>
      </c>
      <c r="T1967" s="2" t="str">
        <f>IF(S1967="-","-",IF(COUNTIFS(B:B,B1967,S:S,"필수")&gt;0,"자격요건충족","확인필요"))</f>
        <v>-</v>
      </c>
      <c r="U1967" s="2"/>
      <c r="W1967" s="2">
        <f>IF(Q1967="4급","심사불필요",VLOOKUP(K1967,'[1]자격증 backdata'!A:B,2,0))</f>
        <v>4</v>
      </c>
      <c r="X1967" s="3">
        <f>IF(R1967="A", MIN(20, SUMIFS(W:W, B:B, B1967, R:R, "A")),IF(R1967="B", MIN(30, SUMIFS(W:W, B:B, B1967, R:R, "B")),"비해당분야"))</f>
        <v>6</v>
      </c>
      <c r="Y1967" s="3" t="str">
        <f>IF(R1967="C",MIN(30,IF(COUNTIFS(B:B,B1967,W:W,"가1")=1,25,IF(COUNTIFS(B:B,B1967,W:W,"가1")&gt;=2,30,0))+IF(COUNTIFS(B:B,B1967,W:W,"나1")&gt;=4,30,IF(COUNTIFS(B:B,B1967,W:W,"나1")=3,26,IF(COUNTIFS(B:B,B1967,W:W,"나1")=2,22,IF(COUNTIFS(B:B,B1967,W:W,"나1")=1,18,0)))))+MIN(30,IF(COUNTIFS(B:B,B1967,W:W,"가2")=1,25,IF(COUNTIFS(B:B,B1967,W:W,"가2")&gt;=2,30,0))+IF(COUNTIFS(B:B,B1967,W:W,"나2")=3,30,IF(COUNTIFS(B:B,B1967,W:W,"나2")=2,25,IF(COUNTIFS(B:B,B1967,W:W,"나2")=1,20,0)))),"비해당분야")</f>
        <v>비해당분야</v>
      </c>
      <c r="Z1967" s="3" t="str">
        <f>IF(R1967="C",VLOOKUP(K1967,'[1]자격증 backdata'!A:F,6,0),"비해당분야")</f>
        <v>비해당분야</v>
      </c>
      <c r="AA1967" s="3" t="str">
        <f>IF(R1967="C",SUMIF(B:B,B1967,Z:Z),"비해당분야")</f>
        <v>비해당분야</v>
      </c>
      <c r="AB1967" s="3" t="str">
        <f>IF(R1967="C",SUM(Y1967,AA1967),"비해당분야")</f>
        <v>비해당분야</v>
      </c>
      <c r="AC1967" s="3">
        <f>IF(R1967="C",AB1967,X1967)</f>
        <v>6</v>
      </c>
      <c r="AD1967" s="3">
        <f>VLOOKUP(K1967,'[1]자격증 backdata'!A:D,4,0)</f>
        <v>0</v>
      </c>
      <c r="AE1967" s="3">
        <f>IF(_xlfn.MAXIFS(AD:AD,B:B,B1967)&gt;10,10,_xlfn.MAXIFS(AD:AD,B:B,B1967))</f>
        <v>5</v>
      </c>
      <c r="AG1967" s="2" t="str">
        <f>VLOOKUP(K1967,'[1]자격증 backdata'!A:C,3,0)</f>
        <v>L</v>
      </c>
      <c r="AH1967" s="2">
        <f>COUNTIFS($B:$B,$B1967,$AG:$AG,AH$1)</f>
        <v>0</v>
      </c>
      <c r="AI1967" s="2">
        <f>COUNTIFS($B:$B,$B1967,$AG:$AG,AI$1)</f>
        <v>0</v>
      </c>
      <c r="AJ1967" s="2">
        <f>COUNTIFS($B:$B,$B1967,$AG:$AG,AJ$1)</f>
        <v>0</v>
      </c>
      <c r="AK1967" s="2">
        <f>COUNTIFS($B:$B,$B1967,$AG:$AG,AK$1)</f>
        <v>0</v>
      </c>
      <c r="AL1967" s="2">
        <f>COUNTIFS($B:$B,$B1967,$AG:$AG,AL$1)</f>
        <v>0</v>
      </c>
      <c r="AM1967" s="2">
        <f>COUNTIFS($B:$B,$B1967,$AG:$AG,AM$1)</f>
        <v>0</v>
      </c>
      <c r="AN1967" s="2">
        <f>COUNTIFS($B:$B,$B1967,$AG:$AG,AN$1)</f>
        <v>0</v>
      </c>
      <c r="AO1967" s="2">
        <f>COUNTIFS($B:$B,$B1967,$AG:$AG,AO$1)</f>
        <v>0</v>
      </c>
      <c r="AP1967" s="2">
        <f>COUNTIFS($B:$B,$B1967,$AG:$AG,AP$1)</f>
        <v>0</v>
      </c>
      <c r="AQ1967" s="2">
        <f>COUNTIFS($B:$B,$B1967,$AG:$AG,AQ$1)</f>
        <v>0</v>
      </c>
      <c r="AR1967" s="2">
        <f>COUNTIFS($B:$B,$B1967,$AG:$AG,AR$1)</f>
        <v>0</v>
      </c>
      <c r="AS1967" s="2">
        <f>COUNTIFS($B:$B,$B1967,$AG:$AG,AS$1)</f>
        <v>1</v>
      </c>
      <c r="AT1967" s="2">
        <f>COUNTIFS($B:$B,$B1967,$AG:$AG,AT$1)</f>
        <v>1</v>
      </c>
      <c r="AU1967" s="2">
        <f>COUNTIFS($B:$B,$B1967,$AG:$AG,AU$1)</f>
        <v>0</v>
      </c>
    </row>
    <row r="1968" spans="1:47" ht="15" customHeight="1" x14ac:dyDescent="0.35">
      <c r="A1968" s="7">
        <f>IF(B1967=B1968,A1967,A1967+1)</f>
        <v>684</v>
      </c>
      <c r="B1968" s="7" t="s">
        <v>2678</v>
      </c>
      <c r="C1968" s="7" t="s">
        <v>2677</v>
      </c>
      <c r="D1968" s="7" t="s">
        <v>2583</v>
      </c>
      <c r="E1968" s="7" t="s">
        <v>2582</v>
      </c>
      <c r="F1968" s="4" t="s">
        <v>7</v>
      </c>
      <c r="G1968" s="4" t="s">
        <v>8</v>
      </c>
      <c r="H1968" s="4" t="s">
        <v>7</v>
      </c>
      <c r="I1968" s="3">
        <v>2</v>
      </c>
      <c r="J1968" s="3" t="s">
        <v>38</v>
      </c>
      <c r="K1968" s="3" t="s">
        <v>2659</v>
      </c>
      <c r="L1968" s="3" t="s">
        <v>36</v>
      </c>
      <c r="M1968" s="3" t="s">
        <v>2679</v>
      </c>
      <c r="N1968" s="3" t="s">
        <v>2663</v>
      </c>
      <c r="P1968" s="3" t="s">
        <v>669</v>
      </c>
      <c r="Q1968" s="3" t="s">
        <v>1475</v>
      </c>
      <c r="R1968" s="3" t="s">
        <v>2434</v>
      </c>
      <c r="S1968" s="2" t="str">
        <f>IF(P1968="심사불필요","-",VLOOKUP(K1968,'[1]자격증 backdata'!A:G,7,0))</f>
        <v>-</v>
      </c>
      <c r="T1968" s="2" t="str">
        <f>IF(S1968="-","-",IF(COUNTIFS(B:B,B1968,S:S,"필수")&gt;0,"자격요건충족","확인필요"))</f>
        <v>-</v>
      </c>
      <c r="U1968" s="2"/>
      <c r="W1968" s="2">
        <f>IF(Q1968="4급","심사불필요",VLOOKUP(K1968,'[1]자격증 backdata'!A:B,2,0))</f>
        <v>0</v>
      </c>
      <c r="X1968" s="3">
        <f>IF(R1968="A", MIN(20, SUMIFS(W:W, B:B, B1968, R:R, "A")),IF(R1968="B", MIN(30, SUMIFS(W:W, B:B, B1968, R:R, "B")),"비해당분야"))</f>
        <v>6</v>
      </c>
      <c r="Y1968" s="3" t="str">
        <f>IF(R1968="C",MIN(30,IF(COUNTIFS(B:B,B1968,W:W,"가1")=1,25,IF(COUNTIFS(B:B,B1968,W:W,"가1")&gt;=2,30,0))+IF(COUNTIFS(B:B,B1968,W:W,"나1")&gt;=4,30,IF(COUNTIFS(B:B,B1968,W:W,"나1")=3,26,IF(COUNTIFS(B:B,B1968,W:W,"나1")=2,22,IF(COUNTIFS(B:B,B1968,W:W,"나1")=1,18,0)))))+MIN(30,IF(COUNTIFS(B:B,B1968,W:W,"가2")=1,25,IF(COUNTIFS(B:B,B1968,W:W,"가2")&gt;=2,30,0))+IF(COUNTIFS(B:B,B1968,W:W,"나2")=3,30,IF(COUNTIFS(B:B,B1968,W:W,"나2")=2,25,IF(COUNTIFS(B:B,B1968,W:W,"나2")=1,20,0)))),"비해당분야")</f>
        <v>비해당분야</v>
      </c>
      <c r="Z1968" s="3" t="str">
        <f>IF(R1968="C",VLOOKUP(K1968,'[1]자격증 backdata'!A:F,6,0),"비해당분야")</f>
        <v>비해당분야</v>
      </c>
      <c r="AA1968" s="3" t="str">
        <f>IF(R1968="C",SUMIF(B:B,B1968,Z:Z),"비해당분야")</f>
        <v>비해당분야</v>
      </c>
      <c r="AB1968" s="3" t="str">
        <f>IF(R1968="C",SUM(Y1968,AA1968),"비해당분야")</f>
        <v>비해당분야</v>
      </c>
      <c r="AC1968" s="3">
        <f>IF(R1968="C",AB1968,X1968)</f>
        <v>6</v>
      </c>
      <c r="AD1968" s="3">
        <f>VLOOKUP(K1968,'[1]자격증 backdata'!A:D,4,0)</f>
        <v>5</v>
      </c>
      <c r="AE1968" s="3">
        <f>IF(_xlfn.MAXIFS(AD:AD,B:B,B1968)&gt;10,10,_xlfn.MAXIFS(AD:AD,B:B,B1968))</f>
        <v>5</v>
      </c>
      <c r="AG1968" s="2">
        <f>VLOOKUP(K1968,'[1]자격증 backdata'!A:C,3,0)</f>
        <v>0</v>
      </c>
      <c r="AH1968" s="2">
        <f>COUNTIFS($B:$B,$B1968,$AG:$AG,AH$1)</f>
        <v>0</v>
      </c>
      <c r="AI1968" s="2">
        <f>COUNTIFS($B:$B,$B1968,$AG:$AG,AI$1)</f>
        <v>0</v>
      </c>
      <c r="AJ1968" s="2">
        <f>COUNTIFS($B:$B,$B1968,$AG:$AG,AJ$1)</f>
        <v>0</v>
      </c>
      <c r="AK1968" s="2">
        <f>COUNTIFS($B:$B,$B1968,$AG:$AG,AK$1)</f>
        <v>0</v>
      </c>
      <c r="AL1968" s="2">
        <f>COUNTIFS($B:$B,$B1968,$AG:$AG,AL$1)</f>
        <v>0</v>
      </c>
      <c r="AM1968" s="2">
        <f>COUNTIFS($B:$B,$B1968,$AG:$AG,AM$1)</f>
        <v>0</v>
      </c>
      <c r="AN1968" s="2">
        <f>COUNTIFS($B:$B,$B1968,$AG:$AG,AN$1)</f>
        <v>0</v>
      </c>
      <c r="AO1968" s="2">
        <f>COUNTIFS($B:$B,$B1968,$AG:$AG,AO$1)</f>
        <v>0</v>
      </c>
      <c r="AP1968" s="2">
        <f>COUNTIFS($B:$B,$B1968,$AG:$AG,AP$1)</f>
        <v>0</v>
      </c>
      <c r="AQ1968" s="2">
        <f>COUNTIFS($B:$B,$B1968,$AG:$AG,AQ$1)</f>
        <v>0</v>
      </c>
      <c r="AR1968" s="2">
        <f>COUNTIFS($B:$B,$B1968,$AG:$AG,AR$1)</f>
        <v>0</v>
      </c>
      <c r="AS1968" s="2">
        <f>COUNTIFS($B:$B,$B1968,$AG:$AG,AS$1)</f>
        <v>1</v>
      </c>
      <c r="AT1968" s="2">
        <f>COUNTIFS($B:$B,$B1968,$AG:$AG,AT$1)</f>
        <v>1</v>
      </c>
      <c r="AU1968" s="2">
        <f>COUNTIFS($B:$B,$B1968,$AG:$AG,AU$1)</f>
        <v>0</v>
      </c>
    </row>
    <row r="1969" spans="1:47" ht="15" customHeight="1" x14ac:dyDescent="0.35">
      <c r="A1969" s="7">
        <f>IF(B1968=B1969,A1968,A1968+1)</f>
        <v>684</v>
      </c>
      <c r="B1969" s="7" t="s">
        <v>2678</v>
      </c>
      <c r="C1969" s="7" t="s">
        <v>2677</v>
      </c>
      <c r="D1969" s="7" t="s">
        <v>2583</v>
      </c>
      <c r="E1969" s="7" t="s">
        <v>2582</v>
      </c>
      <c r="F1969" s="4" t="s">
        <v>7</v>
      </c>
      <c r="G1969" s="4" t="s">
        <v>8</v>
      </c>
      <c r="H1969" s="4" t="s">
        <v>7</v>
      </c>
      <c r="I1969" s="3">
        <v>3</v>
      </c>
      <c r="J1969" s="3" t="s">
        <v>57</v>
      </c>
      <c r="K1969" s="3" t="s">
        <v>2599</v>
      </c>
      <c r="L1969" s="3" t="s">
        <v>55</v>
      </c>
      <c r="M1969" s="3" t="s">
        <v>2676</v>
      </c>
      <c r="N1969" s="3" t="s">
        <v>2164</v>
      </c>
      <c r="P1969" s="3" t="s">
        <v>669</v>
      </c>
      <c r="Q1969" s="3" t="s">
        <v>1475</v>
      </c>
      <c r="R1969" s="3" t="s">
        <v>2434</v>
      </c>
      <c r="S1969" s="2" t="str">
        <f>IF(P1969="심사불필요","-",VLOOKUP(K1969,'[1]자격증 backdata'!A:G,7,0))</f>
        <v>-</v>
      </c>
      <c r="T1969" s="2" t="str">
        <f>IF(S1969="-","-",IF(COUNTIFS(B:B,B1969,S:S,"필수")&gt;0,"자격요건충족","확인필요"))</f>
        <v>-</v>
      </c>
      <c r="U1969" s="2"/>
      <c r="W1969" s="2">
        <f>IF(Q1969="4급","심사불필요",VLOOKUP(K1969,'[1]자격증 backdata'!A:B,2,0))</f>
        <v>2</v>
      </c>
      <c r="X1969" s="3">
        <f>IF(R1969="A", MIN(20, SUMIFS(W:W, B:B, B1969, R:R, "A")),IF(R1969="B", MIN(30, SUMIFS(W:W, B:B, B1969, R:R, "B")),"비해당분야"))</f>
        <v>6</v>
      </c>
      <c r="Y1969" s="3" t="str">
        <f>IF(R1969="C",MIN(30,IF(COUNTIFS(B:B,B1969,W:W,"가1")=1,25,IF(COUNTIFS(B:B,B1969,W:W,"가1")&gt;=2,30,0))+IF(COUNTIFS(B:B,B1969,W:W,"나1")&gt;=4,30,IF(COUNTIFS(B:B,B1969,W:W,"나1")=3,26,IF(COUNTIFS(B:B,B1969,W:W,"나1")=2,22,IF(COUNTIFS(B:B,B1969,W:W,"나1")=1,18,0)))))+MIN(30,IF(COUNTIFS(B:B,B1969,W:W,"가2")=1,25,IF(COUNTIFS(B:B,B1969,W:W,"가2")&gt;=2,30,0))+IF(COUNTIFS(B:B,B1969,W:W,"나2")=3,30,IF(COUNTIFS(B:B,B1969,W:W,"나2")=2,25,IF(COUNTIFS(B:B,B1969,W:W,"나2")=1,20,0)))),"비해당분야")</f>
        <v>비해당분야</v>
      </c>
      <c r="Z1969" s="3" t="str">
        <f>IF(R1969="C",VLOOKUP(K1969,'[1]자격증 backdata'!A:F,6,0),"비해당분야")</f>
        <v>비해당분야</v>
      </c>
      <c r="AA1969" s="3" t="str">
        <f>IF(R1969="C",SUMIF(B:B,B1969,Z:Z),"비해당분야")</f>
        <v>비해당분야</v>
      </c>
      <c r="AB1969" s="3" t="str">
        <f>IF(R1969="C",SUM(Y1969,AA1969),"비해당분야")</f>
        <v>비해당분야</v>
      </c>
      <c r="AC1969" s="3">
        <f>IF(R1969="C",AB1969,X1969)</f>
        <v>6</v>
      </c>
      <c r="AD1969" s="3">
        <f>VLOOKUP(K1969,'[1]자격증 backdata'!A:D,4,0)</f>
        <v>0</v>
      </c>
      <c r="AE1969" s="3">
        <f>IF(_xlfn.MAXIFS(AD:AD,B:B,B1969)&gt;10,10,_xlfn.MAXIFS(AD:AD,B:B,B1969))</f>
        <v>5</v>
      </c>
      <c r="AG1969" s="2" t="str">
        <f>VLOOKUP(K1969,'[1]자격증 backdata'!A:C,3,0)</f>
        <v>M</v>
      </c>
      <c r="AH1969" s="2">
        <f>COUNTIFS($B:$B,$B1969,$AG:$AG,AH$1)</f>
        <v>0</v>
      </c>
      <c r="AI1969" s="2">
        <f>COUNTIFS($B:$B,$B1969,$AG:$AG,AI$1)</f>
        <v>0</v>
      </c>
      <c r="AJ1969" s="2">
        <f>COUNTIFS($B:$B,$B1969,$AG:$AG,AJ$1)</f>
        <v>0</v>
      </c>
      <c r="AK1969" s="2">
        <f>COUNTIFS($B:$B,$B1969,$AG:$AG,AK$1)</f>
        <v>0</v>
      </c>
      <c r="AL1969" s="2">
        <f>COUNTIFS($B:$B,$B1969,$AG:$AG,AL$1)</f>
        <v>0</v>
      </c>
      <c r="AM1969" s="2">
        <f>COUNTIFS($B:$B,$B1969,$AG:$AG,AM$1)</f>
        <v>0</v>
      </c>
      <c r="AN1969" s="2">
        <f>COUNTIFS($B:$B,$B1969,$AG:$AG,AN$1)</f>
        <v>0</v>
      </c>
      <c r="AO1969" s="2">
        <f>COUNTIFS($B:$B,$B1969,$AG:$AG,AO$1)</f>
        <v>0</v>
      </c>
      <c r="AP1969" s="2">
        <f>COUNTIFS($B:$B,$B1969,$AG:$AG,AP$1)</f>
        <v>0</v>
      </c>
      <c r="AQ1969" s="2">
        <f>COUNTIFS($B:$B,$B1969,$AG:$AG,AQ$1)</f>
        <v>0</v>
      </c>
      <c r="AR1969" s="2">
        <f>COUNTIFS($B:$B,$B1969,$AG:$AG,AR$1)</f>
        <v>0</v>
      </c>
      <c r="AS1969" s="2">
        <f>COUNTIFS($B:$B,$B1969,$AG:$AG,AS$1)</f>
        <v>1</v>
      </c>
      <c r="AT1969" s="2">
        <f>COUNTIFS($B:$B,$B1969,$AG:$AG,AT$1)</f>
        <v>1</v>
      </c>
      <c r="AU1969" s="2">
        <f>COUNTIFS($B:$B,$B1969,$AG:$AG,AU$1)</f>
        <v>0</v>
      </c>
    </row>
    <row r="1970" spans="1:47" ht="15" customHeight="1" x14ac:dyDescent="0.35">
      <c r="A1970" s="4">
        <f>IF(B1969=B1970,A1969,A1969+1)</f>
        <v>685</v>
      </c>
      <c r="B1970" s="4" t="s">
        <v>2671</v>
      </c>
      <c r="C1970" s="4" t="s">
        <v>2670</v>
      </c>
      <c r="D1970" s="4" t="s">
        <v>2583</v>
      </c>
      <c r="E1970" s="4" t="s">
        <v>2582</v>
      </c>
      <c r="F1970" s="4" t="s">
        <v>7</v>
      </c>
      <c r="G1970" s="4" t="s">
        <v>8</v>
      </c>
      <c r="H1970" s="4" t="s">
        <v>7</v>
      </c>
      <c r="I1970" s="4">
        <v>1</v>
      </c>
      <c r="J1970" s="4" t="s">
        <v>69</v>
      </c>
      <c r="K1970" s="4" t="s">
        <v>2590</v>
      </c>
      <c r="L1970" s="4" t="s">
        <v>36</v>
      </c>
      <c r="M1970" s="4" t="s">
        <v>2675</v>
      </c>
      <c r="N1970" s="4" t="s">
        <v>189</v>
      </c>
      <c r="P1970" s="4" t="s">
        <v>669</v>
      </c>
      <c r="Q1970" s="4" t="s">
        <v>1475</v>
      </c>
      <c r="R1970" s="4" t="s">
        <v>2434</v>
      </c>
      <c r="S1970" s="5" t="str">
        <f>IF(P1970="심사불필요","-",VLOOKUP(K1970,'[1]자격증 backdata'!A:G,7,0))</f>
        <v>-</v>
      </c>
      <c r="T1970" s="5" t="str">
        <f>IF(S1970="-","-",IF(COUNTIFS(B:B,B1970,S:S,"필수")&gt;0,"자격요건충족","확인필요"))</f>
        <v>-</v>
      </c>
      <c r="U1970" s="5"/>
      <c r="W1970" s="5">
        <f>IF(Q1970="4급","심사불필요",VLOOKUP(K1970,'[1]자격증 backdata'!A:B,2,0))</f>
        <v>0</v>
      </c>
      <c r="X1970" s="4">
        <f>IF(R1970="A", MIN(20, SUMIFS(W:W, B:B, B1970, R:R, "A")),IF(R1970="B", MIN(30, SUMIFS(W:W, B:B, B1970, R:R, "B")),"비해당분야"))</f>
        <v>8</v>
      </c>
      <c r="Y1970" s="4" t="str">
        <f>IF(R1970="C",MIN(30,IF(COUNTIFS(B:B,B1970,W:W,"가1")=1,25,IF(COUNTIFS(B:B,B1970,W:W,"가1")&gt;=2,30,0))+IF(COUNTIFS(B:B,B1970,W:W,"나1")&gt;=4,30,IF(COUNTIFS(B:B,B1970,W:W,"나1")=3,26,IF(COUNTIFS(B:B,B1970,W:W,"나1")=2,22,IF(COUNTIFS(B:B,B1970,W:W,"나1")=1,18,0)))))+MIN(30,IF(COUNTIFS(B:B,B1970,W:W,"가2")=1,25,IF(COUNTIFS(B:B,B1970,W:W,"가2")&gt;=2,30,0))+IF(COUNTIFS(B:B,B1970,W:W,"나2")=3,30,IF(COUNTIFS(B:B,B1970,W:W,"나2")=2,25,IF(COUNTIFS(B:B,B1970,W:W,"나2")=1,20,0)))),"비해당분야")</f>
        <v>비해당분야</v>
      </c>
      <c r="Z1970" s="4" t="str">
        <f>IF(R1970="C",VLOOKUP(K1970,'[1]자격증 backdata'!A:F,6,0),"비해당분야")</f>
        <v>비해당분야</v>
      </c>
      <c r="AA1970" s="4" t="str">
        <f>IF(R1970="C",SUMIF(B:B,B1970,Z:Z),"비해당분야")</f>
        <v>비해당분야</v>
      </c>
      <c r="AB1970" s="4" t="str">
        <f>IF(R1970="C",SUM(Y1970,AA1970),"비해당분야")</f>
        <v>비해당분야</v>
      </c>
      <c r="AC1970" s="4">
        <f>IF(R1970="C",AB1970,X1970)</f>
        <v>8</v>
      </c>
      <c r="AD1970" s="4">
        <f>VLOOKUP(K1970,'[1]자격증 backdata'!A:D,4,0)</f>
        <v>5</v>
      </c>
      <c r="AE1970" s="4">
        <f>IF(_xlfn.MAXIFS(AD:AD,B:B,B1970)&gt;10,10,_xlfn.MAXIFS(AD:AD,B:B,B1970))</f>
        <v>5</v>
      </c>
      <c r="AG1970" s="5">
        <f>VLOOKUP(K1970,'[1]자격증 backdata'!A:C,3,0)</f>
        <v>0</v>
      </c>
      <c r="AH1970" s="5">
        <f>COUNTIFS($B:$B,$B1970,$AG:$AG,AH$1)</f>
        <v>0</v>
      </c>
      <c r="AI1970" s="5">
        <f>COUNTIFS($B:$B,$B1970,$AG:$AG,AI$1)</f>
        <v>0</v>
      </c>
      <c r="AJ1970" s="5">
        <f>COUNTIFS($B:$B,$B1970,$AG:$AG,AJ$1)</f>
        <v>0</v>
      </c>
      <c r="AK1970" s="5">
        <f>COUNTIFS($B:$B,$B1970,$AG:$AG,AK$1)</f>
        <v>0</v>
      </c>
      <c r="AL1970" s="5">
        <f>COUNTIFS($B:$B,$B1970,$AG:$AG,AL$1)</f>
        <v>0</v>
      </c>
      <c r="AM1970" s="5">
        <f>COUNTIFS($B:$B,$B1970,$AG:$AG,AM$1)</f>
        <v>0</v>
      </c>
      <c r="AN1970" s="5">
        <f>COUNTIFS($B:$B,$B1970,$AG:$AG,AN$1)</f>
        <v>0</v>
      </c>
      <c r="AO1970" s="5">
        <f>COUNTIFS($B:$B,$B1970,$AG:$AG,AO$1)</f>
        <v>1</v>
      </c>
      <c r="AP1970" s="5">
        <f>COUNTIFS($B:$B,$B1970,$AG:$AG,AP$1)</f>
        <v>0</v>
      </c>
      <c r="AQ1970" s="5">
        <f>COUNTIFS($B:$B,$B1970,$AG:$AG,AQ$1)</f>
        <v>1</v>
      </c>
      <c r="AR1970" s="5">
        <f>COUNTIFS($B:$B,$B1970,$AG:$AG,AR$1)</f>
        <v>0</v>
      </c>
      <c r="AS1970" s="5">
        <f>COUNTIFS($B:$B,$B1970,$AG:$AG,AS$1)</f>
        <v>0</v>
      </c>
      <c r="AT1970" s="5">
        <f>COUNTIFS($B:$B,$B1970,$AG:$AG,AT$1)</f>
        <v>1</v>
      </c>
      <c r="AU1970" s="5">
        <f>COUNTIFS($B:$B,$B1970,$AG:$AG,AU$1)</f>
        <v>0</v>
      </c>
    </row>
    <row r="1971" spans="1:47" ht="15" customHeight="1" x14ac:dyDescent="0.35">
      <c r="A1971" s="6">
        <f>IF(B1970=B1971,A1970,A1970+1)</f>
        <v>685</v>
      </c>
      <c r="B1971" s="6" t="s">
        <v>2671</v>
      </c>
      <c r="C1971" s="6" t="s">
        <v>2670</v>
      </c>
      <c r="D1971" s="6" t="s">
        <v>2583</v>
      </c>
      <c r="E1971" s="6" t="s">
        <v>2582</v>
      </c>
      <c r="F1971" s="4" t="s">
        <v>7</v>
      </c>
      <c r="G1971" s="4" t="s">
        <v>8</v>
      </c>
      <c r="H1971" s="4" t="s">
        <v>7</v>
      </c>
      <c r="I1971" s="4">
        <v>2</v>
      </c>
      <c r="J1971" s="4" t="s">
        <v>653</v>
      </c>
      <c r="K1971" s="4" t="s">
        <v>2596</v>
      </c>
      <c r="L1971" s="4" t="s">
        <v>651</v>
      </c>
      <c r="M1971" s="4" t="s">
        <v>2674</v>
      </c>
      <c r="N1971" s="4" t="s">
        <v>2531</v>
      </c>
      <c r="P1971" s="4" t="s">
        <v>669</v>
      </c>
      <c r="Q1971" s="4" t="s">
        <v>1475</v>
      </c>
      <c r="R1971" s="4" t="s">
        <v>2434</v>
      </c>
      <c r="S1971" s="5" t="str">
        <f>IF(P1971="심사불필요","-",VLOOKUP(K1971,'[1]자격증 backdata'!A:G,7,0))</f>
        <v>-</v>
      </c>
      <c r="T1971" s="5" t="str">
        <f>IF(S1971="-","-",IF(COUNTIFS(B:B,B1971,S:S,"필수")&gt;0,"자격요건충족","확인필요"))</f>
        <v>-</v>
      </c>
      <c r="U1971" s="5"/>
      <c r="W1971" s="5">
        <f>IF(Q1971="4급","심사불필요",VLOOKUP(K1971,'[1]자격증 backdata'!A:B,2,0))</f>
        <v>4</v>
      </c>
      <c r="X1971" s="4">
        <f>IF(R1971="A", MIN(20, SUMIFS(W:W, B:B, B1971, R:R, "A")),IF(R1971="B", MIN(30, SUMIFS(W:W, B:B, B1971, R:R, "B")),"비해당분야"))</f>
        <v>8</v>
      </c>
      <c r="Y1971" s="4" t="str">
        <f>IF(R1971="C",MIN(30,IF(COUNTIFS(B:B,B1971,W:W,"가1")=1,25,IF(COUNTIFS(B:B,B1971,W:W,"가1")&gt;=2,30,0))+IF(COUNTIFS(B:B,B1971,W:W,"나1")&gt;=4,30,IF(COUNTIFS(B:B,B1971,W:W,"나1")=3,26,IF(COUNTIFS(B:B,B1971,W:W,"나1")=2,22,IF(COUNTIFS(B:B,B1971,W:W,"나1")=1,18,0)))))+MIN(30,IF(COUNTIFS(B:B,B1971,W:W,"가2")=1,25,IF(COUNTIFS(B:B,B1971,W:W,"가2")&gt;=2,30,0))+IF(COUNTIFS(B:B,B1971,W:W,"나2")=3,30,IF(COUNTIFS(B:B,B1971,W:W,"나2")=2,25,IF(COUNTIFS(B:B,B1971,W:W,"나2")=1,20,0)))),"비해당분야")</f>
        <v>비해당분야</v>
      </c>
      <c r="Z1971" s="4" t="str">
        <f>IF(R1971="C",VLOOKUP(K1971,'[1]자격증 backdata'!A:F,6,0),"비해당분야")</f>
        <v>비해당분야</v>
      </c>
      <c r="AA1971" s="4" t="str">
        <f>IF(R1971="C",SUMIF(B:B,B1971,Z:Z),"비해당분야")</f>
        <v>비해당분야</v>
      </c>
      <c r="AB1971" s="4" t="str">
        <f>IF(R1971="C",SUM(Y1971,AA1971),"비해당분야")</f>
        <v>비해당분야</v>
      </c>
      <c r="AC1971" s="4">
        <f>IF(R1971="C",AB1971,X1971)</f>
        <v>8</v>
      </c>
      <c r="AD1971" s="4">
        <f>VLOOKUP(K1971,'[1]자격증 backdata'!A:D,4,0)</f>
        <v>0</v>
      </c>
      <c r="AE1971" s="4">
        <f>IF(_xlfn.MAXIFS(AD:AD,B:B,B1971)&gt;10,10,_xlfn.MAXIFS(AD:AD,B:B,B1971))</f>
        <v>5</v>
      </c>
      <c r="AG1971" s="5" t="str">
        <f>VLOOKUP(K1971,'[1]자격증 backdata'!A:C,3,0)</f>
        <v>H</v>
      </c>
      <c r="AH1971" s="5">
        <f>COUNTIFS($B:$B,$B1971,$AG:$AG,AH$1)</f>
        <v>0</v>
      </c>
      <c r="AI1971" s="5">
        <f>COUNTIFS($B:$B,$B1971,$AG:$AG,AI$1)</f>
        <v>0</v>
      </c>
      <c r="AJ1971" s="5">
        <f>COUNTIFS($B:$B,$B1971,$AG:$AG,AJ$1)</f>
        <v>0</v>
      </c>
      <c r="AK1971" s="5">
        <f>COUNTIFS($B:$B,$B1971,$AG:$AG,AK$1)</f>
        <v>0</v>
      </c>
      <c r="AL1971" s="5">
        <f>COUNTIFS($B:$B,$B1971,$AG:$AG,AL$1)</f>
        <v>0</v>
      </c>
      <c r="AM1971" s="5">
        <f>COUNTIFS($B:$B,$B1971,$AG:$AG,AM$1)</f>
        <v>0</v>
      </c>
      <c r="AN1971" s="5">
        <f>COUNTIFS($B:$B,$B1971,$AG:$AG,AN$1)</f>
        <v>0</v>
      </c>
      <c r="AO1971" s="5">
        <f>COUNTIFS($B:$B,$B1971,$AG:$AG,AO$1)</f>
        <v>1</v>
      </c>
      <c r="AP1971" s="5">
        <f>COUNTIFS($B:$B,$B1971,$AG:$AG,AP$1)</f>
        <v>0</v>
      </c>
      <c r="AQ1971" s="5">
        <f>COUNTIFS($B:$B,$B1971,$AG:$AG,AQ$1)</f>
        <v>1</v>
      </c>
      <c r="AR1971" s="5">
        <f>COUNTIFS($B:$B,$B1971,$AG:$AG,AR$1)</f>
        <v>0</v>
      </c>
      <c r="AS1971" s="5">
        <f>COUNTIFS($B:$B,$B1971,$AG:$AG,AS$1)</f>
        <v>0</v>
      </c>
      <c r="AT1971" s="5">
        <f>COUNTIFS($B:$B,$B1971,$AG:$AG,AT$1)</f>
        <v>1</v>
      </c>
      <c r="AU1971" s="5">
        <f>COUNTIFS($B:$B,$B1971,$AG:$AG,AU$1)</f>
        <v>0</v>
      </c>
    </row>
    <row r="1972" spans="1:47" ht="15" customHeight="1" x14ac:dyDescent="0.35">
      <c r="A1972" s="6">
        <f>IF(B1971=B1972,A1971,A1971+1)</f>
        <v>685</v>
      </c>
      <c r="B1972" s="6" t="s">
        <v>2671</v>
      </c>
      <c r="C1972" s="6" t="s">
        <v>2670</v>
      </c>
      <c r="D1972" s="6" t="s">
        <v>2583</v>
      </c>
      <c r="E1972" s="6" t="s">
        <v>2582</v>
      </c>
      <c r="F1972" s="4" t="s">
        <v>7</v>
      </c>
      <c r="G1972" s="4" t="s">
        <v>8</v>
      </c>
      <c r="H1972" s="4" t="s">
        <v>7</v>
      </c>
      <c r="I1972" s="4">
        <v>3</v>
      </c>
      <c r="J1972" s="4" t="s">
        <v>57</v>
      </c>
      <c r="K1972" s="4" t="s">
        <v>2599</v>
      </c>
      <c r="L1972" s="4" t="s">
        <v>55</v>
      </c>
      <c r="M1972" s="4" t="s">
        <v>2673</v>
      </c>
      <c r="N1972" s="4" t="s">
        <v>2672</v>
      </c>
      <c r="P1972" s="4" t="s">
        <v>669</v>
      </c>
      <c r="Q1972" s="4" t="s">
        <v>1475</v>
      </c>
      <c r="R1972" s="4" t="s">
        <v>2434</v>
      </c>
      <c r="S1972" s="5" t="str">
        <f>IF(P1972="심사불필요","-",VLOOKUP(K1972,'[1]자격증 backdata'!A:G,7,0))</f>
        <v>-</v>
      </c>
      <c r="T1972" s="5" t="str">
        <f>IF(S1972="-","-",IF(COUNTIFS(B:B,B1972,S:S,"필수")&gt;0,"자격요건충족","확인필요"))</f>
        <v>-</v>
      </c>
      <c r="U1972" s="5"/>
      <c r="W1972" s="5">
        <f>IF(Q1972="4급","심사불필요",VLOOKUP(K1972,'[1]자격증 backdata'!A:B,2,0))</f>
        <v>2</v>
      </c>
      <c r="X1972" s="4">
        <f>IF(R1972="A", MIN(20, SUMIFS(W:W, B:B, B1972, R:R, "A")),IF(R1972="B", MIN(30, SUMIFS(W:W, B:B, B1972, R:R, "B")),"비해당분야"))</f>
        <v>8</v>
      </c>
      <c r="Y1972" s="4" t="str">
        <f>IF(R1972="C",MIN(30,IF(COUNTIFS(B:B,B1972,W:W,"가1")=1,25,IF(COUNTIFS(B:B,B1972,W:W,"가1")&gt;=2,30,0))+IF(COUNTIFS(B:B,B1972,W:W,"나1")&gt;=4,30,IF(COUNTIFS(B:B,B1972,W:W,"나1")=3,26,IF(COUNTIFS(B:B,B1972,W:W,"나1")=2,22,IF(COUNTIFS(B:B,B1972,W:W,"나1")=1,18,0)))))+MIN(30,IF(COUNTIFS(B:B,B1972,W:W,"가2")=1,25,IF(COUNTIFS(B:B,B1972,W:W,"가2")&gt;=2,30,0))+IF(COUNTIFS(B:B,B1972,W:W,"나2")=3,30,IF(COUNTIFS(B:B,B1972,W:W,"나2")=2,25,IF(COUNTIFS(B:B,B1972,W:W,"나2")=1,20,0)))),"비해당분야")</f>
        <v>비해당분야</v>
      </c>
      <c r="Z1972" s="4" t="str">
        <f>IF(R1972="C",VLOOKUP(K1972,'[1]자격증 backdata'!A:F,6,0),"비해당분야")</f>
        <v>비해당분야</v>
      </c>
      <c r="AA1972" s="4" t="str">
        <f>IF(R1972="C",SUMIF(B:B,B1972,Z:Z),"비해당분야")</f>
        <v>비해당분야</v>
      </c>
      <c r="AB1972" s="4" t="str">
        <f>IF(R1972="C",SUM(Y1972,AA1972),"비해당분야")</f>
        <v>비해당분야</v>
      </c>
      <c r="AC1972" s="4">
        <f>IF(R1972="C",AB1972,X1972)</f>
        <v>8</v>
      </c>
      <c r="AD1972" s="4">
        <f>VLOOKUP(K1972,'[1]자격증 backdata'!A:D,4,0)</f>
        <v>0</v>
      </c>
      <c r="AE1972" s="4">
        <f>IF(_xlfn.MAXIFS(AD:AD,B:B,B1972)&gt;10,10,_xlfn.MAXIFS(AD:AD,B:B,B1972))</f>
        <v>5</v>
      </c>
      <c r="AG1972" s="5" t="str">
        <f>VLOOKUP(K1972,'[1]자격증 backdata'!A:C,3,0)</f>
        <v>M</v>
      </c>
      <c r="AH1972" s="5">
        <f>COUNTIFS($B:$B,$B1972,$AG:$AG,AH$1)</f>
        <v>0</v>
      </c>
      <c r="AI1972" s="5">
        <f>COUNTIFS($B:$B,$B1972,$AG:$AG,AI$1)</f>
        <v>0</v>
      </c>
      <c r="AJ1972" s="5">
        <f>COUNTIFS($B:$B,$B1972,$AG:$AG,AJ$1)</f>
        <v>0</v>
      </c>
      <c r="AK1972" s="5">
        <f>COUNTIFS($B:$B,$B1972,$AG:$AG,AK$1)</f>
        <v>0</v>
      </c>
      <c r="AL1972" s="5">
        <f>COUNTIFS($B:$B,$B1972,$AG:$AG,AL$1)</f>
        <v>0</v>
      </c>
      <c r="AM1972" s="5">
        <f>COUNTIFS($B:$B,$B1972,$AG:$AG,AM$1)</f>
        <v>0</v>
      </c>
      <c r="AN1972" s="5">
        <f>COUNTIFS($B:$B,$B1972,$AG:$AG,AN$1)</f>
        <v>0</v>
      </c>
      <c r="AO1972" s="5">
        <f>COUNTIFS($B:$B,$B1972,$AG:$AG,AO$1)</f>
        <v>1</v>
      </c>
      <c r="AP1972" s="5">
        <f>COUNTIFS($B:$B,$B1972,$AG:$AG,AP$1)</f>
        <v>0</v>
      </c>
      <c r="AQ1972" s="5">
        <f>COUNTIFS($B:$B,$B1972,$AG:$AG,AQ$1)</f>
        <v>1</v>
      </c>
      <c r="AR1972" s="5">
        <f>COUNTIFS($B:$B,$B1972,$AG:$AG,AR$1)</f>
        <v>0</v>
      </c>
      <c r="AS1972" s="5">
        <f>COUNTIFS($B:$B,$B1972,$AG:$AG,AS$1)</f>
        <v>0</v>
      </c>
      <c r="AT1972" s="5">
        <f>COUNTIFS($B:$B,$B1972,$AG:$AG,AT$1)</f>
        <v>1</v>
      </c>
      <c r="AU1972" s="5">
        <f>COUNTIFS($B:$B,$B1972,$AG:$AG,AU$1)</f>
        <v>0</v>
      </c>
    </row>
    <row r="1973" spans="1:47" ht="15" customHeight="1" x14ac:dyDescent="0.35">
      <c r="A1973" s="6">
        <f>IF(B1972=B1973,A1972,A1972+1)</f>
        <v>685</v>
      </c>
      <c r="B1973" s="6" t="s">
        <v>2671</v>
      </c>
      <c r="C1973" s="6" t="s">
        <v>2670</v>
      </c>
      <c r="D1973" s="6" t="s">
        <v>2583</v>
      </c>
      <c r="E1973" s="6" t="s">
        <v>2582</v>
      </c>
      <c r="F1973" s="4" t="s">
        <v>7</v>
      </c>
      <c r="G1973" s="4" t="s">
        <v>8</v>
      </c>
      <c r="H1973" s="4" t="s">
        <v>7</v>
      </c>
      <c r="I1973" s="4">
        <v>4</v>
      </c>
      <c r="J1973" s="4" t="s">
        <v>364</v>
      </c>
      <c r="K1973" s="4" t="s">
        <v>2669</v>
      </c>
      <c r="L1973" s="4" t="s">
        <v>254</v>
      </c>
      <c r="M1973" s="4" t="s">
        <v>2668</v>
      </c>
      <c r="N1973" s="4" t="s">
        <v>616</v>
      </c>
      <c r="P1973" s="4" t="s">
        <v>669</v>
      </c>
      <c r="Q1973" s="4" t="s">
        <v>1475</v>
      </c>
      <c r="R1973" s="4" t="s">
        <v>2434</v>
      </c>
      <c r="S1973" s="5" t="str">
        <f>IF(P1973="심사불필요","-",VLOOKUP(K1973,'[1]자격증 backdata'!A:G,7,0))</f>
        <v>-</v>
      </c>
      <c r="T1973" s="5" t="str">
        <f>IF(S1973="-","-",IF(COUNTIFS(B:B,B1973,S:S,"필수")&gt;0,"자격요건충족","확인필요"))</f>
        <v>-</v>
      </c>
      <c r="U1973" s="5"/>
      <c r="W1973" s="5">
        <f>IF(Q1973="4급","심사불필요",VLOOKUP(K1973,'[1]자격증 backdata'!A:B,2,0))</f>
        <v>2</v>
      </c>
      <c r="X1973" s="4">
        <f>IF(R1973="A", MIN(20, SUMIFS(W:W, B:B, B1973, R:R, "A")),IF(R1973="B", MIN(30, SUMIFS(W:W, B:B, B1973, R:R, "B")),"비해당분야"))</f>
        <v>8</v>
      </c>
      <c r="Y1973" s="4" t="str">
        <f>IF(R1973="C",MIN(30,IF(COUNTIFS(B:B,B1973,W:W,"가1")=1,25,IF(COUNTIFS(B:B,B1973,W:W,"가1")&gt;=2,30,0))+IF(COUNTIFS(B:B,B1973,W:W,"나1")&gt;=4,30,IF(COUNTIFS(B:B,B1973,W:W,"나1")=3,26,IF(COUNTIFS(B:B,B1973,W:W,"나1")=2,22,IF(COUNTIFS(B:B,B1973,W:W,"나1")=1,18,0)))))+MIN(30,IF(COUNTIFS(B:B,B1973,W:W,"가2")=1,25,IF(COUNTIFS(B:B,B1973,W:W,"가2")&gt;=2,30,0))+IF(COUNTIFS(B:B,B1973,W:W,"나2")=3,30,IF(COUNTIFS(B:B,B1973,W:W,"나2")=2,25,IF(COUNTIFS(B:B,B1973,W:W,"나2")=1,20,0)))),"비해당분야")</f>
        <v>비해당분야</v>
      </c>
      <c r="Z1973" s="4" t="str">
        <f>IF(R1973="C",VLOOKUP(K1973,'[1]자격증 backdata'!A:F,6,0),"비해당분야")</f>
        <v>비해당분야</v>
      </c>
      <c r="AA1973" s="4" t="str">
        <f>IF(R1973="C",SUMIF(B:B,B1973,Z:Z),"비해당분야")</f>
        <v>비해당분야</v>
      </c>
      <c r="AB1973" s="4" t="str">
        <f>IF(R1973="C",SUM(Y1973,AA1973),"비해당분야")</f>
        <v>비해당분야</v>
      </c>
      <c r="AC1973" s="4">
        <f>IF(R1973="C",AB1973,X1973)</f>
        <v>8</v>
      </c>
      <c r="AD1973" s="4">
        <f>VLOOKUP(K1973,'[1]자격증 backdata'!A:D,4,0)</f>
        <v>0</v>
      </c>
      <c r="AE1973" s="4">
        <f>IF(_xlfn.MAXIFS(AD:AD,B:B,B1973)&gt;10,10,_xlfn.MAXIFS(AD:AD,B:B,B1973))</f>
        <v>5</v>
      </c>
      <c r="AG1973" s="5" t="str">
        <f>VLOOKUP(K1973,'[1]자격증 backdata'!A:C,3,0)</f>
        <v>J</v>
      </c>
      <c r="AH1973" s="5">
        <f>COUNTIFS($B:$B,$B1973,$AG:$AG,AH$1)</f>
        <v>0</v>
      </c>
      <c r="AI1973" s="5">
        <f>COUNTIFS($B:$B,$B1973,$AG:$AG,AI$1)</f>
        <v>0</v>
      </c>
      <c r="AJ1973" s="5">
        <f>COUNTIFS($B:$B,$B1973,$AG:$AG,AJ$1)</f>
        <v>0</v>
      </c>
      <c r="AK1973" s="5">
        <f>COUNTIFS($B:$B,$B1973,$AG:$AG,AK$1)</f>
        <v>0</v>
      </c>
      <c r="AL1973" s="5">
        <f>COUNTIFS($B:$B,$B1973,$AG:$AG,AL$1)</f>
        <v>0</v>
      </c>
      <c r="AM1973" s="5">
        <f>COUNTIFS($B:$B,$B1973,$AG:$AG,AM$1)</f>
        <v>0</v>
      </c>
      <c r="AN1973" s="5">
        <f>COUNTIFS($B:$B,$B1973,$AG:$AG,AN$1)</f>
        <v>0</v>
      </c>
      <c r="AO1973" s="5">
        <f>COUNTIFS($B:$B,$B1973,$AG:$AG,AO$1)</f>
        <v>1</v>
      </c>
      <c r="AP1973" s="5">
        <f>COUNTIFS($B:$B,$B1973,$AG:$AG,AP$1)</f>
        <v>0</v>
      </c>
      <c r="AQ1973" s="5">
        <f>COUNTIFS($B:$B,$B1973,$AG:$AG,AQ$1)</f>
        <v>1</v>
      </c>
      <c r="AR1973" s="5">
        <f>COUNTIFS($B:$B,$B1973,$AG:$AG,AR$1)</f>
        <v>0</v>
      </c>
      <c r="AS1973" s="5">
        <f>COUNTIFS($B:$B,$B1973,$AG:$AG,AS$1)</f>
        <v>0</v>
      </c>
      <c r="AT1973" s="5">
        <f>COUNTIFS($B:$B,$B1973,$AG:$AG,AT$1)</f>
        <v>1</v>
      </c>
      <c r="AU1973" s="5">
        <f>COUNTIFS($B:$B,$B1973,$AG:$AG,AU$1)</f>
        <v>0</v>
      </c>
    </row>
    <row r="1974" spans="1:47" ht="15" customHeight="1" x14ac:dyDescent="0.35">
      <c r="A1974" s="3">
        <f>IF(B1973=B1974,A1973,A1973+1)</f>
        <v>686</v>
      </c>
      <c r="B1974" s="3" t="s">
        <v>2666</v>
      </c>
      <c r="C1974" s="3" t="s">
        <v>2665</v>
      </c>
      <c r="D1974" s="3" t="s">
        <v>2583</v>
      </c>
      <c r="E1974" s="3" t="s">
        <v>2582</v>
      </c>
      <c r="F1974" s="4" t="s">
        <v>7</v>
      </c>
      <c r="G1974" s="4" t="s">
        <v>8</v>
      </c>
      <c r="H1974" s="4" t="s">
        <v>7</v>
      </c>
      <c r="I1974" s="3">
        <v>1</v>
      </c>
      <c r="J1974" s="3" t="s">
        <v>69</v>
      </c>
      <c r="K1974" s="3" t="s">
        <v>2590</v>
      </c>
      <c r="L1974" s="3" t="s">
        <v>36</v>
      </c>
      <c r="M1974" s="3" t="s">
        <v>2667</v>
      </c>
      <c r="N1974" s="3" t="s">
        <v>340</v>
      </c>
      <c r="P1974" s="3" t="s">
        <v>669</v>
      </c>
      <c r="Q1974" s="3" t="s">
        <v>1475</v>
      </c>
      <c r="R1974" s="3" t="s">
        <v>2434</v>
      </c>
      <c r="S1974" s="2" t="str">
        <f>IF(P1974="심사불필요","-",VLOOKUP(K1974,'[1]자격증 backdata'!A:G,7,0))</f>
        <v>-</v>
      </c>
      <c r="T1974" s="2" t="str">
        <f>IF(S1974="-","-",IF(COUNTIFS(B:B,B1974,S:S,"필수")&gt;0,"자격요건충족","확인필요"))</f>
        <v>-</v>
      </c>
      <c r="U1974" s="2"/>
      <c r="W1974" s="2">
        <f>IF(Q1974="4급","심사불필요",VLOOKUP(K1974,'[1]자격증 backdata'!A:B,2,0))</f>
        <v>0</v>
      </c>
      <c r="X1974" s="3">
        <f>IF(R1974="A", MIN(20, SUMIFS(W:W, B:B, B1974, R:R, "A")),IF(R1974="B", MIN(30, SUMIFS(W:W, B:B, B1974, R:R, "B")),"비해당분야"))</f>
        <v>4</v>
      </c>
      <c r="Y1974" s="3" t="str">
        <f>IF(R1974="C",MIN(30,IF(COUNTIFS(B:B,B1974,W:W,"가1")=1,25,IF(COUNTIFS(B:B,B1974,W:W,"가1")&gt;=2,30,0))+IF(COUNTIFS(B:B,B1974,W:W,"나1")&gt;=4,30,IF(COUNTIFS(B:B,B1974,W:W,"나1")=3,26,IF(COUNTIFS(B:B,B1974,W:W,"나1")=2,22,IF(COUNTIFS(B:B,B1974,W:W,"나1")=1,18,0)))))+MIN(30,IF(COUNTIFS(B:B,B1974,W:W,"가2")=1,25,IF(COUNTIFS(B:B,B1974,W:W,"가2")&gt;=2,30,0))+IF(COUNTIFS(B:B,B1974,W:W,"나2")=3,30,IF(COUNTIFS(B:B,B1974,W:W,"나2")=2,25,IF(COUNTIFS(B:B,B1974,W:W,"나2")=1,20,0)))),"비해당분야")</f>
        <v>비해당분야</v>
      </c>
      <c r="Z1974" s="3" t="str">
        <f>IF(R1974="C",VLOOKUP(K1974,'[1]자격증 backdata'!A:F,6,0),"비해당분야")</f>
        <v>비해당분야</v>
      </c>
      <c r="AA1974" s="3" t="str">
        <f>IF(R1974="C",SUMIF(B:B,B1974,Z:Z),"비해당분야")</f>
        <v>비해당분야</v>
      </c>
      <c r="AB1974" s="3" t="str">
        <f>IF(R1974="C",SUM(Y1974,AA1974),"비해당분야")</f>
        <v>비해당분야</v>
      </c>
      <c r="AC1974" s="3">
        <f>IF(R1974="C",AB1974,X1974)</f>
        <v>4</v>
      </c>
      <c r="AD1974" s="3">
        <f>VLOOKUP(K1974,'[1]자격증 backdata'!A:D,4,0)</f>
        <v>5</v>
      </c>
      <c r="AE1974" s="3">
        <f>IF(_xlfn.MAXIFS(AD:AD,B:B,B1974)&gt;10,10,_xlfn.MAXIFS(AD:AD,B:B,B1974))</f>
        <v>5</v>
      </c>
      <c r="AG1974" s="2">
        <f>VLOOKUP(K1974,'[1]자격증 backdata'!A:C,3,0)</f>
        <v>0</v>
      </c>
      <c r="AH1974" s="2">
        <f>COUNTIFS($B:$B,$B1974,$AG:$AG,AH$1)</f>
        <v>0</v>
      </c>
      <c r="AI1974" s="2">
        <f>COUNTIFS($B:$B,$B1974,$AG:$AG,AI$1)</f>
        <v>0</v>
      </c>
      <c r="AJ1974" s="2">
        <f>COUNTIFS($B:$B,$B1974,$AG:$AG,AJ$1)</f>
        <v>0</v>
      </c>
      <c r="AK1974" s="2">
        <f>COUNTIFS($B:$B,$B1974,$AG:$AG,AK$1)</f>
        <v>0</v>
      </c>
      <c r="AL1974" s="2">
        <f>COUNTIFS($B:$B,$B1974,$AG:$AG,AL$1)</f>
        <v>0</v>
      </c>
      <c r="AM1974" s="2">
        <f>COUNTIFS($B:$B,$B1974,$AG:$AG,AM$1)</f>
        <v>0</v>
      </c>
      <c r="AN1974" s="2">
        <f>COUNTIFS($B:$B,$B1974,$AG:$AG,AN$1)</f>
        <v>0</v>
      </c>
      <c r="AO1974" s="2">
        <f>COUNTIFS($B:$B,$B1974,$AG:$AG,AO$1)</f>
        <v>0</v>
      </c>
      <c r="AP1974" s="2">
        <f>COUNTIFS($B:$B,$B1974,$AG:$AG,AP$1)</f>
        <v>0</v>
      </c>
      <c r="AQ1974" s="2">
        <f>COUNTIFS($B:$B,$B1974,$AG:$AG,AQ$1)</f>
        <v>0</v>
      </c>
      <c r="AR1974" s="2">
        <f>COUNTIFS($B:$B,$B1974,$AG:$AG,AR$1)</f>
        <v>0</v>
      </c>
      <c r="AS1974" s="2">
        <f>COUNTIFS($B:$B,$B1974,$AG:$AG,AS$1)</f>
        <v>0</v>
      </c>
      <c r="AT1974" s="2">
        <f>COUNTIFS($B:$B,$B1974,$AG:$AG,AT$1)</f>
        <v>1</v>
      </c>
      <c r="AU1974" s="2">
        <f>COUNTIFS($B:$B,$B1974,$AG:$AG,AU$1)</f>
        <v>0</v>
      </c>
    </row>
    <row r="1975" spans="1:47" ht="15" customHeight="1" x14ac:dyDescent="0.35">
      <c r="A1975" s="7">
        <f>IF(B1974=B1975,A1974,A1974+1)</f>
        <v>686</v>
      </c>
      <c r="B1975" s="7" t="s">
        <v>2666</v>
      </c>
      <c r="C1975" s="7" t="s">
        <v>2665</v>
      </c>
      <c r="D1975" s="7" t="s">
        <v>2583</v>
      </c>
      <c r="E1975" s="7" t="s">
        <v>2582</v>
      </c>
      <c r="F1975" s="4" t="s">
        <v>7</v>
      </c>
      <c r="G1975" s="4" t="s">
        <v>8</v>
      </c>
      <c r="H1975" s="4" t="s">
        <v>7</v>
      </c>
      <c r="I1975" s="3">
        <v>2</v>
      </c>
      <c r="J1975" s="3" t="s">
        <v>106</v>
      </c>
      <c r="K1975" s="3" t="s">
        <v>2581</v>
      </c>
      <c r="L1975" s="3" t="s">
        <v>55</v>
      </c>
      <c r="M1975" s="3" t="s">
        <v>2664</v>
      </c>
      <c r="N1975" s="3" t="s">
        <v>2663</v>
      </c>
      <c r="P1975" s="3" t="s">
        <v>669</v>
      </c>
      <c r="Q1975" s="3" t="s">
        <v>1475</v>
      </c>
      <c r="R1975" s="3" t="s">
        <v>2434</v>
      </c>
      <c r="S1975" s="2" t="str">
        <f>IF(P1975="심사불필요","-",VLOOKUP(K1975,'[1]자격증 backdata'!A:G,7,0))</f>
        <v>-</v>
      </c>
      <c r="T1975" s="2" t="str">
        <f>IF(S1975="-","-",IF(COUNTIFS(B:B,B1975,S:S,"필수")&gt;0,"자격요건충족","확인필요"))</f>
        <v>-</v>
      </c>
      <c r="U1975" s="2"/>
      <c r="W1975" s="2">
        <f>IF(Q1975="4급","심사불필요",VLOOKUP(K1975,'[1]자격증 backdata'!A:B,2,0))</f>
        <v>4</v>
      </c>
      <c r="X1975" s="3">
        <f>IF(R1975="A", MIN(20, SUMIFS(W:W, B:B, B1975, R:R, "A")),IF(R1975="B", MIN(30, SUMIFS(W:W, B:B, B1975, R:R, "B")),"비해당분야"))</f>
        <v>4</v>
      </c>
      <c r="Y1975" s="3" t="str">
        <f>IF(R1975="C",MIN(30,IF(COUNTIFS(B:B,B1975,W:W,"가1")=1,25,IF(COUNTIFS(B:B,B1975,W:W,"가1")&gt;=2,30,0))+IF(COUNTIFS(B:B,B1975,W:W,"나1")&gt;=4,30,IF(COUNTIFS(B:B,B1975,W:W,"나1")=3,26,IF(COUNTIFS(B:B,B1975,W:W,"나1")=2,22,IF(COUNTIFS(B:B,B1975,W:W,"나1")=1,18,0)))))+MIN(30,IF(COUNTIFS(B:B,B1975,W:W,"가2")=1,25,IF(COUNTIFS(B:B,B1975,W:W,"가2")&gt;=2,30,0))+IF(COUNTIFS(B:B,B1975,W:W,"나2")=3,30,IF(COUNTIFS(B:B,B1975,W:W,"나2")=2,25,IF(COUNTIFS(B:B,B1975,W:W,"나2")=1,20,0)))),"비해당분야")</f>
        <v>비해당분야</v>
      </c>
      <c r="Z1975" s="3" t="str">
        <f>IF(R1975="C",VLOOKUP(K1975,'[1]자격증 backdata'!A:F,6,0),"비해당분야")</f>
        <v>비해당분야</v>
      </c>
      <c r="AA1975" s="3" t="str">
        <f>IF(R1975="C",SUMIF(B:B,B1975,Z:Z),"비해당분야")</f>
        <v>비해당분야</v>
      </c>
      <c r="AB1975" s="3" t="str">
        <f>IF(R1975="C",SUM(Y1975,AA1975),"비해당분야")</f>
        <v>비해당분야</v>
      </c>
      <c r="AC1975" s="3">
        <f>IF(R1975="C",AB1975,X1975)</f>
        <v>4</v>
      </c>
      <c r="AD1975" s="3">
        <f>VLOOKUP(K1975,'[1]자격증 backdata'!A:D,4,0)</f>
        <v>0</v>
      </c>
      <c r="AE1975" s="3">
        <f>IF(_xlfn.MAXIFS(AD:AD,B:B,B1975)&gt;10,10,_xlfn.MAXIFS(AD:AD,B:B,B1975))</f>
        <v>5</v>
      </c>
      <c r="AG1975" s="2" t="str">
        <f>VLOOKUP(K1975,'[1]자격증 backdata'!A:C,3,0)</f>
        <v>M</v>
      </c>
      <c r="AH1975" s="2">
        <f>COUNTIFS($B:$B,$B1975,$AG:$AG,AH$1)</f>
        <v>0</v>
      </c>
      <c r="AI1975" s="2">
        <f>COUNTIFS($B:$B,$B1975,$AG:$AG,AI$1)</f>
        <v>0</v>
      </c>
      <c r="AJ1975" s="2">
        <f>COUNTIFS($B:$B,$B1975,$AG:$AG,AJ$1)</f>
        <v>0</v>
      </c>
      <c r="AK1975" s="2">
        <f>COUNTIFS($B:$B,$B1975,$AG:$AG,AK$1)</f>
        <v>0</v>
      </c>
      <c r="AL1975" s="2">
        <f>COUNTIFS($B:$B,$B1975,$AG:$AG,AL$1)</f>
        <v>0</v>
      </c>
      <c r="AM1975" s="2">
        <f>COUNTIFS($B:$B,$B1975,$AG:$AG,AM$1)</f>
        <v>0</v>
      </c>
      <c r="AN1975" s="2">
        <f>COUNTIFS($B:$B,$B1975,$AG:$AG,AN$1)</f>
        <v>0</v>
      </c>
      <c r="AO1975" s="2">
        <f>COUNTIFS($B:$B,$B1975,$AG:$AG,AO$1)</f>
        <v>0</v>
      </c>
      <c r="AP1975" s="2">
        <f>COUNTIFS($B:$B,$B1975,$AG:$AG,AP$1)</f>
        <v>0</v>
      </c>
      <c r="AQ1975" s="2">
        <f>COUNTIFS($B:$B,$B1975,$AG:$AG,AQ$1)</f>
        <v>0</v>
      </c>
      <c r="AR1975" s="2">
        <f>COUNTIFS($B:$B,$B1975,$AG:$AG,AR$1)</f>
        <v>0</v>
      </c>
      <c r="AS1975" s="2">
        <f>COUNTIFS($B:$B,$B1975,$AG:$AG,AS$1)</f>
        <v>0</v>
      </c>
      <c r="AT1975" s="2">
        <f>COUNTIFS($B:$B,$B1975,$AG:$AG,AT$1)</f>
        <v>1</v>
      </c>
      <c r="AU1975" s="2">
        <f>COUNTIFS($B:$B,$B1975,$AG:$AG,AU$1)</f>
        <v>0</v>
      </c>
    </row>
    <row r="1976" spans="1:47" ht="15" customHeight="1" x14ac:dyDescent="0.35">
      <c r="A1976" s="4">
        <f>IF(B1975=B1976,A1975,A1975+1)</f>
        <v>687</v>
      </c>
      <c r="B1976" s="4" t="s">
        <v>2662</v>
      </c>
      <c r="C1976" s="4" t="s">
        <v>2661</v>
      </c>
      <c r="D1976" s="4" t="s">
        <v>2583</v>
      </c>
      <c r="E1976" s="4" t="s">
        <v>2582</v>
      </c>
      <c r="F1976" s="4" t="s">
        <v>568</v>
      </c>
      <c r="G1976" s="4" t="s">
        <v>568</v>
      </c>
      <c r="H1976" s="4" t="s">
        <v>568</v>
      </c>
      <c r="I1976" s="4">
        <v>1</v>
      </c>
      <c r="J1976" s="4" t="s">
        <v>570</v>
      </c>
      <c r="K1976" s="4" t="s">
        <v>2660</v>
      </c>
      <c r="L1976" s="4" t="s">
        <v>568</v>
      </c>
      <c r="M1976" s="4" t="s">
        <v>568</v>
      </c>
      <c r="N1976" s="4" t="s">
        <v>568</v>
      </c>
      <c r="P1976" s="4" t="s">
        <v>669</v>
      </c>
      <c r="Q1976" s="4" t="s">
        <v>1475</v>
      </c>
      <c r="R1976" s="4" t="s">
        <v>2434</v>
      </c>
      <c r="S1976" s="5" t="str">
        <f>IF(P1976="심사불필요","-",VLOOKUP(K1976,'[1]자격증 backdata'!A:G,7,0))</f>
        <v>-</v>
      </c>
      <c r="T1976" s="5" t="str">
        <f>IF(S1976="-","-",IF(COUNTIFS(B:B,B1976,S:S,"필수")&gt;0,"자격요건충족","확인필요"))</f>
        <v>-</v>
      </c>
      <c r="U1976" s="5"/>
      <c r="W1976" s="5">
        <f>IF(Q1976="4급","심사불필요",VLOOKUP(K1976,'[1]자격증 backdata'!A:B,2,0))</f>
        <v>0</v>
      </c>
      <c r="X1976" s="4">
        <f>IF(R1976="A", MIN(20, SUMIFS(W:W, B:B, B1976, R:R, "A")),IF(R1976="B", MIN(30, SUMIFS(W:W, B:B, B1976, R:R, "B")),"비해당분야"))</f>
        <v>0</v>
      </c>
      <c r="Y1976" s="4" t="str">
        <f>IF(R1976="C",MIN(30,IF(COUNTIFS(B:B,B1976,W:W,"가1")=1,25,IF(COUNTIFS(B:B,B1976,W:W,"가1")&gt;=2,30,0))+IF(COUNTIFS(B:B,B1976,W:W,"나1")&gt;=4,30,IF(COUNTIFS(B:B,B1976,W:W,"나1")=3,26,IF(COUNTIFS(B:B,B1976,W:W,"나1")=2,22,IF(COUNTIFS(B:B,B1976,W:W,"나1")=1,18,0)))))+MIN(30,IF(COUNTIFS(B:B,B1976,W:W,"가2")=1,25,IF(COUNTIFS(B:B,B1976,W:W,"가2")&gt;=2,30,0))+IF(COUNTIFS(B:B,B1976,W:W,"나2")=3,30,IF(COUNTIFS(B:B,B1976,W:W,"나2")=2,25,IF(COUNTIFS(B:B,B1976,W:W,"나2")=1,20,0)))),"비해당분야")</f>
        <v>비해당분야</v>
      </c>
      <c r="Z1976" s="4" t="str">
        <f>IF(R1976="C",VLOOKUP(K1976,'[1]자격증 backdata'!A:F,6,0),"비해당분야")</f>
        <v>비해당분야</v>
      </c>
      <c r="AA1976" s="4" t="str">
        <f>IF(R1976="C",SUMIF(B:B,B1976,Z:Z),"비해당분야")</f>
        <v>비해당분야</v>
      </c>
      <c r="AB1976" s="4" t="str">
        <f>IF(R1976="C",SUM(Y1976,AA1976),"비해당분야")</f>
        <v>비해당분야</v>
      </c>
      <c r="AC1976" s="4">
        <f>IF(R1976="C",AB1976,X1976)</f>
        <v>0</v>
      </c>
      <c r="AD1976" s="4">
        <f>VLOOKUP(K1976,'[1]자격증 backdata'!A:D,4,0)</f>
        <v>0</v>
      </c>
      <c r="AE1976" s="4">
        <f>IF(_xlfn.MAXIFS(AD:AD,B:B,B1976)&gt;10,10,_xlfn.MAXIFS(AD:AD,B:B,B1976))</f>
        <v>0</v>
      </c>
      <c r="AG1976" s="5">
        <f>VLOOKUP(K1976,'[1]자격증 backdata'!A:C,3,0)</f>
        <v>0</v>
      </c>
      <c r="AH1976" s="5">
        <f>COUNTIFS($B:$B,$B1976,$AG:$AG,AH$1)</f>
        <v>0</v>
      </c>
      <c r="AI1976" s="5">
        <f>COUNTIFS($B:$B,$B1976,$AG:$AG,AI$1)</f>
        <v>0</v>
      </c>
      <c r="AJ1976" s="5">
        <f>COUNTIFS($B:$B,$B1976,$AG:$AG,AJ$1)</f>
        <v>0</v>
      </c>
      <c r="AK1976" s="5">
        <f>COUNTIFS($B:$B,$B1976,$AG:$AG,AK$1)</f>
        <v>0</v>
      </c>
      <c r="AL1976" s="5">
        <f>COUNTIFS($B:$B,$B1976,$AG:$AG,AL$1)</f>
        <v>0</v>
      </c>
      <c r="AM1976" s="5">
        <f>COUNTIFS($B:$B,$B1976,$AG:$AG,AM$1)</f>
        <v>0</v>
      </c>
      <c r="AN1976" s="5">
        <f>COUNTIFS($B:$B,$B1976,$AG:$AG,AN$1)</f>
        <v>0</v>
      </c>
      <c r="AO1976" s="5">
        <f>COUNTIFS($B:$B,$B1976,$AG:$AG,AO$1)</f>
        <v>0</v>
      </c>
      <c r="AP1976" s="5">
        <f>COUNTIFS($B:$B,$B1976,$AG:$AG,AP$1)</f>
        <v>0</v>
      </c>
      <c r="AQ1976" s="5">
        <f>COUNTIFS($B:$B,$B1976,$AG:$AG,AQ$1)</f>
        <v>0</v>
      </c>
      <c r="AR1976" s="5">
        <f>COUNTIFS($B:$B,$B1976,$AG:$AG,AR$1)</f>
        <v>0</v>
      </c>
      <c r="AS1976" s="5">
        <f>COUNTIFS($B:$B,$B1976,$AG:$AG,AS$1)</f>
        <v>0</v>
      </c>
      <c r="AT1976" s="5">
        <f>COUNTIFS($B:$B,$B1976,$AG:$AG,AT$1)</f>
        <v>0</v>
      </c>
      <c r="AU1976" s="5">
        <f>COUNTIFS($B:$B,$B1976,$AG:$AG,AU$1)</f>
        <v>0</v>
      </c>
    </row>
    <row r="1977" spans="1:47" ht="15" customHeight="1" x14ac:dyDescent="0.35">
      <c r="A1977" s="3">
        <f>IF(B1976=B1977,A1976,A1976+1)</f>
        <v>688</v>
      </c>
      <c r="B1977" s="3" t="s">
        <v>2657</v>
      </c>
      <c r="C1977" s="3" t="s">
        <v>2656</v>
      </c>
      <c r="D1977" s="3" t="s">
        <v>2583</v>
      </c>
      <c r="E1977" s="3" t="s">
        <v>2582</v>
      </c>
      <c r="F1977" s="4" t="s">
        <v>7</v>
      </c>
      <c r="G1977" s="4" t="s">
        <v>8</v>
      </c>
      <c r="H1977" s="4" t="s">
        <v>7</v>
      </c>
      <c r="I1977" s="3">
        <v>1</v>
      </c>
      <c r="J1977" s="3" t="s">
        <v>38</v>
      </c>
      <c r="K1977" s="3" t="s">
        <v>2659</v>
      </c>
      <c r="L1977" s="3" t="s">
        <v>36</v>
      </c>
      <c r="M1977" s="3" t="s">
        <v>2658</v>
      </c>
      <c r="N1977" s="3" t="s">
        <v>784</v>
      </c>
      <c r="P1977" s="3" t="s">
        <v>669</v>
      </c>
      <c r="Q1977" s="3" t="s">
        <v>1475</v>
      </c>
      <c r="R1977" s="3" t="s">
        <v>2434</v>
      </c>
      <c r="S1977" s="2" t="str">
        <f>IF(P1977="심사불필요","-",VLOOKUP(K1977,'[1]자격증 backdata'!A:G,7,0))</f>
        <v>-</v>
      </c>
      <c r="T1977" s="2" t="str">
        <f>IF(S1977="-","-",IF(COUNTIFS(B:B,B1977,S:S,"필수")&gt;0,"자격요건충족","확인필요"))</f>
        <v>-</v>
      </c>
      <c r="U1977" s="2"/>
      <c r="W1977" s="2">
        <f>IF(Q1977="4급","심사불필요",VLOOKUP(K1977,'[1]자격증 backdata'!A:B,2,0))</f>
        <v>0</v>
      </c>
      <c r="X1977" s="3">
        <f>IF(R1977="A", MIN(20, SUMIFS(W:W, B:B, B1977, R:R, "A")),IF(R1977="B", MIN(30, SUMIFS(W:W, B:B, B1977, R:R, "B")),"비해당분야"))</f>
        <v>2</v>
      </c>
      <c r="Y1977" s="3" t="str">
        <f>IF(R1977="C",MIN(30,IF(COUNTIFS(B:B,B1977,W:W,"가1")=1,25,IF(COUNTIFS(B:B,B1977,W:W,"가1")&gt;=2,30,0))+IF(COUNTIFS(B:B,B1977,W:W,"나1")&gt;=4,30,IF(COUNTIFS(B:B,B1977,W:W,"나1")=3,26,IF(COUNTIFS(B:B,B1977,W:W,"나1")=2,22,IF(COUNTIFS(B:B,B1977,W:W,"나1")=1,18,0)))))+MIN(30,IF(COUNTIFS(B:B,B1977,W:W,"가2")=1,25,IF(COUNTIFS(B:B,B1977,W:W,"가2")&gt;=2,30,0))+IF(COUNTIFS(B:B,B1977,W:W,"나2")=3,30,IF(COUNTIFS(B:B,B1977,W:W,"나2")=2,25,IF(COUNTIFS(B:B,B1977,W:W,"나2")=1,20,0)))),"비해당분야")</f>
        <v>비해당분야</v>
      </c>
      <c r="Z1977" s="3" t="str">
        <f>IF(R1977="C",VLOOKUP(K1977,'[1]자격증 backdata'!A:F,6,0),"비해당분야")</f>
        <v>비해당분야</v>
      </c>
      <c r="AA1977" s="3" t="str">
        <f>IF(R1977="C",SUMIF(B:B,B1977,Z:Z),"비해당분야")</f>
        <v>비해당분야</v>
      </c>
      <c r="AB1977" s="3" t="str">
        <f>IF(R1977="C",SUM(Y1977,AA1977),"비해당분야")</f>
        <v>비해당분야</v>
      </c>
      <c r="AC1977" s="3">
        <f>IF(R1977="C",AB1977,X1977)</f>
        <v>2</v>
      </c>
      <c r="AD1977" s="3">
        <f>VLOOKUP(K1977,'[1]자격증 backdata'!A:D,4,0)</f>
        <v>5</v>
      </c>
      <c r="AE1977" s="3">
        <f>IF(_xlfn.MAXIFS(AD:AD,B:B,B1977)&gt;10,10,_xlfn.MAXIFS(AD:AD,B:B,B1977))</f>
        <v>5</v>
      </c>
      <c r="AG1977" s="2">
        <f>VLOOKUP(K1977,'[1]자격증 backdata'!A:C,3,0)</f>
        <v>0</v>
      </c>
      <c r="AH1977" s="2">
        <f>COUNTIFS($B:$B,$B1977,$AG:$AG,AH$1)</f>
        <v>0</v>
      </c>
      <c r="AI1977" s="2">
        <f>COUNTIFS($B:$B,$B1977,$AG:$AG,AI$1)</f>
        <v>0</v>
      </c>
      <c r="AJ1977" s="2">
        <f>COUNTIFS($B:$B,$B1977,$AG:$AG,AJ$1)</f>
        <v>0</v>
      </c>
      <c r="AK1977" s="2">
        <f>COUNTIFS($B:$B,$B1977,$AG:$AG,AK$1)</f>
        <v>0</v>
      </c>
      <c r="AL1977" s="2">
        <f>COUNTIFS($B:$B,$B1977,$AG:$AG,AL$1)</f>
        <v>0</v>
      </c>
      <c r="AM1977" s="2">
        <f>COUNTIFS($B:$B,$B1977,$AG:$AG,AM$1)</f>
        <v>0</v>
      </c>
      <c r="AN1977" s="2">
        <f>COUNTIFS($B:$B,$B1977,$AG:$AG,AN$1)</f>
        <v>0</v>
      </c>
      <c r="AO1977" s="2">
        <f>COUNTIFS($B:$B,$B1977,$AG:$AG,AO$1)</f>
        <v>0</v>
      </c>
      <c r="AP1977" s="2">
        <f>COUNTIFS($B:$B,$B1977,$AG:$AG,AP$1)</f>
        <v>0</v>
      </c>
      <c r="AQ1977" s="2">
        <f>COUNTIFS($B:$B,$B1977,$AG:$AG,AQ$1)</f>
        <v>0</v>
      </c>
      <c r="AR1977" s="2">
        <f>COUNTIFS($B:$B,$B1977,$AG:$AG,AR$1)</f>
        <v>0</v>
      </c>
      <c r="AS1977" s="2">
        <f>COUNTIFS($B:$B,$B1977,$AG:$AG,AS$1)</f>
        <v>0</v>
      </c>
      <c r="AT1977" s="2">
        <f>COUNTIFS($B:$B,$B1977,$AG:$AG,AT$1)</f>
        <v>1</v>
      </c>
      <c r="AU1977" s="2">
        <f>COUNTIFS($B:$B,$B1977,$AG:$AG,AU$1)</f>
        <v>0</v>
      </c>
    </row>
    <row r="1978" spans="1:47" ht="15" customHeight="1" x14ac:dyDescent="0.35">
      <c r="A1978" s="7">
        <f>IF(B1977=B1978,A1977,A1977+1)</f>
        <v>688</v>
      </c>
      <c r="B1978" s="7" t="s">
        <v>2657</v>
      </c>
      <c r="C1978" s="7" t="s">
        <v>2656</v>
      </c>
      <c r="D1978" s="7" t="s">
        <v>2583</v>
      </c>
      <c r="E1978" s="7" t="s">
        <v>2582</v>
      </c>
      <c r="F1978" s="4" t="s">
        <v>7</v>
      </c>
      <c r="G1978" s="4" t="s">
        <v>8</v>
      </c>
      <c r="H1978" s="4" t="s">
        <v>7</v>
      </c>
      <c r="I1978" s="3">
        <v>2</v>
      </c>
      <c r="J1978" s="3" t="s">
        <v>57</v>
      </c>
      <c r="K1978" s="3" t="s">
        <v>2599</v>
      </c>
      <c r="L1978" s="3" t="s">
        <v>55</v>
      </c>
      <c r="M1978" s="3" t="s">
        <v>2655</v>
      </c>
      <c r="N1978" s="3" t="s">
        <v>599</v>
      </c>
      <c r="P1978" s="3" t="s">
        <v>669</v>
      </c>
      <c r="Q1978" s="3" t="s">
        <v>1475</v>
      </c>
      <c r="R1978" s="3" t="s">
        <v>2434</v>
      </c>
      <c r="S1978" s="2" t="str">
        <f>IF(P1978="심사불필요","-",VLOOKUP(K1978,'[1]자격증 backdata'!A:G,7,0))</f>
        <v>-</v>
      </c>
      <c r="T1978" s="2" t="str">
        <f>IF(S1978="-","-",IF(COUNTIFS(B:B,B1978,S:S,"필수")&gt;0,"자격요건충족","확인필요"))</f>
        <v>-</v>
      </c>
      <c r="U1978" s="2"/>
      <c r="W1978" s="2">
        <f>IF(Q1978="4급","심사불필요",VLOOKUP(K1978,'[1]자격증 backdata'!A:B,2,0))</f>
        <v>2</v>
      </c>
      <c r="X1978" s="3">
        <f>IF(R1978="A", MIN(20, SUMIFS(W:W, B:B, B1978, R:R, "A")),IF(R1978="B", MIN(30, SUMIFS(W:W, B:B, B1978, R:R, "B")),"비해당분야"))</f>
        <v>2</v>
      </c>
      <c r="Y1978" s="3" t="str">
        <f>IF(R1978="C",MIN(30,IF(COUNTIFS(B:B,B1978,W:W,"가1")=1,25,IF(COUNTIFS(B:B,B1978,W:W,"가1")&gt;=2,30,0))+IF(COUNTIFS(B:B,B1978,W:W,"나1")&gt;=4,30,IF(COUNTIFS(B:B,B1978,W:W,"나1")=3,26,IF(COUNTIFS(B:B,B1978,W:W,"나1")=2,22,IF(COUNTIFS(B:B,B1978,W:W,"나1")=1,18,0)))))+MIN(30,IF(COUNTIFS(B:B,B1978,W:W,"가2")=1,25,IF(COUNTIFS(B:B,B1978,W:W,"가2")&gt;=2,30,0))+IF(COUNTIFS(B:B,B1978,W:W,"나2")=3,30,IF(COUNTIFS(B:B,B1978,W:W,"나2")=2,25,IF(COUNTIFS(B:B,B1978,W:W,"나2")=1,20,0)))),"비해당분야")</f>
        <v>비해당분야</v>
      </c>
      <c r="Z1978" s="3" t="str">
        <f>IF(R1978="C",VLOOKUP(K1978,'[1]자격증 backdata'!A:F,6,0),"비해당분야")</f>
        <v>비해당분야</v>
      </c>
      <c r="AA1978" s="3" t="str">
        <f>IF(R1978="C",SUMIF(B:B,B1978,Z:Z),"비해당분야")</f>
        <v>비해당분야</v>
      </c>
      <c r="AB1978" s="3" t="str">
        <f>IF(R1978="C",SUM(Y1978,AA1978),"비해당분야")</f>
        <v>비해당분야</v>
      </c>
      <c r="AC1978" s="3">
        <f>IF(R1978="C",AB1978,X1978)</f>
        <v>2</v>
      </c>
      <c r="AD1978" s="3">
        <f>VLOOKUP(K1978,'[1]자격증 backdata'!A:D,4,0)</f>
        <v>0</v>
      </c>
      <c r="AE1978" s="3">
        <f>IF(_xlfn.MAXIFS(AD:AD,B:B,B1978)&gt;10,10,_xlfn.MAXIFS(AD:AD,B:B,B1978))</f>
        <v>5</v>
      </c>
      <c r="AG1978" s="2" t="str">
        <f>VLOOKUP(K1978,'[1]자격증 backdata'!A:C,3,0)</f>
        <v>M</v>
      </c>
      <c r="AH1978" s="2">
        <f>COUNTIFS($B:$B,$B1978,$AG:$AG,AH$1)</f>
        <v>0</v>
      </c>
      <c r="AI1978" s="2">
        <f>COUNTIFS($B:$B,$B1978,$AG:$AG,AI$1)</f>
        <v>0</v>
      </c>
      <c r="AJ1978" s="2">
        <f>COUNTIFS($B:$B,$B1978,$AG:$AG,AJ$1)</f>
        <v>0</v>
      </c>
      <c r="AK1978" s="2">
        <f>COUNTIFS($B:$B,$B1978,$AG:$AG,AK$1)</f>
        <v>0</v>
      </c>
      <c r="AL1978" s="2">
        <f>COUNTIFS($B:$B,$B1978,$AG:$AG,AL$1)</f>
        <v>0</v>
      </c>
      <c r="AM1978" s="2">
        <f>COUNTIFS($B:$B,$B1978,$AG:$AG,AM$1)</f>
        <v>0</v>
      </c>
      <c r="AN1978" s="2">
        <f>COUNTIFS($B:$B,$B1978,$AG:$AG,AN$1)</f>
        <v>0</v>
      </c>
      <c r="AO1978" s="2">
        <f>COUNTIFS($B:$B,$B1978,$AG:$AG,AO$1)</f>
        <v>0</v>
      </c>
      <c r="AP1978" s="2">
        <f>COUNTIFS($B:$B,$B1978,$AG:$AG,AP$1)</f>
        <v>0</v>
      </c>
      <c r="AQ1978" s="2">
        <f>COUNTIFS($B:$B,$B1978,$AG:$AG,AQ$1)</f>
        <v>0</v>
      </c>
      <c r="AR1978" s="2">
        <f>COUNTIFS($B:$B,$B1978,$AG:$AG,AR$1)</f>
        <v>0</v>
      </c>
      <c r="AS1978" s="2">
        <f>COUNTIFS($B:$B,$B1978,$AG:$AG,AS$1)</f>
        <v>0</v>
      </c>
      <c r="AT1978" s="2">
        <f>COUNTIFS($B:$B,$B1978,$AG:$AG,AT$1)</f>
        <v>1</v>
      </c>
      <c r="AU1978" s="2">
        <f>COUNTIFS($B:$B,$B1978,$AG:$AG,AU$1)</f>
        <v>0</v>
      </c>
    </row>
    <row r="1979" spans="1:47" ht="15" customHeight="1" x14ac:dyDescent="0.35">
      <c r="A1979" s="4">
        <f>IF(B1978=B1979,A1978,A1978+1)</f>
        <v>689</v>
      </c>
      <c r="B1979" s="4" t="s">
        <v>2652</v>
      </c>
      <c r="C1979" s="4" t="s">
        <v>2651</v>
      </c>
      <c r="D1979" s="4" t="s">
        <v>2583</v>
      </c>
      <c r="E1979" s="4" t="s">
        <v>2582</v>
      </c>
      <c r="F1979" s="4" t="s">
        <v>7</v>
      </c>
      <c r="G1979" s="4" t="s">
        <v>8</v>
      </c>
      <c r="H1979" s="4" t="s">
        <v>7</v>
      </c>
      <c r="I1979" s="4">
        <v>1</v>
      </c>
      <c r="J1979" s="4" t="s">
        <v>69</v>
      </c>
      <c r="K1979" s="4" t="s">
        <v>2590</v>
      </c>
      <c r="L1979" s="4" t="s">
        <v>36</v>
      </c>
      <c r="M1979" s="4" t="s">
        <v>2654</v>
      </c>
      <c r="N1979" s="4" t="s">
        <v>1368</v>
      </c>
      <c r="P1979" s="4" t="s">
        <v>669</v>
      </c>
      <c r="Q1979" s="4" t="s">
        <v>1475</v>
      </c>
      <c r="R1979" s="4" t="s">
        <v>2434</v>
      </c>
      <c r="S1979" s="5" t="str">
        <f>IF(P1979="심사불필요","-",VLOOKUP(K1979,'[1]자격증 backdata'!A:G,7,0))</f>
        <v>-</v>
      </c>
      <c r="T1979" s="5" t="str">
        <f>IF(S1979="-","-",IF(COUNTIFS(B:B,B1979,S:S,"필수")&gt;0,"자격요건충족","확인필요"))</f>
        <v>-</v>
      </c>
      <c r="U1979" s="5"/>
      <c r="W1979" s="5">
        <f>IF(Q1979="4급","심사불필요",VLOOKUP(K1979,'[1]자격증 backdata'!A:B,2,0))</f>
        <v>0</v>
      </c>
      <c r="X1979" s="4">
        <f>IF(R1979="A", MIN(20, SUMIFS(W:W, B:B, B1979, R:R, "A")),IF(R1979="B", MIN(30, SUMIFS(W:W, B:B, B1979, R:R, "B")),"비해당분야"))</f>
        <v>8</v>
      </c>
      <c r="Y1979" s="4" t="str">
        <f>IF(R1979="C",MIN(30,IF(COUNTIFS(B:B,B1979,W:W,"가1")=1,25,IF(COUNTIFS(B:B,B1979,W:W,"가1")&gt;=2,30,0))+IF(COUNTIFS(B:B,B1979,W:W,"나1")&gt;=4,30,IF(COUNTIFS(B:B,B1979,W:W,"나1")=3,26,IF(COUNTIFS(B:B,B1979,W:W,"나1")=2,22,IF(COUNTIFS(B:B,B1979,W:W,"나1")=1,18,0)))))+MIN(30,IF(COUNTIFS(B:B,B1979,W:W,"가2")=1,25,IF(COUNTIFS(B:B,B1979,W:W,"가2")&gt;=2,30,0))+IF(COUNTIFS(B:B,B1979,W:W,"나2")=3,30,IF(COUNTIFS(B:B,B1979,W:W,"나2")=2,25,IF(COUNTIFS(B:B,B1979,W:W,"나2")=1,20,0)))),"비해당분야")</f>
        <v>비해당분야</v>
      </c>
      <c r="Z1979" s="4" t="str">
        <f>IF(R1979="C",VLOOKUP(K1979,'[1]자격증 backdata'!A:F,6,0),"비해당분야")</f>
        <v>비해당분야</v>
      </c>
      <c r="AA1979" s="4" t="str">
        <f>IF(R1979="C",SUMIF(B:B,B1979,Z:Z),"비해당분야")</f>
        <v>비해당분야</v>
      </c>
      <c r="AB1979" s="4" t="str">
        <f>IF(R1979="C",SUM(Y1979,AA1979),"비해당분야")</f>
        <v>비해당분야</v>
      </c>
      <c r="AC1979" s="4">
        <f>IF(R1979="C",AB1979,X1979)</f>
        <v>8</v>
      </c>
      <c r="AD1979" s="4">
        <f>VLOOKUP(K1979,'[1]자격증 backdata'!A:D,4,0)</f>
        <v>5</v>
      </c>
      <c r="AE1979" s="4">
        <f>IF(_xlfn.MAXIFS(AD:AD,B:B,B1979)&gt;10,10,_xlfn.MAXIFS(AD:AD,B:B,B1979))</f>
        <v>5</v>
      </c>
      <c r="AG1979" s="5">
        <f>VLOOKUP(K1979,'[1]자격증 backdata'!A:C,3,0)</f>
        <v>0</v>
      </c>
      <c r="AH1979" s="5">
        <f>COUNTIFS($B:$B,$B1979,$AG:$AG,AH$1)</f>
        <v>0</v>
      </c>
      <c r="AI1979" s="5">
        <f>COUNTIFS($B:$B,$B1979,$AG:$AG,AI$1)</f>
        <v>0</v>
      </c>
      <c r="AJ1979" s="5">
        <f>COUNTIFS($B:$B,$B1979,$AG:$AG,AJ$1)</f>
        <v>0</v>
      </c>
      <c r="AK1979" s="5">
        <f>COUNTIFS($B:$B,$B1979,$AG:$AG,AK$1)</f>
        <v>0</v>
      </c>
      <c r="AL1979" s="5">
        <f>COUNTIFS($B:$B,$B1979,$AG:$AG,AL$1)</f>
        <v>0</v>
      </c>
      <c r="AM1979" s="5">
        <f>COUNTIFS($B:$B,$B1979,$AG:$AG,AM$1)</f>
        <v>0</v>
      </c>
      <c r="AN1979" s="5">
        <f>COUNTIFS($B:$B,$B1979,$AG:$AG,AN$1)</f>
        <v>1</v>
      </c>
      <c r="AO1979" s="5">
        <f>COUNTIFS($B:$B,$B1979,$AG:$AG,AO$1)</f>
        <v>1</v>
      </c>
      <c r="AP1979" s="5">
        <f>COUNTIFS($B:$B,$B1979,$AG:$AG,AP$1)</f>
        <v>0</v>
      </c>
      <c r="AQ1979" s="5">
        <f>COUNTIFS($B:$B,$B1979,$AG:$AG,AQ$1)</f>
        <v>0</v>
      </c>
      <c r="AR1979" s="5">
        <f>COUNTIFS($B:$B,$B1979,$AG:$AG,AR$1)</f>
        <v>0</v>
      </c>
      <c r="AS1979" s="5">
        <f>COUNTIFS($B:$B,$B1979,$AG:$AG,AS$1)</f>
        <v>0</v>
      </c>
      <c r="AT1979" s="5">
        <f>COUNTIFS($B:$B,$B1979,$AG:$AG,AT$1)</f>
        <v>0</v>
      </c>
      <c r="AU1979" s="5">
        <f>COUNTIFS($B:$B,$B1979,$AG:$AG,AU$1)</f>
        <v>0</v>
      </c>
    </row>
    <row r="1980" spans="1:47" ht="15" customHeight="1" x14ac:dyDescent="0.35">
      <c r="A1980" s="6">
        <f>IF(B1979=B1980,A1979,A1979+1)</f>
        <v>689</v>
      </c>
      <c r="B1980" s="6" t="s">
        <v>2652</v>
      </c>
      <c r="C1980" s="6" t="s">
        <v>2651</v>
      </c>
      <c r="D1980" s="6" t="s">
        <v>2583</v>
      </c>
      <c r="E1980" s="6" t="s">
        <v>2582</v>
      </c>
      <c r="F1980" s="4" t="s">
        <v>7</v>
      </c>
      <c r="G1980" s="4" t="s">
        <v>8</v>
      </c>
      <c r="H1980" s="4" t="s">
        <v>7</v>
      </c>
      <c r="I1980" s="4">
        <v>2</v>
      </c>
      <c r="J1980" s="4" t="s">
        <v>653</v>
      </c>
      <c r="K1980" s="4" t="s">
        <v>2596</v>
      </c>
      <c r="L1980" s="4" t="s">
        <v>651</v>
      </c>
      <c r="M1980" s="4" t="s">
        <v>2653</v>
      </c>
      <c r="N1980" s="4" t="s">
        <v>2620</v>
      </c>
      <c r="P1980" s="4" t="s">
        <v>669</v>
      </c>
      <c r="Q1980" s="4" t="s">
        <v>1475</v>
      </c>
      <c r="R1980" s="4" t="s">
        <v>2434</v>
      </c>
      <c r="S1980" s="5" t="str">
        <f>IF(P1980="심사불필요","-",VLOOKUP(K1980,'[1]자격증 backdata'!A:G,7,0))</f>
        <v>-</v>
      </c>
      <c r="T1980" s="5" t="str">
        <f>IF(S1980="-","-",IF(COUNTIFS(B:B,B1980,S:S,"필수")&gt;0,"자격요건충족","확인필요"))</f>
        <v>-</v>
      </c>
      <c r="U1980" s="5"/>
      <c r="W1980" s="5">
        <f>IF(Q1980="4급","심사불필요",VLOOKUP(K1980,'[1]자격증 backdata'!A:B,2,0))</f>
        <v>4</v>
      </c>
      <c r="X1980" s="4">
        <f>IF(R1980="A", MIN(20, SUMIFS(W:W, B:B, B1980, R:R, "A")),IF(R1980="B", MIN(30, SUMIFS(W:W, B:B, B1980, R:R, "B")),"비해당분야"))</f>
        <v>8</v>
      </c>
      <c r="Y1980" s="4" t="str">
        <f>IF(R1980="C",MIN(30,IF(COUNTIFS(B:B,B1980,W:W,"가1")=1,25,IF(COUNTIFS(B:B,B1980,W:W,"가1")&gt;=2,30,0))+IF(COUNTIFS(B:B,B1980,W:W,"나1")&gt;=4,30,IF(COUNTIFS(B:B,B1980,W:W,"나1")=3,26,IF(COUNTIFS(B:B,B1980,W:W,"나1")=2,22,IF(COUNTIFS(B:B,B1980,W:W,"나1")=1,18,0)))))+MIN(30,IF(COUNTIFS(B:B,B1980,W:W,"가2")=1,25,IF(COUNTIFS(B:B,B1980,W:W,"가2")&gt;=2,30,0))+IF(COUNTIFS(B:B,B1980,W:W,"나2")=3,30,IF(COUNTIFS(B:B,B1980,W:W,"나2")=2,25,IF(COUNTIFS(B:B,B1980,W:W,"나2")=1,20,0)))),"비해당분야")</f>
        <v>비해당분야</v>
      </c>
      <c r="Z1980" s="4" t="str">
        <f>IF(R1980="C",VLOOKUP(K1980,'[1]자격증 backdata'!A:F,6,0),"비해당분야")</f>
        <v>비해당분야</v>
      </c>
      <c r="AA1980" s="4" t="str">
        <f>IF(R1980="C",SUMIF(B:B,B1980,Z:Z),"비해당분야")</f>
        <v>비해당분야</v>
      </c>
      <c r="AB1980" s="4" t="str">
        <f>IF(R1980="C",SUM(Y1980,AA1980),"비해당분야")</f>
        <v>비해당분야</v>
      </c>
      <c r="AC1980" s="4">
        <f>IF(R1980="C",AB1980,X1980)</f>
        <v>8</v>
      </c>
      <c r="AD1980" s="4">
        <f>VLOOKUP(K1980,'[1]자격증 backdata'!A:D,4,0)</f>
        <v>0</v>
      </c>
      <c r="AE1980" s="4">
        <f>IF(_xlfn.MAXIFS(AD:AD,B:B,B1980)&gt;10,10,_xlfn.MAXIFS(AD:AD,B:B,B1980))</f>
        <v>5</v>
      </c>
      <c r="AG1980" s="5" t="str">
        <f>VLOOKUP(K1980,'[1]자격증 backdata'!A:C,3,0)</f>
        <v>H</v>
      </c>
      <c r="AH1980" s="5">
        <f>COUNTIFS($B:$B,$B1980,$AG:$AG,AH$1)</f>
        <v>0</v>
      </c>
      <c r="AI1980" s="5">
        <f>COUNTIFS($B:$B,$B1980,$AG:$AG,AI$1)</f>
        <v>0</v>
      </c>
      <c r="AJ1980" s="5">
        <f>COUNTIFS($B:$B,$B1980,$AG:$AG,AJ$1)</f>
        <v>0</v>
      </c>
      <c r="AK1980" s="5">
        <f>COUNTIFS($B:$B,$B1980,$AG:$AG,AK$1)</f>
        <v>0</v>
      </c>
      <c r="AL1980" s="5">
        <f>COUNTIFS($B:$B,$B1980,$AG:$AG,AL$1)</f>
        <v>0</v>
      </c>
      <c r="AM1980" s="5">
        <f>COUNTIFS($B:$B,$B1980,$AG:$AG,AM$1)</f>
        <v>0</v>
      </c>
      <c r="AN1980" s="5">
        <f>COUNTIFS($B:$B,$B1980,$AG:$AG,AN$1)</f>
        <v>1</v>
      </c>
      <c r="AO1980" s="5">
        <f>COUNTIFS($B:$B,$B1980,$AG:$AG,AO$1)</f>
        <v>1</v>
      </c>
      <c r="AP1980" s="5">
        <f>COUNTIFS($B:$B,$B1980,$AG:$AG,AP$1)</f>
        <v>0</v>
      </c>
      <c r="AQ1980" s="5">
        <f>COUNTIFS($B:$B,$B1980,$AG:$AG,AQ$1)</f>
        <v>0</v>
      </c>
      <c r="AR1980" s="5">
        <f>COUNTIFS($B:$B,$B1980,$AG:$AG,AR$1)</f>
        <v>0</v>
      </c>
      <c r="AS1980" s="5">
        <f>COUNTIFS($B:$B,$B1980,$AG:$AG,AS$1)</f>
        <v>0</v>
      </c>
      <c r="AT1980" s="5">
        <f>COUNTIFS($B:$B,$B1980,$AG:$AG,AT$1)</f>
        <v>0</v>
      </c>
      <c r="AU1980" s="5">
        <f>COUNTIFS($B:$B,$B1980,$AG:$AG,AU$1)</f>
        <v>0</v>
      </c>
    </row>
    <row r="1981" spans="1:47" ht="15" customHeight="1" x14ac:dyDescent="0.35">
      <c r="A1981" s="6">
        <f>IF(B1980=B1981,A1980,A1980+1)</f>
        <v>689</v>
      </c>
      <c r="B1981" s="6" t="s">
        <v>2652</v>
      </c>
      <c r="C1981" s="6" t="s">
        <v>2651</v>
      </c>
      <c r="D1981" s="6" t="s">
        <v>2583</v>
      </c>
      <c r="E1981" s="6" t="s">
        <v>2582</v>
      </c>
      <c r="F1981" s="4" t="s">
        <v>7</v>
      </c>
      <c r="G1981" s="4" t="s">
        <v>8</v>
      </c>
      <c r="H1981" s="4" t="s">
        <v>7</v>
      </c>
      <c r="I1981" s="4">
        <v>3</v>
      </c>
      <c r="J1981" s="4" t="s">
        <v>633</v>
      </c>
      <c r="K1981" s="4" t="s">
        <v>2614</v>
      </c>
      <c r="L1981" s="4" t="s">
        <v>55</v>
      </c>
      <c r="M1981" s="4" t="s">
        <v>2650</v>
      </c>
      <c r="N1981" s="4" t="s">
        <v>2649</v>
      </c>
      <c r="P1981" s="4" t="s">
        <v>669</v>
      </c>
      <c r="Q1981" s="4" t="s">
        <v>1475</v>
      </c>
      <c r="R1981" s="4" t="s">
        <v>2434</v>
      </c>
      <c r="S1981" s="5" t="str">
        <f>IF(P1981="심사불필요","-",VLOOKUP(K1981,'[1]자격증 backdata'!A:G,7,0))</f>
        <v>-</v>
      </c>
      <c r="T1981" s="5" t="str">
        <f>IF(S1981="-","-",IF(COUNTIFS(B:B,B1981,S:S,"필수")&gt;0,"자격요건충족","확인필요"))</f>
        <v>-</v>
      </c>
      <c r="U1981" s="5"/>
      <c r="W1981" s="5">
        <f>IF(Q1981="4급","심사불필요",VLOOKUP(K1981,'[1]자격증 backdata'!A:B,2,0))</f>
        <v>4</v>
      </c>
      <c r="X1981" s="4">
        <f>IF(R1981="A", MIN(20, SUMIFS(W:W, B:B, B1981, R:R, "A")),IF(R1981="B", MIN(30, SUMIFS(W:W, B:B, B1981, R:R, "B")),"비해당분야"))</f>
        <v>8</v>
      </c>
      <c r="Y1981" s="4" t="str">
        <f>IF(R1981="C",MIN(30,IF(COUNTIFS(B:B,B1981,W:W,"가1")=1,25,IF(COUNTIFS(B:B,B1981,W:W,"가1")&gt;=2,30,0))+IF(COUNTIFS(B:B,B1981,W:W,"나1")&gt;=4,30,IF(COUNTIFS(B:B,B1981,W:W,"나1")=3,26,IF(COUNTIFS(B:B,B1981,W:W,"나1")=2,22,IF(COUNTIFS(B:B,B1981,W:W,"나1")=1,18,0)))))+MIN(30,IF(COUNTIFS(B:B,B1981,W:W,"가2")=1,25,IF(COUNTIFS(B:B,B1981,W:W,"가2")&gt;=2,30,0))+IF(COUNTIFS(B:B,B1981,W:W,"나2")=3,30,IF(COUNTIFS(B:B,B1981,W:W,"나2")=2,25,IF(COUNTIFS(B:B,B1981,W:W,"나2")=1,20,0)))),"비해당분야")</f>
        <v>비해당분야</v>
      </c>
      <c r="Z1981" s="4" t="str">
        <f>IF(R1981="C",VLOOKUP(K1981,'[1]자격증 backdata'!A:F,6,0),"비해당분야")</f>
        <v>비해당분야</v>
      </c>
      <c r="AA1981" s="4" t="str">
        <f>IF(R1981="C",SUMIF(B:B,B1981,Z:Z),"비해당분야")</f>
        <v>비해당분야</v>
      </c>
      <c r="AB1981" s="4" t="str">
        <f>IF(R1981="C",SUM(Y1981,AA1981),"비해당분야")</f>
        <v>비해당분야</v>
      </c>
      <c r="AC1981" s="4">
        <f>IF(R1981="C",AB1981,X1981)</f>
        <v>8</v>
      </c>
      <c r="AD1981" s="4">
        <f>VLOOKUP(K1981,'[1]자격증 backdata'!A:D,4,0)</f>
        <v>0</v>
      </c>
      <c r="AE1981" s="4">
        <f>IF(_xlfn.MAXIFS(AD:AD,B:B,B1981)&gt;10,10,_xlfn.MAXIFS(AD:AD,B:B,B1981))</f>
        <v>5</v>
      </c>
      <c r="AG1981" s="5" t="str">
        <f>VLOOKUP(K1981,'[1]자격증 backdata'!A:C,3,0)</f>
        <v>G</v>
      </c>
      <c r="AH1981" s="5">
        <f>COUNTIFS($B:$B,$B1981,$AG:$AG,AH$1)</f>
        <v>0</v>
      </c>
      <c r="AI1981" s="5">
        <f>COUNTIFS($B:$B,$B1981,$AG:$AG,AI$1)</f>
        <v>0</v>
      </c>
      <c r="AJ1981" s="5">
        <f>COUNTIFS($B:$B,$B1981,$AG:$AG,AJ$1)</f>
        <v>0</v>
      </c>
      <c r="AK1981" s="5">
        <f>COUNTIFS($B:$B,$B1981,$AG:$AG,AK$1)</f>
        <v>0</v>
      </c>
      <c r="AL1981" s="5">
        <f>COUNTIFS($B:$B,$B1981,$AG:$AG,AL$1)</f>
        <v>0</v>
      </c>
      <c r="AM1981" s="5">
        <f>COUNTIFS($B:$B,$B1981,$AG:$AG,AM$1)</f>
        <v>0</v>
      </c>
      <c r="AN1981" s="5">
        <f>COUNTIFS($B:$B,$B1981,$AG:$AG,AN$1)</f>
        <v>1</v>
      </c>
      <c r="AO1981" s="5">
        <f>COUNTIFS($B:$B,$B1981,$AG:$AG,AO$1)</f>
        <v>1</v>
      </c>
      <c r="AP1981" s="5">
        <f>COUNTIFS($B:$B,$B1981,$AG:$AG,AP$1)</f>
        <v>0</v>
      </c>
      <c r="AQ1981" s="5">
        <f>COUNTIFS($B:$B,$B1981,$AG:$AG,AQ$1)</f>
        <v>0</v>
      </c>
      <c r="AR1981" s="5">
        <f>COUNTIFS($B:$B,$B1981,$AG:$AG,AR$1)</f>
        <v>0</v>
      </c>
      <c r="AS1981" s="5">
        <f>COUNTIFS($B:$B,$B1981,$AG:$AG,AS$1)</f>
        <v>0</v>
      </c>
      <c r="AT1981" s="5">
        <f>COUNTIFS($B:$B,$B1981,$AG:$AG,AT$1)</f>
        <v>0</v>
      </c>
      <c r="AU1981" s="5">
        <f>COUNTIFS($B:$B,$B1981,$AG:$AG,AU$1)</f>
        <v>0</v>
      </c>
    </row>
    <row r="1982" spans="1:47" ht="15" customHeight="1" x14ac:dyDescent="0.35">
      <c r="A1982" s="3">
        <f>IF(B1981=B1982,A1981,A1981+1)</f>
        <v>690</v>
      </c>
      <c r="B1982" s="3" t="s">
        <v>2645</v>
      </c>
      <c r="C1982" s="3" t="s">
        <v>2644</v>
      </c>
      <c r="D1982" s="3" t="s">
        <v>2583</v>
      </c>
      <c r="E1982" s="3" t="s">
        <v>2582</v>
      </c>
      <c r="F1982" s="4" t="s">
        <v>7</v>
      </c>
      <c r="G1982" s="4" t="s">
        <v>8</v>
      </c>
      <c r="H1982" s="4" t="s">
        <v>7</v>
      </c>
      <c r="I1982" s="3">
        <v>1</v>
      </c>
      <c r="J1982" s="3" t="s">
        <v>633</v>
      </c>
      <c r="K1982" s="3" t="s">
        <v>2614</v>
      </c>
      <c r="L1982" s="3" t="s">
        <v>55</v>
      </c>
      <c r="M1982" s="3" t="s">
        <v>2648</v>
      </c>
      <c r="N1982" s="3" t="s">
        <v>2647</v>
      </c>
      <c r="P1982" s="3" t="s">
        <v>669</v>
      </c>
      <c r="Q1982" s="3" t="s">
        <v>1475</v>
      </c>
      <c r="R1982" s="3" t="s">
        <v>2434</v>
      </c>
      <c r="S1982" s="2" t="str">
        <f>IF(P1982="심사불필요","-",VLOOKUP(K1982,'[1]자격증 backdata'!A:G,7,0))</f>
        <v>-</v>
      </c>
      <c r="T1982" s="2" t="str">
        <f>IF(S1982="-","-",IF(COUNTIFS(B:B,B1982,S:S,"필수")&gt;0,"자격요건충족","확인필요"))</f>
        <v>-</v>
      </c>
      <c r="U1982" s="2"/>
      <c r="W1982" s="2">
        <f>IF(Q1982="4급","심사불필요",VLOOKUP(K1982,'[1]자격증 backdata'!A:B,2,0))</f>
        <v>4</v>
      </c>
      <c r="X1982" s="3">
        <f>IF(R1982="A", MIN(20, SUMIFS(W:W, B:B, B1982, R:R, "A")),IF(R1982="B", MIN(30, SUMIFS(W:W, B:B, B1982, R:R, "B")),"비해당분야"))</f>
        <v>6</v>
      </c>
      <c r="Y1982" s="3" t="str">
        <f>IF(R1982="C",MIN(30,IF(COUNTIFS(B:B,B1982,W:W,"가1")=1,25,IF(COUNTIFS(B:B,B1982,W:W,"가1")&gt;=2,30,0))+IF(COUNTIFS(B:B,B1982,W:W,"나1")&gt;=4,30,IF(COUNTIFS(B:B,B1982,W:W,"나1")=3,26,IF(COUNTIFS(B:B,B1982,W:W,"나1")=2,22,IF(COUNTIFS(B:B,B1982,W:W,"나1")=1,18,0)))))+MIN(30,IF(COUNTIFS(B:B,B1982,W:W,"가2")=1,25,IF(COUNTIFS(B:B,B1982,W:W,"가2")&gt;=2,30,0))+IF(COUNTIFS(B:B,B1982,W:W,"나2")=3,30,IF(COUNTIFS(B:B,B1982,W:W,"나2")=2,25,IF(COUNTIFS(B:B,B1982,W:W,"나2")=1,20,0)))),"비해당분야")</f>
        <v>비해당분야</v>
      </c>
      <c r="Z1982" s="3" t="str">
        <f>IF(R1982="C",VLOOKUP(K1982,'[1]자격증 backdata'!A:F,6,0),"비해당분야")</f>
        <v>비해당분야</v>
      </c>
      <c r="AA1982" s="3" t="str">
        <f>IF(R1982="C",SUMIF(B:B,B1982,Z:Z),"비해당분야")</f>
        <v>비해당분야</v>
      </c>
      <c r="AB1982" s="3" t="str">
        <f>IF(R1982="C",SUM(Y1982,AA1982),"비해당분야")</f>
        <v>비해당분야</v>
      </c>
      <c r="AC1982" s="3">
        <f>IF(R1982="C",AB1982,X1982)</f>
        <v>6</v>
      </c>
      <c r="AD1982" s="3">
        <f>VLOOKUP(K1982,'[1]자격증 backdata'!A:D,4,0)</f>
        <v>0</v>
      </c>
      <c r="AE1982" s="3">
        <f>IF(_xlfn.MAXIFS(AD:AD,B:B,B1982)&gt;10,10,_xlfn.MAXIFS(AD:AD,B:B,B1982))</f>
        <v>5</v>
      </c>
      <c r="AG1982" s="2" t="str">
        <f>VLOOKUP(K1982,'[1]자격증 backdata'!A:C,3,0)</f>
        <v>G</v>
      </c>
      <c r="AH1982" s="2">
        <f>COUNTIFS($B:$B,$B1982,$AG:$AG,AH$1)</f>
        <v>0</v>
      </c>
      <c r="AI1982" s="2">
        <f>COUNTIFS($B:$B,$B1982,$AG:$AG,AI$1)</f>
        <v>0</v>
      </c>
      <c r="AJ1982" s="2">
        <f>COUNTIFS($B:$B,$B1982,$AG:$AG,AJ$1)</f>
        <v>0</v>
      </c>
      <c r="AK1982" s="2">
        <f>COUNTIFS($B:$B,$B1982,$AG:$AG,AK$1)</f>
        <v>0</v>
      </c>
      <c r="AL1982" s="2">
        <f>COUNTIFS($B:$B,$B1982,$AG:$AG,AL$1)</f>
        <v>0</v>
      </c>
      <c r="AM1982" s="2">
        <f>COUNTIFS($B:$B,$B1982,$AG:$AG,AM$1)</f>
        <v>0</v>
      </c>
      <c r="AN1982" s="2">
        <f>COUNTIFS($B:$B,$B1982,$AG:$AG,AN$1)</f>
        <v>1</v>
      </c>
      <c r="AO1982" s="2">
        <f>COUNTIFS($B:$B,$B1982,$AG:$AG,AO$1)</f>
        <v>0</v>
      </c>
      <c r="AP1982" s="2">
        <f>COUNTIFS($B:$B,$B1982,$AG:$AG,AP$1)</f>
        <v>0</v>
      </c>
      <c r="AQ1982" s="2">
        <f>COUNTIFS($B:$B,$B1982,$AG:$AG,AQ$1)</f>
        <v>0</v>
      </c>
      <c r="AR1982" s="2">
        <f>COUNTIFS($B:$B,$B1982,$AG:$AG,AR$1)</f>
        <v>0</v>
      </c>
      <c r="AS1982" s="2">
        <f>COUNTIFS($B:$B,$B1982,$AG:$AG,AS$1)</f>
        <v>0</v>
      </c>
      <c r="AT1982" s="2">
        <f>COUNTIFS($B:$B,$B1982,$AG:$AG,AT$1)</f>
        <v>1</v>
      </c>
      <c r="AU1982" s="2">
        <f>COUNTIFS($B:$B,$B1982,$AG:$AG,AU$1)</f>
        <v>0</v>
      </c>
    </row>
    <row r="1983" spans="1:47" ht="15" customHeight="1" x14ac:dyDescent="0.35">
      <c r="A1983" s="7">
        <f>IF(B1982=B1983,A1982,A1982+1)</f>
        <v>690</v>
      </c>
      <c r="B1983" s="7" t="s">
        <v>2645</v>
      </c>
      <c r="C1983" s="7" t="s">
        <v>2644</v>
      </c>
      <c r="D1983" s="7" t="s">
        <v>2583</v>
      </c>
      <c r="E1983" s="7" t="s">
        <v>2582</v>
      </c>
      <c r="F1983" s="4" t="s">
        <v>7</v>
      </c>
      <c r="G1983" s="4" t="s">
        <v>8</v>
      </c>
      <c r="H1983" s="4" t="s">
        <v>7</v>
      </c>
      <c r="I1983" s="3">
        <v>2</v>
      </c>
      <c r="J1983" s="3" t="s">
        <v>57</v>
      </c>
      <c r="K1983" s="3" t="s">
        <v>2599</v>
      </c>
      <c r="L1983" s="3" t="s">
        <v>55</v>
      </c>
      <c r="M1983" s="3" t="s">
        <v>2646</v>
      </c>
      <c r="N1983" s="3" t="s">
        <v>2005</v>
      </c>
      <c r="P1983" s="3" t="s">
        <v>669</v>
      </c>
      <c r="Q1983" s="3" t="s">
        <v>1475</v>
      </c>
      <c r="R1983" s="3" t="s">
        <v>2434</v>
      </c>
      <c r="S1983" s="2" t="str">
        <f>IF(P1983="심사불필요","-",VLOOKUP(K1983,'[1]자격증 backdata'!A:G,7,0))</f>
        <v>-</v>
      </c>
      <c r="T1983" s="2" t="str">
        <f>IF(S1983="-","-",IF(COUNTIFS(B:B,B1983,S:S,"필수")&gt;0,"자격요건충족","확인필요"))</f>
        <v>-</v>
      </c>
      <c r="U1983" s="2"/>
      <c r="W1983" s="2">
        <f>IF(Q1983="4급","심사불필요",VLOOKUP(K1983,'[1]자격증 backdata'!A:B,2,0))</f>
        <v>2</v>
      </c>
      <c r="X1983" s="3">
        <f>IF(R1983="A", MIN(20, SUMIFS(W:W, B:B, B1983, R:R, "A")),IF(R1983="B", MIN(30, SUMIFS(W:W, B:B, B1983, R:R, "B")),"비해당분야"))</f>
        <v>6</v>
      </c>
      <c r="Y1983" s="3" t="str">
        <f>IF(R1983="C",MIN(30,IF(COUNTIFS(B:B,B1983,W:W,"가1")=1,25,IF(COUNTIFS(B:B,B1983,W:W,"가1")&gt;=2,30,0))+IF(COUNTIFS(B:B,B1983,W:W,"나1")&gt;=4,30,IF(COUNTIFS(B:B,B1983,W:W,"나1")=3,26,IF(COUNTIFS(B:B,B1983,W:W,"나1")=2,22,IF(COUNTIFS(B:B,B1983,W:W,"나1")=1,18,0)))))+MIN(30,IF(COUNTIFS(B:B,B1983,W:W,"가2")=1,25,IF(COUNTIFS(B:B,B1983,W:W,"가2")&gt;=2,30,0))+IF(COUNTIFS(B:B,B1983,W:W,"나2")=3,30,IF(COUNTIFS(B:B,B1983,W:W,"나2")=2,25,IF(COUNTIFS(B:B,B1983,W:W,"나2")=1,20,0)))),"비해당분야")</f>
        <v>비해당분야</v>
      </c>
      <c r="Z1983" s="3" t="str">
        <f>IF(R1983="C",VLOOKUP(K1983,'[1]자격증 backdata'!A:F,6,0),"비해당분야")</f>
        <v>비해당분야</v>
      </c>
      <c r="AA1983" s="3" t="str">
        <f>IF(R1983="C",SUMIF(B:B,B1983,Z:Z),"비해당분야")</f>
        <v>비해당분야</v>
      </c>
      <c r="AB1983" s="3" t="str">
        <f>IF(R1983="C",SUM(Y1983,AA1983),"비해당분야")</f>
        <v>비해당분야</v>
      </c>
      <c r="AC1983" s="3">
        <f>IF(R1983="C",AB1983,X1983)</f>
        <v>6</v>
      </c>
      <c r="AD1983" s="3">
        <f>VLOOKUP(K1983,'[1]자격증 backdata'!A:D,4,0)</f>
        <v>0</v>
      </c>
      <c r="AE1983" s="3">
        <f>IF(_xlfn.MAXIFS(AD:AD,B:B,B1983)&gt;10,10,_xlfn.MAXIFS(AD:AD,B:B,B1983))</f>
        <v>5</v>
      </c>
      <c r="AG1983" s="2" t="str">
        <f>VLOOKUP(K1983,'[1]자격증 backdata'!A:C,3,0)</f>
        <v>M</v>
      </c>
      <c r="AH1983" s="2">
        <f>COUNTIFS($B:$B,$B1983,$AG:$AG,AH$1)</f>
        <v>0</v>
      </c>
      <c r="AI1983" s="2">
        <f>COUNTIFS($B:$B,$B1983,$AG:$AG,AI$1)</f>
        <v>0</v>
      </c>
      <c r="AJ1983" s="2">
        <f>COUNTIFS($B:$B,$B1983,$AG:$AG,AJ$1)</f>
        <v>0</v>
      </c>
      <c r="AK1983" s="2">
        <f>COUNTIFS($B:$B,$B1983,$AG:$AG,AK$1)</f>
        <v>0</v>
      </c>
      <c r="AL1983" s="2">
        <f>COUNTIFS($B:$B,$B1983,$AG:$AG,AL$1)</f>
        <v>0</v>
      </c>
      <c r="AM1983" s="2">
        <f>COUNTIFS($B:$B,$B1983,$AG:$AG,AM$1)</f>
        <v>0</v>
      </c>
      <c r="AN1983" s="2">
        <f>COUNTIFS($B:$B,$B1983,$AG:$AG,AN$1)</f>
        <v>1</v>
      </c>
      <c r="AO1983" s="2">
        <f>COUNTIFS($B:$B,$B1983,$AG:$AG,AO$1)</f>
        <v>0</v>
      </c>
      <c r="AP1983" s="2">
        <f>COUNTIFS($B:$B,$B1983,$AG:$AG,AP$1)</f>
        <v>0</v>
      </c>
      <c r="AQ1983" s="2">
        <f>COUNTIFS($B:$B,$B1983,$AG:$AG,AQ$1)</f>
        <v>0</v>
      </c>
      <c r="AR1983" s="2">
        <f>COUNTIFS($B:$B,$B1983,$AG:$AG,AR$1)</f>
        <v>0</v>
      </c>
      <c r="AS1983" s="2">
        <f>COUNTIFS($B:$B,$B1983,$AG:$AG,AS$1)</f>
        <v>0</v>
      </c>
      <c r="AT1983" s="2">
        <f>COUNTIFS($B:$B,$B1983,$AG:$AG,AT$1)</f>
        <v>1</v>
      </c>
      <c r="AU1983" s="2">
        <f>COUNTIFS($B:$B,$B1983,$AG:$AG,AU$1)</f>
        <v>0</v>
      </c>
    </row>
    <row r="1984" spans="1:47" ht="15" customHeight="1" x14ac:dyDescent="0.35">
      <c r="A1984" s="7">
        <f>IF(B1983=B1984,A1983,A1983+1)</f>
        <v>690</v>
      </c>
      <c r="B1984" s="7" t="s">
        <v>2645</v>
      </c>
      <c r="C1984" s="7" t="s">
        <v>2644</v>
      </c>
      <c r="D1984" s="7" t="s">
        <v>2583</v>
      </c>
      <c r="E1984" s="7" t="s">
        <v>2582</v>
      </c>
      <c r="F1984" s="4" t="s">
        <v>7</v>
      </c>
      <c r="G1984" s="4" t="s">
        <v>8</v>
      </c>
      <c r="H1984" s="4" t="s">
        <v>7</v>
      </c>
      <c r="I1984" s="3">
        <v>3</v>
      </c>
      <c r="J1984" s="3" t="s">
        <v>69</v>
      </c>
      <c r="K1984" s="3" t="s">
        <v>2590</v>
      </c>
      <c r="L1984" s="3" t="s">
        <v>36</v>
      </c>
      <c r="M1984" s="3" t="s">
        <v>2643</v>
      </c>
      <c r="N1984" s="3" t="s">
        <v>340</v>
      </c>
      <c r="P1984" s="3" t="s">
        <v>669</v>
      </c>
      <c r="Q1984" s="3" t="s">
        <v>1475</v>
      </c>
      <c r="R1984" s="3" t="s">
        <v>2434</v>
      </c>
      <c r="S1984" s="2" t="str">
        <f>IF(P1984="심사불필요","-",VLOOKUP(K1984,'[1]자격증 backdata'!A:G,7,0))</f>
        <v>-</v>
      </c>
      <c r="T1984" s="2" t="str">
        <f>IF(S1984="-","-",IF(COUNTIFS(B:B,B1984,S:S,"필수")&gt;0,"자격요건충족","확인필요"))</f>
        <v>-</v>
      </c>
      <c r="U1984" s="2"/>
      <c r="W1984" s="2">
        <f>IF(Q1984="4급","심사불필요",VLOOKUP(K1984,'[1]자격증 backdata'!A:B,2,0))</f>
        <v>0</v>
      </c>
      <c r="X1984" s="3">
        <f>IF(R1984="A", MIN(20, SUMIFS(W:W, B:B, B1984, R:R, "A")),IF(R1984="B", MIN(30, SUMIFS(W:W, B:B, B1984, R:R, "B")),"비해당분야"))</f>
        <v>6</v>
      </c>
      <c r="Y1984" s="3" t="str">
        <f>IF(R1984="C",MIN(30,IF(COUNTIFS(B:B,B1984,W:W,"가1")=1,25,IF(COUNTIFS(B:B,B1984,W:W,"가1")&gt;=2,30,0))+IF(COUNTIFS(B:B,B1984,W:W,"나1")&gt;=4,30,IF(COUNTIFS(B:B,B1984,W:W,"나1")=3,26,IF(COUNTIFS(B:B,B1984,W:W,"나1")=2,22,IF(COUNTIFS(B:B,B1984,W:W,"나1")=1,18,0)))))+MIN(30,IF(COUNTIFS(B:B,B1984,W:W,"가2")=1,25,IF(COUNTIFS(B:B,B1984,W:W,"가2")&gt;=2,30,0))+IF(COUNTIFS(B:B,B1984,W:W,"나2")=3,30,IF(COUNTIFS(B:B,B1984,W:W,"나2")=2,25,IF(COUNTIFS(B:B,B1984,W:W,"나2")=1,20,0)))),"비해당분야")</f>
        <v>비해당분야</v>
      </c>
      <c r="Z1984" s="3" t="str">
        <f>IF(R1984="C",VLOOKUP(K1984,'[1]자격증 backdata'!A:F,6,0),"비해당분야")</f>
        <v>비해당분야</v>
      </c>
      <c r="AA1984" s="3" t="str">
        <f>IF(R1984="C",SUMIF(B:B,B1984,Z:Z),"비해당분야")</f>
        <v>비해당분야</v>
      </c>
      <c r="AB1984" s="3" t="str">
        <f>IF(R1984="C",SUM(Y1984,AA1984),"비해당분야")</f>
        <v>비해당분야</v>
      </c>
      <c r="AC1984" s="3">
        <f>IF(R1984="C",AB1984,X1984)</f>
        <v>6</v>
      </c>
      <c r="AD1984" s="3">
        <f>VLOOKUP(K1984,'[1]자격증 backdata'!A:D,4,0)</f>
        <v>5</v>
      </c>
      <c r="AE1984" s="3">
        <f>IF(_xlfn.MAXIFS(AD:AD,B:B,B1984)&gt;10,10,_xlfn.MAXIFS(AD:AD,B:B,B1984))</f>
        <v>5</v>
      </c>
      <c r="AG1984" s="2">
        <f>VLOOKUP(K1984,'[1]자격증 backdata'!A:C,3,0)</f>
        <v>0</v>
      </c>
      <c r="AH1984" s="2">
        <f>COUNTIFS($B:$B,$B1984,$AG:$AG,AH$1)</f>
        <v>0</v>
      </c>
      <c r="AI1984" s="2">
        <f>COUNTIFS($B:$B,$B1984,$AG:$AG,AI$1)</f>
        <v>0</v>
      </c>
      <c r="AJ1984" s="2">
        <f>COUNTIFS($B:$B,$B1984,$AG:$AG,AJ$1)</f>
        <v>0</v>
      </c>
      <c r="AK1984" s="2">
        <f>COUNTIFS($B:$B,$B1984,$AG:$AG,AK$1)</f>
        <v>0</v>
      </c>
      <c r="AL1984" s="2">
        <f>COUNTIFS($B:$B,$B1984,$AG:$AG,AL$1)</f>
        <v>0</v>
      </c>
      <c r="AM1984" s="2">
        <f>COUNTIFS($B:$B,$B1984,$AG:$AG,AM$1)</f>
        <v>0</v>
      </c>
      <c r="AN1984" s="2">
        <f>COUNTIFS($B:$B,$B1984,$AG:$AG,AN$1)</f>
        <v>1</v>
      </c>
      <c r="AO1984" s="2">
        <f>COUNTIFS($B:$B,$B1984,$AG:$AG,AO$1)</f>
        <v>0</v>
      </c>
      <c r="AP1984" s="2">
        <f>COUNTIFS($B:$B,$B1984,$AG:$AG,AP$1)</f>
        <v>0</v>
      </c>
      <c r="AQ1984" s="2">
        <f>COUNTIFS($B:$B,$B1984,$AG:$AG,AQ$1)</f>
        <v>0</v>
      </c>
      <c r="AR1984" s="2">
        <f>COUNTIFS($B:$B,$B1984,$AG:$AG,AR$1)</f>
        <v>0</v>
      </c>
      <c r="AS1984" s="2">
        <f>COUNTIFS($B:$B,$B1984,$AG:$AG,AS$1)</f>
        <v>0</v>
      </c>
      <c r="AT1984" s="2">
        <f>COUNTIFS($B:$B,$B1984,$AG:$AG,AT$1)</f>
        <v>1</v>
      </c>
      <c r="AU1984" s="2">
        <f>COUNTIFS($B:$B,$B1984,$AG:$AG,AU$1)</f>
        <v>0</v>
      </c>
    </row>
    <row r="1985" spans="1:47" ht="15" customHeight="1" x14ac:dyDescent="0.35">
      <c r="A1985" s="4">
        <f>IF(B1984=B1985,A1984,A1984+1)</f>
        <v>691</v>
      </c>
      <c r="B1985" s="4" t="s">
        <v>2641</v>
      </c>
      <c r="C1985" s="4" t="s">
        <v>2640</v>
      </c>
      <c r="D1985" s="4" t="s">
        <v>2583</v>
      </c>
      <c r="E1985" s="4" t="s">
        <v>2582</v>
      </c>
      <c r="F1985" s="4" t="s">
        <v>7</v>
      </c>
      <c r="G1985" s="4" t="s">
        <v>8</v>
      </c>
      <c r="H1985" s="4" t="s">
        <v>7</v>
      </c>
      <c r="I1985" s="4">
        <v>1</v>
      </c>
      <c r="J1985" s="4" t="s">
        <v>69</v>
      </c>
      <c r="K1985" s="4" t="s">
        <v>2590</v>
      </c>
      <c r="L1985" s="4" t="s">
        <v>36</v>
      </c>
      <c r="M1985" s="4" t="s">
        <v>2642</v>
      </c>
      <c r="N1985" s="4" t="s">
        <v>784</v>
      </c>
      <c r="P1985" s="4" t="s">
        <v>669</v>
      </c>
      <c r="Q1985" s="4" t="s">
        <v>1475</v>
      </c>
      <c r="R1985" s="4" t="s">
        <v>2434</v>
      </c>
      <c r="S1985" s="5" t="str">
        <f>IF(P1985="심사불필요","-",VLOOKUP(K1985,'[1]자격증 backdata'!A:G,7,0))</f>
        <v>-</v>
      </c>
      <c r="T1985" s="5" t="str">
        <f>IF(S1985="-","-",IF(COUNTIFS(B:B,B1985,S:S,"필수")&gt;0,"자격요건충족","확인필요"))</f>
        <v>-</v>
      </c>
      <c r="U1985" s="5"/>
      <c r="W1985" s="5">
        <f>IF(Q1985="4급","심사불필요",VLOOKUP(K1985,'[1]자격증 backdata'!A:B,2,0))</f>
        <v>0</v>
      </c>
      <c r="X1985" s="4">
        <f>IF(R1985="A", MIN(20, SUMIFS(W:W, B:B, B1985, R:R, "A")),IF(R1985="B", MIN(30, SUMIFS(W:W, B:B, B1985, R:R, "B")),"비해당분야"))</f>
        <v>4</v>
      </c>
      <c r="Y1985" s="4" t="str">
        <f>IF(R1985="C",MIN(30,IF(COUNTIFS(B:B,B1985,W:W,"가1")=1,25,IF(COUNTIFS(B:B,B1985,W:W,"가1")&gt;=2,30,0))+IF(COUNTIFS(B:B,B1985,W:W,"나1")&gt;=4,30,IF(COUNTIFS(B:B,B1985,W:W,"나1")=3,26,IF(COUNTIFS(B:B,B1985,W:W,"나1")=2,22,IF(COUNTIFS(B:B,B1985,W:W,"나1")=1,18,0)))))+MIN(30,IF(COUNTIFS(B:B,B1985,W:W,"가2")=1,25,IF(COUNTIFS(B:B,B1985,W:W,"가2")&gt;=2,30,0))+IF(COUNTIFS(B:B,B1985,W:W,"나2")=3,30,IF(COUNTIFS(B:B,B1985,W:W,"나2")=2,25,IF(COUNTIFS(B:B,B1985,W:W,"나2")=1,20,0)))),"비해당분야")</f>
        <v>비해당분야</v>
      </c>
      <c r="Z1985" s="4" t="str">
        <f>IF(R1985="C",VLOOKUP(K1985,'[1]자격증 backdata'!A:F,6,0),"비해당분야")</f>
        <v>비해당분야</v>
      </c>
      <c r="AA1985" s="4" t="str">
        <f>IF(R1985="C",SUMIF(B:B,B1985,Z:Z),"비해당분야")</f>
        <v>비해당분야</v>
      </c>
      <c r="AB1985" s="4" t="str">
        <f>IF(R1985="C",SUM(Y1985,AA1985),"비해당분야")</f>
        <v>비해당분야</v>
      </c>
      <c r="AC1985" s="4">
        <f>IF(R1985="C",AB1985,X1985)</f>
        <v>4</v>
      </c>
      <c r="AD1985" s="4">
        <f>VLOOKUP(K1985,'[1]자격증 backdata'!A:D,4,0)</f>
        <v>5</v>
      </c>
      <c r="AE1985" s="4">
        <f>IF(_xlfn.MAXIFS(AD:AD,B:B,B1985)&gt;10,10,_xlfn.MAXIFS(AD:AD,B:B,B1985))</f>
        <v>5</v>
      </c>
      <c r="AG1985" s="5">
        <f>VLOOKUP(K1985,'[1]자격증 backdata'!A:C,3,0)</f>
        <v>0</v>
      </c>
      <c r="AH1985" s="5">
        <f>COUNTIFS($B:$B,$B1985,$AG:$AG,AH$1)</f>
        <v>0</v>
      </c>
      <c r="AI1985" s="5">
        <f>COUNTIFS($B:$B,$B1985,$AG:$AG,AI$1)</f>
        <v>0</v>
      </c>
      <c r="AJ1985" s="5">
        <f>COUNTIFS($B:$B,$B1985,$AG:$AG,AJ$1)</f>
        <v>0</v>
      </c>
      <c r="AK1985" s="5">
        <f>COUNTIFS($B:$B,$B1985,$AG:$AG,AK$1)</f>
        <v>0</v>
      </c>
      <c r="AL1985" s="5">
        <f>COUNTIFS($B:$B,$B1985,$AG:$AG,AL$1)</f>
        <v>0</v>
      </c>
      <c r="AM1985" s="5">
        <f>COUNTIFS($B:$B,$B1985,$AG:$AG,AM$1)</f>
        <v>0</v>
      </c>
      <c r="AN1985" s="5">
        <f>COUNTIFS($B:$B,$B1985,$AG:$AG,AN$1)</f>
        <v>0</v>
      </c>
      <c r="AO1985" s="5">
        <f>COUNTIFS($B:$B,$B1985,$AG:$AG,AO$1)</f>
        <v>0</v>
      </c>
      <c r="AP1985" s="5">
        <f>COUNTIFS($B:$B,$B1985,$AG:$AG,AP$1)</f>
        <v>0</v>
      </c>
      <c r="AQ1985" s="5">
        <f>COUNTIFS($B:$B,$B1985,$AG:$AG,AQ$1)</f>
        <v>0</v>
      </c>
      <c r="AR1985" s="5">
        <f>COUNTIFS($B:$B,$B1985,$AG:$AG,AR$1)</f>
        <v>0</v>
      </c>
      <c r="AS1985" s="5">
        <f>COUNTIFS($B:$B,$B1985,$AG:$AG,AS$1)</f>
        <v>0</v>
      </c>
      <c r="AT1985" s="5">
        <f>COUNTIFS($B:$B,$B1985,$AG:$AG,AT$1)</f>
        <v>1</v>
      </c>
      <c r="AU1985" s="5">
        <f>COUNTIFS($B:$B,$B1985,$AG:$AG,AU$1)</f>
        <v>0</v>
      </c>
    </row>
    <row r="1986" spans="1:47" ht="15" customHeight="1" x14ac:dyDescent="0.35">
      <c r="A1986" s="6">
        <f>IF(B1985=B1986,A1985,A1985+1)</f>
        <v>691</v>
      </c>
      <c r="B1986" s="6" t="s">
        <v>2641</v>
      </c>
      <c r="C1986" s="6" t="s">
        <v>2640</v>
      </c>
      <c r="D1986" s="6" t="s">
        <v>2583</v>
      </c>
      <c r="E1986" s="6" t="s">
        <v>2582</v>
      </c>
      <c r="F1986" s="4" t="s">
        <v>7</v>
      </c>
      <c r="G1986" s="4" t="s">
        <v>8</v>
      </c>
      <c r="H1986" s="4" t="s">
        <v>7</v>
      </c>
      <c r="I1986" s="4">
        <v>2</v>
      </c>
      <c r="J1986" s="4" t="s">
        <v>106</v>
      </c>
      <c r="K1986" s="4" t="s">
        <v>2581</v>
      </c>
      <c r="L1986" s="4" t="s">
        <v>55</v>
      </c>
      <c r="M1986" s="4" t="s">
        <v>2639</v>
      </c>
      <c r="N1986" s="4" t="s">
        <v>2638</v>
      </c>
      <c r="P1986" s="4" t="s">
        <v>669</v>
      </c>
      <c r="Q1986" s="4" t="s">
        <v>1475</v>
      </c>
      <c r="R1986" s="4" t="s">
        <v>2434</v>
      </c>
      <c r="S1986" s="5" t="str">
        <f>IF(P1986="심사불필요","-",VLOOKUP(K1986,'[1]자격증 backdata'!A:G,7,0))</f>
        <v>-</v>
      </c>
      <c r="T1986" s="5" t="str">
        <f>IF(S1986="-","-",IF(COUNTIFS(B:B,B1986,S:S,"필수")&gt;0,"자격요건충족","확인필요"))</f>
        <v>-</v>
      </c>
      <c r="U1986" s="5"/>
      <c r="W1986" s="5">
        <f>IF(Q1986="4급","심사불필요",VLOOKUP(K1986,'[1]자격증 backdata'!A:B,2,0))</f>
        <v>4</v>
      </c>
      <c r="X1986" s="4">
        <f>IF(R1986="A", MIN(20, SUMIFS(W:W, B:B, B1986, R:R, "A")),IF(R1986="B", MIN(30, SUMIFS(W:W, B:B, B1986, R:R, "B")),"비해당분야"))</f>
        <v>4</v>
      </c>
      <c r="Y1986" s="4" t="str">
        <f>IF(R1986="C",MIN(30,IF(COUNTIFS(B:B,B1986,W:W,"가1")=1,25,IF(COUNTIFS(B:B,B1986,W:W,"가1")&gt;=2,30,0))+IF(COUNTIFS(B:B,B1986,W:W,"나1")&gt;=4,30,IF(COUNTIFS(B:B,B1986,W:W,"나1")=3,26,IF(COUNTIFS(B:B,B1986,W:W,"나1")=2,22,IF(COUNTIFS(B:B,B1986,W:W,"나1")=1,18,0)))))+MIN(30,IF(COUNTIFS(B:B,B1986,W:W,"가2")=1,25,IF(COUNTIFS(B:B,B1986,W:W,"가2")&gt;=2,30,0))+IF(COUNTIFS(B:B,B1986,W:W,"나2")=3,30,IF(COUNTIFS(B:B,B1986,W:W,"나2")=2,25,IF(COUNTIFS(B:B,B1986,W:W,"나2")=1,20,0)))),"비해당분야")</f>
        <v>비해당분야</v>
      </c>
      <c r="Z1986" s="4" t="str">
        <f>IF(R1986="C",VLOOKUP(K1986,'[1]자격증 backdata'!A:F,6,0),"비해당분야")</f>
        <v>비해당분야</v>
      </c>
      <c r="AA1986" s="4" t="str">
        <f>IF(R1986="C",SUMIF(B:B,B1986,Z:Z),"비해당분야")</f>
        <v>비해당분야</v>
      </c>
      <c r="AB1986" s="4" t="str">
        <f>IF(R1986="C",SUM(Y1986,AA1986),"비해당분야")</f>
        <v>비해당분야</v>
      </c>
      <c r="AC1986" s="4">
        <f>IF(R1986="C",AB1986,X1986)</f>
        <v>4</v>
      </c>
      <c r="AD1986" s="4">
        <f>VLOOKUP(K1986,'[1]자격증 backdata'!A:D,4,0)</f>
        <v>0</v>
      </c>
      <c r="AE1986" s="4">
        <f>IF(_xlfn.MAXIFS(AD:AD,B:B,B1986)&gt;10,10,_xlfn.MAXIFS(AD:AD,B:B,B1986))</f>
        <v>5</v>
      </c>
      <c r="AG1986" s="5" t="str">
        <f>VLOOKUP(K1986,'[1]자격증 backdata'!A:C,3,0)</f>
        <v>M</v>
      </c>
      <c r="AH1986" s="5">
        <f>COUNTIFS($B:$B,$B1986,$AG:$AG,AH$1)</f>
        <v>0</v>
      </c>
      <c r="AI1986" s="5">
        <f>COUNTIFS($B:$B,$B1986,$AG:$AG,AI$1)</f>
        <v>0</v>
      </c>
      <c r="AJ1986" s="5">
        <f>COUNTIFS($B:$B,$B1986,$AG:$AG,AJ$1)</f>
        <v>0</v>
      </c>
      <c r="AK1986" s="5">
        <f>COUNTIFS($B:$B,$B1986,$AG:$AG,AK$1)</f>
        <v>0</v>
      </c>
      <c r="AL1986" s="5">
        <f>COUNTIFS($B:$B,$B1986,$AG:$AG,AL$1)</f>
        <v>0</v>
      </c>
      <c r="AM1986" s="5">
        <f>COUNTIFS($B:$B,$B1986,$AG:$AG,AM$1)</f>
        <v>0</v>
      </c>
      <c r="AN1986" s="5">
        <f>COUNTIFS($B:$B,$B1986,$AG:$AG,AN$1)</f>
        <v>0</v>
      </c>
      <c r="AO1986" s="5">
        <f>COUNTIFS($B:$B,$B1986,$AG:$AG,AO$1)</f>
        <v>0</v>
      </c>
      <c r="AP1986" s="5">
        <f>COUNTIFS($B:$B,$B1986,$AG:$AG,AP$1)</f>
        <v>0</v>
      </c>
      <c r="AQ1986" s="5">
        <f>COUNTIFS($B:$B,$B1986,$AG:$AG,AQ$1)</f>
        <v>0</v>
      </c>
      <c r="AR1986" s="5">
        <f>COUNTIFS($B:$B,$B1986,$AG:$AG,AR$1)</f>
        <v>0</v>
      </c>
      <c r="AS1986" s="5">
        <f>COUNTIFS($B:$B,$B1986,$AG:$AG,AS$1)</f>
        <v>0</v>
      </c>
      <c r="AT1986" s="5">
        <f>COUNTIFS($B:$B,$B1986,$AG:$AG,AT$1)</f>
        <v>1</v>
      </c>
      <c r="AU1986" s="5">
        <f>COUNTIFS($B:$B,$B1986,$AG:$AG,AU$1)</f>
        <v>0</v>
      </c>
    </row>
    <row r="1987" spans="1:47" ht="15" customHeight="1" x14ac:dyDescent="0.35">
      <c r="A1987" s="3">
        <f>IF(B1986=B1987,A1986,A1986+1)</f>
        <v>692</v>
      </c>
      <c r="B1987" s="3" t="s">
        <v>2629</v>
      </c>
      <c r="C1987" s="3" t="s">
        <v>2628</v>
      </c>
      <c r="D1987" s="3" t="s">
        <v>2583</v>
      </c>
      <c r="E1987" s="3" t="s">
        <v>2582</v>
      </c>
      <c r="F1987" s="4" t="s">
        <v>7</v>
      </c>
      <c r="G1987" s="4" t="s">
        <v>8</v>
      </c>
      <c r="H1987" s="4" t="s">
        <v>7</v>
      </c>
      <c r="I1987" s="3">
        <v>1</v>
      </c>
      <c r="J1987" s="3" t="s">
        <v>2588</v>
      </c>
      <c r="K1987" s="3" t="s">
        <v>2587</v>
      </c>
      <c r="L1987" s="3" t="s">
        <v>4</v>
      </c>
      <c r="M1987" s="3" t="s">
        <v>2637</v>
      </c>
      <c r="N1987" s="3" t="s">
        <v>246</v>
      </c>
      <c r="P1987" s="3" t="s">
        <v>669</v>
      </c>
      <c r="Q1987" s="3" t="s">
        <v>1475</v>
      </c>
      <c r="R1987" s="3" t="s">
        <v>2434</v>
      </c>
      <c r="S1987" s="2" t="str">
        <f>IF(P1987="심사불필요","-",VLOOKUP(K1987,'[1]자격증 backdata'!A:G,7,0))</f>
        <v>-</v>
      </c>
      <c r="T1987" s="2" t="str">
        <f>IF(S1987="-","-",IF(COUNTIFS(B:B,B1987,S:S,"필수")&gt;0,"자격요건충족","확인필요"))</f>
        <v>-</v>
      </c>
      <c r="U1987" s="2"/>
      <c r="W1987" s="2">
        <f>IF(Q1987="4급","심사불필요",VLOOKUP(K1987,'[1]자격증 backdata'!A:B,2,0))</f>
        <v>4</v>
      </c>
      <c r="X1987" s="3">
        <f>IF(R1987="A", MIN(20, SUMIFS(W:W, B:B, B1987, R:R, "A")),IF(R1987="B", MIN(30, SUMIFS(W:W, B:B, B1987, R:R, "B")),"비해당분야"))</f>
        <v>20</v>
      </c>
      <c r="Y1987" s="3" t="str">
        <f>IF(R1987="C",MIN(30,IF(COUNTIFS(B:B,B1987,W:W,"가1")=1,25,IF(COUNTIFS(B:B,B1987,W:W,"가1")&gt;=2,30,0))+IF(COUNTIFS(B:B,B1987,W:W,"나1")&gt;=4,30,IF(COUNTIFS(B:B,B1987,W:W,"나1")=3,26,IF(COUNTIFS(B:B,B1987,W:W,"나1")=2,22,IF(COUNTIFS(B:B,B1987,W:W,"나1")=1,18,0)))))+MIN(30,IF(COUNTIFS(B:B,B1987,W:W,"가2")=1,25,IF(COUNTIFS(B:B,B1987,W:W,"가2")&gt;=2,30,0))+IF(COUNTIFS(B:B,B1987,W:W,"나2")=3,30,IF(COUNTIFS(B:B,B1987,W:W,"나2")=2,25,IF(COUNTIFS(B:B,B1987,W:W,"나2")=1,20,0)))),"비해당분야")</f>
        <v>비해당분야</v>
      </c>
      <c r="Z1987" s="3" t="str">
        <f>IF(R1987="C",VLOOKUP(K1987,'[1]자격증 backdata'!A:F,6,0),"비해당분야")</f>
        <v>비해당분야</v>
      </c>
      <c r="AA1987" s="3" t="str">
        <f>IF(R1987="C",SUMIF(B:B,B1987,Z:Z),"비해당분야")</f>
        <v>비해당분야</v>
      </c>
      <c r="AB1987" s="3" t="str">
        <f>IF(R1987="C",SUM(Y1987,AA1987),"비해당분야")</f>
        <v>비해당분야</v>
      </c>
      <c r="AC1987" s="3">
        <f>IF(R1987="C",AB1987,X1987)</f>
        <v>20</v>
      </c>
      <c r="AD1987" s="3">
        <f>VLOOKUP(K1987,'[1]자격증 backdata'!A:D,4,0)</f>
        <v>0</v>
      </c>
      <c r="AE1987" s="3">
        <f>IF(_xlfn.MAXIFS(AD:AD,B:B,B1987)&gt;10,10,_xlfn.MAXIFS(AD:AD,B:B,B1987))</f>
        <v>5</v>
      </c>
      <c r="AG1987" s="2" t="str">
        <f>VLOOKUP(K1987,'[1]자격증 backdata'!A:C,3,0)</f>
        <v>L</v>
      </c>
      <c r="AH1987" s="2">
        <f>COUNTIFS($B:$B,$B1987,$AG:$AG,AH$1)</f>
        <v>0</v>
      </c>
      <c r="AI1987" s="2">
        <f>COUNTIFS($B:$B,$B1987,$AG:$AG,AI$1)</f>
        <v>0</v>
      </c>
      <c r="AJ1987" s="2">
        <f>COUNTIFS($B:$B,$B1987,$AG:$AG,AJ$1)</f>
        <v>0</v>
      </c>
      <c r="AK1987" s="2">
        <f>COUNTIFS($B:$B,$B1987,$AG:$AG,AK$1)</f>
        <v>0</v>
      </c>
      <c r="AL1987" s="2">
        <f>COUNTIFS($B:$B,$B1987,$AG:$AG,AL$1)</f>
        <v>0</v>
      </c>
      <c r="AM1987" s="2">
        <f>COUNTIFS($B:$B,$B1987,$AG:$AG,AM$1)</f>
        <v>0</v>
      </c>
      <c r="AN1987" s="2">
        <f>COUNTIFS($B:$B,$B1987,$AG:$AG,AN$1)</f>
        <v>1</v>
      </c>
      <c r="AO1987" s="2">
        <f>COUNTIFS($B:$B,$B1987,$AG:$AG,AO$1)</f>
        <v>1</v>
      </c>
      <c r="AP1987" s="2">
        <f>COUNTIFS($B:$B,$B1987,$AG:$AG,AP$1)</f>
        <v>0</v>
      </c>
      <c r="AQ1987" s="2">
        <f>COUNTIFS($B:$B,$B1987,$AG:$AG,AQ$1)</f>
        <v>0</v>
      </c>
      <c r="AR1987" s="2">
        <f>COUNTIFS($B:$B,$B1987,$AG:$AG,AR$1)</f>
        <v>0</v>
      </c>
      <c r="AS1987" s="2">
        <f>COUNTIFS($B:$B,$B1987,$AG:$AG,AS$1)</f>
        <v>1</v>
      </c>
      <c r="AT1987" s="2">
        <f>COUNTIFS($B:$B,$B1987,$AG:$AG,AT$1)</f>
        <v>1</v>
      </c>
      <c r="AU1987" s="2">
        <f>COUNTIFS($B:$B,$B1987,$AG:$AG,AU$1)</f>
        <v>0</v>
      </c>
    </row>
    <row r="1988" spans="1:47" ht="15" customHeight="1" x14ac:dyDescent="0.35">
      <c r="A1988" s="7">
        <f>IF(B1987=B1988,A1987,A1987+1)</f>
        <v>692</v>
      </c>
      <c r="B1988" s="7" t="s">
        <v>2629</v>
      </c>
      <c r="C1988" s="7" t="s">
        <v>2628</v>
      </c>
      <c r="D1988" s="7" t="s">
        <v>2583</v>
      </c>
      <c r="E1988" s="7" t="s">
        <v>2582</v>
      </c>
      <c r="F1988" s="4" t="s">
        <v>7</v>
      </c>
      <c r="G1988" s="4" t="s">
        <v>8</v>
      </c>
      <c r="H1988" s="4" t="s">
        <v>7</v>
      </c>
      <c r="I1988" s="3">
        <v>2</v>
      </c>
      <c r="J1988" s="3" t="s">
        <v>2526</v>
      </c>
      <c r="K1988" s="3" t="s">
        <v>2619</v>
      </c>
      <c r="L1988" s="3" t="s">
        <v>2524</v>
      </c>
      <c r="M1988" s="3" t="s">
        <v>2636</v>
      </c>
      <c r="N1988" s="3" t="s">
        <v>2522</v>
      </c>
      <c r="P1988" s="3" t="s">
        <v>669</v>
      </c>
      <c r="Q1988" s="3" t="s">
        <v>1475</v>
      </c>
      <c r="R1988" s="3" t="s">
        <v>2434</v>
      </c>
      <c r="S1988" s="2" t="str">
        <f>IF(P1988="심사불필요","-",VLOOKUP(K1988,'[1]자격증 backdata'!A:G,7,0))</f>
        <v>-</v>
      </c>
      <c r="T1988" s="2" t="str">
        <f>IF(S1988="-","-",IF(COUNTIFS(B:B,B1988,S:S,"필수")&gt;0,"자격요건충족","확인필요"))</f>
        <v>-</v>
      </c>
      <c r="U1988" s="2"/>
      <c r="W1988" s="2">
        <f>IF(Q1988="4급","심사불필요",VLOOKUP(K1988,'[1]자격증 backdata'!A:B,2,0))</f>
        <v>4</v>
      </c>
      <c r="X1988" s="3">
        <f>IF(R1988="A", MIN(20, SUMIFS(W:W, B:B, B1988, R:R, "A")),IF(R1988="B", MIN(30, SUMIFS(W:W, B:B, B1988, R:R, "B")),"비해당분야"))</f>
        <v>20</v>
      </c>
      <c r="Y1988" s="3" t="str">
        <f>IF(R1988="C",MIN(30,IF(COUNTIFS(B:B,B1988,W:W,"가1")=1,25,IF(COUNTIFS(B:B,B1988,W:W,"가1")&gt;=2,30,0))+IF(COUNTIFS(B:B,B1988,W:W,"나1")&gt;=4,30,IF(COUNTIFS(B:B,B1988,W:W,"나1")=3,26,IF(COUNTIFS(B:B,B1988,W:W,"나1")=2,22,IF(COUNTIFS(B:B,B1988,W:W,"나1")=1,18,0)))))+MIN(30,IF(COUNTIFS(B:B,B1988,W:W,"가2")=1,25,IF(COUNTIFS(B:B,B1988,W:W,"가2")&gt;=2,30,0))+IF(COUNTIFS(B:B,B1988,W:W,"나2")=3,30,IF(COUNTIFS(B:B,B1988,W:W,"나2")=2,25,IF(COUNTIFS(B:B,B1988,W:W,"나2")=1,20,0)))),"비해당분야")</f>
        <v>비해당분야</v>
      </c>
      <c r="Z1988" s="3" t="str">
        <f>IF(R1988="C",VLOOKUP(K1988,'[1]자격증 backdata'!A:F,6,0),"비해당분야")</f>
        <v>비해당분야</v>
      </c>
      <c r="AA1988" s="3" t="str">
        <f>IF(R1988="C",SUMIF(B:B,B1988,Z:Z),"비해당분야")</f>
        <v>비해당분야</v>
      </c>
      <c r="AB1988" s="3" t="str">
        <f>IF(R1988="C",SUM(Y1988,AA1988),"비해당분야")</f>
        <v>비해당분야</v>
      </c>
      <c r="AC1988" s="3">
        <f>IF(R1988="C",AB1988,X1988)</f>
        <v>20</v>
      </c>
      <c r="AD1988" s="3">
        <f>VLOOKUP(K1988,'[1]자격증 backdata'!A:D,4,0)</f>
        <v>0</v>
      </c>
      <c r="AE1988" s="3">
        <f>IF(_xlfn.MAXIFS(AD:AD,B:B,B1988)&gt;10,10,_xlfn.MAXIFS(AD:AD,B:B,B1988))</f>
        <v>5</v>
      </c>
      <c r="AG1988" s="2">
        <f>VLOOKUP(K1988,'[1]자격증 backdata'!A:C,3,0)</f>
        <v>0</v>
      </c>
      <c r="AH1988" s="2">
        <f>COUNTIFS($B:$B,$B1988,$AG:$AG,AH$1)</f>
        <v>0</v>
      </c>
      <c r="AI1988" s="2">
        <f>COUNTIFS($B:$B,$B1988,$AG:$AG,AI$1)</f>
        <v>0</v>
      </c>
      <c r="AJ1988" s="2">
        <f>COUNTIFS($B:$B,$B1988,$AG:$AG,AJ$1)</f>
        <v>0</v>
      </c>
      <c r="AK1988" s="2">
        <f>COUNTIFS($B:$B,$B1988,$AG:$AG,AK$1)</f>
        <v>0</v>
      </c>
      <c r="AL1988" s="2">
        <f>COUNTIFS($B:$B,$B1988,$AG:$AG,AL$1)</f>
        <v>0</v>
      </c>
      <c r="AM1988" s="2">
        <f>COUNTIFS($B:$B,$B1988,$AG:$AG,AM$1)</f>
        <v>0</v>
      </c>
      <c r="AN1988" s="2">
        <f>COUNTIFS($B:$B,$B1988,$AG:$AG,AN$1)</f>
        <v>1</v>
      </c>
      <c r="AO1988" s="2">
        <f>COUNTIFS($B:$B,$B1988,$AG:$AG,AO$1)</f>
        <v>1</v>
      </c>
      <c r="AP1988" s="2">
        <f>COUNTIFS($B:$B,$B1988,$AG:$AG,AP$1)</f>
        <v>0</v>
      </c>
      <c r="AQ1988" s="2">
        <f>COUNTIFS($B:$B,$B1988,$AG:$AG,AQ$1)</f>
        <v>0</v>
      </c>
      <c r="AR1988" s="2">
        <f>COUNTIFS($B:$B,$B1988,$AG:$AG,AR$1)</f>
        <v>0</v>
      </c>
      <c r="AS1988" s="2">
        <f>COUNTIFS($B:$B,$B1988,$AG:$AG,AS$1)</f>
        <v>1</v>
      </c>
      <c r="AT1988" s="2">
        <f>COUNTIFS($B:$B,$B1988,$AG:$AG,AT$1)</f>
        <v>1</v>
      </c>
      <c r="AU1988" s="2">
        <f>COUNTIFS($B:$B,$B1988,$AG:$AG,AU$1)</f>
        <v>0</v>
      </c>
    </row>
    <row r="1989" spans="1:47" ht="15" customHeight="1" x14ac:dyDescent="0.35">
      <c r="A1989" s="7">
        <f>IF(B1988=B1989,A1988,A1988+1)</f>
        <v>692</v>
      </c>
      <c r="B1989" s="7" t="s">
        <v>2629</v>
      </c>
      <c r="C1989" s="7" t="s">
        <v>2628</v>
      </c>
      <c r="D1989" s="7" t="s">
        <v>2583</v>
      </c>
      <c r="E1989" s="7" t="s">
        <v>2582</v>
      </c>
      <c r="F1989" s="4" t="s">
        <v>7</v>
      </c>
      <c r="G1989" s="4" t="s">
        <v>8</v>
      </c>
      <c r="H1989" s="4" t="s">
        <v>7</v>
      </c>
      <c r="I1989" s="3">
        <v>3</v>
      </c>
      <c r="J1989" s="3" t="s">
        <v>653</v>
      </c>
      <c r="K1989" s="3" t="s">
        <v>2596</v>
      </c>
      <c r="L1989" s="3" t="s">
        <v>651</v>
      </c>
      <c r="M1989" s="3" t="s">
        <v>2635</v>
      </c>
      <c r="N1989" s="3" t="s">
        <v>2620</v>
      </c>
      <c r="P1989" s="3" t="s">
        <v>669</v>
      </c>
      <c r="Q1989" s="3" t="s">
        <v>1475</v>
      </c>
      <c r="R1989" s="3" t="s">
        <v>2434</v>
      </c>
      <c r="S1989" s="2" t="str">
        <f>IF(P1989="심사불필요","-",VLOOKUP(K1989,'[1]자격증 backdata'!A:G,7,0))</f>
        <v>-</v>
      </c>
      <c r="T1989" s="2" t="str">
        <f>IF(S1989="-","-",IF(COUNTIFS(B:B,B1989,S:S,"필수")&gt;0,"자격요건충족","확인필요"))</f>
        <v>-</v>
      </c>
      <c r="U1989" s="2"/>
      <c r="W1989" s="2">
        <f>IF(Q1989="4급","심사불필요",VLOOKUP(K1989,'[1]자격증 backdata'!A:B,2,0))</f>
        <v>4</v>
      </c>
      <c r="X1989" s="3">
        <f>IF(R1989="A", MIN(20, SUMIFS(W:W, B:B, B1989, R:R, "A")),IF(R1989="B", MIN(30, SUMIFS(W:W, B:B, B1989, R:R, "B")),"비해당분야"))</f>
        <v>20</v>
      </c>
      <c r="Y1989" s="3" t="str">
        <f>IF(R1989="C",MIN(30,IF(COUNTIFS(B:B,B1989,W:W,"가1")=1,25,IF(COUNTIFS(B:B,B1989,W:W,"가1")&gt;=2,30,0))+IF(COUNTIFS(B:B,B1989,W:W,"나1")&gt;=4,30,IF(COUNTIFS(B:B,B1989,W:W,"나1")=3,26,IF(COUNTIFS(B:B,B1989,W:W,"나1")=2,22,IF(COUNTIFS(B:B,B1989,W:W,"나1")=1,18,0)))))+MIN(30,IF(COUNTIFS(B:B,B1989,W:W,"가2")=1,25,IF(COUNTIFS(B:B,B1989,W:W,"가2")&gt;=2,30,0))+IF(COUNTIFS(B:B,B1989,W:W,"나2")=3,30,IF(COUNTIFS(B:B,B1989,W:W,"나2")=2,25,IF(COUNTIFS(B:B,B1989,W:W,"나2")=1,20,0)))),"비해당분야")</f>
        <v>비해당분야</v>
      </c>
      <c r="Z1989" s="3" t="str">
        <f>IF(R1989="C",VLOOKUP(K1989,'[1]자격증 backdata'!A:F,6,0),"비해당분야")</f>
        <v>비해당분야</v>
      </c>
      <c r="AA1989" s="3" t="str">
        <f>IF(R1989="C",SUMIF(B:B,B1989,Z:Z),"비해당분야")</f>
        <v>비해당분야</v>
      </c>
      <c r="AB1989" s="3" t="str">
        <f>IF(R1989="C",SUM(Y1989,AA1989),"비해당분야")</f>
        <v>비해당분야</v>
      </c>
      <c r="AC1989" s="3">
        <f>IF(R1989="C",AB1989,X1989)</f>
        <v>20</v>
      </c>
      <c r="AD1989" s="3">
        <f>VLOOKUP(K1989,'[1]자격증 backdata'!A:D,4,0)</f>
        <v>0</v>
      </c>
      <c r="AE1989" s="3">
        <f>IF(_xlfn.MAXIFS(AD:AD,B:B,B1989)&gt;10,10,_xlfn.MAXIFS(AD:AD,B:B,B1989))</f>
        <v>5</v>
      </c>
      <c r="AG1989" s="2" t="str">
        <f>VLOOKUP(K1989,'[1]자격증 backdata'!A:C,3,0)</f>
        <v>H</v>
      </c>
      <c r="AH1989" s="2">
        <f>COUNTIFS($B:$B,$B1989,$AG:$AG,AH$1)</f>
        <v>0</v>
      </c>
      <c r="AI1989" s="2">
        <f>COUNTIFS($B:$B,$B1989,$AG:$AG,AI$1)</f>
        <v>0</v>
      </c>
      <c r="AJ1989" s="2">
        <f>COUNTIFS($B:$B,$B1989,$AG:$AG,AJ$1)</f>
        <v>0</v>
      </c>
      <c r="AK1989" s="2">
        <f>COUNTIFS($B:$B,$B1989,$AG:$AG,AK$1)</f>
        <v>0</v>
      </c>
      <c r="AL1989" s="2">
        <f>COUNTIFS($B:$B,$B1989,$AG:$AG,AL$1)</f>
        <v>0</v>
      </c>
      <c r="AM1989" s="2">
        <f>COUNTIFS($B:$B,$B1989,$AG:$AG,AM$1)</f>
        <v>0</v>
      </c>
      <c r="AN1989" s="2">
        <f>COUNTIFS($B:$B,$B1989,$AG:$AG,AN$1)</f>
        <v>1</v>
      </c>
      <c r="AO1989" s="2">
        <f>COUNTIFS($B:$B,$B1989,$AG:$AG,AO$1)</f>
        <v>1</v>
      </c>
      <c r="AP1989" s="2">
        <f>COUNTIFS($B:$B,$B1989,$AG:$AG,AP$1)</f>
        <v>0</v>
      </c>
      <c r="AQ1989" s="2">
        <f>COUNTIFS($B:$B,$B1989,$AG:$AG,AQ$1)</f>
        <v>0</v>
      </c>
      <c r="AR1989" s="2">
        <f>COUNTIFS($B:$B,$B1989,$AG:$AG,AR$1)</f>
        <v>0</v>
      </c>
      <c r="AS1989" s="2">
        <f>COUNTIFS($B:$B,$B1989,$AG:$AG,AS$1)</f>
        <v>1</v>
      </c>
      <c r="AT1989" s="2">
        <f>COUNTIFS($B:$B,$B1989,$AG:$AG,AT$1)</f>
        <v>1</v>
      </c>
      <c r="AU1989" s="2">
        <f>COUNTIFS($B:$B,$B1989,$AG:$AG,AU$1)</f>
        <v>0</v>
      </c>
    </row>
    <row r="1990" spans="1:47" ht="15" customHeight="1" x14ac:dyDescent="0.35">
      <c r="A1990" s="7">
        <f>IF(B1989=B1990,A1989,A1989+1)</f>
        <v>692</v>
      </c>
      <c r="B1990" s="7" t="s">
        <v>2629</v>
      </c>
      <c r="C1990" s="7" t="s">
        <v>2628</v>
      </c>
      <c r="D1990" s="7" t="s">
        <v>2583</v>
      </c>
      <c r="E1990" s="7" t="s">
        <v>2582</v>
      </c>
      <c r="F1990" s="4" t="s">
        <v>7</v>
      </c>
      <c r="G1990" s="4" t="s">
        <v>8</v>
      </c>
      <c r="H1990" s="4" t="s">
        <v>7</v>
      </c>
      <c r="I1990" s="3">
        <v>4</v>
      </c>
      <c r="J1990" s="3" t="s">
        <v>633</v>
      </c>
      <c r="K1990" s="3" t="s">
        <v>2614</v>
      </c>
      <c r="L1990" s="3" t="s">
        <v>55</v>
      </c>
      <c r="M1990" s="3" t="s">
        <v>2634</v>
      </c>
      <c r="N1990" s="3" t="s">
        <v>891</v>
      </c>
      <c r="P1990" s="3" t="s">
        <v>669</v>
      </c>
      <c r="Q1990" s="3" t="s">
        <v>1475</v>
      </c>
      <c r="R1990" s="3" t="s">
        <v>2434</v>
      </c>
      <c r="S1990" s="2" t="str">
        <f>IF(P1990="심사불필요","-",VLOOKUP(K1990,'[1]자격증 backdata'!A:G,7,0))</f>
        <v>-</v>
      </c>
      <c r="T1990" s="2" t="str">
        <f>IF(S1990="-","-",IF(COUNTIFS(B:B,B1990,S:S,"필수")&gt;0,"자격요건충족","확인필요"))</f>
        <v>-</v>
      </c>
      <c r="U1990" s="2"/>
      <c r="W1990" s="2">
        <f>IF(Q1990="4급","심사불필요",VLOOKUP(K1990,'[1]자격증 backdata'!A:B,2,0))</f>
        <v>4</v>
      </c>
      <c r="X1990" s="3">
        <f>IF(R1990="A", MIN(20, SUMIFS(W:W, B:B, B1990, R:R, "A")),IF(R1990="B", MIN(30, SUMIFS(W:W, B:B, B1990, R:R, "B")),"비해당분야"))</f>
        <v>20</v>
      </c>
      <c r="Y1990" s="3" t="str">
        <f>IF(R1990="C",MIN(30,IF(COUNTIFS(B:B,B1990,W:W,"가1")=1,25,IF(COUNTIFS(B:B,B1990,W:W,"가1")&gt;=2,30,0))+IF(COUNTIFS(B:B,B1990,W:W,"나1")&gt;=4,30,IF(COUNTIFS(B:B,B1990,W:W,"나1")=3,26,IF(COUNTIFS(B:B,B1990,W:W,"나1")=2,22,IF(COUNTIFS(B:B,B1990,W:W,"나1")=1,18,0)))))+MIN(30,IF(COUNTIFS(B:B,B1990,W:W,"가2")=1,25,IF(COUNTIFS(B:B,B1990,W:W,"가2")&gt;=2,30,0))+IF(COUNTIFS(B:B,B1990,W:W,"나2")=3,30,IF(COUNTIFS(B:B,B1990,W:W,"나2")=2,25,IF(COUNTIFS(B:B,B1990,W:W,"나2")=1,20,0)))),"비해당분야")</f>
        <v>비해당분야</v>
      </c>
      <c r="Z1990" s="3" t="str">
        <f>IF(R1990="C",VLOOKUP(K1990,'[1]자격증 backdata'!A:F,6,0),"비해당분야")</f>
        <v>비해당분야</v>
      </c>
      <c r="AA1990" s="3" t="str">
        <f>IF(R1990="C",SUMIF(B:B,B1990,Z:Z),"비해당분야")</f>
        <v>비해당분야</v>
      </c>
      <c r="AB1990" s="3" t="str">
        <f>IF(R1990="C",SUM(Y1990,AA1990),"비해당분야")</f>
        <v>비해당분야</v>
      </c>
      <c r="AC1990" s="3">
        <f>IF(R1990="C",AB1990,X1990)</f>
        <v>20</v>
      </c>
      <c r="AD1990" s="3">
        <f>VLOOKUP(K1990,'[1]자격증 backdata'!A:D,4,0)</f>
        <v>0</v>
      </c>
      <c r="AE1990" s="3">
        <f>IF(_xlfn.MAXIFS(AD:AD,B:B,B1990)&gt;10,10,_xlfn.MAXIFS(AD:AD,B:B,B1990))</f>
        <v>5</v>
      </c>
      <c r="AG1990" s="2" t="str">
        <f>VLOOKUP(K1990,'[1]자격증 backdata'!A:C,3,0)</f>
        <v>G</v>
      </c>
      <c r="AH1990" s="2">
        <f>COUNTIFS($B:$B,$B1990,$AG:$AG,AH$1)</f>
        <v>0</v>
      </c>
      <c r="AI1990" s="2">
        <f>COUNTIFS($B:$B,$B1990,$AG:$AG,AI$1)</f>
        <v>0</v>
      </c>
      <c r="AJ1990" s="2">
        <f>COUNTIFS($B:$B,$B1990,$AG:$AG,AJ$1)</f>
        <v>0</v>
      </c>
      <c r="AK1990" s="2">
        <f>COUNTIFS($B:$B,$B1990,$AG:$AG,AK$1)</f>
        <v>0</v>
      </c>
      <c r="AL1990" s="2">
        <f>COUNTIFS($B:$B,$B1990,$AG:$AG,AL$1)</f>
        <v>0</v>
      </c>
      <c r="AM1990" s="2">
        <f>COUNTIFS($B:$B,$B1990,$AG:$AG,AM$1)</f>
        <v>0</v>
      </c>
      <c r="AN1990" s="2">
        <f>COUNTIFS($B:$B,$B1990,$AG:$AG,AN$1)</f>
        <v>1</v>
      </c>
      <c r="AO1990" s="2">
        <f>COUNTIFS($B:$B,$B1990,$AG:$AG,AO$1)</f>
        <v>1</v>
      </c>
      <c r="AP1990" s="2">
        <f>COUNTIFS($B:$B,$B1990,$AG:$AG,AP$1)</f>
        <v>0</v>
      </c>
      <c r="AQ1990" s="2">
        <f>COUNTIFS($B:$B,$B1990,$AG:$AG,AQ$1)</f>
        <v>0</v>
      </c>
      <c r="AR1990" s="2">
        <f>COUNTIFS($B:$B,$B1990,$AG:$AG,AR$1)</f>
        <v>0</v>
      </c>
      <c r="AS1990" s="2">
        <f>COUNTIFS($B:$B,$B1990,$AG:$AG,AS$1)</f>
        <v>1</v>
      </c>
      <c r="AT1990" s="2">
        <f>COUNTIFS($B:$B,$B1990,$AG:$AG,AT$1)</f>
        <v>1</v>
      </c>
      <c r="AU1990" s="2">
        <f>COUNTIFS($B:$B,$B1990,$AG:$AG,AU$1)</f>
        <v>0</v>
      </c>
    </row>
    <row r="1991" spans="1:47" ht="15" customHeight="1" x14ac:dyDescent="0.35">
      <c r="A1991" s="7">
        <f>IF(B1990=B1991,A1990,A1990+1)</f>
        <v>692</v>
      </c>
      <c r="B1991" s="7" t="s">
        <v>2629</v>
      </c>
      <c r="C1991" s="7" t="s">
        <v>2628</v>
      </c>
      <c r="D1991" s="7" t="s">
        <v>2583</v>
      </c>
      <c r="E1991" s="7" t="s">
        <v>2582</v>
      </c>
      <c r="F1991" s="4" t="s">
        <v>7</v>
      </c>
      <c r="G1991" s="4" t="s">
        <v>8</v>
      </c>
      <c r="H1991" s="4" t="s">
        <v>7</v>
      </c>
      <c r="I1991" s="3">
        <v>5</v>
      </c>
      <c r="J1991" s="3" t="s">
        <v>106</v>
      </c>
      <c r="K1991" s="3" t="s">
        <v>2581</v>
      </c>
      <c r="L1991" s="3" t="s">
        <v>55</v>
      </c>
      <c r="M1991" s="3" t="s">
        <v>2633</v>
      </c>
      <c r="N1991" s="3" t="s">
        <v>2632</v>
      </c>
      <c r="P1991" s="3" t="s">
        <v>669</v>
      </c>
      <c r="Q1991" s="3" t="s">
        <v>1475</v>
      </c>
      <c r="R1991" s="3" t="s">
        <v>2434</v>
      </c>
      <c r="S1991" s="2" t="str">
        <f>IF(P1991="심사불필요","-",VLOOKUP(K1991,'[1]자격증 backdata'!A:G,7,0))</f>
        <v>-</v>
      </c>
      <c r="T1991" s="2" t="str">
        <f>IF(S1991="-","-",IF(COUNTIFS(B:B,B1991,S:S,"필수")&gt;0,"자격요건충족","확인필요"))</f>
        <v>-</v>
      </c>
      <c r="U1991" s="2"/>
      <c r="W1991" s="2">
        <f>IF(Q1991="4급","심사불필요",VLOOKUP(K1991,'[1]자격증 backdata'!A:B,2,0))</f>
        <v>4</v>
      </c>
      <c r="X1991" s="3">
        <f>IF(R1991="A", MIN(20, SUMIFS(W:W, B:B, B1991, R:R, "A")),IF(R1991="B", MIN(30, SUMIFS(W:W, B:B, B1991, R:R, "B")),"비해당분야"))</f>
        <v>20</v>
      </c>
      <c r="Y1991" s="3" t="str">
        <f>IF(R1991="C",MIN(30,IF(COUNTIFS(B:B,B1991,W:W,"가1")=1,25,IF(COUNTIFS(B:B,B1991,W:W,"가1")&gt;=2,30,0))+IF(COUNTIFS(B:B,B1991,W:W,"나1")&gt;=4,30,IF(COUNTIFS(B:B,B1991,W:W,"나1")=3,26,IF(COUNTIFS(B:B,B1991,W:W,"나1")=2,22,IF(COUNTIFS(B:B,B1991,W:W,"나1")=1,18,0)))))+MIN(30,IF(COUNTIFS(B:B,B1991,W:W,"가2")=1,25,IF(COUNTIFS(B:B,B1991,W:W,"가2")&gt;=2,30,0))+IF(COUNTIFS(B:B,B1991,W:W,"나2")=3,30,IF(COUNTIFS(B:B,B1991,W:W,"나2")=2,25,IF(COUNTIFS(B:B,B1991,W:W,"나2")=1,20,0)))),"비해당분야")</f>
        <v>비해당분야</v>
      </c>
      <c r="Z1991" s="3" t="str">
        <f>IF(R1991="C",VLOOKUP(K1991,'[1]자격증 backdata'!A:F,6,0),"비해당분야")</f>
        <v>비해당분야</v>
      </c>
      <c r="AA1991" s="3" t="str">
        <f>IF(R1991="C",SUMIF(B:B,B1991,Z:Z),"비해당분야")</f>
        <v>비해당분야</v>
      </c>
      <c r="AB1991" s="3" t="str">
        <f>IF(R1991="C",SUM(Y1991,AA1991),"비해당분야")</f>
        <v>비해당분야</v>
      </c>
      <c r="AC1991" s="3">
        <f>IF(R1991="C",AB1991,X1991)</f>
        <v>20</v>
      </c>
      <c r="AD1991" s="3">
        <f>VLOOKUP(K1991,'[1]자격증 backdata'!A:D,4,0)</f>
        <v>0</v>
      </c>
      <c r="AE1991" s="3">
        <f>IF(_xlfn.MAXIFS(AD:AD,B:B,B1991)&gt;10,10,_xlfn.MAXIFS(AD:AD,B:B,B1991))</f>
        <v>5</v>
      </c>
      <c r="AG1991" s="2" t="str">
        <f>VLOOKUP(K1991,'[1]자격증 backdata'!A:C,3,0)</f>
        <v>M</v>
      </c>
      <c r="AH1991" s="2">
        <f>COUNTIFS($B:$B,$B1991,$AG:$AG,AH$1)</f>
        <v>0</v>
      </c>
      <c r="AI1991" s="2">
        <f>COUNTIFS($B:$B,$B1991,$AG:$AG,AI$1)</f>
        <v>0</v>
      </c>
      <c r="AJ1991" s="2">
        <f>COUNTIFS($B:$B,$B1991,$AG:$AG,AJ$1)</f>
        <v>0</v>
      </c>
      <c r="AK1991" s="2">
        <f>COUNTIFS($B:$B,$B1991,$AG:$AG,AK$1)</f>
        <v>0</v>
      </c>
      <c r="AL1991" s="2">
        <f>COUNTIFS($B:$B,$B1991,$AG:$AG,AL$1)</f>
        <v>0</v>
      </c>
      <c r="AM1991" s="2">
        <f>COUNTIFS($B:$B,$B1991,$AG:$AG,AM$1)</f>
        <v>0</v>
      </c>
      <c r="AN1991" s="2">
        <f>COUNTIFS($B:$B,$B1991,$AG:$AG,AN$1)</f>
        <v>1</v>
      </c>
      <c r="AO1991" s="2">
        <f>COUNTIFS($B:$B,$B1991,$AG:$AG,AO$1)</f>
        <v>1</v>
      </c>
      <c r="AP1991" s="2">
        <f>COUNTIFS($B:$B,$B1991,$AG:$AG,AP$1)</f>
        <v>0</v>
      </c>
      <c r="AQ1991" s="2">
        <f>COUNTIFS($B:$B,$B1991,$AG:$AG,AQ$1)</f>
        <v>0</v>
      </c>
      <c r="AR1991" s="2">
        <f>COUNTIFS($B:$B,$B1991,$AG:$AG,AR$1)</f>
        <v>0</v>
      </c>
      <c r="AS1991" s="2">
        <f>COUNTIFS($B:$B,$B1991,$AG:$AG,AS$1)</f>
        <v>1</v>
      </c>
      <c r="AT1991" s="2">
        <f>COUNTIFS($B:$B,$B1991,$AG:$AG,AT$1)</f>
        <v>1</v>
      </c>
      <c r="AU1991" s="2">
        <f>COUNTIFS($B:$B,$B1991,$AG:$AG,AU$1)</f>
        <v>0</v>
      </c>
    </row>
    <row r="1992" spans="1:47" ht="15" customHeight="1" x14ac:dyDescent="0.35">
      <c r="A1992" s="7">
        <f>IF(B1991=B1992,A1991,A1991+1)</f>
        <v>692</v>
      </c>
      <c r="B1992" s="7" t="s">
        <v>2629</v>
      </c>
      <c r="C1992" s="7" t="s">
        <v>2628</v>
      </c>
      <c r="D1992" s="7" t="s">
        <v>2583</v>
      </c>
      <c r="E1992" s="7" t="s">
        <v>2582</v>
      </c>
      <c r="F1992" s="4" t="s">
        <v>7</v>
      </c>
      <c r="G1992" s="4" t="s">
        <v>8</v>
      </c>
      <c r="H1992" s="4" t="s">
        <v>7</v>
      </c>
      <c r="I1992" s="3">
        <v>6</v>
      </c>
      <c r="J1992" s="3" t="s">
        <v>241</v>
      </c>
      <c r="K1992" s="3" t="s">
        <v>2631</v>
      </c>
      <c r="L1992" s="3" t="s">
        <v>4</v>
      </c>
      <c r="M1992" s="3" t="s">
        <v>2630</v>
      </c>
      <c r="N1992" s="3" t="s">
        <v>207</v>
      </c>
      <c r="P1992" s="3" t="s">
        <v>669</v>
      </c>
      <c r="Q1992" s="3" t="s">
        <v>1475</v>
      </c>
      <c r="R1992" s="3" t="s">
        <v>2434</v>
      </c>
      <c r="S1992" s="2" t="str">
        <f>IF(P1992="심사불필요","-",VLOOKUP(K1992,'[1]자격증 backdata'!A:G,7,0))</f>
        <v>-</v>
      </c>
      <c r="T1992" s="2" t="str">
        <f>IF(S1992="-","-",IF(COUNTIFS(B:B,B1992,S:S,"필수")&gt;0,"자격요건충족","확인필요"))</f>
        <v>-</v>
      </c>
      <c r="U1992" s="2"/>
      <c r="W1992" s="2">
        <f>IF(Q1992="4급","심사불필요",VLOOKUP(K1992,'[1]자격증 backdata'!A:B,2,0))</f>
        <v>2</v>
      </c>
      <c r="X1992" s="3">
        <f>IF(R1992="A", MIN(20, SUMIFS(W:W, B:B, B1992, R:R, "A")),IF(R1992="B", MIN(30, SUMIFS(W:W, B:B, B1992, R:R, "B")),"비해당분야"))</f>
        <v>20</v>
      </c>
      <c r="Y1992" s="3" t="str">
        <f>IF(R1992="C",MIN(30,IF(COUNTIFS(B:B,B1992,W:W,"가1")=1,25,IF(COUNTIFS(B:B,B1992,W:W,"가1")&gt;=2,30,0))+IF(COUNTIFS(B:B,B1992,W:W,"나1")&gt;=4,30,IF(COUNTIFS(B:B,B1992,W:W,"나1")=3,26,IF(COUNTIFS(B:B,B1992,W:W,"나1")=2,22,IF(COUNTIFS(B:B,B1992,W:W,"나1")=1,18,0)))))+MIN(30,IF(COUNTIFS(B:B,B1992,W:W,"가2")=1,25,IF(COUNTIFS(B:B,B1992,W:W,"가2")&gt;=2,30,0))+IF(COUNTIFS(B:B,B1992,W:W,"나2")=3,30,IF(COUNTIFS(B:B,B1992,W:W,"나2")=2,25,IF(COUNTIFS(B:B,B1992,W:W,"나2")=1,20,0)))),"비해당분야")</f>
        <v>비해당분야</v>
      </c>
      <c r="Z1992" s="3" t="str">
        <f>IF(R1992="C",VLOOKUP(K1992,'[1]자격증 backdata'!A:F,6,0),"비해당분야")</f>
        <v>비해당분야</v>
      </c>
      <c r="AA1992" s="3" t="str">
        <f>IF(R1992="C",SUMIF(B:B,B1992,Z:Z),"비해당분야")</f>
        <v>비해당분야</v>
      </c>
      <c r="AB1992" s="3" t="str">
        <f>IF(R1992="C",SUM(Y1992,AA1992),"비해당분야")</f>
        <v>비해당분야</v>
      </c>
      <c r="AC1992" s="3">
        <f>IF(R1992="C",AB1992,X1992)</f>
        <v>20</v>
      </c>
      <c r="AD1992" s="3">
        <f>VLOOKUP(K1992,'[1]자격증 backdata'!A:D,4,0)</f>
        <v>0</v>
      </c>
      <c r="AE1992" s="3">
        <f>IF(_xlfn.MAXIFS(AD:AD,B:B,B1992)&gt;10,10,_xlfn.MAXIFS(AD:AD,B:B,B1992))</f>
        <v>5</v>
      </c>
      <c r="AG1992" s="2">
        <f>VLOOKUP(K1992,'[1]자격증 backdata'!A:C,3,0)</f>
        <v>0</v>
      </c>
      <c r="AH1992" s="2">
        <f>COUNTIFS($B:$B,$B1992,$AG:$AG,AH$1)</f>
        <v>0</v>
      </c>
      <c r="AI1992" s="2">
        <f>COUNTIFS($B:$B,$B1992,$AG:$AG,AI$1)</f>
        <v>0</v>
      </c>
      <c r="AJ1992" s="2">
        <f>COUNTIFS($B:$B,$B1992,$AG:$AG,AJ$1)</f>
        <v>0</v>
      </c>
      <c r="AK1992" s="2">
        <f>COUNTIFS($B:$B,$B1992,$AG:$AG,AK$1)</f>
        <v>0</v>
      </c>
      <c r="AL1992" s="2">
        <f>COUNTIFS($B:$B,$B1992,$AG:$AG,AL$1)</f>
        <v>0</v>
      </c>
      <c r="AM1992" s="2">
        <f>COUNTIFS($B:$B,$B1992,$AG:$AG,AM$1)</f>
        <v>0</v>
      </c>
      <c r="AN1992" s="2">
        <f>COUNTIFS($B:$B,$B1992,$AG:$AG,AN$1)</f>
        <v>1</v>
      </c>
      <c r="AO1992" s="2">
        <f>COUNTIFS($B:$B,$B1992,$AG:$AG,AO$1)</f>
        <v>1</v>
      </c>
      <c r="AP1992" s="2">
        <f>COUNTIFS($B:$B,$B1992,$AG:$AG,AP$1)</f>
        <v>0</v>
      </c>
      <c r="AQ1992" s="2">
        <f>COUNTIFS($B:$B,$B1992,$AG:$AG,AQ$1)</f>
        <v>0</v>
      </c>
      <c r="AR1992" s="2">
        <f>COUNTIFS($B:$B,$B1992,$AG:$AG,AR$1)</f>
        <v>0</v>
      </c>
      <c r="AS1992" s="2">
        <f>COUNTIFS($B:$B,$B1992,$AG:$AG,AS$1)</f>
        <v>1</v>
      </c>
      <c r="AT1992" s="2">
        <f>COUNTIFS($B:$B,$B1992,$AG:$AG,AT$1)</f>
        <v>1</v>
      </c>
      <c r="AU1992" s="2">
        <f>COUNTIFS($B:$B,$B1992,$AG:$AG,AU$1)</f>
        <v>0</v>
      </c>
    </row>
    <row r="1993" spans="1:47" ht="15" customHeight="1" x14ac:dyDescent="0.35">
      <c r="A1993" s="7">
        <f>IF(B1992=B1993,A1992,A1992+1)</f>
        <v>692</v>
      </c>
      <c r="B1993" s="7" t="s">
        <v>2629</v>
      </c>
      <c r="C1993" s="7" t="s">
        <v>2628</v>
      </c>
      <c r="D1993" s="7" t="s">
        <v>2583</v>
      </c>
      <c r="E1993" s="7" t="s">
        <v>2582</v>
      </c>
      <c r="F1993" s="4" t="s">
        <v>7</v>
      </c>
      <c r="G1993" s="4" t="s">
        <v>8</v>
      </c>
      <c r="H1993" s="4" t="s">
        <v>7</v>
      </c>
      <c r="I1993" s="3">
        <v>7</v>
      </c>
      <c r="J1993" s="3" t="s">
        <v>69</v>
      </c>
      <c r="K1993" s="3" t="s">
        <v>2590</v>
      </c>
      <c r="L1993" s="3" t="s">
        <v>36</v>
      </c>
      <c r="M1993" s="3" t="s">
        <v>2627</v>
      </c>
      <c r="N1993" s="3" t="s">
        <v>2045</v>
      </c>
      <c r="P1993" s="3" t="s">
        <v>669</v>
      </c>
      <c r="Q1993" s="3" t="s">
        <v>1475</v>
      </c>
      <c r="R1993" s="3" t="s">
        <v>2434</v>
      </c>
      <c r="S1993" s="2" t="str">
        <f>IF(P1993="심사불필요","-",VLOOKUP(K1993,'[1]자격증 backdata'!A:G,7,0))</f>
        <v>-</v>
      </c>
      <c r="T1993" s="2" t="str">
        <f>IF(S1993="-","-",IF(COUNTIFS(B:B,B1993,S:S,"필수")&gt;0,"자격요건충족","확인필요"))</f>
        <v>-</v>
      </c>
      <c r="U1993" s="2"/>
      <c r="W1993" s="2">
        <f>IF(Q1993="4급","심사불필요",VLOOKUP(K1993,'[1]자격증 backdata'!A:B,2,0))</f>
        <v>0</v>
      </c>
      <c r="X1993" s="3">
        <f>IF(R1993="A", MIN(20, SUMIFS(W:W, B:B, B1993, R:R, "A")),IF(R1993="B", MIN(30, SUMIFS(W:W, B:B, B1993, R:R, "B")),"비해당분야"))</f>
        <v>20</v>
      </c>
      <c r="Y1993" s="3" t="str">
        <f>IF(R1993="C",MIN(30,IF(COUNTIFS(B:B,B1993,W:W,"가1")=1,25,IF(COUNTIFS(B:B,B1993,W:W,"가1")&gt;=2,30,0))+IF(COUNTIFS(B:B,B1993,W:W,"나1")&gt;=4,30,IF(COUNTIFS(B:B,B1993,W:W,"나1")=3,26,IF(COUNTIFS(B:B,B1993,W:W,"나1")=2,22,IF(COUNTIFS(B:B,B1993,W:W,"나1")=1,18,0)))))+MIN(30,IF(COUNTIFS(B:B,B1993,W:W,"가2")=1,25,IF(COUNTIFS(B:B,B1993,W:W,"가2")&gt;=2,30,0))+IF(COUNTIFS(B:B,B1993,W:W,"나2")=3,30,IF(COUNTIFS(B:B,B1993,W:W,"나2")=2,25,IF(COUNTIFS(B:B,B1993,W:W,"나2")=1,20,0)))),"비해당분야")</f>
        <v>비해당분야</v>
      </c>
      <c r="Z1993" s="3" t="str">
        <f>IF(R1993="C",VLOOKUP(K1993,'[1]자격증 backdata'!A:F,6,0),"비해당분야")</f>
        <v>비해당분야</v>
      </c>
      <c r="AA1993" s="3" t="str">
        <f>IF(R1993="C",SUMIF(B:B,B1993,Z:Z),"비해당분야")</f>
        <v>비해당분야</v>
      </c>
      <c r="AB1993" s="3" t="str">
        <f>IF(R1993="C",SUM(Y1993,AA1993),"비해당분야")</f>
        <v>비해당분야</v>
      </c>
      <c r="AC1993" s="3">
        <f>IF(R1993="C",AB1993,X1993)</f>
        <v>20</v>
      </c>
      <c r="AD1993" s="3">
        <f>VLOOKUP(K1993,'[1]자격증 backdata'!A:D,4,0)</f>
        <v>5</v>
      </c>
      <c r="AE1993" s="3">
        <f>IF(_xlfn.MAXIFS(AD:AD,B:B,B1993)&gt;10,10,_xlfn.MAXIFS(AD:AD,B:B,B1993))</f>
        <v>5</v>
      </c>
      <c r="AG1993" s="2">
        <f>VLOOKUP(K1993,'[1]자격증 backdata'!A:C,3,0)</f>
        <v>0</v>
      </c>
      <c r="AH1993" s="2">
        <f>COUNTIFS($B:$B,$B1993,$AG:$AG,AH$1)</f>
        <v>0</v>
      </c>
      <c r="AI1993" s="2">
        <f>COUNTIFS($B:$B,$B1993,$AG:$AG,AI$1)</f>
        <v>0</v>
      </c>
      <c r="AJ1993" s="2">
        <f>COUNTIFS($B:$B,$B1993,$AG:$AG,AJ$1)</f>
        <v>0</v>
      </c>
      <c r="AK1993" s="2">
        <f>COUNTIFS($B:$B,$B1993,$AG:$AG,AK$1)</f>
        <v>0</v>
      </c>
      <c r="AL1993" s="2">
        <f>COUNTIFS($B:$B,$B1993,$AG:$AG,AL$1)</f>
        <v>0</v>
      </c>
      <c r="AM1993" s="2">
        <f>COUNTIFS($B:$B,$B1993,$AG:$AG,AM$1)</f>
        <v>0</v>
      </c>
      <c r="AN1993" s="2">
        <f>COUNTIFS($B:$B,$B1993,$AG:$AG,AN$1)</f>
        <v>1</v>
      </c>
      <c r="AO1993" s="2">
        <f>COUNTIFS($B:$B,$B1993,$AG:$AG,AO$1)</f>
        <v>1</v>
      </c>
      <c r="AP1993" s="2">
        <f>COUNTIFS($B:$B,$B1993,$AG:$AG,AP$1)</f>
        <v>0</v>
      </c>
      <c r="AQ1993" s="2">
        <f>COUNTIFS($B:$B,$B1993,$AG:$AG,AQ$1)</f>
        <v>0</v>
      </c>
      <c r="AR1993" s="2">
        <f>COUNTIFS($B:$B,$B1993,$AG:$AG,AR$1)</f>
        <v>0</v>
      </c>
      <c r="AS1993" s="2">
        <f>COUNTIFS($B:$B,$B1993,$AG:$AG,AS$1)</f>
        <v>1</v>
      </c>
      <c r="AT1993" s="2">
        <f>COUNTIFS($B:$B,$B1993,$AG:$AG,AT$1)</f>
        <v>1</v>
      </c>
      <c r="AU1993" s="2">
        <f>COUNTIFS($B:$B,$B1993,$AG:$AG,AU$1)</f>
        <v>0</v>
      </c>
    </row>
    <row r="1994" spans="1:47" ht="15" customHeight="1" x14ac:dyDescent="0.35">
      <c r="A1994" s="4">
        <f>IF(B1993=B1994,A1993,A1993+1)</f>
        <v>693</v>
      </c>
      <c r="B1994" s="4" t="s">
        <v>2624</v>
      </c>
      <c r="C1994" s="4" t="s">
        <v>1830</v>
      </c>
      <c r="D1994" s="4" t="s">
        <v>2583</v>
      </c>
      <c r="E1994" s="4" t="s">
        <v>2582</v>
      </c>
      <c r="F1994" s="4" t="s">
        <v>7</v>
      </c>
      <c r="G1994" s="4" t="s">
        <v>8</v>
      </c>
      <c r="H1994" s="4" t="s">
        <v>7</v>
      </c>
      <c r="I1994" s="4">
        <v>1</v>
      </c>
      <c r="J1994" s="4" t="s">
        <v>2588</v>
      </c>
      <c r="K1994" s="4" t="s">
        <v>2587</v>
      </c>
      <c r="L1994" s="4" t="s">
        <v>4</v>
      </c>
      <c r="M1994" s="4" t="s">
        <v>2626</v>
      </c>
      <c r="N1994" s="4" t="s">
        <v>910</v>
      </c>
      <c r="P1994" s="4" t="s">
        <v>669</v>
      </c>
      <c r="Q1994" s="4" t="s">
        <v>1475</v>
      </c>
      <c r="R1994" s="4" t="s">
        <v>2434</v>
      </c>
      <c r="S1994" s="5" t="str">
        <f>IF(P1994="심사불필요","-",VLOOKUP(K1994,'[1]자격증 backdata'!A:G,7,0))</f>
        <v>-</v>
      </c>
      <c r="T1994" s="5" t="str">
        <f>IF(S1994="-","-",IF(COUNTIFS(B:B,B1994,S:S,"필수")&gt;0,"자격요건충족","확인필요"))</f>
        <v>-</v>
      </c>
      <c r="U1994" s="5"/>
      <c r="W1994" s="5">
        <f>IF(Q1994="4급","심사불필요",VLOOKUP(K1994,'[1]자격증 backdata'!A:B,2,0))</f>
        <v>4</v>
      </c>
      <c r="X1994" s="4">
        <f>IF(R1994="A", MIN(20, SUMIFS(W:W, B:B, B1994, R:R, "A")),IF(R1994="B", MIN(30, SUMIFS(W:W, B:B, B1994, R:R, "B")),"비해당분야"))</f>
        <v>8</v>
      </c>
      <c r="Y1994" s="4" t="str">
        <f>IF(R1994="C",MIN(30,IF(COUNTIFS(B:B,B1994,W:W,"가1")=1,25,IF(COUNTIFS(B:B,B1994,W:W,"가1")&gt;=2,30,0))+IF(COUNTIFS(B:B,B1994,W:W,"나1")&gt;=4,30,IF(COUNTIFS(B:B,B1994,W:W,"나1")=3,26,IF(COUNTIFS(B:B,B1994,W:W,"나1")=2,22,IF(COUNTIFS(B:B,B1994,W:W,"나1")=1,18,0)))))+MIN(30,IF(COUNTIFS(B:B,B1994,W:W,"가2")=1,25,IF(COUNTIFS(B:B,B1994,W:W,"가2")&gt;=2,30,0))+IF(COUNTIFS(B:B,B1994,W:W,"나2")=3,30,IF(COUNTIFS(B:B,B1994,W:W,"나2")=2,25,IF(COUNTIFS(B:B,B1994,W:W,"나2")=1,20,0)))),"비해당분야")</f>
        <v>비해당분야</v>
      </c>
      <c r="Z1994" s="4" t="str">
        <f>IF(R1994="C",VLOOKUP(K1994,'[1]자격증 backdata'!A:F,6,0),"비해당분야")</f>
        <v>비해당분야</v>
      </c>
      <c r="AA1994" s="4" t="str">
        <f>IF(R1994="C",SUMIF(B:B,B1994,Z:Z),"비해당분야")</f>
        <v>비해당분야</v>
      </c>
      <c r="AB1994" s="4" t="str">
        <f>IF(R1994="C",SUM(Y1994,AA1994),"비해당분야")</f>
        <v>비해당분야</v>
      </c>
      <c r="AC1994" s="4">
        <f>IF(R1994="C",AB1994,X1994)</f>
        <v>8</v>
      </c>
      <c r="AD1994" s="4">
        <f>VLOOKUP(K1994,'[1]자격증 backdata'!A:D,4,0)</f>
        <v>0</v>
      </c>
      <c r="AE1994" s="4">
        <f>IF(_xlfn.MAXIFS(AD:AD,B:B,B1994)&gt;10,10,_xlfn.MAXIFS(AD:AD,B:B,B1994))</f>
        <v>5</v>
      </c>
      <c r="AG1994" s="5" t="str">
        <f>VLOOKUP(K1994,'[1]자격증 backdata'!A:C,3,0)</f>
        <v>L</v>
      </c>
      <c r="AH1994" s="5">
        <f>COUNTIFS($B:$B,$B1994,$AG:$AG,AH$1)</f>
        <v>0</v>
      </c>
      <c r="AI1994" s="5">
        <f>COUNTIFS($B:$B,$B1994,$AG:$AG,AI$1)</f>
        <v>0</v>
      </c>
      <c r="AJ1994" s="5">
        <f>COUNTIFS($B:$B,$B1994,$AG:$AG,AJ$1)</f>
        <v>0</v>
      </c>
      <c r="AK1994" s="5">
        <f>COUNTIFS($B:$B,$B1994,$AG:$AG,AK$1)</f>
        <v>0</v>
      </c>
      <c r="AL1994" s="5">
        <f>COUNTIFS($B:$B,$B1994,$AG:$AG,AL$1)</f>
        <v>0</v>
      </c>
      <c r="AM1994" s="5">
        <f>COUNTIFS($B:$B,$B1994,$AG:$AG,AM$1)</f>
        <v>0</v>
      </c>
      <c r="AN1994" s="5">
        <f>COUNTIFS($B:$B,$B1994,$AG:$AG,AN$1)</f>
        <v>0</v>
      </c>
      <c r="AO1994" s="5">
        <f>COUNTIFS($B:$B,$B1994,$AG:$AG,AO$1)</f>
        <v>0</v>
      </c>
      <c r="AP1994" s="5">
        <f>COUNTIFS($B:$B,$B1994,$AG:$AG,AP$1)</f>
        <v>0</v>
      </c>
      <c r="AQ1994" s="5">
        <f>COUNTIFS($B:$B,$B1994,$AG:$AG,AQ$1)</f>
        <v>0</v>
      </c>
      <c r="AR1994" s="5">
        <f>COUNTIFS($B:$B,$B1994,$AG:$AG,AR$1)</f>
        <v>0</v>
      </c>
      <c r="AS1994" s="5">
        <f>COUNTIFS($B:$B,$B1994,$AG:$AG,AS$1)</f>
        <v>1</v>
      </c>
      <c r="AT1994" s="5">
        <f>COUNTIFS($B:$B,$B1994,$AG:$AG,AT$1)</f>
        <v>1</v>
      </c>
      <c r="AU1994" s="5">
        <f>COUNTIFS($B:$B,$B1994,$AG:$AG,AU$1)</f>
        <v>0</v>
      </c>
    </row>
    <row r="1995" spans="1:47" ht="15" customHeight="1" x14ac:dyDescent="0.35">
      <c r="A1995" s="6">
        <f>IF(B1994=B1995,A1994,A1994+1)</f>
        <v>693</v>
      </c>
      <c r="B1995" s="6" t="s">
        <v>2624</v>
      </c>
      <c r="C1995" s="6" t="s">
        <v>1830</v>
      </c>
      <c r="D1995" s="6" t="s">
        <v>2583</v>
      </c>
      <c r="E1995" s="6" t="s">
        <v>2582</v>
      </c>
      <c r="F1995" s="4" t="s">
        <v>7</v>
      </c>
      <c r="G1995" s="4" t="s">
        <v>8</v>
      </c>
      <c r="H1995" s="4" t="s">
        <v>7</v>
      </c>
      <c r="I1995" s="4">
        <v>2</v>
      </c>
      <c r="J1995" s="4" t="s">
        <v>106</v>
      </c>
      <c r="K1995" s="4" t="s">
        <v>2581</v>
      </c>
      <c r="L1995" s="4" t="s">
        <v>55</v>
      </c>
      <c r="M1995" s="4" t="s">
        <v>2625</v>
      </c>
      <c r="N1995" s="4" t="s">
        <v>1327</v>
      </c>
      <c r="P1995" s="4" t="s">
        <v>669</v>
      </c>
      <c r="Q1995" s="4" t="s">
        <v>1475</v>
      </c>
      <c r="R1995" s="4" t="s">
        <v>2434</v>
      </c>
      <c r="S1995" s="5" t="str">
        <f>IF(P1995="심사불필요","-",VLOOKUP(K1995,'[1]자격증 backdata'!A:G,7,0))</f>
        <v>-</v>
      </c>
      <c r="T1995" s="5" t="str">
        <f>IF(S1995="-","-",IF(COUNTIFS(B:B,B1995,S:S,"필수")&gt;0,"자격요건충족","확인필요"))</f>
        <v>-</v>
      </c>
      <c r="U1995" s="5"/>
      <c r="W1995" s="5">
        <f>IF(Q1995="4급","심사불필요",VLOOKUP(K1995,'[1]자격증 backdata'!A:B,2,0))</f>
        <v>4</v>
      </c>
      <c r="X1995" s="4">
        <f>IF(R1995="A", MIN(20, SUMIFS(W:W, B:B, B1995, R:R, "A")),IF(R1995="B", MIN(30, SUMIFS(W:W, B:B, B1995, R:R, "B")),"비해당분야"))</f>
        <v>8</v>
      </c>
      <c r="Y1995" s="4" t="str">
        <f>IF(R1995="C",MIN(30,IF(COUNTIFS(B:B,B1995,W:W,"가1")=1,25,IF(COUNTIFS(B:B,B1995,W:W,"가1")&gt;=2,30,0))+IF(COUNTIFS(B:B,B1995,W:W,"나1")&gt;=4,30,IF(COUNTIFS(B:B,B1995,W:W,"나1")=3,26,IF(COUNTIFS(B:B,B1995,W:W,"나1")=2,22,IF(COUNTIFS(B:B,B1995,W:W,"나1")=1,18,0)))))+MIN(30,IF(COUNTIFS(B:B,B1995,W:W,"가2")=1,25,IF(COUNTIFS(B:B,B1995,W:W,"가2")&gt;=2,30,0))+IF(COUNTIFS(B:B,B1995,W:W,"나2")=3,30,IF(COUNTIFS(B:B,B1995,W:W,"나2")=2,25,IF(COUNTIFS(B:B,B1995,W:W,"나2")=1,20,0)))),"비해당분야")</f>
        <v>비해당분야</v>
      </c>
      <c r="Z1995" s="4" t="str">
        <f>IF(R1995="C",VLOOKUP(K1995,'[1]자격증 backdata'!A:F,6,0),"비해당분야")</f>
        <v>비해당분야</v>
      </c>
      <c r="AA1995" s="4" t="str">
        <f>IF(R1995="C",SUMIF(B:B,B1995,Z:Z),"비해당분야")</f>
        <v>비해당분야</v>
      </c>
      <c r="AB1995" s="4" t="str">
        <f>IF(R1995="C",SUM(Y1995,AA1995),"비해당분야")</f>
        <v>비해당분야</v>
      </c>
      <c r="AC1995" s="4">
        <f>IF(R1995="C",AB1995,X1995)</f>
        <v>8</v>
      </c>
      <c r="AD1995" s="4">
        <f>VLOOKUP(K1995,'[1]자격증 backdata'!A:D,4,0)</f>
        <v>0</v>
      </c>
      <c r="AE1995" s="4">
        <f>IF(_xlfn.MAXIFS(AD:AD,B:B,B1995)&gt;10,10,_xlfn.MAXIFS(AD:AD,B:B,B1995))</f>
        <v>5</v>
      </c>
      <c r="AG1995" s="5" t="str">
        <f>VLOOKUP(K1995,'[1]자격증 backdata'!A:C,3,0)</f>
        <v>M</v>
      </c>
      <c r="AH1995" s="5">
        <f>COUNTIFS($B:$B,$B1995,$AG:$AG,AH$1)</f>
        <v>0</v>
      </c>
      <c r="AI1995" s="5">
        <f>COUNTIFS($B:$B,$B1995,$AG:$AG,AI$1)</f>
        <v>0</v>
      </c>
      <c r="AJ1995" s="5">
        <f>COUNTIFS($B:$B,$B1995,$AG:$AG,AJ$1)</f>
        <v>0</v>
      </c>
      <c r="AK1995" s="5">
        <f>COUNTIFS($B:$B,$B1995,$AG:$AG,AK$1)</f>
        <v>0</v>
      </c>
      <c r="AL1995" s="5">
        <f>COUNTIFS($B:$B,$B1995,$AG:$AG,AL$1)</f>
        <v>0</v>
      </c>
      <c r="AM1995" s="5">
        <f>COUNTIFS($B:$B,$B1995,$AG:$AG,AM$1)</f>
        <v>0</v>
      </c>
      <c r="AN1995" s="5">
        <f>COUNTIFS($B:$B,$B1995,$AG:$AG,AN$1)</f>
        <v>0</v>
      </c>
      <c r="AO1995" s="5">
        <f>COUNTIFS($B:$B,$B1995,$AG:$AG,AO$1)</f>
        <v>0</v>
      </c>
      <c r="AP1995" s="5">
        <f>COUNTIFS($B:$B,$B1995,$AG:$AG,AP$1)</f>
        <v>0</v>
      </c>
      <c r="AQ1995" s="5">
        <f>COUNTIFS($B:$B,$B1995,$AG:$AG,AQ$1)</f>
        <v>0</v>
      </c>
      <c r="AR1995" s="5">
        <f>COUNTIFS($B:$B,$B1995,$AG:$AG,AR$1)</f>
        <v>0</v>
      </c>
      <c r="AS1995" s="5">
        <f>COUNTIFS($B:$B,$B1995,$AG:$AG,AS$1)</f>
        <v>1</v>
      </c>
      <c r="AT1995" s="5">
        <f>COUNTIFS($B:$B,$B1995,$AG:$AG,AT$1)</f>
        <v>1</v>
      </c>
      <c r="AU1995" s="5">
        <f>COUNTIFS($B:$B,$B1995,$AG:$AG,AU$1)</f>
        <v>0</v>
      </c>
    </row>
    <row r="1996" spans="1:47" ht="15" customHeight="1" x14ac:dyDescent="0.35">
      <c r="A1996" s="6">
        <f>IF(B1995=B1996,A1995,A1995+1)</f>
        <v>693</v>
      </c>
      <c r="B1996" s="6" t="s">
        <v>2624</v>
      </c>
      <c r="C1996" s="6" t="s">
        <v>1830</v>
      </c>
      <c r="D1996" s="6" t="s">
        <v>2583</v>
      </c>
      <c r="E1996" s="6" t="s">
        <v>2582</v>
      </c>
      <c r="F1996" s="4" t="s">
        <v>7</v>
      </c>
      <c r="G1996" s="4" t="s">
        <v>8</v>
      </c>
      <c r="H1996" s="4" t="s">
        <v>7</v>
      </c>
      <c r="I1996" s="4">
        <v>3</v>
      </c>
      <c r="J1996" s="4" t="s">
        <v>69</v>
      </c>
      <c r="K1996" s="4" t="s">
        <v>2590</v>
      </c>
      <c r="L1996" s="4" t="s">
        <v>36</v>
      </c>
      <c r="M1996" s="4" t="s">
        <v>2623</v>
      </c>
      <c r="N1996" s="4" t="s">
        <v>1256</v>
      </c>
      <c r="P1996" s="4" t="s">
        <v>669</v>
      </c>
      <c r="Q1996" s="4" t="s">
        <v>1475</v>
      </c>
      <c r="R1996" s="4" t="s">
        <v>2434</v>
      </c>
      <c r="S1996" s="5" t="str">
        <f>IF(P1996="심사불필요","-",VLOOKUP(K1996,'[1]자격증 backdata'!A:G,7,0))</f>
        <v>-</v>
      </c>
      <c r="T1996" s="5" t="str">
        <f>IF(S1996="-","-",IF(COUNTIFS(B:B,B1996,S:S,"필수")&gt;0,"자격요건충족","확인필요"))</f>
        <v>-</v>
      </c>
      <c r="U1996" s="5"/>
      <c r="W1996" s="5">
        <f>IF(Q1996="4급","심사불필요",VLOOKUP(K1996,'[1]자격증 backdata'!A:B,2,0))</f>
        <v>0</v>
      </c>
      <c r="X1996" s="4">
        <f>IF(R1996="A", MIN(20, SUMIFS(W:W, B:B, B1996, R:R, "A")),IF(R1996="B", MIN(30, SUMIFS(W:W, B:B, B1996, R:R, "B")),"비해당분야"))</f>
        <v>8</v>
      </c>
      <c r="Y1996" s="4" t="str">
        <f>IF(R1996="C",MIN(30,IF(COUNTIFS(B:B,B1996,W:W,"가1")=1,25,IF(COUNTIFS(B:B,B1996,W:W,"가1")&gt;=2,30,0))+IF(COUNTIFS(B:B,B1996,W:W,"나1")&gt;=4,30,IF(COUNTIFS(B:B,B1996,W:W,"나1")=3,26,IF(COUNTIFS(B:B,B1996,W:W,"나1")=2,22,IF(COUNTIFS(B:B,B1996,W:W,"나1")=1,18,0)))))+MIN(30,IF(COUNTIFS(B:B,B1996,W:W,"가2")=1,25,IF(COUNTIFS(B:B,B1996,W:W,"가2")&gt;=2,30,0))+IF(COUNTIFS(B:B,B1996,W:W,"나2")=3,30,IF(COUNTIFS(B:B,B1996,W:W,"나2")=2,25,IF(COUNTIFS(B:B,B1996,W:W,"나2")=1,20,0)))),"비해당분야")</f>
        <v>비해당분야</v>
      </c>
      <c r="Z1996" s="4" t="str">
        <f>IF(R1996="C",VLOOKUP(K1996,'[1]자격증 backdata'!A:F,6,0),"비해당분야")</f>
        <v>비해당분야</v>
      </c>
      <c r="AA1996" s="4" t="str">
        <f>IF(R1996="C",SUMIF(B:B,B1996,Z:Z),"비해당분야")</f>
        <v>비해당분야</v>
      </c>
      <c r="AB1996" s="4" t="str">
        <f>IF(R1996="C",SUM(Y1996,AA1996),"비해당분야")</f>
        <v>비해당분야</v>
      </c>
      <c r="AC1996" s="4">
        <f>IF(R1996="C",AB1996,X1996)</f>
        <v>8</v>
      </c>
      <c r="AD1996" s="4">
        <f>VLOOKUP(K1996,'[1]자격증 backdata'!A:D,4,0)</f>
        <v>5</v>
      </c>
      <c r="AE1996" s="4">
        <f>IF(_xlfn.MAXIFS(AD:AD,B:B,B1996)&gt;10,10,_xlfn.MAXIFS(AD:AD,B:B,B1996))</f>
        <v>5</v>
      </c>
      <c r="AG1996" s="5">
        <f>VLOOKUP(K1996,'[1]자격증 backdata'!A:C,3,0)</f>
        <v>0</v>
      </c>
      <c r="AH1996" s="5">
        <f>COUNTIFS($B:$B,$B1996,$AG:$AG,AH$1)</f>
        <v>0</v>
      </c>
      <c r="AI1996" s="5">
        <f>COUNTIFS($B:$B,$B1996,$AG:$AG,AI$1)</f>
        <v>0</v>
      </c>
      <c r="AJ1996" s="5">
        <f>COUNTIFS($B:$B,$B1996,$AG:$AG,AJ$1)</f>
        <v>0</v>
      </c>
      <c r="AK1996" s="5">
        <f>COUNTIFS($B:$B,$B1996,$AG:$AG,AK$1)</f>
        <v>0</v>
      </c>
      <c r="AL1996" s="5">
        <f>COUNTIFS($B:$B,$B1996,$AG:$AG,AL$1)</f>
        <v>0</v>
      </c>
      <c r="AM1996" s="5">
        <f>COUNTIFS($B:$B,$B1996,$AG:$AG,AM$1)</f>
        <v>0</v>
      </c>
      <c r="AN1996" s="5">
        <f>COUNTIFS($B:$B,$B1996,$AG:$AG,AN$1)</f>
        <v>0</v>
      </c>
      <c r="AO1996" s="5">
        <f>COUNTIFS($B:$B,$B1996,$AG:$AG,AO$1)</f>
        <v>0</v>
      </c>
      <c r="AP1996" s="5">
        <f>COUNTIFS($B:$B,$B1996,$AG:$AG,AP$1)</f>
        <v>0</v>
      </c>
      <c r="AQ1996" s="5">
        <f>COUNTIFS($B:$B,$B1996,$AG:$AG,AQ$1)</f>
        <v>0</v>
      </c>
      <c r="AR1996" s="5">
        <f>COUNTIFS($B:$B,$B1996,$AG:$AG,AR$1)</f>
        <v>0</v>
      </c>
      <c r="AS1996" s="5">
        <f>COUNTIFS($B:$B,$B1996,$AG:$AG,AS$1)</f>
        <v>1</v>
      </c>
      <c r="AT1996" s="5">
        <f>COUNTIFS($B:$B,$B1996,$AG:$AG,AT$1)</f>
        <v>1</v>
      </c>
      <c r="AU1996" s="5">
        <f>COUNTIFS($B:$B,$B1996,$AG:$AG,AU$1)</f>
        <v>0</v>
      </c>
    </row>
    <row r="1997" spans="1:47" ht="15" customHeight="1" x14ac:dyDescent="0.35">
      <c r="A1997" s="3">
        <f>IF(B1996=B1997,A1996,A1996+1)</f>
        <v>694</v>
      </c>
      <c r="B1997" s="3" t="s">
        <v>2612</v>
      </c>
      <c r="C1997" s="3" t="s">
        <v>2611</v>
      </c>
      <c r="D1997" s="3" t="s">
        <v>2583</v>
      </c>
      <c r="E1997" s="3" t="s">
        <v>2582</v>
      </c>
      <c r="F1997" s="4" t="s">
        <v>7</v>
      </c>
      <c r="G1997" s="4" t="s">
        <v>8</v>
      </c>
      <c r="H1997" s="4" t="s">
        <v>7</v>
      </c>
      <c r="I1997" s="3">
        <v>1</v>
      </c>
      <c r="J1997" s="3" t="s">
        <v>2588</v>
      </c>
      <c r="K1997" s="3" t="s">
        <v>2587</v>
      </c>
      <c r="L1997" s="3" t="s">
        <v>4</v>
      </c>
      <c r="M1997" s="3" t="s">
        <v>2622</v>
      </c>
      <c r="N1997" s="3" t="s">
        <v>246</v>
      </c>
      <c r="P1997" s="3" t="s">
        <v>669</v>
      </c>
      <c r="Q1997" s="3" t="s">
        <v>1475</v>
      </c>
      <c r="R1997" s="3" t="s">
        <v>2434</v>
      </c>
      <c r="S1997" s="2" t="str">
        <f>IF(P1997="심사불필요","-",VLOOKUP(K1997,'[1]자격증 backdata'!A:G,7,0))</f>
        <v>-</v>
      </c>
      <c r="T1997" s="2" t="str">
        <f>IF(S1997="-","-",IF(COUNTIFS(B:B,B1997,S:S,"필수")&gt;0,"자격요건충족","확인필요"))</f>
        <v>-</v>
      </c>
      <c r="U1997" s="2"/>
      <c r="W1997" s="2">
        <f>IF(Q1997="4급","심사불필요",VLOOKUP(K1997,'[1]자격증 backdata'!A:B,2,0))</f>
        <v>4</v>
      </c>
      <c r="X1997" s="3">
        <f>IF(R1997="A", MIN(20, SUMIFS(W:W, B:B, B1997, R:R, "A")),IF(R1997="B", MIN(30, SUMIFS(W:W, B:B, B1997, R:R, "B")),"비해당분야"))</f>
        <v>20</v>
      </c>
      <c r="Y1997" s="3" t="str">
        <f>IF(R1997="C",MIN(30,IF(COUNTIFS(B:B,B1997,W:W,"가1")=1,25,IF(COUNTIFS(B:B,B1997,W:W,"가1")&gt;=2,30,0))+IF(COUNTIFS(B:B,B1997,W:W,"나1")&gt;=4,30,IF(COUNTIFS(B:B,B1997,W:W,"나1")=3,26,IF(COUNTIFS(B:B,B1997,W:W,"나1")=2,22,IF(COUNTIFS(B:B,B1997,W:W,"나1")=1,18,0)))))+MIN(30,IF(COUNTIFS(B:B,B1997,W:W,"가2")=1,25,IF(COUNTIFS(B:B,B1997,W:W,"가2")&gt;=2,30,0))+IF(COUNTIFS(B:B,B1997,W:W,"나2")=3,30,IF(COUNTIFS(B:B,B1997,W:W,"나2")=2,25,IF(COUNTIFS(B:B,B1997,W:W,"나2")=1,20,0)))),"비해당분야")</f>
        <v>비해당분야</v>
      </c>
      <c r="Z1997" s="3" t="str">
        <f>IF(R1997="C",VLOOKUP(K1997,'[1]자격증 backdata'!A:F,6,0),"비해당분야")</f>
        <v>비해당분야</v>
      </c>
      <c r="AA1997" s="3" t="str">
        <f>IF(R1997="C",SUMIF(B:B,B1997,Z:Z),"비해당분야")</f>
        <v>비해당분야</v>
      </c>
      <c r="AB1997" s="3" t="str">
        <f>IF(R1997="C",SUM(Y1997,AA1997),"비해당분야")</f>
        <v>비해당분야</v>
      </c>
      <c r="AC1997" s="3">
        <f>IF(R1997="C",AB1997,X1997)</f>
        <v>20</v>
      </c>
      <c r="AD1997" s="3">
        <f>VLOOKUP(K1997,'[1]자격증 backdata'!A:D,4,0)</f>
        <v>0</v>
      </c>
      <c r="AE1997" s="3">
        <f>IF(_xlfn.MAXIFS(AD:AD,B:B,B1997)&gt;10,10,_xlfn.MAXIFS(AD:AD,B:B,B1997))</f>
        <v>5</v>
      </c>
      <c r="AG1997" s="2" t="str">
        <f>VLOOKUP(K1997,'[1]자격증 backdata'!A:C,3,0)</f>
        <v>L</v>
      </c>
      <c r="AH1997" s="2">
        <f>COUNTIFS($B:$B,$B1997,$AG:$AG,AH$1)</f>
        <v>0</v>
      </c>
      <c r="AI1997" s="2">
        <f>COUNTIFS($B:$B,$B1997,$AG:$AG,AI$1)</f>
        <v>0</v>
      </c>
      <c r="AJ1997" s="2">
        <f>COUNTIFS($B:$B,$B1997,$AG:$AG,AJ$1)</f>
        <v>0</v>
      </c>
      <c r="AK1997" s="2">
        <f>COUNTIFS($B:$B,$B1997,$AG:$AG,AK$1)</f>
        <v>0</v>
      </c>
      <c r="AL1997" s="2">
        <f>COUNTIFS($B:$B,$B1997,$AG:$AG,AL$1)</f>
        <v>0</v>
      </c>
      <c r="AM1997" s="2">
        <f>COUNTIFS($B:$B,$B1997,$AG:$AG,AM$1)</f>
        <v>0</v>
      </c>
      <c r="AN1997" s="2">
        <f>COUNTIFS($B:$B,$B1997,$AG:$AG,AN$1)</f>
        <v>1</v>
      </c>
      <c r="AO1997" s="2">
        <f>COUNTIFS($B:$B,$B1997,$AG:$AG,AO$1)</f>
        <v>1</v>
      </c>
      <c r="AP1997" s="2">
        <f>COUNTIFS($B:$B,$B1997,$AG:$AG,AP$1)</f>
        <v>0</v>
      </c>
      <c r="AQ1997" s="2">
        <f>COUNTIFS($B:$B,$B1997,$AG:$AG,AQ$1)</f>
        <v>0</v>
      </c>
      <c r="AR1997" s="2">
        <f>COUNTIFS($B:$B,$B1997,$AG:$AG,AR$1)</f>
        <v>0</v>
      </c>
      <c r="AS1997" s="2">
        <f>COUNTIFS($B:$B,$B1997,$AG:$AG,AS$1)</f>
        <v>1</v>
      </c>
      <c r="AT1997" s="2">
        <f>COUNTIFS($B:$B,$B1997,$AG:$AG,AT$1)</f>
        <v>1</v>
      </c>
      <c r="AU1997" s="2">
        <f>COUNTIFS($B:$B,$B1997,$AG:$AG,AU$1)</f>
        <v>0</v>
      </c>
    </row>
    <row r="1998" spans="1:47" ht="15" customHeight="1" x14ac:dyDescent="0.35">
      <c r="A1998" s="7">
        <f>IF(B1997=B1998,A1997,A1997+1)</f>
        <v>694</v>
      </c>
      <c r="B1998" s="7" t="s">
        <v>2612</v>
      </c>
      <c r="C1998" s="7" t="s">
        <v>2611</v>
      </c>
      <c r="D1998" s="7" t="s">
        <v>2583</v>
      </c>
      <c r="E1998" s="7" t="s">
        <v>2582</v>
      </c>
      <c r="F1998" s="4" t="s">
        <v>7</v>
      </c>
      <c r="G1998" s="4" t="s">
        <v>8</v>
      </c>
      <c r="H1998" s="4" t="s">
        <v>7</v>
      </c>
      <c r="I1998" s="3">
        <v>2</v>
      </c>
      <c r="J1998" s="3" t="s">
        <v>653</v>
      </c>
      <c r="K1998" s="3" t="s">
        <v>2596</v>
      </c>
      <c r="L1998" s="3" t="s">
        <v>651</v>
      </c>
      <c r="M1998" s="3" t="s">
        <v>2621</v>
      </c>
      <c r="N1998" s="3" t="s">
        <v>2620</v>
      </c>
      <c r="P1998" s="3" t="s">
        <v>669</v>
      </c>
      <c r="Q1998" s="3" t="s">
        <v>1475</v>
      </c>
      <c r="R1998" s="3" t="s">
        <v>2434</v>
      </c>
      <c r="S1998" s="2" t="str">
        <f>IF(P1998="심사불필요","-",VLOOKUP(K1998,'[1]자격증 backdata'!A:G,7,0))</f>
        <v>-</v>
      </c>
      <c r="T1998" s="2" t="str">
        <f>IF(S1998="-","-",IF(COUNTIFS(B:B,B1998,S:S,"필수")&gt;0,"자격요건충족","확인필요"))</f>
        <v>-</v>
      </c>
      <c r="U1998" s="2"/>
      <c r="W1998" s="2">
        <f>IF(Q1998="4급","심사불필요",VLOOKUP(K1998,'[1]자격증 backdata'!A:B,2,0))</f>
        <v>4</v>
      </c>
      <c r="X1998" s="3">
        <f>IF(R1998="A", MIN(20, SUMIFS(W:W, B:B, B1998, R:R, "A")),IF(R1998="B", MIN(30, SUMIFS(W:W, B:B, B1998, R:R, "B")),"비해당분야"))</f>
        <v>20</v>
      </c>
      <c r="Y1998" s="3" t="str">
        <f>IF(R1998="C",MIN(30,IF(COUNTIFS(B:B,B1998,W:W,"가1")=1,25,IF(COUNTIFS(B:B,B1998,W:W,"가1")&gt;=2,30,0))+IF(COUNTIFS(B:B,B1998,W:W,"나1")&gt;=4,30,IF(COUNTIFS(B:B,B1998,W:W,"나1")=3,26,IF(COUNTIFS(B:B,B1998,W:W,"나1")=2,22,IF(COUNTIFS(B:B,B1998,W:W,"나1")=1,18,0)))))+MIN(30,IF(COUNTIFS(B:B,B1998,W:W,"가2")=1,25,IF(COUNTIFS(B:B,B1998,W:W,"가2")&gt;=2,30,0))+IF(COUNTIFS(B:B,B1998,W:W,"나2")=3,30,IF(COUNTIFS(B:B,B1998,W:W,"나2")=2,25,IF(COUNTIFS(B:B,B1998,W:W,"나2")=1,20,0)))),"비해당분야")</f>
        <v>비해당분야</v>
      </c>
      <c r="Z1998" s="3" t="str">
        <f>IF(R1998="C",VLOOKUP(K1998,'[1]자격증 backdata'!A:F,6,0),"비해당분야")</f>
        <v>비해당분야</v>
      </c>
      <c r="AA1998" s="3" t="str">
        <f>IF(R1998="C",SUMIF(B:B,B1998,Z:Z),"비해당분야")</f>
        <v>비해당분야</v>
      </c>
      <c r="AB1998" s="3" t="str">
        <f>IF(R1998="C",SUM(Y1998,AA1998),"비해당분야")</f>
        <v>비해당분야</v>
      </c>
      <c r="AC1998" s="3">
        <f>IF(R1998="C",AB1998,X1998)</f>
        <v>20</v>
      </c>
      <c r="AD1998" s="3">
        <f>VLOOKUP(K1998,'[1]자격증 backdata'!A:D,4,0)</f>
        <v>0</v>
      </c>
      <c r="AE1998" s="3">
        <f>IF(_xlfn.MAXIFS(AD:AD,B:B,B1998)&gt;10,10,_xlfn.MAXIFS(AD:AD,B:B,B1998))</f>
        <v>5</v>
      </c>
      <c r="AG1998" s="2" t="str">
        <f>VLOOKUP(K1998,'[1]자격증 backdata'!A:C,3,0)</f>
        <v>H</v>
      </c>
      <c r="AH1998" s="2">
        <f>COUNTIFS($B:$B,$B1998,$AG:$AG,AH$1)</f>
        <v>0</v>
      </c>
      <c r="AI1998" s="2">
        <f>COUNTIFS($B:$B,$B1998,$AG:$AG,AI$1)</f>
        <v>0</v>
      </c>
      <c r="AJ1998" s="2">
        <f>COUNTIFS($B:$B,$B1998,$AG:$AG,AJ$1)</f>
        <v>0</v>
      </c>
      <c r="AK1998" s="2">
        <f>COUNTIFS($B:$B,$B1998,$AG:$AG,AK$1)</f>
        <v>0</v>
      </c>
      <c r="AL1998" s="2">
        <f>COUNTIFS($B:$B,$B1998,$AG:$AG,AL$1)</f>
        <v>0</v>
      </c>
      <c r="AM1998" s="2">
        <f>COUNTIFS($B:$B,$B1998,$AG:$AG,AM$1)</f>
        <v>0</v>
      </c>
      <c r="AN1998" s="2">
        <f>COUNTIFS($B:$B,$B1998,$AG:$AG,AN$1)</f>
        <v>1</v>
      </c>
      <c r="AO1998" s="2">
        <f>COUNTIFS($B:$B,$B1998,$AG:$AG,AO$1)</f>
        <v>1</v>
      </c>
      <c r="AP1998" s="2">
        <f>COUNTIFS($B:$B,$B1998,$AG:$AG,AP$1)</f>
        <v>0</v>
      </c>
      <c r="AQ1998" s="2">
        <f>COUNTIFS($B:$B,$B1998,$AG:$AG,AQ$1)</f>
        <v>0</v>
      </c>
      <c r="AR1998" s="2">
        <f>COUNTIFS($B:$B,$B1998,$AG:$AG,AR$1)</f>
        <v>0</v>
      </c>
      <c r="AS1998" s="2">
        <f>COUNTIFS($B:$B,$B1998,$AG:$AG,AS$1)</f>
        <v>1</v>
      </c>
      <c r="AT1998" s="2">
        <f>COUNTIFS($B:$B,$B1998,$AG:$AG,AT$1)</f>
        <v>1</v>
      </c>
      <c r="AU1998" s="2">
        <f>COUNTIFS($B:$B,$B1998,$AG:$AG,AU$1)</f>
        <v>0</v>
      </c>
    </row>
    <row r="1999" spans="1:47" ht="15" customHeight="1" x14ac:dyDescent="0.35">
      <c r="A1999" s="7">
        <f>IF(B1998=B1999,A1998,A1998+1)</f>
        <v>694</v>
      </c>
      <c r="B1999" s="7" t="s">
        <v>2612</v>
      </c>
      <c r="C1999" s="7" t="s">
        <v>2611</v>
      </c>
      <c r="D1999" s="7" t="s">
        <v>2583</v>
      </c>
      <c r="E1999" s="7" t="s">
        <v>2582</v>
      </c>
      <c r="F1999" s="4" t="s">
        <v>7</v>
      </c>
      <c r="G1999" s="4" t="s">
        <v>8</v>
      </c>
      <c r="H1999" s="4" t="s">
        <v>7</v>
      </c>
      <c r="I1999" s="3">
        <v>3</v>
      </c>
      <c r="J1999" s="3" t="s">
        <v>2526</v>
      </c>
      <c r="K1999" s="3" t="s">
        <v>2619</v>
      </c>
      <c r="L1999" s="3" t="s">
        <v>2524</v>
      </c>
      <c r="M1999" s="3" t="s">
        <v>2618</v>
      </c>
      <c r="N1999" s="3" t="s">
        <v>2617</v>
      </c>
      <c r="P1999" s="3" t="s">
        <v>669</v>
      </c>
      <c r="Q1999" s="3" t="s">
        <v>1475</v>
      </c>
      <c r="R1999" s="3" t="s">
        <v>2434</v>
      </c>
      <c r="S1999" s="2" t="str">
        <f>IF(P1999="심사불필요","-",VLOOKUP(K1999,'[1]자격증 backdata'!A:G,7,0))</f>
        <v>-</v>
      </c>
      <c r="T1999" s="2" t="str">
        <f>IF(S1999="-","-",IF(COUNTIFS(B:B,B1999,S:S,"필수")&gt;0,"자격요건충족","확인필요"))</f>
        <v>-</v>
      </c>
      <c r="U1999" s="2"/>
      <c r="W1999" s="2">
        <f>IF(Q1999="4급","심사불필요",VLOOKUP(K1999,'[1]자격증 backdata'!A:B,2,0))</f>
        <v>4</v>
      </c>
      <c r="X1999" s="3">
        <f>IF(R1999="A", MIN(20, SUMIFS(W:W, B:B, B1999, R:R, "A")),IF(R1999="B", MIN(30, SUMIFS(W:W, B:B, B1999, R:R, "B")),"비해당분야"))</f>
        <v>20</v>
      </c>
      <c r="Y1999" s="3" t="str">
        <f>IF(R1999="C",MIN(30,IF(COUNTIFS(B:B,B1999,W:W,"가1")=1,25,IF(COUNTIFS(B:B,B1999,W:W,"가1")&gt;=2,30,0))+IF(COUNTIFS(B:B,B1999,W:W,"나1")&gt;=4,30,IF(COUNTIFS(B:B,B1999,W:W,"나1")=3,26,IF(COUNTIFS(B:B,B1999,W:W,"나1")=2,22,IF(COUNTIFS(B:B,B1999,W:W,"나1")=1,18,0)))))+MIN(30,IF(COUNTIFS(B:B,B1999,W:W,"가2")=1,25,IF(COUNTIFS(B:B,B1999,W:W,"가2")&gt;=2,30,0))+IF(COUNTIFS(B:B,B1999,W:W,"나2")=3,30,IF(COUNTIFS(B:B,B1999,W:W,"나2")=2,25,IF(COUNTIFS(B:B,B1999,W:W,"나2")=1,20,0)))),"비해당분야")</f>
        <v>비해당분야</v>
      </c>
      <c r="Z1999" s="3" t="str">
        <f>IF(R1999="C",VLOOKUP(K1999,'[1]자격증 backdata'!A:F,6,0),"비해당분야")</f>
        <v>비해당분야</v>
      </c>
      <c r="AA1999" s="3" t="str">
        <f>IF(R1999="C",SUMIF(B:B,B1999,Z:Z),"비해당분야")</f>
        <v>비해당분야</v>
      </c>
      <c r="AB1999" s="3" t="str">
        <f>IF(R1999="C",SUM(Y1999,AA1999),"비해당분야")</f>
        <v>비해당분야</v>
      </c>
      <c r="AC1999" s="3">
        <f>IF(R1999="C",AB1999,X1999)</f>
        <v>20</v>
      </c>
      <c r="AD1999" s="3">
        <f>VLOOKUP(K1999,'[1]자격증 backdata'!A:D,4,0)</f>
        <v>0</v>
      </c>
      <c r="AE1999" s="3">
        <f>IF(_xlfn.MAXIFS(AD:AD,B:B,B1999)&gt;10,10,_xlfn.MAXIFS(AD:AD,B:B,B1999))</f>
        <v>5</v>
      </c>
      <c r="AG1999" s="2">
        <f>VLOOKUP(K1999,'[1]자격증 backdata'!A:C,3,0)</f>
        <v>0</v>
      </c>
      <c r="AH1999" s="2">
        <f>COUNTIFS($B:$B,$B1999,$AG:$AG,AH$1)</f>
        <v>0</v>
      </c>
      <c r="AI1999" s="2">
        <f>COUNTIFS($B:$B,$B1999,$AG:$AG,AI$1)</f>
        <v>0</v>
      </c>
      <c r="AJ1999" s="2">
        <f>COUNTIFS($B:$B,$B1999,$AG:$AG,AJ$1)</f>
        <v>0</v>
      </c>
      <c r="AK1999" s="2">
        <f>COUNTIFS($B:$B,$B1999,$AG:$AG,AK$1)</f>
        <v>0</v>
      </c>
      <c r="AL1999" s="2">
        <f>COUNTIFS($B:$B,$B1999,$AG:$AG,AL$1)</f>
        <v>0</v>
      </c>
      <c r="AM1999" s="2">
        <f>COUNTIFS($B:$B,$B1999,$AG:$AG,AM$1)</f>
        <v>0</v>
      </c>
      <c r="AN1999" s="2">
        <f>COUNTIFS($B:$B,$B1999,$AG:$AG,AN$1)</f>
        <v>1</v>
      </c>
      <c r="AO1999" s="2">
        <f>COUNTIFS($B:$B,$B1999,$AG:$AG,AO$1)</f>
        <v>1</v>
      </c>
      <c r="AP1999" s="2">
        <f>COUNTIFS($B:$B,$B1999,$AG:$AG,AP$1)</f>
        <v>0</v>
      </c>
      <c r="AQ1999" s="2">
        <f>COUNTIFS($B:$B,$B1999,$AG:$AG,AQ$1)</f>
        <v>0</v>
      </c>
      <c r="AR1999" s="2">
        <f>COUNTIFS($B:$B,$B1999,$AG:$AG,AR$1)</f>
        <v>0</v>
      </c>
      <c r="AS1999" s="2">
        <f>COUNTIFS($B:$B,$B1999,$AG:$AG,AS$1)</f>
        <v>1</v>
      </c>
      <c r="AT1999" s="2">
        <f>COUNTIFS($B:$B,$B1999,$AG:$AG,AT$1)</f>
        <v>1</v>
      </c>
      <c r="AU1999" s="2">
        <f>COUNTIFS($B:$B,$B1999,$AG:$AG,AU$1)</f>
        <v>0</v>
      </c>
    </row>
    <row r="2000" spans="1:47" ht="15" customHeight="1" x14ac:dyDescent="0.35">
      <c r="A2000" s="7">
        <f>IF(B1999=B2000,A1999,A1999+1)</f>
        <v>694</v>
      </c>
      <c r="B2000" s="7" t="s">
        <v>2612</v>
      </c>
      <c r="C2000" s="7" t="s">
        <v>2611</v>
      </c>
      <c r="D2000" s="7" t="s">
        <v>2583</v>
      </c>
      <c r="E2000" s="7" t="s">
        <v>2582</v>
      </c>
      <c r="F2000" s="4" t="s">
        <v>7</v>
      </c>
      <c r="G2000" s="4" t="s">
        <v>8</v>
      </c>
      <c r="H2000" s="4" t="s">
        <v>7</v>
      </c>
      <c r="I2000" s="3">
        <v>4</v>
      </c>
      <c r="J2000" s="3" t="s">
        <v>106</v>
      </c>
      <c r="K2000" s="3" t="s">
        <v>2581</v>
      </c>
      <c r="L2000" s="3" t="s">
        <v>55</v>
      </c>
      <c r="M2000" s="3" t="s">
        <v>2616</v>
      </c>
      <c r="N2000" s="3" t="s">
        <v>2615</v>
      </c>
      <c r="P2000" s="3" t="s">
        <v>669</v>
      </c>
      <c r="Q2000" s="3" t="s">
        <v>1475</v>
      </c>
      <c r="R2000" s="3" t="s">
        <v>2434</v>
      </c>
      <c r="S2000" s="2" t="str">
        <f>IF(P2000="심사불필요","-",VLOOKUP(K2000,'[1]자격증 backdata'!A:G,7,0))</f>
        <v>-</v>
      </c>
      <c r="T2000" s="2" t="str">
        <f>IF(S2000="-","-",IF(COUNTIFS(B:B,B2000,S:S,"필수")&gt;0,"자격요건충족","확인필요"))</f>
        <v>-</v>
      </c>
      <c r="U2000" s="2"/>
      <c r="W2000" s="2">
        <f>IF(Q2000="4급","심사불필요",VLOOKUP(K2000,'[1]자격증 backdata'!A:B,2,0))</f>
        <v>4</v>
      </c>
      <c r="X2000" s="3">
        <f>IF(R2000="A", MIN(20, SUMIFS(W:W, B:B, B2000, R:R, "A")),IF(R2000="B", MIN(30, SUMIFS(W:W, B:B, B2000, R:R, "B")),"비해당분야"))</f>
        <v>20</v>
      </c>
      <c r="Y2000" s="3" t="str">
        <f>IF(R2000="C",MIN(30,IF(COUNTIFS(B:B,B2000,W:W,"가1")=1,25,IF(COUNTIFS(B:B,B2000,W:W,"가1")&gt;=2,30,0))+IF(COUNTIFS(B:B,B2000,W:W,"나1")&gt;=4,30,IF(COUNTIFS(B:B,B2000,W:W,"나1")=3,26,IF(COUNTIFS(B:B,B2000,W:W,"나1")=2,22,IF(COUNTIFS(B:B,B2000,W:W,"나1")=1,18,0)))))+MIN(30,IF(COUNTIFS(B:B,B2000,W:W,"가2")=1,25,IF(COUNTIFS(B:B,B2000,W:W,"가2")&gt;=2,30,0))+IF(COUNTIFS(B:B,B2000,W:W,"나2")=3,30,IF(COUNTIFS(B:B,B2000,W:W,"나2")=2,25,IF(COUNTIFS(B:B,B2000,W:W,"나2")=1,20,0)))),"비해당분야")</f>
        <v>비해당분야</v>
      </c>
      <c r="Z2000" s="3" t="str">
        <f>IF(R2000="C",VLOOKUP(K2000,'[1]자격증 backdata'!A:F,6,0),"비해당분야")</f>
        <v>비해당분야</v>
      </c>
      <c r="AA2000" s="3" t="str">
        <f>IF(R2000="C",SUMIF(B:B,B2000,Z:Z),"비해당분야")</f>
        <v>비해당분야</v>
      </c>
      <c r="AB2000" s="3" t="str">
        <f>IF(R2000="C",SUM(Y2000,AA2000),"비해당분야")</f>
        <v>비해당분야</v>
      </c>
      <c r="AC2000" s="3">
        <f>IF(R2000="C",AB2000,X2000)</f>
        <v>20</v>
      </c>
      <c r="AD2000" s="3">
        <f>VLOOKUP(K2000,'[1]자격증 backdata'!A:D,4,0)</f>
        <v>0</v>
      </c>
      <c r="AE2000" s="3">
        <f>IF(_xlfn.MAXIFS(AD:AD,B:B,B2000)&gt;10,10,_xlfn.MAXIFS(AD:AD,B:B,B2000))</f>
        <v>5</v>
      </c>
      <c r="AG2000" s="2" t="str">
        <f>VLOOKUP(K2000,'[1]자격증 backdata'!A:C,3,0)</f>
        <v>M</v>
      </c>
      <c r="AH2000" s="2">
        <f>COUNTIFS($B:$B,$B2000,$AG:$AG,AH$1)</f>
        <v>0</v>
      </c>
      <c r="AI2000" s="2">
        <f>COUNTIFS($B:$B,$B2000,$AG:$AG,AI$1)</f>
        <v>0</v>
      </c>
      <c r="AJ2000" s="2">
        <f>COUNTIFS($B:$B,$B2000,$AG:$AG,AJ$1)</f>
        <v>0</v>
      </c>
      <c r="AK2000" s="2">
        <f>COUNTIFS($B:$B,$B2000,$AG:$AG,AK$1)</f>
        <v>0</v>
      </c>
      <c r="AL2000" s="2">
        <f>COUNTIFS($B:$B,$B2000,$AG:$AG,AL$1)</f>
        <v>0</v>
      </c>
      <c r="AM2000" s="2">
        <f>COUNTIFS($B:$B,$B2000,$AG:$AG,AM$1)</f>
        <v>0</v>
      </c>
      <c r="AN2000" s="2">
        <f>COUNTIFS($B:$B,$B2000,$AG:$AG,AN$1)</f>
        <v>1</v>
      </c>
      <c r="AO2000" s="2">
        <f>COUNTIFS($B:$B,$B2000,$AG:$AG,AO$1)</f>
        <v>1</v>
      </c>
      <c r="AP2000" s="2">
        <f>COUNTIFS($B:$B,$B2000,$AG:$AG,AP$1)</f>
        <v>0</v>
      </c>
      <c r="AQ2000" s="2">
        <f>COUNTIFS($B:$B,$B2000,$AG:$AG,AQ$1)</f>
        <v>0</v>
      </c>
      <c r="AR2000" s="2">
        <f>COUNTIFS($B:$B,$B2000,$AG:$AG,AR$1)</f>
        <v>0</v>
      </c>
      <c r="AS2000" s="2">
        <f>COUNTIFS($B:$B,$B2000,$AG:$AG,AS$1)</f>
        <v>1</v>
      </c>
      <c r="AT2000" s="2">
        <f>COUNTIFS($B:$B,$B2000,$AG:$AG,AT$1)</f>
        <v>1</v>
      </c>
      <c r="AU2000" s="2">
        <f>COUNTIFS($B:$B,$B2000,$AG:$AG,AU$1)</f>
        <v>0</v>
      </c>
    </row>
    <row r="2001" spans="1:47" ht="15" customHeight="1" x14ac:dyDescent="0.35">
      <c r="A2001" s="7">
        <f>IF(B2000=B2001,A2000,A2000+1)</f>
        <v>694</v>
      </c>
      <c r="B2001" s="7" t="s">
        <v>2612</v>
      </c>
      <c r="C2001" s="7" t="s">
        <v>2611</v>
      </c>
      <c r="D2001" s="7" t="s">
        <v>2583</v>
      </c>
      <c r="E2001" s="7" t="s">
        <v>2582</v>
      </c>
      <c r="F2001" s="4" t="s">
        <v>7</v>
      </c>
      <c r="G2001" s="4" t="s">
        <v>8</v>
      </c>
      <c r="H2001" s="4" t="s">
        <v>7</v>
      </c>
      <c r="I2001" s="3">
        <v>5</v>
      </c>
      <c r="J2001" s="3" t="s">
        <v>633</v>
      </c>
      <c r="K2001" s="3" t="s">
        <v>2614</v>
      </c>
      <c r="L2001" s="3" t="s">
        <v>55</v>
      </c>
      <c r="M2001" s="3" t="s">
        <v>2613</v>
      </c>
      <c r="N2001" s="3" t="s">
        <v>1317</v>
      </c>
      <c r="P2001" s="3" t="s">
        <v>669</v>
      </c>
      <c r="Q2001" s="3" t="s">
        <v>1475</v>
      </c>
      <c r="R2001" s="3" t="s">
        <v>2434</v>
      </c>
      <c r="S2001" s="2" t="str">
        <f>IF(P2001="심사불필요","-",VLOOKUP(K2001,'[1]자격증 backdata'!A:G,7,0))</f>
        <v>-</v>
      </c>
      <c r="T2001" s="2" t="str">
        <f>IF(S2001="-","-",IF(COUNTIFS(B:B,B2001,S:S,"필수")&gt;0,"자격요건충족","확인필요"))</f>
        <v>-</v>
      </c>
      <c r="U2001" s="2"/>
      <c r="W2001" s="2">
        <f>IF(Q2001="4급","심사불필요",VLOOKUP(K2001,'[1]자격증 backdata'!A:B,2,0))</f>
        <v>4</v>
      </c>
      <c r="X2001" s="3">
        <f>IF(R2001="A", MIN(20, SUMIFS(W:W, B:B, B2001, R:R, "A")),IF(R2001="B", MIN(30, SUMIFS(W:W, B:B, B2001, R:R, "B")),"비해당분야"))</f>
        <v>20</v>
      </c>
      <c r="Y2001" s="3" t="str">
        <f>IF(R2001="C",MIN(30,IF(COUNTIFS(B:B,B2001,W:W,"가1")=1,25,IF(COUNTIFS(B:B,B2001,W:W,"가1")&gt;=2,30,0))+IF(COUNTIFS(B:B,B2001,W:W,"나1")&gt;=4,30,IF(COUNTIFS(B:B,B2001,W:W,"나1")=3,26,IF(COUNTIFS(B:B,B2001,W:W,"나1")=2,22,IF(COUNTIFS(B:B,B2001,W:W,"나1")=1,18,0)))))+MIN(30,IF(COUNTIFS(B:B,B2001,W:W,"가2")=1,25,IF(COUNTIFS(B:B,B2001,W:W,"가2")&gt;=2,30,0))+IF(COUNTIFS(B:B,B2001,W:W,"나2")=3,30,IF(COUNTIFS(B:B,B2001,W:W,"나2")=2,25,IF(COUNTIFS(B:B,B2001,W:W,"나2")=1,20,0)))),"비해당분야")</f>
        <v>비해당분야</v>
      </c>
      <c r="Z2001" s="3" t="str">
        <f>IF(R2001="C",VLOOKUP(K2001,'[1]자격증 backdata'!A:F,6,0),"비해당분야")</f>
        <v>비해당분야</v>
      </c>
      <c r="AA2001" s="3" t="str">
        <f>IF(R2001="C",SUMIF(B:B,B2001,Z:Z),"비해당분야")</f>
        <v>비해당분야</v>
      </c>
      <c r="AB2001" s="3" t="str">
        <f>IF(R2001="C",SUM(Y2001,AA2001),"비해당분야")</f>
        <v>비해당분야</v>
      </c>
      <c r="AC2001" s="3">
        <f>IF(R2001="C",AB2001,X2001)</f>
        <v>20</v>
      </c>
      <c r="AD2001" s="3">
        <f>VLOOKUP(K2001,'[1]자격증 backdata'!A:D,4,0)</f>
        <v>0</v>
      </c>
      <c r="AE2001" s="3">
        <f>IF(_xlfn.MAXIFS(AD:AD,B:B,B2001)&gt;10,10,_xlfn.MAXIFS(AD:AD,B:B,B2001))</f>
        <v>5</v>
      </c>
      <c r="AG2001" s="2" t="str">
        <f>VLOOKUP(K2001,'[1]자격증 backdata'!A:C,3,0)</f>
        <v>G</v>
      </c>
      <c r="AH2001" s="2">
        <f>COUNTIFS($B:$B,$B2001,$AG:$AG,AH$1)</f>
        <v>0</v>
      </c>
      <c r="AI2001" s="2">
        <f>COUNTIFS($B:$B,$B2001,$AG:$AG,AI$1)</f>
        <v>0</v>
      </c>
      <c r="AJ2001" s="2">
        <f>COUNTIFS($B:$B,$B2001,$AG:$AG,AJ$1)</f>
        <v>0</v>
      </c>
      <c r="AK2001" s="2">
        <f>COUNTIFS($B:$B,$B2001,$AG:$AG,AK$1)</f>
        <v>0</v>
      </c>
      <c r="AL2001" s="2">
        <f>COUNTIFS($B:$B,$B2001,$AG:$AG,AL$1)</f>
        <v>0</v>
      </c>
      <c r="AM2001" s="2">
        <f>COUNTIFS($B:$B,$B2001,$AG:$AG,AM$1)</f>
        <v>0</v>
      </c>
      <c r="AN2001" s="2">
        <f>COUNTIFS($B:$B,$B2001,$AG:$AG,AN$1)</f>
        <v>1</v>
      </c>
      <c r="AO2001" s="2">
        <f>COUNTIFS($B:$B,$B2001,$AG:$AG,AO$1)</f>
        <v>1</v>
      </c>
      <c r="AP2001" s="2">
        <f>COUNTIFS($B:$B,$B2001,$AG:$AG,AP$1)</f>
        <v>0</v>
      </c>
      <c r="AQ2001" s="2">
        <f>COUNTIFS($B:$B,$B2001,$AG:$AG,AQ$1)</f>
        <v>0</v>
      </c>
      <c r="AR2001" s="2">
        <f>COUNTIFS($B:$B,$B2001,$AG:$AG,AR$1)</f>
        <v>0</v>
      </c>
      <c r="AS2001" s="2">
        <f>COUNTIFS($B:$B,$B2001,$AG:$AG,AS$1)</f>
        <v>1</v>
      </c>
      <c r="AT2001" s="2">
        <f>COUNTIFS($B:$B,$B2001,$AG:$AG,AT$1)</f>
        <v>1</v>
      </c>
      <c r="AU2001" s="2">
        <f>COUNTIFS($B:$B,$B2001,$AG:$AG,AU$1)</f>
        <v>0</v>
      </c>
    </row>
    <row r="2002" spans="1:47" ht="15" customHeight="1" x14ac:dyDescent="0.35">
      <c r="A2002" s="7">
        <f>IF(B2001=B2002,A2001,A2001+1)</f>
        <v>694</v>
      </c>
      <c r="B2002" s="7" t="s">
        <v>2612</v>
      </c>
      <c r="C2002" s="7" t="s">
        <v>2611</v>
      </c>
      <c r="D2002" s="7" t="s">
        <v>2583</v>
      </c>
      <c r="E2002" s="7" t="s">
        <v>2582</v>
      </c>
      <c r="F2002" s="4" t="s">
        <v>7</v>
      </c>
      <c r="G2002" s="4" t="s">
        <v>8</v>
      </c>
      <c r="H2002" s="4" t="s">
        <v>7</v>
      </c>
      <c r="I2002" s="3">
        <v>6</v>
      </c>
      <c r="J2002" s="3" t="s">
        <v>69</v>
      </c>
      <c r="K2002" s="3" t="s">
        <v>2590</v>
      </c>
      <c r="L2002" s="3" t="s">
        <v>36</v>
      </c>
      <c r="M2002" s="3" t="s">
        <v>2610</v>
      </c>
      <c r="N2002" s="3" t="s">
        <v>2609</v>
      </c>
      <c r="P2002" s="3" t="s">
        <v>669</v>
      </c>
      <c r="Q2002" s="3" t="s">
        <v>1475</v>
      </c>
      <c r="R2002" s="3" t="s">
        <v>2434</v>
      </c>
      <c r="S2002" s="2" t="str">
        <f>IF(P2002="심사불필요","-",VLOOKUP(K2002,'[1]자격증 backdata'!A:G,7,0))</f>
        <v>-</v>
      </c>
      <c r="T2002" s="2" t="str">
        <f>IF(S2002="-","-",IF(COUNTIFS(B:B,B2002,S:S,"필수")&gt;0,"자격요건충족","확인필요"))</f>
        <v>-</v>
      </c>
      <c r="U2002" s="2"/>
      <c r="W2002" s="2">
        <f>IF(Q2002="4급","심사불필요",VLOOKUP(K2002,'[1]자격증 backdata'!A:B,2,0))</f>
        <v>0</v>
      </c>
      <c r="X2002" s="3">
        <f>IF(R2002="A", MIN(20, SUMIFS(W:W, B:B, B2002, R:R, "A")),IF(R2002="B", MIN(30, SUMIFS(W:W, B:B, B2002, R:R, "B")),"비해당분야"))</f>
        <v>20</v>
      </c>
      <c r="Y2002" s="3" t="str">
        <f>IF(R2002="C",MIN(30,IF(COUNTIFS(B:B,B2002,W:W,"가1")=1,25,IF(COUNTIFS(B:B,B2002,W:W,"가1")&gt;=2,30,0))+IF(COUNTIFS(B:B,B2002,W:W,"나1")&gt;=4,30,IF(COUNTIFS(B:B,B2002,W:W,"나1")=3,26,IF(COUNTIFS(B:B,B2002,W:W,"나1")=2,22,IF(COUNTIFS(B:B,B2002,W:W,"나1")=1,18,0)))))+MIN(30,IF(COUNTIFS(B:B,B2002,W:W,"가2")=1,25,IF(COUNTIFS(B:B,B2002,W:W,"가2")&gt;=2,30,0))+IF(COUNTIFS(B:B,B2002,W:W,"나2")=3,30,IF(COUNTIFS(B:B,B2002,W:W,"나2")=2,25,IF(COUNTIFS(B:B,B2002,W:W,"나2")=1,20,0)))),"비해당분야")</f>
        <v>비해당분야</v>
      </c>
      <c r="Z2002" s="3" t="str">
        <f>IF(R2002="C",VLOOKUP(K2002,'[1]자격증 backdata'!A:F,6,0),"비해당분야")</f>
        <v>비해당분야</v>
      </c>
      <c r="AA2002" s="3" t="str">
        <f>IF(R2002="C",SUMIF(B:B,B2002,Z:Z),"비해당분야")</f>
        <v>비해당분야</v>
      </c>
      <c r="AB2002" s="3" t="str">
        <f>IF(R2002="C",SUM(Y2002,AA2002),"비해당분야")</f>
        <v>비해당분야</v>
      </c>
      <c r="AC2002" s="3">
        <f>IF(R2002="C",AB2002,X2002)</f>
        <v>20</v>
      </c>
      <c r="AD2002" s="3">
        <f>VLOOKUP(K2002,'[1]자격증 backdata'!A:D,4,0)</f>
        <v>5</v>
      </c>
      <c r="AE2002" s="3">
        <f>IF(_xlfn.MAXIFS(AD:AD,B:B,B2002)&gt;10,10,_xlfn.MAXIFS(AD:AD,B:B,B2002))</f>
        <v>5</v>
      </c>
      <c r="AG2002" s="2">
        <f>VLOOKUP(K2002,'[1]자격증 backdata'!A:C,3,0)</f>
        <v>0</v>
      </c>
      <c r="AH2002" s="2">
        <f>COUNTIFS($B:$B,$B2002,$AG:$AG,AH$1)</f>
        <v>0</v>
      </c>
      <c r="AI2002" s="2">
        <f>COUNTIFS($B:$B,$B2002,$AG:$AG,AI$1)</f>
        <v>0</v>
      </c>
      <c r="AJ2002" s="2">
        <f>COUNTIFS($B:$B,$B2002,$AG:$AG,AJ$1)</f>
        <v>0</v>
      </c>
      <c r="AK2002" s="2">
        <f>COUNTIFS($B:$B,$B2002,$AG:$AG,AK$1)</f>
        <v>0</v>
      </c>
      <c r="AL2002" s="2">
        <f>COUNTIFS($B:$B,$B2002,$AG:$AG,AL$1)</f>
        <v>0</v>
      </c>
      <c r="AM2002" s="2">
        <f>COUNTIFS($B:$B,$B2002,$AG:$AG,AM$1)</f>
        <v>0</v>
      </c>
      <c r="AN2002" s="2">
        <f>COUNTIFS($B:$B,$B2002,$AG:$AG,AN$1)</f>
        <v>1</v>
      </c>
      <c r="AO2002" s="2">
        <f>COUNTIFS($B:$B,$B2002,$AG:$AG,AO$1)</f>
        <v>1</v>
      </c>
      <c r="AP2002" s="2">
        <f>COUNTIFS($B:$B,$B2002,$AG:$AG,AP$1)</f>
        <v>0</v>
      </c>
      <c r="AQ2002" s="2">
        <f>COUNTIFS($B:$B,$B2002,$AG:$AG,AQ$1)</f>
        <v>0</v>
      </c>
      <c r="AR2002" s="2">
        <f>COUNTIFS($B:$B,$B2002,$AG:$AG,AR$1)</f>
        <v>0</v>
      </c>
      <c r="AS2002" s="2">
        <f>COUNTIFS($B:$B,$B2002,$AG:$AG,AS$1)</f>
        <v>1</v>
      </c>
      <c r="AT2002" s="2">
        <f>COUNTIFS($B:$B,$B2002,$AG:$AG,AT$1)</f>
        <v>1</v>
      </c>
      <c r="AU2002" s="2">
        <f>COUNTIFS($B:$B,$B2002,$AG:$AG,AU$1)</f>
        <v>0</v>
      </c>
    </row>
    <row r="2003" spans="1:47" ht="15" customHeight="1" x14ac:dyDescent="0.35">
      <c r="A2003" s="4">
        <f>IF(B2002=B2003,A2002,A2002+1)</f>
        <v>695</v>
      </c>
      <c r="B2003" s="4" t="s">
        <v>2606</v>
      </c>
      <c r="C2003" s="4" t="s">
        <v>2605</v>
      </c>
      <c r="D2003" s="4" t="s">
        <v>2583</v>
      </c>
      <c r="E2003" s="4" t="s">
        <v>2582</v>
      </c>
      <c r="F2003" s="4" t="s">
        <v>7</v>
      </c>
      <c r="G2003" s="4" t="s">
        <v>8</v>
      </c>
      <c r="H2003" s="4" t="s">
        <v>7</v>
      </c>
      <c r="I2003" s="4">
        <v>1</v>
      </c>
      <c r="J2003" s="4" t="s">
        <v>2588</v>
      </c>
      <c r="K2003" s="4" t="s">
        <v>2587</v>
      </c>
      <c r="L2003" s="4" t="s">
        <v>4</v>
      </c>
      <c r="M2003" s="4" t="s">
        <v>2608</v>
      </c>
      <c r="N2003" s="4" t="s">
        <v>313</v>
      </c>
      <c r="P2003" s="4" t="s">
        <v>669</v>
      </c>
      <c r="Q2003" s="4" t="s">
        <v>1475</v>
      </c>
      <c r="R2003" s="4" t="s">
        <v>2434</v>
      </c>
      <c r="S2003" s="5" t="str">
        <f>IF(P2003="심사불필요","-",VLOOKUP(K2003,'[1]자격증 backdata'!A:G,7,0))</f>
        <v>-</v>
      </c>
      <c r="T2003" s="5" t="str">
        <f>IF(S2003="-","-",IF(COUNTIFS(B:B,B2003,S:S,"필수")&gt;0,"자격요건충족","확인필요"))</f>
        <v>-</v>
      </c>
      <c r="U2003" s="5"/>
      <c r="W2003" s="5">
        <f>IF(Q2003="4급","심사불필요",VLOOKUP(K2003,'[1]자격증 backdata'!A:B,2,0))</f>
        <v>4</v>
      </c>
      <c r="X2003" s="4">
        <f>IF(R2003="A", MIN(20, SUMIFS(W:W, B:B, B2003, R:R, "A")),IF(R2003="B", MIN(30, SUMIFS(W:W, B:B, B2003, R:R, "B")),"비해당분야"))</f>
        <v>8</v>
      </c>
      <c r="Y2003" s="4" t="str">
        <f>IF(R2003="C",MIN(30,IF(COUNTIFS(B:B,B2003,W:W,"가1")=1,25,IF(COUNTIFS(B:B,B2003,W:W,"가1")&gt;=2,30,0))+IF(COUNTIFS(B:B,B2003,W:W,"나1")&gt;=4,30,IF(COUNTIFS(B:B,B2003,W:W,"나1")=3,26,IF(COUNTIFS(B:B,B2003,W:W,"나1")=2,22,IF(COUNTIFS(B:B,B2003,W:W,"나1")=1,18,0)))))+MIN(30,IF(COUNTIFS(B:B,B2003,W:W,"가2")=1,25,IF(COUNTIFS(B:B,B2003,W:W,"가2")&gt;=2,30,0))+IF(COUNTIFS(B:B,B2003,W:W,"나2")=3,30,IF(COUNTIFS(B:B,B2003,W:W,"나2")=2,25,IF(COUNTIFS(B:B,B2003,W:W,"나2")=1,20,0)))),"비해당분야")</f>
        <v>비해당분야</v>
      </c>
      <c r="Z2003" s="4" t="str">
        <f>IF(R2003="C",VLOOKUP(K2003,'[1]자격증 backdata'!A:F,6,0),"비해당분야")</f>
        <v>비해당분야</v>
      </c>
      <c r="AA2003" s="4" t="str">
        <f>IF(R2003="C",SUMIF(B:B,B2003,Z:Z),"비해당분야")</f>
        <v>비해당분야</v>
      </c>
      <c r="AB2003" s="4" t="str">
        <f>IF(R2003="C",SUM(Y2003,AA2003),"비해당분야")</f>
        <v>비해당분야</v>
      </c>
      <c r="AC2003" s="4">
        <f>IF(R2003="C",AB2003,X2003)</f>
        <v>8</v>
      </c>
      <c r="AD2003" s="4">
        <f>VLOOKUP(K2003,'[1]자격증 backdata'!A:D,4,0)</f>
        <v>0</v>
      </c>
      <c r="AE2003" s="4">
        <f>IF(_xlfn.MAXIFS(AD:AD,B:B,B2003)&gt;10,10,_xlfn.MAXIFS(AD:AD,B:B,B2003))</f>
        <v>5</v>
      </c>
      <c r="AG2003" s="5" t="str">
        <f>VLOOKUP(K2003,'[1]자격증 backdata'!A:C,3,0)</f>
        <v>L</v>
      </c>
      <c r="AH2003" s="5">
        <f>COUNTIFS($B:$B,$B2003,$AG:$AG,AH$1)</f>
        <v>0</v>
      </c>
      <c r="AI2003" s="5">
        <f>COUNTIFS($B:$B,$B2003,$AG:$AG,AI$1)</f>
        <v>0</v>
      </c>
      <c r="AJ2003" s="5">
        <f>COUNTIFS($B:$B,$B2003,$AG:$AG,AJ$1)</f>
        <v>0</v>
      </c>
      <c r="AK2003" s="5">
        <f>COUNTIFS($B:$B,$B2003,$AG:$AG,AK$1)</f>
        <v>0</v>
      </c>
      <c r="AL2003" s="5">
        <f>COUNTIFS($B:$B,$B2003,$AG:$AG,AL$1)</f>
        <v>0</v>
      </c>
      <c r="AM2003" s="5">
        <f>COUNTIFS($B:$B,$B2003,$AG:$AG,AM$1)</f>
        <v>0</v>
      </c>
      <c r="AN2003" s="5">
        <f>COUNTIFS($B:$B,$B2003,$AG:$AG,AN$1)</f>
        <v>0</v>
      </c>
      <c r="AO2003" s="5">
        <f>COUNTIFS($B:$B,$B2003,$AG:$AG,AO$1)</f>
        <v>0</v>
      </c>
      <c r="AP2003" s="5">
        <f>COUNTIFS($B:$B,$B2003,$AG:$AG,AP$1)</f>
        <v>0</v>
      </c>
      <c r="AQ2003" s="5">
        <f>COUNTIFS($B:$B,$B2003,$AG:$AG,AQ$1)</f>
        <v>0</v>
      </c>
      <c r="AR2003" s="5">
        <f>COUNTIFS($B:$B,$B2003,$AG:$AG,AR$1)</f>
        <v>0</v>
      </c>
      <c r="AS2003" s="5">
        <f>COUNTIFS($B:$B,$B2003,$AG:$AG,AS$1)</f>
        <v>1</v>
      </c>
      <c r="AT2003" s="5">
        <f>COUNTIFS($B:$B,$B2003,$AG:$AG,AT$1)</f>
        <v>1</v>
      </c>
      <c r="AU2003" s="5">
        <f>COUNTIFS($B:$B,$B2003,$AG:$AG,AU$1)</f>
        <v>0</v>
      </c>
    </row>
    <row r="2004" spans="1:47" ht="15" customHeight="1" x14ac:dyDescent="0.35">
      <c r="A2004" s="6">
        <f>IF(B2003=B2004,A2003,A2003+1)</f>
        <v>695</v>
      </c>
      <c r="B2004" s="6" t="s">
        <v>2606</v>
      </c>
      <c r="C2004" s="6" t="s">
        <v>2605</v>
      </c>
      <c r="D2004" s="6" t="s">
        <v>2583</v>
      </c>
      <c r="E2004" s="6" t="s">
        <v>2582</v>
      </c>
      <c r="F2004" s="4" t="s">
        <v>7</v>
      </c>
      <c r="G2004" s="4" t="s">
        <v>8</v>
      </c>
      <c r="H2004" s="4" t="s">
        <v>7</v>
      </c>
      <c r="I2004" s="4">
        <v>2</v>
      </c>
      <c r="J2004" s="4" t="s">
        <v>69</v>
      </c>
      <c r="K2004" s="4" t="s">
        <v>2590</v>
      </c>
      <c r="L2004" s="4" t="s">
        <v>36</v>
      </c>
      <c r="M2004" s="4" t="s">
        <v>2607</v>
      </c>
      <c r="N2004" s="4" t="s">
        <v>1466</v>
      </c>
      <c r="P2004" s="4" t="s">
        <v>669</v>
      </c>
      <c r="Q2004" s="4" t="s">
        <v>1475</v>
      </c>
      <c r="R2004" s="4" t="s">
        <v>2434</v>
      </c>
      <c r="S2004" s="5" t="str">
        <f>IF(P2004="심사불필요","-",VLOOKUP(K2004,'[1]자격증 backdata'!A:G,7,0))</f>
        <v>-</v>
      </c>
      <c r="T2004" s="5" t="str">
        <f>IF(S2004="-","-",IF(COUNTIFS(B:B,B2004,S:S,"필수")&gt;0,"자격요건충족","확인필요"))</f>
        <v>-</v>
      </c>
      <c r="U2004" s="5"/>
      <c r="W2004" s="5">
        <f>IF(Q2004="4급","심사불필요",VLOOKUP(K2004,'[1]자격증 backdata'!A:B,2,0))</f>
        <v>0</v>
      </c>
      <c r="X2004" s="4">
        <f>IF(R2004="A", MIN(20, SUMIFS(W:W, B:B, B2004, R:R, "A")),IF(R2004="B", MIN(30, SUMIFS(W:W, B:B, B2004, R:R, "B")),"비해당분야"))</f>
        <v>8</v>
      </c>
      <c r="Y2004" s="4" t="str">
        <f>IF(R2004="C",MIN(30,IF(COUNTIFS(B:B,B2004,W:W,"가1")=1,25,IF(COUNTIFS(B:B,B2004,W:W,"가1")&gt;=2,30,0))+IF(COUNTIFS(B:B,B2004,W:W,"나1")&gt;=4,30,IF(COUNTIFS(B:B,B2004,W:W,"나1")=3,26,IF(COUNTIFS(B:B,B2004,W:W,"나1")=2,22,IF(COUNTIFS(B:B,B2004,W:W,"나1")=1,18,0)))))+MIN(30,IF(COUNTIFS(B:B,B2004,W:W,"가2")=1,25,IF(COUNTIFS(B:B,B2004,W:W,"가2")&gt;=2,30,0))+IF(COUNTIFS(B:B,B2004,W:W,"나2")=3,30,IF(COUNTIFS(B:B,B2004,W:W,"나2")=2,25,IF(COUNTIFS(B:B,B2004,W:W,"나2")=1,20,0)))),"비해당분야")</f>
        <v>비해당분야</v>
      </c>
      <c r="Z2004" s="4" t="str">
        <f>IF(R2004="C",VLOOKUP(K2004,'[1]자격증 backdata'!A:F,6,0),"비해당분야")</f>
        <v>비해당분야</v>
      </c>
      <c r="AA2004" s="4" t="str">
        <f>IF(R2004="C",SUMIF(B:B,B2004,Z:Z),"비해당분야")</f>
        <v>비해당분야</v>
      </c>
      <c r="AB2004" s="4" t="str">
        <f>IF(R2004="C",SUM(Y2004,AA2004),"비해당분야")</f>
        <v>비해당분야</v>
      </c>
      <c r="AC2004" s="4">
        <f>IF(R2004="C",AB2004,X2004)</f>
        <v>8</v>
      </c>
      <c r="AD2004" s="4">
        <f>VLOOKUP(K2004,'[1]자격증 backdata'!A:D,4,0)</f>
        <v>5</v>
      </c>
      <c r="AE2004" s="4">
        <f>IF(_xlfn.MAXIFS(AD:AD,B:B,B2004)&gt;10,10,_xlfn.MAXIFS(AD:AD,B:B,B2004))</f>
        <v>5</v>
      </c>
      <c r="AG2004" s="5">
        <f>VLOOKUP(K2004,'[1]자격증 backdata'!A:C,3,0)</f>
        <v>0</v>
      </c>
      <c r="AH2004" s="5">
        <f>COUNTIFS($B:$B,$B2004,$AG:$AG,AH$1)</f>
        <v>0</v>
      </c>
      <c r="AI2004" s="5">
        <f>COUNTIFS($B:$B,$B2004,$AG:$AG,AI$1)</f>
        <v>0</v>
      </c>
      <c r="AJ2004" s="5">
        <f>COUNTIFS($B:$B,$B2004,$AG:$AG,AJ$1)</f>
        <v>0</v>
      </c>
      <c r="AK2004" s="5">
        <f>COUNTIFS($B:$B,$B2004,$AG:$AG,AK$1)</f>
        <v>0</v>
      </c>
      <c r="AL2004" s="5">
        <f>COUNTIFS($B:$B,$B2004,$AG:$AG,AL$1)</f>
        <v>0</v>
      </c>
      <c r="AM2004" s="5">
        <f>COUNTIFS($B:$B,$B2004,$AG:$AG,AM$1)</f>
        <v>0</v>
      </c>
      <c r="AN2004" s="5">
        <f>COUNTIFS($B:$B,$B2004,$AG:$AG,AN$1)</f>
        <v>0</v>
      </c>
      <c r="AO2004" s="5">
        <f>COUNTIFS($B:$B,$B2004,$AG:$AG,AO$1)</f>
        <v>0</v>
      </c>
      <c r="AP2004" s="5">
        <f>COUNTIFS($B:$B,$B2004,$AG:$AG,AP$1)</f>
        <v>0</v>
      </c>
      <c r="AQ2004" s="5">
        <f>COUNTIFS($B:$B,$B2004,$AG:$AG,AQ$1)</f>
        <v>0</v>
      </c>
      <c r="AR2004" s="5">
        <f>COUNTIFS($B:$B,$B2004,$AG:$AG,AR$1)</f>
        <v>0</v>
      </c>
      <c r="AS2004" s="5">
        <f>COUNTIFS($B:$B,$B2004,$AG:$AG,AS$1)</f>
        <v>1</v>
      </c>
      <c r="AT2004" s="5">
        <f>COUNTIFS($B:$B,$B2004,$AG:$AG,AT$1)</f>
        <v>1</v>
      </c>
      <c r="AU2004" s="5">
        <f>COUNTIFS($B:$B,$B2004,$AG:$AG,AU$1)</f>
        <v>0</v>
      </c>
    </row>
    <row r="2005" spans="1:47" ht="15" customHeight="1" x14ac:dyDescent="0.35">
      <c r="A2005" s="6">
        <f>IF(B2004=B2005,A2004,A2004+1)</f>
        <v>695</v>
      </c>
      <c r="B2005" s="6" t="s">
        <v>2606</v>
      </c>
      <c r="C2005" s="6" t="s">
        <v>2605</v>
      </c>
      <c r="D2005" s="6" t="s">
        <v>2583</v>
      </c>
      <c r="E2005" s="6" t="s">
        <v>2582</v>
      </c>
      <c r="F2005" s="4" t="s">
        <v>7</v>
      </c>
      <c r="G2005" s="4" t="s">
        <v>8</v>
      </c>
      <c r="H2005" s="4" t="s">
        <v>7</v>
      </c>
      <c r="I2005" s="4">
        <v>3</v>
      </c>
      <c r="J2005" s="4" t="s">
        <v>106</v>
      </c>
      <c r="K2005" s="4" t="s">
        <v>2581</v>
      </c>
      <c r="L2005" s="4" t="s">
        <v>55</v>
      </c>
      <c r="M2005" s="4" t="s">
        <v>2604</v>
      </c>
      <c r="N2005" s="4" t="s">
        <v>690</v>
      </c>
      <c r="P2005" s="4" t="s">
        <v>669</v>
      </c>
      <c r="Q2005" s="4" t="s">
        <v>1475</v>
      </c>
      <c r="R2005" s="4" t="s">
        <v>2434</v>
      </c>
      <c r="S2005" s="5" t="str">
        <f>IF(P2005="심사불필요","-",VLOOKUP(K2005,'[1]자격증 backdata'!A:G,7,0))</f>
        <v>-</v>
      </c>
      <c r="T2005" s="5" t="str">
        <f>IF(S2005="-","-",IF(COUNTIFS(B:B,B2005,S:S,"필수")&gt;0,"자격요건충족","확인필요"))</f>
        <v>-</v>
      </c>
      <c r="U2005" s="5"/>
      <c r="W2005" s="5">
        <f>IF(Q2005="4급","심사불필요",VLOOKUP(K2005,'[1]자격증 backdata'!A:B,2,0))</f>
        <v>4</v>
      </c>
      <c r="X2005" s="4">
        <f>IF(R2005="A", MIN(20, SUMIFS(W:W, B:B, B2005, R:R, "A")),IF(R2005="B", MIN(30, SUMIFS(W:W, B:B, B2005, R:R, "B")),"비해당분야"))</f>
        <v>8</v>
      </c>
      <c r="Y2005" s="4" t="str">
        <f>IF(R2005="C",MIN(30,IF(COUNTIFS(B:B,B2005,W:W,"가1")=1,25,IF(COUNTIFS(B:B,B2005,W:W,"가1")&gt;=2,30,0))+IF(COUNTIFS(B:B,B2005,W:W,"나1")&gt;=4,30,IF(COUNTIFS(B:B,B2005,W:W,"나1")=3,26,IF(COUNTIFS(B:B,B2005,W:W,"나1")=2,22,IF(COUNTIFS(B:B,B2005,W:W,"나1")=1,18,0)))))+MIN(30,IF(COUNTIFS(B:B,B2005,W:W,"가2")=1,25,IF(COUNTIFS(B:B,B2005,W:W,"가2")&gt;=2,30,0))+IF(COUNTIFS(B:B,B2005,W:W,"나2")=3,30,IF(COUNTIFS(B:B,B2005,W:W,"나2")=2,25,IF(COUNTIFS(B:B,B2005,W:W,"나2")=1,20,0)))),"비해당분야")</f>
        <v>비해당분야</v>
      </c>
      <c r="Z2005" s="4" t="str">
        <f>IF(R2005="C",VLOOKUP(K2005,'[1]자격증 backdata'!A:F,6,0),"비해당분야")</f>
        <v>비해당분야</v>
      </c>
      <c r="AA2005" s="4" t="str">
        <f>IF(R2005="C",SUMIF(B:B,B2005,Z:Z),"비해당분야")</f>
        <v>비해당분야</v>
      </c>
      <c r="AB2005" s="4" t="str">
        <f>IF(R2005="C",SUM(Y2005,AA2005),"비해당분야")</f>
        <v>비해당분야</v>
      </c>
      <c r="AC2005" s="4">
        <f>IF(R2005="C",AB2005,X2005)</f>
        <v>8</v>
      </c>
      <c r="AD2005" s="4">
        <f>VLOOKUP(K2005,'[1]자격증 backdata'!A:D,4,0)</f>
        <v>0</v>
      </c>
      <c r="AE2005" s="4">
        <f>IF(_xlfn.MAXIFS(AD:AD,B:B,B2005)&gt;10,10,_xlfn.MAXIFS(AD:AD,B:B,B2005))</f>
        <v>5</v>
      </c>
      <c r="AG2005" s="5" t="str">
        <f>VLOOKUP(K2005,'[1]자격증 backdata'!A:C,3,0)</f>
        <v>M</v>
      </c>
      <c r="AH2005" s="5">
        <f>COUNTIFS($B:$B,$B2005,$AG:$AG,AH$1)</f>
        <v>0</v>
      </c>
      <c r="AI2005" s="5">
        <f>COUNTIFS($B:$B,$B2005,$AG:$AG,AI$1)</f>
        <v>0</v>
      </c>
      <c r="AJ2005" s="5">
        <f>COUNTIFS($B:$B,$B2005,$AG:$AG,AJ$1)</f>
        <v>0</v>
      </c>
      <c r="AK2005" s="5">
        <f>COUNTIFS($B:$B,$B2005,$AG:$AG,AK$1)</f>
        <v>0</v>
      </c>
      <c r="AL2005" s="5">
        <f>COUNTIFS($B:$B,$B2005,$AG:$AG,AL$1)</f>
        <v>0</v>
      </c>
      <c r="AM2005" s="5">
        <f>COUNTIFS($B:$B,$B2005,$AG:$AG,AM$1)</f>
        <v>0</v>
      </c>
      <c r="AN2005" s="5">
        <f>COUNTIFS($B:$B,$B2005,$AG:$AG,AN$1)</f>
        <v>0</v>
      </c>
      <c r="AO2005" s="5">
        <f>COUNTIFS($B:$B,$B2005,$AG:$AG,AO$1)</f>
        <v>0</v>
      </c>
      <c r="AP2005" s="5">
        <f>COUNTIFS($B:$B,$B2005,$AG:$AG,AP$1)</f>
        <v>0</v>
      </c>
      <c r="AQ2005" s="5">
        <f>COUNTIFS($B:$B,$B2005,$AG:$AG,AQ$1)</f>
        <v>0</v>
      </c>
      <c r="AR2005" s="5">
        <f>COUNTIFS($B:$B,$B2005,$AG:$AG,AR$1)</f>
        <v>0</v>
      </c>
      <c r="AS2005" s="5">
        <f>COUNTIFS($B:$B,$B2005,$AG:$AG,AS$1)</f>
        <v>1</v>
      </c>
      <c r="AT2005" s="5">
        <f>COUNTIFS($B:$B,$B2005,$AG:$AG,AT$1)</f>
        <v>1</v>
      </c>
      <c r="AU2005" s="5">
        <f>COUNTIFS($B:$B,$B2005,$AG:$AG,AU$1)</f>
        <v>0</v>
      </c>
    </row>
    <row r="2006" spans="1:47" ht="15" customHeight="1" x14ac:dyDescent="0.35">
      <c r="A2006" s="3">
        <f>IF(B2005=B2006,A2005,A2005+1)</f>
        <v>696</v>
      </c>
      <c r="B2006" s="3" t="s">
        <v>2601</v>
      </c>
      <c r="C2006" s="3" t="s">
        <v>2600</v>
      </c>
      <c r="D2006" s="3" t="s">
        <v>2583</v>
      </c>
      <c r="E2006" s="3" t="s">
        <v>2582</v>
      </c>
      <c r="F2006" s="4" t="s">
        <v>7</v>
      </c>
      <c r="G2006" s="4" t="s">
        <v>8</v>
      </c>
      <c r="H2006" s="4" t="s">
        <v>7</v>
      </c>
      <c r="I2006" s="3">
        <v>1</v>
      </c>
      <c r="J2006" s="3" t="s">
        <v>69</v>
      </c>
      <c r="K2006" s="3" t="s">
        <v>2590</v>
      </c>
      <c r="L2006" s="3" t="s">
        <v>36</v>
      </c>
      <c r="M2006" s="3" t="s">
        <v>2603</v>
      </c>
      <c r="N2006" s="3" t="s">
        <v>90</v>
      </c>
      <c r="P2006" s="3" t="s">
        <v>669</v>
      </c>
      <c r="Q2006" s="3" t="s">
        <v>1475</v>
      </c>
      <c r="R2006" s="3" t="s">
        <v>2434</v>
      </c>
      <c r="S2006" s="2" t="str">
        <f>IF(P2006="심사불필요","-",VLOOKUP(K2006,'[1]자격증 backdata'!A:G,7,0))</f>
        <v>-</v>
      </c>
      <c r="T2006" s="2" t="str">
        <f>IF(S2006="-","-",IF(COUNTIFS(B:B,B2006,S:S,"필수")&gt;0,"자격요건충족","확인필요"))</f>
        <v>-</v>
      </c>
      <c r="U2006" s="2"/>
      <c r="W2006" s="2">
        <f>IF(Q2006="4급","심사불필요",VLOOKUP(K2006,'[1]자격증 backdata'!A:B,2,0))</f>
        <v>0</v>
      </c>
      <c r="X2006" s="3">
        <f>IF(R2006="A", MIN(20, SUMIFS(W:W, B:B, B2006, R:R, "A")),IF(R2006="B", MIN(30, SUMIFS(W:W, B:B, B2006, R:R, "B")),"비해당분야"))</f>
        <v>6</v>
      </c>
      <c r="Y2006" s="3" t="str">
        <f>IF(R2006="C",MIN(30,IF(COUNTIFS(B:B,B2006,W:W,"가1")=1,25,IF(COUNTIFS(B:B,B2006,W:W,"가1")&gt;=2,30,0))+IF(COUNTIFS(B:B,B2006,W:W,"나1")&gt;=4,30,IF(COUNTIFS(B:B,B2006,W:W,"나1")=3,26,IF(COUNTIFS(B:B,B2006,W:W,"나1")=2,22,IF(COUNTIFS(B:B,B2006,W:W,"나1")=1,18,0)))))+MIN(30,IF(COUNTIFS(B:B,B2006,W:W,"가2")=1,25,IF(COUNTIFS(B:B,B2006,W:W,"가2")&gt;=2,30,0))+IF(COUNTIFS(B:B,B2006,W:W,"나2")=3,30,IF(COUNTIFS(B:B,B2006,W:W,"나2")=2,25,IF(COUNTIFS(B:B,B2006,W:W,"나2")=1,20,0)))),"비해당분야")</f>
        <v>비해당분야</v>
      </c>
      <c r="Z2006" s="3" t="str">
        <f>IF(R2006="C",VLOOKUP(K2006,'[1]자격증 backdata'!A:F,6,0),"비해당분야")</f>
        <v>비해당분야</v>
      </c>
      <c r="AA2006" s="3" t="str">
        <f>IF(R2006="C",SUMIF(B:B,B2006,Z:Z),"비해당분야")</f>
        <v>비해당분야</v>
      </c>
      <c r="AB2006" s="3" t="str">
        <f>IF(R2006="C",SUM(Y2006,AA2006),"비해당분야")</f>
        <v>비해당분야</v>
      </c>
      <c r="AC2006" s="3">
        <f>IF(R2006="C",AB2006,X2006)</f>
        <v>6</v>
      </c>
      <c r="AD2006" s="3">
        <f>VLOOKUP(K2006,'[1]자격증 backdata'!A:D,4,0)</f>
        <v>5</v>
      </c>
      <c r="AE2006" s="3">
        <f>IF(_xlfn.MAXIFS(AD:AD,B:B,B2006)&gt;10,10,_xlfn.MAXIFS(AD:AD,B:B,B2006))</f>
        <v>5</v>
      </c>
      <c r="AG2006" s="2">
        <f>VLOOKUP(K2006,'[1]자격증 backdata'!A:C,3,0)</f>
        <v>0</v>
      </c>
      <c r="AH2006" s="2">
        <f>COUNTIFS($B:$B,$B2006,$AG:$AG,AH$1)</f>
        <v>0</v>
      </c>
      <c r="AI2006" s="2">
        <f>COUNTIFS($B:$B,$B2006,$AG:$AG,AI$1)</f>
        <v>0</v>
      </c>
      <c r="AJ2006" s="2">
        <f>COUNTIFS($B:$B,$B2006,$AG:$AG,AJ$1)</f>
        <v>0</v>
      </c>
      <c r="AK2006" s="2">
        <f>COUNTIFS($B:$B,$B2006,$AG:$AG,AK$1)</f>
        <v>0</v>
      </c>
      <c r="AL2006" s="2">
        <f>COUNTIFS($B:$B,$B2006,$AG:$AG,AL$1)</f>
        <v>0</v>
      </c>
      <c r="AM2006" s="2">
        <f>COUNTIFS($B:$B,$B2006,$AG:$AG,AM$1)</f>
        <v>0</v>
      </c>
      <c r="AN2006" s="2">
        <f>COUNTIFS($B:$B,$B2006,$AG:$AG,AN$1)</f>
        <v>0</v>
      </c>
      <c r="AO2006" s="2">
        <f>COUNTIFS($B:$B,$B2006,$AG:$AG,AO$1)</f>
        <v>1</v>
      </c>
      <c r="AP2006" s="2">
        <f>COUNTIFS($B:$B,$B2006,$AG:$AG,AP$1)</f>
        <v>0</v>
      </c>
      <c r="AQ2006" s="2">
        <f>COUNTIFS($B:$B,$B2006,$AG:$AG,AQ$1)</f>
        <v>0</v>
      </c>
      <c r="AR2006" s="2">
        <f>COUNTIFS($B:$B,$B2006,$AG:$AG,AR$1)</f>
        <v>0</v>
      </c>
      <c r="AS2006" s="2">
        <f>COUNTIFS($B:$B,$B2006,$AG:$AG,AS$1)</f>
        <v>0</v>
      </c>
      <c r="AT2006" s="2">
        <f>COUNTIFS($B:$B,$B2006,$AG:$AG,AT$1)</f>
        <v>1</v>
      </c>
      <c r="AU2006" s="2">
        <f>COUNTIFS($B:$B,$B2006,$AG:$AG,AU$1)</f>
        <v>0</v>
      </c>
    </row>
    <row r="2007" spans="1:47" ht="15" customHeight="1" x14ac:dyDescent="0.35">
      <c r="A2007" s="7">
        <f>IF(B2006=B2007,A2006,A2006+1)</f>
        <v>696</v>
      </c>
      <c r="B2007" s="7" t="s">
        <v>2601</v>
      </c>
      <c r="C2007" s="7" t="s">
        <v>2600</v>
      </c>
      <c r="D2007" s="7" t="s">
        <v>2583</v>
      </c>
      <c r="E2007" s="7" t="s">
        <v>2582</v>
      </c>
      <c r="F2007" s="4" t="s">
        <v>7</v>
      </c>
      <c r="G2007" s="4" t="s">
        <v>8</v>
      </c>
      <c r="H2007" s="4" t="s">
        <v>7</v>
      </c>
      <c r="I2007" s="3">
        <v>2</v>
      </c>
      <c r="J2007" s="3" t="s">
        <v>653</v>
      </c>
      <c r="K2007" s="3" t="s">
        <v>2596</v>
      </c>
      <c r="L2007" s="3" t="s">
        <v>651</v>
      </c>
      <c r="M2007" s="3" t="s">
        <v>2602</v>
      </c>
      <c r="N2007" s="3" t="s">
        <v>2594</v>
      </c>
      <c r="P2007" s="3" t="s">
        <v>669</v>
      </c>
      <c r="Q2007" s="3" t="s">
        <v>1475</v>
      </c>
      <c r="R2007" s="3" t="s">
        <v>2434</v>
      </c>
      <c r="S2007" s="2" t="str">
        <f>IF(P2007="심사불필요","-",VLOOKUP(K2007,'[1]자격증 backdata'!A:G,7,0))</f>
        <v>-</v>
      </c>
      <c r="T2007" s="2" t="str">
        <f>IF(S2007="-","-",IF(COUNTIFS(B:B,B2007,S:S,"필수")&gt;0,"자격요건충족","확인필요"))</f>
        <v>-</v>
      </c>
      <c r="U2007" s="2"/>
      <c r="W2007" s="2">
        <f>IF(Q2007="4급","심사불필요",VLOOKUP(K2007,'[1]자격증 backdata'!A:B,2,0))</f>
        <v>4</v>
      </c>
      <c r="X2007" s="3">
        <f>IF(R2007="A", MIN(20, SUMIFS(W:W, B:B, B2007, R:R, "A")),IF(R2007="B", MIN(30, SUMIFS(W:W, B:B, B2007, R:R, "B")),"비해당분야"))</f>
        <v>6</v>
      </c>
      <c r="Y2007" s="3" t="str">
        <f>IF(R2007="C",MIN(30,IF(COUNTIFS(B:B,B2007,W:W,"가1")=1,25,IF(COUNTIFS(B:B,B2007,W:W,"가1")&gt;=2,30,0))+IF(COUNTIFS(B:B,B2007,W:W,"나1")&gt;=4,30,IF(COUNTIFS(B:B,B2007,W:W,"나1")=3,26,IF(COUNTIFS(B:B,B2007,W:W,"나1")=2,22,IF(COUNTIFS(B:B,B2007,W:W,"나1")=1,18,0)))))+MIN(30,IF(COUNTIFS(B:B,B2007,W:W,"가2")=1,25,IF(COUNTIFS(B:B,B2007,W:W,"가2")&gt;=2,30,0))+IF(COUNTIFS(B:B,B2007,W:W,"나2")=3,30,IF(COUNTIFS(B:B,B2007,W:W,"나2")=2,25,IF(COUNTIFS(B:B,B2007,W:W,"나2")=1,20,0)))),"비해당분야")</f>
        <v>비해당분야</v>
      </c>
      <c r="Z2007" s="3" t="str">
        <f>IF(R2007="C",VLOOKUP(K2007,'[1]자격증 backdata'!A:F,6,0),"비해당분야")</f>
        <v>비해당분야</v>
      </c>
      <c r="AA2007" s="3" t="str">
        <f>IF(R2007="C",SUMIF(B:B,B2007,Z:Z),"비해당분야")</f>
        <v>비해당분야</v>
      </c>
      <c r="AB2007" s="3" t="str">
        <f>IF(R2007="C",SUM(Y2007,AA2007),"비해당분야")</f>
        <v>비해당분야</v>
      </c>
      <c r="AC2007" s="3">
        <f>IF(R2007="C",AB2007,X2007)</f>
        <v>6</v>
      </c>
      <c r="AD2007" s="3">
        <f>VLOOKUP(K2007,'[1]자격증 backdata'!A:D,4,0)</f>
        <v>0</v>
      </c>
      <c r="AE2007" s="3">
        <f>IF(_xlfn.MAXIFS(AD:AD,B:B,B2007)&gt;10,10,_xlfn.MAXIFS(AD:AD,B:B,B2007))</f>
        <v>5</v>
      </c>
      <c r="AG2007" s="2" t="str">
        <f>VLOOKUP(K2007,'[1]자격증 backdata'!A:C,3,0)</f>
        <v>H</v>
      </c>
      <c r="AH2007" s="2">
        <f>COUNTIFS($B:$B,$B2007,$AG:$AG,AH$1)</f>
        <v>0</v>
      </c>
      <c r="AI2007" s="2">
        <f>COUNTIFS($B:$B,$B2007,$AG:$AG,AI$1)</f>
        <v>0</v>
      </c>
      <c r="AJ2007" s="2">
        <f>COUNTIFS($B:$B,$B2007,$AG:$AG,AJ$1)</f>
        <v>0</v>
      </c>
      <c r="AK2007" s="2">
        <f>COUNTIFS($B:$B,$B2007,$AG:$AG,AK$1)</f>
        <v>0</v>
      </c>
      <c r="AL2007" s="2">
        <f>COUNTIFS($B:$B,$B2007,$AG:$AG,AL$1)</f>
        <v>0</v>
      </c>
      <c r="AM2007" s="2">
        <f>COUNTIFS($B:$B,$B2007,$AG:$AG,AM$1)</f>
        <v>0</v>
      </c>
      <c r="AN2007" s="2">
        <f>COUNTIFS($B:$B,$B2007,$AG:$AG,AN$1)</f>
        <v>0</v>
      </c>
      <c r="AO2007" s="2">
        <f>COUNTIFS($B:$B,$B2007,$AG:$AG,AO$1)</f>
        <v>1</v>
      </c>
      <c r="AP2007" s="2">
        <f>COUNTIFS($B:$B,$B2007,$AG:$AG,AP$1)</f>
        <v>0</v>
      </c>
      <c r="AQ2007" s="2">
        <f>COUNTIFS($B:$B,$B2007,$AG:$AG,AQ$1)</f>
        <v>0</v>
      </c>
      <c r="AR2007" s="2">
        <f>COUNTIFS($B:$B,$B2007,$AG:$AG,AR$1)</f>
        <v>0</v>
      </c>
      <c r="AS2007" s="2">
        <f>COUNTIFS($B:$B,$B2007,$AG:$AG,AS$1)</f>
        <v>0</v>
      </c>
      <c r="AT2007" s="2">
        <f>COUNTIFS($B:$B,$B2007,$AG:$AG,AT$1)</f>
        <v>1</v>
      </c>
      <c r="AU2007" s="2">
        <f>COUNTIFS($B:$B,$B2007,$AG:$AG,AU$1)</f>
        <v>0</v>
      </c>
    </row>
    <row r="2008" spans="1:47" ht="15" customHeight="1" x14ac:dyDescent="0.35">
      <c r="A2008" s="7">
        <f>IF(B2007=B2008,A2007,A2007+1)</f>
        <v>696</v>
      </c>
      <c r="B2008" s="7" t="s">
        <v>2601</v>
      </c>
      <c r="C2008" s="7" t="s">
        <v>2600</v>
      </c>
      <c r="D2008" s="7" t="s">
        <v>2583</v>
      </c>
      <c r="E2008" s="7" t="s">
        <v>2582</v>
      </c>
      <c r="F2008" s="4" t="s">
        <v>7</v>
      </c>
      <c r="G2008" s="4" t="s">
        <v>8</v>
      </c>
      <c r="H2008" s="4" t="s">
        <v>7</v>
      </c>
      <c r="I2008" s="3">
        <v>3</v>
      </c>
      <c r="J2008" s="3" t="s">
        <v>57</v>
      </c>
      <c r="K2008" s="3" t="s">
        <v>2599</v>
      </c>
      <c r="L2008" s="3" t="s">
        <v>55</v>
      </c>
      <c r="M2008" s="3" t="s">
        <v>2598</v>
      </c>
      <c r="N2008" s="3" t="s">
        <v>1061</v>
      </c>
      <c r="P2008" s="3" t="s">
        <v>669</v>
      </c>
      <c r="Q2008" s="3" t="s">
        <v>1475</v>
      </c>
      <c r="R2008" s="3" t="s">
        <v>2434</v>
      </c>
      <c r="S2008" s="2" t="str">
        <f>IF(P2008="심사불필요","-",VLOOKUP(K2008,'[1]자격증 backdata'!A:G,7,0))</f>
        <v>-</v>
      </c>
      <c r="T2008" s="2" t="str">
        <f>IF(S2008="-","-",IF(COUNTIFS(B:B,B2008,S:S,"필수")&gt;0,"자격요건충족","확인필요"))</f>
        <v>-</v>
      </c>
      <c r="U2008" s="2"/>
      <c r="W2008" s="2">
        <f>IF(Q2008="4급","심사불필요",VLOOKUP(K2008,'[1]자격증 backdata'!A:B,2,0))</f>
        <v>2</v>
      </c>
      <c r="X2008" s="3">
        <f>IF(R2008="A", MIN(20, SUMIFS(W:W, B:B, B2008, R:R, "A")),IF(R2008="B", MIN(30, SUMIFS(W:W, B:B, B2008, R:R, "B")),"비해당분야"))</f>
        <v>6</v>
      </c>
      <c r="Y2008" s="3" t="str">
        <f>IF(R2008="C",MIN(30,IF(COUNTIFS(B:B,B2008,W:W,"가1")=1,25,IF(COUNTIFS(B:B,B2008,W:W,"가1")&gt;=2,30,0))+IF(COUNTIFS(B:B,B2008,W:W,"나1")&gt;=4,30,IF(COUNTIFS(B:B,B2008,W:W,"나1")=3,26,IF(COUNTIFS(B:B,B2008,W:W,"나1")=2,22,IF(COUNTIFS(B:B,B2008,W:W,"나1")=1,18,0)))))+MIN(30,IF(COUNTIFS(B:B,B2008,W:W,"가2")=1,25,IF(COUNTIFS(B:B,B2008,W:W,"가2")&gt;=2,30,0))+IF(COUNTIFS(B:B,B2008,W:W,"나2")=3,30,IF(COUNTIFS(B:B,B2008,W:W,"나2")=2,25,IF(COUNTIFS(B:B,B2008,W:W,"나2")=1,20,0)))),"비해당분야")</f>
        <v>비해당분야</v>
      </c>
      <c r="Z2008" s="3" t="str">
        <f>IF(R2008="C",VLOOKUP(K2008,'[1]자격증 backdata'!A:F,6,0),"비해당분야")</f>
        <v>비해당분야</v>
      </c>
      <c r="AA2008" s="3" t="str">
        <f>IF(R2008="C",SUMIF(B:B,B2008,Z:Z),"비해당분야")</f>
        <v>비해당분야</v>
      </c>
      <c r="AB2008" s="3" t="str">
        <f>IF(R2008="C",SUM(Y2008,AA2008),"비해당분야")</f>
        <v>비해당분야</v>
      </c>
      <c r="AC2008" s="3">
        <f>IF(R2008="C",AB2008,X2008)</f>
        <v>6</v>
      </c>
      <c r="AD2008" s="3">
        <f>VLOOKUP(K2008,'[1]자격증 backdata'!A:D,4,0)</f>
        <v>0</v>
      </c>
      <c r="AE2008" s="3">
        <f>IF(_xlfn.MAXIFS(AD:AD,B:B,B2008)&gt;10,10,_xlfn.MAXIFS(AD:AD,B:B,B2008))</f>
        <v>5</v>
      </c>
      <c r="AG2008" s="2" t="str">
        <f>VLOOKUP(K2008,'[1]자격증 backdata'!A:C,3,0)</f>
        <v>M</v>
      </c>
      <c r="AH2008" s="2">
        <f>COUNTIFS($B:$B,$B2008,$AG:$AG,AH$1)</f>
        <v>0</v>
      </c>
      <c r="AI2008" s="2">
        <f>COUNTIFS($B:$B,$B2008,$AG:$AG,AI$1)</f>
        <v>0</v>
      </c>
      <c r="AJ2008" s="2">
        <f>COUNTIFS($B:$B,$B2008,$AG:$AG,AJ$1)</f>
        <v>0</v>
      </c>
      <c r="AK2008" s="2">
        <f>COUNTIFS($B:$B,$B2008,$AG:$AG,AK$1)</f>
        <v>0</v>
      </c>
      <c r="AL2008" s="2">
        <f>COUNTIFS($B:$B,$B2008,$AG:$AG,AL$1)</f>
        <v>0</v>
      </c>
      <c r="AM2008" s="2">
        <f>COUNTIFS($B:$B,$B2008,$AG:$AG,AM$1)</f>
        <v>0</v>
      </c>
      <c r="AN2008" s="2">
        <f>COUNTIFS($B:$B,$B2008,$AG:$AG,AN$1)</f>
        <v>0</v>
      </c>
      <c r="AO2008" s="2">
        <f>COUNTIFS($B:$B,$B2008,$AG:$AG,AO$1)</f>
        <v>1</v>
      </c>
      <c r="AP2008" s="2">
        <f>COUNTIFS($B:$B,$B2008,$AG:$AG,AP$1)</f>
        <v>0</v>
      </c>
      <c r="AQ2008" s="2">
        <f>COUNTIFS($B:$B,$B2008,$AG:$AG,AQ$1)</f>
        <v>0</v>
      </c>
      <c r="AR2008" s="2">
        <f>COUNTIFS($B:$B,$B2008,$AG:$AG,AR$1)</f>
        <v>0</v>
      </c>
      <c r="AS2008" s="2">
        <f>COUNTIFS($B:$B,$B2008,$AG:$AG,AS$1)</f>
        <v>0</v>
      </c>
      <c r="AT2008" s="2">
        <f>COUNTIFS($B:$B,$B2008,$AG:$AG,AT$1)</f>
        <v>1</v>
      </c>
      <c r="AU2008" s="2">
        <f>COUNTIFS($B:$B,$B2008,$AG:$AG,AU$1)</f>
        <v>0</v>
      </c>
    </row>
    <row r="2009" spans="1:47" ht="15" customHeight="1" x14ac:dyDescent="0.35">
      <c r="A2009" s="4">
        <f>IF(B2008=B2009,A2008,A2008+1)</f>
        <v>697</v>
      </c>
      <c r="B2009" s="4" t="s">
        <v>2593</v>
      </c>
      <c r="C2009" s="4" t="s">
        <v>2592</v>
      </c>
      <c r="D2009" s="4" t="s">
        <v>2583</v>
      </c>
      <c r="E2009" s="4" t="s">
        <v>2582</v>
      </c>
      <c r="F2009" s="4" t="s">
        <v>7</v>
      </c>
      <c r="G2009" s="4" t="s">
        <v>8</v>
      </c>
      <c r="H2009" s="4" t="s">
        <v>7</v>
      </c>
      <c r="I2009" s="4">
        <v>1</v>
      </c>
      <c r="J2009" s="4" t="s">
        <v>69</v>
      </c>
      <c r="K2009" s="4" t="s">
        <v>2590</v>
      </c>
      <c r="L2009" s="4" t="s">
        <v>36</v>
      </c>
      <c r="M2009" s="4" t="s">
        <v>2597</v>
      </c>
      <c r="N2009" s="4" t="s">
        <v>1283</v>
      </c>
      <c r="P2009" s="4" t="s">
        <v>669</v>
      </c>
      <c r="Q2009" s="4" t="s">
        <v>1475</v>
      </c>
      <c r="R2009" s="4" t="s">
        <v>2434</v>
      </c>
      <c r="S2009" s="5" t="str">
        <f>IF(P2009="심사불필요","-",VLOOKUP(K2009,'[1]자격증 backdata'!A:G,7,0))</f>
        <v>-</v>
      </c>
      <c r="T2009" s="5" t="str">
        <f>IF(S2009="-","-",IF(COUNTIFS(B:B,B2009,S:S,"필수")&gt;0,"자격요건충족","확인필요"))</f>
        <v>-</v>
      </c>
      <c r="U2009" s="5"/>
      <c r="W2009" s="5">
        <f>IF(Q2009="4급","심사불필요",VLOOKUP(K2009,'[1]자격증 backdata'!A:B,2,0))</f>
        <v>0</v>
      </c>
      <c r="X2009" s="4">
        <f>IF(R2009="A", MIN(20, SUMIFS(W:W, B:B, B2009, R:R, "A")),IF(R2009="B", MIN(30, SUMIFS(W:W, B:B, B2009, R:R, "B")),"비해당분야"))</f>
        <v>8</v>
      </c>
      <c r="Y2009" s="4" t="str">
        <f>IF(R2009="C",MIN(30,IF(COUNTIFS(B:B,B2009,W:W,"가1")=1,25,IF(COUNTIFS(B:B,B2009,W:W,"가1")&gt;=2,30,0))+IF(COUNTIFS(B:B,B2009,W:W,"나1")&gt;=4,30,IF(COUNTIFS(B:B,B2009,W:W,"나1")=3,26,IF(COUNTIFS(B:B,B2009,W:W,"나1")=2,22,IF(COUNTIFS(B:B,B2009,W:W,"나1")=1,18,0)))))+MIN(30,IF(COUNTIFS(B:B,B2009,W:W,"가2")=1,25,IF(COUNTIFS(B:B,B2009,W:W,"가2")&gt;=2,30,0))+IF(COUNTIFS(B:B,B2009,W:W,"나2")=3,30,IF(COUNTIFS(B:B,B2009,W:W,"나2")=2,25,IF(COUNTIFS(B:B,B2009,W:W,"나2")=1,20,0)))),"비해당분야")</f>
        <v>비해당분야</v>
      </c>
      <c r="Z2009" s="4" t="str">
        <f>IF(R2009="C",VLOOKUP(K2009,'[1]자격증 backdata'!A:F,6,0),"비해당분야")</f>
        <v>비해당분야</v>
      </c>
      <c r="AA2009" s="4" t="str">
        <f>IF(R2009="C",SUMIF(B:B,B2009,Z:Z),"비해당분야")</f>
        <v>비해당분야</v>
      </c>
      <c r="AB2009" s="4" t="str">
        <f>IF(R2009="C",SUM(Y2009,AA2009),"비해당분야")</f>
        <v>비해당분야</v>
      </c>
      <c r="AC2009" s="4">
        <f>IF(R2009="C",AB2009,X2009)</f>
        <v>8</v>
      </c>
      <c r="AD2009" s="4">
        <f>VLOOKUP(K2009,'[1]자격증 backdata'!A:D,4,0)</f>
        <v>5</v>
      </c>
      <c r="AE2009" s="4">
        <f>IF(_xlfn.MAXIFS(AD:AD,B:B,B2009)&gt;10,10,_xlfn.MAXIFS(AD:AD,B:B,B2009))</f>
        <v>5</v>
      </c>
      <c r="AG2009" s="5">
        <f>VLOOKUP(K2009,'[1]자격증 backdata'!A:C,3,0)</f>
        <v>0</v>
      </c>
      <c r="AH2009" s="5">
        <f>COUNTIFS($B:$B,$B2009,$AG:$AG,AH$1)</f>
        <v>0</v>
      </c>
      <c r="AI2009" s="5">
        <f>COUNTIFS($B:$B,$B2009,$AG:$AG,AI$1)</f>
        <v>0</v>
      </c>
      <c r="AJ2009" s="5">
        <f>COUNTIFS($B:$B,$B2009,$AG:$AG,AJ$1)</f>
        <v>0</v>
      </c>
      <c r="AK2009" s="5">
        <f>COUNTIFS($B:$B,$B2009,$AG:$AG,AK$1)</f>
        <v>0</v>
      </c>
      <c r="AL2009" s="5">
        <f>COUNTIFS($B:$B,$B2009,$AG:$AG,AL$1)</f>
        <v>0</v>
      </c>
      <c r="AM2009" s="5">
        <f>COUNTIFS($B:$B,$B2009,$AG:$AG,AM$1)</f>
        <v>0</v>
      </c>
      <c r="AN2009" s="5">
        <f>COUNTIFS($B:$B,$B2009,$AG:$AG,AN$1)</f>
        <v>0</v>
      </c>
      <c r="AO2009" s="5">
        <f>COUNTIFS($B:$B,$B2009,$AG:$AG,AO$1)</f>
        <v>1</v>
      </c>
      <c r="AP2009" s="5">
        <f>COUNTIFS($B:$B,$B2009,$AG:$AG,AP$1)</f>
        <v>0</v>
      </c>
      <c r="AQ2009" s="5">
        <f>COUNTIFS($B:$B,$B2009,$AG:$AG,AQ$1)</f>
        <v>0</v>
      </c>
      <c r="AR2009" s="5">
        <f>COUNTIFS($B:$B,$B2009,$AG:$AG,AR$1)</f>
        <v>0</v>
      </c>
      <c r="AS2009" s="5">
        <f>COUNTIFS($B:$B,$B2009,$AG:$AG,AS$1)</f>
        <v>0</v>
      </c>
      <c r="AT2009" s="5">
        <f>COUNTIFS($B:$B,$B2009,$AG:$AG,AT$1)</f>
        <v>1</v>
      </c>
      <c r="AU2009" s="5">
        <f>COUNTIFS($B:$B,$B2009,$AG:$AG,AU$1)</f>
        <v>0</v>
      </c>
    </row>
    <row r="2010" spans="1:47" ht="15" customHeight="1" x14ac:dyDescent="0.35">
      <c r="A2010" s="6">
        <f>IF(B2009=B2010,A2009,A2009+1)</f>
        <v>697</v>
      </c>
      <c r="B2010" s="6" t="s">
        <v>2593</v>
      </c>
      <c r="C2010" s="6" t="s">
        <v>2592</v>
      </c>
      <c r="D2010" s="6" t="s">
        <v>2583</v>
      </c>
      <c r="E2010" s="6" t="s">
        <v>2582</v>
      </c>
      <c r="F2010" s="4" t="s">
        <v>7</v>
      </c>
      <c r="G2010" s="4" t="s">
        <v>8</v>
      </c>
      <c r="H2010" s="4" t="s">
        <v>7</v>
      </c>
      <c r="I2010" s="4">
        <v>2</v>
      </c>
      <c r="J2010" s="4" t="s">
        <v>653</v>
      </c>
      <c r="K2010" s="4" t="s">
        <v>2596</v>
      </c>
      <c r="L2010" s="4" t="s">
        <v>651</v>
      </c>
      <c r="M2010" s="4" t="s">
        <v>2595</v>
      </c>
      <c r="N2010" s="4" t="s">
        <v>2594</v>
      </c>
      <c r="P2010" s="4" t="s">
        <v>669</v>
      </c>
      <c r="Q2010" s="4" t="s">
        <v>1475</v>
      </c>
      <c r="R2010" s="4" t="s">
        <v>2434</v>
      </c>
      <c r="S2010" s="5" t="str">
        <f>IF(P2010="심사불필요","-",VLOOKUP(K2010,'[1]자격증 backdata'!A:G,7,0))</f>
        <v>-</v>
      </c>
      <c r="T2010" s="5" t="str">
        <f>IF(S2010="-","-",IF(COUNTIFS(B:B,B2010,S:S,"필수")&gt;0,"자격요건충족","확인필요"))</f>
        <v>-</v>
      </c>
      <c r="U2010" s="5"/>
      <c r="W2010" s="5">
        <f>IF(Q2010="4급","심사불필요",VLOOKUP(K2010,'[1]자격증 backdata'!A:B,2,0))</f>
        <v>4</v>
      </c>
      <c r="X2010" s="4">
        <f>IF(R2010="A", MIN(20, SUMIFS(W:W, B:B, B2010, R:R, "A")),IF(R2010="B", MIN(30, SUMIFS(W:W, B:B, B2010, R:R, "B")),"비해당분야"))</f>
        <v>8</v>
      </c>
      <c r="Y2010" s="4" t="str">
        <f>IF(R2010="C",MIN(30,IF(COUNTIFS(B:B,B2010,W:W,"가1")=1,25,IF(COUNTIFS(B:B,B2010,W:W,"가1")&gt;=2,30,0))+IF(COUNTIFS(B:B,B2010,W:W,"나1")&gt;=4,30,IF(COUNTIFS(B:B,B2010,W:W,"나1")=3,26,IF(COUNTIFS(B:B,B2010,W:W,"나1")=2,22,IF(COUNTIFS(B:B,B2010,W:W,"나1")=1,18,0)))))+MIN(30,IF(COUNTIFS(B:B,B2010,W:W,"가2")=1,25,IF(COUNTIFS(B:B,B2010,W:W,"가2")&gt;=2,30,0))+IF(COUNTIFS(B:B,B2010,W:W,"나2")=3,30,IF(COUNTIFS(B:B,B2010,W:W,"나2")=2,25,IF(COUNTIFS(B:B,B2010,W:W,"나2")=1,20,0)))),"비해당분야")</f>
        <v>비해당분야</v>
      </c>
      <c r="Z2010" s="4" t="str">
        <f>IF(R2010="C",VLOOKUP(K2010,'[1]자격증 backdata'!A:F,6,0),"비해당분야")</f>
        <v>비해당분야</v>
      </c>
      <c r="AA2010" s="4" t="str">
        <f>IF(R2010="C",SUMIF(B:B,B2010,Z:Z),"비해당분야")</f>
        <v>비해당분야</v>
      </c>
      <c r="AB2010" s="4" t="str">
        <f>IF(R2010="C",SUM(Y2010,AA2010),"비해당분야")</f>
        <v>비해당분야</v>
      </c>
      <c r="AC2010" s="4">
        <f>IF(R2010="C",AB2010,X2010)</f>
        <v>8</v>
      </c>
      <c r="AD2010" s="4">
        <f>VLOOKUP(K2010,'[1]자격증 backdata'!A:D,4,0)</f>
        <v>0</v>
      </c>
      <c r="AE2010" s="4">
        <f>IF(_xlfn.MAXIFS(AD:AD,B:B,B2010)&gt;10,10,_xlfn.MAXIFS(AD:AD,B:B,B2010))</f>
        <v>5</v>
      </c>
      <c r="AG2010" s="5" t="str">
        <f>VLOOKUP(K2010,'[1]자격증 backdata'!A:C,3,0)</f>
        <v>H</v>
      </c>
      <c r="AH2010" s="5">
        <f>COUNTIFS($B:$B,$B2010,$AG:$AG,AH$1)</f>
        <v>0</v>
      </c>
      <c r="AI2010" s="5">
        <f>COUNTIFS($B:$B,$B2010,$AG:$AG,AI$1)</f>
        <v>0</v>
      </c>
      <c r="AJ2010" s="5">
        <f>COUNTIFS($B:$B,$B2010,$AG:$AG,AJ$1)</f>
        <v>0</v>
      </c>
      <c r="AK2010" s="5">
        <f>COUNTIFS($B:$B,$B2010,$AG:$AG,AK$1)</f>
        <v>0</v>
      </c>
      <c r="AL2010" s="5">
        <f>COUNTIFS($B:$B,$B2010,$AG:$AG,AL$1)</f>
        <v>0</v>
      </c>
      <c r="AM2010" s="5">
        <f>COUNTIFS($B:$B,$B2010,$AG:$AG,AM$1)</f>
        <v>0</v>
      </c>
      <c r="AN2010" s="5">
        <f>COUNTIFS($B:$B,$B2010,$AG:$AG,AN$1)</f>
        <v>0</v>
      </c>
      <c r="AO2010" s="5">
        <f>COUNTIFS($B:$B,$B2010,$AG:$AG,AO$1)</f>
        <v>1</v>
      </c>
      <c r="AP2010" s="5">
        <f>COUNTIFS($B:$B,$B2010,$AG:$AG,AP$1)</f>
        <v>0</v>
      </c>
      <c r="AQ2010" s="5">
        <f>COUNTIFS($B:$B,$B2010,$AG:$AG,AQ$1)</f>
        <v>0</v>
      </c>
      <c r="AR2010" s="5">
        <f>COUNTIFS($B:$B,$B2010,$AG:$AG,AR$1)</f>
        <v>0</v>
      </c>
      <c r="AS2010" s="5">
        <f>COUNTIFS($B:$B,$B2010,$AG:$AG,AS$1)</f>
        <v>0</v>
      </c>
      <c r="AT2010" s="5">
        <f>COUNTIFS($B:$B,$B2010,$AG:$AG,AT$1)</f>
        <v>1</v>
      </c>
      <c r="AU2010" s="5">
        <f>COUNTIFS($B:$B,$B2010,$AG:$AG,AU$1)</f>
        <v>0</v>
      </c>
    </row>
    <row r="2011" spans="1:47" ht="15" customHeight="1" x14ac:dyDescent="0.35">
      <c r="A2011" s="6">
        <f>IF(B2010=B2011,A2010,A2010+1)</f>
        <v>697</v>
      </c>
      <c r="B2011" s="6" t="s">
        <v>2593</v>
      </c>
      <c r="C2011" s="6" t="s">
        <v>2592</v>
      </c>
      <c r="D2011" s="6" t="s">
        <v>2583</v>
      </c>
      <c r="E2011" s="6" t="s">
        <v>2582</v>
      </c>
      <c r="F2011" s="4" t="s">
        <v>7</v>
      </c>
      <c r="G2011" s="4" t="s">
        <v>8</v>
      </c>
      <c r="H2011" s="4" t="s">
        <v>7</v>
      </c>
      <c r="I2011" s="4">
        <v>3</v>
      </c>
      <c r="J2011" s="4" t="s">
        <v>106</v>
      </c>
      <c r="K2011" s="4" t="s">
        <v>2581</v>
      </c>
      <c r="L2011" s="4" t="s">
        <v>55</v>
      </c>
      <c r="M2011" s="4" t="s">
        <v>2591</v>
      </c>
      <c r="N2011" s="4" t="s">
        <v>891</v>
      </c>
      <c r="P2011" s="4" t="s">
        <v>669</v>
      </c>
      <c r="Q2011" s="4" t="s">
        <v>1475</v>
      </c>
      <c r="R2011" s="4" t="s">
        <v>2434</v>
      </c>
      <c r="S2011" s="5" t="str">
        <f>IF(P2011="심사불필요","-",VLOOKUP(K2011,'[1]자격증 backdata'!A:G,7,0))</f>
        <v>-</v>
      </c>
      <c r="T2011" s="5" t="str">
        <f>IF(S2011="-","-",IF(COUNTIFS(B:B,B2011,S:S,"필수")&gt;0,"자격요건충족","확인필요"))</f>
        <v>-</v>
      </c>
      <c r="U2011" s="5"/>
      <c r="W2011" s="5">
        <f>IF(Q2011="4급","심사불필요",VLOOKUP(K2011,'[1]자격증 backdata'!A:B,2,0))</f>
        <v>4</v>
      </c>
      <c r="X2011" s="4">
        <f>IF(R2011="A", MIN(20, SUMIFS(W:W, B:B, B2011, R:R, "A")),IF(R2011="B", MIN(30, SUMIFS(W:W, B:B, B2011, R:R, "B")),"비해당분야"))</f>
        <v>8</v>
      </c>
      <c r="Y2011" s="4" t="str">
        <f>IF(R2011="C",MIN(30,IF(COUNTIFS(B:B,B2011,W:W,"가1")=1,25,IF(COUNTIFS(B:B,B2011,W:W,"가1")&gt;=2,30,0))+IF(COUNTIFS(B:B,B2011,W:W,"나1")&gt;=4,30,IF(COUNTIFS(B:B,B2011,W:W,"나1")=3,26,IF(COUNTIFS(B:B,B2011,W:W,"나1")=2,22,IF(COUNTIFS(B:B,B2011,W:W,"나1")=1,18,0)))))+MIN(30,IF(COUNTIFS(B:B,B2011,W:W,"가2")=1,25,IF(COUNTIFS(B:B,B2011,W:W,"가2")&gt;=2,30,0))+IF(COUNTIFS(B:B,B2011,W:W,"나2")=3,30,IF(COUNTIFS(B:B,B2011,W:W,"나2")=2,25,IF(COUNTIFS(B:B,B2011,W:W,"나2")=1,20,0)))),"비해당분야")</f>
        <v>비해당분야</v>
      </c>
      <c r="Z2011" s="4" t="str">
        <f>IF(R2011="C",VLOOKUP(K2011,'[1]자격증 backdata'!A:F,6,0),"비해당분야")</f>
        <v>비해당분야</v>
      </c>
      <c r="AA2011" s="4" t="str">
        <f>IF(R2011="C",SUMIF(B:B,B2011,Z:Z),"비해당분야")</f>
        <v>비해당분야</v>
      </c>
      <c r="AB2011" s="4" t="str">
        <f>IF(R2011="C",SUM(Y2011,AA2011),"비해당분야")</f>
        <v>비해당분야</v>
      </c>
      <c r="AC2011" s="4">
        <f>IF(R2011="C",AB2011,X2011)</f>
        <v>8</v>
      </c>
      <c r="AD2011" s="4">
        <f>VLOOKUP(K2011,'[1]자격증 backdata'!A:D,4,0)</f>
        <v>0</v>
      </c>
      <c r="AE2011" s="4">
        <f>IF(_xlfn.MAXIFS(AD:AD,B:B,B2011)&gt;10,10,_xlfn.MAXIFS(AD:AD,B:B,B2011))</f>
        <v>5</v>
      </c>
      <c r="AG2011" s="5" t="str">
        <f>VLOOKUP(K2011,'[1]자격증 backdata'!A:C,3,0)</f>
        <v>M</v>
      </c>
      <c r="AH2011" s="5">
        <f>COUNTIFS($B:$B,$B2011,$AG:$AG,AH$1)</f>
        <v>0</v>
      </c>
      <c r="AI2011" s="5">
        <f>COUNTIFS($B:$B,$B2011,$AG:$AG,AI$1)</f>
        <v>0</v>
      </c>
      <c r="AJ2011" s="5">
        <f>COUNTIFS($B:$B,$B2011,$AG:$AG,AJ$1)</f>
        <v>0</v>
      </c>
      <c r="AK2011" s="5">
        <f>COUNTIFS($B:$B,$B2011,$AG:$AG,AK$1)</f>
        <v>0</v>
      </c>
      <c r="AL2011" s="5">
        <f>COUNTIFS($B:$B,$B2011,$AG:$AG,AL$1)</f>
        <v>0</v>
      </c>
      <c r="AM2011" s="5">
        <f>COUNTIFS($B:$B,$B2011,$AG:$AG,AM$1)</f>
        <v>0</v>
      </c>
      <c r="AN2011" s="5">
        <f>COUNTIFS($B:$B,$B2011,$AG:$AG,AN$1)</f>
        <v>0</v>
      </c>
      <c r="AO2011" s="5">
        <f>COUNTIFS($B:$B,$B2011,$AG:$AG,AO$1)</f>
        <v>1</v>
      </c>
      <c r="AP2011" s="5">
        <f>COUNTIFS($B:$B,$B2011,$AG:$AG,AP$1)</f>
        <v>0</v>
      </c>
      <c r="AQ2011" s="5">
        <f>COUNTIFS($B:$B,$B2011,$AG:$AG,AQ$1)</f>
        <v>0</v>
      </c>
      <c r="AR2011" s="5">
        <f>COUNTIFS($B:$B,$B2011,$AG:$AG,AR$1)</f>
        <v>0</v>
      </c>
      <c r="AS2011" s="5">
        <f>COUNTIFS($B:$B,$B2011,$AG:$AG,AS$1)</f>
        <v>0</v>
      </c>
      <c r="AT2011" s="5">
        <f>COUNTIFS($B:$B,$B2011,$AG:$AG,AT$1)</f>
        <v>1</v>
      </c>
      <c r="AU2011" s="5">
        <f>COUNTIFS($B:$B,$B2011,$AG:$AG,AU$1)</f>
        <v>0</v>
      </c>
    </row>
    <row r="2012" spans="1:47" ht="15" customHeight="1" x14ac:dyDescent="0.35">
      <c r="A2012" s="3">
        <f>IF(B2011=B2012,A2011,A2011+1)</f>
        <v>698</v>
      </c>
      <c r="B2012" s="3" t="s">
        <v>2585</v>
      </c>
      <c r="C2012" s="3" t="s">
        <v>2584</v>
      </c>
      <c r="D2012" s="3" t="s">
        <v>2583</v>
      </c>
      <c r="E2012" s="3" t="s">
        <v>2582</v>
      </c>
      <c r="F2012" s="4" t="s">
        <v>7</v>
      </c>
      <c r="G2012" s="4" t="s">
        <v>8</v>
      </c>
      <c r="H2012" s="4" t="s">
        <v>7</v>
      </c>
      <c r="I2012" s="3">
        <v>1</v>
      </c>
      <c r="J2012" s="3" t="s">
        <v>69</v>
      </c>
      <c r="K2012" s="3" t="s">
        <v>2590</v>
      </c>
      <c r="L2012" s="3" t="s">
        <v>36</v>
      </c>
      <c r="M2012" s="3" t="s">
        <v>2589</v>
      </c>
      <c r="N2012" s="3" t="s">
        <v>244</v>
      </c>
      <c r="P2012" s="3" t="s">
        <v>669</v>
      </c>
      <c r="Q2012" s="3" t="s">
        <v>1475</v>
      </c>
      <c r="R2012" s="3" t="s">
        <v>2434</v>
      </c>
      <c r="S2012" s="2" t="str">
        <f>IF(P2012="심사불필요","-",VLOOKUP(K2012,'[1]자격증 backdata'!A:G,7,0))</f>
        <v>-</v>
      </c>
      <c r="T2012" s="2" t="str">
        <f>IF(S2012="-","-",IF(COUNTIFS(B:B,B2012,S:S,"필수")&gt;0,"자격요건충족","확인필요"))</f>
        <v>-</v>
      </c>
      <c r="U2012" s="2"/>
      <c r="W2012" s="2">
        <f>IF(Q2012="4급","심사불필요",VLOOKUP(K2012,'[1]자격증 backdata'!A:B,2,0))</f>
        <v>0</v>
      </c>
      <c r="X2012" s="3">
        <f>IF(R2012="A", MIN(20, SUMIFS(W:W, B:B, B2012, R:R, "A")),IF(R2012="B", MIN(30, SUMIFS(W:W, B:B, B2012, R:R, "B")),"비해당분야"))</f>
        <v>8</v>
      </c>
      <c r="Y2012" s="3" t="str">
        <f>IF(R2012="C",MIN(30,IF(COUNTIFS(B:B,B2012,W:W,"가1")=1,25,IF(COUNTIFS(B:B,B2012,W:W,"가1")&gt;=2,30,0))+IF(COUNTIFS(B:B,B2012,W:W,"나1")&gt;=4,30,IF(COUNTIFS(B:B,B2012,W:W,"나1")=3,26,IF(COUNTIFS(B:B,B2012,W:W,"나1")=2,22,IF(COUNTIFS(B:B,B2012,W:W,"나1")=1,18,0)))))+MIN(30,IF(COUNTIFS(B:B,B2012,W:W,"가2")=1,25,IF(COUNTIFS(B:B,B2012,W:W,"가2")&gt;=2,30,0))+IF(COUNTIFS(B:B,B2012,W:W,"나2")=3,30,IF(COUNTIFS(B:B,B2012,W:W,"나2")=2,25,IF(COUNTIFS(B:B,B2012,W:W,"나2")=1,20,0)))),"비해당분야")</f>
        <v>비해당분야</v>
      </c>
      <c r="Z2012" s="3" t="str">
        <f>IF(R2012="C",VLOOKUP(K2012,'[1]자격증 backdata'!A:F,6,0),"비해당분야")</f>
        <v>비해당분야</v>
      </c>
      <c r="AA2012" s="3" t="str">
        <f>IF(R2012="C",SUMIF(B:B,B2012,Z:Z),"비해당분야")</f>
        <v>비해당분야</v>
      </c>
      <c r="AB2012" s="3" t="str">
        <f>IF(R2012="C",SUM(Y2012,AA2012),"비해당분야")</f>
        <v>비해당분야</v>
      </c>
      <c r="AC2012" s="3">
        <f>IF(R2012="C",AB2012,X2012)</f>
        <v>8</v>
      </c>
      <c r="AD2012" s="3">
        <f>VLOOKUP(K2012,'[1]자격증 backdata'!A:D,4,0)</f>
        <v>5</v>
      </c>
      <c r="AE2012" s="3">
        <f>IF(_xlfn.MAXIFS(AD:AD,B:B,B2012)&gt;10,10,_xlfn.MAXIFS(AD:AD,B:B,B2012))</f>
        <v>5</v>
      </c>
      <c r="AG2012" s="2">
        <f>VLOOKUP(K2012,'[1]자격증 backdata'!A:C,3,0)</f>
        <v>0</v>
      </c>
      <c r="AH2012" s="2">
        <f>COUNTIFS($B:$B,$B2012,$AG:$AG,AH$1)</f>
        <v>0</v>
      </c>
      <c r="AI2012" s="2">
        <f>COUNTIFS($B:$B,$B2012,$AG:$AG,AI$1)</f>
        <v>0</v>
      </c>
      <c r="AJ2012" s="2">
        <f>COUNTIFS($B:$B,$B2012,$AG:$AG,AJ$1)</f>
        <v>0</v>
      </c>
      <c r="AK2012" s="2">
        <f>COUNTIFS($B:$B,$B2012,$AG:$AG,AK$1)</f>
        <v>0</v>
      </c>
      <c r="AL2012" s="2">
        <f>COUNTIFS($B:$B,$B2012,$AG:$AG,AL$1)</f>
        <v>0</v>
      </c>
      <c r="AM2012" s="2">
        <f>COUNTIFS($B:$B,$B2012,$AG:$AG,AM$1)</f>
        <v>0</v>
      </c>
      <c r="AN2012" s="2">
        <f>COUNTIFS($B:$B,$B2012,$AG:$AG,AN$1)</f>
        <v>0</v>
      </c>
      <c r="AO2012" s="2">
        <f>COUNTIFS($B:$B,$B2012,$AG:$AG,AO$1)</f>
        <v>0</v>
      </c>
      <c r="AP2012" s="2">
        <f>COUNTIFS($B:$B,$B2012,$AG:$AG,AP$1)</f>
        <v>0</v>
      </c>
      <c r="AQ2012" s="2">
        <f>COUNTIFS($B:$B,$B2012,$AG:$AG,AQ$1)</f>
        <v>0</v>
      </c>
      <c r="AR2012" s="2">
        <f>COUNTIFS($B:$B,$B2012,$AG:$AG,AR$1)</f>
        <v>0</v>
      </c>
      <c r="AS2012" s="2">
        <f>COUNTIFS($B:$B,$B2012,$AG:$AG,AS$1)</f>
        <v>1</v>
      </c>
      <c r="AT2012" s="2">
        <f>COUNTIFS($B:$B,$B2012,$AG:$AG,AT$1)</f>
        <v>1</v>
      </c>
      <c r="AU2012" s="2">
        <f>COUNTIFS($B:$B,$B2012,$AG:$AG,AU$1)</f>
        <v>0</v>
      </c>
    </row>
    <row r="2013" spans="1:47" ht="15" customHeight="1" x14ac:dyDescent="0.35">
      <c r="A2013" s="7">
        <f>IF(B2012=B2013,A2012,A2012+1)</f>
        <v>698</v>
      </c>
      <c r="B2013" s="7" t="s">
        <v>2585</v>
      </c>
      <c r="C2013" s="7" t="s">
        <v>2584</v>
      </c>
      <c r="D2013" s="7" t="s">
        <v>2583</v>
      </c>
      <c r="E2013" s="7" t="s">
        <v>2582</v>
      </c>
      <c r="F2013" s="4" t="s">
        <v>7</v>
      </c>
      <c r="G2013" s="4" t="s">
        <v>8</v>
      </c>
      <c r="H2013" s="4" t="s">
        <v>7</v>
      </c>
      <c r="I2013" s="3">
        <v>2</v>
      </c>
      <c r="J2013" s="3" t="s">
        <v>2588</v>
      </c>
      <c r="K2013" s="3" t="s">
        <v>2587</v>
      </c>
      <c r="L2013" s="3" t="s">
        <v>4</v>
      </c>
      <c r="M2013" s="3" t="s">
        <v>2586</v>
      </c>
      <c r="N2013" s="3" t="s">
        <v>923</v>
      </c>
      <c r="P2013" s="3" t="s">
        <v>669</v>
      </c>
      <c r="Q2013" s="3" t="s">
        <v>1475</v>
      </c>
      <c r="R2013" s="3" t="s">
        <v>2434</v>
      </c>
      <c r="S2013" s="2" t="str">
        <f>IF(P2013="심사불필요","-",VLOOKUP(K2013,'[1]자격증 backdata'!A:G,7,0))</f>
        <v>-</v>
      </c>
      <c r="T2013" s="2" t="str">
        <f>IF(S2013="-","-",IF(COUNTIFS(B:B,B2013,S:S,"필수")&gt;0,"자격요건충족","확인필요"))</f>
        <v>-</v>
      </c>
      <c r="U2013" s="2"/>
      <c r="W2013" s="2">
        <f>IF(Q2013="4급","심사불필요",VLOOKUP(K2013,'[1]자격증 backdata'!A:B,2,0))</f>
        <v>4</v>
      </c>
      <c r="X2013" s="3">
        <f>IF(R2013="A", MIN(20, SUMIFS(W:W, B:B, B2013, R:R, "A")),IF(R2013="B", MIN(30, SUMIFS(W:W, B:B, B2013, R:R, "B")),"비해당분야"))</f>
        <v>8</v>
      </c>
      <c r="Y2013" s="3" t="str">
        <f>IF(R2013="C",MIN(30,IF(COUNTIFS(B:B,B2013,W:W,"가1")=1,25,IF(COUNTIFS(B:B,B2013,W:W,"가1")&gt;=2,30,0))+IF(COUNTIFS(B:B,B2013,W:W,"나1")&gt;=4,30,IF(COUNTIFS(B:B,B2013,W:W,"나1")=3,26,IF(COUNTIFS(B:B,B2013,W:W,"나1")=2,22,IF(COUNTIFS(B:B,B2013,W:W,"나1")=1,18,0)))))+MIN(30,IF(COUNTIFS(B:B,B2013,W:W,"가2")=1,25,IF(COUNTIFS(B:B,B2013,W:W,"가2")&gt;=2,30,0))+IF(COUNTIFS(B:B,B2013,W:W,"나2")=3,30,IF(COUNTIFS(B:B,B2013,W:W,"나2")=2,25,IF(COUNTIFS(B:B,B2013,W:W,"나2")=1,20,0)))),"비해당분야")</f>
        <v>비해당분야</v>
      </c>
      <c r="Z2013" s="3" t="str">
        <f>IF(R2013="C",VLOOKUP(K2013,'[1]자격증 backdata'!A:F,6,0),"비해당분야")</f>
        <v>비해당분야</v>
      </c>
      <c r="AA2013" s="3" t="str">
        <f>IF(R2013="C",SUMIF(B:B,B2013,Z:Z),"비해당분야")</f>
        <v>비해당분야</v>
      </c>
      <c r="AB2013" s="3" t="str">
        <f>IF(R2013="C",SUM(Y2013,AA2013),"비해당분야")</f>
        <v>비해당분야</v>
      </c>
      <c r="AC2013" s="3">
        <f>IF(R2013="C",AB2013,X2013)</f>
        <v>8</v>
      </c>
      <c r="AD2013" s="3">
        <f>VLOOKUP(K2013,'[1]자격증 backdata'!A:D,4,0)</f>
        <v>0</v>
      </c>
      <c r="AE2013" s="3">
        <f>IF(_xlfn.MAXIFS(AD:AD,B:B,B2013)&gt;10,10,_xlfn.MAXIFS(AD:AD,B:B,B2013))</f>
        <v>5</v>
      </c>
      <c r="AG2013" s="2" t="str">
        <f>VLOOKUP(K2013,'[1]자격증 backdata'!A:C,3,0)</f>
        <v>L</v>
      </c>
      <c r="AH2013" s="2">
        <f>COUNTIFS($B:$B,$B2013,$AG:$AG,AH$1)</f>
        <v>0</v>
      </c>
      <c r="AI2013" s="2">
        <f>COUNTIFS($B:$B,$B2013,$AG:$AG,AI$1)</f>
        <v>0</v>
      </c>
      <c r="AJ2013" s="2">
        <f>COUNTIFS($B:$B,$B2013,$AG:$AG,AJ$1)</f>
        <v>0</v>
      </c>
      <c r="AK2013" s="2">
        <f>COUNTIFS($B:$B,$B2013,$AG:$AG,AK$1)</f>
        <v>0</v>
      </c>
      <c r="AL2013" s="2">
        <f>COUNTIFS($B:$B,$B2013,$AG:$AG,AL$1)</f>
        <v>0</v>
      </c>
      <c r="AM2013" s="2">
        <f>COUNTIFS($B:$B,$B2013,$AG:$AG,AM$1)</f>
        <v>0</v>
      </c>
      <c r="AN2013" s="2">
        <f>COUNTIFS($B:$B,$B2013,$AG:$AG,AN$1)</f>
        <v>0</v>
      </c>
      <c r="AO2013" s="2">
        <f>COUNTIFS($B:$B,$B2013,$AG:$AG,AO$1)</f>
        <v>0</v>
      </c>
      <c r="AP2013" s="2">
        <f>COUNTIFS($B:$B,$B2013,$AG:$AG,AP$1)</f>
        <v>0</v>
      </c>
      <c r="AQ2013" s="2">
        <f>COUNTIFS($B:$B,$B2013,$AG:$AG,AQ$1)</f>
        <v>0</v>
      </c>
      <c r="AR2013" s="2">
        <f>COUNTIFS($B:$B,$B2013,$AG:$AG,AR$1)</f>
        <v>0</v>
      </c>
      <c r="AS2013" s="2">
        <f>COUNTIFS($B:$B,$B2013,$AG:$AG,AS$1)</f>
        <v>1</v>
      </c>
      <c r="AT2013" s="2">
        <f>COUNTIFS($B:$B,$B2013,$AG:$AG,AT$1)</f>
        <v>1</v>
      </c>
      <c r="AU2013" s="2">
        <f>COUNTIFS($B:$B,$B2013,$AG:$AG,AU$1)</f>
        <v>0</v>
      </c>
    </row>
    <row r="2014" spans="1:47" ht="15" customHeight="1" x14ac:dyDescent="0.35">
      <c r="A2014" s="7">
        <f>IF(B2013=B2014,A2013,A2013+1)</f>
        <v>698</v>
      </c>
      <c r="B2014" s="7" t="s">
        <v>2585</v>
      </c>
      <c r="C2014" s="7" t="s">
        <v>2584</v>
      </c>
      <c r="D2014" s="7" t="s">
        <v>2583</v>
      </c>
      <c r="E2014" s="7" t="s">
        <v>2582</v>
      </c>
      <c r="F2014" s="4" t="s">
        <v>7</v>
      </c>
      <c r="G2014" s="4" t="s">
        <v>8</v>
      </c>
      <c r="H2014" s="4" t="s">
        <v>7</v>
      </c>
      <c r="I2014" s="3">
        <v>3</v>
      </c>
      <c r="J2014" s="3" t="s">
        <v>106</v>
      </c>
      <c r="K2014" s="3" t="s">
        <v>2581</v>
      </c>
      <c r="L2014" s="3" t="s">
        <v>55</v>
      </c>
      <c r="M2014" s="3" t="s">
        <v>2580</v>
      </c>
      <c r="N2014" s="3" t="s">
        <v>2579</v>
      </c>
      <c r="P2014" s="3" t="s">
        <v>669</v>
      </c>
      <c r="Q2014" s="3" t="s">
        <v>1475</v>
      </c>
      <c r="R2014" s="3" t="s">
        <v>2434</v>
      </c>
      <c r="S2014" s="2" t="str">
        <f>IF(P2014="심사불필요","-",VLOOKUP(K2014,'[1]자격증 backdata'!A:G,7,0))</f>
        <v>-</v>
      </c>
      <c r="T2014" s="2" t="str">
        <f>IF(S2014="-","-",IF(COUNTIFS(B:B,B2014,S:S,"필수")&gt;0,"자격요건충족","확인필요"))</f>
        <v>-</v>
      </c>
      <c r="U2014" s="2"/>
      <c r="W2014" s="2">
        <f>IF(Q2014="4급","심사불필요",VLOOKUP(K2014,'[1]자격증 backdata'!A:B,2,0))</f>
        <v>4</v>
      </c>
      <c r="X2014" s="3">
        <f>IF(R2014="A", MIN(20, SUMIFS(W:W, B:B, B2014, R:R, "A")),IF(R2014="B", MIN(30, SUMIFS(W:W, B:B, B2014, R:R, "B")),"비해당분야"))</f>
        <v>8</v>
      </c>
      <c r="Y2014" s="3" t="str">
        <f>IF(R2014="C",MIN(30,IF(COUNTIFS(B:B,B2014,W:W,"가1")=1,25,IF(COUNTIFS(B:B,B2014,W:W,"가1")&gt;=2,30,0))+IF(COUNTIFS(B:B,B2014,W:W,"나1")&gt;=4,30,IF(COUNTIFS(B:B,B2014,W:W,"나1")=3,26,IF(COUNTIFS(B:B,B2014,W:W,"나1")=2,22,IF(COUNTIFS(B:B,B2014,W:W,"나1")=1,18,0)))))+MIN(30,IF(COUNTIFS(B:B,B2014,W:W,"가2")=1,25,IF(COUNTIFS(B:B,B2014,W:W,"가2")&gt;=2,30,0))+IF(COUNTIFS(B:B,B2014,W:W,"나2")=3,30,IF(COUNTIFS(B:B,B2014,W:W,"나2")=2,25,IF(COUNTIFS(B:B,B2014,W:W,"나2")=1,20,0)))),"비해당분야")</f>
        <v>비해당분야</v>
      </c>
      <c r="Z2014" s="3" t="str">
        <f>IF(R2014="C",VLOOKUP(K2014,'[1]자격증 backdata'!A:F,6,0),"비해당분야")</f>
        <v>비해당분야</v>
      </c>
      <c r="AA2014" s="3" t="str">
        <f>IF(R2014="C",SUMIF(B:B,B2014,Z:Z),"비해당분야")</f>
        <v>비해당분야</v>
      </c>
      <c r="AB2014" s="3" t="str">
        <f>IF(R2014="C",SUM(Y2014,AA2014),"비해당분야")</f>
        <v>비해당분야</v>
      </c>
      <c r="AC2014" s="3">
        <f>IF(R2014="C",AB2014,X2014)</f>
        <v>8</v>
      </c>
      <c r="AD2014" s="3">
        <f>VLOOKUP(K2014,'[1]자격증 backdata'!A:D,4,0)</f>
        <v>0</v>
      </c>
      <c r="AE2014" s="3">
        <f>IF(_xlfn.MAXIFS(AD:AD,B:B,B2014)&gt;10,10,_xlfn.MAXIFS(AD:AD,B:B,B2014))</f>
        <v>5</v>
      </c>
      <c r="AG2014" s="2" t="str">
        <f>VLOOKUP(K2014,'[1]자격증 backdata'!A:C,3,0)</f>
        <v>M</v>
      </c>
      <c r="AH2014" s="2">
        <f>COUNTIFS($B:$B,$B2014,$AG:$AG,AH$1)</f>
        <v>0</v>
      </c>
      <c r="AI2014" s="2">
        <f>COUNTIFS($B:$B,$B2014,$AG:$AG,AI$1)</f>
        <v>0</v>
      </c>
      <c r="AJ2014" s="2">
        <f>COUNTIFS($B:$B,$B2014,$AG:$AG,AJ$1)</f>
        <v>0</v>
      </c>
      <c r="AK2014" s="2">
        <f>COUNTIFS($B:$B,$B2014,$AG:$AG,AK$1)</f>
        <v>0</v>
      </c>
      <c r="AL2014" s="2">
        <f>COUNTIFS($B:$B,$B2014,$AG:$AG,AL$1)</f>
        <v>0</v>
      </c>
      <c r="AM2014" s="2">
        <f>COUNTIFS($B:$B,$B2014,$AG:$AG,AM$1)</f>
        <v>0</v>
      </c>
      <c r="AN2014" s="2">
        <f>COUNTIFS($B:$B,$B2014,$AG:$AG,AN$1)</f>
        <v>0</v>
      </c>
      <c r="AO2014" s="2">
        <f>COUNTIFS($B:$B,$B2014,$AG:$AG,AO$1)</f>
        <v>0</v>
      </c>
      <c r="AP2014" s="2">
        <f>COUNTIFS($B:$B,$B2014,$AG:$AG,AP$1)</f>
        <v>0</v>
      </c>
      <c r="AQ2014" s="2">
        <f>COUNTIFS($B:$B,$B2014,$AG:$AG,AQ$1)</f>
        <v>0</v>
      </c>
      <c r="AR2014" s="2">
        <f>COUNTIFS($B:$B,$B2014,$AG:$AG,AR$1)</f>
        <v>0</v>
      </c>
      <c r="AS2014" s="2">
        <f>COUNTIFS($B:$B,$B2014,$AG:$AG,AS$1)</f>
        <v>1</v>
      </c>
      <c r="AT2014" s="2">
        <f>COUNTIFS($B:$B,$B2014,$AG:$AG,AT$1)</f>
        <v>1</v>
      </c>
      <c r="AU2014" s="2">
        <f>COUNTIFS($B:$B,$B2014,$AG:$AG,AU$1)</f>
        <v>0</v>
      </c>
    </row>
    <row r="2015" spans="1:47" ht="15" customHeight="1" x14ac:dyDescent="0.35">
      <c r="A2015" s="4">
        <f>IF(B2014=B2015,A2014,A2014+1)</f>
        <v>699</v>
      </c>
      <c r="B2015" s="4" t="s">
        <v>2575</v>
      </c>
      <c r="C2015" s="4" t="s">
        <v>2574</v>
      </c>
      <c r="D2015" s="4" t="s">
        <v>2510</v>
      </c>
      <c r="E2015" s="4" t="s">
        <v>2509</v>
      </c>
      <c r="F2015" s="4" t="s">
        <v>7</v>
      </c>
      <c r="G2015" s="4" t="s">
        <v>8</v>
      </c>
      <c r="H2015" s="4" t="s">
        <v>7</v>
      </c>
      <c r="I2015" s="4">
        <v>1</v>
      </c>
      <c r="J2015" s="4" t="s">
        <v>633</v>
      </c>
      <c r="K2015" s="4" t="s">
        <v>2578</v>
      </c>
      <c r="L2015" s="4" t="s">
        <v>55</v>
      </c>
      <c r="M2015" s="4" t="s">
        <v>2577</v>
      </c>
      <c r="N2015" s="4" t="s">
        <v>2576</v>
      </c>
      <c r="P2015" s="4" t="s">
        <v>669</v>
      </c>
      <c r="Q2015" s="4" t="s">
        <v>1475</v>
      </c>
      <c r="R2015" s="4" t="s">
        <v>2434</v>
      </c>
      <c r="S2015" s="5" t="str">
        <f>IF(P2015="심사불필요","-",VLOOKUP(K2015,'[1]자격증 backdata'!A:G,7,0))</f>
        <v>-</v>
      </c>
      <c r="T2015" s="5" t="str">
        <f>IF(S2015="-","-",IF(COUNTIFS(B:B,B2015,S:S,"필수")&gt;0,"자격요건충족","확인필요"))</f>
        <v>-</v>
      </c>
      <c r="U2015" s="5"/>
      <c r="W2015" s="5">
        <f>IF(Q2015="4급","심사불필요",VLOOKUP(K2015,'[1]자격증 backdata'!A:B,2,0))</f>
        <v>4</v>
      </c>
      <c r="X2015" s="4">
        <f>IF(R2015="A", MIN(20, SUMIFS(W:W, B:B, B2015, R:R, "A")),IF(R2015="B", MIN(30, SUMIFS(W:W, B:B, B2015, R:R, "B")),"비해당분야"))</f>
        <v>6</v>
      </c>
      <c r="Y2015" s="4" t="str">
        <f>IF(R2015="C",MIN(30,IF(COUNTIFS(B:B,B2015,W:W,"가1")=1,25,IF(COUNTIFS(B:B,B2015,W:W,"가1")&gt;=2,30,0))+IF(COUNTIFS(B:B,B2015,W:W,"나1")&gt;=4,30,IF(COUNTIFS(B:B,B2015,W:W,"나1")=3,26,IF(COUNTIFS(B:B,B2015,W:W,"나1")=2,22,IF(COUNTIFS(B:B,B2015,W:W,"나1")=1,18,0)))))+MIN(30,IF(COUNTIFS(B:B,B2015,W:W,"가2")=1,25,IF(COUNTIFS(B:B,B2015,W:W,"가2")&gt;=2,30,0))+IF(COUNTIFS(B:B,B2015,W:W,"나2")=3,30,IF(COUNTIFS(B:B,B2015,W:W,"나2")=2,25,IF(COUNTIFS(B:B,B2015,W:W,"나2")=1,20,0)))),"비해당분야")</f>
        <v>비해당분야</v>
      </c>
      <c r="Z2015" s="4" t="str">
        <f>IF(R2015="C",VLOOKUP(K2015,'[1]자격증 backdata'!A:F,6,0),"비해당분야")</f>
        <v>비해당분야</v>
      </c>
      <c r="AA2015" s="4" t="str">
        <f>IF(R2015="C",SUMIF(B:B,B2015,Z:Z),"비해당분야")</f>
        <v>비해당분야</v>
      </c>
      <c r="AB2015" s="4" t="str">
        <f>IF(R2015="C",SUM(Y2015,AA2015),"비해당분야")</f>
        <v>비해당분야</v>
      </c>
      <c r="AC2015" s="4">
        <f>IF(R2015="C",AB2015,X2015)</f>
        <v>6</v>
      </c>
      <c r="AD2015" s="4">
        <f>VLOOKUP(K2015,'[1]자격증 backdata'!A:D,4,0)</f>
        <v>0</v>
      </c>
      <c r="AE2015" s="4">
        <f>IF(_xlfn.MAXIFS(AD:AD,B:B,B2015)&gt;10,10,_xlfn.MAXIFS(AD:AD,B:B,B2015))</f>
        <v>0</v>
      </c>
      <c r="AG2015" s="5" t="str">
        <f>VLOOKUP(K2015,'[1]자격증 backdata'!A:C,3,0)</f>
        <v>G</v>
      </c>
      <c r="AH2015" s="5">
        <f>COUNTIFS($B:$B,$B2015,$AG:$AG,AH$1)</f>
        <v>0</v>
      </c>
      <c r="AI2015" s="5">
        <f>COUNTIFS($B:$B,$B2015,$AG:$AG,AI$1)</f>
        <v>0</v>
      </c>
      <c r="AJ2015" s="5">
        <f>COUNTIFS($B:$B,$B2015,$AG:$AG,AJ$1)</f>
        <v>0</v>
      </c>
      <c r="AK2015" s="5">
        <f>COUNTIFS($B:$B,$B2015,$AG:$AG,AK$1)</f>
        <v>0</v>
      </c>
      <c r="AL2015" s="5">
        <f>COUNTIFS($B:$B,$B2015,$AG:$AG,AL$1)</f>
        <v>0</v>
      </c>
      <c r="AM2015" s="5">
        <f>COUNTIFS($B:$B,$B2015,$AG:$AG,AM$1)</f>
        <v>0</v>
      </c>
      <c r="AN2015" s="5">
        <f>COUNTIFS($B:$B,$B2015,$AG:$AG,AN$1)</f>
        <v>1</v>
      </c>
      <c r="AO2015" s="5">
        <f>COUNTIFS($B:$B,$B2015,$AG:$AG,AO$1)</f>
        <v>0</v>
      </c>
      <c r="AP2015" s="5">
        <f>COUNTIFS($B:$B,$B2015,$AG:$AG,AP$1)</f>
        <v>0</v>
      </c>
      <c r="AQ2015" s="5">
        <f>COUNTIFS($B:$B,$B2015,$AG:$AG,AQ$1)</f>
        <v>0</v>
      </c>
      <c r="AR2015" s="5">
        <f>COUNTIFS($B:$B,$B2015,$AG:$AG,AR$1)</f>
        <v>0</v>
      </c>
      <c r="AS2015" s="5">
        <f>COUNTIFS($B:$B,$B2015,$AG:$AG,AS$1)</f>
        <v>0</v>
      </c>
      <c r="AT2015" s="5">
        <f>COUNTIFS($B:$B,$B2015,$AG:$AG,AT$1)</f>
        <v>1</v>
      </c>
      <c r="AU2015" s="5">
        <f>COUNTIFS($B:$B,$B2015,$AG:$AG,AU$1)</f>
        <v>0</v>
      </c>
    </row>
    <row r="2016" spans="1:47" ht="15" customHeight="1" x14ac:dyDescent="0.35">
      <c r="A2016" s="6">
        <f>IF(B2015=B2016,A2015,A2015+1)</f>
        <v>699</v>
      </c>
      <c r="B2016" s="6" t="s">
        <v>2575</v>
      </c>
      <c r="C2016" s="6" t="s">
        <v>2574</v>
      </c>
      <c r="D2016" s="6" t="s">
        <v>2510</v>
      </c>
      <c r="E2016" s="6" t="s">
        <v>2509</v>
      </c>
      <c r="F2016" s="4" t="s">
        <v>7</v>
      </c>
      <c r="G2016" s="4" t="s">
        <v>8</v>
      </c>
      <c r="H2016" s="4" t="s">
        <v>7</v>
      </c>
      <c r="I2016" s="4">
        <v>2</v>
      </c>
      <c r="J2016" s="4" t="s">
        <v>57</v>
      </c>
      <c r="K2016" s="4" t="s">
        <v>2539</v>
      </c>
      <c r="L2016" s="4" t="s">
        <v>55</v>
      </c>
      <c r="M2016" s="4" t="s">
        <v>2573</v>
      </c>
      <c r="N2016" s="4" t="s">
        <v>144</v>
      </c>
      <c r="P2016" s="4" t="s">
        <v>669</v>
      </c>
      <c r="Q2016" s="4" t="s">
        <v>1475</v>
      </c>
      <c r="R2016" s="4" t="s">
        <v>2434</v>
      </c>
      <c r="S2016" s="5" t="str">
        <f>IF(P2016="심사불필요","-",VLOOKUP(K2016,'[1]자격증 backdata'!A:G,7,0))</f>
        <v>-</v>
      </c>
      <c r="T2016" s="5" t="str">
        <f>IF(S2016="-","-",IF(COUNTIFS(B:B,B2016,S:S,"필수")&gt;0,"자격요건충족","확인필요"))</f>
        <v>-</v>
      </c>
      <c r="U2016" s="5"/>
      <c r="W2016" s="5">
        <f>IF(Q2016="4급","심사불필요",VLOOKUP(K2016,'[1]자격증 backdata'!A:B,2,0))</f>
        <v>2</v>
      </c>
      <c r="X2016" s="4">
        <f>IF(R2016="A", MIN(20, SUMIFS(W:W, B:B, B2016, R:R, "A")),IF(R2016="B", MIN(30, SUMIFS(W:W, B:B, B2016, R:R, "B")),"비해당분야"))</f>
        <v>6</v>
      </c>
      <c r="Y2016" s="4" t="str">
        <f>IF(R2016="C",MIN(30,IF(COUNTIFS(B:B,B2016,W:W,"가1")=1,25,IF(COUNTIFS(B:B,B2016,W:W,"가1")&gt;=2,30,0))+IF(COUNTIFS(B:B,B2016,W:W,"나1")&gt;=4,30,IF(COUNTIFS(B:B,B2016,W:W,"나1")=3,26,IF(COUNTIFS(B:B,B2016,W:W,"나1")=2,22,IF(COUNTIFS(B:B,B2016,W:W,"나1")=1,18,0)))))+MIN(30,IF(COUNTIFS(B:B,B2016,W:W,"가2")=1,25,IF(COUNTIFS(B:B,B2016,W:W,"가2")&gt;=2,30,0))+IF(COUNTIFS(B:B,B2016,W:W,"나2")=3,30,IF(COUNTIFS(B:B,B2016,W:W,"나2")=2,25,IF(COUNTIFS(B:B,B2016,W:W,"나2")=1,20,0)))),"비해당분야")</f>
        <v>비해당분야</v>
      </c>
      <c r="Z2016" s="4" t="str">
        <f>IF(R2016="C",VLOOKUP(K2016,'[1]자격증 backdata'!A:F,6,0),"비해당분야")</f>
        <v>비해당분야</v>
      </c>
      <c r="AA2016" s="4" t="str">
        <f>IF(R2016="C",SUMIF(B:B,B2016,Z:Z),"비해당분야")</f>
        <v>비해당분야</v>
      </c>
      <c r="AB2016" s="4" t="str">
        <f>IF(R2016="C",SUM(Y2016,AA2016),"비해당분야")</f>
        <v>비해당분야</v>
      </c>
      <c r="AC2016" s="4">
        <f>IF(R2016="C",AB2016,X2016)</f>
        <v>6</v>
      </c>
      <c r="AD2016" s="4">
        <f>VLOOKUP(K2016,'[1]자격증 backdata'!A:D,4,0)</f>
        <v>0</v>
      </c>
      <c r="AE2016" s="4">
        <f>IF(_xlfn.MAXIFS(AD:AD,B:B,B2016)&gt;10,10,_xlfn.MAXIFS(AD:AD,B:B,B2016))</f>
        <v>0</v>
      </c>
      <c r="AG2016" s="5" t="str">
        <f>VLOOKUP(K2016,'[1]자격증 backdata'!A:C,3,0)</f>
        <v>M</v>
      </c>
      <c r="AH2016" s="5">
        <f>COUNTIFS($B:$B,$B2016,$AG:$AG,AH$1)</f>
        <v>0</v>
      </c>
      <c r="AI2016" s="5">
        <f>COUNTIFS($B:$B,$B2016,$AG:$AG,AI$1)</f>
        <v>0</v>
      </c>
      <c r="AJ2016" s="5">
        <f>COUNTIFS($B:$B,$B2016,$AG:$AG,AJ$1)</f>
        <v>0</v>
      </c>
      <c r="AK2016" s="5">
        <f>COUNTIFS($B:$B,$B2016,$AG:$AG,AK$1)</f>
        <v>0</v>
      </c>
      <c r="AL2016" s="5">
        <f>COUNTIFS($B:$B,$B2016,$AG:$AG,AL$1)</f>
        <v>0</v>
      </c>
      <c r="AM2016" s="5">
        <f>COUNTIFS($B:$B,$B2016,$AG:$AG,AM$1)</f>
        <v>0</v>
      </c>
      <c r="AN2016" s="5">
        <f>COUNTIFS($B:$B,$B2016,$AG:$AG,AN$1)</f>
        <v>1</v>
      </c>
      <c r="AO2016" s="5">
        <f>COUNTIFS($B:$B,$B2016,$AG:$AG,AO$1)</f>
        <v>0</v>
      </c>
      <c r="AP2016" s="5">
        <f>COUNTIFS($B:$B,$B2016,$AG:$AG,AP$1)</f>
        <v>0</v>
      </c>
      <c r="AQ2016" s="5">
        <f>COUNTIFS($B:$B,$B2016,$AG:$AG,AQ$1)</f>
        <v>0</v>
      </c>
      <c r="AR2016" s="5">
        <f>COUNTIFS($B:$B,$B2016,$AG:$AG,AR$1)</f>
        <v>0</v>
      </c>
      <c r="AS2016" s="5">
        <f>COUNTIFS($B:$B,$B2016,$AG:$AG,AS$1)</f>
        <v>0</v>
      </c>
      <c r="AT2016" s="5">
        <f>COUNTIFS($B:$B,$B2016,$AG:$AG,AT$1)</f>
        <v>1</v>
      </c>
      <c r="AU2016" s="5">
        <f>COUNTIFS($B:$B,$B2016,$AG:$AG,AU$1)</f>
        <v>0</v>
      </c>
    </row>
    <row r="2017" spans="1:47" ht="15" customHeight="1" x14ac:dyDescent="0.35">
      <c r="A2017" s="3">
        <f>IF(B2016=B2017,A2016,A2016+1)</f>
        <v>700</v>
      </c>
      <c r="B2017" s="3" t="s">
        <v>2571</v>
      </c>
      <c r="C2017" s="3" t="s">
        <v>2570</v>
      </c>
      <c r="D2017" s="3" t="s">
        <v>2510</v>
      </c>
      <c r="E2017" s="3" t="s">
        <v>2509</v>
      </c>
      <c r="F2017" s="4" t="s">
        <v>7</v>
      </c>
      <c r="G2017" s="4" t="s">
        <v>8</v>
      </c>
      <c r="H2017" s="4" t="s">
        <v>7</v>
      </c>
      <c r="I2017" s="3">
        <v>1</v>
      </c>
      <c r="J2017" s="3" t="s">
        <v>69</v>
      </c>
      <c r="K2017" s="3" t="s">
        <v>2518</v>
      </c>
      <c r="L2017" s="3" t="s">
        <v>36</v>
      </c>
      <c r="M2017" s="3" t="s">
        <v>2572</v>
      </c>
      <c r="N2017" s="3" t="s">
        <v>1201</v>
      </c>
      <c r="P2017" s="3" t="s">
        <v>669</v>
      </c>
      <c r="Q2017" s="3" t="s">
        <v>1475</v>
      </c>
      <c r="R2017" s="3" t="s">
        <v>2434</v>
      </c>
      <c r="S2017" s="2" t="str">
        <f>IF(P2017="심사불필요","-",VLOOKUP(K2017,'[1]자격증 backdata'!A:G,7,0))</f>
        <v>-</v>
      </c>
      <c r="T2017" s="2" t="str">
        <f>IF(S2017="-","-",IF(COUNTIFS(B:B,B2017,S:S,"필수")&gt;0,"자격요건충족","확인필요"))</f>
        <v>-</v>
      </c>
      <c r="U2017" s="2"/>
      <c r="W2017" s="2">
        <f>IF(Q2017="4급","심사불필요",VLOOKUP(K2017,'[1]자격증 backdata'!A:B,2,0))</f>
        <v>0</v>
      </c>
      <c r="X2017" s="3">
        <f>IF(R2017="A", MIN(20, SUMIFS(W:W, B:B, B2017, R:R, "A")),IF(R2017="B", MIN(30, SUMIFS(W:W, B:B, B2017, R:R, "B")),"비해당분야"))</f>
        <v>2</v>
      </c>
      <c r="Y2017" s="3" t="str">
        <f>IF(R2017="C",MIN(30,IF(COUNTIFS(B:B,B2017,W:W,"가1")=1,25,IF(COUNTIFS(B:B,B2017,W:W,"가1")&gt;=2,30,0))+IF(COUNTIFS(B:B,B2017,W:W,"나1")&gt;=4,30,IF(COUNTIFS(B:B,B2017,W:W,"나1")=3,26,IF(COUNTIFS(B:B,B2017,W:W,"나1")=2,22,IF(COUNTIFS(B:B,B2017,W:W,"나1")=1,18,0)))))+MIN(30,IF(COUNTIFS(B:B,B2017,W:W,"가2")=1,25,IF(COUNTIFS(B:B,B2017,W:W,"가2")&gt;=2,30,0))+IF(COUNTIFS(B:B,B2017,W:W,"나2")=3,30,IF(COUNTIFS(B:B,B2017,W:W,"나2")=2,25,IF(COUNTIFS(B:B,B2017,W:W,"나2")=1,20,0)))),"비해당분야")</f>
        <v>비해당분야</v>
      </c>
      <c r="Z2017" s="3" t="str">
        <f>IF(R2017="C",VLOOKUP(K2017,'[1]자격증 backdata'!A:F,6,0),"비해당분야")</f>
        <v>비해당분야</v>
      </c>
      <c r="AA2017" s="3" t="str">
        <f>IF(R2017="C",SUMIF(B:B,B2017,Z:Z),"비해당분야")</f>
        <v>비해당분야</v>
      </c>
      <c r="AB2017" s="3" t="str">
        <f>IF(R2017="C",SUM(Y2017,AA2017),"비해당분야")</f>
        <v>비해당분야</v>
      </c>
      <c r="AC2017" s="3">
        <f>IF(R2017="C",AB2017,X2017)</f>
        <v>2</v>
      </c>
      <c r="AD2017" s="3">
        <f>VLOOKUP(K2017,'[1]자격증 backdata'!A:D,4,0)</f>
        <v>5</v>
      </c>
      <c r="AE2017" s="3">
        <f>IF(_xlfn.MAXIFS(AD:AD,B:B,B2017)&gt;10,10,_xlfn.MAXIFS(AD:AD,B:B,B2017))</f>
        <v>5</v>
      </c>
      <c r="AG2017" s="2">
        <f>VLOOKUP(K2017,'[1]자격증 backdata'!A:C,3,0)</f>
        <v>0</v>
      </c>
      <c r="AH2017" s="2">
        <f>COUNTIFS($B:$B,$B2017,$AG:$AG,AH$1)</f>
        <v>0</v>
      </c>
      <c r="AI2017" s="2">
        <f>COUNTIFS($B:$B,$B2017,$AG:$AG,AI$1)</f>
        <v>0</v>
      </c>
      <c r="AJ2017" s="2">
        <f>COUNTIFS($B:$B,$B2017,$AG:$AG,AJ$1)</f>
        <v>0</v>
      </c>
      <c r="AK2017" s="2">
        <f>COUNTIFS($B:$B,$B2017,$AG:$AG,AK$1)</f>
        <v>0</v>
      </c>
      <c r="AL2017" s="2">
        <f>COUNTIFS($B:$B,$B2017,$AG:$AG,AL$1)</f>
        <v>0</v>
      </c>
      <c r="AM2017" s="2">
        <f>COUNTIFS($B:$B,$B2017,$AG:$AG,AM$1)</f>
        <v>0</v>
      </c>
      <c r="AN2017" s="2">
        <f>COUNTIFS($B:$B,$B2017,$AG:$AG,AN$1)</f>
        <v>0</v>
      </c>
      <c r="AO2017" s="2">
        <f>COUNTIFS($B:$B,$B2017,$AG:$AG,AO$1)</f>
        <v>0</v>
      </c>
      <c r="AP2017" s="2">
        <f>COUNTIFS($B:$B,$B2017,$AG:$AG,AP$1)</f>
        <v>0</v>
      </c>
      <c r="AQ2017" s="2">
        <f>COUNTIFS($B:$B,$B2017,$AG:$AG,AQ$1)</f>
        <v>0</v>
      </c>
      <c r="AR2017" s="2">
        <f>COUNTIFS($B:$B,$B2017,$AG:$AG,AR$1)</f>
        <v>0</v>
      </c>
      <c r="AS2017" s="2">
        <f>COUNTIFS($B:$B,$B2017,$AG:$AG,AS$1)</f>
        <v>0</v>
      </c>
      <c r="AT2017" s="2">
        <f>COUNTIFS($B:$B,$B2017,$AG:$AG,AT$1)</f>
        <v>1</v>
      </c>
      <c r="AU2017" s="2">
        <f>COUNTIFS($B:$B,$B2017,$AG:$AG,AU$1)</f>
        <v>0</v>
      </c>
    </row>
    <row r="2018" spans="1:47" ht="15" customHeight="1" x14ac:dyDescent="0.35">
      <c r="A2018" s="7">
        <f>IF(B2017=B2018,A2017,A2017+1)</f>
        <v>700</v>
      </c>
      <c r="B2018" s="7" t="s">
        <v>2571</v>
      </c>
      <c r="C2018" s="7" t="s">
        <v>2570</v>
      </c>
      <c r="D2018" s="7" t="s">
        <v>2510</v>
      </c>
      <c r="E2018" s="7" t="s">
        <v>2509</v>
      </c>
      <c r="F2018" s="4" t="s">
        <v>7</v>
      </c>
      <c r="G2018" s="4" t="s">
        <v>8</v>
      </c>
      <c r="H2018" s="4" t="s">
        <v>7</v>
      </c>
      <c r="I2018" s="3">
        <v>2</v>
      </c>
      <c r="J2018" s="3" t="s">
        <v>57</v>
      </c>
      <c r="K2018" s="3" t="s">
        <v>2539</v>
      </c>
      <c r="L2018" s="3" t="s">
        <v>55</v>
      </c>
      <c r="M2018" s="3" t="s">
        <v>2569</v>
      </c>
      <c r="N2018" s="3" t="s">
        <v>2568</v>
      </c>
      <c r="P2018" s="3" t="s">
        <v>669</v>
      </c>
      <c r="Q2018" s="3" t="s">
        <v>1475</v>
      </c>
      <c r="R2018" s="3" t="s">
        <v>2434</v>
      </c>
      <c r="S2018" s="2" t="str">
        <f>IF(P2018="심사불필요","-",VLOOKUP(K2018,'[1]자격증 backdata'!A:G,7,0))</f>
        <v>-</v>
      </c>
      <c r="T2018" s="2" t="str">
        <f>IF(S2018="-","-",IF(COUNTIFS(B:B,B2018,S:S,"필수")&gt;0,"자격요건충족","확인필요"))</f>
        <v>-</v>
      </c>
      <c r="U2018" s="2"/>
      <c r="W2018" s="2">
        <f>IF(Q2018="4급","심사불필요",VLOOKUP(K2018,'[1]자격증 backdata'!A:B,2,0))</f>
        <v>2</v>
      </c>
      <c r="X2018" s="3">
        <f>IF(R2018="A", MIN(20, SUMIFS(W:W, B:B, B2018, R:R, "A")),IF(R2018="B", MIN(30, SUMIFS(W:W, B:B, B2018, R:R, "B")),"비해당분야"))</f>
        <v>2</v>
      </c>
      <c r="Y2018" s="3" t="str">
        <f>IF(R2018="C",MIN(30,IF(COUNTIFS(B:B,B2018,W:W,"가1")=1,25,IF(COUNTIFS(B:B,B2018,W:W,"가1")&gt;=2,30,0))+IF(COUNTIFS(B:B,B2018,W:W,"나1")&gt;=4,30,IF(COUNTIFS(B:B,B2018,W:W,"나1")=3,26,IF(COUNTIFS(B:B,B2018,W:W,"나1")=2,22,IF(COUNTIFS(B:B,B2018,W:W,"나1")=1,18,0)))))+MIN(30,IF(COUNTIFS(B:B,B2018,W:W,"가2")=1,25,IF(COUNTIFS(B:B,B2018,W:W,"가2")&gt;=2,30,0))+IF(COUNTIFS(B:B,B2018,W:W,"나2")=3,30,IF(COUNTIFS(B:B,B2018,W:W,"나2")=2,25,IF(COUNTIFS(B:B,B2018,W:W,"나2")=1,20,0)))),"비해당분야")</f>
        <v>비해당분야</v>
      </c>
      <c r="Z2018" s="3" t="str">
        <f>IF(R2018="C",VLOOKUP(K2018,'[1]자격증 backdata'!A:F,6,0),"비해당분야")</f>
        <v>비해당분야</v>
      </c>
      <c r="AA2018" s="3" t="str">
        <f>IF(R2018="C",SUMIF(B:B,B2018,Z:Z),"비해당분야")</f>
        <v>비해당분야</v>
      </c>
      <c r="AB2018" s="3" t="str">
        <f>IF(R2018="C",SUM(Y2018,AA2018),"비해당분야")</f>
        <v>비해당분야</v>
      </c>
      <c r="AC2018" s="3">
        <f>IF(R2018="C",AB2018,X2018)</f>
        <v>2</v>
      </c>
      <c r="AD2018" s="3">
        <f>VLOOKUP(K2018,'[1]자격증 backdata'!A:D,4,0)</f>
        <v>0</v>
      </c>
      <c r="AE2018" s="3">
        <f>IF(_xlfn.MAXIFS(AD:AD,B:B,B2018)&gt;10,10,_xlfn.MAXIFS(AD:AD,B:B,B2018))</f>
        <v>5</v>
      </c>
      <c r="AG2018" s="2" t="str">
        <f>VLOOKUP(K2018,'[1]자격증 backdata'!A:C,3,0)</f>
        <v>M</v>
      </c>
      <c r="AH2018" s="2">
        <f>COUNTIFS($B:$B,$B2018,$AG:$AG,AH$1)</f>
        <v>0</v>
      </c>
      <c r="AI2018" s="2">
        <f>COUNTIFS($B:$B,$B2018,$AG:$AG,AI$1)</f>
        <v>0</v>
      </c>
      <c r="AJ2018" s="2">
        <f>COUNTIFS($B:$B,$B2018,$AG:$AG,AJ$1)</f>
        <v>0</v>
      </c>
      <c r="AK2018" s="2">
        <f>COUNTIFS($B:$B,$B2018,$AG:$AG,AK$1)</f>
        <v>0</v>
      </c>
      <c r="AL2018" s="2">
        <f>COUNTIFS($B:$B,$B2018,$AG:$AG,AL$1)</f>
        <v>0</v>
      </c>
      <c r="AM2018" s="2">
        <f>COUNTIFS($B:$B,$B2018,$AG:$AG,AM$1)</f>
        <v>0</v>
      </c>
      <c r="AN2018" s="2">
        <f>COUNTIFS($B:$B,$B2018,$AG:$AG,AN$1)</f>
        <v>0</v>
      </c>
      <c r="AO2018" s="2">
        <f>COUNTIFS($B:$B,$B2018,$AG:$AG,AO$1)</f>
        <v>0</v>
      </c>
      <c r="AP2018" s="2">
        <f>COUNTIFS($B:$B,$B2018,$AG:$AG,AP$1)</f>
        <v>0</v>
      </c>
      <c r="AQ2018" s="2">
        <f>COUNTIFS($B:$B,$B2018,$AG:$AG,AQ$1)</f>
        <v>0</v>
      </c>
      <c r="AR2018" s="2">
        <f>COUNTIFS($B:$B,$B2018,$AG:$AG,AR$1)</f>
        <v>0</v>
      </c>
      <c r="AS2018" s="2">
        <f>COUNTIFS($B:$B,$B2018,$AG:$AG,AS$1)</f>
        <v>0</v>
      </c>
      <c r="AT2018" s="2">
        <f>COUNTIFS($B:$B,$B2018,$AG:$AG,AT$1)</f>
        <v>1</v>
      </c>
      <c r="AU2018" s="2">
        <f>COUNTIFS($B:$B,$B2018,$AG:$AG,AU$1)</f>
        <v>0</v>
      </c>
    </row>
    <row r="2019" spans="1:47" ht="15" customHeight="1" x14ac:dyDescent="0.35">
      <c r="A2019" s="4">
        <f>IF(B2018=B2019,A2018,A2018+1)</f>
        <v>701</v>
      </c>
      <c r="B2019" s="4" t="s">
        <v>2567</v>
      </c>
      <c r="C2019" s="4" t="s">
        <v>2566</v>
      </c>
      <c r="D2019" s="4" t="s">
        <v>2510</v>
      </c>
      <c r="E2019" s="4" t="s">
        <v>2509</v>
      </c>
      <c r="F2019" s="4" t="s">
        <v>7</v>
      </c>
      <c r="G2019" s="4" t="s">
        <v>8</v>
      </c>
      <c r="H2019" s="4" t="s">
        <v>7</v>
      </c>
      <c r="I2019" s="4">
        <v>1</v>
      </c>
      <c r="J2019" s="4" t="s">
        <v>57</v>
      </c>
      <c r="K2019" s="4" t="s">
        <v>2539</v>
      </c>
      <c r="L2019" s="4" t="s">
        <v>55</v>
      </c>
      <c r="M2019" s="4" t="s">
        <v>2565</v>
      </c>
      <c r="N2019" s="4" t="s">
        <v>2564</v>
      </c>
      <c r="P2019" s="4" t="s">
        <v>669</v>
      </c>
      <c r="Q2019" s="4" t="s">
        <v>1475</v>
      </c>
      <c r="R2019" s="4" t="s">
        <v>2434</v>
      </c>
      <c r="S2019" s="5" t="str">
        <f>IF(P2019="심사불필요","-",VLOOKUP(K2019,'[1]자격증 backdata'!A:G,7,0))</f>
        <v>-</v>
      </c>
      <c r="T2019" s="5" t="str">
        <f>IF(S2019="-","-",IF(COUNTIFS(B:B,B2019,S:S,"필수")&gt;0,"자격요건충족","확인필요"))</f>
        <v>-</v>
      </c>
      <c r="U2019" s="5"/>
      <c r="W2019" s="5">
        <f>IF(Q2019="4급","심사불필요",VLOOKUP(K2019,'[1]자격증 backdata'!A:B,2,0))</f>
        <v>2</v>
      </c>
      <c r="X2019" s="4">
        <f>IF(R2019="A", MIN(20, SUMIFS(W:W, B:B, B2019, R:R, "A")),IF(R2019="B", MIN(30, SUMIFS(W:W, B:B, B2019, R:R, "B")),"비해당분야"))</f>
        <v>2</v>
      </c>
      <c r="Y2019" s="4" t="str">
        <f>IF(R2019="C",MIN(30,IF(COUNTIFS(B:B,B2019,W:W,"가1")=1,25,IF(COUNTIFS(B:B,B2019,W:W,"가1")&gt;=2,30,0))+IF(COUNTIFS(B:B,B2019,W:W,"나1")&gt;=4,30,IF(COUNTIFS(B:B,B2019,W:W,"나1")=3,26,IF(COUNTIFS(B:B,B2019,W:W,"나1")=2,22,IF(COUNTIFS(B:B,B2019,W:W,"나1")=1,18,0)))))+MIN(30,IF(COUNTIFS(B:B,B2019,W:W,"가2")=1,25,IF(COUNTIFS(B:B,B2019,W:W,"가2")&gt;=2,30,0))+IF(COUNTIFS(B:B,B2019,W:W,"나2")=3,30,IF(COUNTIFS(B:B,B2019,W:W,"나2")=2,25,IF(COUNTIFS(B:B,B2019,W:W,"나2")=1,20,0)))),"비해당분야")</f>
        <v>비해당분야</v>
      </c>
      <c r="Z2019" s="4" t="str">
        <f>IF(R2019="C",VLOOKUP(K2019,'[1]자격증 backdata'!A:F,6,0),"비해당분야")</f>
        <v>비해당분야</v>
      </c>
      <c r="AA2019" s="4" t="str">
        <f>IF(R2019="C",SUMIF(B:B,B2019,Z:Z),"비해당분야")</f>
        <v>비해당분야</v>
      </c>
      <c r="AB2019" s="4" t="str">
        <f>IF(R2019="C",SUM(Y2019,AA2019),"비해당분야")</f>
        <v>비해당분야</v>
      </c>
      <c r="AC2019" s="4">
        <f>IF(R2019="C",AB2019,X2019)</f>
        <v>2</v>
      </c>
      <c r="AD2019" s="4">
        <f>VLOOKUP(K2019,'[1]자격증 backdata'!A:D,4,0)</f>
        <v>0</v>
      </c>
      <c r="AE2019" s="4">
        <f>IF(_xlfn.MAXIFS(AD:AD,B:B,B2019)&gt;10,10,_xlfn.MAXIFS(AD:AD,B:B,B2019))</f>
        <v>0</v>
      </c>
      <c r="AG2019" s="5" t="str">
        <f>VLOOKUP(K2019,'[1]자격증 backdata'!A:C,3,0)</f>
        <v>M</v>
      </c>
      <c r="AH2019" s="5">
        <f>COUNTIFS($B:$B,$B2019,$AG:$AG,AH$1)</f>
        <v>0</v>
      </c>
      <c r="AI2019" s="5">
        <f>COUNTIFS($B:$B,$B2019,$AG:$AG,AI$1)</f>
        <v>0</v>
      </c>
      <c r="AJ2019" s="5">
        <f>COUNTIFS($B:$B,$B2019,$AG:$AG,AJ$1)</f>
        <v>0</v>
      </c>
      <c r="AK2019" s="5">
        <f>COUNTIFS($B:$B,$B2019,$AG:$AG,AK$1)</f>
        <v>0</v>
      </c>
      <c r="AL2019" s="5">
        <f>COUNTIFS($B:$B,$B2019,$AG:$AG,AL$1)</f>
        <v>0</v>
      </c>
      <c r="AM2019" s="5">
        <f>COUNTIFS($B:$B,$B2019,$AG:$AG,AM$1)</f>
        <v>0</v>
      </c>
      <c r="AN2019" s="5">
        <f>COUNTIFS($B:$B,$B2019,$AG:$AG,AN$1)</f>
        <v>0</v>
      </c>
      <c r="AO2019" s="5">
        <f>COUNTIFS($B:$B,$B2019,$AG:$AG,AO$1)</f>
        <v>0</v>
      </c>
      <c r="AP2019" s="5">
        <f>COUNTIFS($B:$B,$B2019,$AG:$AG,AP$1)</f>
        <v>0</v>
      </c>
      <c r="AQ2019" s="5">
        <f>COUNTIFS($B:$B,$B2019,$AG:$AG,AQ$1)</f>
        <v>0</v>
      </c>
      <c r="AR2019" s="5">
        <f>COUNTIFS($B:$B,$B2019,$AG:$AG,AR$1)</f>
        <v>0</v>
      </c>
      <c r="AS2019" s="5">
        <f>COUNTIFS($B:$B,$B2019,$AG:$AG,AS$1)</f>
        <v>0</v>
      </c>
      <c r="AT2019" s="5">
        <f>COUNTIFS($B:$B,$B2019,$AG:$AG,AT$1)</f>
        <v>1</v>
      </c>
      <c r="AU2019" s="5">
        <f>COUNTIFS($B:$B,$B2019,$AG:$AG,AU$1)</f>
        <v>0</v>
      </c>
    </row>
    <row r="2020" spans="1:47" ht="15" customHeight="1" x14ac:dyDescent="0.35">
      <c r="A2020" s="3">
        <f>IF(B2019=B2020,A2019,A2019+1)</f>
        <v>702</v>
      </c>
      <c r="B2020" s="3" t="s">
        <v>2563</v>
      </c>
      <c r="C2020" s="3" t="s">
        <v>2562</v>
      </c>
      <c r="D2020" s="3" t="s">
        <v>2510</v>
      </c>
      <c r="E2020" s="3" t="s">
        <v>2509</v>
      </c>
      <c r="F2020" s="4" t="s">
        <v>7</v>
      </c>
      <c r="G2020" s="4" t="s">
        <v>8</v>
      </c>
      <c r="H2020" s="4" t="s">
        <v>7</v>
      </c>
      <c r="I2020" s="3">
        <v>1</v>
      </c>
      <c r="J2020" s="3" t="s">
        <v>69</v>
      </c>
      <c r="K2020" s="3" t="s">
        <v>2518</v>
      </c>
      <c r="L2020" s="3" t="s">
        <v>36</v>
      </c>
      <c r="M2020" s="3" t="s">
        <v>2561</v>
      </c>
      <c r="N2020" s="3" t="s">
        <v>122</v>
      </c>
      <c r="P2020" s="3" t="s">
        <v>669</v>
      </c>
      <c r="Q2020" s="3" t="s">
        <v>1475</v>
      </c>
      <c r="R2020" s="3" t="s">
        <v>2434</v>
      </c>
      <c r="S2020" s="2" t="str">
        <f>IF(P2020="심사불필요","-",VLOOKUP(K2020,'[1]자격증 backdata'!A:G,7,0))</f>
        <v>-</v>
      </c>
      <c r="T2020" s="2" t="str">
        <f>IF(S2020="-","-",IF(COUNTIFS(B:B,B2020,S:S,"필수")&gt;0,"자격요건충족","확인필요"))</f>
        <v>-</v>
      </c>
      <c r="U2020" s="2"/>
      <c r="W2020" s="2">
        <f>IF(Q2020="4급","심사불필요",VLOOKUP(K2020,'[1]자격증 backdata'!A:B,2,0))</f>
        <v>0</v>
      </c>
      <c r="X2020" s="3">
        <f>IF(R2020="A", MIN(20, SUMIFS(W:W, B:B, B2020, R:R, "A")),IF(R2020="B", MIN(30, SUMIFS(W:W, B:B, B2020, R:R, "B")),"비해당분야"))</f>
        <v>0</v>
      </c>
      <c r="Y2020" s="3" t="str">
        <f>IF(R2020="C",MIN(30,IF(COUNTIFS(B:B,B2020,W:W,"가1")=1,25,IF(COUNTIFS(B:B,B2020,W:W,"가1")&gt;=2,30,0))+IF(COUNTIFS(B:B,B2020,W:W,"나1")&gt;=4,30,IF(COUNTIFS(B:B,B2020,W:W,"나1")=3,26,IF(COUNTIFS(B:B,B2020,W:W,"나1")=2,22,IF(COUNTIFS(B:B,B2020,W:W,"나1")=1,18,0)))))+MIN(30,IF(COUNTIFS(B:B,B2020,W:W,"가2")=1,25,IF(COUNTIFS(B:B,B2020,W:W,"가2")&gt;=2,30,0))+IF(COUNTIFS(B:B,B2020,W:W,"나2")=3,30,IF(COUNTIFS(B:B,B2020,W:W,"나2")=2,25,IF(COUNTIFS(B:B,B2020,W:W,"나2")=1,20,0)))),"비해당분야")</f>
        <v>비해당분야</v>
      </c>
      <c r="Z2020" s="3" t="str">
        <f>IF(R2020="C",VLOOKUP(K2020,'[1]자격증 backdata'!A:F,6,0),"비해당분야")</f>
        <v>비해당분야</v>
      </c>
      <c r="AA2020" s="3" t="str">
        <f>IF(R2020="C",SUMIF(B:B,B2020,Z:Z),"비해당분야")</f>
        <v>비해당분야</v>
      </c>
      <c r="AB2020" s="3" t="str">
        <f>IF(R2020="C",SUM(Y2020,AA2020),"비해당분야")</f>
        <v>비해당분야</v>
      </c>
      <c r="AC2020" s="3">
        <f>IF(R2020="C",AB2020,X2020)</f>
        <v>0</v>
      </c>
      <c r="AD2020" s="3">
        <f>VLOOKUP(K2020,'[1]자격증 backdata'!A:D,4,0)</f>
        <v>5</v>
      </c>
      <c r="AE2020" s="3">
        <f>IF(_xlfn.MAXIFS(AD:AD,B:B,B2020)&gt;10,10,_xlfn.MAXIFS(AD:AD,B:B,B2020))</f>
        <v>5</v>
      </c>
      <c r="AG2020" s="2">
        <f>VLOOKUP(K2020,'[1]자격증 backdata'!A:C,3,0)</f>
        <v>0</v>
      </c>
      <c r="AH2020" s="2">
        <f>COUNTIFS($B:$B,$B2020,$AG:$AG,AH$1)</f>
        <v>0</v>
      </c>
      <c r="AI2020" s="2">
        <f>COUNTIFS($B:$B,$B2020,$AG:$AG,AI$1)</f>
        <v>0</v>
      </c>
      <c r="AJ2020" s="2">
        <f>COUNTIFS($B:$B,$B2020,$AG:$AG,AJ$1)</f>
        <v>0</v>
      </c>
      <c r="AK2020" s="2">
        <f>COUNTIFS($B:$B,$B2020,$AG:$AG,AK$1)</f>
        <v>0</v>
      </c>
      <c r="AL2020" s="2">
        <f>COUNTIFS($B:$B,$B2020,$AG:$AG,AL$1)</f>
        <v>0</v>
      </c>
      <c r="AM2020" s="2">
        <f>COUNTIFS($B:$B,$B2020,$AG:$AG,AM$1)</f>
        <v>0</v>
      </c>
      <c r="AN2020" s="2">
        <f>COUNTIFS($B:$B,$B2020,$AG:$AG,AN$1)</f>
        <v>0</v>
      </c>
      <c r="AO2020" s="2">
        <f>COUNTIFS($B:$B,$B2020,$AG:$AG,AO$1)</f>
        <v>0</v>
      </c>
      <c r="AP2020" s="2">
        <f>COUNTIFS($B:$B,$B2020,$AG:$AG,AP$1)</f>
        <v>0</v>
      </c>
      <c r="AQ2020" s="2">
        <f>COUNTIFS($B:$B,$B2020,$AG:$AG,AQ$1)</f>
        <v>0</v>
      </c>
      <c r="AR2020" s="2">
        <f>COUNTIFS($B:$B,$B2020,$AG:$AG,AR$1)</f>
        <v>0</v>
      </c>
      <c r="AS2020" s="2">
        <f>COUNTIFS($B:$B,$B2020,$AG:$AG,AS$1)</f>
        <v>0</v>
      </c>
      <c r="AT2020" s="2">
        <f>COUNTIFS($B:$B,$B2020,$AG:$AG,AT$1)</f>
        <v>0</v>
      </c>
      <c r="AU2020" s="2">
        <f>COUNTIFS($B:$B,$B2020,$AG:$AG,AU$1)</f>
        <v>0</v>
      </c>
    </row>
    <row r="2021" spans="1:47" ht="15" customHeight="1" x14ac:dyDescent="0.35">
      <c r="A2021" s="4">
        <f>IF(B2020=B2021,A2020,A2020+1)</f>
        <v>703</v>
      </c>
      <c r="B2021" s="4" t="s">
        <v>2560</v>
      </c>
      <c r="C2021" s="4" t="s">
        <v>2559</v>
      </c>
      <c r="D2021" s="4" t="s">
        <v>2510</v>
      </c>
      <c r="E2021" s="4" t="s">
        <v>2509</v>
      </c>
      <c r="F2021" s="4" t="s">
        <v>7</v>
      </c>
      <c r="G2021" s="4" t="s">
        <v>8</v>
      </c>
      <c r="H2021" s="4" t="s">
        <v>7</v>
      </c>
      <c r="I2021" s="4">
        <v>1</v>
      </c>
      <c r="J2021" s="4" t="s">
        <v>69</v>
      </c>
      <c r="K2021" s="4" t="s">
        <v>2518</v>
      </c>
      <c r="L2021" s="4" t="s">
        <v>36</v>
      </c>
      <c r="M2021" s="4" t="s">
        <v>2558</v>
      </c>
      <c r="N2021" s="4" t="s">
        <v>1893</v>
      </c>
      <c r="P2021" s="4" t="s">
        <v>669</v>
      </c>
      <c r="Q2021" s="4" t="s">
        <v>1475</v>
      </c>
      <c r="R2021" s="4" t="s">
        <v>2434</v>
      </c>
      <c r="S2021" s="5" t="str">
        <f>IF(P2021="심사불필요","-",VLOOKUP(K2021,'[1]자격증 backdata'!A:G,7,0))</f>
        <v>-</v>
      </c>
      <c r="T2021" s="5" t="str">
        <f>IF(S2021="-","-",IF(COUNTIFS(B:B,B2021,S:S,"필수")&gt;0,"자격요건충족","확인필요"))</f>
        <v>-</v>
      </c>
      <c r="U2021" s="5"/>
      <c r="W2021" s="5">
        <f>IF(Q2021="4급","심사불필요",VLOOKUP(K2021,'[1]자격증 backdata'!A:B,2,0))</f>
        <v>0</v>
      </c>
      <c r="X2021" s="4">
        <f>IF(R2021="A", MIN(20, SUMIFS(W:W, B:B, B2021, R:R, "A")),IF(R2021="B", MIN(30, SUMIFS(W:W, B:B, B2021, R:R, "B")),"비해당분야"))</f>
        <v>0</v>
      </c>
      <c r="Y2021" s="4" t="str">
        <f>IF(R2021="C",MIN(30,IF(COUNTIFS(B:B,B2021,W:W,"가1")=1,25,IF(COUNTIFS(B:B,B2021,W:W,"가1")&gt;=2,30,0))+IF(COUNTIFS(B:B,B2021,W:W,"나1")&gt;=4,30,IF(COUNTIFS(B:B,B2021,W:W,"나1")=3,26,IF(COUNTIFS(B:B,B2021,W:W,"나1")=2,22,IF(COUNTIFS(B:B,B2021,W:W,"나1")=1,18,0)))))+MIN(30,IF(COUNTIFS(B:B,B2021,W:W,"가2")=1,25,IF(COUNTIFS(B:B,B2021,W:W,"가2")&gt;=2,30,0))+IF(COUNTIFS(B:B,B2021,W:W,"나2")=3,30,IF(COUNTIFS(B:B,B2021,W:W,"나2")=2,25,IF(COUNTIFS(B:B,B2021,W:W,"나2")=1,20,0)))),"비해당분야")</f>
        <v>비해당분야</v>
      </c>
      <c r="Z2021" s="4" t="str">
        <f>IF(R2021="C",VLOOKUP(K2021,'[1]자격증 backdata'!A:F,6,0),"비해당분야")</f>
        <v>비해당분야</v>
      </c>
      <c r="AA2021" s="4" t="str">
        <f>IF(R2021="C",SUMIF(B:B,B2021,Z:Z),"비해당분야")</f>
        <v>비해당분야</v>
      </c>
      <c r="AB2021" s="4" t="str">
        <f>IF(R2021="C",SUM(Y2021,AA2021),"비해당분야")</f>
        <v>비해당분야</v>
      </c>
      <c r="AC2021" s="4">
        <f>IF(R2021="C",AB2021,X2021)</f>
        <v>0</v>
      </c>
      <c r="AD2021" s="4">
        <f>VLOOKUP(K2021,'[1]자격증 backdata'!A:D,4,0)</f>
        <v>5</v>
      </c>
      <c r="AE2021" s="4">
        <f>IF(_xlfn.MAXIFS(AD:AD,B:B,B2021)&gt;10,10,_xlfn.MAXIFS(AD:AD,B:B,B2021))</f>
        <v>5</v>
      </c>
      <c r="AG2021" s="5">
        <f>VLOOKUP(K2021,'[1]자격증 backdata'!A:C,3,0)</f>
        <v>0</v>
      </c>
      <c r="AH2021" s="5">
        <f>COUNTIFS($B:$B,$B2021,$AG:$AG,AH$1)</f>
        <v>0</v>
      </c>
      <c r="AI2021" s="5">
        <f>COUNTIFS($B:$B,$B2021,$AG:$AG,AI$1)</f>
        <v>0</v>
      </c>
      <c r="AJ2021" s="5">
        <f>COUNTIFS($B:$B,$B2021,$AG:$AG,AJ$1)</f>
        <v>0</v>
      </c>
      <c r="AK2021" s="5">
        <f>COUNTIFS($B:$B,$B2021,$AG:$AG,AK$1)</f>
        <v>0</v>
      </c>
      <c r="AL2021" s="5">
        <f>COUNTIFS($B:$B,$B2021,$AG:$AG,AL$1)</f>
        <v>0</v>
      </c>
      <c r="AM2021" s="5">
        <f>COUNTIFS($B:$B,$B2021,$AG:$AG,AM$1)</f>
        <v>0</v>
      </c>
      <c r="AN2021" s="5">
        <f>COUNTIFS($B:$B,$B2021,$AG:$AG,AN$1)</f>
        <v>0</v>
      </c>
      <c r="AO2021" s="5">
        <f>COUNTIFS($B:$B,$B2021,$AG:$AG,AO$1)</f>
        <v>0</v>
      </c>
      <c r="AP2021" s="5">
        <f>COUNTIFS($B:$B,$B2021,$AG:$AG,AP$1)</f>
        <v>0</v>
      </c>
      <c r="AQ2021" s="5">
        <f>COUNTIFS($B:$B,$B2021,$AG:$AG,AQ$1)</f>
        <v>0</v>
      </c>
      <c r="AR2021" s="5">
        <f>COUNTIFS($B:$B,$B2021,$AG:$AG,AR$1)</f>
        <v>0</v>
      </c>
      <c r="AS2021" s="5">
        <f>COUNTIFS($B:$B,$B2021,$AG:$AG,AS$1)</f>
        <v>0</v>
      </c>
      <c r="AT2021" s="5">
        <f>COUNTIFS($B:$B,$B2021,$AG:$AG,AT$1)</f>
        <v>0</v>
      </c>
      <c r="AU2021" s="5">
        <f>COUNTIFS($B:$B,$B2021,$AG:$AG,AU$1)</f>
        <v>0</v>
      </c>
    </row>
    <row r="2022" spans="1:47" ht="15" customHeight="1" x14ac:dyDescent="0.35">
      <c r="A2022" s="3">
        <f>IF(B2021=B2022,A2021,A2021+1)</f>
        <v>704</v>
      </c>
      <c r="B2022" s="3" t="s">
        <v>2547</v>
      </c>
      <c r="C2022" s="3" t="s">
        <v>2546</v>
      </c>
      <c r="D2022" s="3" t="s">
        <v>2510</v>
      </c>
      <c r="E2022" s="3" t="s">
        <v>2509</v>
      </c>
      <c r="F2022" s="4" t="s">
        <v>7</v>
      </c>
      <c r="G2022" s="4" t="s">
        <v>8</v>
      </c>
      <c r="H2022" s="4" t="s">
        <v>7</v>
      </c>
      <c r="I2022" s="3">
        <v>1</v>
      </c>
      <c r="J2022" s="3" t="s">
        <v>2557</v>
      </c>
      <c r="K2022" s="3" t="s">
        <v>2556</v>
      </c>
      <c r="L2022" s="3" t="s">
        <v>254</v>
      </c>
      <c r="M2022" s="3" t="s">
        <v>2555</v>
      </c>
      <c r="N2022" s="3" t="s">
        <v>2554</v>
      </c>
      <c r="P2022" s="3" t="s">
        <v>669</v>
      </c>
      <c r="Q2022" s="3" t="s">
        <v>1475</v>
      </c>
      <c r="R2022" s="3" t="s">
        <v>2434</v>
      </c>
      <c r="S2022" s="2" t="str">
        <f>IF(P2022="심사불필요","-",VLOOKUP(K2022,'[1]자격증 backdata'!A:G,7,0))</f>
        <v>-</v>
      </c>
      <c r="T2022" s="2" t="str">
        <f>IF(S2022="-","-",IF(COUNTIFS(B:B,B2022,S:S,"필수")&gt;0,"자격요건충족","확인필요"))</f>
        <v>-</v>
      </c>
      <c r="U2022" s="2"/>
      <c r="W2022" s="2">
        <f>IF(Q2022="4급","심사불필요",VLOOKUP(K2022,'[1]자격증 backdata'!A:B,2,0))</f>
        <v>2</v>
      </c>
      <c r="X2022" s="3">
        <f>IF(R2022="A", MIN(20, SUMIFS(W:W, B:B, B2022, R:R, "A")),IF(R2022="B", MIN(30, SUMIFS(W:W, B:B, B2022, R:R, "B")),"비해당분야"))</f>
        <v>8</v>
      </c>
      <c r="Y2022" s="3" t="str">
        <f>IF(R2022="C",MIN(30,IF(COUNTIFS(B:B,B2022,W:W,"가1")=1,25,IF(COUNTIFS(B:B,B2022,W:W,"가1")&gt;=2,30,0))+IF(COUNTIFS(B:B,B2022,W:W,"나1")&gt;=4,30,IF(COUNTIFS(B:B,B2022,W:W,"나1")=3,26,IF(COUNTIFS(B:B,B2022,W:W,"나1")=2,22,IF(COUNTIFS(B:B,B2022,W:W,"나1")=1,18,0)))))+MIN(30,IF(COUNTIFS(B:B,B2022,W:W,"가2")=1,25,IF(COUNTIFS(B:B,B2022,W:W,"가2")&gt;=2,30,0))+IF(COUNTIFS(B:B,B2022,W:W,"나2")=3,30,IF(COUNTIFS(B:B,B2022,W:W,"나2")=2,25,IF(COUNTIFS(B:B,B2022,W:W,"나2")=1,20,0)))),"비해당분야")</f>
        <v>비해당분야</v>
      </c>
      <c r="Z2022" s="3" t="str">
        <f>IF(R2022="C",VLOOKUP(K2022,'[1]자격증 backdata'!A:F,6,0),"비해당분야")</f>
        <v>비해당분야</v>
      </c>
      <c r="AA2022" s="3" t="str">
        <f>IF(R2022="C",SUMIF(B:B,B2022,Z:Z),"비해당분야")</f>
        <v>비해당분야</v>
      </c>
      <c r="AB2022" s="3" t="str">
        <f>IF(R2022="C",SUM(Y2022,AA2022),"비해당분야")</f>
        <v>비해당분야</v>
      </c>
      <c r="AC2022" s="3">
        <f>IF(R2022="C",AB2022,X2022)</f>
        <v>8</v>
      </c>
      <c r="AD2022" s="3">
        <f>VLOOKUP(K2022,'[1]자격증 backdata'!A:D,4,0)</f>
        <v>0</v>
      </c>
      <c r="AE2022" s="3">
        <f>IF(_xlfn.MAXIFS(AD:AD,B:B,B2022)&gt;10,10,_xlfn.MAXIFS(AD:AD,B:B,B2022))</f>
        <v>0</v>
      </c>
      <c r="AG2022" s="2" t="str">
        <f>VLOOKUP(K2022,'[1]자격증 backdata'!A:C,3,0)</f>
        <v>I</v>
      </c>
      <c r="AH2022" s="2">
        <f>COUNTIFS($B:$B,$B2022,$AG:$AG,AH$1)</f>
        <v>0</v>
      </c>
      <c r="AI2022" s="2">
        <f>COUNTIFS($B:$B,$B2022,$AG:$AG,AI$1)</f>
        <v>0</v>
      </c>
      <c r="AJ2022" s="2">
        <f>COUNTIFS($B:$B,$B2022,$AG:$AG,AJ$1)</f>
        <v>0</v>
      </c>
      <c r="AK2022" s="2">
        <f>COUNTIFS($B:$B,$B2022,$AG:$AG,AK$1)</f>
        <v>0</v>
      </c>
      <c r="AL2022" s="2">
        <f>COUNTIFS($B:$B,$B2022,$AG:$AG,AL$1)</f>
        <v>0</v>
      </c>
      <c r="AM2022" s="2">
        <f>COUNTIFS($B:$B,$B2022,$AG:$AG,AM$1)</f>
        <v>0</v>
      </c>
      <c r="AN2022" s="2">
        <f>COUNTIFS($B:$B,$B2022,$AG:$AG,AN$1)</f>
        <v>0</v>
      </c>
      <c r="AO2022" s="2">
        <f>COUNTIFS($B:$B,$B2022,$AG:$AG,AO$1)</f>
        <v>0</v>
      </c>
      <c r="AP2022" s="2">
        <f>COUNTIFS($B:$B,$B2022,$AG:$AG,AP$1)</f>
        <v>2</v>
      </c>
      <c r="AQ2022" s="2">
        <f>COUNTIFS($B:$B,$B2022,$AG:$AG,AQ$1)</f>
        <v>1</v>
      </c>
      <c r="AR2022" s="2">
        <f>COUNTIFS($B:$B,$B2022,$AG:$AG,AR$1)</f>
        <v>0</v>
      </c>
      <c r="AS2022" s="2">
        <f>COUNTIFS($B:$B,$B2022,$AG:$AG,AS$1)</f>
        <v>0</v>
      </c>
      <c r="AT2022" s="2">
        <f>COUNTIFS($B:$B,$B2022,$AG:$AG,AT$1)</f>
        <v>0</v>
      </c>
      <c r="AU2022" s="2">
        <f>COUNTIFS($B:$B,$B2022,$AG:$AG,AU$1)</f>
        <v>0</v>
      </c>
    </row>
    <row r="2023" spans="1:47" ht="15" customHeight="1" x14ac:dyDescent="0.35">
      <c r="A2023" s="7">
        <f>IF(B2022=B2023,A2022,A2022+1)</f>
        <v>704</v>
      </c>
      <c r="B2023" s="7" t="s">
        <v>2547</v>
      </c>
      <c r="C2023" s="7" t="s">
        <v>2546</v>
      </c>
      <c r="D2023" s="7" t="s">
        <v>2510</v>
      </c>
      <c r="E2023" s="7" t="s">
        <v>2509</v>
      </c>
      <c r="F2023" s="4" t="s">
        <v>7</v>
      </c>
      <c r="G2023" s="4" t="s">
        <v>8</v>
      </c>
      <c r="H2023" s="4" t="s">
        <v>7</v>
      </c>
      <c r="I2023" s="3">
        <v>2</v>
      </c>
      <c r="J2023" s="3" t="s">
        <v>364</v>
      </c>
      <c r="K2023" s="3" t="s">
        <v>2553</v>
      </c>
      <c r="L2023" s="3" t="s">
        <v>254</v>
      </c>
      <c r="M2023" s="3" t="s">
        <v>2552</v>
      </c>
      <c r="N2023" s="3" t="s">
        <v>2551</v>
      </c>
      <c r="P2023" s="3" t="s">
        <v>669</v>
      </c>
      <c r="Q2023" s="3" t="s">
        <v>1475</v>
      </c>
      <c r="R2023" s="3" t="s">
        <v>2434</v>
      </c>
      <c r="S2023" s="2" t="str">
        <f>IF(P2023="심사불필요","-",VLOOKUP(K2023,'[1]자격증 backdata'!A:G,7,0))</f>
        <v>-</v>
      </c>
      <c r="T2023" s="2" t="str">
        <f>IF(S2023="-","-",IF(COUNTIFS(B:B,B2023,S:S,"필수")&gt;0,"자격요건충족","확인필요"))</f>
        <v>-</v>
      </c>
      <c r="U2023" s="2"/>
      <c r="W2023" s="2">
        <f>IF(Q2023="4급","심사불필요",VLOOKUP(K2023,'[1]자격증 backdata'!A:B,2,0))</f>
        <v>2</v>
      </c>
      <c r="X2023" s="3">
        <f>IF(R2023="A", MIN(20, SUMIFS(W:W, B:B, B2023, R:R, "A")),IF(R2023="B", MIN(30, SUMIFS(W:W, B:B, B2023, R:R, "B")),"비해당분야"))</f>
        <v>8</v>
      </c>
      <c r="Y2023" s="3" t="str">
        <f>IF(R2023="C",MIN(30,IF(COUNTIFS(B:B,B2023,W:W,"가1")=1,25,IF(COUNTIFS(B:B,B2023,W:W,"가1")&gt;=2,30,0))+IF(COUNTIFS(B:B,B2023,W:W,"나1")&gt;=4,30,IF(COUNTIFS(B:B,B2023,W:W,"나1")=3,26,IF(COUNTIFS(B:B,B2023,W:W,"나1")=2,22,IF(COUNTIFS(B:B,B2023,W:W,"나1")=1,18,0)))))+MIN(30,IF(COUNTIFS(B:B,B2023,W:W,"가2")=1,25,IF(COUNTIFS(B:B,B2023,W:W,"가2")&gt;=2,30,0))+IF(COUNTIFS(B:B,B2023,W:W,"나2")=3,30,IF(COUNTIFS(B:B,B2023,W:W,"나2")=2,25,IF(COUNTIFS(B:B,B2023,W:W,"나2")=1,20,0)))),"비해당분야")</f>
        <v>비해당분야</v>
      </c>
      <c r="Z2023" s="3" t="str">
        <f>IF(R2023="C",VLOOKUP(K2023,'[1]자격증 backdata'!A:F,6,0),"비해당분야")</f>
        <v>비해당분야</v>
      </c>
      <c r="AA2023" s="3" t="str">
        <f>IF(R2023="C",SUMIF(B:B,B2023,Z:Z),"비해당분야")</f>
        <v>비해당분야</v>
      </c>
      <c r="AB2023" s="3" t="str">
        <f>IF(R2023="C",SUM(Y2023,AA2023),"비해당분야")</f>
        <v>비해당분야</v>
      </c>
      <c r="AC2023" s="3">
        <f>IF(R2023="C",AB2023,X2023)</f>
        <v>8</v>
      </c>
      <c r="AD2023" s="3">
        <f>VLOOKUP(K2023,'[1]자격증 backdata'!A:D,4,0)</f>
        <v>0</v>
      </c>
      <c r="AE2023" s="3">
        <f>IF(_xlfn.MAXIFS(AD:AD,B:B,B2023)&gt;10,10,_xlfn.MAXIFS(AD:AD,B:B,B2023))</f>
        <v>0</v>
      </c>
      <c r="AG2023" s="2" t="str">
        <f>VLOOKUP(K2023,'[1]자격증 backdata'!A:C,3,0)</f>
        <v>J</v>
      </c>
      <c r="AH2023" s="2">
        <f>COUNTIFS($B:$B,$B2023,$AG:$AG,AH$1)</f>
        <v>0</v>
      </c>
      <c r="AI2023" s="2">
        <f>COUNTIFS($B:$B,$B2023,$AG:$AG,AI$1)</f>
        <v>0</v>
      </c>
      <c r="AJ2023" s="2">
        <f>COUNTIFS($B:$B,$B2023,$AG:$AG,AJ$1)</f>
        <v>0</v>
      </c>
      <c r="AK2023" s="2">
        <f>COUNTIFS($B:$B,$B2023,$AG:$AG,AK$1)</f>
        <v>0</v>
      </c>
      <c r="AL2023" s="2">
        <f>COUNTIFS($B:$B,$B2023,$AG:$AG,AL$1)</f>
        <v>0</v>
      </c>
      <c r="AM2023" s="2">
        <f>COUNTIFS($B:$B,$B2023,$AG:$AG,AM$1)</f>
        <v>0</v>
      </c>
      <c r="AN2023" s="2">
        <f>COUNTIFS($B:$B,$B2023,$AG:$AG,AN$1)</f>
        <v>0</v>
      </c>
      <c r="AO2023" s="2">
        <f>COUNTIFS($B:$B,$B2023,$AG:$AG,AO$1)</f>
        <v>0</v>
      </c>
      <c r="AP2023" s="2">
        <f>COUNTIFS($B:$B,$B2023,$AG:$AG,AP$1)</f>
        <v>2</v>
      </c>
      <c r="AQ2023" s="2">
        <f>COUNTIFS($B:$B,$B2023,$AG:$AG,AQ$1)</f>
        <v>1</v>
      </c>
      <c r="AR2023" s="2">
        <f>COUNTIFS($B:$B,$B2023,$AG:$AG,AR$1)</f>
        <v>0</v>
      </c>
      <c r="AS2023" s="2">
        <f>COUNTIFS($B:$B,$B2023,$AG:$AG,AS$1)</f>
        <v>0</v>
      </c>
      <c r="AT2023" s="2">
        <f>COUNTIFS($B:$B,$B2023,$AG:$AG,AT$1)</f>
        <v>0</v>
      </c>
      <c r="AU2023" s="2">
        <f>COUNTIFS($B:$B,$B2023,$AG:$AG,AU$1)</f>
        <v>0</v>
      </c>
    </row>
    <row r="2024" spans="1:47" ht="15" customHeight="1" x14ac:dyDescent="0.35">
      <c r="A2024" s="7">
        <f>IF(B2023=B2024,A2023,A2023+1)</f>
        <v>704</v>
      </c>
      <c r="B2024" s="7" t="s">
        <v>2547</v>
      </c>
      <c r="C2024" s="7" t="s">
        <v>2546</v>
      </c>
      <c r="D2024" s="7" t="s">
        <v>2510</v>
      </c>
      <c r="E2024" s="7" t="s">
        <v>2509</v>
      </c>
      <c r="F2024" s="4" t="s">
        <v>7</v>
      </c>
      <c r="G2024" s="4" t="s">
        <v>8</v>
      </c>
      <c r="H2024" s="4" t="s">
        <v>7</v>
      </c>
      <c r="I2024" s="3">
        <v>3</v>
      </c>
      <c r="J2024" s="3" t="s">
        <v>1970</v>
      </c>
      <c r="K2024" s="3" t="s">
        <v>2550</v>
      </c>
      <c r="L2024" s="3" t="s">
        <v>348</v>
      </c>
      <c r="M2024" s="3" t="s">
        <v>2549</v>
      </c>
      <c r="N2024" s="3" t="s">
        <v>2548</v>
      </c>
      <c r="P2024" s="3" t="s">
        <v>669</v>
      </c>
      <c r="Q2024" s="3" t="s">
        <v>1475</v>
      </c>
      <c r="R2024" s="3" t="s">
        <v>2434</v>
      </c>
      <c r="S2024" s="2" t="str">
        <f>IF(P2024="심사불필요","-",VLOOKUP(K2024,'[1]자격증 backdata'!A:G,7,0))</f>
        <v>-</v>
      </c>
      <c r="T2024" s="2" t="str">
        <f>IF(S2024="-","-",IF(COUNTIFS(B:B,B2024,S:S,"필수")&gt;0,"자격요건충족","확인필요"))</f>
        <v>-</v>
      </c>
      <c r="U2024" s="2"/>
      <c r="W2024" s="2">
        <f>IF(Q2024="4급","심사불필요",VLOOKUP(K2024,'[1]자격증 backdata'!A:B,2,0))</f>
        <v>4</v>
      </c>
      <c r="X2024" s="3">
        <f>IF(R2024="A", MIN(20, SUMIFS(W:W, B:B, B2024, R:R, "A")),IF(R2024="B", MIN(30, SUMIFS(W:W, B:B, B2024, R:R, "B")),"비해당분야"))</f>
        <v>8</v>
      </c>
      <c r="Y2024" s="3" t="str">
        <f>IF(R2024="C",MIN(30,IF(COUNTIFS(B:B,B2024,W:W,"가1")=1,25,IF(COUNTIFS(B:B,B2024,W:W,"가1")&gt;=2,30,0))+IF(COUNTIFS(B:B,B2024,W:W,"나1")&gt;=4,30,IF(COUNTIFS(B:B,B2024,W:W,"나1")=3,26,IF(COUNTIFS(B:B,B2024,W:W,"나1")=2,22,IF(COUNTIFS(B:B,B2024,W:W,"나1")=1,18,0)))))+MIN(30,IF(COUNTIFS(B:B,B2024,W:W,"가2")=1,25,IF(COUNTIFS(B:B,B2024,W:W,"가2")&gt;=2,30,0))+IF(COUNTIFS(B:B,B2024,W:W,"나2")=3,30,IF(COUNTIFS(B:B,B2024,W:W,"나2")=2,25,IF(COUNTIFS(B:B,B2024,W:W,"나2")=1,20,0)))),"비해당분야")</f>
        <v>비해당분야</v>
      </c>
      <c r="Z2024" s="3" t="str">
        <f>IF(R2024="C",VLOOKUP(K2024,'[1]자격증 backdata'!A:F,6,0),"비해당분야")</f>
        <v>비해당분야</v>
      </c>
      <c r="AA2024" s="3" t="str">
        <f>IF(R2024="C",SUMIF(B:B,B2024,Z:Z),"비해당분야")</f>
        <v>비해당분야</v>
      </c>
      <c r="AB2024" s="3" t="str">
        <f>IF(R2024="C",SUM(Y2024,AA2024),"비해당분야")</f>
        <v>비해당분야</v>
      </c>
      <c r="AC2024" s="3">
        <f>IF(R2024="C",AB2024,X2024)</f>
        <v>8</v>
      </c>
      <c r="AD2024" s="3">
        <f>VLOOKUP(K2024,'[1]자격증 backdata'!A:D,4,0)</f>
        <v>0</v>
      </c>
      <c r="AE2024" s="3">
        <f>IF(_xlfn.MAXIFS(AD:AD,B:B,B2024)&gt;10,10,_xlfn.MAXIFS(AD:AD,B:B,B2024))</f>
        <v>0</v>
      </c>
      <c r="AG2024" s="2">
        <f>VLOOKUP(K2024,'[1]자격증 backdata'!A:C,3,0)</f>
        <v>0</v>
      </c>
      <c r="AH2024" s="2">
        <f>COUNTIFS($B:$B,$B2024,$AG:$AG,AH$1)</f>
        <v>0</v>
      </c>
      <c r="AI2024" s="2">
        <f>COUNTIFS($B:$B,$B2024,$AG:$AG,AI$1)</f>
        <v>0</v>
      </c>
      <c r="AJ2024" s="2">
        <f>COUNTIFS($B:$B,$B2024,$AG:$AG,AJ$1)</f>
        <v>0</v>
      </c>
      <c r="AK2024" s="2">
        <f>COUNTIFS($B:$B,$B2024,$AG:$AG,AK$1)</f>
        <v>0</v>
      </c>
      <c r="AL2024" s="2">
        <f>COUNTIFS($B:$B,$B2024,$AG:$AG,AL$1)</f>
        <v>0</v>
      </c>
      <c r="AM2024" s="2">
        <f>COUNTIFS($B:$B,$B2024,$AG:$AG,AM$1)</f>
        <v>0</v>
      </c>
      <c r="AN2024" s="2">
        <f>COUNTIFS($B:$B,$B2024,$AG:$AG,AN$1)</f>
        <v>0</v>
      </c>
      <c r="AO2024" s="2">
        <f>COUNTIFS($B:$B,$B2024,$AG:$AG,AO$1)</f>
        <v>0</v>
      </c>
      <c r="AP2024" s="2">
        <f>COUNTIFS($B:$B,$B2024,$AG:$AG,AP$1)</f>
        <v>2</v>
      </c>
      <c r="AQ2024" s="2">
        <f>COUNTIFS($B:$B,$B2024,$AG:$AG,AQ$1)</f>
        <v>1</v>
      </c>
      <c r="AR2024" s="2">
        <f>COUNTIFS($B:$B,$B2024,$AG:$AG,AR$1)</f>
        <v>0</v>
      </c>
      <c r="AS2024" s="2">
        <f>COUNTIFS($B:$B,$B2024,$AG:$AG,AS$1)</f>
        <v>0</v>
      </c>
      <c r="AT2024" s="2">
        <f>COUNTIFS($B:$B,$B2024,$AG:$AG,AT$1)</f>
        <v>0</v>
      </c>
      <c r="AU2024" s="2">
        <f>COUNTIFS($B:$B,$B2024,$AG:$AG,AU$1)</f>
        <v>0</v>
      </c>
    </row>
    <row r="2025" spans="1:47" ht="15" customHeight="1" x14ac:dyDescent="0.35">
      <c r="A2025" s="7">
        <f>IF(B2024=B2025,A2024,A2024+1)</f>
        <v>704</v>
      </c>
      <c r="B2025" s="7" t="s">
        <v>2547</v>
      </c>
      <c r="C2025" s="7" t="s">
        <v>2546</v>
      </c>
      <c r="D2025" s="7" t="s">
        <v>2510</v>
      </c>
      <c r="E2025" s="7" t="s">
        <v>2509</v>
      </c>
      <c r="F2025" s="4" t="s">
        <v>7</v>
      </c>
      <c r="G2025" s="4" t="s">
        <v>8</v>
      </c>
      <c r="H2025" s="4" t="s">
        <v>7</v>
      </c>
      <c r="I2025" s="3">
        <v>4</v>
      </c>
      <c r="J2025" s="3" t="s">
        <v>2447</v>
      </c>
      <c r="K2025" s="3" t="s">
        <v>2545</v>
      </c>
      <c r="L2025" s="3" t="s">
        <v>254</v>
      </c>
      <c r="M2025" s="3" t="s">
        <v>2544</v>
      </c>
      <c r="N2025" s="3" t="s">
        <v>2543</v>
      </c>
      <c r="P2025" s="3" t="s">
        <v>669</v>
      </c>
      <c r="Q2025" s="3" t="s">
        <v>1475</v>
      </c>
      <c r="R2025" s="3" t="s">
        <v>2434</v>
      </c>
      <c r="S2025" s="2" t="str">
        <f>IF(P2025="심사불필요","-",VLOOKUP(K2025,'[1]자격증 backdata'!A:G,7,0))</f>
        <v>-</v>
      </c>
      <c r="T2025" s="2" t="str">
        <f>IF(S2025="-","-",IF(COUNTIFS(B:B,B2025,S:S,"필수")&gt;0,"자격요건충족","확인필요"))</f>
        <v>-</v>
      </c>
      <c r="U2025" s="2"/>
      <c r="W2025" s="2" t="str">
        <f>IF(Q2025="4급","심사불필요",VLOOKUP(K2025,'[1]자격증 backdata'!A:B,2,0))&amp;"/"&amp;"동일자격증 1개만 인정"</f>
        <v>2/동일자격증 1개만 인정</v>
      </c>
      <c r="X2025" s="3">
        <f>IF(R2025="A", MIN(20, SUMIFS(W:W, B:B, B2025, R:R, "A")),IF(R2025="B", MIN(30, SUMIFS(W:W, B:B, B2025, R:R, "B")),"비해당분야"))</f>
        <v>8</v>
      </c>
      <c r="Y2025" s="3" t="str">
        <f>IF(R2025="C",MIN(30,IF(COUNTIFS(B:B,B2025,W:W,"가1")=1,25,IF(COUNTIFS(B:B,B2025,W:W,"가1")&gt;=2,30,0))+IF(COUNTIFS(B:B,B2025,W:W,"나1")&gt;=4,30,IF(COUNTIFS(B:B,B2025,W:W,"나1")=3,26,IF(COUNTIFS(B:B,B2025,W:W,"나1")=2,22,IF(COUNTIFS(B:B,B2025,W:W,"나1")=1,18,0)))))+MIN(30,IF(COUNTIFS(B:B,B2025,W:W,"가2")=1,25,IF(COUNTIFS(B:B,B2025,W:W,"가2")&gt;=2,30,0))+IF(COUNTIFS(B:B,B2025,W:W,"나2")=3,30,IF(COUNTIFS(B:B,B2025,W:W,"나2")=2,25,IF(COUNTIFS(B:B,B2025,W:W,"나2")=1,20,0)))),"비해당분야")</f>
        <v>비해당분야</v>
      </c>
      <c r="Z2025" s="3" t="str">
        <f>IF(R2025="C",VLOOKUP(K2025,'[1]자격증 backdata'!A:F,6,0),"비해당분야")</f>
        <v>비해당분야</v>
      </c>
      <c r="AA2025" s="3" t="str">
        <f>IF(R2025="C",SUMIF(B:B,B2025,Z:Z),"비해당분야")</f>
        <v>비해당분야</v>
      </c>
      <c r="AB2025" s="3" t="str">
        <f>IF(R2025="C",SUM(Y2025,AA2025),"비해당분야")</f>
        <v>비해당분야</v>
      </c>
      <c r="AC2025" s="3">
        <f>IF(R2025="C",AB2025,X2025)</f>
        <v>8</v>
      </c>
      <c r="AD2025" s="3">
        <f>VLOOKUP(K2025,'[1]자격증 backdata'!A:D,4,0)</f>
        <v>0</v>
      </c>
      <c r="AE2025" s="3">
        <f>IF(_xlfn.MAXIFS(AD:AD,B:B,B2025)&gt;10,10,_xlfn.MAXIFS(AD:AD,B:B,B2025))</f>
        <v>0</v>
      </c>
      <c r="AG2025" s="2" t="str">
        <f>VLOOKUP(K2025,'[1]자격증 backdata'!A:C,3,0)</f>
        <v>I</v>
      </c>
      <c r="AH2025" s="2">
        <f>COUNTIFS($B:$B,$B2025,$AG:$AG,AH$1)</f>
        <v>0</v>
      </c>
      <c r="AI2025" s="2">
        <f>COUNTIFS($B:$B,$B2025,$AG:$AG,AI$1)</f>
        <v>0</v>
      </c>
      <c r="AJ2025" s="2">
        <f>COUNTIFS($B:$B,$B2025,$AG:$AG,AJ$1)</f>
        <v>0</v>
      </c>
      <c r="AK2025" s="2">
        <f>COUNTIFS($B:$B,$B2025,$AG:$AG,AK$1)</f>
        <v>0</v>
      </c>
      <c r="AL2025" s="2">
        <f>COUNTIFS($B:$B,$B2025,$AG:$AG,AL$1)</f>
        <v>0</v>
      </c>
      <c r="AM2025" s="2">
        <f>COUNTIFS($B:$B,$B2025,$AG:$AG,AM$1)</f>
        <v>0</v>
      </c>
      <c r="AN2025" s="2">
        <f>COUNTIFS($B:$B,$B2025,$AG:$AG,AN$1)</f>
        <v>0</v>
      </c>
      <c r="AO2025" s="2">
        <f>COUNTIFS($B:$B,$B2025,$AG:$AG,AO$1)</f>
        <v>0</v>
      </c>
      <c r="AP2025" s="2">
        <f>COUNTIFS($B:$B,$B2025,$AG:$AG,AP$1)</f>
        <v>2</v>
      </c>
      <c r="AQ2025" s="2">
        <f>COUNTIFS($B:$B,$B2025,$AG:$AG,AQ$1)</f>
        <v>1</v>
      </c>
      <c r="AR2025" s="2">
        <f>COUNTIFS($B:$B,$B2025,$AG:$AG,AR$1)</f>
        <v>0</v>
      </c>
      <c r="AS2025" s="2">
        <f>COUNTIFS($B:$B,$B2025,$AG:$AG,AS$1)</f>
        <v>0</v>
      </c>
      <c r="AT2025" s="2">
        <f>COUNTIFS($B:$B,$B2025,$AG:$AG,AT$1)</f>
        <v>0</v>
      </c>
      <c r="AU2025" s="2">
        <f>COUNTIFS($B:$B,$B2025,$AG:$AG,AU$1)</f>
        <v>0</v>
      </c>
    </row>
    <row r="2026" spans="1:47" ht="15" customHeight="1" x14ac:dyDescent="0.35">
      <c r="A2026" s="4">
        <f>IF(B2025=B2026,A2025,A2025+1)</f>
        <v>705</v>
      </c>
      <c r="B2026" s="4" t="s">
        <v>2541</v>
      </c>
      <c r="C2026" s="4" t="s">
        <v>2540</v>
      </c>
      <c r="D2026" s="4" t="s">
        <v>2510</v>
      </c>
      <c r="E2026" s="4" t="s">
        <v>2509</v>
      </c>
      <c r="F2026" s="4" t="s">
        <v>7</v>
      </c>
      <c r="G2026" s="4" t="s">
        <v>8</v>
      </c>
      <c r="H2026" s="4" t="s">
        <v>7</v>
      </c>
      <c r="I2026" s="4">
        <v>1</v>
      </c>
      <c r="J2026" s="4" t="s">
        <v>69</v>
      </c>
      <c r="K2026" s="4" t="s">
        <v>2518</v>
      </c>
      <c r="L2026" s="4" t="s">
        <v>36</v>
      </c>
      <c r="M2026" s="4" t="s">
        <v>2542</v>
      </c>
      <c r="N2026" s="4" t="s">
        <v>1283</v>
      </c>
      <c r="P2026" s="4" t="s">
        <v>669</v>
      </c>
      <c r="Q2026" s="4" t="s">
        <v>1475</v>
      </c>
      <c r="R2026" s="4" t="s">
        <v>2434</v>
      </c>
      <c r="S2026" s="5" t="str">
        <f>IF(P2026="심사불필요","-",VLOOKUP(K2026,'[1]자격증 backdata'!A:G,7,0))</f>
        <v>-</v>
      </c>
      <c r="T2026" s="5" t="str">
        <f>IF(S2026="-","-",IF(COUNTIFS(B:B,B2026,S:S,"필수")&gt;0,"자격요건충족","확인필요"))</f>
        <v>-</v>
      </c>
      <c r="U2026" s="5"/>
      <c r="W2026" s="5">
        <f>IF(Q2026="4급","심사불필요",VLOOKUP(K2026,'[1]자격증 backdata'!A:B,2,0))</f>
        <v>0</v>
      </c>
      <c r="X2026" s="4">
        <f>IF(R2026="A", MIN(20, SUMIFS(W:W, B:B, B2026, R:R, "A")),IF(R2026="B", MIN(30, SUMIFS(W:W, B:B, B2026, R:R, "B")),"비해당분야"))</f>
        <v>2</v>
      </c>
      <c r="Y2026" s="4" t="str">
        <f>IF(R2026="C",MIN(30,IF(COUNTIFS(B:B,B2026,W:W,"가1")=1,25,IF(COUNTIFS(B:B,B2026,W:W,"가1")&gt;=2,30,0))+IF(COUNTIFS(B:B,B2026,W:W,"나1")&gt;=4,30,IF(COUNTIFS(B:B,B2026,W:W,"나1")=3,26,IF(COUNTIFS(B:B,B2026,W:W,"나1")=2,22,IF(COUNTIFS(B:B,B2026,W:W,"나1")=1,18,0)))))+MIN(30,IF(COUNTIFS(B:B,B2026,W:W,"가2")=1,25,IF(COUNTIFS(B:B,B2026,W:W,"가2")&gt;=2,30,0))+IF(COUNTIFS(B:B,B2026,W:W,"나2")=3,30,IF(COUNTIFS(B:B,B2026,W:W,"나2")=2,25,IF(COUNTIFS(B:B,B2026,W:W,"나2")=1,20,0)))),"비해당분야")</f>
        <v>비해당분야</v>
      </c>
      <c r="Z2026" s="4" t="str">
        <f>IF(R2026="C",VLOOKUP(K2026,'[1]자격증 backdata'!A:F,6,0),"비해당분야")</f>
        <v>비해당분야</v>
      </c>
      <c r="AA2026" s="4" t="str">
        <f>IF(R2026="C",SUMIF(B:B,B2026,Z:Z),"비해당분야")</f>
        <v>비해당분야</v>
      </c>
      <c r="AB2026" s="4" t="str">
        <f>IF(R2026="C",SUM(Y2026,AA2026),"비해당분야")</f>
        <v>비해당분야</v>
      </c>
      <c r="AC2026" s="4">
        <f>IF(R2026="C",AB2026,X2026)</f>
        <v>2</v>
      </c>
      <c r="AD2026" s="4">
        <f>VLOOKUP(K2026,'[1]자격증 backdata'!A:D,4,0)</f>
        <v>5</v>
      </c>
      <c r="AE2026" s="4">
        <f>IF(_xlfn.MAXIFS(AD:AD,B:B,B2026)&gt;10,10,_xlfn.MAXIFS(AD:AD,B:B,B2026))</f>
        <v>5</v>
      </c>
      <c r="AG2026" s="5">
        <f>VLOOKUP(K2026,'[1]자격증 backdata'!A:C,3,0)</f>
        <v>0</v>
      </c>
      <c r="AH2026" s="5">
        <f>COUNTIFS($B:$B,$B2026,$AG:$AG,AH$1)</f>
        <v>0</v>
      </c>
      <c r="AI2026" s="5">
        <f>COUNTIFS($B:$B,$B2026,$AG:$AG,AI$1)</f>
        <v>0</v>
      </c>
      <c r="AJ2026" s="5">
        <f>COUNTIFS($B:$B,$B2026,$AG:$AG,AJ$1)</f>
        <v>0</v>
      </c>
      <c r="AK2026" s="5">
        <f>COUNTIFS($B:$B,$B2026,$AG:$AG,AK$1)</f>
        <v>0</v>
      </c>
      <c r="AL2026" s="5">
        <f>COUNTIFS($B:$B,$B2026,$AG:$AG,AL$1)</f>
        <v>0</v>
      </c>
      <c r="AM2026" s="5">
        <f>COUNTIFS($B:$B,$B2026,$AG:$AG,AM$1)</f>
        <v>0</v>
      </c>
      <c r="AN2026" s="5">
        <f>COUNTIFS($B:$B,$B2026,$AG:$AG,AN$1)</f>
        <v>0</v>
      </c>
      <c r="AO2026" s="5">
        <f>COUNTIFS($B:$B,$B2026,$AG:$AG,AO$1)</f>
        <v>0</v>
      </c>
      <c r="AP2026" s="5">
        <f>COUNTIFS($B:$B,$B2026,$AG:$AG,AP$1)</f>
        <v>0</v>
      </c>
      <c r="AQ2026" s="5">
        <f>COUNTIFS($B:$B,$B2026,$AG:$AG,AQ$1)</f>
        <v>0</v>
      </c>
      <c r="AR2026" s="5">
        <f>COUNTIFS($B:$B,$B2026,$AG:$AG,AR$1)</f>
        <v>0</v>
      </c>
      <c r="AS2026" s="5">
        <f>COUNTIFS($B:$B,$B2026,$AG:$AG,AS$1)</f>
        <v>0</v>
      </c>
      <c r="AT2026" s="5">
        <f>COUNTIFS($B:$B,$B2026,$AG:$AG,AT$1)</f>
        <v>1</v>
      </c>
      <c r="AU2026" s="5">
        <f>COUNTIFS($B:$B,$B2026,$AG:$AG,AU$1)</f>
        <v>0</v>
      </c>
    </row>
    <row r="2027" spans="1:47" ht="15" customHeight="1" x14ac:dyDescent="0.35">
      <c r="A2027" s="6">
        <f>IF(B2026=B2027,A2026,A2026+1)</f>
        <v>705</v>
      </c>
      <c r="B2027" s="6" t="s">
        <v>2541</v>
      </c>
      <c r="C2027" s="6" t="s">
        <v>2540</v>
      </c>
      <c r="D2027" s="6" t="s">
        <v>2510</v>
      </c>
      <c r="E2027" s="6" t="s">
        <v>2509</v>
      </c>
      <c r="F2027" s="4" t="s">
        <v>7</v>
      </c>
      <c r="G2027" s="4" t="s">
        <v>8</v>
      </c>
      <c r="H2027" s="4" t="s">
        <v>7</v>
      </c>
      <c r="I2027" s="4">
        <v>2</v>
      </c>
      <c r="J2027" s="4" t="s">
        <v>57</v>
      </c>
      <c r="K2027" s="4" t="s">
        <v>2539</v>
      </c>
      <c r="L2027" s="4" t="s">
        <v>55</v>
      </c>
      <c r="M2027" s="4" t="s">
        <v>2538</v>
      </c>
      <c r="N2027" s="4" t="s">
        <v>2537</v>
      </c>
      <c r="P2027" s="4" t="s">
        <v>669</v>
      </c>
      <c r="Q2027" s="4" t="s">
        <v>1475</v>
      </c>
      <c r="R2027" s="4" t="s">
        <v>2434</v>
      </c>
      <c r="S2027" s="5" t="str">
        <f>IF(P2027="심사불필요","-",VLOOKUP(K2027,'[1]자격증 backdata'!A:G,7,0))</f>
        <v>-</v>
      </c>
      <c r="T2027" s="5" t="str">
        <f>IF(S2027="-","-",IF(COUNTIFS(B:B,B2027,S:S,"필수")&gt;0,"자격요건충족","확인필요"))</f>
        <v>-</v>
      </c>
      <c r="U2027" s="5"/>
      <c r="W2027" s="5">
        <f>IF(Q2027="4급","심사불필요",VLOOKUP(K2027,'[1]자격증 backdata'!A:B,2,0))</f>
        <v>2</v>
      </c>
      <c r="X2027" s="4">
        <f>IF(R2027="A", MIN(20, SUMIFS(W:W, B:B, B2027, R:R, "A")),IF(R2027="B", MIN(30, SUMIFS(W:W, B:B, B2027, R:R, "B")),"비해당분야"))</f>
        <v>2</v>
      </c>
      <c r="Y2027" s="4" t="str">
        <f>IF(R2027="C",MIN(30,IF(COUNTIFS(B:B,B2027,W:W,"가1")=1,25,IF(COUNTIFS(B:B,B2027,W:W,"가1")&gt;=2,30,0))+IF(COUNTIFS(B:B,B2027,W:W,"나1")&gt;=4,30,IF(COUNTIFS(B:B,B2027,W:W,"나1")=3,26,IF(COUNTIFS(B:B,B2027,W:W,"나1")=2,22,IF(COUNTIFS(B:B,B2027,W:W,"나1")=1,18,0)))))+MIN(30,IF(COUNTIFS(B:B,B2027,W:W,"가2")=1,25,IF(COUNTIFS(B:B,B2027,W:W,"가2")&gt;=2,30,0))+IF(COUNTIFS(B:B,B2027,W:W,"나2")=3,30,IF(COUNTIFS(B:B,B2027,W:W,"나2")=2,25,IF(COUNTIFS(B:B,B2027,W:W,"나2")=1,20,0)))),"비해당분야")</f>
        <v>비해당분야</v>
      </c>
      <c r="Z2027" s="4" t="str">
        <f>IF(R2027="C",VLOOKUP(K2027,'[1]자격증 backdata'!A:F,6,0),"비해당분야")</f>
        <v>비해당분야</v>
      </c>
      <c r="AA2027" s="4" t="str">
        <f>IF(R2027="C",SUMIF(B:B,B2027,Z:Z),"비해당분야")</f>
        <v>비해당분야</v>
      </c>
      <c r="AB2027" s="4" t="str">
        <f>IF(R2027="C",SUM(Y2027,AA2027),"비해당분야")</f>
        <v>비해당분야</v>
      </c>
      <c r="AC2027" s="4">
        <f>IF(R2027="C",AB2027,X2027)</f>
        <v>2</v>
      </c>
      <c r="AD2027" s="4">
        <f>VLOOKUP(K2027,'[1]자격증 backdata'!A:D,4,0)</f>
        <v>0</v>
      </c>
      <c r="AE2027" s="4">
        <f>IF(_xlfn.MAXIFS(AD:AD,B:B,B2027)&gt;10,10,_xlfn.MAXIFS(AD:AD,B:B,B2027))</f>
        <v>5</v>
      </c>
      <c r="AG2027" s="5" t="str">
        <f>VLOOKUP(K2027,'[1]자격증 backdata'!A:C,3,0)</f>
        <v>M</v>
      </c>
      <c r="AH2027" s="5">
        <f>COUNTIFS($B:$B,$B2027,$AG:$AG,AH$1)</f>
        <v>0</v>
      </c>
      <c r="AI2027" s="5">
        <f>COUNTIFS($B:$B,$B2027,$AG:$AG,AI$1)</f>
        <v>0</v>
      </c>
      <c r="AJ2027" s="5">
        <f>COUNTIFS($B:$B,$B2027,$AG:$AG,AJ$1)</f>
        <v>0</v>
      </c>
      <c r="AK2027" s="5">
        <f>COUNTIFS($B:$B,$B2027,$AG:$AG,AK$1)</f>
        <v>0</v>
      </c>
      <c r="AL2027" s="5">
        <f>COUNTIFS($B:$B,$B2027,$AG:$AG,AL$1)</f>
        <v>0</v>
      </c>
      <c r="AM2027" s="5">
        <f>COUNTIFS($B:$B,$B2027,$AG:$AG,AM$1)</f>
        <v>0</v>
      </c>
      <c r="AN2027" s="5">
        <f>COUNTIFS($B:$B,$B2027,$AG:$AG,AN$1)</f>
        <v>0</v>
      </c>
      <c r="AO2027" s="5">
        <f>COUNTIFS($B:$B,$B2027,$AG:$AG,AO$1)</f>
        <v>0</v>
      </c>
      <c r="AP2027" s="5">
        <f>COUNTIFS($B:$B,$B2027,$AG:$AG,AP$1)</f>
        <v>0</v>
      </c>
      <c r="AQ2027" s="5">
        <f>COUNTIFS($B:$B,$B2027,$AG:$AG,AQ$1)</f>
        <v>0</v>
      </c>
      <c r="AR2027" s="5">
        <f>COUNTIFS($B:$B,$B2027,$AG:$AG,AR$1)</f>
        <v>0</v>
      </c>
      <c r="AS2027" s="5">
        <f>COUNTIFS($B:$B,$B2027,$AG:$AG,AS$1)</f>
        <v>0</v>
      </c>
      <c r="AT2027" s="5">
        <f>COUNTIFS($B:$B,$B2027,$AG:$AG,AT$1)</f>
        <v>1</v>
      </c>
      <c r="AU2027" s="5">
        <f>COUNTIFS($B:$B,$B2027,$AG:$AG,AU$1)</f>
        <v>0</v>
      </c>
    </row>
    <row r="2028" spans="1:47" ht="15" customHeight="1" x14ac:dyDescent="0.35">
      <c r="A2028" s="3">
        <f>IF(B2027=B2028,A2027,A2027+1)</f>
        <v>706</v>
      </c>
      <c r="B2028" s="3" t="s">
        <v>2536</v>
      </c>
      <c r="C2028" s="3" t="s">
        <v>2535</v>
      </c>
      <c r="D2028" s="3" t="s">
        <v>2510</v>
      </c>
      <c r="E2028" s="3" t="s">
        <v>2509</v>
      </c>
      <c r="F2028" s="4" t="s">
        <v>7</v>
      </c>
      <c r="G2028" s="4" t="s">
        <v>8</v>
      </c>
      <c r="H2028" s="4" t="s">
        <v>7</v>
      </c>
      <c r="I2028" s="3">
        <v>1</v>
      </c>
      <c r="J2028" s="3" t="s">
        <v>69</v>
      </c>
      <c r="K2028" s="3" t="s">
        <v>2518</v>
      </c>
      <c r="L2028" s="3" t="s">
        <v>36</v>
      </c>
      <c r="M2028" s="3" t="s">
        <v>2534</v>
      </c>
      <c r="N2028" s="3" t="s">
        <v>1327</v>
      </c>
      <c r="P2028" s="3" t="s">
        <v>669</v>
      </c>
      <c r="Q2028" s="3" t="s">
        <v>1475</v>
      </c>
      <c r="R2028" s="3" t="s">
        <v>2434</v>
      </c>
      <c r="S2028" s="2" t="str">
        <f>IF(P2028="심사불필요","-",VLOOKUP(K2028,'[1]자격증 backdata'!A:G,7,0))</f>
        <v>-</v>
      </c>
      <c r="T2028" s="2" t="str">
        <f>IF(S2028="-","-",IF(COUNTIFS(B:B,B2028,S:S,"필수")&gt;0,"자격요건충족","확인필요"))</f>
        <v>-</v>
      </c>
      <c r="U2028" s="2"/>
      <c r="W2028" s="2">
        <f>IF(Q2028="4급","심사불필요",VLOOKUP(K2028,'[1]자격증 backdata'!A:B,2,0))</f>
        <v>0</v>
      </c>
      <c r="X2028" s="3">
        <f>IF(R2028="A", MIN(20, SUMIFS(W:W, B:B, B2028, R:R, "A")),IF(R2028="B", MIN(30, SUMIFS(W:W, B:B, B2028, R:R, "B")),"비해당분야"))</f>
        <v>0</v>
      </c>
      <c r="Y2028" s="3" t="str">
        <f>IF(R2028="C",MIN(30,IF(COUNTIFS(B:B,B2028,W:W,"가1")=1,25,IF(COUNTIFS(B:B,B2028,W:W,"가1")&gt;=2,30,0))+IF(COUNTIFS(B:B,B2028,W:W,"나1")&gt;=4,30,IF(COUNTIFS(B:B,B2028,W:W,"나1")=3,26,IF(COUNTIFS(B:B,B2028,W:W,"나1")=2,22,IF(COUNTIFS(B:B,B2028,W:W,"나1")=1,18,0)))))+MIN(30,IF(COUNTIFS(B:B,B2028,W:W,"가2")=1,25,IF(COUNTIFS(B:B,B2028,W:W,"가2")&gt;=2,30,0))+IF(COUNTIFS(B:B,B2028,W:W,"나2")=3,30,IF(COUNTIFS(B:B,B2028,W:W,"나2")=2,25,IF(COUNTIFS(B:B,B2028,W:W,"나2")=1,20,0)))),"비해당분야")</f>
        <v>비해당분야</v>
      </c>
      <c r="Z2028" s="3" t="str">
        <f>IF(R2028="C",VLOOKUP(K2028,'[1]자격증 backdata'!A:F,6,0),"비해당분야")</f>
        <v>비해당분야</v>
      </c>
      <c r="AA2028" s="3" t="str">
        <f>IF(R2028="C",SUMIF(B:B,B2028,Z:Z),"비해당분야")</f>
        <v>비해당분야</v>
      </c>
      <c r="AB2028" s="3" t="str">
        <f>IF(R2028="C",SUM(Y2028,AA2028),"비해당분야")</f>
        <v>비해당분야</v>
      </c>
      <c r="AC2028" s="3">
        <f>IF(R2028="C",AB2028,X2028)</f>
        <v>0</v>
      </c>
      <c r="AD2028" s="3">
        <f>VLOOKUP(K2028,'[1]자격증 backdata'!A:D,4,0)</f>
        <v>5</v>
      </c>
      <c r="AE2028" s="3">
        <f>IF(_xlfn.MAXIFS(AD:AD,B:B,B2028)&gt;10,10,_xlfn.MAXIFS(AD:AD,B:B,B2028))</f>
        <v>5</v>
      </c>
      <c r="AG2028" s="2">
        <f>VLOOKUP(K2028,'[1]자격증 backdata'!A:C,3,0)</f>
        <v>0</v>
      </c>
      <c r="AH2028" s="2">
        <f>COUNTIFS($B:$B,$B2028,$AG:$AG,AH$1)</f>
        <v>0</v>
      </c>
      <c r="AI2028" s="2">
        <f>COUNTIFS($B:$B,$B2028,$AG:$AG,AI$1)</f>
        <v>0</v>
      </c>
      <c r="AJ2028" s="2">
        <f>COUNTIFS($B:$B,$B2028,$AG:$AG,AJ$1)</f>
        <v>0</v>
      </c>
      <c r="AK2028" s="2">
        <f>COUNTIFS($B:$B,$B2028,$AG:$AG,AK$1)</f>
        <v>0</v>
      </c>
      <c r="AL2028" s="2">
        <f>COUNTIFS($B:$B,$B2028,$AG:$AG,AL$1)</f>
        <v>0</v>
      </c>
      <c r="AM2028" s="2">
        <f>COUNTIFS($B:$B,$B2028,$AG:$AG,AM$1)</f>
        <v>0</v>
      </c>
      <c r="AN2028" s="2">
        <f>COUNTIFS($B:$B,$B2028,$AG:$AG,AN$1)</f>
        <v>0</v>
      </c>
      <c r="AO2028" s="2">
        <f>COUNTIFS($B:$B,$B2028,$AG:$AG,AO$1)</f>
        <v>0</v>
      </c>
      <c r="AP2028" s="2">
        <f>COUNTIFS($B:$B,$B2028,$AG:$AG,AP$1)</f>
        <v>0</v>
      </c>
      <c r="AQ2028" s="2">
        <f>COUNTIFS($B:$B,$B2028,$AG:$AG,AQ$1)</f>
        <v>0</v>
      </c>
      <c r="AR2028" s="2">
        <f>COUNTIFS($B:$B,$B2028,$AG:$AG,AR$1)</f>
        <v>0</v>
      </c>
      <c r="AS2028" s="2">
        <f>COUNTIFS($B:$B,$B2028,$AG:$AG,AS$1)</f>
        <v>0</v>
      </c>
      <c r="AT2028" s="2">
        <f>COUNTIFS($B:$B,$B2028,$AG:$AG,AT$1)</f>
        <v>0</v>
      </c>
      <c r="AU2028" s="2">
        <f>COUNTIFS($B:$B,$B2028,$AG:$AG,AU$1)</f>
        <v>0</v>
      </c>
    </row>
    <row r="2029" spans="1:47" ht="15" customHeight="1" x14ac:dyDescent="0.35">
      <c r="A2029" s="4">
        <f>IF(B2028=B2029,A2028,A2028+1)</f>
        <v>707</v>
      </c>
      <c r="B2029" s="4" t="s">
        <v>2528</v>
      </c>
      <c r="C2029" s="4" t="s">
        <v>2527</v>
      </c>
      <c r="D2029" s="4" t="s">
        <v>2510</v>
      </c>
      <c r="E2029" s="4" t="s">
        <v>2509</v>
      </c>
      <c r="F2029" s="4" t="s">
        <v>7</v>
      </c>
      <c r="G2029" s="4" t="s">
        <v>8</v>
      </c>
      <c r="H2029" s="4" t="s">
        <v>7</v>
      </c>
      <c r="I2029" s="4">
        <v>1</v>
      </c>
      <c r="J2029" s="4" t="s">
        <v>653</v>
      </c>
      <c r="K2029" s="4" t="s">
        <v>2533</v>
      </c>
      <c r="L2029" s="4" t="s">
        <v>651</v>
      </c>
      <c r="M2029" s="4" t="s">
        <v>2532</v>
      </c>
      <c r="N2029" s="4" t="s">
        <v>2531</v>
      </c>
      <c r="P2029" s="4" t="s">
        <v>669</v>
      </c>
      <c r="Q2029" s="4" t="s">
        <v>1475</v>
      </c>
      <c r="R2029" s="4" t="s">
        <v>2434</v>
      </c>
      <c r="S2029" s="5" t="str">
        <f>IF(P2029="심사불필요","-",VLOOKUP(K2029,'[1]자격증 backdata'!A:G,7,0))</f>
        <v>-</v>
      </c>
      <c r="T2029" s="5" t="str">
        <f>IF(S2029="-","-",IF(COUNTIFS(B:B,B2029,S:S,"필수")&gt;0,"자격요건충족","확인필요"))</f>
        <v>-</v>
      </c>
      <c r="U2029" s="5"/>
      <c r="W2029" s="5">
        <f>IF(Q2029="4급","심사불필요",VLOOKUP(K2029,'[1]자격증 backdata'!A:B,2,0))</f>
        <v>4</v>
      </c>
      <c r="X2029" s="4">
        <f>IF(R2029="A", MIN(20, SUMIFS(W:W, B:B, B2029, R:R, "A")),IF(R2029="B", MIN(30, SUMIFS(W:W, B:B, B2029, R:R, "B")),"비해당분야"))</f>
        <v>8</v>
      </c>
      <c r="Y2029" s="4" t="str">
        <f>IF(R2029="C",MIN(30,IF(COUNTIFS(B:B,B2029,W:W,"가1")=1,25,IF(COUNTIFS(B:B,B2029,W:W,"가1")&gt;=2,30,0))+IF(COUNTIFS(B:B,B2029,W:W,"나1")&gt;=4,30,IF(COUNTIFS(B:B,B2029,W:W,"나1")=3,26,IF(COUNTIFS(B:B,B2029,W:W,"나1")=2,22,IF(COUNTIFS(B:B,B2029,W:W,"나1")=1,18,0)))))+MIN(30,IF(COUNTIFS(B:B,B2029,W:W,"가2")=1,25,IF(COUNTIFS(B:B,B2029,W:W,"가2")&gt;=2,30,0))+IF(COUNTIFS(B:B,B2029,W:W,"나2")=3,30,IF(COUNTIFS(B:B,B2029,W:W,"나2")=2,25,IF(COUNTIFS(B:B,B2029,W:W,"나2")=1,20,0)))),"비해당분야")</f>
        <v>비해당분야</v>
      </c>
      <c r="Z2029" s="4" t="str">
        <f>IF(R2029="C",VLOOKUP(K2029,'[1]자격증 backdata'!A:F,6,0),"비해당분야")</f>
        <v>비해당분야</v>
      </c>
      <c r="AA2029" s="4" t="str">
        <f>IF(R2029="C",SUMIF(B:B,B2029,Z:Z),"비해당분야")</f>
        <v>비해당분야</v>
      </c>
      <c r="AB2029" s="4" t="str">
        <f>IF(R2029="C",SUM(Y2029,AA2029),"비해당분야")</f>
        <v>비해당분야</v>
      </c>
      <c r="AC2029" s="4">
        <f>IF(R2029="C",AB2029,X2029)</f>
        <v>8</v>
      </c>
      <c r="AD2029" s="4">
        <f>VLOOKUP(K2029,'[1]자격증 backdata'!A:D,4,0)</f>
        <v>0</v>
      </c>
      <c r="AE2029" s="4">
        <f>IF(_xlfn.MAXIFS(AD:AD,B:B,B2029)&gt;10,10,_xlfn.MAXIFS(AD:AD,B:B,B2029))</f>
        <v>5</v>
      </c>
      <c r="AG2029" s="5" t="str">
        <f>VLOOKUP(K2029,'[1]자격증 backdata'!A:C,3,0)</f>
        <v>H</v>
      </c>
      <c r="AH2029" s="5">
        <f>COUNTIFS($B:$B,$B2029,$AG:$AG,AH$1)</f>
        <v>0</v>
      </c>
      <c r="AI2029" s="5">
        <f>COUNTIFS($B:$B,$B2029,$AG:$AG,AI$1)</f>
        <v>0</v>
      </c>
      <c r="AJ2029" s="5">
        <f>COUNTIFS($B:$B,$B2029,$AG:$AG,AJ$1)</f>
        <v>0</v>
      </c>
      <c r="AK2029" s="5">
        <f>COUNTIFS($B:$B,$B2029,$AG:$AG,AK$1)</f>
        <v>0</v>
      </c>
      <c r="AL2029" s="5">
        <f>COUNTIFS($B:$B,$B2029,$AG:$AG,AL$1)</f>
        <v>0</v>
      </c>
      <c r="AM2029" s="5">
        <f>COUNTIFS($B:$B,$B2029,$AG:$AG,AM$1)</f>
        <v>0</v>
      </c>
      <c r="AN2029" s="5">
        <f>COUNTIFS($B:$B,$B2029,$AG:$AG,AN$1)</f>
        <v>0</v>
      </c>
      <c r="AO2029" s="5">
        <f>COUNTIFS($B:$B,$B2029,$AG:$AG,AO$1)</f>
        <v>1</v>
      </c>
      <c r="AP2029" s="5">
        <f>COUNTIFS($B:$B,$B2029,$AG:$AG,AP$1)</f>
        <v>0</v>
      </c>
      <c r="AQ2029" s="5">
        <f>COUNTIFS($B:$B,$B2029,$AG:$AG,AQ$1)</f>
        <v>0</v>
      </c>
      <c r="AR2029" s="5">
        <f>COUNTIFS($B:$B,$B2029,$AG:$AG,AR$1)</f>
        <v>0</v>
      </c>
      <c r="AS2029" s="5">
        <f>COUNTIFS($B:$B,$B2029,$AG:$AG,AS$1)</f>
        <v>0</v>
      </c>
      <c r="AT2029" s="5">
        <f>COUNTIFS($B:$B,$B2029,$AG:$AG,AT$1)</f>
        <v>0</v>
      </c>
      <c r="AU2029" s="5">
        <f>COUNTIFS($B:$B,$B2029,$AG:$AG,AU$1)</f>
        <v>0</v>
      </c>
    </row>
    <row r="2030" spans="1:47" ht="15" customHeight="1" x14ac:dyDescent="0.35">
      <c r="A2030" s="6">
        <f>IF(B2029=B2030,A2029,A2029+1)</f>
        <v>707</v>
      </c>
      <c r="B2030" s="6" t="s">
        <v>2528</v>
      </c>
      <c r="C2030" s="6" t="s">
        <v>2527</v>
      </c>
      <c r="D2030" s="6" t="s">
        <v>2510</v>
      </c>
      <c r="E2030" s="6" t="s">
        <v>2509</v>
      </c>
      <c r="F2030" s="4" t="s">
        <v>7</v>
      </c>
      <c r="G2030" s="4" t="s">
        <v>8</v>
      </c>
      <c r="H2030" s="4" t="s">
        <v>7</v>
      </c>
      <c r="I2030" s="4">
        <v>2</v>
      </c>
      <c r="J2030" s="4" t="s">
        <v>38</v>
      </c>
      <c r="K2030" s="4" t="s">
        <v>2530</v>
      </c>
      <c r="L2030" s="4" t="s">
        <v>36</v>
      </c>
      <c r="M2030" s="4" t="s">
        <v>2529</v>
      </c>
      <c r="N2030" s="4" t="s">
        <v>1256</v>
      </c>
      <c r="P2030" s="4" t="s">
        <v>669</v>
      </c>
      <c r="Q2030" s="4" t="s">
        <v>1475</v>
      </c>
      <c r="R2030" s="4" t="s">
        <v>2434</v>
      </c>
      <c r="S2030" s="5" t="str">
        <f>IF(P2030="심사불필요","-",VLOOKUP(K2030,'[1]자격증 backdata'!A:G,7,0))</f>
        <v>-</v>
      </c>
      <c r="T2030" s="5" t="str">
        <f>IF(S2030="-","-",IF(COUNTIFS(B:B,B2030,S:S,"필수")&gt;0,"자격요건충족","확인필요"))</f>
        <v>-</v>
      </c>
      <c r="U2030" s="5"/>
      <c r="W2030" s="5">
        <f>IF(Q2030="4급","심사불필요",VLOOKUP(K2030,'[1]자격증 backdata'!A:B,2,0))</f>
        <v>0</v>
      </c>
      <c r="X2030" s="4">
        <f>IF(R2030="A", MIN(20, SUMIFS(W:W, B:B, B2030, R:R, "A")),IF(R2030="B", MIN(30, SUMIFS(W:W, B:B, B2030, R:R, "B")),"비해당분야"))</f>
        <v>8</v>
      </c>
      <c r="Y2030" s="4" t="str">
        <f>IF(R2030="C",MIN(30,IF(COUNTIFS(B:B,B2030,W:W,"가1")=1,25,IF(COUNTIFS(B:B,B2030,W:W,"가1")&gt;=2,30,0))+IF(COUNTIFS(B:B,B2030,W:W,"나1")&gt;=4,30,IF(COUNTIFS(B:B,B2030,W:W,"나1")=3,26,IF(COUNTIFS(B:B,B2030,W:W,"나1")=2,22,IF(COUNTIFS(B:B,B2030,W:W,"나1")=1,18,0)))))+MIN(30,IF(COUNTIFS(B:B,B2030,W:W,"가2")=1,25,IF(COUNTIFS(B:B,B2030,W:W,"가2")&gt;=2,30,0))+IF(COUNTIFS(B:B,B2030,W:W,"나2")=3,30,IF(COUNTIFS(B:B,B2030,W:W,"나2")=2,25,IF(COUNTIFS(B:B,B2030,W:W,"나2")=1,20,0)))),"비해당분야")</f>
        <v>비해당분야</v>
      </c>
      <c r="Z2030" s="4" t="str">
        <f>IF(R2030="C",VLOOKUP(K2030,'[1]자격증 backdata'!A:F,6,0),"비해당분야")</f>
        <v>비해당분야</v>
      </c>
      <c r="AA2030" s="4" t="str">
        <f>IF(R2030="C",SUMIF(B:B,B2030,Z:Z),"비해당분야")</f>
        <v>비해당분야</v>
      </c>
      <c r="AB2030" s="4" t="str">
        <f>IF(R2030="C",SUM(Y2030,AA2030),"비해당분야")</f>
        <v>비해당분야</v>
      </c>
      <c r="AC2030" s="4">
        <f>IF(R2030="C",AB2030,X2030)</f>
        <v>8</v>
      </c>
      <c r="AD2030" s="4">
        <f>VLOOKUP(K2030,'[1]자격증 backdata'!A:D,4,0)</f>
        <v>5</v>
      </c>
      <c r="AE2030" s="4">
        <f>IF(_xlfn.MAXIFS(AD:AD,B:B,B2030)&gt;10,10,_xlfn.MAXIFS(AD:AD,B:B,B2030))</f>
        <v>5</v>
      </c>
      <c r="AG2030" s="5">
        <f>VLOOKUP(K2030,'[1]자격증 backdata'!A:C,3,0)</f>
        <v>0</v>
      </c>
      <c r="AH2030" s="5">
        <f>COUNTIFS($B:$B,$B2030,$AG:$AG,AH$1)</f>
        <v>0</v>
      </c>
      <c r="AI2030" s="5">
        <f>COUNTIFS($B:$B,$B2030,$AG:$AG,AI$1)</f>
        <v>0</v>
      </c>
      <c r="AJ2030" s="5">
        <f>COUNTIFS($B:$B,$B2030,$AG:$AG,AJ$1)</f>
        <v>0</v>
      </c>
      <c r="AK2030" s="5">
        <f>COUNTIFS($B:$B,$B2030,$AG:$AG,AK$1)</f>
        <v>0</v>
      </c>
      <c r="AL2030" s="5">
        <f>COUNTIFS($B:$B,$B2030,$AG:$AG,AL$1)</f>
        <v>0</v>
      </c>
      <c r="AM2030" s="5">
        <f>COUNTIFS($B:$B,$B2030,$AG:$AG,AM$1)</f>
        <v>0</v>
      </c>
      <c r="AN2030" s="5">
        <f>COUNTIFS($B:$B,$B2030,$AG:$AG,AN$1)</f>
        <v>0</v>
      </c>
      <c r="AO2030" s="5">
        <f>COUNTIFS($B:$B,$B2030,$AG:$AG,AO$1)</f>
        <v>1</v>
      </c>
      <c r="AP2030" s="5">
        <f>COUNTIFS($B:$B,$B2030,$AG:$AG,AP$1)</f>
        <v>0</v>
      </c>
      <c r="AQ2030" s="5">
        <f>COUNTIFS($B:$B,$B2030,$AG:$AG,AQ$1)</f>
        <v>0</v>
      </c>
      <c r="AR2030" s="5">
        <f>COUNTIFS($B:$B,$B2030,$AG:$AG,AR$1)</f>
        <v>0</v>
      </c>
      <c r="AS2030" s="5">
        <f>COUNTIFS($B:$B,$B2030,$AG:$AG,AS$1)</f>
        <v>0</v>
      </c>
      <c r="AT2030" s="5">
        <f>COUNTIFS($B:$B,$B2030,$AG:$AG,AT$1)</f>
        <v>0</v>
      </c>
      <c r="AU2030" s="5">
        <f>COUNTIFS($B:$B,$B2030,$AG:$AG,AU$1)</f>
        <v>0</v>
      </c>
    </row>
    <row r="2031" spans="1:47" ht="15" customHeight="1" x14ac:dyDescent="0.35">
      <c r="A2031" s="6">
        <f>IF(B2030=B2031,A2030,A2030+1)</f>
        <v>707</v>
      </c>
      <c r="B2031" s="6" t="s">
        <v>2528</v>
      </c>
      <c r="C2031" s="6" t="s">
        <v>2527</v>
      </c>
      <c r="D2031" s="6" t="s">
        <v>2510</v>
      </c>
      <c r="E2031" s="6" t="s">
        <v>2509</v>
      </c>
      <c r="F2031" s="4" t="s">
        <v>7</v>
      </c>
      <c r="G2031" s="4" t="s">
        <v>8</v>
      </c>
      <c r="H2031" s="4" t="s">
        <v>7</v>
      </c>
      <c r="I2031" s="4">
        <v>3</v>
      </c>
      <c r="J2031" s="4" t="s">
        <v>2526</v>
      </c>
      <c r="K2031" s="4" t="s">
        <v>2525</v>
      </c>
      <c r="L2031" s="4" t="s">
        <v>2524</v>
      </c>
      <c r="M2031" s="4" t="s">
        <v>2523</v>
      </c>
      <c r="N2031" s="4" t="s">
        <v>2522</v>
      </c>
      <c r="P2031" s="4" t="s">
        <v>669</v>
      </c>
      <c r="Q2031" s="4" t="s">
        <v>1475</v>
      </c>
      <c r="R2031" s="4" t="s">
        <v>2434</v>
      </c>
      <c r="S2031" s="5" t="str">
        <f>IF(P2031="심사불필요","-",VLOOKUP(K2031,'[1]자격증 backdata'!A:G,7,0))</f>
        <v>-</v>
      </c>
      <c r="T2031" s="5" t="str">
        <f>IF(S2031="-","-",IF(COUNTIFS(B:B,B2031,S:S,"필수")&gt;0,"자격요건충족","확인필요"))</f>
        <v>-</v>
      </c>
      <c r="U2031" s="5"/>
      <c r="W2031" s="5">
        <f>IF(Q2031="4급","심사불필요",VLOOKUP(K2031,'[1]자격증 backdata'!A:B,2,0))</f>
        <v>4</v>
      </c>
      <c r="X2031" s="4">
        <f>IF(R2031="A", MIN(20, SUMIFS(W:W, B:B, B2031, R:R, "A")),IF(R2031="B", MIN(30, SUMIFS(W:W, B:B, B2031, R:R, "B")),"비해당분야"))</f>
        <v>8</v>
      </c>
      <c r="Y2031" s="4" t="str">
        <f>IF(R2031="C",MIN(30,IF(COUNTIFS(B:B,B2031,W:W,"가1")=1,25,IF(COUNTIFS(B:B,B2031,W:W,"가1")&gt;=2,30,0))+IF(COUNTIFS(B:B,B2031,W:W,"나1")&gt;=4,30,IF(COUNTIFS(B:B,B2031,W:W,"나1")=3,26,IF(COUNTIFS(B:B,B2031,W:W,"나1")=2,22,IF(COUNTIFS(B:B,B2031,W:W,"나1")=1,18,0)))))+MIN(30,IF(COUNTIFS(B:B,B2031,W:W,"가2")=1,25,IF(COUNTIFS(B:B,B2031,W:W,"가2")&gt;=2,30,0))+IF(COUNTIFS(B:B,B2031,W:W,"나2")=3,30,IF(COUNTIFS(B:B,B2031,W:W,"나2")=2,25,IF(COUNTIFS(B:B,B2031,W:W,"나2")=1,20,0)))),"비해당분야")</f>
        <v>비해당분야</v>
      </c>
      <c r="Z2031" s="4" t="str">
        <f>IF(R2031="C",VLOOKUP(K2031,'[1]자격증 backdata'!A:F,6,0),"비해당분야")</f>
        <v>비해당분야</v>
      </c>
      <c r="AA2031" s="4" t="str">
        <f>IF(R2031="C",SUMIF(B:B,B2031,Z:Z),"비해당분야")</f>
        <v>비해당분야</v>
      </c>
      <c r="AB2031" s="4" t="str">
        <f>IF(R2031="C",SUM(Y2031,AA2031),"비해당분야")</f>
        <v>비해당분야</v>
      </c>
      <c r="AC2031" s="4">
        <f>IF(R2031="C",AB2031,X2031)</f>
        <v>8</v>
      </c>
      <c r="AD2031" s="4">
        <f>VLOOKUP(K2031,'[1]자격증 backdata'!A:D,4,0)</f>
        <v>0</v>
      </c>
      <c r="AE2031" s="4">
        <f>IF(_xlfn.MAXIFS(AD:AD,B:B,B2031)&gt;10,10,_xlfn.MAXIFS(AD:AD,B:B,B2031))</f>
        <v>5</v>
      </c>
      <c r="AG2031" s="5">
        <f>VLOOKUP(K2031,'[1]자격증 backdata'!A:C,3,0)</f>
        <v>0</v>
      </c>
      <c r="AH2031" s="5">
        <f>COUNTIFS($B:$B,$B2031,$AG:$AG,AH$1)</f>
        <v>0</v>
      </c>
      <c r="AI2031" s="5">
        <f>COUNTIFS($B:$B,$B2031,$AG:$AG,AI$1)</f>
        <v>0</v>
      </c>
      <c r="AJ2031" s="5">
        <f>COUNTIFS($B:$B,$B2031,$AG:$AG,AJ$1)</f>
        <v>0</v>
      </c>
      <c r="AK2031" s="5">
        <f>COUNTIFS($B:$B,$B2031,$AG:$AG,AK$1)</f>
        <v>0</v>
      </c>
      <c r="AL2031" s="5">
        <f>COUNTIFS($B:$B,$B2031,$AG:$AG,AL$1)</f>
        <v>0</v>
      </c>
      <c r="AM2031" s="5">
        <f>COUNTIFS($B:$B,$B2031,$AG:$AG,AM$1)</f>
        <v>0</v>
      </c>
      <c r="AN2031" s="5">
        <f>COUNTIFS($B:$B,$B2031,$AG:$AG,AN$1)</f>
        <v>0</v>
      </c>
      <c r="AO2031" s="5">
        <f>COUNTIFS($B:$B,$B2031,$AG:$AG,AO$1)</f>
        <v>1</v>
      </c>
      <c r="AP2031" s="5">
        <f>COUNTIFS($B:$B,$B2031,$AG:$AG,AP$1)</f>
        <v>0</v>
      </c>
      <c r="AQ2031" s="5">
        <f>COUNTIFS($B:$B,$B2031,$AG:$AG,AQ$1)</f>
        <v>0</v>
      </c>
      <c r="AR2031" s="5">
        <f>COUNTIFS($B:$B,$B2031,$AG:$AG,AR$1)</f>
        <v>0</v>
      </c>
      <c r="AS2031" s="5">
        <f>COUNTIFS($B:$B,$B2031,$AG:$AG,AS$1)</f>
        <v>0</v>
      </c>
      <c r="AT2031" s="5">
        <f>COUNTIFS($B:$B,$B2031,$AG:$AG,AT$1)</f>
        <v>0</v>
      </c>
      <c r="AU2031" s="5">
        <f>COUNTIFS($B:$B,$B2031,$AG:$AG,AU$1)</f>
        <v>0</v>
      </c>
    </row>
    <row r="2032" spans="1:47" ht="15" customHeight="1" x14ac:dyDescent="0.35">
      <c r="A2032" s="3">
        <f>IF(B2031=B2032,A2031,A2031+1)</f>
        <v>708</v>
      </c>
      <c r="B2032" s="3" t="s">
        <v>2520</v>
      </c>
      <c r="C2032" s="3" t="s">
        <v>2519</v>
      </c>
      <c r="D2032" s="3" t="s">
        <v>2510</v>
      </c>
      <c r="E2032" s="3" t="s">
        <v>2509</v>
      </c>
      <c r="F2032" s="4" t="s">
        <v>7</v>
      </c>
      <c r="G2032" s="4" t="s">
        <v>8</v>
      </c>
      <c r="H2032" s="4" t="s">
        <v>7</v>
      </c>
      <c r="I2032" s="3">
        <v>1</v>
      </c>
      <c r="J2032" s="3" t="s">
        <v>106</v>
      </c>
      <c r="K2032" s="3" t="s">
        <v>2514</v>
      </c>
      <c r="L2032" s="3" t="s">
        <v>55</v>
      </c>
      <c r="M2032" s="3" t="s">
        <v>2521</v>
      </c>
      <c r="N2032" s="3" t="s">
        <v>2005</v>
      </c>
      <c r="P2032" s="3" t="s">
        <v>669</v>
      </c>
      <c r="Q2032" s="3" t="s">
        <v>1475</v>
      </c>
      <c r="R2032" s="3" t="s">
        <v>2434</v>
      </c>
      <c r="S2032" s="2" t="str">
        <f>IF(P2032="심사불필요","-",VLOOKUP(K2032,'[1]자격증 backdata'!A:G,7,0))</f>
        <v>-</v>
      </c>
      <c r="T2032" s="2" t="str">
        <f>IF(S2032="-","-",IF(COUNTIFS(B:B,B2032,S:S,"필수")&gt;0,"자격요건충족","확인필요"))</f>
        <v>-</v>
      </c>
      <c r="U2032" s="2"/>
      <c r="W2032" s="2">
        <f>IF(Q2032="4급","심사불필요",VLOOKUP(K2032,'[1]자격증 backdata'!A:B,2,0))</f>
        <v>4</v>
      </c>
      <c r="X2032" s="3">
        <f>IF(R2032="A", MIN(20, SUMIFS(W:W, B:B, B2032, R:R, "A")),IF(R2032="B", MIN(30, SUMIFS(W:W, B:B, B2032, R:R, "B")),"비해당분야"))</f>
        <v>4</v>
      </c>
      <c r="Y2032" s="3" t="str">
        <f>IF(R2032="C",MIN(30,IF(COUNTIFS(B:B,B2032,W:W,"가1")=1,25,IF(COUNTIFS(B:B,B2032,W:W,"가1")&gt;=2,30,0))+IF(COUNTIFS(B:B,B2032,W:W,"나1")&gt;=4,30,IF(COUNTIFS(B:B,B2032,W:W,"나1")=3,26,IF(COUNTIFS(B:B,B2032,W:W,"나1")=2,22,IF(COUNTIFS(B:B,B2032,W:W,"나1")=1,18,0)))))+MIN(30,IF(COUNTIFS(B:B,B2032,W:W,"가2")=1,25,IF(COUNTIFS(B:B,B2032,W:W,"가2")&gt;=2,30,0))+IF(COUNTIFS(B:B,B2032,W:W,"나2")=3,30,IF(COUNTIFS(B:B,B2032,W:W,"나2")=2,25,IF(COUNTIFS(B:B,B2032,W:W,"나2")=1,20,0)))),"비해당분야")</f>
        <v>비해당분야</v>
      </c>
      <c r="Z2032" s="3" t="str">
        <f>IF(R2032="C",VLOOKUP(K2032,'[1]자격증 backdata'!A:F,6,0),"비해당분야")</f>
        <v>비해당분야</v>
      </c>
      <c r="AA2032" s="3" t="str">
        <f>IF(R2032="C",SUMIF(B:B,B2032,Z:Z),"비해당분야")</f>
        <v>비해당분야</v>
      </c>
      <c r="AB2032" s="3" t="str">
        <f>IF(R2032="C",SUM(Y2032,AA2032),"비해당분야")</f>
        <v>비해당분야</v>
      </c>
      <c r="AC2032" s="3">
        <f>IF(R2032="C",AB2032,X2032)</f>
        <v>4</v>
      </c>
      <c r="AD2032" s="3">
        <f>VLOOKUP(K2032,'[1]자격증 backdata'!A:D,4,0)</f>
        <v>0</v>
      </c>
      <c r="AE2032" s="3">
        <f>IF(_xlfn.MAXIFS(AD:AD,B:B,B2032)&gt;10,10,_xlfn.MAXIFS(AD:AD,B:B,B2032))</f>
        <v>5</v>
      </c>
      <c r="AG2032" s="2" t="str">
        <f>VLOOKUP(K2032,'[1]자격증 backdata'!A:C,3,0)</f>
        <v>M</v>
      </c>
      <c r="AH2032" s="2">
        <f>COUNTIFS($B:$B,$B2032,$AG:$AG,AH$1)</f>
        <v>0</v>
      </c>
      <c r="AI2032" s="2">
        <f>COUNTIFS($B:$B,$B2032,$AG:$AG,AI$1)</f>
        <v>0</v>
      </c>
      <c r="AJ2032" s="2">
        <f>COUNTIFS($B:$B,$B2032,$AG:$AG,AJ$1)</f>
        <v>0</v>
      </c>
      <c r="AK2032" s="2">
        <f>COUNTIFS($B:$B,$B2032,$AG:$AG,AK$1)</f>
        <v>0</v>
      </c>
      <c r="AL2032" s="2">
        <f>COUNTIFS($B:$B,$B2032,$AG:$AG,AL$1)</f>
        <v>0</v>
      </c>
      <c r="AM2032" s="2">
        <f>COUNTIFS($B:$B,$B2032,$AG:$AG,AM$1)</f>
        <v>0</v>
      </c>
      <c r="AN2032" s="2">
        <f>COUNTIFS($B:$B,$B2032,$AG:$AG,AN$1)</f>
        <v>0</v>
      </c>
      <c r="AO2032" s="2">
        <f>COUNTIFS($B:$B,$B2032,$AG:$AG,AO$1)</f>
        <v>0</v>
      </c>
      <c r="AP2032" s="2">
        <f>COUNTIFS($B:$B,$B2032,$AG:$AG,AP$1)</f>
        <v>0</v>
      </c>
      <c r="AQ2032" s="2">
        <f>COUNTIFS($B:$B,$B2032,$AG:$AG,AQ$1)</f>
        <v>0</v>
      </c>
      <c r="AR2032" s="2">
        <f>COUNTIFS($B:$B,$B2032,$AG:$AG,AR$1)</f>
        <v>0</v>
      </c>
      <c r="AS2032" s="2">
        <f>COUNTIFS($B:$B,$B2032,$AG:$AG,AS$1)</f>
        <v>0</v>
      </c>
      <c r="AT2032" s="2">
        <f>COUNTIFS($B:$B,$B2032,$AG:$AG,AT$1)</f>
        <v>1</v>
      </c>
      <c r="AU2032" s="2">
        <f>COUNTIFS($B:$B,$B2032,$AG:$AG,AU$1)</f>
        <v>0</v>
      </c>
    </row>
    <row r="2033" spans="1:47" ht="15" customHeight="1" x14ac:dyDescent="0.35">
      <c r="A2033" s="7">
        <f>IF(B2032=B2033,A2032,A2032+1)</f>
        <v>708</v>
      </c>
      <c r="B2033" s="7" t="s">
        <v>2520</v>
      </c>
      <c r="C2033" s="7" t="s">
        <v>2519</v>
      </c>
      <c r="D2033" s="7" t="s">
        <v>2510</v>
      </c>
      <c r="E2033" s="7" t="s">
        <v>2509</v>
      </c>
      <c r="F2033" s="4" t="s">
        <v>7</v>
      </c>
      <c r="G2033" s="4" t="s">
        <v>8</v>
      </c>
      <c r="H2033" s="4" t="s">
        <v>7</v>
      </c>
      <c r="I2033" s="3">
        <v>2</v>
      </c>
      <c r="J2033" s="3" t="s">
        <v>69</v>
      </c>
      <c r="K2033" s="3" t="s">
        <v>2518</v>
      </c>
      <c r="L2033" s="3" t="s">
        <v>36</v>
      </c>
      <c r="M2033" s="3" t="s">
        <v>2517</v>
      </c>
      <c r="N2033" s="3" t="s">
        <v>1742</v>
      </c>
      <c r="P2033" s="3" t="s">
        <v>669</v>
      </c>
      <c r="Q2033" s="3" t="s">
        <v>1475</v>
      </c>
      <c r="R2033" s="3" t="s">
        <v>2434</v>
      </c>
      <c r="S2033" s="2" t="str">
        <f>IF(P2033="심사불필요","-",VLOOKUP(K2033,'[1]자격증 backdata'!A:G,7,0))</f>
        <v>-</v>
      </c>
      <c r="T2033" s="2" t="str">
        <f>IF(S2033="-","-",IF(COUNTIFS(B:B,B2033,S:S,"필수")&gt;0,"자격요건충족","확인필요"))</f>
        <v>-</v>
      </c>
      <c r="U2033" s="2"/>
      <c r="W2033" s="2">
        <f>IF(Q2033="4급","심사불필요",VLOOKUP(K2033,'[1]자격증 backdata'!A:B,2,0))</f>
        <v>0</v>
      </c>
      <c r="X2033" s="3">
        <f>IF(R2033="A", MIN(20, SUMIFS(W:W, B:B, B2033, R:R, "A")),IF(R2033="B", MIN(30, SUMIFS(W:W, B:B, B2033, R:R, "B")),"비해당분야"))</f>
        <v>4</v>
      </c>
      <c r="Y2033" s="3" t="str">
        <f>IF(R2033="C",MIN(30,IF(COUNTIFS(B:B,B2033,W:W,"가1")=1,25,IF(COUNTIFS(B:B,B2033,W:W,"가1")&gt;=2,30,0))+IF(COUNTIFS(B:B,B2033,W:W,"나1")&gt;=4,30,IF(COUNTIFS(B:B,B2033,W:W,"나1")=3,26,IF(COUNTIFS(B:B,B2033,W:W,"나1")=2,22,IF(COUNTIFS(B:B,B2033,W:W,"나1")=1,18,0)))))+MIN(30,IF(COUNTIFS(B:B,B2033,W:W,"가2")=1,25,IF(COUNTIFS(B:B,B2033,W:W,"가2")&gt;=2,30,0))+IF(COUNTIFS(B:B,B2033,W:W,"나2")=3,30,IF(COUNTIFS(B:B,B2033,W:W,"나2")=2,25,IF(COUNTIFS(B:B,B2033,W:W,"나2")=1,20,0)))),"비해당분야")</f>
        <v>비해당분야</v>
      </c>
      <c r="Z2033" s="3" t="str">
        <f>IF(R2033="C",VLOOKUP(K2033,'[1]자격증 backdata'!A:F,6,0),"비해당분야")</f>
        <v>비해당분야</v>
      </c>
      <c r="AA2033" s="3" t="str">
        <f>IF(R2033="C",SUMIF(B:B,B2033,Z:Z),"비해당분야")</f>
        <v>비해당분야</v>
      </c>
      <c r="AB2033" s="3" t="str">
        <f>IF(R2033="C",SUM(Y2033,AA2033),"비해당분야")</f>
        <v>비해당분야</v>
      </c>
      <c r="AC2033" s="3">
        <f>IF(R2033="C",AB2033,X2033)</f>
        <v>4</v>
      </c>
      <c r="AD2033" s="3">
        <f>VLOOKUP(K2033,'[1]자격증 backdata'!A:D,4,0)</f>
        <v>5</v>
      </c>
      <c r="AE2033" s="3">
        <f>IF(_xlfn.MAXIFS(AD:AD,B:B,B2033)&gt;10,10,_xlfn.MAXIFS(AD:AD,B:B,B2033))</f>
        <v>5</v>
      </c>
      <c r="AG2033" s="2">
        <f>VLOOKUP(K2033,'[1]자격증 backdata'!A:C,3,0)</f>
        <v>0</v>
      </c>
      <c r="AH2033" s="2">
        <f>COUNTIFS($B:$B,$B2033,$AG:$AG,AH$1)</f>
        <v>0</v>
      </c>
      <c r="AI2033" s="2">
        <f>COUNTIFS($B:$B,$B2033,$AG:$AG,AI$1)</f>
        <v>0</v>
      </c>
      <c r="AJ2033" s="2">
        <f>COUNTIFS($B:$B,$B2033,$AG:$AG,AJ$1)</f>
        <v>0</v>
      </c>
      <c r="AK2033" s="2">
        <f>COUNTIFS($B:$B,$B2033,$AG:$AG,AK$1)</f>
        <v>0</v>
      </c>
      <c r="AL2033" s="2">
        <f>COUNTIFS($B:$B,$B2033,$AG:$AG,AL$1)</f>
        <v>0</v>
      </c>
      <c r="AM2033" s="2">
        <f>COUNTIFS($B:$B,$B2033,$AG:$AG,AM$1)</f>
        <v>0</v>
      </c>
      <c r="AN2033" s="2">
        <f>COUNTIFS($B:$B,$B2033,$AG:$AG,AN$1)</f>
        <v>0</v>
      </c>
      <c r="AO2033" s="2">
        <f>COUNTIFS($B:$B,$B2033,$AG:$AG,AO$1)</f>
        <v>0</v>
      </c>
      <c r="AP2033" s="2">
        <f>COUNTIFS($B:$B,$B2033,$AG:$AG,AP$1)</f>
        <v>0</v>
      </c>
      <c r="AQ2033" s="2">
        <f>COUNTIFS($B:$B,$B2033,$AG:$AG,AQ$1)</f>
        <v>0</v>
      </c>
      <c r="AR2033" s="2">
        <f>COUNTIFS($B:$B,$B2033,$AG:$AG,AR$1)</f>
        <v>0</v>
      </c>
      <c r="AS2033" s="2">
        <f>COUNTIFS($B:$B,$B2033,$AG:$AG,AS$1)</f>
        <v>0</v>
      </c>
      <c r="AT2033" s="2">
        <f>COUNTIFS($B:$B,$B2033,$AG:$AG,AT$1)</f>
        <v>1</v>
      </c>
      <c r="AU2033" s="2">
        <f>COUNTIFS($B:$B,$B2033,$AG:$AG,AU$1)</f>
        <v>0</v>
      </c>
    </row>
    <row r="2034" spans="1:47" ht="15" customHeight="1" x14ac:dyDescent="0.35">
      <c r="A2034" s="4">
        <f>IF(B2033=B2034,A2033,A2033+1)</f>
        <v>709</v>
      </c>
      <c r="B2034" s="4" t="s">
        <v>2516</v>
      </c>
      <c r="C2034" s="4" t="s">
        <v>2515</v>
      </c>
      <c r="D2034" s="4" t="s">
        <v>2510</v>
      </c>
      <c r="E2034" s="4" t="s">
        <v>2509</v>
      </c>
      <c r="F2034" s="4" t="s">
        <v>7</v>
      </c>
      <c r="G2034" s="4" t="s">
        <v>8</v>
      </c>
      <c r="H2034" s="4" t="s">
        <v>7</v>
      </c>
      <c r="I2034" s="4">
        <v>1</v>
      </c>
      <c r="J2034" s="4" t="s">
        <v>106</v>
      </c>
      <c r="K2034" s="4" t="s">
        <v>2514</v>
      </c>
      <c r="L2034" s="4" t="s">
        <v>55</v>
      </c>
      <c r="M2034" s="4" t="s">
        <v>2513</v>
      </c>
      <c r="N2034" s="4" t="s">
        <v>891</v>
      </c>
      <c r="P2034" s="4" t="s">
        <v>669</v>
      </c>
      <c r="Q2034" s="4" t="s">
        <v>1475</v>
      </c>
      <c r="R2034" s="4" t="s">
        <v>2434</v>
      </c>
      <c r="S2034" s="5" t="str">
        <f>IF(P2034="심사불필요","-",VLOOKUP(K2034,'[1]자격증 backdata'!A:G,7,0))</f>
        <v>-</v>
      </c>
      <c r="T2034" s="5" t="str">
        <f>IF(S2034="-","-",IF(COUNTIFS(B:B,B2034,S:S,"필수")&gt;0,"자격요건충족","확인필요"))</f>
        <v>-</v>
      </c>
      <c r="U2034" s="5"/>
      <c r="W2034" s="5">
        <f>IF(Q2034="4급","심사불필요",VLOOKUP(K2034,'[1]자격증 backdata'!A:B,2,0))</f>
        <v>4</v>
      </c>
      <c r="X2034" s="4">
        <f>IF(R2034="A", MIN(20, SUMIFS(W:W, B:B, B2034, R:R, "A")),IF(R2034="B", MIN(30, SUMIFS(W:W, B:B, B2034, R:R, "B")),"비해당분야"))</f>
        <v>4</v>
      </c>
      <c r="Y2034" s="4" t="str">
        <f>IF(R2034="C",MIN(30,IF(COUNTIFS(B:B,B2034,W:W,"가1")=1,25,IF(COUNTIFS(B:B,B2034,W:W,"가1")&gt;=2,30,0))+IF(COUNTIFS(B:B,B2034,W:W,"나1")&gt;=4,30,IF(COUNTIFS(B:B,B2034,W:W,"나1")=3,26,IF(COUNTIFS(B:B,B2034,W:W,"나1")=2,22,IF(COUNTIFS(B:B,B2034,W:W,"나1")=1,18,0)))))+MIN(30,IF(COUNTIFS(B:B,B2034,W:W,"가2")=1,25,IF(COUNTIFS(B:B,B2034,W:W,"가2")&gt;=2,30,0))+IF(COUNTIFS(B:B,B2034,W:W,"나2")=3,30,IF(COUNTIFS(B:B,B2034,W:W,"나2")=2,25,IF(COUNTIFS(B:B,B2034,W:W,"나2")=1,20,0)))),"비해당분야")</f>
        <v>비해당분야</v>
      </c>
      <c r="Z2034" s="4" t="str">
        <f>IF(R2034="C",VLOOKUP(K2034,'[1]자격증 backdata'!A:F,6,0),"비해당분야")</f>
        <v>비해당분야</v>
      </c>
      <c r="AA2034" s="4" t="str">
        <f>IF(R2034="C",SUMIF(B:B,B2034,Z:Z),"비해당분야")</f>
        <v>비해당분야</v>
      </c>
      <c r="AB2034" s="4" t="str">
        <f>IF(R2034="C",SUM(Y2034,AA2034),"비해당분야")</f>
        <v>비해당분야</v>
      </c>
      <c r="AC2034" s="4">
        <f>IF(R2034="C",AB2034,X2034)</f>
        <v>4</v>
      </c>
      <c r="AD2034" s="4">
        <f>VLOOKUP(K2034,'[1]자격증 backdata'!A:D,4,0)</f>
        <v>0</v>
      </c>
      <c r="AE2034" s="4">
        <f>IF(_xlfn.MAXIFS(AD:AD,B:B,B2034)&gt;10,10,_xlfn.MAXIFS(AD:AD,B:B,B2034))</f>
        <v>0</v>
      </c>
      <c r="AG2034" s="5" t="str">
        <f>VLOOKUP(K2034,'[1]자격증 backdata'!A:C,3,0)</f>
        <v>M</v>
      </c>
      <c r="AH2034" s="5">
        <f>COUNTIFS($B:$B,$B2034,$AG:$AG,AH$1)</f>
        <v>0</v>
      </c>
      <c r="AI2034" s="5">
        <f>COUNTIFS($B:$B,$B2034,$AG:$AG,AI$1)</f>
        <v>0</v>
      </c>
      <c r="AJ2034" s="5">
        <f>COUNTIFS($B:$B,$B2034,$AG:$AG,AJ$1)</f>
        <v>0</v>
      </c>
      <c r="AK2034" s="5">
        <f>COUNTIFS($B:$B,$B2034,$AG:$AG,AK$1)</f>
        <v>0</v>
      </c>
      <c r="AL2034" s="5">
        <f>COUNTIFS($B:$B,$B2034,$AG:$AG,AL$1)</f>
        <v>0</v>
      </c>
      <c r="AM2034" s="5">
        <f>COUNTIFS($B:$B,$B2034,$AG:$AG,AM$1)</f>
        <v>0</v>
      </c>
      <c r="AN2034" s="5">
        <f>COUNTIFS($B:$B,$B2034,$AG:$AG,AN$1)</f>
        <v>0</v>
      </c>
      <c r="AO2034" s="5">
        <f>COUNTIFS($B:$B,$B2034,$AG:$AG,AO$1)</f>
        <v>0</v>
      </c>
      <c r="AP2034" s="5">
        <f>COUNTIFS($B:$B,$B2034,$AG:$AG,AP$1)</f>
        <v>0</v>
      </c>
      <c r="AQ2034" s="5">
        <f>COUNTIFS($B:$B,$B2034,$AG:$AG,AQ$1)</f>
        <v>0</v>
      </c>
      <c r="AR2034" s="5">
        <f>COUNTIFS($B:$B,$B2034,$AG:$AG,AR$1)</f>
        <v>0</v>
      </c>
      <c r="AS2034" s="5">
        <f>COUNTIFS($B:$B,$B2034,$AG:$AG,AS$1)</f>
        <v>0</v>
      </c>
      <c r="AT2034" s="5">
        <f>COUNTIFS($B:$B,$B2034,$AG:$AG,AT$1)</f>
        <v>1</v>
      </c>
      <c r="AU2034" s="5">
        <f>COUNTIFS($B:$B,$B2034,$AG:$AG,AU$1)</f>
        <v>0</v>
      </c>
    </row>
    <row r="2035" spans="1:47" ht="15" customHeight="1" x14ac:dyDescent="0.35">
      <c r="A2035" s="3">
        <f>IF(B2034=B2035,A2034,A2034+1)</f>
        <v>710</v>
      </c>
      <c r="B2035" s="3" t="s">
        <v>2512</v>
      </c>
      <c r="C2035" s="3" t="s">
        <v>2511</v>
      </c>
      <c r="D2035" s="3" t="s">
        <v>2510</v>
      </c>
      <c r="E2035" s="3" t="s">
        <v>2509</v>
      </c>
      <c r="F2035" s="4" t="s">
        <v>568</v>
      </c>
      <c r="G2035" s="4" t="s">
        <v>568</v>
      </c>
      <c r="H2035" s="4" t="s">
        <v>568</v>
      </c>
      <c r="I2035" s="3">
        <v>1</v>
      </c>
      <c r="J2035" s="3" t="s">
        <v>570</v>
      </c>
      <c r="K2035" s="3" t="s">
        <v>2508</v>
      </c>
      <c r="L2035" s="3" t="s">
        <v>568</v>
      </c>
      <c r="M2035" s="3" t="s">
        <v>568</v>
      </c>
      <c r="N2035" s="3" t="s">
        <v>568</v>
      </c>
      <c r="P2035" s="3" t="s">
        <v>669</v>
      </c>
      <c r="Q2035" s="3" t="s">
        <v>1475</v>
      </c>
      <c r="R2035" s="3" t="s">
        <v>2434</v>
      </c>
      <c r="S2035" s="2" t="str">
        <f>IF(P2035="심사불필요","-",VLOOKUP(K2035,'[1]자격증 backdata'!A:G,7,0))</f>
        <v>-</v>
      </c>
      <c r="T2035" s="2" t="str">
        <f>IF(S2035="-","-",IF(COUNTIFS(B:B,B2035,S:S,"필수")&gt;0,"자격요건충족","확인필요"))</f>
        <v>-</v>
      </c>
      <c r="U2035" s="2"/>
      <c r="W2035" s="2">
        <f>IF(Q2035="4급","심사불필요",VLOOKUP(K2035,'[1]자격증 backdata'!A:B,2,0))</f>
        <v>0</v>
      </c>
      <c r="X2035" s="3">
        <f>IF(R2035="A", MIN(20, SUMIFS(W:W, B:B, B2035, R:R, "A")),IF(R2035="B", MIN(30, SUMIFS(W:W, B:B, B2035, R:R, "B")),"비해당분야"))</f>
        <v>0</v>
      </c>
      <c r="Y2035" s="3" t="str">
        <f>IF(R2035="C",MIN(30,IF(COUNTIFS(B:B,B2035,W:W,"가1")=1,25,IF(COUNTIFS(B:B,B2035,W:W,"가1")&gt;=2,30,0))+IF(COUNTIFS(B:B,B2035,W:W,"나1")&gt;=4,30,IF(COUNTIFS(B:B,B2035,W:W,"나1")=3,26,IF(COUNTIFS(B:B,B2035,W:W,"나1")=2,22,IF(COUNTIFS(B:B,B2035,W:W,"나1")=1,18,0)))))+MIN(30,IF(COUNTIFS(B:B,B2035,W:W,"가2")=1,25,IF(COUNTIFS(B:B,B2035,W:W,"가2")&gt;=2,30,0))+IF(COUNTIFS(B:B,B2035,W:W,"나2")=3,30,IF(COUNTIFS(B:B,B2035,W:W,"나2")=2,25,IF(COUNTIFS(B:B,B2035,W:W,"나2")=1,20,0)))),"비해당분야")</f>
        <v>비해당분야</v>
      </c>
      <c r="Z2035" s="3" t="str">
        <f>IF(R2035="C",VLOOKUP(K2035,'[1]자격증 backdata'!A:F,6,0),"비해당분야")</f>
        <v>비해당분야</v>
      </c>
      <c r="AA2035" s="3" t="str">
        <f>IF(R2035="C",SUMIF(B:B,B2035,Z:Z),"비해당분야")</f>
        <v>비해당분야</v>
      </c>
      <c r="AB2035" s="3" t="str">
        <f>IF(R2035="C",SUM(Y2035,AA2035),"비해당분야")</f>
        <v>비해당분야</v>
      </c>
      <c r="AC2035" s="3">
        <f>IF(R2035="C",AB2035,X2035)</f>
        <v>0</v>
      </c>
      <c r="AD2035" s="3">
        <f>VLOOKUP(K2035,'[1]자격증 backdata'!A:D,4,0)</f>
        <v>0</v>
      </c>
      <c r="AE2035" s="3">
        <f>IF(_xlfn.MAXIFS(AD:AD,B:B,B2035)&gt;10,10,_xlfn.MAXIFS(AD:AD,B:B,B2035))</f>
        <v>0</v>
      </c>
      <c r="AG2035" s="2">
        <f>VLOOKUP(K2035,'[1]자격증 backdata'!A:C,3,0)</f>
        <v>0</v>
      </c>
      <c r="AH2035" s="2">
        <f>COUNTIFS($B:$B,$B2035,$AG:$AG,AH$1)</f>
        <v>0</v>
      </c>
      <c r="AI2035" s="2">
        <f>COUNTIFS($B:$B,$B2035,$AG:$AG,AI$1)</f>
        <v>0</v>
      </c>
      <c r="AJ2035" s="2">
        <f>COUNTIFS($B:$B,$B2035,$AG:$AG,AJ$1)</f>
        <v>0</v>
      </c>
      <c r="AK2035" s="2">
        <f>COUNTIFS($B:$B,$B2035,$AG:$AG,AK$1)</f>
        <v>0</v>
      </c>
      <c r="AL2035" s="2">
        <f>COUNTIFS($B:$B,$B2035,$AG:$AG,AL$1)</f>
        <v>0</v>
      </c>
      <c r="AM2035" s="2">
        <f>COUNTIFS($B:$B,$B2035,$AG:$AG,AM$1)</f>
        <v>0</v>
      </c>
      <c r="AN2035" s="2">
        <f>COUNTIFS($B:$B,$B2035,$AG:$AG,AN$1)</f>
        <v>0</v>
      </c>
      <c r="AO2035" s="2">
        <f>COUNTIFS($B:$B,$B2035,$AG:$AG,AO$1)</f>
        <v>0</v>
      </c>
      <c r="AP2035" s="2">
        <f>COUNTIFS($B:$B,$B2035,$AG:$AG,AP$1)</f>
        <v>0</v>
      </c>
      <c r="AQ2035" s="2">
        <f>COUNTIFS($B:$B,$B2035,$AG:$AG,AQ$1)</f>
        <v>0</v>
      </c>
      <c r="AR2035" s="2">
        <f>COUNTIFS($B:$B,$B2035,$AG:$AG,AR$1)</f>
        <v>0</v>
      </c>
      <c r="AS2035" s="2">
        <f>COUNTIFS($B:$B,$B2035,$AG:$AG,AS$1)</f>
        <v>0</v>
      </c>
      <c r="AT2035" s="2">
        <f>COUNTIFS($B:$B,$B2035,$AG:$AG,AT$1)</f>
        <v>0</v>
      </c>
      <c r="AU2035" s="2">
        <f>COUNTIFS($B:$B,$B2035,$AG:$AG,AU$1)</f>
        <v>0</v>
      </c>
    </row>
    <row r="2036" spans="1:47" ht="15" customHeight="1" x14ac:dyDescent="0.35">
      <c r="A2036" s="4">
        <f>IF(B2035=B2036,A2035,A2035+1)</f>
        <v>711</v>
      </c>
      <c r="B2036" s="4" t="s">
        <v>2507</v>
      </c>
      <c r="C2036" s="4" t="s">
        <v>2506</v>
      </c>
      <c r="D2036" s="4" t="s">
        <v>2438</v>
      </c>
      <c r="E2036" s="4" t="s">
        <v>2437</v>
      </c>
      <c r="F2036" s="4" t="s">
        <v>568</v>
      </c>
      <c r="G2036" s="4" t="s">
        <v>568</v>
      </c>
      <c r="H2036" s="4" t="s">
        <v>568</v>
      </c>
      <c r="I2036" s="4">
        <v>1</v>
      </c>
      <c r="J2036" s="4" t="s">
        <v>570</v>
      </c>
      <c r="K2036" s="4" t="s">
        <v>2476</v>
      </c>
      <c r="L2036" s="4" t="s">
        <v>568</v>
      </c>
      <c r="M2036" s="4" t="s">
        <v>568</v>
      </c>
      <c r="N2036" s="4" t="s">
        <v>568</v>
      </c>
      <c r="P2036" s="4" t="s">
        <v>669</v>
      </c>
      <c r="Q2036" s="4" t="s">
        <v>1475</v>
      </c>
      <c r="R2036" s="4" t="s">
        <v>2434</v>
      </c>
      <c r="S2036" s="5" t="str">
        <f>IF(P2036="심사불필요","-",VLOOKUP(K2036,'[1]자격증 backdata'!A:G,7,0))</f>
        <v>-</v>
      </c>
      <c r="T2036" s="5" t="str">
        <f>IF(S2036="-","-",IF(COUNTIFS(B:B,B2036,S:S,"필수")&gt;0,"자격요건충족","확인필요"))</f>
        <v>-</v>
      </c>
      <c r="U2036" s="5"/>
      <c r="W2036" s="5">
        <f>IF(Q2036="4급","심사불필요",VLOOKUP(K2036,'[1]자격증 backdata'!A:B,2,0))</f>
        <v>0</v>
      </c>
      <c r="X2036" s="4">
        <f>IF(R2036="A", MIN(20, SUMIFS(W:W, B:B, B2036, R:R, "A")),IF(R2036="B", MIN(30, SUMIFS(W:W, B:B, B2036, R:R, "B")),"비해당분야"))</f>
        <v>0</v>
      </c>
      <c r="Y2036" s="4" t="str">
        <f>IF(R2036="C",MIN(30,IF(COUNTIFS(B:B,B2036,W:W,"가1")=1,25,IF(COUNTIFS(B:B,B2036,W:W,"가1")&gt;=2,30,0))+IF(COUNTIFS(B:B,B2036,W:W,"나1")&gt;=4,30,IF(COUNTIFS(B:B,B2036,W:W,"나1")=3,26,IF(COUNTIFS(B:B,B2036,W:W,"나1")=2,22,IF(COUNTIFS(B:B,B2036,W:W,"나1")=1,18,0)))))+MIN(30,IF(COUNTIFS(B:B,B2036,W:W,"가2")=1,25,IF(COUNTIFS(B:B,B2036,W:W,"가2")&gt;=2,30,0))+IF(COUNTIFS(B:B,B2036,W:W,"나2")=3,30,IF(COUNTIFS(B:B,B2036,W:W,"나2")=2,25,IF(COUNTIFS(B:B,B2036,W:W,"나2")=1,20,0)))),"비해당분야")</f>
        <v>비해당분야</v>
      </c>
      <c r="Z2036" s="4" t="str">
        <f>IF(R2036="C",VLOOKUP(K2036,'[1]자격증 backdata'!A:F,6,0),"비해당분야")</f>
        <v>비해당분야</v>
      </c>
      <c r="AA2036" s="4" t="str">
        <f>IF(R2036="C",SUMIF(B:B,B2036,Z:Z),"비해당분야")</f>
        <v>비해당분야</v>
      </c>
      <c r="AB2036" s="4" t="str">
        <f>IF(R2036="C",SUM(Y2036,AA2036),"비해당분야")</f>
        <v>비해당분야</v>
      </c>
      <c r="AC2036" s="4">
        <f>IF(R2036="C",AB2036,X2036)</f>
        <v>0</v>
      </c>
      <c r="AD2036" s="4">
        <f>VLOOKUP(K2036,'[1]자격증 backdata'!A:D,4,0)</f>
        <v>0</v>
      </c>
      <c r="AE2036" s="4">
        <f>IF(_xlfn.MAXIFS(AD:AD,B:B,B2036)&gt;10,10,_xlfn.MAXIFS(AD:AD,B:B,B2036))</f>
        <v>0</v>
      </c>
      <c r="AG2036" s="5">
        <f>VLOOKUP(K2036,'[1]자격증 backdata'!A:C,3,0)</f>
        <v>0</v>
      </c>
      <c r="AH2036" s="5">
        <f>COUNTIFS($B:$B,$B2036,$AG:$AG,AH$1)</f>
        <v>0</v>
      </c>
      <c r="AI2036" s="5">
        <f>COUNTIFS($B:$B,$B2036,$AG:$AG,AI$1)</f>
        <v>0</v>
      </c>
      <c r="AJ2036" s="5">
        <f>COUNTIFS($B:$B,$B2036,$AG:$AG,AJ$1)</f>
        <v>0</v>
      </c>
      <c r="AK2036" s="5">
        <f>COUNTIFS($B:$B,$B2036,$AG:$AG,AK$1)</f>
        <v>0</v>
      </c>
      <c r="AL2036" s="5">
        <f>COUNTIFS($B:$B,$B2036,$AG:$AG,AL$1)</f>
        <v>0</v>
      </c>
      <c r="AM2036" s="5">
        <f>COUNTIFS($B:$B,$B2036,$AG:$AG,AM$1)</f>
        <v>0</v>
      </c>
      <c r="AN2036" s="5">
        <f>COUNTIFS($B:$B,$B2036,$AG:$AG,AN$1)</f>
        <v>0</v>
      </c>
      <c r="AO2036" s="5">
        <f>COUNTIFS($B:$B,$B2036,$AG:$AG,AO$1)</f>
        <v>0</v>
      </c>
      <c r="AP2036" s="5">
        <f>COUNTIFS($B:$B,$B2036,$AG:$AG,AP$1)</f>
        <v>0</v>
      </c>
      <c r="AQ2036" s="5">
        <f>COUNTIFS($B:$B,$B2036,$AG:$AG,AQ$1)</f>
        <v>0</v>
      </c>
      <c r="AR2036" s="5">
        <f>COUNTIFS($B:$B,$B2036,$AG:$AG,AR$1)</f>
        <v>0</v>
      </c>
      <c r="AS2036" s="5">
        <f>COUNTIFS($B:$B,$B2036,$AG:$AG,AS$1)</f>
        <v>0</v>
      </c>
      <c r="AT2036" s="5">
        <f>COUNTIFS($B:$B,$B2036,$AG:$AG,AT$1)</f>
        <v>0</v>
      </c>
      <c r="AU2036" s="5">
        <f>COUNTIFS($B:$B,$B2036,$AG:$AG,AU$1)</f>
        <v>0</v>
      </c>
    </row>
    <row r="2037" spans="1:47" ht="15" customHeight="1" x14ac:dyDescent="0.35">
      <c r="A2037" s="3">
        <f>IF(B2036=B2037,A2036,A2036+1)</f>
        <v>712</v>
      </c>
      <c r="B2037" s="3" t="s">
        <v>2505</v>
      </c>
      <c r="C2037" s="3" t="s">
        <v>2504</v>
      </c>
      <c r="D2037" s="3" t="s">
        <v>2438</v>
      </c>
      <c r="E2037" s="3" t="s">
        <v>2437</v>
      </c>
      <c r="F2037" s="4" t="s">
        <v>7</v>
      </c>
      <c r="G2037" s="4" t="s">
        <v>8</v>
      </c>
      <c r="H2037" s="4" t="s">
        <v>7</v>
      </c>
      <c r="I2037" s="3">
        <v>1</v>
      </c>
      <c r="J2037" s="3" t="s">
        <v>241</v>
      </c>
      <c r="K2037" s="3" t="s">
        <v>2464</v>
      </c>
      <c r="L2037" s="3" t="s">
        <v>4</v>
      </c>
      <c r="M2037" s="3" t="s">
        <v>2503</v>
      </c>
      <c r="N2037" s="3" t="s">
        <v>819</v>
      </c>
      <c r="P2037" s="3" t="s">
        <v>669</v>
      </c>
      <c r="Q2037" s="3" t="s">
        <v>1475</v>
      </c>
      <c r="R2037" s="3" t="s">
        <v>2434</v>
      </c>
      <c r="S2037" s="2" t="str">
        <f>IF(P2037="심사불필요","-",VLOOKUP(K2037,'[1]자격증 backdata'!A:G,7,0))</f>
        <v>-</v>
      </c>
      <c r="T2037" s="2" t="str">
        <f>IF(S2037="-","-",IF(COUNTIFS(B:B,B2037,S:S,"필수")&gt;0,"자격요건충족","확인필요"))</f>
        <v>-</v>
      </c>
      <c r="U2037" s="2"/>
      <c r="W2037" s="2">
        <f>IF(Q2037="4급","심사불필요",VLOOKUP(K2037,'[1]자격증 backdata'!A:B,2,0))</f>
        <v>2</v>
      </c>
      <c r="X2037" s="3">
        <f>IF(R2037="A", MIN(20, SUMIFS(W:W, B:B, B2037, R:R, "A")),IF(R2037="B", MIN(30, SUMIFS(W:W, B:B, B2037, R:R, "B")),"비해당분야"))</f>
        <v>2</v>
      </c>
      <c r="Y2037" s="3" t="str">
        <f>IF(R2037="C",MIN(30,IF(COUNTIFS(B:B,B2037,W:W,"가1")=1,25,IF(COUNTIFS(B:B,B2037,W:W,"가1")&gt;=2,30,0))+IF(COUNTIFS(B:B,B2037,W:W,"나1")&gt;=4,30,IF(COUNTIFS(B:B,B2037,W:W,"나1")=3,26,IF(COUNTIFS(B:B,B2037,W:W,"나1")=2,22,IF(COUNTIFS(B:B,B2037,W:W,"나1")=1,18,0)))))+MIN(30,IF(COUNTIFS(B:B,B2037,W:W,"가2")=1,25,IF(COUNTIFS(B:B,B2037,W:W,"가2")&gt;=2,30,0))+IF(COUNTIFS(B:B,B2037,W:W,"나2")=3,30,IF(COUNTIFS(B:B,B2037,W:W,"나2")=2,25,IF(COUNTIFS(B:B,B2037,W:W,"나2")=1,20,0)))),"비해당분야")</f>
        <v>비해당분야</v>
      </c>
      <c r="Z2037" s="3" t="str">
        <f>IF(R2037="C",VLOOKUP(K2037,'[1]자격증 backdata'!A:F,6,0),"비해당분야")</f>
        <v>비해당분야</v>
      </c>
      <c r="AA2037" s="3" t="str">
        <f>IF(R2037="C",SUMIF(B:B,B2037,Z:Z),"비해당분야")</f>
        <v>비해당분야</v>
      </c>
      <c r="AB2037" s="3" t="str">
        <f>IF(R2037="C",SUM(Y2037,AA2037),"비해당분야")</f>
        <v>비해당분야</v>
      </c>
      <c r="AC2037" s="3">
        <f>IF(R2037="C",AB2037,X2037)</f>
        <v>2</v>
      </c>
      <c r="AD2037" s="3">
        <f>VLOOKUP(K2037,'[1]자격증 backdata'!A:D,4,0)</f>
        <v>0</v>
      </c>
      <c r="AE2037" s="3">
        <f>IF(_xlfn.MAXIFS(AD:AD,B:B,B2037)&gt;10,10,_xlfn.MAXIFS(AD:AD,B:B,B2037))</f>
        <v>0</v>
      </c>
      <c r="AG2037" s="2">
        <f>VLOOKUP(K2037,'[1]자격증 backdata'!A:C,3,0)</f>
        <v>0</v>
      </c>
      <c r="AH2037" s="2">
        <f>COUNTIFS($B:$B,$B2037,$AG:$AG,AH$1)</f>
        <v>0</v>
      </c>
      <c r="AI2037" s="2">
        <f>COUNTIFS($B:$B,$B2037,$AG:$AG,AI$1)</f>
        <v>0</v>
      </c>
      <c r="AJ2037" s="2">
        <f>COUNTIFS($B:$B,$B2037,$AG:$AG,AJ$1)</f>
        <v>0</v>
      </c>
      <c r="AK2037" s="2">
        <f>COUNTIFS($B:$B,$B2037,$AG:$AG,AK$1)</f>
        <v>0</v>
      </c>
      <c r="AL2037" s="2">
        <f>COUNTIFS($B:$B,$B2037,$AG:$AG,AL$1)</f>
        <v>0</v>
      </c>
      <c r="AM2037" s="2">
        <f>COUNTIFS($B:$B,$B2037,$AG:$AG,AM$1)</f>
        <v>0</v>
      </c>
      <c r="AN2037" s="2">
        <f>COUNTIFS($B:$B,$B2037,$AG:$AG,AN$1)</f>
        <v>0</v>
      </c>
      <c r="AO2037" s="2">
        <f>COUNTIFS($B:$B,$B2037,$AG:$AG,AO$1)</f>
        <v>0</v>
      </c>
      <c r="AP2037" s="2">
        <f>COUNTIFS($B:$B,$B2037,$AG:$AG,AP$1)</f>
        <v>0</v>
      </c>
      <c r="AQ2037" s="2">
        <f>COUNTIFS($B:$B,$B2037,$AG:$AG,AQ$1)</f>
        <v>0</v>
      </c>
      <c r="AR2037" s="2">
        <f>COUNTIFS($B:$B,$B2037,$AG:$AG,AR$1)</f>
        <v>0</v>
      </c>
      <c r="AS2037" s="2">
        <f>COUNTIFS($B:$B,$B2037,$AG:$AG,AS$1)</f>
        <v>0</v>
      </c>
      <c r="AT2037" s="2">
        <f>COUNTIFS($B:$B,$B2037,$AG:$AG,AT$1)</f>
        <v>0</v>
      </c>
      <c r="AU2037" s="2">
        <f>COUNTIFS($B:$B,$B2037,$AG:$AG,AU$1)</f>
        <v>0</v>
      </c>
    </row>
    <row r="2038" spans="1:47" ht="15" customHeight="1" x14ac:dyDescent="0.35">
      <c r="A2038" s="4">
        <f>IF(B2037=B2038,A2037,A2037+1)</f>
        <v>713</v>
      </c>
      <c r="B2038" s="4" t="s">
        <v>2502</v>
      </c>
      <c r="C2038" s="4" t="s">
        <v>2501</v>
      </c>
      <c r="D2038" s="4" t="s">
        <v>2438</v>
      </c>
      <c r="E2038" s="4" t="s">
        <v>2437</v>
      </c>
      <c r="F2038" s="4" t="s">
        <v>7</v>
      </c>
      <c r="G2038" s="4" t="s">
        <v>8</v>
      </c>
      <c r="H2038" s="4" t="s">
        <v>7</v>
      </c>
      <c r="I2038" s="4">
        <v>1</v>
      </c>
      <c r="J2038" s="4" t="s">
        <v>1655</v>
      </c>
      <c r="K2038" s="4" t="s">
        <v>2500</v>
      </c>
      <c r="L2038" s="4" t="s">
        <v>4</v>
      </c>
      <c r="M2038" s="4" t="s">
        <v>2499</v>
      </c>
      <c r="N2038" s="4" t="s">
        <v>697</v>
      </c>
      <c r="P2038" s="4" t="s">
        <v>669</v>
      </c>
      <c r="Q2038" s="4" t="s">
        <v>1475</v>
      </c>
      <c r="R2038" s="4" t="s">
        <v>2434</v>
      </c>
      <c r="S2038" s="5" t="str">
        <f>IF(P2038="심사불필요","-",VLOOKUP(K2038,'[1]자격증 backdata'!A:G,7,0))</f>
        <v>-</v>
      </c>
      <c r="T2038" s="5" t="str">
        <f>IF(S2038="-","-",IF(COUNTIFS(B:B,B2038,S:S,"필수")&gt;0,"자격요건충족","확인필요"))</f>
        <v>-</v>
      </c>
      <c r="U2038" s="5"/>
      <c r="W2038" s="5">
        <f>IF(Q2038="4급","심사불필요",VLOOKUP(K2038,'[1]자격증 backdata'!A:B,2,0))</f>
        <v>4</v>
      </c>
      <c r="X2038" s="4">
        <f>IF(R2038="A", MIN(20, SUMIFS(W:W, B:B, B2038, R:R, "A")),IF(R2038="B", MIN(30, SUMIFS(W:W, B:B, B2038, R:R, "B")),"비해당분야"))</f>
        <v>4</v>
      </c>
      <c r="Y2038" s="4" t="str">
        <f>IF(R2038="C",MIN(30,IF(COUNTIFS(B:B,B2038,W:W,"가1")=1,25,IF(COUNTIFS(B:B,B2038,W:W,"가1")&gt;=2,30,0))+IF(COUNTIFS(B:B,B2038,W:W,"나1")&gt;=4,30,IF(COUNTIFS(B:B,B2038,W:W,"나1")=3,26,IF(COUNTIFS(B:B,B2038,W:W,"나1")=2,22,IF(COUNTIFS(B:B,B2038,W:W,"나1")=1,18,0)))))+MIN(30,IF(COUNTIFS(B:B,B2038,W:W,"가2")=1,25,IF(COUNTIFS(B:B,B2038,W:W,"가2")&gt;=2,30,0))+IF(COUNTIFS(B:B,B2038,W:W,"나2")=3,30,IF(COUNTIFS(B:B,B2038,W:W,"나2")=2,25,IF(COUNTIFS(B:B,B2038,W:W,"나2")=1,20,0)))),"비해당분야")</f>
        <v>비해당분야</v>
      </c>
      <c r="Z2038" s="4" t="str">
        <f>IF(R2038="C",VLOOKUP(K2038,'[1]자격증 backdata'!A:F,6,0),"비해당분야")</f>
        <v>비해당분야</v>
      </c>
      <c r="AA2038" s="4" t="str">
        <f>IF(R2038="C",SUMIF(B:B,B2038,Z:Z),"비해당분야")</f>
        <v>비해당분야</v>
      </c>
      <c r="AB2038" s="4" t="str">
        <f>IF(R2038="C",SUM(Y2038,AA2038),"비해당분야")</f>
        <v>비해당분야</v>
      </c>
      <c r="AC2038" s="4">
        <f>IF(R2038="C",AB2038,X2038)</f>
        <v>4</v>
      </c>
      <c r="AD2038" s="4">
        <f>VLOOKUP(K2038,'[1]자격증 backdata'!A:D,4,0)</f>
        <v>0</v>
      </c>
      <c r="AE2038" s="4">
        <f>IF(_xlfn.MAXIFS(AD:AD,B:B,B2038)&gt;10,10,_xlfn.MAXIFS(AD:AD,B:B,B2038))</f>
        <v>0</v>
      </c>
      <c r="AG2038" s="5" t="str">
        <f>VLOOKUP(K2038,'[1]자격증 backdata'!A:C,3,0)</f>
        <v>F</v>
      </c>
      <c r="AH2038" s="5">
        <f>COUNTIFS($B:$B,$B2038,$AG:$AG,AH$1)</f>
        <v>0</v>
      </c>
      <c r="AI2038" s="5">
        <f>COUNTIFS($B:$B,$B2038,$AG:$AG,AI$1)</f>
        <v>0</v>
      </c>
      <c r="AJ2038" s="5">
        <f>COUNTIFS($B:$B,$B2038,$AG:$AG,AJ$1)</f>
        <v>0</v>
      </c>
      <c r="AK2038" s="5">
        <f>COUNTIFS($B:$B,$B2038,$AG:$AG,AK$1)</f>
        <v>0</v>
      </c>
      <c r="AL2038" s="5">
        <f>COUNTIFS($B:$B,$B2038,$AG:$AG,AL$1)</f>
        <v>0</v>
      </c>
      <c r="AM2038" s="5">
        <f>COUNTIFS($B:$B,$B2038,$AG:$AG,AM$1)</f>
        <v>1</v>
      </c>
      <c r="AN2038" s="5">
        <f>COUNTIFS($B:$B,$B2038,$AG:$AG,AN$1)</f>
        <v>0</v>
      </c>
      <c r="AO2038" s="5">
        <f>COUNTIFS($B:$B,$B2038,$AG:$AG,AO$1)</f>
        <v>0</v>
      </c>
      <c r="AP2038" s="5">
        <f>COUNTIFS($B:$B,$B2038,$AG:$AG,AP$1)</f>
        <v>0</v>
      </c>
      <c r="AQ2038" s="5">
        <f>COUNTIFS($B:$B,$B2038,$AG:$AG,AQ$1)</f>
        <v>0</v>
      </c>
      <c r="AR2038" s="5">
        <f>COUNTIFS($B:$B,$B2038,$AG:$AG,AR$1)</f>
        <v>0</v>
      </c>
      <c r="AS2038" s="5">
        <f>COUNTIFS($B:$B,$B2038,$AG:$AG,AS$1)</f>
        <v>0</v>
      </c>
      <c r="AT2038" s="5">
        <f>COUNTIFS($B:$B,$B2038,$AG:$AG,AT$1)</f>
        <v>0</v>
      </c>
      <c r="AU2038" s="5">
        <f>COUNTIFS($B:$B,$B2038,$AG:$AG,AU$1)</f>
        <v>0</v>
      </c>
    </row>
    <row r="2039" spans="1:47" ht="15" customHeight="1" x14ac:dyDescent="0.35">
      <c r="A2039" s="3">
        <f>IF(B2038=B2039,A2038,A2038+1)</f>
        <v>714</v>
      </c>
      <c r="B2039" s="3" t="s">
        <v>2498</v>
      </c>
      <c r="C2039" s="3" t="s">
        <v>2497</v>
      </c>
      <c r="D2039" s="3" t="s">
        <v>2438</v>
      </c>
      <c r="E2039" s="3" t="s">
        <v>2437</v>
      </c>
      <c r="F2039" s="4" t="s">
        <v>568</v>
      </c>
      <c r="G2039" s="4" t="s">
        <v>568</v>
      </c>
      <c r="H2039" s="4" t="s">
        <v>568</v>
      </c>
      <c r="I2039" s="3">
        <v>1</v>
      </c>
      <c r="J2039" s="3" t="s">
        <v>570</v>
      </c>
      <c r="K2039" s="3" t="s">
        <v>2476</v>
      </c>
      <c r="L2039" s="3" t="s">
        <v>568</v>
      </c>
      <c r="M2039" s="3" t="s">
        <v>568</v>
      </c>
      <c r="N2039" s="3" t="s">
        <v>568</v>
      </c>
      <c r="P2039" s="3" t="s">
        <v>669</v>
      </c>
      <c r="Q2039" s="3" t="s">
        <v>1475</v>
      </c>
      <c r="R2039" s="3" t="s">
        <v>2434</v>
      </c>
      <c r="S2039" s="2" t="str">
        <f>IF(P2039="심사불필요","-",VLOOKUP(K2039,'[1]자격증 backdata'!A:G,7,0))</f>
        <v>-</v>
      </c>
      <c r="T2039" s="2" t="str">
        <f>IF(S2039="-","-",IF(COUNTIFS(B:B,B2039,S:S,"필수")&gt;0,"자격요건충족","확인필요"))</f>
        <v>-</v>
      </c>
      <c r="U2039" s="2"/>
      <c r="W2039" s="2">
        <f>IF(Q2039="4급","심사불필요",VLOOKUP(K2039,'[1]자격증 backdata'!A:B,2,0))</f>
        <v>0</v>
      </c>
      <c r="X2039" s="3">
        <f>IF(R2039="A", MIN(20, SUMIFS(W:W, B:B, B2039, R:R, "A")),IF(R2039="B", MIN(30, SUMIFS(W:W, B:B, B2039, R:R, "B")),"비해당분야"))</f>
        <v>0</v>
      </c>
      <c r="Y2039" s="3" t="str">
        <f>IF(R2039="C",MIN(30,IF(COUNTIFS(B:B,B2039,W:W,"가1")=1,25,IF(COUNTIFS(B:B,B2039,W:W,"가1")&gt;=2,30,0))+IF(COUNTIFS(B:B,B2039,W:W,"나1")&gt;=4,30,IF(COUNTIFS(B:B,B2039,W:W,"나1")=3,26,IF(COUNTIFS(B:B,B2039,W:W,"나1")=2,22,IF(COUNTIFS(B:B,B2039,W:W,"나1")=1,18,0)))))+MIN(30,IF(COUNTIFS(B:B,B2039,W:W,"가2")=1,25,IF(COUNTIFS(B:B,B2039,W:W,"가2")&gt;=2,30,0))+IF(COUNTIFS(B:B,B2039,W:W,"나2")=3,30,IF(COUNTIFS(B:B,B2039,W:W,"나2")=2,25,IF(COUNTIFS(B:B,B2039,W:W,"나2")=1,20,0)))),"비해당분야")</f>
        <v>비해당분야</v>
      </c>
      <c r="Z2039" s="3" t="str">
        <f>IF(R2039="C",VLOOKUP(K2039,'[1]자격증 backdata'!A:F,6,0),"비해당분야")</f>
        <v>비해당분야</v>
      </c>
      <c r="AA2039" s="3" t="str">
        <f>IF(R2039="C",SUMIF(B:B,B2039,Z:Z),"비해당분야")</f>
        <v>비해당분야</v>
      </c>
      <c r="AB2039" s="3" t="str">
        <f>IF(R2039="C",SUM(Y2039,AA2039),"비해당분야")</f>
        <v>비해당분야</v>
      </c>
      <c r="AC2039" s="3">
        <f>IF(R2039="C",AB2039,X2039)</f>
        <v>0</v>
      </c>
      <c r="AD2039" s="3">
        <f>VLOOKUP(K2039,'[1]자격증 backdata'!A:D,4,0)</f>
        <v>0</v>
      </c>
      <c r="AE2039" s="3">
        <f>IF(_xlfn.MAXIFS(AD:AD,B:B,B2039)&gt;10,10,_xlfn.MAXIFS(AD:AD,B:B,B2039))</f>
        <v>0</v>
      </c>
      <c r="AG2039" s="2">
        <f>VLOOKUP(K2039,'[1]자격증 backdata'!A:C,3,0)</f>
        <v>0</v>
      </c>
      <c r="AH2039" s="2">
        <f>COUNTIFS($B:$B,$B2039,$AG:$AG,AH$1)</f>
        <v>0</v>
      </c>
      <c r="AI2039" s="2">
        <f>COUNTIFS($B:$B,$B2039,$AG:$AG,AI$1)</f>
        <v>0</v>
      </c>
      <c r="AJ2039" s="2">
        <f>COUNTIFS($B:$B,$B2039,$AG:$AG,AJ$1)</f>
        <v>0</v>
      </c>
      <c r="AK2039" s="2">
        <f>COUNTIFS($B:$B,$B2039,$AG:$AG,AK$1)</f>
        <v>0</v>
      </c>
      <c r="AL2039" s="2">
        <f>COUNTIFS($B:$B,$B2039,$AG:$AG,AL$1)</f>
        <v>0</v>
      </c>
      <c r="AM2039" s="2">
        <f>COUNTIFS($B:$B,$B2039,$AG:$AG,AM$1)</f>
        <v>0</v>
      </c>
      <c r="AN2039" s="2">
        <f>COUNTIFS($B:$B,$B2039,$AG:$AG,AN$1)</f>
        <v>0</v>
      </c>
      <c r="AO2039" s="2">
        <f>COUNTIFS($B:$B,$B2039,$AG:$AG,AO$1)</f>
        <v>0</v>
      </c>
      <c r="AP2039" s="2">
        <f>COUNTIFS($B:$B,$B2039,$AG:$AG,AP$1)</f>
        <v>0</v>
      </c>
      <c r="AQ2039" s="2">
        <f>COUNTIFS($B:$B,$B2039,$AG:$AG,AQ$1)</f>
        <v>0</v>
      </c>
      <c r="AR2039" s="2">
        <f>COUNTIFS($B:$B,$B2039,$AG:$AG,AR$1)</f>
        <v>0</v>
      </c>
      <c r="AS2039" s="2">
        <f>COUNTIFS($B:$B,$B2039,$AG:$AG,AS$1)</f>
        <v>0</v>
      </c>
      <c r="AT2039" s="2">
        <f>COUNTIFS($B:$B,$B2039,$AG:$AG,AT$1)</f>
        <v>0</v>
      </c>
      <c r="AU2039" s="2">
        <f>COUNTIFS($B:$B,$B2039,$AG:$AG,AU$1)</f>
        <v>0</v>
      </c>
    </row>
    <row r="2040" spans="1:47" ht="15" customHeight="1" x14ac:dyDescent="0.35">
      <c r="A2040" s="4">
        <f>IF(B2039=B2040,A2039,A2039+1)</f>
        <v>715</v>
      </c>
      <c r="B2040" s="4" t="s">
        <v>2496</v>
      </c>
      <c r="C2040" s="4" t="s">
        <v>2495</v>
      </c>
      <c r="D2040" s="4" t="s">
        <v>2438</v>
      </c>
      <c r="E2040" s="4" t="s">
        <v>2437</v>
      </c>
      <c r="F2040" s="4" t="s">
        <v>568</v>
      </c>
      <c r="G2040" s="4" t="s">
        <v>568</v>
      </c>
      <c r="H2040" s="4" t="s">
        <v>568</v>
      </c>
      <c r="I2040" s="4">
        <v>1</v>
      </c>
      <c r="J2040" s="4" t="s">
        <v>570</v>
      </c>
      <c r="K2040" s="4" t="s">
        <v>2476</v>
      </c>
      <c r="L2040" s="4" t="s">
        <v>568</v>
      </c>
      <c r="M2040" s="4" t="s">
        <v>568</v>
      </c>
      <c r="N2040" s="4" t="s">
        <v>568</v>
      </c>
      <c r="P2040" s="4" t="s">
        <v>669</v>
      </c>
      <c r="Q2040" s="4" t="s">
        <v>1475</v>
      </c>
      <c r="R2040" s="4" t="s">
        <v>2434</v>
      </c>
      <c r="S2040" s="5" t="str">
        <f>IF(P2040="심사불필요","-",VLOOKUP(K2040,'[1]자격증 backdata'!A:G,7,0))</f>
        <v>-</v>
      </c>
      <c r="T2040" s="5" t="str">
        <f>IF(S2040="-","-",IF(COUNTIFS(B:B,B2040,S:S,"필수")&gt;0,"자격요건충족","확인필요"))</f>
        <v>-</v>
      </c>
      <c r="U2040" s="5"/>
      <c r="W2040" s="5">
        <f>IF(Q2040="4급","심사불필요",VLOOKUP(K2040,'[1]자격증 backdata'!A:B,2,0))</f>
        <v>0</v>
      </c>
      <c r="X2040" s="4">
        <f>IF(R2040="A", MIN(20, SUMIFS(W:W, B:B, B2040, R:R, "A")),IF(R2040="B", MIN(30, SUMIFS(W:W, B:B, B2040, R:R, "B")),"비해당분야"))</f>
        <v>0</v>
      </c>
      <c r="Y2040" s="4" t="str">
        <f>IF(R2040="C",MIN(30,IF(COUNTIFS(B:B,B2040,W:W,"가1")=1,25,IF(COUNTIFS(B:B,B2040,W:W,"가1")&gt;=2,30,0))+IF(COUNTIFS(B:B,B2040,W:W,"나1")&gt;=4,30,IF(COUNTIFS(B:B,B2040,W:W,"나1")=3,26,IF(COUNTIFS(B:B,B2040,W:W,"나1")=2,22,IF(COUNTIFS(B:B,B2040,W:W,"나1")=1,18,0)))))+MIN(30,IF(COUNTIFS(B:B,B2040,W:W,"가2")=1,25,IF(COUNTIFS(B:B,B2040,W:W,"가2")&gt;=2,30,0))+IF(COUNTIFS(B:B,B2040,W:W,"나2")=3,30,IF(COUNTIFS(B:B,B2040,W:W,"나2")=2,25,IF(COUNTIFS(B:B,B2040,W:W,"나2")=1,20,0)))),"비해당분야")</f>
        <v>비해당분야</v>
      </c>
      <c r="Z2040" s="4" t="str">
        <f>IF(R2040="C",VLOOKUP(K2040,'[1]자격증 backdata'!A:F,6,0),"비해당분야")</f>
        <v>비해당분야</v>
      </c>
      <c r="AA2040" s="4" t="str">
        <f>IF(R2040="C",SUMIF(B:B,B2040,Z:Z),"비해당분야")</f>
        <v>비해당분야</v>
      </c>
      <c r="AB2040" s="4" t="str">
        <f>IF(R2040="C",SUM(Y2040,AA2040),"비해당분야")</f>
        <v>비해당분야</v>
      </c>
      <c r="AC2040" s="4">
        <f>IF(R2040="C",AB2040,X2040)</f>
        <v>0</v>
      </c>
      <c r="AD2040" s="4">
        <f>VLOOKUP(K2040,'[1]자격증 backdata'!A:D,4,0)</f>
        <v>0</v>
      </c>
      <c r="AE2040" s="4">
        <f>IF(_xlfn.MAXIFS(AD:AD,B:B,B2040)&gt;10,10,_xlfn.MAXIFS(AD:AD,B:B,B2040))</f>
        <v>0</v>
      </c>
      <c r="AG2040" s="5">
        <f>VLOOKUP(K2040,'[1]자격증 backdata'!A:C,3,0)</f>
        <v>0</v>
      </c>
      <c r="AH2040" s="5">
        <f>COUNTIFS($B:$B,$B2040,$AG:$AG,AH$1)</f>
        <v>0</v>
      </c>
      <c r="AI2040" s="5">
        <f>COUNTIFS($B:$B,$B2040,$AG:$AG,AI$1)</f>
        <v>0</v>
      </c>
      <c r="AJ2040" s="5">
        <f>COUNTIFS($B:$B,$B2040,$AG:$AG,AJ$1)</f>
        <v>0</v>
      </c>
      <c r="AK2040" s="5">
        <f>COUNTIFS($B:$B,$B2040,$AG:$AG,AK$1)</f>
        <v>0</v>
      </c>
      <c r="AL2040" s="5">
        <f>COUNTIFS($B:$B,$B2040,$AG:$AG,AL$1)</f>
        <v>0</v>
      </c>
      <c r="AM2040" s="5">
        <f>COUNTIFS($B:$B,$B2040,$AG:$AG,AM$1)</f>
        <v>0</v>
      </c>
      <c r="AN2040" s="5">
        <f>COUNTIFS($B:$B,$B2040,$AG:$AG,AN$1)</f>
        <v>0</v>
      </c>
      <c r="AO2040" s="5">
        <f>COUNTIFS($B:$B,$B2040,$AG:$AG,AO$1)</f>
        <v>0</v>
      </c>
      <c r="AP2040" s="5">
        <f>COUNTIFS($B:$B,$B2040,$AG:$AG,AP$1)</f>
        <v>0</v>
      </c>
      <c r="AQ2040" s="5">
        <f>COUNTIFS($B:$B,$B2040,$AG:$AG,AQ$1)</f>
        <v>0</v>
      </c>
      <c r="AR2040" s="5">
        <f>COUNTIFS($B:$B,$B2040,$AG:$AG,AR$1)</f>
        <v>0</v>
      </c>
      <c r="AS2040" s="5">
        <f>COUNTIFS($B:$B,$B2040,$AG:$AG,AS$1)</f>
        <v>0</v>
      </c>
      <c r="AT2040" s="5">
        <f>COUNTIFS($B:$B,$B2040,$AG:$AG,AT$1)</f>
        <v>0</v>
      </c>
      <c r="AU2040" s="5">
        <f>COUNTIFS($B:$B,$B2040,$AG:$AG,AU$1)</f>
        <v>0</v>
      </c>
    </row>
    <row r="2041" spans="1:47" ht="15" customHeight="1" x14ac:dyDescent="0.35">
      <c r="A2041" s="3">
        <f>IF(B2040=B2041,A2040,A2040+1)</f>
        <v>716</v>
      </c>
      <c r="B2041" s="3" t="s">
        <v>2494</v>
      </c>
      <c r="C2041" s="3" t="s">
        <v>2493</v>
      </c>
      <c r="D2041" s="3" t="s">
        <v>2438</v>
      </c>
      <c r="E2041" s="3" t="s">
        <v>2437</v>
      </c>
      <c r="F2041" s="4" t="s">
        <v>568</v>
      </c>
      <c r="G2041" s="4" t="s">
        <v>568</v>
      </c>
      <c r="H2041" s="4" t="s">
        <v>568</v>
      </c>
      <c r="I2041" s="3">
        <v>1</v>
      </c>
      <c r="J2041" s="3" t="s">
        <v>570</v>
      </c>
      <c r="K2041" s="3" t="s">
        <v>2476</v>
      </c>
      <c r="L2041" s="3" t="s">
        <v>568</v>
      </c>
      <c r="M2041" s="3" t="s">
        <v>568</v>
      </c>
      <c r="N2041" s="3" t="s">
        <v>568</v>
      </c>
      <c r="P2041" s="3" t="s">
        <v>669</v>
      </c>
      <c r="Q2041" s="3" t="s">
        <v>1475</v>
      </c>
      <c r="R2041" s="3" t="s">
        <v>2434</v>
      </c>
      <c r="S2041" s="2" t="str">
        <f>IF(P2041="심사불필요","-",VLOOKUP(K2041,'[1]자격증 backdata'!A:G,7,0))</f>
        <v>-</v>
      </c>
      <c r="T2041" s="2" t="str">
        <f>IF(S2041="-","-",IF(COUNTIFS(B:B,B2041,S:S,"필수")&gt;0,"자격요건충족","확인필요"))</f>
        <v>-</v>
      </c>
      <c r="U2041" s="2"/>
      <c r="W2041" s="2">
        <f>IF(Q2041="4급","심사불필요",VLOOKUP(K2041,'[1]자격증 backdata'!A:B,2,0))</f>
        <v>0</v>
      </c>
      <c r="X2041" s="3">
        <f>IF(R2041="A", MIN(20, SUMIFS(W:W, B:B, B2041, R:R, "A")),IF(R2041="B", MIN(30, SUMIFS(W:W, B:B, B2041, R:R, "B")),"비해당분야"))</f>
        <v>0</v>
      </c>
      <c r="Y2041" s="3" t="str">
        <f>IF(R2041="C",MIN(30,IF(COUNTIFS(B:B,B2041,W:W,"가1")=1,25,IF(COUNTIFS(B:B,B2041,W:W,"가1")&gt;=2,30,0))+IF(COUNTIFS(B:B,B2041,W:W,"나1")&gt;=4,30,IF(COUNTIFS(B:B,B2041,W:W,"나1")=3,26,IF(COUNTIFS(B:B,B2041,W:W,"나1")=2,22,IF(COUNTIFS(B:B,B2041,W:W,"나1")=1,18,0)))))+MIN(30,IF(COUNTIFS(B:B,B2041,W:W,"가2")=1,25,IF(COUNTIFS(B:B,B2041,W:W,"가2")&gt;=2,30,0))+IF(COUNTIFS(B:B,B2041,W:W,"나2")=3,30,IF(COUNTIFS(B:B,B2041,W:W,"나2")=2,25,IF(COUNTIFS(B:B,B2041,W:W,"나2")=1,20,0)))),"비해당분야")</f>
        <v>비해당분야</v>
      </c>
      <c r="Z2041" s="3" t="str">
        <f>IF(R2041="C",VLOOKUP(K2041,'[1]자격증 backdata'!A:F,6,0),"비해당분야")</f>
        <v>비해당분야</v>
      </c>
      <c r="AA2041" s="3" t="str">
        <f>IF(R2041="C",SUMIF(B:B,B2041,Z:Z),"비해당분야")</f>
        <v>비해당분야</v>
      </c>
      <c r="AB2041" s="3" t="str">
        <f>IF(R2041="C",SUM(Y2041,AA2041),"비해당분야")</f>
        <v>비해당분야</v>
      </c>
      <c r="AC2041" s="3">
        <f>IF(R2041="C",AB2041,X2041)</f>
        <v>0</v>
      </c>
      <c r="AD2041" s="3">
        <f>VLOOKUP(K2041,'[1]자격증 backdata'!A:D,4,0)</f>
        <v>0</v>
      </c>
      <c r="AE2041" s="3">
        <f>IF(_xlfn.MAXIFS(AD:AD,B:B,B2041)&gt;10,10,_xlfn.MAXIFS(AD:AD,B:B,B2041))</f>
        <v>0</v>
      </c>
      <c r="AG2041" s="2">
        <f>VLOOKUP(K2041,'[1]자격증 backdata'!A:C,3,0)</f>
        <v>0</v>
      </c>
      <c r="AH2041" s="2">
        <f>COUNTIFS($B:$B,$B2041,$AG:$AG,AH$1)</f>
        <v>0</v>
      </c>
      <c r="AI2041" s="2">
        <f>COUNTIFS($B:$B,$B2041,$AG:$AG,AI$1)</f>
        <v>0</v>
      </c>
      <c r="AJ2041" s="2">
        <f>COUNTIFS($B:$B,$B2041,$AG:$AG,AJ$1)</f>
        <v>0</v>
      </c>
      <c r="AK2041" s="2">
        <f>COUNTIFS($B:$B,$B2041,$AG:$AG,AK$1)</f>
        <v>0</v>
      </c>
      <c r="AL2041" s="2">
        <f>COUNTIFS($B:$B,$B2041,$AG:$AG,AL$1)</f>
        <v>0</v>
      </c>
      <c r="AM2041" s="2">
        <f>COUNTIFS($B:$B,$B2041,$AG:$AG,AM$1)</f>
        <v>0</v>
      </c>
      <c r="AN2041" s="2">
        <f>COUNTIFS($B:$B,$B2041,$AG:$AG,AN$1)</f>
        <v>0</v>
      </c>
      <c r="AO2041" s="2">
        <f>COUNTIFS($B:$B,$B2041,$AG:$AG,AO$1)</f>
        <v>0</v>
      </c>
      <c r="AP2041" s="2">
        <f>COUNTIFS($B:$B,$B2041,$AG:$AG,AP$1)</f>
        <v>0</v>
      </c>
      <c r="AQ2041" s="2">
        <f>COUNTIFS($B:$B,$B2041,$AG:$AG,AQ$1)</f>
        <v>0</v>
      </c>
      <c r="AR2041" s="2">
        <f>COUNTIFS($B:$B,$B2041,$AG:$AG,AR$1)</f>
        <v>0</v>
      </c>
      <c r="AS2041" s="2">
        <f>COUNTIFS($B:$B,$B2041,$AG:$AG,AS$1)</f>
        <v>0</v>
      </c>
      <c r="AT2041" s="2">
        <f>COUNTIFS($B:$B,$B2041,$AG:$AG,AT$1)</f>
        <v>0</v>
      </c>
      <c r="AU2041" s="2">
        <f>COUNTIFS($B:$B,$B2041,$AG:$AG,AU$1)</f>
        <v>0</v>
      </c>
    </row>
    <row r="2042" spans="1:47" ht="15" customHeight="1" x14ac:dyDescent="0.35">
      <c r="A2042" s="4">
        <f>IF(B2041=B2042,A2041,A2041+1)</f>
        <v>717</v>
      </c>
      <c r="B2042" s="4" t="s">
        <v>2492</v>
      </c>
      <c r="C2042" s="4" t="s">
        <v>2491</v>
      </c>
      <c r="D2042" s="4" t="s">
        <v>2438</v>
      </c>
      <c r="E2042" s="4" t="s">
        <v>2437</v>
      </c>
      <c r="F2042" s="4" t="s">
        <v>7</v>
      </c>
      <c r="G2042" s="4" t="s">
        <v>8</v>
      </c>
      <c r="H2042" s="4" t="s">
        <v>7</v>
      </c>
      <c r="I2042" s="4">
        <v>1</v>
      </c>
      <c r="J2042" s="4" t="s">
        <v>57</v>
      </c>
      <c r="K2042" s="4" t="s">
        <v>2490</v>
      </c>
      <c r="L2042" s="4" t="s">
        <v>55</v>
      </c>
      <c r="M2042" s="4" t="s">
        <v>2489</v>
      </c>
      <c r="N2042" s="4" t="s">
        <v>2488</v>
      </c>
      <c r="P2042" s="4" t="s">
        <v>669</v>
      </c>
      <c r="Q2042" s="4" t="s">
        <v>1475</v>
      </c>
      <c r="R2042" s="4" t="s">
        <v>2434</v>
      </c>
      <c r="S2042" s="5" t="str">
        <f>IF(P2042="심사불필요","-",VLOOKUP(K2042,'[1]자격증 backdata'!A:G,7,0))</f>
        <v>-</v>
      </c>
      <c r="T2042" s="5" t="str">
        <f>IF(S2042="-","-",IF(COUNTIFS(B:B,B2042,S:S,"필수")&gt;0,"자격요건충족","확인필요"))</f>
        <v>-</v>
      </c>
      <c r="U2042" s="5"/>
      <c r="W2042" s="5">
        <f>IF(Q2042="4급","심사불필요",VLOOKUP(K2042,'[1]자격증 backdata'!A:B,2,0))</f>
        <v>2</v>
      </c>
      <c r="X2042" s="4">
        <f>IF(R2042="A", MIN(20, SUMIFS(W:W, B:B, B2042, R:R, "A")),IF(R2042="B", MIN(30, SUMIFS(W:W, B:B, B2042, R:R, "B")),"비해당분야"))</f>
        <v>2</v>
      </c>
      <c r="Y2042" s="4" t="str">
        <f>IF(R2042="C",MIN(30,IF(COUNTIFS(B:B,B2042,W:W,"가1")=1,25,IF(COUNTIFS(B:B,B2042,W:W,"가1")&gt;=2,30,0))+IF(COUNTIFS(B:B,B2042,W:W,"나1")&gt;=4,30,IF(COUNTIFS(B:B,B2042,W:W,"나1")=3,26,IF(COUNTIFS(B:B,B2042,W:W,"나1")=2,22,IF(COUNTIFS(B:B,B2042,W:W,"나1")=1,18,0)))))+MIN(30,IF(COUNTIFS(B:B,B2042,W:W,"가2")=1,25,IF(COUNTIFS(B:B,B2042,W:W,"가2")&gt;=2,30,0))+IF(COUNTIFS(B:B,B2042,W:W,"나2")=3,30,IF(COUNTIFS(B:B,B2042,W:W,"나2")=2,25,IF(COUNTIFS(B:B,B2042,W:W,"나2")=1,20,0)))),"비해당분야")</f>
        <v>비해당분야</v>
      </c>
      <c r="Z2042" s="4" t="str">
        <f>IF(R2042="C",VLOOKUP(K2042,'[1]자격증 backdata'!A:F,6,0),"비해당분야")</f>
        <v>비해당분야</v>
      </c>
      <c r="AA2042" s="4" t="str">
        <f>IF(R2042="C",SUMIF(B:B,B2042,Z:Z),"비해당분야")</f>
        <v>비해당분야</v>
      </c>
      <c r="AB2042" s="4" t="str">
        <f>IF(R2042="C",SUM(Y2042,AA2042),"비해당분야")</f>
        <v>비해당분야</v>
      </c>
      <c r="AC2042" s="4">
        <f>IF(R2042="C",AB2042,X2042)</f>
        <v>2</v>
      </c>
      <c r="AD2042" s="4">
        <f>VLOOKUP(K2042,'[1]자격증 backdata'!A:D,4,0)</f>
        <v>0</v>
      </c>
      <c r="AE2042" s="4">
        <f>IF(_xlfn.MAXIFS(AD:AD,B:B,B2042)&gt;10,10,_xlfn.MAXIFS(AD:AD,B:B,B2042))</f>
        <v>0</v>
      </c>
      <c r="AG2042" s="5" t="str">
        <f>VLOOKUP(K2042,'[1]자격증 backdata'!A:C,3,0)</f>
        <v>M</v>
      </c>
      <c r="AH2042" s="5">
        <f>COUNTIFS($B:$B,$B2042,$AG:$AG,AH$1)</f>
        <v>0</v>
      </c>
      <c r="AI2042" s="5">
        <f>COUNTIFS($B:$B,$B2042,$AG:$AG,AI$1)</f>
        <v>0</v>
      </c>
      <c r="AJ2042" s="5">
        <f>COUNTIFS($B:$B,$B2042,$AG:$AG,AJ$1)</f>
        <v>0</v>
      </c>
      <c r="AK2042" s="5">
        <f>COUNTIFS($B:$B,$B2042,$AG:$AG,AK$1)</f>
        <v>0</v>
      </c>
      <c r="AL2042" s="5">
        <f>COUNTIFS($B:$B,$B2042,$AG:$AG,AL$1)</f>
        <v>0</v>
      </c>
      <c r="AM2042" s="5">
        <f>COUNTIFS($B:$B,$B2042,$AG:$AG,AM$1)</f>
        <v>0</v>
      </c>
      <c r="AN2042" s="5">
        <f>COUNTIFS($B:$B,$B2042,$AG:$AG,AN$1)</f>
        <v>0</v>
      </c>
      <c r="AO2042" s="5">
        <f>COUNTIFS($B:$B,$B2042,$AG:$AG,AO$1)</f>
        <v>0</v>
      </c>
      <c r="AP2042" s="5">
        <f>COUNTIFS($B:$B,$B2042,$AG:$AG,AP$1)</f>
        <v>0</v>
      </c>
      <c r="AQ2042" s="5">
        <f>COUNTIFS($B:$B,$B2042,$AG:$AG,AQ$1)</f>
        <v>0</v>
      </c>
      <c r="AR2042" s="5">
        <f>COUNTIFS($B:$B,$B2042,$AG:$AG,AR$1)</f>
        <v>0</v>
      </c>
      <c r="AS2042" s="5">
        <f>COUNTIFS($B:$B,$B2042,$AG:$AG,AS$1)</f>
        <v>0</v>
      </c>
      <c r="AT2042" s="5">
        <f>COUNTIFS($B:$B,$B2042,$AG:$AG,AT$1)</f>
        <v>1</v>
      </c>
      <c r="AU2042" s="5">
        <f>COUNTIFS($B:$B,$B2042,$AG:$AG,AU$1)</f>
        <v>0</v>
      </c>
    </row>
    <row r="2043" spans="1:47" ht="15" customHeight="1" x14ac:dyDescent="0.35">
      <c r="A2043" s="3">
        <f>IF(B2042=B2043,A2042,A2042+1)</f>
        <v>718</v>
      </c>
      <c r="B2043" s="3" t="s">
        <v>2487</v>
      </c>
      <c r="C2043" s="3" t="s">
        <v>2486</v>
      </c>
      <c r="D2043" s="3" t="s">
        <v>2438</v>
      </c>
      <c r="E2043" s="3" t="s">
        <v>2437</v>
      </c>
      <c r="F2043" s="4" t="s">
        <v>7</v>
      </c>
      <c r="G2043" s="4" t="s">
        <v>8</v>
      </c>
      <c r="H2043" s="4" t="s">
        <v>7</v>
      </c>
      <c r="I2043" s="3">
        <v>1</v>
      </c>
      <c r="J2043" s="3" t="s">
        <v>69</v>
      </c>
      <c r="K2043" s="3" t="s">
        <v>2436</v>
      </c>
      <c r="L2043" s="3" t="s">
        <v>36</v>
      </c>
      <c r="M2043" s="3" t="s">
        <v>2485</v>
      </c>
      <c r="N2043" s="3" t="s">
        <v>795</v>
      </c>
      <c r="P2043" s="3" t="s">
        <v>669</v>
      </c>
      <c r="Q2043" s="3" t="s">
        <v>1475</v>
      </c>
      <c r="R2043" s="3" t="s">
        <v>2434</v>
      </c>
      <c r="S2043" s="2" t="str">
        <f>IF(P2043="심사불필요","-",VLOOKUP(K2043,'[1]자격증 backdata'!A:G,7,0))</f>
        <v>-</v>
      </c>
      <c r="T2043" s="2" t="str">
        <f>IF(S2043="-","-",IF(COUNTIFS(B:B,B2043,S:S,"필수")&gt;0,"자격요건충족","확인필요"))</f>
        <v>-</v>
      </c>
      <c r="U2043" s="2"/>
      <c r="W2043" s="2">
        <f>IF(Q2043="4급","심사불필요",VLOOKUP(K2043,'[1]자격증 backdata'!A:B,2,0))</f>
        <v>0</v>
      </c>
      <c r="X2043" s="3">
        <f>IF(R2043="A", MIN(20, SUMIFS(W:W, B:B, B2043, R:R, "A")),IF(R2043="B", MIN(30, SUMIFS(W:W, B:B, B2043, R:R, "B")),"비해당분야"))</f>
        <v>0</v>
      </c>
      <c r="Y2043" s="3" t="str">
        <f>IF(R2043="C",MIN(30,IF(COUNTIFS(B:B,B2043,W:W,"가1")=1,25,IF(COUNTIFS(B:B,B2043,W:W,"가1")&gt;=2,30,0))+IF(COUNTIFS(B:B,B2043,W:W,"나1")&gt;=4,30,IF(COUNTIFS(B:B,B2043,W:W,"나1")=3,26,IF(COUNTIFS(B:B,B2043,W:W,"나1")=2,22,IF(COUNTIFS(B:B,B2043,W:W,"나1")=1,18,0)))))+MIN(30,IF(COUNTIFS(B:B,B2043,W:W,"가2")=1,25,IF(COUNTIFS(B:B,B2043,W:W,"가2")&gt;=2,30,0))+IF(COUNTIFS(B:B,B2043,W:W,"나2")=3,30,IF(COUNTIFS(B:B,B2043,W:W,"나2")=2,25,IF(COUNTIFS(B:B,B2043,W:W,"나2")=1,20,0)))),"비해당분야")</f>
        <v>비해당분야</v>
      </c>
      <c r="Z2043" s="3" t="str">
        <f>IF(R2043="C",VLOOKUP(K2043,'[1]자격증 backdata'!A:F,6,0),"비해당분야")</f>
        <v>비해당분야</v>
      </c>
      <c r="AA2043" s="3" t="str">
        <f>IF(R2043="C",SUMIF(B:B,B2043,Z:Z),"비해당분야")</f>
        <v>비해당분야</v>
      </c>
      <c r="AB2043" s="3" t="str">
        <f>IF(R2043="C",SUM(Y2043,AA2043),"비해당분야")</f>
        <v>비해당분야</v>
      </c>
      <c r="AC2043" s="3">
        <f>IF(R2043="C",AB2043,X2043)</f>
        <v>0</v>
      </c>
      <c r="AD2043" s="3">
        <f>VLOOKUP(K2043,'[1]자격증 backdata'!A:D,4,0)</f>
        <v>5</v>
      </c>
      <c r="AE2043" s="3">
        <f>IF(_xlfn.MAXIFS(AD:AD,B:B,B2043)&gt;10,10,_xlfn.MAXIFS(AD:AD,B:B,B2043))</f>
        <v>5</v>
      </c>
      <c r="AG2043" s="2">
        <f>VLOOKUP(K2043,'[1]자격증 backdata'!A:C,3,0)</f>
        <v>0</v>
      </c>
      <c r="AH2043" s="2">
        <f>COUNTIFS($B:$B,$B2043,$AG:$AG,AH$1)</f>
        <v>0</v>
      </c>
      <c r="AI2043" s="2">
        <f>COUNTIFS($B:$B,$B2043,$AG:$AG,AI$1)</f>
        <v>0</v>
      </c>
      <c r="AJ2043" s="2">
        <f>COUNTIFS($B:$B,$B2043,$AG:$AG,AJ$1)</f>
        <v>0</v>
      </c>
      <c r="AK2043" s="2">
        <f>COUNTIFS($B:$B,$B2043,$AG:$AG,AK$1)</f>
        <v>0</v>
      </c>
      <c r="AL2043" s="2">
        <f>COUNTIFS($B:$B,$B2043,$AG:$AG,AL$1)</f>
        <v>0</v>
      </c>
      <c r="AM2043" s="2">
        <f>COUNTIFS($B:$B,$B2043,$AG:$AG,AM$1)</f>
        <v>0</v>
      </c>
      <c r="AN2043" s="2">
        <f>COUNTIFS($B:$B,$B2043,$AG:$AG,AN$1)</f>
        <v>0</v>
      </c>
      <c r="AO2043" s="2">
        <f>COUNTIFS($B:$B,$B2043,$AG:$AG,AO$1)</f>
        <v>0</v>
      </c>
      <c r="AP2043" s="2">
        <f>COUNTIFS($B:$B,$B2043,$AG:$AG,AP$1)</f>
        <v>0</v>
      </c>
      <c r="AQ2043" s="2">
        <f>COUNTIFS($B:$B,$B2043,$AG:$AG,AQ$1)</f>
        <v>0</v>
      </c>
      <c r="AR2043" s="2">
        <f>COUNTIFS($B:$B,$B2043,$AG:$AG,AR$1)</f>
        <v>0</v>
      </c>
      <c r="AS2043" s="2">
        <f>COUNTIFS($B:$B,$B2043,$AG:$AG,AS$1)</f>
        <v>0</v>
      </c>
      <c r="AT2043" s="2">
        <f>COUNTIFS($B:$B,$B2043,$AG:$AG,AT$1)</f>
        <v>0</v>
      </c>
      <c r="AU2043" s="2">
        <f>COUNTIFS($B:$B,$B2043,$AG:$AG,AU$1)</f>
        <v>0</v>
      </c>
    </row>
    <row r="2044" spans="1:47" ht="15" customHeight="1" x14ac:dyDescent="0.35">
      <c r="A2044" s="4">
        <f>IF(B2043=B2044,A2043,A2043+1)</f>
        <v>719</v>
      </c>
      <c r="B2044" s="4" t="s">
        <v>2483</v>
      </c>
      <c r="C2044" s="4" t="s">
        <v>2482</v>
      </c>
      <c r="D2044" s="4" t="s">
        <v>2438</v>
      </c>
      <c r="E2044" s="4" t="s">
        <v>2437</v>
      </c>
      <c r="F2044" s="4" t="s">
        <v>7</v>
      </c>
      <c r="G2044" s="4" t="s">
        <v>8</v>
      </c>
      <c r="H2044" s="4" t="s">
        <v>7</v>
      </c>
      <c r="I2044" s="4">
        <v>1</v>
      </c>
      <c r="J2044" s="4" t="s">
        <v>2447</v>
      </c>
      <c r="K2044" s="4" t="s">
        <v>2446</v>
      </c>
      <c r="L2044" s="4" t="s">
        <v>254</v>
      </c>
      <c r="M2044" s="4" t="s">
        <v>2484</v>
      </c>
      <c r="N2044" s="4" t="s">
        <v>328</v>
      </c>
      <c r="P2044" s="4" t="s">
        <v>669</v>
      </c>
      <c r="Q2044" s="4" t="s">
        <v>1475</v>
      </c>
      <c r="R2044" s="4" t="s">
        <v>2434</v>
      </c>
      <c r="S2044" s="5" t="str">
        <f>IF(P2044="심사불필요","-",VLOOKUP(K2044,'[1]자격증 backdata'!A:G,7,0))</f>
        <v>-</v>
      </c>
      <c r="T2044" s="5" t="str">
        <f>IF(S2044="-","-",IF(COUNTIFS(B:B,B2044,S:S,"필수")&gt;0,"자격요건충족","확인필요"))</f>
        <v>-</v>
      </c>
      <c r="U2044" s="5"/>
      <c r="W2044" s="5">
        <f>IF(Q2044="4급","심사불필요",VLOOKUP(K2044,'[1]자격증 backdata'!A:B,2,0))</f>
        <v>2</v>
      </c>
      <c r="X2044" s="4">
        <f>IF(R2044="A", MIN(20, SUMIFS(W:W, B:B, B2044, R:R, "A")),IF(R2044="B", MIN(30, SUMIFS(W:W, B:B, B2044, R:R, "B")),"비해당분야"))</f>
        <v>4</v>
      </c>
      <c r="Y2044" s="4" t="str">
        <f>IF(R2044="C",MIN(30,IF(COUNTIFS(B:B,B2044,W:W,"가1")=1,25,IF(COUNTIFS(B:B,B2044,W:W,"가1")&gt;=2,30,0))+IF(COUNTIFS(B:B,B2044,W:W,"나1")&gt;=4,30,IF(COUNTIFS(B:B,B2044,W:W,"나1")=3,26,IF(COUNTIFS(B:B,B2044,W:W,"나1")=2,22,IF(COUNTIFS(B:B,B2044,W:W,"나1")=1,18,0)))))+MIN(30,IF(COUNTIFS(B:B,B2044,W:W,"가2")=1,25,IF(COUNTIFS(B:B,B2044,W:W,"가2")&gt;=2,30,0))+IF(COUNTIFS(B:B,B2044,W:W,"나2")=3,30,IF(COUNTIFS(B:B,B2044,W:W,"나2")=2,25,IF(COUNTIFS(B:B,B2044,W:W,"나2")=1,20,0)))),"비해당분야")</f>
        <v>비해당분야</v>
      </c>
      <c r="Z2044" s="4" t="str">
        <f>IF(R2044="C",VLOOKUP(K2044,'[1]자격증 backdata'!A:F,6,0),"비해당분야")</f>
        <v>비해당분야</v>
      </c>
      <c r="AA2044" s="4" t="str">
        <f>IF(R2044="C",SUMIF(B:B,B2044,Z:Z),"비해당분야")</f>
        <v>비해당분야</v>
      </c>
      <c r="AB2044" s="4" t="str">
        <f>IF(R2044="C",SUM(Y2044,AA2044),"비해당분야")</f>
        <v>비해당분야</v>
      </c>
      <c r="AC2044" s="4">
        <f>IF(R2044="C",AB2044,X2044)</f>
        <v>4</v>
      </c>
      <c r="AD2044" s="4">
        <f>VLOOKUP(K2044,'[1]자격증 backdata'!A:D,4,0)</f>
        <v>0</v>
      </c>
      <c r="AE2044" s="4">
        <f>IF(_xlfn.MAXIFS(AD:AD,B:B,B2044)&gt;10,10,_xlfn.MAXIFS(AD:AD,B:B,B2044))</f>
        <v>0</v>
      </c>
      <c r="AG2044" s="5" t="str">
        <f>VLOOKUP(K2044,'[1]자격증 backdata'!A:C,3,0)</f>
        <v>I</v>
      </c>
      <c r="AH2044" s="5">
        <f>COUNTIFS($B:$B,$B2044,$AG:$AG,AH$1)</f>
        <v>0</v>
      </c>
      <c r="AI2044" s="5">
        <f>COUNTIFS($B:$B,$B2044,$AG:$AG,AI$1)</f>
        <v>0</v>
      </c>
      <c r="AJ2044" s="5">
        <f>COUNTIFS($B:$B,$B2044,$AG:$AG,AJ$1)</f>
        <v>0</v>
      </c>
      <c r="AK2044" s="5">
        <f>COUNTIFS($B:$B,$B2044,$AG:$AG,AK$1)</f>
        <v>0</v>
      </c>
      <c r="AL2044" s="5">
        <f>COUNTIFS($B:$B,$B2044,$AG:$AG,AL$1)</f>
        <v>0</v>
      </c>
      <c r="AM2044" s="5">
        <f>COUNTIFS($B:$B,$B2044,$AG:$AG,AM$1)</f>
        <v>0</v>
      </c>
      <c r="AN2044" s="5">
        <f>COUNTIFS($B:$B,$B2044,$AG:$AG,AN$1)</f>
        <v>0</v>
      </c>
      <c r="AO2044" s="5">
        <f>COUNTIFS($B:$B,$B2044,$AG:$AG,AO$1)</f>
        <v>0</v>
      </c>
      <c r="AP2044" s="5">
        <f>COUNTIFS($B:$B,$B2044,$AG:$AG,AP$1)</f>
        <v>1</v>
      </c>
      <c r="AQ2044" s="5">
        <f>COUNTIFS($B:$B,$B2044,$AG:$AG,AQ$1)</f>
        <v>1</v>
      </c>
      <c r="AR2044" s="5">
        <f>COUNTIFS($B:$B,$B2044,$AG:$AG,AR$1)</f>
        <v>0</v>
      </c>
      <c r="AS2044" s="5">
        <f>COUNTIFS($B:$B,$B2044,$AG:$AG,AS$1)</f>
        <v>0</v>
      </c>
      <c r="AT2044" s="5">
        <f>COUNTIFS($B:$B,$B2044,$AG:$AG,AT$1)</f>
        <v>0</v>
      </c>
      <c r="AU2044" s="5">
        <f>COUNTIFS($B:$B,$B2044,$AG:$AG,AU$1)</f>
        <v>0</v>
      </c>
    </row>
    <row r="2045" spans="1:47" ht="15" customHeight="1" x14ac:dyDescent="0.35">
      <c r="A2045" s="6">
        <f>IF(B2044=B2045,A2044,A2044+1)</f>
        <v>719</v>
      </c>
      <c r="B2045" s="6" t="s">
        <v>2483</v>
      </c>
      <c r="C2045" s="6" t="s">
        <v>2482</v>
      </c>
      <c r="D2045" s="6" t="s">
        <v>2438</v>
      </c>
      <c r="E2045" s="6" t="s">
        <v>2437</v>
      </c>
      <c r="F2045" s="4" t="s">
        <v>7</v>
      </c>
      <c r="G2045" s="4" t="s">
        <v>8</v>
      </c>
      <c r="H2045" s="4" t="s">
        <v>7</v>
      </c>
      <c r="I2045" s="4">
        <v>2</v>
      </c>
      <c r="J2045" s="4" t="s">
        <v>364</v>
      </c>
      <c r="K2045" s="4" t="s">
        <v>2469</v>
      </c>
      <c r="L2045" s="4" t="s">
        <v>254</v>
      </c>
      <c r="M2045" s="4" t="s">
        <v>2481</v>
      </c>
      <c r="N2045" s="4" t="s">
        <v>361</v>
      </c>
      <c r="P2045" s="4" t="s">
        <v>669</v>
      </c>
      <c r="Q2045" s="4" t="s">
        <v>1475</v>
      </c>
      <c r="R2045" s="4" t="s">
        <v>2434</v>
      </c>
      <c r="S2045" s="5" t="str">
        <f>IF(P2045="심사불필요","-",VLOOKUP(K2045,'[1]자격증 backdata'!A:G,7,0))</f>
        <v>-</v>
      </c>
      <c r="T2045" s="5" t="str">
        <f>IF(S2045="-","-",IF(COUNTIFS(B:B,B2045,S:S,"필수")&gt;0,"자격요건충족","확인필요"))</f>
        <v>-</v>
      </c>
      <c r="U2045" s="5"/>
      <c r="W2045" s="5">
        <f>IF(Q2045="4급","심사불필요",VLOOKUP(K2045,'[1]자격증 backdata'!A:B,2,0))</f>
        <v>2</v>
      </c>
      <c r="X2045" s="4">
        <f>IF(R2045="A", MIN(20, SUMIFS(W:W, B:B, B2045, R:R, "A")),IF(R2045="B", MIN(30, SUMIFS(W:W, B:B, B2045, R:R, "B")),"비해당분야"))</f>
        <v>4</v>
      </c>
      <c r="Y2045" s="4" t="str">
        <f>IF(R2045="C",MIN(30,IF(COUNTIFS(B:B,B2045,W:W,"가1")=1,25,IF(COUNTIFS(B:B,B2045,W:W,"가1")&gt;=2,30,0))+IF(COUNTIFS(B:B,B2045,W:W,"나1")&gt;=4,30,IF(COUNTIFS(B:B,B2045,W:W,"나1")=3,26,IF(COUNTIFS(B:B,B2045,W:W,"나1")=2,22,IF(COUNTIFS(B:B,B2045,W:W,"나1")=1,18,0)))))+MIN(30,IF(COUNTIFS(B:B,B2045,W:W,"가2")=1,25,IF(COUNTIFS(B:B,B2045,W:W,"가2")&gt;=2,30,0))+IF(COUNTIFS(B:B,B2045,W:W,"나2")=3,30,IF(COUNTIFS(B:B,B2045,W:W,"나2")=2,25,IF(COUNTIFS(B:B,B2045,W:W,"나2")=1,20,0)))),"비해당분야")</f>
        <v>비해당분야</v>
      </c>
      <c r="Z2045" s="4" t="str">
        <f>IF(R2045="C",VLOOKUP(K2045,'[1]자격증 backdata'!A:F,6,0),"비해당분야")</f>
        <v>비해당분야</v>
      </c>
      <c r="AA2045" s="4" t="str">
        <f>IF(R2045="C",SUMIF(B:B,B2045,Z:Z),"비해당분야")</f>
        <v>비해당분야</v>
      </c>
      <c r="AB2045" s="4" t="str">
        <f>IF(R2045="C",SUM(Y2045,AA2045),"비해당분야")</f>
        <v>비해당분야</v>
      </c>
      <c r="AC2045" s="4">
        <f>IF(R2045="C",AB2045,X2045)</f>
        <v>4</v>
      </c>
      <c r="AD2045" s="4">
        <f>VLOOKUP(K2045,'[1]자격증 backdata'!A:D,4,0)</f>
        <v>0</v>
      </c>
      <c r="AE2045" s="4">
        <f>IF(_xlfn.MAXIFS(AD:AD,B:B,B2045)&gt;10,10,_xlfn.MAXIFS(AD:AD,B:B,B2045))</f>
        <v>0</v>
      </c>
      <c r="AG2045" s="5" t="str">
        <f>VLOOKUP(K2045,'[1]자격증 backdata'!A:C,3,0)</f>
        <v>J</v>
      </c>
      <c r="AH2045" s="5">
        <f>COUNTIFS($B:$B,$B2045,$AG:$AG,AH$1)</f>
        <v>0</v>
      </c>
      <c r="AI2045" s="5">
        <f>COUNTIFS($B:$B,$B2045,$AG:$AG,AI$1)</f>
        <v>0</v>
      </c>
      <c r="AJ2045" s="5">
        <f>COUNTIFS($B:$B,$B2045,$AG:$AG,AJ$1)</f>
        <v>0</v>
      </c>
      <c r="AK2045" s="5">
        <f>COUNTIFS($B:$B,$B2045,$AG:$AG,AK$1)</f>
        <v>0</v>
      </c>
      <c r="AL2045" s="5">
        <f>COUNTIFS($B:$B,$B2045,$AG:$AG,AL$1)</f>
        <v>0</v>
      </c>
      <c r="AM2045" s="5">
        <f>COUNTIFS($B:$B,$B2045,$AG:$AG,AM$1)</f>
        <v>0</v>
      </c>
      <c r="AN2045" s="5">
        <f>COUNTIFS($B:$B,$B2045,$AG:$AG,AN$1)</f>
        <v>0</v>
      </c>
      <c r="AO2045" s="5">
        <f>COUNTIFS($B:$B,$B2045,$AG:$AG,AO$1)</f>
        <v>0</v>
      </c>
      <c r="AP2045" s="5">
        <f>COUNTIFS($B:$B,$B2045,$AG:$AG,AP$1)</f>
        <v>1</v>
      </c>
      <c r="AQ2045" s="5">
        <f>COUNTIFS($B:$B,$B2045,$AG:$AG,AQ$1)</f>
        <v>1</v>
      </c>
      <c r="AR2045" s="5">
        <f>COUNTIFS($B:$B,$B2045,$AG:$AG,AR$1)</f>
        <v>0</v>
      </c>
      <c r="AS2045" s="5">
        <f>COUNTIFS($B:$B,$B2045,$AG:$AG,AS$1)</f>
        <v>0</v>
      </c>
      <c r="AT2045" s="5">
        <f>COUNTIFS($B:$B,$B2045,$AG:$AG,AT$1)</f>
        <v>0</v>
      </c>
      <c r="AU2045" s="5">
        <f>COUNTIFS($B:$B,$B2045,$AG:$AG,AU$1)</f>
        <v>0</v>
      </c>
    </row>
    <row r="2046" spans="1:47" ht="15" customHeight="1" x14ac:dyDescent="0.35">
      <c r="A2046" s="3">
        <f>IF(B2045=B2046,A2045,A2045+1)</f>
        <v>720</v>
      </c>
      <c r="B2046" s="3" t="s">
        <v>2480</v>
      </c>
      <c r="C2046" s="3" t="s">
        <v>2479</v>
      </c>
      <c r="D2046" s="3" t="s">
        <v>2438</v>
      </c>
      <c r="E2046" s="3" t="s">
        <v>2437</v>
      </c>
      <c r="F2046" s="4" t="s">
        <v>568</v>
      </c>
      <c r="G2046" s="4" t="s">
        <v>568</v>
      </c>
      <c r="H2046" s="4" t="s">
        <v>568</v>
      </c>
      <c r="I2046" s="3">
        <v>1</v>
      </c>
      <c r="J2046" s="3" t="s">
        <v>570</v>
      </c>
      <c r="K2046" s="3" t="s">
        <v>2476</v>
      </c>
      <c r="L2046" s="3" t="s">
        <v>568</v>
      </c>
      <c r="M2046" s="3" t="s">
        <v>568</v>
      </c>
      <c r="N2046" s="3" t="s">
        <v>568</v>
      </c>
      <c r="P2046" s="3" t="s">
        <v>669</v>
      </c>
      <c r="Q2046" s="3" t="s">
        <v>1475</v>
      </c>
      <c r="R2046" s="3" t="s">
        <v>2434</v>
      </c>
      <c r="S2046" s="2" t="str">
        <f>IF(P2046="심사불필요","-",VLOOKUP(K2046,'[1]자격증 backdata'!A:G,7,0))</f>
        <v>-</v>
      </c>
      <c r="T2046" s="2" t="str">
        <f>IF(S2046="-","-",IF(COUNTIFS(B:B,B2046,S:S,"필수")&gt;0,"자격요건충족","확인필요"))</f>
        <v>-</v>
      </c>
      <c r="U2046" s="2"/>
      <c r="W2046" s="2">
        <f>IF(Q2046="4급","심사불필요",VLOOKUP(K2046,'[1]자격증 backdata'!A:B,2,0))</f>
        <v>0</v>
      </c>
      <c r="X2046" s="3">
        <f>IF(R2046="A", MIN(20, SUMIFS(W:W, B:B, B2046, R:R, "A")),IF(R2046="B", MIN(30, SUMIFS(W:W, B:B, B2046, R:R, "B")),"비해당분야"))</f>
        <v>0</v>
      </c>
      <c r="Y2046" s="3" t="str">
        <f>IF(R2046="C",MIN(30,IF(COUNTIFS(B:B,B2046,W:W,"가1")=1,25,IF(COUNTIFS(B:B,B2046,W:W,"가1")&gt;=2,30,0))+IF(COUNTIFS(B:B,B2046,W:W,"나1")&gt;=4,30,IF(COUNTIFS(B:B,B2046,W:W,"나1")=3,26,IF(COUNTIFS(B:B,B2046,W:W,"나1")=2,22,IF(COUNTIFS(B:B,B2046,W:W,"나1")=1,18,0)))))+MIN(30,IF(COUNTIFS(B:B,B2046,W:W,"가2")=1,25,IF(COUNTIFS(B:B,B2046,W:W,"가2")&gt;=2,30,0))+IF(COUNTIFS(B:B,B2046,W:W,"나2")=3,30,IF(COUNTIFS(B:B,B2046,W:W,"나2")=2,25,IF(COUNTIFS(B:B,B2046,W:W,"나2")=1,20,0)))),"비해당분야")</f>
        <v>비해당분야</v>
      </c>
      <c r="Z2046" s="3" t="str">
        <f>IF(R2046="C",VLOOKUP(K2046,'[1]자격증 backdata'!A:F,6,0),"비해당분야")</f>
        <v>비해당분야</v>
      </c>
      <c r="AA2046" s="3" t="str">
        <f>IF(R2046="C",SUMIF(B:B,B2046,Z:Z),"비해당분야")</f>
        <v>비해당분야</v>
      </c>
      <c r="AB2046" s="3" t="str">
        <f>IF(R2046="C",SUM(Y2046,AA2046),"비해당분야")</f>
        <v>비해당분야</v>
      </c>
      <c r="AC2046" s="3">
        <f>IF(R2046="C",AB2046,X2046)</f>
        <v>0</v>
      </c>
      <c r="AD2046" s="3">
        <f>VLOOKUP(K2046,'[1]자격증 backdata'!A:D,4,0)</f>
        <v>0</v>
      </c>
      <c r="AE2046" s="3">
        <f>IF(_xlfn.MAXIFS(AD:AD,B:B,B2046)&gt;10,10,_xlfn.MAXIFS(AD:AD,B:B,B2046))</f>
        <v>0</v>
      </c>
      <c r="AG2046" s="2">
        <f>VLOOKUP(K2046,'[1]자격증 backdata'!A:C,3,0)</f>
        <v>0</v>
      </c>
      <c r="AH2046" s="2">
        <f>COUNTIFS($B:$B,$B2046,$AG:$AG,AH$1)</f>
        <v>0</v>
      </c>
      <c r="AI2046" s="2">
        <f>COUNTIFS($B:$B,$B2046,$AG:$AG,AI$1)</f>
        <v>0</v>
      </c>
      <c r="AJ2046" s="2">
        <f>COUNTIFS($B:$B,$B2046,$AG:$AG,AJ$1)</f>
        <v>0</v>
      </c>
      <c r="AK2046" s="2">
        <f>COUNTIFS($B:$B,$B2046,$AG:$AG,AK$1)</f>
        <v>0</v>
      </c>
      <c r="AL2046" s="2">
        <f>COUNTIFS($B:$B,$B2046,$AG:$AG,AL$1)</f>
        <v>0</v>
      </c>
      <c r="AM2046" s="2">
        <f>COUNTIFS($B:$B,$B2046,$AG:$AG,AM$1)</f>
        <v>0</v>
      </c>
      <c r="AN2046" s="2">
        <f>COUNTIFS($B:$B,$B2046,$AG:$AG,AN$1)</f>
        <v>0</v>
      </c>
      <c r="AO2046" s="2">
        <f>COUNTIFS($B:$B,$B2046,$AG:$AG,AO$1)</f>
        <v>0</v>
      </c>
      <c r="AP2046" s="2">
        <f>COUNTIFS($B:$B,$B2046,$AG:$AG,AP$1)</f>
        <v>0</v>
      </c>
      <c r="AQ2046" s="2">
        <f>COUNTIFS($B:$B,$B2046,$AG:$AG,AQ$1)</f>
        <v>0</v>
      </c>
      <c r="AR2046" s="2">
        <f>COUNTIFS($B:$B,$B2046,$AG:$AG,AR$1)</f>
        <v>0</v>
      </c>
      <c r="AS2046" s="2">
        <f>COUNTIFS($B:$B,$B2046,$AG:$AG,AS$1)</f>
        <v>0</v>
      </c>
      <c r="AT2046" s="2">
        <f>COUNTIFS($B:$B,$B2046,$AG:$AG,AT$1)</f>
        <v>0</v>
      </c>
      <c r="AU2046" s="2">
        <f>COUNTIFS($B:$B,$B2046,$AG:$AG,AU$1)</f>
        <v>0</v>
      </c>
    </row>
    <row r="2047" spans="1:47" ht="15" customHeight="1" x14ac:dyDescent="0.35">
      <c r="A2047" s="4">
        <f>IF(B2046=B2047,A2046,A2046+1)</f>
        <v>721</v>
      </c>
      <c r="B2047" s="4" t="s">
        <v>2478</v>
      </c>
      <c r="C2047" s="4" t="s">
        <v>2477</v>
      </c>
      <c r="D2047" s="4" t="s">
        <v>2438</v>
      </c>
      <c r="E2047" s="4" t="s">
        <v>2437</v>
      </c>
      <c r="F2047" s="4" t="s">
        <v>568</v>
      </c>
      <c r="G2047" s="4" t="s">
        <v>568</v>
      </c>
      <c r="H2047" s="4" t="s">
        <v>568</v>
      </c>
      <c r="I2047" s="4">
        <v>1</v>
      </c>
      <c r="J2047" s="4" t="s">
        <v>570</v>
      </c>
      <c r="K2047" s="4" t="s">
        <v>2476</v>
      </c>
      <c r="L2047" s="4" t="s">
        <v>568</v>
      </c>
      <c r="M2047" s="4" t="s">
        <v>568</v>
      </c>
      <c r="N2047" s="4" t="s">
        <v>568</v>
      </c>
      <c r="P2047" s="4" t="s">
        <v>669</v>
      </c>
      <c r="Q2047" s="4" t="s">
        <v>1475</v>
      </c>
      <c r="R2047" s="4" t="s">
        <v>2434</v>
      </c>
      <c r="S2047" s="5" t="str">
        <f>IF(P2047="심사불필요","-",VLOOKUP(K2047,'[1]자격증 backdata'!A:G,7,0))</f>
        <v>-</v>
      </c>
      <c r="T2047" s="5" t="str">
        <f>IF(S2047="-","-",IF(COUNTIFS(B:B,B2047,S:S,"필수")&gt;0,"자격요건충족","확인필요"))</f>
        <v>-</v>
      </c>
      <c r="U2047" s="5"/>
      <c r="W2047" s="5">
        <f>IF(Q2047="4급","심사불필요",VLOOKUP(K2047,'[1]자격증 backdata'!A:B,2,0))</f>
        <v>0</v>
      </c>
      <c r="X2047" s="4">
        <f>IF(R2047="A", MIN(20, SUMIFS(W:W, B:B, B2047, R:R, "A")),IF(R2047="B", MIN(30, SUMIFS(W:W, B:B, B2047, R:R, "B")),"비해당분야"))</f>
        <v>0</v>
      </c>
      <c r="Y2047" s="4" t="str">
        <f>IF(R2047="C",MIN(30,IF(COUNTIFS(B:B,B2047,W:W,"가1")=1,25,IF(COUNTIFS(B:B,B2047,W:W,"가1")&gt;=2,30,0))+IF(COUNTIFS(B:B,B2047,W:W,"나1")&gt;=4,30,IF(COUNTIFS(B:B,B2047,W:W,"나1")=3,26,IF(COUNTIFS(B:B,B2047,W:W,"나1")=2,22,IF(COUNTIFS(B:B,B2047,W:W,"나1")=1,18,0)))))+MIN(30,IF(COUNTIFS(B:B,B2047,W:W,"가2")=1,25,IF(COUNTIFS(B:B,B2047,W:W,"가2")&gt;=2,30,0))+IF(COUNTIFS(B:B,B2047,W:W,"나2")=3,30,IF(COUNTIFS(B:B,B2047,W:W,"나2")=2,25,IF(COUNTIFS(B:B,B2047,W:W,"나2")=1,20,0)))),"비해당분야")</f>
        <v>비해당분야</v>
      </c>
      <c r="Z2047" s="4" t="str">
        <f>IF(R2047="C",VLOOKUP(K2047,'[1]자격증 backdata'!A:F,6,0),"비해당분야")</f>
        <v>비해당분야</v>
      </c>
      <c r="AA2047" s="4" t="str">
        <f>IF(R2047="C",SUMIF(B:B,B2047,Z:Z),"비해당분야")</f>
        <v>비해당분야</v>
      </c>
      <c r="AB2047" s="4" t="str">
        <f>IF(R2047="C",SUM(Y2047,AA2047),"비해당분야")</f>
        <v>비해당분야</v>
      </c>
      <c r="AC2047" s="4">
        <f>IF(R2047="C",AB2047,X2047)</f>
        <v>0</v>
      </c>
      <c r="AD2047" s="4">
        <f>VLOOKUP(K2047,'[1]자격증 backdata'!A:D,4,0)</f>
        <v>0</v>
      </c>
      <c r="AE2047" s="4">
        <f>IF(_xlfn.MAXIFS(AD:AD,B:B,B2047)&gt;10,10,_xlfn.MAXIFS(AD:AD,B:B,B2047))</f>
        <v>0</v>
      </c>
      <c r="AG2047" s="5">
        <f>VLOOKUP(K2047,'[1]자격증 backdata'!A:C,3,0)</f>
        <v>0</v>
      </c>
      <c r="AH2047" s="5">
        <f>COUNTIFS($B:$B,$B2047,$AG:$AG,AH$1)</f>
        <v>0</v>
      </c>
      <c r="AI2047" s="5">
        <f>COUNTIFS($B:$B,$B2047,$AG:$AG,AI$1)</f>
        <v>0</v>
      </c>
      <c r="AJ2047" s="5">
        <f>COUNTIFS($B:$B,$B2047,$AG:$AG,AJ$1)</f>
        <v>0</v>
      </c>
      <c r="AK2047" s="5">
        <f>COUNTIFS($B:$B,$B2047,$AG:$AG,AK$1)</f>
        <v>0</v>
      </c>
      <c r="AL2047" s="5">
        <f>COUNTIFS($B:$B,$B2047,$AG:$AG,AL$1)</f>
        <v>0</v>
      </c>
      <c r="AM2047" s="5">
        <f>COUNTIFS($B:$B,$B2047,$AG:$AG,AM$1)</f>
        <v>0</v>
      </c>
      <c r="AN2047" s="5">
        <f>COUNTIFS($B:$B,$B2047,$AG:$AG,AN$1)</f>
        <v>0</v>
      </c>
      <c r="AO2047" s="5">
        <f>COUNTIFS($B:$B,$B2047,$AG:$AG,AO$1)</f>
        <v>0</v>
      </c>
      <c r="AP2047" s="5">
        <f>COUNTIFS($B:$B,$B2047,$AG:$AG,AP$1)</f>
        <v>0</v>
      </c>
      <c r="AQ2047" s="5">
        <f>COUNTIFS($B:$B,$B2047,$AG:$AG,AQ$1)</f>
        <v>0</v>
      </c>
      <c r="AR2047" s="5">
        <f>COUNTIFS($B:$B,$B2047,$AG:$AG,AR$1)</f>
        <v>0</v>
      </c>
      <c r="AS2047" s="5">
        <f>COUNTIFS($B:$B,$B2047,$AG:$AG,AS$1)</f>
        <v>0</v>
      </c>
      <c r="AT2047" s="5">
        <f>COUNTIFS($B:$B,$B2047,$AG:$AG,AT$1)</f>
        <v>0</v>
      </c>
      <c r="AU2047" s="5">
        <f>COUNTIFS($B:$B,$B2047,$AG:$AG,AU$1)</f>
        <v>0</v>
      </c>
    </row>
    <row r="2048" spans="1:47" ht="15" customHeight="1" x14ac:dyDescent="0.35">
      <c r="A2048" s="3">
        <f>IF(B2047=B2048,A2047,A2047+1)</f>
        <v>722</v>
      </c>
      <c r="B2048" s="3" t="s">
        <v>2472</v>
      </c>
      <c r="C2048" s="3" t="s">
        <v>2471</v>
      </c>
      <c r="D2048" s="3" t="s">
        <v>2438</v>
      </c>
      <c r="E2048" s="3" t="s">
        <v>2437</v>
      </c>
      <c r="F2048" s="4" t="s">
        <v>7</v>
      </c>
      <c r="G2048" s="4" t="s">
        <v>8</v>
      </c>
      <c r="H2048" s="4" t="s">
        <v>7</v>
      </c>
      <c r="I2048" s="3">
        <v>1</v>
      </c>
      <c r="J2048" s="3" t="s">
        <v>69</v>
      </c>
      <c r="K2048" s="3" t="s">
        <v>2436</v>
      </c>
      <c r="L2048" s="3" t="s">
        <v>36</v>
      </c>
      <c r="M2048" s="3" t="s">
        <v>2475</v>
      </c>
      <c r="N2048" s="3" t="s">
        <v>784</v>
      </c>
      <c r="P2048" s="3" t="s">
        <v>669</v>
      </c>
      <c r="Q2048" s="3" t="s">
        <v>1475</v>
      </c>
      <c r="R2048" s="3" t="s">
        <v>2434</v>
      </c>
      <c r="S2048" s="2" t="str">
        <f>IF(P2048="심사불필요","-",VLOOKUP(K2048,'[1]자격증 backdata'!A:G,7,0))</f>
        <v>-</v>
      </c>
      <c r="T2048" s="2" t="str">
        <f>IF(S2048="-","-",IF(COUNTIFS(B:B,B2048,S:S,"필수")&gt;0,"자격요건충족","확인필요"))</f>
        <v>-</v>
      </c>
      <c r="U2048" s="2"/>
      <c r="W2048" s="2">
        <f>IF(Q2048="4급","심사불필요",VLOOKUP(K2048,'[1]자격증 backdata'!A:B,2,0))</f>
        <v>0</v>
      </c>
      <c r="X2048" s="3">
        <f>IF(R2048="A", MIN(20, SUMIFS(W:W, B:B, B2048, R:R, "A")),IF(R2048="B", MIN(30, SUMIFS(W:W, B:B, B2048, R:R, "B")),"비해당분야"))</f>
        <v>8</v>
      </c>
      <c r="Y2048" s="3" t="str">
        <f>IF(R2048="C",MIN(30,IF(COUNTIFS(B:B,B2048,W:W,"가1")=1,25,IF(COUNTIFS(B:B,B2048,W:W,"가1")&gt;=2,30,0))+IF(COUNTIFS(B:B,B2048,W:W,"나1")&gt;=4,30,IF(COUNTIFS(B:B,B2048,W:W,"나1")=3,26,IF(COUNTIFS(B:B,B2048,W:W,"나1")=2,22,IF(COUNTIFS(B:B,B2048,W:W,"나1")=1,18,0)))))+MIN(30,IF(COUNTIFS(B:B,B2048,W:W,"가2")=1,25,IF(COUNTIFS(B:B,B2048,W:W,"가2")&gt;=2,30,0))+IF(COUNTIFS(B:B,B2048,W:W,"나2")=3,30,IF(COUNTIFS(B:B,B2048,W:W,"나2")=2,25,IF(COUNTIFS(B:B,B2048,W:W,"나2")=1,20,0)))),"비해당분야")</f>
        <v>비해당분야</v>
      </c>
      <c r="Z2048" s="3" t="str">
        <f>IF(R2048="C",VLOOKUP(K2048,'[1]자격증 backdata'!A:F,6,0),"비해당분야")</f>
        <v>비해당분야</v>
      </c>
      <c r="AA2048" s="3" t="str">
        <f>IF(R2048="C",SUMIF(B:B,B2048,Z:Z),"비해당분야")</f>
        <v>비해당분야</v>
      </c>
      <c r="AB2048" s="3" t="str">
        <f>IF(R2048="C",SUM(Y2048,AA2048),"비해당분야")</f>
        <v>비해당분야</v>
      </c>
      <c r="AC2048" s="3">
        <f>IF(R2048="C",AB2048,X2048)</f>
        <v>8</v>
      </c>
      <c r="AD2048" s="3">
        <f>VLOOKUP(K2048,'[1]자격증 backdata'!A:D,4,0)</f>
        <v>5</v>
      </c>
      <c r="AE2048" s="3">
        <f>IF(_xlfn.MAXIFS(AD:AD,B:B,B2048)&gt;10,10,_xlfn.MAXIFS(AD:AD,B:B,B2048))</f>
        <v>5</v>
      </c>
      <c r="AG2048" s="2">
        <f>VLOOKUP(K2048,'[1]자격증 backdata'!A:C,3,0)</f>
        <v>0</v>
      </c>
      <c r="AH2048" s="2">
        <f>COUNTIFS($B:$B,$B2048,$AG:$AG,AH$1)</f>
        <v>0</v>
      </c>
      <c r="AI2048" s="2">
        <f>COUNTIFS($B:$B,$B2048,$AG:$AG,AI$1)</f>
        <v>0</v>
      </c>
      <c r="AJ2048" s="2">
        <f>COUNTIFS($B:$B,$B2048,$AG:$AG,AJ$1)</f>
        <v>0</v>
      </c>
      <c r="AK2048" s="2">
        <f>COUNTIFS($B:$B,$B2048,$AG:$AG,AK$1)</f>
        <v>0</v>
      </c>
      <c r="AL2048" s="2">
        <f>COUNTIFS($B:$B,$B2048,$AG:$AG,AL$1)</f>
        <v>0</v>
      </c>
      <c r="AM2048" s="2">
        <f>COUNTIFS($B:$B,$B2048,$AG:$AG,AM$1)</f>
        <v>0</v>
      </c>
      <c r="AN2048" s="2">
        <f>COUNTIFS($B:$B,$B2048,$AG:$AG,AN$1)</f>
        <v>0</v>
      </c>
      <c r="AO2048" s="2">
        <f>COUNTIFS($B:$B,$B2048,$AG:$AG,AO$1)</f>
        <v>1</v>
      </c>
      <c r="AP2048" s="2">
        <f>COUNTIFS($B:$B,$B2048,$AG:$AG,AP$1)</f>
        <v>0</v>
      </c>
      <c r="AQ2048" s="2">
        <f>COUNTIFS($B:$B,$B2048,$AG:$AG,AQ$1)</f>
        <v>0</v>
      </c>
      <c r="AR2048" s="2">
        <f>COUNTIFS($B:$B,$B2048,$AG:$AG,AR$1)</f>
        <v>0</v>
      </c>
      <c r="AS2048" s="2">
        <f>COUNTIFS($B:$B,$B2048,$AG:$AG,AS$1)</f>
        <v>0</v>
      </c>
      <c r="AT2048" s="2">
        <f>COUNTIFS($B:$B,$B2048,$AG:$AG,AT$1)</f>
        <v>1</v>
      </c>
      <c r="AU2048" s="2">
        <f>COUNTIFS($B:$B,$B2048,$AG:$AG,AU$1)</f>
        <v>0</v>
      </c>
    </row>
    <row r="2049" spans="1:47" ht="15" customHeight="1" x14ac:dyDescent="0.35">
      <c r="A2049" s="7">
        <f>IF(B2048=B2049,A2048,A2048+1)</f>
        <v>722</v>
      </c>
      <c r="B2049" s="7" t="s">
        <v>2472</v>
      </c>
      <c r="C2049" s="7" t="s">
        <v>2471</v>
      </c>
      <c r="D2049" s="7" t="s">
        <v>2438</v>
      </c>
      <c r="E2049" s="7" t="s">
        <v>2437</v>
      </c>
      <c r="F2049" s="4" t="s">
        <v>7</v>
      </c>
      <c r="G2049" s="4" t="s">
        <v>8</v>
      </c>
      <c r="H2049" s="4" t="s">
        <v>7</v>
      </c>
      <c r="I2049" s="3">
        <v>2</v>
      </c>
      <c r="J2049" s="3" t="s">
        <v>106</v>
      </c>
      <c r="K2049" s="3" t="s">
        <v>2453</v>
      </c>
      <c r="L2049" s="3" t="s">
        <v>55</v>
      </c>
      <c r="M2049" s="3" t="s">
        <v>2474</v>
      </c>
      <c r="N2049" s="3" t="s">
        <v>2473</v>
      </c>
      <c r="P2049" s="3" t="s">
        <v>669</v>
      </c>
      <c r="Q2049" s="3" t="s">
        <v>1475</v>
      </c>
      <c r="R2049" s="3" t="s">
        <v>2434</v>
      </c>
      <c r="S2049" s="2" t="str">
        <f>IF(P2049="심사불필요","-",VLOOKUP(K2049,'[1]자격증 backdata'!A:G,7,0))</f>
        <v>-</v>
      </c>
      <c r="T2049" s="2" t="str">
        <f>IF(S2049="-","-",IF(COUNTIFS(B:B,B2049,S:S,"필수")&gt;0,"자격요건충족","확인필요"))</f>
        <v>-</v>
      </c>
      <c r="U2049" s="2"/>
      <c r="W2049" s="2">
        <f>IF(Q2049="4급","심사불필요",VLOOKUP(K2049,'[1]자격증 backdata'!A:B,2,0))</f>
        <v>4</v>
      </c>
      <c r="X2049" s="3">
        <f>IF(R2049="A", MIN(20, SUMIFS(W:W, B:B, B2049, R:R, "A")),IF(R2049="B", MIN(30, SUMIFS(W:W, B:B, B2049, R:R, "B")),"비해당분야"))</f>
        <v>8</v>
      </c>
      <c r="Y2049" s="3" t="str">
        <f>IF(R2049="C",MIN(30,IF(COUNTIFS(B:B,B2049,W:W,"가1")=1,25,IF(COUNTIFS(B:B,B2049,W:W,"가1")&gt;=2,30,0))+IF(COUNTIFS(B:B,B2049,W:W,"나1")&gt;=4,30,IF(COUNTIFS(B:B,B2049,W:W,"나1")=3,26,IF(COUNTIFS(B:B,B2049,W:W,"나1")=2,22,IF(COUNTIFS(B:B,B2049,W:W,"나1")=1,18,0)))))+MIN(30,IF(COUNTIFS(B:B,B2049,W:W,"가2")=1,25,IF(COUNTIFS(B:B,B2049,W:W,"가2")&gt;=2,30,0))+IF(COUNTIFS(B:B,B2049,W:W,"나2")=3,30,IF(COUNTIFS(B:B,B2049,W:W,"나2")=2,25,IF(COUNTIFS(B:B,B2049,W:W,"나2")=1,20,0)))),"비해당분야")</f>
        <v>비해당분야</v>
      </c>
      <c r="Z2049" s="3" t="str">
        <f>IF(R2049="C",VLOOKUP(K2049,'[1]자격증 backdata'!A:F,6,0),"비해당분야")</f>
        <v>비해당분야</v>
      </c>
      <c r="AA2049" s="3" t="str">
        <f>IF(R2049="C",SUMIF(B:B,B2049,Z:Z),"비해당분야")</f>
        <v>비해당분야</v>
      </c>
      <c r="AB2049" s="3" t="str">
        <f>IF(R2049="C",SUM(Y2049,AA2049),"비해당분야")</f>
        <v>비해당분야</v>
      </c>
      <c r="AC2049" s="3">
        <f>IF(R2049="C",AB2049,X2049)</f>
        <v>8</v>
      </c>
      <c r="AD2049" s="3">
        <f>VLOOKUP(K2049,'[1]자격증 backdata'!A:D,4,0)</f>
        <v>0</v>
      </c>
      <c r="AE2049" s="3">
        <f>IF(_xlfn.MAXIFS(AD:AD,B:B,B2049)&gt;10,10,_xlfn.MAXIFS(AD:AD,B:B,B2049))</f>
        <v>5</v>
      </c>
      <c r="AG2049" s="2" t="str">
        <f>VLOOKUP(K2049,'[1]자격증 backdata'!A:C,3,0)</f>
        <v>M</v>
      </c>
      <c r="AH2049" s="2">
        <f>COUNTIFS($B:$B,$B2049,$AG:$AG,AH$1)</f>
        <v>0</v>
      </c>
      <c r="AI2049" s="2">
        <f>COUNTIFS($B:$B,$B2049,$AG:$AG,AI$1)</f>
        <v>0</v>
      </c>
      <c r="AJ2049" s="2">
        <f>COUNTIFS($B:$B,$B2049,$AG:$AG,AJ$1)</f>
        <v>0</v>
      </c>
      <c r="AK2049" s="2">
        <f>COUNTIFS($B:$B,$B2049,$AG:$AG,AK$1)</f>
        <v>0</v>
      </c>
      <c r="AL2049" s="2">
        <f>COUNTIFS($B:$B,$B2049,$AG:$AG,AL$1)</f>
        <v>0</v>
      </c>
      <c r="AM2049" s="2">
        <f>COUNTIFS($B:$B,$B2049,$AG:$AG,AM$1)</f>
        <v>0</v>
      </c>
      <c r="AN2049" s="2">
        <f>COUNTIFS($B:$B,$B2049,$AG:$AG,AN$1)</f>
        <v>0</v>
      </c>
      <c r="AO2049" s="2">
        <f>COUNTIFS($B:$B,$B2049,$AG:$AG,AO$1)</f>
        <v>1</v>
      </c>
      <c r="AP2049" s="2">
        <f>COUNTIFS($B:$B,$B2049,$AG:$AG,AP$1)</f>
        <v>0</v>
      </c>
      <c r="AQ2049" s="2">
        <f>COUNTIFS($B:$B,$B2049,$AG:$AG,AQ$1)</f>
        <v>0</v>
      </c>
      <c r="AR2049" s="2">
        <f>COUNTIFS($B:$B,$B2049,$AG:$AG,AR$1)</f>
        <v>0</v>
      </c>
      <c r="AS2049" s="2">
        <f>COUNTIFS($B:$B,$B2049,$AG:$AG,AS$1)</f>
        <v>0</v>
      </c>
      <c r="AT2049" s="2">
        <f>COUNTIFS($B:$B,$B2049,$AG:$AG,AT$1)</f>
        <v>1</v>
      </c>
      <c r="AU2049" s="2">
        <f>COUNTIFS($B:$B,$B2049,$AG:$AG,AU$1)</f>
        <v>0</v>
      </c>
    </row>
    <row r="2050" spans="1:47" ht="15" customHeight="1" x14ac:dyDescent="0.35">
      <c r="A2050" s="7">
        <f>IF(B2049=B2050,A2049,A2049+1)</f>
        <v>722</v>
      </c>
      <c r="B2050" s="7" t="s">
        <v>2472</v>
      </c>
      <c r="C2050" s="7" t="s">
        <v>2471</v>
      </c>
      <c r="D2050" s="7" t="s">
        <v>2438</v>
      </c>
      <c r="E2050" s="7" t="s">
        <v>2437</v>
      </c>
      <c r="F2050" s="4" t="s">
        <v>7</v>
      </c>
      <c r="G2050" s="4" t="s">
        <v>8</v>
      </c>
      <c r="H2050" s="4" t="s">
        <v>7</v>
      </c>
      <c r="I2050" s="3">
        <v>3</v>
      </c>
      <c r="J2050" s="3" t="s">
        <v>653</v>
      </c>
      <c r="K2050" s="3" t="s">
        <v>2450</v>
      </c>
      <c r="L2050" s="3" t="s">
        <v>55</v>
      </c>
      <c r="M2050" s="3" t="s">
        <v>2470</v>
      </c>
      <c r="N2050" s="3" t="s">
        <v>649</v>
      </c>
      <c r="P2050" s="3" t="s">
        <v>669</v>
      </c>
      <c r="Q2050" s="3" t="s">
        <v>1475</v>
      </c>
      <c r="R2050" s="3" t="s">
        <v>2434</v>
      </c>
      <c r="S2050" s="2" t="str">
        <f>IF(P2050="심사불필요","-",VLOOKUP(K2050,'[1]자격증 backdata'!A:G,7,0))</f>
        <v>-</v>
      </c>
      <c r="T2050" s="2" t="str">
        <f>IF(S2050="-","-",IF(COUNTIFS(B:B,B2050,S:S,"필수")&gt;0,"자격요건충족","확인필요"))</f>
        <v>-</v>
      </c>
      <c r="U2050" s="2"/>
      <c r="W2050" s="2">
        <f>IF(Q2050="4급","심사불필요",VLOOKUP(K2050,'[1]자격증 backdata'!A:B,2,0))</f>
        <v>4</v>
      </c>
      <c r="X2050" s="3">
        <f>IF(R2050="A", MIN(20, SUMIFS(W:W, B:B, B2050, R:R, "A")),IF(R2050="B", MIN(30, SUMIFS(W:W, B:B, B2050, R:R, "B")),"비해당분야"))</f>
        <v>8</v>
      </c>
      <c r="Y2050" s="3" t="str">
        <f>IF(R2050="C",MIN(30,IF(COUNTIFS(B:B,B2050,W:W,"가1")=1,25,IF(COUNTIFS(B:B,B2050,W:W,"가1")&gt;=2,30,0))+IF(COUNTIFS(B:B,B2050,W:W,"나1")&gt;=4,30,IF(COUNTIFS(B:B,B2050,W:W,"나1")=3,26,IF(COUNTIFS(B:B,B2050,W:W,"나1")=2,22,IF(COUNTIFS(B:B,B2050,W:W,"나1")=1,18,0)))))+MIN(30,IF(COUNTIFS(B:B,B2050,W:W,"가2")=1,25,IF(COUNTIFS(B:B,B2050,W:W,"가2")&gt;=2,30,0))+IF(COUNTIFS(B:B,B2050,W:W,"나2")=3,30,IF(COUNTIFS(B:B,B2050,W:W,"나2")=2,25,IF(COUNTIFS(B:B,B2050,W:W,"나2")=1,20,0)))),"비해당분야")</f>
        <v>비해당분야</v>
      </c>
      <c r="Z2050" s="3" t="str">
        <f>IF(R2050="C",VLOOKUP(K2050,'[1]자격증 backdata'!A:F,6,0),"비해당분야")</f>
        <v>비해당분야</v>
      </c>
      <c r="AA2050" s="3" t="str">
        <f>IF(R2050="C",SUMIF(B:B,B2050,Z:Z),"비해당분야")</f>
        <v>비해당분야</v>
      </c>
      <c r="AB2050" s="3" t="str">
        <f>IF(R2050="C",SUM(Y2050,AA2050),"비해당분야")</f>
        <v>비해당분야</v>
      </c>
      <c r="AC2050" s="3">
        <f>IF(R2050="C",AB2050,X2050)</f>
        <v>8</v>
      </c>
      <c r="AD2050" s="3">
        <f>VLOOKUP(K2050,'[1]자격증 backdata'!A:D,4,0)</f>
        <v>0</v>
      </c>
      <c r="AE2050" s="3">
        <f>IF(_xlfn.MAXIFS(AD:AD,B:B,B2050)&gt;10,10,_xlfn.MAXIFS(AD:AD,B:B,B2050))</f>
        <v>5</v>
      </c>
      <c r="AG2050" s="2" t="str">
        <f>VLOOKUP(K2050,'[1]자격증 backdata'!A:C,3,0)</f>
        <v>H</v>
      </c>
      <c r="AH2050" s="2">
        <f>COUNTIFS($B:$B,$B2050,$AG:$AG,AH$1)</f>
        <v>0</v>
      </c>
      <c r="AI2050" s="2">
        <f>COUNTIFS($B:$B,$B2050,$AG:$AG,AI$1)</f>
        <v>0</v>
      </c>
      <c r="AJ2050" s="2">
        <f>COUNTIFS($B:$B,$B2050,$AG:$AG,AJ$1)</f>
        <v>0</v>
      </c>
      <c r="AK2050" s="2">
        <f>COUNTIFS($B:$B,$B2050,$AG:$AG,AK$1)</f>
        <v>0</v>
      </c>
      <c r="AL2050" s="2">
        <f>COUNTIFS($B:$B,$B2050,$AG:$AG,AL$1)</f>
        <v>0</v>
      </c>
      <c r="AM2050" s="2">
        <f>COUNTIFS($B:$B,$B2050,$AG:$AG,AM$1)</f>
        <v>0</v>
      </c>
      <c r="AN2050" s="2">
        <f>COUNTIFS($B:$B,$B2050,$AG:$AG,AN$1)</f>
        <v>0</v>
      </c>
      <c r="AO2050" s="2">
        <f>COUNTIFS($B:$B,$B2050,$AG:$AG,AO$1)</f>
        <v>1</v>
      </c>
      <c r="AP2050" s="2">
        <f>COUNTIFS($B:$B,$B2050,$AG:$AG,AP$1)</f>
        <v>0</v>
      </c>
      <c r="AQ2050" s="2">
        <f>COUNTIFS($B:$B,$B2050,$AG:$AG,AQ$1)</f>
        <v>0</v>
      </c>
      <c r="AR2050" s="2">
        <f>COUNTIFS($B:$B,$B2050,$AG:$AG,AR$1)</f>
        <v>0</v>
      </c>
      <c r="AS2050" s="2">
        <f>COUNTIFS($B:$B,$B2050,$AG:$AG,AS$1)</f>
        <v>0</v>
      </c>
      <c r="AT2050" s="2">
        <f>COUNTIFS($B:$B,$B2050,$AG:$AG,AT$1)</f>
        <v>1</v>
      </c>
      <c r="AU2050" s="2">
        <f>COUNTIFS($B:$B,$B2050,$AG:$AG,AU$1)</f>
        <v>0</v>
      </c>
    </row>
    <row r="2051" spans="1:47" ht="15" customHeight="1" x14ac:dyDescent="0.35">
      <c r="A2051" s="4">
        <f>IF(B2050=B2051,A2050,A2050+1)</f>
        <v>723</v>
      </c>
      <c r="B2051" s="4" t="s">
        <v>2466</v>
      </c>
      <c r="C2051" s="4" t="s">
        <v>2465</v>
      </c>
      <c r="D2051" s="4" t="s">
        <v>2438</v>
      </c>
      <c r="E2051" s="4" t="s">
        <v>2437</v>
      </c>
      <c r="F2051" s="4" t="s">
        <v>7</v>
      </c>
      <c r="G2051" s="4" t="s">
        <v>8</v>
      </c>
      <c r="H2051" s="4" t="s">
        <v>7</v>
      </c>
      <c r="I2051" s="4">
        <v>1</v>
      </c>
      <c r="J2051" s="4" t="s">
        <v>364</v>
      </c>
      <c r="K2051" s="4" t="s">
        <v>2469</v>
      </c>
      <c r="L2051" s="4" t="s">
        <v>254</v>
      </c>
      <c r="M2051" s="4" t="s">
        <v>2468</v>
      </c>
      <c r="N2051" s="4" t="s">
        <v>2467</v>
      </c>
      <c r="P2051" s="4" t="s">
        <v>669</v>
      </c>
      <c r="Q2051" s="4" t="s">
        <v>1475</v>
      </c>
      <c r="R2051" s="4" t="s">
        <v>2434</v>
      </c>
      <c r="S2051" s="5" t="str">
        <f>IF(P2051="심사불필요","-",VLOOKUP(K2051,'[1]자격증 backdata'!A:G,7,0))</f>
        <v>-</v>
      </c>
      <c r="T2051" s="5" t="str">
        <f>IF(S2051="-","-",IF(COUNTIFS(B:B,B2051,S:S,"필수")&gt;0,"자격요건충족","확인필요"))</f>
        <v>-</v>
      </c>
      <c r="U2051" s="5"/>
      <c r="W2051" s="5">
        <f>IF(Q2051="4급","심사불필요",VLOOKUP(K2051,'[1]자격증 backdata'!A:B,2,0))</f>
        <v>2</v>
      </c>
      <c r="X2051" s="4">
        <f>IF(R2051="A", MIN(20, SUMIFS(W:W, B:B, B2051, R:R, "A")),IF(R2051="B", MIN(30, SUMIFS(W:W, B:B, B2051, R:R, "B")),"비해당분야"))</f>
        <v>4</v>
      </c>
      <c r="Y2051" s="4" t="str">
        <f>IF(R2051="C",MIN(30,IF(COUNTIFS(B:B,B2051,W:W,"가1")=1,25,IF(COUNTIFS(B:B,B2051,W:W,"가1")&gt;=2,30,0))+IF(COUNTIFS(B:B,B2051,W:W,"나1")&gt;=4,30,IF(COUNTIFS(B:B,B2051,W:W,"나1")=3,26,IF(COUNTIFS(B:B,B2051,W:W,"나1")=2,22,IF(COUNTIFS(B:B,B2051,W:W,"나1")=1,18,0)))))+MIN(30,IF(COUNTIFS(B:B,B2051,W:W,"가2")=1,25,IF(COUNTIFS(B:B,B2051,W:W,"가2")&gt;=2,30,0))+IF(COUNTIFS(B:B,B2051,W:W,"나2")=3,30,IF(COUNTIFS(B:B,B2051,W:W,"나2")=2,25,IF(COUNTIFS(B:B,B2051,W:W,"나2")=1,20,0)))),"비해당분야")</f>
        <v>비해당분야</v>
      </c>
      <c r="Z2051" s="4" t="str">
        <f>IF(R2051="C",VLOOKUP(K2051,'[1]자격증 backdata'!A:F,6,0),"비해당분야")</f>
        <v>비해당분야</v>
      </c>
      <c r="AA2051" s="4" t="str">
        <f>IF(R2051="C",SUMIF(B:B,B2051,Z:Z),"비해당분야")</f>
        <v>비해당분야</v>
      </c>
      <c r="AB2051" s="4" t="str">
        <f>IF(R2051="C",SUM(Y2051,AA2051),"비해당분야")</f>
        <v>비해당분야</v>
      </c>
      <c r="AC2051" s="4">
        <f>IF(R2051="C",AB2051,X2051)</f>
        <v>4</v>
      </c>
      <c r="AD2051" s="4">
        <f>VLOOKUP(K2051,'[1]자격증 backdata'!A:D,4,0)</f>
        <v>0</v>
      </c>
      <c r="AE2051" s="4">
        <f>IF(_xlfn.MAXIFS(AD:AD,B:B,B2051)&gt;10,10,_xlfn.MAXIFS(AD:AD,B:B,B2051))</f>
        <v>0</v>
      </c>
      <c r="AG2051" s="5" t="str">
        <f>VLOOKUP(K2051,'[1]자격증 backdata'!A:C,3,0)</f>
        <v>J</v>
      </c>
      <c r="AH2051" s="5">
        <f>COUNTIFS($B:$B,$B2051,$AG:$AG,AH$1)</f>
        <v>0</v>
      </c>
      <c r="AI2051" s="5">
        <f>COUNTIFS($B:$B,$B2051,$AG:$AG,AI$1)</f>
        <v>0</v>
      </c>
      <c r="AJ2051" s="5">
        <f>COUNTIFS($B:$B,$B2051,$AG:$AG,AJ$1)</f>
        <v>0</v>
      </c>
      <c r="AK2051" s="5">
        <f>COUNTIFS($B:$B,$B2051,$AG:$AG,AK$1)</f>
        <v>0</v>
      </c>
      <c r="AL2051" s="5">
        <f>COUNTIFS($B:$B,$B2051,$AG:$AG,AL$1)</f>
        <v>0</v>
      </c>
      <c r="AM2051" s="5">
        <f>COUNTIFS($B:$B,$B2051,$AG:$AG,AM$1)</f>
        <v>0</v>
      </c>
      <c r="AN2051" s="5">
        <f>COUNTIFS($B:$B,$B2051,$AG:$AG,AN$1)</f>
        <v>0</v>
      </c>
      <c r="AO2051" s="5">
        <f>COUNTIFS($B:$B,$B2051,$AG:$AG,AO$1)</f>
        <v>0</v>
      </c>
      <c r="AP2051" s="5">
        <f>COUNTIFS($B:$B,$B2051,$AG:$AG,AP$1)</f>
        <v>0</v>
      </c>
      <c r="AQ2051" s="5">
        <f>COUNTIFS($B:$B,$B2051,$AG:$AG,AQ$1)</f>
        <v>1</v>
      </c>
      <c r="AR2051" s="5">
        <f>COUNTIFS($B:$B,$B2051,$AG:$AG,AR$1)</f>
        <v>0</v>
      </c>
      <c r="AS2051" s="5">
        <f>COUNTIFS($B:$B,$B2051,$AG:$AG,AS$1)</f>
        <v>0</v>
      </c>
      <c r="AT2051" s="5">
        <f>COUNTIFS($B:$B,$B2051,$AG:$AG,AT$1)</f>
        <v>0</v>
      </c>
      <c r="AU2051" s="5">
        <f>COUNTIFS($B:$B,$B2051,$AG:$AG,AU$1)</f>
        <v>0</v>
      </c>
    </row>
    <row r="2052" spans="1:47" ht="15" customHeight="1" x14ac:dyDescent="0.35">
      <c r="A2052" s="6">
        <f>IF(B2051=B2052,A2051,A2051+1)</f>
        <v>723</v>
      </c>
      <c r="B2052" s="6" t="s">
        <v>2466</v>
      </c>
      <c r="C2052" s="6" t="s">
        <v>2465</v>
      </c>
      <c r="D2052" s="6" t="s">
        <v>2438</v>
      </c>
      <c r="E2052" s="6" t="s">
        <v>2437</v>
      </c>
      <c r="F2052" s="4" t="s">
        <v>7</v>
      </c>
      <c r="G2052" s="4" t="s">
        <v>8</v>
      </c>
      <c r="H2052" s="4" t="s">
        <v>7</v>
      </c>
      <c r="I2052" s="4">
        <v>2</v>
      </c>
      <c r="J2052" s="4" t="s">
        <v>241</v>
      </c>
      <c r="K2052" s="4" t="s">
        <v>2464</v>
      </c>
      <c r="L2052" s="4" t="s">
        <v>4</v>
      </c>
      <c r="M2052" s="4" t="s">
        <v>2463</v>
      </c>
      <c r="N2052" s="4" t="s">
        <v>2462</v>
      </c>
      <c r="P2052" s="4" t="s">
        <v>669</v>
      </c>
      <c r="Q2052" s="4" t="s">
        <v>1475</v>
      </c>
      <c r="R2052" s="4" t="s">
        <v>2434</v>
      </c>
      <c r="S2052" s="5" t="str">
        <f>IF(P2052="심사불필요","-",VLOOKUP(K2052,'[1]자격증 backdata'!A:G,7,0))</f>
        <v>-</v>
      </c>
      <c r="T2052" s="5" t="str">
        <f>IF(S2052="-","-",IF(COUNTIFS(B:B,B2052,S:S,"필수")&gt;0,"자격요건충족","확인필요"))</f>
        <v>-</v>
      </c>
      <c r="U2052" s="5"/>
      <c r="W2052" s="5">
        <f>IF(Q2052="4급","심사불필요",VLOOKUP(K2052,'[1]자격증 backdata'!A:B,2,0))</f>
        <v>2</v>
      </c>
      <c r="X2052" s="4">
        <f>IF(R2052="A", MIN(20, SUMIFS(W:W, B:B, B2052, R:R, "A")),IF(R2052="B", MIN(30, SUMIFS(W:W, B:B, B2052, R:R, "B")),"비해당분야"))</f>
        <v>4</v>
      </c>
      <c r="Y2052" s="4" t="str">
        <f>IF(R2052="C",MIN(30,IF(COUNTIFS(B:B,B2052,W:W,"가1")=1,25,IF(COUNTIFS(B:B,B2052,W:W,"가1")&gt;=2,30,0))+IF(COUNTIFS(B:B,B2052,W:W,"나1")&gt;=4,30,IF(COUNTIFS(B:B,B2052,W:W,"나1")=3,26,IF(COUNTIFS(B:B,B2052,W:W,"나1")=2,22,IF(COUNTIFS(B:B,B2052,W:W,"나1")=1,18,0)))))+MIN(30,IF(COUNTIFS(B:B,B2052,W:W,"가2")=1,25,IF(COUNTIFS(B:B,B2052,W:W,"가2")&gt;=2,30,0))+IF(COUNTIFS(B:B,B2052,W:W,"나2")=3,30,IF(COUNTIFS(B:B,B2052,W:W,"나2")=2,25,IF(COUNTIFS(B:B,B2052,W:W,"나2")=1,20,0)))),"비해당분야")</f>
        <v>비해당분야</v>
      </c>
      <c r="Z2052" s="4" t="str">
        <f>IF(R2052="C",VLOOKUP(K2052,'[1]자격증 backdata'!A:F,6,0),"비해당분야")</f>
        <v>비해당분야</v>
      </c>
      <c r="AA2052" s="4" t="str">
        <f>IF(R2052="C",SUMIF(B:B,B2052,Z:Z),"비해당분야")</f>
        <v>비해당분야</v>
      </c>
      <c r="AB2052" s="4" t="str">
        <f>IF(R2052="C",SUM(Y2052,AA2052),"비해당분야")</f>
        <v>비해당분야</v>
      </c>
      <c r="AC2052" s="4">
        <f>IF(R2052="C",AB2052,X2052)</f>
        <v>4</v>
      </c>
      <c r="AD2052" s="4">
        <f>VLOOKUP(K2052,'[1]자격증 backdata'!A:D,4,0)</f>
        <v>0</v>
      </c>
      <c r="AE2052" s="4">
        <f>IF(_xlfn.MAXIFS(AD:AD,B:B,B2052)&gt;10,10,_xlfn.MAXIFS(AD:AD,B:B,B2052))</f>
        <v>0</v>
      </c>
      <c r="AG2052" s="5">
        <f>VLOOKUP(K2052,'[1]자격증 backdata'!A:C,3,0)</f>
        <v>0</v>
      </c>
      <c r="AH2052" s="5">
        <f>COUNTIFS($B:$B,$B2052,$AG:$AG,AH$1)</f>
        <v>0</v>
      </c>
      <c r="AI2052" s="5">
        <f>COUNTIFS($B:$B,$B2052,$AG:$AG,AI$1)</f>
        <v>0</v>
      </c>
      <c r="AJ2052" s="5">
        <f>COUNTIFS($B:$B,$B2052,$AG:$AG,AJ$1)</f>
        <v>0</v>
      </c>
      <c r="AK2052" s="5">
        <f>COUNTIFS($B:$B,$B2052,$AG:$AG,AK$1)</f>
        <v>0</v>
      </c>
      <c r="AL2052" s="5">
        <f>COUNTIFS($B:$B,$B2052,$AG:$AG,AL$1)</f>
        <v>0</v>
      </c>
      <c r="AM2052" s="5">
        <f>COUNTIFS($B:$B,$B2052,$AG:$AG,AM$1)</f>
        <v>0</v>
      </c>
      <c r="AN2052" s="5">
        <f>COUNTIFS($B:$B,$B2052,$AG:$AG,AN$1)</f>
        <v>0</v>
      </c>
      <c r="AO2052" s="5">
        <f>COUNTIFS($B:$B,$B2052,$AG:$AG,AO$1)</f>
        <v>0</v>
      </c>
      <c r="AP2052" s="5">
        <f>COUNTIFS($B:$B,$B2052,$AG:$AG,AP$1)</f>
        <v>0</v>
      </c>
      <c r="AQ2052" s="5">
        <f>COUNTIFS($B:$B,$B2052,$AG:$AG,AQ$1)</f>
        <v>1</v>
      </c>
      <c r="AR2052" s="5">
        <f>COUNTIFS($B:$B,$B2052,$AG:$AG,AR$1)</f>
        <v>0</v>
      </c>
      <c r="AS2052" s="5">
        <f>COUNTIFS($B:$B,$B2052,$AG:$AG,AS$1)</f>
        <v>0</v>
      </c>
      <c r="AT2052" s="5">
        <f>COUNTIFS($B:$B,$B2052,$AG:$AG,AT$1)</f>
        <v>0</v>
      </c>
      <c r="AU2052" s="5">
        <f>COUNTIFS($B:$B,$B2052,$AG:$AG,AU$1)</f>
        <v>0</v>
      </c>
    </row>
    <row r="2053" spans="1:47" ht="15" customHeight="1" x14ac:dyDescent="0.35">
      <c r="A2053" s="3">
        <f>IF(B2052=B2053,A2052,A2052+1)</f>
        <v>724</v>
      </c>
      <c r="B2053" s="3" t="s">
        <v>2459</v>
      </c>
      <c r="C2053" s="3" t="s">
        <v>2458</v>
      </c>
      <c r="D2053" s="3" t="s">
        <v>2438</v>
      </c>
      <c r="E2053" s="3" t="s">
        <v>2437</v>
      </c>
      <c r="F2053" s="4" t="s">
        <v>7</v>
      </c>
      <c r="G2053" s="4" t="s">
        <v>8</v>
      </c>
      <c r="H2053" s="4" t="s">
        <v>7</v>
      </c>
      <c r="I2053" s="3">
        <v>1</v>
      </c>
      <c r="J2053" s="3" t="s">
        <v>38</v>
      </c>
      <c r="K2053" s="3" t="s">
        <v>2461</v>
      </c>
      <c r="L2053" s="3" t="s">
        <v>36</v>
      </c>
      <c r="M2053" s="3" t="s">
        <v>2460</v>
      </c>
      <c r="N2053" s="3" t="s">
        <v>1619</v>
      </c>
      <c r="P2053" s="3" t="s">
        <v>669</v>
      </c>
      <c r="Q2053" s="3" t="s">
        <v>1475</v>
      </c>
      <c r="R2053" s="3" t="s">
        <v>2434</v>
      </c>
      <c r="S2053" s="2" t="str">
        <f>IF(P2053="심사불필요","-",VLOOKUP(K2053,'[1]자격증 backdata'!A:G,7,0))</f>
        <v>-</v>
      </c>
      <c r="T2053" s="2" t="str">
        <f>IF(S2053="-","-",IF(COUNTIFS(B:B,B2053,S:S,"필수")&gt;0,"자격요건충족","확인필요"))</f>
        <v>-</v>
      </c>
      <c r="U2053" s="2"/>
      <c r="W2053" s="2">
        <f>IF(Q2053="4급","심사불필요",VLOOKUP(K2053,'[1]자격증 backdata'!A:B,2,0))</f>
        <v>0</v>
      </c>
      <c r="X2053" s="3">
        <f>IF(R2053="A", MIN(20, SUMIFS(W:W, B:B, B2053, R:R, "A")),IF(R2053="B", MIN(30, SUMIFS(W:W, B:B, B2053, R:R, "B")),"비해당분야"))</f>
        <v>4</v>
      </c>
      <c r="Y2053" s="3" t="str">
        <f>IF(R2053="C",MIN(30,IF(COUNTIFS(B:B,B2053,W:W,"가1")=1,25,IF(COUNTIFS(B:B,B2053,W:W,"가1")&gt;=2,30,0))+IF(COUNTIFS(B:B,B2053,W:W,"나1")&gt;=4,30,IF(COUNTIFS(B:B,B2053,W:W,"나1")=3,26,IF(COUNTIFS(B:B,B2053,W:W,"나1")=2,22,IF(COUNTIFS(B:B,B2053,W:W,"나1")=1,18,0)))))+MIN(30,IF(COUNTIFS(B:B,B2053,W:W,"가2")=1,25,IF(COUNTIFS(B:B,B2053,W:W,"가2")&gt;=2,30,0))+IF(COUNTIFS(B:B,B2053,W:W,"나2")=3,30,IF(COUNTIFS(B:B,B2053,W:W,"나2")=2,25,IF(COUNTIFS(B:B,B2053,W:W,"나2")=1,20,0)))),"비해당분야")</f>
        <v>비해당분야</v>
      </c>
      <c r="Z2053" s="3" t="str">
        <f>IF(R2053="C",VLOOKUP(K2053,'[1]자격증 backdata'!A:F,6,0),"비해당분야")</f>
        <v>비해당분야</v>
      </c>
      <c r="AA2053" s="3" t="str">
        <f>IF(R2053="C",SUMIF(B:B,B2053,Z:Z),"비해당분야")</f>
        <v>비해당분야</v>
      </c>
      <c r="AB2053" s="3" t="str">
        <f>IF(R2053="C",SUM(Y2053,AA2053),"비해당분야")</f>
        <v>비해당분야</v>
      </c>
      <c r="AC2053" s="3">
        <f>IF(R2053="C",AB2053,X2053)</f>
        <v>4</v>
      </c>
      <c r="AD2053" s="3">
        <f>VLOOKUP(K2053,'[1]자격증 backdata'!A:D,4,0)</f>
        <v>5</v>
      </c>
      <c r="AE2053" s="3">
        <f>IF(_xlfn.MAXIFS(AD:AD,B:B,B2053)&gt;10,10,_xlfn.MAXIFS(AD:AD,B:B,B2053))</f>
        <v>5</v>
      </c>
      <c r="AG2053" s="2">
        <f>VLOOKUP(K2053,'[1]자격증 backdata'!A:C,3,0)</f>
        <v>0</v>
      </c>
      <c r="AH2053" s="2">
        <f>COUNTIFS($B:$B,$B2053,$AG:$AG,AH$1)</f>
        <v>0</v>
      </c>
      <c r="AI2053" s="2">
        <f>COUNTIFS($B:$B,$B2053,$AG:$AG,AI$1)</f>
        <v>0</v>
      </c>
      <c r="AJ2053" s="2">
        <f>COUNTIFS($B:$B,$B2053,$AG:$AG,AJ$1)</f>
        <v>0</v>
      </c>
      <c r="AK2053" s="2">
        <f>COUNTIFS($B:$B,$B2053,$AG:$AG,AK$1)</f>
        <v>0</v>
      </c>
      <c r="AL2053" s="2">
        <f>COUNTIFS($B:$B,$B2053,$AG:$AG,AL$1)</f>
        <v>0</v>
      </c>
      <c r="AM2053" s="2">
        <f>COUNTIFS($B:$B,$B2053,$AG:$AG,AM$1)</f>
        <v>0</v>
      </c>
      <c r="AN2053" s="2">
        <f>COUNTIFS($B:$B,$B2053,$AG:$AG,AN$1)</f>
        <v>0</v>
      </c>
      <c r="AO2053" s="2">
        <f>COUNTIFS($B:$B,$B2053,$AG:$AG,AO$1)</f>
        <v>0</v>
      </c>
      <c r="AP2053" s="2">
        <f>COUNTIFS($B:$B,$B2053,$AG:$AG,AP$1)</f>
        <v>0</v>
      </c>
      <c r="AQ2053" s="2">
        <f>COUNTIFS($B:$B,$B2053,$AG:$AG,AQ$1)</f>
        <v>0</v>
      </c>
      <c r="AR2053" s="2">
        <f>COUNTIFS($B:$B,$B2053,$AG:$AG,AR$1)</f>
        <v>0</v>
      </c>
      <c r="AS2053" s="2">
        <f>COUNTIFS($B:$B,$B2053,$AG:$AG,AS$1)</f>
        <v>0</v>
      </c>
      <c r="AT2053" s="2">
        <f>COUNTIFS($B:$B,$B2053,$AG:$AG,AT$1)</f>
        <v>1</v>
      </c>
      <c r="AU2053" s="2">
        <f>COUNTIFS($B:$B,$B2053,$AG:$AG,AU$1)</f>
        <v>0</v>
      </c>
    </row>
    <row r="2054" spans="1:47" ht="15" customHeight="1" x14ac:dyDescent="0.35">
      <c r="A2054" s="7">
        <f>IF(B2053=B2054,A2053,A2053+1)</f>
        <v>724</v>
      </c>
      <c r="B2054" s="7" t="s">
        <v>2459</v>
      </c>
      <c r="C2054" s="7" t="s">
        <v>2458</v>
      </c>
      <c r="D2054" s="7" t="s">
        <v>2438</v>
      </c>
      <c r="E2054" s="7" t="s">
        <v>2437</v>
      </c>
      <c r="F2054" s="4" t="s">
        <v>7</v>
      </c>
      <c r="G2054" s="4" t="s">
        <v>8</v>
      </c>
      <c r="H2054" s="4" t="s">
        <v>7</v>
      </c>
      <c r="I2054" s="3">
        <v>2</v>
      </c>
      <c r="J2054" s="3" t="s">
        <v>106</v>
      </c>
      <c r="K2054" s="3" t="s">
        <v>2453</v>
      </c>
      <c r="L2054" s="3" t="s">
        <v>55</v>
      </c>
      <c r="M2054" s="3" t="s">
        <v>2457</v>
      </c>
      <c r="N2054" s="3" t="s">
        <v>910</v>
      </c>
      <c r="P2054" s="3" t="s">
        <v>669</v>
      </c>
      <c r="Q2054" s="3" t="s">
        <v>1475</v>
      </c>
      <c r="R2054" s="3" t="s">
        <v>2434</v>
      </c>
      <c r="S2054" s="2" t="str">
        <f>IF(P2054="심사불필요","-",VLOOKUP(K2054,'[1]자격증 backdata'!A:G,7,0))</f>
        <v>-</v>
      </c>
      <c r="T2054" s="2" t="str">
        <f>IF(S2054="-","-",IF(COUNTIFS(B:B,B2054,S:S,"필수")&gt;0,"자격요건충족","확인필요"))</f>
        <v>-</v>
      </c>
      <c r="U2054" s="2"/>
      <c r="W2054" s="2">
        <f>IF(Q2054="4급","심사불필요",VLOOKUP(K2054,'[1]자격증 backdata'!A:B,2,0))</f>
        <v>4</v>
      </c>
      <c r="X2054" s="3">
        <f>IF(R2054="A", MIN(20, SUMIFS(W:W, B:B, B2054, R:R, "A")),IF(R2054="B", MIN(30, SUMIFS(W:W, B:B, B2054, R:R, "B")),"비해당분야"))</f>
        <v>4</v>
      </c>
      <c r="Y2054" s="3" t="str">
        <f>IF(R2054="C",MIN(30,IF(COUNTIFS(B:B,B2054,W:W,"가1")=1,25,IF(COUNTIFS(B:B,B2054,W:W,"가1")&gt;=2,30,0))+IF(COUNTIFS(B:B,B2054,W:W,"나1")&gt;=4,30,IF(COUNTIFS(B:B,B2054,W:W,"나1")=3,26,IF(COUNTIFS(B:B,B2054,W:W,"나1")=2,22,IF(COUNTIFS(B:B,B2054,W:W,"나1")=1,18,0)))))+MIN(30,IF(COUNTIFS(B:B,B2054,W:W,"가2")=1,25,IF(COUNTIFS(B:B,B2054,W:W,"가2")&gt;=2,30,0))+IF(COUNTIFS(B:B,B2054,W:W,"나2")=3,30,IF(COUNTIFS(B:B,B2054,W:W,"나2")=2,25,IF(COUNTIFS(B:B,B2054,W:W,"나2")=1,20,0)))),"비해당분야")</f>
        <v>비해당분야</v>
      </c>
      <c r="Z2054" s="3" t="str">
        <f>IF(R2054="C",VLOOKUP(K2054,'[1]자격증 backdata'!A:F,6,0),"비해당분야")</f>
        <v>비해당분야</v>
      </c>
      <c r="AA2054" s="3" t="str">
        <f>IF(R2054="C",SUMIF(B:B,B2054,Z:Z),"비해당분야")</f>
        <v>비해당분야</v>
      </c>
      <c r="AB2054" s="3" t="str">
        <f>IF(R2054="C",SUM(Y2054,AA2054),"비해당분야")</f>
        <v>비해당분야</v>
      </c>
      <c r="AC2054" s="3">
        <f>IF(R2054="C",AB2054,X2054)</f>
        <v>4</v>
      </c>
      <c r="AD2054" s="3">
        <f>VLOOKUP(K2054,'[1]자격증 backdata'!A:D,4,0)</f>
        <v>0</v>
      </c>
      <c r="AE2054" s="3">
        <f>IF(_xlfn.MAXIFS(AD:AD,B:B,B2054)&gt;10,10,_xlfn.MAXIFS(AD:AD,B:B,B2054))</f>
        <v>5</v>
      </c>
      <c r="AG2054" s="2" t="str">
        <f>VLOOKUP(K2054,'[1]자격증 backdata'!A:C,3,0)</f>
        <v>M</v>
      </c>
      <c r="AH2054" s="2">
        <f>COUNTIFS($B:$B,$B2054,$AG:$AG,AH$1)</f>
        <v>0</v>
      </c>
      <c r="AI2054" s="2">
        <f>COUNTIFS($B:$B,$B2054,$AG:$AG,AI$1)</f>
        <v>0</v>
      </c>
      <c r="AJ2054" s="2">
        <f>COUNTIFS($B:$B,$B2054,$AG:$AG,AJ$1)</f>
        <v>0</v>
      </c>
      <c r="AK2054" s="2">
        <f>COUNTIFS($B:$B,$B2054,$AG:$AG,AK$1)</f>
        <v>0</v>
      </c>
      <c r="AL2054" s="2">
        <f>COUNTIFS($B:$B,$B2054,$AG:$AG,AL$1)</f>
        <v>0</v>
      </c>
      <c r="AM2054" s="2">
        <f>COUNTIFS($B:$B,$B2054,$AG:$AG,AM$1)</f>
        <v>0</v>
      </c>
      <c r="AN2054" s="2">
        <f>COUNTIFS($B:$B,$B2054,$AG:$AG,AN$1)</f>
        <v>0</v>
      </c>
      <c r="AO2054" s="2">
        <f>COUNTIFS($B:$B,$B2054,$AG:$AG,AO$1)</f>
        <v>0</v>
      </c>
      <c r="AP2054" s="2">
        <f>COUNTIFS($B:$B,$B2054,$AG:$AG,AP$1)</f>
        <v>0</v>
      </c>
      <c r="AQ2054" s="2">
        <f>COUNTIFS($B:$B,$B2054,$AG:$AG,AQ$1)</f>
        <v>0</v>
      </c>
      <c r="AR2054" s="2">
        <f>COUNTIFS($B:$B,$B2054,$AG:$AG,AR$1)</f>
        <v>0</v>
      </c>
      <c r="AS2054" s="2">
        <f>COUNTIFS($B:$B,$B2054,$AG:$AG,AS$1)</f>
        <v>0</v>
      </c>
      <c r="AT2054" s="2">
        <f>COUNTIFS($B:$B,$B2054,$AG:$AG,AT$1)</f>
        <v>1</v>
      </c>
      <c r="AU2054" s="2">
        <f>COUNTIFS($B:$B,$B2054,$AG:$AG,AU$1)</f>
        <v>0</v>
      </c>
    </row>
    <row r="2055" spans="1:47" ht="15" customHeight="1" x14ac:dyDescent="0.35">
      <c r="A2055" s="4">
        <f>IF(B2054=B2055,A2054,A2054+1)</f>
        <v>725</v>
      </c>
      <c r="B2055" s="4" t="s">
        <v>2456</v>
      </c>
      <c r="C2055" s="4" t="s">
        <v>2455</v>
      </c>
      <c r="D2055" s="4" t="s">
        <v>2438</v>
      </c>
      <c r="E2055" s="4" t="s">
        <v>2437</v>
      </c>
      <c r="F2055" s="4" t="s">
        <v>7</v>
      </c>
      <c r="G2055" s="4" t="s">
        <v>8</v>
      </c>
      <c r="H2055" s="4" t="s">
        <v>7</v>
      </c>
      <c r="I2055" s="4">
        <v>1</v>
      </c>
      <c r="J2055" s="4" t="s">
        <v>69</v>
      </c>
      <c r="K2055" s="4" t="s">
        <v>2436</v>
      </c>
      <c r="L2055" s="4" t="s">
        <v>36</v>
      </c>
      <c r="M2055" s="4" t="s">
        <v>2454</v>
      </c>
      <c r="N2055" s="4" t="s">
        <v>1704</v>
      </c>
      <c r="P2055" s="4" t="s">
        <v>669</v>
      </c>
      <c r="Q2055" s="4" t="s">
        <v>1475</v>
      </c>
      <c r="R2055" s="4" t="s">
        <v>2434</v>
      </c>
      <c r="S2055" s="5" t="str">
        <f>IF(P2055="심사불필요","-",VLOOKUP(K2055,'[1]자격증 backdata'!A:G,7,0))</f>
        <v>-</v>
      </c>
      <c r="T2055" s="5" t="str">
        <f>IF(S2055="-","-",IF(COUNTIFS(B:B,B2055,S:S,"필수")&gt;0,"자격요건충족","확인필요"))</f>
        <v>-</v>
      </c>
      <c r="U2055" s="5"/>
      <c r="W2055" s="5">
        <f>IF(Q2055="4급","심사불필요",VLOOKUP(K2055,'[1]자격증 backdata'!A:B,2,0))</f>
        <v>0</v>
      </c>
      <c r="X2055" s="4">
        <f>IF(R2055="A", MIN(20, SUMIFS(W:W, B:B, B2055, R:R, "A")),IF(R2055="B", MIN(30, SUMIFS(W:W, B:B, B2055, R:R, "B")),"비해당분야"))</f>
        <v>0</v>
      </c>
      <c r="Y2055" s="4" t="str">
        <f>IF(R2055="C",MIN(30,IF(COUNTIFS(B:B,B2055,W:W,"가1")=1,25,IF(COUNTIFS(B:B,B2055,W:W,"가1")&gt;=2,30,0))+IF(COUNTIFS(B:B,B2055,W:W,"나1")&gt;=4,30,IF(COUNTIFS(B:B,B2055,W:W,"나1")=3,26,IF(COUNTIFS(B:B,B2055,W:W,"나1")=2,22,IF(COUNTIFS(B:B,B2055,W:W,"나1")=1,18,0)))))+MIN(30,IF(COUNTIFS(B:B,B2055,W:W,"가2")=1,25,IF(COUNTIFS(B:B,B2055,W:W,"가2")&gt;=2,30,0))+IF(COUNTIFS(B:B,B2055,W:W,"나2")=3,30,IF(COUNTIFS(B:B,B2055,W:W,"나2")=2,25,IF(COUNTIFS(B:B,B2055,W:W,"나2")=1,20,0)))),"비해당분야")</f>
        <v>비해당분야</v>
      </c>
      <c r="Z2055" s="4" t="str">
        <f>IF(R2055="C",VLOOKUP(K2055,'[1]자격증 backdata'!A:F,6,0),"비해당분야")</f>
        <v>비해당분야</v>
      </c>
      <c r="AA2055" s="4" t="str">
        <f>IF(R2055="C",SUMIF(B:B,B2055,Z:Z),"비해당분야")</f>
        <v>비해당분야</v>
      </c>
      <c r="AB2055" s="4" t="str">
        <f>IF(R2055="C",SUM(Y2055,AA2055),"비해당분야")</f>
        <v>비해당분야</v>
      </c>
      <c r="AC2055" s="4">
        <f>IF(R2055="C",AB2055,X2055)</f>
        <v>0</v>
      </c>
      <c r="AD2055" s="4">
        <f>VLOOKUP(K2055,'[1]자격증 backdata'!A:D,4,0)</f>
        <v>5</v>
      </c>
      <c r="AE2055" s="4">
        <f>IF(_xlfn.MAXIFS(AD:AD,B:B,B2055)&gt;10,10,_xlfn.MAXIFS(AD:AD,B:B,B2055))</f>
        <v>5</v>
      </c>
      <c r="AG2055" s="5">
        <f>VLOOKUP(K2055,'[1]자격증 backdata'!A:C,3,0)</f>
        <v>0</v>
      </c>
      <c r="AH2055" s="5">
        <f>COUNTIFS($B:$B,$B2055,$AG:$AG,AH$1)</f>
        <v>0</v>
      </c>
      <c r="AI2055" s="5">
        <f>COUNTIFS($B:$B,$B2055,$AG:$AG,AI$1)</f>
        <v>0</v>
      </c>
      <c r="AJ2055" s="5">
        <f>COUNTIFS($B:$B,$B2055,$AG:$AG,AJ$1)</f>
        <v>0</v>
      </c>
      <c r="AK2055" s="5">
        <f>COUNTIFS($B:$B,$B2055,$AG:$AG,AK$1)</f>
        <v>0</v>
      </c>
      <c r="AL2055" s="5">
        <f>COUNTIFS($B:$B,$B2055,$AG:$AG,AL$1)</f>
        <v>0</v>
      </c>
      <c r="AM2055" s="5">
        <f>COUNTIFS($B:$B,$B2055,$AG:$AG,AM$1)</f>
        <v>0</v>
      </c>
      <c r="AN2055" s="5">
        <f>COUNTIFS($B:$B,$B2055,$AG:$AG,AN$1)</f>
        <v>0</v>
      </c>
      <c r="AO2055" s="5">
        <f>COUNTIFS($B:$B,$B2055,$AG:$AG,AO$1)</f>
        <v>0</v>
      </c>
      <c r="AP2055" s="5">
        <f>COUNTIFS($B:$B,$B2055,$AG:$AG,AP$1)</f>
        <v>0</v>
      </c>
      <c r="AQ2055" s="5">
        <f>COUNTIFS($B:$B,$B2055,$AG:$AG,AQ$1)</f>
        <v>0</v>
      </c>
      <c r="AR2055" s="5">
        <f>COUNTIFS($B:$B,$B2055,$AG:$AG,AR$1)</f>
        <v>0</v>
      </c>
      <c r="AS2055" s="5">
        <f>COUNTIFS($B:$B,$B2055,$AG:$AG,AS$1)</f>
        <v>0</v>
      </c>
      <c r="AT2055" s="5">
        <f>COUNTIFS($B:$B,$B2055,$AG:$AG,AT$1)</f>
        <v>0</v>
      </c>
      <c r="AU2055" s="5">
        <f>COUNTIFS($B:$B,$B2055,$AG:$AG,AU$1)</f>
        <v>0</v>
      </c>
    </row>
    <row r="2056" spans="1:47" ht="15" customHeight="1" x14ac:dyDescent="0.35">
      <c r="A2056" s="3">
        <f>IF(B2055=B2056,A2055,A2055+1)</f>
        <v>726</v>
      </c>
      <c r="B2056" s="3" t="s">
        <v>2440</v>
      </c>
      <c r="C2056" s="3" t="s">
        <v>2439</v>
      </c>
      <c r="D2056" s="3" t="s">
        <v>2438</v>
      </c>
      <c r="E2056" s="3" t="s">
        <v>2437</v>
      </c>
      <c r="F2056" s="4" t="s">
        <v>7</v>
      </c>
      <c r="G2056" s="4" t="s">
        <v>8</v>
      </c>
      <c r="H2056" s="4" t="s">
        <v>7</v>
      </c>
      <c r="I2056" s="3">
        <v>1</v>
      </c>
      <c r="J2056" s="3" t="s">
        <v>106</v>
      </c>
      <c r="K2056" s="3" t="s">
        <v>2453</v>
      </c>
      <c r="L2056" s="3" t="s">
        <v>55</v>
      </c>
      <c r="M2056" s="3" t="s">
        <v>2452</v>
      </c>
      <c r="N2056" s="3" t="s">
        <v>2451</v>
      </c>
      <c r="P2056" s="3" t="s">
        <v>669</v>
      </c>
      <c r="Q2056" s="3" t="s">
        <v>1475</v>
      </c>
      <c r="R2056" s="3" t="s">
        <v>2434</v>
      </c>
      <c r="S2056" s="2" t="str">
        <f>IF(P2056="심사불필요","-",VLOOKUP(K2056,'[1]자격증 backdata'!A:G,7,0))</f>
        <v>-</v>
      </c>
      <c r="T2056" s="2" t="str">
        <f>IF(S2056="-","-",IF(COUNTIFS(B:B,B2056,S:S,"필수")&gt;0,"자격요건충족","확인필요"))</f>
        <v>-</v>
      </c>
      <c r="U2056" s="2"/>
      <c r="W2056" s="2">
        <f>IF(Q2056="4급","심사불필요",VLOOKUP(K2056,'[1]자격증 backdata'!A:B,2,0))</f>
        <v>4</v>
      </c>
      <c r="X2056" s="3">
        <f>IF(R2056="A", MIN(20, SUMIFS(W:W, B:B, B2056, R:R, "A")),IF(R2056="B", MIN(30, SUMIFS(W:W, B:B, B2056, R:R, "B")),"비해당분야"))</f>
        <v>14</v>
      </c>
      <c r="Y2056" s="3" t="str">
        <f>IF(R2056="C",MIN(30,IF(COUNTIFS(B:B,B2056,W:W,"가1")=1,25,IF(COUNTIFS(B:B,B2056,W:W,"가1")&gt;=2,30,0))+IF(COUNTIFS(B:B,B2056,W:W,"나1")&gt;=4,30,IF(COUNTIFS(B:B,B2056,W:W,"나1")=3,26,IF(COUNTIFS(B:B,B2056,W:W,"나1")=2,22,IF(COUNTIFS(B:B,B2056,W:W,"나1")=1,18,0)))))+MIN(30,IF(COUNTIFS(B:B,B2056,W:W,"가2")=1,25,IF(COUNTIFS(B:B,B2056,W:W,"가2")&gt;=2,30,0))+IF(COUNTIFS(B:B,B2056,W:W,"나2")=3,30,IF(COUNTIFS(B:B,B2056,W:W,"나2")=2,25,IF(COUNTIFS(B:B,B2056,W:W,"나2")=1,20,0)))),"비해당분야")</f>
        <v>비해당분야</v>
      </c>
      <c r="Z2056" s="3" t="str">
        <f>IF(R2056="C",VLOOKUP(K2056,'[1]자격증 backdata'!A:F,6,0),"비해당분야")</f>
        <v>비해당분야</v>
      </c>
      <c r="AA2056" s="3" t="str">
        <f>IF(R2056="C",SUMIF(B:B,B2056,Z:Z),"비해당분야")</f>
        <v>비해당분야</v>
      </c>
      <c r="AB2056" s="3" t="str">
        <f>IF(R2056="C",SUM(Y2056,AA2056),"비해당분야")</f>
        <v>비해당분야</v>
      </c>
      <c r="AC2056" s="3">
        <f>IF(R2056="C",AB2056,X2056)</f>
        <v>14</v>
      </c>
      <c r="AD2056" s="3">
        <f>VLOOKUP(K2056,'[1]자격증 backdata'!A:D,4,0)</f>
        <v>0</v>
      </c>
      <c r="AE2056" s="3">
        <f>IF(_xlfn.MAXIFS(AD:AD,B:B,B2056)&gt;10,10,_xlfn.MAXIFS(AD:AD,B:B,B2056))</f>
        <v>5</v>
      </c>
      <c r="AG2056" s="2" t="str">
        <f>VLOOKUP(K2056,'[1]자격증 backdata'!A:C,3,0)</f>
        <v>M</v>
      </c>
      <c r="AH2056" s="2">
        <f>COUNTIFS($B:$B,$B2056,$AG:$AG,AH$1)</f>
        <v>0</v>
      </c>
      <c r="AI2056" s="2">
        <f>COUNTIFS($B:$B,$B2056,$AG:$AG,AI$1)</f>
        <v>0</v>
      </c>
      <c r="AJ2056" s="2">
        <f>COUNTIFS($B:$B,$B2056,$AG:$AG,AJ$1)</f>
        <v>0</v>
      </c>
      <c r="AK2056" s="2">
        <f>COUNTIFS($B:$B,$B2056,$AG:$AG,AK$1)</f>
        <v>0</v>
      </c>
      <c r="AL2056" s="2">
        <f>COUNTIFS($B:$B,$B2056,$AG:$AG,AL$1)</f>
        <v>0</v>
      </c>
      <c r="AM2056" s="2">
        <f>COUNTIFS($B:$B,$B2056,$AG:$AG,AM$1)</f>
        <v>0</v>
      </c>
      <c r="AN2056" s="2">
        <f>COUNTIFS($B:$B,$B2056,$AG:$AG,AN$1)</f>
        <v>1</v>
      </c>
      <c r="AO2056" s="2">
        <f>COUNTIFS($B:$B,$B2056,$AG:$AG,AO$1)</f>
        <v>1</v>
      </c>
      <c r="AP2056" s="2">
        <f>COUNTIFS($B:$B,$B2056,$AG:$AG,AP$1)</f>
        <v>1</v>
      </c>
      <c r="AQ2056" s="2">
        <f>COUNTIFS($B:$B,$B2056,$AG:$AG,AQ$1)</f>
        <v>0</v>
      </c>
      <c r="AR2056" s="2">
        <f>COUNTIFS($B:$B,$B2056,$AG:$AG,AR$1)</f>
        <v>0</v>
      </c>
      <c r="AS2056" s="2">
        <f>COUNTIFS($B:$B,$B2056,$AG:$AG,AS$1)</f>
        <v>0</v>
      </c>
      <c r="AT2056" s="2">
        <f>COUNTIFS($B:$B,$B2056,$AG:$AG,AT$1)</f>
        <v>1</v>
      </c>
      <c r="AU2056" s="2">
        <f>COUNTIFS($B:$B,$B2056,$AG:$AG,AU$1)</f>
        <v>0</v>
      </c>
    </row>
    <row r="2057" spans="1:47" ht="15" customHeight="1" x14ac:dyDescent="0.35">
      <c r="A2057" s="7">
        <f>IF(B2056=B2057,A2056,A2056+1)</f>
        <v>726</v>
      </c>
      <c r="B2057" s="7" t="s">
        <v>2440</v>
      </c>
      <c r="C2057" s="7" t="s">
        <v>2439</v>
      </c>
      <c r="D2057" s="7" t="s">
        <v>2438</v>
      </c>
      <c r="E2057" s="7" t="s">
        <v>2437</v>
      </c>
      <c r="F2057" s="4" t="s">
        <v>7</v>
      </c>
      <c r="G2057" s="4" t="s">
        <v>8</v>
      </c>
      <c r="H2057" s="4" t="s">
        <v>7</v>
      </c>
      <c r="I2057" s="3">
        <v>2</v>
      </c>
      <c r="J2057" s="3" t="s">
        <v>653</v>
      </c>
      <c r="K2057" s="3" t="s">
        <v>2450</v>
      </c>
      <c r="L2057" s="3" t="s">
        <v>651</v>
      </c>
      <c r="M2057" s="3" t="s">
        <v>2449</v>
      </c>
      <c r="N2057" s="3" t="s">
        <v>2448</v>
      </c>
      <c r="P2057" s="3" t="s">
        <v>669</v>
      </c>
      <c r="Q2057" s="3" t="s">
        <v>1475</v>
      </c>
      <c r="R2057" s="3" t="s">
        <v>2434</v>
      </c>
      <c r="S2057" s="2" t="str">
        <f>IF(P2057="심사불필요","-",VLOOKUP(K2057,'[1]자격증 backdata'!A:G,7,0))</f>
        <v>-</v>
      </c>
      <c r="T2057" s="2" t="str">
        <f>IF(S2057="-","-",IF(COUNTIFS(B:B,B2057,S:S,"필수")&gt;0,"자격요건충족","확인필요"))</f>
        <v>-</v>
      </c>
      <c r="U2057" s="2"/>
      <c r="W2057" s="2">
        <f>IF(Q2057="4급","심사불필요",VLOOKUP(K2057,'[1]자격증 backdata'!A:B,2,0))</f>
        <v>4</v>
      </c>
      <c r="X2057" s="3">
        <f>IF(R2057="A", MIN(20, SUMIFS(W:W, B:B, B2057, R:R, "A")),IF(R2057="B", MIN(30, SUMIFS(W:W, B:B, B2057, R:R, "B")),"비해당분야"))</f>
        <v>14</v>
      </c>
      <c r="Y2057" s="3" t="str">
        <f>IF(R2057="C",MIN(30,IF(COUNTIFS(B:B,B2057,W:W,"가1")=1,25,IF(COUNTIFS(B:B,B2057,W:W,"가1")&gt;=2,30,0))+IF(COUNTIFS(B:B,B2057,W:W,"나1")&gt;=4,30,IF(COUNTIFS(B:B,B2057,W:W,"나1")=3,26,IF(COUNTIFS(B:B,B2057,W:W,"나1")=2,22,IF(COUNTIFS(B:B,B2057,W:W,"나1")=1,18,0)))))+MIN(30,IF(COUNTIFS(B:B,B2057,W:W,"가2")=1,25,IF(COUNTIFS(B:B,B2057,W:W,"가2")&gt;=2,30,0))+IF(COUNTIFS(B:B,B2057,W:W,"나2")=3,30,IF(COUNTIFS(B:B,B2057,W:W,"나2")=2,25,IF(COUNTIFS(B:B,B2057,W:W,"나2")=1,20,0)))),"비해당분야")</f>
        <v>비해당분야</v>
      </c>
      <c r="Z2057" s="3" t="str">
        <f>IF(R2057="C",VLOOKUP(K2057,'[1]자격증 backdata'!A:F,6,0),"비해당분야")</f>
        <v>비해당분야</v>
      </c>
      <c r="AA2057" s="3" t="str">
        <f>IF(R2057="C",SUMIF(B:B,B2057,Z:Z),"비해당분야")</f>
        <v>비해당분야</v>
      </c>
      <c r="AB2057" s="3" t="str">
        <f>IF(R2057="C",SUM(Y2057,AA2057),"비해당분야")</f>
        <v>비해당분야</v>
      </c>
      <c r="AC2057" s="3">
        <f>IF(R2057="C",AB2057,X2057)</f>
        <v>14</v>
      </c>
      <c r="AD2057" s="3">
        <f>VLOOKUP(K2057,'[1]자격증 backdata'!A:D,4,0)</f>
        <v>0</v>
      </c>
      <c r="AE2057" s="3">
        <f>IF(_xlfn.MAXIFS(AD:AD,B:B,B2057)&gt;10,10,_xlfn.MAXIFS(AD:AD,B:B,B2057))</f>
        <v>5</v>
      </c>
      <c r="AG2057" s="2" t="str">
        <f>VLOOKUP(K2057,'[1]자격증 backdata'!A:C,3,0)</f>
        <v>H</v>
      </c>
      <c r="AH2057" s="2">
        <f>COUNTIFS($B:$B,$B2057,$AG:$AG,AH$1)</f>
        <v>0</v>
      </c>
      <c r="AI2057" s="2">
        <f>COUNTIFS($B:$B,$B2057,$AG:$AG,AI$1)</f>
        <v>0</v>
      </c>
      <c r="AJ2057" s="2">
        <f>COUNTIFS($B:$B,$B2057,$AG:$AG,AJ$1)</f>
        <v>0</v>
      </c>
      <c r="AK2057" s="2">
        <f>COUNTIFS($B:$B,$B2057,$AG:$AG,AK$1)</f>
        <v>0</v>
      </c>
      <c r="AL2057" s="2">
        <f>COUNTIFS($B:$B,$B2057,$AG:$AG,AL$1)</f>
        <v>0</v>
      </c>
      <c r="AM2057" s="2">
        <f>COUNTIFS($B:$B,$B2057,$AG:$AG,AM$1)</f>
        <v>0</v>
      </c>
      <c r="AN2057" s="2">
        <f>COUNTIFS($B:$B,$B2057,$AG:$AG,AN$1)</f>
        <v>1</v>
      </c>
      <c r="AO2057" s="2">
        <f>COUNTIFS($B:$B,$B2057,$AG:$AG,AO$1)</f>
        <v>1</v>
      </c>
      <c r="AP2057" s="2">
        <f>COUNTIFS($B:$B,$B2057,$AG:$AG,AP$1)</f>
        <v>1</v>
      </c>
      <c r="AQ2057" s="2">
        <f>COUNTIFS($B:$B,$B2057,$AG:$AG,AQ$1)</f>
        <v>0</v>
      </c>
      <c r="AR2057" s="2">
        <f>COUNTIFS($B:$B,$B2057,$AG:$AG,AR$1)</f>
        <v>0</v>
      </c>
      <c r="AS2057" s="2">
        <f>COUNTIFS($B:$B,$B2057,$AG:$AG,AS$1)</f>
        <v>0</v>
      </c>
      <c r="AT2057" s="2">
        <f>COUNTIFS($B:$B,$B2057,$AG:$AG,AT$1)</f>
        <v>1</v>
      </c>
      <c r="AU2057" s="2">
        <f>COUNTIFS($B:$B,$B2057,$AG:$AG,AU$1)</f>
        <v>0</v>
      </c>
    </row>
    <row r="2058" spans="1:47" ht="15" customHeight="1" x14ac:dyDescent="0.35">
      <c r="A2058" s="7">
        <f>IF(B2057=B2058,A2057,A2057+1)</f>
        <v>726</v>
      </c>
      <c r="B2058" s="7" t="s">
        <v>2440</v>
      </c>
      <c r="C2058" s="7" t="s">
        <v>2439</v>
      </c>
      <c r="D2058" s="7" t="s">
        <v>2438</v>
      </c>
      <c r="E2058" s="7" t="s">
        <v>2437</v>
      </c>
      <c r="F2058" s="4" t="s">
        <v>7</v>
      </c>
      <c r="G2058" s="4" t="s">
        <v>8</v>
      </c>
      <c r="H2058" s="4" t="s">
        <v>7</v>
      </c>
      <c r="I2058" s="3">
        <v>3</v>
      </c>
      <c r="J2058" s="3" t="s">
        <v>2447</v>
      </c>
      <c r="K2058" s="3" t="s">
        <v>2446</v>
      </c>
      <c r="L2058" s="3" t="s">
        <v>254</v>
      </c>
      <c r="M2058" s="3" t="s">
        <v>2445</v>
      </c>
      <c r="N2058" s="3" t="s">
        <v>2444</v>
      </c>
      <c r="P2058" s="3" t="s">
        <v>669</v>
      </c>
      <c r="Q2058" s="3" t="s">
        <v>1475</v>
      </c>
      <c r="R2058" s="3" t="s">
        <v>2434</v>
      </c>
      <c r="S2058" s="2" t="str">
        <f>IF(P2058="심사불필요","-",VLOOKUP(K2058,'[1]자격증 backdata'!A:G,7,0))</f>
        <v>-</v>
      </c>
      <c r="T2058" s="2" t="str">
        <f>IF(S2058="-","-",IF(COUNTIFS(B:B,B2058,S:S,"필수")&gt;0,"자격요건충족","확인필요"))</f>
        <v>-</v>
      </c>
      <c r="U2058" s="2"/>
      <c r="W2058" s="2">
        <f>IF(Q2058="4급","심사불필요",VLOOKUP(K2058,'[1]자격증 backdata'!A:B,2,0))</f>
        <v>2</v>
      </c>
      <c r="X2058" s="3">
        <f>IF(R2058="A", MIN(20, SUMIFS(W:W, B:B, B2058, R:R, "A")),IF(R2058="B", MIN(30, SUMIFS(W:W, B:B, B2058, R:R, "B")),"비해당분야"))</f>
        <v>14</v>
      </c>
      <c r="Y2058" s="3" t="str">
        <f>IF(R2058="C",MIN(30,IF(COUNTIFS(B:B,B2058,W:W,"가1")=1,25,IF(COUNTIFS(B:B,B2058,W:W,"가1")&gt;=2,30,0))+IF(COUNTIFS(B:B,B2058,W:W,"나1")&gt;=4,30,IF(COUNTIFS(B:B,B2058,W:W,"나1")=3,26,IF(COUNTIFS(B:B,B2058,W:W,"나1")=2,22,IF(COUNTIFS(B:B,B2058,W:W,"나1")=1,18,0)))))+MIN(30,IF(COUNTIFS(B:B,B2058,W:W,"가2")=1,25,IF(COUNTIFS(B:B,B2058,W:W,"가2")&gt;=2,30,0))+IF(COUNTIFS(B:B,B2058,W:W,"나2")=3,30,IF(COUNTIFS(B:B,B2058,W:W,"나2")=2,25,IF(COUNTIFS(B:B,B2058,W:W,"나2")=1,20,0)))),"비해당분야")</f>
        <v>비해당분야</v>
      </c>
      <c r="Z2058" s="3" t="str">
        <f>IF(R2058="C",VLOOKUP(K2058,'[1]자격증 backdata'!A:F,6,0),"비해당분야")</f>
        <v>비해당분야</v>
      </c>
      <c r="AA2058" s="3" t="str">
        <f>IF(R2058="C",SUMIF(B:B,B2058,Z:Z),"비해당분야")</f>
        <v>비해당분야</v>
      </c>
      <c r="AB2058" s="3" t="str">
        <f>IF(R2058="C",SUM(Y2058,AA2058),"비해당분야")</f>
        <v>비해당분야</v>
      </c>
      <c r="AC2058" s="3">
        <f>IF(R2058="C",AB2058,X2058)</f>
        <v>14</v>
      </c>
      <c r="AD2058" s="3">
        <f>VLOOKUP(K2058,'[1]자격증 backdata'!A:D,4,0)</f>
        <v>0</v>
      </c>
      <c r="AE2058" s="3">
        <f>IF(_xlfn.MAXIFS(AD:AD,B:B,B2058)&gt;10,10,_xlfn.MAXIFS(AD:AD,B:B,B2058))</f>
        <v>5</v>
      </c>
      <c r="AG2058" s="2" t="str">
        <f>VLOOKUP(K2058,'[1]자격증 backdata'!A:C,3,0)</f>
        <v>I</v>
      </c>
      <c r="AH2058" s="2">
        <f>COUNTIFS($B:$B,$B2058,$AG:$AG,AH$1)</f>
        <v>0</v>
      </c>
      <c r="AI2058" s="2">
        <f>COUNTIFS($B:$B,$B2058,$AG:$AG,AI$1)</f>
        <v>0</v>
      </c>
      <c r="AJ2058" s="2">
        <f>COUNTIFS($B:$B,$B2058,$AG:$AG,AJ$1)</f>
        <v>0</v>
      </c>
      <c r="AK2058" s="2">
        <f>COUNTIFS($B:$B,$B2058,$AG:$AG,AK$1)</f>
        <v>0</v>
      </c>
      <c r="AL2058" s="2">
        <f>COUNTIFS($B:$B,$B2058,$AG:$AG,AL$1)</f>
        <v>0</v>
      </c>
      <c r="AM2058" s="2">
        <f>COUNTIFS($B:$B,$B2058,$AG:$AG,AM$1)</f>
        <v>0</v>
      </c>
      <c r="AN2058" s="2">
        <f>COUNTIFS($B:$B,$B2058,$AG:$AG,AN$1)</f>
        <v>1</v>
      </c>
      <c r="AO2058" s="2">
        <f>COUNTIFS($B:$B,$B2058,$AG:$AG,AO$1)</f>
        <v>1</v>
      </c>
      <c r="AP2058" s="2">
        <f>COUNTIFS($B:$B,$B2058,$AG:$AG,AP$1)</f>
        <v>1</v>
      </c>
      <c r="AQ2058" s="2">
        <f>COUNTIFS($B:$B,$B2058,$AG:$AG,AQ$1)</f>
        <v>0</v>
      </c>
      <c r="AR2058" s="2">
        <f>COUNTIFS($B:$B,$B2058,$AG:$AG,AR$1)</f>
        <v>0</v>
      </c>
      <c r="AS2058" s="2">
        <f>COUNTIFS($B:$B,$B2058,$AG:$AG,AS$1)</f>
        <v>0</v>
      </c>
      <c r="AT2058" s="2">
        <f>COUNTIFS($B:$B,$B2058,$AG:$AG,AT$1)</f>
        <v>1</v>
      </c>
      <c r="AU2058" s="2">
        <f>COUNTIFS($B:$B,$B2058,$AG:$AG,AU$1)</f>
        <v>0</v>
      </c>
    </row>
    <row r="2059" spans="1:47" ht="15" customHeight="1" x14ac:dyDescent="0.35">
      <c r="A2059" s="7">
        <f>IF(B2058=B2059,A2058,A2058+1)</f>
        <v>726</v>
      </c>
      <c r="B2059" s="7" t="s">
        <v>2440</v>
      </c>
      <c r="C2059" s="7" t="s">
        <v>2439</v>
      </c>
      <c r="D2059" s="7" t="s">
        <v>2438</v>
      </c>
      <c r="E2059" s="7" t="s">
        <v>2437</v>
      </c>
      <c r="F2059" s="4" t="s">
        <v>7</v>
      </c>
      <c r="G2059" s="4" t="s">
        <v>8</v>
      </c>
      <c r="H2059" s="4" t="s">
        <v>7</v>
      </c>
      <c r="I2059" s="3">
        <v>4</v>
      </c>
      <c r="J2059" s="3" t="s">
        <v>633</v>
      </c>
      <c r="K2059" s="3" t="s">
        <v>2443</v>
      </c>
      <c r="L2059" s="3" t="s">
        <v>55</v>
      </c>
      <c r="M2059" s="3" t="s">
        <v>2442</v>
      </c>
      <c r="N2059" s="3" t="s">
        <v>2441</v>
      </c>
      <c r="P2059" s="3" t="s">
        <v>669</v>
      </c>
      <c r="Q2059" s="3" t="s">
        <v>1475</v>
      </c>
      <c r="R2059" s="3" t="s">
        <v>2434</v>
      </c>
      <c r="S2059" s="2" t="str">
        <f>IF(P2059="심사불필요","-",VLOOKUP(K2059,'[1]자격증 backdata'!A:G,7,0))</f>
        <v>-</v>
      </c>
      <c r="T2059" s="2" t="str">
        <f>IF(S2059="-","-",IF(COUNTIFS(B:B,B2059,S:S,"필수")&gt;0,"자격요건충족","확인필요"))</f>
        <v>-</v>
      </c>
      <c r="U2059" s="2"/>
      <c r="W2059" s="2">
        <f>IF(Q2059="4급","심사불필요",VLOOKUP(K2059,'[1]자격증 backdata'!A:B,2,0))</f>
        <v>4</v>
      </c>
      <c r="X2059" s="3">
        <f>IF(R2059="A", MIN(20, SUMIFS(W:W, B:B, B2059, R:R, "A")),IF(R2059="B", MIN(30, SUMIFS(W:W, B:B, B2059, R:R, "B")),"비해당분야"))</f>
        <v>14</v>
      </c>
      <c r="Y2059" s="3" t="str">
        <f>IF(R2059="C",MIN(30,IF(COUNTIFS(B:B,B2059,W:W,"가1")=1,25,IF(COUNTIFS(B:B,B2059,W:W,"가1")&gt;=2,30,0))+IF(COUNTIFS(B:B,B2059,W:W,"나1")&gt;=4,30,IF(COUNTIFS(B:B,B2059,W:W,"나1")=3,26,IF(COUNTIFS(B:B,B2059,W:W,"나1")=2,22,IF(COUNTIFS(B:B,B2059,W:W,"나1")=1,18,0)))))+MIN(30,IF(COUNTIFS(B:B,B2059,W:W,"가2")=1,25,IF(COUNTIFS(B:B,B2059,W:W,"가2")&gt;=2,30,0))+IF(COUNTIFS(B:B,B2059,W:W,"나2")=3,30,IF(COUNTIFS(B:B,B2059,W:W,"나2")=2,25,IF(COUNTIFS(B:B,B2059,W:W,"나2")=1,20,0)))),"비해당분야")</f>
        <v>비해당분야</v>
      </c>
      <c r="Z2059" s="3" t="str">
        <f>IF(R2059="C",VLOOKUP(K2059,'[1]자격증 backdata'!A:F,6,0),"비해당분야")</f>
        <v>비해당분야</v>
      </c>
      <c r="AA2059" s="3" t="str">
        <f>IF(R2059="C",SUMIF(B:B,B2059,Z:Z),"비해당분야")</f>
        <v>비해당분야</v>
      </c>
      <c r="AB2059" s="3" t="str">
        <f>IF(R2059="C",SUM(Y2059,AA2059),"비해당분야")</f>
        <v>비해당분야</v>
      </c>
      <c r="AC2059" s="3">
        <f>IF(R2059="C",AB2059,X2059)</f>
        <v>14</v>
      </c>
      <c r="AD2059" s="3">
        <f>VLOOKUP(K2059,'[1]자격증 backdata'!A:D,4,0)</f>
        <v>0</v>
      </c>
      <c r="AE2059" s="3">
        <f>IF(_xlfn.MAXIFS(AD:AD,B:B,B2059)&gt;10,10,_xlfn.MAXIFS(AD:AD,B:B,B2059))</f>
        <v>5</v>
      </c>
      <c r="AG2059" s="2" t="str">
        <f>VLOOKUP(K2059,'[1]자격증 backdata'!A:C,3,0)</f>
        <v>G</v>
      </c>
      <c r="AH2059" s="2">
        <f>COUNTIFS($B:$B,$B2059,$AG:$AG,AH$1)</f>
        <v>0</v>
      </c>
      <c r="AI2059" s="2">
        <f>COUNTIFS($B:$B,$B2059,$AG:$AG,AI$1)</f>
        <v>0</v>
      </c>
      <c r="AJ2059" s="2">
        <f>COUNTIFS($B:$B,$B2059,$AG:$AG,AJ$1)</f>
        <v>0</v>
      </c>
      <c r="AK2059" s="2">
        <f>COUNTIFS($B:$B,$B2059,$AG:$AG,AK$1)</f>
        <v>0</v>
      </c>
      <c r="AL2059" s="2">
        <f>COUNTIFS($B:$B,$B2059,$AG:$AG,AL$1)</f>
        <v>0</v>
      </c>
      <c r="AM2059" s="2">
        <f>COUNTIFS($B:$B,$B2059,$AG:$AG,AM$1)</f>
        <v>0</v>
      </c>
      <c r="AN2059" s="2">
        <f>COUNTIFS($B:$B,$B2059,$AG:$AG,AN$1)</f>
        <v>1</v>
      </c>
      <c r="AO2059" s="2">
        <f>COUNTIFS($B:$B,$B2059,$AG:$AG,AO$1)</f>
        <v>1</v>
      </c>
      <c r="AP2059" s="2">
        <f>COUNTIFS($B:$B,$B2059,$AG:$AG,AP$1)</f>
        <v>1</v>
      </c>
      <c r="AQ2059" s="2">
        <f>COUNTIFS($B:$B,$B2059,$AG:$AG,AQ$1)</f>
        <v>0</v>
      </c>
      <c r="AR2059" s="2">
        <f>COUNTIFS($B:$B,$B2059,$AG:$AG,AR$1)</f>
        <v>0</v>
      </c>
      <c r="AS2059" s="2">
        <f>COUNTIFS($B:$B,$B2059,$AG:$AG,AS$1)</f>
        <v>0</v>
      </c>
      <c r="AT2059" s="2">
        <f>COUNTIFS($B:$B,$B2059,$AG:$AG,AT$1)</f>
        <v>1</v>
      </c>
      <c r="AU2059" s="2">
        <f>COUNTIFS($B:$B,$B2059,$AG:$AG,AU$1)</f>
        <v>0</v>
      </c>
    </row>
    <row r="2060" spans="1:47" ht="15" customHeight="1" x14ac:dyDescent="0.35">
      <c r="A2060" s="7">
        <f>IF(B2059=B2060,A2059,A2059+1)</f>
        <v>726</v>
      </c>
      <c r="B2060" s="7" t="s">
        <v>2440</v>
      </c>
      <c r="C2060" s="7" t="s">
        <v>2439</v>
      </c>
      <c r="D2060" s="7" t="s">
        <v>2438</v>
      </c>
      <c r="E2060" s="7" t="s">
        <v>2437</v>
      </c>
      <c r="F2060" s="4" t="s">
        <v>7</v>
      </c>
      <c r="G2060" s="4" t="s">
        <v>8</v>
      </c>
      <c r="H2060" s="4" t="s">
        <v>7</v>
      </c>
      <c r="I2060" s="3">
        <v>5</v>
      </c>
      <c r="J2060" s="3" t="s">
        <v>69</v>
      </c>
      <c r="K2060" s="3" t="s">
        <v>2436</v>
      </c>
      <c r="L2060" s="3" t="s">
        <v>36</v>
      </c>
      <c r="M2060" s="3" t="s">
        <v>2435</v>
      </c>
      <c r="N2060" s="3" t="s">
        <v>585</v>
      </c>
      <c r="P2060" s="3" t="s">
        <v>669</v>
      </c>
      <c r="Q2060" s="3" t="s">
        <v>1475</v>
      </c>
      <c r="R2060" s="3" t="s">
        <v>2434</v>
      </c>
      <c r="S2060" s="2" t="str">
        <f>IF(P2060="심사불필요","-",VLOOKUP(K2060,'[1]자격증 backdata'!A:G,7,0))</f>
        <v>-</v>
      </c>
      <c r="T2060" s="2" t="str">
        <f>IF(S2060="-","-",IF(COUNTIFS(B:B,B2060,S:S,"필수")&gt;0,"자격요건충족","확인필요"))</f>
        <v>-</v>
      </c>
      <c r="U2060" s="2"/>
      <c r="W2060" s="2">
        <f>IF(Q2060="4급","심사불필요",VLOOKUP(K2060,'[1]자격증 backdata'!A:B,2,0))</f>
        <v>0</v>
      </c>
      <c r="X2060" s="3">
        <f>IF(R2060="A", MIN(20, SUMIFS(W:W, B:B, B2060, R:R, "A")),IF(R2060="B", MIN(30, SUMIFS(W:W, B:B, B2060, R:R, "B")),"비해당분야"))</f>
        <v>14</v>
      </c>
      <c r="Y2060" s="3" t="str">
        <f>IF(R2060="C",MIN(30,IF(COUNTIFS(B:B,B2060,W:W,"가1")=1,25,IF(COUNTIFS(B:B,B2060,W:W,"가1")&gt;=2,30,0))+IF(COUNTIFS(B:B,B2060,W:W,"나1")&gt;=4,30,IF(COUNTIFS(B:B,B2060,W:W,"나1")=3,26,IF(COUNTIFS(B:B,B2060,W:W,"나1")=2,22,IF(COUNTIFS(B:B,B2060,W:W,"나1")=1,18,0)))))+MIN(30,IF(COUNTIFS(B:B,B2060,W:W,"가2")=1,25,IF(COUNTIFS(B:B,B2060,W:W,"가2")&gt;=2,30,0))+IF(COUNTIFS(B:B,B2060,W:W,"나2")=3,30,IF(COUNTIFS(B:B,B2060,W:W,"나2")=2,25,IF(COUNTIFS(B:B,B2060,W:W,"나2")=1,20,0)))),"비해당분야")</f>
        <v>비해당분야</v>
      </c>
      <c r="Z2060" s="3" t="str">
        <f>IF(R2060="C",VLOOKUP(K2060,'[1]자격증 backdata'!A:F,6,0),"비해당분야")</f>
        <v>비해당분야</v>
      </c>
      <c r="AA2060" s="3" t="str">
        <f>IF(R2060="C",SUMIF(B:B,B2060,Z:Z),"비해당분야")</f>
        <v>비해당분야</v>
      </c>
      <c r="AB2060" s="3" t="str">
        <f>IF(R2060="C",SUM(Y2060,AA2060),"비해당분야")</f>
        <v>비해당분야</v>
      </c>
      <c r="AC2060" s="3">
        <f>IF(R2060="C",AB2060,X2060)</f>
        <v>14</v>
      </c>
      <c r="AD2060" s="3">
        <f>VLOOKUP(K2060,'[1]자격증 backdata'!A:D,4,0)</f>
        <v>5</v>
      </c>
      <c r="AE2060" s="3">
        <f>IF(_xlfn.MAXIFS(AD:AD,B:B,B2060)&gt;10,10,_xlfn.MAXIFS(AD:AD,B:B,B2060))</f>
        <v>5</v>
      </c>
      <c r="AG2060" s="2">
        <f>VLOOKUP(K2060,'[1]자격증 backdata'!A:C,3,0)</f>
        <v>0</v>
      </c>
      <c r="AH2060" s="2">
        <f>COUNTIFS($B:$B,$B2060,$AG:$AG,AH$1)</f>
        <v>0</v>
      </c>
      <c r="AI2060" s="2">
        <f>COUNTIFS($B:$B,$B2060,$AG:$AG,AI$1)</f>
        <v>0</v>
      </c>
      <c r="AJ2060" s="2">
        <f>COUNTIFS($B:$B,$B2060,$AG:$AG,AJ$1)</f>
        <v>0</v>
      </c>
      <c r="AK2060" s="2">
        <f>COUNTIFS($B:$B,$B2060,$AG:$AG,AK$1)</f>
        <v>0</v>
      </c>
      <c r="AL2060" s="2">
        <f>COUNTIFS($B:$B,$B2060,$AG:$AG,AL$1)</f>
        <v>0</v>
      </c>
      <c r="AM2060" s="2">
        <f>COUNTIFS($B:$B,$B2060,$AG:$AG,AM$1)</f>
        <v>0</v>
      </c>
      <c r="AN2060" s="2">
        <f>COUNTIFS($B:$B,$B2060,$AG:$AG,AN$1)</f>
        <v>1</v>
      </c>
      <c r="AO2060" s="2">
        <f>COUNTIFS($B:$B,$B2060,$AG:$AG,AO$1)</f>
        <v>1</v>
      </c>
      <c r="AP2060" s="2">
        <f>COUNTIFS($B:$B,$B2060,$AG:$AG,AP$1)</f>
        <v>1</v>
      </c>
      <c r="AQ2060" s="2">
        <f>COUNTIFS($B:$B,$B2060,$AG:$AG,AQ$1)</f>
        <v>0</v>
      </c>
      <c r="AR2060" s="2">
        <f>COUNTIFS($B:$B,$B2060,$AG:$AG,AR$1)</f>
        <v>0</v>
      </c>
      <c r="AS2060" s="2">
        <f>COUNTIFS($B:$B,$B2060,$AG:$AG,AS$1)</f>
        <v>0</v>
      </c>
      <c r="AT2060" s="2">
        <f>COUNTIFS($B:$B,$B2060,$AG:$AG,AT$1)</f>
        <v>1</v>
      </c>
      <c r="AU2060" s="2">
        <f>COUNTIFS($B:$B,$B2060,$AG:$AG,AU$1)</f>
        <v>0</v>
      </c>
    </row>
    <row r="2061" spans="1:47" ht="15" customHeight="1" x14ac:dyDescent="0.35">
      <c r="A2061" s="4">
        <f>IF(B2060=B2061,A2060,A2060+1)</f>
        <v>727</v>
      </c>
      <c r="B2061" s="4" t="s">
        <v>2430</v>
      </c>
      <c r="C2061" s="4" t="s">
        <v>2429</v>
      </c>
      <c r="D2061" s="4" t="s">
        <v>1789</v>
      </c>
      <c r="E2061" s="4" t="s">
        <v>1788</v>
      </c>
      <c r="F2061" s="4" t="s">
        <v>8</v>
      </c>
      <c r="G2061" s="4" t="s">
        <v>8</v>
      </c>
      <c r="H2061" s="4" t="s">
        <v>7</v>
      </c>
      <c r="I2061" s="4">
        <v>1</v>
      </c>
      <c r="J2061" s="4" t="s">
        <v>6</v>
      </c>
      <c r="K2061" s="4" t="s">
        <v>1787</v>
      </c>
      <c r="L2061" s="4" t="s">
        <v>4</v>
      </c>
      <c r="M2061" s="4" t="s">
        <v>2433</v>
      </c>
      <c r="N2061" s="4" t="s">
        <v>923</v>
      </c>
      <c r="P2061" s="4" t="s">
        <v>1</v>
      </c>
      <c r="Q2061" s="4" t="s">
        <v>1475</v>
      </c>
      <c r="R2061" s="4" t="s">
        <v>1474</v>
      </c>
      <c r="S2061" s="5" t="str">
        <f>IF(P2061="심사불필요","-",VLOOKUP(K2061,'[1]자격증 backdata'!A:G,7,0))</f>
        <v>필수</v>
      </c>
      <c r="T2061" s="5" t="str">
        <f>IF(S2061="-","-",IF(COUNTIFS(B:B,B2061,S:S,"필수")&gt;0,"자격요건충족","확인필요"))</f>
        <v>자격요건충족</v>
      </c>
      <c r="U2061" s="5"/>
      <c r="W2061" s="5">
        <f>IF(Q2061="4급","심사불필요",VLOOKUP(K2061,'[1]자격증 backdata'!A:B,2,0))</f>
        <v>6</v>
      </c>
      <c r="X2061" s="4">
        <f>IF(R2061="A", MIN(20, SUMIFS(W:W, B:B, B2061, R:R, "A")),IF(R2061="B", MIN(30, SUMIFS(W:W, B:B, B2061, R:R, "B")),"비해당분야"))</f>
        <v>16</v>
      </c>
      <c r="Y2061" s="4" t="str">
        <f>IF(R2061="C",MIN(30,IF(COUNTIFS(B:B,B2061,W:W,"가1")=1,25,IF(COUNTIFS(B:B,B2061,W:W,"가1")&gt;=2,30,0))+IF(COUNTIFS(B:B,B2061,W:W,"나1")&gt;=4,30,IF(COUNTIFS(B:B,B2061,W:W,"나1")=3,26,IF(COUNTIFS(B:B,B2061,W:W,"나1")=2,22,IF(COUNTIFS(B:B,B2061,W:W,"나1")=1,18,0)))))+MIN(30,IF(COUNTIFS(B:B,B2061,W:W,"가2")=1,25,IF(COUNTIFS(B:B,B2061,W:W,"가2")&gt;=2,30,0))+IF(COUNTIFS(B:B,B2061,W:W,"나2")=3,30,IF(COUNTIFS(B:B,B2061,W:W,"나2")=2,25,IF(COUNTIFS(B:B,B2061,W:W,"나2")=1,20,0)))),"비해당분야")</f>
        <v>비해당분야</v>
      </c>
      <c r="Z2061" s="4" t="str">
        <f>IF(R2061="C",VLOOKUP(K2061,'[1]자격증 backdata'!A:F,6,0),"비해당분야")</f>
        <v>비해당분야</v>
      </c>
      <c r="AA2061" s="4" t="str">
        <f>IF(R2061="C",SUMIF(B:B,B2061,Z:Z),"비해당분야")</f>
        <v>비해당분야</v>
      </c>
      <c r="AB2061" s="4" t="str">
        <f>IF(R2061="C",SUM(Y2061,AA2061),"비해당분야")</f>
        <v>비해당분야</v>
      </c>
      <c r="AC2061" s="4">
        <f>IF(R2061="C",AB2061,X2061)</f>
        <v>16</v>
      </c>
      <c r="AD2061" s="4">
        <f>VLOOKUP(K2061,'[1]자격증 backdata'!A:D,4,0)</f>
        <v>0</v>
      </c>
      <c r="AE2061" s="4">
        <f>IF(_xlfn.MAXIFS(AD:AD,B:B,B2061)&gt;10,10,_xlfn.MAXIFS(AD:AD,B:B,B2061))</f>
        <v>5</v>
      </c>
      <c r="AG2061" s="5" t="str">
        <f>VLOOKUP(K2061,'[1]자격증 backdata'!A:C,3,0)</f>
        <v>K</v>
      </c>
      <c r="AH2061" s="5">
        <f>COUNTIFS($B:$B,$B2061,$AG:$AG,AH$1)</f>
        <v>0</v>
      </c>
      <c r="AI2061" s="5">
        <f>COUNTIFS($B:$B,$B2061,$AG:$AG,AI$1)</f>
        <v>0</v>
      </c>
      <c r="AJ2061" s="5">
        <f>COUNTIFS($B:$B,$B2061,$AG:$AG,AJ$1)</f>
        <v>0</v>
      </c>
      <c r="AK2061" s="5">
        <f>COUNTIFS($B:$B,$B2061,$AG:$AG,AK$1)</f>
        <v>0</v>
      </c>
      <c r="AL2061" s="5">
        <f>COUNTIFS($B:$B,$B2061,$AG:$AG,AL$1)</f>
        <v>0</v>
      </c>
      <c r="AM2061" s="5">
        <f>COUNTIFS($B:$B,$B2061,$AG:$AG,AM$1)</f>
        <v>0</v>
      </c>
      <c r="AN2061" s="5">
        <f>COUNTIFS($B:$B,$B2061,$AG:$AG,AN$1)</f>
        <v>0</v>
      </c>
      <c r="AO2061" s="5">
        <f>COUNTIFS($B:$B,$B2061,$AG:$AG,AO$1)</f>
        <v>0</v>
      </c>
      <c r="AP2061" s="5">
        <f>COUNTIFS($B:$B,$B2061,$AG:$AG,AP$1)</f>
        <v>0</v>
      </c>
      <c r="AQ2061" s="5">
        <f>COUNTIFS($B:$B,$B2061,$AG:$AG,AQ$1)</f>
        <v>0</v>
      </c>
      <c r="AR2061" s="5">
        <f>COUNTIFS($B:$B,$B2061,$AG:$AG,AR$1)</f>
        <v>1</v>
      </c>
      <c r="AS2061" s="5">
        <f>COUNTIFS($B:$B,$B2061,$AG:$AG,AS$1)</f>
        <v>0</v>
      </c>
      <c r="AT2061" s="5">
        <f>COUNTIFS($B:$B,$B2061,$AG:$AG,AT$1)</f>
        <v>1</v>
      </c>
      <c r="AU2061" s="5">
        <f>COUNTIFS($B:$B,$B2061,$AG:$AG,AU$1)</f>
        <v>0</v>
      </c>
    </row>
    <row r="2062" spans="1:47" ht="15" customHeight="1" x14ac:dyDescent="0.35">
      <c r="A2062" s="6">
        <f>IF(B2061=B2062,A2061,A2061+1)</f>
        <v>727</v>
      </c>
      <c r="B2062" s="6" t="s">
        <v>2430</v>
      </c>
      <c r="C2062" s="6" t="s">
        <v>2429</v>
      </c>
      <c r="D2062" s="6" t="s">
        <v>1789</v>
      </c>
      <c r="E2062" s="6" t="s">
        <v>1788</v>
      </c>
      <c r="F2062" s="4" t="s">
        <v>7</v>
      </c>
      <c r="G2062" s="4" t="s">
        <v>8</v>
      </c>
      <c r="H2062" s="4" t="s">
        <v>7</v>
      </c>
      <c r="I2062" s="4">
        <v>2</v>
      </c>
      <c r="J2062" s="4" t="s">
        <v>69</v>
      </c>
      <c r="K2062" s="4" t="s">
        <v>1799</v>
      </c>
      <c r="L2062" s="4" t="s">
        <v>36</v>
      </c>
      <c r="M2062" s="4" t="s">
        <v>2432</v>
      </c>
      <c r="N2062" s="4" t="s">
        <v>319</v>
      </c>
      <c r="P2062" s="4" t="s">
        <v>1</v>
      </c>
      <c r="Q2062" s="4" t="s">
        <v>1475</v>
      </c>
      <c r="R2062" s="4" t="s">
        <v>1474</v>
      </c>
      <c r="S2062" s="5">
        <f>IF(P2062="심사불필요","-",VLOOKUP(K2062,'[1]자격증 backdata'!A:G,7,0))</f>
        <v>0</v>
      </c>
      <c r="T2062" s="5" t="str">
        <f>IF(S2062="-","-",IF(COUNTIFS(B:B,B2062,S:S,"필수")&gt;0,"자격요건충족","확인필요"))</f>
        <v>자격요건충족</v>
      </c>
      <c r="U2062" s="5"/>
      <c r="W2062" s="5">
        <f>IF(Q2062="4급","심사불필요",VLOOKUP(K2062,'[1]자격증 backdata'!A:B,2,0))</f>
        <v>0</v>
      </c>
      <c r="X2062" s="4">
        <f>IF(R2062="A", MIN(20, SUMIFS(W:W, B:B, B2062, R:R, "A")),IF(R2062="B", MIN(30, SUMIFS(W:W, B:B, B2062, R:R, "B")),"비해당분야"))</f>
        <v>16</v>
      </c>
      <c r="Y2062" s="4" t="str">
        <f>IF(R2062="C",MIN(30,IF(COUNTIFS(B:B,B2062,W:W,"가1")=1,25,IF(COUNTIFS(B:B,B2062,W:W,"가1")&gt;=2,30,0))+IF(COUNTIFS(B:B,B2062,W:W,"나1")&gt;=4,30,IF(COUNTIFS(B:B,B2062,W:W,"나1")=3,26,IF(COUNTIFS(B:B,B2062,W:W,"나1")=2,22,IF(COUNTIFS(B:B,B2062,W:W,"나1")=1,18,0)))))+MIN(30,IF(COUNTIFS(B:B,B2062,W:W,"가2")=1,25,IF(COUNTIFS(B:B,B2062,W:W,"가2")&gt;=2,30,0))+IF(COUNTIFS(B:B,B2062,W:W,"나2")=3,30,IF(COUNTIFS(B:B,B2062,W:W,"나2")=2,25,IF(COUNTIFS(B:B,B2062,W:W,"나2")=1,20,0)))),"비해당분야")</f>
        <v>비해당분야</v>
      </c>
      <c r="Z2062" s="4" t="str">
        <f>IF(R2062="C",VLOOKUP(K2062,'[1]자격증 backdata'!A:F,6,0),"비해당분야")</f>
        <v>비해당분야</v>
      </c>
      <c r="AA2062" s="4" t="str">
        <f>IF(R2062="C",SUMIF(B:B,B2062,Z:Z),"비해당분야")</f>
        <v>비해당분야</v>
      </c>
      <c r="AB2062" s="4" t="str">
        <f>IF(R2062="C",SUM(Y2062,AA2062),"비해당분야")</f>
        <v>비해당분야</v>
      </c>
      <c r="AC2062" s="4">
        <f>IF(R2062="C",AB2062,X2062)</f>
        <v>16</v>
      </c>
      <c r="AD2062" s="4">
        <f>VLOOKUP(K2062,'[1]자격증 backdata'!A:D,4,0)</f>
        <v>5</v>
      </c>
      <c r="AE2062" s="4">
        <f>IF(_xlfn.MAXIFS(AD:AD,B:B,B2062)&gt;10,10,_xlfn.MAXIFS(AD:AD,B:B,B2062))</f>
        <v>5</v>
      </c>
      <c r="AG2062" s="5">
        <f>VLOOKUP(K2062,'[1]자격증 backdata'!A:C,3,0)</f>
        <v>0</v>
      </c>
      <c r="AH2062" s="5">
        <f>COUNTIFS($B:$B,$B2062,$AG:$AG,AH$1)</f>
        <v>0</v>
      </c>
      <c r="AI2062" s="5">
        <f>COUNTIFS($B:$B,$B2062,$AG:$AG,AI$1)</f>
        <v>0</v>
      </c>
      <c r="AJ2062" s="5">
        <f>COUNTIFS($B:$B,$B2062,$AG:$AG,AJ$1)</f>
        <v>0</v>
      </c>
      <c r="AK2062" s="5">
        <f>COUNTIFS($B:$B,$B2062,$AG:$AG,AK$1)</f>
        <v>0</v>
      </c>
      <c r="AL2062" s="5">
        <f>COUNTIFS($B:$B,$B2062,$AG:$AG,AL$1)</f>
        <v>0</v>
      </c>
      <c r="AM2062" s="5">
        <f>COUNTIFS($B:$B,$B2062,$AG:$AG,AM$1)</f>
        <v>0</v>
      </c>
      <c r="AN2062" s="5">
        <f>COUNTIFS($B:$B,$B2062,$AG:$AG,AN$1)</f>
        <v>0</v>
      </c>
      <c r="AO2062" s="5">
        <f>COUNTIFS($B:$B,$B2062,$AG:$AG,AO$1)</f>
        <v>0</v>
      </c>
      <c r="AP2062" s="5">
        <f>COUNTIFS($B:$B,$B2062,$AG:$AG,AP$1)</f>
        <v>0</v>
      </c>
      <c r="AQ2062" s="5">
        <f>COUNTIFS($B:$B,$B2062,$AG:$AG,AQ$1)</f>
        <v>0</v>
      </c>
      <c r="AR2062" s="5">
        <f>COUNTIFS($B:$B,$B2062,$AG:$AG,AR$1)</f>
        <v>1</v>
      </c>
      <c r="AS2062" s="5">
        <f>COUNTIFS($B:$B,$B2062,$AG:$AG,AS$1)</f>
        <v>0</v>
      </c>
      <c r="AT2062" s="5">
        <f>COUNTIFS($B:$B,$B2062,$AG:$AG,AT$1)</f>
        <v>1</v>
      </c>
      <c r="AU2062" s="5">
        <f>COUNTIFS($B:$B,$B2062,$AG:$AG,AU$1)</f>
        <v>0</v>
      </c>
    </row>
    <row r="2063" spans="1:47" ht="15" customHeight="1" x14ac:dyDescent="0.35">
      <c r="A2063" s="6">
        <f>IF(B2062=B2063,A2062,A2062+1)</f>
        <v>727</v>
      </c>
      <c r="B2063" s="6" t="s">
        <v>2430</v>
      </c>
      <c r="C2063" s="6" t="s">
        <v>2429</v>
      </c>
      <c r="D2063" s="6" t="s">
        <v>1789</v>
      </c>
      <c r="E2063" s="6" t="s">
        <v>1788</v>
      </c>
      <c r="F2063" s="4" t="s">
        <v>7</v>
      </c>
      <c r="G2063" s="4" t="s">
        <v>8</v>
      </c>
      <c r="H2063" s="4" t="s">
        <v>7</v>
      </c>
      <c r="I2063" s="4">
        <v>3</v>
      </c>
      <c r="J2063" s="4" t="s">
        <v>28</v>
      </c>
      <c r="K2063" s="4" t="s">
        <v>1793</v>
      </c>
      <c r="L2063" s="4" t="s">
        <v>26</v>
      </c>
      <c r="M2063" s="4" t="s">
        <v>2431</v>
      </c>
      <c r="N2063" s="4" t="s">
        <v>923</v>
      </c>
      <c r="P2063" s="4" t="s">
        <v>1</v>
      </c>
      <c r="Q2063" s="4" t="s">
        <v>1475</v>
      </c>
      <c r="R2063" s="4" t="s">
        <v>1474</v>
      </c>
      <c r="S2063" s="5">
        <f>IF(P2063="심사불필요","-",VLOOKUP(K2063,'[1]자격증 backdata'!A:G,7,0))</f>
        <v>0</v>
      </c>
      <c r="T2063" s="5" t="str">
        <f>IF(S2063="-","-",IF(COUNTIFS(B:B,B2063,S:S,"필수")&gt;0,"자격요건충족","확인필요"))</f>
        <v>자격요건충족</v>
      </c>
      <c r="U2063" s="5"/>
      <c r="W2063" s="5">
        <f>IF(Q2063="4급","심사불필요",VLOOKUP(K2063,'[1]자격증 backdata'!A:B,2,0))</f>
        <v>4</v>
      </c>
      <c r="X2063" s="4">
        <f>IF(R2063="A", MIN(20, SUMIFS(W:W, B:B, B2063, R:R, "A")),IF(R2063="B", MIN(30, SUMIFS(W:W, B:B, B2063, R:R, "B")),"비해당분야"))</f>
        <v>16</v>
      </c>
      <c r="Y2063" s="4" t="str">
        <f>IF(R2063="C",MIN(30,IF(COUNTIFS(B:B,B2063,W:W,"가1")=1,25,IF(COUNTIFS(B:B,B2063,W:W,"가1")&gt;=2,30,0))+IF(COUNTIFS(B:B,B2063,W:W,"나1")&gt;=4,30,IF(COUNTIFS(B:B,B2063,W:W,"나1")=3,26,IF(COUNTIFS(B:B,B2063,W:W,"나1")=2,22,IF(COUNTIFS(B:B,B2063,W:W,"나1")=1,18,0)))))+MIN(30,IF(COUNTIFS(B:B,B2063,W:W,"가2")=1,25,IF(COUNTIFS(B:B,B2063,W:W,"가2")&gt;=2,30,0))+IF(COUNTIFS(B:B,B2063,W:W,"나2")=3,30,IF(COUNTIFS(B:B,B2063,W:W,"나2")=2,25,IF(COUNTIFS(B:B,B2063,W:W,"나2")=1,20,0)))),"비해당분야")</f>
        <v>비해당분야</v>
      </c>
      <c r="Z2063" s="4" t="str">
        <f>IF(R2063="C",VLOOKUP(K2063,'[1]자격증 backdata'!A:F,6,0),"비해당분야")</f>
        <v>비해당분야</v>
      </c>
      <c r="AA2063" s="4" t="str">
        <f>IF(R2063="C",SUMIF(B:B,B2063,Z:Z),"비해당분야")</f>
        <v>비해당분야</v>
      </c>
      <c r="AB2063" s="4" t="str">
        <f>IF(R2063="C",SUM(Y2063,AA2063),"비해당분야")</f>
        <v>비해당분야</v>
      </c>
      <c r="AC2063" s="4">
        <f>IF(R2063="C",AB2063,X2063)</f>
        <v>16</v>
      </c>
      <c r="AD2063" s="4">
        <f>VLOOKUP(K2063,'[1]자격증 backdata'!A:D,4,0)</f>
        <v>0</v>
      </c>
      <c r="AE2063" s="4">
        <f>IF(_xlfn.MAXIFS(AD:AD,B:B,B2063)&gt;10,10,_xlfn.MAXIFS(AD:AD,B:B,B2063))</f>
        <v>5</v>
      </c>
      <c r="AG2063" s="5">
        <f>VLOOKUP(K2063,'[1]자격증 backdata'!A:C,3,0)</f>
        <v>0</v>
      </c>
      <c r="AH2063" s="5">
        <f>COUNTIFS($B:$B,$B2063,$AG:$AG,AH$1)</f>
        <v>0</v>
      </c>
      <c r="AI2063" s="5">
        <f>COUNTIFS($B:$B,$B2063,$AG:$AG,AI$1)</f>
        <v>0</v>
      </c>
      <c r="AJ2063" s="5">
        <f>COUNTIFS($B:$B,$B2063,$AG:$AG,AJ$1)</f>
        <v>0</v>
      </c>
      <c r="AK2063" s="5">
        <f>COUNTIFS($B:$B,$B2063,$AG:$AG,AK$1)</f>
        <v>0</v>
      </c>
      <c r="AL2063" s="5">
        <f>COUNTIFS($B:$B,$B2063,$AG:$AG,AL$1)</f>
        <v>0</v>
      </c>
      <c r="AM2063" s="5">
        <f>COUNTIFS($B:$B,$B2063,$AG:$AG,AM$1)</f>
        <v>0</v>
      </c>
      <c r="AN2063" s="5">
        <f>COUNTIFS($B:$B,$B2063,$AG:$AG,AN$1)</f>
        <v>0</v>
      </c>
      <c r="AO2063" s="5">
        <f>COUNTIFS($B:$B,$B2063,$AG:$AG,AO$1)</f>
        <v>0</v>
      </c>
      <c r="AP2063" s="5">
        <f>COUNTIFS($B:$B,$B2063,$AG:$AG,AP$1)</f>
        <v>0</v>
      </c>
      <c r="AQ2063" s="5">
        <f>COUNTIFS($B:$B,$B2063,$AG:$AG,AQ$1)</f>
        <v>0</v>
      </c>
      <c r="AR2063" s="5">
        <f>COUNTIFS($B:$B,$B2063,$AG:$AG,AR$1)</f>
        <v>1</v>
      </c>
      <c r="AS2063" s="5">
        <f>COUNTIFS($B:$B,$B2063,$AG:$AG,AS$1)</f>
        <v>0</v>
      </c>
      <c r="AT2063" s="5">
        <f>COUNTIFS($B:$B,$B2063,$AG:$AG,AT$1)</f>
        <v>1</v>
      </c>
      <c r="AU2063" s="5">
        <f>COUNTIFS($B:$B,$B2063,$AG:$AG,AU$1)</f>
        <v>0</v>
      </c>
    </row>
    <row r="2064" spans="1:47" ht="15" customHeight="1" x14ac:dyDescent="0.35">
      <c r="A2064" s="6">
        <f>IF(B2063=B2064,A2063,A2063+1)</f>
        <v>727</v>
      </c>
      <c r="B2064" s="6" t="s">
        <v>2430</v>
      </c>
      <c r="C2064" s="6" t="s">
        <v>2429</v>
      </c>
      <c r="D2064" s="6" t="s">
        <v>1789</v>
      </c>
      <c r="E2064" s="6" t="s">
        <v>1788</v>
      </c>
      <c r="F2064" s="4" t="s">
        <v>7</v>
      </c>
      <c r="G2064" s="4" t="s">
        <v>8</v>
      </c>
      <c r="H2064" s="4" t="s">
        <v>7</v>
      </c>
      <c r="I2064" s="4">
        <v>4</v>
      </c>
      <c r="J2064" s="4" t="s">
        <v>106</v>
      </c>
      <c r="K2064" s="4" t="s">
        <v>1812</v>
      </c>
      <c r="L2064" s="4" t="s">
        <v>55</v>
      </c>
      <c r="M2064" s="4" t="s">
        <v>2428</v>
      </c>
      <c r="N2064" s="4" t="s">
        <v>654</v>
      </c>
      <c r="P2064" s="4" t="s">
        <v>1</v>
      </c>
      <c r="Q2064" s="4" t="s">
        <v>1475</v>
      </c>
      <c r="R2064" s="4" t="s">
        <v>1474</v>
      </c>
      <c r="S2064" s="5">
        <f>IF(P2064="심사불필요","-",VLOOKUP(K2064,'[1]자격증 backdata'!A:G,7,0))</f>
        <v>0</v>
      </c>
      <c r="T2064" s="5" t="str">
        <f>IF(S2064="-","-",IF(COUNTIFS(B:B,B2064,S:S,"필수")&gt;0,"자격요건충족","확인필요"))</f>
        <v>자격요건충족</v>
      </c>
      <c r="U2064" s="5"/>
      <c r="W2064" s="5">
        <f>IF(Q2064="4급","심사불필요",VLOOKUP(K2064,'[1]자격증 backdata'!A:B,2,0))</f>
        <v>6</v>
      </c>
      <c r="X2064" s="4">
        <f>IF(R2064="A", MIN(20, SUMIFS(W:W, B:B, B2064, R:R, "A")),IF(R2064="B", MIN(30, SUMIFS(W:W, B:B, B2064, R:R, "B")),"비해당분야"))</f>
        <v>16</v>
      </c>
      <c r="Y2064" s="4" t="str">
        <f>IF(R2064="C",MIN(30,IF(COUNTIFS(B:B,B2064,W:W,"가1")=1,25,IF(COUNTIFS(B:B,B2064,W:W,"가1")&gt;=2,30,0))+IF(COUNTIFS(B:B,B2064,W:W,"나1")&gt;=4,30,IF(COUNTIFS(B:B,B2064,W:W,"나1")=3,26,IF(COUNTIFS(B:B,B2064,W:W,"나1")=2,22,IF(COUNTIFS(B:B,B2064,W:W,"나1")=1,18,0)))))+MIN(30,IF(COUNTIFS(B:B,B2064,W:W,"가2")=1,25,IF(COUNTIFS(B:B,B2064,W:W,"가2")&gt;=2,30,0))+IF(COUNTIFS(B:B,B2064,W:W,"나2")=3,30,IF(COUNTIFS(B:B,B2064,W:W,"나2")=2,25,IF(COUNTIFS(B:B,B2064,W:W,"나2")=1,20,0)))),"비해당분야")</f>
        <v>비해당분야</v>
      </c>
      <c r="Z2064" s="4" t="str">
        <f>IF(R2064="C",VLOOKUP(K2064,'[1]자격증 backdata'!A:F,6,0),"비해당분야")</f>
        <v>비해당분야</v>
      </c>
      <c r="AA2064" s="4" t="str">
        <f>IF(R2064="C",SUMIF(B:B,B2064,Z:Z),"비해당분야")</f>
        <v>비해당분야</v>
      </c>
      <c r="AB2064" s="4" t="str">
        <f>IF(R2064="C",SUM(Y2064,AA2064),"비해당분야")</f>
        <v>비해당분야</v>
      </c>
      <c r="AC2064" s="4">
        <f>IF(R2064="C",AB2064,X2064)</f>
        <v>16</v>
      </c>
      <c r="AD2064" s="4">
        <f>VLOOKUP(K2064,'[1]자격증 backdata'!A:D,4,0)</f>
        <v>0</v>
      </c>
      <c r="AE2064" s="4">
        <f>IF(_xlfn.MAXIFS(AD:AD,B:B,B2064)&gt;10,10,_xlfn.MAXIFS(AD:AD,B:B,B2064))</f>
        <v>5</v>
      </c>
      <c r="AG2064" s="5" t="str">
        <f>VLOOKUP(K2064,'[1]자격증 backdata'!A:C,3,0)</f>
        <v>M</v>
      </c>
      <c r="AH2064" s="5">
        <f>COUNTIFS($B:$B,$B2064,$AG:$AG,AH$1)</f>
        <v>0</v>
      </c>
      <c r="AI2064" s="5">
        <f>COUNTIFS($B:$B,$B2064,$AG:$AG,AI$1)</f>
        <v>0</v>
      </c>
      <c r="AJ2064" s="5">
        <f>COUNTIFS($B:$B,$B2064,$AG:$AG,AJ$1)</f>
        <v>0</v>
      </c>
      <c r="AK2064" s="5">
        <f>COUNTIFS($B:$B,$B2064,$AG:$AG,AK$1)</f>
        <v>0</v>
      </c>
      <c r="AL2064" s="5">
        <f>COUNTIFS($B:$B,$B2064,$AG:$AG,AL$1)</f>
        <v>0</v>
      </c>
      <c r="AM2064" s="5">
        <f>COUNTIFS($B:$B,$B2064,$AG:$AG,AM$1)</f>
        <v>0</v>
      </c>
      <c r="AN2064" s="5">
        <f>COUNTIFS($B:$B,$B2064,$AG:$AG,AN$1)</f>
        <v>0</v>
      </c>
      <c r="AO2064" s="5">
        <f>COUNTIFS($B:$B,$B2064,$AG:$AG,AO$1)</f>
        <v>0</v>
      </c>
      <c r="AP2064" s="5">
        <f>COUNTIFS($B:$B,$B2064,$AG:$AG,AP$1)</f>
        <v>0</v>
      </c>
      <c r="AQ2064" s="5">
        <f>COUNTIFS($B:$B,$B2064,$AG:$AG,AQ$1)</f>
        <v>0</v>
      </c>
      <c r="AR2064" s="5">
        <f>COUNTIFS($B:$B,$B2064,$AG:$AG,AR$1)</f>
        <v>1</v>
      </c>
      <c r="AS2064" s="5">
        <f>COUNTIFS($B:$B,$B2064,$AG:$AG,AS$1)</f>
        <v>0</v>
      </c>
      <c r="AT2064" s="5">
        <f>COUNTIFS($B:$B,$B2064,$AG:$AG,AT$1)</f>
        <v>1</v>
      </c>
      <c r="AU2064" s="5">
        <f>COUNTIFS($B:$B,$B2064,$AG:$AG,AU$1)</f>
        <v>0</v>
      </c>
    </row>
    <row r="2065" spans="1:47" ht="15" customHeight="1" x14ac:dyDescent="0.35">
      <c r="A2065" s="3">
        <f>IF(B2064=B2065,A2064,A2064+1)</f>
        <v>728</v>
      </c>
      <c r="B2065" s="3" t="s">
        <v>2423</v>
      </c>
      <c r="C2065" s="3" t="s">
        <v>2422</v>
      </c>
      <c r="D2065" s="3" t="s">
        <v>1789</v>
      </c>
      <c r="E2065" s="3" t="s">
        <v>1788</v>
      </c>
      <c r="F2065" s="4" t="s">
        <v>8</v>
      </c>
      <c r="G2065" s="4" t="s">
        <v>8</v>
      </c>
      <c r="H2065" s="4" t="s">
        <v>7</v>
      </c>
      <c r="I2065" s="3">
        <v>1</v>
      </c>
      <c r="J2065" s="3" t="s">
        <v>6</v>
      </c>
      <c r="K2065" s="3" t="s">
        <v>1787</v>
      </c>
      <c r="L2065" s="3" t="s">
        <v>4</v>
      </c>
      <c r="M2065" s="3" t="s">
        <v>2427</v>
      </c>
      <c r="N2065" s="3" t="s">
        <v>207</v>
      </c>
      <c r="P2065" s="3" t="s">
        <v>1</v>
      </c>
      <c r="Q2065" s="3" t="s">
        <v>1475</v>
      </c>
      <c r="R2065" s="3" t="s">
        <v>1474</v>
      </c>
      <c r="S2065" s="2" t="str">
        <f>IF(P2065="심사불필요","-",VLOOKUP(K2065,'[1]자격증 backdata'!A:G,7,0))</f>
        <v>필수</v>
      </c>
      <c r="T2065" s="2" t="str">
        <f>IF(S2065="-","-",IF(COUNTIFS(B:B,B2065,S:S,"필수")&gt;0,"자격요건충족","확인필요"))</f>
        <v>자격요건충족</v>
      </c>
      <c r="U2065" s="2"/>
      <c r="W2065" s="2">
        <f>IF(Q2065="4급","심사불필요",VLOOKUP(K2065,'[1]자격증 backdata'!A:B,2,0))</f>
        <v>6</v>
      </c>
      <c r="X2065" s="3">
        <f>IF(R2065="A", MIN(20, SUMIFS(W:W, B:B, B2065, R:R, "A")),IF(R2065="B", MIN(30, SUMIFS(W:W, B:B, B2065, R:R, "B")),"비해당분야"))</f>
        <v>16</v>
      </c>
      <c r="Y2065" s="3" t="str">
        <f>IF(R2065="C",MIN(30,IF(COUNTIFS(B:B,B2065,W:W,"가1")=1,25,IF(COUNTIFS(B:B,B2065,W:W,"가1")&gt;=2,30,0))+IF(COUNTIFS(B:B,B2065,W:W,"나1")&gt;=4,30,IF(COUNTIFS(B:B,B2065,W:W,"나1")=3,26,IF(COUNTIFS(B:B,B2065,W:W,"나1")=2,22,IF(COUNTIFS(B:B,B2065,W:W,"나1")=1,18,0)))))+MIN(30,IF(COUNTIFS(B:B,B2065,W:W,"가2")=1,25,IF(COUNTIFS(B:B,B2065,W:W,"가2")&gt;=2,30,0))+IF(COUNTIFS(B:B,B2065,W:W,"나2")=3,30,IF(COUNTIFS(B:B,B2065,W:W,"나2")=2,25,IF(COUNTIFS(B:B,B2065,W:W,"나2")=1,20,0)))),"비해당분야")</f>
        <v>비해당분야</v>
      </c>
      <c r="Z2065" s="3" t="str">
        <f>IF(R2065="C",VLOOKUP(K2065,'[1]자격증 backdata'!A:F,6,0),"비해당분야")</f>
        <v>비해당분야</v>
      </c>
      <c r="AA2065" s="3" t="str">
        <f>IF(R2065="C",SUMIF(B:B,B2065,Z:Z),"비해당분야")</f>
        <v>비해당분야</v>
      </c>
      <c r="AB2065" s="3" t="str">
        <f>IF(R2065="C",SUM(Y2065,AA2065),"비해당분야")</f>
        <v>비해당분야</v>
      </c>
      <c r="AC2065" s="3">
        <f>IF(R2065="C",AB2065,X2065)</f>
        <v>16</v>
      </c>
      <c r="AD2065" s="3">
        <f>VLOOKUP(K2065,'[1]자격증 backdata'!A:D,4,0)</f>
        <v>0</v>
      </c>
      <c r="AE2065" s="3">
        <f>IF(_xlfn.MAXIFS(AD:AD,B:B,B2065)&gt;10,10,_xlfn.MAXIFS(AD:AD,B:B,B2065))</f>
        <v>5</v>
      </c>
      <c r="AG2065" s="2" t="str">
        <f>VLOOKUP(K2065,'[1]자격증 backdata'!A:C,3,0)</f>
        <v>K</v>
      </c>
      <c r="AH2065" s="2">
        <f>COUNTIFS($B:$B,$B2065,$AG:$AG,AH$1)</f>
        <v>0</v>
      </c>
      <c r="AI2065" s="2">
        <f>COUNTIFS($B:$B,$B2065,$AG:$AG,AI$1)</f>
        <v>0</v>
      </c>
      <c r="AJ2065" s="2">
        <f>COUNTIFS($B:$B,$B2065,$AG:$AG,AJ$1)</f>
        <v>0</v>
      </c>
      <c r="AK2065" s="2">
        <f>COUNTIFS($B:$B,$B2065,$AG:$AG,AK$1)</f>
        <v>0</v>
      </c>
      <c r="AL2065" s="2">
        <f>COUNTIFS($B:$B,$B2065,$AG:$AG,AL$1)</f>
        <v>0</v>
      </c>
      <c r="AM2065" s="2">
        <f>COUNTIFS($B:$B,$B2065,$AG:$AG,AM$1)</f>
        <v>0</v>
      </c>
      <c r="AN2065" s="2">
        <f>COUNTIFS($B:$B,$B2065,$AG:$AG,AN$1)</f>
        <v>0</v>
      </c>
      <c r="AO2065" s="2">
        <f>COUNTIFS($B:$B,$B2065,$AG:$AG,AO$1)</f>
        <v>0</v>
      </c>
      <c r="AP2065" s="2">
        <f>COUNTIFS($B:$B,$B2065,$AG:$AG,AP$1)</f>
        <v>0</v>
      </c>
      <c r="AQ2065" s="2">
        <f>COUNTIFS($B:$B,$B2065,$AG:$AG,AQ$1)</f>
        <v>0</v>
      </c>
      <c r="AR2065" s="2">
        <f>COUNTIFS($B:$B,$B2065,$AG:$AG,AR$1)</f>
        <v>1</v>
      </c>
      <c r="AS2065" s="2">
        <f>COUNTIFS($B:$B,$B2065,$AG:$AG,AS$1)</f>
        <v>0</v>
      </c>
      <c r="AT2065" s="2">
        <f>COUNTIFS($B:$B,$B2065,$AG:$AG,AT$1)</f>
        <v>1</v>
      </c>
      <c r="AU2065" s="2">
        <f>COUNTIFS($B:$B,$B2065,$AG:$AG,AU$1)</f>
        <v>0</v>
      </c>
    </row>
    <row r="2066" spans="1:47" ht="15" customHeight="1" x14ac:dyDescent="0.35">
      <c r="A2066" s="7">
        <f>IF(B2065=B2066,A2065,A2065+1)</f>
        <v>728</v>
      </c>
      <c r="B2066" s="7" t="s">
        <v>2423</v>
      </c>
      <c r="C2066" s="7" t="s">
        <v>2422</v>
      </c>
      <c r="D2066" s="7" t="s">
        <v>1789</v>
      </c>
      <c r="E2066" s="7" t="s">
        <v>1788</v>
      </c>
      <c r="F2066" s="4" t="s">
        <v>7</v>
      </c>
      <c r="G2066" s="4" t="s">
        <v>8</v>
      </c>
      <c r="H2066" s="4" t="s">
        <v>7</v>
      </c>
      <c r="I2066" s="3">
        <v>2</v>
      </c>
      <c r="J2066" s="3" t="s">
        <v>38</v>
      </c>
      <c r="K2066" s="3" t="s">
        <v>1802</v>
      </c>
      <c r="L2066" s="3" t="s">
        <v>36</v>
      </c>
      <c r="M2066" s="3" t="s">
        <v>2426</v>
      </c>
      <c r="N2066" s="3" t="s">
        <v>1368</v>
      </c>
      <c r="P2066" s="3" t="s">
        <v>1</v>
      </c>
      <c r="Q2066" s="3" t="s">
        <v>1475</v>
      </c>
      <c r="R2066" s="3" t="s">
        <v>1474</v>
      </c>
      <c r="S2066" s="2">
        <f>IF(P2066="심사불필요","-",VLOOKUP(K2066,'[1]자격증 backdata'!A:G,7,0))</f>
        <v>0</v>
      </c>
      <c r="T2066" s="2" t="str">
        <f>IF(S2066="-","-",IF(COUNTIFS(B:B,B2066,S:S,"필수")&gt;0,"자격요건충족","확인필요"))</f>
        <v>자격요건충족</v>
      </c>
      <c r="U2066" s="2"/>
      <c r="W2066" s="2">
        <f>IF(Q2066="4급","심사불필요",VLOOKUP(K2066,'[1]자격증 backdata'!A:B,2,0))</f>
        <v>0</v>
      </c>
      <c r="X2066" s="3">
        <f>IF(R2066="A", MIN(20, SUMIFS(W:W, B:B, B2066, R:R, "A")),IF(R2066="B", MIN(30, SUMIFS(W:W, B:B, B2066, R:R, "B")),"비해당분야"))</f>
        <v>16</v>
      </c>
      <c r="Y2066" s="3" t="str">
        <f>IF(R2066="C",MIN(30,IF(COUNTIFS(B:B,B2066,W:W,"가1")=1,25,IF(COUNTIFS(B:B,B2066,W:W,"가1")&gt;=2,30,0))+IF(COUNTIFS(B:B,B2066,W:W,"나1")&gt;=4,30,IF(COUNTIFS(B:B,B2066,W:W,"나1")=3,26,IF(COUNTIFS(B:B,B2066,W:W,"나1")=2,22,IF(COUNTIFS(B:B,B2066,W:W,"나1")=1,18,0)))))+MIN(30,IF(COUNTIFS(B:B,B2066,W:W,"가2")=1,25,IF(COUNTIFS(B:B,B2066,W:W,"가2")&gt;=2,30,0))+IF(COUNTIFS(B:B,B2066,W:W,"나2")=3,30,IF(COUNTIFS(B:B,B2066,W:W,"나2")=2,25,IF(COUNTIFS(B:B,B2066,W:W,"나2")=1,20,0)))),"비해당분야")</f>
        <v>비해당분야</v>
      </c>
      <c r="Z2066" s="3" t="str">
        <f>IF(R2066="C",VLOOKUP(K2066,'[1]자격증 backdata'!A:F,6,0),"비해당분야")</f>
        <v>비해당분야</v>
      </c>
      <c r="AA2066" s="3" t="str">
        <f>IF(R2066="C",SUMIF(B:B,B2066,Z:Z),"비해당분야")</f>
        <v>비해당분야</v>
      </c>
      <c r="AB2066" s="3" t="str">
        <f>IF(R2066="C",SUM(Y2066,AA2066),"비해당분야")</f>
        <v>비해당분야</v>
      </c>
      <c r="AC2066" s="3">
        <f>IF(R2066="C",AB2066,X2066)</f>
        <v>16</v>
      </c>
      <c r="AD2066" s="3">
        <f>VLOOKUP(K2066,'[1]자격증 backdata'!A:D,4,0)</f>
        <v>5</v>
      </c>
      <c r="AE2066" s="3">
        <f>IF(_xlfn.MAXIFS(AD:AD,B:B,B2066)&gt;10,10,_xlfn.MAXIFS(AD:AD,B:B,B2066))</f>
        <v>5</v>
      </c>
      <c r="AG2066" s="2">
        <f>VLOOKUP(K2066,'[1]자격증 backdata'!A:C,3,0)</f>
        <v>0</v>
      </c>
      <c r="AH2066" s="2">
        <f>COUNTIFS($B:$B,$B2066,$AG:$AG,AH$1)</f>
        <v>0</v>
      </c>
      <c r="AI2066" s="2">
        <f>COUNTIFS($B:$B,$B2066,$AG:$AG,AI$1)</f>
        <v>0</v>
      </c>
      <c r="AJ2066" s="2">
        <f>COUNTIFS($B:$B,$B2066,$AG:$AG,AJ$1)</f>
        <v>0</v>
      </c>
      <c r="AK2066" s="2">
        <f>COUNTIFS($B:$B,$B2066,$AG:$AG,AK$1)</f>
        <v>0</v>
      </c>
      <c r="AL2066" s="2">
        <f>COUNTIFS($B:$B,$B2066,$AG:$AG,AL$1)</f>
        <v>0</v>
      </c>
      <c r="AM2066" s="2">
        <f>COUNTIFS($B:$B,$B2066,$AG:$AG,AM$1)</f>
        <v>0</v>
      </c>
      <c r="AN2066" s="2">
        <f>COUNTIFS($B:$B,$B2066,$AG:$AG,AN$1)</f>
        <v>0</v>
      </c>
      <c r="AO2066" s="2">
        <f>COUNTIFS($B:$B,$B2066,$AG:$AG,AO$1)</f>
        <v>0</v>
      </c>
      <c r="AP2066" s="2">
        <f>COUNTIFS($B:$B,$B2066,$AG:$AG,AP$1)</f>
        <v>0</v>
      </c>
      <c r="AQ2066" s="2">
        <f>COUNTIFS($B:$B,$B2066,$AG:$AG,AQ$1)</f>
        <v>0</v>
      </c>
      <c r="AR2066" s="2">
        <f>COUNTIFS($B:$B,$B2066,$AG:$AG,AR$1)</f>
        <v>1</v>
      </c>
      <c r="AS2066" s="2">
        <f>COUNTIFS($B:$B,$B2066,$AG:$AG,AS$1)</f>
        <v>0</v>
      </c>
      <c r="AT2066" s="2">
        <f>COUNTIFS($B:$B,$B2066,$AG:$AG,AT$1)</f>
        <v>1</v>
      </c>
      <c r="AU2066" s="2">
        <f>COUNTIFS($B:$B,$B2066,$AG:$AG,AU$1)</f>
        <v>0</v>
      </c>
    </row>
    <row r="2067" spans="1:47" ht="15" customHeight="1" x14ac:dyDescent="0.35">
      <c r="A2067" s="7">
        <f>IF(B2066=B2067,A2066,A2066+1)</f>
        <v>728</v>
      </c>
      <c r="B2067" s="7" t="s">
        <v>2423</v>
      </c>
      <c r="C2067" s="7" t="s">
        <v>2422</v>
      </c>
      <c r="D2067" s="7" t="s">
        <v>1789</v>
      </c>
      <c r="E2067" s="7" t="s">
        <v>1788</v>
      </c>
      <c r="F2067" s="4" t="s">
        <v>7</v>
      </c>
      <c r="G2067" s="4" t="s">
        <v>8</v>
      </c>
      <c r="H2067" s="4" t="s">
        <v>7</v>
      </c>
      <c r="I2067" s="3">
        <v>3</v>
      </c>
      <c r="J2067" s="3" t="s">
        <v>106</v>
      </c>
      <c r="K2067" s="3" t="s">
        <v>1812</v>
      </c>
      <c r="L2067" s="3" t="s">
        <v>55</v>
      </c>
      <c r="M2067" s="3" t="s">
        <v>2425</v>
      </c>
      <c r="N2067" s="3" t="s">
        <v>2424</v>
      </c>
      <c r="P2067" s="3" t="s">
        <v>1</v>
      </c>
      <c r="Q2067" s="3" t="s">
        <v>1475</v>
      </c>
      <c r="R2067" s="3" t="s">
        <v>1474</v>
      </c>
      <c r="S2067" s="2">
        <f>IF(P2067="심사불필요","-",VLOOKUP(K2067,'[1]자격증 backdata'!A:G,7,0))</f>
        <v>0</v>
      </c>
      <c r="T2067" s="2" t="str">
        <f>IF(S2067="-","-",IF(COUNTIFS(B:B,B2067,S:S,"필수")&gt;0,"자격요건충족","확인필요"))</f>
        <v>자격요건충족</v>
      </c>
      <c r="U2067" s="2"/>
      <c r="W2067" s="2">
        <f>IF(Q2067="4급","심사불필요",VLOOKUP(K2067,'[1]자격증 backdata'!A:B,2,0))</f>
        <v>6</v>
      </c>
      <c r="X2067" s="3">
        <f>IF(R2067="A", MIN(20, SUMIFS(W:W, B:B, B2067, R:R, "A")),IF(R2067="B", MIN(30, SUMIFS(W:W, B:B, B2067, R:R, "B")),"비해당분야"))</f>
        <v>16</v>
      </c>
      <c r="Y2067" s="3" t="str">
        <f>IF(R2067="C",MIN(30,IF(COUNTIFS(B:B,B2067,W:W,"가1")=1,25,IF(COUNTIFS(B:B,B2067,W:W,"가1")&gt;=2,30,0))+IF(COUNTIFS(B:B,B2067,W:W,"나1")&gt;=4,30,IF(COUNTIFS(B:B,B2067,W:W,"나1")=3,26,IF(COUNTIFS(B:B,B2067,W:W,"나1")=2,22,IF(COUNTIFS(B:B,B2067,W:W,"나1")=1,18,0)))))+MIN(30,IF(COUNTIFS(B:B,B2067,W:W,"가2")=1,25,IF(COUNTIFS(B:B,B2067,W:W,"가2")&gt;=2,30,0))+IF(COUNTIFS(B:B,B2067,W:W,"나2")=3,30,IF(COUNTIFS(B:B,B2067,W:W,"나2")=2,25,IF(COUNTIFS(B:B,B2067,W:W,"나2")=1,20,0)))),"비해당분야")</f>
        <v>비해당분야</v>
      </c>
      <c r="Z2067" s="3" t="str">
        <f>IF(R2067="C",VLOOKUP(K2067,'[1]자격증 backdata'!A:F,6,0),"비해당분야")</f>
        <v>비해당분야</v>
      </c>
      <c r="AA2067" s="3" t="str">
        <f>IF(R2067="C",SUMIF(B:B,B2067,Z:Z),"비해당분야")</f>
        <v>비해당분야</v>
      </c>
      <c r="AB2067" s="3" t="str">
        <f>IF(R2067="C",SUM(Y2067,AA2067),"비해당분야")</f>
        <v>비해당분야</v>
      </c>
      <c r="AC2067" s="3">
        <f>IF(R2067="C",AB2067,X2067)</f>
        <v>16</v>
      </c>
      <c r="AD2067" s="3">
        <f>VLOOKUP(K2067,'[1]자격증 backdata'!A:D,4,0)</f>
        <v>0</v>
      </c>
      <c r="AE2067" s="3">
        <f>IF(_xlfn.MAXIFS(AD:AD,B:B,B2067)&gt;10,10,_xlfn.MAXIFS(AD:AD,B:B,B2067))</f>
        <v>5</v>
      </c>
      <c r="AG2067" s="2" t="str">
        <f>VLOOKUP(K2067,'[1]자격증 backdata'!A:C,3,0)</f>
        <v>M</v>
      </c>
      <c r="AH2067" s="2">
        <f>COUNTIFS($B:$B,$B2067,$AG:$AG,AH$1)</f>
        <v>0</v>
      </c>
      <c r="AI2067" s="2">
        <f>COUNTIFS($B:$B,$B2067,$AG:$AG,AI$1)</f>
        <v>0</v>
      </c>
      <c r="AJ2067" s="2">
        <f>COUNTIFS($B:$B,$B2067,$AG:$AG,AJ$1)</f>
        <v>0</v>
      </c>
      <c r="AK2067" s="2">
        <f>COUNTIFS($B:$B,$B2067,$AG:$AG,AK$1)</f>
        <v>0</v>
      </c>
      <c r="AL2067" s="2">
        <f>COUNTIFS($B:$B,$B2067,$AG:$AG,AL$1)</f>
        <v>0</v>
      </c>
      <c r="AM2067" s="2">
        <f>COUNTIFS($B:$B,$B2067,$AG:$AG,AM$1)</f>
        <v>0</v>
      </c>
      <c r="AN2067" s="2">
        <f>COUNTIFS($B:$B,$B2067,$AG:$AG,AN$1)</f>
        <v>0</v>
      </c>
      <c r="AO2067" s="2">
        <f>COUNTIFS($B:$B,$B2067,$AG:$AG,AO$1)</f>
        <v>0</v>
      </c>
      <c r="AP2067" s="2">
        <f>COUNTIFS($B:$B,$B2067,$AG:$AG,AP$1)</f>
        <v>0</v>
      </c>
      <c r="AQ2067" s="2">
        <f>COUNTIFS($B:$B,$B2067,$AG:$AG,AQ$1)</f>
        <v>0</v>
      </c>
      <c r="AR2067" s="2">
        <f>COUNTIFS($B:$B,$B2067,$AG:$AG,AR$1)</f>
        <v>1</v>
      </c>
      <c r="AS2067" s="2">
        <f>COUNTIFS($B:$B,$B2067,$AG:$AG,AS$1)</f>
        <v>0</v>
      </c>
      <c r="AT2067" s="2">
        <f>COUNTIFS($B:$B,$B2067,$AG:$AG,AT$1)</f>
        <v>1</v>
      </c>
      <c r="AU2067" s="2">
        <f>COUNTIFS($B:$B,$B2067,$AG:$AG,AU$1)</f>
        <v>0</v>
      </c>
    </row>
    <row r="2068" spans="1:47" ht="15" customHeight="1" x14ac:dyDescent="0.35">
      <c r="A2068" s="7">
        <f>IF(B2067=B2068,A2067,A2067+1)</f>
        <v>728</v>
      </c>
      <c r="B2068" s="7" t="s">
        <v>2423</v>
      </c>
      <c r="C2068" s="7" t="s">
        <v>2422</v>
      </c>
      <c r="D2068" s="7" t="s">
        <v>1789</v>
      </c>
      <c r="E2068" s="7" t="s">
        <v>1788</v>
      </c>
      <c r="F2068" s="4" t="s">
        <v>7</v>
      </c>
      <c r="G2068" s="4" t="s">
        <v>8</v>
      </c>
      <c r="H2068" s="4" t="s">
        <v>7</v>
      </c>
      <c r="I2068" s="3">
        <v>4</v>
      </c>
      <c r="J2068" s="3" t="s">
        <v>28</v>
      </c>
      <c r="K2068" s="3" t="s">
        <v>1793</v>
      </c>
      <c r="L2068" s="3" t="s">
        <v>26</v>
      </c>
      <c r="M2068" s="3" t="s">
        <v>2421</v>
      </c>
      <c r="N2068" s="3" t="s">
        <v>1425</v>
      </c>
      <c r="P2068" s="3" t="s">
        <v>1</v>
      </c>
      <c r="Q2068" s="3" t="s">
        <v>1475</v>
      </c>
      <c r="R2068" s="3" t="s">
        <v>1474</v>
      </c>
      <c r="S2068" s="2">
        <f>IF(P2068="심사불필요","-",VLOOKUP(K2068,'[1]자격증 backdata'!A:G,7,0))</f>
        <v>0</v>
      </c>
      <c r="T2068" s="2" t="str">
        <f>IF(S2068="-","-",IF(COUNTIFS(B:B,B2068,S:S,"필수")&gt;0,"자격요건충족","확인필요"))</f>
        <v>자격요건충족</v>
      </c>
      <c r="U2068" s="2"/>
      <c r="W2068" s="2">
        <f>IF(Q2068="4급","심사불필요",VLOOKUP(K2068,'[1]자격증 backdata'!A:B,2,0))</f>
        <v>4</v>
      </c>
      <c r="X2068" s="3">
        <f>IF(R2068="A", MIN(20, SUMIFS(W:W, B:B, B2068, R:R, "A")),IF(R2068="B", MIN(30, SUMIFS(W:W, B:B, B2068, R:R, "B")),"비해당분야"))</f>
        <v>16</v>
      </c>
      <c r="Y2068" s="3" t="str">
        <f>IF(R2068="C",MIN(30,IF(COUNTIFS(B:B,B2068,W:W,"가1")=1,25,IF(COUNTIFS(B:B,B2068,W:W,"가1")&gt;=2,30,0))+IF(COUNTIFS(B:B,B2068,W:W,"나1")&gt;=4,30,IF(COUNTIFS(B:B,B2068,W:W,"나1")=3,26,IF(COUNTIFS(B:B,B2068,W:W,"나1")=2,22,IF(COUNTIFS(B:B,B2068,W:W,"나1")=1,18,0)))))+MIN(30,IF(COUNTIFS(B:B,B2068,W:W,"가2")=1,25,IF(COUNTIFS(B:B,B2068,W:W,"가2")&gt;=2,30,0))+IF(COUNTIFS(B:B,B2068,W:W,"나2")=3,30,IF(COUNTIFS(B:B,B2068,W:W,"나2")=2,25,IF(COUNTIFS(B:B,B2068,W:W,"나2")=1,20,0)))),"비해당분야")</f>
        <v>비해당분야</v>
      </c>
      <c r="Z2068" s="3" t="str">
        <f>IF(R2068="C",VLOOKUP(K2068,'[1]자격증 backdata'!A:F,6,0),"비해당분야")</f>
        <v>비해당분야</v>
      </c>
      <c r="AA2068" s="3" t="str">
        <f>IF(R2068="C",SUMIF(B:B,B2068,Z:Z),"비해당분야")</f>
        <v>비해당분야</v>
      </c>
      <c r="AB2068" s="3" t="str">
        <f>IF(R2068="C",SUM(Y2068,AA2068),"비해당분야")</f>
        <v>비해당분야</v>
      </c>
      <c r="AC2068" s="3">
        <f>IF(R2068="C",AB2068,X2068)</f>
        <v>16</v>
      </c>
      <c r="AD2068" s="3">
        <f>VLOOKUP(K2068,'[1]자격증 backdata'!A:D,4,0)</f>
        <v>0</v>
      </c>
      <c r="AE2068" s="3">
        <f>IF(_xlfn.MAXIFS(AD:AD,B:B,B2068)&gt;10,10,_xlfn.MAXIFS(AD:AD,B:B,B2068))</f>
        <v>5</v>
      </c>
      <c r="AG2068" s="2">
        <f>VLOOKUP(K2068,'[1]자격증 backdata'!A:C,3,0)</f>
        <v>0</v>
      </c>
      <c r="AH2068" s="2">
        <f>COUNTIFS($B:$B,$B2068,$AG:$AG,AH$1)</f>
        <v>0</v>
      </c>
      <c r="AI2068" s="2">
        <f>COUNTIFS($B:$B,$B2068,$AG:$AG,AI$1)</f>
        <v>0</v>
      </c>
      <c r="AJ2068" s="2">
        <f>COUNTIFS($B:$B,$B2068,$AG:$AG,AJ$1)</f>
        <v>0</v>
      </c>
      <c r="AK2068" s="2">
        <f>COUNTIFS($B:$B,$B2068,$AG:$AG,AK$1)</f>
        <v>0</v>
      </c>
      <c r="AL2068" s="2">
        <f>COUNTIFS($B:$B,$B2068,$AG:$AG,AL$1)</f>
        <v>0</v>
      </c>
      <c r="AM2068" s="2">
        <f>COUNTIFS($B:$B,$B2068,$AG:$AG,AM$1)</f>
        <v>0</v>
      </c>
      <c r="AN2068" s="2">
        <f>COUNTIFS($B:$B,$B2068,$AG:$AG,AN$1)</f>
        <v>0</v>
      </c>
      <c r="AO2068" s="2">
        <f>COUNTIFS($B:$B,$B2068,$AG:$AG,AO$1)</f>
        <v>0</v>
      </c>
      <c r="AP2068" s="2">
        <f>COUNTIFS($B:$B,$B2068,$AG:$AG,AP$1)</f>
        <v>0</v>
      </c>
      <c r="AQ2068" s="2">
        <f>COUNTIFS($B:$B,$B2068,$AG:$AG,AQ$1)</f>
        <v>0</v>
      </c>
      <c r="AR2068" s="2">
        <f>COUNTIFS($B:$B,$B2068,$AG:$AG,AR$1)</f>
        <v>1</v>
      </c>
      <c r="AS2068" s="2">
        <f>COUNTIFS($B:$B,$B2068,$AG:$AG,AS$1)</f>
        <v>0</v>
      </c>
      <c r="AT2068" s="2">
        <f>COUNTIFS($B:$B,$B2068,$AG:$AG,AT$1)</f>
        <v>1</v>
      </c>
      <c r="AU2068" s="2">
        <f>COUNTIFS($B:$B,$B2068,$AG:$AG,AU$1)</f>
        <v>0</v>
      </c>
    </row>
    <row r="2069" spans="1:47" ht="15" customHeight="1" x14ac:dyDescent="0.35">
      <c r="A2069" s="4">
        <f>IF(B2068=B2069,A2068,A2068+1)</f>
        <v>729</v>
      </c>
      <c r="B2069" s="4" t="s">
        <v>2418</v>
      </c>
      <c r="C2069" s="4" t="s">
        <v>2417</v>
      </c>
      <c r="D2069" s="4" t="s">
        <v>1789</v>
      </c>
      <c r="E2069" s="4" t="s">
        <v>1788</v>
      </c>
      <c r="F2069" s="4" t="s">
        <v>8</v>
      </c>
      <c r="G2069" s="4" t="s">
        <v>8</v>
      </c>
      <c r="H2069" s="4" t="s">
        <v>7</v>
      </c>
      <c r="I2069" s="4">
        <v>1</v>
      </c>
      <c r="J2069" s="4" t="s">
        <v>6</v>
      </c>
      <c r="K2069" s="4" t="s">
        <v>1787</v>
      </c>
      <c r="L2069" s="4" t="s">
        <v>4</v>
      </c>
      <c r="M2069" s="4" t="s">
        <v>2420</v>
      </c>
      <c r="N2069" s="4" t="s">
        <v>246</v>
      </c>
      <c r="P2069" s="4" t="s">
        <v>1</v>
      </c>
      <c r="Q2069" s="4" t="s">
        <v>1475</v>
      </c>
      <c r="R2069" s="4" t="s">
        <v>1474</v>
      </c>
      <c r="S2069" s="5" t="str">
        <f>IF(P2069="심사불필요","-",VLOOKUP(K2069,'[1]자격증 backdata'!A:G,7,0))</f>
        <v>필수</v>
      </c>
      <c r="T2069" s="5" t="str">
        <f>IF(S2069="-","-",IF(COUNTIFS(B:B,B2069,S:S,"필수")&gt;0,"자격요건충족","확인필요"))</f>
        <v>자격요건충족</v>
      </c>
      <c r="U2069" s="5"/>
      <c r="W2069" s="5">
        <f>IF(Q2069="4급","심사불필요",VLOOKUP(K2069,'[1]자격증 backdata'!A:B,2,0))</f>
        <v>6</v>
      </c>
      <c r="X2069" s="4">
        <f>IF(R2069="A", MIN(20, SUMIFS(W:W, B:B, B2069, R:R, "A")),IF(R2069="B", MIN(30, SUMIFS(W:W, B:B, B2069, R:R, "B")),"비해당분야"))</f>
        <v>12</v>
      </c>
      <c r="Y2069" s="4" t="str">
        <f>IF(R2069="C",MIN(30,IF(COUNTIFS(B:B,B2069,W:W,"가1")=1,25,IF(COUNTIFS(B:B,B2069,W:W,"가1")&gt;=2,30,0))+IF(COUNTIFS(B:B,B2069,W:W,"나1")&gt;=4,30,IF(COUNTIFS(B:B,B2069,W:W,"나1")=3,26,IF(COUNTIFS(B:B,B2069,W:W,"나1")=2,22,IF(COUNTIFS(B:B,B2069,W:W,"나1")=1,18,0)))))+MIN(30,IF(COUNTIFS(B:B,B2069,W:W,"가2")=1,25,IF(COUNTIFS(B:B,B2069,W:W,"가2")&gt;=2,30,0))+IF(COUNTIFS(B:B,B2069,W:W,"나2")=3,30,IF(COUNTIFS(B:B,B2069,W:W,"나2")=2,25,IF(COUNTIFS(B:B,B2069,W:W,"나2")=1,20,0)))),"비해당분야")</f>
        <v>비해당분야</v>
      </c>
      <c r="Z2069" s="4" t="str">
        <f>IF(R2069="C",VLOOKUP(K2069,'[1]자격증 backdata'!A:F,6,0),"비해당분야")</f>
        <v>비해당분야</v>
      </c>
      <c r="AA2069" s="4" t="str">
        <f>IF(R2069="C",SUMIF(B:B,B2069,Z:Z),"비해당분야")</f>
        <v>비해당분야</v>
      </c>
      <c r="AB2069" s="4" t="str">
        <f>IF(R2069="C",SUM(Y2069,AA2069),"비해당분야")</f>
        <v>비해당분야</v>
      </c>
      <c r="AC2069" s="4">
        <f>IF(R2069="C",AB2069,X2069)</f>
        <v>12</v>
      </c>
      <c r="AD2069" s="4">
        <f>VLOOKUP(K2069,'[1]자격증 backdata'!A:D,4,0)</f>
        <v>0</v>
      </c>
      <c r="AE2069" s="4">
        <f>IF(_xlfn.MAXIFS(AD:AD,B:B,B2069)&gt;10,10,_xlfn.MAXIFS(AD:AD,B:B,B2069))</f>
        <v>5</v>
      </c>
      <c r="AG2069" s="5" t="str">
        <f>VLOOKUP(K2069,'[1]자격증 backdata'!A:C,3,0)</f>
        <v>K</v>
      </c>
      <c r="AH2069" s="5">
        <f>COUNTIFS($B:$B,$B2069,$AG:$AG,AH$1)</f>
        <v>0</v>
      </c>
      <c r="AI2069" s="5">
        <f>COUNTIFS($B:$B,$B2069,$AG:$AG,AI$1)</f>
        <v>0</v>
      </c>
      <c r="AJ2069" s="5">
        <f>COUNTIFS($B:$B,$B2069,$AG:$AG,AJ$1)</f>
        <v>0</v>
      </c>
      <c r="AK2069" s="5">
        <f>COUNTIFS($B:$B,$B2069,$AG:$AG,AK$1)</f>
        <v>0</v>
      </c>
      <c r="AL2069" s="5">
        <f>COUNTIFS($B:$B,$B2069,$AG:$AG,AL$1)</f>
        <v>0</v>
      </c>
      <c r="AM2069" s="5">
        <f>COUNTIFS($B:$B,$B2069,$AG:$AG,AM$1)</f>
        <v>0</v>
      </c>
      <c r="AN2069" s="5">
        <f>COUNTIFS($B:$B,$B2069,$AG:$AG,AN$1)</f>
        <v>0</v>
      </c>
      <c r="AO2069" s="5">
        <f>COUNTIFS($B:$B,$B2069,$AG:$AG,AO$1)</f>
        <v>0</v>
      </c>
      <c r="AP2069" s="5">
        <f>COUNTIFS($B:$B,$B2069,$AG:$AG,AP$1)</f>
        <v>0</v>
      </c>
      <c r="AQ2069" s="5">
        <f>COUNTIFS($B:$B,$B2069,$AG:$AG,AQ$1)</f>
        <v>0</v>
      </c>
      <c r="AR2069" s="5">
        <f>COUNTIFS($B:$B,$B2069,$AG:$AG,AR$1)</f>
        <v>1</v>
      </c>
      <c r="AS2069" s="5">
        <f>COUNTIFS($B:$B,$B2069,$AG:$AG,AS$1)</f>
        <v>0</v>
      </c>
      <c r="AT2069" s="5">
        <f>COUNTIFS($B:$B,$B2069,$AG:$AG,AT$1)</f>
        <v>1</v>
      </c>
      <c r="AU2069" s="5">
        <f>COUNTIFS($B:$B,$B2069,$AG:$AG,AU$1)</f>
        <v>0</v>
      </c>
    </row>
    <row r="2070" spans="1:47" ht="15" customHeight="1" x14ac:dyDescent="0.35">
      <c r="A2070" s="6">
        <f>IF(B2069=B2070,A2069,A2069+1)</f>
        <v>729</v>
      </c>
      <c r="B2070" s="6" t="s">
        <v>2418</v>
      </c>
      <c r="C2070" s="6" t="s">
        <v>2417</v>
      </c>
      <c r="D2070" s="6" t="s">
        <v>1789</v>
      </c>
      <c r="E2070" s="6" t="s">
        <v>1788</v>
      </c>
      <c r="F2070" s="4" t="s">
        <v>7</v>
      </c>
      <c r="G2070" s="4" t="s">
        <v>8</v>
      </c>
      <c r="H2070" s="4" t="s">
        <v>7</v>
      </c>
      <c r="I2070" s="4">
        <v>2</v>
      </c>
      <c r="J2070" s="4" t="s">
        <v>69</v>
      </c>
      <c r="K2070" s="4" t="s">
        <v>1799</v>
      </c>
      <c r="L2070" s="4" t="s">
        <v>36</v>
      </c>
      <c r="M2070" s="4" t="s">
        <v>2419</v>
      </c>
      <c r="N2070" s="4" t="s">
        <v>921</v>
      </c>
      <c r="P2070" s="4" t="s">
        <v>1</v>
      </c>
      <c r="Q2070" s="4" t="s">
        <v>1475</v>
      </c>
      <c r="R2070" s="4" t="s">
        <v>1474</v>
      </c>
      <c r="S2070" s="5">
        <f>IF(P2070="심사불필요","-",VLOOKUP(K2070,'[1]자격증 backdata'!A:G,7,0))</f>
        <v>0</v>
      </c>
      <c r="T2070" s="5" t="str">
        <f>IF(S2070="-","-",IF(COUNTIFS(B:B,B2070,S:S,"필수")&gt;0,"자격요건충족","확인필요"))</f>
        <v>자격요건충족</v>
      </c>
      <c r="U2070" s="5"/>
      <c r="W2070" s="5">
        <f>IF(Q2070="4급","심사불필요",VLOOKUP(K2070,'[1]자격증 backdata'!A:B,2,0))</f>
        <v>0</v>
      </c>
      <c r="X2070" s="4">
        <f>IF(R2070="A", MIN(20, SUMIFS(W:W, B:B, B2070, R:R, "A")),IF(R2070="B", MIN(30, SUMIFS(W:W, B:B, B2070, R:R, "B")),"비해당분야"))</f>
        <v>12</v>
      </c>
      <c r="Y2070" s="4" t="str">
        <f>IF(R2070="C",MIN(30,IF(COUNTIFS(B:B,B2070,W:W,"가1")=1,25,IF(COUNTIFS(B:B,B2070,W:W,"가1")&gt;=2,30,0))+IF(COUNTIFS(B:B,B2070,W:W,"나1")&gt;=4,30,IF(COUNTIFS(B:B,B2070,W:W,"나1")=3,26,IF(COUNTIFS(B:B,B2070,W:W,"나1")=2,22,IF(COUNTIFS(B:B,B2070,W:W,"나1")=1,18,0)))))+MIN(30,IF(COUNTIFS(B:B,B2070,W:W,"가2")=1,25,IF(COUNTIFS(B:B,B2070,W:W,"가2")&gt;=2,30,0))+IF(COUNTIFS(B:B,B2070,W:W,"나2")=3,30,IF(COUNTIFS(B:B,B2070,W:W,"나2")=2,25,IF(COUNTIFS(B:B,B2070,W:W,"나2")=1,20,0)))),"비해당분야")</f>
        <v>비해당분야</v>
      </c>
      <c r="Z2070" s="4" t="str">
        <f>IF(R2070="C",VLOOKUP(K2070,'[1]자격증 backdata'!A:F,6,0),"비해당분야")</f>
        <v>비해당분야</v>
      </c>
      <c r="AA2070" s="4" t="str">
        <f>IF(R2070="C",SUMIF(B:B,B2070,Z:Z),"비해당분야")</f>
        <v>비해당분야</v>
      </c>
      <c r="AB2070" s="4" t="str">
        <f>IF(R2070="C",SUM(Y2070,AA2070),"비해당분야")</f>
        <v>비해당분야</v>
      </c>
      <c r="AC2070" s="4">
        <f>IF(R2070="C",AB2070,X2070)</f>
        <v>12</v>
      </c>
      <c r="AD2070" s="4">
        <f>VLOOKUP(K2070,'[1]자격증 backdata'!A:D,4,0)</f>
        <v>5</v>
      </c>
      <c r="AE2070" s="4">
        <f>IF(_xlfn.MAXIFS(AD:AD,B:B,B2070)&gt;10,10,_xlfn.MAXIFS(AD:AD,B:B,B2070))</f>
        <v>5</v>
      </c>
      <c r="AG2070" s="5">
        <f>VLOOKUP(K2070,'[1]자격증 backdata'!A:C,3,0)</f>
        <v>0</v>
      </c>
      <c r="AH2070" s="5">
        <f>COUNTIFS($B:$B,$B2070,$AG:$AG,AH$1)</f>
        <v>0</v>
      </c>
      <c r="AI2070" s="5">
        <f>COUNTIFS($B:$B,$B2070,$AG:$AG,AI$1)</f>
        <v>0</v>
      </c>
      <c r="AJ2070" s="5">
        <f>COUNTIFS($B:$B,$B2070,$AG:$AG,AJ$1)</f>
        <v>0</v>
      </c>
      <c r="AK2070" s="5">
        <f>COUNTIFS($B:$B,$B2070,$AG:$AG,AK$1)</f>
        <v>0</v>
      </c>
      <c r="AL2070" s="5">
        <f>COUNTIFS($B:$B,$B2070,$AG:$AG,AL$1)</f>
        <v>0</v>
      </c>
      <c r="AM2070" s="5">
        <f>COUNTIFS($B:$B,$B2070,$AG:$AG,AM$1)</f>
        <v>0</v>
      </c>
      <c r="AN2070" s="5">
        <f>COUNTIFS($B:$B,$B2070,$AG:$AG,AN$1)</f>
        <v>0</v>
      </c>
      <c r="AO2070" s="5">
        <f>COUNTIFS($B:$B,$B2070,$AG:$AG,AO$1)</f>
        <v>0</v>
      </c>
      <c r="AP2070" s="5">
        <f>COUNTIFS($B:$B,$B2070,$AG:$AG,AP$1)</f>
        <v>0</v>
      </c>
      <c r="AQ2070" s="5">
        <f>COUNTIFS($B:$B,$B2070,$AG:$AG,AQ$1)</f>
        <v>0</v>
      </c>
      <c r="AR2070" s="5">
        <f>COUNTIFS($B:$B,$B2070,$AG:$AG,AR$1)</f>
        <v>1</v>
      </c>
      <c r="AS2070" s="5">
        <f>COUNTIFS($B:$B,$B2070,$AG:$AG,AS$1)</f>
        <v>0</v>
      </c>
      <c r="AT2070" s="5">
        <f>COUNTIFS($B:$B,$B2070,$AG:$AG,AT$1)</f>
        <v>1</v>
      </c>
      <c r="AU2070" s="5">
        <f>COUNTIFS($B:$B,$B2070,$AG:$AG,AU$1)</f>
        <v>0</v>
      </c>
    </row>
    <row r="2071" spans="1:47" ht="15" customHeight="1" x14ac:dyDescent="0.35">
      <c r="A2071" s="6">
        <f>IF(B2070=B2071,A2070,A2070+1)</f>
        <v>729</v>
      </c>
      <c r="B2071" s="6" t="s">
        <v>2418</v>
      </c>
      <c r="C2071" s="6" t="s">
        <v>2417</v>
      </c>
      <c r="D2071" s="6" t="s">
        <v>1789</v>
      </c>
      <c r="E2071" s="6" t="s">
        <v>1788</v>
      </c>
      <c r="F2071" s="4" t="s">
        <v>7</v>
      </c>
      <c r="G2071" s="4" t="s">
        <v>8</v>
      </c>
      <c r="H2071" s="4" t="s">
        <v>7</v>
      </c>
      <c r="I2071" s="4">
        <v>3</v>
      </c>
      <c r="J2071" s="4" t="s">
        <v>106</v>
      </c>
      <c r="K2071" s="4" t="s">
        <v>1812</v>
      </c>
      <c r="L2071" s="4" t="s">
        <v>55</v>
      </c>
      <c r="M2071" s="4" t="s">
        <v>2416</v>
      </c>
      <c r="N2071" s="4" t="s">
        <v>1280</v>
      </c>
      <c r="P2071" s="4" t="s">
        <v>1</v>
      </c>
      <c r="Q2071" s="4" t="s">
        <v>1475</v>
      </c>
      <c r="R2071" s="4" t="s">
        <v>1474</v>
      </c>
      <c r="S2071" s="5">
        <f>IF(P2071="심사불필요","-",VLOOKUP(K2071,'[1]자격증 backdata'!A:G,7,0))</f>
        <v>0</v>
      </c>
      <c r="T2071" s="5" t="str">
        <f>IF(S2071="-","-",IF(COUNTIFS(B:B,B2071,S:S,"필수")&gt;0,"자격요건충족","확인필요"))</f>
        <v>자격요건충족</v>
      </c>
      <c r="U2071" s="5"/>
      <c r="W2071" s="5">
        <f>IF(Q2071="4급","심사불필요",VLOOKUP(K2071,'[1]자격증 backdata'!A:B,2,0))</f>
        <v>6</v>
      </c>
      <c r="X2071" s="4">
        <f>IF(R2071="A", MIN(20, SUMIFS(W:W, B:B, B2071, R:R, "A")),IF(R2071="B", MIN(30, SUMIFS(W:W, B:B, B2071, R:R, "B")),"비해당분야"))</f>
        <v>12</v>
      </c>
      <c r="Y2071" s="4" t="str">
        <f>IF(R2071="C",MIN(30,IF(COUNTIFS(B:B,B2071,W:W,"가1")=1,25,IF(COUNTIFS(B:B,B2071,W:W,"가1")&gt;=2,30,0))+IF(COUNTIFS(B:B,B2071,W:W,"나1")&gt;=4,30,IF(COUNTIFS(B:B,B2071,W:W,"나1")=3,26,IF(COUNTIFS(B:B,B2071,W:W,"나1")=2,22,IF(COUNTIFS(B:B,B2071,W:W,"나1")=1,18,0)))))+MIN(30,IF(COUNTIFS(B:B,B2071,W:W,"가2")=1,25,IF(COUNTIFS(B:B,B2071,W:W,"가2")&gt;=2,30,0))+IF(COUNTIFS(B:B,B2071,W:W,"나2")=3,30,IF(COUNTIFS(B:B,B2071,W:W,"나2")=2,25,IF(COUNTIFS(B:B,B2071,W:W,"나2")=1,20,0)))),"비해당분야")</f>
        <v>비해당분야</v>
      </c>
      <c r="Z2071" s="4" t="str">
        <f>IF(R2071="C",VLOOKUP(K2071,'[1]자격증 backdata'!A:F,6,0),"비해당분야")</f>
        <v>비해당분야</v>
      </c>
      <c r="AA2071" s="4" t="str">
        <f>IF(R2071="C",SUMIF(B:B,B2071,Z:Z),"비해당분야")</f>
        <v>비해당분야</v>
      </c>
      <c r="AB2071" s="4" t="str">
        <f>IF(R2071="C",SUM(Y2071,AA2071),"비해당분야")</f>
        <v>비해당분야</v>
      </c>
      <c r="AC2071" s="4">
        <f>IF(R2071="C",AB2071,X2071)</f>
        <v>12</v>
      </c>
      <c r="AD2071" s="4">
        <f>VLOOKUP(K2071,'[1]자격증 backdata'!A:D,4,0)</f>
        <v>0</v>
      </c>
      <c r="AE2071" s="4">
        <f>IF(_xlfn.MAXIFS(AD:AD,B:B,B2071)&gt;10,10,_xlfn.MAXIFS(AD:AD,B:B,B2071))</f>
        <v>5</v>
      </c>
      <c r="AG2071" s="5" t="str">
        <f>VLOOKUP(K2071,'[1]자격증 backdata'!A:C,3,0)</f>
        <v>M</v>
      </c>
      <c r="AH2071" s="5">
        <f>COUNTIFS($B:$B,$B2071,$AG:$AG,AH$1)</f>
        <v>0</v>
      </c>
      <c r="AI2071" s="5">
        <f>COUNTIFS($B:$B,$B2071,$AG:$AG,AI$1)</f>
        <v>0</v>
      </c>
      <c r="AJ2071" s="5">
        <f>COUNTIFS($B:$B,$B2071,$AG:$AG,AJ$1)</f>
        <v>0</v>
      </c>
      <c r="AK2071" s="5">
        <f>COUNTIFS($B:$B,$B2071,$AG:$AG,AK$1)</f>
        <v>0</v>
      </c>
      <c r="AL2071" s="5">
        <f>COUNTIFS($B:$B,$B2071,$AG:$AG,AL$1)</f>
        <v>0</v>
      </c>
      <c r="AM2071" s="5">
        <f>COUNTIFS($B:$B,$B2071,$AG:$AG,AM$1)</f>
        <v>0</v>
      </c>
      <c r="AN2071" s="5">
        <f>COUNTIFS($B:$B,$B2071,$AG:$AG,AN$1)</f>
        <v>0</v>
      </c>
      <c r="AO2071" s="5">
        <f>COUNTIFS($B:$B,$B2071,$AG:$AG,AO$1)</f>
        <v>0</v>
      </c>
      <c r="AP2071" s="5">
        <f>COUNTIFS($B:$B,$B2071,$AG:$AG,AP$1)</f>
        <v>0</v>
      </c>
      <c r="AQ2071" s="5">
        <f>COUNTIFS($B:$B,$B2071,$AG:$AG,AQ$1)</f>
        <v>0</v>
      </c>
      <c r="AR2071" s="5">
        <f>COUNTIFS($B:$B,$B2071,$AG:$AG,AR$1)</f>
        <v>1</v>
      </c>
      <c r="AS2071" s="5">
        <f>COUNTIFS($B:$B,$B2071,$AG:$AG,AS$1)</f>
        <v>0</v>
      </c>
      <c r="AT2071" s="5">
        <f>COUNTIFS($B:$B,$B2071,$AG:$AG,AT$1)</f>
        <v>1</v>
      </c>
      <c r="AU2071" s="5">
        <f>COUNTIFS($B:$B,$B2071,$AG:$AG,AU$1)</f>
        <v>0</v>
      </c>
    </row>
    <row r="2072" spans="1:47" ht="15" customHeight="1" x14ac:dyDescent="0.35">
      <c r="A2072" s="3">
        <f>IF(B2071=B2072,A2071,A2071+1)</f>
        <v>730</v>
      </c>
      <c r="B2072" s="3" t="s">
        <v>2413</v>
      </c>
      <c r="C2072" s="3" t="s">
        <v>2412</v>
      </c>
      <c r="D2072" s="3" t="s">
        <v>1789</v>
      </c>
      <c r="E2072" s="3" t="s">
        <v>1788</v>
      </c>
      <c r="F2072" s="4" t="s">
        <v>8</v>
      </c>
      <c r="G2072" s="4" t="s">
        <v>8</v>
      </c>
      <c r="H2072" s="4" t="s">
        <v>7</v>
      </c>
      <c r="I2072" s="3">
        <v>1</v>
      </c>
      <c r="J2072" s="3" t="s">
        <v>6</v>
      </c>
      <c r="K2072" s="3" t="s">
        <v>1787</v>
      </c>
      <c r="L2072" s="3" t="s">
        <v>4</v>
      </c>
      <c r="M2072" s="3" t="s">
        <v>2415</v>
      </c>
      <c r="N2072" s="3" t="s">
        <v>124</v>
      </c>
      <c r="P2072" s="3" t="s">
        <v>1</v>
      </c>
      <c r="Q2072" s="3" t="s">
        <v>1475</v>
      </c>
      <c r="R2072" s="3" t="s">
        <v>1474</v>
      </c>
      <c r="S2072" s="2" t="str">
        <f>IF(P2072="심사불필요","-",VLOOKUP(K2072,'[1]자격증 backdata'!A:G,7,0))</f>
        <v>필수</v>
      </c>
      <c r="T2072" s="2" t="str">
        <f>IF(S2072="-","-",IF(COUNTIFS(B:B,B2072,S:S,"필수")&gt;0,"자격요건충족","확인필요"))</f>
        <v>자격요건충족</v>
      </c>
      <c r="U2072" s="2"/>
      <c r="W2072" s="2">
        <f>IF(Q2072="4급","심사불필요",VLOOKUP(K2072,'[1]자격증 backdata'!A:B,2,0))</f>
        <v>6</v>
      </c>
      <c r="X2072" s="3">
        <f>IF(R2072="A", MIN(20, SUMIFS(W:W, B:B, B2072, R:R, "A")),IF(R2072="B", MIN(30, SUMIFS(W:W, B:B, B2072, R:R, "B")),"비해당분야"))</f>
        <v>10</v>
      </c>
      <c r="Y2072" s="3" t="str">
        <f>IF(R2072="C",MIN(30,IF(COUNTIFS(B:B,B2072,W:W,"가1")=1,25,IF(COUNTIFS(B:B,B2072,W:W,"가1")&gt;=2,30,0))+IF(COUNTIFS(B:B,B2072,W:W,"나1")&gt;=4,30,IF(COUNTIFS(B:B,B2072,W:W,"나1")=3,26,IF(COUNTIFS(B:B,B2072,W:W,"나1")=2,22,IF(COUNTIFS(B:B,B2072,W:W,"나1")=1,18,0)))))+MIN(30,IF(COUNTIFS(B:B,B2072,W:W,"가2")=1,25,IF(COUNTIFS(B:B,B2072,W:W,"가2")&gt;=2,30,0))+IF(COUNTIFS(B:B,B2072,W:W,"나2")=3,30,IF(COUNTIFS(B:B,B2072,W:W,"나2")=2,25,IF(COUNTIFS(B:B,B2072,W:W,"나2")=1,20,0)))),"비해당분야")</f>
        <v>비해당분야</v>
      </c>
      <c r="Z2072" s="3" t="str">
        <f>IF(R2072="C",VLOOKUP(K2072,'[1]자격증 backdata'!A:F,6,0),"비해당분야")</f>
        <v>비해당분야</v>
      </c>
      <c r="AA2072" s="3" t="str">
        <f>IF(R2072="C",SUMIF(B:B,B2072,Z:Z),"비해당분야")</f>
        <v>비해당분야</v>
      </c>
      <c r="AB2072" s="3" t="str">
        <f>IF(R2072="C",SUM(Y2072,AA2072),"비해당분야")</f>
        <v>비해당분야</v>
      </c>
      <c r="AC2072" s="3">
        <f>IF(R2072="C",AB2072,X2072)</f>
        <v>10</v>
      </c>
      <c r="AD2072" s="3">
        <f>VLOOKUP(K2072,'[1]자격증 backdata'!A:D,4,0)</f>
        <v>0</v>
      </c>
      <c r="AE2072" s="3">
        <f>IF(_xlfn.MAXIFS(AD:AD,B:B,B2072)&gt;10,10,_xlfn.MAXIFS(AD:AD,B:B,B2072))</f>
        <v>5</v>
      </c>
      <c r="AG2072" s="2" t="str">
        <f>VLOOKUP(K2072,'[1]자격증 backdata'!A:C,3,0)</f>
        <v>K</v>
      </c>
      <c r="AH2072" s="2">
        <f>COUNTIFS($B:$B,$B2072,$AG:$AG,AH$1)</f>
        <v>0</v>
      </c>
      <c r="AI2072" s="2">
        <f>COUNTIFS($B:$B,$B2072,$AG:$AG,AI$1)</f>
        <v>0</v>
      </c>
      <c r="AJ2072" s="2">
        <f>COUNTIFS($B:$B,$B2072,$AG:$AG,AJ$1)</f>
        <v>0</v>
      </c>
      <c r="AK2072" s="2">
        <f>COUNTIFS($B:$B,$B2072,$AG:$AG,AK$1)</f>
        <v>0</v>
      </c>
      <c r="AL2072" s="2">
        <f>COUNTIFS($B:$B,$B2072,$AG:$AG,AL$1)</f>
        <v>0</v>
      </c>
      <c r="AM2072" s="2">
        <f>COUNTIFS($B:$B,$B2072,$AG:$AG,AM$1)</f>
        <v>0</v>
      </c>
      <c r="AN2072" s="2">
        <f>COUNTIFS($B:$B,$B2072,$AG:$AG,AN$1)</f>
        <v>1</v>
      </c>
      <c r="AO2072" s="2">
        <f>COUNTIFS($B:$B,$B2072,$AG:$AG,AO$1)</f>
        <v>0</v>
      </c>
      <c r="AP2072" s="2">
        <f>COUNTIFS($B:$B,$B2072,$AG:$AG,AP$1)</f>
        <v>0</v>
      </c>
      <c r="AQ2072" s="2">
        <f>COUNTIFS($B:$B,$B2072,$AG:$AG,AQ$1)</f>
        <v>0</v>
      </c>
      <c r="AR2072" s="2">
        <f>COUNTIFS($B:$B,$B2072,$AG:$AG,AR$1)</f>
        <v>1</v>
      </c>
      <c r="AS2072" s="2">
        <f>COUNTIFS($B:$B,$B2072,$AG:$AG,AS$1)</f>
        <v>0</v>
      </c>
      <c r="AT2072" s="2">
        <f>COUNTIFS($B:$B,$B2072,$AG:$AG,AT$1)</f>
        <v>0</v>
      </c>
      <c r="AU2072" s="2">
        <f>COUNTIFS($B:$B,$B2072,$AG:$AG,AU$1)</f>
        <v>0</v>
      </c>
    </row>
    <row r="2073" spans="1:47" ht="15" customHeight="1" x14ac:dyDescent="0.35">
      <c r="A2073" s="7">
        <f>IF(B2072=B2073,A2072,A2072+1)</f>
        <v>730</v>
      </c>
      <c r="B2073" s="7" t="s">
        <v>2413</v>
      </c>
      <c r="C2073" s="7" t="s">
        <v>2412</v>
      </c>
      <c r="D2073" s="7" t="s">
        <v>1789</v>
      </c>
      <c r="E2073" s="7" t="s">
        <v>1788</v>
      </c>
      <c r="F2073" s="4" t="s">
        <v>7</v>
      </c>
      <c r="G2073" s="4" t="s">
        <v>8</v>
      </c>
      <c r="H2073" s="4" t="s">
        <v>7</v>
      </c>
      <c r="I2073" s="3">
        <v>2</v>
      </c>
      <c r="J2073" s="3" t="s">
        <v>69</v>
      </c>
      <c r="K2073" s="3" t="s">
        <v>1799</v>
      </c>
      <c r="L2073" s="3" t="s">
        <v>36</v>
      </c>
      <c r="M2073" s="3" t="s">
        <v>2414</v>
      </c>
      <c r="N2073" s="3" t="s">
        <v>1704</v>
      </c>
      <c r="P2073" s="3" t="s">
        <v>1</v>
      </c>
      <c r="Q2073" s="3" t="s">
        <v>1475</v>
      </c>
      <c r="R2073" s="3" t="s">
        <v>1474</v>
      </c>
      <c r="S2073" s="2">
        <f>IF(P2073="심사불필요","-",VLOOKUP(K2073,'[1]자격증 backdata'!A:G,7,0))</f>
        <v>0</v>
      </c>
      <c r="T2073" s="2" t="str">
        <f>IF(S2073="-","-",IF(COUNTIFS(B:B,B2073,S:S,"필수")&gt;0,"자격요건충족","확인필요"))</f>
        <v>자격요건충족</v>
      </c>
      <c r="U2073" s="2"/>
      <c r="W2073" s="2">
        <f>IF(Q2073="4급","심사불필요",VLOOKUP(K2073,'[1]자격증 backdata'!A:B,2,0))</f>
        <v>0</v>
      </c>
      <c r="X2073" s="3">
        <f>IF(R2073="A", MIN(20, SUMIFS(W:W, B:B, B2073, R:R, "A")),IF(R2073="B", MIN(30, SUMIFS(W:W, B:B, B2073, R:R, "B")),"비해당분야"))</f>
        <v>10</v>
      </c>
      <c r="Y2073" s="3" t="str">
        <f>IF(R2073="C",MIN(30,IF(COUNTIFS(B:B,B2073,W:W,"가1")=1,25,IF(COUNTIFS(B:B,B2073,W:W,"가1")&gt;=2,30,0))+IF(COUNTIFS(B:B,B2073,W:W,"나1")&gt;=4,30,IF(COUNTIFS(B:B,B2073,W:W,"나1")=3,26,IF(COUNTIFS(B:B,B2073,W:W,"나1")=2,22,IF(COUNTIFS(B:B,B2073,W:W,"나1")=1,18,0)))))+MIN(30,IF(COUNTIFS(B:B,B2073,W:W,"가2")=1,25,IF(COUNTIFS(B:B,B2073,W:W,"가2")&gt;=2,30,0))+IF(COUNTIFS(B:B,B2073,W:W,"나2")=3,30,IF(COUNTIFS(B:B,B2073,W:W,"나2")=2,25,IF(COUNTIFS(B:B,B2073,W:W,"나2")=1,20,0)))),"비해당분야")</f>
        <v>비해당분야</v>
      </c>
      <c r="Z2073" s="3" t="str">
        <f>IF(R2073="C",VLOOKUP(K2073,'[1]자격증 backdata'!A:F,6,0),"비해당분야")</f>
        <v>비해당분야</v>
      </c>
      <c r="AA2073" s="3" t="str">
        <f>IF(R2073="C",SUMIF(B:B,B2073,Z:Z),"비해당분야")</f>
        <v>비해당분야</v>
      </c>
      <c r="AB2073" s="3" t="str">
        <f>IF(R2073="C",SUM(Y2073,AA2073),"비해당분야")</f>
        <v>비해당분야</v>
      </c>
      <c r="AC2073" s="3">
        <f>IF(R2073="C",AB2073,X2073)</f>
        <v>10</v>
      </c>
      <c r="AD2073" s="3">
        <f>VLOOKUP(K2073,'[1]자격증 backdata'!A:D,4,0)</f>
        <v>5</v>
      </c>
      <c r="AE2073" s="3">
        <f>IF(_xlfn.MAXIFS(AD:AD,B:B,B2073)&gt;10,10,_xlfn.MAXIFS(AD:AD,B:B,B2073))</f>
        <v>5</v>
      </c>
      <c r="AG2073" s="2">
        <f>VLOOKUP(K2073,'[1]자격증 backdata'!A:C,3,0)</f>
        <v>0</v>
      </c>
      <c r="AH2073" s="2">
        <f>COUNTIFS($B:$B,$B2073,$AG:$AG,AH$1)</f>
        <v>0</v>
      </c>
      <c r="AI2073" s="2">
        <f>COUNTIFS($B:$B,$B2073,$AG:$AG,AI$1)</f>
        <v>0</v>
      </c>
      <c r="AJ2073" s="2">
        <f>COUNTIFS($B:$B,$B2073,$AG:$AG,AJ$1)</f>
        <v>0</v>
      </c>
      <c r="AK2073" s="2">
        <f>COUNTIFS($B:$B,$B2073,$AG:$AG,AK$1)</f>
        <v>0</v>
      </c>
      <c r="AL2073" s="2">
        <f>COUNTIFS($B:$B,$B2073,$AG:$AG,AL$1)</f>
        <v>0</v>
      </c>
      <c r="AM2073" s="2">
        <f>COUNTIFS($B:$B,$B2073,$AG:$AG,AM$1)</f>
        <v>0</v>
      </c>
      <c r="AN2073" s="2">
        <f>COUNTIFS($B:$B,$B2073,$AG:$AG,AN$1)</f>
        <v>1</v>
      </c>
      <c r="AO2073" s="2">
        <f>COUNTIFS($B:$B,$B2073,$AG:$AG,AO$1)</f>
        <v>0</v>
      </c>
      <c r="AP2073" s="2">
        <f>COUNTIFS($B:$B,$B2073,$AG:$AG,AP$1)</f>
        <v>0</v>
      </c>
      <c r="AQ2073" s="2">
        <f>COUNTIFS($B:$B,$B2073,$AG:$AG,AQ$1)</f>
        <v>0</v>
      </c>
      <c r="AR2073" s="2">
        <f>COUNTIFS($B:$B,$B2073,$AG:$AG,AR$1)</f>
        <v>1</v>
      </c>
      <c r="AS2073" s="2">
        <f>COUNTIFS($B:$B,$B2073,$AG:$AG,AS$1)</f>
        <v>0</v>
      </c>
      <c r="AT2073" s="2">
        <f>COUNTIFS($B:$B,$B2073,$AG:$AG,AT$1)</f>
        <v>0</v>
      </c>
      <c r="AU2073" s="2">
        <f>COUNTIFS($B:$B,$B2073,$AG:$AG,AU$1)</f>
        <v>0</v>
      </c>
    </row>
    <row r="2074" spans="1:47" ht="15" customHeight="1" x14ac:dyDescent="0.35">
      <c r="A2074" s="7">
        <f>IF(B2073=B2074,A2073,A2073+1)</f>
        <v>730</v>
      </c>
      <c r="B2074" s="7" t="s">
        <v>2413</v>
      </c>
      <c r="C2074" s="7" t="s">
        <v>2412</v>
      </c>
      <c r="D2074" s="7" t="s">
        <v>1789</v>
      </c>
      <c r="E2074" s="7" t="s">
        <v>1788</v>
      </c>
      <c r="F2074" s="4" t="s">
        <v>7</v>
      </c>
      <c r="G2074" s="4" t="s">
        <v>8</v>
      </c>
      <c r="H2074" s="4" t="s">
        <v>7</v>
      </c>
      <c r="I2074" s="3">
        <v>3</v>
      </c>
      <c r="J2074" s="3" t="s">
        <v>411</v>
      </c>
      <c r="K2074" s="3" t="s">
        <v>1953</v>
      </c>
      <c r="L2074" s="3" t="s">
        <v>55</v>
      </c>
      <c r="M2074" s="3" t="s">
        <v>2411</v>
      </c>
      <c r="N2074" s="3" t="s">
        <v>2410</v>
      </c>
      <c r="P2074" s="3" t="s">
        <v>1</v>
      </c>
      <c r="Q2074" s="3" t="s">
        <v>1475</v>
      </c>
      <c r="R2074" s="3" t="s">
        <v>1474</v>
      </c>
      <c r="S2074" s="2">
        <f>IF(P2074="심사불필요","-",VLOOKUP(K2074,'[1]자격증 backdata'!A:G,7,0))</f>
        <v>0</v>
      </c>
      <c r="T2074" s="2" t="str">
        <f>IF(S2074="-","-",IF(COUNTIFS(B:B,B2074,S:S,"필수")&gt;0,"자격요건충족","확인필요"))</f>
        <v>자격요건충족</v>
      </c>
      <c r="U2074" s="2"/>
      <c r="W2074" s="2">
        <f>IF(Q2074="4급","심사불필요",VLOOKUP(K2074,'[1]자격증 backdata'!A:B,2,0))</f>
        <v>4</v>
      </c>
      <c r="X2074" s="3">
        <f>IF(R2074="A", MIN(20, SUMIFS(W:W, B:B, B2074, R:R, "A")),IF(R2074="B", MIN(30, SUMIFS(W:W, B:B, B2074, R:R, "B")),"비해당분야"))</f>
        <v>10</v>
      </c>
      <c r="Y2074" s="3" t="str">
        <f>IF(R2074="C",MIN(30,IF(COUNTIFS(B:B,B2074,W:W,"가1")=1,25,IF(COUNTIFS(B:B,B2074,W:W,"가1")&gt;=2,30,0))+IF(COUNTIFS(B:B,B2074,W:W,"나1")&gt;=4,30,IF(COUNTIFS(B:B,B2074,W:W,"나1")=3,26,IF(COUNTIFS(B:B,B2074,W:W,"나1")=2,22,IF(COUNTIFS(B:B,B2074,W:W,"나1")=1,18,0)))))+MIN(30,IF(COUNTIFS(B:B,B2074,W:W,"가2")=1,25,IF(COUNTIFS(B:B,B2074,W:W,"가2")&gt;=2,30,0))+IF(COUNTIFS(B:B,B2074,W:W,"나2")=3,30,IF(COUNTIFS(B:B,B2074,W:W,"나2")=2,25,IF(COUNTIFS(B:B,B2074,W:W,"나2")=1,20,0)))),"비해당분야")</f>
        <v>비해당분야</v>
      </c>
      <c r="Z2074" s="3" t="str">
        <f>IF(R2074="C",VLOOKUP(K2074,'[1]자격증 backdata'!A:F,6,0),"비해당분야")</f>
        <v>비해당분야</v>
      </c>
      <c r="AA2074" s="3" t="str">
        <f>IF(R2074="C",SUMIF(B:B,B2074,Z:Z),"비해당분야")</f>
        <v>비해당분야</v>
      </c>
      <c r="AB2074" s="3" t="str">
        <f>IF(R2074="C",SUM(Y2074,AA2074),"비해당분야")</f>
        <v>비해당분야</v>
      </c>
      <c r="AC2074" s="3">
        <f>IF(R2074="C",AB2074,X2074)</f>
        <v>10</v>
      </c>
      <c r="AD2074" s="3">
        <f>VLOOKUP(K2074,'[1]자격증 backdata'!A:D,4,0)</f>
        <v>0</v>
      </c>
      <c r="AE2074" s="3">
        <f>IF(_xlfn.MAXIFS(AD:AD,B:B,B2074)&gt;10,10,_xlfn.MAXIFS(AD:AD,B:B,B2074))</f>
        <v>5</v>
      </c>
      <c r="AG2074" s="2" t="str">
        <f>VLOOKUP(K2074,'[1]자격증 backdata'!A:C,3,0)</f>
        <v>G</v>
      </c>
      <c r="AH2074" s="2">
        <f>COUNTIFS($B:$B,$B2074,$AG:$AG,AH$1)</f>
        <v>0</v>
      </c>
      <c r="AI2074" s="2">
        <f>COUNTIFS($B:$B,$B2074,$AG:$AG,AI$1)</f>
        <v>0</v>
      </c>
      <c r="AJ2074" s="2">
        <f>COUNTIFS($B:$B,$B2074,$AG:$AG,AJ$1)</f>
        <v>0</v>
      </c>
      <c r="AK2074" s="2">
        <f>COUNTIFS($B:$B,$B2074,$AG:$AG,AK$1)</f>
        <v>0</v>
      </c>
      <c r="AL2074" s="2">
        <f>COUNTIFS($B:$B,$B2074,$AG:$AG,AL$1)</f>
        <v>0</v>
      </c>
      <c r="AM2074" s="2">
        <f>COUNTIFS($B:$B,$B2074,$AG:$AG,AM$1)</f>
        <v>0</v>
      </c>
      <c r="AN2074" s="2">
        <f>COUNTIFS($B:$B,$B2074,$AG:$AG,AN$1)</f>
        <v>1</v>
      </c>
      <c r="AO2074" s="2">
        <f>COUNTIFS($B:$B,$B2074,$AG:$AG,AO$1)</f>
        <v>0</v>
      </c>
      <c r="AP2074" s="2">
        <f>COUNTIFS($B:$B,$B2074,$AG:$AG,AP$1)</f>
        <v>0</v>
      </c>
      <c r="AQ2074" s="2">
        <f>COUNTIFS($B:$B,$B2074,$AG:$AG,AQ$1)</f>
        <v>0</v>
      </c>
      <c r="AR2074" s="2">
        <f>COUNTIFS($B:$B,$B2074,$AG:$AG,AR$1)</f>
        <v>1</v>
      </c>
      <c r="AS2074" s="2">
        <f>COUNTIFS($B:$B,$B2074,$AG:$AG,AS$1)</f>
        <v>0</v>
      </c>
      <c r="AT2074" s="2">
        <f>COUNTIFS($B:$B,$B2074,$AG:$AG,AT$1)</f>
        <v>0</v>
      </c>
      <c r="AU2074" s="2">
        <f>COUNTIFS($B:$B,$B2074,$AG:$AG,AU$1)</f>
        <v>0</v>
      </c>
    </row>
    <row r="2075" spans="1:47" ht="15" customHeight="1" x14ac:dyDescent="0.35">
      <c r="A2075" s="4">
        <f>IF(B2074=B2075,A2074,A2074+1)</f>
        <v>731</v>
      </c>
      <c r="B2075" s="4" t="s">
        <v>2407</v>
      </c>
      <c r="C2075" s="4" t="s">
        <v>2007</v>
      </c>
      <c r="D2075" s="4" t="s">
        <v>1789</v>
      </c>
      <c r="E2075" s="4" t="s">
        <v>1788</v>
      </c>
      <c r="F2075" s="4" t="s">
        <v>8</v>
      </c>
      <c r="G2075" s="4" t="s">
        <v>8</v>
      </c>
      <c r="H2075" s="4" t="s">
        <v>7</v>
      </c>
      <c r="I2075" s="4">
        <v>1</v>
      </c>
      <c r="J2075" s="4" t="s">
        <v>6</v>
      </c>
      <c r="K2075" s="4" t="s">
        <v>1787</v>
      </c>
      <c r="L2075" s="4" t="s">
        <v>4</v>
      </c>
      <c r="M2075" s="4" t="s">
        <v>2409</v>
      </c>
      <c r="N2075" s="4" t="s">
        <v>207</v>
      </c>
      <c r="P2075" s="4" t="s">
        <v>1</v>
      </c>
      <c r="Q2075" s="4" t="s">
        <v>1475</v>
      </c>
      <c r="R2075" s="4" t="s">
        <v>1474</v>
      </c>
      <c r="S2075" s="5" t="str">
        <f>IF(P2075="심사불필요","-",VLOOKUP(K2075,'[1]자격증 backdata'!A:G,7,0))</f>
        <v>필수</v>
      </c>
      <c r="T2075" s="5" t="str">
        <f>IF(S2075="-","-",IF(COUNTIFS(B:B,B2075,S:S,"필수")&gt;0,"자격요건충족","확인필요"))</f>
        <v>자격요건충족</v>
      </c>
      <c r="U2075" s="5"/>
      <c r="W2075" s="5">
        <f>IF(Q2075="4급","심사불필요",VLOOKUP(K2075,'[1]자격증 backdata'!A:B,2,0))</f>
        <v>6</v>
      </c>
      <c r="X2075" s="4">
        <f>IF(R2075="A", MIN(20, SUMIFS(W:W, B:B, B2075, R:R, "A")),IF(R2075="B", MIN(30, SUMIFS(W:W, B:B, B2075, R:R, "B")),"비해당분야"))</f>
        <v>12</v>
      </c>
      <c r="Y2075" s="4" t="str">
        <f>IF(R2075="C",MIN(30,IF(COUNTIFS(B:B,B2075,W:W,"가1")=1,25,IF(COUNTIFS(B:B,B2075,W:W,"가1")&gt;=2,30,0))+IF(COUNTIFS(B:B,B2075,W:W,"나1")&gt;=4,30,IF(COUNTIFS(B:B,B2075,W:W,"나1")=3,26,IF(COUNTIFS(B:B,B2075,W:W,"나1")=2,22,IF(COUNTIFS(B:B,B2075,W:W,"나1")=1,18,0)))))+MIN(30,IF(COUNTIFS(B:B,B2075,W:W,"가2")=1,25,IF(COUNTIFS(B:B,B2075,W:W,"가2")&gt;=2,30,0))+IF(COUNTIFS(B:B,B2075,W:W,"나2")=3,30,IF(COUNTIFS(B:B,B2075,W:W,"나2")=2,25,IF(COUNTIFS(B:B,B2075,W:W,"나2")=1,20,0)))),"비해당분야")</f>
        <v>비해당분야</v>
      </c>
      <c r="Z2075" s="4" t="str">
        <f>IF(R2075="C",VLOOKUP(K2075,'[1]자격증 backdata'!A:F,6,0),"비해당분야")</f>
        <v>비해당분야</v>
      </c>
      <c r="AA2075" s="4" t="str">
        <f>IF(R2075="C",SUMIF(B:B,B2075,Z:Z),"비해당분야")</f>
        <v>비해당분야</v>
      </c>
      <c r="AB2075" s="4" t="str">
        <f>IF(R2075="C",SUM(Y2075,AA2075),"비해당분야")</f>
        <v>비해당분야</v>
      </c>
      <c r="AC2075" s="4">
        <f>IF(R2075="C",AB2075,X2075)</f>
        <v>12</v>
      </c>
      <c r="AD2075" s="4">
        <f>VLOOKUP(K2075,'[1]자격증 backdata'!A:D,4,0)</f>
        <v>0</v>
      </c>
      <c r="AE2075" s="4">
        <f>IF(_xlfn.MAXIFS(AD:AD,B:B,B2075)&gt;10,10,_xlfn.MAXIFS(AD:AD,B:B,B2075))</f>
        <v>5</v>
      </c>
      <c r="AG2075" s="5" t="str">
        <f>VLOOKUP(K2075,'[1]자격증 backdata'!A:C,3,0)</f>
        <v>K</v>
      </c>
      <c r="AH2075" s="5">
        <f>COUNTIFS($B:$B,$B2075,$AG:$AG,AH$1)</f>
        <v>0</v>
      </c>
      <c r="AI2075" s="5">
        <f>COUNTIFS($B:$B,$B2075,$AG:$AG,AI$1)</f>
        <v>0</v>
      </c>
      <c r="AJ2075" s="5">
        <f>COUNTIFS($B:$B,$B2075,$AG:$AG,AJ$1)</f>
        <v>0</v>
      </c>
      <c r="AK2075" s="5">
        <f>COUNTIFS($B:$B,$B2075,$AG:$AG,AK$1)</f>
        <v>0</v>
      </c>
      <c r="AL2075" s="5">
        <f>COUNTIFS($B:$B,$B2075,$AG:$AG,AL$1)</f>
        <v>0</v>
      </c>
      <c r="AM2075" s="5">
        <f>COUNTIFS($B:$B,$B2075,$AG:$AG,AM$1)</f>
        <v>0</v>
      </c>
      <c r="AN2075" s="5">
        <f>COUNTIFS($B:$B,$B2075,$AG:$AG,AN$1)</f>
        <v>0</v>
      </c>
      <c r="AO2075" s="5">
        <f>COUNTIFS($B:$B,$B2075,$AG:$AG,AO$1)</f>
        <v>0</v>
      </c>
      <c r="AP2075" s="5">
        <f>COUNTIFS($B:$B,$B2075,$AG:$AG,AP$1)</f>
        <v>0</v>
      </c>
      <c r="AQ2075" s="5">
        <f>COUNTIFS($B:$B,$B2075,$AG:$AG,AQ$1)</f>
        <v>0</v>
      </c>
      <c r="AR2075" s="5">
        <f>COUNTIFS($B:$B,$B2075,$AG:$AG,AR$1)</f>
        <v>1</v>
      </c>
      <c r="AS2075" s="5">
        <f>COUNTIFS($B:$B,$B2075,$AG:$AG,AS$1)</f>
        <v>0</v>
      </c>
      <c r="AT2075" s="5">
        <f>COUNTIFS($B:$B,$B2075,$AG:$AG,AT$1)</f>
        <v>1</v>
      </c>
      <c r="AU2075" s="5">
        <f>COUNTIFS($B:$B,$B2075,$AG:$AG,AU$1)</f>
        <v>0</v>
      </c>
    </row>
    <row r="2076" spans="1:47" ht="15" customHeight="1" x14ac:dyDescent="0.35">
      <c r="A2076" s="6">
        <f>IF(B2075=B2076,A2075,A2075+1)</f>
        <v>731</v>
      </c>
      <c r="B2076" s="6" t="s">
        <v>2407</v>
      </c>
      <c r="C2076" s="6" t="s">
        <v>2007</v>
      </c>
      <c r="D2076" s="6" t="s">
        <v>1789</v>
      </c>
      <c r="E2076" s="6" t="s">
        <v>1788</v>
      </c>
      <c r="F2076" s="4" t="s">
        <v>7</v>
      </c>
      <c r="G2076" s="4" t="s">
        <v>8</v>
      </c>
      <c r="H2076" s="4" t="s">
        <v>7</v>
      </c>
      <c r="I2076" s="4">
        <v>2</v>
      </c>
      <c r="J2076" s="4" t="s">
        <v>106</v>
      </c>
      <c r="K2076" s="4" t="s">
        <v>1812</v>
      </c>
      <c r="L2076" s="4" t="s">
        <v>55</v>
      </c>
      <c r="M2076" s="4" t="s">
        <v>2408</v>
      </c>
      <c r="N2076" s="4" t="s">
        <v>1879</v>
      </c>
      <c r="P2076" s="4" t="s">
        <v>1</v>
      </c>
      <c r="Q2076" s="4" t="s">
        <v>1475</v>
      </c>
      <c r="R2076" s="4" t="s">
        <v>1474</v>
      </c>
      <c r="S2076" s="5">
        <f>IF(P2076="심사불필요","-",VLOOKUP(K2076,'[1]자격증 backdata'!A:G,7,0))</f>
        <v>0</v>
      </c>
      <c r="T2076" s="5" t="str">
        <f>IF(S2076="-","-",IF(COUNTIFS(B:B,B2076,S:S,"필수")&gt;0,"자격요건충족","확인필요"))</f>
        <v>자격요건충족</v>
      </c>
      <c r="U2076" s="5"/>
      <c r="W2076" s="5">
        <f>IF(Q2076="4급","심사불필요",VLOOKUP(K2076,'[1]자격증 backdata'!A:B,2,0))</f>
        <v>6</v>
      </c>
      <c r="X2076" s="4">
        <f>IF(R2076="A", MIN(20, SUMIFS(W:W, B:B, B2076, R:R, "A")),IF(R2076="B", MIN(30, SUMIFS(W:W, B:B, B2076, R:R, "B")),"비해당분야"))</f>
        <v>12</v>
      </c>
      <c r="Y2076" s="4" t="str">
        <f>IF(R2076="C",MIN(30,IF(COUNTIFS(B:B,B2076,W:W,"가1")=1,25,IF(COUNTIFS(B:B,B2076,W:W,"가1")&gt;=2,30,0))+IF(COUNTIFS(B:B,B2076,W:W,"나1")&gt;=4,30,IF(COUNTIFS(B:B,B2076,W:W,"나1")=3,26,IF(COUNTIFS(B:B,B2076,W:W,"나1")=2,22,IF(COUNTIFS(B:B,B2076,W:W,"나1")=1,18,0)))))+MIN(30,IF(COUNTIFS(B:B,B2076,W:W,"가2")=1,25,IF(COUNTIFS(B:B,B2076,W:W,"가2")&gt;=2,30,0))+IF(COUNTIFS(B:B,B2076,W:W,"나2")=3,30,IF(COUNTIFS(B:B,B2076,W:W,"나2")=2,25,IF(COUNTIFS(B:B,B2076,W:W,"나2")=1,20,0)))),"비해당분야")</f>
        <v>비해당분야</v>
      </c>
      <c r="Z2076" s="4" t="str">
        <f>IF(R2076="C",VLOOKUP(K2076,'[1]자격증 backdata'!A:F,6,0),"비해당분야")</f>
        <v>비해당분야</v>
      </c>
      <c r="AA2076" s="4" t="str">
        <f>IF(R2076="C",SUMIF(B:B,B2076,Z:Z),"비해당분야")</f>
        <v>비해당분야</v>
      </c>
      <c r="AB2076" s="4" t="str">
        <f>IF(R2076="C",SUM(Y2076,AA2076),"비해당분야")</f>
        <v>비해당분야</v>
      </c>
      <c r="AC2076" s="4">
        <f>IF(R2076="C",AB2076,X2076)</f>
        <v>12</v>
      </c>
      <c r="AD2076" s="4">
        <f>VLOOKUP(K2076,'[1]자격증 backdata'!A:D,4,0)</f>
        <v>0</v>
      </c>
      <c r="AE2076" s="4">
        <f>IF(_xlfn.MAXIFS(AD:AD,B:B,B2076)&gt;10,10,_xlfn.MAXIFS(AD:AD,B:B,B2076))</f>
        <v>5</v>
      </c>
      <c r="AG2076" s="5" t="str">
        <f>VLOOKUP(K2076,'[1]자격증 backdata'!A:C,3,0)</f>
        <v>M</v>
      </c>
      <c r="AH2076" s="5">
        <f>COUNTIFS($B:$B,$B2076,$AG:$AG,AH$1)</f>
        <v>0</v>
      </c>
      <c r="AI2076" s="5">
        <f>COUNTIFS($B:$B,$B2076,$AG:$AG,AI$1)</f>
        <v>0</v>
      </c>
      <c r="AJ2076" s="5">
        <f>COUNTIFS($B:$B,$B2076,$AG:$AG,AJ$1)</f>
        <v>0</v>
      </c>
      <c r="AK2076" s="5">
        <f>COUNTIFS($B:$B,$B2076,$AG:$AG,AK$1)</f>
        <v>0</v>
      </c>
      <c r="AL2076" s="5">
        <f>COUNTIFS($B:$B,$B2076,$AG:$AG,AL$1)</f>
        <v>0</v>
      </c>
      <c r="AM2076" s="5">
        <f>COUNTIFS($B:$B,$B2076,$AG:$AG,AM$1)</f>
        <v>0</v>
      </c>
      <c r="AN2076" s="5">
        <f>COUNTIFS($B:$B,$B2076,$AG:$AG,AN$1)</f>
        <v>0</v>
      </c>
      <c r="AO2076" s="5">
        <f>COUNTIFS($B:$B,$B2076,$AG:$AG,AO$1)</f>
        <v>0</v>
      </c>
      <c r="AP2076" s="5">
        <f>COUNTIFS($B:$B,$B2076,$AG:$AG,AP$1)</f>
        <v>0</v>
      </c>
      <c r="AQ2076" s="5">
        <f>COUNTIFS($B:$B,$B2076,$AG:$AG,AQ$1)</f>
        <v>0</v>
      </c>
      <c r="AR2076" s="5">
        <f>COUNTIFS($B:$B,$B2076,$AG:$AG,AR$1)</f>
        <v>1</v>
      </c>
      <c r="AS2076" s="5">
        <f>COUNTIFS($B:$B,$B2076,$AG:$AG,AS$1)</f>
        <v>0</v>
      </c>
      <c r="AT2076" s="5">
        <f>COUNTIFS($B:$B,$B2076,$AG:$AG,AT$1)</f>
        <v>1</v>
      </c>
      <c r="AU2076" s="5">
        <f>COUNTIFS($B:$B,$B2076,$AG:$AG,AU$1)</f>
        <v>0</v>
      </c>
    </row>
    <row r="2077" spans="1:47" ht="15" customHeight="1" x14ac:dyDescent="0.35">
      <c r="A2077" s="6">
        <f>IF(B2076=B2077,A2076,A2076+1)</f>
        <v>731</v>
      </c>
      <c r="B2077" s="6" t="s">
        <v>2407</v>
      </c>
      <c r="C2077" s="6" t="s">
        <v>2007</v>
      </c>
      <c r="D2077" s="6" t="s">
        <v>1789</v>
      </c>
      <c r="E2077" s="6" t="s">
        <v>1788</v>
      </c>
      <c r="F2077" s="4" t="s">
        <v>7</v>
      </c>
      <c r="G2077" s="4" t="s">
        <v>8</v>
      </c>
      <c r="H2077" s="4" t="s">
        <v>7</v>
      </c>
      <c r="I2077" s="4">
        <v>3</v>
      </c>
      <c r="J2077" s="4" t="s">
        <v>69</v>
      </c>
      <c r="K2077" s="4" t="s">
        <v>1799</v>
      </c>
      <c r="L2077" s="4" t="s">
        <v>36</v>
      </c>
      <c r="M2077" s="4" t="s">
        <v>2406</v>
      </c>
      <c r="N2077" s="4" t="s">
        <v>1742</v>
      </c>
      <c r="P2077" s="4" t="s">
        <v>1</v>
      </c>
      <c r="Q2077" s="4" t="s">
        <v>1475</v>
      </c>
      <c r="R2077" s="4" t="s">
        <v>1474</v>
      </c>
      <c r="S2077" s="5">
        <f>IF(P2077="심사불필요","-",VLOOKUP(K2077,'[1]자격증 backdata'!A:G,7,0))</f>
        <v>0</v>
      </c>
      <c r="T2077" s="5" t="str">
        <f>IF(S2077="-","-",IF(COUNTIFS(B:B,B2077,S:S,"필수")&gt;0,"자격요건충족","확인필요"))</f>
        <v>자격요건충족</v>
      </c>
      <c r="U2077" s="5"/>
      <c r="W2077" s="5">
        <f>IF(Q2077="4급","심사불필요",VLOOKUP(K2077,'[1]자격증 backdata'!A:B,2,0))</f>
        <v>0</v>
      </c>
      <c r="X2077" s="4">
        <f>IF(R2077="A", MIN(20, SUMIFS(W:W, B:B, B2077, R:R, "A")),IF(R2077="B", MIN(30, SUMIFS(W:W, B:B, B2077, R:R, "B")),"비해당분야"))</f>
        <v>12</v>
      </c>
      <c r="Y2077" s="4" t="str">
        <f>IF(R2077="C",MIN(30,IF(COUNTIFS(B:B,B2077,W:W,"가1")=1,25,IF(COUNTIFS(B:B,B2077,W:W,"가1")&gt;=2,30,0))+IF(COUNTIFS(B:B,B2077,W:W,"나1")&gt;=4,30,IF(COUNTIFS(B:B,B2077,W:W,"나1")=3,26,IF(COUNTIFS(B:B,B2077,W:W,"나1")=2,22,IF(COUNTIFS(B:B,B2077,W:W,"나1")=1,18,0)))))+MIN(30,IF(COUNTIFS(B:B,B2077,W:W,"가2")=1,25,IF(COUNTIFS(B:B,B2077,W:W,"가2")&gt;=2,30,0))+IF(COUNTIFS(B:B,B2077,W:W,"나2")=3,30,IF(COUNTIFS(B:B,B2077,W:W,"나2")=2,25,IF(COUNTIFS(B:B,B2077,W:W,"나2")=1,20,0)))),"비해당분야")</f>
        <v>비해당분야</v>
      </c>
      <c r="Z2077" s="4" t="str">
        <f>IF(R2077="C",VLOOKUP(K2077,'[1]자격증 backdata'!A:F,6,0),"비해당분야")</f>
        <v>비해당분야</v>
      </c>
      <c r="AA2077" s="4" t="str">
        <f>IF(R2077="C",SUMIF(B:B,B2077,Z:Z),"비해당분야")</f>
        <v>비해당분야</v>
      </c>
      <c r="AB2077" s="4" t="str">
        <f>IF(R2077="C",SUM(Y2077,AA2077),"비해당분야")</f>
        <v>비해당분야</v>
      </c>
      <c r="AC2077" s="4">
        <f>IF(R2077="C",AB2077,X2077)</f>
        <v>12</v>
      </c>
      <c r="AD2077" s="4">
        <f>VLOOKUP(K2077,'[1]자격증 backdata'!A:D,4,0)</f>
        <v>5</v>
      </c>
      <c r="AE2077" s="4">
        <f>IF(_xlfn.MAXIFS(AD:AD,B:B,B2077)&gt;10,10,_xlfn.MAXIFS(AD:AD,B:B,B2077))</f>
        <v>5</v>
      </c>
      <c r="AG2077" s="5">
        <f>VLOOKUP(K2077,'[1]자격증 backdata'!A:C,3,0)</f>
        <v>0</v>
      </c>
      <c r="AH2077" s="5">
        <f>COUNTIFS($B:$B,$B2077,$AG:$AG,AH$1)</f>
        <v>0</v>
      </c>
      <c r="AI2077" s="5">
        <f>COUNTIFS($B:$B,$B2077,$AG:$AG,AI$1)</f>
        <v>0</v>
      </c>
      <c r="AJ2077" s="5">
        <f>COUNTIFS($B:$B,$B2077,$AG:$AG,AJ$1)</f>
        <v>0</v>
      </c>
      <c r="AK2077" s="5">
        <f>COUNTIFS($B:$B,$B2077,$AG:$AG,AK$1)</f>
        <v>0</v>
      </c>
      <c r="AL2077" s="5">
        <f>COUNTIFS($B:$B,$B2077,$AG:$AG,AL$1)</f>
        <v>0</v>
      </c>
      <c r="AM2077" s="5">
        <f>COUNTIFS($B:$B,$B2077,$AG:$AG,AM$1)</f>
        <v>0</v>
      </c>
      <c r="AN2077" s="5">
        <f>COUNTIFS($B:$B,$B2077,$AG:$AG,AN$1)</f>
        <v>0</v>
      </c>
      <c r="AO2077" s="5">
        <f>COUNTIFS($B:$B,$B2077,$AG:$AG,AO$1)</f>
        <v>0</v>
      </c>
      <c r="AP2077" s="5">
        <f>COUNTIFS($B:$B,$B2077,$AG:$AG,AP$1)</f>
        <v>0</v>
      </c>
      <c r="AQ2077" s="5">
        <f>COUNTIFS($B:$B,$B2077,$AG:$AG,AQ$1)</f>
        <v>0</v>
      </c>
      <c r="AR2077" s="5">
        <f>COUNTIFS($B:$B,$B2077,$AG:$AG,AR$1)</f>
        <v>1</v>
      </c>
      <c r="AS2077" s="5">
        <f>COUNTIFS($B:$B,$B2077,$AG:$AG,AS$1)</f>
        <v>0</v>
      </c>
      <c r="AT2077" s="5">
        <f>COUNTIFS($B:$B,$B2077,$AG:$AG,AT$1)</f>
        <v>1</v>
      </c>
      <c r="AU2077" s="5">
        <f>COUNTIFS($B:$B,$B2077,$AG:$AG,AU$1)</f>
        <v>0</v>
      </c>
    </row>
    <row r="2078" spans="1:47" ht="15" customHeight="1" x14ac:dyDescent="0.35">
      <c r="A2078" s="3">
        <f>IF(B2077=B2078,A2077,A2077+1)</f>
        <v>732</v>
      </c>
      <c r="B2078" s="3" t="s">
        <v>2405</v>
      </c>
      <c r="C2078" s="3" t="s">
        <v>2404</v>
      </c>
      <c r="D2078" s="3" t="s">
        <v>1789</v>
      </c>
      <c r="E2078" s="3" t="s">
        <v>1788</v>
      </c>
      <c r="F2078" s="4" t="s">
        <v>8</v>
      </c>
      <c r="G2078" s="4" t="s">
        <v>8</v>
      </c>
      <c r="H2078" s="4" t="s">
        <v>7</v>
      </c>
      <c r="I2078" s="3">
        <v>1</v>
      </c>
      <c r="J2078" s="3" t="s">
        <v>6</v>
      </c>
      <c r="K2078" s="3" t="s">
        <v>1787</v>
      </c>
      <c r="L2078" s="3" t="s">
        <v>4</v>
      </c>
      <c r="M2078" s="3" t="s">
        <v>2403</v>
      </c>
      <c r="N2078" s="3" t="s">
        <v>1305</v>
      </c>
      <c r="P2078" s="3" t="s">
        <v>1</v>
      </c>
      <c r="Q2078" s="3" t="s">
        <v>1475</v>
      </c>
      <c r="R2078" s="3" t="s">
        <v>1474</v>
      </c>
      <c r="S2078" s="2" t="str">
        <f>IF(P2078="심사불필요","-",VLOOKUP(K2078,'[1]자격증 backdata'!A:G,7,0))</f>
        <v>필수</v>
      </c>
      <c r="T2078" s="2" t="str">
        <f>IF(S2078="-","-",IF(COUNTIFS(B:B,B2078,S:S,"필수")&gt;0,"자격요건충족","확인필요"))</f>
        <v>자격요건충족</v>
      </c>
      <c r="U2078" s="2"/>
      <c r="W2078" s="2">
        <f>IF(Q2078="4급","심사불필요",VLOOKUP(K2078,'[1]자격증 backdata'!A:B,2,0))</f>
        <v>6</v>
      </c>
      <c r="X2078" s="3">
        <f>IF(R2078="A", MIN(20, SUMIFS(W:W, B:B, B2078, R:R, "A")),IF(R2078="B", MIN(30, SUMIFS(W:W, B:B, B2078, R:R, "B")),"비해당분야"))</f>
        <v>6</v>
      </c>
      <c r="Y2078" s="3" t="str">
        <f>IF(R2078="C",MIN(30,IF(COUNTIFS(B:B,B2078,W:W,"가1")=1,25,IF(COUNTIFS(B:B,B2078,W:W,"가1")&gt;=2,30,0))+IF(COUNTIFS(B:B,B2078,W:W,"나1")&gt;=4,30,IF(COUNTIFS(B:B,B2078,W:W,"나1")=3,26,IF(COUNTIFS(B:B,B2078,W:W,"나1")=2,22,IF(COUNTIFS(B:B,B2078,W:W,"나1")=1,18,0)))))+MIN(30,IF(COUNTIFS(B:B,B2078,W:W,"가2")=1,25,IF(COUNTIFS(B:B,B2078,W:W,"가2")&gt;=2,30,0))+IF(COUNTIFS(B:B,B2078,W:W,"나2")=3,30,IF(COUNTIFS(B:B,B2078,W:W,"나2")=2,25,IF(COUNTIFS(B:B,B2078,W:W,"나2")=1,20,0)))),"비해당분야")</f>
        <v>비해당분야</v>
      </c>
      <c r="Z2078" s="3" t="str">
        <f>IF(R2078="C",VLOOKUP(K2078,'[1]자격증 backdata'!A:F,6,0),"비해당분야")</f>
        <v>비해당분야</v>
      </c>
      <c r="AA2078" s="3" t="str">
        <f>IF(R2078="C",SUMIF(B:B,B2078,Z:Z),"비해당분야")</f>
        <v>비해당분야</v>
      </c>
      <c r="AB2078" s="3" t="str">
        <f>IF(R2078="C",SUM(Y2078,AA2078),"비해당분야")</f>
        <v>비해당분야</v>
      </c>
      <c r="AC2078" s="3">
        <f>IF(R2078="C",AB2078,X2078)</f>
        <v>6</v>
      </c>
      <c r="AD2078" s="3">
        <f>VLOOKUP(K2078,'[1]자격증 backdata'!A:D,4,0)</f>
        <v>0</v>
      </c>
      <c r="AE2078" s="3">
        <f>IF(_xlfn.MAXIFS(AD:AD,B:B,B2078)&gt;10,10,_xlfn.MAXIFS(AD:AD,B:B,B2078))</f>
        <v>0</v>
      </c>
      <c r="AG2078" s="2" t="str">
        <f>VLOOKUP(K2078,'[1]자격증 backdata'!A:C,3,0)</f>
        <v>K</v>
      </c>
      <c r="AH2078" s="2">
        <f>COUNTIFS($B:$B,$B2078,$AG:$AG,AH$1)</f>
        <v>0</v>
      </c>
      <c r="AI2078" s="2">
        <f>COUNTIFS($B:$B,$B2078,$AG:$AG,AI$1)</f>
        <v>0</v>
      </c>
      <c r="AJ2078" s="2">
        <f>COUNTIFS($B:$B,$B2078,$AG:$AG,AJ$1)</f>
        <v>0</v>
      </c>
      <c r="AK2078" s="2">
        <f>COUNTIFS($B:$B,$B2078,$AG:$AG,AK$1)</f>
        <v>0</v>
      </c>
      <c r="AL2078" s="2">
        <f>COUNTIFS($B:$B,$B2078,$AG:$AG,AL$1)</f>
        <v>0</v>
      </c>
      <c r="AM2078" s="2">
        <f>COUNTIFS($B:$B,$B2078,$AG:$AG,AM$1)</f>
        <v>0</v>
      </c>
      <c r="AN2078" s="2">
        <f>COUNTIFS($B:$B,$B2078,$AG:$AG,AN$1)</f>
        <v>0</v>
      </c>
      <c r="AO2078" s="2">
        <f>COUNTIFS($B:$B,$B2078,$AG:$AG,AO$1)</f>
        <v>0</v>
      </c>
      <c r="AP2078" s="2">
        <f>COUNTIFS($B:$B,$B2078,$AG:$AG,AP$1)</f>
        <v>0</v>
      </c>
      <c r="AQ2078" s="2">
        <f>COUNTIFS($B:$B,$B2078,$AG:$AG,AQ$1)</f>
        <v>0</v>
      </c>
      <c r="AR2078" s="2">
        <f>COUNTIFS($B:$B,$B2078,$AG:$AG,AR$1)</f>
        <v>1</v>
      </c>
      <c r="AS2078" s="2">
        <f>COUNTIFS($B:$B,$B2078,$AG:$AG,AS$1)</f>
        <v>0</v>
      </c>
      <c r="AT2078" s="2">
        <f>COUNTIFS($B:$B,$B2078,$AG:$AG,AT$1)</f>
        <v>0</v>
      </c>
      <c r="AU2078" s="2">
        <f>COUNTIFS($B:$B,$B2078,$AG:$AG,AU$1)</f>
        <v>0</v>
      </c>
    </row>
    <row r="2079" spans="1:47" ht="15" customHeight="1" x14ac:dyDescent="0.35">
      <c r="A2079" s="4">
        <f>IF(B2078=B2079,A2078,A2078+1)</f>
        <v>733</v>
      </c>
      <c r="B2079" s="4" t="s">
        <v>2400</v>
      </c>
      <c r="C2079" s="4" t="s">
        <v>2399</v>
      </c>
      <c r="D2079" s="4" t="s">
        <v>1789</v>
      </c>
      <c r="E2079" s="4" t="s">
        <v>1788</v>
      </c>
      <c r="F2079" s="4" t="s">
        <v>8</v>
      </c>
      <c r="G2079" s="4" t="s">
        <v>8</v>
      </c>
      <c r="H2079" s="4" t="s">
        <v>7</v>
      </c>
      <c r="I2079" s="4">
        <v>1</v>
      </c>
      <c r="J2079" s="4" t="s">
        <v>6</v>
      </c>
      <c r="K2079" s="4" t="s">
        <v>1787</v>
      </c>
      <c r="L2079" s="4" t="s">
        <v>4</v>
      </c>
      <c r="M2079" s="4" t="s">
        <v>2402</v>
      </c>
      <c r="N2079" s="4" t="s">
        <v>313</v>
      </c>
      <c r="P2079" s="4" t="s">
        <v>1</v>
      </c>
      <c r="Q2079" s="4" t="s">
        <v>1475</v>
      </c>
      <c r="R2079" s="4" t="s">
        <v>1474</v>
      </c>
      <c r="S2079" s="5" t="str">
        <f>IF(P2079="심사불필요","-",VLOOKUP(K2079,'[1]자격증 backdata'!A:G,7,0))</f>
        <v>필수</v>
      </c>
      <c r="T2079" s="5" t="str">
        <f>IF(S2079="-","-",IF(COUNTIFS(B:B,B2079,S:S,"필수")&gt;0,"자격요건충족","확인필요"))</f>
        <v>자격요건충족</v>
      </c>
      <c r="U2079" s="5"/>
      <c r="W2079" s="5">
        <f>IF(Q2079="4급","심사불필요",VLOOKUP(K2079,'[1]자격증 backdata'!A:B,2,0))</f>
        <v>6</v>
      </c>
      <c r="X2079" s="4">
        <f>IF(R2079="A", MIN(20, SUMIFS(W:W, B:B, B2079, R:R, "A")),IF(R2079="B", MIN(30, SUMIFS(W:W, B:B, B2079, R:R, "B")),"비해당분야"))</f>
        <v>10</v>
      </c>
      <c r="Y2079" s="4" t="str">
        <f>IF(R2079="C",MIN(30,IF(COUNTIFS(B:B,B2079,W:W,"가1")=1,25,IF(COUNTIFS(B:B,B2079,W:W,"가1")&gt;=2,30,0))+IF(COUNTIFS(B:B,B2079,W:W,"나1")&gt;=4,30,IF(COUNTIFS(B:B,B2079,W:W,"나1")=3,26,IF(COUNTIFS(B:B,B2079,W:W,"나1")=2,22,IF(COUNTIFS(B:B,B2079,W:W,"나1")=1,18,0)))))+MIN(30,IF(COUNTIFS(B:B,B2079,W:W,"가2")=1,25,IF(COUNTIFS(B:B,B2079,W:W,"가2")&gt;=2,30,0))+IF(COUNTIFS(B:B,B2079,W:W,"나2")=3,30,IF(COUNTIFS(B:B,B2079,W:W,"나2")=2,25,IF(COUNTIFS(B:B,B2079,W:W,"나2")=1,20,0)))),"비해당분야")</f>
        <v>비해당분야</v>
      </c>
      <c r="Z2079" s="4" t="str">
        <f>IF(R2079="C",VLOOKUP(K2079,'[1]자격증 backdata'!A:F,6,0),"비해당분야")</f>
        <v>비해당분야</v>
      </c>
      <c r="AA2079" s="4" t="str">
        <f>IF(R2079="C",SUMIF(B:B,B2079,Z:Z),"비해당분야")</f>
        <v>비해당분야</v>
      </c>
      <c r="AB2079" s="4" t="str">
        <f>IF(R2079="C",SUM(Y2079,AA2079),"비해당분야")</f>
        <v>비해당분야</v>
      </c>
      <c r="AC2079" s="4">
        <f>IF(R2079="C",AB2079,X2079)</f>
        <v>10</v>
      </c>
      <c r="AD2079" s="4">
        <f>VLOOKUP(K2079,'[1]자격증 backdata'!A:D,4,0)</f>
        <v>0</v>
      </c>
      <c r="AE2079" s="4">
        <f>IF(_xlfn.MAXIFS(AD:AD,B:B,B2079)&gt;10,10,_xlfn.MAXIFS(AD:AD,B:B,B2079))</f>
        <v>5</v>
      </c>
      <c r="AG2079" s="5" t="str">
        <f>VLOOKUP(K2079,'[1]자격증 backdata'!A:C,3,0)</f>
        <v>K</v>
      </c>
      <c r="AH2079" s="5">
        <f>COUNTIFS($B:$B,$B2079,$AG:$AG,AH$1)</f>
        <v>0</v>
      </c>
      <c r="AI2079" s="5">
        <f>COUNTIFS($B:$B,$B2079,$AG:$AG,AI$1)</f>
        <v>0</v>
      </c>
      <c r="AJ2079" s="5">
        <f>COUNTIFS($B:$B,$B2079,$AG:$AG,AJ$1)</f>
        <v>0</v>
      </c>
      <c r="AK2079" s="5">
        <f>COUNTIFS($B:$B,$B2079,$AG:$AG,AK$1)</f>
        <v>0</v>
      </c>
      <c r="AL2079" s="5">
        <f>COUNTIFS($B:$B,$B2079,$AG:$AG,AL$1)</f>
        <v>0</v>
      </c>
      <c r="AM2079" s="5">
        <f>COUNTIFS($B:$B,$B2079,$AG:$AG,AM$1)</f>
        <v>0</v>
      </c>
      <c r="AN2079" s="5">
        <f>COUNTIFS($B:$B,$B2079,$AG:$AG,AN$1)</f>
        <v>0</v>
      </c>
      <c r="AO2079" s="5">
        <f>COUNTIFS($B:$B,$B2079,$AG:$AG,AO$1)</f>
        <v>0</v>
      </c>
      <c r="AP2079" s="5">
        <f>COUNTIFS($B:$B,$B2079,$AG:$AG,AP$1)</f>
        <v>0</v>
      </c>
      <c r="AQ2079" s="5">
        <f>COUNTIFS($B:$B,$B2079,$AG:$AG,AQ$1)</f>
        <v>0</v>
      </c>
      <c r="AR2079" s="5">
        <f>COUNTIFS($B:$B,$B2079,$AG:$AG,AR$1)</f>
        <v>1</v>
      </c>
      <c r="AS2079" s="5">
        <f>COUNTIFS($B:$B,$B2079,$AG:$AG,AS$1)</f>
        <v>0</v>
      </c>
      <c r="AT2079" s="5">
        <f>COUNTIFS($B:$B,$B2079,$AG:$AG,AT$1)</f>
        <v>1</v>
      </c>
      <c r="AU2079" s="5">
        <f>COUNTIFS($B:$B,$B2079,$AG:$AG,AU$1)</f>
        <v>0</v>
      </c>
    </row>
    <row r="2080" spans="1:47" ht="15" customHeight="1" x14ac:dyDescent="0.35">
      <c r="A2080" s="6">
        <f>IF(B2079=B2080,A2079,A2079+1)</f>
        <v>733</v>
      </c>
      <c r="B2080" s="6" t="s">
        <v>2400</v>
      </c>
      <c r="C2080" s="6" t="s">
        <v>2399</v>
      </c>
      <c r="D2080" s="6" t="s">
        <v>1789</v>
      </c>
      <c r="E2080" s="6" t="s">
        <v>1788</v>
      </c>
      <c r="F2080" s="4" t="s">
        <v>7</v>
      </c>
      <c r="G2080" s="4" t="s">
        <v>8</v>
      </c>
      <c r="H2080" s="4" t="s">
        <v>7</v>
      </c>
      <c r="I2080" s="4">
        <v>2</v>
      </c>
      <c r="J2080" s="4" t="s">
        <v>38</v>
      </c>
      <c r="K2080" s="4" t="s">
        <v>1802</v>
      </c>
      <c r="L2080" s="4" t="s">
        <v>36</v>
      </c>
      <c r="M2080" s="4" t="s">
        <v>2401</v>
      </c>
      <c r="N2080" s="4" t="s">
        <v>340</v>
      </c>
      <c r="P2080" s="4" t="s">
        <v>1</v>
      </c>
      <c r="Q2080" s="4" t="s">
        <v>1475</v>
      </c>
      <c r="R2080" s="4" t="s">
        <v>1474</v>
      </c>
      <c r="S2080" s="5">
        <f>IF(P2080="심사불필요","-",VLOOKUP(K2080,'[1]자격증 backdata'!A:G,7,0))</f>
        <v>0</v>
      </c>
      <c r="T2080" s="5" t="str">
        <f>IF(S2080="-","-",IF(COUNTIFS(B:B,B2080,S:S,"필수")&gt;0,"자격요건충족","확인필요"))</f>
        <v>자격요건충족</v>
      </c>
      <c r="U2080" s="5"/>
      <c r="W2080" s="5">
        <f>IF(Q2080="4급","심사불필요",VLOOKUP(K2080,'[1]자격증 backdata'!A:B,2,0))</f>
        <v>0</v>
      </c>
      <c r="X2080" s="4">
        <f>IF(R2080="A", MIN(20, SUMIFS(W:W, B:B, B2080, R:R, "A")),IF(R2080="B", MIN(30, SUMIFS(W:W, B:B, B2080, R:R, "B")),"비해당분야"))</f>
        <v>10</v>
      </c>
      <c r="Y2080" s="4" t="str">
        <f>IF(R2080="C",MIN(30,IF(COUNTIFS(B:B,B2080,W:W,"가1")=1,25,IF(COUNTIFS(B:B,B2080,W:W,"가1")&gt;=2,30,0))+IF(COUNTIFS(B:B,B2080,W:W,"나1")&gt;=4,30,IF(COUNTIFS(B:B,B2080,W:W,"나1")=3,26,IF(COUNTIFS(B:B,B2080,W:W,"나1")=2,22,IF(COUNTIFS(B:B,B2080,W:W,"나1")=1,18,0)))))+MIN(30,IF(COUNTIFS(B:B,B2080,W:W,"가2")=1,25,IF(COUNTIFS(B:B,B2080,W:W,"가2")&gt;=2,30,0))+IF(COUNTIFS(B:B,B2080,W:W,"나2")=3,30,IF(COUNTIFS(B:B,B2080,W:W,"나2")=2,25,IF(COUNTIFS(B:B,B2080,W:W,"나2")=1,20,0)))),"비해당분야")</f>
        <v>비해당분야</v>
      </c>
      <c r="Z2080" s="4" t="str">
        <f>IF(R2080="C",VLOOKUP(K2080,'[1]자격증 backdata'!A:F,6,0),"비해당분야")</f>
        <v>비해당분야</v>
      </c>
      <c r="AA2080" s="4" t="str">
        <f>IF(R2080="C",SUMIF(B:B,B2080,Z:Z),"비해당분야")</f>
        <v>비해당분야</v>
      </c>
      <c r="AB2080" s="4" t="str">
        <f>IF(R2080="C",SUM(Y2080,AA2080),"비해당분야")</f>
        <v>비해당분야</v>
      </c>
      <c r="AC2080" s="4">
        <f>IF(R2080="C",AB2080,X2080)</f>
        <v>10</v>
      </c>
      <c r="AD2080" s="4">
        <f>VLOOKUP(K2080,'[1]자격증 backdata'!A:D,4,0)</f>
        <v>5</v>
      </c>
      <c r="AE2080" s="4">
        <f>IF(_xlfn.MAXIFS(AD:AD,B:B,B2080)&gt;10,10,_xlfn.MAXIFS(AD:AD,B:B,B2080))</f>
        <v>5</v>
      </c>
      <c r="AG2080" s="5">
        <f>VLOOKUP(K2080,'[1]자격증 backdata'!A:C,3,0)</f>
        <v>0</v>
      </c>
      <c r="AH2080" s="5">
        <f>COUNTIFS($B:$B,$B2080,$AG:$AG,AH$1)</f>
        <v>0</v>
      </c>
      <c r="AI2080" s="5">
        <f>COUNTIFS($B:$B,$B2080,$AG:$AG,AI$1)</f>
        <v>0</v>
      </c>
      <c r="AJ2080" s="5">
        <f>COUNTIFS($B:$B,$B2080,$AG:$AG,AJ$1)</f>
        <v>0</v>
      </c>
      <c r="AK2080" s="5">
        <f>COUNTIFS($B:$B,$B2080,$AG:$AG,AK$1)</f>
        <v>0</v>
      </c>
      <c r="AL2080" s="5">
        <f>COUNTIFS($B:$B,$B2080,$AG:$AG,AL$1)</f>
        <v>0</v>
      </c>
      <c r="AM2080" s="5">
        <f>COUNTIFS($B:$B,$B2080,$AG:$AG,AM$1)</f>
        <v>0</v>
      </c>
      <c r="AN2080" s="5">
        <f>COUNTIFS($B:$B,$B2080,$AG:$AG,AN$1)</f>
        <v>0</v>
      </c>
      <c r="AO2080" s="5">
        <f>COUNTIFS($B:$B,$B2080,$AG:$AG,AO$1)</f>
        <v>0</v>
      </c>
      <c r="AP2080" s="5">
        <f>COUNTIFS($B:$B,$B2080,$AG:$AG,AP$1)</f>
        <v>0</v>
      </c>
      <c r="AQ2080" s="5">
        <f>COUNTIFS($B:$B,$B2080,$AG:$AG,AQ$1)</f>
        <v>0</v>
      </c>
      <c r="AR2080" s="5">
        <f>COUNTIFS($B:$B,$B2080,$AG:$AG,AR$1)</f>
        <v>1</v>
      </c>
      <c r="AS2080" s="5">
        <f>COUNTIFS($B:$B,$B2080,$AG:$AG,AS$1)</f>
        <v>0</v>
      </c>
      <c r="AT2080" s="5">
        <f>COUNTIFS($B:$B,$B2080,$AG:$AG,AT$1)</f>
        <v>1</v>
      </c>
      <c r="AU2080" s="5">
        <f>COUNTIFS($B:$B,$B2080,$AG:$AG,AU$1)</f>
        <v>0</v>
      </c>
    </row>
    <row r="2081" spans="1:47" ht="15" customHeight="1" x14ac:dyDescent="0.35">
      <c r="A2081" s="6">
        <f>IF(B2080=B2081,A2080,A2080+1)</f>
        <v>733</v>
      </c>
      <c r="B2081" s="6" t="s">
        <v>2400</v>
      </c>
      <c r="C2081" s="6" t="s">
        <v>2399</v>
      </c>
      <c r="D2081" s="6" t="s">
        <v>1789</v>
      </c>
      <c r="E2081" s="6" t="s">
        <v>1788</v>
      </c>
      <c r="F2081" s="4" t="s">
        <v>7</v>
      </c>
      <c r="G2081" s="4" t="s">
        <v>8</v>
      </c>
      <c r="H2081" s="4" t="s">
        <v>7</v>
      </c>
      <c r="I2081" s="4">
        <v>3</v>
      </c>
      <c r="J2081" s="4" t="s">
        <v>57</v>
      </c>
      <c r="K2081" s="4" t="s">
        <v>1857</v>
      </c>
      <c r="L2081" s="4" t="s">
        <v>55</v>
      </c>
      <c r="M2081" s="4" t="s">
        <v>2398</v>
      </c>
      <c r="N2081" s="4" t="s">
        <v>2045</v>
      </c>
      <c r="P2081" s="4" t="s">
        <v>1</v>
      </c>
      <c r="Q2081" s="4" t="s">
        <v>1475</v>
      </c>
      <c r="R2081" s="4" t="s">
        <v>1474</v>
      </c>
      <c r="S2081" s="5">
        <f>IF(P2081="심사불필요","-",VLOOKUP(K2081,'[1]자격증 backdata'!A:G,7,0))</f>
        <v>0</v>
      </c>
      <c r="T2081" s="5" t="str">
        <f>IF(S2081="-","-",IF(COUNTIFS(B:B,B2081,S:S,"필수")&gt;0,"자격요건충족","확인필요"))</f>
        <v>자격요건충족</v>
      </c>
      <c r="U2081" s="5"/>
      <c r="W2081" s="5">
        <f>IF(Q2081="4급","심사불필요",VLOOKUP(K2081,'[1]자격증 backdata'!A:B,2,0))</f>
        <v>4</v>
      </c>
      <c r="X2081" s="4">
        <f>IF(R2081="A", MIN(20, SUMIFS(W:W, B:B, B2081, R:R, "A")),IF(R2081="B", MIN(30, SUMIFS(W:W, B:B, B2081, R:R, "B")),"비해당분야"))</f>
        <v>10</v>
      </c>
      <c r="Y2081" s="4" t="str">
        <f>IF(R2081="C",MIN(30,IF(COUNTIFS(B:B,B2081,W:W,"가1")=1,25,IF(COUNTIFS(B:B,B2081,W:W,"가1")&gt;=2,30,0))+IF(COUNTIFS(B:B,B2081,W:W,"나1")&gt;=4,30,IF(COUNTIFS(B:B,B2081,W:W,"나1")=3,26,IF(COUNTIFS(B:B,B2081,W:W,"나1")=2,22,IF(COUNTIFS(B:B,B2081,W:W,"나1")=1,18,0)))))+MIN(30,IF(COUNTIFS(B:B,B2081,W:W,"가2")=1,25,IF(COUNTIFS(B:B,B2081,W:W,"가2")&gt;=2,30,0))+IF(COUNTIFS(B:B,B2081,W:W,"나2")=3,30,IF(COUNTIFS(B:B,B2081,W:W,"나2")=2,25,IF(COUNTIFS(B:B,B2081,W:W,"나2")=1,20,0)))),"비해당분야")</f>
        <v>비해당분야</v>
      </c>
      <c r="Z2081" s="4" t="str">
        <f>IF(R2081="C",VLOOKUP(K2081,'[1]자격증 backdata'!A:F,6,0),"비해당분야")</f>
        <v>비해당분야</v>
      </c>
      <c r="AA2081" s="4" t="str">
        <f>IF(R2081="C",SUMIF(B:B,B2081,Z:Z),"비해당분야")</f>
        <v>비해당분야</v>
      </c>
      <c r="AB2081" s="4" t="str">
        <f>IF(R2081="C",SUM(Y2081,AA2081),"비해당분야")</f>
        <v>비해당분야</v>
      </c>
      <c r="AC2081" s="4">
        <f>IF(R2081="C",AB2081,X2081)</f>
        <v>10</v>
      </c>
      <c r="AD2081" s="4">
        <f>VLOOKUP(K2081,'[1]자격증 backdata'!A:D,4,0)</f>
        <v>0</v>
      </c>
      <c r="AE2081" s="4">
        <f>IF(_xlfn.MAXIFS(AD:AD,B:B,B2081)&gt;10,10,_xlfn.MAXIFS(AD:AD,B:B,B2081))</f>
        <v>5</v>
      </c>
      <c r="AG2081" s="5" t="str">
        <f>VLOOKUP(K2081,'[1]자격증 backdata'!A:C,3,0)</f>
        <v>M</v>
      </c>
      <c r="AH2081" s="5">
        <f>COUNTIFS($B:$B,$B2081,$AG:$AG,AH$1)</f>
        <v>0</v>
      </c>
      <c r="AI2081" s="5">
        <f>COUNTIFS($B:$B,$B2081,$AG:$AG,AI$1)</f>
        <v>0</v>
      </c>
      <c r="AJ2081" s="5">
        <f>COUNTIFS($B:$B,$B2081,$AG:$AG,AJ$1)</f>
        <v>0</v>
      </c>
      <c r="AK2081" s="5">
        <f>COUNTIFS($B:$B,$B2081,$AG:$AG,AK$1)</f>
        <v>0</v>
      </c>
      <c r="AL2081" s="5">
        <f>COUNTIFS($B:$B,$B2081,$AG:$AG,AL$1)</f>
        <v>0</v>
      </c>
      <c r="AM2081" s="5">
        <f>COUNTIFS($B:$B,$B2081,$AG:$AG,AM$1)</f>
        <v>0</v>
      </c>
      <c r="AN2081" s="5">
        <f>COUNTIFS($B:$B,$B2081,$AG:$AG,AN$1)</f>
        <v>0</v>
      </c>
      <c r="AO2081" s="5">
        <f>COUNTIFS($B:$B,$B2081,$AG:$AG,AO$1)</f>
        <v>0</v>
      </c>
      <c r="AP2081" s="5">
        <f>COUNTIFS($B:$B,$B2081,$AG:$AG,AP$1)</f>
        <v>0</v>
      </c>
      <c r="AQ2081" s="5">
        <f>COUNTIFS($B:$B,$B2081,$AG:$AG,AQ$1)</f>
        <v>0</v>
      </c>
      <c r="AR2081" s="5">
        <f>COUNTIFS($B:$B,$B2081,$AG:$AG,AR$1)</f>
        <v>1</v>
      </c>
      <c r="AS2081" s="5">
        <f>COUNTIFS($B:$B,$B2081,$AG:$AG,AS$1)</f>
        <v>0</v>
      </c>
      <c r="AT2081" s="5">
        <f>COUNTIFS($B:$B,$B2081,$AG:$AG,AT$1)</f>
        <v>1</v>
      </c>
      <c r="AU2081" s="5">
        <f>COUNTIFS($B:$B,$B2081,$AG:$AG,AU$1)</f>
        <v>0</v>
      </c>
    </row>
    <row r="2082" spans="1:47" ht="15" customHeight="1" x14ac:dyDescent="0.35">
      <c r="A2082" s="3">
        <f>IF(B2081=B2082,A2081,A2081+1)</f>
        <v>734</v>
      </c>
      <c r="B2082" s="3" t="s">
        <v>2397</v>
      </c>
      <c r="C2082" s="3" t="s">
        <v>2396</v>
      </c>
      <c r="D2082" s="3" t="s">
        <v>1789</v>
      </c>
      <c r="E2082" s="3" t="s">
        <v>1788</v>
      </c>
      <c r="F2082" s="4" t="s">
        <v>8</v>
      </c>
      <c r="G2082" s="4" t="s">
        <v>8</v>
      </c>
      <c r="H2082" s="4" t="s">
        <v>7</v>
      </c>
      <c r="I2082" s="3">
        <v>1</v>
      </c>
      <c r="J2082" s="3" t="s">
        <v>6</v>
      </c>
      <c r="K2082" s="3" t="s">
        <v>1787</v>
      </c>
      <c r="L2082" s="3" t="s">
        <v>4</v>
      </c>
      <c r="M2082" s="3" t="s">
        <v>2395</v>
      </c>
      <c r="N2082" s="3" t="s">
        <v>344</v>
      </c>
      <c r="P2082" s="3" t="s">
        <v>1</v>
      </c>
      <c r="Q2082" s="3" t="s">
        <v>1475</v>
      </c>
      <c r="R2082" s="3" t="s">
        <v>1474</v>
      </c>
      <c r="S2082" s="2" t="str">
        <f>IF(P2082="심사불필요","-",VLOOKUP(K2082,'[1]자격증 backdata'!A:G,7,0))</f>
        <v>필수</v>
      </c>
      <c r="T2082" s="2" t="str">
        <f>IF(S2082="-","-",IF(COUNTIFS(B:B,B2082,S:S,"필수")&gt;0,"자격요건충족","확인필요"))</f>
        <v>자격요건충족</v>
      </c>
      <c r="U2082" s="2"/>
      <c r="W2082" s="2">
        <f>IF(Q2082="4급","심사불필요",VLOOKUP(K2082,'[1]자격증 backdata'!A:B,2,0))</f>
        <v>6</v>
      </c>
      <c r="X2082" s="3">
        <f>IF(R2082="A", MIN(20, SUMIFS(W:W, B:B, B2082, R:R, "A")),IF(R2082="B", MIN(30, SUMIFS(W:W, B:B, B2082, R:R, "B")),"비해당분야"))</f>
        <v>6</v>
      </c>
      <c r="Y2082" s="3" t="str">
        <f>IF(R2082="C",MIN(30,IF(COUNTIFS(B:B,B2082,W:W,"가1")=1,25,IF(COUNTIFS(B:B,B2082,W:W,"가1")&gt;=2,30,0))+IF(COUNTIFS(B:B,B2082,W:W,"나1")&gt;=4,30,IF(COUNTIFS(B:B,B2082,W:W,"나1")=3,26,IF(COUNTIFS(B:B,B2082,W:W,"나1")=2,22,IF(COUNTIFS(B:B,B2082,W:W,"나1")=1,18,0)))))+MIN(30,IF(COUNTIFS(B:B,B2082,W:W,"가2")=1,25,IF(COUNTIFS(B:B,B2082,W:W,"가2")&gt;=2,30,0))+IF(COUNTIFS(B:B,B2082,W:W,"나2")=3,30,IF(COUNTIFS(B:B,B2082,W:W,"나2")=2,25,IF(COUNTIFS(B:B,B2082,W:W,"나2")=1,20,0)))),"비해당분야")</f>
        <v>비해당분야</v>
      </c>
      <c r="Z2082" s="3" t="str">
        <f>IF(R2082="C",VLOOKUP(K2082,'[1]자격증 backdata'!A:F,6,0),"비해당분야")</f>
        <v>비해당분야</v>
      </c>
      <c r="AA2082" s="3" t="str">
        <f>IF(R2082="C",SUMIF(B:B,B2082,Z:Z),"비해당분야")</f>
        <v>비해당분야</v>
      </c>
      <c r="AB2082" s="3" t="str">
        <f>IF(R2082="C",SUM(Y2082,AA2082),"비해당분야")</f>
        <v>비해당분야</v>
      </c>
      <c r="AC2082" s="3">
        <f>IF(R2082="C",AB2082,X2082)</f>
        <v>6</v>
      </c>
      <c r="AD2082" s="3">
        <f>VLOOKUP(K2082,'[1]자격증 backdata'!A:D,4,0)</f>
        <v>0</v>
      </c>
      <c r="AE2082" s="3">
        <f>IF(_xlfn.MAXIFS(AD:AD,B:B,B2082)&gt;10,10,_xlfn.MAXIFS(AD:AD,B:B,B2082))</f>
        <v>0</v>
      </c>
      <c r="AG2082" s="2" t="str">
        <f>VLOOKUP(K2082,'[1]자격증 backdata'!A:C,3,0)</f>
        <v>K</v>
      </c>
      <c r="AH2082" s="2">
        <f>COUNTIFS($B:$B,$B2082,$AG:$AG,AH$1)</f>
        <v>0</v>
      </c>
      <c r="AI2082" s="2">
        <f>COUNTIFS($B:$B,$B2082,$AG:$AG,AI$1)</f>
        <v>0</v>
      </c>
      <c r="AJ2082" s="2">
        <f>COUNTIFS($B:$B,$B2082,$AG:$AG,AJ$1)</f>
        <v>0</v>
      </c>
      <c r="AK2082" s="2">
        <f>COUNTIFS($B:$B,$B2082,$AG:$AG,AK$1)</f>
        <v>0</v>
      </c>
      <c r="AL2082" s="2">
        <f>COUNTIFS($B:$B,$B2082,$AG:$AG,AL$1)</f>
        <v>0</v>
      </c>
      <c r="AM2082" s="2">
        <f>COUNTIFS($B:$B,$B2082,$AG:$AG,AM$1)</f>
        <v>0</v>
      </c>
      <c r="AN2082" s="2">
        <f>COUNTIFS($B:$B,$B2082,$AG:$AG,AN$1)</f>
        <v>0</v>
      </c>
      <c r="AO2082" s="2">
        <f>COUNTIFS($B:$B,$B2082,$AG:$AG,AO$1)</f>
        <v>0</v>
      </c>
      <c r="AP2082" s="2">
        <f>COUNTIFS($B:$B,$B2082,$AG:$AG,AP$1)</f>
        <v>0</v>
      </c>
      <c r="AQ2082" s="2">
        <f>COUNTIFS($B:$B,$B2082,$AG:$AG,AQ$1)</f>
        <v>0</v>
      </c>
      <c r="AR2082" s="2">
        <f>COUNTIFS($B:$B,$B2082,$AG:$AG,AR$1)</f>
        <v>1</v>
      </c>
      <c r="AS2082" s="2">
        <f>COUNTIFS($B:$B,$B2082,$AG:$AG,AS$1)</f>
        <v>0</v>
      </c>
      <c r="AT2082" s="2">
        <f>COUNTIFS($B:$B,$B2082,$AG:$AG,AT$1)</f>
        <v>0</v>
      </c>
      <c r="AU2082" s="2">
        <f>COUNTIFS($B:$B,$B2082,$AG:$AG,AU$1)</f>
        <v>0</v>
      </c>
    </row>
    <row r="2083" spans="1:47" ht="15" customHeight="1" x14ac:dyDescent="0.35">
      <c r="A2083" s="4">
        <f>IF(B2082=B2083,A2082,A2082+1)</f>
        <v>735</v>
      </c>
      <c r="B2083" s="4" t="s">
        <v>2390</v>
      </c>
      <c r="C2083" s="4" t="s">
        <v>2389</v>
      </c>
      <c r="D2083" s="4" t="s">
        <v>1789</v>
      </c>
      <c r="E2083" s="4" t="s">
        <v>1788</v>
      </c>
      <c r="F2083" s="4" t="s">
        <v>8</v>
      </c>
      <c r="G2083" s="4" t="s">
        <v>8</v>
      </c>
      <c r="H2083" s="4" t="s">
        <v>7</v>
      </c>
      <c r="I2083" s="4">
        <v>1</v>
      </c>
      <c r="J2083" s="4" t="s">
        <v>6</v>
      </c>
      <c r="K2083" s="4" t="s">
        <v>1787</v>
      </c>
      <c r="L2083" s="4" t="s">
        <v>4</v>
      </c>
      <c r="M2083" s="4" t="s">
        <v>2394</v>
      </c>
      <c r="N2083" s="4" t="s">
        <v>894</v>
      </c>
      <c r="P2083" s="4" t="s">
        <v>1</v>
      </c>
      <c r="Q2083" s="4" t="s">
        <v>1475</v>
      </c>
      <c r="R2083" s="4" t="s">
        <v>1474</v>
      </c>
      <c r="S2083" s="5" t="str">
        <f>IF(P2083="심사불필요","-",VLOOKUP(K2083,'[1]자격증 backdata'!A:G,7,0))</f>
        <v>필수</v>
      </c>
      <c r="T2083" s="5" t="str">
        <f>IF(S2083="-","-",IF(COUNTIFS(B:B,B2083,S:S,"필수")&gt;0,"자격요건충족","확인필요"))</f>
        <v>자격요건충족</v>
      </c>
      <c r="U2083" s="5"/>
      <c r="W2083" s="5">
        <f>IF(Q2083="4급","심사불필요",VLOOKUP(K2083,'[1]자격증 backdata'!A:B,2,0))</f>
        <v>6</v>
      </c>
      <c r="X2083" s="4">
        <f>IF(R2083="A", MIN(20, SUMIFS(W:W, B:B, B2083, R:R, "A")),IF(R2083="B", MIN(30, SUMIFS(W:W, B:B, B2083, R:R, "B")),"비해당분야"))</f>
        <v>16</v>
      </c>
      <c r="Y2083" s="4" t="str">
        <f>IF(R2083="C",MIN(30,IF(COUNTIFS(B:B,B2083,W:W,"가1")=1,25,IF(COUNTIFS(B:B,B2083,W:W,"가1")&gt;=2,30,0))+IF(COUNTIFS(B:B,B2083,W:W,"나1")&gt;=4,30,IF(COUNTIFS(B:B,B2083,W:W,"나1")=3,26,IF(COUNTIFS(B:B,B2083,W:W,"나1")=2,22,IF(COUNTIFS(B:B,B2083,W:W,"나1")=1,18,0)))))+MIN(30,IF(COUNTIFS(B:B,B2083,W:W,"가2")=1,25,IF(COUNTIFS(B:B,B2083,W:W,"가2")&gt;=2,30,0))+IF(COUNTIFS(B:B,B2083,W:W,"나2")=3,30,IF(COUNTIFS(B:B,B2083,W:W,"나2")=2,25,IF(COUNTIFS(B:B,B2083,W:W,"나2")=1,20,0)))),"비해당분야")</f>
        <v>비해당분야</v>
      </c>
      <c r="Z2083" s="4" t="str">
        <f>IF(R2083="C",VLOOKUP(K2083,'[1]자격증 backdata'!A:F,6,0),"비해당분야")</f>
        <v>비해당분야</v>
      </c>
      <c r="AA2083" s="4" t="str">
        <f>IF(R2083="C",SUMIF(B:B,B2083,Z:Z),"비해당분야")</f>
        <v>비해당분야</v>
      </c>
      <c r="AB2083" s="4" t="str">
        <f>IF(R2083="C",SUM(Y2083,AA2083),"비해당분야")</f>
        <v>비해당분야</v>
      </c>
      <c r="AC2083" s="4">
        <f>IF(R2083="C",AB2083,X2083)</f>
        <v>16</v>
      </c>
      <c r="AD2083" s="4">
        <f>VLOOKUP(K2083,'[1]자격증 backdata'!A:D,4,0)</f>
        <v>0</v>
      </c>
      <c r="AE2083" s="4">
        <f>IF(_xlfn.MAXIFS(AD:AD,B:B,B2083)&gt;10,10,_xlfn.MAXIFS(AD:AD,B:B,B2083))</f>
        <v>5</v>
      </c>
      <c r="AG2083" s="5" t="str">
        <f>VLOOKUP(K2083,'[1]자격증 backdata'!A:C,3,0)</f>
        <v>K</v>
      </c>
      <c r="AH2083" s="5">
        <f>COUNTIFS($B:$B,$B2083,$AG:$AG,AH$1)</f>
        <v>0</v>
      </c>
      <c r="AI2083" s="5">
        <f>COUNTIFS($B:$B,$B2083,$AG:$AG,AI$1)</f>
        <v>0</v>
      </c>
      <c r="AJ2083" s="5">
        <f>COUNTIFS($B:$B,$B2083,$AG:$AG,AJ$1)</f>
        <v>0</v>
      </c>
      <c r="AK2083" s="5">
        <f>COUNTIFS($B:$B,$B2083,$AG:$AG,AK$1)</f>
        <v>0</v>
      </c>
      <c r="AL2083" s="5">
        <f>COUNTIFS($B:$B,$B2083,$AG:$AG,AL$1)</f>
        <v>0</v>
      </c>
      <c r="AM2083" s="5">
        <f>COUNTIFS($B:$B,$B2083,$AG:$AG,AM$1)</f>
        <v>0</v>
      </c>
      <c r="AN2083" s="5">
        <f>COUNTIFS($B:$B,$B2083,$AG:$AG,AN$1)</f>
        <v>0</v>
      </c>
      <c r="AO2083" s="5">
        <f>COUNTIFS($B:$B,$B2083,$AG:$AG,AO$1)</f>
        <v>0</v>
      </c>
      <c r="AP2083" s="5">
        <f>COUNTIFS($B:$B,$B2083,$AG:$AG,AP$1)</f>
        <v>0</v>
      </c>
      <c r="AQ2083" s="5">
        <f>COUNTIFS($B:$B,$B2083,$AG:$AG,AQ$1)</f>
        <v>0</v>
      </c>
      <c r="AR2083" s="5">
        <f>COUNTIFS($B:$B,$B2083,$AG:$AG,AR$1)</f>
        <v>1</v>
      </c>
      <c r="AS2083" s="5">
        <f>COUNTIFS($B:$B,$B2083,$AG:$AG,AS$1)</f>
        <v>0</v>
      </c>
      <c r="AT2083" s="5">
        <f>COUNTIFS($B:$B,$B2083,$AG:$AG,AT$1)</f>
        <v>1</v>
      </c>
      <c r="AU2083" s="5">
        <f>COUNTIFS($B:$B,$B2083,$AG:$AG,AU$1)</f>
        <v>0</v>
      </c>
    </row>
    <row r="2084" spans="1:47" ht="15" customHeight="1" x14ac:dyDescent="0.35">
      <c r="A2084" s="6">
        <f>IF(B2083=B2084,A2083,A2083+1)</f>
        <v>735</v>
      </c>
      <c r="B2084" s="6" t="s">
        <v>2390</v>
      </c>
      <c r="C2084" s="6" t="s">
        <v>2389</v>
      </c>
      <c r="D2084" s="6" t="s">
        <v>1789</v>
      </c>
      <c r="E2084" s="6" t="s">
        <v>1788</v>
      </c>
      <c r="F2084" s="4" t="s">
        <v>7</v>
      </c>
      <c r="G2084" s="4" t="s">
        <v>8</v>
      </c>
      <c r="H2084" s="4" t="s">
        <v>7</v>
      </c>
      <c r="I2084" s="4">
        <v>2</v>
      </c>
      <c r="J2084" s="4" t="s">
        <v>106</v>
      </c>
      <c r="K2084" s="4" t="s">
        <v>1812</v>
      </c>
      <c r="L2084" s="4" t="s">
        <v>55</v>
      </c>
      <c r="M2084" s="4" t="s">
        <v>2393</v>
      </c>
      <c r="N2084" s="4" t="s">
        <v>2392</v>
      </c>
      <c r="P2084" s="4" t="s">
        <v>1</v>
      </c>
      <c r="Q2084" s="4" t="s">
        <v>1475</v>
      </c>
      <c r="R2084" s="4" t="s">
        <v>1474</v>
      </c>
      <c r="S2084" s="5">
        <f>IF(P2084="심사불필요","-",VLOOKUP(K2084,'[1]자격증 backdata'!A:G,7,0))</f>
        <v>0</v>
      </c>
      <c r="T2084" s="5" t="str">
        <f>IF(S2084="-","-",IF(COUNTIFS(B:B,B2084,S:S,"필수")&gt;0,"자격요건충족","확인필요"))</f>
        <v>자격요건충족</v>
      </c>
      <c r="U2084" s="5"/>
      <c r="W2084" s="5">
        <f>IF(Q2084="4급","심사불필요",VLOOKUP(K2084,'[1]자격증 backdata'!A:B,2,0))</f>
        <v>6</v>
      </c>
      <c r="X2084" s="4">
        <f>IF(R2084="A", MIN(20, SUMIFS(W:W, B:B, B2084, R:R, "A")),IF(R2084="B", MIN(30, SUMIFS(W:W, B:B, B2084, R:R, "B")),"비해당분야"))</f>
        <v>16</v>
      </c>
      <c r="Y2084" s="4" t="str">
        <f>IF(R2084="C",MIN(30,IF(COUNTIFS(B:B,B2084,W:W,"가1")=1,25,IF(COUNTIFS(B:B,B2084,W:W,"가1")&gt;=2,30,0))+IF(COUNTIFS(B:B,B2084,W:W,"나1")&gt;=4,30,IF(COUNTIFS(B:B,B2084,W:W,"나1")=3,26,IF(COUNTIFS(B:B,B2084,W:W,"나1")=2,22,IF(COUNTIFS(B:B,B2084,W:W,"나1")=1,18,0)))))+MIN(30,IF(COUNTIFS(B:B,B2084,W:W,"가2")=1,25,IF(COUNTIFS(B:B,B2084,W:W,"가2")&gt;=2,30,0))+IF(COUNTIFS(B:B,B2084,W:W,"나2")=3,30,IF(COUNTIFS(B:B,B2084,W:W,"나2")=2,25,IF(COUNTIFS(B:B,B2084,W:W,"나2")=1,20,0)))),"비해당분야")</f>
        <v>비해당분야</v>
      </c>
      <c r="Z2084" s="4" t="str">
        <f>IF(R2084="C",VLOOKUP(K2084,'[1]자격증 backdata'!A:F,6,0),"비해당분야")</f>
        <v>비해당분야</v>
      </c>
      <c r="AA2084" s="4" t="str">
        <f>IF(R2084="C",SUMIF(B:B,B2084,Z:Z),"비해당분야")</f>
        <v>비해당분야</v>
      </c>
      <c r="AB2084" s="4" t="str">
        <f>IF(R2084="C",SUM(Y2084,AA2084),"비해당분야")</f>
        <v>비해당분야</v>
      </c>
      <c r="AC2084" s="4">
        <f>IF(R2084="C",AB2084,X2084)</f>
        <v>16</v>
      </c>
      <c r="AD2084" s="4">
        <f>VLOOKUP(K2084,'[1]자격증 backdata'!A:D,4,0)</f>
        <v>0</v>
      </c>
      <c r="AE2084" s="4">
        <f>IF(_xlfn.MAXIFS(AD:AD,B:B,B2084)&gt;10,10,_xlfn.MAXIFS(AD:AD,B:B,B2084))</f>
        <v>5</v>
      </c>
      <c r="AG2084" s="5" t="str">
        <f>VLOOKUP(K2084,'[1]자격증 backdata'!A:C,3,0)</f>
        <v>M</v>
      </c>
      <c r="AH2084" s="5">
        <f>COUNTIFS($B:$B,$B2084,$AG:$AG,AH$1)</f>
        <v>0</v>
      </c>
      <c r="AI2084" s="5">
        <f>COUNTIFS($B:$B,$B2084,$AG:$AG,AI$1)</f>
        <v>0</v>
      </c>
      <c r="AJ2084" s="5">
        <f>COUNTIFS($B:$B,$B2084,$AG:$AG,AJ$1)</f>
        <v>0</v>
      </c>
      <c r="AK2084" s="5">
        <f>COUNTIFS($B:$B,$B2084,$AG:$AG,AK$1)</f>
        <v>0</v>
      </c>
      <c r="AL2084" s="5">
        <f>COUNTIFS($B:$B,$B2084,$AG:$AG,AL$1)</f>
        <v>0</v>
      </c>
      <c r="AM2084" s="5">
        <f>COUNTIFS($B:$B,$B2084,$AG:$AG,AM$1)</f>
        <v>0</v>
      </c>
      <c r="AN2084" s="5">
        <f>COUNTIFS($B:$B,$B2084,$AG:$AG,AN$1)</f>
        <v>0</v>
      </c>
      <c r="AO2084" s="5">
        <f>COUNTIFS($B:$B,$B2084,$AG:$AG,AO$1)</f>
        <v>0</v>
      </c>
      <c r="AP2084" s="5">
        <f>COUNTIFS($B:$B,$B2084,$AG:$AG,AP$1)</f>
        <v>0</v>
      </c>
      <c r="AQ2084" s="5">
        <f>COUNTIFS($B:$B,$B2084,$AG:$AG,AQ$1)</f>
        <v>0</v>
      </c>
      <c r="AR2084" s="5">
        <f>COUNTIFS($B:$B,$B2084,$AG:$AG,AR$1)</f>
        <v>1</v>
      </c>
      <c r="AS2084" s="5">
        <f>COUNTIFS($B:$B,$B2084,$AG:$AG,AS$1)</f>
        <v>0</v>
      </c>
      <c r="AT2084" s="5">
        <f>COUNTIFS($B:$B,$B2084,$AG:$AG,AT$1)</f>
        <v>1</v>
      </c>
      <c r="AU2084" s="5">
        <f>COUNTIFS($B:$B,$B2084,$AG:$AG,AU$1)</f>
        <v>0</v>
      </c>
    </row>
    <row r="2085" spans="1:47" ht="15" customHeight="1" x14ac:dyDescent="0.35">
      <c r="A2085" s="6">
        <f>IF(B2084=B2085,A2084,A2084+1)</f>
        <v>735</v>
      </c>
      <c r="B2085" s="6" t="s">
        <v>2390</v>
      </c>
      <c r="C2085" s="6" t="s">
        <v>2389</v>
      </c>
      <c r="D2085" s="6" t="s">
        <v>1789</v>
      </c>
      <c r="E2085" s="6" t="s">
        <v>1788</v>
      </c>
      <c r="F2085" s="4" t="s">
        <v>7</v>
      </c>
      <c r="G2085" s="4" t="s">
        <v>8</v>
      </c>
      <c r="H2085" s="4" t="s">
        <v>7</v>
      </c>
      <c r="I2085" s="4">
        <v>3</v>
      </c>
      <c r="J2085" s="4" t="s">
        <v>241</v>
      </c>
      <c r="K2085" s="4" t="s">
        <v>1974</v>
      </c>
      <c r="L2085" s="4" t="s">
        <v>4</v>
      </c>
      <c r="M2085" s="4" t="s">
        <v>2391</v>
      </c>
      <c r="N2085" s="4" t="s">
        <v>326</v>
      </c>
      <c r="P2085" s="4" t="s">
        <v>1</v>
      </c>
      <c r="Q2085" s="4" t="s">
        <v>1475</v>
      </c>
      <c r="R2085" s="4" t="s">
        <v>1474</v>
      </c>
      <c r="S2085" s="5">
        <f>IF(P2085="심사불필요","-",VLOOKUP(K2085,'[1]자격증 backdata'!A:G,7,0))</f>
        <v>0</v>
      </c>
      <c r="T2085" s="5" t="str">
        <f>IF(S2085="-","-",IF(COUNTIFS(B:B,B2085,S:S,"필수")&gt;0,"자격요건충족","확인필요"))</f>
        <v>자격요건충족</v>
      </c>
      <c r="U2085" s="5"/>
      <c r="W2085" s="5">
        <f>IF(Q2085="4급","심사불필요",VLOOKUP(K2085,'[1]자격증 backdata'!A:B,2,0))</f>
        <v>4</v>
      </c>
      <c r="X2085" s="4">
        <f>IF(R2085="A", MIN(20, SUMIFS(W:W, B:B, B2085, R:R, "A")),IF(R2085="B", MIN(30, SUMIFS(W:W, B:B, B2085, R:R, "B")),"비해당분야"))</f>
        <v>16</v>
      </c>
      <c r="Y2085" s="4" t="str">
        <f>IF(R2085="C",MIN(30,IF(COUNTIFS(B:B,B2085,W:W,"가1")=1,25,IF(COUNTIFS(B:B,B2085,W:W,"가1")&gt;=2,30,0))+IF(COUNTIFS(B:B,B2085,W:W,"나1")&gt;=4,30,IF(COUNTIFS(B:B,B2085,W:W,"나1")=3,26,IF(COUNTIFS(B:B,B2085,W:W,"나1")=2,22,IF(COUNTIFS(B:B,B2085,W:W,"나1")=1,18,0)))))+MIN(30,IF(COUNTIFS(B:B,B2085,W:W,"가2")=1,25,IF(COUNTIFS(B:B,B2085,W:W,"가2")&gt;=2,30,0))+IF(COUNTIFS(B:B,B2085,W:W,"나2")=3,30,IF(COUNTIFS(B:B,B2085,W:W,"나2")=2,25,IF(COUNTIFS(B:B,B2085,W:W,"나2")=1,20,0)))),"비해당분야")</f>
        <v>비해당분야</v>
      </c>
      <c r="Z2085" s="4" t="str">
        <f>IF(R2085="C",VLOOKUP(K2085,'[1]자격증 backdata'!A:F,6,0),"비해당분야")</f>
        <v>비해당분야</v>
      </c>
      <c r="AA2085" s="4" t="str">
        <f>IF(R2085="C",SUMIF(B:B,B2085,Z:Z),"비해당분야")</f>
        <v>비해당분야</v>
      </c>
      <c r="AB2085" s="4" t="str">
        <f>IF(R2085="C",SUM(Y2085,AA2085),"비해당분야")</f>
        <v>비해당분야</v>
      </c>
      <c r="AC2085" s="4">
        <f>IF(R2085="C",AB2085,X2085)</f>
        <v>16</v>
      </c>
      <c r="AD2085" s="4">
        <f>VLOOKUP(K2085,'[1]자격증 backdata'!A:D,4,0)</f>
        <v>0</v>
      </c>
      <c r="AE2085" s="4">
        <f>IF(_xlfn.MAXIFS(AD:AD,B:B,B2085)&gt;10,10,_xlfn.MAXIFS(AD:AD,B:B,B2085))</f>
        <v>5</v>
      </c>
      <c r="AG2085" s="5">
        <f>VLOOKUP(K2085,'[1]자격증 backdata'!A:C,3,0)</f>
        <v>0</v>
      </c>
      <c r="AH2085" s="5">
        <f>COUNTIFS($B:$B,$B2085,$AG:$AG,AH$1)</f>
        <v>0</v>
      </c>
      <c r="AI2085" s="5">
        <f>COUNTIFS($B:$B,$B2085,$AG:$AG,AI$1)</f>
        <v>0</v>
      </c>
      <c r="AJ2085" s="5">
        <f>COUNTIFS($B:$B,$B2085,$AG:$AG,AJ$1)</f>
        <v>0</v>
      </c>
      <c r="AK2085" s="5">
        <f>COUNTIFS($B:$B,$B2085,$AG:$AG,AK$1)</f>
        <v>0</v>
      </c>
      <c r="AL2085" s="5">
        <f>COUNTIFS($B:$B,$B2085,$AG:$AG,AL$1)</f>
        <v>0</v>
      </c>
      <c r="AM2085" s="5">
        <f>COUNTIFS($B:$B,$B2085,$AG:$AG,AM$1)</f>
        <v>0</v>
      </c>
      <c r="AN2085" s="5">
        <f>COUNTIFS($B:$B,$B2085,$AG:$AG,AN$1)</f>
        <v>0</v>
      </c>
      <c r="AO2085" s="5">
        <f>COUNTIFS($B:$B,$B2085,$AG:$AG,AO$1)</f>
        <v>0</v>
      </c>
      <c r="AP2085" s="5">
        <f>COUNTIFS($B:$B,$B2085,$AG:$AG,AP$1)</f>
        <v>0</v>
      </c>
      <c r="AQ2085" s="5">
        <f>COUNTIFS($B:$B,$B2085,$AG:$AG,AQ$1)</f>
        <v>0</v>
      </c>
      <c r="AR2085" s="5">
        <f>COUNTIFS($B:$B,$B2085,$AG:$AG,AR$1)</f>
        <v>1</v>
      </c>
      <c r="AS2085" s="5">
        <f>COUNTIFS($B:$B,$B2085,$AG:$AG,AS$1)</f>
        <v>0</v>
      </c>
      <c r="AT2085" s="5">
        <f>COUNTIFS($B:$B,$B2085,$AG:$AG,AT$1)</f>
        <v>1</v>
      </c>
      <c r="AU2085" s="5">
        <f>COUNTIFS($B:$B,$B2085,$AG:$AG,AU$1)</f>
        <v>0</v>
      </c>
    </row>
    <row r="2086" spans="1:47" ht="15" customHeight="1" x14ac:dyDescent="0.35">
      <c r="A2086" s="6">
        <f>IF(B2085=B2086,A2085,A2085+1)</f>
        <v>735</v>
      </c>
      <c r="B2086" s="6" t="s">
        <v>2390</v>
      </c>
      <c r="C2086" s="6" t="s">
        <v>2389</v>
      </c>
      <c r="D2086" s="6" t="s">
        <v>1789</v>
      </c>
      <c r="E2086" s="6" t="s">
        <v>1788</v>
      </c>
      <c r="F2086" s="4" t="s">
        <v>7</v>
      </c>
      <c r="G2086" s="4" t="s">
        <v>8</v>
      </c>
      <c r="H2086" s="4" t="s">
        <v>7</v>
      </c>
      <c r="I2086" s="4">
        <v>4</v>
      </c>
      <c r="J2086" s="4" t="s">
        <v>38</v>
      </c>
      <c r="K2086" s="4" t="s">
        <v>1802</v>
      </c>
      <c r="L2086" s="4" t="s">
        <v>36</v>
      </c>
      <c r="M2086" s="4" t="s">
        <v>2388</v>
      </c>
      <c r="N2086" s="4" t="s">
        <v>319</v>
      </c>
      <c r="P2086" s="4" t="s">
        <v>1</v>
      </c>
      <c r="Q2086" s="4" t="s">
        <v>1475</v>
      </c>
      <c r="R2086" s="4" t="s">
        <v>1474</v>
      </c>
      <c r="S2086" s="5">
        <f>IF(P2086="심사불필요","-",VLOOKUP(K2086,'[1]자격증 backdata'!A:G,7,0))</f>
        <v>0</v>
      </c>
      <c r="T2086" s="5" t="str">
        <f>IF(S2086="-","-",IF(COUNTIFS(B:B,B2086,S:S,"필수")&gt;0,"자격요건충족","확인필요"))</f>
        <v>자격요건충족</v>
      </c>
      <c r="U2086" s="5"/>
      <c r="W2086" s="5">
        <f>IF(Q2086="4급","심사불필요",VLOOKUP(K2086,'[1]자격증 backdata'!A:B,2,0))</f>
        <v>0</v>
      </c>
      <c r="X2086" s="4">
        <f>IF(R2086="A", MIN(20, SUMIFS(W:W, B:B, B2086, R:R, "A")),IF(R2086="B", MIN(30, SUMIFS(W:W, B:B, B2086, R:R, "B")),"비해당분야"))</f>
        <v>16</v>
      </c>
      <c r="Y2086" s="4" t="str">
        <f>IF(R2086="C",MIN(30,IF(COUNTIFS(B:B,B2086,W:W,"가1")=1,25,IF(COUNTIFS(B:B,B2086,W:W,"가1")&gt;=2,30,0))+IF(COUNTIFS(B:B,B2086,W:W,"나1")&gt;=4,30,IF(COUNTIFS(B:B,B2086,W:W,"나1")=3,26,IF(COUNTIFS(B:B,B2086,W:W,"나1")=2,22,IF(COUNTIFS(B:B,B2086,W:W,"나1")=1,18,0)))))+MIN(30,IF(COUNTIFS(B:B,B2086,W:W,"가2")=1,25,IF(COUNTIFS(B:B,B2086,W:W,"가2")&gt;=2,30,0))+IF(COUNTIFS(B:B,B2086,W:W,"나2")=3,30,IF(COUNTIFS(B:B,B2086,W:W,"나2")=2,25,IF(COUNTIFS(B:B,B2086,W:W,"나2")=1,20,0)))),"비해당분야")</f>
        <v>비해당분야</v>
      </c>
      <c r="Z2086" s="4" t="str">
        <f>IF(R2086="C",VLOOKUP(K2086,'[1]자격증 backdata'!A:F,6,0),"비해당분야")</f>
        <v>비해당분야</v>
      </c>
      <c r="AA2086" s="4" t="str">
        <f>IF(R2086="C",SUMIF(B:B,B2086,Z:Z),"비해당분야")</f>
        <v>비해당분야</v>
      </c>
      <c r="AB2086" s="4" t="str">
        <f>IF(R2086="C",SUM(Y2086,AA2086),"비해당분야")</f>
        <v>비해당분야</v>
      </c>
      <c r="AC2086" s="4">
        <f>IF(R2086="C",AB2086,X2086)</f>
        <v>16</v>
      </c>
      <c r="AD2086" s="4">
        <f>VLOOKUP(K2086,'[1]자격증 backdata'!A:D,4,0)</f>
        <v>5</v>
      </c>
      <c r="AE2086" s="4">
        <f>IF(_xlfn.MAXIFS(AD:AD,B:B,B2086)&gt;10,10,_xlfn.MAXIFS(AD:AD,B:B,B2086))</f>
        <v>5</v>
      </c>
      <c r="AG2086" s="5">
        <f>VLOOKUP(K2086,'[1]자격증 backdata'!A:C,3,0)</f>
        <v>0</v>
      </c>
      <c r="AH2086" s="5">
        <f>COUNTIFS($B:$B,$B2086,$AG:$AG,AH$1)</f>
        <v>0</v>
      </c>
      <c r="AI2086" s="5">
        <f>COUNTIFS($B:$B,$B2086,$AG:$AG,AI$1)</f>
        <v>0</v>
      </c>
      <c r="AJ2086" s="5">
        <f>COUNTIFS($B:$B,$B2086,$AG:$AG,AJ$1)</f>
        <v>0</v>
      </c>
      <c r="AK2086" s="5">
        <f>COUNTIFS($B:$B,$B2086,$AG:$AG,AK$1)</f>
        <v>0</v>
      </c>
      <c r="AL2086" s="5">
        <f>COUNTIFS($B:$B,$B2086,$AG:$AG,AL$1)</f>
        <v>0</v>
      </c>
      <c r="AM2086" s="5">
        <f>COUNTIFS($B:$B,$B2086,$AG:$AG,AM$1)</f>
        <v>0</v>
      </c>
      <c r="AN2086" s="5">
        <f>COUNTIFS($B:$B,$B2086,$AG:$AG,AN$1)</f>
        <v>0</v>
      </c>
      <c r="AO2086" s="5">
        <f>COUNTIFS($B:$B,$B2086,$AG:$AG,AO$1)</f>
        <v>0</v>
      </c>
      <c r="AP2086" s="5">
        <f>COUNTIFS($B:$B,$B2086,$AG:$AG,AP$1)</f>
        <v>0</v>
      </c>
      <c r="AQ2086" s="5">
        <f>COUNTIFS($B:$B,$B2086,$AG:$AG,AQ$1)</f>
        <v>0</v>
      </c>
      <c r="AR2086" s="5">
        <f>COUNTIFS($B:$B,$B2086,$AG:$AG,AR$1)</f>
        <v>1</v>
      </c>
      <c r="AS2086" s="5">
        <f>COUNTIFS($B:$B,$B2086,$AG:$AG,AS$1)</f>
        <v>0</v>
      </c>
      <c r="AT2086" s="5">
        <f>COUNTIFS($B:$B,$B2086,$AG:$AG,AT$1)</f>
        <v>1</v>
      </c>
      <c r="AU2086" s="5">
        <f>COUNTIFS($B:$B,$B2086,$AG:$AG,AU$1)</f>
        <v>0</v>
      </c>
    </row>
    <row r="2087" spans="1:47" ht="15" customHeight="1" x14ac:dyDescent="0.35">
      <c r="A2087" s="3">
        <f>IF(B2086=B2087,A2086,A2086+1)</f>
        <v>736</v>
      </c>
      <c r="B2087" s="3" t="s">
        <v>2383</v>
      </c>
      <c r="C2087" s="3" t="s">
        <v>2382</v>
      </c>
      <c r="D2087" s="3" t="s">
        <v>1789</v>
      </c>
      <c r="E2087" s="3" t="s">
        <v>1788</v>
      </c>
      <c r="F2087" s="4" t="s">
        <v>8</v>
      </c>
      <c r="G2087" s="4" t="s">
        <v>8</v>
      </c>
      <c r="H2087" s="4" t="s">
        <v>7</v>
      </c>
      <c r="I2087" s="3">
        <v>1</v>
      </c>
      <c r="J2087" s="3" t="s">
        <v>6</v>
      </c>
      <c r="K2087" s="3" t="s">
        <v>1787</v>
      </c>
      <c r="L2087" s="3" t="s">
        <v>4</v>
      </c>
      <c r="M2087" s="3" t="s">
        <v>2387</v>
      </c>
      <c r="N2087" s="3" t="s">
        <v>344</v>
      </c>
      <c r="P2087" s="3" t="s">
        <v>1</v>
      </c>
      <c r="Q2087" s="3" t="s">
        <v>1475</v>
      </c>
      <c r="R2087" s="3" t="s">
        <v>1474</v>
      </c>
      <c r="S2087" s="2" t="str">
        <f>IF(P2087="심사불필요","-",VLOOKUP(K2087,'[1]자격증 backdata'!A:G,7,0))</f>
        <v>필수</v>
      </c>
      <c r="T2087" s="2" t="str">
        <f>IF(S2087="-","-",IF(COUNTIFS(B:B,B2087,S:S,"필수")&gt;0,"자격요건충족","확인필요"))</f>
        <v>자격요건충족</v>
      </c>
      <c r="U2087" s="2"/>
      <c r="W2087" s="2">
        <f>IF(Q2087="4급","심사불필요",VLOOKUP(K2087,'[1]자격증 backdata'!A:B,2,0))</f>
        <v>6</v>
      </c>
      <c r="X2087" s="3">
        <f>IF(R2087="A", MIN(20, SUMIFS(W:W, B:B, B2087, R:R, "A")),IF(R2087="B", MIN(30, SUMIFS(W:W, B:B, B2087, R:R, "B")),"비해당분야"))</f>
        <v>16</v>
      </c>
      <c r="Y2087" s="3" t="str">
        <f>IF(R2087="C",MIN(30,IF(COUNTIFS(B:B,B2087,W:W,"가1")=1,25,IF(COUNTIFS(B:B,B2087,W:W,"가1")&gt;=2,30,0))+IF(COUNTIFS(B:B,B2087,W:W,"나1")&gt;=4,30,IF(COUNTIFS(B:B,B2087,W:W,"나1")=3,26,IF(COUNTIFS(B:B,B2087,W:W,"나1")=2,22,IF(COUNTIFS(B:B,B2087,W:W,"나1")=1,18,0)))))+MIN(30,IF(COUNTIFS(B:B,B2087,W:W,"가2")=1,25,IF(COUNTIFS(B:B,B2087,W:W,"가2")&gt;=2,30,0))+IF(COUNTIFS(B:B,B2087,W:W,"나2")=3,30,IF(COUNTIFS(B:B,B2087,W:W,"나2")=2,25,IF(COUNTIFS(B:B,B2087,W:W,"나2")=1,20,0)))),"비해당분야")</f>
        <v>비해당분야</v>
      </c>
      <c r="Z2087" s="3" t="str">
        <f>IF(R2087="C",VLOOKUP(K2087,'[1]자격증 backdata'!A:F,6,0),"비해당분야")</f>
        <v>비해당분야</v>
      </c>
      <c r="AA2087" s="3" t="str">
        <f>IF(R2087="C",SUMIF(B:B,B2087,Z:Z),"비해당분야")</f>
        <v>비해당분야</v>
      </c>
      <c r="AB2087" s="3" t="str">
        <f>IF(R2087="C",SUM(Y2087,AA2087),"비해당분야")</f>
        <v>비해당분야</v>
      </c>
      <c r="AC2087" s="3">
        <f>IF(R2087="C",AB2087,X2087)</f>
        <v>16</v>
      </c>
      <c r="AD2087" s="3">
        <f>VLOOKUP(K2087,'[1]자격증 backdata'!A:D,4,0)</f>
        <v>0</v>
      </c>
      <c r="AE2087" s="3">
        <f>IF(_xlfn.MAXIFS(AD:AD,B:B,B2087)&gt;10,10,_xlfn.MAXIFS(AD:AD,B:B,B2087))</f>
        <v>5</v>
      </c>
      <c r="AG2087" s="2" t="str">
        <f>VLOOKUP(K2087,'[1]자격증 backdata'!A:C,3,0)</f>
        <v>K</v>
      </c>
      <c r="AH2087" s="2">
        <f>COUNTIFS($B:$B,$B2087,$AG:$AG,AH$1)</f>
        <v>0</v>
      </c>
      <c r="AI2087" s="2">
        <f>COUNTIFS($B:$B,$B2087,$AG:$AG,AI$1)</f>
        <v>0</v>
      </c>
      <c r="AJ2087" s="2">
        <f>COUNTIFS($B:$B,$B2087,$AG:$AG,AJ$1)</f>
        <v>0</v>
      </c>
      <c r="AK2087" s="2">
        <f>COUNTIFS($B:$B,$B2087,$AG:$AG,AK$1)</f>
        <v>0</v>
      </c>
      <c r="AL2087" s="2">
        <f>COUNTIFS($B:$B,$B2087,$AG:$AG,AL$1)</f>
        <v>0</v>
      </c>
      <c r="AM2087" s="2">
        <f>COUNTIFS($B:$B,$B2087,$AG:$AG,AM$1)</f>
        <v>0</v>
      </c>
      <c r="AN2087" s="2">
        <f>COUNTIFS($B:$B,$B2087,$AG:$AG,AN$1)</f>
        <v>0</v>
      </c>
      <c r="AO2087" s="2">
        <f>COUNTIFS($B:$B,$B2087,$AG:$AG,AO$1)</f>
        <v>0</v>
      </c>
      <c r="AP2087" s="2">
        <f>COUNTIFS($B:$B,$B2087,$AG:$AG,AP$1)</f>
        <v>0</v>
      </c>
      <c r="AQ2087" s="2">
        <f>COUNTIFS($B:$B,$B2087,$AG:$AG,AQ$1)</f>
        <v>0</v>
      </c>
      <c r="AR2087" s="2">
        <f>COUNTIFS($B:$B,$B2087,$AG:$AG,AR$1)</f>
        <v>1</v>
      </c>
      <c r="AS2087" s="2">
        <f>COUNTIFS($B:$B,$B2087,$AG:$AG,AS$1)</f>
        <v>0</v>
      </c>
      <c r="AT2087" s="2">
        <f>COUNTIFS($B:$B,$B2087,$AG:$AG,AT$1)</f>
        <v>1</v>
      </c>
      <c r="AU2087" s="2">
        <f>COUNTIFS($B:$B,$B2087,$AG:$AG,AU$1)</f>
        <v>0</v>
      </c>
    </row>
    <row r="2088" spans="1:47" ht="15" customHeight="1" x14ac:dyDescent="0.35">
      <c r="A2088" s="7">
        <f>IF(B2087=B2088,A2087,A2087+1)</f>
        <v>736</v>
      </c>
      <c r="B2088" s="7" t="s">
        <v>2383</v>
      </c>
      <c r="C2088" s="7" t="s">
        <v>2382</v>
      </c>
      <c r="D2088" s="7" t="s">
        <v>1789</v>
      </c>
      <c r="E2088" s="7" t="s">
        <v>1788</v>
      </c>
      <c r="F2088" s="4" t="s">
        <v>7</v>
      </c>
      <c r="G2088" s="4" t="s">
        <v>8</v>
      </c>
      <c r="H2088" s="4" t="s">
        <v>7</v>
      </c>
      <c r="I2088" s="3">
        <v>2</v>
      </c>
      <c r="J2088" s="3" t="s">
        <v>69</v>
      </c>
      <c r="K2088" s="3" t="s">
        <v>1799</v>
      </c>
      <c r="L2088" s="3" t="s">
        <v>36</v>
      </c>
      <c r="M2088" s="3" t="s">
        <v>2386</v>
      </c>
      <c r="N2088" s="3" t="s">
        <v>340</v>
      </c>
      <c r="P2088" s="3" t="s">
        <v>1</v>
      </c>
      <c r="Q2088" s="3" t="s">
        <v>1475</v>
      </c>
      <c r="R2088" s="3" t="s">
        <v>1474</v>
      </c>
      <c r="S2088" s="2">
        <f>IF(P2088="심사불필요","-",VLOOKUP(K2088,'[1]자격증 backdata'!A:G,7,0))</f>
        <v>0</v>
      </c>
      <c r="T2088" s="2" t="str">
        <f>IF(S2088="-","-",IF(COUNTIFS(B:B,B2088,S:S,"필수")&gt;0,"자격요건충족","확인필요"))</f>
        <v>자격요건충족</v>
      </c>
      <c r="U2088" s="2"/>
      <c r="W2088" s="2">
        <f>IF(Q2088="4급","심사불필요",VLOOKUP(K2088,'[1]자격증 backdata'!A:B,2,0))</f>
        <v>0</v>
      </c>
      <c r="X2088" s="3">
        <f>IF(R2088="A", MIN(20, SUMIFS(W:W, B:B, B2088, R:R, "A")),IF(R2088="B", MIN(30, SUMIFS(W:W, B:B, B2088, R:R, "B")),"비해당분야"))</f>
        <v>16</v>
      </c>
      <c r="Y2088" s="3" t="str">
        <f>IF(R2088="C",MIN(30,IF(COUNTIFS(B:B,B2088,W:W,"가1")=1,25,IF(COUNTIFS(B:B,B2088,W:W,"가1")&gt;=2,30,0))+IF(COUNTIFS(B:B,B2088,W:W,"나1")&gt;=4,30,IF(COUNTIFS(B:B,B2088,W:W,"나1")=3,26,IF(COUNTIFS(B:B,B2088,W:W,"나1")=2,22,IF(COUNTIFS(B:B,B2088,W:W,"나1")=1,18,0)))))+MIN(30,IF(COUNTIFS(B:B,B2088,W:W,"가2")=1,25,IF(COUNTIFS(B:B,B2088,W:W,"가2")&gt;=2,30,0))+IF(COUNTIFS(B:B,B2088,W:W,"나2")=3,30,IF(COUNTIFS(B:B,B2088,W:W,"나2")=2,25,IF(COUNTIFS(B:B,B2088,W:W,"나2")=1,20,0)))),"비해당분야")</f>
        <v>비해당분야</v>
      </c>
      <c r="Z2088" s="3" t="str">
        <f>IF(R2088="C",VLOOKUP(K2088,'[1]자격증 backdata'!A:F,6,0),"비해당분야")</f>
        <v>비해당분야</v>
      </c>
      <c r="AA2088" s="3" t="str">
        <f>IF(R2088="C",SUMIF(B:B,B2088,Z:Z),"비해당분야")</f>
        <v>비해당분야</v>
      </c>
      <c r="AB2088" s="3" t="str">
        <f>IF(R2088="C",SUM(Y2088,AA2088),"비해당분야")</f>
        <v>비해당분야</v>
      </c>
      <c r="AC2088" s="3">
        <f>IF(R2088="C",AB2088,X2088)</f>
        <v>16</v>
      </c>
      <c r="AD2088" s="3">
        <f>VLOOKUP(K2088,'[1]자격증 backdata'!A:D,4,0)</f>
        <v>5</v>
      </c>
      <c r="AE2088" s="3">
        <f>IF(_xlfn.MAXIFS(AD:AD,B:B,B2088)&gt;10,10,_xlfn.MAXIFS(AD:AD,B:B,B2088))</f>
        <v>5</v>
      </c>
      <c r="AG2088" s="2">
        <f>VLOOKUP(K2088,'[1]자격증 backdata'!A:C,3,0)</f>
        <v>0</v>
      </c>
      <c r="AH2088" s="2">
        <f>COUNTIFS($B:$B,$B2088,$AG:$AG,AH$1)</f>
        <v>0</v>
      </c>
      <c r="AI2088" s="2">
        <f>COUNTIFS($B:$B,$B2088,$AG:$AG,AI$1)</f>
        <v>0</v>
      </c>
      <c r="AJ2088" s="2">
        <f>COUNTIFS($B:$B,$B2088,$AG:$AG,AJ$1)</f>
        <v>0</v>
      </c>
      <c r="AK2088" s="2">
        <f>COUNTIFS($B:$B,$B2088,$AG:$AG,AK$1)</f>
        <v>0</v>
      </c>
      <c r="AL2088" s="2">
        <f>COUNTIFS($B:$B,$B2088,$AG:$AG,AL$1)</f>
        <v>0</v>
      </c>
      <c r="AM2088" s="2">
        <f>COUNTIFS($B:$B,$B2088,$AG:$AG,AM$1)</f>
        <v>0</v>
      </c>
      <c r="AN2088" s="2">
        <f>COUNTIFS($B:$B,$B2088,$AG:$AG,AN$1)</f>
        <v>0</v>
      </c>
      <c r="AO2088" s="2">
        <f>COUNTIFS($B:$B,$B2088,$AG:$AG,AO$1)</f>
        <v>0</v>
      </c>
      <c r="AP2088" s="2">
        <f>COUNTIFS($B:$B,$B2088,$AG:$AG,AP$1)</f>
        <v>0</v>
      </c>
      <c r="AQ2088" s="2">
        <f>COUNTIFS($B:$B,$B2088,$AG:$AG,AQ$1)</f>
        <v>0</v>
      </c>
      <c r="AR2088" s="2">
        <f>COUNTIFS($B:$B,$B2088,$AG:$AG,AR$1)</f>
        <v>1</v>
      </c>
      <c r="AS2088" s="2">
        <f>COUNTIFS($B:$B,$B2088,$AG:$AG,AS$1)</f>
        <v>0</v>
      </c>
      <c r="AT2088" s="2">
        <f>COUNTIFS($B:$B,$B2088,$AG:$AG,AT$1)</f>
        <v>1</v>
      </c>
      <c r="AU2088" s="2">
        <f>COUNTIFS($B:$B,$B2088,$AG:$AG,AU$1)</f>
        <v>0</v>
      </c>
    </row>
    <row r="2089" spans="1:47" ht="15" customHeight="1" x14ac:dyDescent="0.35">
      <c r="A2089" s="7">
        <f>IF(B2088=B2089,A2088,A2088+1)</f>
        <v>736</v>
      </c>
      <c r="B2089" s="7" t="s">
        <v>2383</v>
      </c>
      <c r="C2089" s="7" t="s">
        <v>2382</v>
      </c>
      <c r="D2089" s="7" t="s">
        <v>1789</v>
      </c>
      <c r="E2089" s="7" t="s">
        <v>1788</v>
      </c>
      <c r="F2089" s="4" t="s">
        <v>7</v>
      </c>
      <c r="G2089" s="4" t="s">
        <v>8</v>
      </c>
      <c r="H2089" s="4" t="s">
        <v>7</v>
      </c>
      <c r="I2089" s="3">
        <v>3</v>
      </c>
      <c r="J2089" s="3" t="s">
        <v>106</v>
      </c>
      <c r="K2089" s="3" t="s">
        <v>1812</v>
      </c>
      <c r="L2089" s="3" t="s">
        <v>55</v>
      </c>
      <c r="M2089" s="3" t="s">
        <v>2385</v>
      </c>
      <c r="N2089" s="3" t="s">
        <v>2384</v>
      </c>
      <c r="P2089" s="3" t="s">
        <v>1</v>
      </c>
      <c r="Q2089" s="3" t="s">
        <v>1475</v>
      </c>
      <c r="R2089" s="3" t="s">
        <v>1474</v>
      </c>
      <c r="S2089" s="2">
        <f>IF(P2089="심사불필요","-",VLOOKUP(K2089,'[1]자격증 backdata'!A:G,7,0))</f>
        <v>0</v>
      </c>
      <c r="T2089" s="2" t="str">
        <f>IF(S2089="-","-",IF(COUNTIFS(B:B,B2089,S:S,"필수")&gt;0,"자격요건충족","확인필요"))</f>
        <v>자격요건충족</v>
      </c>
      <c r="U2089" s="2"/>
      <c r="W2089" s="2">
        <f>IF(Q2089="4급","심사불필요",VLOOKUP(K2089,'[1]자격증 backdata'!A:B,2,0))</f>
        <v>6</v>
      </c>
      <c r="X2089" s="3">
        <f>IF(R2089="A", MIN(20, SUMIFS(W:W, B:B, B2089, R:R, "A")),IF(R2089="B", MIN(30, SUMIFS(W:W, B:B, B2089, R:R, "B")),"비해당분야"))</f>
        <v>16</v>
      </c>
      <c r="Y2089" s="3" t="str">
        <f>IF(R2089="C",MIN(30,IF(COUNTIFS(B:B,B2089,W:W,"가1")=1,25,IF(COUNTIFS(B:B,B2089,W:W,"가1")&gt;=2,30,0))+IF(COUNTIFS(B:B,B2089,W:W,"나1")&gt;=4,30,IF(COUNTIFS(B:B,B2089,W:W,"나1")=3,26,IF(COUNTIFS(B:B,B2089,W:W,"나1")=2,22,IF(COUNTIFS(B:B,B2089,W:W,"나1")=1,18,0)))))+MIN(30,IF(COUNTIFS(B:B,B2089,W:W,"가2")=1,25,IF(COUNTIFS(B:B,B2089,W:W,"가2")&gt;=2,30,0))+IF(COUNTIFS(B:B,B2089,W:W,"나2")=3,30,IF(COUNTIFS(B:B,B2089,W:W,"나2")=2,25,IF(COUNTIFS(B:B,B2089,W:W,"나2")=1,20,0)))),"비해당분야")</f>
        <v>비해당분야</v>
      </c>
      <c r="Z2089" s="3" t="str">
        <f>IF(R2089="C",VLOOKUP(K2089,'[1]자격증 backdata'!A:F,6,0),"비해당분야")</f>
        <v>비해당분야</v>
      </c>
      <c r="AA2089" s="3" t="str">
        <f>IF(R2089="C",SUMIF(B:B,B2089,Z:Z),"비해당분야")</f>
        <v>비해당분야</v>
      </c>
      <c r="AB2089" s="3" t="str">
        <f>IF(R2089="C",SUM(Y2089,AA2089),"비해당분야")</f>
        <v>비해당분야</v>
      </c>
      <c r="AC2089" s="3">
        <f>IF(R2089="C",AB2089,X2089)</f>
        <v>16</v>
      </c>
      <c r="AD2089" s="3">
        <f>VLOOKUP(K2089,'[1]자격증 backdata'!A:D,4,0)</f>
        <v>0</v>
      </c>
      <c r="AE2089" s="3">
        <f>IF(_xlfn.MAXIFS(AD:AD,B:B,B2089)&gt;10,10,_xlfn.MAXIFS(AD:AD,B:B,B2089))</f>
        <v>5</v>
      </c>
      <c r="AG2089" s="2" t="str">
        <f>VLOOKUP(K2089,'[1]자격증 backdata'!A:C,3,0)</f>
        <v>M</v>
      </c>
      <c r="AH2089" s="2">
        <f>COUNTIFS($B:$B,$B2089,$AG:$AG,AH$1)</f>
        <v>0</v>
      </c>
      <c r="AI2089" s="2">
        <f>COUNTIFS($B:$B,$B2089,$AG:$AG,AI$1)</f>
        <v>0</v>
      </c>
      <c r="AJ2089" s="2">
        <f>COUNTIFS($B:$B,$B2089,$AG:$AG,AJ$1)</f>
        <v>0</v>
      </c>
      <c r="AK2089" s="2">
        <f>COUNTIFS($B:$B,$B2089,$AG:$AG,AK$1)</f>
        <v>0</v>
      </c>
      <c r="AL2089" s="2">
        <f>COUNTIFS($B:$B,$B2089,$AG:$AG,AL$1)</f>
        <v>0</v>
      </c>
      <c r="AM2089" s="2">
        <f>COUNTIFS($B:$B,$B2089,$AG:$AG,AM$1)</f>
        <v>0</v>
      </c>
      <c r="AN2089" s="2">
        <f>COUNTIFS($B:$B,$B2089,$AG:$AG,AN$1)</f>
        <v>0</v>
      </c>
      <c r="AO2089" s="2">
        <f>COUNTIFS($B:$B,$B2089,$AG:$AG,AO$1)</f>
        <v>0</v>
      </c>
      <c r="AP2089" s="2">
        <f>COUNTIFS($B:$B,$B2089,$AG:$AG,AP$1)</f>
        <v>0</v>
      </c>
      <c r="AQ2089" s="2">
        <f>COUNTIFS($B:$B,$B2089,$AG:$AG,AQ$1)</f>
        <v>0</v>
      </c>
      <c r="AR2089" s="2">
        <f>COUNTIFS($B:$B,$B2089,$AG:$AG,AR$1)</f>
        <v>1</v>
      </c>
      <c r="AS2089" s="2">
        <f>COUNTIFS($B:$B,$B2089,$AG:$AG,AS$1)</f>
        <v>0</v>
      </c>
      <c r="AT2089" s="2">
        <f>COUNTIFS($B:$B,$B2089,$AG:$AG,AT$1)</f>
        <v>1</v>
      </c>
      <c r="AU2089" s="2">
        <f>COUNTIFS($B:$B,$B2089,$AG:$AG,AU$1)</f>
        <v>0</v>
      </c>
    </row>
    <row r="2090" spans="1:47" ht="15" customHeight="1" x14ac:dyDescent="0.35">
      <c r="A2090" s="7">
        <f>IF(B2089=B2090,A2089,A2089+1)</f>
        <v>736</v>
      </c>
      <c r="B2090" s="7" t="s">
        <v>2383</v>
      </c>
      <c r="C2090" s="7" t="s">
        <v>2382</v>
      </c>
      <c r="D2090" s="7" t="s">
        <v>1789</v>
      </c>
      <c r="E2090" s="7" t="s">
        <v>1788</v>
      </c>
      <c r="F2090" s="4" t="s">
        <v>7</v>
      </c>
      <c r="G2090" s="4" t="s">
        <v>8</v>
      </c>
      <c r="H2090" s="4" t="s">
        <v>7</v>
      </c>
      <c r="I2090" s="3">
        <v>4</v>
      </c>
      <c r="J2090" s="3" t="s">
        <v>28</v>
      </c>
      <c r="K2090" s="3" t="s">
        <v>1793</v>
      </c>
      <c r="L2090" s="3" t="s">
        <v>26</v>
      </c>
      <c r="M2090" s="3" t="s">
        <v>2381</v>
      </c>
      <c r="N2090" s="3" t="s">
        <v>686</v>
      </c>
      <c r="P2090" s="3" t="s">
        <v>1</v>
      </c>
      <c r="Q2090" s="3" t="s">
        <v>1475</v>
      </c>
      <c r="R2090" s="3" t="s">
        <v>1474</v>
      </c>
      <c r="S2090" s="2">
        <f>IF(P2090="심사불필요","-",VLOOKUP(K2090,'[1]자격증 backdata'!A:G,7,0))</f>
        <v>0</v>
      </c>
      <c r="T2090" s="2" t="str">
        <f>IF(S2090="-","-",IF(COUNTIFS(B:B,B2090,S:S,"필수")&gt;0,"자격요건충족","확인필요"))</f>
        <v>자격요건충족</v>
      </c>
      <c r="U2090" s="2"/>
      <c r="W2090" s="2">
        <f>IF(Q2090="4급","심사불필요",VLOOKUP(K2090,'[1]자격증 backdata'!A:B,2,0))</f>
        <v>4</v>
      </c>
      <c r="X2090" s="3">
        <f>IF(R2090="A", MIN(20, SUMIFS(W:W, B:B, B2090, R:R, "A")),IF(R2090="B", MIN(30, SUMIFS(W:W, B:B, B2090, R:R, "B")),"비해당분야"))</f>
        <v>16</v>
      </c>
      <c r="Y2090" s="3" t="str">
        <f>IF(R2090="C",MIN(30,IF(COUNTIFS(B:B,B2090,W:W,"가1")=1,25,IF(COUNTIFS(B:B,B2090,W:W,"가1")&gt;=2,30,0))+IF(COUNTIFS(B:B,B2090,W:W,"나1")&gt;=4,30,IF(COUNTIFS(B:B,B2090,W:W,"나1")=3,26,IF(COUNTIFS(B:B,B2090,W:W,"나1")=2,22,IF(COUNTIFS(B:B,B2090,W:W,"나1")=1,18,0)))))+MIN(30,IF(COUNTIFS(B:B,B2090,W:W,"가2")=1,25,IF(COUNTIFS(B:B,B2090,W:W,"가2")&gt;=2,30,0))+IF(COUNTIFS(B:B,B2090,W:W,"나2")=3,30,IF(COUNTIFS(B:B,B2090,W:W,"나2")=2,25,IF(COUNTIFS(B:B,B2090,W:W,"나2")=1,20,0)))),"비해당분야")</f>
        <v>비해당분야</v>
      </c>
      <c r="Z2090" s="3" t="str">
        <f>IF(R2090="C",VLOOKUP(K2090,'[1]자격증 backdata'!A:F,6,0),"비해당분야")</f>
        <v>비해당분야</v>
      </c>
      <c r="AA2090" s="3" t="str">
        <f>IF(R2090="C",SUMIF(B:B,B2090,Z:Z),"비해당분야")</f>
        <v>비해당분야</v>
      </c>
      <c r="AB2090" s="3" t="str">
        <f>IF(R2090="C",SUM(Y2090,AA2090),"비해당분야")</f>
        <v>비해당분야</v>
      </c>
      <c r="AC2090" s="3">
        <f>IF(R2090="C",AB2090,X2090)</f>
        <v>16</v>
      </c>
      <c r="AD2090" s="3">
        <f>VLOOKUP(K2090,'[1]자격증 backdata'!A:D,4,0)</f>
        <v>0</v>
      </c>
      <c r="AE2090" s="3">
        <f>IF(_xlfn.MAXIFS(AD:AD,B:B,B2090)&gt;10,10,_xlfn.MAXIFS(AD:AD,B:B,B2090))</f>
        <v>5</v>
      </c>
      <c r="AG2090" s="2">
        <f>VLOOKUP(K2090,'[1]자격증 backdata'!A:C,3,0)</f>
        <v>0</v>
      </c>
      <c r="AH2090" s="2">
        <f>COUNTIFS($B:$B,$B2090,$AG:$AG,AH$1)</f>
        <v>0</v>
      </c>
      <c r="AI2090" s="2">
        <f>COUNTIFS($B:$B,$B2090,$AG:$AG,AI$1)</f>
        <v>0</v>
      </c>
      <c r="AJ2090" s="2">
        <f>COUNTIFS($B:$B,$B2090,$AG:$AG,AJ$1)</f>
        <v>0</v>
      </c>
      <c r="AK2090" s="2">
        <f>COUNTIFS($B:$B,$B2090,$AG:$AG,AK$1)</f>
        <v>0</v>
      </c>
      <c r="AL2090" s="2">
        <f>COUNTIFS($B:$B,$B2090,$AG:$AG,AL$1)</f>
        <v>0</v>
      </c>
      <c r="AM2090" s="2">
        <f>COUNTIFS($B:$B,$B2090,$AG:$AG,AM$1)</f>
        <v>0</v>
      </c>
      <c r="AN2090" s="2">
        <f>COUNTIFS($B:$B,$B2090,$AG:$AG,AN$1)</f>
        <v>0</v>
      </c>
      <c r="AO2090" s="2">
        <f>COUNTIFS($B:$B,$B2090,$AG:$AG,AO$1)</f>
        <v>0</v>
      </c>
      <c r="AP2090" s="2">
        <f>COUNTIFS($B:$B,$B2090,$AG:$AG,AP$1)</f>
        <v>0</v>
      </c>
      <c r="AQ2090" s="2">
        <f>COUNTIFS($B:$B,$B2090,$AG:$AG,AQ$1)</f>
        <v>0</v>
      </c>
      <c r="AR2090" s="2">
        <f>COUNTIFS($B:$B,$B2090,$AG:$AG,AR$1)</f>
        <v>1</v>
      </c>
      <c r="AS2090" s="2">
        <f>COUNTIFS($B:$B,$B2090,$AG:$AG,AS$1)</f>
        <v>0</v>
      </c>
      <c r="AT2090" s="2">
        <f>COUNTIFS($B:$B,$B2090,$AG:$AG,AT$1)</f>
        <v>1</v>
      </c>
      <c r="AU2090" s="2">
        <f>COUNTIFS($B:$B,$B2090,$AG:$AG,AU$1)</f>
        <v>0</v>
      </c>
    </row>
    <row r="2091" spans="1:47" ht="15" customHeight="1" x14ac:dyDescent="0.35">
      <c r="A2091" s="4">
        <f>IF(B2090=B2091,A2090,A2090+1)</f>
        <v>737</v>
      </c>
      <c r="B2091" s="4" t="s">
        <v>2376</v>
      </c>
      <c r="C2091" s="4" t="s">
        <v>500</v>
      </c>
      <c r="D2091" s="4" t="s">
        <v>1789</v>
      </c>
      <c r="E2091" s="4" t="s">
        <v>1788</v>
      </c>
      <c r="F2091" s="4" t="s">
        <v>8</v>
      </c>
      <c r="G2091" s="4" t="s">
        <v>8</v>
      </c>
      <c r="H2091" s="4" t="s">
        <v>7</v>
      </c>
      <c r="I2091" s="4">
        <v>1</v>
      </c>
      <c r="J2091" s="4" t="s">
        <v>6</v>
      </c>
      <c r="K2091" s="4" t="s">
        <v>1787</v>
      </c>
      <c r="L2091" s="4" t="s">
        <v>4</v>
      </c>
      <c r="M2091" s="4" t="s">
        <v>2380</v>
      </c>
      <c r="N2091" s="4" t="s">
        <v>207</v>
      </c>
      <c r="P2091" s="4" t="s">
        <v>1</v>
      </c>
      <c r="Q2091" s="4" t="s">
        <v>1475</v>
      </c>
      <c r="R2091" s="4" t="s">
        <v>1474</v>
      </c>
      <c r="S2091" s="5" t="str">
        <f>IF(P2091="심사불필요","-",VLOOKUP(K2091,'[1]자격증 backdata'!A:G,7,0))</f>
        <v>필수</v>
      </c>
      <c r="T2091" s="5" t="str">
        <f>IF(S2091="-","-",IF(COUNTIFS(B:B,B2091,S:S,"필수")&gt;0,"자격요건충족","확인필요"))</f>
        <v>자격요건충족</v>
      </c>
      <c r="U2091" s="5"/>
      <c r="W2091" s="5">
        <f>IF(Q2091="4급","심사불필요",VLOOKUP(K2091,'[1]자격증 backdata'!A:B,2,0))</f>
        <v>6</v>
      </c>
      <c r="X2091" s="4">
        <f>IF(R2091="A", MIN(20, SUMIFS(W:W, B:B, B2091, R:R, "A")),IF(R2091="B", MIN(30, SUMIFS(W:W, B:B, B2091, R:R, "B")),"비해당분야"))</f>
        <v>18</v>
      </c>
      <c r="Y2091" s="4" t="str">
        <f>IF(R2091="C",MIN(30,IF(COUNTIFS(B:B,B2091,W:W,"가1")=1,25,IF(COUNTIFS(B:B,B2091,W:W,"가1")&gt;=2,30,0))+IF(COUNTIFS(B:B,B2091,W:W,"나1")&gt;=4,30,IF(COUNTIFS(B:B,B2091,W:W,"나1")=3,26,IF(COUNTIFS(B:B,B2091,W:W,"나1")=2,22,IF(COUNTIFS(B:B,B2091,W:W,"나1")=1,18,0)))))+MIN(30,IF(COUNTIFS(B:B,B2091,W:W,"가2")=1,25,IF(COUNTIFS(B:B,B2091,W:W,"가2")&gt;=2,30,0))+IF(COUNTIFS(B:B,B2091,W:W,"나2")=3,30,IF(COUNTIFS(B:B,B2091,W:W,"나2")=2,25,IF(COUNTIFS(B:B,B2091,W:W,"나2")=1,20,0)))),"비해당분야")</f>
        <v>비해당분야</v>
      </c>
      <c r="Z2091" s="4" t="str">
        <f>IF(R2091="C",VLOOKUP(K2091,'[1]자격증 backdata'!A:F,6,0),"비해당분야")</f>
        <v>비해당분야</v>
      </c>
      <c r="AA2091" s="4" t="str">
        <f>IF(R2091="C",SUMIF(B:B,B2091,Z:Z),"비해당분야")</f>
        <v>비해당분야</v>
      </c>
      <c r="AB2091" s="4" t="str">
        <f>IF(R2091="C",SUM(Y2091,AA2091),"비해당분야")</f>
        <v>비해당분야</v>
      </c>
      <c r="AC2091" s="4">
        <f>IF(R2091="C",AB2091,X2091)</f>
        <v>18</v>
      </c>
      <c r="AD2091" s="4">
        <f>VLOOKUP(K2091,'[1]자격증 backdata'!A:D,4,0)</f>
        <v>0</v>
      </c>
      <c r="AE2091" s="4">
        <f>IF(_xlfn.MAXIFS(AD:AD,B:B,B2091)&gt;10,10,_xlfn.MAXIFS(AD:AD,B:B,B2091))</f>
        <v>5</v>
      </c>
      <c r="AG2091" s="5" t="str">
        <f>VLOOKUP(K2091,'[1]자격증 backdata'!A:C,3,0)</f>
        <v>K</v>
      </c>
      <c r="AH2091" s="5">
        <f>COUNTIFS($B:$B,$B2091,$AG:$AG,AH$1)</f>
        <v>0</v>
      </c>
      <c r="AI2091" s="5">
        <f>COUNTIFS($B:$B,$B2091,$AG:$AG,AI$1)</f>
        <v>0</v>
      </c>
      <c r="AJ2091" s="5">
        <f>COUNTIFS($B:$B,$B2091,$AG:$AG,AJ$1)</f>
        <v>0</v>
      </c>
      <c r="AK2091" s="5">
        <f>COUNTIFS($B:$B,$B2091,$AG:$AG,AK$1)</f>
        <v>0</v>
      </c>
      <c r="AL2091" s="5">
        <f>COUNTIFS($B:$B,$B2091,$AG:$AG,AL$1)</f>
        <v>0</v>
      </c>
      <c r="AM2091" s="5">
        <f>COUNTIFS($B:$B,$B2091,$AG:$AG,AM$1)</f>
        <v>0</v>
      </c>
      <c r="AN2091" s="5">
        <f>COUNTIFS($B:$B,$B2091,$AG:$AG,AN$1)</f>
        <v>1</v>
      </c>
      <c r="AO2091" s="5">
        <f>COUNTIFS($B:$B,$B2091,$AG:$AG,AO$1)</f>
        <v>0</v>
      </c>
      <c r="AP2091" s="5">
        <f>COUNTIFS($B:$B,$B2091,$AG:$AG,AP$1)</f>
        <v>0</v>
      </c>
      <c r="AQ2091" s="5">
        <f>COUNTIFS($B:$B,$B2091,$AG:$AG,AQ$1)</f>
        <v>0</v>
      </c>
      <c r="AR2091" s="5">
        <f>COUNTIFS($B:$B,$B2091,$AG:$AG,AR$1)</f>
        <v>1</v>
      </c>
      <c r="AS2091" s="5">
        <f>COUNTIFS($B:$B,$B2091,$AG:$AG,AS$1)</f>
        <v>0</v>
      </c>
      <c r="AT2091" s="5">
        <f>COUNTIFS($B:$B,$B2091,$AG:$AG,AT$1)</f>
        <v>1</v>
      </c>
      <c r="AU2091" s="5">
        <f>COUNTIFS($B:$B,$B2091,$AG:$AG,AU$1)</f>
        <v>0</v>
      </c>
    </row>
    <row r="2092" spans="1:47" ht="15" customHeight="1" x14ac:dyDescent="0.35">
      <c r="A2092" s="6">
        <f>IF(B2091=B2092,A2091,A2091+1)</f>
        <v>737</v>
      </c>
      <c r="B2092" s="6" t="s">
        <v>2376</v>
      </c>
      <c r="C2092" s="6" t="s">
        <v>500</v>
      </c>
      <c r="D2092" s="6" t="s">
        <v>1789</v>
      </c>
      <c r="E2092" s="6" t="s">
        <v>1788</v>
      </c>
      <c r="F2092" s="4" t="s">
        <v>7</v>
      </c>
      <c r="G2092" s="4" t="s">
        <v>8</v>
      </c>
      <c r="H2092" s="4" t="s">
        <v>7</v>
      </c>
      <c r="I2092" s="4">
        <v>2</v>
      </c>
      <c r="J2092" s="4" t="s">
        <v>69</v>
      </c>
      <c r="K2092" s="4" t="s">
        <v>1799</v>
      </c>
      <c r="L2092" s="4" t="s">
        <v>36</v>
      </c>
      <c r="M2092" s="4" t="s">
        <v>2379</v>
      </c>
      <c r="N2092" s="4" t="s">
        <v>1091</v>
      </c>
      <c r="P2092" s="4" t="s">
        <v>1</v>
      </c>
      <c r="Q2092" s="4" t="s">
        <v>1475</v>
      </c>
      <c r="R2092" s="4" t="s">
        <v>1474</v>
      </c>
      <c r="S2092" s="5">
        <f>IF(P2092="심사불필요","-",VLOOKUP(K2092,'[1]자격증 backdata'!A:G,7,0))</f>
        <v>0</v>
      </c>
      <c r="T2092" s="5" t="str">
        <f>IF(S2092="-","-",IF(COUNTIFS(B:B,B2092,S:S,"필수")&gt;0,"자격요건충족","확인필요"))</f>
        <v>자격요건충족</v>
      </c>
      <c r="U2092" s="5"/>
      <c r="W2092" s="5">
        <f>IF(Q2092="4급","심사불필요",VLOOKUP(K2092,'[1]자격증 backdata'!A:B,2,0))</f>
        <v>0</v>
      </c>
      <c r="X2092" s="4">
        <f>IF(R2092="A", MIN(20, SUMIFS(W:W, B:B, B2092, R:R, "A")),IF(R2092="B", MIN(30, SUMIFS(W:W, B:B, B2092, R:R, "B")),"비해당분야"))</f>
        <v>18</v>
      </c>
      <c r="Y2092" s="4" t="str">
        <f>IF(R2092="C",MIN(30,IF(COUNTIFS(B:B,B2092,W:W,"가1")=1,25,IF(COUNTIFS(B:B,B2092,W:W,"가1")&gt;=2,30,0))+IF(COUNTIFS(B:B,B2092,W:W,"나1")&gt;=4,30,IF(COUNTIFS(B:B,B2092,W:W,"나1")=3,26,IF(COUNTIFS(B:B,B2092,W:W,"나1")=2,22,IF(COUNTIFS(B:B,B2092,W:W,"나1")=1,18,0)))))+MIN(30,IF(COUNTIFS(B:B,B2092,W:W,"가2")=1,25,IF(COUNTIFS(B:B,B2092,W:W,"가2")&gt;=2,30,0))+IF(COUNTIFS(B:B,B2092,W:W,"나2")=3,30,IF(COUNTIFS(B:B,B2092,W:W,"나2")=2,25,IF(COUNTIFS(B:B,B2092,W:W,"나2")=1,20,0)))),"비해당분야")</f>
        <v>비해당분야</v>
      </c>
      <c r="Z2092" s="4" t="str">
        <f>IF(R2092="C",VLOOKUP(K2092,'[1]자격증 backdata'!A:F,6,0),"비해당분야")</f>
        <v>비해당분야</v>
      </c>
      <c r="AA2092" s="4" t="str">
        <f>IF(R2092="C",SUMIF(B:B,B2092,Z:Z),"비해당분야")</f>
        <v>비해당분야</v>
      </c>
      <c r="AB2092" s="4" t="str">
        <f>IF(R2092="C",SUM(Y2092,AA2092),"비해당분야")</f>
        <v>비해당분야</v>
      </c>
      <c r="AC2092" s="4">
        <f>IF(R2092="C",AB2092,X2092)</f>
        <v>18</v>
      </c>
      <c r="AD2092" s="4">
        <f>VLOOKUP(K2092,'[1]자격증 backdata'!A:D,4,0)</f>
        <v>5</v>
      </c>
      <c r="AE2092" s="4">
        <f>IF(_xlfn.MAXIFS(AD:AD,B:B,B2092)&gt;10,10,_xlfn.MAXIFS(AD:AD,B:B,B2092))</f>
        <v>5</v>
      </c>
      <c r="AG2092" s="5">
        <f>VLOOKUP(K2092,'[1]자격증 backdata'!A:C,3,0)</f>
        <v>0</v>
      </c>
      <c r="AH2092" s="5">
        <f>COUNTIFS($B:$B,$B2092,$AG:$AG,AH$1)</f>
        <v>0</v>
      </c>
      <c r="AI2092" s="5">
        <f>COUNTIFS($B:$B,$B2092,$AG:$AG,AI$1)</f>
        <v>0</v>
      </c>
      <c r="AJ2092" s="5">
        <f>COUNTIFS($B:$B,$B2092,$AG:$AG,AJ$1)</f>
        <v>0</v>
      </c>
      <c r="AK2092" s="5">
        <f>COUNTIFS($B:$B,$B2092,$AG:$AG,AK$1)</f>
        <v>0</v>
      </c>
      <c r="AL2092" s="5">
        <f>COUNTIFS($B:$B,$B2092,$AG:$AG,AL$1)</f>
        <v>0</v>
      </c>
      <c r="AM2092" s="5">
        <f>COUNTIFS($B:$B,$B2092,$AG:$AG,AM$1)</f>
        <v>0</v>
      </c>
      <c r="AN2092" s="5">
        <f>COUNTIFS($B:$B,$B2092,$AG:$AG,AN$1)</f>
        <v>1</v>
      </c>
      <c r="AO2092" s="5">
        <f>COUNTIFS($B:$B,$B2092,$AG:$AG,AO$1)</f>
        <v>0</v>
      </c>
      <c r="AP2092" s="5">
        <f>COUNTIFS($B:$B,$B2092,$AG:$AG,AP$1)</f>
        <v>0</v>
      </c>
      <c r="AQ2092" s="5">
        <f>COUNTIFS($B:$B,$B2092,$AG:$AG,AQ$1)</f>
        <v>0</v>
      </c>
      <c r="AR2092" s="5">
        <f>COUNTIFS($B:$B,$B2092,$AG:$AG,AR$1)</f>
        <v>1</v>
      </c>
      <c r="AS2092" s="5">
        <f>COUNTIFS($B:$B,$B2092,$AG:$AG,AS$1)</f>
        <v>0</v>
      </c>
      <c r="AT2092" s="5">
        <f>COUNTIFS($B:$B,$B2092,$AG:$AG,AT$1)</f>
        <v>1</v>
      </c>
      <c r="AU2092" s="5">
        <f>COUNTIFS($B:$B,$B2092,$AG:$AG,AU$1)</f>
        <v>0</v>
      </c>
    </row>
    <row r="2093" spans="1:47" ht="15" customHeight="1" x14ac:dyDescent="0.35">
      <c r="A2093" s="6">
        <f>IF(B2092=B2093,A2092,A2092+1)</f>
        <v>737</v>
      </c>
      <c r="B2093" s="6" t="s">
        <v>2376</v>
      </c>
      <c r="C2093" s="6" t="s">
        <v>500</v>
      </c>
      <c r="D2093" s="6" t="s">
        <v>1789</v>
      </c>
      <c r="E2093" s="6" t="s">
        <v>1788</v>
      </c>
      <c r="F2093" s="4" t="s">
        <v>7</v>
      </c>
      <c r="G2093" s="4" t="s">
        <v>8</v>
      </c>
      <c r="H2093" s="4" t="s">
        <v>7</v>
      </c>
      <c r="I2093" s="4">
        <v>3</v>
      </c>
      <c r="J2093" s="4" t="s">
        <v>106</v>
      </c>
      <c r="K2093" s="4" t="s">
        <v>1812</v>
      </c>
      <c r="L2093" s="4" t="s">
        <v>55</v>
      </c>
      <c r="M2093" s="4" t="s">
        <v>2378</v>
      </c>
      <c r="N2093" s="4" t="s">
        <v>2377</v>
      </c>
      <c r="P2093" s="4" t="s">
        <v>1</v>
      </c>
      <c r="Q2093" s="4" t="s">
        <v>1475</v>
      </c>
      <c r="R2093" s="4" t="s">
        <v>1474</v>
      </c>
      <c r="S2093" s="5">
        <f>IF(P2093="심사불필요","-",VLOOKUP(K2093,'[1]자격증 backdata'!A:G,7,0))</f>
        <v>0</v>
      </c>
      <c r="T2093" s="5" t="str">
        <f>IF(S2093="-","-",IF(COUNTIFS(B:B,B2093,S:S,"필수")&gt;0,"자격요건충족","확인필요"))</f>
        <v>자격요건충족</v>
      </c>
      <c r="U2093" s="5"/>
      <c r="W2093" s="5">
        <f>IF(Q2093="4급","심사불필요",VLOOKUP(K2093,'[1]자격증 backdata'!A:B,2,0))</f>
        <v>6</v>
      </c>
      <c r="X2093" s="4">
        <f>IF(R2093="A", MIN(20, SUMIFS(W:W, B:B, B2093, R:R, "A")),IF(R2093="B", MIN(30, SUMIFS(W:W, B:B, B2093, R:R, "B")),"비해당분야"))</f>
        <v>18</v>
      </c>
      <c r="Y2093" s="4" t="str">
        <f>IF(R2093="C",MIN(30,IF(COUNTIFS(B:B,B2093,W:W,"가1")=1,25,IF(COUNTIFS(B:B,B2093,W:W,"가1")&gt;=2,30,0))+IF(COUNTIFS(B:B,B2093,W:W,"나1")&gt;=4,30,IF(COUNTIFS(B:B,B2093,W:W,"나1")=3,26,IF(COUNTIFS(B:B,B2093,W:W,"나1")=2,22,IF(COUNTIFS(B:B,B2093,W:W,"나1")=1,18,0)))))+MIN(30,IF(COUNTIFS(B:B,B2093,W:W,"가2")=1,25,IF(COUNTIFS(B:B,B2093,W:W,"가2")&gt;=2,30,0))+IF(COUNTIFS(B:B,B2093,W:W,"나2")=3,30,IF(COUNTIFS(B:B,B2093,W:W,"나2")=2,25,IF(COUNTIFS(B:B,B2093,W:W,"나2")=1,20,0)))),"비해당분야")</f>
        <v>비해당분야</v>
      </c>
      <c r="Z2093" s="4" t="str">
        <f>IF(R2093="C",VLOOKUP(K2093,'[1]자격증 backdata'!A:F,6,0),"비해당분야")</f>
        <v>비해당분야</v>
      </c>
      <c r="AA2093" s="4" t="str">
        <f>IF(R2093="C",SUMIF(B:B,B2093,Z:Z),"비해당분야")</f>
        <v>비해당분야</v>
      </c>
      <c r="AB2093" s="4" t="str">
        <f>IF(R2093="C",SUM(Y2093,AA2093),"비해당분야")</f>
        <v>비해당분야</v>
      </c>
      <c r="AC2093" s="4">
        <f>IF(R2093="C",AB2093,X2093)</f>
        <v>18</v>
      </c>
      <c r="AD2093" s="4">
        <f>VLOOKUP(K2093,'[1]자격증 backdata'!A:D,4,0)</f>
        <v>0</v>
      </c>
      <c r="AE2093" s="4">
        <f>IF(_xlfn.MAXIFS(AD:AD,B:B,B2093)&gt;10,10,_xlfn.MAXIFS(AD:AD,B:B,B2093))</f>
        <v>5</v>
      </c>
      <c r="AG2093" s="5" t="str">
        <f>VLOOKUP(K2093,'[1]자격증 backdata'!A:C,3,0)</f>
        <v>M</v>
      </c>
      <c r="AH2093" s="5">
        <f>COUNTIFS($B:$B,$B2093,$AG:$AG,AH$1)</f>
        <v>0</v>
      </c>
      <c r="AI2093" s="5">
        <f>COUNTIFS($B:$B,$B2093,$AG:$AG,AI$1)</f>
        <v>0</v>
      </c>
      <c r="AJ2093" s="5">
        <f>COUNTIFS($B:$B,$B2093,$AG:$AG,AJ$1)</f>
        <v>0</v>
      </c>
      <c r="AK2093" s="5">
        <f>COUNTIFS($B:$B,$B2093,$AG:$AG,AK$1)</f>
        <v>0</v>
      </c>
      <c r="AL2093" s="5">
        <f>COUNTIFS($B:$B,$B2093,$AG:$AG,AL$1)</f>
        <v>0</v>
      </c>
      <c r="AM2093" s="5">
        <f>COUNTIFS($B:$B,$B2093,$AG:$AG,AM$1)</f>
        <v>0</v>
      </c>
      <c r="AN2093" s="5">
        <f>COUNTIFS($B:$B,$B2093,$AG:$AG,AN$1)</f>
        <v>1</v>
      </c>
      <c r="AO2093" s="5">
        <f>COUNTIFS($B:$B,$B2093,$AG:$AG,AO$1)</f>
        <v>0</v>
      </c>
      <c r="AP2093" s="5">
        <f>COUNTIFS($B:$B,$B2093,$AG:$AG,AP$1)</f>
        <v>0</v>
      </c>
      <c r="AQ2093" s="5">
        <f>COUNTIFS($B:$B,$B2093,$AG:$AG,AQ$1)</f>
        <v>0</v>
      </c>
      <c r="AR2093" s="5">
        <f>COUNTIFS($B:$B,$B2093,$AG:$AG,AR$1)</f>
        <v>1</v>
      </c>
      <c r="AS2093" s="5">
        <f>COUNTIFS($B:$B,$B2093,$AG:$AG,AS$1)</f>
        <v>0</v>
      </c>
      <c r="AT2093" s="5">
        <f>COUNTIFS($B:$B,$B2093,$AG:$AG,AT$1)</f>
        <v>1</v>
      </c>
      <c r="AU2093" s="5">
        <f>COUNTIFS($B:$B,$B2093,$AG:$AG,AU$1)</f>
        <v>0</v>
      </c>
    </row>
    <row r="2094" spans="1:47" ht="15" customHeight="1" x14ac:dyDescent="0.35">
      <c r="A2094" s="6">
        <f>IF(B2093=B2094,A2093,A2093+1)</f>
        <v>737</v>
      </c>
      <c r="B2094" s="6" t="s">
        <v>2376</v>
      </c>
      <c r="C2094" s="6" t="s">
        <v>500</v>
      </c>
      <c r="D2094" s="6" t="s">
        <v>1789</v>
      </c>
      <c r="E2094" s="6" t="s">
        <v>1788</v>
      </c>
      <c r="F2094" s="4" t="s">
        <v>7</v>
      </c>
      <c r="G2094" s="4" t="s">
        <v>8</v>
      </c>
      <c r="H2094" s="4" t="s">
        <v>7</v>
      </c>
      <c r="I2094" s="4">
        <v>4</v>
      </c>
      <c r="J2094" s="4" t="s">
        <v>633</v>
      </c>
      <c r="K2094" s="4" t="s">
        <v>2199</v>
      </c>
      <c r="L2094" s="4" t="s">
        <v>55</v>
      </c>
      <c r="M2094" s="4" t="s">
        <v>2375</v>
      </c>
      <c r="N2094" s="4" t="s">
        <v>2374</v>
      </c>
      <c r="P2094" s="4" t="s">
        <v>1</v>
      </c>
      <c r="Q2094" s="4" t="s">
        <v>1475</v>
      </c>
      <c r="R2094" s="4" t="s">
        <v>1474</v>
      </c>
      <c r="S2094" s="5">
        <f>IF(P2094="심사불필요","-",VLOOKUP(K2094,'[1]자격증 backdata'!A:G,7,0))</f>
        <v>0</v>
      </c>
      <c r="T2094" s="5" t="str">
        <f>IF(S2094="-","-",IF(COUNTIFS(B:B,B2094,S:S,"필수")&gt;0,"자격요건충족","확인필요"))</f>
        <v>자격요건충족</v>
      </c>
      <c r="U2094" s="5"/>
      <c r="W2094" s="5">
        <f>IF(Q2094="4급","심사불필요",VLOOKUP(K2094,'[1]자격증 backdata'!A:B,2,0))</f>
        <v>6</v>
      </c>
      <c r="X2094" s="4">
        <f>IF(R2094="A", MIN(20, SUMIFS(W:W, B:B, B2094, R:R, "A")),IF(R2094="B", MIN(30, SUMIFS(W:W, B:B, B2094, R:R, "B")),"비해당분야"))</f>
        <v>18</v>
      </c>
      <c r="Y2094" s="4" t="str">
        <f>IF(R2094="C",MIN(30,IF(COUNTIFS(B:B,B2094,W:W,"가1")=1,25,IF(COUNTIFS(B:B,B2094,W:W,"가1")&gt;=2,30,0))+IF(COUNTIFS(B:B,B2094,W:W,"나1")&gt;=4,30,IF(COUNTIFS(B:B,B2094,W:W,"나1")=3,26,IF(COUNTIFS(B:B,B2094,W:W,"나1")=2,22,IF(COUNTIFS(B:B,B2094,W:W,"나1")=1,18,0)))))+MIN(30,IF(COUNTIFS(B:B,B2094,W:W,"가2")=1,25,IF(COUNTIFS(B:B,B2094,W:W,"가2")&gt;=2,30,0))+IF(COUNTIFS(B:B,B2094,W:W,"나2")=3,30,IF(COUNTIFS(B:B,B2094,W:W,"나2")=2,25,IF(COUNTIFS(B:B,B2094,W:W,"나2")=1,20,0)))),"비해당분야")</f>
        <v>비해당분야</v>
      </c>
      <c r="Z2094" s="4" t="str">
        <f>IF(R2094="C",VLOOKUP(K2094,'[1]자격증 backdata'!A:F,6,0),"비해당분야")</f>
        <v>비해당분야</v>
      </c>
      <c r="AA2094" s="4" t="str">
        <f>IF(R2094="C",SUMIF(B:B,B2094,Z:Z),"비해당분야")</f>
        <v>비해당분야</v>
      </c>
      <c r="AB2094" s="4" t="str">
        <f>IF(R2094="C",SUM(Y2094,AA2094),"비해당분야")</f>
        <v>비해당분야</v>
      </c>
      <c r="AC2094" s="4">
        <f>IF(R2094="C",AB2094,X2094)</f>
        <v>18</v>
      </c>
      <c r="AD2094" s="4">
        <f>VLOOKUP(K2094,'[1]자격증 backdata'!A:D,4,0)</f>
        <v>0</v>
      </c>
      <c r="AE2094" s="4">
        <f>IF(_xlfn.MAXIFS(AD:AD,B:B,B2094)&gt;10,10,_xlfn.MAXIFS(AD:AD,B:B,B2094))</f>
        <v>5</v>
      </c>
      <c r="AG2094" s="5" t="str">
        <f>VLOOKUP(K2094,'[1]자격증 backdata'!A:C,3,0)</f>
        <v>G</v>
      </c>
      <c r="AH2094" s="5">
        <f>COUNTIFS($B:$B,$B2094,$AG:$AG,AH$1)</f>
        <v>0</v>
      </c>
      <c r="AI2094" s="5">
        <f>COUNTIFS($B:$B,$B2094,$AG:$AG,AI$1)</f>
        <v>0</v>
      </c>
      <c r="AJ2094" s="5">
        <f>COUNTIFS($B:$B,$B2094,$AG:$AG,AJ$1)</f>
        <v>0</v>
      </c>
      <c r="AK2094" s="5">
        <f>COUNTIFS($B:$B,$B2094,$AG:$AG,AK$1)</f>
        <v>0</v>
      </c>
      <c r="AL2094" s="5">
        <f>COUNTIFS($B:$B,$B2094,$AG:$AG,AL$1)</f>
        <v>0</v>
      </c>
      <c r="AM2094" s="5">
        <f>COUNTIFS($B:$B,$B2094,$AG:$AG,AM$1)</f>
        <v>0</v>
      </c>
      <c r="AN2094" s="5">
        <f>COUNTIFS($B:$B,$B2094,$AG:$AG,AN$1)</f>
        <v>1</v>
      </c>
      <c r="AO2094" s="5">
        <f>COUNTIFS($B:$B,$B2094,$AG:$AG,AO$1)</f>
        <v>0</v>
      </c>
      <c r="AP2094" s="5">
        <f>COUNTIFS($B:$B,$B2094,$AG:$AG,AP$1)</f>
        <v>0</v>
      </c>
      <c r="AQ2094" s="5">
        <f>COUNTIFS($B:$B,$B2094,$AG:$AG,AQ$1)</f>
        <v>0</v>
      </c>
      <c r="AR2094" s="5">
        <f>COUNTIFS($B:$B,$B2094,$AG:$AG,AR$1)</f>
        <v>1</v>
      </c>
      <c r="AS2094" s="5">
        <f>COUNTIFS($B:$B,$B2094,$AG:$AG,AS$1)</f>
        <v>0</v>
      </c>
      <c r="AT2094" s="5">
        <f>COUNTIFS($B:$B,$B2094,$AG:$AG,AT$1)</f>
        <v>1</v>
      </c>
      <c r="AU2094" s="5">
        <f>COUNTIFS($B:$B,$B2094,$AG:$AG,AU$1)</f>
        <v>0</v>
      </c>
    </row>
    <row r="2095" spans="1:47" ht="15" customHeight="1" x14ac:dyDescent="0.35">
      <c r="A2095" s="3">
        <f>IF(B2094=B2095,A2094,A2094+1)</f>
        <v>738</v>
      </c>
      <c r="B2095" s="3" t="s">
        <v>2372</v>
      </c>
      <c r="C2095" s="3" t="s">
        <v>2371</v>
      </c>
      <c r="D2095" s="3" t="s">
        <v>1789</v>
      </c>
      <c r="E2095" s="3" t="s">
        <v>1788</v>
      </c>
      <c r="F2095" s="4" t="s">
        <v>8</v>
      </c>
      <c r="G2095" s="4" t="s">
        <v>8</v>
      </c>
      <c r="H2095" s="4" t="s">
        <v>7</v>
      </c>
      <c r="I2095" s="3">
        <v>1</v>
      </c>
      <c r="J2095" s="3" t="s">
        <v>6</v>
      </c>
      <c r="K2095" s="3" t="s">
        <v>1787</v>
      </c>
      <c r="L2095" s="3" t="s">
        <v>4</v>
      </c>
      <c r="M2095" s="3" t="s">
        <v>2373</v>
      </c>
      <c r="N2095" s="3" t="s">
        <v>207</v>
      </c>
      <c r="P2095" s="3" t="s">
        <v>1</v>
      </c>
      <c r="Q2095" s="3" t="s">
        <v>1475</v>
      </c>
      <c r="R2095" s="3" t="s">
        <v>1474</v>
      </c>
      <c r="S2095" s="2" t="str">
        <f>IF(P2095="심사불필요","-",VLOOKUP(K2095,'[1]자격증 backdata'!A:G,7,0))</f>
        <v>필수</v>
      </c>
      <c r="T2095" s="2" t="str">
        <f>IF(S2095="-","-",IF(COUNTIFS(B:B,B2095,S:S,"필수")&gt;0,"자격요건충족","확인필요"))</f>
        <v>자격요건충족</v>
      </c>
      <c r="U2095" s="2"/>
      <c r="W2095" s="2">
        <f>IF(Q2095="4급","심사불필요",VLOOKUP(K2095,'[1]자격증 backdata'!A:B,2,0))</f>
        <v>6</v>
      </c>
      <c r="X2095" s="3">
        <f>IF(R2095="A", MIN(20, SUMIFS(W:W, B:B, B2095, R:R, "A")),IF(R2095="B", MIN(30, SUMIFS(W:W, B:B, B2095, R:R, "B")),"비해당분야"))</f>
        <v>6</v>
      </c>
      <c r="Y2095" s="3" t="str">
        <f>IF(R2095="C",MIN(30,IF(COUNTIFS(B:B,B2095,W:W,"가1")=1,25,IF(COUNTIFS(B:B,B2095,W:W,"가1")&gt;=2,30,0))+IF(COUNTIFS(B:B,B2095,W:W,"나1")&gt;=4,30,IF(COUNTIFS(B:B,B2095,W:W,"나1")=3,26,IF(COUNTIFS(B:B,B2095,W:W,"나1")=2,22,IF(COUNTIFS(B:B,B2095,W:W,"나1")=1,18,0)))))+MIN(30,IF(COUNTIFS(B:B,B2095,W:W,"가2")=1,25,IF(COUNTIFS(B:B,B2095,W:W,"가2")&gt;=2,30,0))+IF(COUNTIFS(B:B,B2095,W:W,"나2")=3,30,IF(COUNTIFS(B:B,B2095,W:W,"나2")=2,25,IF(COUNTIFS(B:B,B2095,W:W,"나2")=1,20,0)))),"비해당분야")</f>
        <v>비해당분야</v>
      </c>
      <c r="Z2095" s="3" t="str">
        <f>IF(R2095="C",VLOOKUP(K2095,'[1]자격증 backdata'!A:F,6,0),"비해당분야")</f>
        <v>비해당분야</v>
      </c>
      <c r="AA2095" s="3" t="str">
        <f>IF(R2095="C",SUMIF(B:B,B2095,Z:Z),"비해당분야")</f>
        <v>비해당분야</v>
      </c>
      <c r="AB2095" s="3" t="str">
        <f>IF(R2095="C",SUM(Y2095,AA2095),"비해당분야")</f>
        <v>비해당분야</v>
      </c>
      <c r="AC2095" s="3">
        <f>IF(R2095="C",AB2095,X2095)</f>
        <v>6</v>
      </c>
      <c r="AD2095" s="3">
        <f>VLOOKUP(K2095,'[1]자격증 backdata'!A:D,4,0)</f>
        <v>0</v>
      </c>
      <c r="AE2095" s="3">
        <f>IF(_xlfn.MAXIFS(AD:AD,B:B,B2095)&gt;10,10,_xlfn.MAXIFS(AD:AD,B:B,B2095))</f>
        <v>5</v>
      </c>
      <c r="AG2095" s="2" t="str">
        <f>VLOOKUP(K2095,'[1]자격증 backdata'!A:C,3,0)</f>
        <v>K</v>
      </c>
      <c r="AH2095" s="2">
        <f>COUNTIFS($B:$B,$B2095,$AG:$AG,AH$1)</f>
        <v>0</v>
      </c>
      <c r="AI2095" s="2">
        <f>COUNTIFS($B:$B,$B2095,$AG:$AG,AI$1)</f>
        <v>0</v>
      </c>
      <c r="AJ2095" s="2">
        <f>COUNTIFS($B:$B,$B2095,$AG:$AG,AJ$1)</f>
        <v>0</v>
      </c>
      <c r="AK2095" s="2">
        <f>COUNTIFS($B:$B,$B2095,$AG:$AG,AK$1)</f>
        <v>0</v>
      </c>
      <c r="AL2095" s="2">
        <f>COUNTIFS($B:$B,$B2095,$AG:$AG,AL$1)</f>
        <v>0</v>
      </c>
      <c r="AM2095" s="2">
        <f>COUNTIFS($B:$B,$B2095,$AG:$AG,AM$1)</f>
        <v>0</v>
      </c>
      <c r="AN2095" s="2">
        <f>COUNTIFS($B:$B,$B2095,$AG:$AG,AN$1)</f>
        <v>0</v>
      </c>
      <c r="AO2095" s="2">
        <f>COUNTIFS($B:$B,$B2095,$AG:$AG,AO$1)</f>
        <v>0</v>
      </c>
      <c r="AP2095" s="2">
        <f>COUNTIFS($B:$B,$B2095,$AG:$AG,AP$1)</f>
        <v>0</v>
      </c>
      <c r="AQ2095" s="2">
        <f>COUNTIFS($B:$B,$B2095,$AG:$AG,AQ$1)</f>
        <v>0</v>
      </c>
      <c r="AR2095" s="2">
        <f>COUNTIFS($B:$B,$B2095,$AG:$AG,AR$1)</f>
        <v>1</v>
      </c>
      <c r="AS2095" s="2">
        <f>COUNTIFS($B:$B,$B2095,$AG:$AG,AS$1)</f>
        <v>0</v>
      </c>
      <c r="AT2095" s="2">
        <f>COUNTIFS($B:$B,$B2095,$AG:$AG,AT$1)</f>
        <v>0</v>
      </c>
      <c r="AU2095" s="2">
        <f>COUNTIFS($B:$B,$B2095,$AG:$AG,AU$1)</f>
        <v>0</v>
      </c>
    </row>
    <row r="2096" spans="1:47" ht="15" customHeight="1" x14ac:dyDescent="0.35">
      <c r="A2096" s="7">
        <f>IF(B2095=B2096,A2095,A2095+1)</f>
        <v>738</v>
      </c>
      <c r="B2096" s="7" t="s">
        <v>2372</v>
      </c>
      <c r="C2096" s="7" t="s">
        <v>2371</v>
      </c>
      <c r="D2096" s="7" t="s">
        <v>1789</v>
      </c>
      <c r="E2096" s="7" t="s">
        <v>1788</v>
      </c>
      <c r="F2096" s="4" t="s">
        <v>7</v>
      </c>
      <c r="G2096" s="4" t="s">
        <v>8</v>
      </c>
      <c r="H2096" s="4" t="s">
        <v>7</v>
      </c>
      <c r="I2096" s="3">
        <v>2</v>
      </c>
      <c r="J2096" s="3" t="s">
        <v>69</v>
      </c>
      <c r="K2096" s="3" t="s">
        <v>1799</v>
      </c>
      <c r="L2096" s="3" t="s">
        <v>36</v>
      </c>
      <c r="M2096" s="3" t="s">
        <v>2370</v>
      </c>
      <c r="N2096" s="3" t="s">
        <v>340</v>
      </c>
      <c r="P2096" s="3" t="s">
        <v>1</v>
      </c>
      <c r="Q2096" s="3" t="s">
        <v>1475</v>
      </c>
      <c r="R2096" s="3" t="s">
        <v>1474</v>
      </c>
      <c r="S2096" s="2">
        <f>IF(P2096="심사불필요","-",VLOOKUP(K2096,'[1]자격증 backdata'!A:G,7,0))</f>
        <v>0</v>
      </c>
      <c r="T2096" s="2" t="str">
        <f>IF(S2096="-","-",IF(COUNTIFS(B:B,B2096,S:S,"필수")&gt;0,"자격요건충족","확인필요"))</f>
        <v>자격요건충족</v>
      </c>
      <c r="U2096" s="2"/>
      <c r="W2096" s="2">
        <f>IF(Q2096="4급","심사불필요",VLOOKUP(K2096,'[1]자격증 backdata'!A:B,2,0))</f>
        <v>0</v>
      </c>
      <c r="X2096" s="3">
        <f>IF(R2096="A", MIN(20, SUMIFS(W:W, B:B, B2096, R:R, "A")),IF(R2096="B", MIN(30, SUMIFS(W:W, B:B, B2096, R:R, "B")),"비해당분야"))</f>
        <v>6</v>
      </c>
      <c r="Y2096" s="3" t="str">
        <f>IF(R2096="C",MIN(30,IF(COUNTIFS(B:B,B2096,W:W,"가1")=1,25,IF(COUNTIFS(B:B,B2096,W:W,"가1")&gt;=2,30,0))+IF(COUNTIFS(B:B,B2096,W:W,"나1")&gt;=4,30,IF(COUNTIFS(B:B,B2096,W:W,"나1")=3,26,IF(COUNTIFS(B:B,B2096,W:W,"나1")=2,22,IF(COUNTIFS(B:B,B2096,W:W,"나1")=1,18,0)))))+MIN(30,IF(COUNTIFS(B:B,B2096,W:W,"가2")=1,25,IF(COUNTIFS(B:B,B2096,W:W,"가2")&gt;=2,30,0))+IF(COUNTIFS(B:B,B2096,W:W,"나2")=3,30,IF(COUNTIFS(B:B,B2096,W:W,"나2")=2,25,IF(COUNTIFS(B:B,B2096,W:W,"나2")=1,20,0)))),"비해당분야")</f>
        <v>비해당분야</v>
      </c>
      <c r="Z2096" s="3" t="str">
        <f>IF(R2096="C",VLOOKUP(K2096,'[1]자격증 backdata'!A:F,6,0),"비해당분야")</f>
        <v>비해당분야</v>
      </c>
      <c r="AA2096" s="3" t="str">
        <f>IF(R2096="C",SUMIF(B:B,B2096,Z:Z),"비해당분야")</f>
        <v>비해당분야</v>
      </c>
      <c r="AB2096" s="3" t="str">
        <f>IF(R2096="C",SUM(Y2096,AA2096),"비해당분야")</f>
        <v>비해당분야</v>
      </c>
      <c r="AC2096" s="3">
        <f>IF(R2096="C",AB2096,X2096)</f>
        <v>6</v>
      </c>
      <c r="AD2096" s="3">
        <f>VLOOKUP(K2096,'[1]자격증 backdata'!A:D,4,0)</f>
        <v>5</v>
      </c>
      <c r="AE2096" s="3">
        <f>IF(_xlfn.MAXIFS(AD:AD,B:B,B2096)&gt;10,10,_xlfn.MAXIFS(AD:AD,B:B,B2096))</f>
        <v>5</v>
      </c>
      <c r="AG2096" s="2">
        <f>VLOOKUP(K2096,'[1]자격증 backdata'!A:C,3,0)</f>
        <v>0</v>
      </c>
      <c r="AH2096" s="2">
        <f>COUNTIFS($B:$B,$B2096,$AG:$AG,AH$1)</f>
        <v>0</v>
      </c>
      <c r="AI2096" s="2">
        <f>COUNTIFS($B:$B,$B2096,$AG:$AG,AI$1)</f>
        <v>0</v>
      </c>
      <c r="AJ2096" s="2">
        <f>COUNTIFS($B:$B,$B2096,$AG:$AG,AJ$1)</f>
        <v>0</v>
      </c>
      <c r="AK2096" s="2">
        <f>COUNTIFS($B:$B,$B2096,$AG:$AG,AK$1)</f>
        <v>0</v>
      </c>
      <c r="AL2096" s="2">
        <f>COUNTIFS($B:$B,$B2096,$AG:$AG,AL$1)</f>
        <v>0</v>
      </c>
      <c r="AM2096" s="2">
        <f>COUNTIFS($B:$B,$B2096,$AG:$AG,AM$1)</f>
        <v>0</v>
      </c>
      <c r="AN2096" s="2">
        <f>COUNTIFS($B:$B,$B2096,$AG:$AG,AN$1)</f>
        <v>0</v>
      </c>
      <c r="AO2096" s="2">
        <f>COUNTIFS($B:$B,$B2096,$AG:$AG,AO$1)</f>
        <v>0</v>
      </c>
      <c r="AP2096" s="2">
        <f>COUNTIFS($B:$B,$B2096,$AG:$AG,AP$1)</f>
        <v>0</v>
      </c>
      <c r="AQ2096" s="2">
        <f>COUNTIFS($B:$B,$B2096,$AG:$AG,AQ$1)</f>
        <v>0</v>
      </c>
      <c r="AR2096" s="2">
        <f>COUNTIFS($B:$B,$B2096,$AG:$AG,AR$1)</f>
        <v>1</v>
      </c>
      <c r="AS2096" s="2">
        <f>COUNTIFS($B:$B,$B2096,$AG:$AG,AS$1)</f>
        <v>0</v>
      </c>
      <c r="AT2096" s="2">
        <f>COUNTIFS($B:$B,$B2096,$AG:$AG,AT$1)</f>
        <v>0</v>
      </c>
      <c r="AU2096" s="2">
        <f>COUNTIFS($B:$B,$B2096,$AG:$AG,AU$1)</f>
        <v>0</v>
      </c>
    </row>
    <row r="2097" spans="1:47" ht="15" customHeight="1" x14ac:dyDescent="0.35">
      <c r="A2097" s="4">
        <f>IF(B2096=B2097,A2096,A2096+1)</f>
        <v>739</v>
      </c>
      <c r="B2097" s="4" t="s">
        <v>2365</v>
      </c>
      <c r="C2097" s="4" t="s">
        <v>2364</v>
      </c>
      <c r="D2097" s="4" t="s">
        <v>1789</v>
      </c>
      <c r="E2097" s="4" t="s">
        <v>1788</v>
      </c>
      <c r="F2097" s="4" t="s">
        <v>8</v>
      </c>
      <c r="G2097" s="4" t="s">
        <v>8</v>
      </c>
      <c r="H2097" s="4" t="s">
        <v>7</v>
      </c>
      <c r="I2097" s="4">
        <v>1</v>
      </c>
      <c r="J2097" s="4" t="s">
        <v>6</v>
      </c>
      <c r="K2097" s="4" t="s">
        <v>1787</v>
      </c>
      <c r="L2097" s="4" t="s">
        <v>4</v>
      </c>
      <c r="M2097" s="4" t="s">
        <v>2369</v>
      </c>
      <c r="N2097" s="4" t="s">
        <v>2368</v>
      </c>
      <c r="P2097" s="4" t="s">
        <v>1</v>
      </c>
      <c r="Q2097" s="4" t="s">
        <v>1475</v>
      </c>
      <c r="R2097" s="4" t="s">
        <v>1474</v>
      </c>
      <c r="S2097" s="5" t="str">
        <f>IF(P2097="심사불필요","-",VLOOKUP(K2097,'[1]자격증 backdata'!A:G,7,0))</f>
        <v>필수</v>
      </c>
      <c r="T2097" s="5" t="str">
        <f>IF(S2097="-","-",IF(COUNTIFS(B:B,B2097,S:S,"필수")&gt;0,"자격요건충족","확인필요"))</f>
        <v>자격요건충족</v>
      </c>
      <c r="U2097" s="5"/>
      <c r="W2097" s="5">
        <f>IF(Q2097="4급","심사불필요",VLOOKUP(K2097,'[1]자격증 backdata'!A:B,2,0))</f>
        <v>6</v>
      </c>
      <c r="X2097" s="4">
        <f>IF(R2097="A", MIN(20, SUMIFS(W:W, B:B, B2097, R:R, "A")),IF(R2097="B", MIN(30, SUMIFS(W:W, B:B, B2097, R:R, "B")),"비해당분야"))</f>
        <v>16</v>
      </c>
      <c r="Y2097" s="4" t="str">
        <f>IF(R2097="C",MIN(30,IF(COUNTIFS(B:B,B2097,W:W,"가1")=1,25,IF(COUNTIFS(B:B,B2097,W:W,"가1")&gt;=2,30,0))+IF(COUNTIFS(B:B,B2097,W:W,"나1")&gt;=4,30,IF(COUNTIFS(B:B,B2097,W:W,"나1")=3,26,IF(COUNTIFS(B:B,B2097,W:W,"나1")=2,22,IF(COUNTIFS(B:B,B2097,W:W,"나1")=1,18,0)))))+MIN(30,IF(COUNTIFS(B:B,B2097,W:W,"가2")=1,25,IF(COUNTIFS(B:B,B2097,W:W,"가2")&gt;=2,30,0))+IF(COUNTIFS(B:B,B2097,W:W,"나2")=3,30,IF(COUNTIFS(B:B,B2097,W:W,"나2")=2,25,IF(COUNTIFS(B:B,B2097,W:W,"나2")=1,20,0)))),"비해당분야")</f>
        <v>비해당분야</v>
      </c>
      <c r="Z2097" s="4" t="str">
        <f>IF(R2097="C",VLOOKUP(K2097,'[1]자격증 backdata'!A:F,6,0),"비해당분야")</f>
        <v>비해당분야</v>
      </c>
      <c r="AA2097" s="4" t="str">
        <f>IF(R2097="C",SUMIF(B:B,B2097,Z:Z),"비해당분야")</f>
        <v>비해당분야</v>
      </c>
      <c r="AB2097" s="4" t="str">
        <f>IF(R2097="C",SUM(Y2097,AA2097),"비해당분야")</f>
        <v>비해당분야</v>
      </c>
      <c r="AC2097" s="4">
        <f>IF(R2097="C",AB2097,X2097)</f>
        <v>16</v>
      </c>
      <c r="AD2097" s="4">
        <f>VLOOKUP(K2097,'[1]자격증 backdata'!A:D,4,0)</f>
        <v>0</v>
      </c>
      <c r="AE2097" s="4">
        <f>IF(_xlfn.MAXIFS(AD:AD,B:B,B2097)&gt;10,10,_xlfn.MAXIFS(AD:AD,B:B,B2097))</f>
        <v>5</v>
      </c>
      <c r="AG2097" s="5" t="str">
        <f>VLOOKUP(K2097,'[1]자격증 backdata'!A:C,3,0)</f>
        <v>K</v>
      </c>
      <c r="AH2097" s="5">
        <f>COUNTIFS($B:$B,$B2097,$AG:$AG,AH$1)</f>
        <v>0</v>
      </c>
      <c r="AI2097" s="5">
        <f>COUNTIFS($B:$B,$B2097,$AG:$AG,AI$1)</f>
        <v>0</v>
      </c>
      <c r="AJ2097" s="5">
        <f>COUNTIFS($B:$B,$B2097,$AG:$AG,AJ$1)</f>
        <v>0</v>
      </c>
      <c r="AK2097" s="5">
        <f>COUNTIFS($B:$B,$B2097,$AG:$AG,AK$1)</f>
        <v>0</v>
      </c>
      <c r="AL2097" s="5">
        <f>COUNTIFS($B:$B,$B2097,$AG:$AG,AL$1)</f>
        <v>0</v>
      </c>
      <c r="AM2097" s="5">
        <f>COUNTIFS($B:$B,$B2097,$AG:$AG,AM$1)</f>
        <v>0</v>
      </c>
      <c r="AN2097" s="5">
        <f>COUNTIFS($B:$B,$B2097,$AG:$AG,AN$1)</f>
        <v>0</v>
      </c>
      <c r="AO2097" s="5">
        <f>COUNTIFS($B:$B,$B2097,$AG:$AG,AO$1)</f>
        <v>0</v>
      </c>
      <c r="AP2097" s="5">
        <f>COUNTIFS($B:$B,$B2097,$AG:$AG,AP$1)</f>
        <v>0</v>
      </c>
      <c r="AQ2097" s="5">
        <f>COUNTIFS($B:$B,$B2097,$AG:$AG,AQ$1)</f>
        <v>0</v>
      </c>
      <c r="AR2097" s="5">
        <f>COUNTIFS($B:$B,$B2097,$AG:$AG,AR$1)</f>
        <v>1</v>
      </c>
      <c r="AS2097" s="5">
        <f>COUNTIFS($B:$B,$B2097,$AG:$AG,AS$1)</f>
        <v>0</v>
      </c>
      <c r="AT2097" s="5">
        <f>COUNTIFS($B:$B,$B2097,$AG:$AG,AT$1)</f>
        <v>1</v>
      </c>
      <c r="AU2097" s="5">
        <f>COUNTIFS($B:$B,$B2097,$AG:$AG,AU$1)</f>
        <v>0</v>
      </c>
    </row>
    <row r="2098" spans="1:47" ht="15" customHeight="1" x14ac:dyDescent="0.35">
      <c r="A2098" s="6">
        <f>IF(B2097=B2098,A2097,A2097+1)</f>
        <v>739</v>
      </c>
      <c r="B2098" s="6" t="s">
        <v>2365</v>
      </c>
      <c r="C2098" s="6" t="s">
        <v>2364</v>
      </c>
      <c r="D2098" s="6" t="s">
        <v>1789</v>
      </c>
      <c r="E2098" s="6" t="s">
        <v>1788</v>
      </c>
      <c r="F2098" s="4" t="s">
        <v>7</v>
      </c>
      <c r="G2098" s="4" t="s">
        <v>8</v>
      </c>
      <c r="H2098" s="4" t="s">
        <v>7</v>
      </c>
      <c r="I2098" s="4">
        <v>2</v>
      </c>
      <c r="J2098" s="4" t="s">
        <v>69</v>
      </c>
      <c r="K2098" s="4" t="s">
        <v>1799</v>
      </c>
      <c r="L2098" s="4" t="s">
        <v>36</v>
      </c>
      <c r="M2098" s="4" t="s">
        <v>2367</v>
      </c>
      <c r="N2098" s="4" t="s">
        <v>1327</v>
      </c>
      <c r="P2098" s="4" t="s">
        <v>1</v>
      </c>
      <c r="Q2098" s="4" t="s">
        <v>1475</v>
      </c>
      <c r="R2098" s="4" t="s">
        <v>1474</v>
      </c>
      <c r="S2098" s="5">
        <f>IF(P2098="심사불필요","-",VLOOKUP(K2098,'[1]자격증 backdata'!A:G,7,0))</f>
        <v>0</v>
      </c>
      <c r="T2098" s="5" t="str">
        <f>IF(S2098="-","-",IF(COUNTIFS(B:B,B2098,S:S,"필수")&gt;0,"자격요건충족","확인필요"))</f>
        <v>자격요건충족</v>
      </c>
      <c r="U2098" s="5"/>
      <c r="W2098" s="5">
        <f>IF(Q2098="4급","심사불필요",VLOOKUP(K2098,'[1]자격증 backdata'!A:B,2,0))</f>
        <v>0</v>
      </c>
      <c r="X2098" s="4">
        <f>IF(R2098="A", MIN(20, SUMIFS(W:W, B:B, B2098, R:R, "A")),IF(R2098="B", MIN(30, SUMIFS(W:W, B:B, B2098, R:R, "B")),"비해당분야"))</f>
        <v>16</v>
      </c>
      <c r="Y2098" s="4" t="str">
        <f>IF(R2098="C",MIN(30,IF(COUNTIFS(B:B,B2098,W:W,"가1")=1,25,IF(COUNTIFS(B:B,B2098,W:W,"가1")&gt;=2,30,0))+IF(COUNTIFS(B:B,B2098,W:W,"나1")&gt;=4,30,IF(COUNTIFS(B:B,B2098,W:W,"나1")=3,26,IF(COUNTIFS(B:B,B2098,W:W,"나1")=2,22,IF(COUNTIFS(B:B,B2098,W:W,"나1")=1,18,0)))))+MIN(30,IF(COUNTIFS(B:B,B2098,W:W,"가2")=1,25,IF(COUNTIFS(B:B,B2098,W:W,"가2")&gt;=2,30,0))+IF(COUNTIFS(B:B,B2098,W:W,"나2")=3,30,IF(COUNTIFS(B:B,B2098,W:W,"나2")=2,25,IF(COUNTIFS(B:B,B2098,W:W,"나2")=1,20,0)))),"비해당분야")</f>
        <v>비해당분야</v>
      </c>
      <c r="Z2098" s="4" t="str">
        <f>IF(R2098="C",VLOOKUP(K2098,'[1]자격증 backdata'!A:F,6,0),"비해당분야")</f>
        <v>비해당분야</v>
      </c>
      <c r="AA2098" s="4" t="str">
        <f>IF(R2098="C",SUMIF(B:B,B2098,Z:Z),"비해당분야")</f>
        <v>비해당분야</v>
      </c>
      <c r="AB2098" s="4" t="str">
        <f>IF(R2098="C",SUM(Y2098,AA2098),"비해당분야")</f>
        <v>비해당분야</v>
      </c>
      <c r="AC2098" s="4">
        <f>IF(R2098="C",AB2098,X2098)</f>
        <v>16</v>
      </c>
      <c r="AD2098" s="4">
        <f>VLOOKUP(K2098,'[1]자격증 backdata'!A:D,4,0)</f>
        <v>5</v>
      </c>
      <c r="AE2098" s="4">
        <f>IF(_xlfn.MAXIFS(AD:AD,B:B,B2098)&gt;10,10,_xlfn.MAXIFS(AD:AD,B:B,B2098))</f>
        <v>5</v>
      </c>
      <c r="AG2098" s="5">
        <f>VLOOKUP(K2098,'[1]자격증 backdata'!A:C,3,0)</f>
        <v>0</v>
      </c>
      <c r="AH2098" s="5">
        <f>COUNTIFS($B:$B,$B2098,$AG:$AG,AH$1)</f>
        <v>0</v>
      </c>
      <c r="AI2098" s="5">
        <f>COUNTIFS($B:$B,$B2098,$AG:$AG,AI$1)</f>
        <v>0</v>
      </c>
      <c r="AJ2098" s="5">
        <f>COUNTIFS($B:$B,$B2098,$AG:$AG,AJ$1)</f>
        <v>0</v>
      </c>
      <c r="AK2098" s="5">
        <f>COUNTIFS($B:$B,$B2098,$AG:$AG,AK$1)</f>
        <v>0</v>
      </c>
      <c r="AL2098" s="5">
        <f>COUNTIFS($B:$B,$B2098,$AG:$AG,AL$1)</f>
        <v>0</v>
      </c>
      <c r="AM2098" s="5">
        <f>COUNTIFS($B:$B,$B2098,$AG:$AG,AM$1)</f>
        <v>0</v>
      </c>
      <c r="AN2098" s="5">
        <f>COUNTIFS($B:$B,$B2098,$AG:$AG,AN$1)</f>
        <v>0</v>
      </c>
      <c r="AO2098" s="5">
        <f>COUNTIFS($B:$B,$B2098,$AG:$AG,AO$1)</f>
        <v>0</v>
      </c>
      <c r="AP2098" s="5">
        <f>COUNTIFS($B:$B,$B2098,$AG:$AG,AP$1)</f>
        <v>0</v>
      </c>
      <c r="AQ2098" s="5">
        <f>COUNTIFS($B:$B,$B2098,$AG:$AG,AQ$1)</f>
        <v>0</v>
      </c>
      <c r="AR2098" s="5">
        <f>COUNTIFS($B:$B,$B2098,$AG:$AG,AR$1)</f>
        <v>1</v>
      </c>
      <c r="AS2098" s="5">
        <f>COUNTIFS($B:$B,$B2098,$AG:$AG,AS$1)</f>
        <v>0</v>
      </c>
      <c r="AT2098" s="5">
        <f>COUNTIFS($B:$B,$B2098,$AG:$AG,AT$1)</f>
        <v>1</v>
      </c>
      <c r="AU2098" s="5">
        <f>COUNTIFS($B:$B,$B2098,$AG:$AG,AU$1)</f>
        <v>0</v>
      </c>
    </row>
    <row r="2099" spans="1:47" ht="15" customHeight="1" x14ac:dyDescent="0.35">
      <c r="A2099" s="6">
        <f>IF(B2098=B2099,A2098,A2098+1)</f>
        <v>739</v>
      </c>
      <c r="B2099" s="6" t="s">
        <v>2365</v>
      </c>
      <c r="C2099" s="6" t="s">
        <v>2364</v>
      </c>
      <c r="D2099" s="6" t="s">
        <v>1789</v>
      </c>
      <c r="E2099" s="6" t="s">
        <v>1788</v>
      </c>
      <c r="F2099" s="4" t="s">
        <v>7</v>
      </c>
      <c r="G2099" s="4" t="s">
        <v>8</v>
      </c>
      <c r="H2099" s="4" t="s">
        <v>7</v>
      </c>
      <c r="I2099" s="4">
        <v>3</v>
      </c>
      <c r="J2099" s="4" t="s">
        <v>106</v>
      </c>
      <c r="K2099" s="4" t="s">
        <v>1812</v>
      </c>
      <c r="L2099" s="4" t="s">
        <v>55</v>
      </c>
      <c r="M2099" s="4" t="s">
        <v>2366</v>
      </c>
      <c r="N2099" s="4" t="s">
        <v>313</v>
      </c>
      <c r="P2099" s="4" t="s">
        <v>1</v>
      </c>
      <c r="Q2099" s="4" t="s">
        <v>1475</v>
      </c>
      <c r="R2099" s="4" t="s">
        <v>1474</v>
      </c>
      <c r="S2099" s="5">
        <f>IF(P2099="심사불필요","-",VLOOKUP(K2099,'[1]자격증 backdata'!A:G,7,0))</f>
        <v>0</v>
      </c>
      <c r="T2099" s="5" t="str">
        <f>IF(S2099="-","-",IF(COUNTIFS(B:B,B2099,S:S,"필수")&gt;0,"자격요건충족","확인필요"))</f>
        <v>자격요건충족</v>
      </c>
      <c r="U2099" s="5"/>
      <c r="W2099" s="5">
        <f>IF(Q2099="4급","심사불필요",VLOOKUP(K2099,'[1]자격증 backdata'!A:B,2,0))</f>
        <v>6</v>
      </c>
      <c r="X2099" s="4">
        <f>IF(R2099="A", MIN(20, SUMIFS(W:W, B:B, B2099, R:R, "A")),IF(R2099="B", MIN(30, SUMIFS(W:W, B:B, B2099, R:R, "B")),"비해당분야"))</f>
        <v>16</v>
      </c>
      <c r="Y2099" s="4" t="str">
        <f>IF(R2099="C",MIN(30,IF(COUNTIFS(B:B,B2099,W:W,"가1")=1,25,IF(COUNTIFS(B:B,B2099,W:W,"가1")&gt;=2,30,0))+IF(COUNTIFS(B:B,B2099,W:W,"나1")&gt;=4,30,IF(COUNTIFS(B:B,B2099,W:W,"나1")=3,26,IF(COUNTIFS(B:B,B2099,W:W,"나1")=2,22,IF(COUNTIFS(B:B,B2099,W:W,"나1")=1,18,0)))))+MIN(30,IF(COUNTIFS(B:B,B2099,W:W,"가2")=1,25,IF(COUNTIFS(B:B,B2099,W:W,"가2")&gt;=2,30,0))+IF(COUNTIFS(B:B,B2099,W:W,"나2")=3,30,IF(COUNTIFS(B:B,B2099,W:W,"나2")=2,25,IF(COUNTIFS(B:B,B2099,W:W,"나2")=1,20,0)))),"비해당분야")</f>
        <v>비해당분야</v>
      </c>
      <c r="Z2099" s="4" t="str">
        <f>IF(R2099="C",VLOOKUP(K2099,'[1]자격증 backdata'!A:F,6,0),"비해당분야")</f>
        <v>비해당분야</v>
      </c>
      <c r="AA2099" s="4" t="str">
        <f>IF(R2099="C",SUMIF(B:B,B2099,Z:Z),"비해당분야")</f>
        <v>비해당분야</v>
      </c>
      <c r="AB2099" s="4" t="str">
        <f>IF(R2099="C",SUM(Y2099,AA2099),"비해당분야")</f>
        <v>비해당분야</v>
      </c>
      <c r="AC2099" s="4">
        <f>IF(R2099="C",AB2099,X2099)</f>
        <v>16</v>
      </c>
      <c r="AD2099" s="4">
        <f>VLOOKUP(K2099,'[1]자격증 backdata'!A:D,4,0)</f>
        <v>0</v>
      </c>
      <c r="AE2099" s="4">
        <f>IF(_xlfn.MAXIFS(AD:AD,B:B,B2099)&gt;10,10,_xlfn.MAXIFS(AD:AD,B:B,B2099))</f>
        <v>5</v>
      </c>
      <c r="AG2099" s="5" t="str">
        <f>VLOOKUP(K2099,'[1]자격증 backdata'!A:C,3,0)</f>
        <v>M</v>
      </c>
      <c r="AH2099" s="5">
        <f>COUNTIFS($B:$B,$B2099,$AG:$AG,AH$1)</f>
        <v>0</v>
      </c>
      <c r="AI2099" s="5">
        <f>COUNTIFS($B:$B,$B2099,$AG:$AG,AI$1)</f>
        <v>0</v>
      </c>
      <c r="AJ2099" s="5">
        <f>COUNTIFS($B:$B,$B2099,$AG:$AG,AJ$1)</f>
        <v>0</v>
      </c>
      <c r="AK2099" s="5">
        <f>COUNTIFS($B:$B,$B2099,$AG:$AG,AK$1)</f>
        <v>0</v>
      </c>
      <c r="AL2099" s="5">
        <f>COUNTIFS($B:$B,$B2099,$AG:$AG,AL$1)</f>
        <v>0</v>
      </c>
      <c r="AM2099" s="5">
        <f>COUNTIFS($B:$B,$B2099,$AG:$AG,AM$1)</f>
        <v>0</v>
      </c>
      <c r="AN2099" s="5">
        <f>COUNTIFS($B:$B,$B2099,$AG:$AG,AN$1)</f>
        <v>0</v>
      </c>
      <c r="AO2099" s="5">
        <f>COUNTIFS($B:$B,$B2099,$AG:$AG,AO$1)</f>
        <v>0</v>
      </c>
      <c r="AP2099" s="5">
        <f>COUNTIFS($B:$B,$B2099,$AG:$AG,AP$1)</f>
        <v>0</v>
      </c>
      <c r="AQ2099" s="5">
        <f>COUNTIFS($B:$B,$B2099,$AG:$AG,AQ$1)</f>
        <v>0</v>
      </c>
      <c r="AR2099" s="5">
        <f>COUNTIFS($B:$B,$B2099,$AG:$AG,AR$1)</f>
        <v>1</v>
      </c>
      <c r="AS2099" s="5">
        <f>COUNTIFS($B:$B,$B2099,$AG:$AG,AS$1)</f>
        <v>0</v>
      </c>
      <c r="AT2099" s="5">
        <f>COUNTIFS($B:$B,$B2099,$AG:$AG,AT$1)</f>
        <v>1</v>
      </c>
      <c r="AU2099" s="5">
        <f>COUNTIFS($B:$B,$B2099,$AG:$AG,AU$1)</f>
        <v>0</v>
      </c>
    </row>
    <row r="2100" spans="1:47" ht="15" customHeight="1" x14ac:dyDescent="0.35">
      <c r="A2100" s="6">
        <f>IF(B2099=B2100,A2099,A2099+1)</f>
        <v>739</v>
      </c>
      <c r="B2100" s="6" t="s">
        <v>2365</v>
      </c>
      <c r="C2100" s="6" t="s">
        <v>2364</v>
      </c>
      <c r="D2100" s="6" t="s">
        <v>1789</v>
      </c>
      <c r="E2100" s="6" t="s">
        <v>1788</v>
      </c>
      <c r="F2100" s="4" t="s">
        <v>7</v>
      </c>
      <c r="G2100" s="4" t="s">
        <v>8</v>
      </c>
      <c r="H2100" s="4" t="s">
        <v>7</v>
      </c>
      <c r="I2100" s="4">
        <v>4</v>
      </c>
      <c r="J2100" s="4" t="s">
        <v>28</v>
      </c>
      <c r="K2100" s="4" t="s">
        <v>1793</v>
      </c>
      <c r="L2100" s="4" t="s">
        <v>26</v>
      </c>
      <c r="M2100" s="4" t="s">
        <v>2363</v>
      </c>
      <c r="N2100" s="4" t="s">
        <v>1526</v>
      </c>
      <c r="P2100" s="4" t="s">
        <v>1</v>
      </c>
      <c r="Q2100" s="4" t="s">
        <v>1475</v>
      </c>
      <c r="R2100" s="4" t="s">
        <v>1474</v>
      </c>
      <c r="S2100" s="5">
        <f>IF(P2100="심사불필요","-",VLOOKUP(K2100,'[1]자격증 backdata'!A:G,7,0))</f>
        <v>0</v>
      </c>
      <c r="T2100" s="5" t="str">
        <f>IF(S2100="-","-",IF(COUNTIFS(B:B,B2100,S:S,"필수")&gt;0,"자격요건충족","확인필요"))</f>
        <v>자격요건충족</v>
      </c>
      <c r="U2100" s="5"/>
      <c r="W2100" s="5">
        <f>IF(Q2100="4급","심사불필요",VLOOKUP(K2100,'[1]자격증 backdata'!A:B,2,0))</f>
        <v>4</v>
      </c>
      <c r="X2100" s="4">
        <f>IF(R2100="A", MIN(20, SUMIFS(W:W, B:B, B2100, R:R, "A")),IF(R2100="B", MIN(30, SUMIFS(W:W, B:B, B2100, R:R, "B")),"비해당분야"))</f>
        <v>16</v>
      </c>
      <c r="Y2100" s="4" t="str">
        <f>IF(R2100="C",MIN(30,IF(COUNTIFS(B:B,B2100,W:W,"가1")=1,25,IF(COUNTIFS(B:B,B2100,W:W,"가1")&gt;=2,30,0))+IF(COUNTIFS(B:B,B2100,W:W,"나1")&gt;=4,30,IF(COUNTIFS(B:B,B2100,W:W,"나1")=3,26,IF(COUNTIFS(B:B,B2100,W:W,"나1")=2,22,IF(COUNTIFS(B:B,B2100,W:W,"나1")=1,18,0)))))+MIN(30,IF(COUNTIFS(B:B,B2100,W:W,"가2")=1,25,IF(COUNTIFS(B:B,B2100,W:W,"가2")&gt;=2,30,0))+IF(COUNTIFS(B:B,B2100,W:W,"나2")=3,30,IF(COUNTIFS(B:B,B2100,W:W,"나2")=2,25,IF(COUNTIFS(B:B,B2100,W:W,"나2")=1,20,0)))),"비해당분야")</f>
        <v>비해당분야</v>
      </c>
      <c r="Z2100" s="4" t="str">
        <f>IF(R2100="C",VLOOKUP(K2100,'[1]자격증 backdata'!A:F,6,0),"비해당분야")</f>
        <v>비해당분야</v>
      </c>
      <c r="AA2100" s="4" t="str">
        <f>IF(R2100="C",SUMIF(B:B,B2100,Z:Z),"비해당분야")</f>
        <v>비해당분야</v>
      </c>
      <c r="AB2100" s="4" t="str">
        <f>IF(R2100="C",SUM(Y2100,AA2100),"비해당분야")</f>
        <v>비해당분야</v>
      </c>
      <c r="AC2100" s="4">
        <f>IF(R2100="C",AB2100,X2100)</f>
        <v>16</v>
      </c>
      <c r="AD2100" s="4">
        <f>VLOOKUP(K2100,'[1]자격증 backdata'!A:D,4,0)</f>
        <v>0</v>
      </c>
      <c r="AE2100" s="4">
        <f>IF(_xlfn.MAXIFS(AD:AD,B:B,B2100)&gt;10,10,_xlfn.MAXIFS(AD:AD,B:B,B2100))</f>
        <v>5</v>
      </c>
      <c r="AG2100" s="5">
        <f>VLOOKUP(K2100,'[1]자격증 backdata'!A:C,3,0)</f>
        <v>0</v>
      </c>
      <c r="AH2100" s="5">
        <f>COUNTIFS($B:$B,$B2100,$AG:$AG,AH$1)</f>
        <v>0</v>
      </c>
      <c r="AI2100" s="5">
        <f>COUNTIFS($B:$B,$B2100,$AG:$AG,AI$1)</f>
        <v>0</v>
      </c>
      <c r="AJ2100" s="5">
        <f>COUNTIFS($B:$B,$B2100,$AG:$AG,AJ$1)</f>
        <v>0</v>
      </c>
      <c r="AK2100" s="5">
        <f>COUNTIFS($B:$B,$B2100,$AG:$AG,AK$1)</f>
        <v>0</v>
      </c>
      <c r="AL2100" s="5">
        <f>COUNTIFS($B:$B,$B2100,$AG:$AG,AL$1)</f>
        <v>0</v>
      </c>
      <c r="AM2100" s="5">
        <f>COUNTIFS($B:$B,$B2100,$AG:$AG,AM$1)</f>
        <v>0</v>
      </c>
      <c r="AN2100" s="5">
        <f>COUNTIFS($B:$B,$B2100,$AG:$AG,AN$1)</f>
        <v>0</v>
      </c>
      <c r="AO2100" s="5">
        <f>COUNTIFS($B:$B,$B2100,$AG:$AG,AO$1)</f>
        <v>0</v>
      </c>
      <c r="AP2100" s="5">
        <f>COUNTIFS($B:$B,$B2100,$AG:$AG,AP$1)</f>
        <v>0</v>
      </c>
      <c r="AQ2100" s="5">
        <f>COUNTIFS($B:$B,$B2100,$AG:$AG,AQ$1)</f>
        <v>0</v>
      </c>
      <c r="AR2100" s="5">
        <f>COUNTIFS($B:$B,$B2100,$AG:$AG,AR$1)</f>
        <v>1</v>
      </c>
      <c r="AS2100" s="5">
        <f>COUNTIFS($B:$B,$B2100,$AG:$AG,AS$1)</f>
        <v>0</v>
      </c>
      <c r="AT2100" s="5">
        <f>COUNTIFS($B:$B,$B2100,$AG:$AG,AT$1)</f>
        <v>1</v>
      </c>
      <c r="AU2100" s="5">
        <f>COUNTIFS($B:$B,$B2100,$AG:$AG,AU$1)</f>
        <v>0</v>
      </c>
    </row>
    <row r="2101" spans="1:47" ht="15" customHeight="1" x14ac:dyDescent="0.35">
      <c r="A2101" s="3">
        <f>IF(B2100=B2101,A2100,A2100+1)</f>
        <v>740</v>
      </c>
      <c r="B2101" s="3" t="s">
        <v>2361</v>
      </c>
      <c r="C2101" s="3" t="s">
        <v>1961</v>
      </c>
      <c r="D2101" s="3" t="s">
        <v>1789</v>
      </c>
      <c r="E2101" s="3" t="s">
        <v>1788</v>
      </c>
      <c r="F2101" s="4" t="s">
        <v>8</v>
      </c>
      <c r="G2101" s="4" t="s">
        <v>8</v>
      </c>
      <c r="H2101" s="4" t="s">
        <v>7</v>
      </c>
      <c r="I2101" s="3">
        <v>1</v>
      </c>
      <c r="J2101" s="3" t="s">
        <v>6</v>
      </c>
      <c r="K2101" s="3" t="s">
        <v>1787</v>
      </c>
      <c r="L2101" s="3" t="s">
        <v>4</v>
      </c>
      <c r="M2101" s="3" t="s">
        <v>2362</v>
      </c>
      <c r="N2101" s="3" t="s">
        <v>923</v>
      </c>
      <c r="P2101" s="3" t="s">
        <v>1</v>
      </c>
      <c r="Q2101" s="3" t="s">
        <v>1475</v>
      </c>
      <c r="R2101" s="3" t="s">
        <v>1474</v>
      </c>
      <c r="S2101" s="2" t="str">
        <f>IF(P2101="심사불필요","-",VLOOKUP(K2101,'[1]자격증 backdata'!A:G,7,0))</f>
        <v>필수</v>
      </c>
      <c r="T2101" s="2" t="str">
        <f>IF(S2101="-","-",IF(COUNTIFS(B:B,B2101,S:S,"필수")&gt;0,"자격요건충족","확인필요"))</f>
        <v>자격요건충족</v>
      </c>
      <c r="U2101" s="2"/>
      <c r="W2101" s="2">
        <f>IF(Q2101="4급","심사불필요",VLOOKUP(K2101,'[1]자격증 backdata'!A:B,2,0))</f>
        <v>6</v>
      </c>
      <c r="X2101" s="3">
        <f>IF(R2101="A", MIN(20, SUMIFS(W:W, B:B, B2101, R:R, "A")),IF(R2101="B", MIN(30, SUMIFS(W:W, B:B, B2101, R:R, "B")),"비해당분야"))</f>
        <v>6</v>
      </c>
      <c r="Y2101" s="3" t="str">
        <f>IF(R2101="C",MIN(30,IF(COUNTIFS(B:B,B2101,W:W,"가1")=1,25,IF(COUNTIFS(B:B,B2101,W:W,"가1")&gt;=2,30,0))+IF(COUNTIFS(B:B,B2101,W:W,"나1")&gt;=4,30,IF(COUNTIFS(B:B,B2101,W:W,"나1")=3,26,IF(COUNTIFS(B:B,B2101,W:W,"나1")=2,22,IF(COUNTIFS(B:B,B2101,W:W,"나1")=1,18,0)))))+MIN(30,IF(COUNTIFS(B:B,B2101,W:W,"가2")=1,25,IF(COUNTIFS(B:B,B2101,W:W,"가2")&gt;=2,30,0))+IF(COUNTIFS(B:B,B2101,W:W,"나2")=3,30,IF(COUNTIFS(B:B,B2101,W:W,"나2")=2,25,IF(COUNTIFS(B:B,B2101,W:W,"나2")=1,20,0)))),"비해당분야")</f>
        <v>비해당분야</v>
      </c>
      <c r="Z2101" s="3" t="str">
        <f>IF(R2101="C",VLOOKUP(K2101,'[1]자격증 backdata'!A:F,6,0),"비해당분야")</f>
        <v>비해당분야</v>
      </c>
      <c r="AA2101" s="3" t="str">
        <f>IF(R2101="C",SUMIF(B:B,B2101,Z:Z),"비해당분야")</f>
        <v>비해당분야</v>
      </c>
      <c r="AB2101" s="3" t="str">
        <f>IF(R2101="C",SUM(Y2101,AA2101),"비해당분야")</f>
        <v>비해당분야</v>
      </c>
      <c r="AC2101" s="3">
        <f>IF(R2101="C",AB2101,X2101)</f>
        <v>6</v>
      </c>
      <c r="AD2101" s="3">
        <f>VLOOKUP(K2101,'[1]자격증 backdata'!A:D,4,0)</f>
        <v>0</v>
      </c>
      <c r="AE2101" s="3">
        <f>IF(_xlfn.MAXIFS(AD:AD,B:B,B2101)&gt;10,10,_xlfn.MAXIFS(AD:AD,B:B,B2101))</f>
        <v>5</v>
      </c>
      <c r="AG2101" s="2" t="str">
        <f>VLOOKUP(K2101,'[1]자격증 backdata'!A:C,3,0)</f>
        <v>K</v>
      </c>
      <c r="AH2101" s="2">
        <f>COUNTIFS($B:$B,$B2101,$AG:$AG,AH$1)</f>
        <v>0</v>
      </c>
      <c r="AI2101" s="2">
        <f>COUNTIFS($B:$B,$B2101,$AG:$AG,AI$1)</f>
        <v>0</v>
      </c>
      <c r="AJ2101" s="2">
        <f>COUNTIFS($B:$B,$B2101,$AG:$AG,AJ$1)</f>
        <v>0</v>
      </c>
      <c r="AK2101" s="2">
        <f>COUNTIFS($B:$B,$B2101,$AG:$AG,AK$1)</f>
        <v>0</v>
      </c>
      <c r="AL2101" s="2">
        <f>COUNTIFS($B:$B,$B2101,$AG:$AG,AL$1)</f>
        <v>0</v>
      </c>
      <c r="AM2101" s="2">
        <f>COUNTIFS($B:$B,$B2101,$AG:$AG,AM$1)</f>
        <v>0</v>
      </c>
      <c r="AN2101" s="2">
        <f>COUNTIFS($B:$B,$B2101,$AG:$AG,AN$1)</f>
        <v>0</v>
      </c>
      <c r="AO2101" s="2">
        <f>COUNTIFS($B:$B,$B2101,$AG:$AG,AO$1)</f>
        <v>0</v>
      </c>
      <c r="AP2101" s="2">
        <f>COUNTIFS($B:$B,$B2101,$AG:$AG,AP$1)</f>
        <v>0</v>
      </c>
      <c r="AQ2101" s="2">
        <f>COUNTIFS($B:$B,$B2101,$AG:$AG,AQ$1)</f>
        <v>0</v>
      </c>
      <c r="AR2101" s="2">
        <f>COUNTIFS($B:$B,$B2101,$AG:$AG,AR$1)</f>
        <v>1</v>
      </c>
      <c r="AS2101" s="2">
        <f>COUNTIFS($B:$B,$B2101,$AG:$AG,AS$1)</f>
        <v>0</v>
      </c>
      <c r="AT2101" s="2">
        <f>COUNTIFS($B:$B,$B2101,$AG:$AG,AT$1)</f>
        <v>0</v>
      </c>
      <c r="AU2101" s="2">
        <f>COUNTIFS($B:$B,$B2101,$AG:$AG,AU$1)</f>
        <v>0</v>
      </c>
    </row>
    <row r="2102" spans="1:47" ht="15" customHeight="1" x14ac:dyDescent="0.35">
      <c r="A2102" s="7">
        <f>IF(B2101=B2102,A2101,A2101+1)</f>
        <v>740</v>
      </c>
      <c r="B2102" s="7" t="s">
        <v>2361</v>
      </c>
      <c r="C2102" s="7" t="s">
        <v>1961</v>
      </c>
      <c r="D2102" s="7" t="s">
        <v>1789</v>
      </c>
      <c r="E2102" s="7" t="s">
        <v>1788</v>
      </c>
      <c r="F2102" s="4" t="s">
        <v>7</v>
      </c>
      <c r="G2102" s="4" t="s">
        <v>8</v>
      </c>
      <c r="H2102" s="4" t="s">
        <v>7</v>
      </c>
      <c r="I2102" s="3">
        <v>2</v>
      </c>
      <c r="J2102" s="3" t="s">
        <v>69</v>
      </c>
      <c r="K2102" s="3" t="s">
        <v>1799</v>
      </c>
      <c r="L2102" s="3" t="s">
        <v>36</v>
      </c>
      <c r="M2102" s="3" t="s">
        <v>2360</v>
      </c>
      <c r="N2102" s="3" t="s">
        <v>508</v>
      </c>
      <c r="P2102" s="3" t="s">
        <v>1</v>
      </c>
      <c r="Q2102" s="3" t="s">
        <v>1475</v>
      </c>
      <c r="R2102" s="3" t="s">
        <v>1474</v>
      </c>
      <c r="S2102" s="2">
        <f>IF(P2102="심사불필요","-",VLOOKUP(K2102,'[1]자격증 backdata'!A:G,7,0))</f>
        <v>0</v>
      </c>
      <c r="T2102" s="2" t="str">
        <f>IF(S2102="-","-",IF(COUNTIFS(B:B,B2102,S:S,"필수")&gt;0,"자격요건충족","확인필요"))</f>
        <v>자격요건충족</v>
      </c>
      <c r="U2102" s="2"/>
      <c r="W2102" s="2">
        <f>IF(Q2102="4급","심사불필요",VLOOKUP(K2102,'[1]자격증 backdata'!A:B,2,0))</f>
        <v>0</v>
      </c>
      <c r="X2102" s="3">
        <f>IF(R2102="A", MIN(20, SUMIFS(W:W, B:B, B2102, R:R, "A")),IF(R2102="B", MIN(30, SUMIFS(W:W, B:B, B2102, R:R, "B")),"비해당분야"))</f>
        <v>6</v>
      </c>
      <c r="Y2102" s="3" t="str">
        <f>IF(R2102="C",MIN(30,IF(COUNTIFS(B:B,B2102,W:W,"가1")=1,25,IF(COUNTIFS(B:B,B2102,W:W,"가1")&gt;=2,30,0))+IF(COUNTIFS(B:B,B2102,W:W,"나1")&gt;=4,30,IF(COUNTIFS(B:B,B2102,W:W,"나1")=3,26,IF(COUNTIFS(B:B,B2102,W:W,"나1")=2,22,IF(COUNTIFS(B:B,B2102,W:W,"나1")=1,18,0)))))+MIN(30,IF(COUNTIFS(B:B,B2102,W:W,"가2")=1,25,IF(COUNTIFS(B:B,B2102,W:W,"가2")&gt;=2,30,0))+IF(COUNTIFS(B:B,B2102,W:W,"나2")=3,30,IF(COUNTIFS(B:B,B2102,W:W,"나2")=2,25,IF(COUNTIFS(B:B,B2102,W:W,"나2")=1,20,0)))),"비해당분야")</f>
        <v>비해당분야</v>
      </c>
      <c r="Z2102" s="3" t="str">
        <f>IF(R2102="C",VLOOKUP(K2102,'[1]자격증 backdata'!A:F,6,0),"비해당분야")</f>
        <v>비해당분야</v>
      </c>
      <c r="AA2102" s="3" t="str">
        <f>IF(R2102="C",SUMIF(B:B,B2102,Z:Z),"비해당분야")</f>
        <v>비해당분야</v>
      </c>
      <c r="AB2102" s="3" t="str">
        <f>IF(R2102="C",SUM(Y2102,AA2102),"비해당분야")</f>
        <v>비해당분야</v>
      </c>
      <c r="AC2102" s="3">
        <f>IF(R2102="C",AB2102,X2102)</f>
        <v>6</v>
      </c>
      <c r="AD2102" s="3">
        <f>VLOOKUP(K2102,'[1]자격증 backdata'!A:D,4,0)</f>
        <v>5</v>
      </c>
      <c r="AE2102" s="3">
        <f>IF(_xlfn.MAXIFS(AD:AD,B:B,B2102)&gt;10,10,_xlfn.MAXIFS(AD:AD,B:B,B2102))</f>
        <v>5</v>
      </c>
      <c r="AG2102" s="2">
        <f>VLOOKUP(K2102,'[1]자격증 backdata'!A:C,3,0)</f>
        <v>0</v>
      </c>
      <c r="AH2102" s="2">
        <f>COUNTIFS($B:$B,$B2102,$AG:$AG,AH$1)</f>
        <v>0</v>
      </c>
      <c r="AI2102" s="2">
        <f>COUNTIFS($B:$B,$B2102,$AG:$AG,AI$1)</f>
        <v>0</v>
      </c>
      <c r="AJ2102" s="2">
        <f>COUNTIFS($B:$B,$B2102,$AG:$AG,AJ$1)</f>
        <v>0</v>
      </c>
      <c r="AK2102" s="2">
        <f>COUNTIFS($B:$B,$B2102,$AG:$AG,AK$1)</f>
        <v>0</v>
      </c>
      <c r="AL2102" s="2">
        <f>COUNTIFS($B:$B,$B2102,$AG:$AG,AL$1)</f>
        <v>0</v>
      </c>
      <c r="AM2102" s="2">
        <f>COUNTIFS($B:$B,$B2102,$AG:$AG,AM$1)</f>
        <v>0</v>
      </c>
      <c r="AN2102" s="2">
        <f>COUNTIFS($B:$B,$B2102,$AG:$AG,AN$1)</f>
        <v>0</v>
      </c>
      <c r="AO2102" s="2">
        <f>COUNTIFS($B:$B,$B2102,$AG:$AG,AO$1)</f>
        <v>0</v>
      </c>
      <c r="AP2102" s="2">
        <f>COUNTIFS($B:$B,$B2102,$AG:$AG,AP$1)</f>
        <v>0</v>
      </c>
      <c r="AQ2102" s="2">
        <f>COUNTIFS($B:$B,$B2102,$AG:$AG,AQ$1)</f>
        <v>0</v>
      </c>
      <c r="AR2102" s="2">
        <f>COUNTIFS($B:$B,$B2102,$AG:$AG,AR$1)</f>
        <v>1</v>
      </c>
      <c r="AS2102" s="2">
        <f>COUNTIFS($B:$B,$B2102,$AG:$AG,AS$1)</f>
        <v>0</v>
      </c>
      <c r="AT2102" s="2">
        <f>COUNTIFS($B:$B,$B2102,$AG:$AG,AT$1)</f>
        <v>0</v>
      </c>
      <c r="AU2102" s="2">
        <f>COUNTIFS($B:$B,$B2102,$AG:$AG,AU$1)</f>
        <v>0</v>
      </c>
    </row>
    <row r="2103" spans="1:47" ht="15" customHeight="1" x14ac:dyDescent="0.35">
      <c r="A2103" s="4">
        <f>IF(B2102=B2103,A2102,A2102+1)</f>
        <v>741</v>
      </c>
      <c r="B2103" s="4" t="s">
        <v>2354</v>
      </c>
      <c r="C2103" s="4" t="s">
        <v>2353</v>
      </c>
      <c r="D2103" s="4" t="s">
        <v>1789</v>
      </c>
      <c r="E2103" s="4" t="s">
        <v>1788</v>
      </c>
      <c r="F2103" s="4" t="s">
        <v>8</v>
      </c>
      <c r="G2103" s="4" t="s">
        <v>8</v>
      </c>
      <c r="H2103" s="4" t="s">
        <v>7</v>
      </c>
      <c r="I2103" s="4">
        <v>1</v>
      </c>
      <c r="J2103" s="4" t="s">
        <v>6</v>
      </c>
      <c r="K2103" s="4" t="s">
        <v>1787</v>
      </c>
      <c r="L2103" s="4" t="s">
        <v>4</v>
      </c>
      <c r="M2103" s="4" t="s">
        <v>2359</v>
      </c>
      <c r="N2103" s="4" t="s">
        <v>1147</v>
      </c>
      <c r="P2103" s="4" t="s">
        <v>1</v>
      </c>
      <c r="Q2103" s="4" t="s">
        <v>1475</v>
      </c>
      <c r="R2103" s="4" t="s">
        <v>1474</v>
      </c>
      <c r="S2103" s="5" t="str">
        <f>IF(P2103="심사불필요","-",VLOOKUP(K2103,'[1]자격증 backdata'!A:G,7,0))</f>
        <v>필수</v>
      </c>
      <c r="T2103" s="5" t="str">
        <f>IF(S2103="-","-",IF(COUNTIFS(B:B,B2103,S:S,"필수")&gt;0,"자격요건충족","확인필요"))</f>
        <v>자격요건충족</v>
      </c>
      <c r="U2103" s="5"/>
      <c r="W2103" s="5">
        <f>IF(Q2103="4급","심사불필요",VLOOKUP(K2103,'[1]자격증 backdata'!A:B,2,0))</f>
        <v>6</v>
      </c>
      <c r="X2103" s="4">
        <f>IF(R2103="A", MIN(20, SUMIFS(W:W, B:B, B2103, R:R, "A")),IF(R2103="B", MIN(30, SUMIFS(W:W, B:B, B2103, R:R, "B")),"비해당분야"))</f>
        <v>22</v>
      </c>
      <c r="Y2103" s="4" t="str">
        <f>IF(R2103="C",MIN(30,IF(COUNTIFS(B:B,B2103,W:W,"가1")=1,25,IF(COUNTIFS(B:B,B2103,W:W,"가1")&gt;=2,30,0))+IF(COUNTIFS(B:B,B2103,W:W,"나1")&gt;=4,30,IF(COUNTIFS(B:B,B2103,W:W,"나1")=3,26,IF(COUNTIFS(B:B,B2103,W:W,"나1")=2,22,IF(COUNTIFS(B:B,B2103,W:W,"나1")=1,18,0)))))+MIN(30,IF(COUNTIFS(B:B,B2103,W:W,"가2")=1,25,IF(COUNTIFS(B:B,B2103,W:W,"가2")&gt;=2,30,0))+IF(COUNTIFS(B:B,B2103,W:W,"나2")=3,30,IF(COUNTIFS(B:B,B2103,W:W,"나2")=2,25,IF(COUNTIFS(B:B,B2103,W:W,"나2")=1,20,0)))),"비해당분야")</f>
        <v>비해당분야</v>
      </c>
      <c r="Z2103" s="4" t="str">
        <f>IF(R2103="C",VLOOKUP(K2103,'[1]자격증 backdata'!A:F,6,0),"비해당분야")</f>
        <v>비해당분야</v>
      </c>
      <c r="AA2103" s="4" t="str">
        <f>IF(R2103="C",SUMIF(B:B,B2103,Z:Z),"비해당분야")</f>
        <v>비해당분야</v>
      </c>
      <c r="AB2103" s="4" t="str">
        <f>IF(R2103="C",SUM(Y2103,AA2103),"비해당분야")</f>
        <v>비해당분야</v>
      </c>
      <c r="AC2103" s="4">
        <f>IF(R2103="C",AB2103,X2103)</f>
        <v>22</v>
      </c>
      <c r="AD2103" s="4">
        <f>VLOOKUP(K2103,'[1]자격증 backdata'!A:D,4,0)</f>
        <v>0</v>
      </c>
      <c r="AE2103" s="4">
        <f>IF(_xlfn.MAXIFS(AD:AD,B:B,B2103)&gt;10,10,_xlfn.MAXIFS(AD:AD,B:B,B2103))</f>
        <v>5</v>
      </c>
      <c r="AG2103" s="5" t="str">
        <f>VLOOKUP(K2103,'[1]자격증 backdata'!A:C,3,0)</f>
        <v>K</v>
      </c>
      <c r="AH2103" s="5">
        <f>COUNTIFS($B:$B,$B2103,$AG:$AG,AH$1)</f>
        <v>0</v>
      </c>
      <c r="AI2103" s="5">
        <f>COUNTIFS($B:$B,$B2103,$AG:$AG,AI$1)</f>
        <v>0</v>
      </c>
      <c r="AJ2103" s="5">
        <f>COUNTIFS($B:$B,$B2103,$AG:$AG,AJ$1)</f>
        <v>0</v>
      </c>
      <c r="AK2103" s="5">
        <f>COUNTIFS($B:$B,$B2103,$AG:$AG,AK$1)</f>
        <v>0</v>
      </c>
      <c r="AL2103" s="5">
        <f>COUNTIFS($B:$B,$B2103,$AG:$AG,AL$1)</f>
        <v>0</v>
      </c>
      <c r="AM2103" s="5">
        <f>COUNTIFS($B:$B,$B2103,$AG:$AG,AM$1)</f>
        <v>0</v>
      </c>
      <c r="AN2103" s="5">
        <f>COUNTIFS($B:$B,$B2103,$AG:$AG,AN$1)</f>
        <v>0</v>
      </c>
      <c r="AO2103" s="5">
        <f>COUNTIFS($B:$B,$B2103,$AG:$AG,AO$1)</f>
        <v>0</v>
      </c>
      <c r="AP2103" s="5">
        <f>COUNTIFS($B:$B,$B2103,$AG:$AG,AP$1)</f>
        <v>0</v>
      </c>
      <c r="AQ2103" s="5">
        <f>COUNTIFS($B:$B,$B2103,$AG:$AG,AQ$1)</f>
        <v>0</v>
      </c>
      <c r="AR2103" s="5">
        <f>COUNTIFS($B:$B,$B2103,$AG:$AG,AR$1)</f>
        <v>1</v>
      </c>
      <c r="AS2103" s="5">
        <f>COUNTIFS($B:$B,$B2103,$AG:$AG,AS$1)</f>
        <v>0</v>
      </c>
      <c r="AT2103" s="5">
        <f>COUNTIFS($B:$B,$B2103,$AG:$AG,AT$1)</f>
        <v>1</v>
      </c>
      <c r="AU2103" s="5">
        <f>COUNTIFS($B:$B,$B2103,$AG:$AG,AU$1)</f>
        <v>0</v>
      </c>
    </row>
    <row r="2104" spans="1:47" ht="15" customHeight="1" x14ac:dyDescent="0.35">
      <c r="A2104" s="6">
        <f>IF(B2103=B2104,A2103,A2103+1)</f>
        <v>741</v>
      </c>
      <c r="B2104" s="6" t="s">
        <v>2354</v>
      </c>
      <c r="C2104" s="6" t="s">
        <v>2353</v>
      </c>
      <c r="D2104" s="6" t="s">
        <v>1789</v>
      </c>
      <c r="E2104" s="6" t="s">
        <v>1788</v>
      </c>
      <c r="F2104" s="4" t="s">
        <v>7</v>
      </c>
      <c r="G2104" s="4" t="s">
        <v>8</v>
      </c>
      <c r="H2104" s="4" t="s">
        <v>7</v>
      </c>
      <c r="I2104" s="4">
        <v>2</v>
      </c>
      <c r="J2104" s="4" t="s">
        <v>69</v>
      </c>
      <c r="K2104" s="4" t="s">
        <v>1799</v>
      </c>
      <c r="L2104" s="4" t="s">
        <v>36</v>
      </c>
      <c r="M2104" s="4" t="s">
        <v>2358</v>
      </c>
      <c r="N2104" s="4" t="s">
        <v>1201</v>
      </c>
      <c r="P2104" s="4" t="s">
        <v>1</v>
      </c>
      <c r="Q2104" s="4" t="s">
        <v>1475</v>
      </c>
      <c r="R2104" s="4" t="s">
        <v>1474</v>
      </c>
      <c r="S2104" s="5">
        <f>IF(P2104="심사불필요","-",VLOOKUP(K2104,'[1]자격증 backdata'!A:G,7,0))</f>
        <v>0</v>
      </c>
      <c r="T2104" s="5" t="str">
        <f>IF(S2104="-","-",IF(COUNTIFS(B:B,B2104,S:S,"필수")&gt;0,"자격요건충족","확인필요"))</f>
        <v>자격요건충족</v>
      </c>
      <c r="U2104" s="5"/>
      <c r="W2104" s="5">
        <f>IF(Q2104="4급","심사불필요",VLOOKUP(K2104,'[1]자격증 backdata'!A:B,2,0))</f>
        <v>0</v>
      </c>
      <c r="X2104" s="4">
        <f>IF(R2104="A", MIN(20, SUMIFS(W:W, B:B, B2104, R:R, "A")),IF(R2104="B", MIN(30, SUMIFS(W:W, B:B, B2104, R:R, "B")),"비해당분야"))</f>
        <v>22</v>
      </c>
      <c r="Y2104" s="4" t="str">
        <f>IF(R2104="C",MIN(30,IF(COUNTIFS(B:B,B2104,W:W,"가1")=1,25,IF(COUNTIFS(B:B,B2104,W:W,"가1")&gt;=2,30,0))+IF(COUNTIFS(B:B,B2104,W:W,"나1")&gt;=4,30,IF(COUNTIFS(B:B,B2104,W:W,"나1")=3,26,IF(COUNTIFS(B:B,B2104,W:W,"나1")=2,22,IF(COUNTIFS(B:B,B2104,W:W,"나1")=1,18,0)))))+MIN(30,IF(COUNTIFS(B:B,B2104,W:W,"가2")=1,25,IF(COUNTIFS(B:B,B2104,W:W,"가2")&gt;=2,30,0))+IF(COUNTIFS(B:B,B2104,W:W,"나2")=3,30,IF(COUNTIFS(B:B,B2104,W:W,"나2")=2,25,IF(COUNTIFS(B:B,B2104,W:W,"나2")=1,20,0)))),"비해당분야")</f>
        <v>비해당분야</v>
      </c>
      <c r="Z2104" s="4" t="str">
        <f>IF(R2104="C",VLOOKUP(K2104,'[1]자격증 backdata'!A:F,6,0),"비해당분야")</f>
        <v>비해당분야</v>
      </c>
      <c r="AA2104" s="4" t="str">
        <f>IF(R2104="C",SUMIF(B:B,B2104,Z:Z),"비해당분야")</f>
        <v>비해당분야</v>
      </c>
      <c r="AB2104" s="4" t="str">
        <f>IF(R2104="C",SUM(Y2104,AA2104),"비해당분야")</f>
        <v>비해당분야</v>
      </c>
      <c r="AC2104" s="4">
        <f>IF(R2104="C",AB2104,X2104)</f>
        <v>22</v>
      </c>
      <c r="AD2104" s="4">
        <f>VLOOKUP(K2104,'[1]자격증 backdata'!A:D,4,0)</f>
        <v>5</v>
      </c>
      <c r="AE2104" s="4">
        <f>IF(_xlfn.MAXIFS(AD:AD,B:B,B2104)&gt;10,10,_xlfn.MAXIFS(AD:AD,B:B,B2104))</f>
        <v>5</v>
      </c>
      <c r="AG2104" s="5">
        <f>VLOOKUP(K2104,'[1]자격증 backdata'!A:C,3,0)</f>
        <v>0</v>
      </c>
      <c r="AH2104" s="5">
        <f>COUNTIFS($B:$B,$B2104,$AG:$AG,AH$1)</f>
        <v>0</v>
      </c>
      <c r="AI2104" s="5">
        <f>COUNTIFS($B:$B,$B2104,$AG:$AG,AI$1)</f>
        <v>0</v>
      </c>
      <c r="AJ2104" s="5">
        <f>COUNTIFS($B:$B,$B2104,$AG:$AG,AJ$1)</f>
        <v>0</v>
      </c>
      <c r="AK2104" s="5">
        <f>COUNTIFS($B:$B,$B2104,$AG:$AG,AK$1)</f>
        <v>0</v>
      </c>
      <c r="AL2104" s="5">
        <f>COUNTIFS($B:$B,$B2104,$AG:$AG,AL$1)</f>
        <v>0</v>
      </c>
      <c r="AM2104" s="5">
        <f>COUNTIFS($B:$B,$B2104,$AG:$AG,AM$1)</f>
        <v>0</v>
      </c>
      <c r="AN2104" s="5">
        <f>COUNTIFS($B:$B,$B2104,$AG:$AG,AN$1)</f>
        <v>0</v>
      </c>
      <c r="AO2104" s="5">
        <f>COUNTIFS($B:$B,$B2104,$AG:$AG,AO$1)</f>
        <v>0</v>
      </c>
      <c r="AP2104" s="5">
        <f>COUNTIFS($B:$B,$B2104,$AG:$AG,AP$1)</f>
        <v>0</v>
      </c>
      <c r="AQ2104" s="5">
        <f>COUNTIFS($B:$B,$B2104,$AG:$AG,AQ$1)</f>
        <v>0</v>
      </c>
      <c r="AR2104" s="5">
        <f>COUNTIFS($B:$B,$B2104,$AG:$AG,AR$1)</f>
        <v>1</v>
      </c>
      <c r="AS2104" s="5">
        <f>COUNTIFS($B:$B,$B2104,$AG:$AG,AS$1)</f>
        <v>0</v>
      </c>
      <c r="AT2104" s="5">
        <f>COUNTIFS($B:$B,$B2104,$AG:$AG,AT$1)</f>
        <v>1</v>
      </c>
      <c r="AU2104" s="5">
        <f>COUNTIFS($B:$B,$B2104,$AG:$AG,AU$1)</f>
        <v>0</v>
      </c>
    </row>
    <row r="2105" spans="1:47" ht="15" customHeight="1" x14ac:dyDescent="0.35">
      <c r="A2105" s="6">
        <f>IF(B2104=B2105,A2104,A2104+1)</f>
        <v>741</v>
      </c>
      <c r="B2105" s="6" t="s">
        <v>2354</v>
      </c>
      <c r="C2105" s="6" t="s">
        <v>2353</v>
      </c>
      <c r="D2105" s="6" t="s">
        <v>1789</v>
      </c>
      <c r="E2105" s="6" t="s">
        <v>1788</v>
      </c>
      <c r="F2105" s="4" t="s">
        <v>7</v>
      </c>
      <c r="G2105" s="4" t="s">
        <v>8</v>
      </c>
      <c r="H2105" s="4" t="s">
        <v>7</v>
      </c>
      <c r="I2105" s="4">
        <v>3</v>
      </c>
      <c r="J2105" s="4" t="s">
        <v>106</v>
      </c>
      <c r="K2105" s="4" t="s">
        <v>1812</v>
      </c>
      <c r="L2105" s="4" t="s">
        <v>55</v>
      </c>
      <c r="M2105" s="4" t="s">
        <v>2357</v>
      </c>
      <c r="N2105" s="4" t="s">
        <v>2356</v>
      </c>
      <c r="P2105" s="4" t="s">
        <v>1</v>
      </c>
      <c r="Q2105" s="4" t="s">
        <v>1475</v>
      </c>
      <c r="R2105" s="4" t="s">
        <v>1474</v>
      </c>
      <c r="S2105" s="5">
        <f>IF(P2105="심사불필요","-",VLOOKUP(K2105,'[1]자격증 backdata'!A:G,7,0))</f>
        <v>0</v>
      </c>
      <c r="T2105" s="5" t="str">
        <f>IF(S2105="-","-",IF(COUNTIFS(B:B,B2105,S:S,"필수")&gt;0,"자격요건충족","확인필요"))</f>
        <v>자격요건충족</v>
      </c>
      <c r="U2105" s="5"/>
      <c r="W2105" s="5">
        <f>IF(Q2105="4급","심사불필요",VLOOKUP(K2105,'[1]자격증 backdata'!A:B,2,0))</f>
        <v>6</v>
      </c>
      <c r="X2105" s="4">
        <f>IF(R2105="A", MIN(20, SUMIFS(W:W, B:B, B2105, R:R, "A")),IF(R2105="B", MIN(30, SUMIFS(W:W, B:B, B2105, R:R, "B")),"비해당분야"))</f>
        <v>22</v>
      </c>
      <c r="Y2105" s="4" t="str">
        <f>IF(R2105="C",MIN(30,IF(COUNTIFS(B:B,B2105,W:W,"가1")=1,25,IF(COUNTIFS(B:B,B2105,W:W,"가1")&gt;=2,30,0))+IF(COUNTIFS(B:B,B2105,W:W,"나1")&gt;=4,30,IF(COUNTIFS(B:B,B2105,W:W,"나1")=3,26,IF(COUNTIFS(B:B,B2105,W:W,"나1")=2,22,IF(COUNTIFS(B:B,B2105,W:W,"나1")=1,18,0)))))+MIN(30,IF(COUNTIFS(B:B,B2105,W:W,"가2")=1,25,IF(COUNTIFS(B:B,B2105,W:W,"가2")&gt;=2,30,0))+IF(COUNTIFS(B:B,B2105,W:W,"나2")=3,30,IF(COUNTIFS(B:B,B2105,W:W,"나2")=2,25,IF(COUNTIFS(B:B,B2105,W:W,"나2")=1,20,0)))),"비해당분야")</f>
        <v>비해당분야</v>
      </c>
      <c r="Z2105" s="4" t="str">
        <f>IF(R2105="C",VLOOKUP(K2105,'[1]자격증 backdata'!A:F,6,0),"비해당분야")</f>
        <v>비해당분야</v>
      </c>
      <c r="AA2105" s="4" t="str">
        <f>IF(R2105="C",SUMIF(B:B,B2105,Z:Z),"비해당분야")</f>
        <v>비해당분야</v>
      </c>
      <c r="AB2105" s="4" t="str">
        <f>IF(R2105="C",SUM(Y2105,AA2105),"비해당분야")</f>
        <v>비해당분야</v>
      </c>
      <c r="AC2105" s="4">
        <f>IF(R2105="C",AB2105,X2105)</f>
        <v>22</v>
      </c>
      <c r="AD2105" s="4">
        <f>VLOOKUP(K2105,'[1]자격증 backdata'!A:D,4,0)</f>
        <v>0</v>
      </c>
      <c r="AE2105" s="4">
        <f>IF(_xlfn.MAXIFS(AD:AD,B:B,B2105)&gt;10,10,_xlfn.MAXIFS(AD:AD,B:B,B2105))</f>
        <v>5</v>
      </c>
      <c r="AG2105" s="5" t="str">
        <f>VLOOKUP(K2105,'[1]자격증 backdata'!A:C,3,0)</f>
        <v>M</v>
      </c>
      <c r="AH2105" s="5">
        <f>COUNTIFS($B:$B,$B2105,$AG:$AG,AH$1)</f>
        <v>0</v>
      </c>
      <c r="AI2105" s="5">
        <f>COUNTIFS($B:$B,$B2105,$AG:$AG,AI$1)</f>
        <v>0</v>
      </c>
      <c r="AJ2105" s="5">
        <f>COUNTIFS($B:$B,$B2105,$AG:$AG,AJ$1)</f>
        <v>0</v>
      </c>
      <c r="AK2105" s="5">
        <f>COUNTIFS($B:$B,$B2105,$AG:$AG,AK$1)</f>
        <v>0</v>
      </c>
      <c r="AL2105" s="5">
        <f>COUNTIFS($B:$B,$B2105,$AG:$AG,AL$1)</f>
        <v>0</v>
      </c>
      <c r="AM2105" s="5">
        <f>COUNTIFS($B:$B,$B2105,$AG:$AG,AM$1)</f>
        <v>0</v>
      </c>
      <c r="AN2105" s="5">
        <f>COUNTIFS($B:$B,$B2105,$AG:$AG,AN$1)</f>
        <v>0</v>
      </c>
      <c r="AO2105" s="5">
        <f>COUNTIFS($B:$B,$B2105,$AG:$AG,AO$1)</f>
        <v>0</v>
      </c>
      <c r="AP2105" s="5">
        <f>COUNTIFS($B:$B,$B2105,$AG:$AG,AP$1)</f>
        <v>0</v>
      </c>
      <c r="AQ2105" s="5">
        <f>COUNTIFS($B:$B,$B2105,$AG:$AG,AQ$1)</f>
        <v>0</v>
      </c>
      <c r="AR2105" s="5">
        <f>COUNTIFS($B:$B,$B2105,$AG:$AG,AR$1)</f>
        <v>1</v>
      </c>
      <c r="AS2105" s="5">
        <f>COUNTIFS($B:$B,$B2105,$AG:$AG,AS$1)</f>
        <v>0</v>
      </c>
      <c r="AT2105" s="5">
        <f>COUNTIFS($B:$B,$B2105,$AG:$AG,AT$1)</f>
        <v>1</v>
      </c>
      <c r="AU2105" s="5">
        <f>COUNTIFS($B:$B,$B2105,$AG:$AG,AU$1)</f>
        <v>0</v>
      </c>
    </row>
    <row r="2106" spans="1:47" ht="15" customHeight="1" x14ac:dyDescent="0.35">
      <c r="A2106" s="6">
        <f>IF(B2105=B2106,A2105,A2105+1)</f>
        <v>741</v>
      </c>
      <c r="B2106" s="6" t="s">
        <v>2354</v>
      </c>
      <c r="C2106" s="6" t="s">
        <v>2353</v>
      </c>
      <c r="D2106" s="6" t="s">
        <v>1789</v>
      </c>
      <c r="E2106" s="6" t="s">
        <v>1788</v>
      </c>
      <c r="F2106" s="4" t="s">
        <v>7</v>
      </c>
      <c r="G2106" s="4" t="s">
        <v>8</v>
      </c>
      <c r="H2106" s="4" t="s">
        <v>7</v>
      </c>
      <c r="I2106" s="4">
        <v>4</v>
      </c>
      <c r="J2106" s="4" t="s">
        <v>28</v>
      </c>
      <c r="K2106" s="4" t="s">
        <v>1793</v>
      </c>
      <c r="L2106" s="4" t="s">
        <v>26</v>
      </c>
      <c r="M2106" s="4" t="s">
        <v>2355</v>
      </c>
      <c r="N2106" s="4" t="s">
        <v>1645</v>
      </c>
      <c r="P2106" s="4" t="s">
        <v>1</v>
      </c>
      <c r="Q2106" s="4" t="s">
        <v>1475</v>
      </c>
      <c r="R2106" s="4" t="s">
        <v>1474</v>
      </c>
      <c r="S2106" s="5">
        <f>IF(P2106="심사불필요","-",VLOOKUP(K2106,'[1]자격증 backdata'!A:G,7,0))</f>
        <v>0</v>
      </c>
      <c r="T2106" s="5" t="str">
        <f>IF(S2106="-","-",IF(COUNTIFS(B:B,B2106,S:S,"필수")&gt;0,"자격요건충족","확인필요"))</f>
        <v>자격요건충족</v>
      </c>
      <c r="U2106" s="5"/>
      <c r="W2106" s="5">
        <f>IF(Q2106="4급","심사불필요",VLOOKUP(K2106,'[1]자격증 backdata'!A:B,2,0))</f>
        <v>4</v>
      </c>
      <c r="X2106" s="4">
        <f>IF(R2106="A", MIN(20, SUMIFS(W:W, B:B, B2106, R:R, "A")),IF(R2106="B", MIN(30, SUMIFS(W:W, B:B, B2106, R:R, "B")),"비해당분야"))</f>
        <v>22</v>
      </c>
      <c r="Y2106" s="4" t="str">
        <f>IF(R2106="C",MIN(30,IF(COUNTIFS(B:B,B2106,W:W,"가1")=1,25,IF(COUNTIFS(B:B,B2106,W:W,"가1")&gt;=2,30,0))+IF(COUNTIFS(B:B,B2106,W:W,"나1")&gt;=4,30,IF(COUNTIFS(B:B,B2106,W:W,"나1")=3,26,IF(COUNTIFS(B:B,B2106,W:W,"나1")=2,22,IF(COUNTIFS(B:B,B2106,W:W,"나1")=1,18,0)))))+MIN(30,IF(COUNTIFS(B:B,B2106,W:W,"가2")=1,25,IF(COUNTIFS(B:B,B2106,W:W,"가2")&gt;=2,30,0))+IF(COUNTIFS(B:B,B2106,W:W,"나2")=3,30,IF(COUNTIFS(B:B,B2106,W:W,"나2")=2,25,IF(COUNTIFS(B:B,B2106,W:W,"나2")=1,20,0)))),"비해당분야")</f>
        <v>비해당분야</v>
      </c>
      <c r="Z2106" s="4" t="str">
        <f>IF(R2106="C",VLOOKUP(K2106,'[1]자격증 backdata'!A:F,6,0),"비해당분야")</f>
        <v>비해당분야</v>
      </c>
      <c r="AA2106" s="4" t="str">
        <f>IF(R2106="C",SUMIF(B:B,B2106,Z:Z),"비해당분야")</f>
        <v>비해당분야</v>
      </c>
      <c r="AB2106" s="4" t="str">
        <f>IF(R2106="C",SUM(Y2106,AA2106),"비해당분야")</f>
        <v>비해당분야</v>
      </c>
      <c r="AC2106" s="4">
        <f>IF(R2106="C",AB2106,X2106)</f>
        <v>22</v>
      </c>
      <c r="AD2106" s="4">
        <f>VLOOKUP(K2106,'[1]자격증 backdata'!A:D,4,0)</f>
        <v>0</v>
      </c>
      <c r="AE2106" s="4">
        <f>IF(_xlfn.MAXIFS(AD:AD,B:B,B2106)&gt;10,10,_xlfn.MAXIFS(AD:AD,B:B,B2106))</f>
        <v>5</v>
      </c>
      <c r="AG2106" s="5">
        <f>VLOOKUP(K2106,'[1]자격증 backdata'!A:C,3,0)</f>
        <v>0</v>
      </c>
      <c r="AH2106" s="5">
        <f>COUNTIFS($B:$B,$B2106,$AG:$AG,AH$1)</f>
        <v>0</v>
      </c>
      <c r="AI2106" s="5">
        <f>COUNTIFS($B:$B,$B2106,$AG:$AG,AI$1)</f>
        <v>0</v>
      </c>
      <c r="AJ2106" s="5">
        <f>COUNTIFS($B:$B,$B2106,$AG:$AG,AJ$1)</f>
        <v>0</v>
      </c>
      <c r="AK2106" s="5">
        <f>COUNTIFS($B:$B,$B2106,$AG:$AG,AK$1)</f>
        <v>0</v>
      </c>
      <c r="AL2106" s="5">
        <f>COUNTIFS($B:$B,$B2106,$AG:$AG,AL$1)</f>
        <v>0</v>
      </c>
      <c r="AM2106" s="5">
        <f>COUNTIFS($B:$B,$B2106,$AG:$AG,AM$1)</f>
        <v>0</v>
      </c>
      <c r="AN2106" s="5">
        <f>COUNTIFS($B:$B,$B2106,$AG:$AG,AN$1)</f>
        <v>0</v>
      </c>
      <c r="AO2106" s="5">
        <f>COUNTIFS($B:$B,$B2106,$AG:$AG,AO$1)</f>
        <v>0</v>
      </c>
      <c r="AP2106" s="5">
        <f>COUNTIFS($B:$B,$B2106,$AG:$AG,AP$1)</f>
        <v>0</v>
      </c>
      <c r="AQ2106" s="5">
        <f>COUNTIFS($B:$B,$B2106,$AG:$AG,AQ$1)</f>
        <v>0</v>
      </c>
      <c r="AR2106" s="5">
        <f>COUNTIFS($B:$B,$B2106,$AG:$AG,AR$1)</f>
        <v>1</v>
      </c>
      <c r="AS2106" s="5">
        <f>COUNTIFS($B:$B,$B2106,$AG:$AG,AS$1)</f>
        <v>0</v>
      </c>
      <c r="AT2106" s="5">
        <f>COUNTIFS($B:$B,$B2106,$AG:$AG,AT$1)</f>
        <v>1</v>
      </c>
      <c r="AU2106" s="5">
        <f>COUNTIFS($B:$B,$B2106,$AG:$AG,AU$1)</f>
        <v>0</v>
      </c>
    </row>
    <row r="2107" spans="1:47" ht="15" customHeight="1" x14ac:dyDescent="0.35">
      <c r="A2107" s="6">
        <f>IF(B2106=B2107,A2106,A2106+1)</f>
        <v>741</v>
      </c>
      <c r="B2107" s="6" t="s">
        <v>2354</v>
      </c>
      <c r="C2107" s="6" t="s">
        <v>2353</v>
      </c>
      <c r="D2107" s="6" t="s">
        <v>1789</v>
      </c>
      <c r="E2107" s="6" t="s">
        <v>1788</v>
      </c>
      <c r="F2107" s="4" t="s">
        <v>7</v>
      </c>
      <c r="G2107" s="4" t="s">
        <v>8</v>
      </c>
      <c r="H2107" s="4" t="s">
        <v>7</v>
      </c>
      <c r="I2107" s="4">
        <v>5</v>
      </c>
      <c r="J2107" s="4" t="s">
        <v>515</v>
      </c>
      <c r="K2107" s="4" t="s">
        <v>1797</v>
      </c>
      <c r="L2107" s="4" t="s">
        <v>26</v>
      </c>
      <c r="M2107" s="4" t="s">
        <v>2352</v>
      </c>
      <c r="N2107" s="4" t="s">
        <v>1432</v>
      </c>
      <c r="P2107" s="4" t="s">
        <v>1</v>
      </c>
      <c r="Q2107" s="4" t="s">
        <v>1475</v>
      </c>
      <c r="R2107" s="4" t="s">
        <v>1474</v>
      </c>
      <c r="S2107" s="5">
        <f>IF(P2107="심사불필요","-",VLOOKUP(K2107,'[1]자격증 backdata'!A:G,7,0))</f>
        <v>0</v>
      </c>
      <c r="T2107" s="5" t="str">
        <f>IF(S2107="-","-",IF(COUNTIFS(B:B,B2107,S:S,"필수")&gt;0,"자격요건충족","확인필요"))</f>
        <v>자격요건충족</v>
      </c>
      <c r="U2107" s="5"/>
      <c r="W2107" s="5">
        <f>IF(Q2107="4급","심사불필요",VLOOKUP(K2107,'[1]자격증 backdata'!A:B,2,0))</f>
        <v>6</v>
      </c>
      <c r="X2107" s="4">
        <f>IF(R2107="A", MIN(20, SUMIFS(W:W, B:B, B2107, R:R, "A")),IF(R2107="B", MIN(30, SUMIFS(W:W, B:B, B2107, R:R, "B")),"비해당분야"))</f>
        <v>22</v>
      </c>
      <c r="Y2107" s="4" t="str">
        <f>IF(R2107="C",MIN(30,IF(COUNTIFS(B:B,B2107,W:W,"가1")=1,25,IF(COUNTIFS(B:B,B2107,W:W,"가1")&gt;=2,30,0))+IF(COUNTIFS(B:B,B2107,W:W,"나1")&gt;=4,30,IF(COUNTIFS(B:B,B2107,W:W,"나1")=3,26,IF(COUNTIFS(B:B,B2107,W:W,"나1")=2,22,IF(COUNTIFS(B:B,B2107,W:W,"나1")=1,18,0)))))+MIN(30,IF(COUNTIFS(B:B,B2107,W:W,"가2")=1,25,IF(COUNTIFS(B:B,B2107,W:W,"가2")&gt;=2,30,0))+IF(COUNTIFS(B:B,B2107,W:W,"나2")=3,30,IF(COUNTIFS(B:B,B2107,W:W,"나2")=2,25,IF(COUNTIFS(B:B,B2107,W:W,"나2")=1,20,0)))),"비해당분야")</f>
        <v>비해당분야</v>
      </c>
      <c r="Z2107" s="4" t="str">
        <f>IF(R2107="C",VLOOKUP(K2107,'[1]자격증 backdata'!A:F,6,0),"비해당분야")</f>
        <v>비해당분야</v>
      </c>
      <c r="AA2107" s="4" t="str">
        <f>IF(R2107="C",SUMIF(B:B,B2107,Z:Z),"비해당분야")</f>
        <v>비해당분야</v>
      </c>
      <c r="AB2107" s="4" t="str">
        <f>IF(R2107="C",SUM(Y2107,AA2107),"비해당분야")</f>
        <v>비해당분야</v>
      </c>
      <c r="AC2107" s="4">
        <f>IF(R2107="C",AB2107,X2107)</f>
        <v>22</v>
      </c>
      <c r="AD2107" s="4">
        <f>VLOOKUP(K2107,'[1]자격증 backdata'!A:D,4,0)</f>
        <v>0</v>
      </c>
      <c r="AE2107" s="4">
        <f>IF(_xlfn.MAXIFS(AD:AD,B:B,B2107)&gt;10,10,_xlfn.MAXIFS(AD:AD,B:B,B2107))</f>
        <v>5</v>
      </c>
      <c r="AG2107" s="5">
        <f>VLOOKUP(K2107,'[1]자격증 backdata'!A:C,3,0)</f>
        <v>0</v>
      </c>
      <c r="AH2107" s="5">
        <f>COUNTIFS($B:$B,$B2107,$AG:$AG,AH$1)</f>
        <v>0</v>
      </c>
      <c r="AI2107" s="5">
        <f>COUNTIFS($B:$B,$B2107,$AG:$AG,AI$1)</f>
        <v>0</v>
      </c>
      <c r="AJ2107" s="5">
        <f>COUNTIFS($B:$B,$B2107,$AG:$AG,AJ$1)</f>
        <v>0</v>
      </c>
      <c r="AK2107" s="5">
        <f>COUNTIFS($B:$B,$B2107,$AG:$AG,AK$1)</f>
        <v>0</v>
      </c>
      <c r="AL2107" s="5">
        <f>COUNTIFS($B:$B,$B2107,$AG:$AG,AL$1)</f>
        <v>0</v>
      </c>
      <c r="AM2107" s="5">
        <f>COUNTIFS($B:$B,$B2107,$AG:$AG,AM$1)</f>
        <v>0</v>
      </c>
      <c r="AN2107" s="5">
        <f>COUNTIFS($B:$B,$B2107,$AG:$AG,AN$1)</f>
        <v>0</v>
      </c>
      <c r="AO2107" s="5">
        <f>COUNTIFS($B:$B,$B2107,$AG:$AG,AO$1)</f>
        <v>0</v>
      </c>
      <c r="AP2107" s="5">
        <f>COUNTIFS($B:$B,$B2107,$AG:$AG,AP$1)</f>
        <v>0</v>
      </c>
      <c r="AQ2107" s="5">
        <f>COUNTIFS($B:$B,$B2107,$AG:$AG,AQ$1)</f>
        <v>0</v>
      </c>
      <c r="AR2107" s="5">
        <f>COUNTIFS($B:$B,$B2107,$AG:$AG,AR$1)</f>
        <v>1</v>
      </c>
      <c r="AS2107" s="5">
        <f>COUNTIFS($B:$B,$B2107,$AG:$AG,AS$1)</f>
        <v>0</v>
      </c>
      <c r="AT2107" s="5">
        <f>COUNTIFS($B:$B,$B2107,$AG:$AG,AT$1)</f>
        <v>1</v>
      </c>
      <c r="AU2107" s="5">
        <f>COUNTIFS($B:$B,$B2107,$AG:$AG,AU$1)</f>
        <v>0</v>
      </c>
    </row>
    <row r="2108" spans="1:47" ht="15" customHeight="1" x14ac:dyDescent="0.35">
      <c r="A2108" s="3">
        <f>IF(B2107=B2108,A2107,A2107+1)</f>
        <v>742</v>
      </c>
      <c r="B2108" s="3" t="s">
        <v>2350</v>
      </c>
      <c r="C2108" s="3" t="s">
        <v>2349</v>
      </c>
      <c r="D2108" s="3" t="s">
        <v>1789</v>
      </c>
      <c r="E2108" s="3" t="s">
        <v>1788</v>
      </c>
      <c r="F2108" s="4" t="s">
        <v>8</v>
      </c>
      <c r="G2108" s="4" t="s">
        <v>8</v>
      </c>
      <c r="H2108" s="4" t="s">
        <v>7</v>
      </c>
      <c r="I2108" s="3">
        <v>1</v>
      </c>
      <c r="J2108" s="3" t="s">
        <v>6</v>
      </c>
      <c r="K2108" s="3" t="s">
        <v>1787</v>
      </c>
      <c r="L2108" s="3" t="s">
        <v>4</v>
      </c>
      <c r="M2108" s="3" t="s">
        <v>2351</v>
      </c>
      <c r="N2108" s="3" t="s">
        <v>246</v>
      </c>
      <c r="P2108" s="3" t="s">
        <v>1</v>
      </c>
      <c r="Q2108" s="3" t="s">
        <v>1475</v>
      </c>
      <c r="R2108" s="3" t="s">
        <v>1474</v>
      </c>
      <c r="S2108" s="2" t="str">
        <f>IF(P2108="심사불필요","-",VLOOKUP(K2108,'[1]자격증 backdata'!A:G,7,0))</f>
        <v>필수</v>
      </c>
      <c r="T2108" s="2" t="str">
        <f>IF(S2108="-","-",IF(COUNTIFS(B:B,B2108,S:S,"필수")&gt;0,"자격요건충족","확인필요"))</f>
        <v>자격요건충족</v>
      </c>
      <c r="U2108" s="2"/>
      <c r="W2108" s="2">
        <f>IF(Q2108="4급","심사불필요",VLOOKUP(K2108,'[1]자격증 backdata'!A:B,2,0))</f>
        <v>6</v>
      </c>
      <c r="X2108" s="3">
        <f>IF(R2108="A", MIN(20, SUMIFS(W:W, B:B, B2108, R:R, "A")),IF(R2108="B", MIN(30, SUMIFS(W:W, B:B, B2108, R:R, "B")),"비해당분야"))</f>
        <v>6</v>
      </c>
      <c r="Y2108" s="3" t="str">
        <f>IF(R2108="C",MIN(30,IF(COUNTIFS(B:B,B2108,W:W,"가1")=1,25,IF(COUNTIFS(B:B,B2108,W:W,"가1")&gt;=2,30,0))+IF(COUNTIFS(B:B,B2108,W:W,"나1")&gt;=4,30,IF(COUNTIFS(B:B,B2108,W:W,"나1")=3,26,IF(COUNTIFS(B:B,B2108,W:W,"나1")=2,22,IF(COUNTIFS(B:B,B2108,W:W,"나1")=1,18,0)))))+MIN(30,IF(COUNTIFS(B:B,B2108,W:W,"가2")=1,25,IF(COUNTIFS(B:B,B2108,W:W,"가2")&gt;=2,30,0))+IF(COUNTIFS(B:B,B2108,W:W,"나2")=3,30,IF(COUNTIFS(B:B,B2108,W:W,"나2")=2,25,IF(COUNTIFS(B:B,B2108,W:W,"나2")=1,20,0)))),"비해당분야")</f>
        <v>비해당분야</v>
      </c>
      <c r="Z2108" s="3" t="str">
        <f>IF(R2108="C",VLOOKUP(K2108,'[1]자격증 backdata'!A:F,6,0),"비해당분야")</f>
        <v>비해당분야</v>
      </c>
      <c r="AA2108" s="3" t="str">
        <f>IF(R2108="C",SUMIF(B:B,B2108,Z:Z),"비해당분야")</f>
        <v>비해당분야</v>
      </c>
      <c r="AB2108" s="3" t="str">
        <f>IF(R2108="C",SUM(Y2108,AA2108),"비해당분야")</f>
        <v>비해당분야</v>
      </c>
      <c r="AC2108" s="3">
        <f>IF(R2108="C",AB2108,X2108)</f>
        <v>6</v>
      </c>
      <c r="AD2108" s="3">
        <f>VLOOKUP(K2108,'[1]자격증 backdata'!A:D,4,0)</f>
        <v>0</v>
      </c>
      <c r="AE2108" s="3">
        <f>IF(_xlfn.MAXIFS(AD:AD,B:B,B2108)&gt;10,10,_xlfn.MAXIFS(AD:AD,B:B,B2108))</f>
        <v>5</v>
      </c>
      <c r="AG2108" s="2" t="str">
        <f>VLOOKUP(K2108,'[1]자격증 backdata'!A:C,3,0)</f>
        <v>K</v>
      </c>
      <c r="AH2108" s="2">
        <f>COUNTIFS($B:$B,$B2108,$AG:$AG,AH$1)</f>
        <v>0</v>
      </c>
      <c r="AI2108" s="2">
        <f>COUNTIFS($B:$B,$B2108,$AG:$AG,AI$1)</f>
        <v>0</v>
      </c>
      <c r="AJ2108" s="2">
        <f>COUNTIFS($B:$B,$B2108,$AG:$AG,AJ$1)</f>
        <v>0</v>
      </c>
      <c r="AK2108" s="2">
        <f>COUNTIFS($B:$B,$B2108,$AG:$AG,AK$1)</f>
        <v>0</v>
      </c>
      <c r="AL2108" s="2">
        <f>COUNTIFS($B:$B,$B2108,$AG:$AG,AL$1)</f>
        <v>0</v>
      </c>
      <c r="AM2108" s="2">
        <f>COUNTIFS($B:$B,$B2108,$AG:$AG,AM$1)</f>
        <v>0</v>
      </c>
      <c r="AN2108" s="2">
        <f>COUNTIFS($B:$B,$B2108,$AG:$AG,AN$1)</f>
        <v>0</v>
      </c>
      <c r="AO2108" s="2">
        <f>COUNTIFS($B:$B,$B2108,$AG:$AG,AO$1)</f>
        <v>0</v>
      </c>
      <c r="AP2108" s="2">
        <f>COUNTIFS($B:$B,$B2108,$AG:$AG,AP$1)</f>
        <v>0</v>
      </c>
      <c r="AQ2108" s="2">
        <f>COUNTIFS($B:$B,$B2108,$AG:$AG,AQ$1)</f>
        <v>0</v>
      </c>
      <c r="AR2108" s="2">
        <f>COUNTIFS($B:$B,$B2108,$AG:$AG,AR$1)</f>
        <v>1</v>
      </c>
      <c r="AS2108" s="2">
        <f>COUNTIFS($B:$B,$B2108,$AG:$AG,AS$1)</f>
        <v>0</v>
      </c>
      <c r="AT2108" s="2">
        <f>COUNTIFS($B:$B,$B2108,$AG:$AG,AT$1)</f>
        <v>0</v>
      </c>
      <c r="AU2108" s="2">
        <f>COUNTIFS($B:$B,$B2108,$AG:$AG,AU$1)</f>
        <v>0</v>
      </c>
    </row>
    <row r="2109" spans="1:47" ht="15" customHeight="1" x14ac:dyDescent="0.35">
      <c r="A2109" s="7">
        <f>IF(B2108=B2109,A2108,A2108+1)</f>
        <v>742</v>
      </c>
      <c r="B2109" s="7" t="s">
        <v>2350</v>
      </c>
      <c r="C2109" s="7" t="s">
        <v>2349</v>
      </c>
      <c r="D2109" s="7" t="s">
        <v>1789</v>
      </c>
      <c r="E2109" s="7" t="s">
        <v>1788</v>
      </c>
      <c r="F2109" s="4" t="s">
        <v>7</v>
      </c>
      <c r="G2109" s="4" t="s">
        <v>8</v>
      </c>
      <c r="H2109" s="4" t="s">
        <v>7</v>
      </c>
      <c r="I2109" s="3">
        <v>2</v>
      </c>
      <c r="J2109" s="3" t="s">
        <v>69</v>
      </c>
      <c r="K2109" s="3" t="s">
        <v>1799</v>
      </c>
      <c r="L2109" s="3" t="s">
        <v>36</v>
      </c>
      <c r="M2109" s="3" t="s">
        <v>2348</v>
      </c>
      <c r="N2109" s="3" t="s">
        <v>340</v>
      </c>
      <c r="P2109" s="3" t="s">
        <v>1</v>
      </c>
      <c r="Q2109" s="3" t="s">
        <v>1475</v>
      </c>
      <c r="R2109" s="3" t="s">
        <v>1474</v>
      </c>
      <c r="S2109" s="2">
        <f>IF(P2109="심사불필요","-",VLOOKUP(K2109,'[1]자격증 backdata'!A:G,7,0))</f>
        <v>0</v>
      </c>
      <c r="T2109" s="2" t="str">
        <f>IF(S2109="-","-",IF(COUNTIFS(B:B,B2109,S:S,"필수")&gt;0,"자격요건충족","확인필요"))</f>
        <v>자격요건충족</v>
      </c>
      <c r="U2109" s="2"/>
      <c r="W2109" s="2">
        <f>IF(Q2109="4급","심사불필요",VLOOKUP(K2109,'[1]자격증 backdata'!A:B,2,0))</f>
        <v>0</v>
      </c>
      <c r="X2109" s="3">
        <f>IF(R2109="A", MIN(20, SUMIFS(W:W, B:B, B2109, R:R, "A")),IF(R2109="B", MIN(30, SUMIFS(W:W, B:B, B2109, R:R, "B")),"비해당분야"))</f>
        <v>6</v>
      </c>
      <c r="Y2109" s="3" t="str">
        <f>IF(R2109="C",MIN(30,IF(COUNTIFS(B:B,B2109,W:W,"가1")=1,25,IF(COUNTIFS(B:B,B2109,W:W,"가1")&gt;=2,30,0))+IF(COUNTIFS(B:B,B2109,W:W,"나1")&gt;=4,30,IF(COUNTIFS(B:B,B2109,W:W,"나1")=3,26,IF(COUNTIFS(B:B,B2109,W:W,"나1")=2,22,IF(COUNTIFS(B:B,B2109,W:W,"나1")=1,18,0)))))+MIN(30,IF(COUNTIFS(B:B,B2109,W:W,"가2")=1,25,IF(COUNTIFS(B:B,B2109,W:W,"가2")&gt;=2,30,0))+IF(COUNTIFS(B:B,B2109,W:W,"나2")=3,30,IF(COUNTIFS(B:B,B2109,W:W,"나2")=2,25,IF(COUNTIFS(B:B,B2109,W:W,"나2")=1,20,0)))),"비해당분야")</f>
        <v>비해당분야</v>
      </c>
      <c r="Z2109" s="3" t="str">
        <f>IF(R2109="C",VLOOKUP(K2109,'[1]자격증 backdata'!A:F,6,0),"비해당분야")</f>
        <v>비해당분야</v>
      </c>
      <c r="AA2109" s="3" t="str">
        <f>IF(R2109="C",SUMIF(B:B,B2109,Z:Z),"비해당분야")</f>
        <v>비해당분야</v>
      </c>
      <c r="AB2109" s="3" t="str">
        <f>IF(R2109="C",SUM(Y2109,AA2109),"비해당분야")</f>
        <v>비해당분야</v>
      </c>
      <c r="AC2109" s="3">
        <f>IF(R2109="C",AB2109,X2109)</f>
        <v>6</v>
      </c>
      <c r="AD2109" s="3">
        <f>VLOOKUP(K2109,'[1]자격증 backdata'!A:D,4,0)</f>
        <v>5</v>
      </c>
      <c r="AE2109" s="3">
        <f>IF(_xlfn.MAXIFS(AD:AD,B:B,B2109)&gt;10,10,_xlfn.MAXIFS(AD:AD,B:B,B2109))</f>
        <v>5</v>
      </c>
      <c r="AG2109" s="2">
        <f>VLOOKUP(K2109,'[1]자격증 backdata'!A:C,3,0)</f>
        <v>0</v>
      </c>
      <c r="AH2109" s="2">
        <f>COUNTIFS($B:$B,$B2109,$AG:$AG,AH$1)</f>
        <v>0</v>
      </c>
      <c r="AI2109" s="2">
        <f>COUNTIFS($B:$B,$B2109,$AG:$AG,AI$1)</f>
        <v>0</v>
      </c>
      <c r="AJ2109" s="2">
        <f>COUNTIFS($B:$B,$B2109,$AG:$AG,AJ$1)</f>
        <v>0</v>
      </c>
      <c r="AK2109" s="2">
        <f>COUNTIFS($B:$B,$B2109,$AG:$AG,AK$1)</f>
        <v>0</v>
      </c>
      <c r="AL2109" s="2">
        <f>COUNTIFS($B:$B,$B2109,$AG:$AG,AL$1)</f>
        <v>0</v>
      </c>
      <c r="AM2109" s="2">
        <f>COUNTIFS($B:$B,$B2109,$AG:$AG,AM$1)</f>
        <v>0</v>
      </c>
      <c r="AN2109" s="2">
        <f>COUNTIFS($B:$B,$B2109,$AG:$AG,AN$1)</f>
        <v>0</v>
      </c>
      <c r="AO2109" s="2">
        <f>COUNTIFS($B:$B,$B2109,$AG:$AG,AO$1)</f>
        <v>0</v>
      </c>
      <c r="AP2109" s="2">
        <f>COUNTIFS($B:$B,$B2109,$AG:$AG,AP$1)</f>
        <v>0</v>
      </c>
      <c r="AQ2109" s="2">
        <f>COUNTIFS($B:$B,$B2109,$AG:$AG,AQ$1)</f>
        <v>0</v>
      </c>
      <c r="AR2109" s="2">
        <f>COUNTIFS($B:$B,$B2109,$AG:$AG,AR$1)</f>
        <v>1</v>
      </c>
      <c r="AS2109" s="2">
        <f>COUNTIFS($B:$B,$B2109,$AG:$AG,AS$1)</f>
        <v>0</v>
      </c>
      <c r="AT2109" s="2">
        <f>COUNTIFS($B:$B,$B2109,$AG:$AG,AT$1)</f>
        <v>0</v>
      </c>
      <c r="AU2109" s="2">
        <f>COUNTIFS($B:$B,$B2109,$AG:$AG,AU$1)</f>
        <v>0</v>
      </c>
    </row>
    <row r="2110" spans="1:47" ht="15" customHeight="1" x14ac:dyDescent="0.35">
      <c r="A2110" s="4">
        <f>IF(B2109=B2110,A2109,A2109+1)</f>
        <v>743</v>
      </c>
      <c r="B2110" s="4" t="s">
        <v>2344</v>
      </c>
      <c r="C2110" s="4" t="s">
        <v>2343</v>
      </c>
      <c r="D2110" s="4" t="s">
        <v>1789</v>
      </c>
      <c r="E2110" s="4" t="s">
        <v>1788</v>
      </c>
      <c r="F2110" s="4" t="s">
        <v>8</v>
      </c>
      <c r="G2110" s="4" t="s">
        <v>8</v>
      </c>
      <c r="H2110" s="4" t="s">
        <v>7</v>
      </c>
      <c r="I2110" s="4">
        <v>1</v>
      </c>
      <c r="J2110" s="4" t="s">
        <v>6</v>
      </c>
      <c r="K2110" s="4" t="s">
        <v>1787</v>
      </c>
      <c r="L2110" s="4" t="s">
        <v>4</v>
      </c>
      <c r="M2110" s="4" t="s">
        <v>2347</v>
      </c>
      <c r="N2110" s="4" t="s">
        <v>136</v>
      </c>
      <c r="P2110" s="4" t="s">
        <v>1</v>
      </c>
      <c r="Q2110" s="4" t="s">
        <v>1475</v>
      </c>
      <c r="R2110" s="4" t="s">
        <v>1474</v>
      </c>
      <c r="S2110" s="5" t="str">
        <f>IF(P2110="심사불필요","-",VLOOKUP(K2110,'[1]자격증 backdata'!A:G,7,0))</f>
        <v>필수</v>
      </c>
      <c r="T2110" s="5" t="str">
        <f>IF(S2110="-","-",IF(COUNTIFS(B:B,B2110,S:S,"필수")&gt;0,"자격요건충족","확인필요"))</f>
        <v>자격요건충족</v>
      </c>
      <c r="U2110" s="5"/>
      <c r="W2110" s="5">
        <f>IF(Q2110="4급","심사불필요",VLOOKUP(K2110,'[1]자격증 backdata'!A:B,2,0))</f>
        <v>6</v>
      </c>
      <c r="X2110" s="4">
        <f>IF(R2110="A", MIN(20, SUMIFS(W:W, B:B, B2110, R:R, "A")),IF(R2110="B", MIN(30, SUMIFS(W:W, B:B, B2110, R:R, "B")),"비해당분야"))</f>
        <v>10</v>
      </c>
      <c r="Y2110" s="4" t="str">
        <f>IF(R2110="C",MIN(30,IF(COUNTIFS(B:B,B2110,W:W,"가1")=1,25,IF(COUNTIFS(B:B,B2110,W:W,"가1")&gt;=2,30,0))+IF(COUNTIFS(B:B,B2110,W:W,"나1")&gt;=4,30,IF(COUNTIFS(B:B,B2110,W:W,"나1")=3,26,IF(COUNTIFS(B:B,B2110,W:W,"나1")=2,22,IF(COUNTIFS(B:B,B2110,W:W,"나1")=1,18,0)))))+MIN(30,IF(COUNTIFS(B:B,B2110,W:W,"가2")=1,25,IF(COUNTIFS(B:B,B2110,W:W,"가2")&gt;=2,30,0))+IF(COUNTIFS(B:B,B2110,W:W,"나2")=3,30,IF(COUNTIFS(B:B,B2110,W:W,"나2")=2,25,IF(COUNTIFS(B:B,B2110,W:W,"나2")=1,20,0)))),"비해당분야")</f>
        <v>비해당분야</v>
      </c>
      <c r="Z2110" s="4" t="str">
        <f>IF(R2110="C",VLOOKUP(K2110,'[1]자격증 backdata'!A:F,6,0),"비해당분야")</f>
        <v>비해당분야</v>
      </c>
      <c r="AA2110" s="4" t="str">
        <f>IF(R2110="C",SUMIF(B:B,B2110,Z:Z),"비해당분야")</f>
        <v>비해당분야</v>
      </c>
      <c r="AB2110" s="4" t="str">
        <f>IF(R2110="C",SUM(Y2110,AA2110),"비해당분야")</f>
        <v>비해당분야</v>
      </c>
      <c r="AC2110" s="4">
        <f>IF(R2110="C",AB2110,X2110)</f>
        <v>10</v>
      </c>
      <c r="AD2110" s="4">
        <f>VLOOKUP(K2110,'[1]자격증 backdata'!A:D,4,0)</f>
        <v>0</v>
      </c>
      <c r="AE2110" s="4">
        <f>IF(_xlfn.MAXIFS(AD:AD,B:B,B2110)&gt;10,10,_xlfn.MAXIFS(AD:AD,B:B,B2110))</f>
        <v>5</v>
      </c>
      <c r="AG2110" s="5" t="str">
        <f>VLOOKUP(K2110,'[1]자격증 backdata'!A:C,3,0)</f>
        <v>K</v>
      </c>
      <c r="AH2110" s="5">
        <f>COUNTIFS($B:$B,$B2110,$AG:$AG,AH$1)</f>
        <v>0</v>
      </c>
      <c r="AI2110" s="5">
        <f>COUNTIFS($B:$B,$B2110,$AG:$AG,AI$1)</f>
        <v>0</v>
      </c>
      <c r="AJ2110" s="5">
        <f>COUNTIFS($B:$B,$B2110,$AG:$AG,AJ$1)</f>
        <v>0</v>
      </c>
      <c r="AK2110" s="5">
        <f>COUNTIFS($B:$B,$B2110,$AG:$AG,AK$1)</f>
        <v>0</v>
      </c>
      <c r="AL2110" s="5">
        <f>COUNTIFS($B:$B,$B2110,$AG:$AG,AL$1)</f>
        <v>0</v>
      </c>
      <c r="AM2110" s="5">
        <f>COUNTIFS($B:$B,$B2110,$AG:$AG,AM$1)</f>
        <v>0</v>
      </c>
      <c r="AN2110" s="5">
        <f>COUNTIFS($B:$B,$B2110,$AG:$AG,AN$1)</f>
        <v>1</v>
      </c>
      <c r="AO2110" s="5">
        <f>COUNTIFS($B:$B,$B2110,$AG:$AG,AO$1)</f>
        <v>0</v>
      </c>
      <c r="AP2110" s="5">
        <f>COUNTIFS($B:$B,$B2110,$AG:$AG,AP$1)</f>
        <v>0</v>
      </c>
      <c r="AQ2110" s="5">
        <f>COUNTIFS($B:$B,$B2110,$AG:$AG,AQ$1)</f>
        <v>0</v>
      </c>
      <c r="AR2110" s="5">
        <f>COUNTIFS($B:$B,$B2110,$AG:$AG,AR$1)</f>
        <v>1</v>
      </c>
      <c r="AS2110" s="5">
        <f>COUNTIFS($B:$B,$B2110,$AG:$AG,AS$1)</f>
        <v>0</v>
      </c>
      <c r="AT2110" s="5">
        <f>COUNTIFS($B:$B,$B2110,$AG:$AG,AT$1)</f>
        <v>0</v>
      </c>
      <c r="AU2110" s="5">
        <f>COUNTIFS($B:$B,$B2110,$AG:$AG,AU$1)</f>
        <v>0</v>
      </c>
    </row>
    <row r="2111" spans="1:47" ht="15" customHeight="1" x14ac:dyDescent="0.35">
      <c r="A2111" s="6">
        <f>IF(B2110=B2111,A2110,A2110+1)</f>
        <v>743</v>
      </c>
      <c r="B2111" s="6" t="s">
        <v>2344</v>
      </c>
      <c r="C2111" s="6" t="s">
        <v>2343</v>
      </c>
      <c r="D2111" s="6" t="s">
        <v>1789</v>
      </c>
      <c r="E2111" s="6" t="s">
        <v>1788</v>
      </c>
      <c r="F2111" s="4" t="s">
        <v>7</v>
      </c>
      <c r="G2111" s="4" t="s">
        <v>8</v>
      </c>
      <c r="H2111" s="4" t="s">
        <v>7</v>
      </c>
      <c r="I2111" s="4">
        <v>2</v>
      </c>
      <c r="J2111" s="4" t="s">
        <v>411</v>
      </c>
      <c r="K2111" s="4" t="s">
        <v>1953</v>
      </c>
      <c r="L2111" s="4" t="s">
        <v>55</v>
      </c>
      <c r="M2111" s="4" t="s">
        <v>2346</v>
      </c>
      <c r="N2111" s="4" t="s">
        <v>2345</v>
      </c>
      <c r="P2111" s="4" t="s">
        <v>1</v>
      </c>
      <c r="Q2111" s="4" t="s">
        <v>1475</v>
      </c>
      <c r="R2111" s="4" t="s">
        <v>1474</v>
      </c>
      <c r="S2111" s="5">
        <f>IF(P2111="심사불필요","-",VLOOKUP(K2111,'[1]자격증 backdata'!A:G,7,0))</f>
        <v>0</v>
      </c>
      <c r="T2111" s="5" t="str">
        <f>IF(S2111="-","-",IF(COUNTIFS(B:B,B2111,S:S,"필수")&gt;0,"자격요건충족","확인필요"))</f>
        <v>자격요건충족</v>
      </c>
      <c r="U2111" s="5"/>
      <c r="W2111" s="5">
        <f>IF(Q2111="4급","심사불필요",VLOOKUP(K2111,'[1]자격증 backdata'!A:B,2,0))</f>
        <v>4</v>
      </c>
      <c r="X2111" s="4">
        <f>IF(R2111="A", MIN(20, SUMIFS(W:W, B:B, B2111, R:R, "A")),IF(R2111="B", MIN(30, SUMIFS(W:W, B:B, B2111, R:R, "B")),"비해당분야"))</f>
        <v>10</v>
      </c>
      <c r="Y2111" s="4" t="str">
        <f>IF(R2111="C",MIN(30,IF(COUNTIFS(B:B,B2111,W:W,"가1")=1,25,IF(COUNTIFS(B:B,B2111,W:W,"가1")&gt;=2,30,0))+IF(COUNTIFS(B:B,B2111,W:W,"나1")&gt;=4,30,IF(COUNTIFS(B:B,B2111,W:W,"나1")=3,26,IF(COUNTIFS(B:B,B2111,W:W,"나1")=2,22,IF(COUNTIFS(B:B,B2111,W:W,"나1")=1,18,0)))))+MIN(30,IF(COUNTIFS(B:B,B2111,W:W,"가2")=1,25,IF(COUNTIFS(B:B,B2111,W:W,"가2")&gt;=2,30,0))+IF(COUNTIFS(B:B,B2111,W:W,"나2")=3,30,IF(COUNTIFS(B:B,B2111,W:W,"나2")=2,25,IF(COUNTIFS(B:B,B2111,W:W,"나2")=1,20,0)))),"비해당분야")</f>
        <v>비해당분야</v>
      </c>
      <c r="Z2111" s="4" t="str">
        <f>IF(R2111="C",VLOOKUP(K2111,'[1]자격증 backdata'!A:F,6,0),"비해당분야")</f>
        <v>비해당분야</v>
      </c>
      <c r="AA2111" s="4" t="str">
        <f>IF(R2111="C",SUMIF(B:B,B2111,Z:Z),"비해당분야")</f>
        <v>비해당분야</v>
      </c>
      <c r="AB2111" s="4" t="str">
        <f>IF(R2111="C",SUM(Y2111,AA2111),"비해당분야")</f>
        <v>비해당분야</v>
      </c>
      <c r="AC2111" s="4">
        <f>IF(R2111="C",AB2111,X2111)</f>
        <v>10</v>
      </c>
      <c r="AD2111" s="4">
        <f>VLOOKUP(K2111,'[1]자격증 backdata'!A:D,4,0)</f>
        <v>0</v>
      </c>
      <c r="AE2111" s="4">
        <f>IF(_xlfn.MAXIFS(AD:AD,B:B,B2111)&gt;10,10,_xlfn.MAXIFS(AD:AD,B:B,B2111))</f>
        <v>5</v>
      </c>
      <c r="AG2111" s="5" t="str">
        <f>VLOOKUP(K2111,'[1]자격증 backdata'!A:C,3,0)</f>
        <v>G</v>
      </c>
      <c r="AH2111" s="5">
        <f>COUNTIFS($B:$B,$B2111,$AG:$AG,AH$1)</f>
        <v>0</v>
      </c>
      <c r="AI2111" s="5">
        <f>COUNTIFS($B:$B,$B2111,$AG:$AG,AI$1)</f>
        <v>0</v>
      </c>
      <c r="AJ2111" s="5">
        <f>COUNTIFS($B:$B,$B2111,$AG:$AG,AJ$1)</f>
        <v>0</v>
      </c>
      <c r="AK2111" s="5">
        <f>COUNTIFS($B:$B,$B2111,$AG:$AG,AK$1)</f>
        <v>0</v>
      </c>
      <c r="AL2111" s="5">
        <f>COUNTIFS($B:$B,$B2111,$AG:$AG,AL$1)</f>
        <v>0</v>
      </c>
      <c r="AM2111" s="5">
        <f>COUNTIFS($B:$B,$B2111,$AG:$AG,AM$1)</f>
        <v>0</v>
      </c>
      <c r="AN2111" s="5">
        <f>COUNTIFS($B:$B,$B2111,$AG:$AG,AN$1)</f>
        <v>1</v>
      </c>
      <c r="AO2111" s="5">
        <f>COUNTIFS($B:$B,$B2111,$AG:$AG,AO$1)</f>
        <v>0</v>
      </c>
      <c r="AP2111" s="5">
        <f>COUNTIFS($B:$B,$B2111,$AG:$AG,AP$1)</f>
        <v>0</v>
      </c>
      <c r="AQ2111" s="5">
        <f>COUNTIFS($B:$B,$B2111,$AG:$AG,AQ$1)</f>
        <v>0</v>
      </c>
      <c r="AR2111" s="5">
        <f>COUNTIFS($B:$B,$B2111,$AG:$AG,AR$1)</f>
        <v>1</v>
      </c>
      <c r="AS2111" s="5">
        <f>COUNTIFS($B:$B,$B2111,$AG:$AG,AS$1)</f>
        <v>0</v>
      </c>
      <c r="AT2111" s="5">
        <f>COUNTIFS($B:$B,$B2111,$AG:$AG,AT$1)</f>
        <v>0</v>
      </c>
      <c r="AU2111" s="5">
        <f>COUNTIFS($B:$B,$B2111,$AG:$AG,AU$1)</f>
        <v>0</v>
      </c>
    </row>
    <row r="2112" spans="1:47" ht="15" customHeight="1" x14ac:dyDescent="0.35">
      <c r="A2112" s="6">
        <f>IF(B2111=B2112,A2111,A2111+1)</f>
        <v>743</v>
      </c>
      <c r="B2112" s="6" t="s">
        <v>2344</v>
      </c>
      <c r="C2112" s="6" t="s">
        <v>2343</v>
      </c>
      <c r="D2112" s="6" t="s">
        <v>1789</v>
      </c>
      <c r="E2112" s="6" t="s">
        <v>1788</v>
      </c>
      <c r="F2112" s="4" t="s">
        <v>7</v>
      </c>
      <c r="G2112" s="4" t="s">
        <v>8</v>
      </c>
      <c r="H2112" s="4" t="s">
        <v>7</v>
      </c>
      <c r="I2112" s="4">
        <v>3</v>
      </c>
      <c r="J2112" s="4" t="s">
        <v>69</v>
      </c>
      <c r="K2112" s="4" t="s">
        <v>1799</v>
      </c>
      <c r="L2112" s="4" t="s">
        <v>36</v>
      </c>
      <c r="M2112" s="4" t="s">
        <v>2342</v>
      </c>
      <c r="N2112" s="4" t="s">
        <v>1091</v>
      </c>
      <c r="P2112" s="4" t="s">
        <v>1</v>
      </c>
      <c r="Q2112" s="4" t="s">
        <v>1475</v>
      </c>
      <c r="R2112" s="4" t="s">
        <v>1474</v>
      </c>
      <c r="S2112" s="5">
        <f>IF(P2112="심사불필요","-",VLOOKUP(K2112,'[1]자격증 backdata'!A:G,7,0))</f>
        <v>0</v>
      </c>
      <c r="T2112" s="5" t="str">
        <f>IF(S2112="-","-",IF(COUNTIFS(B:B,B2112,S:S,"필수")&gt;0,"자격요건충족","확인필요"))</f>
        <v>자격요건충족</v>
      </c>
      <c r="U2112" s="5"/>
      <c r="W2112" s="5">
        <f>IF(Q2112="4급","심사불필요",VLOOKUP(K2112,'[1]자격증 backdata'!A:B,2,0))</f>
        <v>0</v>
      </c>
      <c r="X2112" s="4">
        <f>IF(R2112="A", MIN(20, SUMIFS(W:W, B:B, B2112, R:R, "A")),IF(R2112="B", MIN(30, SUMIFS(W:W, B:B, B2112, R:R, "B")),"비해당분야"))</f>
        <v>10</v>
      </c>
      <c r="Y2112" s="4" t="str">
        <f>IF(R2112="C",MIN(30,IF(COUNTIFS(B:B,B2112,W:W,"가1")=1,25,IF(COUNTIFS(B:B,B2112,W:W,"가1")&gt;=2,30,0))+IF(COUNTIFS(B:B,B2112,W:W,"나1")&gt;=4,30,IF(COUNTIFS(B:B,B2112,W:W,"나1")=3,26,IF(COUNTIFS(B:B,B2112,W:W,"나1")=2,22,IF(COUNTIFS(B:B,B2112,W:W,"나1")=1,18,0)))))+MIN(30,IF(COUNTIFS(B:B,B2112,W:W,"가2")=1,25,IF(COUNTIFS(B:B,B2112,W:W,"가2")&gt;=2,30,0))+IF(COUNTIFS(B:B,B2112,W:W,"나2")=3,30,IF(COUNTIFS(B:B,B2112,W:W,"나2")=2,25,IF(COUNTIFS(B:B,B2112,W:W,"나2")=1,20,0)))),"비해당분야")</f>
        <v>비해당분야</v>
      </c>
      <c r="Z2112" s="4" t="str">
        <f>IF(R2112="C",VLOOKUP(K2112,'[1]자격증 backdata'!A:F,6,0),"비해당분야")</f>
        <v>비해당분야</v>
      </c>
      <c r="AA2112" s="4" t="str">
        <f>IF(R2112="C",SUMIF(B:B,B2112,Z:Z),"비해당분야")</f>
        <v>비해당분야</v>
      </c>
      <c r="AB2112" s="4" t="str">
        <f>IF(R2112="C",SUM(Y2112,AA2112),"비해당분야")</f>
        <v>비해당분야</v>
      </c>
      <c r="AC2112" s="4">
        <f>IF(R2112="C",AB2112,X2112)</f>
        <v>10</v>
      </c>
      <c r="AD2112" s="4">
        <f>VLOOKUP(K2112,'[1]자격증 backdata'!A:D,4,0)</f>
        <v>5</v>
      </c>
      <c r="AE2112" s="4">
        <f>IF(_xlfn.MAXIFS(AD:AD,B:B,B2112)&gt;10,10,_xlfn.MAXIFS(AD:AD,B:B,B2112))</f>
        <v>5</v>
      </c>
      <c r="AG2112" s="5">
        <f>VLOOKUP(K2112,'[1]자격증 backdata'!A:C,3,0)</f>
        <v>0</v>
      </c>
      <c r="AH2112" s="5">
        <f>COUNTIFS($B:$B,$B2112,$AG:$AG,AH$1)</f>
        <v>0</v>
      </c>
      <c r="AI2112" s="5">
        <f>COUNTIFS($B:$B,$B2112,$AG:$AG,AI$1)</f>
        <v>0</v>
      </c>
      <c r="AJ2112" s="5">
        <f>COUNTIFS($B:$B,$B2112,$AG:$AG,AJ$1)</f>
        <v>0</v>
      </c>
      <c r="AK2112" s="5">
        <f>COUNTIFS($B:$B,$B2112,$AG:$AG,AK$1)</f>
        <v>0</v>
      </c>
      <c r="AL2112" s="5">
        <f>COUNTIFS($B:$B,$B2112,$AG:$AG,AL$1)</f>
        <v>0</v>
      </c>
      <c r="AM2112" s="5">
        <f>COUNTIFS($B:$B,$B2112,$AG:$AG,AM$1)</f>
        <v>0</v>
      </c>
      <c r="AN2112" s="5">
        <f>COUNTIFS($B:$B,$B2112,$AG:$AG,AN$1)</f>
        <v>1</v>
      </c>
      <c r="AO2112" s="5">
        <f>COUNTIFS($B:$B,$B2112,$AG:$AG,AO$1)</f>
        <v>0</v>
      </c>
      <c r="AP2112" s="5">
        <f>COUNTIFS($B:$B,$B2112,$AG:$AG,AP$1)</f>
        <v>0</v>
      </c>
      <c r="AQ2112" s="5">
        <f>COUNTIFS($B:$B,$B2112,$AG:$AG,AQ$1)</f>
        <v>0</v>
      </c>
      <c r="AR2112" s="5">
        <f>COUNTIFS($B:$B,$B2112,$AG:$AG,AR$1)</f>
        <v>1</v>
      </c>
      <c r="AS2112" s="5">
        <f>COUNTIFS($B:$B,$B2112,$AG:$AG,AS$1)</f>
        <v>0</v>
      </c>
      <c r="AT2112" s="5">
        <f>COUNTIFS($B:$B,$B2112,$AG:$AG,AT$1)</f>
        <v>0</v>
      </c>
      <c r="AU2112" s="5">
        <f>COUNTIFS($B:$B,$B2112,$AG:$AG,AU$1)</f>
        <v>0</v>
      </c>
    </row>
    <row r="2113" spans="1:47" ht="15" customHeight="1" x14ac:dyDescent="0.35">
      <c r="A2113" s="3">
        <f>IF(B2112=B2113,A2112,A2112+1)</f>
        <v>744</v>
      </c>
      <c r="B2113" s="3" t="s">
        <v>2339</v>
      </c>
      <c r="C2113" s="3" t="s">
        <v>2338</v>
      </c>
      <c r="D2113" s="3" t="s">
        <v>1789</v>
      </c>
      <c r="E2113" s="3" t="s">
        <v>1788</v>
      </c>
      <c r="F2113" s="4" t="s">
        <v>8</v>
      </c>
      <c r="G2113" s="4" t="s">
        <v>8</v>
      </c>
      <c r="H2113" s="4" t="s">
        <v>7</v>
      </c>
      <c r="I2113" s="3">
        <v>1</v>
      </c>
      <c r="J2113" s="3" t="s">
        <v>6</v>
      </c>
      <c r="K2113" s="3" t="s">
        <v>1787</v>
      </c>
      <c r="L2113" s="3" t="s">
        <v>4</v>
      </c>
      <c r="M2113" s="3" t="s">
        <v>2341</v>
      </c>
      <c r="N2113" s="3" t="s">
        <v>246</v>
      </c>
      <c r="P2113" s="3" t="s">
        <v>1</v>
      </c>
      <c r="Q2113" s="3" t="s">
        <v>1475</v>
      </c>
      <c r="R2113" s="3" t="s">
        <v>1474</v>
      </c>
      <c r="S2113" s="2" t="str">
        <f>IF(P2113="심사불필요","-",VLOOKUP(K2113,'[1]자격증 backdata'!A:G,7,0))</f>
        <v>필수</v>
      </c>
      <c r="T2113" s="2" t="str">
        <f>IF(S2113="-","-",IF(COUNTIFS(B:B,B2113,S:S,"필수")&gt;0,"자격요건충족","확인필요"))</f>
        <v>자격요건충족</v>
      </c>
      <c r="U2113" s="2"/>
      <c r="W2113" s="2">
        <f>IF(Q2113="4급","심사불필요",VLOOKUP(K2113,'[1]자격증 backdata'!A:B,2,0))</f>
        <v>6</v>
      </c>
      <c r="X2113" s="3">
        <f>IF(R2113="A", MIN(20, SUMIFS(W:W, B:B, B2113, R:R, "A")),IF(R2113="B", MIN(30, SUMIFS(W:W, B:B, B2113, R:R, "B")),"비해당분야"))</f>
        <v>12</v>
      </c>
      <c r="Y2113" s="3" t="str">
        <f>IF(R2113="C",MIN(30,IF(COUNTIFS(B:B,B2113,W:W,"가1")=1,25,IF(COUNTIFS(B:B,B2113,W:W,"가1")&gt;=2,30,0))+IF(COUNTIFS(B:B,B2113,W:W,"나1")&gt;=4,30,IF(COUNTIFS(B:B,B2113,W:W,"나1")=3,26,IF(COUNTIFS(B:B,B2113,W:W,"나1")=2,22,IF(COUNTIFS(B:B,B2113,W:W,"나1")=1,18,0)))))+MIN(30,IF(COUNTIFS(B:B,B2113,W:W,"가2")=1,25,IF(COUNTIFS(B:B,B2113,W:W,"가2")&gt;=2,30,0))+IF(COUNTIFS(B:B,B2113,W:W,"나2")=3,30,IF(COUNTIFS(B:B,B2113,W:W,"나2")=2,25,IF(COUNTIFS(B:B,B2113,W:W,"나2")=1,20,0)))),"비해당분야")</f>
        <v>비해당분야</v>
      </c>
      <c r="Z2113" s="3" t="str">
        <f>IF(R2113="C",VLOOKUP(K2113,'[1]자격증 backdata'!A:F,6,0),"비해당분야")</f>
        <v>비해당분야</v>
      </c>
      <c r="AA2113" s="3" t="str">
        <f>IF(R2113="C",SUMIF(B:B,B2113,Z:Z),"비해당분야")</f>
        <v>비해당분야</v>
      </c>
      <c r="AB2113" s="3" t="str">
        <f>IF(R2113="C",SUM(Y2113,AA2113),"비해당분야")</f>
        <v>비해당분야</v>
      </c>
      <c r="AC2113" s="3">
        <f>IF(R2113="C",AB2113,X2113)</f>
        <v>12</v>
      </c>
      <c r="AD2113" s="3">
        <f>VLOOKUP(K2113,'[1]자격증 backdata'!A:D,4,0)</f>
        <v>0</v>
      </c>
      <c r="AE2113" s="3">
        <f>IF(_xlfn.MAXIFS(AD:AD,B:B,B2113)&gt;10,10,_xlfn.MAXIFS(AD:AD,B:B,B2113))</f>
        <v>5</v>
      </c>
      <c r="AG2113" s="2" t="str">
        <f>VLOOKUP(K2113,'[1]자격증 backdata'!A:C,3,0)</f>
        <v>K</v>
      </c>
      <c r="AH2113" s="2">
        <f>COUNTIFS($B:$B,$B2113,$AG:$AG,AH$1)</f>
        <v>0</v>
      </c>
      <c r="AI2113" s="2">
        <f>COUNTIFS($B:$B,$B2113,$AG:$AG,AI$1)</f>
        <v>0</v>
      </c>
      <c r="AJ2113" s="2">
        <f>COUNTIFS($B:$B,$B2113,$AG:$AG,AJ$1)</f>
        <v>0</v>
      </c>
      <c r="AK2113" s="2">
        <f>COUNTIFS($B:$B,$B2113,$AG:$AG,AK$1)</f>
        <v>0</v>
      </c>
      <c r="AL2113" s="2">
        <f>COUNTIFS($B:$B,$B2113,$AG:$AG,AL$1)</f>
        <v>0</v>
      </c>
      <c r="AM2113" s="2">
        <f>COUNTIFS($B:$B,$B2113,$AG:$AG,AM$1)</f>
        <v>0</v>
      </c>
      <c r="AN2113" s="2">
        <f>COUNTIFS($B:$B,$B2113,$AG:$AG,AN$1)</f>
        <v>0</v>
      </c>
      <c r="AO2113" s="2">
        <f>COUNTIFS($B:$B,$B2113,$AG:$AG,AO$1)</f>
        <v>0</v>
      </c>
      <c r="AP2113" s="2">
        <f>COUNTIFS($B:$B,$B2113,$AG:$AG,AP$1)</f>
        <v>0</v>
      </c>
      <c r="AQ2113" s="2">
        <f>COUNTIFS($B:$B,$B2113,$AG:$AG,AQ$1)</f>
        <v>0</v>
      </c>
      <c r="AR2113" s="2">
        <f>COUNTIFS($B:$B,$B2113,$AG:$AG,AR$1)</f>
        <v>1</v>
      </c>
      <c r="AS2113" s="2">
        <f>COUNTIFS($B:$B,$B2113,$AG:$AG,AS$1)</f>
        <v>0</v>
      </c>
      <c r="AT2113" s="2">
        <f>COUNTIFS($B:$B,$B2113,$AG:$AG,AT$1)</f>
        <v>1</v>
      </c>
      <c r="AU2113" s="2">
        <f>COUNTIFS($B:$B,$B2113,$AG:$AG,AU$1)</f>
        <v>0</v>
      </c>
    </row>
    <row r="2114" spans="1:47" ht="15" customHeight="1" x14ac:dyDescent="0.35">
      <c r="A2114" s="7">
        <f>IF(B2113=B2114,A2113,A2113+1)</f>
        <v>744</v>
      </c>
      <c r="B2114" s="7" t="s">
        <v>2339</v>
      </c>
      <c r="C2114" s="7" t="s">
        <v>2338</v>
      </c>
      <c r="D2114" s="7" t="s">
        <v>1789</v>
      </c>
      <c r="E2114" s="7" t="s">
        <v>1788</v>
      </c>
      <c r="F2114" s="4" t="s">
        <v>7</v>
      </c>
      <c r="G2114" s="4" t="s">
        <v>8</v>
      </c>
      <c r="H2114" s="4" t="s">
        <v>7</v>
      </c>
      <c r="I2114" s="3">
        <v>2</v>
      </c>
      <c r="J2114" s="3" t="s">
        <v>106</v>
      </c>
      <c r="K2114" s="3" t="s">
        <v>1812</v>
      </c>
      <c r="L2114" s="3" t="s">
        <v>55</v>
      </c>
      <c r="M2114" s="3" t="s">
        <v>2340</v>
      </c>
      <c r="N2114" s="3" t="s">
        <v>1638</v>
      </c>
      <c r="P2114" s="3" t="s">
        <v>1</v>
      </c>
      <c r="Q2114" s="3" t="s">
        <v>1475</v>
      </c>
      <c r="R2114" s="3" t="s">
        <v>1474</v>
      </c>
      <c r="S2114" s="2">
        <f>IF(P2114="심사불필요","-",VLOOKUP(K2114,'[1]자격증 backdata'!A:G,7,0))</f>
        <v>0</v>
      </c>
      <c r="T2114" s="2" t="str">
        <f>IF(S2114="-","-",IF(COUNTIFS(B:B,B2114,S:S,"필수")&gt;0,"자격요건충족","확인필요"))</f>
        <v>자격요건충족</v>
      </c>
      <c r="U2114" s="2"/>
      <c r="W2114" s="2">
        <f>IF(Q2114="4급","심사불필요",VLOOKUP(K2114,'[1]자격증 backdata'!A:B,2,0))</f>
        <v>6</v>
      </c>
      <c r="X2114" s="3">
        <f>IF(R2114="A", MIN(20, SUMIFS(W:W, B:B, B2114, R:R, "A")),IF(R2114="B", MIN(30, SUMIFS(W:W, B:B, B2114, R:R, "B")),"비해당분야"))</f>
        <v>12</v>
      </c>
      <c r="Y2114" s="3" t="str">
        <f>IF(R2114="C",MIN(30,IF(COUNTIFS(B:B,B2114,W:W,"가1")=1,25,IF(COUNTIFS(B:B,B2114,W:W,"가1")&gt;=2,30,0))+IF(COUNTIFS(B:B,B2114,W:W,"나1")&gt;=4,30,IF(COUNTIFS(B:B,B2114,W:W,"나1")=3,26,IF(COUNTIFS(B:B,B2114,W:W,"나1")=2,22,IF(COUNTIFS(B:B,B2114,W:W,"나1")=1,18,0)))))+MIN(30,IF(COUNTIFS(B:B,B2114,W:W,"가2")=1,25,IF(COUNTIFS(B:B,B2114,W:W,"가2")&gt;=2,30,0))+IF(COUNTIFS(B:B,B2114,W:W,"나2")=3,30,IF(COUNTIFS(B:B,B2114,W:W,"나2")=2,25,IF(COUNTIFS(B:B,B2114,W:W,"나2")=1,20,0)))),"비해당분야")</f>
        <v>비해당분야</v>
      </c>
      <c r="Z2114" s="3" t="str">
        <f>IF(R2114="C",VLOOKUP(K2114,'[1]자격증 backdata'!A:F,6,0),"비해당분야")</f>
        <v>비해당분야</v>
      </c>
      <c r="AA2114" s="3" t="str">
        <f>IF(R2114="C",SUMIF(B:B,B2114,Z:Z),"비해당분야")</f>
        <v>비해당분야</v>
      </c>
      <c r="AB2114" s="3" t="str">
        <f>IF(R2114="C",SUM(Y2114,AA2114),"비해당분야")</f>
        <v>비해당분야</v>
      </c>
      <c r="AC2114" s="3">
        <f>IF(R2114="C",AB2114,X2114)</f>
        <v>12</v>
      </c>
      <c r="AD2114" s="3">
        <f>VLOOKUP(K2114,'[1]자격증 backdata'!A:D,4,0)</f>
        <v>0</v>
      </c>
      <c r="AE2114" s="3">
        <f>IF(_xlfn.MAXIFS(AD:AD,B:B,B2114)&gt;10,10,_xlfn.MAXIFS(AD:AD,B:B,B2114))</f>
        <v>5</v>
      </c>
      <c r="AG2114" s="2" t="str">
        <f>VLOOKUP(K2114,'[1]자격증 backdata'!A:C,3,0)</f>
        <v>M</v>
      </c>
      <c r="AH2114" s="2">
        <f>COUNTIFS($B:$B,$B2114,$AG:$AG,AH$1)</f>
        <v>0</v>
      </c>
      <c r="AI2114" s="2">
        <f>COUNTIFS($B:$B,$B2114,$AG:$AG,AI$1)</f>
        <v>0</v>
      </c>
      <c r="AJ2114" s="2">
        <f>COUNTIFS($B:$B,$B2114,$AG:$AG,AJ$1)</f>
        <v>0</v>
      </c>
      <c r="AK2114" s="2">
        <f>COUNTIFS($B:$B,$B2114,$AG:$AG,AK$1)</f>
        <v>0</v>
      </c>
      <c r="AL2114" s="2">
        <f>COUNTIFS($B:$B,$B2114,$AG:$AG,AL$1)</f>
        <v>0</v>
      </c>
      <c r="AM2114" s="2">
        <f>COUNTIFS($B:$B,$B2114,$AG:$AG,AM$1)</f>
        <v>0</v>
      </c>
      <c r="AN2114" s="2">
        <f>COUNTIFS($B:$B,$B2114,$AG:$AG,AN$1)</f>
        <v>0</v>
      </c>
      <c r="AO2114" s="2">
        <f>COUNTIFS($B:$B,$B2114,$AG:$AG,AO$1)</f>
        <v>0</v>
      </c>
      <c r="AP2114" s="2">
        <f>COUNTIFS($B:$B,$B2114,$AG:$AG,AP$1)</f>
        <v>0</v>
      </c>
      <c r="AQ2114" s="2">
        <f>COUNTIFS($B:$B,$B2114,$AG:$AG,AQ$1)</f>
        <v>0</v>
      </c>
      <c r="AR2114" s="2">
        <f>COUNTIFS($B:$B,$B2114,$AG:$AG,AR$1)</f>
        <v>1</v>
      </c>
      <c r="AS2114" s="2">
        <f>COUNTIFS($B:$B,$B2114,$AG:$AG,AS$1)</f>
        <v>0</v>
      </c>
      <c r="AT2114" s="2">
        <f>COUNTIFS($B:$B,$B2114,$AG:$AG,AT$1)</f>
        <v>1</v>
      </c>
      <c r="AU2114" s="2">
        <f>COUNTIFS($B:$B,$B2114,$AG:$AG,AU$1)</f>
        <v>0</v>
      </c>
    </row>
    <row r="2115" spans="1:47" ht="15" customHeight="1" x14ac:dyDescent="0.35">
      <c r="A2115" s="7">
        <f>IF(B2114=B2115,A2114,A2114+1)</f>
        <v>744</v>
      </c>
      <c r="B2115" s="7" t="s">
        <v>2339</v>
      </c>
      <c r="C2115" s="7" t="s">
        <v>2338</v>
      </c>
      <c r="D2115" s="7" t="s">
        <v>1789</v>
      </c>
      <c r="E2115" s="7" t="s">
        <v>1788</v>
      </c>
      <c r="F2115" s="4" t="s">
        <v>7</v>
      </c>
      <c r="G2115" s="4" t="s">
        <v>8</v>
      </c>
      <c r="H2115" s="4" t="s">
        <v>7</v>
      </c>
      <c r="I2115" s="3">
        <v>3</v>
      </c>
      <c r="J2115" s="3" t="s">
        <v>38</v>
      </c>
      <c r="K2115" s="3" t="s">
        <v>1802</v>
      </c>
      <c r="L2115" s="3" t="s">
        <v>36</v>
      </c>
      <c r="M2115" s="3" t="s">
        <v>2337</v>
      </c>
      <c r="N2115" s="3" t="s">
        <v>328</v>
      </c>
      <c r="P2115" s="3" t="s">
        <v>1</v>
      </c>
      <c r="Q2115" s="3" t="s">
        <v>1475</v>
      </c>
      <c r="R2115" s="3" t="s">
        <v>1474</v>
      </c>
      <c r="S2115" s="2">
        <f>IF(P2115="심사불필요","-",VLOOKUP(K2115,'[1]자격증 backdata'!A:G,7,0))</f>
        <v>0</v>
      </c>
      <c r="T2115" s="2" t="str">
        <f>IF(S2115="-","-",IF(COUNTIFS(B:B,B2115,S:S,"필수")&gt;0,"자격요건충족","확인필요"))</f>
        <v>자격요건충족</v>
      </c>
      <c r="U2115" s="2"/>
      <c r="W2115" s="2">
        <f>IF(Q2115="4급","심사불필요",VLOOKUP(K2115,'[1]자격증 backdata'!A:B,2,0))</f>
        <v>0</v>
      </c>
      <c r="X2115" s="3">
        <f>IF(R2115="A", MIN(20, SUMIFS(W:W, B:B, B2115, R:R, "A")),IF(R2115="B", MIN(30, SUMIFS(W:W, B:B, B2115, R:R, "B")),"비해당분야"))</f>
        <v>12</v>
      </c>
      <c r="Y2115" s="3" t="str">
        <f>IF(R2115="C",MIN(30,IF(COUNTIFS(B:B,B2115,W:W,"가1")=1,25,IF(COUNTIFS(B:B,B2115,W:W,"가1")&gt;=2,30,0))+IF(COUNTIFS(B:B,B2115,W:W,"나1")&gt;=4,30,IF(COUNTIFS(B:B,B2115,W:W,"나1")=3,26,IF(COUNTIFS(B:B,B2115,W:W,"나1")=2,22,IF(COUNTIFS(B:B,B2115,W:W,"나1")=1,18,0)))))+MIN(30,IF(COUNTIFS(B:B,B2115,W:W,"가2")=1,25,IF(COUNTIFS(B:B,B2115,W:W,"가2")&gt;=2,30,0))+IF(COUNTIFS(B:B,B2115,W:W,"나2")=3,30,IF(COUNTIFS(B:B,B2115,W:W,"나2")=2,25,IF(COUNTIFS(B:B,B2115,W:W,"나2")=1,20,0)))),"비해당분야")</f>
        <v>비해당분야</v>
      </c>
      <c r="Z2115" s="3" t="str">
        <f>IF(R2115="C",VLOOKUP(K2115,'[1]자격증 backdata'!A:F,6,0),"비해당분야")</f>
        <v>비해당분야</v>
      </c>
      <c r="AA2115" s="3" t="str">
        <f>IF(R2115="C",SUMIF(B:B,B2115,Z:Z),"비해당분야")</f>
        <v>비해당분야</v>
      </c>
      <c r="AB2115" s="3" t="str">
        <f>IF(R2115="C",SUM(Y2115,AA2115),"비해당분야")</f>
        <v>비해당분야</v>
      </c>
      <c r="AC2115" s="3">
        <f>IF(R2115="C",AB2115,X2115)</f>
        <v>12</v>
      </c>
      <c r="AD2115" s="3">
        <f>VLOOKUP(K2115,'[1]자격증 backdata'!A:D,4,0)</f>
        <v>5</v>
      </c>
      <c r="AE2115" s="3">
        <f>IF(_xlfn.MAXIFS(AD:AD,B:B,B2115)&gt;10,10,_xlfn.MAXIFS(AD:AD,B:B,B2115))</f>
        <v>5</v>
      </c>
      <c r="AG2115" s="2">
        <f>VLOOKUP(K2115,'[1]자격증 backdata'!A:C,3,0)</f>
        <v>0</v>
      </c>
      <c r="AH2115" s="2">
        <f>COUNTIFS($B:$B,$B2115,$AG:$AG,AH$1)</f>
        <v>0</v>
      </c>
      <c r="AI2115" s="2">
        <f>COUNTIFS($B:$B,$B2115,$AG:$AG,AI$1)</f>
        <v>0</v>
      </c>
      <c r="AJ2115" s="2">
        <f>COUNTIFS($B:$B,$B2115,$AG:$AG,AJ$1)</f>
        <v>0</v>
      </c>
      <c r="AK2115" s="2">
        <f>COUNTIFS($B:$B,$B2115,$AG:$AG,AK$1)</f>
        <v>0</v>
      </c>
      <c r="AL2115" s="2">
        <f>COUNTIFS($B:$B,$B2115,$AG:$AG,AL$1)</f>
        <v>0</v>
      </c>
      <c r="AM2115" s="2">
        <f>COUNTIFS($B:$B,$B2115,$AG:$AG,AM$1)</f>
        <v>0</v>
      </c>
      <c r="AN2115" s="2">
        <f>COUNTIFS($B:$B,$B2115,$AG:$AG,AN$1)</f>
        <v>0</v>
      </c>
      <c r="AO2115" s="2">
        <f>COUNTIFS($B:$B,$B2115,$AG:$AG,AO$1)</f>
        <v>0</v>
      </c>
      <c r="AP2115" s="2">
        <f>COUNTIFS($B:$B,$B2115,$AG:$AG,AP$1)</f>
        <v>0</v>
      </c>
      <c r="AQ2115" s="2">
        <f>COUNTIFS($B:$B,$B2115,$AG:$AG,AQ$1)</f>
        <v>0</v>
      </c>
      <c r="AR2115" s="2">
        <f>COUNTIFS($B:$B,$B2115,$AG:$AG,AR$1)</f>
        <v>1</v>
      </c>
      <c r="AS2115" s="2">
        <f>COUNTIFS($B:$B,$B2115,$AG:$AG,AS$1)</f>
        <v>0</v>
      </c>
      <c r="AT2115" s="2">
        <f>COUNTIFS($B:$B,$B2115,$AG:$AG,AT$1)</f>
        <v>1</v>
      </c>
      <c r="AU2115" s="2">
        <f>COUNTIFS($B:$B,$B2115,$AG:$AG,AU$1)</f>
        <v>0</v>
      </c>
    </row>
    <row r="2116" spans="1:47" ht="15" customHeight="1" x14ac:dyDescent="0.35">
      <c r="A2116" s="4">
        <f>IF(B2115=B2116,A2115,A2115+1)</f>
        <v>745</v>
      </c>
      <c r="B2116" s="4" t="s">
        <v>2334</v>
      </c>
      <c r="C2116" s="4" t="s">
        <v>2333</v>
      </c>
      <c r="D2116" s="4" t="s">
        <v>1789</v>
      </c>
      <c r="E2116" s="4" t="s">
        <v>1788</v>
      </c>
      <c r="F2116" s="4" t="s">
        <v>8</v>
      </c>
      <c r="G2116" s="4" t="s">
        <v>8</v>
      </c>
      <c r="H2116" s="4" t="s">
        <v>7</v>
      </c>
      <c r="I2116" s="4">
        <v>1</v>
      </c>
      <c r="J2116" s="4" t="s">
        <v>6</v>
      </c>
      <c r="K2116" s="4" t="s">
        <v>1787</v>
      </c>
      <c r="L2116" s="4" t="s">
        <v>4</v>
      </c>
      <c r="M2116" s="4" t="s">
        <v>2336</v>
      </c>
      <c r="N2116" s="4" t="s">
        <v>207</v>
      </c>
      <c r="P2116" s="4" t="s">
        <v>1</v>
      </c>
      <c r="Q2116" s="4" t="s">
        <v>1475</v>
      </c>
      <c r="R2116" s="4" t="s">
        <v>1474</v>
      </c>
      <c r="S2116" s="5" t="str">
        <f>IF(P2116="심사불필요","-",VLOOKUP(K2116,'[1]자격증 backdata'!A:G,7,0))</f>
        <v>필수</v>
      </c>
      <c r="T2116" s="5" t="str">
        <f>IF(S2116="-","-",IF(COUNTIFS(B:B,B2116,S:S,"필수")&gt;0,"자격요건충족","확인필요"))</f>
        <v>자격요건충족</v>
      </c>
      <c r="U2116" s="5"/>
      <c r="W2116" s="5">
        <f>IF(Q2116="4급","심사불필요",VLOOKUP(K2116,'[1]자격증 backdata'!A:B,2,0))</f>
        <v>6</v>
      </c>
      <c r="X2116" s="4">
        <f>IF(R2116="A", MIN(20, SUMIFS(W:W, B:B, B2116, R:R, "A")),IF(R2116="B", MIN(30, SUMIFS(W:W, B:B, B2116, R:R, "B")),"비해당분야"))</f>
        <v>12</v>
      </c>
      <c r="Y2116" s="4" t="str">
        <f>IF(R2116="C",MIN(30,IF(COUNTIFS(B:B,B2116,W:W,"가1")=1,25,IF(COUNTIFS(B:B,B2116,W:W,"가1")&gt;=2,30,0))+IF(COUNTIFS(B:B,B2116,W:W,"나1")&gt;=4,30,IF(COUNTIFS(B:B,B2116,W:W,"나1")=3,26,IF(COUNTIFS(B:B,B2116,W:W,"나1")=2,22,IF(COUNTIFS(B:B,B2116,W:W,"나1")=1,18,0)))))+MIN(30,IF(COUNTIFS(B:B,B2116,W:W,"가2")=1,25,IF(COUNTIFS(B:B,B2116,W:W,"가2")&gt;=2,30,0))+IF(COUNTIFS(B:B,B2116,W:W,"나2")=3,30,IF(COUNTIFS(B:B,B2116,W:W,"나2")=2,25,IF(COUNTIFS(B:B,B2116,W:W,"나2")=1,20,0)))),"비해당분야")</f>
        <v>비해당분야</v>
      </c>
      <c r="Z2116" s="4" t="str">
        <f>IF(R2116="C",VLOOKUP(K2116,'[1]자격증 backdata'!A:F,6,0),"비해당분야")</f>
        <v>비해당분야</v>
      </c>
      <c r="AA2116" s="4" t="str">
        <f>IF(R2116="C",SUMIF(B:B,B2116,Z:Z),"비해당분야")</f>
        <v>비해당분야</v>
      </c>
      <c r="AB2116" s="4" t="str">
        <f>IF(R2116="C",SUM(Y2116,AA2116),"비해당분야")</f>
        <v>비해당분야</v>
      </c>
      <c r="AC2116" s="4">
        <f>IF(R2116="C",AB2116,X2116)</f>
        <v>12</v>
      </c>
      <c r="AD2116" s="4">
        <f>VLOOKUP(K2116,'[1]자격증 backdata'!A:D,4,0)</f>
        <v>0</v>
      </c>
      <c r="AE2116" s="4">
        <f>IF(_xlfn.MAXIFS(AD:AD,B:B,B2116)&gt;10,10,_xlfn.MAXIFS(AD:AD,B:B,B2116))</f>
        <v>5</v>
      </c>
      <c r="AG2116" s="5" t="str">
        <f>VLOOKUP(K2116,'[1]자격증 backdata'!A:C,3,0)</f>
        <v>K</v>
      </c>
      <c r="AH2116" s="5">
        <f>COUNTIFS($B:$B,$B2116,$AG:$AG,AH$1)</f>
        <v>0</v>
      </c>
      <c r="AI2116" s="5">
        <f>COUNTIFS($B:$B,$B2116,$AG:$AG,AI$1)</f>
        <v>0</v>
      </c>
      <c r="AJ2116" s="5">
        <f>COUNTIFS($B:$B,$B2116,$AG:$AG,AJ$1)</f>
        <v>0</v>
      </c>
      <c r="AK2116" s="5">
        <f>COUNTIFS($B:$B,$B2116,$AG:$AG,AK$1)</f>
        <v>0</v>
      </c>
      <c r="AL2116" s="5">
        <f>COUNTIFS($B:$B,$B2116,$AG:$AG,AL$1)</f>
        <v>0</v>
      </c>
      <c r="AM2116" s="5">
        <f>COUNTIFS($B:$B,$B2116,$AG:$AG,AM$1)</f>
        <v>0</v>
      </c>
      <c r="AN2116" s="5">
        <f>COUNTIFS($B:$B,$B2116,$AG:$AG,AN$1)</f>
        <v>0</v>
      </c>
      <c r="AO2116" s="5">
        <f>COUNTIFS($B:$B,$B2116,$AG:$AG,AO$1)</f>
        <v>0</v>
      </c>
      <c r="AP2116" s="5">
        <f>COUNTIFS($B:$B,$B2116,$AG:$AG,AP$1)</f>
        <v>0</v>
      </c>
      <c r="AQ2116" s="5">
        <f>COUNTIFS($B:$B,$B2116,$AG:$AG,AQ$1)</f>
        <v>0</v>
      </c>
      <c r="AR2116" s="5">
        <f>COUNTIFS($B:$B,$B2116,$AG:$AG,AR$1)</f>
        <v>1</v>
      </c>
      <c r="AS2116" s="5">
        <f>COUNTIFS($B:$B,$B2116,$AG:$AG,AS$1)</f>
        <v>0</v>
      </c>
      <c r="AT2116" s="5">
        <f>COUNTIFS($B:$B,$B2116,$AG:$AG,AT$1)</f>
        <v>1</v>
      </c>
      <c r="AU2116" s="5">
        <f>COUNTIFS($B:$B,$B2116,$AG:$AG,AU$1)</f>
        <v>0</v>
      </c>
    </row>
    <row r="2117" spans="1:47" ht="15" customHeight="1" x14ac:dyDescent="0.35">
      <c r="A2117" s="6">
        <f>IF(B2116=B2117,A2116,A2116+1)</f>
        <v>745</v>
      </c>
      <c r="B2117" s="6" t="s">
        <v>2334</v>
      </c>
      <c r="C2117" s="6" t="s">
        <v>2333</v>
      </c>
      <c r="D2117" s="6" t="s">
        <v>1789</v>
      </c>
      <c r="E2117" s="6" t="s">
        <v>1788</v>
      </c>
      <c r="F2117" s="4" t="s">
        <v>7</v>
      </c>
      <c r="G2117" s="4" t="s">
        <v>8</v>
      </c>
      <c r="H2117" s="4" t="s">
        <v>7</v>
      </c>
      <c r="I2117" s="4">
        <v>2</v>
      </c>
      <c r="J2117" s="4" t="s">
        <v>69</v>
      </c>
      <c r="K2117" s="4" t="s">
        <v>1799</v>
      </c>
      <c r="L2117" s="4" t="s">
        <v>36</v>
      </c>
      <c r="M2117" s="4" t="s">
        <v>2335</v>
      </c>
      <c r="N2117" s="4" t="s">
        <v>173</v>
      </c>
      <c r="P2117" s="4" t="s">
        <v>1</v>
      </c>
      <c r="Q2117" s="4" t="s">
        <v>1475</v>
      </c>
      <c r="R2117" s="4" t="s">
        <v>1474</v>
      </c>
      <c r="S2117" s="5">
        <f>IF(P2117="심사불필요","-",VLOOKUP(K2117,'[1]자격증 backdata'!A:G,7,0))</f>
        <v>0</v>
      </c>
      <c r="T2117" s="5" t="str">
        <f>IF(S2117="-","-",IF(COUNTIFS(B:B,B2117,S:S,"필수")&gt;0,"자격요건충족","확인필요"))</f>
        <v>자격요건충족</v>
      </c>
      <c r="U2117" s="5"/>
      <c r="W2117" s="5">
        <f>IF(Q2117="4급","심사불필요",VLOOKUP(K2117,'[1]자격증 backdata'!A:B,2,0))</f>
        <v>0</v>
      </c>
      <c r="X2117" s="4">
        <f>IF(R2117="A", MIN(20, SUMIFS(W:W, B:B, B2117, R:R, "A")),IF(R2117="B", MIN(30, SUMIFS(W:W, B:B, B2117, R:R, "B")),"비해당분야"))</f>
        <v>12</v>
      </c>
      <c r="Y2117" s="4" t="str">
        <f>IF(R2117="C",MIN(30,IF(COUNTIFS(B:B,B2117,W:W,"가1")=1,25,IF(COUNTIFS(B:B,B2117,W:W,"가1")&gt;=2,30,0))+IF(COUNTIFS(B:B,B2117,W:W,"나1")&gt;=4,30,IF(COUNTIFS(B:B,B2117,W:W,"나1")=3,26,IF(COUNTIFS(B:B,B2117,W:W,"나1")=2,22,IF(COUNTIFS(B:B,B2117,W:W,"나1")=1,18,0)))))+MIN(30,IF(COUNTIFS(B:B,B2117,W:W,"가2")=1,25,IF(COUNTIFS(B:B,B2117,W:W,"가2")&gt;=2,30,0))+IF(COUNTIFS(B:B,B2117,W:W,"나2")=3,30,IF(COUNTIFS(B:B,B2117,W:W,"나2")=2,25,IF(COUNTIFS(B:B,B2117,W:W,"나2")=1,20,0)))),"비해당분야")</f>
        <v>비해당분야</v>
      </c>
      <c r="Z2117" s="4" t="str">
        <f>IF(R2117="C",VLOOKUP(K2117,'[1]자격증 backdata'!A:F,6,0),"비해당분야")</f>
        <v>비해당분야</v>
      </c>
      <c r="AA2117" s="4" t="str">
        <f>IF(R2117="C",SUMIF(B:B,B2117,Z:Z),"비해당분야")</f>
        <v>비해당분야</v>
      </c>
      <c r="AB2117" s="4" t="str">
        <f>IF(R2117="C",SUM(Y2117,AA2117),"비해당분야")</f>
        <v>비해당분야</v>
      </c>
      <c r="AC2117" s="4">
        <f>IF(R2117="C",AB2117,X2117)</f>
        <v>12</v>
      </c>
      <c r="AD2117" s="4">
        <f>VLOOKUP(K2117,'[1]자격증 backdata'!A:D,4,0)</f>
        <v>5</v>
      </c>
      <c r="AE2117" s="4">
        <f>IF(_xlfn.MAXIFS(AD:AD,B:B,B2117)&gt;10,10,_xlfn.MAXIFS(AD:AD,B:B,B2117))</f>
        <v>5</v>
      </c>
      <c r="AG2117" s="5">
        <f>VLOOKUP(K2117,'[1]자격증 backdata'!A:C,3,0)</f>
        <v>0</v>
      </c>
      <c r="AH2117" s="5">
        <f>COUNTIFS($B:$B,$B2117,$AG:$AG,AH$1)</f>
        <v>0</v>
      </c>
      <c r="AI2117" s="5">
        <f>COUNTIFS($B:$B,$B2117,$AG:$AG,AI$1)</f>
        <v>0</v>
      </c>
      <c r="AJ2117" s="5">
        <f>COUNTIFS($B:$B,$B2117,$AG:$AG,AJ$1)</f>
        <v>0</v>
      </c>
      <c r="AK2117" s="5">
        <f>COUNTIFS($B:$B,$B2117,$AG:$AG,AK$1)</f>
        <v>0</v>
      </c>
      <c r="AL2117" s="5">
        <f>COUNTIFS($B:$B,$B2117,$AG:$AG,AL$1)</f>
        <v>0</v>
      </c>
      <c r="AM2117" s="5">
        <f>COUNTIFS($B:$B,$B2117,$AG:$AG,AM$1)</f>
        <v>0</v>
      </c>
      <c r="AN2117" s="5">
        <f>COUNTIFS($B:$B,$B2117,$AG:$AG,AN$1)</f>
        <v>0</v>
      </c>
      <c r="AO2117" s="5">
        <f>COUNTIFS($B:$B,$B2117,$AG:$AG,AO$1)</f>
        <v>0</v>
      </c>
      <c r="AP2117" s="5">
        <f>COUNTIFS($B:$B,$B2117,$AG:$AG,AP$1)</f>
        <v>0</v>
      </c>
      <c r="AQ2117" s="5">
        <f>COUNTIFS($B:$B,$B2117,$AG:$AG,AQ$1)</f>
        <v>0</v>
      </c>
      <c r="AR2117" s="5">
        <f>COUNTIFS($B:$B,$B2117,$AG:$AG,AR$1)</f>
        <v>1</v>
      </c>
      <c r="AS2117" s="5">
        <f>COUNTIFS($B:$B,$B2117,$AG:$AG,AS$1)</f>
        <v>0</v>
      </c>
      <c r="AT2117" s="5">
        <f>COUNTIFS($B:$B,$B2117,$AG:$AG,AT$1)</f>
        <v>1</v>
      </c>
      <c r="AU2117" s="5">
        <f>COUNTIFS($B:$B,$B2117,$AG:$AG,AU$1)</f>
        <v>0</v>
      </c>
    </row>
    <row r="2118" spans="1:47" ht="15" customHeight="1" x14ac:dyDescent="0.35">
      <c r="A2118" s="6">
        <f>IF(B2117=B2118,A2117,A2117+1)</f>
        <v>745</v>
      </c>
      <c r="B2118" s="6" t="s">
        <v>2334</v>
      </c>
      <c r="C2118" s="6" t="s">
        <v>2333</v>
      </c>
      <c r="D2118" s="6" t="s">
        <v>1789</v>
      </c>
      <c r="E2118" s="6" t="s">
        <v>1788</v>
      </c>
      <c r="F2118" s="4" t="s">
        <v>7</v>
      </c>
      <c r="G2118" s="4" t="s">
        <v>8</v>
      </c>
      <c r="H2118" s="4" t="s">
        <v>7</v>
      </c>
      <c r="I2118" s="4">
        <v>3</v>
      </c>
      <c r="J2118" s="4" t="s">
        <v>106</v>
      </c>
      <c r="K2118" s="4" t="s">
        <v>1812</v>
      </c>
      <c r="L2118" s="4" t="s">
        <v>55</v>
      </c>
      <c r="M2118" s="4" t="s">
        <v>2332</v>
      </c>
      <c r="N2118" s="4" t="s">
        <v>2331</v>
      </c>
      <c r="P2118" s="4" t="s">
        <v>1</v>
      </c>
      <c r="Q2118" s="4" t="s">
        <v>1475</v>
      </c>
      <c r="R2118" s="4" t="s">
        <v>1474</v>
      </c>
      <c r="S2118" s="5">
        <f>IF(P2118="심사불필요","-",VLOOKUP(K2118,'[1]자격증 backdata'!A:G,7,0))</f>
        <v>0</v>
      </c>
      <c r="T2118" s="5" t="str">
        <f>IF(S2118="-","-",IF(COUNTIFS(B:B,B2118,S:S,"필수")&gt;0,"자격요건충족","확인필요"))</f>
        <v>자격요건충족</v>
      </c>
      <c r="U2118" s="5"/>
      <c r="W2118" s="5">
        <f>IF(Q2118="4급","심사불필요",VLOOKUP(K2118,'[1]자격증 backdata'!A:B,2,0))</f>
        <v>6</v>
      </c>
      <c r="X2118" s="4">
        <f>IF(R2118="A", MIN(20, SUMIFS(W:W, B:B, B2118, R:R, "A")),IF(R2118="B", MIN(30, SUMIFS(W:W, B:B, B2118, R:R, "B")),"비해당분야"))</f>
        <v>12</v>
      </c>
      <c r="Y2118" s="4" t="str">
        <f>IF(R2118="C",MIN(30,IF(COUNTIFS(B:B,B2118,W:W,"가1")=1,25,IF(COUNTIFS(B:B,B2118,W:W,"가1")&gt;=2,30,0))+IF(COUNTIFS(B:B,B2118,W:W,"나1")&gt;=4,30,IF(COUNTIFS(B:B,B2118,W:W,"나1")=3,26,IF(COUNTIFS(B:B,B2118,W:W,"나1")=2,22,IF(COUNTIFS(B:B,B2118,W:W,"나1")=1,18,0)))))+MIN(30,IF(COUNTIFS(B:B,B2118,W:W,"가2")=1,25,IF(COUNTIFS(B:B,B2118,W:W,"가2")&gt;=2,30,0))+IF(COUNTIFS(B:B,B2118,W:W,"나2")=3,30,IF(COUNTIFS(B:B,B2118,W:W,"나2")=2,25,IF(COUNTIFS(B:B,B2118,W:W,"나2")=1,20,0)))),"비해당분야")</f>
        <v>비해당분야</v>
      </c>
      <c r="Z2118" s="4" t="str">
        <f>IF(R2118="C",VLOOKUP(K2118,'[1]자격증 backdata'!A:F,6,0),"비해당분야")</f>
        <v>비해당분야</v>
      </c>
      <c r="AA2118" s="4" t="str">
        <f>IF(R2118="C",SUMIF(B:B,B2118,Z:Z),"비해당분야")</f>
        <v>비해당분야</v>
      </c>
      <c r="AB2118" s="4" t="str">
        <f>IF(R2118="C",SUM(Y2118,AA2118),"비해당분야")</f>
        <v>비해당분야</v>
      </c>
      <c r="AC2118" s="4">
        <f>IF(R2118="C",AB2118,X2118)</f>
        <v>12</v>
      </c>
      <c r="AD2118" s="4">
        <f>VLOOKUP(K2118,'[1]자격증 backdata'!A:D,4,0)</f>
        <v>0</v>
      </c>
      <c r="AE2118" s="4">
        <f>IF(_xlfn.MAXIFS(AD:AD,B:B,B2118)&gt;10,10,_xlfn.MAXIFS(AD:AD,B:B,B2118))</f>
        <v>5</v>
      </c>
      <c r="AG2118" s="5" t="str">
        <f>VLOOKUP(K2118,'[1]자격증 backdata'!A:C,3,0)</f>
        <v>M</v>
      </c>
      <c r="AH2118" s="5">
        <f>COUNTIFS($B:$B,$B2118,$AG:$AG,AH$1)</f>
        <v>0</v>
      </c>
      <c r="AI2118" s="5">
        <f>COUNTIFS($B:$B,$B2118,$AG:$AG,AI$1)</f>
        <v>0</v>
      </c>
      <c r="AJ2118" s="5">
        <f>COUNTIFS($B:$B,$B2118,$AG:$AG,AJ$1)</f>
        <v>0</v>
      </c>
      <c r="AK2118" s="5">
        <f>COUNTIFS($B:$B,$B2118,$AG:$AG,AK$1)</f>
        <v>0</v>
      </c>
      <c r="AL2118" s="5">
        <f>COUNTIFS($B:$B,$B2118,$AG:$AG,AL$1)</f>
        <v>0</v>
      </c>
      <c r="AM2118" s="5">
        <f>COUNTIFS($B:$B,$B2118,$AG:$AG,AM$1)</f>
        <v>0</v>
      </c>
      <c r="AN2118" s="5">
        <f>COUNTIFS($B:$B,$B2118,$AG:$AG,AN$1)</f>
        <v>0</v>
      </c>
      <c r="AO2118" s="5">
        <f>COUNTIFS($B:$B,$B2118,$AG:$AG,AO$1)</f>
        <v>0</v>
      </c>
      <c r="AP2118" s="5">
        <f>COUNTIFS($B:$B,$B2118,$AG:$AG,AP$1)</f>
        <v>0</v>
      </c>
      <c r="AQ2118" s="5">
        <f>COUNTIFS($B:$B,$B2118,$AG:$AG,AQ$1)</f>
        <v>0</v>
      </c>
      <c r="AR2118" s="5">
        <f>COUNTIFS($B:$B,$B2118,$AG:$AG,AR$1)</f>
        <v>1</v>
      </c>
      <c r="AS2118" s="5">
        <f>COUNTIFS($B:$B,$B2118,$AG:$AG,AS$1)</f>
        <v>0</v>
      </c>
      <c r="AT2118" s="5">
        <f>COUNTIFS($B:$B,$B2118,$AG:$AG,AT$1)</f>
        <v>1</v>
      </c>
      <c r="AU2118" s="5">
        <f>COUNTIFS($B:$B,$B2118,$AG:$AG,AU$1)</f>
        <v>0</v>
      </c>
    </row>
    <row r="2119" spans="1:47" ht="15" customHeight="1" x14ac:dyDescent="0.35">
      <c r="A2119" s="3">
        <f>IF(B2118=B2119,A2118,A2118+1)</f>
        <v>746</v>
      </c>
      <c r="B2119" s="3" t="s">
        <v>2329</v>
      </c>
      <c r="C2119" s="3" t="s">
        <v>2328</v>
      </c>
      <c r="D2119" s="3" t="s">
        <v>1789</v>
      </c>
      <c r="E2119" s="3" t="s">
        <v>1788</v>
      </c>
      <c r="F2119" s="4" t="s">
        <v>8</v>
      </c>
      <c r="G2119" s="4" t="s">
        <v>8</v>
      </c>
      <c r="H2119" s="4" t="s">
        <v>7</v>
      </c>
      <c r="I2119" s="3">
        <v>1</v>
      </c>
      <c r="J2119" s="3" t="s">
        <v>6</v>
      </c>
      <c r="K2119" s="3" t="s">
        <v>1787</v>
      </c>
      <c r="L2119" s="3" t="s">
        <v>4</v>
      </c>
      <c r="M2119" s="3" t="s">
        <v>2330</v>
      </c>
      <c r="N2119" s="3" t="s">
        <v>207</v>
      </c>
      <c r="P2119" s="3" t="s">
        <v>1</v>
      </c>
      <c r="Q2119" s="3" t="s">
        <v>1475</v>
      </c>
      <c r="R2119" s="3" t="s">
        <v>1474</v>
      </c>
      <c r="S2119" s="2" t="str">
        <f>IF(P2119="심사불필요","-",VLOOKUP(K2119,'[1]자격증 backdata'!A:G,7,0))</f>
        <v>필수</v>
      </c>
      <c r="T2119" s="2" t="str">
        <f>IF(S2119="-","-",IF(COUNTIFS(B:B,B2119,S:S,"필수")&gt;0,"자격요건충족","확인필요"))</f>
        <v>자격요건충족</v>
      </c>
      <c r="U2119" s="2"/>
      <c r="W2119" s="2">
        <f>IF(Q2119="4급","심사불필요",VLOOKUP(K2119,'[1]자격증 backdata'!A:B,2,0))</f>
        <v>6</v>
      </c>
      <c r="X2119" s="3">
        <f>IF(R2119="A", MIN(20, SUMIFS(W:W, B:B, B2119, R:R, "A")),IF(R2119="B", MIN(30, SUMIFS(W:W, B:B, B2119, R:R, "B")),"비해당분야"))</f>
        <v>12</v>
      </c>
      <c r="Y2119" s="3" t="str">
        <f>IF(R2119="C",MIN(30,IF(COUNTIFS(B:B,B2119,W:W,"가1")=1,25,IF(COUNTIFS(B:B,B2119,W:W,"가1")&gt;=2,30,0))+IF(COUNTIFS(B:B,B2119,W:W,"나1")&gt;=4,30,IF(COUNTIFS(B:B,B2119,W:W,"나1")=3,26,IF(COUNTIFS(B:B,B2119,W:W,"나1")=2,22,IF(COUNTIFS(B:B,B2119,W:W,"나1")=1,18,0)))))+MIN(30,IF(COUNTIFS(B:B,B2119,W:W,"가2")=1,25,IF(COUNTIFS(B:B,B2119,W:W,"가2")&gt;=2,30,0))+IF(COUNTIFS(B:B,B2119,W:W,"나2")=3,30,IF(COUNTIFS(B:B,B2119,W:W,"나2")=2,25,IF(COUNTIFS(B:B,B2119,W:W,"나2")=1,20,0)))),"비해당분야")</f>
        <v>비해당분야</v>
      </c>
      <c r="Z2119" s="3" t="str">
        <f>IF(R2119="C",VLOOKUP(K2119,'[1]자격증 backdata'!A:F,6,0),"비해당분야")</f>
        <v>비해당분야</v>
      </c>
      <c r="AA2119" s="3" t="str">
        <f>IF(R2119="C",SUMIF(B:B,B2119,Z:Z),"비해당분야")</f>
        <v>비해당분야</v>
      </c>
      <c r="AB2119" s="3" t="str">
        <f>IF(R2119="C",SUM(Y2119,AA2119),"비해당분야")</f>
        <v>비해당분야</v>
      </c>
      <c r="AC2119" s="3">
        <f>IF(R2119="C",AB2119,X2119)</f>
        <v>12</v>
      </c>
      <c r="AD2119" s="3">
        <f>VLOOKUP(K2119,'[1]자격증 backdata'!A:D,4,0)</f>
        <v>0</v>
      </c>
      <c r="AE2119" s="3">
        <f>IF(_xlfn.MAXIFS(AD:AD,B:B,B2119)&gt;10,10,_xlfn.MAXIFS(AD:AD,B:B,B2119))</f>
        <v>0</v>
      </c>
      <c r="AG2119" s="2" t="str">
        <f>VLOOKUP(K2119,'[1]자격증 backdata'!A:C,3,0)</f>
        <v>K</v>
      </c>
      <c r="AH2119" s="2">
        <f>COUNTIFS($B:$B,$B2119,$AG:$AG,AH$1)</f>
        <v>0</v>
      </c>
      <c r="AI2119" s="2">
        <f>COUNTIFS($B:$B,$B2119,$AG:$AG,AI$1)</f>
        <v>0</v>
      </c>
      <c r="AJ2119" s="2">
        <f>COUNTIFS($B:$B,$B2119,$AG:$AG,AJ$1)</f>
        <v>0</v>
      </c>
      <c r="AK2119" s="2">
        <f>COUNTIFS($B:$B,$B2119,$AG:$AG,AK$1)</f>
        <v>0</v>
      </c>
      <c r="AL2119" s="2">
        <f>COUNTIFS($B:$B,$B2119,$AG:$AG,AL$1)</f>
        <v>0</v>
      </c>
      <c r="AM2119" s="2">
        <f>COUNTIFS($B:$B,$B2119,$AG:$AG,AM$1)</f>
        <v>0</v>
      </c>
      <c r="AN2119" s="2">
        <f>COUNTIFS($B:$B,$B2119,$AG:$AG,AN$1)</f>
        <v>0</v>
      </c>
      <c r="AO2119" s="2">
        <f>COUNTIFS($B:$B,$B2119,$AG:$AG,AO$1)</f>
        <v>0</v>
      </c>
      <c r="AP2119" s="2">
        <f>COUNTIFS($B:$B,$B2119,$AG:$AG,AP$1)</f>
        <v>0</v>
      </c>
      <c r="AQ2119" s="2">
        <f>COUNTIFS($B:$B,$B2119,$AG:$AG,AQ$1)</f>
        <v>0</v>
      </c>
      <c r="AR2119" s="2">
        <f>COUNTIFS($B:$B,$B2119,$AG:$AG,AR$1)</f>
        <v>1</v>
      </c>
      <c r="AS2119" s="2">
        <f>COUNTIFS($B:$B,$B2119,$AG:$AG,AS$1)</f>
        <v>0</v>
      </c>
      <c r="AT2119" s="2">
        <f>COUNTIFS($B:$B,$B2119,$AG:$AG,AT$1)</f>
        <v>1</v>
      </c>
      <c r="AU2119" s="2">
        <f>COUNTIFS($B:$B,$B2119,$AG:$AG,AU$1)</f>
        <v>0</v>
      </c>
    </row>
    <row r="2120" spans="1:47" ht="15" customHeight="1" x14ac:dyDescent="0.35">
      <c r="A2120" s="7">
        <f>IF(B2119=B2120,A2119,A2119+1)</f>
        <v>746</v>
      </c>
      <c r="B2120" s="7" t="s">
        <v>2329</v>
      </c>
      <c r="C2120" s="7" t="s">
        <v>2328</v>
      </c>
      <c r="D2120" s="7" t="s">
        <v>1789</v>
      </c>
      <c r="E2120" s="7" t="s">
        <v>1788</v>
      </c>
      <c r="F2120" s="4" t="s">
        <v>7</v>
      </c>
      <c r="G2120" s="4" t="s">
        <v>8</v>
      </c>
      <c r="H2120" s="4" t="s">
        <v>7</v>
      </c>
      <c r="I2120" s="3">
        <v>2</v>
      </c>
      <c r="J2120" s="3" t="s">
        <v>106</v>
      </c>
      <c r="K2120" s="3" t="s">
        <v>1812</v>
      </c>
      <c r="L2120" s="3" t="s">
        <v>55</v>
      </c>
      <c r="M2120" s="3" t="s">
        <v>2327</v>
      </c>
      <c r="N2120" s="3" t="s">
        <v>1619</v>
      </c>
      <c r="P2120" s="3" t="s">
        <v>1</v>
      </c>
      <c r="Q2120" s="3" t="s">
        <v>1475</v>
      </c>
      <c r="R2120" s="3" t="s">
        <v>1474</v>
      </c>
      <c r="S2120" s="2">
        <f>IF(P2120="심사불필요","-",VLOOKUP(K2120,'[1]자격증 backdata'!A:G,7,0))</f>
        <v>0</v>
      </c>
      <c r="T2120" s="2" t="str">
        <f>IF(S2120="-","-",IF(COUNTIFS(B:B,B2120,S:S,"필수")&gt;0,"자격요건충족","확인필요"))</f>
        <v>자격요건충족</v>
      </c>
      <c r="U2120" s="2"/>
      <c r="W2120" s="2">
        <f>IF(Q2120="4급","심사불필요",VLOOKUP(K2120,'[1]자격증 backdata'!A:B,2,0))</f>
        <v>6</v>
      </c>
      <c r="X2120" s="3">
        <f>IF(R2120="A", MIN(20, SUMIFS(W:W, B:B, B2120, R:R, "A")),IF(R2120="B", MIN(30, SUMIFS(W:W, B:B, B2120, R:R, "B")),"비해당분야"))</f>
        <v>12</v>
      </c>
      <c r="Y2120" s="3" t="str">
        <f>IF(R2120="C",MIN(30,IF(COUNTIFS(B:B,B2120,W:W,"가1")=1,25,IF(COUNTIFS(B:B,B2120,W:W,"가1")&gt;=2,30,0))+IF(COUNTIFS(B:B,B2120,W:W,"나1")&gt;=4,30,IF(COUNTIFS(B:B,B2120,W:W,"나1")=3,26,IF(COUNTIFS(B:B,B2120,W:W,"나1")=2,22,IF(COUNTIFS(B:B,B2120,W:W,"나1")=1,18,0)))))+MIN(30,IF(COUNTIFS(B:B,B2120,W:W,"가2")=1,25,IF(COUNTIFS(B:B,B2120,W:W,"가2")&gt;=2,30,0))+IF(COUNTIFS(B:B,B2120,W:W,"나2")=3,30,IF(COUNTIFS(B:B,B2120,W:W,"나2")=2,25,IF(COUNTIFS(B:B,B2120,W:W,"나2")=1,20,0)))),"비해당분야")</f>
        <v>비해당분야</v>
      </c>
      <c r="Z2120" s="3" t="str">
        <f>IF(R2120="C",VLOOKUP(K2120,'[1]자격증 backdata'!A:F,6,0),"비해당분야")</f>
        <v>비해당분야</v>
      </c>
      <c r="AA2120" s="3" t="str">
        <f>IF(R2120="C",SUMIF(B:B,B2120,Z:Z),"비해당분야")</f>
        <v>비해당분야</v>
      </c>
      <c r="AB2120" s="3" t="str">
        <f>IF(R2120="C",SUM(Y2120,AA2120),"비해당분야")</f>
        <v>비해당분야</v>
      </c>
      <c r="AC2120" s="3">
        <f>IF(R2120="C",AB2120,X2120)</f>
        <v>12</v>
      </c>
      <c r="AD2120" s="3">
        <f>VLOOKUP(K2120,'[1]자격증 backdata'!A:D,4,0)</f>
        <v>0</v>
      </c>
      <c r="AE2120" s="3">
        <f>IF(_xlfn.MAXIFS(AD:AD,B:B,B2120)&gt;10,10,_xlfn.MAXIFS(AD:AD,B:B,B2120))</f>
        <v>0</v>
      </c>
      <c r="AG2120" s="2" t="str">
        <f>VLOOKUP(K2120,'[1]자격증 backdata'!A:C,3,0)</f>
        <v>M</v>
      </c>
      <c r="AH2120" s="2">
        <f>COUNTIFS($B:$B,$B2120,$AG:$AG,AH$1)</f>
        <v>0</v>
      </c>
      <c r="AI2120" s="2">
        <f>COUNTIFS($B:$B,$B2120,$AG:$AG,AI$1)</f>
        <v>0</v>
      </c>
      <c r="AJ2120" s="2">
        <f>COUNTIFS($B:$B,$B2120,$AG:$AG,AJ$1)</f>
        <v>0</v>
      </c>
      <c r="AK2120" s="2">
        <f>COUNTIFS($B:$B,$B2120,$AG:$AG,AK$1)</f>
        <v>0</v>
      </c>
      <c r="AL2120" s="2">
        <f>COUNTIFS($B:$B,$B2120,$AG:$AG,AL$1)</f>
        <v>0</v>
      </c>
      <c r="AM2120" s="2">
        <f>COUNTIFS($B:$B,$B2120,$AG:$AG,AM$1)</f>
        <v>0</v>
      </c>
      <c r="AN2120" s="2">
        <f>COUNTIFS($B:$B,$B2120,$AG:$AG,AN$1)</f>
        <v>0</v>
      </c>
      <c r="AO2120" s="2">
        <f>COUNTIFS($B:$B,$B2120,$AG:$AG,AO$1)</f>
        <v>0</v>
      </c>
      <c r="AP2120" s="2">
        <f>COUNTIFS($B:$B,$B2120,$AG:$AG,AP$1)</f>
        <v>0</v>
      </c>
      <c r="AQ2120" s="2">
        <f>COUNTIFS($B:$B,$B2120,$AG:$AG,AQ$1)</f>
        <v>0</v>
      </c>
      <c r="AR2120" s="2">
        <f>COUNTIFS($B:$B,$B2120,$AG:$AG,AR$1)</f>
        <v>1</v>
      </c>
      <c r="AS2120" s="2">
        <f>COUNTIFS($B:$B,$B2120,$AG:$AG,AS$1)</f>
        <v>0</v>
      </c>
      <c r="AT2120" s="2">
        <f>COUNTIFS($B:$B,$B2120,$AG:$AG,AT$1)</f>
        <v>1</v>
      </c>
      <c r="AU2120" s="2">
        <f>COUNTIFS($B:$B,$B2120,$AG:$AG,AU$1)</f>
        <v>0</v>
      </c>
    </row>
    <row r="2121" spans="1:47" ht="15" customHeight="1" x14ac:dyDescent="0.35">
      <c r="A2121" s="4">
        <f>IF(B2120=B2121,A2120,A2120+1)</f>
        <v>747</v>
      </c>
      <c r="B2121" s="4" t="s">
        <v>2325</v>
      </c>
      <c r="C2121" s="4" t="s">
        <v>2324</v>
      </c>
      <c r="D2121" s="4" t="s">
        <v>1789</v>
      </c>
      <c r="E2121" s="4" t="s">
        <v>1788</v>
      </c>
      <c r="F2121" s="4" t="s">
        <v>8</v>
      </c>
      <c r="G2121" s="4" t="s">
        <v>8</v>
      </c>
      <c r="H2121" s="4" t="s">
        <v>7</v>
      </c>
      <c r="I2121" s="4">
        <v>1</v>
      </c>
      <c r="J2121" s="4" t="s">
        <v>6</v>
      </c>
      <c r="K2121" s="4" t="s">
        <v>1787</v>
      </c>
      <c r="L2121" s="4" t="s">
        <v>4</v>
      </c>
      <c r="M2121" s="4" t="s">
        <v>2326</v>
      </c>
      <c r="N2121" s="4" t="s">
        <v>246</v>
      </c>
      <c r="P2121" s="4" t="s">
        <v>1</v>
      </c>
      <c r="Q2121" s="4" t="s">
        <v>1475</v>
      </c>
      <c r="R2121" s="4" t="s">
        <v>1474</v>
      </c>
      <c r="S2121" s="5" t="str">
        <f>IF(P2121="심사불필요","-",VLOOKUP(K2121,'[1]자격증 backdata'!A:G,7,0))</f>
        <v>필수</v>
      </c>
      <c r="T2121" s="5" t="str">
        <f>IF(S2121="-","-",IF(COUNTIFS(B:B,B2121,S:S,"필수")&gt;0,"자격요건충족","확인필요"))</f>
        <v>자격요건충족</v>
      </c>
      <c r="U2121" s="5"/>
      <c r="W2121" s="5">
        <f>IF(Q2121="4급","심사불필요",VLOOKUP(K2121,'[1]자격증 backdata'!A:B,2,0))</f>
        <v>6</v>
      </c>
      <c r="X2121" s="4">
        <f>IF(R2121="A", MIN(20, SUMIFS(W:W, B:B, B2121, R:R, "A")),IF(R2121="B", MIN(30, SUMIFS(W:W, B:B, B2121, R:R, "B")),"비해당분야"))</f>
        <v>12</v>
      </c>
      <c r="Y2121" s="4" t="str">
        <f>IF(R2121="C",MIN(30,IF(COUNTIFS(B:B,B2121,W:W,"가1")=1,25,IF(COUNTIFS(B:B,B2121,W:W,"가1")&gt;=2,30,0))+IF(COUNTIFS(B:B,B2121,W:W,"나1")&gt;=4,30,IF(COUNTIFS(B:B,B2121,W:W,"나1")=3,26,IF(COUNTIFS(B:B,B2121,W:W,"나1")=2,22,IF(COUNTIFS(B:B,B2121,W:W,"나1")=1,18,0)))))+MIN(30,IF(COUNTIFS(B:B,B2121,W:W,"가2")=1,25,IF(COUNTIFS(B:B,B2121,W:W,"가2")&gt;=2,30,0))+IF(COUNTIFS(B:B,B2121,W:W,"나2")=3,30,IF(COUNTIFS(B:B,B2121,W:W,"나2")=2,25,IF(COUNTIFS(B:B,B2121,W:W,"나2")=1,20,0)))),"비해당분야")</f>
        <v>비해당분야</v>
      </c>
      <c r="Z2121" s="4" t="str">
        <f>IF(R2121="C",VLOOKUP(K2121,'[1]자격증 backdata'!A:F,6,0),"비해당분야")</f>
        <v>비해당분야</v>
      </c>
      <c r="AA2121" s="4" t="str">
        <f>IF(R2121="C",SUMIF(B:B,B2121,Z:Z),"비해당분야")</f>
        <v>비해당분야</v>
      </c>
      <c r="AB2121" s="4" t="str">
        <f>IF(R2121="C",SUM(Y2121,AA2121),"비해당분야")</f>
        <v>비해당분야</v>
      </c>
      <c r="AC2121" s="4">
        <f>IF(R2121="C",AB2121,X2121)</f>
        <v>12</v>
      </c>
      <c r="AD2121" s="4">
        <f>VLOOKUP(K2121,'[1]자격증 backdata'!A:D,4,0)</f>
        <v>0</v>
      </c>
      <c r="AE2121" s="4">
        <f>IF(_xlfn.MAXIFS(AD:AD,B:B,B2121)&gt;10,10,_xlfn.MAXIFS(AD:AD,B:B,B2121))</f>
        <v>0</v>
      </c>
      <c r="AG2121" s="5" t="str">
        <f>VLOOKUP(K2121,'[1]자격증 backdata'!A:C,3,0)</f>
        <v>K</v>
      </c>
      <c r="AH2121" s="5">
        <f>COUNTIFS($B:$B,$B2121,$AG:$AG,AH$1)</f>
        <v>0</v>
      </c>
      <c r="AI2121" s="5">
        <f>COUNTIFS($B:$B,$B2121,$AG:$AG,AI$1)</f>
        <v>0</v>
      </c>
      <c r="AJ2121" s="5">
        <f>COUNTIFS($B:$B,$B2121,$AG:$AG,AJ$1)</f>
        <v>0</v>
      </c>
      <c r="AK2121" s="5">
        <f>COUNTIFS($B:$B,$B2121,$AG:$AG,AK$1)</f>
        <v>0</v>
      </c>
      <c r="AL2121" s="5">
        <f>COUNTIFS($B:$B,$B2121,$AG:$AG,AL$1)</f>
        <v>0</v>
      </c>
      <c r="AM2121" s="5">
        <f>COUNTIFS($B:$B,$B2121,$AG:$AG,AM$1)</f>
        <v>0</v>
      </c>
      <c r="AN2121" s="5">
        <f>COUNTIFS($B:$B,$B2121,$AG:$AG,AN$1)</f>
        <v>0</v>
      </c>
      <c r="AO2121" s="5">
        <f>COUNTIFS($B:$B,$B2121,$AG:$AG,AO$1)</f>
        <v>0</v>
      </c>
      <c r="AP2121" s="5">
        <f>COUNTIFS($B:$B,$B2121,$AG:$AG,AP$1)</f>
        <v>0</v>
      </c>
      <c r="AQ2121" s="5">
        <f>COUNTIFS($B:$B,$B2121,$AG:$AG,AQ$1)</f>
        <v>0</v>
      </c>
      <c r="AR2121" s="5">
        <f>COUNTIFS($B:$B,$B2121,$AG:$AG,AR$1)</f>
        <v>1</v>
      </c>
      <c r="AS2121" s="5">
        <f>COUNTIFS($B:$B,$B2121,$AG:$AG,AS$1)</f>
        <v>0</v>
      </c>
      <c r="AT2121" s="5">
        <f>COUNTIFS($B:$B,$B2121,$AG:$AG,AT$1)</f>
        <v>1</v>
      </c>
      <c r="AU2121" s="5">
        <f>COUNTIFS($B:$B,$B2121,$AG:$AG,AU$1)</f>
        <v>0</v>
      </c>
    </row>
    <row r="2122" spans="1:47" ht="15" customHeight="1" x14ac:dyDescent="0.35">
      <c r="A2122" s="6">
        <f>IF(B2121=B2122,A2121,A2121+1)</f>
        <v>747</v>
      </c>
      <c r="B2122" s="6" t="s">
        <v>2325</v>
      </c>
      <c r="C2122" s="6" t="s">
        <v>2324</v>
      </c>
      <c r="D2122" s="6" t="s">
        <v>1789</v>
      </c>
      <c r="E2122" s="6" t="s">
        <v>1788</v>
      </c>
      <c r="F2122" s="4" t="s">
        <v>7</v>
      </c>
      <c r="G2122" s="4" t="s">
        <v>8</v>
      </c>
      <c r="H2122" s="4" t="s">
        <v>7</v>
      </c>
      <c r="I2122" s="4">
        <v>2</v>
      </c>
      <c r="J2122" s="4" t="s">
        <v>106</v>
      </c>
      <c r="K2122" s="4" t="s">
        <v>1812</v>
      </c>
      <c r="L2122" s="4" t="s">
        <v>55</v>
      </c>
      <c r="M2122" s="4" t="s">
        <v>2323</v>
      </c>
      <c r="N2122" s="4" t="s">
        <v>388</v>
      </c>
      <c r="P2122" s="4" t="s">
        <v>1</v>
      </c>
      <c r="Q2122" s="4" t="s">
        <v>1475</v>
      </c>
      <c r="R2122" s="4" t="s">
        <v>1474</v>
      </c>
      <c r="S2122" s="5">
        <f>IF(P2122="심사불필요","-",VLOOKUP(K2122,'[1]자격증 backdata'!A:G,7,0))</f>
        <v>0</v>
      </c>
      <c r="T2122" s="5" t="str">
        <f>IF(S2122="-","-",IF(COUNTIFS(B:B,B2122,S:S,"필수")&gt;0,"자격요건충족","확인필요"))</f>
        <v>자격요건충족</v>
      </c>
      <c r="U2122" s="5"/>
      <c r="W2122" s="5">
        <f>IF(Q2122="4급","심사불필요",VLOOKUP(K2122,'[1]자격증 backdata'!A:B,2,0))</f>
        <v>6</v>
      </c>
      <c r="X2122" s="4">
        <f>IF(R2122="A", MIN(20, SUMIFS(W:W, B:B, B2122, R:R, "A")),IF(R2122="B", MIN(30, SUMIFS(W:W, B:B, B2122, R:R, "B")),"비해당분야"))</f>
        <v>12</v>
      </c>
      <c r="Y2122" s="4" t="str">
        <f>IF(R2122="C",MIN(30,IF(COUNTIFS(B:B,B2122,W:W,"가1")=1,25,IF(COUNTIFS(B:B,B2122,W:W,"가1")&gt;=2,30,0))+IF(COUNTIFS(B:B,B2122,W:W,"나1")&gt;=4,30,IF(COUNTIFS(B:B,B2122,W:W,"나1")=3,26,IF(COUNTIFS(B:B,B2122,W:W,"나1")=2,22,IF(COUNTIFS(B:B,B2122,W:W,"나1")=1,18,0)))))+MIN(30,IF(COUNTIFS(B:B,B2122,W:W,"가2")=1,25,IF(COUNTIFS(B:B,B2122,W:W,"가2")&gt;=2,30,0))+IF(COUNTIFS(B:B,B2122,W:W,"나2")=3,30,IF(COUNTIFS(B:B,B2122,W:W,"나2")=2,25,IF(COUNTIFS(B:B,B2122,W:W,"나2")=1,20,0)))),"비해당분야")</f>
        <v>비해당분야</v>
      </c>
      <c r="Z2122" s="4" t="str">
        <f>IF(R2122="C",VLOOKUP(K2122,'[1]자격증 backdata'!A:F,6,0),"비해당분야")</f>
        <v>비해당분야</v>
      </c>
      <c r="AA2122" s="4" t="str">
        <f>IF(R2122="C",SUMIF(B:B,B2122,Z:Z),"비해당분야")</f>
        <v>비해당분야</v>
      </c>
      <c r="AB2122" s="4" t="str">
        <f>IF(R2122="C",SUM(Y2122,AA2122),"비해당분야")</f>
        <v>비해당분야</v>
      </c>
      <c r="AC2122" s="4">
        <f>IF(R2122="C",AB2122,X2122)</f>
        <v>12</v>
      </c>
      <c r="AD2122" s="4">
        <f>VLOOKUP(K2122,'[1]자격증 backdata'!A:D,4,0)</f>
        <v>0</v>
      </c>
      <c r="AE2122" s="4">
        <f>IF(_xlfn.MAXIFS(AD:AD,B:B,B2122)&gt;10,10,_xlfn.MAXIFS(AD:AD,B:B,B2122))</f>
        <v>0</v>
      </c>
      <c r="AG2122" s="5" t="str">
        <f>VLOOKUP(K2122,'[1]자격증 backdata'!A:C,3,0)</f>
        <v>M</v>
      </c>
      <c r="AH2122" s="5">
        <f>COUNTIFS($B:$B,$B2122,$AG:$AG,AH$1)</f>
        <v>0</v>
      </c>
      <c r="AI2122" s="5">
        <f>COUNTIFS($B:$B,$B2122,$AG:$AG,AI$1)</f>
        <v>0</v>
      </c>
      <c r="AJ2122" s="5">
        <f>COUNTIFS($B:$B,$B2122,$AG:$AG,AJ$1)</f>
        <v>0</v>
      </c>
      <c r="AK2122" s="5">
        <f>COUNTIFS($B:$B,$B2122,$AG:$AG,AK$1)</f>
        <v>0</v>
      </c>
      <c r="AL2122" s="5">
        <f>COUNTIFS($B:$B,$B2122,$AG:$AG,AL$1)</f>
        <v>0</v>
      </c>
      <c r="AM2122" s="5">
        <f>COUNTIFS($B:$B,$B2122,$AG:$AG,AM$1)</f>
        <v>0</v>
      </c>
      <c r="AN2122" s="5">
        <f>COUNTIFS($B:$B,$B2122,$AG:$AG,AN$1)</f>
        <v>0</v>
      </c>
      <c r="AO2122" s="5">
        <f>COUNTIFS($B:$B,$B2122,$AG:$AG,AO$1)</f>
        <v>0</v>
      </c>
      <c r="AP2122" s="5">
        <f>COUNTIFS($B:$B,$B2122,$AG:$AG,AP$1)</f>
        <v>0</v>
      </c>
      <c r="AQ2122" s="5">
        <f>COUNTIFS($B:$B,$B2122,$AG:$AG,AQ$1)</f>
        <v>0</v>
      </c>
      <c r="AR2122" s="5">
        <f>COUNTIFS($B:$B,$B2122,$AG:$AG,AR$1)</f>
        <v>1</v>
      </c>
      <c r="AS2122" s="5">
        <f>COUNTIFS($B:$B,$B2122,$AG:$AG,AS$1)</f>
        <v>0</v>
      </c>
      <c r="AT2122" s="5">
        <f>COUNTIFS($B:$B,$B2122,$AG:$AG,AT$1)</f>
        <v>1</v>
      </c>
      <c r="AU2122" s="5">
        <f>COUNTIFS($B:$B,$B2122,$AG:$AG,AU$1)</f>
        <v>0</v>
      </c>
    </row>
    <row r="2123" spans="1:47" ht="15" customHeight="1" x14ac:dyDescent="0.35">
      <c r="A2123" s="3">
        <f>IF(B2122=B2123,A2122,A2122+1)</f>
        <v>748</v>
      </c>
      <c r="B2123" s="3" t="s">
        <v>2319</v>
      </c>
      <c r="C2123" s="3" t="s">
        <v>2318</v>
      </c>
      <c r="D2123" s="3" t="s">
        <v>1789</v>
      </c>
      <c r="E2123" s="3" t="s">
        <v>1788</v>
      </c>
      <c r="F2123" s="4" t="s">
        <v>8</v>
      </c>
      <c r="G2123" s="4" t="s">
        <v>8</v>
      </c>
      <c r="H2123" s="4" t="s">
        <v>7</v>
      </c>
      <c r="I2123" s="3">
        <v>1</v>
      </c>
      <c r="J2123" s="3" t="s">
        <v>6</v>
      </c>
      <c r="K2123" s="3" t="s">
        <v>1787</v>
      </c>
      <c r="L2123" s="3" t="s">
        <v>4</v>
      </c>
      <c r="M2123" s="3" t="s">
        <v>2322</v>
      </c>
      <c r="N2123" s="3" t="s">
        <v>1283</v>
      </c>
      <c r="P2123" s="3" t="s">
        <v>1</v>
      </c>
      <c r="Q2123" s="3" t="s">
        <v>1475</v>
      </c>
      <c r="R2123" s="3" t="s">
        <v>1474</v>
      </c>
      <c r="S2123" s="2" t="str">
        <f>IF(P2123="심사불필요","-",VLOOKUP(K2123,'[1]자격증 backdata'!A:G,7,0))</f>
        <v>필수</v>
      </c>
      <c r="T2123" s="2" t="str">
        <f>IF(S2123="-","-",IF(COUNTIFS(B:B,B2123,S:S,"필수")&gt;0,"자격요건충족","확인필요"))</f>
        <v>자격요건충족</v>
      </c>
      <c r="U2123" s="2"/>
      <c r="W2123" s="2">
        <f>IF(Q2123="4급","심사불필요",VLOOKUP(K2123,'[1]자격증 backdata'!A:B,2,0))</f>
        <v>6</v>
      </c>
      <c r="X2123" s="3">
        <f>IF(R2123="A", MIN(20, SUMIFS(W:W, B:B, B2123, R:R, "A")),IF(R2123="B", MIN(30, SUMIFS(W:W, B:B, B2123, R:R, "B")),"비해당분야"))</f>
        <v>16</v>
      </c>
      <c r="Y2123" s="3" t="str">
        <f>IF(R2123="C",MIN(30,IF(COUNTIFS(B:B,B2123,W:W,"가1")=1,25,IF(COUNTIFS(B:B,B2123,W:W,"가1")&gt;=2,30,0))+IF(COUNTIFS(B:B,B2123,W:W,"나1")&gt;=4,30,IF(COUNTIFS(B:B,B2123,W:W,"나1")=3,26,IF(COUNTIFS(B:B,B2123,W:W,"나1")=2,22,IF(COUNTIFS(B:B,B2123,W:W,"나1")=1,18,0)))))+MIN(30,IF(COUNTIFS(B:B,B2123,W:W,"가2")=1,25,IF(COUNTIFS(B:B,B2123,W:W,"가2")&gt;=2,30,0))+IF(COUNTIFS(B:B,B2123,W:W,"나2")=3,30,IF(COUNTIFS(B:B,B2123,W:W,"나2")=2,25,IF(COUNTIFS(B:B,B2123,W:W,"나2")=1,20,0)))),"비해당분야")</f>
        <v>비해당분야</v>
      </c>
      <c r="Z2123" s="3" t="str">
        <f>IF(R2123="C",VLOOKUP(K2123,'[1]자격증 backdata'!A:F,6,0),"비해당분야")</f>
        <v>비해당분야</v>
      </c>
      <c r="AA2123" s="3" t="str">
        <f>IF(R2123="C",SUMIF(B:B,B2123,Z:Z),"비해당분야")</f>
        <v>비해당분야</v>
      </c>
      <c r="AB2123" s="3" t="str">
        <f>IF(R2123="C",SUM(Y2123,AA2123),"비해당분야")</f>
        <v>비해당분야</v>
      </c>
      <c r="AC2123" s="3">
        <f>IF(R2123="C",AB2123,X2123)</f>
        <v>16</v>
      </c>
      <c r="AD2123" s="3">
        <f>VLOOKUP(K2123,'[1]자격증 backdata'!A:D,4,0)</f>
        <v>0</v>
      </c>
      <c r="AE2123" s="3">
        <f>IF(_xlfn.MAXIFS(AD:AD,B:B,B2123)&gt;10,10,_xlfn.MAXIFS(AD:AD,B:B,B2123))</f>
        <v>0</v>
      </c>
      <c r="AG2123" s="2" t="str">
        <f>VLOOKUP(K2123,'[1]자격증 backdata'!A:C,3,0)</f>
        <v>K</v>
      </c>
      <c r="AH2123" s="2">
        <f>COUNTIFS($B:$B,$B2123,$AG:$AG,AH$1)</f>
        <v>0</v>
      </c>
      <c r="AI2123" s="2">
        <f>COUNTIFS($B:$B,$B2123,$AG:$AG,AI$1)</f>
        <v>0</v>
      </c>
      <c r="AJ2123" s="2">
        <f>COUNTIFS($B:$B,$B2123,$AG:$AG,AJ$1)</f>
        <v>0</v>
      </c>
      <c r="AK2123" s="2">
        <f>COUNTIFS($B:$B,$B2123,$AG:$AG,AK$1)</f>
        <v>0</v>
      </c>
      <c r="AL2123" s="2">
        <f>COUNTIFS($B:$B,$B2123,$AG:$AG,AL$1)</f>
        <v>0</v>
      </c>
      <c r="AM2123" s="2">
        <f>COUNTIFS($B:$B,$B2123,$AG:$AG,AM$1)</f>
        <v>0</v>
      </c>
      <c r="AN2123" s="2">
        <f>COUNTIFS($B:$B,$B2123,$AG:$AG,AN$1)</f>
        <v>0</v>
      </c>
      <c r="AO2123" s="2">
        <f>COUNTIFS($B:$B,$B2123,$AG:$AG,AO$1)</f>
        <v>0</v>
      </c>
      <c r="AP2123" s="2">
        <f>COUNTIFS($B:$B,$B2123,$AG:$AG,AP$1)</f>
        <v>0</v>
      </c>
      <c r="AQ2123" s="2">
        <f>COUNTIFS($B:$B,$B2123,$AG:$AG,AQ$1)</f>
        <v>0</v>
      </c>
      <c r="AR2123" s="2">
        <f>COUNTIFS($B:$B,$B2123,$AG:$AG,AR$1)</f>
        <v>1</v>
      </c>
      <c r="AS2123" s="2">
        <f>COUNTIFS($B:$B,$B2123,$AG:$AG,AS$1)</f>
        <v>0</v>
      </c>
      <c r="AT2123" s="2">
        <f>COUNTIFS($B:$B,$B2123,$AG:$AG,AT$1)</f>
        <v>1</v>
      </c>
      <c r="AU2123" s="2">
        <f>COUNTIFS($B:$B,$B2123,$AG:$AG,AU$1)</f>
        <v>0</v>
      </c>
    </row>
    <row r="2124" spans="1:47" ht="15" customHeight="1" x14ac:dyDescent="0.35">
      <c r="A2124" s="7">
        <f>IF(B2123=B2124,A2123,A2123+1)</f>
        <v>748</v>
      </c>
      <c r="B2124" s="7" t="s">
        <v>2319</v>
      </c>
      <c r="C2124" s="7" t="s">
        <v>2318</v>
      </c>
      <c r="D2124" s="7" t="s">
        <v>1789</v>
      </c>
      <c r="E2124" s="7" t="s">
        <v>1788</v>
      </c>
      <c r="F2124" s="4" t="s">
        <v>7</v>
      </c>
      <c r="G2124" s="4" t="s">
        <v>8</v>
      </c>
      <c r="H2124" s="4" t="s">
        <v>7</v>
      </c>
      <c r="I2124" s="3">
        <v>2</v>
      </c>
      <c r="J2124" s="3" t="s">
        <v>106</v>
      </c>
      <c r="K2124" s="3" t="s">
        <v>1812</v>
      </c>
      <c r="L2124" s="3" t="s">
        <v>55</v>
      </c>
      <c r="M2124" s="3" t="s">
        <v>2321</v>
      </c>
      <c r="N2124" s="3" t="s">
        <v>2320</v>
      </c>
      <c r="P2124" s="3" t="s">
        <v>1</v>
      </c>
      <c r="Q2124" s="3" t="s">
        <v>1475</v>
      </c>
      <c r="R2124" s="3" t="s">
        <v>1474</v>
      </c>
      <c r="S2124" s="2">
        <f>IF(P2124="심사불필요","-",VLOOKUP(K2124,'[1]자격증 backdata'!A:G,7,0))</f>
        <v>0</v>
      </c>
      <c r="T2124" s="2" t="str">
        <f>IF(S2124="-","-",IF(COUNTIFS(B:B,B2124,S:S,"필수")&gt;0,"자격요건충족","확인필요"))</f>
        <v>자격요건충족</v>
      </c>
      <c r="U2124" s="2"/>
      <c r="W2124" s="2">
        <f>IF(Q2124="4급","심사불필요",VLOOKUP(K2124,'[1]자격증 backdata'!A:B,2,0))</f>
        <v>6</v>
      </c>
      <c r="X2124" s="3">
        <f>IF(R2124="A", MIN(20, SUMIFS(W:W, B:B, B2124, R:R, "A")),IF(R2124="B", MIN(30, SUMIFS(W:W, B:B, B2124, R:R, "B")),"비해당분야"))</f>
        <v>16</v>
      </c>
      <c r="Y2124" s="3" t="str">
        <f>IF(R2124="C",MIN(30,IF(COUNTIFS(B:B,B2124,W:W,"가1")=1,25,IF(COUNTIFS(B:B,B2124,W:W,"가1")&gt;=2,30,0))+IF(COUNTIFS(B:B,B2124,W:W,"나1")&gt;=4,30,IF(COUNTIFS(B:B,B2124,W:W,"나1")=3,26,IF(COUNTIFS(B:B,B2124,W:W,"나1")=2,22,IF(COUNTIFS(B:B,B2124,W:W,"나1")=1,18,0)))))+MIN(30,IF(COUNTIFS(B:B,B2124,W:W,"가2")=1,25,IF(COUNTIFS(B:B,B2124,W:W,"가2")&gt;=2,30,0))+IF(COUNTIFS(B:B,B2124,W:W,"나2")=3,30,IF(COUNTIFS(B:B,B2124,W:W,"나2")=2,25,IF(COUNTIFS(B:B,B2124,W:W,"나2")=1,20,0)))),"비해당분야")</f>
        <v>비해당분야</v>
      </c>
      <c r="Z2124" s="3" t="str">
        <f>IF(R2124="C",VLOOKUP(K2124,'[1]자격증 backdata'!A:F,6,0),"비해당분야")</f>
        <v>비해당분야</v>
      </c>
      <c r="AA2124" s="3" t="str">
        <f>IF(R2124="C",SUMIF(B:B,B2124,Z:Z),"비해당분야")</f>
        <v>비해당분야</v>
      </c>
      <c r="AB2124" s="3" t="str">
        <f>IF(R2124="C",SUM(Y2124,AA2124),"비해당분야")</f>
        <v>비해당분야</v>
      </c>
      <c r="AC2124" s="3">
        <f>IF(R2124="C",AB2124,X2124)</f>
        <v>16</v>
      </c>
      <c r="AD2124" s="3">
        <f>VLOOKUP(K2124,'[1]자격증 backdata'!A:D,4,0)</f>
        <v>0</v>
      </c>
      <c r="AE2124" s="3">
        <f>IF(_xlfn.MAXIFS(AD:AD,B:B,B2124)&gt;10,10,_xlfn.MAXIFS(AD:AD,B:B,B2124))</f>
        <v>0</v>
      </c>
      <c r="AG2124" s="2" t="str">
        <f>VLOOKUP(K2124,'[1]자격증 backdata'!A:C,3,0)</f>
        <v>M</v>
      </c>
      <c r="AH2124" s="2">
        <f>COUNTIFS($B:$B,$B2124,$AG:$AG,AH$1)</f>
        <v>0</v>
      </c>
      <c r="AI2124" s="2">
        <f>COUNTIFS($B:$B,$B2124,$AG:$AG,AI$1)</f>
        <v>0</v>
      </c>
      <c r="AJ2124" s="2">
        <f>COUNTIFS($B:$B,$B2124,$AG:$AG,AJ$1)</f>
        <v>0</v>
      </c>
      <c r="AK2124" s="2">
        <f>COUNTIFS($B:$B,$B2124,$AG:$AG,AK$1)</f>
        <v>0</v>
      </c>
      <c r="AL2124" s="2">
        <f>COUNTIFS($B:$B,$B2124,$AG:$AG,AL$1)</f>
        <v>0</v>
      </c>
      <c r="AM2124" s="2">
        <f>COUNTIFS($B:$B,$B2124,$AG:$AG,AM$1)</f>
        <v>0</v>
      </c>
      <c r="AN2124" s="2">
        <f>COUNTIFS($B:$B,$B2124,$AG:$AG,AN$1)</f>
        <v>0</v>
      </c>
      <c r="AO2124" s="2">
        <f>COUNTIFS($B:$B,$B2124,$AG:$AG,AO$1)</f>
        <v>0</v>
      </c>
      <c r="AP2124" s="2">
        <f>COUNTIFS($B:$B,$B2124,$AG:$AG,AP$1)</f>
        <v>0</v>
      </c>
      <c r="AQ2124" s="2">
        <f>COUNTIFS($B:$B,$B2124,$AG:$AG,AQ$1)</f>
        <v>0</v>
      </c>
      <c r="AR2124" s="2">
        <f>COUNTIFS($B:$B,$B2124,$AG:$AG,AR$1)</f>
        <v>1</v>
      </c>
      <c r="AS2124" s="2">
        <f>COUNTIFS($B:$B,$B2124,$AG:$AG,AS$1)</f>
        <v>0</v>
      </c>
      <c r="AT2124" s="2">
        <f>COUNTIFS($B:$B,$B2124,$AG:$AG,AT$1)</f>
        <v>1</v>
      </c>
      <c r="AU2124" s="2">
        <f>COUNTIFS($B:$B,$B2124,$AG:$AG,AU$1)</f>
        <v>0</v>
      </c>
    </row>
    <row r="2125" spans="1:47" ht="15" customHeight="1" x14ac:dyDescent="0.35">
      <c r="A2125" s="7">
        <f>IF(B2124=B2125,A2124,A2124+1)</f>
        <v>748</v>
      </c>
      <c r="B2125" s="7" t="s">
        <v>2319</v>
      </c>
      <c r="C2125" s="7" t="s">
        <v>2318</v>
      </c>
      <c r="D2125" s="7" t="s">
        <v>1789</v>
      </c>
      <c r="E2125" s="7" t="s">
        <v>1788</v>
      </c>
      <c r="F2125" s="4" t="s">
        <v>7</v>
      </c>
      <c r="G2125" s="4" t="s">
        <v>8</v>
      </c>
      <c r="H2125" s="4" t="s">
        <v>7</v>
      </c>
      <c r="I2125" s="3">
        <v>3</v>
      </c>
      <c r="J2125" s="3" t="s">
        <v>28</v>
      </c>
      <c r="K2125" s="3" t="s">
        <v>1793</v>
      </c>
      <c r="L2125" s="3" t="s">
        <v>26</v>
      </c>
      <c r="M2125" s="3" t="s">
        <v>2317</v>
      </c>
      <c r="N2125" s="3" t="s">
        <v>41</v>
      </c>
      <c r="P2125" s="3" t="s">
        <v>1</v>
      </c>
      <c r="Q2125" s="3" t="s">
        <v>1475</v>
      </c>
      <c r="R2125" s="3" t="s">
        <v>1474</v>
      </c>
      <c r="S2125" s="2">
        <f>IF(P2125="심사불필요","-",VLOOKUP(K2125,'[1]자격증 backdata'!A:G,7,0))</f>
        <v>0</v>
      </c>
      <c r="T2125" s="2" t="str">
        <f>IF(S2125="-","-",IF(COUNTIFS(B:B,B2125,S:S,"필수")&gt;0,"자격요건충족","확인필요"))</f>
        <v>자격요건충족</v>
      </c>
      <c r="U2125" s="2"/>
      <c r="W2125" s="2">
        <f>IF(Q2125="4급","심사불필요",VLOOKUP(K2125,'[1]자격증 backdata'!A:B,2,0))</f>
        <v>4</v>
      </c>
      <c r="X2125" s="3">
        <f>IF(R2125="A", MIN(20, SUMIFS(W:W, B:B, B2125, R:R, "A")),IF(R2125="B", MIN(30, SUMIFS(W:W, B:B, B2125, R:R, "B")),"비해당분야"))</f>
        <v>16</v>
      </c>
      <c r="Y2125" s="3" t="str">
        <f>IF(R2125="C",MIN(30,IF(COUNTIFS(B:B,B2125,W:W,"가1")=1,25,IF(COUNTIFS(B:B,B2125,W:W,"가1")&gt;=2,30,0))+IF(COUNTIFS(B:B,B2125,W:W,"나1")&gt;=4,30,IF(COUNTIFS(B:B,B2125,W:W,"나1")=3,26,IF(COUNTIFS(B:B,B2125,W:W,"나1")=2,22,IF(COUNTIFS(B:B,B2125,W:W,"나1")=1,18,0)))))+MIN(30,IF(COUNTIFS(B:B,B2125,W:W,"가2")=1,25,IF(COUNTIFS(B:B,B2125,W:W,"가2")&gt;=2,30,0))+IF(COUNTIFS(B:B,B2125,W:W,"나2")=3,30,IF(COUNTIFS(B:B,B2125,W:W,"나2")=2,25,IF(COUNTIFS(B:B,B2125,W:W,"나2")=1,20,0)))),"비해당분야")</f>
        <v>비해당분야</v>
      </c>
      <c r="Z2125" s="3" t="str">
        <f>IF(R2125="C",VLOOKUP(K2125,'[1]자격증 backdata'!A:F,6,0),"비해당분야")</f>
        <v>비해당분야</v>
      </c>
      <c r="AA2125" s="3" t="str">
        <f>IF(R2125="C",SUMIF(B:B,B2125,Z:Z),"비해당분야")</f>
        <v>비해당분야</v>
      </c>
      <c r="AB2125" s="3" t="str">
        <f>IF(R2125="C",SUM(Y2125,AA2125),"비해당분야")</f>
        <v>비해당분야</v>
      </c>
      <c r="AC2125" s="3">
        <f>IF(R2125="C",AB2125,X2125)</f>
        <v>16</v>
      </c>
      <c r="AD2125" s="3">
        <f>VLOOKUP(K2125,'[1]자격증 backdata'!A:D,4,0)</f>
        <v>0</v>
      </c>
      <c r="AE2125" s="3">
        <f>IF(_xlfn.MAXIFS(AD:AD,B:B,B2125)&gt;10,10,_xlfn.MAXIFS(AD:AD,B:B,B2125))</f>
        <v>0</v>
      </c>
      <c r="AG2125" s="2">
        <f>VLOOKUP(K2125,'[1]자격증 backdata'!A:C,3,0)</f>
        <v>0</v>
      </c>
      <c r="AH2125" s="2">
        <f>COUNTIFS($B:$B,$B2125,$AG:$AG,AH$1)</f>
        <v>0</v>
      </c>
      <c r="AI2125" s="2">
        <f>COUNTIFS($B:$B,$B2125,$AG:$AG,AI$1)</f>
        <v>0</v>
      </c>
      <c r="AJ2125" s="2">
        <f>COUNTIFS($B:$B,$B2125,$AG:$AG,AJ$1)</f>
        <v>0</v>
      </c>
      <c r="AK2125" s="2">
        <f>COUNTIFS($B:$B,$B2125,$AG:$AG,AK$1)</f>
        <v>0</v>
      </c>
      <c r="AL2125" s="2">
        <f>COUNTIFS($B:$B,$B2125,$AG:$AG,AL$1)</f>
        <v>0</v>
      </c>
      <c r="AM2125" s="2">
        <f>COUNTIFS($B:$B,$B2125,$AG:$AG,AM$1)</f>
        <v>0</v>
      </c>
      <c r="AN2125" s="2">
        <f>COUNTIFS($B:$B,$B2125,$AG:$AG,AN$1)</f>
        <v>0</v>
      </c>
      <c r="AO2125" s="2">
        <f>COUNTIFS($B:$B,$B2125,$AG:$AG,AO$1)</f>
        <v>0</v>
      </c>
      <c r="AP2125" s="2">
        <f>COUNTIFS($B:$B,$B2125,$AG:$AG,AP$1)</f>
        <v>0</v>
      </c>
      <c r="AQ2125" s="2">
        <f>COUNTIFS($B:$B,$B2125,$AG:$AG,AQ$1)</f>
        <v>0</v>
      </c>
      <c r="AR2125" s="2">
        <f>COUNTIFS($B:$B,$B2125,$AG:$AG,AR$1)</f>
        <v>1</v>
      </c>
      <c r="AS2125" s="2">
        <f>COUNTIFS($B:$B,$B2125,$AG:$AG,AS$1)</f>
        <v>0</v>
      </c>
      <c r="AT2125" s="2">
        <f>COUNTIFS($B:$B,$B2125,$AG:$AG,AT$1)</f>
        <v>1</v>
      </c>
      <c r="AU2125" s="2">
        <f>COUNTIFS($B:$B,$B2125,$AG:$AG,AU$1)</f>
        <v>0</v>
      </c>
    </row>
    <row r="2126" spans="1:47" ht="15" customHeight="1" x14ac:dyDescent="0.35">
      <c r="A2126" s="4">
        <f>IF(B2125=B2126,A2125,A2125+1)</f>
        <v>749</v>
      </c>
      <c r="B2126" s="4" t="s">
        <v>2315</v>
      </c>
      <c r="C2126" s="4" t="s">
        <v>2314</v>
      </c>
      <c r="D2126" s="4" t="s">
        <v>1789</v>
      </c>
      <c r="E2126" s="4" t="s">
        <v>1788</v>
      </c>
      <c r="F2126" s="4" t="s">
        <v>8</v>
      </c>
      <c r="G2126" s="4" t="s">
        <v>8</v>
      </c>
      <c r="H2126" s="4" t="s">
        <v>7</v>
      </c>
      <c r="I2126" s="4">
        <v>1</v>
      </c>
      <c r="J2126" s="4" t="s">
        <v>6</v>
      </c>
      <c r="K2126" s="4" t="s">
        <v>1787</v>
      </c>
      <c r="L2126" s="4" t="s">
        <v>4</v>
      </c>
      <c r="M2126" s="4" t="s">
        <v>2316</v>
      </c>
      <c r="N2126" s="4" t="s">
        <v>246</v>
      </c>
      <c r="P2126" s="4" t="s">
        <v>1</v>
      </c>
      <c r="Q2126" s="4" t="s">
        <v>1475</v>
      </c>
      <c r="R2126" s="4" t="s">
        <v>1474</v>
      </c>
      <c r="S2126" s="5" t="str">
        <f>IF(P2126="심사불필요","-",VLOOKUP(K2126,'[1]자격증 backdata'!A:G,7,0))</f>
        <v>필수</v>
      </c>
      <c r="T2126" s="5" t="str">
        <f>IF(S2126="-","-",IF(COUNTIFS(B:B,B2126,S:S,"필수")&gt;0,"자격요건충족","확인필요"))</f>
        <v>자격요건충족</v>
      </c>
      <c r="U2126" s="5"/>
      <c r="W2126" s="5">
        <f>IF(Q2126="4급","심사불필요",VLOOKUP(K2126,'[1]자격증 backdata'!A:B,2,0))</f>
        <v>6</v>
      </c>
      <c r="X2126" s="4">
        <f>IF(R2126="A", MIN(20, SUMIFS(W:W, B:B, B2126, R:R, "A")),IF(R2126="B", MIN(30, SUMIFS(W:W, B:B, B2126, R:R, "B")),"비해당분야"))</f>
        <v>10</v>
      </c>
      <c r="Y2126" s="4" t="str">
        <f>IF(R2126="C",MIN(30,IF(COUNTIFS(B:B,B2126,W:W,"가1")=1,25,IF(COUNTIFS(B:B,B2126,W:W,"가1")&gt;=2,30,0))+IF(COUNTIFS(B:B,B2126,W:W,"나1")&gt;=4,30,IF(COUNTIFS(B:B,B2126,W:W,"나1")=3,26,IF(COUNTIFS(B:B,B2126,W:W,"나1")=2,22,IF(COUNTIFS(B:B,B2126,W:W,"나1")=1,18,0)))))+MIN(30,IF(COUNTIFS(B:B,B2126,W:W,"가2")=1,25,IF(COUNTIFS(B:B,B2126,W:W,"가2")&gt;=2,30,0))+IF(COUNTIFS(B:B,B2126,W:W,"나2")=3,30,IF(COUNTIFS(B:B,B2126,W:W,"나2")=2,25,IF(COUNTIFS(B:B,B2126,W:W,"나2")=1,20,0)))),"비해당분야")</f>
        <v>비해당분야</v>
      </c>
      <c r="Z2126" s="4" t="str">
        <f>IF(R2126="C",VLOOKUP(K2126,'[1]자격증 backdata'!A:F,6,0),"비해당분야")</f>
        <v>비해당분야</v>
      </c>
      <c r="AA2126" s="4" t="str">
        <f>IF(R2126="C",SUMIF(B:B,B2126,Z:Z),"비해당분야")</f>
        <v>비해당분야</v>
      </c>
      <c r="AB2126" s="4" t="str">
        <f>IF(R2126="C",SUM(Y2126,AA2126),"비해당분야")</f>
        <v>비해당분야</v>
      </c>
      <c r="AC2126" s="4">
        <f>IF(R2126="C",AB2126,X2126)</f>
        <v>10</v>
      </c>
      <c r="AD2126" s="4">
        <f>VLOOKUP(K2126,'[1]자격증 backdata'!A:D,4,0)</f>
        <v>0</v>
      </c>
      <c r="AE2126" s="4">
        <f>IF(_xlfn.MAXIFS(AD:AD,B:B,B2126)&gt;10,10,_xlfn.MAXIFS(AD:AD,B:B,B2126))</f>
        <v>0</v>
      </c>
      <c r="AG2126" s="5" t="str">
        <f>VLOOKUP(K2126,'[1]자격증 backdata'!A:C,3,0)</f>
        <v>K</v>
      </c>
      <c r="AH2126" s="5">
        <f>COUNTIFS($B:$B,$B2126,$AG:$AG,AH$1)</f>
        <v>0</v>
      </c>
      <c r="AI2126" s="5">
        <f>COUNTIFS($B:$B,$B2126,$AG:$AG,AI$1)</f>
        <v>0</v>
      </c>
      <c r="AJ2126" s="5">
        <f>COUNTIFS($B:$B,$B2126,$AG:$AG,AJ$1)</f>
        <v>0</v>
      </c>
      <c r="AK2126" s="5">
        <f>COUNTIFS($B:$B,$B2126,$AG:$AG,AK$1)</f>
        <v>0</v>
      </c>
      <c r="AL2126" s="5">
        <f>COUNTIFS($B:$B,$B2126,$AG:$AG,AL$1)</f>
        <v>0</v>
      </c>
      <c r="AM2126" s="5">
        <f>COUNTIFS($B:$B,$B2126,$AG:$AG,AM$1)</f>
        <v>0</v>
      </c>
      <c r="AN2126" s="5">
        <f>COUNTIFS($B:$B,$B2126,$AG:$AG,AN$1)</f>
        <v>0</v>
      </c>
      <c r="AO2126" s="5">
        <f>COUNTIFS($B:$B,$B2126,$AG:$AG,AO$1)</f>
        <v>0</v>
      </c>
      <c r="AP2126" s="5">
        <f>COUNTIFS($B:$B,$B2126,$AG:$AG,AP$1)</f>
        <v>0</v>
      </c>
      <c r="AQ2126" s="5">
        <f>COUNTIFS($B:$B,$B2126,$AG:$AG,AQ$1)</f>
        <v>0</v>
      </c>
      <c r="AR2126" s="5">
        <f>COUNTIFS($B:$B,$B2126,$AG:$AG,AR$1)</f>
        <v>1</v>
      </c>
      <c r="AS2126" s="5">
        <f>COUNTIFS($B:$B,$B2126,$AG:$AG,AS$1)</f>
        <v>0</v>
      </c>
      <c r="AT2126" s="5">
        <f>COUNTIFS($B:$B,$B2126,$AG:$AG,AT$1)</f>
        <v>0</v>
      </c>
      <c r="AU2126" s="5">
        <f>COUNTIFS($B:$B,$B2126,$AG:$AG,AU$1)</f>
        <v>0</v>
      </c>
    </row>
    <row r="2127" spans="1:47" ht="15" customHeight="1" x14ac:dyDescent="0.35">
      <c r="A2127" s="6">
        <f>IF(B2126=B2127,A2126,A2126+1)</f>
        <v>749</v>
      </c>
      <c r="B2127" s="6" t="s">
        <v>2315</v>
      </c>
      <c r="C2127" s="6" t="s">
        <v>2314</v>
      </c>
      <c r="D2127" s="6" t="s">
        <v>1789</v>
      </c>
      <c r="E2127" s="6" t="s">
        <v>1788</v>
      </c>
      <c r="F2127" s="4" t="s">
        <v>7</v>
      </c>
      <c r="G2127" s="4" t="s">
        <v>8</v>
      </c>
      <c r="H2127" s="4" t="s">
        <v>7</v>
      </c>
      <c r="I2127" s="4">
        <v>2</v>
      </c>
      <c r="J2127" s="4" t="s">
        <v>28</v>
      </c>
      <c r="K2127" s="4" t="s">
        <v>1793</v>
      </c>
      <c r="L2127" s="4" t="s">
        <v>26</v>
      </c>
      <c r="M2127" s="4" t="s">
        <v>2313</v>
      </c>
      <c r="N2127" s="4" t="s">
        <v>80</v>
      </c>
      <c r="P2127" s="4" t="s">
        <v>1</v>
      </c>
      <c r="Q2127" s="4" t="s">
        <v>1475</v>
      </c>
      <c r="R2127" s="4" t="s">
        <v>1474</v>
      </c>
      <c r="S2127" s="5">
        <f>IF(P2127="심사불필요","-",VLOOKUP(K2127,'[1]자격증 backdata'!A:G,7,0))</f>
        <v>0</v>
      </c>
      <c r="T2127" s="5" t="str">
        <f>IF(S2127="-","-",IF(COUNTIFS(B:B,B2127,S:S,"필수")&gt;0,"자격요건충족","확인필요"))</f>
        <v>자격요건충족</v>
      </c>
      <c r="U2127" s="5"/>
      <c r="W2127" s="5">
        <f>IF(Q2127="4급","심사불필요",VLOOKUP(K2127,'[1]자격증 backdata'!A:B,2,0))</f>
        <v>4</v>
      </c>
      <c r="X2127" s="4">
        <f>IF(R2127="A", MIN(20, SUMIFS(W:W, B:B, B2127, R:R, "A")),IF(R2127="B", MIN(30, SUMIFS(W:W, B:B, B2127, R:R, "B")),"비해당분야"))</f>
        <v>10</v>
      </c>
      <c r="Y2127" s="4" t="str">
        <f>IF(R2127="C",MIN(30,IF(COUNTIFS(B:B,B2127,W:W,"가1")=1,25,IF(COUNTIFS(B:B,B2127,W:W,"가1")&gt;=2,30,0))+IF(COUNTIFS(B:B,B2127,W:W,"나1")&gt;=4,30,IF(COUNTIFS(B:B,B2127,W:W,"나1")=3,26,IF(COUNTIFS(B:B,B2127,W:W,"나1")=2,22,IF(COUNTIFS(B:B,B2127,W:W,"나1")=1,18,0)))))+MIN(30,IF(COUNTIFS(B:B,B2127,W:W,"가2")=1,25,IF(COUNTIFS(B:B,B2127,W:W,"가2")&gt;=2,30,0))+IF(COUNTIFS(B:B,B2127,W:W,"나2")=3,30,IF(COUNTIFS(B:B,B2127,W:W,"나2")=2,25,IF(COUNTIFS(B:B,B2127,W:W,"나2")=1,20,0)))),"비해당분야")</f>
        <v>비해당분야</v>
      </c>
      <c r="Z2127" s="4" t="str">
        <f>IF(R2127="C",VLOOKUP(K2127,'[1]자격증 backdata'!A:F,6,0),"비해당분야")</f>
        <v>비해당분야</v>
      </c>
      <c r="AA2127" s="4" t="str">
        <f>IF(R2127="C",SUMIF(B:B,B2127,Z:Z),"비해당분야")</f>
        <v>비해당분야</v>
      </c>
      <c r="AB2127" s="4" t="str">
        <f>IF(R2127="C",SUM(Y2127,AA2127),"비해당분야")</f>
        <v>비해당분야</v>
      </c>
      <c r="AC2127" s="4">
        <f>IF(R2127="C",AB2127,X2127)</f>
        <v>10</v>
      </c>
      <c r="AD2127" s="4">
        <f>VLOOKUP(K2127,'[1]자격증 backdata'!A:D,4,0)</f>
        <v>0</v>
      </c>
      <c r="AE2127" s="4">
        <f>IF(_xlfn.MAXIFS(AD:AD,B:B,B2127)&gt;10,10,_xlfn.MAXIFS(AD:AD,B:B,B2127))</f>
        <v>0</v>
      </c>
      <c r="AG2127" s="5">
        <f>VLOOKUP(K2127,'[1]자격증 backdata'!A:C,3,0)</f>
        <v>0</v>
      </c>
      <c r="AH2127" s="5">
        <f>COUNTIFS($B:$B,$B2127,$AG:$AG,AH$1)</f>
        <v>0</v>
      </c>
      <c r="AI2127" s="5">
        <f>COUNTIFS($B:$B,$B2127,$AG:$AG,AI$1)</f>
        <v>0</v>
      </c>
      <c r="AJ2127" s="5">
        <f>COUNTIFS($B:$B,$B2127,$AG:$AG,AJ$1)</f>
        <v>0</v>
      </c>
      <c r="AK2127" s="5">
        <f>COUNTIFS($B:$B,$B2127,$AG:$AG,AK$1)</f>
        <v>0</v>
      </c>
      <c r="AL2127" s="5">
        <f>COUNTIFS($B:$B,$B2127,$AG:$AG,AL$1)</f>
        <v>0</v>
      </c>
      <c r="AM2127" s="5">
        <f>COUNTIFS($B:$B,$B2127,$AG:$AG,AM$1)</f>
        <v>0</v>
      </c>
      <c r="AN2127" s="5">
        <f>COUNTIFS($B:$B,$B2127,$AG:$AG,AN$1)</f>
        <v>0</v>
      </c>
      <c r="AO2127" s="5">
        <f>COUNTIFS($B:$B,$B2127,$AG:$AG,AO$1)</f>
        <v>0</v>
      </c>
      <c r="AP2127" s="5">
        <f>COUNTIFS($B:$B,$B2127,$AG:$AG,AP$1)</f>
        <v>0</v>
      </c>
      <c r="AQ2127" s="5">
        <f>COUNTIFS($B:$B,$B2127,$AG:$AG,AQ$1)</f>
        <v>0</v>
      </c>
      <c r="AR2127" s="5">
        <f>COUNTIFS($B:$B,$B2127,$AG:$AG,AR$1)</f>
        <v>1</v>
      </c>
      <c r="AS2127" s="5">
        <f>COUNTIFS($B:$B,$B2127,$AG:$AG,AS$1)</f>
        <v>0</v>
      </c>
      <c r="AT2127" s="5">
        <f>COUNTIFS($B:$B,$B2127,$AG:$AG,AT$1)</f>
        <v>0</v>
      </c>
      <c r="AU2127" s="5">
        <f>COUNTIFS($B:$B,$B2127,$AG:$AG,AU$1)</f>
        <v>0</v>
      </c>
    </row>
    <row r="2128" spans="1:47" ht="15" customHeight="1" x14ac:dyDescent="0.35">
      <c r="A2128" s="3">
        <f>IF(B2127=B2128,A2127,A2127+1)</f>
        <v>750</v>
      </c>
      <c r="B2128" s="3" t="s">
        <v>2311</v>
      </c>
      <c r="C2128" s="3" t="s">
        <v>2310</v>
      </c>
      <c r="D2128" s="3" t="s">
        <v>1789</v>
      </c>
      <c r="E2128" s="3" t="s">
        <v>1788</v>
      </c>
      <c r="F2128" s="4" t="s">
        <v>8</v>
      </c>
      <c r="G2128" s="4" t="s">
        <v>8</v>
      </c>
      <c r="H2128" s="4" t="s">
        <v>7</v>
      </c>
      <c r="I2128" s="3">
        <v>1</v>
      </c>
      <c r="J2128" s="3" t="s">
        <v>6</v>
      </c>
      <c r="K2128" s="3" t="s">
        <v>1787</v>
      </c>
      <c r="L2128" s="3" t="s">
        <v>4</v>
      </c>
      <c r="M2128" s="3" t="s">
        <v>2312</v>
      </c>
      <c r="N2128" s="3" t="s">
        <v>326</v>
      </c>
      <c r="P2128" s="3" t="s">
        <v>1</v>
      </c>
      <c r="Q2128" s="3" t="s">
        <v>1475</v>
      </c>
      <c r="R2128" s="3" t="s">
        <v>1474</v>
      </c>
      <c r="S2128" s="2" t="str">
        <f>IF(P2128="심사불필요","-",VLOOKUP(K2128,'[1]자격증 backdata'!A:G,7,0))</f>
        <v>필수</v>
      </c>
      <c r="T2128" s="2" t="str">
        <f>IF(S2128="-","-",IF(COUNTIFS(B:B,B2128,S:S,"필수")&gt;0,"자격요건충족","확인필요"))</f>
        <v>자격요건충족</v>
      </c>
      <c r="U2128" s="2"/>
      <c r="W2128" s="2">
        <f>IF(Q2128="4급","심사불필요",VLOOKUP(K2128,'[1]자격증 backdata'!A:B,2,0))</f>
        <v>6</v>
      </c>
      <c r="X2128" s="3">
        <f>IF(R2128="A", MIN(20, SUMIFS(W:W, B:B, B2128, R:R, "A")),IF(R2128="B", MIN(30, SUMIFS(W:W, B:B, B2128, R:R, "B")),"비해당분야"))</f>
        <v>6</v>
      </c>
      <c r="Y2128" s="3" t="str">
        <f>IF(R2128="C",MIN(30,IF(COUNTIFS(B:B,B2128,W:W,"가1")=1,25,IF(COUNTIFS(B:B,B2128,W:W,"가1")&gt;=2,30,0))+IF(COUNTIFS(B:B,B2128,W:W,"나1")&gt;=4,30,IF(COUNTIFS(B:B,B2128,W:W,"나1")=3,26,IF(COUNTIFS(B:B,B2128,W:W,"나1")=2,22,IF(COUNTIFS(B:B,B2128,W:W,"나1")=1,18,0)))))+MIN(30,IF(COUNTIFS(B:B,B2128,W:W,"가2")=1,25,IF(COUNTIFS(B:B,B2128,W:W,"가2")&gt;=2,30,0))+IF(COUNTIFS(B:B,B2128,W:W,"나2")=3,30,IF(COUNTIFS(B:B,B2128,W:W,"나2")=2,25,IF(COUNTIFS(B:B,B2128,W:W,"나2")=1,20,0)))),"비해당분야")</f>
        <v>비해당분야</v>
      </c>
      <c r="Z2128" s="3" t="str">
        <f>IF(R2128="C",VLOOKUP(K2128,'[1]자격증 backdata'!A:F,6,0),"비해당분야")</f>
        <v>비해당분야</v>
      </c>
      <c r="AA2128" s="3" t="str">
        <f>IF(R2128="C",SUMIF(B:B,B2128,Z:Z),"비해당분야")</f>
        <v>비해당분야</v>
      </c>
      <c r="AB2128" s="3" t="str">
        <f>IF(R2128="C",SUM(Y2128,AA2128),"비해당분야")</f>
        <v>비해당분야</v>
      </c>
      <c r="AC2128" s="3">
        <f>IF(R2128="C",AB2128,X2128)</f>
        <v>6</v>
      </c>
      <c r="AD2128" s="3">
        <f>VLOOKUP(K2128,'[1]자격증 backdata'!A:D,4,0)</f>
        <v>0</v>
      </c>
      <c r="AE2128" s="3">
        <f>IF(_xlfn.MAXIFS(AD:AD,B:B,B2128)&gt;10,10,_xlfn.MAXIFS(AD:AD,B:B,B2128))</f>
        <v>5</v>
      </c>
      <c r="AG2128" s="2" t="str">
        <f>VLOOKUP(K2128,'[1]자격증 backdata'!A:C,3,0)</f>
        <v>K</v>
      </c>
      <c r="AH2128" s="2">
        <f>COUNTIFS($B:$B,$B2128,$AG:$AG,AH$1)</f>
        <v>0</v>
      </c>
      <c r="AI2128" s="2">
        <f>COUNTIFS($B:$B,$B2128,$AG:$AG,AI$1)</f>
        <v>0</v>
      </c>
      <c r="AJ2128" s="2">
        <f>COUNTIFS($B:$B,$B2128,$AG:$AG,AJ$1)</f>
        <v>0</v>
      </c>
      <c r="AK2128" s="2">
        <f>COUNTIFS($B:$B,$B2128,$AG:$AG,AK$1)</f>
        <v>0</v>
      </c>
      <c r="AL2128" s="2">
        <f>COUNTIFS($B:$B,$B2128,$AG:$AG,AL$1)</f>
        <v>0</v>
      </c>
      <c r="AM2128" s="2">
        <f>COUNTIFS($B:$B,$B2128,$AG:$AG,AM$1)</f>
        <v>0</v>
      </c>
      <c r="AN2128" s="2">
        <f>COUNTIFS($B:$B,$B2128,$AG:$AG,AN$1)</f>
        <v>0</v>
      </c>
      <c r="AO2128" s="2">
        <f>COUNTIFS($B:$B,$B2128,$AG:$AG,AO$1)</f>
        <v>0</v>
      </c>
      <c r="AP2128" s="2">
        <f>COUNTIFS($B:$B,$B2128,$AG:$AG,AP$1)</f>
        <v>0</v>
      </c>
      <c r="AQ2128" s="2">
        <f>COUNTIFS($B:$B,$B2128,$AG:$AG,AQ$1)</f>
        <v>0</v>
      </c>
      <c r="AR2128" s="2">
        <f>COUNTIFS($B:$B,$B2128,$AG:$AG,AR$1)</f>
        <v>1</v>
      </c>
      <c r="AS2128" s="2">
        <f>COUNTIFS($B:$B,$B2128,$AG:$AG,AS$1)</f>
        <v>0</v>
      </c>
      <c r="AT2128" s="2">
        <f>COUNTIFS($B:$B,$B2128,$AG:$AG,AT$1)</f>
        <v>0</v>
      </c>
      <c r="AU2128" s="2">
        <f>COUNTIFS($B:$B,$B2128,$AG:$AG,AU$1)</f>
        <v>0</v>
      </c>
    </row>
    <row r="2129" spans="1:47" ht="15" customHeight="1" x14ac:dyDescent="0.35">
      <c r="A2129" s="7">
        <f>IF(B2128=B2129,A2128,A2128+1)</f>
        <v>750</v>
      </c>
      <c r="B2129" s="7" t="s">
        <v>2311</v>
      </c>
      <c r="C2129" s="7" t="s">
        <v>2310</v>
      </c>
      <c r="D2129" s="7" t="s">
        <v>1789</v>
      </c>
      <c r="E2129" s="7" t="s">
        <v>1788</v>
      </c>
      <c r="F2129" s="4" t="s">
        <v>7</v>
      </c>
      <c r="G2129" s="4" t="s">
        <v>8</v>
      </c>
      <c r="H2129" s="4" t="s">
        <v>7</v>
      </c>
      <c r="I2129" s="3">
        <v>2</v>
      </c>
      <c r="J2129" s="3" t="s">
        <v>38</v>
      </c>
      <c r="K2129" s="3" t="s">
        <v>1802</v>
      </c>
      <c r="L2129" s="3" t="s">
        <v>36</v>
      </c>
      <c r="M2129" s="3" t="s">
        <v>2309</v>
      </c>
      <c r="N2129" s="3" t="s">
        <v>795</v>
      </c>
      <c r="P2129" s="3" t="s">
        <v>1</v>
      </c>
      <c r="Q2129" s="3" t="s">
        <v>1475</v>
      </c>
      <c r="R2129" s="3" t="s">
        <v>1474</v>
      </c>
      <c r="S2129" s="2">
        <f>IF(P2129="심사불필요","-",VLOOKUP(K2129,'[1]자격증 backdata'!A:G,7,0))</f>
        <v>0</v>
      </c>
      <c r="T2129" s="2" t="str">
        <f>IF(S2129="-","-",IF(COUNTIFS(B:B,B2129,S:S,"필수")&gt;0,"자격요건충족","확인필요"))</f>
        <v>자격요건충족</v>
      </c>
      <c r="U2129" s="2"/>
      <c r="W2129" s="2">
        <f>IF(Q2129="4급","심사불필요",VLOOKUP(K2129,'[1]자격증 backdata'!A:B,2,0))</f>
        <v>0</v>
      </c>
      <c r="X2129" s="3">
        <f>IF(R2129="A", MIN(20, SUMIFS(W:W, B:B, B2129, R:R, "A")),IF(R2129="B", MIN(30, SUMIFS(W:W, B:B, B2129, R:R, "B")),"비해당분야"))</f>
        <v>6</v>
      </c>
      <c r="Y2129" s="3" t="str">
        <f>IF(R2129="C",MIN(30,IF(COUNTIFS(B:B,B2129,W:W,"가1")=1,25,IF(COUNTIFS(B:B,B2129,W:W,"가1")&gt;=2,30,0))+IF(COUNTIFS(B:B,B2129,W:W,"나1")&gt;=4,30,IF(COUNTIFS(B:B,B2129,W:W,"나1")=3,26,IF(COUNTIFS(B:B,B2129,W:W,"나1")=2,22,IF(COUNTIFS(B:B,B2129,W:W,"나1")=1,18,0)))))+MIN(30,IF(COUNTIFS(B:B,B2129,W:W,"가2")=1,25,IF(COUNTIFS(B:B,B2129,W:W,"가2")&gt;=2,30,0))+IF(COUNTIFS(B:B,B2129,W:W,"나2")=3,30,IF(COUNTIFS(B:B,B2129,W:W,"나2")=2,25,IF(COUNTIFS(B:B,B2129,W:W,"나2")=1,20,0)))),"비해당분야")</f>
        <v>비해당분야</v>
      </c>
      <c r="Z2129" s="3" t="str">
        <f>IF(R2129="C",VLOOKUP(K2129,'[1]자격증 backdata'!A:F,6,0),"비해당분야")</f>
        <v>비해당분야</v>
      </c>
      <c r="AA2129" s="3" t="str">
        <f>IF(R2129="C",SUMIF(B:B,B2129,Z:Z),"비해당분야")</f>
        <v>비해당분야</v>
      </c>
      <c r="AB2129" s="3" t="str">
        <f>IF(R2129="C",SUM(Y2129,AA2129),"비해당분야")</f>
        <v>비해당분야</v>
      </c>
      <c r="AC2129" s="3">
        <f>IF(R2129="C",AB2129,X2129)</f>
        <v>6</v>
      </c>
      <c r="AD2129" s="3">
        <f>VLOOKUP(K2129,'[1]자격증 backdata'!A:D,4,0)</f>
        <v>5</v>
      </c>
      <c r="AE2129" s="3">
        <f>IF(_xlfn.MAXIFS(AD:AD,B:B,B2129)&gt;10,10,_xlfn.MAXIFS(AD:AD,B:B,B2129))</f>
        <v>5</v>
      </c>
      <c r="AG2129" s="2">
        <f>VLOOKUP(K2129,'[1]자격증 backdata'!A:C,3,0)</f>
        <v>0</v>
      </c>
      <c r="AH2129" s="2">
        <f>COUNTIFS($B:$B,$B2129,$AG:$AG,AH$1)</f>
        <v>0</v>
      </c>
      <c r="AI2129" s="2">
        <f>COUNTIFS($B:$B,$B2129,$AG:$AG,AI$1)</f>
        <v>0</v>
      </c>
      <c r="AJ2129" s="2">
        <f>COUNTIFS($B:$B,$B2129,$AG:$AG,AJ$1)</f>
        <v>0</v>
      </c>
      <c r="AK2129" s="2">
        <f>COUNTIFS($B:$B,$B2129,$AG:$AG,AK$1)</f>
        <v>0</v>
      </c>
      <c r="AL2129" s="2">
        <f>COUNTIFS($B:$B,$B2129,$AG:$AG,AL$1)</f>
        <v>0</v>
      </c>
      <c r="AM2129" s="2">
        <f>COUNTIFS($B:$B,$B2129,$AG:$AG,AM$1)</f>
        <v>0</v>
      </c>
      <c r="AN2129" s="2">
        <f>COUNTIFS($B:$B,$B2129,$AG:$AG,AN$1)</f>
        <v>0</v>
      </c>
      <c r="AO2129" s="2">
        <f>COUNTIFS($B:$B,$B2129,$AG:$AG,AO$1)</f>
        <v>0</v>
      </c>
      <c r="AP2129" s="2">
        <f>COUNTIFS($B:$B,$B2129,$AG:$AG,AP$1)</f>
        <v>0</v>
      </c>
      <c r="AQ2129" s="2">
        <f>COUNTIFS($B:$B,$B2129,$AG:$AG,AQ$1)</f>
        <v>0</v>
      </c>
      <c r="AR2129" s="2">
        <f>COUNTIFS($B:$B,$B2129,$AG:$AG,AR$1)</f>
        <v>1</v>
      </c>
      <c r="AS2129" s="2">
        <f>COUNTIFS($B:$B,$B2129,$AG:$AG,AS$1)</f>
        <v>0</v>
      </c>
      <c r="AT2129" s="2">
        <f>COUNTIFS($B:$B,$B2129,$AG:$AG,AT$1)</f>
        <v>0</v>
      </c>
      <c r="AU2129" s="2">
        <f>COUNTIFS($B:$B,$B2129,$AG:$AG,AU$1)</f>
        <v>0</v>
      </c>
    </row>
    <row r="2130" spans="1:47" ht="15" customHeight="1" x14ac:dyDescent="0.35">
      <c r="A2130" s="4">
        <f>IF(B2129=B2130,A2129,A2129+1)</f>
        <v>751</v>
      </c>
      <c r="B2130" s="4" t="s">
        <v>2307</v>
      </c>
      <c r="C2130" s="4" t="s">
        <v>185</v>
      </c>
      <c r="D2130" s="4" t="s">
        <v>1789</v>
      </c>
      <c r="E2130" s="4" t="s">
        <v>1788</v>
      </c>
      <c r="F2130" s="4" t="s">
        <v>8</v>
      </c>
      <c r="G2130" s="4" t="s">
        <v>8</v>
      </c>
      <c r="H2130" s="4" t="s">
        <v>7</v>
      </c>
      <c r="I2130" s="4">
        <v>1</v>
      </c>
      <c r="J2130" s="4" t="s">
        <v>6</v>
      </c>
      <c r="K2130" s="4" t="s">
        <v>1787</v>
      </c>
      <c r="L2130" s="4" t="s">
        <v>4</v>
      </c>
      <c r="M2130" s="4" t="s">
        <v>2308</v>
      </c>
      <c r="N2130" s="4" t="s">
        <v>246</v>
      </c>
      <c r="P2130" s="4" t="s">
        <v>1</v>
      </c>
      <c r="Q2130" s="4" t="s">
        <v>1475</v>
      </c>
      <c r="R2130" s="4" t="s">
        <v>1474</v>
      </c>
      <c r="S2130" s="5" t="str">
        <f>IF(P2130="심사불필요","-",VLOOKUP(K2130,'[1]자격증 backdata'!A:G,7,0))</f>
        <v>필수</v>
      </c>
      <c r="T2130" s="5" t="str">
        <f>IF(S2130="-","-",IF(COUNTIFS(B:B,B2130,S:S,"필수")&gt;0,"자격요건충족","확인필요"))</f>
        <v>자격요건충족</v>
      </c>
      <c r="U2130" s="5"/>
      <c r="W2130" s="5">
        <f>IF(Q2130="4급","심사불필요",VLOOKUP(K2130,'[1]자격증 backdata'!A:B,2,0))</f>
        <v>6</v>
      </c>
      <c r="X2130" s="4">
        <f>IF(R2130="A", MIN(20, SUMIFS(W:W, B:B, B2130, R:R, "A")),IF(R2130="B", MIN(30, SUMIFS(W:W, B:B, B2130, R:R, "B")),"비해당분야"))</f>
        <v>6</v>
      </c>
      <c r="Y2130" s="4" t="str">
        <f>IF(R2130="C",MIN(30,IF(COUNTIFS(B:B,B2130,W:W,"가1")=1,25,IF(COUNTIFS(B:B,B2130,W:W,"가1")&gt;=2,30,0))+IF(COUNTIFS(B:B,B2130,W:W,"나1")&gt;=4,30,IF(COUNTIFS(B:B,B2130,W:W,"나1")=3,26,IF(COUNTIFS(B:B,B2130,W:W,"나1")=2,22,IF(COUNTIFS(B:B,B2130,W:W,"나1")=1,18,0)))))+MIN(30,IF(COUNTIFS(B:B,B2130,W:W,"가2")=1,25,IF(COUNTIFS(B:B,B2130,W:W,"가2")&gt;=2,30,0))+IF(COUNTIFS(B:B,B2130,W:W,"나2")=3,30,IF(COUNTIFS(B:B,B2130,W:W,"나2")=2,25,IF(COUNTIFS(B:B,B2130,W:W,"나2")=1,20,0)))),"비해당분야")</f>
        <v>비해당분야</v>
      </c>
      <c r="Z2130" s="4" t="str">
        <f>IF(R2130="C",VLOOKUP(K2130,'[1]자격증 backdata'!A:F,6,0),"비해당분야")</f>
        <v>비해당분야</v>
      </c>
      <c r="AA2130" s="4" t="str">
        <f>IF(R2130="C",SUMIF(B:B,B2130,Z:Z),"비해당분야")</f>
        <v>비해당분야</v>
      </c>
      <c r="AB2130" s="4" t="str">
        <f>IF(R2130="C",SUM(Y2130,AA2130),"비해당분야")</f>
        <v>비해당분야</v>
      </c>
      <c r="AC2130" s="4">
        <f>IF(R2130="C",AB2130,X2130)</f>
        <v>6</v>
      </c>
      <c r="AD2130" s="4">
        <f>VLOOKUP(K2130,'[1]자격증 backdata'!A:D,4,0)</f>
        <v>0</v>
      </c>
      <c r="AE2130" s="4">
        <f>IF(_xlfn.MAXIFS(AD:AD,B:B,B2130)&gt;10,10,_xlfn.MAXIFS(AD:AD,B:B,B2130))</f>
        <v>5</v>
      </c>
      <c r="AG2130" s="5" t="str">
        <f>VLOOKUP(K2130,'[1]자격증 backdata'!A:C,3,0)</f>
        <v>K</v>
      </c>
      <c r="AH2130" s="5">
        <f>COUNTIFS($B:$B,$B2130,$AG:$AG,AH$1)</f>
        <v>0</v>
      </c>
      <c r="AI2130" s="5">
        <f>COUNTIFS($B:$B,$B2130,$AG:$AG,AI$1)</f>
        <v>0</v>
      </c>
      <c r="AJ2130" s="5">
        <f>COUNTIFS($B:$B,$B2130,$AG:$AG,AJ$1)</f>
        <v>0</v>
      </c>
      <c r="AK2130" s="5">
        <f>COUNTIFS($B:$B,$B2130,$AG:$AG,AK$1)</f>
        <v>0</v>
      </c>
      <c r="AL2130" s="5">
        <f>COUNTIFS($B:$B,$B2130,$AG:$AG,AL$1)</f>
        <v>0</v>
      </c>
      <c r="AM2130" s="5">
        <f>COUNTIFS($B:$B,$B2130,$AG:$AG,AM$1)</f>
        <v>0</v>
      </c>
      <c r="AN2130" s="5">
        <f>COUNTIFS($B:$B,$B2130,$AG:$AG,AN$1)</f>
        <v>0</v>
      </c>
      <c r="AO2130" s="5">
        <f>COUNTIFS($B:$B,$B2130,$AG:$AG,AO$1)</f>
        <v>0</v>
      </c>
      <c r="AP2130" s="5">
        <f>COUNTIFS($B:$B,$B2130,$AG:$AG,AP$1)</f>
        <v>0</v>
      </c>
      <c r="AQ2130" s="5">
        <f>COUNTIFS($B:$B,$B2130,$AG:$AG,AQ$1)</f>
        <v>0</v>
      </c>
      <c r="AR2130" s="5">
        <f>COUNTIFS($B:$B,$B2130,$AG:$AG,AR$1)</f>
        <v>1</v>
      </c>
      <c r="AS2130" s="5">
        <f>COUNTIFS($B:$B,$B2130,$AG:$AG,AS$1)</f>
        <v>0</v>
      </c>
      <c r="AT2130" s="5">
        <f>COUNTIFS($B:$B,$B2130,$AG:$AG,AT$1)</f>
        <v>0</v>
      </c>
      <c r="AU2130" s="5">
        <f>COUNTIFS($B:$B,$B2130,$AG:$AG,AU$1)</f>
        <v>0</v>
      </c>
    </row>
    <row r="2131" spans="1:47" ht="15" customHeight="1" x14ac:dyDescent="0.35">
      <c r="A2131" s="6">
        <f>IF(B2130=B2131,A2130,A2130+1)</f>
        <v>751</v>
      </c>
      <c r="B2131" s="6" t="s">
        <v>2307</v>
      </c>
      <c r="C2131" s="6" t="s">
        <v>185</v>
      </c>
      <c r="D2131" s="6" t="s">
        <v>1789</v>
      </c>
      <c r="E2131" s="6" t="s">
        <v>1788</v>
      </c>
      <c r="F2131" s="4" t="s">
        <v>7</v>
      </c>
      <c r="G2131" s="4" t="s">
        <v>8</v>
      </c>
      <c r="H2131" s="4" t="s">
        <v>7</v>
      </c>
      <c r="I2131" s="4">
        <v>2</v>
      </c>
      <c r="J2131" s="4" t="s">
        <v>69</v>
      </c>
      <c r="K2131" s="4" t="s">
        <v>1799</v>
      </c>
      <c r="L2131" s="4" t="s">
        <v>36</v>
      </c>
      <c r="M2131" s="4" t="s">
        <v>2306</v>
      </c>
      <c r="N2131" s="4" t="s">
        <v>1704</v>
      </c>
      <c r="P2131" s="4" t="s">
        <v>1</v>
      </c>
      <c r="Q2131" s="4" t="s">
        <v>1475</v>
      </c>
      <c r="R2131" s="4" t="s">
        <v>1474</v>
      </c>
      <c r="S2131" s="5">
        <f>IF(P2131="심사불필요","-",VLOOKUP(K2131,'[1]자격증 backdata'!A:G,7,0))</f>
        <v>0</v>
      </c>
      <c r="T2131" s="5" t="str">
        <f>IF(S2131="-","-",IF(COUNTIFS(B:B,B2131,S:S,"필수")&gt;0,"자격요건충족","확인필요"))</f>
        <v>자격요건충족</v>
      </c>
      <c r="U2131" s="5"/>
      <c r="W2131" s="5">
        <f>IF(Q2131="4급","심사불필요",VLOOKUP(K2131,'[1]자격증 backdata'!A:B,2,0))</f>
        <v>0</v>
      </c>
      <c r="X2131" s="4">
        <f>IF(R2131="A", MIN(20, SUMIFS(W:W, B:B, B2131, R:R, "A")),IF(R2131="B", MIN(30, SUMIFS(W:W, B:B, B2131, R:R, "B")),"비해당분야"))</f>
        <v>6</v>
      </c>
      <c r="Y2131" s="4" t="str">
        <f>IF(R2131="C",MIN(30,IF(COUNTIFS(B:B,B2131,W:W,"가1")=1,25,IF(COUNTIFS(B:B,B2131,W:W,"가1")&gt;=2,30,0))+IF(COUNTIFS(B:B,B2131,W:W,"나1")&gt;=4,30,IF(COUNTIFS(B:B,B2131,W:W,"나1")=3,26,IF(COUNTIFS(B:B,B2131,W:W,"나1")=2,22,IF(COUNTIFS(B:B,B2131,W:W,"나1")=1,18,0)))))+MIN(30,IF(COUNTIFS(B:B,B2131,W:W,"가2")=1,25,IF(COUNTIFS(B:B,B2131,W:W,"가2")&gt;=2,30,0))+IF(COUNTIFS(B:B,B2131,W:W,"나2")=3,30,IF(COUNTIFS(B:B,B2131,W:W,"나2")=2,25,IF(COUNTIFS(B:B,B2131,W:W,"나2")=1,20,0)))),"비해당분야")</f>
        <v>비해당분야</v>
      </c>
      <c r="Z2131" s="4" t="str">
        <f>IF(R2131="C",VLOOKUP(K2131,'[1]자격증 backdata'!A:F,6,0),"비해당분야")</f>
        <v>비해당분야</v>
      </c>
      <c r="AA2131" s="4" t="str">
        <f>IF(R2131="C",SUMIF(B:B,B2131,Z:Z),"비해당분야")</f>
        <v>비해당분야</v>
      </c>
      <c r="AB2131" s="4" t="str">
        <f>IF(R2131="C",SUM(Y2131,AA2131),"비해당분야")</f>
        <v>비해당분야</v>
      </c>
      <c r="AC2131" s="4">
        <f>IF(R2131="C",AB2131,X2131)</f>
        <v>6</v>
      </c>
      <c r="AD2131" s="4">
        <f>VLOOKUP(K2131,'[1]자격증 backdata'!A:D,4,0)</f>
        <v>5</v>
      </c>
      <c r="AE2131" s="4">
        <f>IF(_xlfn.MAXIFS(AD:AD,B:B,B2131)&gt;10,10,_xlfn.MAXIFS(AD:AD,B:B,B2131))</f>
        <v>5</v>
      </c>
      <c r="AG2131" s="5">
        <f>VLOOKUP(K2131,'[1]자격증 backdata'!A:C,3,0)</f>
        <v>0</v>
      </c>
      <c r="AH2131" s="5">
        <f>COUNTIFS($B:$B,$B2131,$AG:$AG,AH$1)</f>
        <v>0</v>
      </c>
      <c r="AI2131" s="5">
        <f>COUNTIFS($B:$B,$B2131,$AG:$AG,AI$1)</f>
        <v>0</v>
      </c>
      <c r="AJ2131" s="5">
        <f>COUNTIFS($B:$B,$B2131,$AG:$AG,AJ$1)</f>
        <v>0</v>
      </c>
      <c r="AK2131" s="5">
        <f>COUNTIFS($B:$B,$B2131,$AG:$AG,AK$1)</f>
        <v>0</v>
      </c>
      <c r="AL2131" s="5">
        <f>COUNTIFS($B:$B,$B2131,$AG:$AG,AL$1)</f>
        <v>0</v>
      </c>
      <c r="AM2131" s="5">
        <f>COUNTIFS($B:$B,$B2131,$AG:$AG,AM$1)</f>
        <v>0</v>
      </c>
      <c r="AN2131" s="5">
        <f>COUNTIFS($B:$B,$B2131,$AG:$AG,AN$1)</f>
        <v>0</v>
      </c>
      <c r="AO2131" s="5">
        <f>COUNTIFS($B:$B,$B2131,$AG:$AG,AO$1)</f>
        <v>0</v>
      </c>
      <c r="AP2131" s="5">
        <f>COUNTIFS($B:$B,$B2131,$AG:$AG,AP$1)</f>
        <v>0</v>
      </c>
      <c r="AQ2131" s="5">
        <f>COUNTIFS($B:$B,$B2131,$AG:$AG,AQ$1)</f>
        <v>0</v>
      </c>
      <c r="AR2131" s="5">
        <f>COUNTIFS($B:$B,$B2131,$AG:$AG,AR$1)</f>
        <v>1</v>
      </c>
      <c r="AS2131" s="5">
        <f>COUNTIFS($B:$B,$B2131,$AG:$AG,AS$1)</f>
        <v>0</v>
      </c>
      <c r="AT2131" s="5">
        <f>COUNTIFS($B:$B,$B2131,$AG:$AG,AT$1)</f>
        <v>0</v>
      </c>
      <c r="AU2131" s="5">
        <f>COUNTIFS($B:$B,$B2131,$AG:$AG,AU$1)</f>
        <v>0</v>
      </c>
    </row>
    <row r="2132" spans="1:47" ht="15" customHeight="1" x14ac:dyDescent="0.35">
      <c r="A2132" s="3">
        <f>IF(B2131=B2132,A2131,A2131+1)</f>
        <v>752</v>
      </c>
      <c r="B2132" s="3" t="s">
        <v>2304</v>
      </c>
      <c r="C2132" s="3" t="s">
        <v>2303</v>
      </c>
      <c r="D2132" s="3" t="s">
        <v>1789</v>
      </c>
      <c r="E2132" s="3" t="s">
        <v>1788</v>
      </c>
      <c r="F2132" s="4" t="s">
        <v>8</v>
      </c>
      <c r="G2132" s="4" t="s">
        <v>8</v>
      </c>
      <c r="H2132" s="4" t="s">
        <v>7</v>
      </c>
      <c r="I2132" s="3">
        <v>1</v>
      </c>
      <c r="J2132" s="3" t="s">
        <v>6</v>
      </c>
      <c r="K2132" s="3" t="s">
        <v>1787</v>
      </c>
      <c r="L2132" s="3" t="s">
        <v>4</v>
      </c>
      <c r="M2132" s="3" t="s">
        <v>2305</v>
      </c>
      <c r="N2132" s="3" t="s">
        <v>246</v>
      </c>
      <c r="P2132" s="3" t="s">
        <v>1</v>
      </c>
      <c r="Q2132" s="3" t="s">
        <v>1475</v>
      </c>
      <c r="R2132" s="3" t="s">
        <v>1474</v>
      </c>
      <c r="S2132" s="2" t="str">
        <f>IF(P2132="심사불필요","-",VLOOKUP(K2132,'[1]자격증 backdata'!A:G,7,0))</f>
        <v>필수</v>
      </c>
      <c r="T2132" s="2" t="str">
        <f>IF(S2132="-","-",IF(COUNTIFS(B:B,B2132,S:S,"필수")&gt;0,"자격요건충족","확인필요"))</f>
        <v>자격요건충족</v>
      </c>
      <c r="U2132" s="2"/>
      <c r="W2132" s="2">
        <f>IF(Q2132="4급","심사불필요",VLOOKUP(K2132,'[1]자격증 backdata'!A:B,2,0))</f>
        <v>6</v>
      </c>
      <c r="X2132" s="3">
        <f>IF(R2132="A", MIN(20, SUMIFS(W:W, B:B, B2132, R:R, "A")),IF(R2132="B", MIN(30, SUMIFS(W:W, B:B, B2132, R:R, "B")),"비해당분야"))</f>
        <v>6</v>
      </c>
      <c r="Y2132" s="3" t="str">
        <f>IF(R2132="C",MIN(30,IF(COUNTIFS(B:B,B2132,W:W,"가1")=1,25,IF(COUNTIFS(B:B,B2132,W:W,"가1")&gt;=2,30,0))+IF(COUNTIFS(B:B,B2132,W:W,"나1")&gt;=4,30,IF(COUNTIFS(B:B,B2132,W:W,"나1")=3,26,IF(COUNTIFS(B:B,B2132,W:W,"나1")=2,22,IF(COUNTIFS(B:B,B2132,W:W,"나1")=1,18,0)))))+MIN(30,IF(COUNTIFS(B:B,B2132,W:W,"가2")=1,25,IF(COUNTIFS(B:B,B2132,W:W,"가2")&gt;=2,30,0))+IF(COUNTIFS(B:B,B2132,W:W,"나2")=3,30,IF(COUNTIFS(B:B,B2132,W:W,"나2")=2,25,IF(COUNTIFS(B:B,B2132,W:W,"나2")=1,20,0)))),"비해당분야")</f>
        <v>비해당분야</v>
      </c>
      <c r="Z2132" s="3" t="str">
        <f>IF(R2132="C",VLOOKUP(K2132,'[1]자격증 backdata'!A:F,6,0),"비해당분야")</f>
        <v>비해당분야</v>
      </c>
      <c r="AA2132" s="3" t="str">
        <f>IF(R2132="C",SUMIF(B:B,B2132,Z:Z),"비해당분야")</f>
        <v>비해당분야</v>
      </c>
      <c r="AB2132" s="3" t="str">
        <f>IF(R2132="C",SUM(Y2132,AA2132),"비해당분야")</f>
        <v>비해당분야</v>
      </c>
      <c r="AC2132" s="3">
        <f>IF(R2132="C",AB2132,X2132)</f>
        <v>6</v>
      </c>
      <c r="AD2132" s="3">
        <f>VLOOKUP(K2132,'[1]자격증 backdata'!A:D,4,0)</f>
        <v>0</v>
      </c>
      <c r="AE2132" s="3">
        <f>IF(_xlfn.MAXIFS(AD:AD,B:B,B2132)&gt;10,10,_xlfn.MAXIFS(AD:AD,B:B,B2132))</f>
        <v>5</v>
      </c>
      <c r="AG2132" s="2" t="str">
        <f>VLOOKUP(K2132,'[1]자격증 backdata'!A:C,3,0)</f>
        <v>K</v>
      </c>
      <c r="AH2132" s="2">
        <f>COUNTIFS($B:$B,$B2132,$AG:$AG,AH$1)</f>
        <v>0</v>
      </c>
      <c r="AI2132" s="2">
        <f>COUNTIFS($B:$B,$B2132,$AG:$AG,AI$1)</f>
        <v>0</v>
      </c>
      <c r="AJ2132" s="2">
        <f>COUNTIFS($B:$B,$B2132,$AG:$AG,AJ$1)</f>
        <v>0</v>
      </c>
      <c r="AK2132" s="2">
        <f>COUNTIFS($B:$B,$B2132,$AG:$AG,AK$1)</f>
        <v>0</v>
      </c>
      <c r="AL2132" s="2">
        <f>COUNTIFS($B:$B,$B2132,$AG:$AG,AL$1)</f>
        <v>0</v>
      </c>
      <c r="AM2132" s="2">
        <f>COUNTIFS($B:$B,$B2132,$AG:$AG,AM$1)</f>
        <v>0</v>
      </c>
      <c r="AN2132" s="2">
        <f>COUNTIFS($B:$B,$B2132,$AG:$AG,AN$1)</f>
        <v>0</v>
      </c>
      <c r="AO2132" s="2">
        <f>COUNTIFS($B:$B,$B2132,$AG:$AG,AO$1)</f>
        <v>0</v>
      </c>
      <c r="AP2132" s="2">
        <f>COUNTIFS($B:$B,$B2132,$AG:$AG,AP$1)</f>
        <v>0</v>
      </c>
      <c r="AQ2132" s="2">
        <f>COUNTIFS($B:$B,$B2132,$AG:$AG,AQ$1)</f>
        <v>0</v>
      </c>
      <c r="AR2132" s="2">
        <f>COUNTIFS($B:$B,$B2132,$AG:$AG,AR$1)</f>
        <v>1</v>
      </c>
      <c r="AS2132" s="2">
        <f>COUNTIFS($B:$B,$B2132,$AG:$AG,AS$1)</f>
        <v>0</v>
      </c>
      <c r="AT2132" s="2">
        <f>COUNTIFS($B:$B,$B2132,$AG:$AG,AT$1)</f>
        <v>0</v>
      </c>
      <c r="AU2132" s="2">
        <f>COUNTIFS($B:$B,$B2132,$AG:$AG,AU$1)</f>
        <v>0</v>
      </c>
    </row>
    <row r="2133" spans="1:47" ht="15" customHeight="1" x14ac:dyDescent="0.35">
      <c r="A2133" s="7">
        <f>IF(B2132=B2133,A2132,A2132+1)</f>
        <v>752</v>
      </c>
      <c r="B2133" s="7" t="s">
        <v>2304</v>
      </c>
      <c r="C2133" s="7" t="s">
        <v>2303</v>
      </c>
      <c r="D2133" s="7" t="s">
        <v>1789</v>
      </c>
      <c r="E2133" s="7" t="s">
        <v>1788</v>
      </c>
      <c r="F2133" s="4" t="s">
        <v>7</v>
      </c>
      <c r="G2133" s="4" t="s">
        <v>8</v>
      </c>
      <c r="H2133" s="4" t="s">
        <v>7</v>
      </c>
      <c r="I2133" s="3">
        <v>2</v>
      </c>
      <c r="J2133" s="3" t="s">
        <v>38</v>
      </c>
      <c r="K2133" s="3" t="s">
        <v>1802</v>
      </c>
      <c r="L2133" s="3" t="s">
        <v>36</v>
      </c>
      <c r="M2133" s="3" t="s">
        <v>2302</v>
      </c>
      <c r="N2133" s="3" t="s">
        <v>1201</v>
      </c>
      <c r="P2133" s="3" t="s">
        <v>1</v>
      </c>
      <c r="Q2133" s="3" t="s">
        <v>1475</v>
      </c>
      <c r="R2133" s="3" t="s">
        <v>1474</v>
      </c>
      <c r="S2133" s="2">
        <f>IF(P2133="심사불필요","-",VLOOKUP(K2133,'[1]자격증 backdata'!A:G,7,0))</f>
        <v>0</v>
      </c>
      <c r="T2133" s="2" t="str">
        <f>IF(S2133="-","-",IF(COUNTIFS(B:B,B2133,S:S,"필수")&gt;0,"자격요건충족","확인필요"))</f>
        <v>자격요건충족</v>
      </c>
      <c r="U2133" s="2"/>
      <c r="W2133" s="2">
        <f>IF(Q2133="4급","심사불필요",VLOOKUP(K2133,'[1]자격증 backdata'!A:B,2,0))</f>
        <v>0</v>
      </c>
      <c r="X2133" s="3">
        <f>IF(R2133="A", MIN(20, SUMIFS(W:W, B:B, B2133, R:R, "A")),IF(R2133="B", MIN(30, SUMIFS(W:W, B:B, B2133, R:R, "B")),"비해당분야"))</f>
        <v>6</v>
      </c>
      <c r="Y2133" s="3" t="str">
        <f>IF(R2133="C",MIN(30,IF(COUNTIFS(B:B,B2133,W:W,"가1")=1,25,IF(COUNTIFS(B:B,B2133,W:W,"가1")&gt;=2,30,0))+IF(COUNTIFS(B:B,B2133,W:W,"나1")&gt;=4,30,IF(COUNTIFS(B:B,B2133,W:W,"나1")=3,26,IF(COUNTIFS(B:B,B2133,W:W,"나1")=2,22,IF(COUNTIFS(B:B,B2133,W:W,"나1")=1,18,0)))))+MIN(30,IF(COUNTIFS(B:B,B2133,W:W,"가2")=1,25,IF(COUNTIFS(B:B,B2133,W:W,"가2")&gt;=2,30,0))+IF(COUNTIFS(B:B,B2133,W:W,"나2")=3,30,IF(COUNTIFS(B:B,B2133,W:W,"나2")=2,25,IF(COUNTIFS(B:B,B2133,W:W,"나2")=1,20,0)))),"비해당분야")</f>
        <v>비해당분야</v>
      </c>
      <c r="Z2133" s="3" t="str">
        <f>IF(R2133="C",VLOOKUP(K2133,'[1]자격증 backdata'!A:F,6,0),"비해당분야")</f>
        <v>비해당분야</v>
      </c>
      <c r="AA2133" s="3" t="str">
        <f>IF(R2133="C",SUMIF(B:B,B2133,Z:Z),"비해당분야")</f>
        <v>비해당분야</v>
      </c>
      <c r="AB2133" s="3" t="str">
        <f>IF(R2133="C",SUM(Y2133,AA2133),"비해당분야")</f>
        <v>비해당분야</v>
      </c>
      <c r="AC2133" s="3">
        <f>IF(R2133="C",AB2133,X2133)</f>
        <v>6</v>
      </c>
      <c r="AD2133" s="3">
        <f>VLOOKUP(K2133,'[1]자격증 backdata'!A:D,4,0)</f>
        <v>5</v>
      </c>
      <c r="AE2133" s="3">
        <f>IF(_xlfn.MAXIFS(AD:AD,B:B,B2133)&gt;10,10,_xlfn.MAXIFS(AD:AD,B:B,B2133))</f>
        <v>5</v>
      </c>
      <c r="AG2133" s="2">
        <f>VLOOKUP(K2133,'[1]자격증 backdata'!A:C,3,0)</f>
        <v>0</v>
      </c>
      <c r="AH2133" s="2">
        <f>COUNTIFS($B:$B,$B2133,$AG:$AG,AH$1)</f>
        <v>0</v>
      </c>
      <c r="AI2133" s="2">
        <f>COUNTIFS($B:$B,$B2133,$AG:$AG,AI$1)</f>
        <v>0</v>
      </c>
      <c r="AJ2133" s="2">
        <f>COUNTIFS($B:$B,$B2133,$AG:$AG,AJ$1)</f>
        <v>0</v>
      </c>
      <c r="AK2133" s="2">
        <f>COUNTIFS($B:$B,$B2133,$AG:$AG,AK$1)</f>
        <v>0</v>
      </c>
      <c r="AL2133" s="2">
        <f>COUNTIFS($B:$B,$B2133,$AG:$AG,AL$1)</f>
        <v>0</v>
      </c>
      <c r="AM2133" s="2">
        <f>COUNTIFS($B:$B,$B2133,$AG:$AG,AM$1)</f>
        <v>0</v>
      </c>
      <c r="AN2133" s="2">
        <f>COUNTIFS($B:$B,$B2133,$AG:$AG,AN$1)</f>
        <v>0</v>
      </c>
      <c r="AO2133" s="2">
        <f>COUNTIFS($B:$B,$B2133,$AG:$AG,AO$1)</f>
        <v>0</v>
      </c>
      <c r="AP2133" s="2">
        <f>COUNTIFS($B:$B,$B2133,$AG:$AG,AP$1)</f>
        <v>0</v>
      </c>
      <c r="AQ2133" s="2">
        <f>COUNTIFS($B:$B,$B2133,$AG:$AG,AQ$1)</f>
        <v>0</v>
      </c>
      <c r="AR2133" s="2">
        <f>COUNTIFS($B:$B,$B2133,$AG:$AG,AR$1)</f>
        <v>1</v>
      </c>
      <c r="AS2133" s="2">
        <f>COUNTIFS($B:$B,$B2133,$AG:$AG,AS$1)</f>
        <v>0</v>
      </c>
      <c r="AT2133" s="2">
        <f>COUNTIFS($B:$B,$B2133,$AG:$AG,AT$1)</f>
        <v>0</v>
      </c>
      <c r="AU2133" s="2">
        <f>COUNTIFS($B:$B,$B2133,$AG:$AG,AU$1)</f>
        <v>0</v>
      </c>
    </row>
    <row r="2134" spans="1:47" ht="15" customHeight="1" x14ac:dyDescent="0.35">
      <c r="A2134" s="4">
        <f>IF(B2133=B2134,A2133,A2133+1)</f>
        <v>753</v>
      </c>
      <c r="B2134" s="4" t="s">
        <v>2299</v>
      </c>
      <c r="C2134" s="4" t="s">
        <v>2298</v>
      </c>
      <c r="D2134" s="4" t="s">
        <v>1789</v>
      </c>
      <c r="E2134" s="4" t="s">
        <v>1788</v>
      </c>
      <c r="F2134" s="4" t="s">
        <v>8</v>
      </c>
      <c r="G2134" s="4" t="s">
        <v>8</v>
      </c>
      <c r="H2134" s="4" t="s">
        <v>7</v>
      </c>
      <c r="I2134" s="4">
        <v>1</v>
      </c>
      <c r="J2134" s="4" t="s">
        <v>6</v>
      </c>
      <c r="K2134" s="4" t="s">
        <v>1787</v>
      </c>
      <c r="L2134" s="4" t="s">
        <v>4</v>
      </c>
      <c r="M2134" s="4" t="s">
        <v>2301</v>
      </c>
      <c r="N2134" s="4" t="s">
        <v>276</v>
      </c>
      <c r="P2134" s="4" t="s">
        <v>1</v>
      </c>
      <c r="Q2134" s="4" t="s">
        <v>1475</v>
      </c>
      <c r="R2134" s="4" t="s">
        <v>1474</v>
      </c>
      <c r="S2134" s="5" t="str">
        <f>IF(P2134="심사불필요","-",VLOOKUP(K2134,'[1]자격증 backdata'!A:G,7,0))</f>
        <v>필수</v>
      </c>
      <c r="T2134" s="5" t="str">
        <f>IF(S2134="-","-",IF(COUNTIFS(B:B,B2134,S:S,"필수")&gt;0,"자격요건충족","확인필요"))</f>
        <v>자격요건충족</v>
      </c>
      <c r="U2134" s="5"/>
      <c r="W2134" s="5">
        <f>IF(Q2134="4급","심사불필요",VLOOKUP(K2134,'[1]자격증 backdata'!A:B,2,0))</f>
        <v>6</v>
      </c>
      <c r="X2134" s="4">
        <f>IF(R2134="A", MIN(20, SUMIFS(W:W, B:B, B2134, R:R, "A")),IF(R2134="B", MIN(30, SUMIFS(W:W, B:B, B2134, R:R, "B")),"비해당분야"))</f>
        <v>12</v>
      </c>
      <c r="Y2134" s="4" t="str">
        <f>IF(R2134="C",MIN(30,IF(COUNTIFS(B:B,B2134,W:W,"가1")=1,25,IF(COUNTIFS(B:B,B2134,W:W,"가1")&gt;=2,30,0))+IF(COUNTIFS(B:B,B2134,W:W,"나1")&gt;=4,30,IF(COUNTIFS(B:B,B2134,W:W,"나1")=3,26,IF(COUNTIFS(B:B,B2134,W:W,"나1")=2,22,IF(COUNTIFS(B:B,B2134,W:W,"나1")=1,18,0)))))+MIN(30,IF(COUNTIFS(B:B,B2134,W:W,"가2")=1,25,IF(COUNTIFS(B:B,B2134,W:W,"가2")&gt;=2,30,0))+IF(COUNTIFS(B:B,B2134,W:W,"나2")=3,30,IF(COUNTIFS(B:B,B2134,W:W,"나2")=2,25,IF(COUNTIFS(B:B,B2134,W:W,"나2")=1,20,0)))),"비해당분야")</f>
        <v>비해당분야</v>
      </c>
      <c r="Z2134" s="4" t="str">
        <f>IF(R2134="C",VLOOKUP(K2134,'[1]자격증 backdata'!A:F,6,0),"비해당분야")</f>
        <v>비해당분야</v>
      </c>
      <c r="AA2134" s="4" t="str">
        <f>IF(R2134="C",SUMIF(B:B,B2134,Z:Z),"비해당분야")</f>
        <v>비해당분야</v>
      </c>
      <c r="AB2134" s="4" t="str">
        <f>IF(R2134="C",SUM(Y2134,AA2134),"비해당분야")</f>
        <v>비해당분야</v>
      </c>
      <c r="AC2134" s="4">
        <f>IF(R2134="C",AB2134,X2134)</f>
        <v>12</v>
      </c>
      <c r="AD2134" s="4">
        <f>VLOOKUP(K2134,'[1]자격증 backdata'!A:D,4,0)</f>
        <v>0</v>
      </c>
      <c r="AE2134" s="4">
        <f>IF(_xlfn.MAXIFS(AD:AD,B:B,B2134)&gt;10,10,_xlfn.MAXIFS(AD:AD,B:B,B2134))</f>
        <v>5</v>
      </c>
      <c r="AG2134" s="5" t="str">
        <f>VLOOKUP(K2134,'[1]자격증 backdata'!A:C,3,0)</f>
        <v>K</v>
      </c>
      <c r="AH2134" s="5">
        <f>COUNTIFS($B:$B,$B2134,$AG:$AG,AH$1)</f>
        <v>0</v>
      </c>
      <c r="AI2134" s="5">
        <f>COUNTIFS($B:$B,$B2134,$AG:$AG,AI$1)</f>
        <v>0</v>
      </c>
      <c r="AJ2134" s="5">
        <f>COUNTIFS($B:$B,$B2134,$AG:$AG,AJ$1)</f>
        <v>0</v>
      </c>
      <c r="AK2134" s="5">
        <f>COUNTIFS($B:$B,$B2134,$AG:$AG,AK$1)</f>
        <v>0</v>
      </c>
      <c r="AL2134" s="5">
        <f>COUNTIFS($B:$B,$B2134,$AG:$AG,AL$1)</f>
        <v>0</v>
      </c>
      <c r="AM2134" s="5">
        <f>COUNTIFS($B:$B,$B2134,$AG:$AG,AM$1)</f>
        <v>0</v>
      </c>
      <c r="AN2134" s="5">
        <f>COUNTIFS($B:$B,$B2134,$AG:$AG,AN$1)</f>
        <v>0</v>
      </c>
      <c r="AO2134" s="5">
        <f>COUNTIFS($B:$B,$B2134,$AG:$AG,AO$1)</f>
        <v>0</v>
      </c>
      <c r="AP2134" s="5">
        <f>COUNTIFS($B:$B,$B2134,$AG:$AG,AP$1)</f>
        <v>0</v>
      </c>
      <c r="AQ2134" s="5">
        <f>COUNTIFS($B:$B,$B2134,$AG:$AG,AQ$1)</f>
        <v>0</v>
      </c>
      <c r="AR2134" s="5">
        <f>COUNTIFS($B:$B,$B2134,$AG:$AG,AR$1)</f>
        <v>1</v>
      </c>
      <c r="AS2134" s="5">
        <f>COUNTIFS($B:$B,$B2134,$AG:$AG,AS$1)</f>
        <v>0</v>
      </c>
      <c r="AT2134" s="5">
        <f>COUNTIFS($B:$B,$B2134,$AG:$AG,AT$1)</f>
        <v>1</v>
      </c>
      <c r="AU2134" s="5">
        <f>COUNTIFS($B:$B,$B2134,$AG:$AG,AU$1)</f>
        <v>0</v>
      </c>
    </row>
    <row r="2135" spans="1:47" ht="15" customHeight="1" x14ac:dyDescent="0.35">
      <c r="A2135" s="6">
        <f>IF(B2134=B2135,A2134,A2134+1)</f>
        <v>753</v>
      </c>
      <c r="B2135" s="6" t="s">
        <v>2299</v>
      </c>
      <c r="C2135" s="6" t="s">
        <v>2298</v>
      </c>
      <c r="D2135" s="6" t="s">
        <v>1789</v>
      </c>
      <c r="E2135" s="6" t="s">
        <v>1788</v>
      </c>
      <c r="F2135" s="4" t="s">
        <v>7</v>
      </c>
      <c r="G2135" s="4" t="s">
        <v>8</v>
      </c>
      <c r="H2135" s="4" t="s">
        <v>7</v>
      </c>
      <c r="I2135" s="4">
        <v>2</v>
      </c>
      <c r="J2135" s="4" t="s">
        <v>69</v>
      </c>
      <c r="K2135" s="4" t="s">
        <v>1799</v>
      </c>
      <c r="L2135" s="4" t="s">
        <v>36</v>
      </c>
      <c r="M2135" s="4" t="s">
        <v>2300</v>
      </c>
      <c r="N2135" s="4" t="s">
        <v>340</v>
      </c>
      <c r="P2135" s="4" t="s">
        <v>1</v>
      </c>
      <c r="Q2135" s="4" t="s">
        <v>1475</v>
      </c>
      <c r="R2135" s="4" t="s">
        <v>1474</v>
      </c>
      <c r="S2135" s="5">
        <f>IF(P2135="심사불필요","-",VLOOKUP(K2135,'[1]자격증 backdata'!A:G,7,0))</f>
        <v>0</v>
      </c>
      <c r="T2135" s="5" t="str">
        <f>IF(S2135="-","-",IF(COUNTIFS(B:B,B2135,S:S,"필수")&gt;0,"자격요건충족","확인필요"))</f>
        <v>자격요건충족</v>
      </c>
      <c r="U2135" s="5"/>
      <c r="W2135" s="5">
        <f>IF(Q2135="4급","심사불필요",VLOOKUP(K2135,'[1]자격증 backdata'!A:B,2,0))</f>
        <v>0</v>
      </c>
      <c r="X2135" s="4">
        <f>IF(R2135="A", MIN(20, SUMIFS(W:W, B:B, B2135, R:R, "A")),IF(R2135="B", MIN(30, SUMIFS(W:W, B:B, B2135, R:R, "B")),"비해당분야"))</f>
        <v>12</v>
      </c>
      <c r="Y2135" s="4" t="str">
        <f>IF(R2135="C",MIN(30,IF(COUNTIFS(B:B,B2135,W:W,"가1")=1,25,IF(COUNTIFS(B:B,B2135,W:W,"가1")&gt;=2,30,0))+IF(COUNTIFS(B:B,B2135,W:W,"나1")&gt;=4,30,IF(COUNTIFS(B:B,B2135,W:W,"나1")=3,26,IF(COUNTIFS(B:B,B2135,W:W,"나1")=2,22,IF(COUNTIFS(B:B,B2135,W:W,"나1")=1,18,0)))))+MIN(30,IF(COUNTIFS(B:B,B2135,W:W,"가2")=1,25,IF(COUNTIFS(B:B,B2135,W:W,"가2")&gt;=2,30,0))+IF(COUNTIFS(B:B,B2135,W:W,"나2")=3,30,IF(COUNTIFS(B:B,B2135,W:W,"나2")=2,25,IF(COUNTIFS(B:B,B2135,W:W,"나2")=1,20,0)))),"비해당분야")</f>
        <v>비해당분야</v>
      </c>
      <c r="Z2135" s="4" t="str">
        <f>IF(R2135="C",VLOOKUP(K2135,'[1]자격증 backdata'!A:F,6,0),"비해당분야")</f>
        <v>비해당분야</v>
      </c>
      <c r="AA2135" s="4" t="str">
        <f>IF(R2135="C",SUMIF(B:B,B2135,Z:Z),"비해당분야")</f>
        <v>비해당분야</v>
      </c>
      <c r="AB2135" s="4" t="str">
        <f>IF(R2135="C",SUM(Y2135,AA2135),"비해당분야")</f>
        <v>비해당분야</v>
      </c>
      <c r="AC2135" s="4">
        <f>IF(R2135="C",AB2135,X2135)</f>
        <v>12</v>
      </c>
      <c r="AD2135" s="4">
        <f>VLOOKUP(K2135,'[1]자격증 backdata'!A:D,4,0)</f>
        <v>5</v>
      </c>
      <c r="AE2135" s="4">
        <f>IF(_xlfn.MAXIFS(AD:AD,B:B,B2135)&gt;10,10,_xlfn.MAXIFS(AD:AD,B:B,B2135))</f>
        <v>5</v>
      </c>
      <c r="AG2135" s="5">
        <f>VLOOKUP(K2135,'[1]자격증 backdata'!A:C,3,0)</f>
        <v>0</v>
      </c>
      <c r="AH2135" s="5">
        <f>COUNTIFS($B:$B,$B2135,$AG:$AG,AH$1)</f>
        <v>0</v>
      </c>
      <c r="AI2135" s="5">
        <f>COUNTIFS($B:$B,$B2135,$AG:$AG,AI$1)</f>
        <v>0</v>
      </c>
      <c r="AJ2135" s="5">
        <f>COUNTIFS($B:$B,$B2135,$AG:$AG,AJ$1)</f>
        <v>0</v>
      </c>
      <c r="AK2135" s="5">
        <f>COUNTIFS($B:$B,$B2135,$AG:$AG,AK$1)</f>
        <v>0</v>
      </c>
      <c r="AL2135" s="5">
        <f>COUNTIFS($B:$B,$B2135,$AG:$AG,AL$1)</f>
        <v>0</v>
      </c>
      <c r="AM2135" s="5">
        <f>COUNTIFS($B:$B,$B2135,$AG:$AG,AM$1)</f>
        <v>0</v>
      </c>
      <c r="AN2135" s="5">
        <f>COUNTIFS($B:$B,$B2135,$AG:$AG,AN$1)</f>
        <v>0</v>
      </c>
      <c r="AO2135" s="5">
        <f>COUNTIFS($B:$B,$B2135,$AG:$AG,AO$1)</f>
        <v>0</v>
      </c>
      <c r="AP2135" s="5">
        <f>COUNTIFS($B:$B,$B2135,$AG:$AG,AP$1)</f>
        <v>0</v>
      </c>
      <c r="AQ2135" s="5">
        <f>COUNTIFS($B:$B,$B2135,$AG:$AG,AQ$1)</f>
        <v>0</v>
      </c>
      <c r="AR2135" s="5">
        <f>COUNTIFS($B:$B,$B2135,$AG:$AG,AR$1)</f>
        <v>1</v>
      </c>
      <c r="AS2135" s="5">
        <f>COUNTIFS($B:$B,$B2135,$AG:$AG,AS$1)</f>
        <v>0</v>
      </c>
      <c r="AT2135" s="5">
        <f>COUNTIFS($B:$B,$B2135,$AG:$AG,AT$1)</f>
        <v>1</v>
      </c>
      <c r="AU2135" s="5">
        <f>COUNTIFS($B:$B,$B2135,$AG:$AG,AU$1)</f>
        <v>0</v>
      </c>
    </row>
    <row r="2136" spans="1:47" ht="15" customHeight="1" x14ac:dyDescent="0.35">
      <c r="A2136" s="6">
        <f>IF(B2135=B2136,A2135,A2135+1)</f>
        <v>753</v>
      </c>
      <c r="B2136" s="6" t="s">
        <v>2299</v>
      </c>
      <c r="C2136" s="6" t="s">
        <v>2298</v>
      </c>
      <c r="D2136" s="6" t="s">
        <v>1789</v>
      </c>
      <c r="E2136" s="6" t="s">
        <v>1788</v>
      </c>
      <c r="F2136" s="4" t="s">
        <v>7</v>
      </c>
      <c r="G2136" s="4" t="s">
        <v>8</v>
      </c>
      <c r="H2136" s="4" t="s">
        <v>7</v>
      </c>
      <c r="I2136" s="4">
        <v>3</v>
      </c>
      <c r="J2136" s="4" t="s">
        <v>106</v>
      </c>
      <c r="K2136" s="4" t="s">
        <v>1812</v>
      </c>
      <c r="L2136" s="4" t="s">
        <v>55</v>
      </c>
      <c r="M2136" s="4" t="s">
        <v>2297</v>
      </c>
      <c r="N2136" s="4" t="s">
        <v>2296</v>
      </c>
      <c r="P2136" s="4" t="s">
        <v>1</v>
      </c>
      <c r="Q2136" s="4" t="s">
        <v>1475</v>
      </c>
      <c r="R2136" s="4" t="s">
        <v>1474</v>
      </c>
      <c r="S2136" s="5">
        <f>IF(P2136="심사불필요","-",VLOOKUP(K2136,'[1]자격증 backdata'!A:G,7,0))</f>
        <v>0</v>
      </c>
      <c r="T2136" s="5" t="str">
        <f>IF(S2136="-","-",IF(COUNTIFS(B:B,B2136,S:S,"필수")&gt;0,"자격요건충족","확인필요"))</f>
        <v>자격요건충족</v>
      </c>
      <c r="U2136" s="5"/>
      <c r="W2136" s="5">
        <f>IF(Q2136="4급","심사불필요",VLOOKUP(K2136,'[1]자격증 backdata'!A:B,2,0))</f>
        <v>6</v>
      </c>
      <c r="X2136" s="4">
        <f>IF(R2136="A", MIN(20, SUMIFS(W:W, B:B, B2136, R:R, "A")),IF(R2136="B", MIN(30, SUMIFS(W:W, B:B, B2136, R:R, "B")),"비해당분야"))</f>
        <v>12</v>
      </c>
      <c r="Y2136" s="4" t="str">
        <f>IF(R2136="C",MIN(30,IF(COUNTIFS(B:B,B2136,W:W,"가1")=1,25,IF(COUNTIFS(B:B,B2136,W:W,"가1")&gt;=2,30,0))+IF(COUNTIFS(B:B,B2136,W:W,"나1")&gt;=4,30,IF(COUNTIFS(B:B,B2136,W:W,"나1")=3,26,IF(COUNTIFS(B:B,B2136,W:W,"나1")=2,22,IF(COUNTIFS(B:B,B2136,W:W,"나1")=1,18,0)))))+MIN(30,IF(COUNTIFS(B:B,B2136,W:W,"가2")=1,25,IF(COUNTIFS(B:B,B2136,W:W,"가2")&gt;=2,30,0))+IF(COUNTIFS(B:B,B2136,W:W,"나2")=3,30,IF(COUNTIFS(B:B,B2136,W:W,"나2")=2,25,IF(COUNTIFS(B:B,B2136,W:W,"나2")=1,20,0)))),"비해당분야")</f>
        <v>비해당분야</v>
      </c>
      <c r="Z2136" s="4" t="str">
        <f>IF(R2136="C",VLOOKUP(K2136,'[1]자격증 backdata'!A:F,6,0),"비해당분야")</f>
        <v>비해당분야</v>
      </c>
      <c r="AA2136" s="4" t="str">
        <f>IF(R2136="C",SUMIF(B:B,B2136,Z:Z),"비해당분야")</f>
        <v>비해당분야</v>
      </c>
      <c r="AB2136" s="4" t="str">
        <f>IF(R2136="C",SUM(Y2136,AA2136),"비해당분야")</f>
        <v>비해당분야</v>
      </c>
      <c r="AC2136" s="4">
        <f>IF(R2136="C",AB2136,X2136)</f>
        <v>12</v>
      </c>
      <c r="AD2136" s="4">
        <f>VLOOKUP(K2136,'[1]자격증 backdata'!A:D,4,0)</f>
        <v>0</v>
      </c>
      <c r="AE2136" s="4">
        <f>IF(_xlfn.MAXIFS(AD:AD,B:B,B2136)&gt;10,10,_xlfn.MAXIFS(AD:AD,B:B,B2136))</f>
        <v>5</v>
      </c>
      <c r="AG2136" s="5" t="str">
        <f>VLOOKUP(K2136,'[1]자격증 backdata'!A:C,3,0)</f>
        <v>M</v>
      </c>
      <c r="AH2136" s="5">
        <f>COUNTIFS($B:$B,$B2136,$AG:$AG,AH$1)</f>
        <v>0</v>
      </c>
      <c r="AI2136" s="5">
        <f>COUNTIFS($B:$B,$B2136,$AG:$AG,AI$1)</f>
        <v>0</v>
      </c>
      <c r="AJ2136" s="5">
        <f>COUNTIFS($B:$B,$B2136,$AG:$AG,AJ$1)</f>
        <v>0</v>
      </c>
      <c r="AK2136" s="5">
        <f>COUNTIFS($B:$B,$B2136,$AG:$AG,AK$1)</f>
        <v>0</v>
      </c>
      <c r="AL2136" s="5">
        <f>COUNTIFS($B:$B,$B2136,$AG:$AG,AL$1)</f>
        <v>0</v>
      </c>
      <c r="AM2136" s="5">
        <f>COUNTIFS($B:$B,$B2136,$AG:$AG,AM$1)</f>
        <v>0</v>
      </c>
      <c r="AN2136" s="5">
        <f>COUNTIFS($B:$B,$B2136,$AG:$AG,AN$1)</f>
        <v>0</v>
      </c>
      <c r="AO2136" s="5">
        <f>COUNTIFS($B:$B,$B2136,$AG:$AG,AO$1)</f>
        <v>0</v>
      </c>
      <c r="AP2136" s="5">
        <f>COUNTIFS($B:$B,$B2136,$AG:$AG,AP$1)</f>
        <v>0</v>
      </c>
      <c r="AQ2136" s="5">
        <f>COUNTIFS($B:$B,$B2136,$AG:$AG,AQ$1)</f>
        <v>0</v>
      </c>
      <c r="AR2136" s="5">
        <f>COUNTIFS($B:$B,$B2136,$AG:$AG,AR$1)</f>
        <v>1</v>
      </c>
      <c r="AS2136" s="5">
        <f>COUNTIFS($B:$B,$B2136,$AG:$AG,AS$1)</f>
        <v>0</v>
      </c>
      <c r="AT2136" s="5">
        <f>COUNTIFS($B:$B,$B2136,$AG:$AG,AT$1)</f>
        <v>1</v>
      </c>
      <c r="AU2136" s="5">
        <f>COUNTIFS($B:$B,$B2136,$AG:$AG,AU$1)</f>
        <v>0</v>
      </c>
    </row>
    <row r="2137" spans="1:47" ht="15" customHeight="1" x14ac:dyDescent="0.35">
      <c r="A2137" s="3">
        <f>IF(B2136=B2137,A2136,A2136+1)</f>
        <v>754</v>
      </c>
      <c r="B2137" s="3" t="s">
        <v>2294</v>
      </c>
      <c r="C2137" s="3" t="s">
        <v>2293</v>
      </c>
      <c r="D2137" s="3" t="s">
        <v>1789</v>
      </c>
      <c r="E2137" s="3" t="s">
        <v>1788</v>
      </c>
      <c r="F2137" s="4" t="s">
        <v>8</v>
      </c>
      <c r="G2137" s="4" t="s">
        <v>8</v>
      </c>
      <c r="H2137" s="4" t="s">
        <v>7</v>
      </c>
      <c r="I2137" s="3">
        <v>1</v>
      </c>
      <c r="J2137" s="3" t="s">
        <v>6</v>
      </c>
      <c r="K2137" s="3" t="s">
        <v>1787</v>
      </c>
      <c r="L2137" s="3" t="s">
        <v>4</v>
      </c>
      <c r="M2137" s="3" t="s">
        <v>2295</v>
      </c>
      <c r="N2137" s="3" t="s">
        <v>276</v>
      </c>
      <c r="P2137" s="3" t="s">
        <v>1</v>
      </c>
      <c r="Q2137" s="3" t="s">
        <v>1475</v>
      </c>
      <c r="R2137" s="3" t="s">
        <v>1474</v>
      </c>
      <c r="S2137" s="2" t="str">
        <f>IF(P2137="심사불필요","-",VLOOKUP(K2137,'[1]자격증 backdata'!A:G,7,0))</f>
        <v>필수</v>
      </c>
      <c r="T2137" s="2" t="str">
        <f>IF(S2137="-","-",IF(COUNTIFS(B:B,B2137,S:S,"필수")&gt;0,"자격요건충족","확인필요"))</f>
        <v>자격요건충족</v>
      </c>
      <c r="U2137" s="2"/>
      <c r="W2137" s="2">
        <f>IF(Q2137="4급","심사불필요",VLOOKUP(K2137,'[1]자격증 backdata'!A:B,2,0))</f>
        <v>6</v>
      </c>
      <c r="X2137" s="3">
        <f>IF(R2137="A", MIN(20, SUMIFS(W:W, B:B, B2137, R:R, "A")),IF(R2137="B", MIN(30, SUMIFS(W:W, B:B, B2137, R:R, "B")),"비해당분야"))</f>
        <v>6</v>
      </c>
      <c r="Y2137" s="3" t="str">
        <f>IF(R2137="C",MIN(30,IF(COUNTIFS(B:B,B2137,W:W,"가1")=1,25,IF(COUNTIFS(B:B,B2137,W:W,"가1")&gt;=2,30,0))+IF(COUNTIFS(B:B,B2137,W:W,"나1")&gt;=4,30,IF(COUNTIFS(B:B,B2137,W:W,"나1")=3,26,IF(COUNTIFS(B:B,B2137,W:W,"나1")=2,22,IF(COUNTIFS(B:B,B2137,W:W,"나1")=1,18,0)))))+MIN(30,IF(COUNTIFS(B:B,B2137,W:W,"가2")=1,25,IF(COUNTIFS(B:B,B2137,W:W,"가2")&gt;=2,30,0))+IF(COUNTIFS(B:B,B2137,W:W,"나2")=3,30,IF(COUNTIFS(B:B,B2137,W:W,"나2")=2,25,IF(COUNTIFS(B:B,B2137,W:W,"나2")=1,20,0)))),"비해당분야")</f>
        <v>비해당분야</v>
      </c>
      <c r="Z2137" s="3" t="str">
        <f>IF(R2137="C",VLOOKUP(K2137,'[1]자격증 backdata'!A:F,6,0),"비해당분야")</f>
        <v>비해당분야</v>
      </c>
      <c r="AA2137" s="3" t="str">
        <f>IF(R2137="C",SUMIF(B:B,B2137,Z:Z),"비해당분야")</f>
        <v>비해당분야</v>
      </c>
      <c r="AB2137" s="3" t="str">
        <f>IF(R2137="C",SUM(Y2137,AA2137),"비해당분야")</f>
        <v>비해당분야</v>
      </c>
      <c r="AC2137" s="3">
        <f>IF(R2137="C",AB2137,X2137)</f>
        <v>6</v>
      </c>
      <c r="AD2137" s="3">
        <f>VLOOKUP(K2137,'[1]자격증 backdata'!A:D,4,0)</f>
        <v>0</v>
      </c>
      <c r="AE2137" s="3">
        <f>IF(_xlfn.MAXIFS(AD:AD,B:B,B2137)&gt;10,10,_xlfn.MAXIFS(AD:AD,B:B,B2137))</f>
        <v>5</v>
      </c>
      <c r="AG2137" s="2" t="str">
        <f>VLOOKUP(K2137,'[1]자격증 backdata'!A:C,3,0)</f>
        <v>K</v>
      </c>
      <c r="AH2137" s="2">
        <f>COUNTIFS($B:$B,$B2137,$AG:$AG,AH$1)</f>
        <v>0</v>
      </c>
      <c r="AI2137" s="2">
        <f>COUNTIFS($B:$B,$B2137,$AG:$AG,AI$1)</f>
        <v>0</v>
      </c>
      <c r="AJ2137" s="2">
        <f>COUNTIFS($B:$B,$B2137,$AG:$AG,AJ$1)</f>
        <v>0</v>
      </c>
      <c r="AK2137" s="2">
        <f>COUNTIFS($B:$B,$B2137,$AG:$AG,AK$1)</f>
        <v>0</v>
      </c>
      <c r="AL2137" s="2">
        <f>COUNTIFS($B:$B,$B2137,$AG:$AG,AL$1)</f>
        <v>0</v>
      </c>
      <c r="AM2137" s="2">
        <f>COUNTIFS($B:$B,$B2137,$AG:$AG,AM$1)</f>
        <v>0</v>
      </c>
      <c r="AN2137" s="2">
        <f>COUNTIFS($B:$B,$B2137,$AG:$AG,AN$1)</f>
        <v>0</v>
      </c>
      <c r="AO2137" s="2">
        <f>COUNTIFS($B:$B,$B2137,$AG:$AG,AO$1)</f>
        <v>0</v>
      </c>
      <c r="AP2137" s="2">
        <f>COUNTIFS($B:$B,$B2137,$AG:$AG,AP$1)</f>
        <v>0</v>
      </c>
      <c r="AQ2137" s="2">
        <f>COUNTIFS($B:$B,$B2137,$AG:$AG,AQ$1)</f>
        <v>0</v>
      </c>
      <c r="AR2137" s="2">
        <f>COUNTIFS($B:$B,$B2137,$AG:$AG,AR$1)</f>
        <v>1</v>
      </c>
      <c r="AS2137" s="2">
        <f>COUNTIFS($B:$B,$B2137,$AG:$AG,AS$1)</f>
        <v>0</v>
      </c>
      <c r="AT2137" s="2">
        <f>COUNTIFS($B:$B,$B2137,$AG:$AG,AT$1)</f>
        <v>0</v>
      </c>
      <c r="AU2137" s="2">
        <f>COUNTIFS($B:$B,$B2137,$AG:$AG,AU$1)</f>
        <v>0</v>
      </c>
    </row>
    <row r="2138" spans="1:47" ht="15" customHeight="1" x14ac:dyDescent="0.35">
      <c r="A2138" s="7">
        <f>IF(B2137=B2138,A2137,A2137+1)</f>
        <v>754</v>
      </c>
      <c r="B2138" s="7" t="s">
        <v>2294</v>
      </c>
      <c r="C2138" s="7" t="s">
        <v>2293</v>
      </c>
      <c r="D2138" s="7" t="s">
        <v>1789</v>
      </c>
      <c r="E2138" s="7" t="s">
        <v>1788</v>
      </c>
      <c r="F2138" s="4" t="s">
        <v>7</v>
      </c>
      <c r="G2138" s="4" t="s">
        <v>8</v>
      </c>
      <c r="H2138" s="4" t="s">
        <v>7</v>
      </c>
      <c r="I2138" s="3">
        <v>2</v>
      </c>
      <c r="J2138" s="3" t="s">
        <v>69</v>
      </c>
      <c r="K2138" s="3" t="s">
        <v>1799</v>
      </c>
      <c r="L2138" s="3" t="s">
        <v>36</v>
      </c>
      <c r="M2138" s="3" t="s">
        <v>2292</v>
      </c>
      <c r="N2138" s="3" t="s">
        <v>921</v>
      </c>
      <c r="P2138" s="3" t="s">
        <v>1</v>
      </c>
      <c r="Q2138" s="3" t="s">
        <v>1475</v>
      </c>
      <c r="R2138" s="3" t="s">
        <v>1474</v>
      </c>
      <c r="S2138" s="2">
        <f>IF(P2138="심사불필요","-",VLOOKUP(K2138,'[1]자격증 backdata'!A:G,7,0))</f>
        <v>0</v>
      </c>
      <c r="T2138" s="2" t="str">
        <f>IF(S2138="-","-",IF(COUNTIFS(B:B,B2138,S:S,"필수")&gt;0,"자격요건충족","확인필요"))</f>
        <v>자격요건충족</v>
      </c>
      <c r="U2138" s="2"/>
      <c r="W2138" s="2">
        <f>IF(Q2138="4급","심사불필요",VLOOKUP(K2138,'[1]자격증 backdata'!A:B,2,0))</f>
        <v>0</v>
      </c>
      <c r="X2138" s="3">
        <f>IF(R2138="A", MIN(20, SUMIFS(W:W, B:B, B2138, R:R, "A")),IF(R2138="B", MIN(30, SUMIFS(W:W, B:B, B2138, R:R, "B")),"비해당분야"))</f>
        <v>6</v>
      </c>
      <c r="Y2138" s="3" t="str">
        <f>IF(R2138="C",MIN(30,IF(COUNTIFS(B:B,B2138,W:W,"가1")=1,25,IF(COUNTIFS(B:B,B2138,W:W,"가1")&gt;=2,30,0))+IF(COUNTIFS(B:B,B2138,W:W,"나1")&gt;=4,30,IF(COUNTIFS(B:B,B2138,W:W,"나1")=3,26,IF(COUNTIFS(B:B,B2138,W:W,"나1")=2,22,IF(COUNTIFS(B:B,B2138,W:W,"나1")=1,18,0)))))+MIN(30,IF(COUNTIFS(B:B,B2138,W:W,"가2")=1,25,IF(COUNTIFS(B:B,B2138,W:W,"가2")&gt;=2,30,0))+IF(COUNTIFS(B:B,B2138,W:W,"나2")=3,30,IF(COUNTIFS(B:B,B2138,W:W,"나2")=2,25,IF(COUNTIFS(B:B,B2138,W:W,"나2")=1,20,0)))),"비해당분야")</f>
        <v>비해당분야</v>
      </c>
      <c r="Z2138" s="3" t="str">
        <f>IF(R2138="C",VLOOKUP(K2138,'[1]자격증 backdata'!A:F,6,0),"비해당분야")</f>
        <v>비해당분야</v>
      </c>
      <c r="AA2138" s="3" t="str">
        <f>IF(R2138="C",SUMIF(B:B,B2138,Z:Z),"비해당분야")</f>
        <v>비해당분야</v>
      </c>
      <c r="AB2138" s="3" t="str">
        <f>IF(R2138="C",SUM(Y2138,AA2138),"비해당분야")</f>
        <v>비해당분야</v>
      </c>
      <c r="AC2138" s="3">
        <f>IF(R2138="C",AB2138,X2138)</f>
        <v>6</v>
      </c>
      <c r="AD2138" s="3">
        <f>VLOOKUP(K2138,'[1]자격증 backdata'!A:D,4,0)</f>
        <v>5</v>
      </c>
      <c r="AE2138" s="3">
        <f>IF(_xlfn.MAXIFS(AD:AD,B:B,B2138)&gt;10,10,_xlfn.MAXIFS(AD:AD,B:B,B2138))</f>
        <v>5</v>
      </c>
      <c r="AG2138" s="2">
        <f>VLOOKUP(K2138,'[1]자격증 backdata'!A:C,3,0)</f>
        <v>0</v>
      </c>
      <c r="AH2138" s="2">
        <f>COUNTIFS($B:$B,$B2138,$AG:$AG,AH$1)</f>
        <v>0</v>
      </c>
      <c r="AI2138" s="2">
        <f>COUNTIFS($B:$B,$B2138,$AG:$AG,AI$1)</f>
        <v>0</v>
      </c>
      <c r="AJ2138" s="2">
        <f>COUNTIFS($B:$B,$B2138,$AG:$AG,AJ$1)</f>
        <v>0</v>
      </c>
      <c r="AK2138" s="2">
        <f>COUNTIFS($B:$B,$B2138,$AG:$AG,AK$1)</f>
        <v>0</v>
      </c>
      <c r="AL2138" s="2">
        <f>COUNTIFS($B:$B,$B2138,$AG:$AG,AL$1)</f>
        <v>0</v>
      </c>
      <c r="AM2138" s="2">
        <f>COUNTIFS($B:$B,$B2138,$AG:$AG,AM$1)</f>
        <v>0</v>
      </c>
      <c r="AN2138" s="2">
        <f>COUNTIFS($B:$B,$B2138,$AG:$AG,AN$1)</f>
        <v>0</v>
      </c>
      <c r="AO2138" s="2">
        <f>COUNTIFS($B:$B,$B2138,$AG:$AG,AO$1)</f>
        <v>0</v>
      </c>
      <c r="AP2138" s="2">
        <f>COUNTIFS($B:$B,$B2138,$AG:$AG,AP$1)</f>
        <v>0</v>
      </c>
      <c r="AQ2138" s="2">
        <f>COUNTIFS($B:$B,$B2138,$AG:$AG,AQ$1)</f>
        <v>0</v>
      </c>
      <c r="AR2138" s="2">
        <f>COUNTIFS($B:$B,$B2138,$AG:$AG,AR$1)</f>
        <v>1</v>
      </c>
      <c r="AS2138" s="2">
        <f>COUNTIFS($B:$B,$B2138,$AG:$AG,AS$1)</f>
        <v>0</v>
      </c>
      <c r="AT2138" s="2">
        <f>COUNTIFS($B:$B,$B2138,$AG:$AG,AT$1)</f>
        <v>0</v>
      </c>
      <c r="AU2138" s="2">
        <f>COUNTIFS($B:$B,$B2138,$AG:$AG,AU$1)</f>
        <v>0</v>
      </c>
    </row>
    <row r="2139" spans="1:47" ht="15" customHeight="1" x14ac:dyDescent="0.35">
      <c r="A2139" s="4">
        <f>IF(B2138=B2139,A2138,A2138+1)</f>
        <v>755</v>
      </c>
      <c r="B2139" s="4" t="s">
        <v>2289</v>
      </c>
      <c r="C2139" s="4" t="s">
        <v>590</v>
      </c>
      <c r="D2139" s="4" t="s">
        <v>1789</v>
      </c>
      <c r="E2139" s="4" t="s">
        <v>1788</v>
      </c>
      <c r="F2139" s="4" t="s">
        <v>8</v>
      </c>
      <c r="G2139" s="4" t="s">
        <v>8</v>
      </c>
      <c r="H2139" s="4" t="s">
        <v>7</v>
      </c>
      <c r="I2139" s="4">
        <v>1</v>
      </c>
      <c r="J2139" s="4" t="s">
        <v>6</v>
      </c>
      <c r="K2139" s="4" t="s">
        <v>1787</v>
      </c>
      <c r="L2139" s="4" t="s">
        <v>4</v>
      </c>
      <c r="M2139" s="4" t="s">
        <v>2291</v>
      </c>
      <c r="N2139" s="4" t="s">
        <v>246</v>
      </c>
      <c r="P2139" s="4" t="s">
        <v>1</v>
      </c>
      <c r="Q2139" s="4" t="s">
        <v>1475</v>
      </c>
      <c r="R2139" s="4" t="s">
        <v>1474</v>
      </c>
      <c r="S2139" s="5" t="str">
        <f>IF(P2139="심사불필요","-",VLOOKUP(K2139,'[1]자격증 backdata'!A:G,7,0))</f>
        <v>필수</v>
      </c>
      <c r="T2139" s="5" t="str">
        <f>IF(S2139="-","-",IF(COUNTIFS(B:B,B2139,S:S,"필수")&gt;0,"자격요건충족","확인필요"))</f>
        <v>자격요건충족</v>
      </c>
      <c r="U2139" s="5"/>
      <c r="W2139" s="5">
        <f>IF(Q2139="4급","심사불필요",VLOOKUP(K2139,'[1]자격증 backdata'!A:B,2,0))</f>
        <v>6</v>
      </c>
      <c r="X2139" s="4">
        <f>IF(R2139="A", MIN(20, SUMIFS(W:W, B:B, B2139, R:R, "A")),IF(R2139="B", MIN(30, SUMIFS(W:W, B:B, B2139, R:R, "B")),"비해당분야"))</f>
        <v>12</v>
      </c>
      <c r="Y2139" s="4" t="str">
        <f>IF(R2139="C",MIN(30,IF(COUNTIFS(B:B,B2139,W:W,"가1")=1,25,IF(COUNTIFS(B:B,B2139,W:W,"가1")&gt;=2,30,0))+IF(COUNTIFS(B:B,B2139,W:W,"나1")&gt;=4,30,IF(COUNTIFS(B:B,B2139,W:W,"나1")=3,26,IF(COUNTIFS(B:B,B2139,W:W,"나1")=2,22,IF(COUNTIFS(B:B,B2139,W:W,"나1")=1,18,0)))))+MIN(30,IF(COUNTIFS(B:B,B2139,W:W,"가2")=1,25,IF(COUNTIFS(B:B,B2139,W:W,"가2")&gt;=2,30,0))+IF(COUNTIFS(B:B,B2139,W:W,"나2")=3,30,IF(COUNTIFS(B:B,B2139,W:W,"나2")=2,25,IF(COUNTIFS(B:B,B2139,W:W,"나2")=1,20,0)))),"비해당분야")</f>
        <v>비해당분야</v>
      </c>
      <c r="Z2139" s="4" t="str">
        <f>IF(R2139="C",VLOOKUP(K2139,'[1]자격증 backdata'!A:F,6,0),"비해당분야")</f>
        <v>비해당분야</v>
      </c>
      <c r="AA2139" s="4" t="str">
        <f>IF(R2139="C",SUMIF(B:B,B2139,Z:Z),"비해당분야")</f>
        <v>비해당분야</v>
      </c>
      <c r="AB2139" s="4" t="str">
        <f>IF(R2139="C",SUM(Y2139,AA2139),"비해당분야")</f>
        <v>비해당분야</v>
      </c>
      <c r="AC2139" s="4">
        <f>IF(R2139="C",AB2139,X2139)</f>
        <v>12</v>
      </c>
      <c r="AD2139" s="4">
        <f>VLOOKUP(K2139,'[1]자격증 backdata'!A:D,4,0)</f>
        <v>0</v>
      </c>
      <c r="AE2139" s="4">
        <f>IF(_xlfn.MAXIFS(AD:AD,B:B,B2139)&gt;10,10,_xlfn.MAXIFS(AD:AD,B:B,B2139))</f>
        <v>5</v>
      </c>
      <c r="AG2139" s="5" t="str">
        <f>VLOOKUP(K2139,'[1]자격증 backdata'!A:C,3,0)</f>
        <v>K</v>
      </c>
      <c r="AH2139" s="5">
        <f>COUNTIFS($B:$B,$B2139,$AG:$AG,AH$1)</f>
        <v>0</v>
      </c>
      <c r="AI2139" s="5">
        <f>COUNTIFS($B:$B,$B2139,$AG:$AG,AI$1)</f>
        <v>0</v>
      </c>
      <c r="AJ2139" s="5">
        <f>COUNTIFS($B:$B,$B2139,$AG:$AG,AJ$1)</f>
        <v>0</v>
      </c>
      <c r="AK2139" s="5">
        <f>COUNTIFS($B:$B,$B2139,$AG:$AG,AK$1)</f>
        <v>0</v>
      </c>
      <c r="AL2139" s="5">
        <f>COUNTIFS($B:$B,$B2139,$AG:$AG,AL$1)</f>
        <v>0</v>
      </c>
      <c r="AM2139" s="5">
        <f>COUNTIFS($B:$B,$B2139,$AG:$AG,AM$1)</f>
        <v>0</v>
      </c>
      <c r="AN2139" s="5">
        <f>COUNTIFS($B:$B,$B2139,$AG:$AG,AN$1)</f>
        <v>0</v>
      </c>
      <c r="AO2139" s="5">
        <f>COUNTIFS($B:$B,$B2139,$AG:$AG,AO$1)</f>
        <v>0</v>
      </c>
      <c r="AP2139" s="5">
        <f>COUNTIFS($B:$B,$B2139,$AG:$AG,AP$1)</f>
        <v>0</v>
      </c>
      <c r="AQ2139" s="5">
        <f>COUNTIFS($B:$B,$B2139,$AG:$AG,AQ$1)</f>
        <v>0</v>
      </c>
      <c r="AR2139" s="5">
        <f>COUNTIFS($B:$B,$B2139,$AG:$AG,AR$1)</f>
        <v>1</v>
      </c>
      <c r="AS2139" s="5">
        <f>COUNTIFS($B:$B,$B2139,$AG:$AG,AS$1)</f>
        <v>0</v>
      </c>
      <c r="AT2139" s="5">
        <f>COUNTIFS($B:$B,$B2139,$AG:$AG,AT$1)</f>
        <v>1</v>
      </c>
      <c r="AU2139" s="5">
        <f>COUNTIFS($B:$B,$B2139,$AG:$AG,AU$1)</f>
        <v>0</v>
      </c>
    </row>
    <row r="2140" spans="1:47" ht="15" customHeight="1" x14ac:dyDescent="0.35">
      <c r="A2140" s="6">
        <f>IF(B2139=B2140,A2139,A2139+1)</f>
        <v>755</v>
      </c>
      <c r="B2140" s="6" t="s">
        <v>2289</v>
      </c>
      <c r="C2140" s="6" t="s">
        <v>590</v>
      </c>
      <c r="D2140" s="6" t="s">
        <v>1789</v>
      </c>
      <c r="E2140" s="6" t="s">
        <v>1788</v>
      </c>
      <c r="F2140" s="4" t="s">
        <v>7</v>
      </c>
      <c r="G2140" s="4" t="s">
        <v>8</v>
      </c>
      <c r="H2140" s="4" t="s">
        <v>7</v>
      </c>
      <c r="I2140" s="4">
        <v>2</v>
      </c>
      <c r="J2140" s="4" t="s">
        <v>69</v>
      </c>
      <c r="K2140" s="4" t="s">
        <v>1799</v>
      </c>
      <c r="L2140" s="4" t="s">
        <v>36</v>
      </c>
      <c r="M2140" s="4" t="s">
        <v>2290</v>
      </c>
      <c r="N2140" s="4" t="s">
        <v>1256</v>
      </c>
      <c r="P2140" s="4" t="s">
        <v>1</v>
      </c>
      <c r="Q2140" s="4" t="s">
        <v>1475</v>
      </c>
      <c r="R2140" s="4" t="s">
        <v>1474</v>
      </c>
      <c r="S2140" s="5">
        <f>IF(P2140="심사불필요","-",VLOOKUP(K2140,'[1]자격증 backdata'!A:G,7,0))</f>
        <v>0</v>
      </c>
      <c r="T2140" s="5" t="str">
        <f>IF(S2140="-","-",IF(COUNTIFS(B:B,B2140,S:S,"필수")&gt;0,"자격요건충족","확인필요"))</f>
        <v>자격요건충족</v>
      </c>
      <c r="U2140" s="5"/>
      <c r="W2140" s="5">
        <f>IF(Q2140="4급","심사불필요",VLOOKUP(K2140,'[1]자격증 backdata'!A:B,2,0))</f>
        <v>0</v>
      </c>
      <c r="X2140" s="4">
        <f>IF(R2140="A", MIN(20, SUMIFS(W:W, B:B, B2140, R:R, "A")),IF(R2140="B", MIN(30, SUMIFS(W:W, B:B, B2140, R:R, "B")),"비해당분야"))</f>
        <v>12</v>
      </c>
      <c r="Y2140" s="4" t="str">
        <f>IF(R2140="C",MIN(30,IF(COUNTIFS(B:B,B2140,W:W,"가1")=1,25,IF(COUNTIFS(B:B,B2140,W:W,"가1")&gt;=2,30,0))+IF(COUNTIFS(B:B,B2140,W:W,"나1")&gt;=4,30,IF(COUNTIFS(B:B,B2140,W:W,"나1")=3,26,IF(COUNTIFS(B:B,B2140,W:W,"나1")=2,22,IF(COUNTIFS(B:B,B2140,W:W,"나1")=1,18,0)))))+MIN(30,IF(COUNTIFS(B:B,B2140,W:W,"가2")=1,25,IF(COUNTIFS(B:B,B2140,W:W,"가2")&gt;=2,30,0))+IF(COUNTIFS(B:B,B2140,W:W,"나2")=3,30,IF(COUNTIFS(B:B,B2140,W:W,"나2")=2,25,IF(COUNTIFS(B:B,B2140,W:W,"나2")=1,20,0)))),"비해당분야")</f>
        <v>비해당분야</v>
      </c>
      <c r="Z2140" s="4" t="str">
        <f>IF(R2140="C",VLOOKUP(K2140,'[1]자격증 backdata'!A:F,6,0),"비해당분야")</f>
        <v>비해당분야</v>
      </c>
      <c r="AA2140" s="4" t="str">
        <f>IF(R2140="C",SUMIF(B:B,B2140,Z:Z),"비해당분야")</f>
        <v>비해당분야</v>
      </c>
      <c r="AB2140" s="4" t="str">
        <f>IF(R2140="C",SUM(Y2140,AA2140),"비해당분야")</f>
        <v>비해당분야</v>
      </c>
      <c r="AC2140" s="4">
        <f>IF(R2140="C",AB2140,X2140)</f>
        <v>12</v>
      </c>
      <c r="AD2140" s="4">
        <f>VLOOKUP(K2140,'[1]자격증 backdata'!A:D,4,0)</f>
        <v>5</v>
      </c>
      <c r="AE2140" s="4">
        <f>IF(_xlfn.MAXIFS(AD:AD,B:B,B2140)&gt;10,10,_xlfn.MAXIFS(AD:AD,B:B,B2140))</f>
        <v>5</v>
      </c>
      <c r="AG2140" s="5">
        <f>VLOOKUP(K2140,'[1]자격증 backdata'!A:C,3,0)</f>
        <v>0</v>
      </c>
      <c r="AH2140" s="5">
        <f>COUNTIFS($B:$B,$B2140,$AG:$AG,AH$1)</f>
        <v>0</v>
      </c>
      <c r="AI2140" s="5">
        <f>COUNTIFS($B:$B,$B2140,$AG:$AG,AI$1)</f>
        <v>0</v>
      </c>
      <c r="AJ2140" s="5">
        <f>COUNTIFS($B:$B,$B2140,$AG:$AG,AJ$1)</f>
        <v>0</v>
      </c>
      <c r="AK2140" s="5">
        <f>COUNTIFS($B:$B,$B2140,$AG:$AG,AK$1)</f>
        <v>0</v>
      </c>
      <c r="AL2140" s="5">
        <f>COUNTIFS($B:$B,$B2140,$AG:$AG,AL$1)</f>
        <v>0</v>
      </c>
      <c r="AM2140" s="5">
        <f>COUNTIFS($B:$B,$B2140,$AG:$AG,AM$1)</f>
        <v>0</v>
      </c>
      <c r="AN2140" s="5">
        <f>COUNTIFS($B:$B,$B2140,$AG:$AG,AN$1)</f>
        <v>0</v>
      </c>
      <c r="AO2140" s="5">
        <f>COUNTIFS($B:$B,$B2140,$AG:$AG,AO$1)</f>
        <v>0</v>
      </c>
      <c r="AP2140" s="5">
        <f>COUNTIFS($B:$B,$B2140,$AG:$AG,AP$1)</f>
        <v>0</v>
      </c>
      <c r="AQ2140" s="5">
        <f>COUNTIFS($B:$B,$B2140,$AG:$AG,AQ$1)</f>
        <v>0</v>
      </c>
      <c r="AR2140" s="5">
        <f>COUNTIFS($B:$B,$B2140,$AG:$AG,AR$1)</f>
        <v>1</v>
      </c>
      <c r="AS2140" s="5">
        <f>COUNTIFS($B:$B,$B2140,$AG:$AG,AS$1)</f>
        <v>0</v>
      </c>
      <c r="AT2140" s="5">
        <f>COUNTIFS($B:$B,$B2140,$AG:$AG,AT$1)</f>
        <v>1</v>
      </c>
      <c r="AU2140" s="5">
        <f>COUNTIFS($B:$B,$B2140,$AG:$AG,AU$1)</f>
        <v>0</v>
      </c>
    </row>
    <row r="2141" spans="1:47" ht="15" customHeight="1" x14ac:dyDescent="0.35">
      <c r="A2141" s="6">
        <f>IF(B2140=B2141,A2140,A2140+1)</f>
        <v>755</v>
      </c>
      <c r="B2141" s="6" t="s">
        <v>2289</v>
      </c>
      <c r="C2141" s="6" t="s">
        <v>590</v>
      </c>
      <c r="D2141" s="6" t="s">
        <v>1789</v>
      </c>
      <c r="E2141" s="6" t="s">
        <v>1788</v>
      </c>
      <c r="F2141" s="4" t="s">
        <v>7</v>
      </c>
      <c r="G2141" s="4" t="s">
        <v>8</v>
      </c>
      <c r="H2141" s="4" t="s">
        <v>7</v>
      </c>
      <c r="I2141" s="4">
        <v>3</v>
      </c>
      <c r="J2141" s="4" t="s">
        <v>106</v>
      </c>
      <c r="K2141" s="4" t="s">
        <v>1812</v>
      </c>
      <c r="L2141" s="4" t="s">
        <v>55</v>
      </c>
      <c r="M2141" s="4" t="s">
        <v>2288</v>
      </c>
      <c r="N2141" s="4" t="s">
        <v>1742</v>
      </c>
      <c r="P2141" s="4" t="s">
        <v>1</v>
      </c>
      <c r="Q2141" s="4" t="s">
        <v>1475</v>
      </c>
      <c r="R2141" s="4" t="s">
        <v>1474</v>
      </c>
      <c r="S2141" s="5">
        <f>IF(P2141="심사불필요","-",VLOOKUP(K2141,'[1]자격증 backdata'!A:G,7,0))</f>
        <v>0</v>
      </c>
      <c r="T2141" s="5" t="str">
        <f>IF(S2141="-","-",IF(COUNTIFS(B:B,B2141,S:S,"필수")&gt;0,"자격요건충족","확인필요"))</f>
        <v>자격요건충족</v>
      </c>
      <c r="U2141" s="5"/>
      <c r="W2141" s="5">
        <f>IF(Q2141="4급","심사불필요",VLOOKUP(K2141,'[1]자격증 backdata'!A:B,2,0))</f>
        <v>6</v>
      </c>
      <c r="X2141" s="4">
        <f>IF(R2141="A", MIN(20, SUMIFS(W:W, B:B, B2141, R:R, "A")),IF(R2141="B", MIN(30, SUMIFS(W:W, B:B, B2141, R:R, "B")),"비해당분야"))</f>
        <v>12</v>
      </c>
      <c r="Y2141" s="4" t="str">
        <f>IF(R2141="C",MIN(30,IF(COUNTIFS(B:B,B2141,W:W,"가1")=1,25,IF(COUNTIFS(B:B,B2141,W:W,"가1")&gt;=2,30,0))+IF(COUNTIFS(B:B,B2141,W:W,"나1")&gt;=4,30,IF(COUNTIFS(B:B,B2141,W:W,"나1")=3,26,IF(COUNTIFS(B:B,B2141,W:W,"나1")=2,22,IF(COUNTIFS(B:B,B2141,W:W,"나1")=1,18,0)))))+MIN(30,IF(COUNTIFS(B:B,B2141,W:W,"가2")=1,25,IF(COUNTIFS(B:B,B2141,W:W,"가2")&gt;=2,30,0))+IF(COUNTIFS(B:B,B2141,W:W,"나2")=3,30,IF(COUNTIFS(B:B,B2141,W:W,"나2")=2,25,IF(COUNTIFS(B:B,B2141,W:W,"나2")=1,20,0)))),"비해당분야")</f>
        <v>비해당분야</v>
      </c>
      <c r="Z2141" s="4" t="str">
        <f>IF(R2141="C",VLOOKUP(K2141,'[1]자격증 backdata'!A:F,6,0),"비해당분야")</f>
        <v>비해당분야</v>
      </c>
      <c r="AA2141" s="4" t="str">
        <f>IF(R2141="C",SUMIF(B:B,B2141,Z:Z),"비해당분야")</f>
        <v>비해당분야</v>
      </c>
      <c r="AB2141" s="4" t="str">
        <f>IF(R2141="C",SUM(Y2141,AA2141),"비해당분야")</f>
        <v>비해당분야</v>
      </c>
      <c r="AC2141" s="4">
        <f>IF(R2141="C",AB2141,X2141)</f>
        <v>12</v>
      </c>
      <c r="AD2141" s="4">
        <f>VLOOKUP(K2141,'[1]자격증 backdata'!A:D,4,0)</f>
        <v>0</v>
      </c>
      <c r="AE2141" s="4">
        <f>IF(_xlfn.MAXIFS(AD:AD,B:B,B2141)&gt;10,10,_xlfn.MAXIFS(AD:AD,B:B,B2141))</f>
        <v>5</v>
      </c>
      <c r="AG2141" s="5" t="str">
        <f>VLOOKUP(K2141,'[1]자격증 backdata'!A:C,3,0)</f>
        <v>M</v>
      </c>
      <c r="AH2141" s="5">
        <f>COUNTIFS($B:$B,$B2141,$AG:$AG,AH$1)</f>
        <v>0</v>
      </c>
      <c r="AI2141" s="5">
        <f>COUNTIFS($B:$B,$B2141,$AG:$AG,AI$1)</f>
        <v>0</v>
      </c>
      <c r="AJ2141" s="5">
        <f>COUNTIFS($B:$B,$B2141,$AG:$AG,AJ$1)</f>
        <v>0</v>
      </c>
      <c r="AK2141" s="5">
        <f>COUNTIFS($B:$B,$B2141,$AG:$AG,AK$1)</f>
        <v>0</v>
      </c>
      <c r="AL2141" s="5">
        <f>COUNTIFS($B:$B,$B2141,$AG:$AG,AL$1)</f>
        <v>0</v>
      </c>
      <c r="AM2141" s="5">
        <f>COUNTIFS($B:$B,$B2141,$AG:$AG,AM$1)</f>
        <v>0</v>
      </c>
      <c r="AN2141" s="5">
        <f>COUNTIFS($B:$B,$B2141,$AG:$AG,AN$1)</f>
        <v>0</v>
      </c>
      <c r="AO2141" s="5">
        <f>COUNTIFS($B:$B,$B2141,$AG:$AG,AO$1)</f>
        <v>0</v>
      </c>
      <c r="AP2141" s="5">
        <f>COUNTIFS($B:$B,$B2141,$AG:$AG,AP$1)</f>
        <v>0</v>
      </c>
      <c r="AQ2141" s="5">
        <f>COUNTIFS($B:$B,$B2141,$AG:$AG,AQ$1)</f>
        <v>0</v>
      </c>
      <c r="AR2141" s="5">
        <f>COUNTIFS($B:$B,$B2141,$AG:$AG,AR$1)</f>
        <v>1</v>
      </c>
      <c r="AS2141" s="5">
        <f>COUNTIFS($B:$B,$B2141,$AG:$AG,AS$1)</f>
        <v>0</v>
      </c>
      <c r="AT2141" s="5">
        <f>COUNTIFS($B:$B,$B2141,$AG:$AG,AT$1)</f>
        <v>1</v>
      </c>
      <c r="AU2141" s="5">
        <f>COUNTIFS($B:$B,$B2141,$AG:$AG,AU$1)</f>
        <v>0</v>
      </c>
    </row>
    <row r="2142" spans="1:47" ht="15" customHeight="1" x14ac:dyDescent="0.35">
      <c r="A2142" s="3">
        <f>IF(B2141=B2142,A2141,A2141+1)</f>
        <v>756</v>
      </c>
      <c r="B2142" s="3" t="s">
        <v>2284</v>
      </c>
      <c r="C2142" s="3" t="s">
        <v>2283</v>
      </c>
      <c r="D2142" s="3" t="s">
        <v>1789</v>
      </c>
      <c r="E2142" s="3" t="s">
        <v>1788</v>
      </c>
      <c r="F2142" s="4" t="s">
        <v>8</v>
      </c>
      <c r="G2142" s="4" t="s">
        <v>8</v>
      </c>
      <c r="H2142" s="4" t="s">
        <v>7</v>
      </c>
      <c r="I2142" s="3">
        <v>1</v>
      </c>
      <c r="J2142" s="3" t="s">
        <v>6</v>
      </c>
      <c r="K2142" s="3" t="s">
        <v>1787</v>
      </c>
      <c r="L2142" s="3" t="s">
        <v>4</v>
      </c>
      <c r="M2142" s="3" t="s">
        <v>2287</v>
      </c>
      <c r="N2142" s="3" t="s">
        <v>207</v>
      </c>
      <c r="P2142" s="3" t="s">
        <v>1</v>
      </c>
      <c r="Q2142" s="3" t="s">
        <v>1475</v>
      </c>
      <c r="R2142" s="3" t="s">
        <v>1474</v>
      </c>
      <c r="S2142" s="2" t="str">
        <f>IF(P2142="심사불필요","-",VLOOKUP(K2142,'[1]자격증 backdata'!A:G,7,0))</f>
        <v>필수</v>
      </c>
      <c r="T2142" s="2" t="str">
        <f>IF(S2142="-","-",IF(COUNTIFS(B:B,B2142,S:S,"필수")&gt;0,"자격요건충족","확인필요"))</f>
        <v>자격요건충족</v>
      </c>
      <c r="U2142" s="2"/>
      <c r="W2142" s="2">
        <f>IF(Q2142="4급","심사불필요",VLOOKUP(K2142,'[1]자격증 backdata'!A:B,2,0))</f>
        <v>6</v>
      </c>
      <c r="X2142" s="3">
        <f>IF(R2142="A", MIN(20, SUMIFS(W:W, B:B, B2142, R:R, "A")),IF(R2142="B", MIN(30, SUMIFS(W:W, B:B, B2142, R:R, "B")),"비해당분야"))</f>
        <v>10</v>
      </c>
      <c r="Y2142" s="3" t="str">
        <f>IF(R2142="C",MIN(30,IF(COUNTIFS(B:B,B2142,W:W,"가1")=1,25,IF(COUNTIFS(B:B,B2142,W:W,"가1")&gt;=2,30,0))+IF(COUNTIFS(B:B,B2142,W:W,"나1")&gt;=4,30,IF(COUNTIFS(B:B,B2142,W:W,"나1")=3,26,IF(COUNTIFS(B:B,B2142,W:W,"나1")=2,22,IF(COUNTIFS(B:B,B2142,W:W,"나1")=1,18,0)))))+MIN(30,IF(COUNTIFS(B:B,B2142,W:W,"가2")=1,25,IF(COUNTIFS(B:B,B2142,W:W,"가2")&gt;=2,30,0))+IF(COUNTIFS(B:B,B2142,W:W,"나2")=3,30,IF(COUNTIFS(B:B,B2142,W:W,"나2")=2,25,IF(COUNTIFS(B:B,B2142,W:W,"나2")=1,20,0)))),"비해당분야")</f>
        <v>비해당분야</v>
      </c>
      <c r="Z2142" s="3" t="str">
        <f>IF(R2142="C",VLOOKUP(K2142,'[1]자격증 backdata'!A:F,6,0),"비해당분야")</f>
        <v>비해당분야</v>
      </c>
      <c r="AA2142" s="3" t="str">
        <f>IF(R2142="C",SUMIF(B:B,B2142,Z:Z),"비해당분야")</f>
        <v>비해당분야</v>
      </c>
      <c r="AB2142" s="3" t="str">
        <f>IF(R2142="C",SUM(Y2142,AA2142),"비해당분야")</f>
        <v>비해당분야</v>
      </c>
      <c r="AC2142" s="3">
        <f>IF(R2142="C",AB2142,X2142)</f>
        <v>10</v>
      </c>
      <c r="AD2142" s="3">
        <f>VLOOKUP(K2142,'[1]자격증 backdata'!A:D,4,0)</f>
        <v>0</v>
      </c>
      <c r="AE2142" s="3">
        <f>IF(_xlfn.MAXIFS(AD:AD,B:B,B2142)&gt;10,10,_xlfn.MAXIFS(AD:AD,B:B,B2142))</f>
        <v>5</v>
      </c>
      <c r="AG2142" s="2" t="str">
        <f>VLOOKUP(K2142,'[1]자격증 backdata'!A:C,3,0)</f>
        <v>K</v>
      </c>
      <c r="AH2142" s="2">
        <f>COUNTIFS($B:$B,$B2142,$AG:$AG,AH$1)</f>
        <v>0</v>
      </c>
      <c r="AI2142" s="2">
        <f>COUNTIFS($B:$B,$B2142,$AG:$AG,AI$1)</f>
        <v>0</v>
      </c>
      <c r="AJ2142" s="2">
        <f>COUNTIFS($B:$B,$B2142,$AG:$AG,AJ$1)</f>
        <v>0</v>
      </c>
      <c r="AK2142" s="2">
        <f>COUNTIFS($B:$B,$B2142,$AG:$AG,AK$1)</f>
        <v>0</v>
      </c>
      <c r="AL2142" s="2">
        <f>COUNTIFS($B:$B,$B2142,$AG:$AG,AL$1)</f>
        <v>0</v>
      </c>
      <c r="AM2142" s="2">
        <f>COUNTIFS($B:$B,$B2142,$AG:$AG,AM$1)</f>
        <v>0</v>
      </c>
      <c r="AN2142" s="2">
        <f>COUNTIFS($B:$B,$B2142,$AG:$AG,AN$1)</f>
        <v>0</v>
      </c>
      <c r="AO2142" s="2">
        <f>COUNTIFS($B:$B,$B2142,$AG:$AG,AO$1)</f>
        <v>0</v>
      </c>
      <c r="AP2142" s="2">
        <f>COUNTIFS($B:$B,$B2142,$AG:$AG,AP$1)</f>
        <v>0</v>
      </c>
      <c r="AQ2142" s="2">
        <f>COUNTIFS($B:$B,$B2142,$AG:$AG,AQ$1)</f>
        <v>0</v>
      </c>
      <c r="AR2142" s="2">
        <f>COUNTIFS($B:$B,$B2142,$AG:$AG,AR$1)</f>
        <v>1</v>
      </c>
      <c r="AS2142" s="2">
        <f>COUNTIFS($B:$B,$B2142,$AG:$AG,AS$1)</f>
        <v>0</v>
      </c>
      <c r="AT2142" s="2">
        <f>COUNTIFS($B:$B,$B2142,$AG:$AG,AT$1)</f>
        <v>1</v>
      </c>
      <c r="AU2142" s="2">
        <f>COUNTIFS($B:$B,$B2142,$AG:$AG,AU$1)</f>
        <v>0</v>
      </c>
    </row>
    <row r="2143" spans="1:47" ht="15" customHeight="1" x14ac:dyDescent="0.35">
      <c r="A2143" s="7">
        <f>IF(B2142=B2143,A2142,A2142+1)</f>
        <v>756</v>
      </c>
      <c r="B2143" s="7" t="s">
        <v>2284</v>
      </c>
      <c r="C2143" s="7" t="s">
        <v>2283</v>
      </c>
      <c r="D2143" s="7" t="s">
        <v>1789</v>
      </c>
      <c r="E2143" s="7" t="s">
        <v>1788</v>
      </c>
      <c r="F2143" s="4" t="s">
        <v>7</v>
      </c>
      <c r="G2143" s="4" t="s">
        <v>8</v>
      </c>
      <c r="H2143" s="4" t="s">
        <v>7</v>
      </c>
      <c r="I2143" s="3">
        <v>2</v>
      </c>
      <c r="J2143" s="3" t="s">
        <v>57</v>
      </c>
      <c r="K2143" s="3" t="s">
        <v>1857</v>
      </c>
      <c r="L2143" s="3" t="s">
        <v>55</v>
      </c>
      <c r="M2143" s="3" t="s">
        <v>2286</v>
      </c>
      <c r="N2143" s="3" t="s">
        <v>2285</v>
      </c>
      <c r="P2143" s="3" t="s">
        <v>1</v>
      </c>
      <c r="Q2143" s="3" t="s">
        <v>1475</v>
      </c>
      <c r="R2143" s="3" t="s">
        <v>1474</v>
      </c>
      <c r="S2143" s="2">
        <f>IF(P2143="심사불필요","-",VLOOKUP(K2143,'[1]자격증 backdata'!A:G,7,0))</f>
        <v>0</v>
      </c>
      <c r="T2143" s="2" t="str">
        <f>IF(S2143="-","-",IF(COUNTIFS(B:B,B2143,S:S,"필수")&gt;0,"자격요건충족","확인필요"))</f>
        <v>자격요건충족</v>
      </c>
      <c r="U2143" s="2"/>
      <c r="W2143" s="2">
        <f>IF(Q2143="4급","심사불필요",VLOOKUP(K2143,'[1]자격증 backdata'!A:B,2,0))</f>
        <v>4</v>
      </c>
      <c r="X2143" s="3">
        <f>IF(R2143="A", MIN(20, SUMIFS(W:W, B:B, B2143, R:R, "A")),IF(R2143="B", MIN(30, SUMIFS(W:W, B:B, B2143, R:R, "B")),"비해당분야"))</f>
        <v>10</v>
      </c>
      <c r="Y2143" s="3" t="str">
        <f>IF(R2143="C",MIN(30,IF(COUNTIFS(B:B,B2143,W:W,"가1")=1,25,IF(COUNTIFS(B:B,B2143,W:W,"가1")&gt;=2,30,0))+IF(COUNTIFS(B:B,B2143,W:W,"나1")&gt;=4,30,IF(COUNTIFS(B:B,B2143,W:W,"나1")=3,26,IF(COUNTIFS(B:B,B2143,W:W,"나1")=2,22,IF(COUNTIFS(B:B,B2143,W:W,"나1")=1,18,0)))))+MIN(30,IF(COUNTIFS(B:B,B2143,W:W,"가2")=1,25,IF(COUNTIFS(B:B,B2143,W:W,"가2")&gt;=2,30,0))+IF(COUNTIFS(B:B,B2143,W:W,"나2")=3,30,IF(COUNTIFS(B:B,B2143,W:W,"나2")=2,25,IF(COUNTIFS(B:B,B2143,W:W,"나2")=1,20,0)))),"비해당분야")</f>
        <v>비해당분야</v>
      </c>
      <c r="Z2143" s="3" t="str">
        <f>IF(R2143="C",VLOOKUP(K2143,'[1]자격증 backdata'!A:F,6,0),"비해당분야")</f>
        <v>비해당분야</v>
      </c>
      <c r="AA2143" s="3" t="str">
        <f>IF(R2143="C",SUMIF(B:B,B2143,Z:Z),"비해당분야")</f>
        <v>비해당분야</v>
      </c>
      <c r="AB2143" s="3" t="str">
        <f>IF(R2143="C",SUM(Y2143,AA2143),"비해당분야")</f>
        <v>비해당분야</v>
      </c>
      <c r="AC2143" s="3">
        <f>IF(R2143="C",AB2143,X2143)</f>
        <v>10</v>
      </c>
      <c r="AD2143" s="3">
        <f>VLOOKUP(K2143,'[1]자격증 backdata'!A:D,4,0)</f>
        <v>0</v>
      </c>
      <c r="AE2143" s="3">
        <f>IF(_xlfn.MAXIFS(AD:AD,B:B,B2143)&gt;10,10,_xlfn.MAXIFS(AD:AD,B:B,B2143))</f>
        <v>5</v>
      </c>
      <c r="AG2143" s="2" t="str">
        <f>VLOOKUP(K2143,'[1]자격증 backdata'!A:C,3,0)</f>
        <v>M</v>
      </c>
      <c r="AH2143" s="2">
        <f>COUNTIFS($B:$B,$B2143,$AG:$AG,AH$1)</f>
        <v>0</v>
      </c>
      <c r="AI2143" s="2">
        <f>COUNTIFS($B:$B,$B2143,$AG:$AG,AI$1)</f>
        <v>0</v>
      </c>
      <c r="AJ2143" s="2">
        <f>COUNTIFS($B:$B,$B2143,$AG:$AG,AJ$1)</f>
        <v>0</v>
      </c>
      <c r="AK2143" s="2">
        <f>COUNTIFS($B:$B,$B2143,$AG:$AG,AK$1)</f>
        <v>0</v>
      </c>
      <c r="AL2143" s="2">
        <f>COUNTIFS($B:$B,$B2143,$AG:$AG,AL$1)</f>
        <v>0</v>
      </c>
      <c r="AM2143" s="2">
        <f>COUNTIFS($B:$B,$B2143,$AG:$AG,AM$1)</f>
        <v>0</v>
      </c>
      <c r="AN2143" s="2">
        <f>COUNTIFS($B:$B,$B2143,$AG:$AG,AN$1)</f>
        <v>0</v>
      </c>
      <c r="AO2143" s="2">
        <f>COUNTIFS($B:$B,$B2143,$AG:$AG,AO$1)</f>
        <v>0</v>
      </c>
      <c r="AP2143" s="2">
        <f>COUNTIFS($B:$B,$B2143,$AG:$AG,AP$1)</f>
        <v>0</v>
      </c>
      <c r="AQ2143" s="2">
        <f>COUNTIFS($B:$B,$B2143,$AG:$AG,AQ$1)</f>
        <v>0</v>
      </c>
      <c r="AR2143" s="2">
        <f>COUNTIFS($B:$B,$B2143,$AG:$AG,AR$1)</f>
        <v>1</v>
      </c>
      <c r="AS2143" s="2">
        <f>COUNTIFS($B:$B,$B2143,$AG:$AG,AS$1)</f>
        <v>0</v>
      </c>
      <c r="AT2143" s="2">
        <f>COUNTIFS($B:$B,$B2143,$AG:$AG,AT$1)</f>
        <v>1</v>
      </c>
      <c r="AU2143" s="2">
        <f>COUNTIFS($B:$B,$B2143,$AG:$AG,AU$1)</f>
        <v>0</v>
      </c>
    </row>
    <row r="2144" spans="1:47" ht="15" customHeight="1" x14ac:dyDescent="0.35">
      <c r="A2144" s="7">
        <f>IF(B2143=B2144,A2143,A2143+1)</f>
        <v>756</v>
      </c>
      <c r="B2144" s="7" t="s">
        <v>2284</v>
      </c>
      <c r="C2144" s="7" t="s">
        <v>2283</v>
      </c>
      <c r="D2144" s="7" t="s">
        <v>1789</v>
      </c>
      <c r="E2144" s="7" t="s">
        <v>1788</v>
      </c>
      <c r="F2144" s="4" t="s">
        <v>7</v>
      </c>
      <c r="G2144" s="4" t="s">
        <v>8</v>
      </c>
      <c r="H2144" s="4" t="s">
        <v>7</v>
      </c>
      <c r="I2144" s="3">
        <v>3</v>
      </c>
      <c r="J2144" s="3" t="s">
        <v>69</v>
      </c>
      <c r="K2144" s="3" t="s">
        <v>1799</v>
      </c>
      <c r="L2144" s="3" t="s">
        <v>36</v>
      </c>
      <c r="M2144" s="3" t="s">
        <v>2282</v>
      </c>
      <c r="N2144" s="3" t="s">
        <v>1104</v>
      </c>
      <c r="P2144" s="3" t="s">
        <v>1</v>
      </c>
      <c r="Q2144" s="3" t="s">
        <v>1475</v>
      </c>
      <c r="R2144" s="3" t="s">
        <v>1474</v>
      </c>
      <c r="S2144" s="2">
        <f>IF(P2144="심사불필요","-",VLOOKUP(K2144,'[1]자격증 backdata'!A:G,7,0))</f>
        <v>0</v>
      </c>
      <c r="T2144" s="2" t="str">
        <f>IF(S2144="-","-",IF(COUNTIFS(B:B,B2144,S:S,"필수")&gt;0,"자격요건충족","확인필요"))</f>
        <v>자격요건충족</v>
      </c>
      <c r="U2144" s="2"/>
      <c r="W2144" s="2">
        <f>IF(Q2144="4급","심사불필요",VLOOKUP(K2144,'[1]자격증 backdata'!A:B,2,0))</f>
        <v>0</v>
      </c>
      <c r="X2144" s="3">
        <f>IF(R2144="A", MIN(20, SUMIFS(W:W, B:B, B2144, R:R, "A")),IF(R2144="B", MIN(30, SUMIFS(W:W, B:B, B2144, R:R, "B")),"비해당분야"))</f>
        <v>10</v>
      </c>
      <c r="Y2144" s="3" t="str">
        <f>IF(R2144="C",MIN(30,IF(COUNTIFS(B:B,B2144,W:W,"가1")=1,25,IF(COUNTIFS(B:B,B2144,W:W,"가1")&gt;=2,30,0))+IF(COUNTIFS(B:B,B2144,W:W,"나1")&gt;=4,30,IF(COUNTIFS(B:B,B2144,W:W,"나1")=3,26,IF(COUNTIFS(B:B,B2144,W:W,"나1")=2,22,IF(COUNTIFS(B:B,B2144,W:W,"나1")=1,18,0)))))+MIN(30,IF(COUNTIFS(B:B,B2144,W:W,"가2")=1,25,IF(COUNTIFS(B:B,B2144,W:W,"가2")&gt;=2,30,0))+IF(COUNTIFS(B:B,B2144,W:W,"나2")=3,30,IF(COUNTIFS(B:B,B2144,W:W,"나2")=2,25,IF(COUNTIFS(B:B,B2144,W:W,"나2")=1,20,0)))),"비해당분야")</f>
        <v>비해당분야</v>
      </c>
      <c r="Z2144" s="3" t="str">
        <f>IF(R2144="C",VLOOKUP(K2144,'[1]자격증 backdata'!A:F,6,0),"비해당분야")</f>
        <v>비해당분야</v>
      </c>
      <c r="AA2144" s="3" t="str">
        <f>IF(R2144="C",SUMIF(B:B,B2144,Z:Z),"비해당분야")</f>
        <v>비해당분야</v>
      </c>
      <c r="AB2144" s="3" t="str">
        <f>IF(R2144="C",SUM(Y2144,AA2144),"비해당분야")</f>
        <v>비해당분야</v>
      </c>
      <c r="AC2144" s="3">
        <f>IF(R2144="C",AB2144,X2144)</f>
        <v>10</v>
      </c>
      <c r="AD2144" s="3">
        <f>VLOOKUP(K2144,'[1]자격증 backdata'!A:D,4,0)</f>
        <v>5</v>
      </c>
      <c r="AE2144" s="3">
        <f>IF(_xlfn.MAXIFS(AD:AD,B:B,B2144)&gt;10,10,_xlfn.MAXIFS(AD:AD,B:B,B2144))</f>
        <v>5</v>
      </c>
      <c r="AG2144" s="2">
        <f>VLOOKUP(K2144,'[1]자격증 backdata'!A:C,3,0)</f>
        <v>0</v>
      </c>
      <c r="AH2144" s="2">
        <f>COUNTIFS($B:$B,$B2144,$AG:$AG,AH$1)</f>
        <v>0</v>
      </c>
      <c r="AI2144" s="2">
        <f>COUNTIFS($B:$B,$B2144,$AG:$AG,AI$1)</f>
        <v>0</v>
      </c>
      <c r="AJ2144" s="2">
        <f>COUNTIFS($B:$B,$B2144,$AG:$AG,AJ$1)</f>
        <v>0</v>
      </c>
      <c r="AK2144" s="2">
        <f>COUNTIFS($B:$B,$B2144,$AG:$AG,AK$1)</f>
        <v>0</v>
      </c>
      <c r="AL2144" s="2">
        <f>COUNTIFS($B:$B,$B2144,$AG:$AG,AL$1)</f>
        <v>0</v>
      </c>
      <c r="AM2144" s="2">
        <f>COUNTIFS($B:$B,$B2144,$AG:$AG,AM$1)</f>
        <v>0</v>
      </c>
      <c r="AN2144" s="2">
        <f>COUNTIFS($B:$B,$B2144,$AG:$AG,AN$1)</f>
        <v>0</v>
      </c>
      <c r="AO2144" s="2">
        <f>COUNTIFS($B:$B,$B2144,$AG:$AG,AO$1)</f>
        <v>0</v>
      </c>
      <c r="AP2144" s="2">
        <f>COUNTIFS($B:$B,$B2144,$AG:$AG,AP$1)</f>
        <v>0</v>
      </c>
      <c r="AQ2144" s="2">
        <f>COUNTIFS($B:$B,$B2144,$AG:$AG,AQ$1)</f>
        <v>0</v>
      </c>
      <c r="AR2144" s="2">
        <f>COUNTIFS($B:$B,$B2144,$AG:$AG,AR$1)</f>
        <v>1</v>
      </c>
      <c r="AS2144" s="2">
        <f>COUNTIFS($B:$B,$B2144,$AG:$AG,AS$1)</f>
        <v>0</v>
      </c>
      <c r="AT2144" s="2">
        <f>COUNTIFS($B:$B,$B2144,$AG:$AG,AT$1)</f>
        <v>1</v>
      </c>
      <c r="AU2144" s="2">
        <f>COUNTIFS($B:$B,$B2144,$AG:$AG,AU$1)</f>
        <v>0</v>
      </c>
    </row>
    <row r="2145" spans="1:47" ht="15" customHeight="1" x14ac:dyDescent="0.35">
      <c r="A2145" s="4">
        <f>IF(B2144=B2145,A2144,A2144+1)</f>
        <v>757</v>
      </c>
      <c r="B2145" s="4" t="s">
        <v>2279</v>
      </c>
      <c r="C2145" s="4" t="s">
        <v>2278</v>
      </c>
      <c r="D2145" s="4" t="s">
        <v>1789</v>
      </c>
      <c r="E2145" s="4" t="s">
        <v>1788</v>
      </c>
      <c r="F2145" s="4" t="s">
        <v>8</v>
      </c>
      <c r="G2145" s="4" t="s">
        <v>8</v>
      </c>
      <c r="H2145" s="4" t="s">
        <v>7</v>
      </c>
      <c r="I2145" s="4">
        <v>1</v>
      </c>
      <c r="J2145" s="4" t="s">
        <v>6</v>
      </c>
      <c r="K2145" s="4" t="s">
        <v>1787</v>
      </c>
      <c r="L2145" s="4" t="s">
        <v>4</v>
      </c>
      <c r="M2145" s="4" t="s">
        <v>2281</v>
      </c>
      <c r="N2145" s="4" t="s">
        <v>1665</v>
      </c>
      <c r="P2145" s="4" t="s">
        <v>1</v>
      </c>
      <c r="Q2145" s="4" t="s">
        <v>1475</v>
      </c>
      <c r="R2145" s="4" t="s">
        <v>1474</v>
      </c>
      <c r="S2145" s="5" t="str">
        <f>IF(P2145="심사불필요","-",VLOOKUP(K2145,'[1]자격증 backdata'!A:G,7,0))</f>
        <v>필수</v>
      </c>
      <c r="T2145" s="5" t="str">
        <f>IF(S2145="-","-",IF(COUNTIFS(B:B,B2145,S:S,"필수")&gt;0,"자격요건충족","확인필요"))</f>
        <v>자격요건충족</v>
      </c>
      <c r="U2145" s="5"/>
      <c r="W2145" s="5">
        <f>IF(Q2145="4급","심사불필요",VLOOKUP(K2145,'[1]자격증 backdata'!A:B,2,0))</f>
        <v>6</v>
      </c>
      <c r="X2145" s="4">
        <f>IF(R2145="A", MIN(20, SUMIFS(W:W, B:B, B2145, R:R, "A")),IF(R2145="B", MIN(30, SUMIFS(W:W, B:B, B2145, R:R, "B")),"비해당분야"))</f>
        <v>12</v>
      </c>
      <c r="Y2145" s="4" t="str">
        <f>IF(R2145="C",MIN(30,IF(COUNTIFS(B:B,B2145,W:W,"가1")=1,25,IF(COUNTIFS(B:B,B2145,W:W,"가1")&gt;=2,30,0))+IF(COUNTIFS(B:B,B2145,W:W,"나1")&gt;=4,30,IF(COUNTIFS(B:B,B2145,W:W,"나1")=3,26,IF(COUNTIFS(B:B,B2145,W:W,"나1")=2,22,IF(COUNTIFS(B:B,B2145,W:W,"나1")=1,18,0)))))+MIN(30,IF(COUNTIFS(B:B,B2145,W:W,"가2")=1,25,IF(COUNTIFS(B:B,B2145,W:W,"가2")&gt;=2,30,0))+IF(COUNTIFS(B:B,B2145,W:W,"나2")=3,30,IF(COUNTIFS(B:B,B2145,W:W,"나2")=2,25,IF(COUNTIFS(B:B,B2145,W:W,"나2")=1,20,0)))),"비해당분야")</f>
        <v>비해당분야</v>
      </c>
      <c r="Z2145" s="4" t="str">
        <f>IF(R2145="C",VLOOKUP(K2145,'[1]자격증 backdata'!A:F,6,0),"비해당분야")</f>
        <v>비해당분야</v>
      </c>
      <c r="AA2145" s="4" t="str">
        <f>IF(R2145="C",SUMIF(B:B,B2145,Z:Z),"비해당분야")</f>
        <v>비해당분야</v>
      </c>
      <c r="AB2145" s="4" t="str">
        <f>IF(R2145="C",SUM(Y2145,AA2145),"비해당분야")</f>
        <v>비해당분야</v>
      </c>
      <c r="AC2145" s="4">
        <f>IF(R2145="C",AB2145,X2145)</f>
        <v>12</v>
      </c>
      <c r="AD2145" s="4">
        <f>VLOOKUP(K2145,'[1]자격증 backdata'!A:D,4,0)</f>
        <v>0</v>
      </c>
      <c r="AE2145" s="4">
        <f>IF(_xlfn.MAXIFS(AD:AD,B:B,B2145)&gt;10,10,_xlfn.MAXIFS(AD:AD,B:B,B2145))</f>
        <v>5</v>
      </c>
      <c r="AG2145" s="5" t="str">
        <f>VLOOKUP(K2145,'[1]자격증 backdata'!A:C,3,0)</f>
        <v>K</v>
      </c>
      <c r="AH2145" s="5">
        <f>COUNTIFS($B:$B,$B2145,$AG:$AG,AH$1)</f>
        <v>0</v>
      </c>
      <c r="AI2145" s="5">
        <f>COUNTIFS($B:$B,$B2145,$AG:$AG,AI$1)</f>
        <v>0</v>
      </c>
      <c r="AJ2145" s="5">
        <f>COUNTIFS($B:$B,$B2145,$AG:$AG,AJ$1)</f>
        <v>0</v>
      </c>
      <c r="AK2145" s="5">
        <f>COUNTIFS($B:$B,$B2145,$AG:$AG,AK$1)</f>
        <v>0</v>
      </c>
      <c r="AL2145" s="5">
        <f>COUNTIFS($B:$B,$B2145,$AG:$AG,AL$1)</f>
        <v>0</v>
      </c>
      <c r="AM2145" s="5">
        <f>COUNTIFS($B:$B,$B2145,$AG:$AG,AM$1)</f>
        <v>0</v>
      </c>
      <c r="AN2145" s="5">
        <f>COUNTIFS($B:$B,$B2145,$AG:$AG,AN$1)</f>
        <v>0</v>
      </c>
      <c r="AO2145" s="5">
        <f>COUNTIFS($B:$B,$B2145,$AG:$AG,AO$1)</f>
        <v>0</v>
      </c>
      <c r="AP2145" s="5">
        <f>COUNTIFS($B:$B,$B2145,$AG:$AG,AP$1)</f>
        <v>0</v>
      </c>
      <c r="AQ2145" s="5">
        <f>COUNTIFS($B:$B,$B2145,$AG:$AG,AQ$1)</f>
        <v>0</v>
      </c>
      <c r="AR2145" s="5">
        <f>COUNTIFS($B:$B,$B2145,$AG:$AG,AR$1)</f>
        <v>1</v>
      </c>
      <c r="AS2145" s="5">
        <f>COUNTIFS($B:$B,$B2145,$AG:$AG,AS$1)</f>
        <v>0</v>
      </c>
      <c r="AT2145" s="5">
        <f>COUNTIFS($B:$B,$B2145,$AG:$AG,AT$1)</f>
        <v>1</v>
      </c>
      <c r="AU2145" s="5">
        <f>COUNTIFS($B:$B,$B2145,$AG:$AG,AU$1)</f>
        <v>0</v>
      </c>
    </row>
    <row r="2146" spans="1:47" ht="15" customHeight="1" x14ac:dyDescent="0.35">
      <c r="A2146" s="6">
        <f>IF(B2145=B2146,A2145,A2145+1)</f>
        <v>757</v>
      </c>
      <c r="B2146" s="6" t="s">
        <v>2279</v>
      </c>
      <c r="C2146" s="6" t="s">
        <v>2278</v>
      </c>
      <c r="D2146" s="6" t="s">
        <v>1789</v>
      </c>
      <c r="E2146" s="6" t="s">
        <v>1788</v>
      </c>
      <c r="F2146" s="4" t="s">
        <v>7</v>
      </c>
      <c r="G2146" s="4" t="s">
        <v>8</v>
      </c>
      <c r="H2146" s="4" t="s">
        <v>7</v>
      </c>
      <c r="I2146" s="4">
        <v>2</v>
      </c>
      <c r="J2146" s="4" t="s">
        <v>106</v>
      </c>
      <c r="K2146" s="4" t="s">
        <v>1812</v>
      </c>
      <c r="L2146" s="4" t="s">
        <v>55</v>
      </c>
      <c r="M2146" s="4" t="s">
        <v>2280</v>
      </c>
      <c r="N2146" s="4" t="s">
        <v>1460</v>
      </c>
      <c r="P2146" s="4" t="s">
        <v>1</v>
      </c>
      <c r="Q2146" s="4" t="s">
        <v>1475</v>
      </c>
      <c r="R2146" s="4" t="s">
        <v>1474</v>
      </c>
      <c r="S2146" s="5">
        <f>IF(P2146="심사불필요","-",VLOOKUP(K2146,'[1]자격증 backdata'!A:G,7,0))</f>
        <v>0</v>
      </c>
      <c r="T2146" s="5" t="str">
        <f>IF(S2146="-","-",IF(COUNTIFS(B:B,B2146,S:S,"필수")&gt;0,"자격요건충족","확인필요"))</f>
        <v>자격요건충족</v>
      </c>
      <c r="U2146" s="5"/>
      <c r="W2146" s="5">
        <f>IF(Q2146="4급","심사불필요",VLOOKUP(K2146,'[1]자격증 backdata'!A:B,2,0))</f>
        <v>6</v>
      </c>
      <c r="X2146" s="4">
        <f>IF(R2146="A", MIN(20, SUMIFS(W:W, B:B, B2146, R:R, "A")),IF(R2146="B", MIN(30, SUMIFS(W:W, B:B, B2146, R:R, "B")),"비해당분야"))</f>
        <v>12</v>
      </c>
      <c r="Y2146" s="4" t="str">
        <f>IF(R2146="C",MIN(30,IF(COUNTIFS(B:B,B2146,W:W,"가1")=1,25,IF(COUNTIFS(B:B,B2146,W:W,"가1")&gt;=2,30,0))+IF(COUNTIFS(B:B,B2146,W:W,"나1")&gt;=4,30,IF(COUNTIFS(B:B,B2146,W:W,"나1")=3,26,IF(COUNTIFS(B:B,B2146,W:W,"나1")=2,22,IF(COUNTIFS(B:B,B2146,W:W,"나1")=1,18,0)))))+MIN(30,IF(COUNTIFS(B:B,B2146,W:W,"가2")=1,25,IF(COUNTIFS(B:B,B2146,W:W,"가2")&gt;=2,30,0))+IF(COUNTIFS(B:B,B2146,W:W,"나2")=3,30,IF(COUNTIFS(B:B,B2146,W:W,"나2")=2,25,IF(COUNTIFS(B:B,B2146,W:W,"나2")=1,20,0)))),"비해당분야")</f>
        <v>비해당분야</v>
      </c>
      <c r="Z2146" s="4" t="str">
        <f>IF(R2146="C",VLOOKUP(K2146,'[1]자격증 backdata'!A:F,6,0),"비해당분야")</f>
        <v>비해당분야</v>
      </c>
      <c r="AA2146" s="4" t="str">
        <f>IF(R2146="C",SUMIF(B:B,B2146,Z:Z),"비해당분야")</f>
        <v>비해당분야</v>
      </c>
      <c r="AB2146" s="4" t="str">
        <f>IF(R2146="C",SUM(Y2146,AA2146),"비해당분야")</f>
        <v>비해당분야</v>
      </c>
      <c r="AC2146" s="4">
        <f>IF(R2146="C",AB2146,X2146)</f>
        <v>12</v>
      </c>
      <c r="AD2146" s="4">
        <f>VLOOKUP(K2146,'[1]자격증 backdata'!A:D,4,0)</f>
        <v>0</v>
      </c>
      <c r="AE2146" s="4">
        <f>IF(_xlfn.MAXIFS(AD:AD,B:B,B2146)&gt;10,10,_xlfn.MAXIFS(AD:AD,B:B,B2146))</f>
        <v>5</v>
      </c>
      <c r="AG2146" s="5" t="str">
        <f>VLOOKUP(K2146,'[1]자격증 backdata'!A:C,3,0)</f>
        <v>M</v>
      </c>
      <c r="AH2146" s="5">
        <f>COUNTIFS($B:$B,$B2146,$AG:$AG,AH$1)</f>
        <v>0</v>
      </c>
      <c r="AI2146" s="5">
        <f>COUNTIFS($B:$B,$B2146,$AG:$AG,AI$1)</f>
        <v>0</v>
      </c>
      <c r="AJ2146" s="5">
        <f>COUNTIFS($B:$B,$B2146,$AG:$AG,AJ$1)</f>
        <v>0</v>
      </c>
      <c r="AK2146" s="5">
        <f>COUNTIFS($B:$B,$B2146,$AG:$AG,AK$1)</f>
        <v>0</v>
      </c>
      <c r="AL2146" s="5">
        <f>COUNTIFS($B:$B,$B2146,$AG:$AG,AL$1)</f>
        <v>0</v>
      </c>
      <c r="AM2146" s="5">
        <f>COUNTIFS($B:$B,$B2146,$AG:$AG,AM$1)</f>
        <v>0</v>
      </c>
      <c r="AN2146" s="5">
        <f>COUNTIFS($B:$B,$B2146,$AG:$AG,AN$1)</f>
        <v>0</v>
      </c>
      <c r="AO2146" s="5">
        <f>COUNTIFS($B:$B,$B2146,$AG:$AG,AO$1)</f>
        <v>0</v>
      </c>
      <c r="AP2146" s="5">
        <f>COUNTIFS($B:$B,$B2146,$AG:$AG,AP$1)</f>
        <v>0</v>
      </c>
      <c r="AQ2146" s="5">
        <f>COUNTIFS($B:$B,$B2146,$AG:$AG,AQ$1)</f>
        <v>0</v>
      </c>
      <c r="AR2146" s="5">
        <f>COUNTIFS($B:$B,$B2146,$AG:$AG,AR$1)</f>
        <v>1</v>
      </c>
      <c r="AS2146" s="5">
        <f>COUNTIFS($B:$B,$B2146,$AG:$AG,AS$1)</f>
        <v>0</v>
      </c>
      <c r="AT2146" s="5">
        <f>COUNTIFS($B:$B,$B2146,$AG:$AG,AT$1)</f>
        <v>1</v>
      </c>
      <c r="AU2146" s="5">
        <f>COUNTIFS($B:$B,$B2146,$AG:$AG,AU$1)</f>
        <v>0</v>
      </c>
    </row>
    <row r="2147" spans="1:47" ht="15" customHeight="1" x14ac:dyDescent="0.35">
      <c r="A2147" s="6">
        <f>IF(B2146=B2147,A2146,A2146+1)</f>
        <v>757</v>
      </c>
      <c r="B2147" s="6" t="s">
        <v>2279</v>
      </c>
      <c r="C2147" s="6" t="s">
        <v>2278</v>
      </c>
      <c r="D2147" s="6" t="s">
        <v>1789</v>
      </c>
      <c r="E2147" s="6" t="s">
        <v>1788</v>
      </c>
      <c r="F2147" s="4" t="s">
        <v>7</v>
      </c>
      <c r="G2147" s="4" t="s">
        <v>8</v>
      </c>
      <c r="H2147" s="4" t="s">
        <v>7</v>
      </c>
      <c r="I2147" s="4">
        <v>3</v>
      </c>
      <c r="J2147" s="4" t="s">
        <v>38</v>
      </c>
      <c r="K2147" s="4" t="s">
        <v>1802</v>
      </c>
      <c r="L2147" s="4" t="s">
        <v>36</v>
      </c>
      <c r="M2147" s="4" t="s">
        <v>2277</v>
      </c>
      <c r="N2147" s="4" t="s">
        <v>1220</v>
      </c>
      <c r="P2147" s="4" t="s">
        <v>1</v>
      </c>
      <c r="Q2147" s="4" t="s">
        <v>1475</v>
      </c>
      <c r="R2147" s="4" t="s">
        <v>1474</v>
      </c>
      <c r="S2147" s="5">
        <f>IF(P2147="심사불필요","-",VLOOKUP(K2147,'[1]자격증 backdata'!A:G,7,0))</f>
        <v>0</v>
      </c>
      <c r="T2147" s="5" t="str">
        <f>IF(S2147="-","-",IF(COUNTIFS(B:B,B2147,S:S,"필수")&gt;0,"자격요건충족","확인필요"))</f>
        <v>자격요건충족</v>
      </c>
      <c r="U2147" s="5"/>
      <c r="W2147" s="5">
        <f>IF(Q2147="4급","심사불필요",VLOOKUP(K2147,'[1]자격증 backdata'!A:B,2,0))</f>
        <v>0</v>
      </c>
      <c r="X2147" s="4">
        <f>IF(R2147="A", MIN(20, SUMIFS(W:W, B:B, B2147, R:R, "A")),IF(R2147="B", MIN(30, SUMIFS(W:W, B:B, B2147, R:R, "B")),"비해당분야"))</f>
        <v>12</v>
      </c>
      <c r="Y2147" s="4" t="str">
        <f>IF(R2147="C",MIN(30,IF(COUNTIFS(B:B,B2147,W:W,"가1")=1,25,IF(COUNTIFS(B:B,B2147,W:W,"가1")&gt;=2,30,0))+IF(COUNTIFS(B:B,B2147,W:W,"나1")&gt;=4,30,IF(COUNTIFS(B:B,B2147,W:W,"나1")=3,26,IF(COUNTIFS(B:B,B2147,W:W,"나1")=2,22,IF(COUNTIFS(B:B,B2147,W:W,"나1")=1,18,0)))))+MIN(30,IF(COUNTIFS(B:B,B2147,W:W,"가2")=1,25,IF(COUNTIFS(B:B,B2147,W:W,"가2")&gt;=2,30,0))+IF(COUNTIFS(B:B,B2147,W:W,"나2")=3,30,IF(COUNTIFS(B:B,B2147,W:W,"나2")=2,25,IF(COUNTIFS(B:B,B2147,W:W,"나2")=1,20,0)))),"비해당분야")</f>
        <v>비해당분야</v>
      </c>
      <c r="Z2147" s="4" t="str">
        <f>IF(R2147="C",VLOOKUP(K2147,'[1]자격증 backdata'!A:F,6,0),"비해당분야")</f>
        <v>비해당분야</v>
      </c>
      <c r="AA2147" s="4" t="str">
        <f>IF(R2147="C",SUMIF(B:B,B2147,Z:Z),"비해당분야")</f>
        <v>비해당분야</v>
      </c>
      <c r="AB2147" s="4" t="str">
        <f>IF(R2147="C",SUM(Y2147,AA2147),"비해당분야")</f>
        <v>비해당분야</v>
      </c>
      <c r="AC2147" s="4">
        <f>IF(R2147="C",AB2147,X2147)</f>
        <v>12</v>
      </c>
      <c r="AD2147" s="4">
        <f>VLOOKUP(K2147,'[1]자격증 backdata'!A:D,4,0)</f>
        <v>5</v>
      </c>
      <c r="AE2147" s="4">
        <f>IF(_xlfn.MAXIFS(AD:AD,B:B,B2147)&gt;10,10,_xlfn.MAXIFS(AD:AD,B:B,B2147))</f>
        <v>5</v>
      </c>
      <c r="AG2147" s="5">
        <f>VLOOKUP(K2147,'[1]자격증 backdata'!A:C,3,0)</f>
        <v>0</v>
      </c>
      <c r="AH2147" s="5">
        <f>COUNTIFS($B:$B,$B2147,$AG:$AG,AH$1)</f>
        <v>0</v>
      </c>
      <c r="AI2147" s="5">
        <f>COUNTIFS($B:$B,$B2147,$AG:$AG,AI$1)</f>
        <v>0</v>
      </c>
      <c r="AJ2147" s="5">
        <f>COUNTIFS($B:$B,$B2147,$AG:$AG,AJ$1)</f>
        <v>0</v>
      </c>
      <c r="AK2147" s="5">
        <f>COUNTIFS($B:$B,$B2147,$AG:$AG,AK$1)</f>
        <v>0</v>
      </c>
      <c r="AL2147" s="5">
        <f>COUNTIFS($B:$B,$B2147,$AG:$AG,AL$1)</f>
        <v>0</v>
      </c>
      <c r="AM2147" s="5">
        <f>COUNTIFS($B:$B,$B2147,$AG:$AG,AM$1)</f>
        <v>0</v>
      </c>
      <c r="AN2147" s="5">
        <f>COUNTIFS($B:$B,$B2147,$AG:$AG,AN$1)</f>
        <v>0</v>
      </c>
      <c r="AO2147" s="5">
        <f>COUNTIFS($B:$B,$B2147,$AG:$AG,AO$1)</f>
        <v>0</v>
      </c>
      <c r="AP2147" s="5">
        <f>COUNTIFS($B:$B,$B2147,$AG:$AG,AP$1)</f>
        <v>0</v>
      </c>
      <c r="AQ2147" s="5">
        <f>COUNTIFS($B:$B,$B2147,$AG:$AG,AQ$1)</f>
        <v>0</v>
      </c>
      <c r="AR2147" s="5">
        <f>COUNTIFS($B:$B,$B2147,$AG:$AG,AR$1)</f>
        <v>1</v>
      </c>
      <c r="AS2147" s="5">
        <f>COUNTIFS($B:$B,$B2147,$AG:$AG,AS$1)</f>
        <v>0</v>
      </c>
      <c r="AT2147" s="5">
        <f>COUNTIFS($B:$B,$B2147,$AG:$AG,AT$1)</f>
        <v>1</v>
      </c>
      <c r="AU2147" s="5">
        <f>COUNTIFS($B:$B,$B2147,$AG:$AG,AU$1)</f>
        <v>0</v>
      </c>
    </row>
    <row r="2148" spans="1:47" ht="15" customHeight="1" x14ac:dyDescent="0.35">
      <c r="A2148" s="3">
        <f>IF(B2147=B2148,A2147,A2147+1)</f>
        <v>758</v>
      </c>
      <c r="B2148" s="3" t="s">
        <v>2272</v>
      </c>
      <c r="C2148" s="3" t="s">
        <v>2271</v>
      </c>
      <c r="D2148" s="3" t="s">
        <v>1789</v>
      </c>
      <c r="E2148" s="3" t="s">
        <v>1788</v>
      </c>
      <c r="F2148" s="4" t="s">
        <v>8</v>
      </c>
      <c r="G2148" s="4" t="s">
        <v>8</v>
      </c>
      <c r="H2148" s="4" t="s">
        <v>7</v>
      </c>
      <c r="I2148" s="3">
        <v>1</v>
      </c>
      <c r="J2148" s="3" t="s">
        <v>6</v>
      </c>
      <c r="K2148" s="3" t="s">
        <v>1787</v>
      </c>
      <c r="L2148" s="3" t="s">
        <v>4</v>
      </c>
      <c r="M2148" s="3" t="s">
        <v>2276</v>
      </c>
      <c r="N2148" s="3" t="s">
        <v>1305</v>
      </c>
      <c r="P2148" s="3" t="s">
        <v>1</v>
      </c>
      <c r="Q2148" s="3" t="s">
        <v>1475</v>
      </c>
      <c r="R2148" s="3" t="s">
        <v>1474</v>
      </c>
      <c r="S2148" s="2" t="str">
        <f>IF(P2148="심사불필요","-",VLOOKUP(K2148,'[1]자격증 backdata'!A:G,7,0))</f>
        <v>필수</v>
      </c>
      <c r="T2148" s="2" t="str">
        <f>IF(S2148="-","-",IF(COUNTIFS(B:B,B2148,S:S,"필수")&gt;0,"자격요건충족","확인필요"))</f>
        <v>자격요건충족</v>
      </c>
      <c r="U2148" s="2"/>
      <c r="W2148" s="2">
        <f>IF(Q2148="4급","심사불필요",VLOOKUP(K2148,'[1]자격증 backdata'!A:B,2,0))</f>
        <v>6</v>
      </c>
      <c r="X2148" s="3">
        <f>IF(R2148="A", MIN(20, SUMIFS(W:W, B:B, B2148, R:R, "A")),IF(R2148="B", MIN(30, SUMIFS(W:W, B:B, B2148, R:R, "B")),"비해당분야"))</f>
        <v>14</v>
      </c>
      <c r="Y2148" s="3" t="str">
        <f>IF(R2148="C",MIN(30,IF(COUNTIFS(B:B,B2148,W:W,"가1")=1,25,IF(COUNTIFS(B:B,B2148,W:W,"가1")&gt;=2,30,0))+IF(COUNTIFS(B:B,B2148,W:W,"나1")&gt;=4,30,IF(COUNTIFS(B:B,B2148,W:W,"나1")=3,26,IF(COUNTIFS(B:B,B2148,W:W,"나1")=2,22,IF(COUNTIFS(B:B,B2148,W:W,"나1")=1,18,0)))))+MIN(30,IF(COUNTIFS(B:B,B2148,W:W,"가2")=1,25,IF(COUNTIFS(B:B,B2148,W:W,"가2")&gt;=2,30,0))+IF(COUNTIFS(B:B,B2148,W:W,"나2")=3,30,IF(COUNTIFS(B:B,B2148,W:W,"나2")=2,25,IF(COUNTIFS(B:B,B2148,W:W,"나2")=1,20,0)))),"비해당분야")</f>
        <v>비해당분야</v>
      </c>
      <c r="Z2148" s="3" t="str">
        <f>IF(R2148="C",VLOOKUP(K2148,'[1]자격증 backdata'!A:F,6,0),"비해당분야")</f>
        <v>비해당분야</v>
      </c>
      <c r="AA2148" s="3" t="str">
        <f>IF(R2148="C",SUMIF(B:B,B2148,Z:Z),"비해당분야")</f>
        <v>비해당분야</v>
      </c>
      <c r="AB2148" s="3" t="str">
        <f>IF(R2148="C",SUM(Y2148,AA2148),"비해당분야")</f>
        <v>비해당분야</v>
      </c>
      <c r="AC2148" s="3">
        <f>IF(R2148="C",AB2148,X2148)</f>
        <v>14</v>
      </c>
      <c r="AD2148" s="3">
        <f>VLOOKUP(K2148,'[1]자격증 backdata'!A:D,4,0)</f>
        <v>0</v>
      </c>
      <c r="AE2148" s="3">
        <f>IF(_xlfn.MAXIFS(AD:AD,B:B,B2148)&gt;10,10,_xlfn.MAXIFS(AD:AD,B:B,B2148))</f>
        <v>5</v>
      </c>
      <c r="AG2148" s="2" t="str">
        <f>VLOOKUP(K2148,'[1]자격증 backdata'!A:C,3,0)</f>
        <v>K</v>
      </c>
      <c r="AH2148" s="2">
        <f>COUNTIFS($B:$B,$B2148,$AG:$AG,AH$1)</f>
        <v>0</v>
      </c>
      <c r="AI2148" s="2">
        <f>COUNTIFS($B:$B,$B2148,$AG:$AG,AI$1)</f>
        <v>0</v>
      </c>
      <c r="AJ2148" s="2">
        <f>COUNTIFS($B:$B,$B2148,$AG:$AG,AJ$1)</f>
        <v>0</v>
      </c>
      <c r="AK2148" s="2">
        <f>COUNTIFS($B:$B,$B2148,$AG:$AG,AK$1)</f>
        <v>0</v>
      </c>
      <c r="AL2148" s="2">
        <f>COUNTIFS($B:$B,$B2148,$AG:$AG,AL$1)</f>
        <v>0</v>
      </c>
      <c r="AM2148" s="2">
        <f>COUNTIFS($B:$B,$B2148,$AG:$AG,AM$1)</f>
        <v>0</v>
      </c>
      <c r="AN2148" s="2">
        <f>COUNTIFS($B:$B,$B2148,$AG:$AG,AN$1)</f>
        <v>1</v>
      </c>
      <c r="AO2148" s="2">
        <f>COUNTIFS($B:$B,$B2148,$AG:$AG,AO$1)</f>
        <v>0</v>
      </c>
      <c r="AP2148" s="2">
        <f>COUNTIFS($B:$B,$B2148,$AG:$AG,AP$1)</f>
        <v>0</v>
      </c>
      <c r="AQ2148" s="2">
        <f>COUNTIFS($B:$B,$B2148,$AG:$AG,AQ$1)</f>
        <v>0</v>
      </c>
      <c r="AR2148" s="2">
        <f>COUNTIFS($B:$B,$B2148,$AG:$AG,AR$1)</f>
        <v>1</v>
      </c>
      <c r="AS2148" s="2">
        <f>COUNTIFS($B:$B,$B2148,$AG:$AG,AS$1)</f>
        <v>0</v>
      </c>
      <c r="AT2148" s="2">
        <f>COUNTIFS($B:$B,$B2148,$AG:$AG,AT$1)</f>
        <v>1</v>
      </c>
      <c r="AU2148" s="2">
        <f>COUNTIFS($B:$B,$B2148,$AG:$AG,AU$1)</f>
        <v>0</v>
      </c>
    </row>
    <row r="2149" spans="1:47" ht="15" customHeight="1" x14ac:dyDescent="0.35">
      <c r="A2149" s="7">
        <f>IF(B2148=B2149,A2148,A2148+1)</f>
        <v>758</v>
      </c>
      <c r="B2149" s="7" t="s">
        <v>2272</v>
      </c>
      <c r="C2149" s="7" t="s">
        <v>2271</v>
      </c>
      <c r="D2149" s="7" t="s">
        <v>1789</v>
      </c>
      <c r="E2149" s="7" t="s">
        <v>1788</v>
      </c>
      <c r="F2149" s="4" t="s">
        <v>7</v>
      </c>
      <c r="G2149" s="4" t="s">
        <v>8</v>
      </c>
      <c r="H2149" s="4" t="s">
        <v>7</v>
      </c>
      <c r="I2149" s="3">
        <v>2</v>
      </c>
      <c r="J2149" s="3" t="s">
        <v>69</v>
      </c>
      <c r="K2149" s="3" t="s">
        <v>1799</v>
      </c>
      <c r="L2149" s="3" t="s">
        <v>36</v>
      </c>
      <c r="M2149" s="3" t="s">
        <v>2275</v>
      </c>
      <c r="N2149" s="3" t="s">
        <v>778</v>
      </c>
      <c r="P2149" s="3" t="s">
        <v>1</v>
      </c>
      <c r="Q2149" s="3" t="s">
        <v>1475</v>
      </c>
      <c r="R2149" s="3" t="s">
        <v>1474</v>
      </c>
      <c r="S2149" s="2">
        <f>IF(P2149="심사불필요","-",VLOOKUP(K2149,'[1]자격증 backdata'!A:G,7,0))</f>
        <v>0</v>
      </c>
      <c r="T2149" s="2" t="str">
        <f>IF(S2149="-","-",IF(COUNTIFS(B:B,B2149,S:S,"필수")&gt;0,"자격요건충족","확인필요"))</f>
        <v>자격요건충족</v>
      </c>
      <c r="U2149" s="2"/>
      <c r="W2149" s="2">
        <f>IF(Q2149="4급","심사불필요",VLOOKUP(K2149,'[1]자격증 backdata'!A:B,2,0))</f>
        <v>0</v>
      </c>
      <c r="X2149" s="3">
        <f>IF(R2149="A", MIN(20, SUMIFS(W:W, B:B, B2149, R:R, "A")),IF(R2149="B", MIN(30, SUMIFS(W:W, B:B, B2149, R:R, "B")),"비해당분야"))</f>
        <v>14</v>
      </c>
      <c r="Y2149" s="3" t="str">
        <f>IF(R2149="C",MIN(30,IF(COUNTIFS(B:B,B2149,W:W,"가1")=1,25,IF(COUNTIFS(B:B,B2149,W:W,"가1")&gt;=2,30,0))+IF(COUNTIFS(B:B,B2149,W:W,"나1")&gt;=4,30,IF(COUNTIFS(B:B,B2149,W:W,"나1")=3,26,IF(COUNTIFS(B:B,B2149,W:W,"나1")=2,22,IF(COUNTIFS(B:B,B2149,W:W,"나1")=1,18,0)))))+MIN(30,IF(COUNTIFS(B:B,B2149,W:W,"가2")=1,25,IF(COUNTIFS(B:B,B2149,W:W,"가2")&gt;=2,30,0))+IF(COUNTIFS(B:B,B2149,W:W,"나2")=3,30,IF(COUNTIFS(B:B,B2149,W:W,"나2")=2,25,IF(COUNTIFS(B:B,B2149,W:W,"나2")=1,20,0)))),"비해당분야")</f>
        <v>비해당분야</v>
      </c>
      <c r="Z2149" s="3" t="str">
        <f>IF(R2149="C",VLOOKUP(K2149,'[1]자격증 backdata'!A:F,6,0),"비해당분야")</f>
        <v>비해당분야</v>
      </c>
      <c r="AA2149" s="3" t="str">
        <f>IF(R2149="C",SUMIF(B:B,B2149,Z:Z),"비해당분야")</f>
        <v>비해당분야</v>
      </c>
      <c r="AB2149" s="3" t="str">
        <f>IF(R2149="C",SUM(Y2149,AA2149),"비해당분야")</f>
        <v>비해당분야</v>
      </c>
      <c r="AC2149" s="3">
        <f>IF(R2149="C",AB2149,X2149)</f>
        <v>14</v>
      </c>
      <c r="AD2149" s="3">
        <f>VLOOKUP(K2149,'[1]자격증 backdata'!A:D,4,0)</f>
        <v>5</v>
      </c>
      <c r="AE2149" s="3">
        <f>IF(_xlfn.MAXIFS(AD:AD,B:B,B2149)&gt;10,10,_xlfn.MAXIFS(AD:AD,B:B,B2149))</f>
        <v>5</v>
      </c>
      <c r="AG2149" s="2">
        <f>VLOOKUP(K2149,'[1]자격증 backdata'!A:C,3,0)</f>
        <v>0</v>
      </c>
      <c r="AH2149" s="2">
        <f>COUNTIFS($B:$B,$B2149,$AG:$AG,AH$1)</f>
        <v>0</v>
      </c>
      <c r="AI2149" s="2">
        <f>COUNTIFS($B:$B,$B2149,$AG:$AG,AI$1)</f>
        <v>0</v>
      </c>
      <c r="AJ2149" s="2">
        <f>COUNTIFS($B:$B,$B2149,$AG:$AG,AJ$1)</f>
        <v>0</v>
      </c>
      <c r="AK2149" s="2">
        <f>COUNTIFS($B:$B,$B2149,$AG:$AG,AK$1)</f>
        <v>0</v>
      </c>
      <c r="AL2149" s="2">
        <f>COUNTIFS($B:$B,$B2149,$AG:$AG,AL$1)</f>
        <v>0</v>
      </c>
      <c r="AM2149" s="2">
        <f>COUNTIFS($B:$B,$B2149,$AG:$AG,AM$1)</f>
        <v>0</v>
      </c>
      <c r="AN2149" s="2">
        <f>COUNTIFS($B:$B,$B2149,$AG:$AG,AN$1)</f>
        <v>1</v>
      </c>
      <c r="AO2149" s="2">
        <f>COUNTIFS($B:$B,$B2149,$AG:$AG,AO$1)</f>
        <v>0</v>
      </c>
      <c r="AP2149" s="2">
        <f>COUNTIFS($B:$B,$B2149,$AG:$AG,AP$1)</f>
        <v>0</v>
      </c>
      <c r="AQ2149" s="2">
        <f>COUNTIFS($B:$B,$B2149,$AG:$AG,AQ$1)</f>
        <v>0</v>
      </c>
      <c r="AR2149" s="2">
        <f>COUNTIFS($B:$B,$B2149,$AG:$AG,AR$1)</f>
        <v>1</v>
      </c>
      <c r="AS2149" s="2">
        <f>COUNTIFS($B:$B,$B2149,$AG:$AG,AS$1)</f>
        <v>0</v>
      </c>
      <c r="AT2149" s="2">
        <f>COUNTIFS($B:$B,$B2149,$AG:$AG,AT$1)</f>
        <v>1</v>
      </c>
      <c r="AU2149" s="2">
        <f>COUNTIFS($B:$B,$B2149,$AG:$AG,AU$1)</f>
        <v>0</v>
      </c>
    </row>
    <row r="2150" spans="1:47" ht="15" customHeight="1" x14ac:dyDescent="0.35">
      <c r="A2150" s="7">
        <f>IF(B2149=B2150,A2149,A2149+1)</f>
        <v>758</v>
      </c>
      <c r="B2150" s="7" t="s">
        <v>2272</v>
      </c>
      <c r="C2150" s="7" t="s">
        <v>2271</v>
      </c>
      <c r="D2150" s="7" t="s">
        <v>1789</v>
      </c>
      <c r="E2150" s="7" t="s">
        <v>1788</v>
      </c>
      <c r="F2150" s="4" t="s">
        <v>7</v>
      </c>
      <c r="G2150" s="4" t="s">
        <v>8</v>
      </c>
      <c r="H2150" s="4" t="s">
        <v>7</v>
      </c>
      <c r="I2150" s="3">
        <v>3</v>
      </c>
      <c r="J2150" s="3" t="s">
        <v>57</v>
      </c>
      <c r="K2150" s="3" t="s">
        <v>1857</v>
      </c>
      <c r="L2150" s="3" t="s">
        <v>55</v>
      </c>
      <c r="M2150" s="3" t="s">
        <v>2274</v>
      </c>
      <c r="N2150" s="3" t="s">
        <v>2273</v>
      </c>
      <c r="P2150" s="3" t="s">
        <v>1</v>
      </c>
      <c r="Q2150" s="3" t="s">
        <v>1475</v>
      </c>
      <c r="R2150" s="3" t="s">
        <v>1474</v>
      </c>
      <c r="S2150" s="2">
        <f>IF(P2150="심사불필요","-",VLOOKUP(K2150,'[1]자격증 backdata'!A:G,7,0))</f>
        <v>0</v>
      </c>
      <c r="T2150" s="2" t="str">
        <f>IF(S2150="-","-",IF(COUNTIFS(B:B,B2150,S:S,"필수")&gt;0,"자격요건충족","확인필요"))</f>
        <v>자격요건충족</v>
      </c>
      <c r="U2150" s="2"/>
      <c r="W2150" s="2">
        <f>IF(Q2150="4급","심사불필요",VLOOKUP(K2150,'[1]자격증 backdata'!A:B,2,0))</f>
        <v>4</v>
      </c>
      <c r="X2150" s="3">
        <f>IF(R2150="A", MIN(20, SUMIFS(W:W, B:B, B2150, R:R, "A")),IF(R2150="B", MIN(30, SUMIFS(W:W, B:B, B2150, R:R, "B")),"비해당분야"))</f>
        <v>14</v>
      </c>
      <c r="Y2150" s="3" t="str">
        <f>IF(R2150="C",MIN(30,IF(COUNTIFS(B:B,B2150,W:W,"가1")=1,25,IF(COUNTIFS(B:B,B2150,W:W,"가1")&gt;=2,30,0))+IF(COUNTIFS(B:B,B2150,W:W,"나1")&gt;=4,30,IF(COUNTIFS(B:B,B2150,W:W,"나1")=3,26,IF(COUNTIFS(B:B,B2150,W:W,"나1")=2,22,IF(COUNTIFS(B:B,B2150,W:W,"나1")=1,18,0)))))+MIN(30,IF(COUNTIFS(B:B,B2150,W:W,"가2")=1,25,IF(COUNTIFS(B:B,B2150,W:W,"가2")&gt;=2,30,0))+IF(COUNTIFS(B:B,B2150,W:W,"나2")=3,30,IF(COUNTIFS(B:B,B2150,W:W,"나2")=2,25,IF(COUNTIFS(B:B,B2150,W:W,"나2")=1,20,0)))),"비해당분야")</f>
        <v>비해당분야</v>
      </c>
      <c r="Z2150" s="3" t="str">
        <f>IF(R2150="C",VLOOKUP(K2150,'[1]자격증 backdata'!A:F,6,0),"비해당분야")</f>
        <v>비해당분야</v>
      </c>
      <c r="AA2150" s="3" t="str">
        <f>IF(R2150="C",SUMIF(B:B,B2150,Z:Z),"비해당분야")</f>
        <v>비해당분야</v>
      </c>
      <c r="AB2150" s="3" t="str">
        <f>IF(R2150="C",SUM(Y2150,AA2150),"비해당분야")</f>
        <v>비해당분야</v>
      </c>
      <c r="AC2150" s="3">
        <f>IF(R2150="C",AB2150,X2150)</f>
        <v>14</v>
      </c>
      <c r="AD2150" s="3">
        <f>VLOOKUP(K2150,'[1]자격증 backdata'!A:D,4,0)</f>
        <v>0</v>
      </c>
      <c r="AE2150" s="3">
        <f>IF(_xlfn.MAXIFS(AD:AD,B:B,B2150)&gt;10,10,_xlfn.MAXIFS(AD:AD,B:B,B2150))</f>
        <v>5</v>
      </c>
      <c r="AG2150" s="2" t="str">
        <f>VLOOKUP(K2150,'[1]자격증 backdata'!A:C,3,0)</f>
        <v>M</v>
      </c>
      <c r="AH2150" s="2">
        <f>COUNTIFS($B:$B,$B2150,$AG:$AG,AH$1)</f>
        <v>0</v>
      </c>
      <c r="AI2150" s="2">
        <f>COUNTIFS($B:$B,$B2150,$AG:$AG,AI$1)</f>
        <v>0</v>
      </c>
      <c r="AJ2150" s="2">
        <f>COUNTIFS($B:$B,$B2150,$AG:$AG,AJ$1)</f>
        <v>0</v>
      </c>
      <c r="AK2150" s="2">
        <f>COUNTIFS($B:$B,$B2150,$AG:$AG,AK$1)</f>
        <v>0</v>
      </c>
      <c r="AL2150" s="2">
        <f>COUNTIFS($B:$B,$B2150,$AG:$AG,AL$1)</f>
        <v>0</v>
      </c>
      <c r="AM2150" s="2">
        <f>COUNTIFS($B:$B,$B2150,$AG:$AG,AM$1)</f>
        <v>0</v>
      </c>
      <c r="AN2150" s="2">
        <f>COUNTIFS($B:$B,$B2150,$AG:$AG,AN$1)</f>
        <v>1</v>
      </c>
      <c r="AO2150" s="2">
        <f>COUNTIFS($B:$B,$B2150,$AG:$AG,AO$1)</f>
        <v>0</v>
      </c>
      <c r="AP2150" s="2">
        <f>COUNTIFS($B:$B,$B2150,$AG:$AG,AP$1)</f>
        <v>0</v>
      </c>
      <c r="AQ2150" s="2">
        <f>COUNTIFS($B:$B,$B2150,$AG:$AG,AQ$1)</f>
        <v>0</v>
      </c>
      <c r="AR2150" s="2">
        <f>COUNTIFS($B:$B,$B2150,$AG:$AG,AR$1)</f>
        <v>1</v>
      </c>
      <c r="AS2150" s="2">
        <f>COUNTIFS($B:$B,$B2150,$AG:$AG,AS$1)</f>
        <v>0</v>
      </c>
      <c r="AT2150" s="2">
        <f>COUNTIFS($B:$B,$B2150,$AG:$AG,AT$1)</f>
        <v>1</v>
      </c>
      <c r="AU2150" s="2">
        <f>COUNTIFS($B:$B,$B2150,$AG:$AG,AU$1)</f>
        <v>0</v>
      </c>
    </row>
    <row r="2151" spans="1:47" ht="15" customHeight="1" x14ac:dyDescent="0.35">
      <c r="A2151" s="7">
        <f>IF(B2150=B2151,A2150,A2150+1)</f>
        <v>758</v>
      </c>
      <c r="B2151" s="7" t="s">
        <v>2272</v>
      </c>
      <c r="C2151" s="7" t="s">
        <v>2271</v>
      </c>
      <c r="D2151" s="7" t="s">
        <v>1789</v>
      </c>
      <c r="E2151" s="7" t="s">
        <v>1788</v>
      </c>
      <c r="F2151" s="4" t="s">
        <v>7</v>
      </c>
      <c r="G2151" s="4" t="s">
        <v>8</v>
      </c>
      <c r="H2151" s="4" t="s">
        <v>7</v>
      </c>
      <c r="I2151" s="3">
        <v>4</v>
      </c>
      <c r="J2151" s="3" t="s">
        <v>411</v>
      </c>
      <c r="K2151" s="3" t="s">
        <v>1953</v>
      </c>
      <c r="L2151" s="3" t="s">
        <v>55</v>
      </c>
      <c r="M2151" s="3" t="s">
        <v>2270</v>
      </c>
      <c r="N2151" s="3" t="s">
        <v>2269</v>
      </c>
      <c r="P2151" s="3" t="s">
        <v>1</v>
      </c>
      <c r="Q2151" s="3" t="s">
        <v>1475</v>
      </c>
      <c r="R2151" s="3" t="s">
        <v>1474</v>
      </c>
      <c r="S2151" s="2">
        <f>IF(P2151="심사불필요","-",VLOOKUP(K2151,'[1]자격증 backdata'!A:G,7,0))</f>
        <v>0</v>
      </c>
      <c r="T2151" s="2" t="str">
        <f>IF(S2151="-","-",IF(COUNTIFS(B:B,B2151,S:S,"필수")&gt;0,"자격요건충족","확인필요"))</f>
        <v>자격요건충족</v>
      </c>
      <c r="U2151" s="2"/>
      <c r="W2151" s="2">
        <f>IF(Q2151="4급","심사불필요",VLOOKUP(K2151,'[1]자격증 backdata'!A:B,2,0))</f>
        <v>4</v>
      </c>
      <c r="X2151" s="3">
        <f>IF(R2151="A", MIN(20, SUMIFS(W:W, B:B, B2151, R:R, "A")),IF(R2151="B", MIN(30, SUMIFS(W:W, B:B, B2151, R:R, "B")),"비해당분야"))</f>
        <v>14</v>
      </c>
      <c r="Y2151" s="3" t="str">
        <f>IF(R2151="C",MIN(30,IF(COUNTIFS(B:B,B2151,W:W,"가1")=1,25,IF(COUNTIFS(B:B,B2151,W:W,"가1")&gt;=2,30,0))+IF(COUNTIFS(B:B,B2151,W:W,"나1")&gt;=4,30,IF(COUNTIFS(B:B,B2151,W:W,"나1")=3,26,IF(COUNTIFS(B:B,B2151,W:W,"나1")=2,22,IF(COUNTIFS(B:B,B2151,W:W,"나1")=1,18,0)))))+MIN(30,IF(COUNTIFS(B:B,B2151,W:W,"가2")=1,25,IF(COUNTIFS(B:B,B2151,W:W,"가2")&gt;=2,30,0))+IF(COUNTIFS(B:B,B2151,W:W,"나2")=3,30,IF(COUNTIFS(B:B,B2151,W:W,"나2")=2,25,IF(COUNTIFS(B:B,B2151,W:W,"나2")=1,20,0)))),"비해당분야")</f>
        <v>비해당분야</v>
      </c>
      <c r="Z2151" s="3" t="str">
        <f>IF(R2151="C",VLOOKUP(K2151,'[1]자격증 backdata'!A:F,6,0),"비해당분야")</f>
        <v>비해당분야</v>
      </c>
      <c r="AA2151" s="3" t="str">
        <f>IF(R2151="C",SUMIF(B:B,B2151,Z:Z),"비해당분야")</f>
        <v>비해당분야</v>
      </c>
      <c r="AB2151" s="3" t="str">
        <f>IF(R2151="C",SUM(Y2151,AA2151),"비해당분야")</f>
        <v>비해당분야</v>
      </c>
      <c r="AC2151" s="3">
        <f>IF(R2151="C",AB2151,X2151)</f>
        <v>14</v>
      </c>
      <c r="AD2151" s="3">
        <f>VLOOKUP(K2151,'[1]자격증 backdata'!A:D,4,0)</f>
        <v>0</v>
      </c>
      <c r="AE2151" s="3">
        <f>IF(_xlfn.MAXIFS(AD:AD,B:B,B2151)&gt;10,10,_xlfn.MAXIFS(AD:AD,B:B,B2151))</f>
        <v>5</v>
      </c>
      <c r="AG2151" s="2" t="str">
        <f>VLOOKUP(K2151,'[1]자격증 backdata'!A:C,3,0)</f>
        <v>G</v>
      </c>
      <c r="AH2151" s="2">
        <f>COUNTIFS($B:$B,$B2151,$AG:$AG,AH$1)</f>
        <v>0</v>
      </c>
      <c r="AI2151" s="2">
        <f>COUNTIFS($B:$B,$B2151,$AG:$AG,AI$1)</f>
        <v>0</v>
      </c>
      <c r="AJ2151" s="2">
        <f>COUNTIFS($B:$B,$B2151,$AG:$AG,AJ$1)</f>
        <v>0</v>
      </c>
      <c r="AK2151" s="2">
        <f>COUNTIFS($B:$B,$B2151,$AG:$AG,AK$1)</f>
        <v>0</v>
      </c>
      <c r="AL2151" s="2">
        <f>COUNTIFS($B:$B,$B2151,$AG:$AG,AL$1)</f>
        <v>0</v>
      </c>
      <c r="AM2151" s="2">
        <f>COUNTIFS($B:$B,$B2151,$AG:$AG,AM$1)</f>
        <v>0</v>
      </c>
      <c r="AN2151" s="2">
        <f>COUNTIFS($B:$B,$B2151,$AG:$AG,AN$1)</f>
        <v>1</v>
      </c>
      <c r="AO2151" s="2">
        <f>COUNTIFS($B:$B,$B2151,$AG:$AG,AO$1)</f>
        <v>0</v>
      </c>
      <c r="AP2151" s="2">
        <f>COUNTIFS($B:$B,$B2151,$AG:$AG,AP$1)</f>
        <v>0</v>
      </c>
      <c r="AQ2151" s="2">
        <f>COUNTIFS($B:$B,$B2151,$AG:$AG,AQ$1)</f>
        <v>0</v>
      </c>
      <c r="AR2151" s="2">
        <f>COUNTIFS($B:$B,$B2151,$AG:$AG,AR$1)</f>
        <v>1</v>
      </c>
      <c r="AS2151" s="2">
        <f>COUNTIFS($B:$B,$B2151,$AG:$AG,AS$1)</f>
        <v>0</v>
      </c>
      <c r="AT2151" s="2">
        <f>COUNTIFS($B:$B,$B2151,$AG:$AG,AT$1)</f>
        <v>1</v>
      </c>
      <c r="AU2151" s="2">
        <f>COUNTIFS($B:$B,$B2151,$AG:$AG,AU$1)</f>
        <v>0</v>
      </c>
    </row>
    <row r="2152" spans="1:47" ht="15" customHeight="1" x14ac:dyDescent="0.35">
      <c r="A2152" s="4">
        <f>IF(B2151=B2152,A2151,A2151+1)</f>
        <v>759</v>
      </c>
      <c r="B2152" s="4" t="s">
        <v>2267</v>
      </c>
      <c r="C2152" s="4" t="s">
        <v>2266</v>
      </c>
      <c r="D2152" s="4" t="s">
        <v>1789</v>
      </c>
      <c r="E2152" s="4" t="s">
        <v>1788</v>
      </c>
      <c r="F2152" s="4" t="s">
        <v>8</v>
      </c>
      <c r="G2152" s="4" t="s">
        <v>8</v>
      </c>
      <c r="H2152" s="4" t="s">
        <v>7</v>
      </c>
      <c r="I2152" s="4">
        <v>1</v>
      </c>
      <c r="J2152" s="4" t="s">
        <v>6</v>
      </c>
      <c r="K2152" s="4" t="s">
        <v>1787</v>
      </c>
      <c r="L2152" s="4" t="s">
        <v>4</v>
      </c>
      <c r="M2152" s="4" t="s">
        <v>2268</v>
      </c>
      <c r="N2152" s="4" t="s">
        <v>276</v>
      </c>
      <c r="P2152" s="4" t="s">
        <v>1</v>
      </c>
      <c r="Q2152" s="4" t="s">
        <v>1475</v>
      </c>
      <c r="R2152" s="4" t="s">
        <v>1474</v>
      </c>
      <c r="S2152" s="5" t="str">
        <f>IF(P2152="심사불필요","-",VLOOKUP(K2152,'[1]자격증 backdata'!A:G,7,0))</f>
        <v>필수</v>
      </c>
      <c r="T2152" s="5" t="str">
        <f>IF(S2152="-","-",IF(COUNTIFS(B:B,B2152,S:S,"필수")&gt;0,"자격요건충족","확인필요"))</f>
        <v>자격요건충족</v>
      </c>
      <c r="U2152" s="5"/>
      <c r="W2152" s="5">
        <f>IF(Q2152="4급","심사불필요",VLOOKUP(K2152,'[1]자격증 backdata'!A:B,2,0))</f>
        <v>6</v>
      </c>
      <c r="X2152" s="4">
        <f>IF(R2152="A", MIN(20, SUMIFS(W:W, B:B, B2152, R:R, "A")),IF(R2152="B", MIN(30, SUMIFS(W:W, B:B, B2152, R:R, "B")),"비해당분야"))</f>
        <v>10</v>
      </c>
      <c r="Y2152" s="4" t="str">
        <f>IF(R2152="C",MIN(30,IF(COUNTIFS(B:B,B2152,W:W,"가1")=1,25,IF(COUNTIFS(B:B,B2152,W:W,"가1")&gt;=2,30,0))+IF(COUNTIFS(B:B,B2152,W:W,"나1")&gt;=4,30,IF(COUNTIFS(B:B,B2152,W:W,"나1")=3,26,IF(COUNTIFS(B:B,B2152,W:W,"나1")=2,22,IF(COUNTIFS(B:B,B2152,W:W,"나1")=1,18,0)))))+MIN(30,IF(COUNTIFS(B:B,B2152,W:W,"가2")=1,25,IF(COUNTIFS(B:B,B2152,W:W,"가2")&gt;=2,30,0))+IF(COUNTIFS(B:B,B2152,W:W,"나2")=3,30,IF(COUNTIFS(B:B,B2152,W:W,"나2")=2,25,IF(COUNTIFS(B:B,B2152,W:W,"나2")=1,20,0)))),"비해당분야")</f>
        <v>비해당분야</v>
      </c>
      <c r="Z2152" s="4" t="str">
        <f>IF(R2152="C",VLOOKUP(K2152,'[1]자격증 backdata'!A:F,6,0),"비해당분야")</f>
        <v>비해당분야</v>
      </c>
      <c r="AA2152" s="4" t="str">
        <f>IF(R2152="C",SUMIF(B:B,B2152,Z:Z),"비해당분야")</f>
        <v>비해당분야</v>
      </c>
      <c r="AB2152" s="4" t="str">
        <f>IF(R2152="C",SUM(Y2152,AA2152),"비해당분야")</f>
        <v>비해당분야</v>
      </c>
      <c r="AC2152" s="4">
        <f>IF(R2152="C",AB2152,X2152)</f>
        <v>10</v>
      </c>
      <c r="AD2152" s="4">
        <f>VLOOKUP(K2152,'[1]자격증 backdata'!A:D,4,0)</f>
        <v>0</v>
      </c>
      <c r="AE2152" s="4">
        <f>IF(_xlfn.MAXIFS(AD:AD,B:B,B2152)&gt;10,10,_xlfn.MAXIFS(AD:AD,B:B,B2152))</f>
        <v>0</v>
      </c>
      <c r="AG2152" s="5" t="str">
        <f>VLOOKUP(K2152,'[1]자격증 backdata'!A:C,3,0)</f>
        <v>K</v>
      </c>
      <c r="AH2152" s="5">
        <f>COUNTIFS($B:$B,$B2152,$AG:$AG,AH$1)</f>
        <v>0</v>
      </c>
      <c r="AI2152" s="5">
        <f>COUNTIFS($B:$B,$B2152,$AG:$AG,AI$1)</f>
        <v>0</v>
      </c>
      <c r="AJ2152" s="5">
        <f>COUNTIFS($B:$B,$B2152,$AG:$AG,AJ$1)</f>
        <v>0</v>
      </c>
      <c r="AK2152" s="5">
        <f>COUNTIFS($B:$B,$B2152,$AG:$AG,AK$1)</f>
        <v>0</v>
      </c>
      <c r="AL2152" s="5">
        <f>COUNTIFS($B:$B,$B2152,$AG:$AG,AL$1)</f>
        <v>0</v>
      </c>
      <c r="AM2152" s="5">
        <f>COUNTIFS($B:$B,$B2152,$AG:$AG,AM$1)</f>
        <v>0</v>
      </c>
      <c r="AN2152" s="5">
        <f>COUNTIFS($B:$B,$B2152,$AG:$AG,AN$1)</f>
        <v>1</v>
      </c>
      <c r="AO2152" s="5">
        <f>COUNTIFS($B:$B,$B2152,$AG:$AG,AO$1)</f>
        <v>0</v>
      </c>
      <c r="AP2152" s="5">
        <f>COUNTIFS($B:$B,$B2152,$AG:$AG,AP$1)</f>
        <v>0</v>
      </c>
      <c r="AQ2152" s="5">
        <f>COUNTIFS($B:$B,$B2152,$AG:$AG,AQ$1)</f>
        <v>0</v>
      </c>
      <c r="AR2152" s="5">
        <f>COUNTIFS($B:$B,$B2152,$AG:$AG,AR$1)</f>
        <v>1</v>
      </c>
      <c r="AS2152" s="5">
        <f>COUNTIFS($B:$B,$B2152,$AG:$AG,AS$1)</f>
        <v>0</v>
      </c>
      <c r="AT2152" s="5">
        <f>COUNTIFS($B:$B,$B2152,$AG:$AG,AT$1)</f>
        <v>0</v>
      </c>
      <c r="AU2152" s="5">
        <f>COUNTIFS($B:$B,$B2152,$AG:$AG,AU$1)</f>
        <v>0</v>
      </c>
    </row>
    <row r="2153" spans="1:47" ht="15" customHeight="1" x14ac:dyDescent="0.35">
      <c r="A2153" s="6">
        <f>IF(B2152=B2153,A2152,A2152+1)</f>
        <v>759</v>
      </c>
      <c r="B2153" s="6" t="s">
        <v>2267</v>
      </c>
      <c r="C2153" s="6" t="s">
        <v>2266</v>
      </c>
      <c r="D2153" s="6" t="s">
        <v>1789</v>
      </c>
      <c r="E2153" s="6" t="s">
        <v>1788</v>
      </c>
      <c r="F2153" s="4" t="s">
        <v>7</v>
      </c>
      <c r="G2153" s="4" t="s">
        <v>8</v>
      </c>
      <c r="H2153" s="4" t="s">
        <v>7</v>
      </c>
      <c r="I2153" s="4">
        <v>2</v>
      </c>
      <c r="J2153" s="4" t="s">
        <v>411</v>
      </c>
      <c r="K2153" s="4" t="s">
        <v>1953</v>
      </c>
      <c r="L2153" s="4" t="s">
        <v>55</v>
      </c>
      <c r="M2153" s="4" t="s">
        <v>2265</v>
      </c>
      <c r="N2153" s="4" t="s">
        <v>2264</v>
      </c>
      <c r="P2153" s="4" t="s">
        <v>1</v>
      </c>
      <c r="Q2153" s="4" t="s">
        <v>1475</v>
      </c>
      <c r="R2153" s="4" t="s">
        <v>1474</v>
      </c>
      <c r="S2153" s="5">
        <f>IF(P2153="심사불필요","-",VLOOKUP(K2153,'[1]자격증 backdata'!A:G,7,0))</f>
        <v>0</v>
      </c>
      <c r="T2153" s="5" t="str">
        <f>IF(S2153="-","-",IF(COUNTIFS(B:B,B2153,S:S,"필수")&gt;0,"자격요건충족","확인필요"))</f>
        <v>자격요건충족</v>
      </c>
      <c r="U2153" s="5"/>
      <c r="W2153" s="5">
        <f>IF(Q2153="4급","심사불필요",VLOOKUP(K2153,'[1]자격증 backdata'!A:B,2,0))</f>
        <v>4</v>
      </c>
      <c r="X2153" s="4">
        <f>IF(R2153="A", MIN(20, SUMIFS(W:W, B:B, B2153, R:R, "A")),IF(R2153="B", MIN(30, SUMIFS(W:W, B:B, B2153, R:R, "B")),"비해당분야"))</f>
        <v>10</v>
      </c>
      <c r="Y2153" s="4" t="str">
        <f>IF(R2153="C",MIN(30,IF(COUNTIFS(B:B,B2153,W:W,"가1")=1,25,IF(COUNTIFS(B:B,B2153,W:W,"가1")&gt;=2,30,0))+IF(COUNTIFS(B:B,B2153,W:W,"나1")&gt;=4,30,IF(COUNTIFS(B:B,B2153,W:W,"나1")=3,26,IF(COUNTIFS(B:B,B2153,W:W,"나1")=2,22,IF(COUNTIFS(B:B,B2153,W:W,"나1")=1,18,0)))))+MIN(30,IF(COUNTIFS(B:B,B2153,W:W,"가2")=1,25,IF(COUNTIFS(B:B,B2153,W:W,"가2")&gt;=2,30,0))+IF(COUNTIFS(B:B,B2153,W:W,"나2")=3,30,IF(COUNTIFS(B:B,B2153,W:W,"나2")=2,25,IF(COUNTIFS(B:B,B2153,W:W,"나2")=1,20,0)))),"비해당분야")</f>
        <v>비해당분야</v>
      </c>
      <c r="Z2153" s="4" t="str">
        <f>IF(R2153="C",VLOOKUP(K2153,'[1]자격증 backdata'!A:F,6,0),"비해당분야")</f>
        <v>비해당분야</v>
      </c>
      <c r="AA2153" s="4" t="str">
        <f>IF(R2153="C",SUMIF(B:B,B2153,Z:Z),"비해당분야")</f>
        <v>비해당분야</v>
      </c>
      <c r="AB2153" s="4" t="str">
        <f>IF(R2153="C",SUM(Y2153,AA2153),"비해당분야")</f>
        <v>비해당분야</v>
      </c>
      <c r="AC2153" s="4">
        <f>IF(R2153="C",AB2153,X2153)</f>
        <v>10</v>
      </c>
      <c r="AD2153" s="4">
        <f>VLOOKUP(K2153,'[1]자격증 backdata'!A:D,4,0)</f>
        <v>0</v>
      </c>
      <c r="AE2153" s="4">
        <f>IF(_xlfn.MAXIFS(AD:AD,B:B,B2153)&gt;10,10,_xlfn.MAXIFS(AD:AD,B:B,B2153))</f>
        <v>0</v>
      </c>
      <c r="AG2153" s="5" t="str">
        <f>VLOOKUP(K2153,'[1]자격증 backdata'!A:C,3,0)</f>
        <v>G</v>
      </c>
      <c r="AH2153" s="5">
        <f>COUNTIFS($B:$B,$B2153,$AG:$AG,AH$1)</f>
        <v>0</v>
      </c>
      <c r="AI2153" s="5">
        <f>COUNTIFS($B:$B,$B2153,$AG:$AG,AI$1)</f>
        <v>0</v>
      </c>
      <c r="AJ2153" s="5">
        <f>COUNTIFS($B:$B,$B2153,$AG:$AG,AJ$1)</f>
        <v>0</v>
      </c>
      <c r="AK2153" s="5">
        <f>COUNTIFS($B:$B,$B2153,$AG:$AG,AK$1)</f>
        <v>0</v>
      </c>
      <c r="AL2153" s="5">
        <f>COUNTIFS($B:$B,$B2153,$AG:$AG,AL$1)</f>
        <v>0</v>
      </c>
      <c r="AM2153" s="5">
        <f>COUNTIFS($B:$B,$B2153,$AG:$AG,AM$1)</f>
        <v>0</v>
      </c>
      <c r="AN2153" s="5">
        <f>COUNTIFS($B:$B,$B2153,$AG:$AG,AN$1)</f>
        <v>1</v>
      </c>
      <c r="AO2153" s="5">
        <f>COUNTIFS($B:$B,$B2153,$AG:$AG,AO$1)</f>
        <v>0</v>
      </c>
      <c r="AP2153" s="5">
        <f>COUNTIFS($B:$B,$B2153,$AG:$AG,AP$1)</f>
        <v>0</v>
      </c>
      <c r="AQ2153" s="5">
        <f>COUNTIFS($B:$B,$B2153,$AG:$AG,AQ$1)</f>
        <v>0</v>
      </c>
      <c r="AR2153" s="5">
        <f>COUNTIFS($B:$B,$B2153,$AG:$AG,AR$1)</f>
        <v>1</v>
      </c>
      <c r="AS2153" s="5">
        <f>COUNTIFS($B:$B,$B2153,$AG:$AG,AS$1)</f>
        <v>0</v>
      </c>
      <c r="AT2153" s="5">
        <f>COUNTIFS($B:$B,$B2153,$AG:$AG,AT$1)</f>
        <v>0</v>
      </c>
      <c r="AU2153" s="5">
        <f>COUNTIFS($B:$B,$B2153,$AG:$AG,AU$1)</f>
        <v>0</v>
      </c>
    </row>
    <row r="2154" spans="1:47" ht="15" customHeight="1" x14ac:dyDescent="0.35">
      <c r="A2154" s="3">
        <f>IF(B2153=B2154,A2153,A2153+1)</f>
        <v>760</v>
      </c>
      <c r="B2154" s="3" t="s">
        <v>2262</v>
      </c>
      <c r="C2154" s="3" t="s">
        <v>2261</v>
      </c>
      <c r="D2154" s="3" t="s">
        <v>1789</v>
      </c>
      <c r="E2154" s="3" t="s">
        <v>1788</v>
      </c>
      <c r="F2154" s="4" t="s">
        <v>8</v>
      </c>
      <c r="G2154" s="4" t="s">
        <v>8</v>
      </c>
      <c r="H2154" s="4" t="s">
        <v>7</v>
      </c>
      <c r="I2154" s="3">
        <v>1</v>
      </c>
      <c r="J2154" s="3" t="s">
        <v>6</v>
      </c>
      <c r="K2154" s="3" t="s">
        <v>1787</v>
      </c>
      <c r="L2154" s="3" t="s">
        <v>4</v>
      </c>
      <c r="M2154" s="3" t="s">
        <v>2263</v>
      </c>
      <c r="N2154" s="3" t="s">
        <v>276</v>
      </c>
      <c r="P2154" s="3" t="s">
        <v>1</v>
      </c>
      <c r="Q2154" s="3" t="s">
        <v>1475</v>
      </c>
      <c r="R2154" s="3" t="s">
        <v>1474</v>
      </c>
      <c r="S2154" s="2" t="str">
        <f>IF(P2154="심사불필요","-",VLOOKUP(K2154,'[1]자격증 backdata'!A:G,7,0))</f>
        <v>필수</v>
      </c>
      <c r="T2154" s="2" t="str">
        <f>IF(S2154="-","-",IF(COUNTIFS(B:B,B2154,S:S,"필수")&gt;0,"자격요건충족","확인필요"))</f>
        <v>자격요건충족</v>
      </c>
      <c r="U2154" s="2"/>
      <c r="W2154" s="2">
        <f>IF(Q2154="4급","심사불필요",VLOOKUP(K2154,'[1]자격증 backdata'!A:B,2,0))</f>
        <v>6</v>
      </c>
      <c r="X2154" s="3">
        <f>IF(R2154="A", MIN(20, SUMIFS(W:W, B:B, B2154, R:R, "A")),IF(R2154="B", MIN(30, SUMIFS(W:W, B:B, B2154, R:R, "B")),"비해당분야"))</f>
        <v>6</v>
      </c>
      <c r="Y2154" s="3" t="str">
        <f>IF(R2154="C",MIN(30,IF(COUNTIFS(B:B,B2154,W:W,"가1")=1,25,IF(COUNTIFS(B:B,B2154,W:W,"가1")&gt;=2,30,0))+IF(COUNTIFS(B:B,B2154,W:W,"나1")&gt;=4,30,IF(COUNTIFS(B:B,B2154,W:W,"나1")=3,26,IF(COUNTIFS(B:B,B2154,W:W,"나1")=2,22,IF(COUNTIFS(B:B,B2154,W:W,"나1")=1,18,0)))))+MIN(30,IF(COUNTIFS(B:B,B2154,W:W,"가2")=1,25,IF(COUNTIFS(B:B,B2154,W:W,"가2")&gt;=2,30,0))+IF(COUNTIFS(B:B,B2154,W:W,"나2")=3,30,IF(COUNTIFS(B:B,B2154,W:W,"나2")=2,25,IF(COUNTIFS(B:B,B2154,W:W,"나2")=1,20,0)))),"비해당분야")</f>
        <v>비해당분야</v>
      </c>
      <c r="Z2154" s="3" t="str">
        <f>IF(R2154="C",VLOOKUP(K2154,'[1]자격증 backdata'!A:F,6,0),"비해당분야")</f>
        <v>비해당분야</v>
      </c>
      <c r="AA2154" s="3" t="str">
        <f>IF(R2154="C",SUMIF(B:B,B2154,Z:Z),"비해당분야")</f>
        <v>비해당분야</v>
      </c>
      <c r="AB2154" s="3" t="str">
        <f>IF(R2154="C",SUM(Y2154,AA2154),"비해당분야")</f>
        <v>비해당분야</v>
      </c>
      <c r="AC2154" s="3">
        <f>IF(R2154="C",AB2154,X2154)</f>
        <v>6</v>
      </c>
      <c r="AD2154" s="3">
        <f>VLOOKUP(K2154,'[1]자격증 backdata'!A:D,4,0)</f>
        <v>0</v>
      </c>
      <c r="AE2154" s="3">
        <f>IF(_xlfn.MAXIFS(AD:AD,B:B,B2154)&gt;10,10,_xlfn.MAXIFS(AD:AD,B:B,B2154))</f>
        <v>5</v>
      </c>
      <c r="AG2154" s="2" t="str">
        <f>VLOOKUP(K2154,'[1]자격증 backdata'!A:C,3,0)</f>
        <v>K</v>
      </c>
      <c r="AH2154" s="2">
        <f>COUNTIFS($B:$B,$B2154,$AG:$AG,AH$1)</f>
        <v>0</v>
      </c>
      <c r="AI2154" s="2">
        <f>COUNTIFS($B:$B,$B2154,$AG:$AG,AI$1)</f>
        <v>0</v>
      </c>
      <c r="AJ2154" s="2">
        <f>COUNTIFS($B:$B,$B2154,$AG:$AG,AJ$1)</f>
        <v>0</v>
      </c>
      <c r="AK2154" s="2">
        <f>COUNTIFS($B:$B,$B2154,$AG:$AG,AK$1)</f>
        <v>0</v>
      </c>
      <c r="AL2154" s="2">
        <f>COUNTIFS($B:$B,$B2154,$AG:$AG,AL$1)</f>
        <v>0</v>
      </c>
      <c r="AM2154" s="2">
        <f>COUNTIFS($B:$B,$B2154,$AG:$AG,AM$1)</f>
        <v>0</v>
      </c>
      <c r="AN2154" s="2">
        <f>COUNTIFS($B:$B,$B2154,$AG:$AG,AN$1)</f>
        <v>0</v>
      </c>
      <c r="AO2154" s="2">
        <f>COUNTIFS($B:$B,$B2154,$AG:$AG,AO$1)</f>
        <v>0</v>
      </c>
      <c r="AP2154" s="2">
        <f>COUNTIFS($B:$B,$B2154,$AG:$AG,AP$1)</f>
        <v>0</v>
      </c>
      <c r="AQ2154" s="2">
        <f>COUNTIFS($B:$B,$B2154,$AG:$AG,AQ$1)</f>
        <v>0</v>
      </c>
      <c r="AR2154" s="2">
        <f>COUNTIFS($B:$B,$B2154,$AG:$AG,AR$1)</f>
        <v>1</v>
      </c>
      <c r="AS2154" s="2">
        <f>COUNTIFS($B:$B,$B2154,$AG:$AG,AS$1)</f>
        <v>0</v>
      </c>
      <c r="AT2154" s="2">
        <f>COUNTIFS($B:$B,$B2154,$AG:$AG,AT$1)</f>
        <v>0</v>
      </c>
      <c r="AU2154" s="2">
        <f>COUNTIFS($B:$B,$B2154,$AG:$AG,AU$1)</f>
        <v>0</v>
      </c>
    </row>
    <row r="2155" spans="1:47" ht="15" customHeight="1" x14ac:dyDescent="0.35">
      <c r="A2155" s="7">
        <f>IF(B2154=B2155,A2154,A2154+1)</f>
        <v>760</v>
      </c>
      <c r="B2155" s="7" t="s">
        <v>2262</v>
      </c>
      <c r="C2155" s="7" t="s">
        <v>2261</v>
      </c>
      <c r="D2155" s="7" t="s">
        <v>1789</v>
      </c>
      <c r="E2155" s="7" t="s">
        <v>1788</v>
      </c>
      <c r="F2155" s="4" t="s">
        <v>7</v>
      </c>
      <c r="G2155" s="4" t="s">
        <v>8</v>
      </c>
      <c r="H2155" s="4" t="s">
        <v>7</v>
      </c>
      <c r="I2155" s="3">
        <v>2</v>
      </c>
      <c r="J2155" s="3" t="s">
        <v>69</v>
      </c>
      <c r="K2155" s="3" t="s">
        <v>1799</v>
      </c>
      <c r="L2155" s="3" t="s">
        <v>36</v>
      </c>
      <c r="M2155" s="3" t="s">
        <v>2260</v>
      </c>
      <c r="N2155" s="3" t="s">
        <v>189</v>
      </c>
      <c r="P2155" s="3" t="s">
        <v>1</v>
      </c>
      <c r="Q2155" s="3" t="s">
        <v>1475</v>
      </c>
      <c r="R2155" s="3" t="s">
        <v>1474</v>
      </c>
      <c r="S2155" s="2">
        <f>IF(P2155="심사불필요","-",VLOOKUP(K2155,'[1]자격증 backdata'!A:G,7,0))</f>
        <v>0</v>
      </c>
      <c r="T2155" s="2" t="str">
        <f>IF(S2155="-","-",IF(COUNTIFS(B:B,B2155,S:S,"필수")&gt;0,"자격요건충족","확인필요"))</f>
        <v>자격요건충족</v>
      </c>
      <c r="U2155" s="2"/>
      <c r="W2155" s="2">
        <f>IF(Q2155="4급","심사불필요",VLOOKUP(K2155,'[1]자격증 backdata'!A:B,2,0))</f>
        <v>0</v>
      </c>
      <c r="X2155" s="3">
        <f>IF(R2155="A", MIN(20, SUMIFS(W:W, B:B, B2155, R:R, "A")),IF(R2155="B", MIN(30, SUMIFS(W:W, B:B, B2155, R:R, "B")),"비해당분야"))</f>
        <v>6</v>
      </c>
      <c r="Y2155" s="3" t="str">
        <f>IF(R2155="C",MIN(30,IF(COUNTIFS(B:B,B2155,W:W,"가1")=1,25,IF(COUNTIFS(B:B,B2155,W:W,"가1")&gt;=2,30,0))+IF(COUNTIFS(B:B,B2155,W:W,"나1")&gt;=4,30,IF(COUNTIFS(B:B,B2155,W:W,"나1")=3,26,IF(COUNTIFS(B:B,B2155,W:W,"나1")=2,22,IF(COUNTIFS(B:B,B2155,W:W,"나1")=1,18,0)))))+MIN(30,IF(COUNTIFS(B:B,B2155,W:W,"가2")=1,25,IF(COUNTIFS(B:B,B2155,W:W,"가2")&gt;=2,30,0))+IF(COUNTIFS(B:B,B2155,W:W,"나2")=3,30,IF(COUNTIFS(B:B,B2155,W:W,"나2")=2,25,IF(COUNTIFS(B:B,B2155,W:W,"나2")=1,20,0)))),"비해당분야")</f>
        <v>비해당분야</v>
      </c>
      <c r="Z2155" s="3" t="str">
        <f>IF(R2155="C",VLOOKUP(K2155,'[1]자격증 backdata'!A:F,6,0),"비해당분야")</f>
        <v>비해당분야</v>
      </c>
      <c r="AA2155" s="3" t="str">
        <f>IF(R2155="C",SUMIF(B:B,B2155,Z:Z),"비해당분야")</f>
        <v>비해당분야</v>
      </c>
      <c r="AB2155" s="3" t="str">
        <f>IF(R2155="C",SUM(Y2155,AA2155),"비해당분야")</f>
        <v>비해당분야</v>
      </c>
      <c r="AC2155" s="3">
        <f>IF(R2155="C",AB2155,X2155)</f>
        <v>6</v>
      </c>
      <c r="AD2155" s="3">
        <f>VLOOKUP(K2155,'[1]자격증 backdata'!A:D,4,0)</f>
        <v>5</v>
      </c>
      <c r="AE2155" s="3">
        <f>IF(_xlfn.MAXIFS(AD:AD,B:B,B2155)&gt;10,10,_xlfn.MAXIFS(AD:AD,B:B,B2155))</f>
        <v>5</v>
      </c>
      <c r="AG2155" s="2">
        <f>VLOOKUP(K2155,'[1]자격증 backdata'!A:C,3,0)</f>
        <v>0</v>
      </c>
      <c r="AH2155" s="2">
        <f>COUNTIFS($B:$B,$B2155,$AG:$AG,AH$1)</f>
        <v>0</v>
      </c>
      <c r="AI2155" s="2">
        <f>COUNTIFS($B:$B,$B2155,$AG:$AG,AI$1)</f>
        <v>0</v>
      </c>
      <c r="AJ2155" s="2">
        <f>COUNTIFS($B:$B,$B2155,$AG:$AG,AJ$1)</f>
        <v>0</v>
      </c>
      <c r="AK2155" s="2">
        <f>COUNTIFS($B:$B,$B2155,$AG:$AG,AK$1)</f>
        <v>0</v>
      </c>
      <c r="AL2155" s="2">
        <f>COUNTIFS($B:$B,$B2155,$AG:$AG,AL$1)</f>
        <v>0</v>
      </c>
      <c r="AM2155" s="2">
        <f>COUNTIFS($B:$B,$B2155,$AG:$AG,AM$1)</f>
        <v>0</v>
      </c>
      <c r="AN2155" s="2">
        <f>COUNTIFS($B:$B,$B2155,$AG:$AG,AN$1)</f>
        <v>0</v>
      </c>
      <c r="AO2155" s="2">
        <f>COUNTIFS($B:$B,$B2155,$AG:$AG,AO$1)</f>
        <v>0</v>
      </c>
      <c r="AP2155" s="2">
        <f>COUNTIFS($B:$B,$B2155,$AG:$AG,AP$1)</f>
        <v>0</v>
      </c>
      <c r="AQ2155" s="2">
        <f>COUNTIFS($B:$B,$B2155,$AG:$AG,AQ$1)</f>
        <v>0</v>
      </c>
      <c r="AR2155" s="2">
        <f>COUNTIFS($B:$B,$B2155,$AG:$AG,AR$1)</f>
        <v>1</v>
      </c>
      <c r="AS2155" s="2">
        <f>COUNTIFS($B:$B,$B2155,$AG:$AG,AS$1)</f>
        <v>0</v>
      </c>
      <c r="AT2155" s="2">
        <f>COUNTIFS($B:$B,$B2155,$AG:$AG,AT$1)</f>
        <v>0</v>
      </c>
      <c r="AU2155" s="2">
        <f>COUNTIFS($B:$B,$B2155,$AG:$AG,AU$1)</f>
        <v>0</v>
      </c>
    </row>
    <row r="2156" spans="1:47" ht="15" customHeight="1" x14ac:dyDescent="0.35">
      <c r="A2156" s="4">
        <f>IF(B2155=B2156,A2155,A2155+1)</f>
        <v>761</v>
      </c>
      <c r="B2156" s="4" t="s">
        <v>2258</v>
      </c>
      <c r="C2156" s="4" t="s">
        <v>2257</v>
      </c>
      <c r="D2156" s="4" t="s">
        <v>1789</v>
      </c>
      <c r="E2156" s="4" t="s">
        <v>1788</v>
      </c>
      <c r="F2156" s="4" t="s">
        <v>8</v>
      </c>
      <c r="G2156" s="4" t="s">
        <v>8</v>
      </c>
      <c r="H2156" s="4" t="s">
        <v>7</v>
      </c>
      <c r="I2156" s="4">
        <v>1</v>
      </c>
      <c r="J2156" s="4" t="s">
        <v>6</v>
      </c>
      <c r="K2156" s="4" t="s">
        <v>1787</v>
      </c>
      <c r="L2156" s="4" t="s">
        <v>4</v>
      </c>
      <c r="M2156" s="4" t="s">
        <v>2259</v>
      </c>
      <c r="N2156" s="4" t="s">
        <v>1621</v>
      </c>
      <c r="P2156" s="4" t="s">
        <v>1</v>
      </c>
      <c r="Q2156" s="4" t="s">
        <v>1475</v>
      </c>
      <c r="R2156" s="4" t="s">
        <v>1474</v>
      </c>
      <c r="S2156" s="5" t="str">
        <f>IF(P2156="심사불필요","-",VLOOKUP(K2156,'[1]자격증 backdata'!A:G,7,0))</f>
        <v>필수</v>
      </c>
      <c r="T2156" s="5" t="str">
        <f>IF(S2156="-","-",IF(COUNTIFS(B:B,B2156,S:S,"필수")&gt;0,"자격요건충족","확인필요"))</f>
        <v>자격요건충족</v>
      </c>
      <c r="U2156" s="5"/>
      <c r="W2156" s="5">
        <f>IF(Q2156="4급","심사불필요",VLOOKUP(K2156,'[1]자격증 backdata'!A:B,2,0))</f>
        <v>6</v>
      </c>
      <c r="X2156" s="4">
        <f>IF(R2156="A", MIN(20, SUMIFS(W:W, B:B, B2156, R:R, "A")),IF(R2156="B", MIN(30, SUMIFS(W:W, B:B, B2156, R:R, "B")),"비해당분야"))</f>
        <v>10</v>
      </c>
      <c r="Y2156" s="4" t="str">
        <f>IF(R2156="C",MIN(30,IF(COUNTIFS(B:B,B2156,W:W,"가1")=1,25,IF(COUNTIFS(B:B,B2156,W:W,"가1")&gt;=2,30,0))+IF(COUNTIFS(B:B,B2156,W:W,"나1")&gt;=4,30,IF(COUNTIFS(B:B,B2156,W:W,"나1")=3,26,IF(COUNTIFS(B:B,B2156,W:W,"나1")=2,22,IF(COUNTIFS(B:B,B2156,W:W,"나1")=1,18,0)))))+MIN(30,IF(COUNTIFS(B:B,B2156,W:W,"가2")=1,25,IF(COUNTIFS(B:B,B2156,W:W,"가2")&gt;=2,30,0))+IF(COUNTIFS(B:B,B2156,W:W,"나2")=3,30,IF(COUNTIFS(B:B,B2156,W:W,"나2")=2,25,IF(COUNTIFS(B:B,B2156,W:W,"나2")=1,20,0)))),"비해당분야")</f>
        <v>비해당분야</v>
      </c>
      <c r="Z2156" s="4" t="str">
        <f>IF(R2156="C",VLOOKUP(K2156,'[1]자격증 backdata'!A:F,6,0),"비해당분야")</f>
        <v>비해당분야</v>
      </c>
      <c r="AA2156" s="4" t="str">
        <f>IF(R2156="C",SUMIF(B:B,B2156,Z:Z),"비해당분야")</f>
        <v>비해당분야</v>
      </c>
      <c r="AB2156" s="4" t="str">
        <f>IF(R2156="C",SUM(Y2156,AA2156),"비해당분야")</f>
        <v>비해당분야</v>
      </c>
      <c r="AC2156" s="4">
        <f>IF(R2156="C",AB2156,X2156)</f>
        <v>10</v>
      </c>
      <c r="AD2156" s="4">
        <f>VLOOKUP(K2156,'[1]자격증 backdata'!A:D,4,0)</f>
        <v>0</v>
      </c>
      <c r="AE2156" s="4">
        <f>IF(_xlfn.MAXIFS(AD:AD,B:B,B2156)&gt;10,10,_xlfn.MAXIFS(AD:AD,B:B,B2156))</f>
        <v>0</v>
      </c>
      <c r="AG2156" s="5" t="str">
        <f>VLOOKUP(K2156,'[1]자격증 backdata'!A:C,3,0)</f>
        <v>K</v>
      </c>
      <c r="AH2156" s="5">
        <f>COUNTIFS($B:$B,$B2156,$AG:$AG,AH$1)</f>
        <v>0</v>
      </c>
      <c r="AI2156" s="5">
        <f>COUNTIFS($B:$B,$B2156,$AG:$AG,AI$1)</f>
        <v>0</v>
      </c>
      <c r="AJ2156" s="5">
        <f>COUNTIFS($B:$B,$B2156,$AG:$AG,AJ$1)</f>
        <v>0</v>
      </c>
      <c r="AK2156" s="5">
        <f>COUNTIFS($B:$B,$B2156,$AG:$AG,AK$1)</f>
        <v>0</v>
      </c>
      <c r="AL2156" s="5">
        <f>COUNTIFS($B:$B,$B2156,$AG:$AG,AL$1)</f>
        <v>0</v>
      </c>
      <c r="AM2156" s="5">
        <f>COUNTIFS($B:$B,$B2156,$AG:$AG,AM$1)</f>
        <v>0</v>
      </c>
      <c r="AN2156" s="5">
        <f>COUNTIFS($B:$B,$B2156,$AG:$AG,AN$1)</f>
        <v>0</v>
      </c>
      <c r="AO2156" s="5">
        <f>COUNTIFS($B:$B,$B2156,$AG:$AG,AO$1)</f>
        <v>0</v>
      </c>
      <c r="AP2156" s="5">
        <f>COUNTIFS($B:$B,$B2156,$AG:$AG,AP$1)</f>
        <v>0</v>
      </c>
      <c r="AQ2156" s="5">
        <f>COUNTIFS($B:$B,$B2156,$AG:$AG,AQ$1)</f>
        <v>0</v>
      </c>
      <c r="AR2156" s="5">
        <f>COUNTIFS($B:$B,$B2156,$AG:$AG,AR$1)</f>
        <v>1</v>
      </c>
      <c r="AS2156" s="5">
        <f>COUNTIFS($B:$B,$B2156,$AG:$AG,AS$1)</f>
        <v>0</v>
      </c>
      <c r="AT2156" s="5">
        <f>COUNTIFS($B:$B,$B2156,$AG:$AG,AT$1)</f>
        <v>0</v>
      </c>
      <c r="AU2156" s="5">
        <f>COUNTIFS($B:$B,$B2156,$AG:$AG,AU$1)</f>
        <v>0</v>
      </c>
    </row>
    <row r="2157" spans="1:47" ht="15" customHeight="1" x14ac:dyDescent="0.35">
      <c r="A2157" s="6">
        <f>IF(B2156=B2157,A2156,A2156+1)</f>
        <v>761</v>
      </c>
      <c r="B2157" s="6" t="s">
        <v>2258</v>
      </c>
      <c r="C2157" s="6" t="s">
        <v>2257</v>
      </c>
      <c r="D2157" s="6" t="s">
        <v>1789</v>
      </c>
      <c r="E2157" s="6" t="s">
        <v>1788</v>
      </c>
      <c r="F2157" s="4" t="s">
        <v>7</v>
      </c>
      <c r="G2157" s="4" t="s">
        <v>8</v>
      </c>
      <c r="H2157" s="4" t="s">
        <v>7</v>
      </c>
      <c r="I2157" s="4">
        <v>2</v>
      </c>
      <c r="J2157" s="4" t="s">
        <v>28</v>
      </c>
      <c r="K2157" s="4" t="s">
        <v>1793</v>
      </c>
      <c r="L2157" s="4" t="s">
        <v>26</v>
      </c>
      <c r="M2157" s="4" t="s">
        <v>2256</v>
      </c>
      <c r="N2157" s="4" t="s">
        <v>1476</v>
      </c>
      <c r="P2157" s="4" t="s">
        <v>1</v>
      </c>
      <c r="Q2157" s="4" t="s">
        <v>1475</v>
      </c>
      <c r="R2157" s="4" t="s">
        <v>1474</v>
      </c>
      <c r="S2157" s="5">
        <f>IF(P2157="심사불필요","-",VLOOKUP(K2157,'[1]자격증 backdata'!A:G,7,0))</f>
        <v>0</v>
      </c>
      <c r="T2157" s="5" t="str">
        <f>IF(S2157="-","-",IF(COUNTIFS(B:B,B2157,S:S,"필수")&gt;0,"자격요건충족","확인필요"))</f>
        <v>자격요건충족</v>
      </c>
      <c r="U2157" s="5"/>
      <c r="W2157" s="5">
        <f>IF(Q2157="4급","심사불필요",VLOOKUP(K2157,'[1]자격증 backdata'!A:B,2,0))</f>
        <v>4</v>
      </c>
      <c r="X2157" s="4">
        <f>IF(R2157="A", MIN(20, SUMIFS(W:W, B:B, B2157, R:R, "A")),IF(R2157="B", MIN(30, SUMIFS(W:W, B:B, B2157, R:R, "B")),"비해당분야"))</f>
        <v>10</v>
      </c>
      <c r="Y2157" s="4" t="str">
        <f>IF(R2157="C",MIN(30,IF(COUNTIFS(B:B,B2157,W:W,"가1")=1,25,IF(COUNTIFS(B:B,B2157,W:W,"가1")&gt;=2,30,0))+IF(COUNTIFS(B:B,B2157,W:W,"나1")&gt;=4,30,IF(COUNTIFS(B:B,B2157,W:W,"나1")=3,26,IF(COUNTIFS(B:B,B2157,W:W,"나1")=2,22,IF(COUNTIFS(B:B,B2157,W:W,"나1")=1,18,0)))))+MIN(30,IF(COUNTIFS(B:B,B2157,W:W,"가2")=1,25,IF(COUNTIFS(B:B,B2157,W:W,"가2")&gt;=2,30,0))+IF(COUNTIFS(B:B,B2157,W:W,"나2")=3,30,IF(COUNTIFS(B:B,B2157,W:W,"나2")=2,25,IF(COUNTIFS(B:B,B2157,W:W,"나2")=1,20,0)))),"비해당분야")</f>
        <v>비해당분야</v>
      </c>
      <c r="Z2157" s="4" t="str">
        <f>IF(R2157="C",VLOOKUP(K2157,'[1]자격증 backdata'!A:F,6,0),"비해당분야")</f>
        <v>비해당분야</v>
      </c>
      <c r="AA2157" s="4" t="str">
        <f>IF(R2157="C",SUMIF(B:B,B2157,Z:Z),"비해당분야")</f>
        <v>비해당분야</v>
      </c>
      <c r="AB2157" s="4" t="str">
        <f>IF(R2157="C",SUM(Y2157,AA2157),"비해당분야")</f>
        <v>비해당분야</v>
      </c>
      <c r="AC2157" s="4">
        <f>IF(R2157="C",AB2157,X2157)</f>
        <v>10</v>
      </c>
      <c r="AD2157" s="4">
        <f>VLOOKUP(K2157,'[1]자격증 backdata'!A:D,4,0)</f>
        <v>0</v>
      </c>
      <c r="AE2157" s="4">
        <f>IF(_xlfn.MAXIFS(AD:AD,B:B,B2157)&gt;10,10,_xlfn.MAXIFS(AD:AD,B:B,B2157))</f>
        <v>0</v>
      </c>
      <c r="AG2157" s="5">
        <f>VLOOKUP(K2157,'[1]자격증 backdata'!A:C,3,0)</f>
        <v>0</v>
      </c>
      <c r="AH2157" s="5">
        <f>COUNTIFS($B:$B,$B2157,$AG:$AG,AH$1)</f>
        <v>0</v>
      </c>
      <c r="AI2157" s="5">
        <f>COUNTIFS($B:$B,$B2157,$AG:$AG,AI$1)</f>
        <v>0</v>
      </c>
      <c r="AJ2157" s="5">
        <f>COUNTIFS($B:$B,$B2157,$AG:$AG,AJ$1)</f>
        <v>0</v>
      </c>
      <c r="AK2157" s="5">
        <f>COUNTIFS($B:$B,$B2157,$AG:$AG,AK$1)</f>
        <v>0</v>
      </c>
      <c r="AL2157" s="5">
        <f>COUNTIFS($B:$B,$B2157,$AG:$AG,AL$1)</f>
        <v>0</v>
      </c>
      <c r="AM2157" s="5">
        <f>COUNTIFS($B:$B,$B2157,$AG:$AG,AM$1)</f>
        <v>0</v>
      </c>
      <c r="AN2157" s="5">
        <f>COUNTIFS($B:$B,$B2157,$AG:$AG,AN$1)</f>
        <v>0</v>
      </c>
      <c r="AO2157" s="5">
        <f>COUNTIFS($B:$B,$B2157,$AG:$AG,AO$1)</f>
        <v>0</v>
      </c>
      <c r="AP2157" s="5">
        <f>COUNTIFS($B:$B,$B2157,$AG:$AG,AP$1)</f>
        <v>0</v>
      </c>
      <c r="AQ2157" s="5">
        <f>COUNTIFS($B:$B,$B2157,$AG:$AG,AQ$1)</f>
        <v>0</v>
      </c>
      <c r="AR2157" s="5">
        <f>COUNTIFS($B:$B,$B2157,$AG:$AG,AR$1)</f>
        <v>1</v>
      </c>
      <c r="AS2157" s="5">
        <f>COUNTIFS($B:$B,$B2157,$AG:$AG,AS$1)</f>
        <v>0</v>
      </c>
      <c r="AT2157" s="5">
        <f>COUNTIFS($B:$B,$B2157,$AG:$AG,AT$1)</f>
        <v>0</v>
      </c>
      <c r="AU2157" s="5">
        <f>COUNTIFS($B:$B,$B2157,$AG:$AG,AU$1)</f>
        <v>0</v>
      </c>
    </row>
    <row r="2158" spans="1:47" ht="15" customHeight="1" x14ac:dyDescent="0.35">
      <c r="A2158" s="3">
        <f>IF(B2157=B2158,A2157,A2157+1)</f>
        <v>762</v>
      </c>
      <c r="B2158" s="3" t="s">
        <v>2251</v>
      </c>
      <c r="C2158" s="3" t="s">
        <v>2250</v>
      </c>
      <c r="D2158" s="3" t="s">
        <v>1789</v>
      </c>
      <c r="E2158" s="3" t="s">
        <v>1788</v>
      </c>
      <c r="F2158" s="4" t="s">
        <v>8</v>
      </c>
      <c r="G2158" s="4" t="s">
        <v>8</v>
      </c>
      <c r="H2158" s="4" t="s">
        <v>7</v>
      </c>
      <c r="I2158" s="3">
        <v>1</v>
      </c>
      <c r="J2158" s="3" t="s">
        <v>6</v>
      </c>
      <c r="K2158" s="3" t="s">
        <v>1787</v>
      </c>
      <c r="L2158" s="3" t="s">
        <v>4</v>
      </c>
      <c r="M2158" s="3" t="s">
        <v>2255</v>
      </c>
      <c r="N2158" s="3" t="s">
        <v>910</v>
      </c>
      <c r="P2158" s="3" t="s">
        <v>1</v>
      </c>
      <c r="Q2158" s="3" t="s">
        <v>1475</v>
      </c>
      <c r="R2158" s="3" t="s">
        <v>1474</v>
      </c>
      <c r="S2158" s="2" t="str">
        <f>IF(P2158="심사불필요","-",VLOOKUP(K2158,'[1]자격증 backdata'!A:G,7,0))</f>
        <v>필수</v>
      </c>
      <c r="T2158" s="2" t="str">
        <f>IF(S2158="-","-",IF(COUNTIFS(B:B,B2158,S:S,"필수")&gt;0,"자격요건충족","확인필요"))</f>
        <v>자격요건충족</v>
      </c>
      <c r="U2158" s="2"/>
      <c r="W2158" s="2">
        <f>IF(Q2158="4급","심사불필요",VLOOKUP(K2158,'[1]자격증 backdata'!A:B,2,0))</f>
        <v>6</v>
      </c>
      <c r="X2158" s="3">
        <f>IF(R2158="A", MIN(20, SUMIFS(W:W, B:B, B2158, R:R, "A")),IF(R2158="B", MIN(30, SUMIFS(W:W, B:B, B2158, R:R, "B")),"비해당분야"))</f>
        <v>18</v>
      </c>
      <c r="Y2158" s="3" t="str">
        <f>IF(R2158="C",MIN(30,IF(COUNTIFS(B:B,B2158,W:W,"가1")=1,25,IF(COUNTIFS(B:B,B2158,W:W,"가1")&gt;=2,30,0))+IF(COUNTIFS(B:B,B2158,W:W,"나1")&gt;=4,30,IF(COUNTIFS(B:B,B2158,W:W,"나1")=3,26,IF(COUNTIFS(B:B,B2158,W:W,"나1")=2,22,IF(COUNTIFS(B:B,B2158,W:W,"나1")=1,18,0)))))+MIN(30,IF(COUNTIFS(B:B,B2158,W:W,"가2")=1,25,IF(COUNTIFS(B:B,B2158,W:W,"가2")&gt;=2,30,0))+IF(COUNTIFS(B:B,B2158,W:W,"나2")=3,30,IF(COUNTIFS(B:B,B2158,W:W,"나2")=2,25,IF(COUNTIFS(B:B,B2158,W:W,"나2")=1,20,0)))),"비해당분야")</f>
        <v>비해당분야</v>
      </c>
      <c r="Z2158" s="3" t="str">
        <f>IF(R2158="C",VLOOKUP(K2158,'[1]자격증 backdata'!A:F,6,0),"비해당분야")</f>
        <v>비해당분야</v>
      </c>
      <c r="AA2158" s="3" t="str">
        <f>IF(R2158="C",SUMIF(B:B,B2158,Z:Z),"비해당분야")</f>
        <v>비해당분야</v>
      </c>
      <c r="AB2158" s="3" t="str">
        <f>IF(R2158="C",SUM(Y2158,AA2158),"비해당분야")</f>
        <v>비해당분야</v>
      </c>
      <c r="AC2158" s="3">
        <f>IF(R2158="C",AB2158,X2158)</f>
        <v>18</v>
      </c>
      <c r="AD2158" s="3">
        <f>VLOOKUP(K2158,'[1]자격증 backdata'!A:D,4,0)</f>
        <v>0</v>
      </c>
      <c r="AE2158" s="3">
        <f>IF(_xlfn.MAXIFS(AD:AD,B:B,B2158)&gt;10,10,_xlfn.MAXIFS(AD:AD,B:B,B2158))</f>
        <v>5</v>
      </c>
      <c r="AG2158" s="2" t="str">
        <f>VLOOKUP(K2158,'[1]자격증 backdata'!A:C,3,0)</f>
        <v>K</v>
      </c>
      <c r="AH2158" s="2">
        <f>COUNTIFS($B:$B,$B2158,$AG:$AG,AH$1)</f>
        <v>0</v>
      </c>
      <c r="AI2158" s="2">
        <f>COUNTIFS($B:$B,$B2158,$AG:$AG,AI$1)</f>
        <v>0</v>
      </c>
      <c r="AJ2158" s="2">
        <f>COUNTIFS($B:$B,$B2158,$AG:$AG,AJ$1)</f>
        <v>0</v>
      </c>
      <c r="AK2158" s="2">
        <f>COUNTIFS($B:$B,$B2158,$AG:$AG,AK$1)</f>
        <v>0</v>
      </c>
      <c r="AL2158" s="2">
        <f>COUNTIFS($B:$B,$B2158,$AG:$AG,AL$1)</f>
        <v>0</v>
      </c>
      <c r="AM2158" s="2">
        <f>COUNTIFS($B:$B,$B2158,$AG:$AG,AM$1)</f>
        <v>0</v>
      </c>
      <c r="AN2158" s="2">
        <f>COUNTIFS($B:$B,$B2158,$AG:$AG,AN$1)</f>
        <v>1</v>
      </c>
      <c r="AO2158" s="2">
        <f>COUNTIFS($B:$B,$B2158,$AG:$AG,AO$1)</f>
        <v>0</v>
      </c>
      <c r="AP2158" s="2">
        <f>COUNTIFS($B:$B,$B2158,$AG:$AG,AP$1)</f>
        <v>0</v>
      </c>
      <c r="AQ2158" s="2">
        <f>COUNTIFS($B:$B,$B2158,$AG:$AG,AQ$1)</f>
        <v>0</v>
      </c>
      <c r="AR2158" s="2">
        <f>COUNTIFS($B:$B,$B2158,$AG:$AG,AR$1)</f>
        <v>1</v>
      </c>
      <c r="AS2158" s="2">
        <f>COUNTIFS($B:$B,$B2158,$AG:$AG,AS$1)</f>
        <v>0</v>
      </c>
      <c r="AT2158" s="2">
        <f>COUNTIFS($B:$B,$B2158,$AG:$AG,AT$1)</f>
        <v>1</v>
      </c>
      <c r="AU2158" s="2">
        <f>COUNTIFS($B:$B,$B2158,$AG:$AG,AU$1)</f>
        <v>0</v>
      </c>
    </row>
    <row r="2159" spans="1:47" ht="15" customHeight="1" x14ac:dyDescent="0.35">
      <c r="A2159" s="7">
        <f>IF(B2158=B2159,A2158,A2158+1)</f>
        <v>762</v>
      </c>
      <c r="B2159" s="7" t="s">
        <v>2251</v>
      </c>
      <c r="C2159" s="7" t="s">
        <v>2250</v>
      </c>
      <c r="D2159" s="7" t="s">
        <v>1789</v>
      </c>
      <c r="E2159" s="7" t="s">
        <v>1788</v>
      </c>
      <c r="F2159" s="4" t="s">
        <v>7</v>
      </c>
      <c r="G2159" s="4" t="s">
        <v>8</v>
      </c>
      <c r="H2159" s="4" t="s">
        <v>7</v>
      </c>
      <c r="I2159" s="3">
        <v>2</v>
      </c>
      <c r="J2159" s="3" t="s">
        <v>69</v>
      </c>
      <c r="K2159" s="3" t="s">
        <v>1799</v>
      </c>
      <c r="L2159" s="3" t="s">
        <v>36</v>
      </c>
      <c r="M2159" s="3" t="s">
        <v>2254</v>
      </c>
      <c r="N2159" s="3" t="s">
        <v>1742</v>
      </c>
      <c r="P2159" s="3" t="s">
        <v>1</v>
      </c>
      <c r="Q2159" s="3" t="s">
        <v>1475</v>
      </c>
      <c r="R2159" s="3" t="s">
        <v>1474</v>
      </c>
      <c r="S2159" s="2">
        <f>IF(P2159="심사불필요","-",VLOOKUP(K2159,'[1]자격증 backdata'!A:G,7,0))</f>
        <v>0</v>
      </c>
      <c r="T2159" s="2" t="str">
        <f>IF(S2159="-","-",IF(COUNTIFS(B:B,B2159,S:S,"필수")&gt;0,"자격요건충족","확인필요"))</f>
        <v>자격요건충족</v>
      </c>
      <c r="U2159" s="2"/>
      <c r="W2159" s="2">
        <f>IF(Q2159="4급","심사불필요",VLOOKUP(K2159,'[1]자격증 backdata'!A:B,2,0))</f>
        <v>0</v>
      </c>
      <c r="X2159" s="3">
        <f>IF(R2159="A", MIN(20, SUMIFS(W:W, B:B, B2159, R:R, "A")),IF(R2159="B", MIN(30, SUMIFS(W:W, B:B, B2159, R:R, "B")),"비해당분야"))</f>
        <v>18</v>
      </c>
      <c r="Y2159" s="3" t="str">
        <f>IF(R2159="C",MIN(30,IF(COUNTIFS(B:B,B2159,W:W,"가1")=1,25,IF(COUNTIFS(B:B,B2159,W:W,"가1")&gt;=2,30,0))+IF(COUNTIFS(B:B,B2159,W:W,"나1")&gt;=4,30,IF(COUNTIFS(B:B,B2159,W:W,"나1")=3,26,IF(COUNTIFS(B:B,B2159,W:W,"나1")=2,22,IF(COUNTIFS(B:B,B2159,W:W,"나1")=1,18,0)))))+MIN(30,IF(COUNTIFS(B:B,B2159,W:W,"가2")=1,25,IF(COUNTIFS(B:B,B2159,W:W,"가2")&gt;=2,30,0))+IF(COUNTIFS(B:B,B2159,W:W,"나2")=3,30,IF(COUNTIFS(B:B,B2159,W:W,"나2")=2,25,IF(COUNTIFS(B:B,B2159,W:W,"나2")=1,20,0)))),"비해당분야")</f>
        <v>비해당분야</v>
      </c>
      <c r="Z2159" s="3" t="str">
        <f>IF(R2159="C",VLOOKUP(K2159,'[1]자격증 backdata'!A:F,6,0),"비해당분야")</f>
        <v>비해당분야</v>
      </c>
      <c r="AA2159" s="3" t="str">
        <f>IF(R2159="C",SUMIF(B:B,B2159,Z:Z),"비해당분야")</f>
        <v>비해당분야</v>
      </c>
      <c r="AB2159" s="3" t="str">
        <f>IF(R2159="C",SUM(Y2159,AA2159),"비해당분야")</f>
        <v>비해당분야</v>
      </c>
      <c r="AC2159" s="3">
        <f>IF(R2159="C",AB2159,X2159)</f>
        <v>18</v>
      </c>
      <c r="AD2159" s="3">
        <f>VLOOKUP(K2159,'[1]자격증 backdata'!A:D,4,0)</f>
        <v>5</v>
      </c>
      <c r="AE2159" s="3">
        <f>IF(_xlfn.MAXIFS(AD:AD,B:B,B2159)&gt;10,10,_xlfn.MAXIFS(AD:AD,B:B,B2159))</f>
        <v>5</v>
      </c>
      <c r="AG2159" s="2">
        <f>VLOOKUP(K2159,'[1]자격증 backdata'!A:C,3,0)</f>
        <v>0</v>
      </c>
      <c r="AH2159" s="2">
        <f>COUNTIFS($B:$B,$B2159,$AG:$AG,AH$1)</f>
        <v>0</v>
      </c>
      <c r="AI2159" s="2">
        <f>COUNTIFS($B:$B,$B2159,$AG:$AG,AI$1)</f>
        <v>0</v>
      </c>
      <c r="AJ2159" s="2">
        <f>COUNTIFS($B:$B,$B2159,$AG:$AG,AJ$1)</f>
        <v>0</v>
      </c>
      <c r="AK2159" s="2">
        <f>COUNTIFS($B:$B,$B2159,$AG:$AG,AK$1)</f>
        <v>0</v>
      </c>
      <c r="AL2159" s="2">
        <f>COUNTIFS($B:$B,$B2159,$AG:$AG,AL$1)</f>
        <v>0</v>
      </c>
      <c r="AM2159" s="2">
        <f>COUNTIFS($B:$B,$B2159,$AG:$AG,AM$1)</f>
        <v>0</v>
      </c>
      <c r="AN2159" s="2">
        <f>COUNTIFS($B:$B,$B2159,$AG:$AG,AN$1)</f>
        <v>1</v>
      </c>
      <c r="AO2159" s="2">
        <f>COUNTIFS($B:$B,$B2159,$AG:$AG,AO$1)</f>
        <v>0</v>
      </c>
      <c r="AP2159" s="2">
        <f>COUNTIFS($B:$B,$B2159,$AG:$AG,AP$1)</f>
        <v>0</v>
      </c>
      <c r="AQ2159" s="2">
        <f>COUNTIFS($B:$B,$B2159,$AG:$AG,AQ$1)</f>
        <v>0</v>
      </c>
      <c r="AR2159" s="2">
        <f>COUNTIFS($B:$B,$B2159,$AG:$AG,AR$1)</f>
        <v>1</v>
      </c>
      <c r="AS2159" s="2">
        <f>COUNTIFS($B:$B,$B2159,$AG:$AG,AS$1)</f>
        <v>0</v>
      </c>
      <c r="AT2159" s="2">
        <f>COUNTIFS($B:$B,$B2159,$AG:$AG,AT$1)</f>
        <v>1</v>
      </c>
      <c r="AU2159" s="2">
        <f>COUNTIFS($B:$B,$B2159,$AG:$AG,AU$1)</f>
        <v>0</v>
      </c>
    </row>
    <row r="2160" spans="1:47" ht="15" customHeight="1" x14ac:dyDescent="0.35">
      <c r="A2160" s="7">
        <f>IF(B2159=B2160,A2159,A2159+1)</f>
        <v>762</v>
      </c>
      <c r="B2160" s="7" t="s">
        <v>2251</v>
      </c>
      <c r="C2160" s="7" t="s">
        <v>2250</v>
      </c>
      <c r="D2160" s="7" t="s">
        <v>1789</v>
      </c>
      <c r="E2160" s="7" t="s">
        <v>1788</v>
      </c>
      <c r="F2160" s="4" t="s">
        <v>7</v>
      </c>
      <c r="G2160" s="4" t="s">
        <v>8</v>
      </c>
      <c r="H2160" s="4" t="s">
        <v>7</v>
      </c>
      <c r="I2160" s="3">
        <v>3</v>
      </c>
      <c r="J2160" s="3" t="s">
        <v>215</v>
      </c>
      <c r="K2160" s="3" t="s">
        <v>1995</v>
      </c>
      <c r="L2160" s="3" t="s">
        <v>55</v>
      </c>
      <c r="M2160" s="3" t="s">
        <v>2253</v>
      </c>
      <c r="N2160" s="3" t="s">
        <v>2252</v>
      </c>
      <c r="P2160" s="3" t="s">
        <v>1</v>
      </c>
      <c r="Q2160" s="3" t="s">
        <v>1475</v>
      </c>
      <c r="R2160" s="3" t="s">
        <v>1474</v>
      </c>
      <c r="S2160" s="2">
        <f>IF(P2160="심사불필요","-",VLOOKUP(K2160,'[1]자격증 backdata'!A:G,7,0))</f>
        <v>0</v>
      </c>
      <c r="T2160" s="2" t="str">
        <f>IF(S2160="-","-",IF(COUNTIFS(B:B,B2160,S:S,"필수")&gt;0,"자격요건충족","확인필요"))</f>
        <v>자격요건충족</v>
      </c>
      <c r="U2160" s="2"/>
      <c r="W2160" s="2">
        <f>IF(Q2160="4급","심사불필요",VLOOKUP(K2160,'[1]자격증 backdata'!A:B,2,0))</f>
        <v>6</v>
      </c>
      <c r="X2160" s="3">
        <f>IF(R2160="A", MIN(20, SUMIFS(W:W, B:B, B2160, R:R, "A")),IF(R2160="B", MIN(30, SUMIFS(W:W, B:B, B2160, R:R, "B")),"비해당분야"))</f>
        <v>18</v>
      </c>
      <c r="Y2160" s="3" t="str">
        <f>IF(R2160="C",MIN(30,IF(COUNTIFS(B:B,B2160,W:W,"가1")=1,25,IF(COUNTIFS(B:B,B2160,W:W,"가1")&gt;=2,30,0))+IF(COUNTIFS(B:B,B2160,W:W,"나1")&gt;=4,30,IF(COUNTIFS(B:B,B2160,W:W,"나1")=3,26,IF(COUNTIFS(B:B,B2160,W:W,"나1")=2,22,IF(COUNTIFS(B:B,B2160,W:W,"나1")=1,18,0)))))+MIN(30,IF(COUNTIFS(B:B,B2160,W:W,"가2")=1,25,IF(COUNTIFS(B:B,B2160,W:W,"가2")&gt;=2,30,0))+IF(COUNTIFS(B:B,B2160,W:W,"나2")=3,30,IF(COUNTIFS(B:B,B2160,W:W,"나2")=2,25,IF(COUNTIFS(B:B,B2160,W:W,"나2")=1,20,0)))),"비해당분야")</f>
        <v>비해당분야</v>
      </c>
      <c r="Z2160" s="3" t="str">
        <f>IF(R2160="C",VLOOKUP(K2160,'[1]자격증 backdata'!A:F,6,0),"비해당분야")</f>
        <v>비해당분야</v>
      </c>
      <c r="AA2160" s="3" t="str">
        <f>IF(R2160="C",SUMIF(B:B,B2160,Z:Z),"비해당분야")</f>
        <v>비해당분야</v>
      </c>
      <c r="AB2160" s="3" t="str">
        <f>IF(R2160="C",SUM(Y2160,AA2160),"비해당분야")</f>
        <v>비해당분야</v>
      </c>
      <c r="AC2160" s="3">
        <f>IF(R2160="C",AB2160,X2160)</f>
        <v>18</v>
      </c>
      <c r="AD2160" s="3">
        <f>VLOOKUP(K2160,'[1]자격증 backdata'!A:D,4,0)</f>
        <v>0</v>
      </c>
      <c r="AE2160" s="3">
        <f>IF(_xlfn.MAXIFS(AD:AD,B:B,B2160)&gt;10,10,_xlfn.MAXIFS(AD:AD,B:B,B2160))</f>
        <v>5</v>
      </c>
      <c r="AG2160" s="2" t="str">
        <f>VLOOKUP(K2160,'[1]자격증 backdata'!A:C,3,0)</f>
        <v>G</v>
      </c>
      <c r="AH2160" s="2">
        <f>COUNTIFS($B:$B,$B2160,$AG:$AG,AH$1)</f>
        <v>0</v>
      </c>
      <c r="AI2160" s="2">
        <f>COUNTIFS($B:$B,$B2160,$AG:$AG,AI$1)</f>
        <v>0</v>
      </c>
      <c r="AJ2160" s="2">
        <f>COUNTIFS($B:$B,$B2160,$AG:$AG,AJ$1)</f>
        <v>0</v>
      </c>
      <c r="AK2160" s="2">
        <f>COUNTIFS($B:$B,$B2160,$AG:$AG,AK$1)</f>
        <v>0</v>
      </c>
      <c r="AL2160" s="2">
        <f>COUNTIFS($B:$B,$B2160,$AG:$AG,AL$1)</f>
        <v>0</v>
      </c>
      <c r="AM2160" s="2">
        <f>COUNTIFS($B:$B,$B2160,$AG:$AG,AM$1)</f>
        <v>0</v>
      </c>
      <c r="AN2160" s="2">
        <f>COUNTIFS($B:$B,$B2160,$AG:$AG,AN$1)</f>
        <v>1</v>
      </c>
      <c r="AO2160" s="2">
        <f>COUNTIFS($B:$B,$B2160,$AG:$AG,AO$1)</f>
        <v>0</v>
      </c>
      <c r="AP2160" s="2">
        <f>COUNTIFS($B:$B,$B2160,$AG:$AG,AP$1)</f>
        <v>0</v>
      </c>
      <c r="AQ2160" s="2">
        <f>COUNTIFS($B:$B,$B2160,$AG:$AG,AQ$1)</f>
        <v>0</v>
      </c>
      <c r="AR2160" s="2">
        <f>COUNTIFS($B:$B,$B2160,$AG:$AG,AR$1)</f>
        <v>1</v>
      </c>
      <c r="AS2160" s="2">
        <f>COUNTIFS($B:$B,$B2160,$AG:$AG,AS$1)</f>
        <v>0</v>
      </c>
      <c r="AT2160" s="2">
        <f>COUNTIFS($B:$B,$B2160,$AG:$AG,AT$1)</f>
        <v>1</v>
      </c>
      <c r="AU2160" s="2">
        <f>COUNTIFS($B:$B,$B2160,$AG:$AG,AU$1)</f>
        <v>0</v>
      </c>
    </row>
    <row r="2161" spans="1:47" ht="15" customHeight="1" x14ac:dyDescent="0.35">
      <c r="A2161" s="7">
        <f>IF(B2160=B2161,A2160,A2160+1)</f>
        <v>762</v>
      </c>
      <c r="B2161" s="7" t="s">
        <v>2251</v>
      </c>
      <c r="C2161" s="7" t="s">
        <v>2250</v>
      </c>
      <c r="D2161" s="7" t="s">
        <v>1789</v>
      </c>
      <c r="E2161" s="7" t="s">
        <v>1788</v>
      </c>
      <c r="F2161" s="4" t="s">
        <v>7</v>
      </c>
      <c r="G2161" s="4" t="s">
        <v>8</v>
      </c>
      <c r="H2161" s="4" t="s">
        <v>7</v>
      </c>
      <c r="I2161" s="3">
        <v>4</v>
      </c>
      <c r="J2161" s="3" t="s">
        <v>106</v>
      </c>
      <c r="K2161" s="3" t="s">
        <v>1812</v>
      </c>
      <c r="L2161" s="3" t="s">
        <v>55</v>
      </c>
      <c r="M2161" s="3" t="s">
        <v>2249</v>
      </c>
      <c r="N2161" s="3" t="s">
        <v>1965</v>
      </c>
      <c r="P2161" s="3" t="s">
        <v>1</v>
      </c>
      <c r="Q2161" s="3" t="s">
        <v>1475</v>
      </c>
      <c r="R2161" s="3" t="s">
        <v>1474</v>
      </c>
      <c r="S2161" s="2">
        <f>IF(P2161="심사불필요","-",VLOOKUP(K2161,'[1]자격증 backdata'!A:G,7,0))</f>
        <v>0</v>
      </c>
      <c r="T2161" s="2" t="str">
        <f>IF(S2161="-","-",IF(COUNTIFS(B:B,B2161,S:S,"필수")&gt;0,"자격요건충족","확인필요"))</f>
        <v>자격요건충족</v>
      </c>
      <c r="U2161" s="2"/>
      <c r="W2161" s="2">
        <f>IF(Q2161="4급","심사불필요",VLOOKUP(K2161,'[1]자격증 backdata'!A:B,2,0))</f>
        <v>6</v>
      </c>
      <c r="X2161" s="3">
        <f>IF(R2161="A", MIN(20, SUMIFS(W:W, B:B, B2161, R:R, "A")),IF(R2161="B", MIN(30, SUMIFS(W:W, B:B, B2161, R:R, "B")),"비해당분야"))</f>
        <v>18</v>
      </c>
      <c r="Y2161" s="3" t="str">
        <f>IF(R2161="C",MIN(30,IF(COUNTIFS(B:B,B2161,W:W,"가1")=1,25,IF(COUNTIFS(B:B,B2161,W:W,"가1")&gt;=2,30,0))+IF(COUNTIFS(B:B,B2161,W:W,"나1")&gt;=4,30,IF(COUNTIFS(B:B,B2161,W:W,"나1")=3,26,IF(COUNTIFS(B:B,B2161,W:W,"나1")=2,22,IF(COUNTIFS(B:B,B2161,W:W,"나1")=1,18,0)))))+MIN(30,IF(COUNTIFS(B:B,B2161,W:W,"가2")=1,25,IF(COUNTIFS(B:B,B2161,W:W,"가2")&gt;=2,30,0))+IF(COUNTIFS(B:B,B2161,W:W,"나2")=3,30,IF(COUNTIFS(B:B,B2161,W:W,"나2")=2,25,IF(COUNTIFS(B:B,B2161,W:W,"나2")=1,20,0)))),"비해당분야")</f>
        <v>비해당분야</v>
      </c>
      <c r="Z2161" s="3" t="str">
        <f>IF(R2161="C",VLOOKUP(K2161,'[1]자격증 backdata'!A:F,6,0),"비해당분야")</f>
        <v>비해당분야</v>
      </c>
      <c r="AA2161" s="3" t="str">
        <f>IF(R2161="C",SUMIF(B:B,B2161,Z:Z),"비해당분야")</f>
        <v>비해당분야</v>
      </c>
      <c r="AB2161" s="3" t="str">
        <f>IF(R2161="C",SUM(Y2161,AA2161),"비해당분야")</f>
        <v>비해당분야</v>
      </c>
      <c r="AC2161" s="3">
        <f>IF(R2161="C",AB2161,X2161)</f>
        <v>18</v>
      </c>
      <c r="AD2161" s="3">
        <f>VLOOKUP(K2161,'[1]자격증 backdata'!A:D,4,0)</f>
        <v>0</v>
      </c>
      <c r="AE2161" s="3">
        <f>IF(_xlfn.MAXIFS(AD:AD,B:B,B2161)&gt;10,10,_xlfn.MAXIFS(AD:AD,B:B,B2161))</f>
        <v>5</v>
      </c>
      <c r="AG2161" s="2" t="str">
        <f>VLOOKUP(K2161,'[1]자격증 backdata'!A:C,3,0)</f>
        <v>M</v>
      </c>
      <c r="AH2161" s="2">
        <f>COUNTIFS($B:$B,$B2161,$AG:$AG,AH$1)</f>
        <v>0</v>
      </c>
      <c r="AI2161" s="2">
        <f>COUNTIFS($B:$B,$B2161,$AG:$AG,AI$1)</f>
        <v>0</v>
      </c>
      <c r="AJ2161" s="2">
        <f>COUNTIFS($B:$B,$B2161,$AG:$AG,AJ$1)</f>
        <v>0</v>
      </c>
      <c r="AK2161" s="2">
        <f>COUNTIFS($B:$B,$B2161,$AG:$AG,AK$1)</f>
        <v>0</v>
      </c>
      <c r="AL2161" s="2">
        <f>COUNTIFS($B:$B,$B2161,$AG:$AG,AL$1)</f>
        <v>0</v>
      </c>
      <c r="AM2161" s="2">
        <f>COUNTIFS($B:$B,$B2161,$AG:$AG,AM$1)</f>
        <v>0</v>
      </c>
      <c r="AN2161" s="2">
        <f>COUNTIFS($B:$B,$B2161,$AG:$AG,AN$1)</f>
        <v>1</v>
      </c>
      <c r="AO2161" s="2">
        <f>COUNTIFS($B:$B,$B2161,$AG:$AG,AO$1)</f>
        <v>0</v>
      </c>
      <c r="AP2161" s="2">
        <f>COUNTIFS($B:$B,$B2161,$AG:$AG,AP$1)</f>
        <v>0</v>
      </c>
      <c r="AQ2161" s="2">
        <f>COUNTIFS($B:$B,$B2161,$AG:$AG,AQ$1)</f>
        <v>0</v>
      </c>
      <c r="AR2161" s="2">
        <f>COUNTIFS($B:$B,$B2161,$AG:$AG,AR$1)</f>
        <v>1</v>
      </c>
      <c r="AS2161" s="2">
        <f>COUNTIFS($B:$B,$B2161,$AG:$AG,AS$1)</f>
        <v>0</v>
      </c>
      <c r="AT2161" s="2">
        <f>COUNTIFS($B:$B,$B2161,$AG:$AG,AT$1)</f>
        <v>1</v>
      </c>
      <c r="AU2161" s="2">
        <f>COUNTIFS($B:$B,$B2161,$AG:$AG,AU$1)</f>
        <v>0</v>
      </c>
    </row>
    <row r="2162" spans="1:47" ht="15" customHeight="1" x14ac:dyDescent="0.35">
      <c r="A2162" s="4">
        <f>IF(B2161=B2162,A2161,A2161+1)</f>
        <v>763</v>
      </c>
      <c r="B2162" s="4" t="s">
        <v>2244</v>
      </c>
      <c r="C2162" s="4" t="s">
        <v>2243</v>
      </c>
      <c r="D2162" s="4" t="s">
        <v>1789</v>
      </c>
      <c r="E2162" s="4" t="s">
        <v>1788</v>
      </c>
      <c r="F2162" s="4" t="s">
        <v>8</v>
      </c>
      <c r="G2162" s="4" t="s">
        <v>8</v>
      </c>
      <c r="H2162" s="4" t="s">
        <v>7</v>
      </c>
      <c r="I2162" s="4">
        <v>1</v>
      </c>
      <c r="J2162" s="4" t="s">
        <v>6</v>
      </c>
      <c r="K2162" s="4" t="s">
        <v>1787</v>
      </c>
      <c r="L2162" s="4" t="s">
        <v>4</v>
      </c>
      <c r="M2162" s="4" t="s">
        <v>2248</v>
      </c>
      <c r="N2162" s="4" t="s">
        <v>207</v>
      </c>
      <c r="P2162" s="4" t="s">
        <v>1</v>
      </c>
      <c r="Q2162" s="4" t="s">
        <v>1475</v>
      </c>
      <c r="R2162" s="4" t="s">
        <v>1474</v>
      </c>
      <c r="S2162" s="5" t="str">
        <f>IF(P2162="심사불필요","-",VLOOKUP(K2162,'[1]자격증 backdata'!A:G,7,0))</f>
        <v>필수</v>
      </c>
      <c r="T2162" s="5" t="str">
        <f>IF(S2162="-","-",IF(COUNTIFS(B:B,B2162,S:S,"필수")&gt;0,"자격요건충족","확인필요"))</f>
        <v>자격요건충족</v>
      </c>
      <c r="U2162" s="5"/>
      <c r="W2162" s="5">
        <f>IF(Q2162="4급","심사불필요",VLOOKUP(K2162,'[1]자격증 backdata'!A:B,2,0))</f>
        <v>6</v>
      </c>
      <c r="X2162" s="4">
        <f>IF(R2162="A", MIN(20, SUMIFS(W:W, B:B, B2162, R:R, "A")),IF(R2162="B", MIN(30, SUMIFS(W:W, B:B, B2162, R:R, "B")),"비해당분야"))</f>
        <v>16</v>
      </c>
      <c r="Y2162" s="4" t="str">
        <f>IF(R2162="C",MIN(30,IF(COUNTIFS(B:B,B2162,W:W,"가1")=1,25,IF(COUNTIFS(B:B,B2162,W:W,"가1")&gt;=2,30,0))+IF(COUNTIFS(B:B,B2162,W:W,"나1")&gt;=4,30,IF(COUNTIFS(B:B,B2162,W:W,"나1")=3,26,IF(COUNTIFS(B:B,B2162,W:W,"나1")=2,22,IF(COUNTIFS(B:B,B2162,W:W,"나1")=1,18,0)))))+MIN(30,IF(COUNTIFS(B:B,B2162,W:W,"가2")=1,25,IF(COUNTIFS(B:B,B2162,W:W,"가2")&gt;=2,30,0))+IF(COUNTIFS(B:B,B2162,W:W,"나2")=3,30,IF(COUNTIFS(B:B,B2162,W:W,"나2")=2,25,IF(COUNTIFS(B:B,B2162,W:W,"나2")=1,20,0)))),"비해당분야")</f>
        <v>비해당분야</v>
      </c>
      <c r="Z2162" s="4" t="str">
        <f>IF(R2162="C",VLOOKUP(K2162,'[1]자격증 backdata'!A:F,6,0),"비해당분야")</f>
        <v>비해당분야</v>
      </c>
      <c r="AA2162" s="4" t="str">
        <f>IF(R2162="C",SUMIF(B:B,B2162,Z:Z),"비해당분야")</f>
        <v>비해당분야</v>
      </c>
      <c r="AB2162" s="4" t="str">
        <f>IF(R2162="C",SUM(Y2162,AA2162),"비해당분야")</f>
        <v>비해당분야</v>
      </c>
      <c r="AC2162" s="4">
        <f>IF(R2162="C",AB2162,X2162)</f>
        <v>16</v>
      </c>
      <c r="AD2162" s="4">
        <f>VLOOKUP(K2162,'[1]자격증 backdata'!A:D,4,0)</f>
        <v>0</v>
      </c>
      <c r="AE2162" s="4">
        <f>IF(_xlfn.MAXIFS(AD:AD,B:B,B2162)&gt;10,10,_xlfn.MAXIFS(AD:AD,B:B,B2162))</f>
        <v>5</v>
      </c>
      <c r="AG2162" s="5" t="str">
        <f>VLOOKUP(K2162,'[1]자격증 backdata'!A:C,3,0)</f>
        <v>K</v>
      </c>
      <c r="AH2162" s="5">
        <f>COUNTIFS($B:$B,$B2162,$AG:$AG,AH$1)</f>
        <v>0</v>
      </c>
      <c r="AI2162" s="5">
        <f>COUNTIFS($B:$B,$B2162,$AG:$AG,AI$1)</f>
        <v>0</v>
      </c>
      <c r="AJ2162" s="5">
        <f>COUNTIFS($B:$B,$B2162,$AG:$AG,AJ$1)</f>
        <v>0</v>
      </c>
      <c r="AK2162" s="5">
        <f>COUNTIFS($B:$B,$B2162,$AG:$AG,AK$1)</f>
        <v>0</v>
      </c>
      <c r="AL2162" s="5">
        <f>COUNTIFS($B:$B,$B2162,$AG:$AG,AL$1)</f>
        <v>0</v>
      </c>
      <c r="AM2162" s="5">
        <f>COUNTIFS($B:$B,$B2162,$AG:$AG,AM$1)</f>
        <v>0</v>
      </c>
      <c r="AN2162" s="5">
        <f>COUNTIFS($B:$B,$B2162,$AG:$AG,AN$1)</f>
        <v>0</v>
      </c>
      <c r="AO2162" s="5">
        <f>COUNTIFS($B:$B,$B2162,$AG:$AG,AO$1)</f>
        <v>0</v>
      </c>
      <c r="AP2162" s="5">
        <f>COUNTIFS($B:$B,$B2162,$AG:$AG,AP$1)</f>
        <v>0</v>
      </c>
      <c r="AQ2162" s="5">
        <f>COUNTIFS($B:$B,$B2162,$AG:$AG,AQ$1)</f>
        <v>0</v>
      </c>
      <c r="AR2162" s="5">
        <f>COUNTIFS($B:$B,$B2162,$AG:$AG,AR$1)</f>
        <v>1</v>
      </c>
      <c r="AS2162" s="5">
        <f>COUNTIFS($B:$B,$B2162,$AG:$AG,AS$1)</f>
        <v>0</v>
      </c>
      <c r="AT2162" s="5">
        <f>COUNTIFS($B:$B,$B2162,$AG:$AG,AT$1)</f>
        <v>1</v>
      </c>
      <c r="AU2162" s="5">
        <f>COUNTIFS($B:$B,$B2162,$AG:$AG,AU$1)</f>
        <v>0</v>
      </c>
    </row>
    <row r="2163" spans="1:47" ht="15" customHeight="1" x14ac:dyDescent="0.35">
      <c r="A2163" s="6">
        <f>IF(B2162=B2163,A2162,A2162+1)</f>
        <v>763</v>
      </c>
      <c r="B2163" s="6" t="s">
        <v>2244</v>
      </c>
      <c r="C2163" s="6" t="s">
        <v>2243</v>
      </c>
      <c r="D2163" s="6" t="s">
        <v>1789</v>
      </c>
      <c r="E2163" s="6" t="s">
        <v>1788</v>
      </c>
      <c r="F2163" s="4" t="s">
        <v>7</v>
      </c>
      <c r="G2163" s="4" t="s">
        <v>8</v>
      </c>
      <c r="H2163" s="4" t="s">
        <v>7</v>
      </c>
      <c r="I2163" s="4">
        <v>2</v>
      </c>
      <c r="J2163" s="4" t="s">
        <v>69</v>
      </c>
      <c r="K2163" s="4" t="s">
        <v>1799</v>
      </c>
      <c r="L2163" s="4" t="s">
        <v>36</v>
      </c>
      <c r="M2163" s="4" t="s">
        <v>2247</v>
      </c>
      <c r="N2163" s="4" t="s">
        <v>2246</v>
      </c>
      <c r="P2163" s="4" t="s">
        <v>1</v>
      </c>
      <c r="Q2163" s="4" t="s">
        <v>1475</v>
      </c>
      <c r="R2163" s="4" t="s">
        <v>1474</v>
      </c>
      <c r="S2163" s="5">
        <f>IF(P2163="심사불필요","-",VLOOKUP(K2163,'[1]자격증 backdata'!A:G,7,0))</f>
        <v>0</v>
      </c>
      <c r="T2163" s="5" t="str">
        <f>IF(S2163="-","-",IF(COUNTIFS(B:B,B2163,S:S,"필수")&gt;0,"자격요건충족","확인필요"))</f>
        <v>자격요건충족</v>
      </c>
      <c r="U2163" s="5"/>
      <c r="W2163" s="5">
        <f>IF(Q2163="4급","심사불필요",VLOOKUP(K2163,'[1]자격증 backdata'!A:B,2,0))</f>
        <v>0</v>
      </c>
      <c r="X2163" s="4">
        <f>IF(R2163="A", MIN(20, SUMIFS(W:W, B:B, B2163, R:R, "A")),IF(R2163="B", MIN(30, SUMIFS(W:W, B:B, B2163, R:R, "B")),"비해당분야"))</f>
        <v>16</v>
      </c>
      <c r="Y2163" s="4" t="str">
        <f>IF(R2163="C",MIN(30,IF(COUNTIFS(B:B,B2163,W:W,"가1")=1,25,IF(COUNTIFS(B:B,B2163,W:W,"가1")&gt;=2,30,0))+IF(COUNTIFS(B:B,B2163,W:W,"나1")&gt;=4,30,IF(COUNTIFS(B:B,B2163,W:W,"나1")=3,26,IF(COUNTIFS(B:B,B2163,W:W,"나1")=2,22,IF(COUNTIFS(B:B,B2163,W:W,"나1")=1,18,0)))))+MIN(30,IF(COUNTIFS(B:B,B2163,W:W,"가2")=1,25,IF(COUNTIFS(B:B,B2163,W:W,"가2")&gt;=2,30,0))+IF(COUNTIFS(B:B,B2163,W:W,"나2")=3,30,IF(COUNTIFS(B:B,B2163,W:W,"나2")=2,25,IF(COUNTIFS(B:B,B2163,W:W,"나2")=1,20,0)))),"비해당분야")</f>
        <v>비해당분야</v>
      </c>
      <c r="Z2163" s="4" t="str">
        <f>IF(R2163="C",VLOOKUP(K2163,'[1]자격증 backdata'!A:F,6,0),"비해당분야")</f>
        <v>비해당분야</v>
      </c>
      <c r="AA2163" s="4" t="str">
        <f>IF(R2163="C",SUMIF(B:B,B2163,Z:Z),"비해당분야")</f>
        <v>비해당분야</v>
      </c>
      <c r="AB2163" s="4" t="str">
        <f>IF(R2163="C",SUM(Y2163,AA2163),"비해당분야")</f>
        <v>비해당분야</v>
      </c>
      <c r="AC2163" s="4">
        <f>IF(R2163="C",AB2163,X2163)</f>
        <v>16</v>
      </c>
      <c r="AD2163" s="4">
        <f>VLOOKUP(K2163,'[1]자격증 backdata'!A:D,4,0)</f>
        <v>5</v>
      </c>
      <c r="AE2163" s="4">
        <f>IF(_xlfn.MAXIFS(AD:AD,B:B,B2163)&gt;10,10,_xlfn.MAXIFS(AD:AD,B:B,B2163))</f>
        <v>5</v>
      </c>
      <c r="AG2163" s="5">
        <f>VLOOKUP(K2163,'[1]자격증 backdata'!A:C,3,0)</f>
        <v>0</v>
      </c>
      <c r="AH2163" s="5">
        <f>COUNTIFS($B:$B,$B2163,$AG:$AG,AH$1)</f>
        <v>0</v>
      </c>
      <c r="AI2163" s="5">
        <f>COUNTIFS($B:$B,$B2163,$AG:$AG,AI$1)</f>
        <v>0</v>
      </c>
      <c r="AJ2163" s="5">
        <f>COUNTIFS($B:$B,$B2163,$AG:$AG,AJ$1)</f>
        <v>0</v>
      </c>
      <c r="AK2163" s="5">
        <f>COUNTIFS($B:$B,$B2163,$AG:$AG,AK$1)</f>
        <v>0</v>
      </c>
      <c r="AL2163" s="5">
        <f>COUNTIFS($B:$B,$B2163,$AG:$AG,AL$1)</f>
        <v>0</v>
      </c>
      <c r="AM2163" s="5">
        <f>COUNTIFS($B:$B,$B2163,$AG:$AG,AM$1)</f>
        <v>0</v>
      </c>
      <c r="AN2163" s="5">
        <f>COUNTIFS($B:$B,$B2163,$AG:$AG,AN$1)</f>
        <v>0</v>
      </c>
      <c r="AO2163" s="5">
        <f>COUNTIFS($B:$B,$B2163,$AG:$AG,AO$1)</f>
        <v>0</v>
      </c>
      <c r="AP2163" s="5">
        <f>COUNTIFS($B:$B,$B2163,$AG:$AG,AP$1)</f>
        <v>0</v>
      </c>
      <c r="AQ2163" s="5">
        <f>COUNTIFS($B:$B,$B2163,$AG:$AG,AQ$1)</f>
        <v>0</v>
      </c>
      <c r="AR2163" s="5">
        <f>COUNTIFS($B:$B,$B2163,$AG:$AG,AR$1)</f>
        <v>1</v>
      </c>
      <c r="AS2163" s="5">
        <f>COUNTIFS($B:$B,$B2163,$AG:$AG,AS$1)</f>
        <v>0</v>
      </c>
      <c r="AT2163" s="5">
        <f>COUNTIFS($B:$B,$B2163,$AG:$AG,AT$1)</f>
        <v>1</v>
      </c>
      <c r="AU2163" s="5">
        <f>COUNTIFS($B:$B,$B2163,$AG:$AG,AU$1)</f>
        <v>0</v>
      </c>
    </row>
    <row r="2164" spans="1:47" ht="15" customHeight="1" x14ac:dyDescent="0.35">
      <c r="A2164" s="6">
        <f>IF(B2163=B2164,A2163,A2163+1)</f>
        <v>763</v>
      </c>
      <c r="B2164" s="6" t="s">
        <v>2244</v>
      </c>
      <c r="C2164" s="6" t="s">
        <v>2243</v>
      </c>
      <c r="D2164" s="6" t="s">
        <v>1789</v>
      </c>
      <c r="E2164" s="6" t="s">
        <v>1788</v>
      </c>
      <c r="F2164" s="4" t="s">
        <v>7</v>
      </c>
      <c r="G2164" s="4" t="s">
        <v>8</v>
      </c>
      <c r="H2164" s="4" t="s">
        <v>7</v>
      </c>
      <c r="I2164" s="4">
        <v>3</v>
      </c>
      <c r="J2164" s="4" t="s">
        <v>28</v>
      </c>
      <c r="K2164" s="4" t="s">
        <v>1793</v>
      </c>
      <c r="L2164" s="4" t="s">
        <v>26</v>
      </c>
      <c r="M2164" s="4" t="s">
        <v>2245</v>
      </c>
      <c r="N2164" s="4" t="s">
        <v>686</v>
      </c>
      <c r="P2164" s="4" t="s">
        <v>1</v>
      </c>
      <c r="Q2164" s="4" t="s">
        <v>1475</v>
      </c>
      <c r="R2164" s="4" t="s">
        <v>1474</v>
      </c>
      <c r="S2164" s="5">
        <f>IF(P2164="심사불필요","-",VLOOKUP(K2164,'[1]자격증 backdata'!A:G,7,0))</f>
        <v>0</v>
      </c>
      <c r="T2164" s="5" t="str">
        <f>IF(S2164="-","-",IF(COUNTIFS(B:B,B2164,S:S,"필수")&gt;0,"자격요건충족","확인필요"))</f>
        <v>자격요건충족</v>
      </c>
      <c r="U2164" s="5"/>
      <c r="W2164" s="5">
        <f>IF(Q2164="4급","심사불필요",VLOOKUP(K2164,'[1]자격증 backdata'!A:B,2,0))</f>
        <v>4</v>
      </c>
      <c r="X2164" s="4">
        <f>IF(R2164="A", MIN(20, SUMIFS(W:W, B:B, B2164, R:R, "A")),IF(R2164="B", MIN(30, SUMIFS(W:W, B:B, B2164, R:R, "B")),"비해당분야"))</f>
        <v>16</v>
      </c>
      <c r="Y2164" s="4" t="str">
        <f>IF(R2164="C",MIN(30,IF(COUNTIFS(B:B,B2164,W:W,"가1")=1,25,IF(COUNTIFS(B:B,B2164,W:W,"가1")&gt;=2,30,0))+IF(COUNTIFS(B:B,B2164,W:W,"나1")&gt;=4,30,IF(COUNTIFS(B:B,B2164,W:W,"나1")=3,26,IF(COUNTIFS(B:B,B2164,W:W,"나1")=2,22,IF(COUNTIFS(B:B,B2164,W:W,"나1")=1,18,0)))))+MIN(30,IF(COUNTIFS(B:B,B2164,W:W,"가2")=1,25,IF(COUNTIFS(B:B,B2164,W:W,"가2")&gt;=2,30,0))+IF(COUNTIFS(B:B,B2164,W:W,"나2")=3,30,IF(COUNTIFS(B:B,B2164,W:W,"나2")=2,25,IF(COUNTIFS(B:B,B2164,W:W,"나2")=1,20,0)))),"비해당분야")</f>
        <v>비해당분야</v>
      </c>
      <c r="Z2164" s="4" t="str">
        <f>IF(R2164="C",VLOOKUP(K2164,'[1]자격증 backdata'!A:F,6,0),"비해당분야")</f>
        <v>비해당분야</v>
      </c>
      <c r="AA2164" s="4" t="str">
        <f>IF(R2164="C",SUMIF(B:B,B2164,Z:Z),"비해당분야")</f>
        <v>비해당분야</v>
      </c>
      <c r="AB2164" s="4" t="str">
        <f>IF(R2164="C",SUM(Y2164,AA2164),"비해당분야")</f>
        <v>비해당분야</v>
      </c>
      <c r="AC2164" s="4">
        <f>IF(R2164="C",AB2164,X2164)</f>
        <v>16</v>
      </c>
      <c r="AD2164" s="4">
        <f>VLOOKUP(K2164,'[1]자격증 backdata'!A:D,4,0)</f>
        <v>0</v>
      </c>
      <c r="AE2164" s="4">
        <f>IF(_xlfn.MAXIFS(AD:AD,B:B,B2164)&gt;10,10,_xlfn.MAXIFS(AD:AD,B:B,B2164))</f>
        <v>5</v>
      </c>
      <c r="AG2164" s="5">
        <f>VLOOKUP(K2164,'[1]자격증 backdata'!A:C,3,0)</f>
        <v>0</v>
      </c>
      <c r="AH2164" s="5">
        <f>COUNTIFS($B:$B,$B2164,$AG:$AG,AH$1)</f>
        <v>0</v>
      </c>
      <c r="AI2164" s="5">
        <f>COUNTIFS($B:$B,$B2164,$AG:$AG,AI$1)</f>
        <v>0</v>
      </c>
      <c r="AJ2164" s="5">
        <f>COUNTIFS($B:$B,$B2164,$AG:$AG,AJ$1)</f>
        <v>0</v>
      </c>
      <c r="AK2164" s="5">
        <f>COUNTIFS($B:$B,$B2164,$AG:$AG,AK$1)</f>
        <v>0</v>
      </c>
      <c r="AL2164" s="5">
        <f>COUNTIFS($B:$B,$B2164,$AG:$AG,AL$1)</f>
        <v>0</v>
      </c>
      <c r="AM2164" s="5">
        <f>COUNTIFS($B:$B,$B2164,$AG:$AG,AM$1)</f>
        <v>0</v>
      </c>
      <c r="AN2164" s="5">
        <f>COUNTIFS($B:$B,$B2164,$AG:$AG,AN$1)</f>
        <v>0</v>
      </c>
      <c r="AO2164" s="5">
        <f>COUNTIFS($B:$B,$B2164,$AG:$AG,AO$1)</f>
        <v>0</v>
      </c>
      <c r="AP2164" s="5">
        <f>COUNTIFS($B:$B,$B2164,$AG:$AG,AP$1)</f>
        <v>0</v>
      </c>
      <c r="AQ2164" s="5">
        <f>COUNTIFS($B:$B,$B2164,$AG:$AG,AQ$1)</f>
        <v>0</v>
      </c>
      <c r="AR2164" s="5">
        <f>COUNTIFS($B:$B,$B2164,$AG:$AG,AR$1)</f>
        <v>1</v>
      </c>
      <c r="AS2164" s="5">
        <f>COUNTIFS($B:$B,$B2164,$AG:$AG,AS$1)</f>
        <v>0</v>
      </c>
      <c r="AT2164" s="5">
        <f>COUNTIFS($B:$B,$B2164,$AG:$AG,AT$1)</f>
        <v>1</v>
      </c>
      <c r="AU2164" s="5">
        <f>COUNTIFS($B:$B,$B2164,$AG:$AG,AU$1)</f>
        <v>0</v>
      </c>
    </row>
    <row r="2165" spans="1:47" ht="15" customHeight="1" x14ac:dyDescent="0.35">
      <c r="A2165" s="6">
        <f>IF(B2164=B2165,A2164,A2164+1)</f>
        <v>763</v>
      </c>
      <c r="B2165" s="6" t="s">
        <v>2244</v>
      </c>
      <c r="C2165" s="6" t="s">
        <v>2243</v>
      </c>
      <c r="D2165" s="6" t="s">
        <v>1789</v>
      </c>
      <c r="E2165" s="6" t="s">
        <v>1788</v>
      </c>
      <c r="F2165" s="4" t="s">
        <v>7</v>
      </c>
      <c r="G2165" s="4" t="s">
        <v>8</v>
      </c>
      <c r="H2165" s="4" t="s">
        <v>7</v>
      </c>
      <c r="I2165" s="4">
        <v>4</v>
      </c>
      <c r="J2165" s="4" t="s">
        <v>106</v>
      </c>
      <c r="K2165" s="4" t="s">
        <v>1812</v>
      </c>
      <c r="L2165" s="4" t="s">
        <v>55</v>
      </c>
      <c r="M2165" s="4" t="s">
        <v>2242</v>
      </c>
      <c r="N2165" s="4" t="s">
        <v>2241</v>
      </c>
      <c r="P2165" s="4" t="s">
        <v>1</v>
      </c>
      <c r="Q2165" s="4" t="s">
        <v>1475</v>
      </c>
      <c r="R2165" s="4" t="s">
        <v>1474</v>
      </c>
      <c r="S2165" s="5">
        <f>IF(P2165="심사불필요","-",VLOOKUP(K2165,'[1]자격증 backdata'!A:G,7,0))</f>
        <v>0</v>
      </c>
      <c r="T2165" s="5" t="str">
        <f>IF(S2165="-","-",IF(COUNTIFS(B:B,B2165,S:S,"필수")&gt;0,"자격요건충족","확인필요"))</f>
        <v>자격요건충족</v>
      </c>
      <c r="U2165" s="5"/>
      <c r="W2165" s="5">
        <f>IF(Q2165="4급","심사불필요",VLOOKUP(K2165,'[1]자격증 backdata'!A:B,2,0))</f>
        <v>6</v>
      </c>
      <c r="X2165" s="4">
        <f>IF(R2165="A", MIN(20, SUMIFS(W:W, B:B, B2165, R:R, "A")),IF(R2165="B", MIN(30, SUMIFS(W:W, B:B, B2165, R:R, "B")),"비해당분야"))</f>
        <v>16</v>
      </c>
      <c r="Y2165" s="4" t="str">
        <f>IF(R2165="C",MIN(30,IF(COUNTIFS(B:B,B2165,W:W,"가1")=1,25,IF(COUNTIFS(B:B,B2165,W:W,"가1")&gt;=2,30,0))+IF(COUNTIFS(B:B,B2165,W:W,"나1")&gt;=4,30,IF(COUNTIFS(B:B,B2165,W:W,"나1")=3,26,IF(COUNTIFS(B:B,B2165,W:W,"나1")=2,22,IF(COUNTIFS(B:B,B2165,W:W,"나1")=1,18,0)))))+MIN(30,IF(COUNTIFS(B:B,B2165,W:W,"가2")=1,25,IF(COUNTIFS(B:B,B2165,W:W,"가2")&gt;=2,30,0))+IF(COUNTIFS(B:B,B2165,W:W,"나2")=3,30,IF(COUNTIFS(B:B,B2165,W:W,"나2")=2,25,IF(COUNTIFS(B:B,B2165,W:W,"나2")=1,20,0)))),"비해당분야")</f>
        <v>비해당분야</v>
      </c>
      <c r="Z2165" s="4" t="str">
        <f>IF(R2165="C",VLOOKUP(K2165,'[1]자격증 backdata'!A:F,6,0),"비해당분야")</f>
        <v>비해당분야</v>
      </c>
      <c r="AA2165" s="4" t="str">
        <f>IF(R2165="C",SUMIF(B:B,B2165,Z:Z),"비해당분야")</f>
        <v>비해당분야</v>
      </c>
      <c r="AB2165" s="4" t="str">
        <f>IF(R2165="C",SUM(Y2165,AA2165),"비해당분야")</f>
        <v>비해당분야</v>
      </c>
      <c r="AC2165" s="4">
        <f>IF(R2165="C",AB2165,X2165)</f>
        <v>16</v>
      </c>
      <c r="AD2165" s="4">
        <f>VLOOKUP(K2165,'[1]자격증 backdata'!A:D,4,0)</f>
        <v>0</v>
      </c>
      <c r="AE2165" s="4">
        <f>IF(_xlfn.MAXIFS(AD:AD,B:B,B2165)&gt;10,10,_xlfn.MAXIFS(AD:AD,B:B,B2165))</f>
        <v>5</v>
      </c>
      <c r="AG2165" s="5" t="str">
        <f>VLOOKUP(K2165,'[1]자격증 backdata'!A:C,3,0)</f>
        <v>M</v>
      </c>
      <c r="AH2165" s="5">
        <f>COUNTIFS($B:$B,$B2165,$AG:$AG,AH$1)</f>
        <v>0</v>
      </c>
      <c r="AI2165" s="5">
        <f>COUNTIFS($B:$B,$B2165,$AG:$AG,AI$1)</f>
        <v>0</v>
      </c>
      <c r="AJ2165" s="5">
        <f>COUNTIFS($B:$B,$B2165,$AG:$AG,AJ$1)</f>
        <v>0</v>
      </c>
      <c r="AK2165" s="5">
        <f>COUNTIFS($B:$B,$B2165,$AG:$AG,AK$1)</f>
        <v>0</v>
      </c>
      <c r="AL2165" s="5">
        <f>COUNTIFS($B:$B,$B2165,$AG:$AG,AL$1)</f>
        <v>0</v>
      </c>
      <c r="AM2165" s="5">
        <f>COUNTIFS($B:$B,$B2165,$AG:$AG,AM$1)</f>
        <v>0</v>
      </c>
      <c r="AN2165" s="5">
        <f>COUNTIFS($B:$B,$B2165,$AG:$AG,AN$1)</f>
        <v>0</v>
      </c>
      <c r="AO2165" s="5">
        <f>COUNTIFS($B:$B,$B2165,$AG:$AG,AO$1)</f>
        <v>0</v>
      </c>
      <c r="AP2165" s="5">
        <f>COUNTIFS($B:$B,$B2165,$AG:$AG,AP$1)</f>
        <v>0</v>
      </c>
      <c r="AQ2165" s="5">
        <f>COUNTIFS($B:$B,$B2165,$AG:$AG,AQ$1)</f>
        <v>0</v>
      </c>
      <c r="AR2165" s="5">
        <f>COUNTIFS($B:$B,$B2165,$AG:$AG,AR$1)</f>
        <v>1</v>
      </c>
      <c r="AS2165" s="5">
        <f>COUNTIFS($B:$B,$B2165,$AG:$AG,AS$1)</f>
        <v>0</v>
      </c>
      <c r="AT2165" s="5">
        <f>COUNTIFS($B:$B,$B2165,$AG:$AG,AT$1)</f>
        <v>1</v>
      </c>
      <c r="AU2165" s="5">
        <f>COUNTIFS($B:$B,$B2165,$AG:$AG,AU$1)</f>
        <v>0</v>
      </c>
    </row>
    <row r="2166" spans="1:47" ht="15" customHeight="1" x14ac:dyDescent="0.35">
      <c r="A2166" s="3">
        <f>IF(B2165=B2166,A2165,A2165+1)</f>
        <v>764</v>
      </c>
      <c r="B2166" s="3" t="s">
        <v>2239</v>
      </c>
      <c r="C2166" s="3" t="s">
        <v>2238</v>
      </c>
      <c r="D2166" s="3" t="s">
        <v>1789</v>
      </c>
      <c r="E2166" s="3" t="s">
        <v>1788</v>
      </c>
      <c r="F2166" s="4" t="s">
        <v>8</v>
      </c>
      <c r="G2166" s="4" t="s">
        <v>8</v>
      </c>
      <c r="H2166" s="4" t="s">
        <v>7</v>
      </c>
      <c r="I2166" s="3">
        <v>1</v>
      </c>
      <c r="J2166" s="3" t="s">
        <v>6</v>
      </c>
      <c r="K2166" s="3" t="s">
        <v>1787</v>
      </c>
      <c r="L2166" s="3" t="s">
        <v>4</v>
      </c>
      <c r="M2166" s="3" t="s">
        <v>2240</v>
      </c>
      <c r="N2166" s="3" t="s">
        <v>169</v>
      </c>
      <c r="P2166" s="3" t="s">
        <v>1</v>
      </c>
      <c r="Q2166" s="3" t="s">
        <v>1475</v>
      </c>
      <c r="R2166" s="3" t="s">
        <v>1474</v>
      </c>
      <c r="S2166" s="2" t="str">
        <f>IF(P2166="심사불필요","-",VLOOKUP(K2166,'[1]자격증 backdata'!A:G,7,0))</f>
        <v>필수</v>
      </c>
      <c r="T2166" s="2" t="str">
        <f>IF(S2166="-","-",IF(COUNTIFS(B:B,B2166,S:S,"필수")&gt;0,"자격요건충족","확인필요"))</f>
        <v>자격요건충족</v>
      </c>
      <c r="U2166" s="2"/>
      <c r="W2166" s="2">
        <f>IF(Q2166="4급","심사불필요",VLOOKUP(K2166,'[1]자격증 backdata'!A:B,2,0))</f>
        <v>6</v>
      </c>
      <c r="X2166" s="3">
        <f>IF(R2166="A", MIN(20, SUMIFS(W:W, B:B, B2166, R:R, "A")),IF(R2166="B", MIN(30, SUMIFS(W:W, B:B, B2166, R:R, "B")),"비해당분야"))</f>
        <v>6</v>
      </c>
      <c r="Y2166" s="3" t="str">
        <f>IF(R2166="C",MIN(30,IF(COUNTIFS(B:B,B2166,W:W,"가1")=1,25,IF(COUNTIFS(B:B,B2166,W:W,"가1")&gt;=2,30,0))+IF(COUNTIFS(B:B,B2166,W:W,"나1")&gt;=4,30,IF(COUNTIFS(B:B,B2166,W:W,"나1")=3,26,IF(COUNTIFS(B:B,B2166,W:W,"나1")=2,22,IF(COUNTIFS(B:B,B2166,W:W,"나1")=1,18,0)))))+MIN(30,IF(COUNTIFS(B:B,B2166,W:W,"가2")=1,25,IF(COUNTIFS(B:B,B2166,W:W,"가2")&gt;=2,30,0))+IF(COUNTIFS(B:B,B2166,W:W,"나2")=3,30,IF(COUNTIFS(B:B,B2166,W:W,"나2")=2,25,IF(COUNTIFS(B:B,B2166,W:W,"나2")=1,20,0)))),"비해당분야")</f>
        <v>비해당분야</v>
      </c>
      <c r="Z2166" s="3" t="str">
        <f>IF(R2166="C",VLOOKUP(K2166,'[1]자격증 backdata'!A:F,6,0),"비해당분야")</f>
        <v>비해당분야</v>
      </c>
      <c r="AA2166" s="3" t="str">
        <f>IF(R2166="C",SUMIF(B:B,B2166,Z:Z),"비해당분야")</f>
        <v>비해당분야</v>
      </c>
      <c r="AB2166" s="3" t="str">
        <f>IF(R2166="C",SUM(Y2166,AA2166),"비해당분야")</f>
        <v>비해당분야</v>
      </c>
      <c r="AC2166" s="3">
        <f>IF(R2166="C",AB2166,X2166)</f>
        <v>6</v>
      </c>
      <c r="AD2166" s="3">
        <f>VLOOKUP(K2166,'[1]자격증 backdata'!A:D,4,0)</f>
        <v>0</v>
      </c>
      <c r="AE2166" s="3">
        <f>IF(_xlfn.MAXIFS(AD:AD,B:B,B2166)&gt;10,10,_xlfn.MAXIFS(AD:AD,B:B,B2166))</f>
        <v>5</v>
      </c>
      <c r="AG2166" s="2" t="str">
        <f>VLOOKUP(K2166,'[1]자격증 backdata'!A:C,3,0)</f>
        <v>K</v>
      </c>
      <c r="AH2166" s="2">
        <f>COUNTIFS($B:$B,$B2166,$AG:$AG,AH$1)</f>
        <v>0</v>
      </c>
      <c r="AI2166" s="2">
        <f>COUNTIFS($B:$B,$B2166,$AG:$AG,AI$1)</f>
        <v>0</v>
      </c>
      <c r="AJ2166" s="2">
        <f>COUNTIFS($B:$B,$B2166,$AG:$AG,AJ$1)</f>
        <v>0</v>
      </c>
      <c r="AK2166" s="2">
        <f>COUNTIFS($B:$B,$B2166,$AG:$AG,AK$1)</f>
        <v>0</v>
      </c>
      <c r="AL2166" s="2">
        <f>COUNTIFS($B:$B,$B2166,$AG:$AG,AL$1)</f>
        <v>0</v>
      </c>
      <c r="AM2166" s="2">
        <f>COUNTIFS($B:$B,$B2166,$AG:$AG,AM$1)</f>
        <v>0</v>
      </c>
      <c r="AN2166" s="2">
        <f>COUNTIFS($B:$B,$B2166,$AG:$AG,AN$1)</f>
        <v>0</v>
      </c>
      <c r="AO2166" s="2">
        <f>COUNTIFS($B:$B,$B2166,$AG:$AG,AO$1)</f>
        <v>0</v>
      </c>
      <c r="AP2166" s="2">
        <f>COUNTIFS($B:$B,$B2166,$AG:$AG,AP$1)</f>
        <v>0</v>
      </c>
      <c r="AQ2166" s="2">
        <f>COUNTIFS($B:$B,$B2166,$AG:$AG,AQ$1)</f>
        <v>0</v>
      </c>
      <c r="AR2166" s="2">
        <f>COUNTIFS($B:$B,$B2166,$AG:$AG,AR$1)</f>
        <v>1</v>
      </c>
      <c r="AS2166" s="2">
        <f>COUNTIFS($B:$B,$B2166,$AG:$AG,AS$1)</f>
        <v>0</v>
      </c>
      <c r="AT2166" s="2">
        <f>COUNTIFS($B:$B,$B2166,$AG:$AG,AT$1)</f>
        <v>0</v>
      </c>
      <c r="AU2166" s="2">
        <f>COUNTIFS($B:$B,$B2166,$AG:$AG,AU$1)</f>
        <v>0</v>
      </c>
    </row>
    <row r="2167" spans="1:47" ht="15" customHeight="1" x14ac:dyDescent="0.35">
      <c r="A2167" s="7">
        <f>IF(B2166=B2167,A2166,A2166+1)</f>
        <v>764</v>
      </c>
      <c r="B2167" s="7" t="s">
        <v>2239</v>
      </c>
      <c r="C2167" s="7" t="s">
        <v>2238</v>
      </c>
      <c r="D2167" s="7" t="s">
        <v>1789</v>
      </c>
      <c r="E2167" s="7" t="s">
        <v>1788</v>
      </c>
      <c r="F2167" s="4" t="s">
        <v>7</v>
      </c>
      <c r="G2167" s="4" t="s">
        <v>8</v>
      </c>
      <c r="H2167" s="4" t="s">
        <v>7</v>
      </c>
      <c r="I2167" s="3">
        <v>2</v>
      </c>
      <c r="J2167" s="3" t="s">
        <v>38</v>
      </c>
      <c r="K2167" s="3" t="s">
        <v>1802</v>
      </c>
      <c r="L2167" s="3" t="s">
        <v>36</v>
      </c>
      <c r="M2167" s="3" t="s">
        <v>2237</v>
      </c>
      <c r="N2167" s="3" t="s">
        <v>1693</v>
      </c>
      <c r="P2167" s="3" t="s">
        <v>1</v>
      </c>
      <c r="Q2167" s="3" t="s">
        <v>1475</v>
      </c>
      <c r="R2167" s="3" t="s">
        <v>1474</v>
      </c>
      <c r="S2167" s="2">
        <f>IF(P2167="심사불필요","-",VLOOKUP(K2167,'[1]자격증 backdata'!A:G,7,0))</f>
        <v>0</v>
      </c>
      <c r="T2167" s="2" t="str">
        <f>IF(S2167="-","-",IF(COUNTIFS(B:B,B2167,S:S,"필수")&gt;0,"자격요건충족","확인필요"))</f>
        <v>자격요건충족</v>
      </c>
      <c r="U2167" s="2"/>
      <c r="W2167" s="2">
        <f>IF(Q2167="4급","심사불필요",VLOOKUP(K2167,'[1]자격증 backdata'!A:B,2,0))</f>
        <v>0</v>
      </c>
      <c r="X2167" s="3">
        <f>IF(R2167="A", MIN(20, SUMIFS(W:W, B:B, B2167, R:R, "A")),IF(R2167="B", MIN(30, SUMIFS(W:W, B:B, B2167, R:R, "B")),"비해당분야"))</f>
        <v>6</v>
      </c>
      <c r="Y2167" s="3" t="str">
        <f>IF(R2167="C",MIN(30,IF(COUNTIFS(B:B,B2167,W:W,"가1")=1,25,IF(COUNTIFS(B:B,B2167,W:W,"가1")&gt;=2,30,0))+IF(COUNTIFS(B:B,B2167,W:W,"나1")&gt;=4,30,IF(COUNTIFS(B:B,B2167,W:W,"나1")=3,26,IF(COUNTIFS(B:B,B2167,W:W,"나1")=2,22,IF(COUNTIFS(B:B,B2167,W:W,"나1")=1,18,0)))))+MIN(30,IF(COUNTIFS(B:B,B2167,W:W,"가2")=1,25,IF(COUNTIFS(B:B,B2167,W:W,"가2")&gt;=2,30,0))+IF(COUNTIFS(B:B,B2167,W:W,"나2")=3,30,IF(COUNTIFS(B:B,B2167,W:W,"나2")=2,25,IF(COUNTIFS(B:B,B2167,W:W,"나2")=1,20,0)))),"비해당분야")</f>
        <v>비해당분야</v>
      </c>
      <c r="Z2167" s="3" t="str">
        <f>IF(R2167="C",VLOOKUP(K2167,'[1]자격증 backdata'!A:F,6,0),"비해당분야")</f>
        <v>비해당분야</v>
      </c>
      <c r="AA2167" s="3" t="str">
        <f>IF(R2167="C",SUMIF(B:B,B2167,Z:Z),"비해당분야")</f>
        <v>비해당분야</v>
      </c>
      <c r="AB2167" s="3" t="str">
        <f>IF(R2167="C",SUM(Y2167,AA2167),"비해당분야")</f>
        <v>비해당분야</v>
      </c>
      <c r="AC2167" s="3">
        <f>IF(R2167="C",AB2167,X2167)</f>
        <v>6</v>
      </c>
      <c r="AD2167" s="3">
        <f>VLOOKUP(K2167,'[1]자격증 backdata'!A:D,4,0)</f>
        <v>5</v>
      </c>
      <c r="AE2167" s="3">
        <f>IF(_xlfn.MAXIFS(AD:AD,B:B,B2167)&gt;10,10,_xlfn.MAXIFS(AD:AD,B:B,B2167))</f>
        <v>5</v>
      </c>
      <c r="AG2167" s="2">
        <f>VLOOKUP(K2167,'[1]자격증 backdata'!A:C,3,0)</f>
        <v>0</v>
      </c>
      <c r="AH2167" s="2">
        <f>COUNTIFS($B:$B,$B2167,$AG:$AG,AH$1)</f>
        <v>0</v>
      </c>
      <c r="AI2167" s="2">
        <f>COUNTIFS($B:$B,$B2167,$AG:$AG,AI$1)</f>
        <v>0</v>
      </c>
      <c r="AJ2167" s="2">
        <f>COUNTIFS($B:$B,$B2167,$AG:$AG,AJ$1)</f>
        <v>0</v>
      </c>
      <c r="AK2167" s="2">
        <f>COUNTIFS($B:$B,$B2167,$AG:$AG,AK$1)</f>
        <v>0</v>
      </c>
      <c r="AL2167" s="2">
        <f>COUNTIFS($B:$B,$B2167,$AG:$AG,AL$1)</f>
        <v>0</v>
      </c>
      <c r="AM2167" s="2">
        <f>COUNTIFS($B:$B,$B2167,$AG:$AG,AM$1)</f>
        <v>0</v>
      </c>
      <c r="AN2167" s="2">
        <f>COUNTIFS($B:$B,$B2167,$AG:$AG,AN$1)</f>
        <v>0</v>
      </c>
      <c r="AO2167" s="2">
        <f>COUNTIFS($B:$B,$B2167,$AG:$AG,AO$1)</f>
        <v>0</v>
      </c>
      <c r="AP2167" s="2">
        <f>COUNTIFS($B:$B,$B2167,$AG:$AG,AP$1)</f>
        <v>0</v>
      </c>
      <c r="AQ2167" s="2">
        <f>COUNTIFS($B:$B,$B2167,$AG:$AG,AQ$1)</f>
        <v>0</v>
      </c>
      <c r="AR2167" s="2">
        <f>COUNTIFS($B:$B,$B2167,$AG:$AG,AR$1)</f>
        <v>1</v>
      </c>
      <c r="AS2167" s="2">
        <f>COUNTIFS($B:$B,$B2167,$AG:$AG,AS$1)</f>
        <v>0</v>
      </c>
      <c r="AT2167" s="2">
        <f>COUNTIFS($B:$B,$B2167,$AG:$AG,AT$1)</f>
        <v>0</v>
      </c>
      <c r="AU2167" s="2">
        <f>COUNTIFS($B:$B,$B2167,$AG:$AG,AU$1)</f>
        <v>0</v>
      </c>
    </row>
    <row r="2168" spans="1:47" ht="15" customHeight="1" x14ac:dyDescent="0.35">
      <c r="A2168" s="4">
        <f>IF(B2167=B2168,A2167,A2167+1)</f>
        <v>765</v>
      </c>
      <c r="B2168" s="4" t="s">
        <v>2234</v>
      </c>
      <c r="C2168" s="4" t="s">
        <v>2233</v>
      </c>
      <c r="D2168" s="4" t="s">
        <v>1789</v>
      </c>
      <c r="E2168" s="4" t="s">
        <v>1788</v>
      </c>
      <c r="F2168" s="4" t="s">
        <v>8</v>
      </c>
      <c r="G2168" s="4" t="s">
        <v>8</v>
      </c>
      <c r="H2168" s="4" t="s">
        <v>7</v>
      </c>
      <c r="I2168" s="4">
        <v>1</v>
      </c>
      <c r="J2168" s="4" t="s">
        <v>6</v>
      </c>
      <c r="K2168" s="4" t="s">
        <v>1787</v>
      </c>
      <c r="L2168" s="4" t="s">
        <v>4</v>
      </c>
      <c r="M2168" s="4" t="s">
        <v>2236</v>
      </c>
      <c r="N2168" s="4" t="s">
        <v>344</v>
      </c>
      <c r="P2168" s="4" t="s">
        <v>1</v>
      </c>
      <c r="Q2168" s="4" t="s">
        <v>1475</v>
      </c>
      <c r="R2168" s="4" t="s">
        <v>1474</v>
      </c>
      <c r="S2168" s="5" t="str">
        <f>IF(P2168="심사불필요","-",VLOOKUP(K2168,'[1]자격증 backdata'!A:G,7,0))</f>
        <v>필수</v>
      </c>
      <c r="T2168" s="5" t="str">
        <f>IF(S2168="-","-",IF(COUNTIFS(B:B,B2168,S:S,"필수")&gt;0,"자격요건충족","확인필요"))</f>
        <v>자격요건충족</v>
      </c>
      <c r="U2168" s="5"/>
      <c r="W2168" s="5">
        <f>IF(Q2168="4급","심사불필요",VLOOKUP(K2168,'[1]자격증 backdata'!A:B,2,0))</f>
        <v>6</v>
      </c>
      <c r="X2168" s="4">
        <f>IF(R2168="A", MIN(20, SUMIFS(W:W, B:B, B2168, R:R, "A")),IF(R2168="B", MIN(30, SUMIFS(W:W, B:B, B2168, R:R, "B")),"비해당분야"))</f>
        <v>10</v>
      </c>
      <c r="Y2168" s="4" t="str">
        <f>IF(R2168="C",MIN(30,IF(COUNTIFS(B:B,B2168,W:W,"가1")=1,25,IF(COUNTIFS(B:B,B2168,W:W,"가1")&gt;=2,30,0))+IF(COUNTIFS(B:B,B2168,W:W,"나1")&gt;=4,30,IF(COUNTIFS(B:B,B2168,W:W,"나1")=3,26,IF(COUNTIFS(B:B,B2168,W:W,"나1")=2,22,IF(COUNTIFS(B:B,B2168,W:W,"나1")=1,18,0)))))+MIN(30,IF(COUNTIFS(B:B,B2168,W:W,"가2")=1,25,IF(COUNTIFS(B:B,B2168,W:W,"가2")&gt;=2,30,0))+IF(COUNTIFS(B:B,B2168,W:W,"나2")=3,30,IF(COUNTIFS(B:B,B2168,W:W,"나2")=2,25,IF(COUNTIFS(B:B,B2168,W:W,"나2")=1,20,0)))),"비해당분야")</f>
        <v>비해당분야</v>
      </c>
      <c r="Z2168" s="4" t="str">
        <f>IF(R2168="C",VLOOKUP(K2168,'[1]자격증 backdata'!A:F,6,0),"비해당분야")</f>
        <v>비해당분야</v>
      </c>
      <c r="AA2168" s="4" t="str">
        <f>IF(R2168="C",SUMIF(B:B,B2168,Z:Z),"비해당분야")</f>
        <v>비해당분야</v>
      </c>
      <c r="AB2168" s="4" t="str">
        <f>IF(R2168="C",SUM(Y2168,AA2168),"비해당분야")</f>
        <v>비해당분야</v>
      </c>
      <c r="AC2168" s="4">
        <f>IF(R2168="C",AB2168,X2168)</f>
        <v>10</v>
      </c>
      <c r="AD2168" s="4">
        <f>VLOOKUP(K2168,'[1]자격증 backdata'!A:D,4,0)</f>
        <v>0</v>
      </c>
      <c r="AE2168" s="4">
        <f>IF(_xlfn.MAXIFS(AD:AD,B:B,B2168)&gt;10,10,_xlfn.MAXIFS(AD:AD,B:B,B2168))</f>
        <v>5</v>
      </c>
      <c r="AG2168" s="5" t="str">
        <f>VLOOKUP(K2168,'[1]자격증 backdata'!A:C,3,0)</f>
        <v>K</v>
      </c>
      <c r="AH2168" s="5">
        <f>COUNTIFS($B:$B,$B2168,$AG:$AG,AH$1)</f>
        <v>0</v>
      </c>
      <c r="AI2168" s="5">
        <f>COUNTIFS($B:$B,$B2168,$AG:$AG,AI$1)</f>
        <v>0</v>
      </c>
      <c r="AJ2168" s="5">
        <f>COUNTIFS($B:$B,$B2168,$AG:$AG,AJ$1)</f>
        <v>0</v>
      </c>
      <c r="AK2168" s="5">
        <f>COUNTIFS($B:$B,$B2168,$AG:$AG,AK$1)</f>
        <v>0</v>
      </c>
      <c r="AL2168" s="5">
        <f>COUNTIFS($B:$B,$B2168,$AG:$AG,AL$1)</f>
        <v>0</v>
      </c>
      <c r="AM2168" s="5">
        <f>COUNTIFS($B:$B,$B2168,$AG:$AG,AM$1)</f>
        <v>0</v>
      </c>
      <c r="AN2168" s="5">
        <f>COUNTIFS($B:$B,$B2168,$AG:$AG,AN$1)</f>
        <v>0</v>
      </c>
      <c r="AO2168" s="5">
        <f>COUNTIFS($B:$B,$B2168,$AG:$AG,AO$1)</f>
        <v>0</v>
      </c>
      <c r="AP2168" s="5">
        <f>COUNTIFS($B:$B,$B2168,$AG:$AG,AP$1)</f>
        <v>0</v>
      </c>
      <c r="AQ2168" s="5">
        <f>COUNTIFS($B:$B,$B2168,$AG:$AG,AQ$1)</f>
        <v>0</v>
      </c>
      <c r="AR2168" s="5">
        <f>COUNTIFS($B:$B,$B2168,$AG:$AG,AR$1)</f>
        <v>1</v>
      </c>
      <c r="AS2168" s="5">
        <f>COUNTIFS($B:$B,$B2168,$AG:$AG,AS$1)</f>
        <v>0</v>
      </c>
      <c r="AT2168" s="5">
        <f>COUNTIFS($B:$B,$B2168,$AG:$AG,AT$1)</f>
        <v>0</v>
      </c>
      <c r="AU2168" s="5">
        <f>COUNTIFS($B:$B,$B2168,$AG:$AG,AU$1)</f>
        <v>0</v>
      </c>
    </row>
    <row r="2169" spans="1:47" ht="15" customHeight="1" x14ac:dyDescent="0.35">
      <c r="A2169" s="6">
        <f>IF(B2168=B2169,A2168,A2168+1)</f>
        <v>765</v>
      </c>
      <c r="B2169" s="6" t="s">
        <v>2234</v>
      </c>
      <c r="C2169" s="6" t="s">
        <v>2233</v>
      </c>
      <c r="D2169" s="6" t="s">
        <v>1789</v>
      </c>
      <c r="E2169" s="6" t="s">
        <v>1788</v>
      </c>
      <c r="F2169" s="4" t="s">
        <v>7</v>
      </c>
      <c r="G2169" s="4" t="s">
        <v>8</v>
      </c>
      <c r="H2169" s="4" t="s">
        <v>7</v>
      </c>
      <c r="I2169" s="4">
        <v>2</v>
      </c>
      <c r="J2169" s="4" t="s">
        <v>28</v>
      </c>
      <c r="K2169" s="4" t="s">
        <v>1793</v>
      </c>
      <c r="L2169" s="4" t="s">
        <v>26</v>
      </c>
      <c r="M2169" s="4" t="s">
        <v>2235</v>
      </c>
      <c r="N2169" s="4" t="s">
        <v>41</v>
      </c>
      <c r="P2169" s="4" t="s">
        <v>1</v>
      </c>
      <c r="Q2169" s="4" t="s">
        <v>1475</v>
      </c>
      <c r="R2169" s="4" t="s">
        <v>1474</v>
      </c>
      <c r="S2169" s="5">
        <f>IF(P2169="심사불필요","-",VLOOKUP(K2169,'[1]자격증 backdata'!A:G,7,0))</f>
        <v>0</v>
      </c>
      <c r="T2169" s="5" t="str">
        <f>IF(S2169="-","-",IF(COUNTIFS(B:B,B2169,S:S,"필수")&gt;0,"자격요건충족","확인필요"))</f>
        <v>자격요건충족</v>
      </c>
      <c r="U2169" s="5"/>
      <c r="W2169" s="5">
        <f>IF(Q2169="4급","심사불필요",VLOOKUP(K2169,'[1]자격증 backdata'!A:B,2,0))</f>
        <v>4</v>
      </c>
      <c r="X2169" s="4">
        <f>IF(R2169="A", MIN(20, SUMIFS(W:W, B:B, B2169, R:R, "A")),IF(R2169="B", MIN(30, SUMIFS(W:W, B:B, B2169, R:R, "B")),"비해당분야"))</f>
        <v>10</v>
      </c>
      <c r="Y2169" s="4" t="str">
        <f>IF(R2169="C",MIN(30,IF(COUNTIFS(B:B,B2169,W:W,"가1")=1,25,IF(COUNTIFS(B:B,B2169,W:W,"가1")&gt;=2,30,0))+IF(COUNTIFS(B:B,B2169,W:W,"나1")&gt;=4,30,IF(COUNTIFS(B:B,B2169,W:W,"나1")=3,26,IF(COUNTIFS(B:B,B2169,W:W,"나1")=2,22,IF(COUNTIFS(B:B,B2169,W:W,"나1")=1,18,0)))))+MIN(30,IF(COUNTIFS(B:B,B2169,W:W,"가2")=1,25,IF(COUNTIFS(B:B,B2169,W:W,"가2")&gt;=2,30,0))+IF(COUNTIFS(B:B,B2169,W:W,"나2")=3,30,IF(COUNTIFS(B:B,B2169,W:W,"나2")=2,25,IF(COUNTIFS(B:B,B2169,W:W,"나2")=1,20,0)))),"비해당분야")</f>
        <v>비해당분야</v>
      </c>
      <c r="Z2169" s="4" t="str">
        <f>IF(R2169="C",VLOOKUP(K2169,'[1]자격증 backdata'!A:F,6,0),"비해당분야")</f>
        <v>비해당분야</v>
      </c>
      <c r="AA2169" s="4" t="str">
        <f>IF(R2169="C",SUMIF(B:B,B2169,Z:Z),"비해당분야")</f>
        <v>비해당분야</v>
      </c>
      <c r="AB2169" s="4" t="str">
        <f>IF(R2169="C",SUM(Y2169,AA2169),"비해당분야")</f>
        <v>비해당분야</v>
      </c>
      <c r="AC2169" s="4">
        <f>IF(R2169="C",AB2169,X2169)</f>
        <v>10</v>
      </c>
      <c r="AD2169" s="4">
        <f>VLOOKUP(K2169,'[1]자격증 backdata'!A:D,4,0)</f>
        <v>0</v>
      </c>
      <c r="AE2169" s="4">
        <f>IF(_xlfn.MAXIFS(AD:AD,B:B,B2169)&gt;10,10,_xlfn.MAXIFS(AD:AD,B:B,B2169))</f>
        <v>5</v>
      </c>
      <c r="AG2169" s="5">
        <f>VLOOKUP(K2169,'[1]자격증 backdata'!A:C,3,0)</f>
        <v>0</v>
      </c>
      <c r="AH2169" s="5">
        <f>COUNTIFS($B:$B,$B2169,$AG:$AG,AH$1)</f>
        <v>0</v>
      </c>
      <c r="AI2169" s="5">
        <f>COUNTIFS($B:$B,$B2169,$AG:$AG,AI$1)</f>
        <v>0</v>
      </c>
      <c r="AJ2169" s="5">
        <f>COUNTIFS($B:$B,$B2169,$AG:$AG,AJ$1)</f>
        <v>0</v>
      </c>
      <c r="AK2169" s="5">
        <f>COUNTIFS($B:$B,$B2169,$AG:$AG,AK$1)</f>
        <v>0</v>
      </c>
      <c r="AL2169" s="5">
        <f>COUNTIFS($B:$B,$B2169,$AG:$AG,AL$1)</f>
        <v>0</v>
      </c>
      <c r="AM2169" s="5">
        <f>COUNTIFS($B:$B,$B2169,$AG:$AG,AM$1)</f>
        <v>0</v>
      </c>
      <c r="AN2169" s="5">
        <f>COUNTIFS($B:$B,$B2169,$AG:$AG,AN$1)</f>
        <v>0</v>
      </c>
      <c r="AO2169" s="5">
        <f>COUNTIFS($B:$B,$B2169,$AG:$AG,AO$1)</f>
        <v>0</v>
      </c>
      <c r="AP2169" s="5">
        <f>COUNTIFS($B:$B,$B2169,$AG:$AG,AP$1)</f>
        <v>0</v>
      </c>
      <c r="AQ2169" s="5">
        <f>COUNTIFS($B:$B,$B2169,$AG:$AG,AQ$1)</f>
        <v>0</v>
      </c>
      <c r="AR2169" s="5">
        <f>COUNTIFS($B:$B,$B2169,$AG:$AG,AR$1)</f>
        <v>1</v>
      </c>
      <c r="AS2169" s="5">
        <f>COUNTIFS($B:$B,$B2169,$AG:$AG,AS$1)</f>
        <v>0</v>
      </c>
      <c r="AT2169" s="5">
        <f>COUNTIFS($B:$B,$B2169,$AG:$AG,AT$1)</f>
        <v>0</v>
      </c>
      <c r="AU2169" s="5">
        <f>COUNTIFS($B:$B,$B2169,$AG:$AG,AU$1)</f>
        <v>0</v>
      </c>
    </row>
    <row r="2170" spans="1:47" ht="15" customHeight="1" x14ac:dyDescent="0.35">
      <c r="A2170" s="6">
        <f>IF(B2169=B2170,A2169,A2169+1)</f>
        <v>765</v>
      </c>
      <c r="B2170" s="6" t="s">
        <v>2234</v>
      </c>
      <c r="C2170" s="6" t="s">
        <v>2233</v>
      </c>
      <c r="D2170" s="6" t="s">
        <v>1789</v>
      </c>
      <c r="E2170" s="6" t="s">
        <v>1788</v>
      </c>
      <c r="F2170" s="4" t="s">
        <v>7</v>
      </c>
      <c r="G2170" s="4" t="s">
        <v>8</v>
      </c>
      <c r="H2170" s="4" t="s">
        <v>7</v>
      </c>
      <c r="I2170" s="4">
        <v>3</v>
      </c>
      <c r="J2170" s="4" t="s">
        <v>69</v>
      </c>
      <c r="K2170" s="4" t="s">
        <v>1799</v>
      </c>
      <c r="L2170" s="4" t="s">
        <v>36</v>
      </c>
      <c r="M2170" s="4" t="s">
        <v>2232</v>
      </c>
      <c r="N2170" s="4" t="s">
        <v>1283</v>
      </c>
      <c r="P2170" s="4" t="s">
        <v>1</v>
      </c>
      <c r="Q2170" s="4" t="s">
        <v>1475</v>
      </c>
      <c r="R2170" s="4" t="s">
        <v>1474</v>
      </c>
      <c r="S2170" s="5">
        <f>IF(P2170="심사불필요","-",VLOOKUP(K2170,'[1]자격증 backdata'!A:G,7,0))</f>
        <v>0</v>
      </c>
      <c r="T2170" s="5" t="str">
        <f>IF(S2170="-","-",IF(COUNTIFS(B:B,B2170,S:S,"필수")&gt;0,"자격요건충족","확인필요"))</f>
        <v>자격요건충족</v>
      </c>
      <c r="U2170" s="5"/>
      <c r="W2170" s="5">
        <f>IF(Q2170="4급","심사불필요",VLOOKUP(K2170,'[1]자격증 backdata'!A:B,2,0))</f>
        <v>0</v>
      </c>
      <c r="X2170" s="4">
        <f>IF(R2170="A", MIN(20, SUMIFS(W:W, B:B, B2170, R:R, "A")),IF(R2170="B", MIN(30, SUMIFS(W:W, B:B, B2170, R:R, "B")),"비해당분야"))</f>
        <v>10</v>
      </c>
      <c r="Y2170" s="4" t="str">
        <f>IF(R2170="C",MIN(30,IF(COUNTIFS(B:B,B2170,W:W,"가1")=1,25,IF(COUNTIFS(B:B,B2170,W:W,"가1")&gt;=2,30,0))+IF(COUNTIFS(B:B,B2170,W:W,"나1")&gt;=4,30,IF(COUNTIFS(B:B,B2170,W:W,"나1")=3,26,IF(COUNTIFS(B:B,B2170,W:W,"나1")=2,22,IF(COUNTIFS(B:B,B2170,W:W,"나1")=1,18,0)))))+MIN(30,IF(COUNTIFS(B:B,B2170,W:W,"가2")=1,25,IF(COUNTIFS(B:B,B2170,W:W,"가2")&gt;=2,30,0))+IF(COUNTIFS(B:B,B2170,W:W,"나2")=3,30,IF(COUNTIFS(B:B,B2170,W:W,"나2")=2,25,IF(COUNTIFS(B:B,B2170,W:W,"나2")=1,20,0)))),"비해당분야")</f>
        <v>비해당분야</v>
      </c>
      <c r="Z2170" s="4" t="str">
        <f>IF(R2170="C",VLOOKUP(K2170,'[1]자격증 backdata'!A:F,6,0),"비해당분야")</f>
        <v>비해당분야</v>
      </c>
      <c r="AA2170" s="4" t="str">
        <f>IF(R2170="C",SUMIF(B:B,B2170,Z:Z),"비해당분야")</f>
        <v>비해당분야</v>
      </c>
      <c r="AB2170" s="4" t="str">
        <f>IF(R2170="C",SUM(Y2170,AA2170),"비해당분야")</f>
        <v>비해당분야</v>
      </c>
      <c r="AC2170" s="4">
        <f>IF(R2170="C",AB2170,X2170)</f>
        <v>10</v>
      </c>
      <c r="AD2170" s="4">
        <f>VLOOKUP(K2170,'[1]자격증 backdata'!A:D,4,0)</f>
        <v>5</v>
      </c>
      <c r="AE2170" s="4">
        <f>IF(_xlfn.MAXIFS(AD:AD,B:B,B2170)&gt;10,10,_xlfn.MAXIFS(AD:AD,B:B,B2170))</f>
        <v>5</v>
      </c>
      <c r="AG2170" s="5">
        <f>VLOOKUP(K2170,'[1]자격증 backdata'!A:C,3,0)</f>
        <v>0</v>
      </c>
      <c r="AH2170" s="5">
        <f>COUNTIFS($B:$B,$B2170,$AG:$AG,AH$1)</f>
        <v>0</v>
      </c>
      <c r="AI2170" s="5">
        <f>COUNTIFS($B:$B,$B2170,$AG:$AG,AI$1)</f>
        <v>0</v>
      </c>
      <c r="AJ2170" s="5">
        <f>COUNTIFS($B:$B,$B2170,$AG:$AG,AJ$1)</f>
        <v>0</v>
      </c>
      <c r="AK2170" s="5">
        <f>COUNTIFS($B:$B,$B2170,$AG:$AG,AK$1)</f>
        <v>0</v>
      </c>
      <c r="AL2170" s="5">
        <f>COUNTIFS($B:$B,$B2170,$AG:$AG,AL$1)</f>
        <v>0</v>
      </c>
      <c r="AM2170" s="5">
        <f>COUNTIFS($B:$B,$B2170,$AG:$AG,AM$1)</f>
        <v>0</v>
      </c>
      <c r="AN2170" s="5">
        <f>COUNTIFS($B:$B,$B2170,$AG:$AG,AN$1)</f>
        <v>0</v>
      </c>
      <c r="AO2170" s="5">
        <f>COUNTIFS($B:$B,$B2170,$AG:$AG,AO$1)</f>
        <v>0</v>
      </c>
      <c r="AP2170" s="5">
        <f>COUNTIFS($B:$B,$B2170,$AG:$AG,AP$1)</f>
        <v>0</v>
      </c>
      <c r="AQ2170" s="5">
        <f>COUNTIFS($B:$B,$B2170,$AG:$AG,AQ$1)</f>
        <v>0</v>
      </c>
      <c r="AR2170" s="5">
        <f>COUNTIFS($B:$B,$B2170,$AG:$AG,AR$1)</f>
        <v>1</v>
      </c>
      <c r="AS2170" s="5">
        <f>COUNTIFS($B:$B,$B2170,$AG:$AG,AS$1)</f>
        <v>0</v>
      </c>
      <c r="AT2170" s="5">
        <f>COUNTIFS($B:$B,$B2170,$AG:$AG,AT$1)</f>
        <v>0</v>
      </c>
      <c r="AU2170" s="5">
        <f>COUNTIFS($B:$B,$B2170,$AG:$AG,AU$1)</f>
        <v>0</v>
      </c>
    </row>
    <row r="2171" spans="1:47" ht="15" customHeight="1" x14ac:dyDescent="0.35">
      <c r="A2171" s="3">
        <f>IF(B2170=B2171,A2170,A2170+1)</f>
        <v>766</v>
      </c>
      <c r="B2171" s="3" t="s">
        <v>2229</v>
      </c>
      <c r="C2171" s="3" t="s">
        <v>2228</v>
      </c>
      <c r="D2171" s="3" t="s">
        <v>1789</v>
      </c>
      <c r="E2171" s="3" t="s">
        <v>1788</v>
      </c>
      <c r="F2171" s="4" t="s">
        <v>8</v>
      </c>
      <c r="G2171" s="4" t="s">
        <v>8</v>
      </c>
      <c r="H2171" s="4" t="s">
        <v>7</v>
      </c>
      <c r="I2171" s="3">
        <v>1</v>
      </c>
      <c r="J2171" s="3" t="s">
        <v>6</v>
      </c>
      <c r="K2171" s="3" t="s">
        <v>1787</v>
      </c>
      <c r="L2171" s="3" t="s">
        <v>4</v>
      </c>
      <c r="M2171" s="3" t="s">
        <v>2231</v>
      </c>
      <c r="N2171" s="3" t="s">
        <v>207</v>
      </c>
      <c r="P2171" s="3" t="s">
        <v>1</v>
      </c>
      <c r="Q2171" s="3" t="s">
        <v>1475</v>
      </c>
      <c r="R2171" s="3" t="s">
        <v>1474</v>
      </c>
      <c r="S2171" s="2" t="str">
        <f>IF(P2171="심사불필요","-",VLOOKUP(K2171,'[1]자격증 backdata'!A:G,7,0))</f>
        <v>필수</v>
      </c>
      <c r="T2171" s="2" t="str">
        <f>IF(S2171="-","-",IF(COUNTIFS(B:B,B2171,S:S,"필수")&gt;0,"자격요건충족","확인필요"))</f>
        <v>자격요건충족</v>
      </c>
      <c r="U2171" s="2"/>
      <c r="W2171" s="2">
        <f>IF(Q2171="4급","심사불필요",VLOOKUP(K2171,'[1]자격증 backdata'!A:B,2,0))</f>
        <v>6</v>
      </c>
      <c r="X2171" s="3">
        <f>IF(R2171="A", MIN(20, SUMIFS(W:W, B:B, B2171, R:R, "A")),IF(R2171="B", MIN(30, SUMIFS(W:W, B:B, B2171, R:R, "B")),"비해당분야"))</f>
        <v>12</v>
      </c>
      <c r="Y2171" s="3" t="str">
        <f>IF(R2171="C",MIN(30,IF(COUNTIFS(B:B,B2171,W:W,"가1")=1,25,IF(COUNTIFS(B:B,B2171,W:W,"가1")&gt;=2,30,0))+IF(COUNTIFS(B:B,B2171,W:W,"나1")&gt;=4,30,IF(COUNTIFS(B:B,B2171,W:W,"나1")=3,26,IF(COUNTIFS(B:B,B2171,W:W,"나1")=2,22,IF(COUNTIFS(B:B,B2171,W:W,"나1")=1,18,0)))))+MIN(30,IF(COUNTIFS(B:B,B2171,W:W,"가2")=1,25,IF(COUNTIFS(B:B,B2171,W:W,"가2")&gt;=2,30,0))+IF(COUNTIFS(B:B,B2171,W:W,"나2")=3,30,IF(COUNTIFS(B:B,B2171,W:W,"나2")=2,25,IF(COUNTIFS(B:B,B2171,W:W,"나2")=1,20,0)))),"비해당분야")</f>
        <v>비해당분야</v>
      </c>
      <c r="Z2171" s="3" t="str">
        <f>IF(R2171="C",VLOOKUP(K2171,'[1]자격증 backdata'!A:F,6,0),"비해당분야")</f>
        <v>비해당분야</v>
      </c>
      <c r="AA2171" s="3" t="str">
        <f>IF(R2171="C",SUMIF(B:B,B2171,Z:Z),"비해당분야")</f>
        <v>비해당분야</v>
      </c>
      <c r="AB2171" s="3" t="str">
        <f>IF(R2171="C",SUM(Y2171,AA2171),"비해당분야")</f>
        <v>비해당분야</v>
      </c>
      <c r="AC2171" s="3">
        <f>IF(R2171="C",AB2171,X2171)</f>
        <v>12</v>
      </c>
      <c r="AD2171" s="3">
        <f>VLOOKUP(K2171,'[1]자격증 backdata'!A:D,4,0)</f>
        <v>0</v>
      </c>
      <c r="AE2171" s="3">
        <f>IF(_xlfn.MAXIFS(AD:AD,B:B,B2171)&gt;10,10,_xlfn.MAXIFS(AD:AD,B:B,B2171))</f>
        <v>5</v>
      </c>
      <c r="AG2171" s="2" t="str">
        <f>VLOOKUP(K2171,'[1]자격증 backdata'!A:C,3,0)</f>
        <v>K</v>
      </c>
      <c r="AH2171" s="2">
        <f>COUNTIFS($B:$B,$B2171,$AG:$AG,AH$1)</f>
        <v>0</v>
      </c>
      <c r="AI2171" s="2">
        <f>COUNTIFS($B:$B,$B2171,$AG:$AG,AI$1)</f>
        <v>0</v>
      </c>
      <c r="AJ2171" s="2">
        <f>COUNTIFS($B:$B,$B2171,$AG:$AG,AJ$1)</f>
        <v>0</v>
      </c>
      <c r="AK2171" s="2">
        <f>COUNTIFS($B:$B,$B2171,$AG:$AG,AK$1)</f>
        <v>0</v>
      </c>
      <c r="AL2171" s="2">
        <f>COUNTIFS($B:$B,$B2171,$AG:$AG,AL$1)</f>
        <v>0</v>
      </c>
      <c r="AM2171" s="2">
        <f>COUNTIFS($B:$B,$B2171,$AG:$AG,AM$1)</f>
        <v>0</v>
      </c>
      <c r="AN2171" s="2">
        <f>COUNTIFS($B:$B,$B2171,$AG:$AG,AN$1)</f>
        <v>0</v>
      </c>
      <c r="AO2171" s="2">
        <f>COUNTIFS($B:$B,$B2171,$AG:$AG,AO$1)</f>
        <v>0</v>
      </c>
      <c r="AP2171" s="2">
        <f>COUNTIFS($B:$B,$B2171,$AG:$AG,AP$1)</f>
        <v>0</v>
      </c>
      <c r="AQ2171" s="2">
        <f>COUNTIFS($B:$B,$B2171,$AG:$AG,AQ$1)</f>
        <v>0</v>
      </c>
      <c r="AR2171" s="2">
        <f>COUNTIFS($B:$B,$B2171,$AG:$AG,AR$1)</f>
        <v>1</v>
      </c>
      <c r="AS2171" s="2">
        <f>COUNTIFS($B:$B,$B2171,$AG:$AG,AS$1)</f>
        <v>0</v>
      </c>
      <c r="AT2171" s="2">
        <f>COUNTIFS($B:$B,$B2171,$AG:$AG,AT$1)</f>
        <v>1</v>
      </c>
      <c r="AU2171" s="2">
        <f>COUNTIFS($B:$B,$B2171,$AG:$AG,AU$1)</f>
        <v>0</v>
      </c>
    </row>
    <row r="2172" spans="1:47" ht="15" customHeight="1" x14ac:dyDescent="0.35">
      <c r="A2172" s="7">
        <f>IF(B2171=B2172,A2171,A2171+1)</f>
        <v>766</v>
      </c>
      <c r="B2172" s="7" t="s">
        <v>2229</v>
      </c>
      <c r="C2172" s="7" t="s">
        <v>2228</v>
      </c>
      <c r="D2172" s="7" t="s">
        <v>1789</v>
      </c>
      <c r="E2172" s="7" t="s">
        <v>1788</v>
      </c>
      <c r="F2172" s="4" t="s">
        <v>7</v>
      </c>
      <c r="G2172" s="4" t="s">
        <v>8</v>
      </c>
      <c r="H2172" s="4" t="s">
        <v>7</v>
      </c>
      <c r="I2172" s="3">
        <v>2</v>
      </c>
      <c r="J2172" s="3" t="s">
        <v>106</v>
      </c>
      <c r="K2172" s="3" t="s">
        <v>1812</v>
      </c>
      <c r="L2172" s="3" t="s">
        <v>55</v>
      </c>
      <c r="M2172" s="3" t="s">
        <v>2230</v>
      </c>
      <c r="N2172" s="3" t="s">
        <v>1214</v>
      </c>
      <c r="P2172" s="3" t="s">
        <v>1</v>
      </c>
      <c r="Q2172" s="3" t="s">
        <v>1475</v>
      </c>
      <c r="R2172" s="3" t="s">
        <v>1474</v>
      </c>
      <c r="S2172" s="2">
        <f>IF(P2172="심사불필요","-",VLOOKUP(K2172,'[1]자격증 backdata'!A:G,7,0))</f>
        <v>0</v>
      </c>
      <c r="T2172" s="2" t="str">
        <f>IF(S2172="-","-",IF(COUNTIFS(B:B,B2172,S:S,"필수")&gt;0,"자격요건충족","확인필요"))</f>
        <v>자격요건충족</v>
      </c>
      <c r="U2172" s="2"/>
      <c r="W2172" s="2">
        <f>IF(Q2172="4급","심사불필요",VLOOKUP(K2172,'[1]자격증 backdata'!A:B,2,0))</f>
        <v>6</v>
      </c>
      <c r="X2172" s="3">
        <f>IF(R2172="A", MIN(20, SUMIFS(W:W, B:B, B2172, R:R, "A")),IF(R2172="B", MIN(30, SUMIFS(W:W, B:B, B2172, R:R, "B")),"비해당분야"))</f>
        <v>12</v>
      </c>
      <c r="Y2172" s="3" t="str">
        <f>IF(R2172="C",MIN(30,IF(COUNTIFS(B:B,B2172,W:W,"가1")=1,25,IF(COUNTIFS(B:B,B2172,W:W,"가1")&gt;=2,30,0))+IF(COUNTIFS(B:B,B2172,W:W,"나1")&gt;=4,30,IF(COUNTIFS(B:B,B2172,W:W,"나1")=3,26,IF(COUNTIFS(B:B,B2172,W:W,"나1")=2,22,IF(COUNTIFS(B:B,B2172,W:W,"나1")=1,18,0)))))+MIN(30,IF(COUNTIFS(B:B,B2172,W:W,"가2")=1,25,IF(COUNTIFS(B:B,B2172,W:W,"가2")&gt;=2,30,0))+IF(COUNTIFS(B:B,B2172,W:W,"나2")=3,30,IF(COUNTIFS(B:B,B2172,W:W,"나2")=2,25,IF(COUNTIFS(B:B,B2172,W:W,"나2")=1,20,0)))),"비해당분야")</f>
        <v>비해당분야</v>
      </c>
      <c r="Z2172" s="3" t="str">
        <f>IF(R2172="C",VLOOKUP(K2172,'[1]자격증 backdata'!A:F,6,0),"비해당분야")</f>
        <v>비해당분야</v>
      </c>
      <c r="AA2172" s="3" t="str">
        <f>IF(R2172="C",SUMIF(B:B,B2172,Z:Z),"비해당분야")</f>
        <v>비해당분야</v>
      </c>
      <c r="AB2172" s="3" t="str">
        <f>IF(R2172="C",SUM(Y2172,AA2172),"비해당분야")</f>
        <v>비해당분야</v>
      </c>
      <c r="AC2172" s="3">
        <f>IF(R2172="C",AB2172,X2172)</f>
        <v>12</v>
      </c>
      <c r="AD2172" s="3">
        <f>VLOOKUP(K2172,'[1]자격증 backdata'!A:D,4,0)</f>
        <v>0</v>
      </c>
      <c r="AE2172" s="3">
        <f>IF(_xlfn.MAXIFS(AD:AD,B:B,B2172)&gt;10,10,_xlfn.MAXIFS(AD:AD,B:B,B2172))</f>
        <v>5</v>
      </c>
      <c r="AG2172" s="2" t="str">
        <f>VLOOKUP(K2172,'[1]자격증 backdata'!A:C,3,0)</f>
        <v>M</v>
      </c>
      <c r="AH2172" s="2">
        <f>COUNTIFS($B:$B,$B2172,$AG:$AG,AH$1)</f>
        <v>0</v>
      </c>
      <c r="AI2172" s="2">
        <f>COUNTIFS($B:$B,$B2172,$AG:$AG,AI$1)</f>
        <v>0</v>
      </c>
      <c r="AJ2172" s="2">
        <f>COUNTIFS($B:$B,$B2172,$AG:$AG,AJ$1)</f>
        <v>0</v>
      </c>
      <c r="AK2172" s="2">
        <f>COUNTIFS($B:$B,$B2172,$AG:$AG,AK$1)</f>
        <v>0</v>
      </c>
      <c r="AL2172" s="2">
        <f>COUNTIFS($B:$B,$B2172,$AG:$AG,AL$1)</f>
        <v>0</v>
      </c>
      <c r="AM2172" s="2">
        <f>COUNTIFS($B:$B,$B2172,$AG:$AG,AM$1)</f>
        <v>0</v>
      </c>
      <c r="AN2172" s="2">
        <f>COUNTIFS($B:$B,$B2172,$AG:$AG,AN$1)</f>
        <v>0</v>
      </c>
      <c r="AO2172" s="2">
        <f>COUNTIFS($B:$B,$B2172,$AG:$AG,AO$1)</f>
        <v>0</v>
      </c>
      <c r="AP2172" s="2">
        <f>COUNTIFS($B:$B,$B2172,$AG:$AG,AP$1)</f>
        <v>0</v>
      </c>
      <c r="AQ2172" s="2">
        <f>COUNTIFS($B:$B,$B2172,$AG:$AG,AQ$1)</f>
        <v>0</v>
      </c>
      <c r="AR2172" s="2">
        <f>COUNTIFS($B:$B,$B2172,$AG:$AG,AR$1)</f>
        <v>1</v>
      </c>
      <c r="AS2172" s="2">
        <f>COUNTIFS($B:$B,$B2172,$AG:$AG,AS$1)</f>
        <v>0</v>
      </c>
      <c r="AT2172" s="2">
        <f>COUNTIFS($B:$B,$B2172,$AG:$AG,AT$1)</f>
        <v>1</v>
      </c>
      <c r="AU2172" s="2">
        <f>COUNTIFS($B:$B,$B2172,$AG:$AG,AU$1)</f>
        <v>0</v>
      </c>
    </row>
    <row r="2173" spans="1:47" ht="15" customHeight="1" x14ac:dyDescent="0.35">
      <c r="A2173" s="7">
        <f>IF(B2172=B2173,A2172,A2172+1)</f>
        <v>766</v>
      </c>
      <c r="B2173" s="7" t="s">
        <v>2229</v>
      </c>
      <c r="C2173" s="7" t="s">
        <v>2228</v>
      </c>
      <c r="D2173" s="7" t="s">
        <v>1789</v>
      </c>
      <c r="E2173" s="7" t="s">
        <v>1788</v>
      </c>
      <c r="F2173" s="4" t="s">
        <v>7</v>
      </c>
      <c r="G2173" s="4" t="s">
        <v>8</v>
      </c>
      <c r="H2173" s="4" t="s">
        <v>7</v>
      </c>
      <c r="I2173" s="3">
        <v>3</v>
      </c>
      <c r="J2173" s="3" t="s">
        <v>69</v>
      </c>
      <c r="K2173" s="3" t="s">
        <v>1799</v>
      </c>
      <c r="L2173" s="3" t="s">
        <v>36</v>
      </c>
      <c r="M2173" s="3" t="s">
        <v>2227</v>
      </c>
      <c r="N2173" s="3" t="s">
        <v>1619</v>
      </c>
      <c r="P2173" s="3" t="s">
        <v>1</v>
      </c>
      <c r="Q2173" s="3" t="s">
        <v>1475</v>
      </c>
      <c r="R2173" s="3" t="s">
        <v>1474</v>
      </c>
      <c r="S2173" s="2">
        <f>IF(P2173="심사불필요","-",VLOOKUP(K2173,'[1]자격증 backdata'!A:G,7,0))</f>
        <v>0</v>
      </c>
      <c r="T2173" s="2" t="str">
        <f>IF(S2173="-","-",IF(COUNTIFS(B:B,B2173,S:S,"필수")&gt;0,"자격요건충족","확인필요"))</f>
        <v>자격요건충족</v>
      </c>
      <c r="U2173" s="2"/>
      <c r="W2173" s="2">
        <f>IF(Q2173="4급","심사불필요",VLOOKUP(K2173,'[1]자격증 backdata'!A:B,2,0))</f>
        <v>0</v>
      </c>
      <c r="X2173" s="3">
        <f>IF(R2173="A", MIN(20, SUMIFS(W:W, B:B, B2173, R:R, "A")),IF(R2173="B", MIN(30, SUMIFS(W:W, B:B, B2173, R:R, "B")),"비해당분야"))</f>
        <v>12</v>
      </c>
      <c r="Y2173" s="3" t="str">
        <f>IF(R2173="C",MIN(30,IF(COUNTIFS(B:B,B2173,W:W,"가1")=1,25,IF(COUNTIFS(B:B,B2173,W:W,"가1")&gt;=2,30,0))+IF(COUNTIFS(B:B,B2173,W:W,"나1")&gt;=4,30,IF(COUNTIFS(B:B,B2173,W:W,"나1")=3,26,IF(COUNTIFS(B:B,B2173,W:W,"나1")=2,22,IF(COUNTIFS(B:B,B2173,W:W,"나1")=1,18,0)))))+MIN(30,IF(COUNTIFS(B:B,B2173,W:W,"가2")=1,25,IF(COUNTIFS(B:B,B2173,W:W,"가2")&gt;=2,30,0))+IF(COUNTIFS(B:B,B2173,W:W,"나2")=3,30,IF(COUNTIFS(B:B,B2173,W:W,"나2")=2,25,IF(COUNTIFS(B:B,B2173,W:W,"나2")=1,20,0)))),"비해당분야")</f>
        <v>비해당분야</v>
      </c>
      <c r="Z2173" s="3" t="str">
        <f>IF(R2173="C",VLOOKUP(K2173,'[1]자격증 backdata'!A:F,6,0),"비해당분야")</f>
        <v>비해당분야</v>
      </c>
      <c r="AA2173" s="3" t="str">
        <f>IF(R2173="C",SUMIF(B:B,B2173,Z:Z),"비해당분야")</f>
        <v>비해당분야</v>
      </c>
      <c r="AB2173" s="3" t="str">
        <f>IF(R2173="C",SUM(Y2173,AA2173),"비해당분야")</f>
        <v>비해당분야</v>
      </c>
      <c r="AC2173" s="3">
        <f>IF(R2173="C",AB2173,X2173)</f>
        <v>12</v>
      </c>
      <c r="AD2173" s="3">
        <f>VLOOKUP(K2173,'[1]자격증 backdata'!A:D,4,0)</f>
        <v>5</v>
      </c>
      <c r="AE2173" s="3">
        <f>IF(_xlfn.MAXIFS(AD:AD,B:B,B2173)&gt;10,10,_xlfn.MAXIFS(AD:AD,B:B,B2173))</f>
        <v>5</v>
      </c>
      <c r="AG2173" s="2">
        <f>VLOOKUP(K2173,'[1]자격증 backdata'!A:C,3,0)</f>
        <v>0</v>
      </c>
      <c r="AH2173" s="2">
        <f>COUNTIFS($B:$B,$B2173,$AG:$AG,AH$1)</f>
        <v>0</v>
      </c>
      <c r="AI2173" s="2">
        <f>COUNTIFS($B:$B,$B2173,$AG:$AG,AI$1)</f>
        <v>0</v>
      </c>
      <c r="AJ2173" s="2">
        <f>COUNTIFS($B:$B,$B2173,$AG:$AG,AJ$1)</f>
        <v>0</v>
      </c>
      <c r="AK2173" s="2">
        <f>COUNTIFS($B:$B,$B2173,$AG:$AG,AK$1)</f>
        <v>0</v>
      </c>
      <c r="AL2173" s="2">
        <f>COUNTIFS($B:$B,$B2173,$AG:$AG,AL$1)</f>
        <v>0</v>
      </c>
      <c r="AM2173" s="2">
        <f>COUNTIFS($B:$B,$B2173,$AG:$AG,AM$1)</f>
        <v>0</v>
      </c>
      <c r="AN2173" s="2">
        <f>COUNTIFS($B:$B,$B2173,$AG:$AG,AN$1)</f>
        <v>0</v>
      </c>
      <c r="AO2173" s="2">
        <f>COUNTIFS($B:$B,$B2173,$AG:$AG,AO$1)</f>
        <v>0</v>
      </c>
      <c r="AP2173" s="2">
        <f>COUNTIFS($B:$B,$B2173,$AG:$AG,AP$1)</f>
        <v>0</v>
      </c>
      <c r="AQ2173" s="2">
        <f>COUNTIFS($B:$B,$B2173,$AG:$AG,AQ$1)</f>
        <v>0</v>
      </c>
      <c r="AR2173" s="2">
        <f>COUNTIFS($B:$B,$B2173,$AG:$AG,AR$1)</f>
        <v>1</v>
      </c>
      <c r="AS2173" s="2">
        <f>COUNTIFS($B:$B,$B2173,$AG:$AG,AS$1)</f>
        <v>0</v>
      </c>
      <c r="AT2173" s="2">
        <f>COUNTIFS($B:$B,$B2173,$AG:$AG,AT$1)</f>
        <v>1</v>
      </c>
      <c r="AU2173" s="2">
        <f>COUNTIFS($B:$B,$B2173,$AG:$AG,AU$1)</f>
        <v>0</v>
      </c>
    </row>
    <row r="2174" spans="1:47" ht="15" customHeight="1" x14ac:dyDescent="0.35">
      <c r="A2174" s="4">
        <f>IF(B2173=B2174,A2173,A2173+1)</f>
        <v>767</v>
      </c>
      <c r="B2174" s="4" t="s">
        <v>2224</v>
      </c>
      <c r="C2174" s="4" t="s">
        <v>2223</v>
      </c>
      <c r="D2174" s="4" t="s">
        <v>1789</v>
      </c>
      <c r="E2174" s="4" t="s">
        <v>1788</v>
      </c>
      <c r="F2174" s="4" t="s">
        <v>8</v>
      </c>
      <c r="G2174" s="4" t="s">
        <v>8</v>
      </c>
      <c r="H2174" s="4" t="s">
        <v>7</v>
      </c>
      <c r="I2174" s="4">
        <v>1</v>
      </c>
      <c r="J2174" s="4" t="s">
        <v>6</v>
      </c>
      <c r="K2174" s="4" t="s">
        <v>1787</v>
      </c>
      <c r="L2174" s="4" t="s">
        <v>4</v>
      </c>
      <c r="M2174" s="4" t="s">
        <v>2226</v>
      </c>
      <c r="N2174" s="4" t="s">
        <v>1305</v>
      </c>
      <c r="P2174" s="4" t="s">
        <v>1</v>
      </c>
      <c r="Q2174" s="4" t="s">
        <v>1475</v>
      </c>
      <c r="R2174" s="4" t="s">
        <v>1474</v>
      </c>
      <c r="S2174" s="5" t="str">
        <f>IF(P2174="심사불필요","-",VLOOKUP(K2174,'[1]자격증 backdata'!A:G,7,0))</f>
        <v>필수</v>
      </c>
      <c r="T2174" s="5" t="str">
        <f>IF(S2174="-","-",IF(COUNTIFS(B:B,B2174,S:S,"필수")&gt;0,"자격요건충족","확인필요"))</f>
        <v>자격요건충족</v>
      </c>
      <c r="U2174" s="5"/>
      <c r="W2174" s="5">
        <f>IF(Q2174="4급","심사불필요",VLOOKUP(K2174,'[1]자격증 backdata'!A:B,2,0))</f>
        <v>6</v>
      </c>
      <c r="X2174" s="4">
        <f>IF(R2174="A", MIN(20, SUMIFS(W:W, B:B, B2174, R:R, "A")),IF(R2174="B", MIN(30, SUMIFS(W:W, B:B, B2174, R:R, "B")),"비해당분야"))</f>
        <v>10</v>
      </c>
      <c r="Y2174" s="4" t="str">
        <f>IF(R2174="C",MIN(30,IF(COUNTIFS(B:B,B2174,W:W,"가1")=1,25,IF(COUNTIFS(B:B,B2174,W:W,"가1")&gt;=2,30,0))+IF(COUNTIFS(B:B,B2174,W:W,"나1")&gt;=4,30,IF(COUNTIFS(B:B,B2174,W:W,"나1")=3,26,IF(COUNTIFS(B:B,B2174,W:W,"나1")=2,22,IF(COUNTIFS(B:B,B2174,W:W,"나1")=1,18,0)))))+MIN(30,IF(COUNTIFS(B:B,B2174,W:W,"가2")=1,25,IF(COUNTIFS(B:B,B2174,W:W,"가2")&gt;=2,30,0))+IF(COUNTIFS(B:B,B2174,W:W,"나2")=3,30,IF(COUNTIFS(B:B,B2174,W:W,"나2")=2,25,IF(COUNTIFS(B:B,B2174,W:W,"나2")=1,20,0)))),"비해당분야")</f>
        <v>비해당분야</v>
      </c>
      <c r="Z2174" s="4" t="str">
        <f>IF(R2174="C",VLOOKUP(K2174,'[1]자격증 backdata'!A:F,6,0),"비해당분야")</f>
        <v>비해당분야</v>
      </c>
      <c r="AA2174" s="4" t="str">
        <f>IF(R2174="C",SUMIF(B:B,B2174,Z:Z),"비해당분야")</f>
        <v>비해당분야</v>
      </c>
      <c r="AB2174" s="4" t="str">
        <f>IF(R2174="C",SUM(Y2174,AA2174),"비해당분야")</f>
        <v>비해당분야</v>
      </c>
      <c r="AC2174" s="4">
        <f>IF(R2174="C",AB2174,X2174)</f>
        <v>10</v>
      </c>
      <c r="AD2174" s="4">
        <f>VLOOKUP(K2174,'[1]자격증 backdata'!A:D,4,0)</f>
        <v>0</v>
      </c>
      <c r="AE2174" s="4">
        <f>IF(_xlfn.MAXIFS(AD:AD,B:B,B2174)&gt;10,10,_xlfn.MAXIFS(AD:AD,B:B,B2174))</f>
        <v>5</v>
      </c>
      <c r="AG2174" s="5" t="str">
        <f>VLOOKUP(K2174,'[1]자격증 backdata'!A:C,3,0)</f>
        <v>K</v>
      </c>
      <c r="AH2174" s="5">
        <f>COUNTIFS($B:$B,$B2174,$AG:$AG,AH$1)</f>
        <v>0</v>
      </c>
      <c r="AI2174" s="5">
        <f>COUNTIFS($B:$B,$B2174,$AG:$AG,AI$1)</f>
        <v>0</v>
      </c>
      <c r="AJ2174" s="5">
        <f>COUNTIFS($B:$B,$B2174,$AG:$AG,AJ$1)</f>
        <v>0</v>
      </c>
      <c r="AK2174" s="5">
        <f>COUNTIFS($B:$B,$B2174,$AG:$AG,AK$1)</f>
        <v>0</v>
      </c>
      <c r="AL2174" s="5">
        <f>COUNTIFS($B:$B,$B2174,$AG:$AG,AL$1)</f>
        <v>0</v>
      </c>
      <c r="AM2174" s="5">
        <f>COUNTIFS($B:$B,$B2174,$AG:$AG,AM$1)</f>
        <v>0</v>
      </c>
      <c r="AN2174" s="5">
        <f>COUNTIFS($B:$B,$B2174,$AG:$AG,AN$1)</f>
        <v>0</v>
      </c>
      <c r="AO2174" s="5">
        <f>COUNTIFS($B:$B,$B2174,$AG:$AG,AO$1)</f>
        <v>0</v>
      </c>
      <c r="AP2174" s="5">
        <f>COUNTIFS($B:$B,$B2174,$AG:$AG,AP$1)</f>
        <v>0</v>
      </c>
      <c r="AQ2174" s="5">
        <f>COUNTIFS($B:$B,$B2174,$AG:$AG,AQ$1)</f>
        <v>0</v>
      </c>
      <c r="AR2174" s="5">
        <f>COUNTIFS($B:$B,$B2174,$AG:$AG,AR$1)</f>
        <v>1</v>
      </c>
      <c r="AS2174" s="5">
        <f>COUNTIFS($B:$B,$B2174,$AG:$AG,AS$1)</f>
        <v>0</v>
      </c>
      <c r="AT2174" s="5">
        <f>COUNTIFS($B:$B,$B2174,$AG:$AG,AT$1)</f>
        <v>0</v>
      </c>
      <c r="AU2174" s="5">
        <f>COUNTIFS($B:$B,$B2174,$AG:$AG,AU$1)</f>
        <v>0</v>
      </c>
    </row>
    <row r="2175" spans="1:47" ht="15" customHeight="1" x14ac:dyDescent="0.35">
      <c r="A2175" s="6">
        <f>IF(B2174=B2175,A2174,A2174+1)</f>
        <v>767</v>
      </c>
      <c r="B2175" s="6" t="s">
        <v>2224</v>
      </c>
      <c r="C2175" s="6" t="s">
        <v>2223</v>
      </c>
      <c r="D2175" s="6" t="s">
        <v>1789</v>
      </c>
      <c r="E2175" s="6" t="s">
        <v>1788</v>
      </c>
      <c r="F2175" s="4" t="s">
        <v>7</v>
      </c>
      <c r="G2175" s="4" t="s">
        <v>8</v>
      </c>
      <c r="H2175" s="4" t="s">
        <v>7</v>
      </c>
      <c r="I2175" s="4">
        <v>2</v>
      </c>
      <c r="J2175" s="4" t="s">
        <v>69</v>
      </c>
      <c r="K2175" s="4" t="s">
        <v>1799</v>
      </c>
      <c r="L2175" s="4" t="s">
        <v>36</v>
      </c>
      <c r="M2175" s="4" t="s">
        <v>2225</v>
      </c>
      <c r="N2175" s="4" t="s">
        <v>244</v>
      </c>
      <c r="P2175" s="4" t="s">
        <v>1</v>
      </c>
      <c r="Q2175" s="4" t="s">
        <v>1475</v>
      </c>
      <c r="R2175" s="4" t="s">
        <v>1474</v>
      </c>
      <c r="S2175" s="5">
        <f>IF(P2175="심사불필요","-",VLOOKUP(K2175,'[1]자격증 backdata'!A:G,7,0))</f>
        <v>0</v>
      </c>
      <c r="T2175" s="5" t="str">
        <f>IF(S2175="-","-",IF(COUNTIFS(B:B,B2175,S:S,"필수")&gt;0,"자격요건충족","확인필요"))</f>
        <v>자격요건충족</v>
      </c>
      <c r="U2175" s="5"/>
      <c r="W2175" s="5">
        <f>IF(Q2175="4급","심사불필요",VLOOKUP(K2175,'[1]자격증 backdata'!A:B,2,0))</f>
        <v>0</v>
      </c>
      <c r="X2175" s="4">
        <f>IF(R2175="A", MIN(20, SUMIFS(W:W, B:B, B2175, R:R, "A")),IF(R2175="B", MIN(30, SUMIFS(W:W, B:B, B2175, R:R, "B")),"비해당분야"))</f>
        <v>10</v>
      </c>
      <c r="Y2175" s="4" t="str">
        <f>IF(R2175="C",MIN(30,IF(COUNTIFS(B:B,B2175,W:W,"가1")=1,25,IF(COUNTIFS(B:B,B2175,W:W,"가1")&gt;=2,30,0))+IF(COUNTIFS(B:B,B2175,W:W,"나1")&gt;=4,30,IF(COUNTIFS(B:B,B2175,W:W,"나1")=3,26,IF(COUNTIFS(B:B,B2175,W:W,"나1")=2,22,IF(COUNTIFS(B:B,B2175,W:W,"나1")=1,18,0)))))+MIN(30,IF(COUNTIFS(B:B,B2175,W:W,"가2")=1,25,IF(COUNTIFS(B:B,B2175,W:W,"가2")&gt;=2,30,0))+IF(COUNTIFS(B:B,B2175,W:W,"나2")=3,30,IF(COUNTIFS(B:B,B2175,W:W,"나2")=2,25,IF(COUNTIFS(B:B,B2175,W:W,"나2")=1,20,0)))),"비해당분야")</f>
        <v>비해당분야</v>
      </c>
      <c r="Z2175" s="4" t="str">
        <f>IF(R2175="C",VLOOKUP(K2175,'[1]자격증 backdata'!A:F,6,0),"비해당분야")</f>
        <v>비해당분야</v>
      </c>
      <c r="AA2175" s="4" t="str">
        <f>IF(R2175="C",SUMIF(B:B,B2175,Z:Z),"비해당분야")</f>
        <v>비해당분야</v>
      </c>
      <c r="AB2175" s="4" t="str">
        <f>IF(R2175="C",SUM(Y2175,AA2175),"비해당분야")</f>
        <v>비해당분야</v>
      </c>
      <c r="AC2175" s="4">
        <f>IF(R2175="C",AB2175,X2175)</f>
        <v>10</v>
      </c>
      <c r="AD2175" s="4">
        <f>VLOOKUP(K2175,'[1]자격증 backdata'!A:D,4,0)</f>
        <v>5</v>
      </c>
      <c r="AE2175" s="4">
        <f>IF(_xlfn.MAXIFS(AD:AD,B:B,B2175)&gt;10,10,_xlfn.MAXIFS(AD:AD,B:B,B2175))</f>
        <v>5</v>
      </c>
      <c r="AG2175" s="5">
        <f>VLOOKUP(K2175,'[1]자격증 backdata'!A:C,3,0)</f>
        <v>0</v>
      </c>
      <c r="AH2175" s="5">
        <f>COUNTIFS($B:$B,$B2175,$AG:$AG,AH$1)</f>
        <v>0</v>
      </c>
      <c r="AI2175" s="5">
        <f>COUNTIFS($B:$B,$B2175,$AG:$AG,AI$1)</f>
        <v>0</v>
      </c>
      <c r="AJ2175" s="5">
        <f>COUNTIFS($B:$B,$B2175,$AG:$AG,AJ$1)</f>
        <v>0</v>
      </c>
      <c r="AK2175" s="5">
        <f>COUNTIFS($B:$B,$B2175,$AG:$AG,AK$1)</f>
        <v>0</v>
      </c>
      <c r="AL2175" s="5">
        <f>COUNTIFS($B:$B,$B2175,$AG:$AG,AL$1)</f>
        <v>0</v>
      </c>
      <c r="AM2175" s="5">
        <f>COUNTIFS($B:$B,$B2175,$AG:$AG,AM$1)</f>
        <v>0</v>
      </c>
      <c r="AN2175" s="5">
        <f>COUNTIFS($B:$B,$B2175,$AG:$AG,AN$1)</f>
        <v>0</v>
      </c>
      <c r="AO2175" s="5">
        <f>COUNTIFS($B:$B,$B2175,$AG:$AG,AO$1)</f>
        <v>0</v>
      </c>
      <c r="AP2175" s="5">
        <f>COUNTIFS($B:$B,$B2175,$AG:$AG,AP$1)</f>
        <v>0</v>
      </c>
      <c r="AQ2175" s="5">
        <f>COUNTIFS($B:$B,$B2175,$AG:$AG,AQ$1)</f>
        <v>0</v>
      </c>
      <c r="AR2175" s="5">
        <f>COUNTIFS($B:$B,$B2175,$AG:$AG,AR$1)</f>
        <v>1</v>
      </c>
      <c r="AS2175" s="5">
        <f>COUNTIFS($B:$B,$B2175,$AG:$AG,AS$1)</f>
        <v>0</v>
      </c>
      <c r="AT2175" s="5">
        <f>COUNTIFS($B:$B,$B2175,$AG:$AG,AT$1)</f>
        <v>0</v>
      </c>
      <c r="AU2175" s="5">
        <f>COUNTIFS($B:$B,$B2175,$AG:$AG,AU$1)</f>
        <v>0</v>
      </c>
    </row>
    <row r="2176" spans="1:47" ht="15" customHeight="1" x14ac:dyDescent="0.35">
      <c r="A2176" s="6">
        <f>IF(B2175=B2176,A2175,A2175+1)</f>
        <v>767</v>
      </c>
      <c r="B2176" s="6" t="s">
        <v>2224</v>
      </c>
      <c r="C2176" s="6" t="s">
        <v>2223</v>
      </c>
      <c r="D2176" s="6" t="s">
        <v>1789</v>
      </c>
      <c r="E2176" s="6" t="s">
        <v>1788</v>
      </c>
      <c r="F2176" s="4" t="s">
        <v>7</v>
      </c>
      <c r="G2176" s="4" t="s">
        <v>8</v>
      </c>
      <c r="H2176" s="4" t="s">
        <v>7</v>
      </c>
      <c r="I2176" s="4">
        <v>3</v>
      </c>
      <c r="J2176" s="4" t="s">
        <v>28</v>
      </c>
      <c r="K2176" s="4" t="s">
        <v>1793</v>
      </c>
      <c r="L2176" s="4" t="s">
        <v>26</v>
      </c>
      <c r="M2176" s="4" t="s">
        <v>2222</v>
      </c>
      <c r="N2176" s="4" t="s">
        <v>432</v>
      </c>
      <c r="P2176" s="4" t="s">
        <v>1</v>
      </c>
      <c r="Q2176" s="4" t="s">
        <v>1475</v>
      </c>
      <c r="R2176" s="4" t="s">
        <v>1474</v>
      </c>
      <c r="S2176" s="5">
        <f>IF(P2176="심사불필요","-",VLOOKUP(K2176,'[1]자격증 backdata'!A:G,7,0))</f>
        <v>0</v>
      </c>
      <c r="T2176" s="5" t="str">
        <f>IF(S2176="-","-",IF(COUNTIFS(B:B,B2176,S:S,"필수")&gt;0,"자격요건충족","확인필요"))</f>
        <v>자격요건충족</v>
      </c>
      <c r="U2176" s="5"/>
      <c r="W2176" s="5">
        <f>IF(Q2176="4급","심사불필요",VLOOKUP(K2176,'[1]자격증 backdata'!A:B,2,0))</f>
        <v>4</v>
      </c>
      <c r="X2176" s="4">
        <f>IF(R2176="A", MIN(20, SUMIFS(W:W, B:B, B2176, R:R, "A")),IF(R2176="B", MIN(30, SUMIFS(W:W, B:B, B2176, R:R, "B")),"비해당분야"))</f>
        <v>10</v>
      </c>
      <c r="Y2176" s="4" t="str">
        <f>IF(R2176="C",MIN(30,IF(COUNTIFS(B:B,B2176,W:W,"가1")=1,25,IF(COUNTIFS(B:B,B2176,W:W,"가1")&gt;=2,30,0))+IF(COUNTIFS(B:B,B2176,W:W,"나1")&gt;=4,30,IF(COUNTIFS(B:B,B2176,W:W,"나1")=3,26,IF(COUNTIFS(B:B,B2176,W:W,"나1")=2,22,IF(COUNTIFS(B:B,B2176,W:W,"나1")=1,18,0)))))+MIN(30,IF(COUNTIFS(B:B,B2176,W:W,"가2")=1,25,IF(COUNTIFS(B:B,B2176,W:W,"가2")&gt;=2,30,0))+IF(COUNTIFS(B:B,B2176,W:W,"나2")=3,30,IF(COUNTIFS(B:B,B2176,W:W,"나2")=2,25,IF(COUNTIFS(B:B,B2176,W:W,"나2")=1,20,0)))),"비해당분야")</f>
        <v>비해당분야</v>
      </c>
      <c r="Z2176" s="4" t="str">
        <f>IF(R2176="C",VLOOKUP(K2176,'[1]자격증 backdata'!A:F,6,0),"비해당분야")</f>
        <v>비해당분야</v>
      </c>
      <c r="AA2176" s="4" t="str">
        <f>IF(R2176="C",SUMIF(B:B,B2176,Z:Z),"비해당분야")</f>
        <v>비해당분야</v>
      </c>
      <c r="AB2176" s="4" t="str">
        <f>IF(R2176="C",SUM(Y2176,AA2176),"비해당분야")</f>
        <v>비해당분야</v>
      </c>
      <c r="AC2176" s="4">
        <f>IF(R2176="C",AB2176,X2176)</f>
        <v>10</v>
      </c>
      <c r="AD2176" s="4">
        <f>VLOOKUP(K2176,'[1]자격증 backdata'!A:D,4,0)</f>
        <v>0</v>
      </c>
      <c r="AE2176" s="4">
        <f>IF(_xlfn.MAXIFS(AD:AD,B:B,B2176)&gt;10,10,_xlfn.MAXIFS(AD:AD,B:B,B2176))</f>
        <v>5</v>
      </c>
      <c r="AG2176" s="5">
        <f>VLOOKUP(K2176,'[1]자격증 backdata'!A:C,3,0)</f>
        <v>0</v>
      </c>
      <c r="AH2176" s="5">
        <f>COUNTIFS($B:$B,$B2176,$AG:$AG,AH$1)</f>
        <v>0</v>
      </c>
      <c r="AI2176" s="5">
        <f>COUNTIFS($B:$B,$B2176,$AG:$AG,AI$1)</f>
        <v>0</v>
      </c>
      <c r="AJ2176" s="5">
        <f>COUNTIFS($B:$B,$B2176,$AG:$AG,AJ$1)</f>
        <v>0</v>
      </c>
      <c r="AK2176" s="5">
        <f>COUNTIFS($B:$B,$B2176,$AG:$AG,AK$1)</f>
        <v>0</v>
      </c>
      <c r="AL2176" s="5">
        <f>COUNTIFS($B:$B,$B2176,$AG:$AG,AL$1)</f>
        <v>0</v>
      </c>
      <c r="AM2176" s="5">
        <f>COUNTIFS($B:$B,$B2176,$AG:$AG,AM$1)</f>
        <v>0</v>
      </c>
      <c r="AN2176" s="5">
        <f>COUNTIFS($B:$B,$B2176,$AG:$AG,AN$1)</f>
        <v>0</v>
      </c>
      <c r="AO2176" s="5">
        <f>COUNTIFS($B:$B,$B2176,$AG:$AG,AO$1)</f>
        <v>0</v>
      </c>
      <c r="AP2176" s="5">
        <f>COUNTIFS($B:$B,$B2176,$AG:$AG,AP$1)</f>
        <v>0</v>
      </c>
      <c r="AQ2176" s="5">
        <f>COUNTIFS($B:$B,$B2176,$AG:$AG,AQ$1)</f>
        <v>0</v>
      </c>
      <c r="AR2176" s="5">
        <f>COUNTIFS($B:$B,$B2176,$AG:$AG,AR$1)</f>
        <v>1</v>
      </c>
      <c r="AS2176" s="5">
        <f>COUNTIFS($B:$B,$B2176,$AG:$AG,AS$1)</f>
        <v>0</v>
      </c>
      <c r="AT2176" s="5">
        <f>COUNTIFS($B:$B,$B2176,$AG:$AG,AT$1)</f>
        <v>0</v>
      </c>
      <c r="AU2176" s="5">
        <f>COUNTIFS($B:$B,$B2176,$AG:$AG,AU$1)</f>
        <v>0</v>
      </c>
    </row>
    <row r="2177" spans="1:47" ht="15" customHeight="1" x14ac:dyDescent="0.35">
      <c r="A2177" s="3">
        <f>IF(B2176=B2177,A2176,A2176+1)</f>
        <v>768</v>
      </c>
      <c r="B2177" s="3" t="s">
        <v>2219</v>
      </c>
      <c r="C2177" s="3" t="s">
        <v>2218</v>
      </c>
      <c r="D2177" s="3" t="s">
        <v>1789</v>
      </c>
      <c r="E2177" s="3" t="s">
        <v>1788</v>
      </c>
      <c r="F2177" s="4" t="s">
        <v>8</v>
      </c>
      <c r="G2177" s="4" t="s">
        <v>8</v>
      </c>
      <c r="H2177" s="4" t="s">
        <v>7</v>
      </c>
      <c r="I2177" s="3">
        <v>1</v>
      </c>
      <c r="J2177" s="3" t="s">
        <v>6</v>
      </c>
      <c r="K2177" s="3" t="s">
        <v>1787</v>
      </c>
      <c r="L2177" s="3" t="s">
        <v>4</v>
      </c>
      <c r="M2177" s="3" t="s">
        <v>2221</v>
      </c>
      <c r="N2177" s="3" t="s">
        <v>1305</v>
      </c>
      <c r="P2177" s="3" t="s">
        <v>1</v>
      </c>
      <c r="Q2177" s="3" t="s">
        <v>1475</v>
      </c>
      <c r="R2177" s="3" t="s">
        <v>1474</v>
      </c>
      <c r="S2177" s="2" t="str">
        <f>IF(P2177="심사불필요","-",VLOOKUP(K2177,'[1]자격증 backdata'!A:G,7,0))</f>
        <v>필수</v>
      </c>
      <c r="T2177" s="2" t="str">
        <f>IF(S2177="-","-",IF(COUNTIFS(B:B,B2177,S:S,"필수")&gt;0,"자격요건충족","확인필요"))</f>
        <v>자격요건충족</v>
      </c>
      <c r="U2177" s="2"/>
      <c r="W2177" s="2">
        <f>IF(Q2177="4급","심사불필요",VLOOKUP(K2177,'[1]자격증 backdata'!A:B,2,0))</f>
        <v>6</v>
      </c>
      <c r="X2177" s="3">
        <f>IF(R2177="A", MIN(20, SUMIFS(W:W, B:B, B2177, R:R, "A")),IF(R2177="B", MIN(30, SUMIFS(W:W, B:B, B2177, R:R, "B")),"비해당분야"))</f>
        <v>12</v>
      </c>
      <c r="Y2177" s="3" t="str">
        <f>IF(R2177="C",MIN(30,IF(COUNTIFS(B:B,B2177,W:W,"가1")=1,25,IF(COUNTIFS(B:B,B2177,W:W,"가1")&gt;=2,30,0))+IF(COUNTIFS(B:B,B2177,W:W,"나1")&gt;=4,30,IF(COUNTIFS(B:B,B2177,W:W,"나1")=3,26,IF(COUNTIFS(B:B,B2177,W:W,"나1")=2,22,IF(COUNTIFS(B:B,B2177,W:W,"나1")=1,18,0)))))+MIN(30,IF(COUNTIFS(B:B,B2177,W:W,"가2")=1,25,IF(COUNTIFS(B:B,B2177,W:W,"가2")&gt;=2,30,0))+IF(COUNTIFS(B:B,B2177,W:W,"나2")=3,30,IF(COUNTIFS(B:B,B2177,W:W,"나2")=2,25,IF(COUNTIFS(B:B,B2177,W:W,"나2")=1,20,0)))),"비해당분야")</f>
        <v>비해당분야</v>
      </c>
      <c r="Z2177" s="3" t="str">
        <f>IF(R2177="C",VLOOKUP(K2177,'[1]자격증 backdata'!A:F,6,0),"비해당분야")</f>
        <v>비해당분야</v>
      </c>
      <c r="AA2177" s="3" t="str">
        <f>IF(R2177="C",SUMIF(B:B,B2177,Z:Z),"비해당분야")</f>
        <v>비해당분야</v>
      </c>
      <c r="AB2177" s="3" t="str">
        <f>IF(R2177="C",SUM(Y2177,AA2177),"비해당분야")</f>
        <v>비해당분야</v>
      </c>
      <c r="AC2177" s="3">
        <f>IF(R2177="C",AB2177,X2177)</f>
        <v>12</v>
      </c>
      <c r="AD2177" s="3">
        <f>VLOOKUP(K2177,'[1]자격증 backdata'!A:D,4,0)</f>
        <v>0</v>
      </c>
      <c r="AE2177" s="3">
        <f>IF(_xlfn.MAXIFS(AD:AD,B:B,B2177)&gt;10,10,_xlfn.MAXIFS(AD:AD,B:B,B2177))</f>
        <v>5</v>
      </c>
      <c r="AG2177" s="2" t="str">
        <f>VLOOKUP(K2177,'[1]자격증 backdata'!A:C,3,0)</f>
        <v>K</v>
      </c>
      <c r="AH2177" s="2">
        <f>COUNTIFS($B:$B,$B2177,$AG:$AG,AH$1)</f>
        <v>0</v>
      </c>
      <c r="AI2177" s="2">
        <f>COUNTIFS($B:$B,$B2177,$AG:$AG,AI$1)</f>
        <v>0</v>
      </c>
      <c r="AJ2177" s="2">
        <f>COUNTIFS($B:$B,$B2177,$AG:$AG,AJ$1)</f>
        <v>0</v>
      </c>
      <c r="AK2177" s="2">
        <f>COUNTIFS($B:$B,$B2177,$AG:$AG,AK$1)</f>
        <v>0</v>
      </c>
      <c r="AL2177" s="2">
        <f>COUNTIFS($B:$B,$B2177,$AG:$AG,AL$1)</f>
        <v>0</v>
      </c>
      <c r="AM2177" s="2">
        <f>COUNTIFS($B:$B,$B2177,$AG:$AG,AM$1)</f>
        <v>0</v>
      </c>
      <c r="AN2177" s="2">
        <f>COUNTIFS($B:$B,$B2177,$AG:$AG,AN$1)</f>
        <v>0</v>
      </c>
      <c r="AO2177" s="2">
        <f>COUNTIFS($B:$B,$B2177,$AG:$AG,AO$1)</f>
        <v>0</v>
      </c>
      <c r="AP2177" s="2">
        <f>COUNTIFS($B:$B,$B2177,$AG:$AG,AP$1)</f>
        <v>0</v>
      </c>
      <c r="AQ2177" s="2">
        <f>COUNTIFS($B:$B,$B2177,$AG:$AG,AQ$1)</f>
        <v>0</v>
      </c>
      <c r="AR2177" s="2">
        <f>COUNTIFS($B:$B,$B2177,$AG:$AG,AR$1)</f>
        <v>1</v>
      </c>
      <c r="AS2177" s="2">
        <f>COUNTIFS($B:$B,$B2177,$AG:$AG,AS$1)</f>
        <v>0</v>
      </c>
      <c r="AT2177" s="2">
        <f>COUNTIFS($B:$B,$B2177,$AG:$AG,AT$1)</f>
        <v>0</v>
      </c>
      <c r="AU2177" s="2">
        <f>COUNTIFS($B:$B,$B2177,$AG:$AG,AU$1)</f>
        <v>0</v>
      </c>
    </row>
    <row r="2178" spans="1:47" ht="15" customHeight="1" x14ac:dyDescent="0.35">
      <c r="A2178" s="7">
        <f>IF(B2177=B2178,A2177,A2177+1)</f>
        <v>768</v>
      </c>
      <c r="B2178" s="7" t="s">
        <v>2219</v>
      </c>
      <c r="C2178" s="7" t="s">
        <v>2218</v>
      </c>
      <c r="D2178" s="7" t="s">
        <v>1789</v>
      </c>
      <c r="E2178" s="7" t="s">
        <v>1788</v>
      </c>
      <c r="F2178" s="4" t="s">
        <v>7</v>
      </c>
      <c r="G2178" s="4" t="s">
        <v>8</v>
      </c>
      <c r="H2178" s="4" t="s">
        <v>7</v>
      </c>
      <c r="I2178" s="3">
        <v>2</v>
      </c>
      <c r="J2178" s="3" t="s">
        <v>69</v>
      </c>
      <c r="K2178" s="3" t="s">
        <v>1799</v>
      </c>
      <c r="L2178" s="3" t="s">
        <v>36</v>
      </c>
      <c r="M2178" s="3" t="s">
        <v>2220</v>
      </c>
      <c r="N2178" s="3" t="s">
        <v>1327</v>
      </c>
      <c r="P2178" s="3" t="s">
        <v>1</v>
      </c>
      <c r="Q2178" s="3" t="s">
        <v>1475</v>
      </c>
      <c r="R2178" s="3" t="s">
        <v>1474</v>
      </c>
      <c r="S2178" s="2">
        <f>IF(P2178="심사불필요","-",VLOOKUP(K2178,'[1]자격증 backdata'!A:G,7,0))</f>
        <v>0</v>
      </c>
      <c r="T2178" s="2" t="str">
        <f>IF(S2178="-","-",IF(COUNTIFS(B:B,B2178,S:S,"필수")&gt;0,"자격요건충족","확인필요"))</f>
        <v>자격요건충족</v>
      </c>
      <c r="U2178" s="2"/>
      <c r="W2178" s="2">
        <f>IF(Q2178="4급","심사불필요",VLOOKUP(K2178,'[1]자격증 backdata'!A:B,2,0))</f>
        <v>0</v>
      </c>
      <c r="X2178" s="3">
        <f>IF(R2178="A", MIN(20, SUMIFS(W:W, B:B, B2178, R:R, "A")),IF(R2178="B", MIN(30, SUMIFS(W:W, B:B, B2178, R:R, "B")),"비해당분야"))</f>
        <v>12</v>
      </c>
      <c r="Y2178" s="3" t="str">
        <f>IF(R2178="C",MIN(30,IF(COUNTIFS(B:B,B2178,W:W,"가1")=1,25,IF(COUNTIFS(B:B,B2178,W:W,"가1")&gt;=2,30,0))+IF(COUNTIFS(B:B,B2178,W:W,"나1")&gt;=4,30,IF(COUNTIFS(B:B,B2178,W:W,"나1")=3,26,IF(COUNTIFS(B:B,B2178,W:W,"나1")=2,22,IF(COUNTIFS(B:B,B2178,W:W,"나1")=1,18,0)))))+MIN(30,IF(COUNTIFS(B:B,B2178,W:W,"가2")=1,25,IF(COUNTIFS(B:B,B2178,W:W,"가2")&gt;=2,30,0))+IF(COUNTIFS(B:B,B2178,W:W,"나2")=3,30,IF(COUNTIFS(B:B,B2178,W:W,"나2")=2,25,IF(COUNTIFS(B:B,B2178,W:W,"나2")=1,20,0)))),"비해당분야")</f>
        <v>비해당분야</v>
      </c>
      <c r="Z2178" s="3" t="str">
        <f>IF(R2178="C",VLOOKUP(K2178,'[1]자격증 backdata'!A:F,6,0),"비해당분야")</f>
        <v>비해당분야</v>
      </c>
      <c r="AA2178" s="3" t="str">
        <f>IF(R2178="C",SUMIF(B:B,B2178,Z:Z),"비해당분야")</f>
        <v>비해당분야</v>
      </c>
      <c r="AB2178" s="3" t="str">
        <f>IF(R2178="C",SUM(Y2178,AA2178),"비해당분야")</f>
        <v>비해당분야</v>
      </c>
      <c r="AC2178" s="3">
        <f>IF(R2178="C",AB2178,X2178)</f>
        <v>12</v>
      </c>
      <c r="AD2178" s="3">
        <f>VLOOKUP(K2178,'[1]자격증 backdata'!A:D,4,0)</f>
        <v>5</v>
      </c>
      <c r="AE2178" s="3">
        <f>IF(_xlfn.MAXIFS(AD:AD,B:B,B2178)&gt;10,10,_xlfn.MAXIFS(AD:AD,B:B,B2178))</f>
        <v>5</v>
      </c>
      <c r="AG2178" s="2">
        <f>VLOOKUP(K2178,'[1]자격증 backdata'!A:C,3,0)</f>
        <v>0</v>
      </c>
      <c r="AH2178" s="2">
        <f>COUNTIFS($B:$B,$B2178,$AG:$AG,AH$1)</f>
        <v>0</v>
      </c>
      <c r="AI2178" s="2">
        <f>COUNTIFS($B:$B,$B2178,$AG:$AG,AI$1)</f>
        <v>0</v>
      </c>
      <c r="AJ2178" s="2">
        <f>COUNTIFS($B:$B,$B2178,$AG:$AG,AJ$1)</f>
        <v>0</v>
      </c>
      <c r="AK2178" s="2">
        <f>COUNTIFS($B:$B,$B2178,$AG:$AG,AK$1)</f>
        <v>0</v>
      </c>
      <c r="AL2178" s="2">
        <f>COUNTIFS($B:$B,$B2178,$AG:$AG,AL$1)</f>
        <v>0</v>
      </c>
      <c r="AM2178" s="2">
        <f>COUNTIFS($B:$B,$B2178,$AG:$AG,AM$1)</f>
        <v>0</v>
      </c>
      <c r="AN2178" s="2">
        <f>COUNTIFS($B:$B,$B2178,$AG:$AG,AN$1)</f>
        <v>0</v>
      </c>
      <c r="AO2178" s="2">
        <f>COUNTIFS($B:$B,$B2178,$AG:$AG,AO$1)</f>
        <v>0</v>
      </c>
      <c r="AP2178" s="2">
        <f>COUNTIFS($B:$B,$B2178,$AG:$AG,AP$1)</f>
        <v>0</v>
      </c>
      <c r="AQ2178" s="2">
        <f>COUNTIFS($B:$B,$B2178,$AG:$AG,AQ$1)</f>
        <v>0</v>
      </c>
      <c r="AR2178" s="2">
        <f>COUNTIFS($B:$B,$B2178,$AG:$AG,AR$1)</f>
        <v>1</v>
      </c>
      <c r="AS2178" s="2">
        <f>COUNTIFS($B:$B,$B2178,$AG:$AG,AS$1)</f>
        <v>0</v>
      </c>
      <c r="AT2178" s="2">
        <f>COUNTIFS($B:$B,$B2178,$AG:$AG,AT$1)</f>
        <v>0</v>
      </c>
      <c r="AU2178" s="2">
        <f>COUNTIFS($B:$B,$B2178,$AG:$AG,AU$1)</f>
        <v>0</v>
      </c>
    </row>
    <row r="2179" spans="1:47" ht="15" customHeight="1" x14ac:dyDescent="0.35">
      <c r="A2179" s="7">
        <f>IF(B2178=B2179,A2178,A2178+1)</f>
        <v>768</v>
      </c>
      <c r="B2179" s="7" t="s">
        <v>2219</v>
      </c>
      <c r="C2179" s="7" t="s">
        <v>2218</v>
      </c>
      <c r="D2179" s="7" t="s">
        <v>1789</v>
      </c>
      <c r="E2179" s="7" t="s">
        <v>1788</v>
      </c>
      <c r="F2179" s="4" t="s">
        <v>7</v>
      </c>
      <c r="G2179" s="4" t="s">
        <v>8</v>
      </c>
      <c r="H2179" s="4" t="s">
        <v>7</v>
      </c>
      <c r="I2179" s="3">
        <v>3</v>
      </c>
      <c r="J2179" s="3" t="s">
        <v>515</v>
      </c>
      <c r="K2179" s="3" t="s">
        <v>1797</v>
      </c>
      <c r="L2179" s="3" t="s">
        <v>26</v>
      </c>
      <c r="M2179" s="3" t="s">
        <v>2217</v>
      </c>
      <c r="N2179" s="3" t="s">
        <v>1432</v>
      </c>
      <c r="P2179" s="3" t="s">
        <v>1</v>
      </c>
      <c r="Q2179" s="3" t="s">
        <v>1475</v>
      </c>
      <c r="R2179" s="3" t="s">
        <v>1474</v>
      </c>
      <c r="S2179" s="2">
        <f>IF(P2179="심사불필요","-",VLOOKUP(K2179,'[1]자격증 backdata'!A:G,7,0))</f>
        <v>0</v>
      </c>
      <c r="T2179" s="2" t="str">
        <f>IF(S2179="-","-",IF(COUNTIFS(B:B,B2179,S:S,"필수")&gt;0,"자격요건충족","확인필요"))</f>
        <v>자격요건충족</v>
      </c>
      <c r="U2179" s="2"/>
      <c r="W2179" s="2">
        <f>IF(Q2179="4급","심사불필요",VLOOKUP(K2179,'[1]자격증 backdata'!A:B,2,0))</f>
        <v>6</v>
      </c>
      <c r="X2179" s="3">
        <f>IF(R2179="A", MIN(20, SUMIFS(W:W, B:B, B2179, R:R, "A")),IF(R2179="B", MIN(30, SUMIFS(W:W, B:B, B2179, R:R, "B")),"비해당분야"))</f>
        <v>12</v>
      </c>
      <c r="Y2179" s="3" t="str">
        <f>IF(R2179="C",MIN(30,IF(COUNTIFS(B:B,B2179,W:W,"가1")=1,25,IF(COUNTIFS(B:B,B2179,W:W,"가1")&gt;=2,30,0))+IF(COUNTIFS(B:B,B2179,W:W,"나1")&gt;=4,30,IF(COUNTIFS(B:B,B2179,W:W,"나1")=3,26,IF(COUNTIFS(B:B,B2179,W:W,"나1")=2,22,IF(COUNTIFS(B:B,B2179,W:W,"나1")=1,18,0)))))+MIN(30,IF(COUNTIFS(B:B,B2179,W:W,"가2")=1,25,IF(COUNTIFS(B:B,B2179,W:W,"가2")&gt;=2,30,0))+IF(COUNTIFS(B:B,B2179,W:W,"나2")=3,30,IF(COUNTIFS(B:B,B2179,W:W,"나2")=2,25,IF(COUNTIFS(B:B,B2179,W:W,"나2")=1,20,0)))),"비해당분야")</f>
        <v>비해당분야</v>
      </c>
      <c r="Z2179" s="3" t="str">
        <f>IF(R2179="C",VLOOKUP(K2179,'[1]자격증 backdata'!A:F,6,0),"비해당분야")</f>
        <v>비해당분야</v>
      </c>
      <c r="AA2179" s="3" t="str">
        <f>IF(R2179="C",SUMIF(B:B,B2179,Z:Z),"비해당분야")</f>
        <v>비해당분야</v>
      </c>
      <c r="AB2179" s="3" t="str">
        <f>IF(R2179="C",SUM(Y2179,AA2179),"비해당분야")</f>
        <v>비해당분야</v>
      </c>
      <c r="AC2179" s="3">
        <f>IF(R2179="C",AB2179,X2179)</f>
        <v>12</v>
      </c>
      <c r="AD2179" s="3">
        <f>VLOOKUP(K2179,'[1]자격증 backdata'!A:D,4,0)</f>
        <v>0</v>
      </c>
      <c r="AE2179" s="3">
        <f>IF(_xlfn.MAXIFS(AD:AD,B:B,B2179)&gt;10,10,_xlfn.MAXIFS(AD:AD,B:B,B2179))</f>
        <v>5</v>
      </c>
      <c r="AG2179" s="2">
        <f>VLOOKUP(K2179,'[1]자격증 backdata'!A:C,3,0)</f>
        <v>0</v>
      </c>
      <c r="AH2179" s="2">
        <f>COUNTIFS($B:$B,$B2179,$AG:$AG,AH$1)</f>
        <v>0</v>
      </c>
      <c r="AI2179" s="2">
        <f>COUNTIFS($B:$B,$B2179,$AG:$AG,AI$1)</f>
        <v>0</v>
      </c>
      <c r="AJ2179" s="2">
        <f>COUNTIFS($B:$B,$B2179,$AG:$AG,AJ$1)</f>
        <v>0</v>
      </c>
      <c r="AK2179" s="2">
        <f>COUNTIFS($B:$B,$B2179,$AG:$AG,AK$1)</f>
        <v>0</v>
      </c>
      <c r="AL2179" s="2">
        <f>COUNTIFS($B:$B,$B2179,$AG:$AG,AL$1)</f>
        <v>0</v>
      </c>
      <c r="AM2179" s="2">
        <f>COUNTIFS($B:$B,$B2179,$AG:$AG,AM$1)</f>
        <v>0</v>
      </c>
      <c r="AN2179" s="2">
        <f>COUNTIFS($B:$B,$B2179,$AG:$AG,AN$1)</f>
        <v>0</v>
      </c>
      <c r="AO2179" s="2">
        <f>COUNTIFS($B:$B,$B2179,$AG:$AG,AO$1)</f>
        <v>0</v>
      </c>
      <c r="AP2179" s="2">
        <f>COUNTIFS($B:$B,$B2179,$AG:$AG,AP$1)</f>
        <v>0</v>
      </c>
      <c r="AQ2179" s="2">
        <f>COUNTIFS($B:$B,$B2179,$AG:$AG,AQ$1)</f>
        <v>0</v>
      </c>
      <c r="AR2179" s="2">
        <f>COUNTIFS($B:$B,$B2179,$AG:$AG,AR$1)</f>
        <v>1</v>
      </c>
      <c r="AS2179" s="2">
        <f>COUNTIFS($B:$B,$B2179,$AG:$AG,AS$1)</f>
        <v>0</v>
      </c>
      <c r="AT2179" s="2">
        <f>COUNTIFS($B:$B,$B2179,$AG:$AG,AT$1)</f>
        <v>0</v>
      </c>
      <c r="AU2179" s="2">
        <f>COUNTIFS($B:$B,$B2179,$AG:$AG,AU$1)</f>
        <v>0</v>
      </c>
    </row>
    <row r="2180" spans="1:47" ht="15" customHeight="1" x14ac:dyDescent="0.35">
      <c r="A2180" s="4">
        <f>IF(B2179=B2180,A2179,A2179+1)</f>
        <v>769</v>
      </c>
      <c r="B2180" s="4" t="s">
        <v>2215</v>
      </c>
      <c r="C2180" s="4" t="s">
        <v>2214</v>
      </c>
      <c r="D2180" s="4" t="s">
        <v>1789</v>
      </c>
      <c r="E2180" s="4" t="s">
        <v>1788</v>
      </c>
      <c r="F2180" s="4" t="s">
        <v>8</v>
      </c>
      <c r="G2180" s="4" t="s">
        <v>8</v>
      </c>
      <c r="H2180" s="4" t="s">
        <v>7</v>
      </c>
      <c r="I2180" s="4">
        <v>1</v>
      </c>
      <c r="J2180" s="4" t="s">
        <v>6</v>
      </c>
      <c r="K2180" s="4" t="s">
        <v>1787</v>
      </c>
      <c r="L2180" s="4" t="s">
        <v>4</v>
      </c>
      <c r="M2180" s="4" t="s">
        <v>2216</v>
      </c>
      <c r="N2180" s="4" t="s">
        <v>207</v>
      </c>
      <c r="P2180" s="4" t="s">
        <v>1</v>
      </c>
      <c r="Q2180" s="4" t="s">
        <v>1475</v>
      </c>
      <c r="R2180" s="4" t="s">
        <v>1474</v>
      </c>
      <c r="S2180" s="5" t="str">
        <f>IF(P2180="심사불필요","-",VLOOKUP(K2180,'[1]자격증 backdata'!A:G,7,0))</f>
        <v>필수</v>
      </c>
      <c r="T2180" s="5" t="str">
        <f>IF(S2180="-","-",IF(COUNTIFS(B:B,B2180,S:S,"필수")&gt;0,"자격요건충족","확인필요"))</f>
        <v>자격요건충족</v>
      </c>
      <c r="U2180" s="5"/>
      <c r="W2180" s="5">
        <f>IF(Q2180="4급","심사불필요",VLOOKUP(K2180,'[1]자격증 backdata'!A:B,2,0))</f>
        <v>6</v>
      </c>
      <c r="X2180" s="4">
        <f>IF(R2180="A", MIN(20, SUMIFS(W:W, B:B, B2180, R:R, "A")),IF(R2180="B", MIN(30, SUMIFS(W:W, B:B, B2180, R:R, "B")),"비해당분야"))</f>
        <v>12</v>
      </c>
      <c r="Y2180" s="4" t="str">
        <f>IF(R2180="C",MIN(30,IF(COUNTIFS(B:B,B2180,W:W,"가1")=1,25,IF(COUNTIFS(B:B,B2180,W:W,"가1")&gt;=2,30,0))+IF(COUNTIFS(B:B,B2180,W:W,"나1")&gt;=4,30,IF(COUNTIFS(B:B,B2180,W:W,"나1")=3,26,IF(COUNTIFS(B:B,B2180,W:W,"나1")=2,22,IF(COUNTIFS(B:B,B2180,W:W,"나1")=1,18,0)))))+MIN(30,IF(COUNTIFS(B:B,B2180,W:W,"가2")=1,25,IF(COUNTIFS(B:B,B2180,W:W,"가2")&gt;=2,30,0))+IF(COUNTIFS(B:B,B2180,W:W,"나2")=3,30,IF(COUNTIFS(B:B,B2180,W:W,"나2")=2,25,IF(COUNTIFS(B:B,B2180,W:W,"나2")=1,20,0)))),"비해당분야")</f>
        <v>비해당분야</v>
      </c>
      <c r="Z2180" s="4" t="str">
        <f>IF(R2180="C",VLOOKUP(K2180,'[1]자격증 backdata'!A:F,6,0),"비해당분야")</f>
        <v>비해당분야</v>
      </c>
      <c r="AA2180" s="4" t="str">
        <f>IF(R2180="C",SUMIF(B:B,B2180,Z:Z),"비해당분야")</f>
        <v>비해당분야</v>
      </c>
      <c r="AB2180" s="4" t="str">
        <f>IF(R2180="C",SUM(Y2180,AA2180),"비해당분야")</f>
        <v>비해당분야</v>
      </c>
      <c r="AC2180" s="4">
        <f>IF(R2180="C",AB2180,X2180)</f>
        <v>12</v>
      </c>
      <c r="AD2180" s="4">
        <f>VLOOKUP(K2180,'[1]자격증 backdata'!A:D,4,0)</f>
        <v>0</v>
      </c>
      <c r="AE2180" s="4">
        <f>IF(_xlfn.MAXIFS(AD:AD,B:B,B2180)&gt;10,10,_xlfn.MAXIFS(AD:AD,B:B,B2180))</f>
        <v>0</v>
      </c>
      <c r="AG2180" s="5" t="str">
        <f>VLOOKUP(K2180,'[1]자격증 backdata'!A:C,3,0)</f>
        <v>K</v>
      </c>
      <c r="AH2180" s="5">
        <f>COUNTIFS($B:$B,$B2180,$AG:$AG,AH$1)</f>
        <v>0</v>
      </c>
      <c r="AI2180" s="5">
        <f>COUNTIFS($B:$B,$B2180,$AG:$AG,AI$1)</f>
        <v>0</v>
      </c>
      <c r="AJ2180" s="5">
        <f>COUNTIFS($B:$B,$B2180,$AG:$AG,AJ$1)</f>
        <v>0</v>
      </c>
      <c r="AK2180" s="5">
        <f>COUNTIFS($B:$B,$B2180,$AG:$AG,AK$1)</f>
        <v>0</v>
      </c>
      <c r="AL2180" s="5">
        <f>COUNTIFS($B:$B,$B2180,$AG:$AG,AL$1)</f>
        <v>0</v>
      </c>
      <c r="AM2180" s="5">
        <f>COUNTIFS($B:$B,$B2180,$AG:$AG,AM$1)</f>
        <v>0</v>
      </c>
      <c r="AN2180" s="5">
        <f>COUNTIFS($B:$B,$B2180,$AG:$AG,AN$1)</f>
        <v>0</v>
      </c>
      <c r="AO2180" s="5">
        <f>COUNTIFS($B:$B,$B2180,$AG:$AG,AO$1)</f>
        <v>0</v>
      </c>
      <c r="AP2180" s="5">
        <f>COUNTIFS($B:$B,$B2180,$AG:$AG,AP$1)</f>
        <v>0</v>
      </c>
      <c r="AQ2180" s="5">
        <f>COUNTIFS($B:$B,$B2180,$AG:$AG,AQ$1)</f>
        <v>0</v>
      </c>
      <c r="AR2180" s="5">
        <f>COUNTIFS($B:$B,$B2180,$AG:$AG,AR$1)</f>
        <v>1</v>
      </c>
      <c r="AS2180" s="5">
        <f>COUNTIFS($B:$B,$B2180,$AG:$AG,AS$1)</f>
        <v>0</v>
      </c>
      <c r="AT2180" s="5">
        <f>COUNTIFS($B:$B,$B2180,$AG:$AG,AT$1)</f>
        <v>1</v>
      </c>
      <c r="AU2180" s="5">
        <f>COUNTIFS($B:$B,$B2180,$AG:$AG,AU$1)</f>
        <v>0</v>
      </c>
    </row>
    <row r="2181" spans="1:47" ht="15" customHeight="1" x14ac:dyDescent="0.35">
      <c r="A2181" s="6">
        <f>IF(B2180=B2181,A2180,A2180+1)</f>
        <v>769</v>
      </c>
      <c r="B2181" s="6" t="s">
        <v>2215</v>
      </c>
      <c r="C2181" s="6" t="s">
        <v>2214</v>
      </c>
      <c r="D2181" s="6" t="s">
        <v>1789</v>
      </c>
      <c r="E2181" s="6" t="s">
        <v>1788</v>
      </c>
      <c r="F2181" s="4" t="s">
        <v>7</v>
      </c>
      <c r="G2181" s="4" t="s">
        <v>8</v>
      </c>
      <c r="H2181" s="4" t="s">
        <v>7</v>
      </c>
      <c r="I2181" s="4">
        <v>2</v>
      </c>
      <c r="J2181" s="4" t="s">
        <v>106</v>
      </c>
      <c r="K2181" s="4" t="s">
        <v>1812</v>
      </c>
      <c r="L2181" s="4" t="s">
        <v>55</v>
      </c>
      <c r="M2181" s="4" t="s">
        <v>2213</v>
      </c>
      <c r="N2181" s="4" t="s">
        <v>508</v>
      </c>
      <c r="P2181" s="4" t="s">
        <v>1</v>
      </c>
      <c r="Q2181" s="4" t="s">
        <v>1475</v>
      </c>
      <c r="R2181" s="4" t="s">
        <v>1474</v>
      </c>
      <c r="S2181" s="5">
        <f>IF(P2181="심사불필요","-",VLOOKUP(K2181,'[1]자격증 backdata'!A:G,7,0))</f>
        <v>0</v>
      </c>
      <c r="T2181" s="5" t="str">
        <f>IF(S2181="-","-",IF(COUNTIFS(B:B,B2181,S:S,"필수")&gt;0,"자격요건충족","확인필요"))</f>
        <v>자격요건충족</v>
      </c>
      <c r="U2181" s="5"/>
      <c r="W2181" s="5">
        <f>IF(Q2181="4급","심사불필요",VLOOKUP(K2181,'[1]자격증 backdata'!A:B,2,0))</f>
        <v>6</v>
      </c>
      <c r="X2181" s="4">
        <f>IF(R2181="A", MIN(20, SUMIFS(W:W, B:B, B2181, R:R, "A")),IF(R2181="B", MIN(30, SUMIFS(W:W, B:B, B2181, R:R, "B")),"비해당분야"))</f>
        <v>12</v>
      </c>
      <c r="Y2181" s="4" t="str">
        <f>IF(R2181="C",MIN(30,IF(COUNTIFS(B:B,B2181,W:W,"가1")=1,25,IF(COUNTIFS(B:B,B2181,W:W,"가1")&gt;=2,30,0))+IF(COUNTIFS(B:B,B2181,W:W,"나1")&gt;=4,30,IF(COUNTIFS(B:B,B2181,W:W,"나1")=3,26,IF(COUNTIFS(B:B,B2181,W:W,"나1")=2,22,IF(COUNTIFS(B:B,B2181,W:W,"나1")=1,18,0)))))+MIN(30,IF(COUNTIFS(B:B,B2181,W:W,"가2")=1,25,IF(COUNTIFS(B:B,B2181,W:W,"가2")&gt;=2,30,0))+IF(COUNTIFS(B:B,B2181,W:W,"나2")=3,30,IF(COUNTIFS(B:B,B2181,W:W,"나2")=2,25,IF(COUNTIFS(B:B,B2181,W:W,"나2")=1,20,0)))),"비해당분야")</f>
        <v>비해당분야</v>
      </c>
      <c r="Z2181" s="4" t="str">
        <f>IF(R2181="C",VLOOKUP(K2181,'[1]자격증 backdata'!A:F,6,0),"비해당분야")</f>
        <v>비해당분야</v>
      </c>
      <c r="AA2181" s="4" t="str">
        <f>IF(R2181="C",SUMIF(B:B,B2181,Z:Z),"비해당분야")</f>
        <v>비해당분야</v>
      </c>
      <c r="AB2181" s="4" t="str">
        <f>IF(R2181="C",SUM(Y2181,AA2181),"비해당분야")</f>
        <v>비해당분야</v>
      </c>
      <c r="AC2181" s="4">
        <f>IF(R2181="C",AB2181,X2181)</f>
        <v>12</v>
      </c>
      <c r="AD2181" s="4">
        <f>VLOOKUP(K2181,'[1]자격증 backdata'!A:D,4,0)</f>
        <v>0</v>
      </c>
      <c r="AE2181" s="4">
        <f>IF(_xlfn.MAXIFS(AD:AD,B:B,B2181)&gt;10,10,_xlfn.MAXIFS(AD:AD,B:B,B2181))</f>
        <v>0</v>
      </c>
      <c r="AG2181" s="5" t="str">
        <f>VLOOKUP(K2181,'[1]자격증 backdata'!A:C,3,0)</f>
        <v>M</v>
      </c>
      <c r="AH2181" s="5">
        <f>COUNTIFS($B:$B,$B2181,$AG:$AG,AH$1)</f>
        <v>0</v>
      </c>
      <c r="AI2181" s="5">
        <f>COUNTIFS($B:$B,$B2181,$AG:$AG,AI$1)</f>
        <v>0</v>
      </c>
      <c r="AJ2181" s="5">
        <f>COUNTIFS($B:$B,$B2181,$AG:$AG,AJ$1)</f>
        <v>0</v>
      </c>
      <c r="AK2181" s="5">
        <f>COUNTIFS($B:$B,$B2181,$AG:$AG,AK$1)</f>
        <v>0</v>
      </c>
      <c r="AL2181" s="5">
        <f>COUNTIFS($B:$B,$B2181,$AG:$AG,AL$1)</f>
        <v>0</v>
      </c>
      <c r="AM2181" s="5">
        <f>COUNTIFS($B:$B,$B2181,$AG:$AG,AM$1)</f>
        <v>0</v>
      </c>
      <c r="AN2181" s="5">
        <f>COUNTIFS($B:$B,$B2181,$AG:$AG,AN$1)</f>
        <v>0</v>
      </c>
      <c r="AO2181" s="5">
        <f>COUNTIFS($B:$B,$B2181,$AG:$AG,AO$1)</f>
        <v>0</v>
      </c>
      <c r="AP2181" s="5">
        <f>COUNTIFS($B:$B,$B2181,$AG:$AG,AP$1)</f>
        <v>0</v>
      </c>
      <c r="AQ2181" s="5">
        <f>COUNTIFS($B:$B,$B2181,$AG:$AG,AQ$1)</f>
        <v>0</v>
      </c>
      <c r="AR2181" s="5">
        <f>COUNTIFS($B:$B,$B2181,$AG:$AG,AR$1)</f>
        <v>1</v>
      </c>
      <c r="AS2181" s="5">
        <f>COUNTIFS($B:$B,$B2181,$AG:$AG,AS$1)</f>
        <v>0</v>
      </c>
      <c r="AT2181" s="5">
        <f>COUNTIFS($B:$B,$B2181,$AG:$AG,AT$1)</f>
        <v>1</v>
      </c>
      <c r="AU2181" s="5">
        <f>COUNTIFS($B:$B,$B2181,$AG:$AG,AU$1)</f>
        <v>0</v>
      </c>
    </row>
    <row r="2182" spans="1:47" ht="15" customHeight="1" x14ac:dyDescent="0.35">
      <c r="A2182" s="3">
        <f>IF(B2181=B2182,A2181,A2181+1)</f>
        <v>770</v>
      </c>
      <c r="B2182" s="3" t="s">
        <v>2210</v>
      </c>
      <c r="C2182" s="3" t="s">
        <v>2209</v>
      </c>
      <c r="D2182" s="3" t="s">
        <v>1789</v>
      </c>
      <c r="E2182" s="3" t="s">
        <v>1788</v>
      </c>
      <c r="F2182" s="4" t="s">
        <v>8</v>
      </c>
      <c r="G2182" s="4" t="s">
        <v>8</v>
      </c>
      <c r="H2182" s="4" t="s">
        <v>7</v>
      </c>
      <c r="I2182" s="3">
        <v>1</v>
      </c>
      <c r="J2182" s="3" t="s">
        <v>6</v>
      </c>
      <c r="K2182" s="3" t="s">
        <v>1787</v>
      </c>
      <c r="L2182" s="3" t="s">
        <v>4</v>
      </c>
      <c r="M2182" s="3" t="s">
        <v>2212</v>
      </c>
      <c r="N2182" s="3" t="s">
        <v>313</v>
      </c>
      <c r="P2182" s="3" t="s">
        <v>1</v>
      </c>
      <c r="Q2182" s="3" t="s">
        <v>1475</v>
      </c>
      <c r="R2182" s="3" t="s">
        <v>1474</v>
      </c>
      <c r="S2182" s="2" t="str">
        <f>IF(P2182="심사불필요","-",VLOOKUP(K2182,'[1]자격증 backdata'!A:G,7,0))</f>
        <v>필수</v>
      </c>
      <c r="T2182" s="2" t="str">
        <f>IF(S2182="-","-",IF(COUNTIFS(B:B,B2182,S:S,"필수")&gt;0,"자격요건충족","확인필요"))</f>
        <v>자격요건충족</v>
      </c>
      <c r="U2182" s="2"/>
      <c r="W2182" s="2">
        <f>IF(Q2182="4급","심사불필요",VLOOKUP(K2182,'[1]자격증 backdata'!A:B,2,0))</f>
        <v>6</v>
      </c>
      <c r="X2182" s="3">
        <f>IF(R2182="A", MIN(20, SUMIFS(W:W, B:B, B2182, R:R, "A")),IF(R2182="B", MIN(30, SUMIFS(W:W, B:B, B2182, R:R, "B")),"비해당분야"))</f>
        <v>12</v>
      </c>
      <c r="Y2182" s="3" t="str">
        <f>IF(R2182="C",MIN(30,IF(COUNTIFS(B:B,B2182,W:W,"가1")=1,25,IF(COUNTIFS(B:B,B2182,W:W,"가1")&gt;=2,30,0))+IF(COUNTIFS(B:B,B2182,W:W,"나1")&gt;=4,30,IF(COUNTIFS(B:B,B2182,W:W,"나1")=3,26,IF(COUNTIFS(B:B,B2182,W:W,"나1")=2,22,IF(COUNTIFS(B:B,B2182,W:W,"나1")=1,18,0)))))+MIN(30,IF(COUNTIFS(B:B,B2182,W:W,"가2")=1,25,IF(COUNTIFS(B:B,B2182,W:W,"가2")&gt;=2,30,0))+IF(COUNTIFS(B:B,B2182,W:W,"나2")=3,30,IF(COUNTIFS(B:B,B2182,W:W,"나2")=2,25,IF(COUNTIFS(B:B,B2182,W:W,"나2")=1,20,0)))),"비해당분야")</f>
        <v>비해당분야</v>
      </c>
      <c r="Z2182" s="3" t="str">
        <f>IF(R2182="C",VLOOKUP(K2182,'[1]자격증 backdata'!A:F,6,0),"비해당분야")</f>
        <v>비해당분야</v>
      </c>
      <c r="AA2182" s="3" t="str">
        <f>IF(R2182="C",SUMIF(B:B,B2182,Z:Z),"비해당분야")</f>
        <v>비해당분야</v>
      </c>
      <c r="AB2182" s="3" t="str">
        <f>IF(R2182="C",SUM(Y2182,AA2182),"비해당분야")</f>
        <v>비해당분야</v>
      </c>
      <c r="AC2182" s="3">
        <f>IF(R2182="C",AB2182,X2182)</f>
        <v>12</v>
      </c>
      <c r="AD2182" s="3">
        <f>VLOOKUP(K2182,'[1]자격증 backdata'!A:D,4,0)</f>
        <v>0</v>
      </c>
      <c r="AE2182" s="3">
        <f>IF(_xlfn.MAXIFS(AD:AD,B:B,B2182)&gt;10,10,_xlfn.MAXIFS(AD:AD,B:B,B2182))</f>
        <v>5</v>
      </c>
      <c r="AG2182" s="2" t="str">
        <f>VLOOKUP(K2182,'[1]자격증 backdata'!A:C,3,0)</f>
        <v>K</v>
      </c>
      <c r="AH2182" s="2">
        <f>COUNTIFS($B:$B,$B2182,$AG:$AG,AH$1)</f>
        <v>0</v>
      </c>
      <c r="AI2182" s="2">
        <f>COUNTIFS($B:$B,$B2182,$AG:$AG,AI$1)</f>
        <v>0</v>
      </c>
      <c r="AJ2182" s="2">
        <f>COUNTIFS($B:$B,$B2182,$AG:$AG,AJ$1)</f>
        <v>0</v>
      </c>
      <c r="AK2182" s="2">
        <f>COUNTIFS($B:$B,$B2182,$AG:$AG,AK$1)</f>
        <v>0</v>
      </c>
      <c r="AL2182" s="2">
        <f>COUNTIFS($B:$B,$B2182,$AG:$AG,AL$1)</f>
        <v>0</v>
      </c>
      <c r="AM2182" s="2">
        <f>COUNTIFS($B:$B,$B2182,$AG:$AG,AM$1)</f>
        <v>0</v>
      </c>
      <c r="AN2182" s="2">
        <f>COUNTIFS($B:$B,$B2182,$AG:$AG,AN$1)</f>
        <v>1</v>
      </c>
      <c r="AO2182" s="2">
        <f>COUNTIFS($B:$B,$B2182,$AG:$AG,AO$1)</f>
        <v>0</v>
      </c>
      <c r="AP2182" s="2">
        <f>COUNTIFS($B:$B,$B2182,$AG:$AG,AP$1)</f>
        <v>0</v>
      </c>
      <c r="AQ2182" s="2">
        <f>COUNTIFS($B:$B,$B2182,$AG:$AG,AQ$1)</f>
        <v>0</v>
      </c>
      <c r="AR2182" s="2">
        <f>COUNTIFS($B:$B,$B2182,$AG:$AG,AR$1)</f>
        <v>1</v>
      </c>
      <c r="AS2182" s="2">
        <f>COUNTIFS($B:$B,$B2182,$AG:$AG,AS$1)</f>
        <v>0</v>
      </c>
      <c r="AT2182" s="2">
        <f>COUNTIFS($B:$B,$B2182,$AG:$AG,AT$1)</f>
        <v>0</v>
      </c>
      <c r="AU2182" s="2">
        <f>COUNTIFS($B:$B,$B2182,$AG:$AG,AU$1)</f>
        <v>0</v>
      </c>
    </row>
    <row r="2183" spans="1:47" ht="15" customHeight="1" x14ac:dyDescent="0.35">
      <c r="A2183" s="7">
        <f>IF(B2182=B2183,A2182,A2182+1)</f>
        <v>770</v>
      </c>
      <c r="B2183" s="7" t="s">
        <v>2210</v>
      </c>
      <c r="C2183" s="7" t="s">
        <v>2209</v>
      </c>
      <c r="D2183" s="7" t="s">
        <v>1789</v>
      </c>
      <c r="E2183" s="7" t="s">
        <v>1788</v>
      </c>
      <c r="F2183" s="4" t="s">
        <v>7</v>
      </c>
      <c r="G2183" s="4" t="s">
        <v>8</v>
      </c>
      <c r="H2183" s="4" t="s">
        <v>7</v>
      </c>
      <c r="I2183" s="3">
        <v>2</v>
      </c>
      <c r="J2183" s="3" t="s">
        <v>38</v>
      </c>
      <c r="K2183" s="3" t="s">
        <v>1802</v>
      </c>
      <c r="L2183" s="3" t="s">
        <v>36</v>
      </c>
      <c r="M2183" s="3" t="s">
        <v>2211</v>
      </c>
      <c r="N2183" s="3" t="s">
        <v>90</v>
      </c>
      <c r="P2183" s="3" t="s">
        <v>1</v>
      </c>
      <c r="Q2183" s="3" t="s">
        <v>1475</v>
      </c>
      <c r="R2183" s="3" t="s">
        <v>1474</v>
      </c>
      <c r="S2183" s="2">
        <f>IF(P2183="심사불필요","-",VLOOKUP(K2183,'[1]자격증 backdata'!A:G,7,0))</f>
        <v>0</v>
      </c>
      <c r="T2183" s="2" t="str">
        <f>IF(S2183="-","-",IF(COUNTIFS(B:B,B2183,S:S,"필수")&gt;0,"자격요건충족","확인필요"))</f>
        <v>자격요건충족</v>
      </c>
      <c r="U2183" s="2"/>
      <c r="W2183" s="2">
        <f>IF(Q2183="4급","심사불필요",VLOOKUP(K2183,'[1]자격증 backdata'!A:B,2,0))</f>
        <v>0</v>
      </c>
      <c r="X2183" s="3">
        <f>IF(R2183="A", MIN(20, SUMIFS(W:W, B:B, B2183, R:R, "A")),IF(R2183="B", MIN(30, SUMIFS(W:W, B:B, B2183, R:R, "B")),"비해당분야"))</f>
        <v>12</v>
      </c>
      <c r="Y2183" s="3" t="str">
        <f>IF(R2183="C",MIN(30,IF(COUNTIFS(B:B,B2183,W:W,"가1")=1,25,IF(COUNTIFS(B:B,B2183,W:W,"가1")&gt;=2,30,0))+IF(COUNTIFS(B:B,B2183,W:W,"나1")&gt;=4,30,IF(COUNTIFS(B:B,B2183,W:W,"나1")=3,26,IF(COUNTIFS(B:B,B2183,W:W,"나1")=2,22,IF(COUNTIFS(B:B,B2183,W:W,"나1")=1,18,0)))))+MIN(30,IF(COUNTIFS(B:B,B2183,W:W,"가2")=1,25,IF(COUNTIFS(B:B,B2183,W:W,"가2")&gt;=2,30,0))+IF(COUNTIFS(B:B,B2183,W:W,"나2")=3,30,IF(COUNTIFS(B:B,B2183,W:W,"나2")=2,25,IF(COUNTIFS(B:B,B2183,W:W,"나2")=1,20,0)))),"비해당분야")</f>
        <v>비해당분야</v>
      </c>
      <c r="Z2183" s="3" t="str">
        <f>IF(R2183="C",VLOOKUP(K2183,'[1]자격증 backdata'!A:F,6,0),"비해당분야")</f>
        <v>비해당분야</v>
      </c>
      <c r="AA2183" s="3" t="str">
        <f>IF(R2183="C",SUMIF(B:B,B2183,Z:Z),"비해당분야")</f>
        <v>비해당분야</v>
      </c>
      <c r="AB2183" s="3" t="str">
        <f>IF(R2183="C",SUM(Y2183,AA2183),"비해당분야")</f>
        <v>비해당분야</v>
      </c>
      <c r="AC2183" s="3">
        <f>IF(R2183="C",AB2183,X2183)</f>
        <v>12</v>
      </c>
      <c r="AD2183" s="3">
        <f>VLOOKUP(K2183,'[1]자격증 backdata'!A:D,4,0)</f>
        <v>5</v>
      </c>
      <c r="AE2183" s="3">
        <f>IF(_xlfn.MAXIFS(AD:AD,B:B,B2183)&gt;10,10,_xlfn.MAXIFS(AD:AD,B:B,B2183))</f>
        <v>5</v>
      </c>
      <c r="AG2183" s="2">
        <f>VLOOKUP(K2183,'[1]자격증 backdata'!A:C,3,0)</f>
        <v>0</v>
      </c>
      <c r="AH2183" s="2">
        <f>COUNTIFS($B:$B,$B2183,$AG:$AG,AH$1)</f>
        <v>0</v>
      </c>
      <c r="AI2183" s="2">
        <f>COUNTIFS($B:$B,$B2183,$AG:$AG,AI$1)</f>
        <v>0</v>
      </c>
      <c r="AJ2183" s="2">
        <f>COUNTIFS($B:$B,$B2183,$AG:$AG,AJ$1)</f>
        <v>0</v>
      </c>
      <c r="AK2183" s="2">
        <f>COUNTIFS($B:$B,$B2183,$AG:$AG,AK$1)</f>
        <v>0</v>
      </c>
      <c r="AL2183" s="2">
        <f>COUNTIFS($B:$B,$B2183,$AG:$AG,AL$1)</f>
        <v>0</v>
      </c>
      <c r="AM2183" s="2">
        <f>COUNTIFS($B:$B,$B2183,$AG:$AG,AM$1)</f>
        <v>0</v>
      </c>
      <c r="AN2183" s="2">
        <f>COUNTIFS($B:$B,$B2183,$AG:$AG,AN$1)</f>
        <v>1</v>
      </c>
      <c r="AO2183" s="2">
        <f>COUNTIFS($B:$B,$B2183,$AG:$AG,AO$1)</f>
        <v>0</v>
      </c>
      <c r="AP2183" s="2">
        <f>COUNTIFS($B:$B,$B2183,$AG:$AG,AP$1)</f>
        <v>0</v>
      </c>
      <c r="AQ2183" s="2">
        <f>COUNTIFS($B:$B,$B2183,$AG:$AG,AQ$1)</f>
        <v>0</v>
      </c>
      <c r="AR2183" s="2">
        <f>COUNTIFS($B:$B,$B2183,$AG:$AG,AR$1)</f>
        <v>1</v>
      </c>
      <c r="AS2183" s="2">
        <f>COUNTIFS($B:$B,$B2183,$AG:$AG,AS$1)</f>
        <v>0</v>
      </c>
      <c r="AT2183" s="2">
        <f>COUNTIFS($B:$B,$B2183,$AG:$AG,AT$1)</f>
        <v>0</v>
      </c>
      <c r="AU2183" s="2">
        <f>COUNTIFS($B:$B,$B2183,$AG:$AG,AU$1)</f>
        <v>0</v>
      </c>
    </row>
    <row r="2184" spans="1:47" ht="15" customHeight="1" x14ac:dyDescent="0.35">
      <c r="A2184" s="7">
        <f>IF(B2183=B2184,A2183,A2183+1)</f>
        <v>770</v>
      </c>
      <c r="B2184" s="7" t="s">
        <v>2210</v>
      </c>
      <c r="C2184" s="7" t="s">
        <v>2209</v>
      </c>
      <c r="D2184" s="7" t="s">
        <v>1789</v>
      </c>
      <c r="E2184" s="7" t="s">
        <v>1788</v>
      </c>
      <c r="F2184" s="4" t="s">
        <v>7</v>
      </c>
      <c r="G2184" s="4" t="s">
        <v>8</v>
      </c>
      <c r="H2184" s="4" t="s">
        <v>7</v>
      </c>
      <c r="I2184" s="3">
        <v>3</v>
      </c>
      <c r="J2184" s="3" t="s">
        <v>215</v>
      </c>
      <c r="K2184" s="3" t="s">
        <v>1995</v>
      </c>
      <c r="L2184" s="3" t="s">
        <v>55</v>
      </c>
      <c r="M2184" s="3" t="s">
        <v>2208</v>
      </c>
      <c r="N2184" s="3" t="s">
        <v>408</v>
      </c>
      <c r="P2184" s="3" t="s">
        <v>1</v>
      </c>
      <c r="Q2184" s="3" t="s">
        <v>1475</v>
      </c>
      <c r="R2184" s="3" t="s">
        <v>1474</v>
      </c>
      <c r="S2184" s="2">
        <f>IF(P2184="심사불필요","-",VLOOKUP(K2184,'[1]자격증 backdata'!A:G,7,0))</f>
        <v>0</v>
      </c>
      <c r="T2184" s="2" t="str">
        <f>IF(S2184="-","-",IF(COUNTIFS(B:B,B2184,S:S,"필수")&gt;0,"자격요건충족","확인필요"))</f>
        <v>자격요건충족</v>
      </c>
      <c r="U2184" s="2"/>
      <c r="W2184" s="2">
        <f>IF(Q2184="4급","심사불필요",VLOOKUP(K2184,'[1]자격증 backdata'!A:B,2,0))</f>
        <v>6</v>
      </c>
      <c r="X2184" s="3">
        <f>IF(R2184="A", MIN(20, SUMIFS(W:W, B:B, B2184, R:R, "A")),IF(R2184="B", MIN(30, SUMIFS(W:W, B:B, B2184, R:R, "B")),"비해당분야"))</f>
        <v>12</v>
      </c>
      <c r="Y2184" s="3" t="str">
        <f>IF(R2184="C",MIN(30,IF(COUNTIFS(B:B,B2184,W:W,"가1")=1,25,IF(COUNTIFS(B:B,B2184,W:W,"가1")&gt;=2,30,0))+IF(COUNTIFS(B:B,B2184,W:W,"나1")&gt;=4,30,IF(COUNTIFS(B:B,B2184,W:W,"나1")=3,26,IF(COUNTIFS(B:B,B2184,W:W,"나1")=2,22,IF(COUNTIFS(B:B,B2184,W:W,"나1")=1,18,0)))))+MIN(30,IF(COUNTIFS(B:B,B2184,W:W,"가2")=1,25,IF(COUNTIFS(B:B,B2184,W:W,"가2")&gt;=2,30,0))+IF(COUNTIFS(B:B,B2184,W:W,"나2")=3,30,IF(COUNTIFS(B:B,B2184,W:W,"나2")=2,25,IF(COUNTIFS(B:B,B2184,W:W,"나2")=1,20,0)))),"비해당분야")</f>
        <v>비해당분야</v>
      </c>
      <c r="Z2184" s="3" t="str">
        <f>IF(R2184="C",VLOOKUP(K2184,'[1]자격증 backdata'!A:F,6,0),"비해당분야")</f>
        <v>비해당분야</v>
      </c>
      <c r="AA2184" s="3" t="str">
        <f>IF(R2184="C",SUMIF(B:B,B2184,Z:Z),"비해당분야")</f>
        <v>비해당분야</v>
      </c>
      <c r="AB2184" s="3" t="str">
        <f>IF(R2184="C",SUM(Y2184,AA2184),"비해당분야")</f>
        <v>비해당분야</v>
      </c>
      <c r="AC2184" s="3">
        <f>IF(R2184="C",AB2184,X2184)</f>
        <v>12</v>
      </c>
      <c r="AD2184" s="3">
        <f>VLOOKUP(K2184,'[1]자격증 backdata'!A:D,4,0)</f>
        <v>0</v>
      </c>
      <c r="AE2184" s="3">
        <f>IF(_xlfn.MAXIFS(AD:AD,B:B,B2184)&gt;10,10,_xlfn.MAXIFS(AD:AD,B:B,B2184))</f>
        <v>5</v>
      </c>
      <c r="AG2184" s="2" t="str">
        <f>VLOOKUP(K2184,'[1]자격증 backdata'!A:C,3,0)</f>
        <v>G</v>
      </c>
      <c r="AH2184" s="2">
        <f>COUNTIFS($B:$B,$B2184,$AG:$AG,AH$1)</f>
        <v>0</v>
      </c>
      <c r="AI2184" s="2">
        <f>COUNTIFS($B:$B,$B2184,$AG:$AG,AI$1)</f>
        <v>0</v>
      </c>
      <c r="AJ2184" s="2">
        <f>COUNTIFS($B:$B,$B2184,$AG:$AG,AJ$1)</f>
        <v>0</v>
      </c>
      <c r="AK2184" s="2">
        <f>COUNTIFS($B:$B,$B2184,$AG:$AG,AK$1)</f>
        <v>0</v>
      </c>
      <c r="AL2184" s="2">
        <f>COUNTIFS($B:$B,$B2184,$AG:$AG,AL$1)</f>
        <v>0</v>
      </c>
      <c r="AM2184" s="2">
        <f>COUNTIFS($B:$B,$B2184,$AG:$AG,AM$1)</f>
        <v>0</v>
      </c>
      <c r="AN2184" s="2">
        <f>COUNTIFS($B:$B,$B2184,$AG:$AG,AN$1)</f>
        <v>1</v>
      </c>
      <c r="AO2184" s="2">
        <f>COUNTIFS($B:$B,$B2184,$AG:$AG,AO$1)</f>
        <v>0</v>
      </c>
      <c r="AP2184" s="2">
        <f>COUNTIFS($B:$B,$B2184,$AG:$AG,AP$1)</f>
        <v>0</v>
      </c>
      <c r="AQ2184" s="2">
        <f>COUNTIFS($B:$B,$B2184,$AG:$AG,AQ$1)</f>
        <v>0</v>
      </c>
      <c r="AR2184" s="2">
        <f>COUNTIFS($B:$B,$B2184,$AG:$AG,AR$1)</f>
        <v>1</v>
      </c>
      <c r="AS2184" s="2">
        <f>COUNTIFS($B:$B,$B2184,$AG:$AG,AS$1)</f>
        <v>0</v>
      </c>
      <c r="AT2184" s="2">
        <f>COUNTIFS($B:$B,$B2184,$AG:$AG,AT$1)</f>
        <v>0</v>
      </c>
      <c r="AU2184" s="2">
        <f>COUNTIFS($B:$B,$B2184,$AG:$AG,AU$1)</f>
        <v>0</v>
      </c>
    </row>
    <row r="2185" spans="1:47" ht="15" customHeight="1" x14ac:dyDescent="0.35">
      <c r="A2185" s="4">
        <f>IF(B2184=B2185,A2184,A2184+1)</f>
        <v>771</v>
      </c>
      <c r="B2185" s="4" t="s">
        <v>2205</v>
      </c>
      <c r="C2185" s="4" t="s">
        <v>2204</v>
      </c>
      <c r="D2185" s="4" t="s">
        <v>1789</v>
      </c>
      <c r="E2185" s="4" t="s">
        <v>1788</v>
      </c>
      <c r="F2185" s="4" t="s">
        <v>8</v>
      </c>
      <c r="G2185" s="4" t="s">
        <v>8</v>
      </c>
      <c r="H2185" s="4" t="s">
        <v>7</v>
      </c>
      <c r="I2185" s="4">
        <v>1</v>
      </c>
      <c r="J2185" s="4" t="s">
        <v>6</v>
      </c>
      <c r="K2185" s="4" t="s">
        <v>1787</v>
      </c>
      <c r="L2185" s="4" t="s">
        <v>4</v>
      </c>
      <c r="M2185" s="4" t="s">
        <v>2207</v>
      </c>
      <c r="N2185" s="4" t="s">
        <v>1283</v>
      </c>
      <c r="P2185" s="4" t="s">
        <v>1</v>
      </c>
      <c r="Q2185" s="4" t="s">
        <v>1475</v>
      </c>
      <c r="R2185" s="4" t="s">
        <v>1474</v>
      </c>
      <c r="S2185" s="5" t="str">
        <f>IF(P2185="심사불필요","-",VLOOKUP(K2185,'[1]자격증 backdata'!A:G,7,0))</f>
        <v>필수</v>
      </c>
      <c r="T2185" s="5" t="str">
        <f>IF(S2185="-","-",IF(COUNTIFS(B:B,B2185,S:S,"필수")&gt;0,"자격요건충족","확인필요"))</f>
        <v>자격요건충족</v>
      </c>
      <c r="U2185" s="5"/>
      <c r="W2185" s="5">
        <f>IF(Q2185="4급","심사불필요",VLOOKUP(K2185,'[1]자격증 backdata'!A:B,2,0))</f>
        <v>6</v>
      </c>
      <c r="X2185" s="4">
        <f>IF(R2185="A", MIN(20, SUMIFS(W:W, B:B, B2185, R:R, "A")),IF(R2185="B", MIN(30, SUMIFS(W:W, B:B, B2185, R:R, "B")),"비해당분야"))</f>
        <v>10</v>
      </c>
      <c r="Y2185" s="4" t="str">
        <f>IF(R2185="C",MIN(30,IF(COUNTIFS(B:B,B2185,W:W,"가1")=1,25,IF(COUNTIFS(B:B,B2185,W:W,"가1")&gt;=2,30,0))+IF(COUNTIFS(B:B,B2185,W:W,"나1")&gt;=4,30,IF(COUNTIFS(B:B,B2185,W:W,"나1")=3,26,IF(COUNTIFS(B:B,B2185,W:W,"나1")=2,22,IF(COUNTIFS(B:B,B2185,W:W,"나1")=1,18,0)))))+MIN(30,IF(COUNTIFS(B:B,B2185,W:W,"가2")=1,25,IF(COUNTIFS(B:B,B2185,W:W,"가2")&gt;=2,30,0))+IF(COUNTIFS(B:B,B2185,W:W,"나2")=3,30,IF(COUNTIFS(B:B,B2185,W:W,"나2")=2,25,IF(COUNTIFS(B:B,B2185,W:W,"나2")=1,20,0)))),"비해당분야")</f>
        <v>비해당분야</v>
      </c>
      <c r="Z2185" s="4" t="str">
        <f>IF(R2185="C",VLOOKUP(K2185,'[1]자격증 backdata'!A:F,6,0),"비해당분야")</f>
        <v>비해당분야</v>
      </c>
      <c r="AA2185" s="4" t="str">
        <f>IF(R2185="C",SUMIF(B:B,B2185,Z:Z),"비해당분야")</f>
        <v>비해당분야</v>
      </c>
      <c r="AB2185" s="4" t="str">
        <f>IF(R2185="C",SUM(Y2185,AA2185),"비해당분야")</f>
        <v>비해당분야</v>
      </c>
      <c r="AC2185" s="4">
        <f>IF(R2185="C",AB2185,X2185)</f>
        <v>10</v>
      </c>
      <c r="AD2185" s="4">
        <f>VLOOKUP(K2185,'[1]자격증 backdata'!A:D,4,0)</f>
        <v>0</v>
      </c>
      <c r="AE2185" s="4">
        <f>IF(_xlfn.MAXIFS(AD:AD,B:B,B2185)&gt;10,10,_xlfn.MAXIFS(AD:AD,B:B,B2185))</f>
        <v>5</v>
      </c>
      <c r="AG2185" s="5" t="str">
        <f>VLOOKUP(K2185,'[1]자격증 backdata'!A:C,3,0)</f>
        <v>K</v>
      </c>
      <c r="AH2185" s="5">
        <f>COUNTIFS($B:$B,$B2185,$AG:$AG,AH$1)</f>
        <v>0</v>
      </c>
      <c r="AI2185" s="5">
        <f>COUNTIFS($B:$B,$B2185,$AG:$AG,AI$1)</f>
        <v>0</v>
      </c>
      <c r="AJ2185" s="5">
        <f>COUNTIFS($B:$B,$B2185,$AG:$AG,AJ$1)</f>
        <v>0</v>
      </c>
      <c r="AK2185" s="5">
        <f>COUNTIFS($B:$B,$B2185,$AG:$AG,AK$1)</f>
        <v>0</v>
      </c>
      <c r="AL2185" s="5">
        <f>COUNTIFS($B:$B,$B2185,$AG:$AG,AL$1)</f>
        <v>0</v>
      </c>
      <c r="AM2185" s="5">
        <f>COUNTIFS($B:$B,$B2185,$AG:$AG,AM$1)</f>
        <v>0</v>
      </c>
      <c r="AN2185" s="5">
        <f>COUNTIFS($B:$B,$B2185,$AG:$AG,AN$1)</f>
        <v>0</v>
      </c>
      <c r="AO2185" s="5">
        <f>COUNTIFS($B:$B,$B2185,$AG:$AG,AO$1)</f>
        <v>0</v>
      </c>
      <c r="AP2185" s="5">
        <f>COUNTIFS($B:$B,$B2185,$AG:$AG,AP$1)</f>
        <v>0</v>
      </c>
      <c r="AQ2185" s="5">
        <f>COUNTIFS($B:$B,$B2185,$AG:$AG,AQ$1)</f>
        <v>0</v>
      </c>
      <c r="AR2185" s="5">
        <f>COUNTIFS($B:$B,$B2185,$AG:$AG,AR$1)</f>
        <v>1</v>
      </c>
      <c r="AS2185" s="5">
        <f>COUNTIFS($B:$B,$B2185,$AG:$AG,AS$1)</f>
        <v>0</v>
      </c>
      <c r="AT2185" s="5">
        <f>COUNTIFS($B:$B,$B2185,$AG:$AG,AT$1)</f>
        <v>0</v>
      </c>
      <c r="AU2185" s="5">
        <f>COUNTIFS($B:$B,$B2185,$AG:$AG,AU$1)</f>
        <v>0</v>
      </c>
    </row>
    <row r="2186" spans="1:47" ht="15" customHeight="1" x14ac:dyDescent="0.35">
      <c r="A2186" s="6">
        <f>IF(B2185=B2186,A2185,A2185+1)</f>
        <v>771</v>
      </c>
      <c r="B2186" s="6" t="s">
        <v>2205</v>
      </c>
      <c r="C2186" s="6" t="s">
        <v>2204</v>
      </c>
      <c r="D2186" s="6" t="s">
        <v>1789</v>
      </c>
      <c r="E2186" s="6" t="s">
        <v>1788</v>
      </c>
      <c r="F2186" s="4" t="s">
        <v>7</v>
      </c>
      <c r="G2186" s="4" t="s">
        <v>8</v>
      </c>
      <c r="H2186" s="4" t="s">
        <v>7</v>
      </c>
      <c r="I2186" s="4">
        <v>2</v>
      </c>
      <c r="J2186" s="4" t="s">
        <v>28</v>
      </c>
      <c r="K2186" s="4" t="s">
        <v>1793</v>
      </c>
      <c r="L2186" s="4" t="s">
        <v>26</v>
      </c>
      <c r="M2186" s="4" t="s">
        <v>2206</v>
      </c>
      <c r="N2186" s="4" t="s">
        <v>1425</v>
      </c>
      <c r="P2186" s="4" t="s">
        <v>1</v>
      </c>
      <c r="Q2186" s="4" t="s">
        <v>1475</v>
      </c>
      <c r="R2186" s="4" t="s">
        <v>1474</v>
      </c>
      <c r="S2186" s="5">
        <f>IF(P2186="심사불필요","-",VLOOKUP(K2186,'[1]자격증 backdata'!A:G,7,0))</f>
        <v>0</v>
      </c>
      <c r="T2186" s="5" t="str">
        <f>IF(S2186="-","-",IF(COUNTIFS(B:B,B2186,S:S,"필수")&gt;0,"자격요건충족","확인필요"))</f>
        <v>자격요건충족</v>
      </c>
      <c r="U2186" s="5"/>
      <c r="W2186" s="5">
        <f>IF(Q2186="4급","심사불필요",VLOOKUP(K2186,'[1]자격증 backdata'!A:B,2,0))</f>
        <v>4</v>
      </c>
      <c r="X2186" s="4">
        <f>IF(R2186="A", MIN(20, SUMIFS(W:W, B:B, B2186, R:R, "A")),IF(R2186="B", MIN(30, SUMIFS(W:W, B:B, B2186, R:R, "B")),"비해당분야"))</f>
        <v>10</v>
      </c>
      <c r="Y2186" s="4" t="str">
        <f>IF(R2186="C",MIN(30,IF(COUNTIFS(B:B,B2186,W:W,"가1")=1,25,IF(COUNTIFS(B:B,B2186,W:W,"가1")&gt;=2,30,0))+IF(COUNTIFS(B:B,B2186,W:W,"나1")&gt;=4,30,IF(COUNTIFS(B:B,B2186,W:W,"나1")=3,26,IF(COUNTIFS(B:B,B2186,W:W,"나1")=2,22,IF(COUNTIFS(B:B,B2186,W:W,"나1")=1,18,0)))))+MIN(30,IF(COUNTIFS(B:B,B2186,W:W,"가2")=1,25,IF(COUNTIFS(B:B,B2186,W:W,"가2")&gt;=2,30,0))+IF(COUNTIFS(B:B,B2186,W:W,"나2")=3,30,IF(COUNTIFS(B:B,B2186,W:W,"나2")=2,25,IF(COUNTIFS(B:B,B2186,W:W,"나2")=1,20,0)))),"비해당분야")</f>
        <v>비해당분야</v>
      </c>
      <c r="Z2186" s="4" t="str">
        <f>IF(R2186="C",VLOOKUP(K2186,'[1]자격증 backdata'!A:F,6,0),"비해당분야")</f>
        <v>비해당분야</v>
      </c>
      <c r="AA2186" s="4" t="str">
        <f>IF(R2186="C",SUMIF(B:B,B2186,Z:Z),"비해당분야")</f>
        <v>비해당분야</v>
      </c>
      <c r="AB2186" s="4" t="str">
        <f>IF(R2186="C",SUM(Y2186,AA2186),"비해당분야")</f>
        <v>비해당분야</v>
      </c>
      <c r="AC2186" s="4">
        <f>IF(R2186="C",AB2186,X2186)</f>
        <v>10</v>
      </c>
      <c r="AD2186" s="4">
        <f>VLOOKUP(K2186,'[1]자격증 backdata'!A:D,4,0)</f>
        <v>0</v>
      </c>
      <c r="AE2186" s="4">
        <f>IF(_xlfn.MAXIFS(AD:AD,B:B,B2186)&gt;10,10,_xlfn.MAXIFS(AD:AD,B:B,B2186))</f>
        <v>5</v>
      </c>
      <c r="AG2186" s="5">
        <f>VLOOKUP(K2186,'[1]자격증 backdata'!A:C,3,0)</f>
        <v>0</v>
      </c>
      <c r="AH2186" s="5">
        <f>COUNTIFS($B:$B,$B2186,$AG:$AG,AH$1)</f>
        <v>0</v>
      </c>
      <c r="AI2186" s="5">
        <f>COUNTIFS($B:$B,$B2186,$AG:$AG,AI$1)</f>
        <v>0</v>
      </c>
      <c r="AJ2186" s="5">
        <f>COUNTIFS($B:$B,$B2186,$AG:$AG,AJ$1)</f>
        <v>0</v>
      </c>
      <c r="AK2186" s="5">
        <f>COUNTIFS($B:$B,$B2186,$AG:$AG,AK$1)</f>
        <v>0</v>
      </c>
      <c r="AL2186" s="5">
        <f>COUNTIFS($B:$B,$B2186,$AG:$AG,AL$1)</f>
        <v>0</v>
      </c>
      <c r="AM2186" s="5">
        <f>COUNTIFS($B:$B,$B2186,$AG:$AG,AM$1)</f>
        <v>0</v>
      </c>
      <c r="AN2186" s="5">
        <f>COUNTIFS($B:$B,$B2186,$AG:$AG,AN$1)</f>
        <v>0</v>
      </c>
      <c r="AO2186" s="5">
        <f>COUNTIFS($B:$B,$B2186,$AG:$AG,AO$1)</f>
        <v>0</v>
      </c>
      <c r="AP2186" s="5">
        <f>COUNTIFS($B:$B,$B2186,$AG:$AG,AP$1)</f>
        <v>0</v>
      </c>
      <c r="AQ2186" s="5">
        <f>COUNTIFS($B:$B,$B2186,$AG:$AG,AQ$1)</f>
        <v>0</v>
      </c>
      <c r="AR2186" s="5">
        <f>COUNTIFS($B:$B,$B2186,$AG:$AG,AR$1)</f>
        <v>1</v>
      </c>
      <c r="AS2186" s="5">
        <f>COUNTIFS($B:$B,$B2186,$AG:$AG,AS$1)</f>
        <v>0</v>
      </c>
      <c r="AT2186" s="5">
        <f>COUNTIFS($B:$B,$B2186,$AG:$AG,AT$1)</f>
        <v>0</v>
      </c>
      <c r="AU2186" s="5">
        <f>COUNTIFS($B:$B,$B2186,$AG:$AG,AU$1)</f>
        <v>0</v>
      </c>
    </row>
    <row r="2187" spans="1:47" ht="15" customHeight="1" x14ac:dyDescent="0.35">
      <c r="A2187" s="6">
        <f>IF(B2186=B2187,A2186,A2186+1)</f>
        <v>771</v>
      </c>
      <c r="B2187" s="6" t="s">
        <v>2205</v>
      </c>
      <c r="C2187" s="6" t="s">
        <v>2204</v>
      </c>
      <c r="D2187" s="6" t="s">
        <v>1789</v>
      </c>
      <c r="E2187" s="6" t="s">
        <v>1788</v>
      </c>
      <c r="F2187" s="4" t="s">
        <v>7</v>
      </c>
      <c r="G2187" s="4" t="s">
        <v>8</v>
      </c>
      <c r="H2187" s="4" t="s">
        <v>7</v>
      </c>
      <c r="I2187" s="4">
        <v>3</v>
      </c>
      <c r="J2187" s="4" t="s">
        <v>69</v>
      </c>
      <c r="K2187" s="4" t="s">
        <v>1799</v>
      </c>
      <c r="L2187" s="4" t="s">
        <v>36</v>
      </c>
      <c r="M2187" s="4" t="s">
        <v>2203</v>
      </c>
      <c r="N2187" s="4" t="s">
        <v>795</v>
      </c>
      <c r="P2187" s="4" t="s">
        <v>1</v>
      </c>
      <c r="Q2187" s="4" t="s">
        <v>1475</v>
      </c>
      <c r="R2187" s="4" t="s">
        <v>1474</v>
      </c>
      <c r="S2187" s="5">
        <f>IF(P2187="심사불필요","-",VLOOKUP(K2187,'[1]자격증 backdata'!A:G,7,0))</f>
        <v>0</v>
      </c>
      <c r="T2187" s="5" t="str">
        <f>IF(S2187="-","-",IF(COUNTIFS(B:B,B2187,S:S,"필수")&gt;0,"자격요건충족","확인필요"))</f>
        <v>자격요건충족</v>
      </c>
      <c r="U2187" s="5"/>
      <c r="W2187" s="5">
        <f>IF(Q2187="4급","심사불필요",VLOOKUP(K2187,'[1]자격증 backdata'!A:B,2,0))</f>
        <v>0</v>
      </c>
      <c r="X2187" s="4">
        <f>IF(R2187="A", MIN(20, SUMIFS(W:W, B:B, B2187, R:R, "A")),IF(R2187="B", MIN(30, SUMIFS(W:W, B:B, B2187, R:R, "B")),"비해당분야"))</f>
        <v>10</v>
      </c>
      <c r="Y2187" s="4" t="str">
        <f>IF(R2187="C",MIN(30,IF(COUNTIFS(B:B,B2187,W:W,"가1")=1,25,IF(COUNTIFS(B:B,B2187,W:W,"가1")&gt;=2,30,0))+IF(COUNTIFS(B:B,B2187,W:W,"나1")&gt;=4,30,IF(COUNTIFS(B:B,B2187,W:W,"나1")=3,26,IF(COUNTIFS(B:B,B2187,W:W,"나1")=2,22,IF(COUNTIFS(B:B,B2187,W:W,"나1")=1,18,0)))))+MIN(30,IF(COUNTIFS(B:B,B2187,W:W,"가2")=1,25,IF(COUNTIFS(B:B,B2187,W:W,"가2")&gt;=2,30,0))+IF(COUNTIFS(B:B,B2187,W:W,"나2")=3,30,IF(COUNTIFS(B:B,B2187,W:W,"나2")=2,25,IF(COUNTIFS(B:B,B2187,W:W,"나2")=1,20,0)))),"비해당분야")</f>
        <v>비해당분야</v>
      </c>
      <c r="Z2187" s="4" t="str">
        <f>IF(R2187="C",VLOOKUP(K2187,'[1]자격증 backdata'!A:F,6,0),"비해당분야")</f>
        <v>비해당분야</v>
      </c>
      <c r="AA2187" s="4" t="str">
        <f>IF(R2187="C",SUMIF(B:B,B2187,Z:Z),"비해당분야")</f>
        <v>비해당분야</v>
      </c>
      <c r="AB2187" s="4" t="str">
        <f>IF(R2187="C",SUM(Y2187,AA2187),"비해당분야")</f>
        <v>비해당분야</v>
      </c>
      <c r="AC2187" s="4">
        <f>IF(R2187="C",AB2187,X2187)</f>
        <v>10</v>
      </c>
      <c r="AD2187" s="4">
        <f>VLOOKUP(K2187,'[1]자격증 backdata'!A:D,4,0)</f>
        <v>5</v>
      </c>
      <c r="AE2187" s="4">
        <f>IF(_xlfn.MAXIFS(AD:AD,B:B,B2187)&gt;10,10,_xlfn.MAXIFS(AD:AD,B:B,B2187))</f>
        <v>5</v>
      </c>
      <c r="AG2187" s="5">
        <f>VLOOKUP(K2187,'[1]자격증 backdata'!A:C,3,0)</f>
        <v>0</v>
      </c>
      <c r="AH2187" s="5">
        <f>COUNTIFS($B:$B,$B2187,$AG:$AG,AH$1)</f>
        <v>0</v>
      </c>
      <c r="AI2187" s="5">
        <f>COUNTIFS($B:$B,$B2187,$AG:$AG,AI$1)</f>
        <v>0</v>
      </c>
      <c r="AJ2187" s="5">
        <f>COUNTIFS($B:$B,$B2187,$AG:$AG,AJ$1)</f>
        <v>0</v>
      </c>
      <c r="AK2187" s="5">
        <f>COUNTIFS($B:$B,$B2187,$AG:$AG,AK$1)</f>
        <v>0</v>
      </c>
      <c r="AL2187" s="5">
        <f>COUNTIFS($B:$B,$B2187,$AG:$AG,AL$1)</f>
        <v>0</v>
      </c>
      <c r="AM2187" s="5">
        <f>COUNTIFS($B:$B,$B2187,$AG:$AG,AM$1)</f>
        <v>0</v>
      </c>
      <c r="AN2187" s="5">
        <f>COUNTIFS($B:$B,$B2187,$AG:$AG,AN$1)</f>
        <v>0</v>
      </c>
      <c r="AO2187" s="5">
        <f>COUNTIFS($B:$B,$B2187,$AG:$AG,AO$1)</f>
        <v>0</v>
      </c>
      <c r="AP2187" s="5">
        <f>COUNTIFS($B:$B,$B2187,$AG:$AG,AP$1)</f>
        <v>0</v>
      </c>
      <c r="AQ2187" s="5">
        <f>COUNTIFS($B:$B,$B2187,$AG:$AG,AQ$1)</f>
        <v>0</v>
      </c>
      <c r="AR2187" s="5">
        <f>COUNTIFS($B:$B,$B2187,$AG:$AG,AR$1)</f>
        <v>1</v>
      </c>
      <c r="AS2187" s="5">
        <f>COUNTIFS($B:$B,$B2187,$AG:$AG,AS$1)</f>
        <v>0</v>
      </c>
      <c r="AT2187" s="5">
        <f>COUNTIFS($B:$B,$B2187,$AG:$AG,AT$1)</f>
        <v>0</v>
      </c>
      <c r="AU2187" s="5">
        <f>COUNTIFS($B:$B,$B2187,$AG:$AG,AU$1)</f>
        <v>0</v>
      </c>
    </row>
    <row r="2188" spans="1:47" ht="15" customHeight="1" x14ac:dyDescent="0.35">
      <c r="A2188" s="3">
        <f>IF(B2187=B2188,A2187,A2187+1)</f>
        <v>772</v>
      </c>
      <c r="B2188" s="3" t="s">
        <v>2201</v>
      </c>
      <c r="C2188" s="3" t="s">
        <v>2200</v>
      </c>
      <c r="D2188" s="3" t="s">
        <v>1789</v>
      </c>
      <c r="E2188" s="3" t="s">
        <v>1788</v>
      </c>
      <c r="F2188" s="4" t="s">
        <v>8</v>
      </c>
      <c r="G2188" s="4" t="s">
        <v>8</v>
      </c>
      <c r="H2188" s="4" t="s">
        <v>7</v>
      </c>
      <c r="I2188" s="3">
        <v>1</v>
      </c>
      <c r="J2188" s="3" t="s">
        <v>6</v>
      </c>
      <c r="K2188" s="3" t="s">
        <v>1787</v>
      </c>
      <c r="L2188" s="3" t="s">
        <v>4</v>
      </c>
      <c r="M2188" s="3" t="s">
        <v>2202</v>
      </c>
      <c r="N2188" s="3" t="s">
        <v>276</v>
      </c>
      <c r="P2188" s="3" t="s">
        <v>1</v>
      </c>
      <c r="Q2188" s="3" t="s">
        <v>1475</v>
      </c>
      <c r="R2188" s="3" t="s">
        <v>1474</v>
      </c>
      <c r="S2188" s="2" t="str">
        <f>IF(P2188="심사불필요","-",VLOOKUP(K2188,'[1]자격증 backdata'!A:G,7,0))</f>
        <v>필수</v>
      </c>
      <c r="T2188" s="2" t="str">
        <f>IF(S2188="-","-",IF(COUNTIFS(B:B,B2188,S:S,"필수")&gt;0,"자격요건충족","확인필요"))</f>
        <v>자격요건충족</v>
      </c>
      <c r="U2188" s="2"/>
      <c r="W2188" s="2">
        <f>IF(Q2188="4급","심사불필요",VLOOKUP(K2188,'[1]자격증 backdata'!A:B,2,0))</f>
        <v>6</v>
      </c>
      <c r="X2188" s="3">
        <f>IF(R2188="A", MIN(20, SUMIFS(W:W, B:B, B2188, R:R, "A")),IF(R2188="B", MIN(30, SUMIFS(W:W, B:B, B2188, R:R, "B")),"비해당분야"))</f>
        <v>12</v>
      </c>
      <c r="Y2188" s="3" t="str">
        <f>IF(R2188="C",MIN(30,IF(COUNTIFS(B:B,B2188,W:W,"가1")=1,25,IF(COUNTIFS(B:B,B2188,W:W,"가1")&gt;=2,30,0))+IF(COUNTIFS(B:B,B2188,W:W,"나1")&gt;=4,30,IF(COUNTIFS(B:B,B2188,W:W,"나1")=3,26,IF(COUNTIFS(B:B,B2188,W:W,"나1")=2,22,IF(COUNTIFS(B:B,B2188,W:W,"나1")=1,18,0)))))+MIN(30,IF(COUNTIFS(B:B,B2188,W:W,"가2")=1,25,IF(COUNTIFS(B:B,B2188,W:W,"가2")&gt;=2,30,0))+IF(COUNTIFS(B:B,B2188,W:W,"나2")=3,30,IF(COUNTIFS(B:B,B2188,W:W,"나2")=2,25,IF(COUNTIFS(B:B,B2188,W:W,"나2")=1,20,0)))),"비해당분야")</f>
        <v>비해당분야</v>
      </c>
      <c r="Z2188" s="3" t="str">
        <f>IF(R2188="C",VLOOKUP(K2188,'[1]자격증 backdata'!A:F,6,0),"비해당분야")</f>
        <v>비해당분야</v>
      </c>
      <c r="AA2188" s="3" t="str">
        <f>IF(R2188="C",SUMIF(B:B,B2188,Z:Z),"비해당분야")</f>
        <v>비해당분야</v>
      </c>
      <c r="AB2188" s="3" t="str">
        <f>IF(R2188="C",SUM(Y2188,AA2188),"비해당분야")</f>
        <v>비해당분야</v>
      </c>
      <c r="AC2188" s="3">
        <f>IF(R2188="C",AB2188,X2188)</f>
        <v>12</v>
      </c>
      <c r="AD2188" s="3">
        <f>VLOOKUP(K2188,'[1]자격증 backdata'!A:D,4,0)</f>
        <v>0</v>
      </c>
      <c r="AE2188" s="3">
        <f>IF(_xlfn.MAXIFS(AD:AD,B:B,B2188)&gt;10,10,_xlfn.MAXIFS(AD:AD,B:B,B2188))</f>
        <v>0</v>
      </c>
      <c r="AG2188" s="2" t="str">
        <f>VLOOKUP(K2188,'[1]자격증 backdata'!A:C,3,0)</f>
        <v>K</v>
      </c>
      <c r="AH2188" s="2">
        <f>COUNTIFS($B:$B,$B2188,$AG:$AG,AH$1)</f>
        <v>0</v>
      </c>
      <c r="AI2188" s="2">
        <f>COUNTIFS($B:$B,$B2188,$AG:$AG,AI$1)</f>
        <v>0</v>
      </c>
      <c r="AJ2188" s="2">
        <f>COUNTIFS($B:$B,$B2188,$AG:$AG,AJ$1)</f>
        <v>0</v>
      </c>
      <c r="AK2188" s="2">
        <f>COUNTIFS($B:$B,$B2188,$AG:$AG,AK$1)</f>
        <v>0</v>
      </c>
      <c r="AL2188" s="2">
        <f>COUNTIFS($B:$B,$B2188,$AG:$AG,AL$1)</f>
        <v>0</v>
      </c>
      <c r="AM2188" s="2">
        <f>COUNTIFS($B:$B,$B2188,$AG:$AG,AM$1)</f>
        <v>0</v>
      </c>
      <c r="AN2188" s="2">
        <f>COUNTIFS($B:$B,$B2188,$AG:$AG,AN$1)</f>
        <v>1</v>
      </c>
      <c r="AO2188" s="2">
        <f>COUNTIFS($B:$B,$B2188,$AG:$AG,AO$1)</f>
        <v>0</v>
      </c>
      <c r="AP2188" s="2">
        <f>COUNTIFS($B:$B,$B2188,$AG:$AG,AP$1)</f>
        <v>0</v>
      </c>
      <c r="AQ2188" s="2">
        <f>COUNTIFS($B:$B,$B2188,$AG:$AG,AQ$1)</f>
        <v>0</v>
      </c>
      <c r="AR2188" s="2">
        <f>COUNTIFS($B:$B,$B2188,$AG:$AG,AR$1)</f>
        <v>1</v>
      </c>
      <c r="AS2188" s="2">
        <f>COUNTIFS($B:$B,$B2188,$AG:$AG,AS$1)</f>
        <v>0</v>
      </c>
      <c r="AT2188" s="2">
        <f>COUNTIFS($B:$B,$B2188,$AG:$AG,AT$1)</f>
        <v>0</v>
      </c>
      <c r="AU2188" s="2">
        <f>COUNTIFS($B:$B,$B2188,$AG:$AG,AU$1)</f>
        <v>0</v>
      </c>
    </row>
    <row r="2189" spans="1:47" ht="15" customHeight="1" x14ac:dyDescent="0.35">
      <c r="A2189" s="7">
        <f>IF(B2188=B2189,A2188,A2188+1)</f>
        <v>772</v>
      </c>
      <c r="B2189" s="7" t="s">
        <v>2201</v>
      </c>
      <c r="C2189" s="7" t="s">
        <v>2200</v>
      </c>
      <c r="D2189" s="7" t="s">
        <v>1789</v>
      </c>
      <c r="E2189" s="7" t="s">
        <v>1788</v>
      </c>
      <c r="F2189" s="4" t="s">
        <v>7</v>
      </c>
      <c r="G2189" s="4" t="s">
        <v>8</v>
      </c>
      <c r="H2189" s="4" t="s">
        <v>7</v>
      </c>
      <c r="I2189" s="3">
        <v>2</v>
      </c>
      <c r="J2189" s="3" t="s">
        <v>633</v>
      </c>
      <c r="K2189" s="3" t="s">
        <v>2199</v>
      </c>
      <c r="L2189" s="3" t="s">
        <v>55</v>
      </c>
      <c r="M2189" s="3" t="s">
        <v>2198</v>
      </c>
      <c r="N2189" s="3" t="s">
        <v>2197</v>
      </c>
      <c r="P2189" s="3" t="s">
        <v>1</v>
      </c>
      <c r="Q2189" s="3" t="s">
        <v>1475</v>
      </c>
      <c r="R2189" s="3" t="s">
        <v>1474</v>
      </c>
      <c r="S2189" s="2">
        <f>IF(P2189="심사불필요","-",VLOOKUP(K2189,'[1]자격증 backdata'!A:G,7,0))</f>
        <v>0</v>
      </c>
      <c r="T2189" s="2" t="str">
        <f>IF(S2189="-","-",IF(COUNTIFS(B:B,B2189,S:S,"필수")&gt;0,"자격요건충족","확인필요"))</f>
        <v>자격요건충족</v>
      </c>
      <c r="U2189" s="2"/>
      <c r="W2189" s="2">
        <f>IF(Q2189="4급","심사불필요",VLOOKUP(K2189,'[1]자격증 backdata'!A:B,2,0))</f>
        <v>6</v>
      </c>
      <c r="X2189" s="3">
        <f>IF(R2189="A", MIN(20, SUMIFS(W:W, B:B, B2189, R:R, "A")),IF(R2189="B", MIN(30, SUMIFS(W:W, B:B, B2189, R:R, "B")),"비해당분야"))</f>
        <v>12</v>
      </c>
      <c r="Y2189" s="3" t="str">
        <f>IF(R2189="C",MIN(30,IF(COUNTIFS(B:B,B2189,W:W,"가1")=1,25,IF(COUNTIFS(B:B,B2189,W:W,"가1")&gt;=2,30,0))+IF(COUNTIFS(B:B,B2189,W:W,"나1")&gt;=4,30,IF(COUNTIFS(B:B,B2189,W:W,"나1")=3,26,IF(COUNTIFS(B:B,B2189,W:W,"나1")=2,22,IF(COUNTIFS(B:B,B2189,W:W,"나1")=1,18,0)))))+MIN(30,IF(COUNTIFS(B:B,B2189,W:W,"가2")=1,25,IF(COUNTIFS(B:B,B2189,W:W,"가2")&gt;=2,30,0))+IF(COUNTIFS(B:B,B2189,W:W,"나2")=3,30,IF(COUNTIFS(B:B,B2189,W:W,"나2")=2,25,IF(COUNTIFS(B:B,B2189,W:W,"나2")=1,20,0)))),"비해당분야")</f>
        <v>비해당분야</v>
      </c>
      <c r="Z2189" s="3" t="str">
        <f>IF(R2189="C",VLOOKUP(K2189,'[1]자격증 backdata'!A:F,6,0),"비해당분야")</f>
        <v>비해당분야</v>
      </c>
      <c r="AA2189" s="3" t="str">
        <f>IF(R2189="C",SUMIF(B:B,B2189,Z:Z),"비해당분야")</f>
        <v>비해당분야</v>
      </c>
      <c r="AB2189" s="3" t="str">
        <f>IF(R2189="C",SUM(Y2189,AA2189),"비해당분야")</f>
        <v>비해당분야</v>
      </c>
      <c r="AC2189" s="3">
        <f>IF(R2189="C",AB2189,X2189)</f>
        <v>12</v>
      </c>
      <c r="AD2189" s="3">
        <f>VLOOKUP(K2189,'[1]자격증 backdata'!A:D,4,0)</f>
        <v>0</v>
      </c>
      <c r="AE2189" s="3">
        <f>IF(_xlfn.MAXIFS(AD:AD,B:B,B2189)&gt;10,10,_xlfn.MAXIFS(AD:AD,B:B,B2189))</f>
        <v>0</v>
      </c>
      <c r="AG2189" s="2" t="str">
        <f>VLOOKUP(K2189,'[1]자격증 backdata'!A:C,3,0)</f>
        <v>G</v>
      </c>
      <c r="AH2189" s="2">
        <f>COUNTIFS($B:$B,$B2189,$AG:$AG,AH$1)</f>
        <v>0</v>
      </c>
      <c r="AI2189" s="2">
        <f>COUNTIFS($B:$B,$B2189,$AG:$AG,AI$1)</f>
        <v>0</v>
      </c>
      <c r="AJ2189" s="2">
        <f>COUNTIFS($B:$B,$B2189,$AG:$AG,AJ$1)</f>
        <v>0</v>
      </c>
      <c r="AK2189" s="2">
        <f>COUNTIFS($B:$B,$B2189,$AG:$AG,AK$1)</f>
        <v>0</v>
      </c>
      <c r="AL2189" s="2">
        <f>COUNTIFS($B:$B,$B2189,$AG:$AG,AL$1)</f>
        <v>0</v>
      </c>
      <c r="AM2189" s="2">
        <f>COUNTIFS($B:$B,$B2189,$AG:$AG,AM$1)</f>
        <v>0</v>
      </c>
      <c r="AN2189" s="2">
        <f>COUNTIFS($B:$B,$B2189,$AG:$AG,AN$1)</f>
        <v>1</v>
      </c>
      <c r="AO2189" s="2">
        <f>COUNTIFS($B:$B,$B2189,$AG:$AG,AO$1)</f>
        <v>0</v>
      </c>
      <c r="AP2189" s="2">
        <f>COUNTIFS($B:$B,$B2189,$AG:$AG,AP$1)</f>
        <v>0</v>
      </c>
      <c r="AQ2189" s="2">
        <f>COUNTIFS($B:$B,$B2189,$AG:$AG,AQ$1)</f>
        <v>0</v>
      </c>
      <c r="AR2189" s="2">
        <f>COUNTIFS($B:$B,$B2189,$AG:$AG,AR$1)</f>
        <v>1</v>
      </c>
      <c r="AS2189" s="2">
        <f>COUNTIFS($B:$B,$B2189,$AG:$AG,AS$1)</f>
        <v>0</v>
      </c>
      <c r="AT2189" s="2">
        <f>COUNTIFS($B:$B,$B2189,$AG:$AG,AT$1)</f>
        <v>0</v>
      </c>
      <c r="AU2189" s="2">
        <f>COUNTIFS($B:$B,$B2189,$AG:$AG,AU$1)</f>
        <v>0</v>
      </c>
    </row>
    <row r="2190" spans="1:47" ht="15" customHeight="1" x14ac:dyDescent="0.35">
      <c r="A2190" s="4">
        <f>IF(B2189=B2190,A2189,A2189+1)</f>
        <v>773</v>
      </c>
      <c r="B2190" s="4" t="s">
        <v>2194</v>
      </c>
      <c r="C2190" s="4" t="s">
        <v>2193</v>
      </c>
      <c r="D2190" s="4" t="s">
        <v>1789</v>
      </c>
      <c r="E2190" s="4" t="s">
        <v>1788</v>
      </c>
      <c r="F2190" s="4" t="s">
        <v>8</v>
      </c>
      <c r="G2190" s="4" t="s">
        <v>8</v>
      </c>
      <c r="H2190" s="4" t="s">
        <v>7</v>
      </c>
      <c r="I2190" s="4">
        <v>1</v>
      </c>
      <c r="J2190" s="4" t="s">
        <v>6</v>
      </c>
      <c r="K2190" s="4" t="s">
        <v>1787</v>
      </c>
      <c r="L2190" s="4" t="s">
        <v>4</v>
      </c>
      <c r="M2190" s="4" t="s">
        <v>2196</v>
      </c>
      <c r="N2190" s="4" t="s">
        <v>313</v>
      </c>
      <c r="P2190" s="4" t="s">
        <v>1</v>
      </c>
      <c r="Q2190" s="4" t="s">
        <v>1475</v>
      </c>
      <c r="R2190" s="4" t="s">
        <v>1474</v>
      </c>
      <c r="S2190" s="5" t="str">
        <f>IF(P2190="심사불필요","-",VLOOKUP(K2190,'[1]자격증 backdata'!A:G,7,0))</f>
        <v>필수</v>
      </c>
      <c r="T2190" s="5" t="str">
        <f>IF(S2190="-","-",IF(COUNTIFS(B:B,B2190,S:S,"필수")&gt;0,"자격요건충족","확인필요"))</f>
        <v>자격요건충족</v>
      </c>
      <c r="U2190" s="5"/>
      <c r="W2190" s="5">
        <f>IF(Q2190="4급","심사불필요",VLOOKUP(K2190,'[1]자격증 backdata'!A:B,2,0))</f>
        <v>6</v>
      </c>
      <c r="X2190" s="4">
        <f>IF(R2190="A", MIN(20, SUMIFS(W:W, B:B, B2190, R:R, "A")),IF(R2190="B", MIN(30, SUMIFS(W:W, B:B, B2190, R:R, "B")),"비해당분야"))</f>
        <v>12</v>
      </c>
      <c r="Y2190" s="4" t="str">
        <f>IF(R2190="C",MIN(30,IF(COUNTIFS(B:B,B2190,W:W,"가1")=1,25,IF(COUNTIFS(B:B,B2190,W:W,"가1")&gt;=2,30,0))+IF(COUNTIFS(B:B,B2190,W:W,"나1")&gt;=4,30,IF(COUNTIFS(B:B,B2190,W:W,"나1")=3,26,IF(COUNTIFS(B:B,B2190,W:W,"나1")=2,22,IF(COUNTIFS(B:B,B2190,W:W,"나1")=1,18,0)))))+MIN(30,IF(COUNTIFS(B:B,B2190,W:W,"가2")=1,25,IF(COUNTIFS(B:B,B2190,W:W,"가2")&gt;=2,30,0))+IF(COUNTIFS(B:B,B2190,W:W,"나2")=3,30,IF(COUNTIFS(B:B,B2190,W:W,"나2")=2,25,IF(COUNTIFS(B:B,B2190,W:W,"나2")=1,20,0)))),"비해당분야")</f>
        <v>비해당분야</v>
      </c>
      <c r="Z2190" s="4" t="str">
        <f>IF(R2190="C",VLOOKUP(K2190,'[1]자격증 backdata'!A:F,6,0),"비해당분야")</f>
        <v>비해당분야</v>
      </c>
      <c r="AA2190" s="4" t="str">
        <f>IF(R2190="C",SUMIF(B:B,B2190,Z:Z),"비해당분야")</f>
        <v>비해당분야</v>
      </c>
      <c r="AB2190" s="4" t="str">
        <f>IF(R2190="C",SUM(Y2190,AA2190),"비해당분야")</f>
        <v>비해당분야</v>
      </c>
      <c r="AC2190" s="4">
        <f>IF(R2190="C",AB2190,X2190)</f>
        <v>12</v>
      </c>
      <c r="AD2190" s="4">
        <f>VLOOKUP(K2190,'[1]자격증 backdata'!A:D,4,0)</f>
        <v>0</v>
      </c>
      <c r="AE2190" s="4">
        <f>IF(_xlfn.MAXIFS(AD:AD,B:B,B2190)&gt;10,10,_xlfn.MAXIFS(AD:AD,B:B,B2190))</f>
        <v>5</v>
      </c>
      <c r="AG2190" s="5" t="str">
        <f>VLOOKUP(K2190,'[1]자격증 backdata'!A:C,3,0)</f>
        <v>K</v>
      </c>
      <c r="AH2190" s="5">
        <f>COUNTIFS($B:$B,$B2190,$AG:$AG,AH$1)</f>
        <v>0</v>
      </c>
      <c r="AI2190" s="5">
        <f>COUNTIFS($B:$B,$B2190,$AG:$AG,AI$1)</f>
        <v>0</v>
      </c>
      <c r="AJ2190" s="5">
        <f>COUNTIFS($B:$B,$B2190,$AG:$AG,AJ$1)</f>
        <v>0</v>
      </c>
      <c r="AK2190" s="5">
        <f>COUNTIFS($B:$B,$B2190,$AG:$AG,AK$1)</f>
        <v>0</v>
      </c>
      <c r="AL2190" s="5">
        <f>COUNTIFS($B:$B,$B2190,$AG:$AG,AL$1)</f>
        <v>0</v>
      </c>
      <c r="AM2190" s="5">
        <f>COUNTIFS($B:$B,$B2190,$AG:$AG,AM$1)</f>
        <v>0</v>
      </c>
      <c r="AN2190" s="5">
        <f>COUNTIFS($B:$B,$B2190,$AG:$AG,AN$1)</f>
        <v>0</v>
      </c>
      <c r="AO2190" s="5">
        <f>COUNTIFS($B:$B,$B2190,$AG:$AG,AO$1)</f>
        <v>0</v>
      </c>
      <c r="AP2190" s="5">
        <f>COUNTIFS($B:$B,$B2190,$AG:$AG,AP$1)</f>
        <v>0</v>
      </c>
      <c r="AQ2190" s="5">
        <f>COUNTIFS($B:$B,$B2190,$AG:$AG,AQ$1)</f>
        <v>0</v>
      </c>
      <c r="AR2190" s="5">
        <f>COUNTIFS($B:$B,$B2190,$AG:$AG,AR$1)</f>
        <v>1</v>
      </c>
      <c r="AS2190" s="5">
        <f>COUNTIFS($B:$B,$B2190,$AG:$AG,AS$1)</f>
        <v>0</v>
      </c>
      <c r="AT2190" s="5">
        <f>COUNTIFS($B:$B,$B2190,$AG:$AG,AT$1)</f>
        <v>0</v>
      </c>
      <c r="AU2190" s="5">
        <f>COUNTIFS($B:$B,$B2190,$AG:$AG,AU$1)</f>
        <v>0</v>
      </c>
    </row>
    <row r="2191" spans="1:47" ht="15" customHeight="1" x14ac:dyDescent="0.35">
      <c r="A2191" s="6">
        <f>IF(B2190=B2191,A2190,A2190+1)</f>
        <v>773</v>
      </c>
      <c r="B2191" s="6" t="s">
        <v>2194</v>
      </c>
      <c r="C2191" s="6" t="s">
        <v>2193</v>
      </c>
      <c r="D2191" s="6" t="s">
        <v>1789</v>
      </c>
      <c r="E2191" s="6" t="s">
        <v>1788</v>
      </c>
      <c r="F2191" s="4" t="s">
        <v>7</v>
      </c>
      <c r="G2191" s="4" t="s">
        <v>8</v>
      </c>
      <c r="H2191" s="4" t="s">
        <v>7</v>
      </c>
      <c r="I2191" s="4">
        <v>2</v>
      </c>
      <c r="J2191" s="4" t="s">
        <v>515</v>
      </c>
      <c r="K2191" s="4" t="s">
        <v>1797</v>
      </c>
      <c r="L2191" s="4" t="s">
        <v>26</v>
      </c>
      <c r="M2191" s="4" t="s">
        <v>2195</v>
      </c>
      <c r="N2191" s="4" t="s">
        <v>1432</v>
      </c>
      <c r="P2191" s="4" t="s">
        <v>1</v>
      </c>
      <c r="Q2191" s="4" t="s">
        <v>1475</v>
      </c>
      <c r="R2191" s="4" t="s">
        <v>1474</v>
      </c>
      <c r="S2191" s="5">
        <f>IF(P2191="심사불필요","-",VLOOKUP(K2191,'[1]자격증 backdata'!A:G,7,0))</f>
        <v>0</v>
      </c>
      <c r="T2191" s="5" t="str">
        <f>IF(S2191="-","-",IF(COUNTIFS(B:B,B2191,S:S,"필수")&gt;0,"자격요건충족","확인필요"))</f>
        <v>자격요건충족</v>
      </c>
      <c r="U2191" s="5"/>
      <c r="W2191" s="5">
        <f>IF(Q2191="4급","심사불필요",VLOOKUP(K2191,'[1]자격증 backdata'!A:B,2,0))</f>
        <v>6</v>
      </c>
      <c r="X2191" s="4">
        <f>IF(R2191="A", MIN(20, SUMIFS(W:W, B:B, B2191, R:R, "A")),IF(R2191="B", MIN(30, SUMIFS(W:W, B:B, B2191, R:R, "B")),"비해당분야"))</f>
        <v>12</v>
      </c>
      <c r="Y2191" s="4" t="str">
        <f>IF(R2191="C",MIN(30,IF(COUNTIFS(B:B,B2191,W:W,"가1")=1,25,IF(COUNTIFS(B:B,B2191,W:W,"가1")&gt;=2,30,0))+IF(COUNTIFS(B:B,B2191,W:W,"나1")&gt;=4,30,IF(COUNTIFS(B:B,B2191,W:W,"나1")=3,26,IF(COUNTIFS(B:B,B2191,W:W,"나1")=2,22,IF(COUNTIFS(B:B,B2191,W:W,"나1")=1,18,0)))))+MIN(30,IF(COUNTIFS(B:B,B2191,W:W,"가2")=1,25,IF(COUNTIFS(B:B,B2191,W:W,"가2")&gt;=2,30,0))+IF(COUNTIFS(B:B,B2191,W:W,"나2")=3,30,IF(COUNTIFS(B:B,B2191,W:W,"나2")=2,25,IF(COUNTIFS(B:B,B2191,W:W,"나2")=1,20,0)))),"비해당분야")</f>
        <v>비해당분야</v>
      </c>
      <c r="Z2191" s="4" t="str">
        <f>IF(R2191="C",VLOOKUP(K2191,'[1]자격증 backdata'!A:F,6,0),"비해당분야")</f>
        <v>비해당분야</v>
      </c>
      <c r="AA2191" s="4" t="str">
        <f>IF(R2191="C",SUMIF(B:B,B2191,Z:Z),"비해당분야")</f>
        <v>비해당분야</v>
      </c>
      <c r="AB2191" s="4" t="str">
        <f>IF(R2191="C",SUM(Y2191,AA2191),"비해당분야")</f>
        <v>비해당분야</v>
      </c>
      <c r="AC2191" s="4">
        <f>IF(R2191="C",AB2191,X2191)</f>
        <v>12</v>
      </c>
      <c r="AD2191" s="4">
        <f>VLOOKUP(K2191,'[1]자격증 backdata'!A:D,4,0)</f>
        <v>0</v>
      </c>
      <c r="AE2191" s="4">
        <f>IF(_xlfn.MAXIFS(AD:AD,B:B,B2191)&gt;10,10,_xlfn.MAXIFS(AD:AD,B:B,B2191))</f>
        <v>5</v>
      </c>
      <c r="AG2191" s="5">
        <f>VLOOKUP(K2191,'[1]자격증 backdata'!A:C,3,0)</f>
        <v>0</v>
      </c>
      <c r="AH2191" s="5">
        <f>COUNTIFS($B:$B,$B2191,$AG:$AG,AH$1)</f>
        <v>0</v>
      </c>
      <c r="AI2191" s="5">
        <f>COUNTIFS($B:$B,$B2191,$AG:$AG,AI$1)</f>
        <v>0</v>
      </c>
      <c r="AJ2191" s="5">
        <f>COUNTIFS($B:$B,$B2191,$AG:$AG,AJ$1)</f>
        <v>0</v>
      </c>
      <c r="AK2191" s="5">
        <f>COUNTIFS($B:$B,$B2191,$AG:$AG,AK$1)</f>
        <v>0</v>
      </c>
      <c r="AL2191" s="5">
        <f>COUNTIFS($B:$B,$B2191,$AG:$AG,AL$1)</f>
        <v>0</v>
      </c>
      <c r="AM2191" s="5">
        <f>COUNTIFS($B:$B,$B2191,$AG:$AG,AM$1)</f>
        <v>0</v>
      </c>
      <c r="AN2191" s="5">
        <f>COUNTIFS($B:$B,$B2191,$AG:$AG,AN$1)</f>
        <v>0</v>
      </c>
      <c r="AO2191" s="5">
        <f>COUNTIFS($B:$B,$B2191,$AG:$AG,AO$1)</f>
        <v>0</v>
      </c>
      <c r="AP2191" s="5">
        <f>COUNTIFS($B:$B,$B2191,$AG:$AG,AP$1)</f>
        <v>0</v>
      </c>
      <c r="AQ2191" s="5">
        <f>COUNTIFS($B:$B,$B2191,$AG:$AG,AQ$1)</f>
        <v>0</v>
      </c>
      <c r="AR2191" s="5">
        <f>COUNTIFS($B:$B,$B2191,$AG:$AG,AR$1)</f>
        <v>1</v>
      </c>
      <c r="AS2191" s="5">
        <f>COUNTIFS($B:$B,$B2191,$AG:$AG,AS$1)</f>
        <v>0</v>
      </c>
      <c r="AT2191" s="5">
        <f>COUNTIFS($B:$B,$B2191,$AG:$AG,AT$1)</f>
        <v>0</v>
      </c>
      <c r="AU2191" s="5">
        <f>COUNTIFS($B:$B,$B2191,$AG:$AG,AU$1)</f>
        <v>0</v>
      </c>
    </row>
    <row r="2192" spans="1:47" ht="15" customHeight="1" x14ac:dyDescent="0.35">
      <c r="A2192" s="6">
        <f>IF(B2191=B2192,A2191,A2191+1)</f>
        <v>773</v>
      </c>
      <c r="B2192" s="6" t="s">
        <v>2194</v>
      </c>
      <c r="C2192" s="6" t="s">
        <v>2193</v>
      </c>
      <c r="D2192" s="6" t="s">
        <v>1789</v>
      </c>
      <c r="E2192" s="6" t="s">
        <v>1788</v>
      </c>
      <c r="F2192" s="4" t="s">
        <v>7</v>
      </c>
      <c r="G2192" s="4" t="s">
        <v>8</v>
      </c>
      <c r="H2192" s="4" t="s">
        <v>7</v>
      </c>
      <c r="I2192" s="4">
        <v>3</v>
      </c>
      <c r="J2192" s="4" t="s">
        <v>69</v>
      </c>
      <c r="K2192" s="4" t="s">
        <v>1799</v>
      </c>
      <c r="L2192" s="4" t="s">
        <v>36</v>
      </c>
      <c r="M2192" s="4" t="s">
        <v>2192</v>
      </c>
      <c r="N2192" s="4" t="s">
        <v>1742</v>
      </c>
      <c r="P2192" s="4" t="s">
        <v>1</v>
      </c>
      <c r="Q2192" s="4" t="s">
        <v>1475</v>
      </c>
      <c r="R2192" s="4" t="s">
        <v>1474</v>
      </c>
      <c r="S2192" s="5">
        <f>IF(P2192="심사불필요","-",VLOOKUP(K2192,'[1]자격증 backdata'!A:G,7,0))</f>
        <v>0</v>
      </c>
      <c r="T2192" s="5" t="str">
        <f>IF(S2192="-","-",IF(COUNTIFS(B:B,B2192,S:S,"필수")&gt;0,"자격요건충족","확인필요"))</f>
        <v>자격요건충족</v>
      </c>
      <c r="U2192" s="5"/>
      <c r="W2192" s="5">
        <f>IF(Q2192="4급","심사불필요",VLOOKUP(K2192,'[1]자격증 backdata'!A:B,2,0))</f>
        <v>0</v>
      </c>
      <c r="X2192" s="4">
        <f>IF(R2192="A", MIN(20, SUMIFS(W:W, B:B, B2192, R:R, "A")),IF(R2192="B", MIN(30, SUMIFS(W:W, B:B, B2192, R:R, "B")),"비해당분야"))</f>
        <v>12</v>
      </c>
      <c r="Y2192" s="4" t="str">
        <f>IF(R2192="C",MIN(30,IF(COUNTIFS(B:B,B2192,W:W,"가1")=1,25,IF(COUNTIFS(B:B,B2192,W:W,"가1")&gt;=2,30,0))+IF(COUNTIFS(B:B,B2192,W:W,"나1")&gt;=4,30,IF(COUNTIFS(B:B,B2192,W:W,"나1")=3,26,IF(COUNTIFS(B:B,B2192,W:W,"나1")=2,22,IF(COUNTIFS(B:B,B2192,W:W,"나1")=1,18,0)))))+MIN(30,IF(COUNTIFS(B:B,B2192,W:W,"가2")=1,25,IF(COUNTIFS(B:B,B2192,W:W,"가2")&gt;=2,30,0))+IF(COUNTIFS(B:B,B2192,W:W,"나2")=3,30,IF(COUNTIFS(B:B,B2192,W:W,"나2")=2,25,IF(COUNTIFS(B:B,B2192,W:W,"나2")=1,20,0)))),"비해당분야")</f>
        <v>비해당분야</v>
      </c>
      <c r="Z2192" s="4" t="str">
        <f>IF(R2192="C",VLOOKUP(K2192,'[1]자격증 backdata'!A:F,6,0),"비해당분야")</f>
        <v>비해당분야</v>
      </c>
      <c r="AA2192" s="4" t="str">
        <f>IF(R2192="C",SUMIF(B:B,B2192,Z:Z),"비해당분야")</f>
        <v>비해당분야</v>
      </c>
      <c r="AB2192" s="4" t="str">
        <f>IF(R2192="C",SUM(Y2192,AA2192),"비해당분야")</f>
        <v>비해당분야</v>
      </c>
      <c r="AC2192" s="4">
        <f>IF(R2192="C",AB2192,X2192)</f>
        <v>12</v>
      </c>
      <c r="AD2192" s="4">
        <f>VLOOKUP(K2192,'[1]자격증 backdata'!A:D,4,0)</f>
        <v>5</v>
      </c>
      <c r="AE2192" s="4">
        <f>IF(_xlfn.MAXIFS(AD:AD,B:B,B2192)&gt;10,10,_xlfn.MAXIFS(AD:AD,B:B,B2192))</f>
        <v>5</v>
      </c>
      <c r="AG2192" s="5">
        <f>VLOOKUP(K2192,'[1]자격증 backdata'!A:C,3,0)</f>
        <v>0</v>
      </c>
      <c r="AH2192" s="5">
        <f>COUNTIFS($B:$B,$B2192,$AG:$AG,AH$1)</f>
        <v>0</v>
      </c>
      <c r="AI2192" s="5">
        <f>COUNTIFS($B:$B,$B2192,$AG:$AG,AI$1)</f>
        <v>0</v>
      </c>
      <c r="AJ2192" s="5">
        <f>COUNTIFS($B:$B,$B2192,$AG:$AG,AJ$1)</f>
        <v>0</v>
      </c>
      <c r="AK2192" s="5">
        <f>COUNTIFS($B:$B,$B2192,$AG:$AG,AK$1)</f>
        <v>0</v>
      </c>
      <c r="AL2192" s="5">
        <f>COUNTIFS($B:$B,$B2192,$AG:$AG,AL$1)</f>
        <v>0</v>
      </c>
      <c r="AM2192" s="5">
        <f>COUNTIFS($B:$B,$B2192,$AG:$AG,AM$1)</f>
        <v>0</v>
      </c>
      <c r="AN2192" s="5">
        <f>COUNTIFS($B:$B,$B2192,$AG:$AG,AN$1)</f>
        <v>0</v>
      </c>
      <c r="AO2192" s="5">
        <f>COUNTIFS($B:$B,$B2192,$AG:$AG,AO$1)</f>
        <v>0</v>
      </c>
      <c r="AP2192" s="5">
        <f>COUNTIFS($B:$B,$B2192,$AG:$AG,AP$1)</f>
        <v>0</v>
      </c>
      <c r="AQ2192" s="5">
        <f>COUNTIFS($B:$B,$B2192,$AG:$AG,AQ$1)</f>
        <v>0</v>
      </c>
      <c r="AR2192" s="5">
        <f>COUNTIFS($B:$B,$B2192,$AG:$AG,AR$1)</f>
        <v>1</v>
      </c>
      <c r="AS2192" s="5">
        <f>COUNTIFS($B:$B,$B2192,$AG:$AG,AS$1)</f>
        <v>0</v>
      </c>
      <c r="AT2192" s="5">
        <f>COUNTIFS($B:$B,$B2192,$AG:$AG,AT$1)</f>
        <v>0</v>
      </c>
      <c r="AU2192" s="5">
        <f>COUNTIFS($B:$B,$B2192,$AG:$AG,AU$1)</f>
        <v>0</v>
      </c>
    </row>
    <row r="2193" spans="1:47" ht="15" customHeight="1" x14ac:dyDescent="0.35">
      <c r="A2193" s="3">
        <f>IF(B2192=B2193,A2192,A2192+1)</f>
        <v>774</v>
      </c>
      <c r="B2193" s="3" t="s">
        <v>2190</v>
      </c>
      <c r="C2193" s="3" t="s">
        <v>2189</v>
      </c>
      <c r="D2193" s="3" t="s">
        <v>1789</v>
      </c>
      <c r="E2193" s="3" t="s">
        <v>1788</v>
      </c>
      <c r="F2193" s="4" t="s">
        <v>8</v>
      </c>
      <c r="G2193" s="4" t="s">
        <v>8</v>
      </c>
      <c r="H2193" s="4" t="s">
        <v>7</v>
      </c>
      <c r="I2193" s="3">
        <v>1</v>
      </c>
      <c r="J2193" s="3" t="s">
        <v>6</v>
      </c>
      <c r="K2193" s="3" t="s">
        <v>1787</v>
      </c>
      <c r="L2193" s="3" t="s">
        <v>4</v>
      </c>
      <c r="M2193" s="3" t="s">
        <v>2191</v>
      </c>
      <c r="N2193" s="3" t="s">
        <v>1621</v>
      </c>
      <c r="P2193" s="3" t="s">
        <v>1</v>
      </c>
      <c r="Q2193" s="3" t="s">
        <v>1475</v>
      </c>
      <c r="R2193" s="3" t="s">
        <v>1474</v>
      </c>
      <c r="S2193" s="2" t="str">
        <f>IF(P2193="심사불필요","-",VLOOKUP(K2193,'[1]자격증 backdata'!A:G,7,0))</f>
        <v>필수</v>
      </c>
      <c r="T2193" s="2" t="str">
        <f>IF(S2193="-","-",IF(COUNTIFS(B:B,B2193,S:S,"필수")&gt;0,"자격요건충족","확인필요"))</f>
        <v>자격요건충족</v>
      </c>
      <c r="U2193" s="2"/>
      <c r="W2193" s="2">
        <f>IF(Q2193="4급","심사불필요",VLOOKUP(K2193,'[1]자격증 backdata'!A:B,2,0))</f>
        <v>6</v>
      </c>
      <c r="X2193" s="3">
        <f>IF(R2193="A", MIN(20, SUMIFS(W:W, B:B, B2193, R:R, "A")),IF(R2193="B", MIN(30, SUMIFS(W:W, B:B, B2193, R:R, "B")),"비해당분야"))</f>
        <v>10</v>
      </c>
      <c r="Y2193" s="3" t="str">
        <f>IF(R2193="C",MIN(30,IF(COUNTIFS(B:B,B2193,W:W,"가1")=1,25,IF(COUNTIFS(B:B,B2193,W:W,"가1")&gt;=2,30,0))+IF(COUNTIFS(B:B,B2193,W:W,"나1")&gt;=4,30,IF(COUNTIFS(B:B,B2193,W:W,"나1")=3,26,IF(COUNTIFS(B:B,B2193,W:W,"나1")=2,22,IF(COUNTIFS(B:B,B2193,W:W,"나1")=1,18,0)))))+MIN(30,IF(COUNTIFS(B:B,B2193,W:W,"가2")=1,25,IF(COUNTIFS(B:B,B2193,W:W,"가2")&gt;=2,30,0))+IF(COUNTIFS(B:B,B2193,W:W,"나2")=3,30,IF(COUNTIFS(B:B,B2193,W:W,"나2")=2,25,IF(COUNTIFS(B:B,B2193,W:W,"나2")=1,20,0)))),"비해당분야")</f>
        <v>비해당분야</v>
      </c>
      <c r="Z2193" s="3" t="str">
        <f>IF(R2193="C",VLOOKUP(K2193,'[1]자격증 backdata'!A:F,6,0),"비해당분야")</f>
        <v>비해당분야</v>
      </c>
      <c r="AA2193" s="3" t="str">
        <f>IF(R2193="C",SUMIF(B:B,B2193,Z:Z),"비해당분야")</f>
        <v>비해당분야</v>
      </c>
      <c r="AB2193" s="3" t="str">
        <f>IF(R2193="C",SUM(Y2193,AA2193),"비해당분야")</f>
        <v>비해당분야</v>
      </c>
      <c r="AC2193" s="3">
        <f>IF(R2193="C",AB2193,X2193)</f>
        <v>10</v>
      </c>
      <c r="AD2193" s="3">
        <f>VLOOKUP(K2193,'[1]자격증 backdata'!A:D,4,0)</f>
        <v>0</v>
      </c>
      <c r="AE2193" s="3">
        <f>IF(_xlfn.MAXIFS(AD:AD,B:B,B2193)&gt;10,10,_xlfn.MAXIFS(AD:AD,B:B,B2193))</f>
        <v>0</v>
      </c>
      <c r="AG2193" s="2" t="str">
        <f>VLOOKUP(K2193,'[1]자격증 backdata'!A:C,3,0)</f>
        <v>K</v>
      </c>
      <c r="AH2193" s="2">
        <f>COUNTIFS($B:$B,$B2193,$AG:$AG,AH$1)</f>
        <v>0</v>
      </c>
      <c r="AI2193" s="2">
        <f>COUNTIFS($B:$B,$B2193,$AG:$AG,AI$1)</f>
        <v>0</v>
      </c>
      <c r="AJ2193" s="2">
        <f>COUNTIFS($B:$B,$B2193,$AG:$AG,AJ$1)</f>
        <v>0</v>
      </c>
      <c r="AK2193" s="2">
        <f>COUNTIFS($B:$B,$B2193,$AG:$AG,AK$1)</f>
        <v>0</v>
      </c>
      <c r="AL2193" s="2">
        <f>COUNTIFS($B:$B,$B2193,$AG:$AG,AL$1)</f>
        <v>0</v>
      </c>
      <c r="AM2193" s="2">
        <f>COUNTIFS($B:$B,$B2193,$AG:$AG,AM$1)</f>
        <v>0</v>
      </c>
      <c r="AN2193" s="2">
        <f>COUNTIFS($B:$B,$B2193,$AG:$AG,AN$1)</f>
        <v>0</v>
      </c>
      <c r="AO2193" s="2">
        <f>COUNTIFS($B:$B,$B2193,$AG:$AG,AO$1)</f>
        <v>0</v>
      </c>
      <c r="AP2193" s="2">
        <f>COUNTIFS($B:$B,$B2193,$AG:$AG,AP$1)</f>
        <v>0</v>
      </c>
      <c r="AQ2193" s="2">
        <f>COUNTIFS($B:$B,$B2193,$AG:$AG,AQ$1)</f>
        <v>0</v>
      </c>
      <c r="AR2193" s="2">
        <f>COUNTIFS($B:$B,$B2193,$AG:$AG,AR$1)</f>
        <v>1</v>
      </c>
      <c r="AS2193" s="2">
        <f>COUNTIFS($B:$B,$B2193,$AG:$AG,AS$1)</f>
        <v>0</v>
      </c>
      <c r="AT2193" s="2">
        <f>COUNTIFS($B:$B,$B2193,$AG:$AG,AT$1)</f>
        <v>0</v>
      </c>
      <c r="AU2193" s="2">
        <f>COUNTIFS($B:$B,$B2193,$AG:$AG,AU$1)</f>
        <v>0</v>
      </c>
    </row>
    <row r="2194" spans="1:47" ht="15" customHeight="1" x14ac:dyDescent="0.35">
      <c r="A2194" s="7">
        <f>IF(B2193=B2194,A2193,A2193+1)</f>
        <v>774</v>
      </c>
      <c r="B2194" s="7" t="s">
        <v>2190</v>
      </c>
      <c r="C2194" s="7" t="s">
        <v>2189</v>
      </c>
      <c r="D2194" s="7" t="s">
        <v>1789</v>
      </c>
      <c r="E2194" s="7" t="s">
        <v>1788</v>
      </c>
      <c r="F2194" s="4" t="s">
        <v>7</v>
      </c>
      <c r="G2194" s="4" t="s">
        <v>8</v>
      </c>
      <c r="H2194" s="4" t="s">
        <v>7</v>
      </c>
      <c r="I2194" s="3">
        <v>2</v>
      </c>
      <c r="J2194" s="3" t="s">
        <v>28</v>
      </c>
      <c r="K2194" s="3" t="s">
        <v>1793</v>
      </c>
      <c r="L2194" s="3" t="s">
        <v>26</v>
      </c>
      <c r="M2194" s="3" t="s">
        <v>2188</v>
      </c>
      <c r="N2194" s="3" t="s">
        <v>120</v>
      </c>
      <c r="P2194" s="3" t="s">
        <v>1</v>
      </c>
      <c r="Q2194" s="3" t="s">
        <v>1475</v>
      </c>
      <c r="R2194" s="3" t="s">
        <v>1474</v>
      </c>
      <c r="S2194" s="2">
        <f>IF(P2194="심사불필요","-",VLOOKUP(K2194,'[1]자격증 backdata'!A:G,7,0))</f>
        <v>0</v>
      </c>
      <c r="T2194" s="2" t="str">
        <f>IF(S2194="-","-",IF(COUNTIFS(B:B,B2194,S:S,"필수")&gt;0,"자격요건충족","확인필요"))</f>
        <v>자격요건충족</v>
      </c>
      <c r="U2194" s="2"/>
      <c r="W2194" s="2">
        <f>IF(Q2194="4급","심사불필요",VLOOKUP(K2194,'[1]자격증 backdata'!A:B,2,0))</f>
        <v>4</v>
      </c>
      <c r="X2194" s="3">
        <f>IF(R2194="A", MIN(20, SUMIFS(W:W, B:B, B2194, R:R, "A")),IF(R2194="B", MIN(30, SUMIFS(W:W, B:B, B2194, R:R, "B")),"비해당분야"))</f>
        <v>10</v>
      </c>
      <c r="Y2194" s="3" t="str">
        <f>IF(R2194="C",MIN(30,IF(COUNTIFS(B:B,B2194,W:W,"가1")=1,25,IF(COUNTIFS(B:B,B2194,W:W,"가1")&gt;=2,30,0))+IF(COUNTIFS(B:B,B2194,W:W,"나1")&gt;=4,30,IF(COUNTIFS(B:B,B2194,W:W,"나1")=3,26,IF(COUNTIFS(B:B,B2194,W:W,"나1")=2,22,IF(COUNTIFS(B:B,B2194,W:W,"나1")=1,18,0)))))+MIN(30,IF(COUNTIFS(B:B,B2194,W:W,"가2")=1,25,IF(COUNTIFS(B:B,B2194,W:W,"가2")&gt;=2,30,0))+IF(COUNTIFS(B:B,B2194,W:W,"나2")=3,30,IF(COUNTIFS(B:B,B2194,W:W,"나2")=2,25,IF(COUNTIFS(B:B,B2194,W:W,"나2")=1,20,0)))),"비해당분야")</f>
        <v>비해당분야</v>
      </c>
      <c r="Z2194" s="3" t="str">
        <f>IF(R2194="C",VLOOKUP(K2194,'[1]자격증 backdata'!A:F,6,0),"비해당분야")</f>
        <v>비해당분야</v>
      </c>
      <c r="AA2194" s="3" t="str">
        <f>IF(R2194="C",SUMIF(B:B,B2194,Z:Z),"비해당분야")</f>
        <v>비해당분야</v>
      </c>
      <c r="AB2194" s="3" t="str">
        <f>IF(R2194="C",SUM(Y2194,AA2194),"비해당분야")</f>
        <v>비해당분야</v>
      </c>
      <c r="AC2194" s="3">
        <f>IF(R2194="C",AB2194,X2194)</f>
        <v>10</v>
      </c>
      <c r="AD2194" s="3">
        <f>VLOOKUP(K2194,'[1]자격증 backdata'!A:D,4,0)</f>
        <v>0</v>
      </c>
      <c r="AE2194" s="3">
        <f>IF(_xlfn.MAXIFS(AD:AD,B:B,B2194)&gt;10,10,_xlfn.MAXIFS(AD:AD,B:B,B2194))</f>
        <v>0</v>
      </c>
      <c r="AG2194" s="2">
        <f>VLOOKUP(K2194,'[1]자격증 backdata'!A:C,3,0)</f>
        <v>0</v>
      </c>
      <c r="AH2194" s="2">
        <f>COUNTIFS($B:$B,$B2194,$AG:$AG,AH$1)</f>
        <v>0</v>
      </c>
      <c r="AI2194" s="2">
        <f>COUNTIFS($B:$B,$B2194,$AG:$AG,AI$1)</f>
        <v>0</v>
      </c>
      <c r="AJ2194" s="2">
        <f>COUNTIFS($B:$B,$B2194,$AG:$AG,AJ$1)</f>
        <v>0</v>
      </c>
      <c r="AK2194" s="2">
        <f>COUNTIFS($B:$B,$B2194,$AG:$AG,AK$1)</f>
        <v>0</v>
      </c>
      <c r="AL2194" s="2">
        <f>COUNTIFS($B:$B,$B2194,$AG:$AG,AL$1)</f>
        <v>0</v>
      </c>
      <c r="AM2194" s="2">
        <f>COUNTIFS($B:$B,$B2194,$AG:$AG,AM$1)</f>
        <v>0</v>
      </c>
      <c r="AN2194" s="2">
        <f>COUNTIFS($B:$B,$B2194,$AG:$AG,AN$1)</f>
        <v>0</v>
      </c>
      <c r="AO2194" s="2">
        <f>COUNTIFS($B:$B,$B2194,$AG:$AG,AO$1)</f>
        <v>0</v>
      </c>
      <c r="AP2194" s="2">
        <f>COUNTIFS($B:$B,$B2194,$AG:$AG,AP$1)</f>
        <v>0</v>
      </c>
      <c r="AQ2194" s="2">
        <f>COUNTIFS($B:$B,$B2194,$AG:$AG,AQ$1)</f>
        <v>0</v>
      </c>
      <c r="AR2194" s="2">
        <f>COUNTIFS($B:$B,$B2194,$AG:$AG,AR$1)</f>
        <v>1</v>
      </c>
      <c r="AS2194" s="2">
        <f>COUNTIFS($B:$B,$B2194,$AG:$AG,AS$1)</f>
        <v>0</v>
      </c>
      <c r="AT2194" s="2">
        <f>COUNTIFS($B:$B,$B2194,$AG:$AG,AT$1)</f>
        <v>0</v>
      </c>
      <c r="AU2194" s="2">
        <f>COUNTIFS($B:$B,$B2194,$AG:$AG,AU$1)</f>
        <v>0</v>
      </c>
    </row>
    <row r="2195" spans="1:47" ht="15" customHeight="1" x14ac:dyDescent="0.35">
      <c r="A2195" s="4">
        <f>IF(B2194=B2195,A2194,A2194+1)</f>
        <v>775</v>
      </c>
      <c r="B2195" s="4" t="s">
        <v>2185</v>
      </c>
      <c r="C2195" s="4" t="s">
        <v>2184</v>
      </c>
      <c r="D2195" s="4" t="s">
        <v>1789</v>
      </c>
      <c r="E2195" s="4" t="s">
        <v>1788</v>
      </c>
      <c r="F2195" s="4" t="s">
        <v>8</v>
      </c>
      <c r="G2195" s="4" t="s">
        <v>8</v>
      </c>
      <c r="H2195" s="4" t="s">
        <v>7</v>
      </c>
      <c r="I2195" s="4">
        <v>1</v>
      </c>
      <c r="J2195" s="4" t="s">
        <v>6</v>
      </c>
      <c r="K2195" s="4" t="s">
        <v>1787</v>
      </c>
      <c r="L2195" s="4" t="s">
        <v>4</v>
      </c>
      <c r="M2195" s="4" t="s">
        <v>2187</v>
      </c>
      <c r="N2195" s="4" t="s">
        <v>246</v>
      </c>
      <c r="P2195" s="4" t="s">
        <v>1</v>
      </c>
      <c r="Q2195" s="4" t="s">
        <v>1475</v>
      </c>
      <c r="R2195" s="4" t="s">
        <v>1474</v>
      </c>
      <c r="S2195" s="5" t="str">
        <f>IF(P2195="심사불필요","-",VLOOKUP(K2195,'[1]자격증 backdata'!A:G,7,0))</f>
        <v>필수</v>
      </c>
      <c r="T2195" s="5" t="str">
        <f>IF(S2195="-","-",IF(COUNTIFS(B:B,B2195,S:S,"필수")&gt;0,"자격요건충족","확인필요"))</f>
        <v>자격요건충족</v>
      </c>
      <c r="U2195" s="5"/>
      <c r="W2195" s="5">
        <f>IF(Q2195="4급","심사불필요",VLOOKUP(K2195,'[1]자격증 backdata'!A:B,2,0))</f>
        <v>6</v>
      </c>
      <c r="X2195" s="4">
        <f>IF(R2195="A", MIN(20, SUMIFS(W:W, B:B, B2195, R:R, "A")),IF(R2195="B", MIN(30, SUMIFS(W:W, B:B, B2195, R:R, "B")),"비해당분야"))</f>
        <v>12</v>
      </c>
      <c r="Y2195" s="4" t="str">
        <f>IF(R2195="C",MIN(30,IF(COUNTIFS(B:B,B2195,W:W,"가1")=1,25,IF(COUNTIFS(B:B,B2195,W:W,"가1")&gt;=2,30,0))+IF(COUNTIFS(B:B,B2195,W:W,"나1")&gt;=4,30,IF(COUNTIFS(B:B,B2195,W:W,"나1")=3,26,IF(COUNTIFS(B:B,B2195,W:W,"나1")=2,22,IF(COUNTIFS(B:B,B2195,W:W,"나1")=1,18,0)))))+MIN(30,IF(COUNTIFS(B:B,B2195,W:W,"가2")=1,25,IF(COUNTIFS(B:B,B2195,W:W,"가2")&gt;=2,30,0))+IF(COUNTIFS(B:B,B2195,W:W,"나2")=3,30,IF(COUNTIFS(B:B,B2195,W:W,"나2")=2,25,IF(COUNTIFS(B:B,B2195,W:W,"나2")=1,20,0)))),"비해당분야")</f>
        <v>비해당분야</v>
      </c>
      <c r="Z2195" s="4" t="str">
        <f>IF(R2195="C",VLOOKUP(K2195,'[1]자격증 backdata'!A:F,6,0),"비해당분야")</f>
        <v>비해당분야</v>
      </c>
      <c r="AA2195" s="4" t="str">
        <f>IF(R2195="C",SUMIF(B:B,B2195,Z:Z),"비해당분야")</f>
        <v>비해당분야</v>
      </c>
      <c r="AB2195" s="4" t="str">
        <f>IF(R2195="C",SUM(Y2195,AA2195),"비해당분야")</f>
        <v>비해당분야</v>
      </c>
      <c r="AC2195" s="4">
        <f>IF(R2195="C",AB2195,X2195)</f>
        <v>12</v>
      </c>
      <c r="AD2195" s="4">
        <f>VLOOKUP(K2195,'[1]자격증 backdata'!A:D,4,0)</f>
        <v>0</v>
      </c>
      <c r="AE2195" s="4">
        <f>IF(_xlfn.MAXIFS(AD:AD,B:B,B2195)&gt;10,10,_xlfn.MAXIFS(AD:AD,B:B,B2195))</f>
        <v>5</v>
      </c>
      <c r="AG2195" s="5" t="str">
        <f>VLOOKUP(K2195,'[1]자격증 backdata'!A:C,3,0)</f>
        <v>K</v>
      </c>
      <c r="AH2195" s="5">
        <f>COUNTIFS($B:$B,$B2195,$AG:$AG,AH$1)</f>
        <v>0</v>
      </c>
      <c r="AI2195" s="5">
        <f>COUNTIFS($B:$B,$B2195,$AG:$AG,AI$1)</f>
        <v>0</v>
      </c>
      <c r="AJ2195" s="5">
        <f>COUNTIFS($B:$B,$B2195,$AG:$AG,AJ$1)</f>
        <v>0</v>
      </c>
      <c r="AK2195" s="5">
        <f>COUNTIFS($B:$B,$B2195,$AG:$AG,AK$1)</f>
        <v>0</v>
      </c>
      <c r="AL2195" s="5">
        <f>COUNTIFS($B:$B,$B2195,$AG:$AG,AL$1)</f>
        <v>0</v>
      </c>
      <c r="AM2195" s="5">
        <f>COUNTIFS($B:$B,$B2195,$AG:$AG,AM$1)</f>
        <v>0</v>
      </c>
      <c r="AN2195" s="5">
        <f>COUNTIFS($B:$B,$B2195,$AG:$AG,AN$1)</f>
        <v>0</v>
      </c>
      <c r="AO2195" s="5">
        <f>COUNTIFS($B:$B,$B2195,$AG:$AG,AO$1)</f>
        <v>0</v>
      </c>
      <c r="AP2195" s="5">
        <f>COUNTIFS($B:$B,$B2195,$AG:$AG,AP$1)</f>
        <v>0</v>
      </c>
      <c r="AQ2195" s="5">
        <f>COUNTIFS($B:$B,$B2195,$AG:$AG,AQ$1)</f>
        <v>0</v>
      </c>
      <c r="AR2195" s="5">
        <f>COUNTIFS($B:$B,$B2195,$AG:$AG,AR$1)</f>
        <v>1</v>
      </c>
      <c r="AS2195" s="5">
        <f>COUNTIFS($B:$B,$B2195,$AG:$AG,AS$1)</f>
        <v>0</v>
      </c>
      <c r="AT2195" s="5">
        <f>COUNTIFS($B:$B,$B2195,$AG:$AG,AT$1)</f>
        <v>1</v>
      </c>
      <c r="AU2195" s="5">
        <f>COUNTIFS($B:$B,$B2195,$AG:$AG,AU$1)</f>
        <v>0</v>
      </c>
    </row>
    <row r="2196" spans="1:47" ht="15" customHeight="1" x14ac:dyDescent="0.35">
      <c r="A2196" s="6">
        <f>IF(B2195=B2196,A2195,A2195+1)</f>
        <v>775</v>
      </c>
      <c r="B2196" s="6" t="s">
        <v>2185</v>
      </c>
      <c r="C2196" s="6" t="s">
        <v>2184</v>
      </c>
      <c r="D2196" s="6" t="s">
        <v>1789</v>
      </c>
      <c r="E2196" s="6" t="s">
        <v>1788</v>
      </c>
      <c r="F2196" s="4" t="s">
        <v>7</v>
      </c>
      <c r="G2196" s="4" t="s">
        <v>8</v>
      </c>
      <c r="H2196" s="4" t="s">
        <v>7</v>
      </c>
      <c r="I2196" s="4">
        <v>2</v>
      </c>
      <c r="J2196" s="4" t="s">
        <v>69</v>
      </c>
      <c r="K2196" s="4" t="s">
        <v>1799</v>
      </c>
      <c r="L2196" s="4" t="s">
        <v>36</v>
      </c>
      <c r="M2196" s="4" t="s">
        <v>2186</v>
      </c>
      <c r="N2196" s="4" t="s">
        <v>1742</v>
      </c>
      <c r="P2196" s="4" t="s">
        <v>1</v>
      </c>
      <c r="Q2196" s="4" t="s">
        <v>1475</v>
      </c>
      <c r="R2196" s="4" t="s">
        <v>1474</v>
      </c>
      <c r="S2196" s="5">
        <f>IF(P2196="심사불필요","-",VLOOKUP(K2196,'[1]자격증 backdata'!A:G,7,0))</f>
        <v>0</v>
      </c>
      <c r="T2196" s="5" t="str">
        <f>IF(S2196="-","-",IF(COUNTIFS(B:B,B2196,S:S,"필수")&gt;0,"자격요건충족","확인필요"))</f>
        <v>자격요건충족</v>
      </c>
      <c r="U2196" s="5"/>
      <c r="W2196" s="5">
        <f>IF(Q2196="4급","심사불필요",VLOOKUP(K2196,'[1]자격증 backdata'!A:B,2,0))</f>
        <v>0</v>
      </c>
      <c r="X2196" s="4">
        <f>IF(R2196="A", MIN(20, SUMIFS(W:W, B:B, B2196, R:R, "A")),IF(R2196="B", MIN(30, SUMIFS(W:W, B:B, B2196, R:R, "B")),"비해당분야"))</f>
        <v>12</v>
      </c>
      <c r="Y2196" s="4" t="str">
        <f>IF(R2196="C",MIN(30,IF(COUNTIFS(B:B,B2196,W:W,"가1")=1,25,IF(COUNTIFS(B:B,B2196,W:W,"가1")&gt;=2,30,0))+IF(COUNTIFS(B:B,B2196,W:W,"나1")&gt;=4,30,IF(COUNTIFS(B:B,B2196,W:W,"나1")=3,26,IF(COUNTIFS(B:B,B2196,W:W,"나1")=2,22,IF(COUNTIFS(B:B,B2196,W:W,"나1")=1,18,0)))))+MIN(30,IF(COUNTIFS(B:B,B2196,W:W,"가2")=1,25,IF(COUNTIFS(B:B,B2196,W:W,"가2")&gt;=2,30,0))+IF(COUNTIFS(B:B,B2196,W:W,"나2")=3,30,IF(COUNTIFS(B:B,B2196,W:W,"나2")=2,25,IF(COUNTIFS(B:B,B2196,W:W,"나2")=1,20,0)))),"비해당분야")</f>
        <v>비해당분야</v>
      </c>
      <c r="Z2196" s="4" t="str">
        <f>IF(R2196="C",VLOOKUP(K2196,'[1]자격증 backdata'!A:F,6,0),"비해당분야")</f>
        <v>비해당분야</v>
      </c>
      <c r="AA2196" s="4" t="str">
        <f>IF(R2196="C",SUMIF(B:B,B2196,Z:Z),"비해당분야")</f>
        <v>비해당분야</v>
      </c>
      <c r="AB2196" s="4" t="str">
        <f>IF(R2196="C",SUM(Y2196,AA2196),"비해당분야")</f>
        <v>비해당분야</v>
      </c>
      <c r="AC2196" s="4">
        <f>IF(R2196="C",AB2196,X2196)</f>
        <v>12</v>
      </c>
      <c r="AD2196" s="4">
        <f>VLOOKUP(K2196,'[1]자격증 backdata'!A:D,4,0)</f>
        <v>5</v>
      </c>
      <c r="AE2196" s="4">
        <f>IF(_xlfn.MAXIFS(AD:AD,B:B,B2196)&gt;10,10,_xlfn.MAXIFS(AD:AD,B:B,B2196))</f>
        <v>5</v>
      </c>
      <c r="AG2196" s="5">
        <f>VLOOKUP(K2196,'[1]자격증 backdata'!A:C,3,0)</f>
        <v>0</v>
      </c>
      <c r="AH2196" s="5">
        <f>COUNTIFS($B:$B,$B2196,$AG:$AG,AH$1)</f>
        <v>0</v>
      </c>
      <c r="AI2196" s="5">
        <f>COUNTIFS($B:$B,$B2196,$AG:$AG,AI$1)</f>
        <v>0</v>
      </c>
      <c r="AJ2196" s="5">
        <f>COUNTIFS($B:$B,$B2196,$AG:$AG,AJ$1)</f>
        <v>0</v>
      </c>
      <c r="AK2196" s="5">
        <f>COUNTIFS($B:$B,$B2196,$AG:$AG,AK$1)</f>
        <v>0</v>
      </c>
      <c r="AL2196" s="5">
        <f>COUNTIFS($B:$B,$B2196,$AG:$AG,AL$1)</f>
        <v>0</v>
      </c>
      <c r="AM2196" s="5">
        <f>COUNTIFS($B:$B,$B2196,$AG:$AG,AM$1)</f>
        <v>0</v>
      </c>
      <c r="AN2196" s="5">
        <f>COUNTIFS($B:$B,$B2196,$AG:$AG,AN$1)</f>
        <v>0</v>
      </c>
      <c r="AO2196" s="5">
        <f>COUNTIFS($B:$B,$B2196,$AG:$AG,AO$1)</f>
        <v>0</v>
      </c>
      <c r="AP2196" s="5">
        <f>COUNTIFS($B:$B,$B2196,$AG:$AG,AP$1)</f>
        <v>0</v>
      </c>
      <c r="AQ2196" s="5">
        <f>COUNTIFS($B:$B,$B2196,$AG:$AG,AQ$1)</f>
        <v>0</v>
      </c>
      <c r="AR2196" s="5">
        <f>COUNTIFS($B:$B,$B2196,$AG:$AG,AR$1)</f>
        <v>1</v>
      </c>
      <c r="AS2196" s="5">
        <f>COUNTIFS($B:$B,$B2196,$AG:$AG,AS$1)</f>
        <v>0</v>
      </c>
      <c r="AT2196" s="5">
        <f>COUNTIFS($B:$B,$B2196,$AG:$AG,AT$1)</f>
        <v>1</v>
      </c>
      <c r="AU2196" s="5">
        <f>COUNTIFS($B:$B,$B2196,$AG:$AG,AU$1)</f>
        <v>0</v>
      </c>
    </row>
    <row r="2197" spans="1:47" ht="15" customHeight="1" x14ac:dyDescent="0.35">
      <c r="A2197" s="6">
        <f>IF(B2196=B2197,A2196,A2196+1)</f>
        <v>775</v>
      </c>
      <c r="B2197" s="6" t="s">
        <v>2185</v>
      </c>
      <c r="C2197" s="6" t="s">
        <v>2184</v>
      </c>
      <c r="D2197" s="6" t="s">
        <v>1789</v>
      </c>
      <c r="E2197" s="6" t="s">
        <v>1788</v>
      </c>
      <c r="F2197" s="4" t="s">
        <v>7</v>
      </c>
      <c r="G2197" s="4" t="s">
        <v>8</v>
      </c>
      <c r="H2197" s="4" t="s">
        <v>7</v>
      </c>
      <c r="I2197" s="4">
        <v>3</v>
      </c>
      <c r="J2197" s="4" t="s">
        <v>106</v>
      </c>
      <c r="K2197" s="4" t="s">
        <v>1812</v>
      </c>
      <c r="L2197" s="4" t="s">
        <v>55</v>
      </c>
      <c r="M2197" s="4" t="s">
        <v>2183</v>
      </c>
      <c r="N2197" s="4" t="s">
        <v>1630</v>
      </c>
      <c r="P2197" s="4" t="s">
        <v>1</v>
      </c>
      <c r="Q2197" s="4" t="s">
        <v>1475</v>
      </c>
      <c r="R2197" s="4" t="s">
        <v>1474</v>
      </c>
      <c r="S2197" s="5">
        <f>IF(P2197="심사불필요","-",VLOOKUP(K2197,'[1]자격증 backdata'!A:G,7,0))</f>
        <v>0</v>
      </c>
      <c r="T2197" s="5" t="str">
        <f>IF(S2197="-","-",IF(COUNTIFS(B:B,B2197,S:S,"필수")&gt;0,"자격요건충족","확인필요"))</f>
        <v>자격요건충족</v>
      </c>
      <c r="U2197" s="5"/>
      <c r="W2197" s="5">
        <f>IF(Q2197="4급","심사불필요",VLOOKUP(K2197,'[1]자격증 backdata'!A:B,2,0))</f>
        <v>6</v>
      </c>
      <c r="X2197" s="4">
        <f>IF(R2197="A", MIN(20, SUMIFS(W:W, B:B, B2197, R:R, "A")),IF(R2197="B", MIN(30, SUMIFS(W:W, B:B, B2197, R:R, "B")),"비해당분야"))</f>
        <v>12</v>
      </c>
      <c r="Y2197" s="4" t="str">
        <f>IF(R2197="C",MIN(30,IF(COUNTIFS(B:B,B2197,W:W,"가1")=1,25,IF(COUNTIFS(B:B,B2197,W:W,"가1")&gt;=2,30,0))+IF(COUNTIFS(B:B,B2197,W:W,"나1")&gt;=4,30,IF(COUNTIFS(B:B,B2197,W:W,"나1")=3,26,IF(COUNTIFS(B:B,B2197,W:W,"나1")=2,22,IF(COUNTIFS(B:B,B2197,W:W,"나1")=1,18,0)))))+MIN(30,IF(COUNTIFS(B:B,B2197,W:W,"가2")=1,25,IF(COUNTIFS(B:B,B2197,W:W,"가2")&gt;=2,30,0))+IF(COUNTIFS(B:B,B2197,W:W,"나2")=3,30,IF(COUNTIFS(B:B,B2197,W:W,"나2")=2,25,IF(COUNTIFS(B:B,B2197,W:W,"나2")=1,20,0)))),"비해당분야")</f>
        <v>비해당분야</v>
      </c>
      <c r="Z2197" s="4" t="str">
        <f>IF(R2197="C",VLOOKUP(K2197,'[1]자격증 backdata'!A:F,6,0),"비해당분야")</f>
        <v>비해당분야</v>
      </c>
      <c r="AA2197" s="4" t="str">
        <f>IF(R2197="C",SUMIF(B:B,B2197,Z:Z),"비해당분야")</f>
        <v>비해당분야</v>
      </c>
      <c r="AB2197" s="4" t="str">
        <f>IF(R2197="C",SUM(Y2197,AA2197),"비해당분야")</f>
        <v>비해당분야</v>
      </c>
      <c r="AC2197" s="4">
        <f>IF(R2197="C",AB2197,X2197)</f>
        <v>12</v>
      </c>
      <c r="AD2197" s="4">
        <f>VLOOKUP(K2197,'[1]자격증 backdata'!A:D,4,0)</f>
        <v>0</v>
      </c>
      <c r="AE2197" s="4">
        <f>IF(_xlfn.MAXIFS(AD:AD,B:B,B2197)&gt;10,10,_xlfn.MAXIFS(AD:AD,B:B,B2197))</f>
        <v>5</v>
      </c>
      <c r="AG2197" s="5" t="str">
        <f>VLOOKUP(K2197,'[1]자격증 backdata'!A:C,3,0)</f>
        <v>M</v>
      </c>
      <c r="AH2197" s="5">
        <f>COUNTIFS($B:$B,$B2197,$AG:$AG,AH$1)</f>
        <v>0</v>
      </c>
      <c r="AI2197" s="5">
        <f>COUNTIFS($B:$B,$B2197,$AG:$AG,AI$1)</f>
        <v>0</v>
      </c>
      <c r="AJ2197" s="5">
        <f>COUNTIFS($B:$B,$B2197,$AG:$AG,AJ$1)</f>
        <v>0</v>
      </c>
      <c r="AK2197" s="5">
        <f>COUNTIFS($B:$B,$B2197,$AG:$AG,AK$1)</f>
        <v>0</v>
      </c>
      <c r="AL2197" s="5">
        <f>COUNTIFS($B:$B,$B2197,$AG:$AG,AL$1)</f>
        <v>0</v>
      </c>
      <c r="AM2197" s="5">
        <f>COUNTIFS($B:$B,$B2197,$AG:$AG,AM$1)</f>
        <v>0</v>
      </c>
      <c r="AN2197" s="5">
        <f>COUNTIFS($B:$B,$B2197,$AG:$AG,AN$1)</f>
        <v>0</v>
      </c>
      <c r="AO2197" s="5">
        <f>COUNTIFS($B:$B,$B2197,$AG:$AG,AO$1)</f>
        <v>0</v>
      </c>
      <c r="AP2197" s="5">
        <f>COUNTIFS($B:$B,$B2197,$AG:$AG,AP$1)</f>
        <v>0</v>
      </c>
      <c r="AQ2197" s="5">
        <f>COUNTIFS($B:$B,$B2197,$AG:$AG,AQ$1)</f>
        <v>0</v>
      </c>
      <c r="AR2197" s="5">
        <f>COUNTIFS($B:$B,$B2197,$AG:$AG,AR$1)</f>
        <v>1</v>
      </c>
      <c r="AS2197" s="5">
        <f>COUNTIFS($B:$B,$B2197,$AG:$AG,AS$1)</f>
        <v>0</v>
      </c>
      <c r="AT2197" s="5">
        <f>COUNTIFS($B:$B,$B2197,$AG:$AG,AT$1)</f>
        <v>1</v>
      </c>
      <c r="AU2197" s="5">
        <f>COUNTIFS($B:$B,$B2197,$AG:$AG,AU$1)</f>
        <v>0</v>
      </c>
    </row>
    <row r="2198" spans="1:47" ht="15" customHeight="1" x14ac:dyDescent="0.35">
      <c r="A2198" s="3">
        <f>IF(B2197=B2198,A2197,A2197+1)</f>
        <v>776</v>
      </c>
      <c r="B2198" s="3" t="s">
        <v>2180</v>
      </c>
      <c r="C2198" s="3" t="s">
        <v>2179</v>
      </c>
      <c r="D2198" s="3" t="s">
        <v>1789</v>
      </c>
      <c r="E2198" s="3" t="s">
        <v>1788</v>
      </c>
      <c r="F2198" s="4" t="s">
        <v>8</v>
      </c>
      <c r="G2198" s="4" t="s">
        <v>8</v>
      </c>
      <c r="H2198" s="4" t="s">
        <v>7</v>
      </c>
      <c r="I2198" s="3">
        <v>1</v>
      </c>
      <c r="J2198" s="3" t="s">
        <v>6</v>
      </c>
      <c r="K2198" s="3" t="s">
        <v>1787</v>
      </c>
      <c r="L2198" s="3" t="s">
        <v>4</v>
      </c>
      <c r="M2198" s="3" t="s">
        <v>2182</v>
      </c>
      <c r="N2198" s="3" t="s">
        <v>451</v>
      </c>
      <c r="P2198" s="3" t="s">
        <v>1</v>
      </c>
      <c r="Q2198" s="3" t="s">
        <v>1475</v>
      </c>
      <c r="R2198" s="3" t="s">
        <v>1474</v>
      </c>
      <c r="S2198" s="2" t="str">
        <f>IF(P2198="심사불필요","-",VLOOKUP(K2198,'[1]자격증 backdata'!A:G,7,0))</f>
        <v>필수</v>
      </c>
      <c r="T2198" s="2" t="str">
        <f>IF(S2198="-","-",IF(COUNTIFS(B:B,B2198,S:S,"필수")&gt;0,"자격요건충족","확인필요"))</f>
        <v>자격요건충족</v>
      </c>
      <c r="U2198" s="2"/>
      <c r="W2198" s="2">
        <f>IF(Q2198="4급","심사불필요",VLOOKUP(K2198,'[1]자격증 backdata'!A:B,2,0))</f>
        <v>6</v>
      </c>
      <c r="X2198" s="3">
        <f>IF(R2198="A", MIN(20, SUMIFS(W:W, B:B, B2198, R:R, "A")),IF(R2198="B", MIN(30, SUMIFS(W:W, B:B, B2198, R:R, "B")),"비해당분야"))</f>
        <v>10</v>
      </c>
      <c r="Y2198" s="3" t="str">
        <f>IF(R2198="C",MIN(30,IF(COUNTIFS(B:B,B2198,W:W,"가1")=1,25,IF(COUNTIFS(B:B,B2198,W:W,"가1")&gt;=2,30,0))+IF(COUNTIFS(B:B,B2198,W:W,"나1")&gt;=4,30,IF(COUNTIFS(B:B,B2198,W:W,"나1")=3,26,IF(COUNTIFS(B:B,B2198,W:W,"나1")=2,22,IF(COUNTIFS(B:B,B2198,W:W,"나1")=1,18,0)))))+MIN(30,IF(COUNTIFS(B:B,B2198,W:W,"가2")=1,25,IF(COUNTIFS(B:B,B2198,W:W,"가2")&gt;=2,30,0))+IF(COUNTIFS(B:B,B2198,W:W,"나2")=3,30,IF(COUNTIFS(B:B,B2198,W:W,"나2")=2,25,IF(COUNTIFS(B:B,B2198,W:W,"나2")=1,20,0)))),"비해당분야")</f>
        <v>비해당분야</v>
      </c>
      <c r="Z2198" s="3" t="str">
        <f>IF(R2198="C",VLOOKUP(K2198,'[1]자격증 backdata'!A:F,6,0),"비해당분야")</f>
        <v>비해당분야</v>
      </c>
      <c r="AA2198" s="3" t="str">
        <f>IF(R2198="C",SUMIF(B:B,B2198,Z:Z),"비해당분야")</f>
        <v>비해당분야</v>
      </c>
      <c r="AB2198" s="3" t="str">
        <f>IF(R2198="C",SUM(Y2198,AA2198),"비해당분야")</f>
        <v>비해당분야</v>
      </c>
      <c r="AC2198" s="3">
        <f>IF(R2198="C",AB2198,X2198)</f>
        <v>10</v>
      </c>
      <c r="AD2198" s="3">
        <f>VLOOKUP(K2198,'[1]자격증 backdata'!A:D,4,0)</f>
        <v>0</v>
      </c>
      <c r="AE2198" s="3">
        <f>IF(_xlfn.MAXIFS(AD:AD,B:B,B2198)&gt;10,10,_xlfn.MAXIFS(AD:AD,B:B,B2198))</f>
        <v>5</v>
      </c>
      <c r="AG2198" s="2" t="str">
        <f>VLOOKUP(K2198,'[1]자격증 backdata'!A:C,3,0)</f>
        <v>K</v>
      </c>
      <c r="AH2198" s="2">
        <f>COUNTIFS($B:$B,$B2198,$AG:$AG,AH$1)</f>
        <v>0</v>
      </c>
      <c r="AI2198" s="2">
        <f>COUNTIFS($B:$B,$B2198,$AG:$AG,AI$1)</f>
        <v>0</v>
      </c>
      <c r="AJ2198" s="2">
        <f>COUNTIFS($B:$B,$B2198,$AG:$AG,AJ$1)</f>
        <v>0</v>
      </c>
      <c r="AK2198" s="2">
        <f>COUNTIFS($B:$B,$B2198,$AG:$AG,AK$1)</f>
        <v>0</v>
      </c>
      <c r="AL2198" s="2">
        <f>COUNTIFS($B:$B,$B2198,$AG:$AG,AL$1)</f>
        <v>0</v>
      </c>
      <c r="AM2198" s="2">
        <f>COUNTIFS($B:$B,$B2198,$AG:$AG,AM$1)</f>
        <v>0</v>
      </c>
      <c r="AN2198" s="2">
        <f>COUNTIFS($B:$B,$B2198,$AG:$AG,AN$1)</f>
        <v>0</v>
      </c>
      <c r="AO2198" s="2">
        <f>COUNTIFS($B:$B,$B2198,$AG:$AG,AO$1)</f>
        <v>0</v>
      </c>
      <c r="AP2198" s="2">
        <f>COUNTIFS($B:$B,$B2198,$AG:$AG,AP$1)</f>
        <v>0</v>
      </c>
      <c r="AQ2198" s="2">
        <f>COUNTIFS($B:$B,$B2198,$AG:$AG,AQ$1)</f>
        <v>0</v>
      </c>
      <c r="AR2198" s="2">
        <f>COUNTIFS($B:$B,$B2198,$AG:$AG,AR$1)</f>
        <v>1</v>
      </c>
      <c r="AS2198" s="2">
        <f>COUNTIFS($B:$B,$B2198,$AG:$AG,AS$1)</f>
        <v>0</v>
      </c>
      <c r="AT2198" s="2">
        <f>COUNTIFS($B:$B,$B2198,$AG:$AG,AT$1)</f>
        <v>1</v>
      </c>
      <c r="AU2198" s="2">
        <f>COUNTIFS($B:$B,$B2198,$AG:$AG,AU$1)</f>
        <v>0</v>
      </c>
    </row>
    <row r="2199" spans="1:47" ht="15" customHeight="1" x14ac:dyDescent="0.35">
      <c r="A2199" s="7">
        <f>IF(B2198=B2199,A2198,A2198+1)</f>
        <v>776</v>
      </c>
      <c r="B2199" s="7" t="s">
        <v>2180</v>
      </c>
      <c r="C2199" s="7" t="s">
        <v>2179</v>
      </c>
      <c r="D2199" s="7" t="s">
        <v>1789</v>
      </c>
      <c r="E2199" s="7" t="s">
        <v>1788</v>
      </c>
      <c r="F2199" s="4" t="s">
        <v>7</v>
      </c>
      <c r="G2199" s="4" t="s">
        <v>8</v>
      </c>
      <c r="H2199" s="4" t="s">
        <v>7</v>
      </c>
      <c r="I2199" s="3">
        <v>2</v>
      </c>
      <c r="J2199" s="3" t="s">
        <v>69</v>
      </c>
      <c r="K2199" s="3" t="s">
        <v>1799</v>
      </c>
      <c r="L2199" s="3" t="s">
        <v>36</v>
      </c>
      <c r="M2199" s="3" t="s">
        <v>2181</v>
      </c>
      <c r="N2199" s="3" t="s">
        <v>784</v>
      </c>
      <c r="P2199" s="3" t="s">
        <v>1</v>
      </c>
      <c r="Q2199" s="3" t="s">
        <v>1475</v>
      </c>
      <c r="R2199" s="3" t="s">
        <v>1474</v>
      </c>
      <c r="S2199" s="2">
        <f>IF(P2199="심사불필요","-",VLOOKUP(K2199,'[1]자격증 backdata'!A:G,7,0))</f>
        <v>0</v>
      </c>
      <c r="T2199" s="2" t="str">
        <f>IF(S2199="-","-",IF(COUNTIFS(B:B,B2199,S:S,"필수")&gt;0,"자격요건충족","확인필요"))</f>
        <v>자격요건충족</v>
      </c>
      <c r="U2199" s="2"/>
      <c r="W2199" s="2">
        <f>IF(Q2199="4급","심사불필요",VLOOKUP(K2199,'[1]자격증 backdata'!A:B,2,0))</f>
        <v>0</v>
      </c>
      <c r="X2199" s="3">
        <f>IF(R2199="A", MIN(20, SUMIFS(W:W, B:B, B2199, R:R, "A")),IF(R2199="B", MIN(30, SUMIFS(W:W, B:B, B2199, R:R, "B")),"비해당분야"))</f>
        <v>10</v>
      </c>
      <c r="Y2199" s="3" t="str">
        <f>IF(R2199="C",MIN(30,IF(COUNTIFS(B:B,B2199,W:W,"가1")=1,25,IF(COUNTIFS(B:B,B2199,W:W,"가1")&gt;=2,30,0))+IF(COUNTIFS(B:B,B2199,W:W,"나1")&gt;=4,30,IF(COUNTIFS(B:B,B2199,W:W,"나1")=3,26,IF(COUNTIFS(B:B,B2199,W:W,"나1")=2,22,IF(COUNTIFS(B:B,B2199,W:W,"나1")=1,18,0)))))+MIN(30,IF(COUNTIFS(B:B,B2199,W:W,"가2")=1,25,IF(COUNTIFS(B:B,B2199,W:W,"가2")&gt;=2,30,0))+IF(COUNTIFS(B:B,B2199,W:W,"나2")=3,30,IF(COUNTIFS(B:B,B2199,W:W,"나2")=2,25,IF(COUNTIFS(B:B,B2199,W:W,"나2")=1,20,0)))),"비해당분야")</f>
        <v>비해당분야</v>
      </c>
      <c r="Z2199" s="3" t="str">
        <f>IF(R2199="C",VLOOKUP(K2199,'[1]자격증 backdata'!A:F,6,0),"비해당분야")</f>
        <v>비해당분야</v>
      </c>
      <c r="AA2199" s="3" t="str">
        <f>IF(R2199="C",SUMIF(B:B,B2199,Z:Z),"비해당분야")</f>
        <v>비해당분야</v>
      </c>
      <c r="AB2199" s="3" t="str">
        <f>IF(R2199="C",SUM(Y2199,AA2199),"비해당분야")</f>
        <v>비해당분야</v>
      </c>
      <c r="AC2199" s="3">
        <f>IF(R2199="C",AB2199,X2199)</f>
        <v>10</v>
      </c>
      <c r="AD2199" s="3">
        <f>VLOOKUP(K2199,'[1]자격증 backdata'!A:D,4,0)</f>
        <v>5</v>
      </c>
      <c r="AE2199" s="3">
        <f>IF(_xlfn.MAXIFS(AD:AD,B:B,B2199)&gt;10,10,_xlfn.MAXIFS(AD:AD,B:B,B2199))</f>
        <v>5</v>
      </c>
      <c r="AG2199" s="2">
        <f>VLOOKUP(K2199,'[1]자격증 backdata'!A:C,3,0)</f>
        <v>0</v>
      </c>
      <c r="AH2199" s="2">
        <f>COUNTIFS($B:$B,$B2199,$AG:$AG,AH$1)</f>
        <v>0</v>
      </c>
      <c r="AI2199" s="2">
        <f>COUNTIFS($B:$B,$B2199,$AG:$AG,AI$1)</f>
        <v>0</v>
      </c>
      <c r="AJ2199" s="2">
        <f>COUNTIFS($B:$B,$B2199,$AG:$AG,AJ$1)</f>
        <v>0</v>
      </c>
      <c r="AK2199" s="2">
        <f>COUNTIFS($B:$B,$B2199,$AG:$AG,AK$1)</f>
        <v>0</v>
      </c>
      <c r="AL2199" s="2">
        <f>COUNTIFS($B:$B,$B2199,$AG:$AG,AL$1)</f>
        <v>0</v>
      </c>
      <c r="AM2199" s="2">
        <f>COUNTIFS($B:$B,$B2199,$AG:$AG,AM$1)</f>
        <v>0</v>
      </c>
      <c r="AN2199" s="2">
        <f>COUNTIFS($B:$B,$B2199,$AG:$AG,AN$1)</f>
        <v>0</v>
      </c>
      <c r="AO2199" s="2">
        <f>COUNTIFS($B:$B,$B2199,$AG:$AG,AO$1)</f>
        <v>0</v>
      </c>
      <c r="AP2199" s="2">
        <f>COUNTIFS($B:$B,$B2199,$AG:$AG,AP$1)</f>
        <v>0</v>
      </c>
      <c r="AQ2199" s="2">
        <f>COUNTIFS($B:$B,$B2199,$AG:$AG,AQ$1)</f>
        <v>0</v>
      </c>
      <c r="AR2199" s="2">
        <f>COUNTIFS($B:$B,$B2199,$AG:$AG,AR$1)</f>
        <v>1</v>
      </c>
      <c r="AS2199" s="2">
        <f>COUNTIFS($B:$B,$B2199,$AG:$AG,AS$1)</f>
        <v>0</v>
      </c>
      <c r="AT2199" s="2">
        <f>COUNTIFS($B:$B,$B2199,$AG:$AG,AT$1)</f>
        <v>1</v>
      </c>
      <c r="AU2199" s="2">
        <f>COUNTIFS($B:$B,$B2199,$AG:$AG,AU$1)</f>
        <v>0</v>
      </c>
    </row>
    <row r="2200" spans="1:47" ht="15" customHeight="1" x14ac:dyDescent="0.35">
      <c r="A2200" s="7">
        <f>IF(B2199=B2200,A2199,A2199+1)</f>
        <v>776</v>
      </c>
      <c r="B2200" s="7" t="s">
        <v>2180</v>
      </c>
      <c r="C2200" s="7" t="s">
        <v>2179</v>
      </c>
      <c r="D2200" s="7" t="s">
        <v>1789</v>
      </c>
      <c r="E2200" s="7" t="s">
        <v>1788</v>
      </c>
      <c r="F2200" s="4" t="s">
        <v>7</v>
      </c>
      <c r="G2200" s="4" t="s">
        <v>8</v>
      </c>
      <c r="H2200" s="4" t="s">
        <v>7</v>
      </c>
      <c r="I2200" s="3">
        <v>3</v>
      </c>
      <c r="J2200" s="3" t="s">
        <v>57</v>
      </c>
      <c r="K2200" s="3" t="s">
        <v>1857</v>
      </c>
      <c r="L2200" s="3" t="s">
        <v>55</v>
      </c>
      <c r="M2200" s="3" t="s">
        <v>2178</v>
      </c>
      <c r="N2200" s="3" t="s">
        <v>2177</v>
      </c>
      <c r="P2200" s="3" t="s">
        <v>1</v>
      </c>
      <c r="Q2200" s="3" t="s">
        <v>1475</v>
      </c>
      <c r="R2200" s="3" t="s">
        <v>1474</v>
      </c>
      <c r="S2200" s="2">
        <f>IF(P2200="심사불필요","-",VLOOKUP(K2200,'[1]자격증 backdata'!A:G,7,0))</f>
        <v>0</v>
      </c>
      <c r="T2200" s="2" t="str">
        <f>IF(S2200="-","-",IF(COUNTIFS(B:B,B2200,S:S,"필수")&gt;0,"자격요건충족","확인필요"))</f>
        <v>자격요건충족</v>
      </c>
      <c r="U2200" s="2"/>
      <c r="W2200" s="2">
        <f>IF(Q2200="4급","심사불필요",VLOOKUP(K2200,'[1]자격증 backdata'!A:B,2,0))</f>
        <v>4</v>
      </c>
      <c r="X2200" s="3">
        <f>IF(R2200="A", MIN(20, SUMIFS(W:W, B:B, B2200, R:R, "A")),IF(R2200="B", MIN(30, SUMIFS(W:W, B:B, B2200, R:R, "B")),"비해당분야"))</f>
        <v>10</v>
      </c>
      <c r="Y2200" s="3" t="str">
        <f>IF(R2200="C",MIN(30,IF(COUNTIFS(B:B,B2200,W:W,"가1")=1,25,IF(COUNTIFS(B:B,B2200,W:W,"가1")&gt;=2,30,0))+IF(COUNTIFS(B:B,B2200,W:W,"나1")&gt;=4,30,IF(COUNTIFS(B:B,B2200,W:W,"나1")=3,26,IF(COUNTIFS(B:B,B2200,W:W,"나1")=2,22,IF(COUNTIFS(B:B,B2200,W:W,"나1")=1,18,0)))))+MIN(30,IF(COUNTIFS(B:B,B2200,W:W,"가2")=1,25,IF(COUNTIFS(B:B,B2200,W:W,"가2")&gt;=2,30,0))+IF(COUNTIFS(B:B,B2200,W:W,"나2")=3,30,IF(COUNTIFS(B:B,B2200,W:W,"나2")=2,25,IF(COUNTIFS(B:B,B2200,W:W,"나2")=1,20,0)))),"비해당분야")</f>
        <v>비해당분야</v>
      </c>
      <c r="Z2200" s="3" t="str">
        <f>IF(R2200="C",VLOOKUP(K2200,'[1]자격증 backdata'!A:F,6,0),"비해당분야")</f>
        <v>비해당분야</v>
      </c>
      <c r="AA2200" s="3" t="str">
        <f>IF(R2200="C",SUMIF(B:B,B2200,Z:Z),"비해당분야")</f>
        <v>비해당분야</v>
      </c>
      <c r="AB2200" s="3" t="str">
        <f>IF(R2200="C",SUM(Y2200,AA2200),"비해당분야")</f>
        <v>비해당분야</v>
      </c>
      <c r="AC2200" s="3">
        <f>IF(R2200="C",AB2200,X2200)</f>
        <v>10</v>
      </c>
      <c r="AD2200" s="3">
        <f>VLOOKUP(K2200,'[1]자격증 backdata'!A:D,4,0)</f>
        <v>0</v>
      </c>
      <c r="AE2200" s="3">
        <f>IF(_xlfn.MAXIFS(AD:AD,B:B,B2200)&gt;10,10,_xlfn.MAXIFS(AD:AD,B:B,B2200))</f>
        <v>5</v>
      </c>
      <c r="AG2200" s="2" t="str">
        <f>VLOOKUP(K2200,'[1]자격증 backdata'!A:C,3,0)</f>
        <v>M</v>
      </c>
      <c r="AH2200" s="2">
        <f>COUNTIFS($B:$B,$B2200,$AG:$AG,AH$1)</f>
        <v>0</v>
      </c>
      <c r="AI2200" s="2">
        <f>COUNTIFS($B:$B,$B2200,$AG:$AG,AI$1)</f>
        <v>0</v>
      </c>
      <c r="AJ2200" s="2">
        <f>COUNTIFS($B:$B,$B2200,$AG:$AG,AJ$1)</f>
        <v>0</v>
      </c>
      <c r="AK2200" s="2">
        <f>COUNTIFS($B:$B,$B2200,$AG:$AG,AK$1)</f>
        <v>0</v>
      </c>
      <c r="AL2200" s="2">
        <f>COUNTIFS($B:$B,$B2200,$AG:$AG,AL$1)</f>
        <v>0</v>
      </c>
      <c r="AM2200" s="2">
        <f>COUNTIFS($B:$B,$B2200,$AG:$AG,AM$1)</f>
        <v>0</v>
      </c>
      <c r="AN2200" s="2">
        <f>COUNTIFS($B:$B,$B2200,$AG:$AG,AN$1)</f>
        <v>0</v>
      </c>
      <c r="AO2200" s="2">
        <f>COUNTIFS($B:$B,$B2200,$AG:$AG,AO$1)</f>
        <v>0</v>
      </c>
      <c r="AP2200" s="2">
        <f>COUNTIFS($B:$B,$B2200,$AG:$AG,AP$1)</f>
        <v>0</v>
      </c>
      <c r="AQ2200" s="2">
        <f>COUNTIFS($B:$B,$B2200,$AG:$AG,AQ$1)</f>
        <v>0</v>
      </c>
      <c r="AR2200" s="2">
        <f>COUNTIFS($B:$B,$B2200,$AG:$AG,AR$1)</f>
        <v>1</v>
      </c>
      <c r="AS2200" s="2">
        <f>COUNTIFS($B:$B,$B2200,$AG:$AG,AS$1)</f>
        <v>0</v>
      </c>
      <c r="AT2200" s="2">
        <f>COUNTIFS($B:$B,$B2200,$AG:$AG,AT$1)</f>
        <v>1</v>
      </c>
      <c r="AU2200" s="2">
        <f>COUNTIFS($B:$B,$B2200,$AG:$AG,AU$1)</f>
        <v>0</v>
      </c>
    </row>
    <row r="2201" spans="1:47" ht="15" customHeight="1" x14ac:dyDescent="0.35">
      <c r="A2201" s="4">
        <f>IF(B2200=B2201,A2200,A2200+1)</f>
        <v>777</v>
      </c>
      <c r="B2201" s="4" t="s">
        <v>2174</v>
      </c>
      <c r="C2201" s="4" t="s">
        <v>2173</v>
      </c>
      <c r="D2201" s="4" t="s">
        <v>1789</v>
      </c>
      <c r="E2201" s="4" t="s">
        <v>1788</v>
      </c>
      <c r="F2201" s="4" t="s">
        <v>8</v>
      </c>
      <c r="G2201" s="4" t="s">
        <v>8</v>
      </c>
      <c r="H2201" s="4" t="s">
        <v>7</v>
      </c>
      <c r="I2201" s="4">
        <v>1</v>
      </c>
      <c r="J2201" s="4" t="s">
        <v>6</v>
      </c>
      <c r="K2201" s="4" t="s">
        <v>1787</v>
      </c>
      <c r="L2201" s="4" t="s">
        <v>4</v>
      </c>
      <c r="M2201" s="4" t="s">
        <v>2176</v>
      </c>
      <c r="N2201" s="4" t="s">
        <v>1305</v>
      </c>
      <c r="P2201" s="4" t="s">
        <v>1</v>
      </c>
      <c r="Q2201" s="4" t="s">
        <v>1475</v>
      </c>
      <c r="R2201" s="4" t="s">
        <v>1474</v>
      </c>
      <c r="S2201" s="5" t="str">
        <f>IF(P2201="심사불필요","-",VLOOKUP(K2201,'[1]자격증 backdata'!A:G,7,0))</f>
        <v>필수</v>
      </c>
      <c r="T2201" s="5" t="str">
        <f>IF(S2201="-","-",IF(COUNTIFS(B:B,B2201,S:S,"필수")&gt;0,"자격요건충족","확인필요"))</f>
        <v>자격요건충족</v>
      </c>
      <c r="U2201" s="5"/>
      <c r="W2201" s="5">
        <f>IF(Q2201="4급","심사불필요",VLOOKUP(K2201,'[1]자격증 backdata'!A:B,2,0))</f>
        <v>6</v>
      </c>
      <c r="X2201" s="4">
        <f>IF(R2201="A", MIN(20, SUMIFS(W:W, B:B, B2201, R:R, "A")),IF(R2201="B", MIN(30, SUMIFS(W:W, B:B, B2201, R:R, "B")),"비해당분야"))</f>
        <v>12</v>
      </c>
      <c r="Y2201" s="4" t="str">
        <f>IF(R2201="C",MIN(30,IF(COUNTIFS(B:B,B2201,W:W,"가1")=1,25,IF(COUNTIFS(B:B,B2201,W:W,"가1")&gt;=2,30,0))+IF(COUNTIFS(B:B,B2201,W:W,"나1")&gt;=4,30,IF(COUNTIFS(B:B,B2201,W:W,"나1")=3,26,IF(COUNTIFS(B:B,B2201,W:W,"나1")=2,22,IF(COUNTIFS(B:B,B2201,W:W,"나1")=1,18,0)))))+MIN(30,IF(COUNTIFS(B:B,B2201,W:W,"가2")=1,25,IF(COUNTIFS(B:B,B2201,W:W,"가2")&gt;=2,30,0))+IF(COUNTIFS(B:B,B2201,W:W,"나2")=3,30,IF(COUNTIFS(B:B,B2201,W:W,"나2")=2,25,IF(COUNTIFS(B:B,B2201,W:W,"나2")=1,20,0)))),"비해당분야")</f>
        <v>비해당분야</v>
      </c>
      <c r="Z2201" s="4" t="str">
        <f>IF(R2201="C",VLOOKUP(K2201,'[1]자격증 backdata'!A:F,6,0),"비해당분야")</f>
        <v>비해당분야</v>
      </c>
      <c r="AA2201" s="4" t="str">
        <f>IF(R2201="C",SUMIF(B:B,B2201,Z:Z),"비해당분야")</f>
        <v>비해당분야</v>
      </c>
      <c r="AB2201" s="4" t="str">
        <f>IF(R2201="C",SUM(Y2201,AA2201),"비해당분야")</f>
        <v>비해당분야</v>
      </c>
      <c r="AC2201" s="4">
        <f>IF(R2201="C",AB2201,X2201)</f>
        <v>12</v>
      </c>
      <c r="AD2201" s="4">
        <f>VLOOKUP(K2201,'[1]자격증 backdata'!A:D,4,0)</f>
        <v>0</v>
      </c>
      <c r="AE2201" s="4">
        <f>IF(_xlfn.MAXIFS(AD:AD,B:B,B2201)&gt;10,10,_xlfn.MAXIFS(AD:AD,B:B,B2201))</f>
        <v>5</v>
      </c>
      <c r="AG2201" s="5" t="str">
        <f>VLOOKUP(K2201,'[1]자격증 backdata'!A:C,3,0)</f>
        <v>K</v>
      </c>
      <c r="AH2201" s="5">
        <f>COUNTIFS($B:$B,$B2201,$AG:$AG,AH$1)</f>
        <v>0</v>
      </c>
      <c r="AI2201" s="5">
        <f>COUNTIFS($B:$B,$B2201,$AG:$AG,AI$1)</f>
        <v>0</v>
      </c>
      <c r="AJ2201" s="5">
        <f>COUNTIFS($B:$B,$B2201,$AG:$AG,AJ$1)</f>
        <v>0</v>
      </c>
      <c r="AK2201" s="5">
        <f>COUNTIFS($B:$B,$B2201,$AG:$AG,AK$1)</f>
        <v>0</v>
      </c>
      <c r="AL2201" s="5">
        <f>COUNTIFS($B:$B,$B2201,$AG:$AG,AL$1)</f>
        <v>0</v>
      </c>
      <c r="AM2201" s="5">
        <f>COUNTIFS($B:$B,$B2201,$AG:$AG,AM$1)</f>
        <v>0</v>
      </c>
      <c r="AN2201" s="5">
        <f>COUNTIFS($B:$B,$B2201,$AG:$AG,AN$1)</f>
        <v>0</v>
      </c>
      <c r="AO2201" s="5">
        <f>COUNTIFS($B:$B,$B2201,$AG:$AG,AO$1)</f>
        <v>0</v>
      </c>
      <c r="AP2201" s="5">
        <f>COUNTIFS($B:$B,$B2201,$AG:$AG,AP$1)</f>
        <v>0</v>
      </c>
      <c r="AQ2201" s="5">
        <f>COUNTIFS($B:$B,$B2201,$AG:$AG,AQ$1)</f>
        <v>0</v>
      </c>
      <c r="AR2201" s="5">
        <f>COUNTIFS($B:$B,$B2201,$AG:$AG,AR$1)</f>
        <v>1</v>
      </c>
      <c r="AS2201" s="5">
        <f>COUNTIFS($B:$B,$B2201,$AG:$AG,AS$1)</f>
        <v>0</v>
      </c>
      <c r="AT2201" s="5">
        <f>COUNTIFS($B:$B,$B2201,$AG:$AG,AT$1)</f>
        <v>1</v>
      </c>
      <c r="AU2201" s="5">
        <f>COUNTIFS($B:$B,$B2201,$AG:$AG,AU$1)</f>
        <v>0</v>
      </c>
    </row>
    <row r="2202" spans="1:47" ht="15" customHeight="1" x14ac:dyDescent="0.35">
      <c r="A2202" s="6">
        <f>IF(B2201=B2202,A2201,A2201+1)</f>
        <v>777</v>
      </c>
      <c r="B2202" s="6" t="s">
        <v>2174</v>
      </c>
      <c r="C2202" s="6" t="s">
        <v>2173</v>
      </c>
      <c r="D2202" s="6" t="s">
        <v>1789</v>
      </c>
      <c r="E2202" s="6" t="s">
        <v>1788</v>
      </c>
      <c r="F2202" s="4" t="s">
        <v>7</v>
      </c>
      <c r="G2202" s="4" t="s">
        <v>8</v>
      </c>
      <c r="H2202" s="4" t="s">
        <v>7</v>
      </c>
      <c r="I2202" s="4">
        <v>2</v>
      </c>
      <c r="J2202" s="4" t="s">
        <v>38</v>
      </c>
      <c r="K2202" s="4" t="s">
        <v>1802</v>
      </c>
      <c r="L2202" s="4" t="s">
        <v>36</v>
      </c>
      <c r="M2202" s="4" t="s">
        <v>2175</v>
      </c>
      <c r="N2202" s="4" t="s">
        <v>1893</v>
      </c>
      <c r="P2202" s="4" t="s">
        <v>1</v>
      </c>
      <c r="Q2202" s="4" t="s">
        <v>1475</v>
      </c>
      <c r="R2202" s="4" t="s">
        <v>1474</v>
      </c>
      <c r="S2202" s="5">
        <f>IF(P2202="심사불필요","-",VLOOKUP(K2202,'[1]자격증 backdata'!A:G,7,0))</f>
        <v>0</v>
      </c>
      <c r="T2202" s="5" t="str">
        <f>IF(S2202="-","-",IF(COUNTIFS(B:B,B2202,S:S,"필수")&gt;0,"자격요건충족","확인필요"))</f>
        <v>자격요건충족</v>
      </c>
      <c r="U2202" s="5"/>
      <c r="W2202" s="5">
        <f>IF(Q2202="4급","심사불필요",VLOOKUP(K2202,'[1]자격증 backdata'!A:B,2,0))</f>
        <v>0</v>
      </c>
      <c r="X2202" s="4">
        <f>IF(R2202="A", MIN(20, SUMIFS(W:W, B:B, B2202, R:R, "A")),IF(R2202="B", MIN(30, SUMIFS(W:W, B:B, B2202, R:R, "B")),"비해당분야"))</f>
        <v>12</v>
      </c>
      <c r="Y2202" s="4" t="str">
        <f>IF(R2202="C",MIN(30,IF(COUNTIFS(B:B,B2202,W:W,"가1")=1,25,IF(COUNTIFS(B:B,B2202,W:W,"가1")&gt;=2,30,0))+IF(COUNTIFS(B:B,B2202,W:W,"나1")&gt;=4,30,IF(COUNTIFS(B:B,B2202,W:W,"나1")=3,26,IF(COUNTIFS(B:B,B2202,W:W,"나1")=2,22,IF(COUNTIFS(B:B,B2202,W:W,"나1")=1,18,0)))))+MIN(30,IF(COUNTIFS(B:B,B2202,W:W,"가2")=1,25,IF(COUNTIFS(B:B,B2202,W:W,"가2")&gt;=2,30,0))+IF(COUNTIFS(B:B,B2202,W:W,"나2")=3,30,IF(COUNTIFS(B:B,B2202,W:W,"나2")=2,25,IF(COUNTIFS(B:B,B2202,W:W,"나2")=1,20,0)))),"비해당분야")</f>
        <v>비해당분야</v>
      </c>
      <c r="Z2202" s="4" t="str">
        <f>IF(R2202="C",VLOOKUP(K2202,'[1]자격증 backdata'!A:F,6,0),"비해당분야")</f>
        <v>비해당분야</v>
      </c>
      <c r="AA2202" s="4" t="str">
        <f>IF(R2202="C",SUMIF(B:B,B2202,Z:Z),"비해당분야")</f>
        <v>비해당분야</v>
      </c>
      <c r="AB2202" s="4" t="str">
        <f>IF(R2202="C",SUM(Y2202,AA2202),"비해당분야")</f>
        <v>비해당분야</v>
      </c>
      <c r="AC2202" s="4">
        <f>IF(R2202="C",AB2202,X2202)</f>
        <v>12</v>
      </c>
      <c r="AD2202" s="4">
        <f>VLOOKUP(K2202,'[1]자격증 backdata'!A:D,4,0)</f>
        <v>5</v>
      </c>
      <c r="AE2202" s="4">
        <f>IF(_xlfn.MAXIFS(AD:AD,B:B,B2202)&gt;10,10,_xlfn.MAXIFS(AD:AD,B:B,B2202))</f>
        <v>5</v>
      </c>
      <c r="AG2202" s="5">
        <f>VLOOKUP(K2202,'[1]자격증 backdata'!A:C,3,0)</f>
        <v>0</v>
      </c>
      <c r="AH2202" s="5">
        <f>COUNTIFS($B:$B,$B2202,$AG:$AG,AH$1)</f>
        <v>0</v>
      </c>
      <c r="AI2202" s="5">
        <f>COUNTIFS($B:$B,$B2202,$AG:$AG,AI$1)</f>
        <v>0</v>
      </c>
      <c r="AJ2202" s="5">
        <f>COUNTIFS($B:$B,$B2202,$AG:$AG,AJ$1)</f>
        <v>0</v>
      </c>
      <c r="AK2202" s="5">
        <f>COUNTIFS($B:$B,$B2202,$AG:$AG,AK$1)</f>
        <v>0</v>
      </c>
      <c r="AL2202" s="5">
        <f>COUNTIFS($B:$B,$B2202,$AG:$AG,AL$1)</f>
        <v>0</v>
      </c>
      <c r="AM2202" s="5">
        <f>COUNTIFS($B:$B,$B2202,$AG:$AG,AM$1)</f>
        <v>0</v>
      </c>
      <c r="AN2202" s="5">
        <f>COUNTIFS($B:$B,$B2202,$AG:$AG,AN$1)</f>
        <v>0</v>
      </c>
      <c r="AO2202" s="5">
        <f>COUNTIFS($B:$B,$B2202,$AG:$AG,AO$1)</f>
        <v>0</v>
      </c>
      <c r="AP2202" s="5">
        <f>COUNTIFS($B:$B,$B2202,$AG:$AG,AP$1)</f>
        <v>0</v>
      </c>
      <c r="AQ2202" s="5">
        <f>COUNTIFS($B:$B,$B2202,$AG:$AG,AQ$1)</f>
        <v>0</v>
      </c>
      <c r="AR2202" s="5">
        <f>COUNTIFS($B:$B,$B2202,$AG:$AG,AR$1)</f>
        <v>1</v>
      </c>
      <c r="AS2202" s="5">
        <f>COUNTIFS($B:$B,$B2202,$AG:$AG,AS$1)</f>
        <v>0</v>
      </c>
      <c r="AT2202" s="5">
        <f>COUNTIFS($B:$B,$B2202,$AG:$AG,AT$1)</f>
        <v>1</v>
      </c>
      <c r="AU2202" s="5">
        <f>COUNTIFS($B:$B,$B2202,$AG:$AG,AU$1)</f>
        <v>0</v>
      </c>
    </row>
    <row r="2203" spans="1:47" ht="15" customHeight="1" x14ac:dyDescent="0.35">
      <c r="A2203" s="6">
        <f>IF(B2202=B2203,A2202,A2202+1)</f>
        <v>777</v>
      </c>
      <c r="B2203" s="6" t="s">
        <v>2174</v>
      </c>
      <c r="C2203" s="6" t="s">
        <v>2173</v>
      </c>
      <c r="D2203" s="6" t="s">
        <v>1789</v>
      </c>
      <c r="E2203" s="6" t="s">
        <v>1788</v>
      </c>
      <c r="F2203" s="4" t="s">
        <v>7</v>
      </c>
      <c r="G2203" s="4" t="s">
        <v>8</v>
      </c>
      <c r="H2203" s="4" t="s">
        <v>7</v>
      </c>
      <c r="I2203" s="4">
        <v>3</v>
      </c>
      <c r="J2203" s="4" t="s">
        <v>106</v>
      </c>
      <c r="K2203" s="4" t="s">
        <v>1812</v>
      </c>
      <c r="L2203" s="4" t="s">
        <v>55</v>
      </c>
      <c r="M2203" s="4" t="s">
        <v>2172</v>
      </c>
      <c r="N2203" s="4" t="s">
        <v>1619</v>
      </c>
      <c r="P2203" s="4" t="s">
        <v>1</v>
      </c>
      <c r="Q2203" s="4" t="s">
        <v>1475</v>
      </c>
      <c r="R2203" s="4" t="s">
        <v>1474</v>
      </c>
      <c r="S2203" s="5">
        <f>IF(P2203="심사불필요","-",VLOOKUP(K2203,'[1]자격증 backdata'!A:G,7,0))</f>
        <v>0</v>
      </c>
      <c r="T2203" s="5" t="str">
        <f>IF(S2203="-","-",IF(COUNTIFS(B:B,B2203,S:S,"필수")&gt;0,"자격요건충족","확인필요"))</f>
        <v>자격요건충족</v>
      </c>
      <c r="U2203" s="5"/>
      <c r="W2203" s="5">
        <f>IF(Q2203="4급","심사불필요",VLOOKUP(K2203,'[1]자격증 backdata'!A:B,2,0))</f>
        <v>6</v>
      </c>
      <c r="X2203" s="4">
        <f>IF(R2203="A", MIN(20, SUMIFS(W:W, B:B, B2203, R:R, "A")),IF(R2203="B", MIN(30, SUMIFS(W:W, B:B, B2203, R:R, "B")),"비해당분야"))</f>
        <v>12</v>
      </c>
      <c r="Y2203" s="4" t="str">
        <f>IF(R2203="C",MIN(30,IF(COUNTIFS(B:B,B2203,W:W,"가1")=1,25,IF(COUNTIFS(B:B,B2203,W:W,"가1")&gt;=2,30,0))+IF(COUNTIFS(B:B,B2203,W:W,"나1")&gt;=4,30,IF(COUNTIFS(B:B,B2203,W:W,"나1")=3,26,IF(COUNTIFS(B:B,B2203,W:W,"나1")=2,22,IF(COUNTIFS(B:B,B2203,W:W,"나1")=1,18,0)))))+MIN(30,IF(COUNTIFS(B:B,B2203,W:W,"가2")=1,25,IF(COUNTIFS(B:B,B2203,W:W,"가2")&gt;=2,30,0))+IF(COUNTIFS(B:B,B2203,W:W,"나2")=3,30,IF(COUNTIFS(B:B,B2203,W:W,"나2")=2,25,IF(COUNTIFS(B:B,B2203,W:W,"나2")=1,20,0)))),"비해당분야")</f>
        <v>비해당분야</v>
      </c>
      <c r="Z2203" s="4" t="str">
        <f>IF(R2203="C",VLOOKUP(K2203,'[1]자격증 backdata'!A:F,6,0),"비해당분야")</f>
        <v>비해당분야</v>
      </c>
      <c r="AA2203" s="4" t="str">
        <f>IF(R2203="C",SUMIF(B:B,B2203,Z:Z),"비해당분야")</f>
        <v>비해당분야</v>
      </c>
      <c r="AB2203" s="4" t="str">
        <f>IF(R2203="C",SUM(Y2203,AA2203),"비해당분야")</f>
        <v>비해당분야</v>
      </c>
      <c r="AC2203" s="4">
        <f>IF(R2203="C",AB2203,X2203)</f>
        <v>12</v>
      </c>
      <c r="AD2203" s="4">
        <f>VLOOKUP(K2203,'[1]자격증 backdata'!A:D,4,0)</f>
        <v>0</v>
      </c>
      <c r="AE2203" s="4">
        <f>IF(_xlfn.MAXIFS(AD:AD,B:B,B2203)&gt;10,10,_xlfn.MAXIFS(AD:AD,B:B,B2203))</f>
        <v>5</v>
      </c>
      <c r="AG2203" s="5" t="str">
        <f>VLOOKUP(K2203,'[1]자격증 backdata'!A:C,3,0)</f>
        <v>M</v>
      </c>
      <c r="AH2203" s="5">
        <f>COUNTIFS($B:$B,$B2203,$AG:$AG,AH$1)</f>
        <v>0</v>
      </c>
      <c r="AI2203" s="5">
        <f>COUNTIFS($B:$B,$B2203,$AG:$AG,AI$1)</f>
        <v>0</v>
      </c>
      <c r="AJ2203" s="5">
        <f>COUNTIFS($B:$B,$B2203,$AG:$AG,AJ$1)</f>
        <v>0</v>
      </c>
      <c r="AK2203" s="5">
        <f>COUNTIFS($B:$B,$B2203,$AG:$AG,AK$1)</f>
        <v>0</v>
      </c>
      <c r="AL2203" s="5">
        <f>COUNTIFS($B:$B,$B2203,$AG:$AG,AL$1)</f>
        <v>0</v>
      </c>
      <c r="AM2203" s="5">
        <f>COUNTIFS($B:$B,$B2203,$AG:$AG,AM$1)</f>
        <v>0</v>
      </c>
      <c r="AN2203" s="5">
        <f>COUNTIFS($B:$B,$B2203,$AG:$AG,AN$1)</f>
        <v>0</v>
      </c>
      <c r="AO2203" s="5">
        <f>COUNTIFS($B:$B,$B2203,$AG:$AG,AO$1)</f>
        <v>0</v>
      </c>
      <c r="AP2203" s="5">
        <f>COUNTIFS($B:$B,$B2203,$AG:$AG,AP$1)</f>
        <v>0</v>
      </c>
      <c r="AQ2203" s="5">
        <f>COUNTIFS($B:$B,$B2203,$AG:$AG,AQ$1)</f>
        <v>0</v>
      </c>
      <c r="AR2203" s="5">
        <f>COUNTIFS($B:$B,$B2203,$AG:$AG,AR$1)</f>
        <v>1</v>
      </c>
      <c r="AS2203" s="5">
        <f>COUNTIFS($B:$B,$B2203,$AG:$AG,AS$1)</f>
        <v>0</v>
      </c>
      <c r="AT2203" s="5">
        <f>COUNTIFS($B:$B,$B2203,$AG:$AG,AT$1)</f>
        <v>1</v>
      </c>
      <c r="AU2203" s="5">
        <f>COUNTIFS($B:$B,$B2203,$AG:$AG,AU$1)</f>
        <v>0</v>
      </c>
    </row>
    <row r="2204" spans="1:47" ht="15" customHeight="1" x14ac:dyDescent="0.35">
      <c r="A2204" s="3">
        <f>IF(B2203=B2204,A2203,A2203+1)</f>
        <v>778</v>
      </c>
      <c r="B2204" s="3" t="s">
        <v>2169</v>
      </c>
      <c r="C2204" s="3" t="s">
        <v>2168</v>
      </c>
      <c r="D2204" s="3" t="s">
        <v>1789</v>
      </c>
      <c r="E2204" s="3" t="s">
        <v>1788</v>
      </c>
      <c r="F2204" s="4" t="s">
        <v>8</v>
      </c>
      <c r="G2204" s="4" t="s">
        <v>8</v>
      </c>
      <c r="H2204" s="4" t="s">
        <v>7</v>
      </c>
      <c r="I2204" s="3">
        <v>1</v>
      </c>
      <c r="J2204" s="3" t="s">
        <v>6</v>
      </c>
      <c r="K2204" s="3" t="s">
        <v>1787</v>
      </c>
      <c r="L2204" s="3" t="s">
        <v>4</v>
      </c>
      <c r="M2204" s="3" t="s">
        <v>2171</v>
      </c>
      <c r="N2204" s="3" t="s">
        <v>313</v>
      </c>
      <c r="P2204" s="3" t="s">
        <v>1</v>
      </c>
      <c r="Q2204" s="3" t="s">
        <v>1475</v>
      </c>
      <c r="R2204" s="3" t="s">
        <v>1474</v>
      </c>
      <c r="S2204" s="2" t="str">
        <f>IF(P2204="심사불필요","-",VLOOKUP(K2204,'[1]자격증 backdata'!A:G,7,0))</f>
        <v>필수</v>
      </c>
      <c r="T2204" s="2" t="str">
        <f>IF(S2204="-","-",IF(COUNTIFS(B:B,B2204,S:S,"필수")&gt;0,"자격요건충족","확인필요"))</f>
        <v>자격요건충족</v>
      </c>
      <c r="U2204" s="2"/>
      <c r="W2204" s="2">
        <f>IF(Q2204="4급","심사불필요",VLOOKUP(K2204,'[1]자격증 backdata'!A:B,2,0))</f>
        <v>6</v>
      </c>
      <c r="X2204" s="3">
        <f>IF(R2204="A", MIN(20, SUMIFS(W:W, B:B, B2204, R:R, "A")),IF(R2204="B", MIN(30, SUMIFS(W:W, B:B, B2204, R:R, "B")),"비해당분야"))</f>
        <v>10</v>
      </c>
      <c r="Y2204" s="3" t="str">
        <f>IF(R2204="C",MIN(30,IF(COUNTIFS(B:B,B2204,W:W,"가1")=1,25,IF(COUNTIFS(B:B,B2204,W:W,"가1")&gt;=2,30,0))+IF(COUNTIFS(B:B,B2204,W:W,"나1")&gt;=4,30,IF(COUNTIFS(B:B,B2204,W:W,"나1")=3,26,IF(COUNTIFS(B:B,B2204,W:W,"나1")=2,22,IF(COUNTIFS(B:B,B2204,W:W,"나1")=1,18,0)))))+MIN(30,IF(COUNTIFS(B:B,B2204,W:W,"가2")=1,25,IF(COUNTIFS(B:B,B2204,W:W,"가2")&gt;=2,30,0))+IF(COUNTIFS(B:B,B2204,W:W,"나2")=3,30,IF(COUNTIFS(B:B,B2204,W:W,"나2")=2,25,IF(COUNTIFS(B:B,B2204,W:W,"나2")=1,20,0)))),"비해당분야")</f>
        <v>비해당분야</v>
      </c>
      <c r="Z2204" s="3" t="str">
        <f>IF(R2204="C",VLOOKUP(K2204,'[1]자격증 backdata'!A:F,6,0),"비해당분야")</f>
        <v>비해당분야</v>
      </c>
      <c r="AA2204" s="3" t="str">
        <f>IF(R2204="C",SUMIF(B:B,B2204,Z:Z),"비해당분야")</f>
        <v>비해당분야</v>
      </c>
      <c r="AB2204" s="3" t="str">
        <f>IF(R2204="C",SUM(Y2204,AA2204),"비해당분야")</f>
        <v>비해당분야</v>
      </c>
      <c r="AC2204" s="3">
        <f>IF(R2204="C",AB2204,X2204)</f>
        <v>10</v>
      </c>
      <c r="AD2204" s="3">
        <f>VLOOKUP(K2204,'[1]자격증 backdata'!A:D,4,0)</f>
        <v>0</v>
      </c>
      <c r="AE2204" s="3">
        <f>IF(_xlfn.MAXIFS(AD:AD,B:B,B2204)&gt;10,10,_xlfn.MAXIFS(AD:AD,B:B,B2204))</f>
        <v>5</v>
      </c>
      <c r="AG2204" s="2" t="str">
        <f>VLOOKUP(K2204,'[1]자격증 backdata'!A:C,3,0)</f>
        <v>K</v>
      </c>
      <c r="AH2204" s="2">
        <f>COUNTIFS($B:$B,$B2204,$AG:$AG,AH$1)</f>
        <v>0</v>
      </c>
      <c r="AI2204" s="2">
        <f>COUNTIFS($B:$B,$B2204,$AG:$AG,AI$1)</f>
        <v>0</v>
      </c>
      <c r="AJ2204" s="2">
        <f>COUNTIFS($B:$B,$B2204,$AG:$AG,AJ$1)</f>
        <v>0</v>
      </c>
      <c r="AK2204" s="2">
        <f>COUNTIFS($B:$B,$B2204,$AG:$AG,AK$1)</f>
        <v>0</v>
      </c>
      <c r="AL2204" s="2">
        <f>COUNTIFS($B:$B,$B2204,$AG:$AG,AL$1)</f>
        <v>0</v>
      </c>
      <c r="AM2204" s="2">
        <f>COUNTIFS($B:$B,$B2204,$AG:$AG,AM$1)</f>
        <v>0</v>
      </c>
      <c r="AN2204" s="2">
        <f>COUNTIFS($B:$B,$B2204,$AG:$AG,AN$1)</f>
        <v>0</v>
      </c>
      <c r="AO2204" s="2">
        <f>COUNTIFS($B:$B,$B2204,$AG:$AG,AO$1)</f>
        <v>0</v>
      </c>
      <c r="AP2204" s="2">
        <f>COUNTIFS($B:$B,$B2204,$AG:$AG,AP$1)</f>
        <v>0</v>
      </c>
      <c r="AQ2204" s="2">
        <f>COUNTIFS($B:$B,$B2204,$AG:$AG,AQ$1)</f>
        <v>0</v>
      </c>
      <c r="AR2204" s="2">
        <f>COUNTIFS($B:$B,$B2204,$AG:$AG,AR$1)</f>
        <v>1</v>
      </c>
      <c r="AS2204" s="2">
        <f>COUNTIFS($B:$B,$B2204,$AG:$AG,AS$1)</f>
        <v>0</v>
      </c>
      <c r="AT2204" s="2">
        <f>COUNTIFS($B:$B,$B2204,$AG:$AG,AT$1)</f>
        <v>0</v>
      </c>
      <c r="AU2204" s="2">
        <f>COUNTIFS($B:$B,$B2204,$AG:$AG,AU$1)</f>
        <v>0</v>
      </c>
    </row>
    <row r="2205" spans="1:47" ht="15" customHeight="1" x14ac:dyDescent="0.35">
      <c r="A2205" s="7">
        <f>IF(B2204=B2205,A2204,A2204+1)</f>
        <v>778</v>
      </c>
      <c r="B2205" s="7" t="s">
        <v>2169</v>
      </c>
      <c r="C2205" s="7" t="s">
        <v>2168</v>
      </c>
      <c r="D2205" s="7" t="s">
        <v>1789</v>
      </c>
      <c r="E2205" s="7" t="s">
        <v>1788</v>
      </c>
      <c r="F2205" s="4" t="s">
        <v>7</v>
      </c>
      <c r="G2205" s="4" t="s">
        <v>8</v>
      </c>
      <c r="H2205" s="4" t="s">
        <v>7</v>
      </c>
      <c r="I2205" s="3">
        <v>2</v>
      </c>
      <c r="J2205" s="3" t="s">
        <v>28</v>
      </c>
      <c r="K2205" s="3" t="s">
        <v>1793</v>
      </c>
      <c r="L2205" s="3" t="s">
        <v>26</v>
      </c>
      <c r="M2205" s="3" t="s">
        <v>2170</v>
      </c>
      <c r="N2205" s="3" t="s">
        <v>686</v>
      </c>
      <c r="P2205" s="3" t="s">
        <v>1</v>
      </c>
      <c r="Q2205" s="3" t="s">
        <v>1475</v>
      </c>
      <c r="R2205" s="3" t="s">
        <v>1474</v>
      </c>
      <c r="S2205" s="2">
        <f>IF(P2205="심사불필요","-",VLOOKUP(K2205,'[1]자격증 backdata'!A:G,7,0))</f>
        <v>0</v>
      </c>
      <c r="T2205" s="2" t="str">
        <f>IF(S2205="-","-",IF(COUNTIFS(B:B,B2205,S:S,"필수")&gt;0,"자격요건충족","확인필요"))</f>
        <v>자격요건충족</v>
      </c>
      <c r="U2205" s="2"/>
      <c r="W2205" s="2">
        <f>IF(Q2205="4급","심사불필요",VLOOKUP(K2205,'[1]자격증 backdata'!A:B,2,0))</f>
        <v>4</v>
      </c>
      <c r="X2205" s="3">
        <f>IF(R2205="A", MIN(20, SUMIFS(W:W, B:B, B2205, R:R, "A")),IF(R2205="B", MIN(30, SUMIFS(W:W, B:B, B2205, R:R, "B")),"비해당분야"))</f>
        <v>10</v>
      </c>
      <c r="Y2205" s="3" t="str">
        <f>IF(R2205="C",MIN(30,IF(COUNTIFS(B:B,B2205,W:W,"가1")=1,25,IF(COUNTIFS(B:B,B2205,W:W,"가1")&gt;=2,30,0))+IF(COUNTIFS(B:B,B2205,W:W,"나1")&gt;=4,30,IF(COUNTIFS(B:B,B2205,W:W,"나1")=3,26,IF(COUNTIFS(B:B,B2205,W:W,"나1")=2,22,IF(COUNTIFS(B:B,B2205,W:W,"나1")=1,18,0)))))+MIN(30,IF(COUNTIFS(B:B,B2205,W:W,"가2")=1,25,IF(COUNTIFS(B:B,B2205,W:W,"가2")&gt;=2,30,0))+IF(COUNTIFS(B:B,B2205,W:W,"나2")=3,30,IF(COUNTIFS(B:B,B2205,W:W,"나2")=2,25,IF(COUNTIFS(B:B,B2205,W:W,"나2")=1,20,0)))),"비해당분야")</f>
        <v>비해당분야</v>
      </c>
      <c r="Z2205" s="3" t="str">
        <f>IF(R2205="C",VLOOKUP(K2205,'[1]자격증 backdata'!A:F,6,0),"비해당분야")</f>
        <v>비해당분야</v>
      </c>
      <c r="AA2205" s="3" t="str">
        <f>IF(R2205="C",SUMIF(B:B,B2205,Z:Z),"비해당분야")</f>
        <v>비해당분야</v>
      </c>
      <c r="AB2205" s="3" t="str">
        <f>IF(R2205="C",SUM(Y2205,AA2205),"비해당분야")</f>
        <v>비해당분야</v>
      </c>
      <c r="AC2205" s="3">
        <f>IF(R2205="C",AB2205,X2205)</f>
        <v>10</v>
      </c>
      <c r="AD2205" s="3">
        <f>VLOOKUP(K2205,'[1]자격증 backdata'!A:D,4,0)</f>
        <v>0</v>
      </c>
      <c r="AE2205" s="3">
        <f>IF(_xlfn.MAXIFS(AD:AD,B:B,B2205)&gt;10,10,_xlfn.MAXIFS(AD:AD,B:B,B2205))</f>
        <v>5</v>
      </c>
      <c r="AG2205" s="2">
        <f>VLOOKUP(K2205,'[1]자격증 backdata'!A:C,3,0)</f>
        <v>0</v>
      </c>
      <c r="AH2205" s="2">
        <f>COUNTIFS($B:$B,$B2205,$AG:$AG,AH$1)</f>
        <v>0</v>
      </c>
      <c r="AI2205" s="2">
        <f>COUNTIFS($B:$B,$B2205,$AG:$AG,AI$1)</f>
        <v>0</v>
      </c>
      <c r="AJ2205" s="2">
        <f>COUNTIFS($B:$B,$B2205,$AG:$AG,AJ$1)</f>
        <v>0</v>
      </c>
      <c r="AK2205" s="2">
        <f>COUNTIFS($B:$B,$B2205,$AG:$AG,AK$1)</f>
        <v>0</v>
      </c>
      <c r="AL2205" s="2">
        <f>COUNTIFS($B:$B,$B2205,$AG:$AG,AL$1)</f>
        <v>0</v>
      </c>
      <c r="AM2205" s="2">
        <f>COUNTIFS($B:$B,$B2205,$AG:$AG,AM$1)</f>
        <v>0</v>
      </c>
      <c r="AN2205" s="2">
        <f>COUNTIFS($B:$B,$B2205,$AG:$AG,AN$1)</f>
        <v>0</v>
      </c>
      <c r="AO2205" s="2">
        <f>COUNTIFS($B:$B,$B2205,$AG:$AG,AO$1)</f>
        <v>0</v>
      </c>
      <c r="AP2205" s="2">
        <f>COUNTIFS($B:$B,$B2205,$AG:$AG,AP$1)</f>
        <v>0</v>
      </c>
      <c r="AQ2205" s="2">
        <f>COUNTIFS($B:$B,$B2205,$AG:$AG,AQ$1)</f>
        <v>0</v>
      </c>
      <c r="AR2205" s="2">
        <f>COUNTIFS($B:$B,$B2205,$AG:$AG,AR$1)</f>
        <v>1</v>
      </c>
      <c r="AS2205" s="2">
        <f>COUNTIFS($B:$B,$B2205,$AG:$AG,AS$1)</f>
        <v>0</v>
      </c>
      <c r="AT2205" s="2">
        <f>COUNTIFS($B:$B,$B2205,$AG:$AG,AT$1)</f>
        <v>0</v>
      </c>
      <c r="AU2205" s="2">
        <f>COUNTIFS($B:$B,$B2205,$AG:$AG,AU$1)</f>
        <v>0</v>
      </c>
    </row>
    <row r="2206" spans="1:47" ht="15" customHeight="1" x14ac:dyDescent="0.35">
      <c r="A2206" s="7">
        <f>IF(B2205=B2206,A2205,A2205+1)</f>
        <v>778</v>
      </c>
      <c r="B2206" s="7" t="s">
        <v>2169</v>
      </c>
      <c r="C2206" s="7" t="s">
        <v>2168</v>
      </c>
      <c r="D2206" s="7" t="s">
        <v>1789</v>
      </c>
      <c r="E2206" s="7" t="s">
        <v>1788</v>
      </c>
      <c r="F2206" s="4" t="s">
        <v>7</v>
      </c>
      <c r="G2206" s="4" t="s">
        <v>8</v>
      </c>
      <c r="H2206" s="4" t="s">
        <v>7</v>
      </c>
      <c r="I2206" s="3">
        <v>3</v>
      </c>
      <c r="J2206" s="3" t="s">
        <v>38</v>
      </c>
      <c r="K2206" s="3" t="s">
        <v>1802</v>
      </c>
      <c r="L2206" s="3" t="s">
        <v>36</v>
      </c>
      <c r="M2206" s="3" t="s">
        <v>2167</v>
      </c>
      <c r="N2206" s="3" t="s">
        <v>1138</v>
      </c>
      <c r="P2206" s="3" t="s">
        <v>1</v>
      </c>
      <c r="Q2206" s="3" t="s">
        <v>1475</v>
      </c>
      <c r="R2206" s="3" t="s">
        <v>1474</v>
      </c>
      <c r="S2206" s="2">
        <f>IF(P2206="심사불필요","-",VLOOKUP(K2206,'[1]자격증 backdata'!A:G,7,0))</f>
        <v>0</v>
      </c>
      <c r="T2206" s="2" t="str">
        <f>IF(S2206="-","-",IF(COUNTIFS(B:B,B2206,S:S,"필수")&gt;0,"자격요건충족","확인필요"))</f>
        <v>자격요건충족</v>
      </c>
      <c r="U2206" s="2"/>
      <c r="W2206" s="2">
        <f>IF(Q2206="4급","심사불필요",VLOOKUP(K2206,'[1]자격증 backdata'!A:B,2,0))</f>
        <v>0</v>
      </c>
      <c r="X2206" s="3">
        <f>IF(R2206="A", MIN(20, SUMIFS(W:W, B:B, B2206, R:R, "A")),IF(R2206="B", MIN(30, SUMIFS(W:W, B:B, B2206, R:R, "B")),"비해당분야"))</f>
        <v>10</v>
      </c>
      <c r="Y2206" s="3" t="str">
        <f>IF(R2206="C",MIN(30,IF(COUNTIFS(B:B,B2206,W:W,"가1")=1,25,IF(COUNTIFS(B:B,B2206,W:W,"가1")&gt;=2,30,0))+IF(COUNTIFS(B:B,B2206,W:W,"나1")&gt;=4,30,IF(COUNTIFS(B:B,B2206,W:W,"나1")=3,26,IF(COUNTIFS(B:B,B2206,W:W,"나1")=2,22,IF(COUNTIFS(B:B,B2206,W:W,"나1")=1,18,0)))))+MIN(30,IF(COUNTIFS(B:B,B2206,W:W,"가2")=1,25,IF(COUNTIFS(B:B,B2206,W:W,"가2")&gt;=2,30,0))+IF(COUNTIFS(B:B,B2206,W:W,"나2")=3,30,IF(COUNTIFS(B:B,B2206,W:W,"나2")=2,25,IF(COUNTIFS(B:B,B2206,W:W,"나2")=1,20,0)))),"비해당분야")</f>
        <v>비해당분야</v>
      </c>
      <c r="Z2206" s="3" t="str">
        <f>IF(R2206="C",VLOOKUP(K2206,'[1]자격증 backdata'!A:F,6,0),"비해당분야")</f>
        <v>비해당분야</v>
      </c>
      <c r="AA2206" s="3" t="str">
        <f>IF(R2206="C",SUMIF(B:B,B2206,Z:Z),"비해당분야")</f>
        <v>비해당분야</v>
      </c>
      <c r="AB2206" s="3" t="str">
        <f>IF(R2206="C",SUM(Y2206,AA2206),"비해당분야")</f>
        <v>비해당분야</v>
      </c>
      <c r="AC2206" s="3">
        <f>IF(R2206="C",AB2206,X2206)</f>
        <v>10</v>
      </c>
      <c r="AD2206" s="3">
        <f>VLOOKUP(K2206,'[1]자격증 backdata'!A:D,4,0)</f>
        <v>5</v>
      </c>
      <c r="AE2206" s="3">
        <f>IF(_xlfn.MAXIFS(AD:AD,B:B,B2206)&gt;10,10,_xlfn.MAXIFS(AD:AD,B:B,B2206))</f>
        <v>5</v>
      </c>
      <c r="AG2206" s="2">
        <f>VLOOKUP(K2206,'[1]자격증 backdata'!A:C,3,0)</f>
        <v>0</v>
      </c>
      <c r="AH2206" s="2">
        <f>COUNTIFS($B:$B,$B2206,$AG:$AG,AH$1)</f>
        <v>0</v>
      </c>
      <c r="AI2206" s="2">
        <f>COUNTIFS($B:$B,$B2206,$AG:$AG,AI$1)</f>
        <v>0</v>
      </c>
      <c r="AJ2206" s="2">
        <f>COUNTIFS($B:$B,$B2206,$AG:$AG,AJ$1)</f>
        <v>0</v>
      </c>
      <c r="AK2206" s="2">
        <f>COUNTIFS($B:$B,$B2206,$AG:$AG,AK$1)</f>
        <v>0</v>
      </c>
      <c r="AL2206" s="2">
        <f>COUNTIFS($B:$B,$B2206,$AG:$AG,AL$1)</f>
        <v>0</v>
      </c>
      <c r="AM2206" s="2">
        <f>COUNTIFS($B:$B,$B2206,$AG:$AG,AM$1)</f>
        <v>0</v>
      </c>
      <c r="AN2206" s="2">
        <f>COUNTIFS($B:$B,$B2206,$AG:$AG,AN$1)</f>
        <v>0</v>
      </c>
      <c r="AO2206" s="2">
        <f>COUNTIFS($B:$B,$B2206,$AG:$AG,AO$1)</f>
        <v>0</v>
      </c>
      <c r="AP2206" s="2">
        <f>COUNTIFS($B:$B,$B2206,$AG:$AG,AP$1)</f>
        <v>0</v>
      </c>
      <c r="AQ2206" s="2">
        <f>COUNTIFS($B:$B,$B2206,$AG:$AG,AQ$1)</f>
        <v>0</v>
      </c>
      <c r="AR2206" s="2">
        <f>COUNTIFS($B:$B,$B2206,$AG:$AG,AR$1)</f>
        <v>1</v>
      </c>
      <c r="AS2206" s="2">
        <f>COUNTIFS($B:$B,$B2206,$AG:$AG,AS$1)</f>
        <v>0</v>
      </c>
      <c r="AT2206" s="2">
        <f>COUNTIFS($B:$B,$B2206,$AG:$AG,AT$1)</f>
        <v>0</v>
      </c>
      <c r="AU2206" s="2">
        <f>COUNTIFS($B:$B,$B2206,$AG:$AG,AU$1)</f>
        <v>0</v>
      </c>
    </row>
    <row r="2207" spans="1:47" ht="15" customHeight="1" x14ac:dyDescent="0.35">
      <c r="A2207" s="4">
        <f>IF(B2206=B2207,A2206,A2206+1)</f>
        <v>779</v>
      </c>
      <c r="B2207" s="4" t="s">
        <v>2163</v>
      </c>
      <c r="C2207" s="4" t="s">
        <v>2162</v>
      </c>
      <c r="D2207" s="4" t="s">
        <v>1789</v>
      </c>
      <c r="E2207" s="4" t="s">
        <v>1788</v>
      </c>
      <c r="F2207" s="4" t="s">
        <v>8</v>
      </c>
      <c r="G2207" s="4" t="s">
        <v>8</v>
      </c>
      <c r="H2207" s="4" t="s">
        <v>7</v>
      </c>
      <c r="I2207" s="4">
        <v>1</v>
      </c>
      <c r="J2207" s="4" t="s">
        <v>6</v>
      </c>
      <c r="K2207" s="4" t="s">
        <v>1787</v>
      </c>
      <c r="L2207" s="4" t="s">
        <v>4</v>
      </c>
      <c r="M2207" s="4" t="s">
        <v>2166</v>
      </c>
      <c r="N2207" s="4" t="s">
        <v>1283</v>
      </c>
      <c r="P2207" s="4" t="s">
        <v>1</v>
      </c>
      <c r="Q2207" s="4" t="s">
        <v>1475</v>
      </c>
      <c r="R2207" s="4" t="s">
        <v>1474</v>
      </c>
      <c r="S2207" s="5" t="str">
        <f>IF(P2207="심사불필요","-",VLOOKUP(K2207,'[1]자격증 backdata'!A:G,7,0))</f>
        <v>필수</v>
      </c>
      <c r="T2207" s="5" t="str">
        <f>IF(S2207="-","-",IF(COUNTIFS(B:B,B2207,S:S,"필수")&gt;0,"자격요건충족","확인필요"))</f>
        <v>자격요건충족</v>
      </c>
      <c r="U2207" s="5"/>
      <c r="W2207" s="5">
        <f>IF(Q2207="4급","심사불필요",VLOOKUP(K2207,'[1]자격증 backdata'!A:B,2,0))</f>
        <v>6</v>
      </c>
      <c r="X2207" s="4">
        <f>IF(R2207="A", MIN(20, SUMIFS(W:W, B:B, B2207, R:R, "A")),IF(R2207="B", MIN(30, SUMIFS(W:W, B:B, B2207, R:R, "B")),"비해당분야"))</f>
        <v>12</v>
      </c>
      <c r="Y2207" s="4" t="str">
        <f>IF(R2207="C",MIN(30,IF(COUNTIFS(B:B,B2207,W:W,"가1")=1,25,IF(COUNTIFS(B:B,B2207,W:W,"가1")&gt;=2,30,0))+IF(COUNTIFS(B:B,B2207,W:W,"나1")&gt;=4,30,IF(COUNTIFS(B:B,B2207,W:W,"나1")=3,26,IF(COUNTIFS(B:B,B2207,W:W,"나1")=2,22,IF(COUNTIFS(B:B,B2207,W:W,"나1")=1,18,0)))))+MIN(30,IF(COUNTIFS(B:B,B2207,W:W,"가2")=1,25,IF(COUNTIFS(B:B,B2207,W:W,"가2")&gt;=2,30,0))+IF(COUNTIFS(B:B,B2207,W:W,"나2")=3,30,IF(COUNTIFS(B:B,B2207,W:W,"나2")=2,25,IF(COUNTIFS(B:B,B2207,W:W,"나2")=1,20,0)))),"비해당분야")</f>
        <v>비해당분야</v>
      </c>
      <c r="Z2207" s="4" t="str">
        <f>IF(R2207="C",VLOOKUP(K2207,'[1]자격증 backdata'!A:F,6,0),"비해당분야")</f>
        <v>비해당분야</v>
      </c>
      <c r="AA2207" s="4" t="str">
        <f>IF(R2207="C",SUMIF(B:B,B2207,Z:Z),"비해당분야")</f>
        <v>비해당분야</v>
      </c>
      <c r="AB2207" s="4" t="str">
        <f>IF(R2207="C",SUM(Y2207,AA2207),"비해당분야")</f>
        <v>비해당분야</v>
      </c>
      <c r="AC2207" s="4">
        <f>IF(R2207="C",AB2207,X2207)</f>
        <v>12</v>
      </c>
      <c r="AD2207" s="4">
        <f>VLOOKUP(K2207,'[1]자격증 backdata'!A:D,4,0)</f>
        <v>0</v>
      </c>
      <c r="AE2207" s="4">
        <f>IF(_xlfn.MAXIFS(AD:AD,B:B,B2207)&gt;10,10,_xlfn.MAXIFS(AD:AD,B:B,B2207))</f>
        <v>5</v>
      </c>
      <c r="AG2207" s="5" t="str">
        <f>VLOOKUP(K2207,'[1]자격증 backdata'!A:C,3,0)</f>
        <v>K</v>
      </c>
      <c r="AH2207" s="5">
        <f>COUNTIFS($B:$B,$B2207,$AG:$AG,AH$1)</f>
        <v>0</v>
      </c>
      <c r="AI2207" s="5">
        <f>COUNTIFS($B:$B,$B2207,$AG:$AG,AI$1)</f>
        <v>0</v>
      </c>
      <c r="AJ2207" s="5">
        <f>COUNTIFS($B:$B,$B2207,$AG:$AG,AJ$1)</f>
        <v>0</v>
      </c>
      <c r="AK2207" s="5">
        <f>COUNTIFS($B:$B,$B2207,$AG:$AG,AK$1)</f>
        <v>0</v>
      </c>
      <c r="AL2207" s="5">
        <f>COUNTIFS($B:$B,$B2207,$AG:$AG,AL$1)</f>
        <v>0</v>
      </c>
      <c r="AM2207" s="5">
        <f>COUNTIFS($B:$B,$B2207,$AG:$AG,AM$1)</f>
        <v>0</v>
      </c>
      <c r="AN2207" s="5">
        <f>COUNTIFS($B:$B,$B2207,$AG:$AG,AN$1)</f>
        <v>0</v>
      </c>
      <c r="AO2207" s="5">
        <f>COUNTIFS($B:$B,$B2207,$AG:$AG,AO$1)</f>
        <v>0</v>
      </c>
      <c r="AP2207" s="5">
        <f>COUNTIFS($B:$B,$B2207,$AG:$AG,AP$1)</f>
        <v>0</v>
      </c>
      <c r="AQ2207" s="5">
        <f>COUNTIFS($B:$B,$B2207,$AG:$AG,AQ$1)</f>
        <v>0</v>
      </c>
      <c r="AR2207" s="5">
        <f>COUNTIFS($B:$B,$B2207,$AG:$AG,AR$1)</f>
        <v>1</v>
      </c>
      <c r="AS2207" s="5">
        <f>COUNTIFS($B:$B,$B2207,$AG:$AG,AS$1)</f>
        <v>0</v>
      </c>
      <c r="AT2207" s="5">
        <f>COUNTIFS($B:$B,$B2207,$AG:$AG,AT$1)</f>
        <v>1</v>
      </c>
      <c r="AU2207" s="5">
        <f>COUNTIFS($B:$B,$B2207,$AG:$AG,AU$1)</f>
        <v>0</v>
      </c>
    </row>
    <row r="2208" spans="1:47" ht="15" customHeight="1" x14ac:dyDescent="0.35">
      <c r="A2208" s="6">
        <f>IF(B2207=B2208,A2207,A2207+1)</f>
        <v>779</v>
      </c>
      <c r="B2208" s="6" t="s">
        <v>2163</v>
      </c>
      <c r="C2208" s="6" t="s">
        <v>2162</v>
      </c>
      <c r="D2208" s="6" t="s">
        <v>1789</v>
      </c>
      <c r="E2208" s="6" t="s">
        <v>1788</v>
      </c>
      <c r="F2208" s="4" t="s">
        <v>7</v>
      </c>
      <c r="G2208" s="4" t="s">
        <v>8</v>
      </c>
      <c r="H2208" s="4" t="s">
        <v>7</v>
      </c>
      <c r="I2208" s="4">
        <v>2</v>
      </c>
      <c r="J2208" s="4" t="s">
        <v>106</v>
      </c>
      <c r="K2208" s="4" t="s">
        <v>1812</v>
      </c>
      <c r="L2208" s="4" t="s">
        <v>55</v>
      </c>
      <c r="M2208" s="4" t="s">
        <v>2165</v>
      </c>
      <c r="N2208" s="4" t="s">
        <v>2164</v>
      </c>
      <c r="P2208" s="4" t="s">
        <v>1</v>
      </c>
      <c r="Q2208" s="4" t="s">
        <v>1475</v>
      </c>
      <c r="R2208" s="4" t="s">
        <v>1474</v>
      </c>
      <c r="S2208" s="5">
        <f>IF(P2208="심사불필요","-",VLOOKUP(K2208,'[1]자격증 backdata'!A:G,7,0))</f>
        <v>0</v>
      </c>
      <c r="T2208" s="5" t="str">
        <f>IF(S2208="-","-",IF(COUNTIFS(B:B,B2208,S:S,"필수")&gt;0,"자격요건충족","확인필요"))</f>
        <v>자격요건충족</v>
      </c>
      <c r="U2208" s="5"/>
      <c r="W2208" s="5">
        <f>IF(Q2208="4급","심사불필요",VLOOKUP(K2208,'[1]자격증 backdata'!A:B,2,0))</f>
        <v>6</v>
      </c>
      <c r="X2208" s="4">
        <f>IF(R2208="A", MIN(20, SUMIFS(W:W, B:B, B2208, R:R, "A")),IF(R2208="B", MIN(30, SUMIFS(W:W, B:B, B2208, R:R, "B")),"비해당분야"))</f>
        <v>12</v>
      </c>
      <c r="Y2208" s="4" t="str">
        <f>IF(R2208="C",MIN(30,IF(COUNTIFS(B:B,B2208,W:W,"가1")=1,25,IF(COUNTIFS(B:B,B2208,W:W,"가1")&gt;=2,30,0))+IF(COUNTIFS(B:B,B2208,W:W,"나1")&gt;=4,30,IF(COUNTIFS(B:B,B2208,W:W,"나1")=3,26,IF(COUNTIFS(B:B,B2208,W:W,"나1")=2,22,IF(COUNTIFS(B:B,B2208,W:W,"나1")=1,18,0)))))+MIN(30,IF(COUNTIFS(B:B,B2208,W:W,"가2")=1,25,IF(COUNTIFS(B:B,B2208,W:W,"가2")&gt;=2,30,0))+IF(COUNTIFS(B:B,B2208,W:W,"나2")=3,30,IF(COUNTIFS(B:B,B2208,W:W,"나2")=2,25,IF(COUNTIFS(B:B,B2208,W:W,"나2")=1,20,0)))),"비해당분야")</f>
        <v>비해당분야</v>
      </c>
      <c r="Z2208" s="4" t="str">
        <f>IF(R2208="C",VLOOKUP(K2208,'[1]자격증 backdata'!A:F,6,0),"비해당분야")</f>
        <v>비해당분야</v>
      </c>
      <c r="AA2208" s="4" t="str">
        <f>IF(R2208="C",SUMIF(B:B,B2208,Z:Z),"비해당분야")</f>
        <v>비해당분야</v>
      </c>
      <c r="AB2208" s="4" t="str">
        <f>IF(R2208="C",SUM(Y2208,AA2208),"비해당분야")</f>
        <v>비해당분야</v>
      </c>
      <c r="AC2208" s="4">
        <f>IF(R2208="C",AB2208,X2208)</f>
        <v>12</v>
      </c>
      <c r="AD2208" s="4">
        <f>VLOOKUP(K2208,'[1]자격증 backdata'!A:D,4,0)</f>
        <v>0</v>
      </c>
      <c r="AE2208" s="4">
        <f>IF(_xlfn.MAXIFS(AD:AD,B:B,B2208)&gt;10,10,_xlfn.MAXIFS(AD:AD,B:B,B2208))</f>
        <v>5</v>
      </c>
      <c r="AG2208" s="5" t="str">
        <f>VLOOKUP(K2208,'[1]자격증 backdata'!A:C,3,0)</f>
        <v>M</v>
      </c>
      <c r="AH2208" s="5">
        <f>COUNTIFS($B:$B,$B2208,$AG:$AG,AH$1)</f>
        <v>0</v>
      </c>
      <c r="AI2208" s="5">
        <f>COUNTIFS($B:$B,$B2208,$AG:$AG,AI$1)</f>
        <v>0</v>
      </c>
      <c r="AJ2208" s="5">
        <f>COUNTIFS($B:$B,$B2208,$AG:$AG,AJ$1)</f>
        <v>0</v>
      </c>
      <c r="AK2208" s="5">
        <f>COUNTIFS($B:$B,$B2208,$AG:$AG,AK$1)</f>
        <v>0</v>
      </c>
      <c r="AL2208" s="5">
        <f>COUNTIFS($B:$B,$B2208,$AG:$AG,AL$1)</f>
        <v>0</v>
      </c>
      <c r="AM2208" s="5">
        <f>COUNTIFS($B:$B,$B2208,$AG:$AG,AM$1)</f>
        <v>0</v>
      </c>
      <c r="AN2208" s="5">
        <f>COUNTIFS($B:$B,$B2208,$AG:$AG,AN$1)</f>
        <v>0</v>
      </c>
      <c r="AO2208" s="5">
        <f>COUNTIFS($B:$B,$B2208,$AG:$AG,AO$1)</f>
        <v>0</v>
      </c>
      <c r="AP2208" s="5">
        <f>COUNTIFS($B:$B,$B2208,$AG:$AG,AP$1)</f>
        <v>0</v>
      </c>
      <c r="AQ2208" s="5">
        <f>COUNTIFS($B:$B,$B2208,$AG:$AG,AQ$1)</f>
        <v>0</v>
      </c>
      <c r="AR2208" s="5">
        <f>COUNTIFS($B:$B,$B2208,$AG:$AG,AR$1)</f>
        <v>1</v>
      </c>
      <c r="AS2208" s="5">
        <f>COUNTIFS($B:$B,$B2208,$AG:$AG,AS$1)</f>
        <v>0</v>
      </c>
      <c r="AT2208" s="5">
        <f>COUNTIFS($B:$B,$B2208,$AG:$AG,AT$1)</f>
        <v>1</v>
      </c>
      <c r="AU2208" s="5">
        <f>COUNTIFS($B:$B,$B2208,$AG:$AG,AU$1)</f>
        <v>0</v>
      </c>
    </row>
    <row r="2209" spans="1:47" ht="15" customHeight="1" x14ac:dyDescent="0.35">
      <c r="A2209" s="6">
        <f>IF(B2208=B2209,A2208,A2208+1)</f>
        <v>779</v>
      </c>
      <c r="B2209" s="6" t="s">
        <v>2163</v>
      </c>
      <c r="C2209" s="6" t="s">
        <v>2162</v>
      </c>
      <c r="D2209" s="6" t="s">
        <v>1789</v>
      </c>
      <c r="E2209" s="6" t="s">
        <v>1788</v>
      </c>
      <c r="F2209" s="4" t="s">
        <v>7</v>
      </c>
      <c r="G2209" s="4" t="s">
        <v>8</v>
      </c>
      <c r="H2209" s="4" t="s">
        <v>7</v>
      </c>
      <c r="I2209" s="4">
        <v>3</v>
      </c>
      <c r="J2209" s="4" t="s">
        <v>69</v>
      </c>
      <c r="K2209" s="4" t="s">
        <v>1799</v>
      </c>
      <c r="L2209" s="4" t="s">
        <v>36</v>
      </c>
      <c r="M2209" s="4" t="s">
        <v>2161</v>
      </c>
      <c r="N2209" s="4" t="s">
        <v>340</v>
      </c>
      <c r="P2209" s="4" t="s">
        <v>1</v>
      </c>
      <c r="Q2209" s="4" t="s">
        <v>1475</v>
      </c>
      <c r="R2209" s="4" t="s">
        <v>1474</v>
      </c>
      <c r="S2209" s="5">
        <f>IF(P2209="심사불필요","-",VLOOKUP(K2209,'[1]자격증 backdata'!A:G,7,0))</f>
        <v>0</v>
      </c>
      <c r="T2209" s="5" t="str">
        <f>IF(S2209="-","-",IF(COUNTIFS(B:B,B2209,S:S,"필수")&gt;0,"자격요건충족","확인필요"))</f>
        <v>자격요건충족</v>
      </c>
      <c r="U2209" s="5"/>
      <c r="W2209" s="5">
        <f>IF(Q2209="4급","심사불필요",VLOOKUP(K2209,'[1]자격증 backdata'!A:B,2,0))</f>
        <v>0</v>
      </c>
      <c r="X2209" s="4">
        <f>IF(R2209="A", MIN(20, SUMIFS(W:W, B:B, B2209, R:R, "A")),IF(R2209="B", MIN(30, SUMIFS(W:W, B:B, B2209, R:R, "B")),"비해당분야"))</f>
        <v>12</v>
      </c>
      <c r="Y2209" s="4" t="str">
        <f>IF(R2209="C",MIN(30,IF(COUNTIFS(B:B,B2209,W:W,"가1")=1,25,IF(COUNTIFS(B:B,B2209,W:W,"가1")&gt;=2,30,0))+IF(COUNTIFS(B:B,B2209,W:W,"나1")&gt;=4,30,IF(COUNTIFS(B:B,B2209,W:W,"나1")=3,26,IF(COUNTIFS(B:B,B2209,W:W,"나1")=2,22,IF(COUNTIFS(B:B,B2209,W:W,"나1")=1,18,0)))))+MIN(30,IF(COUNTIFS(B:B,B2209,W:W,"가2")=1,25,IF(COUNTIFS(B:B,B2209,W:W,"가2")&gt;=2,30,0))+IF(COUNTIFS(B:B,B2209,W:W,"나2")=3,30,IF(COUNTIFS(B:B,B2209,W:W,"나2")=2,25,IF(COUNTIFS(B:B,B2209,W:W,"나2")=1,20,0)))),"비해당분야")</f>
        <v>비해당분야</v>
      </c>
      <c r="Z2209" s="4" t="str">
        <f>IF(R2209="C",VLOOKUP(K2209,'[1]자격증 backdata'!A:F,6,0),"비해당분야")</f>
        <v>비해당분야</v>
      </c>
      <c r="AA2209" s="4" t="str">
        <f>IF(R2209="C",SUMIF(B:B,B2209,Z:Z),"비해당분야")</f>
        <v>비해당분야</v>
      </c>
      <c r="AB2209" s="4" t="str">
        <f>IF(R2209="C",SUM(Y2209,AA2209),"비해당분야")</f>
        <v>비해당분야</v>
      </c>
      <c r="AC2209" s="4">
        <f>IF(R2209="C",AB2209,X2209)</f>
        <v>12</v>
      </c>
      <c r="AD2209" s="4">
        <f>VLOOKUP(K2209,'[1]자격증 backdata'!A:D,4,0)</f>
        <v>5</v>
      </c>
      <c r="AE2209" s="4">
        <f>IF(_xlfn.MAXIFS(AD:AD,B:B,B2209)&gt;10,10,_xlfn.MAXIFS(AD:AD,B:B,B2209))</f>
        <v>5</v>
      </c>
      <c r="AG2209" s="5">
        <f>VLOOKUP(K2209,'[1]자격증 backdata'!A:C,3,0)</f>
        <v>0</v>
      </c>
      <c r="AH2209" s="5">
        <f>COUNTIFS($B:$B,$B2209,$AG:$AG,AH$1)</f>
        <v>0</v>
      </c>
      <c r="AI2209" s="5">
        <f>COUNTIFS($B:$B,$B2209,$AG:$AG,AI$1)</f>
        <v>0</v>
      </c>
      <c r="AJ2209" s="5">
        <f>COUNTIFS($B:$B,$B2209,$AG:$AG,AJ$1)</f>
        <v>0</v>
      </c>
      <c r="AK2209" s="5">
        <f>COUNTIFS($B:$B,$B2209,$AG:$AG,AK$1)</f>
        <v>0</v>
      </c>
      <c r="AL2209" s="5">
        <f>COUNTIFS($B:$B,$B2209,$AG:$AG,AL$1)</f>
        <v>0</v>
      </c>
      <c r="AM2209" s="5">
        <f>COUNTIFS($B:$B,$B2209,$AG:$AG,AM$1)</f>
        <v>0</v>
      </c>
      <c r="AN2209" s="5">
        <f>COUNTIFS($B:$B,$B2209,$AG:$AG,AN$1)</f>
        <v>0</v>
      </c>
      <c r="AO2209" s="5">
        <f>COUNTIFS($B:$B,$B2209,$AG:$AG,AO$1)</f>
        <v>0</v>
      </c>
      <c r="AP2209" s="5">
        <f>COUNTIFS($B:$B,$B2209,$AG:$AG,AP$1)</f>
        <v>0</v>
      </c>
      <c r="AQ2209" s="5">
        <f>COUNTIFS($B:$B,$B2209,$AG:$AG,AQ$1)</f>
        <v>0</v>
      </c>
      <c r="AR2209" s="5">
        <f>COUNTIFS($B:$B,$B2209,$AG:$AG,AR$1)</f>
        <v>1</v>
      </c>
      <c r="AS2209" s="5">
        <f>COUNTIFS($B:$B,$B2209,$AG:$AG,AS$1)</f>
        <v>0</v>
      </c>
      <c r="AT2209" s="5">
        <f>COUNTIFS($B:$B,$B2209,$AG:$AG,AT$1)</f>
        <v>1</v>
      </c>
      <c r="AU2209" s="5">
        <f>COUNTIFS($B:$B,$B2209,$AG:$AG,AU$1)</f>
        <v>0</v>
      </c>
    </row>
    <row r="2210" spans="1:47" ht="15" customHeight="1" x14ac:dyDescent="0.35">
      <c r="A2210" s="3">
        <f>IF(B2209=B2210,A2209,A2209+1)</f>
        <v>780</v>
      </c>
      <c r="B2210" s="3" t="s">
        <v>2158</v>
      </c>
      <c r="C2210" s="3" t="s">
        <v>2157</v>
      </c>
      <c r="D2210" s="3" t="s">
        <v>1789</v>
      </c>
      <c r="E2210" s="3" t="s">
        <v>1788</v>
      </c>
      <c r="F2210" s="4" t="s">
        <v>8</v>
      </c>
      <c r="G2210" s="4" t="s">
        <v>8</v>
      </c>
      <c r="H2210" s="4" t="s">
        <v>7</v>
      </c>
      <c r="I2210" s="3">
        <v>1</v>
      </c>
      <c r="J2210" s="3" t="s">
        <v>6</v>
      </c>
      <c r="K2210" s="3" t="s">
        <v>1787</v>
      </c>
      <c r="L2210" s="3" t="s">
        <v>4</v>
      </c>
      <c r="M2210" s="3" t="s">
        <v>2160</v>
      </c>
      <c r="N2210" s="3" t="s">
        <v>910</v>
      </c>
      <c r="P2210" s="3" t="s">
        <v>1</v>
      </c>
      <c r="Q2210" s="3" t="s">
        <v>1475</v>
      </c>
      <c r="R2210" s="3" t="s">
        <v>1474</v>
      </c>
      <c r="S2210" s="2" t="str">
        <f>IF(P2210="심사불필요","-",VLOOKUP(K2210,'[1]자격증 backdata'!A:G,7,0))</f>
        <v>필수</v>
      </c>
      <c r="T2210" s="2" t="str">
        <f>IF(S2210="-","-",IF(COUNTIFS(B:B,B2210,S:S,"필수")&gt;0,"자격요건충족","확인필요"))</f>
        <v>자격요건충족</v>
      </c>
      <c r="U2210" s="2"/>
      <c r="W2210" s="2">
        <f>IF(Q2210="4급","심사불필요",VLOOKUP(K2210,'[1]자격증 backdata'!A:B,2,0))</f>
        <v>6</v>
      </c>
      <c r="X2210" s="3">
        <f>IF(R2210="A", MIN(20, SUMIFS(W:W, B:B, B2210, R:R, "A")),IF(R2210="B", MIN(30, SUMIFS(W:W, B:B, B2210, R:R, "B")),"비해당분야"))</f>
        <v>12</v>
      </c>
      <c r="Y2210" s="3" t="str">
        <f>IF(R2210="C",MIN(30,IF(COUNTIFS(B:B,B2210,W:W,"가1")=1,25,IF(COUNTIFS(B:B,B2210,W:W,"가1")&gt;=2,30,0))+IF(COUNTIFS(B:B,B2210,W:W,"나1")&gt;=4,30,IF(COUNTIFS(B:B,B2210,W:W,"나1")=3,26,IF(COUNTIFS(B:B,B2210,W:W,"나1")=2,22,IF(COUNTIFS(B:B,B2210,W:W,"나1")=1,18,0)))))+MIN(30,IF(COUNTIFS(B:B,B2210,W:W,"가2")=1,25,IF(COUNTIFS(B:B,B2210,W:W,"가2")&gt;=2,30,0))+IF(COUNTIFS(B:B,B2210,W:W,"나2")=3,30,IF(COUNTIFS(B:B,B2210,W:W,"나2")=2,25,IF(COUNTIFS(B:B,B2210,W:W,"나2")=1,20,0)))),"비해당분야")</f>
        <v>비해당분야</v>
      </c>
      <c r="Z2210" s="3" t="str">
        <f>IF(R2210="C",VLOOKUP(K2210,'[1]자격증 backdata'!A:F,6,0),"비해당분야")</f>
        <v>비해당분야</v>
      </c>
      <c r="AA2210" s="3" t="str">
        <f>IF(R2210="C",SUMIF(B:B,B2210,Z:Z),"비해당분야")</f>
        <v>비해당분야</v>
      </c>
      <c r="AB2210" s="3" t="str">
        <f>IF(R2210="C",SUM(Y2210,AA2210),"비해당분야")</f>
        <v>비해당분야</v>
      </c>
      <c r="AC2210" s="3">
        <f>IF(R2210="C",AB2210,X2210)</f>
        <v>12</v>
      </c>
      <c r="AD2210" s="3">
        <f>VLOOKUP(K2210,'[1]자격증 backdata'!A:D,4,0)</f>
        <v>0</v>
      </c>
      <c r="AE2210" s="3">
        <f>IF(_xlfn.MAXIFS(AD:AD,B:B,B2210)&gt;10,10,_xlfn.MAXIFS(AD:AD,B:B,B2210))</f>
        <v>5</v>
      </c>
      <c r="AG2210" s="2" t="str">
        <f>VLOOKUP(K2210,'[1]자격증 backdata'!A:C,3,0)</f>
        <v>K</v>
      </c>
      <c r="AH2210" s="2">
        <f>COUNTIFS($B:$B,$B2210,$AG:$AG,AH$1)</f>
        <v>0</v>
      </c>
      <c r="AI2210" s="2">
        <f>COUNTIFS($B:$B,$B2210,$AG:$AG,AI$1)</f>
        <v>0</v>
      </c>
      <c r="AJ2210" s="2">
        <f>COUNTIFS($B:$B,$B2210,$AG:$AG,AJ$1)</f>
        <v>0</v>
      </c>
      <c r="AK2210" s="2">
        <f>COUNTIFS($B:$B,$B2210,$AG:$AG,AK$1)</f>
        <v>0</v>
      </c>
      <c r="AL2210" s="2">
        <f>COUNTIFS($B:$B,$B2210,$AG:$AG,AL$1)</f>
        <v>0</v>
      </c>
      <c r="AM2210" s="2">
        <f>COUNTIFS($B:$B,$B2210,$AG:$AG,AM$1)</f>
        <v>0</v>
      </c>
      <c r="AN2210" s="2">
        <f>COUNTIFS($B:$B,$B2210,$AG:$AG,AN$1)</f>
        <v>0</v>
      </c>
      <c r="AO2210" s="2">
        <f>COUNTIFS($B:$B,$B2210,$AG:$AG,AO$1)</f>
        <v>0</v>
      </c>
      <c r="AP2210" s="2">
        <f>COUNTIFS($B:$B,$B2210,$AG:$AG,AP$1)</f>
        <v>0</v>
      </c>
      <c r="AQ2210" s="2">
        <f>COUNTIFS($B:$B,$B2210,$AG:$AG,AQ$1)</f>
        <v>0</v>
      </c>
      <c r="AR2210" s="2">
        <f>COUNTIFS($B:$B,$B2210,$AG:$AG,AR$1)</f>
        <v>1</v>
      </c>
      <c r="AS2210" s="2">
        <f>COUNTIFS($B:$B,$B2210,$AG:$AG,AS$1)</f>
        <v>0</v>
      </c>
      <c r="AT2210" s="2">
        <f>COUNTIFS($B:$B,$B2210,$AG:$AG,AT$1)</f>
        <v>1</v>
      </c>
      <c r="AU2210" s="2">
        <f>COUNTIFS($B:$B,$B2210,$AG:$AG,AU$1)</f>
        <v>0</v>
      </c>
    </row>
    <row r="2211" spans="1:47" ht="15" customHeight="1" x14ac:dyDescent="0.35">
      <c r="A2211" s="7">
        <f>IF(B2210=B2211,A2210,A2210+1)</f>
        <v>780</v>
      </c>
      <c r="B2211" s="7" t="s">
        <v>2158</v>
      </c>
      <c r="C2211" s="7" t="s">
        <v>2157</v>
      </c>
      <c r="D2211" s="7" t="s">
        <v>1789</v>
      </c>
      <c r="E2211" s="7" t="s">
        <v>1788</v>
      </c>
      <c r="F2211" s="4" t="s">
        <v>7</v>
      </c>
      <c r="G2211" s="4" t="s">
        <v>8</v>
      </c>
      <c r="H2211" s="4" t="s">
        <v>7</v>
      </c>
      <c r="I2211" s="3">
        <v>2</v>
      </c>
      <c r="J2211" s="3" t="s">
        <v>69</v>
      </c>
      <c r="K2211" s="3" t="s">
        <v>1799</v>
      </c>
      <c r="L2211" s="3" t="s">
        <v>36</v>
      </c>
      <c r="M2211" s="3" t="s">
        <v>2159</v>
      </c>
      <c r="N2211" s="3" t="s">
        <v>1704</v>
      </c>
      <c r="P2211" s="3" t="s">
        <v>1</v>
      </c>
      <c r="Q2211" s="3" t="s">
        <v>1475</v>
      </c>
      <c r="R2211" s="3" t="s">
        <v>1474</v>
      </c>
      <c r="S2211" s="2">
        <f>IF(P2211="심사불필요","-",VLOOKUP(K2211,'[1]자격증 backdata'!A:G,7,0))</f>
        <v>0</v>
      </c>
      <c r="T2211" s="2" t="str">
        <f>IF(S2211="-","-",IF(COUNTIFS(B:B,B2211,S:S,"필수")&gt;0,"자격요건충족","확인필요"))</f>
        <v>자격요건충족</v>
      </c>
      <c r="U2211" s="2"/>
      <c r="W2211" s="2">
        <f>IF(Q2211="4급","심사불필요",VLOOKUP(K2211,'[1]자격증 backdata'!A:B,2,0))</f>
        <v>0</v>
      </c>
      <c r="X2211" s="3">
        <f>IF(R2211="A", MIN(20, SUMIFS(W:W, B:B, B2211, R:R, "A")),IF(R2211="B", MIN(30, SUMIFS(W:W, B:B, B2211, R:R, "B")),"비해당분야"))</f>
        <v>12</v>
      </c>
      <c r="Y2211" s="3" t="str">
        <f>IF(R2211="C",MIN(30,IF(COUNTIFS(B:B,B2211,W:W,"가1")=1,25,IF(COUNTIFS(B:B,B2211,W:W,"가1")&gt;=2,30,0))+IF(COUNTIFS(B:B,B2211,W:W,"나1")&gt;=4,30,IF(COUNTIFS(B:B,B2211,W:W,"나1")=3,26,IF(COUNTIFS(B:B,B2211,W:W,"나1")=2,22,IF(COUNTIFS(B:B,B2211,W:W,"나1")=1,18,0)))))+MIN(30,IF(COUNTIFS(B:B,B2211,W:W,"가2")=1,25,IF(COUNTIFS(B:B,B2211,W:W,"가2")&gt;=2,30,0))+IF(COUNTIFS(B:B,B2211,W:W,"나2")=3,30,IF(COUNTIFS(B:B,B2211,W:W,"나2")=2,25,IF(COUNTIFS(B:B,B2211,W:W,"나2")=1,20,0)))),"비해당분야")</f>
        <v>비해당분야</v>
      </c>
      <c r="Z2211" s="3" t="str">
        <f>IF(R2211="C",VLOOKUP(K2211,'[1]자격증 backdata'!A:F,6,0),"비해당분야")</f>
        <v>비해당분야</v>
      </c>
      <c r="AA2211" s="3" t="str">
        <f>IF(R2211="C",SUMIF(B:B,B2211,Z:Z),"비해당분야")</f>
        <v>비해당분야</v>
      </c>
      <c r="AB2211" s="3" t="str">
        <f>IF(R2211="C",SUM(Y2211,AA2211),"비해당분야")</f>
        <v>비해당분야</v>
      </c>
      <c r="AC2211" s="3">
        <f>IF(R2211="C",AB2211,X2211)</f>
        <v>12</v>
      </c>
      <c r="AD2211" s="3">
        <f>VLOOKUP(K2211,'[1]자격증 backdata'!A:D,4,0)</f>
        <v>5</v>
      </c>
      <c r="AE2211" s="3">
        <f>IF(_xlfn.MAXIFS(AD:AD,B:B,B2211)&gt;10,10,_xlfn.MAXIFS(AD:AD,B:B,B2211))</f>
        <v>5</v>
      </c>
      <c r="AG2211" s="2">
        <f>VLOOKUP(K2211,'[1]자격증 backdata'!A:C,3,0)</f>
        <v>0</v>
      </c>
      <c r="AH2211" s="2">
        <f>COUNTIFS($B:$B,$B2211,$AG:$AG,AH$1)</f>
        <v>0</v>
      </c>
      <c r="AI2211" s="2">
        <f>COUNTIFS($B:$B,$B2211,$AG:$AG,AI$1)</f>
        <v>0</v>
      </c>
      <c r="AJ2211" s="2">
        <f>COUNTIFS($B:$B,$B2211,$AG:$AG,AJ$1)</f>
        <v>0</v>
      </c>
      <c r="AK2211" s="2">
        <f>COUNTIFS($B:$B,$B2211,$AG:$AG,AK$1)</f>
        <v>0</v>
      </c>
      <c r="AL2211" s="2">
        <f>COUNTIFS($B:$B,$B2211,$AG:$AG,AL$1)</f>
        <v>0</v>
      </c>
      <c r="AM2211" s="2">
        <f>COUNTIFS($B:$B,$B2211,$AG:$AG,AM$1)</f>
        <v>0</v>
      </c>
      <c r="AN2211" s="2">
        <f>COUNTIFS($B:$B,$B2211,$AG:$AG,AN$1)</f>
        <v>0</v>
      </c>
      <c r="AO2211" s="2">
        <f>COUNTIFS($B:$B,$B2211,$AG:$AG,AO$1)</f>
        <v>0</v>
      </c>
      <c r="AP2211" s="2">
        <f>COUNTIFS($B:$B,$B2211,$AG:$AG,AP$1)</f>
        <v>0</v>
      </c>
      <c r="AQ2211" s="2">
        <f>COUNTIFS($B:$B,$B2211,$AG:$AG,AQ$1)</f>
        <v>0</v>
      </c>
      <c r="AR2211" s="2">
        <f>COUNTIFS($B:$B,$B2211,$AG:$AG,AR$1)</f>
        <v>1</v>
      </c>
      <c r="AS2211" s="2">
        <f>COUNTIFS($B:$B,$B2211,$AG:$AG,AS$1)</f>
        <v>0</v>
      </c>
      <c r="AT2211" s="2">
        <f>COUNTIFS($B:$B,$B2211,$AG:$AG,AT$1)</f>
        <v>1</v>
      </c>
      <c r="AU2211" s="2">
        <f>COUNTIFS($B:$B,$B2211,$AG:$AG,AU$1)</f>
        <v>0</v>
      </c>
    </row>
    <row r="2212" spans="1:47" ht="15" customHeight="1" x14ac:dyDescent="0.35">
      <c r="A2212" s="7">
        <f>IF(B2211=B2212,A2211,A2211+1)</f>
        <v>780</v>
      </c>
      <c r="B2212" s="7" t="s">
        <v>2158</v>
      </c>
      <c r="C2212" s="7" t="s">
        <v>2157</v>
      </c>
      <c r="D2212" s="7" t="s">
        <v>1789</v>
      </c>
      <c r="E2212" s="7" t="s">
        <v>1788</v>
      </c>
      <c r="F2212" s="4" t="s">
        <v>7</v>
      </c>
      <c r="G2212" s="4" t="s">
        <v>8</v>
      </c>
      <c r="H2212" s="4" t="s">
        <v>7</v>
      </c>
      <c r="I2212" s="3">
        <v>3</v>
      </c>
      <c r="J2212" s="3" t="s">
        <v>106</v>
      </c>
      <c r="K2212" s="3" t="s">
        <v>1812</v>
      </c>
      <c r="L2212" s="3" t="s">
        <v>55</v>
      </c>
      <c r="M2212" s="3" t="s">
        <v>2156</v>
      </c>
      <c r="N2212" s="3" t="s">
        <v>2155</v>
      </c>
      <c r="P2212" s="3" t="s">
        <v>1</v>
      </c>
      <c r="Q2212" s="3" t="s">
        <v>1475</v>
      </c>
      <c r="R2212" s="3" t="s">
        <v>1474</v>
      </c>
      <c r="S2212" s="2">
        <f>IF(P2212="심사불필요","-",VLOOKUP(K2212,'[1]자격증 backdata'!A:G,7,0))</f>
        <v>0</v>
      </c>
      <c r="T2212" s="2" t="str">
        <f>IF(S2212="-","-",IF(COUNTIFS(B:B,B2212,S:S,"필수")&gt;0,"자격요건충족","확인필요"))</f>
        <v>자격요건충족</v>
      </c>
      <c r="U2212" s="2"/>
      <c r="W2212" s="2">
        <f>IF(Q2212="4급","심사불필요",VLOOKUP(K2212,'[1]자격증 backdata'!A:B,2,0))</f>
        <v>6</v>
      </c>
      <c r="X2212" s="3">
        <f>IF(R2212="A", MIN(20, SUMIFS(W:W, B:B, B2212, R:R, "A")),IF(R2212="B", MIN(30, SUMIFS(W:W, B:B, B2212, R:R, "B")),"비해당분야"))</f>
        <v>12</v>
      </c>
      <c r="Y2212" s="3" t="str">
        <f>IF(R2212="C",MIN(30,IF(COUNTIFS(B:B,B2212,W:W,"가1")=1,25,IF(COUNTIFS(B:B,B2212,W:W,"가1")&gt;=2,30,0))+IF(COUNTIFS(B:B,B2212,W:W,"나1")&gt;=4,30,IF(COUNTIFS(B:B,B2212,W:W,"나1")=3,26,IF(COUNTIFS(B:B,B2212,W:W,"나1")=2,22,IF(COUNTIFS(B:B,B2212,W:W,"나1")=1,18,0)))))+MIN(30,IF(COUNTIFS(B:B,B2212,W:W,"가2")=1,25,IF(COUNTIFS(B:B,B2212,W:W,"가2")&gt;=2,30,0))+IF(COUNTIFS(B:B,B2212,W:W,"나2")=3,30,IF(COUNTIFS(B:B,B2212,W:W,"나2")=2,25,IF(COUNTIFS(B:B,B2212,W:W,"나2")=1,20,0)))),"비해당분야")</f>
        <v>비해당분야</v>
      </c>
      <c r="Z2212" s="3" t="str">
        <f>IF(R2212="C",VLOOKUP(K2212,'[1]자격증 backdata'!A:F,6,0),"비해당분야")</f>
        <v>비해당분야</v>
      </c>
      <c r="AA2212" s="3" t="str">
        <f>IF(R2212="C",SUMIF(B:B,B2212,Z:Z),"비해당분야")</f>
        <v>비해당분야</v>
      </c>
      <c r="AB2212" s="3" t="str">
        <f>IF(R2212="C",SUM(Y2212,AA2212),"비해당분야")</f>
        <v>비해당분야</v>
      </c>
      <c r="AC2212" s="3">
        <f>IF(R2212="C",AB2212,X2212)</f>
        <v>12</v>
      </c>
      <c r="AD2212" s="3">
        <f>VLOOKUP(K2212,'[1]자격증 backdata'!A:D,4,0)</f>
        <v>0</v>
      </c>
      <c r="AE2212" s="3">
        <f>IF(_xlfn.MAXIFS(AD:AD,B:B,B2212)&gt;10,10,_xlfn.MAXIFS(AD:AD,B:B,B2212))</f>
        <v>5</v>
      </c>
      <c r="AG2212" s="2" t="str">
        <f>VLOOKUP(K2212,'[1]자격증 backdata'!A:C,3,0)</f>
        <v>M</v>
      </c>
      <c r="AH2212" s="2">
        <f>COUNTIFS($B:$B,$B2212,$AG:$AG,AH$1)</f>
        <v>0</v>
      </c>
      <c r="AI2212" s="2">
        <f>COUNTIFS($B:$B,$B2212,$AG:$AG,AI$1)</f>
        <v>0</v>
      </c>
      <c r="AJ2212" s="2">
        <f>COUNTIFS($B:$B,$B2212,$AG:$AG,AJ$1)</f>
        <v>0</v>
      </c>
      <c r="AK2212" s="2">
        <f>COUNTIFS($B:$B,$B2212,$AG:$AG,AK$1)</f>
        <v>0</v>
      </c>
      <c r="AL2212" s="2">
        <f>COUNTIFS($B:$B,$B2212,$AG:$AG,AL$1)</f>
        <v>0</v>
      </c>
      <c r="AM2212" s="2">
        <f>COUNTIFS($B:$B,$B2212,$AG:$AG,AM$1)</f>
        <v>0</v>
      </c>
      <c r="AN2212" s="2">
        <f>COUNTIFS($B:$B,$B2212,$AG:$AG,AN$1)</f>
        <v>0</v>
      </c>
      <c r="AO2212" s="2">
        <f>COUNTIFS($B:$B,$B2212,$AG:$AG,AO$1)</f>
        <v>0</v>
      </c>
      <c r="AP2212" s="2">
        <f>COUNTIFS($B:$B,$B2212,$AG:$AG,AP$1)</f>
        <v>0</v>
      </c>
      <c r="AQ2212" s="2">
        <f>COUNTIFS($B:$B,$B2212,$AG:$AG,AQ$1)</f>
        <v>0</v>
      </c>
      <c r="AR2212" s="2">
        <f>COUNTIFS($B:$B,$B2212,$AG:$AG,AR$1)</f>
        <v>1</v>
      </c>
      <c r="AS2212" s="2">
        <f>COUNTIFS($B:$B,$B2212,$AG:$AG,AS$1)</f>
        <v>0</v>
      </c>
      <c r="AT2212" s="2">
        <f>COUNTIFS($B:$B,$B2212,$AG:$AG,AT$1)</f>
        <v>1</v>
      </c>
      <c r="AU2212" s="2">
        <f>COUNTIFS($B:$B,$B2212,$AG:$AG,AU$1)</f>
        <v>0</v>
      </c>
    </row>
    <row r="2213" spans="1:47" ht="15" customHeight="1" x14ac:dyDescent="0.35">
      <c r="A2213" s="4">
        <f>IF(B2212=B2213,A2212,A2212+1)</f>
        <v>781</v>
      </c>
      <c r="B2213" s="4" t="s">
        <v>2153</v>
      </c>
      <c r="C2213" s="4" t="s">
        <v>2152</v>
      </c>
      <c r="D2213" s="4" t="s">
        <v>1789</v>
      </c>
      <c r="E2213" s="4" t="s">
        <v>1788</v>
      </c>
      <c r="F2213" s="4" t="s">
        <v>8</v>
      </c>
      <c r="G2213" s="4" t="s">
        <v>8</v>
      </c>
      <c r="H2213" s="4" t="s">
        <v>7</v>
      </c>
      <c r="I2213" s="4">
        <v>1</v>
      </c>
      <c r="J2213" s="4" t="s">
        <v>6</v>
      </c>
      <c r="K2213" s="4" t="s">
        <v>1787</v>
      </c>
      <c r="L2213" s="4" t="s">
        <v>4</v>
      </c>
      <c r="M2213" s="4" t="s">
        <v>2154</v>
      </c>
      <c r="N2213" s="4" t="s">
        <v>207</v>
      </c>
      <c r="P2213" s="4" t="s">
        <v>1</v>
      </c>
      <c r="Q2213" s="4" t="s">
        <v>1475</v>
      </c>
      <c r="R2213" s="4" t="s">
        <v>1474</v>
      </c>
      <c r="S2213" s="5" t="str">
        <f>IF(P2213="심사불필요","-",VLOOKUP(K2213,'[1]자격증 backdata'!A:G,7,0))</f>
        <v>필수</v>
      </c>
      <c r="T2213" s="5" t="str">
        <f>IF(S2213="-","-",IF(COUNTIFS(B:B,B2213,S:S,"필수")&gt;0,"자격요건충족","확인필요"))</f>
        <v>자격요건충족</v>
      </c>
      <c r="U2213" s="5"/>
      <c r="W2213" s="5">
        <f>IF(Q2213="4급","심사불필요",VLOOKUP(K2213,'[1]자격증 backdata'!A:B,2,0))</f>
        <v>6</v>
      </c>
      <c r="X2213" s="4">
        <f>IF(R2213="A", MIN(20, SUMIFS(W:W, B:B, B2213, R:R, "A")),IF(R2213="B", MIN(30, SUMIFS(W:W, B:B, B2213, R:R, "B")),"비해당분야"))</f>
        <v>6</v>
      </c>
      <c r="Y2213" s="4" t="str">
        <f>IF(R2213="C",MIN(30,IF(COUNTIFS(B:B,B2213,W:W,"가1")=1,25,IF(COUNTIFS(B:B,B2213,W:W,"가1")&gt;=2,30,0))+IF(COUNTIFS(B:B,B2213,W:W,"나1")&gt;=4,30,IF(COUNTIFS(B:B,B2213,W:W,"나1")=3,26,IF(COUNTIFS(B:B,B2213,W:W,"나1")=2,22,IF(COUNTIFS(B:B,B2213,W:W,"나1")=1,18,0)))))+MIN(30,IF(COUNTIFS(B:B,B2213,W:W,"가2")=1,25,IF(COUNTIFS(B:B,B2213,W:W,"가2")&gt;=2,30,0))+IF(COUNTIFS(B:B,B2213,W:W,"나2")=3,30,IF(COUNTIFS(B:B,B2213,W:W,"나2")=2,25,IF(COUNTIFS(B:B,B2213,W:W,"나2")=1,20,0)))),"비해당분야")</f>
        <v>비해당분야</v>
      </c>
      <c r="Z2213" s="4" t="str">
        <f>IF(R2213="C",VLOOKUP(K2213,'[1]자격증 backdata'!A:F,6,0),"비해당분야")</f>
        <v>비해당분야</v>
      </c>
      <c r="AA2213" s="4" t="str">
        <f>IF(R2213="C",SUMIF(B:B,B2213,Z:Z),"비해당분야")</f>
        <v>비해당분야</v>
      </c>
      <c r="AB2213" s="4" t="str">
        <f>IF(R2213="C",SUM(Y2213,AA2213),"비해당분야")</f>
        <v>비해당분야</v>
      </c>
      <c r="AC2213" s="4">
        <f>IF(R2213="C",AB2213,X2213)</f>
        <v>6</v>
      </c>
      <c r="AD2213" s="4">
        <f>VLOOKUP(K2213,'[1]자격증 backdata'!A:D,4,0)</f>
        <v>0</v>
      </c>
      <c r="AE2213" s="4">
        <f>IF(_xlfn.MAXIFS(AD:AD,B:B,B2213)&gt;10,10,_xlfn.MAXIFS(AD:AD,B:B,B2213))</f>
        <v>5</v>
      </c>
      <c r="AG2213" s="5" t="str">
        <f>VLOOKUP(K2213,'[1]자격증 backdata'!A:C,3,0)</f>
        <v>K</v>
      </c>
      <c r="AH2213" s="5">
        <f>COUNTIFS($B:$B,$B2213,$AG:$AG,AH$1)</f>
        <v>0</v>
      </c>
      <c r="AI2213" s="5">
        <f>COUNTIFS($B:$B,$B2213,$AG:$AG,AI$1)</f>
        <v>0</v>
      </c>
      <c r="AJ2213" s="5">
        <f>COUNTIFS($B:$B,$B2213,$AG:$AG,AJ$1)</f>
        <v>0</v>
      </c>
      <c r="AK2213" s="5">
        <f>COUNTIFS($B:$B,$B2213,$AG:$AG,AK$1)</f>
        <v>0</v>
      </c>
      <c r="AL2213" s="5">
        <f>COUNTIFS($B:$B,$B2213,$AG:$AG,AL$1)</f>
        <v>0</v>
      </c>
      <c r="AM2213" s="5">
        <f>COUNTIFS($B:$B,$B2213,$AG:$AG,AM$1)</f>
        <v>0</v>
      </c>
      <c r="AN2213" s="5">
        <f>COUNTIFS($B:$B,$B2213,$AG:$AG,AN$1)</f>
        <v>0</v>
      </c>
      <c r="AO2213" s="5">
        <f>COUNTIFS($B:$B,$B2213,$AG:$AG,AO$1)</f>
        <v>0</v>
      </c>
      <c r="AP2213" s="5">
        <f>COUNTIFS($B:$B,$B2213,$AG:$AG,AP$1)</f>
        <v>0</v>
      </c>
      <c r="AQ2213" s="5">
        <f>COUNTIFS($B:$B,$B2213,$AG:$AG,AQ$1)</f>
        <v>0</v>
      </c>
      <c r="AR2213" s="5">
        <f>COUNTIFS($B:$B,$B2213,$AG:$AG,AR$1)</f>
        <v>1</v>
      </c>
      <c r="AS2213" s="5">
        <f>COUNTIFS($B:$B,$B2213,$AG:$AG,AS$1)</f>
        <v>0</v>
      </c>
      <c r="AT2213" s="5">
        <f>COUNTIFS($B:$B,$B2213,$AG:$AG,AT$1)</f>
        <v>0</v>
      </c>
      <c r="AU2213" s="5">
        <f>COUNTIFS($B:$B,$B2213,$AG:$AG,AU$1)</f>
        <v>0</v>
      </c>
    </row>
    <row r="2214" spans="1:47" ht="15" customHeight="1" x14ac:dyDescent="0.35">
      <c r="A2214" s="6">
        <f>IF(B2213=B2214,A2213,A2213+1)</f>
        <v>781</v>
      </c>
      <c r="B2214" s="6" t="s">
        <v>2153</v>
      </c>
      <c r="C2214" s="6" t="s">
        <v>2152</v>
      </c>
      <c r="D2214" s="6" t="s">
        <v>1789</v>
      </c>
      <c r="E2214" s="6" t="s">
        <v>1788</v>
      </c>
      <c r="F2214" s="4" t="s">
        <v>7</v>
      </c>
      <c r="G2214" s="4" t="s">
        <v>8</v>
      </c>
      <c r="H2214" s="4" t="s">
        <v>7</v>
      </c>
      <c r="I2214" s="4">
        <v>2</v>
      </c>
      <c r="J2214" s="4" t="s">
        <v>69</v>
      </c>
      <c r="K2214" s="4" t="s">
        <v>1799</v>
      </c>
      <c r="L2214" s="4" t="s">
        <v>36</v>
      </c>
      <c r="M2214" s="4" t="s">
        <v>2151</v>
      </c>
      <c r="N2214" s="4" t="s">
        <v>1368</v>
      </c>
      <c r="P2214" s="4" t="s">
        <v>1</v>
      </c>
      <c r="Q2214" s="4" t="s">
        <v>1475</v>
      </c>
      <c r="R2214" s="4" t="s">
        <v>1474</v>
      </c>
      <c r="S2214" s="5">
        <f>IF(P2214="심사불필요","-",VLOOKUP(K2214,'[1]자격증 backdata'!A:G,7,0))</f>
        <v>0</v>
      </c>
      <c r="T2214" s="5" t="str">
        <f>IF(S2214="-","-",IF(COUNTIFS(B:B,B2214,S:S,"필수")&gt;0,"자격요건충족","확인필요"))</f>
        <v>자격요건충족</v>
      </c>
      <c r="U2214" s="5"/>
      <c r="W2214" s="5">
        <f>IF(Q2214="4급","심사불필요",VLOOKUP(K2214,'[1]자격증 backdata'!A:B,2,0))</f>
        <v>0</v>
      </c>
      <c r="X2214" s="4">
        <f>IF(R2214="A", MIN(20, SUMIFS(W:W, B:B, B2214, R:R, "A")),IF(R2214="B", MIN(30, SUMIFS(W:W, B:B, B2214, R:R, "B")),"비해당분야"))</f>
        <v>6</v>
      </c>
      <c r="Y2214" s="4" t="str">
        <f>IF(R2214="C",MIN(30,IF(COUNTIFS(B:B,B2214,W:W,"가1")=1,25,IF(COUNTIFS(B:B,B2214,W:W,"가1")&gt;=2,30,0))+IF(COUNTIFS(B:B,B2214,W:W,"나1")&gt;=4,30,IF(COUNTIFS(B:B,B2214,W:W,"나1")=3,26,IF(COUNTIFS(B:B,B2214,W:W,"나1")=2,22,IF(COUNTIFS(B:B,B2214,W:W,"나1")=1,18,0)))))+MIN(30,IF(COUNTIFS(B:B,B2214,W:W,"가2")=1,25,IF(COUNTIFS(B:B,B2214,W:W,"가2")&gt;=2,30,0))+IF(COUNTIFS(B:B,B2214,W:W,"나2")=3,30,IF(COUNTIFS(B:B,B2214,W:W,"나2")=2,25,IF(COUNTIFS(B:B,B2214,W:W,"나2")=1,20,0)))),"비해당분야")</f>
        <v>비해당분야</v>
      </c>
      <c r="Z2214" s="4" t="str">
        <f>IF(R2214="C",VLOOKUP(K2214,'[1]자격증 backdata'!A:F,6,0),"비해당분야")</f>
        <v>비해당분야</v>
      </c>
      <c r="AA2214" s="4" t="str">
        <f>IF(R2214="C",SUMIF(B:B,B2214,Z:Z),"비해당분야")</f>
        <v>비해당분야</v>
      </c>
      <c r="AB2214" s="4" t="str">
        <f>IF(R2214="C",SUM(Y2214,AA2214),"비해당분야")</f>
        <v>비해당분야</v>
      </c>
      <c r="AC2214" s="4">
        <f>IF(R2214="C",AB2214,X2214)</f>
        <v>6</v>
      </c>
      <c r="AD2214" s="4">
        <f>VLOOKUP(K2214,'[1]자격증 backdata'!A:D,4,0)</f>
        <v>5</v>
      </c>
      <c r="AE2214" s="4">
        <f>IF(_xlfn.MAXIFS(AD:AD,B:B,B2214)&gt;10,10,_xlfn.MAXIFS(AD:AD,B:B,B2214))</f>
        <v>5</v>
      </c>
      <c r="AG2214" s="5">
        <f>VLOOKUP(K2214,'[1]자격증 backdata'!A:C,3,0)</f>
        <v>0</v>
      </c>
      <c r="AH2214" s="5">
        <f>COUNTIFS($B:$B,$B2214,$AG:$AG,AH$1)</f>
        <v>0</v>
      </c>
      <c r="AI2214" s="5">
        <f>COUNTIFS($B:$B,$B2214,$AG:$AG,AI$1)</f>
        <v>0</v>
      </c>
      <c r="AJ2214" s="5">
        <f>COUNTIFS($B:$B,$B2214,$AG:$AG,AJ$1)</f>
        <v>0</v>
      </c>
      <c r="AK2214" s="5">
        <f>COUNTIFS($B:$B,$B2214,$AG:$AG,AK$1)</f>
        <v>0</v>
      </c>
      <c r="AL2214" s="5">
        <f>COUNTIFS($B:$B,$B2214,$AG:$AG,AL$1)</f>
        <v>0</v>
      </c>
      <c r="AM2214" s="5">
        <f>COUNTIFS($B:$B,$B2214,$AG:$AG,AM$1)</f>
        <v>0</v>
      </c>
      <c r="AN2214" s="5">
        <f>COUNTIFS($B:$B,$B2214,$AG:$AG,AN$1)</f>
        <v>0</v>
      </c>
      <c r="AO2214" s="5">
        <f>COUNTIFS($B:$B,$B2214,$AG:$AG,AO$1)</f>
        <v>0</v>
      </c>
      <c r="AP2214" s="5">
        <f>COUNTIFS($B:$B,$B2214,$AG:$AG,AP$1)</f>
        <v>0</v>
      </c>
      <c r="AQ2214" s="5">
        <f>COUNTIFS($B:$B,$B2214,$AG:$AG,AQ$1)</f>
        <v>0</v>
      </c>
      <c r="AR2214" s="5">
        <f>COUNTIFS($B:$B,$B2214,$AG:$AG,AR$1)</f>
        <v>1</v>
      </c>
      <c r="AS2214" s="5">
        <f>COUNTIFS($B:$B,$B2214,$AG:$AG,AS$1)</f>
        <v>0</v>
      </c>
      <c r="AT2214" s="5">
        <f>COUNTIFS($B:$B,$B2214,$AG:$AG,AT$1)</f>
        <v>0</v>
      </c>
      <c r="AU2214" s="5">
        <f>COUNTIFS($B:$B,$B2214,$AG:$AG,AU$1)</f>
        <v>0</v>
      </c>
    </row>
    <row r="2215" spans="1:47" ht="15" customHeight="1" x14ac:dyDescent="0.35">
      <c r="A2215" s="3">
        <f>IF(B2214=B2215,A2214,A2214+1)</f>
        <v>782</v>
      </c>
      <c r="B2215" s="3" t="s">
        <v>2150</v>
      </c>
      <c r="C2215" s="3" t="s">
        <v>2149</v>
      </c>
      <c r="D2215" s="3" t="s">
        <v>1789</v>
      </c>
      <c r="E2215" s="3" t="s">
        <v>1788</v>
      </c>
      <c r="F2215" s="4" t="s">
        <v>8</v>
      </c>
      <c r="G2215" s="4" t="s">
        <v>8</v>
      </c>
      <c r="H2215" s="4" t="s">
        <v>7</v>
      </c>
      <c r="I2215" s="3">
        <v>1</v>
      </c>
      <c r="J2215" s="3" t="s">
        <v>6</v>
      </c>
      <c r="K2215" s="3" t="s">
        <v>1787</v>
      </c>
      <c r="L2215" s="3" t="s">
        <v>4</v>
      </c>
      <c r="M2215" s="3" t="s">
        <v>2148</v>
      </c>
      <c r="N2215" s="3" t="s">
        <v>2147</v>
      </c>
      <c r="P2215" s="3" t="s">
        <v>1</v>
      </c>
      <c r="Q2215" s="3" t="s">
        <v>1475</v>
      </c>
      <c r="R2215" s="3" t="s">
        <v>1474</v>
      </c>
      <c r="S2215" s="2" t="str">
        <f>IF(P2215="심사불필요","-",VLOOKUP(K2215,'[1]자격증 backdata'!A:G,7,0))</f>
        <v>필수</v>
      </c>
      <c r="T2215" s="2" t="str">
        <f>IF(S2215="-","-",IF(COUNTIFS(B:B,B2215,S:S,"필수")&gt;0,"자격요건충족","확인필요"))</f>
        <v>자격요건충족</v>
      </c>
      <c r="U2215" s="2"/>
      <c r="W2215" s="2">
        <f>IF(Q2215="4급","심사불필요",VLOOKUP(K2215,'[1]자격증 backdata'!A:B,2,0))</f>
        <v>6</v>
      </c>
      <c r="X2215" s="3">
        <f>IF(R2215="A", MIN(20, SUMIFS(W:W, B:B, B2215, R:R, "A")),IF(R2215="B", MIN(30, SUMIFS(W:W, B:B, B2215, R:R, "B")),"비해당분야"))</f>
        <v>6</v>
      </c>
      <c r="Y2215" s="3" t="str">
        <f>IF(R2215="C",MIN(30,IF(COUNTIFS(B:B,B2215,W:W,"가1")=1,25,IF(COUNTIFS(B:B,B2215,W:W,"가1")&gt;=2,30,0))+IF(COUNTIFS(B:B,B2215,W:W,"나1")&gt;=4,30,IF(COUNTIFS(B:B,B2215,W:W,"나1")=3,26,IF(COUNTIFS(B:B,B2215,W:W,"나1")=2,22,IF(COUNTIFS(B:B,B2215,W:W,"나1")=1,18,0)))))+MIN(30,IF(COUNTIFS(B:B,B2215,W:W,"가2")=1,25,IF(COUNTIFS(B:B,B2215,W:W,"가2")&gt;=2,30,0))+IF(COUNTIFS(B:B,B2215,W:W,"나2")=3,30,IF(COUNTIFS(B:B,B2215,W:W,"나2")=2,25,IF(COUNTIFS(B:B,B2215,W:W,"나2")=1,20,0)))),"비해당분야")</f>
        <v>비해당분야</v>
      </c>
      <c r="Z2215" s="3" t="str">
        <f>IF(R2215="C",VLOOKUP(K2215,'[1]자격증 backdata'!A:F,6,0),"비해당분야")</f>
        <v>비해당분야</v>
      </c>
      <c r="AA2215" s="3" t="str">
        <f>IF(R2215="C",SUMIF(B:B,B2215,Z:Z),"비해당분야")</f>
        <v>비해당분야</v>
      </c>
      <c r="AB2215" s="3" t="str">
        <f>IF(R2215="C",SUM(Y2215,AA2215),"비해당분야")</f>
        <v>비해당분야</v>
      </c>
      <c r="AC2215" s="3">
        <f>IF(R2215="C",AB2215,X2215)</f>
        <v>6</v>
      </c>
      <c r="AD2215" s="3">
        <f>VLOOKUP(K2215,'[1]자격증 backdata'!A:D,4,0)</f>
        <v>0</v>
      </c>
      <c r="AE2215" s="3">
        <f>IF(_xlfn.MAXIFS(AD:AD,B:B,B2215)&gt;10,10,_xlfn.MAXIFS(AD:AD,B:B,B2215))</f>
        <v>0</v>
      </c>
      <c r="AG2215" s="2" t="str">
        <f>VLOOKUP(K2215,'[1]자격증 backdata'!A:C,3,0)</f>
        <v>K</v>
      </c>
      <c r="AH2215" s="2">
        <f>COUNTIFS($B:$B,$B2215,$AG:$AG,AH$1)</f>
        <v>0</v>
      </c>
      <c r="AI2215" s="2">
        <f>COUNTIFS($B:$B,$B2215,$AG:$AG,AI$1)</f>
        <v>0</v>
      </c>
      <c r="AJ2215" s="2">
        <f>COUNTIFS($B:$B,$B2215,$AG:$AG,AJ$1)</f>
        <v>0</v>
      </c>
      <c r="AK2215" s="2">
        <f>COUNTIFS($B:$B,$B2215,$AG:$AG,AK$1)</f>
        <v>0</v>
      </c>
      <c r="AL2215" s="2">
        <f>COUNTIFS($B:$B,$B2215,$AG:$AG,AL$1)</f>
        <v>0</v>
      </c>
      <c r="AM2215" s="2">
        <f>COUNTIFS($B:$B,$B2215,$AG:$AG,AM$1)</f>
        <v>0</v>
      </c>
      <c r="AN2215" s="2">
        <f>COUNTIFS($B:$B,$B2215,$AG:$AG,AN$1)</f>
        <v>0</v>
      </c>
      <c r="AO2215" s="2">
        <f>COUNTIFS($B:$B,$B2215,$AG:$AG,AO$1)</f>
        <v>0</v>
      </c>
      <c r="AP2215" s="2">
        <f>COUNTIFS($B:$B,$B2215,$AG:$AG,AP$1)</f>
        <v>0</v>
      </c>
      <c r="AQ2215" s="2">
        <f>COUNTIFS($B:$B,$B2215,$AG:$AG,AQ$1)</f>
        <v>0</v>
      </c>
      <c r="AR2215" s="2">
        <f>COUNTIFS($B:$B,$B2215,$AG:$AG,AR$1)</f>
        <v>1</v>
      </c>
      <c r="AS2215" s="2">
        <f>COUNTIFS($B:$B,$B2215,$AG:$AG,AS$1)</f>
        <v>0</v>
      </c>
      <c r="AT2215" s="2">
        <f>COUNTIFS($B:$B,$B2215,$AG:$AG,AT$1)</f>
        <v>0</v>
      </c>
      <c r="AU2215" s="2">
        <f>COUNTIFS($B:$B,$B2215,$AG:$AG,AU$1)</f>
        <v>0</v>
      </c>
    </row>
    <row r="2216" spans="1:47" ht="15" customHeight="1" x14ac:dyDescent="0.35">
      <c r="A2216" s="4">
        <f>IF(B2215=B2216,A2215,A2215+1)</f>
        <v>783</v>
      </c>
      <c r="B2216" s="4" t="s">
        <v>2141</v>
      </c>
      <c r="C2216" s="4" t="s">
        <v>2140</v>
      </c>
      <c r="D2216" s="4" t="s">
        <v>1789</v>
      </c>
      <c r="E2216" s="4" t="s">
        <v>1788</v>
      </c>
      <c r="F2216" s="4" t="s">
        <v>8</v>
      </c>
      <c r="G2216" s="4" t="s">
        <v>8</v>
      </c>
      <c r="H2216" s="4" t="s">
        <v>7</v>
      </c>
      <c r="I2216" s="4">
        <v>1</v>
      </c>
      <c r="J2216" s="4" t="s">
        <v>6</v>
      </c>
      <c r="K2216" s="4" t="s">
        <v>1787</v>
      </c>
      <c r="L2216" s="4" t="s">
        <v>4</v>
      </c>
      <c r="M2216" s="4" t="s">
        <v>2146</v>
      </c>
      <c r="N2216" s="4" t="s">
        <v>191</v>
      </c>
      <c r="P2216" s="4" t="s">
        <v>1</v>
      </c>
      <c r="Q2216" s="4" t="s">
        <v>1475</v>
      </c>
      <c r="R2216" s="4" t="s">
        <v>1474</v>
      </c>
      <c r="S2216" s="5" t="str">
        <f>IF(P2216="심사불필요","-",VLOOKUP(K2216,'[1]자격증 backdata'!A:G,7,0))</f>
        <v>필수</v>
      </c>
      <c r="T2216" s="5" t="str">
        <f>IF(S2216="-","-",IF(COUNTIFS(B:B,B2216,S:S,"필수")&gt;0,"자격요건충족","확인필요"))</f>
        <v>자격요건충족</v>
      </c>
      <c r="U2216" s="5"/>
      <c r="W2216" s="5">
        <f>IF(Q2216="4급","심사불필요",VLOOKUP(K2216,'[1]자격증 backdata'!A:B,2,0))</f>
        <v>6</v>
      </c>
      <c r="X2216" s="4">
        <f>IF(R2216="A", MIN(20, SUMIFS(W:W, B:B, B2216, R:R, "A")),IF(R2216="B", MIN(30, SUMIFS(W:W, B:B, B2216, R:R, "B")),"비해당분야"))</f>
        <v>10</v>
      </c>
      <c r="Y2216" s="4" t="str">
        <f>IF(R2216="C",MIN(30,IF(COUNTIFS(B:B,B2216,W:W,"가1")=1,25,IF(COUNTIFS(B:B,B2216,W:W,"가1")&gt;=2,30,0))+IF(COUNTIFS(B:B,B2216,W:W,"나1")&gt;=4,30,IF(COUNTIFS(B:B,B2216,W:W,"나1")=3,26,IF(COUNTIFS(B:B,B2216,W:W,"나1")=2,22,IF(COUNTIFS(B:B,B2216,W:W,"나1")=1,18,0)))))+MIN(30,IF(COUNTIFS(B:B,B2216,W:W,"가2")=1,25,IF(COUNTIFS(B:B,B2216,W:W,"가2")&gt;=2,30,0))+IF(COUNTIFS(B:B,B2216,W:W,"나2")=3,30,IF(COUNTIFS(B:B,B2216,W:W,"나2")=2,25,IF(COUNTIFS(B:B,B2216,W:W,"나2")=1,20,0)))),"비해당분야")</f>
        <v>비해당분야</v>
      </c>
      <c r="Z2216" s="4" t="str">
        <f>IF(R2216="C",VLOOKUP(K2216,'[1]자격증 backdata'!A:F,6,0),"비해당분야")</f>
        <v>비해당분야</v>
      </c>
      <c r="AA2216" s="4" t="str">
        <f>IF(R2216="C",SUMIF(B:B,B2216,Z:Z),"비해당분야")</f>
        <v>비해당분야</v>
      </c>
      <c r="AB2216" s="4" t="str">
        <f>IF(R2216="C",SUM(Y2216,AA2216),"비해당분야")</f>
        <v>비해당분야</v>
      </c>
      <c r="AC2216" s="4">
        <f>IF(R2216="C",AB2216,X2216)</f>
        <v>10</v>
      </c>
      <c r="AD2216" s="4">
        <f>VLOOKUP(K2216,'[1]자격증 backdata'!A:D,4,0)</f>
        <v>0</v>
      </c>
      <c r="AE2216" s="4">
        <f>IF(_xlfn.MAXIFS(AD:AD,B:B,B2216)&gt;10,10,_xlfn.MAXIFS(AD:AD,B:B,B2216))</f>
        <v>5</v>
      </c>
      <c r="AG2216" s="5" t="str">
        <f>VLOOKUP(K2216,'[1]자격증 backdata'!A:C,3,0)</f>
        <v>K</v>
      </c>
      <c r="AH2216" s="5">
        <f>COUNTIFS($B:$B,$B2216,$AG:$AG,AH$1)</f>
        <v>0</v>
      </c>
      <c r="AI2216" s="5">
        <f>COUNTIFS($B:$B,$B2216,$AG:$AG,AI$1)</f>
        <v>0</v>
      </c>
      <c r="AJ2216" s="5">
        <f>COUNTIFS($B:$B,$B2216,$AG:$AG,AJ$1)</f>
        <v>0</v>
      </c>
      <c r="AK2216" s="5">
        <f>COUNTIFS($B:$B,$B2216,$AG:$AG,AK$1)</f>
        <v>0</v>
      </c>
      <c r="AL2216" s="5">
        <f>COUNTIFS($B:$B,$B2216,$AG:$AG,AL$1)</f>
        <v>0</v>
      </c>
      <c r="AM2216" s="5">
        <f>COUNTIFS($B:$B,$B2216,$AG:$AG,AM$1)</f>
        <v>0</v>
      </c>
      <c r="AN2216" s="5">
        <f>COUNTIFS($B:$B,$B2216,$AG:$AG,AN$1)</f>
        <v>0</v>
      </c>
      <c r="AO2216" s="5">
        <f>COUNTIFS($B:$B,$B2216,$AG:$AG,AO$1)</f>
        <v>0</v>
      </c>
      <c r="AP2216" s="5">
        <f>COUNTIFS($B:$B,$B2216,$AG:$AG,AP$1)</f>
        <v>0</v>
      </c>
      <c r="AQ2216" s="5">
        <f>COUNTIFS($B:$B,$B2216,$AG:$AG,AQ$1)</f>
        <v>0</v>
      </c>
      <c r="AR2216" s="5">
        <f>COUNTIFS($B:$B,$B2216,$AG:$AG,AR$1)</f>
        <v>1</v>
      </c>
      <c r="AS2216" s="5">
        <f>COUNTIFS($B:$B,$B2216,$AG:$AG,AS$1)</f>
        <v>0</v>
      </c>
      <c r="AT2216" s="5">
        <f>COUNTIFS($B:$B,$B2216,$AG:$AG,AT$1)</f>
        <v>1</v>
      </c>
      <c r="AU2216" s="5">
        <f>COUNTIFS($B:$B,$B2216,$AG:$AG,AU$1)</f>
        <v>0</v>
      </c>
    </row>
    <row r="2217" spans="1:47" ht="15" customHeight="1" x14ac:dyDescent="0.35">
      <c r="A2217" s="6">
        <f>IF(B2216=B2217,A2216,A2216+1)</f>
        <v>783</v>
      </c>
      <c r="B2217" s="6" t="s">
        <v>2141</v>
      </c>
      <c r="C2217" s="6" t="s">
        <v>2140</v>
      </c>
      <c r="D2217" s="6" t="s">
        <v>1789</v>
      </c>
      <c r="E2217" s="6" t="s">
        <v>1788</v>
      </c>
      <c r="F2217" s="4" t="s">
        <v>7</v>
      </c>
      <c r="G2217" s="4" t="s">
        <v>8</v>
      </c>
      <c r="H2217" s="4" t="s">
        <v>7</v>
      </c>
      <c r="I2217" s="4">
        <v>2</v>
      </c>
      <c r="J2217" s="4" t="s">
        <v>69</v>
      </c>
      <c r="K2217" s="4" t="s">
        <v>1799</v>
      </c>
      <c r="L2217" s="4" t="s">
        <v>36</v>
      </c>
      <c r="M2217" s="4" t="s">
        <v>2145</v>
      </c>
      <c r="N2217" s="4" t="s">
        <v>2144</v>
      </c>
      <c r="P2217" s="4" t="s">
        <v>1</v>
      </c>
      <c r="Q2217" s="4" t="s">
        <v>1475</v>
      </c>
      <c r="R2217" s="4" t="s">
        <v>1474</v>
      </c>
      <c r="S2217" s="5">
        <f>IF(P2217="심사불필요","-",VLOOKUP(K2217,'[1]자격증 backdata'!A:G,7,0))</f>
        <v>0</v>
      </c>
      <c r="T2217" s="5" t="str">
        <f>IF(S2217="-","-",IF(COUNTIFS(B:B,B2217,S:S,"필수")&gt;0,"자격요건충족","확인필요"))</f>
        <v>자격요건충족</v>
      </c>
      <c r="U2217" s="5"/>
      <c r="W2217" s="5">
        <f>IF(Q2217="4급","심사불필요",VLOOKUP(K2217,'[1]자격증 backdata'!A:B,2,0))</f>
        <v>0</v>
      </c>
      <c r="X2217" s="4">
        <f>IF(R2217="A", MIN(20, SUMIFS(W:W, B:B, B2217, R:R, "A")),IF(R2217="B", MIN(30, SUMIFS(W:W, B:B, B2217, R:R, "B")),"비해당분야"))</f>
        <v>10</v>
      </c>
      <c r="Y2217" s="4" t="str">
        <f>IF(R2217="C",MIN(30,IF(COUNTIFS(B:B,B2217,W:W,"가1")=1,25,IF(COUNTIFS(B:B,B2217,W:W,"가1")&gt;=2,30,0))+IF(COUNTIFS(B:B,B2217,W:W,"나1")&gt;=4,30,IF(COUNTIFS(B:B,B2217,W:W,"나1")=3,26,IF(COUNTIFS(B:B,B2217,W:W,"나1")=2,22,IF(COUNTIFS(B:B,B2217,W:W,"나1")=1,18,0)))))+MIN(30,IF(COUNTIFS(B:B,B2217,W:W,"가2")=1,25,IF(COUNTIFS(B:B,B2217,W:W,"가2")&gt;=2,30,0))+IF(COUNTIFS(B:B,B2217,W:W,"나2")=3,30,IF(COUNTIFS(B:B,B2217,W:W,"나2")=2,25,IF(COUNTIFS(B:B,B2217,W:W,"나2")=1,20,0)))),"비해당분야")</f>
        <v>비해당분야</v>
      </c>
      <c r="Z2217" s="4" t="str">
        <f>IF(R2217="C",VLOOKUP(K2217,'[1]자격증 backdata'!A:F,6,0),"비해당분야")</f>
        <v>비해당분야</v>
      </c>
      <c r="AA2217" s="4" t="str">
        <f>IF(R2217="C",SUMIF(B:B,B2217,Z:Z),"비해당분야")</f>
        <v>비해당분야</v>
      </c>
      <c r="AB2217" s="4" t="str">
        <f>IF(R2217="C",SUM(Y2217,AA2217),"비해당분야")</f>
        <v>비해당분야</v>
      </c>
      <c r="AC2217" s="4">
        <f>IF(R2217="C",AB2217,X2217)</f>
        <v>10</v>
      </c>
      <c r="AD2217" s="4">
        <f>VLOOKUP(K2217,'[1]자격증 backdata'!A:D,4,0)</f>
        <v>5</v>
      </c>
      <c r="AE2217" s="4">
        <f>IF(_xlfn.MAXIFS(AD:AD,B:B,B2217)&gt;10,10,_xlfn.MAXIFS(AD:AD,B:B,B2217))</f>
        <v>5</v>
      </c>
      <c r="AG2217" s="5">
        <f>VLOOKUP(K2217,'[1]자격증 backdata'!A:C,3,0)</f>
        <v>0</v>
      </c>
      <c r="AH2217" s="5">
        <f>COUNTIFS($B:$B,$B2217,$AG:$AG,AH$1)</f>
        <v>0</v>
      </c>
      <c r="AI2217" s="5">
        <f>COUNTIFS($B:$B,$B2217,$AG:$AG,AI$1)</f>
        <v>0</v>
      </c>
      <c r="AJ2217" s="5">
        <f>COUNTIFS($B:$B,$B2217,$AG:$AG,AJ$1)</f>
        <v>0</v>
      </c>
      <c r="AK2217" s="5">
        <f>COUNTIFS($B:$B,$B2217,$AG:$AG,AK$1)</f>
        <v>0</v>
      </c>
      <c r="AL2217" s="5">
        <f>COUNTIFS($B:$B,$B2217,$AG:$AG,AL$1)</f>
        <v>0</v>
      </c>
      <c r="AM2217" s="5">
        <f>COUNTIFS($B:$B,$B2217,$AG:$AG,AM$1)</f>
        <v>0</v>
      </c>
      <c r="AN2217" s="5">
        <f>COUNTIFS($B:$B,$B2217,$AG:$AG,AN$1)</f>
        <v>0</v>
      </c>
      <c r="AO2217" s="5">
        <f>COUNTIFS($B:$B,$B2217,$AG:$AG,AO$1)</f>
        <v>0</v>
      </c>
      <c r="AP2217" s="5">
        <f>COUNTIFS($B:$B,$B2217,$AG:$AG,AP$1)</f>
        <v>0</v>
      </c>
      <c r="AQ2217" s="5">
        <f>COUNTIFS($B:$B,$B2217,$AG:$AG,AQ$1)</f>
        <v>0</v>
      </c>
      <c r="AR2217" s="5">
        <f>COUNTIFS($B:$B,$B2217,$AG:$AG,AR$1)</f>
        <v>1</v>
      </c>
      <c r="AS2217" s="5">
        <f>COUNTIFS($B:$B,$B2217,$AG:$AG,AS$1)</f>
        <v>0</v>
      </c>
      <c r="AT2217" s="5">
        <f>COUNTIFS($B:$B,$B2217,$AG:$AG,AT$1)</f>
        <v>1</v>
      </c>
      <c r="AU2217" s="5">
        <f>COUNTIFS($B:$B,$B2217,$AG:$AG,AU$1)</f>
        <v>0</v>
      </c>
    </row>
    <row r="2218" spans="1:47" ht="15" customHeight="1" x14ac:dyDescent="0.35">
      <c r="A2218" s="6">
        <f>IF(B2217=B2218,A2217,A2217+1)</f>
        <v>783</v>
      </c>
      <c r="B2218" s="6" t="s">
        <v>2141</v>
      </c>
      <c r="C2218" s="6" t="s">
        <v>2140</v>
      </c>
      <c r="D2218" s="6" t="s">
        <v>1789</v>
      </c>
      <c r="E2218" s="6" t="s">
        <v>1788</v>
      </c>
      <c r="F2218" s="4" t="s">
        <v>7</v>
      </c>
      <c r="G2218" s="4" t="s">
        <v>8</v>
      </c>
      <c r="H2218" s="4" t="s">
        <v>7</v>
      </c>
      <c r="I2218" s="4">
        <v>3</v>
      </c>
      <c r="J2218" s="4" t="s">
        <v>57</v>
      </c>
      <c r="K2218" s="4" t="s">
        <v>1857</v>
      </c>
      <c r="L2218" s="4" t="s">
        <v>55</v>
      </c>
      <c r="M2218" s="4" t="s">
        <v>2143</v>
      </c>
      <c r="N2218" s="4" t="s">
        <v>2142</v>
      </c>
      <c r="P2218" s="4" t="s">
        <v>1</v>
      </c>
      <c r="Q2218" s="4" t="s">
        <v>1475</v>
      </c>
      <c r="R2218" s="4" t="s">
        <v>1474</v>
      </c>
      <c r="S2218" s="5">
        <f>IF(P2218="심사불필요","-",VLOOKUP(K2218,'[1]자격증 backdata'!A:G,7,0))</f>
        <v>0</v>
      </c>
      <c r="T2218" s="5" t="str">
        <f>IF(S2218="-","-",IF(COUNTIFS(B:B,B2218,S:S,"필수")&gt;0,"자격요건충족","확인필요"))</f>
        <v>자격요건충족</v>
      </c>
      <c r="U2218" s="5"/>
      <c r="W2218" s="5">
        <f>IF(Q2218="4급","심사불필요",VLOOKUP(K2218,'[1]자격증 backdata'!A:B,2,0))</f>
        <v>4</v>
      </c>
      <c r="X2218" s="4">
        <f>IF(R2218="A", MIN(20, SUMIFS(W:W, B:B, B2218, R:R, "A")),IF(R2218="B", MIN(30, SUMIFS(W:W, B:B, B2218, R:R, "B")),"비해당분야"))</f>
        <v>10</v>
      </c>
      <c r="Y2218" s="4" t="str">
        <f>IF(R2218="C",MIN(30,IF(COUNTIFS(B:B,B2218,W:W,"가1")=1,25,IF(COUNTIFS(B:B,B2218,W:W,"가1")&gt;=2,30,0))+IF(COUNTIFS(B:B,B2218,W:W,"나1")&gt;=4,30,IF(COUNTIFS(B:B,B2218,W:W,"나1")=3,26,IF(COUNTIFS(B:B,B2218,W:W,"나1")=2,22,IF(COUNTIFS(B:B,B2218,W:W,"나1")=1,18,0)))))+MIN(30,IF(COUNTIFS(B:B,B2218,W:W,"가2")=1,25,IF(COUNTIFS(B:B,B2218,W:W,"가2")&gt;=2,30,0))+IF(COUNTIFS(B:B,B2218,W:W,"나2")=3,30,IF(COUNTIFS(B:B,B2218,W:W,"나2")=2,25,IF(COUNTIFS(B:B,B2218,W:W,"나2")=1,20,0)))),"비해당분야")</f>
        <v>비해당분야</v>
      </c>
      <c r="Z2218" s="4" t="str">
        <f>IF(R2218="C",VLOOKUP(K2218,'[1]자격증 backdata'!A:F,6,0),"비해당분야")</f>
        <v>비해당분야</v>
      </c>
      <c r="AA2218" s="4" t="str">
        <f>IF(R2218="C",SUMIF(B:B,B2218,Z:Z),"비해당분야")</f>
        <v>비해당분야</v>
      </c>
      <c r="AB2218" s="4" t="str">
        <f>IF(R2218="C",SUM(Y2218,AA2218),"비해당분야")</f>
        <v>비해당분야</v>
      </c>
      <c r="AC2218" s="4">
        <f>IF(R2218="C",AB2218,X2218)</f>
        <v>10</v>
      </c>
      <c r="AD2218" s="4">
        <f>VLOOKUP(K2218,'[1]자격증 backdata'!A:D,4,0)</f>
        <v>0</v>
      </c>
      <c r="AE2218" s="4">
        <f>IF(_xlfn.MAXIFS(AD:AD,B:B,B2218)&gt;10,10,_xlfn.MAXIFS(AD:AD,B:B,B2218))</f>
        <v>5</v>
      </c>
      <c r="AG2218" s="5" t="str">
        <f>VLOOKUP(K2218,'[1]자격증 backdata'!A:C,3,0)</f>
        <v>M</v>
      </c>
      <c r="AH2218" s="5">
        <f>COUNTIFS($B:$B,$B2218,$AG:$AG,AH$1)</f>
        <v>0</v>
      </c>
      <c r="AI2218" s="5">
        <f>COUNTIFS($B:$B,$B2218,$AG:$AG,AI$1)</f>
        <v>0</v>
      </c>
      <c r="AJ2218" s="5">
        <f>COUNTIFS($B:$B,$B2218,$AG:$AG,AJ$1)</f>
        <v>0</v>
      </c>
      <c r="AK2218" s="5">
        <f>COUNTIFS($B:$B,$B2218,$AG:$AG,AK$1)</f>
        <v>0</v>
      </c>
      <c r="AL2218" s="5">
        <f>COUNTIFS($B:$B,$B2218,$AG:$AG,AL$1)</f>
        <v>0</v>
      </c>
      <c r="AM2218" s="5">
        <f>COUNTIFS($B:$B,$B2218,$AG:$AG,AM$1)</f>
        <v>0</v>
      </c>
      <c r="AN2218" s="5">
        <f>COUNTIFS($B:$B,$B2218,$AG:$AG,AN$1)</f>
        <v>0</v>
      </c>
      <c r="AO2218" s="5">
        <f>COUNTIFS($B:$B,$B2218,$AG:$AG,AO$1)</f>
        <v>0</v>
      </c>
      <c r="AP2218" s="5">
        <f>COUNTIFS($B:$B,$B2218,$AG:$AG,AP$1)</f>
        <v>0</v>
      </c>
      <c r="AQ2218" s="5">
        <f>COUNTIFS($B:$B,$B2218,$AG:$AG,AQ$1)</f>
        <v>0</v>
      </c>
      <c r="AR2218" s="5">
        <f>COUNTIFS($B:$B,$B2218,$AG:$AG,AR$1)</f>
        <v>1</v>
      </c>
      <c r="AS2218" s="5">
        <f>COUNTIFS($B:$B,$B2218,$AG:$AG,AS$1)</f>
        <v>0</v>
      </c>
      <c r="AT2218" s="5">
        <f>COUNTIFS($B:$B,$B2218,$AG:$AG,AT$1)</f>
        <v>1</v>
      </c>
      <c r="AU2218" s="5">
        <f>COUNTIFS($B:$B,$B2218,$AG:$AG,AU$1)</f>
        <v>0</v>
      </c>
    </row>
    <row r="2219" spans="1:47" ht="15" customHeight="1" x14ac:dyDescent="0.35">
      <c r="A2219" s="6">
        <f>IF(B2218=B2219,A2218,A2218+1)</f>
        <v>783</v>
      </c>
      <c r="B2219" s="6" t="s">
        <v>2141</v>
      </c>
      <c r="C2219" s="6" t="s">
        <v>2140</v>
      </c>
      <c r="D2219" s="6" t="s">
        <v>1789</v>
      </c>
      <c r="E2219" s="6" t="s">
        <v>1788</v>
      </c>
      <c r="F2219" s="4" t="s">
        <v>7</v>
      </c>
      <c r="G2219" s="4" t="s">
        <v>8</v>
      </c>
      <c r="H2219" s="4" t="s">
        <v>7</v>
      </c>
      <c r="I2219" s="4">
        <v>4</v>
      </c>
      <c r="J2219" s="4" t="s">
        <v>2139</v>
      </c>
      <c r="K2219" s="4" t="s">
        <v>2138</v>
      </c>
      <c r="L2219" s="4" t="s">
        <v>2137</v>
      </c>
      <c r="M2219" s="4" t="s">
        <v>2136</v>
      </c>
      <c r="N2219" s="4" t="s">
        <v>2135</v>
      </c>
      <c r="P2219" s="4" t="s">
        <v>1</v>
      </c>
      <c r="Q2219" s="4" t="s">
        <v>1475</v>
      </c>
      <c r="R2219" s="4" t="s">
        <v>1474</v>
      </c>
      <c r="S2219" s="5">
        <f>IF(P2219="심사불필요","-",VLOOKUP(K2219,'[1]자격증 backdata'!A:G,7,0))</f>
        <v>0</v>
      </c>
      <c r="T2219" s="5" t="str">
        <f>IF(S2219="-","-",IF(COUNTIFS(B:B,B2219,S:S,"필수")&gt;0,"자격요건충족","확인필요"))</f>
        <v>자격요건충족</v>
      </c>
      <c r="U2219" s="5"/>
      <c r="W2219" s="5">
        <f>IF(Q2219="4급","심사불필요",VLOOKUP(K2219,'[1]자격증 backdata'!A:B,2,0))</f>
        <v>0</v>
      </c>
      <c r="X2219" s="4">
        <f>IF(R2219="A", MIN(20, SUMIFS(W:W, B:B, B2219, R:R, "A")),IF(R2219="B", MIN(30, SUMIFS(W:W, B:B, B2219, R:R, "B")),"비해당분야"))</f>
        <v>10</v>
      </c>
      <c r="Y2219" s="4" t="str">
        <f>IF(R2219="C",MIN(30,IF(COUNTIFS(B:B,B2219,W:W,"가1")=1,25,IF(COUNTIFS(B:B,B2219,W:W,"가1")&gt;=2,30,0))+IF(COUNTIFS(B:B,B2219,W:W,"나1")&gt;=4,30,IF(COUNTIFS(B:B,B2219,W:W,"나1")=3,26,IF(COUNTIFS(B:B,B2219,W:W,"나1")=2,22,IF(COUNTIFS(B:B,B2219,W:W,"나1")=1,18,0)))))+MIN(30,IF(COUNTIFS(B:B,B2219,W:W,"가2")=1,25,IF(COUNTIFS(B:B,B2219,W:W,"가2")&gt;=2,30,0))+IF(COUNTIFS(B:B,B2219,W:W,"나2")=3,30,IF(COUNTIFS(B:B,B2219,W:W,"나2")=2,25,IF(COUNTIFS(B:B,B2219,W:W,"나2")=1,20,0)))),"비해당분야")</f>
        <v>비해당분야</v>
      </c>
      <c r="Z2219" s="4" t="str">
        <f>IF(R2219="C",VLOOKUP(K2219,'[1]자격증 backdata'!A:F,6,0),"비해당분야")</f>
        <v>비해당분야</v>
      </c>
      <c r="AA2219" s="4" t="str">
        <f>IF(R2219="C",SUMIF(B:B,B2219,Z:Z),"비해당분야")</f>
        <v>비해당분야</v>
      </c>
      <c r="AB2219" s="4" t="str">
        <f>IF(R2219="C",SUM(Y2219,AA2219),"비해당분야")</f>
        <v>비해당분야</v>
      </c>
      <c r="AC2219" s="4">
        <f>IF(R2219="C",AB2219,X2219)</f>
        <v>10</v>
      </c>
      <c r="AD2219" s="4">
        <f>VLOOKUP(K2219,'[1]자격증 backdata'!A:D,4,0)</f>
        <v>5</v>
      </c>
      <c r="AE2219" s="4">
        <f>IF(_xlfn.MAXIFS(AD:AD,B:B,B2219)&gt;10,10,_xlfn.MAXIFS(AD:AD,B:B,B2219))</f>
        <v>5</v>
      </c>
      <c r="AG2219" s="5">
        <f>VLOOKUP(K2219,'[1]자격증 backdata'!A:C,3,0)</f>
        <v>0</v>
      </c>
      <c r="AH2219" s="5">
        <f>COUNTIFS($B:$B,$B2219,$AG:$AG,AH$1)</f>
        <v>0</v>
      </c>
      <c r="AI2219" s="5">
        <f>COUNTIFS($B:$B,$B2219,$AG:$AG,AI$1)</f>
        <v>0</v>
      </c>
      <c r="AJ2219" s="5">
        <f>COUNTIFS($B:$B,$B2219,$AG:$AG,AJ$1)</f>
        <v>0</v>
      </c>
      <c r="AK2219" s="5">
        <f>COUNTIFS($B:$B,$B2219,$AG:$AG,AK$1)</f>
        <v>0</v>
      </c>
      <c r="AL2219" s="5">
        <f>COUNTIFS($B:$B,$B2219,$AG:$AG,AL$1)</f>
        <v>0</v>
      </c>
      <c r="AM2219" s="5">
        <f>COUNTIFS($B:$B,$B2219,$AG:$AG,AM$1)</f>
        <v>0</v>
      </c>
      <c r="AN2219" s="5">
        <f>COUNTIFS($B:$B,$B2219,$AG:$AG,AN$1)</f>
        <v>0</v>
      </c>
      <c r="AO2219" s="5">
        <f>COUNTIFS($B:$B,$B2219,$AG:$AG,AO$1)</f>
        <v>0</v>
      </c>
      <c r="AP2219" s="5">
        <f>COUNTIFS($B:$B,$B2219,$AG:$AG,AP$1)</f>
        <v>0</v>
      </c>
      <c r="AQ2219" s="5">
        <f>COUNTIFS($B:$B,$B2219,$AG:$AG,AQ$1)</f>
        <v>0</v>
      </c>
      <c r="AR2219" s="5">
        <f>COUNTIFS($B:$B,$B2219,$AG:$AG,AR$1)</f>
        <v>1</v>
      </c>
      <c r="AS2219" s="5">
        <f>COUNTIFS($B:$B,$B2219,$AG:$AG,AS$1)</f>
        <v>0</v>
      </c>
      <c r="AT2219" s="5">
        <f>COUNTIFS($B:$B,$B2219,$AG:$AG,AT$1)</f>
        <v>1</v>
      </c>
      <c r="AU2219" s="5">
        <f>COUNTIFS($B:$B,$B2219,$AG:$AG,AU$1)</f>
        <v>0</v>
      </c>
    </row>
    <row r="2220" spans="1:47" ht="15" customHeight="1" x14ac:dyDescent="0.35">
      <c r="A2220" s="3">
        <f>IF(B2219=B2220,A2219,A2219+1)</f>
        <v>784</v>
      </c>
      <c r="B2220" s="3" t="s">
        <v>2131</v>
      </c>
      <c r="C2220" s="3" t="s">
        <v>1659</v>
      </c>
      <c r="D2220" s="3" t="s">
        <v>1789</v>
      </c>
      <c r="E2220" s="3" t="s">
        <v>1788</v>
      </c>
      <c r="F2220" s="4" t="s">
        <v>8</v>
      </c>
      <c r="G2220" s="4" t="s">
        <v>8</v>
      </c>
      <c r="H2220" s="4" t="s">
        <v>7</v>
      </c>
      <c r="I2220" s="3">
        <v>1</v>
      </c>
      <c r="J2220" s="3" t="s">
        <v>6</v>
      </c>
      <c r="K2220" s="3" t="s">
        <v>1787</v>
      </c>
      <c r="L2220" s="3" t="s">
        <v>4</v>
      </c>
      <c r="M2220" s="3" t="s">
        <v>2134</v>
      </c>
      <c r="N2220" s="3" t="s">
        <v>1283</v>
      </c>
      <c r="P2220" s="3" t="s">
        <v>1</v>
      </c>
      <c r="Q2220" s="3" t="s">
        <v>1475</v>
      </c>
      <c r="R2220" s="3" t="s">
        <v>1474</v>
      </c>
      <c r="S2220" s="2" t="str">
        <f>IF(P2220="심사불필요","-",VLOOKUP(K2220,'[1]자격증 backdata'!A:G,7,0))</f>
        <v>필수</v>
      </c>
      <c r="T2220" s="2" t="str">
        <f>IF(S2220="-","-",IF(COUNTIFS(B:B,B2220,S:S,"필수")&gt;0,"자격요건충족","확인필요"))</f>
        <v>자격요건충족</v>
      </c>
      <c r="U2220" s="2"/>
      <c r="W2220" s="2">
        <f>IF(Q2220="4급","심사불필요",VLOOKUP(K2220,'[1]자격증 backdata'!A:B,2,0))</f>
        <v>6</v>
      </c>
      <c r="X2220" s="3">
        <f>IF(R2220="A", MIN(20, SUMIFS(W:W, B:B, B2220, R:R, "A")),IF(R2220="B", MIN(30, SUMIFS(W:W, B:B, B2220, R:R, "B")),"비해당분야"))</f>
        <v>12</v>
      </c>
      <c r="Y2220" s="3" t="str">
        <f>IF(R2220="C",MIN(30,IF(COUNTIFS(B:B,B2220,W:W,"가1")=1,25,IF(COUNTIFS(B:B,B2220,W:W,"가1")&gt;=2,30,0))+IF(COUNTIFS(B:B,B2220,W:W,"나1")&gt;=4,30,IF(COUNTIFS(B:B,B2220,W:W,"나1")=3,26,IF(COUNTIFS(B:B,B2220,W:W,"나1")=2,22,IF(COUNTIFS(B:B,B2220,W:W,"나1")=1,18,0)))))+MIN(30,IF(COUNTIFS(B:B,B2220,W:W,"가2")=1,25,IF(COUNTIFS(B:B,B2220,W:W,"가2")&gt;=2,30,0))+IF(COUNTIFS(B:B,B2220,W:W,"나2")=3,30,IF(COUNTIFS(B:B,B2220,W:W,"나2")=2,25,IF(COUNTIFS(B:B,B2220,W:W,"나2")=1,20,0)))),"비해당분야")</f>
        <v>비해당분야</v>
      </c>
      <c r="Z2220" s="3" t="str">
        <f>IF(R2220="C",VLOOKUP(K2220,'[1]자격증 backdata'!A:F,6,0),"비해당분야")</f>
        <v>비해당분야</v>
      </c>
      <c r="AA2220" s="3" t="str">
        <f>IF(R2220="C",SUMIF(B:B,B2220,Z:Z),"비해당분야")</f>
        <v>비해당분야</v>
      </c>
      <c r="AB2220" s="3" t="str">
        <f>IF(R2220="C",SUM(Y2220,AA2220),"비해당분야")</f>
        <v>비해당분야</v>
      </c>
      <c r="AC2220" s="3">
        <f>IF(R2220="C",AB2220,X2220)</f>
        <v>12</v>
      </c>
      <c r="AD2220" s="3">
        <f>VLOOKUP(K2220,'[1]자격증 backdata'!A:D,4,0)</f>
        <v>0</v>
      </c>
      <c r="AE2220" s="3">
        <f>IF(_xlfn.MAXIFS(AD:AD,B:B,B2220)&gt;10,10,_xlfn.MAXIFS(AD:AD,B:B,B2220))</f>
        <v>5</v>
      </c>
      <c r="AG2220" s="2" t="str">
        <f>VLOOKUP(K2220,'[1]자격증 backdata'!A:C,3,0)</f>
        <v>K</v>
      </c>
      <c r="AH2220" s="2">
        <f>COUNTIFS($B:$B,$B2220,$AG:$AG,AH$1)</f>
        <v>0</v>
      </c>
      <c r="AI2220" s="2">
        <f>COUNTIFS($B:$B,$B2220,$AG:$AG,AI$1)</f>
        <v>0</v>
      </c>
      <c r="AJ2220" s="2">
        <f>COUNTIFS($B:$B,$B2220,$AG:$AG,AJ$1)</f>
        <v>0</v>
      </c>
      <c r="AK2220" s="2">
        <f>COUNTIFS($B:$B,$B2220,$AG:$AG,AK$1)</f>
        <v>0</v>
      </c>
      <c r="AL2220" s="2">
        <f>COUNTIFS($B:$B,$B2220,$AG:$AG,AL$1)</f>
        <v>0</v>
      </c>
      <c r="AM2220" s="2">
        <f>COUNTIFS($B:$B,$B2220,$AG:$AG,AM$1)</f>
        <v>0</v>
      </c>
      <c r="AN2220" s="2">
        <f>COUNTIFS($B:$B,$B2220,$AG:$AG,AN$1)</f>
        <v>0</v>
      </c>
      <c r="AO2220" s="2">
        <f>COUNTIFS($B:$B,$B2220,$AG:$AG,AO$1)</f>
        <v>0</v>
      </c>
      <c r="AP2220" s="2">
        <f>COUNTIFS($B:$B,$B2220,$AG:$AG,AP$1)</f>
        <v>0</v>
      </c>
      <c r="AQ2220" s="2">
        <f>COUNTIFS($B:$B,$B2220,$AG:$AG,AQ$1)</f>
        <v>0</v>
      </c>
      <c r="AR2220" s="2">
        <f>COUNTIFS($B:$B,$B2220,$AG:$AG,AR$1)</f>
        <v>1</v>
      </c>
      <c r="AS2220" s="2">
        <f>COUNTIFS($B:$B,$B2220,$AG:$AG,AS$1)</f>
        <v>0</v>
      </c>
      <c r="AT2220" s="2">
        <f>COUNTIFS($B:$B,$B2220,$AG:$AG,AT$1)</f>
        <v>1</v>
      </c>
      <c r="AU2220" s="2">
        <f>COUNTIFS($B:$B,$B2220,$AG:$AG,AU$1)</f>
        <v>0</v>
      </c>
    </row>
    <row r="2221" spans="1:47" ht="15" customHeight="1" x14ac:dyDescent="0.35">
      <c r="A2221" s="7">
        <f>IF(B2220=B2221,A2220,A2220+1)</f>
        <v>784</v>
      </c>
      <c r="B2221" s="7" t="s">
        <v>2131</v>
      </c>
      <c r="C2221" s="7" t="s">
        <v>1659</v>
      </c>
      <c r="D2221" s="7" t="s">
        <v>1789</v>
      </c>
      <c r="E2221" s="7" t="s">
        <v>1788</v>
      </c>
      <c r="F2221" s="4" t="s">
        <v>7</v>
      </c>
      <c r="G2221" s="4" t="s">
        <v>8</v>
      </c>
      <c r="H2221" s="4" t="s">
        <v>7</v>
      </c>
      <c r="I2221" s="3">
        <v>2</v>
      </c>
      <c r="J2221" s="3" t="s">
        <v>106</v>
      </c>
      <c r="K2221" s="3" t="s">
        <v>1812</v>
      </c>
      <c r="L2221" s="3" t="s">
        <v>55</v>
      </c>
      <c r="M2221" s="3" t="s">
        <v>2133</v>
      </c>
      <c r="N2221" s="3" t="s">
        <v>2132</v>
      </c>
      <c r="P2221" s="3" t="s">
        <v>1</v>
      </c>
      <c r="Q2221" s="3" t="s">
        <v>1475</v>
      </c>
      <c r="R2221" s="3" t="s">
        <v>1474</v>
      </c>
      <c r="S2221" s="2">
        <f>IF(P2221="심사불필요","-",VLOOKUP(K2221,'[1]자격증 backdata'!A:G,7,0))</f>
        <v>0</v>
      </c>
      <c r="T2221" s="2" t="str">
        <f>IF(S2221="-","-",IF(COUNTIFS(B:B,B2221,S:S,"필수")&gt;0,"자격요건충족","확인필요"))</f>
        <v>자격요건충족</v>
      </c>
      <c r="U2221" s="2"/>
      <c r="W2221" s="2">
        <f>IF(Q2221="4급","심사불필요",VLOOKUP(K2221,'[1]자격증 backdata'!A:B,2,0))</f>
        <v>6</v>
      </c>
      <c r="X2221" s="3">
        <f>IF(R2221="A", MIN(20, SUMIFS(W:W, B:B, B2221, R:R, "A")),IF(R2221="B", MIN(30, SUMIFS(W:W, B:B, B2221, R:R, "B")),"비해당분야"))</f>
        <v>12</v>
      </c>
      <c r="Y2221" s="3" t="str">
        <f>IF(R2221="C",MIN(30,IF(COUNTIFS(B:B,B2221,W:W,"가1")=1,25,IF(COUNTIFS(B:B,B2221,W:W,"가1")&gt;=2,30,0))+IF(COUNTIFS(B:B,B2221,W:W,"나1")&gt;=4,30,IF(COUNTIFS(B:B,B2221,W:W,"나1")=3,26,IF(COUNTIFS(B:B,B2221,W:W,"나1")=2,22,IF(COUNTIFS(B:B,B2221,W:W,"나1")=1,18,0)))))+MIN(30,IF(COUNTIFS(B:B,B2221,W:W,"가2")=1,25,IF(COUNTIFS(B:B,B2221,W:W,"가2")&gt;=2,30,0))+IF(COUNTIFS(B:B,B2221,W:W,"나2")=3,30,IF(COUNTIFS(B:B,B2221,W:W,"나2")=2,25,IF(COUNTIFS(B:B,B2221,W:W,"나2")=1,20,0)))),"비해당분야")</f>
        <v>비해당분야</v>
      </c>
      <c r="Z2221" s="3" t="str">
        <f>IF(R2221="C",VLOOKUP(K2221,'[1]자격증 backdata'!A:F,6,0),"비해당분야")</f>
        <v>비해당분야</v>
      </c>
      <c r="AA2221" s="3" t="str">
        <f>IF(R2221="C",SUMIF(B:B,B2221,Z:Z),"비해당분야")</f>
        <v>비해당분야</v>
      </c>
      <c r="AB2221" s="3" t="str">
        <f>IF(R2221="C",SUM(Y2221,AA2221),"비해당분야")</f>
        <v>비해당분야</v>
      </c>
      <c r="AC2221" s="3">
        <f>IF(R2221="C",AB2221,X2221)</f>
        <v>12</v>
      </c>
      <c r="AD2221" s="3">
        <f>VLOOKUP(K2221,'[1]자격증 backdata'!A:D,4,0)</f>
        <v>0</v>
      </c>
      <c r="AE2221" s="3">
        <f>IF(_xlfn.MAXIFS(AD:AD,B:B,B2221)&gt;10,10,_xlfn.MAXIFS(AD:AD,B:B,B2221))</f>
        <v>5</v>
      </c>
      <c r="AG2221" s="2" t="str">
        <f>VLOOKUP(K2221,'[1]자격증 backdata'!A:C,3,0)</f>
        <v>M</v>
      </c>
      <c r="AH2221" s="2">
        <f>COUNTIFS($B:$B,$B2221,$AG:$AG,AH$1)</f>
        <v>0</v>
      </c>
      <c r="AI2221" s="2">
        <f>COUNTIFS($B:$B,$B2221,$AG:$AG,AI$1)</f>
        <v>0</v>
      </c>
      <c r="AJ2221" s="2">
        <f>COUNTIFS($B:$B,$B2221,$AG:$AG,AJ$1)</f>
        <v>0</v>
      </c>
      <c r="AK2221" s="2">
        <f>COUNTIFS($B:$B,$B2221,$AG:$AG,AK$1)</f>
        <v>0</v>
      </c>
      <c r="AL2221" s="2">
        <f>COUNTIFS($B:$B,$B2221,$AG:$AG,AL$1)</f>
        <v>0</v>
      </c>
      <c r="AM2221" s="2">
        <f>COUNTIFS($B:$B,$B2221,$AG:$AG,AM$1)</f>
        <v>0</v>
      </c>
      <c r="AN2221" s="2">
        <f>COUNTIFS($B:$B,$B2221,$AG:$AG,AN$1)</f>
        <v>0</v>
      </c>
      <c r="AO2221" s="2">
        <f>COUNTIFS($B:$B,$B2221,$AG:$AG,AO$1)</f>
        <v>0</v>
      </c>
      <c r="AP2221" s="2">
        <f>COUNTIFS($B:$B,$B2221,$AG:$AG,AP$1)</f>
        <v>0</v>
      </c>
      <c r="AQ2221" s="2">
        <f>COUNTIFS($B:$B,$B2221,$AG:$AG,AQ$1)</f>
        <v>0</v>
      </c>
      <c r="AR2221" s="2">
        <f>COUNTIFS($B:$B,$B2221,$AG:$AG,AR$1)</f>
        <v>1</v>
      </c>
      <c r="AS2221" s="2">
        <f>COUNTIFS($B:$B,$B2221,$AG:$AG,AS$1)</f>
        <v>0</v>
      </c>
      <c r="AT2221" s="2">
        <f>COUNTIFS($B:$B,$B2221,$AG:$AG,AT$1)</f>
        <v>1</v>
      </c>
      <c r="AU2221" s="2">
        <f>COUNTIFS($B:$B,$B2221,$AG:$AG,AU$1)</f>
        <v>0</v>
      </c>
    </row>
    <row r="2222" spans="1:47" ht="15" customHeight="1" x14ac:dyDescent="0.35">
      <c r="A2222" s="7">
        <f>IF(B2221=B2222,A2221,A2221+1)</f>
        <v>784</v>
      </c>
      <c r="B2222" s="7" t="s">
        <v>2131</v>
      </c>
      <c r="C2222" s="7" t="s">
        <v>1659</v>
      </c>
      <c r="D2222" s="7" t="s">
        <v>1789</v>
      </c>
      <c r="E2222" s="7" t="s">
        <v>1788</v>
      </c>
      <c r="F2222" s="4" t="s">
        <v>7</v>
      </c>
      <c r="G2222" s="4" t="s">
        <v>8</v>
      </c>
      <c r="H2222" s="4" t="s">
        <v>7</v>
      </c>
      <c r="I2222" s="3">
        <v>3</v>
      </c>
      <c r="J2222" s="3" t="s">
        <v>69</v>
      </c>
      <c r="K2222" s="3" t="s">
        <v>1799</v>
      </c>
      <c r="L2222" s="3" t="s">
        <v>36</v>
      </c>
      <c r="M2222" s="3" t="s">
        <v>2130</v>
      </c>
      <c r="N2222" s="3" t="s">
        <v>1693</v>
      </c>
      <c r="P2222" s="3" t="s">
        <v>1</v>
      </c>
      <c r="Q2222" s="3" t="s">
        <v>1475</v>
      </c>
      <c r="R2222" s="3" t="s">
        <v>1474</v>
      </c>
      <c r="S2222" s="2">
        <f>IF(P2222="심사불필요","-",VLOOKUP(K2222,'[1]자격증 backdata'!A:G,7,0))</f>
        <v>0</v>
      </c>
      <c r="T2222" s="2" t="str">
        <f>IF(S2222="-","-",IF(COUNTIFS(B:B,B2222,S:S,"필수")&gt;0,"자격요건충족","확인필요"))</f>
        <v>자격요건충족</v>
      </c>
      <c r="U2222" s="2"/>
      <c r="W2222" s="2">
        <f>IF(Q2222="4급","심사불필요",VLOOKUP(K2222,'[1]자격증 backdata'!A:B,2,0))</f>
        <v>0</v>
      </c>
      <c r="X2222" s="3">
        <f>IF(R2222="A", MIN(20, SUMIFS(W:W, B:B, B2222, R:R, "A")),IF(R2222="B", MIN(30, SUMIFS(W:W, B:B, B2222, R:R, "B")),"비해당분야"))</f>
        <v>12</v>
      </c>
      <c r="Y2222" s="3" t="str">
        <f>IF(R2222="C",MIN(30,IF(COUNTIFS(B:B,B2222,W:W,"가1")=1,25,IF(COUNTIFS(B:B,B2222,W:W,"가1")&gt;=2,30,0))+IF(COUNTIFS(B:B,B2222,W:W,"나1")&gt;=4,30,IF(COUNTIFS(B:B,B2222,W:W,"나1")=3,26,IF(COUNTIFS(B:B,B2222,W:W,"나1")=2,22,IF(COUNTIFS(B:B,B2222,W:W,"나1")=1,18,0)))))+MIN(30,IF(COUNTIFS(B:B,B2222,W:W,"가2")=1,25,IF(COUNTIFS(B:B,B2222,W:W,"가2")&gt;=2,30,0))+IF(COUNTIFS(B:B,B2222,W:W,"나2")=3,30,IF(COUNTIFS(B:B,B2222,W:W,"나2")=2,25,IF(COUNTIFS(B:B,B2222,W:W,"나2")=1,20,0)))),"비해당분야")</f>
        <v>비해당분야</v>
      </c>
      <c r="Z2222" s="3" t="str">
        <f>IF(R2222="C",VLOOKUP(K2222,'[1]자격증 backdata'!A:F,6,0),"비해당분야")</f>
        <v>비해당분야</v>
      </c>
      <c r="AA2222" s="3" t="str">
        <f>IF(R2222="C",SUMIF(B:B,B2222,Z:Z),"비해당분야")</f>
        <v>비해당분야</v>
      </c>
      <c r="AB2222" s="3" t="str">
        <f>IF(R2222="C",SUM(Y2222,AA2222),"비해당분야")</f>
        <v>비해당분야</v>
      </c>
      <c r="AC2222" s="3">
        <f>IF(R2222="C",AB2222,X2222)</f>
        <v>12</v>
      </c>
      <c r="AD2222" s="3">
        <f>VLOOKUP(K2222,'[1]자격증 backdata'!A:D,4,0)</f>
        <v>5</v>
      </c>
      <c r="AE2222" s="3">
        <f>IF(_xlfn.MAXIFS(AD:AD,B:B,B2222)&gt;10,10,_xlfn.MAXIFS(AD:AD,B:B,B2222))</f>
        <v>5</v>
      </c>
      <c r="AG2222" s="2">
        <f>VLOOKUP(K2222,'[1]자격증 backdata'!A:C,3,0)</f>
        <v>0</v>
      </c>
      <c r="AH2222" s="2">
        <f>COUNTIFS($B:$B,$B2222,$AG:$AG,AH$1)</f>
        <v>0</v>
      </c>
      <c r="AI2222" s="2">
        <f>COUNTIFS($B:$B,$B2222,$AG:$AG,AI$1)</f>
        <v>0</v>
      </c>
      <c r="AJ2222" s="2">
        <f>COUNTIFS($B:$B,$B2222,$AG:$AG,AJ$1)</f>
        <v>0</v>
      </c>
      <c r="AK2222" s="2">
        <f>COUNTIFS($B:$B,$B2222,$AG:$AG,AK$1)</f>
        <v>0</v>
      </c>
      <c r="AL2222" s="2">
        <f>COUNTIFS($B:$B,$B2222,$AG:$AG,AL$1)</f>
        <v>0</v>
      </c>
      <c r="AM2222" s="2">
        <f>COUNTIFS($B:$B,$B2222,$AG:$AG,AM$1)</f>
        <v>0</v>
      </c>
      <c r="AN2222" s="2">
        <f>COUNTIFS($B:$B,$B2222,$AG:$AG,AN$1)</f>
        <v>0</v>
      </c>
      <c r="AO2222" s="2">
        <f>COUNTIFS($B:$B,$B2222,$AG:$AG,AO$1)</f>
        <v>0</v>
      </c>
      <c r="AP2222" s="2">
        <f>COUNTIFS($B:$B,$B2222,$AG:$AG,AP$1)</f>
        <v>0</v>
      </c>
      <c r="AQ2222" s="2">
        <f>COUNTIFS($B:$B,$B2222,$AG:$AG,AQ$1)</f>
        <v>0</v>
      </c>
      <c r="AR2222" s="2">
        <f>COUNTIFS($B:$B,$B2222,$AG:$AG,AR$1)</f>
        <v>1</v>
      </c>
      <c r="AS2222" s="2">
        <f>COUNTIFS($B:$B,$B2222,$AG:$AG,AS$1)</f>
        <v>0</v>
      </c>
      <c r="AT2222" s="2">
        <f>COUNTIFS($B:$B,$B2222,$AG:$AG,AT$1)</f>
        <v>1</v>
      </c>
      <c r="AU2222" s="2">
        <f>COUNTIFS($B:$B,$B2222,$AG:$AG,AU$1)</f>
        <v>0</v>
      </c>
    </row>
    <row r="2223" spans="1:47" ht="15" customHeight="1" x14ac:dyDescent="0.35">
      <c r="A2223" s="4">
        <f>IF(B2222=B2223,A2222,A2222+1)</f>
        <v>785</v>
      </c>
      <c r="B2223" s="4" t="s">
        <v>2128</v>
      </c>
      <c r="C2223" s="4" t="s">
        <v>2127</v>
      </c>
      <c r="D2223" s="4" t="s">
        <v>1789</v>
      </c>
      <c r="E2223" s="4" t="s">
        <v>1788</v>
      </c>
      <c r="F2223" s="4" t="s">
        <v>8</v>
      </c>
      <c r="G2223" s="4" t="s">
        <v>8</v>
      </c>
      <c r="H2223" s="4" t="s">
        <v>7</v>
      </c>
      <c r="I2223" s="4">
        <v>1</v>
      </c>
      <c r="J2223" s="4" t="s">
        <v>6</v>
      </c>
      <c r="K2223" s="4" t="s">
        <v>1787</v>
      </c>
      <c r="L2223" s="4" t="s">
        <v>4</v>
      </c>
      <c r="M2223" s="4" t="s">
        <v>2129</v>
      </c>
      <c r="N2223" s="4" t="s">
        <v>207</v>
      </c>
      <c r="P2223" s="4" t="s">
        <v>1</v>
      </c>
      <c r="Q2223" s="4" t="s">
        <v>1475</v>
      </c>
      <c r="R2223" s="4" t="s">
        <v>1474</v>
      </c>
      <c r="S2223" s="5" t="str">
        <f>IF(P2223="심사불필요","-",VLOOKUP(K2223,'[1]자격증 backdata'!A:G,7,0))</f>
        <v>필수</v>
      </c>
      <c r="T2223" s="5" t="str">
        <f>IF(S2223="-","-",IF(COUNTIFS(B:B,B2223,S:S,"필수")&gt;0,"자격요건충족","확인필요"))</f>
        <v>자격요건충족</v>
      </c>
      <c r="U2223" s="5"/>
      <c r="W2223" s="5">
        <f>IF(Q2223="4급","심사불필요",VLOOKUP(K2223,'[1]자격증 backdata'!A:B,2,0))</f>
        <v>6</v>
      </c>
      <c r="X2223" s="4">
        <f>IF(R2223="A", MIN(20, SUMIFS(W:W, B:B, B2223, R:R, "A")),IF(R2223="B", MIN(30, SUMIFS(W:W, B:B, B2223, R:R, "B")),"비해당분야"))</f>
        <v>10</v>
      </c>
      <c r="Y2223" s="4" t="str">
        <f>IF(R2223="C",MIN(30,IF(COUNTIFS(B:B,B2223,W:W,"가1")=1,25,IF(COUNTIFS(B:B,B2223,W:W,"가1")&gt;=2,30,0))+IF(COUNTIFS(B:B,B2223,W:W,"나1")&gt;=4,30,IF(COUNTIFS(B:B,B2223,W:W,"나1")=3,26,IF(COUNTIFS(B:B,B2223,W:W,"나1")=2,22,IF(COUNTIFS(B:B,B2223,W:W,"나1")=1,18,0)))))+MIN(30,IF(COUNTIFS(B:B,B2223,W:W,"가2")=1,25,IF(COUNTIFS(B:B,B2223,W:W,"가2")&gt;=2,30,0))+IF(COUNTIFS(B:B,B2223,W:W,"나2")=3,30,IF(COUNTIFS(B:B,B2223,W:W,"나2")=2,25,IF(COUNTIFS(B:B,B2223,W:W,"나2")=1,20,0)))),"비해당분야")</f>
        <v>비해당분야</v>
      </c>
      <c r="Z2223" s="4" t="str">
        <f>IF(R2223="C",VLOOKUP(K2223,'[1]자격증 backdata'!A:F,6,0),"비해당분야")</f>
        <v>비해당분야</v>
      </c>
      <c r="AA2223" s="4" t="str">
        <f>IF(R2223="C",SUMIF(B:B,B2223,Z:Z),"비해당분야")</f>
        <v>비해당분야</v>
      </c>
      <c r="AB2223" s="4" t="str">
        <f>IF(R2223="C",SUM(Y2223,AA2223),"비해당분야")</f>
        <v>비해당분야</v>
      </c>
      <c r="AC2223" s="4">
        <f>IF(R2223="C",AB2223,X2223)</f>
        <v>10</v>
      </c>
      <c r="AD2223" s="4">
        <f>VLOOKUP(K2223,'[1]자격증 backdata'!A:D,4,0)</f>
        <v>0</v>
      </c>
      <c r="AE2223" s="4">
        <f>IF(_xlfn.MAXIFS(AD:AD,B:B,B2223)&gt;10,10,_xlfn.MAXIFS(AD:AD,B:B,B2223))</f>
        <v>0</v>
      </c>
      <c r="AG2223" s="5" t="str">
        <f>VLOOKUP(K2223,'[1]자격증 backdata'!A:C,3,0)</f>
        <v>K</v>
      </c>
      <c r="AH2223" s="5">
        <f>COUNTIFS($B:$B,$B2223,$AG:$AG,AH$1)</f>
        <v>0</v>
      </c>
      <c r="AI2223" s="5">
        <f>COUNTIFS($B:$B,$B2223,$AG:$AG,AI$1)</f>
        <v>0</v>
      </c>
      <c r="AJ2223" s="5">
        <f>COUNTIFS($B:$B,$B2223,$AG:$AG,AJ$1)</f>
        <v>0</v>
      </c>
      <c r="AK2223" s="5">
        <f>COUNTIFS($B:$B,$B2223,$AG:$AG,AK$1)</f>
        <v>0</v>
      </c>
      <c r="AL2223" s="5">
        <f>COUNTIFS($B:$B,$B2223,$AG:$AG,AL$1)</f>
        <v>0</v>
      </c>
      <c r="AM2223" s="5">
        <f>COUNTIFS($B:$B,$B2223,$AG:$AG,AM$1)</f>
        <v>0</v>
      </c>
      <c r="AN2223" s="5">
        <f>COUNTIFS($B:$B,$B2223,$AG:$AG,AN$1)</f>
        <v>0</v>
      </c>
      <c r="AO2223" s="5">
        <f>COUNTIFS($B:$B,$B2223,$AG:$AG,AO$1)</f>
        <v>0</v>
      </c>
      <c r="AP2223" s="5">
        <f>COUNTIFS($B:$B,$B2223,$AG:$AG,AP$1)</f>
        <v>0</v>
      </c>
      <c r="AQ2223" s="5">
        <f>COUNTIFS($B:$B,$B2223,$AG:$AG,AQ$1)</f>
        <v>0</v>
      </c>
      <c r="AR2223" s="5">
        <f>COUNTIFS($B:$B,$B2223,$AG:$AG,AR$1)</f>
        <v>1</v>
      </c>
      <c r="AS2223" s="5">
        <f>COUNTIFS($B:$B,$B2223,$AG:$AG,AS$1)</f>
        <v>0</v>
      </c>
      <c r="AT2223" s="5">
        <f>COUNTIFS($B:$B,$B2223,$AG:$AG,AT$1)</f>
        <v>0</v>
      </c>
      <c r="AU2223" s="5">
        <f>COUNTIFS($B:$B,$B2223,$AG:$AG,AU$1)</f>
        <v>0</v>
      </c>
    </row>
    <row r="2224" spans="1:47" ht="15" customHeight="1" x14ac:dyDescent="0.35">
      <c r="A2224" s="6">
        <f>IF(B2223=B2224,A2223,A2223+1)</f>
        <v>785</v>
      </c>
      <c r="B2224" s="6" t="s">
        <v>2128</v>
      </c>
      <c r="C2224" s="6" t="s">
        <v>2127</v>
      </c>
      <c r="D2224" s="6" t="s">
        <v>1789</v>
      </c>
      <c r="E2224" s="6" t="s">
        <v>1788</v>
      </c>
      <c r="F2224" s="4" t="s">
        <v>7</v>
      </c>
      <c r="G2224" s="4" t="s">
        <v>8</v>
      </c>
      <c r="H2224" s="4" t="s">
        <v>7</v>
      </c>
      <c r="I2224" s="4">
        <v>2</v>
      </c>
      <c r="J2224" s="4" t="s">
        <v>28</v>
      </c>
      <c r="K2224" s="4" t="s">
        <v>1793</v>
      </c>
      <c r="L2224" s="4" t="s">
        <v>26</v>
      </c>
      <c r="M2224" s="4" t="s">
        <v>2126</v>
      </c>
      <c r="N2224" s="4" t="s">
        <v>2125</v>
      </c>
      <c r="P2224" s="4" t="s">
        <v>1</v>
      </c>
      <c r="Q2224" s="4" t="s">
        <v>1475</v>
      </c>
      <c r="R2224" s="4" t="s">
        <v>1474</v>
      </c>
      <c r="S2224" s="5">
        <f>IF(P2224="심사불필요","-",VLOOKUP(K2224,'[1]자격증 backdata'!A:G,7,0))</f>
        <v>0</v>
      </c>
      <c r="T2224" s="5" t="str">
        <f>IF(S2224="-","-",IF(COUNTIFS(B:B,B2224,S:S,"필수")&gt;0,"자격요건충족","확인필요"))</f>
        <v>자격요건충족</v>
      </c>
      <c r="U2224" s="5"/>
      <c r="W2224" s="5">
        <f>IF(Q2224="4급","심사불필요",VLOOKUP(K2224,'[1]자격증 backdata'!A:B,2,0))</f>
        <v>4</v>
      </c>
      <c r="X2224" s="4">
        <f>IF(R2224="A", MIN(20, SUMIFS(W:W, B:B, B2224, R:R, "A")),IF(R2224="B", MIN(30, SUMIFS(W:W, B:B, B2224, R:R, "B")),"비해당분야"))</f>
        <v>10</v>
      </c>
      <c r="Y2224" s="4" t="str">
        <f>IF(R2224="C",MIN(30,IF(COUNTIFS(B:B,B2224,W:W,"가1")=1,25,IF(COUNTIFS(B:B,B2224,W:W,"가1")&gt;=2,30,0))+IF(COUNTIFS(B:B,B2224,W:W,"나1")&gt;=4,30,IF(COUNTIFS(B:B,B2224,W:W,"나1")=3,26,IF(COUNTIFS(B:B,B2224,W:W,"나1")=2,22,IF(COUNTIFS(B:B,B2224,W:W,"나1")=1,18,0)))))+MIN(30,IF(COUNTIFS(B:B,B2224,W:W,"가2")=1,25,IF(COUNTIFS(B:B,B2224,W:W,"가2")&gt;=2,30,0))+IF(COUNTIFS(B:B,B2224,W:W,"나2")=3,30,IF(COUNTIFS(B:B,B2224,W:W,"나2")=2,25,IF(COUNTIFS(B:B,B2224,W:W,"나2")=1,20,0)))),"비해당분야")</f>
        <v>비해당분야</v>
      </c>
      <c r="Z2224" s="4" t="str">
        <f>IF(R2224="C",VLOOKUP(K2224,'[1]자격증 backdata'!A:F,6,0),"비해당분야")</f>
        <v>비해당분야</v>
      </c>
      <c r="AA2224" s="4" t="str">
        <f>IF(R2224="C",SUMIF(B:B,B2224,Z:Z),"비해당분야")</f>
        <v>비해당분야</v>
      </c>
      <c r="AB2224" s="4" t="str">
        <f>IF(R2224="C",SUM(Y2224,AA2224),"비해당분야")</f>
        <v>비해당분야</v>
      </c>
      <c r="AC2224" s="4">
        <f>IF(R2224="C",AB2224,X2224)</f>
        <v>10</v>
      </c>
      <c r="AD2224" s="4">
        <f>VLOOKUP(K2224,'[1]자격증 backdata'!A:D,4,0)</f>
        <v>0</v>
      </c>
      <c r="AE2224" s="4">
        <f>IF(_xlfn.MAXIFS(AD:AD,B:B,B2224)&gt;10,10,_xlfn.MAXIFS(AD:AD,B:B,B2224))</f>
        <v>0</v>
      </c>
      <c r="AG2224" s="5">
        <f>VLOOKUP(K2224,'[1]자격증 backdata'!A:C,3,0)</f>
        <v>0</v>
      </c>
      <c r="AH2224" s="5">
        <f>COUNTIFS($B:$B,$B2224,$AG:$AG,AH$1)</f>
        <v>0</v>
      </c>
      <c r="AI2224" s="5">
        <f>COUNTIFS($B:$B,$B2224,$AG:$AG,AI$1)</f>
        <v>0</v>
      </c>
      <c r="AJ2224" s="5">
        <f>COUNTIFS($B:$B,$B2224,$AG:$AG,AJ$1)</f>
        <v>0</v>
      </c>
      <c r="AK2224" s="5">
        <f>COUNTIFS($B:$B,$B2224,$AG:$AG,AK$1)</f>
        <v>0</v>
      </c>
      <c r="AL2224" s="5">
        <f>COUNTIFS($B:$B,$B2224,$AG:$AG,AL$1)</f>
        <v>0</v>
      </c>
      <c r="AM2224" s="5">
        <f>COUNTIFS($B:$B,$B2224,$AG:$AG,AM$1)</f>
        <v>0</v>
      </c>
      <c r="AN2224" s="5">
        <f>COUNTIFS($B:$B,$B2224,$AG:$AG,AN$1)</f>
        <v>0</v>
      </c>
      <c r="AO2224" s="5">
        <f>COUNTIFS($B:$B,$B2224,$AG:$AG,AO$1)</f>
        <v>0</v>
      </c>
      <c r="AP2224" s="5">
        <f>COUNTIFS($B:$B,$B2224,$AG:$AG,AP$1)</f>
        <v>0</v>
      </c>
      <c r="AQ2224" s="5">
        <f>COUNTIFS($B:$B,$B2224,$AG:$AG,AQ$1)</f>
        <v>0</v>
      </c>
      <c r="AR2224" s="5">
        <f>COUNTIFS($B:$B,$B2224,$AG:$AG,AR$1)</f>
        <v>1</v>
      </c>
      <c r="AS2224" s="5">
        <f>COUNTIFS($B:$B,$B2224,$AG:$AG,AS$1)</f>
        <v>0</v>
      </c>
      <c r="AT2224" s="5">
        <f>COUNTIFS($B:$B,$B2224,$AG:$AG,AT$1)</f>
        <v>0</v>
      </c>
      <c r="AU2224" s="5">
        <f>COUNTIFS($B:$B,$B2224,$AG:$AG,AU$1)</f>
        <v>0</v>
      </c>
    </row>
    <row r="2225" spans="1:47" ht="15" customHeight="1" x14ac:dyDescent="0.35">
      <c r="A2225" s="3">
        <f>IF(B2224=B2225,A2224,A2224+1)</f>
        <v>786</v>
      </c>
      <c r="B2225" s="3" t="s">
        <v>2121</v>
      </c>
      <c r="C2225" s="3" t="s">
        <v>2120</v>
      </c>
      <c r="D2225" s="3" t="s">
        <v>1789</v>
      </c>
      <c r="E2225" s="3" t="s">
        <v>1788</v>
      </c>
      <c r="F2225" s="4" t="s">
        <v>8</v>
      </c>
      <c r="G2225" s="4" t="s">
        <v>8</v>
      </c>
      <c r="H2225" s="4" t="s">
        <v>7</v>
      </c>
      <c r="I2225" s="3">
        <v>1</v>
      </c>
      <c r="J2225" s="3" t="s">
        <v>6</v>
      </c>
      <c r="K2225" s="3" t="s">
        <v>1787</v>
      </c>
      <c r="L2225" s="3" t="s">
        <v>4</v>
      </c>
      <c r="M2225" s="3" t="s">
        <v>2124</v>
      </c>
      <c r="N2225" s="3" t="s">
        <v>207</v>
      </c>
      <c r="P2225" s="3" t="s">
        <v>1</v>
      </c>
      <c r="Q2225" s="3" t="s">
        <v>1475</v>
      </c>
      <c r="R2225" s="3" t="s">
        <v>1474</v>
      </c>
      <c r="S2225" s="2" t="str">
        <f>IF(P2225="심사불필요","-",VLOOKUP(K2225,'[1]자격증 backdata'!A:G,7,0))</f>
        <v>필수</v>
      </c>
      <c r="T2225" s="2" t="str">
        <f>IF(S2225="-","-",IF(COUNTIFS(B:B,B2225,S:S,"필수")&gt;0,"자격요건충족","확인필요"))</f>
        <v>자격요건충족</v>
      </c>
      <c r="U2225" s="2"/>
      <c r="W2225" s="2">
        <f>IF(Q2225="4급","심사불필요",VLOOKUP(K2225,'[1]자격증 backdata'!A:B,2,0))</f>
        <v>6</v>
      </c>
      <c r="X2225" s="3">
        <f>IF(R2225="A", MIN(20, SUMIFS(W:W, B:B, B2225, R:R, "A")),IF(R2225="B", MIN(30, SUMIFS(W:W, B:B, B2225, R:R, "B")),"비해당분야"))</f>
        <v>16</v>
      </c>
      <c r="Y2225" s="3" t="str">
        <f>IF(R2225="C",MIN(30,IF(COUNTIFS(B:B,B2225,W:W,"가1")=1,25,IF(COUNTIFS(B:B,B2225,W:W,"가1")&gt;=2,30,0))+IF(COUNTIFS(B:B,B2225,W:W,"나1")&gt;=4,30,IF(COUNTIFS(B:B,B2225,W:W,"나1")=3,26,IF(COUNTIFS(B:B,B2225,W:W,"나1")=2,22,IF(COUNTIFS(B:B,B2225,W:W,"나1")=1,18,0)))))+MIN(30,IF(COUNTIFS(B:B,B2225,W:W,"가2")=1,25,IF(COUNTIFS(B:B,B2225,W:W,"가2")&gt;=2,30,0))+IF(COUNTIFS(B:B,B2225,W:W,"나2")=3,30,IF(COUNTIFS(B:B,B2225,W:W,"나2")=2,25,IF(COUNTIFS(B:B,B2225,W:W,"나2")=1,20,0)))),"비해당분야")</f>
        <v>비해당분야</v>
      </c>
      <c r="Z2225" s="3" t="str">
        <f>IF(R2225="C",VLOOKUP(K2225,'[1]자격증 backdata'!A:F,6,0),"비해당분야")</f>
        <v>비해당분야</v>
      </c>
      <c r="AA2225" s="3" t="str">
        <f>IF(R2225="C",SUMIF(B:B,B2225,Z:Z),"비해당분야")</f>
        <v>비해당분야</v>
      </c>
      <c r="AB2225" s="3" t="str">
        <f>IF(R2225="C",SUM(Y2225,AA2225),"비해당분야")</f>
        <v>비해당분야</v>
      </c>
      <c r="AC2225" s="3">
        <f>IF(R2225="C",AB2225,X2225)</f>
        <v>16</v>
      </c>
      <c r="AD2225" s="3">
        <f>VLOOKUP(K2225,'[1]자격증 backdata'!A:D,4,0)</f>
        <v>0</v>
      </c>
      <c r="AE2225" s="3">
        <f>IF(_xlfn.MAXIFS(AD:AD,B:B,B2225)&gt;10,10,_xlfn.MAXIFS(AD:AD,B:B,B2225))</f>
        <v>5</v>
      </c>
      <c r="AG2225" s="2" t="str">
        <f>VLOOKUP(K2225,'[1]자격증 backdata'!A:C,3,0)</f>
        <v>K</v>
      </c>
      <c r="AH2225" s="2">
        <f>COUNTIFS($B:$B,$B2225,$AG:$AG,AH$1)</f>
        <v>0</v>
      </c>
      <c r="AI2225" s="2">
        <f>COUNTIFS($B:$B,$B2225,$AG:$AG,AI$1)</f>
        <v>0</v>
      </c>
      <c r="AJ2225" s="2">
        <f>COUNTIFS($B:$B,$B2225,$AG:$AG,AJ$1)</f>
        <v>0</v>
      </c>
      <c r="AK2225" s="2">
        <f>COUNTIFS($B:$B,$B2225,$AG:$AG,AK$1)</f>
        <v>0</v>
      </c>
      <c r="AL2225" s="2">
        <f>COUNTIFS($B:$B,$B2225,$AG:$AG,AL$1)</f>
        <v>0</v>
      </c>
      <c r="AM2225" s="2">
        <f>COUNTIFS($B:$B,$B2225,$AG:$AG,AM$1)</f>
        <v>0</v>
      </c>
      <c r="AN2225" s="2">
        <f>COUNTIFS($B:$B,$B2225,$AG:$AG,AN$1)</f>
        <v>0</v>
      </c>
      <c r="AO2225" s="2">
        <f>COUNTIFS($B:$B,$B2225,$AG:$AG,AO$1)</f>
        <v>0</v>
      </c>
      <c r="AP2225" s="2">
        <f>COUNTIFS($B:$B,$B2225,$AG:$AG,AP$1)</f>
        <v>0</v>
      </c>
      <c r="AQ2225" s="2">
        <f>COUNTIFS($B:$B,$B2225,$AG:$AG,AQ$1)</f>
        <v>0</v>
      </c>
      <c r="AR2225" s="2">
        <f>COUNTIFS($B:$B,$B2225,$AG:$AG,AR$1)</f>
        <v>1</v>
      </c>
      <c r="AS2225" s="2">
        <f>COUNTIFS($B:$B,$B2225,$AG:$AG,AS$1)</f>
        <v>0</v>
      </c>
      <c r="AT2225" s="2">
        <f>COUNTIFS($B:$B,$B2225,$AG:$AG,AT$1)</f>
        <v>1</v>
      </c>
      <c r="AU2225" s="2">
        <f>COUNTIFS($B:$B,$B2225,$AG:$AG,AU$1)</f>
        <v>0</v>
      </c>
    </row>
    <row r="2226" spans="1:47" ht="15" customHeight="1" x14ac:dyDescent="0.35">
      <c r="A2226" s="7">
        <f>IF(B2225=B2226,A2225,A2225+1)</f>
        <v>786</v>
      </c>
      <c r="B2226" s="7" t="s">
        <v>2121</v>
      </c>
      <c r="C2226" s="7" t="s">
        <v>2120</v>
      </c>
      <c r="D2226" s="7" t="s">
        <v>1789</v>
      </c>
      <c r="E2226" s="7" t="s">
        <v>1788</v>
      </c>
      <c r="F2226" s="4" t="s">
        <v>7</v>
      </c>
      <c r="G2226" s="4" t="s">
        <v>8</v>
      </c>
      <c r="H2226" s="4" t="s">
        <v>7</v>
      </c>
      <c r="I2226" s="3">
        <v>2</v>
      </c>
      <c r="J2226" s="3" t="s">
        <v>69</v>
      </c>
      <c r="K2226" s="3" t="s">
        <v>1799</v>
      </c>
      <c r="L2226" s="3" t="s">
        <v>36</v>
      </c>
      <c r="M2226" s="3" t="s">
        <v>2123</v>
      </c>
      <c r="N2226" s="3" t="s">
        <v>1201</v>
      </c>
      <c r="P2226" s="3" t="s">
        <v>1</v>
      </c>
      <c r="Q2226" s="3" t="s">
        <v>1475</v>
      </c>
      <c r="R2226" s="3" t="s">
        <v>1474</v>
      </c>
      <c r="S2226" s="2">
        <f>IF(P2226="심사불필요","-",VLOOKUP(K2226,'[1]자격증 backdata'!A:G,7,0))</f>
        <v>0</v>
      </c>
      <c r="T2226" s="2" t="str">
        <f>IF(S2226="-","-",IF(COUNTIFS(B:B,B2226,S:S,"필수")&gt;0,"자격요건충족","확인필요"))</f>
        <v>자격요건충족</v>
      </c>
      <c r="U2226" s="2"/>
      <c r="W2226" s="2">
        <f>IF(Q2226="4급","심사불필요",VLOOKUP(K2226,'[1]자격증 backdata'!A:B,2,0))</f>
        <v>0</v>
      </c>
      <c r="X2226" s="3">
        <f>IF(R2226="A", MIN(20, SUMIFS(W:W, B:B, B2226, R:R, "A")),IF(R2226="B", MIN(30, SUMIFS(W:W, B:B, B2226, R:R, "B")),"비해당분야"))</f>
        <v>16</v>
      </c>
      <c r="Y2226" s="3" t="str">
        <f>IF(R2226="C",MIN(30,IF(COUNTIFS(B:B,B2226,W:W,"가1")=1,25,IF(COUNTIFS(B:B,B2226,W:W,"가1")&gt;=2,30,0))+IF(COUNTIFS(B:B,B2226,W:W,"나1")&gt;=4,30,IF(COUNTIFS(B:B,B2226,W:W,"나1")=3,26,IF(COUNTIFS(B:B,B2226,W:W,"나1")=2,22,IF(COUNTIFS(B:B,B2226,W:W,"나1")=1,18,0)))))+MIN(30,IF(COUNTIFS(B:B,B2226,W:W,"가2")=1,25,IF(COUNTIFS(B:B,B2226,W:W,"가2")&gt;=2,30,0))+IF(COUNTIFS(B:B,B2226,W:W,"나2")=3,30,IF(COUNTIFS(B:B,B2226,W:W,"나2")=2,25,IF(COUNTIFS(B:B,B2226,W:W,"나2")=1,20,0)))),"비해당분야")</f>
        <v>비해당분야</v>
      </c>
      <c r="Z2226" s="3" t="str">
        <f>IF(R2226="C",VLOOKUP(K2226,'[1]자격증 backdata'!A:F,6,0),"비해당분야")</f>
        <v>비해당분야</v>
      </c>
      <c r="AA2226" s="3" t="str">
        <f>IF(R2226="C",SUMIF(B:B,B2226,Z:Z),"비해당분야")</f>
        <v>비해당분야</v>
      </c>
      <c r="AB2226" s="3" t="str">
        <f>IF(R2226="C",SUM(Y2226,AA2226),"비해당분야")</f>
        <v>비해당분야</v>
      </c>
      <c r="AC2226" s="3">
        <f>IF(R2226="C",AB2226,X2226)</f>
        <v>16</v>
      </c>
      <c r="AD2226" s="3">
        <f>VLOOKUP(K2226,'[1]자격증 backdata'!A:D,4,0)</f>
        <v>5</v>
      </c>
      <c r="AE2226" s="3">
        <f>IF(_xlfn.MAXIFS(AD:AD,B:B,B2226)&gt;10,10,_xlfn.MAXIFS(AD:AD,B:B,B2226))</f>
        <v>5</v>
      </c>
      <c r="AG2226" s="2">
        <f>VLOOKUP(K2226,'[1]자격증 backdata'!A:C,3,0)</f>
        <v>0</v>
      </c>
      <c r="AH2226" s="2">
        <f>COUNTIFS($B:$B,$B2226,$AG:$AG,AH$1)</f>
        <v>0</v>
      </c>
      <c r="AI2226" s="2">
        <f>COUNTIFS($B:$B,$B2226,$AG:$AG,AI$1)</f>
        <v>0</v>
      </c>
      <c r="AJ2226" s="2">
        <f>COUNTIFS($B:$B,$B2226,$AG:$AG,AJ$1)</f>
        <v>0</v>
      </c>
      <c r="AK2226" s="2">
        <f>COUNTIFS($B:$B,$B2226,$AG:$AG,AK$1)</f>
        <v>0</v>
      </c>
      <c r="AL2226" s="2">
        <f>COUNTIFS($B:$B,$B2226,$AG:$AG,AL$1)</f>
        <v>0</v>
      </c>
      <c r="AM2226" s="2">
        <f>COUNTIFS($B:$B,$B2226,$AG:$AG,AM$1)</f>
        <v>0</v>
      </c>
      <c r="AN2226" s="2">
        <f>COUNTIFS($B:$B,$B2226,$AG:$AG,AN$1)</f>
        <v>0</v>
      </c>
      <c r="AO2226" s="2">
        <f>COUNTIFS($B:$B,$B2226,$AG:$AG,AO$1)</f>
        <v>0</v>
      </c>
      <c r="AP2226" s="2">
        <f>COUNTIFS($B:$B,$B2226,$AG:$AG,AP$1)</f>
        <v>0</v>
      </c>
      <c r="AQ2226" s="2">
        <f>COUNTIFS($B:$B,$B2226,$AG:$AG,AQ$1)</f>
        <v>0</v>
      </c>
      <c r="AR2226" s="2">
        <f>COUNTIFS($B:$B,$B2226,$AG:$AG,AR$1)</f>
        <v>1</v>
      </c>
      <c r="AS2226" s="2">
        <f>COUNTIFS($B:$B,$B2226,$AG:$AG,AS$1)</f>
        <v>0</v>
      </c>
      <c r="AT2226" s="2">
        <f>COUNTIFS($B:$B,$B2226,$AG:$AG,AT$1)</f>
        <v>1</v>
      </c>
      <c r="AU2226" s="2">
        <f>COUNTIFS($B:$B,$B2226,$AG:$AG,AU$1)</f>
        <v>0</v>
      </c>
    </row>
    <row r="2227" spans="1:47" ht="15" customHeight="1" x14ac:dyDescent="0.35">
      <c r="A2227" s="7">
        <f>IF(B2226=B2227,A2226,A2226+1)</f>
        <v>786</v>
      </c>
      <c r="B2227" s="7" t="s">
        <v>2121</v>
      </c>
      <c r="C2227" s="7" t="s">
        <v>2120</v>
      </c>
      <c r="D2227" s="7" t="s">
        <v>1789</v>
      </c>
      <c r="E2227" s="7" t="s">
        <v>1788</v>
      </c>
      <c r="F2227" s="4" t="s">
        <v>7</v>
      </c>
      <c r="G2227" s="4" t="s">
        <v>8</v>
      </c>
      <c r="H2227" s="4" t="s">
        <v>7</v>
      </c>
      <c r="I2227" s="3">
        <v>3</v>
      </c>
      <c r="J2227" s="3" t="s">
        <v>28</v>
      </c>
      <c r="K2227" s="3" t="s">
        <v>1793</v>
      </c>
      <c r="L2227" s="3" t="s">
        <v>26</v>
      </c>
      <c r="M2227" s="3" t="s">
        <v>2122</v>
      </c>
      <c r="N2227" s="3" t="s">
        <v>1476</v>
      </c>
      <c r="P2227" s="3" t="s">
        <v>1</v>
      </c>
      <c r="Q2227" s="3" t="s">
        <v>1475</v>
      </c>
      <c r="R2227" s="3" t="s">
        <v>1474</v>
      </c>
      <c r="S2227" s="2">
        <f>IF(P2227="심사불필요","-",VLOOKUP(K2227,'[1]자격증 backdata'!A:G,7,0))</f>
        <v>0</v>
      </c>
      <c r="T2227" s="2" t="str">
        <f>IF(S2227="-","-",IF(COUNTIFS(B:B,B2227,S:S,"필수")&gt;0,"자격요건충족","확인필요"))</f>
        <v>자격요건충족</v>
      </c>
      <c r="U2227" s="2"/>
      <c r="W2227" s="2">
        <f>IF(Q2227="4급","심사불필요",VLOOKUP(K2227,'[1]자격증 backdata'!A:B,2,0))</f>
        <v>4</v>
      </c>
      <c r="X2227" s="3">
        <f>IF(R2227="A", MIN(20, SUMIFS(W:W, B:B, B2227, R:R, "A")),IF(R2227="B", MIN(30, SUMIFS(W:W, B:B, B2227, R:R, "B")),"비해당분야"))</f>
        <v>16</v>
      </c>
      <c r="Y2227" s="3" t="str">
        <f>IF(R2227="C",MIN(30,IF(COUNTIFS(B:B,B2227,W:W,"가1")=1,25,IF(COUNTIFS(B:B,B2227,W:W,"가1")&gt;=2,30,0))+IF(COUNTIFS(B:B,B2227,W:W,"나1")&gt;=4,30,IF(COUNTIFS(B:B,B2227,W:W,"나1")=3,26,IF(COUNTIFS(B:B,B2227,W:W,"나1")=2,22,IF(COUNTIFS(B:B,B2227,W:W,"나1")=1,18,0)))))+MIN(30,IF(COUNTIFS(B:B,B2227,W:W,"가2")=1,25,IF(COUNTIFS(B:B,B2227,W:W,"가2")&gt;=2,30,0))+IF(COUNTIFS(B:B,B2227,W:W,"나2")=3,30,IF(COUNTIFS(B:B,B2227,W:W,"나2")=2,25,IF(COUNTIFS(B:B,B2227,W:W,"나2")=1,20,0)))),"비해당분야")</f>
        <v>비해당분야</v>
      </c>
      <c r="Z2227" s="3" t="str">
        <f>IF(R2227="C",VLOOKUP(K2227,'[1]자격증 backdata'!A:F,6,0),"비해당분야")</f>
        <v>비해당분야</v>
      </c>
      <c r="AA2227" s="3" t="str">
        <f>IF(R2227="C",SUMIF(B:B,B2227,Z:Z),"비해당분야")</f>
        <v>비해당분야</v>
      </c>
      <c r="AB2227" s="3" t="str">
        <f>IF(R2227="C",SUM(Y2227,AA2227),"비해당분야")</f>
        <v>비해당분야</v>
      </c>
      <c r="AC2227" s="3">
        <f>IF(R2227="C",AB2227,X2227)</f>
        <v>16</v>
      </c>
      <c r="AD2227" s="3">
        <f>VLOOKUP(K2227,'[1]자격증 backdata'!A:D,4,0)</f>
        <v>0</v>
      </c>
      <c r="AE2227" s="3">
        <f>IF(_xlfn.MAXIFS(AD:AD,B:B,B2227)&gt;10,10,_xlfn.MAXIFS(AD:AD,B:B,B2227))</f>
        <v>5</v>
      </c>
      <c r="AG2227" s="2">
        <f>VLOOKUP(K2227,'[1]자격증 backdata'!A:C,3,0)</f>
        <v>0</v>
      </c>
      <c r="AH2227" s="2">
        <f>COUNTIFS($B:$B,$B2227,$AG:$AG,AH$1)</f>
        <v>0</v>
      </c>
      <c r="AI2227" s="2">
        <f>COUNTIFS($B:$B,$B2227,$AG:$AG,AI$1)</f>
        <v>0</v>
      </c>
      <c r="AJ2227" s="2">
        <f>COUNTIFS($B:$B,$B2227,$AG:$AG,AJ$1)</f>
        <v>0</v>
      </c>
      <c r="AK2227" s="2">
        <f>COUNTIFS($B:$B,$B2227,$AG:$AG,AK$1)</f>
        <v>0</v>
      </c>
      <c r="AL2227" s="2">
        <f>COUNTIFS($B:$B,$B2227,$AG:$AG,AL$1)</f>
        <v>0</v>
      </c>
      <c r="AM2227" s="2">
        <f>COUNTIFS($B:$B,$B2227,$AG:$AG,AM$1)</f>
        <v>0</v>
      </c>
      <c r="AN2227" s="2">
        <f>COUNTIFS($B:$B,$B2227,$AG:$AG,AN$1)</f>
        <v>0</v>
      </c>
      <c r="AO2227" s="2">
        <f>COUNTIFS($B:$B,$B2227,$AG:$AG,AO$1)</f>
        <v>0</v>
      </c>
      <c r="AP2227" s="2">
        <f>COUNTIFS($B:$B,$B2227,$AG:$AG,AP$1)</f>
        <v>0</v>
      </c>
      <c r="AQ2227" s="2">
        <f>COUNTIFS($B:$B,$B2227,$AG:$AG,AQ$1)</f>
        <v>0</v>
      </c>
      <c r="AR2227" s="2">
        <f>COUNTIFS($B:$B,$B2227,$AG:$AG,AR$1)</f>
        <v>1</v>
      </c>
      <c r="AS2227" s="2">
        <f>COUNTIFS($B:$B,$B2227,$AG:$AG,AS$1)</f>
        <v>0</v>
      </c>
      <c r="AT2227" s="2">
        <f>COUNTIFS($B:$B,$B2227,$AG:$AG,AT$1)</f>
        <v>1</v>
      </c>
      <c r="AU2227" s="2">
        <f>COUNTIFS($B:$B,$B2227,$AG:$AG,AU$1)</f>
        <v>0</v>
      </c>
    </row>
    <row r="2228" spans="1:47" ht="15" customHeight="1" x14ac:dyDescent="0.35">
      <c r="A2228" s="7">
        <f>IF(B2227=B2228,A2227,A2227+1)</f>
        <v>786</v>
      </c>
      <c r="B2228" s="7" t="s">
        <v>2121</v>
      </c>
      <c r="C2228" s="7" t="s">
        <v>2120</v>
      </c>
      <c r="D2228" s="7" t="s">
        <v>1789</v>
      </c>
      <c r="E2228" s="7" t="s">
        <v>1788</v>
      </c>
      <c r="F2228" s="4" t="s">
        <v>7</v>
      </c>
      <c r="G2228" s="4" t="s">
        <v>8</v>
      </c>
      <c r="H2228" s="4" t="s">
        <v>7</v>
      </c>
      <c r="I2228" s="3">
        <v>4</v>
      </c>
      <c r="J2228" s="3" t="s">
        <v>106</v>
      </c>
      <c r="K2228" s="3" t="s">
        <v>1812</v>
      </c>
      <c r="L2228" s="3" t="s">
        <v>55</v>
      </c>
      <c r="M2228" s="3" t="s">
        <v>2119</v>
      </c>
      <c r="N2228" s="3" t="s">
        <v>2118</v>
      </c>
      <c r="P2228" s="3" t="s">
        <v>1</v>
      </c>
      <c r="Q2228" s="3" t="s">
        <v>1475</v>
      </c>
      <c r="R2228" s="3" t="s">
        <v>1474</v>
      </c>
      <c r="S2228" s="2">
        <f>IF(P2228="심사불필요","-",VLOOKUP(K2228,'[1]자격증 backdata'!A:G,7,0))</f>
        <v>0</v>
      </c>
      <c r="T2228" s="2" t="str">
        <f>IF(S2228="-","-",IF(COUNTIFS(B:B,B2228,S:S,"필수")&gt;0,"자격요건충족","확인필요"))</f>
        <v>자격요건충족</v>
      </c>
      <c r="U2228" s="2"/>
      <c r="W2228" s="2">
        <f>IF(Q2228="4급","심사불필요",VLOOKUP(K2228,'[1]자격증 backdata'!A:B,2,0))</f>
        <v>6</v>
      </c>
      <c r="X2228" s="3">
        <f>IF(R2228="A", MIN(20, SUMIFS(W:W, B:B, B2228, R:R, "A")),IF(R2228="B", MIN(30, SUMIFS(W:W, B:B, B2228, R:R, "B")),"비해당분야"))</f>
        <v>16</v>
      </c>
      <c r="Y2228" s="3" t="str">
        <f>IF(R2228="C",MIN(30,IF(COUNTIFS(B:B,B2228,W:W,"가1")=1,25,IF(COUNTIFS(B:B,B2228,W:W,"가1")&gt;=2,30,0))+IF(COUNTIFS(B:B,B2228,W:W,"나1")&gt;=4,30,IF(COUNTIFS(B:B,B2228,W:W,"나1")=3,26,IF(COUNTIFS(B:B,B2228,W:W,"나1")=2,22,IF(COUNTIFS(B:B,B2228,W:W,"나1")=1,18,0)))))+MIN(30,IF(COUNTIFS(B:B,B2228,W:W,"가2")=1,25,IF(COUNTIFS(B:B,B2228,W:W,"가2")&gt;=2,30,0))+IF(COUNTIFS(B:B,B2228,W:W,"나2")=3,30,IF(COUNTIFS(B:B,B2228,W:W,"나2")=2,25,IF(COUNTIFS(B:B,B2228,W:W,"나2")=1,20,0)))),"비해당분야")</f>
        <v>비해당분야</v>
      </c>
      <c r="Z2228" s="3" t="str">
        <f>IF(R2228="C",VLOOKUP(K2228,'[1]자격증 backdata'!A:F,6,0),"비해당분야")</f>
        <v>비해당분야</v>
      </c>
      <c r="AA2228" s="3" t="str">
        <f>IF(R2228="C",SUMIF(B:B,B2228,Z:Z),"비해당분야")</f>
        <v>비해당분야</v>
      </c>
      <c r="AB2228" s="3" t="str">
        <f>IF(R2228="C",SUM(Y2228,AA2228),"비해당분야")</f>
        <v>비해당분야</v>
      </c>
      <c r="AC2228" s="3">
        <f>IF(R2228="C",AB2228,X2228)</f>
        <v>16</v>
      </c>
      <c r="AD2228" s="3">
        <f>VLOOKUP(K2228,'[1]자격증 backdata'!A:D,4,0)</f>
        <v>0</v>
      </c>
      <c r="AE2228" s="3">
        <f>IF(_xlfn.MAXIFS(AD:AD,B:B,B2228)&gt;10,10,_xlfn.MAXIFS(AD:AD,B:B,B2228))</f>
        <v>5</v>
      </c>
      <c r="AG2228" s="2" t="str">
        <f>VLOOKUP(K2228,'[1]자격증 backdata'!A:C,3,0)</f>
        <v>M</v>
      </c>
      <c r="AH2228" s="2">
        <f>COUNTIFS($B:$B,$B2228,$AG:$AG,AH$1)</f>
        <v>0</v>
      </c>
      <c r="AI2228" s="2">
        <f>COUNTIFS($B:$B,$B2228,$AG:$AG,AI$1)</f>
        <v>0</v>
      </c>
      <c r="AJ2228" s="2">
        <f>COUNTIFS($B:$B,$B2228,$AG:$AG,AJ$1)</f>
        <v>0</v>
      </c>
      <c r="AK2228" s="2">
        <f>COUNTIFS($B:$B,$B2228,$AG:$AG,AK$1)</f>
        <v>0</v>
      </c>
      <c r="AL2228" s="2">
        <f>COUNTIFS($B:$B,$B2228,$AG:$AG,AL$1)</f>
        <v>0</v>
      </c>
      <c r="AM2228" s="2">
        <f>COUNTIFS($B:$B,$B2228,$AG:$AG,AM$1)</f>
        <v>0</v>
      </c>
      <c r="AN2228" s="2">
        <f>COUNTIFS($B:$B,$B2228,$AG:$AG,AN$1)</f>
        <v>0</v>
      </c>
      <c r="AO2228" s="2">
        <f>COUNTIFS($B:$B,$B2228,$AG:$AG,AO$1)</f>
        <v>0</v>
      </c>
      <c r="AP2228" s="2">
        <f>COUNTIFS($B:$B,$B2228,$AG:$AG,AP$1)</f>
        <v>0</v>
      </c>
      <c r="AQ2228" s="2">
        <f>COUNTIFS($B:$B,$B2228,$AG:$AG,AQ$1)</f>
        <v>0</v>
      </c>
      <c r="AR2228" s="2">
        <f>COUNTIFS($B:$B,$B2228,$AG:$AG,AR$1)</f>
        <v>1</v>
      </c>
      <c r="AS2228" s="2">
        <f>COUNTIFS($B:$B,$B2228,$AG:$AG,AS$1)</f>
        <v>0</v>
      </c>
      <c r="AT2228" s="2">
        <f>COUNTIFS($B:$B,$B2228,$AG:$AG,AT$1)</f>
        <v>1</v>
      </c>
      <c r="AU2228" s="2">
        <f>COUNTIFS($B:$B,$B2228,$AG:$AG,AU$1)</f>
        <v>0</v>
      </c>
    </row>
    <row r="2229" spans="1:47" ht="15" customHeight="1" x14ac:dyDescent="0.35">
      <c r="A2229" s="4">
        <f>IF(B2228=B2229,A2228,A2228+1)</f>
        <v>787</v>
      </c>
      <c r="B2229" s="4" t="s">
        <v>2117</v>
      </c>
      <c r="C2229" s="4" t="s">
        <v>2116</v>
      </c>
      <c r="D2229" s="4" t="s">
        <v>1789</v>
      </c>
      <c r="E2229" s="4" t="s">
        <v>1788</v>
      </c>
      <c r="F2229" s="4" t="s">
        <v>8</v>
      </c>
      <c r="G2229" s="4" t="s">
        <v>8</v>
      </c>
      <c r="H2229" s="4" t="s">
        <v>7</v>
      </c>
      <c r="I2229" s="4">
        <v>1</v>
      </c>
      <c r="J2229" s="4" t="s">
        <v>6</v>
      </c>
      <c r="K2229" s="4" t="s">
        <v>1787</v>
      </c>
      <c r="L2229" s="4" t="s">
        <v>4</v>
      </c>
      <c r="M2229" s="4" t="s">
        <v>2115</v>
      </c>
      <c r="N2229" s="4" t="s">
        <v>326</v>
      </c>
      <c r="P2229" s="4" t="s">
        <v>1</v>
      </c>
      <c r="Q2229" s="4" t="s">
        <v>1475</v>
      </c>
      <c r="R2229" s="4" t="s">
        <v>1474</v>
      </c>
      <c r="S2229" s="5" t="str">
        <f>IF(P2229="심사불필요","-",VLOOKUP(K2229,'[1]자격증 backdata'!A:G,7,0))</f>
        <v>필수</v>
      </c>
      <c r="T2229" s="5" t="str">
        <f>IF(S2229="-","-",IF(COUNTIFS(B:B,B2229,S:S,"필수")&gt;0,"자격요건충족","확인필요"))</f>
        <v>자격요건충족</v>
      </c>
      <c r="U2229" s="5"/>
      <c r="W2229" s="5">
        <f>IF(Q2229="4급","심사불필요",VLOOKUP(K2229,'[1]자격증 backdata'!A:B,2,0))</f>
        <v>6</v>
      </c>
      <c r="X2229" s="4">
        <f>IF(R2229="A", MIN(20, SUMIFS(W:W, B:B, B2229, R:R, "A")),IF(R2229="B", MIN(30, SUMIFS(W:W, B:B, B2229, R:R, "B")),"비해당분야"))</f>
        <v>6</v>
      </c>
      <c r="Y2229" s="4" t="str">
        <f>IF(R2229="C",MIN(30,IF(COUNTIFS(B:B,B2229,W:W,"가1")=1,25,IF(COUNTIFS(B:B,B2229,W:W,"가1")&gt;=2,30,0))+IF(COUNTIFS(B:B,B2229,W:W,"나1")&gt;=4,30,IF(COUNTIFS(B:B,B2229,W:W,"나1")=3,26,IF(COUNTIFS(B:B,B2229,W:W,"나1")=2,22,IF(COUNTIFS(B:B,B2229,W:W,"나1")=1,18,0)))))+MIN(30,IF(COUNTIFS(B:B,B2229,W:W,"가2")=1,25,IF(COUNTIFS(B:B,B2229,W:W,"가2")&gt;=2,30,0))+IF(COUNTIFS(B:B,B2229,W:W,"나2")=3,30,IF(COUNTIFS(B:B,B2229,W:W,"나2")=2,25,IF(COUNTIFS(B:B,B2229,W:W,"나2")=1,20,0)))),"비해당분야")</f>
        <v>비해당분야</v>
      </c>
      <c r="Z2229" s="4" t="str">
        <f>IF(R2229="C",VLOOKUP(K2229,'[1]자격증 backdata'!A:F,6,0),"비해당분야")</f>
        <v>비해당분야</v>
      </c>
      <c r="AA2229" s="4" t="str">
        <f>IF(R2229="C",SUMIF(B:B,B2229,Z:Z),"비해당분야")</f>
        <v>비해당분야</v>
      </c>
      <c r="AB2229" s="4" t="str">
        <f>IF(R2229="C",SUM(Y2229,AA2229),"비해당분야")</f>
        <v>비해당분야</v>
      </c>
      <c r="AC2229" s="4">
        <f>IF(R2229="C",AB2229,X2229)</f>
        <v>6</v>
      </c>
      <c r="AD2229" s="4">
        <f>VLOOKUP(K2229,'[1]자격증 backdata'!A:D,4,0)</f>
        <v>0</v>
      </c>
      <c r="AE2229" s="4">
        <f>IF(_xlfn.MAXIFS(AD:AD,B:B,B2229)&gt;10,10,_xlfn.MAXIFS(AD:AD,B:B,B2229))</f>
        <v>0</v>
      </c>
      <c r="AG2229" s="5" t="str">
        <f>VLOOKUP(K2229,'[1]자격증 backdata'!A:C,3,0)</f>
        <v>K</v>
      </c>
      <c r="AH2229" s="5">
        <f>COUNTIFS($B:$B,$B2229,$AG:$AG,AH$1)</f>
        <v>0</v>
      </c>
      <c r="AI2229" s="5">
        <f>COUNTIFS($B:$B,$B2229,$AG:$AG,AI$1)</f>
        <v>0</v>
      </c>
      <c r="AJ2229" s="5">
        <f>COUNTIFS($B:$B,$B2229,$AG:$AG,AJ$1)</f>
        <v>0</v>
      </c>
      <c r="AK2229" s="5">
        <f>COUNTIFS($B:$B,$B2229,$AG:$AG,AK$1)</f>
        <v>0</v>
      </c>
      <c r="AL2229" s="5">
        <f>COUNTIFS($B:$B,$B2229,$AG:$AG,AL$1)</f>
        <v>0</v>
      </c>
      <c r="AM2229" s="5">
        <f>COUNTIFS($B:$B,$B2229,$AG:$AG,AM$1)</f>
        <v>0</v>
      </c>
      <c r="AN2229" s="5">
        <f>COUNTIFS($B:$B,$B2229,$AG:$AG,AN$1)</f>
        <v>0</v>
      </c>
      <c r="AO2229" s="5">
        <f>COUNTIFS($B:$B,$B2229,$AG:$AG,AO$1)</f>
        <v>0</v>
      </c>
      <c r="AP2229" s="5">
        <f>COUNTIFS($B:$B,$B2229,$AG:$AG,AP$1)</f>
        <v>0</v>
      </c>
      <c r="AQ2229" s="5">
        <f>COUNTIFS($B:$B,$B2229,$AG:$AG,AQ$1)</f>
        <v>0</v>
      </c>
      <c r="AR2229" s="5">
        <f>COUNTIFS($B:$B,$B2229,$AG:$AG,AR$1)</f>
        <v>1</v>
      </c>
      <c r="AS2229" s="5">
        <f>COUNTIFS($B:$B,$B2229,$AG:$AG,AS$1)</f>
        <v>0</v>
      </c>
      <c r="AT2229" s="5">
        <f>COUNTIFS($B:$B,$B2229,$AG:$AG,AT$1)</f>
        <v>0</v>
      </c>
      <c r="AU2229" s="5">
        <f>COUNTIFS($B:$B,$B2229,$AG:$AG,AU$1)</f>
        <v>0</v>
      </c>
    </row>
    <row r="2230" spans="1:47" ht="15" customHeight="1" x14ac:dyDescent="0.35">
      <c r="A2230" s="3">
        <f>IF(B2229=B2230,A2229,A2229+1)</f>
        <v>788</v>
      </c>
      <c r="B2230" s="3" t="s">
        <v>2113</v>
      </c>
      <c r="C2230" s="3" t="s">
        <v>2112</v>
      </c>
      <c r="D2230" s="3" t="s">
        <v>1789</v>
      </c>
      <c r="E2230" s="3" t="s">
        <v>1788</v>
      </c>
      <c r="F2230" s="4" t="s">
        <v>8</v>
      </c>
      <c r="G2230" s="4" t="s">
        <v>8</v>
      </c>
      <c r="H2230" s="4" t="s">
        <v>7</v>
      </c>
      <c r="I2230" s="3">
        <v>1</v>
      </c>
      <c r="J2230" s="3" t="s">
        <v>6</v>
      </c>
      <c r="K2230" s="3" t="s">
        <v>1787</v>
      </c>
      <c r="L2230" s="3" t="s">
        <v>4</v>
      </c>
      <c r="M2230" s="3" t="s">
        <v>2114</v>
      </c>
      <c r="N2230" s="3" t="s">
        <v>246</v>
      </c>
      <c r="P2230" s="3" t="s">
        <v>1</v>
      </c>
      <c r="Q2230" s="3" t="s">
        <v>1475</v>
      </c>
      <c r="R2230" s="3" t="s">
        <v>1474</v>
      </c>
      <c r="S2230" s="2" t="str">
        <f>IF(P2230="심사불필요","-",VLOOKUP(K2230,'[1]자격증 backdata'!A:G,7,0))</f>
        <v>필수</v>
      </c>
      <c r="T2230" s="2" t="str">
        <f>IF(S2230="-","-",IF(COUNTIFS(B:B,B2230,S:S,"필수")&gt;0,"자격요건충족","확인필요"))</f>
        <v>자격요건충족</v>
      </c>
      <c r="U2230" s="2"/>
      <c r="W2230" s="2">
        <f>IF(Q2230="4급","심사불필요",VLOOKUP(K2230,'[1]자격증 backdata'!A:B,2,0))</f>
        <v>6</v>
      </c>
      <c r="X2230" s="3">
        <f>IF(R2230="A", MIN(20, SUMIFS(W:W, B:B, B2230, R:R, "A")),IF(R2230="B", MIN(30, SUMIFS(W:W, B:B, B2230, R:R, "B")),"비해당분야"))</f>
        <v>6</v>
      </c>
      <c r="Y2230" s="3" t="str">
        <f>IF(R2230="C",MIN(30,IF(COUNTIFS(B:B,B2230,W:W,"가1")=1,25,IF(COUNTIFS(B:B,B2230,W:W,"가1")&gt;=2,30,0))+IF(COUNTIFS(B:B,B2230,W:W,"나1")&gt;=4,30,IF(COUNTIFS(B:B,B2230,W:W,"나1")=3,26,IF(COUNTIFS(B:B,B2230,W:W,"나1")=2,22,IF(COUNTIFS(B:B,B2230,W:W,"나1")=1,18,0)))))+MIN(30,IF(COUNTIFS(B:B,B2230,W:W,"가2")=1,25,IF(COUNTIFS(B:B,B2230,W:W,"가2")&gt;=2,30,0))+IF(COUNTIFS(B:B,B2230,W:W,"나2")=3,30,IF(COUNTIFS(B:B,B2230,W:W,"나2")=2,25,IF(COUNTIFS(B:B,B2230,W:W,"나2")=1,20,0)))),"비해당분야")</f>
        <v>비해당분야</v>
      </c>
      <c r="Z2230" s="3" t="str">
        <f>IF(R2230="C",VLOOKUP(K2230,'[1]자격증 backdata'!A:F,6,0),"비해당분야")</f>
        <v>비해당분야</v>
      </c>
      <c r="AA2230" s="3" t="str">
        <f>IF(R2230="C",SUMIF(B:B,B2230,Z:Z),"비해당분야")</f>
        <v>비해당분야</v>
      </c>
      <c r="AB2230" s="3" t="str">
        <f>IF(R2230="C",SUM(Y2230,AA2230),"비해당분야")</f>
        <v>비해당분야</v>
      </c>
      <c r="AC2230" s="3">
        <f>IF(R2230="C",AB2230,X2230)</f>
        <v>6</v>
      </c>
      <c r="AD2230" s="3">
        <f>VLOOKUP(K2230,'[1]자격증 backdata'!A:D,4,0)</f>
        <v>0</v>
      </c>
      <c r="AE2230" s="3">
        <f>IF(_xlfn.MAXIFS(AD:AD,B:B,B2230)&gt;10,10,_xlfn.MAXIFS(AD:AD,B:B,B2230))</f>
        <v>5</v>
      </c>
      <c r="AG2230" s="2" t="str">
        <f>VLOOKUP(K2230,'[1]자격증 backdata'!A:C,3,0)</f>
        <v>K</v>
      </c>
      <c r="AH2230" s="2">
        <f>COUNTIFS($B:$B,$B2230,$AG:$AG,AH$1)</f>
        <v>0</v>
      </c>
      <c r="AI2230" s="2">
        <f>COUNTIFS($B:$B,$B2230,$AG:$AG,AI$1)</f>
        <v>0</v>
      </c>
      <c r="AJ2230" s="2">
        <f>COUNTIFS($B:$B,$B2230,$AG:$AG,AJ$1)</f>
        <v>0</v>
      </c>
      <c r="AK2230" s="2">
        <f>COUNTIFS($B:$B,$B2230,$AG:$AG,AK$1)</f>
        <v>0</v>
      </c>
      <c r="AL2230" s="2">
        <f>COUNTIFS($B:$B,$B2230,$AG:$AG,AL$1)</f>
        <v>0</v>
      </c>
      <c r="AM2230" s="2">
        <f>COUNTIFS($B:$B,$B2230,$AG:$AG,AM$1)</f>
        <v>0</v>
      </c>
      <c r="AN2230" s="2">
        <f>COUNTIFS($B:$B,$B2230,$AG:$AG,AN$1)</f>
        <v>0</v>
      </c>
      <c r="AO2230" s="2">
        <f>COUNTIFS($B:$B,$B2230,$AG:$AG,AO$1)</f>
        <v>0</v>
      </c>
      <c r="AP2230" s="2">
        <f>COUNTIFS($B:$B,$B2230,$AG:$AG,AP$1)</f>
        <v>0</v>
      </c>
      <c r="AQ2230" s="2">
        <f>COUNTIFS($B:$B,$B2230,$AG:$AG,AQ$1)</f>
        <v>0</v>
      </c>
      <c r="AR2230" s="2">
        <f>COUNTIFS($B:$B,$B2230,$AG:$AG,AR$1)</f>
        <v>1</v>
      </c>
      <c r="AS2230" s="2">
        <f>COUNTIFS($B:$B,$B2230,$AG:$AG,AS$1)</f>
        <v>0</v>
      </c>
      <c r="AT2230" s="2">
        <f>COUNTIFS($B:$B,$B2230,$AG:$AG,AT$1)</f>
        <v>0</v>
      </c>
      <c r="AU2230" s="2">
        <f>COUNTIFS($B:$B,$B2230,$AG:$AG,AU$1)</f>
        <v>0</v>
      </c>
    </row>
    <row r="2231" spans="1:47" ht="15" customHeight="1" x14ac:dyDescent="0.35">
      <c r="A2231" s="7">
        <f>IF(B2230=B2231,A2230,A2230+1)</f>
        <v>788</v>
      </c>
      <c r="B2231" s="7" t="s">
        <v>2113</v>
      </c>
      <c r="C2231" s="7" t="s">
        <v>2112</v>
      </c>
      <c r="D2231" s="7" t="s">
        <v>1789</v>
      </c>
      <c r="E2231" s="7" t="s">
        <v>1788</v>
      </c>
      <c r="F2231" s="4" t="s">
        <v>7</v>
      </c>
      <c r="G2231" s="4" t="s">
        <v>8</v>
      </c>
      <c r="H2231" s="4" t="s">
        <v>7</v>
      </c>
      <c r="I2231" s="3">
        <v>2</v>
      </c>
      <c r="J2231" s="3" t="s">
        <v>38</v>
      </c>
      <c r="K2231" s="3" t="s">
        <v>1802</v>
      </c>
      <c r="L2231" s="3" t="s">
        <v>36</v>
      </c>
      <c r="M2231" s="3" t="s">
        <v>2111</v>
      </c>
      <c r="N2231" s="3" t="s">
        <v>1704</v>
      </c>
      <c r="P2231" s="3" t="s">
        <v>1</v>
      </c>
      <c r="Q2231" s="3" t="s">
        <v>1475</v>
      </c>
      <c r="R2231" s="3" t="s">
        <v>1474</v>
      </c>
      <c r="S2231" s="2">
        <f>IF(P2231="심사불필요","-",VLOOKUP(K2231,'[1]자격증 backdata'!A:G,7,0))</f>
        <v>0</v>
      </c>
      <c r="T2231" s="2" t="str">
        <f>IF(S2231="-","-",IF(COUNTIFS(B:B,B2231,S:S,"필수")&gt;0,"자격요건충족","확인필요"))</f>
        <v>자격요건충족</v>
      </c>
      <c r="U2231" s="2"/>
      <c r="W2231" s="2">
        <f>IF(Q2231="4급","심사불필요",VLOOKUP(K2231,'[1]자격증 backdata'!A:B,2,0))</f>
        <v>0</v>
      </c>
      <c r="X2231" s="3">
        <f>IF(R2231="A", MIN(20, SUMIFS(W:W, B:B, B2231, R:R, "A")),IF(R2231="B", MIN(30, SUMIFS(W:W, B:B, B2231, R:R, "B")),"비해당분야"))</f>
        <v>6</v>
      </c>
      <c r="Y2231" s="3" t="str">
        <f>IF(R2231="C",MIN(30,IF(COUNTIFS(B:B,B2231,W:W,"가1")=1,25,IF(COUNTIFS(B:B,B2231,W:W,"가1")&gt;=2,30,0))+IF(COUNTIFS(B:B,B2231,W:W,"나1")&gt;=4,30,IF(COUNTIFS(B:B,B2231,W:W,"나1")=3,26,IF(COUNTIFS(B:B,B2231,W:W,"나1")=2,22,IF(COUNTIFS(B:B,B2231,W:W,"나1")=1,18,0)))))+MIN(30,IF(COUNTIFS(B:B,B2231,W:W,"가2")=1,25,IF(COUNTIFS(B:B,B2231,W:W,"가2")&gt;=2,30,0))+IF(COUNTIFS(B:B,B2231,W:W,"나2")=3,30,IF(COUNTIFS(B:B,B2231,W:W,"나2")=2,25,IF(COUNTIFS(B:B,B2231,W:W,"나2")=1,20,0)))),"비해당분야")</f>
        <v>비해당분야</v>
      </c>
      <c r="Z2231" s="3" t="str">
        <f>IF(R2231="C",VLOOKUP(K2231,'[1]자격증 backdata'!A:F,6,0),"비해당분야")</f>
        <v>비해당분야</v>
      </c>
      <c r="AA2231" s="3" t="str">
        <f>IF(R2231="C",SUMIF(B:B,B2231,Z:Z),"비해당분야")</f>
        <v>비해당분야</v>
      </c>
      <c r="AB2231" s="3" t="str">
        <f>IF(R2231="C",SUM(Y2231,AA2231),"비해당분야")</f>
        <v>비해당분야</v>
      </c>
      <c r="AC2231" s="3">
        <f>IF(R2231="C",AB2231,X2231)</f>
        <v>6</v>
      </c>
      <c r="AD2231" s="3">
        <f>VLOOKUP(K2231,'[1]자격증 backdata'!A:D,4,0)</f>
        <v>5</v>
      </c>
      <c r="AE2231" s="3">
        <f>IF(_xlfn.MAXIFS(AD:AD,B:B,B2231)&gt;10,10,_xlfn.MAXIFS(AD:AD,B:B,B2231))</f>
        <v>5</v>
      </c>
      <c r="AG2231" s="2">
        <f>VLOOKUP(K2231,'[1]자격증 backdata'!A:C,3,0)</f>
        <v>0</v>
      </c>
      <c r="AH2231" s="2">
        <f>COUNTIFS($B:$B,$B2231,$AG:$AG,AH$1)</f>
        <v>0</v>
      </c>
      <c r="AI2231" s="2">
        <f>COUNTIFS($B:$B,$B2231,$AG:$AG,AI$1)</f>
        <v>0</v>
      </c>
      <c r="AJ2231" s="2">
        <f>COUNTIFS($B:$B,$B2231,$AG:$AG,AJ$1)</f>
        <v>0</v>
      </c>
      <c r="AK2231" s="2">
        <f>COUNTIFS($B:$B,$B2231,$AG:$AG,AK$1)</f>
        <v>0</v>
      </c>
      <c r="AL2231" s="2">
        <f>COUNTIFS($B:$B,$B2231,$AG:$AG,AL$1)</f>
        <v>0</v>
      </c>
      <c r="AM2231" s="2">
        <f>COUNTIFS($B:$B,$B2231,$AG:$AG,AM$1)</f>
        <v>0</v>
      </c>
      <c r="AN2231" s="2">
        <f>COUNTIFS($B:$B,$B2231,$AG:$AG,AN$1)</f>
        <v>0</v>
      </c>
      <c r="AO2231" s="2">
        <f>COUNTIFS($B:$B,$B2231,$AG:$AG,AO$1)</f>
        <v>0</v>
      </c>
      <c r="AP2231" s="2">
        <f>COUNTIFS($B:$B,$B2231,$AG:$AG,AP$1)</f>
        <v>0</v>
      </c>
      <c r="AQ2231" s="2">
        <f>COUNTIFS($B:$B,$B2231,$AG:$AG,AQ$1)</f>
        <v>0</v>
      </c>
      <c r="AR2231" s="2">
        <f>COUNTIFS($B:$B,$B2231,$AG:$AG,AR$1)</f>
        <v>1</v>
      </c>
      <c r="AS2231" s="2">
        <f>COUNTIFS($B:$B,$B2231,$AG:$AG,AS$1)</f>
        <v>0</v>
      </c>
      <c r="AT2231" s="2">
        <f>COUNTIFS($B:$B,$B2231,$AG:$AG,AT$1)</f>
        <v>0</v>
      </c>
      <c r="AU2231" s="2">
        <f>COUNTIFS($B:$B,$B2231,$AG:$AG,AU$1)</f>
        <v>0</v>
      </c>
    </row>
    <row r="2232" spans="1:47" ht="15" customHeight="1" x14ac:dyDescent="0.35">
      <c r="A2232" s="4">
        <f>IF(B2231=B2232,A2231,A2231+1)</f>
        <v>789</v>
      </c>
      <c r="B2232" s="4" t="s">
        <v>2104</v>
      </c>
      <c r="C2232" s="4" t="s">
        <v>2103</v>
      </c>
      <c r="D2232" s="4" t="s">
        <v>1789</v>
      </c>
      <c r="E2232" s="4" t="s">
        <v>1788</v>
      </c>
      <c r="F2232" s="4" t="s">
        <v>8</v>
      </c>
      <c r="G2232" s="4" t="s">
        <v>8</v>
      </c>
      <c r="H2232" s="4" t="s">
        <v>7</v>
      </c>
      <c r="I2232" s="4">
        <v>1</v>
      </c>
      <c r="J2232" s="4" t="s">
        <v>6</v>
      </c>
      <c r="K2232" s="4" t="s">
        <v>1787</v>
      </c>
      <c r="L2232" s="4" t="s">
        <v>4</v>
      </c>
      <c r="M2232" s="4" t="s">
        <v>2110</v>
      </c>
      <c r="N2232" s="4" t="s">
        <v>1621</v>
      </c>
      <c r="P2232" s="4" t="s">
        <v>1</v>
      </c>
      <c r="Q2232" s="4" t="s">
        <v>1475</v>
      </c>
      <c r="R2232" s="4" t="s">
        <v>1474</v>
      </c>
      <c r="S2232" s="5" t="str">
        <f>IF(P2232="심사불필요","-",VLOOKUP(K2232,'[1]자격증 backdata'!A:G,7,0))</f>
        <v>필수</v>
      </c>
      <c r="T2232" s="5" t="str">
        <f>IF(S2232="-","-",IF(COUNTIFS(B:B,B2232,S:S,"필수")&gt;0,"자격요건충족","확인필요"))</f>
        <v>자격요건충족</v>
      </c>
      <c r="U2232" s="5"/>
      <c r="W2232" s="5">
        <f>IF(Q2232="4급","심사불필요",VLOOKUP(K2232,'[1]자격증 backdata'!A:B,2,0))</f>
        <v>6</v>
      </c>
      <c r="X2232" s="4">
        <f>IF(R2232="A", MIN(20, SUMIFS(W:W, B:B, B2232, R:R, "A")),IF(R2232="B", MIN(30, SUMIFS(W:W, B:B, B2232, R:R, "B")),"비해당분야"))</f>
        <v>22</v>
      </c>
      <c r="Y2232" s="4" t="str">
        <f>IF(R2232="C",MIN(30,IF(COUNTIFS(B:B,B2232,W:W,"가1")=1,25,IF(COUNTIFS(B:B,B2232,W:W,"가1")&gt;=2,30,0))+IF(COUNTIFS(B:B,B2232,W:W,"나1")&gt;=4,30,IF(COUNTIFS(B:B,B2232,W:W,"나1")=3,26,IF(COUNTIFS(B:B,B2232,W:W,"나1")=2,22,IF(COUNTIFS(B:B,B2232,W:W,"나1")=1,18,0)))))+MIN(30,IF(COUNTIFS(B:B,B2232,W:W,"가2")=1,25,IF(COUNTIFS(B:B,B2232,W:W,"가2")&gt;=2,30,0))+IF(COUNTIFS(B:B,B2232,W:W,"나2")=3,30,IF(COUNTIFS(B:B,B2232,W:W,"나2")=2,25,IF(COUNTIFS(B:B,B2232,W:W,"나2")=1,20,0)))),"비해당분야")</f>
        <v>비해당분야</v>
      </c>
      <c r="Z2232" s="4" t="str">
        <f>IF(R2232="C",VLOOKUP(K2232,'[1]자격증 backdata'!A:F,6,0),"비해당분야")</f>
        <v>비해당분야</v>
      </c>
      <c r="AA2232" s="4" t="str">
        <f>IF(R2232="C",SUMIF(B:B,B2232,Z:Z),"비해당분야")</f>
        <v>비해당분야</v>
      </c>
      <c r="AB2232" s="4" t="str">
        <f>IF(R2232="C",SUM(Y2232,AA2232),"비해당분야")</f>
        <v>비해당분야</v>
      </c>
      <c r="AC2232" s="4">
        <f>IF(R2232="C",AB2232,X2232)</f>
        <v>22</v>
      </c>
      <c r="AD2232" s="4">
        <f>VLOOKUP(K2232,'[1]자격증 backdata'!A:D,4,0)</f>
        <v>0</v>
      </c>
      <c r="AE2232" s="4">
        <f>IF(_xlfn.MAXIFS(AD:AD,B:B,B2232)&gt;10,10,_xlfn.MAXIFS(AD:AD,B:B,B2232))</f>
        <v>5</v>
      </c>
      <c r="AG2232" s="5" t="str">
        <f>VLOOKUP(K2232,'[1]자격증 backdata'!A:C,3,0)</f>
        <v>K</v>
      </c>
      <c r="AH2232" s="5">
        <f>COUNTIFS($B:$B,$B2232,$AG:$AG,AH$1)</f>
        <v>0</v>
      </c>
      <c r="AI2232" s="5">
        <f>COUNTIFS($B:$B,$B2232,$AG:$AG,AI$1)</f>
        <v>0</v>
      </c>
      <c r="AJ2232" s="5">
        <f>COUNTIFS($B:$B,$B2232,$AG:$AG,AJ$1)</f>
        <v>0</v>
      </c>
      <c r="AK2232" s="5">
        <f>COUNTIFS($B:$B,$B2232,$AG:$AG,AK$1)</f>
        <v>0</v>
      </c>
      <c r="AL2232" s="5">
        <f>COUNTIFS($B:$B,$B2232,$AG:$AG,AL$1)</f>
        <v>0</v>
      </c>
      <c r="AM2232" s="5">
        <f>COUNTIFS($B:$B,$B2232,$AG:$AG,AM$1)</f>
        <v>0</v>
      </c>
      <c r="AN2232" s="5">
        <f>COUNTIFS($B:$B,$B2232,$AG:$AG,AN$1)</f>
        <v>1</v>
      </c>
      <c r="AO2232" s="5">
        <f>COUNTIFS($B:$B,$B2232,$AG:$AG,AO$1)</f>
        <v>0</v>
      </c>
      <c r="AP2232" s="5">
        <f>COUNTIFS($B:$B,$B2232,$AG:$AG,AP$1)</f>
        <v>0</v>
      </c>
      <c r="AQ2232" s="5">
        <f>COUNTIFS($B:$B,$B2232,$AG:$AG,AQ$1)</f>
        <v>0</v>
      </c>
      <c r="AR2232" s="5">
        <f>COUNTIFS($B:$B,$B2232,$AG:$AG,AR$1)</f>
        <v>1</v>
      </c>
      <c r="AS2232" s="5">
        <f>COUNTIFS($B:$B,$B2232,$AG:$AG,AS$1)</f>
        <v>0</v>
      </c>
      <c r="AT2232" s="5">
        <f>COUNTIFS($B:$B,$B2232,$AG:$AG,AT$1)</f>
        <v>1</v>
      </c>
      <c r="AU2232" s="5">
        <f>COUNTIFS($B:$B,$B2232,$AG:$AG,AU$1)</f>
        <v>0</v>
      </c>
    </row>
    <row r="2233" spans="1:47" ht="15" customHeight="1" x14ac:dyDescent="0.35">
      <c r="A2233" s="6">
        <f>IF(B2232=B2233,A2232,A2232+1)</f>
        <v>789</v>
      </c>
      <c r="B2233" s="6" t="s">
        <v>2104</v>
      </c>
      <c r="C2233" s="6" t="s">
        <v>2103</v>
      </c>
      <c r="D2233" s="6" t="s">
        <v>1789</v>
      </c>
      <c r="E2233" s="6" t="s">
        <v>1788</v>
      </c>
      <c r="F2233" s="4" t="s">
        <v>7</v>
      </c>
      <c r="G2233" s="4" t="s">
        <v>8</v>
      </c>
      <c r="H2233" s="4" t="s">
        <v>7</v>
      </c>
      <c r="I2233" s="4">
        <v>2</v>
      </c>
      <c r="J2233" s="4" t="s">
        <v>69</v>
      </c>
      <c r="K2233" s="4" t="s">
        <v>1799</v>
      </c>
      <c r="L2233" s="4" t="s">
        <v>36</v>
      </c>
      <c r="M2233" s="4" t="s">
        <v>2109</v>
      </c>
      <c r="N2233" s="4" t="s">
        <v>34</v>
      </c>
      <c r="P2233" s="4" t="s">
        <v>1</v>
      </c>
      <c r="Q2233" s="4" t="s">
        <v>1475</v>
      </c>
      <c r="R2233" s="4" t="s">
        <v>1474</v>
      </c>
      <c r="S2233" s="5">
        <f>IF(P2233="심사불필요","-",VLOOKUP(K2233,'[1]자격증 backdata'!A:G,7,0))</f>
        <v>0</v>
      </c>
      <c r="T2233" s="5" t="str">
        <f>IF(S2233="-","-",IF(COUNTIFS(B:B,B2233,S:S,"필수")&gt;0,"자격요건충족","확인필요"))</f>
        <v>자격요건충족</v>
      </c>
      <c r="U2233" s="5"/>
      <c r="W2233" s="5">
        <f>IF(Q2233="4급","심사불필요",VLOOKUP(K2233,'[1]자격증 backdata'!A:B,2,0))</f>
        <v>0</v>
      </c>
      <c r="X2233" s="4">
        <f>IF(R2233="A", MIN(20, SUMIFS(W:W, B:B, B2233, R:R, "A")),IF(R2233="B", MIN(30, SUMIFS(W:W, B:B, B2233, R:R, "B")),"비해당분야"))</f>
        <v>22</v>
      </c>
      <c r="Y2233" s="4" t="str">
        <f>IF(R2233="C",MIN(30,IF(COUNTIFS(B:B,B2233,W:W,"가1")=1,25,IF(COUNTIFS(B:B,B2233,W:W,"가1")&gt;=2,30,0))+IF(COUNTIFS(B:B,B2233,W:W,"나1")&gt;=4,30,IF(COUNTIFS(B:B,B2233,W:W,"나1")=3,26,IF(COUNTIFS(B:B,B2233,W:W,"나1")=2,22,IF(COUNTIFS(B:B,B2233,W:W,"나1")=1,18,0)))))+MIN(30,IF(COUNTIFS(B:B,B2233,W:W,"가2")=1,25,IF(COUNTIFS(B:B,B2233,W:W,"가2")&gt;=2,30,0))+IF(COUNTIFS(B:B,B2233,W:W,"나2")=3,30,IF(COUNTIFS(B:B,B2233,W:W,"나2")=2,25,IF(COUNTIFS(B:B,B2233,W:W,"나2")=1,20,0)))),"비해당분야")</f>
        <v>비해당분야</v>
      </c>
      <c r="Z2233" s="4" t="str">
        <f>IF(R2233="C",VLOOKUP(K2233,'[1]자격증 backdata'!A:F,6,0),"비해당분야")</f>
        <v>비해당분야</v>
      </c>
      <c r="AA2233" s="4" t="str">
        <f>IF(R2233="C",SUMIF(B:B,B2233,Z:Z),"비해당분야")</f>
        <v>비해당분야</v>
      </c>
      <c r="AB2233" s="4" t="str">
        <f>IF(R2233="C",SUM(Y2233,AA2233),"비해당분야")</f>
        <v>비해당분야</v>
      </c>
      <c r="AC2233" s="4">
        <f>IF(R2233="C",AB2233,X2233)</f>
        <v>22</v>
      </c>
      <c r="AD2233" s="4">
        <f>VLOOKUP(K2233,'[1]자격증 backdata'!A:D,4,0)</f>
        <v>5</v>
      </c>
      <c r="AE2233" s="4">
        <f>IF(_xlfn.MAXIFS(AD:AD,B:B,B2233)&gt;10,10,_xlfn.MAXIFS(AD:AD,B:B,B2233))</f>
        <v>5</v>
      </c>
      <c r="AG2233" s="5">
        <f>VLOOKUP(K2233,'[1]자격증 backdata'!A:C,3,0)</f>
        <v>0</v>
      </c>
      <c r="AH2233" s="5">
        <f>COUNTIFS($B:$B,$B2233,$AG:$AG,AH$1)</f>
        <v>0</v>
      </c>
      <c r="AI2233" s="5">
        <f>COUNTIFS($B:$B,$B2233,$AG:$AG,AI$1)</f>
        <v>0</v>
      </c>
      <c r="AJ2233" s="5">
        <f>COUNTIFS($B:$B,$B2233,$AG:$AG,AJ$1)</f>
        <v>0</v>
      </c>
      <c r="AK2233" s="5">
        <f>COUNTIFS($B:$B,$B2233,$AG:$AG,AK$1)</f>
        <v>0</v>
      </c>
      <c r="AL2233" s="5">
        <f>COUNTIFS($B:$B,$B2233,$AG:$AG,AL$1)</f>
        <v>0</v>
      </c>
      <c r="AM2233" s="5">
        <f>COUNTIFS($B:$B,$B2233,$AG:$AG,AM$1)</f>
        <v>0</v>
      </c>
      <c r="AN2233" s="5">
        <f>COUNTIFS($B:$B,$B2233,$AG:$AG,AN$1)</f>
        <v>1</v>
      </c>
      <c r="AO2233" s="5">
        <f>COUNTIFS($B:$B,$B2233,$AG:$AG,AO$1)</f>
        <v>0</v>
      </c>
      <c r="AP2233" s="5">
        <f>COUNTIFS($B:$B,$B2233,$AG:$AG,AP$1)</f>
        <v>0</v>
      </c>
      <c r="AQ2233" s="5">
        <f>COUNTIFS($B:$B,$B2233,$AG:$AG,AQ$1)</f>
        <v>0</v>
      </c>
      <c r="AR2233" s="5">
        <f>COUNTIFS($B:$B,$B2233,$AG:$AG,AR$1)</f>
        <v>1</v>
      </c>
      <c r="AS2233" s="5">
        <f>COUNTIFS($B:$B,$B2233,$AG:$AG,AS$1)</f>
        <v>0</v>
      </c>
      <c r="AT2233" s="5">
        <f>COUNTIFS($B:$B,$B2233,$AG:$AG,AT$1)</f>
        <v>1</v>
      </c>
      <c r="AU2233" s="5">
        <f>COUNTIFS($B:$B,$B2233,$AG:$AG,AU$1)</f>
        <v>0</v>
      </c>
    </row>
    <row r="2234" spans="1:47" ht="15" customHeight="1" x14ac:dyDescent="0.35">
      <c r="A2234" s="6">
        <f>IF(B2233=B2234,A2233,A2233+1)</f>
        <v>789</v>
      </c>
      <c r="B2234" s="6" t="s">
        <v>2104</v>
      </c>
      <c r="C2234" s="6" t="s">
        <v>2103</v>
      </c>
      <c r="D2234" s="6" t="s">
        <v>1789</v>
      </c>
      <c r="E2234" s="6" t="s">
        <v>1788</v>
      </c>
      <c r="F2234" s="4" t="s">
        <v>7</v>
      </c>
      <c r="G2234" s="4" t="s">
        <v>8</v>
      </c>
      <c r="H2234" s="4" t="s">
        <v>7</v>
      </c>
      <c r="I2234" s="4">
        <v>3</v>
      </c>
      <c r="J2234" s="4" t="s">
        <v>106</v>
      </c>
      <c r="K2234" s="4" t="s">
        <v>1812</v>
      </c>
      <c r="L2234" s="4" t="s">
        <v>55</v>
      </c>
      <c r="M2234" s="4" t="s">
        <v>2108</v>
      </c>
      <c r="N2234" s="4" t="s">
        <v>2107</v>
      </c>
      <c r="P2234" s="4" t="s">
        <v>1</v>
      </c>
      <c r="Q2234" s="4" t="s">
        <v>1475</v>
      </c>
      <c r="R2234" s="4" t="s">
        <v>1474</v>
      </c>
      <c r="S2234" s="5">
        <f>IF(P2234="심사불필요","-",VLOOKUP(K2234,'[1]자격증 backdata'!A:G,7,0))</f>
        <v>0</v>
      </c>
      <c r="T2234" s="5" t="str">
        <f>IF(S2234="-","-",IF(COUNTIFS(B:B,B2234,S:S,"필수")&gt;0,"자격요건충족","확인필요"))</f>
        <v>자격요건충족</v>
      </c>
      <c r="U2234" s="5"/>
      <c r="W2234" s="5">
        <f>IF(Q2234="4급","심사불필요",VLOOKUP(K2234,'[1]자격증 backdata'!A:B,2,0))</f>
        <v>6</v>
      </c>
      <c r="X2234" s="4">
        <f>IF(R2234="A", MIN(20, SUMIFS(W:W, B:B, B2234, R:R, "A")),IF(R2234="B", MIN(30, SUMIFS(W:W, B:B, B2234, R:R, "B")),"비해당분야"))</f>
        <v>22</v>
      </c>
      <c r="Y2234" s="4" t="str">
        <f>IF(R2234="C",MIN(30,IF(COUNTIFS(B:B,B2234,W:W,"가1")=1,25,IF(COUNTIFS(B:B,B2234,W:W,"가1")&gt;=2,30,0))+IF(COUNTIFS(B:B,B2234,W:W,"나1")&gt;=4,30,IF(COUNTIFS(B:B,B2234,W:W,"나1")=3,26,IF(COUNTIFS(B:B,B2234,W:W,"나1")=2,22,IF(COUNTIFS(B:B,B2234,W:W,"나1")=1,18,0)))))+MIN(30,IF(COUNTIFS(B:B,B2234,W:W,"가2")=1,25,IF(COUNTIFS(B:B,B2234,W:W,"가2")&gt;=2,30,0))+IF(COUNTIFS(B:B,B2234,W:W,"나2")=3,30,IF(COUNTIFS(B:B,B2234,W:W,"나2")=2,25,IF(COUNTIFS(B:B,B2234,W:W,"나2")=1,20,0)))),"비해당분야")</f>
        <v>비해당분야</v>
      </c>
      <c r="Z2234" s="4" t="str">
        <f>IF(R2234="C",VLOOKUP(K2234,'[1]자격증 backdata'!A:F,6,0),"비해당분야")</f>
        <v>비해당분야</v>
      </c>
      <c r="AA2234" s="4" t="str">
        <f>IF(R2234="C",SUMIF(B:B,B2234,Z:Z),"비해당분야")</f>
        <v>비해당분야</v>
      </c>
      <c r="AB2234" s="4" t="str">
        <f>IF(R2234="C",SUM(Y2234,AA2234),"비해당분야")</f>
        <v>비해당분야</v>
      </c>
      <c r="AC2234" s="4">
        <f>IF(R2234="C",AB2234,X2234)</f>
        <v>22</v>
      </c>
      <c r="AD2234" s="4">
        <f>VLOOKUP(K2234,'[1]자격증 backdata'!A:D,4,0)</f>
        <v>0</v>
      </c>
      <c r="AE2234" s="4">
        <f>IF(_xlfn.MAXIFS(AD:AD,B:B,B2234)&gt;10,10,_xlfn.MAXIFS(AD:AD,B:B,B2234))</f>
        <v>5</v>
      </c>
      <c r="AG2234" s="5" t="str">
        <f>VLOOKUP(K2234,'[1]자격증 backdata'!A:C,3,0)</f>
        <v>M</v>
      </c>
      <c r="AH2234" s="5">
        <f>COUNTIFS($B:$B,$B2234,$AG:$AG,AH$1)</f>
        <v>0</v>
      </c>
      <c r="AI2234" s="5">
        <f>COUNTIFS($B:$B,$B2234,$AG:$AG,AI$1)</f>
        <v>0</v>
      </c>
      <c r="AJ2234" s="5">
        <f>COUNTIFS($B:$B,$B2234,$AG:$AG,AJ$1)</f>
        <v>0</v>
      </c>
      <c r="AK2234" s="5">
        <f>COUNTIFS($B:$B,$B2234,$AG:$AG,AK$1)</f>
        <v>0</v>
      </c>
      <c r="AL2234" s="5">
        <f>COUNTIFS($B:$B,$B2234,$AG:$AG,AL$1)</f>
        <v>0</v>
      </c>
      <c r="AM2234" s="5">
        <f>COUNTIFS($B:$B,$B2234,$AG:$AG,AM$1)</f>
        <v>0</v>
      </c>
      <c r="AN2234" s="5">
        <f>COUNTIFS($B:$B,$B2234,$AG:$AG,AN$1)</f>
        <v>1</v>
      </c>
      <c r="AO2234" s="5">
        <f>COUNTIFS($B:$B,$B2234,$AG:$AG,AO$1)</f>
        <v>0</v>
      </c>
      <c r="AP2234" s="5">
        <f>COUNTIFS($B:$B,$B2234,$AG:$AG,AP$1)</f>
        <v>0</v>
      </c>
      <c r="AQ2234" s="5">
        <f>COUNTIFS($B:$B,$B2234,$AG:$AG,AQ$1)</f>
        <v>0</v>
      </c>
      <c r="AR2234" s="5">
        <f>COUNTIFS($B:$B,$B2234,$AG:$AG,AR$1)</f>
        <v>1</v>
      </c>
      <c r="AS2234" s="5">
        <f>COUNTIFS($B:$B,$B2234,$AG:$AG,AS$1)</f>
        <v>0</v>
      </c>
      <c r="AT2234" s="5">
        <f>COUNTIFS($B:$B,$B2234,$AG:$AG,AT$1)</f>
        <v>1</v>
      </c>
      <c r="AU2234" s="5">
        <f>COUNTIFS($B:$B,$B2234,$AG:$AG,AU$1)</f>
        <v>0</v>
      </c>
    </row>
    <row r="2235" spans="1:47" ht="15" customHeight="1" x14ac:dyDescent="0.35">
      <c r="A2235" s="6">
        <f>IF(B2234=B2235,A2234,A2234+1)</f>
        <v>789</v>
      </c>
      <c r="B2235" s="6" t="s">
        <v>2104</v>
      </c>
      <c r="C2235" s="6" t="s">
        <v>2103</v>
      </c>
      <c r="D2235" s="6" t="s">
        <v>1789</v>
      </c>
      <c r="E2235" s="6" t="s">
        <v>1788</v>
      </c>
      <c r="F2235" s="4" t="s">
        <v>7</v>
      </c>
      <c r="G2235" s="4" t="s">
        <v>8</v>
      </c>
      <c r="H2235" s="4" t="s">
        <v>7</v>
      </c>
      <c r="I2235" s="4">
        <v>4</v>
      </c>
      <c r="J2235" s="4" t="s">
        <v>215</v>
      </c>
      <c r="K2235" s="4" t="s">
        <v>1995</v>
      </c>
      <c r="L2235" s="4" t="s">
        <v>55</v>
      </c>
      <c r="M2235" s="4" t="s">
        <v>2106</v>
      </c>
      <c r="N2235" s="4" t="s">
        <v>2105</v>
      </c>
      <c r="P2235" s="4" t="s">
        <v>1</v>
      </c>
      <c r="Q2235" s="4" t="s">
        <v>1475</v>
      </c>
      <c r="R2235" s="4" t="s">
        <v>1474</v>
      </c>
      <c r="S2235" s="5">
        <f>IF(P2235="심사불필요","-",VLOOKUP(K2235,'[1]자격증 backdata'!A:G,7,0))</f>
        <v>0</v>
      </c>
      <c r="T2235" s="5" t="str">
        <f>IF(S2235="-","-",IF(COUNTIFS(B:B,B2235,S:S,"필수")&gt;0,"자격요건충족","확인필요"))</f>
        <v>자격요건충족</v>
      </c>
      <c r="U2235" s="5"/>
      <c r="W2235" s="5">
        <f>IF(Q2235="4급","심사불필요",VLOOKUP(K2235,'[1]자격증 backdata'!A:B,2,0))</f>
        <v>6</v>
      </c>
      <c r="X2235" s="4">
        <f>IF(R2235="A", MIN(20, SUMIFS(W:W, B:B, B2235, R:R, "A")),IF(R2235="B", MIN(30, SUMIFS(W:W, B:B, B2235, R:R, "B")),"비해당분야"))</f>
        <v>22</v>
      </c>
      <c r="Y2235" s="4" t="str">
        <f>IF(R2235="C",MIN(30,IF(COUNTIFS(B:B,B2235,W:W,"가1")=1,25,IF(COUNTIFS(B:B,B2235,W:W,"가1")&gt;=2,30,0))+IF(COUNTIFS(B:B,B2235,W:W,"나1")&gt;=4,30,IF(COUNTIFS(B:B,B2235,W:W,"나1")=3,26,IF(COUNTIFS(B:B,B2235,W:W,"나1")=2,22,IF(COUNTIFS(B:B,B2235,W:W,"나1")=1,18,0)))))+MIN(30,IF(COUNTIFS(B:B,B2235,W:W,"가2")=1,25,IF(COUNTIFS(B:B,B2235,W:W,"가2")&gt;=2,30,0))+IF(COUNTIFS(B:B,B2235,W:W,"나2")=3,30,IF(COUNTIFS(B:B,B2235,W:W,"나2")=2,25,IF(COUNTIFS(B:B,B2235,W:W,"나2")=1,20,0)))),"비해당분야")</f>
        <v>비해당분야</v>
      </c>
      <c r="Z2235" s="4" t="str">
        <f>IF(R2235="C",VLOOKUP(K2235,'[1]자격증 backdata'!A:F,6,0),"비해당분야")</f>
        <v>비해당분야</v>
      </c>
      <c r="AA2235" s="4" t="str">
        <f>IF(R2235="C",SUMIF(B:B,B2235,Z:Z),"비해당분야")</f>
        <v>비해당분야</v>
      </c>
      <c r="AB2235" s="4" t="str">
        <f>IF(R2235="C",SUM(Y2235,AA2235),"비해당분야")</f>
        <v>비해당분야</v>
      </c>
      <c r="AC2235" s="4">
        <f>IF(R2235="C",AB2235,X2235)</f>
        <v>22</v>
      </c>
      <c r="AD2235" s="4">
        <f>VLOOKUP(K2235,'[1]자격증 backdata'!A:D,4,0)</f>
        <v>0</v>
      </c>
      <c r="AE2235" s="4">
        <f>IF(_xlfn.MAXIFS(AD:AD,B:B,B2235)&gt;10,10,_xlfn.MAXIFS(AD:AD,B:B,B2235))</f>
        <v>5</v>
      </c>
      <c r="AG2235" s="5" t="str">
        <f>VLOOKUP(K2235,'[1]자격증 backdata'!A:C,3,0)</f>
        <v>G</v>
      </c>
      <c r="AH2235" s="5">
        <f>COUNTIFS($B:$B,$B2235,$AG:$AG,AH$1)</f>
        <v>0</v>
      </c>
      <c r="AI2235" s="5">
        <f>COUNTIFS($B:$B,$B2235,$AG:$AG,AI$1)</f>
        <v>0</v>
      </c>
      <c r="AJ2235" s="5">
        <f>COUNTIFS($B:$B,$B2235,$AG:$AG,AJ$1)</f>
        <v>0</v>
      </c>
      <c r="AK2235" s="5">
        <f>COUNTIFS($B:$B,$B2235,$AG:$AG,AK$1)</f>
        <v>0</v>
      </c>
      <c r="AL2235" s="5">
        <f>COUNTIFS($B:$B,$B2235,$AG:$AG,AL$1)</f>
        <v>0</v>
      </c>
      <c r="AM2235" s="5">
        <f>COUNTIFS($B:$B,$B2235,$AG:$AG,AM$1)</f>
        <v>0</v>
      </c>
      <c r="AN2235" s="5">
        <f>COUNTIFS($B:$B,$B2235,$AG:$AG,AN$1)</f>
        <v>1</v>
      </c>
      <c r="AO2235" s="5">
        <f>COUNTIFS($B:$B,$B2235,$AG:$AG,AO$1)</f>
        <v>0</v>
      </c>
      <c r="AP2235" s="5">
        <f>COUNTIFS($B:$B,$B2235,$AG:$AG,AP$1)</f>
        <v>0</v>
      </c>
      <c r="AQ2235" s="5">
        <f>COUNTIFS($B:$B,$B2235,$AG:$AG,AQ$1)</f>
        <v>0</v>
      </c>
      <c r="AR2235" s="5">
        <f>COUNTIFS($B:$B,$B2235,$AG:$AG,AR$1)</f>
        <v>1</v>
      </c>
      <c r="AS2235" s="5">
        <f>COUNTIFS($B:$B,$B2235,$AG:$AG,AS$1)</f>
        <v>0</v>
      </c>
      <c r="AT2235" s="5">
        <f>COUNTIFS($B:$B,$B2235,$AG:$AG,AT$1)</f>
        <v>1</v>
      </c>
      <c r="AU2235" s="5">
        <f>COUNTIFS($B:$B,$B2235,$AG:$AG,AU$1)</f>
        <v>0</v>
      </c>
    </row>
    <row r="2236" spans="1:47" ht="15" customHeight="1" x14ac:dyDescent="0.35">
      <c r="A2236" s="6">
        <f>IF(B2235=B2236,A2235,A2235+1)</f>
        <v>789</v>
      </c>
      <c r="B2236" s="6" t="s">
        <v>2104</v>
      </c>
      <c r="C2236" s="6" t="s">
        <v>2103</v>
      </c>
      <c r="D2236" s="6" t="s">
        <v>1789</v>
      </c>
      <c r="E2236" s="6" t="s">
        <v>1788</v>
      </c>
      <c r="F2236" s="4" t="s">
        <v>7</v>
      </c>
      <c r="G2236" s="4" t="s">
        <v>8</v>
      </c>
      <c r="H2236" s="4" t="s">
        <v>7</v>
      </c>
      <c r="I2236" s="4">
        <v>5</v>
      </c>
      <c r="J2236" s="4" t="s">
        <v>28</v>
      </c>
      <c r="K2236" s="4" t="s">
        <v>1793</v>
      </c>
      <c r="L2236" s="4" t="s">
        <v>26</v>
      </c>
      <c r="M2236" s="4" t="s">
        <v>2102</v>
      </c>
      <c r="N2236" s="4" t="s">
        <v>599</v>
      </c>
      <c r="P2236" s="4" t="s">
        <v>1</v>
      </c>
      <c r="Q2236" s="4" t="s">
        <v>1475</v>
      </c>
      <c r="R2236" s="4" t="s">
        <v>1474</v>
      </c>
      <c r="S2236" s="5">
        <f>IF(P2236="심사불필요","-",VLOOKUP(K2236,'[1]자격증 backdata'!A:G,7,0))</f>
        <v>0</v>
      </c>
      <c r="T2236" s="5" t="str">
        <f>IF(S2236="-","-",IF(COUNTIFS(B:B,B2236,S:S,"필수")&gt;0,"자격요건충족","확인필요"))</f>
        <v>자격요건충족</v>
      </c>
      <c r="U2236" s="5"/>
      <c r="W2236" s="5">
        <f>IF(Q2236="4급","심사불필요",VLOOKUP(K2236,'[1]자격증 backdata'!A:B,2,0))</f>
        <v>4</v>
      </c>
      <c r="X2236" s="4">
        <f>IF(R2236="A", MIN(20, SUMIFS(W:W, B:B, B2236, R:R, "A")),IF(R2236="B", MIN(30, SUMIFS(W:W, B:B, B2236, R:R, "B")),"비해당분야"))</f>
        <v>22</v>
      </c>
      <c r="Y2236" s="4" t="str">
        <f>IF(R2236="C",MIN(30,IF(COUNTIFS(B:B,B2236,W:W,"가1")=1,25,IF(COUNTIFS(B:B,B2236,W:W,"가1")&gt;=2,30,0))+IF(COUNTIFS(B:B,B2236,W:W,"나1")&gt;=4,30,IF(COUNTIFS(B:B,B2236,W:W,"나1")=3,26,IF(COUNTIFS(B:B,B2236,W:W,"나1")=2,22,IF(COUNTIFS(B:B,B2236,W:W,"나1")=1,18,0)))))+MIN(30,IF(COUNTIFS(B:B,B2236,W:W,"가2")=1,25,IF(COUNTIFS(B:B,B2236,W:W,"가2")&gt;=2,30,0))+IF(COUNTIFS(B:B,B2236,W:W,"나2")=3,30,IF(COUNTIFS(B:B,B2236,W:W,"나2")=2,25,IF(COUNTIFS(B:B,B2236,W:W,"나2")=1,20,0)))),"비해당분야")</f>
        <v>비해당분야</v>
      </c>
      <c r="Z2236" s="4" t="str">
        <f>IF(R2236="C",VLOOKUP(K2236,'[1]자격증 backdata'!A:F,6,0),"비해당분야")</f>
        <v>비해당분야</v>
      </c>
      <c r="AA2236" s="4" t="str">
        <f>IF(R2236="C",SUMIF(B:B,B2236,Z:Z),"비해당분야")</f>
        <v>비해당분야</v>
      </c>
      <c r="AB2236" s="4" t="str">
        <f>IF(R2236="C",SUM(Y2236,AA2236),"비해당분야")</f>
        <v>비해당분야</v>
      </c>
      <c r="AC2236" s="4">
        <f>IF(R2236="C",AB2236,X2236)</f>
        <v>22</v>
      </c>
      <c r="AD2236" s="4">
        <f>VLOOKUP(K2236,'[1]자격증 backdata'!A:D,4,0)</f>
        <v>0</v>
      </c>
      <c r="AE2236" s="4">
        <f>IF(_xlfn.MAXIFS(AD:AD,B:B,B2236)&gt;10,10,_xlfn.MAXIFS(AD:AD,B:B,B2236))</f>
        <v>5</v>
      </c>
      <c r="AG2236" s="5">
        <f>VLOOKUP(K2236,'[1]자격증 backdata'!A:C,3,0)</f>
        <v>0</v>
      </c>
      <c r="AH2236" s="5">
        <f>COUNTIFS($B:$B,$B2236,$AG:$AG,AH$1)</f>
        <v>0</v>
      </c>
      <c r="AI2236" s="5">
        <f>COUNTIFS($B:$B,$B2236,$AG:$AG,AI$1)</f>
        <v>0</v>
      </c>
      <c r="AJ2236" s="5">
        <f>COUNTIFS($B:$B,$B2236,$AG:$AG,AJ$1)</f>
        <v>0</v>
      </c>
      <c r="AK2236" s="5">
        <f>COUNTIFS($B:$B,$B2236,$AG:$AG,AK$1)</f>
        <v>0</v>
      </c>
      <c r="AL2236" s="5">
        <f>COUNTIFS($B:$B,$B2236,$AG:$AG,AL$1)</f>
        <v>0</v>
      </c>
      <c r="AM2236" s="5">
        <f>COUNTIFS($B:$B,$B2236,$AG:$AG,AM$1)</f>
        <v>0</v>
      </c>
      <c r="AN2236" s="5">
        <f>COUNTIFS($B:$B,$B2236,$AG:$AG,AN$1)</f>
        <v>1</v>
      </c>
      <c r="AO2236" s="5">
        <f>COUNTIFS($B:$B,$B2236,$AG:$AG,AO$1)</f>
        <v>0</v>
      </c>
      <c r="AP2236" s="5">
        <f>COUNTIFS($B:$B,$B2236,$AG:$AG,AP$1)</f>
        <v>0</v>
      </c>
      <c r="AQ2236" s="5">
        <f>COUNTIFS($B:$B,$B2236,$AG:$AG,AQ$1)</f>
        <v>0</v>
      </c>
      <c r="AR2236" s="5">
        <f>COUNTIFS($B:$B,$B2236,$AG:$AG,AR$1)</f>
        <v>1</v>
      </c>
      <c r="AS2236" s="5">
        <f>COUNTIFS($B:$B,$B2236,$AG:$AG,AS$1)</f>
        <v>0</v>
      </c>
      <c r="AT2236" s="5">
        <f>COUNTIFS($B:$B,$B2236,$AG:$AG,AT$1)</f>
        <v>1</v>
      </c>
      <c r="AU2236" s="5">
        <f>COUNTIFS($B:$B,$B2236,$AG:$AG,AU$1)</f>
        <v>0</v>
      </c>
    </row>
    <row r="2237" spans="1:47" ht="15" customHeight="1" x14ac:dyDescent="0.35">
      <c r="A2237" s="3">
        <f>IF(B2236=B2237,A2236,A2236+1)</f>
        <v>790</v>
      </c>
      <c r="B2237" s="3" t="s">
        <v>2098</v>
      </c>
      <c r="C2237" s="3" t="s">
        <v>2097</v>
      </c>
      <c r="D2237" s="3" t="s">
        <v>1789</v>
      </c>
      <c r="E2237" s="3" t="s">
        <v>1788</v>
      </c>
      <c r="F2237" s="4" t="s">
        <v>8</v>
      </c>
      <c r="G2237" s="4" t="s">
        <v>8</v>
      </c>
      <c r="H2237" s="4" t="s">
        <v>7</v>
      </c>
      <c r="I2237" s="3">
        <v>1</v>
      </c>
      <c r="J2237" s="3" t="s">
        <v>6</v>
      </c>
      <c r="K2237" s="3" t="s">
        <v>1787</v>
      </c>
      <c r="L2237" s="3" t="s">
        <v>4</v>
      </c>
      <c r="M2237" s="3" t="s">
        <v>2101</v>
      </c>
      <c r="N2237" s="3" t="s">
        <v>207</v>
      </c>
      <c r="P2237" s="3" t="s">
        <v>1</v>
      </c>
      <c r="Q2237" s="3" t="s">
        <v>1475</v>
      </c>
      <c r="R2237" s="3" t="s">
        <v>1474</v>
      </c>
      <c r="S2237" s="2" t="str">
        <f>IF(P2237="심사불필요","-",VLOOKUP(K2237,'[1]자격증 backdata'!A:G,7,0))</f>
        <v>필수</v>
      </c>
      <c r="T2237" s="2" t="str">
        <f>IF(S2237="-","-",IF(COUNTIFS(B:B,B2237,S:S,"필수")&gt;0,"자격요건충족","확인필요"))</f>
        <v>자격요건충족</v>
      </c>
      <c r="U2237" s="2"/>
      <c r="W2237" s="2">
        <f>IF(Q2237="4급","심사불필요",VLOOKUP(K2237,'[1]자격증 backdata'!A:B,2,0))</f>
        <v>6</v>
      </c>
      <c r="X2237" s="3">
        <f>IF(R2237="A", MIN(20, SUMIFS(W:W, B:B, B2237, R:R, "A")),IF(R2237="B", MIN(30, SUMIFS(W:W, B:B, B2237, R:R, "B")),"비해당분야"))</f>
        <v>10</v>
      </c>
      <c r="Y2237" s="3" t="str">
        <f>IF(R2237="C",MIN(30,IF(COUNTIFS(B:B,B2237,W:W,"가1")=1,25,IF(COUNTIFS(B:B,B2237,W:W,"가1")&gt;=2,30,0))+IF(COUNTIFS(B:B,B2237,W:W,"나1")&gt;=4,30,IF(COUNTIFS(B:B,B2237,W:W,"나1")=3,26,IF(COUNTIFS(B:B,B2237,W:W,"나1")=2,22,IF(COUNTIFS(B:B,B2237,W:W,"나1")=1,18,0)))))+MIN(30,IF(COUNTIFS(B:B,B2237,W:W,"가2")=1,25,IF(COUNTIFS(B:B,B2237,W:W,"가2")&gt;=2,30,0))+IF(COUNTIFS(B:B,B2237,W:W,"나2")=3,30,IF(COUNTIFS(B:B,B2237,W:W,"나2")=2,25,IF(COUNTIFS(B:B,B2237,W:W,"나2")=1,20,0)))),"비해당분야")</f>
        <v>비해당분야</v>
      </c>
      <c r="Z2237" s="3" t="str">
        <f>IF(R2237="C",VLOOKUP(K2237,'[1]자격증 backdata'!A:F,6,0),"비해당분야")</f>
        <v>비해당분야</v>
      </c>
      <c r="AA2237" s="3" t="str">
        <f>IF(R2237="C",SUMIF(B:B,B2237,Z:Z),"비해당분야")</f>
        <v>비해당분야</v>
      </c>
      <c r="AB2237" s="3" t="str">
        <f>IF(R2237="C",SUM(Y2237,AA2237),"비해당분야")</f>
        <v>비해당분야</v>
      </c>
      <c r="AC2237" s="3">
        <f>IF(R2237="C",AB2237,X2237)</f>
        <v>10</v>
      </c>
      <c r="AD2237" s="3">
        <f>VLOOKUP(K2237,'[1]자격증 backdata'!A:D,4,0)</f>
        <v>0</v>
      </c>
      <c r="AE2237" s="3">
        <f>IF(_xlfn.MAXIFS(AD:AD,B:B,B2237)&gt;10,10,_xlfn.MAXIFS(AD:AD,B:B,B2237))</f>
        <v>5</v>
      </c>
      <c r="AG2237" s="2" t="str">
        <f>VLOOKUP(K2237,'[1]자격증 backdata'!A:C,3,0)</f>
        <v>K</v>
      </c>
      <c r="AH2237" s="2">
        <f>COUNTIFS($B:$B,$B2237,$AG:$AG,AH$1)</f>
        <v>0</v>
      </c>
      <c r="AI2237" s="2">
        <f>COUNTIFS($B:$B,$B2237,$AG:$AG,AI$1)</f>
        <v>0</v>
      </c>
      <c r="AJ2237" s="2">
        <f>COUNTIFS($B:$B,$B2237,$AG:$AG,AJ$1)</f>
        <v>0</v>
      </c>
      <c r="AK2237" s="2">
        <f>COUNTIFS($B:$B,$B2237,$AG:$AG,AK$1)</f>
        <v>0</v>
      </c>
      <c r="AL2237" s="2">
        <f>COUNTIFS($B:$B,$B2237,$AG:$AG,AL$1)</f>
        <v>0</v>
      </c>
      <c r="AM2237" s="2">
        <f>COUNTIFS($B:$B,$B2237,$AG:$AG,AM$1)</f>
        <v>0</v>
      </c>
      <c r="AN2237" s="2">
        <f>COUNTIFS($B:$B,$B2237,$AG:$AG,AN$1)</f>
        <v>0</v>
      </c>
      <c r="AO2237" s="2">
        <f>COUNTIFS($B:$B,$B2237,$AG:$AG,AO$1)</f>
        <v>0</v>
      </c>
      <c r="AP2237" s="2">
        <f>COUNTIFS($B:$B,$B2237,$AG:$AG,AP$1)</f>
        <v>0</v>
      </c>
      <c r="AQ2237" s="2">
        <f>COUNTIFS($B:$B,$B2237,$AG:$AG,AQ$1)</f>
        <v>0</v>
      </c>
      <c r="AR2237" s="2">
        <f>COUNTIFS($B:$B,$B2237,$AG:$AG,AR$1)</f>
        <v>1</v>
      </c>
      <c r="AS2237" s="2">
        <f>COUNTIFS($B:$B,$B2237,$AG:$AG,AS$1)</f>
        <v>0</v>
      </c>
      <c r="AT2237" s="2">
        <f>COUNTIFS($B:$B,$B2237,$AG:$AG,AT$1)</f>
        <v>1</v>
      </c>
      <c r="AU2237" s="2">
        <f>COUNTIFS($B:$B,$B2237,$AG:$AG,AU$1)</f>
        <v>0</v>
      </c>
    </row>
    <row r="2238" spans="1:47" ht="15" customHeight="1" x14ac:dyDescent="0.35">
      <c r="A2238" s="7">
        <f>IF(B2237=B2238,A2237,A2237+1)</f>
        <v>790</v>
      </c>
      <c r="B2238" s="7" t="s">
        <v>2098</v>
      </c>
      <c r="C2238" s="7" t="s">
        <v>2097</v>
      </c>
      <c r="D2238" s="7" t="s">
        <v>1789</v>
      </c>
      <c r="E2238" s="7" t="s">
        <v>1788</v>
      </c>
      <c r="F2238" s="4" t="s">
        <v>7</v>
      </c>
      <c r="G2238" s="4" t="s">
        <v>8</v>
      </c>
      <c r="H2238" s="4" t="s">
        <v>7</v>
      </c>
      <c r="I2238" s="3">
        <v>2</v>
      </c>
      <c r="J2238" s="3" t="s">
        <v>57</v>
      </c>
      <c r="K2238" s="3" t="s">
        <v>1857</v>
      </c>
      <c r="L2238" s="3" t="s">
        <v>55</v>
      </c>
      <c r="M2238" s="3" t="s">
        <v>2100</v>
      </c>
      <c r="N2238" s="3" t="s">
        <v>2099</v>
      </c>
      <c r="P2238" s="3" t="s">
        <v>1</v>
      </c>
      <c r="Q2238" s="3" t="s">
        <v>1475</v>
      </c>
      <c r="R2238" s="3" t="s">
        <v>1474</v>
      </c>
      <c r="S2238" s="2">
        <f>IF(P2238="심사불필요","-",VLOOKUP(K2238,'[1]자격증 backdata'!A:G,7,0))</f>
        <v>0</v>
      </c>
      <c r="T2238" s="2" t="str">
        <f>IF(S2238="-","-",IF(COUNTIFS(B:B,B2238,S:S,"필수")&gt;0,"자격요건충족","확인필요"))</f>
        <v>자격요건충족</v>
      </c>
      <c r="U2238" s="2"/>
      <c r="W2238" s="2">
        <f>IF(Q2238="4급","심사불필요",VLOOKUP(K2238,'[1]자격증 backdata'!A:B,2,0))</f>
        <v>4</v>
      </c>
      <c r="X2238" s="3">
        <f>IF(R2238="A", MIN(20, SUMIFS(W:W, B:B, B2238, R:R, "A")),IF(R2238="B", MIN(30, SUMIFS(W:W, B:B, B2238, R:R, "B")),"비해당분야"))</f>
        <v>10</v>
      </c>
      <c r="Y2238" s="3" t="str">
        <f>IF(R2238="C",MIN(30,IF(COUNTIFS(B:B,B2238,W:W,"가1")=1,25,IF(COUNTIFS(B:B,B2238,W:W,"가1")&gt;=2,30,0))+IF(COUNTIFS(B:B,B2238,W:W,"나1")&gt;=4,30,IF(COUNTIFS(B:B,B2238,W:W,"나1")=3,26,IF(COUNTIFS(B:B,B2238,W:W,"나1")=2,22,IF(COUNTIFS(B:B,B2238,W:W,"나1")=1,18,0)))))+MIN(30,IF(COUNTIFS(B:B,B2238,W:W,"가2")=1,25,IF(COUNTIFS(B:B,B2238,W:W,"가2")&gt;=2,30,0))+IF(COUNTIFS(B:B,B2238,W:W,"나2")=3,30,IF(COUNTIFS(B:B,B2238,W:W,"나2")=2,25,IF(COUNTIFS(B:B,B2238,W:W,"나2")=1,20,0)))),"비해당분야")</f>
        <v>비해당분야</v>
      </c>
      <c r="Z2238" s="3" t="str">
        <f>IF(R2238="C",VLOOKUP(K2238,'[1]자격증 backdata'!A:F,6,0),"비해당분야")</f>
        <v>비해당분야</v>
      </c>
      <c r="AA2238" s="3" t="str">
        <f>IF(R2238="C",SUMIF(B:B,B2238,Z:Z),"비해당분야")</f>
        <v>비해당분야</v>
      </c>
      <c r="AB2238" s="3" t="str">
        <f>IF(R2238="C",SUM(Y2238,AA2238),"비해당분야")</f>
        <v>비해당분야</v>
      </c>
      <c r="AC2238" s="3">
        <f>IF(R2238="C",AB2238,X2238)</f>
        <v>10</v>
      </c>
      <c r="AD2238" s="3">
        <f>VLOOKUP(K2238,'[1]자격증 backdata'!A:D,4,0)</f>
        <v>0</v>
      </c>
      <c r="AE2238" s="3">
        <f>IF(_xlfn.MAXIFS(AD:AD,B:B,B2238)&gt;10,10,_xlfn.MAXIFS(AD:AD,B:B,B2238))</f>
        <v>5</v>
      </c>
      <c r="AG2238" s="2" t="str">
        <f>VLOOKUP(K2238,'[1]자격증 backdata'!A:C,3,0)</f>
        <v>M</v>
      </c>
      <c r="AH2238" s="2">
        <f>COUNTIFS($B:$B,$B2238,$AG:$AG,AH$1)</f>
        <v>0</v>
      </c>
      <c r="AI2238" s="2">
        <f>COUNTIFS($B:$B,$B2238,$AG:$AG,AI$1)</f>
        <v>0</v>
      </c>
      <c r="AJ2238" s="2">
        <f>COUNTIFS($B:$B,$B2238,$AG:$AG,AJ$1)</f>
        <v>0</v>
      </c>
      <c r="AK2238" s="2">
        <f>COUNTIFS($B:$B,$B2238,$AG:$AG,AK$1)</f>
        <v>0</v>
      </c>
      <c r="AL2238" s="2">
        <f>COUNTIFS($B:$B,$B2238,$AG:$AG,AL$1)</f>
        <v>0</v>
      </c>
      <c r="AM2238" s="2">
        <f>COUNTIFS($B:$B,$B2238,$AG:$AG,AM$1)</f>
        <v>0</v>
      </c>
      <c r="AN2238" s="2">
        <f>COUNTIFS($B:$B,$B2238,$AG:$AG,AN$1)</f>
        <v>0</v>
      </c>
      <c r="AO2238" s="2">
        <f>COUNTIFS($B:$B,$B2238,$AG:$AG,AO$1)</f>
        <v>0</v>
      </c>
      <c r="AP2238" s="2">
        <f>COUNTIFS($B:$B,$B2238,$AG:$AG,AP$1)</f>
        <v>0</v>
      </c>
      <c r="AQ2238" s="2">
        <f>COUNTIFS($B:$B,$B2238,$AG:$AG,AQ$1)</f>
        <v>0</v>
      </c>
      <c r="AR2238" s="2">
        <f>COUNTIFS($B:$B,$B2238,$AG:$AG,AR$1)</f>
        <v>1</v>
      </c>
      <c r="AS2238" s="2">
        <f>COUNTIFS($B:$B,$B2238,$AG:$AG,AS$1)</f>
        <v>0</v>
      </c>
      <c r="AT2238" s="2">
        <f>COUNTIFS($B:$B,$B2238,$AG:$AG,AT$1)</f>
        <v>1</v>
      </c>
      <c r="AU2238" s="2">
        <f>COUNTIFS($B:$B,$B2238,$AG:$AG,AU$1)</f>
        <v>0</v>
      </c>
    </row>
    <row r="2239" spans="1:47" ht="15" customHeight="1" x14ac:dyDescent="0.35">
      <c r="A2239" s="7">
        <f>IF(B2238=B2239,A2238,A2238+1)</f>
        <v>790</v>
      </c>
      <c r="B2239" s="7" t="s">
        <v>2098</v>
      </c>
      <c r="C2239" s="7" t="s">
        <v>2097</v>
      </c>
      <c r="D2239" s="7" t="s">
        <v>1789</v>
      </c>
      <c r="E2239" s="7" t="s">
        <v>1788</v>
      </c>
      <c r="F2239" s="4" t="s">
        <v>7</v>
      </c>
      <c r="G2239" s="4" t="s">
        <v>8</v>
      </c>
      <c r="H2239" s="4" t="s">
        <v>7</v>
      </c>
      <c r="I2239" s="3">
        <v>3</v>
      </c>
      <c r="J2239" s="3" t="s">
        <v>69</v>
      </c>
      <c r="K2239" s="3" t="s">
        <v>1799</v>
      </c>
      <c r="L2239" s="3" t="s">
        <v>36</v>
      </c>
      <c r="M2239" s="3" t="s">
        <v>2096</v>
      </c>
      <c r="N2239" s="3" t="s">
        <v>1108</v>
      </c>
      <c r="P2239" s="3" t="s">
        <v>1</v>
      </c>
      <c r="Q2239" s="3" t="s">
        <v>1475</v>
      </c>
      <c r="R2239" s="3" t="s">
        <v>1474</v>
      </c>
      <c r="S2239" s="2">
        <f>IF(P2239="심사불필요","-",VLOOKUP(K2239,'[1]자격증 backdata'!A:G,7,0))</f>
        <v>0</v>
      </c>
      <c r="T2239" s="2" t="str">
        <f>IF(S2239="-","-",IF(COUNTIFS(B:B,B2239,S:S,"필수")&gt;0,"자격요건충족","확인필요"))</f>
        <v>자격요건충족</v>
      </c>
      <c r="U2239" s="2"/>
      <c r="W2239" s="2">
        <f>IF(Q2239="4급","심사불필요",VLOOKUP(K2239,'[1]자격증 backdata'!A:B,2,0))</f>
        <v>0</v>
      </c>
      <c r="X2239" s="3">
        <f>IF(R2239="A", MIN(20, SUMIFS(W:W, B:B, B2239, R:R, "A")),IF(R2239="B", MIN(30, SUMIFS(W:W, B:B, B2239, R:R, "B")),"비해당분야"))</f>
        <v>10</v>
      </c>
      <c r="Y2239" s="3" t="str">
        <f>IF(R2239="C",MIN(30,IF(COUNTIFS(B:B,B2239,W:W,"가1")=1,25,IF(COUNTIFS(B:B,B2239,W:W,"가1")&gt;=2,30,0))+IF(COUNTIFS(B:B,B2239,W:W,"나1")&gt;=4,30,IF(COUNTIFS(B:B,B2239,W:W,"나1")=3,26,IF(COUNTIFS(B:B,B2239,W:W,"나1")=2,22,IF(COUNTIFS(B:B,B2239,W:W,"나1")=1,18,0)))))+MIN(30,IF(COUNTIFS(B:B,B2239,W:W,"가2")=1,25,IF(COUNTIFS(B:B,B2239,W:W,"가2")&gt;=2,30,0))+IF(COUNTIFS(B:B,B2239,W:W,"나2")=3,30,IF(COUNTIFS(B:B,B2239,W:W,"나2")=2,25,IF(COUNTIFS(B:B,B2239,W:W,"나2")=1,20,0)))),"비해당분야")</f>
        <v>비해당분야</v>
      </c>
      <c r="Z2239" s="3" t="str">
        <f>IF(R2239="C",VLOOKUP(K2239,'[1]자격증 backdata'!A:F,6,0),"비해당분야")</f>
        <v>비해당분야</v>
      </c>
      <c r="AA2239" s="3" t="str">
        <f>IF(R2239="C",SUMIF(B:B,B2239,Z:Z),"비해당분야")</f>
        <v>비해당분야</v>
      </c>
      <c r="AB2239" s="3" t="str">
        <f>IF(R2239="C",SUM(Y2239,AA2239),"비해당분야")</f>
        <v>비해당분야</v>
      </c>
      <c r="AC2239" s="3">
        <f>IF(R2239="C",AB2239,X2239)</f>
        <v>10</v>
      </c>
      <c r="AD2239" s="3">
        <f>VLOOKUP(K2239,'[1]자격증 backdata'!A:D,4,0)</f>
        <v>5</v>
      </c>
      <c r="AE2239" s="3">
        <f>IF(_xlfn.MAXIFS(AD:AD,B:B,B2239)&gt;10,10,_xlfn.MAXIFS(AD:AD,B:B,B2239))</f>
        <v>5</v>
      </c>
      <c r="AG2239" s="2">
        <f>VLOOKUP(K2239,'[1]자격증 backdata'!A:C,3,0)</f>
        <v>0</v>
      </c>
      <c r="AH2239" s="2">
        <f>COUNTIFS($B:$B,$B2239,$AG:$AG,AH$1)</f>
        <v>0</v>
      </c>
      <c r="AI2239" s="2">
        <f>COUNTIFS($B:$B,$B2239,$AG:$AG,AI$1)</f>
        <v>0</v>
      </c>
      <c r="AJ2239" s="2">
        <f>COUNTIFS($B:$B,$B2239,$AG:$AG,AJ$1)</f>
        <v>0</v>
      </c>
      <c r="AK2239" s="2">
        <f>COUNTIFS($B:$B,$B2239,$AG:$AG,AK$1)</f>
        <v>0</v>
      </c>
      <c r="AL2239" s="2">
        <f>COUNTIFS($B:$B,$B2239,$AG:$AG,AL$1)</f>
        <v>0</v>
      </c>
      <c r="AM2239" s="2">
        <f>COUNTIFS($B:$B,$B2239,$AG:$AG,AM$1)</f>
        <v>0</v>
      </c>
      <c r="AN2239" s="2">
        <f>COUNTIFS($B:$B,$B2239,$AG:$AG,AN$1)</f>
        <v>0</v>
      </c>
      <c r="AO2239" s="2">
        <f>COUNTIFS($B:$B,$B2239,$AG:$AG,AO$1)</f>
        <v>0</v>
      </c>
      <c r="AP2239" s="2">
        <f>COUNTIFS($B:$B,$B2239,$AG:$AG,AP$1)</f>
        <v>0</v>
      </c>
      <c r="AQ2239" s="2">
        <f>COUNTIFS($B:$B,$B2239,$AG:$AG,AQ$1)</f>
        <v>0</v>
      </c>
      <c r="AR2239" s="2">
        <f>COUNTIFS($B:$B,$B2239,$AG:$AG,AR$1)</f>
        <v>1</v>
      </c>
      <c r="AS2239" s="2">
        <f>COUNTIFS($B:$B,$B2239,$AG:$AG,AS$1)</f>
        <v>0</v>
      </c>
      <c r="AT2239" s="2">
        <f>COUNTIFS($B:$B,$B2239,$AG:$AG,AT$1)</f>
        <v>1</v>
      </c>
      <c r="AU2239" s="2">
        <f>COUNTIFS($B:$B,$B2239,$AG:$AG,AU$1)</f>
        <v>0</v>
      </c>
    </row>
    <row r="2240" spans="1:47" ht="15" customHeight="1" x14ac:dyDescent="0.35">
      <c r="A2240" s="4">
        <f>IF(B2239=B2240,A2239,A2239+1)</f>
        <v>791</v>
      </c>
      <c r="B2240" s="4" t="s">
        <v>2093</v>
      </c>
      <c r="C2240" s="4" t="s">
        <v>2092</v>
      </c>
      <c r="D2240" s="4" t="s">
        <v>1789</v>
      </c>
      <c r="E2240" s="4" t="s">
        <v>1788</v>
      </c>
      <c r="F2240" s="4" t="s">
        <v>8</v>
      </c>
      <c r="G2240" s="4" t="s">
        <v>8</v>
      </c>
      <c r="H2240" s="4" t="s">
        <v>7</v>
      </c>
      <c r="I2240" s="4">
        <v>1</v>
      </c>
      <c r="J2240" s="4" t="s">
        <v>6</v>
      </c>
      <c r="K2240" s="4" t="s">
        <v>1787</v>
      </c>
      <c r="L2240" s="4" t="s">
        <v>4</v>
      </c>
      <c r="M2240" s="4" t="s">
        <v>2095</v>
      </c>
      <c r="N2240" s="4" t="s">
        <v>1305</v>
      </c>
      <c r="P2240" s="4" t="s">
        <v>1</v>
      </c>
      <c r="Q2240" s="4" t="s">
        <v>1475</v>
      </c>
      <c r="R2240" s="4" t="s">
        <v>1474</v>
      </c>
      <c r="S2240" s="5" t="str">
        <f>IF(P2240="심사불필요","-",VLOOKUP(K2240,'[1]자격증 backdata'!A:G,7,0))</f>
        <v>필수</v>
      </c>
      <c r="T2240" s="5" t="str">
        <f>IF(S2240="-","-",IF(COUNTIFS(B:B,B2240,S:S,"필수")&gt;0,"자격요건충족","확인필요"))</f>
        <v>자격요건충족</v>
      </c>
      <c r="U2240" s="5"/>
      <c r="W2240" s="5">
        <f>IF(Q2240="4급","심사불필요",VLOOKUP(K2240,'[1]자격증 backdata'!A:B,2,0))</f>
        <v>6</v>
      </c>
      <c r="X2240" s="4">
        <f>IF(R2240="A", MIN(20, SUMIFS(W:W, B:B, B2240, R:R, "A")),IF(R2240="B", MIN(30, SUMIFS(W:W, B:B, B2240, R:R, "B")),"비해당분야"))</f>
        <v>10</v>
      </c>
      <c r="Y2240" s="4" t="str">
        <f>IF(R2240="C",MIN(30,IF(COUNTIFS(B:B,B2240,W:W,"가1")=1,25,IF(COUNTIFS(B:B,B2240,W:W,"가1")&gt;=2,30,0))+IF(COUNTIFS(B:B,B2240,W:W,"나1")&gt;=4,30,IF(COUNTIFS(B:B,B2240,W:W,"나1")=3,26,IF(COUNTIFS(B:B,B2240,W:W,"나1")=2,22,IF(COUNTIFS(B:B,B2240,W:W,"나1")=1,18,0)))))+MIN(30,IF(COUNTIFS(B:B,B2240,W:W,"가2")=1,25,IF(COUNTIFS(B:B,B2240,W:W,"가2")&gt;=2,30,0))+IF(COUNTIFS(B:B,B2240,W:W,"나2")=3,30,IF(COUNTIFS(B:B,B2240,W:W,"나2")=2,25,IF(COUNTIFS(B:B,B2240,W:W,"나2")=1,20,0)))),"비해당분야")</f>
        <v>비해당분야</v>
      </c>
      <c r="Z2240" s="4" t="str">
        <f>IF(R2240="C",VLOOKUP(K2240,'[1]자격증 backdata'!A:F,6,0),"비해당분야")</f>
        <v>비해당분야</v>
      </c>
      <c r="AA2240" s="4" t="str">
        <f>IF(R2240="C",SUMIF(B:B,B2240,Z:Z),"비해당분야")</f>
        <v>비해당분야</v>
      </c>
      <c r="AB2240" s="4" t="str">
        <f>IF(R2240="C",SUM(Y2240,AA2240),"비해당분야")</f>
        <v>비해당분야</v>
      </c>
      <c r="AC2240" s="4">
        <f>IF(R2240="C",AB2240,X2240)</f>
        <v>10</v>
      </c>
      <c r="AD2240" s="4">
        <f>VLOOKUP(K2240,'[1]자격증 backdata'!A:D,4,0)</f>
        <v>0</v>
      </c>
      <c r="AE2240" s="4">
        <f>IF(_xlfn.MAXIFS(AD:AD,B:B,B2240)&gt;10,10,_xlfn.MAXIFS(AD:AD,B:B,B2240))</f>
        <v>5</v>
      </c>
      <c r="AG2240" s="5" t="str">
        <f>VLOOKUP(K2240,'[1]자격증 backdata'!A:C,3,0)</f>
        <v>K</v>
      </c>
      <c r="AH2240" s="5">
        <f>COUNTIFS($B:$B,$B2240,$AG:$AG,AH$1)</f>
        <v>0</v>
      </c>
      <c r="AI2240" s="5">
        <f>COUNTIFS($B:$B,$B2240,$AG:$AG,AI$1)</f>
        <v>0</v>
      </c>
      <c r="AJ2240" s="5">
        <f>COUNTIFS($B:$B,$B2240,$AG:$AG,AJ$1)</f>
        <v>0</v>
      </c>
      <c r="AK2240" s="5">
        <f>COUNTIFS($B:$B,$B2240,$AG:$AG,AK$1)</f>
        <v>0</v>
      </c>
      <c r="AL2240" s="5">
        <f>COUNTIFS($B:$B,$B2240,$AG:$AG,AL$1)</f>
        <v>0</v>
      </c>
      <c r="AM2240" s="5">
        <f>COUNTIFS($B:$B,$B2240,$AG:$AG,AM$1)</f>
        <v>0</v>
      </c>
      <c r="AN2240" s="5">
        <f>COUNTIFS($B:$B,$B2240,$AG:$AG,AN$1)</f>
        <v>1</v>
      </c>
      <c r="AO2240" s="5">
        <f>COUNTIFS($B:$B,$B2240,$AG:$AG,AO$1)</f>
        <v>0</v>
      </c>
      <c r="AP2240" s="5">
        <f>COUNTIFS($B:$B,$B2240,$AG:$AG,AP$1)</f>
        <v>0</v>
      </c>
      <c r="AQ2240" s="5">
        <f>COUNTIFS($B:$B,$B2240,$AG:$AG,AQ$1)</f>
        <v>0</v>
      </c>
      <c r="AR2240" s="5">
        <f>COUNTIFS($B:$B,$B2240,$AG:$AG,AR$1)</f>
        <v>1</v>
      </c>
      <c r="AS2240" s="5">
        <f>COUNTIFS($B:$B,$B2240,$AG:$AG,AS$1)</f>
        <v>0</v>
      </c>
      <c r="AT2240" s="5">
        <f>COUNTIFS($B:$B,$B2240,$AG:$AG,AT$1)</f>
        <v>0</v>
      </c>
      <c r="AU2240" s="5">
        <f>COUNTIFS($B:$B,$B2240,$AG:$AG,AU$1)</f>
        <v>0</v>
      </c>
    </row>
    <row r="2241" spans="1:47" ht="15" customHeight="1" x14ac:dyDescent="0.35">
      <c r="A2241" s="6">
        <f>IF(B2240=B2241,A2240,A2240+1)</f>
        <v>791</v>
      </c>
      <c r="B2241" s="6" t="s">
        <v>2093</v>
      </c>
      <c r="C2241" s="6" t="s">
        <v>2092</v>
      </c>
      <c r="D2241" s="6" t="s">
        <v>1789</v>
      </c>
      <c r="E2241" s="6" t="s">
        <v>1788</v>
      </c>
      <c r="F2241" s="4" t="s">
        <v>7</v>
      </c>
      <c r="G2241" s="4" t="s">
        <v>8</v>
      </c>
      <c r="H2241" s="4" t="s">
        <v>7</v>
      </c>
      <c r="I2241" s="4">
        <v>2</v>
      </c>
      <c r="J2241" s="4" t="s">
        <v>69</v>
      </c>
      <c r="K2241" s="4" t="s">
        <v>1799</v>
      </c>
      <c r="L2241" s="4" t="s">
        <v>36</v>
      </c>
      <c r="M2241" s="4" t="s">
        <v>2094</v>
      </c>
      <c r="N2241" s="4" t="s">
        <v>1368</v>
      </c>
      <c r="P2241" s="4" t="s">
        <v>1</v>
      </c>
      <c r="Q2241" s="4" t="s">
        <v>1475</v>
      </c>
      <c r="R2241" s="4" t="s">
        <v>1474</v>
      </c>
      <c r="S2241" s="5">
        <f>IF(P2241="심사불필요","-",VLOOKUP(K2241,'[1]자격증 backdata'!A:G,7,0))</f>
        <v>0</v>
      </c>
      <c r="T2241" s="5" t="str">
        <f>IF(S2241="-","-",IF(COUNTIFS(B:B,B2241,S:S,"필수")&gt;0,"자격요건충족","확인필요"))</f>
        <v>자격요건충족</v>
      </c>
      <c r="U2241" s="5"/>
      <c r="W2241" s="5">
        <f>IF(Q2241="4급","심사불필요",VLOOKUP(K2241,'[1]자격증 backdata'!A:B,2,0))</f>
        <v>0</v>
      </c>
      <c r="X2241" s="4">
        <f>IF(R2241="A", MIN(20, SUMIFS(W:W, B:B, B2241, R:R, "A")),IF(R2241="B", MIN(30, SUMIFS(W:W, B:B, B2241, R:R, "B")),"비해당분야"))</f>
        <v>10</v>
      </c>
      <c r="Y2241" s="4" t="str">
        <f>IF(R2241="C",MIN(30,IF(COUNTIFS(B:B,B2241,W:W,"가1")=1,25,IF(COUNTIFS(B:B,B2241,W:W,"가1")&gt;=2,30,0))+IF(COUNTIFS(B:B,B2241,W:W,"나1")&gt;=4,30,IF(COUNTIFS(B:B,B2241,W:W,"나1")=3,26,IF(COUNTIFS(B:B,B2241,W:W,"나1")=2,22,IF(COUNTIFS(B:B,B2241,W:W,"나1")=1,18,0)))))+MIN(30,IF(COUNTIFS(B:B,B2241,W:W,"가2")=1,25,IF(COUNTIFS(B:B,B2241,W:W,"가2")&gt;=2,30,0))+IF(COUNTIFS(B:B,B2241,W:W,"나2")=3,30,IF(COUNTIFS(B:B,B2241,W:W,"나2")=2,25,IF(COUNTIFS(B:B,B2241,W:W,"나2")=1,20,0)))),"비해당분야")</f>
        <v>비해당분야</v>
      </c>
      <c r="Z2241" s="4" t="str">
        <f>IF(R2241="C",VLOOKUP(K2241,'[1]자격증 backdata'!A:F,6,0),"비해당분야")</f>
        <v>비해당분야</v>
      </c>
      <c r="AA2241" s="4" t="str">
        <f>IF(R2241="C",SUMIF(B:B,B2241,Z:Z),"비해당분야")</f>
        <v>비해당분야</v>
      </c>
      <c r="AB2241" s="4" t="str">
        <f>IF(R2241="C",SUM(Y2241,AA2241),"비해당분야")</f>
        <v>비해당분야</v>
      </c>
      <c r="AC2241" s="4">
        <f>IF(R2241="C",AB2241,X2241)</f>
        <v>10</v>
      </c>
      <c r="AD2241" s="4">
        <f>VLOOKUP(K2241,'[1]자격증 backdata'!A:D,4,0)</f>
        <v>5</v>
      </c>
      <c r="AE2241" s="4">
        <f>IF(_xlfn.MAXIFS(AD:AD,B:B,B2241)&gt;10,10,_xlfn.MAXIFS(AD:AD,B:B,B2241))</f>
        <v>5</v>
      </c>
      <c r="AG2241" s="5">
        <f>VLOOKUP(K2241,'[1]자격증 backdata'!A:C,3,0)</f>
        <v>0</v>
      </c>
      <c r="AH2241" s="5">
        <f>COUNTIFS($B:$B,$B2241,$AG:$AG,AH$1)</f>
        <v>0</v>
      </c>
      <c r="AI2241" s="5">
        <f>COUNTIFS($B:$B,$B2241,$AG:$AG,AI$1)</f>
        <v>0</v>
      </c>
      <c r="AJ2241" s="5">
        <f>COUNTIFS($B:$B,$B2241,$AG:$AG,AJ$1)</f>
        <v>0</v>
      </c>
      <c r="AK2241" s="5">
        <f>COUNTIFS($B:$B,$B2241,$AG:$AG,AK$1)</f>
        <v>0</v>
      </c>
      <c r="AL2241" s="5">
        <f>COUNTIFS($B:$B,$B2241,$AG:$AG,AL$1)</f>
        <v>0</v>
      </c>
      <c r="AM2241" s="5">
        <f>COUNTIFS($B:$B,$B2241,$AG:$AG,AM$1)</f>
        <v>0</v>
      </c>
      <c r="AN2241" s="5">
        <f>COUNTIFS($B:$B,$B2241,$AG:$AG,AN$1)</f>
        <v>1</v>
      </c>
      <c r="AO2241" s="5">
        <f>COUNTIFS($B:$B,$B2241,$AG:$AG,AO$1)</f>
        <v>0</v>
      </c>
      <c r="AP2241" s="5">
        <f>COUNTIFS($B:$B,$B2241,$AG:$AG,AP$1)</f>
        <v>0</v>
      </c>
      <c r="AQ2241" s="5">
        <f>COUNTIFS($B:$B,$B2241,$AG:$AG,AQ$1)</f>
        <v>0</v>
      </c>
      <c r="AR2241" s="5">
        <f>COUNTIFS($B:$B,$B2241,$AG:$AG,AR$1)</f>
        <v>1</v>
      </c>
      <c r="AS2241" s="5">
        <f>COUNTIFS($B:$B,$B2241,$AG:$AG,AS$1)</f>
        <v>0</v>
      </c>
      <c r="AT2241" s="5">
        <f>COUNTIFS($B:$B,$B2241,$AG:$AG,AT$1)</f>
        <v>0</v>
      </c>
      <c r="AU2241" s="5">
        <f>COUNTIFS($B:$B,$B2241,$AG:$AG,AU$1)</f>
        <v>0</v>
      </c>
    </row>
    <row r="2242" spans="1:47" ht="15" customHeight="1" x14ac:dyDescent="0.35">
      <c r="A2242" s="6">
        <f>IF(B2241=B2242,A2241,A2241+1)</f>
        <v>791</v>
      </c>
      <c r="B2242" s="6" t="s">
        <v>2093</v>
      </c>
      <c r="C2242" s="6" t="s">
        <v>2092</v>
      </c>
      <c r="D2242" s="6" t="s">
        <v>1789</v>
      </c>
      <c r="E2242" s="6" t="s">
        <v>1788</v>
      </c>
      <c r="F2242" s="4" t="s">
        <v>7</v>
      </c>
      <c r="G2242" s="4" t="s">
        <v>8</v>
      </c>
      <c r="H2242" s="4" t="s">
        <v>7</v>
      </c>
      <c r="I2242" s="4">
        <v>3</v>
      </c>
      <c r="J2242" s="4" t="s">
        <v>411</v>
      </c>
      <c r="K2242" s="4" t="s">
        <v>1953</v>
      </c>
      <c r="L2242" s="4" t="s">
        <v>55</v>
      </c>
      <c r="M2242" s="4" t="s">
        <v>2091</v>
      </c>
      <c r="N2242" s="4" t="s">
        <v>2090</v>
      </c>
      <c r="P2242" s="4" t="s">
        <v>1</v>
      </c>
      <c r="Q2242" s="4" t="s">
        <v>1475</v>
      </c>
      <c r="R2242" s="4" t="s">
        <v>1474</v>
      </c>
      <c r="S2242" s="5">
        <f>IF(P2242="심사불필요","-",VLOOKUP(K2242,'[1]자격증 backdata'!A:G,7,0))</f>
        <v>0</v>
      </c>
      <c r="T2242" s="5" t="str">
        <f>IF(S2242="-","-",IF(COUNTIFS(B:B,B2242,S:S,"필수")&gt;0,"자격요건충족","확인필요"))</f>
        <v>자격요건충족</v>
      </c>
      <c r="U2242" s="5"/>
      <c r="W2242" s="5">
        <f>IF(Q2242="4급","심사불필요",VLOOKUP(K2242,'[1]자격증 backdata'!A:B,2,0))</f>
        <v>4</v>
      </c>
      <c r="X2242" s="4">
        <f>IF(R2242="A", MIN(20, SUMIFS(W:W, B:B, B2242, R:R, "A")),IF(R2242="B", MIN(30, SUMIFS(W:W, B:B, B2242, R:R, "B")),"비해당분야"))</f>
        <v>10</v>
      </c>
      <c r="Y2242" s="4" t="str">
        <f>IF(R2242="C",MIN(30,IF(COUNTIFS(B:B,B2242,W:W,"가1")=1,25,IF(COUNTIFS(B:B,B2242,W:W,"가1")&gt;=2,30,0))+IF(COUNTIFS(B:B,B2242,W:W,"나1")&gt;=4,30,IF(COUNTIFS(B:B,B2242,W:W,"나1")=3,26,IF(COUNTIFS(B:B,B2242,W:W,"나1")=2,22,IF(COUNTIFS(B:B,B2242,W:W,"나1")=1,18,0)))))+MIN(30,IF(COUNTIFS(B:B,B2242,W:W,"가2")=1,25,IF(COUNTIFS(B:B,B2242,W:W,"가2")&gt;=2,30,0))+IF(COUNTIFS(B:B,B2242,W:W,"나2")=3,30,IF(COUNTIFS(B:B,B2242,W:W,"나2")=2,25,IF(COUNTIFS(B:B,B2242,W:W,"나2")=1,20,0)))),"비해당분야")</f>
        <v>비해당분야</v>
      </c>
      <c r="Z2242" s="4" t="str">
        <f>IF(R2242="C",VLOOKUP(K2242,'[1]자격증 backdata'!A:F,6,0),"비해당분야")</f>
        <v>비해당분야</v>
      </c>
      <c r="AA2242" s="4" t="str">
        <f>IF(R2242="C",SUMIF(B:B,B2242,Z:Z),"비해당분야")</f>
        <v>비해당분야</v>
      </c>
      <c r="AB2242" s="4" t="str">
        <f>IF(R2242="C",SUM(Y2242,AA2242),"비해당분야")</f>
        <v>비해당분야</v>
      </c>
      <c r="AC2242" s="4">
        <f>IF(R2242="C",AB2242,X2242)</f>
        <v>10</v>
      </c>
      <c r="AD2242" s="4">
        <f>VLOOKUP(K2242,'[1]자격증 backdata'!A:D,4,0)</f>
        <v>0</v>
      </c>
      <c r="AE2242" s="4">
        <f>IF(_xlfn.MAXIFS(AD:AD,B:B,B2242)&gt;10,10,_xlfn.MAXIFS(AD:AD,B:B,B2242))</f>
        <v>5</v>
      </c>
      <c r="AG2242" s="5" t="str">
        <f>VLOOKUP(K2242,'[1]자격증 backdata'!A:C,3,0)</f>
        <v>G</v>
      </c>
      <c r="AH2242" s="5">
        <f>COUNTIFS($B:$B,$B2242,$AG:$AG,AH$1)</f>
        <v>0</v>
      </c>
      <c r="AI2242" s="5">
        <f>COUNTIFS($B:$B,$B2242,$AG:$AG,AI$1)</f>
        <v>0</v>
      </c>
      <c r="AJ2242" s="5">
        <f>COUNTIFS($B:$B,$B2242,$AG:$AG,AJ$1)</f>
        <v>0</v>
      </c>
      <c r="AK2242" s="5">
        <f>COUNTIFS($B:$B,$B2242,$AG:$AG,AK$1)</f>
        <v>0</v>
      </c>
      <c r="AL2242" s="5">
        <f>COUNTIFS($B:$B,$B2242,$AG:$AG,AL$1)</f>
        <v>0</v>
      </c>
      <c r="AM2242" s="5">
        <f>COUNTIFS($B:$B,$B2242,$AG:$AG,AM$1)</f>
        <v>0</v>
      </c>
      <c r="AN2242" s="5">
        <f>COUNTIFS($B:$B,$B2242,$AG:$AG,AN$1)</f>
        <v>1</v>
      </c>
      <c r="AO2242" s="5">
        <f>COUNTIFS($B:$B,$B2242,$AG:$AG,AO$1)</f>
        <v>0</v>
      </c>
      <c r="AP2242" s="5">
        <f>COUNTIFS($B:$B,$B2242,$AG:$AG,AP$1)</f>
        <v>0</v>
      </c>
      <c r="AQ2242" s="5">
        <f>COUNTIFS($B:$B,$B2242,$AG:$AG,AQ$1)</f>
        <v>0</v>
      </c>
      <c r="AR2242" s="5">
        <f>COUNTIFS($B:$B,$B2242,$AG:$AG,AR$1)</f>
        <v>1</v>
      </c>
      <c r="AS2242" s="5">
        <f>COUNTIFS($B:$B,$B2242,$AG:$AG,AS$1)</f>
        <v>0</v>
      </c>
      <c r="AT2242" s="5">
        <f>COUNTIFS($B:$B,$B2242,$AG:$AG,AT$1)</f>
        <v>0</v>
      </c>
      <c r="AU2242" s="5">
        <f>COUNTIFS($B:$B,$B2242,$AG:$AG,AU$1)</f>
        <v>0</v>
      </c>
    </row>
    <row r="2243" spans="1:47" ht="15" customHeight="1" x14ac:dyDescent="0.35">
      <c r="A2243" s="3">
        <f>IF(B2242=B2243,A2242,A2242+1)</f>
        <v>792</v>
      </c>
      <c r="B2243" s="3" t="s">
        <v>2085</v>
      </c>
      <c r="C2243" s="3" t="s">
        <v>2084</v>
      </c>
      <c r="D2243" s="3" t="s">
        <v>1789</v>
      </c>
      <c r="E2243" s="3" t="s">
        <v>1788</v>
      </c>
      <c r="F2243" s="4" t="s">
        <v>8</v>
      </c>
      <c r="G2243" s="4" t="s">
        <v>8</v>
      </c>
      <c r="H2243" s="4" t="s">
        <v>7</v>
      </c>
      <c r="I2243" s="3">
        <v>1</v>
      </c>
      <c r="J2243" s="3" t="s">
        <v>6</v>
      </c>
      <c r="K2243" s="3" t="s">
        <v>1787</v>
      </c>
      <c r="L2243" s="3" t="s">
        <v>4</v>
      </c>
      <c r="M2243" s="3" t="s">
        <v>2089</v>
      </c>
      <c r="N2243" s="3" t="s">
        <v>246</v>
      </c>
      <c r="P2243" s="3" t="s">
        <v>1</v>
      </c>
      <c r="Q2243" s="3" t="s">
        <v>1475</v>
      </c>
      <c r="R2243" s="3" t="s">
        <v>1474</v>
      </c>
      <c r="S2243" s="2" t="str">
        <f>IF(P2243="심사불필요","-",VLOOKUP(K2243,'[1]자격증 backdata'!A:G,7,0))</f>
        <v>필수</v>
      </c>
      <c r="T2243" s="2" t="str">
        <f>IF(S2243="-","-",IF(COUNTIFS(B:B,B2243,S:S,"필수")&gt;0,"자격요건충족","확인필요"))</f>
        <v>자격요건충족</v>
      </c>
      <c r="U2243" s="2"/>
      <c r="W2243" s="2">
        <f>IF(Q2243="4급","심사불필요",VLOOKUP(K2243,'[1]자격증 backdata'!A:B,2,0))</f>
        <v>6</v>
      </c>
      <c r="X2243" s="3">
        <f>IF(R2243="A", MIN(20, SUMIFS(W:W, B:B, B2243, R:R, "A")),IF(R2243="B", MIN(30, SUMIFS(W:W, B:B, B2243, R:R, "B")),"비해당분야"))</f>
        <v>22</v>
      </c>
      <c r="Y2243" s="3" t="str">
        <f>IF(R2243="C",MIN(30,IF(COUNTIFS(B:B,B2243,W:W,"가1")=1,25,IF(COUNTIFS(B:B,B2243,W:W,"가1")&gt;=2,30,0))+IF(COUNTIFS(B:B,B2243,W:W,"나1")&gt;=4,30,IF(COUNTIFS(B:B,B2243,W:W,"나1")=3,26,IF(COUNTIFS(B:B,B2243,W:W,"나1")=2,22,IF(COUNTIFS(B:B,B2243,W:W,"나1")=1,18,0)))))+MIN(30,IF(COUNTIFS(B:B,B2243,W:W,"가2")=1,25,IF(COUNTIFS(B:B,B2243,W:W,"가2")&gt;=2,30,0))+IF(COUNTIFS(B:B,B2243,W:W,"나2")=3,30,IF(COUNTIFS(B:B,B2243,W:W,"나2")=2,25,IF(COUNTIFS(B:B,B2243,W:W,"나2")=1,20,0)))),"비해당분야")</f>
        <v>비해당분야</v>
      </c>
      <c r="Z2243" s="3" t="str">
        <f>IF(R2243="C",VLOOKUP(K2243,'[1]자격증 backdata'!A:F,6,0),"비해당분야")</f>
        <v>비해당분야</v>
      </c>
      <c r="AA2243" s="3" t="str">
        <f>IF(R2243="C",SUMIF(B:B,B2243,Z:Z),"비해당분야")</f>
        <v>비해당분야</v>
      </c>
      <c r="AB2243" s="3" t="str">
        <f>IF(R2243="C",SUM(Y2243,AA2243),"비해당분야")</f>
        <v>비해당분야</v>
      </c>
      <c r="AC2243" s="3">
        <f>IF(R2243="C",AB2243,X2243)</f>
        <v>22</v>
      </c>
      <c r="AD2243" s="3">
        <f>VLOOKUP(K2243,'[1]자격증 backdata'!A:D,4,0)</f>
        <v>0</v>
      </c>
      <c r="AE2243" s="3">
        <f>IF(_xlfn.MAXIFS(AD:AD,B:B,B2243)&gt;10,10,_xlfn.MAXIFS(AD:AD,B:B,B2243))</f>
        <v>5</v>
      </c>
      <c r="AG2243" s="2" t="str">
        <f>VLOOKUP(K2243,'[1]자격증 backdata'!A:C,3,0)</f>
        <v>K</v>
      </c>
      <c r="AH2243" s="2">
        <f>COUNTIFS($B:$B,$B2243,$AG:$AG,AH$1)</f>
        <v>0</v>
      </c>
      <c r="AI2243" s="2">
        <f>COUNTIFS($B:$B,$B2243,$AG:$AG,AI$1)</f>
        <v>0</v>
      </c>
      <c r="AJ2243" s="2">
        <f>COUNTIFS($B:$B,$B2243,$AG:$AG,AJ$1)</f>
        <v>0</v>
      </c>
      <c r="AK2243" s="2">
        <f>COUNTIFS($B:$B,$B2243,$AG:$AG,AK$1)</f>
        <v>0</v>
      </c>
      <c r="AL2243" s="2">
        <f>COUNTIFS($B:$B,$B2243,$AG:$AG,AL$1)</f>
        <v>0</v>
      </c>
      <c r="AM2243" s="2">
        <f>COUNTIFS($B:$B,$B2243,$AG:$AG,AM$1)</f>
        <v>0</v>
      </c>
      <c r="AN2243" s="2">
        <f>COUNTIFS($B:$B,$B2243,$AG:$AG,AN$1)</f>
        <v>0</v>
      </c>
      <c r="AO2243" s="2">
        <f>COUNTIFS($B:$B,$B2243,$AG:$AG,AO$1)</f>
        <v>0</v>
      </c>
      <c r="AP2243" s="2">
        <f>COUNTIFS($B:$B,$B2243,$AG:$AG,AP$1)</f>
        <v>0</v>
      </c>
      <c r="AQ2243" s="2">
        <f>COUNTIFS($B:$B,$B2243,$AG:$AG,AQ$1)</f>
        <v>0</v>
      </c>
      <c r="AR2243" s="2">
        <f>COUNTIFS($B:$B,$B2243,$AG:$AG,AR$1)</f>
        <v>1</v>
      </c>
      <c r="AS2243" s="2">
        <f>COUNTIFS($B:$B,$B2243,$AG:$AG,AS$1)</f>
        <v>0</v>
      </c>
      <c r="AT2243" s="2">
        <f>COUNTIFS($B:$B,$B2243,$AG:$AG,AT$1)</f>
        <v>1</v>
      </c>
      <c r="AU2243" s="2">
        <f>COUNTIFS($B:$B,$B2243,$AG:$AG,AU$1)</f>
        <v>0</v>
      </c>
    </row>
    <row r="2244" spans="1:47" ht="15" customHeight="1" x14ac:dyDescent="0.35">
      <c r="A2244" s="7">
        <f>IF(B2243=B2244,A2243,A2243+1)</f>
        <v>792</v>
      </c>
      <c r="B2244" s="7" t="s">
        <v>2085</v>
      </c>
      <c r="C2244" s="7" t="s">
        <v>2084</v>
      </c>
      <c r="D2244" s="7" t="s">
        <v>1789</v>
      </c>
      <c r="E2244" s="7" t="s">
        <v>1788</v>
      </c>
      <c r="F2244" s="4" t="s">
        <v>7</v>
      </c>
      <c r="G2244" s="4" t="s">
        <v>8</v>
      </c>
      <c r="H2244" s="4" t="s">
        <v>7</v>
      </c>
      <c r="I2244" s="3">
        <v>2</v>
      </c>
      <c r="J2244" s="3" t="s">
        <v>69</v>
      </c>
      <c r="K2244" s="3" t="s">
        <v>1799</v>
      </c>
      <c r="L2244" s="3" t="s">
        <v>36</v>
      </c>
      <c r="M2244" s="3" t="s">
        <v>2088</v>
      </c>
      <c r="N2244" s="3" t="s">
        <v>1704</v>
      </c>
      <c r="P2244" s="3" t="s">
        <v>1</v>
      </c>
      <c r="Q2244" s="3" t="s">
        <v>1475</v>
      </c>
      <c r="R2244" s="3" t="s">
        <v>1474</v>
      </c>
      <c r="S2244" s="2">
        <f>IF(P2244="심사불필요","-",VLOOKUP(K2244,'[1]자격증 backdata'!A:G,7,0))</f>
        <v>0</v>
      </c>
      <c r="T2244" s="2" t="str">
        <f>IF(S2244="-","-",IF(COUNTIFS(B:B,B2244,S:S,"필수")&gt;0,"자격요건충족","확인필요"))</f>
        <v>자격요건충족</v>
      </c>
      <c r="U2244" s="2"/>
      <c r="W2244" s="2">
        <f>IF(Q2244="4급","심사불필요",VLOOKUP(K2244,'[1]자격증 backdata'!A:B,2,0))</f>
        <v>0</v>
      </c>
      <c r="X2244" s="3">
        <f>IF(R2244="A", MIN(20, SUMIFS(W:W, B:B, B2244, R:R, "A")),IF(R2244="B", MIN(30, SUMIFS(W:W, B:B, B2244, R:R, "B")),"비해당분야"))</f>
        <v>22</v>
      </c>
      <c r="Y2244" s="3" t="str">
        <f>IF(R2244="C",MIN(30,IF(COUNTIFS(B:B,B2244,W:W,"가1")=1,25,IF(COUNTIFS(B:B,B2244,W:W,"가1")&gt;=2,30,0))+IF(COUNTIFS(B:B,B2244,W:W,"나1")&gt;=4,30,IF(COUNTIFS(B:B,B2244,W:W,"나1")=3,26,IF(COUNTIFS(B:B,B2244,W:W,"나1")=2,22,IF(COUNTIFS(B:B,B2244,W:W,"나1")=1,18,0)))))+MIN(30,IF(COUNTIFS(B:B,B2244,W:W,"가2")=1,25,IF(COUNTIFS(B:B,B2244,W:W,"가2")&gt;=2,30,0))+IF(COUNTIFS(B:B,B2244,W:W,"나2")=3,30,IF(COUNTIFS(B:B,B2244,W:W,"나2")=2,25,IF(COUNTIFS(B:B,B2244,W:W,"나2")=1,20,0)))),"비해당분야")</f>
        <v>비해당분야</v>
      </c>
      <c r="Z2244" s="3" t="str">
        <f>IF(R2244="C",VLOOKUP(K2244,'[1]자격증 backdata'!A:F,6,0),"비해당분야")</f>
        <v>비해당분야</v>
      </c>
      <c r="AA2244" s="3" t="str">
        <f>IF(R2244="C",SUMIF(B:B,B2244,Z:Z),"비해당분야")</f>
        <v>비해당분야</v>
      </c>
      <c r="AB2244" s="3" t="str">
        <f>IF(R2244="C",SUM(Y2244,AA2244),"비해당분야")</f>
        <v>비해당분야</v>
      </c>
      <c r="AC2244" s="3">
        <f>IF(R2244="C",AB2244,X2244)</f>
        <v>22</v>
      </c>
      <c r="AD2244" s="3">
        <f>VLOOKUP(K2244,'[1]자격증 backdata'!A:D,4,0)</f>
        <v>5</v>
      </c>
      <c r="AE2244" s="3">
        <f>IF(_xlfn.MAXIFS(AD:AD,B:B,B2244)&gt;10,10,_xlfn.MAXIFS(AD:AD,B:B,B2244))</f>
        <v>5</v>
      </c>
      <c r="AG2244" s="2">
        <f>VLOOKUP(K2244,'[1]자격증 backdata'!A:C,3,0)</f>
        <v>0</v>
      </c>
      <c r="AH2244" s="2">
        <f>COUNTIFS($B:$B,$B2244,$AG:$AG,AH$1)</f>
        <v>0</v>
      </c>
      <c r="AI2244" s="2">
        <f>COUNTIFS($B:$B,$B2244,$AG:$AG,AI$1)</f>
        <v>0</v>
      </c>
      <c r="AJ2244" s="2">
        <f>COUNTIFS($B:$B,$B2244,$AG:$AG,AJ$1)</f>
        <v>0</v>
      </c>
      <c r="AK2244" s="2">
        <f>COUNTIFS($B:$B,$B2244,$AG:$AG,AK$1)</f>
        <v>0</v>
      </c>
      <c r="AL2244" s="2">
        <f>COUNTIFS($B:$B,$B2244,$AG:$AG,AL$1)</f>
        <v>0</v>
      </c>
      <c r="AM2244" s="2">
        <f>COUNTIFS($B:$B,$B2244,$AG:$AG,AM$1)</f>
        <v>0</v>
      </c>
      <c r="AN2244" s="2">
        <f>COUNTIFS($B:$B,$B2244,$AG:$AG,AN$1)</f>
        <v>0</v>
      </c>
      <c r="AO2244" s="2">
        <f>COUNTIFS($B:$B,$B2244,$AG:$AG,AO$1)</f>
        <v>0</v>
      </c>
      <c r="AP2244" s="2">
        <f>COUNTIFS($B:$B,$B2244,$AG:$AG,AP$1)</f>
        <v>0</v>
      </c>
      <c r="AQ2244" s="2">
        <f>COUNTIFS($B:$B,$B2244,$AG:$AG,AQ$1)</f>
        <v>0</v>
      </c>
      <c r="AR2244" s="2">
        <f>COUNTIFS($B:$B,$B2244,$AG:$AG,AR$1)</f>
        <v>1</v>
      </c>
      <c r="AS2244" s="2">
        <f>COUNTIFS($B:$B,$B2244,$AG:$AG,AS$1)</f>
        <v>0</v>
      </c>
      <c r="AT2244" s="2">
        <f>COUNTIFS($B:$B,$B2244,$AG:$AG,AT$1)</f>
        <v>1</v>
      </c>
      <c r="AU2244" s="2">
        <f>COUNTIFS($B:$B,$B2244,$AG:$AG,AU$1)</f>
        <v>0</v>
      </c>
    </row>
    <row r="2245" spans="1:47" ht="15" customHeight="1" x14ac:dyDescent="0.35">
      <c r="A2245" s="7">
        <f>IF(B2244=B2245,A2244,A2244+1)</f>
        <v>792</v>
      </c>
      <c r="B2245" s="7" t="s">
        <v>2085</v>
      </c>
      <c r="C2245" s="7" t="s">
        <v>2084</v>
      </c>
      <c r="D2245" s="7" t="s">
        <v>1789</v>
      </c>
      <c r="E2245" s="7" t="s">
        <v>1788</v>
      </c>
      <c r="F2245" s="4" t="s">
        <v>7</v>
      </c>
      <c r="G2245" s="4" t="s">
        <v>8</v>
      </c>
      <c r="H2245" s="4" t="s">
        <v>7</v>
      </c>
      <c r="I2245" s="3">
        <v>3</v>
      </c>
      <c r="J2245" s="3" t="s">
        <v>106</v>
      </c>
      <c r="K2245" s="3" t="s">
        <v>1812</v>
      </c>
      <c r="L2245" s="3" t="s">
        <v>55</v>
      </c>
      <c r="M2245" s="3" t="s">
        <v>2087</v>
      </c>
      <c r="N2245" s="3" t="s">
        <v>1381</v>
      </c>
      <c r="P2245" s="3" t="s">
        <v>1</v>
      </c>
      <c r="Q2245" s="3" t="s">
        <v>1475</v>
      </c>
      <c r="R2245" s="3" t="s">
        <v>1474</v>
      </c>
      <c r="S2245" s="2">
        <f>IF(P2245="심사불필요","-",VLOOKUP(K2245,'[1]자격증 backdata'!A:G,7,0))</f>
        <v>0</v>
      </c>
      <c r="T2245" s="2" t="str">
        <f>IF(S2245="-","-",IF(COUNTIFS(B:B,B2245,S:S,"필수")&gt;0,"자격요건충족","확인필요"))</f>
        <v>자격요건충족</v>
      </c>
      <c r="U2245" s="2"/>
      <c r="W2245" s="2">
        <f>IF(Q2245="4급","심사불필요",VLOOKUP(K2245,'[1]자격증 backdata'!A:B,2,0))</f>
        <v>6</v>
      </c>
      <c r="X2245" s="3">
        <f>IF(R2245="A", MIN(20, SUMIFS(W:W, B:B, B2245, R:R, "A")),IF(R2245="B", MIN(30, SUMIFS(W:W, B:B, B2245, R:R, "B")),"비해당분야"))</f>
        <v>22</v>
      </c>
      <c r="Y2245" s="3" t="str">
        <f>IF(R2245="C",MIN(30,IF(COUNTIFS(B:B,B2245,W:W,"가1")=1,25,IF(COUNTIFS(B:B,B2245,W:W,"가1")&gt;=2,30,0))+IF(COUNTIFS(B:B,B2245,W:W,"나1")&gt;=4,30,IF(COUNTIFS(B:B,B2245,W:W,"나1")=3,26,IF(COUNTIFS(B:B,B2245,W:W,"나1")=2,22,IF(COUNTIFS(B:B,B2245,W:W,"나1")=1,18,0)))))+MIN(30,IF(COUNTIFS(B:B,B2245,W:W,"가2")=1,25,IF(COUNTIFS(B:B,B2245,W:W,"가2")&gt;=2,30,0))+IF(COUNTIFS(B:B,B2245,W:W,"나2")=3,30,IF(COUNTIFS(B:B,B2245,W:W,"나2")=2,25,IF(COUNTIFS(B:B,B2245,W:W,"나2")=1,20,0)))),"비해당분야")</f>
        <v>비해당분야</v>
      </c>
      <c r="Z2245" s="3" t="str">
        <f>IF(R2245="C",VLOOKUP(K2245,'[1]자격증 backdata'!A:F,6,0),"비해당분야")</f>
        <v>비해당분야</v>
      </c>
      <c r="AA2245" s="3" t="str">
        <f>IF(R2245="C",SUMIF(B:B,B2245,Z:Z),"비해당분야")</f>
        <v>비해당분야</v>
      </c>
      <c r="AB2245" s="3" t="str">
        <f>IF(R2245="C",SUM(Y2245,AA2245),"비해당분야")</f>
        <v>비해당분야</v>
      </c>
      <c r="AC2245" s="3">
        <f>IF(R2245="C",AB2245,X2245)</f>
        <v>22</v>
      </c>
      <c r="AD2245" s="3">
        <f>VLOOKUP(K2245,'[1]자격증 backdata'!A:D,4,0)</f>
        <v>0</v>
      </c>
      <c r="AE2245" s="3">
        <f>IF(_xlfn.MAXIFS(AD:AD,B:B,B2245)&gt;10,10,_xlfn.MAXIFS(AD:AD,B:B,B2245))</f>
        <v>5</v>
      </c>
      <c r="AG2245" s="2" t="str">
        <f>VLOOKUP(K2245,'[1]자격증 backdata'!A:C,3,0)</f>
        <v>M</v>
      </c>
      <c r="AH2245" s="2">
        <f>COUNTIFS($B:$B,$B2245,$AG:$AG,AH$1)</f>
        <v>0</v>
      </c>
      <c r="AI2245" s="2">
        <f>COUNTIFS($B:$B,$B2245,$AG:$AG,AI$1)</f>
        <v>0</v>
      </c>
      <c r="AJ2245" s="2">
        <f>COUNTIFS($B:$B,$B2245,$AG:$AG,AJ$1)</f>
        <v>0</v>
      </c>
      <c r="AK2245" s="2">
        <f>COUNTIFS($B:$B,$B2245,$AG:$AG,AK$1)</f>
        <v>0</v>
      </c>
      <c r="AL2245" s="2">
        <f>COUNTIFS($B:$B,$B2245,$AG:$AG,AL$1)</f>
        <v>0</v>
      </c>
      <c r="AM2245" s="2">
        <f>COUNTIFS($B:$B,$B2245,$AG:$AG,AM$1)</f>
        <v>0</v>
      </c>
      <c r="AN2245" s="2">
        <f>COUNTIFS($B:$B,$B2245,$AG:$AG,AN$1)</f>
        <v>0</v>
      </c>
      <c r="AO2245" s="2">
        <f>COUNTIFS($B:$B,$B2245,$AG:$AG,AO$1)</f>
        <v>0</v>
      </c>
      <c r="AP2245" s="2">
        <f>COUNTIFS($B:$B,$B2245,$AG:$AG,AP$1)</f>
        <v>0</v>
      </c>
      <c r="AQ2245" s="2">
        <f>COUNTIFS($B:$B,$B2245,$AG:$AG,AQ$1)</f>
        <v>0</v>
      </c>
      <c r="AR2245" s="2">
        <f>COUNTIFS($B:$B,$B2245,$AG:$AG,AR$1)</f>
        <v>1</v>
      </c>
      <c r="AS2245" s="2">
        <f>COUNTIFS($B:$B,$B2245,$AG:$AG,AS$1)</f>
        <v>0</v>
      </c>
      <c r="AT2245" s="2">
        <f>COUNTIFS($B:$B,$B2245,$AG:$AG,AT$1)</f>
        <v>1</v>
      </c>
      <c r="AU2245" s="2">
        <f>COUNTIFS($B:$B,$B2245,$AG:$AG,AU$1)</f>
        <v>0</v>
      </c>
    </row>
    <row r="2246" spans="1:47" ht="15" customHeight="1" x14ac:dyDescent="0.35">
      <c r="A2246" s="7">
        <f>IF(B2245=B2246,A2245,A2245+1)</f>
        <v>792</v>
      </c>
      <c r="B2246" s="7" t="s">
        <v>2085</v>
      </c>
      <c r="C2246" s="7" t="s">
        <v>2084</v>
      </c>
      <c r="D2246" s="7" t="s">
        <v>1789</v>
      </c>
      <c r="E2246" s="7" t="s">
        <v>1788</v>
      </c>
      <c r="F2246" s="4" t="s">
        <v>7</v>
      </c>
      <c r="G2246" s="4" t="s">
        <v>8</v>
      </c>
      <c r="H2246" s="4" t="s">
        <v>7</v>
      </c>
      <c r="I2246" s="3">
        <v>4</v>
      </c>
      <c r="J2246" s="3" t="s">
        <v>515</v>
      </c>
      <c r="K2246" s="3" t="s">
        <v>1797</v>
      </c>
      <c r="L2246" s="3" t="s">
        <v>26</v>
      </c>
      <c r="M2246" s="3" t="s">
        <v>2086</v>
      </c>
      <c r="N2246" s="3" t="s">
        <v>1516</v>
      </c>
      <c r="P2246" s="3" t="s">
        <v>1</v>
      </c>
      <c r="Q2246" s="3" t="s">
        <v>1475</v>
      </c>
      <c r="R2246" s="3" t="s">
        <v>1474</v>
      </c>
      <c r="S2246" s="2">
        <f>IF(P2246="심사불필요","-",VLOOKUP(K2246,'[1]자격증 backdata'!A:G,7,0))</f>
        <v>0</v>
      </c>
      <c r="T2246" s="2" t="str">
        <f>IF(S2246="-","-",IF(COUNTIFS(B:B,B2246,S:S,"필수")&gt;0,"자격요건충족","확인필요"))</f>
        <v>자격요건충족</v>
      </c>
      <c r="U2246" s="2"/>
      <c r="W2246" s="2">
        <f>IF(Q2246="4급","심사불필요",VLOOKUP(K2246,'[1]자격증 backdata'!A:B,2,0))</f>
        <v>6</v>
      </c>
      <c r="X2246" s="3">
        <f>IF(R2246="A", MIN(20, SUMIFS(W:W, B:B, B2246, R:R, "A")),IF(R2246="B", MIN(30, SUMIFS(W:W, B:B, B2246, R:R, "B")),"비해당분야"))</f>
        <v>22</v>
      </c>
      <c r="Y2246" s="3" t="str">
        <f>IF(R2246="C",MIN(30,IF(COUNTIFS(B:B,B2246,W:W,"가1")=1,25,IF(COUNTIFS(B:B,B2246,W:W,"가1")&gt;=2,30,0))+IF(COUNTIFS(B:B,B2246,W:W,"나1")&gt;=4,30,IF(COUNTIFS(B:B,B2246,W:W,"나1")=3,26,IF(COUNTIFS(B:B,B2246,W:W,"나1")=2,22,IF(COUNTIFS(B:B,B2246,W:W,"나1")=1,18,0)))))+MIN(30,IF(COUNTIFS(B:B,B2246,W:W,"가2")=1,25,IF(COUNTIFS(B:B,B2246,W:W,"가2")&gt;=2,30,0))+IF(COUNTIFS(B:B,B2246,W:W,"나2")=3,30,IF(COUNTIFS(B:B,B2246,W:W,"나2")=2,25,IF(COUNTIFS(B:B,B2246,W:W,"나2")=1,20,0)))),"비해당분야")</f>
        <v>비해당분야</v>
      </c>
      <c r="Z2246" s="3" t="str">
        <f>IF(R2246="C",VLOOKUP(K2246,'[1]자격증 backdata'!A:F,6,0),"비해당분야")</f>
        <v>비해당분야</v>
      </c>
      <c r="AA2246" s="3" t="str">
        <f>IF(R2246="C",SUMIF(B:B,B2246,Z:Z),"비해당분야")</f>
        <v>비해당분야</v>
      </c>
      <c r="AB2246" s="3" t="str">
        <f>IF(R2246="C",SUM(Y2246,AA2246),"비해당분야")</f>
        <v>비해당분야</v>
      </c>
      <c r="AC2246" s="3">
        <f>IF(R2246="C",AB2246,X2246)</f>
        <v>22</v>
      </c>
      <c r="AD2246" s="3">
        <f>VLOOKUP(K2246,'[1]자격증 backdata'!A:D,4,0)</f>
        <v>0</v>
      </c>
      <c r="AE2246" s="3">
        <f>IF(_xlfn.MAXIFS(AD:AD,B:B,B2246)&gt;10,10,_xlfn.MAXIFS(AD:AD,B:B,B2246))</f>
        <v>5</v>
      </c>
      <c r="AG2246" s="2">
        <f>VLOOKUP(K2246,'[1]자격증 backdata'!A:C,3,0)</f>
        <v>0</v>
      </c>
      <c r="AH2246" s="2">
        <f>COUNTIFS($B:$B,$B2246,$AG:$AG,AH$1)</f>
        <v>0</v>
      </c>
      <c r="AI2246" s="2">
        <f>COUNTIFS($B:$B,$B2246,$AG:$AG,AI$1)</f>
        <v>0</v>
      </c>
      <c r="AJ2246" s="2">
        <f>COUNTIFS($B:$B,$B2246,$AG:$AG,AJ$1)</f>
        <v>0</v>
      </c>
      <c r="AK2246" s="2">
        <f>COUNTIFS($B:$B,$B2246,$AG:$AG,AK$1)</f>
        <v>0</v>
      </c>
      <c r="AL2246" s="2">
        <f>COUNTIFS($B:$B,$B2246,$AG:$AG,AL$1)</f>
        <v>0</v>
      </c>
      <c r="AM2246" s="2">
        <f>COUNTIFS($B:$B,$B2246,$AG:$AG,AM$1)</f>
        <v>0</v>
      </c>
      <c r="AN2246" s="2">
        <f>COUNTIFS($B:$B,$B2246,$AG:$AG,AN$1)</f>
        <v>0</v>
      </c>
      <c r="AO2246" s="2">
        <f>COUNTIFS($B:$B,$B2246,$AG:$AG,AO$1)</f>
        <v>0</v>
      </c>
      <c r="AP2246" s="2">
        <f>COUNTIFS($B:$B,$B2246,$AG:$AG,AP$1)</f>
        <v>0</v>
      </c>
      <c r="AQ2246" s="2">
        <f>COUNTIFS($B:$B,$B2246,$AG:$AG,AQ$1)</f>
        <v>0</v>
      </c>
      <c r="AR2246" s="2">
        <f>COUNTIFS($B:$B,$B2246,$AG:$AG,AR$1)</f>
        <v>1</v>
      </c>
      <c r="AS2246" s="2">
        <f>COUNTIFS($B:$B,$B2246,$AG:$AG,AS$1)</f>
        <v>0</v>
      </c>
      <c r="AT2246" s="2">
        <f>COUNTIFS($B:$B,$B2246,$AG:$AG,AT$1)</f>
        <v>1</v>
      </c>
      <c r="AU2246" s="2">
        <f>COUNTIFS($B:$B,$B2246,$AG:$AG,AU$1)</f>
        <v>0</v>
      </c>
    </row>
    <row r="2247" spans="1:47" ht="15" customHeight="1" x14ac:dyDescent="0.35">
      <c r="A2247" s="7">
        <f>IF(B2246=B2247,A2246,A2246+1)</f>
        <v>792</v>
      </c>
      <c r="B2247" s="7" t="s">
        <v>2085</v>
      </c>
      <c r="C2247" s="7" t="s">
        <v>2084</v>
      </c>
      <c r="D2247" s="7" t="s">
        <v>1789</v>
      </c>
      <c r="E2247" s="7" t="s">
        <v>1788</v>
      </c>
      <c r="F2247" s="4" t="s">
        <v>7</v>
      </c>
      <c r="G2247" s="4" t="s">
        <v>8</v>
      </c>
      <c r="H2247" s="4" t="s">
        <v>7</v>
      </c>
      <c r="I2247" s="3">
        <v>5</v>
      </c>
      <c r="J2247" s="3" t="s">
        <v>28</v>
      </c>
      <c r="K2247" s="3" t="s">
        <v>1793</v>
      </c>
      <c r="L2247" s="3" t="s">
        <v>26</v>
      </c>
      <c r="M2247" s="3" t="s">
        <v>2083</v>
      </c>
      <c r="N2247" s="3" t="s">
        <v>599</v>
      </c>
      <c r="P2247" s="3" t="s">
        <v>1</v>
      </c>
      <c r="Q2247" s="3" t="s">
        <v>1475</v>
      </c>
      <c r="R2247" s="3" t="s">
        <v>1474</v>
      </c>
      <c r="S2247" s="2">
        <f>IF(P2247="심사불필요","-",VLOOKUP(K2247,'[1]자격증 backdata'!A:G,7,0))</f>
        <v>0</v>
      </c>
      <c r="T2247" s="2" t="str">
        <f>IF(S2247="-","-",IF(COUNTIFS(B:B,B2247,S:S,"필수")&gt;0,"자격요건충족","확인필요"))</f>
        <v>자격요건충족</v>
      </c>
      <c r="U2247" s="2"/>
      <c r="W2247" s="2">
        <f>IF(Q2247="4급","심사불필요",VLOOKUP(K2247,'[1]자격증 backdata'!A:B,2,0))</f>
        <v>4</v>
      </c>
      <c r="X2247" s="3">
        <f>IF(R2247="A", MIN(20, SUMIFS(W:W, B:B, B2247, R:R, "A")),IF(R2247="B", MIN(30, SUMIFS(W:W, B:B, B2247, R:R, "B")),"비해당분야"))</f>
        <v>22</v>
      </c>
      <c r="Y2247" s="3" t="str">
        <f>IF(R2247="C",MIN(30,IF(COUNTIFS(B:B,B2247,W:W,"가1")=1,25,IF(COUNTIFS(B:B,B2247,W:W,"가1")&gt;=2,30,0))+IF(COUNTIFS(B:B,B2247,W:W,"나1")&gt;=4,30,IF(COUNTIFS(B:B,B2247,W:W,"나1")=3,26,IF(COUNTIFS(B:B,B2247,W:W,"나1")=2,22,IF(COUNTIFS(B:B,B2247,W:W,"나1")=1,18,0)))))+MIN(30,IF(COUNTIFS(B:B,B2247,W:W,"가2")=1,25,IF(COUNTIFS(B:B,B2247,W:W,"가2")&gt;=2,30,0))+IF(COUNTIFS(B:B,B2247,W:W,"나2")=3,30,IF(COUNTIFS(B:B,B2247,W:W,"나2")=2,25,IF(COUNTIFS(B:B,B2247,W:W,"나2")=1,20,0)))),"비해당분야")</f>
        <v>비해당분야</v>
      </c>
      <c r="Z2247" s="3" t="str">
        <f>IF(R2247="C",VLOOKUP(K2247,'[1]자격증 backdata'!A:F,6,0),"비해당분야")</f>
        <v>비해당분야</v>
      </c>
      <c r="AA2247" s="3" t="str">
        <f>IF(R2247="C",SUMIF(B:B,B2247,Z:Z),"비해당분야")</f>
        <v>비해당분야</v>
      </c>
      <c r="AB2247" s="3" t="str">
        <f>IF(R2247="C",SUM(Y2247,AA2247),"비해당분야")</f>
        <v>비해당분야</v>
      </c>
      <c r="AC2247" s="3">
        <f>IF(R2247="C",AB2247,X2247)</f>
        <v>22</v>
      </c>
      <c r="AD2247" s="3">
        <f>VLOOKUP(K2247,'[1]자격증 backdata'!A:D,4,0)</f>
        <v>0</v>
      </c>
      <c r="AE2247" s="3">
        <f>IF(_xlfn.MAXIFS(AD:AD,B:B,B2247)&gt;10,10,_xlfn.MAXIFS(AD:AD,B:B,B2247))</f>
        <v>5</v>
      </c>
      <c r="AG2247" s="2">
        <f>VLOOKUP(K2247,'[1]자격증 backdata'!A:C,3,0)</f>
        <v>0</v>
      </c>
      <c r="AH2247" s="2">
        <f>COUNTIFS($B:$B,$B2247,$AG:$AG,AH$1)</f>
        <v>0</v>
      </c>
      <c r="AI2247" s="2">
        <f>COUNTIFS($B:$B,$B2247,$AG:$AG,AI$1)</f>
        <v>0</v>
      </c>
      <c r="AJ2247" s="2">
        <f>COUNTIFS($B:$B,$B2247,$AG:$AG,AJ$1)</f>
        <v>0</v>
      </c>
      <c r="AK2247" s="2">
        <f>COUNTIFS($B:$B,$B2247,$AG:$AG,AK$1)</f>
        <v>0</v>
      </c>
      <c r="AL2247" s="2">
        <f>COUNTIFS($B:$B,$B2247,$AG:$AG,AL$1)</f>
        <v>0</v>
      </c>
      <c r="AM2247" s="2">
        <f>COUNTIFS($B:$B,$B2247,$AG:$AG,AM$1)</f>
        <v>0</v>
      </c>
      <c r="AN2247" s="2">
        <f>COUNTIFS($B:$B,$B2247,$AG:$AG,AN$1)</f>
        <v>0</v>
      </c>
      <c r="AO2247" s="2">
        <f>COUNTIFS($B:$B,$B2247,$AG:$AG,AO$1)</f>
        <v>0</v>
      </c>
      <c r="AP2247" s="2">
        <f>COUNTIFS($B:$B,$B2247,$AG:$AG,AP$1)</f>
        <v>0</v>
      </c>
      <c r="AQ2247" s="2">
        <f>COUNTIFS($B:$B,$B2247,$AG:$AG,AQ$1)</f>
        <v>0</v>
      </c>
      <c r="AR2247" s="2">
        <f>COUNTIFS($B:$B,$B2247,$AG:$AG,AR$1)</f>
        <v>1</v>
      </c>
      <c r="AS2247" s="2">
        <f>COUNTIFS($B:$B,$B2247,$AG:$AG,AS$1)</f>
        <v>0</v>
      </c>
      <c r="AT2247" s="2">
        <f>COUNTIFS($B:$B,$B2247,$AG:$AG,AT$1)</f>
        <v>1</v>
      </c>
      <c r="AU2247" s="2">
        <f>COUNTIFS($B:$B,$B2247,$AG:$AG,AU$1)</f>
        <v>0</v>
      </c>
    </row>
    <row r="2248" spans="1:47" ht="15" customHeight="1" x14ac:dyDescent="0.35">
      <c r="A2248" s="4">
        <f>IF(B2247=B2248,A2247,A2247+1)</f>
        <v>793</v>
      </c>
      <c r="B2248" s="4" t="s">
        <v>2081</v>
      </c>
      <c r="C2248" s="4" t="s">
        <v>2080</v>
      </c>
      <c r="D2248" s="4" t="s">
        <v>1789</v>
      </c>
      <c r="E2248" s="4" t="s">
        <v>1788</v>
      </c>
      <c r="F2248" s="4" t="s">
        <v>8</v>
      </c>
      <c r="G2248" s="4" t="s">
        <v>8</v>
      </c>
      <c r="H2248" s="4" t="s">
        <v>7</v>
      </c>
      <c r="I2248" s="4">
        <v>1</v>
      </c>
      <c r="J2248" s="4" t="s">
        <v>6</v>
      </c>
      <c r="K2248" s="4" t="s">
        <v>1787</v>
      </c>
      <c r="L2248" s="4" t="s">
        <v>4</v>
      </c>
      <c r="M2248" s="4" t="s">
        <v>2082</v>
      </c>
      <c r="N2248" s="4" t="s">
        <v>697</v>
      </c>
      <c r="P2248" s="4" t="s">
        <v>1</v>
      </c>
      <c r="Q2248" s="4" t="s">
        <v>1475</v>
      </c>
      <c r="R2248" s="4" t="s">
        <v>1474</v>
      </c>
      <c r="S2248" s="5" t="str">
        <f>IF(P2248="심사불필요","-",VLOOKUP(K2248,'[1]자격증 backdata'!A:G,7,0))</f>
        <v>필수</v>
      </c>
      <c r="T2248" s="5" t="str">
        <f>IF(S2248="-","-",IF(COUNTIFS(B:B,B2248,S:S,"필수")&gt;0,"자격요건충족","확인필요"))</f>
        <v>자격요건충족</v>
      </c>
      <c r="U2248" s="5"/>
      <c r="W2248" s="5">
        <f>IF(Q2248="4급","심사불필요",VLOOKUP(K2248,'[1]자격증 backdata'!A:B,2,0))</f>
        <v>6</v>
      </c>
      <c r="X2248" s="4">
        <f>IF(R2248="A", MIN(20, SUMIFS(W:W, B:B, B2248, R:R, "A")),IF(R2248="B", MIN(30, SUMIFS(W:W, B:B, B2248, R:R, "B")),"비해당분야"))</f>
        <v>6</v>
      </c>
      <c r="Y2248" s="4" t="str">
        <f>IF(R2248="C",MIN(30,IF(COUNTIFS(B:B,B2248,W:W,"가1")=1,25,IF(COUNTIFS(B:B,B2248,W:W,"가1")&gt;=2,30,0))+IF(COUNTIFS(B:B,B2248,W:W,"나1")&gt;=4,30,IF(COUNTIFS(B:B,B2248,W:W,"나1")=3,26,IF(COUNTIFS(B:B,B2248,W:W,"나1")=2,22,IF(COUNTIFS(B:B,B2248,W:W,"나1")=1,18,0)))))+MIN(30,IF(COUNTIFS(B:B,B2248,W:W,"가2")=1,25,IF(COUNTIFS(B:B,B2248,W:W,"가2")&gt;=2,30,0))+IF(COUNTIFS(B:B,B2248,W:W,"나2")=3,30,IF(COUNTIFS(B:B,B2248,W:W,"나2")=2,25,IF(COUNTIFS(B:B,B2248,W:W,"나2")=1,20,0)))),"비해당분야")</f>
        <v>비해당분야</v>
      </c>
      <c r="Z2248" s="4" t="str">
        <f>IF(R2248="C",VLOOKUP(K2248,'[1]자격증 backdata'!A:F,6,0),"비해당분야")</f>
        <v>비해당분야</v>
      </c>
      <c r="AA2248" s="4" t="str">
        <f>IF(R2248="C",SUMIF(B:B,B2248,Z:Z),"비해당분야")</f>
        <v>비해당분야</v>
      </c>
      <c r="AB2248" s="4" t="str">
        <f>IF(R2248="C",SUM(Y2248,AA2248),"비해당분야")</f>
        <v>비해당분야</v>
      </c>
      <c r="AC2248" s="4">
        <f>IF(R2248="C",AB2248,X2248)</f>
        <v>6</v>
      </c>
      <c r="AD2248" s="4">
        <f>VLOOKUP(K2248,'[1]자격증 backdata'!A:D,4,0)</f>
        <v>0</v>
      </c>
      <c r="AE2248" s="4">
        <f>IF(_xlfn.MAXIFS(AD:AD,B:B,B2248)&gt;10,10,_xlfn.MAXIFS(AD:AD,B:B,B2248))</f>
        <v>5</v>
      </c>
      <c r="AG2248" s="5" t="str">
        <f>VLOOKUP(K2248,'[1]자격증 backdata'!A:C,3,0)</f>
        <v>K</v>
      </c>
      <c r="AH2248" s="5">
        <f>COUNTIFS($B:$B,$B2248,$AG:$AG,AH$1)</f>
        <v>0</v>
      </c>
      <c r="AI2248" s="5">
        <f>COUNTIFS($B:$B,$B2248,$AG:$AG,AI$1)</f>
        <v>0</v>
      </c>
      <c r="AJ2248" s="5">
        <f>COUNTIFS($B:$B,$B2248,$AG:$AG,AJ$1)</f>
        <v>0</v>
      </c>
      <c r="AK2248" s="5">
        <f>COUNTIFS($B:$B,$B2248,$AG:$AG,AK$1)</f>
        <v>0</v>
      </c>
      <c r="AL2248" s="5">
        <f>COUNTIFS($B:$B,$B2248,$AG:$AG,AL$1)</f>
        <v>0</v>
      </c>
      <c r="AM2248" s="5">
        <f>COUNTIFS($B:$B,$B2248,$AG:$AG,AM$1)</f>
        <v>0</v>
      </c>
      <c r="AN2248" s="5">
        <f>COUNTIFS($B:$B,$B2248,$AG:$AG,AN$1)</f>
        <v>0</v>
      </c>
      <c r="AO2248" s="5">
        <f>COUNTIFS($B:$B,$B2248,$AG:$AG,AO$1)</f>
        <v>0</v>
      </c>
      <c r="AP2248" s="5">
        <f>COUNTIFS($B:$B,$B2248,$AG:$AG,AP$1)</f>
        <v>0</v>
      </c>
      <c r="AQ2248" s="5">
        <f>COUNTIFS($B:$B,$B2248,$AG:$AG,AQ$1)</f>
        <v>0</v>
      </c>
      <c r="AR2248" s="5">
        <f>COUNTIFS($B:$B,$B2248,$AG:$AG,AR$1)</f>
        <v>1</v>
      </c>
      <c r="AS2248" s="5">
        <f>COUNTIFS($B:$B,$B2248,$AG:$AG,AS$1)</f>
        <v>0</v>
      </c>
      <c r="AT2248" s="5">
        <f>COUNTIFS($B:$B,$B2248,$AG:$AG,AT$1)</f>
        <v>0</v>
      </c>
      <c r="AU2248" s="5">
        <f>COUNTIFS($B:$B,$B2248,$AG:$AG,AU$1)</f>
        <v>0</v>
      </c>
    </row>
    <row r="2249" spans="1:47" ht="15" customHeight="1" x14ac:dyDescent="0.35">
      <c r="A2249" s="6">
        <f>IF(B2248=B2249,A2248,A2248+1)</f>
        <v>793</v>
      </c>
      <c r="B2249" s="6" t="s">
        <v>2081</v>
      </c>
      <c r="C2249" s="6" t="s">
        <v>2080</v>
      </c>
      <c r="D2249" s="6" t="s">
        <v>1789</v>
      </c>
      <c r="E2249" s="6" t="s">
        <v>1788</v>
      </c>
      <c r="F2249" s="4" t="s">
        <v>7</v>
      </c>
      <c r="G2249" s="4" t="s">
        <v>8</v>
      </c>
      <c r="H2249" s="4" t="s">
        <v>7</v>
      </c>
      <c r="I2249" s="4">
        <v>2</v>
      </c>
      <c r="J2249" s="4" t="s">
        <v>38</v>
      </c>
      <c r="K2249" s="4" t="s">
        <v>1802</v>
      </c>
      <c r="L2249" s="4" t="s">
        <v>36</v>
      </c>
      <c r="M2249" s="4" t="s">
        <v>2079</v>
      </c>
      <c r="N2249" s="4" t="s">
        <v>1327</v>
      </c>
      <c r="P2249" s="4" t="s">
        <v>1</v>
      </c>
      <c r="Q2249" s="4" t="s">
        <v>1475</v>
      </c>
      <c r="R2249" s="4" t="s">
        <v>1474</v>
      </c>
      <c r="S2249" s="5">
        <f>IF(P2249="심사불필요","-",VLOOKUP(K2249,'[1]자격증 backdata'!A:G,7,0))</f>
        <v>0</v>
      </c>
      <c r="T2249" s="5" t="str">
        <f>IF(S2249="-","-",IF(COUNTIFS(B:B,B2249,S:S,"필수")&gt;0,"자격요건충족","확인필요"))</f>
        <v>자격요건충족</v>
      </c>
      <c r="U2249" s="5"/>
      <c r="W2249" s="5">
        <f>IF(Q2249="4급","심사불필요",VLOOKUP(K2249,'[1]자격증 backdata'!A:B,2,0))</f>
        <v>0</v>
      </c>
      <c r="X2249" s="4">
        <f>IF(R2249="A", MIN(20, SUMIFS(W:W, B:B, B2249, R:R, "A")),IF(R2249="B", MIN(30, SUMIFS(W:W, B:B, B2249, R:R, "B")),"비해당분야"))</f>
        <v>6</v>
      </c>
      <c r="Y2249" s="4" t="str">
        <f>IF(R2249="C",MIN(30,IF(COUNTIFS(B:B,B2249,W:W,"가1")=1,25,IF(COUNTIFS(B:B,B2249,W:W,"가1")&gt;=2,30,0))+IF(COUNTIFS(B:B,B2249,W:W,"나1")&gt;=4,30,IF(COUNTIFS(B:B,B2249,W:W,"나1")=3,26,IF(COUNTIFS(B:B,B2249,W:W,"나1")=2,22,IF(COUNTIFS(B:B,B2249,W:W,"나1")=1,18,0)))))+MIN(30,IF(COUNTIFS(B:B,B2249,W:W,"가2")=1,25,IF(COUNTIFS(B:B,B2249,W:W,"가2")&gt;=2,30,0))+IF(COUNTIFS(B:B,B2249,W:W,"나2")=3,30,IF(COUNTIFS(B:B,B2249,W:W,"나2")=2,25,IF(COUNTIFS(B:B,B2249,W:W,"나2")=1,20,0)))),"비해당분야")</f>
        <v>비해당분야</v>
      </c>
      <c r="Z2249" s="4" t="str">
        <f>IF(R2249="C",VLOOKUP(K2249,'[1]자격증 backdata'!A:F,6,0),"비해당분야")</f>
        <v>비해당분야</v>
      </c>
      <c r="AA2249" s="4" t="str">
        <f>IF(R2249="C",SUMIF(B:B,B2249,Z:Z),"비해당분야")</f>
        <v>비해당분야</v>
      </c>
      <c r="AB2249" s="4" t="str">
        <f>IF(R2249="C",SUM(Y2249,AA2249),"비해당분야")</f>
        <v>비해당분야</v>
      </c>
      <c r="AC2249" s="4">
        <f>IF(R2249="C",AB2249,X2249)</f>
        <v>6</v>
      </c>
      <c r="AD2249" s="4">
        <f>VLOOKUP(K2249,'[1]자격증 backdata'!A:D,4,0)</f>
        <v>5</v>
      </c>
      <c r="AE2249" s="4">
        <f>IF(_xlfn.MAXIFS(AD:AD,B:B,B2249)&gt;10,10,_xlfn.MAXIFS(AD:AD,B:B,B2249))</f>
        <v>5</v>
      </c>
      <c r="AG2249" s="5">
        <f>VLOOKUP(K2249,'[1]자격증 backdata'!A:C,3,0)</f>
        <v>0</v>
      </c>
      <c r="AH2249" s="5">
        <f>COUNTIFS($B:$B,$B2249,$AG:$AG,AH$1)</f>
        <v>0</v>
      </c>
      <c r="AI2249" s="5">
        <f>COUNTIFS($B:$B,$B2249,$AG:$AG,AI$1)</f>
        <v>0</v>
      </c>
      <c r="AJ2249" s="5">
        <f>COUNTIFS($B:$B,$B2249,$AG:$AG,AJ$1)</f>
        <v>0</v>
      </c>
      <c r="AK2249" s="5">
        <f>COUNTIFS($B:$B,$B2249,$AG:$AG,AK$1)</f>
        <v>0</v>
      </c>
      <c r="AL2249" s="5">
        <f>COUNTIFS($B:$B,$B2249,$AG:$AG,AL$1)</f>
        <v>0</v>
      </c>
      <c r="AM2249" s="5">
        <f>COUNTIFS($B:$B,$B2249,$AG:$AG,AM$1)</f>
        <v>0</v>
      </c>
      <c r="AN2249" s="5">
        <f>COUNTIFS($B:$B,$B2249,$AG:$AG,AN$1)</f>
        <v>0</v>
      </c>
      <c r="AO2249" s="5">
        <f>COUNTIFS($B:$B,$B2249,$AG:$AG,AO$1)</f>
        <v>0</v>
      </c>
      <c r="AP2249" s="5">
        <f>COUNTIFS($B:$B,$B2249,$AG:$AG,AP$1)</f>
        <v>0</v>
      </c>
      <c r="AQ2249" s="5">
        <f>COUNTIFS($B:$B,$B2249,$AG:$AG,AQ$1)</f>
        <v>0</v>
      </c>
      <c r="AR2249" s="5">
        <f>COUNTIFS($B:$B,$B2249,$AG:$AG,AR$1)</f>
        <v>1</v>
      </c>
      <c r="AS2249" s="5">
        <f>COUNTIFS($B:$B,$B2249,$AG:$AG,AS$1)</f>
        <v>0</v>
      </c>
      <c r="AT2249" s="5">
        <f>COUNTIFS($B:$B,$B2249,$AG:$AG,AT$1)</f>
        <v>0</v>
      </c>
      <c r="AU2249" s="5">
        <f>COUNTIFS($B:$B,$B2249,$AG:$AG,AU$1)</f>
        <v>0</v>
      </c>
    </row>
    <row r="2250" spans="1:47" ht="15" customHeight="1" x14ac:dyDescent="0.35">
      <c r="A2250" s="3">
        <f>IF(B2249=B2250,A2249,A2249+1)</f>
        <v>794</v>
      </c>
      <c r="B2250" s="3" t="s">
        <v>2075</v>
      </c>
      <c r="C2250" s="3" t="s">
        <v>2074</v>
      </c>
      <c r="D2250" s="3" t="s">
        <v>1789</v>
      </c>
      <c r="E2250" s="3" t="s">
        <v>1788</v>
      </c>
      <c r="F2250" s="4" t="s">
        <v>8</v>
      </c>
      <c r="G2250" s="4" t="s">
        <v>8</v>
      </c>
      <c r="H2250" s="4" t="s">
        <v>7</v>
      </c>
      <c r="I2250" s="3">
        <v>1</v>
      </c>
      <c r="J2250" s="3" t="s">
        <v>6</v>
      </c>
      <c r="K2250" s="3" t="s">
        <v>1787</v>
      </c>
      <c r="L2250" s="3" t="s">
        <v>4</v>
      </c>
      <c r="M2250" s="3" t="s">
        <v>2078</v>
      </c>
      <c r="N2250" s="3" t="s">
        <v>207</v>
      </c>
      <c r="P2250" s="3" t="s">
        <v>1</v>
      </c>
      <c r="Q2250" s="3" t="s">
        <v>1475</v>
      </c>
      <c r="R2250" s="3" t="s">
        <v>1474</v>
      </c>
      <c r="S2250" s="2" t="str">
        <f>IF(P2250="심사불필요","-",VLOOKUP(K2250,'[1]자격증 backdata'!A:G,7,0))</f>
        <v>필수</v>
      </c>
      <c r="T2250" s="2" t="str">
        <f>IF(S2250="-","-",IF(COUNTIFS(B:B,B2250,S:S,"필수")&gt;0,"자격요건충족","확인필요"))</f>
        <v>자격요건충족</v>
      </c>
      <c r="U2250" s="2"/>
      <c r="W2250" s="2">
        <f>IF(Q2250="4급","심사불필요",VLOOKUP(K2250,'[1]자격증 backdata'!A:B,2,0))</f>
        <v>6</v>
      </c>
      <c r="X2250" s="3">
        <f>IF(R2250="A", MIN(20, SUMIFS(W:W, B:B, B2250, R:R, "A")),IF(R2250="B", MIN(30, SUMIFS(W:W, B:B, B2250, R:R, "B")),"비해당분야"))</f>
        <v>16</v>
      </c>
      <c r="Y2250" s="3" t="str">
        <f>IF(R2250="C",MIN(30,IF(COUNTIFS(B:B,B2250,W:W,"가1")=1,25,IF(COUNTIFS(B:B,B2250,W:W,"가1")&gt;=2,30,0))+IF(COUNTIFS(B:B,B2250,W:W,"나1")&gt;=4,30,IF(COUNTIFS(B:B,B2250,W:W,"나1")=3,26,IF(COUNTIFS(B:B,B2250,W:W,"나1")=2,22,IF(COUNTIFS(B:B,B2250,W:W,"나1")=1,18,0)))))+MIN(30,IF(COUNTIFS(B:B,B2250,W:W,"가2")=1,25,IF(COUNTIFS(B:B,B2250,W:W,"가2")&gt;=2,30,0))+IF(COUNTIFS(B:B,B2250,W:W,"나2")=3,30,IF(COUNTIFS(B:B,B2250,W:W,"나2")=2,25,IF(COUNTIFS(B:B,B2250,W:W,"나2")=1,20,0)))),"비해당분야")</f>
        <v>비해당분야</v>
      </c>
      <c r="Z2250" s="3" t="str">
        <f>IF(R2250="C",VLOOKUP(K2250,'[1]자격증 backdata'!A:F,6,0),"비해당분야")</f>
        <v>비해당분야</v>
      </c>
      <c r="AA2250" s="3" t="str">
        <f>IF(R2250="C",SUMIF(B:B,B2250,Z:Z),"비해당분야")</f>
        <v>비해당분야</v>
      </c>
      <c r="AB2250" s="3" t="str">
        <f>IF(R2250="C",SUM(Y2250,AA2250),"비해당분야")</f>
        <v>비해당분야</v>
      </c>
      <c r="AC2250" s="3">
        <f>IF(R2250="C",AB2250,X2250)</f>
        <v>16</v>
      </c>
      <c r="AD2250" s="3">
        <f>VLOOKUP(K2250,'[1]자격증 backdata'!A:D,4,0)</f>
        <v>0</v>
      </c>
      <c r="AE2250" s="3">
        <f>IF(_xlfn.MAXIFS(AD:AD,B:B,B2250)&gt;10,10,_xlfn.MAXIFS(AD:AD,B:B,B2250))</f>
        <v>0</v>
      </c>
      <c r="AG2250" s="2" t="str">
        <f>VLOOKUP(K2250,'[1]자격증 backdata'!A:C,3,0)</f>
        <v>K</v>
      </c>
      <c r="AH2250" s="2">
        <f>COUNTIFS($B:$B,$B2250,$AG:$AG,AH$1)</f>
        <v>0</v>
      </c>
      <c r="AI2250" s="2">
        <f>COUNTIFS($B:$B,$B2250,$AG:$AG,AI$1)</f>
        <v>0</v>
      </c>
      <c r="AJ2250" s="2">
        <f>COUNTIFS($B:$B,$B2250,$AG:$AG,AJ$1)</f>
        <v>0</v>
      </c>
      <c r="AK2250" s="2">
        <f>COUNTIFS($B:$B,$B2250,$AG:$AG,AK$1)</f>
        <v>0</v>
      </c>
      <c r="AL2250" s="2">
        <f>COUNTIFS($B:$B,$B2250,$AG:$AG,AL$1)</f>
        <v>0</v>
      </c>
      <c r="AM2250" s="2">
        <f>COUNTIFS($B:$B,$B2250,$AG:$AG,AM$1)</f>
        <v>0</v>
      </c>
      <c r="AN2250" s="2">
        <f>COUNTIFS($B:$B,$B2250,$AG:$AG,AN$1)</f>
        <v>0</v>
      </c>
      <c r="AO2250" s="2">
        <f>COUNTIFS($B:$B,$B2250,$AG:$AG,AO$1)</f>
        <v>0</v>
      </c>
      <c r="AP2250" s="2">
        <f>COUNTIFS($B:$B,$B2250,$AG:$AG,AP$1)</f>
        <v>0</v>
      </c>
      <c r="AQ2250" s="2">
        <f>COUNTIFS($B:$B,$B2250,$AG:$AG,AQ$1)</f>
        <v>0</v>
      </c>
      <c r="AR2250" s="2">
        <f>COUNTIFS($B:$B,$B2250,$AG:$AG,AR$1)</f>
        <v>1</v>
      </c>
      <c r="AS2250" s="2">
        <f>COUNTIFS($B:$B,$B2250,$AG:$AG,AS$1)</f>
        <v>0</v>
      </c>
      <c r="AT2250" s="2">
        <f>COUNTIFS($B:$B,$B2250,$AG:$AG,AT$1)</f>
        <v>1</v>
      </c>
      <c r="AU2250" s="2">
        <f>COUNTIFS($B:$B,$B2250,$AG:$AG,AU$1)</f>
        <v>0</v>
      </c>
    </row>
    <row r="2251" spans="1:47" ht="15" customHeight="1" x14ac:dyDescent="0.35">
      <c r="A2251" s="7">
        <f>IF(B2250=B2251,A2250,A2250+1)</f>
        <v>794</v>
      </c>
      <c r="B2251" s="7" t="s">
        <v>2075</v>
      </c>
      <c r="C2251" s="7" t="s">
        <v>2074</v>
      </c>
      <c r="D2251" s="7" t="s">
        <v>1789</v>
      </c>
      <c r="E2251" s="7" t="s">
        <v>1788</v>
      </c>
      <c r="F2251" s="4" t="s">
        <v>7</v>
      </c>
      <c r="G2251" s="4" t="s">
        <v>8</v>
      </c>
      <c r="H2251" s="4" t="s">
        <v>7</v>
      </c>
      <c r="I2251" s="3">
        <v>2</v>
      </c>
      <c r="J2251" s="3" t="s">
        <v>106</v>
      </c>
      <c r="K2251" s="3" t="s">
        <v>1812</v>
      </c>
      <c r="L2251" s="3" t="s">
        <v>55</v>
      </c>
      <c r="M2251" s="3" t="s">
        <v>2077</v>
      </c>
      <c r="N2251" s="3" t="s">
        <v>2076</v>
      </c>
      <c r="P2251" s="3" t="s">
        <v>1</v>
      </c>
      <c r="Q2251" s="3" t="s">
        <v>1475</v>
      </c>
      <c r="R2251" s="3" t="s">
        <v>1474</v>
      </c>
      <c r="S2251" s="2">
        <f>IF(P2251="심사불필요","-",VLOOKUP(K2251,'[1]자격증 backdata'!A:G,7,0))</f>
        <v>0</v>
      </c>
      <c r="T2251" s="2" t="str">
        <f>IF(S2251="-","-",IF(COUNTIFS(B:B,B2251,S:S,"필수")&gt;0,"자격요건충족","확인필요"))</f>
        <v>자격요건충족</v>
      </c>
      <c r="U2251" s="2"/>
      <c r="W2251" s="2">
        <f>IF(Q2251="4급","심사불필요",VLOOKUP(K2251,'[1]자격증 backdata'!A:B,2,0))</f>
        <v>6</v>
      </c>
      <c r="X2251" s="3">
        <f>IF(R2251="A", MIN(20, SUMIFS(W:W, B:B, B2251, R:R, "A")),IF(R2251="B", MIN(30, SUMIFS(W:W, B:B, B2251, R:R, "B")),"비해당분야"))</f>
        <v>16</v>
      </c>
      <c r="Y2251" s="3" t="str">
        <f>IF(R2251="C",MIN(30,IF(COUNTIFS(B:B,B2251,W:W,"가1")=1,25,IF(COUNTIFS(B:B,B2251,W:W,"가1")&gt;=2,30,0))+IF(COUNTIFS(B:B,B2251,W:W,"나1")&gt;=4,30,IF(COUNTIFS(B:B,B2251,W:W,"나1")=3,26,IF(COUNTIFS(B:B,B2251,W:W,"나1")=2,22,IF(COUNTIFS(B:B,B2251,W:W,"나1")=1,18,0)))))+MIN(30,IF(COUNTIFS(B:B,B2251,W:W,"가2")=1,25,IF(COUNTIFS(B:B,B2251,W:W,"가2")&gt;=2,30,0))+IF(COUNTIFS(B:B,B2251,W:W,"나2")=3,30,IF(COUNTIFS(B:B,B2251,W:W,"나2")=2,25,IF(COUNTIFS(B:B,B2251,W:W,"나2")=1,20,0)))),"비해당분야")</f>
        <v>비해당분야</v>
      </c>
      <c r="Z2251" s="3" t="str">
        <f>IF(R2251="C",VLOOKUP(K2251,'[1]자격증 backdata'!A:F,6,0),"비해당분야")</f>
        <v>비해당분야</v>
      </c>
      <c r="AA2251" s="3" t="str">
        <f>IF(R2251="C",SUMIF(B:B,B2251,Z:Z),"비해당분야")</f>
        <v>비해당분야</v>
      </c>
      <c r="AB2251" s="3" t="str">
        <f>IF(R2251="C",SUM(Y2251,AA2251),"비해당분야")</f>
        <v>비해당분야</v>
      </c>
      <c r="AC2251" s="3">
        <f>IF(R2251="C",AB2251,X2251)</f>
        <v>16</v>
      </c>
      <c r="AD2251" s="3">
        <f>VLOOKUP(K2251,'[1]자격증 backdata'!A:D,4,0)</f>
        <v>0</v>
      </c>
      <c r="AE2251" s="3">
        <f>IF(_xlfn.MAXIFS(AD:AD,B:B,B2251)&gt;10,10,_xlfn.MAXIFS(AD:AD,B:B,B2251))</f>
        <v>0</v>
      </c>
      <c r="AG2251" s="2" t="str">
        <f>VLOOKUP(K2251,'[1]자격증 backdata'!A:C,3,0)</f>
        <v>M</v>
      </c>
      <c r="AH2251" s="2">
        <f>COUNTIFS($B:$B,$B2251,$AG:$AG,AH$1)</f>
        <v>0</v>
      </c>
      <c r="AI2251" s="2">
        <f>COUNTIFS($B:$B,$B2251,$AG:$AG,AI$1)</f>
        <v>0</v>
      </c>
      <c r="AJ2251" s="2">
        <f>COUNTIFS($B:$B,$B2251,$AG:$AG,AJ$1)</f>
        <v>0</v>
      </c>
      <c r="AK2251" s="2">
        <f>COUNTIFS($B:$B,$B2251,$AG:$AG,AK$1)</f>
        <v>0</v>
      </c>
      <c r="AL2251" s="2">
        <f>COUNTIFS($B:$B,$B2251,$AG:$AG,AL$1)</f>
        <v>0</v>
      </c>
      <c r="AM2251" s="2">
        <f>COUNTIFS($B:$B,$B2251,$AG:$AG,AM$1)</f>
        <v>0</v>
      </c>
      <c r="AN2251" s="2">
        <f>COUNTIFS($B:$B,$B2251,$AG:$AG,AN$1)</f>
        <v>0</v>
      </c>
      <c r="AO2251" s="2">
        <f>COUNTIFS($B:$B,$B2251,$AG:$AG,AO$1)</f>
        <v>0</v>
      </c>
      <c r="AP2251" s="2">
        <f>COUNTIFS($B:$B,$B2251,$AG:$AG,AP$1)</f>
        <v>0</v>
      </c>
      <c r="AQ2251" s="2">
        <f>COUNTIFS($B:$B,$B2251,$AG:$AG,AQ$1)</f>
        <v>0</v>
      </c>
      <c r="AR2251" s="2">
        <f>COUNTIFS($B:$B,$B2251,$AG:$AG,AR$1)</f>
        <v>1</v>
      </c>
      <c r="AS2251" s="2">
        <f>COUNTIFS($B:$B,$B2251,$AG:$AG,AS$1)</f>
        <v>0</v>
      </c>
      <c r="AT2251" s="2">
        <f>COUNTIFS($B:$B,$B2251,$AG:$AG,AT$1)</f>
        <v>1</v>
      </c>
      <c r="AU2251" s="2">
        <f>COUNTIFS($B:$B,$B2251,$AG:$AG,AU$1)</f>
        <v>0</v>
      </c>
    </row>
    <row r="2252" spans="1:47" ht="15" customHeight="1" x14ac:dyDescent="0.35">
      <c r="A2252" s="7">
        <f>IF(B2251=B2252,A2251,A2251+1)</f>
        <v>794</v>
      </c>
      <c r="B2252" s="7" t="s">
        <v>2075</v>
      </c>
      <c r="C2252" s="7" t="s">
        <v>2074</v>
      </c>
      <c r="D2252" s="7" t="s">
        <v>1789</v>
      </c>
      <c r="E2252" s="7" t="s">
        <v>1788</v>
      </c>
      <c r="F2252" s="4" t="s">
        <v>7</v>
      </c>
      <c r="G2252" s="4" t="s">
        <v>8</v>
      </c>
      <c r="H2252" s="4" t="s">
        <v>7</v>
      </c>
      <c r="I2252" s="3">
        <v>3</v>
      </c>
      <c r="J2252" s="3" t="s">
        <v>28</v>
      </c>
      <c r="K2252" s="3" t="s">
        <v>1793</v>
      </c>
      <c r="L2252" s="3" t="s">
        <v>26</v>
      </c>
      <c r="M2252" s="3" t="s">
        <v>2073</v>
      </c>
      <c r="N2252" s="3" t="s">
        <v>1645</v>
      </c>
      <c r="P2252" s="3" t="s">
        <v>1</v>
      </c>
      <c r="Q2252" s="3" t="s">
        <v>1475</v>
      </c>
      <c r="R2252" s="3" t="s">
        <v>1474</v>
      </c>
      <c r="S2252" s="2">
        <f>IF(P2252="심사불필요","-",VLOOKUP(K2252,'[1]자격증 backdata'!A:G,7,0))</f>
        <v>0</v>
      </c>
      <c r="T2252" s="2" t="str">
        <f>IF(S2252="-","-",IF(COUNTIFS(B:B,B2252,S:S,"필수")&gt;0,"자격요건충족","확인필요"))</f>
        <v>자격요건충족</v>
      </c>
      <c r="U2252" s="2"/>
      <c r="W2252" s="2">
        <f>IF(Q2252="4급","심사불필요",VLOOKUP(K2252,'[1]자격증 backdata'!A:B,2,0))</f>
        <v>4</v>
      </c>
      <c r="X2252" s="3">
        <f>IF(R2252="A", MIN(20, SUMIFS(W:W, B:B, B2252, R:R, "A")),IF(R2252="B", MIN(30, SUMIFS(W:W, B:B, B2252, R:R, "B")),"비해당분야"))</f>
        <v>16</v>
      </c>
      <c r="Y2252" s="3" t="str">
        <f>IF(R2252="C",MIN(30,IF(COUNTIFS(B:B,B2252,W:W,"가1")=1,25,IF(COUNTIFS(B:B,B2252,W:W,"가1")&gt;=2,30,0))+IF(COUNTIFS(B:B,B2252,W:W,"나1")&gt;=4,30,IF(COUNTIFS(B:B,B2252,W:W,"나1")=3,26,IF(COUNTIFS(B:B,B2252,W:W,"나1")=2,22,IF(COUNTIFS(B:B,B2252,W:W,"나1")=1,18,0)))))+MIN(30,IF(COUNTIFS(B:B,B2252,W:W,"가2")=1,25,IF(COUNTIFS(B:B,B2252,W:W,"가2")&gt;=2,30,0))+IF(COUNTIFS(B:B,B2252,W:W,"나2")=3,30,IF(COUNTIFS(B:B,B2252,W:W,"나2")=2,25,IF(COUNTIFS(B:B,B2252,W:W,"나2")=1,20,0)))),"비해당분야")</f>
        <v>비해당분야</v>
      </c>
      <c r="Z2252" s="3" t="str">
        <f>IF(R2252="C",VLOOKUP(K2252,'[1]자격증 backdata'!A:F,6,0),"비해당분야")</f>
        <v>비해당분야</v>
      </c>
      <c r="AA2252" s="3" t="str">
        <f>IF(R2252="C",SUMIF(B:B,B2252,Z:Z),"비해당분야")</f>
        <v>비해당분야</v>
      </c>
      <c r="AB2252" s="3" t="str">
        <f>IF(R2252="C",SUM(Y2252,AA2252),"비해당분야")</f>
        <v>비해당분야</v>
      </c>
      <c r="AC2252" s="3">
        <f>IF(R2252="C",AB2252,X2252)</f>
        <v>16</v>
      </c>
      <c r="AD2252" s="3">
        <f>VLOOKUP(K2252,'[1]자격증 backdata'!A:D,4,0)</f>
        <v>0</v>
      </c>
      <c r="AE2252" s="3">
        <f>IF(_xlfn.MAXIFS(AD:AD,B:B,B2252)&gt;10,10,_xlfn.MAXIFS(AD:AD,B:B,B2252))</f>
        <v>0</v>
      </c>
      <c r="AG2252" s="2">
        <f>VLOOKUP(K2252,'[1]자격증 backdata'!A:C,3,0)</f>
        <v>0</v>
      </c>
      <c r="AH2252" s="2">
        <f>COUNTIFS($B:$B,$B2252,$AG:$AG,AH$1)</f>
        <v>0</v>
      </c>
      <c r="AI2252" s="2">
        <f>COUNTIFS($B:$B,$B2252,$AG:$AG,AI$1)</f>
        <v>0</v>
      </c>
      <c r="AJ2252" s="2">
        <f>COUNTIFS($B:$B,$B2252,$AG:$AG,AJ$1)</f>
        <v>0</v>
      </c>
      <c r="AK2252" s="2">
        <f>COUNTIFS($B:$B,$B2252,$AG:$AG,AK$1)</f>
        <v>0</v>
      </c>
      <c r="AL2252" s="2">
        <f>COUNTIFS($B:$B,$B2252,$AG:$AG,AL$1)</f>
        <v>0</v>
      </c>
      <c r="AM2252" s="2">
        <f>COUNTIFS($B:$B,$B2252,$AG:$AG,AM$1)</f>
        <v>0</v>
      </c>
      <c r="AN2252" s="2">
        <f>COUNTIFS($B:$B,$B2252,$AG:$AG,AN$1)</f>
        <v>0</v>
      </c>
      <c r="AO2252" s="2">
        <f>COUNTIFS($B:$B,$B2252,$AG:$AG,AO$1)</f>
        <v>0</v>
      </c>
      <c r="AP2252" s="2">
        <f>COUNTIFS($B:$B,$B2252,$AG:$AG,AP$1)</f>
        <v>0</v>
      </c>
      <c r="AQ2252" s="2">
        <f>COUNTIFS($B:$B,$B2252,$AG:$AG,AQ$1)</f>
        <v>0</v>
      </c>
      <c r="AR2252" s="2">
        <f>COUNTIFS($B:$B,$B2252,$AG:$AG,AR$1)</f>
        <v>1</v>
      </c>
      <c r="AS2252" s="2">
        <f>COUNTIFS($B:$B,$B2252,$AG:$AG,AS$1)</f>
        <v>0</v>
      </c>
      <c r="AT2252" s="2">
        <f>COUNTIFS($B:$B,$B2252,$AG:$AG,AT$1)</f>
        <v>1</v>
      </c>
      <c r="AU2252" s="2">
        <f>COUNTIFS($B:$B,$B2252,$AG:$AG,AU$1)</f>
        <v>0</v>
      </c>
    </row>
    <row r="2253" spans="1:47" ht="15" customHeight="1" x14ac:dyDescent="0.35">
      <c r="A2253" s="4">
        <f>IF(B2252=B2253,A2252,A2252+1)</f>
        <v>795</v>
      </c>
      <c r="B2253" s="4" t="s">
        <v>2070</v>
      </c>
      <c r="C2253" s="4" t="s">
        <v>2069</v>
      </c>
      <c r="D2253" s="4" t="s">
        <v>1789</v>
      </c>
      <c r="E2253" s="4" t="s">
        <v>1788</v>
      </c>
      <c r="F2253" s="4" t="s">
        <v>8</v>
      </c>
      <c r="G2253" s="4" t="s">
        <v>8</v>
      </c>
      <c r="H2253" s="4" t="s">
        <v>7</v>
      </c>
      <c r="I2253" s="4">
        <v>1</v>
      </c>
      <c r="J2253" s="4" t="s">
        <v>6</v>
      </c>
      <c r="K2253" s="4" t="s">
        <v>1787</v>
      </c>
      <c r="L2253" s="4" t="s">
        <v>4</v>
      </c>
      <c r="M2253" s="4" t="s">
        <v>2072</v>
      </c>
      <c r="N2253" s="4" t="s">
        <v>923</v>
      </c>
      <c r="P2253" s="4" t="s">
        <v>1</v>
      </c>
      <c r="Q2253" s="4" t="s">
        <v>1475</v>
      </c>
      <c r="R2253" s="4" t="s">
        <v>1474</v>
      </c>
      <c r="S2253" s="5" t="str">
        <f>IF(P2253="심사불필요","-",VLOOKUP(K2253,'[1]자격증 backdata'!A:G,7,0))</f>
        <v>필수</v>
      </c>
      <c r="T2253" s="5" t="str">
        <f>IF(S2253="-","-",IF(COUNTIFS(B:B,B2253,S:S,"필수")&gt;0,"자격요건충족","확인필요"))</f>
        <v>자격요건충족</v>
      </c>
      <c r="U2253" s="5"/>
      <c r="W2253" s="5">
        <f>IF(Q2253="4급","심사불필요",VLOOKUP(K2253,'[1]자격증 backdata'!A:B,2,0))</f>
        <v>6</v>
      </c>
      <c r="X2253" s="4">
        <f>IF(R2253="A", MIN(20, SUMIFS(W:W, B:B, B2253, R:R, "A")),IF(R2253="B", MIN(30, SUMIFS(W:W, B:B, B2253, R:R, "B")),"비해당분야"))</f>
        <v>12</v>
      </c>
      <c r="Y2253" s="4" t="str">
        <f>IF(R2253="C",MIN(30,IF(COUNTIFS(B:B,B2253,W:W,"가1")=1,25,IF(COUNTIFS(B:B,B2253,W:W,"가1")&gt;=2,30,0))+IF(COUNTIFS(B:B,B2253,W:W,"나1")&gt;=4,30,IF(COUNTIFS(B:B,B2253,W:W,"나1")=3,26,IF(COUNTIFS(B:B,B2253,W:W,"나1")=2,22,IF(COUNTIFS(B:B,B2253,W:W,"나1")=1,18,0)))))+MIN(30,IF(COUNTIFS(B:B,B2253,W:W,"가2")=1,25,IF(COUNTIFS(B:B,B2253,W:W,"가2")&gt;=2,30,0))+IF(COUNTIFS(B:B,B2253,W:W,"나2")=3,30,IF(COUNTIFS(B:B,B2253,W:W,"나2")=2,25,IF(COUNTIFS(B:B,B2253,W:W,"나2")=1,20,0)))),"비해당분야")</f>
        <v>비해당분야</v>
      </c>
      <c r="Z2253" s="4" t="str">
        <f>IF(R2253="C",VLOOKUP(K2253,'[1]자격증 backdata'!A:F,6,0),"비해당분야")</f>
        <v>비해당분야</v>
      </c>
      <c r="AA2253" s="4" t="str">
        <f>IF(R2253="C",SUMIF(B:B,B2253,Z:Z),"비해당분야")</f>
        <v>비해당분야</v>
      </c>
      <c r="AB2253" s="4" t="str">
        <f>IF(R2253="C",SUM(Y2253,AA2253),"비해당분야")</f>
        <v>비해당분야</v>
      </c>
      <c r="AC2253" s="4">
        <f>IF(R2253="C",AB2253,X2253)</f>
        <v>12</v>
      </c>
      <c r="AD2253" s="4">
        <f>VLOOKUP(K2253,'[1]자격증 backdata'!A:D,4,0)</f>
        <v>0</v>
      </c>
      <c r="AE2253" s="4">
        <f>IF(_xlfn.MAXIFS(AD:AD,B:B,B2253)&gt;10,10,_xlfn.MAXIFS(AD:AD,B:B,B2253))</f>
        <v>5</v>
      </c>
      <c r="AG2253" s="5" t="str">
        <f>VLOOKUP(K2253,'[1]자격증 backdata'!A:C,3,0)</f>
        <v>K</v>
      </c>
      <c r="AH2253" s="5">
        <f>COUNTIFS($B:$B,$B2253,$AG:$AG,AH$1)</f>
        <v>0</v>
      </c>
      <c r="AI2253" s="5">
        <f>COUNTIFS($B:$B,$B2253,$AG:$AG,AI$1)</f>
        <v>0</v>
      </c>
      <c r="AJ2253" s="5">
        <f>COUNTIFS($B:$B,$B2253,$AG:$AG,AJ$1)</f>
        <v>0</v>
      </c>
      <c r="AK2253" s="5">
        <f>COUNTIFS($B:$B,$B2253,$AG:$AG,AK$1)</f>
        <v>0</v>
      </c>
      <c r="AL2253" s="5">
        <f>COUNTIFS($B:$B,$B2253,$AG:$AG,AL$1)</f>
        <v>0</v>
      </c>
      <c r="AM2253" s="5">
        <f>COUNTIFS($B:$B,$B2253,$AG:$AG,AM$1)</f>
        <v>0</v>
      </c>
      <c r="AN2253" s="5">
        <f>COUNTIFS($B:$B,$B2253,$AG:$AG,AN$1)</f>
        <v>0</v>
      </c>
      <c r="AO2253" s="5">
        <f>COUNTIFS($B:$B,$B2253,$AG:$AG,AO$1)</f>
        <v>0</v>
      </c>
      <c r="AP2253" s="5">
        <f>COUNTIFS($B:$B,$B2253,$AG:$AG,AP$1)</f>
        <v>0</v>
      </c>
      <c r="AQ2253" s="5">
        <f>COUNTIFS($B:$B,$B2253,$AG:$AG,AQ$1)</f>
        <v>0</v>
      </c>
      <c r="AR2253" s="5">
        <f>COUNTIFS($B:$B,$B2253,$AG:$AG,AR$1)</f>
        <v>1</v>
      </c>
      <c r="AS2253" s="5">
        <f>COUNTIFS($B:$B,$B2253,$AG:$AG,AS$1)</f>
        <v>0</v>
      </c>
      <c r="AT2253" s="5">
        <f>COUNTIFS($B:$B,$B2253,$AG:$AG,AT$1)</f>
        <v>1</v>
      </c>
      <c r="AU2253" s="5">
        <f>COUNTIFS($B:$B,$B2253,$AG:$AG,AU$1)</f>
        <v>0</v>
      </c>
    </row>
    <row r="2254" spans="1:47" ht="15" customHeight="1" x14ac:dyDescent="0.35">
      <c r="A2254" s="6">
        <f>IF(B2253=B2254,A2253,A2253+1)</f>
        <v>795</v>
      </c>
      <c r="B2254" s="6" t="s">
        <v>2070</v>
      </c>
      <c r="C2254" s="6" t="s">
        <v>2069</v>
      </c>
      <c r="D2254" s="6" t="s">
        <v>1789</v>
      </c>
      <c r="E2254" s="6" t="s">
        <v>1788</v>
      </c>
      <c r="F2254" s="4" t="s">
        <v>7</v>
      </c>
      <c r="G2254" s="4" t="s">
        <v>8</v>
      </c>
      <c r="H2254" s="4" t="s">
        <v>7</v>
      </c>
      <c r="I2254" s="4">
        <v>2</v>
      </c>
      <c r="J2254" s="4" t="s">
        <v>69</v>
      </c>
      <c r="K2254" s="4" t="s">
        <v>1799</v>
      </c>
      <c r="L2254" s="4" t="s">
        <v>36</v>
      </c>
      <c r="M2254" s="4" t="s">
        <v>2071</v>
      </c>
      <c r="N2254" s="4" t="s">
        <v>1742</v>
      </c>
      <c r="P2254" s="4" t="s">
        <v>1</v>
      </c>
      <c r="Q2254" s="4" t="s">
        <v>1475</v>
      </c>
      <c r="R2254" s="4" t="s">
        <v>1474</v>
      </c>
      <c r="S2254" s="5">
        <f>IF(P2254="심사불필요","-",VLOOKUP(K2254,'[1]자격증 backdata'!A:G,7,0))</f>
        <v>0</v>
      </c>
      <c r="T2254" s="5" t="str">
        <f>IF(S2254="-","-",IF(COUNTIFS(B:B,B2254,S:S,"필수")&gt;0,"자격요건충족","확인필요"))</f>
        <v>자격요건충족</v>
      </c>
      <c r="U2254" s="5"/>
      <c r="W2254" s="5">
        <f>IF(Q2254="4급","심사불필요",VLOOKUP(K2254,'[1]자격증 backdata'!A:B,2,0))</f>
        <v>0</v>
      </c>
      <c r="X2254" s="4">
        <f>IF(R2254="A", MIN(20, SUMIFS(W:W, B:B, B2254, R:R, "A")),IF(R2254="B", MIN(30, SUMIFS(W:W, B:B, B2254, R:R, "B")),"비해당분야"))</f>
        <v>12</v>
      </c>
      <c r="Y2254" s="4" t="str">
        <f>IF(R2254="C",MIN(30,IF(COUNTIFS(B:B,B2254,W:W,"가1")=1,25,IF(COUNTIFS(B:B,B2254,W:W,"가1")&gt;=2,30,0))+IF(COUNTIFS(B:B,B2254,W:W,"나1")&gt;=4,30,IF(COUNTIFS(B:B,B2254,W:W,"나1")=3,26,IF(COUNTIFS(B:B,B2254,W:W,"나1")=2,22,IF(COUNTIFS(B:B,B2254,W:W,"나1")=1,18,0)))))+MIN(30,IF(COUNTIFS(B:B,B2254,W:W,"가2")=1,25,IF(COUNTIFS(B:B,B2254,W:W,"가2")&gt;=2,30,0))+IF(COUNTIFS(B:B,B2254,W:W,"나2")=3,30,IF(COUNTIFS(B:B,B2254,W:W,"나2")=2,25,IF(COUNTIFS(B:B,B2254,W:W,"나2")=1,20,0)))),"비해당분야")</f>
        <v>비해당분야</v>
      </c>
      <c r="Z2254" s="4" t="str">
        <f>IF(R2254="C",VLOOKUP(K2254,'[1]자격증 backdata'!A:F,6,0),"비해당분야")</f>
        <v>비해당분야</v>
      </c>
      <c r="AA2254" s="4" t="str">
        <f>IF(R2254="C",SUMIF(B:B,B2254,Z:Z),"비해당분야")</f>
        <v>비해당분야</v>
      </c>
      <c r="AB2254" s="4" t="str">
        <f>IF(R2254="C",SUM(Y2254,AA2254),"비해당분야")</f>
        <v>비해당분야</v>
      </c>
      <c r="AC2254" s="4">
        <f>IF(R2254="C",AB2254,X2254)</f>
        <v>12</v>
      </c>
      <c r="AD2254" s="4">
        <f>VLOOKUP(K2254,'[1]자격증 backdata'!A:D,4,0)</f>
        <v>5</v>
      </c>
      <c r="AE2254" s="4">
        <f>IF(_xlfn.MAXIFS(AD:AD,B:B,B2254)&gt;10,10,_xlfn.MAXIFS(AD:AD,B:B,B2254))</f>
        <v>5</v>
      </c>
      <c r="AG2254" s="5">
        <f>VLOOKUP(K2254,'[1]자격증 backdata'!A:C,3,0)</f>
        <v>0</v>
      </c>
      <c r="AH2254" s="5">
        <f>COUNTIFS($B:$B,$B2254,$AG:$AG,AH$1)</f>
        <v>0</v>
      </c>
      <c r="AI2254" s="5">
        <f>COUNTIFS($B:$B,$B2254,$AG:$AG,AI$1)</f>
        <v>0</v>
      </c>
      <c r="AJ2254" s="5">
        <f>COUNTIFS($B:$B,$B2254,$AG:$AG,AJ$1)</f>
        <v>0</v>
      </c>
      <c r="AK2254" s="5">
        <f>COUNTIFS($B:$B,$B2254,$AG:$AG,AK$1)</f>
        <v>0</v>
      </c>
      <c r="AL2254" s="5">
        <f>COUNTIFS($B:$B,$B2254,$AG:$AG,AL$1)</f>
        <v>0</v>
      </c>
      <c r="AM2254" s="5">
        <f>COUNTIFS($B:$B,$B2254,$AG:$AG,AM$1)</f>
        <v>0</v>
      </c>
      <c r="AN2254" s="5">
        <f>COUNTIFS($B:$B,$B2254,$AG:$AG,AN$1)</f>
        <v>0</v>
      </c>
      <c r="AO2254" s="5">
        <f>COUNTIFS($B:$B,$B2254,$AG:$AG,AO$1)</f>
        <v>0</v>
      </c>
      <c r="AP2254" s="5">
        <f>COUNTIFS($B:$B,$B2254,$AG:$AG,AP$1)</f>
        <v>0</v>
      </c>
      <c r="AQ2254" s="5">
        <f>COUNTIFS($B:$B,$B2254,$AG:$AG,AQ$1)</f>
        <v>0</v>
      </c>
      <c r="AR2254" s="5">
        <f>COUNTIFS($B:$B,$B2254,$AG:$AG,AR$1)</f>
        <v>1</v>
      </c>
      <c r="AS2254" s="5">
        <f>COUNTIFS($B:$B,$B2254,$AG:$AG,AS$1)</f>
        <v>0</v>
      </c>
      <c r="AT2254" s="5">
        <f>COUNTIFS($B:$B,$B2254,$AG:$AG,AT$1)</f>
        <v>1</v>
      </c>
      <c r="AU2254" s="5">
        <f>COUNTIFS($B:$B,$B2254,$AG:$AG,AU$1)</f>
        <v>0</v>
      </c>
    </row>
    <row r="2255" spans="1:47" ht="15" customHeight="1" x14ac:dyDescent="0.35">
      <c r="A2255" s="6">
        <f>IF(B2254=B2255,A2254,A2254+1)</f>
        <v>795</v>
      </c>
      <c r="B2255" s="6" t="s">
        <v>2070</v>
      </c>
      <c r="C2255" s="6" t="s">
        <v>2069</v>
      </c>
      <c r="D2255" s="6" t="s">
        <v>1789</v>
      </c>
      <c r="E2255" s="6" t="s">
        <v>1788</v>
      </c>
      <c r="F2255" s="4" t="s">
        <v>7</v>
      </c>
      <c r="G2255" s="4" t="s">
        <v>8</v>
      </c>
      <c r="H2255" s="4" t="s">
        <v>7</v>
      </c>
      <c r="I2255" s="4">
        <v>3</v>
      </c>
      <c r="J2255" s="4" t="s">
        <v>106</v>
      </c>
      <c r="K2255" s="4" t="s">
        <v>1812</v>
      </c>
      <c r="L2255" s="4" t="s">
        <v>55</v>
      </c>
      <c r="M2255" s="4" t="s">
        <v>2068</v>
      </c>
      <c r="N2255" s="4" t="s">
        <v>2067</v>
      </c>
      <c r="P2255" s="4" t="s">
        <v>1</v>
      </c>
      <c r="Q2255" s="4" t="s">
        <v>1475</v>
      </c>
      <c r="R2255" s="4" t="s">
        <v>1474</v>
      </c>
      <c r="S2255" s="5">
        <f>IF(P2255="심사불필요","-",VLOOKUP(K2255,'[1]자격증 backdata'!A:G,7,0))</f>
        <v>0</v>
      </c>
      <c r="T2255" s="5" t="str">
        <f>IF(S2255="-","-",IF(COUNTIFS(B:B,B2255,S:S,"필수")&gt;0,"자격요건충족","확인필요"))</f>
        <v>자격요건충족</v>
      </c>
      <c r="U2255" s="5"/>
      <c r="W2255" s="5">
        <f>IF(Q2255="4급","심사불필요",VLOOKUP(K2255,'[1]자격증 backdata'!A:B,2,0))</f>
        <v>6</v>
      </c>
      <c r="X2255" s="4">
        <f>IF(R2255="A", MIN(20, SUMIFS(W:W, B:B, B2255, R:R, "A")),IF(R2255="B", MIN(30, SUMIFS(W:W, B:B, B2255, R:R, "B")),"비해당분야"))</f>
        <v>12</v>
      </c>
      <c r="Y2255" s="4" t="str">
        <f>IF(R2255="C",MIN(30,IF(COUNTIFS(B:B,B2255,W:W,"가1")=1,25,IF(COUNTIFS(B:B,B2255,W:W,"가1")&gt;=2,30,0))+IF(COUNTIFS(B:B,B2255,W:W,"나1")&gt;=4,30,IF(COUNTIFS(B:B,B2255,W:W,"나1")=3,26,IF(COUNTIFS(B:B,B2255,W:W,"나1")=2,22,IF(COUNTIFS(B:B,B2255,W:W,"나1")=1,18,0)))))+MIN(30,IF(COUNTIFS(B:B,B2255,W:W,"가2")=1,25,IF(COUNTIFS(B:B,B2255,W:W,"가2")&gt;=2,30,0))+IF(COUNTIFS(B:B,B2255,W:W,"나2")=3,30,IF(COUNTIFS(B:B,B2255,W:W,"나2")=2,25,IF(COUNTIFS(B:B,B2255,W:W,"나2")=1,20,0)))),"비해당분야")</f>
        <v>비해당분야</v>
      </c>
      <c r="Z2255" s="4" t="str">
        <f>IF(R2255="C",VLOOKUP(K2255,'[1]자격증 backdata'!A:F,6,0),"비해당분야")</f>
        <v>비해당분야</v>
      </c>
      <c r="AA2255" s="4" t="str">
        <f>IF(R2255="C",SUMIF(B:B,B2255,Z:Z),"비해당분야")</f>
        <v>비해당분야</v>
      </c>
      <c r="AB2255" s="4" t="str">
        <f>IF(R2255="C",SUM(Y2255,AA2255),"비해당분야")</f>
        <v>비해당분야</v>
      </c>
      <c r="AC2255" s="4">
        <f>IF(R2255="C",AB2255,X2255)</f>
        <v>12</v>
      </c>
      <c r="AD2255" s="4">
        <f>VLOOKUP(K2255,'[1]자격증 backdata'!A:D,4,0)</f>
        <v>0</v>
      </c>
      <c r="AE2255" s="4">
        <f>IF(_xlfn.MAXIFS(AD:AD,B:B,B2255)&gt;10,10,_xlfn.MAXIFS(AD:AD,B:B,B2255))</f>
        <v>5</v>
      </c>
      <c r="AG2255" s="5" t="str">
        <f>VLOOKUP(K2255,'[1]자격증 backdata'!A:C,3,0)</f>
        <v>M</v>
      </c>
      <c r="AH2255" s="5">
        <f>COUNTIFS($B:$B,$B2255,$AG:$AG,AH$1)</f>
        <v>0</v>
      </c>
      <c r="AI2255" s="5">
        <f>COUNTIFS($B:$B,$B2255,$AG:$AG,AI$1)</f>
        <v>0</v>
      </c>
      <c r="AJ2255" s="5">
        <f>COUNTIFS($B:$B,$B2255,$AG:$AG,AJ$1)</f>
        <v>0</v>
      </c>
      <c r="AK2255" s="5">
        <f>COUNTIFS($B:$B,$B2255,$AG:$AG,AK$1)</f>
        <v>0</v>
      </c>
      <c r="AL2255" s="5">
        <f>COUNTIFS($B:$B,$B2255,$AG:$AG,AL$1)</f>
        <v>0</v>
      </c>
      <c r="AM2255" s="5">
        <f>COUNTIFS($B:$B,$B2255,$AG:$AG,AM$1)</f>
        <v>0</v>
      </c>
      <c r="AN2255" s="5">
        <f>COUNTIFS($B:$B,$B2255,$AG:$AG,AN$1)</f>
        <v>0</v>
      </c>
      <c r="AO2255" s="5">
        <f>COUNTIFS($B:$B,$B2255,$AG:$AG,AO$1)</f>
        <v>0</v>
      </c>
      <c r="AP2255" s="5">
        <f>COUNTIFS($B:$B,$B2255,$AG:$AG,AP$1)</f>
        <v>0</v>
      </c>
      <c r="AQ2255" s="5">
        <f>COUNTIFS($B:$B,$B2255,$AG:$AG,AQ$1)</f>
        <v>0</v>
      </c>
      <c r="AR2255" s="5">
        <f>COUNTIFS($B:$B,$B2255,$AG:$AG,AR$1)</f>
        <v>1</v>
      </c>
      <c r="AS2255" s="5">
        <f>COUNTIFS($B:$B,$B2255,$AG:$AG,AS$1)</f>
        <v>0</v>
      </c>
      <c r="AT2255" s="5">
        <f>COUNTIFS($B:$B,$B2255,$AG:$AG,AT$1)</f>
        <v>1</v>
      </c>
      <c r="AU2255" s="5">
        <f>COUNTIFS($B:$B,$B2255,$AG:$AG,AU$1)</f>
        <v>0</v>
      </c>
    </row>
    <row r="2256" spans="1:47" ht="15" customHeight="1" x14ac:dyDescent="0.35">
      <c r="A2256" s="3">
        <f>IF(B2255=B2256,A2255,A2255+1)</f>
        <v>796</v>
      </c>
      <c r="B2256" s="3" t="s">
        <v>2063</v>
      </c>
      <c r="C2256" s="3" t="s">
        <v>2062</v>
      </c>
      <c r="D2256" s="3" t="s">
        <v>1789</v>
      </c>
      <c r="E2256" s="3" t="s">
        <v>1788</v>
      </c>
      <c r="F2256" s="4" t="s">
        <v>8</v>
      </c>
      <c r="G2256" s="4" t="s">
        <v>8</v>
      </c>
      <c r="H2256" s="4" t="s">
        <v>7</v>
      </c>
      <c r="I2256" s="3">
        <v>1</v>
      </c>
      <c r="J2256" s="3" t="s">
        <v>6</v>
      </c>
      <c r="K2256" s="3" t="s">
        <v>1787</v>
      </c>
      <c r="L2256" s="3" t="s">
        <v>4</v>
      </c>
      <c r="M2256" s="3" t="s">
        <v>2066</v>
      </c>
      <c r="N2256" s="3" t="s">
        <v>246</v>
      </c>
      <c r="P2256" s="3" t="s">
        <v>1</v>
      </c>
      <c r="Q2256" s="3" t="s">
        <v>1475</v>
      </c>
      <c r="R2256" s="3" t="s">
        <v>1474</v>
      </c>
      <c r="S2256" s="2" t="str">
        <f>IF(P2256="심사불필요","-",VLOOKUP(K2256,'[1]자격증 backdata'!A:G,7,0))</f>
        <v>필수</v>
      </c>
      <c r="T2256" s="2" t="str">
        <f>IF(S2256="-","-",IF(COUNTIFS(B:B,B2256,S:S,"필수")&gt;0,"자격요건충족","확인필요"))</f>
        <v>자격요건충족</v>
      </c>
      <c r="U2256" s="2"/>
      <c r="W2256" s="2">
        <f>IF(Q2256="4급","심사불필요",VLOOKUP(K2256,'[1]자격증 backdata'!A:B,2,0))</f>
        <v>6</v>
      </c>
      <c r="X2256" s="3">
        <f>IF(R2256="A", MIN(20, SUMIFS(W:W, B:B, B2256, R:R, "A")),IF(R2256="B", MIN(30, SUMIFS(W:W, B:B, B2256, R:R, "B")),"비해당분야"))</f>
        <v>12</v>
      </c>
      <c r="Y2256" s="3" t="str">
        <f>IF(R2256="C",MIN(30,IF(COUNTIFS(B:B,B2256,W:W,"가1")=1,25,IF(COUNTIFS(B:B,B2256,W:W,"가1")&gt;=2,30,0))+IF(COUNTIFS(B:B,B2256,W:W,"나1")&gt;=4,30,IF(COUNTIFS(B:B,B2256,W:W,"나1")=3,26,IF(COUNTIFS(B:B,B2256,W:W,"나1")=2,22,IF(COUNTIFS(B:B,B2256,W:W,"나1")=1,18,0)))))+MIN(30,IF(COUNTIFS(B:B,B2256,W:W,"가2")=1,25,IF(COUNTIFS(B:B,B2256,W:W,"가2")&gt;=2,30,0))+IF(COUNTIFS(B:B,B2256,W:W,"나2")=3,30,IF(COUNTIFS(B:B,B2256,W:W,"나2")=2,25,IF(COUNTIFS(B:B,B2256,W:W,"나2")=1,20,0)))),"비해당분야")</f>
        <v>비해당분야</v>
      </c>
      <c r="Z2256" s="3" t="str">
        <f>IF(R2256="C",VLOOKUP(K2256,'[1]자격증 backdata'!A:F,6,0),"비해당분야")</f>
        <v>비해당분야</v>
      </c>
      <c r="AA2256" s="3" t="str">
        <f>IF(R2256="C",SUMIF(B:B,B2256,Z:Z),"비해당분야")</f>
        <v>비해당분야</v>
      </c>
      <c r="AB2256" s="3" t="str">
        <f>IF(R2256="C",SUM(Y2256,AA2256),"비해당분야")</f>
        <v>비해당분야</v>
      </c>
      <c r="AC2256" s="3">
        <f>IF(R2256="C",AB2256,X2256)</f>
        <v>12</v>
      </c>
      <c r="AD2256" s="3">
        <f>VLOOKUP(K2256,'[1]자격증 backdata'!A:D,4,0)</f>
        <v>0</v>
      </c>
      <c r="AE2256" s="3">
        <f>IF(_xlfn.MAXIFS(AD:AD,B:B,B2256)&gt;10,10,_xlfn.MAXIFS(AD:AD,B:B,B2256))</f>
        <v>5</v>
      </c>
      <c r="AG2256" s="2" t="str">
        <f>VLOOKUP(K2256,'[1]자격증 backdata'!A:C,3,0)</f>
        <v>K</v>
      </c>
      <c r="AH2256" s="2">
        <f>COUNTIFS($B:$B,$B2256,$AG:$AG,AH$1)</f>
        <v>0</v>
      </c>
      <c r="AI2256" s="2">
        <f>COUNTIFS($B:$B,$B2256,$AG:$AG,AI$1)</f>
        <v>0</v>
      </c>
      <c r="AJ2256" s="2">
        <f>COUNTIFS($B:$B,$B2256,$AG:$AG,AJ$1)</f>
        <v>0</v>
      </c>
      <c r="AK2256" s="2">
        <f>COUNTIFS($B:$B,$B2256,$AG:$AG,AK$1)</f>
        <v>0</v>
      </c>
      <c r="AL2256" s="2">
        <f>COUNTIFS($B:$B,$B2256,$AG:$AG,AL$1)</f>
        <v>0</v>
      </c>
      <c r="AM2256" s="2">
        <f>COUNTIFS($B:$B,$B2256,$AG:$AG,AM$1)</f>
        <v>0</v>
      </c>
      <c r="AN2256" s="2">
        <f>COUNTIFS($B:$B,$B2256,$AG:$AG,AN$1)</f>
        <v>0</v>
      </c>
      <c r="AO2256" s="2">
        <f>COUNTIFS($B:$B,$B2256,$AG:$AG,AO$1)</f>
        <v>0</v>
      </c>
      <c r="AP2256" s="2">
        <f>COUNTIFS($B:$B,$B2256,$AG:$AG,AP$1)</f>
        <v>0</v>
      </c>
      <c r="AQ2256" s="2">
        <f>COUNTIFS($B:$B,$B2256,$AG:$AG,AQ$1)</f>
        <v>0</v>
      </c>
      <c r="AR2256" s="2">
        <f>COUNTIFS($B:$B,$B2256,$AG:$AG,AR$1)</f>
        <v>1</v>
      </c>
      <c r="AS2256" s="2">
        <f>COUNTIFS($B:$B,$B2256,$AG:$AG,AS$1)</f>
        <v>0</v>
      </c>
      <c r="AT2256" s="2">
        <f>COUNTIFS($B:$B,$B2256,$AG:$AG,AT$1)</f>
        <v>1</v>
      </c>
      <c r="AU2256" s="2">
        <f>COUNTIFS($B:$B,$B2256,$AG:$AG,AU$1)</f>
        <v>0</v>
      </c>
    </row>
    <row r="2257" spans="1:47" ht="15" customHeight="1" x14ac:dyDescent="0.35">
      <c r="A2257" s="7">
        <f>IF(B2256=B2257,A2256,A2256+1)</f>
        <v>796</v>
      </c>
      <c r="B2257" s="7" t="s">
        <v>2063</v>
      </c>
      <c r="C2257" s="7" t="s">
        <v>2062</v>
      </c>
      <c r="D2257" s="7" t="s">
        <v>1789</v>
      </c>
      <c r="E2257" s="7" t="s">
        <v>1788</v>
      </c>
      <c r="F2257" s="4" t="s">
        <v>7</v>
      </c>
      <c r="G2257" s="4" t="s">
        <v>8</v>
      </c>
      <c r="H2257" s="4" t="s">
        <v>7</v>
      </c>
      <c r="I2257" s="3">
        <v>2</v>
      </c>
      <c r="J2257" s="3" t="s">
        <v>69</v>
      </c>
      <c r="K2257" s="3" t="s">
        <v>1799</v>
      </c>
      <c r="L2257" s="3" t="s">
        <v>36</v>
      </c>
      <c r="M2257" s="3" t="s">
        <v>2065</v>
      </c>
      <c r="N2257" s="3" t="s">
        <v>2064</v>
      </c>
      <c r="P2257" s="3" t="s">
        <v>1</v>
      </c>
      <c r="Q2257" s="3" t="s">
        <v>1475</v>
      </c>
      <c r="R2257" s="3" t="s">
        <v>1474</v>
      </c>
      <c r="S2257" s="2">
        <f>IF(P2257="심사불필요","-",VLOOKUP(K2257,'[1]자격증 backdata'!A:G,7,0))</f>
        <v>0</v>
      </c>
      <c r="T2257" s="2" t="str">
        <f>IF(S2257="-","-",IF(COUNTIFS(B:B,B2257,S:S,"필수")&gt;0,"자격요건충족","확인필요"))</f>
        <v>자격요건충족</v>
      </c>
      <c r="U2257" s="2"/>
      <c r="W2257" s="2">
        <f>IF(Q2257="4급","심사불필요",VLOOKUP(K2257,'[1]자격증 backdata'!A:B,2,0))</f>
        <v>0</v>
      </c>
      <c r="X2257" s="3">
        <f>IF(R2257="A", MIN(20, SUMIFS(W:W, B:B, B2257, R:R, "A")),IF(R2257="B", MIN(30, SUMIFS(W:W, B:B, B2257, R:R, "B")),"비해당분야"))</f>
        <v>12</v>
      </c>
      <c r="Y2257" s="3" t="str">
        <f>IF(R2257="C",MIN(30,IF(COUNTIFS(B:B,B2257,W:W,"가1")=1,25,IF(COUNTIFS(B:B,B2257,W:W,"가1")&gt;=2,30,0))+IF(COUNTIFS(B:B,B2257,W:W,"나1")&gt;=4,30,IF(COUNTIFS(B:B,B2257,W:W,"나1")=3,26,IF(COUNTIFS(B:B,B2257,W:W,"나1")=2,22,IF(COUNTIFS(B:B,B2257,W:W,"나1")=1,18,0)))))+MIN(30,IF(COUNTIFS(B:B,B2257,W:W,"가2")=1,25,IF(COUNTIFS(B:B,B2257,W:W,"가2")&gt;=2,30,0))+IF(COUNTIFS(B:B,B2257,W:W,"나2")=3,30,IF(COUNTIFS(B:B,B2257,W:W,"나2")=2,25,IF(COUNTIFS(B:B,B2257,W:W,"나2")=1,20,0)))),"비해당분야")</f>
        <v>비해당분야</v>
      </c>
      <c r="Z2257" s="3" t="str">
        <f>IF(R2257="C",VLOOKUP(K2257,'[1]자격증 backdata'!A:F,6,0),"비해당분야")</f>
        <v>비해당분야</v>
      </c>
      <c r="AA2257" s="3" t="str">
        <f>IF(R2257="C",SUMIF(B:B,B2257,Z:Z),"비해당분야")</f>
        <v>비해당분야</v>
      </c>
      <c r="AB2257" s="3" t="str">
        <f>IF(R2257="C",SUM(Y2257,AA2257),"비해당분야")</f>
        <v>비해당분야</v>
      </c>
      <c r="AC2257" s="3">
        <f>IF(R2257="C",AB2257,X2257)</f>
        <v>12</v>
      </c>
      <c r="AD2257" s="3">
        <f>VLOOKUP(K2257,'[1]자격증 backdata'!A:D,4,0)</f>
        <v>5</v>
      </c>
      <c r="AE2257" s="3">
        <f>IF(_xlfn.MAXIFS(AD:AD,B:B,B2257)&gt;10,10,_xlfn.MAXIFS(AD:AD,B:B,B2257))</f>
        <v>5</v>
      </c>
      <c r="AG2257" s="2">
        <f>VLOOKUP(K2257,'[1]자격증 backdata'!A:C,3,0)</f>
        <v>0</v>
      </c>
      <c r="AH2257" s="2">
        <f>COUNTIFS($B:$B,$B2257,$AG:$AG,AH$1)</f>
        <v>0</v>
      </c>
      <c r="AI2257" s="2">
        <f>COUNTIFS($B:$B,$B2257,$AG:$AG,AI$1)</f>
        <v>0</v>
      </c>
      <c r="AJ2257" s="2">
        <f>COUNTIFS($B:$B,$B2257,$AG:$AG,AJ$1)</f>
        <v>0</v>
      </c>
      <c r="AK2257" s="2">
        <f>COUNTIFS($B:$B,$B2257,$AG:$AG,AK$1)</f>
        <v>0</v>
      </c>
      <c r="AL2257" s="2">
        <f>COUNTIFS($B:$B,$B2257,$AG:$AG,AL$1)</f>
        <v>0</v>
      </c>
      <c r="AM2257" s="2">
        <f>COUNTIFS($B:$B,$B2257,$AG:$AG,AM$1)</f>
        <v>0</v>
      </c>
      <c r="AN2257" s="2">
        <f>COUNTIFS($B:$B,$B2257,$AG:$AG,AN$1)</f>
        <v>0</v>
      </c>
      <c r="AO2257" s="2">
        <f>COUNTIFS($B:$B,$B2257,$AG:$AG,AO$1)</f>
        <v>0</v>
      </c>
      <c r="AP2257" s="2">
        <f>COUNTIFS($B:$B,$B2257,$AG:$AG,AP$1)</f>
        <v>0</v>
      </c>
      <c r="AQ2257" s="2">
        <f>COUNTIFS($B:$B,$B2257,$AG:$AG,AQ$1)</f>
        <v>0</v>
      </c>
      <c r="AR2257" s="2">
        <f>COUNTIFS($B:$B,$B2257,$AG:$AG,AR$1)</f>
        <v>1</v>
      </c>
      <c r="AS2257" s="2">
        <f>COUNTIFS($B:$B,$B2257,$AG:$AG,AS$1)</f>
        <v>0</v>
      </c>
      <c r="AT2257" s="2">
        <f>COUNTIFS($B:$B,$B2257,$AG:$AG,AT$1)</f>
        <v>1</v>
      </c>
      <c r="AU2257" s="2">
        <f>COUNTIFS($B:$B,$B2257,$AG:$AG,AU$1)</f>
        <v>0</v>
      </c>
    </row>
    <row r="2258" spans="1:47" ht="15" customHeight="1" x14ac:dyDescent="0.35">
      <c r="A2258" s="7">
        <f>IF(B2257=B2258,A2257,A2257+1)</f>
        <v>796</v>
      </c>
      <c r="B2258" s="7" t="s">
        <v>2063</v>
      </c>
      <c r="C2258" s="7" t="s">
        <v>2062</v>
      </c>
      <c r="D2258" s="7" t="s">
        <v>1789</v>
      </c>
      <c r="E2258" s="7" t="s">
        <v>1788</v>
      </c>
      <c r="F2258" s="4" t="s">
        <v>7</v>
      </c>
      <c r="G2258" s="4" t="s">
        <v>8</v>
      </c>
      <c r="H2258" s="4" t="s">
        <v>7</v>
      </c>
      <c r="I2258" s="3">
        <v>3</v>
      </c>
      <c r="J2258" s="3" t="s">
        <v>106</v>
      </c>
      <c r="K2258" s="3" t="s">
        <v>1812</v>
      </c>
      <c r="L2258" s="3" t="s">
        <v>55</v>
      </c>
      <c r="M2258" s="3" t="s">
        <v>2061</v>
      </c>
      <c r="N2258" s="3" t="s">
        <v>2060</v>
      </c>
      <c r="P2258" s="3" t="s">
        <v>1</v>
      </c>
      <c r="Q2258" s="3" t="s">
        <v>1475</v>
      </c>
      <c r="R2258" s="3" t="s">
        <v>1474</v>
      </c>
      <c r="S2258" s="2">
        <f>IF(P2258="심사불필요","-",VLOOKUP(K2258,'[1]자격증 backdata'!A:G,7,0))</f>
        <v>0</v>
      </c>
      <c r="T2258" s="2" t="str">
        <f>IF(S2258="-","-",IF(COUNTIFS(B:B,B2258,S:S,"필수")&gt;0,"자격요건충족","확인필요"))</f>
        <v>자격요건충족</v>
      </c>
      <c r="U2258" s="2"/>
      <c r="W2258" s="2">
        <f>IF(Q2258="4급","심사불필요",VLOOKUP(K2258,'[1]자격증 backdata'!A:B,2,0))</f>
        <v>6</v>
      </c>
      <c r="X2258" s="3">
        <f>IF(R2258="A", MIN(20, SUMIFS(W:W, B:B, B2258, R:R, "A")),IF(R2258="B", MIN(30, SUMIFS(W:W, B:B, B2258, R:R, "B")),"비해당분야"))</f>
        <v>12</v>
      </c>
      <c r="Y2258" s="3" t="str">
        <f>IF(R2258="C",MIN(30,IF(COUNTIFS(B:B,B2258,W:W,"가1")=1,25,IF(COUNTIFS(B:B,B2258,W:W,"가1")&gt;=2,30,0))+IF(COUNTIFS(B:B,B2258,W:W,"나1")&gt;=4,30,IF(COUNTIFS(B:B,B2258,W:W,"나1")=3,26,IF(COUNTIFS(B:B,B2258,W:W,"나1")=2,22,IF(COUNTIFS(B:B,B2258,W:W,"나1")=1,18,0)))))+MIN(30,IF(COUNTIFS(B:B,B2258,W:W,"가2")=1,25,IF(COUNTIFS(B:B,B2258,W:W,"가2")&gt;=2,30,0))+IF(COUNTIFS(B:B,B2258,W:W,"나2")=3,30,IF(COUNTIFS(B:B,B2258,W:W,"나2")=2,25,IF(COUNTIFS(B:B,B2258,W:W,"나2")=1,20,0)))),"비해당분야")</f>
        <v>비해당분야</v>
      </c>
      <c r="Z2258" s="3" t="str">
        <f>IF(R2258="C",VLOOKUP(K2258,'[1]자격증 backdata'!A:F,6,0),"비해당분야")</f>
        <v>비해당분야</v>
      </c>
      <c r="AA2258" s="3" t="str">
        <f>IF(R2258="C",SUMIF(B:B,B2258,Z:Z),"비해당분야")</f>
        <v>비해당분야</v>
      </c>
      <c r="AB2258" s="3" t="str">
        <f>IF(R2258="C",SUM(Y2258,AA2258),"비해당분야")</f>
        <v>비해당분야</v>
      </c>
      <c r="AC2258" s="3">
        <f>IF(R2258="C",AB2258,X2258)</f>
        <v>12</v>
      </c>
      <c r="AD2258" s="3">
        <f>VLOOKUP(K2258,'[1]자격증 backdata'!A:D,4,0)</f>
        <v>0</v>
      </c>
      <c r="AE2258" s="3">
        <f>IF(_xlfn.MAXIFS(AD:AD,B:B,B2258)&gt;10,10,_xlfn.MAXIFS(AD:AD,B:B,B2258))</f>
        <v>5</v>
      </c>
      <c r="AG2258" s="2" t="str">
        <f>VLOOKUP(K2258,'[1]자격증 backdata'!A:C,3,0)</f>
        <v>M</v>
      </c>
      <c r="AH2258" s="2">
        <f>COUNTIFS($B:$B,$B2258,$AG:$AG,AH$1)</f>
        <v>0</v>
      </c>
      <c r="AI2258" s="2">
        <f>COUNTIFS($B:$B,$B2258,$AG:$AG,AI$1)</f>
        <v>0</v>
      </c>
      <c r="AJ2258" s="2">
        <f>COUNTIFS($B:$B,$B2258,$AG:$AG,AJ$1)</f>
        <v>0</v>
      </c>
      <c r="AK2258" s="2">
        <f>COUNTIFS($B:$B,$B2258,$AG:$AG,AK$1)</f>
        <v>0</v>
      </c>
      <c r="AL2258" s="2">
        <f>COUNTIFS($B:$B,$B2258,$AG:$AG,AL$1)</f>
        <v>0</v>
      </c>
      <c r="AM2258" s="2">
        <f>COUNTIFS($B:$B,$B2258,$AG:$AG,AM$1)</f>
        <v>0</v>
      </c>
      <c r="AN2258" s="2">
        <f>COUNTIFS($B:$B,$B2258,$AG:$AG,AN$1)</f>
        <v>0</v>
      </c>
      <c r="AO2258" s="2">
        <f>COUNTIFS($B:$B,$B2258,$AG:$AG,AO$1)</f>
        <v>0</v>
      </c>
      <c r="AP2258" s="2">
        <f>COUNTIFS($B:$B,$B2258,$AG:$AG,AP$1)</f>
        <v>0</v>
      </c>
      <c r="AQ2258" s="2">
        <f>COUNTIFS($B:$B,$B2258,$AG:$AG,AQ$1)</f>
        <v>0</v>
      </c>
      <c r="AR2258" s="2">
        <f>COUNTIFS($B:$B,$B2258,$AG:$AG,AR$1)</f>
        <v>1</v>
      </c>
      <c r="AS2258" s="2">
        <f>COUNTIFS($B:$B,$B2258,$AG:$AG,AS$1)</f>
        <v>0</v>
      </c>
      <c r="AT2258" s="2">
        <f>COUNTIFS($B:$B,$B2258,$AG:$AG,AT$1)</f>
        <v>1</v>
      </c>
      <c r="AU2258" s="2">
        <f>COUNTIFS($B:$B,$B2258,$AG:$AG,AU$1)</f>
        <v>0</v>
      </c>
    </row>
    <row r="2259" spans="1:47" ht="15" customHeight="1" x14ac:dyDescent="0.35">
      <c r="A2259" s="4">
        <f>IF(B2258=B2259,A2258,A2258+1)</f>
        <v>797</v>
      </c>
      <c r="B2259" s="4" t="s">
        <v>2058</v>
      </c>
      <c r="C2259" s="4" t="s">
        <v>2057</v>
      </c>
      <c r="D2259" s="4" t="s">
        <v>1789</v>
      </c>
      <c r="E2259" s="4" t="s">
        <v>1788</v>
      </c>
      <c r="F2259" s="4" t="s">
        <v>8</v>
      </c>
      <c r="G2259" s="4" t="s">
        <v>8</v>
      </c>
      <c r="H2259" s="4" t="s">
        <v>7</v>
      </c>
      <c r="I2259" s="4">
        <v>1</v>
      </c>
      <c r="J2259" s="4" t="s">
        <v>6</v>
      </c>
      <c r="K2259" s="4" t="s">
        <v>1787</v>
      </c>
      <c r="L2259" s="4" t="s">
        <v>4</v>
      </c>
      <c r="M2259" s="4" t="s">
        <v>2059</v>
      </c>
      <c r="N2259" s="4" t="s">
        <v>313</v>
      </c>
      <c r="P2259" s="4" t="s">
        <v>1</v>
      </c>
      <c r="Q2259" s="4" t="s">
        <v>1475</v>
      </c>
      <c r="R2259" s="4" t="s">
        <v>1474</v>
      </c>
      <c r="S2259" s="5" t="str">
        <f>IF(P2259="심사불필요","-",VLOOKUP(K2259,'[1]자격증 backdata'!A:G,7,0))</f>
        <v>필수</v>
      </c>
      <c r="T2259" s="5" t="str">
        <f>IF(S2259="-","-",IF(COUNTIFS(B:B,B2259,S:S,"필수")&gt;0,"자격요건충족","확인필요"))</f>
        <v>자격요건충족</v>
      </c>
      <c r="U2259" s="5"/>
      <c r="W2259" s="5">
        <f>IF(Q2259="4급","심사불필요",VLOOKUP(K2259,'[1]자격증 backdata'!A:B,2,0))</f>
        <v>6</v>
      </c>
      <c r="X2259" s="4">
        <f>IF(R2259="A", MIN(20, SUMIFS(W:W, B:B, B2259, R:R, "A")),IF(R2259="B", MIN(30, SUMIFS(W:W, B:B, B2259, R:R, "B")),"비해당분야"))</f>
        <v>6</v>
      </c>
      <c r="Y2259" s="4" t="str">
        <f>IF(R2259="C",MIN(30,IF(COUNTIFS(B:B,B2259,W:W,"가1")=1,25,IF(COUNTIFS(B:B,B2259,W:W,"가1")&gt;=2,30,0))+IF(COUNTIFS(B:B,B2259,W:W,"나1")&gt;=4,30,IF(COUNTIFS(B:B,B2259,W:W,"나1")=3,26,IF(COUNTIFS(B:B,B2259,W:W,"나1")=2,22,IF(COUNTIFS(B:B,B2259,W:W,"나1")=1,18,0)))))+MIN(30,IF(COUNTIFS(B:B,B2259,W:W,"가2")=1,25,IF(COUNTIFS(B:B,B2259,W:W,"가2")&gt;=2,30,0))+IF(COUNTIFS(B:B,B2259,W:W,"나2")=3,30,IF(COUNTIFS(B:B,B2259,W:W,"나2")=2,25,IF(COUNTIFS(B:B,B2259,W:W,"나2")=1,20,0)))),"비해당분야")</f>
        <v>비해당분야</v>
      </c>
      <c r="Z2259" s="4" t="str">
        <f>IF(R2259="C",VLOOKUP(K2259,'[1]자격증 backdata'!A:F,6,0),"비해당분야")</f>
        <v>비해당분야</v>
      </c>
      <c r="AA2259" s="4" t="str">
        <f>IF(R2259="C",SUMIF(B:B,B2259,Z:Z),"비해당분야")</f>
        <v>비해당분야</v>
      </c>
      <c r="AB2259" s="4" t="str">
        <f>IF(R2259="C",SUM(Y2259,AA2259),"비해당분야")</f>
        <v>비해당분야</v>
      </c>
      <c r="AC2259" s="4">
        <f>IF(R2259="C",AB2259,X2259)</f>
        <v>6</v>
      </c>
      <c r="AD2259" s="4">
        <f>VLOOKUP(K2259,'[1]자격증 backdata'!A:D,4,0)</f>
        <v>0</v>
      </c>
      <c r="AE2259" s="4">
        <f>IF(_xlfn.MAXIFS(AD:AD,B:B,B2259)&gt;10,10,_xlfn.MAXIFS(AD:AD,B:B,B2259))</f>
        <v>5</v>
      </c>
      <c r="AG2259" s="5" t="str">
        <f>VLOOKUP(K2259,'[1]자격증 backdata'!A:C,3,0)</f>
        <v>K</v>
      </c>
      <c r="AH2259" s="5">
        <f>COUNTIFS($B:$B,$B2259,$AG:$AG,AH$1)</f>
        <v>0</v>
      </c>
      <c r="AI2259" s="5">
        <f>COUNTIFS($B:$B,$B2259,$AG:$AG,AI$1)</f>
        <v>0</v>
      </c>
      <c r="AJ2259" s="5">
        <f>COUNTIFS($B:$B,$B2259,$AG:$AG,AJ$1)</f>
        <v>0</v>
      </c>
      <c r="AK2259" s="5">
        <f>COUNTIFS($B:$B,$B2259,$AG:$AG,AK$1)</f>
        <v>0</v>
      </c>
      <c r="AL2259" s="5">
        <f>COUNTIFS($B:$B,$B2259,$AG:$AG,AL$1)</f>
        <v>0</v>
      </c>
      <c r="AM2259" s="5">
        <f>COUNTIFS($B:$B,$B2259,$AG:$AG,AM$1)</f>
        <v>0</v>
      </c>
      <c r="AN2259" s="5">
        <f>COUNTIFS($B:$B,$B2259,$AG:$AG,AN$1)</f>
        <v>0</v>
      </c>
      <c r="AO2259" s="5">
        <f>COUNTIFS($B:$B,$B2259,$AG:$AG,AO$1)</f>
        <v>0</v>
      </c>
      <c r="AP2259" s="5">
        <f>COUNTIFS($B:$B,$B2259,$AG:$AG,AP$1)</f>
        <v>0</v>
      </c>
      <c r="AQ2259" s="5">
        <f>COUNTIFS($B:$B,$B2259,$AG:$AG,AQ$1)</f>
        <v>0</v>
      </c>
      <c r="AR2259" s="5">
        <f>COUNTIFS($B:$B,$B2259,$AG:$AG,AR$1)</f>
        <v>1</v>
      </c>
      <c r="AS2259" s="5">
        <f>COUNTIFS($B:$B,$B2259,$AG:$AG,AS$1)</f>
        <v>0</v>
      </c>
      <c r="AT2259" s="5">
        <f>COUNTIFS($B:$B,$B2259,$AG:$AG,AT$1)</f>
        <v>0</v>
      </c>
      <c r="AU2259" s="5">
        <f>COUNTIFS($B:$B,$B2259,$AG:$AG,AU$1)</f>
        <v>0</v>
      </c>
    </row>
    <row r="2260" spans="1:47" ht="15" customHeight="1" x14ac:dyDescent="0.35">
      <c r="A2260" s="6">
        <f>IF(B2259=B2260,A2259,A2259+1)</f>
        <v>797</v>
      </c>
      <c r="B2260" s="6" t="s">
        <v>2058</v>
      </c>
      <c r="C2260" s="6" t="s">
        <v>2057</v>
      </c>
      <c r="D2260" s="6" t="s">
        <v>1789</v>
      </c>
      <c r="E2260" s="6" t="s">
        <v>1788</v>
      </c>
      <c r="F2260" s="4" t="s">
        <v>7</v>
      </c>
      <c r="G2260" s="4" t="s">
        <v>8</v>
      </c>
      <c r="H2260" s="4" t="s">
        <v>7</v>
      </c>
      <c r="I2260" s="4">
        <v>2</v>
      </c>
      <c r="J2260" s="4" t="s">
        <v>38</v>
      </c>
      <c r="K2260" s="4" t="s">
        <v>1802</v>
      </c>
      <c r="L2260" s="4" t="s">
        <v>36</v>
      </c>
      <c r="M2260" s="4" t="s">
        <v>2056</v>
      </c>
      <c r="N2260" s="4" t="s">
        <v>1256</v>
      </c>
      <c r="P2260" s="4" t="s">
        <v>1</v>
      </c>
      <c r="Q2260" s="4" t="s">
        <v>1475</v>
      </c>
      <c r="R2260" s="4" t="s">
        <v>1474</v>
      </c>
      <c r="S2260" s="5">
        <f>IF(P2260="심사불필요","-",VLOOKUP(K2260,'[1]자격증 backdata'!A:G,7,0))</f>
        <v>0</v>
      </c>
      <c r="T2260" s="5" t="str">
        <f>IF(S2260="-","-",IF(COUNTIFS(B:B,B2260,S:S,"필수")&gt;0,"자격요건충족","확인필요"))</f>
        <v>자격요건충족</v>
      </c>
      <c r="U2260" s="5"/>
      <c r="W2260" s="5">
        <f>IF(Q2260="4급","심사불필요",VLOOKUP(K2260,'[1]자격증 backdata'!A:B,2,0))</f>
        <v>0</v>
      </c>
      <c r="X2260" s="4">
        <f>IF(R2260="A", MIN(20, SUMIFS(W:W, B:B, B2260, R:R, "A")),IF(R2260="B", MIN(30, SUMIFS(W:W, B:B, B2260, R:R, "B")),"비해당분야"))</f>
        <v>6</v>
      </c>
      <c r="Y2260" s="4" t="str">
        <f>IF(R2260="C",MIN(30,IF(COUNTIFS(B:B,B2260,W:W,"가1")=1,25,IF(COUNTIFS(B:B,B2260,W:W,"가1")&gt;=2,30,0))+IF(COUNTIFS(B:B,B2260,W:W,"나1")&gt;=4,30,IF(COUNTIFS(B:B,B2260,W:W,"나1")=3,26,IF(COUNTIFS(B:B,B2260,W:W,"나1")=2,22,IF(COUNTIFS(B:B,B2260,W:W,"나1")=1,18,0)))))+MIN(30,IF(COUNTIFS(B:B,B2260,W:W,"가2")=1,25,IF(COUNTIFS(B:B,B2260,W:W,"가2")&gt;=2,30,0))+IF(COUNTIFS(B:B,B2260,W:W,"나2")=3,30,IF(COUNTIFS(B:B,B2260,W:W,"나2")=2,25,IF(COUNTIFS(B:B,B2260,W:W,"나2")=1,20,0)))),"비해당분야")</f>
        <v>비해당분야</v>
      </c>
      <c r="Z2260" s="4" t="str">
        <f>IF(R2260="C",VLOOKUP(K2260,'[1]자격증 backdata'!A:F,6,0),"비해당분야")</f>
        <v>비해당분야</v>
      </c>
      <c r="AA2260" s="4" t="str">
        <f>IF(R2260="C",SUMIF(B:B,B2260,Z:Z),"비해당분야")</f>
        <v>비해당분야</v>
      </c>
      <c r="AB2260" s="4" t="str">
        <f>IF(R2260="C",SUM(Y2260,AA2260),"비해당분야")</f>
        <v>비해당분야</v>
      </c>
      <c r="AC2260" s="4">
        <f>IF(R2260="C",AB2260,X2260)</f>
        <v>6</v>
      </c>
      <c r="AD2260" s="4">
        <f>VLOOKUP(K2260,'[1]자격증 backdata'!A:D,4,0)</f>
        <v>5</v>
      </c>
      <c r="AE2260" s="4">
        <f>IF(_xlfn.MAXIFS(AD:AD,B:B,B2260)&gt;10,10,_xlfn.MAXIFS(AD:AD,B:B,B2260))</f>
        <v>5</v>
      </c>
      <c r="AG2260" s="5">
        <f>VLOOKUP(K2260,'[1]자격증 backdata'!A:C,3,0)</f>
        <v>0</v>
      </c>
      <c r="AH2260" s="5">
        <f>COUNTIFS($B:$B,$B2260,$AG:$AG,AH$1)</f>
        <v>0</v>
      </c>
      <c r="AI2260" s="5">
        <f>COUNTIFS($B:$B,$B2260,$AG:$AG,AI$1)</f>
        <v>0</v>
      </c>
      <c r="AJ2260" s="5">
        <f>COUNTIFS($B:$B,$B2260,$AG:$AG,AJ$1)</f>
        <v>0</v>
      </c>
      <c r="AK2260" s="5">
        <f>COUNTIFS($B:$B,$B2260,$AG:$AG,AK$1)</f>
        <v>0</v>
      </c>
      <c r="AL2260" s="5">
        <f>COUNTIFS($B:$B,$B2260,$AG:$AG,AL$1)</f>
        <v>0</v>
      </c>
      <c r="AM2260" s="5">
        <f>COUNTIFS($B:$B,$B2260,$AG:$AG,AM$1)</f>
        <v>0</v>
      </c>
      <c r="AN2260" s="5">
        <f>COUNTIFS($B:$B,$B2260,$AG:$AG,AN$1)</f>
        <v>0</v>
      </c>
      <c r="AO2260" s="5">
        <f>COUNTIFS($B:$B,$B2260,$AG:$AG,AO$1)</f>
        <v>0</v>
      </c>
      <c r="AP2260" s="5">
        <f>COUNTIFS($B:$B,$B2260,$AG:$AG,AP$1)</f>
        <v>0</v>
      </c>
      <c r="AQ2260" s="5">
        <f>COUNTIFS($B:$B,$B2260,$AG:$AG,AQ$1)</f>
        <v>0</v>
      </c>
      <c r="AR2260" s="5">
        <f>COUNTIFS($B:$B,$B2260,$AG:$AG,AR$1)</f>
        <v>1</v>
      </c>
      <c r="AS2260" s="5">
        <f>COUNTIFS($B:$B,$B2260,$AG:$AG,AS$1)</f>
        <v>0</v>
      </c>
      <c r="AT2260" s="5">
        <f>COUNTIFS($B:$B,$B2260,$AG:$AG,AT$1)</f>
        <v>0</v>
      </c>
      <c r="AU2260" s="5">
        <f>COUNTIFS($B:$B,$B2260,$AG:$AG,AU$1)</f>
        <v>0</v>
      </c>
    </row>
    <row r="2261" spans="1:47" ht="15" customHeight="1" x14ac:dyDescent="0.35">
      <c r="A2261" s="3">
        <f>IF(B2260=B2261,A2260,A2260+1)</f>
        <v>798</v>
      </c>
      <c r="B2261" s="3" t="s">
        <v>2053</v>
      </c>
      <c r="C2261" s="3" t="s">
        <v>2052</v>
      </c>
      <c r="D2261" s="3" t="s">
        <v>1789</v>
      </c>
      <c r="E2261" s="3" t="s">
        <v>1788</v>
      </c>
      <c r="F2261" s="4" t="s">
        <v>8</v>
      </c>
      <c r="G2261" s="4" t="s">
        <v>8</v>
      </c>
      <c r="H2261" s="4" t="s">
        <v>7</v>
      </c>
      <c r="I2261" s="3">
        <v>1</v>
      </c>
      <c r="J2261" s="3" t="s">
        <v>6</v>
      </c>
      <c r="K2261" s="3" t="s">
        <v>1787</v>
      </c>
      <c r="L2261" s="3" t="s">
        <v>4</v>
      </c>
      <c r="M2261" s="3" t="s">
        <v>2055</v>
      </c>
      <c r="N2261" s="3" t="s">
        <v>326</v>
      </c>
      <c r="P2261" s="3" t="s">
        <v>1</v>
      </c>
      <c r="Q2261" s="3" t="s">
        <v>1475</v>
      </c>
      <c r="R2261" s="3" t="s">
        <v>1474</v>
      </c>
      <c r="S2261" s="2" t="str">
        <f>IF(P2261="심사불필요","-",VLOOKUP(K2261,'[1]자격증 backdata'!A:G,7,0))</f>
        <v>필수</v>
      </c>
      <c r="T2261" s="2" t="str">
        <f>IF(S2261="-","-",IF(COUNTIFS(B:B,B2261,S:S,"필수")&gt;0,"자격요건충족","확인필요"))</f>
        <v>자격요건충족</v>
      </c>
      <c r="U2261" s="2"/>
      <c r="W2261" s="2">
        <f>IF(Q2261="4급","심사불필요",VLOOKUP(K2261,'[1]자격증 backdata'!A:B,2,0))</f>
        <v>6</v>
      </c>
      <c r="X2261" s="3">
        <f>IF(R2261="A", MIN(20, SUMIFS(W:W, B:B, B2261, R:R, "A")),IF(R2261="B", MIN(30, SUMIFS(W:W, B:B, B2261, R:R, "B")),"비해당분야"))</f>
        <v>10</v>
      </c>
      <c r="Y2261" s="3" t="str">
        <f>IF(R2261="C",MIN(30,IF(COUNTIFS(B:B,B2261,W:W,"가1")=1,25,IF(COUNTIFS(B:B,B2261,W:W,"가1")&gt;=2,30,0))+IF(COUNTIFS(B:B,B2261,W:W,"나1")&gt;=4,30,IF(COUNTIFS(B:B,B2261,W:W,"나1")=3,26,IF(COUNTIFS(B:B,B2261,W:W,"나1")=2,22,IF(COUNTIFS(B:B,B2261,W:W,"나1")=1,18,0)))))+MIN(30,IF(COUNTIFS(B:B,B2261,W:W,"가2")=1,25,IF(COUNTIFS(B:B,B2261,W:W,"가2")&gt;=2,30,0))+IF(COUNTIFS(B:B,B2261,W:W,"나2")=3,30,IF(COUNTIFS(B:B,B2261,W:W,"나2")=2,25,IF(COUNTIFS(B:B,B2261,W:W,"나2")=1,20,0)))),"비해당분야")</f>
        <v>비해당분야</v>
      </c>
      <c r="Z2261" s="3" t="str">
        <f>IF(R2261="C",VLOOKUP(K2261,'[1]자격증 backdata'!A:F,6,0),"비해당분야")</f>
        <v>비해당분야</v>
      </c>
      <c r="AA2261" s="3" t="str">
        <f>IF(R2261="C",SUMIF(B:B,B2261,Z:Z),"비해당분야")</f>
        <v>비해당분야</v>
      </c>
      <c r="AB2261" s="3" t="str">
        <f>IF(R2261="C",SUM(Y2261,AA2261),"비해당분야")</f>
        <v>비해당분야</v>
      </c>
      <c r="AC2261" s="3">
        <f>IF(R2261="C",AB2261,X2261)</f>
        <v>10</v>
      </c>
      <c r="AD2261" s="3">
        <f>VLOOKUP(K2261,'[1]자격증 backdata'!A:D,4,0)</f>
        <v>0</v>
      </c>
      <c r="AE2261" s="3">
        <f>IF(_xlfn.MAXIFS(AD:AD,B:B,B2261)&gt;10,10,_xlfn.MAXIFS(AD:AD,B:B,B2261))</f>
        <v>5</v>
      </c>
      <c r="AG2261" s="2" t="str">
        <f>VLOOKUP(K2261,'[1]자격증 backdata'!A:C,3,0)</f>
        <v>K</v>
      </c>
      <c r="AH2261" s="2">
        <f>COUNTIFS($B:$B,$B2261,$AG:$AG,AH$1)</f>
        <v>0</v>
      </c>
      <c r="AI2261" s="2">
        <f>COUNTIFS($B:$B,$B2261,$AG:$AG,AI$1)</f>
        <v>0</v>
      </c>
      <c r="AJ2261" s="2">
        <f>COUNTIFS($B:$B,$B2261,$AG:$AG,AJ$1)</f>
        <v>0</v>
      </c>
      <c r="AK2261" s="2">
        <f>COUNTIFS($B:$B,$B2261,$AG:$AG,AK$1)</f>
        <v>0</v>
      </c>
      <c r="AL2261" s="2">
        <f>COUNTIFS($B:$B,$B2261,$AG:$AG,AL$1)</f>
        <v>0</v>
      </c>
      <c r="AM2261" s="2">
        <f>COUNTIFS($B:$B,$B2261,$AG:$AG,AM$1)</f>
        <v>0</v>
      </c>
      <c r="AN2261" s="2">
        <f>COUNTIFS($B:$B,$B2261,$AG:$AG,AN$1)</f>
        <v>0</v>
      </c>
      <c r="AO2261" s="2">
        <f>COUNTIFS($B:$B,$B2261,$AG:$AG,AO$1)</f>
        <v>0</v>
      </c>
      <c r="AP2261" s="2">
        <f>COUNTIFS($B:$B,$B2261,$AG:$AG,AP$1)</f>
        <v>0</v>
      </c>
      <c r="AQ2261" s="2">
        <f>COUNTIFS($B:$B,$B2261,$AG:$AG,AQ$1)</f>
        <v>0</v>
      </c>
      <c r="AR2261" s="2">
        <f>COUNTIFS($B:$B,$B2261,$AG:$AG,AR$1)</f>
        <v>1</v>
      </c>
      <c r="AS2261" s="2">
        <f>COUNTIFS($B:$B,$B2261,$AG:$AG,AS$1)</f>
        <v>0</v>
      </c>
      <c r="AT2261" s="2">
        <f>COUNTIFS($B:$B,$B2261,$AG:$AG,AT$1)</f>
        <v>0</v>
      </c>
      <c r="AU2261" s="2">
        <f>COUNTIFS($B:$B,$B2261,$AG:$AG,AU$1)</f>
        <v>0</v>
      </c>
    </row>
    <row r="2262" spans="1:47" ht="15" customHeight="1" x14ac:dyDescent="0.35">
      <c r="A2262" s="7">
        <f>IF(B2261=B2262,A2261,A2261+1)</f>
        <v>798</v>
      </c>
      <c r="B2262" s="7" t="s">
        <v>2053</v>
      </c>
      <c r="C2262" s="7" t="s">
        <v>2052</v>
      </c>
      <c r="D2262" s="7" t="s">
        <v>1789</v>
      </c>
      <c r="E2262" s="7" t="s">
        <v>1788</v>
      </c>
      <c r="F2262" s="4" t="s">
        <v>7</v>
      </c>
      <c r="G2262" s="4" t="s">
        <v>8</v>
      </c>
      <c r="H2262" s="4" t="s">
        <v>7</v>
      </c>
      <c r="I2262" s="3">
        <v>2</v>
      </c>
      <c r="J2262" s="3" t="s">
        <v>28</v>
      </c>
      <c r="K2262" s="3" t="s">
        <v>1793</v>
      </c>
      <c r="L2262" s="3" t="s">
        <v>26</v>
      </c>
      <c r="M2262" s="3" t="s">
        <v>2054</v>
      </c>
      <c r="N2262" s="3" t="s">
        <v>41</v>
      </c>
      <c r="P2262" s="3" t="s">
        <v>1</v>
      </c>
      <c r="Q2262" s="3" t="s">
        <v>1475</v>
      </c>
      <c r="R2262" s="3" t="s">
        <v>1474</v>
      </c>
      <c r="S2262" s="2">
        <f>IF(P2262="심사불필요","-",VLOOKUP(K2262,'[1]자격증 backdata'!A:G,7,0))</f>
        <v>0</v>
      </c>
      <c r="T2262" s="2" t="str">
        <f>IF(S2262="-","-",IF(COUNTIFS(B:B,B2262,S:S,"필수")&gt;0,"자격요건충족","확인필요"))</f>
        <v>자격요건충족</v>
      </c>
      <c r="U2262" s="2"/>
      <c r="W2262" s="2">
        <f>IF(Q2262="4급","심사불필요",VLOOKUP(K2262,'[1]자격증 backdata'!A:B,2,0))</f>
        <v>4</v>
      </c>
      <c r="X2262" s="3">
        <f>IF(R2262="A", MIN(20, SUMIFS(W:W, B:B, B2262, R:R, "A")),IF(R2262="B", MIN(30, SUMIFS(W:W, B:B, B2262, R:R, "B")),"비해당분야"))</f>
        <v>10</v>
      </c>
      <c r="Y2262" s="3" t="str">
        <f>IF(R2262="C",MIN(30,IF(COUNTIFS(B:B,B2262,W:W,"가1")=1,25,IF(COUNTIFS(B:B,B2262,W:W,"가1")&gt;=2,30,0))+IF(COUNTIFS(B:B,B2262,W:W,"나1")&gt;=4,30,IF(COUNTIFS(B:B,B2262,W:W,"나1")=3,26,IF(COUNTIFS(B:B,B2262,W:W,"나1")=2,22,IF(COUNTIFS(B:B,B2262,W:W,"나1")=1,18,0)))))+MIN(30,IF(COUNTIFS(B:B,B2262,W:W,"가2")=1,25,IF(COUNTIFS(B:B,B2262,W:W,"가2")&gt;=2,30,0))+IF(COUNTIFS(B:B,B2262,W:W,"나2")=3,30,IF(COUNTIFS(B:B,B2262,W:W,"나2")=2,25,IF(COUNTIFS(B:B,B2262,W:W,"나2")=1,20,0)))),"비해당분야")</f>
        <v>비해당분야</v>
      </c>
      <c r="Z2262" s="3" t="str">
        <f>IF(R2262="C",VLOOKUP(K2262,'[1]자격증 backdata'!A:F,6,0),"비해당분야")</f>
        <v>비해당분야</v>
      </c>
      <c r="AA2262" s="3" t="str">
        <f>IF(R2262="C",SUMIF(B:B,B2262,Z:Z),"비해당분야")</f>
        <v>비해당분야</v>
      </c>
      <c r="AB2262" s="3" t="str">
        <f>IF(R2262="C",SUM(Y2262,AA2262),"비해당분야")</f>
        <v>비해당분야</v>
      </c>
      <c r="AC2262" s="3">
        <f>IF(R2262="C",AB2262,X2262)</f>
        <v>10</v>
      </c>
      <c r="AD2262" s="3">
        <f>VLOOKUP(K2262,'[1]자격증 backdata'!A:D,4,0)</f>
        <v>0</v>
      </c>
      <c r="AE2262" s="3">
        <f>IF(_xlfn.MAXIFS(AD:AD,B:B,B2262)&gt;10,10,_xlfn.MAXIFS(AD:AD,B:B,B2262))</f>
        <v>5</v>
      </c>
      <c r="AG2262" s="2">
        <f>VLOOKUP(K2262,'[1]자격증 backdata'!A:C,3,0)</f>
        <v>0</v>
      </c>
      <c r="AH2262" s="2">
        <f>COUNTIFS($B:$B,$B2262,$AG:$AG,AH$1)</f>
        <v>0</v>
      </c>
      <c r="AI2262" s="2">
        <f>COUNTIFS($B:$B,$B2262,$AG:$AG,AI$1)</f>
        <v>0</v>
      </c>
      <c r="AJ2262" s="2">
        <f>COUNTIFS($B:$B,$B2262,$AG:$AG,AJ$1)</f>
        <v>0</v>
      </c>
      <c r="AK2262" s="2">
        <f>COUNTIFS($B:$B,$B2262,$AG:$AG,AK$1)</f>
        <v>0</v>
      </c>
      <c r="AL2262" s="2">
        <f>COUNTIFS($B:$B,$B2262,$AG:$AG,AL$1)</f>
        <v>0</v>
      </c>
      <c r="AM2262" s="2">
        <f>COUNTIFS($B:$B,$B2262,$AG:$AG,AM$1)</f>
        <v>0</v>
      </c>
      <c r="AN2262" s="2">
        <f>COUNTIFS($B:$B,$B2262,$AG:$AG,AN$1)</f>
        <v>0</v>
      </c>
      <c r="AO2262" s="2">
        <f>COUNTIFS($B:$B,$B2262,$AG:$AG,AO$1)</f>
        <v>0</v>
      </c>
      <c r="AP2262" s="2">
        <f>COUNTIFS($B:$B,$B2262,$AG:$AG,AP$1)</f>
        <v>0</v>
      </c>
      <c r="AQ2262" s="2">
        <f>COUNTIFS($B:$B,$B2262,$AG:$AG,AQ$1)</f>
        <v>0</v>
      </c>
      <c r="AR2262" s="2">
        <f>COUNTIFS($B:$B,$B2262,$AG:$AG,AR$1)</f>
        <v>1</v>
      </c>
      <c r="AS2262" s="2">
        <f>COUNTIFS($B:$B,$B2262,$AG:$AG,AS$1)</f>
        <v>0</v>
      </c>
      <c r="AT2262" s="2">
        <f>COUNTIFS($B:$B,$B2262,$AG:$AG,AT$1)</f>
        <v>0</v>
      </c>
      <c r="AU2262" s="2">
        <f>COUNTIFS($B:$B,$B2262,$AG:$AG,AU$1)</f>
        <v>0</v>
      </c>
    </row>
    <row r="2263" spans="1:47" ht="15" customHeight="1" x14ac:dyDescent="0.35">
      <c r="A2263" s="7">
        <f>IF(B2262=B2263,A2262,A2262+1)</f>
        <v>798</v>
      </c>
      <c r="B2263" s="7" t="s">
        <v>2053</v>
      </c>
      <c r="C2263" s="7" t="s">
        <v>2052</v>
      </c>
      <c r="D2263" s="7" t="s">
        <v>1789</v>
      </c>
      <c r="E2263" s="7" t="s">
        <v>1788</v>
      </c>
      <c r="F2263" s="4" t="s">
        <v>7</v>
      </c>
      <c r="G2263" s="4" t="s">
        <v>8</v>
      </c>
      <c r="H2263" s="4" t="s">
        <v>7</v>
      </c>
      <c r="I2263" s="3">
        <v>3</v>
      </c>
      <c r="J2263" s="3" t="s">
        <v>69</v>
      </c>
      <c r="K2263" s="3" t="s">
        <v>1799</v>
      </c>
      <c r="L2263" s="3" t="s">
        <v>36</v>
      </c>
      <c r="M2263" s="3" t="s">
        <v>2051</v>
      </c>
      <c r="N2263" s="3" t="s">
        <v>340</v>
      </c>
      <c r="P2263" s="3" t="s">
        <v>1</v>
      </c>
      <c r="Q2263" s="3" t="s">
        <v>1475</v>
      </c>
      <c r="R2263" s="3" t="s">
        <v>1474</v>
      </c>
      <c r="S2263" s="2">
        <f>IF(P2263="심사불필요","-",VLOOKUP(K2263,'[1]자격증 backdata'!A:G,7,0))</f>
        <v>0</v>
      </c>
      <c r="T2263" s="2" t="str">
        <f>IF(S2263="-","-",IF(COUNTIFS(B:B,B2263,S:S,"필수")&gt;0,"자격요건충족","확인필요"))</f>
        <v>자격요건충족</v>
      </c>
      <c r="U2263" s="2"/>
      <c r="W2263" s="2">
        <f>IF(Q2263="4급","심사불필요",VLOOKUP(K2263,'[1]자격증 backdata'!A:B,2,0))</f>
        <v>0</v>
      </c>
      <c r="X2263" s="3">
        <f>IF(R2263="A", MIN(20, SUMIFS(W:W, B:B, B2263, R:R, "A")),IF(R2263="B", MIN(30, SUMIFS(W:W, B:B, B2263, R:R, "B")),"비해당분야"))</f>
        <v>10</v>
      </c>
      <c r="Y2263" s="3" t="str">
        <f>IF(R2263="C",MIN(30,IF(COUNTIFS(B:B,B2263,W:W,"가1")=1,25,IF(COUNTIFS(B:B,B2263,W:W,"가1")&gt;=2,30,0))+IF(COUNTIFS(B:B,B2263,W:W,"나1")&gt;=4,30,IF(COUNTIFS(B:B,B2263,W:W,"나1")=3,26,IF(COUNTIFS(B:B,B2263,W:W,"나1")=2,22,IF(COUNTIFS(B:B,B2263,W:W,"나1")=1,18,0)))))+MIN(30,IF(COUNTIFS(B:B,B2263,W:W,"가2")=1,25,IF(COUNTIFS(B:B,B2263,W:W,"가2")&gt;=2,30,0))+IF(COUNTIFS(B:B,B2263,W:W,"나2")=3,30,IF(COUNTIFS(B:B,B2263,W:W,"나2")=2,25,IF(COUNTIFS(B:B,B2263,W:W,"나2")=1,20,0)))),"비해당분야")</f>
        <v>비해당분야</v>
      </c>
      <c r="Z2263" s="3" t="str">
        <f>IF(R2263="C",VLOOKUP(K2263,'[1]자격증 backdata'!A:F,6,0),"비해당분야")</f>
        <v>비해당분야</v>
      </c>
      <c r="AA2263" s="3" t="str">
        <f>IF(R2263="C",SUMIF(B:B,B2263,Z:Z),"비해당분야")</f>
        <v>비해당분야</v>
      </c>
      <c r="AB2263" s="3" t="str">
        <f>IF(R2263="C",SUM(Y2263,AA2263),"비해당분야")</f>
        <v>비해당분야</v>
      </c>
      <c r="AC2263" s="3">
        <f>IF(R2263="C",AB2263,X2263)</f>
        <v>10</v>
      </c>
      <c r="AD2263" s="3">
        <f>VLOOKUP(K2263,'[1]자격증 backdata'!A:D,4,0)</f>
        <v>5</v>
      </c>
      <c r="AE2263" s="3">
        <f>IF(_xlfn.MAXIFS(AD:AD,B:B,B2263)&gt;10,10,_xlfn.MAXIFS(AD:AD,B:B,B2263))</f>
        <v>5</v>
      </c>
      <c r="AG2263" s="2">
        <f>VLOOKUP(K2263,'[1]자격증 backdata'!A:C,3,0)</f>
        <v>0</v>
      </c>
      <c r="AH2263" s="2">
        <f>COUNTIFS($B:$B,$B2263,$AG:$AG,AH$1)</f>
        <v>0</v>
      </c>
      <c r="AI2263" s="2">
        <f>COUNTIFS($B:$B,$B2263,$AG:$AG,AI$1)</f>
        <v>0</v>
      </c>
      <c r="AJ2263" s="2">
        <f>COUNTIFS($B:$B,$B2263,$AG:$AG,AJ$1)</f>
        <v>0</v>
      </c>
      <c r="AK2263" s="2">
        <f>COUNTIFS($B:$B,$B2263,$AG:$AG,AK$1)</f>
        <v>0</v>
      </c>
      <c r="AL2263" s="2">
        <f>COUNTIFS($B:$B,$B2263,$AG:$AG,AL$1)</f>
        <v>0</v>
      </c>
      <c r="AM2263" s="2">
        <f>COUNTIFS($B:$B,$B2263,$AG:$AG,AM$1)</f>
        <v>0</v>
      </c>
      <c r="AN2263" s="2">
        <f>COUNTIFS($B:$B,$B2263,$AG:$AG,AN$1)</f>
        <v>0</v>
      </c>
      <c r="AO2263" s="2">
        <f>COUNTIFS($B:$B,$B2263,$AG:$AG,AO$1)</f>
        <v>0</v>
      </c>
      <c r="AP2263" s="2">
        <f>COUNTIFS($B:$B,$B2263,$AG:$AG,AP$1)</f>
        <v>0</v>
      </c>
      <c r="AQ2263" s="2">
        <f>COUNTIFS($B:$B,$B2263,$AG:$AG,AQ$1)</f>
        <v>0</v>
      </c>
      <c r="AR2263" s="2">
        <f>COUNTIFS($B:$B,$B2263,$AG:$AG,AR$1)</f>
        <v>1</v>
      </c>
      <c r="AS2263" s="2">
        <f>COUNTIFS($B:$B,$B2263,$AG:$AG,AS$1)</f>
        <v>0</v>
      </c>
      <c r="AT2263" s="2">
        <f>COUNTIFS($B:$B,$B2263,$AG:$AG,AT$1)</f>
        <v>0</v>
      </c>
      <c r="AU2263" s="2">
        <f>COUNTIFS($B:$B,$B2263,$AG:$AG,AU$1)</f>
        <v>0</v>
      </c>
    </row>
    <row r="2264" spans="1:47" ht="15" customHeight="1" x14ac:dyDescent="0.35">
      <c r="A2264" s="4">
        <f>IF(B2263=B2264,A2263,A2263+1)</f>
        <v>799</v>
      </c>
      <c r="B2264" s="4" t="s">
        <v>2048</v>
      </c>
      <c r="C2264" s="4" t="s">
        <v>2047</v>
      </c>
      <c r="D2264" s="4" t="s">
        <v>1789</v>
      </c>
      <c r="E2264" s="4" t="s">
        <v>1788</v>
      </c>
      <c r="F2264" s="4" t="s">
        <v>8</v>
      </c>
      <c r="G2264" s="4" t="s">
        <v>8</v>
      </c>
      <c r="H2264" s="4" t="s">
        <v>7</v>
      </c>
      <c r="I2264" s="4">
        <v>1</v>
      </c>
      <c r="J2264" s="4" t="s">
        <v>6</v>
      </c>
      <c r="K2264" s="4" t="s">
        <v>1787</v>
      </c>
      <c r="L2264" s="4" t="s">
        <v>4</v>
      </c>
      <c r="M2264" s="4" t="s">
        <v>2050</v>
      </c>
      <c r="N2264" s="4" t="s">
        <v>207</v>
      </c>
      <c r="P2264" s="4" t="s">
        <v>1</v>
      </c>
      <c r="Q2264" s="4" t="s">
        <v>1475</v>
      </c>
      <c r="R2264" s="4" t="s">
        <v>1474</v>
      </c>
      <c r="S2264" s="5" t="str">
        <f>IF(P2264="심사불필요","-",VLOOKUP(K2264,'[1]자격증 backdata'!A:G,7,0))</f>
        <v>필수</v>
      </c>
      <c r="T2264" s="5" t="str">
        <f>IF(S2264="-","-",IF(COUNTIFS(B:B,B2264,S:S,"필수")&gt;0,"자격요건충족","확인필요"))</f>
        <v>자격요건충족</v>
      </c>
      <c r="U2264" s="5"/>
      <c r="W2264" s="5">
        <f>IF(Q2264="4급","심사불필요",VLOOKUP(K2264,'[1]자격증 backdata'!A:B,2,0))</f>
        <v>6</v>
      </c>
      <c r="X2264" s="4">
        <f>IF(R2264="A", MIN(20, SUMIFS(W:W, B:B, B2264, R:R, "A")),IF(R2264="B", MIN(30, SUMIFS(W:W, B:B, B2264, R:R, "B")),"비해당분야"))</f>
        <v>10</v>
      </c>
      <c r="Y2264" s="4" t="str">
        <f>IF(R2264="C",MIN(30,IF(COUNTIFS(B:B,B2264,W:W,"가1")=1,25,IF(COUNTIFS(B:B,B2264,W:W,"가1")&gt;=2,30,0))+IF(COUNTIFS(B:B,B2264,W:W,"나1")&gt;=4,30,IF(COUNTIFS(B:B,B2264,W:W,"나1")=3,26,IF(COUNTIFS(B:B,B2264,W:W,"나1")=2,22,IF(COUNTIFS(B:B,B2264,W:W,"나1")=1,18,0)))))+MIN(30,IF(COUNTIFS(B:B,B2264,W:W,"가2")=1,25,IF(COUNTIFS(B:B,B2264,W:W,"가2")&gt;=2,30,0))+IF(COUNTIFS(B:B,B2264,W:W,"나2")=3,30,IF(COUNTIFS(B:B,B2264,W:W,"나2")=2,25,IF(COUNTIFS(B:B,B2264,W:W,"나2")=1,20,0)))),"비해당분야")</f>
        <v>비해당분야</v>
      </c>
      <c r="Z2264" s="4" t="str">
        <f>IF(R2264="C",VLOOKUP(K2264,'[1]자격증 backdata'!A:F,6,0),"비해당분야")</f>
        <v>비해당분야</v>
      </c>
      <c r="AA2264" s="4" t="str">
        <f>IF(R2264="C",SUMIF(B:B,B2264,Z:Z),"비해당분야")</f>
        <v>비해당분야</v>
      </c>
      <c r="AB2264" s="4" t="str">
        <f>IF(R2264="C",SUM(Y2264,AA2264),"비해당분야")</f>
        <v>비해당분야</v>
      </c>
      <c r="AC2264" s="4">
        <f>IF(R2264="C",AB2264,X2264)</f>
        <v>10</v>
      </c>
      <c r="AD2264" s="4">
        <f>VLOOKUP(K2264,'[1]자격증 backdata'!A:D,4,0)</f>
        <v>0</v>
      </c>
      <c r="AE2264" s="4">
        <f>IF(_xlfn.MAXIFS(AD:AD,B:B,B2264)&gt;10,10,_xlfn.MAXIFS(AD:AD,B:B,B2264))</f>
        <v>5</v>
      </c>
      <c r="AG2264" s="5" t="str">
        <f>VLOOKUP(K2264,'[1]자격증 backdata'!A:C,3,0)</f>
        <v>K</v>
      </c>
      <c r="AH2264" s="5">
        <f>COUNTIFS($B:$B,$B2264,$AG:$AG,AH$1)</f>
        <v>0</v>
      </c>
      <c r="AI2264" s="5">
        <f>COUNTIFS($B:$B,$B2264,$AG:$AG,AI$1)</f>
        <v>0</v>
      </c>
      <c r="AJ2264" s="5">
        <f>COUNTIFS($B:$B,$B2264,$AG:$AG,AJ$1)</f>
        <v>0</v>
      </c>
      <c r="AK2264" s="5">
        <f>COUNTIFS($B:$B,$B2264,$AG:$AG,AK$1)</f>
        <v>0</v>
      </c>
      <c r="AL2264" s="5">
        <f>COUNTIFS($B:$B,$B2264,$AG:$AG,AL$1)</f>
        <v>0</v>
      </c>
      <c r="AM2264" s="5">
        <f>COUNTIFS($B:$B,$B2264,$AG:$AG,AM$1)</f>
        <v>0</v>
      </c>
      <c r="AN2264" s="5">
        <f>COUNTIFS($B:$B,$B2264,$AG:$AG,AN$1)</f>
        <v>0</v>
      </c>
      <c r="AO2264" s="5">
        <f>COUNTIFS($B:$B,$B2264,$AG:$AG,AO$1)</f>
        <v>0</v>
      </c>
      <c r="AP2264" s="5">
        <f>COUNTIFS($B:$B,$B2264,$AG:$AG,AP$1)</f>
        <v>0</v>
      </c>
      <c r="AQ2264" s="5">
        <f>COUNTIFS($B:$B,$B2264,$AG:$AG,AQ$1)</f>
        <v>0</v>
      </c>
      <c r="AR2264" s="5">
        <f>COUNTIFS($B:$B,$B2264,$AG:$AG,AR$1)</f>
        <v>1</v>
      </c>
      <c r="AS2264" s="5">
        <f>COUNTIFS($B:$B,$B2264,$AG:$AG,AS$1)</f>
        <v>0</v>
      </c>
      <c r="AT2264" s="5">
        <f>COUNTIFS($B:$B,$B2264,$AG:$AG,AT$1)</f>
        <v>0</v>
      </c>
      <c r="AU2264" s="5">
        <f>COUNTIFS($B:$B,$B2264,$AG:$AG,AU$1)</f>
        <v>0</v>
      </c>
    </row>
    <row r="2265" spans="1:47" ht="15" customHeight="1" x14ac:dyDescent="0.35">
      <c r="A2265" s="6">
        <f>IF(B2264=B2265,A2264,A2264+1)</f>
        <v>799</v>
      </c>
      <c r="B2265" s="6" t="s">
        <v>2048</v>
      </c>
      <c r="C2265" s="6" t="s">
        <v>2047</v>
      </c>
      <c r="D2265" s="6" t="s">
        <v>1789</v>
      </c>
      <c r="E2265" s="6" t="s">
        <v>1788</v>
      </c>
      <c r="F2265" s="4" t="s">
        <v>7</v>
      </c>
      <c r="G2265" s="4" t="s">
        <v>8</v>
      </c>
      <c r="H2265" s="4" t="s">
        <v>7</v>
      </c>
      <c r="I2265" s="4">
        <v>2</v>
      </c>
      <c r="J2265" s="4" t="s">
        <v>28</v>
      </c>
      <c r="K2265" s="4" t="s">
        <v>1793</v>
      </c>
      <c r="L2265" s="4" t="s">
        <v>26</v>
      </c>
      <c r="M2265" s="4" t="s">
        <v>2049</v>
      </c>
      <c r="N2265" s="4" t="s">
        <v>294</v>
      </c>
      <c r="P2265" s="4" t="s">
        <v>1</v>
      </c>
      <c r="Q2265" s="4" t="s">
        <v>1475</v>
      </c>
      <c r="R2265" s="4" t="s">
        <v>1474</v>
      </c>
      <c r="S2265" s="5">
        <f>IF(P2265="심사불필요","-",VLOOKUP(K2265,'[1]자격증 backdata'!A:G,7,0))</f>
        <v>0</v>
      </c>
      <c r="T2265" s="5" t="str">
        <f>IF(S2265="-","-",IF(COUNTIFS(B:B,B2265,S:S,"필수")&gt;0,"자격요건충족","확인필요"))</f>
        <v>자격요건충족</v>
      </c>
      <c r="U2265" s="5"/>
      <c r="W2265" s="5">
        <f>IF(Q2265="4급","심사불필요",VLOOKUP(K2265,'[1]자격증 backdata'!A:B,2,0))</f>
        <v>4</v>
      </c>
      <c r="X2265" s="4">
        <f>IF(R2265="A", MIN(20, SUMIFS(W:W, B:B, B2265, R:R, "A")),IF(R2265="B", MIN(30, SUMIFS(W:W, B:B, B2265, R:R, "B")),"비해당분야"))</f>
        <v>10</v>
      </c>
      <c r="Y2265" s="4" t="str">
        <f>IF(R2265="C",MIN(30,IF(COUNTIFS(B:B,B2265,W:W,"가1")=1,25,IF(COUNTIFS(B:B,B2265,W:W,"가1")&gt;=2,30,0))+IF(COUNTIFS(B:B,B2265,W:W,"나1")&gt;=4,30,IF(COUNTIFS(B:B,B2265,W:W,"나1")=3,26,IF(COUNTIFS(B:B,B2265,W:W,"나1")=2,22,IF(COUNTIFS(B:B,B2265,W:W,"나1")=1,18,0)))))+MIN(30,IF(COUNTIFS(B:B,B2265,W:W,"가2")=1,25,IF(COUNTIFS(B:B,B2265,W:W,"가2")&gt;=2,30,0))+IF(COUNTIFS(B:B,B2265,W:W,"나2")=3,30,IF(COUNTIFS(B:B,B2265,W:W,"나2")=2,25,IF(COUNTIFS(B:B,B2265,W:W,"나2")=1,20,0)))),"비해당분야")</f>
        <v>비해당분야</v>
      </c>
      <c r="Z2265" s="4" t="str">
        <f>IF(R2265="C",VLOOKUP(K2265,'[1]자격증 backdata'!A:F,6,0),"비해당분야")</f>
        <v>비해당분야</v>
      </c>
      <c r="AA2265" s="4" t="str">
        <f>IF(R2265="C",SUMIF(B:B,B2265,Z:Z),"비해당분야")</f>
        <v>비해당분야</v>
      </c>
      <c r="AB2265" s="4" t="str">
        <f>IF(R2265="C",SUM(Y2265,AA2265),"비해당분야")</f>
        <v>비해당분야</v>
      </c>
      <c r="AC2265" s="4">
        <f>IF(R2265="C",AB2265,X2265)</f>
        <v>10</v>
      </c>
      <c r="AD2265" s="4">
        <f>VLOOKUP(K2265,'[1]자격증 backdata'!A:D,4,0)</f>
        <v>0</v>
      </c>
      <c r="AE2265" s="4">
        <f>IF(_xlfn.MAXIFS(AD:AD,B:B,B2265)&gt;10,10,_xlfn.MAXIFS(AD:AD,B:B,B2265))</f>
        <v>5</v>
      </c>
      <c r="AG2265" s="5">
        <f>VLOOKUP(K2265,'[1]자격증 backdata'!A:C,3,0)</f>
        <v>0</v>
      </c>
      <c r="AH2265" s="5">
        <f>COUNTIFS($B:$B,$B2265,$AG:$AG,AH$1)</f>
        <v>0</v>
      </c>
      <c r="AI2265" s="5">
        <f>COUNTIFS($B:$B,$B2265,$AG:$AG,AI$1)</f>
        <v>0</v>
      </c>
      <c r="AJ2265" s="5">
        <f>COUNTIFS($B:$B,$B2265,$AG:$AG,AJ$1)</f>
        <v>0</v>
      </c>
      <c r="AK2265" s="5">
        <f>COUNTIFS($B:$B,$B2265,$AG:$AG,AK$1)</f>
        <v>0</v>
      </c>
      <c r="AL2265" s="5">
        <f>COUNTIFS($B:$B,$B2265,$AG:$AG,AL$1)</f>
        <v>0</v>
      </c>
      <c r="AM2265" s="5">
        <f>COUNTIFS($B:$B,$B2265,$AG:$AG,AM$1)</f>
        <v>0</v>
      </c>
      <c r="AN2265" s="5">
        <f>COUNTIFS($B:$B,$B2265,$AG:$AG,AN$1)</f>
        <v>0</v>
      </c>
      <c r="AO2265" s="5">
        <f>COUNTIFS($B:$B,$B2265,$AG:$AG,AO$1)</f>
        <v>0</v>
      </c>
      <c r="AP2265" s="5">
        <f>COUNTIFS($B:$B,$B2265,$AG:$AG,AP$1)</f>
        <v>0</v>
      </c>
      <c r="AQ2265" s="5">
        <f>COUNTIFS($B:$B,$B2265,$AG:$AG,AQ$1)</f>
        <v>0</v>
      </c>
      <c r="AR2265" s="5">
        <f>COUNTIFS($B:$B,$B2265,$AG:$AG,AR$1)</f>
        <v>1</v>
      </c>
      <c r="AS2265" s="5">
        <f>COUNTIFS($B:$B,$B2265,$AG:$AG,AS$1)</f>
        <v>0</v>
      </c>
      <c r="AT2265" s="5">
        <f>COUNTIFS($B:$B,$B2265,$AG:$AG,AT$1)</f>
        <v>0</v>
      </c>
      <c r="AU2265" s="5">
        <f>COUNTIFS($B:$B,$B2265,$AG:$AG,AU$1)</f>
        <v>0</v>
      </c>
    </row>
    <row r="2266" spans="1:47" ht="15" customHeight="1" x14ac:dyDescent="0.35">
      <c r="A2266" s="6">
        <f>IF(B2265=B2266,A2265,A2265+1)</f>
        <v>799</v>
      </c>
      <c r="B2266" s="6" t="s">
        <v>2048</v>
      </c>
      <c r="C2266" s="6" t="s">
        <v>2047</v>
      </c>
      <c r="D2266" s="6" t="s">
        <v>1789</v>
      </c>
      <c r="E2266" s="6" t="s">
        <v>1788</v>
      </c>
      <c r="F2266" s="4" t="s">
        <v>7</v>
      </c>
      <c r="G2266" s="4" t="s">
        <v>8</v>
      </c>
      <c r="H2266" s="4" t="s">
        <v>7</v>
      </c>
      <c r="I2266" s="4">
        <v>3</v>
      </c>
      <c r="J2266" s="4" t="s">
        <v>38</v>
      </c>
      <c r="K2266" s="4" t="s">
        <v>1802</v>
      </c>
      <c r="L2266" s="4" t="s">
        <v>36</v>
      </c>
      <c r="M2266" s="4" t="s">
        <v>2046</v>
      </c>
      <c r="N2266" s="4" t="s">
        <v>2045</v>
      </c>
      <c r="P2266" s="4" t="s">
        <v>1</v>
      </c>
      <c r="Q2266" s="4" t="s">
        <v>1475</v>
      </c>
      <c r="R2266" s="4" t="s">
        <v>1474</v>
      </c>
      <c r="S2266" s="5">
        <f>IF(P2266="심사불필요","-",VLOOKUP(K2266,'[1]자격증 backdata'!A:G,7,0))</f>
        <v>0</v>
      </c>
      <c r="T2266" s="5" t="str">
        <f>IF(S2266="-","-",IF(COUNTIFS(B:B,B2266,S:S,"필수")&gt;0,"자격요건충족","확인필요"))</f>
        <v>자격요건충족</v>
      </c>
      <c r="U2266" s="5"/>
      <c r="W2266" s="5">
        <f>IF(Q2266="4급","심사불필요",VLOOKUP(K2266,'[1]자격증 backdata'!A:B,2,0))</f>
        <v>0</v>
      </c>
      <c r="X2266" s="4">
        <f>IF(R2266="A", MIN(20, SUMIFS(W:W, B:B, B2266, R:R, "A")),IF(R2266="B", MIN(30, SUMIFS(W:W, B:B, B2266, R:R, "B")),"비해당분야"))</f>
        <v>10</v>
      </c>
      <c r="Y2266" s="4" t="str">
        <f>IF(R2266="C",MIN(30,IF(COUNTIFS(B:B,B2266,W:W,"가1")=1,25,IF(COUNTIFS(B:B,B2266,W:W,"가1")&gt;=2,30,0))+IF(COUNTIFS(B:B,B2266,W:W,"나1")&gt;=4,30,IF(COUNTIFS(B:B,B2266,W:W,"나1")=3,26,IF(COUNTIFS(B:B,B2266,W:W,"나1")=2,22,IF(COUNTIFS(B:B,B2266,W:W,"나1")=1,18,0)))))+MIN(30,IF(COUNTIFS(B:B,B2266,W:W,"가2")=1,25,IF(COUNTIFS(B:B,B2266,W:W,"가2")&gt;=2,30,0))+IF(COUNTIFS(B:B,B2266,W:W,"나2")=3,30,IF(COUNTIFS(B:B,B2266,W:W,"나2")=2,25,IF(COUNTIFS(B:B,B2266,W:W,"나2")=1,20,0)))),"비해당분야")</f>
        <v>비해당분야</v>
      </c>
      <c r="Z2266" s="4" t="str">
        <f>IF(R2266="C",VLOOKUP(K2266,'[1]자격증 backdata'!A:F,6,0),"비해당분야")</f>
        <v>비해당분야</v>
      </c>
      <c r="AA2266" s="4" t="str">
        <f>IF(R2266="C",SUMIF(B:B,B2266,Z:Z),"비해당분야")</f>
        <v>비해당분야</v>
      </c>
      <c r="AB2266" s="4" t="str">
        <f>IF(R2266="C",SUM(Y2266,AA2266),"비해당분야")</f>
        <v>비해당분야</v>
      </c>
      <c r="AC2266" s="4">
        <f>IF(R2266="C",AB2266,X2266)</f>
        <v>10</v>
      </c>
      <c r="AD2266" s="4">
        <f>VLOOKUP(K2266,'[1]자격증 backdata'!A:D,4,0)</f>
        <v>5</v>
      </c>
      <c r="AE2266" s="4">
        <f>IF(_xlfn.MAXIFS(AD:AD,B:B,B2266)&gt;10,10,_xlfn.MAXIFS(AD:AD,B:B,B2266))</f>
        <v>5</v>
      </c>
      <c r="AG2266" s="5">
        <f>VLOOKUP(K2266,'[1]자격증 backdata'!A:C,3,0)</f>
        <v>0</v>
      </c>
      <c r="AH2266" s="5">
        <f>COUNTIFS($B:$B,$B2266,$AG:$AG,AH$1)</f>
        <v>0</v>
      </c>
      <c r="AI2266" s="5">
        <f>COUNTIFS($B:$B,$B2266,$AG:$AG,AI$1)</f>
        <v>0</v>
      </c>
      <c r="AJ2266" s="5">
        <f>COUNTIFS($B:$B,$B2266,$AG:$AG,AJ$1)</f>
        <v>0</v>
      </c>
      <c r="AK2266" s="5">
        <f>COUNTIFS($B:$B,$B2266,$AG:$AG,AK$1)</f>
        <v>0</v>
      </c>
      <c r="AL2266" s="5">
        <f>COUNTIFS($B:$B,$B2266,$AG:$AG,AL$1)</f>
        <v>0</v>
      </c>
      <c r="AM2266" s="5">
        <f>COUNTIFS($B:$B,$B2266,$AG:$AG,AM$1)</f>
        <v>0</v>
      </c>
      <c r="AN2266" s="5">
        <f>COUNTIFS($B:$B,$B2266,$AG:$AG,AN$1)</f>
        <v>0</v>
      </c>
      <c r="AO2266" s="5">
        <f>COUNTIFS($B:$B,$B2266,$AG:$AG,AO$1)</f>
        <v>0</v>
      </c>
      <c r="AP2266" s="5">
        <f>COUNTIFS($B:$B,$B2266,$AG:$AG,AP$1)</f>
        <v>0</v>
      </c>
      <c r="AQ2266" s="5">
        <f>COUNTIFS($B:$B,$B2266,$AG:$AG,AQ$1)</f>
        <v>0</v>
      </c>
      <c r="AR2266" s="5">
        <f>COUNTIFS($B:$B,$B2266,$AG:$AG,AR$1)</f>
        <v>1</v>
      </c>
      <c r="AS2266" s="5">
        <f>COUNTIFS($B:$B,$B2266,$AG:$AG,AS$1)</f>
        <v>0</v>
      </c>
      <c r="AT2266" s="5">
        <f>COUNTIFS($B:$B,$B2266,$AG:$AG,AT$1)</f>
        <v>0</v>
      </c>
      <c r="AU2266" s="5">
        <f>COUNTIFS($B:$B,$B2266,$AG:$AG,AU$1)</f>
        <v>0</v>
      </c>
    </row>
    <row r="2267" spans="1:47" ht="15" customHeight="1" x14ac:dyDescent="0.35">
      <c r="A2267" s="3">
        <f>IF(B2266=B2267,A2266,A2266+1)</f>
        <v>800</v>
      </c>
      <c r="B2267" s="3" t="s">
        <v>2040</v>
      </c>
      <c r="C2267" s="3" t="s">
        <v>2039</v>
      </c>
      <c r="D2267" s="3" t="s">
        <v>1789</v>
      </c>
      <c r="E2267" s="3" t="s">
        <v>1788</v>
      </c>
      <c r="F2267" s="4" t="s">
        <v>8</v>
      </c>
      <c r="G2267" s="4" t="s">
        <v>8</v>
      </c>
      <c r="H2267" s="4" t="s">
        <v>7</v>
      </c>
      <c r="I2267" s="3">
        <v>1</v>
      </c>
      <c r="J2267" s="3" t="s">
        <v>6</v>
      </c>
      <c r="K2267" s="3" t="s">
        <v>1787</v>
      </c>
      <c r="L2267" s="3" t="s">
        <v>4</v>
      </c>
      <c r="M2267" s="3" t="s">
        <v>2044</v>
      </c>
      <c r="N2267" s="3" t="s">
        <v>1305</v>
      </c>
      <c r="P2267" s="3" t="s">
        <v>1</v>
      </c>
      <c r="Q2267" s="3" t="s">
        <v>1475</v>
      </c>
      <c r="R2267" s="3" t="s">
        <v>1474</v>
      </c>
      <c r="S2267" s="2" t="str">
        <f>IF(P2267="심사불필요","-",VLOOKUP(K2267,'[1]자격증 backdata'!A:G,7,0))</f>
        <v>필수</v>
      </c>
      <c r="T2267" s="2" t="str">
        <f>IF(S2267="-","-",IF(COUNTIFS(B:B,B2267,S:S,"필수")&gt;0,"자격요건충족","확인필요"))</f>
        <v>자격요건충족</v>
      </c>
      <c r="U2267" s="2"/>
      <c r="W2267" s="2">
        <f>IF(Q2267="4급","심사불필요",VLOOKUP(K2267,'[1]자격증 backdata'!A:B,2,0))</f>
        <v>6</v>
      </c>
      <c r="X2267" s="3">
        <f>IF(R2267="A", MIN(20, SUMIFS(W:W, B:B, B2267, R:R, "A")),IF(R2267="B", MIN(30, SUMIFS(W:W, B:B, B2267, R:R, "B")),"비해당분야"))</f>
        <v>22</v>
      </c>
      <c r="Y2267" s="3" t="str">
        <f>IF(R2267="C",MIN(30,IF(COUNTIFS(B:B,B2267,W:W,"가1")=1,25,IF(COUNTIFS(B:B,B2267,W:W,"가1")&gt;=2,30,0))+IF(COUNTIFS(B:B,B2267,W:W,"나1")&gt;=4,30,IF(COUNTIFS(B:B,B2267,W:W,"나1")=3,26,IF(COUNTIFS(B:B,B2267,W:W,"나1")=2,22,IF(COUNTIFS(B:B,B2267,W:W,"나1")=1,18,0)))))+MIN(30,IF(COUNTIFS(B:B,B2267,W:W,"가2")=1,25,IF(COUNTIFS(B:B,B2267,W:W,"가2")&gt;=2,30,0))+IF(COUNTIFS(B:B,B2267,W:W,"나2")=3,30,IF(COUNTIFS(B:B,B2267,W:W,"나2")=2,25,IF(COUNTIFS(B:B,B2267,W:W,"나2")=1,20,0)))),"비해당분야")</f>
        <v>비해당분야</v>
      </c>
      <c r="Z2267" s="3" t="str">
        <f>IF(R2267="C",VLOOKUP(K2267,'[1]자격증 backdata'!A:F,6,0),"비해당분야")</f>
        <v>비해당분야</v>
      </c>
      <c r="AA2267" s="3" t="str">
        <f>IF(R2267="C",SUMIF(B:B,B2267,Z:Z),"비해당분야")</f>
        <v>비해당분야</v>
      </c>
      <c r="AB2267" s="3" t="str">
        <f>IF(R2267="C",SUM(Y2267,AA2267),"비해당분야")</f>
        <v>비해당분야</v>
      </c>
      <c r="AC2267" s="3">
        <f>IF(R2267="C",AB2267,X2267)</f>
        <v>22</v>
      </c>
      <c r="AD2267" s="3">
        <f>VLOOKUP(K2267,'[1]자격증 backdata'!A:D,4,0)</f>
        <v>0</v>
      </c>
      <c r="AE2267" s="3">
        <f>IF(_xlfn.MAXIFS(AD:AD,B:B,B2267)&gt;10,10,_xlfn.MAXIFS(AD:AD,B:B,B2267))</f>
        <v>5</v>
      </c>
      <c r="AG2267" s="2" t="str">
        <f>VLOOKUP(K2267,'[1]자격증 backdata'!A:C,3,0)</f>
        <v>K</v>
      </c>
      <c r="AH2267" s="2">
        <f>COUNTIFS($B:$B,$B2267,$AG:$AG,AH$1)</f>
        <v>0</v>
      </c>
      <c r="AI2267" s="2">
        <f>COUNTIFS($B:$B,$B2267,$AG:$AG,AI$1)</f>
        <v>0</v>
      </c>
      <c r="AJ2267" s="2">
        <f>COUNTIFS($B:$B,$B2267,$AG:$AG,AJ$1)</f>
        <v>0</v>
      </c>
      <c r="AK2267" s="2">
        <f>COUNTIFS($B:$B,$B2267,$AG:$AG,AK$1)</f>
        <v>0</v>
      </c>
      <c r="AL2267" s="2">
        <f>COUNTIFS($B:$B,$B2267,$AG:$AG,AL$1)</f>
        <v>0</v>
      </c>
      <c r="AM2267" s="2">
        <f>COUNTIFS($B:$B,$B2267,$AG:$AG,AM$1)</f>
        <v>0</v>
      </c>
      <c r="AN2267" s="2">
        <f>COUNTIFS($B:$B,$B2267,$AG:$AG,AN$1)</f>
        <v>0</v>
      </c>
      <c r="AO2267" s="2">
        <f>COUNTIFS($B:$B,$B2267,$AG:$AG,AO$1)</f>
        <v>0</v>
      </c>
      <c r="AP2267" s="2">
        <f>COUNTIFS($B:$B,$B2267,$AG:$AG,AP$1)</f>
        <v>0</v>
      </c>
      <c r="AQ2267" s="2">
        <f>COUNTIFS($B:$B,$B2267,$AG:$AG,AQ$1)</f>
        <v>0</v>
      </c>
      <c r="AR2267" s="2">
        <f>COUNTIFS($B:$B,$B2267,$AG:$AG,AR$1)</f>
        <v>1</v>
      </c>
      <c r="AS2267" s="2">
        <f>COUNTIFS($B:$B,$B2267,$AG:$AG,AS$1)</f>
        <v>0</v>
      </c>
      <c r="AT2267" s="2">
        <f>COUNTIFS($B:$B,$B2267,$AG:$AG,AT$1)</f>
        <v>1</v>
      </c>
      <c r="AU2267" s="2">
        <f>COUNTIFS($B:$B,$B2267,$AG:$AG,AU$1)</f>
        <v>0</v>
      </c>
    </row>
    <row r="2268" spans="1:47" ht="15" customHeight="1" x14ac:dyDescent="0.35">
      <c r="A2268" s="7">
        <f>IF(B2267=B2268,A2267,A2267+1)</f>
        <v>800</v>
      </c>
      <c r="B2268" s="7" t="s">
        <v>2040</v>
      </c>
      <c r="C2268" s="7" t="s">
        <v>2039</v>
      </c>
      <c r="D2268" s="7" t="s">
        <v>1789</v>
      </c>
      <c r="E2268" s="7" t="s">
        <v>1788</v>
      </c>
      <c r="F2268" s="4" t="s">
        <v>7</v>
      </c>
      <c r="G2268" s="4" t="s">
        <v>8</v>
      </c>
      <c r="H2268" s="4" t="s">
        <v>7</v>
      </c>
      <c r="I2268" s="3">
        <v>2</v>
      </c>
      <c r="J2268" s="3" t="s">
        <v>515</v>
      </c>
      <c r="K2268" s="3" t="s">
        <v>1797</v>
      </c>
      <c r="L2268" s="3" t="s">
        <v>26</v>
      </c>
      <c r="M2268" s="3" t="s">
        <v>2043</v>
      </c>
      <c r="N2268" s="3" t="s">
        <v>680</v>
      </c>
      <c r="P2268" s="3" t="s">
        <v>1</v>
      </c>
      <c r="Q2268" s="3" t="s">
        <v>1475</v>
      </c>
      <c r="R2268" s="3" t="s">
        <v>1474</v>
      </c>
      <c r="S2268" s="2">
        <f>IF(P2268="심사불필요","-",VLOOKUP(K2268,'[1]자격증 backdata'!A:G,7,0))</f>
        <v>0</v>
      </c>
      <c r="T2268" s="2" t="str">
        <f>IF(S2268="-","-",IF(COUNTIFS(B:B,B2268,S:S,"필수")&gt;0,"자격요건충족","확인필요"))</f>
        <v>자격요건충족</v>
      </c>
      <c r="U2268" s="2"/>
      <c r="W2268" s="2">
        <f>IF(Q2268="4급","심사불필요",VLOOKUP(K2268,'[1]자격증 backdata'!A:B,2,0))</f>
        <v>6</v>
      </c>
      <c r="X2268" s="3">
        <f>IF(R2268="A", MIN(20, SUMIFS(W:W, B:B, B2268, R:R, "A")),IF(R2268="B", MIN(30, SUMIFS(W:W, B:B, B2268, R:R, "B")),"비해당분야"))</f>
        <v>22</v>
      </c>
      <c r="Y2268" s="3" t="str">
        <f>IF(R2268="C",MIN(30,IF(COUNTIFS(B:B,B2268,W:W,"가1")=1,25,IF(COUNTIFS(B:B,B2268,W:W,"가1")&gt;=2,30,0))+IF(COUNTIFS(B:B,B2268,W:W,"나1")&gt;=4,30,IF(COUNTIFS(B:B,B2268,W:W,"나1")=3,26,IF(COUNTIFS(B:B,B2268,W:W,"나1")=2,22,IF(COUNTIFS(B:B,B2268,W:W,"나1")=1,18,0)))))+MIN(30,IF(COUNTIFS(B:B,B2268,W:W,"가2")=1,25,IF(COUNTIFS(B:B,B2268,W:W,"가2")&gt;=2,30,0))+IF(COUNTIFS(B:B,B2268,W:W,"나2")=3,30,IF(COUNTIFS(B:B,B2268,W:W,"나2")=2,25,IF(COUNTIFS(B:B,B2268,W:W,"나2")=1,20,0)))),"비해당분야")</f>
        <v>비해당분야</v>
      </c>
      <c r="Z2268" s="3" t="str">
        <f>IF(R2268="C",VLOOKUP(K2268,'[1]자격증 backdata'!A:F,6,0),"비해당분야")</f>
        <v>비해당분야</v>
      </c>
      <c r="AA2268" s="3" t="str">
        <f>IF(R2268="C",SUMIF(B:B,B2268,Z:Z),"비해당분야")</f>
        <v>비해당분야</v>
      </c>
      <c r="AB2268" s="3" t="str">
        <f>IF(R2268="C",SUM(Y2268,AA2268),"비해당분야")</f>
        <v>비해당분야</v>
      </c>
      <c r="AC2268" s="3">
        <f>IF(R2268="C",AB2268,X2268)</f>
        <v>22</v>
      </c>
      <c r="AD2268" s="3">
        <f>VLOOKUP(K2268,'[1]자격증 backdata'!A:D,4,0)</f>
        <v>0</v>
      </c>
      <c r="AE2268" s="3">
        <f>IF(_xlfn.MAXIFS(AD:AD,B:B,B2268)&gt;10,10,_xlfn.MAXIFS(AD:AD,B:B,B2268))</f>
        <v>5</v>
      </c>
      <c r="AG2268" s="2">
        <f>VLOOKUP(K2268,'[1]자격증 backdata'!A:C,3,0)</f>
        <v>0</v>
      </c>
      <c r="AH2268" s="2">
        <f>COUNTIFS($B:$B,$B2268,$AG:$AG,AH$1)</f>
        <v>0</v>
      </c>
      <c r="AI2268" s="2">
        <f>COUNTIFS($B:$B,$B2268,$AG:$AG,AI$1)</f>
        <v>0</v>
      </c>
      <c r="AJ2268" s="2">
        <f>COUNTIFS($B:$B,$B2268,$AG:$AG,AJ$1)</f>
        <v>0</v>
      </c>
      <c r="AK2268" s="2">
        <f>COUNTIFS($B:$B,$B2268,$AG:$AG,AK$1)</f>
        <v>0</v>
      </c>
      <c r="AL2268" s="2">
        <f>COUNTIFS($B:$B,$B2268,$AG:$AG,AL$1)</f>
        <v>0</v>
      </c>
      <c r="AM2268" s="2">
        <f>COUNTIFS($B:$B,$B2268,$AG:$AG,AM$1)</f>
        <v>0</v>
      </c>
      <c r="AN2268" s="2">
        <f>COUNTIFS($B:$B,$B2268,$AG:$AG,AN$1)</f>
        <v>0</v>
      </c>
      <c r="AO2268" s="2">
        <f>COUNTIFS($B:$B,$B2268,$AG:$AG,AO$1)</f>
        <v>0</v>
      </c>
      <c r="AP2268" s="2">
        <f>COUNTIFS($B:$B,$B2268,$AG:$AG,AP$1)</f>
        <v>0</v>
      </c>
      <c r="AQ2268" s="2">
        <f>COUNTIFS($B:$B,$B2268,$AG:$AG,AQ$1)</f>
        <v>0</v>
      </c>
      <c r="AR2268" s="2">
        <f>COUNTIFS($B:$B,$B2268,$AG:$AG,AR$1)</f>
        <v>1</v>
      </c>
      <c r="AS2268" s="2">
        <f>COUNTIFS($B:$B,$B2268,$AG:$AG,AS$1)</f>
        <v>0</v>
      </c>
      <c r="AT2268" s="2">
        <f>COUNTIFS($B:$B,$B2268,$AG:$AG,AT$1)</f>
        <v>1</v>
      </c>
      <c r="AU2268" s="2">
        <f>COUNTIFS($B:$B,$B2268,$AG:$AG,AU$1)</f>
        <v>0</v>
      </c>
    </row>
    <row r="2269" spans="1:47" ht="15" customHeight="1" x14ac:dyDescent="0.35">
      <c r="A2269" s="7">
        <f>IF(B2268=B2269,A2268,A2268+1)</f>
        <v>800</v>
      </c>
      <c r="B2269" s="7" t="s">
        <v>2040</v>
      </c>
      <c r="C2269" s="7" t="s">
        <v>2039</v>
      </c>
      <c r="D2269" s="7" t="s">
        <v>1789</v>
      </c>
      <c r="E2269" s="7" t="s">
        <v>1788</v>
      </c>
      <c r="F2269" s="4" t="s">
        <v>7</v>
      </c>
      <c r="G2269" s="4" t="s">
        <v>8</v>
      </c>
      <c r="H2269" s="4" t="s">
        <v>7</v>
      </c>
      <c r="I2269" s="3">
        <v>3</v>
      </c>
      <c r="J2269" s="3" t="s">
        <v>28</v>
      </c>
      <c r="K2269" s="3" t="s">
        <v>1793</v>
      </c>
      <c r="L2269" s="3" t="s">
        <v>26</v>
      </c>
      <c r="M2269" s="3" t="s">
        <v>2042</v>
      </c>
      <c r="N2269" s="3" t="s">
        <v>294</v>
      </c>
      <c r="P2269" s="3" t="s">
        <v>1</v>
      </c>
      <c r="Q2269" s="3" t="s">
        <v>1475</v>
      </c>
      <c r="R2269" s="3" t="s">
        <v>1474</v>
      </c>
      <c r="S2269" s="2">
        <f>IF(P2269="심사불필요","-",VLOOKUP(K2269,'[1]자격증 backdata'!A:G,7,0))</f>
        <v>0</v>
      </c>
      <c r="T2269" s="2" t="str">
        <f>IF(S2269="-","-",IF(COUNTIFS(B:B,B2269,S:S,"필수")&gt;0,"자격요건충족","확인필요"))</f>
        <v>자격요건충족</v>
      </c>
      <c r="U2269" s="2"/>
      <c r="W2269" s="2">
        <f>IF(Q2269="4급","심사불필요",VLOOKUP(K2269,'[1]자격증 backdata'!A:B,2,0))</f>
        <v>4</v>
      </c>
      <c r="X2269" s="3">
        <f>IF(R2269="A", MIN(20, SUMIFS(W:W, B:B, B2269, R:R, "A")),IF(R2269="B", MIN(30, SUMIFS(W:W, B:B, B2269, R:R, "B")),"비해당분야"))</f>
        <v>22</v>
      </c>
      <c r="Y2269" s="3" t="str">
        <f>IF(R2269="C",MIN(30,IF(COUNTIFS(B:B,B2269,W:W,"가1")=1,25,IF(COUNTIFS(B:B,B2269,W:W,"가1")&gt;=2,30,0))+IF(COUNTIFS(B:B,B2269,W:W,"나1")&gt;=4,30,IF(COUNTIFS(B:B,B2269,W:W,"나1")=3,26,IF(COUNTIFS(B:B,B2269,W:W,"나1")=2,22,IF(COUNTIFS(B:B,B2269,W:W,"나1")=1,18,0)))))+MIN(30,IF(COUNTIFS(B:B,B2269,W:W,"가2")=1,25,IF(COUNTIFS(B:B,B2269,W:W,"가2")&gt;=2,30,0))+IF(COUNTIFS(B:B,B2269,W:W,"나2")=3,30,IF(COUNTIFS(B:B,B2269,W:W,"나2")=2,25,IF(COUNTIFS(B:B,B2269,W:W,"나2")=1,20,0)))),"비해당분야")</f>
        <v>비해당분야</v>
      </c>
      <c r="Z2269" s="3" t="str">
        <f>IF(R2269="C",VLOOKUP(K2269,'[1]자격증 backdata'!A:F,6,0),"비해당분야")</f>
        <v>비해당분야</v>
      </c>
      <c r="AA2269" s="3" t="str">
        <f>IF(R2269="C",SUMIF(B:B,B2269,Z:Z),"비해당분야")</f>
        <v>비해당분야</v>
      </c>
      <c r="AB2269" s="3" t="str">
        <f>IF(R2269="C",SUM(Y2269,AA2269),"비해당분야")</f>
        <v>비해당분야</v>
      </c>
      <c r="AC2269" s="3">
        <f>IF(R2269="C",AB2269,X2269)</f>
        <v>22</v>
      </c>
      <c r="AD2269" s="3">
        <f>VLOOKUP(K2269,'[1]자격증 backdata'!A:D,4,0)</f>
        <v>0</v>
      </c>
      <c r="AE2269" s="3">
        <f>IF(_xlfn.MAXIFS(AD:AD,B:B,B2269)&gt;10,10,_xlfn.MAXIFS(AD:AD,B:B,B2269))</f>
        <v>5</v>
      </c>
      <c r="AG2269" s="2">
        <f>VLOOKUP(K2269,'[1]자격증 backdata'!A:C,3,0)</f>
        <v>0</v>
      </c>
      <c r="AH2269" s="2">
        <f>COUNTIFS($B:$B,$B2269,$AG:$AG,AH$1)</f>
        <v>0</v>
      </c>
      <c r="AI2269" s="2">
        <f>COUNTIFS($B:$B,$B2269,$AG:$AG,AI$1)</f>
        <v>0</v>
      </c>
      <c r="AJ2269" s="2">
        <f>COUNTIFS($B:$B,$B2269,$AG:$AG,AJ$1)</f>
        <v>0</v>
      </c>
      <c r="AK2269" s="2">
        <f>COUNTIFS($B:$B,$B2269,$AG:$AG,AK$1)</f>
        <v>0</v>
      </c>
      <c r="AL2269" s="2">
        <f>COUNTIFS($B:$B,$B2269,$AG:$AG,AL$1)</f>
        <v>0</v>
      </c>
      <c r="AM2269" s="2">
        <f>COUNTIFS($B:$B,$B2269,$AG:$AG,AM$1)</f>
        <v>0</v>
      </c>
      <c r="AN2269" s="2">
        <f>COUNTIFS($B:$B,$B2269,$AG:$AG,AN$1)</f>
        <v>0</v>
      </c>
      <c r="AO2269" s="2">
        <f>COUNTIFS($B:$B,$B2269,$AG:$AG,AO$1)</f>
        <v>0</v>
      </c>
      <c r="AP2269" s="2">
        <f>COUNTIFS($B:$B,$B2269,$AG:$AG,AP$1)</f>
        <v>0</v>
      </c>
      <c r="AQ2269" s="2">
        <f>COUNTIFS($B:$B,$B2269,$AG:$AG,AQ$1)</f>
        <v>0</v>
      </c>
      <c r="AR2269" s="2">
        <f>COUNTIFS($B:$B,$B2269,$AG:$AG,AR$1)</f>
        <v>1</v>
      </c>
      <c r="AS2269" s="2">
        <f>COUNTIFS($B:$B,$B2269,$AG:$AG,AS$1)</f>
        <v>0</v>
      </c>
      <c r="AT2269" s="2">
        <f>COUNTIFS($B:$B,$B2269,$AG:$AG,AT$1)</f>
        <v>1</v>
      </c>
      <c r="AU2269" s="2">
        <f>COUNTIFS($B:$B,$B2269,$AG:$AG,AU$1)</f>
        <v>0</v>
      </c>
    </row>
    <row r="2270" spans="1:47" ht="15" customHeight="1" x14ac:dyDescent="0.35">
      <c r="A2270" s="7">
        <f>IF(B2269=B2270,A2269,A2269+1)</f>
        <v>800</v>
      </c>
      <c r="B2270" s="7" t="s">
        <v>2040</v>
      </c>
      <c r="C2270" s="7" t="s">
        <v>2039</v>
      </c>
      <c r="D2270" s="7" t="s">
        <v>1789</v>
      </c>
      <c r="E2270" s="7" t="s">
        <v>1788</v>
      </c>
      <c r="F2270" s="4" t="s">
        <v>7</v>
      </c>
      <c r="G2270" s="4" t="s">
        <v>8</v>
      </c>
      <c r="H2270" s="4" t="s">
        <v>7</v>
      </c>
      <c r="I2270" s="3">
        <v>4</v>
      </c>
      <c r="J2270" s="3" t="s">
        <v>106</v>
      </c>
      <c r="K2270" s="3" t="s">
        <v>1812</v>
      </c>
      <c r="L2270" s="3" t="s">
        <v>55</v>
      </c>
      <c r="M2270" s="3" t="s">
        <v>2041</v>
      </c>
      <c r="N2270" s="3" t="s">
        <v>169</v>
      </c>
      <c r="P2270" s="3" t="s">
        <v>1</v>
      </c>
      <c r="Q2270" s="3" t="s">
        <v>1475</v>
      </c>
      <c r="R2270" s="3" t="s">
        <v>1474</v>
      </c>
      <c r="S2270" s="2">
        <f>IF(P2270="심사불필요","-",VLOOKUP(K2270,'[1]자격증 backdata'!A:G,7,0))</f>
        <v>0</v>
      </c>
      <c r="T2270" s="2" t="str">
        <f>IF(S2270="-","-",IF(COUNTIFS(B:B,B2270,S:S,"필수")&gt;0,"자격요건충족","확인필요"))</f>
        <v>자격요건충족</v>
      </c>
      <c r="U2270" s="2"/>
      <c r="W2270" s="2">
        <f>IF(Q2270="4급","심사불필요",VLOOKUP(K2270,'[1]자격증 backdata'!A:B,2,0))</f>
        <v>6</v>
      </c>
      <c r="X2270" s="3">
        <f>IF(R2270="A", MIN(20, SUMIFS(W:W, B:B, B2270, R:R, "A")),IF(R2270="B", MIN(30, SUMIFS(W:W, B:B, B2270, R:R, "B")),"비해당분야"))</f>
        <v>22</v>
      </c>
      <c r="Y2270" s="3" t="str">
        <f>IF(R2270="C",MIN(30,IF(COUNTIFS(B:B,B2270,W:W,"가1")=1,25,IF(COUNTIFS(B:B,B2270,W:W,"가1")&gt;=2,30,0))+IF(COUNTIFS(B:B,B2270,W:W,"나1")&gt;=4,30,IF(COUNTIFS(B:B,B2270,W:W,"나1")=3,26,IF(COUNTIFS(B:B,B2270,W:W,"나1")=2,22,IF(COUNTIFS(B:B,B2270,W:W,"나1")=1,18,0)))))+MIN(30,IF(COUNTIFS(B:B,B2270,W:W,"가2")=1,25,IF(COUNTIFS(B:B,B2270,W:W,"가2")&gt;=2,30,0))+IF(COUNTIFS(B:B,B2270,W:W,"나2")=3,30,IF(COUNTIFS(B:B,B2270,W:W,"나2")=2,25,IF(COUNTIFS(B:B,B2270,W:W,"나2")=1,20,0)))),"비해당분야")</f>
        <v>비해당분야</v>
      </c>
      <c r="Z2270" s="3" t="str">
        <f>IF(R2270="C",VLOOKUP(K2270,'[1]자격증 backdata'!A:F,6,0),"비해당분야")</f>
        <v>비해당분야</v>
      </c>
      <c r="AA2270" s="3" t="str">
        <f>IF(R2270="C",SUMIF(B:B,B2270,Z:Z),"비해당분야")</f>
        <v>비해당분야</v>
      </c>
      <c r="AB2270" s="3" t="str">
        <f>IF(R2270="C",SUM(Y2270,AA2270),"비해당분야")</f>
        <v>비해당분야</v>
      </c>
      <c r="AC2270" s="3">
        <f>IF(R2270="C",AB2270,X2270)</f>
        <v>22</v>
      </c>
      <c r="AD2270" s="3">
        <f>VLOOKUP(K2270,'[1]자격증 backdata'!A:D,4,0)</f>
        <v>0</v>
      </c>
      <c r="AE2270" s="3">
        <f>IF(_xlfn.MAXIFS(AD:AD,B:B,B2270)&gt;10,10,_xlfn.MAXIFS(AD:AD,B:B,B2270))</f>
        <v>5</v>
      </c>
      <c r="AG2270" s="2" t="str">
        <f>VLOOKUP(K2270,'[1]자격증 backdata'!A:C,3,0)</f>
        <v>M</v>
      </c>
      <c r="AH2270" s="2">
        <f>COUNTIFS($B:$B,$B2270,$AG:$AG,AH$1)</f>
        <v>0</v>
      </c>
      <c r="AI2270" s="2">
        <f>COUNTIFS($B:$B,$B2270,$AG:$AG,AI$1)</f>
        <v>0</v>
      </c>
      <c r="AJ2270" s="2">
        <f>COUNTIFS($B:$B,$B2270,$AG:$AG,AJ$1)</f>
        <v>0</v>
      </c>
      <c r="AK2270" s="2">
        <f>COUNTIFS($B:$B,$B2270,$AG:$AG,AK$1)</f>
        <v>0</v>
      </c>
      <c r="AL2270" s="2">
        <f>COUNTIFS($B:$B,$B2270,$AG:$AG,AL$1)</f>
        <v>0</v>
      </c>
      <c r="AM2270" s="2">
        <f>COUNTIFS($B:$B,$B2270,$AG:$AG,AM$1)</f>
        <v>0</v>
      </c>
      <c r="AN2270" s="2">
        <f>COUNTIFS($B:$B,$B2270,$AG:$AG,AN$1)</f>
        <v>0</v>
      </c>
      <c r="AO2270" s="2">
        <f>COUNTIFS($B:$B,$B2270,$AG:$AG,AO$1)</f>
        <v>0</v>
      </c>
      <c r="AP2270" s="2">
        <f>COUNTIFS($B:$B,$B2270,$AG:$AG,AP$1)</f>
        <v>0</v>
      </c>
      <c r="AQ2270" s="2">
        <f>COUNTIFS($B:$B,$B2270,$AG:$AG,AQ$1)</f>
        <v>0</v>
      </c>
      <c r="AR2270" s="2">
        <f>COUNTIFS($B:$B,$B2270,$AG:$AG,AR$1)</f>
        <v>1</v>
      </c>
      <c r="AS2270" s="2">
        <f>COUNTIFS($B:$B,$B2270,$AG:$AG,AS$1)</f>
        <v>0</v>
      </c>
      <c r="AT2270" s="2">
        <f>COUNTIFS($B:$B,$B2270,$AG:$AG,AT$1)</f>
        <v>1</v>
      </c>
      <c r="AU2270" s="2">
        <f>COUNTIFS($B:$B,$B2270,$AG:$AG,AU$1)</f>
        <v>0</v>
      </c>
    </row>
    <row r="2271" spans="1:47" ht="15" customHeight="1" x14ac:dyDescent="0.35">
      <c r="A2271" s="7">
        <f>IF(B2270=B2271,A2270,A2270+1)</f>
        <v>800</v>
      </c>
      <c r="B2271" s="7" t="s">
        <v>2040</v>
      </c>
      <c r="C2271" s="7" t="s">
        <v>2039</v>
      </c>
      <c r="D2271" s="7" t="s">
        <v>1789</v>
      </c>
      <c r="E2271" s="7" t="s">
        <v>1788</v>
      </c>
      <c r="F2271" s="4" t="s">
        <v>7</v>
      </c>
      <c r="G2271" s="4" t="s">
        <v>8</v>
      </c>
      <c r="H2271" s="4" t="s">
        <v>7</v>
      </c>
      <c r="I2271" s="3">
        <v>5</v>
      </c>
      <c r="J2271" s="3" t="s">
        <v>69</v>
      </c>
      <c r="K2271" s="3" t="s">
        <v>1799</v>
      </c>
      <c r="L2271" s="3" t="s">
        <v>36</v>
      </c>
      <c r="M2271" s="3" t="s">
        <v>2038</v>
      </c>
      <c r="N2271" s="3" t="s">
        <v>1283</v>
      </c>
      <c r="P2271" s="3" t="s">
        <v>1</v>
      </c>
      <c r="Q2271" s="3" t="s">
        <v>1475</v>
      </c>
      <c r="R2271" s="3" t="s">
        <v>1474</v>
      </c>
      <c r="S2271" s="2">
        <f>IF(P2271="심사불필요","-",VLOOKUP(K2271,'[1]자격증 backdata'!A:G,7,0))</f>
        <v>0</v>
      </c>
      <c r="T2271" s="2" t="str">
        <f>IF(S2271="-","-",IF(COUNTIFS(B:B,B2271,S:S,"필수")&gt;0,"자격요건충족","확인필요"))</f>
        <v>자격요건충족</v>
      </c>
      <c r="U2271" s="2"/>
      <c r="W2271" s="2">
        <f>IF(Q2271="4급","심사불필요",VLOOKUP(K2271,'[1]자격증 backdata'!A:B,2,0))</f>
        <v>0</v>
      </c>
      <c r="X2271" s="3">
        <f>IF(R2271="A", MIN(20, SUMIFS(W:W, B:B, B2271, R:R, "A")),IF(R2271="B", MIN(30, SUMIFS(W:W, B:B, B2271, R:R, "B")),"비해당분야"))</f>
        <v>22</v>
      </c>
      <c r="Y2271" s="3" t="str">
        <f>IF(R2271="C",MIN(30,IF(COUNTIFS(B:B,B2271,W:W,"가1")=1,25,IF(COUNTIFS(B:B,B2271,W:W,"가1")&gt;=2,30,0))+IF(COUNTIFS(B:B,B2271,W:W,"나1")&gt;=4,30,IF(COUNTIFS(B:B,B2271,W:W,"나1")=3,26,IF(COUNTIFS(B:B,B2271,W:W,"나1")=2,22,IF(COUNTIFS(B:B,B2271,W:W,"나1")=1,18,0)))))+MIN(30,IF(COUNTIFS(B:B,B2271,W:W,"가2")=1,25,IF(COUNTIFS(B:B,B2271,W:W,"가2")&gt;=2,30,0))+IF(COUNTIFS(B:B,B2271,W:W,"나2")=3,30,IF(COUNTIFS(B:B,B2271,W:W,"나2")=2,25,IF(COUNTIFS(B:B,B2271,W:W,"나2")=1,20,0)))),"비해당분야")</f>
        <v>비해당분야</v>
      </c>
      <c r="Z2271" s="3" t="str">
        <f>IF(R2271="C",VLOOKUP(K2271,'[1]자격증 backdata'!A:F,6,0),"비해당분야")</f>
        <v>비해당분야</v>
      </c>
      <c r="AA2271" s="3" t="str">
        <f>IF(R2271="C",SUMIF(B:B,B2271,Z:Z),"비해당분야")</f>
        <v>비해당분야</v>
      </c>
      <c r="AB2271" s="3" t="str">
        <f>IF(R2271="C",SUM(Y2271,AA2271),"비해당분야")</f>
        <v>비해당분야</v>
      </c>
      <c r="AC2271" s="3">
        <f>IF(R2271="C",AB2271,X2271)</f>
        <v>22</v>
      </c>
      <c r="AD2271" s="3">
        <f>VLOOKUP(K2271,'[1]자격증 backdata'!A:D,4,0)</f>
        <v>5</v>
      </c>
      <c r="AE2271" s="3">
        <f>IF(_xlfn.MAXIFS(AD:AD,B:B,B2271)&gt;10,10,_xlfn.MAXIFS(AD:AD,B:B,B2271))</f>
        <v>5</v>
      </c>
      <c r="AG2271" s="2">
        <f>VLOOKUP(K2271,'[1]자격증 backdata'!A:C,3,0)</f>
        <v>0</v>
      </c>
      <c r="AH2271" s="2">
        <f>COUNTIFS($B:$B,$B2271,$AG:$AG,AH$1)</f>
        <v>0</v>
      </c>
      <c r="AI2271" s="2">
        <f>COUNTIFS($B:$B,$B2271,$AG:$AG,AI$1)</f>
        <v>0</v>
      </c>
      <c r="AJ2271" s="2">
        <f>COUNTIFS($B:$B,$B2271,$AG:$AG,AJ$1)</f>
        <v>0</v>
      </c>
      <c r="AK2271" s="2">
        <f>COUNTIFS($B:$B,$B2271,$AG:$AG,AK$1)</f>
        <v>0</v>
      </c>
      <c r="AL2271" s="2">
        <f>COUNTIFS($B:$B,$B2271,$AG:$AG,AL$1)</f>
        <v>0</v>
      </c>
      <c r="AM2271" s="2">
        <f>COUNTIFS($B:$B,$B2271,$AG:$AG,AM$1)</f>
        <v>0</v>
      </c>
      <c r="AN2271" s="2">
        <f>COUNTIFS($B:$B,$B2271,$AG:$AG,AN$1)</f>
        <v>0</v>
      </c>
      <c r="AO2271" s="2">
        <f>COUNTIFS($B:$B,$B2271,$AG:$AG,AO$1)</f>
        <v>0</v>
      </c>
      <c r="AP2271" s="2">
        <f>COUNTIFS($B:$B,$B2271,$AG:$AG,AP$1)</f>
        <v>0</v>
      </c>
      <c r="AQ2271" s="2">
        <f>COUNTIFS($B:$B,$B2271,$AG:$AG,AQ$1)</f>
        <v>0</v>
      </c>
      <c r="AR2271" s="2">
        <f>COUNTIFS($B:$B,$B2271,$AG:$AG,AR$1)</f>
        <v>1</v>
      </c>
      <c r="AS2271" s="2">
        <f>COUNTIFS($B:$B,$B2271,$AG:$AG,AS$1)</f>
        <v>0</v>
      </c>
      <c r="AT2271" s="2">
        <f>COUNTIFS($B:$B,$B2271,$AG:$AG,AT$1)</f>
        <v>1</v>
      </c>
      <c r="AU2271" s="2">
        <f>COUNTIFS($B:$B,$B2271,$AG:$AG,AU$1)</f>
        <v>0</v>
      </c>
    </row>
    <row r="2272" spans="1:47" ht="15" customHeight="1" x14ac:dyDescent="0.35">
      <c r="A2272" s="4">
        <f>IF(B2271=B2272,A2271,A2271+1)</f>
        <v>801</v>
      </c>
      <c r="B2272" s="4" t="s">
        <v>2032</v>
      </c>
      <c r="C2272" s="4" t="s">
        <v>2031</v>
      </c>
      <c r="D2272" s="4" t="s">
        <v>1789</v>
      </c>
      <c r="E2272" s="4" t="s">
        <v>1788</v>
      </c>
      <c r="F2272" s="4" t="s">
        <v>8</v>
      </c>
      <c r="G2272" s="4" t="s">
        <v>8</v>
      </c>
      <c r="H2272" s="4" t="s">
        <v>7</v>
      </c>
      <c r="I2272" s="4">
        <v>1</v>
      </c>
      <c r="J2272" s="4" t="s">
        <v>6</v>
      </c>
      <c r="K2272" s="4" t="s">
        <v>1787</v>
      </c>
      <c r="L2272" s="4" t="s">
        <v>4</v>
      </c>
      <c r="M2272" s="4" t="s">
        <v>2037</v>
      </c>
      <c r="N2272" s="4" t="s">
        <v>1305</v>
      </c>
      <c r="P2272" s="4" t="s">
        <v>1</v>
      </c>
      <c r="Q2272" s="4" t="s">
        <v>1475</v>
      </c>
      <c r="R2272" s="4" t="s">
        <v>1474</v>
      </c>
      <c r="S2272" s="5" t="str">
        <f>IF(P2272="심사불필요","-",VLOOKUP(K2272,'[1]자격증 backdata'!A:G,7,0))</f>
        <v>필수</v>
      </c>
      <c r="T2272" s="5" t="str">
        <f>IF(S2272="-","-",IF(COUNTIFS(B:B,B2272,S:S,"필수")&gt;0,"자격요건충족","확인필요"))</f>
        <v>자격요건충족</v>
      </c>
      <c r="U2272" s="5"/>
      <c r="W2272" s="5">
        <f>IF(Q2272="4급","심사불필요",VLOOKUP(K2272,'[1]자격증 backdata'!A:B,2,0))</f>
        <v>6</v>
      </c>
      <c r="X2272" s="4">
        <f>IF(R2272="A", MIN(20, SUMIFS(W:W, B:B, B2272, R:R, "A")),IF(R2272="B", MIN(30, SUMIFS(W:W, B:B, B2272, R:R, "B")),"비해당분야"))</f>
        <v>22</v>
      </c>
      <c r="Y2272" s="4" t="str">
        <f>IF(R2272="C",MIN(30,IF(COUNTIFS(B:B,B2272,W:W,"가1")=1,25,IF(COUNTIFS(B:B,B2272,W:W,"가1")&gt;=2,30,0))+IF(COUNTIFS(B:B,B2272,W:W,"나1")&gt;=4,30,IF(COUNTIFS(B:B,B2272,W:W,"나1")=3,26,IF(COUNTIFS(B:B,B2272,W:W,"나1")=2,22,IF(COUNTIFS(B:B,B2272,W:W,"나1")=1,18,0)))))+MIN(30,IF(COUNTIFS(B:B,B2272,W:W,"가2")=1,25,IF(COUNTIFS(B:B,B2272,W:W,"가2")&gt;=2,30,0))+IF(COUNTIFS(B:B,B2272,W:W,"나2")=3,30,IF(COUNTIFS(B:B,B2272,W:W,"나2")=2,25,IF(COUNTIFS(B:B,B2272,W:W,"나2")=1,20,0)))),"비해당분야")</f>
        <v>비해당분야</v>
      </c>
      <c r="Z2272" s="4" t="str">
        <f>IF(R2272="C",VLOOKUP(K2272,'[1]자격증 backdata'!A:F,6,0),"비해당분야")</f>
        <v>비해당분야</v>
      </c>
      <c r="AA2272" s="4" t="str">
        <f>IF(R2272="C",SUMIF(B:B,B2272,Z:Z),"비해당분야")</f>
        <v>비해당분야</v>
      </c>
      <c r="AB2272" s="4" t="str">
        <f>IF(R2272="C",SUM(Y2272,AA2272),"비해당분야")</f>
        <v>비해당분야</v>
      </c>
      <c r="AC2272" s="4">
        <f>IF(R2272="C",AB2272,X2272)</f>
        <v>22</v>
      </c>
      <c r="AD2272" s="4">
        <f>VLOOKUP(K2272,'[1]자격증 backdata'!A:D,4,0)</f>
        <v>0</v>
      </c>
      <c r="AE2272" s="4">
        <f>IF(_xlfn.MAXIFS(AD:AD,B:B,B2272)&gt;10,10,_xlfn.MAXIFS(AD:AD,B:B,B2272))</f>
        <v>5</v>
      </c>
      <c r="AG2272" s="5" t="str">
        <f>VLOOKUP(K2272,'[1]자격증 backdata'!A:C,3,0)</f>
        <v>K</v>
      </c>
      <c r="AH2272" s="5">
        <f>COUNTIFS($B:$B,$B2272,$AG:$AG,AH$1)</f>
        <v>0</v>
      </c>
      <c r="AI2272" s="5">
        <f>COUNTIFS($B:$B,$B2272,$AG:$AG,AI$1)</f>
        <v>0</v>
      </c>
      <c r="AJ2272" s="5">
        <f>COUNTIFS($B:$B,$B2272,$AG:$AG,AJ$1)</f>
        <v>0</v>
      </c>
      <c r="AK2272" s="5">
        <f>COUNTIFS($B:$B,$B2272,$AG:$AG,AK$1)</f>
        <v>0</v>
      </c>
      <c r="AL2272" s="5">
        <f>COUNTIFS($B:$B,$B2272,$AG:$AG,AL$1)</f>
        <v>0</v>
      </c>
      <c r="AM2272" s="5">
        <f>COUNTIFS($B:$B,$B2272,$AG:$AG,AM$1)</f>
        <v>0</v>
      </c>
      <c r="AN2272" s="5">
        <f>COUNTIFS($B:$B,$B2272,$AG:$AG,AN$1)</f>
        <v>0</v>
      </c>
      <c r="AO2272" s="5">
        <f>COUNTIFS($B:$B,$B2272,$AG:$AG,AO$1)</f>
        <v>0</v>
      </c>
      <c r="AP2272" s="5">
        <f>COUNTIFS($B:$B,$B2272,$AG:$AG,AP$1)</f>
        <v>0</v>
      </c>
      <c r="AQ2272" s="5">
        <f>COUNTIFS($B:$B,$B2272,$AG:$AG,AQ$1)</f>
        <v>0</v>
      </c>
      <c r="AR2272" s="5">
        <f>COUNTIFS($B:$B,$B2272,$AG:$AG,AR$1)</f>
        <v>1</v>
      </c>
      <c r="AS2272" s="5">
        <f>COUNTIFS($B:$B,$B2272,$AG:$AG,AS$1)</f>
        <v>0</v>
      </c>
      <c r="AT2272" s="5">
        <f>COUNTIFS($B:$B,$B2272,$AG:$AG,AT$1)</f>
        <v>1</v>
      </c>
      <c r="AU2272" s="5">
        <f>COUNTIFS($B:$B,$B2272,$AG:$AG,AU$1)</f>
        <v>0</v>
      </c>
    </row>
    <row r="2273" spans="1:47" ht="15" customHeight="1" x14ac:dyDescent="0.35">
      <c r="A2273" s="6">
        <f>IF(B2272=B2273,A2272,A2272+1)</f>
        <v>801</v>
      </c>
      <c r="B2273" s="6" t="s">
        <v>2032</v>
      </c>
      <c r="C2273" s="6" t="s">
        <v>2031</v>
      </c>
      <c r="D2273" s="6" t="s">
        <v>1789</v>
      </c>
      <c r="E2273" s="6" t="s">
        <v>1788</v>
      </c>
      <c r="F2273" s="4" t="s">
        <v>7</v>
      </c>
      <c r="G2273" s="4" t="s">
        <v>8</v>
      </c>
      <c r="H2273" s="4" t="s">
        <v>7</v>
      </c>
      <c r="I2273" s="4">
        <v>2</v>
      </c>
      <c r="J2273" s="4" t="s">
        <v>515</v>
      </c>
      <c r="K2273" s="4" t="s">
        <v>1797</v>
      </c>
      <c r="L2273" s="4" t="s">
        <v>26</v>
      </c>
      <c r="M2273" s="4" t="s">
        <v>2036</v>
      </c>
      <c r="N2273" s="4" t="s">
        <v>1432</v>
      </c>
      <c r="P2273" s="4" t="s">
        <v>1</v>
      </c>
      <c r="Q2273" s="4" t="s">
        <v>1475</v>
      </c>
      <c r="R2273" s="4" t="s">
        <v>1474</v>
      </c>
      <c r="S2273" s="5">
        <f>IF(P2273="심사불필요","-",VLOOKUP(K2273,'[1]자격증 backdata'!A:G,7,0))</f>
        <v>0</v>
      </c>
      <c r="T2273" s="5" t="str">
        <f>IF(S2273="-","-",IF(COUNTIFS(B:B,B2273,S:S,"필수")&gt;0,"자격요건충족","확인필요"))</f>
        <v>자격요건충족</v>
      </c>
      <c r="U2273" s="5"/>
      <c r="W2273" s="5">
        <f>IF(Q2273="4급","심사불필요",VLOOKUP(K2273,'[1]자격증 backdata'!A:B,2,0))</f>
        <v>6</v>
      </c>
      <c r="X2273" s="4">
        <f>IF(R2273="A", MIN(20, SUMIFS(W:W, B:B, B2273, R:R, "A")),IF(R2273="B", MIN(30, SUMIFS(W:W, B:B, B2273, R:R, "B")),"비해당분야"))</f>
        <v>22</v>
      </c>
      <c r="Y2273" s="4" t="str">
        <f>IF(R2273="C",MIN(30,IF(COUNTIFS(B:B,B2273,W:W,"가1")=1,25,IF(COUNTIFS(B:B,B2273,W:W,"가1")&gt;=2,30,0))+IF(COUNTIFS(B:B,B2273,W:W,"나1")&gt;=4,30,IF(COUNTIFS(B:B,B2273,W:W,"나1")=3,26,IF(COUNTIFS(B:B,B2273,W:W,"나1")=2,22,IF(COUNTIFS(B:B,B2273,W:W,"나1")=1,18,0)))))+MIN(30,IF(COUNTIFS(B:B,B2273,W:W,"가2")=1,25,IF(COUNTIFS(B:B,B2273,W:W,"가2")&gt;=2,30,0))+IF(COUNTIFS(B:B,B2273,W:W,"나2")=3,30,IF(COUNTIFS(B:B,B2273,W:W,"나2")=2,25,IF(COUNTIFS(B:B,B2273,W:W,"나2")=1,20,0)))),"비해당분야")</f>
        <v>비해당분야</v>
      </c>
      <c r="Z2273" s="4" t="str">
        <f>IF(R2273="C",VLOOKUP(K2273,'[1]자격증 backdata'!A:F,6,0),"비해당분야")</f>
        <v>비해당분야</v>
      </c>
      <c r="AA2273" s="4" t="str">
        <f>IF(R2273="C",SUMIF(B:B,B2273,Z:Z),"비해당분야")</f>
        <v>비해당분야</v>
      </c>
      <c r="AB2273" s="4" t="str">
        <f>IF(R2273="C",SUM(Y2273,AA2273),"비해당분야")</f>
        <v>비해당분야</v>
      </c>
      <c r="AC2273" s="4">
        <f>IF(R2273="C",AB2273,X2273)</f>
        <v>22</v>
      </c>
      <c r="AD2273" s="4">
        <f>VLOOKUP(K2273,'[1]자격증 backdata'!A:D,4,0)</f>
        <v>0</v>
      </c>
      <c r="AE2273" s="4">
        <f>IF(_xlfn.MAXIFS(AD:AD,B:B,B2273)&gt;10,10,_xlfn.MAXIFS(AD:AD,B:B,B2273))</f>
        <v>5</v>
      </c>
      <c r="AG2273" s="5">
        <f>VLOOKUP(K2273,'[1]자격증 backdata'!A:C,3,0)</f>
        <v>0</v>
      </c>
      <c r="AH2273" s="5">
        <f>COUNTIFS($B:$B,$B2273,$AG:$AG,AH$1)</f>
        <v>0</v>
      </c>
      <c r="AI2273" s="5">
        <f>COUNTIFS($B:$B,$B2273,$AG:$AG,AI$1)</f>
        <v>0</v>
      </c>
      <c r="AJ2273" s="5">
        <f>COUNTIFS($B:$B,$B2273,$AG:$AG,AJ$1)</f>
        <v>0</v>
      </c>
      <c r="AK2273" s="5">
        <f>COUNTIFS($B:$B,$B2273,$AG:$AG,AK$1)</f>
        <v>0</v>
      </c>
      <c r="AL2273" s="5">
        <f>COUNTIFS($B:$B,$B2273,$AG:$AG,AL$1)</f>
        <v>0</v>
      </c>
      <c r="AM2273" s="5">
        <f>COUNTIFS($B:$B,$B2273,$AG:$AG,AM$1)</f>
        <v>0</v>
      </c>
      <c r="AN2273" s="5">
        <f>COUNTIFS($B:$B,$B2273,$AG:$AG,AN$1)</f>
        <v>0</v>
      </c>
      <c r="AO2273" s="5">
        <f>COUNTIFS($B:$B,$B2273,$AG:$AG,AO$1)</f>
        <v>0</v>
      </c>
      <c r="AP2273" s="5">
        <f>COUNTIFS($B:$B,$B2273,$AG:$AG,AP$1)</f>
        <v>0</v>
      </c>
      <c r="AQ2273" s="5">
        <f>COUNTIFS($B:$B,$B2273,$AG:$AG,AQ$1)</f>
        <v>0</v>
      </c>
      <c r="AR2273" s="5">
        <f>COUNTIFS($B:$B,$B2273,$AG:$AG,AR$1)</f>
        <v>1</v>
      </c>
      <c r="AS2273" s="5">
        <f>COUNTIFS($B:$B,$B2273,$AG:$AG,AS$1)</f>
        <v>0</v>
      </c>
      <c r="AT2273" s="5">
        <f>COUNTIFS($B:$B,$B2273,$AG:$AG,AT$1)</f>
        <v>1</v>
      </c>
      <c r="AU2273" s="5">
        <f>COUNTIFS($B:$B,$B2273,$AG:$AG,AU$1)</f>
        <v>0</v>
      </c>
    </row>
    <row r="2274" spans="1:47" ht="15" customHeight="1" x14ac:dyDescent="0.35">
      <c r="A2274" s="6">
        <f>IF(B2273=B2274,A2273,A2273+1)</f>
        <v>801</v>
      </c>
      <c r="B2274" s="6" t="s">
        <v>2032</v>
      </c>
      <c r="C2274" s="6" t="s">
        <v>2031</v>
      </c>
      <c r="D2274" s="6" t="s">
        <v>1789</v>
      </c>
      <c r="E2274" s="6" t="s">
        <v>1788</v>
      </c>
      <c r="F2274" s="4" t="s">
        <v>7</v>
      </c>
      <c r="G2274" s="4" t="s">
        <v>8</v>
      </c>
      <c r="H2274" s="4" t="s">
        <v>7</v>
      </c>
      <c r="I2274" s="4">
        <v>3</v>
      </c>
      <c r="J2274" s="4" t="s">
        <v>106</v>
      </c>
      <c r="K2274" s="4" t="s">
        <v>1812</v>
      </c>
      <c r="L2274" s="4" t="s">
        <v>55</v>
      </c>
      <c r="M2274" s="4" t="s">
        <v>2035</v>
      </c>
      <c r="N2274" s="4" t="s">
        <v>2034</v>
      </c>
      <c r="P2274" s="4" t="s">
        <v>1</v>
      </c>
      <c r="Q2274" s="4" t="s">
        <v>1475</v>
      </c>
      <c r="R2274" s="4" t="s">
        <v>1474</v>
      </c>
      <c r="S2274" s="5">
        <f>IF(P2274="심사불필요","-",VLOOKUP(K2274,'[1]자격증 backdata'!A:G,7,0))</f>
        <v>0</v>
      </c>
      <c r="T2274" s="5" t="str">
        <f>IF(S2274="-","-",IF(COUNTIFS(B:B,B2274,S:S,"필수")&gt;0,"자격요건충족","확인필요"))</f>
        <v>자격요건충족</v>
      </c>
      <c r="U2274" s="5"/>
      <c r="W2274" s="5">
        <f>IF(Q2274="4급","심사불필요",VLOOKUP(K2274,'[1]자격증 backdata'!A:B,2,0))</f>
        <v>6</v>
      </c>
      <c r="X2274" s="4">
        <f>IF(R2274="A", MIN(20, SUMIFS(W:W, B:B, B2274, R:R, "A")),IF(R2274="B", MIN(30, SUMIFS(W:W, B:B, B2274, R:R, "B")),"비해당분야"))</f>
        <v>22</v>
      </c>
      <c r="Y2274" s="4" t="str">
        <f>IF(R2274="C",MIN(30,IF(COUNTIFS(B:B,B2274,W:W,"가1")=1,25,IF(COUNTIFS(B:B,B2274,W:W,"가1")&gt;=2,30,0))+IF(COUNTIFS(B:B,B2274,W:W,"나1")&gt;=4,30,IF(COUNTIFS(B:B,B2274,W:W,"나1")=3,26,IF(COUNTIFS(B:B,B2274,W:W,"나1")=2,22,IF(COUNTIFS(B:B,B2274,W:W,"나1")=1,18,0)))))+MIN(30,IF(COUNTIFS(B:B,B2274,W:W,"가2")=1,25,IF(COUNTIFS(B:B,B2274,W:W,"가2")&gt;=2,30,0))+IF(COUNTIFS(B:B,B2274,W:W,"나2")=3,30,IF(COUNTIFS(B:B,B2274,W:W,"나2")=2,25,IF(COUNTIFS(B:B,B2274,W:W,"나2")=1,20,0)))),"비해당분야")</f>
        <v>비해당분야</v>
      </c>
      <c r="Z2274" s="4" t="str">
        <f>IF(R2274="C",VLOOKUP(K2274,'[1]자격증 backdata'!A:F,6,0),"비해당분야")</f>
        <v>비해당분야</v>
      </c>
      <c r="AA2274" s="4" t="str">
        <f>IF(R2274="C",SUMIF(B:B,B2274,Z:Z),"비해당분야")</f>
        <v>비해당분야</v>
      </c>
      <c r="AB2274" s="4" t="str">
        <f>IF(R2274="C",SUM(Y2274,AA2274),"비해당분야")</f>
        <v>비해당분야</v>
      </c>
      <c r="AC2274" s="4">
        <f>IF(R2274="C",AB2274,X2274)</f>
        <v>22</v>
      </c>
      <c r="AD2274" s="4">
        <f>VLOOKUP(K2274,'[1]자격증 backdata'!A:D,4,0)</f>
        <v>0</v>
      </c>
      <c r="AE2274" s="4">
        <f>IF(_xlfn.MAXIFS(AD:AD,B:B,B2274)&gt;10,10,_xlfn.MAXIFS(AD:AD,B:B,B2274))</f>
        <v>5</v>
      </c>
      <c r="AG2274" s="5" t="str">
        <f>VLOOKUP(K2274,'[1]자격증 backdata'!A:C,3,0)</f>
        <v>M</v>
      </c>
      <c r="AH2274" s="5">
        <f>COUNTIFS($B:$B,$B2274,$AG:$AG,AH$1)</f>
        <v>0</v>
      </c>
      <c r="AI2274" s="5">
        <f>COUNTIFS($B:$B,$B2274,$AG:$AG,AI$1)</f>
        <v>0</v>
      </c>
      <c r="AJ2274" s="5">
        <f>COUNTIFS($B:$B,$B2274,$AG:$AG,AJ$1)</f>
        <v>0</v>
      </c>
      <c r="AK2274" s="5">
        <f>COUNTIFS($B:$B,$B2274,$AG:$AG,AK$1)</f>
        <v>0</v>
      </c>
      <c r="AL2274" s="5">
        <f>COUNTIFS($B:$B,$B2274,$AG:$AG,AL$1)</f>
        <v>0</v>
      </c>
      <c r="AM2274" s="5">
        <f>COUNTIFS($B:$B,$B2274,$AG:$AG,AM$1)</f>
        <v>0</v>
      </c>
      <c r="AN2274" s="5">
        <f>COUNTIFS($B:$B,$B2274,$AG:$AG,AN$1)</f>
        <v>0</v>
      </c>
      <c r="AO2274" s="5">
        <f>COUNTIFS($B:$B,$B2274,$AG:$AG,AO$1)</f>
        <v>0</v>
      </c>
      <c r="AP2274" s="5">
        <f>COUNTIFS($B:$B,$B2274,$AG:$AG,AP$1)</f>
        <v>0</v>
      </c>
      <c r="AQ2274" s="5">
        <f>COUNTIFS($B:$B,$B2274,$AG:$AG,AQ$1)</f>
        <v>0</v>
      </c>
      <c r="AR2274" s="5">
        <f>COUNTIFS($B:$B,$B2274,$AG:$AG,AR$1)</f>
        <v>1</v>
      </c>
      <c r="AS2274" s="5">
        <f>COUNTIFS($B:$B,$B2274,$AG:$AG,AS$1)</f>
        <v>0</v>
      </c>
      <c r="AT2274" s="5">
        <f>COUNTIFS($B:$B,$B2274,$AG:$AG,AT$1)</f>
        <v>1</v>
      </c>
      <c r="AU2274" s="5">
        <f>COUNTIFS($B:$B,$B2274,$AG:$AG,AU$1)</f>
        <v>0</v>
      </c>
    </row>
    <row r="2275" spans="1:47" ht="15" customHeight="1" x14ac:dyDescent="0.35">
      <c r="A2275" s="6">
        <f>IF(B2274=B2275,A2274,A2274+1)</f>
        <v>801</v>
      </c>
      <c r="B2275" s="6" t="s">
        <v>2032</v>
      </c>
      <c r="C2275" s="6" t="s">
        <v>2031</v>
      </c>
      <c r="D2275" s="6" t="s">
        <v>1789</v>
      </c>
      <c r="E2275" s="6" t="s">
        <v>1788</v>
      </c>
      <c r="F2275" s="4" t="s">
        <v>7</v>
      </c>
      <c r="G2275" s="4" t="s">
        <v>8</v>
      </c>
      <c r="H2275" s="4" t="s">
        <v>7</v>
      </c>
      <c r="I2275" s="4">
        <v>4</v>
      </c>
      <c r="J2275" s="4" t="s">
        <v>69</v>
      </c>
      <c r="K2275" s="4" t="s">
        <v>1799</v>
      </c>
      <c r="L2275" s="4" t="s">
        <v>36</v>
      </c>
      <c r="M2275" s="4" t="s">
        <v>2033</v>
      </c>
      <c r="N2275" s="4" t="s">
        <v>1256</v>
      </c>
      <c r="P2275" s="4" t="s">
        <v>1</v>
      </c>
      <c r="Q2275" s="4" t="s">
        <v>1475</v>
      </c>
      <c r="R2275" s="4" t="s">
        <v>1474</v>
      </c>
      <c r="S2275" s="5">
        <f>IF(P2275="심사불필요","-",VLOOKUP(K2275,'[1]자격증 backdata'!A:G,7,0))</f>
        <v>0</v>
      </c>
      <c r="T2275" s="5" t="str">
        <f>IF(S2275="-","-",IF(COUNTIFS(B:B,B2275,S:S,"필수")&gt;0,"자격요건충족","확인필요"))</f>
        <v>자격요건충족</v>
      </c>
      <c r="U2275" s="5"/>
      <c r="W2275" s="5">
        <f>IF(Q2275="4급","심사불필요",VLOOKUP(K2275,'[1]자격증 backdata'!A:B,2,0))</f>
        <v>0</v>
      </c>
      <c r="X2275" s="4">
        <f>IF(R2275="A", MIN(20, SUMIFS(W:W, B:B, B2275, R:R, "A")),IF(R2275="B", MIN(30, SUMIFS(W:W, B:B, B2275, R:R, "B")),"비해당분야"))</f>
        <v>22</v>
      </c>
      <c r="Y2275" s="4" t="str">
        <f>IF(R2275="C",MIN(30,IF(COUNTIFS(B:B,B2275,W:W,"가1")=1,25,IF(COUNTIFS(B:B,B2275,W:W,"가1")&gt;=2,30,0))+IF(COUNTIFS(B:B,B2275,W:W,"나1")&gt;=4,30,IF(COUNTIFS(B:B,B2275,W:W,"나1")=3,26,IF(COUNTIFS(B:B,B2275,W:W,"나1")=2,22,IF(COUNTIFS(B:B,B2275,W:W,"나1")=1,18,0)))))+MIN(30,IF(COUNTIFS(B:B,B2275,W:W,"가2")=1,25,IF(COUNTIFS(B:B,B2275,W:W,"가2")&gt;=2,30,0))+IF(COUNTIFS(B:B,B2275,W:W,"나2")=3,30,IF(COUNTIFS(B:B,B2275,W:W,"나2")=2,25,IF(COUNTIFS(B:B,B2275,W:W,"나2")=1,20,0)))),"비해당분야")</f>
        <v>비해당분야</v>
      </c>
      <c r="Z2275" s="4" t="str">
        <f>IF(R2275="C",VLOOKUP(K2275,'[1]자격증 backdata'!A:F,6,0),"비해당분야")</f>
        <v>비해당분야</v>
      </c>
      <c r="AA2275" s="4" t="str">
        <f>IF(R2275="C",SUMIF(B:B,B2275,Z:Z),"비해당분야")</f>
        <v>비해당분야</v>
      </c>
      <c r="AB2275" s="4" t="str">
        <f>IF(R2275="C",SUM(Y2275,AA2275),"비해당분야")</f>
        <v>비해당분야</v>
      </c>
      <c r="AC2275" s="4">
        <f>IF(R2275="C",AB2275,X2275)</f>
        <v>22</v>
      </c>
      <c r="AD2275" s="4">
        <f>VLOOKUP(K2275,'[1]자격증 backdata'!A:D,4,0)</f>
        <v>5</v>
      </c>
      <c r="AE2275" s="4">
        <f>IF(_xlfn.MAXIFS(AD:AD,B:B,B2275)&gt;10,10,_xlfn.MAXIFS(AD:AD,B:B,B2275))</f>
        <v>5</v>
      </c>
      <c r="AG2275" s="5">
        <f>VLOOKUP(K2275,'[1]자격증 backdata'!A:C,3,0)</f>
        <v>0</v>
      </c>
      <c r="AH2275" s="5">
        <f>COUNTIFS($B:$B,$B2275,$AG:$AG,AH$1)</f>
        <v>0</v>
      </c>
      <c r="AI2275" s="5">
        <f>COUNTIFS($B:$B,$B2275,$AG:$AG,AI$1)</f>
        <v>0</v>
      </c>
      <c r="AJ2275" s="5">
        <f>COUNTIFS($B:$B,$B2275,$AG:$AG,AJ$1)</f>
        <v>0</v>
      </c>
      <c r="AK2275" s="5">
        <f>COUNTIFS($B:$B,$B2275,$AG:$AG,AK$1)</f>
        <v>0</v>
      </c>
      <c r="AL2275" s="5">
        <f>COUNTIFS($B:$B,$B2275,$AG:$AG,AL$1)</f>
        <v>0</v>
      </c>
      <c r="AM2275" s="5">
        <f>COUNTIFS($B:$B,$B2275,$AG:$AG,AM$1)</f>
        <v>0</v>
      </c>
      <c r="AN2275" s="5">
        <f>COUNTIFS($B:$B,$B2275,$AG:$AG,AN$1)</f>
        <v>0</v>
      </c>
      <c r="AO2275" s="5">
        <f>COUNTIFS($B:$B,$B2275,$AG:$AG,AO$1)</f>
        <v>0</v>
      </c>
      <c r="AP2275" s="5">
        <f>COUNTIFS($B:$B,$B2275,$AG:$AG,AP$1)</f>
        <v>0</v>
      </c>
      <c r="AQ2275" s="5">
        <f>COUNTIFS($B:$B,$B2275,$AG:$AG,AQ$1)</f>
        <v>0</v>
      </c>
      <c r="AR2275" s="5">
        <f>COUNTIFS($B:$B,$B2275,$AG:$AG,AR$1)</f>
        <v>1</v>
      </c>
      <c r="AS2275" s="5">
        <f>COUNTIFS($B:$B,$B2275,$AG:$AG,AS$1)</f>
        <v>0</v>
      </c>
      <c r="AT2275" s="5">
        <f>COUNTIFS($B:$B,$B2275,$AG:$AG,AT$1)</f>
        <v>1</v>
      </c>
      <c r="AU2275" s="5">
        <f>COUNTIFS($B:$B,$B2275,$AG:$AG,AU$1)</f>
        <v>0</v>
      </c>
    </row>
    <row r="2276" spans="1:47" ht="15" customHeight="1" x14ac:dyDescent="0.35">
      <c r="A2276" s="6">
        <f>IF(B2275=B2276,A2275,A2275+1)</f>
        <v>801</v>
      </c>
      <c r="B2276" s="6" t="s">
        <v>2032</v>
      </c>
      <c r="C2276" s="6" t="s">
        <v>2031</v>
      </c>
      <c r="D2276" s="6" t="s">
        <v>1789</v>
      </c>
      <c r="E2276" s="6" t="s">
        <v>1788</v>
      </c>
      <c r="F2276" s="4" t="s">
        <v>7</v>
      </c>
      <c r="G2276" s="4" t="s">
        <v>8</v>
      </c>
      <c r="H2276" s="4" t="s">
        <v>7</v>
      </c>
      <c r="I2276" s="4">
        <v>5</v>
      </c>
      <c r="J2276" s="4" t="s">
        <v>28</v>
      </c>
      <c r="K2276" s="4" t="s">
        <v>1793</v>
      </c>
      <c r="L2276" s="4" t="s">
        <v>26</v>
      </c>
      <c r="M2276" s="4" t="s">
        <v>2030</v>
      </c>
      <c r="N2276" s="4" t="s">
        <v>120</v>
      </c>
      <c r="P2276" s="4" t="s">
        <v>1</v>
      </c>
      <c r="Q2276" s="4" t="s">
        <v>1475</v>
      </c>
      <c r="R2276" s="4" t="s">
        <v>1474</v>
      </c>
      <c r="S2276" s="5">
        <f>IF(P2276="심사불필요","-",VLOOKUP(K2276,'[1]자격증 backdata'!A:G,7,0))</f>
        <v>0</v>
      </c>
      <c r="T2276" s="5" t="str">
        <f>IF(S2276="-","-",IF(COUNTIFS(B:B,B2276,S:S,"필수")&gt;0,"자격요건충족","확인필요"))</f>
        <v>자격요건충족</v>
      </c>
      <c r="U2276" s="5"/>
      <c r="W2276" s="5">
        <f>IF(Q2276="4급","심사불필요",VLOOKUP(K2276,'[1]자격증 backdata'!A:B,2,0))</f>
        <v>4</v>
      </c>
      <c r="X2276" s="4">
        <f>IF(R2276="A", MIN(20, SUMIFS(W:W, B:B, B2276, R:R, "A")),IF(R2276="B", MIN(30, SUMIFS(W:W, B:B, B2276, R:R, "B")),"비해당분야"))</f>
        <v>22</v>
      </c>
      <c r="Y2276" s="4" t="str">
        <f>IF(R2276="C",MIN(30,IF(COUNTIFS(B:B,B2276,W:W,"가1")=1,25,IF(COUNTIFS(B:B,B2276,W:W,"가1")&gt;=2,30,0))+IF(COUNTIFS(B:B,B2276,W:W,"나1")&gt;=4,30,IF(COUNTIFS(B:B,B2276,W:W,"나1")=3,26,IF(COUNTIFS(B:B,B2276,W:W,"나1")=2,22,IF(COUNTIFS(B:B,B2276,W:W,"나1")=1,18,0)))))+MIN(30,IF(COUNTIFS(B:B,B2276,W:W,"가2")=1,25,IF(COUNTIFS(B:B,B2276,W:W,"가2")&gt;=2,30,0))+IF(COUNTIFS(B:B,B2276,W:W,"나2")=3,30,IF(COUNTIFS(B:B,B2276,W:W,"나2")=2,25,IF(COUNTIFS(B:B,B2276,W:W,"나2")=1,20,0)))),"비해당분야")</f>
        <v>비해당분야</v>
      </c>
      <c r="Z2276" s="4" t="str">
        <f>IF(R2276="C",VLOOKUP(K2276,'[1]자격증 backdata'!A:F,6,0),"비해당분야")</f>
        <v>비해당분야</v>
      </c>
      <c r="AA2276" s="4" t="str">
        <f>IF(R2276="C",SUMIF(B:B,B2276,Z:Z),"비해당분야")</f>
        <v>비해당분야</v>
      </c>
      <c r="AB2276" s="4" t="str">
        <f>IF(R2276="C",SUM(Y2276,AA2276),"비해당분야")</f>
        <v>비해당분야</v>
      </c>
      <c r="AC2276" s="4">
        <f>IF(R2276="C",AB2276,X2276)</f>
        <v>22</v>
      </c>
      <c r="AD2276" s="4">
        <f>VLOOKUP(K2276,'[1]자격증 backdata'!A:D,4,0)</f>
        <v>0</v>
      </c>
      <c r="AE2276" s="4">
        <f>IF(_xlfn.MAXIFS(AD:AD,B:B,B2276)&gt;10,10,_xlfn.MAXIFS(AD:AD,B:B,B2276))</f>
        <v>5</v>
      </c>
      <c r="AG2276" s="5">
        <f>VLOOKUP(K2276,'[1]자격증 backdata'!A:C,3,0)</f>
        <v>0</v>
      </c>
      <c r="AH2276" s="5">
        <f>COUNTIFS($B:$B,$B2276,$AG:$AG,AH$1)</f>
        <v>0</v>
      </c>
      <c r="AI2276" s="5">
        <f>COUNTIFS($B:$B,$B2276,$AG:$AG,AI$1)</f>
        <v>0</v>
      </c>
      <c r="AJ2276" s="5">
        <f>COUNTIFS($B:$B,$B2276,$AG:$AG,AJ$1)</f>
        <v>0</v>
      </c>
      <c r="AK2276" s="5">
        <f>COUNTIFS($B:$B,$B2276,$AG:$AG,AK$1)</f>
        <v>0</v>
      </c>
      <c r="AL2276" s="5">
        <f>COUNTIFS($B:$B,$B2276,$AG:$AG,AL$1)</f>
        <v>0</v>
      </c>
      <c r="AM2276" s="5">
        <f>COUNTIFS($B:$B,$B2276,$AG:$AG,AM$1)</f>
        <v>0</v>
      </c>
      <c r="AN2276" s="5">
        <f>COUNTIFS($B:$B,$B2276,$AG:$AG,AN$1)</f>
        <v>0</v>
      </c>
      <c r="AO2276" s="5">
        <f>COUNTIFS($B:$B,$B2276,$AG:$AG,AO$1)</f>
        <v>0</v>
      </c>
      <c r="AP2276" s="5">
        <f>COUNTIFS($B:$B,$B2276,$AG:$AG,AP$1)</f>
        <v>0</v>
      </c>
      <c r="AQ2276" s="5">
        <f>COUNTIFS($B:$B,$B2276,$AG:$AG,AQ$1)</f>
        <v>0</v>
      </c>
      <c r="AR2276" s="5">
        <f>COUNTIFS($B:$B,$B2276,$AG:$AG,AR$1)</f>
        <v>1</v>
      </c>
      <c r="AS2276" s="5">
        <f>COUNTIFS($B:$B,$B2276,$AG:$AG,AS$1)</f>
        <v>0</v>
      </c>
      <c r="AT2276" s="5">
        <f>COUNTIFS($B:$B,$B2276,$AG:$AG,AT$1)</f>
        <v>1</v>
      </c>
      <c r="AU2276" s="5">
        <f>COUNTIFS($B:$B,$B2276,$AG:$AG,AU$1)</f>
        <v>0</v>
      </c>
    </row>
    <row r="2277" spans="1:47" ht="15" customHeight="1" x14ac:dyDescent="0.35">
      <c r="A2277" s="3">
        <f>IF(B2276=B2277,A2276,A2276+1)</f>
        <v>802</v>
      </c>
      <c r="B2277" s="3" t="s">
        <v>2024</v>
      </c>
      <c r="C2277" s="3" t="s">
        <v>2023</v>
      </c>
      <c r="D2277" s="3" t="s">
        <v>1789</v>
      </c>
      <c r="E2277" s="3" t="s">
        <v>1788</v>
      </c>
      <c r="F2277" s="4" t="s">
        <v>7</v>
      </c>
      <c r="G2277" s="4" t="s">
        <v>8</v>
      </c>
      <c r="H2277" s="4" t="s">
        <v>7</v>
      </c>
      <c r="I2277" s="3">
        <v>1</v>
      </c>
      <c r="J2277" s="3" t="s">
        <v>69</v>
      </c>
      <c r="K2277" s="3" t="s">
        <v>1799</v>
      </c>
      <c r="L2277" s="3" t="s">
        <v>36</v>
      </c>
      <c r="M2277" s="3" t="s">
        <v>2029</v>
      </c>
      <c r="N2277" s="3" t="s">
        <v>1091</v>
      </c>
      <c r="P2277" s="3" t="s">
        <v>1</v>
      </c>
      <c r="Q2277" s="3" t="s">
        <v>1475</v>
      </c>
      <c r="R2277" s="3" t="s">
        <v>1474</v>
      </c>
      <c r="S2277" s="2">
        <f>IF(P2277="심사불필요","-",VLOOKUP(K2277,'[1]자격증 backdata'!A:G,7,0))</f>
        <v>0</v>
      </c>
      <c r="T2277" s="2" t="str">
        <f>IF(S2277="-","-",IF(COUNTIFS(B:B,B2277,S:S,"필수")&gt;0,"자격요건충족","확인필요"))</f>
        <v>자격요건충족</v>
      </c>
      <c r="U2277" s="2"/>
      <c r="W2277" s="2">
        <f>IF(Q2277="4급","심사불필요",VLOOKUP(K2277,'[1]자격증 backdata'!A:B,2,0))</f>
        <v>0</v>
      </c>
      <c r="X2277" s="3">
        <f>IF(R2277="A", MIN(20, SUMIFS(W:W, B:B, B2277, R:R, "A")),IF(R2277="B", MIN(30, SUMIFS(W:W, B:B, B2277, R:R, "B")),"비해당분야"))</f>
        <v>16</v>
      </c>
      <c r="Y2277" s="3" t="str">
        <f>IF(R2277="C",MIN(30,IF(COUNTIFS(B:B,B2277,W:W,"가1")=1,25,IF(COUNTIFS(B:B,B2277,W:W,"가1")&gt;=2,30,0))+IF(COUNTIFS(B:B,B2277,W:W,"나1")&gt;=4,30,IF(COUNTIFS(B:B,B2277,W:W,"나1")=3,26,IF(COUNTIFS(B:B,B2277,W:W,"나1")=2,22,IF(COUNTIFS(B:B,B2277,W:W,"나1")=1,18,0)))))+MIN(30,IF(COUNTIFS(B:B,B2277,W:W,"가2")=1,25,IF(COUNTIFS(B:B,B2277,W:W,"가2")&gt;=2,30,0))+IF(COUNTIFS(B:B,B2277,W:W,"나2")=3,30,IF(COUNTIFS(B:B,B2277,W:W,"나2")=2,25,IF(COUNTIFS(B:B,B2277,W:W,"나2")=1,20,0)))),"비해당분야")</f>
        <v>비해당분야</v>
      </c>
      <c r="Z2277" s="3" t="str">
        <f>IF(R2277="C",VLOOKUP(K2277,'[1]자격증 backdata'!A:F,6,0),"비해당분야")</f>
        <v>비해당분야</v>
      </c>
      <c r="AA2277" s="3" t="str">
        <f>IF(R2277="C",SUMIF(B:B,B2277,Z:Z),"비해당분야")</f>
        <v>비해당분야</v>
      </c>
      <c r="AB2277" s="3" t="str">
        <f>IF(R2277="C",SUM(Y2277,AA2277),"비해당분야")</f>
        <v>비해당분야</v>
      </c>
      <c r="AC2277" s="3">
        <f>IF(R2277="C",AB2277,X2277)</f>
        <v>16</v>
      </c>
      <c r="AD2277" s="3">
        <f>VLOOKUP(K2277,'[1]자격증 backdata'!A:D,4,0)</f>
        <v>5</v>
      </c>
      <c r="AE2277" s="3">
        <f>IF(_xlfn.MAXIFS(AD:AD,B:B,B2277)&gt;10,10,_xlfn.MAXIFS(AD:AD,B:B,B2277))</f>
        <v>5</v>
      </c>
      <c r="AG2277" s="2">
        <f>VLOOKUP(K2277,'[1]자격증 backdata'!A:C,3,0)</f>
        <v>0</v>
      </c>
      <c r="AH2277" s="2">
        <f>COUNTIFS($B:$B,$B2277,$AG:$AG,AH$1)</f>
        <v>0</v>
      </c>
      <c r="AI2277" s="2">
        <f>COUNTIFS($B:$B,$B2277,$AG:$AG,AI$1)</f>
        <v>0</v>
      </c>
      <c r="AJ2277" s="2">
        <f>COUNTIFS($B:$B,$B2277,$AG:$AG,AJ$1)</f>
        <v>0</v>
      </c>
      <c r="AK2277" s="2">
        <f>COUNTIFS($B:$B,$B2277,$AG:$AG,AK$1)</f>
        <v>0</v>
      </c>
      <c r="AL2277" s="2">
        <f>COUNTIFS($B:$B,$B2277,$AG:$AG,AL$1)</f>
        <v>0</v>
      </c>
      <c r="AM2277" s="2">
        <f>COUNTIFS($B:$B,$B2277,$AG:$AG,AM$1)</f>
        <v>0</v>
      </c>
      <c r="AN2277" s="2">
        <f>COUNTIFS($B:$B,$B2277,$AG:$AG,AN$1)</f>
        <v>0</v>
      </c>
      <c r="AO2277" s="2">
        <f>COUNTIFS($B:$B,$B2277,$AG:$AG,AO$1)</f>
        <v>0</v>
      </c>
      <c r="AP2277" s="2">
        <f>COUNTIFS($B:$B,$B2277,$AG:$AG,AP$1)</f>
        <v>0</v>
      </c>
      <c r="AQ2277" s="2">
        <f>COUNTIFS($B:$B,$B2277,$AG:$AG,AQ$1)</f>
        <v>0</v>
      </c>
      <c r="AR2277" s="2">
        <f>COUNTIFS($B:$B,$B2277,$AG:$AG,AR$1)</f>
        <v>1</v>
      </c>
      <c r="AS2277" s="2">
        <f>COUNTIFS($B:$B,$B2277,$AG:$AG,AS$1)</f>
        <v>0</v>
      </c>
      <c r="AT2277" s="2">
        <f>COUNTIFS($B:$B,$B2277,$AG:$AG,AT$1)</f>
        <v>1</v>
      </c>
      <c r="AU2277" s="2">
        <f>COUNTIFS($B:$B,$B2277,$AG:$AG,AU$1)</f>
        <v>0</v>
      </c>
    </row>
    <row r="2278" spans="1:47" ht="15" customHeight="1" x14ac:dyDescent="0.35">
      <c r="A2278" s="7">
        <f>IF(B2277=B2278,A2277,A2277+1)</f>
        <v>802</v>
      </c>
      <c r="B2278" s="7" t="s">
        <v>2024</v>
      </c>
      <c r="C2278" s="7" t="s">
        <v>2023</v>
      </c>
      <c r="D2278" s="7" t="s">
        <v>1789</v>
      </c>
      <c r="E2278" s="7" t="s">
        <v>1788</v>
      </c>
      <c r="F2278" s="4" t="s">
        <v>7</v>
      </c>
      <c r="G2278" s="4" t="s">
        <v>8</v>
      </c>
      <c r="H2278" s="4" t="s">
        <v>7</v>
      </c>
      <c r="I2278" s="3">
        <v>2</v>
      </c>
      <c r="J2278" s="3" t="s">
        <v>106</v>
      </c>
      <c r="K2278" s="3" t="s">
        <v>1812</v>
      </c>
      <c r="L2278" s="3" t="s">
        <v>55</v>
      </c>
      <c r="M2278" s="3" t="s">
        <v>2028</v>
      </c>
      <c r="N2278" s="3" t="s">
        <v>2027</v>
      </c>
      <c r="P2278" s="3" t="s">
        <v>1</v>
      </c>
      <c r="Q2278" s="3" t="s">
        <v>1475</v>
      </c>
      <c r="R2278" s="3" t="s">
        <v>1474</v>
      </c>
      <c r="S2278" s="2">
        <f>IF(P2278="심사불필요","-",VLOOKUP(K2278,'[1]자격증 backdata'!A:G,7,0))</f>
        <v>0</v>
      </c>
      <c r="T2278" s="2" t="str">
        <f>IF(S2278="-","-",IF(COUNTIFS(B:B,B2278,S:S,"필수")&gt;0,"자격요건충족","확인필요"))</f>
        <v>자격요건충족</v>
      </c>
      <c r="U2278" s="2"/>
      <c r="W2278" s="2">
        <f>IF(Q2278="4급","심사불필요",VLOOKUP(K2278,'[1]자격증 backdata'!A:B,2,0))</f>
        <v>6</v>
      </c>
      <c r="X2278" s="3">
        <f>IF(R2278="A", MIN(20, SUMIFS(W:W, B:B, B2278, R:R, "A")),IF(R2278="B", MIN(30, SUMIFS(W:W, B:B, B2278, R:R, "B")),"비해당분야"))</f>
        <v>16</v>
      </c>
      <c r="Y2278" s="3" t="str">
        <f>IF(R2278="C",MIN(30,IF(COUNTIFS(B:B,B2278,W:W,"가1")=1,25,IF(COUNTIFS(B:B,B2278,W:W,"가1")&gt;=2,30,0))+IF(COUNTIFS(B:B,B2278,W:W,"나1")&gt;=4,30,IF(COUNTIFS(B:B,B2278,W:W,"나1")=3,26,IF(COUNTIFS(B:B,B2278,W:W,"나1")=2,22,IF(COUNTIFS(B:B,B2278,W:W,"나1")=1,18,0)))))+MIN(30,IF(COUNTIFS(B:B,B2278,W:W,"가2")=1,25,IF(COUNTIFS(B:B,B2278,W:W,"가2")&gt;=2,30,0))+IF(COUNTIFS(B:B,B2278,W:W,"나2")=3,30,IF(COUNTIFS(B:B,B2278,W:W,"나2")=2,25,IF(COUNTIFS(B:B,B2278,W:W,"나2")=1,20,0)))),"비해당분야")</f>
        <v>비해당분야</v>
      </c>
      <c r="Z2278" s="3" t="str">
        <f>IF(R2278="C",VLOOKUP(K2278,'[1]자격증 backdata'!A:F,6,0),"비해당분야")</f>
        <v>비해당분야</v>
      </c>
      <c r="AA2278" s="3" t="str">
        <f>IF(R2278="C",SUMIF(B:B,B2278,Z:Z),"비해당분야")</f>
        <v>비해당분야</v>
      </c>
      <c r="AB2278" s="3" t="str">
        <f>IF(R2278="C",SUM(Y2278,AA2278),"비해당분야")</f>
        <v>비해당분야</v>
      </c>
      <c r="AC2278" s="3">
        <f>IF(R2278="C",AB2278,X2278)</f>
        <v>16</v>
      </c>
      <c r="AD2278" s="3">
        <f>VLOOKUP(K2278,'[1]자격증 backdata'!A:D,4,0)</f>
        <v>0</v>
      </c>
      <c r="AE2278" s="3">
        <f>IF(_xlfn.MAXIFS(AD:AD,B:B,B2278)&gt;10,10,_xlfn.MAXIFS(AD:AD,B:B,B2278))</f>
        <v>5</v>
      </c>
      <c r="AG2278" s="2" t="str">
        <f>VLOOKUP(K2278,'[1]자격증 backdata'!A:C,3,0)</f>
        <v>M</v>
      </c>
      <c r="AH2278" s="2">
        <f>COUNTIFS($B:$B,$B2278,$AG:$AG,AH$1)</f>
        <v>0</v>
      </c>
      <c r="AI2278" s="2">
        <f>COUNTIFS($B:$B,$B2278,$AG:$AG,AI$1)</f>
        <v>0</v>
      </c>
      <c r="AJ2278" s="2">
        <f>COUNTIFS($B:$B,$B2278,$AG:$AG,AJ$1)</f>
        <v>0</v>
      </c>
      <c r="AK2278" s="2">
        <f>COUNTIFS($B:$B,$B2278,$AG:$AG,AK$1)</f>
        <v>0</v>
      </c>
      <c r="AL2278" s="2">
        <f>COUNTIFS($B:$B,$B2278,$AG:$AG,AL$1)</f>
        <v>0</v>
      </c>
      <c r="AM2278" s="2">
        <f>COUNTIFS($B:$B,$B2278,$AG:$AG,AM$1)</f>
        <v>0</v>
      </c>
      <c r="AN2278" s="2">
        <f>COUNTIFS($B:$B,$B2278,$AG:$AG,AN$1)</f>
        <v>0</v>
      </c>
      <c r="AO2278" s="2">
        <f>COUNTIFS($B:$B,$B2278,$AG:$AG,AO$1)</f>
        <v>0</v>
      </c>
      <c r="AP2278" s="2">
        <f>COUNTIFS($B:$B,$B2278,$AG:$AG,AP$1)</f>
        <v>0</v>
      </c>
      <c r="AQ2278" s="2">
        <f>COUNTIFS($B:$B,$B2278,$AG:$AG,AQ$1)</f>
        <v>0</v>
      </c>
      <c r="AR2278" s="2">
        <f>COUNTIFS($B:$B,$B2278,$AG:$AG,AR$1)</f>
        <v>1</v>
      </c>
      <c r="AS2278" s="2">
        <f>COUNTIFS($B:$B,$B2278,$AG:$AG,AS$1)</f>
        <v>0</v>
      </c>
      <c r="AT2278" s="2">
        <f>COUNTIFS($B:$B,$B2278,$AG:$AG,AT$1)</f>
        <v>1</v>
      </c>
      <c r="AU2278" s="2">
        <f>COUNTIFS($B:$B,$B2278,$AG:$AG,AU$1)</f>
        <v>0</v>
      </c>
    </row>
    <row r="2279" spans="1:47" ht="15" customHeight="1" x14ac:dyDescent="0.35">
      <c r="A2279" s="7">
        <f>IF(B2278=B2279,A2278,A2278+1)</f>
        <v>802</v>
      </c>
      <c r="B2279" s="7" t="s">
        <v>2024</v>
      </c>
      <c r="C2279" s="7" t="s">
        <v>2023</v>
      </c>
      <c r="D2279" s="7" t="s">
        <v>1789</v>
      </c>
      <c r="E2279" s="7" t="s">
        <v>1788</v>
      </c>
      <c r="F2279" s="4" t="s">
        <v>7</v>
      </c>
      <c r="G2279" s="4" t="s">
        <v>8</v>
      </c>
      <c r="H2279" s="4" t="s">
        <v>7</v>
      </c>
      <c r="I2279" s="3">
        <v>3</v>
      </c>
      <c r="J2279" s="3" t="s">
        <v>28</v>
      </c>
      <c r="K2279" s="3" t="s">
        <v>1793</v>
      </c>
      <c r="L2279" s="3" t="s">
        <v>26</v>
      </c>
      <c r="M2279" s="3" t="s">
        <v>2026</v>
      </c>
      <c r="N2279" s="3" t="s">
        <v>2025</v>
      </c>
      <c r="P2279" s="3" t="s">
        <v>1</v>
      </c>
      <c r="Q2279" s="3" t="s">
        <v>1475</v>
      </c>
      <c r="R2279" s="3" t="s">
        <v>1474</v>
      </c>
      <c r="S2279" s="2">
        <f>IF(P2279="심사불필요","-",VLOOKUP(K2279,'[1]자격증 backdata'!A:G,7,0))</f>
        <v>0</v>
      </c>
      <c r="T2279" s="2" t="str">
        <f>IF(S2279="-","-",IF(COUNTIFS(B:B,B2279,S:S,"필수")&gt;0,"자격요건충족","확인필요"))</f>
        <v>자격요건충족</v>
      </c>
      <c r="U2279" s="2"/>
      <c r="W2279" s="2">
        <f>IF(Q2279="4급","심사불필요",VLOOKUP(K2279,'[1]자격증 backdata'!A:B,2,0))</f>
        <v>4</v>
      </c>
      <c r="X2279" s="3">
        <f>IF(R2279="A", MIN(20, SUMIFS(W:W, B:B, B2279, R:R, "A")),IF(R2279="B", MIN(30, SUMIFS(W:W, B:B, B2279, R:R, "B")),"비해당분야"))</f>
        <v>16</v>
      </c>
      <c r="Y2279" s="3" t="str">
        <f>IF(R2279="C",MIN(30,IF(COUNTIFS(B:B,B2279,W:W,"가1")=1,25,IF(COUNTIFS(B:B,B2279,W:W,"가1")&gt;=2,30,0))+IF(COUNTIFS(B:B,B2279,W:W,"나1")&gt;=4,30,IF(COUNTIFS(B:B,B2279,W:W,"나1")=3,26,IF(COUNTIFS(B:B,B2279,W:W,"나1")=2,22,IF(COUNTIFS(B:B,B2279,W:W,"나1")=1,18,0)))))+MIN(30,IF(COUNTIFS(B:B,B2279,W:W,"가2")=1,25,IF(COUNTIFS(B:B,B2279,W:W,"가2")&gt;=2,30,0))+IF(COUNTIFS(B:B,B2279,W:W,"나2")=3,30,IF(COUNTIFS(B:B,B2279,W:W,"나2")=2,25,IF(COUNTIFS(B:B,B2279,W:W,"나2")=1,20,0)))),"비해당분야")</f>
        <v>비해당분야</v>
      </c>
      <c r="Z2279" s="3" t="str">
        <f>IF(R2279="C",VLOOKUP(K2279,'[1]자격증 backdata'!A:F,6,0),"비해당분야")</f>
        <v>비해당분야</v>
      </c>
      <c r="AA2279" s="3" t="str">
        <f>IF(R2279="C",SUMIF(B:B,B2279,Z:Z),"비해당분야")</f>
        <v>비해당분야</v>
      </c>
      <c r="AB2279" s="3" t="str">
        <f>IF(R2279="C",SUM(Y2279,AA2279),"비해당분야")</f>
        <v>비해당분야</v>
      </c>
      <c r="AC2279" s="3">
        <f>IF(R2279="C",AB2279,X2279)</f>
        <v>16</v>
      </c>
      <c r="AD2279" s="3">
        <f>VLOOKUP(K2279,'[1]자격증 backdata'!A:D,4,0)</f>
        <v>0</v>
      </c>
      <c r="AE2279" s="3">
        <f>IF(_xlfn.MAXIFS(AD:AD,B:B,B2279)&gt;10,10,_xlfn.MAXIFS(AD:AD,B:B,B2279))</f>
        <v>5</v>
      </c>
      <c r="AG2279" s="2">
        <f>VLOOKUP(K2279,'[1]자격증 backdata'!A:C,3,0)</f>
        <v>0</v>
      </c>
      <c r="AH2279" s="2">
        <f>COUNTIFS($B:$B,$B2279,$AG:$AG,AH$1)</f>
        <v>0</v>
      </c>
      <c r="AI2279" s="2">
        <f>COUNTIFS($B:$B,$B2279,$AG:$AG,AI$1)</f>
        <v>0</v>
      </c>
      <c r="AJ2279" s="2">
        <f>COUNTIFS($B:$B,$B2279,$AG:$AG,AJ$1)</f>
        <v>0</v>
      </c>
      <c r="AK2279" s="2">
        <f>COUNTIFS($B:$B,$B2279,$AG:$AG,AK$1)</f>
        <v>0</v>
      </c>
      <c r="AL2279" s="2">
        <f>COUNTIFS($B:$B,$B2279,$AG:$AG,AL$1)</f>
        <v>0</v>
      </c>
      <c r="AM2279" s="2">
        <f>COUNTIFS($B:$B,$B2279,$AG:$AG,AM$1)</f>
        <v>0</v>
      </c>
      <c r="AN2279" s="2">
        <f>COUNTIFS($B:$B,$B2279,$AG:$AG,AN$1)</f>
        <v>0</v>
      </c>
      <c r="AO2279" s="2">
        <f>COUNTIFS($B:$B,$B2279,$AG:$AG,AO$1)</f>
        <v>0</v>
      </c>
      <c r="AP2279" s="2">
        <f>COUNTIFS($B:$B,$B2279,$AG:$AG,AP$1)</f>
        <v>0</v>
      </c>
      <c r="AQ2279" s="2">
        <f>COUNTIFS($B:$B,$B2279,$AG:$AG,AQ$1)</f>
        <v>0</v>
      </c>
      <c r="AR2279" s="2">
        <f>COUNTIFS($B:$B,$B2279,$AG:$AG,AR$1)</f>
        <v>1</v>
      </c>
      <c r="AS2279" s="2">
        <f>COUNTIFS($B:$B,$B2279,$AG:$AG,AS$1)</f>
        <v>0</v>
      </c>
      <c r="AT2279" s="2">
        <f>COUNTIFS($B:$B,$B2279,$AG:$AG,AT$1)</f>
        <v>1</v>
      </c>
      <c r="AU2279" s="2">
        <f>COUNTIFS($B:$B,$B2279,$AG:$AG,AU$1)</f>
        <v>0</v>
      </c>
    </row>
    <row r="2280" spans="1:47" ht="15" customHeight="1" x14ac:dyDescent="0.35">
      <c r="A2280" s="7">
        <f>IF(B2279=B2280,A2279,A2279+1)</f>
        <v>802</v>
      </c>
      <c r="B2280" s="7" t="s">
        <v>2024</v>
      </c>
      <c r="C2280" s="7" t="s">
        <v>2023</v>
      </c>
      <c r="D2280" s="7" t="s">
        <v>1789</v>
      </c>
      <c r="E2280" s="7" t="s">
        <v>1788</v>
      </c>
      <c r="F2280" s="4" t="s">
        <v>8</v>
      </c>
      <c r="G2280" s="4" t="s">
        <v>8</v>
      </c>
      <c r="H2280" s="4" t="s">
        <v>7</v>
      </c>
      <c r="I2280" s="3">
        <v>4</v>
      </c>
      <c r="J2280" s="3" t="s">
        <v>6</v>
      </c>
      <c r="K2280" s="3" t="s">
        <v>1787</v>
      </c>
      <c r="L2280" s="3" t="s">
        <v>4</v>
      </c>
      <c r="M2280" s="3" t="s">
        <v>2022</v>
      </c>
      <c r="N2280" s="3" t="s">
        <v>169</v>
      </c>
      <c r="P2280" s="3" t="s">
        <v>1</v>
      </c>
      <c r="Q2280" s="3" t="s">
        <v>1475</v>
      </c>
      <c r="R2280" s="3" t="s">
        <v>1474</v>
      </c>
      <c r="S2280" s="2" t="str">
        <f>IF(P2280="심사불필요","-",VLOOKUP(K2280,'[1]자격증 backdata'!A:G,7,0))</f>
        <v>필수</v>
      </c>
      <c r="T2280" s="2" t="str">
        <f>IF(S2280="-","-",IF(COUNTIFS(B:B,B2280,S:S,"필수")&gt;0,"자격요건충족","확인필요"))</f>
        <v>자격요건충족</v>
      </c>
      <c r="U2280" s="2"/>
      <c r="W2280" s="2">
        <f>IF(Q2280="4급","심사불필요",VLOOKUP(K2280,'[1]자격증 backdata'!A:B,2,0))</f>
        <v>6</v>
      </c>
      <c r="X2280" s="3">
        <f>IF(R2280="A", MIN(20, SUMIFS(W:W, B:B, B2280, R:R, "A")),IF(R2280="B", MIN(30, SUMIFS(W:W, B:B, B2280, R:R, "B")),"비해당분야"))</f>
        <v>16</v>
      </c>
      <c r="Y2280" s="3" t="str">
        <f>IF(R2280="C",MIN(30,IF(COUNTIFS(B:B,B2280,W:W,"가1")=1,25,IF(COUNTIFS(B:B,B2280,W:W,"가1")&gt;=2,30,0))+IF(COUNTIFS(B:B,B2280,W:W,"나1")&gt;=4,30,IF(COUNTIFS(B:B,B2280,W:W,"나1")=3,26,IF(COUNTIFS(B:B,B2280,W:W,"나1")=2,22,IF(COUNTIFS(B:B,B2280,W:W,"나1")=1,18,0)))))+MIN(30,IF(COUNTIFS(B:B,B2280,W:W,"가2")=1,25,IF(COUNTIFS(B:B,B2280,W:W,"가2")&gt;=2,30,0))+IF(COUNTIFS(B:B,B2280,W:W,"나2")=3,30,IF(COUNTIFS(B:B,B2280,W:W,"나2")=2,25,IF(COUNTIFS(B:B,B2280,W:W,"나2")=1,20,0)))),"비해당분야")</f>
        <v>비해당분야</v>
      </c>
      <c r="Z2280" s="3" t="str">
        <f>IF(R2280="C",VLOOKUP(K2280,'[1]자격증 backdata'!A:F,6,0),"비해당분야")</f>
        <v>비해당분야</v>
      </c>
      <c r="AA2280" s="3" t="str">
        <f>IF(R2280="C",SUMIF(B:B,B2280,Z:Z),"비해당분야")</f>
        <v>비해당분야</v>
      </c>
      <c r="AB2280" s="3" t="str">
        <f>IF(R2280="C",SUM(Y2280,AA2280),"비해당분야")</f>
        <v>비해당분야</v>
      </c>
      <c r="AC2280" s="3">
        <f>IF(R2280="C",AB2280,X2280)</f>
        <v>16</v>
      </c>
      <c r="AD2280" s="3">
        <f>VLOOKUP(K2280,'[1]자격증 backdata'!A:D,4,0)</f>
        <v>0</v>
      </c>
      <c r="AE2280" s="3">
        <f>IF(_xlfn.MAXIFS(AD:AD,B:B,B2280)&gt;10,10,_xlfn.MAXIFS(AD:AD,B:B,B2280))</f>
        <v>5</v>
      </c>
      <c r="AG2280" s="2" t="str">
        <f>VLOOKUP(K2280,'[1]자격증 backdata'!A:C,3,0)</f>
        <v>K</v>
      </c>
      <c r="AH2280" s="2">
        <f>COUNTIFS($B:$B,$B2280,$AG:$AG,AH$1)</f>
        <v>0</v>
      </c>
      <c r="AI2280" s="2">
        <f>COUNTIFS($B:$B,$B2280,$AG:$AG,AI$1)</f>
        <v>0</v>
      </c>
      <c r="AJ2280" s="2">
        <f>COUNTIFS($B:$B,$B2280,$AG:$AG,AJ$1)</f>
        <v>0</v>
      </c>
      <c r="AK2280" s="2">
        <f>COUNTIFS($B:$B,$B2280,$AG:$AG,AK$1)</f>
        <v>0</v>
      </c>
      <c r="AL2280" s="2">
        <f>COUNTIFS($B:$B,$B2280,$AG:$AG,AL$1)</f>
        <v>0</v>
      </c>
      <c r="AM2280" s="2">
        <f>COUNTIFS($B:$B,$B2280,$AG:$AG,AM$1)</f>
        <v>0</v>
      </c>
      <c r="AN2280" s="2">
        <f>COUNTIFS($B:$B,$B2280,$AG:$AG,AN$1)</f>
        <v>0</v>
      </c>
      <c r="AO2280" s="2">
        <f>COUNTIFS($B:$B,$B2280,$AG:$AG,AO$1)</f>
        <v>0</v>
      </c>
      <c r="AP2280" s="2">
        <f>COUNTIFS($B:$B,$B2280,$AG:$AG,AP$1)</f>
        <v>0</v>
      </c>
      <c r="AQ2280" s="2">
        <f>COUNTIFS($B:$B,$B2280,$AG:$AG,AQ$1)</f>
        <v>0</v>
      </c>
      <c r="AR2280" s="2">
        <f>COUNTIFS($B:$B,$B2280,$AG:$AG,AR$1)</f>
        <v>1</v>
      </c>
      <c r="AS2280" s="2">
        <f>COUNTIFS($B:$B,$B2280,$AG:$AG,AS$1)</f>
        <v>0</v>
      </c>
      <c r="AT2280" s="2">
        <f>COUNTIFS($B:$B,$B2280,$AG:$AG,AT$1)</f>
        <v>1</v>
      </c>
      <c r="AU2280" s="2">
        <f>COUNTIFS($B:$B,$B2280,$AG:$AG,AU$1)</f>
        <v>0</v>
      </c>
    </row>
    <row r="2281" spans="1:47" ht="15" customHeight="1" x14ac:dyDescent="0.35">
      <c r="A2281" s="4">
        <f>IF(B2280=B2281,A2280,A2280+1)</f>
        <v>803</v>
      </c>
      <c r="B2281" s="4" t="s">
        <v>2021</v>
      </c>
      <c r="C2281" s="4" t="s">
        <v>2020</v>
      </c>
      <c r="D2281" s="4" t="s">
        <v>1789</v>
      </c>
      <c r="E2281" s="4" t="s">
        <v>1788</v>
      </c>
      <c r="F2281" s="4" t="s">
        <v>8</v>
      </c>
      <c r="G2281" s="4" t="s">
        <v>8</v>
      </c>
      <c r="H2281" s="4" t="s">
        <v>7</v>
      </c>
      <c r="I2281" s="4">
        <v>1</v>
      </c>
      <c r="J2281" s="4" t="s">
        <v>6</v>
      </c>
      <c r="K2281" s="4" t="s">
        <v>1787</v>
      </c>
      <c r="L2281" s="4" t="s">
        <v>4</v>
      </c>
      <c r="M2281" s="4" t="s">
        <v>2019</v>
      </c>
      <c r="N2281" s="4" t="s">
        <v>923</v>
      </c>
      <c r="P2281" s="4" t="s">
        <v>1</v>
      </c>
      <c r="Q2281" s="4" t="s">
        <v>1475</v>
      </c>
      <c r="R2281" s="4" t="s">
        <v>1474</v>
      </c>
      <c r="S2281" s="5" t="str">
        <f>IF(P2281="심사불필요","-",VLOOKUP(K2281,'[1]자격증 backdata'!A:G,7,0))</f>
        <v>필수</v>
      </c>
      <c r="T2281" s="5" t="str">
        <f>IF(S2281="-","-",IF(COUNTIFS(B:B,B2281,S:S,"필수")&gt;0,"자격요건충족","확인필요"))</f>
        <v>자격요건충족</v>
      </c>
      <c r="U2281" s="5"/>
      <c r="W2281" s="5">
        <f>IF(Q2281="4급","심사불필요",VLOOKUP(K2281,'[1]자격증 backdata'!A:B,2,0))</f>
        <v>6</v>
      </c>
      <c r="X2281" s="4">
        <f>IF(R2281="A", MIN(20, SUMIFS(W:W, B:B, B2281, R:R, "A")),IF(R2281="B", MIN(30, SUMIFS(W:W, B:B, B2281, R:R, "B")),"비해당분야"))</f>
        <v>6</v>
      </c>
      <c r="Y2281" s="4" t="str">
        <f>IF(R2281="C",MIN(30,IF(COUNTIFS(B:B,B2281,W:W,"가1")=1,25,IF(COUNTIFS(B:B,B2281,W:W,"가1")&gt;=2,30,0))+IF(COUNTIFS(B:B,B2281,W:W,"나1")&gt;=4,30,IF(COUNTIFS(B:B,B2281,W:W,"나1")=3,26,IF(COUNTIFS(B:B,B2281,W:W,"나1")=2,22,IF(COUNTIFS(B:B,B2281,W:W,"나1")=1,18,0)))))+MIN(30,IF(COUNTIFS(B:B,B2281,W:W,"가2")=1,25,IF(COUNTIFS(B:B,B2281,W:W,"가2")&gt;=2,30,0))+IF(COUNTIFS(B:B,B2281,W:W,"나2")=3,30,IF(COUNTIFS(B:B,B2281,W:W,"나2")=2,25,IF(COUNTIFS(B:B,B2281,W:W,"나2")=1,20,0)))),"비해당분야")</f>
        <v>비해당분야</v>
      </c>
      <c r="Z2281" s="4" t="str">
        <f>IF(R2281="C",VLOOKUP(K2281,'[1]자격증 backdata'!A:F,6,0),"비해당분야")</f>
        <v>비해당분야</v>
      </c>
      <c r="AA2281" s="4" t="str">
        <f>IF(R2281="C",SUMIF(B:B,B2281,Z:Z),"비해당분야")</f>
        <v>비해당분야</v>
      </c>
      <c r="AB2281" s="4" t="str">
        <f>IF(R2281="C",SUM(Y2281,AA2281),"비해당분야")</f>
        <v>비해당분야</v>
      </c>
      <c r="AC2281" s="4">
        <f>IF(R2281="C",AB2281,X2281)</f>
        <v>6</v>
      </c>
      <c r="AD2281" s="4">
        <f>VLOOKUP(K2281,'[1]자격증 backdata'!A:D,4,0)</f>
        <v>0</v>
      </c>
      <c r="AE2281" s="4">
        <f>IF(_xlfn.MAXIFS(AD:AD,B:B,B2281)&gt;10,10,_xlfn.MAXIFS(AD:AD,B:B,B2281))</f>
        <v>0</v>
      </c>
      <c r="AG2281" s="5" t="str">
        <f>VLOOKUP(K2281,'[1]자격증 backdata'!A:C,3,0)</f>
        <v>K</v>
      </c>
      <c r="AH2281" s="5">
        <f>COUNTIFS($B:$B,$B2281,$AG:$AG,AH$1)</f>
        <v>0</v>
      </c>
      <c r="AI2281" s="5">
        <f>COUNTIFS($B:$B,$B2281,$AG:$AG,AI$1)</f>
        <v>0</v>
      </c>
      <c r="AJ2281" s="5">
        <f>COUNTIFS($B:$B,$B2281,$AG:$AG,AJ$1)</f>
        <v>0</v>
      </c>
      <c r="AK2281" s="5">
        <f>COUNTIFS($B:$B,$B2281,$AG:$AG,AK$1)</f>
        <v>0</v>
      </c>
      <c r="AL2281" s="5">
        <f>COUNTIFS($B:$B,$B2281,$AG:$AG,AL$1)</f>
        <v>0</v>
      </c>
      <c r="AM2281" s="5">
        <f>COUNTIFS($B:$B,$B2281,$AG:$AG,AM$1)</f>
        <v>0</v>
      </c>
      <c r="AN2281" s="5">
        <f>COUNTIFS($B:$B,$B2281,$AG:$AG,AN$1)</f>
        <v>0</v>
      </c>
      <c r="AO2281" s="5">
        <f>COUNTIFS($B:$B,$B2281,$AG:$AG,AO$1)</f>
        <v>0</v>
      </c>
      <c r="AP2281" s="5">
        <f>COUNTIFS($B:$B,$B2281,$AG:$AG,AP$1)</f>
        <v>0</v>
      </c>
      <c r="AQ2281" s="5">
        <f>COUNTIFS($B:$B,$B2281,$AG:$AG,AQ$1)</f>
        <v>0</v>
      </c>
      <c r="AR2281" s="5">
        <f>COUNTIFS($B:$B,$B2281,$AG:$AG,AR$1)</f>
        <v>1</v>
      </c>
      <c r="AS2281" s="5">
        <f>COUNTIFS($B:$B,$B2281,$AG:$AG,AS$1)</f>
        <v>0</v>
      </c>
      <c r="AT2281" s="5">
        <f>COUNTIFS($B:$B,$B2281,$AG:$AG,AT$1)</f>
        <v>0</v>
      </c>
      <c r="AU2281" s="5">
        <f>COUNTIFS($B:$B,$B2281,$AG:$AG,AU$1)</f>
        <v>0</v>
      </c>
    </row>
    <row r="2282" spans="1:47" ht="15" customHeight="1" x14ac:dyDescent="0.35">
      <c r="A2282" s="3">
        <f>IF(B2281=B2282,A2281,A2281+1)</f>
        <v>804</v>
      </c>
      <c r="B2282" s="3" t="s">
        <v>2016</v>
      </c>
      <c r="C2282" s="3" t="s">
        <v>2015</v>
      </c>
      <c r="D2282" s="3" t="s">
        <v>1789</v>
      </c>
      <c r="E2282" s="3" t="s">
        <v>1788</v>
      </c>
      <c r="F2282" s="4" t="s">
        <v>8</v>
      </c>
      <c r="G2282" s="4" t="s">
        <v>8</v>
      </c>
      <c r="H2282" s="4" t="s">
        <v>7</v>
      </c>
      <c r="I2282" s="3">
        <v>1</v>
      </c>
      <c r="J2282" s="3" t="s">
        <v>6</v>
      </c>
      <c r="K2282" s="3" t="s">
        <v>1787</v>
      </c>
      <c r="L2282" s="3" t="s">
        <v>4</v>
      </c>
      <c r="M2282" s="3" t="s">
        <v>2018</v>
      </c>
      <c r="N2282" s="3" t="s">
        <v>1283</v>
      </c>
      <c r="P2282" s="3" t="s">
        <v>1</v>
      </c>
      <c r="Q2282" s="3" t="s">
        <v>1475</v>
      </c>
      <c r="R2282" s="3" t="s">
        <v>1474</v>
      </c>
      <c r="S2282" s="2" t="str">
        <f>IF(P2282="심사불필요","-",VLOOKUP(K2282,'[1]자격증 backdata'!A:G,7,0))</f>
        <v>필수</v>
      </c>
      <c r="T2282" s="2" t="str">
        <f>IF(S2282="-","-",IF(COUNTIFS(B:B,B2282,S:S,"필수")&gt;0,"자격요건충족","확인필요"))</f>
        <v>자격요건충족</v>
      </c>
      <c r="U2282" s="2"/>
      <c r="W2282" s="2">
        <f>IF(Q2282="4급","심사불필요",VLOOKUP(K2282,'[1]자격증 backdata'!A:B,2,0))</f>
        <v>6</v>
      </c>
      <c r="X2282" s="3">
        <f>IF(R2282="A", MIN(20, SUMIFS(W:W, B:B, B2282, R:R, "A")),IF(R2282="B", MIN(30, SUMIFS(W:W, B:B, B2282, R:R, "B")),"비해당분야"))</f>
        <v>12</v>
      </c>
      <c r="Y2282" s="3" t="str">
        <f>IF(R2282="C",MIN(30,IF(COUNTIFS(B:B,B2282,W:W,"가1")=1,25,IF(COUNTIFS(B:B,B2282,W:W,"가1")&gt;=2,30,0))+IF(COUNTIFS(B:B,B2282,W:W,"나1")&gt;=4,30,IF(COUNTIFS(B:B,B2282,W:W,"나1")=3,26,IF(COUNTIFS(B:B,B2282,W:W,"나1")=2,22,IF(COUNTIFS(B:B,B2282,W:W,"나1")=1,18,0)))))+MIN(30,IF(COUNTIFS(B:B,B2282,W:W,"가2")=1,25,IF(COUNTIFS(B:B,B2282,W:W,"가2")&gt;=2,30,0))+IF(COUNTIFS(B:B,B2282,W:W,"나2")=3,30,IF(COUNTIFS(B:B,B2282,W:W,"나2")=2,25,IF(COUNTIFS(B:B,B2282,W:W,"나2")=1,20,0)))),"비해당분야")</f>
        <v>비해당분야</v>
      </c>
      <c r="Z2282" s="3" t="str">
        <f>IF(R2282="C",VLOOKUP(K2282,'[1]자격증 backdata'!A:F,6,0),"비해당분야")</f>
        <v>비해당분야</v>
      </c>
      <c r="AA2282" s="3" t="str">
        <f>IF(R2282="C",SUMIF(B:B,B2282,Z:Z),"비해당분야")</f>
        <v>비해당분야</v>
      </c>
      <c r="AB2282" s="3" t="str">
        <f>IF(R2282="C",SUM(Y2282,AA2282),"비해당분야")</f>
        <v>비해당분야</v>
      </c>
      <c r="AC2282" s="3">
        <f>IF(R2282="C",AB2282,X2282)</f>
        <v>12</v>
      </c>
      <c r="AD2282" s="3">
        <f>VLOOKUP(K2282,'[1]자격증 backdata'!A:D,4,0)</f>
        <v>0</v>
      </c>
      <c r="AE2282" s="3">
        <f>IF(_xlfn.MAXIFS(AD:AD,B:B,B2282)&gt;10,10,_xlfn.MAXIFS(AD:AD,B:B,B2282))</f>
        <v>5</v>
      </c>
      <c r="AG2282" s="2" t="str">
        <f>VLOOKUP(K2282,'[1]자격증 backdata'!A:C,3,0)</f>
        <v>K</v>
      </c>
      <c r="AH2282" s="2">
        <f>COUNTIFS($B:$B,$B2282,$AG:$AG,AH$1)</f>
        <v>0</v>
      </c>
      <c r="AI2282" s="2">
        <f>COUNTIFS($B:$B,$B2282,$AG:$AG,AI$1)</f>
        <v>0</v>
      </c>
      <c r="AJ2282" s="2">
        <f>COUNTIFS($B:$B,$B2282,$AG:$AG,AJ$1)</f>
        <v>0</v>
      </c>
      <c r="AK2282" s="2">
        <f>COUNTIFS($B:$B,$B2282,$AG:$AG,AK$1)</f>
        <v>0</v>
      </c>
      <c r="AL2282" s="2">
        <f>COUNTIFS($B:$B,$B2282,$AG:$AG,AL$1)</f>
        <v>0</v>
      </c>
      <c r="AM2282" s="2">
        <f>COUNTIFS($B:$B,$B2282,$AG:$AG,AM$1)</f>
        <v>0</v>
      </c>
      <c r="AN2282" s="2">
        <f>COUNTIFS($B:$B,$B2282,$AG:$AG,AN$1)</f>
        <v>0</v>
      </c>
      <c r="AO2282" s="2">
        <f>COUNTIFS($B:$B,$B2282,$AG:$AG,AO$1)</f>
        <v>0</v>
      </c>
      <c r="AP2282" s="2">
        <f>COUNTIFS($B:$B,$B2282,$AG:$AG,AP$1)</f>
        <v>0</v>
      </c>
      <c r="AQ2282" s="2">
        <f>COUNTIFS($B:$B,$B2282,$AG:$AG,AQ$1)</f>
        <v>0</v>
      </c>
      <c r="AR2282" s="2">
        <f>COUNTIFS($B:$B,$B2282,$AG:$AG,AR$1)</f>
        <v>1</v>
      </c>
      <c r="AS2282" s="2">
        <f>COUNTIFS($B:$B,$B2282,$AG:$AG,AS$1)</f>
        <v>0</v>
      </c>
      <c r="AT2282" s="2">
        <f>COUNTIFS($B:$B,$B2282,$AG:$AG,AT$1)</f>
        <v>1</v>
      </c>
      <c r="AU2282" s="2">
        <f>COUNTIFS($B:$B,$B2282,$AG:$AG,AU$1)</f>
        <v>0</v>
      </c>
    </row>
    <row r="2283" spans="1:47" ht="15" customHeight="1" x14ac:dyDescent="0.35">
      <c r="A2283" s="7">
        <f>IF(B2282=B2283,A2282,A2282+1)</f>
        <v>804</v>
      </c>
      <c r="B2283" s="7" t="s">
        <v>2016</v>
      </c>
      <c r="C2283" s="7" t="s">
        <v>2015</v>
      </c>
      <c r="D2283" s="7" t="s">
        <v>1789</v>
      </c>
      <c r="E2283" s="7" t="s">
        <v>1788</v>
      </c>
      <c r="F2283" s="4" t="s">
        <v>7</v>
      </c>
      <c r="G2283" s="4" t="s">
        <v>8</v>
      </c>
      <c r="H2283" s="4" t="s">
        <v>7</v>
      </c>
      <c r="I2283" s="3">
        <v>2</v>
      </c>
      <c r="J2283" s="3" t="s">
        <v>69</v>
      </c>
      <c r="K2283" s="3" t="s">
        <v>1799</v>
      </c>
      <c r="L2283" s="3" t="s">
        <v>36</v>
      </c>
      <c r="M2283" s="3" t="s">
        <v>2017</v>
      </c>
      <c r="N2283" s="3" t="s">
        <v>815</v>
      </c>
      <c r="P2283" s="3" t="s">
        <v>1</v>
      </c>
      <c r="Q2283" s="3" t="s">
        <v>1475</v>
      </c>
      <c r="R2283" s="3" t="s">
        <v>1474</v>
      </c>
      <c r="S2283" s="2">
        <f>IF(P2283="심사불필요","-",VLOOKUP(K2283,'[1]자격증 backdata'!A:G,7,0))</f>
        <v>0</v>
      </c>
      <c r="T2283" s="2" t="str">
        <f>IF(S2283="-","-",IF(COUNTIFS(B:B,B2283,S:S,"필수")&gt;0,"자격요건충족","확인필요"))</f>
        <v>자격요건충족</v>
      </c>
      <c r="U2283" s="2"/>
      <c r="W2283" s="2">
        <f>IF(Q2283="4급","심사불필요",VLOOKUP(K2283,'[1]자격증 backdata'!A:B,2,0))</f>
        <v>0</v>
      </c>
      <c r="X2283" s="3">
        <f>IF(R2283="A", MIN(20, SUMIFS(W:W, B:B, B2283, R:R, "A")),IF(R2283="B", MIN(30, SUMIFS(W:W, B:B, B2283, R:R, "B")),"비해당분야"))</f>
        <v>12</v>
      </c>
      <c r="Y2283" s="3" t="str">
        <f>IF(R2283="C",MIN(30,IF(COUNTIFS(B:B,B2283,W:W,"가1")=1,25,IF(COUNTIFS(B:B,B2283,W:W,"가1")&gt;=2,30,0))+IF(COUNTIFS(B:B,B2283,W:W,"나1")&gt;=4,30,IF(COUNTIFS(B:B,B2283,W:W,"나1")=3,26,IF(COUNTIFS(B:B,B2283,W:W,"나1")=2,22,IF(COUNTIFS(B:B,B2283,W:W,"나1")=1,18,0)))))+MIN(30,IF(COUNTIFS(B:B,B2283,W:W,"가2")=1,25,IF(COUNTIFS(B:B,B2283,W:W,"가2")&gt;=2,30,0))+IF(COUNTIFS(B:B,B2283,W:W,"나2")=3,30,IF(COUNTIFS(B:B,B2283,W:W,"나2")=2,25,IF(COUNTIFS(B:B,B2283,W:W,"나2")=1,20,0)))),"비해당분야")</f>
        <v>비해당분야</v>
      </c>
      <c r="Z2283" s="3" t="str">
        <f>IF(R2283="C",VLOOKUP(K2283,'[1]자격증 backdata'!A:F,6,0),"비해당분야")</f>
        <v>비해당분야</v>
      </c>
      <c r="AA2283" s="3" t="str">
        <f>IF(R2283="C",SUMIF(B:B,B2283,Z:Z),"비해당분야")</f>
        <v>비해당분야</v>
      </c>
      <c r="AB2283" s="3" t="str">
        <f>IF(R2283="C",SUM(Y2283,AA2283),"비해당분야")</f>
        <v>비해당분야</v>
      </c>
      <c r="AC2283" s="3">
        <f>IF(R2283="C",AB2283,X2283)</f>
        <v>12</v>
      </c>
      <c r="AD2283" s="3">
        <f>VLOOKUP(K2283,'[1]자격증 backdata'!A:D,4,0)</f>
        <v>5</v>
      </c>
      <c r="AE2283" s="3">
        <f>IF(_xlfn.MAXIFS(AD:AD,B:B,B2283)&gt;10,10,_xlfn.MAXIFS(AD:AD,B:B,B2283))</f>
        <v>5</v>
      </c>
      <c r="AG2283" s="2">
        <f>VLOOKUP(K2283,'[1]자격증 backdata'!A:C,3,0)</f>
        <v>0</v>
      </c>
      <c r="AH2283" s="2">
        <f>COUNTIFS($B:$B,$B2283,$AG:$AG,AH$1)</f>
        <v>0</v>
      </c>
      <c r="AI2283" s="2">
        <f>COUNTIFS($B:$B,$B2283,$AG:$AG,AI$1)</f>
        <v>0</v>
      </c>
      <c r="AJ2283" s="2">
        <f>COUNTIFS($B:$B,$B2283,$AG:$AG,AJ$1)</f>
        <v>0</v>
      </c>
      <c r="AK2283" s="2">
        <f>COUNTIFS($B:$B,$B2283,$AG:$AG,AK$1)</f>
        <v>0</v>
      </c>
      <c r="AL2283" s="2">
        <f>COUNTIFS($B:$B,$B2283,$AG:$AG,AL$1)</f>
        <v>0</v>
      </c>
      <c r="AM2283" s="2">
        <f>COUNTIFS($B:$B,$B2283,$AG:$AG,AM$1)</f>
        <v>0</v>
      </c>
      <c r="AN2283" s="2">
        <f>COUNTIFS($B:$B,$B2283,$AG:$AG,AN$1)</f>
        <v>0</v>
      </c>
      <c r="AO2283" s="2">
        <f>COUNTIFS($B:$B,$B2283,$AG:$AG,AO$1)</f>
        <v>0</v>
      </c>
      <c r="AP2283" s="2">
        <f>COUNTIFS($B:$B,$B2283,$AG:$AG,AP$1)</f>
        <v>0</v>
      </c>
      <c r="AQ2283" s="2">
        <f>COUNTIFS($B:$B,$B2283,$AG:$AG,AQ$1)</f>
        <v>0</v>
      </c>
      <c r="AR2283" s="2">
        <f>COUNTIFS($B:$B,$B2283,$AG:$AG,AR$1)</f>
        <v>1</v>
      </c>
      <c r="AS2283" s="2">
        <f>COUNTIFS($B:$B,$B2283,$AG:$AG,AS$1)</f>
        <v>0</v>
      </c>
      <c r="AT2283" s="2">
        <f>COUNTIFS($B:$B,$B2283,$AG:$AG,AT$1)</f>
        <v>1</v>
      </c>
      <c r="AU2283" s="2">
        <f>COUNTIFS($B:$B,$B2283,$AG:$AG,AU$1)</f>
        <v>0</v>
      </c>
    </row>
    <row r="2284" spans="1:47" ht="15" customHeight="1" x14ac:dyDescent="0.35">
      <c r="A2284" s="7">
        <f>IF(B2283=B2284,A2283,A2283+1)</f>
        <v>804</v>
      </c>
      <c r="B2284" s="7" t="s">
        <v>2016</v>
      </c>
      <c r="C2284" s="7" t="s">
        <v>2015</v>
      </c>
      <c r="D2284" s="7" t="s">
        <v>1789</v>
      </c>
      <c r="E2284" s="7" t="s">
        <v>1788</v>
      </c>
      <c r="F2284" s="4" t="s">
        <v>7</v>
      </c>
      <c r="G2284" s="4" t="s">
        <v>8</v>
      </c>
      <c r="H2284" s="4" t="s">
        <v>7</v>
      </c>
      <c r="I2284" s="3">
        <v>3</v>
      </c>
      <c r="J2284" s="3" t="s">
        <v>106</v>
      </c>
      <c r="K2284" s="3" t="s">
        <v>1812</v>
      </c>
      <c r="L2284" s="3" t="s">
        <v>55</v>
      </c>
      <c r="M2284" s="3" t="s">
        <v>2014</v>
      </c>
      <c r="N2284" s="3" t="s">
        <v>612</v>
      </c>
      <c r="P2284" s="3" t="s">
        <v>1</v>
      </c>
      <c r="Q2284" s="3" t="s">
        <v>1475</v>
      </c>
      <c r="R2284" s="3" t="s">
        <v>1474</v>
      </c>
      <c r="S2284" s="2">
        <f>IF(P2284="심사불필요","-",VLOOKUP(K2284,'[1]자격증 backdata'!A:G,7,0))</f>
        <v>0</v>
      </c>
      <c r="T2284" s="2" t="str">
        <f>IF(S2284="-","-",IF(COUNTIFS(B:B,B2284,S:S,"필수")&gt;0,"자격요건충족","확인필요"))</f>
        <v>자격요건충족</v>
      </c>
      <c r="U2284" s="2"/>
      <c r="W2284" s="2">
        <f>IF(Q2284="4급","심사불필요",VLOOKUP(K2284,'[1]자격증 backdata'!A:B,2,0))</f>
        <v>6</v>
      </c>
      <c r="X2284" s="3">
        <f>IF(R2284="A", MIN(20, SUMIFS(W:W, B:B, B2284, R:R, "A")),IF(R2284="B", MIN(30, SUMIFS(W:W, B:B, B2284, R:R, "B")),"비해당분야"))</f>
        <v>12</v>
      </c>
      <c r="Y2284" s="3" t="str">
        <f>IF(R2284="C",MIN(30,IF(COUNTIFS(B:B,B2284,W:W,"가1")=1,25,IF(COUNTIFS(B:B,B2284,W:W,"가1")&gt;=2,30,0))+IF(COUNTIFS(B:B,B2284,W:W,"나1")&gt;=4,30,IF(COUNTIFS(B:B,B2284,W:W,"나1")=3,26,IF(COUNTIFS(B:B,B2284,W:W,"나1")=2,22,IF(COUNTIFS(B:B,B2284,W:W,"나1")=1,18,0)))))+MIN(30,IF(COUNTIFS(B:B,B2284,W:W,"가2")=1,25,IF(COUNTIFS(B:B,B2284,W:W,"가2")&gt;=2,30,0))+IF(COUNTIFS(B:B,B2284,W:W,"나2")=3,30,IF(COUNTIFS(B:B,B2284,W:W,"나2")=2,25,IF(COUNTIFS(B:B,B2284,W:W,"나2")=1,20,0)))),"비해당분야")</f>
        <v>비해당분야</v>
      </c>
      <c r="Z2284" s="3" t="str">
        <f>IF(R2284="C",VLOOKUP(K2284,'[1]자격증 backdata'!A:F,6,0),"비해당분야")</f>
        <v>비해당분야</v>
      </c>
      <c r="AA2284" s="3" t="str">
        <f>IF(R2284="C",SUMIF(B:B,B2284,Z:Z),"비해당분야")</f>
        <v>비해당분야</v>
      </c>
      <c r="AB2284" s="3" t="str">
        <f>IF(R2284="C",SUM(Y2284,AA2284),"비해당분야")</f>
        <v>비해당분야</v>
      </c>
      <c r="AC2284" s="3">
        <f>IF(R2284="C",AB2284,X2284)</f>
        <v>12</v>
      </c>
      <c r="AD2284" s="3">
        <f>VLOOKUP(K2284,'[1]자격증 backdata'!A:D,4,0)</f>
        <v>0</v>
      </c>
      <c r="AE2284" s="3">
        <f>IF(_xlfn.MAXIFS(AD:AD,B:B,B2284)&gt;10,10,_xlfn.MAXIFS(AD:AD,B:B,B2284))</f>
        <v>5</v>
      </c>
      <c r="AG2284" s="2" t="str">
        <f>VLOOKUP(K2284,'[1]자격증 backdata'!A:C,3,0)</f>
        <v>M</v>
      </c>
      <c r="AH2284" s="2">
        <f>COUNTIFS($B:$B,$B2284,$AG:$AG,AH$1)</f>
        <v>0</v>
      </c>
      <c r="AI2284" s="2">
        <f>COUNTIFS($B:$B,$B2284,$AG:$AG,AI$1)</f>
        <v>0</v>
      </c>
      <c r="AJ2284" s="2">
        <f>COUNTIFS($B:$B,$B2284,$AG:$AG,AJ$1)</f>
        <v>0</v>
      </c>
      <c r="AK2284" s="2">
        <f>COUNTIFS($B:$B,$B2284,$AG:$AG,AK$1)</f>
        <v>0</v>
      </c>
      <c r="AL2284" s="2">
        <f>COUNTIFS($B:$B,$B2284,$AG:$AG,AL$1)</f>
        <v>0</v>
      </c>
      <c r="AM2284" s="2">
        <f>COUNTIFS($B:$B,$B2284,$AG:$AG,AM$1)</f>
        <v>0</v>
      </c>
      <c r="AN2284" s="2">
        <f>COUNTIFS($B:$B,$B2284,$AG:$AG,AN$1)</f>
        <v>0</v>
      </c>
      <c r="AO2284" s="2">
        <f>COUNTIFS($B:$B,$B2284,$AG:$AG,AO$1)</f>
        <v>0</v>
      </c>
      <c r="AP2284" s="2">
        <f>COUNTIFS($B:$B,$B2284,$AG:$AG,AP$1)</f>
        <v>0</v>
      </c>
      <c r="AQ2284" s="2">
        <f>COUNTIFS($B:$B,$B2284,$AG:$AG,AQ$1)</f>
        <v>0</v>
      </c>
      <c r="AR2284" s="2">
        <f>COUNTIFS($B:$B,$B2284,$AG:$AG,AR$1)</f>
        <v>1</v>
      </c>
      <c r="AS2284" s="2">
        <f>COUNTIFS($B:$B,$B2284,$AG:$AG,AS$1)</f>
        <v>0</v>
      </c>
      <c r="AT2284" s="2">
        <f>COUNTIFS($B:$B,$B2284,$AG:$AG,AT$1)</f>
        <v>1</v>
      </c>
      <c r="AU2284" s="2">
        <f>COUNTIFS($B:$B,$B2284,$AG:$AG,AU$1)</f>
        <v>0</v>
      </c>
    </row>
    <row r="2285" spans="1:47" ht="15" customHeight="1" x14ac:dyDescent="0.35">
      <c r="A2285" s="4">
        <f>IF(B2284=B2285,A2284,A2284+1)</f>
        <v>805</v>
      </c>
      <c r="B2285" s="4" t="s">
        <v>2013</v>
      </c>
      <c r="C2285" s="4" t="s">
        <v>2012</v>
      </c>
      <c r="D2285" s="4" t="s">
        <v>1789</v>
      </c>
      <c r="E2285" s="4" t="s">
        <v>1788</v>
      </c>
      <c r="F2285" s="4" t="s">
        <v>8</v>
      </c>
      <c r="G2285" s="4" t="s">
        <v>8</v>
      </c>
      <c r="H2285" s="4" t="s">
        <v>7</v>
      </c>
      <c r="I2285" s="4">
        <v>1</v>
      </c>
      <c r="J2285" s="4" t="s">
        <v>6</v>
      </c>
      <c r="K2285" s="4" t="s">
        <v>1787</v>
      </c>
      <c r="L2285" s="4" t="s">
        <v>4</v>
      </c>
      <c r="M2285" s="4" t="s">
        <v>2011</v>
      </c>
      <c r="N2285" s="4" t="s">
        <v>313</v>
      </c>
      <c r="P2285" s="4" t="s">
        <v>1</v>
      </c>
      <c r="Q2285" s="4" t="s">
        <v>1475</v>
      </c>
      <c r="R2285" s="4" t="s">
        <v>1474</v>
      </c>
      <c r="S2285" s="5" t="str">
        <f>IF(P2285="심사불필요","-",VLOOKUP(K2285,'[1]자격증 backdata'!A:G,7,0))</f>
        <v>필수</v>
      </c>
      <c r="T2285" s="5" t="str">
        <f>IF(S2285="-","-",IF(COUNTIFS(B:B,B2285,S:S,"필수")&gt;0,"자격요건충족","확인필요"))</f>
        <v>자격요건충족</v>
      </c>
      <c r="U2285" s="5"/>
      <c r="W2285" s="5">
        <f>IF(Q2285="4급","심사불필요",VLOOKUP(K2285,'[1]자격증 backdata'!A:B,2,0))</f>
        <v>6</v>
      </c>
      <c r="X2285" s="4">
        <f>IF(R2285="A", MIN(20, SUMIFS(W:W, B:B, B2285, R:R, "A")),IF(R2285="B", MIN(30, SUMIFS(W:W, B:B, B2285, R:R, "B")),"비해당분야"))</f>
        <v>6</v>
      </c>
      <c r="Y2285" s="4" t="str">
        <f>IF(R2285="C",MIN(30,IF(COUNTIFS(B:B,B2285,W:W,"가1")=1,25,IF(COUNTIFS(B:B,B2285,W:W,"가1")&gt;=2,30,0))+IF(COUNTIFS(B:B,B2285,W:W,"나1")&gt;=4,30,IF(COUNTIFS(B:B,B2285,W:W,"나1")=3,26,IF(COUNTIFS(B:B,B2285,W:W,"나1")=2,22,IF(COUNTIFS(B:B,B2285,W:W,"나1")=1,18,0)))))+MIN(30,IF(COUNTIFS(B:B,B2285,W:W,"가2")=1,25,IF(COUNTIFS(B:B,B2285,W:W,"가2")&gt;=2,30,0))+IF(COUNTIFS(B:B,B2285,W:W,"나2")=3,30,IF(COUNTIFS(B:B,B2285,W:W,"나2")=2,25,IF(COUNTIFS(B:B,B2285,W:W,"나2")=1,20,0)))),"비해당분야")</f>
        <v>비해당분야</v>
      </c>
      <c r="Z2285" s="4" t="str">
        <f>IF(R2285="C",VLOOKUP(K2285,'[1]자격증 backdata'!A:F,6,0),"비해당분야")</f>
        <v>비해당분야</v>
      </c>
      <c r="AA2285" s="4" t="str">
        <f>IF(R2285="C",SUMIF(B:B,B2285,Z:Z),"비해당분야")</f>
        <v>비해당분야</v>
      </c>
      <c r="AB2285" s="4" t="str">
        <f>IF(R2285="C",SUM(Y2285,AA2285),"비해당분야")</f>
        <v>비해당분야</v>
      </c>
      <c r="AC2285" s="4">
        <f>IF(R2285="C",AB2285,X2285)</f>
        <v>6</v>
      </c>
      <c r="AD2285" s="4">
        <f>VLOOKUP(K2285,'[1]자격증 backdata'!A:D,4,0)</f>
        <v>0</v>
      </c>
      <c r="AE2285" s="4">
        <f>IF(_xlfn.MAXIFS(AD:AD,B:B,B2285)&gt;10,10,_xlfn.MAXIFS(AD:AD,B:B,B2285))</f>
        <v>0</v>
      </c>
      <c r="AG2285" s="5" t="str">
        <f>VLOOKUP(K2285,'[1]자격증 backdata'!A:C,3,0)</f>
        <v>K</v>
      </c>
      <c r="AH2285" s="5">
        <f>COUNTIFS($B:$B,$B2285,$AG:$AG,AH$1)</f>
        <v>0</v>
      </c>
      <c r="AI2285" s="5">
        <f>COUNTIFS($B:$B,$B2285,$AG:$AG,AI$1)</f>
        <v>0</v>
      </c>
      <c r="AJ2285" s="5">
        <f>COUNTIFS($B:$B,$B2285,$AG:$AG,AJ$1)</f>
        <v>0</v>
      </c>
      <c r="AK2285" s="5">
        <f>COUNTIFS($B:$B,$B2285,$AG:$AG,AK$1)</f>
        <v>0</v>
      </c>
      <c r="AL2285" s="5">
        <f>COUNTIFS($B:$B,$B2285,$AG:$AG,AL$1)</f>
        <v>0</v>
      </c>
      <c r="AM2285" s="5">
        <f>COUNTIFS($B:$B,$B2285,$AG:$AG,AM$1)</f>
        <v>0</v>
      </c>
      <c r="AN2285" s="5">
        <f>COUNTIFS($B:$B,$B2285,$AG:$AG,AN$1)</f>
        <v>0</v>
      </c>
      <c r="AO2285" s="5">
        <f>COUNTIFS($B:$B,$B2285,$AG:$AG,AO$1)</f>
        <v>0</v>
      </c>
      <c r="AP2285" s="5">
        <f>COUNTIFS($B:$B,$B2285,$AG:$AG,AP$1)</f>
        <v>0</v>
      </c>
      <c r="AQ2285" s="5">
        <f>COUNTIFS($B:$B,$B2285,$AG:$AG,AQ$1)</f>
        <v>0</v>
      </c>
      <c r="AR2285" s="5">
        <f>COUNTIFS($B:$B,$B2285,$AG:$AG,AR$1)</f>
        <v>1</v>
      </c>
      <c r="AS2285" s="5">
        <f>COUNTIFS($B:$B,$B2285,$AG:$AG,AS$1)</f>
        <v>0</v>
      </c>
      <c r="AT2285" s="5">
        <f>COUNTIFS($B:$B,$B2285,$AG:$AG,AT$1)</f>
        <v>0</v>
      </c>
      <c r="AU2285" s="5">
        <f>COUNTIFS($B:$B,$B2285,$AG:$AG,AU$1)</f>
        <v>0</v>
      </c>
    </row>
    <row r="2286" spans="1:47" ht="15" customHeight="1" x14ac:dyDescent="0.35">
      <c r="A2286" s="3">
        <f>IF(B2285=B2286,A2285,A2285+1)</f>
        <v>806</v>
      </c>
      <c r="B2286" s="3" t="s">
        <v>2008</v>
      </c>
      <c r="C2286" s="3" t="s">
        <v>2007</v>
      </c>
      <c r="D2286" s="3" t="s">
        <v>1789</v>
      </c>
      <c r="E2286" s="3" t="s">
        <v>1788</v>
      </c>
      <c r="F2286" s="4" t="s">
        <v>8</v>
      </c>
      <c r="G2286" s="4" t="s">
        <v>8</v>
      </c>
      <c r="H2286" s="4" t="s">
        <v>7</v>
      </c>
      <c r="I2286" s="3">
        <v>1</v>
      </c>
      <c r="J2286" s="3" t="s">
        <v>6</v>
      </c>
      <c r="K2286" s="3" t="s">
        <v>1787</v>
      </c>
      <c r="L2286" s="3" t="s">
        <v>4</v>
      </c>
      <c r="M2286" s="3" t="s">
        <v>2010</v>
      </c>
      <c r="N2286" s="3" t="s">
        <v>1621</v>
      </c>
      <c r="P2286" s="3" t="s">
        <v>1</v>
      </c>
      <c r="Q2286" s="3" t="s">
        <v>1475</v>
      </c>
      <c r="R2286" s="3" t="s">
        <v>1474</v>
      </c>
      <c r="S2286" s="2" t="str">
        <f>IF(P2286="심사불필요","-",VLOOKUP(K2286,'[1]자격증 backdata'!A:G,7,0))</f>
        <v>필수</v>
      </c>
      <c r="T2286" s="2" t="str">
        <f>IF(S2286="-","-",IF(COUNTIFS(B:B,B2286,S:S,"필수")&gt;0,"자격요건충족","확인필요"))</f>
        <v>자격요건충족</v>
      </c>
      <c r="U2286" s="2"/>
      <c r="W2286" s="2">
        <f>IF(Q2286="4급","심사불필요",VLOOKUP(K2286,'[1]자격증 backdata'!A:B,2,0))</f>
        <v>6</v>
      </c>
      <c r="X2286" s="3">
        <f>IF(R2286="A", MIN(20, SUMIFS(W:W, B:B, B2286, R:R, "A")),IF(R2286="B", MIN(30, SUMIFS(W:W, B:B, B2286, R:R, "B")),"비해당분야"))</f>
        <v>10</v>
      </c>
      <c r="Y2286" s="3" t="str">
        <f>IF(R2286="C",MIN(30,IF(COUNTIFS(B:B,B2286,W:W,"가1")=1,25,IF(COUNTIFS(B:B,B2286,W:W,"가1")&gt;=2,30,0))+IF(COUNTIFS(B:B,B2286,W:W,"나1")&gt;=4,30,IF(COUNTIFS(B:B,B2286,W:W,"나1")=3,26,IF(COUNTIFS(B:B,B2286,W:W,"나1")=2,22,IF(COUNTIFS(B:B,B2286,W:W,"나1")=1,18,0)))))+MIN(30,IF(COUNTIFS(B:B,B2286,W:W,"가2")=1,25,IF(COUNTIFS(B:B,B2286,W:W,"가2")&gt;=2,30,0))+IF(COUNTIFS(B:B,B2286,W:W,"나2")=3,30,IF(COUNTIFS(B:B,B2286,W:W,"나2")=2,25,IF(COUNTIFS(B:B,B2286,W:W,"나2")=1,20,0)))),"비해당분야")</f>
        <v>비해당분야</v>
      </c>
      <c r="Z2286" s="3" t="str">
        <f>IF(R2286="C",VLOOKUP(K2286,'[1]자격증 backdata'!A:F,6,0),"비해당분야")</f>
        <v>비해당분야</v>
      </c>
      <c r="AA2286" s="3" t="str">
        <f>IF(R2286="C",SUMIF(B:B,B2286,Z:Z),"비해당분야")</f>
        <v>비해당분야</v>
      </c>
      <c r="AB2286" s="3" t="str">
        <f>IF(R2286="C",SUM(Y2286,AA2286),"비해당분야")</f>
        <v>비해당분야</v>
      </c>
      <c r="AC2286" s="3">
        <f>IF(R2286="C",AB2286,X2286)</f>
        <v>10</v>
      </c>
      <c r="AD2286" s="3">
        <f>VLOOKUP(K2286,'[1]자격증 backdata'!A:D,4,0)</f>
        <v>0</v>
      </c>
      <c r="AE2286" s="3">
        <f>IF(_xlfn.MAXIFS(AD:AD,B:B,B2286)&gt;10,10,_xlfn.MAXIFS(AD:AD,B:B,B2286))</f>
        <v>5</v>
      </c>
      <c r="AG2286" s="2" t="str">
        <f>VLOOKUP(K2286,'[1]자격증 backdata'!A:C,3,0)</f>
        <v>K</v>
      </c>
      <c r="AH2286" s="2">
        <f>COUNTIFS($B:$B,$B2286,$AG:$AG,AH$1)</f>
        <v>0</v>
      </c>
      <c r="AI2286" s="2">
        <f>COUNTIFS($B:$B,$B2286,$AG:$AG,AI$1)</f>
        <v>0</v>
      </c>
      <c r="AJ2286" s="2">
        <f>COUNTIFS($B:$B,$B2286,$AG:$AG,AJ$1)</f>
        <v>0</v>
      </c>
      <c r="AK2286" s="2">
        <f>COUNTIFS($B:$B,$B2286,$AG:$AG,AK$1)</f>
        <v>0</v>
      </c>
      <c r="AL2286" s="2">
        <f>COUNTIFS($B:$B,$B2286,$AG:$AG,AL$1)</f>
        <v>0</v>
      </c>
      <c r="AM2286" s="2">
        <f>COUNTIFS($B:$B,$B2286,$AG:$AG,AM$1)</f>
        <v>0</v>
      </c>
      <c r="AN2286" s="2">
        <f>COUNTIFS($B:$B,$B2286,$AG:$AG,AN$1)</f>
        <v>0</v>
      </c>
      <c r="AO2286" s="2">
        <f>COUNTIFS($B:$B,$B2286,$AG:$AG,AO$1)</f>
        <v>0</v>
      </c>
      <c r="AP2286" s="2">
        <f>COUNTIFS($B:$B,$B2286,$AG:$AG,AP$1)</f>
        <v>0</v>
      </c>
      <c r="AQ2286" s="2">
        <f>COUNTIFS($B:$B,$B2286,$AG:$AG,AQ$1)</f>
        <v>0</v>
      </c>
      <c r="AR2286" s="2">
        <f>COUNTIFS($B:$B,$B2286,$AG:$AG,AR$1)</f>
        <v>1</v>
      </c>
      <c r="AS2286" s="2">
        <f>COUNTIFS($B:$B,$B2286,$AG:$AG,AS$1)</f>
        <v>0</v>
      </c>
      <c r="AT2286" s="2">
        <f>COUNTIFS($B:$B,$B2286,$AG:$AG,AT$1)</f>
        <v>1</v>
      </c>
      <c r="AU2286" s="2">
        <f>COUNTIFS($B:$B,$B2286,$AG:$AG,AU$1)</f>
        <v>0</v>
      </c>
    </row>
    <row r="2287" spans="1:47" ht="15" customHeight="1" x14ac:dyDescent="0.35">
      <c r="A2287" s="7">
        <f>IF(B2286=B2287,A2286,A2286+1)</f>
        <v>806</v>
      </c>
      <c r="B2287" s="7" t="s">
        <v>2008</v>
      </c>
      <c r="C2287" s="7" t="s">
        <v>2007</v>
      </c>
      <c r="D2287" s="7" t="s">
        <v>1789</v>
      </c>
      <c r="E2287" s="7" t="s">
        <v>1788</v>
      </c>
      <c r="F2287" s="4" t="s">
        <v>7</v>
      </c>
      <c r="G2287" s="4" t="s">
        <v>8</v>
      </c>
      <c r="H2287" s="4" t="s">
        <v>7</v>
      </c>
      <c r="I2287" s="3">
        <v>2</v>
      </c>
      <c r="J2287" s="3" t="s">
        <v>38</v>
      </c>
      <c r="K2287" s="3" t="s">
        <v>1802</v>
      </c>
      <c r="L2287" s="3" t="s">
        <v>36</v>
      </c>
      <c r="M2287" s="3" t="s">
        <v>2009</v>
      </c>
      <c r="N2287" s="3" t="s">
        <v>189</v>
      </c>
      <c r="P2287" s="3" t="s">
        <v>1</v>
      </c>
      <c r="Q2287" s="3" t="s">
        <v>1475</v>
      </c>
      <c r="R2287" s="3" t="s">
        <v>1474</v>
      </c>
      <c r="S2287" s="2">
        <f>IF(P2287="심사불필요","-",VLOOKUP(K2287,'[1]자격증 backdata'!A:G,7,0))</f>
        <v>0</v>
      </c>
      <c r="T2287" s="2" t="str">
        <f>IF(S2287="-","-",IF(COUNTIFS(B:B,B2287,S:S,"필수")&gt;0,"자격요건충족","확인필요"))</f>
        <v>자격요건충족</v>
      </c>
      <c r="U2287" s="2"/>
      <c r="W2287" s="2">
        <f>IF(Q2287="4급","심사불필요",VLOOKUP(K2287,'[1]자격증 backdata'!A:B,2,0))</f>
        <v>0</v>
      </c>
      <c r="X2287" s="3">
        <f>IF(R2287="A", MIN(20, SUMIFS(W:W, B:B, B2287, R:R, "A")),IF(R2287="B", MIN(30, SUMIFS(W:W, B:B, B2287, R:R, "B")),"비해당분야"))</f>
        <v>10</v>
      </c>
      <c r="Y2287" s="3" t="str">
        <f>IF(R2287="C",MIN(30,IF(COUNTIFS(B:B,B2287,W:W,"가1")=1,25,IF(COUNTIFS(B:B,B2287,W:W,"가1")&gt;=2,30,0))+IF(COUNTIFS(B:B,B2287,W:W,"나1")&gt;=4,30,IF(COUNTIFS(B:B,B2287,W:W,"나1")=3,26,IF(COUNTIFS(B:B,B2287,W:W,"나1")=2,22,IF(COUNTIFS(B:B,B2287,W:W,"나1")=1,18,0)))))+MIN(30,IF(COUNTIFS(B:B,B2287,W:W,"가2")=1,25,IF(COUNTIFS(B:B,B2287,W:W,"가2")&gt;=2,30,0))+IF(COUNTIFS(B:B,B2287,W:W,"나2")=3,30,IF(COUNTIFS(B:B,B2287,W:W,"나2")=2,25,IF(COUNTIFS(B:B,B2287,W:W,"나2")=1,20,0)))),"비해당분야")</f>
        <v>비해당분야</v>
      </c>
      <c r="Z2287" s="3" t="str">
        <f>IF(R2287="C",VLOOKUP(K2287,'[1]자격증 backdata'!A:F,6,0),"비해당분야")</f>
        <v>비해당분야</v>
      </c>
      <c r="AA2287" s="3" t="str">
        <f>IF(R2287="C",SUMIF(B:B,B2287,Z:Z),"비해당분야")</f>
        <v>비해당분야</v>
      </c>
      <c r="AB2287" s="3" t="str">
        <f>IF(R2287="C",SUM(Y2287,AA2287),"비해당분야")</f>
        <v>비해당분야</v>
      </c>
      <c r="AC2287" s="3">
        <f>IF(R2287="C",AB2287,X2287)</f>
        <v>10</v>
      </c>
      <c r="AD2287" s="3">
        <f>VLOOKUP(K2287,'[1]자격증 backdata'!A:D,4,0)</f>
        <v>5</v>
      </c>
      <c r="AE2287" s="3">
        <f>IF(_xlfn.MAXIFS(AD:AD,B:B,B2287)&gt;10,10,_xlfn.MAXIFS(AD:AD,B:B,B2287))</f>
        <v>5</v>
      </c>
      <c r="AG2287" s="2">
        <f>VLOOKUP(K2287,'[1]자격증 backdata'!A:C,3,0)</f>
        <v>0</v>
      </c>
      <c r="AH2287" s="2">
        <f>COUNTIFS($B:$B,$B2287,$AG:$AG,AH$1)</f>
        <v>0</v>
      </c>
      <c r="AI2287" s="2">
        <f>COUNTIFS($B:$B,$B2287,$AG:$AG,AI$1)</f>
        <v>0</v>
      </c>
      <c r="AJ2287" s="2">
        <f>COUNTIFS($B:$B,$B2287,$AG:$AG,AJ$1)</f>
        <v>0</v>
      </c>
      <c r="AK2287" s="2">
        <f>COUNTIFS($B:$B,$B2287,$AG:$AG,AK$1)</f>
        <v>0</v>
      </c>
      <c r="AL2287" s="2">
        <f>COUNTIFS($B:$B,$B2287,$AG:$AG,AL$1)</f>
        <v>0</v>
      </c>
      <c r="AM2287" s="2">
        <f>COUNTIFS($B:$B,$B2287,$AG:$AG,AM$1)</f>
        <v>0</v>
      </c>
      <c r="AN2287" s="2">
        <f>COUNTIFS($B:$B,$B2287,$AG:$AG,AN$1)</f>
        <v>0</v>
      </c>
      <c r="AO2287" s="2">
        <f>COUNTIFS($B:$B,$B2287,$AG:$AG,AO$1)</f>
        <v>0</v>
      </c>
      <c r="AP2287" s="2">
        <f>COUNTIFS($B:$B,$B2287,$AG:$AG,AP$1)</f>
        <v>0</v>
      </c>
      <c r="AQ2287" s="2">
        <f>COUNTIFS($B:$B,$B2287,$AG:$AG,AQ$1)</f>
        <v>0</v>
      </c>
      <c r="AR2287" s="2">
        <f>COUNTIFS($B:$B,$B2287,$AG:$AG,AR$1)</f>
        <v>1</v>
      </c>
      <c r="AS2287" s="2">
        <f>COUNTIFS($B:$B,$B2287,$AG:$AG,AS$1)</f>
        <v>0</v>
      </c>
      <c r="AT2287" s="2">
        <f>COUNTIFS($B:$B,$B2287,$AG:$AG,AT$1)</f>
        <v>1</v>
      </c>
      <c r="AU2287" s="2">
        <f>COUNTIFS($B:$B,$B2287,$AG:$AG,AU$1)</f>
        <v>0</v>
      </c>
    </row>
    <row r="2288" spans="1:47" ht="15" customHeight="1" x14ac:dyDescent="0.35">
      <c r="A2288" s="7">
        <f>IF(B2287=B2288,A2287,A2287+1)</f>
        <v>806</v>
      </c>
      <c r="B2288" s="7" t="s">
        <v>2008</v>
      </c>
      <c r="C2288" s="7" t="s">
        <v>2007</v>
      </c>
      <c r="D2288" s="7" t="s">
        <v>1789</v>
      </c>
      <c r="E2288" s="7" t="s">
        <v>1788</v>
      </c>
      <c r="F2288" s="4" t="s">
        <v>7</v>
      </c>
      <c r="G2288" s="4" t="s">
        <v>8</v>
      </c>
      <c r="H2288" s="4" t="s">
        <v>7</v>
      </c>
      <c r="I2288" s="3">
        <v>3</v>
      </c>
      <c r="J2288" s="3" t="s">
        <v>57</v>
      </c>
      <c r="K2288" s="3" t="s">
        <v>1857</v>
      </c>
      <c r="L2288" s="3" t="s">
        <v>55</v>
      </c>
      <c r="M2288" s="3" t="s">
        <v>2006</v>
      </c>
      <c r="N2288" s="3" t="s">
        <v>2005</v>
      </c>
      <c r="P2288" s="3" t="s">
        <v>1</v>
      </c>
      <c r="Q2288" s="3" t="s">
        <v>1475</v>
      </c>
      <c r="R2288" s="3" t="s">
        <v>1474</v>
      </c>
      <c r="S2288" s="2">
        <f>IF(P2288="심사불필요","-",VLOOKUP(K2288,'[1]자격증 backdata'!A:G,7,0))</f>
        <v>0</v>
      </c>
      <c r="T2288" s="2" t="str">
        <f>IF(S2288="-","-",IF(COUNTIFS(B:B,B2288,S:S,"필수")&gt;0,"자격요건충족","확인필요"))</f>
        <v>자격요건충족</v>
      </c>
      <c r="U2288" s="2"/>
      <c r="W2288" s="2">
        <f>IF(Q2288="4급","심사불필요",VLOOKUP(K2288,'[1]자격증 backdata'!A:B,2,0))</f>
        <v>4</v>
      </c>
      <c r="X2288" s="3">
        <f>IF(R2288="A", MIN(20, SUMIFS(W:W, B:B, B2288, R:R, "A")),IF(R2288="B", MIN(30, SUMIFS(W:W, B:B, B2288, R:R, "B")),"비해당분야"))</f>
        <v>10</v>
      </c>
      <c r="Y2288" s="3" t="str">
        <f>IF(R2288="C",MIN(30,IF(COUNTIFS(B:B,B2288,W:W,"가1")=1,25,IF(COUNTIFS(B:B,B2288,W:W,"가1")&gt;=2,30,0))+IF(COUNTIFS(B:B,B2288,W:W,"나1")&gt;=4,30,IF(COUNTIFS(B:B,B2288,W:W,"나1")=3,26,IF(COUNTIFS(B:B,B2288,W:W,"나1")=2,22,IF(COUNTIFS(B:B,B2288,W:W,"나1")=1,18,0)))))+MIN(30,IF(COUNTIFS(B:B,B2288,W:W,"가2")=1,25,IF(COUNTIFS(B:B,B2288,W:W,"가2")&gt;=2,30,0))+IF(COUNTIFS(B:B,B2288,W:W,"나2")=3,30,IF(COUNTIFS(B:B,B2288,W:W,"나2")=2,25,IF(COUNTIFS(B:B,B2288,W:W,"나2")=1,20,0)))),"비해당분야")</f>
        <v>비해당분야</v>
      </c>
      <c r="Z2288" s="3" t="str">
        <f>IF(R2288="C",VLOOKUP(K2288,'[1]자격증 backdata'!A:F,6,0),"비해당분야")</f>
        <v>비해당분야</v>
      </c>
      <c r="AA2288" s="3" t="str">
        <f>IF(R2288="C",SUMIF(B:B,B2288,Z:Z),"비해당분야")</f>
        <v>비해당분야</v>
      </c>
      <c r="AB2288" s="3" t="str">
        <f>IF(R2288="C",SUM(Y2288,AA2288),"비해당분야")</f>
        <v>비해당분야</v>
      </c>
      <c r="AC2288" s="3">
        <f>IF(R2288="C",AB2288,X2288)</f>
        <v>10</v>
      </c>
      <c r="AD2288" s="3">
        <f>VLOOKUP(K2288,'[1]자격증 backdata'!A:D,4,0)</f>
        <v>0</v>
      </c>
      <c r="AE2288" s="3">
        <f>IF(_xlfn.MAXIFS(AD:AD,B:B,B2288)&gt;10,10,_xlfn.MAXIFS(AD:AD,B:B,B2288))</f>
        <v>5</v>
      </c>
      <c r="AG2288" s="2" t="str">
        <f>VLOOKUP(K2288,'[1]자격증 backdata'!A:C,3,0)</f>
        <v>M</v>
      </c>
      <c r="AH2288" s="2">
        <f>COUNTIFS($B:$B,$B2288,$AG:$AG,AH$1)</f>
        <v>0</v>
      </c>
      <c r="AI2288" s="2">
        <f>COUNTIFS($B:$B,$B2288,$AG:$AG,AI$1)</f>
        <v>0</v>
      </c>
      <c r="AJ2288" s="2">
        <f>COUNTIFS($B:$B,$B2288,$AG:$AG,AJ$1)</f>
        <v>0</v>
      </c>
      <c r="AK2288" s="2">
        <f>COUNTIFS($B:$B,$B2288,$AG:$AG,AK$1)</f>
        <v>0</v>
      </c>
      <c r="AL2288" s="2">
        <f>COUNTIFS($B:$B,$B2288,$AG:$AG,AL$1)</f>
        <v>0</v>
      </c>
      <c r="AM2288" s="2">
        <f>COUNTIFS($B:$B,$B2288,$AG:$AG,AM$1)</f>
        <v>0</v>
      </c>
      <c r="AN2288" s="2">
        <f>COUNTIFS($B:$B,$B2288,$AG:$AG,AN$1)</f>
        <v>0</v>
      </c>
      <c r="AO2288" s="2">
        <f>COUNTIFS($B:$B,$B2288,$AG:$AG,AO$1)</f>
        <v>0</v>
      </c>
      <c r="AP2288" s="2">
        <f>COUNTIFS($B:$B,$B2288,$AG:$AG,AP$1)</f>
        <v>0</v>
      </c>
      <c r="AQ2288" s="2">
        <f>COUNTIFS($B:$B,$B2288,$AG:$AG,AQ$1)</f>
        <v>0</v>
      </c>
      <c r="AR2288" s="2">
        <f>COUNTIFS($B:$B,$B2288,$AG:$AG,AR$1)</f>
        <v>1</v>
      </c>
      <c r="AS2288" s="2">
        <f>COUNTIFS($B:$B,$B2288,$AG:$AG,AS$1)</f>
        <v>0</v>
      </c>
      <c r="AT2288" s="2">
        <f>COUNTIFS($B:$B,$B2288,$AG:$AG,AT$1)</f>
        <v>1</v>
      </c>
      <c r="AU2288" s="2">
        <f>COUNTIFS($B:$B,$B2288,$AG:$AG,AU$1)</f>
        <v>0</v>
      </c>
    </row>
    <row r="2289" spans="1:47" ht="15" customHeight="1" x14ac:dyDescent="0.35">
      <c r="A2289" s="4">
        <f>IF(B2288=B2289,A2288,A2288+1)</f>
        <v>807</v>
      </c>
      <c r="B2289" s="4" t="s">
        <v>2001</v>
      </c>
      <c r="C2289" s="4" t="s">
        <v>2000</v>
      </c>
      <c r="D2289" s="4" t="s">
        <v>1789</v>
      </c>
      <c r="E2289" s="4" t="s">
        <v>1788</v>
      </c>
      <c r="F2289" s="4" t="s">
        <v>8</v>
      </c>
      <c r="G2289" s="4" t="s">
        <v>8</v>
      </c>
      <c r="H2289" s="4" t="s">
        <v>7</v>
      </c>
      <c r="I2289" s="4">
        <v>1</v>
      </c>
      <c r="J2289" s="4" t="s">
        <v>6</v>
      </c>
      <c r="K2289" s="4" t="s">
        <v>1787</v>
      </c>
      <c r="L2289" s="4" t="s">
        <v>4</v>
      </c>
      <c r="M2289" s="4" t="s">
        <v>2004</v>
      </c>
      <c r="N2289" s="4" t="s">
        <v>923</v>
      </c>
      <c r="P2289" s="4" t="s">
        <v>1</v>
      </c>
      <c r="Q2289" s="4" t="s">
        <v>1475</v>
      </c>
      <c r="R2289" s="4" t="s">
        <v>1474</v>
      </c>
      <c r="S2289" s="5" t="str">
        <f>IF(P2289="심사불필요","-",VLOOKUP(K2289,'[1]자격증 backdata'!A:G,7,0))</f>
        <v>필수</v>
      </c>
      <c r="T2289" s="5" t="str">
        <f>IF(S2289="-","-",IF(COUNTIFS(B:B,B2289,S:S,"필수")&gt;0,"자격요건충족","확인필요"))</f>
        <v>자격요건충족</v>
      </c>
      <c r="U2289" s="5"/>
      <c r="W2289" s="5">
        <f>IF(Q2289="4급","심사불필요",VLOOKUP(K2289,'[1]자격증 backdata'!A:B,2,0))</f>
        <v>6</v>
      </c>
      <c r="X2289" s="4">
        <f>IF(R2289="A", MIN(20, SUMIFS(W:W, B:B, B2289, R:R, "A")),IF(R2289="B", MIN(30, SUMIFS(W:W, B:B, B2289, R:R, "B")),"비해당분야"))</f>
        <v>10</v>
      </c>
      <c r="Y2289" s="4" t="str">
        <f>IF(R2289="C",MIN(30,IF(COUNTIFS(B:B,B2289,W:W,"가1")=1,25,IF(COUNTIFS(B:B,B2289,W:W,"가1")&gt;=2,30,0))+IF(COUNTIFS(B:B,B2289,W:W,"나1")&gt;=4,30,IF(COUNTIFS(B:B,B2289,W:W,"나1")=3,26,IF(COUNTIFS(B:B,B2289,W:W,"나1")=2,22,IF(COUNTIFS(B:B,B2289,W:W,"나1")=1,18,0)))))+MIN(30,IF(COUNTIFS(B:B,B2289,W:W,"가2")=1,25,IF(COUNTIFS(B:B,B2289,W:W,"가2")&gt;=2,30,0))+IF(COUNTIFS(B:B,B2289,W:W,"나2")=3,30,IF(COUNTIFS(B:B,B2289,W:W,"나2")=2,25,IF(COUNTIFS(B:B,B2289,W:W,"나2")=1,20,0)))),"비해당분야")</f>
        <v>비해당분야</v>
      </c>
      <c r="Z2289" s="4" t="str">
        <f>IF(R2289="C",VLOOKUP(K2289,'[1]자격증 backdata'!A:F,6,0),"비해당분야")</f>
        <v>비해당분야</v>
      </c>
      <c r="AA2289" s="4" t="str">
        <f>IF(R2289="C",SUMIF(B:B,B2289,Z:Z),"비해당분야")</f>
        <v>비해당분야</v>
      </c>
      <c r="AB2289" s="4" t="str">
        <f>IF(R2289="C",SUM(Y2289,AA2289),"비해당분야")</f>
        <v>비해당분야</v>
      </c>
      <c r="AC2289" s="4">
        <f>IF(R2289="C",AB2289,X2289)</f>
        <v>10</v>
      </c>
      <c r="AD2289" s="4">
        <f>VLOOKUP(K2289,'[1]자격증 backdata'!A:D,4,0)</f>
        <v>0</v>
      </c>
      <c r="AE2289" s="4">
        <f>IF(_xlfn.MAXIFS(AD:AD,B:B,B2289)&gt;10,10,_xlfn.MAXIFS(AD:AD,B:B,B2289))</f>
        <v>5</v>
      </c>
      <c r="AG2289" s="5" t="str">
        <f>VLOOKUP(K2289,'[1]자격증 backdata'!A:C,3,0)</f>
        <v>K</v>
      </c>
      <c r="AH2289" s="5">
        <f>COUNTIFS($B:$B,$B2289,$AG:$AG,AH$1)</f>
        <v>0</v>
      </c>
      <c r="AI2289" s="5">
        <f>COUNTIFS($B:$B,$B2289,$AG:$AG,AI$1)</f>
        <v>0</v>
      </c>
      <c r="AJ2289" s="5">
        <f>COUNTIFS($B:$B,$B2289,$AG:$AG,AJ$1)</f>
        <v>0</v>
      </c>
      <c r="AK2289" s="5">
        <f>COUNTIFS($B:$B,$B2289,$AG:$AG,AK$1)</f>
        <v>0</v>
      </c>
      <c r="AL2289" s="5">
        <f>COUNTIFS($B:$B,$B2289,$AG:$AG,AL$1)</f>
        <v>0</v>
      </c>
      <c r="AM2289" s="5">
        <f>COUNTIFS($B:$B,$B2289,$AG:$AG,AM$1)</f>
        <v>0</v>
      </c>
      <c r="AN2289" s="5">
        <f>COUNTIFS($B:$B,$B2289,$AG:$AG,AN$1)</f>
        <v>0</v>
      </c>
      <c r="AO2289" s="5">
        <f>COUNTIFS($B:$B,$B2289,$AG:$AG,AO$1)</f>
        <v>0</v>
      </c>
      <c r="AP2289" s="5">
        <f>COUNTIFS($B:$B,$B2289,$AG:$AG,AP$1)</f>
        <v>0</v>
      </c>
      <c r="AQ2289" s="5">
        <f>COUNTIFS($B:$B,$B2289,$AG:$AG,AQ$1)</f>
        <v>0</v>
      </c>
      <c r="AR2289" s="5">
        <f>COUNTIFS($B:$B,$B2289,$AG:$AG,AR$1)</f>
        <v>1</v>
      </c>
      <c r="AS2289" s="5">
        <f>COUNTIFS($B:$B,$B2289,$AG:$AG,AS$1)</f>
        <v>0</v>
      </c>
      <c r="AT2289" s="5">
        <f>COUNTIFS($B:$B,$B2289,$AG:$AG,AT$1)</f>
        <v>1</v>
      </c>
      <c r="AU2289" s="5">
        <f>COUNTIFS($B:$B,$B2289,$AG:$AG,AU$1)</f>
        <v>0</v>
      </c>
    </row>
    <row r="2290" spans="1:47" ht="15" customHeight="1" x14ac:dyDescent="0.35">
      <c r="A2290" s="6">
        <f>IF(B2289=B2290,A2289,A2289+1)</f>
        <v>807</v>
      </c>
      <c r="B2290" s="6" t="s">
        <v>2001</v>
      </c>
      <c r="C2290" s="6" t="s">
        <v>2000</v>
      </c>
      <c r="D2290" s="6" t="s">
        <v>1789</v>
      </c>
      <c r="E2290" s="6" t="s">
        <v>1788</v>
      </c>
      <c r="F2290" s="4" t="s">
        <v>7</v>
      </c>
      <c r="G2290" s="4" t="s">
        <v>8</v>
      </c>
      <c r="H2290" s="4" t="s">
        <v>7</v>
      </c>
      <c r="I2290" s="4">
        <v>2</v>
      </c>
      <c r="J2290" s="4" t="s">
        <v>69</v>
      </c>
      <c r="K2290" s="4" t="s">
        <v>1799</v>
      </c>
      <c r="L2290" s="4" t="s">
        <v>36</v>
      </c>
      <c r="M2290" s="4" t="s">
        <v>2003</v>
      </c>
      <c r="N2290" s="4" t="s">
        <v>2002</v>
      </c>
      <c r="P2290" s="4" t="s">
        <v>1</v>
      </c>
      <c r="Q2290" s="4" t="s">
        <v>1475</v>
      </c>
      <c r="R2290" s="4" t="s">
        <v>1474</v>
      </c>
      <c r="S2290" s="5">
        <f>IF(P2290="심사불필요","-",VLOOKUP(K2290,'[1]자격증 backdata'!A:G,7,0))</f>
        <v>0</v>
      </c>
      <c r="T2290" s="5" t="str">
        <f>IF(S2290="-","-",IF(COUNTIFS(B:B,B2290,S:S,"필수")&gt;0,"자격요건충족","확인필요"))</f>
        <v>자격요건충족</v>
      </c>
      <c r="U2290" s="5"/>
      <c r="W2290" s="5">
        <f>IF(Q2290="4급","심사불필요",VLOOKUP(K2290,'[1]자격증 backdata'!A:B,2,0))</f>
        <v>0</v>
      </c>
      <c r="X2290" s="4">
        <f>IF(R2290="A", MIN(20, SUMIFS(W:W, B:B, B2290, R:R, "A")),IF(R2290="B", MIN(30, SUMIFS(W:W, B:B, B2290, R:R, "B")),"비해당분야"))</f>
        <v>10</v>
      </c>
      <c r="Y2290" s="4" t="str">
        <f>IF(R2290="C",MIN(30,IF(COUNTIFS(B:B,B2290,W:W,"가1")=1,25,IF(COUNTIFS(B:B,B2290,W:W,"가1")&gt;=2,30,0))+IF(COUNTIFS(B:B,B2290,W:W,"나1")&gt;=4,30,IF(COUNTIFS(B:B,B2290,W:W,"나1")=3,26,IF(COUNTIFS(B:B,B2290,W:W,"나1")=2,22,IF(COUNTIFS(B:B,B2290,W:W,"나1")=1,18,0)))))+MIN(30,IF(COUNTIFS(B:B,B2290,W:W,"가2")=1,25,IF(COUNTIFS(B:B,B2290,W:W,"가2")&gt;=2,30,0))+IF(COUNTIFS(B:B,B2290,W:W,"나2")=3,30,IF(COUNTIFS(B:B,B2290,W:W,"나2")=2,25,IF(COUNTIFS(B:B,B2290,W:W,"나2")=1,20,0)))),"비해당분야")</f>
        <v>비해당분야</v>
      </c>
      <c r="Z2290" s="4" t="str">
        <f>IF(R2290="C",VLOOKUP(K2290,'[1]자격증 backdata'!A:F,6,0),"비해당분야")</f>
        <v>비해당분야</v>
      </c>
      <c r="AA2290" s="4" t="str">
        <f>IF(R2290="C",SUMIF(B:B,B2290,Z:Z),"비해당분야")</f>
        <v>비해당분야</v>
      </c>
      <c r="AB2290" s="4" t="str">
        <f>IF(R2290="C",SUM(Y2290,AA2290),"비해당분야")</f>
        <v>비해당분야</v>
      </c>
      <c r="AC2290" s="4">
        <f>IF(R2290="C",AB2290,X2290)</f>
        <v>10</v>
      </c>
      <c r="AD2290" s="4">
        <f>VLOOKUP(K2290,'[1]자격증 backdata'!A:D,4,0)</f>
        <v>5</v>
      </c>
      <c r="AE2290" s="4">
        <f>IF(_xlfn.MAXIFS(AD:AD,B:B,B2290)&gt;10,10,_xlfn.MAXIFS(AD:AD,B:B,B2290))</f>
        <v>5</v>
      </c>
      <c r="AG2290" s="5">
        <f>VLOOKUP(K2290,'[1]자격증 backdata'!A:C,3,0)</f>
        <v>0</v>
      </c>
      <c r="AH2290" s="5">
        <f>COUNTIFS($B:$B,$B2290,$AG:$AG,AH$1)</f>
        <v>0</v>
      </c>
      <c r="AI2290" s="5">
        <f>COUNTIFS($B:$B,$B2290,$AG:$AG,AI$1)</f>
        <v>0</v>
      </c>
      <c r="AJ2290" s="5">
        <f>COUNTIFS($B:$B,$B2290,$AG:$AG,AJ$1)</f>
        <v>0</v>
      </c>
      <c r="AK2290" s="5">
        <f>COUNTIFS($B:$B,$B2290,$AG:$AG,AK$1)</f>
        <v>0</v>
      </c>
      <c r="AL2290" s="5">
        <f>COUNTIFS($B:$B,$B2290,$AG:$AG,AL$1)</f>
        <v>0</v>
      </c>
      <c r="AM2290" s="5">
        <f>COUNTIFS($B:$B,$B2290,$AG:$AG,AM$1)</f>
        <v>0</v>
      </c>
      <c r="AN2290" s="5">
        <f>COUNTIFS($B:$B,$B2290,$AG:$AG,AN$1)</f>
        <v>0</v>
      </c>
      <c r="AO2290" s="5">
        <f>COUNTIFS($B:$B,$B2290,$AG:$AG,AO$1)</f>
        <v>0</v>
      </c>
      <c r="AP2290" s="5">
        <f>COUNTIFS($B:$B,$B2290,$AG:$AG,AP$1)</f>
        <v>0</v>
      </c>
      <c r="AQ2290" s="5">
        <f>COUNTIFS($B:$B,$B2290,$AG:$AG,AQ$1)</f>
        <v>0</v>
      </c>
      <c r="AR2290" s="5">
        <f>COUNTIFS($B:$B,$B2290,$AG:$AG,AR$1)</f>
        <v>1</v>
      </c>
      <c r="AS2290" s="5">
        <f>COUNTIFS($B:$B,$B2290,$AG:$AG,AS$1)</f>
        <v>0</v>
      </c>
      <c r="AT2290" s="5">
        <f>COUNTIFS($B:$B,$B2290,$AG:$AG,AT$1)</f>
        <v>1</v>
      </c>
      <c r="AU2290" s="5">
        <f>COUNTIFS($B:$B,$B2290,$AG:$AG,AU$1)</f>
        <v>0</v>
      </c>
    </row>
    <row r="2291" spans="1:47" ht="15" customHeight="1" x14ac:dyDescent="0.35">
      <c r="A2291" s="6">
        <f>IF(B2290=B2291,A2290,A2290+1)</f>
        <v>807</v>
      </c>
      <c r="B2291" s="6" t="s">
        <v>2001</v>
      </c>
      <c r="C2291" s="6" t="s">
        <v>2000</v>
      </c>
      <c r="D2291" s="6" t="s">
        <v>1789</v>
      </c>
      <c r="E2291" s="6" t="s">
        <v>1788</v>
      </c>
      <c r="F2291" s="4" t="s">
        <v>7</v>
      </c>
      <c r="G2291" s="4" t="s">
        <v>8</v>
      </c>
      <c r="H2291" s="4" t="s">
        <v>7</v>
      </c>
      <c r="I2291" s="4">
        <v>3</v>
      </c>
      <c r="J2291" s="4" t="s">
        <v>57</v>
      </c>
      <c r="K2291" s="4" t="s">
        <v>1857</v>
      </c>
      <c r="L2291" s="4" t="s">
        <v>55</v>
      </c>
      <c r="M2291" s="4" t="s">
        <v>1999</v>
      </c>
      <c r="N2291" s="4" t="s">
        <v>1998</v>
      </c>
      <c r="P2291" s="4" t="s">
        <v>1</v>
      </c>
      <c r="Q2291" s="4" t="s">
        <v>1475</v>
      </c>
      <c r="R2291" s="4" t="s">
        <v>1474</v>
      </c>
      <c r="S2291" s="5">
        <f>IF(P2291="심사불필요","-",VLOOKUP(K2291,'[1]자격증 backdata'!A:G,7,0))</f>
        <v>0</v>
      </c>
      <c r="T2291" s="5" t="str">
        <f>IF(S2291="-","-",IF(COUNTIFS(B:B,B2291,S:S,"필수")&gt;0,"자격요건충족","확인필요"))</f>
        <v>자격요건충족</v>
      </c>
      <c r="U2291" s="5"/>
      <c r="W2291" s="5">
        <f>IF(Q2291="4급","심사불필요",VLOOKUP(K2291,'[1]자격증 backdata'!A:B,2,0))</f>
        <v>4</v>
      </c>
      <c r="X2291" s="4">
        <f>IF(R2291="A", MIN(20, SUMIFS(W:W, B:B, B2291, R:R, "A")),IF(R2291="B", MIN(30, SUMIFS(W:W, B:B, B2291, R:R, "B")),"비해당분야"))</f>
        <v>10</v>
      </c>
      <c r="Y2291" s="4" t="str">
        <f>IF(R2291="C",MIN(30,IF(COUNTIFS(B:B,B2291,W:W,"가1")=1,25,IF(COUNTIFS(B:B,B2291,W:W,"가1")&gt;=2,30,0))+IF(COUNTIFS(B:B,B2291,W:W,"나1")&gt;=4,30,IF(COUNTIFS(B:B,B2291,W:W,"나1")=3,26,IF(COUNTIFS(B:B,B2291,W:W,"나1")=2,22,IF(COUNTIFS(B:B,B2291,W:W,"나1")=1,18,0)))))+MIN(30,IF(COUNTIFS(B:B,B2291,W:W,"가2")=1,25,IF(COUNTIFS(B:B,B2291,W:W,"가2")&gt;=2,30,0))+IF(COUNTIFS(B:B,B2291,W:W,"나2")=3,30,IF(COUNTIFS(B:B,B2291,W:W,"나2")=2,25,IF(COUNTIFS(B:B,B2291,W:W,"나2")=1,20,0)))),"비해당분야")</f>
        <v>비해당분야</v>
      </c>
      <c r="Z2291" s="4" t="str">
        <f>IF(R2291="C",VLOOKUP(K2291,'[1]자격증 backdata'!A:F,6,0),"비해당분야")</f>
        <v>비해당분야</v>
      </c>
      <c r="AA2291" s="4" t="str">
        <f>IF(R2291="C",SUMIF(B:B,B2291,Z:Z),"비해당분야")</f>
        <v>비해당분야</v>
      </c>
      <c r="AB2291" s="4" t="str">
        <f>IF(R2291="C",SUM(Y2291,AA2291),"비해당분야")</f>
        <v>비해당분야</v>
      </c>
      <c r="AC2291" s="4">
        <f>IF(R2291="C",AB2291,X2291)</f>
        <v>10</v>
      </c>
      <c r="AD2291" s="4">
        <f>VLOOKUP(K2291,'[1]자격증 backdata'!A:D,4,0)</f>
        <v>0</v>
      </c>
      <c r="AE2291" s="4">
        <f>IF(_xlfn.MAXIFS(AD:AD,B:B,B2291)&gt;10,10,_xlfn.MAXIFS(AD:AD,B:B,B2291))</f>
        <v>5</v>
      </c>
      <c r="AG2291" s="5" t="str">
        <f>VLOOKUP(K2291,'[1]자격증 backdata'!A:C,3,0)</f>
        <v>M</v>
      </c>
      <c r="AH2291" s="5">
        <f>COUNTIFS($B:$B,$B2291,$AG:$AG,AH$1)</f>
        <v>0</v>
      </c>
      <c r="AI2291" s="5">
        <f>COUNTIFS($B:$B,$B2291,$AG:$AG,AI$1)</f>
        <v>0</v>
      </c>
      <c r="AJ2291" s="5">
        <f>COUNTIFS($B:$B,$B2291,$AG:$AG,AJ$1)</f>
        <v>0</v>
      </c>
      <c r="AK2291" s="5">
        <f>COUNTIFS($B:$B,$B2291,$AG:$AG,AK$1)</f>
        <v>0</v>
      </c>
      <c r="AL2291" s="5">
        <f>COUNTIFS($B:$B,$B2291,$AG:$AG,AL$1)</f>
        <v>0</v>
      </c>
      <c r="AM2291" s="5">
        <f>COUNTIFS($B:$B,$B2291,$AG:$AG,AM$1)</f>
        <v>0</v>
      </c>
      <c r="AN2291" s="5">
        <f>COUNTIFS($B:$B,$B2291,$AG:$AG,AN$1)</f>
        <v>0</v>
      </c>
      <c r="AO2291" s="5">
        <f>COUNTIFS($B:$B,$B2291,$AG:$AG,AO$1)</f>
        <v>0</v>
      </c>
      <c r="AP2291" s="5">
        <f>COUNTIFS($B:$B,$B2291,$AG:$AG,AP$1)</f>
        <v>0</v>
      </c>
      <c r="AQ2291" s="5">
        <f>COUNTIFS($B:$B,$B2291,$AG:$AG,AQ$1)</f>
        <v>0</v>
      </c>
      <c r="AR2291" s="5">
        <f>COUNTIFS($B:$B,$B2291,$AG:$AG,AR$1)</f>
        <v>1</v>
      </c>
      <c r="AS2291" s="5">
        <f>COUNTIFS($B:$B,$B2291,$AG:$AG,AS$1)</f>
        <v>0</v>
      </c>
      <c r="AT2291" s="5">
        <f>COUNTIFS($B:$B,$B2291,$AG:$AG,AT$1)</f>
        <v>1</v>
      </c>
      <c r="AU2291" s="5">
        <f>COUNTIFS($B:$B,$B2291,$AG:$AG,AU$1)</f>
        <v>0</v>
      </c>
    </row>
    <row r="2292" spans="1:47" ht="15" customHeight="1" x14ac:dyDescent="0.35">
      <c r="A2292" s="3">
        <f>IF(B2291=B2292,A2291,A2291+1)</f>
        <v>808</v>
      </c>
      <c r="B2292" s="3" t="s">
        <v>1992</v>
      </c>
      <c r="C2292" s="3" t="s">
        <v>1991</v>
      </c>
      <c r="D2292" s="3" t="s">
        <v>1789</v>
      </c>
      <c r="E2292" s="3" t="s">
        <v>1788</v>
      </c>
      <c r="F2292" s="4" t="s">
        <v>8</v>
      </c>
      <c r="G2292" s="4" t="s">
        <v>8</v>
      </c>
      <c r="H2292" s="4" t="s">
        <v>7</v>
      </c>
      <c r="I2292" s="3">
        <v>1</v>
      </c>
      <c r="J2292" s="3" t="s">
        <v>6</v>
      </c>
      <c r="K2292" s="3" t="s">
        <v>1787</v>
      </c>
      <c r="L2292" s="3" t="s">
        <v>4</v>
      </c>
      <c r="M2292" s="3" t="s">
        <v>1997</v>
      </c>
      <c r="N2292" s="3" t="s">
        <v>910</v>
      </c>
      <c r="P2292" s="3" t="s">
        <v>1</v>
      </c>
      <c r="Q2292" s="3" t="s">
        <v>1475</v>
      </c>
      <c r="R2292" s="3" t="s">
        <v>1474</v>
      </c>
      <c r="S2292" s="2" t="str">
        <f>IF(P2292="심사불필요","-",VLOOKUP(K2292,'[1]자격증 backdata'!A:G,7,0))</f>
        <v>필수</v>
      </c>
      <c r="T2292" s="2" t="str">
        <f>IF(S2292="-","-",IF(COUNTIFS(B:B,B2292,S:S,"필수")&gt;0,"자격요건충족","확인필요"))</f>
        <v>자격요건충족</v>
      </c>
      <c r="U2292" s="2"/>
      <c r="W2292" s="2">
        <f>IF(Q2292="4급","심사불필요",VLOOKUP(K2292,'[1]자격증 backdata'!A:B,2,0))</f>
        <v>6</v>
      </c>
      <c r="X2292" s="3">
        <f>IF(R2292="A", MIN(20, SUMIFS(W:W, B:B, B2292, R:R, "A")),IF(R2292="B", MIN(30, SUMIFS(W:W, B:B, B2292, R:R, "B")),"비해당분야"))</f>
        <v>16</v>
      </c>
      <c r="Y2292" s="3" t="str">
        <f>IF(R2292="C",MIN(30,IF(COUNTIFS(B:B,B2292,W:W,"가1")=1,25,IF(COUNTIFS(B:B,B2292,W:W,"가1")&gt;=2,30,0))+IF(COUNTIFS(B:B,B2292,W:W,"나1")&gt;=4,30,IF(COUNTIFS(B:B,B2292,W:W,"나1")=3,26,IF(COUNTIFS(B:B,B2292,W:W,"나1")=2,22,IF(COUNTIFS(B:B,B2292,W:W,"나1")=1,18,0)))))+MIN(30,IF(COUNTIFS(B:B,B2292,W:W,"가2")=1,25,IF(COUNTIFS(B:B,B2292,W:W,"가2")&gt;=2,30,0))+IF(COUNTIFS(B:B,B2292,W:W,"나2")=3,30,IF(COUNTIFS(B:B,B2292,W:W,"나2")=2,25,IF(COUNTIFS(B:B,B2292,W:W,"나2")=1,20,0)))),"비해당분야")</f>
        <v>비해당분야</v>
      </c>
      <c r="Z2292" s="3" t="str">
        <f>IF(R2292="C",VLOOKUP(K2292,'[1]자격증 backdata'!A:F,6,0),"비해당분야")</f>
        <v>비해당분야</v>
      </c>
      <c r="AA2292" s="3" t="str">
        <f>IF(R2292="C",SUMIF(B:B,B2292,Z:Z),"비해당분야")</f>
        <v>비해당분야</v>
      </c>
      <c r="AB2292" s="3" t="str">
        <f>IF(R2292="C",SUM(Y2292,AA2292),"비해당분야")</f>
        <v>비해당분야</v>
      </c>
      <c r="AC2292" s="3">
        <f>IF(R2292="C",AB2292,X2292)</f>
        <v>16</v>
      </c>
      <c r="AD2292" s="3">
        <f>VLOOKUP(K2292,'[1]자격증 backdata'!A:D,4,0)</f>
        <v>0</v>
      </c>
      <c r="AE2292" s="3">
        <f>IF(_xlfn.MAXIFS(AD:AD,B:B,B2292)&gt;10,10,_xlfn.MAXIFS(AD:AD,B:B,B2292))</f>
        <v>5</v>
      </c>
      <c r="AG2292" s="2" t="str">
        <f>VLOOKUP(K2292,'[1]자격증 backdata'!A:C,3,0)</f>
        <v>K</v>
      </c>
      <c r="AH2292" s="2">
        <f>COUNTIFS($B:$B,$B2292,$AG:$AG,AH$1)</f>
        <v>0</v>
      </c>
      <c r="AI2292" s="2">
        <f>COUNTIFS($B:$B,$B2292,$AG:$AG,AI$1)</f>
        <v>0</v>
      </c>
      <c r="AJ2292" s="2">
        <f>COUNTIFS($B:$B,$B2292,$AG:$AG,AJ$1)</f>
        <v>0</v>
      </c>
      <c r="AK2292" s="2">
        <f>COUNTIFS($B:$B,$B2292,$AG:$AG,AK$1)</f>
        <v>0</v>
      </c>
      <c r="AL2292" s="2">
        <f>COUNTIFS($B:$B,$B2292,$AG:$AG,AL$1)</f>
        <v>0</v>
      </c>
      <c r="AM2292" s="2">
        <f>COUNTIFS($B:$B,$B2292,$AG:$AG,AM$1)</f>
        <v>0</v>
      </c>
      <c r="AN2292" s="2">
        <f>COUNTIFS($B:$B,$B2292,$AG:$AG,AN$1)</f>
        <v>1</v>
      </c>
      <c r="AO2292" s="2">
        <f>COUNTIFS($B:$B,$B2292,$AG:$AG,AO$1)</f>
        <v>0</v>
      </c>
      <c r="AP2292" s="2">
        <f>COUNTIFS($B:$B,$B2292,$AG:$AG,AP$1)</f>
        <v>0</v>
      </c>
      <c r="AQ2292" s="2">
        <f>COUNTIFS($B:$B,$B2292,$AG:$AG,AQ$1)</f>
        <v>0</v>
      </c>
      <c r="AR2292" s="2">
        <f>COUNTIFS($B:$B,$B2292,$AG:$AG,AR$1)</f>
        <v>1</v>
      </c>
      <c r="AS2292" s="2">
        <f>COUNTIFS($B:$B,$B2292,$AG:$AG,AS$1)</f>
        <v>0</v>
      </c>
      <c r="AT2292" s="2">
        <f>COUNTIFS($B:$B,$B2292,$AG:$AG,AT$1)</f>
        <v>0</v>
      </c>
      <c r="AU2292" s="2">
        <f>COUNTIFS($B:$B,$B2292,$AG:$AG,AU$1)</f>
        <v>0</v>
      </c>
    </row>
    <row r="2293" spans="1:47" ht="15" customHeight="1" x14ac:dyDescent="0.35">
      <c r="A2293" s="7">
        <f>IF(B2292=B2293,A2292,A2292+1)</f>
        <v>808</v>
      </c>
      <c r="B2293" s="7" t="s">
        <v>1992</v>
      </c>
      <c r="C2293" s="7" t="s">
        <v>1991</v>
      </c>
      <c r="D2293" s="7" t="s">
        <v>1789</v>
      </c>
      <c r="E2293" s="7" t="s">
        <v>1788</v>
      </c>
      <c r="F2293" s="4" t="s">
        <v>7</v>
      </c>
      <c r="G2293" s="4" t="s">
        <v>8</v>
      </c>
      <c r="H2293" s="4" t="s">
        <v>7</v>
      </c>
      <c r="I2293" s="3">
        <v>2</v>
      </c>
      <c r="J2293" s="3" t="s">
        <v>69</v>
      </c>
      <c r="K2293" s="3" t="s">
        <v>1799</v>
      </c>
      <c r="L2293" s="3" t="s">
        <v>36</v>
      </c>
      <c r="M2293" s="3" t="s">
        <v>1996</v>
      </c>
      <c r="N2293" s="3" t="s">
        <v>90</v>
      </c>
      <c r="P2293" s="3" t="s">
        <v>1</v>
      </c>
      <c r="Q2293" s="3" t="s">
        <v>1475</v>
      </c>
      <c r="R2293" s="3" t="s">
        <v>1474</v>
      </c>
      <c r="S2293" s="2">
        <f>IF(P2293="심사불필요","-",VLOOKUP(K2293,'[1]자격증 backdata'!A:G,7,0))</f>
        <v>0</v>
      </c>
      <c r="T2293" s="2" t="str">
        <f>IF(S2293="-","-",IF(COUNTIFS(B:B,B2293,S:S,"필수")&gt;0,"자격요건충족","확인필요"))</f>
        <v>자격요건충족</v>
      </c>
      <c r="U2293" s="2"/>
      <c r="W2293" s="2">
        <f>IF(Q2293="4급","심사불필요",VLOOKUP(K2293,'[1]자격증 backdata'!A:B,2,0))</f>
        <v>0</v>
      </c>
      <c r="X2293" s="3">
        <f>IF(R2293="A", MIN(20, SUMIFS(W:W, B:B, B2293, R:R, "A")),IF(R2293="B", MIN(30, SUMIFS(W:W, B:B, B2293, R:R, "B")),"비해당분야"))</f>
        <v>16</v>
      </c>
      <c r="Y2293" s="3" t="str">
        <f>IF(R2293="C",MIN(30,IF(COUNTIFS(B:B,B2293,W:W,"가1")=1,25,IF(COUNTIFS(B:B,B2293,W:W,"가1")&gt;=2,30,0))+IF(COUNTIFS(B:B,B2293,W:W,"나1")&gt;=4,30,IF(COUNTIFS(B:B,B2293,W:W,"나1")=3,26,IF(COUNTIFS(B:B,B2293,W:W,"나1")=2,22,IF(COUNTIFS(B:B,B2293,W:W,"나1")=1,18,0)))))+MIN(30,IF(COUNTIFS(B:B,B2293,W:W,"가2")=1,25,IF(COUNTIFS(B:B,B2293,W:W,"가2")&gt;=2,30,0))+IF(COUNTIFS(B:B,B2293,W:W,"나2")=3,30,IF(COUNTIFS(B:B,B2293,W:W,"나2")=2,25,IF(COUNTIFS(B:B,B2293,W:W,"나2")=1,20,0)))),"비해당분야")</f>
        <v>비해당분야</v>
      </c>
      <c r="Z2293" s="3" t="str">
        <f>IF(R2293="C",VLOOKUP(K2293,'[1]자격증 backdata'!A:F,6,0),"비해당분야")</f>
        <v>비해당분야</v>
      </c>
      <c r="AA2293" s="3" t="str">
        <f>IF(R2293="C",SUMIF(B:B,B2293,Z:Z),"비해당분야")</f>
        <v>비해당분야</v>
      </c>
      <c r="AB2293" s="3" t="str">
        <f>IF(R2293="C",SUM(Y2293,AA2293),"비해당분야")</f>
        <v>비해당분야</v>
      </c>
      <c r="AC2293" s="3">
        <f>IF(R2293="C",AB2293,X2293)</f>
        <v>16</v>
      </c>
      <c r="AD2293" s="3">
        <f>VLOOKUP(K2293,'[1]자격증 backdata'!A:D,4,0)</f>
        <v>5</v>
      </c>
      <c r="AE2293" s="3">
        <f>IF(_xlfn.MAXIFS(AD:AD,B:B,B2293)&gt;10,10,_xlfn.MAXIFS(AD:AD,B:B,B2293))</f>
        <v>5</v>
      </c>
      <c r="AG2293" s="2">
        <f>VLOOKUP(K2293,'[1]자격증 backdata'!A:C,3,0)</f>
        <v>0</v>
      </c>
      <c r="AH2293" s="2">
        <f>COUNTIFS($B:$B,$B2293,$AG:$AG,AH$1)</f>
        <v>0</v>
      </c>
      <c r="AI2293" s="2">
        <f>COUNTIFS($B:$B,$B2293,$AG:$AG,AI$1)</f>
        <v>0</v>
      </c>
      <c r="AJ2293" s="2">
        <f>COUNTIFS($B:$B,$B2293,$AG:$AG,AJ$1)</f>
        <v>0</v>
      </c>
      <c r="AK2293" s="2">
        <f>COUNTIFS($B:$B,$B2293,$AG:$AG,AK$1)</f>
        <v>0</v>
      </c>
      <c r="AL2293" s="2">
        <f>COUNTIFS($B:$B,$B2293,$AG:$AG,AL$1)</f>
        <v>0</v>
      </c>
      <c r="AM2293" s="2">
        <f>COUNTIFS($B:$B,$B2293,$AG:$AG,AM$1)</f>
        <v>0</v>
      </c>
      <c r="AN2293" s="2">
        <f>COUNTIFS($B:$B,$B2293,$AG:$AG,AN$1)</f>
        <v>1</v>
      </c>
      <c r="AO2293" s="2">
        <f>COUNTIFS($B:$B,$B2293,$AG:$AG,AO$1)</f>
        <v>0</v>
      </c>
      <c r="AP2293" s="2">
        <f>COUNTIFS($B:$B,$B2293,$AG:$AG,AP$1)</f>
        <v>0</v>
      </c>
      <c r="AQ2293" s="2">
        <f>COUNTIFS($B:$B,$B2293,$AG:$AG,AQ$1)</f>
        <v>0</v>
      </c>
      <c r="AR2293" s="2">
        <f>COUNTIFS($B:$B,$B2293,$AG:$AG,AR$1)</f>
        <v>1</v>
      </c>
      <c r="AS2293" s="2">
        <f>COUNTIFS($B:$B,$B2293,$AG:$AG,AS$1)</f>
        <v>0</v>
      </c>
      <c r="AT2293" s="2">
        <f>COUNTIFS($B:$B,$B2293,$AG:$AG,AT$1)</f>
        <v>0</v>
      </c>
      <c r="AU2293" s="2">
        <f>COUNTIFS($B:$B,$B2293,$AG:$AG,AU$1)</f>
        <v>0</v>
      </c>
    </row>
    <row r="2294" spans="1:47" ht="15" customHeight="1" x14ac:dyDescent="0.35">
      <c r="A2294" s="7">
        <f>IF(B2293=B2294,A2293,A2293+1)</f>
        <v>808</v>
      </c>
      <c r="B2294" s="7" t="s">
        <v>1992</v>
      </c>
      <c r="C2294" s="7" t="s">
        <v>1991</v>
      </c>
      <c r="D2294" s="7" t="s">
        <v>1789</v>
      </c>
      <c r="E2294" s="7" t="s">
        <v>1788</v>
      </c>
      <c r="F2294" s="4" t="s">
        <v>7</v>
      </c>
      <c r="G2294" s="4" t="s">
        <v>8</v>
      </c>
      <c r="H2294" s="4" t="s">
        <v>7</v>
      </c>
      <c r="I2294" s="3">
        <v>3</v>
      </c>
      <c r="J2294" s="3" t="s">
        <v>215</v>
      </c>
      <c r="K2294" s="3" t="s">
        <v>1995</v>
      </c>
      <c r="L2294" s="3" t="s">
        <v>55</v>
      </c>
      <c r="M2294" s="3" t="s">
        <v>1994</v>
      </c>
      <c r="N2294" s="3" t="s">
        <v>1993</v>
      </c>
      <c r="P2294" s="3" t="s">
        <v>1</v>
      </c>
      <c r="Q2294" s="3" t="s">
        <v>1475</v>
      </c>
      <c r="R2294" s="3" t="s">
        <v>1474</v>
      </c>
      <c r="S2294" s="2">
        <f>IF(P2294="심사불필요","-",VLOOKUP(K2294,'[1]자격증 backdata'!A:G,7,0))</f>
        <v>0</v>
      </c>
      <c r="T2294" s="2" t="str">
        <f>IF(S2294="-","-",IF(COUNTIFS(B:B,B2294,S:S,"필수")&gt;0,"자격요건충족","확인필요"))</f>
        <v>자격요건충족</v>
      </c>
      <c r="U2294" s="2"/>
      <c r="W2294" s="2">
        <f>IF(Q2294="4급","심사불필요",VLOOKUP(K2294,'[1]자격증 backdata'!A:B,2,0))</f>
        <v>6</v>
      </c>
      <c r="X2294" s="3">
        <f>IF(R2294="A", MIN(20, SUMIFS(W:W, B:B, B2294, R:R, "A")),IF(R2294="B", MIN(30, SUMIFS(W:W, B:B, B2294, R:R, "B")),"비해당분야"))</f>
        <v>16</v>
      </c>
      <c r="Y2294" s="3" t="str">
        <f>IF(R2294="C",MIN(30,IF(COUNTIFS(B:B,B2294,W:W,"가1")=1,25,IF(COUNTIFS(B:B,B2294,W:W,"가1")&gt;=2,30,0))+IF(COUNTIFS(B:B,B2294,W:W,"나1")&gt;=4,30,IF(COUNTIFS(B:B,B2294,W:W,"나1")=3,26,IF(COUNTIFS(B:B,B2294,W:W,"나1")=2,22,IF(COUNTIFS(B:B,B2294,W:W,"나1")=1,18,0)))))+MIN(30,IF(COUNTIFS(B:B,B2294,W:W,"가2")=1,25,IF(COUNTIFS(B:B,B2294,W:W,"가2")&gt;=2,30,0))+IF(COUNTIFS(B:B,B2294,W:W,"나2")=3,30,IF(COUNTIFS(B:B,B2294,W:W,"나2")=2,25,IF(COUNTIFS(B:B,B2294,W:W,"나2")=1,20,0)))),"비해당분야")</f>
        <v>비해당분야</v>
      </c>
      <c r="Z2294" s="3" t="str">
        <f>IF(R2294="C",VLOOKUP(K2294,'[1]자격증 backdata'!A:F,6,0),"비해당분야")</f>
        <v>비해당분야</v>
      </c>
      <c r="AA2294" s="3" t="str">
        <f>IF(R2294="C",SUMIF(B:B,B2294,Z:Z),"비해당분야")</f>
        <v>비해당분야</v>
      </c>
      <c r="AB2294" s="3" t="str">
        <f>IF(R2294="C",SUM(Y2294,AA2294),"비해당분야")</f>
        <v>비해당분야</v>
      </c>
      <c r="AC2294" s="3">
        <f>IF(R2294="C",AB2294,X2294)</f>
        <v>16</v>
      </c>
      <c r="AD2294" s="3">
        <f>VLOOKUP(K2294,'[1]자격증 backdata'!A:D,4,0)</f>
        <v>0</v>
      </c>
      <c r="AE2294" s="3">
        <f>IF(_xlfn.MAXIFS(AD:AD,B:B,B2294)&gt;10,10,_xlfn.MAXIFS(AD:AD,B:B,B2294))</f>
        <v>5</v>
      </c>
      <c r="AG2294" s="2" t="str">
        <f>VLOOKUP(K2294,'[1]자격증 backdata'!A:C,3,0)</f>
        <v>G</v>
      </c>
      <c r="AH2294" s="2">
        <f>COUNTIFS($B:$B,$B2294,$AG:$AG,AH$1)</f>
        <v>0</v>
      </c>
      <c r="AI2294" s="2">
        <f>COUNTIFS($B:$B,$B2294,$AG:$AG,AI$1)</f>
        <v>0</v>
      </c>
      <c r="AJ2294" s="2">
        <f>COUNTIFS($B:$B,$B2294,$AG:$AG,AJ$1)</f>
        <v>0</v>
      </c>
      <c r="AK2294" s="2">
        <f>COUNTIFS($B:$B,$B2294,$AG:$AG,AK$1)</f>
        <v>0</v>
      </c>
      <c r="AL2294" s="2">
        <f>COUNTIFS($B:$B,$B2294,$AG:$AG,AL$1)</f>
        <v>0</v>
      </c>
      <c r="AM2294" s="2">
        <f>COUNTIFS($B:$B,$B2294,$AG:$AG,AM$1)</f>
        <v>0</v>
      </c>
      <c r="AN2294" s="2">
        <f>COUNTIFS($B:$B,$B2294,$AG:$AG,AN$1)</f>
        <v>1</v>
      </c>
      <c r="AO2294" s="2">
        <f>COUNTIFS($B:$B,$B2294,$AG:$AG,AO$1)</f>
        <v>0</v>
      </c>
      <c r="AP2294" s="2">
        <f>COUNTIFS($B:$B,$B2294,$AG:$AG,AP$1)</f>
        <v>0</v>
      </c>
      <c r="AQ2294" s="2">
        <f>COUNTIFS($B:$B,$B2294,$AG:$AG,AQ$1)</f>
        <v>0</v>
      </c>
      <c r="AR2294" s="2">
        <f>COUNTIFS($B:$B,$B2294,$AG:$AG,AR$1)</f>
        <v>1</v>
      </c>
      <c r="AS2294" s="2">
        <f>COUNTIFS($B:$B,$B2294,$AG:$AG,AS$1)</f>
        <v>0</v>
      </c>
      <c r="AT2294" s="2">
        <f>COUNTIFS($B:$B,$B2294,$AG:$AG,AT$1)</f>
        <v>0</v>
      </c>
      <c r="AU2294" s="2">
        <f>COUNTIFS($B:$B,$B2294,$AG:$AG,AU$1)</f>
        <v>0</v>
      </c>
    </row>
    <row r="2295" spans="1:47" ht="15" customHeight="1" x14ac:dyDescent="0.35">
      <c r="A2295" s="7">
        <f>IF(B2294=B2295,A2294,A2294+1)</f>
        <v>808</v>
      </c>
      <c r="B2295" s="7" t="s">
        <v>1992</v>
      </c>
      <c r="C2295" s="7" t="s">
        <v>1991</v>
      </c>
      <c r="D2295" s="7" t="s">
        <v>1789</v>
      </c>
      <c r="E2295" s="7" t="s">
        <v>1788</v>
      </c>
      <c r="F2295" s="4" t="s">
        <v>7</v>
      </c>
      <c r="G2295" s="4" t="s">
        <v>8</v>
      </c>
      <c r="H2295" s="4" t="s">
        <v>7</v>
      </c>
      <c r="I2295" s="3">
        <v>4</v>
      </c>
      <c r="J2295" s="3" t="s">
        <v>28</v>
      </c>
      <c r="K2295" s="3" t="s">
        <v>1793</v>
      </c>
      <c r="L2295" s="3" t="s">
        <v>26</v>
      </c>
      <c r="M2295" s="3" t="s">
        <v>1990</v>
      </c>
      <c r="N2295" s="3" t="s">
        <v>1476</v>
      </c>
      <c r="P2295" s="3" t="s">
        <v>1</v>
      </c>
      <c r="Q2295" s="3" t="s">
        <v>1475</v>
      </c>
      <c r="R2295" s="3" t="s">
        <v>1474</v>
      </c>
      <c r="S2295" s="2">
        <f>IF(P2295="심사불필요","-",VLOOKUP(K2295,'[1]자격증 backdata'!A:G,7,0))</f>
        <v>0</v>
      </c>
      <c r="T2295" s="2" t="str">
        <f>IF(S2295="-","-",IF(COUNTIFS(B:B,B2295,S:S,"필수")&gt;0,"자격요건충족","확인필요"))</f>
        <v>자격요건충족</v>
      </c>
      <c r="U2295" s="2"/>
      <c r="W2295" s="2">
        <f>IF(Q2295="4급","심사불필요",VLOOKUP(K2295,'[1]자격증 backdata'!A:B,2,0))</f>
        <v>4</v>
      </c>
      <c r="X2295" s="3">
        <f>IF(R2295="A", MIN(20, SUMIFS(W:W, B:B, B2295, R:R, "A")),IF(R2295="B", MIN(30, SUMIFS(W:W, B:B, B2295, R:R, "B")),"비해당분야"))</f>
        <v>16</v>
      </c>
      <c r="Y2295" s="3" t="str">
        <f>IF(R2295="C",MIN(30,IF(COUNTIFS(B:B,B2295,W:W,"가1")=1,25,IF(COUNTIFS(B:B,B2295,W:W,"가1")&gt;=2,30,0))+IF(COUNTIFS(B:B,B2295,W:W,"나1")&gt;=4,30,IF(COUNTIFS(B:B,B2295,W:W,"나1")=3,26,IF(COUNTIFS(B:B,B2295,W:W,"나1")=2,22,IF(COUNTIFS(B:B,B2295,W:W,"나1")=1,18,0)))))+MIN(30,IF(COUNTIFS(B:B,B2295,W:W,"가2")=1,25,IF(COUNTIFS(B:B,B2295,W:W,"가2")&gt;=2,30,0))+IF(COUNTIFS(B:B,B2295,W:W,"나2")=3,30,IF(COUNTIFS(B:B,B2295,W:W,"나2")=2,25,IF(COUNTIFS(B:B,B2295,W:W,"나2")=1,20,0)))),"비해당분야")</f>
        <v>비해당분야</v>
      </c>
      <c r="Z2295" s="3" t="str">
        <f>IF(R2295="C",VLOOKUP(K2295,'[1]자격증 backdata'!A:F,6,0),"비해당분야")</f>
        <v>비해당분야</v>
      </c>
      <c r="AA2295" s="3" t="str">
        <f>IF(R2295="C",SUMIF(B:B,B2295,Z:Z),"비해당분야")</f>
        <v>비해당분야</v>
      </c>
      <c r="AB2295" s="3" t="str">
        <f>IF(R2295="C",SUM(Y2295,AA2295),"비해당분야")</f>
        <v>비해당분야</v>
      </c>
      <c r="AC2295" s="3">
        <f>IF(R2295="C",AB2295,X2295)</f>
        <v>16</v>
      </c>
      <c r="AD2295" s="3">
        <f>VLOOKUP(K2295,'[1]자격증 backdata'!A:D,4,0)</f>
        <v>0</v>
      </c>
      <c r="AE2295" s="3">
        <f>IF(_xlfn.MAXIFS(AD:AD,B:B,B2295)&gt;10,10,_xlfn.MAXIFS(AD:AD,B:B,B2295))</f>
        <v>5</v>
      </c>
      <c r="AG2295" s="2">
        <f>VLOOKUP(K2295,'[1]자격증 backdata'!A:C,3,0)</f>
        <v>0</v>
      </c>
      <c r="AH2295" s="2">
        <f>COUNTIFS($B:$B,$B2295,$AG:$AG,AH$1)</f>
        <v>0</v>
      </c>
      <c r="AI2295" s="2">
        <f>COUNTIFS($B:$B,$B2295,$AG:$AG,AI$1)</f>
        <v>0</v>
      </c>
      <c r="AJ2295" s="2">
        <f>COUNTIFS($B:$B,$B2295,$AG:$AG,AJ$1)</f>
        <v>0</v>
      </c>
      <c r="AK2295" s="2">
        <f>COUNTIFS($B:$B,$B2295,$AG:$AG,AK$1)</f>
        <v>0</v>
      </c>
      <c r="AL2295" s="2">
        <f>COUNTIFS($B:$B,$B2295,$AG:$AG,AL$1)</f>
        <v>0</v>
      </c>
      <c r="AM2295" s="2">
        <f>COUNTIFS($B:$B,$B2295,$AG:$AG,AM$1)</f>
        <v>0</v>
      </c>
      <c r="AN2295" s="2">
        <f>COUNTIFS($B:$B,$B2295,$AG:$AG,AN$1)</f>
        <v>1</v>
      </c>
      <c r="AO2295" s="2">
        <f>COUNTIFS($B:$B,$B2295,$AG:$AG,AO$1)</f>
        <v>0</v>
      </c>
      <c r="AP2295" s="2">
        <f>COUNTIFS($B:$B,$B2295,$AG:$AG,AP$1)</f>
        <v>0</v>
      </c>
      <c r="AQ2295" s="2">
        <f>COUNTIFS($B:$B,$B2295,$AG:$AG,AQ$1)</f>
        <v>0</v>
      </c>
      <c r="AR2295" s="2">
        <f>COUNTIFS($B:$B,$B2295,$AG:$AG,AR$1)</f>
        <v>1</v>
      </c>
      <c r="AS2295" s="2">
        <f>COUNTIFS($B:$B,$B2295,$AG:$AG,AS$1)</f>
        <v>0</v>
      </c>
      <c r="AT2295" s="2">
        <f>COUNTIFS($B:$B,$B2295,$AG:$AG,AT$1)</f>
        <v>0</v>
      </c>
      <c r="AU2295" s="2">
        <f>COUNTIFS($B:$B,$B2295,$AG:$AG,AU$1)</f>
        <v>0</v>
      </c>
    </row>
    <row r="2296" spans="1:47" ht="15" customHeight="1" x14ac:dyDescent="0.35">
      <c r="A2296" s="4">
        <f>IF(B2295=B2296,A2295,A2295+1)</f>
        <v>809</v>
      </c>
      <c r="B2296" s="4" t="s">
        <v>1987</v>
      </c>
      <c r="C2296" s="4" t="s">
        <v>1986</v>
      </c>
      <c r="D2296" s="4" t="s">
        <v>1789</v>
      </c>
      <c r="E2296" s="4" t="s">
        <v>1788</v>
      </c>
      <c r="F2296" s="4" t="s">
        <v>8</v>
      </c>
      <c r="G2296" s="4" t="s">
        <v>8</v>
      </c>
      <c r="H2296" s="4" t="s">
        <v>7</v>
      </c>
      <c r="I2296" s="4">
        <v>1</v>
      </c>
      <c r="J2296" s="4" t="s">
        <v>6</v>
      </c>
      <c r="K2296" s="4" t="s">
        <v>1787</v>
      </c>
      <c r="L2296" s="4" t="s">
        <v>4</v>
      </c>
      <c r="M2296" s="4" t="s">
        <v>1989</v>
      </c>
      <c r="N2296" s="4" t="s">
        <v>246</v>
      </c>
      <c r="P2296" s="4" t="s">
        <v>1</v>
      </c>
      <c r="Q2296" s="4" t="s">
        <v>1475</v>
      </c>
      <c r="R2296" s="4" t="s">
        <v>1474</v>
      </c>
      <c r="S2296" s="5" t="str">
        <f>IF(P2296="심사불필요","-",VLOOKUP(K2296,'[1]자격증 backdata'!A:G,7,0))</f>
        <v>필수</v>
      </c>
      <c r="T2296" s="5" t="str">
        <f>IF(S2296="-","-",IF(COUNTIFS(B:B,B2296,S:S,"필수")&gt;0,"자격요건충족","확인필요"))</f>
        <v>자격요건충족</v>
      </c>
      <c r="U2296" s="5"/>
      <c r="W2296" s="5">
        <f>IF(Q2296="4급","심사불필요",VLOOKUP(K2296,'[1]자격증 backdata'!A:B,2,0))</f>
        <v>6</v>
      </c>
      <c r="X2296" s="4">
        <f>IF(R2296="A", MIN(20, SUMIFS(W:W, B:B, B2296, R:R, "A")),IF(R2296="B", MIN(30, SUMIFS(W:W, B:B, B2296, R:R, "B")),"비해당분야"))</f>
        <v>10</v>
      </c>
      <c r="Y2296" s="4" t="str">
        <f>IF(R2296="C",MIN(30,IF(COUNTIFS(B:B,B2296,W:W,"가1")=1,25,IF(COUNTIFS(B:B,B2296,W:W,"가1")&gt;=2,30,0))+IF(COUNTIFS(B:B,B2296,W:W,"나1")&gt;=4,30,IF(COUNTIFS(B:B,B2296,W:W,"나1")=3,26,IF(COUNTIFS(B:B,B2296,W:W,"나1")=2,22,IF(COUNTIFS(B:B,B2296,W:W,"나1")=1,18,0)))))+MIN(30,IF(COUNTIFS(B:B,B2296,W:W,"가2")=1,25,IF(COUNTIFS(B:B,B2296,W:W,"가2")&gt;=2,30,0))+IF(COUNTIFS(B:B,B2296,W:W,"나2")=3,30,IF(COUNTIFS(B:B,B2296,W:W,"나2")=2,25,IF(COUNTIFS(B:B,B2296,W:W,"나2")=1,20,0)))),"비해당분야")</f>
        <v>비해당분야</v>
      </c>
      <c r="Z2296" s="4" t="str">
        <f>IF(R2296="C",VLOOKUP(K2296,'[1]자격증 backdata'!A:F,6,0),"비해당분야")</f>
        <v>비해당분야</v>
      </c>
      <c r="AA2296" s="4" t="str">
        <f>IF(R2296="C",SUMIF(B:B,B2296,Z:Z),"비해당분야")</f>
        <v>비해당분야</v>
      </c>
      <c r="AB2296" s="4" t="str">
        <f>IF(R2296="C",SUM(Y2296,AA2296),"비해당분야")</f>
        <v>비해당분야</v>
      </c>
      <c r="AC2296" s="4">
        <f>IF(R2296="C",AB2296,X2296)</f>
        <v>10</v>
      </c>
      <c r="AD2296" s="4">
        <f>VLOOKUP(K2296,'[1]자격증 backdata'!A:D,4,0)</f>
        <v>0</v>
      </c>
      <c r="AE2296" s="4">
        <f>IF(_xlfn.MAXIFS(AD:AD,B:B,B2296)&gt;10,10,_xlfn.MAXIFS(AD:AD,B:B,B2296))</f>
        <v>5</v>
      </c>
      <c r="AG2296" s="5" t="str">
        <f>VLOOKUP(K2296,'[1]자격증 backdata'!A:C,3,0)</f>
        <v>K</v>
      </c>
      <c r="AH2296" s="5">
        <f>COUNTIFS($B:$B,$B2296,$AG:$AG,AH$1)</f>
        <v>0</v>
      </c>
      <c r="AI2296" s="5">
        <f>COUNTIFS($B:$B,$B2296,$AG:$AG,AI$1)</f>
        <v>0</v>
      </c>
      <c r="AJ2296" s="5">
        <f>COUNTIFS($B:$B,$B2296,$AG:$AG,AJ$1)</f>
        <v>0</v>
      </c>
      <c r="AK2296" s="5">
        <f>COUNTIFS($B:$B,$B2296,$AG:$AG,AK$1)</f>
        <v>0</v>
      </c>
      <c r="AL2296" s="5">
        <f>COUNTIFS($B:$B,$B2296,$AG:$AG,AL$1)</f>
        <v>0</v>
      </c>
      <c r="AM2296" s="5">
        <f>COUNTIFS($B:$B,$B2296,$AG:$AG,AM$1)</f>
        <v>0</v>
      </c>
      <c r="AN2296" s="5">
        <f>COUNTIFS($B:$B,$B2296,$AG:$AG,AN$1)</f>
        <v>0</v>
      </c>
      <c r="AO2296" s="5">
        <f>COUNTIFS($B:$B,$B2296,$AG:$AG,AO$1)</f>
        <v>0</v>
      </c>
      <c r="AP2296" s="5">
        <f>COUNTIFS($B:$B,$B2296,$AG:$AG,AP$1)</f>
        <v>0</v>
      </c>
      <c r="AQ2296" s="5">
        <f>COUNTIFS($B:$B,$B2296,$AG:$AG,AQ$1)</f>
        <v>0</v>
      </c>
      <c r="AR2296" s="5">
        <f>COUNTIFS($B:$B,$B2296,$AG:$AG,AR$1)</f>
        <v>1</v>
      </c>
      <c r="AS2296" s="5">
        <f>COUNTIFS($B:$B,$B2296,$AG:$AG,AS$1)</f>
        <v>0</v>
      </c>
      <c r="AT2296" s="5">
        <f>COUNTIFS($B:$B,$B2296,$AG:$AG,AT$1)</f>
        <v>1</v>
      </c>
      <c r="AU2296" s="5">
        <f>COUNTIFS($B:$B,$B2296,$AG:$AG,AU$1)</f>
        <v>0</v>
      </c>
    </row>
    <row r="2297" spans="1:47" ht="15" customHeight="1" x14ac:dyDescent="0.35">
      <c r="A2297" s="6">
        <f>IF(B2296=B2297,A2296,A2296+1)</f>
        <v>809</v>
      </c>
      <c r="B2297" s="6" t="s">
        <v>1987</v>
      </c>
      <c r="C2297" s="6" t="s">
        <v>1986</v>
      </c>
      <c r="D2297" s="6" t="s">
        <v>1789</v>
      </c>
      <c r="E2297" s="6" t="s">
        <v>1788</v>
      </c>
      <c r="F2297" s="4" t="s">
        <v>7</v>
      </c>
      <c r="G2297" s="4" t="s">
        <v>8</v>
      </c>
      <c r="H2297" s="4" t="s">
        <v>7</v>
      </c>
      <c r="I2297" s="4">
        <v>2</v>
      </c>
      <c r="J2297" s="4" t="s">
        <v>69</v>
      </c>
      <c r="K2297" s="4" t="s">
        <v>1799</v>
      </c>
      <c r="L2297" s="4" t="s">
        <v>36</v>
      </c>
      <c r="M2297" s="4" t="s">
        <v>1988</v>
      </c>
      <c r="N2297" s="4" t="s">
        <v>508</v>
      </c>
      <c r="P2297" s="4" t="s">
        <v>1</v>
      </c>
      <c r="Q2297" s="4" t="s">
        <v>1475</v>
      </c>
      <c r="R2297" s="4" t="s">
        <v>1474</v>
      </c>
      <c r="S2297" s="5">
        <f>IF(P2297="심사불필요","-",VLOOKUP(K2297,'[1]자격증 backdata'!A:G,7,0))</f>
        <v>0</v>
      </c>
      <c r="T2297" s="5" t="str">
        <f>IF(S2297="-","-",IF(COUNTIFS(B:B,B2297,S:S,"필수")&gt;0,"자격요건충족","확인필요"))</f>
        <v>자격요건충족</v>
      </c>
      <c r="U2297" s="5"/>
      <c r="W2297" s="5">
        <f>IF(Q2297="4급","심사불필요",VLOOKUP(K2297,'[1]자격증 backdata'!A:B,2,0))</f>
        <v>0</v>
      </c>
      <c r="X2297" s="4">
        <f>IF(R2297="A", MIN(20, SUMIFS(W:W, B:B, B2297, R:R, "A")),IF(R2297="B", MIN(30, SUMIFS(W:W, B:B, B2297, R:R, "B")),"비해당분야"))</f>
        <v>10</v>
      </c>
      <c r="Y2297" s="4" t="str">
        <f>IF(R2297="C",MIN(30,IF(COUNTIFS(B:B,B2297,W:W,"가1")=1,25,IF(COUNTIFS(B:B,B2297,W:W,"가1")&gt;=2,30,0))+IF(COUNTIFS(B:B,B2297,W:W,"나1")&gt;=4,30,IF(COUNTIFS(B:B,B2297,W:W,"나1")=3,26,IF(COUNTIFS(B:B,B2297,W:W,"나1")=2,22,IF(COUNTIFS(B:B,B2297,W:W,"나1")=1,18,0)))))+MIN(30,IF(COUNTIFS(B:B,B2297,W:W,"가2")=1,25,IF(COUNTIFS(B:B,B2297,W:W,"가2")&gt;=2,30,0))+IF(COUNTIFS(B:B,B2297,W:W,"나2")=3,30,IF(COUNTIFS(B:B,B2297,W:W,"나2")=2,25,IF(COUNTIFS(B:B,B2297,W:W,"나2")=1,20,0)))),"비해당분야")</f>
        <v>비해당분야</v>
      </c>
      <c r="Z2297" s="4" t="str">
        <f>IF(R2297="C",VLOOKUP(K2297,'[1]자격증 backdata'!A:F,6,0),"비해당분야")</f>
        <v>비해당분야</v>
      </c>
      <c r="AA2297" s="4" t="str">
        <f>IF(R2297="C",SUMIF(B:B,B2297,Z:Z),"비해당분야")</f>
        <v>비해당분야</v>
      </c>
      <c r="AB2297" s="4" t="str">
        <f>IF(R2297="C",SUM(Y2297,AA2297),"비해당분야")</f>
        <v>비해당분야</v>
      </c>
      <c r="AC2297" s="4">
        <f>IF(R2297="C",AB2297,X2297)</f>
        <v>10</v>
      </c>
      <c r="AD2297" s="4">
        <f>VLOOKUP(K2297,'[1]자격증 backdata'!A:D,4,0)</f>
        <v>5</v>
      </c>
      <c r="AE2297" s="4">
        <f>IF(_xlfn.MAXIFS(AD:AD,B:B,B2297)&gt;10,10,_xlfn.MAXIFS(AD:AD,B:B,B2297))</f>
        <v>5</v>
      </c>
      <c r="AG2297" s="5">
        <f>VLOOKUP(K2297,'[1]자격증 backdata'!A:C,3,0)</f>
        <v>0</v>
      </c>
      <c r="AH2297" s="5">
        <f>COUNTIFS($B:$B,$B2297,$AG:$AG,AH$1)</f>
        <v>0</v>
      </c>
      <c r="AI2297" s="5">
        <f>COUNTIFS($B:$B,$B2297,$AG:$AG,AI$1)</f>
        <v>0</v>
      </c>
      <c r="AJ2297" s="5">
        <f>COUNTIFS($B:$B,$B2297,$AG:$AG,AJ$1)</f>
        <v>0</v>
      </c>
      <c r="AK2297" s="5">
        <f>COUNTIFS($B:$B,$B2297,$AG:$AG,AK$1)</f>
        <v>0</v>
      </c>
      <c r="AL2297" s="5">
        <f>COUNTIFS($B:$B,$B2297,$AG:$AG,AL$1)</f>
        <v>0</v>
      </c>
      <c r="AM2297" s="5">
        <f>COUNTIFS($B:$B,$B2297,$AG:$AG,AM$1)</f>
        <v>0</v>
      </c>
      <c r="AN2297" s="5">
        <f>COUNTIFS($B:$B,$B2297,$AG:$AG,AN$1)</f>
        <v>0</v>
      </c>
      <c r="AO2297" s="5">
        <f>COUNTIFS($B:$B,$B2297,$AG:$AG,AO$1)</f>
        <v>0</v>
      </c>
      <c r="AP2297" s="5">
        <f>COUNTIFS($B:$B,$B2297,$AG:$AG,AP$1)</f>
        <v>0</v>
      </c>
      <c r="AQ2297" s="5">
        <f>COUNTIFS($B:$B,$B2297,$AG:$AG,AQ$1)</f>
        <v>0</v>
      </c>
      <c r="AR2297" s="5">
        <f>COUNTIFS($B:$B,$B2297,$AG:$AG,AR$1)</f>
        <v>1</v>
      </c>
      <c r="AS2297" s="5">
        <f>COUNTIFS($B:$B,$B2297,$AG:$AG,AS$1)</f>
        <v>0</v>
      </c>
      <c r="AT2297" s="5">
        <f>COUNTIFS($B:$B,$B2297,$AG:$AG,AT$1)</f>
        <v>1</v>
      </c>
      <c r="AU2297" s="5">
        <f>COUNTIFS($B:$B,$B2297,$AG:$AG,AU$1)</f>
        <v>0</v>
      </c>
    </row>
    <row r="2298" spans="1:47" ht="15" customHeight="1" x14ac:dyDescent="0.35">
      <c r="A2298" s="6">
        <f>IF(B2297=B2298,A2297,A2297+1)</f>
        <v>809</v>
      </c>
      <c r="B2298" s="6" t="s">
        <v>1987</v>
      </c>
      <c r="C2298" s="6" t="s">
        <v>1986</v>
      </c>
      <c r="D2298" s="6" t="s">
        <v>1789</v>
      </c>
      <c r="E2298" s="6" t="s">
        <v>1788</v>
      </c>
      <c r="F2298" s="4" t="s">
        <v>7</v>
      </c>
      <c r="G2298" s="4" t="s">
        <v>8</v>
      </c>
      <c r="H2298" s="4" t="s">
        <v>7</v>
      </c>
      <c r="I2298" s="4">
        <v>3</v>
      </c>
      <c r="J2298" s="4" t="s">
        <v>57</v>
      </c>
      <c r="K2298" s="4" t="s">
        <v>1857</v>
      </c>
      <c r="L2298" s="4" t="s">
        <v>55</v>
      </c>
      <c r="M2298" s="4" t="s">
        <v>1985</v>
      </c>
      <c r="N2298" s="4" t="s">
        <v>1984</v>
      </c>
      <c r="P2298" s="4" t="s">
        <v>1</v>
      </c>
      <c r="Q2298" s="4" t="s">
        <v>1475</v>
      </c>
      <c r="R2298" s="4" t="s">
        <v>1474</v>
      </c>
      <c r="S2298" s="5">
        <f>IF(P2298="심사불필요","-",VLOOKUP(K2298,'[1]자격증 backdata'!A:G,7,0))</f>
        <v>0</v>
      </c>
      <c r="T2298" s="5" t="str">
        <f>IF(S2298="-","-",IF(COUNTIFS(B:B,B2298,S:S,"필수")&gt;0,"자격요건충족","확인필요"))</f>
        <v>자격요건충족</v>
      </c>
      <c r="U2298" s="5"/>
      <c r="W2298" s="5">
        <f>IF(Q2298="4급","심사불필요",VLOOKUP(K2298,'[1]자격증 backdata'!A:B,2,0))</f>
        <v>4</v>
      </c>
      <c r="X2298" s="4">
        <f>IF(R2298="A", MIN(20, SUMIFS(W:W, B:B, B2298, R:R, "A")),IF(R2298="B", MIN(30, SUMIFS(W:W, B:B, B2298, R:R, "B")),"비해당분야"))</f>
        <v>10</v>
      </c>
      <c r="Y2298" s="4" t="str">
        <f>IF(R2298="C",MIN(30,IF(COUNTIFS(B:B,B2298,W:W,"가1")=1,25,IF(COUNTIFS(B:B,B2298,W:W,"가1")&gt;=2,30,0))+IF(COUNTIFS(B:B,B2298,W:W,"나1")&gt;=4,30,IF(COUNTIFS(B:B,B2298,W:W,"나1")=3,26,IF(COUNTIFS(B:B,B2298,W:W,"나1")=2,22,IF(COUNTIFS(B:B,B2298,W:W,"나1")=1,18,0)))))+MIN(30,IF(COUNTIFS(B:B,B2298,W:W,"가2")=1,25,IF(COUNTIFS(B:B,B2298,W:W,"가2")&gt;=2,30,0))+IF(COUNTIFS(B:B,B2298,W:W,"나2")=3,30,IF(COUNTIFS(B:B,B2298,W:W,"나2")=2,25,IF(COUNTIFS(B:B,B2298,W:W,"나2")=1,20,0)))),"비해당분야")</f>
        <v>비해당분야</v>
      </c>
      <c r="Z2298" s="4" t="str">
        <f>IF(R2298="C",VLOOKUP(K2298,'[1]자격증 backdata'!A:F,6,0),"비해당분야")</f>
        <v>비해당분야</v>
      </c>
      <c r="AA2298" s="4" t="str">
        <f>IF(R2298="C",SUMIF(B:B,B2298,Z:Z),"비해당분야")</f>
        <v>비해당분야</v>
      </c>
      <c r="AB2298" s="4" t="str">
        <f>IF(R2298="C",SUM(Y2298,AA2298),"비해당분야")</f>
        <v>비해당분야</v>
      </c>
      <c r="AC2298" s="4">
        <f>IF(R2298="C",AB2298,X2298)</f>
        <v>10</v>
      </c>
      <c r="AD2298" s="4">
        <f>VLOOKUP(K2298,'[1]자격증 backdata'!A:D,4,0)</f>
        <v>0</v>
      </c>
      <c r="AE2298" s="4">
        <f>IF(_xlfn.MAXIFS(AD:AD,B:B,B2298)&gt;10,10,_xlfn.MAXIFS(AD:AD,B:B,B2298))</f>
        <v>5</v>
      </c>
      <c r="AG2298" s="5" t="str">
        <f>VLOOKUP(K2298,'[1]자격증 backdata'!A:C,3,0)</f>
        <v>M</v>
      </c>
      <c r="AH2298" s="5">
        <f>COUNTIFS($B:$B,$B2298,$AG:$AG,AH$1)</f>
        <v>0</v>
      </c>
      <c r="AI2298" s="5">
        <f>COUNTIFS($B:$B,$B2298,$AG:$AG,AI$1)</f>
        <v>0</v>
      </c>
      <c r="AJ2298" s="5">
        <f>COUNTIFS($B:$B,$B2298,$AG:$AG,AJ$1)</f>
        <v>0</v>
      </c>
      <c r="AK2298" s="5">
        <f>COUNTIFS($B:$B,$B2298,$AG:$AG,AK$1)</f>
        <v>0</v>
      </c>
      <c r="AL2298" s="5">
        <f>COUNTIFS($B:$B,$B2298,$AG:$AG,AL$1)</f>
        <v>0</v>
      </c>
      <c r="AM2298" s="5">
        <f>COUNTIFS($B:$B,$B2298,$AG:$AG,AM$1)</f>
        <v>0</v>
      </c>
      <c r="AN2298" s="5">
        <f>COUNTIFS($B:$B,$B2298,$AG:$AG,AN$1)</f>
        <v>0</v>
      </c>
      <c r="AO2298" s="5">
        <f>COUNTIFS($B:$B,$B2298,$AG:$AG,AO$1)</f>
        <v>0</v>
      </c>
      <c r="AP2298" s="5">
        <f>COUNTIFS($B:$B,$B2298,$AG:$AG,AP$1)</f>
        <v>0</v>
      </c>
      <c r="AQ2298" s="5">
        <f>COUNTIFS($B:$B,$B2298,$AG:$AG,AQ$1)</f>
        <v>0</v>
      </c>
      <c r="AR2298" s="5">
        <f>COUNTIFS($B:$B,$B2298,$AG:$AG,AR$1)</f>
        <v>1</v>
      </c>
      <c r="AS2298" s="5">
        <f>COUNTIFS($B:$B,$B2298,$AG:$AG,AS$1)</f>
        <v>0</v>
      </c>
      <c r="AT2298" s="5">
        <f>COUNTIFS($B:$B,$B2298,$AG:$AG,AT$1)</f>
        <v>1</v>
      </c>
      <c r="AU2298" s="5">
        <f>COUNTIFS($B:$B,$B2298,$AG:$AG,AU$1)</f>
        <v>0</v>
      </c>
    </row>
    <row r="2299" spans="1:47" ht="15" customHeight="1" x14ac:dyDescent="0.35">
      <c r="A2299" s="3">
        <f>IF(B2298=B2299,A2298,A2298+1)</f>
        <v>810</v>
      </c>
      <c r="B2299" s="3" t="s">
        <v>1982</v>
      </c>
      <c r="C2299" s="3" t="s">
        <v>1981</v>
      </c>
      <c r="D2299" s="3" t="s">
        <v>1789</v>
      </c>
      <c r="E2299" s="3" t="s">
        <v>1788</v>
      </c>
      <c r="F2299" s="4" t="s">
        <v>8</v>
      </c>
      <c r="G2299" s="4" t="s">
        <v>8</v>
      </c>
      <c r="H2299" s="4" t="s">
        <v>7</v>
      </c>
      <c r="I2299" s="3">
        <v>1</v>
      </c>
      <c r="J2299" s="3" t="s">
        <v>6</v>
      </c>
      <c r="K2299" s="3" t="s">
        <v>1787</v>
      </c>
      <c r="L2299" s="3" t="s">
        <v>4</v>
      </c>
      <c r="M2299" s="3" t="s">
        <v>1983</v>
      </c>
      <c r="N2299" s="3" t="s">
        <v>246</v>
      </c>
      <c r="P2299" s="3" t="s">
        <v>1</v>
      </c>
      <c r="Q2299" s="3" t="s">
        <v>1475</v>
      </c>
      <c r="R2299" s="3" t="s">
        <v>1474</v>
      </c>
      <c r="S2299" s="2" t="str">
        <f>IF(P2299="심사불필요","-",VLOOKUP(K2299,'[1]자격증 backdata'!A:G,7,0))</f>
        <v>필수</v>
      </c>
      <c r="T2299" s="2" t="str">
        <f>IF(S2299="-","-",IF(COUNTIFS(B:B,B2299,S:S,"필수")&gt;0,"자격요건충족","확인필요"))</f>
        <v>자격요건충족</v>
      </c>
      <c r="U2299" s="2"/>
      <c r="W2299" s="2">
        <f>IF(Q2299="4급","심사불필요",VLOOKUP(K2299,'[1]자격증 backdata'!A:B,2,0))</f>
        <v>6</v>
      </c>
      <c r="X2299" s="3">
        <f>IF(R2299="A", MIN(20, SUMIFS(W:W, B:B, B2299, R:R, "A")),IF(R2299="B", MIN(30, SUMIFS(W:W, B:B, B2299, R:R, "B")),"비해당분야"))</f>
        <v>6</v>
      </c>
      <c r="Y2299" s="3" t="str">
        <f>IF(R2299="C",MIN(30,IF(COUNTIFS(B:B,B2299,W:W,"가1")=1,25,IF(COUNTIFS(B:B,B2299,W:W,"가1")&gt;=2,30,0))+IF(COUNTIFS(B:B,B2299,W:W,"나1")&gt;=4,30,IF(COUNTIFS(B:B,B2299,W:W,"나1")=3,26,IF(COUNTIFS(B:B,B2299,W:W,"나1")=2,22,IF(COUNTIFS(B:B,B2299,W:W,"나1")=1,18,0)))))+MIN(30,IF(COUNTIFS(B:B,B2299,W:W,"가2")=1,25,IF(COUNTIFS(B:B,B2299,W:W,"가2")&gt;=2,30,0))+IF(COUNTIFS(B:B,B2299,W:W,"나2")=3,30,IF(COUNTIFS(B:B,B2299,W:W,"나2")=2,25,IF(COUNTIFS(B:B,B2299,W:W,"나2")=1,20,0)))),"비해당분야")</f>
        <v>비해당분야</v>
      </c>
      <c r="Z2299" s="3" t="str">
        <f>IF(R2299="C",VLOOKUP(K2299,'[1]자격증 backdata'!A:F,6,0),"비해당분야")</f>
        <v>비해당분야</v>
      </c>
      <c r="AA2299" s="3" t="str">
        <f>IF(R2299="C",SUMIF(B:B,B2299,Z:Z),"비해당분야")</f>
        <v>비해당분야</v>
      </c>
      <c r="AB2299" s="3" t="str">
        <f>IF(R2299="C",SUM(Y2299,AA2299),"비해당분야")</f>
        <v>비해당분야</v>
      </c>
      <c r="AC2299" s="3">
        <f>IF(R2299="C",AB2299,X2299)</f>
        <v>6</v>
      </c>
      <c r="AD2299" s="3">
        <f>VLOOKUP(K2299,'[1]자격증 backdata'!A:D,4,0)</f>
        <v>0</v>
      </c>
      <c r="AE2299" s="3">
        <f>IF(_xlfn.MAXIFS(AD:AD,B:B,B2299)&gt;10,10,_xlfn.MAXIFS(AD:AD,B:B,B2299))</f>
        <v>5</v>
      </c>
      <c r="AG2299" s="2" t="str">
        <f>VLOOKUP(K2299,'[1]자격증 backdata'!A:C,3,0)</f>
        <v>K</v>
      </c>
      <c r="AH2299" s="2">
        <f>COUNTIFS($B:$B,$B2299,$AG:$AG,AH$1)</f>
        <v>0</v>
      </c>
      <c r="AI2299" s="2">
        <f>COUNTIFS($B:$B,$B2299,$AG:$AG,AI$1)</f>
        <v>0</v>
      </c>
      <c r="AJ2299" s="2">
        <f>COUNTIFS($B:$B,$B2299,$AG:$AG,AJ$1)</f>
        <v>0</v>
      </c>
      <c r="AK2299" s="2">
        <f>COUNTIFS($B:$B,$B2299,$AG:$AG,AK$1)</f>
        <v>0</v>
      </c>
      <c r="AL2299" s="2">
        <f>COUNTIFS($B:$B,$B2299,$AG:$AG,AL$1)</f>
        <v>0</v>
      </c>
      <c r="AM2299" s="2">
        <f>COUNTIFS($B:$B,$B2299,$AG:$AG,AM$1)</f>
        <v>0</v>
      </c>
      <c r="AN2299" s="2">
        <f>COUNTIFS($B:$B,$B2299,$AG:$AG,AN$1)</f>
        <v>0</v>
      </c>
      <c r="AO2299" s="2">
        <f>COUNTIFS($B:$B,$B2299,$AG:$AG,AO$1)</f>
        <v>0</v>
      </c>
      <c r="AP2299" s="2">
        <f>COUNTIFS($B:$B,$B2299,$AG:$AG,AP$1)</f>
        <v>0</v>
      </c>
      <c r="AQ2299" s="2">
        <f>COUNTIFS($B:$B,$B2299,$AG:$AG,AQ$1)</f>
        <v>0</v>
      </c>
      <c r="AR2299" s="2">
        <f>COUNTIFS($B:$B,$B2299,$AG:$AG,AR$1)</f>
        <v>1</v>
      </c>
      <c r="AS2299" s="2">
        <f>COUNTIFS($B:$B,$B2299,$AG:$AG,AS$1)</f>
        <v>0</v>
      </c>
      <c r="AT2299" s="2">
        <f>COUNTIFS($B:$B,$B2299,$AG:$AG,AT$1)</f>
        <v>0</v>
      </c>
      <c r="AU2299" s="2">
        <f>COUNTIFS($B:$B,$B2299,$AG:$AG,AU$1)</f>
        <v>0</v>
      </c>
    </row>
    <row r="2300" spans="1:47" ht="15" customHeight="1" x14ac:dyDescent="0.35">
      <c r="A2300" s="7">
        <f>IF(B2299=B2300,A2299,A2299+1)</f>
        <v>810</v>
      </c>
      <c r="B2300" s="7" t="s">
        <v>1982</v>
      </c>
      <c r="C2300" s="7" t="s">
        <v>1981</v>
      </c>
      <c r="D2300" s="7" t="s">
        <v>1789</v>
      </c>
      <c r="E2300" s="7" t="s">
        <v>1788</v>
      </c>
      <c r="F2300" s="4" t="s">
        <v>7</v>
      </c>
      <c r="G2300" s="4" t="s">
        <v>8</v>
      </c>
      <c r="H2300" s="4" t="s">
        <v>7</v>
      </c>
      <c r="I2300" s="3">
        <v>2</v>
      </c>
      <c r="J2300" s="3" t="s">
        <v>69</v>
      </c>
      <c r="K2300" s="3" t="s">
        <v>1799</v>
      </c>
      <c r="L2300" s="3" t="s">
        <v>36</v>
      </c>
      <c r="M2300" s="3" t="s">
        <v>1980</v>
      </c>
      <c r="N2300" s="3" t="s">
        <v>1256</v>
      </c>
      <c r="P2300" s="3" t="s">
        <v>1</v>
      </c>
      <c r="Q2300" s="3" t="s">
        <v>1475</v>
      </c>
      <c r="R2300" s="3" t="s">
        <v>1474</v>
      </c>
      <c r="S2300" s="2">
        <f>IF(P2300="심사불필요","-",VLOOKUP(K2300,'[1]자격증 backdata'!A:G,7,0))</f>
        <v>0</v>
      </c>
      <c r="T2300" s="2" t="str">
        <f>IF(S2300="-","-",IF(COUNTIFS(B:B,B2300,S:S,"필수")&gt;0,"자격요건충족","확인필요"))</f>
        <v>자격요건충족</v>
      </c>
      <c r="U2300" s="2"/>
      <c r="W2300" s="2">
        <f>IF(Q2300="4급","심사불필요",VLOOKUP(K2300,'[1]자격증 backdata'!A:B,2,0))</f>
        <v>0</v>
      </c>
      <c r="X2300" s="3">
        <f>IF(R2300="A", MIN(20, SUMIFS(W:W, B:B, B2300, R:R, "A")),IF(R2300="B", MIN(30, SUMIFS(W:W, B:B, B2300, R:R, "B")),"비해당분야"))</f>
        <v>6</v>
      </c>
      <c r="Y2300" s="3" t="str">
        <f>IF(R2300="C",MIN(30,IF(COUNTIFS(B:B,B2300,W:W,"가1")=1,25,IF(COUNTIFS(B:B,B2300,W:W,"가1")&gt;=2,30,0))+IF(COUNTIFS(B:B,B2300,W:W,"나1")&gt;=4,30,IF(COUNTIFS(B:B,B2300,W:W,"나1")=3,26,IF(COUNTIFS(B:B,B2300,W:W,"나1")=2,22,IF(COUNTIFS(B:B,B2300,W:W,"나1")=1,18,0)))))+MIN(30,IF(COUNTIFS(B:B,B2300,W:W,"가2")=1,25,IF(COUNTIFS(B:B,B2300,W:W,"가2")&gt;=2,30,0))+IF(COUNTIFS(B:B,B2300,W:W,"나2")=3,30,IF(COUNTIFS(B:B,B2300,W:W,"나2")=2,25,IF(COUNTIFS(B:B,B2300,W:W,"나2")=1,20,0)))),"비해당분야")</f>
        <v>비해당분야</v>
      </c>
      <c r="Z2300" s="3" t="str">
        <f>IF(R2300="C",VLOOKUP(K2300,'[1]자격증 backdata'!A:F,6,0),"비해당분야")</f>
        <v>비해당분야</v>
      </c>
      <c r="AA2300" s="3" t="str">
        <f>IF(R2300="C",SUMIF(B:B,B2300,Z:Z),"비해당분야")</f>
        <v>비해당분야</v>
      </c>
      <c r="AB2300" s="3" t="str">
        <f>IF(R2300="C",SUM(Y2300,AA2300),"비해당분야")</f>
        <v>비해당분야</v>
      </c>
      <c r="AC2300" s="3">
        <f>IF(R2300="C",AB2300,X2300)</f>
        <v>6</v>
      </c>
      <c r="AD2300" s="3">
        <f>VLOOKUP(K2300,'[1]자격증 backdata'!A:D,4,0)</f>
        <v>5</v>
      </c>
      <c r="AE2300" s="3">
        <f>IF(_xlfn.MAXIFS(AD:AD,B:B,B2300)&gt;10,10,_xlfn.MAXIFS(AD:AD,B:B,B2300))</f>
        <v>5</v>
      </c>
      <c r="AG2300" s="2">
        <f>VLOOKUP(K2300,'[1]자격증 backdata'!A:C,3,0)</f>
        <v>0</v>
      </c>
      <c r="AH2300" s="2">
        <f>COUNTIFS($B:$B,$B2300,$AG:$AG,AH$1)</f>
        <v>0</v>
      </c>
      <c r="AI2300" s="2">
        <f>COUNTIFS($B:$B,$B2300,$AG:$AG,AI$1)</f>
        <v>0</v>
      </c>
      <c r="AJ2300" s="2">
        <f>COUNTIFS($B:$B,$B2300,$AG:$AG,AJ$1)</f>
        <v>0</v>
      </c>
      <c r="AK2300" s="2">
        <f>COUNTIFS($B:$B,$B2300,$AG:$AG,AK$1)</f>
        <v>0</v>
      </c>
      <c r="AL2300" s="2">
        <f>COUNTIFS($B:$B,$B2300,$AG:$AG,AL$1)</f>
        <v>0</v>
      </c>
      <c r="AM2300" s="2">
        <f>COUNTIFS($B:$B,$B2300,$AG:$AG,AM$1)</f>
        <v>0</v>
      </c>
      <c r="AN2300" s="2">
        <f>COUNTIFS($B:$B,$B2300,$AG:$AG,AN$1)</f>
        <v>0</v>
      </c>
      <c r="AO2300" s="2">
        <f>COUNTIFS($B:$B,$B2300,$AG:$AG,AO$1)</f>
        <v>0</v>
      </c>
      <c r="AP2300" s="2">
        <f>COUNTIFS($B:$B,$B2300,$AG:$AG,AP$1)</f>
        <v>0</v>
      </c>
      <c r="AQ2300" s="2">
        <f>COUNTIFS($B:$B,$B2300,$AG:$AG,AQ$1)</f>
        <v>0</v>
      </c>
      <c r="AR2300" s="2">
        <f>COUNTIFS($B:$B,$B2300,$AG:$AG,AR$1)</f>
        <v>1</v>
      </c>
      <c r="AS2300" s="2">
        <f>COUNTIFS($B:$B,$B2300,$AG:$AG,AS$1)</f>
        <v>0</v>
      </c>
      <c r="AT2300" s="2">
        <f>COUNTIFS($B:$B,$B2300,$AG:$AG,AT$1)</f>
        <v>0</v>
      </c>
      <c r="AU2300" s="2">
        <f>COUNTIFS($B:$B,$B2300,$AG:$AG,AU$1)</f>
        <v>0</v>
      </c>
    </row>
    <row r="2301" spans="1:47" ht="15" customHeight="1" x14ac:dyDescent="0.35">
      <c r="A2301" s="4">
        <f>IF(B2300=B2301,A2300,A2300+1)</f>
        <v>811</v>
      </c>
      <c r="B2301" s="4" t="s">
        <v>1976</v>
      </c>
      <c r="C2301" s="4" t="s">
        <v>1975</v>
      </c>
      <c r="D2301" s="4" t="s">
        <v>1789</v>
      </c>
      <c r="E2301" s="4" t="s">
        <v>1788</v>
      </c>
      <c r="F2301" s="4" t="s">
        <v>8</v>
      </c>
      <c r="G2301" s="4" t="s">
        <v>8</v>
      </c>
      <c r="H2301" s="4" t="s">
        <v>7</v>
      </c>
      <c r="I2301" s="4">
        <v>1</v>
      </c>
      <c r="J2301" s="4" t="s">
        <v>6</v>
      </c>
      <c r="K2301" s="4" t="s">
        <v>1787</v>
      </c>
      <c r="L2301" s="4" t="s">
        <v>4</v>
      </c>
      <c r="M2301" s="4" t="s">
        <v>1979</v>
      </c>
      <c r="N2301" s="4" t="s">
        <v>207</v>
      </c>
      <c r="P2301" s="4" t="s">
        <v>1</v>
      </c>
      <c r="Q2301" s="4" t="s">
        <v>1475</v>
      </c>
      <c r="R2301" s="4" t="s">
        <v>1474</v>
      </c>
      <c r="S2301" s="5" t="str">
        <f>IF(P2301="심사불필요","-",VLOOKUP(K2301,'[1]자격증 backdata'!A:G,7,0))</f>
        <v>필수</v>
      </c>
      <c r="T2301" s="5" t="str">
        <f>IF(S2301="-","-",IF(COUNTIFS(B:B,B2301,S:S,"필수")&gt;0,"자격요건충족","확인필요"))</f>
        <v>자격요건충족</v>
      </c>
      <c r="U2301" s="5"/>
      <c r="W2301" s="5">
        <f>IF(Q2301="4급","심사불필요",VLOOKUP(K2301,'[1]자격증 backdata'!A:B,2,0))</f>
        <v>6</v>
      </c>
      <c r="X2301" s="4">
        <f>IF(R2301="A", MIN(20, SUMIFS(W:W, B:B, B2301, R:R, "A")),IF(R2301="B", MIN(30, SUMIFS(W:W, B:B, B2301, R:R, "B")),"비해당분야"))</f>
        <v>14</v>
      </c>
      <c r="Y2301" s="4" t="str">
        <f>IF(R2301="C",MIN(30,IF(COUNTIFS(B:B,B2301,W:W,"가1")=1,25,IF(COUNTIFS(B:B,B2301,W:W,"가1")&gt;=2,30,0))+IF(COUNTIFS(B:B,B2301,W:W,"나1")&gt;=4,30,IF(COUNTIFS(B:B,B2301,W:W,"나1")=3,26,IF(COUNTIFS(B:B,B2301,W:W,"나1")=2,22,IF(COUNTIFS(B:B,B2301,W:W,"나1")=1,18,0)))))+MIN(30,IF(COUNTIFS(B:B,B2301,W:W,"가2")=1,25,IF(COUNTIFS(B:B,B2301,W:W,"가2")&gt;=2,30,0))+IF(COUNTIFS(B:B,B2301,W:W,"나2")=3,30,IF(COUNTIFS(B:B,B2301,W:W,"나2")=2,25,IF(COUNTIFS(B:B,B2301,W:W,"나2")=1,20,0)))),"비해당분야")</f>
        <v>비해당분야</v>
      </c>
      <c r="Z2301" s="4" t="str">
        <f>IF(R2301="C",VLOOKUP(K2301,'[1]자격증 backdata'!A:F,6,0),"비해당분야")</f>
        <v>비해당분야</v>
      </c>
      <c r="AA2301" s="4" t="str">
        <f>IF(R2301="C",SUMIF(B:B,B2301,Z:Z),"비해당분야")</f>
        <v>비해당분야</v>
      </c>
      <c r="AB2301" s="4" t="str">
        <f>IF(R2301="C",SUM(Y2301,AA2301),"비해당분야")</f>
        <v>비해당분야</v>
      </c>
      <c r="AC2301" s="4">
        <f>IF(R2301="C",AB2301,X2301)</f>
        <v>14</v>
      </c>
      <c r="AD2301" s="4">
        <f>VLOOKUP(K2301,'[1]자격증 backdata'!A:D,4,0)</f>
        <v>0</v>
      </c>
      <c r="AE2301" s="4">
        <f>IF(_xlfn.MAXIFS(AD:AD,B:B,B2301)&gt;10,10,_xlfn.MAXIFS(AD:AD,B:B,B2301))</f>
        <v>0</v>
      </c>
      <c r="AG2301" s="5" t="str">
        <f>VLOOKUP(K2301,'[1]자격증 backdata'!A:C,3,0)</f>
        <v>K</v>
      </c>
      <c r="AH2301" s="5">
        <f>COUNTIFS($B:$B,$B2301,$AG:$AG,AH$1)</f>
        <v>0</v>
      </c>
      <c r="AI2301" s="5">
        <f>COUNTIFS($B:$B,$B2301,$AG:$AG,AI$1)</f>
        <v>0</v>
      </c>
      <c r="AJ2301" s="5">
        <f>COUNTIFS($B:$B,$B2301,$AG:$AG,AJ$1)</f>
        <v>0</v>
      </c>
      <c r="AK2301" s="5">
        <f>COUNTIFS($B:$B,$B2301,$AG:$AG,AK$1)</f>
        <v>0</v>
      </c>
      <c r="AL2301" s="5">
        <f>COUNTIFS($B:$B,$B2301,$AG:$AG,AL$1)</f>
        <v>0</v>
      </c>
      <c r="AM2301" s="5">
        <f>COUNTIFS($B:$B,$B2301,$AG:$AG,AM$1)</f>
        <v>0</v>
      </c>
      <c r="AN2301" s="5">
        <f>COUNTIFS($B:$B,$B2301,$AG:$AG,AN$1)</f>
        <v>0</v>
      </c>
      <c r="AO2301" s="5">
        <f>COUNTIFS($B:$B,$B2301,$AG:$AG,AO$1)</f>
        <v>0</v>
      </c>
      <c r="AP2301" s="5">
        <f>COUNTIFS($B:$B,$B2301,$AG:$AG,AP$1)</f>
        <v>0</v>
      </c>
      <c r="AQ2301" s="5">
        <f>COUNTIFS($B:$B,$B2301,$AG:$AG,AQ$1)</f>
        <v>0</v>
      </c>
      <c r="AR2301" s="5">
        <f>COUNTIFS($B:$B,$B2301,$AG:$AG,AR$1)</f>
        <v>1</v>
      </c>
      <c r="AS2301" s="5">
        <f>COUNTIFS($B:$B,$B2301,$AG:$AG,AS$1)</f>
        <v>0</v>
      </c>
      <c r="AT2301" s="5">
        <f>COUNTIFS($B:$B,$B2301,$AG:$AG,AT$1)</f>
        <v>1</v>
      </c>
      <c r="AU2301" s="5">
        <f>COUNTIFS($B:$B,$B2301,$AG:$AG,AU$1)</f>
        <v>0</v>
      </c>
    </row>
    <row r="2302" spans="1:47" ht="15" customHeight="1" x14ac:dyDescent="0.35">
      <c r="A2302" s="6">
        <f>IF(B2301=B2302,A2301,A2301+1)</f>
        <v>811</v>
      </c>
      <c r="B2302" s="6" t="s">
        <v>1976</v>
      </c>
      <c r="C2302" s="6" t="s">
        <v>1975</v>
      </c>
      <c r="D2302" s="6" t="s">
        <v>1789</v>
      </c>
      <c r="E2302" s="6" t="s">
        <v>1788</v>
      </c>
      <c r="F2302" s="4" t="s">
        <v>7</v>
      </c>
      <c r="G2302" s="4" t="s">
        <v>8</v>
      </c>
      <c r="H2302" s="4" t="s">
        <v>7</v>
      </c>
      <c r="I2302" s="4">
        <v>2</v>
      </c>
      <c r="J2302" s="4" t="s">
        <v>57</v>
      </c>
      <c r="K2302" s="4" t="s">
        <v>1857</v>
      </c>
      <c r="L2302" s="4" t="s">
        <v>55</v>
      </c>
      <c r="M2302" s="4" t="s">
        <v>1978</v>
      </c>
      <c r="N2302" s="4" t="s">
        <v>1977</v>
      </c>
      <c r="P2302" s="4" t="s">
        <v>1</v>
      </c>
      <c r="Q2302" s="4" t="s">
        <v>1475</v>
      </c>
      <c r="R2302" s="4" t="s">
        <v>1474</v>
      </c>
      <c r="S2302" s="5">
        <f>IF(P2302="심사불필요","-",VLOOKUP(K2302,'[1]자격증 backdata'!A:G,7,0))</f>
        <v>0</v>
      </c>
      <c r="T2302" s="5" t="str">
        <f>IF(S2302="-","-",IF(COUNTIFS(B:B,B2302,S:S,"필수")&gt;0,"자격요건충족","확인필요"))</f>
        <v>자격요건충족</v>
      </c>
      <c r="U2302" s="5"/>
      <c r="W2302" s="5">
        <f>IF(Q2302="4급","심사불필요",VLOOKUP(K2302,'[1]자격증 backdata'!A:B,2,0))</f>
        <v>4</v>
      </c>
      <c r="X2302" s="4">
        <f>IF(R2302="A", MIN(20, SUMIFS(W:W, B:B, B2302, R:R, "A")),IF(R2302="B", MIN(30, SUMIFS(W:W, B:B, B2302, R:R, "B")),"비해당분야"))</f>
        <v>14</v>
      </c>
      <c r="Y2302" s="4" t="str">
        <f>IF(R2302="C",MIN(30,IF(COUNTIFS(B:B,B2302,W:W,"가1")=1,25,IF(COUNTIFS(B:B,B2302,W:W,"가1")&gt;=2,30,0))+IF(COUNTIFS(B:B,B2302,W:W,"나1")&gt;=4,30,IF(COUNTIFS(B:B,B2302,W:W,"나1")=3,26,IF(COUNTIFS(B:B,B2302,W:W,"나1")=2,22,IF(COUNTIFS(B:B,B2302,W:W,"나1")=1,18,0)))))+MIN(30,IF(COUNTIFS(B:B,B2302,W:W,"가2")=1,25,IF(COUNTIFS(B:B,B2302,W:W,"가2")&gt;=2,30,0))+IF(COUNTIFS(B:B,B2302,W:W,"나2")=3,30,IF(COUNTIFS(B:B,B2302,W:W,"나2")=2,25,IF(COUNTIFS(B:B,B2302,W:W,"나2")=1,20,0)))),"비해당분야")</f>
        <v>비해당분야</v>
      </c>
      <c r="Z2302" s="4" t="str">
        <f>IF(R2302="C",VLOOKUP(K2302,'[1]자격증 backdata'!A:F,6,0),"비해당분야")</f>
        <v>비해당분야</v>
      </c>
      <c r="AA2302" s="4" t="str">
        <f>IF(R2302="C",SUMIF(B:B,B2302,Z:Z),"비해당분야")</f>
        <v>비해당분야</v>
      </c>
      <c r="AB2302" s="4" t="str">
        <f>IF(R2302="C",SUM(Y2302,AA2302),"비해당분야")</f>
        <v>비해당분야</v>
      </c>
      <c r="AC2302" s="4">
        <f>IF(R2302="C",AB2302,X2302)</f>
        <v>14</v>
      </c>
      <c r="AD2302" s="4">
        <f>VLOOKUP(K2302,'[1]자격증 backdata'!A:D,4,0)</f>
        <v>0</v>
      </c>
      <c r="AE2302" s="4">
        <f>IF(_xlfn.MAXIFS(AD:AD,B:B,B2302)&gt;10,10,_xlfn.MAXIFS(AD:AD,B:B,B2302))</f>
        <v>0</v>
      </c>
      <c r="AG2302" s="5" t="str">
        <f>VLOOKUP(K2302,'[1]자격증 backdata'!A:C,3,0)</f>
        <v>M</v>
      </c>
      <c r="AH2302" s="5">
        <f>COUNTIFS($B:$B,$B2302,$AG:$AG,AH$1)</f>
        <v>0</v>
      </c>
      <c r="AI2302" s="5">
        <f>COUNTIFS($B:$B,$B2302,$AG:$AG,AI$1)</f>
        <v>0</v>
      </c>
      <c r="AJ2302" s="5">
        <f>COUNTIFS($B:$B,$B2302,$AG:$AG,AJ$1)</f>
        <v>0</v>
      </c>
      <c r="AK2302" s="5">
        <f>COUNTIFS($B:$B,$B2302,$AG:$AG,AK$1)</f>
        <v>0</v>
      </c>
      <c r="AL2302" s="5">
        <f>COUNTIFS($B:$B,$B2302,$AG:$AG,AL$1)</f>
        <v>0</v>
      </c>
      <c r="AM2302" s="5">
        <f>COUNTIFS($B:$B,$B2302,$AG:$AG,AM$1)</f>
        <v>0</v>
      </c>
      <c r="AN2302" s="5">
        <f>COUNTIFS($B:$B,$B2302,$AG:$AG,AN$1)</f>
        <v>0</v>
      </c>
      <c r="AO2302" s="5">
        <f>COUNTIFS($B:$B,$B2302,$AG:$AG,AO$1)</f>
        <v>0</v>
      </c>
      <c r="AP2302" s="5">
        <f>COUNTIFS($B:$B,$B2302,$AG:$AG,AP$1)</f>
        <v>0</v>
      </c>
      <c r="AQ2302" s="5">
        <f>COUNTIFS($B:$B,$B2302,$AG:$AG,AQ$1)</f>
        <v>0</v>
      </c>
      <c r="AR2302" s="5">
        <f>COUNTIFS($B:$B,$B2302,$AG:$AG,AR$1)</f>
        <v>1</v>
      </c>
      <c r="AS2302" s="5">
        <f>COUNTIFS($B:$B,$B2302,$AG:$AG,AS$1)</f>
        <v>0</v>
      </c>
      <c r="AT2302" s="5">
        <f>COUNTIFS($B:$B,$B2302,$AG:$AG,AT$1)</f>
        <v>1</v>
      </c>
      <c r="AU2302" s="5">
        <f>COUNTIFS($B:$B,$B2302,$AG:$AG,AU$1)</f>
        <v>0</v>
      </c>
    </row>
    <row r="2303" spans="1:47" ht="15" customHeight="1" x14ac:dyDescent="0.35">
      <c r="A2303" s="6">
        <f>IF(B2302=B2303,A2302,A2302+1)</f>
        <v>811</v>
      </c>
      <c r="B2303" s="6" t="s">
        <v>1976</v>
      </c>
      <c r="C2303" s="6" t="s">
        <v>1975</v>
      </c>
      <c r="D2303" s="6" t="s">
        <v>1789</v>
      </c>
      <c r="E2303" s="6" t="s">
        <v>1788</v>
      </c>
      <c r="F2303" s="4" t="s">
        <v>7</v>
      </c>
      <c r="G2303" s="4" t="s">
        <v>8</v>
      </c>
      <c r="H2303" s="4" t="s">
        <v>7</v>
      </c>
      <c r="I2303" s="4">
        <v>3</v>
      </c>
      <c r="J2303" s="4" t="s">
        <v>241</v>
      </c>
      <c r="K2303" s="4" t="s">
        <v>1974</v>
      </c>
      <c r="L2303" s="4" t="s">
        <v>4</v>
      </c>
      <c r="M2303" s="4" t="s">
        <v>1973</v>
      </c>
      <c r="N2303" s="4" t="s">
        <v>207</v>
      </c>
      <c r="P2303" s="4" t="s">
        <v>1</v>
      </c>
      <c r="Q2303" s="4" t="s">
        <v>1475</v>
      </c>
      <c r="R2303" s="4" t="s">
        <v>1474</v>
      </c>
      <c r="S2303" s="5">
        <f>IF(P2303="심사불필요","-",VLOOKUP(K2303,'[1]자격증 backdata'!A:G,7,0))</f>
        <v>0</v>
      </c>
      <c r="T2303" s="5" t="str">
        <f>IF(S2303="-","-",IF(COUNTIFS(B:B,B2303,S:S,"필수")&gt;0,"자격요건충족","확인필요"))</f>
        <v>자격요건충족</v>
      </c>
      <c r="U2303" s="5"/>
      <c r="W2303" s="5">
        <f>IF(Q2303="4급","심사불필요",VLOOKUP(K2303,'[1]자격증 backdata'!A:B,2,0))</f>
        <v>4</v>
      </c>
      <c r="X2303" s="4">
        <f>IF(R2303="A", MIN(20, SUMIFS(W:W, B:B, B2303, R:R, "A")),IF(R2303="B", MIN(30, SUMIFS(W:W, B:B, B2303, R:R, "B")),"비해당분야"))</f>
        <v>14</v>
      </c>
      <c r="Y2303" s="4" t="str">
        <f>IF(R2303="C",MIN(30,IF(COUNTIFS(B:B,B2303,W:W,"가1")=1,25,IF(COUNTIFS(B:B,B2303,W:W,"가1")&gt;=2,30,0))+IF(COUNTIFS(B:B,B2303,W:W,"나1")&gt;=4,30,IF(COUNTIFS(B:B,B2303,W:W,"나1")=3,26,IF(COUNTIFS(B:B,B2303,W:W,"나1")=2,22,IF(COUNTIFS(B:B,B2303,W:W,"나1")=1,18,0)))))+MIN(30,IF(COUNTIFS(B:B,B2303,W:W,"가2")=1,25,IF(COUNTIFS(B:B,B2303,W:W,"가2")&gt;=2,30,0))+IF(COUNTIFS(B:B,B2303,W:W,"나2")=3,30,IF(COUNTIFS(B:B,B2303,W:W,"나2")=2,25,IF(COUNTIFS(B:B,B2303,W:W,"나2")=1,20,0)))),"비해당분야")</f>
        <v>비해당분야</v>
      </c>
      <c r="Z2303" s="4" t="str">
        <f>IF(R2303="C",VLOOKUP(K2303,'[1]자격증 backdata'!A:F,6,0),"비해당분야")</f>
        <v>비해당분야</v>
      </c>
      <c r="AA2303" s="4" t="str">
        <f>IF(R2303="C",SUMIF(B:B,B2303,Z:Z),"비해당분야")</f>
        <v>비해당분야</v>
      </c>
      <c r="AB2303" s="4" t="str">
        <f>IF(R2303="C",SUM(Y2303,AA2303),"비해당분야")</f>
        <v>비해당분야</v>
      </c>
      <c r="AC2303" s="4">
        <f>IF(R2303="C",AB2303,X2303)</f>
        <v>14</v>
      </c>
      <c r="AD2303" s="4">
        <f>VLOOKUP(K2303,'[1]자격증 backdata'!A:D,4,0)</f>
        <v>0</v>
      </c>
      <c r="AE2303" s="4">
        <f>IF(_xlfn.MAXIFS(AD:AD,B:B,B2303)&gt;10,10,_xlfn.MAXIFS(AD:AD,B:B,B2303))</f>
        <v>0</v>
      </c>
      <c r="AG2303" s="5">
        <f>VLOOKUP(K2303,'[1]자격증 backdata'!A:C,3,0)</f>
        <v>0</v>
      </c>
      <c r="AH2303" s="5">
        <f>COUNTIFS($B:$B,$B2303,$AG:$AG,AH$1)</f>
        <v>0</v>
      </c>
      <c r="AI2303" s="5">
        <f>COUNTIFS($B:$B,$B2303,$AG:$AG,AI$1)</f>
        <v>0</v>
      </c>
      <c r="AJ2303" s="5">
        <f>COUNTIFS($B:$B,$B2303,$AG:$AG,AJ$1)</f>
        <v>0</v>
      </c>
      <c r="AK2303" s="5">
        <f>COUNTIFS($B:$B,$B2303,$AG:$AG,AK$1)</f>
        <v>0</v>
      </c>
      <c r="AL2303" s="5">
        <f>COUNTIFS($B:$B,$B2303,$AG:$AG,AL$1)</f>
        <v>0</v>
      </c>
      <c r="AM2303" s="5">
        <f>COUNTIFS($B:$B,$B2303,$AG:$AG,AM$1)</f>
        <v>0</v>
      </c>
      <c r="AN2303" s="5">
        <f>COUNTIFS($B:$B,$B2303,$AG:$AG,AN$1)</f>
        <v>0</v>
      </c>
      <c r="AO2303" s="5">
        <f>COUNTIFS($B:$B,$B2303,$AG:$AG,AO$1)</f>
        <v>0</v>
      </c>
      <c r="AP2303" s="5">
        <f>COUNTIFS($B:$B,$B2303,$AG:$AG,AP$1)</f>
        <v>0</v>
      </c>
      <c r="AQ2303" s="5">
        <f>COUNTIFS($B:$B,$B2303,$AG:$AG,AQ$1)</f>
        <v>0</v>
      </c>
      <c r="AR2303" s="5">
        <f>COUNTIFS($B:$B,$B2303,$AG:$AG,AR$1)</f>
        <v>1</v>
      </c>
      <c r="AS2303" s="5">
        <f>COUNTIFS($B:$B,$B2303,$AG:$AG,AS$1)</f>
        <v>0</v>
      </c>
      <c r="AT2303" s="5">
        <f>COUNTIFS($B:$B,$B2303,$AG:$AG,AT$1)</f>
        <v>1</v>
      </c>
      <c r="AU2303" s="5">
        <f>COUNTIFS($B:$B,$B2303,$AG:$AG,AU$1)</f>
        <v>0</v>
      </c>
    </row>
    <row r="2304" spans="1:47" ht="15" customHeight="1" x14ac:dyDescent="0.35">
      <c r="A2304" s="3">
        <f>IF(B2303=B2304,A2303,A2303+1)</f>
        <v>812</v>
      </c>
      <c r="B2304" s="3" t="s">
        <v>1962</v>
      </c>
      <c r="C2304" s="3" t="s">
        <v>1961</v>
      </c>
      <c r="D2304" s="3" t="s">
        <v>1789</v>
      </c>
      <c r="E2304" s="3" t="s">
        <v>1788</v>
      </c>
      <c r="F2304" s="4" t="s">
        <v>8</v>
      </c>
      <c r="G2304" s="4" t="s">
        <v>8</v>
      </c>
      <c r="H2304" s="4" t="s">
        <v>7</v>
      </c>
      <c r="I2304" s="3">
        <v>1</v>
      </c>
      <c r="J2304" s="3" t="s">
        <v>6</v>
      </c>
      <c r="K2304" s="3" t="s">
        <v>1787</v>
      </c>
      <c r="L2304" s="3" t="s">
        <v>4</v>
      </c>
      <c r="M2304" s="3" t="s">
        <v>1972</v>
      </c>
      <c r="N2304" s="3" t="s">
        <v>344</v>
      </c>
      <c r="P2304" s="3" t="s">
        <v>1</v>
      </c>
      <c r="Q2304" s="3" t="s">
        <v>1475</v>
      </c>
      <c r="R2304" s="3" t="s">
        <v>1474</v>
      </c>
      <c r="S2304" s="2" t="str">
        <f>IF(P2304="심사불필요","-",VLOOKUP(K2304,'[1]자격증 backdata'!A:G,7,0))</f>
        <v>필수</v>
      </c>
      <c r="T2304" s="2" t="str">
        <f>IF(S2304="-","-",IF(COUNTIFS(B:B,B2304,S:S,"필수")&gt;0,"자격요건충족","확인필요"))</f>
        <v>자격요건충족</v>
      </c>
      <c r="U2304" s="2"/>
      <c r="W2304" s="2">
        <f>IF(Q2304="4급","심사불필요",VLOOKUP(K2304,'[1]자격증 backdata'!A:B,2,0))</f>
        <v>6</v>
      </c>
      <c r="X2304" s="3">
        <f>IF(R2304="A", MIN(20, SUMIFS(W:W, B:B, B2304, R:R, "A")),IF(R2304="B", MIN(30, SUMIFS(W:W, B:B, B2304, R:R, "B")),"비해당분야"))</f>
        <v>20</v>
      </c>
      <c r="Y2304" s="3" t="str">
        <f>IF(R2304="C",MIN(30,IF(COUNTIFS(B:B,B2304,W:W,"가1")=1,25,IF(COUNTIFS(B:B,B2304,W:W,"가1")&gt;=2,30,0))+IF(COUNTIFS(B:B,B2304,W:W,"나1")&gt;=4,30,IF(COUNTIFS(B:B,B2304,W:W,"나1")=3,26,IF(COUNTIFS(B:B,B2304,W:W,"나1")=2,22,IF(COUNTIFS(B:B,B2304,W:W,"나1")=1,18,0)))))+MIN(30,IF(COUNTIFS(B:B,B2304,W:W,"가2")=1,25,IF(COUNTIFS(B:B,B2304,W:W,"가2")&gt;=2,30,0))+IF(COUNTIFS(B:B,B2304,W:W,"나2")=3,30,IF(COUNTIFS(B:B,B2304,W:W,"나2")=2,25,IF(COUNTIFS(B:B,B2304,W:W,"나2")=1,20,0)))),"비해당분야")</f>
        <v>비해당분야</v>
      </c>
      <c r="Z2304" s="3" t="str">
        <f>IF(R2304="C",VLOOKUP(K2304,'[1]자격증 backdata'!A:F,6,0),"비해당분야")</f>
        <v>비해당분야</v>
      </c>
      <c r="AA2304" s="3" t="str">
        <f>IF(R2304="C",SUMIF(B:B,B2304,Z:Z),"비해당분야")</f>
        <v>비해당분야</v>
      </c>
      <c r="AB2304" s="3" t="str">
        <f>IF(R2304="C",SUM(Y2304,AA2304),"비해당분야")</f>
        <v>비해당분야</v>
      </c>
      <c r="AC2304" s="3">
        <f>IF(R2304="C",AB2304,X2304)</f>
        <v>20</v>
      </c>
      <c r="AD2304" s="3">
        <f>VLOOKUP(K2304,'[1]자격증 backdata'!A:D,4,0)</f>
        <v>0</v>
      </c>
      <c r="AE2304" s="3">
        <f>IF(_xlfn.MAXIFS(AD:AD,B:B,B2304)&gt;10,10,_xlfn.MAXIFS(AD:AD,B:B,B2304))</f>
        <v>5</v>
      </c>
      <c r="AG2304" s="2" t="str">
        <f>VLOOKUP(K2304,'[1]자격증 backdata'!A:C,3,0)</f>
        <v>K</v>
      </c>
      <c r="AH2304" s="2">
        <f>COUNTIFS($B:$B,$B2304,$AG:$AG,AH$1)</f>
        <v>0</v>
      </c>
      <c r="AI2304" s="2">
        <f>COUNTIFS($B:$B,$B2304,$AG:$AG,AI$1)</f>
        <v>0</v>
      </c>
      <c r="AJ2304" s="2">
        <f>COUNTIFS($B:$B,$B2304,$AG:$AG,AJ$1)</f>
        <v>0</v>
      </c>
      <c r="AK2304" s="2">
        <f>COUNTIFS($B:$B,$B2304,$AG:$AG,AK$1)</f>
        <v>0</v>
      </c>
      <c r="AL2304" s="2">
        <f>COUNTIFS($B:$B,$B2304,$AG:$AG,AL$1)</f>
        <v>0</v>
      </c>
      <c r="AM2304" s="2">
        <f>COUNTIFS($B:$B,$B2304,$AG:$AG,AM$1)</f>
        <v>0</v>
      </c>
      <c r="AN2304" s="2">
        <f>COUNTIFS($B:$B,$B2304,$AG:$AG,AN$1)</f>
        <v>0</v>
      </c>
      <c r="AO2304" s="2">
        <f>COUNTIFS($B:$B,$B2304,$AG:$AG,AO$1)</f>
        <v>0</v>
      </c>
      <c r="AP2304" s="2">
        <f>COUNTIFS($B:$B,$B2304,$AG:$AG,AP$1)</f>
        <v>0</v>
      </c>
      <c r="AQ2304" s="2">
        <f>COUNTIFS($B:$B,$B2304,$AG:$AG,AQ$1)</f>
        <v>0</v>
      </c>
      <c r="AR2304" s="2">
        <f>COUNTIFS($B:$B,$B2304,$AG:$AG,AR$1)</f>
        <v>2</v>
      </c>
      <c r="AS2304" s="2">
        <f>COUNTIFS($B:$B,$B2304,$AG:$AG,AS$1)</f>
        <v>0</v>
      </c>
      <c r="AT2304" s="2">
        <f>COUNTIFS($B:$B,$B2304,$AG:$AG,AT$1)</f>
        <v>1</v>
      </c>
      <c r="AU2304" s="2">
        <f>COUNTIFS($B:$B,$B2304,$AG:$AG,AU$1)</f>
        <v>1</v>
      </c>
    </row>
    <row r="2305" spans="1:47" ht="15" customHeight="1" x14ac:dyDescent="0.35">
      <c r="A2305" s="7">
        <f>IF(B2304=B2305,A2304,A2304+1)</f>
        <v>812</v>
      </c>
      <c r="B2305" s="7" t="s">
        <v>1962</v>
      </c>
      <c r="C2305" s="7" t="s">
        <v>1961</v>
      </c>
      <c r="D2305" s="7" t="s">
        <v>1789</v>
      </c>
      <c r="E2305" s="7" t="s">
        <v>1788</v>
      </c>
      <c r="F2305" s="4" t="s">
        <v>7</v>
      </c>
      <c r="G2305" s="4" t="s">
        <v>8</v>
      </c>
      <c r="H2305" s="4" t="s">
        <v>7</v>
      </c>
      <c r="I2305" s="3">
        <v>2</v>
      </c>
      <c r="J2305" s="3" t="s">
        <v>57</v>
      </c>
      <c r="K2305" s="3" t="s">
        <v>1857</v>
      </c>
      <c r="L2305" s="3" t="s">
        <v>55</v>
      </c>
      <c r="M2305" s="3" t="s">
        <v>1971</v>
      </c>
      <c r="N2305" s="3" t="s">
        <v>1612</v>
      </c>
      <c r="P2305" s="3" t="s">
        <v>1</v>
      </c>
      <c r="Q2305" s="3" t="s">
        <v>1475</v>
      </c>
      <c r="R2305" s="3" t="s">
        <v>1474</v>
      </c>
      <c r="S2305" s="2">
        <f>IF(P2305="심사불필요","-",VLOOKUP(K2305,'[1]자격증 backdata'!A:G,7,0))</f>
        <v>0</v>
      </c>
      <c r="T2305" s="2" t="str">
        <f>IF(S2305="-","-",IF(COUNTIFS(B:B,B2305,S:S,"필수")&gt;0,"자격요건충족","확인필요"))</f>
        <v>자격요건충족</v>
      </c>
      <c r="U2305" s="2"/>
      <c r="W2305" s="2">
        <f>IF(Q2305="4급","심사불필요",VLOOKUP(K2305,'[1]자격증 backdata'!A:B,2,0))</f>
        <v>4</v>
      </c>
      <c r="X2305" s="3">
        <f>IF(R2305="A", MIN(20, SUMIFS(W:W, B:B, B2305, R:R, "A")),IF(R2305="B", MIN(30, SUMIFS(W:W, B:B, B2305, R:R, "B")),"비해당분야"))</f>
        <v>20</v>
      </c>
      <c r="Y2305" s="3" t="str">
        <f>IF(R2305="C",MIN(30,IF(COUNTIFS(B:B,B2305,W:W,"가1")=1,25,IF(COUNTIFS(B:B,B2305,W:W,"가1")&gt;=2,30,0))+IF(COUNTIFS(B:B,B2305,W:W,"나1")&gt;=4,30,IF(COUNTIFS(B:B,B2305,W:W,"나1")=3,26,IF(COUNTIFS(B:B,B2305,W:W,"나1")=2,22,IF(COUNTIFS(B:B,B2305,W:W,"나1")=1,18,0)))))+MIN(30,IF(COUNTIFS(B:B,B2305,W:W,"가2")=1,25,IF(COUNTIFS(B:B,B2305,W:W,"가2")&gt;=2,30,0))+IF(COUNTIFS(B:B,B2305,W:W,"나2")=3,30,IF(COUNTIFS(B:B,B2305,W:W,"나2")=2,25,IF(COUNTIFS(B:B,B2305,W:W,"나2")=1,20,0)))),"비해당분야")</f>
        <v>비해당분야</v>
      </c>
      <c r="Z2305" s="3" t="str">
        <f>IF(R2305="C",VLOOKUP(K2305,'[1]자격증 backdata'!A:F,6,0),"비해당분야")</f>
        <v>비해당분야</v>
      </c>
      <c r="AA2305" s="3" t="str">
        <f>IF(R2305="C",SUMIF(B:B,B2305,Z:Z),"비해당분야")</f>
        <v>비해당분야</v>
      </c>
      <c r="AB2305" s="3" t="str">
        <f>IF(R2305="C",SUM(Y2305,AA2305),"비해당분야")</f>
        <v>비해당분야</v>
      </c>
      <c r="AC2305" s="3">
        <f>IF(R2305="C",AB2305,X2305)</f>
        <v>20</v>
      </c>
      <c r="AD2305" s="3">
        <f>VLOOKUP(K2305,'[1]자격증 backdata'!A:D,4,0)</f>
        <v>0</v>
      </c>
      <c r="AE2305" s="3">
        <f>IF(_xlfn.MAXIFS(AD:AD,B:B,B2305)&gt;10,10,_xlfn.MAXIFS(AD:AD,B:B,B2305))</f>
        <v>5</v>
      </c>
      <c r="AG2305" s="2" t="str">
        <f>VLOOKUP(K2305,'[1]자격증 backdata'!A:C,3,0)</f>
        <v>M</v>
      </c>
      <c r="AH2305" s="2">
        <f>COUNTIFS($B:$B,$B2305,$AG:$AG,AH$1)</f>
        <v>0</v>
      </c>
      <c r="AI2305" s="2">
        <f>COUNTIFS($B:$B,$B2305,$AG:$AG,AI$1)</f>
        <v>0</v>
      </c>
      <c r="AJ2305" s="2">
        <f>COUNTIFS($B:$B,$B2305,$AG:$AG,AJ$1)</f>
        <v>0</v>
      </c>
      <c r="AK2305" s="2">
        <f>COUNTIFS($B:$B,$B2305,$AG:$AG,AK$1)</f>
        <v>0</v>
      </c>
      <c r="AL2305" s="2">
        <f>COUNTIFS($B:$B,$B2305,$AG:$AG,AL$1)</f>
        <v>0</v>
      </c>
      <c r="AM2305" s="2">
        <f>COUNTIFS($B:$B,$B2305,$AG:$AG,AM$1)</f>
        <v>0</v>
      </c>
      <c r="AN2305" s="2">
        <f>COUNTIFS($B:$B,$B2305,$AG:$AG,AN$1)</f>
        <v>0</v>
      </c>
      <c r="AO2305" s="2">
        <f>COUNTIFS($B:$B,$B2305,$AG:$AG,AO$1)</f>
        <v>0</v>
      </c>
      <c r="AP2305" s="2">
        <f>COUNTIFS($B:$B,$B2305,$AG:$AG,AP$1)</f>
        <v>0</v>
      </c>
      <c r="AQ2305" s="2">
        <f>COUNTIFS($B:$B,$B2305,$AG:$AG,AQ$1)</f>
        <v>0</v>
      </c>
      <c r="AR2305" s="2">
        <f>COUNTIFS($B:$B,$B2305,$AG:$AG,AR$1)</f>
        <v>2</v>
      </c>
      <c r="AS2305" s="2">
        <f>COUNTIFS($B:$B,$B2305,$AG:$AG,AS$1)</f>
        <v>0</v>
      </c>
      <c r="AT2305" s="2">
        <f>COUNTIFS($B:$B,$B2305,$AG:$AG,AT$1)</f>
        <v>1</v>
      </c>
      <c r="AU2305" s="2">
        <f>COUNTIFS($B:$B,$B2305,$AG:$AG,AU$1)</f>
        <v>1</v>
      </c>
    </row>
    <row r="2306" spans="1:47" ht="15" customHeight="1" x14ac:dyDescent="0.35">
      <c r="A2306" s="7">
        <f>IF(B2305=B2306,A2305,A2305+1)</f>
        <v>812</v>
      </c>
      <c r="B2306" s="7" t="s">
        <v>1962</v>
      </c>
      <c r="C2306" s="7" t="s">
        <v>1961</v>
      </c>
      <c r="D2306" s="7" t="s">
        <v>1789</v>
      </c>
      <c r="E2306" s="7" t="s">
        <v>1788</v>
      </c>
      <c r="F2306" s="4" t="s">
        <v>7</v>
      </c>
      <c r="G2306" s="4" t="s">
        <v>8</v>
      </c>
      <c r="H2306" s="4" t="s">
        <v>7</v>
      </c>
      <c r="I2306" s="3">
        <v>3</v>
      </c>
      <c r="J2306" s="3" t="s">
        <v>1970</v>
      </c>
      <c r="K2306" s="3" t="s">
        <v>1969</v>
      </c>
      <c r="L2306" s="3" t="s">
        <v>348</v>
      </c>
      <c r="M2306" s="3" t="s">
        <v>1968</v>
      </c>
      <c r="N2306" s="3" t="s">
        <v>1264</v>
      </c>
      <c r="P2306" s="3" t="s">
        <v>1</v>
      </c>
      <c r="Q2306" s="3" t="s">
        <v>1475</v>
      </c>
      <c r="R2306" s="3" t="s">
        <v>1474</v>
      </c>
      <c r="S2306" s="2">
        <f>IF(P2306="심사불필요","-",VLOOKUP(K2306,'[1]자격증 backdata'!A:G,7,0))</f>
        <v>0</v>
      </c>
      <c r="T2306" s="2" t="str">
        <f>IF(S2306="-","-",IF(COUNTIFS(B:B,B2306,S:S,"필수")&gt;0,"자격요건충족","확인필요"))</f>
        <v>자격요건충족</v>
      </c>
      <c r="U2306" s="2"/>
      <c r="W2306" s="2">
        <f>IF(Q2306="4급","심사불필요",VLOOKUP(K2306,'[1]자격증 backdata'!A:B,2,0))</f>
        <v>6</v>
      </c>
      <c r="X2306" s="3">
        <f>IF(R2306="A", MIN(20, SUMIFS(W:W, B:B, B2306, R:R, "A")),IF(R2306="B", MIN(30, SUMIFS(W:W, B:B, B2306, R:R, "B")),"비해당분야"))</f>
        <v>20</v>
      </c>
      <c r="Y2306" s="3" t="str">
        <f>IF(R2306="C",MIN(30,IF(COUNTIFS(B:B,B2306,W:W,"가1")=1,25,IF(COUNTIFS(B:B,B2306,W:W,"가1")&gt;=2,30,0))+IF(COUNTIFS(B:B,B2306,W:W,"나1")&gt;=4,30,IF(COUNTIFS(B:B,B2306,W:W,"나1")=3,26,IF(COUNTIFS(B:B,B2306,W:W,"나1")=2,22,IF(COUNTIFS(B:B,B2306,W:W,"나1")=1,18,0)))))+MIN(30,IF(COUNTIFS(B:B,B2306,W:W,"가2")=1,25,IF(COUNTIFS(B:B,B2306,W:W,"가2")&gt;=2,30,0))+IF(COUNTIFS(B:B,B2306,W:W,"나2")=3,30,IF(COUNTIFS(B:B,B2306,W:W,"나2")=2,25,IF(COUNTIFS(B:B,B2306,W:W,"나2")=1,20,0)))),"비해당분야")</f>
        <v>비해당분야</v>
      </c>
      <c r="Z2306" s="3" t="str">
        <f>IF(R2306="C",VLOOKUP(K2306,'[1]자격증 backdata'!A:F,6,0),"비해당분야")</f>
        <v>비해당분야</v>
      </c>
      <c r="AA2306" s="3" t="str">
        <f>IF(R2306="C",SUMIF(B:B,B2306,Z:Z),"비해당분야")</f>
        <v>비해당분야</v>
      </c>
      <c r="AB2306" s="3" t="str">
        <f>IF(R2306="C",SUM(Y2306,AA2306),"비해당분야")</f>
        <v>비해당분야</v>
      </c>
      <c r="AC2306" s="3">
        <f>IF(R2306="C",AB2306,X2306)</f>
        <v>20</v>
      </c>
      <c r="AD2306" s="3">
        <f>VLOOKUP(K2306,'[1]자격증 backdata'!A:D,4,0)</f>
        <v>0</v>
      </c>
      <c r="AE2306" s="3">
        <f>IF(_xlfn.MAXIFS(AD:AD,B:B,B2306)&gt;10,10,_xlfn.MAXIFS(AD:AD,B:B,B2306))</f>
        <v>5</v>
      </c>
      <c r="AG2306" s="2">
        <f>VLOOKUP(K2306,'[1]자격증 backdata'!A:C,3,0)</f>
        <v>0</v>
      </c>
      <c r="AH2306" s="2">
        <f>COUNTIFS($B:$B,$B2306,$AG:$AG,AH$1)</f>
        <v>0</v>
      </c>
      <c r="AI2306" s="2">
        <f>COUNTIFS($B:$B,$B2306,$AG:$AG,AI$1)</f>
        <v>0</v>
      </c>
      <c r="AJ2306" s="2">
        <f>COUNTIFS($B:$B,$B2306,$AG:$AG,AJ$1)</f>
        <v>0</v>
      </c>
      <c r="AK2306" s="2">
        <f>COUNTIFS($B:$B,$B2306,$AG:$AG,AK$1)</f>
        <v>0</v>
      </c>
      <c r="AL2306" s="2">
        <f>COUNTIFS($B:$B,$B2306,$AG:$AG,AL$1)</f>
        <v>0</v>
      </c>
      <c r="AM2306" s="2">
        <f>COUNTIFS($B:$B,$B2306,$AG:$AG,AM$1)</f>
        <v>0</v>
      </c>
      <c r="AN2306" s="2">
        <f>COUNTIFS($B:$B,$B2306,$AG:$AG,AN$1)</f>
        <v>0</v>
      </c>
      <c r="AO2306" s="2">
        <f>COUNTIFS($B:$B,$B2306,$AG:$AG,AO$1)</f>
        <v>0</v>
      </c>
      <c r="AP2306" s="2">
        <f>COUNTIFS($B:$B,$B2306,$AG:$AG,AP$1)</f>
        <v>0</v>
      </c>
      <c r="AQ2306" s="2">
        <f>COUNTIFS($B:$B,$B2306,$AG:$AG,AQ$1)</f>
        <v>0</v>
      </c>
      <c r="AR2306" s="2">
        <f>COUNTIFS($B:$B,$B2306,$AG:$AG,AR$1)</f>
        <v>2</v>
      </c>
      <c r="AS2306" s="2">
        <f>COUNTIFS($B:$B,$B2306,$AG:$AG,AS$1)</f>
        <v>0</v>
      </c>
      <c r="AT2306" s="2">
        <f>COUNTIFS($B:$B,$B2306,$AG:$AG,AT$1)</f>
        <v>1</v>
      </c>
      <c r="AU2306" s="2">
        <f>COUNTIFS($B:$B,$B2306,$AG:$AG,AU$1)</f>
        <v>1</v>
      </c>
    </row>
    <row r="2307" spans="1:47" ht="15" customHeight="1" x14ac:dyDescent="0.35">
      <c r="A2307" s="7">
        <f>IF(B2306=B2307,A2306,A2306+1)</f>
        <v>812</v>
      </c>
      <c r="B2307" s="7" t="s">
        <v>1962</v>
      </c>
      <c r="C2307" s="7" t="s">
        <v>1961</v>
      </c>
      <c r="D2307" s="7" t="s">
        <v>1789</v>
      </c>
      <c r="E2307" s="7" t="s">
        <v>1788</v>
      </c>
      <c r="F2307" s="4" t="s">
        <v>7</v>
      </c>
      <c r="G2307" s="4" t="s">
        <v>8</v>
      </c>
      <c r="H2307" s="4" t="s">
        <v>7</v>
      </c>
      <c r="I2307" s="3">
        <v>4</v>
      </c>
      <c r="J2307" s="3" t="s">
        <v>350</v>
      </c>
      <c r="K2307" s="3" t="s">
        <v>1967</v>
      </c>
      <c r="L2307" s="3" t="s">
        <v>348</v>
      </c>
      <c r="M2307" s="3" t="s">
        <v>1966</v>
      </c>
      <c r="N2307" s="3" t="s">
        <v>1965</v>
      </c>
      <c r="P2307" s="3" t="s">
        <v>1</v>
      </c>
      <c r="Q2307" s="3" t="s">
        <v>1475</v>
      </c>
      <c r="R2307" s="3" t="s">
        <v>1474</v>
      </c>
      <c r="S2307" s="2">
        <f>IF(P2307="심사불필요","-",VLOOKUP(K2307,'[1]자격증 backdata'!A:G,7,0))</f>
        <v>0</v>
      </c>
      <c r="T2307" s="2" t="str">
        <f>IF(S2307="-","-",IF(COUNTIFS(B:B,B2307,S:S,"필수")&gt;0,"자격요건충족","확인필요"))</f>
        <v>자격요건충족</v>
      </c>
      <c r="U2307" s="2"/>
      <c r="W2307" s="2">
        <f>IF(Q2307="4급","심사불필요",VLOOKUP(K2307,'[1]자격증 backdata'!A:B,2,0))</f>
        <v>4</v>
      </c>
      <c r="X2307" s="3">
        <f>IF(R2307="A", MIN(20, SUMIFS(W:W, B:B, B2307, R:R, "A")),IF(R2307="B", MIN(30, SUMIFS(W:W, B:B, B2307, R:R, "B")),"비해당분야"))</f>
        <v>20</v>
      </c>
      <c r="Y2307" s="3" t="str">
        <f>IF(R2307="C",MIN(30,IF(COUNTIFS(B:B,B2307,W:W,"가1")=1,25,IF(COUNTIFS(B:B,B2307,W:W,"가1")&gt;=2,30,0))+IF(COUNTIFS(B:B,B2307,W:W,"나1")&gt;=4,30,IF(COUNTIFS(B:B,B2307,W:W,"나1")=3,26,IF(COUNTIFS(B:B,B2307,W:W,"나1")=2,22,IF(COUNTIFS(B:B,B2307,W:W,"나1")=1,18,0)))))+MIN(30,IF(COUNTIFS(B:B,B2307,W:W,"가2")=1,25,IF(COUNTIFS(B:B,B2307,W:W,"가2")&gt;=2,30,0))+IF(COUNTIFS(B:B,B2307,W:W,"나2")=3,30,IF(COUNTIFS(B:B,B2307,W:W,"나2")=2,25,IF(COUNTIFS(B:B,B2307,W:W,"나2")=1,20,0)))),"비해당분야")</f>
        <v>비해당분야</v>
      </c>
      <c r="Z2307" s="3" t="str">
        <f>IF(R2307="C",VLOOKUP(K2307,'[1]자격증 backdata'!A:F,6,0),"비해당분야")</f>
        <v>비해당분야</v>
      </c>
      <c r="AA2307" s="3" t="str">
        <f>IF(R2307="C",SUMIF(B:B,B2307,Z:Z),"비해당분야")</f>
        <v>비해당분야</v>
      </c>
      <c r="AB2307" s="3" t="str">
        <f>IF(R2307="C",SUM(Y2307,AA2307),"비해당분야")</f>
        <v>비해당분야</v>
      </c>
      <c r="AC2307" s="3">
        <f>IF(R2307="C",AB2307,X2307)</f>
        <v>20</v>
      </c>
      <c r="AD2307" s="3">
        <f>VLOOKUP(K2307,'[1]자격증 backdata'!A:D,4,0)</f>
        <v>0</v>
      </c>
      <c r="AE2307" s="3">
        <f>IF(_xlfn.MAXIFS(AD:AD,B:B,B2307)&gt;10,10,_xlfn.MAXIFS(AD:AD,B:B,B2307))</f>
        <v>5</v>
      </c>
      <c r="AG2307" s="2" t="str">
        <f>VLOOKUP(K2307,'[1]자격증 backdata'!A:C,3,0)</f>
        <v>N</v>
      </c>
      <c r="AH2307" s="2">
        <f>COUNTIFS($B:$B,$B2307,$AG:$AG,AH$1)</f>
        <v>0</v>
      </c>
      <c r="AI2307" s="2">
        <f>COUNTIFS($B:$B,$B2307,$AG:$AG,AI$1)</f>
        <v>0</v>
      </c>
      <c r="AJ2307" s="2">
        <f>COUNTIFS($B:$B,$B2307,$AG:$AG,AJ$1)</f>
        <v>0</v>
      </c>
      <c r="AK2307" s="2">
        <f>COUNTIFS($B:$B,$B2307,$AG:$AG,AK$1)</f>
        <v>0</v>
      </c>
      <c r="AL2307" s="2">
        <f>COUNTIFS($B:$B,$B2307,$AG:$AG,AL$1)</f>
        <v>0</v>
      </c>
      <c r="AM2307" s="2">
        <f>COUNTIFS($B:$B,$B2307,$AG:$AG,AM$1)</f>
        <v>0</v>
      </c>
      <c r="AN2307" s="2">
        <f>COUNTIFS($B:$B,$B2307,$AG:$AG,AN$1)</f>
        <v>0</v>
      </c>
      <c r="AO2307" s="2">
        <f>COUNTIFS($B:$B,$B2307,$AG:$AG,AO$1)</f>
        <v>0</v>
      </c>
      <c r="AP2307" s="2">
        <f>COUNTIFS($B:$B,$B2307,$AG:$AG,AP$1)</f>
        <v>0</v>
      </c>
      <c r="AQ2307" s="2">
        <f>COUNTIFS($B:$B,$B2307,$AG:$AG,AQ$1)</f>
        <v>0</v>
      </c>
      <c r="AR2307" s="2">
        <f>COUNTIFS($B:$B,$B2307,$AG:$AG,AR$1)</f>
        <v>2</v>
      </c>
      <c r="AS2307" s="2">
        <f>COUNTIFS($B:$B,$B2307,$AG:$AG,AS$1)</f>
        <v>0</v>
      </c>
      <c r="AT2307" s="2">
        <f>COUNTIFS($B:$B,$B2307,$AG:$AG,AT$1)</f>
        <v>1</v>
      </c>
      <c r="AU2307" s="2">
        <f>COUNTIFS($B:$B,$B2307,$AG:$AG,AU$1)</f>
        <v>1</v>
      </c>
    </row>
    <row r="2308" spans="1:47" ht="15" customHeight="1" x14ac:dyDescent="0.35">
      <c r="A2308" s="7">
        <f>IF(B2307=B2308,A2307,A2307+1)</f>
        <v>812</v>
      </c>
      <c r="B2308" s="7" t="s">
        <v>1962</v>
      </c>
      <c r="C2308" s="7" t="s">
        <v>1961</v>
      </c>
      <c r="D2308" s="7" t="s">
        <v>1789</v>
      </c>
      <c r="E2308" s="7" t="s">
        <v>1788</v>
      </c>
      <c r="F2308" s="4" t="s">
        <v>7</v>
      </c>
      <c r="G2308" s="4" t="s">
        <v>8</v>
      </c>
      <c r="H2308" s="4" t="s">
        <v>7</v>
      </c>
      <c r="I2308" s="3">
        <v>5</v>
      </c>
      <c r="J2308" s="3" t="s">
        <v>975</v>
      </c>
      <c r="K2308" s="3" t="s">
        <v>1964</v>
      </c>
      <c r="L2308" s="3" t="s">
        <v>4</v>
      </c>
      <c r="M2308" s="3" t="s">
        <v>1963</v>
      </c>
      <c r="N2308" s="3" t="s">
        <v>451</v>
      </c>
      <c r="P2308" s="3" t="s">
        <v>1</v>
      </c>
      <c r="Q2308" s="3" t="s">
        <v>1475</v>
      </c>
      <c r="R2308" s="3" t="s">
        <v>1474</v>
      </c>
      <c r="S2308" s="2">
        <f>IF(P2308="심사불필요","-",VLOOKUP(K2308,'[1]자격증 backdata'!A:G,7,0))</f>
        <v>0</v>
      </c>
      <c r="T2308" s="2" t="str">
        <f>IF(S2308="-","-",IF(COUNTIFS(B:B,B2308,S:S,"필수")&gt;0,"자격요건충족","확인필요"))</f>
        <v>자격요건충족</v>
      </c>
      <c r="U2308" s="2"/>
      <c r="W2308" s="2" t="str">
        <f>IF(Q2308="4급","심사불필요",VLOOKUP(K2308,'[1]자격증 backdata'!A:B,2,0))&amp;"/"&amp;"상위 자격증 1개만 인정"</f>
        <v>4/상위 자격증 1개만 인정</v>
      </c>
      <c r="X2308" s="3">
        <f>IF(R2308="A", MIN(20, SUMIFS(W:W, B:B, B2308, R:R, "A")),IF(R2308="B", MIN(30, SUMIFS(W:W, B:B, B2308, R:R, "B")),"비해당분야"))</f>
        <v>20</v>
      </c>
      <c r="Y2308" s="3" t="str">
        <f>IF(R2308="C",MIN(30,IF(COUNTIFS(B:B,B2308,W:W,"가1")=1,25,IF(COUNTIFS(B:B,B2308,W:W,"가1")&gt;=2,30,0))+IF(COUNTIFS(B:B,B2308,W:W,"나1")&gt;=4,30,IF(COUNTIFS(B:B,B2308,W:W,"나1")=3,26,IF(COUNTIFS(B:B,B2308,W:W,"나1")=2,22,IF(COUNTIFS(B:B,B2308,W:W,"나1")=1,18,0)))))+MIN(30,IF(COUNTIFS(B:B,B2308,W:W,"가2")=1,25,IF(COUNTIFS(B:B,B2308,W:W,"가2")&gt;=2,30,0))+IF(COUNTIFS(B:B,B2308,W:W,"나2")=3,30,IF(COUNTIFS(B:B,B2308,W:W,"나2")=2,25,IF(COUNTIFS(B:B,B2308,W:W,"나2")=1,20,0)))),"비해당분야")</f>
        <v>비해당분야</v>
      </c>
      <c r="Z2308" s="3" t="str">
        <f>IF(R2308="C",VLOOKUP(K2308,'[1]자격증 backdata'!A:F,6,0),"비해당분야")</f>
        <v>비해당분야</v>
      </c>
      <c r="AA2308" s="3" t="str">
        <f>IF(R2308="C",SUMIF(B:B,B2308,Z:Z),"비해당분야")</f>
        <v>비해당분야</v>
      </c>
      <c r="AB2308" s="3" t="str">
        <f>IF(R2308="C",SUM(Y2308,AA2308),"비해당분야")</f>
        <v>비해당분야</v>
      </c>
      <c r="AC2308" s="3">
        <f>IF(R2308="C",AB2308,X2308)</f>
        <v>20</v>
      </c>
      <c r="AD2308" s="3">
        <f>VLOOKUP(K2308,'[1]자격증 backdata'!A:D,4,0)</f>
        <v>0</v>
      </c>
      <c r="AE2308" s="3">
        <f>IF(_xlfn.MAXIFS(AD:AD,B:B,B2308)&gt;10,10,_xlfn.MAXIFS(AD:AD,B:B,B2308))</f>
        <v>5</v>
      </c>
      <c r="AG2308" s="2" t="str">
        <f>VLOOKUP(K2308,'[1]자격증 backdata'!A:C,3,0)</f>
        <v>K</v>
      </c>
      <c r="AH2308" s="2">
        <f>COUNTIFS($B:$B,$B2308,$AG:$AG,AH$1)</f>
        <v>0</v>
      </c>
      <c r="AI2308" s="2">
        <f>COUNTIFS($B:$B,$B2308,$AG:$AG,AI$1)</f>
        <v>0</v>
      </c>
      <c r="AJ2308" s="2">
        <f>COUNTIFS($B:$B,$B2308,$AG:$AG,AJ$1)</f>
        <v>0</v>
      </c>
      <c r="AK2308" s="2">
        <f>COUNTIFS($B:$B,$B2308,$AG:$AG,AK$1)</f>
        <v>0</v>
      </c>
      <c r="AL2308" s="2">
        <f>COUNTIFS($B:$B,$B2308,$AG:$AG,AL$1)</f>
        <v>0</v>
      </c>
      <c r="AM2308" s="2">
        <f>COUNTIFS($B:$B,$B2308,$AG:$AG,AM$1)</f>
        <v>0</v>
      </c>
      <c r="AN2308" s="2">
        <f>COUNTIFS($B:$B,$B2308,$AG:$AG,AN$1)</f>
        <v>0</v>
      </c>
      <c r="AO2308" s="2">
        <f>COUNTIFS($B:$B,$B2308,$AG:$AG,AO$1)</f>
        <v>0</v>
      </c>
      <c r="AP2308" s="2">
        <f>COUNTIFS($B:$B,$B2308,$AG:$AG,AP$1)</f>
        <v>0</v>
      </c>
      <c r="AQ2308" s="2">
        <f>COUNTIFS($B:$B,$B2308,$AG:$AG,AQ$1)</f>
        <v>0</v>
      </c>
      <c r="AR2308" s="2">
        <f>COUNTIFS($B:$B,$B2308,$AG:$AG,AR$1)</f>
        <v>2</v>
      </c>
      <c r="AS2308" s="2">
        <f>COUNTIFS($B:$B,$B2308,$AG:$AG,AS$1)</f>
        <v>0</v>
      </c>
      <c r="AT2308" s="2">
        <f>COUNTIFS($B:$B,$B2308,$AG:$AG,AT$1)</f>
        <v>1</v>
      </c>
      <c r="AU2308" s="2">
        <f>COUNTIFS($B:$B,$B2308,$AG:$AG,AU$1)</f>
        <v>1</v>
      </c>
    </row>
    <row r="2309" spans="1:47" ht="15" customHeight="1" x14ac:dyDescent="0.35">
      <c r="A2309" s="7">
        <f>IF(B2308=B2309,A2308,A2308+1)</f>
        <v>812</v>
      </c>
      <c r="B2309" s="7" t="s">
        <v>1962</v>
      </c>
      <c r="C2309" s="7" t="s">
        <v>1961</v>
      </c>
      <c r="D2309" s="7" t="s">
        <v>1789</v>
      </c>
      <c r="E2309" s="7" t="s">
        <v>1788</v>
      </c>
      <c r="F2309" s="4" t="s">
        <v>7</v>
      </c>
      <c r="G2309" s="4" t="s">
        <v>8</v>
      </c>
      <c r="H2309" s="4" t="s">
        <v>7</v>
      </c>
      <c r="I2309" s="3">
        <v>6</v>
      </c>
      <c r="J2309" s="3" t="s">
        <v>69</v>
      </c>
      <c r="K2309" s="3" t="s">
        <v>1799</v>
      </c>
      <c r="L2309" s="3" t="s">
        <v>36</v>
      </c>
      <c r="M2309" s="3" t="s">
        <v>1960</v>
      </c>
      <c r="N2309" s="3" t="s">
        <v>328</v>
      </c>
      <c r="P2309" s="3" t="s">
        <v>1</v>
      </c>
      <c r="Q2309" s="3" t="s">
        <v>1475</v>
      </c>
      <c r="R2309" s="3" t="s">
        <v>1474</v>
      </c>
      <c r="S2309" s="2">
        <f>IF(P2309="심사불필요","-",VLOOKUP(K2309,'[1]자격증 backdata'!A:G,7,0))</f>
        <v>0</v>
      </c>
      <c r="T2309" s="2" t="str">
        <f>IF(S2309="-","-",IF(COUNTIFS(B:B,B2309,S:S,"필수")&gt;0,"자격요건충족","확인필요"))</f>
        <v>자격요건충족</v>
      </c>
      <c r="U2309" s="2"/>
      <c r="W2309" s="2">
        <f>IF(Q2309="4급","심사불필요",VLOOKUP(K2309,'[1]자격증 backdata'!A:B,2,0))</f>
        <v>0</v>
      </c>
      <c r="X2309" s="3">
        <f>IF(R2309="A", MIN(20, SUMIFS(W:W, B:B, B2309, R:R, "A")),IF(R2309="B", MIN(30, SUMIFS(W:W, B:B, B2309, R:R, "B")),"비해당분야"))</f>
        <v>20</v>
      </c>
      <c r="Y2309" s="3" t="str">
        <f>IF(R2309="C",MIN(30,IF(COUNTIFS(B:B,B2309,W:W,"가1")=1,25,IF(COUNTIFS(B:B,B2309,W:W,"가1")&gt;=2,30,0))+IF(COUNTIFS(B:B,B2309,W:W,"나1")&gt;=4,30,IF(COUNTIFS(B:B,B2309,W:W,"나1")=3,26,IF(COUNTIFS(B:B,B2309,W:W,"나1")=2,22,IF(COUNTIFS(B:B,B2309,W:W,"나1")=1,18,0)))))+MIN(30,IF(COUNTIFS(B:B,B2309,W:W,"가2")=1,25,IF(COUNTIFS(B:B,B2309,W:W,"가2")&gt;=2,30,0))+IF(COUNTIFS(B:B,B2309,W:W,"나2")=3,30,IF(COUNTIFS(B:B,B2309,W:W,"나2")=2,25,IF(COUNTIFS(B:B,B2309,W:W,"나2")=1,20,0)))),"비해당분야")</f>
        <v>비해당분야</v>
      </c>
      <c r="Z2309" s="3" t="str">
        <f>IF(R2309="C",VLOOKUP(K2309,'[1]자격증 backdata'!A:F,6,0),"비해당분야")</f>
        <v>비해당분야</v>
      </c>
      <c r="AA2309" s="3" t="str">
        <f>IF(R2309="C",SUMIF(B:B,B2309,Z:Z),"비해당분야")</f>
        <v>비해당분야</v>
      </c>
      <c r="AB2309" s="3" t="str">
        <f>IF(R2309="C",SUM(Y2309,AA2309),"비해당분야")</f>
        <v>비해당분야</v>
      </c>
      <c r="AC2309" s="3">
        <f>IF(R2309="C",AB2309,X2309)</f>
        <v>20</v>
      </c>
      <c r="AD2309" s="3">
        <f>VLOOKUP(K2309,'[1]자격증 backdata'!A:D,4,0)</f>
        <v>5</v>
      </c>
      <c r="AE2309" s="3">
        <f>IF(_xlfn.MAXIFS(AD:AD,B:B,B2309)&gt;10,10,_xlfn.MAXIFS(AD:AD,B:B,B2309))</f>
        <v>5</v>
      </c>
      <c r="AG2309" s="2">
        <f>VLOOKUP(K2309,'[1]자격증 backdata'!A:C,3,0)</f>
        <v>0</v>
      </c>
      <c r="AH2309" s="2">
        <f>COUNTIFS($B:$B,$B2309,$AG:$AG,AH$1)</f>
        <v>0</v>
      </c>
      <c r="AI2309" s="2">
        <f>COUNTIFS($B:$B,$B2309,$AG:$AG,AI$1)</f>
        <v>0</v>
      </c>
      <c r="AJ2309" s="2">
        <f>COUNTIFS($B:$B,$B2309,$AG:$AG,AJ$1)</f>
        <v>0</v>
      </c>
      <c r="AK2309" s="2">
        <f>COUNTIFS($B:$B,$B2309,$AG:$AG,AK$1)</f>
        <v>0</v>
      </c>
      <c r="AL2309" s="2">
        <f>COUNTIFS($B:$B,$B2309,$AG:$AG,AL$1)</f>
        <v>0</v>
      </c>
      <c r="AM2309" s="2">
        <f>COUNTIFS($B:$B,$B2309,$AG:$AG,AM$1)</f>
        <v>0</v>
      </c>
      <c r="AN2309" s="2">
        <f>COUNTIFS($B:$B,$B2309,$AG:$AG,AN$1)</f>
        <v>0</v>
      </c>
      <c r="AO2309" s="2">
        <f>COUNTIFS($B:$B,$B2309,$AG:$AG,AO$1)</f>
        <v>0</v>
      </c>
      <c r="AP2309" s="2">
        <f>COUNTIFS($B:$B,$B2309,$AG:$AG,AP$1)</f>
        <v>0</v>
      </c>
      <c r="AQ2309" s="2">
        <f>COUNTIFS($B:$B,$B2309,$AG:$AG,AQ$1)</f>
        <v>0</v>
      </c>
      <c r="AR2309" s="2">
        <f>COUNTIFS($B:$B,$B2309,$AG:$AG,AR$1)</f>
        <v>2</v>
      </c>
      <c r="AS2309" s="2">
        <f>COUNTIFS($B:$B,$B2309,$AG:$AG,AS$1)</f>
        <v>0</v>
      </c>
      <c r="AT2309" s="2">
        <f>COUNTIFS($B:$B,$B2309,$AG:$AG,AT$1)</f>
        <v>1</v>
      </c>
      <c r="AU2309" s="2">
        <f>COUNTIFS($B:$B,$B2309,$AG:$AG,AU$1)</f>
        <v>1</v>
      </c>
    </row>
    <row r="2310" spans="1:47" ht="15" customHeight="1" x14ac:dyDescent="0.35">
      <c r="A2310" s="4">
        <f>IF(B2309=B2310,A2309,A2309+1)</f>
        <v>813</v>
      </c>
      <c r="B2310" s="4" t="s">
        <v>1955</v>
      </c>
      <c r="C2310" s="4" t="s">
        <v>1954</v>
      </c>
      <c r="D2310" s="4" t="s">
        <v>1789</v>
      </c>
      <c r="E2310" s="4" t="s">
        <v>1788</v>
      </c>
      <c r="F2310" s="4" t="s">
        <v>8</v>
      </c>
      <c r="G2310" s="4" t="s">
        <v>8</v>
      </c>
      <c r="H2310" s="4" t="s">
        <v>7</v>
      </c>
      <c r="I2310" s="4">
        <v>1</v>
      </c>
      <c r="J2310" s="4" t="s">
        <v>6</v>
      </c>
      <c r="K2310" s="4" t="s">
        <v>1787</v>
      </c>
      <c r="L2310" s="4" t="s">
        <v>4</v>
      </c>
      <c r="M2310" s="4" t="s">
        <v>1959</v>
      </c>
      <c r="N2310" s="4" t="s">
        <v>344</v>
      </c>
      <c r="P2310" s="4" t="s">
        <v>1</v>
      </c>
      <c r="Q2310" s="4" t="s">
        <v>1475</v>
      </c>
      <c r="R2310" s="4" t="s">
        <v>1474</v>
      </c>
      <c r="S2310" s="5" t="str">
        <f>IF(P2310="심사불필요","-",VLOOKUP(K2310,'[1]자격증 backdata'!A:G,7,0))</f>
        <v>필수</v>
      </c>
      <c r="T2310" s="5" t="str">
        <f>IF(S2310="-","-",IF(COUNTIFS(B:B,B2310,S:S,"필수")&gt;0,"자격요건충족","확인필요"))</f>
        <v>자격요건충족</v>
      </c>
      <c r="U2310" s="5"/>
      <c r="W2310" s="5">
        <f>IF(Q2310="4급","심사불필요",VLOOKUP(K2310,'[1]자격증 backdata'!A:B,2,0))</f>
        <v>6</v>
      </c>
      <c r="X2310" s="4">
        <f>IF(R2310="A", MIN(20, SUMIFS(W:W, B:B, B2310, R:R, "A")),IF(R2310="B", MIN(30, SUMIFS(W:W, B:B, B2310, R:R, "B")),"비해당분야"))</f>
        <v>14</v>
      </c>
      <c r="Y2310" s="4" t="str">
        <f>IF(R2310="C",MIN(30,IF(COUNTIFS(B:B,B2310,W:W,"가1")=1,25,IF(COUNTIFS(B:B,B2310,W:W,"가1")&gt;=2,30,0))+IF(COUNTIFS(B:B,B2310,W:W,"나1")&gt;=4,30,IF(COUNTIFS(B:B,B2310,W:W,"나1")=3,26,IF(COUNTIFS(B:B,B2310,W:W,"나1")=2,22,IF(COUNTIFS(B:B,B2310,W:W,"나1")=1,18,0)))))+MIN(30,IF(COUNTIFS(B:B,B2310,W:W,"가2")=1,25,IF(COUNTIFS(B:B,B2310,W:W,"가2")&gt;=2,30,0))+IF(COUNTIFS(B:B,B2310,W:W,"나2")=3,30,IF(COUNTIFS(B:B,B2310,W:W,"나2")=2,25,IF(COUNTIFS(B:B,B2310,W:W,"나2")=1,20,0)))),"비해당분야")</f>
        <v>비해당분야</v>
      </c>
      <c r="Z2310" s="4" t="str">
        <f>IF(R2310="C",VLOOKUP(K2310,'[1]자격증 backdata'!A:F,6,0),"비해당분야")</f>
        <v>비해당분야</v>
      </c>
      <c r="AA2310" s="4" t="str">
        <f>IF(R2310="C",SUMIF(B:B,B2310,Z:Z),"비해당분야")</f>
        <v>비해당분야</v>
      </c>
      <c r="AB2310" s="4" t="str">
        <f>IF(R2310="C",SUM(Y2310,AA2310),"비해당분야")</f>
        <v>비해당분야</v>
      </c>
      <c r="AC2310" s="4">
        <f>IF(R2310="C",AB2310,X2310)</f>
        <v>14</v>
      </c>
      <c r="AD2310" s="4">
        <f>VLOOKUP(K2310,'[1]자격증 backdata'!A:D,4,0)</f>
        <v>0</v>
      </c>
      <c r="AE2310" s="4">
        <f>IF(_xlfn.MAXIFS(AD:AD,B:B,B2310)&gt;10,10,_xlfn.MAXIFS(AD:AD,B:B,B2310))</f>
        <v>5</v>
      </c>
      <c r="AG2310" s="5" t="str">
        <f>VLOOKUP(K2310,'[1]자격증 backdata'!A:C,3,0)</f>
        <v>K</v>
      </c>
      <c r="AH2310" s="5">
        <f>COUNTIFS($B:$B,$B2310,$AG:$AG,AH$1)</f>
        <v>0</v>
      </c>
      <c r="AI2310" s="5">
        <f>COUNTIFS($B:$B,$B2310,$AG:$AG,AI$1)</f>
        <v>0</v>
      </c>
      <c r="AJ2310" s="5">
        <f>COUNTIFS($B:$B,$B2310,$AG:$AG,AJ$1)</f>
        <v>0</v>
      </c>
      <c r="AK2310" s="5">
        <f>COUNTIFS($B:$B,$B2310,$AG:$AG,AK$1)</f>
        <v>0</v>
      </c>
      <c r="AL2310" s="5">
        <f>COUNTIFS($B:$B,$B2310,$AG:$AG,AL$1)</f>
        <v>0</v>
      </c>
      <c r="AM2310" s="5">
        <f>COUNTIFS($B:$B,$B2310,$AG:$AG,AM$1)</f>
        <v>0</v>
      </c>
      <c r="AN2310" s="5">
        <f>COUNTIFS($B:$B,$B2310,$AG:$AG,AN$1)</f>
        <v>1</v>
      </c>
      <c r="AO2310" s="5">
        <f>COUNTIFS($B:$B,$B2310,$AG:$AG,AO$1)</f>
        <v>0</v>
      </c>
      <c r="AP2310" s="5">
        <f>COUNTIFS($B:$B,$B2310,$AG:$AG,AP$1)</f>
        <v>0</v>
      </c>
      <c r="AQ2310" s="5">
        <f>COUNTIFS($B:$B,$B2310,$AG:$AG,AQ$1)</f>
        <v>0</v>
      </c>
      <c r="AR2310" s="5">
        <f>COUNTIFS($B:$B,$B2310,$AG:$AG,AR$1)</f>
        <v>1</v>
      </c>
      <c r="AS2310" s="5">
        <f>COUNTIFS($B:$B,$B2310,$AG:$AG,AS$1)</f>
        <v>0</v>
      </c>
      <c r="AT2310" s="5">
        <f>COUNTIFS($B:$B,$B2310,$AG:$AG,AT$1)</f>
        <v>1</v>
      </c>
      <c r="AU2310" s="5">
        <f>COUNTIFS($B:$B,$B2310,$AG:$AG,AU$1)</f>
        <v>0</v>
      </c>
    </row>
    <row r="2311" spans="1:47" ht="15" customHeight="1" x14ac:dyDescent="0.35">
      <c r="A2311" s="6">
        <f>IF(B2310=B2311,A2310,A2310+1)</f>
        <v>813</v>
      </c>
      <c r="B2311" s="6" t="s">
        <v>1955</v>
      </c>
      <c r="C2311" s="6" t="s">
        <v>1954</v>
      </c>
      <c r="D2311" s="6" t="s">
        <v>1789</v>
      </c>
      <c r="E2311" s="6" t="s">
        <v>1788</v>
      </c>
      <c r="F2311" s="4" t="s">
        <v>7</v>
      </c>
      <c r="G2311" s="4" t="s">
        <v>8</v>
      </c>
      <c r="H2311" s="4" t="s">
        <v>7</v>
      </c>
      <c r="I2311" s="4">
        <v>2</v>
      </c>
      <c r="J2311" s="4" t="s">
        <v>57</v>
      </c>
      <c r="K2311" s="4" t="s">
        <v>1857</v>
      </c>
      <c r="L2311" s="4" t="s">
        <v>55</v>
      </c>
      <c r="M2311" s="4" t="s">
        <v>1958</v>
      </c>
      <c r="N2311" s="4" t="s">
        <v>1957</v>
      </c>
      <c r="P2311" s="4" t="s">
        <v>1</v>
      </c>
      <c r="Q2311" s="4" t="s">
        <v>1475</v>
      </c>
      <c r="R2311" s="4" t="s">
        <v>1474</v>
      </c>
      <c r="S2311" s="5">
        <f>IF(P2311="심사불필요","-",VLOOKUP(K2311,'[1]자격증 backdata'!A:G,7,0))</f>
        <v>0</v>
      </c>
      <c r="T2311" s="5" t="str">
        <f>IF(S2311="-","-",IF(COUNTIFS(B:B,B2311,S:S,"필수")&gt;0,"자격요건충족","확인필요"))</f>
        <v>자격요건충족</v>
      </c>
      <c r="U2311" s="5"/>
      <c r="W2311" s="5">
        <f>IF(Q2311="4급","심사불필요",VLOOKUP(K2311,'[1]자격증 backdata'!A:B,2,0))</f>
        <v>4</v>
      </c>
      <c r="X2311" s="4">
        <f>IF(R2311="A", MIN(20, SUMIFS(W:W, B:B, B2311, R:R, "A")),IF(R2311="B", MIN(30, SUMIFS(W:W, B:B, B2311, R:R, "B")),"비해당분야"))</f>
        <v>14</v>
      </c>
      <c r="Y2311" s="4" t="str">
        <f>IF(R2311="C",MIN(30,IF(COUNTIFS(B:B,B2311,W:W,"가1")=1,25,IF(COUNTIFS(B:B,B2311,W:W,"가1")&gt;=2,30,0))+IF(COUNTIFS(B:B,B2311,W:W,"나1")&gt;=4,30,IF(COUNTIFS(B:B,B2311,W:W,"나1")=3,26,IF(COUNTIFS(B:B,B2311,W:W,"나1")=2,22,IF(COUNTIFS(B:B,B2311,W:W,"나1")=1,18,0)))))+MIN(30,IF(COUNTIFS(B:B,B2311,W:W,"가2")=1,25,IF(COUNTIFS(B:B,B2311,W:W,"가2")&gt;=2,30,0))+IF(COUNTIFS(B:B,B2311,W:W,"나2")=3,30,IF(COUNTIFS(B:B,B2311,W:W,"나2")=2,25,IF(COUNTIFS(B:B,B2311,W:W,"나2")=1,20,0)))),"비해당분야")</f>
        <v>비해당분야</v>
      </c>
      <c r="Z2311" s="4" t="str">
        <f>IF(R2311="C",VLOOKUP(K2311,'[1]자격증 backdata'!A:F,6,0),"비해당분야")</f>
        <v>비해당분야</v>
      </c>
      <c r="AA2311" s="4" t="str">
        <f>IF(R2311="C",SUMIF(B:B,B2311,Z:Z),"비해당분야")</f>
        <v>비해당분야</v>
      </c>
      <c r="AB2311" s="4" t="str">
        <f>IF(R2311="C",SUM(Y2311,AA2311),"비해당분야")</f>
        <v>비해당분야</v>
      </c>
      <c r="AC2311" s="4">
        <f>IF(R2311="C",AB2311,X2311)</f>
        <v>14</v>
      </c>
      <c r="AD2311" s="4">
        <f>VLOOKUP(K2311,'[1]자격증 backdata'!A:D,4,0)</f>
        <v>0</v>
      </c>
      <c r="AE2311" s="4">
        <f>IF(_xlfn.MAXIFS(AD:AD,B:B,B2311)&gt;10,10,_xlfn.MAXIFS(AD:AD,B:B,B2311))</f>
        <v>5</v>
      </c>
      <c r="AG2311" s="5" t="str">
        <f>VLOOKUP(K2311,'[1]자격증 backdata'!A:C,3,0)</f>
        <v>M</v>
      </c>
      <c r="AH2311" s="5">
        <f>COUNTIFS($B:$B,$B2311,$AG:$AG,AH$1)</f>
        <v>0</v>
      </c>
      <c r="AI2311" s="5">
        <f>COUNTIFS($B:$B,$B2311,$AG:$AG,AI$1)</f>
        <v>0</v>
      </c>
      <c r="AJ2311" s="5">
        <f>COUNTIFS($B:$B,$B2311,$AG:$AG,AJ$1)</f>
        <v>0</v>
      </c>
      <c r="AK2311" s="5">
        <f>COUNTIFS($B:$B,$B2311,$AG:$AG,AK$1)</f>
        <v>0</v>
      </c>
      <c r="AL2311" s="5">
        <f>COUNTIFS($B:$B,$B2311,$AG:$AG,AL$1)</f>
        <v>0</v>
      </c>
      <c r="AM2311" s="5">
        <f>COUNTIFS($B:$B,$B2311,$AG:$AG,AM$1)</f>
        <v>0</v>
      </c>
      <c r="AN2311" s="5">
        <f>COUNTIFS($B:$B,$B2311,$AG:$AG,AN$1)</f>
        <v>1</v>
      </c>
      <c r="AO2311" s="5">
        <f>COUNTIFS($B:$B,$B2311,$AG:$AG,AO$1)</f>
        <v>0</v>
      </c>
      <c r="AP2311" s="5">
        <f>COUNTIFS($B:$B,$B2311,$AG:$AG,AP$1)</f>
        <v>0</v>
      </c>
      <c r="AQ2311" s="5">
        <f>COUNTIFS($B:$B,$B2311,$AG:$AG,AQ$1)</f>
        <v>0</v>
      </c>
      <c r="AR2311" s="5">
        <f>COUNTIFS($B:$B,$B2311,$AG:$AG,AR$1)</f>
        <v>1</v>
      </c>
      <c r="AS2311" s="5">
        <f>COUNTIFS($B:$B,$B2311,$AG:$AG,AS$1)</f>
        <v>0</v>
      </c>
      <c r="AT2311" s="5">
        <f>COUNTIFS($B:$B,$B2311,$AG:$AG,AT$1)</f>
        <v>1</v>
      </c>
      <c r="AU2311" s="5">
        <f>COUNTIFS($B:$B,$B2311,$AG:$AG,AU$1)</f>
        <v>0</v>
      </c>
    </row>
    <row r="2312" spans="1:47" ht="15" customHeight="1" x14ac:dyDescent="0.35">
      <c r="A2312" s="6">
        <f>IF(B2311=B2312,A2311,A2311+1)</f>
        <v>813</v>
      </c>
      <c r="B2312" s="6" t="s">
        <v>1955</v>
      </c>
      <c r="C2312" s="6" t="s">
        <v>1954</v>
      </c>
      <c r="D2312" s="6" t="s">
        <v>1789</v>
      </c>
      <c r="E2312" s="6" t="s">
        <v>1788</v>
      </c>
      <c r="F2312" s="4" t="s">
        <v>7</v>
      </c>
      <c r="G2312" s="4" t="s">
        <v>8</v>
      </c>
      <c r="H2312" s="4" t="s">
        <v>7</v>
      </c>
      <c r="I2312" s="4">
        <v>3</v>
      </c>
      <c r="J2312" s="4" t="s">
        <v>69</v>
      </c>
      <c r="K2312" s="4" t="s">
        <v>1799</v>
      </c>
      <c r="L2312" s="4" t="s">
        <v>36</v>
      </c>
      <c r="M2312" s="4" t="s">
        <v>1956</v>
      </c>
      <c r="N2312" s="4" t="s">
        <v>189</v>
      </c>
      <c r="P2312" s="4" t="s">
        <v>1</v>
      </c>
      <c r="Q2312" s="4" t="s">
        <v>1475</v>
      </c>
      <c r="R2312" s="4" t="s">
        <v>1474</v>
      </c>
      <c r="S2312" s="5">
        <f>IF(P2312="심사불필요","-",VLOOKUP(K2312,'[1]자격증 backdata'!A:G,7,0))</f>
        <v>0</v>
      </c>
      <c r="T2312" s="5" t="str">
        <f>IF(S2312="-","-",IF(COUNTIFS(B:B,B2312,S:S,"필수")&gt;0,"자격요건충족","확인필요"))</f>
        <v>자격요건충족</v>
      </c>
      <c r="U2312" s="5"/>
      <c r="W2312" s="5">
        <f>IF(Q2312="4급","심사불필요",VLOOKUP(K2312,'[1]자격증 backdata'!A:B,2,0))</f>
        <v>0</v>
      </c>
      <c r="X2312" s="4">
        <f>IF(R2312="A", MIN(20, SUMIFS(W:W, B:B, B2312, R:R, "A")),IF(R2312="B", MIN(30, SUMIFS(W:W, B:B, B2312, R:R, "B")),"비해당분야"))</f>
        <v>14</v>
      </c>
      <c r="Y2312" s="4" t="str">
        <f>IF(R2312="C",MIN(30,IF(COUNTIFS(B:B,B2312,W:W,"가1")=1,25,IF(COUNTIFS(B:B,B2312,W:W,"가1")&gt;=2,30,0))+IF(COUNTIFS(B:B,B2312,W:W,"나1")&gt;=4,30,IF(COUNTIFS(B:B,B2312,W:W,"나1")=3,26,IF(COUNTIFS(B:B,B2312,W:W,"나1")=2,22,IF(COUNTIFS(B:B,B2312,W:W,"나1")=1,18,0)))))+MIN(30,IF(COUNTIFS(B:B,B2312,W:W,"가2")=1,25,IF(COUNTIFS(B:B,B2312,W:W,"가2")&gt;=2,30,0))+IF(COUNTIFS(B:B,B2312,W:W,"나2")=3,30,IF(COUNTIFS(B:B,B2312,W:W,"나2")=2,25,IF(COUNTIFS(B:B,B2312,W:W,"나2")=1,20,0)))),"비해당분야")</f>
        <v>비해당분야</v>
      </c>
      <c r="Z2312" s="4" t="str">
        <f>IF(R2312="C",VLOOKUP(K2312,'[1]자격증 backdata'!A:F,6,0),"비해당분야")</f>
        <v>비해당분야</v>
      </c>
      <c r="AA2312" s="4" t="str">
        <f>IF(R2312="C",SUMIF(B:B,B2312,Z:Z),"비해당분야")</f>
        <v>비해당분야</v>
      </c>
      <c r="AB2312" s="4" t="str">
        <f>IF(R2312="C",SUM(Y2312,AA2312),"비해당분야")</f>
        <v>비해당분야</v>
      </c>
      <c r="AC2312" s="4">
        <f>IF(R2312="C",AB2312,X2312)</f>
        <v>14</v>
      </c>
      <c r="AD2312" s="4">
        <f>VLOOKUP(K2312,'[1]자격증 backdata'!A:D,4,0)</f>
        <v>5</v>
      </c>
      <c r="AE2312" s="4">
        <f>IF(_xlfn.MAXIFS(AD:AD,B:B,B2312)&gt;10,10,_xlfn.MAXIFS(AD:AD,B:B,B2312))</f>
        <v>5</v>
      </c>
      <c r="AG2312" s="5">
        <f>VLOOKUP(K2312,'[1]자격증 backdata'!A:C,3,0)</f>
        <v>0</v>
      </c>
      <c r="AH2312" s="5">
        <f>COUNTIFS($B:$B,$B2312,$AG:$AG,AH$1)</f>
        <v>0</v>
      </c>
      <c r="AI2312" s="5">
        <f>COUNTIFS($B:$B,$B2312,$AG:$AG,AI$1)</f>
        <v>0</v>
      </c>
      <c r="AJ2312" s="5">
        <f>COUNTIFS($B:$B,$B2312,$AG:$AG,AJ$1)</f>
        <v>0</v>
      </c>
      <c r="AK2312" s="5">
        <f>COUNTIFS($B:$B,$B2312,$AG:$AG,AK$1)</f>
        <v>0</v>
      </c>
      <c r="AL2312" s="5">
        <f>COUNTIFS($B:$B,$B2312,$AG:$AG,AL$1)</f>
        <v>0</v>
      </c>
      <c r="AM2312" s="5">
        <f>COUNTIFS($B:$B,$B2312,$AG:$AG,AM$1)</f>
        <v>0</v>
      </c>
      <c r="AN2312" s="5">
        <f>COUNTIFS($B:$B,$B2312,$AG:$AG,AN$1)</f>
        <v>1</v>
      </c>
      <c r="AO2312" s="5">
        <f>COUNTIFS($B:$B,$B2312,$AG:$AG,AO$1)</f>
        <v>0</v>
      </c>
      <c r="AP2312" s="5">
        <f>COUNTIFS($B:$B,$B2312,$AG:$AG,AP$1)</f>
        <v>0</v>
      </c>
      <c r="AQ2312" s="5">
        <f>COUNTIFS($B:$B,$B2312,$AG:$AG,AQ$1)</f>
        <v>0</v>
      </c>
      <c r="AR2312" s="5">
        <f>COUNTIFS($B:$B,$B2312,$AG:$AG,AR$1)</f>
        <v>1</v>
      </c>
      <c r="AS2312" s="5">
        <f>COUNTIFS($B:$B,$B2312,$AG:$AG,AS$1)</f>
        <v>0</v>
      </c>
      <c r="AT2312" s="5">
        <f>COUNTIFS($B:$B,$B2312,$AG:$AG,AT$1)</f>
        <v>1</v>
      </c>
      <c r="AU2312" s="5">
        <f>COUNTIFS($B:$B,$B2312,$AG:$AG,AU$1)</f>
        <v>0</v>
      </c>
    </row>
    <row r="2313" spans="1:47" ht="15" customHeight="1" x14ac:dyDescent="0.35">
      <c r="A2313" s="6">
        <f>IF(B2312=B2313,A2312,A2312+1)</f>
        <v>813</v>
      </c>
      <c r="B2313" s="6" t="s">
        <v>1955</v>
      </c>
      <c r="C2313" s="6" t="s">
        <v>1954</v>
      </c>
      <c r="D2313" s="6" t="s">
        <v>1789</v>
      </c>
      <c r="E2313" s="6" t="s">
        <v>1788</v>
      </c>
      <c r="F2313" s="4" t="s">
        <v>7</v>
      </c>
      <c r="G2313" s="4" t="s">
        <v>8</v>
      </c>
      <c r="H2313" s="4" t="s">
        <v>7</v>
      </c>
      <c r="I2313" s="4">
        <v>4</v>
      </c>
      <c r="J2313" s="4" t="s">
        <v>411</v>
      </c>
      <c r="K2313" s="4" t="s">
        <v>1953</v>
      </c>
      <c r="L2313" s="4" t="s">
        <v>55</v>
      </c>
      <c r="M2313" s="4" t="s">
        <v>1952</v>
      </c>
      <c r="N2313" s="4" t="s">
        <v>1951</v>
      </c>
      <c r="P2313" s="4" t="s">
        <v>1</v>
      </c>
      <c r="Q2313" s="4" t="s">
        <v>1475</v>
      </c>
      <c r="R2313" s="4" t="s">
        <v>1474</v>
      </c>
      <c r="S2313" s="5">
        <f>IF(P2313="심사불필요","-",VLOOKUP(K2313,'[1]자격증 backdata'!A:G,7,0))</f>
        <v>0</v>
      </c>
      <c r="T2313" s="5" t="str">
        <f>IF(S2313="-","-",IF(COUNTIFS(B:B,B2313,S:S,"필수")&gt;0,"자격요건충족","확인필요"))</f>
        <v>자격요건충족</v>
      </c>
      <c r="U2313" s="5"/>
      <c r="W2313" s="5">
        <f>IF(Q2313="4급","심사불필요",VLOOKUP(K2313,'[1]자격증 backdata'!A:B,2,0))</f>
        <v>4</v>
      </c>
      <c r="X2313" s="4">
        <f>IF(R2313="A", MIN(20, SUMIFS(W:W, B:B, B2313, R:R, "A")),IF(R2313="B", MIN(30, SUMIFS(W:W, B:B, B2313, R:R, "B")),"비해당분야"))</f>
        <v>14</v>
      </c>
      <c r="Y2313" s="4" t="str">
        <f>IF(R2313="C",MIN(30,IF(COUNTIFS(B:B,B2313,W:W,"가1")=1,25,IF(COUNTIFS(B:B,B2313,W:W,"가1")&gt;=2,30,0))+IF(COUNTIFS(B:B,B2313,W:W,"나1")&gt;=4,30,IF(COUNTIFS(B:B,B2313,W:W,"나1")=3,26,IF(COUNTIFS(B:B,B2313,W:W,"나1")=2,22,IF(COUNTIFS(B:B,B2313,W:W,"나1")=1,18,0)))))+MIN(30,IF(COUNTIFS(B:B,B2313,W:W,"가2")=1,25,IF(COUNTIFS(B:B,B2313,W:W,"가2")&gt;=2,30,0))+IF(COUNTIFS(B:B,B2313,W:W,"나2")=3,30,IF(COUNTIFS(B:B,B2313,W:W,"나2")=2,25,IF(COUNTIFS(B:B,B2313,W:W,"나2")=1,20,0)))),"비해당분야")</f>
        <v>비해당분야</v>
      </c>
      <c r="Z2313" s="4" t="str">
        <f>IF(R2313="C",VLOOKUP(K2313,'[1]자격증 backdata'!A:F,6,0),"비해당분야")</f>
        <v>비해당분야</v>
      </c>
      <c r="AA2313" s="4" t="str">
        <f>IF(R2313="C",SUMIF(B:B,B2313,Z:Z),"비해당분야")</f>
        <v>비해당분야</v>
      </c>
      <c r="AB2313" s="4" t="str">
        <f>IF(R2313="C",SUM(Y2313,AA2313),"비해당분야")</f>
        <v>비해당분야</v>
      </c>
      <c r="AC2313" s="4">
        <f>IF(R2313="C",AB2313,X2313)</f>
        <v>14</v>
      </c>
      <c r="AD2313" s="4">
        <f>VLOOKUP(K2313,'[1]자격증 backdata'!A:D,4,0)</f>
        <v>0</v>
      </c>
      <c r="AE2313" s="4">
        <f>IF(_xlfn.MAXIFS(AD:AD,B:B,B2313)&gt;10,10,_xlfn.MAXIFS(AD:AD,B:B,B2313))</f>
        <v>5</v>
      </c>
      <c r="AG2313" s="5" t="str">
        <f>VLOOKUP(K2313,'[1]자격증 backdata'!A:C,3,0)</f>
        <v>G</v>
      </c>
      <c r="AH2313" s="5">
        <f>COUNTIFS($B:$B,$B2313,$AG:$AG,AH$1)</f>
        <v>0</v>
      </c>
      <c r="AI2313" s="5">
        <f>COUNTIFS($B:$B,$B2313,$AG:$AG,AI$1)</f>
        <v>0</v>
      </c>
      <c r="AJ2313" s="5">
        <f>COUNTIFS($B:$B,$B2313,$AG:$AG,AJ$1)</f>
        <v>0</v>
      </c>
      <c r="AK2313" s="5">
        <f>COUNTIFS($B:$B,$B2313,$AG:$AG,AK$1)</f>
        <v>0</v>
      </c>
      <c r="AL2313" s="5">
        <f>COUNTIFS($B:$B,$B2313,$AG:$AG,AL$1)</f>
        <v>0</v>
      </c>
      <c r="AM2313" s="5">
        <f>COUNTIFS($B:$B,$B2313,$AG:$AG,AM$1)</f>
        <v>0</v>
      </c>
      <c r="AN2313" s="5">
        <f>COUNTIFS($B:$B,$B2313,$AG:$AG,AN$1)</f>
        <v>1</v>
      </c>
      <c r="AO2313" s="5">
        <f>COUNTIFS($B:$B,$B2313,$AG:$AG,AO$1)</f>
        <v>0</v>
      </c>
      <c r="AP2313" s="5">
        <f>COUNTIFS($B:$B,$B2313,$AG:$AG,AP$1)</f>
        <v>0</v>
      </c>
      <c r="AQ2313" s="5">
        <f>COUNTIFS($B:$B,$B2313,$AG:$AG,AQ$1)</f>
        <v>0</v>
      </c>
      <c r="AR2313" s="5">
        <f>COUNTIFS($B:$B,$B2313,$AG:$AG,AR$1)</f>
        <v>1</v>
      </c>
      <c r="AS2313" s="5">
        <f>COUNTIFS($B:$B,$B2313,$AG:$AG,AS$1)</f>
        <v>0</v>
      </c>
      <c r="AT2313" s="5">
        <f>COUNTIFS($B:$B,$B2313,$AG:$AG,AT$1)</f>
        <v>1</v>
      </c>
      <c r="AU2313" s="5">
        <f>COUNTIFS($B:$B,$B2313,$AG:$AG,AU$1)</f>
        <v>0</v>
      </c>
    </row>
    <row r="2314" spans="1:47" ht="15" customHeight="1" x14ac:dyDescent="0.35">
      <c r="A2314" s="3">
        <f>IF(B2313=B2314,A2313,A2313+1)</f>
        <v>814</v>
      </c>
      <c r="B2314" s="3" t="s">
        <v>1950</v>
      </c>
      <c r="C2314" s="3" t="s">
        <v>1949</v>
      </c>
      <c r="D2314" s="3" t="s">
        <v>1789</v>
      </c>
      <c r="E2314" s="3" t="s">
        <v>1788</v>
      </c>
      <c r="F2314" s="4" t="s">
        <v>8</v>
      </c>
      <c r="G2314" s="4" t="s">
        <v>8</v>
      </c>
      <c r="H2314" s="4" t="s">
        <v>7</v>
      </c>
      <c r="I2314" s="3">
        <v>1</v>
      </c>
      <c r="J2314" s="3" t="s">
        <v>6</v>
      </c>
      <c r="K2314" s="3" t="s">
        <v>1787</v>
      </c>
      <c r="L2314" s="3" t="s">
        <v>4</v>
      </c>
      <c r="M2314" s="3" t="s">
        <v>1948</v>
      </c>
      <c r="N2314" s="3" t="s">
        <v>1305</v>
      </c>
      <c r="P2314" s="3" t="s">
        <v>1</v>
      </c>
      <c r="Q2314" s="3" t="s">
        <v>1475</v>
      </c>
      <c r="R2314" s="3" t="s">
        <v>1474</v>
      </c>
      <c r="S2314" s="2" t="str">
        <f>IF(P2314="심사불필요","-",VLOOKUP(K2314,'[1]자격증 backdata'!A:G,7,0))</f>
        <v>필수</v>
      </c>
      <c r="T2314" s="2" t="str">
        <f>IF(S2314="-","-",IF(COUNTIFS(B:B,B2314,S:S,"필수")&gt;0,"자격요건충족","확인필요"))</f>
        <v>자격요건충족</v>
      </c>
      <c r="U2314" s="2"/>
      <c r="W2314" s="2">
        <f>IF(Q2314="4급","심사불필요",VLOOKUP(K2314,'[1]자격증 backdata'!A:B,2,0))</f>
        <v>6</v>
      </c>
      <c r="X2314" s="3">
        <f>IF(R2314="A", MIN(20, SUMIFS(W:W, B:B, B2314, R:R, "A")),IF(R2314="B", MIN(30, SUMIFS(W:W, B:B, B2314, R:R, "B")),"비해당분야"))</f>
        <v>6</v>
      </c>
      <c r="Y2314" s="3" t="str">
        <f>IF(R2314="C",MIN(30,IF(COUNTIFS(B:B,B2314,W:W,"가1")=1,25,IF(COUNTIFS(B:B,B2314,W:W,"가1")&gt;=2,30,0))+IF(COUNTIFS(B:B,B2314,W:W,"나1")&gt;=4,30,IF(COUNTIFS(B:B,B2314,W:W,"나1")=3,26,IF(COUNTIFS(B:B,B2314,W:W,"나1")=2,22,IF(COUNTIFS(B:B,B2314,W:W,"나1")=1,18,0)))))+MIN(30,IF(COUNTIFS(B:B,B2314,W:W,"가2")=1,25,IF(COUNTIFS(B:B,B2314,W:W,"가2")&gt;=2,30,0))+IF(COUNTIFS(B:B,B2314,W:W,"나2")=3,30,IF(COUNTIFS(B:B,B2314,W:W,"나2")=2,25,IF(COUNTIFS(B:B,B2314,W:W,"나2")=1,20,0)))),"비해당분야")</f>
        <v>비해당분야</v>
      </c>
      <c r="Z2314" s="3" t="str">
        <f>IF(R2314="C",VLOOKUP(K2314,'[1]자격증 backdata'!A:F,6,0),"비해당분야")</f>
        <v>비해당분야</v>
      </c>
      <c r="AA2314" s="3" t="str">
        <f>IF(R2314="C",SUMIF(B:B,B2314,Z:Z),"비해당분야")</f>
        <v>비해당분야</v>
      </c>
      <c r="AB2314" s="3" t="str">
        <f>IF(R2314="C",SUM(Y2314,AA2314),"비해당분야")</f>
        <v>비해당분야</v>
      </c>
      <c r="AC2314" s="3">
        <f>IF(R2314="C",AB2314,X2314)</f>
        <v>6</v>
      </c>
      <c r="AD2314" s="3">
        <f>VLOOKUP(K2314,'[1]자격증 backdata'!A:D,4,0)</f>
        <v>0</v>
      </c>
      <c r="AE2314" s="3">
        <f>IF(_xlfn.MAXIFS(AD:AD,B:B,B2314)&gt;10,10,_xlfn.MAXIFS(AD:AD,B:B,B2314))</f>
        <v>0</v>
      </c>
      <c r="AG2314" s="2" t="str">
        <f>VLOOKUP(K2314,'[1]자격증 backdata'!A:C,3,0)</f>
        <v>K</v>
      </c>
      <c r="AH2314" s="2">
        <f>COUNTIFS($B:$B,$B2314,$AG:$AG,AH$1)</f>
        <v>0</v>
      </c>
      <c r="AI2314" s="2">
        <f>COUNTIFS($B:$B,$B2314,$AG:$AG,AI$1)</f>
        <v>0</v>
      </c>
      <c r="AJ2314" s="2">
        <f>COUNTIFS($B:$B,$B2314,$AG:$AG,AJ$1)</f>
        <v>0</v>
      </c>
      <c r="AK2314" s="2">
        <f>COUNTIFS($B:$B,$B2314,$AG:$AG,AK$1)</f>
        <v>0</v>
      </c>
      <c r="AL2314" s="2">
        <f>COUNTIFS($B:$B,$B2314,$AG:$AG,AL$1)</f>
        <v>0</v>
      </c>
      <c r="AM2314" s="2">
        <f>COUNTIFS($B:$B,$B2314,$AG:$AG,AM$1)</f>
        <v>0</v>
      </c>
      <c r="AN2314" s="2">
        <f>COUNTIFS($B:$B,$B2314,$AG:$AG,AN$1)</f>
        <v>0</v>
      </c>
      <c r="AO2314" s="2">
        <f>COUNTIFS($B:$B,$B2314,$AG:$AG,AO$1)</f>
        <v>0</v>
      </c>
      <c r="AP2314" s="2">
        <f>COUNTIFS($B:$B,$B2314,$AG:$AG,AP$1)</f>
        <v>0</v>
      </c>
      <c r="AQ2314" s="2">
        <f>COUNTIFS($B:$B,$B2314,$AG:$AG,AQ$1)</f>
        <v>0</v>
      </c>
      <c r="AR2314" s="2">
        <f>COUNTIFS($B:$B,$B2314,$AG:$AG,AR$1)</f>
        <v>1</v>
      </c>
      <c r="AS2314" s="2">
        <f>COUNTIFS($B:$B,$B2314,$AG:$AG,AS$1)</f>
        <v>0</v>
      </c>
      <c r="AT2314" s="2">
        <f>COUNTIFS($B:$B,$B2314,$AG:$AG,AT$1)</f>
        <v>0</v>
      </c>
      <c r="AU2314" s="2">
        <f>COUNTIFS($B:$B,$B2314,$AG:$AG,AU$1)</f>
        <v>0</v>
      </c>
    </row>
    <row r="2315" spans="1:47" ht="15" customHeight="1" x14ac:dyDescent="0.35">
      <c r="A2315" s="4">
        <f>IF(B2314=B2315,A2314,A2314+1)</f>
        <v>815</v>
      </c>
      <c r="B2315" s="4" t="s">
        <v>1945</v>
      </c>
      <c r="C2315" s="4" t="s">
        <v>1944</v>
      </c>
      <c r="D2315" s="4" t="s">
        <v>1789</v>
      </c>
      <c r="E2315" s="4" t="s">
        <v>1788</v>
      </c>
      <c r="F2315" s="4" t="s">
        <v>8</v>
      </c>
      <c r="G2315" s="4" t="s">
        <v>8</v>
      </c>
      <c r="H2315" s="4" t="s">
        <v>7</v>
      </c>
      <c r="I2315" s="4">
        <v>1</v>
      </c>
      <c r="J2315" s="4" t="s">
        <v>6</v>
      </c>
      <c r="K2315" s="4" t="s">
        <v>1787</v>
      </c>
      <c r="L2315" s="4" t="s">
        <v>4</v>
      </c>
      <c r="M2315" s="4" t="s">
        <v>1947</v>
      </c>
      <c r="N2315" s="4" t="s">
        <v>326</v>
      </c>
      <c r="P2315" s="4" t="s">
        <v>1</v>
      </c>
      <c r="Q2315" s="4" t="s">
        <v>1475</v>
      </c>
      <c r="R2315" s="4" t="s">
        <v>1474</v>
      </c>
      <c r="S2315" s="5" t="str">
        <f>IF(P2315="심사불필요","-",VLOOKUP(K2315,'[1]자격증 backdata'!A:G,7,0))</f>
        <v>필수</v>
      </c>
      <c r="T2315" s="5" t="str">
        <f>IF(S2315="-","-",IF(COUNTIFS(B:B,B2315,S:S,"필수")&gt;0,"자격요건충족","확인필요"))</f>
        <v>자격요건충족</v>
      </c>
      <c r="U2315" s="5"/>
      <c r="W2315" s="5">
        <f>IF(Q2315="4급","심사불필요",VLOOKUP(K2315,'[1]자격증 backdata'!A:B,2,0))</f>
        <v>6</v>
      </c>
      <c r="X2315" s="4">
        <f>IF(R2315="A", MIN(20, SUMIFS(W:W, B:B, B2315, R:R, "A")),IF(R2315="B", MIN(30, SUMIFS(W:W, B:B, B2315, R:R, "B")),"비해당분야"))</f>
        <v>12</v>
      </c>
      <c r="Y2315" s="4" t="str">
        <f>IF(R2315="C",MIN(30,IF(COUNTIFS(B:B,B2315,W:W,"가1")=1,25,IF(COUNTIFS(B:B,B2315,W:W,"가1")&gt;=2,30,0))+IF(COUNTIFS(B:B,B2315,W:W,"나1")&gt;=4,30,IF(COUNTIFS(B:B,B2315,W:W,"나1")=3,26,IF(COUNTIFS(B:B,B2315,W:W,"나1")=2,22,IF(COUNTIFS(B:B,B2315,W:W,"나1")=1,18,0)))))+MIN(30,IF(COUNTIFS(B:B,B2315,W:W,"가2")=1,25,IF(COUNTIFS(B:B,B2315,W:W,"가2")&gt;=2,30,0))+IF(COUNTIFS(B:B,B2315,W:W,"나2")=3,30,IF(COUNTIFS(B:B,B2315,W:W,"나2")=2,25,IF(COUNTIFS(B:B,B2315,W:W,"나2")=1,20,0)))),"비해당분야")</f>
        <v>비해당분야</v>
      </c>
      <c r="Z2315" s="4" t="str">
        <f>IF(R2315="C",VLOOKUP(K2315,'[1]자격증 backdata'!A:F,6,0),"비해당분야")</f>
        <v>비해당분야</v>
      </c>
      <c r="AA2315" s="4" t="str">
        <f>IF(R2315="C",SUMIF(B:B,B2315,Z:Z),"비해당분야")</f>
        <v>비해당분야</v>
      </c>
      <c r="AB2315" s="4" t="str">
        <f>IF(R2315="C",SUM(Y2315,AA2315),"비해당분야")</f>
        <v>비해당분야</v>
      </c>
      <c r="AC2315" s="4">
        <f>IF(R2315="C",AB2315,X2315)</f>
        <v>12</v>
      </c>
      <c r="AD2315" s="4">
        <f>VLOOKUP(K2315,'[1]자격증 backdata'!A:D,4,0)</f>
        <v>0</v>
      </c>
      <c r="AE2315" s="4">
        <f>IF(_xlfn.MAXIFS(AD:AD,B:B,B2315)&gt;10,10,_xlfn.MAXIFS(AD:AD,B:B,B2315))</f>
        <v>5</v>
      </c>
      <c r="AG2315" s="5" t="str">
        <f>VLOOKUP(K2315,'[1]자격증 backdata'!A:C,3,0)</f>
        <v>K</v>
      </c>
      <c r="AH2315" s="5">
        <f>COUNTIFS($B:$B,$B2315,$AG:$AG,AH$1)</f>
        <v>0</v>
      </c>
      <c r="AI2315" s="5">
        <f>COUNTIFS($B:$B,$B2315,$AG:$AG,AI$1)</f>
        <v>0</v>
      </c>
      <c r="AJ2315" s="5">
        <f>COUNTIFS($B:$B,$B2315,$AG:$AG,AJ$1)</f>
        <v>0</v>
      </c>
      <c r="AK2315" s="5">
        <f>COUNTIFS($B:$B,$B2315,$AG:$AG,AK$1)</f>
        <v>0</v>
      </c>
      <c r="AL2315" s="5">
        <f>COUNTIFS($B:$B,$B2315,$AG:$AG,AL$1)</f>
        <v>0</v>
      </c>
      <c r="AM2315" s="5">
        <f>COUNTIFS($B:$B,$B2315,$AG:$AG,AM$1)</f>
        <v>0</v>
      </c>
      <c r="AN2315" s="5">
        <f>COUNTIFS($B:$B,$B2315,$AG:$AG,AN$1)</f>
        <v>0</v>
      </c>
      <c r="AO2315" s="5">
        <f>COUNTIFS($B:$B,$B2315,$AG:$AG,AO$1)</f>
        <v>0</v>
      </c>
      <c r="AP2315" s="5">
        <f>COUNTIFS($B:$B,$B2315,$AG:$AG,AP$1)</f>
        <v>0</v>
      </c>
      <c r="AQ2315" s="5">
        <f>COUNTIFS($B:$B,$B2315,$AG:$AG,AQ$1)</f>
        <v>0</v>
      </c>
      <c r="AR2315" s="5">
        <f>COUNTIFS($B:$B,$B2315,$AG:$AG,AR$1)</f>
        <v>1</v>
      </c>
      <c r="AS2315" s="5">
        <f>COUNTIFS($B:$B,$B2315,$AG:$AG,AS$1)</f>
        <v>0</v>
      </c>
      <c r="AT2315" s="5">
        <f>COUNTIFS($B:$B,$B2315,$AG:$AG,AT$1)</f>
        <v>1</v>
      </c>
      <c r="AU2315" s="5">
        <f>COUNTIFS($B:$B,$B2315,$AG:$AG,AU$1)</f>
        <v>0</v>
      </c>
    </row>
    <row r="2316" spans="1:47" ht="15" customHeight="1" x14ac:dyDescent="0.35">
      <c r="A2316" s="6">
        <f>IF(B2315=B2316,A2315,A2315+1)</f>
        <v>815</v>
      </c>
      <c r="B2316" s="6" t="s">
        <v>1945</v>
      </c>
      <c r="C2316" s="6" t="s">
        <v>1944</v>
      </c>
      <c r="D2316" s="6" t="s">
        <v>1789</v>
      </c>
      <c r="E2316" s="6" t="s">
        <v>1788</v>
      </c>
      <c r="F2316" s="4" t="s">
        <v>7</v>
      </c>
      <c r="G2316" s="4" t="s">
        <v>8</v>
      </c>
      <c r="H2316" s="4" t="s">
        <v>7</v>
      </c>
      <c r="I2316" s="4">
        <v>2</v>
      </c>
      <c r="J2316" s="4" t="s">
        <v>69</v>
      </c>
      <c r="K2316" s="4" t="s">
        <v>1799</v>
      </c>
      <c r="L2316" s="4" t="s">
        <v>36</v>
      </c>
      <c r="M2316" s="4" t="s">
        <v>1946</v>
      </c>
      <c r="N2316" s="4" t="s">
        <v>24</v>
      </c>
      <c r="P2316" s="4" t="s">
        <v>1</v>
      </c>
      <c r="Q2316" s="4" t="s">
        <v>1475</v>
      </c>
      <c r="R2316" s="4" t="s">
        <v>1474</v>
      </c>
      <c r="S2316" s="5">
        <f>IF(P2316="심사불필요","-",VLOOKUP(K2316,'[1]자격증 backdata'!A:G,7,0))</f>
        <v>0</v>
      </c>
      <c r="T2316" s="5" t="str">
        <f>IF(S2316="-","-",IF(COUNTIFS(B:B,B2316,S:S,"필수")&gt;0,"자격요건충족","확인필요"))</f>
        <v>자격요건충족</v>
      </c>
      <c r="U2316" s="5"/>
      <c r="W2316" s="5">
        <f>IF(Q2316="4급","심사불필요",VLOOKUP(K2316,'[1]자격증 backdata'!A:B,2,0))</f>
        <v>0</v>
      </c>
      <c r="X2316" s="4">
        <f>IF(R2316="A", MIN(20, SUMIFS(W:W, B:B, B2316, R:R, "A")),IF(R2316="B", MIN(30, SUMIFS(W:W, B:B, B2316, R:R, "B")),"비해당분야"))</f>
        <v>12</v>
      </c>
      <c r="Y2316" s="4" t="str">
        <f>IF(R2316="C",MIN(30,IF(COUNTIFS(B:B,B2316,W:W,"가1")=1,25,IF(COUNTIFS(B:B,B2316,W:W,"가1")&gt;=2,30,0))+IF(COUNTIFS(B:B,B2316,W:W,"나1")&gt;=4,30,IF(COUNTIFS(B:B,B2316,W:W,"나1")=3,26,IF(COUNTIFS(B:B,B2316,W:W,"나1")=2,22,IF(COUNTIFS(B:B,B2316,W:W,"나1")=1,18,0)))))+MIN(30,IF(COUNTIFS(B:B,B2316,W:W,"가2")=1,25,IF(COUNTIFS(B:B,B2316,W:W,"가2")&gt;=2,30,0))+IF(COUNTIFS(B:B,B2316,W:W,"나2")=3,30,IF(COUNTIFS(B:B,B2316,W:W,"나2")=2,25,IF(COUNTIFS(B:B,B2316,W:W,"나2")=1,20,0)))),"비해당분야")</f>
        <v>비해당분야</v>
      </c>
      <c r="Z2316" s="4" t="str">
        <f>IF(R2316="C",VLOOKUP(K2316,'[1]자격증 backdata'!A:F,6,0),"비해당분야")</f>
        <v>비해당분야</v>
      </c>
      <c r="AA2316" s="4" t="str">
        <f>IF(R2316="C",SUMIF(B:B,B2316,Z:Z),"비해당분야")</f>
        <v>비해당분야</v>
      </c>
      <c r="AB2316" s="4" t="str">
        <f>IF(R2316="C",SUM(Y2316,AA2316),"비해당분야")</f>
        <v>비해당분야</v>
      </c>
      <c r="AC2316" s="4">
        <f>IF(R2316="C",AB2316,X2316)</f>
        <v>12</v>
      </c>
      <c r="AD2316" s="4">
        <f>VLOOKUP(K2316,'[1]자격증 backdata'!A:D,4,0)</f>
        <v>5</v>
      </c>
      <c r="AE2316" s="4">
        <f>IF(_xlfn.MAXIFS(AD:AD,B:B,B2316)&gt;10,10,_xlfn.MAXIFS(AD:AD,B:B,B2316))</f>
        <v>5</v>
      </c>
      <c r="AG2316" s="5">
        <f>VLOOKUP(K2316,'[1]자격증 backdata'!A:C,3,0)</f>
        <v>0</v>
      </c>
      <c r="AH2316" s="5">
        <f>COUNTIFS($B:$B,$B2316,$AG:$AG,AH$1)</f>
        <v>0</v>
      </c>
      <c r="AI2316" s="5">
        <f>COUNTIFS($B:$B,$B2316,$AG:$AG,AI$1)</f>
        <v>0</v>
      </c>
      <c r="AJ2316" s="5">
        <f>COUNTIFS($B:$B,$B2316,$AG:$AG,AJ$1)</f>
        <v>0</v>
      </c>
      <c r="AK2316" s="5">
        <f>COUNTIFS($B:$B,$B2316,$AG:$AG,AK$1)</f>
        <v>0</v>
      </c>
      <c r="AL2316" s="5">
        <f>COUNTIFS($B:$B,$B2316,$AG:$AG,AL$1)</f>
        <v>0</v>
      </c>
      <c r="AM2316" s="5">
        <f>COUNTIFS($B:$B,$B2316,$AG:$AG,AM$1)</f>
        <v>0</v>
      </c>
      <c r="AN2316" s="5">
        <f>COUNTIFS($B:$B,$B2316,$AG:$AG,AN$1)</f>
        <v>0</v>
      </c>
      <c r="AO2316" s="5">
        <f>COUNTIFS($B:$B,$B2316,$AG:$AG,AO$1)</f>
        <v>0</v>
      </c>
      <c r="AP2316" s="5">
        <f>COUNTIFS($B:$B,$B2316,$AG:$AG,AP$1)</f>
        <v>0</v>
      </c>
      <c r="AQ2316" s="5">
        <f>COUNTIFS($B:$B,$B2316,$AG:$AG,AQ$1)</f>
        <v>0</v>
      </c>
      <c r="AR2316" s="5">
        <f>COUNTIFS($B:$B,$B2316,$AG:$AG,AR$1)</f>
        <v>1</v>
      </c>
      <c r="AS2316" s="5">
        <f>COUNTIFS($B:$B,$B2316,$AG:$AG,AS$1)</f>
        <v>0</v>
      </c>
      <c r="AT2316" s="5">
        <f>COUNTIFS($B:$B,$B2316,$AG:$AG,AT$1)</f>
        <v>1</v>
      </c>
      <c r="AU2316" s="5">
        <f>COUNTIFS($B:$B,$B2316,$AG:$AG,AU$1)</f>
        <v>0</v>
      </c>
    </row>
    <row r="2317" spans="1:47" ht="15" customHeight="1" x14ac:dyDescent="0.35">
      <c r="A2317" s="6">
        <f>IF(B2316=B2317,A2316,A2316+1)</f>
        <v>815</v>
      </c>
      <c r="B2317" s="6" t="s">
        <v>1945</v>
      </c>
      <c r="C2317" s="6" t="s">
        <v>1944</v>
      </c>
      <c r="D2317" s="6" t="s">
        <v>1789</v>
      </c>
      <c r="E2317" s="6" t="s">
        <v>1788</v>
      </c>
      <c r="F2317" s="4" t="s">
        <v>7</v>
      </c>
      <c r="G2317" s="4" t="s">
        <v>8</v>
      </c>
      <c r="H2317" s="4" t="s">
        <v>7</v>
      </c>
      <c r="I2317" s="4">
        <v>3</v>
      </c>
      <c r="J2317" s="4" t="s">
        <v>106</v>
      </c>
      <c r="K2317" s="4" t="s">
        <v>1812</v>
      </c>
      <c r="L2317" s="4" t="s">
        <v>55</v>
      </c>
      <c r="M2317" s="4" t="s">
        <v>1943</v>
      </c>
      <c r="N2317" s="4" t="s">
        <v>819</v>
      </c>
      <c r="P2317" s="4" t="s">
        <v>1</v>
      </c>
      <c r="Q2317" s="4" t="s">
        <v>1475</v>
      </c>
      <c r="R2317" s="4" t="s">
        <v>1474</v>
      </c>
      <c r="S2317" s="5">
        <f>IF(P2317="심사불필요","-",VLOOKUP(K2317,'[1]자격증 backdata'!A:G,7,0))</f>
        <v>0</v>
      </c>
      <c r="T2317" s="5" t="str">
        <f>IF(S2317="-","-",IF(COUNTIFS(B:B,B2317,S:S,"필수")&gt;0,"자격요건충족","확인필요"))</f>
        <v>자격요건충족</v>
      </c>
      <c r="U2317" s="5"/>
      <c r="W2317" s="5">
        <f>IF(Q2317="4급","심사불필요",VLOOKUP(K2317,'[1]자격증 backdata'!A:B,2,0))</f>
        <v>6</v>
      </c>
      <c r="X2317" s="4">
        <f>IF(R2317="A", MIN(20, SUMIFS(W:W, B:B, B2317, R:R, "A")),IF(R2317="B", MIN(30, SUMIFS(W:W, B:B, B2317, R:R, "B")),"비해당분야"))</f>
        <v>12</v>
      </c>
      <c r="Y2317" s="4" t="str">
        <f>IF(R2317="C",MIN(30,IF(COUNTIFS(B:B,B2317,W:W,"가1")=1,25,IF(COUNTIFS(B:B,B2317,W:W,"가1")&gt;=2,30,0))+IF(COUNTIFS(B:B,B2317,W:W,"나1")&gt;=4,30,IF(COUNTIFS(B:B,B2317,W:W,"나1")=3,26,IF(COUNTIFS(B:B,B2317,W:W,"나1")=2,22,IF(COUNTIFS(B:B,B2317,W:W,"나1")=1,18,0)))))+MIN(30,IF(COUNTIFS(B:B,B2317,W:W,"가2")=1,25,IF(COUNTIFS(B:B,B2317,W:W,"가2")&gt;=2,30,0))+IF(COUNTIFS(B:B,B2317,W:W,"나2")=3,30,IF(COUNTIFS(B:B,B2317,W:W,"나2")=2,25,IF(COUNTIFS(B:B,B2317,W:W,"나2")=1,20,0)))),"비해당분야")</f>
        <v>비해당분야</v>
      </c>
      <c r="Z2317" s="4" t="str">
        <f>IF(R2317="C",VLOOKUP(K2317,'[1]자격증 backdata'!A:F,6,0),"비해당분야")</f>
        <v>비해당분야</v>
      </c>
      <c r="AA2317" s="4" t="str">
        <f>IF(R2317="C",SUMIF(B:B,B2317,Z:Z),"비해당분야")</f>
        <v>비해당분야</v>
      </c>
      <c r="AB2317" s="4" t="str">
        <f>IF(R2317="C",SUM(Y2317,AA2317),"비해당분야")</f>
        <v>비해당분야</v>
      </c>
      <c r="AC2317" s="4">
        <f>IF(R2317="C",AB2317,X2317)</f>
        <v>12</v>
      </c>
      <c r="AD2317" s="4">
        <f>VLOOKUP(K2317,'[1]자격증 backdata'!A:D,4,0)</f>
        <v>0</v>
      </c>
      <c r="AE2317" s="4">
        <f>IF(_xlfn.MAXIFS(AD:AD,B:B,B2317)&gt;10,10,_xlfn.MAXIFS(AD:AD,B:B,B2317))</f>
        <v>5</v>
      </c>
      <c r="AG2317" s="5" t="str">
        <f>VLOOKUP(K2317,'[1]자격증 backdata'!A:C,3,0)</f>
        <v>M</v>
      </c>
      <c r="AH2317" s="5">
        <f>COUNTIFS($B:$B,$B2317,$AG:$AG,AH$1)</f>
        <v>0</v>
      </c>
      <c r="AI2317" s="5">
        <f>COUNTIFS($B:$B,$B2317,$AG:$AG,AI$1)</f>
        <v>0</v>
      </c>
      <c r="AJ2317" s="5">
        <f>COUNTIFS($B:$B,$B2317,$AG:$AG,AJ$1)</f>
        <v>0</v>
      </c>
      <c r="AK2317" s="5">
        <f>COUNTIFS($B:$B,$B2317,$AG:$AG,AK$1)</f>
        <v>0</v>
      </c>
      <c r="AL2317" s="5">
        <f>COUNTIFS($B:$B,$B2317,$AG:$AG,AL$1)</f>
        <v>0</v>
      </c>
      <c r="AM2317" s="5">
        <f>COUNTIFS($B:$B,$B2317,$AG:$AG,AM$1)</f>
        <v>0</v>
      </c>
      <c r="AN2317" s="5">
        <f>COUNTIFS($B:$B,$B2317,$AG:$AG,AN$1)</f>
        <v>0</v>
      </c>
      <c r="AO2317" s="5">
        <f>COUNTIFS($B:$B,$B2317,$AG:$AG,AO$1)</f>
        <v>0</v>
      </c>
      <c r="AP2317" s="5">
        <f>COUNTIFS($B:$B,$B2317,$AG:$AG,AP$1)</f>
        <v>0</v>
      </c>
      <c r="AQ2317" s="5">
        <f>COUNTIFS($B:$B,$B2317,$AG:$AG,AQ$1)</f>
        <v>0</v>
      </c>
      <c r="AR2317" s="5">
        <f>COUNTIFS($B:$B,$B2317,$AG:$AG,AR$1)</f>
        <v>1</v>
      </c>
      <c r="AS2317" s="5">
        <f>COUNTIFS($B:$B,$B2317,$AG:$AG,AS$1)</f>
        <v>0</v>
      </c>
      <c r="AT2317" s="5">
        <f>COUNTIFS($B:$B,$B2317,$AG:$AG,AT$1)</f>
        <v>1</v>
      </c>
      <c r="AU2317" s="5">
        <f>COUNTIFS($B:$B,$B2317,$AG:$AG,AU$1)</f>
        <v>0</v>
      </c>
    </row>
    <row r="2318" spans="1:47" ht="15" customHeight="1" x14ac:dyDescent="0.35">
      <c r="A2318" s="3">
        <f>IF(B2317=B2318,A2317,A2317+1)</f>
        <v>816</v>
      </c>
      <c r="B2318" s="3" t="s">
        <v>1941</v>
      </c>
      <c r="C2318" s="3" t="s">
        <v>1940</v>
      </c>
      <c r="D2318" s="3" t="s">
        <v>1789</v>
      </c>
      <c r="E2318" s="3" t="s">
        <v>1788</v>
      </c>
      <c r="F2318" s="4" t="s">
        <v>8</v>
      </c>
      <c r="G2318" s="4" t="s">
        <v>8</v>
      </c>
      <c r="H2318" s="4" t="s">
        <v>7</v>
      </c>
      <c r="I2318" s="3">
        <v>1</v>
      </c>
      <c r="J2318" s="3" t="s">
        <v>6</v>
      </c>
      <c r="K2318" s="3" t="s">
        <v>1787</v>
      </c>
      <c r="L2318" s="3" t="s">
        <v>4</v>
      </c>
      <c r="M2318" s="3" t="s">
        <v>1942</v>
      </c>
      <c r="N2318" s="3" t="s">
        <v>1621</v>
      </c>
      <c r="P2318" s="3" t="s">
        <v>1</v>
      </c>
      <c r="Q2318" s="3" t="s">
        <v>1475</v>
      </c>
      <c r="R2318" s="3" t="s">
        <v>1474</v>
      </c>
      <c r="S2318" s="2" t="str">
        <f>IF(P2318="심사불필요","-",VLOOKUP(K2318,'[1]자격증 backdata'!A:G,7,0))</f>
        <v>필수</v>
      </c>
      <c r="T2318" s="2" t="str">
        <f>IF(S2318="-","-",IF(COUNTIFS(B:B,B2318,S:S,"필수")&gt;0,"자격요건충족","확인필요"))</f>
        <v>자격요건충족</v>
      </c>
      <c r="U2318" s="2"/>
      <c r="W2318" s="2">
        <f>IF(Q2318="4급","심사불필요",VLOOKUP(K2318,'[1]자격증 backdata'!A:B,2,0))</f>
        <v>6</v>
      </c>
      <c r="X2318" s="3">
        <f>IF(R2318="A", MIN(20, SUMIFS(W:W, B:B, B2318, R:R, "A")),IF(R2318="B", MIN(30, SUMIFS(W:W, B:B, B2318, R:R, "B")),"비해당분야"))</f>
        <v>6</v>
      </c>
      <c r="Y2318" s="3" t="str">
        <f>IF(R2318="C",MIN(30,IF(COUNTIFS(B:B,B2318,W:W,"가1")=1,25,IF(COUNTIFS(B:B,B2318,W:W,"가1")&gt;=2,30,0))+IF(COUNTIFS(B:B,B2318,W:W,"나1")&gt;=4,30,IF(COUNTIFS(B:B,B2318,W:W,"나1")=3,26,IF(COUNTIFS(B:B,B2318,W:W,"나1")=2,22,IF(COUNTIFS(B:B,B2318,W:W,"나1")=1,18,0)))))+MIN(30,IF(COUNTIFS(B:B,B2318,W:W,"가2")=1,25,IF(COUNTIFS(B:B,B2318,W:W,"가2")&gt;=2,30,0))+IF(COUNTIFS(B:B,B2318,W:W,"나2")=3,30,IF(COUNTIFS(B:B,B2318,W:W,"나2")=2,25,IF(COUNTIFS(B:B,B2318,W:W,"나2")=1,20,0)))),"비해당분야")</f>
        <v>비해당분야</v>
      </c>
      <c r="Z2318" s="3" t="str">
        <f>IF(R2318="C",VLOOKUP(K2318,'[1]자격증 backdata'!A:F,6,0),"비해당분야")</f>
        <v>비해당분야</v>
      </c>
      <c r="AA2318" s="3" t="str">
        <f>IF(R2318="C",SUMIF(B:B,B2318,Z:Z),"비해당분야")</f>
        <v>비해당분야</v>
      </c>
      <c r="AB2318" s="3" t="str">
        <f>IF(R2318="C",SUM(Y2318,AA2318),"비해당분야")</f>
        <v>비해당분야</v>
      </c>
      <c r="AC2318" s="3">
        <f>IF(R2318="C",AB2318,X2318)</f>
        <v>6</v>
      </c>
      <c r="AD2318" s="3">
        <f>VLOOKUP(K2318,'[1]자격증 backdata'!A:D,4,0)</f>
        <v>0</v>
      </c>
      <c r="AE2318" s="3">
        <f>IF(_xlfn.MAXIFS(AD:AD,B:B,B2318)&gt;10,10,_xlfn.MAXIFS(AD:AD,B:B,B2318))</f>
        <v>5</v>
      </c>
      <c r="AG2318" s="2" t="str">
        <f>VLOOKUP(K2318,'[1]자격증 backdata'!A:C,3,0)</f>
        <v>K</v>
      </c>
      <c r="AH2318" s="2">
        <f>COUNTIFS($B:$B,$B2318,$AG:$AG,AH$1)</f>
        <v>0</v>
      </c>
      <c r="AI2318" s="2">
        <f>COUNTIFS($B:$B,$B2318,$AG:$AG,AI$1)</f>
        <v>0</v>
      </c>
      <c r="AJ2318" s="2">
        <f>COUNTIFS($B:$B,$B2318,$AG:$AG,AJ$1)</f>
        <v>0</v>
      </c>
      <c r="AK2318" s="2">
        <f>COUNTIFS($B:$B,$B2318,$AG:$AG,AK$1)</f>
        <v>0</v>
      </c>
      <c r="AL2318" s="2">
        <f>COUNTIFS($B:$B,$B2318,$AG:$AG,AL$1)</f>
        <v>0</v>
      </c>
      <c r="AM2318" s="2">
        <f>COUNTIFS($B:$B,$B2318,$AG:$AG,AM$1)</f>
        <v>0</v>
      </c>
      <c r="AN2318" s="2">
        <f>COUNTIFS($B:$B,$B2318,$AG:$AG,AN$1)</f>
        <v>0</v>
      </c>
      <c r="AO2318" s="2">
        <f>COUNTIFS($B:$B,$B2318,$AG:$AG,AO$1)</f>
        <v>0</v>
      </c>
      <c r="AP2318" s="2">
        <f>COUNTIFS($B:$B,$B2318,$AG:$AG,AP$1)</f>
        <v>0</v>
      </c>
      <c r="AQ2318" s="2">
        <f>COUNTIFS($B:$B,$B2318,$AG:$AG,AQ$1)</f>
        <v>0</v>
      </c>
      <c r="AR2318" s="2">
        <f>COUNTIFS($B:$B,$B2318,$AG:$AG,AR$1)</f>
        <v>1</v>
      </c>
      <c r="AS2318" s="2">
        <f>COUNTIFS($B:$B,$B2318,$AG:$AG,AS$1)</f>
        <v>0</v>
      </c>
      <c r="AT2318" s="2">
        <f>COUNTIFS($B:$B,$B2318,$AG:$AG,AT$1)</f>
        <v>0</v>
      </c>
      <c r="AU2318" s="2">
        <f>COUNTIFS($B:$B,$B2318,$AG:$AG,AU$1)</f>
        <v>0</v>
      </c>
    </row>
    <row r="2319" spans="1:47" ht="15" customHeight="1" x14ac:dyDescent="0.35">
      <c r="A2319" s="7">
        <f>IF(B2318=B2319,A2318,A2318+1)</f>
        <v>816</v>
      </c>
      <c r="B2319" s="7" t="s">
        <v>1941</v>
      </c>
      <c r="C2319" s="7" t="s">
        <v>1940</v>
      </c>
      <c r="D2319" s="7" t="s">
        <v>1789</v>
      </c>
      <c r="E2319" s="7" t="s">
        <v>1788</v>
      </c>
      <c r="F2319" s="4" t="s">
        <v>7</v>
      </c>
      <c r="G2319" s="4" t="s">
        <v>8</v>
      </c>
      <c r="H2319" s="4" t="s">
        <v>7</v>
      </c>
      <c r="I2319" s="3">
        <v>2</v>
      </c>
      <c r="J2319" s="3" t="s">
        <v>38</v>
      </c>
      <c r="K2319" s="3" t="s">
        <v>1802</v>
      </c>
      <c r="L2319" s="3" t="s">
        <v>36</v>
      </c>
      <c r="M2319" s="3" t="s">
        <v>1939</v>
      </c>
      <c r="N2319" s="3" t="s">
        <v>1201</v>
      </c>
      <c r="P2319" s="3" t="s">
        <v>1</v>
      </c>
      <c r="Q2319" s="3" t="s">
        <v>1475</v>
      </c>
      <c r="R2319" s="3" t="s">
        <v>1474</v>
      </c>
      <c r="S2319" s="2">
        <f>IF(P2319="심사불필요","-",VLOOKUP(K2319,'[1]자격증 backdata'!A:G,7,0))</f>
        <v>0</v>
      </c>
      <c r="T2319" s="2" t="str">
        <f>IF(S2319="-","-",IF(COUNTIFS(B:B,B2319,S:S,"필수")&gt;0,"자격요건충족","확인필요"))</f>
        <v>자격요건충족</v>
      </c>
      <c r="U2319" s="2"/>
      <c r="W2319" s="2">
        <f>IF(Q2319="4급","심사불필요",VLOOKUP(K2319,'[1]자격증 backdata'!A:B,2,0))</f>
        <v>0</v>
      </c>
      <c r="X2319" s="3">
        <f>IF(R2319="A", MIN(20, SUMIFS(W:W, B:B, B2319, R:R, "A")),IF(R2319="B", MIN(30, SUMIFS(W:W, B:B, B2319, R:R, "B")),"비해당분야"))</f>
        <v>6</v>
      </c>
      <c r="Y2319" s="3" t="str">
        <f>IF(R2319="C",MIN(30,IF(COUNTIFS(B:B,B2319,W:W,"가1")=1,25,IF(COUNTIFS(B:B,B2319,W:W,"가1")&gt;=2,30,0))+IF(COUNTIFS(B:B,B2319,W:W,"나1")&gt;=4,30,IF(COUNTIFS(B:B,B2319,W:W,"나1")=3,26,IF(COUNTIFS(B:B,B2319,W:W,"나1")=2,22,IF(COUNTIFS(B:B,B2319,W:W,"나1")=1,18,0)))))+MIN(30,IF(COUNTIFS(B:B,B2319,W:W,"가2")=1,25,IF(COUNTIFS(B:B,B2319,W:W,"가2")&gt;=2,30,0))+IF(COUNTIFS(B:B,B2319,W:W,"나2")=3,30,IF(COUNTIFS(B:B,B2319,W:W,"나2")=2,25,IF(COUNTIFS(B:B,B2319,W:W,"나2")=1,20,0)))),"비해당분야")</f>
        <v>비해당분야</v>
      </c>
      <c r="Z2319" s="3" t="str">
        <f>IF(R2319="C",VLOOKUP(K2319,'[1]자격증 backdata'!A:F,6,0),"비해당분야")</f>
        <v>비해당분야</v>
      </c>
      <c r="AA2319" s="3" t="str">
        <f>IF(R2319="C",SUMIF(B:B,B2319,Z:Z),"비해당분야")</f>
        <v>비해당분야</v>
      </c>
      <c r="AB2319" s="3" t="str">
        <f>IF(R2319="C",SUM(Y2319,AA2319),"비해당분야")</f>
        <v>비해당분야</v>
      </c>
      <c r="AC2319" s="3">
        <f>IF(R2319="C",AB2319,X2319)</f>
        <v>6</v>
      </c>
      <c r="AD2319" s="3">
        <f>VLOOKUP(K2319,'[1]자격증 backdata'!A:D,4,0)</f>
        <v>5</v>
      </c>
      <c r="AE2319" s="3">
        <f>IF(_xlfn.MAXIFS(AD:AD,B:B,B2319)&gt;10,10,_xlfn.MAXIFS(AD:AD,B:B,B2319))</f>
        <v>5</v>
      </c>
      <c r="AG2319" s="2">
        <f>VLOOKUP(K2319,'[1]자격증 backdata'!A:C,3,0)</f>
        <v>0</v>
      </c>
      <c r="AH2319" s="2">
        <f>COUNTIFS($B:$B,$B2319,$AG:$AG,AH$1)</f>
        <v>0</v>
      </c>
      <c r="AI2319" s="2">
        <f>COUNTIFS($B:$B,$B2319,$AG:$AG,AI$1)</f>
        <v>0</v>
      </c>
      <c r="AJ2319" s="2">
        <f>COUNTIFS($B:$B,$B2319,$AG:$AG,AJ$1)</f>
        <v>0</v>
      </c>
      <c r="AK2319" s="2">
        <f>COUNTIFS($B:$B,$B2319,$AG:$AG,AK$1)</f>
        <v>0</v>
      </c>
      <c r="AL2319" s="2">
        <f>COUNTIFS($B:$B,$B2319,$AG:$AG,AL$1)</f>
        <v>0</v>
      </c>
      <c r="AM2319" s="2">
        <f>COUNTIFS($B:$B,$B2319,$AG:$AG,AM$1)</f>
        <v>0</v>
      </c>
      <c r="AN2319" s="2">
        <f>COUNTIFS($B:$B,$B2319,$AG:$AG,AN$1)</f>
        <v>0</v>
      </c>
      <c r="AO2319" s="2">
        <f>COUNTIFS($B:$B,$B2319,$AG:$AG,AO$1)</f>
        <v>0</v>
      </c>
      <c r="AP2319" s="2">
        <f>COUNTIFS($B:$B,$B2319,$AG:$AG,AP$1)</f>
        <v>0</v>
      </c>
      <c r="AQ2319" s="2">
        <f>COUNTIFS($B:$B,$B2319,$AG:$AG,AQ$1)</f>
        <v>0</v>
      </c>
      <c r="AR2319" s="2">
        <f>COUNTIFS($B:$B,$B2319,$AG:$AG,AR$1)</f>
        <v>1</v>
      </c>
      <c r="AS2319" s="2">
        <f>COUNTIFS($B:$B,$B2319,$AG:$AG,AS$1)</f>
        <v>0</v>
      </c>
      <c r="AT2319" s="2">
        <f>COUNTIFS($B:$B,$B2319,$AG:$AG,AT$1)</f>
        <v>0</v>
      </c>
      <c r="AU2319" s="2">
        <f>COUNTIFS($B:$B,$B2319,$AG:$AG,AU$1)</f>
        <v>0</v>
      </c>
    </row>
    <row r="2320" spans="1:47" ht="15" customHeight="1" x14ac:dyDescent="0.35">
      <c r="A2320" s="4">
        <f>IF(B2319=B2320,A2319,A2319+1)</f>
        <v>817</v>
      </c>
      <c r="B2320" s="4" t="s">
        <v>1936</v>
      </c>
      <c r="C2320" s="4" t="s">
        <v>1935</v>
      </c>
      <c r="D2320" s="4" t="s">
        <v>1789</v>
      </c>
      <c r="E2320" s="4" t="s">
        <v>1788</v>
      </c>
      <c r="F2320" s="4" t="s">
        <v>8</v>
      </c>
      <c r="G2320" s="4" t="s">
        <v>8</v>
      </c>
      <c r="H2320" s="4" t="s">
        <v>7</v>
      </c>
      <c r="I2320" s="4">
        <v>1</v>
      </c>
      <c r="J2320" s="4" t="s">
        <v>6</v>
      </c>
      <c r="K2320" s="4" t="s">
        <v>1787</v>
      </c>
      <c r="L2320" s="4" t="s">
        <v>4</v>
      </c>
      <c r="M2320" s="4" t="s">
        <v>1938</v>
      </c>
      <c r="N2320" s="4" t="s">
        <v>207</v>
      </c>
      <c r="P2320" s="4" t="s">
        <v>1</v>
      </c>
      <c r="Q2320" s="4" t="s">
        <v>1475</v>
      </c>
      <c r="R2320" s="4" t="s">
        <v>1474</v>
      </c>
      <c r="S2320" s="5" t="str">
        <f>IF(P2320="심사불필요","-",VLOOKUP(K2320,'[1]자격증 backdata'!A:G,7,0))</f>
        <v>필수</v>
      </c>
      <c r="T2320" s="5" t="str">
        <f>IF(S2320="-","-",IF(COUNTIFS(B:B,B2320,S:S,"필수")&gt;0,"자격요건충족","확인필요"))</f>
        <v>자격요건충족</v>
      </c>
      <c r="U2320" s="5"/>
      <c r="W2320" s="5">
        <f>IF(Q2320="4급","심사불필요",VLOOKUP(K2320,'[1]자격증 backdata'!A:B,2,0))</f>
        <v>6</v>
      </c>
      <c r="X2320" s="4">
        <f>IF(R2320="A", MIN(20, SUMIFS(W:W, B:B, B2320, R:R, "A")),IF(R2320="B", MIN(30, SUMIFS(W:W, B:B, B2320, R:R, "B")),"비해당분야"))</f>
        <v>12</v>
      </c>
      <c r="Y2320" s="4" t="str">
        <f>IF(R2320="C",MIN(30,IF(COUNTIFS(B:B,B2320,W:W,"가1")=1,25,IF(COUNTIFS(B:B,B2320,W:W,"가1")&gt;=2,30,0))+IF(COUNTIFS(B:B,B2320,W:W,"나1")&gt;=4,30,IF(COUNTIFS(B:B,B2320,W:W,"나1")=3,26,IF(COUNTIFS(B:B,B2320,W:W,"나1")=2,22,IF(COUNTIFS(B:B,B2320,W:W,"나1")=1,18,0)))))+MIN(30,IF(COUNTIFS(B:B,B2320,W:W,"가2")=1,25,IF(COUNTIFS(B:B,B2320,W:W,"가2")&gt;=2,30,0))+IF(COUNTIFS(B:B,B2320,W:W,"나2")=3,30,IF(COUNTIFS(B:B,B2320,W:W,"나2")=2,25,IF(COUNTIFS(B:B,B2320,W:W,"나2")=1,20,0)))),"비해당분야")</f>
        <v>비해당분야</v>
      </c>
      <c r="Z2320" s="4" t="str">
        <f>IF(R2320="C",VLOOKUP(K2320,'[1]자격증 backdata'!A:F,6,0),"비해당분야")</f>
        <v>비해당분야</v>
      </c>
      <c r="AA2320" s="4" t="str">
        <f>IF(R2320="C",SUMIF(B:B,B2320,Z:Z),"비해당분야")</f>
        <v>비해당분야</v>
      </c>
      <c r="AB2320" s="4" t="str">
        <f>IF(R2320="C",SUM(Y2320,AA2320),"비해당분야")</f>
        <v>비해당분야</v>
      </c>
      <c r="AC2320" s="4">
        <f>IF(R2320="C",AB2320,X2320)</f>
        <v>12</v>
      </c>
      <c r="AD2320" s="4">
        <f>VLOOKUP(K2320,'[1]자격증 backdata'!A:D,4,0)</f>
        <v>0</v>
      </c>
      <c r="AE2320" s="4">
        <f>IF(_xlfn.MAXIFS(AD:AD,B:B,B2320)&gt;10,10,_xlfn.MAXIFS(AD:AD,B:B,B2320))</f>
        <v>5</v>
      </c>
      <c r="AG2320" s="5" t="str">
        <f>VLOOKUP(K2320,'[1]자격증 backdata'!A:C,3,0)</f>
        <v>K</v>
      </c>
      <c r="AH2320" s="5">
        <f>COUNTIFS($B:$B,$B2320,$AG:$AG,AH$1)</f>
        <v>0</v>
      </c>
      <c r="AI2320" s="5">
        <f>COUNTIFS($B:$B,$B2320,$AG:$AG,AI$1)</f>
        <v>0</v>
      </c>
      <c r="AJ2320" s="5">
        <f>COUNTIFS($B:$B,$B2320,$AG:$AG,AJ$1)</f>
        <v>0</v>
      </c>
      <c r="AK2320" s="5">
        <f>COUNTIFS($B:$B,$B2320,$AG:$AG,AK$1)</f>
        <v>0</v>
      </c>
      <c r="AL2320" s="5">
        <f>COUNTIFS($B:$B,$B2320,$AG:$AG,AL$1)</f>
        <v>0</v>
      </c>
      <c r="AM2320" s="5">
        <f>COUNTIFS($B:$B,$B2320,$AG:$AG,AM$1)</f>
        <v>0</v>
      </c>
      <c r="AN2320" s="5">
        <f>COUNTIFS($B:$B,$B2320,$AG:$AG,AN$1)</f>
        <v>0</v>
      </c>
      <c r="AO2320" s="5">
        <f>COUNTIFS($B:$B,$B2320,$AG:$AG,AO$1)</f>
        <v>0</v>
      </c>
      <c r="AP2320" s="5">
        <f>COUNTIFS($B:$B,$B2320,$AG:$AG,AP$1)</f>
        <v>0</v>
      </c>
      <c r="AQ2320" s="5">
        <f>COUNTIFS($B:$B,$B2320,$AG:$AG,AQ$1)</f>
        <v>0</v>
      </c>
      <c r="AR2320" s="5">
        <f>COUNTIFS($B:$B,$B2320,$AG:$AG,AR$1)</f>
        <v>1</v>
      </c>
      <c r="AS2320" s="5">
        <f>COUNTIFS($B:$B,$B2320,$AG:$AG,AS$1)</f>
        <v>0</v>
      </c>
      <c r="AT2320" s="5">
        <f>COUNTIFS($B:$B,$B2320,$AG:$AG,AT$1)</f>
        <v>0</v>
      </c>
      <c r="AU2320" s="5">
        <f>COUNTIFS($B:$B,$B2320,$AG:$AG,AU$1)</f>
        <v>0</v>
      </c>
    </row>
    <row r="2321" spans="1:47" ht="15" customHeight="1" x14ac:dyDescent="0.35">
      <c r="A2321" s="6">
        <f>IF(B2320=B2321,A2320,A2320+1)</f>
        <v>817</v>
      </c>
      <c r="B2321" s="6" t="s">
        <v>1936</v>
      </c>
      <c r="C2321" s="6" t="s">
        <v>1935</v>
      </c>
      <c r="D2321" s="6" t="s">
        <v>1789</v>
      </c>
      <c r="E2321" s="6" t="s">
        <v>1788</v>
      </c>
      <c r="F2321" s="4" t="s">
        <v>7</v>
      </c>
      <c r="G2321" s="4" t="s">
        <v>8</v>
      </c>
      <c r="H2321" s="4" t="s">
        <v>7</v>
      </c>
      <c r="I2321" s="4">
        <v>2</v>
      </c>
      <c r="J2321" s="4" t="s">
        <v>38</v>
      </c>
      <c r="K2321" s="4" t="s">
        <v>1802</v>
      </c>
      <c r="L2321" s="4" t="s">
        <v>36</v>
      </c>
      <c r="M2321" s="4" t="s">
        <v>1937</v>
      </c>
      <c r="N2321" s="4" t="s">
        <v>690</v>
      </c>
      <c r="P2321" s="4" t="s">
        <v>1</v>
      </c>
      <c r="Q2321" s="4" t="s">
        <v>1475</v>
      </c>
      <c r="R2321" s="4" t="s">
        <v>1474</v>
      </c>
      <c r="S2321" s="5">
        <f>IF(P2321="심사불필요","-",VLOOKUP(K2321,'[1]자격증 backdata'!A:G,7,0))</f>
        <v>0</v>
      </c>
      <c r="T2321" s="5" t="str">
        <f>IF(S2321="-","-",IF(COUNTIFS(B:B,B2321,S:S,"필수")&gt;0,"자격요건충족","확인필요"))</f>
        <v>자격요건충족</v>
      </c>
      <c r="U2321" s="5"/>
      <c r="W2321" s="5">
        <f>IF(Q2321="4급","심사불필요",VLOOKUP(K2321,'[1]자격증 backdata'!A:B,2,0))</f>
        <v>0</v>
      </c>
      <c r="X2321" s="4">
        <f>IF(R2321="A", MIN(20, SUMIFS(W:W, B:B, B2321, R:R, "A")),IF(R2321="B", MIN(30, SUMIFS(W:W, B:B, B2321, R:R, "B")),"비해당분야"))</f>
        <v>12</v>
      </c>
      <c r="Y2321" s="4" t="str">
        <f>IF(R2321="C",MIN(30,IF(COUNTIFS(B:B,B2321,W:W,"가1")=1,25,IF(COUNTIFS(B:B,B2321,W:W,"가1")&gt;=2,30,0))+IF(COUNTIFS(B:B,B2321,W:W,"나1")&gt;=4,30,IF(COUNTIFS(B:B,B2321,W:W,"나1")=3,26,IF(COUNTIFS(B:B,B2321,W:W,"나1")=2,22,IF(COUNTIFS(B:B,B2321,W:W,"나1")=1,18,0)))))+MIN(30,IF(COUNTIFS(B:B,B2321,W:W,"가2")=1,25,IF(COUNTIFS(B:B,B2321,W:W,"가2")&gt;=2,30,0))+IF(COUNTIFS(B:B,B2321,W:W,"나2")=3,30,IF(COUNTIFS(B:B,B2321,W:W,"나2")=2,25,IF(COUNTIFS(B:B,B2321,W:W,"나2")=1,20,0)))),"비해당분야")</f>
        <v>비해당분야</v>
      </c>
      <c r="Z2321" s="4" t="str">
        <f>IF(R2321="C",VLOOKUP(K2321,'[1]자격증 backdata'!A:F,6,0),"비해당분야")</f>
        <v>비해당분야</v>
      </c>
      <c r="AA2321" s="4" t="str">
        <f>IF(R2321="C",SUMIF(B:B,B2321,Z:Z),"비해당분야")</f>
        <v>비해당분야</v>
      </c>
      <c r="AB2321" s="4" t="str">
        <f>IF(R2321="C",SUM(Y2321,AA2321),"비해당분야")</f>
        <v>비해당분야</v>
      </c>
      <c r="AC2321" s="4">
        <f>IF(R2321="C",AB2321,X2321)</f>
        <v>12</v>
      </c>
      <c r="AD2321" s="4">
        <f>VLOOKUP(K2321,'[1]자격증 backdata'!A:D,4,0)</f>
        <v>5</v>
      </c>
      <c r="AE2321" s="4">
        <f>IF(_xlfn.MAXIFS(AD:AD,B:B,B2321)&gt;10,10,_xlfn.MAXIFS(AD:AD,B:B,B2321))</f>
        <v>5</v>
      </c>
      <c r="AG2321" s="5">
        <f>VLOOKUP(K2321,'[1]자격증 backdata'!A:C,3,0)</f>
        <v>0</v>
      </c>
      <c r="AH2321" s="5">
        <f>COUNTIFS($B:$B,$B2321,$AG:$AG,AH$1)</f>
        <v>0</v>
      </c>
      <c r="AI2321" s="5">
        <f>COUNTIFS($B:$B,$B2321,$AG:$AG,AI$1)</f>
        <v>0</v>
      </c>
      <c r="AJ2321" s="5">
        <f>COUNTIFS($B:$B,$B2321,$AG:$AG,AJ$1)</f>
        <v>0</v>
      </c>
      <c r="AK2321" s="5">
        <f>COUNTIFS($B:$B,$B2321,$AG:$AG,AK$1)</f>
        <v>0</v>
      </c>
      <c r="AL2321" s="5">
        <f>COUNTIFS($B:$B,$B2321,$AG:$AG,AL$1)</f>
        <v>0</v>
      </c>
      <c r="AM2321" s="5">
        <f>COUNTIFS($B:$B,$B2321,$AG:$AG,AM$1)</f>
        <v>0</v>
      </c>
      <c r="AN2321" s="5">
        <f>COUNTIFS($B:$B,$B2321,$AG:$AG,AN$1)</f>
        <v>0</v>
      </c>
      <c r="AO2321" s="5">
        <f>COUNTIFS($B:$B,$B2321,$AG:$AG,AO$1)</f>
        <v>0</v>
      </c>
      <c r="AP2321" s="5">
        <f>COUNTIFS($B:$B,$B2321,$AG:$AG,AP$1)</f>
        <v>0</v>
      </c>
      <c r="AQ2321" s="5">
        <f>COUNTIFS($B:$B,$B2321,$AG:$AG,AQ$1)</f>
        <v>0</v>
      </c>
      <c r="AR2321" s="5">
        <f>COUNTIFS($B:$B,$B2321,$AG:$AG,AR$1)</f>
        <v>1</v>
      </c>
      <c r="AS2321" s="5">
        <f>COUNTIFS($B:$B,$B2321,$AG:$AG,AS$1)</f>
        <v>0</v>
      </c>
      <c r="AT2321" s="5">
        <f>COUNTIFS($B:$B,$B2321,$AG:$AG,AT$1)</f>
        <v>0</v>
      </c>
      <c r="AU2321" s="5">
        <f>COUNTIFS($B:$B,$B2321,$AG:$AG,AU$1)</f>
        <v>0</v>
      </c>
    </row>
    <row r="2322" spans="1:47" ht="15" customHeight="1" x14ac:dyDescent="0.35">
      <c r="A2322" s="6">
        <f>IF(B2321=B2322,A2321,A2321+1)</f>
        <v>817</v>
      </c>
      <c r="B2322" s="6" t="s">
        <v>1936</v>
      </c>
      <c r="C2322" s="6" t="s">
        <v>1935</v>
      </c>
      <c r="D2322" s="6" t="s">
        <v>1789</v>
      </c>
      <c r="E2322" s="6" t="s">
        <v>1788</v>
      </c>
      <c r="F2322" s="4" t="s">
        <v>7</v>
      </c>
      <c r="G2322" s="4" t="s">
        <v>8</v>
      </c>
      <c r="H2322" s="4" t="s">
        <v>7</v>
      </c>
      <c r="I2322" s="4">
        <v>3</v>
      </c>
      <c r="J2322" s="4" t="s">
        <v>515</v>
      </c>
      <c r="K2322" s="4" t="s">
        <v>1797</v>
      </c>
      <c r="L2322" s="4" t="s">
        <v>26</v>
      </c>
      <c r="M2322" s="4" t="s">
        <v>1934</v>
      </c>
      <c r="N2322" s="4" t="s">
        <v>1933</v>
      </c>
      <c r="P2322" s="4" t="s">
        <v>1</v>
      </c>
      <c r="Q2322" s="4" t="s">
        <v>1475</v>
      </c>
      <c r="R2322" s="4" t="s">
        <v>1474</v>
      </c>
      <c r="S2322" s="5">
        <f>IF(P2322="심사불필요","-",VLOOKUP(K2322,'[1]자격증 backdata'!A:G,7,0))</f>
        <v>0</v>
      </c>
      <c r="T2322" s="5" t="str">
        <f>IF(S2322="-","-",IF(COUNTIFS(B:B,B2322,S:S,"필수")&gt;0,"자격요건충족","확인필요"))</f>
        <v>자격요건충족</v>
      </c>
      <c r="U2322" s="5"/>
      <c r="W2322" s="5">
        <f>IF(Q2322="4급","심사불필요",VLOOKUP(K2322,'[1]자격증 backdata'!A:B,2,0))</f>
        <v>6</v>
      </c>
      <c r="X2322" s="4">
        <f>IF(R2322="A", MIN(20, SUMIFS(W:W, B:B, B2322, R:R, "A")),IF(R2322="B", MIN(30, SUMIFS(W:W, B:B, B2322, R:R, "B")),"비해당분야"))</f>
        <v>12</v>
      </c>
      <c r="Y2322" s="4" t="str">
        <f>IF(R2322="C",MIN(30,IF(COUNTIFS(B:B,B2322,W:W,"가1")=1,25,IF(COUNTIFS(B:B,B2322,W:W,"가1")&gt;=2,30,0))+IF(COUNTIFS(B:B,B2322,W:W,"나1")&gt;=4,30,IF(COUNTIFS(B:B,B2322,W:W,"나1")=3,26,IF(COUNTIFS(B:B,B2322,W:W,"나1")=2,22,IF(COUNTIFS(B:B,B2322,W:W,"나1")=1,18,0)))))+MIN(30,IF(COUNTIFS(B:B,B2322,W:W,"가2")=1,25,IF(COUNTIFS(B:B,B2322,W:W,"가2")&gt;=2,30,0))+IF(COUNTIFS(B:B,B2322,W:W,"나2")=3,30,IF(COUNTIFS(B:B,B2322,W:W,"나2")=2,25,IF(COUNTIFS(B:B,B2322,W:W,"나2")=1,20,0)))),"비해당분야")</f>
        <v>비해당분야</v>
      </c>
      <c r="Z2322" s="4" t="str">
        <f>IF(R2322="C",VLOOKUP(K2322,'[1]자격증 backdata'!A:F,6,0),"비해당분야")</f>
        <v>비해당분야</v>
      </c>
      <c r="AA2322" s="4" t="str">
        <f>IF(R2322="C",SUMIF(B:B,B2322,Z:Z),"비해당분야")</f>
        <v>비해당분야</v>
      </c>
      <c r="AB2322" s="4" t="str">
        <f>IF(R2322="C",SUM(Y2322,AA2322),"비해당분야")</f>
        <v>비해당분야</v>
      </c>
      <c r="AC2322" s="4">
        <f>IF(R2322="C",AB2322,X2322)</f>
        <v>12</v>
      </c>
      <c r="AD2322" s="4">
        <f>VLOOKUP(K2322,'[1]자격증 backdata'!A:D,4,0)</f>
        <v>0</v>
      </c>
      <c r="AE2322" s="4">
        <f>IF(_xlfn.MAXIFS(AD:AD,B:B,B2322)&gt;10,10,_xlfn.MAXIFS(AD:AD,B:B,B2322))</f>
        <v>5</v>
      </c>
      <c r="AG2322" s="5">
        <f>VLOOKUP(K2322,'[1]자격증 backdata'!A:C,3,0)</f>
        <v>0</v>
      </c>
      <c r="AH2322" s="5">
        <f>COUNTIFS($B:$B,$B2322,$AG:$AG,AH$1)</f>
        <v>0</v>
      </c>
      <c r="AI2322" s="5">
        <f>COUNTIFS($B:$B,$B2322,$AG:$AG,AI$1)</f>
        <v>0</v>
      </c>
      <c r="AJ2322" s="5">
        <f>COUNTIFS($B:$B,$B2322,$AG:$AG,AJ$1)</f>
        <v>0</v>
      </c>
      <c r="AK2322" s="5">
        <f>COUNTIFS($B:$B,$B2322,$AG:$AG,AK$1)</f>
        <v>0</v>
      </c>
      <c r="AL2322" s="5">
        <f>COUNTIFS($B:$B,$B2322,$AG:$AG,AL$1)</f>
        <v>0</v>
      </c>
      <c r="AM2322" s="5">
        <f>COUNTIFS($B:$B,$B2322,$AG:$AG,AM$1)</f>
        <v>0</v>
      </c>
      <c r="AN2322" s="5">
        <f>COUNTIFS($B:$B,$B2322,$AG:$AG,AN$1)</f>
        <v>0</v>
      </c>
      <c r="AO2322" s="5">
        <f>COUNTIFS($B:$B,$B2322,$AG:$AG,AO$1)</f>
        <v>0</v>
      </c>
      <c r="AP2322" s="5">
        <f>COUNTIFS($B:$B,$B2322,$AG:$AG,AP$1)</f>
        <v>0</v>
      </c>
      <c r="AQ2322" s="5">
        <f>COUNTIFS($B:$B,$B2322,$AG:$AG,AQ$1)</f>
        <v>0</v>
      </c>
      <c r="AR2322" s="5">
        <f>COUNTIFS($B:$B,$B2322,$AG:$AG,AR$1)</f>
        <v>1</v>
      </c>
      <c r="AS2322" s="5">
        <f>COUNTIFS($B:$B,$B2322,$AG:$AG,AS$1)</f>
        <v>0</v>
      </c>
      <c r="AT2322" s="5">
        <f>COUNTIFS($B:$B,$B2322,$AG:$AG,AT$1)</f>
        <v>0</v>
      </c>
      <c r="AU2322" s="5">
        <f>COUNTIFS($B:$B,$B2322,$AG:$AG,AU$1)</f>
        <v>0</v>
      </c>
    </row>
    <row r="2323" spans="1:47" ht="15" customHeight="1" x14ac:dyDescent="0.35">
      <c r="A2323" s="3">
        <f>IF(B2322=B2323,A2322,A2322+1)</f>
        <v>818</v>
      </c>
      <c r="B2323" s="3" t="s">
        <v>1931</v>
      </c>
      <c r="C2323" s="3" t="s">
        <v>1930</v>
      </c>
      <c r="D2323" s="3" t="s">
        <v>1789</v>
      </c>
      <c r="E2323" s="3" t="s">
        <v>1788</v>
      </c>
      <c r="F2323" s="4" t="s">
        <v>8</v>
      </c>
      <c r="G2323" s="4" t="s">
        <v>8</v>
      </c>
      <c r="H2323" s="4" t="s">
        <v>7</v>
      </c>
      <c r="I2323" s="3">
        <v>1</v>
      </c>
      <c r="J2323" s="3" t="s">
        <v>6</v>
      </c>
      <c r="K2323" s="3" t="s">
        <v>1787</v>
      </c>
      <c r="L2323" s="3" t="s">
        <v>4</v>
      </c>
      <c r="M2323" s="3" t="s">
        <v>1932</v>
      </c>
      <c r="N2323" s="3" t="s">
        <v>1621</v>
      </c>
      <c r="P2323" s="3" t="s">
        <v>1</v>
      </c>
      <c r="Q2323" s="3" t="s">
        <v>1475</v>
      </c>
      <c r="R2323" s="3" t="s">
        <v>1474</v>
      </c>
      <c r="S2323" s="2" t="str">
        <f>IF(P2323="심사불필요","-",VLOOKUP(K2323,'[1]자격증 backdata'!A:G,7,0))</f>
        <v>필수</v>
      </c>
      <c r="T2323" s="2" t="str">
        <f>IF(S2323="-","-",IF(COUNTIFS(B:B,B2323,S:S,"필수")&gt;0,"자격요건충족","확인필요"))</f>
        <v>자격요건충족</v>
      </c>
      <c r="U2323" s="2"/>
      <c r="W2323" s="2">
        <f>IF(Q2323="4급","심사불필요",VLOOKUP(K2323,'[1]자격증 backdata'!A:B,2,0))</f>
        <v>6</v>
      </c>
      <c r="X2323" s="3">
        <f>IF(R2323="A", MIN(20, SUMIFS(W:W, B:B, B2323, R:R, "A")),IF(R2323="B", MIN(30, SUMIFS(W:W, B:B, B2323, R:R, "B")),"비해당분야"))</f>
        <v>10</v>
      </c>
      <c r="Y2323" s="3" t="str">
        <f>IF(R2323="C",MIN(30,IF(COUNTIFS(B:B,B2323,W:W,"가1")=1,25,IF(COUNTIFS(B:B,B2323,W:W,"가1")&gt;=2,30,0))+IF(COUNTIFS(B:B,B2323,W:W,"나1")&gt;=4,30,IF(COUNTIFS(B:B,B2323,W:W,"나1")=3,26,IF(COUNTIFS(B:B,B2323,W:W,"나1")=2,22,IF(COUNTIFS(B:B,B2323,W:W,"나1")=1,18,0)))))+MIN(30,IF(COUNTIFS(B:B,B2323,W:W,"가2")=1,25,IF(COUNTIFS(B:B,B2323,W:W,"가2")&gt;=2,30,0))+IF(COUNTIFS(B:B,B2323,W:W,"나2")=3,30,IF(COUNTIFS(B:B,B2323,W:W,"나2")=2,25,IF(COUNTIFS(B:B,B2323,W:W,"나2")=1,20,0)))),"비해당분야")</f>
        <v>비해당분야</v>
      </c>
      <c r="Z2323" s="3" t="str">
        <f>IF(R2323="C",VLOOKUP(K2323,'[1]자격증 backdata'!A:F,6,0),"비해당분야")</f>
        <v>비해당분야</v>
      </c>
      <c r="AA2323" s="3" t="str">
        <f>IF(R2323="C",SUMIF(B:B,B2323,Z:Z),"비해당분야")</f>
        <v>비해당분야</v>
      </c>
      <c r="AB2323" s="3" t="str">
        <f>IF(R2323="C",SUM(Y2323,AA2323),"비해당분야")</f>
        <v>비해당분야</v>
      </c>
      <c r="AC2323" s="3">
        <f>IF(R2323="C",AB2323,X2323)</f>
        <v>10</v>
      </c>
      <c r="AD2323" s="3">
        <f>VLOOKUP(K2323,'[1]자격증 backdata'!A:D,4,0)</f>
        <v>0</v>
      </c>
      <c r="AE2323" s="3">
        <f>IF(_xlfn.MAXIFS(AD:AD,B:B,B2323)&gt;10,10,_xlfn.MAXIFS(AD:AD,B:B,B2323))</f>
        <v>0</v>
      </c>
      <c r="AG2323" s="2" t="str">
        <f>VLOOKUP(K2323,'[1]자격증 backdata'!A:C,3,0)</f>
        <v>K</v>
      </c>
      <c r="AH2323" s="2">
        <f>COUNTIFS($B:$B,$B2323,$AG:$AG,AH$1)</f>
        <v>0</v>
      </c>
      <c r="AI2323" s="2">
        <f>COUNTIFS($B:$B,$B2323,$AG:$AG,AI$1)</f>
        <v>0</v>
      </c>
      <c r="AJ2323" s="2">
        <f>COUNTIFS($B:$B,$B2323,$AG:$AG,AJ$1)</f>
        <v>0</v>
      </c>
      <c r="AK2323" s="2">
        <f>COUNTIFS($B:$B,$B2323,$AG:$AG,AK$1)</f>
        <v>0</v>
      </c>
      <c r="AL2323" s="2">
        <f>COUNTIFS($B:$B,$B2323,$AG:$AG,AL$1)</f>
        <v>0</v>
      </c>
      <c r="AM2323" s="2">
        <f>COUNTIFS($B:$B,$B2323,$AG:$AG,AM$1)</f>
        <v>0</v>
      </c>
      <c r="AN2323" s="2">
        <f>COUNTIFS($B:$B,$B2323,$AG:$AG,AN$1)</f>
        <v>0</v>
      </c>
      <c r="AO2323" s="2">
        <f>COUNTIFS($B:$B,$B2323,$AG:$AG,AO$1)</f>
        <v>0</v>
      </c>
      <c r="AP2323" s="2">
        <f>COUNTIFS($B:$B,$B2323,$AG:$AG,AP$1)</f>
        <v>0</v>
      </c>
      <c r="AQ2323" s="2">
        <f>COUNTIFS($B:$B,$B2323,$AG:$AG,AQ$1)</f>
        <v>0</v>
      </c>
      <c r="AR2323" s="2">
        <f>COUNTIFS($B:$B,$B2323,$AG:$AG,AR$1)</f>
        <v>1</v>
      </c>
      <c r="AS2323" s="2">
        <f>COUNTIFS($B:$B,$B2323,$AG:$AG,AS$1)</f>
        <v>0</v>
      </c>
      <c r="AT2323" s="2">
        <f>COUNTIFS($B:$B,$B2323,$AG:$AG,AT$1)</f>
        <v>0</v>
      </c>
      <c r="AU2323" s="2">
        <f>COUNTIFS($B:$B,$B2323,$AG:$AG,AU$1)</f>
        <v>0</v>
      </c>
    </row>
    <row r="2324" spans="1:47" ht="15" customHeight="1" x14ac:dyDescent="0.35">
      <c r="A2324" s="7">
        <f>IF(B2323=B2324,A2323,A2323+1)</f>
        <v>818</v>
      </c>
      <c r="B2324" s="7" t="s">
        <v>1931</v>
      </c>
      <c r="C2324" s="7" t="s">
        <v>1930</v>
      </c>
      <c r="D2324" s="7" t="s">
        <v>1789</v>
      </c>
      <c r="E2324" s="7" t="s">
        <v>1788</v>
      </c>
      <c r="F2324" s="4" t="s">
        <v>7</v>
      </c>
      <c r="G2324" s="4" t="s">
        <v>8</v>
      </c>
      <c r="H2324" s="4" t="s">
        <v>7</v>
      </c>
      <c r="I2324" s="3">
        <v>2</v>
      </c>
      <c r="J2324" s="3" t="s">
        <v>28</v>
      </c>
      <c r="K2324" s="3" t="s">
        <v>1793</v>
      </c>
      <c r="L2324" s="3" t="s">
        <v>26</v>
      </c>
      <c r="M2324" s="3" t="s">
        <v>1929</v>
      </c>
      <c r="N2324" s="3" t="s">
        <v>910</v>
      </c>
      <c r="P2324" s="3" t="s">
        <v>1</v>
      </c>
      <c r="Q2324" s="3" t="s">
        <v>1475</v>
      </c>
      <c r="R2324" s="3" t="s">
        <v>1474</v>
      </c>
      <c r="S2324" s="2">
        <f>IF(P2324="심사불필요","-",VLOOKUP(K2324,'[1]자격증 backdata'!A:G,7,0))</f>
        <v>0</v>
      </c>
      <c r="T2324" s="2" t="str">
        <f>IF(S2324="-","-",IF(COUNTIFS(B:B,B2324,S:S,"필수")&gt;0,"자격요건충족","확인필요"))</f>
        <v>자격요건충족</v>
      </c>
      <c r="U2324" s="2"/>
      <c r="W2324" s="2">
        <f>IF(Q2324="4급","심사불필요",VLOOKUP(K2324,'[1]자격증 backdata'!A:B,2,0))</f>
        <v>4</v>
      </c>
      <c r="X2324" s="3">
        <f>IF(R2324="A", MIN(20, SUMIFS(W:W, B:B, B2324, R:R, "A")),IF(R2324="B", MIN(30, SUMIFS(W:W, B:B, B2324, R:R, "B")),"비해당분야"))</f>
        <v>10</v>
      </c>
      <c r="Y2324" s="3" t="str">
        <f>IF(R2324="C",MIN(30,IF(COUNTIFS(B:B,B2324,W:W,"가1")=1,25,IF(COUNTIFS(B:B,B2324,W:W,"가1")&gt;=2,30,0))+IF(COUNTIFS(B:B,B2324,W:W,"나1")&gt;=4,30,IF(COUNTIFS(B:B,B2324,W:W,"나1")=3,26,IF(COUNTIFS(B:B,B2324,W:W,"나1")=2,22,IF(COUNTIFS(B:B,B2324,W:W,"나1")=1,18,0)))))+MIN(30,IF(COUNTIFS(B:B,B2324,W:W,"가2")=1,25,IF(COUNTIFS(B:B,B2324,W:W,"가2")&gt;=2,30,0))+IF(COUNTIFS(B:B,B2324,W:W,"나2")=3,30,IF(COUNTIFS(B:B,B2324,W:W,"나2")=2,25,IF(COUNTIFS(B:B,B2324,W:W,"나2")=1,20,0)))),"비해당분야")</f>
        <v>비해당분야</v>
      </c>
      <c r="Z2324" s="3" t="str">
        <f>IF(R2324="C",VLOOKUP(K2324,'[1]자격증 backdata'!A:F,6,0),"비해당분야")</f>
        <v>비해당분야</v>
      </c>
      <c r="AA2324" s="3" t="str">
        <f>IF(R2324="C",SUMIF(B:B,B2324,Z:Z),"비해당분야")</f>
        <v>비해당분야</v>
      </c>
      <c r="AB2324" s="3" t="str">
        <f>IF(R2324="C",SUM(Y2324,AA2324),"비해당분야")</f>
        <v>비해당분야</v>
      </c>
      <c r="AC2324" s="3">
        <f>IF(R2324="C",AB2324,X2324)</f>
        <v>10</v>
      </c>
      <c r="AD2324" s="3">
        <f>VLOOKUP(K2324,'[1]자격증 backdata'!A:D,4,0)</f>
        <v>0</v>
      </c>
      <c r="AE2324" s="3">
        <f>IF(_xlfn.MAXIFS(AD:AD,B:B,B2324)&gt;10,10,_xlfn.MAXIFS(AD:AD,B:B,B2324))</f>
        <v>0</v>
      </c>
      <c r="AG2324" s="2">
        <f>VLOOKUP(K2324,'[1]자격증 backdata'!A:C,3,0)</f>
        <v>0</v>
      </c>
      <c r="AH2324" s="2">
        <f>COUNTIFS($B:$B,$B2324,$AG:$AG,AH$1)</f>
        <v>0</v>
      </c>
      <c r="AI2324" s="2">
        <f>COUNTIFS($B:$B,$B2324,$AG:$AG,AI$1)</f>
        <v>0</v>
      </c>
      <c r="AJ2324" s="2">
        <f>COUNTIFS($B:$B,$B2324,$AG:$AG,AJ$1)</f>
        <v>0</v>
      </c>
      <c r="AK2324" s="2">
        <f>COUNTIFS($B:$B,$B2324,$AG:$AG,AK$1)</f>
        <v>0</v>
      </c>
      <c r="AL2324" s="2">
        <f>COUNTIFS($B:$B,$B2324,$AG:$AG,AL$1)</f>
        <v>0</v>
      </c>
      <c r="AM2324" s="2">
        <f>COUNTIFS($B:$B,$B2324,$AG:$AG,AM$1)</f>
        <v>0</v>
      </c>
      <c r="AN2324" s="2">
        <f>COUNTIFS($B:$B,$B2324,$AG:$AG,AN$1)</f>
        <v>0</v>
      </c>
      <c r="AO2324" s="2">
        <f>COUNTIFS($B:$B,$B2324,$AG:$AG,AO$1)</f>
        <v>0</v>
      </c>
      <c r="AP2324" s="2">
        <f>COUNTIFS($B:$B,$B2324,$AG:$AG,AP$1)</f>
        <v>0</v>
      </c>
      <c r="AQ2324" s="2">
        <f>COUNTIFS($B:$B,$B2324,$AG:$AG,AQ$1)</f>
        <v>0</v>
      </c>
      <c r="AR2324" s="2">
        <f>COUNTIFS($B:$B,$B2324,$AG:$AG,AR$1)</f>
        <v>1</v>
      </c>
      <c r="AS2324" s="2">
        <f>COUNTIFS($B:$B,$B2324,$AG:$AG,AS$1)</f>
        <v>0</v>
      </c>
      <c r="AT2324" s="2">
        <f>COUNTIFS($B:$B,$B2324,$AG:$AG,AT$1)</f>
        <v>0</v>
      </c>
      <c r="AU2324" s="2">
        <f>COUNTIFS($B:$B,$B2324,$AG:$AG,AU$1)</f>
        <v>0</v>
      </c>
    </row>
    <row r="2325" spans="1:47" ht="15" customHeight="1" x14ac:dyDescent="0.35">
      <c r="A2325" s="4">
        <f>IF(B2324=B2325,A2324,A2324+1)</f>
        <v>819</v>
      </c>
      <c r="B2325" s="4" t="s">
        <v>1926</v>
      </c>
      <c r="C2325" s="4" t="s">
        <v>1925</v>
      </c>
      <c r="D2325" s="4" t="s">
        <v>1789</v>
      </c>
      <c r="E2325" s="4" t="s">
        <v>1788</v>
      </c>
      <c r="F2325" s="4" t="s">
        <v>8</v>
      </c>
      <c r="G2325" s="4" t="s">
        <v>8</v>
      </c>
      <c r="H2325" s="4" t="s">
        <v>7</v>
      </c>
      <c r="I2325" s="4">
        <v>1</v>
      </c>
      <c r="J2325" s="4" t="s">
        <v>6</v>
      </c>
      <c r="K2325" s="4" t="s">
        <v>1787</v>
      </c>
      <c r="L2325" s="4" t="s">
        <v>4</v>
      </c>
      <c r="M2325" s="4" t="s">
        <v>1928</v>
      </c>
      <c r="N2325" s="4" t="s">
        <v>246</v>
      </c>
      <c r="P2325" s="4" t="s">
        <v>1</v>
      </c>
      <c r="Q2325" s="4" t="s">
        <v>1475</v>
      </c>
      <c r="R2325" s="4" t="s">
        <v>1474</v>
      </c>
      <c r="S2325" s="5" t="str">
        <f>IF(P2325="심사불필요","-",VLOOKUP(K2325,'[1]자격증 backdata'!A:G,7,0))</f>
        <v>필수</v>
      </c>
      <c r="T2325" s="5" t="str">
        <f>IF(S2325="-","-",IF(COUNTIFS(B:B,B2325,S:S,"필수")&gt;0,"자격요건충족","확인필요"))</f>
        <v>자격요건충족</v>
      </c>
      <c r="U2325" s="5"/>
      <c r="W2325" s="5">
        <f>IF(Q2325="4급","심사불필요",VLOOKUP(K2325,'[1]자격증 backdata'!A:B,2,0))</f>
        <v>6</v>
      </c>
      <c r="X2325" s="4">
        <f>IF(R2325="A", MIN(20, SUMIFS(W:W, B:B, B2325, R:R, "A")),IF(R2325="B", MIN(30, SUMIFS(W:W, B:B, B2325, R:R, "B")),"비해당분야"))</f>
        <v>10</v>
      </c>
      <c r="Y2325" s="4" t="str">
        <f>IF(R2325="C",MIN(30,IF(COUNTIFS(B:B,B2325,W:W,"가1")=1,25,IF(COUNTIFS(B:B,B2325,W:W,"가1")&gt;=2,30,0))+IF(COUNTIFS(B:B,B2325,W:W,"나1")&gt;=4,30,IF(COUNTIFS(B:B,B2325,W:W,"나1")=3,26,IF(COUNTIFS(B:B,B2325,W:W,"나1")=2,22,IF(COUNTIFS(B:B,B2325,W:W,"나1")=1,18,0)))))+MIN(30,IF(COUNTIFS(B:B,B2325,W:W,"가2")=1,25,IF(COUNTIFS(B:B,B2325,W:W,"가2")&gt;=2,30,0))+IF(COUNTIFS(B:B,B2325,W:W,"나2")=3,30,IF(COUNTIFS(B:B,B2325,W:W,"나2")=2,25,IF(COUNTIFS(B:B,B2325,W:W,"나2")=1,20,0)))),"비해당분야")</f>
        <v>비해당분야</v>
      </c>
      <c r="Z2325" s="4" t="str">
        <f>IF(R2325="C",VLOOKUP(K2325,'[1]자격증 backdata'!A:F,6,0),"비해당분야")</f>
        <v>비해당분야</v>
      </c>
      <c r="AA2325" s="4" t="str">
        <f>IF(R2325="C",SUMIF(B:B,B2325,Z:Z),"비해당분야")</f>
        <v>비해당분야</v>
      </c>
      <c r="AB2325" s="4" t="str">
        <f>IF(R2325="C",SUM(Y2325,AA2325),"비해당분야")</f>
        <v>비해당분야</v>
      </c>
      <c r="AC2325" s="4">
        <f>IF(R2325="C",AB2325,X2325)</f>
        <v>10</v>
      </c>
      <c r="AD2325" s="4">
        <f>VLOOKUP(K2325,'[1]자격증 backdata'!A:D,4,0)</f>
        <v>0</v>
      </c>
      <c r="AE2325" s="4">
        <f>IF(_xlfn.MAXIFS(AD:AD,B:B,B2325)&gt;10,10,_xlfn.MAXIFS(AD:AD,B:B,B2325))</f>
        <v>5</v>
      </c>
      <c r="AG2325" s="5" t="str">
        <f>VLOOKUP(K2325,'[1]자격증 backdata'!A:C,3,0)</f>
        <v>K</v>
      </c>
      <c r="AH2325" s="5">
        <f>COUNTIFS($B:$B,$B2325,$AG:$AG,AH$1)</f>
        <v>0</v>
      </c>
      <c r="AI2325" s="5">
        <f>COUNTIFS($B:$B,$B2325,$AG:$AG,AI$1)</f>
        <v>0</v>
      </c>
      <c r="AJ2325" s="5">
        <f>COUNTIFS($B:$B,$B2325,$AG:$AG,AJ$1)</f>
        <v>0</v>
      </c>
      <c r="AK2325" s="5">
        <f>COUNTIFS($B:$B,$B2325,$AG:$AG,AK$1)</f>
        <v>0</v>
      </c>
      <c r="AL2325" s="5">
        <f>COUNTIFS($B:$B,$B2325,$AG:$AG,AL$1)</f>
        <v>0</v>
      </c>
      <c r="AM2325" s="5">
        <f>COUNTIFS($B:$B,$B2325,$AG:$AG,AM$1)</f>
        <v>0</v>
      </c>
      <c r="AN2325" s="5">
        <f>COUNTIFS($B:$B,$B2325,$AG:$AG,AN$1)</f>
        <v>0</v>
      </c>
      <c r="AO2325" s="5">
        <f>COUNTIFS($B:$B,$B2325,$AG:$AG,AO$1)</f>
        <v>0</v>
      </c>
      <c r="AP2325" s="5">
        <f>COUNTIFS($B:$B,$B2325,$AG:$AG,AP$1)</f>
        <v>0</v>
      </c>
      <c r="AQ2325" s="5">
        <f>COUNTIFS($B:$B,$B2325,$AG:$AG,AQ$1)</f>
        <v>0</v>
      </c>
      <c r="AR2325" s="5">
        <f>COUNTIFS($B:$B,$B2325,$AG:$AG,AR$1)</f>
        <v>1</v>
      </c>
      <c r="AS2325" s="5">
        <f>COUNTIFS($B:$B,$B2325,$AG:$AG,AS$1)</f>
        <v>0</v>
      </c>
      <c r="AT2325" s="5">
        <f>COUNTIFS($B:$B,$B2325,$AG:$AG,AT$1)</f>
        <v>0</v>
      </c>
      <c r="AU2325" s="5">
        <f>COUNTIFS($B:$B,$B2325,$AG:$AG,AU$1)</f>
        <v>0</v>
      </c>
    </row>
    <row r="2326" spans="1:47" ht="15" customHeight="1" x14ac:dyDescent="0.35">
      <c r="A2326" s="6">
        <f>IF(B2325=B2326,A2325,A2325+1)</f>
        <v>819</v>
      </c>
      <c r="B2326" s="6" t="s">
        <v>1926</v>
      </c>
      <c r="C2326" s="6" t="s">
        <v>1925</v>
      </c>
      <c r="D2326" s="6" t="s">
        <v>1789</v>
      </c>
      <c r="E2326" s="6" t="s">
        <v>1788</v>
      </c>
      <c r="F2326" s="4" t="s">
        <v>7</v>
      </c>
      <c r="G2326" s="4" t="s">
        <v>8</v>
      </c>
      <c r="H2326" s="4" t="s">
        <v>7</v>
      </c>
      <c r="I2326" s="4">
        <v>2</v>
      </c>
      <c r="J2326" s="4" t="s">
        <v>38</v>
      </c>
      <c r="K2326" s="4" t="s">
        <v>1802</v>
      </c>
      <c r="L2326" s="4" t="s">
        <v>36</v>
      </c>
      <c r="M2326" s="4" t="s">
        <v>1927</v>
      </c>
      <c r="N2326" s="4" t="s">
        <v>1619</v>
      </c>
      <c r="P2326" s="4" t="s">
        <v>1</v>
      </c>
      <c r="Q2326" s="4" t="s">
        <v>1475</v>
      </c>
      <c r="R2326" s="4" t="s">
        <v>1474</v>
      </c>
      <c r="S2326" s="5">
        <f>IF(P2326="심사불필요","-",VLOOKUP(K2326,'[1]자격증 backdata'!A:G,7,0))</f>
        <v>0</v>
      </c>
      <c r="T2326" s="5" t="str">
        <f>IF(S2326="-","-",IF(COUNTIFS(B:B,B2326,S:S,"필수")&gt;0,"자격요건충족","확인필요"))</f>
        <v>자격요건충족</v>
      </c>
      <c r="U2326" s="5"/>
      <c r="W2326" s="5">
        <f>IF(Q2326="4급","심사불필요",VLOOKUP(K2326,'[1]자격증 backdata'!A:B,2,0))</f>
        <v>0</v>
      </c>
      <c r="X2326" s="4">
        <f>IF(R2326="A", MIN(20, SUMIFS(W:W, B:B, B2326, R:R, "A")),IF(R2326="B", MIN(30, SUMIFS(W:W, B:B, B2326, R:R, "B")),"비해당분야"))</f>
        <v>10</v>
      </c>
      <c r="Y2326" s="4" t="str">
        <f>IF(R2326="C",MIN(30,IF(COUNTIFS(B:B,B2326,W:W,"가1")=1,25,IF(COUNTIFS(B:B,B2326,W:W,"가1")&gt;=2,30,0))+IF(COUNTIFS(B:B,B2326,W:W,"나1")&gt;=4,30,IF(COUNTIFS(B:B,B2326,W:W,"나1")=3,26,IF(COUNTIFS(B:B,B2326,W:W,"나1")=2,22,IF(COUNTIFS(B:B,B2326,W:W,"나1")=1,18,0)))))+MIN(30,IF(COUNTIFS(B:B,B2326,W:W,"가2")=1,25,IF(COUNTIFS(B:B,B2326,W:W,"가2")&gt;=2,30,0))+IF(COUNTIFS(B:B,B2326,W:W,"나2")=3,30,IF(COUNTIFS(B:B,B2326,W:W,"나2")=2,25,IF(COUNTIFS(B:B,B2326,W:W,"나2")=1,20,0)))),"비해당분야")</f>
        <v>비해당분야</v>
      </c>
      <c r="Z2326" s="4" t="str">
        <f>IF(R2326="C",VLOOKUP(K2326,'[1]자격증 backdata'!A:F,6,0),"비해당분야")</f>
        <v>비해당분야</v>
      </c>
      <c r="AA2326" s="4" t="str">
        <f>IF(R2326="C",SUMIF(B:B,B2326,Z:Z),"비해당분야")</f>
        <v>비해당분야</v>
      </c>
      <c r="AB2326" s="4" t="str">
        <f>IF(R2326="C",SUM(Y2326,AA2326),"비해당분야")</f>
        <v>비해당분야</v>
      </c>
      <c r="AC2326" s="4">
        <f>IF(R2326="C",AB2326,X2326)</f>
        <v>10</v>
      </c>
      <c r="AD2326" s="4">
        <f>VLOOKUP(K2326,'[1]자격증 backdata'!A:D,4,0)</f>
        <v>5</v>
      </c>
      <c r="AE2326" s="4">
        <f>IF(_xlfn.MAXIFS(AD:AD,B:B,B2326)&gt;10,10,_xlfn.MAXIFS(AD:AD,B:B,B2326))</f>
        <v>5</v>
      </c>
      <c r="AG2326" s="5">
        <f>VLOOKUP(K2326,'[1]자격증 backdata'!A:C,3,0)</f>
        <v>0</v>
      </c>
      <c r="AH2326" s="5">
        <f>COUNTIFS($B:$B,$B2326,$AG:$AG,AH$1)</f>
        <v>0</v>
      </c>
      <c r="AI2326" s="5">
        <f>COUNTIFS($B:$B,$B2326,$AG:$AG,AI$1)</f>
        <v>0</v>
      </c>
      <c r="AJ2326" s="5">
        <f>COUNTIFS($B:$B,$B2326,$AG:$AG,AJ$1)</f>
        <v>0</v>
      </c>
      <c r="AK2326" s="5">
        <f>COUNTIFS($B:$B,$B2326,$AG:$AG,AK$1)</f>
        <v>0</v>
      </c>
      <c r="AL2326" s="5">
        <f>COUNTIFS($B:$B,$B2326,$AG:$AG,AL$1)</f>
        <v>0</v>
      </c>
      <c r="AM2326" s="5">
        <f>COUNTIFS($B:$B,$B2326,$AG:$AG,AM$1)</f>
        <v>0</v>
      </c>
      <c r="AN2326" s="5">
        <f>COUNTIFS($B:$B,$B2326,$AG:$AG,AN$1)</f>
        <v>0</v>
      </c>
      <c r="AO2326" s="5">
        <f>COUNTIFS($B:$B,$B2326,$AG:$AG,AO$1)</f>
        <v>0</v>
      </c>
      <c r="AP2326" s="5">
        <f>COUNTIFS($B:$B,$B2326,$AG:$AG,AP$1)</f>
        <v>0</v>
      </c>
      <c r="AQ2326" s="5">
        <f>COUNTIFS($B:$B,$B2326,$AG:$AG,AQ$1)</f>
        <v>0</v>
      </c>
      <c r="AR2326" s="5">
        <f>COUNTIFS($B:$B,$B2326,$AG:$AG,AR$1)</f>
        <v>1</v>
      </c>
      <c r="AS2326" s="5">
        <f>COUNTIFS($B:$B,$B2326,$AG:$AG,AS$1)</f>
        <v>0</v>
      </c>
      <c r="AT2326" s="5">
        <f>COUNTIFS($B:$B,$B2326,$AG:$AG,AT$1)</f>
        <v>0</v>
      </c>
      <c r="AU2326" s="5">
        <f>COUNTIFS($B:$B,$B2326,$AG:$AG,AU$1)</f>
        <v>0</v>
      </c>
    </row>
    <row r="2327" spans="1:47" ht="15" customHeight="1" x14ac:dyDescent="0.35">
      <c r="A2327" s="6">
        <f>IF(B2326=B2327,A2326,A2326+1)</f>
        <v>819</v>
      </c>
      <c r="B2327" s="6" t="s">
        <v>1926</v>
      </c>
      <c r="C2327" s="6" t="s">
        <v>1925</v>
      </c>
      <c r="D2327" s="6" t="s">
        <v>1789</v>
      </c>
      <c r="E2327" s="6" t="s">
        <v>1788</v>
      </c>
      <c r="F2327" s="4" t="s">
        <v>7</v>
      </c>
      <c r="G2327" s="4" t="s">
        <v>8</v>
      </c>
      <c r="H2327" s="4" t="s">
        <v>7</v>
      </c>
      <c r="I2327" s="4">
        <v>3</v>
      </c>
      <c r="J2327" s="4" t="s">
        <v>28</v>
      </c>
      <c r="K2327" s="4" t="s">
        <v>1793</v>
      </c>
      <c r="L2327" s="4" t="s">
        <v>26</v>
      </c>
      <c r="M2327" s="4" t="s">
        <v>26</v>
      </c>
      <c r="N2327" s="4" t="s">
        <v>1924</v>
      </c>
      <c r="P2327" s="4" t="s">
        <v>1</v>
      </c>
      <c r="Q2327" s="4" t="s">
        <v>1475</v>
      </c>
      <c r="R2327" s="4" t="s">
        <v>1474</v>
      </c>
      <c r="S2327" s="5">
        <f>IF(P2327="심사불필요","-",VLOOKUP(K2327,'[1]자격증 backdata'!A:G,7,0))</f>
        <v>0</v>
      </c>
      <c r="T2327" s="5" t="str">
        <f>IF(S2327="-","-",IF(COUNTIFS(B:B,B2327,S:S,"필수")&gt;0,"자격요건충족","확인필요"))</f>
        <v>자격요건충족</v>
      </c>
      <c r="U2327" s="5"/>
      <c r="W2327" s="5">
        <f>IF(Q2327="4급","심사불필요",VLOOKUP(K2327,'[1]자격증 backdata'!A:B,2,0))</f>
        <v>4</v>
      </c>
      <c r="X2327" s="4">
        <f>IF(R2327="A", MIN(20, SUMIFS(W:W, B:B, B2327, R:R, "A")),IF(R2327="B", MIN(30, SUMIFS(W:W, B:B, B2327, R:R, "B")),"비해당분야"))</f>
        <v>10</v>
      </c>
      <c r="Y2327" s="4" t="str">
        <f>IF(R2327="C",MIN(30,IF(COUNTIFS(B:B,B2327,W:W,"가1")=1,25,IF(COUNTIFS(B:B,B2327,W:W,"가1")&gt;=2,30,0))+IF(COUNTIFS(B:B,B2327,W:W,"나1")&gt;=4,30,IF(COUNTIFS(B:B,B2327,W:W,"나1")=3,26,IF(COUNTIFS(B:B,B2327,W:W,"나1")=2,22,IF(COUNTIFS(B:B,B2327,W:W,"나1")=1,18,0)))))+MIN(30,IF(COUNTIFS(B:B,B2327,W:W,"가2")=1,25,IF(COUNTIFS(B:B,B2327,W:W,"가2")&gt;=2,30,0))+IF(COUNTIFS(B:B,B2327,W:W,"나2")=3,30,IF(COUNTIFS(B:B,B2327,W:W,"나2")=2,25,IF(COUNTIFS(B:B,B2327,W:W,"나2")=1,20,0)))),"비해당분야")</f>
        <v>비해당분야</v>
      </c>
      <c r="Z2327" s="4" t="str">
        <f>IF(R2327="C",VLOOKUP(K2327,'[1]자격증 backdata'!A:F,6,0),"비해당분야")</f>
        <v>비해당분야</v>
      </c>
      <c r="AA2327" s="4" t="str">
        <f>IF(R2327="C",SUMIF(B:B,B2327,Z:Z),"비해당분야")</f>
        <v>비해당분야</v>
      </c>
      <c r="AB2327" s="4" t="str">
        <f>IF(R2327="C",SUM(Y2327,AA2327),"비해당분야")</f>
        <v>비해당분야</v>
      </c>
      <c r="AC2327" s="4">
        <f>IF(R2327="C",AB2327,X2327)</f>
        <v>10</v>
      </c>
      <c r="AD2327" s="4">
        <f>VLOOKUP(K2327,'[1]자격증 backdata'!A:D,4,0)</f>
        <v>0</v>
      </c>
      <c r="AE2327" s="4">
        <f>IF(_xlfn.MAXIFS(AD:AD,B:B,B2327)&gt;10,10,_xlfn.MAXIFS(AD:AD,B:B,B2327))</f>
        <v>5</v>
      </c>
      <c r="AG2327" s="5">
        <f>VLOOKUP(K2327,'[1]자격증 backdata'!A:C,3,0)</f>
        <v>0</v>
      </c>
      <c r="AH2327" s="5">
        <f>COUNTIFS($B:$B,$B2327,$AG:$AG,AH$1)</f>
        <v>0</v>
      </c>
      <c r="AI2327" s="5">
        <f>COUNTIFS($B:$B,$B2327,$AG:$AG,AI$1)</f>
        <v>0</v>
      </c>
      <c r="AJ2327" s="5">
        <f>COUNTIFS($B:$B,$B2327,$AG:$AG,AJ$1)</f>
        <v>0</v>
      </c>
      <c r="AK2327" s="5">
        <f>COUNTIFS($B:$B,$B2327,$AG:$AG,AK$1)</f>
        <v>0</v>
      </c>
      <c r="AL2327" s="5">
        <f>COUNTIFS($B:$B,$B2327,$AG:$AG,AL$1)</f>
        <v>0</v>
      </c>
      <c r="AM2327" s="5">
        <f>COUNTIFS($B:$B,$B2327,$AG:$AG,AM$1)</f>
        <v>0</v>
      </c>
      <c r="AN2327" s="5">
        <f>COUNTIFS($B:$B,$B2327,$AG:$AG,AN$1)</f>
        <v>0</v>
      </c>
      <c r="AO2327" s="5">
        <f>COUNTIFS($B:$B,$B2327,$AG:$AG,AO$1)</f>
        <v>0</v>
      </c>
      <c r="AP2327" s="5">
        <f>COUNTIFS($B:$B,$B2327,$AG:$AG,AP$1)</f>
        <v>0</v>
      </c>
      <c r="AQ2327" s="5">
        <f>COUNTIFS($B:$B,$B2327,$AG:$AG,AQ$1)</f>
        <v>0</v>
      </c>
      <c r="AR2327" s="5">
        <f>COUNTIFS($B:$B,$B2327,$AG:$AG,AR$1)</f>
        <v>1</v>
      </c>
      <c r="AS2327" s="5">
        <f>COUNTIFS($B:$B,$B2327,$AG:$AG,AS$1)</f>
        <v>0</v>
      </c>
      <c r="AT2327" s="5">
        <f>COUNTIFS($B:$B,$B2327,$AG:$AG,AT$1)</f>
        <v>0</v>
      </c>
      <c r="AU2327" s="5">
        <f>COUNTIFS($B:$B,$B2327,$AG:$AG,AU$1)</f>
        <v>0</v>
      </c>
    </row>
    <row r="2328" spans="1:47" ht="15" customHeight="1" x14ac:dyDescent="0.35">
      <c r="A2328" s="3">
        <f>IF(B2327=B2328,A2327,A2327+1)</f>
        <v>820</v>
      </c>
      <c r="B2328" s="3" t="s">
        <v>1922</v>
      </c>
      <c r="C2328" s="3" t="s">
        <v>1921</v>
      </c>
      <c r="D2328" s="3" t="s">
        <v>1789</v>
      </c>
      <c r="E2328" s="3" t="s">
        <v>1788</v>
      </c>
      <c r="F2328" s="4" t="s">
        <v>8</v>
      </c>
      <c r="G2328" s="4" t="s">
        <v>8</v>
      </c>
      <c r="H2328" s="4" t="s">
        <v>7</v>
      </c>
      <c r="I2328" s="3">
        <v>1</v>
      </c>
      <c r="J2328" s="3" t="s">
        <v>6</v>
      </c>
      <c r="K2328" s="3" t="s">
        <v>1787</v>
      </c>
      <c r="L2328" s="3" t="s">
        <v>4</v>
      </c>
      <c r="M2328" s="3" t="s">
        <v>1923</v>
      </c>
      <c r="N2328" s="3" t="s">
        <v>169</v>
      </c>
      <c r="P2328" s="3" t="s">
        <v>1</v>
      </c>
      <c r="Q2328" s="3" t="s">
        <v>1475</v>
      </c>
      <c r="R2328" s="3" t="s">
        <v>1474</v>
      </c>
      <c r="S2328" s="2" t="str">
        <f>IF(P2328="심사불필요","-",VLOOKUP(K2328,'[1]자격증 backdata'!A:G,7,0))</f>
        <v>필수</v>
      </c>
      <c r="T2328" s="2" t="str">
        <f>IF(S2328="-","-",IF(COUNTIFS(B:B,B2328,S:S,"필수")&gt;0,"자격요건충족","확인필요"))</f>
        <v>자격요건충족</v>
      </c>
      <c r="U2328" s="2"/>
      <c r="W2328" s="2">
        <f>IF(Q2328="4급","심사불필요",VLOOKUP(K2328,'[1]자격증 backdata'!A:B,2,0))</f>
        <v>6</v>
      </c>
      <c r="X2328" s="3">
        <f>IF(R2328="A", MIN(20, SUMIFS(W:W, B:B, B2328, R:R, "A")),IF(R2328="B", MIN(30, SUMIFS(W:W, B:B, B2328, R:R, "B")),"비해당분야"))</f>
        <v>6</v>
      </c>
      <c r="Y2328" s="3" t="str">
        <f>IF(R2328="C",MIN(30,IF(COUNTIFS(B:B,B2328,W:W,"가1")=1,25,IF(COUNTIFS(B:B,B2328,W:W,"가1")&gt;=2,30,0))+IF(COUNTIFS(B:B,B2328,W:W,"나1")&gt;=4,30,IF(COUNTIFS(B:B,B2328,W:W,"나1")=3,26,IF(COUNTIFS(B:B,B2328,W:W,"나1")=2,22,IF(COUNTIFS(B:B,B2328,W:W,"나1")=1,18,0)))))+MIN(30,IF(COUNTIFS(B:B,B2328,W:W,"가2")=1,25,IF(COUNTIFS(B:B,B2328,W:W,"가2")&gt;=2,30,0))+IF(COUNTIFS(B:B,B2328,W:W,"나2")=3,30,IF(COUNTIFS(B:B,B2328,W:W,"나2")=2,25,IF(COUNTIFS(B:B,B2328,W:W,"나2")=1,20,0)))),"비해당분야")</f>
        <v>비해당분야</v>
      </c>
      <c r="Z2328" s="3" t="str">
        <f>IF(R2328="C",VLOOKUP(K2328,'[1]자격증 backdata'!A:F,6,0),"비해당분야")</f>
        <v>비해당분야</v>
      </c>
      <c r="AA2328" s="3" t="str">
        <f>IF(R2328="C",SUMIF(B:B,B2328,Z:Z),"비해당분야")</f>
        <v>비해당분야</v>
      </c>
      <c r="AB2328" s="3" t="str">
        <f>IF(R2328="C",SUM(Y2328,AA2328),"비해당분야")</f>
        <v>비해당분야</v>
      </c>
      <c r="AC2328" s="3">
        <f>IF(R2328="C",AB2328,X2328)</f>
        <v>6</v>
      </c>
      <c r="AD2328" s="3">
        <f>VLOOKUP(K2328,'[1]자격증 backdata'!A:D,4,0)</f>
        <v>0</v>
      </c>
      <c r="AE2328" s="3">
        <f>IF(_xlfn.MAXIFS(AD:AD,B:B,B2328)&gt;10,10,_xlfn.MAXIFS(AD:AD,B:B,B2328))</f>
        <v>5</v>
      </c>
      <c r="AG2328" s="2" t="str">
        <f>VLOOKUP(K2328,'[1]자격증 backdata'!A:C,3,0)</f>
        <v>K</v>
      </c>
      <c r="AH2328" s="2">
        <f>COUNTIFS($B:$B,$B2328,$AG:$AG,AH$1)</f>
        <v>0</v>
      </c>
      <c r="AI2328" s="2">
        <f>COUNTIFS($B:$B,$B2328,$AG:$AG,AI$1)</f>
        <v>0</v>
      </c>
      <c r="AJ2328" s="2">
        <f>COUNTIFS($B:$B,$B2328,$AG:$AG,AJ$1)</f>
        <v>0</v>
      </c>
      <c r="AK2328" s="2">
        <f>COUNTIFS($B:$B,$B2328,$AG:$AG,AK$1)</f>
        <v>0</v>
      </c>
      <c r="AL2328" s="2">
        <f>COUNTIFS($B:$B,$B2328,$AG:$AG,AL$1)</f>
        <v>0</v>
      </c>
      <c r="AM2328" s="2">
        <f>COUNTIFS($B:$B,$B2328,$AG:$AG,AM$1)</f>
        <v>0</v>
      </c>
      <c r="AN2328" s="2">
        <f>COUNTIFS($B:$B,$B2328,$AG:$AG,AN$1)</f>
        <v>0</v>
      </c>
      <c r="AO2328" s="2">
        <f>COUNTIFS($B:$B,$B2328,$AG:$AG,AO$1)</f>
        <v>0</v>
      </c>
      <c r="AP2328" s="2">
        <f>COUNTIFS($B:$B,$B2328,$AG:$AG,AP$1)</f>
        <v>0</v>
      </c>
      <c r="AQ2328" s="2">
        <f>COUNTIFS($B:$B,$B2328,$AG:$AG,AQ$1)</f>
        <v>0</v>
      </c>
      <c r="AR2328" s="2">
        <f>COUNTIFS($B:$B,$B2328,$AG:$AG,AR$1)</f>
        <v>1</v>
      </c>
      <c r="AS2328" s="2">
        <f>COUNTIFS($B:$B,$B2328,$AG:$AG,AS$1)</f>
        <v>0</v>
      </c>
      <c r="AT2328" s="2">
        <f>COUNTIFS($B:$B,$B2328,$AG:$AG,AT$1)</f>
        <v>0</v>
      </c>
      <c r="AU2328" s="2">
        <f>COUNTIFS($B:$B,$B2328,$AG:$AG,AU$1)</f>
        <v>0</v>
      </c>
    </row>
    <row r="2329" spans="1:47" ht="15" customHeight="1" x14ac:dyDescent="0.35">
      <c r="A2329" s="7">
        <f>IF(B2328=B2329,A2328,A2328+1)</f>
        <v>820</v>
      </c>
      <c r="B2329" s="7" t="s">
        <v>1922</v>
      </c>
      <c r="C2329" s="7" t="s">
        <v>1921</v>
      </c>
      <c r="D2329" s="7" t="s">
        <v>1789</v>
      </c>
      <c r="E2329" s="7" t="s">
        <v>1788</v>
      </c>
      <c r="F2329" s="4" t="s">
        <v>7</v>
      </c>
      <c r="G2329" s="4" t="s">
        <v>8</v>
      </c>
      <c r="H2329" s="4" t="s">
        <v>7</v>
      </c>
      <c r="I2329" s="3">
        <v>2</v>
      </c>
      <c r="J2329" s="3" t="s">
        <v>69</v>
      </c>
      <c r="K2329" s="3" t="s">
        <v>1799</v>
      </c>
      <c r="L2329" s="3" t="s">
        <v>36</v>
      </c>
      <c r="M2329" s="3" t="s">
        <v>1920</v>
      </c>
      <c r="N2329" s="3" t="s">
        <v>795</v>
      </c>
      <c r="P2329" s="3" t="s">
        <v>1</v>
      </c>
      <c r="Q2329" s="3" t="s">
        <v>1475</v>
      </c>
      <c r="R2329" s="3" t="s">
        <v>1474</v>
      </c>
      <c r="S2329" s="2">
        <f>IF(P2329="심사불필요","-",VLOOKUP(K2329,'[1]자격증 backdata'!A:G,7,0))</f>
        <v>0</v>
      </c>
      <c r="T2329" s="2" t="str">
        <f>IF(S2329="-","-",IF(COUNTIFS(B:B,B2329,S:S,"필수")&gt;0,"자격요건충족","확인필요"))</f>
        <v>자격요건충족</v>
      </c>
      <c r="U2329" s="2"/>
      <c r="W2329" s="2">
        <f>IF(Q2329="4급","심사불필요",VLOOKUP(K2329,'[1]자격증 backdata'!A:B,2,0))</f>
        <v>0</v>
      </c>
      <c r="X2329" s="3">
        <f>IF(R2329="A", MIN(20, SUMIFS(W:W, B:B, B2329, R:R, "A")),IF(R2329="B", MIN(30, SUMIFS(W:W, B:B, B2329, R:R, "B")),"비해당분야"))</f>
        <v>6</v>
      </c>
      <c r="Y2329" s="3" t="str">
        <f>IF(R2329="C",MIN(30,IF(COUNTIFS(B:B,B2329,W:W,"가1")=1,25,IF(COUNTIFS(B:B,B2329,W:W,"가1")&gt;=2,30,0))+IF(COUNTIFS(B:B,B2329,W:W,"나1")&gt;=4,30,IF(COUNTIFS(B:B,B2329,W:W,"나1")=3,26,IF(COUNTIFS(B:B,B2329,W:W,"나1")=2,22,IF(COUNTIFS(B:B,B2329,W:W,"나1")=1,18,0)))))+MIN(30,IF(COUNTIFS(B:B,B2329,W:W,"가2")=1,25,IF(COUNTIFS(B:B,B2329,W:W,"가2")&gt;=2,30,0))+IF(COUNTIFS(B:B,B2329,W:W,"나2")=3,30,IF(COUNTIFS(B:B,B2329,W:W,"나2")=2,25,IF(COUNTIFS(B:B,B2329,W:W,"나2")=1,20,0)))),"비해당분야")</f>
        <v>비해당분야</v>
      </c>
      <c r="Z2329" s="3" t="str">
        <f>IF(R2329="C",VLOOKUP(K2329,'[1]자격증 backdata'!A:F,6,0),"비해당분야")</f>
        <v>비해당분야</v>
      </c>
      <c r="AA2329" s="3" t="str">
        <f>IF(R2329="C",SUMIF(B:B,B2329,Z:Z),"비해당분야")</f>
        <v>비해당분야</v>
      </c>
      <c r="AB2329" s="3" t="str">
        <f>IF(R2329="C",SUM(Y2329,AA2329),"비해당분야")</f>
        <v>비해당분야</v>
      </c>
      <c r="AC2329" s="3">
        <f>IF(R2329="C",AB2329,X2329)</f>
        <v>6</v>
      </c>
      <c r="AD2329" s="3">
        <f>VLOOKUP(K2329,'[1]자격증 backdata'!A:D,4,0)</f>
        <v>5</v>
      </c>
      <c r="AE2329" s="3">
        <f>IF(_xlfn.MAXIFS(AD:AD,B:B,B2329)&gt;10,10,_xlfn.MAXIFS(AD:AD,B:B,B2329))</f>
        <v>5</v>
      </c>
      <c r="AG2329" s="2">
        <f>VLOOKUP(K2329,'[1]자격증 backdata'!A:C,3,0)</f>
        <v>0</v>
      </c>
      <c r="AH2329" s="2">
        <f>COUNTIFS($B:$B,$B2329,$AG:$AG,AH$1)</f>
        <v>0</v>
      </c>
      <c r="AI2329" s="2">
        <f>COUNTIFS($B:$B,$B2329,$AG:$AG,AI$1)</f>
        <v>0</v>
      </c>
      <c r="AJ2329" s="2">
        <f>COUNTIFS($B:$B,$B2329,$AG:$AG,AJ$1)</f>
        <v>0</v>
      </c>
      <c r="AK2329" s="2">
        <f>COUNTIFS($B:$B,$B2329,$AG:$AG,AK$1)</f>
        <v>0</v>
      </c>
      <c r="AL2329" s="2">
        <f>COUNTIFS($B:$B,$B2329,$AG:$AG,AL$1)</f>
        <v>0</v>
      </c>
      <c r="AM2329" s="2">
        <f>COUNTIFS($B:$B,$B2329,$AG:$AG,AM$1)</f>
        <v>0</v>
      </c>
      <c r="AN2329" s="2">
        <f>COUNTIFS($B:$B,$B2329,$AG:$AG,AN$1)</f>
        <v>0</v>
      </c>
      <c r="AO2329" s="2">
        <f>COUNTIFS($B:$B,$B2329,$AG:$AG,AO$1)</f>
        <v>0</v>
      </c>
      <c r="AP2329" s="2">
        <f>COUNTIFS($B:$B,$B2329,$AG:$AG,AP$1)</f>
        <v>0</v>
      </c>
      <c r="AQ2329" s="2">
        <f>COUNTIFS($B:$B,$B2329,$AG:$AG,AQ$1)</f>
        <v>0</v>
      </c>
      <c r="AR2329" s="2">
        <f>COUNTIFS($B:$B,$B2329,$AG:$AG,AR$1)</f>
        <v>1</v>
      </c>
      <c r="AS2329" s="2">
        <f>COUNTIFS($B:$B,$B2329,$AG:$AG,AS$1)</f>
        <v>0</v>
      </c>
      <c r="AT2329" s="2">
        <f>COUNTIFS($B:$B,$B2329,$AG:$AG,AT$1)</f>
        <v>0</v>
      </c>
      <c r="AU2329" s="2">
        <f>COUNTIFS($B:$B,$B2329,$AG:$AG,AU$1)</f>
        <v>0</v>
      </c>
    </row>
    <row r="2330" spans="1:47" ht="15" customHeight="1" x14ac:dyDescent="0.35">
      <c r="A2330" s="4">
        <f>IF(B2329=B2330,A2329,A2329+1)</f>
        <v>821</v>
      </c>
      <c r="B2330" s="4" t="s">
        <v>1917</v>
      </c>
      <c r="C2330" s="4" t="s">
        <v>1916</v>
      </c>
      <c r="D2330" s="4" t="s">
        <v>1789</v>
      </c>
      <c r="E2330" s="4" t="s">
        <v>1788</v>
      </c>
      <c r="F2330" s="4" t="s">
        <v>8</v>
      </c>
      <c r="G2330" s="4" t="s">
        <v>8</v>
      </c>
      <c r="H2330" s="4" t="s">
        <v>7</v>
      </c>
      <c r="I2330" s="4">
        <v>1</v>
      </c>
      <c r="J2330" s="4" t="s">
        <v>6</v>
      </c>
      <c r="K2330" s="4" t="s">
        <v>1787</v>
      </c>
      <c r="L2330" s="4" t="s">
        <v>4</v>
      </c>
      <c r="M2330" s="4" t="s">
        <v>1919</v>
      </c>
      <c r="N2330" s="4" t="s">
        <v>191</v>
      </c>
      <c r="P2330" s="4" t="s">
        <v>1</v>
      </c>
      <c r="Q2330" s="4" t="s">
        <v>1475</v>
      </c>
      <c r="R2330" s="4" t="s">
        <v>1474</v>
      </c>
      <c r="S2330" s="5" t="str">
        <f>IF(P2330="심사불필요","-",VLOOKUP(K2330,'[1]자격증 backdata'!A:G,7,0))</f>
        <v>필수</v>
      </c>
      <c r="T2330" s="5" t="str">
        <f>IF(S2330="-","-",IF(COUNTIFS(B:B,B2330,S:S,"필수")&gt;0,"자격요건충족","확인필요"))</f>
        <v>자격요건충족</v>
      </c>
      <c r="U2330" s="5"/>
      <c r="W2330" s="5">
        <f>IF(Q2330="4급","심사불필요",VLOOKUP(K2330,'[1]자격증 backdata'!A:B,2,0))</f>
        <v>6</v>
      </c>
      <c r="X2330" s="4">
        <f>IF(R2330="A", MIN(20, SUMIFS(W:W, B:B, B2330, R:R, "A")),IF(R2330="B", MIN(30, SUMIFS(W:W, B:B, B2330, R:R, "B")),"비해당분야"))</f>
        <v>12</v>
      </c>
      <c r="Y2330" s="4" t="str">
        <f>IF(R2330="C",MIN(30,IF(COUNTIFS(B:B,B2330,W:W,"가1")=1,25,IF(COUNTIFS(B:B,B2330,W:W,"가1")&gt;=2,30,0))+IF(COUNTIFS(B:B,B2330,W:W,"나1")&gt;=4,30,IF(COUNTIFS(B:B,B2330,W:W,"나1")=3,26,IF(COUNTIFS(B:B,B2330,W:W,"나1")=2,22,IF(COUNTIFS(B:B,B2330,W:W,"나1")=1,18,0)))))+MIN(30,IF(COUNTIFS(B:B,B2330,W:W,"가2")=1,25,IF(COUNTIFS(B:B,B2330,W:W,"가2")&gt;=2,30,0))+IF(COUNTIFS(B:B,B2330,W:W,"나2")=3,30,IF(COUNTIFS(B:B,B2330,W:W,"나2")=2,25,IF(COUNTIFS(B:B,B2330,W:W,"나2")=1,20,0)))),"비해당분야")</f>
        <v>비해당분야</v>
      </c>
      <c r="Z2330" s="4" t="str">
        <f>IF(R2330="C",VLOOKUP(K2330,'[1]자격증 backdata'!A:F,6,0),"비해당분야")</f>
        <v>비해당분야</v>
      </c>
      <c r="AA2330" s="4" t="str">
        <f>IF(R2330="C",SUMIF(B:B,B2330,Z:Z),"비해당분야")</f>
        <v>비해당분야</v>
      </c>
      <c r="AB2330" s="4" t="str">
        <f>IF(R2330="C",SUM(Y2330,AA2330),"비해당분야")</f>
        <v>비해당분야</v>
      </c>
      <c r="AC2330" s="4">
        <f>IF(R2330="C",AB2330,X2330)</f>
        <v>12</v>
      </c>
      <c r="AD2330" s="4">
        <f>VLOOKUP(K2330,'[1]자격증 backdata'!A:D,4,0)</f>
        <v>0</v>
      </c>
      <c r="AE2330" s="4">
        <f>IF(_xlfn.MAXIFS(AD:AD,B:B,B2330)&gt;10,10,_xlfn.MAXIFS(AD:AD,B:B,B2330))</f>
        <v>5</v>
      </c>
      <c r="AG2330" s="5" t="str">
        <f>VLOOKUP(K2330,'[1]자격증 backdata'!A:C,3,0)</f>
        <v>K</v>
      </c>
      <c r="AH2330" s="5">
        <f>COUNTIFS($B:$B,$B2330,$AG:$AG,AH$1)</f>
        <v>0</v>
      </c>
      <c r="AI2330" s="5">
        <f>COUNTIFS($B:$B,$B2330,$AG:$AG,AI$1)</f>
        <v>0</v>
      </c>
      <c r="AJ2330" s="5">
        <f>COUNTIFS($B:$B,$B2330,$AG:$AG,AJ$1)</f>
        <v>0</v>
      </c>
      <c r="AK2330" s="5">
        <f>COUNTIFS($B:$B,$B2330,$AG:$AG,AK$1)</f>
        <v>0</v>
      </c>
      <c r="AL2330" s="5">
        <f>COUNTIFS($B:$B,$B2330,$AG:$AG,AL$1)</f>
        <v>0</v>
      </c>
      <c r="AM2330" s="5">
        <f>COUNTIFS($B:$B,$B2330,$AG:$AG,AM$1)</f>
        <v>0</v>
      </c>
      <c r="AN2330" s="5">
        <f>COUNTIFS($B:$B,$B2330,$AG:$AG,AN$1)</f>
        <v>0</v>
      </c>
      <c r="AO2330" s="5">
        <f>COUNTIFS($B:$B,$B2330,$AG:$AG,AO$1)</f>
        <v>0</v>
      </c>
      <c r="AP2330" s="5">
        <f>COUNTIFS($B:$B,$B2330,$AG:$AG,AP$1)</f>
        <v>0</v>
      </c>
      <c r="AQ2330" s="5">
        <f>COUNTIFS($B:$B,$B2330,$AG:$AG,AQ$1)</f>
        <v>0</v>
      </c>
      <c r="AR2330" s="5">
        <f>COUNTIFS($B:$B,$B2330,$AG:$AG,AR$1)</f>
        <v>1</v>
      </c>
      <c r="AS2330" s="5">
        <f>COUNTIFS($B:$B,$B2330,$AG:$AG,AS$1)</f>
        <v>0</v>
      </c>
      <c r="AT2330" s="5">
        <f>COUNTIFS($B:$B,$B2330,$AG:$AG,AT$1)</f>
        <v>1</v>
      </c>
      <c r="AU2330" s="5">
        <f>COUNTIFS($B:$B,$B2330,$AG:$AG,AU$1)</f>
        <v>0</v>
      </c>
    </row>
    <row r="2331" spans="1:47" ht="15" customHeight="1" x14ac:dyDescent="0.35">
      <c r="A2331" s="6">
        <f>IF(B2330=B2331,A2330,A2330+1)</f>
        <v>821</v>
      </c>
      <c r="B2331" s="6" t="s">
        <v>1917</v>
      </c>
      <c r="C2331" s="6" t="s">
        <v>1916</v>
      </c>
      <c r="D2331" s="6" t="s">
        <v>1789</v>
      </c>
      <c r="E2331" s="6" t="s">
        <v>1788</v>
      </c>
      <c r="F2331" s="4" t="s">
        <v>7</v>
      </c>
      <c r="G2331" s="4" t="s">
        <v>8</v>
      </c>
      <c r="H2331" s="4" t="s">
        <v>7</v>
      </c>
      <c r="I2331" s="4">
        <v>2</v>
      </c>
      <c r="J2331" s="4" t="s">
        <v>69</v>
      </c>
      <c r="K2331" s="4" t="s">
        <v>1799</v>
      </c>
      <c r="L2331" s="4" t="s">
        <v>36</v>
      </c>
      <c r="M2331" s="4" t="s">
        <v>1918</v>
      </c>
      <c r="N2331" s="4" t="s">
        <v>173</v>
      </c>
      <c r="P2331" s="4" t="s">
        <v>1</v>
      </c>
      <c r="Q2331" s="4" t="s">
        <v>1475</v>
      </c>
      <c r="R2331" s="4" t="s">
        <v>1474</v>
      </c>
      <c r="S2331" s="5">
        <f>IF(P2331="심사불필요","-",VLOOKUP(K2331,'[1]자격증 backdata'!A:G,7,0))</f>
        <v>0</v>
      </c>
      <c r="T2331" s="5" t="str">
        <f>IF(S2331="-","-",IF(COUNTIFS(B:B,B2331,S:S,"필수")&gt;0,"자격요건충족","확인필요"))</f>
        <v>자격요건충족</v>
      </c>
      <c r="U2331" s="5"/>
      <c r="W2331" s="5">
        <f>IF(Q2331="4급","심사불필요",VLOOKUP(K2331,'[1]자격증 backdata'!A:B,2,0))</f>
        <v>0</v>
      </c>
      <c r="X2331" s="4">
        <f>IF(R2331="A", MIN(20, SUMIFS(W:W, B:B, B2331, R:R, "A")),IF(R2331="B", MIN(30, SUMIFS(W:W, B:B, B2331, R:R, "B")),"비해당분야"))</f>
        <v>12</v>
      </c>
      <c r="Y2331" s="4" t="str">
        <f>IF(R2331="C",MIN(30,IF(COUNTIFS(B:B,B2331,W:W,"가1")=1,25,IF(COUNTIFS(B:B,B2331,W:W,"가1")&gt;=2,30,0))+IF(COUNTIFS(B:B,B2331,W:W,"나1")&gt;=4,30,IF(COUNTIFS(B:B,B2331,W:W,"나1")=3,26,IF(COUNTIFS(B:B,B2331,W:W,"나1")=2,22,IF(COUNTIFS(B:B,B2331,W:W,"나1")=1,18,0)))))+MIN(30,IF(COUNTIFS(B:B,B2331,W:W,"가2")=1,25,IF(COUNTIFS(B:B,B2331,W:W,"가2")&gt;=2,30,0))+IF(COUNTIFS(B:B,B2331,W:W,"나2")=3,30,IF(COUNTIFS(B:B,B2331,W:W,"나2")=2,25,IF(COUNTIFS(B:B,B2331,W:W,"나2")=1,20,0)))),"비해당분야")</f>
        <v>비해당분야</v>
      </c>
      <c r="Z2331" s="4" t="str">
        <f>IF(R2331="C",VLOOKUP(K2331,'[1]자격증 backdata'!A:F,6,0),"비해당분야")</f>
        <v>비해당분야</v>
      </c>
      <c r="AA2331" s="4" t="str">
        <f>IF(R2331="C",SUMIF(B:B,B2331,Z:Z),"비해당분야")</f>
        <v>비해당분야</v>
      </c>
      <c r="AB2331" s="4" t="str">
        <f>IF(R2331="C",SUM(Y2331,AA2331),"비해당분야")</f>
        <v>비해당분야</v>
      </c>
      <c r="AC2331" s="4">
        <f>IF(R2331="C",AB2331,X2331)</f>
        <v>12</v>
      </c>
      <c r="AD2331" s="4">
        <f>VLOOKUP(K2331,'[1]자격증 backdata'!A:D,4,0)</f>
        <v>5</v>
      </c>
      <c r="AE2331" s="4">
        <f>IF(_xlfn.MAXIFS(AD:AD,B:B,B2331)&gt;10,10,_xlfn.MAXIFS(AD:AD,B:B,B2331))</f>
        <v>5</v>
      </c>
      <c r="AG2331" s="5">
        <f>VLOOKUP(K2331,'[1]자격증 backdata'!A:C,3,0)</f>
        <v>0</v>
      </c>
      <c r="AH2331" s="5">
        <f>COUNTIFS($B:$B,$B2331,$AG:$AG,AH$1)</f>
        <v>0</v>
      </c>
      <c r="AI2331" s="5">
        <f>COUNTIFS($B:$B,$B2331,$AG:$AG,AI$1)</f>
        <v>0</v>
      </c>
      <c r="AJ2331" s="5">
        <f>COUNTIFS($B:$B,$B2331,$AG:$AG,AJ$1)</f>
        <v>0</v>
      </c>
      <c r="AK2331" s="5">
        <f>COUNTIFS($B:$B,$B2331,$AG:$AG,AK$1)</f>
        <v>0</v>
      </c>
      <c r="AL2331" s="5">
        <f>COUNTIFS($B:$B,$B2331,$AG:$AG,AL$1)</f>
        <v>0</v>
      </c>
      <c r="AM2331" s="5">
        <f>COUNTIFS($B:$B,$B2331,$AG:$AG,AM$1)</f>
        <v>0</v>
      </c>
      <c r="AN2331" s="5">
        <f>COUNTIFS($B:$B,$B2331,$AG:$AG,AN$1)</f>
        <v>0</v>
      </c>
      <c r="AO2331" s="5">
        <f>COUNTIFS($B:$B,$B2331,$AG:$AG,AO$1)</f>
        <v>0</v>
      </c>
      <c r="AP2331" s="5">
        <f>COUNTIFS($B:$B,$B2331,$AG:$AG,AP$1)</f>
        <v>0</v>
      </c>
      <c r="AQ2331" s="5">
        <f>COUNTIFS($B:$B,$B2331,$AG:$AG,AQ$1)</f>
        <v>0</v>
      </c>
      <c r="AR2331" s="5">
        <f>COUNTIFS($B:$B,$B2331,$AG:$AG,AR$1)</f>
        <v>1</v>
      </c>
      <c r="AS2331" s="5">
        <f>COUNTIFS($B:$B,$B2331,$AG:$AG,AS$1)</f>
        <v>0</v>
      </c>
      <c r="AT2331" s="5">
        <f>COUNTIFS($B:$B,$B2331,$AG:$AG,AT$1)</f>
        <v>1</v>
      </c>
      <c r="AU2331" s="5">
        <f>COUNTIFS($B:$B,$B2331,$AG:$AG,AU$1)</f>
        <v>0</v>
      </c>
    </row>
    <row r="2332" spans="1:47" ht="15" customHeight="1" x14ac:dyDescent="0.35">
      <c r="A2332" s="6">
        <f>IF(B2331=B2332,A2331,A2331+1)</f>
        <v>821</v>
      </c>
      <c r="B2332" s="6" t="s">
        <v>1917</v>
      </c>
      <c r="C2332" s="6" t="s">
        <v>1916</v>
      </c>
      <c r="D2332" s="6" t="s">
        <v>1789</v>
      </c>
      <c r="E2332" s="6" t="s">
        <v>1788</v>
      </c>
      <c r="F2332" s="4" t="s">
        <v>7</v>
      </c>
      <c r="G2332" s="4" t="s">
        <v>8</v>
      </c>
      <c r="H2332" s="4" t="s">
        <v>7</v>
      </c>
      <c r="I2332" s="4">
        <v>3</v>
      </c>
      <c r="J2332" s="4" t="s">
        <v>106</v>
      </c>
      <c r="K2332" s="4" t="s">
        <v>1812</v>
      </c>
      <c r="L2332" s="4" t="s">
        <v>55</v>
      </c>
      <c r="M2332" s="4" t="s">
        <v>1915</v>
      </c>
      <c r="N2332" s="4" t="s">
        <v>1914</v>
      </c>
      <c r="P2332" s="4" t="s">
        <v>1</v>
      </c>
      <c r="Q2332" s="4" t="s">
        <v>1475</v>
      </c>
      <c r="R2332" s="4" t="s">
        <v>1474</v>
      </c>
      <c r="S2332" s="5">
        <f>IF(P2332="심사불필요","-",VLOOKUP(K2332,'[1]자격증 backdata'!A:G,7,0))</f>
        <v>0</v>
      </c>
      <c r="T2332" s="5" t="str">
        <f>IF(S2332="-","-",IF(COUNTIFS(B:B,B2332,S:S,"필수")&gt;0,"자격요건충족","확인필요"))</f>
        <v>자격요건충족</v>
      </c>
      <c r="U2332" s="5"/>
      <c r="W2332" s="5">
        <f>IF(Q2332="4급","심사불필요",VLOOKUP(K2332,'[1]자격증 backdata'!A:B,2,0))</f>
        <v>6</v>
      </c>
      <c r="X2332" s="4">
        <f>IF(R2332="A", MIN(20, SUMIFS(W:W, B:B, B2332, R:R, "A")),IF(R2332="B", MIN(30, SUMIFS(W:W, B:B, B2332, R:R, "B")),"비해당분야"))</f>
        <v>12</v>
      </c>
      <c r="Y2332" s="4" t="str">
        <f>IF(R2332="C",MIN(30,IF(COUNTIFS(B:B,B2332,W:W,"가1")=1,25,IF(COUNTIFS(B:B,B2332,W:W,"가1")&gt;=2,30,0))+IF(COUNTIFS(B:B,B2332,W:W,"나1")&gt;=4,30,IF(COUNTIFS(B:B,B2332,W:W,"나1")=3,26,IF(COUNTIFS(B:B,B2332,W:W,"나1")=2,22,IF(COUNTIFS(B:B,B2332,W:W,"나1")=1,18,0)))))+MIN(30,IF(COUNTIFS(B:B,B2332,W:W,"가2")=1,25,IF(COUNTIFS(B:B,B2332,W:W,"가2")&gt;=2,30,0))+IF(COUNTIFS(B:B,B2332,W:W,"나2")=3,30,IF(COUNTIFS(B:B,B2332,W:W,"나2")=2,25,IF(COUNTIFS(B:B,B2332,W:W,"나2")=1,20,0)))),"비해당분야")</f>
        <v>비해당분야</v>
      </c>
      <c r="Z2332" s="4" t="str">
        <f>IF(R2332="C",VLOOKUP(K2332,'[1]자격증 backdata'!A:F,6,0),"비해당분야")</f>
        <v>비해당분야</v>
      </c>
      <c r="AA2332" s="4" t="str">
        <f>IF(R2332="C",SUMIF(B:B,B2332,Z:Z),"비해당분야")</f>
        <v>비해당분야</v>
      </c>
      <c r="AB2332" s="4" t="str">
        <f>IF(R2332="C",SUM(Y2332,AA2332),"비해당분야")</f>
        <v>비해당분야</v>
      </c>
      <c r="AC2332" s="4">
        <f>IF(R2332="C",AB2332,X2332)</f>
        <v>12</v>
      </c>
      <c r="AD2332" s="4">
        <f>VLOOKUP(K2332,'[1]자격증 backdata'!A:D,4,0)</f>
        <v>0</v>
      </c>
      <c r="AE2332" s="4">
        <f>IF(_xlfn.MAXIFS(AD:AD,B:B,B2332)&gt;10,10,_xlfn.MAXIFS(AD:AD,B:B,B2332))</f>
        <v>5</v>
      </c>
      <c r="AG2332" s="5" t="str">
        <f>VLOOKUP(K2332,'[1]자격증 backdata'!A:C,3,0)</f>
        <v>M</v>
      </c>
      <c r="AH2332" s="5">
        <f>COUNTIFS($B:$B,$B2332,$AG:$AG,AH$1)</f>
        <v>0</v>
      </c>
      <c r="AI2332" s="5">
        <f>COUNTIFS($B:$B,$B2332,$AG:$AG,AI$1)</f>
        <v>0</v>
      </c>
      <c r="AJ2332" s="5">
        <f>COUNTIFS($B:$B,$B2332,$AG:$AG,AJ$1)</f>
        <v>0</v>
      </c>
      <c r="AK2332" s="5">
        <f>COUNTIFS($B:$B,$B2332,$AG:$AG,AK$1)</f>
        <v>0</v>
      </c>
      <c r="AL2332" s="5">
        <f>COUNTIFS($B:$B,$B2332,$AG:$AG,AL$1)</f>
        <v>0</v>
      </c>
      <c r="AM2332" s="5">
        <f>COUNTIFS($B:$B,$B2332,$AG:$AG,AM$1)</f>
        <v>0</v>
      </c>
      <c r="AN2332" s="5">
        <f>COUNTIFS($B:$B,$B2332,$AG:$AG,AN$1)</f>
        <v>0</v>
      </c>
      <c r="AO2332" s="5">
        <f>COUNTIFS($B:$B,$B2332,$AG:$AG,AO$1)</f>
        <v>0</v>
      </c>
      <c r="AP2332" s="5">
        <f>COUNTIFS($B:$B,$B2332,$AG:$AG,AP$1)</f>
        <v>0</v>
      </c>
      <c r="AQ2332" s="5">
        <f>COUNTIFS($B:$B,$B2332,$AG:$AG,AQ$1)</f>
        <v>0</v>
      </c>
      <c r="AR2332" s="5">
        <f>COUNTIFS($B:$B,$B2332,$AG:$AG,AR$1)</f>
        <v>1</v>
      </c>
      <c r="AS2332" s="5">
        <f>COUNTIFS($B:$B,$B2332,$AG:$AG,AS$1)</f>
        <v>0</v>
      </c>
      <c r="AT2332" s="5">
        <f>COUNTIFS($B:$B,$B2332,$AG:$AG,AT$1)</f>
        <v>1</v>
      </c>
      <c r="AU2332" s="5">
        <f>COUNTIFS($B:$B,$B2332,$AG:$AG,AU$1)</f>
        <v>0</v>
      </c>
    </row>
    <row r="2333" spans="1:47" ht="15" customHeight="1" x14ac:dyDescent="0.35">
      <c r="A2333" s="3">
        <f>IF(B2332=B2333,A2332,A2332+1)</f>
        <v>822</v>
      </c>
      <c r="B2333" s="3" t="s">
        <v>1910</v>
      </c>
      <c r="C2333" s="3" t="s">
        <v>1909</v>
      </c>
      <c r="D2333" s="3" t="s">
        <v>1789</v>
      </c>
      <c r="E2333" s="3" t="s">
        <v>1788</v>
      </c>
      <c r="F2333" s="4" t="s">
        <v>8</v>
      </c>
      <c r="G2333" s="4" t="s">
        <v>8</v>
      </c>
      <c r="H2333" s="4" t="s">
        <v>7</v>
      </c>
      <c r="I2333" s="3">
        <v>1</v>
      </c>
      <c r="J2333" s="3" t="s">
        <v>6</v>
      </c>
      <c r="K2333" s="3" t="s">
        <v>1787</v>
      </c>
      <c r="L2333" s="3" t="s">
        <v>4</v>
      </c>
      <c r="M2333" s="3" t="s">
        <v>1913</v>
      </c>
      <c r="N2333" s="3" t="s">
        <v>697</v>
      </c>
      <c r="P2333" s="3" t="s">
        <v>1</v>
      </c>
      <c r="Q2333" s="3" t="s">
        <v>1475</v>
      </c>
      <c r="R2333" s="3" t="s">
        <v>1474</v>
      </c>
      <c r="S2333" s="2" t="str">
        <f>IF(P2333="심사불필요","-",VLOOKUP(K2333,'[1]자격증 backdata'!A:G,7,0))</f>
        <v>필수</v>
      </c>
      <c r="T2333" s="2" t="str">
        <f>IF(S2333="-","-",IF(COUNTIFS(B:B,B2333,S:S,"필수")&gt;0,"자격요건충족","확인필요"))</f>
        <v>자격요건충족</v>
      </c>
      <c r="U2333" s="2"/>
      <c r="W2333" s="2">
        <f>IF(Q2333="4급","심사불필요",VLOOKUP(K2333,'[1]자격증 backdata'!A:B,2,0))</f>
        <v>6</v>
      </c>
      <c r="X2333" s="3">
        <f>IF(R2333="A", MIN(20, SUMIFS(W:W, B:B, B2333, R:R, "A")),IF(R2333="B", MIN(30, SUMIFS(W:W, B:B, B2333, R:R, "B")),"비해당분야"))</f>
        <v>12</v>
      </c>
      <c r="Y2333" s="3" t="str">
        <f>IF(R2333="C",MIN(30,IF(COUNTIFS(B:B,B2333,W:W,"가1")=1,25,IF(COUNTIFS(B:B,B2333,W:W,"가1")&gt;=2,30,0))+IF(COUNTIFS(B:B,B2333,W:W,"나1")&gt;=4,30,IF(COUNTIFS(B:B,B2333,W:W,"나1")=3,26,IF(COUNTIFS(B:B,B2333,W:W,"나1")=2,22,IF(COUNTIFS(B:B,B2333,W:W,"나1")=1,18,0)))))+MIN(30,IF(COUNTIFS(B:B,B2333,W:W,"가2")=1,25,IF(COUNTIFS(B:B,B2333,W:W,"가2")&gt;=2,30,0))+IF(COUNTIFS(B:B,B2333,W:W,"나2")=3,30,IF(COUNTIFS(B:B,B2333,W:W,"나2")=2,25,IF(COUNTIFS(B:B,B2333,W:W,"나2")=1,20,0)))),"비해당분야")</f>
        <v>비해당분야</v>
      </c>
      <c r="Z2333" s="3" t="str">
        <f>IF(R2333="C",VLOOKUP(K2333,'[1]자격증 backdata'!A:F,6,0),"비해당분야")</f>
        <v>비해당분야</v>
      </c>
      <c r="AA2333" s="3" t="str">
        <f>IF(R2333="C",SUMIF(B:B,B2333,Z:Z),"비해당분야")</f>
        <v>비해당분야</v>
      </c>
      <c r="AB2333" s="3" t="str">
        <f>IF(R2333="C",SUM(Y2333,AA2333),"비해당분야")</f>
        <v>비해당분야</v>
      </c>
      <c r="AC2333" s="3">
        <f>IF(R2333="C",AB2333,X2333)</f>
        <v>12</v>
      </c>
      <c r="AD2333" s="3">
        <f>VLOOKUP(K2333,'[1]자격증 backdata'!A:D,4,0)</f>
        <v>0</v>
      </c>
      <c r="AE2333" s="3">
        <f>IF(_xlfn.MAXIFS(AD:AD,B:B,B2333)&gt;10,10,_xlfn.MAXIFS(AD:AD,B:B,B2333))</f>
        <v>5</v>
      </c>
      <c r="AG2333" s="2" t="str">
        <f>VLOOKUP(K2333,'[1]자격증 backdata'!A:C,3,0)</f>
        <v>K</v>
      </c>
      <c r="AH2333" s="2">
        <f>COUNTIFS($B:$B,$B2333,$AG:$AG,AH$1)</f>
        <v>0</v>
      </c>
      <c r="AI2333" s="2">
        <f>COUNTIFS($B:$B,$B2333,$AG:$AG,AI$1)</f>
        <v>0</v>
      </c>
      <c r="AJ2333" s="2">
        <f>COUNTIFS($B:$B,$B2333,$AG:$AG,AJ$1)</f>
        <v>0</v>
      </c>
      <c r="AK2333" s="2">
        <f>COUNTIFS($B:$B,$B2333,$AG:$AG,AK$1)</f>
        <v>0</v>
      </c>
      <c r="AL2333" s="2">
        <f>COUNTIFS($B:$B,$B2333,$AG:$AG,AL$1)</f>
        <v>0</v>
      </c>
      <c r="AM2333" s="2">
        <f>COUNTIFS($B:$B,$B2333,$AG:$AG,AM$1)</f>
        <v>0</v>
      </c>
      <c r="AN2333" s="2">
        <f>COUNTIFS($B:$B,$B2333,$AG:$AG,AN$1)</f>
        <v>0</v>
      </c>
      <c r="AO2333" s="2">
        <f>COUNTIFS($B:$B,$B2333,$AG:$AG,AO$1)</f>
        <v>0</v>
      </c>
      <c r="AP2333" s="2">
        <f>COUNTIFS($B:$B,$B2333,$AG:$AG,AP$1)</f>
        <v>0</v>
      </c>
      <c r="AQ2333" s="2">
        <f>COUNTIFS($B:$B,$B2333,$AG:$AG,AQ$1)</f>
        <v>0</v>
      </c>
      <c r="AR2333" s="2">
        <f>COUNTIFS($B:$B,$B2333,$AG:$AG,AR$1)</f>
        <v>1</v>
      </c>
      <c r="AS2333" s="2">
        <f>COUNTIFS($B:$B,$B2333,$AG:$AG,AS$1)</f>
        <v>0</v>
      </c>
      <c r="AT2333" s="2">
        <f>COUNTIFS($B:$B,$B2333,$AG:$AG,AT$1)</f>
        <v>1</v>
      </c>
      <c r="AU2333" s="2">
        <f>COUNTIFS($B:$B,$B2333,$AG:$AG,AU$1)</f>
        <v>0</v>
      </c>
    </row>
    <row r="2334" spans="1:47" ht="15" customHeight="1" x14ac:dyDescent="0.35">
      <c r="A2334" s="7">
        <f>IF(B2333=B2334,A2333,A2333+1)</f>
        <v>822</v>
      </c>
      <c r="B2334" s="7" t="s">
        <v>1910</v>
      </c>
      <c r="C2334" s="7" t="s">
        <v>1909</v>
      </c>
      <c r="D2334" s="7" t="s">
        <v>1789</v>
      </c>
      <c r="E2334" s="7" t="s">
        <v>1788</v>
      </c>
      <c r="F2334" s="4" t="s">
        <v>7</v>
      </c>
      <c r="G2334" s="4" t="s">
        <v>8</v>
      </c>
      <c r="H2334" s="4" t="s">
        <v>7</v>
      </c>
      <c r="I2334" s="3">
        <v>2</v>
      </c>
      <c r="J2334" s="3" t="s">
        <v>106</v>
      </c>
      <c r="K2334" s="3" t="s">
        <v>1812</v>
      </c>
      <c r="L2334" s="3" t="s">
        <v>55</v>
      </c>
      <c r="M2334" s="3" t="s">
        <v>1912</v>
      </c>
      <c r="N2334" s="3" t="s">
        <v>1911</v>
      </c>
      <c r="P2334" s="3" t="s">
        <v>1</v>
      </c>
      <c r="Q2334" s="3" t="s">
        <v>1475</v>
      </c>
      <c r="R2334" s="3" t="s">
        <v>1474</v>
      </c>
      <c r="S2334" s="2">
        <f>IF(P2334="심사불필요","-",VLOOKUP(K2334,'[1]자격증 backdata'!A:G,7,0))</f>
        <v>0</v>
      </c>
      <c r="T2334" s="2" t="str">
        <f>IF(S2334="-","-",IF(COUNTIFS(B:B,B2334,S:S,"필수")&gt;0,"자격요건충족","확인필요"))</f>
        <v>자격요건충족</v>
      </c>
      <c r="U2334" s="2"/>
      <c r="W2334" s="2">
        <f>IF(Q2334="4급","심사불필요",VLOOKUP(K2334,'[1]자격증 backdata'!A:B,2,0))</f>
        <v>6</v>
      </c>
      <c r="X2334" s="3">
        <f>IF(R2334="A", MIN(20, SUMIFS(W:W, B:B, B2334, R:R, "A")),IF(R2334="B", MIN(30, SUMIFS(W:W, B:B, B2334, R:R, "B")),"비해당분야"))</f>
        <v>12</v>
      </c>
      <c r="Y2334" s="3" t="str">
        <f>IF(R2334="C",MIN(30,IF(COUNTIFS(B:B,B2334,W:W,"가1")=1,25,IF(COUNTIFS(B:B,B2334,W:W,"가1")&gt;=2,30,0))+IF(COUNTIFS(B:B,B2334,W:W,"나1")&gt;=4,30,IF(COUNTIFS(B:B,B2334,W:W,"나1")=3,26,IF(COUNTIFS(B:B,B2334,W:W,"나1")=2,22,IF(COUNTIFS(B:B,B2334,W:W,"나1")=1,18,0)))))+MIN(30,IF(COUNTIFS(B:B,B2334,W:W,"가2")=1,25,IF(COUNTIFS(B:B,B2334,W:W,"가2")&gt;=2,30,0))+IF(COUNTIFS(B:B,B2334,W:W,"나2")=3,30,IF(COUNTIFS(B:B,B2334,W:W,"나2")=2,25,IF(COUNTIFS(B:B,B2334,W:W,"나2")=1,20,0)))),"비해당분야")</f>
        <v>비해당분야</v>
      </c>
      <c r="Z2334" s="3" t="str">
        <f>IF(R2334="C",VLOOKUP(K2334,'[1]자격증 backdata'!A:F,6,0),"비해당분야")</f>
        <v>비해당분야</v>
      </c>
      <c r="AA2334" s="3" t="str">
        <f>IF(R2334="C",SUMIF(B:B,B2334,Z:Z),"비해당분야")</f>
        <v>비해당분야</v>
      </c>
      <c r="AB2334" s="3" t="str">
        <f>IF(R2334="C",SUM(Y2334,AA2334),"비해당분야")</f>
        <v>비해당분야</v>
      </c>
      <c r="AC2334" s="3">
        <f>IF(R2334="C",AB2334,X2334)</f>
        <v>12</v>
      </c>
      <c r="AD2334" s="3">
        <f>VLOOKUP(K2334,'[1]자격증 backdata'!A:D,4,0)</f>
        <v>0</v>
      </c>
      <c r="AE2334" s="3">
        <f>IF(_xlfn.MAXIFS(AD:AD,B:B,B2334)&gt;10,10,_xlfn.MAXIFS(AD:AD,B:B,B2334))</f>
        <v>5</v>
      </c>
      <c r="AG2334" s="2" t="str">
        <f>VLOOKUP(K2334,'[1]자격증 backdata'!A:C,3,0)</f>
        <v>M</v>
      </c>
      <c r="AH2334" s="2">
        <f>COUNTIFS($B:$B,$B2334,$AG:$AG,AH$1)</f>
        <v>0</v>
      </c>
      <c r="AI2334" s="2">
        <f>COUNTIFS($B:$B,$B2334,$AG:$AG,AI$1)</f>
        <v>0</v>
      </c>
      <c r="AJ2334" s="2">
        <f>COUNTIFS($B:$B,$B2334,$AG:$AG,AJ$1)</f>
        <v>0</v>
      </c>
      <c r="AK2334" s="2">
        <f>COUNTIFS($B:$B,$B2334,$AG:$AG,AK$1)</f>
        <v>0</v>
      </c>
      <c r="AL2334" s="2">
        <f>COUNTIFS($B:$B,$B2334,$AG:$AG,AL$1)</f>
        <v>0</v>
      </c>
      <c r="AM2334" s="2">
        <f>COUNTIFS($B:$B,$B2334,$AG:$AG,AM$1)</f>
        <v>0</v>
      </c>
      <c r="AN2334" s="2">
        <f>COUNTIFS($B:$B,$B2334,$AG:$AG,AN$1)</f>
        <v>0</v>
      </c>
      <c r="AO2334" s="2">
        <f>COUNTIFS($B:$B,$B2334,$AG:$AG,AO$1)</f>
        <v>0</v>
      </c>
      <c r="AP2334" s="2">
        <f>COUNTIFS($B:$B,$B2334,$AG:$AG,AP$1)</f>
        <v>0</v>
      </c>
      <c r="AQ2334" s="2">
        <f>COUNTIFS($B:$B,$B2334,$AG:$AG,AQ$1)</f>
        <v>0</v>
      </c>
      <c r="AR2334" s="2">
        <f>COUNTIFS($B:$B,$B2334,$AG:$AG,AR$1)</f>
        <v>1</v>
      </c>
      <c r="AS2334" s="2">
        <f>COUNTIFS($B:$B,$B2334,$AG:$AG,AS$1)</f>
        <v>0</v>
      </c>
      <c r="AT2334" s="2">
        <f>COUNTIFS($B:$B,$B2334,$AG:$AG,AT$1)</f>
        <v>1</v>
      </c>
      <c r="AU2334" s="2">
        <f>COUNTIFS($B:$B,$B2334,$AG:$AG,AU$1)</f>
        <v>0</v>
      </c>
    </row>
    <row r="2335" spans="1:47" ht="15" customHeight="1" x14ac:dyDescent="0.35">
      <c r="A2335" s="7">
        <f>IF(B2334=B2335,A2334,A2334+1)</f>
        <v>822</v>
      </c>
      <c r="B2335" s="7" t="s">
        <v>1910</v>
      </c>
      <c r="C2335" s="7" t="s">
        <v>1909</v>
      </c>
      <c r="D2335" s="7" t="s">
        <v>1789</v>
      </c>
      <c r="E2335" s="7" t="s">
        <v>1788</v>
      </c>
      <c r="F2335" s="4" t="s">
        <v>7</v>
      </c>
      <c r="G2335" s="4" t="s">
        <v>8</v>
      </c>
      <c r="H2335" s="4" t="s">
        <v>7</v>
      </c>
      <c r="I2335" s="3">
        <v>3</v>
      </c>
      <c r="J2335" s="3" t="s">
        <v>69</v>
      </c>
      <c r="K2335" s="3" t="s">
        <v>1799</v>
      </c>
      <c r="L2335" s="3" t="s">
        <v>36</v>
      </c>
      <c r="M2335" s="3" t="s">
        <v>1908</v>
      </c>
      <c r="N2335" s="3" t="s">
        <v>1327</v>
      </c>
      <c r="P2335" s="3" t="s">
        <v>1</v>
      </c>
      <c r="Q2335" s="3" t="s">
        <v>1475</v>
      </c>
      <c r="R2335" s="3" t="s">
        <v>1474</v>
      </c>
      <c r="S2335" s="2">
        <f>IF(P2335="심사불필요","-",VLOOKUP(K2335,'[1]자격증 backdata'!A:G,7,0))</f>
        <v>0</v>
      </c>
      <c r="T2335" s="2" t="str">
        <f>IF(S2335="-","-",IF(COUNTIFS(B:B,B2335,S:S,"필수")&gt;0,"자격요건충족","확인필요"))</f>
        <v>자격요건충족</v>
      </c>
      <c r="U2335" s="2"/>
      <c r="W2335" s="2">
        <f>IF(Q2335="4급","심사불필요",VLOOKUP(K2335,'[1]자격증 backdata'!A:B,2,0))</f>
        <v>0</v>
      </c>
      <c r="X2335" s="3">
        <f>IF(R2335="A", MIN(20, SUMIFS(W:W, B:B, B2335, R:R, "A")),IF(R2335="B", MIN(30, SUMIFS(W:W, B:B, B2335, R:R, "B")),"비해당분야"))</f>
        <v>12</v>
      </c>
      <c r="Y2335" s="3" t="str">
        <f>IF(R2335="C",MIN(30,IF(COUNTIFS(B:B,B2335,W:W,"가1")=1,25,IF(COUNTIFS(B:B,B2335,W:W,"가1")&gt;=2,30,0))+IF(COUNTIFS(B:B,B2335,W:W,"나1")&gt;=4,30,IF(COUNTIFS(B:B,B2335,W:W,"나1")=3,26,IF(COUNTIFS(B:B,B2335,W:W,"나1")=2,22,IF(COUNTIFS(B:B,B2335,W:W,"나1")=1,18,0)))))+MIN(30,IF(COUNTIFS(B:B,B2335,W:W,"가2")=1,25,IF(COUNTIFS(B:B,B2335,W:W,"가2")&gt;=2,30,0))+IF(COUNTIFS(B:B,B2335,W:W,"나2")=3,30,IF(COUNTIFS(B:B,B2335,W:W,"나2")=2,25,IF(COUNTIFS(B:B,B2335,W:W,"나2")=1,20,0)))),"비해당분야")</f>
        <v>비해당분야</v>
      </c>
      <c r="Z2335" s="3" t="str">
        <f>IF(R2335="C",VLOOKUP(K2335,'[1]자격증 backdata'!A:F,6,0),"비해당분야")</f>
        <v>비해당분야</v>
      </c>
      <c r="AA2335" s="3" t="str">
        <f>IF(R2335="C",SUMIF(B:B,B2335,Z:Z),"비해당분야")</f>
        <v>비해당분야</v>
      </c>
      <c r="AB2335" s="3" t="str">
        <f>IF(R2335="C",SUM(Y2335,AA2335),"비해당분야")</f>
        <v>비해당분야</v>
      </c>
      <c r="AC2335" s="3">
        <f>IF(R2335="C",AB2335,X2335)</f>
        <v>12</v>
      </c>
      <c r="AD2335" s="3">
        <f>VLOOKUP(K2335,'[1]자격증 backdata'!A:D,4,0)</f>
        <v>5</v>
      </c>
      <c r="AE2335" s="3">
        <f>IF(_xlfn.MAXIFS(AD:AD,B:B,B2335)&gt;10,10,_xlfn.MAXIFS(AD:AD,B:B,B2335))</f>
        <v>5</v>
      </c>
      <c r="AG2335" s="2">
        <f>VLOOKUP(K2335,'[1]자격증 backdata'!A:C,3,0)</f>
        <v>0</v>
      </c>
      <c r="AH2335" s="2">
        <f>COUNTIFS($B:$B,$B2335,$AG:$AG,AH$1)</f>
        <v>0</v>
      </c>
      <c r="AI2335" s="2">
        <f>COUNTIFS($B:$B,$B2335,$AG:$AG,AI$1)</f>
        <v>0</v>
      </c>
      <c r="AJ2335" s="2">
        <f>COUNTIFS($B:$B,$B2335,$AG:$AG,AJ$1)</f>
        <v>0</v>
      </c>
      <c r="AK2335" s="2">
        <f>COUNTIFS($B:$B,$B2335,$AG:$AG,AK$1)</f>
        <v>0</v>
      </c>
      <c r="AL2335" s="2">
        <f>COUNTIFS($B:$B,$B2335,$AG:$AG,AL$1)</f>
        <v>0</v>
      </c>
      <c r="AM2335" s="2">
        <f>COUNTIFS($B:$B,$B2335,$AG:$AG,AM$1)</f>
        <v>0</v>
      </c>
      <c r="AN2335" s="2">
        <f>COUNTIFS($B:$B,$B2335,$AG:$AG,AN$1)</f>
        <v>0</v>
      </c>
      <c r="AO2335" s="2">
        <f>COUNTIFS($B:$B,$B2335,$AG:$AG,AO$1)</f>
        <v>0</v>
      </c>
      <c r="AP2335" s="2">
        <f>COUNTIFS($B:$B,$B2335,$AG:$AG,AP$1)</f>
        <v>0</v>
      </c>
      <c r="AQ2335" s="2">
        <f>COUNTIFS($B:$B,$B2335,$AG:$AG,AQ$1)</f>
        <v>0</v>
      </c>
      <c r="AR2335" s="2">
        <f>COUNTIFS($B:$B,$B2335,$AG:$AG,AR$1)</f>
        <v>1</v>
      </c>
      <c r="AS2335" s="2">
        <f>COUNTIFS($B:$B,$B2335,$AG:$AG,AS$1)</f>
        <v>0</v>
      </c>
      <c r="AT2335" s="2">
        <f>COUNTIFS($B:$B,$B2335,$AG:$AG,AT$1)</f>
        <v>1</v>
      </c>
      <c r="AU2335" s="2">
        <f>COUNTIFS($B:$B,$B2335,$AG:$AG,AU$1)</f>
        <v>0</v>
      </c>
    </row>
    <row r="2336" spans="1:47" ht="15" customHeight="1" x14ac:dyDescent="0.35">
      <c r="A2336" s="4">
        <f>IF(B2335=B2336,A2335,A2335+1)</f>
        <v>823</v>
      </c>
      <c r="B2336" s="4" t="s">
        <v>1904</v>
      </c>
      <c r="C2336" s="4" t="s">
        <v>1903</v>
      </c>
      <c r="D2336" s="4" t="s">
        <v>1789</v>
      </c>
      <c r="E2336" s="4" t="s">
        <v>1788</v>
      </c>
      <c r="F2336" s="4" t="s">
        <v>8</v>
      </c>
      <c r="G2336" s="4" t="s">
        <v>8</v>
      </c>
      <c r="H2336" s="4" t="s">
        <v>7</v>
      </c>
      <c r="I2336" s="4">
        <v>1</v>
      </c>
      <c r="J2336" s="4" t="s">
        <v>6</v>
      </c>
      <c r="K2336" s="4" t="s">
        <v>1787</v>
      </c>
      <c r="L2336" s="4" t="s">
        <v>4</v>
      </c>
      <c r="M2336" s="4" t="s">
        <v>1907</v>
      </c>
      <c r="N2336" s="4" t="s">
        <v>344</v>
      </c>
      <c r="P2336" s="4" t="s">
        <v>1</v>
      </c>
      <c r="Q2336" s="4" t="s">
        <v>1475</v>
      </c>
      <c r="R2336" s="4" t="s">
        <v>1474</v>
      </c>
      <c r="S2336" s="5" t="str">
        <f>IF(P2336="심사불필요","-",VLOOKUP(K2336,'[1]자격증 backdata'!A:G,7,0))</f>
        <v>필수</v>
      </c>
      <c r="T2336" s="5" t="str">
        <f>IF(S2336="-","-",IF(COUNTIFS(B:B,B2336,S:S,"필수")&gt;0,"자격요건충족","확인필요"))</f>
        <v>자격요건충족</v>
      </c>
      <c r="U2336" s="5"/>
      <c r="W2336" s="5">
        <f>IF(Q2336="4급","심사불필요",VLOOKUP(K2336,'[1]자격증 backdata'!A:B,2,0))</f>
        <v>6</v>
      </c>
      <c r="X2336" s="4">
        <f>IF(R2336="A", MIN(20, SUMIFS(W:W, B:B, B2336, R:R, "A")),IF(R2336="B", MIN(30, SUMIFS(W:W, B:B, B2336, R:R, "B")),"비해당분야"))</f>
        <v>16</v>
      </c>
      <c r="Y2336" s="4" t="str">
        <f>IF(R2336="C",MIN(30,IF(COUNTIFS(B:B,B2336,W:W,"가1")=1,25,IF(COUNTIFS(B:B,B2336,W:W,"가1")&gt;=2,30,0))+IF(COUNTIFS(B:B,B2336,W:W,"나1")&gt;=4,30,IF(COUNTIFS(B:B,B2336,W:W,"나1")=3,26,IF(COUNTIFS(B:B,B2336,W:W,"나1")=2,22,IF(COUNTIFS(B:B,B2336,W:W,"나1")=1,18,0)))))+MIN(30,IF(COUNTIFS(B:B,B2336,W:W,"가2")=1,25,IF(COUNTIFS(B:B,B2336,W:W,"가2")&gt;=2,30,0))+IF(COUNTIFS(B:B,B2336,W:W,"나2")=3,30,IF(COUNTIFS(B:B,B2336,W:W,"나2")=2,25,IF(COUNTIFS(B:B,B2336,W:W,"나2")=1,20,0)))),"비해당분야")</f>
        <v>비해당분야</v>
      </c>
      <c r="Z2336" s="4" t="str">
        <f>IF(R2336="C",VLOOKUP(K2336,'[1]자격증 backdata'!A:F,6,0),"비해당분야")</f>
        <v>비해당분야</v>
      </c>
      <c r="AA2336" s="4" t="str">
        <f>IF(R2336="C",SUMIF(B:B,B2336,Z:Z),"비해당분야")</f>
        <v>비해당분야</v>
      </c>
      <c r="AB2336" s="4" t="str">
        <f>IF(R2336="C",SUM(Y2336,AA2336),"비해당분야")</f>
        <v>비해당분야</v>
      </c>
      <c r="AC2336" s="4">
        <f>IF(R2336="C",AB2336,X2336)</f>
        <v>16</v>
      </c>
      <c r="AD2336" s="4">
        <f>VLOOKUP(K2336,'[1]자격증 backdata'!A:D,4,0)</f>
        <v>0</v>
      </c>
      <c r="AE2336" s="4">
        <f>IF(_xlfn.MAXIFS(AD:AD,B:B,B2336)&gt;10,10,_xlfn.MAXIFS(AD:AD,B:B,B2336))</f>
        <v>5</v>
      </c>
      <c r="AG2336" s="5" t="str">
        <f>VLOOKUP(K2336,'[1]자격증 backdata'!A:C,3,0)</f>
        <v>K</v>
      </c>
      <c r="AH2336" s="5">
        <f>COUNTIFS($B:$B,$B2336,$AG:$AG,AH$1)</f>
        <v>0</v>
      </c>
      <c r="AI2336" s="5">
        <f>COUNTIFS($B:$B,$B2336,$AG:$AG,AI$1)</f>
        <v>0</v>
      </c>
      <c r="AJ2336" s="5">
        <f>COUNTIFS($B:$B,$B2336,$AG:$AG,AJ$1)</f>
        <v>0</v>
      </c>
      <c r="AK2336" s="5">
        <f>COUNTIFS($B:$B,$B2336,$AG:$AG,AK$1)</f>
        <v>0</v>
      </c>
      <c r="AL2336" s="5">
        <f>COUNTIFS($B:$B,$B2336,$AG:$AG,AL$1)</f>
        <v>0</v>
      </c>
      <c r="AM2336" s="5">
        <f>COUNTIFS($B:$B,$B2336,$AG:$AG,AM$1)</f>
        <v>0</v>
      </c>
      <c r="AN2336" s="5">
        <f>COUNTIFS($B:$B,$B2336,$AG:$AG,AN$1)</f>
        <v>0</v>
      </c>
      <c r="AO2336" s="5">
        <f>COUNTIFS($B:$B,$B2336,$AG:$AG,AO$1)</f>
        <v>0</v>
      </c>
      <c r="AP2336" s="5">
        <f>COUNTIFS($B:$B,$B2336,$AG:$AG,AP$1)</f>
        <v>0</v>
      </c>
      <c r="AQ2336" s="5">
        <f>COUNTIFS($B:$B,$B2336,$AG:$AG,AQ$1)</f>
        <v>0</v>
      </c>
      <c r="AR2336" s="5">
        <f>COUNTIFS($B:$B,$B2336,$AG:$AG,AR$1)</f>
        <v>1</v>
      </c>
      <c r="AS2336" s="5">
        <f>COUNTIFS($B:$B,$B2336,$AG:$AG,AS$1)</f>
        <v>0</v>
      </c>
      <c r="AT2336" s="5">
        <f>COUNTIFS($B:$B,$B2336,$AG:$AG,AT$1)</f>
        <v>1</v>
      </c>
      <c r="AU2336" s="5">
        <f>COUNTIFS($B:$B,$B2336,$AG:$AG,AU$1)</f>
        <v>0</v>
      </c>
    </row>
    <row r="2337" spans="1:47" ht="15" customHeight="1" x14ac:dyDescent="0.35">
      <c r="A2337" s="6">
        <f>IF(B2336=B2337,A2336,A2336+1)</f>
        <v>823</v>
      </c>
      <c r="B2337" s="6" t="s">
        <v>1904</v>
      </c>
      <c r="C2337" s="6" t="s">
        <v>1903</v>
      </c>
      <c r="D2337" s="6" t="s">
        <v>1789</v>
      </c>
      <c r="E2337" s="6" t="s">
        <v>1788</v>
      </c>
      <c r="F2337" s="4" t="s">
        <v>7</v>
      </c>
      <c r="G2337" s="4" t="s">
        <v>8</v>
      </c>
      <c r="H2337" s="4" t="s">
        <v>7</v>
      </c>
      <c r="I2337" s="4">
        <v>2</v>
      </c>
      <c r="J2337" s="4" t="s">
        <v>69</v>
      </c>
      <c r="K2337" s="4" t="s">
        <v>1799</v>
      </c>
      <c r="L2337" s="4" t="s">
        <v>36</v>
      </c>
      <c r="M2337" s="4" t="s">
        <v>1906</v>
      </c>
      <c r="N2337" s="4" t="s">
        <v>340</v>
      </c>
      <c r="P2337" s="4" t="s">
        <v>1</v>
      </c>
      <c r="Q2337" s="4" t="s">
        <v>1475</v>
      </c>
      <c r="R2337" s="4" t="s">
        <v>1474</v>
      </c>
      <c r="S2337" s="5">
        <f>IF(P2337="심사불필요","-",VLOOKUP(K2337,'[1]자격증 backdata'!A:G,7,0))</f>
        <v>0</v>
      </c>
      <c r="T2337" s="5" t="str">
        <f>IF(S2337="-","-",IF(COUNTIFS(B:B,B2337,S:S,"필수")&gt;0,"자격요건충족","확인필요"))</f>
        <v>자격요건충족</v>
      </c>
      <c r="U2337" s="5"/>
      <c r="W2337" s="5">
        <f>IF(Q2337="4급","심사불필요",VLOOKUP(K2337,'[1]자격증 backdata'!A:B,2,0))</f>
        <v>0</v>
      </c>
      <c r="X2337" s="4">
        <f>IF(R2337="A", MIN(20, SUMIFS(W:W, B:B, B2337, R:R, "A")),IF(R2337="B", MIN(30, SUMIFS(W:W, B:B, B2337, R:R, "B")),"비해당분야"))</f>
        <v>16</v>
      </c>
      <c r="Y2337" s="4" t="str">
        <f>IF(R2337="C",MIN(30,IF(COUNTIFS(B:B,B2337,W:W,"가1")=1,25,IF(COUNTIFS(B:B,B2337,W:W,"가1")&gt;=2,30,0))+IF(COUNTIFS(B:B,B2337,W:W,"나1")&gt;=4,30,IF(COUNTIFS(B:B,B2337,W:W,"나1")=3,26,IF(COUNTIFS(B:B,B2337,W:W,"나1")=2,22,IF(COUNTIFS(B:B,B2337,W:W,"나1")=1,18,0)))))+MIN(30,IF(COUNTIFS(B:B,B2337,W:W,"가2")=1,25,IF(COUNTIFS(B:B,B2337,W:W,"가2")&gt;=2,30,0))+IF(COUNTIFS(B:B,B2337,W:W,"나2")=3,30,IF(COUNTIFS(B:B,B2337,W:W,"나2")=2,25,IF(COUNTIFS(B:B,B2337,W:W,"나2")=1,20,0)))),"비해당분야")</f>
        <v>비해당분야</v>
      </c>
      <c r="Z2337" s="4" t="str">
        <f>IF(R2337="C",VLOOKUP(K2337,'[1]자격증 backdata'!A:F,6,0),"비해당분야")</f>
        <v>비해당분야</v>
      </c>
      <c r="AA2337" s="4" t="str">
        <f>IF(R2337="C",SUMIF(B:B,B2337,Z:Z),"비해당분야")</f>
        <v>비해당분야</v>
      </c>
      <c r="AB2337" s="4" t="str">
        <f>IF(R2337="C",SUM(Y2337,AA2337),"비해당분야")</f>
        <v>비해당분야</v>
      </c>
      <c r="AC2337" s="4">
        <f>IF(R2337="C",AB2337,X2337)</f>
        <v>16</v>
      </c>
      <c r="AD2337" s="4">
        <f>VLOOKUP(K2337,'[1]자격증 backdata'!A:D,4,0)</f>
        <v>5</v>
      </c>
      <c r="AE2337" s="4">
        <f>IF(_xlfn.MAXIFS(AD:AD,B:B,B2337)&gt;10,10,_xlfn.MAXIFS(AD:AD,B:B,B2337))</f>
        <v>5</v>
      </c>
      <c r="AG2337" s="5">
        <f>VLOOKUP(K2337,'[1]자격증 backdata'!A:C,3,0)</f>
        <v>0</v>
      </c>
      <c r="AH2337" s="5">
        <f>COUNTIFS($B:$B,$B2337,$AG:$AG,AH$1)</f>
        <v>0</v>
      </c>
      <c r="AI2337" s="5">
        <f>COUNTIFS($B:$B,$B2337,$AG:$AG,AI$1)</f>
        <v>0</v>
      </c>
      <c r="AJ2337" s="5">
        <f>COUNTIFS($B:$B,$B2337,$AG:$AG,AJ$1)</f>
        <v>0</v>
      </c>
      <c r="AK2337" s="5">
        <f>COUNTIFS($B:$B,$B2337,$AG:$AG,AK$1)</f>
        <v>0</v>
      </c>
      <c r="AL2337" s="5">
        <f>COUNTIFS($B:$B,$B2337,$AG:$AG,AL$1)</f>
        <v>0</v>
      </c>
      <c r="AM2337" s="5">
        <f>COUNTIFS($B:$B,$B2337,$AG:$AG,AM$1)</f>
        <v>0</v>
      </c>
      <c r="AN2337" s="5">
        <f>COUNTIFS($B:$B,$B2337,$AG:$AG,AN$1)</f>
        <v>0</v>
      </c>
      <c r="AO2337" s="5">
        <f>COUNTIFS($B:$B,$B2337,$AG:$AG,AO$1)</f>
        <v>0</v>
      </c>
      <c r="AP2337" s="5">
        <f>COUNTIFS($B:$B,$B2337,$AG:$AG,AP$1)</f>
        <v>0</v>
      </c>
      <c r="AQ2337" s="5">
        <f>COUNTIFS($B:$B,$B2337,$AG:$AG,AQ$1)</f>
        <v>0</v>
      </c>
      <c r="AR2337" s="5">
        <f>COUNTIFS($B:$B,$B2337,$AG:$AG,AR$1)</f>
        <v>1</v>
      </c>
      <c r="AS2337" s="5">
        <f>COUNTIFS($B:$B,$B2337,$AG:$AG,AS$1)</f>
        <v>0</v>
      </c>
      <c r="AT2337" s="5">
        <f>COUNTIFS($B:$B,$B2337,$AG:$AG,AT$1)</f>
        <v>1</v>
      </c>
      <c r="AU2337" s="5">
        <f>COUNTIFS($B:$B,$B2337,$AG:$AG,AU$1)</f>
        <v>0</v>
      </c>
    </row>
    <row r="2338" spans="1:47" ht="15" customHeight="1" x14ac:dyDescent="0.35">
      <c r="A2338" s="6">
        <f>IF(B2337=B2338,A2337,A2337+1)</f>
        <v>823</v>
      </c>
      <c r="B2338" s="6" t="s">
        <v>1904</v>
      </c>
      <c r="C2338" s="6" t="s">
        <v>1903</v>
      </c>
      <c r="D2338" s="6" t="s">
        <v>1789</v>
      </c>
      <c r="E2338" s="6" t="s">
        <v>1788</v>
      </c>
      <c r="F2338" s="4" t="s">
        <v>7</v>
      </c>
      <c r="G2338" s="4" t="s">
        <v>8</v>
      </c>
      <c r="H2338" s="4" t="s">
        <v>7</v>
      </c>
      <c r="I2338" s="4">
        <v>3</v>
      </c>
      <c r="J2338" s="4" t="s">
        <v>106</v>
      </c>
      <c r="K2338" s="4" t="s">
        <v>1812</v>
      </c>
      <c r="L2338" s="4" t="s">
        <v>55</v>
      </c>
      <c r="M2338" s="4" t="s">
        <v>1905</v>
      </c>
      <c r="N2338" s="4" t="s">
        <v>1661</v>
      </c>
      <c r="P2338" s="4" t="s">
        <v>1</v>
      </c>
      <c r="Q2338" s="4" t="s">
        <v>1475</v>
      </c>
      <c r="R2338" s="4" t="s">
        <v>1474</v>
      </c>
      <c r="S2338" s="5">
        <f>IF(P2338="심사불필요","-",VLOOKUP(K2338,'[1]자격증 backdata'!A:G,7,0))</f>
        <v>0</v>
      </c>
      <c r="T2338" s="5" t="str">
        <f>IF(S2338="-","-",IF(COUNTIFS(B:B,B2338,S:S,"필수")&gt;0,"자격요건충족","확인필요"))</f>
        <v>자격요건충족</v>
      </c>
      <c r="U2338" s="5"/>
      <c r="W2338" s="5">
        <f>IF(Q2338="4급","심사불필요",VLOOKUP(K2338,'[1]자격증 backdata'!A:B,2,0))</f>
        <v>6</v>
      </c>
      <c r="X2338" s="4">
        <f>IF(R2338="A", MIN(20, SUMIFS(W:W, B:B, B2338, R:R, "A")),IF(R2338="B", MIN(30, SUMIFS(W:W, B:B, B2338, R:R, "B")),"비해당분야"))</f>
        <v>16</v>
      </c>
      <c r="Y2338" s="4" t="str">
        <f>IF(R2338="C",MIN(30,IF(COUNTIFS(B:B,B2338,W:W,"가1")=1,25,IF(COUNTIFS(B:B,B2338,W:W,"가1")&gt;=2,30,0))+IF(COUNTIFS(B:B,B2338,W:W,"나1")&gt;=4,30,IF(COUNTIFS(B:B,B2338,W:W,"나1")=3,26,IF(COUNTIFS(B:B,B2338,W:W,"나1")=2,22,IF(COUNTIFS(B:B,B2338,W:W,"나1")=1,18,0)))))+MIN(30,IF(COUNTIFS(B:B,B2338,W:W,"가2")=1,25,IF(COUNTIFS(B:B,B2338,W:W,"가2")&gt;=2,30,0))+IF(COUNTIFS(B:B,B2338,W:W,"나2")=3,30,IF(COUNTIFS(B:B,B2338,W:W,"나2")=2,25,IF(COUNTIFS(B:B,B2338,W:W,"나2")=1,20,0)))),"비해당분야")</f>
        <v>비해당분야</v>
      </c>
      <c r="Z2338" s="4" t="str">
        <f>IF(R2338="C",VLOOKUP(K2338,'[1]자격증 backdata'!A:F,6,0),"비해당분야")</f>
        <v>비해당분야</v>
      </c>
      <c r="AA2338" s="4" t="str">
        <f>IF(R2338="C",SUMIF(B:B,B2338,Z:Z),"비해당분야")</f>
        <v>비해당분야</v>
      </c>
      <c r="AB2338" s="4" t="str">
        <f>IF(R2338="C",SUM(Y2338,AA2338),"비해당분야")</f>
        <v>비해당분야</v>
      </c>
      <c r="AC2338" s="4">
        <f>IF(R2338="C",AB2338,X2338)</f>
        <v>16</v>
      </c>
      <c r="AD2338" s="4">
        <f>VLOOKUP(K2338,'[1]자격증 backdata'!A:D,4,0)</f>
        <v>0</v>
      </c>
      <c r="AE2338" s="4">
        <f>IF(_xlfn.MAXIFS(AD:AD,B:B,B2338)&gt;10,10,_xlfn.MAXIFS(AD:AD,B:B,B2338))</f>
        <v>5</v>
      </c>
      <c r="AG2338" s="5" t="str">
        <f>VLOOKUP(K2338,'[1]자격증 backdata'!A:C,3,0)</f>
        <v>M</v>
      </c>
      <c r="AH2338" s="5">
        <f>COUNTIFS($B:$B,$B2338,$AG:$AG,AH$1)</f>
        <v>0</v>
      </c>
      <c r="AI2338" s="5">
        <f>COUNTIFS($B:$B,$B2338,$AG:$AG,AI$1)</f>
        <v>0</v>
      </c>
      <c r="AJ2338" s="5">
        <f>COUNTIFS($B:$B,$B2338,$AG:$AG,AJ$1)</f>
        <v>0</v>
      </c>
      <c r="AK2338" s="5">
        <f>COUNTIFS($B:$B,$B2338,$AG:$AG,AK$1)</f>
        <v>0</v>
      </c>
      <c r="AL2338" s="5">
        <f>COUNTIFS($B:$B,$B2338,$AG:$AG,AL$1)</f>
        <v>0</v>
      </c>
      <c r="AM2338" s="5">
        <f>COUNTIFS($B:$B,$B2338,$AG:$AG,AM$1)</f>
        <v>0</v>
      </c>
      <c r="AN2338" s="5">
        <f>COUNTIFS($B:$B,$B2338,$AG:$AG,AN$1)</f>
        <v>0</v>
      </c>
      <c r="AO2338" s="5">
        <f>COUNTIFS($B:$B,$B2338,$AG:$AG,AO$1)</f>
        <v>0</v>
      </c>
      <c r="AP2338" s="5">
        <f>COUNTIFS($B:$B,$B2338,$AG:$AG,AP$1)</f>
        <v>0</v>
      </c>
      <c r="AQ2338" s="5">
        <f>COUNTIFS($B:$B,$B2338,$AG:$AG,AQ$1)</f>
        <v>0</v>
      </c>
      <c r="AR2338" s="5">
        <f>COUNTIFS($B:$B,$B2338,$AG:$AG,AR$1)</f>
        <v>1</v>
      </c>
      <c r="AS2338" s="5">
        <f>COUNTIFS($B:$B,$B2338,$AG:$AG,AS$1)</f>
        <v>0</v>
      </c>
      <c r="AT2338" s="5">
        <f>COUNTIFS($B:$B,$B2338,$AG:$AG,AT$1)</f>
        <v>1</v>
      </c>
      <c r="AU2338" s="5">
        <f>COUNTIFS($B:$B,$B2338,$AG:$AG,AU$1)</f>
        <v>0</v>
      </c>
    </row>
    <row r="2339" spans="1:47" ht="15" customHeight="1" x14ac:dyDescent="0.35">
      <c r="A2339" s="6">
        <f>IF(B2338=B2339,A2338,A2338+1)</f>
        <v>823</v>
      </c>
      <c r="B2339" s="6" t="s">
        <v>1904</v>
      </c>
      <c r="C2339" s="6" t="s">
        <v>1903</v>
      </c>
      <c r="D2339" s="6" t="s">
        <v>1789</v>
      </c>
      <c r="E2339" s="6" t="s">
        <v>1788</v>
      </c>
      <c r="F2339" s="4" t="s">
        <v>7</v>
      </c>
      <c r="G2339" s="4" t="s">
        <v>8</v>
      </c>
      <c r="H2339" s="4" t="s">
        <v>7</v>
      </c>
      <c r="I2339" s="4">
        <v>4</v>
      </c>
      <c r="J2339" s="4" t="s">
        <v>28</v>
      </c>
      <c r="K2339" s="4" t="s">
        <v>1793</v>
      </c>
      <c r="L2339" s="4" t="s">
        <v>26</v>
      </c>
      <c r="M2339" s="4" t="s">
        <v>1902</v>
      </c>
      <c r="N2339" s="4" t="s">
        <v>1425</v>
      </c>
      <c r="P2339" s="4" t="s">
        <v>1</v>
      </c>
      <c r="Q2339" s="4" t="s">
        <v>1475</v>
      </c>
      <c r="R2339" s="4" t="s">
        <v>1474</v>
      </c>
      <c r="S2339" s="5">
        <f>IF(P2339="심사불필요","-",VLOOKUP(K2339,'[1]자격증 backdata'!A:G,7,0))</f>
        <v>0</v>
      </c>
      <c r="T2339" s="5" t="str">
        <f>IF(S2339="-","-",IF(COUNTIFS(B:B,B2339,S:S,"필수")&gt;0,"자격요건충족","확인필요"))</f>
        <v>자격요건충족</v>
      </c>
      <c r="U2339" s="5"/>
      <c r="W2339" s="5">
        <f>IF(Q2339="4급","심사불필요",VLOOKUP(K2339,'[1]자격증 backdata'!A:B,2,0))</f>
        <v>4</v>
      </c>
      <c r="X2339" s="4">
        <f>IF(R2339="A", MIN(20, SUMIFS(W:W, B:B, B2339, R:R, "A")),IF(R2339="B", MIN(30, SUMIFS(W:W, B:B, B2339, R:R, "B")),"비해당분야"))</f>
        <v>16</v>
      </c>
      <c r="Y2339" s="4" t="str">
        <f>IF(R2339="C",MIN(30,IF(COUNTIFS(B:B,B2339,W:W,"가1")=1,25,IF(COUNTIFS(B:B,B2339,W:W,"가1")&gt;=2,30,0))+IF(COUNTIFS(B:B,B2339,W:W,"나1")&gt;=4,30,IF(COUNTIFS(B:B,B2339,W:W,"나1")=3,26,IF(COUNTIFS(B:B,B2339,W:W,"나1")=2,22,IF(COUNTIFS(B:B,B2339,W:W,"나1")=1,18,0)))))+MIN(30,IF(COUNTIFS(B:B,B2339,W:W,"가2")=1,25,IF(COUNTIFS(B:B,B2339,W:W,"가2")&gt;=2,30,0))+IF(COUNTIFS(B:B,B2339,W:W,"나2")=3,30,IF(COUNTIFS(B:B,B2339,W:W,"나2")=2,25,IF(COUNTIFS(B:B,B2339,W:W,"나2")=1,20,0)))),"비해당분야")</f>
        <v>비해당분야</v>
      </c>
      <c r="Z2339" s="4" t="str">
        <f>IF(R2339="C",VLOOKUP(K2339,'[1]자격증 backdata'!A:F,6,0),"비해당분야")</f>
        <v>비해당분야</v>
      </c>
      <c r="AA2339" s="4" t="str">
        <f>IF(R2339="C",SUMIF(B:B,B2339,Z:Z),"비해당분야")</f>
        <v>비해당분야</v>
      </c>
      <c r="AB2339" s="4" t="str">
        <f>IF(R2339="C",SUM(Y2339,AA2339),"비해당분야")</f>
        <v>비해당분야</v>
      </c>
      <c r="AC2339" s="4">
        <f>IF(R2339="C",AB2339,X2339)</f>
        <v>16</v>
      </c>
      <c r="AD2339" s="4">
        <f>VLOOKUP(K2339,'[1]자격증 backdata'!A:D,4,0)</f>
        <v>0</v>
      </c>
      <c r="AE2339" s="4">
        <f>IF(_xlfn.MAXIFS(AD:AD,B:B,B2339)&gt;10,10,_xlfn.MAXIFS(AD:AD,B:B,B2339))</f>
        <v>5</v>
      </c>
      <c r="AG2339" s="5">
        <f>VLOOKUP(K2339,'[1]자격증 backdata'!A:C,3,0)</f>
        <v>0</v>
      </c>
      <c r="AH2339" s="5">
        <f>COUNTIFS($B:$B,$B2339,$AG:$AG,AH$1)</f>
        <v>0</v>
      </c>
      <c r="AI2339" s="5">
        <f>COUNTIFS($B:$B,$B2339,$AG:$AG,AI$1)</f>
        <v>0</v>
      </c>
      <c r="AJ2339" s="5">
        <f>COUNTIFS($B:$B,$B2339,$AG:$AG,AJ$1)</f>
        <v>0</v>
      </c>
      <c r="AK2339" s="5">
        <f>COUNTIFS($B:$B,$B2339,$AG:$AG,AK$1)</f>
        <v>0</v>
      </c>
      <c r="AL2339" s="5">
        <f>COUNTIFS($B:$B,$B2339,$AG:$AG,AL$1)</f>
        <v>0</v>
      </c>
      <c r="AM2339" s="5">
        <f>COUNTIFS($B:$B,$B2339,$AG:$AG,AM$1)</f>
        <v>0</v>
      </c>
      <c r="AN2339" s="5">
        <f>COUNTIFS($B:$B,$B2339,$AG:$AG,AN$1)</f>
        <v>0</v>
      </c>
      <c r="AO2339" s="5">
        <f>COUNTIFS($B:$B,$B2339,$AG:$AG,AO$1)</f>
        <v>0</v>
      </c>
      <c r="AP2339" s="5">
        <f>COUNTIFS($B:$B,$B2339,$AG:$AG,AP$1)</f>
        <v>0</v>
      </c>
      <c r="AQ2339" s="5">
        <f>COUNTIFS($B:$B,$B2339,$AG:$AG,AQ$1)</f>
        <v>0</v>
      </c>
      <c r="AR2339" s="5">
        <f>COUNTIFS($B:$B,$B2339,$AG:$AG,AR$1)</f>
        <v>1</v>
      </c>
      <c r="AS2339" s="5">
        <f>COUNTIFS($B:$B,$B2339,$AG:$AG,AS$1)</f>
        <v>0</v>
      </c>
      <c r="AT2339" s="5">
        <f>COUNTIFS($B:$B,$B2339,$AG:$AG,AT$1)</f>
        <v>1</v>
      </c>
      <c r="AU2339" s="5">
        <f>COUNTIFS($B:$B,$B2339,$AG:$AG,AU$1)</f>
        <v>0</v>
      </c>
    </row>
    <row r="2340" spans="1:47" ht="15" customHeight="1" x14ac:dyDescent="0.35">
      <c r="A2340" s="3">
        <f>IF(B2339=B2340,A2339,A2339+1)</f>
        <v>824</v>
      </c>
      <c r="B2340" s="3" t="s">
        <v>1900</v>
      </c>
      <c r="C2340" s="3" t="s">
        <v>1899</v>
      </c>
      <c r="D2340" s="3" t="s">
        <v>1789</v>
      </c>
      <c r="E2340" s="3" t="s">
        <v>1788</v>
      </c>
      <c r="F2340" s="4" t="s">
        <v>8</v>
      </c>
      <c r="G2340" s="4" t="s">
        <v>8</v>
      </c>
      <c r="H2340" s="4" t="s">
        <v>7</v>
      </c>
      <c r="I2340" s="3">
        <v>1</v>
      </c>
      <c r="J2340" s="3" t="s">
        <v>6</v>
      </c>
      <c r="K2340" s="3" t="s">
        <v>1787</v>
      </c>
      <c r="L2340" s="3" t="s">
        <v>4</v>
      </c>
      <c r="M2340" s="3" t="s">
        <v>1901</v>
      </c>
      <c r="N2340" s="3" t="s">
        <v>697</v>
      </c>
      <c r="P2340" s="3" t="s">
        <v>1</v>
      </c>
      <c r="Q2340" s="3" t="s">
        <v>1475</v>
      </c>
      <c r="R2340" s="3" t="s">
        <v>1474</v>
      </c>
      <c r="S2340" s="2" t="str">
        <f>IF(P2340="심사불필요","-",VLOOKUP(K2340,'[1]자격증 backdata'!A:G,7,0))</f>
        <v>필수</v>
      </c>
      <c r="T2340" s="2" t="str">
        <f>IF(S2340="-","-",IF(COUNTIFS(B:B,B2340,S:S,"필수")&gt;0,"자격요건충족","확인필요"))</f>
        <v>자격요건충족</v>
      </c>
      <c r="U2340" s="2"/>
      <c r="W2340" s="2">
        <f>IF(Q2340="4급","심사불필요",VLOOKUP(K2340,'[1]자격증 backdata'!A:B,2,0))</f>
        <v>6</v>
      </c>
      <c r="X2340" s="3">
        <f>IF(R2340="A", MIN(20, SUMIFS(W:W, B:B, B2340, R:R, "A")),IF(R2340="B", MIN(30, SUMIFS(W:W, B:B, B2340, R:R, "B")),"비해당분야"))</f>
        <v>10</v>
      </c>
      <c r="Y2340" s="3" t="str">
        <f>IF(R2340="C",MIN(30,IF(COUNTIFS(B:B,B2340,W:W,"가1")=1,25,IF(COUNTIFS(B:B,B2340,W:W,"가1")&gt;=2,30,0))+IF(COUNTIFS(B:B,B2340,W:W,"나1")&gt;=4,30,IF(COUNTIFS(B:B,B2340,W:W,"나1")=3,26,IF(COUNTIFS(B:B,B2340,W:W,"나1")=2,22,IF(COUNTIFS(B:B,B2340,W:W,"나1")=1,18,0)))))+MIN(30,IF(COUNTIFS(B:B,B2340,W:W,"가2")=1,25,IF(COUNTIFS(B:B,B2340,W:W,"가2")&gt;=2,30,0))+IF(COUNTIFS(B:B,B2340,W:W,"나2")=3,30,IF(COUNTIFS(B:B,B2340,W:W,"나2")=2,25,IF(COUNTIFS(B:B,B2340,W:W,"나2")=1,20,0)))),"비해당분야")</f>
        <v>비해당분야</v>
      </c>
      <c r="Z2340" s="3" t="str">
        <f>IF(R2340="C",VLOOKUP(K2340,'[1]자격증 backdata'!A:F,6,0),"비해당분야")</f>
        <v>비해당분야</v>
      </c>
      <c r="AA2340" s="3" t="str">
        <f>IF(R2340="C",SUMIF(B:B,B2340,Z:Z),"비해당분야")</f>
        <v>비해당분야</v>
      </c>
      <c r="AB2340" s="3" t="str">
        <f>IF(R2340="C",SUM(Y2340,AA2340),"비해당분야")</f>
        <v>비해당분야</v>
      </c>
      <c r="AC2340" s="3">
        <f>IF(R2340="C",AB2340,X2340)</f>
        <v>10</v>
      </c>
      <c r="AD2340" s="3">
        <f>VLOOKUP(K2340,'[1]자격증 backdata'!A:D,4,0)</f>
        <v>0</v>
      </c>
      <c r="AE2340" s="3">
        <f>IF(_xlfn.MAXIFS(AD:AD,B:B,B2340)&gt;10,10,_xlfn.MAXIFS(AD:AD,B:B,B2340))</f>
        <v>0</v>
      </c>
      <c r="AG2340" s="2" t="str">
        <f>VLOOKUP(K2340,'[1]자격증 backdata'!A:C,3,0)</f>
        <v>K</v>
      </c>
      <c r="AH2340" s="2">
        <f>COUNTIFS($B:$B,$B2340,$AG:$AG,AH$1)</f>
        <v>0</v>
      </c>
      <c r="AI2340" s="2">
        <f>COUNTIFS($B:$B,$B2340,$AG:$AG,AI$1)</f>
        <v>0</v>
      </c>
      <c r="AJ2340" s="2">
        <f>COUNTIFS($B:$B,$B2340,$AG:$AG,AJ$1)</f>
        <v>0</v>
      </c>
      <c r="AK2340" s="2">
        <f>COUNTIFS($B:$B,$B2340,$AG:$AG,AK$1)</f>
        <v>0</v>
      </c>
      <c r="AL2340" s="2">
        <f>COUNTIFS($B:$B,$B2340,$AG:$AG,AL$1)</f>
        <v>0</v>
      </c>
      <c r="AM2340" s="2">
        <f>COUNTIFS($B:$B,$B2340,$AG:$AG,AM$1)</f>
        <v>0</v>
      </c>
      <c r="AN2340" s="2">
        <f>COUNTIFS($B:$B,$B2340,$AG:$AG,AN$1)</f>
        <v>0</v>
      </c>
      <c r="AO2340" s="2">
        <f>COUNTIFS($B:$B,$B2340,$AG:$AG,AO$1)</f>
        <v>0</v>
      </c>
      <c r="AP2340" s="2">
        <f>COUNTIFS($B:$B,$B2340,$AG:$AG,AP$1)</f>
        <v>0</v>
      </c>
      <c r="AQ2340" s="2">
        <f>COUNTIFS($B:$B,$B2340,$AG:$AG,AQ$1)</f>
        <v>0</v>
      </c>
      <c r="AR2340" s="2">
        <f>COUNTIFS($B:$B,$B2340,$AG:$AG,AR$1)</f>
        <v>1</v>
      </c>
      <c r="AS2340" s="2">
        <f>COUNTIFS($B:$B,$B2340,$AG:$AG,AS$1)</f>
        <v>0</v>
      </c>
      <c r="AT2340" s="2">
        <f>COUNTIFS($B:$B,$B2340,$AG:$AG,AT$1)</f>
        <v>0</v>
      </c>
      <c r="AU2340" s="2">
        <f>COUNTIFS($B:$B,$B2340,$AG:$AG,AU$1)</f>
        <v>0</v>
      </c>
    </row>
    <row r="2341" spans="1:47" ht="15" customHeight="1" x14ac:dyDescent="0.35">
      <c r="A2341" s="7">
        <f>IF(B2340=B2341,A2340,A2340+1)</f>
        <v>824</v>
      </c>
      <c r="B2341" s="7" t="s">
        <v>1900</v>
      </c>
      <c r="C2341" s="7" t="s">
        <v>1899</v>
      </c>
      <c r="D2341" s="7" t="s">
        <v>1789</v>
      </c>
      <c r="E2341" s="7" t="s">
        <v>1788</v>
      </c>
      <c r="F2341" s="4" t="s">
        <v>7</v>
      </c>
      <c r="G2341" s="4" t="s">
        <v>8</v>
      </c>
      <c r="H2341" s="4" t="s">
        <v>7</v>
      </c>
      <c r="I2341" s="3">
        <v>2</v>
      </c>
      <c r="J2341" s="3" t="s">
        <v>28</v>
      </c>
      <c r="K2341" s="3" t="s">
        <v>1793</v>
      </c>
      <c r="L2341" s="3" t="s">
        <v>26</v>
      </c>
      <c r="M2341" s="3" t="s">
        <v>1898</v>
      </c>
      <c r="N2341" s="3" t="s">
        <v>1476</v>
      </c>
      <c r="P2341" s="3" t="s">
        <v>1</v>
      </c>
      <c r="Q2341" s="3" t="s">
        <v>1475</v>
      </c>
      <c r="R2341" s="3" t="s">
        <v>1474</v>
      </c>
      <c r="S2341" s="2">
        <f>IF(P2341="심사불필요","-",VLOOKUP(K2341,'[1]자격증 backdata'!A:G,7,0))</f>
        <v>0</v>
      </c>
      <c r="T2341" s="2" t="str">
        <f>IF(S2341="-","-",IF(COUNTIFS(B:B,B2341,S:S,"필수")&gt;0,"자격요건충족","확인필요"))</f>
        <v>자격요건충족</v>
      </c>
      <c r="U2341" s="2"/>
      <c r="W2341" s="2">
        <f>IF(Q2341="4급","심사불필요",VLOOKUP(K2341,'[1]자격증 backdata'!A:B,2,0))</f>
        <v>4</v>
      </c>
      <c r="X2341" s="3">
        <f>IF(R2341="A", MIN(20, SUMIFS(W:W, B:B, B2341, R:R, "A")),IF(R2341="B", MIN(30, SUMIFS(W:W, B:B, B2341, R:R, "B")),"비해당분야"))</f>
        <v>10</v>
      </c>
      <c r="Y2341" s="3" t="str">
        <f>IF(R2341="C",MIN(30,IF(COUNTIFS(B:B,B2341,W:W,"가1")=1,25,IF(COUNTIFS(B:B,B2341,W:W,"가1")&gt;=2,30,0))+IF(COUNTIFS(B:B,B2341,W:W,"나1")&gt;=4,30,IF(COUNTIFS(B:B,B2341,W:W,"나1")=3,26,IF(COUNTIFS(B:B,B2341,W:W,"나1")=2,22,IF(COUNTIFS(B:B,B2341,W:W,"나1")=1,18,0)))))+MIN(30,IF(COUNTIFS(B:B,B2341,W:W,"가2")=1,25,IF(COUNTIFS(B:B,B2341,W:W,"가2")&gt;=2,30,0))+IF(COUNTIFS(B:B,B2341,W:W,"나2")=3,30,IF(COUNTIFS(B:B,B2341,W:W,"나2")=2,25,IF(COUNTIFS(B:B,B2341,W:W,"나2")=1,20,0)))),"비해당분야")</f>
        <v>비해당분야</v>
      </c>
      <c r="Z2341" s="3" t="str">
        <f>IF(R2341="C",VLOOKUP(K2341,'[1]자격증 backdata'!A:F,6,0),"비해당분야")</f>
        <v>비해당분야</v>
      </c>
      <c r="AA2341" s="3" t="str">
        <f>IF(R2341="C",SUMIF(B:B,B2341,Z:Z),"비해당분야")</f>
        <v>비해당분야</v>
      </c>
      <c r="AB2341" s="3" t="str">
        <f>IF(R2341="C",SUM(Y2341,AA2341),"비해당분야")</f>
        <v>비해당분야</v>
      </c>
      <c r="AC2341" s="3">
        <f>IF(R2341="C",AB2341,X2341)</f>
        <v>10</v>
      </c>
      <c r="AD2341" s="3">
        <f>VLOOKUP(K2341,'[1]자격증 backdata'!A:D,4,0)</f>
        <v>0</v>
      </c>
      <c r="AE2341" s="3">
        <f>IF(_xlfn.MAXIFS(AD:AD,B:B,B2341)&gt;10,10,_xlfn.MAXIFS(AD:AD,B:B,B2341))</f>
        <v>0</v>
      </c>
      <c r="AG2341" s="2">
        <f>VLOOKUP(K2341,'[1]자격증 backdata'!A:C,3,0)</f>
        <v>0</v>
      </c>
      <c r="AH2341" s="2">
        <f>COUNTIFS($B:$B,$B2341,$AG:$AG,AH$1)</f>
        <v>0</v>
      </c>
      <c r="AI2341" s="2">
        <f>COUNTIFS($B:$B,$B2341,$AG:$AG,AI$1)</f>
        <v>0</v>
      </c>
      <c r="AJ2341" s="2">
        <f>COUNTIFS($B:$B,$B2341,$AG:$AG,AJ$1)</f>
        <v>0</v>
      </c>
      <c r="AK2341" s="2">
        <f>COUNTIFS($B:$B,$B2341,$AG:$AG,AK$1)</f>
        <v>0</v>
      </c>
      <c r="AL2341" s="2">
        <f>COUNTIFS($B:$B,$B2341,$AG:$AG,AL$1)</f>
        <v>0</v>
      </c>
      <c r="AM2341" s="2">
        <f>COUNTIFS($B:$B,$B2341,$AG:$AG,AM$1)</f>
        <v>0</v>
      </c>
      <c r="AN2341" s="2">
        <f>COUNTIFS($B:$B,$B2341,$AG:$AG,AN$1)</f>
        <v>0</v>
      </c>
      <c r="AO2341" s="2">
        <f>COUNTIFS($B:$B,$B2341,$AG:$AG,AO$1)</f>
        <v>0</v>
      </c>
      <c r="AP2341" s="2">
        <f>COUNTIFS($B:$B,$B2341,$AG:$AG,AP$1)</f>
        <v>0</v>
      </c>
      <c r="AQ2341" s="2">
        <f>COUNTIFS($B:$B,$B2341,$AG:$AG,AQ$1)</f>
        <v>0</v>
      </c>
      <c r="AR2341" s="2">
        <f>COUNTIFS($B:$B,$B2341,$AG:$AG,AR$1)</f>
        <v>1</v>
      </c>
      <c r="AS2341" s="2">
        <f>COUNTIFS($B:$B,$B2341,$AG:$AG,AS$1)</f>
        <v>0</v>
      </c>
      <c r="AT2341" s="2">
        <f>COUNTIFS($B:$B,$B2341,$AG:$AG,AT$1)</f>
        <v>0</v>
      </c>
      <c r="AU2341" s="2">
        <f>COUNTIFS($B:$B,$B2341,$AG:$AG,AU$1)</f>
        <v>0</v>
      </c>
    </row>
    <row r="2342" spans="1:47" ht="15" customHeight="1" x14ac:dyDescent="0.35">
      <c r="A2342" s="4">
        <f>IF(B2341=B2342,A2341,A2341+1)</f>
        <v>825</v>
      </c>
      <c r="B2342" s="4" t="s">
        <v>1895</v>
      </c>
      <c r="C2342" s="4" t="s">
        <v>1659</v>
      </c>
      <c r="D2342" s="4" t="s">
        <v>1789</v>
      </c>
      <c r="E2342" s="4" t="s">
        <v>1788</v>
      </c>
      <c r="F2342" s="4" t="s">
        <v>8</v>
      </c>
      <c r="G2342" s="4" t="s">
        <v>8</v>
      </c>
      <c r="H2342" s="4" t="s">
        <v>7</v>
      </c>
      <c r="I2342" s="4">
        <v>1</v>
      </c>
      <c r="J2342" s="4" t="s">
        <v>6</v>
      </c>
      <c r="K2342" s="4" t="s">
        <v>1787</v>
      </c>
      <c r="L2342" s="4" t="s">
        <v>4</v>
      </c>
      <c r="M2342" s="4" t="s">
        <v>1897</v>
      </c>
      <c r="N2342" s="4" t="s">
        <v>894</v>
      </c>
      <c r="P2342" s="4" t="s">
        <v>1</v>
      </c>
      <c r="Q2342" s="4" t="s">
        <v>1475</v>
      </c>
      <c r="R2342" s="4" t="s">
        <v>1474</v>
      </c>
      <c r="S2342" s="5" t="str">
        <f>IF(P2342="심사불필요","-",VLOOKUP(K2342,'[1]자격증 backdata'!A:G,7,0))</f>
        <v>필수</v>
      </c>
      <c r="T2342" s="5" t="str">
        <f>IF(S2342="-","-",IF(COUNTIFS(B:B,B2342,S:S,"필수")&gt;0,"자격요건충족","확인필요"))</f>
        <v>자격요건충족</v>
      </c>
      <c r="U2342" s="5"/>
      <c r="W2342" s="5">
        <f>IF(Q2342="4급","심사불필요",VLOOKUP(K2342,'[1]자격증 backdata'!A:B,2,0))</f>
        <v>6</v>
      </c>
      <c r="X2342" s="4">
        <f>IF(R2342="A", MIN(20, SUMIFS(W:W, B:B, B2342, R:R, "A")),IF(R2342="B", MIN(30, SUMIFS(W:W, B:B, B2342, R:R, "B")),"비해당분야"))</f>
        <v>10</v>
      </c>
      <c r="Y2342" s="4" t="str">
        <f>IF(R2342="C",MIN(30,IF(COUNTIFS(B:B,B2342,W:W,"가1")=1,25,IF(COUNTIFS(B:B,B2342,W:W,"가1")&gt;=2,30,0))+IF(COUNTIFS(B:B,B2342,W:W,"나1")&gt;=4,30,IF(COUNTIFS(B:B,B2342,W:W,"나1")=3,26,IF(COUNTIFS(B:B,B2342,W:W,"나1")=2,22,IF(COUNTIFS(B:B,B2342,W:W,"나1")=1,18,0)))))+MIN(30,IF(COUNTIFS(B:B,B2342,W:W,"가2")=1,25,IF(COUNTIFS(B:B,B2342,W:W,"가2")&gt;=2,30,0))+IF(COUNTIFS(B:B,B2342,W:W,"나2")=3,30,IF(COUNTIFS(B:B,B2342,W:W,"나2")=2,25,IF(COUNTIFS(B:B,B2342,W:W,"나2")=1,20,0)))),"비해당분야")</f>
        <v>비해당분야</v>
      </c>
      <c r="Z2342" s="4" t="str">
        <f>IF(R2342="C",VLOOKUP(K2342,'[1]자격증 backdata'!A:F,6,0),"비해당분야")</f>
        <v>비해당분야</v>
      </c>
      <c r="AA2342" s="4" t="str">
        <f>IF(R2342="C",SUMIF(B:B,B2342,Z:Z),"비해당분야")</f>
        <v>비해당분야</v>
      </c>
      <c r="AB2342" s="4" t="str">
        <f>IF(R2342="C",SUM(Y2342,AA2342),"비해당분야")</f>
        <v>비해당분야</v>
      </c>
      <c r="AC2342" s="4">
        <f>IF(R2342="C",AB2342,X2342)</f>
        <v>10</v>
      </c>
      <c r="AD2342" s="4">
        <f>VLOOKUP(K2342,'[1]자격증 backdata'!A:D,4,0)</f>
        <v>0</v>
      </c>
      <c r="AE2342" s="4">
        <f>IF(_xlfn.MAXIFS(AD:AD,B:B,B2342)&gt;10,10,_xlfn.MAXIFS(AD:AD,B:B,B2342))</f>
        <v>5</v>
      </c>
      <c r="AG2342" s="5" t="str">
        <f>VLOOKUP(K2342,'[1]자격증 backdata'!A:C,3,0)</f>
        <v>K</v>
      </c>
      <c r="AH2342" s="5">
        <f>COUNTIFS($B:$B,$B2342,$AG:$AG,AH$1)</f>
        <v>0</v>
      </c>
      <c r="AI2342" s="5">
        <f>COUNTIFS($B:$B,$B2342,$AG:$AG,AI$1)</f>
        <v>0</v>
      </c>
      <c r="AJ2342" s="5">
        <f>COUNTIFS($B:$B,$B2342,$AG:$AG,AJ$1)</f>
        <v>0</v>
      </c>
      <c r="AK2342" s="5">
        <f>COUNTIFS($B:$B,$B2342,$AG:$AG,AK$1)</f>
        <v>0</v>
      </c>
      <c r="AL2342" s="5">
        <f>COUNTIFS($B:$B,$B2342,$AG:$AG,AL$1)</f>
        <v>0</v>
      </c>
      <c r="AM2342" s="5">
        <f>COUNTIFS($B:$B,$B2342,$AG:$AG,AM$1)</f>
        <v>0</v>
      </c>
      <c r="AN2342" s="5">
        <f>COUNTIFS($B:$B,$B2342,$AG:$AG,AN$1)</f>
        <v>0</v>
      </c>
      <c r="AO2342" s="5">
        <f>COUNTIFS($B:$B,$B2342,$AG:$AG,AO$1)</f>
        <v>0</v>
      </c>
      <c r="AP2342" s="5">
        <f>COUNTIFS($B:$B,$B2342,$AG:$AG,AP$1)</f>
        <v>0</v>
      </c>
      <c r="AQ2342" s="5">
        <f>COUNTIFS($B:$B,$B2342,$AG:$AG,AQ$1)</f>
        <v>0</v>
      </c>
      <c r="AR2342" s="5">
        <f>COUNTIFS($B:$B,$B2342,$AG:$AG,AR$1)</f>
        <v>1</v>
      </c>
      <c r="AS2342" s="5">
        <f>COUNTIFS($B:$B,$B2342,$AG:$AG,AS$1)</f>
        <v>0</v>
      </c>
      <c r="AT2342" s="5">
        <f>COUNTIFS($B:$B,$B2342,$AG:$AG,AT$1)</f>
        <v>0</v>
      </c>
      <c r="AU2342" s="5">
        <f>COUNTIFS($B:$B,$B2342,$AG:$AG,AU$1)</f>
        <v>0</v>
      </c>
    </row>
    <row r="2343" spans="1:47" ht="15" customHeight="1" x14ac:dyDescent="0.35">
      <c r="A2343" s="6">
        <f>IF(B2342=B2343,A2342,A2342+1)</f>
        <v>825</v>
      </c>
      <c r="B2343" s="6" t="s">
        <v>1895</v>
      </c>
      <c r="C2343" s="6" t="s">
        <v>1659</v>
      </c>
      <c r="D2343" s="6" t="s">
        <v>1789</v>
      </c>
      <c r="E2343" s="6" t="s">
        <v>1788</v>
      </c>
      <c r="F2343" s="4" t="s">
        <v>7</v>
      </c>
      <c r="G2343" s="4" t="s">
        <v>8</v>
      </c>
      <c r="H2343" s="4" t="s">
        <v>7</v>
      </c>
      <c r="I2343" s="4">
        <v>2</v>
      </c>
      <c r="J2343" s="4" t="s">
        <v>28</v>
      </c>
      <c r="K2343" s="4" t="s">
        <v>1793</v>
      </c>
      <c r="L2343" s="4" t="s">
        <v>26</v>
      </c>
      <c r="M2343" s="4" t="s">
        <v>1896</v>
      </c>
      <c r="N2343" s="4" t="s">
        <v>1476</v>
      </c>
      <c r="P2343" s="4" t="s">
        <v>1</v>
      </c>
      <c r="Q2343" s="4" t="s">
        <v>1475</v>
      </c>
      <c r="R2343" s="4" t="s">
        <v>1474</v>
      </c>
      <c r="S2343" s="5">
        <f>IF(P2343="심사불필요","-",VLOOKUP(K2343,'[1]자격증 backdata'!A:G,7,0))</f>
        <v>0</v>
      </c>
      <c r="T2343" s="5" t="str">
        <f>IF(S2343="-","-",IF(COUNTIFS(B:B,B2343,S:S,"필수")&gt;0,"자격요건충족","확인필요"))</f>
        <v>자격요건충족</v>
      </c>
      <c r="U2343" s="5"/>
      <c r="W2343" s="5">
        <f>IF(Q2343="4급","심사불필요",VLOOKUP(K2343,'[1]자격증 backdata'!A:B,2,0))</f>
        <v>4</v>
      </c>
      <c r="X2343" s="4">
        <f>IF(R2343="A", MIN(20, SUMIFS(W:W, B:B, B2343, R:R, "A")),IF(R2343="B", MIN(30, SUMIFS(W:W, B:B, B2343, R:R, "B")),"비해당분야"))</f>
        <v>10</v>
      </c>
      <c r="Y2343" s="4" t="str">
        <f>IF(R2343="C",MIN(30,IF(COUNTIFS(B:B,B2343,W:W,"가1")=1,25,IF(COUNTIFS(B:B,B2343,W:W,"가1")&gt;=2,30,0))+IF(COUNTIFS(B:B,B2343,W:W,"나1")&gt;=4,30,IF(COUNTIFS(B:B,B2343,W:W,"나1")=3,26,IF(COUNTIFS(B:B,B2343,W:W,"나1")=2,22,IF(COUNTIFS(B:B,B2343,W:W,"나1")=1,18,0)))))+MIN(30,IF(COUNTIFS(B:B,B2343,W:W,"가2")=1,25,IF(COUNTIFS(B:B,B2343,W:W,"가2")&gt;=2,30,0))+IF(COUNTIFS(B:B,B2343,W:W,"나2")=3,30,IF(COUNTIFS(B:B,B2343,W:W,"나2")=2,25,IF(COUNTIFS(B:B,B2343,W:W,"나2")=1,20,0)))),"비해당분야")</f>
        <v>비해당분야</v>
      </c>
      <c r="Z2343" s="4" t="str">
        <f>IF(R2343="C",VLOOKUP(K2343,'[1]자격증 backdata'!A:F,6,0),"비해당분야")</f>
        <v>비해당분야</v>
      </c>
      <c r="AA2343" s="4" t="str">
        <f>IF(R2343="C",SUMIF(B:B,B2343,Z:Z),"비해당분야")</f>
        <v>비해당분야</v>
      </c>
      <c r="AB2343" s="4" t="str">
        <f>IF(R2343="C",SUM(Y2343,AA2343),"비해당분야")</f>
        <v>비해당분야</v>
      </c>
      <c r="AC2343" s="4">
        <f>IF(R2343="C",AB2343,X2343)</f>
        <v>10</v>
      </c>
      <c r="AD2343" s="4">
        <f>VLOOKUP(K2343,'[1]자격증 backdata'!A:D,4,0)</f>
        <v>0</v>
      </c>
      <c r="AE2343" s="4">
        <f>IF(_xlfn.MAXIFS(AD:AD,B:B,B2343)&gt;10,10,_xlfn.MAXIFS(AD:AD,B:B,B2343))</f>
        <v>5</v>
      </c>
      <c r="AG2343" s="5">
        <f>VLOOKUP(K2343,'[1]자격증 backdata'!A:C,3,0)</f>
        <v>0</v>
      </c>
      <c r="AH2343" s="5">
        <f>COUNTIFS($B:$B,$B2343,$AG:$AG,AH$1)</f>
        <v>0</v>
      </c>
      <c r="AI2343" s="5">
        <f>COUNTIFS($B:$B,$B2343,$AG:$AG,AI$1)</f>
        <v>0</v>
      </c>
      <c r="AJ2343" s="5">
        <f>COUNTIFS($B:$B,$B2343,$AG:$AG,AJ$1)</f>
        <v>0</v>
      </c>
      <c r="AK2343" s="5">
        <f>COUNTIFS($B:$B,$B2343,$AG:$AG,AK$1)</f>
        <v>0</v>
      </c>
      <c r="AL2343" s="5">
        <f>COUNTIFS($B:$B,$B2343,$AG:$AG,AL$1)</f>
        <v>0</v>
      </c>
      <c r="AM2343" s="5">
        <f>COUNTIFS($B:$B,$B2343,$AG:$AG,AM$1)</f>
        <v>0</v>
      </c>
      <c r="AN2343" s="5">
        <f>COUNTIFS($B:$B,$B2343,$AG:$AG,AN$1)</f>
        <v>0</v>
      </c>
      <c r="AO2343" s="5">
        <f>COUNTIFS($B:$B,$B2343,$AG:$AG,AO$1)</f>
        <v>0</v>
      </c>
      <c r="AP2343" s="5">
        <f>COUNTIFS($B:$B,$B2343,$AG:$AG,AP$1)</f>
        <v>0</v>
      </c>
      <c r="AQ2343" s="5">
        <f>COUNTIFS($B:$B,$B2343,$AG:$AG,AQ$1)</f>
        <v>0</v>
      </c>
      <c r="AR2343" s="5">
        <f>COUNTIFS($B:$B,$B2343,$AG:$AG,AR$1)</f>
        <v>1</v>
      </c>
      <c r="AS2343" s="5">
        <f>COUNTIFS($B:$B,$B2343,$AG:$AG,AS$1)</f>
        <v>0</v>
      </c>
      <c r="AT2343" s="5">
        <f>COUNTIFS($B:$B,$B2343,$AG:$AG,AT$1)</f>
        <v>0</v>
      </c>
      <c r="AU2343" s="5">
        <f>COUNTIFS($B:$B,$B2343,$AG:$AG,AU$1)</f>
        <v>0</v>
      </c>
    </row>
    <row r="2344" spans="1:47" ht="15" customHeight="1" x14ac:dyDescent="0.35">
      <c r="A2344" s="6">
        <f>IF(B2343=B2344,A2343,A2343+1)</f>
        <v>825</v>
      </c>
      <c r="B2344" s="6" t="s">
        <v>1895</v>
      </c>
      <c r="C2344" s="6" t="s">
        <v>1659</v>
      </c>
      <c r="D2344" s="6" t="s">
        <v>1789</v>
      </c>
      <c r="E2344" s="6" t="s">
        <v>1788</v>
      </c>
      <c r="F2344" s="4" t="s">
        <v>7</v>
      </c>
      <c r="G2344" s="4" t="s">
        <v>8</v>
      </c>
      <c r="H2344" s="4" t="s">
        <v>7</v>
      </c>
      <c r="I2344" s="4">
        <v>3</v>
      </c>
      <c r="J2344" s="4" t="s">
        <v>69</v>
      </c>
      <c r="K2344" s="4" t="s">
        <v>1799</v>
      </c>
      <c r="L2344" s="4" t="s">
        <v>36</v>
      </c>
      <c r="M2344" s="4" t="s">
        <v>1894</v>
      </c>
      <c r="N2344" s="4" t="s">
        <v>1893</v>
      </c>
      <c r="P2344" s="4" t="s">
        <v>1</v>
      </c>
      <c r="Q2344" s="4" t="s">
        <v>1475</v>
      </c>
      <c r="R2344" s="4" t="s">
        <v>1474</v>
      </c>
      <c r="S2344" s="5">
        <f>IF(P2344="심사불필요","-",VLOOKUP(K2344,'[1]자격증 backdata'!A:G,7,0))</f>
        <v>0</v>
      </c>
      <c r="T2344" s="5" t="str">
        <f>IF(S2344="-","-",IF(COUNTIFS(B:B,B2344,S:S,"필수")&gt;0,"자격요건충족","확인필요"))</f>
        <v>자격요건충족</v>
      </c>
      <c r="U2344" s="5"/>
      <c r="W2344" s="5">
        <f>IF(Q2344="4급","심사불필요",VLOOKUP(K2344,'[1]자격증 backdata'!A:B,2,0))</f>
        <v>0</v>
      </c>
      <c r="X2344" s="4">
        <f>IF(R2344="A", MIN(20, SUMIFS(W:W, B:B, B2344, R:R, "A")),IF(R2344="B", MIN(30, SUMIFS(W:W, B:B, B2344, R:R, "B")),"비해당분야"))</f>
        <v>10</v>
      </c>
      <c r="Y2344" s="4" t="str">
        <f>IF(R2344="C",MIN(30,IF(COUNTIFS(B:B,B2344,W:W,"가1")=1,25,IF(COUNTIFS(B:B,B2344,W:W,"가1")&gt;=2,30,0))+IF(COUNTIFS(B:B,B2344,W:W,"나1")&gt;=4,30,IF(COUNTIFS(B:B,B2344,W:W,"나1")=3,26,IF(COUNTIFS(B:B,B2344,W:W,"나1")=2,22,IF(COUNTIFS(B:B,B2344,W:W,"나1")=1,18,0)))))+MIN(30,IF(COUNTIFS(B:B,B2344,W:W,"가2")=1,25,IF(COUNTIFS(B:B,B2344,W:W,"가2")&gt;=2,30,0))+IF(COUNTIFS(B:B,B2344,W:W,"나2")=3,30,IF(COUNTIFS(B:B,B2344,W:W,"나2")=2,25,IF(COUNTIFS(B:B,B2344,W:W,"나2")=1,20,0)))),"비해당분야")</f>
        <v>비해당분야</v>
      </c>
      <c r="Z2344" s="4" t="str">
        <f>IF(R2344="C",VLOOKUP(K2344,'[1]자격증 backdata'!A:F,6,0),"비해당분야")</f>
        <v>비해당분야</v>
      </c>
      <c r="AA2344" s="4" t="str">
        <f>IF(R2344="C",SUMIF(B:B,B2344,Z:Z),"비해당분야")</f>
        <v>비해당분야</v>
      </c>
      <c r="AB2344" s="4" t="str">
        <f>IF(R2344="C",SUM(Y2344,AA2344),"비해당분야")</f>
        <v>비해당분야</v>
      </c>
      <c r="AC2344" s="4">
        <f>IF(R2344="C",AB2344,X2344)</f>
        <v>10</v>
      </c>
      <c r="AD2344" s="4">
        <f>VLOOKUP(K2344,'[1]자격증 backdata'!A:D,4,0)</f>
        <v>5</v>
      </c>
      <c r="AE2344" s="4">
        <f>IF(_xlfn.MAXIFS(AD:AD,B:B,B2344)&gt;10,10,_xlfn.MAXIFS(AD:AD,B:B,B2344))</f>
        <v>5</v>
      </c>
      <c r="AG2344" s="5">
        <f>VLOOKUP(K2344,'[1]자격증 backdata'!A:C,3,0)</f>
        <v>0</v>
      </c>
      <c r="AH2344" s="5">
        <f>COUNTIFS($B:$B,$B2344,$AG:$AG,AH$1)</f>
        <v>0</v>
      </c>
      <c r="AI2344" s="5">
        <f>COUNTIFS($B:$B,$B2344,$AG:$AG,AI$1)</f>
        <v>0</v>
      </c>
      <c r="AJ2344" s="5">
        <f>COUNTIFS($B:$B,$B2344,$AG:$AG,AJ$1)</f>
        <v>0</v>
      </c>
      <c r="AK2344" s="5">
        <f>COUNTIFS($B:$B,$B2344,$AG:$AG,AK$1)</f>
        <v>0</v>
      </c>
      <c r="AL2344" s="5">
        <f>COUNTIFS($B:$B,$B2344,$AG:$AG,AL$1)</f>
        <v>0</v>
      </c>
      <c r="AM2344" s="5">
        <f>COUNTIFS($B:$B,$B2344,$AG:$AG,AM$1)</f>
        <v>0</v>
      </c>
      <c r="AN2344" s="5">
        <f>COUNTIFS($B:$B,$B2344,$AG:$AG,AN$1)</f>
        <v>0</v>
      </c>
      <c r="AO2344" s="5">
        <f>COUNTIFS($B:$B,$B2344,$AG:$AG,AO$1)</f>
        <v>0</v>
      </c>
      <c r="AP2344" s="5">
        <f>COUNTIFS($B:$B,$B2344,$AG:$AG,AP$1)</f>
        <v>0</v>
      </c>
      <c r="AQ2344" s="5">
        <f>COUNTIFS($B:$B,$B2344,$AG:$AG,AQ$1)</f>
        <v>0</v>
      </c>
      <c r="AR2344" s="5">
        <f>COUNTIFS($B:$B,$B2344,$AG:$AG,AR$1)</f>
        <v>1</v>
      </c>
      <c r="AS2344" s="5">
        <f>COUNTIFS($B:$B,$B2344,$AG:$AG,AS$1)</f>
        <v>0</v>
      </c>
      <c r="AT2344" s="5">
        <f>COUNTIFS($B:$B,$B2344,$AG:$AG,AT$1)</f>
        <v>0</v>
      </c>
      <c r="AU2344" s="5">
        <f>COUNTIFS($B:$B,$B2344,$AG:$AG,AU$1)</f>
        <v>0</v>
      </c>
    </row>
    <row r="2345" spans="1:47" ht="15" customHeight="1" x14ac:dyDescent="0.35">
      <c r="A2345" s="3">
        <f>IF(B2344=B2345,A2344,A2344+1)</f>
        <v>826</v>
      </c>
      <c r="B2345" s="3" t="s">
        <v>1891</v>
      </c>
      <c r="C2345" s="3" t="s">
        <v>1890</v>
      </c>
      <c r="D2345" s="3" t="s">
        <v>1789</v>
      </c>
      <c r="E2345" s="3" t="s">
        <v>1788</v>
      </c>
      <c r="F2345" s="4" t="s">
        <v>8</v>
      </c>
      <c r="G2345" s="4" t="s">
        <v>8</v>
      </c>
      <c r="H2345" s="4" t="s">
        <v>7</v>
      </c>
      <c r="I2345" s="3">
        <v>1</v>
      </c>
      <c r="J2345" s="3" t="s">
        <v>6</v>
      </c>
      <c r="K2345" s="3" t="s">
        <v>1787</v>
      </c>
      <c r="L2345" s="3" t="s">
        <v>4</v>
      </c>
      <c r="M2345" s="3" t="s">
        <v>1892</v>
      </c>
      <c r="N2345" s="3" t="s">
        <v>923</v>
      </c>
      <c r="P2345" s="3" t="s">
        <v>1</v>
      </c>
      <c r="Q2345" s="3" t="s">
        <v>1475</v>
      </c>
      <c r="R2345" s="3" t="s">
        <v>1474</v>
      </c>
      <c r="S2345" s="2" t="str">
        <f>IF(P2345="심사불필요","-",VLOOKUP(K2345,'[1]자격증 backdata'!A:G,7,0))</f>
        <v>필수</v>
      </c>
      <c r="T2345" s="2" t="str">
        <f>IF(S2345="-","-",IF(COUNTIFS(B:B,B2345,S:S,"필수")&gt;0,"자격요건충족","확인필요"))</f>
        <v>자격요건충족</v>
      </c>
      <c r="U2345" s="2"/>
      <c r="W2345" s="2">
        <f>IF(Q2345="4급","심사불필요",VLOOKUP(K2345,'[1]자격증 backdata'!A:B,2,0))</f>
        <v>6</v>
      </c>
      <c r="X2345" s="3">
        <f>IF(R2345="A", MIN(20, SUMIFS(W:W, B:B, B2345, R:R, "A")),IF(R2345="B", MIN(30, SUMIFS(W:W, B:B, B2345, R:R, "B")),"비해당분야"))</f>
        <v>6</v>
      </c>
      <c r="Y2345" s="3" t="str">
        <f>IF(R2345="C",MIN(30,IF(COUNTIFS(B:B,B2345,W:W,"가1")=1,25,IF(COUNTIFS(B:B,B2345,W:W,"가1")&gt;=2,30,0))+IF(COUNTIFS(B:B,B2345,W:W,"나1")&gt;=4,30,IF(COUNTIFS(B:B,B2345,W:W,"나1")=3,26,IF(COUNTIFS(B:B,B2345,W:W,"나1")=2,22,IF(COUNTIFS(B:B,B2345,W:W,"나1")=1,18,0)))))+MIN(30,IF(COUNTIFS(B:B,B2345,W:W,"가2")=1,25,IF(COUNTIFS(B:B,B2345,W:W,"가2")&gt;=2,30,0))+IF(COUNTIFS(B:B,B2345,W:W,"나2")=3,30,IF(COUNTIFS(B:B,B2345,W:W,"나2")=2,25,IF(COUNTIFS(B:B,B2345,W:W,"나2")=1,20,0)))),"비해당분야")</f>
        <v>비해당분야</v>
      </c>
      <c r="Z2345" s="3" t="str">
        <f>IF(R2345="C",VLOOKUP(K2345,'[1]자격증 backdata'!A:F,6,0),"비해당분야")</f>
        <v>비해당분야</v>
      </c>
      <c r="AA2345" s="3" t="str">
        <f>IF(R2345="C",SUMIF(B:B,B2345,Z:Z),"비해당분야")</f>
        <v>비해당분야</v>
      </c>
      <c r="AB2345" s="3" t="str">
        <f>IF(R2345="C",SUM(Y2345,AA2345),"비해당분야")</f>
        <v>비해당분야</v>
      </c>
      <c r="AC2345" s="3">
        <f>IF(R2345="C",AB2345,X2345)</f>
        <v>6</v>
      </c>
      <c r="AD2345" s="3">
        <f>VLOOKUP(K2345,'[1]자격증 backdata'!A:D,4,0)</f>
        <v>0</v>
      </c>
      <c r="AE2345" s="3">
        <f>IF(_xlfn.MAXIFS(AD:AD,B:B,B2345)&gt;10,10,_xlfn.MAXIFS(AD:AD,B:B,B2345))</f>
        <v>5</v>
      </c>
      <c r="AG2345" s="2" t="str">
        <f>VLOOKUP(K2345,'[1]자격증 backdata'!A:C,3,0)</f>
        <v>K</v>
      </c>
      <c r="AH2345" s="2">
        <f>COUNTIFS($B:$B,$B2345,$AG:$AG,AH$1)</f>
        <v>0</v>
      </c>
      <c r="AI2345" s="2">
        <f>COUNTIFS($B:$B,$B2345,$AG:$AG,AI$1)</f>
        <v>0</v>
      </c>
      <c r="AJ2345" s="2">
        <f>COUNTIFS($B:$B,$B2345,$AG:$AG,AJ$1)</f>
        <v>0</v>
      </c>
      <c r="AK2345" s="2">
        <f>COUNTIFS($B:$B,$B2345,$AG:$AG,AK$1)</f>
        <v>0</v>
      </c>
      <c r="AL2345" s="2">
        <f>COUNTIFS($B:$B,$B2345,$AG:$AG,AL$1)</f>
        <v>0</v>
      </c>
      <c r="AM2345" s="2">
        <f>COUNTIFS($B:$B,$B2345,$AG:$AG,AM$1)</f>
        <v>0</v>
      </c>
      <c r="AN2345" s="2">
        <f>COUNTIFS($B:$B,$B2345,$AG:$AG,AN$1)</f>
        <v>0</v>
      </c>
      <c r="AO2345" s="2">
        <f>COUNTIFS($B:$B,$B2345,$AG:$AG,AO$1)</f>
        <v>0</v>
      </c>
      <c r="AP2345" s="2">
        <f>COUNTIFS($B:$B,$B2345,$AG:$AG,AP$1)</f>
        <v>0</v>
      </c>
      <c r="AQ2345" s="2">
        <f>COUNTIFS($B:$B,$B2345,$AG:$AG,AQ$1)</f>
        <v>0</v>
      </c>
      <c r="AR2345" s="2">
        <f>COUNTIFS($B:$B,$B2345,$AG:$AG,AR$1)</f>
        <v>1</v>
      </c>
      <c r="AS2345" s="2">
        <f>COUNTIFS($B:$B,$B2345,$AG:$AG,AS$1)</f>
        <v>0</v>
      </c>
      <c r="AT2345" s="2">
        <f>COUNTIFS($B:$B,$B2345,$AG:$AG,AT$1)</f>
        <v>0</v>
      </c>
      <c r="AU2345" s="2">
        <f>COUNTIFS($B:$B,$B2345,$AG:$AG,AU$1)</f>
        <v>0</v>
      </c>
    </row>
    <row r="2346" spans="1:47" ht="15" customHeight="1" x14ac:dyDescent="0.35">
      <c r="A2346" s="7">
        <f>IF(B2345=B2346,A2345,A2345+1)</f>
        <v>826</v>
      </c>
      <c r="B2346" s="7" t="s">
        <v>1891</v>
      </c>
      <c r="C2346" s="7" t="s">
        <v>1890</v>
      </c>
      <c r="D2346" s="7" t="s">
        <v>1789</v>
      </c>
      <c r="E2346" s="7" t="s">
        <v>1788</v>
      </c>
      <c r="F2346" s="4" t="s">
        <v>7</v>
      </c>
      <c r="G2346" s="4" t="s">
        <v>8</v>
      </c>
      <c r="H2346" s="4" t="s">
        <v>7</v>
      </c>
      <c r="I2346" s="3">
        <v>2</v>
      </c>
      <c r="J2346" s="3" t="s">
        <v>38</v>
      </c>
      <c r="K2346" s="3" t="s">
        <v>1802</v>
      </c>
      <c r="L2346" s="3" t="s">
        <v>36</v>
      </c>
      <c r="M2346" s="3" t="s">
        <v>1889</v>
      </c>
      <c r="N2346" s="3" t="s">
        <v>1283</v>
      </c>
      <c r="P2346" s="3" t="s">
        <v>1</v>
      </c>
      <c r="Q2346" s="3" t="s">
        <v>1475</v>
      </c>
      <c r="R2346" s="3" t="s">
        <v>1474</v>
      </c>
      <c r="S2346" s="2">
        <f>IF(P2346="심사불필요","-",VLOOKUP(K2346,'[1]자격증 backdata'!A:G,7,0))</f>
        <v>0</v>
      </c>
      <c r="T2346" s="2" t="str">
        <f>IF(S2346="-","-",IF(COUNTIFS(B:B,B2346,S:S,"필수")&gt;0,"자격요건충족","확인필요"))</f>
        <v>자격요건충족</v>
      </c>
      <c r="U2346" s="2"/>
      <c r="W2346" s="2">
        <f>IF(Q2346="4급","심사불필요",VLOOKUP(K2346,'[1]자격증 backdata'!A:B,2,0))</f>
        <v>0</v>
      </c>
      <c r="X2346" s="3">
        <f>IF(R2346="A", MIN(20, SUMIFS(W:W, B:B, B2346, R:R, "A")),IF(R2346="B", MIN(30, SUMIFS(W:W, B:B, B2346, R:R, "B")),"비해당분야"))</f>
        <v>6</v>
      </c>
      <c r="Y2346" s="3" t="str">
        <f>IF(R2346="C",MIN(30,IF(COUNTIFS(B:B,B2346,W:W,"가1")=1,25,IF(COUNTIFS(B:B,B2346,W:W,"가1")&gt;=2,30,0))+IF(COUNTIFS(B:B,B2346,W:W,"나1")&gt;=4,30,IF(COUNTIFS(B:B,B2346,W:W,"나1")=3,26,IF(COUNTIFS(B:B,B2346,W:W,"나1")=2,22,IF(COUNTIFS(B:B,B2346,W:W,"나1")=1,18,0)))))+MIN(30,IF(COUNTIFS(B:B,B2346,W:W,"가2")=1,25,IF(COUNTIFS(B:B,B2346,W:W,"가2")&gt;=2,30,0))+IF(COUNTIFS(B:B,B2346,W:W,"나2")=3,30,IF(COUNTIFS(B:B,B2346,W:W,"나2")=2,25,IF(COUNTIFS(B:B,B2346,W:W,"나2")=1,20,0)))),"비해당분야")</f>
        <v>비해당분야</v>
      </c>
      <c r="Z2346" s="3" t="str">
        <f>IF(R2346="C",VLOOKUP(K2346,'[1]자격증 backdata'!A:F,6,0),"비해당분야")</f>
        <v>비해당분야</v>
      </c>
      <c r="AA2346" s="3" t="str">
        <f>IF(R2346="C",SUMIF(B:B,B2346,Z:Z),"비해당분야")</f>
        <v>비해당분야</v>
      </c>
      <c r="AB2346" s="3" t="str">
        <f>IF(R2346="C",SUM(Y2346,AA2346),"비해당분야")</f>
        <v>비해당분야</v>
      </c>
      <c r="AC2346" s="3">
        <f>IF(R2346="C",AB2346,X2346)</f>
        <v>6</v>
      </c>
      <c r="AD2346" s="3">
        <f>VLOOKUP(K2346,'[1]자격증 backdata'!A:D,4,0)</f>
        <v>5</v>
      </c>
      <c r="AE2346" s="3">
        <f>IF(_xlfn.MAXIFS(AD:AD,B:B,B2346)&gt;10,10,_xlfn.MAXIFS(AD:AD,B:B,B2346))</f>
        <v>5</v>
      </c>
      <c r="AG2346" s="2">
        <f>VLOOKUP(K2346,'[1]자격증 backdata'!A:C,3,0)</f>
        <v>0</v>
      </c>
      <c r="AH2346" s="2">
        <f>COUNTIFS($B:$B,$B2346,$AG:$AG,AH$1)</f>
        <v>0</v>
      </c>
      <c r="AI2346" s="2">
        <f>COUNTIFS($B:$B,$B2346,$AG:$AG,AI$1)</f>
        <v>0</v>
      </c>
      <c r="AJ2346" s="2">
        <f>COUNTIFS($B:$B,$B2346,$AG:$AG,AJ$1)</f>
        <v>0</v>
      </c>
      <c r="AK2346" s="2">
        <f>COUNTIFS($B:$B,$B2346,$AG:$AG,AK$1)</f>
        <v>0</v>
      </c>
      <c r="AL2346" s="2">
        <f>COUNTIFS($B:$B,$B2346,$AG:$AG,AL$1)</f>
        <v>0</v>
      </c>
      <c r="AM2346" s="2">
        <f>COUNTIFS($B:$B,$B2346,$AG:$AG,AM$1)</f>
        <v>0</v>
      </c>
      <c r="AN2346" s="2">
        <f>COUNTIFS($B:$B,$B2346,$AG:$AG,AN$1)</f>
        <v>0</v>
      </c>
      <c r="AO2346" s="2">
        <f>COUNTIFS($B:$B,$B2346,$AG:$AG,AO$1)</f>
        <v>0</v>
      </c>
      <c r="AP2346" s="2">
        <f>COUNTIFS($B:$B,$B2346,$AG:$AG,AP$1)</f>
        <v>0</v>
      </c>
      <c r="AQ2346" s="2">
        <f>COUNTIFS($B:$B,$B2346,$AG:$AG,AQ$1)</f>
        <v>0</v>
      </c>
      <c r="AR2346" s="2">
        <f>COUNTIFS($B:$B,$B2346,$AG:$AG,AR$1)</f>
        <v>1</v>
      </c>
      <c r="AS2346" s="2">
        <f>COUNTIFS($B:$B,$B2346,$AG:$AG,AS$1)</f>
        <v>0</v>
      </c>
      <c r="AT2346" s="2">
        <f>COUNTIFS($B:$B,$B2346,$AG:$AG,AT$1)</f>
        <v>0</v>
      </c>
      <c r="AU2346" s="2">
        <f>COUNTIFS($B:$B,$B2346,$AG:$AG,AU$1)</f>
        <v>0</v>
      </c>
    </row>
    <row r="2347" spans="1:47" ht="15" customHeight="1" x14ac:dyDescent="0.35">
      <c r="A2347" s="4">
        <f>IF(B2346=B2347,A2346,A2346+1)</f>
        <v>827</v>
      </c>
      <c r="B2347" s="4" t="s">
        <v>1887</v>
      </c>
      <c r="C2347" s="4" t="s">
        <v>1886</v>
      </c>
      <c r="D2347" s="4" t="s">
        <v>1789</v>
      </c>
      <c r="E2347" s="4" t="s">
        <v>1788</v>
      </c>
      <c r="F2347" s="4" t="s">
        <v>8</v>
      </c>
      <c r="G2347" s="4" t="s">
        <v>8</v>
      </c>
      <c r="H2347" s="4" t="s">
        <v>7</v>
      </c>
      <c r="I2347" s="4">
        <v>1</v>
      </c>
      <c r="J2347" s="4" t="s">
        <v>6</v>
      </c>
      <c r="K2347" s="4" t="s">
        <v>1787</v>
      </c>
      <c r="L2347" s="4" t="s">
        <v>4</v>
      </c>
      <c r="M2347" s="4" t="s">
        <v>1888</v>
      </c>
      <c r="N2347" s="4" t="s">
        <v>169</v>
      </c>
      <c r="P2347" s="4" t="s">
        <v>1</v>
      </c>
      <c r="Q2347" s="4" t="s">
        <v>1475</v>
      </c>
      <c r="R2347" s="4" t="s">
        <v>1474</v>
      </c>
      <c r="S2347" s="5" t="str">
        <f>IF(P2347="심사불필요","-",VLOOKUP(K2347,'[1]자격증 backdata'!A:G,7,0))</f>
        <v>필수</v>
      </c>
      <c r="T2347" s="5" t="str">
        <f>IF(S2347="-","-",IF(COUNTIFS(B:B,B2347,S:S,"필수")&gt;0,"자격요건충족","확인필요"))</f>
        <v>자격요건충족</v>
      </c>
      <c r="U2347" s="5"/>
      <c r="W2347" s="5">
        <f>IF(Q2347="4급","심사불필요",VLOOKUP(K2347,'[1]자격증 backdata'!A:B,2,0))</f>
        <v>6</v>
      </c>
      <c r="X2347" s="4">
        <f>IF(R2347="A", MIN(20, SUMIFS(W:W, B:B, B2347, R:R, "A")),IF(R2347="B", MIN(30, SUMIFS(W:W, B:B, B2347, R:R, "B")),"비해당분야"))</f>
        <v>6</v>
      </c>
      <c r="Y2347" s="4" t="str">
        <f>IF(R2347="C",MIN(30,IF(COUNTIFS(B:B,B2347,W:W,"가1")=1,25,IF(COUNTIFS(B:B,B2347,W:W,"가1")&gt;=2,30,0))+IF(COUNTIFS(B:B,B2347,W:W,"나1")&gt;=4,30,IF(COUNTIFS(B:B,B2347,W:W,"나1")=3,26,IF(COUNTIFS(B:B,B2347,W:W,"나1")=2,22,IF(COUNTIFS(B:B,B2347,W:W,"나1")=1,18,0)))))+MIN(30,IF(COUNTIFS(B:B,B2347,W:W,"가2")=1,25,IF(COUNTIFS(B:B,B2347,W:W,"가2")&gt;=2,30,0))+IF(COUNTIFS(B:B,B2347,W:W,"나2")=3,30,IF(COUNTIFS(B:B,B2347,W:W,"나2")=2,25,IF(COUNTIFS(B:B,B2347,W:W,"나2")=1,20,0)))),"비해당분야")</f>
        <v>비해당분야</v>
      </c>
      <c r="Z2347" s="4" t="str">
        <f>IF(R2347="C",VLOOKUP(K2347,'[1]자격증 backdata'!A:F,6,0),"비해당분야")</f>
        <v>비해당분야</v>
      </c>
      <c r="AA2347" s="4" t="str">
        <f>IF(R2347="C",SUMIF(B:B,B2347,Z:Z),"비해당분야")</f>
        <v>비해당분야</v>
      </c>
      <c r="AB2347" s="4" t="str">
        <f>IF(R2347="C",SUM(Y2347,AA2347),"비해당분야")</f>
        <v>비해당분야</v>
      </c>
      <c r="AC2347" s="4">
        <f>IF(R2347="C",AB2347,X2347)</f>
        <v>6</v>
      </c>
      <c r="AD2347" s="4">
        <f>VLOOKUP(K2347,'[1]자격증 backdata'!A:D,4,0)</f>
        <v>0</v>
      </c>
      <c r="AE2347" s="4">
        <f>IF(_xlfn.MAXIFS(AD:AD,B:B,B2347)&gt;10,10,_xlfn.MAXIFS(AD:AD,B:B,B2347))</f>
        <v>5</v>
      </c>
      <c r="AG2347" s="5" t="str">
        <f>VLOOKUP(K2347,'[1]자격증 backdata'!A:C,3,0)</f>
        <v>K</v>
      </c>
      <c r="AH2347" s="5">
        <f>COUNTIFS($B:$B,$B2347,$AG:$AG,AH$1)</f>
        <v>0</v>
      </c>
      <c r="AI2347" s="5">
        <f>COUNTIFS($B:$B,$B2347,$AG:$AG,AI$1)</f>
        <v>0</v>
      </c>
      <c r="AJ2347" s="5">
        <f>COUNTIFS($B:$B,$B2347,$AG:$AG,AJ$1)</f>
        <v>0</v>
      </c>
      <c r="AK2347" s="5">
        <f>COUNTIFS($B:$B,$B2347,$AG:$AG,AK$1)</f>
        <v>0</v>
      </c>
      <c r="AL2347" s="5">
        <f>COUNTIFS($B:$B,$B2347,$AG:$AG,AL$1)</f>
        <v>0</v>
      </c>
      <c r="AM2347" s="5">
        <f>COUNTIFS($B:$B,$B2347,$AG:$AG,AM$1)</f>
        <v>0</v>
      </c>
      <c r="AN2347" s="5">
        <f>COUNTIFS($B:$B,$B2347,$AG:$AG,AN$1)</f>
        <v>0</v>
      </c>
      <c r="AO2347" s="5">
        <f>COUNTIFS($B:$B,$B2347,$AG:$AG,AO$1)</f>
        <v>0</v>
      </c>
      <c r="AP2347" s="5">
        <f>COUNTIFS($B:$B,$B2347,$AG:$AG,AP$1)</f>
        <v>0</v>
      </c>
      <c r="AQ2347" s="5">
        <f>COUNTIFS($B:$B,$B2347,$AG:$AG,AQ$1)</f>
        <v>0</v>
      </c>
      <c r="AR2347" s="5">
        <f>COUNTIFS($B:$B,$B2347,$AG:$AG,AR$1)</f>
        <v>1</v>
      </c>
      <c r="AS2347" s="5">
        <f>COUNTIFS($B:$B,$B2347,$AG:$AG,AS$1)</f>
        <v>0</v>
      </c>
      <c r="AT2347" s="5">
        <f>COUNTIFS($B:$B,$B2347,$AG:$AG,AT$1)</f>
        <v>0</v>
      </c>
      <c r="AU2347" s="5">
        <f>COUNTIFS($B:$B,$B2347,$AG:$AG,AU$1)</f>
        <v>0</v>
      </c>
    </row>
    <row r="2348" spans="1:47" ht="15" customHeight="1" x14ac:dyDescent="0.35">
      <c r="A2348" s="6">
        <f>IF(B2347=B2348,A2347,A2347+1)</f>
        <v>827</v>
      </c>
      <c r="B2348" s="6" t="s">
        <v>1887</v>
      </c>
      <c r="C2348" s="6" t="s">
        <v>1886</v>
      </c>
      <c r="D2348" s="6" t="s">
        <v>1789</v>
      </c>
      <c r="E2348" s="6" t="s">
        <v>1788</v>
      </c>
      <c r="F2348" s="4" t="s">
        <v>7</v>
      </c>
      <c r="G2348" s="4" t="s">
        <v>8</v>
      </c>
      <c r="H2348" s="4" t="s">
        <v>7</v>
      </c>
      <c r="I2348" s="4">
        <v>2</v>
      </c>
      <c r="J2348" s="4" t="s">
        <v>38</v>
      </c>
      <c r="K2348" s="4" t="s">
        <v>1802</v>
      </c>
      <c r="L2348" s="4" t="s">
        <v>36</v>
      </c>
      <c r="M2348" s="4" t="s">
        <v>1885</v>
      </c>
      <c r="N2348" s="4" t="s">
        <v>795</v>
      </c>
      <c r="P2348" s="4" t="s">
        <v>1</v>
      </c>
      <c r="Q2348" s="4" t="s">
        <v>1475</v>
      </c>
      <c r="R2348" s="4" t="s">
        <v>1474</v>
      </c>
      <c r="S2348" s="5">
        <f>IF(P2348="심사불필요","-",VLOOKUP(K2348,'[1]자격증 backdata'!A:G,7,0))</f>
        <v>0</v>
      </c>
      <c r="T2348" s="5" t="str">
        <f>IF(S2348="-","-",IF(COUNTIFS(B:B,B2348,S:S,"필수")&gt;0,"자격요건충족","확인필요"))</f>
        <v>자격요건충족</v>
      </c>
      <c r="U2348" s="5"/>
      <c r="W2348" s="5">
        <f>IF(Q2348="4급","심사불필요",VLOOKUP(K2348,'[1]자격증 backdata'!A:B,2,0))</f>
        <v>0</v>
      </c>
      <c r="X2348" s="4">
        <f>IF(R2348="A", MIN(20, SUMIFS(W:W, B:B, B2348, R:R, "A")),IF(R2348="B", MIN(30, SUMIFS(W:W, B:B, B2348, R:R, "B")),"비해당분야"))</f>
        <v>6</v>
      </c>
      <c r="Y2348" s="4" t="str">
        <f>IF(R2348="C",MIN(30,IF(COUNTIFS(B:B,B2348,W:W,"가1")=1,25,IF(COUNTIFS(B:B,B2348,W:W,"가1")&gt;=2,30,0))+IF(COUNTIFS(B:B,B2348,W:W,"나1")&gt;=4,30,IF(COUNTIFS(B:B,B2348,W:W,"나1")=3,26,IF(COUNTIFS(B:B,B2348,W:W,"나1")=2,22,IF(COUNTIFS(B:B,B2348,W:W,"나1")=1,18,0)))))+MIN(30,IF(COUNTIFS(B:B,B2348,W:W,"가2")=1,25,IF(COUNTIFS(B:B,B2348,W:W,"가2")&gt;=2,30,0))+IF(COUNTIFS(B:B,B2348,W:W,"나2")=3,30,IF(COUNTIFS(B:B,B2348,W:W,"나2")=2,25,IF(COUNTIFS(B:B,B2348,W:W,"나2")=1,20,0)))),"비해당분야")</f>
        <v>비해당분야</v>
      </c>
      <c r="Z2348" s="4" t="str">
        <f>IF(R2348="C",VLOOKUP(K2348,'[1]자격증 backdata'!A:F,6,0),"비해당분야")</f>
        <v>비해당분야</v>
      </c>
      <c r="AA2348" s="4" t="str">
        <f>IF(R2348="C",SUMIF(B:B,B2348,Z:Z),"비해당분야")</f>
        <v>비해당분야</v>
      </c>
      <c r="AB2348" s="4" t="str">
        <f>IF(R2348="C",SUM(Y2348,AA2348),"비해당분야")</f>
        <v>비해당분야</v>
      </c>
      <c r="AC2348" s="4">
        <f>IF(R2348="C",AB2348,X2348)</f>
        <v>6</v>
      </c>
      <c r="AD2348" s="4">
        <f>VLOOKUP(K2348,'[1]자격증 backdata'!A:D,4,0)</f>
        <v>5</v>
      </c>
      <c r="AE2348" s="4">
        <f>IF(_xlfn.MAXIFS(AD:AD,B:B,B2348)&gt;10,10,_xlfn.MAXIFS(AD:AD,B:B,B2348))</f>
        <v>5</v>
      </c>
      <c r="AG2348" s="5">
        <f>VLOOKUP(K2348,'[1]자격증 backdata'!A:C,3,0)</f>
        <v>0</v>
      </c>
      <c r="AH2348" s="5">
        <f>COUNTIFS($B:$B,$B2348,$AG:$AG,AH$1)</f>
        <v>0</v>
      </c>
      <c r="AI2348" s="5">
        <f>COUNTIFS($B:$B,$B2348,$AG:$AG,AI$1)</f>
        <v>0</v>
      </c>
      <c r="AJ2348" s="5">
        <f>COUNTIFS($B:$B,$B2348,$AG:$AG,AJ$1)</f>
        <v>0</v>
      </c>
      <c r="AK2348" s="5">
        <f>COUNTIFS($B:$B,$B2348,$AG:$AG,AK$1)</f>
        <v>0</v>
      </c>
      <c r="AL2348" s="5">
        <f>COUNTIFS($B:$B,$B2348,$AG:$AG,AL$1)</f>
        <v>0</v>
      </c>
      <c r="AM2348" s="5">
        <f>COUNTIFS($B:$B,$B2348,$AG:$AG,AM$1)</f>
        <v>0</v>
      </c>
      <c r="AN2348" s="5">
        <f>COUNTIFS($B:$B,$B2348,$AG:$AG,AN$1)</f>
        <v>0</v>
      </c>
      <c r="AO2348" s="5">
        <f>COUNTIFS($B:$B,$B2348,$AG:$AG,AO$1)</f>
        <v>0</v>
      </c>
      <c r="AP2348" s="5">
        <f>COUNTIFS($B:$B,$B2348,$AG:$AG,AP$1)</f>
        <v>0</v>
      </c>
      <c r="AQ2348" s="5">
        <f>COUNTIFS($B:$B,$B2348,$AG:$AG,AQ$1)</f>
        <v>0</v>
      </c>
      <c r="AR2348" s="5">
        <f>COUNTIFS($B:$B,$B2348,$AG:$AG,AR$1)</f>
        <v>1</v>
      </c>
      <c r="AS2348" s="5">
        <f>COUNTIFS($B:$B,$B2348,$AG:$AG,AS$1)</f>
        <v>0</v>
      </c>
      <c r="AT2348" s="5">
        <f>COUNTIFS($B:$B,$B2348,$AG:$AG,AT$1)</f>
        <v>0</v>
      </c>
      <c r="AU2348" s="5">
        <f>COUNTIFS($B:$B,$B2348,$AG:$AG,AU$1)</f>
        <v>0</v>
      </c>
    </row>
    <row r="2349" spans="1:47" ht="15" customHeight="1" x14ac:dyDescent="0.35">
      <c r="A2349" s="3">
        <f>IF(B2348=B2349,A2348,A2348+1)</f>
        <v>828</v>
      </c>
      <c r="B2349" s="3" t="s">
        <v>1882</v>
      </c>
      <c r="C2349" s="3" t="s">
        <v>1881</v>
      </c>
      <c r="D2349" s="3" t="s">
        <v>1789</v>
      </c>
      <c r="E2349" s="3" t="s">
        <v>1788</v>
      </c>
      <c r="F2349" s="4" t="s">
        <v>8</v>
      </c>
      <c r="G2349" s="4" t="s">
        <v>8</v>
      </c>
      <c r="H2349" s="4" t="s">
        <v>7</v>
      </c>
      <c r="I2349" s="3">
        <v>1</v>
      </c>
      <c r="J2349" s="3" t="s">
        <v>6</v>
      </c>
      <c r="K2349" s="3" t="s">
        <v>1787</v>
      </c>
      <c r="L2349" s="3" t="s">
        <v>4</v>
      </c>
      <c r="M2349" s="3" t="s">
        <v>1884</v>
      </c>
      <c r="N2349" s="3" t="s">
        <v>910</v>
      </c>
      <c r="P2349" s="3" t="s">
        <v>1</v>
      </c>
      <c r="Q2349" s="3" t="s">
        <v>1475</v>
      </c>
      <c r="R2349" s="3" t="s">
        <v>1474</v>
      </c>
      <c r="S2349" s="2" t="str">
        <f>IF(P2349="심사불필요","-",VLOOKUP(K2349,'[1]자격증 backdata'!A:G,7,0))</f>
        <v>필수</v>
      </c>
      <c r="T2349" s="2" t="str">
        <f>IF(S2349="-","-",IF(COUNTIFS(B:B,B2349,S:S,"필수")&gt;0,"자격요건충족","확인필요"))</f>
        <v>자격요건충족</v>
      </c>
      <c r="U2349" s="2"/>
      <c r="W2349" s="2">
        <f>IF(Q2349="4급","심사불필요",VLOOKUP(K2349,'[1]자격증 backdata'!A:B,2,0))</f>
        <v>6</v>
      </c>
      <c r="X2349" s="3">
        <f>IF(R2349="A", MIN(20, SUMIFS(W:W, B:B, B2349, R:R, "A")),IF(R2349="B", MIN(30, SUMIFS(W:W, B:B, B2349, R:R, "B")),"비해당분야"))</f>
        <v>12</v>
      </c>
      <c r="Y2349" s="3" t="str">
        <f>IF(R2349="C",MIN(30,IF(COUNTIFS(B:B,B2349,W:W,"가1")=1,25,IF(COUNTIFS(B:B,B2349,W:W,"가1")&gt;=2,30,0))+IF(COUNTIFS(B:B,B2349,W:W,"나1")&gt;=4,30,IF(COUNTIFS(B:B,B2349,W:W,"나1")=3,26,IF(COUNTIFS(B:B,B2349,W:W,"나1")=2,22,IF(COUNTIFS(B:B,B2349,W:W,"나1")=1,18,0)))))+MIN(30,IF(COUNTIFS(B:B,B2349,W:W,"가2")=1,25,IF(COUNTIFS(B:B,B2349,W:W,"가2")&gt;=2,30,0))+IF(COUNTIFS(B:B,B2349,W:W,"나2")=3,30,IF(COUNTIFS(B:B,B2349,W:W,"나2")=2,25,IF(COUNTIFS(B:B,B2349,W:W,"나2")=1,20,0)))),"비해당분야")</f>
        <v>비해당분야</v>
      </c>
      <c r="Z2349" s="3" t="str">
        <f>IF(R2349="C",VLOOKUP(K2349,'[1]자격증 backdata'!A:F,6,0),"비해당분야")</f>
        <v>비해당분야</v>
      </c>
      <c r="AA2349" s="3" t="str">
        <f>IF(R2349="C",SUMIF(B:B,B2349,Z:Z),"비해당분야")</f>
        <v>비해당분야</v>
      </c>
      <c r="AB2349" s="3" t="str">
        <f>IF(R2349="C",SUM(Y2349,AA2349),"비해당분야")</f>
        <v>비해당분야</v>
      </c>
      <c r="AC2349" s="3">
        <f>IF(R2349="C",AB2349,X2349)</f>
        <v>12</v>
      </c>
      <c r="AD2349" s="3">
        <f>VLOOKUP(K2349,'[1]자격증 backdata'!A:D,4,0)</f>
        <v>0</v>
      </c>
      <c r="AE2349" s="3">
        <f>IF(_xlfn.MAXIFS(AD:AD,B:B,B2349)&gt;10,10,_xlfn.MAXIFS(AD:AD,B:B,B2349))</f>
        <v>5</v>
      </c>
      <c r="AG2349" s="2" t="str">
        <f>VLOOKUP(K2349,'[1]자격증 backdata'!A:C,3,0)</f>
        <v>K</v>
      </c>
      <c r="AH2349" s="2">
        <f>COUNTIFS($B:$B,$B2349,$AG:$AG,AH$1)</f>
        <v>0</v>
      </c>
      <c r="AI2349" s="2">
        <f>COUNTIFS($B:$B,$B2349,$AG:$AG,AI$1)</f>
        <v>0</v>
      </c>
      <c r="AJ2349" s="2">
        <f>COUNTIFS($B:$B,$B2349,$AG:$AG,AJ$1)</f>
        <v>0</v>
      </c>
      <c r="AK2349" s="2">
        <f>COUNTIFS($B:$B,$B2349,$AG:$AG,AK$1)</f>
        <v>0</v>
      </c>
      <c r="AL2349" s="2">
        <f>COUNTIFS($B:$B,$B2349,$AG:$AG,AL$1)</f>
        <v>0</v>
      </c>
      <c r="AM2349" s="2">
        <f>COUNTIFS($B:$B,$B2349,$AG:$AG,AM$1)</f>
        <v>0</v>
      </c>
      <c r="AN2349" s="2">
        <f>COUNTIFS($B:$B,$B2349,$AG:$AG,AN$1)</f>
        <v>0</v>
      </c>
      <c r="AO2349" s="2">
        <f>COUNTIFS($B:$B,$B2349,$AG:$AG,AO$1)</f>
        <v>0</v>
      </c>
      <c r="AP2349" s="2">
        <f>COUNTIFS($B:$B,$B2349,$AG:$AG,AP$1)</f>
        <v>0</v>
      </c>
      <c r="AQ2349" s="2">
        <f>COUNTIFS($B:$B,$B2349,$AG:$AG,AQ$1)</f>
        <v>0</v>
      </c>
      <c r="AR2349" s="2">
        <f>COUNTIFS($B:$B,$B2349,$AG:$AG,AR$1)</f>
        <v>1</v>
      </c>
      <c r="AS2349" s="2">
        <f>COUNTIFS($B:$B,$B2349,$AG:$AG,AS$1)</f>
        <v>0</v>
      </c>
      <c r="AT2349" s="2">
        <f>COUNTIFS($B:$B,$B2349,$AG:$AG,AT$1)</f>
        <v>1</v>
      </c>
      <c r="AU2349" s="2">
        <f>COUNTIFS($B:$B,$B2349,$AG:$AG,AU$1)</f>
        <v>0</v>
      </c>
    </row>
    <row r="2350" spans="1:47" ht="15" customHeight="1" x14ac:dyDescent="0.35">
      <c r="A2350" s="7">
        <f>IF(B2349=B2350,A2349,A2349+1)</f>
        <v>828</v>
      </c>
      <c r="B2350" s="7" t="s">
        <v>1882</v>
      </c>
      <c r="C2350" s="7" t="s">
        <v>1881</v>
      </c>
      <c r="D2350" s="7" t="s">
        <v>1789</v>
      </c>
      <c r="E2350" s="7" t="s">
        <v>1788</v>
      </c>
      <c r="F2350" s="4" t="s">
        <v>7</v>
      </c>
      <c r="G2350" s="4" t="s">
        <v>8</v>
      </c>
      <c r="H2350" s="4" t="s">
        <v>7</v>
      </c>
      <c r="I2350" s="3">
        <v>2</v>
      </c>
      <c r="J2350" s="3" t="s">
        <v>69</v>
      </c>
      <c r="K2350" s="3" t="s">
        <v>1799</v>
      </c>
      <c r="L2350" s="3" t="s">
        <v>36</v>
      </c>
      <c r="M2350" s="3" t="s">
        <v>1883</v>
      </c>
      <c r="N2350" s="3" t="s">
        <v>1201</v>
      </c>
      <c r="P2350" s="3" t="s">
        <v>1</v>
      </c>
      <c r="Q2350" s="3" t="s">
        <v>1475</v>
      </c>
      <c r="R2350" s="3" t="s">
        <v>1474</v>
      </c>
      <c r="S2350" s="2">
        <f>IF(P2350="심사불필요","-",VLOOKUP(K2350,'[1]자격증 backdata'!A:G,7,0))</f>
        <v>0</v>
      </c>
      <c r="T2350" s="2" t="str">
        <f>IF(S2350="-","-",IF(COUNTIFS(B:B,B2350,S:S,"필수")&gt;0,"자격요건충족","확인필요"))</f>
        <v>자격요건충족</v>
      </c>
      <c r="U2350" s="2"/>
      <c r="W2350" s="2">
        <f>IF(Q2350="4급","심사불필요",VLOOKUP(K2350,'[1]자격증 backdata'!A:B,2,0))</f>
        <v>0</v>
      </c>
      <c r="X2350" s="3">
        <f>IF(R2350="A", MIN(20, SUMIFS(W:W, B:B, B2350, R:R, "A")),IF(R2350="B", MIN(30, SUMIFS(W:W, B:B, B2350, R:R, "B")),"비해당분야"))</f>
        <v>12</v>
      </c>
      <c r="Y2350" s="3" t="str">
        <f>IF(R2350="C",MIN(30,IF(COUNTIFS(B:B,B2350,W:W,"가1")=1,25,IF(COUNTIFS(B:B,B2350,W:W,"가1")&gt;=2,30,0))+IF(COUNTIFS(B:B,B2350,W:W,"나1")&gt;=4,30,IF(COUNTIFS(B:B,B2350,W:W,"나1")=3,26,IF(COUNTIFS(B:B,B2350,W:W,"나1")=2,22,IF(COUNTIFS(B:B,B2350,W:W,"나1")=1,18,0)))))+MIN(30,IF(COUNTIFS(B:B,B2350,W:W,"가2")=1,25,IF(COUNTIFS(B:B,B2350,W:W,"가2")&gt;=2,30,0))+IF(COUNTIFS(B:B,B2350,W:W,"나2")=3,30,IF(COUNTIFS(B:B,B2350,W:W,"나2")=2,25,IF(COUNTIFS(B:B,B2350,W:W,"나2")=1,20,0)))),"비해당분야")</f>
        <v>비해당분야</v>
      </c>
      <c r="Z2350" s="3" t="str">
        <f>IF(R2350="C",VLOOKUP(K2350,'[1]자격증 backdata'!A:F,6,0),"비해당분야")</f>
        <v>비해당분야</v>
      </c>
      <c r="AA2350" s="3" t="str">
        <f>IF(R2350="C",SUMIF(B:B,B2350,Z:Z),"비해당분야")</f>
        <v>비해당분야</v>
      </c>
      <c r="AB2350" s="3" t="str">
        <f>IF(R2350="C",SUM(Y2350,AA2350),"비해당분야")</f>
        <v>비해당분야</v>
      </c>
      <c r="AC2350" s="3">
        <f>IF(R2350="C",AB2350,X2350)</f>
        <v>12</v>
      </c>
      <c r="AD2350" s="3">
        <f>VLOOKUP(K2350,'[1]자격증 backdata'!A:D,4,0)</f>
        <v>5</v>
      </c>
      <c r="AE2350" s="3">
        <f>IF(_xlfn.MAXIFS(AD:AD,B:B,B2350)&gt;10,10,_xlfn.MAXIFS(AD:AD,B:B,B2350))</f>
        <v>5</v>
      </c>
      <c r="AG2350" s="2">
        <f>VLOOKUP(K2350,'[1]자격증 backdata'!A:C,3,0)</f>
        <v>0</v>
      </c>
      <c r="AH2350" s="2">
        <f>COUNTIFS($B:$B,$B2350,$AG:$AG,AH$1)</f>
        <v>0</v>
      </c>
      <c r="AI2350" s="2">
        <f>COUNTIFS($B:$B,$B2350,$AG:$AG,AI$1)</f>
        <v>0</v>
      </c>
      <c r="AJ2350" s="2">
        <f>COUNTIFS($B:$B,$B2350,$AG:$AG,AJ$1)</f>
        <v>0</v>
      </c>
      <c r="AK2350" s="2">
        <f>COUNTIFS($B:$B,$B2350,$AG:$AG,AK$1)</f>
        <v>0</v>
      </c>
      <c r="AL2350" s="2">
        <f>COUNTIFS($B:$B,$B2350,$AG:$AG,AL$1)</f>
        <v>0</v>
      </c>
      <c r="AM2350" s="2">
        <f>COUNTIFS($B:$B,$B2350,$AG:$AG,AM$1)</f>
        <v>0</v>
      </c>
      <c r="AN2350" s="2">
        <f>COUNTIFS($B:$B,$B2350,$AG:$AG,AN$1)</f>
        <v>0</v>
      </c>
      <c r="AO2350" s="2">
        <f>COUNTIFS($B:$B,$B2350,$AG:$AG,AO$1)</f>
        <v>0</v>
      </c>
      <c r="AP2350" s="2">
        <f>COUNTIFS($B:$B,$B2350,$AG:$AG,AP$1)</f>
        <v>0</v>
      </c>
      <c r="AQ2350" s="2">
        <f>COUNTIFS($B:$B,$B2350,$AG:$AG,AQ$1)</f>
        <v>0</v>
      </c>
      <c r="AR2350" s="2">
        <f>COUNTIFS($B:$B,$B2350,$AG:$AG,AR$1)</f>
        <v>1</v>
      </c>
      <c r="AS2350" s="2">
        <f>COUNTIFS($B:$B,$B2350,$AG:$AG,AS$1)</f>
        <v>0</v>
      </c>
      <c r="AT2350" s="2">
        <f>COUNTIFS($B:$B,$B2350,$AG:$AG,AT$1)</f>
        <v>1</v>
      </c>
      <c r="AU2350" s="2">
        <f>COUNTIFS($B:$B,$B2350,$AG:$AG,AU$1)</f>
        <v>0</v>
      </c>
    </row>
    <row r="2351" spans="1:47" ht="15" customHeight="1" x14ac:dyDescent="0.35">
      <c r="A2351" s="7">
        <f>IF(B2350=B2351,A2350,A2350+1)</f>
        <v>828</v>
      </c>
      <c r="B2351" s="7" t="s">
        <v>1882</v>
      </c>
      <c r="C2351" s="7" t="s">
        <v>1881</v>
      </c>
      <c r="D2351" s="7" t="s">
        <v>1789</v>
      </c>
      <c r="E2351" s="7" t="s">
        <v>1788</v>
      </c>
      <c r="F2351" s="4" t="s">
        <v>7</v>
      </c>
      <c r="G2351" s="4" t="s">
        <v>8</v>
      </c>
      <c r="H2351" s="4" t="s">
        <v>7</v>
      </c>
      <c r="I2351" s="3">
        <v>3</v>
      </c>
      <c r="J2351" s="3" t="s">
        <v>106</v>
      </c>
      <c r="K2351" s="3" t="s">
        <v>1812</v>
      </c>
      <c r="L2351" s="3" t="s">
        <v>55</v>
      </c>
      <c r="M2351" s="3" t="s">
        <v>1880</v>
      </c>
      <c r="N2351" s="3" t="s">
        <v>1879</v>
      </c>
      <c r="P2351" s="3" t="s">
        <v>1</v>
      </c>
      <c r="Q2351" s="3" t="s">
        <v>1475</v>
      </c>
      <c r="R2351" s="3" t="s">
        <v>1474</v>
      </c>
      <c r="S2351" s="2">
        <f>IF(P2351="심사불필요","-",VLOOKUP(K2351,'[1]자격증 backdata'!A:G,7,0))</f>
        <v>0</v>
      </c>
      <c r="T2351" s="2" t="str">
        <f>IF(S2351="-","-",IF(COUNTIFS(B:B,B2351,S:S,"필수")&gt;0,"자격요건충족","확인필요"))</f>
        <v>자격요건충족</v>
      </c>
      <c r="U2351" s="2"/>
      <c r="W2351" s="2">
        <f>IF(Q2351="4급","심사불필요",VLOOKUP(K2351,'[1]자격증 backdata'!A:B,2,0))</f>
        <v>6</v>
      </c>
      <c r="X2351" s="3">
        <f>IF(R2351="A", MIN(20, SUMIFS(W:W, B:B, B2351, R:R, "A")),IF(R2351="B", MIN(30, SUMIFS(W:W, B:B, B2351, R:R, "B")),"비해당분야"))</f>
        <v>12</v>
      </c>
      <c r="Y2351" s="3" t="str">
        <f>IF(R2351="C",MIN(30,IF(COUNTIFS(B:B,B2351,W:W,"가1")=1,25,IF(COUNTIFS(B:B,B2351,W:W,"가1")&gt;=2,30,0))+IF(COUNTIFS(B:B,B2351,W:W,"나1")&gt;=4,30,IF(COUNTIFS(B:B,B2351,W:W,"나1")=3,26,IF(COUNTIFS(B:B,B2351,W:W,"나1")=2,22,IF(COUNTIFS(B:B,B2351,W:W,"나1")=1,18,0)))))+MIN(30,IF(COUNTIFS(B:B,B2351,W:W,"가2")=1,25,IF(COUNTIFS(B:B,B2351,W:W,"가2")&gt;=2,30,0))+IF(COUNTIFS(B:B,B2351,W:W,"나2")=3,30,IF(COUNTIFS(B:B,B2351,W:W,"나2")=2,25,IF(COUNTIFS(B:B,B2351,W:W,"나2")=1,20,0)))),"비해당분야")</f>
        <v>비해당분야</v>
      </c>
      <c r="Z2351" s="3" t="str">
        <f>IF(R2351="C",VLOOKUP(K2351,'[1]자격증 backdata'!A:F,6,0),"비해당분야")</f>
        <v>비해당분야</v>
      </c>
      <c r="AA2351" s="3" t="str">
        <f>IF(R2351="C",SUMIF(B:B,B2351,Z:Z),"비해당분야")</f>
        <v>비해당분야</v>
      </c>
      <c r="AB2351" s="3" t="str">
        <f>IF(R2351="C",SUM(Y2351,AA2351),"비해당분야")</f>
        <v>비해당분야</v>
      </c>
      <c r="AC2351" s="3">
        <f>IF(R2351="C",AB2351,X2351)</f>
        <v>12</v>
      </c>
      <c r="AD2351" s="3">
        <f>VLOOKUP(K2351,'[1]자격증 backdata'!A:D,4,0)</f>
        <v>0</v>
      </c>
      <c r="AE2351" s="3">
        <f>IF(_xlfn.MAXIFS(AD:AD,B:B,B2351)&gt;10,10,_xlfn.MAXIFS(AD:AD,B:B,B2351))</f>
        <v>5</v>
      </c>
      <c r="AG2351" s="2" t="str">
        <f>VLOOKUP(K2351,'[1]자격증 backdata'!A:C,3,0)</f>
        <v>M</v>
      </c>
      <c r="AH2351" s="2">
        <f>COUNTIFS($B:$B,$B2351,$AG:$AG,AH$1)</f>
        <v>0</v>
      </c>
      <c r="AI2351" s="2">
        <f>COUNTIFS($B:$B,$B2351,$AG:$AG,AI$1)</f>
        <v>0</v>
      </c>
      <c r="AJ2351" s="2">
        <f>COUNTIFS($B:$B,$B2351,$AG:$AG,AJ$1)</f>
        <v>0</v>
      </c>
      <c r="AK2351" s="2">
        <f>COUNTIFS($B:$B,$B2351,$AG:$AG,AK$1)</f>
        <v>0</v>
      </c>
      <c r="AL2351" s="2">
        <f>COUNTIFS($B:$B,$B2351,$AG:$AG,AL$1)</f>
        <v>0</v>
      </c>
      <c r="AM2351" s="2">
        <f>COUNTIFS($B:$B,$B2351,$AG:$AG,AM$1)</f>
        <v>0</v>
      </c>
      <c r="AN2351" s="2">
        <f>COUNTIFS($B:$B,$B2351,$AG:$AG,AN$1)</f>
        <v>0</v>
      </c>
      <c r="AO2351" s="2">
        <f>COUNTIFS($B:$B,$B2351,$AG:$AG,AO$1)</f>
        <v>0</v>
      </c>
      <c r="AP2351" s="2">
        <f>COUNTIFS($B:$B,$B2351,$AG:$AG,AP$1)</f>
        <v>0</v>
      </c>
      <c r="AQ2351" s="2">
        <f>COUNTIFS($B:$B,$B2351,$AG:$AG,AQ$1)</f>
        <v>0</v>
      </c>
      <c r="AR2351" s="2">
        <f>COUNTIFS($B:$B,$B2351,$AG:$AG,AR$1)</f>
        <v>1</v>
      </c>
      <c r="AS2351" s="2">
        <f>COUNTIFS($B:$B,$B2351,$AG:$AG,AS$1)</f>
        <v>0</v>
      </c>
      <c r="AT2351" s="2">
        <f>COUNTIFS($B:$B,$B2351,$AG:$AG,AT$1)</f>
        <v>1</v>
      </c>
      <c r="AU2351" s="2">
        <f>COUNTIFS($B:$B,$B2351,$AG:$AG,AU$1)</f>
        <v>0</v>
      </c>
    </row>
    <row r="2352" spans="1:47" ht="15" customHeight="1" x14ac:dyDescent="0.35">
      <c r="A2352" s="4">
        <f>IF(B2351=B2352,A2351,A2351+1)</f>
        <v>829</v>
      </c>
      <c r="B2352" s="4" t="s">
        <v>1877</v>
      </c>
      <c r="C2352" s="4" t="s">
        <v>1876</v>
      </c>
      <c r="D2352" s="4" t="s">
        <v>1789</v>
      </c>
      <c r="E2352" s="4" t="s">
        <v>1788</v>
      </c>
      <c r="F2352" s="4" t="s">
        <v>8</v>
      </c>
      <c r="G2352" s="4" t="s">
        <v>8</v>
      </c>
      <c r="H2352" s="4" t="s">
        <v>7</v>
      </c>
      <c r="I2352" s="4">
        <v>1</v>
      </c>
      <c r="J2352" s="4" t="s">
        <v>6</v>
      </c>
      <c r="K2352" s="4" t="s">
        <v>1787</v>
      </c>
      <c r="L2352" s="4" t="s">
        <v>4</v>
      </c>
      <c r="M2352" s="4" t="s">
        <v>1878</v>
      </c>
      <c r="N2352" s="4" t="s">
        <v>207</v>
      </c>
      <c r="P2352" s="4" t="s">
        <v>1</v>
      </c>
      <c r="Q2352" s="4" t="s">
        <v>1475</v>
      </c>
      <c r="R2352" s="4" t="s">
        <v>1474</v>
      </c>
      <c r="S2352" s="5" t="str">
        <f>IF(P2352="심사불필요","-",VLOOKUP(K2352,'[1]자격증 backdata'!A:G,7,0))</f>
        <v>필수</v>
      </c>
      <c r="T2352" s="5" t="str">
        <f>IF(S2352="-","-",IF(COUNTIFS(B:B,B2352,S:S,"필수")&gt;0,"자격요건충족","확인필요"))</f>
        <v>자격요건충족</v>
      </c>
      <c r="U2352" s="5"/>
      <c r="W2352" s="5">
        <f>IF(Q2352="4급","심사불필요",VLOOKUP(K2352,'[1]자격증 backdata'!A:B,2,0))</f>
        <v>6</v>
      </c>
      <c r="X2352" s="4">
        <f>IF(R2352="A", MIN(20, SUMIFS(W:W, B:B, B2352, R:R, "A")),IF(R2352="B", MIN(30, SUMIFS(W:W, B:B, B2352, R:R, "B")),"비해당분야"))</f>
        <v>6</v>
      </c>
      <c r="Y2352" s="4" t="str">
        <f>IF(R2352="C",MIN(30,IF(COUNTIFS(B:B,B2352,W:W,"가1")=1,25,IF(COUNTIFS(B:B,B2352,W:W,"가1")&gt;=2,30,0))+IF(COUNTIFS(B:B,B2352,W:W,"나1")&gt;=4,30,IF(COUNTIFS(B:B,B2352,W:W,"나1")=3,26,IF(COUNTIFS(B:B,B2352,W:W,"나1")=2,22,IF(COUNTIFS(B:B,B2352,W:W,"나1")=1,18,0)))))+MIN(30,IF(COUNTIFS(B:B,B2352,W:W,"가2")=1,25,IF(COUNTIFS(B:B,B2352,W:W,"가2")&gt;=2,30,0))+IF(COUNTIFS(B:B,B2352,W:W,"나2")=3,30,IF(COUNTIFS(B:B,B2352,W:W,"나2")=2,25,IF(COUNTIFS(B:B,B2352,W:W,"나2")=1,20,0)))),"비해당분야")</f>
        <v>비해당분야</v>
      </c>
      <c r="Z2352" s="4" t="str">
        <f>IF(R2352="C",VLOOKUP(K2352,'[1]자격증 backdata'!A:F,6,0),"비해당분야")</f>
        <v>비해당분야</v>
      </c>
      <c r="AA2352" s="4" t="str">
        <f>IF(R2352="C",SUMIF(B:B,B2352,Z:Z),"비해당분야")</f>
        <v>비해당분야</v>
      </c>
      <c r="AB2352" s="4" t="str">
        <f>IF(R2352="C",SUM(Y2352,AA2352),"비해당분야")</f>
        <v>비해당분야</v>
      </c>
      <c r="AC2352" s="4">
        <f>IF(R2352="C",AB2352,X2352)</f>
        <v>6</v>
      </c>
      <c r="AD2352" s="4">
        <f>VLOOKUP(K2352,'[1]자격증 backdata'!A:D,4,0)</f>
        <v>0</v>
      </c>
      <c r="AE2352" s="4">
        <f>IF(_xlfn.MAXIFS(AD:AD,B:B,B2352)&gt;10,10,_xlfn.MAXIFS(AD:AD,B:B,B2352))</f>
        <v>5</v>
      </c>
      <c r="AG2352" s="5" t="str">
        <f>VLOOKUP(K2352,'[1]자격증 backdata'!A:C,3,0)</f>
        <v>K</v>
      </c>
      <c r="AH2352" s="5">
        <f>COUNTIFS($B:$B,$B2352,$AG:$AG,AH$1)</f>
        <v>0</v>
      </c>
      <c r="AI2352" s="5">
        <f>COUNTIFS($B:$B,$B2352,$AG:$AG,AI$1)</f>
        <v>0</v>
      </c>
      <c r="AJ2352" s="5">
        <f>COUNTIFS($B:$B,$B2352,$AG:$AG,AJ$1)</f>
        <v>0</v>
      </c>
      <c r="AK2352" s="5">
        <f>COUNTIFS($B:$B,$B2352,$AG:$AG,AK$1)</f>
        <v>0</v>
      </c>
      <c r="AL2352" s="5">
        <f>COUNTIFS($B:$B,$B2352,$AG:$AG,AL$1)</f>
        <v>0</v>
      </c>
      <c r="AM2352" s="5">
        <f>COUNTIFS($B:$B,$B2352,$AG:$AG,AM$1)</f>
        <v>0</v>
      </c>
      <c r="AN2352" s="5">
        <f>COUNTIFS($B:$B,$B2352,$AG:$AG,AN$1)</f>
        <v>0</v>
      </c>
      <c r="AO2352" s="5">
        <f>COUNTIFS($B:$B,$B2352,$AG:$AG,AO$1)</f>
        <v>0</v>
      </c>
      <c r="AP2352" s="5">
        <f>COUNTIFS($B:$B,$B2352,$AG:$AG,AP$1)</f>
        <v>0</v>
      </c>
      <c r="AQ2352" s="5">
        <f>COUNTIFS($B:$B,$B2352,$AG:$AG,AQ$1)</f>
        <v>0</v>
      </c>
      <c r="AR2352" s="5">
        <f>COUNTIFS($B:$B,$B2352,$AG:$AG,AR$1)</f>
        <v>1</v>
      </c>
      <c r="AS2352" s="5">
        <f>COUNTIFS($B:$B,$B2352,$AG:$AG,AS$1)</f>
        <v>0</v>
      </c>
      <c r="AT2352" s="5">
        <f>COUNTIFS($B:$B,$B2352,$AG:$AG,AT$1)</f>
        <v>0</v>
      </c>
      <c r="AU2352" s="5">
        <f>COUNTIFS($B:$B,$B2352,$AG:$AG,AU$1)</f>
        <v>0</v>
      </c>
    </row>
    <row r="2353" spans="1:47" ht="15" customHeight="1" x14ac:dyDescent="0.35">
      <c r="A2353" s="6">
        <f>IF(B2352=B2353,A2352,A2352+1)</f>
        <v>829</v>
      </c>
      <c r="B2353" s="6" t="s">
        <v>1877</v>
      </c>
      <c r="C2353" s="6" t="s">
        <v>1876</v>
      </c>
      <c r="D2353" s="6" t="s">
        <v>1789</v>
      </c>
      <c r="E2353" s="6" t="s">
        <v>1788</v>
      </c>
      <c r="F2353" s="4" t="s">
        <v>7</v>
      </c>
      <c r="G2353" s="4" t="s">
        <v>8</v>
      </c>
      <c r="H2353" s="4" t="s">
        <v>7</v>
      </c>
      <c r="I2353" s="4">
        <v>2</v>
      </c>
      <c r="J2353" s="4" t="s">
        <v>69</v>
      </c>
      <c r="K2353" s="4" t="s">
        <v>1799</v>
      </c>
      <c r="L2353" s="4" t="s">
        <v>36</v>
      </c>
      <c r="M2353" s="4" t="s">
        <v>1875</v>
      </c>
      <c r="N2353" s="4" t="s">
        <v>1201</v>
      </c>
      <c r="P2353" s="4" t="s">
        <v>1</v>
      </c>
      <c r="Q2353" s="4" t="s">
        <v>1475</v>
      </c>
      <c r="R2353" s="4" t="s">
        <v>1474</v>
      </c>
      <c r="S2353" s="5">
        <f>IF(P2353="심사불필요","-",VLOOKUP(K2353,'[1]자격증 backdata'!A:G,7,0))</f>
        <v>0</v>
      </c>
      <c r="T2353" s="5" t="str">
        <f>IF(S2353="-","-",IF(COUNTIFS(B:B,B2353,S:S,"필수")&gt;0,"자격요건충족","확인필요"))</f>
        <v>자격요건충족</v>
      </c>
      <c r="U2353" s="5"/>
      <c r="W2353" s="5">
        <f>IF(Q2353="4급","심사불필요",VLOOKUP(K2353,'[1]자격증 backdata'!A:B,2,0))</f>
        <v>0</v>
      </c>
      <c r="X2353" s="4">
        <f>IF(R2353="A", MIN(20, SUMIFS(W:W, B:B, B2353, R:R, "A")),IF(R2353="B", MIN(30, SUMIFS(W:W, B:B, B2353, R:R, "B")),"비해당분야"))</f>
        <v>6</v>
      </c>
      <c r="Y2353" s="4" t="str">
        <f>IF(R2353="C",MIN(30,IF(COUNTIFS(B:B,B2353,W:W,"가1")=1,25,IF(COUNTIFS(B:B,B2353,W:W,"가1")&gt;=2,30,0))+IF(COUNTIFS(B:B,B2353,W:W,"나1")&gt;=4,30,IF(COUNTIFS(B:B,B2353,W:W,"나1")=3,26,IF(COUNTIFS(B:B,B2353,W:W,"나1")=2,22,IF(COUNTIFS(B:B,B2353,W:W,"나1")=1,18,0)))))+MIN(30,IF(COUNTIFS(B:B,B2353,W:W,"가2")=1,25,IF(COUNTIFS(B:B,B2353,W:W,"가2")&gt;=2,30,0))+IF(COUNTIFS(B:B,B2353,W:W,"나2")=3,30,IF(COUNTIFS(B:B,B2353,W:W,"나2")=2,25,IF(COUNTIFS(B:B,B2353,W:W,"나2")=1,20,0)))),"비해당분야")</f>
        <v>비해당분야</v>
      </c>
      <c r="Z2353" s="4" t="str">
        <f>IF(R2353="C",VLOOKUP(K2353,'[1]자격증 backdata'!A:F,6,0),"비해당분야")</f>
        <v>비해당분야</v>
      </c>
      <c r="AA2353" s="4" t="str">
        <f>IF(R2353="C",SUMIF(B:B,B2353,Z:Z),"비해당분야")</f>
        <v>비해당분야</v>
      </c>
      <c r="AB2353" s="4" t="str">
        <f>IF(R2353="C",SUM(Y2353,AA2353),"비해당분야")</f>
        <v>비해당분야</v>
      </c>
      <c r="AC2353" s="4">
        <f>IF(R2353="C",AB2353,X2353)</f>
        <v>6</v>
      </c>
      <c r="AD2353" s="4">
        <f>VLOOKUP(K2353,'[1]자격증 backdata'!A:D,4,0)</f>
        <v>5</v>
      </c>
      <c r="AE2353" s="4">
        <f>IF(_xlfn.MAXIFS(AD:AD,B:B,B2353)&gt;10,10,_xlfn.MAXIFS(AD:AD,B:B,B2353))</f>
        <v>5</v>
      </c>
      <c r="AG2353" s="5">
        <f>VLOOKUP(K2353,'[1]자격증 backdata'!A:C,3,0)</f>
        <v>0</v>
      </c>
      <c r="AH2353" s="5">
        <f>COUNTIFS($B:$B,$B2353,$AG:$AG,AH$1)</f>
        <v>0</v>
      </c>
      <c r="AI2353" s="5">
        <f>COUNTIFS($B:$B,$B2353,$AG:$AG,AI$1)</f>
        <v>0</v>
      </c>
      <c r="AJ2353" s="5">
        <f>COUNTIFS($B:$B,$B2353,$AG:$AG,AJ$1)</f>
        <v>0</v>
      </c>
      <c r="AK2353" s="5">
        <f>COUNTIFS($B:$B,$B2353,$AG:$AG,AK$1)</f>
        <v>0</v>
      </c>
      <c r="AL2353" s="5">
        <f>COUNTIFS($B:$B,$B2353,$AG:$AG,AL$1)</f>
        <v>0</v>
      </c>
      <c r="AM2353" s="5">
        <f>COUNTIFS($B:$B,$B2353,$AG:$AG,AM$1)</f>
        <v>0</v>
      </c>
      <c r="AN2353" s="5">
        <f>COUNTIFS($B:$B,$B2353,$AG:$AG,AN$1)</f>
        <v>0</v>
      </c>
      <c r="AO2353" s="5">
        <f>COUNTIFS($B:$B,$B2353,$AG:$AG,AO$1)</f>
        <v>0</v>
      </c>
      <c r="AP2353" s="5">
        <f>COUNTIFS($B:$B,$B2353,$AG:$AG,AP$1)</f>
        <v>0</v>
      </c>
      <c r="AQ2353" s="5">
        <f>COUNTIFS($B:$B,$B2353,$AG:$AG,AQ$1)</f>
        <v>0</v>
      </c>
      <c r="AR2353" s="5">
        <f>COUNTIFS($B:$B,$B2353,$AG:$AG,AR$1)</f>
        <v>1</v>
      </c>
      <c r="AS2353" s="5">
        <f>COUNTIFS($B:$B,$B2353,$AG:$AG,AS$1)</f>
        <v>0</v>
      </c>
      <c r="AT2353" s="5">
        <f>COUNTIFS($B:$B,$B2353,$AG:$AG,AT$1)</f>
        <v>0</v>
      </c>
      <c r="AU2353" s="5">
        <f>COUNTIFS($B:$B,$B2353,$AG:$AG,AU$1)</f>
        <v>0</v>
      </c>
    </row>
    <row r="2354" spans="1:47" ht="15" customHeight="1" x14ac:dyDescent="0.35">
      <c r="A2354" s="3">
        <f>IF(B2353=B2354,A2353,A2353+1)</f>
        <v>830</v>
      </c>
      <c r="B2354" s="3" t="s">
        <v>1872</v>
      </c>
      <c r="C2354" s="3" t="s">
        <v>1871</v>
      </c>
      <c r="D2354" s="3" t="s">
        <v>1789</v>
      </c>
      <c r="E2354" s="3" t="s">
        <v>1788</v>
      </c>
      <c r="F2354" s="4" t="s">
        <v>8</v>
      </c>
      <c r="G2354" s="4" t="s">
        <v>8</v>
      </c>
      <c r="H2354" s="4" t="s">
        <v>7</v>
      </c>
      <c r="I2354" s="3">
        <v>1</v>
      </c>
      <c r="J2354" s="3" t="s">
        <v>6</v>
      </c>
      <c r="K2354" s="3" t="s">
        <v>1787</v>
      </c>
      <c r="L2354" s="3" t="s">
        <v>4</v>
      </c>
      <c r="M2354" s="3" t="s">
        <v>1874</v>
      </c>
      <c r="N2354" s="3" t="s">
        <v>1283</v>
      </c>
      <c r="P2354" s="3" t="s">
        <v>1</v>
      </c>
      <c r="Q2354" s="3" t="s">
        <v>1475</v>
      </c>
      <c r="R2354" s="3" t="s">
        <v>1474</v>
      </c>
      <c r="S2354" s="2" t="str">
        <f>IF(P2354="심사불필요","-",VLOOKUP(K2354,'[1]자격증 backdata'!A:G,7,0))</f>
        <v>필수</v>
      </c>
      <c r="T2354" s="2" t="str">
        <f>IF(S2354="-","-",IF(COUNTIFS(B:B,B2354,S:S,"필수")&gt;0,"자격요건충족","확인필요"))</f>
        <v>자격요건충족</v>
      </c>
      <c r="U2354" s="2"/>
      <c r="W2354" s="2">
        <f>IF(Q2354="4급","심사불필요",VLOOKUP(K2354,'[1]자격증 backdata'!A:B,2,0))</f>
        <v>6</v>
      </c>
      <c r="X2354" s="3">
        <f>IF(R2354="A", MIN(20, SUMIFS(W:W, B:B, B2354, R:R, "A")),IF(R2354="B", MIN(30, SUMIFS(W:W, B:B, B2354, R:R, "B")),"비해당분야"))</f>
        <v>10</v>
      </c>
      <c r="Y2354" s="3" t="str">
        <f>IF(R2354="C",MIN(30,IF(COUNTIFS(B:B,B2354,W:W,"가1")=1,25,IF(COUNTIFS(B:B,B2354,W:W,"가1")&gt;=2,30,0))+IF(COUNTIFS(B:B,B2354,W:W,"나1")&gt;=4,30,IF(COUNTIFS(B:B,B2354,W:W,"나1")=3,26,IF(COUNTIFS(B:B,B2354,W:W,"나1")=2,22,IF(COUNTIFS(B:B,B2354,W:W,"나1")=1,18,0)))))+MIN(30,IF(COUNTIFS(B:B,B2354,W:W,"가2")=1,25,IF(COUNTIFS(B:B,B2354,W:W,"가2")&gt;=2,30,0))+IF(COUNTIFS(B:B,B2354,W:W,"나2")=3,30,IF(COUNTIFS(B:B,B2354,W:W,"나2")=2,25,IF(COUNTIFS(B:B,B2354,W:W,"나2")=1,20,0)))),"비해당분야")</f>
        <v>비해당분야</v>
      </c>
      <c r="Z2354" s="3" t="str">
        <f>IF(R2354="C",VLOOKUP(K2354,'[1]자격증 backdata'!A:F,6,0),"비해당분야")</f>
        <v>비해당분야</v>
      </c>
      <c r="AA2354" s="3" t="str">
        <f>IF(R2354="C",SUMIF(B:B,B2354,Z:Z),"비해당분야")</f>
        <v>비해당분야</v>
      </c>
      <c r="AB2354" s="3" t="str">
        <f>IF(R2354="C",SUM(Y2354,AA2354),"비해당분야")</f>
        <v>비해당분야</v>
      </c>
      <c r="AC2354" s="3">
        <f>IF(R2354="C",AB2354,X2354)</f>
        <v>10</v>
      </c>
      <c r="AD2354" s="3">
        <f>VLOOKUP(K2354,'[1]자격증 backdata'!A:D,4,0)</f>
        <v>0</v>
      </c>
      <c r="AE2354" s="3">
        <f>IF(_xlfn.MAXIFS(AD:AD,B:B,B2354)&gt;10,10,_xlfn.MAXIFS(AD:AD,B:B,B2354))</f>
        <v>5</v>
      </c>
      <c r="AG2354" s="2" t="str">
        <f>VLOOKUP(K2354,'[1]자격증 backdata'!A:C,3,0)</f>
        <v>K</v>
      </c>
      <c r="AH2354" s="2">
        <f>COUNTIFS($B:$B,$B2354,$AG:$AG,AH$1)</f>
        <v>0</v>
      </c>
      <c r="AI2354" s="2">
        <f>COUNTIFS($B:$B,$B2354,$AG:$AG,AI$1)</f>
        <v>0</v>
      </c>
      <c r="AJ2354" s="2">
        <f>COUNTIFS($B:$B,$B2354,$AG:$AG,AJ$1)</f>
        <v>0</v>
      </c>
      <c r="AK2354" s="2">
        <f>COUNTIFS($B:$B,$B2354,$AG:$AG,AK$1)</f>
        <v>0</v>
      </c>
      <c r="AL2354" s="2">
        <f>COUNTIFS($B:$B,$B2354,$AG:$AG,AL$1)</f>
        <v>0</v>
      </c>
      <c r="AM2354" s="2">
        <f>COUNTIFS($B:$B,$B2354,$AG:$AG,AM$1)</f>
        <v>0</v>
      </c>
      <c r="AN2354" s="2">
        <f>COUNTIFS($B:$B,$B2354,$AG:$AG,AN$1)</f>
        <v>0</v>
      </c>
      <c r="AO2354" s="2">
        <f>COUNTIFS($B:$B,$B2354,$AG:$AG,AO$1)</f>
        <v>0</v>
      </c>
      <c r="AP2354" s="2">
        <f>COUNTIFS($B:$B,$B2354,$AG:$AG,AP$1)</f>
        <v>0</v>
      </c>
      <c r="AQ2354" s="2">
        <f>COUNTIFS($B:$B,$B2354,$AG:$AG,AQ$1)</f>
        <v>0</v>
      </c>
      <c r="AR2354" s="2">
        <f>COUNTIFS($B:$B,$B2354,$AG:$AG,AR$1)</f>
        <v>1</v>
      </c>
      <c r="AS2354" s="2">
        <f>COUNTIFS($B:$B,$B2354,$AG:$AG,AS$1)</f>
        <v>0</v>
      </c>
      <c r="AT2354" s="2">
        <f>COUNTIFS($B:$B,$B2354,$AG:$AG,AT$1)</f>
        <v>0</v>
      </c>
      <c r="AU2354" s="2">
        <f>COUNTIFS($B:$B,$B2354,$AG:$AG,AU$1)</f>
        <v>0</v>
      </c>
    </row>
    <row r="2355" spans="1:47" ht="15" customHeight="1" x14ac:dyDescent="0.35">
      <c r="A2355" s="7">
        <f>IF(B2354=B2355,A2354,A2354+1)</f>
        <v>830</v>
      </c>
      <c r="B2355" s="7" t="s">
        <v>1872</v>
      </c>
      <c r="C2355" s="7" t="s">
        <v>1871</v>
      </c>
      <c r="D2355" s="7" t="s">
        <v>1789</v>
      </c>
      <c r="E2355" s="7" t="s">
        <v>1788</v>
      </c>
      <c r="F2355" s="4" t="s">
        <v>7</v>
      </c>
      <c r="G2355" s="4" t="s">
        <v>8</v>
      </c>
      <c r="H2355" s="4" t="s">
        <v>7</v>
      </c>
      <c r="I2355" s="3">
        <v>2</v>
      </c>
      <c r="J2355" s="3" t="s">
        <v>69</v>
      </c>
      <c r="K2355" s="3" t="s">
        <v>1799</v>
      </c>
      <c r="L2355" s="3" t="s">
        <v>36</v>
      </c>
      <c r="M2355" s="3" t="s">
        <v>1873</v>
      </c>
      <c r="N2355" s="3" t="s">
        <v>328</v>
      </c>
      <c r="P2355" s="3" t="s">
        <v>1</v>
      </c>
      <c r="Q2355" s="3" t="s">
        <v>1475</v>
      </c>
      <c r="R2355" s="3" t="s">
        <v>1474</v>
      </c>
      <c r="S2355" s="2">
        <f>IF(P2355="심사불필요","-",VLOOKUP(K2355,'[1]자격증 backdata'!A:G,7,0))</f>
        <v>0</v>
      </c>
      <c r="T2355" s="2" t="str">
        <f>IF(S2355="-","-",IF(COUNTIFS(B:B,B2355,S:S,"필수")&gt;0,"자격요건충족","확인필요"))</f>
        <v>자격요건충족</v>
      </c>
      <c r="U2355" s="2"/>
      <c r="W2355" s="2">
        <f>IF(Q2355="4급","심사불필요",VLOOKUP(K2355,'[1]자격증 backdata'!A:B,2,0))</f>
        <v>0</v>
      </c>
      <c r="X2355" s="3">
        <f>IF(R2355="A", MIN(20, SUMIFS(W:W, B:B, B2355, R:R, "A")),IF(R2355="B", MIN(30, SUMIFS(W:W, B:B, B2355, R:R, "B")),"비해당분야"))</f>
        <v>10</v>
      </c>
      <c r="Y2355" s="3" t="str">
        <f>IF(R2355="C",MIN(30,IF(COUNTIFS(B:B,B2355,W:W,"가1")=1,25,IF(COUNTIFS(B:B,B2355,W:W,"가1")&gt;=2,30,0))+IF(COUNTIFS(B:B,B2355,W:W,"나1")&gt;=4,30,IF(COUNTIFS(B:B,B2355,W:W,"나1")=3,26,IF(COUNTIFS(B:B,B2355,W:W,"나1")=2,22,IF(COUNTIFS(B:B,B2355,W:W,"나1")=1,18,0)))))+MIN(30,IF(COUNTIFS(B:B,B2355,W:W,"가2")=1,25,IF(COUNTIFS(B:B,B2355,W:W,"가2")&gt;=2,30,0))+IF(COUNTIFS(B:B,B2355,W:W,"나2")=3,30,IF(COUNTIFS(B:B,B2355,W:W,"나2")=2,25,IF(COUNTIFS(B:B,B2355,W:W,"나2")=1,20,0)))),"비해당분야")</f>
        <v>비해당분야</v>
      </c>
      <c r="Z2355" s="3" t="str">
        <f>IF(R2355="C",VLOOKUP(K2355,'[1]자격증 backdata'!A:F,6,0),"비해당분야")</f>
        <v>비해당분야</v>
      </c>
      <c r="AA2355" s="3" t="str">
        <f>IF(R2355="C",SUMIF(B:B,B2355,Z:Z),"비해당분야")</f>
        <v>비해당분야</v>
      </c>
      <c r="AB2355" s="3" t="str">
        <f>IF(R2355="C",SUM(Y2355,AA2355),"비해당분야")</f>
        <v>비해당분야</v>
      </c>
      <c r="AC2355" s="3">
        <f>IF(R2355="C",AB2355,X2355)</f>
        <v>10</v>
      </c>
      <c r="AD2355" s="3">
        <f>VLOOKUP(K2355,'[1]자격증 backdata'!A:D,4,0)</f>
        <v>5</v>
      </c>
      <c r="AE2355" s="3">
        <f>IF(_xlfn.MAXIFS(AD:AD,B:B,B2355)&gt;10,10,_xlfn.MAXIFS(AD:AD,B:B,B2355))</f>
        <v>5</v>
      </c>
      <c r="AG2355" s="2">
        <f>VLOOKUP(K2355,'[1]자격증 backdata'!A:C,3,0)</f>
        <v>0</v>
      </c>
      <c r="AH2355" s="2">
        <f>COUNTIFS($B:$B,$B2355,$AG:$AG,AH$1)</f>
        <v>0</v>
      </c>
      <c r="AI2355" s="2">
        <f>COUNTIFS($B:$B,$B2355,$AG:$AG,AI$1)</f>
        <v>0</v>
      </c>
      <c r="AJ2355" s="2">
        <f>COUNTIFS($B:$B,$B2355,$AG:$AG,AJ$1)</f>
        <v>0</v>
      </c>
      <c r="AK2355" s="2">
        <f>COUNTIFS($B:$B,$B2355,$AG:$AG,AK$1)</f>
        <v>0</v>
      </c>
      <c r="AL2355" s="2">
        <f>COUNTIFS($B:$B,$B2355,$AG:$AG,AL$1)</f>
        <v>0</v>
      </c>
      <c r="AM2355" s="2">
        <f>COUNTIFS($B:$B,$B2355,$AG:$AG,AM$1)</f>
        <v>0</v>
      </c>
      <c r="AN2355" s="2">
        <f>COUNTIFS($B:$B,$B2355,$AG:$AG,AN$1)</f>
        <v>0</v>
      </c>
      <c r="AO2355" s="2">
        <f>COUNTIFS($B:$B,$B2355,$AG:$AG,AO$1)</f>
        <v>0</v>
      </c>
      <c r="AP2355" s="2">
        <f>COUNTIFS($B:$B,$B2355,$AG:$AG,AP$1)</f>
        <v>0</v>
      </c>
      <c r="AQ2355" s="2">
        <f>COUNTIFS($B:$B,$B2355,$AG:$AG,AQ$1)</f>
        <v>0</v>
      </c>
      <c r="AR2355" s="2">
        <f>COUNTIFS($B:$B,$B2355,$AG:$AG,AR$1)</f>
        <v>1</v>
      </c>
      <c r="AS2355" s="2">
        <f>COUNTIFS($B:$B,$B2355,$AG:$AG,AS$1)</f>
        <v>0</v>
      </c>
      <c r="AT2355" s="2">
        <f>COUNTIFS($B:$B,$B2355,$AG:$AG,AT$1)</f>
        <v>0</v>
      </c>
      <c r="AU2355" s="2">
        <f>COUNTIFS($B:$B,$B2355,$AG:$AG,AU$1)</f>
        <v>0</v>
      </c>
    </row>
    <row r="2356" spans="1:47" ht="15" customHeight="1" x14ac:dyDescent="0.35">
      <c r="A2356" s="7">
        <f>IF(B2355=B2356,A2355,A2355+1)</f>
        <v>830</v>
      </c>
      <c r="B2356" s="7" t="s">
        <v>1872</v>
      </c>
      <c r="C2356" s="7" t="s">
        <v>1871</v>
      </c>
      <c r="D2356" s="7" t="s">
        <v>1789</v>
      </c>
      <c r="E2356" s="7" t="s">
        <v>1788</v>
      </c>
      <c r="F2356" s="4" t="s">
        <v>7</v>
      </c>
      <c r="G2356" s="4" t="s">
        <v>8</v>
      </c>
      <c r="H2356" s="4" t="s">
        <v>7</v>
      </c>
      <c r="I2356" s="3">
        <v>3</v>
      </c>
      <c r="J2356" s="3" t="s">
        <v>28</v>
      </c>
      <c r="K2356" s="3" t="s">
        <v>1793</v>
      </c>
      <c r="L2356" s="3" t="s">
        <v>26</v>
      </c>
      <c r="M2356" s="3" t="s">
        <v>1870</v>
      </c>
      <c r="N2356" s="3" t="s">
        <v>1869</v>
      </c>
      <c r="P2356" s="3" t="s">
        <v>1</v>
      </c>
      <c r="Q2356" s="3" t="s">
        <v>1475</v>
      </c>
      <c r="R2356" s="3" t="s">
        <v>1474</v>
      </c>
      <c r="S2356" s="2">
        <f>IF(P2356="심사불필요","-",VLOOKUP(K2356,'[1]자격증 backdata'!A:G,7,0))</f>
        <v>0</v>
      </c>
      <c r="T2356" s="2" t="str">
        <f>IF(S2356="-","-",IF(COUNTIFS(B:B,B2356,S:S,"필수")&gt;0,"자격요건충족","확인필요"))</f>
        <v>자격요건충족</v>
      </c>
      <c r="U2356" s="2"/>
      <c r="W2356" s="2">
        <f>IF(Q2356="4급","심사불필요",VLOOKUP(K2356,'[1]자격증 backdata'!A:B,2,0))</f>
        <v>4</v>
      </c>
      <c r="X2356" s="3">
        <f>IF(R2356="A", MIN(20, SUMIFS(W:W, B:B, B2356, R:R, "A")),IF(R2356="B", MIN(30, SUMIFS(W:W, B:B, B2356, R:R, "B")),"비해당분야"))</f>
        <v>10</v>
      </c>
      <c r="Y2356" s="3" t="str">
        <f>IF(R2356="C",MIN(30,IF(COUNTIFS(B:B,B2356,W:W,"가1")=1,25,IF(COUNTIFS(B:B,B2356,W:W,"가1")&gt;=2,30,0))+IF(COUNTIFS(B:B,B2356,W:W,"나1")&gt;=4,30,IF(COUNTIFS(B:B,B2356,W:W,"나1")=3,26,IF(COUNTIFS(B:B,B2356,W:W,"나1")=2,22,IF(COUNTIFS(B:B,B2356,W:W,"나1")=1,18,0)))))+MIN(30,IF(COUNTIFS(B:B,B2356,W:W,"가2")=1,25,IF(COUNTIFS(B:B,B2356,W:W,"가2")&gt;=2,30,0))+IF(COUNTIFS(B:B,B2356,W:W,"나2")=3,30,IF(COUNTIFS(B:B,B2356,W:W,"나2")=2,25,IF(COUNTIFS(B:B,B2356,W:W,"나2")=1,20,0)))),"비해당분야")</f>
        <v>비해당분야</v>
      </c>
      <c r="Z2356" s="3" t="str">
        <f>IF(R2356="C",VLOOKUP(K2356,'[1]자격증 backdata'!A:F,6,0),"비해당분야")</f>
        <v>비해당분야</v>
      </c>
      <c r="AA2356" s="3" t="str">
        <f>IF(R2356="C",SUMIF(B:B,B2356,Z:Z),"비해당분야")</f>
        <v>비해당분야</v>
      </c>
      <c r="AB2356" s="3" t="str">
        <f>IF(R2356="C",SUM(Y2356,AA2356),"비해당분야")</f>
        <v>비해당분야</v>
      </c>
      <c r="AC2356" s="3">
        <f>IF(R2356="C",AB2356,X2356)</f>
        <v>10</v>
      </c>
      <c r="AD2356" s="3">
        <f>VLOOKUP(K2356,'[1]자격증 backdata'!A:D,4,0)</f>
        <v>0</v>
      </c>
      <c r="AE2356" s="3">
        <f>IF(_xlfn.MAXIFS(AD:AD,B:B,B2356)&gt;10,10,_xlfn.MAXIFS(AD:AD,B:B,B2356))</f>
        <v>5</v>
      </c>
      <c r="AG2356" s="2">
        <f>VLOOKUP(K2356,'[1]자격증 backdata'!A:C,3,0)</f>
        <v>0</v>
      </c>
      <c r="AH2356" s="2">
        <f>COUNTIFS($B:$B,$B2356,$AG:$AG,AH$1)</f>
        <v>0</v>
      </c>
      <c r="AI2356" s="2">
        <f>COUNTIFS($B:$B,$B2356,$AG:$AG,AI$1)</f>
        <v>0</v>
      </c>
      <c r="AJ2356" s="2">
        <f>COUNTIFS($B:$B,$B2356,$AG:$AG,AJ$1)</f>
        <v>0</v>
      </c>
      <c r="AK2356" s="2">
        <f>COUNTIFS($B:$B,$B2356,$AG:$AG,AK$1)</f>
        <v>0</v>
      </c>
      <c r="AL2356" s="2">
        <f>COUNTIFS($B:$B,$B2356,$AG:$AG,AL$1)</f>
        <v>0</v>
      </c>
      <c r="AM2356" s="2">
        <f>COUNTIFS($B:$B,$B2356,$AG:$AG,AM$1)</f>
        <v>0</v>
      </c>
      <c r="AN2356" s="2">
        <f>COUNTIFS($B:$B,$B2356,$AG:$AG,AN$1)</f>
        <v>0</v>
      </c>
      <c r="AO2356" s="2">
        <f>COUNTIFS($B:$B,$B2356,$AG:$AG,AO$1)</f>
        <v>0</v>
      </c>
      <c r="AP2356" s="2">
        <f>COUNTIFS($B:$B,$B2356,$AG:$AG,AP$1)</f>
        <v>0</v>
      </c>
      <c r="AQ2356" s="2">
        <f>COUNTIFS($B:$B,$B2356,$AG:$AG,AQ$1)</f>
        <v>0</v>
      </c>
      <c r="AR2356" s="2">
        <f>COUNTIFS($B:$B,$B2356,$AG:$AG,AR$1)</f>
        <v>1</v>
      </c>
      <c r="AS2356" s="2">
        <f>COUNTIFS($B:$B,$B2356,$AG:$AG,AS$1)</f>
        <v>0</v>
      </c>
      <c r="AT2356" s="2">
        <f>COUNTIFS($B:$B,$B2356,$AG:$AG,AT$1)</f>
        <v>0</v>
      </c>
      <c r="AU2356" s="2">
        <f>COUNTIFS($B:$B,$B2356,$AG:$AG,AU$1)</f>
        <v>0</v>
      </c>
    </row>
    <row r="2357" spans="1:47" ht="15" customHeight="1" x14ac:dyDescent="0.35">
      <c r="A2357" s="4">
        <f>IF(B2356=B2357,A2356,A2356+1)</f>
        <v>831</v>
      </c>
      <c r="B2357" s="4" t="s">
        <v>1864</v>
      </c>
      <c r="C2357" s="4" t="s">
        <v>1863</v>
      </c>
      <c r="D2357" s="4" t="s">
        <v>1789</v>
      </c>
      <c r="E2357" s="4" t="s">
        <v>1788</v>
      </c>
      <c r="F2357" s="4" t="s">
        <v>8</v>
      </c>
      <c r="G2357" s="4" t="s">
        <v>8</v>
      </c>
      <c r="H2357" s="4" t="s">
        <v>7</v>
      </c>
      <c r="I2357" s="4">
        <v>1</v>
      </c>
      <c r="J2357" s="4" t="s">
        <v>6</v>
      </c>
      <c r="K2357" s="4" t="s">
        <v>1787</v>
      </c>
      <c r="L2357" s="4" t="s">
        <v>4</v>
      </c>
      <c r="M2357" s="4" t="s">
        <v>1868</v>
      </c>
      <c r="N2357" s="4" t="s">
        <v>910</v>
      </c>
      <c r="P2357" s="4" t="s">
        <v>1</v>
      </c>
      <c r="Q2357" s="4" t="s">
        <v>1475</v>
      </c>
      <c r="R2357" s="4" t="s">
        <v>1474</v>
      </c>
      <c r="S2357" s="5" t="str">
        <f>IF(P2357="심사불필요","-",VLOOKUP(K2357,'[1]자격증 backdata'!A:G,7,0))</f>
        <v>필수</v>
      </c>
      <c r="T2357" s="5" t="str">
        <f>IF(S2357="-","-",IF(COUNTIFS(B:B,B2357,S:S,"필수")&gt;0,"자격요건충족","확인필요"))</f>
        <v>자격요건충족</v>
      </c>
      <c r="U2357" s="5"/>
      <c r="W2357" s="5">
        <f>IF(Q2357="4급","심사불필요",VLOOKUP(K2357,'[1]자격증 backdata'!A:B,2,0))</f>
        <v>6</v>
      </c>
      <c r="X2357" s="4">
        <f>IF(R2357="A", MIN(20, SUMIFS(W:W, B:B, B2357, R:R, "A")),IF(R2357="B", MIN(30, SUMIFS(W:W, B:B, B2357, R:R, "B")),"비해당분야"))</f>
        <v>18</v>
      </c>
      <c r="Y2357" s="4" t="str">
        <f>IF(R2357="C",MIN(30,IF(COUNTIFS(B:B,B2357,W:W,"가1")=1,25,IF(COUNTIFS(B:B,B2357,W:W,"가1")&gt;=2,30,0))+IF(COUNTIFS(B:B,B2357,W:W,"나1")&gt;=4,30,IF(COUNTIFS(B:B,B2357,W:W,"나1")=3,26,IF(COUNTIFS(B:B,B2357,W:W,"나1")=2,22,IF(COUNTIFS(B:B,B2357,W:W,"나1")=1,18,0)))))+MIN(30,IF(COUNTIFS(B:B,B2357,W:W,"가2")=1,25,IF(COUNTIFS(B:B,B2357,W:W,"가2")&gt;=2,30,0))+IF(COUNTIFS(B:B,B2357,W:W,"나2")=3,30,IF(COUNTIFS(B:B,B2357,W:W,"나2")=2,25,IF(COUNTIFS(B:B,B2357,W:W,"나2")=1,20,0)))),"비해당분야")</f>
        <v>비해당분야</v>
      </c>
      <c r="Z2357" s="4" t="str">
        <f>IF(R2357="C",VLOOKUP(K2357,'[1]자격증 backdata'!A:F,6,0),"비해당분야")</f>
        <v>비해당분야</v>
      </c>
      <c r="AA2357" s="4" t="str">
        <f>IF(R2357="C",SUMIF(B:B,B2357,Z:Z),"비해당분야")</f>
        <v>비해당분야</v>
      </c>
      <c r="AB2357" s="4" t="str">
        <f>IF(R2357="C",SUM(Y2357,AA2357),"비해당분야")</f>
        <v>비해당분야</v>
      </c>
      <c r="AC2357" s="4">
        <f>IF(R2357="C",AB2357,X2357)</f>
        <v>18</v>
      </c>
      <c r="AD2357" s="4">
        <f>VLOOKUP(K2357,'[1]자격증 backdata'!A:D,4,0)</f>
        <v>0</v>
      </c>
      <c r="AE2357" s="4">
        <f>IF(_xlfn.MAXIFS(AD:AD,B:B,B2357)&gt;10,10,_xlfn.MAXIFS(AD:AD,B:B,B2357))</f>
        <v>5</v>
      </c>
      <c r="AG2357" s="5" t="str">
        <f>VLOOKUP(K2357,'[1]자격증 backdata'!A:C,3,0)</f>
        <v>K</v>
      </c>
      <c r="AH2357" s="5">
        <f>COUNTIFS($B:$B,$B2357,$AG:$AG,AH$1)</f>
        <v>0</v>
      </c>
      <c r="AI2357" s="5">
        <f>COUNTIFS($B:$B,$B2357,$AG:$AG,AI$1)</f>
        <v>0</v>
      </c>
      <c r="AJ2357" s="5">
        <f>COUNTIFS($B:$B,$B2357,$AG:$AG,AJ$1)</f>
        <v>0</v>
      </c>
      <c r="AK2357" s="5">
        <f>COUNTIFS($B:$B,$B2357,$AG:$AG,AK$1)</f>
        <v>0</v>
      </c>
      <c r="AL2357" s="5">
        <f>COUNTIFS($B:$B,$B2357,$AG:$AG,AL$1)</f>
        <v>0</v>
      </c>
      <c r="AM2357" s="5">
        <f>COUNTIFS($B:$B,$B2357,$AG:$AG,AM$1)</f>
        <v>0</v>
      </c>
      <c r="AN2357" s="5">
        <f>COUNTIFS($B:$B,$B2357,$AG:$AG,AN$1)</f>
        <v>0</v>
      </c>
      <c r="AO2357" s="5">
        <f>COUNTIFS($B:$B,$B2357,$AG:$AG,AO$1)</f>
        <v>0</v>
      </c>
      <c r="AP2357" s="5">
        <f>COUNTIFS($B:$B,$B2357,$AG:$AG,AP$1)</f>
        <v>0</v>
      </c>
      <c r="AQ2357" s="5">
        <f>COUNTIFS($B:$B,$B2357,$AG:$AG,AQ$1)</f>
        <v>0</v>
      </c>
      <c r="AR2357" s="5">
        <f>COUNTIFS($B:$B,$B2357,$AG:$AG,AR$1)</f>
        <v>1</v>
      </c>
      <c r="AS2357" s="5">
        <f>COUNTIFS($B:$B,$B2357,$AG:$AG,AS$1)</f>
        <v>0</v>
      </c>
      <c r="AT2357" s="5">
        <f>COUNTIFS($B:$B,$B2357,$AG:$AG,AT$1)</f>
        <v>1</v>
      </c>
      <c r="AU2357" s="5">
        <f>COUNTIFS($B:$B,$B2357,$AG:$AG,AU$1)</f>
        <v>0</v>
      </c>
    </row>
    <row r="2358" spans="1:47" ht="15" customHeight="1" x14ac:dyDescent="0.35">
      <c r="A2358" s="6">
        <f>IF(B2357=B2358,A2357,A2357+1)</f>
        <v>831</v>
      </c>
      <c r="B2358" s="6" t="s">
        <v>1864</v>
      </c>
      <c r="C2358" s="6" t="s">
        <v>1863</v>
      </c>
      <c r="D2358" s="6" t="s">
        <v>1789</v>
      </c>
      <c r="E2358" s="6" t="s">
        <v>1788</v>
      </c>
      <c r="F2358" s="4" t="s">
        <v>7</v>
      </c>
      <c r="G2358" s="4" t="s">
        <v>8</v>
      </c>
      <c r="H2358" s="4" t="s">
        <v>7</v>
      </c>
      <c r="I2358" s="4">
        <v>2</v>
      </c>
      <c r="J2358" s="4" t="s">
        <v>69</v>
      </c>
      <c r="K2358" s="4" t="s">
        <v>1799</v>
      </c>
      <c r="L2358" s="4" t="s">
        <v>36</v>
      </c>
      <c r="M2358" s="4" t="s">
        <v>1867</v>
      </c>
      <c r="N2358" s="4" t="s">
        <v>1742</v>
      </c>
      <c r="P2358" s="4" t="s">
        <v>1</v>
      </c>
      <c r="Q2358" s="4" t="s">
        <v>1475</v>
      </c>
      <c r="R2358" s="4" t="s">
        <v>1474</v>
      </c>
      <c r="S2358" s="5">
        <f>IF(P2358="심사불필요","-",VLOOKUP(K2358,'[1]자격증 backdata'!A:G,7,0))</f>
        <v>0</v>
      </c>
      <c r="T2358" s="5" t="str">
        <f>IF(S2358="-","-",IF(COUNTIFS(B:B,B2358,S:S,"필수")&gt;0,"자격요건충족","확인필요"))</f>
        <v>자격요건충족</v>
      </c>
      <c r="U2358" s="5"/>
      <c r="W2358" s="5">
        <f>IF(Q2358="4급","심사불필요",VLOOKUP(K2358,'[1]자격증 backdata'!A:B,2,0))</f>
        <v>0</v>
      </c>
      <c r="X2358" s="4">
        <f>IF(R2358="A", MIN(20, SUMIFS(W:W, B:B, B2358, R:R, "A")),IF(R2358="B", MIN(30, SUMIFS(W:W, B:B, B2358, R:R, "B")),"비해당분야"))</f>
        <v>18</v>
      </c>
      <c r="Y2358" s="4" t="str">
        <f>IF(R2358="C",MIN(30,IF(COUNTIFS(B:B,B2358,W:W,"가1")=1,25,IF(COUNTIFS(B:B,B2358,W:W,"가1")&gt;=2,30,0))+IF(COUNTIFS(B:B,B2358,W:W,"나1")&gt;=4,30,IF(COUNTIFS(B:B,B2358,W:W,"나1")=3,26,IF(COUNTIFS(B:B,B2358,W:W,"나1")=2,22,IF(COUNTIFS(B:B,B2358,W:W,"나1")=1,18,0)))))+MIN(30,IF(COUNTIFS(B:B,B2358,W:W,"가2")=1,25,IF(COUNTIFS(B:B,B2358,W:W,"가2")&gt;=2,30,0))+IF(COUNTIFS(B:B,B2358,W:W,"나2")=3,30,IF(COUNTIFS(B:B,B2358,W:W,"나2")=2,25,IF(COUNTIFS(B:B,B2358,W:W,"나2")=1,20,0)))),"비해당분야")</f>
        <v>비해당분야</v>
      </c>
      <c r="Z2358" s="4" t="str">
        <f>IF(R2358="C",VLOOKUP(K2358,'[1]자격증 backdata'!A:F,6,0),"비해당분야")</f>
        <v>비해당분야</v>
      </c>
      <c r="AA2358" s="4" t="str">
        <f>IF(R2358="C",SUMIF(B:B,B2358,Z:Z),"비해당분야")</f>
        <v>비해당분야</v>
      </c>
      <c r="AB2358" s="4" t="str">
        <f>IF(R2358="C",SUM(Y2358,AA2358),"비해당분야")</f>
        <v>비해당분야</v>
      </c>
      <c r="AC2358" s="4">
        <f>IF(R2358="C",AB2358,X2358)</f>
        <v>18</v>
      </c>
      <c r="AD2358" s="4">
        <f>VLOOKUP(K2358,'[1]자격증 backdata'!A:D,4,0)</f>
        <v>5</v>
      </c>
      <c r="AE2358" s="4">
        <f>IF(_xlfn.MAXIFS(AD:AD,B:B,B2358)&gt;10,10,_xlfn.MAXIFS(AD:AD,B:B,B2358))</f>
        <v>5</v>
      </c>
      <c r="AG2358" s="5">
        <f>VLOOKUP(K2358,'[1]자격증 backdata'!A:C,3,0)</f>
        <v>0</v>
      </c>
      <c r="AH2358" s="5">
        <f>COUNTIFS($B:$B,$B2358,$AG:$AG,AH$1)</f>
        <v>0</v>
      </c>
      <c r="AI2358" s="5">
        <f>COUNTIFS($B:$B,$B2358,$AG:$AG,AI$1)</f>
        <v>0</v>
      </c>
      <c r="AJ2358" s="5">
        <f>COUNTIFS($B:$B,$B2358,$AG:$AG,AJ$1)</f>
        <v>0</v>
      </c>
      <c r="AK2358" s="5">
        <f>COUNTIFS($B:$B,$B2358,$AG:$AG,AK$1)</f>
        <v>0</v>
      </c>
      <c r="AL2358" s="5">
        <f>COUNTIFS($B:$B,$B2358,$AG:$AG,AL$1)</f>
        <v>0</v>
      </c>
      <c r="AM2358" s="5">
        <f>COUNTIFS($B:$B,$B2358,$AG:$AG,AM$1)</f>
        <v>0</v>
      </c>
      <c r="AN2358" s="5">
        <f>COUNTIFS($B:$B,$B2358,$AG:$AG,AN$1)</f>
        <v>0</v>
      </c>
      <c r="AO2358" s="5">
        <f>COUNTIFS($B:$B,$B2358,$AG:$AG,AO$1)</f>
        <v>0</v>
      </c>
      <c r="AP2358" s="5">
        <f>COUNTIFS($B:$B,$B2358,$AG:$AG,AP$1)</f>
        <v>0</v>
      </c>
      <c r="AQ2358" s="5">
        <f>COUNTIFS($B:$B,$B2358,$AG:$AG,AQ$1)</f>
        <v>0</v>
      </c>
      <c r="AR2358" s="5">
        <f>COUNTIFS($B:$B,$B2358,$AG:$AG,AR$1)</f>
        <v>1</v>
      </c>
      <c r="AS2358" s="5">
        <f>COUNTIFS($B:$B,$B2358,$AG:$AG,AS$1)</f>
        <v>0</v>
      </c>
      <c r="AT2358" s="5">
        <f>COUNTIFS($B:$B,$B2358,$AG:$AG,AT$1)</f>
        <v>1</v>
      </c>
      <c r="AU2358" s="5">
        <f>COUNTIFS($B:$B,$B2358,$AG:$AG,AU$1)</f>
        <v>0</v>
      </c>
    </row>
    <row r="2359" spans="1:47" ht="15" customHeight="1" x14ac:dyDescent="0.35">
      <c r="A2359" s="6">
        <f>IF(B2358=B2359,A2358,A2358+1)</f>
        <v>831</v>
      </c>
      <c r="B2359" s="6" t="s">
        <v>1864</v>
      </c>
      <c r="C2359" s="6" t="s">
        <v>1863</v>
      </c>
      <c r="D2359" s="6" t="s">
        <v>1789</v>
      </c>
      <c r="E2359" s="6" t="s">
        <v>1788</v>
      </c>
      <c r="F2359" s="4" t="s">
        <v>7</v>
      </c>
      <c r="G2359" s="4" t="s">
        <v>8</v>
      </c>
      <c r="H2359" s="4" t="s">
        <v>7</v>
      </c>
      <c r="I2359" s="4">
        <v>3</v>
      </c>
      <c r="J2359" s="4" t="s">
        <v>106</v>
      </c>
      <c r="K2359" s="4" t="s">
        <v>1812</v>
      </c>
      <c r="L2359" s="4" t="s">
        <v>55</v>
      </c>
      <c r="M2359" s="4" t="s">
        <v>1866</v>
      </c>
      <c r="N2359" s="4" t="s">
        <v>1865</v>
      </c>
      <c r="P2359" s="4" t="s">
        <v>1</v>
      </c>
      <c r="Q2359" s="4" t="s">
        <v>1475</v>
      </c>
      <c r="R2359" s="4" t="s">
        <v>1474</v>
      </c>
      <c r="S2359" s="5">
        <f>IF(P2359="심사불필요","-",VLOOKUP(K2359,'[1]자격증 backdata'!A:G,7,0))</f>
        <v>0</v>
      </c>
      <c r="T2359" s="5" t="str">
        <f>IF(S2359="-","-",IF(COUNTIFS(B:B,B2359,S:S,"필수")&gt;0,"자격요건충족","확인필요"))</f>
        <v>자격요건충족</v>
      </c>
      <c r="U2359" s="5"/>
      <c r="W2359" s="5">
        <f>IF(Q2359="4급","심사불필요",VLOOKUP(K2359,'[1]자격증 backdata'!A:B,2,0))</f>
        <v>6</v>
      </c>
      <c r="X2359" s="4">
        <f>IF(R2359="A", MIN(20, SUMIFS(W:W, B:B, B2359, R:R, "A")),IF(R2359="B", MIN(30, SUMIFS(W:W, B:B, B2359, R:R, "B")),"비해당분야"))</f>
        <v>18</v>
      </c>
      <c r="Y2359" s="4" t="str">
        <f>IF(R2359="C",MIN(30,IF(COUNTIFS(B:B,B2359,W:W,"가1")=1,25,IF(COUNTIFS(B:B,B2359,W:W,"가1")&gt;=2,30,0))+IF(COUNTIFS(B:B,B2359,W:W,"나1")&gt;=4,30,IF(COUNTIFS(B:B,B2359,W:W,"나1")=3,26,IF(COUNTIFS(B:B,B2359,W:W,"나1")=2,22,IF(COUNTIFS(B:B,B2359,W:W,"나1")=1,18,0)))))+MIN(30,IF(COUNTIFS(B:B,B2359,W:W,"가2")=1,25,IF(COUNTIFS(B:B,B2359,W:W,"가2")&gt;=2,30,0))+IF(COUNTIFS(B:B,B2359,W:W,"나2")=3,30,IF(COUNTIFS(B:B,B2359,W:W,"나2")=2,25,IF(COUNTIFS(B:B,B2359,W:W,"나2")=1,20,0)))),"비해당분야")</f>
        <v>비해당분야</v>
      </c>
      <c r="Z2359" s="4" t="str">
        <f>IF(R2359="C",VLOOKUP(K2359,'[1]자격증 backdata'!A:F,6,0),"비해당분야")</f>
        <v>비해당분야</v>
      </c>
      <c r="AA2359" s="4" t="str">
        <f>IF(R2359="C",SUMIF(B:B,B2359,Z:Z),"비해당분야")</f>
        <v>비해당분야</v>
      </c>
      <c r="AB2359" s="4" t="str">
        <f>IF(R2359="C",SUM(Y2359,AA2359),"비해당분야")</f>
        <v>비해당분야</v>
      </c>
      <c r="AC2359" s="4">
        <f>IF(R2359="C",AB2359,X2359)</f>
        <v>18</v>
      </c>
      <c r="AD2359" s="4">
        <f>VLOOKUP(K2359,'[1]자격증 backdata'!A:D,4,0)</f>
        <v>0</v>
      </c>
      <c r="AE2359" s="4">
        <f>IF(_xlfn.MAXIFS(AD:AD,B:B,B2359)&gt;10,10,_xlfn.MAXIFS(AD:AD,B:B,B2359))</f>
        <v>5</v>
      </c>
      <c r="AG2359" s="5" t="str">
        <f>VLOOKUP(K2359,'[1]자격증 backdata'!A:C,3,0)</f>
        <v>M</v>
      </c>
      <c r="AH2359" s="5">
        <f>COUNTIFS($B:$B,$B2359,$AG:$AG,AH$1)</f>
        <v>0</v>
      </c>
      <c r="AI2359" s="5">
        <f>COUNTIFS($B:$B,$B2359,$AG:$AG,AI$1)</f>
        <v>0</v>
      </c>
      <c r="AJ2359" s="5">
        <f>COUNTIFS($B:$B,$B2359,$AG:$AG,AJ$1)</f>
        <v>0</v>
      </c>
      <c r="AK2359" s="5">
        <f>COUNTIFS($B:$B,$B2359,$AG:$AG,AK$1)</f>
        <v>0</v>
      </c>
      <c r="AL2359" s="5">
        <f>COUNTIFS($B:$B,$B2359,$AG:$AG,AL$1)</f>
        <v>0</v>
      </c>
      <c r="AM2359" s="5">
        <f>COUNTIFS($B:$B,$B2359,$AG:$AG,AM$1)</f>
        <v>0</v>
      </c>
      <c r="AN2359" s="5">
        <f>COUNTIFS($B:$B,$B2359,$AG:$AG,AN$1)</f>
        <v>0</v>
      </c>
      <c r="AO2359" s="5">
        <f>COUNTIFS($B:$B,$B2359,$AG:$AG,AO$1)</f>
        <v>0</v>
      </c>
      <c r="AP2359" s="5">
        <f>COUNTIFS($B:$B,$B2359,$AG:$AG,AP$1)</f>
        <v>0</v>
      </c>
      <c r="AQ2359" s="5">
        <f>COUNTIFS($B:$B,$B2359,$AG:$AG,AQ$1)</f>
        <v>0</v>
      </c>
      <c r="AR2359" s="5">
        <f>COUNTIFS($B:$B,$B2359,$AG:$AG,AR$1)</f>
        <v>1</v>
      </c>
      <c r="AS2359" s="5">
        <f>COUNTIFS($B:$B,$B2359,$AG:$AG,AS$1)</f>
        <v>0</v>
      </c>
      <c r="AT2359" s="5">
        <f>COUNTIFS($B:$B,$B2359,$AG:$AG,AT$1)</f>
        <v>1</v>
      </c>
      <c r="AU2359" s="5">
        <f>COUNTIFS($B:$B,$B2359,$AG:$AG,AU$1)</f>
        <v>0</v>
      </c>
    </row>
    <row r="2360" spans="1:47" ht="15" customHeight="1" x14ac:dyDescent="0.35">
      <c r="A2360" s="6">
        <f>IF(B2359=B2360,A2359,A2359+1)</f>
        <v>831</v>
      </c>
      <c r="B2360" s="6" t="s">
        <v>1864</v>
      </c>
      <c r="C2360" s="6" t="s">
        <v>1863</v>
      </c>
      <c r="D2360" s="6" t="s">
        <v>1789</v>
      </c>
      <c r="E2360" s="6" t="s">
        <v>1788</v>
      </c>
      <c r="F2360" s="4" t="s">
        <v>7</v>
      </c>
      <c r="G2360" s="4" t="s">
        <v>8</v>
      </c>
      <c r="H2360" s="4" t="s">
        <v>7</v>
      </c>
      <c r="I2360" s="4">
        <v>4</v>
      </c>
      <c r="J2360" s="4" t="s">
        <v>515</v>
      </c>
      <c r="K2360" s="4" t="s">
        <v>1797</v>
      </c>
      <c r="L2360" s="4" t="s">
        <v>26</v>
      </c>
      <c r="M2360" s="4" t="s">
        <v>1862</v>
      </c>
      <c r="N2360" s="4" t="s">
        <v>512</v>
      </c>
      <c r="P2360" s="4" t="s">
        <v>1</v>
      </c>
      <c r="Q2360" s="4" t="s">
        <v>1475</v>
      </c>
      <c r="R2360" s="4" t="s">
        <v>1474</v>
      </c>
      <c r="S2360" s="5">
        <f>IF(P2360="심사불필요","-",VLOOKUP(K2360,'[1]자격증 backdata'!A:G,7,0))</f>
        <v>0</v>
      </c>
      <c r="T2360" s="5" t="str">
        <f>IF(S2360="-","-",IF(COUNTIFS(B:B,B2360,S:S,"필수")&gt;0,"자격요건충족","확인필요"))</f>
        <v>자격요건충족</v>
      </c>
      <c r="U2360" s="5"/>
      <c r="W2360" s="5">
        <f>IF(Q2360="4급","심사불필요",VLOOKUP(K2360,'[1]자격증 backdata'!A:B,2,0))</f>
        <v>6</v>
      </c>
      <c r="X2360" s="4">
        <f>IF(R2360="A", MIN(20, SUMIFS(W:W, B:B, B2360, R:R, "A")),IF(R2360="B", MIN(30, SUMIFS(W:W, B:B, B2360, R:R, "B")),"비해당분야"))</f>
        <v>18</v>
      </c>
      <c r="Y2360" s="4" t="str">
        <f>IF(R2360="C",MIN(30,IF(COUNTIFS(B:B,B2360,W:W,"가1")=1,25,IF(COUNTIFS(B:B,B2360,W:W,"가1")&gt;=2,30,0))+IF(COUNTIFS(B:B,B2360,W:W,"나1")&gt;=4,30,IF(COUNTIFS(B:B,B2360,W:W,"나1")=3,26,IF(COUNTIFS(B:B,B2360,W:W,"나1")=2,22,IF(COUNTIFS(B:B,B2360,W:W,"나1")=1,18,0)))))+MIN(30,IF(COUNTIFS(B:B,B2360,W:W,"가2")=1,25,IF(COUNTIFS(B:B,B2360,W:W,"가2")&gt;=2,30,0))+IF(COUNTIFS(B:B,B2360,W:W,"나2")=3,30,IF(COUNTIFS(B:B,B2360,W:W,"나2")=2,25,IF(COUNTIFS(B:B,B2360,W:W,"나2")=1,20,0)))),"비해당분야")</f>
        <v>비해당분야</v>
      </c>
      <c r="Z2360" s="4" t="str">
        <f>IF(R2360="C",VLOOKUP(K2360,'[1]자격증 backdata'!A:F,6,0),"비해당분야")</f>
        <v>비해당분야</v>
      </c>
      <c r="AA2360" s="4" t="str">
        <f>IF(R2360="C",SUMIF(B:B,B2360,Z:Z),"비해당분야")</f>
        <v>비해당분야</v>
      </c>
      <c r="AB2360" s="4" t="str">
        <f>IF(R2360="C",SUM(Y2360,AA2360),"비해당분야")</f>
        <v>비해당분야</v>
      </c>
      <c r="AC2360" s="4">
        <f>IF(R2360="C",AB2360,X2360)</f>
        <v>18</v>
      </c>
      <c r="AD2360" s="4">
        <f>VLOOKUP(K2360,'[1]자격증 backdata'!A:D,4,0)</f>
        <v>0</v>
      </c>
      <c r="AE2360" s="4">
        <f>IF(_xlfn.MAXIFS(AD:AD,B:B,B2360)&gt;10,10,_xlfn.MAXIFS(AD:AD,B:B,B2360))</f>
        <v>5</v>
      </c>
      <c r="AG2360" s="5">
        <f>VLOOKUP(K2360,'[1]자격증 backdata'!A:C,3,0)</f>
        <v>0</v>
      </c>
      <c r="AH2360" s="5">
        <f>COUNTIFS($B:$B,$B2360,$AG:$AG,AH$1)</f>
        <v>0</v>
      </c>
      <c r="AI2360" s="5">
        <f>COUNTIFS($B:$B,$B2360,$AG:$AG,AI$1)</f>
        <v>0</v>
      </c>
      <c r="AJ2360" s="5">
        <f>COUNTIFS($B:$B,$B2360,$AG:$AG,AJ$1)</f>
        <v>0</v>
      </c>
      <c r="AK2360" s="5">
        <f>COUNTIFS($B:$B,$B2360,$AG:$AG,AK$1)</f>
        <v>0</v>
      </c>
      <c r="AL2360" s="5">
        <f>COUNTIFS($B:$B,$B2360,$AG:$AG,AL$1)</f>
        <v>0</v>
      </c>
      <c r="AM2360" s="5">
        <f>COUNTIFS($B:$B,$B2360,$AG:$AG,AM$1)</f>
        <v>0</v>
      </c>
      <c r="AN2360" s="5">
        <f>COUNTIFS($B:$B,$B2360,$AG:$AG,AN$1)</f>
        <v>0</v>
      </c>
      <c r="AO2360" s="5">
        <f>COUNTIFS($B:$B,$B2360,$AG:$AG,AO$1)</f>
        <v>0</v>
      </c>
      <c r="AP2360" s="5">
        <f>COUNTIFS($B:$B,$B2360,$AG:$AG,AP$1)</f>
        <v>0</v>
      </c>
      <c r="AQ2360" s="5">
        <f>COUNTIFS($B:$B,$B2360,$AG:$AG,AQ$1)</f>
        <v>0</v>
      </c>
      <c r="AR2360" s="5">
        <f>COUNTIFS($B:$B,$B2360,$AG:$AG,AR$1)</f>
        <v>1</v>
      </c>
      <c r="AS2360" s="5">
        <f>COUNTIFS($B:$B,$B2360,$AG:$AG,AS$1)</f>
        <v>0</v>
      </c>
      <c r="AT2360" s="5">
        <f>COUNTIFS($B:$B,$B2360,$AG:$AG,AT$1)</f>
        <v>1</v>
      </c>
      <c r="AU2360" s="5">
        <f>COUNTIFS($B:$B,$B2360,$AG:$AG,AU$1)</f>
        <v>0</v>
      </c>
    </row>
    <row r="2361" spans="1:47" ht="15" customHeight="1" x14ac:dyDescent="0.35">
      <c r="A2361" s="3">
        <f>IF(B2360=B2361,A2360,A2360+1)</f>
        <v>832</v>
      </c>
      <c r="B2361" s="3" t="s">
        <v>1859</v>
      </c>
      <c r="C2361" s="3" t="s">
        <v>1858</v>
      </c>
      <c r="D2361" s="3" t="s">
        <v>1789</v>
      </c>
      <c r="E2361" s="3" t="s">
        <v>1788</v>
      </c>
      <c r="F2361" s="4" t="s">
        <v>8</v>
      </c>
      <c r="G2361" s="4" t="s">
        <v>8</v>
      </c>
      <c r="H2361" s="4" t="s">
        <v>7</v>
      </c>
      <c r="I2361" s="3">
        <v>1</v>
      </c>
      <c r="J2361" s="3" t="s">
        <v>6</v>
      </c>
      <c r="K2361" s="3" t="s">
        <v>1787</v>
      </c>
      <c r="L2361" s="3" t="s">
        <v>4</v>
      </c>
      <c r="M2361" s="3" t="s">
        <v>1861</v>
      </c>
      <c r="N2361" s="3" t="s">
        <v>169</v>
      </c>
      <c r="P2361" s="3" t="s">
        <v>1</v>
      </c>
      <c r="Q2361" s="3" t="s">
        <v>1475</v>
      </c>
      <c r="R2361" s="3" t="s">
        <v>1474</v>
      </c>
      <c r="S2361" s="2" t="str">
        <f>IF(P2361="심사불필요","-",VLOOKUP(K2361,'[1]자격증 backdata'!A:G,7,0))</f>
        <v>필수</v>
      </c>
      <c r="T2361" s="2" t="str">
        <f>IF(S2361="-","-",IF(COUNTIFS(B:B,B2361,S:S,"필수")&gt;0,"자격요건충족","확인필요"))</f>
        <v>자격요건충족</v>
      </c>
      <c r="U2361" s="2"/>
      <c r="W2361" s="2">
        <f>IF(Q2361="4급","심사불필요",VLOOKUP(K2361,'[1]자격증 backdata'!A:B,2,0))</f>
        <v>6</v>
      </c>
      <c r="X2361" s="3">
        <f>IF(R2361="A", MIN(20, SUMIFS(W:W, B:B, B2361, R:R, "A")),IF(R2361="B", MIN(30, SUMIFS(W:W, B:B, B2361, R:R, "B")),"비해당분야"))</f>
        <v>10</v>
      </c>
      <c r="Y2361" s="3" t="str">
        <f>IF(R2361="C",MIN(30,IF(COUNTIFS(B:B,B2361,W:W,"가1")=1,25,IF(COUNTIFS(B:B,B2361,W:W,"가1")&gt;=2,30,0))+IF(COUNTIFS(B:B,B2361,W:W,"나1")&gt;=4,30,IF(COUNTIFS(B:B,B2361,W:W,"나1")=3,26,IF(COUNTIFS(B:B,B2361,W:W,"나1")=2,22,IF(COUNTIFS(B:B,B2361,W:W,"나1")=1,18,0)))))+MIN(30,IF(COUNTIFS(B:B,B2361,W:W,"가2")=1,25,IF(COUNTIFS(B:B,B2361,W:W,"가2")&gt;=2,30,0))+IF(COUNTIFS(B:B,B2361,W:W,"나2")=3,30,IF(COUNTIFS(B:B,B2361,W:W,"나2")=2,25,IF(COUNTIFS(B:B,B2361,W:W,"나2")=1,20,0)))),"비해당분야")</f>
        <v>비해당분야</v>
      </c>
      <c r="Z2361" s="3" t="str">
        <f>IF(R2361="C",VLOOKUP(K2361,'[1]자격증 backdata'!A:F,6,0),"비해당분야")</f>
        <v>비해당분야</v>
      </c>
      <c r="AA2361" s="3" t="str">
        <f>IF(R2361="C",SUMIF(B:B,B2361,Z:Z),"비해당분야")</f>
        <v>비해당분야</v>
      </c>
      <c r="AB2361" s="3" t="str">
        <f>IF(R2361="C",SUM(Y2361,AA2361),"비해당분야")</f>
        <v>비해당분야</v>
      </c>
      <c r="AC2361" s="3">
        <f>IF(R2361="C",AB2361,X2361)</f>
        <v>10</v>
      </c>
      <c r="AD2361" s="3">
        <f>VLOOKUP(K2361,'[1]자격증 backdata'!A:D,4,0)</f>
        <v>0</v>
      </c>
      <c r="AE2361" s="3">
        <f>IF(_xlfn.MAXIFS(AD:AD,B:B,B2361)&gt;10,10,_xlfn.MAXIFS(AD:AD,B:B,B2361))</f>
        <v>5</v>
      </c>
      <c r="AG2361" s="2" t="str">
        <f>VLOOKUP(K2361,'[1]자격증 backdata'!A:C,3,0)</f>
        <v>K</v>
      </c>
      <c r="AH2361" s="2">
        <f>COUNTIFS($B:$B,$B2361,$AG:$AG,AH$1)</f>
        <v>0</v>
      </c>
      <c r="AI2361" s="2">
        <f>COUNTIFS($B:$B,$B2361,$AG:$AG,AI$1)</f>
        <v>0</v>
      </c>
      <c r="AJ2361" s="2">
        <f>COUNTIFS($B:$B,$B2361,$AG:$AG,AJ$1)</f>
        <v>0</v>
      </c>
      <c r="AK2361" s="2">
        <f>COUNTIFS($B:$B,$B2361,$AG:$AG,AK$1)</f>
        <v>0</v>
      </c>
      <c r="AL2361" s="2">
        <f>COUNTIFS($B:$B,$B2361,$AG:$AG,AL$1)</f>
        <v>0</v>
      </c>
      <c r="AM2361" s="2">
        <f>COUNTIFS($B:$B,$B2361,$AG:$AG,AM$1)</f>
        <v>0</v>
      </c>
      <c r="AN2361" s="2">
        <f>COUNTIFS($B:$B,$B2361,$AG:$AG,AN$1)</f>
        <v>0</v>
      </c>
      <c r="AO2361" s="2">
        <f>COUNTIFS($B:$B,$B2361,$AG:$AG,AO$1)</f>
        <v>0</v>
      </c>
      <c r="AP2361" s="2">
        <f>COUNTIFS($B:$B,$B2361,$AG:$AG,AP$1)</f>
        <v>0</v>
      </c>
      <c r="AQ2361" s="2">
        <f>COUNTIFS($B:$B,$B2361,$AG:$AG,AQ$1)</f>
        <v>0</v>
      </c>
      <c r="AR2361" s="2">
        <f>COUNTIFS($B:$B,$B2361,$AG:$AG,AR$1)</f>
        <v>1</v>
      </c>
      <c r="AS2361" s="2">
        <f>COUNTIFS($B:$B,$B2361,$AG:$AG,AS$1)</f>
        <v>0</v>
      </c>
      <c r="AT2361" s="2">
        <f>COUNTIFS($B:$B,$B2361,$AG:$AG,AT$1)</f>
        <v>1</v>
      </c>
      <c r="AU2361" s="2">
        <f>COUNTIFS($B:$B,$B2361,$AG:$AG,AU$1)</f>
        <v>0</v>
      </c>
    </row>
    <row r="2362" spans="1:47" ht="15" customHeight="1" x14ac:dyDescent="0.35">
      <c r="A2362" s="7">
        <f>IF(B2361=B2362,A2361,A2361+1)</f>
        <v>832</v>
      </c>
      <c r="B2362" s="7" t="s">
        <v>1859</v>
      </c>
      <c r="C2362" s="7" t="s">
        <v>1858</v>
      </c>
      <c r="D2362" s="7" t="s">
        <v>1789</v>
      </c>
      <c r="E2362" s="7" t="s">
        <v>1788</v>
      </c>
      <c r="F2362" s="4" t="s">
        <v>7</v>
      </c>
      <c r="G2362" s="4" t="s">
        <v>8</v>
      </c>
      <c r="H2362" s="4" t="s">
        <v>7</v>
      </c>
      <c r="I2362" s="3">
        <v>2</v>
      </c>
      <c r="J2362" s="3" t="s">
        <v>38</v>
      </c>
      <c r="K2362" s="3" t="s">
        <v>1802</v>
      </c>
      <c r="L2362" s="3" t="s">
        <v>36</v>
      </c>
      <c r="M2362" s="3" t="s">
        <v>1860</v>
      </c>
      <c r="N2362" s="3" t="s">
        <v>90</v>
      </c>
      <c r="P2362" s="3" t="s">
        <v>1</v>
      </c>
      <c r="Q2362" s="3" t="s">
        <v>1475</v>
      </c>
      <c r="R2362" s="3" t="s">
        <v>1474</v>
      </c>
      <c r="S2362" s="2">
        <f>IF(P2362="심사불필요","-",VLOOKUP(K2362,'[1]자격증 backdata'!A:G,7,0))</f>
        <v>0</v>
      </c>
      <c r="T2362" s="2" t="str">
        <f>IF(S2362="-","-",IF(COUNTIFS(B:B,B2362,S:S,"필수")&gt;0,"자격요건충족","확인필요"))</f>
        <v>자격요건충족</v>
      </c>
      <c r="U2362" s="2"/>
      <c r="W2362" s="2">
        <f>IF(Q2362="4급","심사불필요",VLOOKUP(K2362,'[1]자격증 backdata'!A:B,2,0))</f>
        <v>0</v>
      </c>
      <c r="X2362" s="3">
        <f>IF(R2362="A", MIN(20, SUMIFS(W:W, B:B, B2362, R:R, "A")),IF(R2362="B", MIN(30, SUMIFS(W:W, B:B, B2362, R:R, "B")),"비해당분야"))</f>
        <v>10</v>
      </c>
      <c r="Y2362" s="3" t="str">
        <f>IF(R2362="C",MIN(30,IF(COUNTIFS(B:B,B2362,W:W,"가1")=1,25,IF(COUNTIFS(B:B,B2362,W:W,"가1")&gt;=2,30,0))+IF(COUNTIFS(B:B,B2362,W:W,"나1")&gt;=4,30,IF(COUNTIFS(B:B,B2362,W:W,"나1")=3,26,IF(COUNTIFS(B:B,B2362,W:W,"나1")=2,22,IF(COUNTIFS(B:B,B2362,W:W,"나1")=1,18,0)))))+MIN(30,IF(COUNTIFS(B:B,B2362,W:W,"가2")=1,25,IF(COUNTIFS(B:B,B2362,W:W,"가2")&gt;=2,30,0))+IF(COUNTIFS(B:B,B2362,W:W,"나2")=3,30,IF(COUNTIFS(B:B,B2362,W:W,"나2")=2,25,IF(COUNTIFS(B:B,B2362,W:W,"나2")=1,20,0)))),"비해당분야")</f>
        <v>비해당분야</v>
      </c>
      <c r="Z2362" s="3" t="str">
        <f>IF(R2362="C",VLOOKUP(K2362,'[1]자격증 backdata'!A:F,6,0),"비해당분야")</f>
        <v>비해당분야</v>
      </c>
      <c r="AA2362" s="3" t="str">
        <f>IF(R2362="C",SUMIF(B:B,B2362,Z:Z),"비해당분야")</f>
        <v>비해당분야</v>
      </c>
      <c r="AB2362" s="3" t="str">
        <f>IF(R2362="C",SUM(Y2362,AA2362),"비해당분야")</f>
        <v>비해당분야</v>
      </c>
      <c r="AC2362" s="3">
        <f>IF(R2362="C",AB2362,X2362)</f>
        <v>10</v>
      </c>
      <c r="AD2362" s="3">
        <f>VLOOKUP(K2362,'[1]자격증 backdata'!A:D,4,0)</f>
        <v>5</v>
      </c>
      <c r="AE2362" s="3">
        <f>IF(_xlfn.MAXIFS(AD:AD,B:B,B2362)&gt;10,10,_xlfn.MAXIFS(AD:AD,B:B,B2362))</f>
        <v>5</v>
      </c>
      <c r="AG2362" s="2">
        <f>VLOOKUP(K2362,'[1]자격증 backdata'!A:C,3,0)</f>
        <v>0</v>
      </c>
      <c r="AH2362" s="2">
        <f>COUNTIFS($B:$B,$B2362,$AG:$AG,AH$1)</f>
        <v>0</v>
      </c>
      <c r="AI2362" s="2">
        <f>COUNTIFS($B:$B,$B2362,$AG:$AG,AI$1)</f>
        <v>0</v>
      </c>
      <c r="AJ2362" s="2">
        <f>COUNTIFS($B:$B,$B2362,$AG:$AG,AJ$1)</f>
        <v>0</v>
      </c>
      <c r="AK2362" s="2">
        <f>COUNTIFS($B:$B,$B2362,$AG:$AG,AK$1)</f>
        <v>0</v>
      </c>
      <c r="AL2362" s="2">
        <f>COUNTIFS($B:$B,$B2362,$AG:$AG,AL$1)</f>
        <v>0</v>
      </c>
      <c r="AM2362" s="2">
        <f>COUNTIFS($B:$B,$B2362,$AG:$AG,AM$1)</f>
        <v>0</v>
      </c>
      <c r="AN2362" s="2">
        <f>COUNTIFS($B:$B,$B2362,$AG:$AG,AN$1)</f>
        <v>0</v>
      </c>
      <c r="AO2362" s="2">
        <f>COUNTIFS($B:$B,$B2362,$AG:$AG,AO$1)</f>
        <v>0</v>
      </c>
      <c r="AP2362" s="2">
        <f>COUNTIFS($B:$B,$B2362,$AG:$AG,AP$1)</f>
        <v>0</v>
      </c>
      <c r="AQ2362" s="2">
        <f>COUNTIFS($B:$B,$B2362,$AG:$AG,AQ$1)</f>
        <v>0</v>
      </c>
      <c r="AR2362" s="2">
        <f>COUNTIFS($B:$B,$B2362,$AG:$AG,AR$1)</f>
        <v>1</v>
      </c>
      <c r="AS2362" s="2">
        <f>COUNTIFS($B:$B,$B2362,$AG:$AG,AS$1)</f>
        <v>0</v>
      </c>
      <c r="AT2362" s="2">
        <f>COUNTIFS($B:$B,$B2362,$AG:$AG,AT$1)</f>
        <v>1</v>
      </c>
      <c r="AU2362" s="2">
        <f>COUNTIFS($B:$B,$B2362,$AG:$AG,AU$1)</f>
        <v>0</v>
      </c>
    </row>
    <row r="2363" spans="1:47" ht="15" customHeight="1" x14ac:dyDescent="0.35">
      <c r="A2363" s="7">
        <f>IF(B2362=B2363,A2362,A2362+1)</f>
        <v>832</v>
      </c>
      <c r="B2363" s="7" t="s">
        <v>1859</v>
      </c>
      <c r="C2363" s="7" t="s">
        <v>1858</v>
      </c>
      <c r="D2363" s="7" t="s">
        <v>1789</v>
      </c>
      <c r="E2363" s="7" t="s">
        <v>1788</v>
      </c>
      <c r="F2363" s="4" t="s">
        <v>7</v>
      </c>
      <c r="G2363" s="4" t="s">
        <v>8</v>
      </c>
      <c r="H2363" s="4" t="s">
        <v>7</v>
      </c>
      <c r="I2363" s="3">
        <v>3</v>
      </c>
      <c r="J2363" s="3" t="s">
        <v>57</v>
      </c>
      <c r="K2363" s="3" t="s">
        <v>1857</v>
      </c>
      <c r="L2363" s="3" t="s">
        <v>55</v>
      </c>
      <c r="M2363" s="3" t="s">
        <v>1856</v>
      </c>
      <c r="N2363" s="3" t="s">
        <v>1855</v>
      </c>
      <c r="P2363" s="3" t="s">
        <v>1</v>
      </c>
      <c r="Q2363" s="3" t="s">
        <v>1475</v>
      </c>
      <c r="R2363" s="3" t="s">
        <v>1474</v>
      </c>
      <c r="S2363" s="2">
        <f>IF(P2363="심사불필요","-",VLOOKUP(K2363,'[1]자격증 backdata'!A:G,7,0))</f>
        <v>0</v>
      </c>
      <c r="T2363" s="2" t="str">
        <f>IF(S2363="-","-",IF(COUNTIFS(B:B,B2363,S:S,"필수")&gt;0,"자격요건충족","확인필요"))</f>
        <v>자격요건충족</v>
      </c>
      <c r="U2363" s="2"/>
      <c r="W2363" s="2">
        <f>IF(Q2363="4급","심사불필요",VLOOKUP(K2363,'[1]자격증 backdata'!A:B,2,0))</f>
        <v>4</v>
      </c>
      <c r="X2363" s="3">
        <f>IF(R2363="A", MIN(20, SUMIFS(W:W, B:B, B2363, R:R, "A")),IF(R2363="B", MIN(30, SUMIFS(W:W, B:B, B2363, R:R, "B")),"비해당분야"))</f>
        <v>10</v>
      </c>
      <c r="Y2363" s="3" t="str">
        <f>IF(R2363="C",MIN(30,IF(COUNTIFS(B:B,B2363,W:W,"가1")=1,25,IF(COUNTIFS(B:B,B2363,W:W,"가1")&gt;=2,30,0))+IF(COUNTIFS(B:B,B2363,W:W,"나1")&gt;=4,30,IF(COUNTIFS(B:B,B2363,W:W,"나1")=3,26,IF(COUNTIFS(B:B,B2363,W:W,"나1")=2,22,IF(COUNTIFS(B:B,B2363,W:W,"나1")=1,18,0)))))+MIN(30,IF(COUNTIFS(B:B,B2363,W:W,"가2")=1,25,IF(COUNTIFS(B:B,B2363,W:W,"가2")&gt;=2,30,0))+IF(COUNTIFS(B:B,B2363,W:W,"나2")=3,30,IF(COUNTIFS(B:B,B2363,W:W,"나2")=2,25,IF(COUNTIFS(B:B,B2363,W:W,"나2")=1,20,0)))),"비해당분야")</f>
        <v>비해당분야</v>
      </c>
      <c r="Z2363" s="3" t="str">
        <f>IF(R2363="C",VLOOKUP(K2363,'[1]자격증 backdata'!A:F,6,0),"비해당분야")</f>
        <v>비해당분야</v>
      </c>
      <c r="AA2363" s="3" t="str">
        <f>IF(R2363="C",SUMIF(B:B,B2363,Z:Z),"비해당분야")</f>
        <v>비해당분야</v>
      </c>
      <c r="AB2363" s="3" t="str">
        <f>IF(R2363="C",SUM(Y2363,AA2363),"비해당분야")</f>
        <v>비해당분야</v>
      </c>
      <c r="AC2363" s="3">
        <f>IF(R2363="C",AB2363,X2363)</f>
        <v>10</v>
      </c>
      <c r="AD2363" s="3">
        <f>VLOOKUP(K2363,'[1]자격증 backdata'!A:D,4,0)</f>
        <v>0</v>
      </c>
      <c r="AE2363" s="3">
        <f>IF(_xlfn.MAXIFS(AD:AD,B:B,B2363)&gt;10,10,_xlfn.MAXIFS(AD:AD,B:B,B2363))</f>
        <v>5</v>
      </c>
      <c r="AG2363" s="2" t="str">
        <f>VLOOKUP(K2363,'[1]자격증 backdata'!A:C,3,0)</f>
        <v>M</v>
      </c>
      <c r="AH2363" s="2">
        <f>COUNTIFS($B:$B,$B2363,$AG:$AG,AH$1)</f>
        <v>0</v>
      </c>
      <c r="AI2363" s="2">
        <f>COUNTIFS($B:$B,$B2363,$AG:$AG,AI$1)</f>
        <v>0</v>
      </c>
      <c r="AJ2363" s="2">
        <f>COUNTIFS($B:$B,$B2363,$AG:$AG,AJ$1)</f>
        <v>0</v>
      </c>
      <c r="AK2363" s="2">
        <f>COUNTIFS($B:$B,$B2363,$AG:$AG,AK$1)</f>
        <v>0</v>
      </c>
      <c r="AL2363" s="2">
        <f>COUNTIFS($B:$B,$B2363,$AG:$AG,AL$1)</f>
        <v>0</v>
      </c>
      <c r="AM2363" s="2">
        <f>COUNTIFS($B:$B,$B2363,$AG:$AG,AM$1)</f>
        <v>0</v>
      </c>
      <c r="AN2363" s="2">
        <f>COUNTIFS($B:$B,$B2363,$AG:$AG,AN$1)</f>
        <v>0</v>
      </c>
      <c r="AO2363" s="2">
        <f>COUNTIFS($B:$B,$B2363,$AG:$AG,AO$1)</f>
        <v>0</v>
      </c>
      <c r="AP2363" s="2">
        <f>COUNTIFS($B:$B,$B2363,$AG:$AG,AP$1)</f>
        <v>0</v>
      </c>
      <c r="AQ2363" s="2">
        <f>COUNTIFS($B:$B,$B2363,$AG:$AG,AQ$1)</f>
        <v>0</v>
      </c>
      <c r="AR2363" s="2">
        <f>COUNTIFS($B:$B,$B2363,$AG:$AG,AR$1)</f>
        <v>1</v>
      </c>
      <c r="AS2363" s="2">
        <f>COUNTIFS($B:$B,$B2363,$AG:$AG,AS$1)</f>
        <v>0</v>
      </c>
      <c r="AT2363" s="2">
        <f>COUNTIFS($B:$B,$B2363,$AG:$AG,AT$1)</f>
        <v>1</v>
      </c>
      <c r="AU2363" s="2">
        <f>COUNTIFS($B:$B,$B2363,$AG:$AG,AU$1)</f>
        <v>0</v>
      </c>
    </row>
    <row r="2364" spans="1:47" ht="15" customHeight="1" x14ac:dyDescent="0.35">
      <c r="A2364" s="4">
        <f>IF(B2363=B2364,A2363,A2363+1)</f>
        <v>833</v>
      </c>
      <c r="B2364" s="4" t="s">
        <v>1851</v>
      </c>
      <c r="C2364" s="4" t="s">
        <v>1850</v>
      </c>
      <c r="D2364" s="4" t="s">
        <v>1789</v>
      </c>
      <c r="E2364" s="4" t="s">
        <v>1788</v>
      </c>
      <c r="F2364" s="4" t="s">
        <v>8</v>
      </c>
      <c r="G2364" s="4" t="s">
        <v>8</v>
      </c>
      <c r="H2364" s="4" t="s">
        <v>7</v>
      </c>
      <c r="I2364" s="4">
        <v>1</v>
      </c>
      <c r="J2364" s="4" t="s">
        <v>6</v>
      </c>
      <c r="K2364" s="4" t="s">
        <v>1787</v>
      </c>
      <c r="L2364" s="4" t="s">
        <v>4</v>
      </c>
      <c r="M2364" s="4" t="s">
        <v>1854</v>
      </c>
      <c r="N2364" s="4" t="s">
        <v>939</v>
      </c>
      <c r="P2364" s="4" t="s">
        <v>1</v>
      </c>
      <c r="Q2364" s="4" t="s">
        <v>1475</v>
      </c>
      <c r="R2364" s="4" t="s">
        <v>1474</v>
      </c>
      <c r="S2364" s="5" t="str">
        <f>IF(P2364="심사불필요","-",VLOOKUP(K2364,'[1]자격증 backdata'!A:G,7,0))</f>
        <v>필수</v>
      </c>
      <c r="T2364" s="5" t="str">
        <f>IF(S2364="-","-",IF(COUNTIFS(B:B,B2364,S:S,"필수")&gt;0,"자격요건충족","확인필요"))</f>
        <v>자격요건충족</v>
      </c>
      <c r="U2364" s="5"/>
      <c r="W2364" s="5">
        <f>IF(Q2364="4급","심사불필요",VLOOKUP(K2364,'[1]자격증 backdata'!A:B,2,0))</f>
        <v>6</v>
      </c>
      <c r="X2364" s="4">
        <f>IF(R2364="A", MIN(20, SUMIFS(W:W, B:B, B2364, R:R, "A")),IF(R2364="B", MIN(30, SUMIFS(W:W, B:B, B2364, R:R, "B")),"비해당분야"))</f>
        <v>14</v>
      </c>
      <c r="Y2364" s="4" t="str">
        <f>IF(R2364="C",MIN(30,IF(COUNTIFS(B:B,B2364,W:W,"가1")=1,25,IF(COUNTIFS(B:B,B2364,W:W,"가1")&gt;=2,30,0))+IF(COUNTIFS(B:B,B2364,W:W,"나1")&gt;=4,30,IF(COUNTIFS(B:B,B2364,W:W,"나1")=3,26,IF(COUNTIFS(B:B,B2364,W:W,"나1")=2,22,IF(COUNTIFS(B:B,B2364,W:W,"나1")=1,18,0)))))+MIN(30,IF(COUNTIFS(B:B,B2364,W:W,"가2")=1,25,IF(COUNTIFS(B:B,B2364,W:W,"가2")&gt;=2,30,0))+IF(COUNTIFS(B:B,B2364,W:W,"나2")=3,30,IF(COUNTIFS(B:B,B2364,W:W,"나2")=2,25,IF(COUNTIFS(B:B,B2364,W:W,"나2")=1,20,0)))),"비해당분야")</f>
        <v>비해당분야</v>
      </c>
      <c r="Z2364" s="4" t="str">
        <f>IF(R2364="C",VLOOKUP(K2364,'[1]자격증 backdata'!A:F,6,0),"비해당분야")</f>
        <v>비해당분야</v>
      </c>
      <c r="AA2364" s="4" t="str">
        <f>IF(R2364="C",SUMIF(B:B,B2364,Z:Z),"비해당분야")</f>
        <v>비해당분야</v>
      </c>
      <c r="AB2364" s="4" t="str">
        <f>IF(R2364="C",SUM(Y2364,AA2364),"비해당분야")</f>
        <v>비해당분야</v>
      </c>
      <c r="AC2364" s="4">
        <f>IF(R2364="C",AB2364,X2364)</f>
        <v>14</v>
      </c>
      <c r="AD2364" s="4">
        <f>VLOOKUP(K2364,'[1]자격증 backdata'!A:D,4,0)</f>
        <v>0</v>
      </c>
      <c r="AE2364" s="4">
        <f>IF(_xlfn.MAXIFS(AD:AD,B:B,B2364)&gt;10,10,_xlfn.MAXIFS(AD:AD,B:B,B2364))</f>
        <v>5</v>
      </c>
      <c r="AG2364" s="5" t="str">
        <f>VLOOKUP(K2364,'[1]자격증 backdata'!A:C,3,0)</f>
        <v>K</v>
      </c>
      <c r="AH2364" s="5">
        <f>COUNTIFS($B:$B,$B2364,$AG:$AG,AH$1)</f>
        <v>0</v>
      </c>
      <c r="AI2364" s="5">
        <f>COUNTIFS($B:$B,$B2364,$AG:$AG,AI$1)</f>
        <v>0</v>
      </c>
      <c r="AJ2364" s="5">
        <f>COUNTIFS($B:$B,$B2364,$AG:$AG,AJ$1)</f>
        <v>0</v>
      </c>
      <c r="AK2364" s="5">
        <f>COUNTIFS($B:$B,$B2364,$AG:$AG,AK$1)</f>
        <v>0</v>
      </c>
      <c r="AL2364" s="5">
        <f>COUNTIFS($B:$B,$B2364,$AG:$AG,AL$1)</f>
        <v>0</v>
      </c>
      <c r="AM2364" s="5">
        <f>COUNTIFS($B:$B,$B2364,$AG:$AG,AM$1)</f>
        <v>0</v>
      </c>
      <c r="AN2364" s="5">
        <f>COUNTIFS($B:$B,$B2364,$AG:$AG,AN$1)</f>
        <v>0</v>
      </c>
      <c r="AO2364" s="5">
        <f>COUNTIFS($B:$B,$B2364,$AG:$AG,AO$1)</f>
        <v>0</v>
      </c>
      <c r="AP2364" s="5">
        <f>COUNTIFS($B:$B,$B2364,$AG:$AG,AP$1)</f>
        <v>0</v>
      </c>
      <c r="AQ2364" s="5">
        <f>COUNTIFS($B:$B,$B2364,$AG:$AG,AQ$1)</f>
        <v>0</v>
      </c>
      <c r="AR2364" s="5">
        <f>COUNTIFS($B:$B,$B2364,$AG:$AG,AR$1)</f>
        <v>1</v>
      </c>
      <c r="AS2364" s="5">
        <f>COUNTIFS($B:$B,$B2364,$AG:$AG,AS$1)</f>
        <v>0</v>
      </c>
      <c r="AT2364" s="5">
        <f>COUNTIFS($B:$B,$B2364,$AG:$AG,AT$1)</f>
        <v>0</v>
      </c>
      <c r="AU2364" s="5">
        <f>COUNTIFS($B:$B,$B2364,$AG:$AG,AU$1)</f>
        <v>0</v>
      </c>
    </row>
    <row r="2365" spans="1:47" ht="15" customHeight="1" x14ac:dyDescent="0.35">
      <c r="A2365" s="6">
        <f>IF(B2364=B2365,A2364,A2364+1)</f>
        <v>833</v>
      </c>
      <c r="B2365" s="6" t="s">
        <v>1851</v>
      </c>
      <c r="C2365" s="6" t="s">
        <v>1850</v>
      </c>
      <c r="D2365" s="6" t="s">
        <v>1789</v>
      </c>
      <c r="E2365" s="6" t="s">
        <v>1788</v>
      </c>
      <c r="F2365" s="4" t="s">
        <v>7</v>
      </c>
      <c r="G2365" s="4" t="s">
        <v>8</v>
      </c>
      <c r="H2365" s="4" t="s">
        <v>7</v>
      </c>
      <c r="I2365" s="4">
        <v>2</v>
      </c>
      <c r="J2365" s="4" t="s">
        <v>38</v>
      </c>
      <c r="K2365" s="4" t="s">
        <v>1802</v>
      </c>
      <c r="L2365" s="4" t="s">
        <v>36</v>
      </c>
      <c r="M2365" s="4" t="s">
        <v>1853</v>
      </c>
      <c r="N2365" s="4" t="s">
        <v>1029</v>
      </c>
      <c r="P2365" s="4" t="s">
        <v>1</v>
      </c>
      <c r="Q2365" s="4" t="s">
        <v>1475</v>
      </c>
      <c r="R2365" s="4" t="s">
        <v>1474</v>
      </c>
      <c r="S2365" s="5">
        <f>IF(P2365="심사불필요","-",VLOOKUP(K2365,'[1]자격증 backdata'!A:G,7,0))</f>
        <v>0</v>
      </c>
      <c r="T2365" s="5" t="str">
        <f>IF(S2365="-","-",IF(COUNTIFS(B:B,B2365,S:S,"필수")&gt;0,"자격요건충족","확인필요"))</f>
        <v>자격요건충족</v>
      </c>
      <c r="U2365" s="5"/>
      <c r="W2365" s="5">
        <f>IF(Q2365="4급","심사불필요",VLOOKUP(K2365,'[1]자격증 backdata'!A:B,2,0))</f>
        <v>0</v>
      </c>
      <c r="X2365" s="4">
        <f>IF(R2365="A", MIN(20, SUMIFS(W:W, B:B, B2365, R:R, "A")),IF(R2365="B", MIN(30, SUMIFS(W:W, B:B, B2365, R:R, "B")),"비해당분야"))</f>
        <v>14</v>
      </c>
      <c r="Y2365" s="4" t="str">
        <f>IF(R2365="C",MIN(30,IF(COUNTIFS(B:B,B2365,W:W,"가1")=1,25,IF(COUNTIFS(B:B,B2365,W:W,"가1")&gt;=2,30,0))+IF(COUNTIFS(B:B,B2365,W:W,"나1")&gt;=4,30,IF(COUNTIFS(B:B,B2365,W:W,"나1")=3,26,IF(COUNTIFS(B:B,B2365,W:W,"나1")=2,22,IF(COUNTIFS(B:B,B2365,W:W,"나1")=1,18,0)))))+MIN(30,IF(COUNTIFS(B:B,B2365,W:W,"가2")=1,25,IF(COUNTIFS(B:B,B2365,W:W,"가2")&gt;=2,30,0))+IF(COUNTIFS(B:B,B2365,W:W,"나2")=3,30,IF(COUNTIFS(B:B,B2365,W:W,"나2")=2,25,IF(COUNTIFS(B:B,B2365,W:W,"나2")=1,20,0)))),"비해당분야")</f>
        <v>비해당분야</v>
      </c>
      <c r="Z2365" s="4" t="str">
        <f>IF(R2365="C",VLOOKUP(K2365,'[1]자격증 backdata'!A:F,6,0),"비해당분야")</f>
        <v>비해당분야</v>
      </c>
      <c r="AA2365" s="4" t="str">
        <f>IF(R2365="C",SUMIF(B:B,B2365,Z:Z),"비해당분야")</f>
        <v>비해당분야</v>
      </c>
      <c r="AB2365" s="4" t="str">
        <f>IF(R2365="C",SUM(Y2365,AA2365),"비해당분야")</f>
        <v>비해당분야</v>
      </c>
      <c r="AC2365" s="4">
        <f>IF(R2365="C",AB2365,X2365)</f>
        <v>14</v>
      </c>
      <c r="AD2365" s="4">
        <f>VLOOKUP(K2365,'[1]자격증 backdata'!A:D,4,0)</f>
        <v>5</v>
      </c>
      <c r="AE2365" s="4">
        <f>IF(_xlfn.MAXIFS(AD:AD,B:B,B2365)&gt;10,10,_xlfn.MAXIFS(AD:AD,B:B,B2365))</f>
        <v>5</v>
      </c>
      <c r="AG2365" s="5">
        <f>VLOOKUP(K2365,'[1]자격증 backdata'!A:C,3,0)</f>
        <v>0</v>
      </c>
      <c r="AH2365" s="5">
        <f>COUNTIFS($B:$B,$B2365,$AG:$AG,AH$1)</f>
        <v>0</v>
      </c>
      <c r="AI2365" s="5">
        <f>COUNTIFS($B:$B,$B2365,$AG:$AG,AI$1)</f>
        <v>0</v>
      </c>
      <c r="AJ2365" s="5">
        <f>COUNTIFS($B:$B,$B2365,$AG:$AG,AJ$1)</f>
        <v>0</v>
      </c>
      <c r="AK2365" s="5">
        <f>COUNTIFS($B:$B,$B2365,$AG:$AG,AK$1)</f>
        <v>0</v>
      </c>
      <c r="AL2365" s="5">
        <f>COUNTIFS($B:$B,$B2365,$AG:$AG,AL$1)</f>
        <v>0</v>
      </c>
      <c r="AM2365" s="5">
        <f>COUNTIFS($B:$B,$B2365,$AG:$AG,AM$1)</f>
        <v>0</v>
      </c>
      <c r="AN2365" s="5">
        <f>COUNTIFS($B:$B,$B2365,$AG:$AG,AN$1)</f>
        <v>0</v>
      </c>
      <c r="AO2365" s="5">
        <f>COUNTIFS($B:$B,$B2365,$AG:$AG,AO$1)</f>
        <v>0</v>
      </c>
      <c r="AP2365" s="5">
        <f>COUNTIFS($B:$B,$B2365,$AG:$AG,AP$1)</f>
        <v>0</v>
      </c>
      <c r="AQ2365" s="5">
        <f>COUNTIFS($B:$B,$B2365,$AG:$AG,AQ$1)</f>
        <v>0</v>
      </c>
      <c r="AR2365" s="5">
        <f>COUNTIFS($B:$B,$B2365,$AG:$AG,AR$1)</f>
        <v>1</v>
      </c>
      <c r="AS2365" s="5">
        <f>COUNTIFS($B:$B,$B2365,$AG:$AG,AS$1)</f>
        <v>0</v>
      </c>
      <c r="AT2365" s="5">
        <f>COUNTIFS($B:$B,$B2365,$AG:$AG,AT$1)</f>
        <v>0</v>
      </c>
      <c r="AU2365" s="5">
        <f>COUNTIFS($B:$B,$B2365,$AG:$AG,AU$1)</f>
        <v>0</v>
      </c>
    </row>
    <row r="2366" spans="1:47" ht="15" customHeight="1" x14ac:dyDescent="0.35">
      <c r="A2366" s="6">
        <f>IF(B2365=B2366,A2365,A2365+1)</f>
        <v>833</v>
      </c>
      <c r="B2366" s="6" t="s">
        <v>1851</v>
      </c>
      <c r="C2366" s="6" t="s">
        <v>1850</v>
      </c>
      <c r="D2366" s="6" t="s">
        <v>1789</v>
      </c>
      <c r="E2366" s="6" t="s">
        <v>1788</v>
      </c>
      <c r="F2366" s="4" t="s">
        <v>7</v>
      </c>
      <c r="G2366" s="4" t="s">
        <v>8</v>
      </c>
      <c r="H2366" s="4" t="s">
        <v>7</v>
      </c>
      <c r="I2366" s="4">
        <v>3</v>
      </c>
      <c r="J2366" s="4" t="s">
        <v>28</v>
      </c>
      <c r="K2366" s="4" t="s">
        <v>1793</v>
      </c>
      <c r="L2366" s="4" t="s">
        <v>26</v>
      </c>
      <c r="M2366" s="4" t="s">
        <v>1852</v>
      </c>
      <c r="N2366" s="4" t="s">
        <v>686</v>
      </c>
      <c r="P2366" s="4" t="s">
        <v>1</v>
      </c>
      <c r="Q2366" s="4" t="s">
        <v>1475</v>
      </c>
      <c r="R2366" s="4" t="s">
        <v>1474</v>
      </c>
      <c r="S2366" s="5">
        <f>IF(P2366="심사불필요","-",VLOOKUP(K2366,'[1]자격증 backdata'!A:G,7,0))</f>
        <v>0</v>
      </c>
      <c r="T2366" s="5" t="str">
        <f>IF(S2366="-","-",IF(COUNTIFS(B:B,B2366,S:S,"필수")&gt;0,"자격요건충족","확인필요"))</f>
        <v>자격요건충족</v>
      </c>
      <c r="U2366" s="5"/>
      <c r="W2366" s="5">
        <f>IF(Q2366="4급","심사불필요",VLOOKUP(K2366,'[1]자격증 backdata'!A:B,2,0))</f>
        <v>4</v>
      </c>
      <c r="X2366" s="4">
        <f>IF(R2366="A", MIN(20, SUMIFS(W:W, B:B, B2366, R:R, "A")),IF(R2366="B", MIN(30, SUMIFS(W:W, B:B, B2366, R:R, "B")),"비해당분야"))</f>
        <v>14</v>
      </c>
      <c r="Y2366" s="4" t="str">
        <f>IF(R2366="C",MIN(30,IF(COUNTIFS(B:B,B2366,W:W,"가1")=1,25,IF(COUNTIFS(B:B,B2366,W:W,"가1")&gt;=2,30,0))+IF(COUNTIFS(B:B,B2366,W:W,"나1")&gt;=4,30,IF(COUNTIFS(B:B,B2366,W:W,"나1")=3,26,IF(COUNTIFS(B:B,B2366,W:W,"나1")=2,22,IF(COUNTIFS(B:B,B2366,W:W,"나1")=1,18,0)))))+MIN(30,IF(COUNTIFS(B:B,B2366,W:W,"가2")=1,25,IF(COUNTIFS(B:B,B2366,W:W,"가2")&gt;=2,30,0))+IF(COUNTIFS(B:B,B2366,W:W,"나2")=3,30,IF(COUNTIFS(B:B,B2366,W:W,"나2")=2,25,IF(COUNTIFS(B:B,B2366,W:W,"나2")=1,20,0)))),"비해당분야")</f>
        <v>비해당분야</v>
      </c>
      <c r="Z2366" s="4" t="str">
        <f>IF(R2366="C",VLOOKUP(K2366,'[1]자격증 backdata'!A:F,6,0),"비해당분야")</f>
        <v>비해당분야</v>
      </c>
      <c r="AA2366" s="4" t="str">
        <f>IF(R2366="C",SUMIF(B:B,B2366,Z:Z),"비해당분야")</f>
        <v>비해당분야</v>
      </c>
      <c r="AB2366" s="4" t="str">
        <f>IF(R2366="C",SUM(Y2366,AA2366),"비해당분야")</f>
        <v>비해당분야</v>
      </c>
      <c r="AC2366" s="4">
        <f>IF(R2366="C",AB2366,X2366)</f>
        <v>14</v>
      </c>
      <c r="AD2366" s="4">
        <f>VLOOKUP(K2366,'[1]자격증 backdata'!A:D,4,0)</f>
        <v>0</v>
      </c>
      <c r="AE2366" s="4">
        <f>IF(_xlfn.MAXIFS(AD:AD,B:B,B2366)&gt;10,10,_xlfn.MAXIFS(AD:AD,B:B,B2366))</f>
        <v>5</v>
      </c>
      <c r="AG2366" s="5">
        <f>VLOOKUP(K2366,'[1]자격증 backdata'!A:C,3,0)</f>
        <v>0</v>
      </c>
      <c r="AH2366" s="5">
        <f>COUNTIFS($B:$B,$B2366,$AG:$AG,AH$1)</f>
        <v>0</v>
      </c>
      <c r="AI2366" s="5">
        <f>COUNTIFS($B:$B,$B2366,$AG:$AG,AI$1)</f>
        <v>0</v>
      </c>
      <c r="AJ2366" s="5">
        <f>COUNTIFS($B:$B,$B2366,$AG:$AG,AJ$1)</f>
        <v>0</v>
      </c>
      <c r="AK2366" s="5">
        <f>COUNTIFS($B:$B,$B2366,$AG:$AG,AK$1)</f>
        <v>0</v>
      </c>
      <c r="AL2366" s="5">
        <f>COUNTIFS($B:$B,$B2366,$AG:$AG,AL$1)</f>
        <v>0</v>
      </c>
      <c r="AM2366" s="5">
        <f>COUNTIFS($B:$B,$B2366,$AG:$AG,AM$1)</f>
        <v>0</v>
      </c>
      <c r="AN2366" s="5">
        <f>COUNTIFS($B:$B,$B2366,$AG:$AG,AN$1)</f>
        <v>0</v>
      </c>
      <c r="AO2366" s="5">
        <f>COUNTIFS($B:$B,$B2366,$AG:$AG,AO$1)</f>
        <v>0</v>
      </c>
      <c r="AP2366" s="5">
        <f>COUNTIFS($B:$B,$B2366,$AG:$AG,AP$1)</f>
        <v>0</v>
      </c>
      <c r="AQ2366" s="5">
        <f>COUNTIFS($B:$B,$B2366,$AG:$AG,AQ$1)</f>
        <v>0</v>
      </c>
      <c r="AR2366" s="5">
        <f>COUNTIFS($B:$B,$B2366,$AG:$AG,AR$1)</f>
        <v>1</v>
      </c>
      <c r="AS2366" s="5">
        <f>COUNTIFS($B:$B,$B2366,$AG:$AG,AS$1)</f>
        <v>0</v>
      </c>
      <c r="AT2366" s="5">
        <f>COUNTIFS($B:$B,$B2366,$AG:$AG,AT$1)</f>
        <v>0</v>
      </c>
      <c r="AU2366" s="5">
        <f>COUNTIFS($B:$B,$B2366,$AG:$AG,AU$1)</f>
        <v>0</v>
      </c>
    </row>
    <row r="2367" spans="1:47" ht="15" customHeight="1" x14ac:dyDescent="0.35">
      <c r="A2367" s="6">
        <f>IF(B2366=B2367,A2366,A2366+1)</f>
        <v>833</v>
      </c>
      <c r="B2367" s="6" t="s">
        <v>1851</v>
      </c>
      <c r="C2367" s="6" t="s">
        <v>1850</v>
      </c>
      <c r="D2367" s="6" t="s">
        <v>1789</v>
      </c>
      <c r="E2367" s="6" t="s">
        <v>1788</v>
      </c>
      <c r="F2367" s="4" t="s">
        <v>7</v>
      </c>
      <c r="G2367" s="4" t="s">
        <v>8</v>
      </c>
      <c r="H2367" s="4" t="s">
        <v>7</v>
      </c>
      <c r="I2367" s="4">
        <v>4</v>
      </c>
      <c r="J2367" s="4" t="s">
        <v>1849</v>
      </c>
      <c r="K2367" s="4" t="s">
        <v>1848</v>
      </c>
      <c r="L2367" s="4" t="s">
        <v>159</v>
      </c>
      <c r="M2367" s="4" t="s">
        <v>1847</v>
      </c>
      <c r="N2367" s="4" t="s">
        <v>1846</v>
      </c>
      <c r="P2367" s="4" t="s">
        <v>1</v>
      </c>
      <c r="Q2367" s="4" t="s">
        <v>1475</v>
      </c>
      <c r="R2367" s="4" t="s">
        <v>1474</v>
      </c>
      <c r="S2367" s="5">
        <f>IF(P2367="심사불필요","-",VLOOKUP(K2367,'[1]자격증 backdata'!A:G,7,0))</f>
        <v>0</v>
      </c>
      <c r="T2367" s="5" t="str">
        <f>IF(S2367="-","-",IF(COUNTIFS(B:B,B2367,S:S,"필수")&gt;0,"자격요건충족","확인필요"))</f>
        <v>자격요건충족</v>
      </c>
      <c r="U2367" s="5"/>
      <c r="W2367" s="5">
        <f>IF(Q2367="4급","심사불필요",VLOOKUP(K2367,'[1]자격증 backdata'!A:B,2,0))</f>
        <v>4</v>
      </c>
      <c r="X2367" s="4">
        <f>IF(R2367="A", MIN(20, SUMIFS(W:W, B:B, B2367, R:R, "A")),IF(R2367="B", MIN(30, SUMIFS(W:W, B:B, B2367, R:R, "B")),"비해당분야"))</f>
        <v>14</v>
      </c>
      <c r="Y2367" s="4" t="str">
        <f>IF(R2367="C",MIN(30,IF(COUNTIFS(B:B,B2367,W:W,"가1")=1,25,IF(COUNTIFS(B:B,B2367,W:W,"가1")&gt;=2,30,0))+IF(COUNTIFS(B:B,B2367,W:W,"나1")&gt;=4,30,IF(COUNTIFS(B:B,B2367,W:W,"나1")=3,26,IF(COUNTIFS(B:B,B2367,W:W,"나1")=2,22,IF(COUNTIFS(B:B,B2367,W:W,"나1")=1,18,0)))))+MIN(30,IF(COUNTIFS(B:B,B2367,W:W,"가2")=1,25,IF(COUNTIFS(B:B,B2367,W:W,"가2")&gt;=2,30,0))+IF(COUNTIFS(B:B,B2367,W:W,"나2")=3,30,IF(COUNTIFS(B:B,B2367,W:W,"나2")=2,25,IF(COUNTIFS(B:B,B2367,W:W,"나2")=1,20,0)))),"비해당분야")</f>
        <v>비해당분야</v>
      </c>
      <c r="Z2367" s="4" t="str">
        <f>IF(R2367="C",VLOOKUP(K2367,'[1]자격증 backdata'!A:F,6,0),"비해당분야")</f>
        <v>비해당분야</v>
      </c>
      <c r="AA2367" s="4" t="str">
        <f>IF(R2367="C",SUMIF(B:B,B2367,Z:Z),"비해당분야")</f>
        <v>비해당분야</v>
      </c>
      <c r="AB2367" s="4" t="str">
        <f>IF(R2367="C",SUM(Y2367,AA2367),"비해당분야")</f>
        <v>비해당분야</v>
      </c>
      <c r="AC2367" s="4">
        <f>IF(R2367="C",AB2367,X2367)</f>
        <v>14</v>
      </c>
      <c r="AD2367" s="4">
        <f>VLOOKUP(K2367,'[1]자격증 backdata'!A:D,4,0)</f>
        <v>0</v>
      </c>
      <c r="AE2367" s="4">
        <f>IF(_xlfn.MAXIFS(AD:AD,B:B,B2367)&gt;10,10,_xlfn.MAXIFS(AD:AD,B:B,B2367))</f>
        <v>5</v>
      </c>
      <c r="AG2367" s="5">
        <f>VLOOKUP(K2367,'[1]자격증 backdata'!A:C,3,0)</f>
        <v>0</v>
      </c>
      <c r="AH2367" s="5">
        <f>COUNTIFS($B:$B,$B2367,$AG:$AG,AH$1)</f>
        <v>0</v>
      </c>
      <c r="AI2367" s="5">
        <f>COUNTIFS($B:$B,$B2367,$AG:$AG,AI$1)</f>
        <v>0</v>
      </c>
      <c r="AJ2367" s="5">
        <f>COUNTIFS($B:$B,$B2367,$AG:$AG,AJ$1)</f>
        <v>0</v>
      </c>
      <c r="AK2367" s="5">
        <f>COUNTIFS($B:$B,$B2367,$AG:$AG,AK$1)</f>
        <v>0</v>
      </c>
      <c r="AL2367" s="5">
        <f>COUNTIFS($B:$B,$B2367,$AG:$AG,AL$1)</f>
        <v>0</v>
      </c>
      <c r="AM2367" s="5">
        <f>COUNTIFS($B:$B,$B2367,$AG:$AG,AM$1)</f>
        <v>0</v>
      </c>
      <c r="AN2367" s="5">
        <f>COUNTIFS($B:$B,$B2367,$AG:$AG,AN$1)</f>
        <v>0</v>
      </c>
      <c r="AO2367" s="5">
        <f>COUNTIFS($B:$B,$B2367,$AG:$AG,AO$1)</f>
        <v>0</v>
      </c>
      <c r="AP2367" s="5">
        <f>COUNTIFS($B:$B,$B2367,$AG:$AG,AP$1)</f>
        <v>0</v>
      </c>
      <c r="AQ2367" s="5">
        <f>COUNTIFS($B:$B,$B2367,$AG:$AG,AQ$1)</f>
        <v>0</v>
      </c>
      <c r="AR2367" s="5">
        <f>COUNTIFS($B:$B,$B2367,$AG:$AG,AR$1)</f>
        <v>1</v>
      </c>
      <c r="AS2367" s="5">
        <f>COUNTIFS($B:$B,$B2367,$AG:$AG,AS$1)</f>
        <v>0</v>
      </c>
      <c r="AT2367" s="5">
        <f>COUNTIFS($B:$B,$B2367,$AG:$AG,AT$1)</f>
        <v>0</v>
      </c>
      <c r="AU2367" s="5">
        <f>COUNTIFS($B:$B,$B2367,$AG:$AG,AU$1)</f>
        <v>0</v>
      </c>
    </row>
    <row r="2368" spans="1:47" ht="15" customHeight="1" x14ac:dyDescent="0.35">
      <c r="A2368" s="3">
        <f>IF(B2367=B2368,A2367,A2367+1)</f>
        <v>834</v>
      </c>
      <c r="B2368" s="3" t="s">
        <v>1844</v>
      </c>
      <c r="C2368" s="3" t="s">
        <v>1843</v>
      </c>
      <c r="D2368" s="3" t="s">
        <v>1789</v>
      </c>
      <c r="E2368" s="3" t="s">
        <v>1788</v>
      </c>
      <c r="F2368" s="4" t="s">
        <v>8</v>
      </c>
      <c r="G2368" s="4" t="s">
        <v>8</v>
      </c>
      <c r="H2368" s="4" t="s">
        <v>7</v>
      </c>
      <c r="I2368" s="3">
        <v>1</v>
      </c>
      <c r="J2368" s="3" t="s">
        <v>6</v>
      </c>
      <c r="K2368" s="3" t="s">
        <v>1787</v>
      </c>
      <c r="L2368" s="3" t="s">
        <v>4</v>
      </c>
      <c r="M2368" s="3" t="s">
        <v>1845</v>
      </c>
      <c r="N2368" s="3" t="s">
        <v>169</v>
      </c>
      <c r="P2368" s="3" t="s">
        <v>1</v>
      </c>
      <c r="Q2368" s="3" t="s">
        <v>1475</v>
      </c>
      <c r="R2368" s="3" t="s">
        <v>1474</v>
      </c>
      <c r="S2368" s="2" t="str">
        <f>IF(P2368="심사불필요","-",VLOOKUP(K2368,'[1]자격증 backdata'!A:G,7,0))</f>
        <v>필수</v>
      </c>
      <c r="T2368" s="2" t="str">
        <f>IF(S2368="-","-",IF(COUNTIFS(B:B,B2368,S:S,"필수")&gt;0,"자격요건충족","확인필요"))</f>
        <v>자격요건충족</v>
      </c>
      <c r="U2368" s="2"/>
      <c r="W2368" s="2">
        <f>IF(Q2368="4급","심사불필요",VLOOKUP(K2368,'[1]자격증 backdata'!A:B,2,0))</f>
        <v>6</v>
      </c>
      <c r="X2368" s="3">
        <f>IF(R2368="A", MIN(20, SUMIFS(W:W, B:B, B2368, R:R, "A")),IF(R2368="B", MIN(30, SUMIFS(W:W, B:B, B2368, R:R, "B")),"비해당분야"))</f>
        <v>6</v>
      </c>
      <c r="Y2368" s="3" t="str">
        <f>IF(R2368="C",MIN(30,IF(COUNTIFS(B:B,B2368,W:W,"가1")=1,25,IF(COUNTIFS(B:B,B2368,W:W,"가1")&gt;=2,30,0))+IF(COUNTIFS(B:B,B2368,W:W,"나1")&gt;=4,30,IF(COUNTIFS(B:B,B2368,W:W,"나1")=3,26,IF(COUNTIFS(B:B,B2368,W:W,"나1")=2,22,IF(COUNTIFS(B:B,B2368,W:W,"나1")=1,18,0)))))+MIN(30,IF(COUNTIFS(B:B,B2368,W:W,"가2")=1,25,IF(COUNTIFS(B:B,B2368,W:W,"가2")&gt;=2,30,0))+IF(COUNTIFS(B:B,B2368,W:W,"나2")=3,30,IF(COUNTIFS(B:B,B2368,W:W,"나2")=2,25,IF(COUNTIFS(B:B,B2368,W:W,"나2")=1,20,0)))),"비해당분야")</f>
        <v>비해당분야</v>
      </c>
      <c r="Z2368" s="3" t="str">
        <f>IF(R2368="C",VLOOKUP(K2368,'[1]자격증 backdata'!A:F,6,0),"비해당분야")</f>
        <v>비해당분야</v>
      </c>
      <c r="AA2368" s="3" t="str">
        <f>IF(R2368="C",SUMIF(B:B,B2368,Z:Z),"비해당분야")</f>
        <v>비해당분야</v>
      </c>
      <c r="AB2368" s="3" t="str">
        <f>IF(R2368="C",SUM(Y2368,AA2368),"비해당분야")</f>
        <v>비해당분야</v>
      </c>
      <c r="AC2368" s="3">
        <f>IF(R2368="C",AB2368,X2368)</f>
        <v>6</v>
      </c>
      <c r="AD2368" s="3">
        <f>VLOOKUP(K2368,'[1]자격증 backdata'!A:D,4,0)</f>
        <v>0</v>
      </c>
      <c r="AE2368" s="3">
        <f>IF(_xlfn.MAXIFS(AD:AD,B:B,B2368)&gt;10,10,_xlfn.MAXIFS(AD:AD,B:B,B2368))</f>
        <v>5</v>
      </c>
      <c r="AG2368" s="2" t="str">
        <f>VLOOKUP(K2368,'[1]자격증 backdata'!A:C,3,0)</f>
        <v>K</v>
      </c>
      <c r="AH2368" s="2">
        <f>COUNTIFS($B:$B,$B2368,$AG:$AG,AH$1)</f>
        <v>0</v>
      </c>
      <c r="AI2368" s="2">
        <f>COUNTIFS($B:$B,$B2368,$AG:$AG,AI$1)</f>
        <v>0</v>
      </c>
      <c r="AJ2368" s="2">
        <f>COUNTIFS($B:$B,$B2368,$AG:$AG,AJ$1)</f>
        <v>0</v>
      </c>
      <c r="AK2368" s="2">
        <f>COUNTIFS($B:$B,$B2368,$AG:$AG,AK$1)</f>
        <v>0</v>
      </c>
      <c r="AL2368" s="2">
        <f>COUNTIFS($B:$B,$B2368,$AG:$AG,AL$1)</f>
        <v>0</v>
      </c>
      <c r="AM2368" s="2">
        <f>COUNTIFS($B:$B,$B2368,$AG:$AG,AM$1)</f>
        <v>0</v>
      </c>
      <c r="AN2368" s="2">
        <f>COUNTIFS($B:$B,$B2368,$AG:$AG,AN$1)</f>
        <v>0</v>
      </c>
      <c r="AO2368" s="2">
        <f>COUNTIFS($B:$B,$B2368,$AG:$AG,AO$1)</f>
        <v>0</v>
      </c>
      <c r="AP2368" s="2">
        <f>COUNTIFS($B:$B,$B2368,$AG:$AG,AP$1)</f>
        <v>0</v>
      </c>
      <c r="AQ2368" s="2">
        <f>COUNTIFS($B:$B,$B2368,$AG:$AG,AQ$1)</f>
        <v>0</v>
      </c>
      <c r="AR2368" s="2">
        <f>COUNTIFS($B:$B,$B2368,$AG:$AG,AR$1)</f>
        <v>1</v>
      </c>
      <c r="AS2368" s="2">
        <f>COUNTIFS($B:$B,$B2368,$AG:$AG,AS$1)</f>
        <v>0</v>
      </c>
      <c r="AT2368" s="2">
        <f>COUNTIFS($B:$B,$B2368,$AG:$AG,AT$1)</f>
        <v>0</v>
      </c>
      <c r="AU2368" s="2">
        <f>COUNTIFS($B:$B,$B2368,$AG:$AG,AU$1)</f>
        <v>0</v>
      </c>
    </row>
    <row r="2369" spans="1:47" ht="15" customHeight="1" x14ac:dyDescent="0.35">
      <c r="A2369" s="7">
        <f>IF(B2368=B2369,A2368,A2368+1)</f>
        <v>834</v>
      </c>
      <c r="B2369" s="7" t="s">
        <v>1844</v>
      </c>
      <c r="C2369" s="7" t="s">
        <v>1843</v>
      </c>
      <c r="D2369" s="7" t="s">
        <v>1789</v>
      </c>
      <c r="E2369" s="7" t="s">
        <v>1788</v>
      </c>
      <c r="F2369" s="4" t="s">
        <v>7</v>
      </c>
      <c r="G2369" s="4" t="s">
        <v>8</v>
      </c>
      <c r="H2369" s="4" t="s">
        <v>7</v>
      </c>
      <c r="I2369" s="3">
        <v>2</v>
      </c>
      <c r="J2369" s="3" t="s">
        <v>38</v>
      </c>
      <c r="K2369" s="3" t="s">
        <v>1802</v>
      </c>
      <c r="L2369" s="3" t="s">
        <v>36</v>
      </c>
      <c r="M2369" s="3" t="s">
        <v>1842</v>
      </c>
      <c r="N2369" s="3" t="s">
        <v>340</v>
      </c>
      <c r="P2369" s="3" t="s">
        <v>1</v>
      </c>
      <c r="Q2369" s="3" t="s">
        <v>1475</v>
      </c>
      <c r="R2369" s="3" t="s">
        <v>1474</v>
      </c>
      <c r="S2369" s="2">
        <f>IF(P2369="심사불필요","-",VLOOKUP(K2369,'[1]자격증 backdata'!A:G,7,0))</f>
        <v>0</v>
      </c>
      <c r="T2369" s="2" t="str">
        <f>IF(S2369="-","-",IF(COUNTIFS(B:B,B2369,S:S,"필수")&gt;0,"자격요건충족","확인필요"))</f>
        <v>자격요건충족</v>
      </c>
      <c r="U2369" s="2"/>
      <c r="W2369" s="2">
        <f>IF(Q2369="4급","심사불필요",VLOOKUP(K2369,'[1]자격증 backdata'!A:B,2,0))</f>
        <v>0</v>
      </c>
      <c r="X2369" s="3">
        <f>IF(R2369="A", MIN(20, SUMIFS(W:W, B:B, B2369, R:R, "A")),IF(R2369="B", MIN(30, SUMIFS(W:W, B:B, B2369, R:R, "B")),"비해당분야"))</f>
        <v>6</v>
      </c>
      <c r="Y2369" s="3" t="str">
        <f>IF(R2369="C",MIN(30,IF(COUNTIFS(B:B,B2369,W:W,"가1")=1,25,IF(COUNTIFS(B:B,B2369,W:W,"가1")&gt;=2,30,0))+IF(COUNTIFS(B:B,B2369,W:W,"나1")&gt;=4,30,IF(COUNTIFS(B:B,B2369,W:W,"나1")=3,26,IF(COUNTIFS(B:B,B2369,W:W,"나1")=2,22,IF(COUNTIFS(B:B,B2369,W:W,"나1")=1,18,0)))))+MIN(30,IF(COUNTIFS(B:B,B2369,W:W,"가2")=1,25,IF(COUNTIFS(B:B,B2369,W:W,"가2")&gt;=2,30,0))+IF(COUNTIFS(B:B,B2369,W:W,"나2")=3,30,IF(COUNTIFS(B:B,B2369,W:W,"나2")=2,25,IF(COUNTIFS(B:B,B2369,W:W,"나2")=1,20,0)))),"비해당분야")</f>
        <v>비해당분야</v>
      </c>
      <c r="Z2369" s="3" t="str">
        <f>IF(R2369="C",VLOOKUP(K2369,'[1]자격증 backdata'!A:F,6,0),"비해당분야")</f>
        <v>비해당분야</v>
      </c>
      <c r="AA2369" s="3" t="str">
        <f>IF(R2369="C",SUMIF(B:B,B2369,Z:Z),"비해당분야")</f>
        <v>비해당분야</v>
      </c>
      <c r="AB2369" s="3" t="str">
        <f>IF(R2369="C",SUM(Y2369,AA2369),"비해당분야")</f>
        <v>비해당분야</v>
      </c>
      <c r="AC2369" s="3">
        <f>IF(R2369="C",AB2369,X2369)</f>
        <v>6</v>
      </c>
      <c r="AD2369" s="3">
        <f>VLOOKUP(K2369,'[1]자격증 backdata'!A:D,4,0)</f>
        <v>5</v>
      </c>
      <c r="AE2369" s="3">
        <f>IF(_xlfn.MAXIFS(AD:AD,B:B,B2369)&gt;10,10,_xlfn.MAXIFS(AD:AD,B:B,B2369))</f>
        <v>5</v>
      </c>
      <c r="AG2369" s="2">
        <f>VLOOKUP(K2369,'[1]자격증 backdata'!A:C,3,0)</f>
        <v>0</v>
      </c>
      <c r="AH2369" s="2">
        <f>COUNTIFS($B:$B,$B2369,$AG:$AG,AH$1)</f>
        <v>0</v>
      </c>
      <c r="AI2369" s="2">
        <f>COUNTIFS($B:$B,$B2369,$AG:$AG,AI$1)</f>
        <v>0</v>
      </c>
      <c r="AJ2369" s="2">
        <f>COUNTIFS($B:$B,$B2369,$AG:$AG,AJ$1)</f>
        <v>0</v>
      </c>
      <c r="AK2369" s="2">
        <f>COUNTIFS($B:$B,$B2369,$AG:$AG,AK$1)</f>
        <v>0</v>
      </c>
      <c r="AL2369" s="2">
        <f>COUNTIFS($B:$B,$B2369,$AG:$AG,AL$1)</f>
        <v>0</v>
      </c>
      <c r="AM2369" s="2">
        <f>COUNTIFS($B:$B,$B2369,$AG:$AG,AM$1)</f>
        <v>0</v>
      </c>
      <c r="AN2369" s="2">
        <f>COUNTIFS($B:$B,$B2369,$AG:$AG,AN$1)</f>
        <v>0</v>
      </c>
      <c r="AO2369" s="2">
        <f>COUNTIFS($B:$B,$B2369,$AG:$AG,AO$1)</f>
        <v>0</v>
      </c>
      <c r="AP2369" s="2">
        <f>COUNTIFS($B:$B,$B2369,$AG:$AG,AP$1)</f>
        <v>0</v>
      </c>
      <c r="AQ2369" s="2">
        <f>COUNTIFS($B:$B,$B2369,$AG:$AG,AQ$1)</f>
        <v>0</v>
      </c>
      <c r="AR2369" s="2">
        <f>COUNTIFS($B:$B,$B2369,$AG:$AG,AR$1)</f>
        <v>1</v>
      </c>
      <c r="AS2369" s="2">
        <f>COUNTIFS($B:$B,$B2369,$AG:$AG,AS$1)</f>
        <v>0</v>
      </c>
      <c r="AT2369" s="2">
        <f>COUNTIFS($B:$B,$B2369,$AG:$AG,AT$1)</f>
        <v>0</v>
      </c>
      <c r="AU2369" s="2">
        <f>COUNTIFS($B:$B,$B2369,$AG:$AG,AU$1)</f>
        <v>0</v>
      </c>
    </row>
    <row r="2370" spans="1:47" ht="15" customHeight="1" x14ac:dyDescent="0.35">
      <c r="A2370" s="4">
        <f>IF(B2369=B2370,A2369,A2369+1)</f>
        <v>835</v>
      </c>
      <c r="B2370" s="4" t="s">
        <v>1840</v>
      </c>
      <c r="C2370" s="4" t="s">
        <v>1839</v>
      </c>
      <c r="D2370" s="4" t="s">
        <v>1789</v>
      </c>
      <c r="E2370" s="4" t="s">
        <v>1788</v>
      </c>
      <c r="F2370" s="4" t="s">
        <v>8</v>
      </c>
      <c r="G2370" s="4" t="s">
        <v>8</v>
      </c>
      <c r="H2370" s="4" t="s">
        <v>7</v>
      </c>
      <c r="I2370" s="4">
        <v>1</v>
      </c>
      <c r="J2370" s="4" t="s">
        <v>6</v>
      </c>
      <c r="K2370" s="4" t="s">
        <v>1787</v>
      </c>
      <c r="L2370" s="4" t="s">
        <v>4</v>
      </c>
      <c r="M2370" s="4" t="s">
        <v>1841</v>
      </c>
      <c r="N2370" s="4" t="s">
        <v>313</v>
      </c>
      <c r="P2370" s="4" t="s">
        <v>1</v>
      </c>
      <c r="Q2370" s="4" t="s">
        <v>1475</v>
      </c>
      <c r="R2370" s="4" t="s">
        <v>1474</v>
      </c>
      <c r="S2370" s="5" t="str">
        <f>IF(P2370="심사불필요","-",VLOOKUP(K2370,'[1]자격증 backdata'!A:G,7,0))</f>
        <v>필수</v>
      </c>
      <c r="T2370" s="5" t="str">
        <f>IF(S2370="-","-",IF(COUNTIFS(B:B,B2370,S:S,"필수")&gt;0,"자격요건충족","확인필요"))</f>
        <v>자격요건충족</v>
      </c>
      <c r="U2370" s="5"/>
      <c r="W2370" s="5">
        <f>IF(Q2370="4급","심사불필요",VLOOKUP(K2370,'[1]자격증 backdata'!A:B,2,0))</f>
        <v>6</v>
      </c>
      <c r="X2370" s="4">
        <f>IF(R2370="A", MIN(20, SUMIFS(W:W, B:B, B2370, R:R, "A")),IF(R2370="B", MIN(30, SUMIFS(W:W, B:B, B2370, R:R, "B")),"비해당분야"))</f>
        <v>6</v>
      </c>
      <c r="Y2370" s="4" t="str">
        <f>IF(R2370="C",MIN(30,IF(COUNTIFS(B:B,B2370,W:W,"가1")=1,25,IF(COUNTIFS(B:B,B2370,W:W,"가1")&gt;=2,30,0))+IF(COUNTIFS(B:B,B2370,W:W,"나1")&gt;=4,30,IF(COUNTIFS(B:B,B2370,W:W,"나1")=3,26,IF(COUNTIFS(B:B,B2370,W:W,"나1")=2,22,IF(COUNTIFS(B:B,B2370,W:W,"나1")=1,18,0)))))+MIN(30,IF(COUNTIFS(B:B,B2370,W:W,"가2")=1,25,IF(COUNTIFS(B:B,B2370,W:W,"가2")&gt;=2,30,0))+IF(COUNTIFS(B:B,B2370,W:W,"나2")=3,30,IF(COUNTIFS(B:B,B2370,W:W,"나2")=2,25,IF(COUNTIFS(B:B,B2370,W:W,"나2")=1,20,0)))),"비해당분야")</f>
        <v>비해당분야</v>
      </c>
      <c r="Z2370" s="4" t="str">
        <f>IF(R2370="C",VLOOKUP(K2370,'[1]자격증 backdata'!A:F,6,0),"비해당분야")</f>
        <v>비해당분야</v>
      </c>
      <c r="AA2370" s="4" t="str">
        <f>IF(R2370="C",SUMIF(B:B,B2370,Z:Z),"비해당분야")</f>
        <v>비해당분야</v>
      </c>
      <c r="AB2370" s="4" t="str">
        <f>IF(R2370="C",SUM(Y2370,AA2370),"비해당분야")</f>
        <v>비해당분야</v>
      </c>
      <c r="AC2370" s="4">
        <f>IF(R2370="C",AB2370,X2370)</f>
        <v>6</v>
      </c>
      <c r="AD2370" s="4">
        <f>VLOOKUP(K2370,'[1]자격증 backdata'!A:D,4,0)</f>
        <v>0</v>
      </c>
      <c r="AE2370" s="4">
        <f>IF(_xlfn.MAXIFS(AD:AD,B:B,B2370)&gt;10,10,_xlfn.MAXIFS(AD:AD,B:B,B2370))</f>
        <v>5</v>
      </c>
      <c r="AG2370" s="5" t="str">
        <f>VLOOKUP(K2370,'[1]자격증 backdata'!A:C,3,0)</f>
        <v>K</v>
      </c>
      <c r="AH2370" s="5">
        <f>COUNTIFS($B:$B,$B2370,$AG:$AG,AH$1)</f>
        <v>0</v>
      </c>
      <c r="AI2370" s="5">
        <f>COUNTIFS($B:$B,$B2370,$AG:$AG,AI$1)</f>
        <v>0</v>
      </c>
      <c r="AJ2370" s="5">
        <f>COUNTIFS($B:$B,$B2370,$AG:$AG,AJ$1)</f>
        <v>0</v>
      </c>
      <c r="AK2370" s="5">
        <f>COUNTIFS($B:$B,$B2370,$AG:$AG,AK$1)</f>
        <v>0</v>
      </c>
      <c r="AL2370" s="5">
        <f>COUNTIFS($B:$B,$B2370,$AG:$AG,AL$1)</f>
        <v>0</v>
      </c>
      <c r="AM2370" s="5">
        <f>COUNTIFS($B:$B,$B2370,$AG:$AG,AM$1)</f>
        <v>0</v>
      </c>
      <c r="AN2370" s="5">
        <f>COUNTIFS($B:$B,$B2370,$AG:$AG,AN$1)</f>
        <v>0</v>
      </c>
      <c r="AO2370" s="5">
        <f>COUNTIFS($B:$B,$B2370,$AG:$AG,AO$1)</f>
        <v>0</v>
      </c>
      <c r="AP2370" s="5">
        <f>COUNTIFS($B:$B,$B2370,$AG:$AG,AP$1)</f>
        <v>0</v>
      </c>
      <c r="AQ2370" s="5">
        <f>COUNTIFS($B:$B,$B2370,$AG:$AG,AQ$1)</f>
        <v>0</v>
      </c>
      <c r="AR2370" s="5">
        <f>COUNTIFS($B:$B,$B2370,$AG:$AG,AR$1)</f>
        <v>1</v>
      </c>
      <c r="AS2370" s="5">
        <f>COUNTIFS($B:$B,$B2370,$AG:$AG,AS$1)</f>
        <v>0</v>
      </c>
      <c r="AT2370" s="5">
        <f>COUNTIFS($B:$B,$B2370,$AG:$AG,AT$1)</f>
        <v>0</v>
      </c>
      <c r="AU2370" s="5">
        <f>COUNTIFS($B:$B,$B2370,$AG:$AG,AU$1)</f>
        <v>0</v>
      </c>
    </row>
    <row r="2371" spans="1:47" ht="15" customHeight="1" x14ac:dyDescent="0.35">
      <c r="A2371" s="6">
        <f>IF(B2370=B2371,A2370,A2370+1)</f>
        <v>835</v>
      </c>
      <c r="B2371" s="6" t="s">
        <v>1840</v>
      </c>
      <c r="C2371" s="6" t="s">
        <v>1839</v>
      </c>
      <c r="D2371" s="6" t="s">
        <v>1789</v>
      </c>
      <c r="E2371" s="6" t="s">
        <v>1788</v>
      </c>
      <c r="F2371" s="4" t="s">
        <v>7</v>
      </c>
      <c r="G2371" s="4" t="s">
        <v>8</v>
      </c>
      <c r="H2371" s="4" t="s">
        <v>7</v>
      </c>
      <c r="I2371" s="4">
        <v>2</v>
      </c>
      <c r="J2371" s="4" t="s">
        <v>38</v>
      </c>
      <c r="K2371" s="4" t="s">
        <v>1802</v>
      </c>
      <c r="L2371" s="4" t="s">
        <v>36</v>
      </c>
      <c r="M2371" s="4" t="s">
        <v>1838</v>
      </c>
      <c r="N2371" s="4" t="s">
        <v>1138</v>
      </c>
      <c r="P2371" s="4" t="s">
        <v>1</v>
      </c>
      <c r="Q2371" s="4" t="s">
        <v>1475</v>
      </c>
      <c r="R2371" s="4" t="s">
        <v>1474</v>
      </c>
      <c r="S2371" s="5">
        <f>IF(P2371="심사불필요","-",VLOOKUP(K2371,'[1]자격증 backdata'!A:G,7,0))</f>
        <v>0</v>
      </c>
      <c r="T2371" s="5" t="str">
        <f>IF(S2371="-","-",IF(COUNTIFS(B:B,B2371,S:S,"필수")&gt;0,"자격요건충족","확인필요"))</f>
        <v>자격요건충족</v>
      </c>
      <c r="U2371" s="5"/>
      <c r="W2371" s="5">
        <f>IF(Q2371="4급","심사불필요",VLOOKUP(K2371,'[1]자격증 backdata'!A:B,2,0))</f>
        <v>0</v>
      </c>
      <c r="X2371" s="4">
        <f>IF(R2371="A", MIN(20, SUMIFS(W:W, B:B, B2371, R:R, "A")),IF(R2371="B", MIN(30, SUMIFS(W:W, B:B, B2371, R:R, "B")),"비해당분야"))</f>
        <v>6</v>
      </c>
      <c r="Y2371" s="4" t="str">
        <f>IF(R2371="C",MIN(30,IF(COUNTIFS(B:B,B2371,W:W,"가1")=1,25,IF(COUNTIFS(B:B,B2371,W:W,"가1")&gt;=2,30,0))+IF(COUNTIFS(B:B,B2371,W:W,"나1")&gt;=4,30,IF(COUNTIFS(B:B,B2371,W:W,"나1")=3,26,IF(COUNTIFS(B:B,B2371,W:W,"나1")=2,22,IF(COUNTIFS(B:B,B2371,W:W,"나1")=1,18,0)))))+MIN(30,IF(COUNTIFS(B:B,B2371,W:W,"가2")=1,25,IF(COUNTIFS(B:B,B2371,W:W,"가2")&gt;=2,30,0))+IF(COUNTIFS(B:B,B2371,W:W,"나2")=3,30,IF(COUNTIFS(B:B,B2371,W:W,"나2")=2,25,IF(COUNTIFS(B:B,B2371,W:W,"나2")=1,20,0)))),"비해당분야")</f>
        <v>비해당분야</v>
      </c>
      <c r="Z2371" s="4" t="str">
        <f>IF(R2371="C",VLOOKUP(K2371,'[1]자격증 backdata'!A:F,6,0),"비해당분야")</f>
        <v>비해당분야</v>
      </c>
      <c r="AA2371" s="4" t="str">
        <f>IF(R2371="C",SUMIF(B:B,B2371,Z:Z),"비해당분야")</f>
        <v>비해당분야</v>
      </c>
      <c r="AB2371" s="4" t="str">
        <f>IF(R2371="C",SUM(Y2371,AA2371),"비해당분야")</f>
        <v>비해당분야</v>
      </c>
      <c r="AC2371" s="4">
        <f>IF(R2371="C",AB2371,X2371)</f>
        <v>6</v>
      </c>
      <c r="AD2371" s="4">
        <f>VLOOKUP(K2371,'[1]자격증 backdata'!A:D,4,0)</f>
        <v>5</v>
      </c>
      <c r="AE2371" s="4">
        <f>IF(_xlfn.MAXIFS(AD:AD,B:B,B2371)&gt;10,10,_xlfn.MAXIFS(AD:AD,B:B,B2371))</f>
        <v>5</v>
      </c>
      <c r="AG2371" s="5">
        <f>VLOOKUP(K2371,'[1]자격증 backdata'!A:C,3,0)</f>
        <v>0</v>
      </c>
      <c r="AH2371" s="5">
        <f>COUNTIFS($B:$B,$B2371,$AG:$AG,AH$1)</f>
        <v>0</v>
      </c>
      <c r="AI2371" s="5">
        <f>COUNTIFS($B:$B,$B2371,$AG:$AG,AI$1)</f>
        <v>0</v>
      </c>
      <c r="AJ2371" s="5">
        <f>COUNTIFS($B:$B,$B2371,$AG:$AG,AJ$1)</f>
        <v>0</v>
      </c>
      <c r="AK2371" s="5">
        <f>COUNTIFS($B:$B,$B2371,$AG:$AG,AK$1)</f>
        <v>0</v>
      </c>
      <c r="AL2371" s="5">
        <f>COUNTIFS($B:$B,$B2371,$AG:$AG,AL$1)</f>
        <v>0</v>
      </c>
      <c r="AM2371" s="5">
        <f>COUNTIFS($B:$B,$B2371,$AG:$AG,AM$1)</f>
        <v>0</v>
      </c>
      <c r="AN2371" s="5">
        <f>COUNTIFS($B:$B,$B2371,$AG:$AG,AN$1)</f>
        <v>0</v>
      </c>
      <c r="AO2371" s="5">
        <f>COUNTIFS($B:$B,$B2371,$AG:$AG,AO$1)</f>
        <v>0</v>
      </c>
      <c r="AP2371" s="5">
        <f>COUNTIFS($B:$B,$B2371,$AG:$AG,AP$1)</f>
        <v>0</v>
      </c>
      <c r="AQ2371" s="5">
        <f>COUNTIFS($B:$B,$B2371,$AG:$AG,AQ$1)</f>
        <v>0</v>
      </c>
      <c r="AR2371" s="5">
        <f>COUNTIFS($B:$B,$B2371,$AG:$AG,AR$1)</f>
        <v>1</v>
      </c>
      <c r="AS2371" s="5">
        <f>COUNTIFS($B:$B,$B2371,$AG:$AG,AS$1)</f>
        <v>0</v>
      </c>
      <c r="AT2371" s="5">
        <f>COUNTIFS($B:$B,$B2371,$AG:$AG,AT$1)</f>
        <v>0</v>
      </c>
      <c r="AU2371" s="5">
        <f>COUNTIFS($B:$B,$B2371,$AG:$AG,AU$1)</f>
        <v>0</v>
      </c>
    </row>
    <row r="2372" spans="1:47" ht="15" customHeight="1" x14ac:dyDescent="0.35">
      <c r="A2372" s="3">
        <f>IF(B2371=B2372,A2371,A2371+1)</f>
        <v>836</v>
      </c>
      <c r="B2372" s="3" t="s">
        <v>1834</v>
      </c>
      <c r="C2372" s="3" t="s">
        <v>1833</v>
      </c>
      <c r="D2372" s="3" t="s">
        <v>1789</v>
      </c>
      <c r="E2372" s="3" t="s">
        <v>1788</v>
      </c>
      <c r="F2372" s="4" t="s">
        <v>8</v>
      </c>
      <c r="G2372" s="4" t="s">
        <v>8</v>
      </c>
      <c r="H2372" s="4" t="s">
        <v>7</v>
      </c>
      <c r="I2372" s="3">
        <v>1</v>
      </c>
      <c r="J2372" s="3" t="s">
        <v>6</v>
      </c>
      <c r="K2372" s="3" t="s">
        <v>1787</v>
      </c>
      <c r="L2372" s="3" t="s">
        <v>4</v>
      </c>
      <c r="M2372" s="3" t="s">
        <v>1837</v>
      </c>
      <c r="N2372" s="3" t="s">
        <v>1283</v>
      </c>
      <c r="P2372" s="3" t="s">
        <v>1</v>
      </c>
      <c r="Q2372" s="3" t="s">
        <v>1475</v>
      </c>
      <c r="R2372" s="3" t="s">
        <v>1474</v>
      </c>
      <c r="S2372" s="2" t="str">
        <f>IF(P2372="심사불필요","-",VLOOKUP(K2372,'[1]자격증 backdata'!A:G,7,0))</f>
        <v>필수</v>
      </c>
      <c r="T2372" s="2" t="str">
        <f>IF(S2372="-","-",IF(COUNTIFS(B:B,B2372,S:S,"필수")&gt;0,"자격요건충족","확인필요"))</f>
        <v>자격요건충족</v>
      </c>
      <c r="U2372" s="2"/>
      <c r="W2372" s="2">
        <f>IF(Q2372="4급","심사불필요",VLOOKUP(K2372,'[1]자격증 backdata'!A:B,2,0))</f>
        <v>6</v>
      </c>
      <c r="X2372" s="3">
        <f>IF(R2372="A", MIN(20, SUMIFS(W:W, B:B, B2372, R:R, "A")),IF(R2372="B", MIN(30, SUMIFS(W:W, B:B, B2372, R:R, "B")),"비해당분야"))</f>
        <v>16</v>
      </c>
      <c r="Y2372" s="3" t="str">
        <f>IF(R2372="C",MIN(30,IF(COUNTIFS(B:B,B2372,W:W,"가1")=1,25,IF(COUNTIFS(B:B,B2372,W:W,"가1")&gt;=2,30,0))+IF(COUNTIFS(B:B,B2372,W:W,"나1")&gt;=4,30,IF(COUNTIFS(B:B,B2372,W:W,"나1")=3,26,IF(COUNTIFS(B:B,B2372,W:W,"나1")=2,22,IF(COUNTIFS(B:B,B2372,W:W,"나1")=1,18,0)))))+MIN(30,IF(COUNTIFS(B:B,B2372,W:W,"가2")=1,25,IF(COUNTIFS(B:B,B2372,W:W,"가2")&gt;=2,30,0))+IF(COUNTIFS(B:B,B2372,W:W,"나2")=3,30,IF(COUNTIFS(B:B,B2372,W:W,"나2")=2,25,IF(COUNTIFS(B:B,B2372,W:W,"나2")=1,20,0)))),"비해당분야")</f>
        <v>비해당분야</v>
      </c>
      <c r="Z2372" s="3" t="str">
        <f>IF(R2372="C",VLOOKUP(K2372,'[1]자격증 backdata'!A:F,6,0),"비해당분야")</f>
        <v>비해당분야</v>
      </c>
      <c r="AA2372" s="3" t="str">
        <f>IF(R2372="C",SUMIF(B:B,B2372,Z:Z),"비해당분야")</f>
        <v>비해당분야</v>
      </c>
      <c r="AB2372" s="3" t="str">
        <f>IF(R2372="C",SUM(Y2372,AA2372),"비해당분야")</f>
        <v>비해당분야</v>
      </c>
      <c r="AC2372" s="3">
        <f>IF(R2372="C",AB2372,X2372)</f>
        <v>16</v>
      </c>
      <c r="AD2372" s="3">
        <f>VLOOKUP(K2372,'[1]자격증 backdata'!A:D,4,0)</f>
        <v>0</v>
      </c>
      <c r="AE2372" s="3">
        <f>IF(_xlfn.MAXIFS(AD:AD,B:B,B2372)&gt;10,10,_xlfn.MAXIFS(AD:AD,B:B,B2372))</f>
        <v>5</v>
      </c>
      <c r="AG2372" s="2" t="str">
        <f>VLOOKUP(K2372,'[1]자격증 backdata'!A:C,3,0)</f>
        <v>K</v>
      </c>
      <c r="AH2372" s="2">
        <f>COUNTIFS($B:$B,$B2372,$AG:$AG,AH$1)</f>
        <v>0</v>
      </c>
      <c r="AI2372" s="2">
        <f>COUNTIFS($B:$B,$B2372,$AG:$AG,AI$1)</f>
        <v>0</v>
      </c>
      <c r="AJ2372" s="2">
        <f>COUNTIFS($B:$B,$B2372,$AG:$AG,AJ$1)</f>
        <v>0</v>
      </c>
      <c r="AK2372" s="2">
        <f>COUNTIFS($B:$B,$B2372,$AG:$AG,AK$1)</f>
        <v>0</v>
      </c>
      <c r="AL2372" s="2">
        <f>COUNTIFS($B:$B,$B2372,$AG:$AG,AL$1)</f>
        <v>0</v>
      </c>
      <c r="AM2372" s="2">
        <f>COUNTIFS($B:$B,$B2372,$AG:$AG,AM$1)</f>
        <v>0</v>
      </c>
      <c r="AN2372" s="2">
        <f>COUNTIFS($B:$B,$B2372,$AG:$AG,AN$1)</f>
        <v>0</v>
      </c>
      <c r="AO2372" s="2">
        <f>COUNTIFS($B:$B,$B2372,$AG:$AG,AO$1)</f>
        <v>0</v>
      </c>
      <c r="AP2372" s="2">
        <f>COUNTIFS($B:$B,$B2372,$AG:$AG,AP$1)</f>
        <v>0</v>
      </c>
      <c r="AQ2372" s="2">
        <f>COUNTIFS($B:$B,$B2372,$AG:$AG,AQ$1)</f>
        <v>0</v>
      </c>
      <c r="AR2372" s="2">
        <f>COUNTIFS($B:$B,$B2372,$AG:$AG,AR$1)</f>
        <v>1</v>
      </c>
      <c r="AS2372" s="2">
        <f>COUNTIFS($B:$B,$B2372,$AG:$AG,AS$1)</f>
        <v>0</v>
      </c>
      <c r="AT2372" s="2">
        <f>COUNTIFS($B:$B,$B2372,$AG:$AG,AT$1)</f>
        <v>0</v>
      </c>
      <c r="AU2372" s="2">
        <f>COUNTIFS($B:$B,$B2372,$AG:$AG,AU$1)</f>
        <v>0</v>
      </c>
    </row>
    <row r="2373" spans="1:47" ht="15" customHeight="1" x14ac:dyDescent="0.35">
      <c r="A2373" s="7">
        <f>IF(B2372=B2373,A2372,A2372+1)</f>
        <v>836</v>
      </c>
      <c r="B2373" s="7" t="s">
        <v>1834</v>
      </c>
      <c r="C2373" s="7" t="s">
        <v>1833</v>
      </c>
      <c r="D2373" s="7" t="s">
        <v>1789</v>
      </c>
      <c r="E2373" s="7" t="s">
        <v>1788</v>
      </c>
      <c r="F2373" s="4" t="s">
        <v>7</v>
      </c>
      <c r="G2373" s="4" t="s">
        <v>8</v>
      </c>
      <c r="H2373" s="4" t="s">
        <v>7</v>
      </c>
      <c r="I2373" s="3">
        <v>2</v>
      </c>
      <c r="J2373" s="3" t="s">
        <v>515</v>
      </c>
      <c r="K2373" s="3" t="s">
        <v>1797</v>
      </c>
      <c r="L2373" s="3" t="s">
        <v>26</v>
      </c>
      <c r="M2373" s="3" t="s">
        <v>1836</v>
      </c>
      <c r="N2373" s="3" t="s">
        <v>1432</v>
      </c>
      <c r="P2373" s="3" t="s">
        <v>1</v>
      </c>
      <c r="Q2373" s="3" t="s">
        <v>1475</v>
      </c>
      <c r="R2373" s="3" t="s">
        <v>1474</v>
      </c>
      <c r="S2373" s="2">
        <f>IF(P2373="심사불필요","-",VLOOKUP(K2373,'[1]자격증 backdata'!A:G,7,0))</f>
        <v>0</v>
      </c>
      <c r="T2373" s="2" t="str">
        <f>IF(S2373="-","-",IF(COUNTIFS(B:B,B2373,S:S,"필수")&gt;0,"자격요건충족","확인필요"))</f>
        <v>자격요건충족</v>
      </c>
      <c r="U2373" s="2"/>
      <c r="W2373" s="2">
        <f>IF(Q2373="4급","심사불필요",VLOOKUP(K2373,'[1]자격증 backdata'!A:B,2,0))</f>
        <v>6</v>
      </c>
      <c r="X2373" s="3">
        <f>IF(R2373="A", MIN(20, SUMIFS(W:W, B:B, B2373, R:R, "A")),IF(R2373="B", MIN(30, SUMIFS(W:W, B:B, B2373, R:R, "B")),"비해당분야"))</f>
        <v>16</v>
      </c>
      <c r="Y2373" s="3" t="str">
        <f>IF(R2373="C",MIN(30,IF(COUNTIFS(B:B,B2373,W:W,"가1")=1,25,IF(COUNTIFS(B:B,B2373,W:W,"가1")&gt;=2,30,0))+IF(COUNTIFS(B:B,B2373,W:W,"나1")&gt;=4,30,IF(COUNTIFS(B:B,B2373,W:W,"나1")=3,26,IF(COUNTIFS(B:B,B2373,W:W,"나1")=2,22,IF(COUNTIFS(B:B,B2373,W:W,"나1")=1,18,0)))))+MIN(30,IF(COUNTIFS(B:B,B2373,W:W,"가2")=1,25,IF(COUNTIFS(B:B,B2373,W:W,"가2")&gt;=2,30,0))+IF(COUNTIFS(B:B,B2373,W:W,"나2")=3,30,IF(COUNTIFS(B:B,B2373,W:W,"나2")=2,25,IF(COUNTIFS(B:B,B2373,W:W,"나2")=1,20,0)))),"비해당분야")</f>
        <v>비해당분야</v>
      </c>
      <c r="Z2373" s="3" t="str">
        <f>IF(R2373="C",VLOOKUP(K2373,'[1]자격증 backdata'!A:F,6,0),"비해당분야")</f>
        <v>비해당분야</v>
      </c>
      <c r="AA2373" s="3" t="str">
        <f>IF(R2373="C",SUMIF(B:B,B2373,Z:Z),"비해당분야")</f>
        <v>비해당분야</v>
      </c>
      <c r="AB2373" s="3" t="str">
        <f>IF(R2373="C",SUM(Y2373,AA2373),"비해당분야")</f>
        <v>비해당분야</v>
      </c>
      <c r="AC2373" s="3">
        <f>IF(R2373="C",AB2373,X2373)</f>
        <v>16</v>
      </c>
      <c r="AD2373" s="3">
        <f>VLOOKUP(K2373,'[1]자격증 backdata'!A:D,4,0)</f>
        <v>0</v>
      </c>
      <c r="AE2373" s="3">
        <f>IF(_xlfn.MAXIFS(AD:AD,B:B,B2373)&gt;10,10,_xlfn.MAXIFS(AD:AD,B:B,B2373))</f>
        <v>5</v>
      </c>
      <c r="AG2373" s="2">
        <f>VLOOKUP(K2373,'[1]자격증 backdata'!A:C,3,0)</f>
        <v>0</v>
      </c>
      <c r="AH2373" s="2">
        <f>COUNTIFS($B:$B,$B2373,$AG:$AG,AH$1)</f>
        <v>0</v>
      </c>
      <c r="AI2373" s="2">
        <f>COUNTIFS($B:$B,$B2373,$AG:$AG,AI$1)</f>
        <v>0</v>
      </c>
      <c r="AJ2373" s="2">
        <f>COUNTIFS($B:$B,$B2373,$AG:$AG,AJ$1)</f>
        <v>0</v>
      </c>
      <c r="AK2373" s="2">
        <f>COUNTIFS($B:$B,$B2373,$AG:$AG,AK$1)</f>
        <v>0</v>
      </c>
      <c r="AL2373" s="2">
        <f>COUNTIFS($B:$B,$B2373,$AG:$AG,AL$1)</f>
        <v>0</v>
      </c>
      <c r="AM2373" s="2">
        <f>COUNTIFS($B:$B,$B2373,$AG:$AG,AM$1)</f>
        <v>0</v>
      </c>
      <c r="AN2373" s="2">
        <f>COUNTIFS($B:$B,$B2373,$AG:$AG,AN$1)</f>
        <v>0</v>
      </c>
      <c r="AO2373" s="2">
        <f>COUNTIFS($B:$B,$B2373,$AG:$AG,AO$1)</f>
        <v>0</v>
      </c>
      <c r="AP2373" s="2">
        <f>COUNTIFS($B:$B,$B2373,$AG:$AG,AP$1)</f>
        <v>0</v>
      </c>
      <c r="AQ2373" s="2">
        <f>COUNTIFS($B:$B,$B2373,$AG:$AG,AQ$1)</f>
        <v>0</v>
      </c>
      <c r="AR2373" s="2">
        <f>COUNTIFS($B:$B,$B2373,$AG:$AG,AR$1)</f>
        <v>1</v>
      </c>
      <c r="AS2373" s="2">
        <f>COUNTIFS($B:$B,$B2373,$AG:$AG,AS$1)</f>
        <v>0</v>
      </c>
      <c r="AT2373" s="2">
        <f>COUNTIFS($B:$B,$B2373,$AG:$AG,AT$1)</f>
        <v>0</v>
      </c>
      <c r="AU2373" s="2">
        <f>COUNTIFS($B:$B,$B2373,$AG:$AG,AU$1)</f>
        <v>0</v>
      </c>
    </row>
    <row r="2374" spans="1:47" ht="15" customHeight="1" x14ac:dyDescent="0.35">
      <c r="A2374" s="7">
        <f>IF(B2373=B2374,A2373,A2373+1)</f>
        <v>836</v>
      </c>
      <c r="B2374" s="7" t="s">
        <v>1834</v>
      </c>
      <c r="C2374" s="7" t="s">
        <v>1833</v>
      </c>
      <c r="D2374" s="7" t="s">
        <v>1789</v>
      </c>
      <c r="E2374" s="7" t="s">
        <v>1788</v>
      </c>
      <c r="F2374" s="4" t="s">
        <v>7</v>
      </c>
      <c r="G2374" s="4" t="s">
        <v>8</v>
      </c>
      <c r="H2374" s="4" t="s">
        <v>7</v>
      </c>
      <c r="I2374" s="3">
        <v>3</v>
      </c>
      <c r="J2374" s="3" t="s">
        <v>28</v>
      </c>
      <c r="K2374" s="3" t="s">
        <v>1793</v>
      </c>
      <c r="L2374" s="3" t="s">
        <v>26</v>
      </c>
      <c r="M2374" s="3" t="s">
        <v>1835</v>
      </c>
      <c r="N2374" s="3" t="s">
        <v>1742</v>
      </c>
      <c r="P2374" s="3" t="s">
        <v>1</v>
      </c>
      <c r="Q2374" s="3" t="s">
        <v>1475</v>
      </c>
      <c r="R2374" s="3" t="s">
        <v>1474</v>
      </c>
      <c r="S2374" s="2">
        <f>IF(P2374="심사불필요","-",VLOOKUP(K2374,'[1]자격증 backdata'!A:G,7,0))</f>
        <v>0</v>
      </c>
      <c r="T2374" s="2" t="str">
        <f>IF(S2374="-","-",IF(COUNTIFS(B:B,B2374,S:S,"필수")&gt;0,"자격요건충족","확인필요"))</f>
        <v>자격요건충족</v>
      </c>
      <c r="U2374" s="2"/>
      <c r="W2374" s="2">
        <f>IF(Q2374="4급","심사불필요",VLOOKUP(K2374,'[1]자격증 backdata'!A:B,2,0))</f>
        <v>4</v>
      </c>
      <c r="X2374" s="3">
        <f>IF(R2374="A", MIN(20, SUMIFS(W:W, B:B, B2374, R:R, "A")),IF(R2374="B", MIN(30, SUMIFS(W:W, B:B, B2374, R:R, "B")),"비해당분야"))</f>
        <v>16</v>
      </c>
      <c r="Y2374" s="3" t="str">
        <f>IF(R2374="C",MIN(30,IF(COUNTIFS(B:B,B2374,W:W,"가1")=1,25,IF(COUNTIFS(B:B,B2374,W:W,"가1")&gt;=2,30,0))+IF(COUNTIFS(B:B,B2374,W:W,"나1")&gt;=4,30,IF(COUNTIFS(B:B,B2374,W:W,"나1")=3,26,IF(COUNTIFS(B:B,B2374,W:W,"나1")=2,22,IF(COUNTIFS(B:B,B2374,W:W,"나1")=1,18,0)))))+MIN(30,IF(COUNTIFS(B:B,B2374,W:W,"가2")=1,25,IF(COUNTIFS(B:B,B2374,W:W,"가2")&gt;=2,30,0))+IF(COUNTIFS(B:B,B2374,W:W,"나2")=3,30,IF(COUNTIFS(B:B,B2374,W:W,"나2")=2,25,IF(COUNTIFS(B:B,B2374,W:W,"나2")=1,20,0)))),"비해당분야")</f>
        <v>비해당분야</v>
      </c>
      <c r="Z2374" s="3" t="str">
        <f>IF(R2374="C",VLOOKUP(K2374,'[1]자격증 backdata'!A:F,6,0),"비해당분야")</f>
        <v>비해당분야</v>
      </c>
      <c r="AA2374" s="3" t="str">
        <f>IF(R2374="C",SUMIF(B:B,B2374,Z:Z),"비해당분야")</f>
        <v>비해당분야</v>
      </c>
      <c r="AB2374" s="3" t="str">
        <f>IF(R2374="C",SUM(Y2374,AA2374),"비해당분야")</f>
        <v>비해당분야</v>
      </c>
      <c r="AC2374" s="3">
        <f>IF(R2374="C",AB2374,X2374)</f>
        <v>16</v>
      </c>
      <c r="AD2374" s="3">
        <f>VLOOKUP(K2374,'[1]자격증 backdata'!A:D,4,0)</f>
        <v>0</v>
      </c>
      <c r="AE2374" s="3">
        <f>IF(_xlfn.MAXIFS(AD:AD,B:B,B2374)&gt;10,10,_xlfn.MAXIFS(AD:AD,B:B,B2374))</f>
        <v>5</v>
      </c>
      <c r="AG2374" s="2">
        <f>VLOOKUP(K2374,'[1]자격증 backdata'!A:C,3,0)</f>
        <v>0</v>
      </c>
      <c r="AH2374" s="2">
        <f>COUNTIFS($B:$B,$B2374,$AG:$AG,AH$1)</f>
        <v>0</v>
      </c>
      <c r="AI2374" s="2">
        <f>COUNTIFS($B:$B,$B2374,$AG:$AG,AI$1)</f>
        <v>0</v>
      </c>
      <c r="AJ2374" s="2">
        <f>COUNTIFS($B:$B,$B2374,$AG:$AG,AJ$1)</f>
        <v>0</v>
      </c>
      <c r="AK2374" s="2">
        <f>COUNTIFS($B:$B,$B2374,$AG:$AG,AK$1)</f>
        <v>0</v>
      </c>
      <c r="AL2374" s="2">
        <f>COUNTIFS($B:$B,$B2374,$AG:$AG,AL$1)</f>
        <v>0</v>
      </c>
      <c r="AM2374" s="2">
        <f>COUNTIFS($B:$B,$B2374,$AG:$AG,AM$1)</f>
        <v>0</v>
      </c>
      <c r="AN2374" s="2">
        <f>COUNTIFS($B:$B,$B2374,$AG:$AG,AN$1)</f>
        <v>0</v>
      </c>
      <c r="AO2374" s="2">
        <f>COUNTIFS($B:$B,$B2374,$AG:$AG,AO$1)</f>
        <v>0</v>
      </c>
      <c r="AP2374" s="2">
        <f>COUNTIFS($B:$B,$B2374,$AG:$AG,AP$1)</f>
        <v>0</v>
      </c>
      <c r="AQ2374" s="2">
        <f>COUNTIFS($B:$B,$B2374,$AG:$AG,AQ$1)</f>
        <v>0</v>
      </c>
      <c r="AR2374" s="2">
        <f>COUNTIFS($B:$B,$B2374,$AG:$AG,AR$1)</f>
        <v>1</v>
      </c>
      <c r="AS2374" s="2">
        <f>COUNTIFS($B:$B,$B2374,$AG:$AG,AS$1)</f>
        <v>0</v>
      </c>
      <c r="AT2374" s="2">
        <f>COUNTIFS($B:$B,$B2374,$AG:$AG,AT$1)</f>
        <v>0</v>
      </c>
      <c r="AU2374" s="2">
        <f>COUNTIFS($B:$B,$B2374,$AG:$AG,AU$1)</f>
        <v>0</v>
      </c>
    </row>
    <row r="2375" spans="1:47" ht="15" customHeight="1" x14ac:dyDescent="0.35">
      <c r="A2375" s="7">
        <f>IF(B2374=B2375,A2374,A2374+1)</f>
        <v>836</v>
      </c>
      <c r="B2375" s="7" t="s">
        <v>1834</v>
      </c>
      <c r="C2375" s="7" t="s">
        <v>1833</v>
      </c>
      <c r="D2375" s="7" t="s">
        <v>1789</v>
      </c>
      <c r="E2375" s="7" t="s">
        <v>1788</v>
      </c>
      <c r="F2375" s="4" t="s">
        <v>7</v>
      </c>
      <c r="G2375" s="4" t="s">
        <v>8</v>
      </c>
      <c r="H2375" s="4" t="s">
        <v>7</v>
      </c>
      <c r="I2375" s="3">
        <v>4</v>
      </c>
      <c r="J2375" s="3" t="s">
        <v>38</v>
      </c>
      <c r="K2375" s="3" t="s">
        <v>1802</v>
      </c>
      <c r="L2375" s="3" t="s">
        <v>36</v>
      </c>
      <c r="M2375" s="3" t="s">
        <v>1832</v>
      </c>
      <c r="N2375" s="3" t="s">
        <v>24</v>
      </c>
      <c r="P2375" s="3" t="s">
        <v>1</v>
      </c>
      <c r="Q2375" s="3" t="s">
        <v>1475</v>
      </c>
      <c r="R2375" s="3" t="s">
        <v>1474</v>
      </c>
      <c r="S2375" s="2">
        <f>IF(P2375="심사불필요","-",VLOOKUP(K2375,'[1]자격증 backdata'!A:G,7,0))</f>
        <v>0</v>
      </c>
      <c r="T2375" s="2" t="str">
        <f>IF(S2375="-","-",IF(COUNTIFS(B:B,B2375,S:S,"필수")&gt;0,"자격요건충족","확인필요"))</f>
        <v>자격요건충족</v>
      </c>
      <c r="U2375" s="2"/>
      <c r="W2375" s="2">
        <f>IF(Q2375="4급","심사불필요",VLOOKUP(K2375,'[1]자격증 backdata'!A:B,2,0))</f>
        <v>0</v>
      </c>
      <c r="X2375" s="3">
        <f>IF(R2375="A", MIN(20, SUMIFS(W:W, B:B, B2375, R:R, "A")),IF(R2375="B", MIN(30, SUMIFS(W:W, B:B, B2375, R:R, "B")),"비해당분야"))</f>
        <v>16</v>
      </c>
      <c r="Y2375" s="3" t="str">
        <f>IF(R2375="C",MIN(30,IF(COUNTIFS(B:B,B2375,W:W,"가1")=1,25,IF(COUNTIFS(B:B,B2375,W:W,"가1")&gt;=2,30,0))+IF(COUNTIFS(B:B,B2375,W:W,"나1")&gt;=4,30,IF(COUNTIFS(B:B,B2375,W:W,"나1")=3,26,IF(COUNTIFS(B:B,B2375,W:W,"나1")=2,22,IF(COUNTIFS(B:B,B2375,W:W,"나1")=1,18,0)))))+MIN(30,IF(COUNTIFS(B:B,B2375,W:W,"가2")=1,25,IF(COUNTIFS(B:B,B2375,W:W,"가2")&gt;=2,30,0))+IF(COUNTIFS(B:B,B2375,W:W,"나2")=3,30,IF(COUNTIFS(B:B,B2375,W:W,"나2")=2,25,IF(COUNTIFS(B:B,B2375,W:W,"나2")=1,20,0)))),"비해당분야")</f>
        <v>비해당분야</v>
      </c>
      <c r="Z2375" s="3" t="str">
        <f>IF(R2375="C",VLOOKUP(K2375,'[1]자격증 backdata'!A:F,6,0),"비해당분야")</f>
        <v>비해당분야</v>
      </c>
      <c r="AA2375" s="3" t="str">
        <f>IF(R2375="C",SUMIF(B:B,B2375,Z:Z),"비해당분야")</f>
        <v>비해당분야</v>
      </c>
      <c r="AB2375" s="3" t="str">
        <f>IF(R2375="C",SUM(Y2375,AA2375),"비해당분야")</f>
        <v>비해당분야</v>
      </c>
      <c r="AC2375" s="3">
        <f>IF(R2375="C",AB2375,X2375)</f>
        <v>16</v>
      </c>
      <c r="AD2375" s="3">
        <f>VLOOKUP(K2375,'[1]자격증 backdata'!A:D,4,0)</f>
        <v>5</v>
      </c>
      <c r="AE2375" s="3">
        <f>IF(_xlfn.MAXIFS(AD:AD,B:B,B2375)&gt;10,10,_xlfn.MAXIFS(AD:AD,B:B,B2375))</f>
        <v>5</v>
      </c>
      <c r="AG2375" s="2">
        <f>VLOOKUP(K2375,'[1]자격증 backdata'!A:C,3,0)</f>
        <v>0</v>
      </c>
      <c r="AH2375" s="2">
        <f>COUNTIFS($B:$B,$B2375,$AG:$AG,AH$1)</f>
        <v>0</v>
      </c>
      <c r="AI2375" s="2">
        <f>COUNTIFS($B:$B,$B2375,$AG:$AG,AI$1)</f>
        <v>0</v>
      </c>
      <c r="AJ2375" s="2">
        <f>COUNTIFS($B:$B,$B2375,$AG:$AG,AJ$1)</f>
        <v>0</v>
      </c>
      <c r="AK2375" s="2">
        <f>COUNTIFS($B:$B,$B2375,$AG:$AG,AK$1)</f>
        <v>0</v>
      </c>
      <c r="AL2375" s="2">
        <f>COUNTIFS($B:$B,$B2375,$AG:$AG,AL$1)</f>
        <v>0</v>
      </c>
      <c r="AM2375" s="2">
        <f>COUNTIFS($B:$B,$B2375,$AG:$AG,AM$1)</f>
        <v>0</v>
      </c>
      <c r="AN2375" s="2">
        <f>COUNTIFS($B:$B,$B2375,$AG:$AG,AN$1)</f>
        <v>0</v>
      </c>
      <c r="AO2375" s="2">
        <f>COUNTIFS($B:$B,$B2375,$AG:$AG,AO$1)</f>
        <v>0</v>
      </c>
      <c r="AP2375" s="2">
        <f>COUNTIFS($B:$B,$B2375,$AG:$AG,AP$1)</f>
        <v>0</v>
      </c>
      <c r="AQ2375" s="2">
        <f>COUNTIFS($B:$B,$B2375,$AG:$AG,AQ$1)</f>
        <v>0</v>
      </c>
      <c r="AR2375" s="2">
        <f>COUNTIFS($B:$B,$B2375,$AG:$AG,AR$1)</f>
        <v>1</v>
      </c>
      <c r="AS2375" s="2">
        <f>COUNTIFS($B:$B,$B2375,$AG:$AG,AS$1)</f>
        <v>0</v>
      </c>
      <c r="AT2375" s="2">
        <f>COUNTIFS($B:$B,$B2375,$AG:$AG,AT$1)</f>
        <v>0</v>
      </c>
      <c r="AU2375" s="2">
        <f>COUNTIFS($B:$B,$B2375,$AG:$AG,AU$1)</f>
        <v>0</v>
      </c>
    </row>
    <row r="2376" spans="1:47" ht="15" customHeight="1" x14ac:dyDescent="0.35">
      <c r="A2376" s="4">
        <f>IF(B2375=B2376,A2375,A2375+1)</f>
        <v>837</v>
      </c>
      <c r="B2376" s="4" t="s">
        <v>1831</v>
      </c>
      <c r="C2376" s="4" t="s">
        <v>1830</v>
      </c>
      <c r="D2376" s="4" t="s">
        <v>1789</v>
      </c>
      <c r="E2376" s="4" t="s">
        <v>1788</v>
      </c>
      <c r="F2376" s="4" t="s">
        <v>8</v>
      </c>
      <c r="G2376" s="4" t="s">
        <v>8</v>
      </c>
      <c r="H2376" s="4" t="s">
        <v>7</v>
      </c>
      <c r="I2376" s="4">
        <v>1</v>
      </c>
      <c r="J2376" s="4" t="s">
        <v>6</v>
      </c>
      <c r="K2376" s="4" t="s">
        <v>1787</v>
      </c>
      <c r="L2376" s="4" t="s">
        <v>4</v>
      </c>
      <c r="M2376" s="4" t="s">
        <v>1829</v>
      </c>
      <c r="N2376" s="4" t="s">
        <v>207</v>
      </c>
      <c r="P2376" s="4" t="s">
        <v>1</v>
      </c>
      <c r="Q2376" s="4" t="s">
        <v>1475</v>
      </c>
      <c r="R2376" s="4" t="s">
        <v>1474</v>
      </c>
      <c r="S2376" s="5" t="str">
        <f>IF(P2376="심사불필요","-",VLOOKUP(K2376,'[1]자격증 backdata'!A:G,7,0))</f>
        <v>필수</v>
      </c>
      <c r="T2376" s="5" t="str">
        <f>IF(S2376="-","-",IF(COUNTIFS(B:B,B2376,S:S,"필수")&gt;0,"자격요건충족","확인필요"))</f>
        <v>자격요건충족</v>
      </c>
      <c r="U2376" s="5"/>
      <c r="W2376" s="5">
        <f>IF(Q2376="4급","심사불필요",VLOOKUP(K2376,'[1]자격증 backdata'!A:B,2,0))</f>
        <v>6</v>
      </c>
      <c r="X2376" s="4">
        <f>IF(R2376="A", MIN(20, SUMIFS(W:W, B:B, B2376, R:R, "A")),IF(R2376="B", MIN(30, SUMIFS(W:W, B:B, B2376, R:R, "B")),"비해당분야"))</f>
        <v>6</v>
      </c>
      <c r="Y2376" s="4" t="str">
        <f>IF(R2376="C",MIN(30,IF(COUNTIFS(B:B,B2376,W:W,"가1")=1,25,IF(COUNTIFS(B:B,B2376,W:W,"가1")&gt;=2,30,0))+IF(COUNTIFS(B:B,B2376,W:W,"나1")&gt;=4,30,IF(COUNTIFS(B:B,B2376,W:W,"나1")=3,26,IF(COUNTIFS(B:B,B2376,W:W,"나1")=2,22,IF(COUNTIFS(B:B,B2376,W:W,"나1")=1,18,0)))))+MIN(30,IF(COUNTIFS(B:B,B2376,W:W,"가2")=1,25,IF(COUNTIFS(B:B,B2376,W:W,"가2")&gt;=2,30,0))+IF(COUNTIFS(B:B,B2376,W:W,"나2")=3,30,IF(COUNTIFS(B:B,B2376,W:W,"나2")=2,25,IF(COUNTIFS(B:B,B2376,W:W,"나2")=1,20,0)))),"비해당분야")</f>
        <v>비해당분야</v>
      </c>
      <c r="Z2376" s="4" t="str">
        <f>IF(R2376="C",VLOOKUP(K2376,'[1]자격증 backdata'!A:F,6,0),"비해당분야")</f>
        <v>비해당분야</v>
      </c>
      <c r="AA2376" s="4" t="str">
        <f>IF(R2376="C",SUMIF(B:B,B2376,Z:Z),"비해당분야")</f>
        <v>비해당분야</v>
      </c>
      <c r="AB2376" s="4" t="str">
        <f>IF(R2376="C",SUM(Y2376,AA2376),"비해당분야")</f>
        <v>비해당분야</v>
      </c>
      <c r="AC2376" s="4">
        <f>IF(R2376="C",AB2376,X2376)</f>
        <v>6</v>
      </c>
      <c r="AD2376" s="4">
        <f>VLOOKUP(K2376,'[1]자격증 backdata'!A:D,4,0)</f>
        <v>0</v>
      </c>
      <c r="AE2376" s="4">
        <f>IF(_xlfn.MAXIFS(AD:AD,B:B,B2376)&gt;10,10,_xlfn.MAXIFS(AD:AD,B:B,B2376))</f>
        <v>0</v>
      </c>
      <c r="AG2376" s="5" t="str">
        <f>VLOOKUP(K2376,'[1]자격증 backdata'!A:C,3,0)</f>
        <v>K</v>
      </c>
      <c r="AH2376" s="5">
        <f>COUNTIFS($B:$B,$B2376,$AG:$AG,AH$1)</f>
        <v>0</v>
      </c>
      <c r="AI2376" s="5">
        <f>COUNTIFS($B:$B,$B2376,$AG:$AG,AI$1)</f>
        <v>0</v>
      </c>
      <c r="AJ2376" s="5">
        <f>COUNTIFS($B:$B,$B2376,$AG:$AG,AJ$1)</f>
        <v>0</v>
      </c>
      <c r="AK2376" s="5">
        <f>COUNTIFS($B:$B,$B2376,$AG:$AG,AK$1)</f>
        <v>0</v>
      </c>
      <c r="AL2376" s="5">
        <f>COUNTIFS($B:$B,$B2376,$AG:$AG,AL$1)</f>
        <v>0</v>
      </c>
      <c r="AM2376" s="5">
        <f>COUNTIFS($B:$B,$B2376,$AG:$AG,AM$1)</f>
        <v>0</v>
      </c>
      <c r="AN2376" s="5">
        <f>COUNTIFS($B:$B,$B2376,$AG:$AG,AN$1)</f>
        <v>0</v>
      </c>
      <c r="AO2376" s="5">
        <f>COUNTIFS($B:$B,$B2376,$AG:$AG,AO$1)</f>
        <v>0</v>
      </c>
      <c r="AP2376" s="5">
        <f>COUNTIFS($B:$B,$B2376,$AG:$AG,AP$1)</f>
        <v>0</v>
      </c>
      <c r="AQ2376" s="5">
        <f>COUNTIFS($B:$B,$B2376,$AG:$AG,AQ$1)</f>
        <v>0</v>
      </c>
      <c r="AR2376" s="5">
        <f>COUNTIFS($B:$B,$B2376,$AG:$AG,AR$1)</f>
        <v>1</v>
      </c>
      <c r="AS2376" s="5">
        <f>COUNTIFS($B:$B,$B2376,$AG:$AG,AS$1)</f>
        <v>0</v>
      </c>
      <c r="AT2376" s="5">
        <f>COUNTIFS($B:$B,$B2376,$AG:$AG,AT$1)</f>
        <v>0</v>
      </c>
      <c r="AU2376" s="5">
        <f>COUNTIFS($B:$B,$B2376,$AG:$AG,AU$1)</f>
        <v>0</v>
      </c>
    </row>
    <row r="2377" spans="1:47" ht="15" customHeight="1" x14ac:dyDescent="0.35">
      <c r="A2377" s="3">
        <f>IF(B2376=B2377,A2376,A2376+1)</f>
        <v>838</v>
      </c>
      <c r="B2377" s="3" t="s">
        <v>1827</v>
      </c>
      <c r="C2377" s="3" t="s">
        <v>1826</v>
      </c>
      <c r="D2377" s="3" t="s">
        <v>1789</v>
      </c>
      <c r="E2377" s="3" t="s">
        <v>1788</v>
      </c>
      <c r="F2377" s="4" t="s">
        <v>8</v>
      </c>
      <c r="G2377" s="4" t="s">
        <v>8</v>
      </c>
      <c r="H2377" s="4" t="s">
        <v>7</v>
      </c>
      <c r="I2377" s="3">
        <v>1</v>
      </c>
      <c r="J2377" s="3" t="s">
        <v>6</v>
      </c>
      <c r="K2377" s="3" t="s">
        <v>1787</v>
      </c>
      <c r="L2377" s="3" t="s">
        <v>4</v>
      </c>
      <c r="M2377" s="3" t="s">
        <v>1828</v>
      </c>
      <c r="N2377" s="3" t="s">
        <v>276</v>
      </c>
      <c r="P2377" s="3" t="s">
        <v>1</v>
      </c>
      <c r="Q2377" s="3" t="s">
        <v>1475</v>
      </c>
      <c r="R2377" s="3" t="s">
        <v>1474</v>
      </c>
      <c r="S2377" s="2" t="str">
        <f>IF(P2377="심사불필요","-",VLOOKUP(K2377,'[1]자격증 backdata'!A:G,7,0))</f>
        <v>필수</v>
      </c>
      <c r="T2377" s="2" t="str">
        <f>IF(S2377="-","-",IF(COUNTIFS(B:B,B2377,S:S,"필수")&gt;0,"자격요건충족","확인필요"))</f>
        <v>자격요건충족</v>
      </c>
      <c r="U2377" s="2"/>
      <c r="W2377" s="2">
        <f>IF(Q2377="4급","심사불필요",VLOOKUP(K2377,'[1]자격증 backdata'!A:B,2,0))</f>
        <v>6</v>
      </c>
      <c r="X2377" s="3">
        <f>IF(R2377="A", MIN(20, SUMIFS(W:W, B:B, B2377, R:R, "A")),IF(R2377="B", MIN(30, SUMIFS(W:W, B:B, B2377, R:R, "B")),"비해당분야"))</f>
        <v>6</v>
      </c>
      <c r="Y2377" s="3" t="str">
        <f>IF(R2377="C",MIN(30,IF(COUNTIFS(B:B,B2377,W:W,"가1")=1,25,IF(COUNTIFS(B:B,B2377,W:W,"가1")&gt;=2,30,0))+IF(COUNTIFS(B:B,B2377,W:W,"나1")&gt;=4,30,IF(COUNTIFS(B:B,B2377,W:W,"나1")=3,26,IF(COUNTIFS(B:B,B2377,W:W,"나1")=2,22,IF(COUNTIFS(B:B,B2377,W:W,"나1")=1,18,0)))))+MIN(30,IF(COUNTIFS(B:B,B2377,W:W,"가2")=1,25,IF(COUNTIFS(B:B,B2377,W:W,"가2")&gt;=2,30,0))+IF(COUNTIFS(B:B,B2377,W:W,"나2")=3,30,IF(COUNTIFS(B:B,B2377,W:W,"나2")=2,25,IF(COUNTIFS(B:B,B2377,W:W,"나2")=1,20,0)))),"비해당분야")</f>
        <v>비해당분야</v>
      </c>
      <c r="Z2377" s="3" t="str">
        <f>IF(R2377="C",VLOOKUP(K2377,'[1]자격증 backdata'!A:F,6,0),"비해당분야")</f>
        <v>비해당분야</v>
      </c>
      <c r="AA2377" s="3" t="str">
        <f>IF(R2377="C",SUMIF(B:B,B2377,Z:Z),"비해당분야")</f>
        <v>비해당분야</v>
      </c>
      <c r="AB2377" s="3" t="str">
        <f>IF(R2377="C",SUM(Y2377,AA2377),"비해당분야")</f>
        <v>비해당분야</v>
      </c>
      <c r="AC2377" s="3">
        <f>IF(R2377="C",AB2377,X2377)</f>
        <v>6</v>
      </c>
      <c r="AD2377" s="3">
        <f>VLOOKUP(K2377,'[1]자격증 backdata'!A:D,4,0)</f>
        <v>0</v>
      </c>
      <c r="AE2377" s="3">
        <f>IF(_xlfn.MAXIFS(AD:AD,B:B,B2377)&gt;10,10,_xlfn.MAXIFS(AD:AD,B:B,B2377))</f>
        <v>5</v>
      </c>
      <c r="AG2377" s="2" t="str">
        <f>VLOOKUP(K2377,'[1]자격증 backdata'!A:C,3,0)</f>
        <v>K</v>
      </c>
      <c r="AH2377" s="2">
        <f>COUNTIFS($B:$B,$B2377,$AG:$AG,AH$1)</f>
        <v>0</v>
      </c>
      <c r="AI2377" s="2">
        <f>COUNTIFS($B:$B,$B2377,$AG:$AG,AI$1)</f>
        <v>0</v>
      </c>
      <c r="AJ2377" s="2">
        <f>COUNTIFS($B:$B,$B2377,$AG:$AG,AJ$1)</f>
        <v>0</v>
      </c>
      <c r="AK2377" s="2">
        <f>COUNTIFS($B:$B,$B2377,$AG:$AG,AK$1)</f>
        <v>0</v>
      </c>
      <c r="AL2377" s="2">
        <f>COUNTIFS($B:$B,$B2377,$AG:$AG,AL$1)</f>
        <v>0</v>
      </c>
      <c r="AM2377" s="2">
        <f>COUNTIFS($B:$B,$B2377,$AG:$AG,AM$1)</f>
        <v>0</v>
      </c>
      <c r="AN2377" s="2">
        <f>COUNTIFS($B:$B,$B2377,$AG:$AG,AN$1)</f>
        <v>0</v>
      </c>
      <c r="AO2377" s="2">
        <f>COUNTIFS($B:$B,$B2377,$AG:$AG,AO$1)</f>
        <v>0</v>
      </c>
      <c r="AP2377" s="2">
        <f>COUNTIFS($B:$B,$B2377,$AG:$AG,AP$1)</f>
        <v>0</v>
      </c>
      <c r="AQ2377" s="2">
        <f>COUNTIFS($B:$B,$B2377,$AG:$AG,AQ$1)</f>
        <v>0</v>
      </c>
      <c r="AR2377" s="2">
        <f>COUNTIFS($B:$B,$B2377,$AG:$AG,AR$1)</f>
        <v>1</v>
      </c>
      <c r="AS2377" s="2">
        <f>COUNTIFS($B:$B,$B2377,$AG:$AG,AS$1)</f>
        <v>0</v>
      </c>
      <c r="AT2377" s="2">
        <f>COUNTIFS($B:$B,$B2377,$AG:$AG,AT$1)</f>
        <v>0</v>
      </c>
      <c r="AU2377" s="2">
        <f>COUNTIFS($B:$B,$B2377,$AG:$AG,AU$1)</f>
        <v>0</v>
      </c>
    </row>
    <row r="2378" spans="1:47" ht="15" customHeight="1" x14ac:dyDescent="0.35">
      <c r="A2378" s="7">
        <f>IF(B2377=B2378,A2377,A2377+1)</f>
        <v>838</v>
      </c>
      <c r="B2378" s="7" t="s">
        <v>1827</v>
      </c>
      <c r="C2378" s="7" t="s">
        <v>1826</v>
      </c>
      <c r="D2378" s="7" t="s">
        <v>1789</v>
      </c>
      <c r="E2378" s="7" t="s">
        <v>1788</v>
      </c>
      <c r="F2378" s="4" t="s">
        <v>7</v>
      </c>
      <c r="G2378" s="4" t="s">
        <v>8</v>
      </c>
      <c r="H2378" s="4" t="s">
        <v>7</v>
      </c>
      <c r="I2378" s="3">
        <v>2</v>
      </c>
      <c r="J2378" s="3" t="s">
        <v>69</v>
      </c>
      <c r="K2378" s="3" t="s">
        <v>1799</v>
      </c>
      <c r="L2378" s="3" t="s">
        <v>36</v>
      </c>
      <c r="M2378" s="3" t="s">
        <v>1825</v>
      </c>
      <c r="N2378" s="3" t="s">
        <v>340</v>
      </c>
      <c r="P2378" s="3" t="s">
        <v>1</v>
      </c>
      <c r="Q2378" s="3" t="s">
        <v>1475</v>
      </c>
      <c r="R2378" s="3" t="s">
        <v>1474</v>
      </c>
      <c r="S2378" s="2">
        <f>IF(P2378="심사불필요","-",VLOOKUP(K2378,'[1]자격증 backdata'!A:G,7,0))</f>
        <v>0</v>
      </c>
      <c r="T2378" s="2" t="str">
        <f>IF(S2378="-","-",IF(COUNTIFS(B:B,B2378,S:S,"필수")&gt;0,"자격요건충족","확인필요"))</f>
        <v>자격요건충족</v>
      </c>
      <c r="U2378" s="2"/>
      <c r="W2378" s="2">
        <f>IF(Q2378="4급","심사불필요",VLOOKUP(K2378,'[1]자격증 backdata'!A:B,2,0))</f>
        <v>0</v>
      </c>
      <c r="X2378" s="3">
        <f>IF(R2378="A", MIN(20, SUMIFS(W:W, B:B, B2378, R:R, "A")),IF(R2378="B", MIN(30, SUMIFS(W:W, B:B, B2378, R:R, "B")),"비해당분야"))</f>
        <v>6</v>
      </c>
      <c r="Y2378" s="3" t="str">
        <f>IF(R2378="C",MIN(30,IF(COUNTIFS(B:B,B2378,W:W,"가1")=1,25,IF(COUNTIFS(B:B,B2378,W:W,"가1")&gt;=2,30,0))+IF(COUNTIFS(B:B,B2378,W:W,"나1")&gt;=4,30,IF(COUNTIFS(B:B,B2378,W:W,"나1")=3,26,IF(COUNTIFS(B:B,B2378,W:W,"나1")=2,22,IF(COUNTIFS(B:B,B2378,W:W,"나1")=1,18,0)))))+MIN(30,IF(COUNTIFS(B:B,B2378,W:W,"가2")=1,25,IF(COUNTIFS(B:B,B2378,W:W,"가2")&gt;=2,30,0))+IF(COUNTIFS(B:B,B2378,W:W,"나2")=3,30,IF(COUNTIFS(B:B,B2378,W:W,"나2")=2,25,IF(COUNTIFS(B:B,B2378,W:W,"나2")=1,20,0)))),"비해당분야")</f>
        <v>비해당분야</v>
      </c>
      <c r="Z2378" s="3" t="str">
        <f>IF(R2378="C",VLOOKUP(K2378,'[1]자격증 backdata'!A:F,6,0),"비해당분야")</f>
        <v>비해당분야</v>
      </c>
      <c r="AA2378" s="3" t="str">
        <f>IF(R2378="C",SUMIF(B:B,B2378,Z:Z),"비해당분야")</f>
        <v>비해당분야</v>
      </c>
      <c r="AB2378" s="3" t="str">
        <f>IF(R2378="C",SUM(Y2378,AA2378),"비해당분야")</f>
        <v>비해당분야</v>
      </c>
      <c r="AC2378" s="3">
        <f>IF(R2378="C",AB2378,X2378)</f>
        <v>6</v>
      </c>
      <c r="AD2378" s="3">
        <f>VLOOKUP(K2378,'[1]자격증 backdata'!A:D,4,0)</f>
        <v>5</v>
      </c>
      <c r="AE2378" s="3">
        <f>IF(_xlfn.MAXIFS(AD:AD,B:B,B2378)&gt;10,10,_xlfn.MAXIFS(AD:AD,B:B,B2378))</f>
        <v>5</v>
      </c>
      <c r="AG2378" s="2">
        <f>VLOOKUP(K2378,'[1]자격증 backdata'!A:C,3,0)</f>
        <v>0</v>
      </c>
      <c r="AH2378" s="2">
        <f>COUNTIFS($B:$B,$B2378,$AG:$AG,AH$1)</f>
        <v>0</v>
      </c>
      <c r="AI2378" s="2">
        <f>COUNTIFS($B:$B,$B2378,$AG:$AG,AI$1)</f>
        <v>0</v>
      </c>
      <c r="AJ2378" s="2">
        <f>COUNTIFS($B:$B,$B2378,$AG:$AG,AJ$1)</f>
        <v>0</v>
      </c>
      <c r="AK2378" s="2">
        <f>COUNTIFS($B:$B,$B2378,$AG:$AG,AK$1)</f>
        <v>0</v>
      </c>
      <c r="AL2378" s="2">
        <f>COUNTIFS($B:$B,$B2378,$AG:$AG,AL$1)</f>
        <v>0</v>
      </c>
      <c r="AM2378" s="2">
        <f>COUNTIFS($B:$B,$B2378,$AG:$AG,AM$1)</f>
        <v>0</v>
      </c>
      <c r="AN2378" s="2">
        <f>COUNTIFS($B:$B,$B2378,$AG:$AG,AN$1)</f>
        <v>0</v>
      </c>
      <c r="AO2378" s="2">
        <f>COUNTIFS($B:$B,$B2378,$AG:$AG,AO$1)</f>
        <v>0</v>
      </c>
      <c r="AP2378" s="2">
        <f>COUNTIFS($B:$B,$B2378,$AG:$AG,AP$1)</f>
        <v>0</v>
      </c>
      <c r="AQ2378" s="2">
        <f>COUNTIFS($B:$B,$B2378,$AG:$AG,AQ$1)</f>
        <v>0</v>
      </c>
      <c r="AR2378" s="2">
        <f>COUNTIFS($B:$B,$B2378,$AG:$AG,AR$1)</f>
        <v>1</v>
      </c>
      <c r="AS2378" s="2">
        <f>COUNTIFS($B:$B,$B2378,$AG:$AG,AS$1)</f>
        <v>0</v>
      </c>
      <c r="AT2378" s="2">
        <f>COUNTIFS($B:$B,$B2378,$AG:$AG,AT$1)</f>
        <v>0</v>
      </c>
      <c r="AU2378" s="2">
        <f>COUNTIFS($B:$B,$B2378,$AG:$AG,AU$1)</f>
        <v>0</v>
      </c>
    </row>
    <row r="2379" spans="1:47" ht="15" customHeight="1" x14ac:dyDescent="0.35">
      <c r="A2379" s="4">
        <f>IF(B2378=B2379,A2378,A2378+1)</f>
        <v>839</v>
      </c>
      <c r="B2379" s="4" t="s">
        <v>1824</v>
      </c>
      <c r="C2379" s="4" t="s">
        <v>1823</v>
      </c>
      <c r="D2379" s="4" t="s">
        <v>1789</v>
      </c>
      <c r="E2379" s="4" t="s">
        <v>1788</v>
      </c>
      <c r="F2379" s="4" t="s">
        <v>8</v>
      </c>
      <c r="G2379" s="4" t="s">
        <v>8</v>
      </c>
      <c r="H2379" s="4" t="s">
        <v>7</v>
      </c>
      <c r="I2379" s="4">
        <v>1</v>
      </c>
      <c r="J2379" s="4" t="s">
        <v>6</v>
      </c>
      <c r="K2379" s="4" t="s">
        <v>1787</v>
      </c>
      <c r="L2379" s="4" t="s">
        <v>4</v>
      </c>
      <c r="M2379" s="4" t="s">
        <v>1822</v>
      </c>
      <c r="N2379" s="4" t="s">
        <v>910</v>
      </c>
      <c r="P2379" s="4" t="s">
        <v>1</v>
      </c>
      <c r="Q2379" s="4" t="s">
        <v>1475</v>
      </c>
      <c r="R2379" s="4" t="s">
        <v>1474</v>
      </c>
      <c r="S2379" s="5" t="str">
        <f>IF(P2379="심사불필요","-",VLOOKUP(K2379,'[1]자격증 backdata'!A:G,7,0))</f>
        <v>필수</v>
      </c>
      <c r="T2379" s="5" t="str">
        <f>IF(S2379="-","-",IF(COUNTIFS(B:B,B2379,S:S,"필수")&gt;0,"자격요건충족","확인필요"))</f>
        <v>자격요건충족</v>
      </c>
      <c r="U2379" s="5"/>
      <c r="W2379" s="5">
        <f>IF(Q2379="4급","심사불필요",VLOOKUP(K2379,'[1]자격증 backdata'!A:B,2,0))</f>
        <v>6</v>
      </c>
      <c r="X2379" s="4">
        <f>IF(R2379="A", MIN(20, SUMIFS(W:W, B:B, B2379, R:R, "A")),IF(R2379="B", MIN(30, SUMIFS(W:W, B:B, B2379, R:R, "B")),"비해당분야"))</f>
        <v>6</v>
      </c>
      <c r="Y2379" s="4" t="str">
        <f>IF(R2379="C",MIN(30,IF(COUNTIFS(B:B,B2379,W:W,"가1")=1,25,IF(COUNTIFS(B:B,B2379,W:W,"가1")&gt;=2,30,0))+IF(COUNTIFS(B:B,B2379,W:W,"나1")&gt;=4,30,IF(COUNTIFS(B:B,B2379,W:W,"나1")=3,26,IF(COUNTIFS(B:B,B2379,W:W,"나1")=2,22,IF(COUNTIFS(B:B,B2379,W:W,"나1")=1,18,0)))))+MIN(30,IF(COUNTIFS(B:B,B2379,W:W,"가2")=1,25,IF(COUNTIFS(B:B,B2379,W:W,"가2")&gt;=2,30,0))+IF(COUNTIFS(B:B,B2379,W:W,"나2")=3,30,IF(COUNTIFS(B:B,B2379,W:W,"나2")=2,25,IF(COUNTIFS(B:B,B2379,W:W,"나2")=1,20,0)))),"비해당분야")</f>
        <v>비해당분야</v>
      </c>
      <c r="Z2379" s="4" t="str">
        <f>IF(R2379="C",VLOOKUP(K2379,'[1]자격증 backdata'!A:F,6,0),"비해당분야")</f>
        <v>비해당분야</v>
      </c>
      <c r="AA2379" s="4" t="str">
        <f>IF(R2379="C",SUMIF(B:B,B2379,Z:Z),"비해당분야")</f>
        <v>비해당분야</v>
      </c>
      <c r="AB2379" s="4" t="str">
        <f>IF(R2379="C",SUM(Y2379,AA2379),"비해당분야")</f>
        <v>비해당분야</v>
      </c>
      <c r="AC2379" s="4">
        <f>IF(R2379="C",AB2379,X2379)</f>
        <v>6</v>
      </c>
      <c r="AD2379" s="4">
        <f>VLOOKUP(K2379,'[1]자격증 backdata'!A:D,4,0)</f>
        <v>0</v>
      </c>
      <c r="AE2379" s="4">
        <f>IF(_xlfn.MAXIFS(AD:AD,B:B,B2379)&gt;10,10,_xlfn.MAXIFS(AD:AD,B:B,B2379))</f>
        <v>0</v>
      </c>
      <c r="AG2379" s="5" t="str">
        <f>VLOOKUP(K2379,'[1]자격증 backdata'!A:C,3,0)</f>
        <v>K</v>
      </c>
      <c r="AH2379" s="5">
        <f>COUNTIFS($B:$B,$B2379,$AG:$AG,AH$1)</f>
        <v>0</v>
      </c>
      <c r="AI2379" s="5">
        <f>COUNTIFS($B:$B,$B2379,$AG:$AG,AI$1)</f>
        <v>0</v>
      </c>
      <c r="AJ2379" s="5">
        <f>COUNTIFS($B:$B,$B2379,$AG:$AG,AJ$1)</f>
        <v>0</v>
      </c>
      <c r="AK2379" s="5">
        <f>COUNTIFS($B:$B,$B2379,$AG:$AG,AK$1)</f>
        <v>0</v>
      </c>
      <c r="AL2379" s="5">
        <f>COUNTIFS($B:$B,$B2379,$AG:$AG,AL$1)</f>
        <v>0</v>
      </c>
      <c r="AM2379" s="5">
        <f>COUNTIFS($B:$B,$B2379,$AG:$AG,AM$1)</f>
        <v>0</v>
      </c>
      <c r="AN2379" s="5">
        <f>COUNTIFS($B:$B,$B2379,$AG:$AG,AN$1)</f>
        <v>0</v>
      </c>
      <c r="AO2379" s="5">
        <f>COUNTIFS($B:$B,$B2379,$AG:$AG,AO$1)</f>
        <v>0</v>
      </c>
      <c r="AP2379" s="5">
        <f>COUNTIFS($B:$B,$B2379,$AG:$AG,AP$1)</f>
        <v>0</v>
      </c>
      <c r="AQ2379" s="5">
        <f>COUNTIFS($B:$B,$B2379,$AG:$AG,AQ$1)</f>
        <v>0</v>
      </c>
      <c r="AR2379" s="5">
        <f>COUNTIFS($B:$B,$B2379,$AG:$AG,AR$1)</f>
        <v>1</v>
      </c>
      <c r="AS2379" s="5">
        <f>COUNTIFS($B:$B,$B2379,$AG:$AG,AS$1)</f>
        <v>0</v>
      </c>
      <c r="AT2379" s="5">
        <f>COUNTIFS($B:$B,$B2379,$AG:$AG,AT$1)</f>
        <v>0</v>
      </c>
      <c r="AU2379" s="5">
        <f>COUNTIFS($B:$B,$B2379,$AG:$AG,AU$1)</f>
        <v>0</v>
      </c>
    </row>
    <row r="2380" spans="1:47" ht="15" customHeight="1" x14ac:dyDescent="0.35">
      <c r="A2380" s="3">
        <f>IF(B2379=B2380,A2379,A2379+1)</f>
        <v>840</v>
      </c>
      <c r="B2380" s="3" t="s">
        <v>1820</v>
      </c>
      <c r="C2380" s="3" t="s">
        <v>1819</v>
      </c>
      <c r="D2380" s="3" t="s">
        <v>1789</v>
      </c>
      <c r="E2380" s="3" t="s">
        <v>1788</v>
      </c>
      <c r="F2380" s="4" t="s">
        <v>8</v>
      </c>
      <c r="G2380" s="4" t="s">
        <v>8</v>
      </c>
      <c r="H2380" s="4" t="s">
        <v>7</v>
      </c>
      <c r="I2380" s="3">
        <v>1</v>
      </c>
      <c r="J2380" s="3" t="s">
        <v>6</v>
      </c>
      <c r="K2380" s="3" t="s">
        <v>1787</v>
      </c>
      <c r="L2380" s="3" t="s">
        <v>4</v>
      </c>
      <c r="M2380" s="3" t="s">
        <v>1821</v>
      </c>
      <c r="N2380" s="3" t="s">
        <v>207</v>
      </c>
      <c r="P2380" s="3" t="s">
        <v>1</v>
      </c>
      <c r="Q2380" s="3" t="s">
        <v>1475</v>
      </c>
      <c r="R2380" s="3" t="s">
        <v>1474</v>
      </c>
      <c r="S2380" s="2" t="str">
        <f>IF(P2380="심사불필요","-",VLOOKUP(K2380,'[1]자격증 backdata'!A:G,7,0))</f>
        <v>필수</v>
      </c>
      <c r="T2380" s="2" t="str">
        <f>IF(S2380="-","-",IF(COUNTIFS(B:B,B2380,S:S,"필수")&gt;0,"자격요건충족","확인필요"))</f>
        <v>자격요건충족</v>
      </c>
      <c r="U2380" s="2"/>
      <c r="W2380" s="2">
        <f>IF(Q2380="4급","심사불필요",VLOOKUP(K2380,'[1]자격증 backdata'!A:B,2,0))</f>
        <v>6</v>
      </c>
      <c r="X2380" s="3">
        <f>IF(R2380="A", MIN(20, SUMIFS(W:W, B:B, B2380, R:R, "A")),IF(R2380="B", MIN(30, SUMIFS(W:W, B:B, B2380, R:R, "B")),"비해당분야"))</f>
        <v>6</v>
      </c>
      <c r="Y2380" s="3" t="str">
        <f>IF(R2380="C",MIN(30,IF(COUNTIFS(B:B,B2380,W:W,"가1")=1,25,IF(COUNTIFS(B:B,B2380,W:W,"가1")&gt;=2,30,0))+IF(COUNTIFS(B:B,B2380,W:W,"나1")&gt;=4,30,IF(COUNTIFS(B:B,B2380,W:W,"나1")=3,26,IF(COUNTIFS(B:B,B2380,W:W,"나1")=2,22,IF(COUNTIFS(B:B,B2380,W:W,"나1")=1,18,0)))))+MIN(30,IF(COUNTIFS(B:B,B2380,W:W,"가2")=1,25,IF(COUNTIFS(B:B,B2380,W:W,"가2")&gt;=2,30,0))+IF(COUNTIFS(B:B,B2380,W:W,"나2")=3,30,IF(COUNTIFS(B:B,B2380,W:W,"나2")=2,25,IF(COUNTIFS(B:B,B2380,W:W,"나2")=1,20,0)))),"비해당분야")</f>
        <v>비해당분야</v>
      </c>
      <c r="Z2380" s="3" t="str">
        <f>IF(R2380="C",VLOOKUP(K2380,'[1]자격증 backdata'!A:F,6,0),"비해당분야")</f>
        <v>비해당분야</v>
      </c>
      <c r="AA2380" s="3" t="str">
        <f>IF(R2380="C",SUMIF(B:B,B2380,Z:Z),"비해당분야")</f>
        <v>비해당분야</v>
      </c>
      <c r="AB2380" s="3" t="str">
        <f>IF(R2380="C",SUM(Y2380,AA2380),"비해당분야")</f>
        <v>비해당분야</v>
      </c>
      <c r="AC2380" s="3">
        <f>IF(R2380="C",AB2380,X2380)</f>
        <v>6</v>
      </c>
      <c r="AD2380" s="3">
        <f>VLOOKUP(K2380,'[1]자격증 backdata'!A:D,4,0)</f>
        <v>0</v>
      </c>
      <c r="AE2380" s="3">
        <f>IF(_xlfn.MAXIFS(AD:AD,B:B,B2380)&gt;10,10,_xlfn.MAXIFS(AD:AD,B:B,B2380))</f>
        <v>5</v>
      </c>
      <c r="AG2380" s="2" t="str">
        <f>VLOOKUP(K2380,'[1]자격증 backdata'!A:C,3,0)</f>
        <v>K</v>
      </c>
      <c r="AH2380" s="2">
        <f>COUNTIFS($B:$B,$B2380,$AG:$AG,AH$1)</f>
        <v>0</v>
      </c>
      <c r="AI2380" s="2">
        <f>COUNTIFS($B:$B,$B2380,$AG:$AG,AI$1)</f>
        <v>0</v>
      </c>
      <c r="AJ2380" s="2">
        <f>COUNTIFS($B:$B,$B2380,$AG:$AG,AJ$1)</f>
        <v>0</v>
      </c>
      <c r="AK2380" s="2">
        <f>COUNTIFS($B:$B,$B2380,$AG:$AG,AK$1)</f>
        <v>0</v>
      </c>
      <c r="AL2380" s="2">
        <f>COUNTIFS($B:$B,$B2380,$AG:$AG,AL$1)</f>
        <v>0</v>
      </c>
      <c r="AM2380" s="2">
        <f>COUNTIFS($B:$B,$B2380,$AG:$AG,AM$1)</f>
        <v>0</v>
      </c>
      <c r="AN2380" s="2">
        <f>COUNTIFS($B:$B,$B2380,$AG:$AG,AN$1)</f>
        <v>0</v>
      </c>
      <c r="AO2380" s="2">
        <f>COUNTIFS($B:$B,$B2380,$AG:$AG,AO$1)</f>
        <v>0</v>
      </c>
      <c r="AP2380" s="2">
        <f>COUNTIFS($B:$B,$B2380,$AG:$AG,AP$1)</f>
        <v>0</v>
      </c>
      <c r="AQ2380" s="2">
        <f>COUNTIFS($B:$B,$B2380,$AG:$AG,AQ$1)</f>
        <v>0</v>
      </c>
      <c r="AR2380" s="2">
        <f>COUNTIFS($B:$B,$B2380,$AG:$AG,AR$1)</f>
        <v>1</v>
      </c>
      <c r="AS2380" s="2">
        <f>COUNTIFS($B:$B,$B2380,$AG:$AG,AS$1)</f>
        <v>0</v>
      </c>
      <c r="AT2380" s="2">
        <f>COUNTIFS($B:$B,$B2380,$AG:$AG,AT$1)</f>
        <v>0</v>
      </c>
      <c r="AU2380" s="2">
        <f>COUNTIFS($B:$B,$B2380,$AG:$AG,AU$1)</f>
        <v>0</v>
      </c>
    </row>
    <row r="2381" spans="1:47" ht="15" customHeight="1" x14ac:dyDescent="0.35">
      <c r="A2381" s="7">
        <f>IF(B2380=B2381,A2380,A2380+1)</f>
        <v>840</v>
      </c>
      <c r="B2381" s="7" t="s">
        <v>1820</v>
      </c>
      <c r="C2381" s="7" t="s">
        <v>1819</v>
      </c>
      <c r="D2381" s="7" t="s">
        <v>1789</v>
      </c>
      <c r="E2381" s="7" t="s">
        <v>1788</v>
      </c>
      <c r="F2381" s="4" t="s">
        <v>7</v>
      </c>
      <c r="G2381" s="4" t="s">
        <v>8</v>
      </c>
      <c r="H2381" s="4" t="s">
        <v>7</v>
      </c>
      <c r="I2381" s="3">
        <v>2</v>
      </c>
      <c r="J2381" s="3" t="s">
        <v>38</v>
      </c>
      <c r="K2381" s="3" t="s">
        <v>1802</v>
      </c>
      <c r="L2381" s="3" t="s">
        <v>36</v>
      </c>
      <c r="M2381" s="3" t="s">
        <v>1818</v>
      </c>
      <c r="N2381" s="3" t="s">
        <v>122</v>
      </c>
      <c r="P2381" s="3" t="s">
        <v>1</v>
      </c>
      <c r="Q2381" s="3" t="s">
        <v>1475</v>
      </c>
      <c r="R2381" s="3" t="s">
        <v>1474</v>
      </c>
      <c r="S2381" s="2">
        <f>IF(P2381="심사불필요","-",VLOOKUP(K2381,'[1]자격증 backdata'!A:G,7,0))</f>
        <v>0</v>
      </c>
      <c r="T2381" s="2" t="str">
        <f>IF(S2381="-","-",IF(COUNTIFS(B:B,B2381,S:S,"필수")&gt;0,"자격요건충족","확인필요"))</f>
        <v>자격요건충족</v>
      </c>
      <c r="U2381" s="2"/>
      <c r="W2381" s="2">
        <f>IF(Q2381="4급","심사불필요",VLOOKUP(K2381,'[1]자격증 backdata'!A:B,2,0))</f>
        <v>0</v>
      </c>
      <c r="X2381" s="3">
        <f>IF(R2381="A", MIN(20, SUMIFS(W:W, B:B, B2381, R:R, "A")),IF(R2381="B", MIN(30, SUMIFS(W:W, B:B, B2381, R:R, "B")),"비해당분야"))</f>
        <v>6</v>
      </c>
      <c r="Y2381" s="3" t="str">
        <f>IF(R2381="C",MIN(30,IF(COUNTIFS(B:B,B2381,W:W,"가1")=1,25,IF(COUNTIFS(B:B,B2381,W:W,"가1")&gt;=2,30,0))+IF(COUNTIFS(B:B,B2381,W:W,"나1")&gt;=4,30,IF(COUNTIFS(B:B,B2381,W:W,"나1")=3,26,IF(COUNTIFS(B:B,B2381,W:W,"나1")=2,22,IF(COUNTIFS(B:B,B2381,W:W,"나1")=1,18,0)))))+MIN(30,IF(COUNTIFS(B:B,B2381,W:W,"가2")=1,25,IF(COUNTIFS(B:B,B2381,W:W,"가2")&gt;=2,30,0))+IF(COUNTIFS(B:B,B2381,W:W,"나2")=3,30,IF(COUNTIFS(B:B,B2381,W:W,"나2")=2,25,IF(COUNTIFS(B:B,B2381,W:W,"나2")=1,20,0)))),"비해당분야")</f>
        <v>비해당분야</v>
      </c>
      <c r="Z2381" s="3" t="str">
        <f>IF(R2381="C",VLOOKUP(K2381,'[1]자격증 backdata'!A:F,6,0),"비해당분야")</f>
        <v>비해당분야</v>
      </c>
      <c r="AA2381" s="3" t="str">
        <f>IF(R2381="C",SUMIF(B:B,B2381,Z:Z),"비해당분야")</f>
        <v>비해당분야</v>
      </c>
      <c r="AB2381" s="3" t="str">
        <f>IF(R2381="C",SUM(Y2381,AA2381),"비해당분야")</f>
        <v>비해당분야</v>
      </c>
      <c r="AC2381" s="3">
        <f>IF(R2381="C",AB2381,X2381)</f>
        <v>6</v>
      </c>
      <c r="AD2381" s="3">
        <f>VLOOKUP(K2381,'[1]자격증 backdata'!A:D,4,0)</f>
        <v>5</v>
      </c>
      <c r="AE2381" s="3">
        <f>IF(_xlfn.MAXIFS(AD:AD,B:B,B2381)&gt;10,10,_xlfn.MAXIFS(AD:AD,B:B,B2381))</f>
        <v>5</v>
      </c>
      <c r="AG2381" s="2">
        <f>VLOOKUP(K2381,'[1]자격증 backdata'!A:C,3,0)</f>
        <v>0</v>
      </c>
      <c r="AH2381" s="2">
        <f>COUNTIFS($B:$B,$B2381,$AG:$AG,AH$1)</f>
        <v>0</v>
      </c>
      <c r="AI2381" s="2">
        <f>COUNTIFS($B:$B,$B2381,$AG:$AG,AI$1)</f>
        <v>0</v>
      </c>
      <c r="AJ2381" s="2">
        <f>COUNTIFS($B:$B,$B2381,$AG:$AG,AJ$1)</f>
        <v>0</v>
      </c>
      <c r="AK2381" s="2">
        <f>COUNTIFS($B:$B,$B2381,$AG:$AG,AK$1)</f>
        <v>0</v>
      </c>
      <c r="AL2381" s="2">
        <f>COUNTIFS($B:$B,$B2381,$AG:$AG,AL$1)</f>
        <v>0</v>
      </c>
      <c r="AM2381" s="2">
        <f>COUNTIFS($B:$B,$B2381,$AG:$AG,AM$1)</f>
        <v>0</v>
      </c>
      <c r="AN2381" s="2">
        <f>COUNTIFS($B:$B,$B2381,$AG:$AG,AN$1)</f>
        <v>0</v>
      </c>
      <c r="AO2381" s="2">
        <f>COUNTIFS($B:$B,$B2381,$AG:$AG,AO$1)</f>
        <v>0</v>
      </c>
      <c r="AP2381" s="2">
        <f>COUNTIFS($B:$B,$B2381,$AG:$AG,AP$1)</f>
        <v>0</v>
      </c>
      <c r="AQ2381" s="2">
        <f>COUNTIFS($B:$B,$B2381,$AG:$AG,AQ$1)</f>
        <v>0</v>
      </c>
      <c r="AR2381" s="2">
        <f>COUNTIFS($B:$B,$B2381,$AG:$AG,AR$1)</f>
        <v>1</v>
      </c>
      <c r="AS2381" s="2">
        <f>COUNTIFS($B:$B,$B2381,$AG:$AG,AS$1)</f>
        <v>0</v>
      </c>
      <c r="AT2381" s="2">
        <f>COUNTIFS($B:$B,$B2381,$AG:$AG,AT$1)</f>
        <v>0</v>
      </c>
      <c r="AU2381" s="2">
        <f>COUNTIFS($B:$B,$B2381,$AG:$AG,AU$1)</f>
        <v>0</v>
      </c>
    </row>
    <row r="2382" spans="1:47" ht="15" customHeight="1" x14ac:dyDescent="0.35">
      <c r="A2382" s="4">
        <f>IF(B2381=B2382,A2381,A2381+1)</f>
        <v>841</v>
      </c>
      <c r="B2382" s="4" t="s">
        <v>1814</v>
      </c>
      <c r="C2382" s="4" t="s">
        <v>1813</v>
      </c>
      <c r="D2382" s="4" t="s">
        <v>1789</v>
      </c>
      <c r="E2382" s="4" t="s">
        <v>1788</v>
      </c>
      <c r="F2382" s="4" t="s">
        <v>8</v>
      </c>
      <c r="G2382" s="4" t="s">
        <v>8</v>
      </c>
      <c r="H2382" s="4" t="s">
        <v>7</v>
      </c>
      <c r="I2382" s="4">
        <v>1</v>
      </c>
      <c r="J2382" s="4" t="s">
        <v>6</v>
      </c>
      <c r="K2382" s="4" t="s">
        <v>1787</v>
      </c>
      <c r="L2382" s="4" t="s">
        <v>4</v>
      </c>
      <c r="M2382" s="4" t="s">
        <v>1817</v>
      </c>
      <c r="N2382" s="4" t="s">
        <v>207</v>
      </c>
      <c r="P2382" s="4" t="s">
        <v>1</v>
      </c>
      <c r="Q2382" s="4" t="s">
        <v>1475</v>
      </c>
      <c r="R2382" s="4" t="s">
        <v>1474</v>
      </c>
      <c r="S2382" s="5" t="str">
        <f>IF(P2382="심사불필요","-",VLOOKUP(K2382,'[1]자격증 backdata'!A:G,7,0))</f>
        <v>필수</v>
      </c>
      <c r="T2382" s="5" t="str">
        <f>IF(S2382="-","-",IF(COUNTIFS(B:B,B2382,S:S,"필수")&gt;0,"자격요건충족","확인필요"))</f>
        <v>자격요건충족</v>
      </c>
      <c r="U2382" s="5"/>
      <c r="W2382" s="5">
        <f>IF(Q2382="4급","심사불필요",VLOOKUP(K2382,'[1]자격증 backdata'!A:B,2,0))</f>
        <v>6</v>
      </c>
      <c r="X2382" s="4">
        <f>IF(R2382="A", MIN(20, SUMIFS(W:W, B:B, B2382, R:R, "A")),IF(R2382="B", MIN(30, SUMIFS(W:W, B:B, B2382, R:R, "B")),"비해당분야"))</f>
        <v>12</v>
      </c>
      <c r="Y2382" s="4" t="str">
        <f>IF(R2382="C",MIN(30,IF(COUNTIFS(B:B,B2382,W:W,"가1")=1,25,IF(COUNTIFS(B:B,B2382,W:W,"가1")&gt;=2,30,0))+IF(COUNTIFS(B:B,B2382,W:W,"나1")&gt;=4,30,IF(COUNTIFS(B:B,B2382,W:W,"나1")=3,26,IF(COUNTIFS(B:B,B2382,W:W,"나1")=2,22,IF(COUNTIFS(B:B,B2382,W:W,"나1")=1,18,0)))))+MIN(30,IF(COUNTIFS(B:B,B2382,W:W,"가2")=1,25,IF(COUNTIFS(B:B,B2382,W:W,"가2")&gt;=2,30,0))+IF(COUNTIFS(B:B,B2382,W:W,"나2")=3,30,IF(COUNTIFS(B:B,B2382,W:W,"나2")=2,25,IF(COUNTIFS(B:B,B2382,W:W,"나2")=1,20,0)))),"비해당분야")</f>
        <v>비해당분야</v>
      </c>
      <c r="Z2382" s="4" t="str">
        <f>IF(R2382="C",VLOOKUP(K2382,'[1]자격증 backdata'!A:F,6,0),"비해당분야")</f>
        <v>비해당분야</v>
      </c>
      <c r="AA2382" s="4" t="str">
        <f>IF(R2382="C",SUMIF(B:B,B2382,Z:Z),"비해당분야")</f>
        <v>비해당분야</v>
      </c>
      <c r="AB2382" s="4" t="str">
        <f>IF(R2382="C",SUM(Y2382,AA2382),"비해당분야")</f>
        <v>비해당분야</v>
      </c>
      <c r="AC2382" s="4">
        <f>IF(R2382="C",AB2382,X2382)</f>
        <v>12</v>
      </c>
      <c r="AD2382" s="4">
        <f>VLOOKUP(K2382,'[1]자격증 backdata'!A:D,4,0)</f>
        <v>0</v>
      </c>
      <c r="AE2382" s="4">
        <f>IF(_xlfn.MAXIFS(AD:AD,B:B,B2382)&gt;10,10,_xlfn.MAXIFS(AD:AD,B:B,B2382))</f>
        <v>5</v>
      </c>
      <c r="AG2382" s="5" t="str">
        <f>VLOOKUP(K2382,'[1]자격증 backdata'!A:C,3,0)</f>
        <v>K</v>
      </c>
      <c r="AH2382" s="5">
        <f>COUNTIFS($B:$B,$B2382,$AG:$AG,AH$1)</f>
        <v>0</v>
      </c>
      <c r="AI2382" s="5">
        <f>COUNTIFS($B:$B,$B2382,$AG:$AG,AI$1)</f>
        <v>0</v>
      </c>
      <c r="AJ2382" s="5">
        <f>COUNTIFS($B:$B,$B2382,$AG:$AG,AJ$1)</f>
        <v>0</v>
      </c>
      <c r="AK2382" s="5">
        <f>COUNTIFS($B:$B,$B2382,$AG:$AG,AK$1)</f>
        <v>0</v>
      </c>
      <c r="AL2382" s="5">
        <f>COUNTIFS($B:$B,$B2382,$AG:$AG,AL$1)</f>
        <v>0</v>
      </c>
      <c r="AM2382" s="5">
        <f>COUNTIFS($B:$B,$B2382,$AG:$AG,AM$1)</f>
        <v>0</v>
      </c>
      <c r="AN2382" s="5">
        <f>COUNTIFS($B:$B,$B2382,$AG:$AG,AN$1)</f>
        <v>0</v>
      </c>
      <c r="AO2382" s="5">
        <f>COUNTIFS($B:$B,$B2382,$AG:$AG,AO$1)</f>
        <v>0</v>
      </c>
      <c r="AP2382" s="5">
        <f>COUNTIFS($B:$B,$B2382,$AG:$AG,AP$1)</f>
        <v>0</v>
      </c>
      <c r="AQ2382" s="5">
        <f>COUNTIFS($B:$B,$B2382,$AG:$AG,AQ$1)</f>
        <v>0</v>
      </c>
      <c r="AR2382" s="5">
        <f>COUNTIFS($B:$B,$B2382,$AG:$AG,AR$1)</f>
        <v>1</v>
      </c>
      <c r="AS2382" s="5">
        <f>COUNTIFS($B:$B,$B2382,$AG:$AG,AS$1)</f>
        <v>0</v>
      </c>
      <c r="AT2382" s="5">
        <f>COUNTIFS($B:$B,$B2382,$AG:$AG,AT$1)</f>
        <v>1</v>
      </c>
      <c r="AU2382" s="5">
        <f>COUNTIFS($B:$B,$B2382,$AG:$AG,AU$1)</f>
        <v>0</v>
      </c>
    </row>
    <row r="2383" spans="1:47" ht="15" customHeight="1" x14ac:dyDescent="0.35">
      <c r="A2383" s="6">
        <f>IF(B2382=B2383,A2382,A2382+1)</f>
        <v>841</v>
      </c>
      <c r="B2383" s="6" t="s">
        <v>1814</v>
      </c>
      <c r="C2383" s="6" t="s">
        <v>1813</v>
      </c>
      <c r="D2383" s="6" t="s">
        <v>1789</v>
      </c>
      <c r="E2383" s="6" t="s">
        <v>1788</v>
      </c>
      <c r="F2383" s="4" t="s">
        <v>7</v>
      </c>
      <c r="G2383" s="4" t="s">
        <v>8</v>
      </c>
      <c r="H2383" s="4" t="s">
        <v>7</v>
      </c>
      <c r="I2383" s="4">
        <v>2</v>
      </c>
      <c r="J2383" s="4" t="s">
        <v>38</v>
      </c>
      <c r="K2383" s="4" t="s">
        <v>1802</v>
      </c>
      <c r="L2383" s="4" t="s">
        <v>36</v>
      </c>
      <c r="M2383" s="4" t="s">
        <v>1816</v>
      </c>
      <c r="N2383" s="4" t="s">
        <v>1815</v>
      </c>
      <c r="P2383" s="4" t="s">
        <v>1</v>
      </c>
      <c r="Q2383" s="4" t="s">
        <v>1475</v>
      </c>
      <c r="R2383" s="4" t="s">
        <v>1474</v>
      </c>
      <c r="S2383" s="5">
        <f>IF(P2383="심사불필요","-",VLOOKUP(K2383,'[1]자격증 backdata'!A:G,7,0))</f>
        <v>0</v>
      </c>
      <c r="T2383" s="5" t="str">
        <f>IF(S2383="-","-",IF(COUNTIFS(B:B,B2383,S:S,"필수")&gt;0,"자격요건충족","확인필요"))</f>
        <v>자격요건충족</v>
      </c>
      <c r="U2383" s="5"/>
      <c r="W2383" s="5">
        <f>IF(Q2383="4급","심사불필요",VLOOKUP(K2383,'[1]자격증 backdata'!A:B,2,0))</f>
        <v>0</v>
      </c>
      <c r="X2383" s="4">
        <f>IF(R2383="A", MIN(20, SUMIFS(W:W, B:B, B2383, R:R, "A")),IF(R2383="B", MIN(30, SUMIFS(W:W, B:B, B2383, R:R, "B")),"비해당분야"))</f>
        <v>12</v>
      </c>
      <c r="Y2383" s="4" t="str">
        <f>IF(R2383="C",MIN(30,IF(COUNTIFS(B:B,B2383,W:W,"가1")=1,25,IF(COUNTIFS(B:B,B2383,W:W,"가1")&gt;=2,30,0))+IF(COUNTIFS(B:B,B2383,W:W,"나1")&gt;=4,30,IF(COUNTIFS(B:B,B2383,W:W,"나1")=3,26,IF(COUNTIFS(B:B,B2383,W:W,"나1")=2,22,IF(COUNTIFS(B:B,B2383,W:W,"나1")=1,18,0)))))+MIN(30,IF(COUNTIFS(B:B,B2383,W:W,"가2")=1,25,IF(COUNTIFS(B:B,B2383,W:W,"가2")&gt;=2,30,0))+IF(COUNTIFS(B:B,B2383,W:W,"나2")=3,30,IF(COUNTIFS(B:B,B2383,W:W,"나2")=2,25,IF(COUNTIFS(B:B,B2383,W:W,"나2")=1,20,0)))),"비해당분야")</f>
        <v>비해당분야</v>
      </c>
      <c r="Z2383" s="4" t="str">
        <f>IF(R2383="C",VLOOKUP(K2383,'[1]자격증 backdata'!A:F,6,0),"비해당분야")</f>
        <v>비해당분야</v>
      </c>
      <c r="AA2383" s="4" t="str">
        <f>IF(R2383="C",SUMIF(B:B,B2383,Z:Z),"비해당분야")</f>
        <v>비해당분야</v>
      </c>
      <c r="AB2383" s="4" t="str">
        <f>IF(R2383="C",SUM(Y2383,AA2383),"비해당분야")</f>
        <v>비해당분야</v>
      </c>
      <c r="AC2383" s="4">
        <f>IF(R2383="C",AB2383,X2383)</f>
        <v>12</v>
      </c>
      <c r="AD2383" s="4">
        <f>VLOOKUP(K2383,'[1]자격증 backdata'!A:D,4,0)</f>
        <v>5</v>
      </c>
      <c r="AE2383" s="4">
        <f>IF(_xlfn.MAXIFS(AD:AD,B:B,B2383)&gt;10,10,_xlfn.MAXIFS(AD:AD,B:B,B2383))</f>
        <v>5</v>
      </c>
      <c r="AG2383" s="5">
        <f>VLOOKUP(K2383,'[1]자격증 backdata'!A:C,3,0)</f>
        <v>0</v>
      </c>
      <c r="AH2383" s="5">
        <f>COUNTIFS($B:$B,$B2383,$AG:$AG,AH$1)</f>
        <v>0</v>
      </c>
      <c r="AI2383" s="5">
        <f>COUNTIFS($B:$B,$B2383,$AG:$AG,AI$1)</f>
        <v>0</v>
      </c>
      <c r="AJ2383" s="5">
        <f>COUNTIFS($B:$B,$B2383,$AG:$AG,AJ$1)</f>
        <v>0</v>
      </c>
      <c r="AK2383" s="5">
        <f>COUNTIFS($B:$B,$B2383,$AG:$AG,AK$1)</f>
        <v>0</v>
      </c>
      <c r="AL2383" s="5">
        <f>COUNTIFS($B:$B,$B2383,$AG:$AG,AL$1)</f>
        <v>0</v>
      </c>
      <c r="AM2383" s="5">
        <f>COUNTIFS($B:$B,$B2383,$AG:$AG,AM$1)</f>
        <v>0</v>
      </c>
      <c r="AN2383" s="5">
        <f>COUNTIFS($B:$B,$B2383,$AG:$AG,AN$1)</f>
        <v>0</v>
      </c>
      <c r="AO2383" s="5">
        <f>COUNTIFS($B:$B,$B2383,$AG:$AG,AO$1)</f>
        <v>0</v>
      </c>
      <c r="AP2383" s="5">
        <f>COUNTIFS($B:$B,$B2383,$AG:$AG,AP$1)</f>
        <v>0</v>
      </c>
      <c r="AQ2383" s="5">
        <f>COUNTIFS($B:$B,$B2383,$AG:$AG,AQ$1)</f>
        <v>0</v>
      </c>
      <c r="AR2383" s="5">
        <f>COUNTIFS($B:$B,$B2383,$AG:$AG,AR$1)</f>
        <v>1</v>
      </c>
      <c r="AS2383" s="5">
        <f>COUNTIFS($B:$B,$B2383,$AG:$AG,AS$1)</f>
        <v>0</v>
      </c>
      <c r="AT2383" s="5">
        <f>COUNTIFS($B:$B,$B2383,$AG:$AG,AT$1)</f>
        <v>1</v>
      </c>
      <c r="AU2383" s="5">
        <f>COUNTIFS($B:$B,$B2383,$AG:$AG,AU$1)</f>
        <v>0</v>
      </c>
    </row>
    <row r="2384" spans="1:47" ht="15" customHeight="1" x14ac:dyDescent="0.35">
      <c r="A2384" s="6">
        <f>IF(B2383=B2384,A2383,A2383+1)</f>
        <v>841</v>
      </c>
      <c r="B2384" s="6" t="s">
        <v>1814</v>
      </c>
      <c r="C2384" s="6" t="s">
        <v>1813</v>
      </c>
      <c r="D2384" s="6" t="s">
        <v>1789</v>
      </c>
      <c r="E2384" s="6" t="s">
        <v>1788</v>
      </c>
      <c r="F2384" s="4" t="s">
        <v>7</v>
      </c>
      <c r="G2384" s="4" t="s">
        <v>8</v>
      </c>
      <c r="H2384" s="4" t="s">
        <v>7</v>
      </c>
      <c r="I2384" s="4">
        <v>3</v>
      </c>
      <c r="J2384" s="4" t="s">
        <v>106</v>
      </c>
      <c r="K2384" s="4" t="s">
        <v>1812</v>
      </c>
      <c r="L2384" s="4" t="s">
        <v>55</v>
      </c>
      <c r="M2384" s="4" t="s">
        <v>1811</v>
      </c>
      <c r="N2384" s="4" t="s">
        <v>1810</v>
      </c>
      <c r="P2384" s="4" t="s">
        <v>1</v>
      </c>
      <c r="Q2384" s="4" t="s">
        <v>1475</v>
      </c>
      <c r="R2384" s="4" t="s">
        <v>1474</v>
      </c>
      <c r="S2384" s="5">
        <f>IF(P2384="심사불필요","-",VLOOKUP(K2384,'[1]자격증 backdata'!A:G,7,0))</f>
        <v>0</v>
      </c>
      <c r="T2384" s="5" t="str">
        <f>IF(S2384="-","-",IF(COUNTIFS(B:B,B2384,S:S,"필수")&gt;0,"자격요건충족","확인필요"))</f>
        <v>자격요건충족</v>
      </c>
      <c r="U2384" s="5"/>
      <c r="W2384" s="5">
        <f>IF(Q2384="4급","심사불필요",VLOOKUP(K2384,'[1]자격증 backdata'!A:B,2,0))</f>
        <v>6</v>
      </c>
      <c r="X2384" s="4">
        <f>IF(R2384="A", MIN(20, SUMIFS(W:W, B:B, B2384, R:R, "A")),IF(R2384="B", MIN(30, SUMIFS(W:W, B:B, B2384, R:R, "B")),"비해당분야"))</f>
        <v>12</v>
      </c>
      <c r="Y2384" s="4" t="str">
        <f>IF(R2384="C",MIN(30,IF(COUNTIFS(B:B,B2384,W:W,"가1")=1,25,IF(COUNTIFS(B:B,B2384,W:W,"가1")&gt;=2,30,0))+IF(COUNTIFS(B:B,B2384,W:W,"나1")&gt;=4,30,IF(COUNTIFS(B:B,B2384,W:W,"나1")=3,26,IF(COUNTIFS(B:B,B2384,W:W,"나1")=2,22,IF(COUNTIFS(B:B,B2384,W:W,"나1")=1,18,0)))))+MIN(30,IF(COUNTIFS(B:B,B2384,W:W,"가2")=1,25,IF(COUNTIFS(B:B,B2384,W:W,"가2")&gt;=2,30,0))+IF(COUNTIFS(B:B,B2384,W:W,"나2")=3,30,IF(COUNTIFS(B:B,B2384,W:W,"나2")=2,25,IF(COUNTIFS(B:B,B2384,W:W,"나2")=1,20,0)))),"비해당분야")</f>
        <v>비해당분야</v>
      </c>
      <c r="Z2384" s="4" t="str">
        <f>IF(R2384="C",VLOOKUP(K2384,'[1]자격증 backdata'!A:F,6,0),"비해당분야")</f>
        <v>비해당분야</v>
      </c>
      <c r="AA2384" s="4" t="str">
        <f>IF(R2384="C",SUMIF(B:B,B2384,Z:Z),"비해당분야")</f>
        <v>비해당분야</v>
      </c>
      <c r="AB2384" s="4" t="str">
        <f>IF(R2384="C",SUM(Y2384,AA2384),"비해당분야")</f>
        <v>비해당분야</v>
      </c>
      <c r="AC2384" s="4">
        <f>IF(R2384="C",AB2384,X2384)</f>
        <v>12</v>
      </c>
      <c r="AD2384" s="4">
        <f>VLOOKUP(K2384,'[1]자격증 backdata'!A:D,4,0)</f>
        <v>0</v>
      </c>
      <c r="AE2384" s="4">
        <f>IF(_xlfn.MAXIFS(AD:AD,B:B,B2384)&gt;10,10,_xlfn.MAXIFS(AD:AD,B:B,B2384))</f>
        <v>5</v>
      </c>
      <c r="AG2384" s="5" t="str">
        <f>VLOOKUP(K2384,'[1]자격증 backdata'!A:C,3,0)</f>
        <v>M</v>
      </c>
      <c r="AH2384" s="5">
        <f>COUNTIFS($B:$B,$B2384,$AG:$AG,AH$1)</f>
        <v>0</v>
      </c>
      <c r="AI2384" s="5">
        <f>COUNTIFS($B:$B,$B2384,$AG:$AG,AI$1)</f>
        <v>0</v>
      </c>
      <c r="AJ2384" s="5">
        <f>COUNTIFS($B:$B,$B2384,$AG:$AG,AJ$1)</f>
        <v>0</v>
      </c>
      <c r="AK2384" s="5">
        <f>COUNTIFS($B:$B,$B2384,$AG:$AG,AK$1)</f>
        <v>0</v>
      </c>
      <c r="AL2384" s="5">
        <f>COUNTIFS($B:$B,$B2384,$AG:$AG,AL$1)</f>
        <v>0</v>
      </c>
      <c r="AM2384" s="5">
        <f>COUNTIFS($B:$B,$B2384,$AG:$AG,AM$1)</f>
        <v>0</v>
      </c>
      <c r="AN2384" s="5">
        <f>COUNTIFS($B:$B,$B2384,$AG:$AG,AN$1)</f>
        <v>0</v>
      </c>
      <c r="AO2384" s="5">
        <f>COUNTIFS($B:$B,$B2384,$AG:$AG,AO$1)</f>
        <v>0</v>
      </c>
      <c r="AP2384" s="5">
        <f>COUNTIFS($B:$B,$B2384,$AG:$AG,AP$1)</f>
        <v>0</v>
      </c>
      <c r="AQ2384" s="5">
        <f>COUNTIFS($B:$B,$B2384,$AG:$AG,AQ$1)</f>
        <v>0</v>
      </c>
      <c r="AR2384" s="5">
        <f>COUNTIFS($B:$B,$B2384,$AG:$AG,AR$1)</f>
        <v>1</v>
      </c>
      <c r="AS2384" s="5">
        <f>COUNTIFS($B:$B,$B2384,$AG:$AG,AS$1)</f>
        <v>0</v>
      </c>
      <c r="AT2384" s="5">
        <f>COUNTIFS($B:$B,$B2384,$AG:$AG,AT$1)</f>
        <v>1</v>
      </c>
      <c r="AU2384" s="5">
        <f>COUNTIFS($B:$B,$B2384,$AG:$AG,AU$1)</f>
        <v>0</v>
      </c>
    </row>
    <row r="2385" spans="1:47" ht="15" customHeight="1" x14ac:dyDescent="0.35">
      <c r="A2385" s="3">
        <f>IF(B2384=B2385,A2384,A2384+1)</f>
        <v>842</v>
      </c>
      <c r="B2385" s="3" t="s">
        <v>1808</v>
      </c>
      <c r="C2385" s="3" t="s">
        <v>1807</v>
      </c>
      <c r="D2385" s="3" t="s">
        <v>1789</v>
      </c>
      <c r="E2385" s="3" t="s">
        <v>1788</v>
      </c>
      <c r="F2385" s="4" t="s">
        <v>8</v>
      </c>
      <c r="G2385" s="4" t="s">
        <v>8</v>
      </c>
      <c r="H2385" s="4" t="s">
        <v>7</v>
      </c>
      <c r="I2385" s="3">
        <v>1</v>
      </c>
      <c r="J2385" s="3" t="s">
        <v>6</v>
      </c>
      <c r="K2385" s="3" t="s">
        <v>1787</v>
      </c>
      <c r="L2385" s="3" t="s">
        <v>4</v>
      </c>
      <c r="M2385" s="3" t="s">
        <v>1809</v>
      </c>
      <c r="N2385" s="3" t="s">
        <v>246</v>
      </c>
      <c r="P2385" s="3" t="s">
        <v>1</v>
      </c>
      <c r="Q2385" s="3" t="s">
        <v>1475</v>
      </c>
      <c r="R2385" s="3" t="s">
        <v>1474</v>
      </c>
      <c r="S2385" s="2" t="str">
        <f>IF(P2385="심사불필요","-",VLOOKUP(K2385,'[1]자격증 backdata'!A:G,7,0))</f>
        <v>필수</v>
      </c>
      <c r="T2385" s="2" t="str">
        <f>IF(S2385="-","-",IF(COUNTIFS(B:B,B2385,S:S,"필수")&gt;0,"자격요건충족","확인필요"))</f>
        <v>자격요건충족</v>
      </c>
      <c r="U2385" s="2"/>
      <c r="W2385" s="2">
        <f>IF(Q2385="4급","심사불필요",VLOOKUP(K2385,'[1]자격증 backdata'!A:B,2,0))</f>
        <v>6</v>
      </c>
      <c r="X2385" s="3">
        <f>IF(R2385="A", MIN(20, SUMIFS(W:W, B:B, B2385, R:R, "A")),IF(R2385="B", MIN(30, SUMIFS(W:W, B:B, B2385, R:R, "B")),"비해당분야"))</f>
        <v>6</v>
      </c>
      <c r="Y2385" s="3" t="str">
        <f>IF(R2385="C",MIN(30,IF(COUNTIFS(B:B,B2385,W:W,"가1")=1,25,IF(COUNTIFS(B:B,B2385,W:W,"가1")&gt;=2,30,0))+IF(COUNTIFS(B:B,B2385,W:W,"나1")&gt;=4,30,IF(COUNTIFS(B:B,B2385,W:W,"나1")=3,26,IF(COUNTIFS(B:B,B2385,W:W,"나1")=2,22,IF(COUNTIFS(B:B,B2385,W:W,"나1")=1,18,0)))))+MIN(30,IF(COUNTIFS(B:B,B2385,W:W,"가2")=1,25,IF(COUNTIFS(B:B,B2385,W:W,"가2")&gt;=2,30,0))+IF(COUNTIFS(B:B,B2385,W:W,"나2")=3,30,IF(COUNTIFS(B:B,B2385,W:W,"나2")=2,25,IF(COUNTIFS(B:B,B2385,W:W,"나2")=1,20,0)))),"비해당분야")</f>
        <v>비해당분야</v>
      </c>
      <c r="Z2385" s="3" t="str">
        <f>IF(R2385="C",VLOOKUP(K2385,'[1]자격증 backdata'!A:F,6,0),"비해당분야")</f>
        <v>비해당분야</v>
      </c>
      <c r="AA2385" s="3" t="str">
        <f>IF(R2385="C",SUMIF(B:B,B2385,Z:Z),"비해당분야")</f>
        <v>비해당분야</v>
      </c>
      <c r="AB2385" s="3" t="str">
        <f>IF(R2385="C",SUM(Y2385,AA2385),"비해당분야")</f>
        <v>비해당분야</v>
      </c>
      <c r="AC2385" s="3">
        <f>IF(R2385="C",AB2385,X2385)</f>
        <v>6</v>
      </c>
      <c r="AD2385" s="3">
        <f>VLOOKUP(K2385,'[1]자격증 backdata'!A:D,4,0)</f>
        <v>0</v>
      </c>
      <c r="AE2385" s="3">
        <f>IF(_xlfn.MAXIFS(AD:AD,B:B,B2385)&gt;10,10,_xlfn.MAXIFS(AD:AD,B:B,B2385))</f>
        <v>5</v>
      </c>
      <c r="AG2385" s="2" t="str">
        <f>VLOOKUP(K2385,'[1]자격증 backdata'!A:C,3,0)</f>
        <v>K</v>
      </c>
      <c r="AH2385" s="2">
        <f>COUNTIFS($B:$B,$B2385,$AG:$AG,AH$1)</f>
        <v>0</v>
      </c>
      <c r="AI2385" s="2">
        <f>COUNTIFS($B:$B,$B2385,$AG:$AG,AI$1)</f>
        <v>0</v>
      </c>
      <c r="AJ2385" s="2">
        <f>COUNTIFS($B:$B,$B2385,$AG:$AG,AJ$1)</f>
        <v>0</v>
      </c>
      <c r="AK2385" s="2">
        <f>COUNTIFS($B:$B,$B2385,$AG:$AG,AK$1)</f>
        <v>0</v>
      </c>
      <c r="AL2385" s="2">
        <f>COUNTIFS($B:$B,$B2385,$AG:$AG,AL$1)</f>
        <v>0</v>
      </c>
      <c r="AM2385" s="2">
        <f>COUNTIFS($B:$B,$B2385,$AG:$AG,AM$1)</f>
        <v>0</v>
      </c>
      <c r="AN2385" s="2">
        <f>COUNTIFS($B:$B,$B2385,$AG:$AG,AN$1)</f>
        <v>0</v>
      </c>
      <c r="AO2385" s="2">
        <f>COUNTIFS($B:$B,$B2385,$AG:$AG,AO$1)</f>
        <v>0</v>
      </c>
      <c r="AP2385" s="2">
        <f>COUNTIFS($B:$B,$B2385,$AG:$AG,AP$1)</f>
        <v>0</v>
      </c>
      <c r="AQ2385" s="2">
        <f>COUNTIFS($B:$B,$B2385,$AG:$AG,AQ$1)</f>
        <v>0</v>
      </c>
      <c r="AR2385" s="2">
        <f>COUNTIFS($B:$B,$B2385,$AG:$AG,AR$1)</f>
        <v>1</v>
      </c>
      <c r="AS2385" s="2">
        <f>COUNTIFS($B:$B,$B2385,$AG:$AG,AS$1)</f>
        <v>0</v>
      </c>
      <c r="AT2385" s="2">
        <f>COUNTIFS($B:$B,$B2385,$AG:$AG,AT$1)</f>
        <v>0</v>
      </c>
      <c r="AU2385" s="2">
        <f>COUNTIFS($B:$B,$B2385,$AG:$AG,AU$1)</f>
        <v>0</v>
      </c>
    </row>
    <row r="2386" spans="1:47" ht="15" customHeight="1" x14ac:dyDescent="0.35">
      <c r="A2386" s="7">
        <f>IF(B2385=B2386,A2385,A2385+1)</f>
        <v>842</v>
      </c>
      <c r="B2386" s="7" t="s">
        <v>1808</v>
      </c>
      <c r="C2386" s="7" t="s">
        <v>1807</v>
      </c>
      <c r="D2386" s="7" t="s">
        <v>1789</v>
      </c>
      <c r="E2386" s="7" t="s">
        <v>1788</v>
      </c>
      <c r="F2386" s="4" t="s">
        <v>7</v>
      </c>
      <c r="G2386" s="4" t="s">
        <v>8</v>
      </c>
      <c r="H2386" s="4" t="s">
        <v>7</v>
      </c>
      <c r="I2386" s="3">
        <v>2</v>
      </c>
      <c r="J2386" s="3" t="s">
        <v>69</v>
      </c>
      <c r="K2386" s="3" t="s">
        <v>1799</v>
      </c>
      <c r="L2386" s="3" t="s">
        <v>36</v>
      </c>
      <c r="M2386" s="3" t="s">
        <v>1806</v>
      </c>
      <c r="N2386" s="3" t="s">
        <v>189</v>
      </c>
      <c r="P2386" s="3" t="s">
        <v>1</v>
      </c>
      <c r="Q2386" s="3" t="s">
        <v>1475</v>
      </c>
      <c r="R2386" s="3" t="s">
        <v>1474</v>
      </c>
      <c r="S2386" s="2">
        <f>IF(P2386="심사불필요","-",VLOOKUP(K2386,'[1]자격증 backdata'!A:G,7,0))</f>
        <v>0</v>
      </c>
      <c r="T2386" s="2" t="str">
        <f>IF(S2386="-","-",IF(COUNTIFS(B:B,B2386,S:S,"필수")&gt;0,"자격요건충족","확인필요"))</f>
        <v>자격요건충족</v>
      </c>
      <c r="U2386" s="2"/>
      <c r="W2386" s="2">
        <f>IF(Q2386="4급","심사불필요",VLOOKUP(K2386,'[1]자격증 backdata'!A:B,2,0))</f>
        <v>0</v>
      </c>
      <c r="X2386" s="3">
        <f>IF(R2386="A", MIN(20, SUMIFS(W:W, B:B, B2386, R:R, "A")),IF(R2386="B", MIN(30, SUMIFS(W:W, B:B, B2386, R:R, "B")),"비해당분야"))</f>
        <v>6</v>
      </c>
      <c r="Y2386" s="3" t="str">
        <f>IF(R2386="C",MIN(30,IF(COUNTIFS(B:B,B2386,W:W,"가1")=1,25,IF(COUNTIFS(B:B,B2386,W:W,"가1")&gt;=2,30,0))+IF(COUNTIFS(B:B,B2386,W:W,"나1")&gt;=4,30,IF(COUNTIFS(B:B,B2386,W:W,"나1")=3,26,IF(COUNTIFS(B:B,B2386,W:W,"나1")=2,22,IF(COUNTIFS(B:B,B2386,W:W,"나1")=1,18,0)))))+MIN(30,IF(COUNTIFS(B:B,B2386,W:W,"가2")=1,25,IF(COUNTIFS(B:B,B2386,W:W,"가2")&gt;=2,30,0))+IF(COUNTIFS(B:B,B2386,W:W,"나2")=3,30,IF(COUNTIFS(B:B,B2386,W:W,"나2")=2,25,IF(COUNTIFS(B:B,B2386,W:W,"나2")=1,20,0)))),"비해당분야")</f>
        <v>비해당분야</v>
      </c>
      <c r="Z2386" s="3" t="str">
        <f>IF(R2386="C",VLOOKUP(K2386,'[1]자격증 backdata'!A:F,6,0),"비해당분야")</f>
        <v>비해당분야</v>
      </c>
      <c r="AA2386" s="3" t="str">
        <f>IF(R2386="C",SUMIF(B:B,B2386,Z:Z),"비해당분야")</f>
        <v>비해당분야</v>
      </c>
      <c r="AB2386" s="3" t="str">
        <f>IF(R2386="C",SUM(Y2386,AA2386),"비해당분야")</f>
        <v>비해당분야</v>
      </c>
      <c r="AC2386" s="3">
        <f>IF(R2386="C",AB2386,X2386)</f>
        <v>6</v>
      </c>
      <c r="AD2386" s="3">
        <f>VLOOKUP(K2386,'[1]자격증 backdata'!A:D,4,0)</f>
        <v>5</v>
      </c>
      <c r="AE2386" s="3">
        <f>IF(_xlfn.MAXIFS(AD:AD,B:B,B2386)&gt;10,10,_xlfn.MAXIFS(AD:AD,B:B,B2386))</f>
        <v>5</v>
      </c>
      <c r="AG2386" s="2">
        <f>VLOOKUP(K2386,'[1]자격증 backdata'!A:C,3,0)</f>
        <v>0</v>
      </c>
      <c r="AH2386" s="2">
        <f>COUNTIFS($B:$B,$B2386,$AG:$AG,AH$1)</f>
        <v>0</v>
      </c>
      <c r="AI2386" s="2">
        <f>COUNTIFS($B:$B,$B2386,$AG:$AG,AI$1)</f>
        <v>0</v>
      </c>
      <c r="AJ2386" s="2">
        <f>COUNTIFS($B:$B,$B2386,$AG:$AG,AJ$1)</f>
        <v>0</v>
      </c>
      <c r="AK2386" s="2">
        <f>COUNTIFS($B:$B,$B2386,$AG:$AG,AK$1)</f>
        <v>0</v>
      </c>
      <c r="AL2386" s="2">
        <f>COUNTIFS($B:$B,$B2386,$AG:$AG,AL$1)</f>
        <v>0</v>
      </c>
      <c r="AM2386" s="2">
        <f>COUNTIFS($B:$B,$B2386,$AG:$AG,AM$1)</f>
        <v>0</v>
      </c>
      <c r="AN2386" s="2">
        <f>COUNTIFS($B:$B,$B2386,$AG:$AG,AN$1)</f>
        <v>0</v>
      </c>
      <c r="AO2386" s="2">
        <f>COUNTIFS($B:$B,$B2386,$AG:$AG,AO$1)</f>
        <v>0</v>
      </c>
      <c r="AP2386" s="2">
        <f>COUNTIFS($B:$B,$B2386,$AG:$AG,AP$1)</f>
        <v>0</v>
      </c>
      <c r="AQ2386" s="2">
        <f>COUNTIFS($B:$B,$B2386,$AG:$AG,AQ$1)</f>
        <v>0</v>
      </c>
      <c r="AR2386" s="2">
        <f>COUNTIFS($B:$B,$B2386,$AG:$AG,AR$1)</f>
        <v>1</v>
      </c>
      <c r="AS2386" s="2">
        <f>COUNTIFS($B:$B,$B2386,$AG:$AG,AS$1)</f>
        <v>0</v>
      </c>
      <c r="AT2386" s="2">
        <f>COUNTIFS($B:$B,$B2386,$AG:$AG,AT$1)</f>
        <v>0</v>
      </c>
      <c r="AU2386" s="2">
        <f>COUNTIFS($B:$B,$B2386,$AG:$AG,AU$1)</f>
        <v>0</v>
      </c>
    </row>
    <row r="2387" spans="1:47" ht="15" customHeight="1" x14ac:dyDescent="0.35">
      <c r="A2387" s="4">
        <f>IF(B2386=B2387,A2386,A2386+1)</f>
        <v>843</v>
      </c>
      <c r="B2387" s="4" t="s">
        <v>1804</v>
      </c>
      <c r="C2387" s="4" t="s">
        <v>1803</v>
      </c>
      <c r="D2387" s="4" t="s">
        <v>1789</v>
      </c>
      <c r="E2387" s="4" t="s">
        <v>1788</v>
      </c>
      <c r="F2387" s="4" t="s">
        <v>8</v>
      </c>
      <c r="G2387" s="4" t="s">
        <v>8</v>
      </c>
      <c r="H2387" s="4" t="s">
        <v>7</v>
      </c>
      <c r="I2387" s="4">
        <v>1</v>
      </c>
      <c r="J2387" s="4" t="s">
        <v>6</v>
      </c>
      <c r="K2387" s="4" t="s">
        <v>1787</v>
      </c>
      <c r="L2387" s="4" t="s">
        <v>4</v>
      </c>
      <c r="M2387" s="4" t="s">
        <v>1805</v>
      </c>
      <c r="N2387" s="4" t="s">
        <v>313</v>
      </c>
      <c r="P2387" s="4" t="s">
        <v>1</v>
      </c>
      <c r="Q2387" s="4" t="s">
        <v>1475</v>
      </c>
      <c r="R2387" s="4" t="s">
        <v>1474</v>
      </c>
      <c r="S2387" s="5" t="str">
        <f>IF(P2387="심사불필요","-",VLOOKUP(K2387,'[1]자격증 backdata'!A:G,7,0))</f>
        <v>필수</v>
      </c>
      <c r="T2387" s="5" t="str">
        <f>IF(S2387="-","-",IF(COUNTIFS(B:B,B2387,S:S,"필수")&gt;0,"자격요건충족","확인필요"))</f>
        <v>자격요건충족</v>
      </c>
      <c r="U2387" s="5"/>
      <c r="W2387" s="5">
        <f>IF(Q2387="4급","심사불필요",VLOOKUP(K2387,'[1]자격증 backdata'!A:B,2,0))</f>
        <v>6</v>
      </c>
      <c r="X2387" s="4">
        <f>IF(R2387="A", MIN(20, SUMIFS(W:W, B:B, B2387, R:R, "A")),IF(R2387="B", MIN(30, SUMIFS(W:W, B:B, B2387, R:R, "B")),"비해당분야"))</f>
        <v>6</v>
      </c>
      <c r="Y2387" s="4" t="str">
        <f>IF(R2387="C",MIN(30,IF(COUNTIFS(B:B,B2387,W:W,"가1")=1,25,IF(COUNTIFS(B:B,B2387,W:W,"가1")&gt;=2,30,0))+IF(COUNTIFS(B:B,B2387,W:W,"나1")&gt;=4,30,IF(COUNTIFS(B:B,B2387,W:W,"나1")=3,26,IF(COUNTIFS(B:B,B2387,W:W,"나1")=2,22,IF(COUNTIFS(B:B,B2387,W:W,"나1")=1,18,0)))))+MIN(30,IF(COUNTIFS(B:B,B2387,W:W,"가2")=1,25,IF(COUNTIFS(B:B,B2387,W:W,"가2")&gt;=2,30,0))+IF(COUNTIFS(B:B,B2387,W:W,"나2")=3,30,IF(COUNTIFS(B:B,B2387,W:W,"나2")=2,25,IF(COUNTIFS(B:B,B2387,W:W,"나2")=1,20,0)))),"비해당분야")</f>
        <v>비해당분야</v>
      </c>
      <c r="Z2387" s="4" t="str">
        <f>IF(R2387="C",VLOOKUP(K2387,'[1]자격증 backdata'!A:F,6,0),"비해당분야")</f>
        <v>비해당분야</v>
      </c>
      <c r="AA2387" s="4" t="str">
        <f>IF(R2387="C",SUMIF(B:B,B2387,Z:Z),"비해당분야")</f>
        <v>비해당분야</v>
      </c>
      <c r="AB2387" s="4" t="str">
        <f>IF(R2387="C",SUM(Y2387,AA2387),"비해당분야")</f>
        <v>비해당분야</v>
      </c>
      <c r="AC2387" s="4">
        <f>IF(R2387="C",AB2387,X2387)</f>
        <v>6</v>
      </c>
      <c r="AD2387" s="4">
        <f>VLOOKUP(K2387,'[1]자격증 backdata'!A:D,4,0)</f>
        <v>0</v>
      </c>
      <c r="AE2387" s="4">
        <f>IF(_xlfn.MAXIFS(AD:AD,B:B,B2387)&gt;10,10,_xlfn.MAXIFS(AD:AD,B:B,B2387))</f>
        <v>5</v>
      </c>
      <c r="AG2387" s="5" t="str">
        <f>VLOOKUP(K2387,'[1]자격증 backdata'!A:C,3,0)</f>
        <v>K</v>
      </c>
      <c r="AH2387" s="5">
        <f>COUNTIFS($B:$B,$B2387,$AG:$AG,AH$1)</f>
        <v>0</v>
      </c>
      <c r="AI2387" s="5">
        <f>COUNTIFS($B:$B,$B2387,$AG:$AG,AI$1)</f>
        <v>0</v>
      </c>
      <c r="AJ2387" s="5">
        <f>COUNTIFS($B:$B,$B2387,$AG:$AG,AJ$1)</f>
        <v>0</v>
      </c>
      <c r="AK2387" s="5">
        <f>COUNTIFS($B:$B,$B2387,$AG:$AG,AK$1)</f>
        <v>0</v>
      </c>
      <c r="AL2387" s="5">
        <f>COUNTIFS($B:$B,$B2387,$AG:$AG,AL$1)</f>
        <v>0</v>
      </c>
      <c r="AM2387" s="5">
        <f>COUNTIFS($B:$B,$B2387,$AG:$AG,AM$1)</f>
        <v>0</v>
      </c>
      <c r="AN2387" s="5">
        <f>COUNTIFS($B:$B,$B2387,$AG:$AG,AN$1)</f>
        <v>0</v>
      </c>
      <c r="AO2387" s="5">
        <f>COUNTIFS($B:$B,$B2387,$AG:$AG,AO$1)</f>
        <v>0</v>
      </c>
      <c r="AP2387" s="5">
        <f>COUNTIFS($B:$B,$B2387,$AG:$AG,AP$1)</f>
        <v>0</v>
      </c>
      <c r="AQ2387" s="5">
        <f>COUNTIFS($B:$B,$B2387,$AG:$AG,AQ$1)</f>
        <v>0</v>
      </c>
      <c r="AR2387" s="5">
        <f>COUNTIFS($B:$B,$B2387,$AG:$AG,AR$1)</f>
        <v>1</v>
      </c>
      <c r="AS2387" s="5">
        <f>COUNTIFS($B:$B,$B2387,$AG:$AG,AS$1)</f>
        <v>0</v>
      </c>
      <c r="AT2387" s="5">
        <f>COUNTIFS($B:$B,$B2387,$AG:$AG,AT$1)</f>
        <v>0</v>
      </c>
      <c r="AU2387" s="5">
        <f>COUNTIFS($B:$B,$B2387,$AG:$AG,AU$1)</f>
        <v>0</v>
      </c>
    </row>
    <row r="2388" spans="1:47" ht="15" customHeight="1" x14ac:dyDescent="0.35">
      <c r="A2388" s="6">
        <f>IF(B2387=B2388,A2387,A2387+1)</f>
        <v>843</v>
      </c>
      <c r="B2388" s="6" t="s">
        <v>1804</v>
      </c>
      <c r="C2388" s="6" t="s">
        <v>1803</v>
      </c>
      <c r="D2388" s="6" t="s">
        <v>1789</v>
      </c>
      <c r="E2388" s="6" t="s">
        <v>1788</v>
      </c>
      <c r="F2388" s="4" t="s">
        <v>7</v>
      </c>
      <c r="G2388" s="4" t="s">
        <v>8</v>
      </c>
      <c r="H2388" s="4" t="s">
        <v>7</v>
      </c>
      <c r="I2388" s="4">
        <v>2</v>
      </c>
      <c r="J2388" s="4" t="s">
        <v>38</v>
      </c>
      <c r="K2388" s="4" t="s">
        <v>1802</v>
      </c>
      <c r="L2388" s="4" t="s">
        <v>36</v>
      </c>
      <c r="M2388" s="4" t="s">
        <v>1801</v>
      </c>
      <c r="N2388" s="4" t="s">
        <v>1108</v>
      </c>
      <c r="P2388" s="4" t="s">
        <v>1</v>
      </c>
      <c r="Q2388" s="4" t="s">
        <v>1475</v>
      </c>
      <c r="R2388" s="4" t="s">
        <v>1474</v>
      </c>
      <c r="S2388" s="5">
        <f>IF(P2388="심사불필요","-",VLOOKUP(K2388,'[1]자격증 backdata'!A:G,7,0))</f>
        <v>0</v>
      </c>
      <c r="T2388" s="5" t="str">
        <f>IF(S2388="-","-",IF(COUNTIFS(B:B,B2388,S:S,"필수")&gt;0,"자격요건충족","확인필요"))</f>
        <v>자격요건충족</v>
      </c>
      <c r="U2388" s="5"/>
      <c r="W2388" s="5">
        <f>IF(Q2388="4급","심사불필요",VLOOKUP(K2388,'[1]자격증 backdata'!A:B,2,0))</f>
        <v>0</v>
      </c>
      <c r="X2388" s="4">
        <f>IF(R2388="A", MIN(20, SUMIFS(W:W, B:B, B2388, R:R, "A")),IF(R2388="B", MIN(30, SUMIFS(W:W, B:B, B2388, R:R, "B")),"비해당분야"))</f>
        <v>6</v>
      </c>
      <c r="Y2388" s="4" t="str">
        <f>IF(R2388="C",MIN(30,IF(COUNTIFS(B:B,B2388,W:W,"가1")=1,25,IF(COUNTIFS(B:B,B2388,W:W,"가1")&gt;=2,30,0))+IF(COUNTIFS(B:B,B2388,W:W,"나1")&gt;=4,30,IF(COUNTIFS(B:B,B2388,W:W,"나1")=3,26,IF(COUNTIFS(B:B,B2388,W:W,"나1")=2,22,IF(COUNTIFS(B:B,B2388,W:W,"나1")=1,18,0)))))+MIN(30,IF(COUNTIFS(B:B,B2388,W:W,"가2")=1,25,IF(COUNTIFS(B:B,B2388,W:W,"가2")&gt;=2,30,0))+IF(COUNTIFS(B:B,B2388,W:W,"나2")=3,30,IF(COUNTIFS(B:B,B2388,W:W,"나2")=2,25,IF(COUNTIFS(B:B,B2388,W:W,"나2")=1,20,0)))),"비해당분야")</f>
        <v>비해당분야</v>
      </c>
      <c r="Z2388" s="4" t="str">
        <f>IF(R2388="C",VLOOKUP(K2388,'[1]자격증 backdata'!A:F,6,0),"비해당분야")</f>
        <v>비해당분야</v>
      </c>
      <c r="AA2388" s="4" t="str">
        <f>IF(R2388="C",SUMIF(B:B,B2388,Z:Z),"비해당분야")</f>
        <v>비해당분야</v>
      </c>
      <c r="AB2388" s="4" t="str">
        <f>IF(R2388="C",SUM(Y2388,AA2388),"비해당분야")</f>
        <v>비해당분야</v>
      </c>
      <c r="AC2388" s="4">
        <f>IF(R2388="C",AB2388,X2388)</f>
        <v>6</v>
      </c>
      <c r="AD2388" s="4">
        <f>VLOOKUP(K2388,'[1]자격증 backdata'!A:D,4,0)</f>
        <v>5</v>
      </c>
      <c r="AE2388" s="4">
        <f>IF(_xlfn.MAXIFS(AD:AD,B:B,B2388)&gt;10,10,_xlfn.MAXIFS(AD:AD,B:B,B2388))</f>
        <v>5</v>
      </c>
      <c r="AG2388" s="5">
        <f>VLOOKUP(K2388,'[1]자격증 backdata'!A:C,3,0)</f>
        <v>0</v>
      </c>
      <c r="AH2388" s="5">
        <f>COUNTIFS($B:$B,$B2388,$AG:$AG,AH$1)</f>
        <v>0</v>
      </c>
      <c r="AI2388" s="5">
        <f>COUNTIFS($B:$B,$B2388,$AG:$AG,AI$1)</f>
        <v>0</v>
      </c>
      <c r="AJ2388" s="5">
        <f>COUNTIFS($B:$B,$B2388,$AG:$AG,AJ$1)</f>
        <v>0</v>
      </c>
      <c r="AK2388" s="5">
        <f>COUNTIFS($B:$B,$B2388,$AG:$AG,AK$1)</f>
        <v>0</v>
      </c>
      <c r="AL2388" s="5">
        <f>COUNTIFS($B:$B,$B2388,$AG:$AG,AL$1)</f>
        <v>0</v>
      </c>
      <c r="AM2388" s="5">
        <f>COUNTIFS($B:$B,$B2388,$AG:$AG,AM$1)</f>
        <v>0</v>
      </c>
      <c r="AN2388" s="5">
        <f>COUNTIFS($B:$B,$B2388,$AG:$AG,AN$1)</f>
        <v>0</v>
      </c>
      <c r="AO2388" s="5">
        <f>COUNTIFS($B:$B,$B2388,$AG:$AG,AO$1)</f>
        <v>0</v>
      </c>
      <c r="AP2388" s="5">
        <f>COUNTIFS($B:$B,$B2388,$AG:$AG,AP$1)</f>
        <v>0</v>
      </c>
      <c r="AQ2388" s="5">
        <f>COUNTIFS($B:$B,$B2388,$AG:$AG,AQ$1)</f>
        <v>0</v>
      </c>
      <c r="AR2388" s="5">
        <f>COUNTIFS($B:$B,$B2388,$AG:$AG,AR$1)</f>
        <v>1</v>
      </c>
      <c r="AS2388" s="5">
        <f>COUNTIFS($B:$B,$B2388,$AG:$AG,AS$1)</f>
        <v>0</v>
      </c>
      <c r="AT2388" s="5">
        <f>COUNTIFS($B:$B,$B2388,$AG:$AG,AT$1)</f>
        <v>0</v>
      </c>
      <c r="AU2388" s="5">
        <f>COUNTIFS($B:$B,$B2388,$AG:$AG,AU$1)</f>
        <v>0</v>
      </c>
    </row>
    <row r="2389" spans="1:47" ht="15" customHeight="1" x14ac:dyDescent="0.35">
      <c r="A2389" s="3">
        <f>IF(B2388=B2389,A2388,A2388+1)</f>
        <v>844</v>
      </c>
      <c r="B2389" s="3" t="s">
        <v>1795</v>
      </c>
      <c r="C2389" s="3" t="s">
        <v>1794</v>
      </c>
      <c r="D2389" s="3" t="s">
        <v>1789</v>
      </c>
      <c r="E2389" s="3" t="s">
        <v>1788</v>
      </c>
      <c r="F2389" s="4" t="s">
        <v>8</v>
      </c>
      <c r="G2389" s="4" t="s">
        <v>8</v>
      </c>
      <c r="H2389" s="4" t="s">
        <v>7</v>
      </c>
      <c r="I2389" s="3">
        <v>1</v>
      </c>
      <c r="J2389" s="3" t="s">
        <v>6</v>
      </c>
      <c r="K2389" s="3" t="s">
        <v>1787</v>
      </c>
      <c r="L2389" s="3" t="s">
        <v>4</v>
      </c>
      <c r="M2389" s="3" t="s">
        <v>1800</v>
      </c>
      <c r="N2389" s="3" t="s">
        <v>313</v>
      </c>
      <c r="P2389" s="3" t="s">
        <v>1</v>
      </c>
      <c r="Q2389" s="3" t="s">
        <v>1475</v>
      </c>
      <c r="R2389" s="3" t="s">
        <v>1474</v>
      </c>
      <c r="S2389" s="2" t="str">
        <f>IF(P2389="심사불필요","-",VLOOKUP(K2389,'[1]자격증 backdata'!A:G,7,0))</f>
        <v>필수</v>
      </c>
      <c r="T2389" s="2" t="str">
        <f>IF(S2389="-","-",IF(COUNTIFS(B:B,B2389,S:S,"필수")&gt;0,"자격요건충족","확인필요"))</f>
        <v>자격요건충족</v>
      </c>
      <c r="U2389" s="2"/>
      <c r="W2389" s="2">
        <f>IF(Q2389="4급","심사불필요",VLOOKUP(K2389,'[1]자격증 backdata'!A:B,2,0))</f>
        <v>6</v>
      </c>
      <c r="X2389" s="3">
        <f>IF(R2389="A", MIN(20, SUMIFS(W:W, B:B, B2389, R:R, "A")),IF(R2389="B", MIN(30, SUMIFS(W:W, B:B, B2389, R:R, "B")),"비해당분야"))</f>
        <v>16</v>
      </c>
      <c r="Y2389" s="3" t="str">
        <f>IF(R2389="C",MIN(30,IF(COUNTIFS(B:B,B2389,W:W,"가1")=1,25,IF(COUNTIFS(B:B,B2389,W:W,"가1")&gt;=2,30,0))+IF(COUNTIFS(B:B,B2389,W:W,"나1")&gt;=4,30,IF(COUNTIFS(B:B,B2389,W:W,"나1")=3,26,IF(COUNTIFS(B:B,B2389,W:W,"나1")=2,22,IF(COUNTIFS(B:B,B2389,W:W,"나1")=1,18,0)))))+MIN(30,IF(COUNTIFS(B:B,B2389,W:W,"가2")=1,25,IF(COUNTIFS(B:B,B2389,W:W,"가2")&gt;=2,30,0))+IF(COUNTIFS(B:B,B2389,W:W,"나2")=3,30,IF(COUNTIFS(B:B,B2389,W:W,"나2")=2,25,IF(COUNTIFS(B:B,B2389,W:W,"나2")=1,20,0)))),"비해당분야")</f>
        <v>비해당분야</v>
      </c>
      <c r="Z2389" s="3" t="str">
        <f>IF(R2389="C",VLOOKUP(K2389,'[1]자격증 backdata'!A:F,6,0),"비해당분야")</f>
        <v>비해당분야</v>
      </c>
      <c r="AA2389" s="3" t="str">
        <f>IF(R2389="C",SUMIF(B:B,B2389,Z:Z),"비해당분야")</f>
        <v>비해당분야</v>
      </c>
      <c r="AB2389" s="3" t="str">
        <f>IF(R2389="C",SUM(Y2389,AA2389),"비해당분야")</f>
        <v>비해당분야</v>
      </c>
      <c r="AC2389" s="3">
        <f>IF(R2389="C",AB2389,X2389)</f>
        <v>16</v>
      </c>
      <c r="AD2389" s="3">
        <f>VLOOKUP(K2389,'[1]자격증 backdata'!A:D,4,0)</f>
        <v>0</v>
      </c>
      <c r="AE2389" s="3">
        <f>IF(_xlfn.MAXIFS(AD:AD,B:B,B2389)&gt;10,10,_xlfn.MAXIFS(AD:AD,B:B,B2389))</f>
        <v>5</v>
      </c>
      <c r="AG2389" s="2" t="str">
        <f>VLOOKUP(K2389,'[1]자격증 backdata'!A:C,3,0)</f>
        <v>K</v>
      </c>
      <c r="AH2389" s="2">
        <f>COUNTIFS($B:$B,$B2389,$AG:$AG,AH$1)</f>
        <v>0</v>
      </c>
      <c r="AI2389" s="2">
        <f>COUNTIFS($B:$B,$B2389,$AG:$AG,AI$1)</f>
        <v>0</v>
      </c>
      <c r="AJ2389" s="2">
        <f>COUNTIFS($B:$B,$B2389,$AG:$AG,AJ$1)</f>
        <v>0</v>
      </c>
      <c r="AK2389" s="2">
        <f>COUNTIFS($B:$B,$B2389,$AG:$AG,AK$1)</f>
        <v>0</v>
      </c>
      <c r="AL2389" s="2">
        <f>COUNTIFS($B:$B,$B2389,$AG:$AG,AL$1)</f>
        <v>0</v>
      </c>
      <c r="AM2389" s="2">
        <f>COUNTIFS($B:$B,$B2389,$AG:$AG,AM$1)</f>
        <v>0</v>
      </c>
      <c r="AN2389" s="2">
        <f>COUNTIFS($B:$B,$B2389,$AG:$AG,AN$1)</f>
        <v>0</v>
      </c>
      <c r="AO2389" s="2">
        <f>COUNTIFS($B:$B,$B2389,$AG:$AG,AO$1)</f>
        <v>0</v>
      </c>
      <c r="AP2389" s="2">
        <f>COUNTIFS($B:$B,$B2389,$AG:$AG,AP$1)</f>
        <v>0</v>
      </c>
      <c r="AQ2389" s="2">
        <f>COUNTIFS($B:$B,$B2389,$AG:$AG,AQ$1)</f>
        <v>0</v>
      </c>
      <c r="AR2389" s="2">
        <f>COUNTIFS($B:$B,$B2389,$AG:$AG,AR$1)</f>
        <v>1</v>
      </c>
      <c r="AS2389" s="2">
        <f>COUNTIFS($B:$B,$B2389,$AG:$AG,AS$1)</f>
        <v>0</v>
      </c>
      <c r="AT2389" s="2">
        <f>COUNTIFS($B:$B,$B2389,$AG:$AG,AT$1)</f>
        <v>0</v>
      </c>
      <c r="AU2389" s="2">
        <f>COUNTIFS($B:$B,$B2389,$AG:$AG,AU$1)</f>
        <v>0</v>
      </c>
    </row>
    <row r="2390" spans="1:47" ht="15" customHeight="1" x14ac:dyDescent="0.35">
      <c r="A2390" s="7">
        <f>IF(B2389=B2390,A2389,A2389+1)</f>
        <v>844</v>
      </c>
      <c r="B2390" s="7" t="s">
        <v>1795</v>
      </c>
      <c r="C2390" s="7" t="s">
        <v>1794</v>
      </c>
      <c r="D2390" s="7" t="s">
        <v>1789</v>
      </c>
      <c r="E2390" s="7" t="s">
        <v>1788</v>
      </c>
      <c r="F2390" s="4" t="s">
        <v>7</v>
      </c>
      <c r="G2390" s="4" t="s">
        <v>8</v>
      </c>
      <c r="H2390" s="4" t="s">
        <v>7</v>
      </c>
      <c r="I2390" s="3">
        <v>2</v>
      </c>
      <c r="J2390" s="3" t="s">
        <v>69</v>
      </c>
      <c r="K2390" s="3" t="s">
        <v>1799</v>
      </c>
      <c r="L2390" s="3" t="s">
        <v>36</v>
      </c>
      <c r="M2390" s="3" t="s">
        <v>1798</v>
      </c>
      <c r="N2390" s="3" t="s">
        <v>1138</v>
      </c>
      <c r="P2390" s="3" t="s">
        <v>1</v>
      </c>
      <c r="Q2390" s="3" t="s">
        <v>1475</v>
      </c>
      <c r="R2390" s="3" t="s">
        <v>1474</v>
      </c>
      <c r="S2390" s="2">
        <f>IF(P2390="심사불필요","-",VLOOKUP(K2390,'[1]자격증 backdata'!A:G,7,0))</f>
        <v>0</v>
      </c>
      <c r="T2390" s="2" t="str">
        <f>IF(S2390="-","-",IF(COUNTIFS(B:B,B2390,S:S,"필수")&gt;0,"자격요건충족","확인필요"))</f>
        <v>자격요건충족</v>
      </c>
      <c r="U2390" s="2"/>
      <c r="W2390" s="2">
        <f>IF(Q2390="4급","심사불필요",VLOOKUP(K2390,'[1]자격증 backdata'!A:B,2,0))</f>
        <v>0</v>
      </c>
      <c r="X2390" s="3">
        <f>IF(R2390="A", MIN(20, SUMIFS(W:W, B:B, B2390, R:R, "A")),IF(R2390="B", MIN(30, SUMIFS(W:W, B:B, B2390, R:R, "B")),"비해당분야"))</f>
        <v>16</v>
      </c>
      <c r="Y2390" s="3" t="str">
        <f>IF(R2390="C",MIN(30,IF(COUNTIFS(B:B,B2390,W:W,"가1")=1,25,IF(COUNTIFS(B:B,B2390,W:W,"가1")&gt;=2,30,0))+IF(COUNTIFS(B:B,B2390,W:W,"나1")&gt;=4,30,IF(COUNTIFS(B:B,B2390,W:W,"나1")=3,26,IF(COUNTIFS(B:B,B2390,W:W,"나1")=2,22,IF(COUNTIFS(B:B,B2390,W:W,"나1")=1,18,0)))))+MIN(30,IF(COUNTIFS(B:B,B2390,W:W,"가2")=1,25,IF(COUNTIFS(B:B,B2390,W:W,"가2")&gt;=2,30,0))+IF(COUNTIFS(B:B,B2390,W:W,"나2")=3,30,IF(COUNTIFS(B:B,B2390,W:W,"나2")=2,25,IF(COUNTIFS(B:B,B2390,W:W,"나2")=1,20,0)))),"비해당분야")</f>
        <v>비해당분야</v>
      </c>
      <c r="Z2390" s="3" t="str">
        <f>IF(R2390="C",VLOOKUP(K2390,'[1]자격증 backdata'!A:F,6,0),"비해당분야")</f>
        <v>비해당분야</v>
      </c>
      <c r="AA2390" s="3" t="str">
        <f>IF(R2390="C",SUMIF(B:B,B2390,Z:Z),"비해당분야")</f>
        <v>비해당분야</v>
      </c>
      <c r="AB2390" s="3" t="str">
        <f>IF(R2390="C",SUM(Y2390,AA2390),"비해당분야")</f>
        <v>비해당분야</v>
      </c>
      <c r="AC2390" s="3">
        <f>IF(R2390="C",AB2390,X2390)</f>
        <v>16</v>
      </c>
      <c r="AD2390" s="3">
        <f>VLOOKUP(K2390,'[1]자격증 backdata'!A:D,4,0)</f>
        <v>5</v>
      </c>
      <c r="AE2390" s="3">
        <f>IF(_xlfn.MAXIFS(AD:AD,B:B,B2390)&gt;10,10,_xlfn.MAXIFS(AD:AD,B:B,B2390))</f>
        <v>5</v>
      </c>
      <c r="AG2390" s="2">
        <f>VLOOKUP(K2390,'[1]자격증 backdata'!A:C,3,0)</f>
        <v>0</v>
      </c>
      <c r="AH2390" s="2">
        <f>COUNTIFS($B:$B,$B2390,$AG:$AG,AH$1)</f>
        <v>0</v>
      </c>
      <c r="AI2390" s="2">
        <f>COUNTIFS($B:$B,$B2390,$AG:$AG,AI$1)</f>
        <v>0</v>
      </c>
      <c r="AJ2390" s="2">
        <f>COUNTIFS($B:$B,$B2390,$AG:$AG,AJ$1)</f>
        <v>0</v>
      </c>
      <c r="AK2390" s="2">
        <f>COUNTIFS($B:$B,$B2390,$AG:$AG,AK$1)</f>
        <v>0</v>
      </c>
      <c r="AL2390" s="2">
        <f>COUNTIFS($B:$B,$B2390,$AG:$AG,AL$1)</f>
        <v>0</v>
      </c>
      <c r="AM2390" s="2">
        <f>COUNTIFS($B:$B,$B2390,$AG:$AG,AM$1)</f>
        <v>0</v>
      </c>
      <c r="AN2390" s="2">
        <f>COUNTIFS($B:$B,$B2390,$AG:$AG,AN$1)</f>
        <v>0</v>
      </c>
      <c r="AO2390" s="2">
        <f>COUNTIFS($B:$B,$B2390,$AG:$AG,AO$1)</f>
        <v>0</v>
      </c>
      <c r="AP2390" s="2">
        <f>COUNTIFS($B:$B,$B2390,$AG:$AG,AP$1)</f>
        <v>0</v>
      </c>
      <c r="AQ2390" s="2">
        <f>COUNTIFS($B:$B,$B2390,$AG:$AG,AQ$1)</f>
        <v>0</v>
      </c>
      <c r="AR2390" s="2">
        <f>COUNTIFS($B:$B,$B2390,$AG:$AG,AR$1)</f>
        <v>1</v>
      </c>
      <c r="AS2390" s="2">
        <f>COUNTIFS($B:$B,$B2390,$AG:$AG,AS$1)</f>
        <v>0</v>
      </c>
      <c r="AT2390" s="2">
        <f>COUNTIFS($B:$B,$B2390,$AG:$AG,AT$1)</f>
        <v>0</v>
      </c>
      <c r="AU2390" s="2">
        <f>COUNTIFS($B:$B,$B2390,$AG:$AG,AU$1)</f>
        <v>0</v>
      </c>
    </row>
    <row r="2391" spans="1:47" ht="15" customHeight="1" x14ac:dyDescent="0.35">
      <c r="A2391" s="7">
        <f>IF(B2390=B2391,A2390,A2390+1)</f>
        <v>844</v>
      </c>
      <c r="B2391" s="7" t="s">
        <v>1795</v>
      </c>
      <c r="C2391" s="7" t="s">
        <v>1794</v>
      </c>
      <c r="D2391" s="7" t="s">
        <v>1789</v>
      </c>
      <c r="E2391" s="7" t="s">
        <v>1788</v>
      </c>
      <c r="F2391" s="4" t="s">
        <v>7</v>
      </c>
      <c r="G2391" s="4" t="s">
        <v>8</v>
      </c>
      <c r="H2391" s="4" t="s">
        <v>7</v>
      </c>
      <c r="I2391" s="3">
        <v>3</v>
      </c>
      <c r="J2391" s="3" t="s">
        <v>515</v>
      </c>
      <c r="K2391" s="3" t="s">
        <v>1797</v>
      </c>
      <c r="L2391" s="3" t="s">
        <v>26</v>
      </c>
      <c r="M2391" s="3" t="s">
        <v>1796</v>
      </c>
      <c r="N2391" s="3" t="s">
        <v>1499</v>
      </c>
      <c r="P2391" s="3" t="s">
        <v>1</v>
      </c>
      <c r="Q2391" s="3" t="s">
        <v>1475</v>
      </c>
      <c r="R2391" s="3" t="s">
        <v>1474</v>
      </c>
      <c r="S2391" s="2">
        <f>IF(P2391="심사불필요","-",VLOOKUP(K2391,'[1]자격증 backdata'!A:G,7,0))</f>
        <v>0</v>
      </c>
      <c r="T2391" s="2" t="str">
        <f>IF(S2391="-","-",IF(COUNTIFS(B:B,B2391,S:S,"필수")&gt;0,"자격요건충족","확인필요"))</f>
        <v>자격요건충족</v>
      </c>
      <c r="U2391" s="2"/>
      <c r="W2391" s="2">
        <f>IF(Q2391="4급","심사불필요",VLOOKUP(K2391,'[1]자격증 backdata'!A:B,2,0))</f>
        <v>6</v>
      </c>
      <c r="X2391" s="3">
        <f>IF(R2391="A", MIN(20, SUMIFS(W:W, B:B, B2391, R:R, "A")),IF(R2391="B", MIN(30, SUMIFS(W:W, B:B, B2391, R:R, "B")),"비해당분야"))</f>
        <v>16</v>
      </c>
      <c r="Y2391" s="3" t="str">
        <f>IF(R2391="C",MIN(30,IF(COUNTIFS(B:B,B2391,W:W,"가1")=1,25,IF(COUNTIFS(B:B,B2391,W:W,"가1")&gt;=2,30,0))+IF(COUNTIFS(B:B,B2391,W:W,"나1")&gt;=4,30,IF(COUNTIFS(B:B,B2391,W:W,"나1")=3,26,IF(COUNTIFS(B:B,B2391,W:W,"나1")=2,22,IF(COUNTIFS(B:B,B2391,W:W,"나1")=1,18,0)))))+MIN(30,IF(COUNTIFS(B:B,B2391,W:W,"가2")=1,25,IF(COUNTIFS(B:B,B2391,W:W,"가2")&gt;=2,30,0))+IF(COUNTIFS(B:B,B2391,W:W,"나2")=3,30,IF(COUNTIFS(B:B,B2391,W:W,"나2")=2,25,IF(COUNTIFS(B:B,B2391,W:W,"나2")=1,20,0)))),"비해당분야")</f>
        <v>비해당분야</v>
      </c>
      <c r="Z2391" s="3" t="str">
        <f>IF(R2391="C",VLOOKUP(K2391,'[1]자격증 backdata'!A:F,6,0),"비해당분야")</f>
        <v>비해당분야</v>
      </c>
      <c r="AA2391" s="3" t="str">
        <f>IF(R2391="C",SUMIF(B:B,B2391,Z:Z),"비해당분야")</f>
        <v>비해당분야</v>
      </c>
      <c r="AB2391" s="3" t="str">
        <f>IF(R2391="C",SUM(Y2391,AA2391),"비해당분야")</f>
        <v>비해당분야</v>
      </c>
      <c r="AC2391" s="3">
        <f>IF(R2391="C",AB2391,X2391)</f>
        <v>16</v>
      </c>
      <c r="AD2391" s="3">
        <f>VLOOKUP(K2391,'[1]자격증 backdata'!A:D,4,0)</f>
        <v>0</v>
      </c>
      <c r="AE2391" s="3">
        <f>IF(_xlfn.MAXIFS(AD:AD,B:B,B2391)&gt;10,10,_xlfn.MAXIFS(AD:AD,B:B,B2391))</f>
        <v>5</v>
      </c>
      <c r="AG2391" s="2">
        <f>VLOOKUP(K2391,'[1]자격증 backdata'!A:C,3,0)</f>
        <v>0</v>
      </c>
      <c r="AH2391" s="2">
        <f>COUNTIFS($B:$B,$B2391,$AG:$AG,AH$1)</f>
        <v>0</v>
      </c>
      <c r="AI2391" s="2">
        <f>COUNTIFS($B:$B,$B2391,$AG:$AG,AI$1)</f>
        <v>0</v>
      </c>
      <c r="AJ2391" s="2">
        <f>COUNTIFS($B:$B,$B2391,$AG:$AG,AJ$1)</f>
        <v>0</v>
      </c>
      <c r="AK2391" s="2">
        <f>COUNTIFS($B:$B,$B2391,$AG:$AG,AK$1)</f>
        <v>0</v>
      </c>
      <c r="AL2391" s="2">
        <f>COUNTIFS($B:$B,$B2391,$AG:$AG,AL$1)</f>
        <v>0</v>
      </c>
      <c r="AM2391" s="2">
        <f>COUNTIFS($B:$B,$B2391,$AG:$AG,AM$1)</f>
        <v>0</v>
      </c>
      <c r="AN2391" s="2">
        <f>COUNTIFS($B:$B,$B2391,$AG:$AG,AN$1)</f>
        <v>0</v>
      </c>
      <c r="AO2391" s="2">
        <f>COUNTIFS($B:$B,$B2391,$AG:$AG,AO$1)</f>
        <v>0</v>
      </c>
      <c r="AP2391" s="2">
        <f>COUNTIFS($B:$B,$B2391,$AG:$AG,AP$1)</f>
        <v>0</v>
      </c>
      <c r="AQ2391" s="2">
        <f>COUNTIFS($B:$B,$B2391,$AG:$AG,AQ$1)</f>
        <v>0</v>
      </c>
      <c r="AR2391" s="2">
        <f>COUNTIFS($B:$B,$B2391,$AG:$AG,AR$1)</f>
        <v>1</v>
      </c>
      <c r="AS2391" s="2">
        <f>COUNTIFS($B:$B,$B2391,$AG:$AG,AS$1)</f>
        <v>0</v>
      </c>
      <c r="AT2391" s="2">
        <f>COUNTIFS($B:$B,$B2391,$AG:$AG,AT$1)</f>
        <v>0</v>
      </c>
      <c r="AU2391" s="2">
        <f>COUNTIFS($B:$B,$B2391,$AG:$AG,AU$1)</f>
        <v>0</v>
      </c>
    </row>
    <row r="2392" spans="1:47" ht="15" customHeight="1" x14ac:dyDescent="0.35">
      <c r="A2392" s="7">
        <f>IF(B2391=B2392,A2391,A2391+1)</f>
        <v>844</v>
      </c>
      <c r="B2392" s="7" t="s">
        <v>1795</v>
      </c>
      <c r="C2392" s="7" t="s">
        <v>1794</v>
      </c>
      <c r="D2392" s="7" t="s">
        <v>1789</v>
      </c>
      <c r="E2392" s="7" t="s">
        <v>1788</v>
      </c>
      <c r="F2392" s="4" t="s">
        <v>7</v>
      </c>
      <c r="G2392" s="4" t="s">
        <v>8</v>
      </c>
      <c r="H2392" s="4" t="s">
        <v>7</v>
      </c>
      <c r="I2392" s="3">
        <v>4</v>
      </c>
      <c r="J2392" s="3" t="s">
        <v>28</v>
      </c>
      <c r="K2392" s="3" t="s">
        <v>1793</v>
      </c>
      <c r="L2392" s="3" t="s">
        <v>26</v>
      </c>
      <c r="M2392" s="3" t="s">
        <v>1792</v>
      </c>
      <c r="N2392" s="3" t="s">
        <v>1476</v>
      </c>
      <c r="P2392" s="3" t="s">
        <v>1</v>
      </c>
      <c r="Q2392" s="3" t="s">
        <v>1475</v>
      </c>
      <c r="R2392" s="3" t="s">
        <v>1474</v>
      </c>
      <c r="S2392" s="2">
        <f>IF(P2392="심사불필요","-",VLOOKUP(K2392,'[1]자격증 backdata'!A:G,7,0))</f>
        <v>0</v>
      </c>
      <c r="T2392" s="2" t="str">
        <f>IF(S2392="-","-",IF(COUNTIFS(B:B,B2392,S:S,"필수")&gt;0,"자격요건충족","확인필요"))</f>
        <v>자격요건충족</v>
      </c>
      <c r="U2392" s="2"/>
      <c r="W2392" s="2">
        <f>IF(Q2392="4급","심사불필요",VLOOKUP(K2392,'[1]자격증 backdata'!A:B,2,0))</f>
        <v>4</v>
      </c>
      <c r="X2392" s="3">
        <f>IF(R2392="A", MIN(20, SUMIFS(W:W, B:B, B2392, R:R, "A")),IF(R2392="B", MIN(30, SUMIFS(W:W, B:B, B2392, R:R, "B")),"비해당분야"))</f>
        <v>16</v>
      </c>
      <c r="Y2392" s="3" t="str">
        <f>IF(R2392="C",MIN(30,IF(COUNTIFS(B:B,B2392,W:W,"가1")=1,25,IF(COUNTIFS(B:B,B2392,W:W,"가1")&gt;=2,30,0))+IF(COUNTIFS(B:B,B2392,W:W,"나1")&gt;=4,30,IF(COUNTIFS(B:B,B2392,W:W,"나1")=3,26,IF(COUNTIFS(B:B,B2392,W:W,"나1")=2,22,IF(COUNTIFS(B:B,B2392,W:W,"나1")=1,18,0)))))+MIN(30,IF(COUNTIFS(B:B,B2392,W:W,"가2")=1,25,IF(COUNTIFS(B:B,B2392,W:W,"가2")&gt;=2,30,0))+IF(COUNTIFS(B:B,B2392,W:W,"나2")=3,30,IF(COUNTIFS(B:B,B2392,W:W,"나2")=2,25,IF(COUNTIFS(B:B,B2392,W:W,"나2")=1,20,0)))),"비해당분야")</f>
        <v>비해당분야</v>
      </c>
      <c r="Z2392" s="3" t="str">
        <f>IF(R2392="C",VLOOKUP(K2392,'[1]자격증 backdata'!A:F,6,0),"비해당분야")</f>
        <v>비해당분야</v>
      </c>
      <c r="AA2392" s="3" t="str">
        <f>IF(R2392="C",SUMIF(B:B,B2392,Z:Z),"비해당분야")</f>
        <v>비해당분야</v>
      </c>
      <c r="AB2392" s="3" t="str">
        <f>IF(R2392="C",SUM(Y2392,AA2392),"비해당분야")</f>
        <v>비해당분야</v>
      </c>
      <c r="AC2392" s="3">
        <f>IF(R2392="C",AB2392,X2392)</f>
        <v>16</v>
      </c>
      <c r="AD2392" s="3">
        <f>VLOOKUP(K2392,'[1]자격증 backdata'!A:D,4,0)</f>
        <v>0</v>
      </c>
      <c r="AE2392" s="3">
        <f>IF(_xlfn.MAXIFS(AD:AD,B:B,B2392)&gt;10,10,_xlfn.MAXIFS(AD:AD,B:B,B2392))</f>
        <v>5</v>
      </c>
      <c r="AG2392" s="2">
        <f>VLOOKUP(K2392,'[1]자격증 backdata'!A:C,3,0)</f>
        <v>0</v>
      </c>
      <c r="AH2392" s="2">
        <f>COUNTIFS($B:$B,$B2392,$AG:$AG,AH$1)</f>
        <v>0</v>
      </c>
      <c r="AI2392" s="2">
        <f>COUNTIFS($B:$B,$B2392,$AG:$AG,AI$1)</f>
        <v>0</v>
      </c>
      <c r="AJ2392" s="2">
        <f>COUNTIFS($B:$B,$B2392,$AG:$AG,AJ$1)</f>
        <v>0</v>
      </c>
      <c r="AK2392" s="2">
        <f>COUNTIFS($B:$B,$B2392,$AG:$AG,AK$1)</f>
        <v>0</v>
      </c>
      <c r="AL2392" s="2">
        <f>COUNTIFS($B:$B,$B2392,$AG:$AG,AL$1)</f>
        <v>0</v>
      </c>
      <c r="AM2392" s="2">
        <f>COUNTIFS($B:$B,$B2392,$AG:$AG,AM$1)</f>
        <v>0</v>
      </c>
      <c r="AN2392" s="2">
        <f>COUNTIFS($B:$B,$B2392,$AG:$AG,AN$1)</f>
        <v>0</v>
      </c>
      <c r="AO2392" s="2">
        <f>COUNTIFS($B:$B,$B2392,$AG:$AG,AO$1)</f>
        <v>0</v>
      </c>
      <c r="AP2392" s="2">
        <f>COUNTIFS($B:$B,$B2392,$AG:$AG,AP$1)</f>
        <v>0</v>
      </c>
      <c r="AQ2392" s="2">
        <f>COUNTIFS($B:$B,$B2392,$AG:$AG,AQ$1)</f>
        <v>0</v>
      </c>
      <c r="AR2392" s="2">
        <f>COUNTIFS($B:$B,$B2392,$AG:$AG,AR$1)</f>
        <v>1</v>
      </c>
      <c r="AS2392" s="2">
        <f>COUNTIFS($B:$B,$B2392,$AG:$AG,AS$1)</f>
        <v>0</v>
      </c>
      <c r="AT2392" s="2">
        <f>COUNTIFS($B:$B,$B2392,$AG:$AG,AT$1)</f>
        <v>0</v>
      </c>
      <c r="AU2392" s="2">
        <f>COUNTIFS($B:$B,$B2392,$AG:$AG,AU$1)</f>
        <v>0</v>
      </c>
    </row>
    <row r="2393" spans="1:47" ht="15" customHeight="1" x14ac:dyDescent="0.35">
      <c r="A2393" s="4">
        <f>IF(B2392=B2393,A2392,A2392+1)</f>
        <v>845</v>
      </c>
      <c r="B2393" s="4" t="s">
        <v>1791</v>
      </c>
      <c r="C2393" s="4" t="s">
        <v>1790</v>
      </c>
      <c r="D2393" s="4" t="s">
        <v>1789</v>
      </c>
      <c r="E2393" s="4" t="s">
        <v>1788</v>
      </c>
      <c r="F2393" s="4" t="s">
        <v>8</v>
      </c>
      <c r="G2393" s="4" t="s">
        <v>8</v>
      </c>
      <c r="H2393" s="4" t="s">
        <v>7</v>
      </c>
      <c r="I2393" s="4">
        <v>1</v>
      </c>
      <c r="J2393" s="4" t="s">
        <v>6</v>
      </c>
      <c r="K2393" s="4" t="s">
        <v>1787</v>
      </c>
      <c r="L2393" s="4" t="s">
        <v>4</v>
      </c>
      <c r="M2393" s="4" t="s">
        <v>1786</v>
      </c>
      <c r="N2393" s="4" t="s">
        <v>910</v>
      </c>
      <c r="P2393" s="4" t="s">
        <v>1</v>
      </c>
      <c r="Q2393" s="4" t="s">
        <v>1475</v>
      </c>
      <c r="R2393" s="4" t="s">
        <v>1474</v>
      </c>
      <c r="S2393" s="5" t="str">
        <f>IF(P2393="심사불필요","-",VLOOKUP(K2393,'[1]자격증 backdata'!A:G,7,0))</f>
        <v>필수</v>
      </c>
      <c r="T2393" s="5" t="str">
        <f>IF(S2393="-","-",IF(COUNTIFS(B:B,B2393,S:S,"필수")&gt;0,"자격요건충족","확인필요"))</f>
        <v>자격요건충족</v>
      </c>
      <c r="U2393" s="5"/>
      <c r="W2393" s="5">
        <f>IF(Q2393="4급","심사불필요",VLOOKUP(K2393,'[1]자격증 backdata'!A:B,2,0))</f>
        <v>6</v>
      </c>
      <c r="X2393" s="4">
        <f>IF(R2393="A", MIN(20, SUMIFS(W:W, B:B, B2393, R:R, "A")),IF(R2393="B", MIN(30, SUMIFS(W:W, B:B, B2393, R:R, "B")),"비해당분야"))</f>
        <v>6</v>
      </c>
      <c r="Y2393" s="4" t="str">
        <f>IF(R2393="C",MIN(30,IF(COUNTIFS(B:B,B2393,W:W,"가1")=1,25,IF(COUNTIFS(B:B,B2393,W:W,"가1")&gt;=2,30,0))+IF(COUNTIFS(B:B,B2393,W:W,"나1")&gt;=4,30,IF(COUNTIFS(B:B,B2393,W:W,"나1")=3,26,IF(COUNTIFS(B:B,B2393,W:W,"나1")=2,22,IF(COUNTIFS(B:B,B2393,W:W,"나1")=1,18,0)))))+MIN(30,IF(COUNTIFS(B:B,B2393,W:W,"가2")=1,25,IF(COUNTIFS(B:B,B2393,W:W,"가2")&gt;=2,30,0))+IF(COUNTIFS(B:B,B2393,W:W,"나2")=3,30,IF(COUNTIFS(B:B,B2393,W:W,"나2")=2,25,IF(COUNTIFS(B:B,B2393,W:W,"나2")=1,20,0)))),"비해당분야")</f>
        <v>비해당분야</v>
      </c>
      <c r="Z2393" s="4" t="str">
        <f>IF(R2393="C",VLOOKUP(K2393,'[1]자격증 backdata'!A:F,6,0),"비해당분야")</f>
        <v>비해당분야</v>
      </c>
      <c r="AA2393" s="4" t="str">
        <f>IF(R2393="C",SUMIF(B:B,B2393,Z:Z),"비해당분야")</f>
        <v>비해당분야</v>
      </c>
      <c r="AB2393" s="4" t="str">
        <f>IF(R2393="C",SUM(Y2393,AA2393),"비해당분야")</f>
        <v>비해당분야</v>
      </c>
      <c r="AC2393" s="4">
        <f>IF(R2393="C",AB2393,X2393)</f>
        <v>6</v>
      </c>
      <c r="AD2393" s="4">
        <f>VLOOKUP(K2393,'[1]자격증 backdata'!A:D,4,0)</f>
        <v>0</v>
      </c>
      <c r="AE2393" s="4">
        <f>IF(_xlfn.MAXIFS(AD:AD,B:B,B2393)&gt;10,10,_xlfn.MAXIFS(AD:AD,B:B,B2393))</f>
        <v>0</v>
      </c>
      <c r="AG2393" s="5" t="str">
        <f>VLOOKUP(K2393,'[1]자격증 backdata'!A:C,3,0)</f>
        <v>K</v>
      </c>
      <c r="AH2393" s="5">
        <f>COUNTIFS($B:$B,$B2393,$AG:$AG,AH$1)</f>
        <v>0</v>
      </c>
      <c r="AI2393" s="5">
        <f>COUNTIFS($B:$B,$B2393,$AG:$AG,AI$1)</f>
        <v>0</v>
      </c>
      <c r="AJ2393" s="5">
        <f>COUNTIFS($B:$B,$B2393,$AG:$AG,AJ$1)</f>
        <v>0</v>
      </c>
      <c r="AK2393" s="5">
        <f>COUNTIFS($B:$B,$B2393,$AG:$AG,AK$1)</f>
        <v>0</v>
      </c>
      <c r="AL2393" s="5">
        <f>COUNTIFS($B:$B,$B2393,$AG:$AG,AL$1)</f>
        <v>0</v>
      </c>
      <c r="AM2393" s="5">
        <f>COUNTIFS($B:$B,$B2393,$AG:$AG,AM$1)</f>
        <v>0</v>
      </c>
      <c r="AN2393" s="5">
        <f>COUNTIFS($B:$B,$B2393,$AG:$AG,AN$1)</f>
        <v>0</v>
      </c>
      <c r="AO2393" s="5">
        <f>COUNTIFS($B:$B,$B2393,$AG:$AG,AO$1)</f>
        <v>0</v>
      </c>
      <c r="AP2393" s="5">
        <f>COUNTIFS($B:$B,$B2393,$AG:$AG,AP$1)</f>
        <v>0</v>
      </c>
      <c r="AQ2393" s="5">
        <f>COUNTIFS($B:$B,$B2393,$AG:$AG,AQ$1)</f>
        <v>0</v>
      </c>
      <c r="AR2393" s="5">
        <f>COUNTIFS($B:$B,$B2393,$AG:$AG,AR$1)</f>
        <v>1</v>
      </c>
      <c r="AS2393" s="5">
        <f>COUNTIFS($B:$B,$B2393,$AG:$AG,AS$1)</f>
        <v>0</v>
      </c>
      <c r="AT2393" s="5">
        <f>COUNTIFS($B:$B,$B2393,$AG:$AG,AT$1)</f>
        <v>0</v>
      </c>
      <c r="AU2393" s="5">
        <f>COUNTIFS($B:$B,$B2393,$AG:$AG,AU$1)</f>
        <v>0</v>
      </c>
    </row>
    <row r="2394" spans="1:47" ht="15" customHeight="1" x14ac:dyDescent="0.35">
      <c r="A2394" s="3">
        <f>IF(B2393=B2394,A2393,A2393+1)</f>
        <v>846</v>
      </c>
      <c r="B2394" s="3" t="s">
        <v>1783</v>
      </c>
      <c r="C2394" s="3" t="s">
        <v>1782</v>
      </c>
      <c r="D2394" s="3" t="s">
        <v>1480</v>
      </c>
      <c r="E2394" s="3" t="s">
        <v>1479</v>
      </c>
      <c r="F2394" s="4" t="s">
        <v>8</v>
      </c>
      <c r="G2394" s="4" t="s">
        <v>8</v>
      </c>
      <c r="H2394" s="4" t="s">
        <v>7</v>
      </c>
      <c r="I2394" s="3">
        <v>1</v>
      </c>
      <c r="J2394" s="3" t="s">
        <v>515</v>
      </c>
      <c r="K2394" s="3" t="s">
        <v>1492</v>
      </c>
      <c r="L2394" s="3" t="s">
        <v>26</v>
      </c>
      <c r="M2394" s="3" t="s">
        <v>1785</v>
      </c>
      <c r="N2394" s="3" t="s">
        <v>512</v>
      </c>
      <c r="P2394" s="3" t="s">
        <v>1</v>
      </c>
      <c r="Q2394" s="3" t="s">
        <v>1475</v>
      </c>
      <c r="R2394" s="3" t="s">
        <v>1474</v>
      </c>
      <c r="S2394" s="2" t="str">
        <f>IF(P2394="심사불필요","-",VLOOKUP(K2394,'[1]자격증 backdata'!A:G,7,0))</f>
        <v>필수</v>
      </c>
      <c r="T2394" s="2" t="str">
        <f>IF(S2394="-","-",IF(COUNTIFS(B:B,B2394,S:S,"필수")&gt;0,"자격요건충족","확인필요"))</f>
        <v>자격요건충족</v>
      </c>
      <c r="U2394" s="2"/>
      <c r="W2394" s="2">
        <f>IF(Q2394="4급","심사불필요",VLOOKUP(K2394,'[1]자격증 backdata'!A:B,2,0))</f>
        <v>6</v>
      </c>
      <c r="X2394" s="3">
        <f>IF(R2394="A", MIN(20, SUMIFS(W:W, B:B, B2394, R:R, "A")),IF(R2394="B", MIN(30, SUMIFS(W:W, B:B, B2394, R:R, "B")),"비해당분야"))</f>
        <v>16</v>
      </c>
      <c r="Y2394" s="3" t="str">
        <f>IF(R2394="C",MIN(30,IF(COUNTIFS(B:B,B2394,W:W,"가1")=1,25,IF(COUNTIFS(B:B,B2394,W:W,"가1")&gt;=2,30,0))+IF(COUNTIFS(B:B,B2394,W:W,"나1")&gt;=4,30,IF(COUNTIFS(B:B,B2394,W:W,"나1")=3,26,IF(COUNTIFS(B:B,B2394,W:W,"나1")=2,22,IF(COUNTIFS(B:B,B2394,W:W,"나1")=1,18,0)))))+MIN(30,IF(COUNTIFS(B:B,B2394,W:W,"가2")=1,25,IF(COUNTIFS(B:B,B2394,W:W,"가2")&gt;=2,30,0))+IF(COUNTIFS(B:B,B2394,W:W,"나2")=3,30,IF(COUNTIFS(B:B,B2394,W:W,"나2")=2,25,IF(COUNTIFS(B:B,B2394,W:W,"나2")=1,20,0)))),"비해당분야")</f>
        <v>비해당분야</v>
      </c>
      <c r="Z2394" s="3" t="str">
        <f>IF(R2394="C",VLOOKUP(K2394,'[1]자격증 backdata'!A:F,6,0),"비해당분야")</f>
        <v>비해당분야</v>
      </c>
      <c r="AA2394" s="3" t="str">
        <f>IF(R2394="C",SUMIF(B:B,B2394,Z:Z),"비해당분야")</f>
        <v>비해당분야</v>
      </c>
      <c r="AB2394" s="3" t="str">
        <f>IF(R2394="C",SUM(Y2394,AA2394),"비해당분야")</f>
        <v>비해당분야</v>
      </c>
      <c r="AC2394" s="3">
        <f>IF(R2394="C",AB2394,X2394)</f>
        <v>16</v>
      </c>
      <c r="AD2394" s="3">
        <f>VLOOKUP(K2394,'[1]자격증 backdata'!A:D,4,0)</f>
        <v>0</v>
      </c>
      <c r="AE2394" s="3">
        <f>IF(_xlfn.MAXIFS(AD:AD,B:B,B2394)&gt;10,10,_xlfn.MAXIFS(AD:AD,B:B,B2394))</f>
        <v>0</v>
      </c>
      <c r="AG2394" s="2">
        <f>VLOOKUP(K2394,'[1]자격증 backdata'!A:C,3,0)</f>
        <v>0</v>
      </c>
      <c r="AH2394" s="2">
        <f>COUNTIFS($B:$B,$B2394,$AG:$AG,AH$1)</f>
        <v>0</v>
      </c>
      <c r="AI2394" s="2">
        <f>COUNTIFS($B:$B,$B2394,$AG:$AG,AI$1)</f>
        <v>0</v>
      </c>
      <c r="AJ2394" s="2">
        <f>COUNTIFS($B:$B,$B2394,$AG:$AG,AJ$1)</f>
        <v>0</v>
      </c>
      <c r="AK2394" s="2">
        <f>COUNTIFS($B:$B,$B2394,$AG:$AG,AK$1)</f>
        <v>0</v>
      </c>
      <c r="AL2394" s="2">
        <f>COUNTIFS($B:$B,$B2394,$AG:$AG,AL$1)</f>
        <v>0</v>
      </c>
      <c r="AM2394" s="2">
        <f>COUNTIFS($B:$B,$B2394,$AG:$AG,AM$1)</f>
        <v>0</v>
      </c>
      <c r="AN2394" s="2">
        <f>COUNTIFS($B:$B,$B2394,$AG:$AG,AN$1)</f>
        <v>0</v>
      </c>
      <c r="AO2394" s="2">
        <f>COUNTIFS($B:$B,$B2394,$AG:$AG,AO$1)</f>
        <v>0</v>
      </c>
      <c r="AP2394" s="2">
        <f>COUNTIFS($B:$B,$B2394,$AG:$AG,AP$1)</f>
        <v>0</v>
      </c>
      <c r="AQ2394" s="2">
        <f>COUNTIFS($B:$B,$B2394,$AG:$AG,AQ$1)</f>
        <v>0</v>
      </c>
      <c r="AR2394" s="2">
        <f>COUNTIFS($B:$B,$B2394,$AG:$AG,AR$1)</f>
        <v>1</v>
      </c>
      <c r="AS2394" s="2">
        <f>COUNTIFS($B:$B,$B2394,$AG:$AG,AS$1)</f>
        <v>0</v>
      </c>
      <c r="AT2394" s="2">
        <f>COUNTIFS($B:$B,$B2394,$AG:$AG,AT$1)</f>
        <v>0</v>
      </c>
      <c r="AU2394" s="2">
        <f>COUNTIFS($B:$B,$B2394,$AG:$AG,AU$1)</f>
        <v>0</v>
      </c>
    </row>
    <row r="2395" spans="1:47" ht="15" customHeight="1" x14ac:dyDescent="0.35">
      <c r="A2395" s="7">
        <f>IF(B2394=B2395,A2394,A2394+1)</f>
        <v>846</v>
      </c>
      <c r="B2395" s="7" t="s">
        <v>1783</v>
      </c>
      <c r="C2395" s="7" t="s">
        <v>1782</v>
      </c>
      <c r="D2395" s="7" t="s">
        <v>1480</v>
      </c>
      <c r="E2395" s="7" t="s">
        <v>1479</v>
      </c>
      <c r="F2395" s="4" t="s">
        <v>8</v>
      </c>
      <c r="G2395" s="4" t="s">
        <v>8</v>
      </c>
      <c r="H2395" s="4" t="s">
        <v>7</v>
      </c>
      <c r="I2395" s="3">
        <v>2</v>
      </c>
      <c r="J2395" s="3" t="s">
        <v>6</v>
      </c>
      <c r="K2395" s="3" t="s">
        <v>1507</v>
      </c>
      <c r="L2395" s="3" t="s">
        <v>4</v>
      </c>
      <c r="M2395" s="3" t="s">
        <v>1784</v>
      </c>
      <c r="N2395" s="3" t="s">
        <v>207</v>
      </c>
      <c r="P2395" s="3" t="s">
        <v>1</v>
      </c>
      <c r="Q2395" s="3" t="s">
        <v>1475</v>
      </c>
      <c r="R2395" s="3" t="s">
        <v>1474</v>
      </c>
      <c r="S2395" s="2" t="str">
        <f>IF(P2395="심사불필요","-",VLOOKUP(K2395,'[1]자격증 backdata'!A:G,7,0))</f>
        <v>필수</v>
      </c>
      <c r="T2395" s="2" t="str">
        <f>IF(S2395="-","-",IF(COUNTIFS(B:B,B2395,S:S,"필수")&gt;0,"자격요건충족","확인필요"))</f>
        <v>자격요건충족</v>
      </c>
      <c r="U2395" s="2"/>
      <c r="W2395" s="2">
        <f>IF(Q2395="4급","심사불필요",VLOOKUP(K2395,'[1]자격증 backdata'!A:B,2,0))</f>
        <v>6</v>
      </c>
      <c r="X2395" s="3">
        <f>IF(R2395="A", MIN(20, SUMIFS(W:W, B:B, B2395, R:R, "A")),IF(R2395="B", MIN(30, SUMIFS(W:W, B:B, B2395, R:R, "B")),"비해당분야"))</f>
        <v>16</v>
      </c>
      <c r="Y2395" s="3" t="str">
        <f>IF(R2395="C",MIN(30,IF(COUNTIFS(B:B,B2395,W:W,"가1")=1,25,IF(COUNTIFS(B:B,B2395,W:W,"가1")&gt;=2,30,0))+IF(COUNTIFS(B:B,B2395,W:W,"나1")&gt;=4,30,IF(COUNTIFS(B:B,B2395,W:W,"나1")=3,26,IF(COUNTIFS(B:B,B2395,W:W,"나1")=2,22,IF(COUNTIFS(B:B,B2395,W:W,"나1")=1,18,0)))))+MIN(30,IF(COUNTIFS(B:B,B2395,W:W,"가2")=1,25,IF(COUNTIFS(B:B,B2395,W:W,"가2")&gt;=2,30,0))+IF(COUNTIFS(B:B,B2395,W:W,"나2")=3,30,IF(COUNTIFS(B:B,B2395,W:W,"나2")=2,25,IF(COUNTIFS(B:B,B2395,W:W,"나2")=1,20,0)))),"비해당분야")</f>
        <v>비해당분야</v>
      </c>
      <c r="Z2395" s="3" t="str">
        <f>IF(R2395="C",VLOOKUP(K2395,'[1]자격증 backdata'!A:F,6,0),"비해당분야")</f>
        <v>비해당분야</v>
      </c>
      <c r="AA2395" s="3" t="str">
        <f>IF(R2395="C",SUMIF(B:B,B2395,Z:Z),"비해당분야")</f>
        <v>비해당분야</v>
      </c>
      <c r="AB2395" s="3" t="str">
        <f>IF(R2395="C",SUM(Y2395,AA2395),"비해당분야")</f>
        <v>비해당분야</v>
      </c>
      <c r="AC2395" s="3">
        <f>IF(R2395="C",AB2395,X2395)</f>
        <v>16</v>
      </c>
      <c r="AD2395" s="3">
        <f>VLOOKUP(K2395,'[1]자격증 backdata'!A:D,4,0)</f>
        <v>0</v>
      </c>
      <c r="AE2395" s="3">
        <f>IF(_xlfn.MAXIFS(AD:AD,B:B,B2395)&gt;10,10,_xlfn.MAXIFS(AD:AD,B:B,B2395))</f>
        <v>0</v>
      </c>
      <c r="AG2395" s="2" t="str">
        <f>VLOOKUP(K2395,'[1]자격증 backdata'!A:C,3,0)</f>
        <v>K</v>
      </c>
      <c r="AH2395" s="2">
        <f>COUNTIFS($B:$B,$B2395,$AG:$AG,AH$1)</f>
        <v>0</v>
      </c>
      <c r="AI2395" s="2">
        <f>COUNTIFS($B:$B,$B2395,$AG:$AG,AI$1)</f>
        <v>0</v>
      </c>
      <c r="AJ2395" s="2">
        <f>COUNTIFS($B:$B,$B2395,$AG:$AG,AJ$1)</f>
        <v>0</v>
      </c>
      <c r="AK2395" s="2">
        <f>COUNTIFS($B:$B,$B2395,$AG:$AG,AK$1)</f>
        <v>0</v>
      </c>
      <c r="AL2395" s="2">
        <f>COUNTIFS($B:$B,$B2395,$AG:$AG,AL$1)</f>
        <v>0</v>
      </c>
      <c r="AM2395" s="2">
        <f>COUNTIFS($B:$B,$B2395,$AG:$AG,AM$1)</f>
        <v>0</v>
      </c>
      <c r="AN2395" s="2">
        <f>COUNTIFS($B:$B,$B2395,$AG:$AG,AN$1)</f>
        <v>0</v>
      </c>
      <c r="AO2395" s="2">
        <f>COUNTIFS($B:$B,$B2395,$AG:$AG,AO$1)</f>
        <v>0</v>
      </c>
      <c r="AP2395" s="2">
        <f>COUNTIFS($B:$B,$B2395,$AG:$AG,AP$1)</f>
        <v>0</v>
      </c>
      <c r="AQ2395" s="2">
        <f>COUNTIFS($B:$B,$B2395,$AG:$AG,AQ$1)</f>
        <v>0</v>
      </c>
      <c r="AR2395" s="2">
        <f>COUNTIFS($B:$B,$B2395,$AG:$AG,AR$1)</f>
        <v>1</v>
      </c>
      <c r="AS2395" s="2">
        <f>COUNTIFS($B:$B,$B2395,$AG:$AG,AS$1)</f>
        <v>0</v>
      </c>
      <c r="AT2395" s="2">
        <f>COUNTIFS($B:$B,$B2395,$AG:$AG,AT$1)</f>
        <v>0</v>
      </c>
      <c r="AU2395" s="2">
        <f>COUNTIFS($B:$B,$B2395,$AG:$AG,AU$1)</f>
        <v>0</v>
      </c>
    </row>
    <row r="2396" spans="1:47" ht="15" customHeight="1" x14ac:dyDescent="0.35">
      <c r="A2396" s="7">
        <f>IF(B2395=B2396,A2395,A2395+1)</f>
        <v>846</v>
      </c>
      <c r="B2396" s="7" t="s">
        <v>1783</v>
      </c>
      <c r="C2396" s="7" t="s">
        <v>1782</v>
      </c>
      <c r="D2396" s="7" t="s">
        <v>1480</v>
      </c>
      <c r="E2396" s="7" t="s">
        <v>1479</v>
      </c>
      <c r="F2396" s="4" t="s">
        <v>8</v>
      </c>
      <c r="G2396" s="4" t="s">
        <v>8</v>
      </c>
      <c r="H2396" s="4" t="s">
        <v>7</v>
      </c>
      <c r="I2396" s="3">
        <v>3</v>
      </c>
      <c r="J2396" s="3" t="s">
        <v>28</v>
      </c>
      <c r="K2396" s="3" t="s">
        <v>1478</v>
      </c>
      <c r="L2396" s="3" t="s">
        <v>26</v>
      </c>
      <c r="M2396" s="3" t="s">
        <v>1781</v>
      </c>
      <c r="N2396" s="3" t="s">
        <v>1557</v>
      </c>
      <c r="P2396" s="3" t="s">
        <v>1</v>
      </c>
      <c r="Q2396" s="3" t="s">
        <v>1475</v>
      </c>
      <c r="R2396" s="3" t="s">
        <v>1474</v>
      </c>
      <c r="S2396" s="2" t="str">
        <f>IF(P2396="심사불필요","-",VLOOKUP(K2396,'[1]자격증 backdata'!A:G,7,0))</f>
        <v>필수</v>
      </c>
      <c r="T2396" s="2" t="str">
        <f>IF(S2396="-","-",IF(COUNTIFS(B:B,B2396,S:S,"필수")&gt;0,"자격요건충족","확인필요"))</f>
        <v>자격요건충족</v>
      </c>
      <c r="U2396" s="2"/>
      <c r="W2396" s="2">
        <f>IF(Q2396="4급","심사불필요",VLOOKUP(K2396,'[1]자격증 backdata'!A:B,2,0))</f>
        <v>4</v>
      </c>
      <c r="X2396" s="3">
        <f>IF(R2396="A", MIN(20, SUMIFS(W:W, B:B, B2396, R:R, "A")),IF(R2396="B", MIN(30, SUMIFS(W:W, B:B, B2396, R:R, "B")),"비해당분야"))</f>
        <v>16</v>
      </c>
      <c r="Y2396" s="3" t="str">
        <f>IF(R2396="C",MIN(30,IF(COUNTIFS(B:B,B2396,W:W,"가1")=1,25,IF(COUNTIFS(B:B,B2396,W:W,"가1")&gt;=2,30,0))+IF(COUNTIFS(B:B,B2396,W:W,"나1")&gt;=4,30,IF(COUNTIFS(B:B,B2396,W:W,"나1")=3,26,IF(COUNTIFS(B:B,B2396,W:W,"나1")=2,22,IF(COUNTIFS(B:B,B2396,W:W,"나1")=1,18,0)))))+MIN(30,IF(COUNTIFS(B:B,B2396,W:W,"가2")=1,25,IF(COUNTIFS(B:B,B2396,W:W,"가2")&gt;=2,30,0))+IF(COUNTIFS(B:B,B2396,W:W,"나2")=3,30,IF(COUNTIFS(B:B,B2396,W:W,"나2")=2,25,IF(COUNTIFS(B:B,B2396,W:W,"나2")=1,20,0)))),"비해당분야")</f>
        <v>비해당분야</v>
      </c>
      <c r="Z2396" s="3" t="str">
        <f>IF(R2396="C",VLOOKUP(K2396,'[1]자격증 backdata'!A:F,6,0),"비해당분야")</f>
        <v>비해당분야</v>
      </c>
      <c r="AA2396" s="3" t="str">
        <f>IF(R2396="C",SUMIF(B:B,B2396,Z:Z),"비해당분야")</f>
        <v>비해당분야</v>
      </c>
      <c r="AB2396" s="3" t="str">
        <f>IF(R2396="C",SUM(Y2396,AA2396),"비해당분야")</f>
        <v>비해당분야</v>
      </c>
      <c r="AC2396" s="3">
        <f>IF(R2396="C",AB2396,X2396)</f>
        <v>16</v>
      </c>
      <c r="AD2396" s="3">
        <f>VLOOKUP(K2396,'[1]자격증 backdata'!A:D,4,0)</f>
        <v>0</v>
      </c>
      <c r="AE2396" s="3">
        <f>IF(_xlfn.MAXIFS(AD:AD,B:B,B2396)&gt;10,10,_xlfn.MAXIFS(AD:AD,B:B,B2396))</f>
        <v>0</v>
      </c>
      <c r="AG2396" s="2">
        <f>VLOOKUP(K2396,'[1]자격증 backdata'!A:C,3,0)</f>
        <v>0</v>
      </c>
      <c r="AH2396" s="2">
        <f>COUNTIFS($B:$B,$B2396,$AG:$AG,AH$1)</f>
        <v>0</v>
      </c>
      <c r="AI2396" s="2">
        <f>COUNTIFS($B:$B,$B2396,$AG:$AG,AI$1)</f>
        <v>0</v>
      </c>
      <c r="AJ2396" s="2">
        <f>COUNTIFS($B:$B,$B2396,$AG:$AG,AJ$1)</f>
        <v>0</v>
      </c>
      <c r="AK2396" s="2">
        <f>COUNTIFS($B:$B,$B2396,$AG:$AG,AK$1)</f>
        <v>0</v>
      </c>
      <c r="AL2396" s="2">
        <f>COUNTIFS($B:$B,$B2396,$AG:$AG,AL$1)</f>
        <v>0</v>
      </c>
      <c r="AM2396" s="2">
        <f>COUNTIFS($B:$B,$B2396,$AG:$AG,AM$1)</f>
        <v>0</v>
      </c>
      <c r="AN2396" s="2">
        <f>COUNTIFS($B:$B,$B2396,$AG:$AG,AN$1)</f>
        <v>0</v>
      </c>
      <c r="AO2396" s="2">
        <f>COUNTIFS($B:$B,$B2396,$AG:$AG,AO$1)</f>
        <v>0</v>
      </c>
      <c r="AP2396" s="2">
        <f>COUNTIFS($B:$B,$B2396,$AG:$AG,AP$1)</f>
        <v>0</v>
      </c>
      <c r="AQ2396" s="2">
        <f>COUNTIFS($B:$B,$B2396,$AG:$AG,AQ$1)</f>
        <v>0</v>
      </c>
      <c r="AR2396" s="2">
        <f>COUNTIFS($B:$B,$B2396,$AG:$AG,AR$1)</f>
        <v>1</v>
      </c>
      <c r="AS2396" s="2">
        <f>COUNTIFS($B:$B,$B2396,$AG:$AG,AS$1)</f>
        <v>0</v>
      </c>
      <c r="AT2396" s="2">
        <f>COUNTIFS($B:$B,$B2396,$AG:$AG,AT$1)</f>
        <v>0</v>
      </c>
      <c r="AU2396" s="2">
        <f>COUNTIFS($B:$B,$B2396,$AG:$AG,AU$1)</f>
        <v>0</v>
      </c>
    </row>
    <row r="2397" spans="1:47" ht="15" customHeight="1" x14ac:dyDescent="0.35">
      <c r="A2397" s="4">
        <f>IF(B2396=B2397,A2396,A2396+1)</f>
        <v>847</v>
      </c>
      <c r="B2397" s="4" t="s">
        <v>1775</v>
      </c>
      <c r="C2397" s="4" t="s">
        <v>1774</v>
      </c>
      <c r="D2397" s="4" t="s">
        <v>1480</v>
      </c>
      <c r="E2397" s="4" t="s">
        <v>1479</v>
      </c>
      <c r="F2397" s="4" t="s">
        <v>8</v>
      </c>
      <c r="G2397" s="4" t="s">
        <v>8</v>
      </c>
      <c r="H2397" s="4" t="s">
        <v>7</v>
      </c>
      <c r="I2397" s="4">
        <v>1</v>
      </c>
      <c r="J2397" s="4" t="s">
        <v>515</v>
      </c>
      <c r="K2397" s="4" t="s">
        <v>1492</v>
      </c>
      <c r="L2397" s="4" t="s">
        <v>26</v>
      </c>
      <c r="M2397" s="4" t="s">
        <v>1780</v>
      </c>
      <c r="N2397" s="4" t="s">
        <v>680</v>
      </c>
      <c r="P2397" s="4" t="s">
        <v>1</v>
      </c>
      <c r="Q2397" s="4" t="s">
        <v>1475</v>
      </c>
      <c r="R2397" s="4" t="s">
        <v>1474</v>
      </c>
      <c r="S2397" s="5" t="str">
        <f>IF(P2397="심사불필요","-",VLOOKUP(K2397,'[1]자격증 backdata'!A:G,7,0))</f>
        <v>필수</v>
      </c>
      <c r="T2397" s="5" t="str">
        <f>IF(S2397="-","-",IF(COUNTIFS(B:B,B2397,S:S,"필수")&gt;0,"자격요건충족","확인필요"))</f>
        <v>자격요건충족</v>
      </c>
      <c r="U2397" s="5"/>
      <c r="W2397" s="5">
        <f>IF(Q2397="4급","심사불필요",VLOOKUP(K2397,'[1]자격증 backdata'!A:B,2,0))</f>
        <v>6</v>
      </c>
      <c r="X2397" s="4">
        <f>IF(R2397="A", MIN(20, SUMIFS(W:W, B:B, B2397, R:R, "A")),IF(R2397="B", MIN(30, SUMIFS(W:W, B:B, B2397, R:R, "B")),"비해당분야"))</f>
        <v>20</v>
      </c>
      <c r="Y2397" s="4" t="str">
        <f>IF(R2397="C",MIN(30,IF(COUNTIFS(B:B,B2397,W:W,"가1")=1,25,IF(COUNTIFS(B:B,B2397,W:W,"가1")&gt;=2,30,0))+IF(COUNTIFS(B:B,B2397,W:W,"나1")&gt;=4,30,IF(COUNTIFS(B:B,B2397,W:W,"나1")=3,26,IF(COUNTIFS(B:B,B2397,W:W,"나1")=2,22,IF(COUNTIFS(B:B,B2397,W:W,"나1")=1,18,0)))))+MIN(30,IF(COUNTIFS(B:B,B2397,W:W,"가2")=1,25,IF(COUNTIFS(B:B,B2397,W:W,"가2")&gt;=2,30,0))+IF(COUNTIFS(B:B,B2397,W:W,"나2")=3,30,IF(COUNTIFS(B:B,B2397,W:W,"나2")=2,25,IF(COUNTIFS(B:B,B2397,W:W,"나2")=1,20,0)))),"비해당분야")</f>
        <v>비해당분야</v>
      </c>
      <c r="Z2397" s="4" t="str">
        <f>IF(R2397="C",VLOOKUP(K2397,'[1]자격증 backdata'!A:F,6,0),"비해당분야")</f>
        <v>비해당분야</v>
      </c>
      <c r="AA2397" s="4" t="str">
        <f>IF(R2397="C",SUMIF(B:B,B2397,Z:Z),"비해당분야")</f>
        <v>비해당분야</v>
      </c>
      <c r="AB2397" s="4" t="str">
        <f>IF(R2397="C",SUM(Y2397,AA2397),"비해당분야")</f>
        <v>비해당분야</v>
      </c>
      <c r="AC2397" s="4">
        <f>IF(R2397="C",AB2397,X2397)</f>
        <v>20</v>
      </c>
      <c r="AD2397" s="4">
        <f>VLOOKUP(K2397,'[1]자격증 backdata'!A:D,4,0)</f>
        <v>0</v>
      </c>
      <c r="AE2397" s="4">
        <f>IF(_xlfn.MAXIFS(AD:AD,B:B,B2397)&gt;10,10,_xlfn.MAXIFS(AD:AD,B:B,B2397))</f>
        <v>5</v>
      </c>
      <c r="AG2397" s="5">
        <f>VLOOKUP(K2397,'[1]자격증 backdata'!A:C,3,0)</f>
        <v>0</v>
      </c>
      <c r="AH2397" s="5">
        <f>COUNTIFS($B:$B,$B2397,$AG:$AG,AH$1)</f>
        <v>0</v>
      </c>
      <c r="AI2397" s="5">
        <f>COUNTIFS($B:$B,$B2397,$AG:$AG,AI$1)</f>
        <v>0</v>
      </c>
      <c r="AJ2397" s="5">
        <f>COUNTIFS($B:$B,$B2397,$AG:$AG,AJ$1)</f>
        <v>0</v>
      </c>
      <c r="AK2397" s="5">
        <f>COUNTIFS($B:$B,$B2397,$AG:$AG,AK$1)</f>
        <v>0</v>
      </c>
      <c r="AL2397" s="5">
        <f>COUNTIFS($B:$B,$B2397,$AG:$AG,AL$1)</f>
        <v>0</v>
      </c>
      <c r="AM2397" s="5">
        <f>COUNTIFS($B:$B,$B2397,$AG:$AG,AM$1)</f>
        <v>0</v>
      </c>
      <c r="AN2397" s="5">
        <f>COUNTIFS($B:$B,$B2397,$AG:$AG,AN$1)</f>
        <v>1</v>
      </c>
      <c r="AO2397" s="5">
        <f>COUNTIFS($B:$B,$B2397,$AG:$AG,AO$1)</f>
        <v>0</v>
      </c>
      <c r="AP2397" s="5">
        <f>COUNTIFS($B:$B,$B2397,$AG:$AG,AP$1)</f>
        <v>0</v>
      </c>
      <c r="AQ2397" s="5">
        <f>COUNTIFS($B:$B,$B2397,$AG:$AG,AQ$1)</f>
        <v>0</v>
      </c>
      <c r="AR2397" s="5">
        <f>COUNTIFS($B:$B,$B2397,$AG:$AG,AR$1)</f>
        <v>1</v>
      </c>
      <c r="AS2397" s="5">
        <f>COUNTIFS($B:$B,$B2397,$AG:$AG,AS$1)</f>
        <v>0</v>
      </c>
      <c r="AT2397" s="5">
        <f>COUNTIFS($B:$B,$B2397,$AG:$AG,AT$1)</f>
        <v>0</v>
      </c>
      <c r="AU2397" s="5">
        <f>COUNTIFS($B:$B,$B2397,$AG:$AG,AU$1)</f>
        <v>0</v>
      </c>
    </row>
    <row r="2398" spans="1:47" ht="15" customHeight="1" x14ac:dyDescent="0.35">
      <c r="A2398" s="6">
        <f>IF(B2397=B2398,A2397,A2397+1)</f>
        <v>847</v>
      </c>
      <c r="B2398" s="6" t="s">
        <v>1775</v>
      </c>
      <c r="C2398" s="6" t="s">
        <v>1774</v>
      </c>
      <c r="D2398" s="6" t="s">
        <v>1480</v>
      </c>
      <c r="E2398" s="6" t="s">
        <v>1479</v>
      </c>
      <c r="F2398" s="4" t="s">
        <v>8</v>
      </c>
      <c r="G2398" s="4" t="s">
        <v>8</v>
      </c>
      <c r="H2398" s="4" t="s">
        <v>7</v>
      </c>
      <c r="I2398" s="4">
        <v>2</v>
      </c>
      <c r="J2398" s="4" t="s">
        <v>6</v>
      </c>
      <c r="K2398" s="4" t="s">
        <v>1507</v>
      </c>
      <c r="L2398" s="4" t="s">
        <v>4</v>
      </c>
      <c r="M2398" s="4" t="s">
        <v>1779</v>
      </c>
      <c r="N2398" s="4" t="s">
        <v>1305</v>
      </c>
      <c r="P2398" s="4" t="s">
        <v>1</v>
      </c>
      <c r="Q2398" s="4" t="s">
        <v>1475</v>
      </c>
      <c r="R2398" s="4" t="s">
        <v>1474</v>
      </c>
      <c r="S2398" s="5" t="str">
        <f>IF(P2398="심사불필요","-",VLOOKUP(K2398,'[1]자격증 backdata'!A:G,7,0))</f>
        <v>필수</v>
      </c>
      <c r="T2398" s="5" t="str">
        <f>IF(S2398="-","-",IF(COUNTIFS(B:B,B2398,S:S,"필수")&gt;0,"자격요건충족","확인필요"))</f>
        <v>자격요건충족</v>
      </c>
      <c r="U2398" s="5"/>
      <c r="W2398" s="5">
        <f>IF(Q2398="4급","심사불필요",VLOOKUP(K2398,'[1]자격증 backdata'!A:B,2,0))</f>
        <v>6</v>
      </c>
      <c r="X2398" s="4">
        <f>IF(R2398="A", MIN(20, SUMIFS(W:W, B:B, B2398, R:R, "A")),IF(R2398="B", MIN(30, SUMIFS(W:W, B:B, B2398, R:R, "B")),"비해당분야"))</f>
        <v>20</v>
      </c>
      <c r="Y2398" s="4" t="str">
        <f>IF(R2398="C",MIN(30,IF(COUNTIFS(B:B,B2398,W:W,"가1")=1,25,IF(COUNTIFS(B:B,B2398,W:W,"가1")&gt;=2,30,0))+IF(COUNTIFS(B:B,B2398,W:W,"나1")&gt;=4,30,IF(COUNTIFS(B:B,B2398,W:W,"나1")=3,26,IF(COUNTIFS(B:B,B2398,W:W,"나1")=2,22,IF(COUNTIFS(B:B,B2398,W:W,"나1")=1,18,0)))))+MIN(30,IF(COUNTIFS(B:B,B2398,W:W,"가2")=1,25,IF(COUNTIFS(B:B,B2398,W:W,"가2")&gt;=2,30,0))+IF(COUNTIFS(B:B,B2398,W:W,"나2")=3,30,IF(COUNTIFS(B:B,B2398,W:W,"나2")=2,25,IF(COUNTIFS(B:B,B2398,W:W,"나2")=1,20,0)))),"비해당분야")</f>
        <v>비해당분야</v>
      </c>
      <c r="Z2398" s="4" t="str">
        <f>IF(R2398="C",VLOOKUP(K2398,'[1]자격증 backdata'!A:F,6,0),"비해당분야")</f>
        <v>비해당분야</v>
      </c>
      <c r="AA2398" s="4" t="str">
        <f>IF(R2398="C",SUMIF(B:B,B2398,Z:Z),"비해당분야")</f>
        <v>비해당분야</v>
      </c>
      <c r="AB2398" s="4" t="str">
        <f>IF(R2398="C",SUM(Y2398,AA2398),"비해당분야")</f>
        <v>비해당분야</v>
      </c>
      <c r="AC2398" s="4">
        <f>IF(R2398="C",AB2398,X2398)</f>
        <v>20</v>
      </c>
      <c r="AD2398" s="4">
        <f>VLOOKUP(K2398,'[1]자격증 backdata'!A:D,4,0)</f>
        <v>0</v>
      </c>
      <c r="AE2398" s="4">
        <f>IF(_xlfn.MAXIFS(AD:AD,B:B,B2398)&gt;10,10,_xlfn.MAXIFS(AD:AD,B:B,B2398))</f>
        <v>5</v>
      </c>
      <c r="AG2398" s="5" t="str">
        <f>VLOOKUP(K2398,'[1]자격증 backdata'!A:C,3,0)</f>
        <v>K</v>
      </c>
      <c r="AH2398" s="5">
        <f>COUNTIFS($B:$B,$B2398,$AG:$AG,AH$1)</f>
        <v>0</v>
      </c>
      <c r="AI2398" s="5">
        <f>COUNTIFS($B:$B,$B2398,$AG:$AG,AI$1)</f>
        <v>0</v>
      </c>
      <c r="AJ2398" s="5">
        <f>COUNTIFS($B:$B,$B2398,$AG:$AG,AJ$1)</f>
        <v>0</v>
      </c>
      <c r="AK2398" s="5">
        <f>COUNTIFS($B:$B,$B2398,$AG:$AG,AK$1)</f>
        <v>0</v>
      </c>
      <c r="AL2398" s="5">
        <f>COUNTIFS($B:$B,$B2398,$AG:$AG,AL$1)</f>
        <v>0</v>
      </c>
      <c r="AM2398" s="5">
        <f>COUNTIFS($B:$B,$B2398,$AG:$AG,AM$1)</f>
        <v>0</v>
      </c>
      <c r="AN2398" s="5">
        <f>COUNTIFS($B:$B,$B2398,$AG:$AG,AN$1)</f>
        <v>1</v>
      </c>
      <c r="AO2398" s="5">
        <f>COUNTIFS($B:$B,$B2398,$AG:$AG,AO$1)</f>
        <v>0</v>
      </c>
      <c r="AP2398" s="5">
        <f>COUNTIFS($B:$B,$B2398,$AG:$AG,AP$1)</f>
        <v>0</v>
      </c>
      <c r="AQ2398" s="5">
        <f>COUNTIFS($B:$B,$B2398,$AG:$AG,AQ$1)</f>
        <v>0</v>
      </c>
      <c r="AR2398" s="5">
        <f>COUNTIFS($B:$B,$B2398,$AG:$AG,AR$1)</f>
        <v>1</v>
      </c>
      <c r="AS2398" s="5">
        <f>COUNTIFS($B:$B,$B2398,$AG:$AG,AS$1)</f>
        <v>0</v>
      </c>
      <c r="AT2398" s="5">
        <f>COUNTIFS($B:$B,$B2398,$AG:$AG,AT$1)</f>
        <v>0</v>
      </c>
      <c r="AU2398" s="5">
        <f>COUNTIFS($B:$B,$B2398,$AG:$AG,AU$1)</f>
        <v>0</v>
      </c>
    </row>
    <row r="2399" spans="1:47" ht="15" customHeight="1" x14ac:dyDescent="0.35">
      <c r="A2399" s="6">
        <f>IF(B2398=B2399,A2398,A2398+1)</f>
        <v>847</v>
      </c>
      <c r="B2399" s="6" t="s">
        <v>1775</v>
      </c>
      <c r="C2399" s="6" t="s">
        <v>1774</v>
      </c>
      <c r="D2399" s="6" t="s">
        <v>1480</v>
      </c>
      <c r="E2399" s="6" t="s">
        <v>1479</v>
      </c>
      <c r="F2399" s="4" t="s">
        <v>7</v>
      </c>
      <c r="G2399" s="4" t="s">
        <v>8</v>
      </c>
      <c r="H2399" s="4" t="s">
        <v>7</v>
      </c>
      <c r="I2399" s="4">
        <v>3</v>
      </c>
      <c r="J2399" s="4" t="s">
        <v>411</v>
      </c>
      <c r="K2399" s="4" t="s">
        <v>1592</v>
      </c>
      <c r="L2399" s="4" t="s">
        <v>55</v>
      </c>
      <c r="M2399" s="4" t="s">
        <v>1778</v>
      </c>
      <c r="N2399" s="4" t="s">
        <v>1777</v>
      </c>
      <c r="P2399" s="4" t="s">
        <v>1</v>
      </c>
      <c r="Q2399" s="4" t="s">
        <v>1475</v>
      </c>
      <c r="R2399" s="4" t="s">
        <v>1474</v>
      </c>
      <c r="S2399" s="5">
        <f>IF(P2399="심사불필요","-",VLOOKUP(K2399,'[1]자격증 backdata'!A:G,7,0))</f>
        <v>0</v>
      </c>
      <c r="T2399" s="5" t="str">
        <f>IF(S2399="-","-",IF(COUNTIFS(B:B,B2399,S:S,"필수")&gt;0,"자격요건충족","확인필요"))</f>
        <v>자격요건충족</v>
      </c>
      <c r="U2399" s="5"/>
      <c r="W2399" s="5">
        <f>IF(Q2399="4급","심사불필요",VLOOKUP(K2399,'[1]자격증 backdata'!A:B,2,0))</f>
        <v>4</v>
      </c>
      <c r="X2399" s="4">
        <f>IF(R2399="A", MIN(20, SUMIFS(W:W, B:B, B2399, R:R, "A")),IF(R2399="B", MIN(30, SUMIFS(W:W, B:B, B2399, R:R, "B")),"비해당분야"))</f>
        <v>20</v>
      </c>
      <c r="Y2399" s="4" t="str">
        <f>IF(R2399="C",MIN(30,IF(COUNTIFS(B:B,B2399,W:W,"가1")=1,25,IF(COUNTIFS(B:B,B2399,W:W,"가1")&gt;=2,30,0))+IF(COUNTIFS(B:B,B2399,W:W,"나1")&gt;=4,30,IF(COUNTIFS(B:B,B2399,W:W,"나1")=3,26,IF(COUNTIFS(B:B,B2399,W:W,"나1")=2,22,IF(COUNTIFS(B:B,B2399,W:W,"나1")=1,18,0)))))+MIN(30,IF(COUNTIFS(B:B,B2399,W:W,"가2")=1,25,IF(COUNTIFS(B:B,B2399,W:W,"가2")&gt;=2,30,0))+IF(COUNTIFS(B:B,B2399,W:W,"나2")=3,30,IF(COUNTIFS(B:B,B2399,W:W,"나2")=2,25,IF(COUNTIFS(B:B,B2399,W:W,"나2")=1,20,0)))),"비해당분야")</f>
        <v>비해당분야</v>
      </c>
      <c r="Z2399" s="4" t="str">
        <f>IF(R2399="C",VLOOKUP(K2399,'[1]자격증 backdata'!A:F,6,0),"비해당분야")</f>
        <v>비해당분야</v>
      </c>
      <c r="AA2399" s="4" t="str">
        <f>IF(R2399="C",SUMIF(B:B,B2399,Z:Z),"비해당분야")</f>
        <v>비해당분야</v>
      </c>
      <c r="AB2399" s="4" t="str">
        <f>IF(R2399="C",SUM(Y2399,AA2399),"비해당분야")</f>
        <v>비해당분야</v>
      </c>
      <c r="AC2399" s="4">
        <f>IF(R2399="C",AB2399,X2399)</f>
        <v>20</v>
      </c>
      <c r="AD2399" s="4">
        <f>VLOOKUP(K2399,'[1]자격증 backdata'!A:D,4,0)</f>
        <v>0</v>
      </c>
      <c r="AE2399" s="4">
        <f>IF(_xlfn.MAXIFS(AD:AD,B:B,B2399)&gt;10,10,_xlfn.MAXIFS(AD:AD,B:B,B2399))</f>
        <v>5</v>
      </c>
      <c r="AG2399" s="5" t="str">
        <f>VLOOKUP(K2399,'[1]자격증 backdata'!A:C,3,0)</f>
        <v>G</v>
      </c>
      <c r="AH2399" s="5">
        <f>COUNTIFS($B:$B,$B2399,$AG:$AG,AH$1)</f>
        <v>0</v>
      </c>
      <c r="AI2399" s="5">
        <f>COUNTIFS($B:$B,$B2399,$AG:$AG,AI$1)</f>
        <v>0</v>
      </c>
      <c r="AJ2399" s="5">
        <f>COUNTIFS($B:$B,$B2399,$AG:$AG,AJ$1)</f>
        <v>0</v>
      </c>
      <c r="AK2399" s="5">
        <f>COUNTIFS($B:$B,$B2399,$AG:$AG,AK$1)</f>
        <v>0</v>
      </c>
      <c r="AL2399" s="5">
        <f>COUNTIFS($B:$B,$B2399,$AG:$AG,AL$1)</f>
        <v>0</v>
      </c>
      <c r="AM2399" s="5">
        <f>COUNTIFS($B:$B,$B2399,$AG:$AG,AM$1)</f>
        <v>0</v>
      </c>
      <c r="AN2399" s="5">
        <f>COUNTIFS($B:$B,$B2399,$AG:$AG,AN$1)</f>
        <v>1</v>
      </c>
      <c r="AO2399" s="5">
        <f>COUNTIFS($B:$B,$B2399,$AG:$AG,AO$1)</f>
        <v>0</v>
      </c>
      <c r="AP2399" s="5">
        <f>COUNTIFS($B:$B,$B2399,$AG:$AG,AP$1)</f>
        <v>0</v>
      </c>
      <c r="AQ2399" s="5">
        <f>COUNTIFS($B:$B,$B2399,$AG:$AG,AQ$1)</f>
        <v>0</v>
      </c>
      <c r="AR2399" s="5">
        <f>COUNTIFS($B:$B,$B2399,$AG:$AG,AR$1)</f>
        <v>1</v>
      </c>
      <c r="AS2399" s="5">
        <f>COUNTIFS($B:$B,$B2399,$AG:$AG,AS$1)</f>
        <v>0</v>
      </c>
      <c r="AT2399" s="5">
        <f>COUNTIFS($B:$B,$B2399,$AG:$AG,AT$1)</f>
        <v>0</v>
      </c>
      <c r="AU2399" s="5">
        <f>COUNTIFS($B:$B,$B2399,$AG:$AG,AU$1)</f>
        <v>0</v>
      </c>
    </row>
    <row r="2400" spans="1:47" ht="15" customHeight="1" x14ac:dyDescent="0.35">
      <c r="A2400" s="6">
        <f>IF(B2399=B2400,A2399,A2399+1)</f>
        <v>847</v>
      </c>
      <c r="B2400" s="6" t="s">
        <v>1775</v>
      </c>
      <c r="C2400" s="6" t="s">
        <v>1774</v>
      </c>
      <c r="D2400" s="6" t="s">
        <v>1480</v>
      </c>
      <c r="E2400" s="6" t="s">
        <v>1479</v>
      </c>
      <c r="F2400" s="4" t="s">
        <v>8</v>
      </c>
      <c r="G2400" s="4" t="s">
        <v>8</v>
      </c>
      <c r="H2400" s="4" t="s">
        <v>7</v>
      </c>
      <c r="I2400" s="4">
        <v>4</v>
      </c>
      <c r="J2400" s="4" t="s">
        <v>28</v>
      </c>
      <c r="K2400" s="4" t="s">
        <v>1478</v>
      </c>
      <c r="L2400" s="4" t="s">
        <v>26</v>
      </c>
      <c r="M2400" s="4" t="s">
        <v>1776</v>
      </c>
      <c r="N2400" s="4" t="s">
        <v>41</v>
      </c>
      <c r="P2400" s="4" t="s">
        <v>1</v>
      </c>
      <c r="Q2400" s="4" t="s">
        <v>1475</v>
      </c>
      <c r="R2400" s="4" t="s">
        <v>1474</v>
      </c>
      <c r="S2400" s="5" t="str">
        <f>IF(P2400="심사불필요","-",VLOOKUP(K2400,'[1]자격증 backdata'!A:G,7,0))</f>
        <v>필수</v>
      </c>
      <c r="T2400" s="5" t="str">
        <f>IF(S2400="-","-",IF(COUNTIFS(B:B,B2400,S:S,"필수")&gt;0,"자격요건충족","확인필요"))</f>
        <v>자격요건충족</v>
      </c>
      <c r="U2400" s="5"/>
      <c r="W2400" s="5">
        <f>IF(Q2400="4급","심사불필요",VLOOKUP(K2400,'[1]자격증 backdata'!A:B,2,0))</f>
        <v>4</v>
      </c>
      <c r="X2400" s="4">
        <f>IF(R2400="A", MIN(20, SUMIFS(W:W, B:B, B2400, R:R, "A")),IF(R2400="B", MIN(30, SUMIFS(W:W, B:B, B2400, R:R, "B")),"비해당분야"))</f>
        <v>20</v>
      </c>
      <c r="Y2400" s="4" t="str">
        <f>IF(R2400="C",MIN(30,IF(COUNTIFS(B:B,B2400,W:W,"가1")=1,25,IF(COUNTIFS(B:B,B2400,W:W,"가1")&gt;=2,30,0))+IF(COUNTIFS(B:B,B2400,W:W,"나1")&gt;=4,30,IF(COUNTIFS(B:B,B2400,W:W,"나1")=3,26,IF(COUNTIFS(B:B,B2400,W:W,"나1")=2,22,IF(COUNTIFS(B:B,B2400,W:W,"나1")=1,18,0)))))+MIN(30,IF(COUNTIFS(B:B,B2400,W:W,"가2")=1,25,IF(COUNTIFS(B:B,B2400,W:W,"가2")&gt;=2,30,0))+IF(COUNTIFS(B:B,B2400,W:W,"나2")=3,30,IF(COUNTIFS(B:B,B2400,W:W,"나2")=2,25,IF(COUNTIFS(B:B,B2400,W:W,"나2")=1,20,0)))),"비해당분야")</f>
        <v>비해당분야</v>
      </c>
      <c r="Z2400" s="4" t="str">
        <f>IF(R2400="C",VLOOKUP(K2400,'[1]자격증 backdata'!A:F,6,0),"비해당분야")</f>
        <v>비해당분야</v>
      </c>
      <c r="AA2400" s="4" t="str">
        <f>IF(R2400="C",SUMIF(B:B,B2400,Z:Z),"비해당분야")</f>
        <v>비해당분야</v>
      </c>
      <c r="AB2400" s="4" t="str">
        <f>IF(R2400="C",SUM(Y2400,AA2400),"비해당분야")</f>
        <v>비해당분야</v>
      </c>
      <c r="AC2400" s="4">
        <f>IF(R2400="C",AB2400,X2400)</f>
        <v>20</v>
      </c>
      <c r="AD2400" s="4">
        <f>VLOOKUP(K2400,'[1]자격증 backdata'!A:D,4,0)</f>
        <v>0</v>
      </c>
      <c r="AE2400" s="4">
        <f>IF(_xlfn.MAXIFS(AD:AD,B:B,B2400)&gt;10,10,_xlfn.MAXIFS(AD:AD,B:B,B2400))</f>
        <v>5</v>
      </c>
      <c r="AG2400" s="5">
        <f>VLOOKUP(K2400,'[1]자격증 backdata'!A:C,3,0)</f>
        <v>0</v>
      </c>
      <c r="AH2400" s="5">
        <f>COUNTIFS($B:$B,$B2400,$AG:$AG,AH$1)</f>
        <v>0</v>
      </c>
      <c r="AI2400" s="5">
        <f>COUNTIFS($B:$B,$B2400,$AG:$AG,AI$1)</f>
        <v>0</v>
      </c>
      <c r="AJ2400" s="5">
        <f>COUNTIFS($B:$B,$B2400,$AG:$AG,AJ$1)</f>
        <v>0</v>
      </c>
      <c r="AK2400" s="5">
        <f>COUNTIFS($B:$B,$B2400,$AG:$AG,AK$1)</f>
        <v>0</v>
      </c>
      <c r="AL2400" s="5">
        <f>COUNTIFS($B:$B,$B2400,$AG:$AG,AL$1)</f>
        <v>0</v>
      </c>
      <c r="AM2400" s="5">
        <f>COUNTIFS($B:$B,$B2400,$AG:$AG,AM$1)</f>
        <v>0</v>
      </c>
      <c r="AN2400" s="5">
        <f>COUNTIFS($B:$B,$B2400,$AG:$AG,AN$1)</f>
        <v>1</v>
      </c>
      <c r="AO2400" s="5">
        <f>COUNTIFS($B:$B,$B2400,$AG:$AG,AO$1)</f>
        <v>0</v>
      </c>
      <c r="AP2400" s="5">
        <f>COUNTIFS($B:$B,$B2400,$AG:$AG,AP$1)</f>
        <v>0</v>
      </c>
      <c r="AQ2400" s="5">
        <f>COUNTIFS($B:$B,$B2400,$AG:$AG,AQ$1)</f>
        <v>0</v>
      </c>
      <c r="AR2400" s="5">
        <f>COUNTIFS($B:$B,$B2400,$AG:$AG,AR$1)</f>
        <v>1</v>
      </c>
      <c r="AS2400" s="5">
        <f>COUNTIFS($B:$B,$B2400,$AG:$AG,AS$1)</f>
        <v>0</v>
      </c>
      <c r="AT2400" s="5">
        <f>COUNTIFS($B:$B,$B2400,$AG:$AG,AT$1)</f>
        <v>0</v>
      </c>
      <c r="AU2400" s="5">
        <f>COUNTIFS($B:$B,$B2400,$AG:$AG,AU$1)</f>
        <v>0</v>
      </c>
    </row>
    <row r="2401" spans="1:47" ht="15" customHeight="1" x14ac:dyDescent="0.35">
      <c r="A2401" s="6">
        <f>IF(B2400=B2401,A2400,A2400+1)</f>
        <v>847</v>
      </c>
      <c r="B2401" s="6" t="s">
        <v>1775</v>
      </c>
      <c r="C2401" s="6" t="s">
        <v>1774</v>
      </c>
      <c r="D2401" s="6" t="s">
        <v>1480</v>
      </c>
      <c r="E2401" s="6" t="s">
        <v>1479</v>
      </c>
      <c r="F2401" s="4" t="s">
        <v>7</v>
      </c>
      <c r="G2401" s="4" t="s">
        <v>8</v>
      </c>
      <c r="H2401" s="4" t="s">
        <v>7</v>
      </c>
      <c r="I2401" s="4">
        <v>5</v>
      </c>
      <c r="J2401" s="4" t="s">
        <v>38</v>
      </c>
      <c r="K2401" s="4" t="s">
        <v>1484</v>
      </c>
      <c r="L2401" s="4" t="s">
        <v>36</v>
      </c>
      <c r="M2401" s="4" t="s">
        <v>1773</v>
      </c>
      <c r="N2401" s="4" t="s">
        <v>24</v>
      </c>
      <c r="P2401" s="4" t="s">
        <v>1</v>
      </c>
      <c r="Q2401" s="4" t="s">
        <v>1475</v>
      </c>
      <c r="R2401" s="4" t="s">
        <v>1474</v>
      </c>
      <c r="S2401" s="5">
        <f>IF(P2401="심사불필요","-",VLOOKUP(K2401,'[1]자격증 backdata'!A:G,7,0))</f>
        <v>0</v>
      </c>
      <c r="T2401" s="5" t="str">
        <f>IF(S2401="-","-",IF(COUNTIFS(B:B,B2401,S:S,"필수")&gt;0,"자격요건충족","확인필요"))</f>
        <v>자격요건충족</v>
      </c>
      <c r="U2401" s="5"/>
      <c r="W2401" s="5">
        <f>IF(Q2401="4급","심사불필요",VLOOKUP(K2401,'[1]자격증 backdata'!A:B,2,0))</f>
        <v>0</v>
      </c>
      <c r="X2401" s="4">
        <f>IF(R2401="A", MIN(20, SUMIFS(W:W, B:B, B2401, R:R, "A")),IF(R2401="B", MIN(30, SUMIFS(W:W, B:B, B2401, R:R, "B")),"비해당분야"))</f>
        <v>20</v>
      </c>
      <c r="Y2401" s="4" t="str">
        <f>IF(R2401="C",MIN(30,IF(COUNTIFS(B:B,B2401,W:W,"가1")=1,25,IF(COUNTIFS(B:B,B2401,W:W,"가1")&gt;=2,30,0))+IF(COUNTIFS(B:B,B2401,W:W,"나1")&gt;=4,30,IF(COUNTIFS(B:B,B2401,W:W,"나1")=3,26,IF(COUNTIFS(B:B,B2401,W:W,"나1")=2,22,IF(COUNTIFS(B:B,B2401,W:W,"나1")=1,18,0)))))+MIN(30,IF(COUNTIFS(B:B,B2401,W:W,"가2")=1,25,IF(COUNTIFS(B:B,B2401,W:W,"가2")&gt;=2,30,0))+IF(COUNTIFS(B:B,B2401,W:W,"나2")=3,30,IF(COUNTIFS(B:B,B2401,W:W,"나2")=2,25,IF(COUNTIFS(B:B,B2401,W:W,"나2")=1,20,0)))),"비해당분야")</f>
        <v>비해당분야</v>
      </c>
      <c r="Z2401" s="4" t="str">
        <f>IF(R2401="C",VLOOKUP(K2401,'[1]자격증 backdata'!A:F,6,0),"비해당분야")</f>
        <v>비해당분야</v>
      </c>
      <c r="AA2401" s="4" t="str">
        <f>IF(R2401="C",SUMIF(B:B,B2401,Z:Z),"비해당분야")</f>
        <v>비해당분야</v>
      </c>
      <c r="AB2401" s="4" t="str">
        <f>IF(R2401="C",SUM(Y2401,AA2401),"비해당분야")</f>
        <v>비해당분야</v>
      </c>
      <c r="AC2401" s="4">
        <f>IF(R2401="C",AB2401,X2401)</f>
        <v>20</v>
      </c>
      <c r="AD2401" s="4">
        <f>VLOOKUP(K2401,'[1]자격증 backdata'!A:D,4,0)</f>
        <v>5</v>
      </c>
      <c r="AE2401" s="4">
        <f>IF(_xlfn.MAXIFS(AD:AD,B:B,B2401)&gt;10,10,_xlfn.MAXIFS(AD:AD,B:B,B2401))</f>
        <v>5</v>
      </c>
      <c r="AG2401" s="5">
        <f>VLOOKUP(K2401,'[1]자격증 backdata'!A:C,3,0)</f>
        <v>0</v>
      </c>
      <c r="AH2401" s="5">
        <f>COUNTIFS($B:$B,$B2401,$AG:$AG,AH$1)</f>
        <v>0</v>
      </c>
      <c r="AI2401" s="5">
        <f>COUNTIFS($B:$B,$B2401,$AG:$AG,AI$1)</f>
        <v>0</v>
      </c>
      <c r="AJ2401" s="5">
        <f>COUNTIFS($B:$B,$B2401,$AG:$AG,AJ$1)</f>
        <v>0</v>
      </c>
      <c r="AK2401" s="5">
        <f>COUNTIFS($B:$B,$B2401,$AG:$AG,AK$1)</f>
        <v>0</v>
      </c>
      <c r="AL2401" s="5">
        <f>COUNTIFS($B:$B,$B2401,$AG:$AG,AL$1)</f>
        <v>0</v>
      </c>
      <c r="AM2401" s="5">
        <f>COUNTIFS($B:$B,$B2401,$AG:$AG,AM$1)</f>
        <v>0</v>
      </c>
      <c r="AN2401" s="5">
        <f>COUNTIFS($B:$B,$B2401,$AG:$AG,AN$1)</f>
        <v>1</v>
      </c>
      <c r="AO2401" s="5">
        <f>COUNTIFS($B:$B,$B2401,$AG:$AG,AO$1)</f>
        <v>0</v>
      </c>
      <c r="AP2401" s="5">
        <f>COUNTIFS($B:$B,$B2401,$AG:$AG,AP$1)</f>
        <v>0</v>
      </c>
      <c r="AQ2401" s="5">
        <f>COUNTIFS($B:$B,$B2401,$AG:$AG,AQ$1)</f>
        <v>0</v>
      </c>
      <c r="AR2401" s="5">
        <f>COUNTIFS($B:$B,$B2401,$AG:$AG,AR$1)</f>
        <v>1</v>
      </c>
      <c r="AS2401" s="5">
        <f>COUNTIFS($B:$B,$B2401,$AG:$AG,AS$1)</f>
        <v>0</v>
      </c>
      <c r="AT2401" s="5">
        <f>COUNTIFS($B:$B,$B2401,$AG:$AG,AT$1)</f>
        <v>0</v>
      </c>
      <c r="AU2401" s="5">
        <f>COUNTIFS($B:$B,$B2401,$AG:$AG,AU$1)</f>
        <v>0</v>
      </c>
    </row>
    <row r="2402" spans="1:47" ht="15" customHeight="1" x14ac:dyDescent="0.35">
      <c r="A2402" s="3">
        <f>IF(B2401=B2402,A2401,A2401+1)</f>
        <v>848</v>
      </c>
      <c r="B2402" s="3" t="s">
        <v>1771</v>
      </c>
      <c r="C2402" s="3" t="s">
        <v>1614</v>
      </c>
      <c r="D2402" s="3" t="s">
        <v>1480</v>
      </c>
      <c r="E2402" s="3" t="s">
        <v>1479</v>
      </c>
      <c r="F2402" s="4" t="s">
        <v>8</v>
      </c>
      <c r="G2402" s="4" t="s">
        <v>8</v>
      </c>
      <c r="H2402" s="4" t="s">
        <v>7</v>
      </c>
      <c r="I2402" s="3">
        <v>1</v>
      </c>
      <c r="J2402" s="3" t="s">
        <v>515</v>
      </c>
      <c r="K2402" s="3" t="s">
        <v>1492</v>
      </c>
      <c r="L2402" s="3" t="s">
        <v>26</v>
      </c>
      <c r="M2402" s="3" t="s">
        <v>1772</v>
      </c>
      <c r="N2402" s="3" t="s">
        <v>512</v>
      </c>
      <c r="P2402" s="3" t="s">
        <v>1</v>
      </c>
      <c r="Q2402" s="3" t="s">
        <v>1475</v>
      </c>
      <c r="R2402" s="3" t="s">
        <v>1474</v>
      </c>
      <c r="S2402" s="2" t="str">
        <f>IF(P2402="심사불필요","-",VLOOKUP(K2402,'[1]자격증 backdata'!A:G,7,0))</f>
        <v>필수</v>
      </c>
      <c r="T2402" s="2" t="str">
        <f>IF(S2402="-","-",IF(COUNTIFS(B:B,B2402,S:S,"필수")&gt;0,"자격요건충족","확인필요"))</f>
        <v>자격요건충족</v>
      </c>
      <c r="U2402" s="2"/>
      <c r="W2402" s="2">
        <f>IF(Q2402="4급","심사불필요",VLOOKUP(K2402,'[1]자격증 backdata'!A:B,2,0))</f>
        <v>6</v>
      </c>
      <c r="X2402" s="3">
        <f>IF(R2402="A", MIN(20, SUMIFS(W:W, B:B, B2402, R:R, "A")),IF(R2402="B", MIN(30, SUMIFS(W:W, B:B, B2402, R:R, "B")),"비해당분야"))</f>
        <v>10</v>
      </c>
      <c r="Y2402" s="3" t="str">
        <f>IF(R2402="C",MIN(30,IF(COUNTIFS(B:B,B2402,W:W,"가1")=1,25,IF(COUNTIFS(B:B,B2402,W:W,"가1")&gt;=2,30,0))+IF(COUNTIFS(B:B,B2402,W:W,"나1")&gt;=4,30,IF(COUNTIFS(B:B,B2402,W:W,"나1")=3,26,IF(COUNTIFS(B:B,B2402,W:W,"나1")=2,22,IF(COUNTIFS(B:B,B2402,W:W,"나1")=1,18,0)))))+MIN(30,IF(COUNTIFS(B:B,B2402,W:W,"가2")=1,25,IF(COUNTIFS(B:B,B2402,W:W,"가2")&gt;=2,30,0))+IF(COUNTIFS(B:B,B2402,W:W,"나2")=3,30,IF(COUNTIFS(B:B,B2402,W:W,"나2")=2,25,IF(COUNTIFS(B:B,B2402,W:W,"나2")=1,20,0)))),"비해당분야")</f>
        <v>비해당분야</v>
      </c>
      <c r="Z2402" s="3" t="str">
        <f>IF(R2402="C",VLOOKUP(K2402,'[1]자격증 backdata'!A:F,6,0),"비해당분야")</f>
        <v>비해당분야</v>
      </c>
      <c r="AA2402" s="3" t="str">
        <f>IF(R2402="C",SUMIF(B:B,B2402,Z:Z),"비해당분야")</f>
        <v>비해당분야</v>
      </c>
      <c r="AB2402" s="3" t="str">
        <f>IF(R2402="C",SUM(Y2402,AA2402),"비해당분야")</f>
        <v>비해당분야</v>
      </c>
      <c r="AC2402" s="3">
        <f>IF(R2402="C",AB2402,X2402)</f>
        <v>10</v>
      </c>
      <c r="AD2402" s="3">
        <f>VLOOKUP(K2402,'[1]자격증 backdata'!A:D,4,0)</f>
        <v>0</v>
      </c>
      <c r="AE2402" s="3">
        <f>IF(_xlfn.MAXIFS(AD:AD,B:B,B2402)&gt;10,10,_xlfn.MAXIFS(AD:AD,B:B,B2402))</f>
        <v>0</v>
      </c>
      <c r="AG2402" s="2">
        <f>VLOOKUP(K2402,'[1]자격증 backdata'!A:C,3,0)</f>
        <v>0</v>
      </c>
      <c r="AH2402" s="2">
        <f>COUNTIFS($B:$B,$B2402,$AG:$AG,AH$1)</f>
        <v>0</v>
      </c>
      <c r="AI2402" s="2">
        <f>COUNTIFS($B:$B,$B2402,$AG:$AG,AI$1)</f>
        <v>0</v>
      </c>
      <c r="AJ2402" s="2">
        <f>COUNTIFS($B:$B,$B2402,$AG:$AG,AJ$1)</f>
        <v>0</v>
      </c>
      <c r="AK2402" s="2">
        <f>COUNTIFS($B:$B,$B2402,$AG:$AG,AK$1)</f>
        <v>0</v>
      </c>
      <c r="AL2402" s="2">
        <f>COUNTIFS($B:$B,$B2402,$AG:$AG,AL$1)</f>
        <v>0</v>
      </c>
      <c r="AM2402" s="2">
        <f>COUNTIFS($B:$B,$B2402,$AG:$AG,AM$1)</f>
        <v>0</v>
      </c>
      <c r="AN2402" s="2">
        <f>COUNTIFS($B:$B,$B2402,$AG:$AG,AN$1)</f>
        <v>0</v>
      </c>
      <c r="AO2402" s="2">
        <f>COUNTIFS($B:$B,$B2402,$AG:$AG,AO$1)</f>
        <v>0</v>
      </c>
      <c r="AP2402" s="2">
        <f>COUNTIFS($B:$B,$B2402,$AG:$AG,AP$1)</f>
        <v>0</v>
      </c>
      <c r="AQ2402" s="2">
        <f>COUNTIFS($B:$B,$B2402,$AG:$AG,AQ$1)</f>
        <v>0</v>
      </c>
      <c r="AR2402" s="2">
        <f>COUNTIFS($B:$B,$B2402,$AG:$AG,AR$1)</f>
        <v>0</v>
      </c>
      <c r="AS2402" s="2">
        <f>COUNTIFS($B:$B,$B2402,$AG:$AG,AS$1)</f>
        <v>0</v>
      </c>
      <c r="AT2402" s="2">
        <f>COUNTIFS($B:$B,$B2402,$AG:$AG,AT$1)</f>
        <v>0</v>
      </c>
      <c r="AU2402" s="2">
        <f>COUNTIFS($B:$B,$B2402,$AG:$AG,AU$1)</f>
        <v>0</v>
      </c>
    </row>
    <row r="2403" spans="1:47" ht="15" customHeight="1" x14ac:dyDescent="0.35">
      <c r="A2403" s="7">
        <f>IF(B2402=B2403,A2402,A2402+1)</f>
        <v>848</v>
      </c>
      <c r="B2403" s="7" t="s">
        <v>1771</v>
      </c>
      <c r="C2403" s="7" t="s">
        <v>1614</v>
      </c>
      <c r="D2403" s="7" t="s">
        <v>1480</v>
      </c>
      <c r="E2403" s="7" t="s">
        <v>1479</v>
      </c>
      <c r="F2403" s="4" t="s">
        <v>8</v>
      </c>
      <c r="G2403" s="4" t="s">
        <v>8</v>
      </c>
      <c r="H2403" s="4" t="s">
        <v>7</v>
      </c>
      <c r="I2403" s="3">
        <v>2</v>
      </c>
      <c r="J2403" s="3" t="s">
        <v>28</v>
      </c>
      <c r="K2403" s="3" t="s">
        <v>1478</v>
      </c>
      <c r="L2403" s="3" t="s">
        <v>26</v>
      </c>
      <c r="M2403" s="3" t="s">
        <v>1770</v>
      </c>
      <c r="N2403" s="3" t="s">
        <v>923</v>
      </c>
      <c r="P2403" s="3" t="s">
        <v>1</v>
      </c>
      <c r="Q2403" s="3" t="s">
        <v>1475</v>
      </c>
      <c r="R2403" s="3" t="s">
        <v>1474</v>
      </c>
      <c r="S2403" s="2" t="str">
        <f>IF(P2403="심사불필요","-",VLOOKUP(K2403,'[1]자격증 backdata'!A:G,7,0))</f>
        <v>필수</v>
      </c>
      <c r="T2403" s="2" t="str">
        <f>IF(S2403="-","-",IF(COUNTIFS(B:B,B2403,S:S,"필수")&gt;0,"자격요건충족","확인필요"))</f>
        <v>자격요건충족</v>
      </c>
      <c r="U2403" s="2"/>
      <c r="W2403" s="2">
        <f>IF(Q2403="4급","심사불필요",VLOOKUP(K2403,'[1]자격증 backdata'!A:B,2,0))</f>
        <v>4</v>
      </c>
      <c r="X2403" s="3">
        <f>IF(R2403="A", MIN(20, SUMIFS(W:W, B:B, B2403, R:R, "A")),IF(R2403="B", MIN(30, SUMIFS(W:W, B:B, B2403, R:R, "B")),"비해당분야"))</f>
        <v>10</v>
      </c>
      <c r="Y2403" s="3" t="str">
        <f>IF(R2403="C",MIN(30,IF(COUNTIFS(B:B,B2403,W:W,"가1")=1,25,IF(COUNTIFS(B:B,B2403,W:W,"가1")&gt;=2,30,0))+IF(COUNTIFS(B:B,B2403,W:W,"나1")&gt;=4,30,IF(COUNTIFS(B:B,B2403,W:W,"나1")=3,26,IF(COUNTIFS(B:B,B2403,W:W,"나1")=2,22,IF(COUNTIFS(B:B,B2403,W:W,"나1")=1,18,0)))))+MIN(30,IF(COUNTIFS(B:B,B2403,W:W,"가2")=1,25,IF(COUNTIFS(B:B,B2403,W:W,"가2")&gt;=2,30,0))+IF(COUNTIFS(B:B,B2403,W:W,"나2")=3,30,IF(COUNTIFS(B:B,B2403,W:W,"나2")=2,25,IF(COUNTIFS(B:B,B2403,W:W,"나2")=1,20,0)))),"비해당분야")</f>
        <v>비해당분야</v>
      </c>
      <c r="Z2403" s="3" t="str">
        <f>IF(R2403="C",VLOOKUP(K2403,'[1]자격증 backdata'!A:F,6,0),"비해당분야")</f>
        <v>비해당분야</v>
      </c>
      <c r="AA2403" s="3" t="str">
        <f>IF(R2403="C",SUMIF(B:B,B2403,Z:Z),"비해당분야")</f>
        <v>비해당분야</v>
      </c>
      <c r="AB2403" s="3" t="str">
        <f>IF(R2403="C",SUM(Y2403,AA2403),"비해당분야")</f>
        <v>비해당분야</v>
      </c>
      <c r="AC2403" s="3">
        <f>IF(R2403="C",AB2403,X2403)</f>
        <v>10</v>
      </c>
      <c r="AD2403" s="3">
        <f>VLOOKUP(K2403,'[1]자격증 backdata'!A:D,4,0)</f>
        <v>0</v>
      </c>
      <c r="AE2403" s="3">
        <f>IF(_xlfn.MAXIFS(AD:AD,B:B,B2403)&gt;10,10,_xlfn.MAXIFS(AD:AD,B:B,B2403))</f>
        <v>0</v>
      </c>
      <c r="AG2403" s="2">
        <f>VLOOKUP(K2403,'[1]자격증 backdata'!A:C,3,0)</f>
        <v>0</v>
      </c>
      <c r="AH2403" s="2">
        <f>COUNTIFS($B:$B,$B2403,$AG:$AG,AH$1)</f>
        <v>0</v>
      </c>
      <c r="AI2403" s="2">
        <f>COUNTIFS($B:$B,$B2403,$AG:$AG,AI$1)</f>
        <v>0</v>
      </c>
      <c r="AJ2403" s="2">
        <f>COUNTIFS($B:$B,$B2403,$AG:$AG,AJ$1)</f>
        <v>0</v>
      </c>
      <c r="AK2403" s="2">
        <f>COUNTIFS($B:$B,$B2403,$AG:$AG,AK$1)</f>
        <v>0</v>
      </c>
      <c r="AL2403" s="2">
        <f>COUNTIFS($B:$B,$B2403,$AG:$AG,AL$1)</f>
        <v>0</v>
      </c>
      <c r="AM2403" s="2">
        <f>COUNTIFS($B:$B,$B2403,$AG:$AG,AM$1)</f>
        <v>0</v>
      </c>
      <c r="AN2403" s="2">
        <f>COUNTIFS($B:$B,$B2403,$AG:$AG,AN$1)</f>
        <v>0</v>
      </c>
      <c r="AO2403" s="2">
        <f>COUNTIFS($B:$B,$B2403,$AG:$AG,AO$1)</f>
        <v>0</v>
      </c>
      <c r="AP2403" s="2">
        <f>COUNTIFS($B:$B,$B2403,$AG:$AG,AP$1)</f>
        <v>0</v>
      </c>
      <c r="AQ2403" s="2">
        <f>COUNTIFS($B:$B,$B2403,$AG:$AG,AQ$1)</f>
        <v>0</v>
      </c>
      <c r="AR2403" s="2">
        <f>COUNTIFS($B:$B,$B2403,$AG:$AG,AR$1)</f>
        <v>0</v>
      </c>
      <c r="AS2403" s="2">
        <f>COUNTIFS($B:$B,$B2403,$AG:$AG,AS$1)</f>
        <v>0</v>
      </c>
      <c r="AT2403" s="2">
        <f>COUNTIFS($B:$B,$B2403,$AG:$AG,AT$1)</f>
        <v>0</v>
      </c>
      <c r="AU2403" s="2">
        <f>COUNTIFS($B:$B,$B2403,$AG:$AG,AU$1)</f>
        <v>0</v>
      </c>
    </row>
    <row r="2404" spans="1:47" ht="15" customHeight="1" x14ac:dyDescent="0.35">
      <c r="A2404" s="4">
        <f>IF(B2403=B2404,A2403,A2403+1)</f>
        <v>849</v>
      </c>
      <c r="B2404" s="4" t="s">
        <v>1766</v>
      </c>
      <c r="C2404" s="4" t="s">
        <v>1765</v>
      </c>
      <c r="D2404" s="4" t="s">
        <v>1480</v>
      </c>
      <c r="E2404" s="4" t="s">
        <v>1479</v>
      </c>
      <c r="F2404" s="4" t="s">
        <v>8</v>
      </c>
      <c r="G2404" s="4" t="s">
        <v>8</v>
      </c>
      <c r="H2404" s="4" t="s">
        <v>7</v>
      </c>
      <c r="I2404" s="4">
        <v>1</v>
      </c>
      <c r="J2404" s="4" t="s">
        <v>28</v>
      </c>
      <c r="K2404" s="4" t="s">
        <v>1478</v>
      </c>
      <c r="L2404" s="4" t="s">
        <v>26</v>
      </c>
      <c r="M2404" s="4" t="s">
        <v>1769</v>
      </c>
      <c r="N2404" s="4" t="s">
        <v>599</v>
      </c>
      <c r="P2404" s="4" t="s">
        <v>1</v>
      </c>
      <c r="Q2404" s="4" t="s">
        <v>1475</v>
      </c>
      <c r="R2404" s="4" t="s">
        <v>1474</v>
      </c>
      <c r="S2404" s="5" t="str">
        <f>IF(P2404="심사불필요","-",VLOOKUP(K2404,'[1]자격증 backdata'!A:G,7,0))</f>
        <v>필수</v>
      </c>
      <c r="T2404" s="5" t="str">
        <f>IF(S2404="-","-",IF(COUNTIFS(B:B,B2404,S:S,"필수")&gt;0,"자격요건충족","확인필요"))</f>
        <v>자격요건충족</v>
      </c>
      <c r="U2404" s="5"/>
      <c r="W2404" s="5">
        <f>IF(Q2404="4급","심사불필요",VLOOKUP(K2404,'[1]자격증 backdata'!A:B,2,0))</f>
        <v>4</v>
      </c>
      <c r="X2404" s="4">
        <f>IF(R2404="A", MIN(20, SUMIFS(W:W, B:B, B2404, R:R, "A")),IF(R2404="B", MIN(30, SUMIFS(W:W, B:B, B2404, R:R, "B")),"비해당분야"))</f>
        <v>22</v>
      </c>
      <c r="Y2404" s="4" t="str">
        <f>IF(R2404="C",MIN(30,IF(COUNTIFS(B:B,B2404,W:W,"가1")=1,25,IF(COUNTIFS(B:B,B2404,W:W,"가1")&gt;=2,30,0))+IF(COUNTIFS(B:B,B2404,W:W,"나1")&gt;=4,30,IF(COUNTIFS(B:B,B2404,W:W,"나1")=3,26,IF(COUNTIFS(B:B,B2404,W:W,"나1")=2,22,IF(COUNTIFS(B:B,B2404,W:W,"나1")=1,18,0)))))+MIN(30,IF(COUNTIFS(B:B,B2404,W:W,"가2")=1,25,IF(COUNTIFS(B:B,B2404,W:W,"가2")&gt;=2,30,0))+IF(COUNTIFS(B:B,B2404,W:W,"나2")=3,30,IF(COUNTIFS(B:B,B2404,W:W,"나2")=2,25,IF(COUNTIFS(B:B,B2404,W:W,"나2")=1,20,0)))),"비해당분야")</f>
        <v>비해당분야</v>
      </c>
      <c r="Z2404" s="4" t="str">
        <f>IF(R2404="C",VLOOKUP(K2404,'[1]자격증 backdata'!A:F,6,0),"비해당분야")</f>
        <v>비해당분야</v>
      </c>
      <c r="AA2404" s="4" t="str">
        <f>IF(R2404="C",SUMIF(B:B,B2404,Z:Z),"비해당분야")</f>
        <v>비해당분야</v>
      </c>
      <c r="AB2404" s="4" t="str">
        <f>IF(R2404="C",SUM(Y2404,AA2404),"비해당분야")</f>
        <v>비해당분야</v>
      </c>
      <c r="AC2404" s="4">
        <f>IF(R2404="C",AB2404,X2404)</f>
        <v>22</v>
      </c>
      <c r="AD2404" s="4">
        <f>VLOOKUP(K2404,'[1]자격증 backdata'!A:D,4,0)</f>
        <v>0</v>
      </c>
      <c r="AE2404" s="4">
        <f>IF(_xlfn.MAXIFS(AD:AD,B:B,B2404)&gt;10,10,_xlfn.MAXIFS(AD:AD,B:B,B2404))</f>
        <v>0</v>
      </c>
      <c r="AG2404" s="5">
        <f>VLOOKUP(K2404,'[1]자격증 backdata'!A:C,3,0)</f>
        <v>0</v>
      </c>
      <c r="AH2404" s="5">
        <f>COUNTIFS($B:$B,$B2404,$AG:$AG,AH$1)</f>
        <v>0</v>
      </c>
      <c r="AI2404" s="5">
        <f>COUNTIFS($B:$B,$B2404,$AG:$AG,AI$1)</f>
        <v>0</v>
      </c>
      <c r="AJ2404" s="5">
        <f>COUNTIFS($B:$B,$B2404,$AG:$AG,AJ$1)</f>
        <v>0</v>
      </c>
      <c r="AK2404" s="5">
        <f>COUNTIFS($B:$B,$B2404,$AG:$AG,AK$1)</f>
        <v>0</v>
      </c>
      <c r="AL2404" s="5">
        <f>COUNTIFS($B:$B,$B2404,$AG:$AG,AL$1)</f>
        <v>0</v>
      </c>
      <c r="AM2404" s="5">
        <f>COUNTIFS($B:$B,$B2404,$AG:$AG,AM$1)</f>
        <v>0</v>
      </c>
      <c r="AN2404" s="5">
        <f>COUNTIFS($B:$B,$B2404,$AG:$AG,AN$1)</f>
        <v>0</v>
      </c>
      <c r="AO2404" s="5">
        <f>COUNTIFS($B:$B,$B2404,$AG:$AG,AO$1)</f>
        <v>0</v>
      </c>
      <c r="AP2404" s="5">
        <f>COUNTIFS($B:$B,$B2404,$AG:$AG,AP$1)</f>
        <v>0</v>
      </c>
      <c r="AQ2404" s="5">
        <f>COUNTIFS($B:$B,$B2404,$AG:$AG,AQ$1)</f>
        <v>0</v>
      </c>
      <c r="AR2404" s="5">
        <f>COUNTIFS($B:$B,$B2404,$AG:$AG,AR$1)</f>
        <v>1</v>
      </c>
      <c r="AS2404" s="5">
        <f>COUNTIFS($B:$B,$B2404,$AG:$AG,AS$1)</f>
        <v>0</v>
      </c>
      <c r="AT2404" s="5">
        <f>COUNTIFS($B:$B,$B2404,$AG:$AG,AT$1)</f>
        <v>1</v>
      </c>
      <c r="AU2404" s="5">
        <f>COUNTIFS($B:$B,$B2404,$AG:$AG,AU$1)</f>
        <v>0</v>
      </c>
    </row>
    <row r="2405" spans="1:47" ht="15" customHeight="1" x14ac:dyDescent="0.35">
      <c r="A2405" s="6">
        <f>IF(B2404=B2405,A2404,A2404+1)</f>
        <v>849</v>
      </c>
      <c r="B2405" s="6" t="s">
        <v>1766</v>
      </c>
      <c r="C2405" s="6" t="s">
        <v>1765</v>
      </c>
      <c r="D2405" s="6" t="s">
        <v>1480</v>
      </c>
      <c r="E2405" s="6" t="s">
        <v>1479</v>
      </c>
      <c r="F2405" s="4" t="s">
        <v>8</v>
      </c>
      <c r="G2405" s="4" t="s">
        <v>8</v>
      </c>
      <c r="H2405" s="4" t="s">
        <v>7</v>
      </c>
      <c r="I2405" s="4">
        <v>2</v>
      </c>
      <c r="J2405" s="4" t="s">
        <v>6</v>
      </c>
      <c r="K2405" s="4" t="s">
        <v>1507</v>
      </c>
      <c r="L2405" s="4" t="s">
        <v>4</v>
      </c>
      <c r="M2405" s="4" t="s">
        <v>1768</v>
      </c>
      <c r="N2405" s="4" t="s">
        <v>246</v>
      </c>
      <c r="P2405" s="4" t="s">
        <v>1</v>
      </c>
      <c r="Q2405" s="4" t="s">
        <v>1475</v>
      </c>
      <c r="R2405" s="4" t="s">
        <v>1474</v>
      </c>
      <c r="S2405" s="5" t="str">
        <f>IF(P2405="심사불필요","-",VLOOKUP(K2405,'[1]자격증 backdata'!A:G,7,0))</f>
        <v>필수</v>
      </c>
      <c r="T2405" s="5" t="str">
        <f>IF(S2405="-","-",IF(COUNTIFS(B:B,B2405,S:S,"필수")&gt;0,"자격요건충족","확인필요"))</f>
        <v>자격요건충족</v>
      </c>
      <c r="U2405" s="5"/>
      <c r="W2405" s="5">
        <f>IF(Q2405="4급","심사불필요",VLOOKUP(K2405,'[1]자격증 backdata'!A:B,2,0))</f>
        <v>6</v>
      </c>
      <c r="X2405" s="4">
        <f>IF(R2405="A", MIN(20, SUMIFS(W:W, B:B, B2405, R:R, "A")),IF(R2405="B", MIN(30, SUMIFS(W:W, B:B, B2405, R:R, "B")),"비해당분야"))</f>
        <v>22</v>
      </c>
      <c r="Y2405" s="4" t="str">
        <f>IF(R2405="C",MIN(30,IF(COUNTIFS(B:B,B2405,W:W,"가1")=1,25,IF(COUNTIFS(B:B,B2405,W:W,"가1")&gt;=2,30,0))+IF(COUNTIFS(B:B,B2405,W:W,"나1")&gt;=4,30,IF(COUNTIFS(B:B,B2405,W:W,"나1")=3,26,IF(COUNTIFS(B:B,B2405,W:W,"나1")=2,22,IF(COUNTIFS(B:B,B2405,W:W,"나1")=1,18,0)))))+MIN(30,IF(COUNTIFS(B:B,B2405,W:W,"가2")=1,25,IF(COUNTIFS(B:B,B2405,W:W,"가2")&gt;=2,30,0))+IF(COUNTIFS(B:B,B2405,W:W,"나2")=3,30,IF(COUNTIFS(B:B,B2405,W:W,"나2")=2,25,IF(COUNTIFS(B:B,B2405,W:W,"나2")=1,20,0)))),"비해당분야")</f>
        <v>비해당분야</v>
      </c>
      <c r="Z2405" s="4" t="str">
        <f>IF(R2405="C",VLOOKUP(K2405,'[1]자격증 backdata'!A:F,6,0),"비해당분야")</f>
        <v>비해당분야</v>
      </c>
      <c r="AA2405" s="4" t="str">
        <f>IF(R2405="C",SUMIF(B:B,B2405,Z:Z),"비해당분야")</f>
        <v>비해당분야</v>
      </c>
      <c r="AB2405" s="4" t="str">
        <f>IF(R2405="C",SUM(Y2405,AA2405),"비해당분야")</f>
        <v>비해당분야</v>
      </c>
      <c r="AC2405" s="4">
        <f>IF(R2405="C",AB2405,X2405)</f>
        <v>22</v>
      </c>
      <c r="AD2405" s="4">
        <f>VLOOKUP(K2405,'[1]자격증 backdata'!A:D,4,0)</f>
        <v>0</v>
      </c>
      <c r="AE2405" s="4">
        <f>IF(_xlfn.MAXIFS(AD:AD,B:B,B2405)&gt;10,10,_xlfn.MAXIFS(AD:AD,B:B,B2405))</f>
        <v>0</v>
      </c>
      <c r="AG2405" s="5" t="str">
        <f>VLOOKUP(K2405,'[1]자격증 backdata'!A:C,3,0)</f>
        <v>K</v>
      </c>
      <c r="AH2405" s="5">
        <f>COUNTIFS($B:$B,$B2405,$AG:$AG,AH$1)</f>
        <v>0</v>
      </c>
      <c r="AI2405" s="5">
        <f>COUNTIFS($B:$B,$B2405,$AG:$AG,AI$1)</f>
        <v>0</v>
      </c>
      <c r="AJ2405" s="5">
        <f>COUNTIFS($B:$B,$B2405,$AG:$AG,AJ$1)</f>
        <v>0</v>
      </c>
      <c r="AK2405" s="5">
        <f>COUNTIFS($B:$B,$B2405,$AG:$AG,AK$1)</f>
        <v>0</v>
      </c>
      <c r="AL2405" s="5">
        <f>COUNTIFS($B:$B,$B2405,$AG:$AG,AL$1)</f>
        <v>0</v>
      </c>
      <c r="AM2405" s="5">
        <f>COUNTIFS($B:$B,$B2405,$AG:$AG,AM$1)</f>
        <v>0</v>
      </c>
      <c r="AN2405" s="5">
        <f>COUNTIFS($B:$B,$B2405,$AG:$AG,AN$1)</f>
        <v>0</v>
      </c>
      <c r="AO2405" s="5">
        <f>COUNTIFS($B:$B,$B2405,$AG:$AG,AO$1)</f>
        <v>0</v>
      </c>
      <c r="AP2405" s="5">
        <f>COUNTIFS($B:$B,$B2405,$AG:$AG,AP$1)</f>
        <v>0</v>
      </c>
      <c r="AQ2405" s="5">
        <f>COUNTIFS($B:$B,$B2405,$AG:$AG,AQ$1)</f>
        <v>0</v>
      </c>
      <c r="AR2405" s="5">
        <f>COUNTIFS($B:$B,$B2405,$AG:$AG,AR$1)</f>
        <v>1</v>
      </c>
      <c r="AS2405" s="5">
        <f>COUNTIFS($B:$B,$B2405,$AG:$AG,AS$1)</f>
        <v>0</v>
      </c>
      <c r="AT2405" s="5">
        <f>COUNTIFS($B:$B,$B2405,$AG:$AG,AT$1)</f>
        <v>1</v>
      </c>
      <c r="AU2405" s="5">
        <f>COUNTIFS($B:$B,$B2405,$AG:$AG,AU$1)</f>
        <v>0</v>
      </c>
    </row>
    <row r="2406" spans="1:47" ht="15" customHeight="1" x14ac:dyDescent="0.35">
      <c r="A2406" s="6">
        <f>IF(B2405=B2406,A2405,A2405+1)</f>
        <v>849</v>
      </c>
      <c r="B2406" s="6" t="s">
        <v>1766</v>
      </c>
      <c r="C2406" s="6" t="s">
        <v>1765</v>
      </c>
      <c r="D2406" s="6" t="s">
        <v>1480</v>
      </c>
      <c r="E2406" s="6" t="s">
        <v>1479</v>
      </c>
      <c r="F2406" s="4" t="s">
        <v>8</v>
      </c>
      <c r="G2406" s="4" t="s">
        <v>8</v>
      </c>
      <c r="H2406" s="4" t="s">
        <v>7</v>
      </c>
      <c r="I2406" s="4">
        <v>3</v>
      </c>
      <c r="J2406" s="4" t="s">
        <v>515</v>
      </c>
      <c r="K2406" s="4" t="s">
        <v>1492</v>
      </c>
      <c r="L2406" s="4" t="s">
        <v>26</v>
      </c>
      <c r="M2406" s="4" t="s">
        <v>1767</v>
      </c>
      <c r="N2406" s="4" t="s">
        <v>1499</v>
      </c>
      <c r="P2406" s="4" t="s">
        <v>1</v>
      </c>
      <c r="Q2406" s="4" t="s">
        <v>1475</v>
      </c>
      <c r="R2406" s="4" t="s">
        <v>1474</v>
      </c>
      <c r="S2406" s="5" t="str">
        <f>IF(P2406="심사불필요","-",VLOOKUP(K2406,'[1]자격증 backdata'!A:G,7,0))</f>
        <v>필수</v>
      </c>
      <c r="T2406" s="5" t="str">
        <f>IF(S2406="-","-",IF(COUNTIFS(B:B,B2406,S:S,"필수")&gt;0,"자격요건충족","확인필요"))</f>
        <v>자격요건충족</v>
      </c>
      <c r="U2406" s="5"/>
      <c r="W2406" s="5">
        <f>IF(Q2406="4급","심사불필요",VLOOKUP(K2406,'[1]자격증 backdata'!A:B,2,0))</f>
        <v>6</v>
      </c>
      <c r="X2406" s="4">
        <f>IF(R2406="A", MIN(20, SUMIFS(W:W, B:B, B2406, R:R, "A")),IF(R2406="B", MIN(30, SUMIFS(W:W, B:B, B2406, R:R, "B")),"비해당분야"))</f>
        <v>22</v>
      </c>
      <c r="Y2406" s="4" t="str">
        <f>IF(R2406="C",MIN(30,IF(COUNTIFS(B:B,B2406,W:W,"가1")=1,25,IF(COUNTIFS(B:B,B2406,W:W,"가1")&gt;=2,30,0))+IF(COUNTIFS(B:B,B2406,W:W,"나1")&gt;=4,30,IF(COUNTIFS(B:B,B2406,W:W,"나1")=3,26,IF(COUNTIFS(B:B,B2406,W:W,"나1")=2,22,IF(COUNTIFS(B:B,B2406,W:W,"나1")=1,18,0)))))+MIN(30,IF(COUNTIFS(B:B,B2406,W:W,"가2")=1,25,IF(COUNTIFS(B:B,B2406,W:W,"가2")&gt;=2,30,0))+IF(COUNTIFS(B:B,B2406,W:W,"나2")=3,30,IF(COUNTIFS(B:B,B2406,W:W,"나2")=2,25,IF(COUNTIFS(B:B,B2406,W:W,"나2")=1,20,0)))),"비해당분야")</f>
        <v>비해당분야</v>
      </c>
      <c r="Z2406" s="4" t="str">
        <f>IF(R2406="C",VLOOKUP(K2406,'[1]자격증 backdata'!A:F,6,0),"비해당분야")</f>
        <v>비해당분야</v>
      </c>
      <c r="AA2406" s="4" t="str">
        <f>IF(R2406="C",SUMIF(B:B,B2406,Z:Z),"비해당분야")</f>
        <v>비해당분야</v>
      </c>
      <c r="AB2406" s="4" t="str">
        <f>IF(R2406="C",SUM(Y2406,AA2406),"비해당분야")</f>
        <v>비해당분야</v>
      </c>
      <c r="AC2406" s="4">
        <f>IF(R2406="C",AB2406,X2406)</f>
        <v>22</v>
      </c>
      <c r="AD2406" s="4">
        <f>VLOOKUP(K2406,'[1]자격증 backdata'!A:D,4,0)</f>
        <v>0</v>
      </c>
      <c r="AE2406" s="4">
        <f>IF(_xlfn.MAXIFS(AD:AD,B:B,B2406)&gt;10,10,_xlfn.MAXIFS(AD:AD,B:B,B2406))</f>
        <v>0</v>
      </c>
      <c r="AG2406" s="5">
        <f>VLOOKUP(K2406,'[1]자격증 backdata'!A:C,3,0)</f>
        <v>0</v>
      </c>
      <c r="AH2406" s="5">
        <f>COUNTIFS($B:$B,$B2406,$AG:$AG,AH$1)</f>
        <v>0</v>
      </c>
      <c r="AI2406" s="5">
        <f>COUNTIFS($B:$B,$B2406,$AG:$AG,AI$1)</f>
        <v>0</v>
      </c>
      <c r="AJ2406" s="5">
        <f>COUNTIFS($B:$B,$B2406,$AG:$AG,AJ$1)</f>
        <v>0</v>
      </c>
      <c r="AK2406" s="5">
        <f>COUNTIFS($B:$B,$B2406,$AG:$AG,AK$1)</f>
        <v>0</v>
      </c>
      <c r="AL2406" s="5">
        <f>COUNTIFS($B:$B,$B2406,$AG:$AG,AL$1)</f>
        <v>0</v>
      </c>
      <c r="AM2406" s="5">
        <f>COUNTIFS($B:$B,$B2406,$AG:$AG,AM$1)</f>
        <v>0</v>
      </c>
      <c r="AN2406" s="5">
        <f>COUNTIFS($B:$B,$B2406,$AG:$AG,AN$1)</f>
        <v>0</v>
      </c>
      <c r="AO2406" s="5">
        <f>COUNTIFS($B:$B,$B2406,$AG:$AG,AO$1)</f>
        <v>0</v>
      </c>
      <c r="AP2406" s="5">
        <f>COUNTIFS($B:$B,$B2406,$AG:$AG,AP$1)</f>
        <v>0</v>
      </c>
      <c r="AQ2406" s="5">
        <f>COUNTIFS($B:$B,$B2406,$AG:$AG,AQ$1)</f>
        <v>0</v>
      </c>
      <c r="AR2406" s="5">
        <f>COUNTIFS($B:$B,$B2406,$AG:$AG,AR$1)</f>
        <v>1</v>
      </c>
      <c r="AS2406" s="5">
        <f>COUNTIFS($B:$B,$B2406,$AG:$AG,AS$1)</f>
        <v>0</v>
      </c>
      <c r="AT2406" s="5">
        <f>COUNTIFS($B:$B,$B2406,$AG:$AG,AT$1)</f>
        <v>1</v>
      </c>
      <c r="AU2406" s="5">
        <f>COUNTIFS($B:$B,$B2406,$AG:$AG,AU$1)</f>
        <v>0</v>
      </c>
    </row>
    <row r="2407" spans="1:47" ht="15" customHeight="1" x14ac:dyDescent="0.35">
      <c r="A2407" s="6">
        <f>IF(B2406=B2407,A2406,A2406+1)</f>
        <v>849</v>
      </c>
      <c r="B2407" s="6" t="s">
        <v>1766</v>
      </c>
      <c r="C2407" s="6" t="s">
        <v>1765</v>
      </c>
      <c r="D2407" s="6" t="s">
        <v>1480</v>
      </c>
      <c r="E2407" s="6" t="s">
        <v>1479</v>
      </c>
      <c r="F2407" s="4" t="s">
        <v>7</v>
      </c>
      <c r="G2407" s="4" t="s">
        <v>8</v>
      </c>
      <c r="H2407" s="4" t="s">
        <v>7</v>
      </c>
      <c r="I2407" s="4">
        <v>4</v>
      </c>
      <c r="J2407" s="4" t="s">
        <v>106</v>
      </c>
      <c r="K2407" s="4" t="s">
        <v>1496</v>
      </c>
      <c r="L2407" s="4" t="s">
        <v>55</v>
      </c>
      <c r="M2407" s="4" t="s">
        <v>1764</v>
      </c>
      <c r="N2407" s="4" t="s">
        <v>1256</v>
      </c>
      <c r="P2407" s="4" t="s">
        <v>1</v>
      </c>
      <c r="Q2407" s="4" t="s">
        <v>1475</v>
      </c>
      <c r="R2407" s="4" t="s">
        <v>1474</v>
      </c>
      <c r="S2407" s="5">
        <f>IF(P2407="심사불필요","-",VLOOKUP(K2407,'[1]자격증 backdata'!A:G,7,0))</f>
        <v>0</v>
      </c>
      <c r="T2407" s="5" t="str">
        <f>IF(S2407="-","-",IF(COUNTIFS(B:B,B2407,S:S,"필수")&gt;0,"자격요건충족","확인필요"))</f>
        <v>자격요건충족</v>
      </c>
      <c r="U2407" s="5"/>
      <c r="W2407" s="5">
        <f>IF(Q2407="4급","심사불필요",VLOOKUP(K2407,'[1]자격증 backdata'!A:B,2,0))</f>
        <v>6</v>
      </c>
      <c r="X2407" s="4">
        <f>IF(R2407="A", MIN(20, SUMIFS(W:W, B:B, B2407, R:R, "A")),IF(R2407="B", MIN(30, SUMIFS(W:W, B:B, B2407, R:R, "B")),"비해당분야"))</f>
        <v>22</v>
      </c>
      <c r="Y2407" s="4" t="str">
        <f>IF(R2407="C",MIN(30,IF(COUNTIFS(B:B,B2407,W:W,"가1")=1,25,IF(COUNTIFS(B:B,B2407,W:W,"가1")&gt;=2,30,0))+IF(COUNTIFS(B:B,B2407,W:W,"나1")&gt;=4,30,IF(COUNTIFS(B:B,B2407,W:W,"나1")=3,26,IF(COUNTIFS(B:B,B2407,W:W,"나1")=2,22,IF(COUNTIFS(B:B,B2407,W:W,"나1")=1,18,0)))))+MIN(30,IF(COUNTIFS(B:B,B2407,W:W,"가2")=1,25,IF(COUNTIFS(B:B,B2407,W:W,"가2")&gt;=2,30,0))+IF(COUNTIFS(B:B,B2407,W:W,"나2")=3,30,IF(COUNTIFS(B:B,B2407,W:W,"나2")=2,25,IF(COUNTIFS(B:B,B2407,W:W,"나2")=1,20,0)))),"비해당분야")</f>
        <v>비해당분야</v>
      </c>
      <c r="Z2407" s="4" t="str">
        <f>IF(R2407="C",VLOOKUP(K2407,'[1]자격증 backdata'!A:F,6,0),"비해당분야")</f>
        <v>비해당분야</v>
      </c>
      <c r="AA2407" s="4" t="str">
        <f>IF(R2407="C",SUMIF(B:B,B2407,Z:Z),"비해당분야")</f>
        <v>비해당분야</v>
      </c>
      <c r="AB2407" s="4" t="str">
        <f>IF(R2407="C",SUM(Y2407,AA2407),"비해당분야")</f>
        <v>비해당분야</v>
      </c>
      <c r="AC2407" s="4">
        <f>IF(R2407="C",AB2407,X2407)</f>
        <v>22</v>
      </c>
      <c r="AD2407" s="4">
        <f>VLOOKUP(K2407,'[1]자격증 backdata'!A:D,4,0)</f>
        <v>0</v>
      </c>
      <c r="AE2407" s="4">
        <f>IF(_xlfn.MAXIFS(AD:AD,B:B,B2407)&gt;10,10,_xlfn.MAXIFS(AD:AD,B:B,B2407))</f>
        <v>0</v>
      </c>
      <c r="AG2407" s="5" t="str">
        <f>VLOOKUP(K2407,'[1]자격증 backdata'!A:C,3,0)</f>
        <v>M</v>
      </c>
      <c r="AH2407" s="5">
        <f>COUNTIFS($B:$B,$B2407,$AG:$AG,AH$1)</f>
        <v>0</v>
      </c>
      <c r="AI2407" s="5">
        <f>COUNTIFS($B:$B,$B2407,$AG:$AG,AI$1)</f>
        <v>0</v>
      </c>
      <c r="AJ2407" s="5">
        <f>COUNTIFS($B:$B,$B2407,$AG:$AG,AJ$1)</f>
        <v>0</v>
      </c>
      <c r="AK2407" s="5">
        <f>COUNTIFS($B:$B,$B2407,$AG:$AG,AK$1)</f>
        <v>0</v>
      </c>
      <c r="AL2407" s="5">
        <f>COUNTIFS($B:$B,$B2407,$AG:$AG,AL$1)</f>
        <v>0</v>
      </c>
      <c r="AM2407" s="5">
        <f>COUNTIFS($B:$B,$B2407,$AG:$AG,AM$1)</f>
        <v>0</v>
      </c>
      <c r="AN2407" s="5">
        <f>COUNTIFS($B:$B,$B2407,$AG:$AG,AN$1)</f>
        <v>0</v>
      </c>
      <c r="AO2407" s="5">
        <f>COUNTIFS($B:$B,$B2407,$AG:$AG,AO$1)</f>
        <v>0</v>
      </c>
      <c r="AP2407" s="5">
        <f>COUNTIFS($B:$B,$B2407,$AG:$AG,AP$1)</f>
        <v>0</v>
      </c>
      <c r="AQ2407" s="5">
        <f>COUNTIFS($B:$B,$B2407,$AG:$AG,AQ$1)</f>
        <v>0</v>
      </c>
      <c r="AR2407" s="5">
        <f>COUNTIFS($B:$B,$B2407,$AG:$AG,AR$1)</f>
        <v>1</v>
      </c>
      <c r="AS2407" s="5">
        <f>COUNTIFS($B:$B,$B2407,$AG:$AG,AS$1)</f>
        <v>0</v>
      </c>
      <c r="AT2407" s="5">
        <f>COUNTIFS($B:$B,$B2407,$AG:$AG,AT$1)</f>
        <v>1</v>
      </c>
      <c r="AU2407" s="5">
        <f>COUNTIFS($B:$B,$B2407,$AG:$AG,AU$1)</f>
        <v>0</v>
      </c>
    </row>
    <row r="2408" spans="1:47" ht="15" customHeight="1" x14ac:dyDescent="0.35">
      <c r="A2408" s="3">
        <f>IF(B2407=B2408,A2407,A2407+1)</f>
        <v>850</v>
      </c>
      <c r="B2408" s="3" t="s">
        <v>1759</v>
      </c>
      <c r="C2408" s="3" t="s">
        <v>1758</v>
      </c>
      <c r="D2408" s="3" t="s">
        <v>1480</v>
      </c>
      <c r="E2408" s="3" t="s">
        <v>1479</v>
      </c>
      <c r="F2408" s="4" t="s">
        <v>8</v>
      </c>
      <c r="G2408" s="4" t="s">
        <v>8</v>
      </c>
      <c r="H2408" s="4" t="s">
        <v>7</v>
      </c>
      <c r="I2408" s="3">
        <v>1</v>
      </c>
      <c r="J2408" s="3" t="s">
        <v>28</v>
      </c>
      <c r="K2408" s="3" t="s">
        <v>1478</v>
      </c>
      <c r="L2408" s="3" t="s">
        <v>26</v>
      </c>
      <c r="M2408" s="3" t="s">
        <v>1763</v>
      </c>
      <c r="N2408" s="3" t="s">
        <v>41</v>
      </c>
      <c r="P2408" s="3" t="s">
        <v>1</v>
      </c>
      <c r="Q2408" s="3" t="s">
        <v>1475</v>
      </c>
      <c r="R2408" s="3" t="s">
        <v>1474</v>
      </c>
      <c r="S2408" s="2" t="str">
        <f>IF(P2408="심사불필요","-",VLOOKUP(K2408,'[1]자격증 backdata'!A:G,7,0))</f>
        <v>필수</v>
      </c>
      <c r="T2408" s="2" t="str">
        <f>IF(S2408="-","-",IF(COUNTIFS(B:B,B2408,S:S,"필수")&gt;0,"자격요건충족","확인필요"))</f>
        <v>자격요건충족</v>
      </c>
      <c r="U2408" s="2"/>
      <c r="W2408" s="2">
        <f>IF(Q2408="4급","심사불필요",VLOOKUP(K2408,'[1]자격증 backdata'!A:B,2,0))</f>
        <v>4</v>
      </c>
      <c r="X2408" s="3">
        <f>IF(R2408="A", MIN(20, SUMIFS(W:W, B:B, B2408, R:R, "A")),IF(R2408="B", MIN(30, SUMIFS(W:W, B:B, B2408, R:R, "B")),"비해당분야"))</f>
        <v>22</v>
      </c>
      <c r="Y2408" s="3" t="str">
        <f>IF(R2408="C",MIN(30,IF(COUNTIFS(B:B,B2408,W:W,"가1")=1,25,IF(COUNTIFS(B:B,B2408,W:W,"가1")&gt;=2,30,0))+IF(COUNTIFS(B:B,B2408,W:W,"나1")&gt;=4,30,IF(COUNTIFS(B:B,B2408,W:W,"나1")=3,26,IF(COUNTIFS(B:B,B2408,W:W,"나1")=2,22,IF(COUNTIFS(B:B,B2408,W:W,"나1")=1,18,0)))))+MIN(30,IF(COUNTIFS(B:B,B2408,W:W,"가2")=1,25,IF(COUNTIFS(B:B,B2408,W:W,"가2")&gt;=2,30,0))+IF(COUNTIFS(B:B,B2408,W:W,"나2")=3,30,IF(COUNTIFS(B:B,B2408,W:W,"나2")=2,25,IF(COUNTIFS(B:B,B2408,W:W,"나2")=1,20,0)))),"비해당분야")</f>
        <v>비해당분야</v>
      </c>
      <c r="Z2408" s="3" t="str">
        <f>IF(R2408="C",VLOOKUP(K2408,'[1]자격증 backdata'!A:F,6,0),"비해당분야")</f>
        <v>비해당분야</v>
      </c>
      <c r="AA2408" s="3" t="str">
        <f>IF(R2408="C",SUMIF(B:B,B2408,Z:Z),"비해당분야")</f>
        <v>비해당분야</v>
      </c>
      <c r="AB2408" s="3" t="str">
        <f>IF(R2408="C",SUM(Y2408,AA2408),"비해당분야")</f>
        <v>비해당분야</v>
      </c>
      <c r="AC2408" s="3">
        <f>IF(R2408="C",AB2408,X2408)</f>
        <v>22</v>
      </c>
      <c r="AD2408" s="3">
        <f>VLOOKUP(K2408,'[1]자격증 backdata'!A:D,4,0)</f>
        <v>0</v>
      </c>
      <c r="AE2408" s="3">
        <f>IF(_xlfn.MAXIFS(AD:AD,B:B,B2408)&gt;10,10,_xlfn.MAXIFS(AD:AD,B:B,B2408))</f>
        <v>5</v>
      </c>
      <c r="AG2408" s="2">
        <f>VLOOKUP(K2408,'[1]자격증 backdata'!A:C,3,0)</f>
        <v>0</v>
      </c>
      <c r="AH2408" s="2">
        <f>COUNTIFS($B:$B,$B2408,$AG:$AG,AH$1)</f>
        <v>0</v>
      </c>
      <c r="AI2408" s="2">
        <f>COUNTIFS($B:$B,$B2408,$AG:$AG,AI$1)</f>
        <v>0</v>
      </c>
      <c r="AJ2408" s="2">
        <f>COUNTIFS($B:$B,$B2408,$AG:$AG,AJ$1)</f>
        <v>0</v>
      </c>
      <c r="AK2408" s="2">
        <f>COUNTIFS($B:$B,$B2408,$AG:$AG,AK$1)</f>
        <v>0</v>
      </c>
      <c r="AL2408" s="2">
        <f>COUNTIFS($B:$B,$B2408,$AG:$AG,AL$1)</f>
        <v>0</v>
      </c>
      <c r="AM2408" s="2">
        <f>COUNTIFS($B:$B,$B2408,$AG:$AG,AM$1)</f>
        <v>0</v>
      </c>
      <c r="AN2408" s="2">
        <f>COUNTIFS($B:$B,$B2408,$AG:$AG,AN$1)</f>
        <v>1</v>
      </c>
      <c r="AO2408" s="2">
        <f>COUNTIFS($B:$B,$B2408,$AG:$AG,AO$1)</f>
        <v>0</v>
      </c>
      <c r="AP2408" s="2">
        <f>COUNTIFS($B:$B,$B2408,$AG:$AG,AP$1)</f>
        <v>0</v>
      </c>
      <c r="AQ2408" s="2">
        <f>COUNTIFS($B:$B,$B2408,$AG:$AG,AQ$1)</f>
        <v>0</v>
      </c>
      <c r="AR2408" s="2">
        <f>COUNTIFS($B:$B,$B2408,$AG:$AG,AR$1)</f>
        <v>1</v>
      </c>
      <c r="AS2408" s="2">
        <f>COUNTIFS($B:$B,$B2408,$AG:$AG,AS$1)</f>
        <v>0</v>
      </c>
      <c r="AT2408" s="2">
        <f>COUNTIFS($B:$B,$B2408,$AG:$AG,AT$1)</f>
        <v>0</v>
      </c>
      <c r="AU2408" s="2">
        <f>COUNTIFS($B:$B,$B2408,$AG:$AG,AU$1)</f>
        <v>0</v>
      </c>
    </row>
    <row r="2409" spans="1:47" ht="15" customHeight="1" x14ac:dyDescent="0.35">
      <c r="A2409" s="7">
        <f>IF(B2408=B2409,A2408,A2408+1)</f>
        <v>850</v>
      </c>
      <c r="B2409" s="7" t="s">
        <v>1759</v>
      </c>
      <c r="C2409" s="7" t="s">
        <v>1758</v>
      </c>
      <c r="D2409" s="7" t="s">
        <v>1480</v>
      </c>
      <c r="E2409" s="7" t="s">
        <v>1479</v>
      </c>
      <c r="F2409" s="4" t="s">
        <v>8</v>
      </c>
      <c r="G2409" s="4" t="s">
        <v>8</v>
      </c>
      <c r="H2409" s="4" t="s">
        <v>7</v>
      </c>
      <c r="I2409" s="3">
        <v>2</v>
      </c>
      <c r="J2409" s="3" t="s">
        <v>6</v>
      </c>
      <c r="K2409" s="3" t="s">
        <v>1507</v>
      </c>
      <c r="L2409" s="3" t="s">
        <v>4</v>
      </c>
      <c r="M2409" s="3" t="s">
        <v>1762</v>
      </c>
      <c r="N2409" s="3" t="s">
        <v>923</v>
      </c>
      <c r="P2409" s="3" t="s">
        <v>1</v>
      </c>
      <c r="Q2409" s="3" t="s">
        <v>1475</v>
      </c>
      <c r="R2409" s="3" t="s">
        <v>1474</v>
      </c>
      <c r="S2409" s="2" t="str">
        <f>IF(P2409="심사불필요","-",VLOOKUP(K2409,'[1]자격증 backdata'!A:G,7,0))</f>
        <v>필수</v>
      </c>
      <c r="T2409" s="2" t="str">
        <f>IF(S2409="-","-",IF(COUNTIFS(B:B,B2409,S:S,"필수")&gt;0,"자격요건충족","확인필요"))</f>
        <v>자격요건충족</v>
      </c>
      <c r="U2409" s="2"/>
      <c r="W2409" s="2">
        <f>IF(Q2409="4급","심사불필요",VLOOKUP(K2409,'[1]자격증 backdata'!A:B,2,0))</f>
        <v>6</v>
      </c>
      <c r="X2409" s="3">
        <f>IF(R2409="A", MIN(20, SUMIFS(W:W, B:B, B2409, R:R, "A")),IF(R2409="B", MIN(30, SUMIFS(W:W, B:B, B2409, R:R, "B")),"비해당분야"))</f>
        <v>22</v>
      </c>
      <c r="Y2409" s="3" t="str">
        <f>IF(R2409="C",MIN(30,IF(COUNTIFS(B:B,B2409,W:W,"가1")=1,25,IF(COUNTIFS(B:B,B2409,W:W,"가1")&gt;=2,30,0))+IF(COUNTIFS(B:B,B2409,W:W,"나1")&gt;=4,30,IF(COUNTIFS(B:B,B2409,W:W,"나1")=3,26,IF(COUNTIFS(B:B,B2409,W:W,"나1")=2,22,IF(COUNTIFS(B:B,B2409,W:W,"나1")=1,18,0)))))+MIN(30,IF(COUNTIFS(B:B,B2409,W:W,"가2")=1,25,IF(COUNTIFS(B:B,B2409,W:W,"가2")&gt;=2,30,0))+IF(COUNTIFS(B:B,B2409,W:W,"나2")=3,30,IF(COUNTIFS(B:B,B2409,W:W,"나2")=2,25,IF(COUNTIFS(B:B,B2409,W:W,"나2")=1,20,0)))),"비해당분야")</f>
        <v>비해당분야</v>
      </c>
      <c r="Z2409" s="3" t="str">
        <f>IF(R2409="C",VLOOKUP(K2409,'[1]자격증 backdata'!A:F,6,0),"비해당분야")</f>
        <v>비해당분야</v>
      </c>
      <c r="AA2409" s="3" t="str">
        <f>IF(R2409="C",SUMIF(B:B,B2409,Z:Z),"비해당분야")</f>
        <v>비해당분야</v>
      </c>
      <c r="AB2409" s="3" t="str">
        <f>IF(R2409="C",SUM(Y2409,AA2409),"비해당분야")</f>
        <v>비해당분야</v>
      </c>
      <c r="AC2409" s="3">
        <f>IF(R2409="C",AB2409,X2409)</f>
        <v>22</v>
      </c>
      <c r="AD2409" s="3">
        <f>VLOOKUP(K2409,'[1]자격증 backdata'!A:D,4,0)</f>
        <v>0</v>
      </c>
      <c r="AE2409" s="3">
        <f>IF(_xlfn.MAXIFS(AD:AD,B:B,B2409)&gt;10,10,_xlfn.MAXIFS(AD:AD,B:B,B2409))</f>
        <v>5</v>
      </c>
      <c r="AG2409" s="2" t="str">
        <f>VLOOKUP(K2409,'[1]자격증 backdata'!A:C,3,0)</f>
        <v>K</v>
      </c>
      <c r="AH2409" s="2">
        <f>COUNTIFS($B:$B,$B2409,$AG:$AG,AH$1)</f>
        <v>0</v>
      </c>
      <c r="AI2409" s="2">
        <f>COUNTIFS($B:$B,$B2409,$AG:$AG,AI$1)</f>
        <v>0</v>
      </c>
      <c r="AJ2409" s="2">
        <f>COUNTIFS($B:$B,$B2409,$AG:$AG,AJ$1)</f>
        <v>0</v>
      </c>
      <c r="AK2409" s="2">
        <f>COUNTIFS($B:$B,$B2409,$AG:$AG,AK$1)</f>
        <v>0</v>
      </c>
      <c r="AL2409" s="2">
        <f>COUNTIFS($B:$B,$B2409,$AG:$AG,AL$1)</f>
        <v>0</v>
      </c>
      <c r="AM2409" s="2">
        <f>COUNTIFS($B:$B,$B2409,$AG:$AG,AM$1)</f>
        <v>0</v>
      </c>
      <c r="AN2409" s="2">
        <f>COUNTIFS($B:$B,$B2409,$AG:$AG,AN$1)</f>
        <v>1</v>
      </c>
      <c r="AO2409" s="2">
        <f>COUNTIFS($B:$B,$B2409,$AG:$AG,AO$1)</f>
        <v>0</v>
      </c>
      <c r="AP2409" s="2">
        <f>COUNTIFS($B:$B,$B2409,$AG:$AG,AP$1)</f>
        <v>0</v>
      </c>
      <c r="AQ2409" s="2">
        <f>COUNTIFS($B:$B,$B2409,$AG:$AG,AQ$1)</f>
        <v>0</v>
      </c>
      <c r="AR2409" s="2">
        <f>COUNTIFS($B:$B,$B2409,$AG:$AG,AR$1)</f>
        <v>1</v>
      </c>
      <c r="AS2409" s="2">
        <f>COUNTIFS($B:$B,$B2409,$AG:$AG,AS$1)</f>
        <v>0</v>
      </c>
      <c r="AT2409" s="2">
        <f>COUNTIFS($B:$B,$B2409,$AG:$AG,AT$1)</f>
        <v>0</v>
      </c>
      <c r="AU2409" s="2">
        <f>COUNTIFS($B:$B,$B2409,$AG:$AG,AU$1)</f>
        <v>0</v>
      </c>
    </row>
    <row r="2410" spans="1:47" ht="15" customHeight="1" x14ac:dyDescent="0.35">
      <c r="A2410" s="7">
        <f>IF(B2409=B2410,A2409,A2409+1)</f>
        <v>850</v>
      </c>
      <c r="B2410" s="7" t="s">
        <v>1759</v>
      </c>
      <c r="C2410" s="7" t="s">
        <v>1758</v>
      </c>
      <c r="D2410" s="7" t="s">
        <v>1480</v>
      </c>
      <c r="E2410" s="7" t="s">
        <v>1479</v>
      </c>
      <c r="F2410" s="4" t="s">
        <v>7</v>
      </c>
      <c r="G2410" s="4" t="s">
        <v>8</v>
      </c>
      <c r="H2410" s="4" t="s">
        <v>7</v>
      </c>
      <c r="I2410" s="3">
        <v>3</v>
      </c>
      <c r="J2410" s="3" t="s">
        <v>69</v>
      </c>
      <c r="K2410" s="3" t="s">
        <v>1503</v>
      </c>
      <c r="L2410" s="3" t="s">
        <v>36</v>
      </c>
      <c r="M2410" s="3" t="s">
        <v>1761</v>
      </c>
      <c r="N2410" s="3" t="s">
        <v>921</v>
      </c>
      <c r="P2410" s="3" t="s">
        <v>1</v>
      </c>
      <c r="Q2410" s="3" t="s">
        <v>1475</v>
      </c>
      <c r="R2410" s="3" t="s">
        <v>1474</v>
      </c>
      <c r="S2410" s="2">
        <f>IF(P2410="심사불필요","-",VLOOKUP(K2410,'[1]자격증 backdata'!A:G,7,0))</f>
        <v>0</v>
      </c>
      <c r="T2410" s="2" t="str">
        <f>IF(S2410="-","-",IF(COUNTIFS(B:B,B2410,S:S,"필수")&gt;0,"자격요건충족","확인필요"))</f>
        <v>자격요건충족</v>
      </c>
      <c r="U2410" s="2"/>
      <c r="W2410" s="2">
        <f>IF(Q2410="4급","심사불필요",VLOOKUP(K2410,'[1]자격증 backdata'!A:B,2,0))</f>
        <v>0</v>
      </c>
      <c r="X2410" s="3">
        <f>IF(R2410="A", MIN(20, SUMIFS(W:W, B:B, B2410, R:R, "A")),IF(R2410="B", MIN(30, SUMIFS(W:W, B:B, B2410, R:R, "B")),"비해당분야"))</f>
        <v>22</v>
      </c>
      <c r="Y2410" s="3" t="str">
        <f>IF(R2410="C",MIN(30,IF(COUNTIFS(B:B,B2410,W:W,"가1")=1,25,IF(COUNTIFS(B:B,B2410,W:W,"가1")&gt;=2,30,0))+IF(COUNTIFS(B:B,B2410,W:W,"나1")&gt;=4,30,IF(COUNTIFS(B:B,B2410,W:W,"나1")=3,26,IF(COUNTIFS(B:B,B2410,W:W,"나1")=2,22,IF(COUNTIFS(B:B,B2410,W:W,"나1")=1,18,0)))))+MIN(30,IF(COUNTIFS(B:B,B2410,W:W,"가2")=1,25,IF(COUNTIFS(B:B,B2410,W:W,"가2")&gt;=2,30,0))+IF(COUNTIFS(B:B,B2410,W:W,"나2")=3,30,IF(COUNTIFS(B:B,B2410,W:W,"나2")=2,25,IF(COUNTIFS(B:B,B2410,W:W,"나2")=1,20,0)))),"비해당분야")</f>
        <v>비해당분야</v>
      </c>
      <c r="Z2410" s="3" t="str">
        <f>IF(R2410="C",VLOOKUP(K2410,'[1]자격증 backdata'!A:F,6,0),"비해당분야")</f>
        <v>비해당분야</v>
      </c>
      <c r="AA2410" s="3" t="str">
        <f>IF(R2410="C",SUMIF(B:B,B2410,Z:Z),"비해당분야")</f>
        <v>비해당분야</v>
      </c>
      <c r="AB2410" s="3" t="str">
        <f>IF(R2410="C",SUM(Y2410,AA2410),"비해당분야")</f>
        <v>비해당분야</v>
      </c>
      <c r="AC2410" s="3">
        <f>IF(R2410="C",AB2410,X2410)</f>
        <v>22</v>
      </c>
      <c r="AD2410" s="3">
        <f>VLOOKUP(K2410,'[1]자격증 backdata'!A:D,4,0)</f>
        <v>5</v>
      </c>
      <c r="AE2410" s="3">
        <f>IF(_xlfn.MAXIFS(AD:AD,B:B,B2410)&gt;10,10,_xlfn.MAXIFS(AD:AD,B:B,B2410))</f>
        <v>5</v>
      </c>
      <c r="AG2410" s="2">
        <f>VLOOKUP(K2410,'[1]자격증 backdata'!A:C,3,0)</f>
        <v>0</v>
      </c>
      <c r="AH2410" s="2">
        <f>COUNTIFS($B:$B,$B2410,$AG:$AG,AH$1)</f>
        <v>0</v>
      </c>
      <c r="AI2410" s="2">
        <f>COUNTIFS($B:$B,$B2410,$AG:$AG,AI$1)</f>
        <v>0</v>
      </c>
      <c r="AJ2410" s="2">
        <f>COUNTIFS($B:$B,$B2410,$AG:$AG,AJ$1)</f>
        <v>0</v>
      </c>
      <c r="AK2410" s="2">
        <f>COUNTIFS($B:$B,$B2410,$AG:$AG,AK$1)</f>
        <v>0</v>
      </c>
      <c r="AL2410" s="2">
        <f>COUNTIFS($B:$B,$B2410,$AG:$AG,AL$1)</f>
        <v>0</v>
      </c>
      <c r="AM2410" s="2">
        <f>COUNTIFS($B:$B,$B2410,$AG:$AG,AM$1)</f>
        <v>0</v>
      </c>
      <c r="AN2410" s="2">
        <f>COUNTIFS($B:$B,$B2410,$AG:$AG,AN$1)</f>
        <v>1</v>
      </c>
      <c r="AO2410" s="2">
        <f>COUNTIFS($B:$B,$B2410,$AG:$AG,AO$1)</f>
        <v>0</v>
      </c>
      <c r="AP2410" s="2">
        <f>COUNTIFS($B:$B,$B2410,$AG:$AG,AP$1)</f>
        <v>0</v>
      </c>
      <c r="AQ2410" s="2">
        <f>COUNTIFS($B:$B,$B2410,$AG:$AG,AQ$1)</f>
        <v>0</v>
      </c>
      <c r="AR2410" s="2">
        <f>COUNTIFS($B:$B,$B2410,$AG:$AG,AR$1)</f>
        <v>1</v>
      </c>
      <c r="AS2410" s="2">
        <f>COUNTIFS($B:$B,$B2410,$AG:$AG,AS$1)</f>
        <v>0</v>
      </c>
      <c r="AT2410" s="2">
        <f>COUNTIFS($B:$B,$B2410,$AG:$AG,AT$1)</f>
        <v>0</v>
      </c>
      <c r="AU2410" s="2">
        <f>COUNTIFS($B:$B,$B2410,$AG:$AG,AU$1)</f>
        <v>0</v>
      </c>
    </row>
    <row r="2411" spans="1:47" ht="15" customHeight="1" x14ac:dyDescent="0.35">
      <c r="A2411" s="7">
        <f>IF(B2410=B2411,A2410,A2410+1)</f>
        <v>850</v>
      </c>
      <c r="B2411" s="7" t="s">
        <v>1759</v>
      </c>
      <c r="C2411" s="7" t="s">
        <v>1758</v>
      </c>
      <c r="D2411" s="7" t="s">
        <v>1480</v>
      </c>
      <c r="E2411" s="7" t="s">
        <v>1479</v>
      </c>
      <c r="F2411" s="4" t="s">
        <v>8</v>
      </c>
      <c r="G2411" s="4" t="s">
        <v>8</v>
      </c>
      <c r="H2411" s="4" t="s">
        <v>7</v>
      </c>
      <c r="I2411" s="3">
        <v>4</v>
      </c>
      <c r="J2411" s="3" t="s">
        <v>515</v>
      </c>
      <c r="K2411" s="3" t="s">
        <v>1492</v>
      </c>
      <c r="L2411" s="3" t="s">
        <v>26</v>
      </c>
      <c r="M2411" s="3" t="s">
        <v>1760</v>
      </c>
      <c r="N2411" s="3" t="s">
        <v>1516</v>
      </c>
      <c r="P2411" s="3" t="s">
        <v>1</v>
      </c>
      <c r="Q2411" s="3" t="s">
        <v>1475</v>
      </c>
      <c r="R2411" s="3" t="s">
        <v>1474</v>
      </c>
      <c r="S2411" s="2" t="str">
        <f>IF(P2411="심사불필요","-",VLOOKUP(K2411,'[1]자격증 backdata'!A:G,7,0))</f>
        <v>필수</v>
      </c>
      <c r="T2411" s="2" t="str">
        <f>IF(S2411="-","-",IF(COUNTIFS(B:B,B2411,S:S,"필수")&gt;0,"자격요건충족","확인필요"))</f>
        <v>자격요건충족</v>
      </c>
      <c r="U2411" s="2"/>
      <c r="W2411" s="2">
        <f>IF(Q2411="4급","심사불필요",VLOOKUP(K2411,'[1]자격증 backdata'!A:B,2,0))</f>
        <v>6</v>
      </c>
      <c r="X2411" s="3">
        <f>IF(R2411="A", MIN(20, SUMIFS(W:W, B:B, B2411, R:R, "A")),IF(R2411="B", MIN(30, SUMIFS(W:W, B:B, B2411, R:R, "B")),"비해당분야"))</f>
        <v>22</v>
      </c>
      <c r="Y2411" s="3" t="str">
        <f>IF(R2411="C",MIN(30,IF(COUNTIFS(B:B,B2411,W:W,"가1")=1,25,IF(COUNTIFS(B:B,B2411,W:W,"가1")&gt;=2,30,0))+IF(COUNTIFS(B:B,B2411,W:W,"나1")&gt;=4,30,IF(COUNTIFS(B:B,B2411,W:W,"나1")=3,26,IF(COUNTIFS(B:B,B2411,W:W,"나1")=2,22,IF(COUNTIFS(B:B,B2411,W:W,"나1")=1,18,0)))))+MIN(30,IF(COUNTIFS(B:B,B2411,W:W,"가2")=1,25,IF(COUNTIFS(B:B,B2411,W:W,"가2")&gt;=2,30,0))+IF(COUNTIFS(B:B,B2411,W:W,"나2")=3,30,IF(COUNTIFS(B:B,B2411,W:W,"나2")=2,25,IF(COUNTIFS(B:B,B2411,W:W,"나2")=1,20,0)))),"비해당분야")</f>
        <v>비해당분야</v>
      </c>
      <c r="Z2411" s="3" t="str">
        <f>IF(R2411="C",VLOOKUP(K2411,'[1]자격증 backdata'!A:F,6,0),"비해당분야")</f>
        <v>비해당분야</v>
      </c>
      <c r="AA2411" s="3" t="str">
        <f>IF(R2411="C",SUMIF(B:B,B2411,Z:Z),"비해당분야")</f>
        <v>비해당분야</v>
      </c>
      <c r="AB2411" s="3" t="str">
        <f>IF(R2411="C",SUM(Y2411,AA2411),"비해당분야")</f>
        <v>비해당분야</v>
      </c>
      <c r="AC2411" s="3">
        <f>IF(R2411="C",AB2411,X2411)</f>
        <v>22</v>
      </c>
      <c r="AD2411" s="3">
        <f>VLOOKUP(K2411,'[1]자격증 backdata'!A:D,4,0)</f>
        <v>0</v>
      </c>
      <c r="AE2411" s="3">
        <f>IF(_xlfn.MAXIFS(AD:AD,B:B,B2411)&gt;10,10,_xlfn.MAXIFS(AD:AD,B:B,B2411))</f>
        <v>5</v>
      </c>
      <c r="AG2411" s="2">
        <f>VLOOKUP(K2411,'[1]자격증 backdata'!A:C,3,0)</f>
        <v>0</v>
      </c>
      <c r="AH2411" s="2">
        <f>COUNTIFS($B:$B,$B2411,$AG:$AG,AH$1)</f>
        <v>0</v>
      </c>
      <c r="AI2411" s="2">
        <f>COUNTIFS($B:$B,$B2411,$AG:$AG,AI$1)</f>
        <v>0</v>
      </c>
      <c r="AJ2411" s="2">
        <f>COUNTIFS($B:$B,$B2411,$AG:$AG,AJ$1)</f>
        <v>0</v>
      </c>
      <c r="AK2411" s="2">
        <f>COUNTIFS($B:$B,$B2411,$AG:$AG,AK$1)</f>
        <v>0</v>
      </c>
      <c r="AL2411" s="2">
        <f>COUNTIFS($B:$B,$B2411,$AG:$AG,AL$1)</f>
        <v>0</v>
      </c>
      <c r="AM2411" s="2">
        <f>COUNTIFS($B:$B,$B2411,$AG:$AG,AM$1)</f>
        <v>0</v>
      </c>
      <c r="AN2411" s="2">
        <f>COUNTIFS($B:$B,$B2411,$AG:$AG,AN$1)</f>
        <v>1</v>
      </c>
      <c r="AO2411" s="2">
        <f>COUNTIFS($B:$B,$B2411,$AG:$AG,AO$1)</f>
        <v>0</v>
      </c>
      <c r="AP2411" s="2">
        <f>COUNTIFS($B:$B,$B2411,$AG:$AG,AP$1)</f>
        <v>0</v>
      </c>
      <c r="AQ2411" s="2">
        <f>COUNTIFS($B:$B,$B2411,$AG:$AG,AQ$1)</f>
        <v>0</v>
      </c>
      <c r="AR2411" s="2">
        <f>COUNTIFS($B:$B,$B2411,$AG:$AG,AR$1)</f>
        <v>1</v>
      </c>
      <c r="AS2411" s="2">
        <f>COUNTIFS($B:$B,$B2411,$AG:$AG,AS$1)</f>
        <v>0</v>
      </c>
      <c r="AT2411" s="2">
        <f>COUNTIFS($B:$B,$B2411,$AG:$AG,AT$1)</f>
        <v>0</v>
      </c>
      <c r="AU2411" s="2">
        <f>COUNTIFS($B:$B,$B2411,$AG:$AG,AU$1)</f>
        <v>0</v>
      </c>
    </row>
    <row r="2412" spans="1:47" ht="15" customHeight="1" x14ac:dyDescent="0.35">
      <c r="A2412" s="7">
        <f>IF(B2411=B2412,A2411,A2411+1)</f>
        <v>850</v>
      </c>
      <c r="B2412" s="7" t="s">
        <v>1759</v>
      </c>
      <c r="C2412" s="7" t="s">
        <v>1758</v>
      </c>
      <c r="D2412" s="7" t="s">
        <v>1480</v>
      </c>
      <c r="E2412" s="7" t="s">
        <v>1479</v>
      </c>
      <c r="F2412" s="4" t="s">
        <v>7</v>
      </c>
      <c r="G2412" s="4" t="s">
        <v>8</v>
      </c>
      <c r="H2412" s="4" t="s">
        <v>7</v>
      </c>
      <c r="I2412" s="3">
        <v>5</v>
      </c>
      <c r="J2412" s="3" t="s">
        <v>215</v>
      </c>
      <c r="K2412" s="3" t="s">
        <v>1757</v>
      </c>
      <c r="L2412" s="3" t="s">
        <v>55</v>
      </c>
      <c r="M2412" s="3" t="s">
        <v>1756</v>
      </c>
      <c r="N2412" s="3" t="s">
        <v>1755</v>
      </c>
      <c r="P2412" s="3" t="s">
        <v>1</v>
      </c>
      <c r="Q2412" s="3" t="s">
        <v>1475</v>
      </c>
      <c r="R2412" s="3" t="s">
        <v>1474</v>
      </c>
      <c r="S2412" s="2">
        <f>IF(P2412="심사불필요","-",VLOOKUP(K2412,'[1]자격증 backdata'!A:G,7,0))</f>
        <v>0</v>
      </c>
      <c r="T2412" s="2" t="str">
        <f>IF(S2412="-","-",IF(COUNTIFS(B:B,B2412,S:S,"필수")&gt;0,"자격요건충족","확인필요"))</f>
        <v>자격요건충족</v>
      </c>
      <c r="U2412" s="2"/>
      <c r="W2412" s="2">
        <f>IF(Q2412="4급","심사불필요",VLOOKUP(K2412,'[1]자격증 backdata'!A:B,2,0))</f>
        <v>6</v>
      </c>
      <c r="X2412" s="3">
        <f>IF(R2412="A", MIN(20, SUMIFS(W:W, B:B, B2412, R:R, "A")),IF(R2412="B", MIN(30, SUMIFS(W:W, B:B, B2412, R:R, "B")),"비해당분야"))</f>
        <v>22</v>
      </c>
      <c r="Y2412" s="3" t="str">
        <f>IF(R2412="C",MIN(30,IF(COUNTIFS(B:B,B2412,W:W,"가1")=1,25,IF(COUNTIFS(B:B,B2412,W:W,"가1")&gt;=2,30,0))+IF(COUNTIFS(B:B,B2412,W:W,"나1")&gt;=4,30,IF(COUNTIFS(B:B,B2412,W:W,"나1")=3,26,IF(COUNTIFS(B:B,B2412,W:W,"나1")=2,22,IF(COUNTIFS(B:B,B2412,W:W,"나1")=1,18,0)))))+MIN(30,IF(COUNTIFS(B:B,B2412,W:W,"가2")=1,25,IF(COUNTIFS(B:B,B2412,W:W,"가2")&gt;=2,30,0))+IF(COUNTIFS(B:B,B2412,W:W,"나2")=3,30,IF(COUNTIFS(B:B,B2412,W:W,"나2")=2,25,IF(COUNTIFS(B:B,B2412,W:W,"나2")=1,20,0)))),"비해당분야")</f>
        <v>비해당분야</v>
      </c>
      <c r="Z2412" s="3" t="str">
        <f>IF(R2412="C",VLOOKUP(K2412,'[1]자격증 backdata'!A:F,6,0),"비해당분야")</f>
        <v>비해당분야</v>
      </c>
      <c r="AA2412" s="3" t="str">
        <f>IF(R2412="C",SUMIF(B:B,B2412,Z:Z),"비해당분야")</f>
        <v>비해당분야</v>
      </c>
      <c r="AB2412" s="3" t="str">
        <f>IF(R2412="C",SUM(Y2412,AA2412),"비해당분야")</f>
        <v>비해당분야</v>
      </c>
      <c r="AC2412" s="3">
        <f>IF(R2412="C",AB2412,X2412)</f>
        <v>22</v>
      </c>
      <c r="AD2412" s="3">
        <f>VLOOKUP(K2412,'[1]자격증 backdata'!A:D,4,0)</f>
        <v>0</v>
      </c>
      <c r="AE2412" s="3">
        <f>IF(_xlfn.MAXIFS(AD:AD,B:B,B2412)&gt;10,10,_xlfn.MAXIFS(AD:AD,B:B,B2412))</f>
        <v>5</v>
      </c>
      <c r="AG2412" s="2" t="str">
        <f>VLOOKUP(K2412,'[1]자격증 backdata'!A:C,3,0)</f>
        <v>G</v>
      </c>
      <c r="AH2412" s="2">
        <f>COUNTIFS($B:$B,$B2412,$AG:$AG,AH$1)</f>
        <v>0</v>
      </c>
      <c r="AI2412" s="2">
        <f>COUNTIFS($B:$B,$B2412,$AG:$AG,AI$1)</f>
        <v>0</v>
      </c>
      <c r="AJ2412" s="2">
        <f>COUNTIFS($B:$B,$B2412,$AG:$AG,AJ$1)</f>
        <v>0</v>
      </c>
      <c r="AK2412" s="2">
        <f>COUNTIFS($B:$B,$B2412,$AG:$AG,AK$1)</f>
        <v>0</v>
      </c>
      <c r="AL2412" s="2">
        <f>COUNTIFS($B:$B,$B2412,$AG:$AG,AL$1)</f>
        <v>0</v>
      </c>
      <c r="AM2412" s="2">
        <f>COUNTIFS($B:$B,$B2412,$AG:$AG,AM$1)</f>
        <v>0</v>
      </c>
      <c r="AN2412" s="2">
        <f>COUNTIFS($B:$B,$B2412,$AG:$AG,AN$1)</f>
        <v>1</v>
      </c>
      <c r="AO2412" s="2">
        <f>COUNTIFS($B:$B,$B2412,$AG:$AG,AO$1)</f>
        <v>0</v>
      </c>
      <c r="AP2412" s="2">
        <f>COUNTIFS($B:$B,$B2412,$AG:$AG,AP$1)</f>
        <v>0</v>
      </c>
      <c r="AQ2412" s="2">
        <f>COUNTIFS($B:$B,$B2412,$AG:$AG,AQ$1)</f>
        <v>0</v>
      </c>
      <c r="AR2412" s="2">
        <f>COUNTIFS($B:$B,$B2412,$AG:$AG,AR$1)</f>
        <v>1</v>
      </c>
      <c r="AS2412" s="2">
        <f>COUNTIFS($B:$B,$B2412,$AG:$AG,AS$1)</f>
        <v>0</v>
      </c>
      <c r="AT2412" s="2">
        <f>COUNTIFS($B:$B,$B2412,$AG:$AG,AT$1)</f>
        <v>0</v>
      </c>
      <c r="AU2412" s="2">
        <f>COUNTIFS($B:$B,$B2412,$AG:$AG,AU$1)</f>
        <v>0</v>
      </c>
    </row>
    <row r="2413" spans="1:47" ht="15" customHeight="1" x14ac:dyDescent="0.35">
      <c r="A2413" s="4">
        <f>IF(B2412=B2413,A2412,A2412+1)</f>
        <v>851</v>
      </c>
      <c r="B2413" s="4" t="s">
        <v>1752</v>
      </c>
      <c r="C2413" s="4" t="s">
        <v>1751</v>
      </c>
      <c r="D2413" s="4" t="s">
        <v>1480</v>
      </c>
      <c r="E2413" s="4" t="s">
        <v>1479</v>
      </c>
      <c r="F2413" s="4" t="s">
        <v>8</v>
      </c>
      <c r="G2413" s="4" t="s">
        <v>8</v>
      </c>
      <c r="H2413" s="4" t="s">
        <v>7</v>
      </c>
      <c r="I2413" s="4">
        <v>1</v>
      </c>
      <c r="J2413" s="4" t="s">
        <v>28</v>
      </c>
      <c r="K2413" s="4" t="s">
        <v>1478</v>
      </c>
      <c r="L2413" s="4" t="s">
        <v>26</v>
      </c>
      <c r="M2413" s="4" t="s">
        <v>1754</v>
      </c>
      <c r="N2413" s="4" t="s">
        <v>120</v>
      </c>
      <c r="P2413" s="4" t="s">
        <v>1</v>
      </c>
      <c r="Q2413" s="4" t="s">
        <v>1475</v>
      </c>
      <c r="R2413" s="4" t="s">
        <v>1474</v>
      </c>
      <c r="S2413" s="5" t="str">
        <f>IF(P2413="심사불필요","-",VLOOKUP(K2413,'[1]자격증 backdata'!A:G,7,0))</f>
        <v>필수</v>
      </c>
      <c r="T2413" s="5" t="str">
        <f>IF(S2413="-","-",IF(COUNTIFS(B:B,B2413,S:S,"필수")&gt;0,"자격요건충족","확인필요"))</f>
        <v>자격요건충족</v>
      </c>
      <c r="U2413" s="5"/>
      <c r="W2413" s="5">
        <f>IF(Q2413="4급","심사불필요",VLOOKUP(K2413,'[1]자격증 backdata'!A:B,2,0))</f>
        <v>4</v>
      </c>
      <c r="X2413" s="4">
        <f>IF(R2413="A", MIN(20, SUMIFS(W:W, B:B, B2413, R:R, "A")),IF(R2413="B", MIN(30, SUMIFS(W:W, B:B, B2413, R:R, "B")),"비해당분야"))</f>
        <v>10</v>
      </c>
      <c r="Y2413" s="4" t="str">
        <f>IF(R2413="C",MIN(30,IF(COUNTIFS(B:B,B2413,W:W,"가1")=1,25,IF(COUNTIFS(B:B,B2413,W:W,"가1")&gt;=2,30,0))+IF(COUNTIFS(B:B,B2413,W:W,"나1")&gt;=4,30,IF(COUNTIFS(B:B,B2413,W:W,"나1")=3,26,IF(COUNTIFS(B:B,B2413,W:W,"나1")=2,22,IF(COUNTIFS(B:B,B2413,W:W,"나1")=1,18,0)))))+MIN(30,IF(COUNTIFS(B:B,B2413,W:W,"가2")=1,25,IF(COUNTIFS(B:B,B2413,W:W,"가2")&gt;=2,30,0))+IF(COUNTIFS(B:B,B2413,W:W,"나2")=3,30,IF(COUNTIFS(B:B,B2413,W:W,"나2")=2,25,IF(COUNTIFS(B:B,B2413,W:W,"나2")=1,20,0)))),"비해당분야")</f>
        <v>비해당분야</v>
      </c>
      <c r="Z2413" s="4" t="str">
        <f>IF(R2413="C",VLOOKUP(K2413,'[1]자격증 backdata'!A:F,6,0),"비해당분야")</f>
        <v>비해당분야</v>
      </c>
      <c r="AA2413" s="4" t="str">
        <f>IF(R2413="C",SUMIF(B:B,B2413,Z:Z),"비해당분야")</f>
        <v>비해당분야</v>
      </c>
      <c r="AB2413" s="4" t="str">
        <f>IF(R2413="C",SUM(Y2413,AA2413),"비해당분야")</f>
        <v>비해당분야</v>
      </c>
      <c r="AC2413" s="4">
        <f>IF(R2413="C",AB2413,X2413)</f>
        <v>10</v>
      </c>
      <c r="AD2413" s="4">
        <f>VLOOKUP(K2413,'[1]자격증 backdata'!A:D,4,0)</f>
        <v>0</v>
      </c>
      <c r="AE2413" s="4">
        <f>IF(_xlfn.MAXIFS(AD:AD,B:B,B2413)&gt;10,10,_xlfn.MAXIFS(AD:AD,B:B,B2413))</f>
        <v>5</v>
      </c>
      <c r="AG2413" s="5">
        <f>VLOOKUP(K2413,'[1]자격증 backdata'!A:C,3,0)</f>
        <v>0</v>
      </c>
      <c r="AH2413" s="5">
        <f>COUNTIFS($B:$B,$B2413,$AG:$AG,AH$1)</f>
        <v>0</v>
      </c>
      <c r="AI2413" s="5">
        <f>COUNTIFS($B:$B,$B2413,$AG:$AG,AI$1)</f>
        <v>0</v>
      </c>
      <c r="AJ2413" s="5">
        <f>COUNTIFS($B:$B,$B2413,$AG:$AG,AJ$1)</f>
        <v>0</v>
      </c>
      <c r="AK2413" s="5">
        <f>COUNTIFS($B:$B,$B2413,$AG:$AG,AK$1)</f>
        <v>0</v>
      </c>
      <c r="AL2413" s="5">
        <f>COUNTIFS($B:$B,$B2413,$AG:$AG,AL$1)</f>
        <v>0</v>
      </c>
      <c r="AM2413" s="5">
        <f>COUNTIFS($B:$B,$B2413,$AG:$AG,AM$1)</f>
        <v>0</v>
      </c>
      <c r="AN2413" s="5">
        <f>COUNTIFS($B:$B,$B2413,$AG:$AG,AN$1)</f>
        <v>0</v>
      </c>
      <c r="AO2413" s="5">
        <f>COUNTIFS($B:$B,$B2413,$AG:$AG,AO$1)</f>
        <v>0</v>
      </c>
      <c r="AP2413" s="5">
        <f>COUNTIFS($B:$B,$B2413,$AG:$AG,AP$1)</f>
        <v>0</v>
      </c>
      <c r="AQ2413" s="5">
        <f>COUNTIFS($B:$B,$B2413,$AG:$AG,AQ$1)</f>
        <v>0</v>
      </c>
      <c r="AR2413" s="5">
        <f>COUNTIFS($B:$B,$B2413,$AG:$AG,AR$1)</f>
        <v>0</v>
      </c>
      <c r="AS2413" s="5">
        <f>COUNTIFS($B:$B,$B2413,$AG:$AG,AS$1)</f>
        <v>0</v>
      </c>
      <c r="AT2413" s="5">
        <f>COUNTIFS($B:$B,$B2413,$AG:$AG,AT$1)</f>
        <v>1</v>
      </c>
      <c r="AU2413" s="5">
        <f>COUNTIFS($B:$B,$B2413,$AG:$AG,AU$1)</f>
        <v>0</v>
      </c>
    </row>
    <row r="2414" spans="1:47" ht="15" customHeight="1" x14ac:dyDescent="0.35">
      <c r="A2414" s="6">
        <f>IF(B2413=B2414,A2413,A2413+1)</f>
        <v>851</v>
      </c>
      <c r="B2414" s="6" t="s">
        <v>1752</v>
      </c>
      <c r="C2414" s="6" t="s">
        <v>1751</v>
      </c>
      <c r="D2414" s="6" t="s">
        <v>1480</v>
      </c>
      <c r="E2414" s="6" t="s">
        <v>1479</v>
      </c>
      <c r="F2414" s="4" t="s">
        <v>7</v>
      </c>
      <c r="G2414" s="4" t="s">
        <v>8</v>
      </c>
      <c r="H2414" s="4" t="s">
        <v>7</v>
      </c>
      <c r="I2414" s="4">
        <v>2</v>
      </c>
      <c r="J2414" s="4" t="s">
        <v>69</v>
      </c>
      <c r="K2414" s="4" t="s">
        <v>1503</v>
      </c>
      <c r="L2414" s="4" t="s">
        <v>36</v>
      </c>
      <c r="M2414" s="4" t="s">
        <v>1753</v>
      </c>
      <c r="N2414" s="4" t="s">
        <v>328</v>
      </c>
      <c r="P2414" s="4" t="s">
        <v>1</v>
      </c>
      <c r="Q2414" s="4" t="s">
        <v>1475</v>
      </c>
      <c r="R2414" s="4" t="s">
        <v>1474</v>
      </c>
      <c r="S2414" s="5">
        <f>IF(P2414="심사불필요","-",VLOOKUP(K2414,'[1]자격증 backdata'!A:G,7,0))</f>
        <v>0</v>
      </c>
      <c r="T2414" s="5" t="str">
        <f>IF(S2414="-","-",IF(COUNTIFS(B:B,B2414,S:S,"필수")&gt;0,"자격요건충족","확인필요"))</f>
        <v>자격요건충족</v>
      </c>
      <c r="U2414" s="5"/>
      <c r="W2414" s="5">
        <f>IF(Q2414="4급","심사불필요",VLOOKUP(K2414,'[1]자격증 backdata'!A:B,2,0))</f>
        <v>0</v>
      </c>
      <c r="X2414" s="4">
        <f>IF(R2414="A", MIN(20, SUMIFS(W:W, B:B, B2414, R:R, "A")),IF(R2414="B", MIN(30, SUMIFS(W:W, B:B, B2414, R:R, "B")),"비해당분야"))</f>
        <v>10</v>
      </c>
      <c r="Y2414" s="4" t="str">
        <f>IF(R2414="C",MIN(30,IF(COUNTIFS(B:B,B2414,W:W,"가1")=1,25,IF(COUNTIFS(B:B,B2414,W:W,"가1")&gt;=2,30,0))+IF(COUNTIFS(B:B,B2414,W:W,"나1")&gt;=4,30,IF(COUNTIFS(B:B,B2414,W:W,"나1")=3,26,IF(COUNTIFS(B:B,B2414,W:W,"나1")=2,22,IF(COUNTIFS(B:B,B2414,W:W,"나1")=1,18,0)))))+MIN(30,IF(COUNTIFS(B:B,B2414,W:W,"가2")=1,25,IF(COUNTIFS(B:B,B2414,W:W,"가2")&gt;=2,30,0))+IF(COUNTIFS(B:B,B2414,W:W,"나2")=3,30,IF(COUNTIFS(B:B,B2414,W:W,"나2")=2,25,IF(COUNTIFS(B:B,B2414,W:W,"나2")=1,20,0)))),"비해당분야")</f>
        <v>비해당분야</v>
      </c>
      <c r="Z2414" s="4" t="str">
        <f>IF(R2414="C",VLOOKUP(K2414,'[1]자격증 backdata'!A:F,6,0),"비해당분야")</f>
        <v>비해당분야</v>
      </c>
      <c r="AA2414" s="4" t="str">
        <f>IF(R2414="C",SUMIF(B:B,B2414,Z:Z),"비해당분야")</f>
        <v>비해당분야</v>
      </c>
      <c r="AB2414" s="4" t="str">
        <f>IF(R2414="C",SUM(Y2414,AA2414),"비해당분야")</f>
        <v>비해당분야</v>
      </c>
      <c r="AC2414" s="4">
        <f>IF(R2414="C",AB2414,X2414)</f>
        <v>10</v>
      </c>
      <c r="AD2414" s="4">
        <f>VLOOKUP(K2414,'[1]자격증 backdata'!A:D,4,0)</f>
        <v>5</v>
      </c>
      <c r="AE2414" s="4">
        <f>IF(_xlfn.MAXIFS(AD:AD,B:B,B2414)&gt;10,10,_xlfn.MAXIFS(AD:AD,B:B,B2414))</f>
        <v>5</v>
      </c>
      <c r="AG2414" s="5">
        <f>VLOOKUP(K2414,'[1]자격증 backdata'!A:C,3,0)</f>
        <v>0</v>
      </c>
      <c r="AH2414" s="5">
        <f>COUNTIFS($B:$B,$B2414,$AG:$AG,AH$1)</f>
        <v>0</v>
      </c>
      <c r="AI2414" s="5">
        <f>COUNTIFS($B:$B,$B2414,$AG:$AG,AI$1)</f>
        <v>0</v>
      </c>
      <c r="AJ2414" s="5">
        <f>COUNTIFS($B:$B,$B2414,$AG:$AG,AJ$1)</f>
        <v>0</v>
      </c>
      <c r="AK2414" s="5">
        <f>COUNTIFS($B:$B,$B2414,$AG:$AG,AK$1)</f>
        <v>0</v>
      </c>
      <c r="AL2414" s="5">
        <f>COUNTIFS($B:$B,$B2414,$AG:$AG,AL$1)</f>
        <v>0</v>
      </c>
      <c r="AM2414" s="5">
        <f>COUNTIFS($B:$B,$B2414,$AG:$AG,AM$1)</f>
        <v>0</v>
      </c>
      <c r="AN2414" s="5">
        <f>COUNTIFS($B:$B,$B2414,$AG:$AG,AN$1)</f>
        <v>0</v>
      </c>
      <c r="AO2414" s="5">
        <f>COUNTIFS($B:$B,$B2414,$AG:$AG,AO$1)</f>
        <v>0</v>
      </c>
      <c r="AP2414" s="5">
        <f>COUNTIFS($B:$B,$B2414,$AG:$AG,AP$1)</f>
        <v>0</v>
      </c>
      <c r="AQ2414" s="5">
        <f>COUNTIFS($B:$B,$B2414,$AG:$AG,AQ$1)</f>
        <v>0</v>
      </c>
      <c r="AR2414" s="5">
        <f>COUNTIFS($B:$B,$B2414,$AG:$AG,AR$1)</f>
        <v>0</v>
      </c>
      <c r="AS2414" s="5">
        <f>COUNTIFS($B:$B,$B2414,$AG:$AG,AS$1)</f>
        <v>0</v>
      </c>
      <c r="AT2414" s="5">
        <f>COUNTIFS($B:$B,$B2414,$AG:$AG,AT$1)</f>
        <v>1</v>
      </c>
      <c r="AU2414" s="5">
        <f>COUNTIFS($B:$B,$B2414,$AG:$AG,AU$1)</f>
        <v>0</v>
      </c>
    </row>
    <row r="2415" spans="1:47" ht="15" customHeight="1" x14ac:dyDescent="0.35">
      <c r="A2415" s="6">
        <f>IF(B2414=B2415,A2414,A2414+1)</f>
        <v>851</v>
      </c>
      <c r="B2415" s="6" t="s">
        <v>1752</v>
      </c>
      <c r="C2415" s="6" t="s">
        <v>1751</v>
      </c>
      <c r="D2415" s="6" t="s">
        <v>1480</v>
      </c>
      <c r="E2415" s="6" t="s">
        <v>1479</v>
      </c>
      <c r="F2415" s="4" t="s">
        <v>7</v>
      </c>
      <c r="G2415" s="4" t="s">
        <v>8</v>
      </c>
      <c r="H2415" s="4" t="s">
        <v>7</v>
      </c>
      <c r="I2415" s="4">
        <v>3</v>
      </c>
      <c r="J2415" s="4" t="s">
        <v>106</v>
      </c>
      <c r="K2415" s="4" t="s">
        <v>1496</v>
      </c>
      <c r="L2415" s="4" t="s">
        <v>55</v>
      </c>
      <c r="M2415" s="4" t="s">
        <v>1750</v>
      </c>
      <c r="N2415" s="4" t="s">
        <v>1749</v>
      </c>
      <c r="P2415" s="4" t="s">
        <v>1</v>
      </c>
      <c r="Q2415" s="4" t="s">
        <v>1475</v>
      </c>
      <c r="R2415" s="4" t="s">
        <v>1474</v>
      </c>
      <c r="S2415" s="5">
        <f>IF(P2415="심사불필요","-",VLOOKUP(K2415,'[1]자격증 backdata'!A:G,7,0))</f>
        <v>0</v>
      </c>
      <c r="T2415" s="5" t="str">
        <f>IF(S2415="-","-",IF(COUNTIFS(B:B,B2415,S:S,"필수")&gt;0,"자격요건충족","확인필요"))</f>
        <v>자격요건충족</v>
      </c>
      <c r="U2415" s="5"/>
      <c r="W2415" s="5">
        <f>IF(Q2415="4급","심사불필요",VLOOKUP(K2415,'[1]자격증 backdata'!A:B,2,0))</f>
        <v>6</v>
      </c>
      <c r="X2415" s="4">
        <f>IF(R2415="A", MIN(20, SUMIFS(W:W, B:B, B2415, R:R, "A")),IF(R2415="B", MIN(30, SUMIFS(W:W, B:B, B2415, R:R, "B")),"비해당분야"))</f>
        <v>10</v>
      </c>
      <c r="Y2415" s="4" t="str">
        <f>IF(R2415="C",MIN(30,IF(COUNTIFS(B:B,B2415,W:W,"가1")=1,25,IF(COUNTIFS(B:B,B2415,W:W,"가1")&gt;=2,30,0))+IF(COUNTIFS(B:B,B2415,W:W,"나1")&gt;=4,30,IF(COUNTIFS(B:B,B2415,W:W,"나1")=3,26,IF(COUNTIFS(B:B,B2415,W:W,"나1")=2,22,IF(COUNTIFS(B:B,B2415,W:W,"나1")=1,18,0)))))+MIN(30,IF(COUNTIFS(B:B,B2415,W:W,"가2")=1,25,IF(COUNTIFS(B:B,B2415,W:W,"가2")&gt;=2,30,0))+IF(COUNTIFS(B:B,B2415,W:W,"나2")=3,30,IF(COUNTIFS(B:B,B2415,W:W,"나2")=2,25,IF(COUNTIFS(B:B,B2415,W:W,"나2")=1,20,0)))),"비해당분야")</f>
        <v>비해당분야</v>
      </c>
      <c r="Z2415" s="4" t="str">
        <f>IF(R2415="C",VLOOKUP(K2415,'[1]자격증 backdata'!A:F,6,0),"비해당분야")</f>
        <v>비해당분야</v>
      </c>
      <c r="AA2415" s="4" t="str">
        <f>IF(R2415="C",SUMIF(B:B,B2415,Z:Z),"비해당분야")</f>
        <v>비해당분야</v>
      </c>
      <c r="AB2415" s="4" t="str">
        <f>IF(R2415="C",SUM(Y2415,AA2415),"비해당분야")</f>
        <v>비해당분야</v>
      </c>
      <c r="AC2415" s="4">
        <f>IF(R2415="C",AB2415,X2415)</f>
        <v>10</v>
      </c>
      <c r="AD2415" s="4">
        <f>VLOOKUP(K2415,'[1]자격증 backdata'!A:D,4,0)</f>
        <v>0</v>
      </c>
      <c r="AE2415" s="4">
        <f>IF(_xlfn.MAXIFS(AD:AD,B:B,B2415)&gt;10,10,_xlfn.MAXIFS(AD:AD,B:B,B2415))</f>
        <v>5</v>
      </c>
      <c r="AG2415" s="5" t="str">
        <f>VLOOKUP(K2415,'[1]자격증 backdata'!A:C,3,0)</f>
        <v>M</v>
      </c>
      <c r="AH2415" s="5">
        <f>COUNTIFS($B:$B,$B2415,$AG:$AG,AH$1)</f>
        <v>0</v>
      </c>
      <c r="AI2415" s="5">
        <f>COUNTIFS($B:$B,$B2415,$AG:$AG,AI$1)</f>
        <v>0</v>
      </c>
      <c r="AJ2415" s="5">
        <f>COUNTIFS($B:$B,$B2415,$AG:$AG,AJ$1)</f>
        <v>0</v>
      </c>
      <c r="AK2415" s="5">
        <f>COUNTIFS($B:$B,$B2415,$AG:$AG,AK$1)</f>
        <v>0</v>
      </c>
      <c r="AL2415" s="5">
        <f>COUNTIFS($B:$B,$B2415,$AG:$AG,AL$1)</f>
        <v>0</v>
      </c>
      <c r="AM2415" s="5">
        <f>COUNTIFS($B:$B,$B2415,$AG:$AG,AM$1)</f>
        <v>0</v>
      </c>
      <c r="AN2415" s="5">
        <f>COUNTIFS($B:$B,$B2415,$AG:$AG,AN$1)</f>
        <v>0</v>
      </c>
      <c r="AO2415" s="5">
        <f>COUNTIFS($B:$B,$B2415,$AG:$AG,AO$1)</f>
        <v>0</v>
      </c>
      <c r="AP2415" s="5">
        <f>COUNTIFS($B:$B,$B2415,$AG:$AG,AP$1)</f>
        <v>0</v>
      </c>
      <c r="AQ2415" s="5">
        <f>COUNTIFS($B:$B,$B2415,$AG:$AG,AQ$1)</f>
        <v>0</v>
      </c>
      <c r="AR2415" s="5">
        <f>COUNTIFS($B:$B,$B2415,$AG:$AG,AR$1)</f>
        <v>0</v>
      </c>
      <c r="AS2415" s="5">
        <f>COUNTIFS($B:$B,$B2415,$AG:$AG,AS$1)</f>
        <v>0</v>
      </c>
      <c r="AT2415" s="5">
        <f>COUNTIFS($B:$B,$B2415,$AG:$AG,AT$1)</f>
        <v>1</v>
      </c>
      <c r="AU2415" s="5">
        <f>COUNTIFS($B:$B,$B2415,$AG:$AG,AU$1)</f>
        <v>0</v>
      </c>
    </row>
    <row r="2416" spans="1:47" ht="15" customHeight="1" x14ac:dyDescent="0.35">
      <c r="A2416" s="3">
        <f>IF(B2415=B2416,A2415,A2415+1)</f>
        <v>852</v>
      </c>
      <c r="B2416" s="3" t="s">
        <v>1747</v>
      </c>
      <c r="C2416" s="3" t="s">
        <v>1746</v>
      </c>
      <c r="D2416" s="3" t="s">
        <v>1480</v>
      </c>
      <c r="E2416" s="3" t="s">
        <v>1479</v>
      </c>
      <c r="F2416" s="4" t="s">
        <v>8</v>
      </c>
      <c r="G2416" s="4" t="s">
        <v>8</v>
      </c>
      <c r="H2416" s="4" t="s">
        <v>7</v>
      </c>
      <c r="I2416" s="3">
        <v>1</v>
      </c>
      <c r="J2416" s="3" t="s">
        <v>515</v>
      </c>
      <c r="K2416" s="3" t="s">
        <v>1492</v>
      </c>
      <c r="L2416" s="3" t="s">
        <v>26</v>
      </c>
      <c r="M2416" s="3" t="s">
        <v>1748</v>
      </c>
      <c r="N2416" s="3" t="s">
        <v>512</v>
      </c>
      <c r="P2416" s="3" t="s">
        <v>1</v>
      </c>
      <c r="Q2416" s="3" t="s">
        <v>1475</v>
      </c>
      <c r="R2416" s="3" t="s">
        <v>1474</v>
      </c>
      <c r="S2416" s="2" t="str">
        <f>IF(P2416="심사불필요","-",VLOOKUP(K2416,'[1]자격증 backdata'!A:G,7,0))</f>
        <v>필수</v>
      </c>
      <c r="T2416" s="2" t="str">
        <f>IF(S2416="-","-",IF(COUNTIFS(B:B,B2416,S:S,"필수")&gt;0,"자격요건충족","확인필요"))</f>
        <v>자격요건충족</v>
      </c>
      <c r="U2416" s="2"/>
      <c r="W2416" s="2">
        <f>IF(Q2416="4급","심사불필요",VLOOKUP(K2416,'[1]자격증 backdata'!A:B,2,0))</f>
        <v>6</v>
      </c>
      <c r="X2416" s="3">
        <f>IF(R2416="A", MIN(20, SUMIFS(W:W, B:B, B2416, R:R, "A")),IF(R2416="B", MIN(30, SUMIFS(W:W, B:B, B2416, R:R, "B")),"비해당분야"))</f>
        <v>10</v>
      </c>
      <c r="Y2416" s="3" t="str">
        <f>IF(R2416="C",MIN(30,IF(COUNTIFS(B:B,B2416,W:W,"가1")=1,25,IF(COUNTIFS(B:B,B2416,W:W,"가1")&gt;=2,30,0))+IF(COUNTIFS(B:B,B2416,W:W,"나1")&gt;=4,30,IF(COUNTIFS(B:B,B2416,W:W,"나1")=3,26,IF(COUNTIFS(B:B,B2416,W:W,"나1")=2,22,IF(COUNTIFS(B:B,B2416,W:W,"나1")=1,18,0)))))+MIN(30,IF(COUNTIFS(B:B,B2416,W:W,"가2")=1,25,IF(COUNTIFS(B:B,B2416,W:W,"가2")&gt;=2,30,0))+IF(COUNTIFS(B:B,B2416,W:W,"나2")=3,30,IF(COUNTIFS(B:B,B2416,W:W,"나2")=2,25,IF(COUNTIFS(B:B,B2416,W:W,"나2")=1,20,0)))),"비해당분야")</f>
        <v>비해당분야</v>
      </c>
      <c r="Z2416" s="3" t="str">
        <f>IF(R2416="C",VLOOKUP(K2416,'[1]자격증 backdata'!A:F,6,0),"비해당분야")</f>
        <v>비해당분야</v>
      </c>
      <c r="AA2416" s="3" t="str">
        <f>IF(R2416="C",SUMIF(B:B,B2416,Z:Z),"비해당분야")</f>
        <v>비해당분야</v>
      </c>
      <c r="AB2416" s="3" t="str">
        <f>IF(R2416="C",SUM(Y2416,AA2416),"비해당분야")</f>
        <v>비해당분야</v>
      </c>
      <c r="AC2416" s="3">
        <f>IF(R2416="C",AB2416,X2416)</f>
        <v>10</v>
      </c>
      <c r="AD2416" s="3">
        <f>VLOOKUP(K2416,'[1]자격증 backdata'!A:D,4,0)</f>
        <v>0</v>
      </c>
      <c r="AE2416" s="3">
        <f>IF(_xlfn.MAXIFS(AD:AD,B:B,B2416)&gt;10,10,_xlfn.MAXIFS(AD:AD,B:B,B2416))</f>
        <v>0</v>
      </c>
      <c r="AG2416" s="2">
        <f>VLOOKUP(K2416,'[1]자격증 backdata'!A:C,3,0)</f>
        <v>0</v>
      </c>
      <c r="AH2416" s="2">
        <f>COUNTIFS($B:$B,$B2416,$AG:$AG,AH$1)</f>
        <v>0</v>
      </c>
      <c r="AI2416" s="2">
        <f>COUNTIFS($B:$B,$B2416,$AG:$AG,AI$1)</f>
        <v>0</v>
      </c>
      <c r="AJ2416" s="2">
        <f>COUNTIFS($B:$B,$B2416,$AG:$AG,AJ$1)</f>
        <v>0</v>
      </c>
      <c r="AK2416" s="2">
        <f>COUNTIFS($B:$B,$B2416,$AG:$AG,AK$1)</f>
        <v>0</v>
      </c>
      <c r="AL2416" s="2">
        <f>COUNTIFS($B:$B,$B2416,$AG:$AG,AL$1)</f>
        <v>0</v>
      </c>
      <c r="AM2416" s="2">
        <f>COUNTIFS($B:$B,$B2416,$AG:$AG,AM$1)</f>
        <v>0</v>
      </c>
      <c r="AN2416" s="2">
        <f>COUNTIFS($B:$B,$B2416,$AG:$AG,AN$1)</f>
        <v>0</v>
      </c>
      <c r="AO2416" s="2">
        <f>COUNTIFS($B:$B,$B2416,$AG:$AG,AO$1)</f>
        <v>0</v>
      </c>
      <c r="AP2416" s="2">
        <f>COUNTIFS($B:$B,$B2416,$AG:$AG,AP$1)</f>
        <v>0</v>
      </c>
      <c r="AQ2416" s="2">
        <f>COUNTIFS($B:$B,$B2416,$AG:$AG,AQ$1)</f>
        <v>0</v>
      </c>
      <c r="AR2416" s="2">
        <f>COUNTIFS($B:$B,$B2416,$AG:$AG,AR$1)</f>
        <v>0</v>
      </c>
      <c r="AS2416" s="2">
        <f>COUNTIFS($B:$B,$B2416,$AG:$AG,AS$1)</f>
        <v>0</v>
      </c>
      <c r="AT2416" s="2">
        <f>COUNTIFS($B:$B,$B2416,$AG:$AG,AT$1)</f>
        <v>0</v>
      </c>
      <c r="AU2416" s="2">
        <f>COUNTIFS($B:$B,$B2416,$AG:$AG,AU$1)</f>
        <v>0</v>
      </c>
    </row>
    <row r="2417" spans="1:47" ht="15" customHeight="1" x14ac:dyDescent="0.35">
      <c r="A2417" s="7">
        <f>IF(B2416=B2417,A2416,A2416+1)</f>
        <v>852</v>
      </c>
      <c r="B2417" s="7" t="s">
        <v>1747</v>
      </c>
      <c r="C2417" s="7" t="s">
        <v>1746</v>
      </c>
      <c r="D2417" s="7" t="s">
        <v>1480</v>
      </c>
      <c r="E2417" s="7" t="s">
        <v>1479</v>
      </c>
      <c r="F2417" s="4" t="s">
        <v>8</v>
      </c>
      <c r="G2417" s="4" t="s">
        <v>8</v>
      </c>
      <c r="H2417" s="4" t="s">
        <v>7</v>
      </c>
      <c r="I2417" s="3">
        <v>2</v>
      </c>
      <c r="J2417" s="3" t="s">
        <v>28</v>
      </c>
      <c r="K2417" s="3" t="s">
        <v>1478</v>
      </c>
      <c r="L2417" s="3" t="s">
        <v>26</v>
      </c>
      <c r="M2417" s="3" t="s">
        <v>1745</v>
      </c>
      <c r="N2417" s="3" t="s">
        <v>120</v>
      </c>
      <c r="P2417" s="3" t="s">
        <v>1</v>
      </c>
      <c r="Q2417" s="3" t="s">
        <v>1475</v>
      </c>
      <c r="R2417" s="3" t="s">
        <v>1474</v>
      </c>
      <c r="S2417" s="2" t="str">
        <f>IF(P2417="심사불필요","-",VLOOKUP(K2417,'[1]자격증 backdata'!A:G,7,0))</f>
        <v>필수</v>
      </c>
      <c r="T2417" s="2" t="str">
        <f>IF(S2417="-","-",IF(COUNTIFS(B:B,B2417,S:S,"필수")&gt;0,"자격요건충족","확인필요"))</f>
        <v>자격요건충족</v>
      </c>
      <c r="U2417" s="2"/>
      <c r="W2417" s="2">
        <f>IF(Q2417="4급","심사불필요",VLOOKUP(K2417,'[1]자격증 backdata'!A:B,2,0))</f>
        <v>4</v>
      </c>
      <c r="X2417" s="3">
        <f>IF(R2417="A", MIN(20, SUMIFS(W:W, B:B, B2417, R:R, "A")),IF(R2417="B", MIN(30, SUMIFS(W:W, B:B, B2417, R:R, "B")),"비해당분야"))</f>
        <v>10</v>
      </c>
      <c r="Y2417" s="3" t="str">
        <f>IF(R2417="C",MIN(30,IF(COUNTIFS(B:B,B2417,W:W,"가1")=1,25,IF(COUNTIFS(B:B,B2417,W:W,"가1")&gt;=2,30,0))+IF(COUNTIFS(B:B,B2417,W:W,"나1")&gt;=4,30,IF(COUNTIFS(B:B,B2417,W:W,"나1")=3,26,IF(COUNTIFS(B:B,B2417,W:W,"나1")=2,22,IF(COUNTIFS(B:B,B2417,W:W,"나1")=1,18,0)))))+MIN(30,IF(COUNTIFS(B:B,B2417,W:W,"가2")=1,25,IF(COUNTIFS(B:B,B2417,W:W,"가2")&gt;=2,30,0))+IF(COUNTIFS(B:B,B2417,W:W,"나2")=3,30,IF(COUNTIFS(B:B,B2417,W:W,"나2")=2,25,IF(COUNTIFS(B:B,B2417,W:W,"나2")=1,20,0)))),"비해당분야")</f>
        <v>비해당분야</v>
      </c>
      <c r="Z2417" s="3" t="str">
        <f>IF(R2417="C",VLOOKUP(K2417,'[1]자격증 backdata'!A:F,6,0),"비해당분야")</f>
        <v>비해당분야</v>
      </c>
      <c r="AA2417" s="3" t="str">
        <f>IF(R2417="C",SUMIF(B:B,B2417,Z:Z),"비해당분야")</f>
        <v>비해당분야</v>
      </c>
      <c r="AB2417" s="3" t="str">
        <f>IF(R2417="C",SUM(Y2417,AA2417),"비해당분야")</f>
        <v>비해당분야</v>
      </c>
      <c r="AC2417" s="3">
        <f>IF(R2417="C",AB2417,X2417)</f>
        <v>10</v>
      </c>
      <c r="AD2417" s="3">
        <f>VLOOKUP(K2417,'[1]자격증 backdata'!A:D,4,0)</f>
        <v>0</v>
      </c>
      <c r="AE2417" s="3">
        <f>IF(_xlfn.MAXIFS(AD:AD,B:B,B2417)&gt;10,10,_xlfn.MAXIFS(AD:AD,B:B,B2417))</f>
        <v>0</v>
      </c>
      <c r="AG2417" s="2">
        <f>VLOOKUP(K2417,'[1]자격증 backdata'!A:C,3,0)</f>
        <v>0</v>
      </c>
      <c r="AH2417" s="2">
        <f>COUNTIFS($B:$B,$B2417,$AG:$AG,AH$1)</f>
        <v>0</v>
      </c>
      <c r="AI2417" s="2">
        <f>COUNTIFS($B:$B,$B2417,$AG:$AG,AI$1)</f>
        <v>0</v>
      </c>
      <c r="AJ2417" s="2">
        <f>COUNTIFS($B:$B,$B2417,$AG:$AG,AJ$1)</f>
        <v>0</v>
      </c>
      <c r="AK2417" s="2">
        <f>COUNTIFS($B:$B,$B2417,$AG:$AG,AK$1)</f>
        <v>0</v>
      </c>
      <c r="AL2417" s="2">
        <f>COUNTIFS($B:$B,$B2417,$AG:$AG,AL$1)</f>
        <v>0</v>
      </c>
      <c r="AM2417" s="2">
        <f>COUNTIFS($B:$B,$B2417,$AG:$AG,AM$1)</f>
        <v>0</v>
      </c>
      <c r="AN2417" s="2">
        <f>COUNTIFS($B:$B,$B2417,$AG:$AG,AN$1)</f>
        <v>0</v>
      </c>
      <c r="AO2417" s="2">
        <f>COUNTIFS($B:$B,$B2417,$AG:$AG,AO$1)</f>
        <v>0</v>
      </c>
      <c r="AP2417" s="2">
        <f>COUNTIFS($B:$B,$B2417,$AG:$AG,AP$1)</f>
        <v>0</v>
      </c>
      <c r="AQ2417" s="2">
        <f>COUNTIFS($B:$B,$B2417,$AG:$AG,AQ$1)</f>
        <v>0</v>
      </c>
      <c r="AR2417" s="2">
        <f>COUNTIFS($B:$B,$B2417,$AG:$AG,AR$1)</f>
        <v>0</v>
      </c>
      <c r="AS2417" s="2">
        <f>COUNTIFS($B:$B,$B2417,$AG:$AG,AS$1)</f>
        <v>0</v>
      </c>
      <c r="AT2417" s="2">
        <f>COUNTIFS($B:$B,$B2417,$AG:$AG,AT$1)</f>
        <v>0</v>
      </c>
      <c r="AU2417" s="2">
        <f>COUNTIFS($B:$B,$B2417,$AG:$AG,AU$1)</f>
        <v>0</v>
      </c>
    </row>
    <row r="2418" spans="1:47" ht="15" customHeight="1" x14ac:dyDescent="0.35">
      <c r="A2418" s="4">
        <f>IF(B2417=B2418,A2417,A2417+1)</f>
        <v>853</v>
      </c>
      <c r="B2418" s="4" t="s">
        <v>1741</v>
      </c>
      <c r="C2418" s="4" t="s">
        <v>1740</v>
      </c>
      <c r="D2418" s="4" t="s">
        <v>1480</v>
      </c>
      <c r="E2418" s="4" t="s">
        <v>1479</v>
      </c>
      <c r="F2418" s="4" t="s">
        <v>8</v>
      </c>
      <c r="G2418" s="4" t="s">
        <v>8</v>
      </c>
      <c r="H2418" s="4" t="s">
        <v>7</v>
      </c>
      <c r="I2418" s="4">
        <v>1</v>
      </c>
      <c r="J2418" s="4" t="s">
        <v>28</v>
      </c>
      <c r="K2418" s="4" t="s">
        <v>1478</v>
      </c>
      <c r="L2418" s="4" t="s">
        <v>26</v>
      </c>
      <c r="M2418" s="4" t="s">
        <v>1744</v>
      </c>
      <c r="N2418" s="4" t="s">
        <v>120</v>
      </c>
      <c r="P2418" s="4" t="s">
        <v>1</v>
      </c>
      <c r="Q2418" s="4" t="s">
        <v>1475</v>
      </c>
      <c r="R2418" s="4" t="s">
        <v>1474</v>
      </c>
      <c r="S2418" s="5" t="str">
        <f>IF(P2418="심사불필요","-",VLOOKUP(K2418,'[1]자격증 backdata'!A:G,7,0))</f>
        <v>필수</v>
      </c>
      <c r="T2418" s="5" t="str">
        <f>IF(S2418="-","-",IF(COUNTIFS(B:B,B2418,S:S,"필수")&gt;0,"자격요건충족","확인필요"))</f>
        <v>자격요건충족</v>
      </c>
      <c r="U2418" s="5"/>
      <c r="W2418" s="5">
        <f>IF(Q2418="4급","심사불필요",VLOOKUP(K2418,'[1]자격증 backdata'!A:B,2,0))</f>
        <v>4</v>
      </c>
      <c r="X2418" s="4">
        <f>IF(R2418="A", MIN(20, SUMIFS(W:W, B:B, B2418, R:R, "A")),IF(R2418="B", MIN(30, SUMIFS(W:W, B:B, B2418, R:R, "B")),"비해당분야"))</f>
        <v>8</v>
      </c>
      <c r="Y2418" s="4" t="str">
        <f>IF(R2418="C",MIN(30,IF(COUNTIFS(B:B,B2418,W:W,"가1")=1,25,IF(COUNTIFS(B:B,B2418,W:W,"가1")&gt;=2,30,0))+IF(COUNTIFS(B:B,B2418,W:W,"나1")&gt;=4,30,IF(COUNTIFS(B:B,B2418,W:W,"나1")=3,26,IF(COUNTIFS(B:B,B2418,W:W,"나1")=2,22,IF(COUNTIFS(B:B,B2418,W:W,"나1")=1,18,0)))))+MIN(30,IF(COUNTIFS(B:B,B2418,W:W,"가2")=1,25,IF(COUNTIFS(B:B,B2418,W:W,"가2")&gt;=2,30,0))+IF(COUNTIFS(B:B,B2418,W:W,"나2")=3,30,IF(COUNTIFS(B:B,B2418,W:W,"나2")=2,25,IF(COUNTIFS(B:B,B2418,W:W,"나2")=1,20,0)))),"비해당분야")</f>
        <v>비해당분야</v>
      </c>
      <c r="Z2418" s="4" t="str">
        <f>IF(R2418="C",VLOOKUP(K2418,'[1]자격증 backdata'!A:F,6,0),"비해당분야")</f>
        <v>비해당분야</v>
      </c>
      <c r="AA2418" s="4" t="str">
        <f>IF(R2418="C",SUMIF(B:B,B2418,Z:Z),"비해당분야")</f>
        <v>비해당분야</v>
      </c>
      <c r="AB2418" s="4" t="str">
        <f>IF(R2418="C",SUM(Y2418,AA2418),"비해당분야")</f>
        <v>비해당분야</v>
      </c>
      <c r="AC2418" s="4">
        <f>IF(R2418="C",AB2418,X2418)</f>
        <v>8</v>
      </c>
      <c r="AD2418" s="4">
        <f>VLOOKUP(K2418,'[1]자격증 backdata'!A:D,4,0)</f>
        <v>0</v>
      </c>
      <c r="AE2418" s="4">
        <f>IF(_xlfn.MAXIFS(AD:AD,B:B,B2418)&gt;10,10,_xlfn.MAXIFS(AD:AD,B:B,B2418))</f>
        <v>5</v>
      </c>
      <c r="AG2418" s="5">
        <f>VLOOKUP(K2418,'[1]자격증 backdata'!A:C,3,0)</f>
        <v>0</v>
      </c>
      <c r="AH2418" s="5">
        <f>COUNTIFS($B:$B,$B2418,$AG:$AG,AH$1)</f>
        <v>0</v>
      </c>
      <c r="AI2418" s="5">
        <f>COUNTIFS($B:$B,$B2418,$AG:$AG,AI$1)</f>
        <v>0</v>
      </c>
      <c r="AJ2418" s="5">
        <f>COUNTIFS($B:$B,$B2418,$AG:$AG,AJ$1)</f>
        <v>0</v>
      </c>
      <c r="AK2418" s="5">
        <f>COUNTIFS($B:$B,$B2418,$AG:$AG,AK$1)</f>
        <v>0</v>
      </c>
      <c r="AL2418" s="5">
        <f>COUNTIFS($B:$B,$B2418,$AG:$AG,AL$1)</f>
        <v>0</v>
      </c>
      <c r="AM2418" s="5">
        <f>COUNTIFS($B:$B,$B2418,$AG:$AG,AM$1)</f>
        <v>0</v>
      </c>
      <c r="AN2418" s="5">
        <f>COUNTIFS($B:$B,$B2418,$AG:$AG,AN$1)</f>
        <v>0</v>
      </c>
      <c r="AO2418" s="5">
        <f>COUNTIFS($B:$B,$B2418,$AG:$AG,AO$1)</f>
        <v>0</v>
      </c>
      <c r="AP2418" s="5">
        <f>COUNTIFS($B:$B,$B2418,$AG:$AG,AP$1)</f>
        <v>0</v>
      </c>
      <c r="AQ2418" s="5">
        <f>COUNTIFS($B:$B,$B2418,$AG:$AG,AQ$1)</f>
        <v>0</v>
      </c>
      <c r="AR2418" s="5">
        <f>COUNTIFS($B:$B,$B2418,$AG:$AG,AR$1)</f>
        <v>0</v>
      </c>
      <c r="AS2418" s="5">
        <f>COUNTIFS($B:$B,$B2418,$AG:$AG,AS$1)</f>
        <v>0</v>
      </c>
      <c r="AT2418" s="5">
        <f>COUNTIFS($B:$B,$B2418,$AG:$AG,AT$1)</f>
        <v>1</v>
      </c>
      <c r="AU2418" s="5">
        <f>COUNTIFS($B:$B,$B2418,$AG:$AG,AU$1)</f>
        <v>0</v>
      </c>
    </row>
    <row r="2419" spans="1:47" ht="15" customHeight="1" x14ac:dyDescent="0.35">
      <c r="A2419" s="6">
        <f>IF(B2418=B2419,A2418,A2418+1)</f>
        <v>853</v>
      </c>
      <c r="B2419" s="6" t="s">
        <v>1741</v>
      </c>
      <c r="C2419" s="6" t="s">
        <v>1740</v>
      </c>
      <c r="D2419" s="6" t="s">
        <v>1480</v>
      </c>
      <c r="E2419" s="6" t="s">
        <v>1479</v>
      </c>
      <c r="F2419" s="4" t="s">
        <v>7</v>
      </c>
      <c r="G2419" s="4" t="s">
        <v>8</v>
      </c>
      <c r="H2419" s="4" t="s">
        <v>7</v>
      </c>
      <c r="I2419" s="4">
        <v>2</v>
      </c>
      <c r="J2419" s="4" t="s">
        <v>38</v>
      </c>
      <c r="K2419" s="4" t="s">
        <v>1484</v>
      </c>
      <c r="L2419" s="4" t="s">
        <v>36</v>
      </c>
      <c r="M2419" s="4" t="s">
        <v>1743</v>
      </c>
      <c r="N2419" s="4" t="s">
        <v>1742</v>
      </c>
      <c r="P2419" s="4" t="s">
        <v>1</v>
      </c>
      <c r="Q2419" s="4" t="s">
        <v>1475</v>
      </c>
      <c r="R2419" s="4" t="s">
        <v>1474</v>
      </c>
      <c r="S2419" s="5">
        <f>IF(P2419="심사불필요","-",VLOOKUP(K2419,'[1]자격증 backdata'!A:G,7,0))</f>
        <v>0</v>
      </c>
      <c r="T2419" s="5" t="str">
        <f>IF(S2419="-","-",IF(COUNTIFS(B:B,B2419,S:S,"필수")&gt;0,"자격요건충족","확인필요"))</f>
        <v>자격요건충족</v>
      </c>
      <c r="U2419" s="5"/>
      <c r="W2419" s="5">
        <f>IF(Q2419="4급","심사불필요",VLOOKUP(K2419,'[1]자격증 backdata'!A:B,2,0))</f>
        <v>0</v>
      </c>
      <c r="X2419" s="4">
        <f>IF(R2419="A", MIN(20, SUMIFS(W:W, B:B, B2419, R:R, "A")),IF(R2419="B", MIN(30, SUMIFS(W:W, B:B, B2419, R:R, "B")),"비해당분야"))</f>
        <v>8</v>
      </c>
      <c r="Y2419" s="4" t="str">
        <f>IF(R2419="C",MIN(30,IF(COUNTIFS(B:B,B2419,W:W,"가1")=1,25,IF(COUNTIFS(B:B,B2419,W:W,"가1")&gt;=2,30,0))+IF(COUNTIFS(B:B,B2419,W:W,"나1")&gt;=4,30,IF(COUNTIFS(B:B,B2419,W:W,"나1")=3,26,IF(COUNTIFS(B:B,B2419,W:W,"나1")=2,22,IF(COUNTIFS(B:B,B2419,W:W,"나1")=1,18,0)))))+MIN(30,IF(COUNTIFS(B:B,B2419,W:W,"가2")=1,25,IF(COUNTIFS(B:B,B2419,W:W,"가2")&gt;=2,30,0))+IF(COUNTIFS(B:B,B2419,W:W,"나2")=3,30,IF(COUNTIFS(B:B,B2419,W:W,"나2")=2,25,IF(COUNTIFS(B:B,B2419,W:W,"나2")=1,20,0)))),"비해당분야")</f>
        <v>비해당분야</v>
      </c>
      <c r="Z2419" s="4" t="str">
        <f>IF(R2419="C",VLOOKUP(K2419,'[1]자격증 backdata'!A:F,6,0),"비해당분야")</f>
        <v>비해당분야</v>
      </c>
      <c r="AA2419" s="4" t="str">
        <f>IF(R2419="C",SUMIF(B:B,B2419,Z:Z),"비해당분야")</f>
        <v>비해당분야</v>
      </c>
      <c r="AB2419" s="4" t="str">
        <f>IF(R2419="C",SUM(Y2419,AA2419),"비해당분야")</f>
        <v>비해당분야</v>
      </c>
      <c r="AC2419" s="4">
        <f>IF(R2419="C",AB2419,X2419)</f>
        <v>8</v>
      </c>
      <c r="AD2419" s="4">
        <f>VLOOKUP(K2419,'[1]자격증 backdata'!A:D,4,0)</f>
        <v>5</v>
      </c>
      <c r="AE2419" s="4">
        <f>IF(_xlfn.MAXIFS(AD:AD,B:B,B2419)&gt;10,10,_xlfn.MAXIFS(AD:AD,B:B,B2419))</f>
        <v>5</v>
      </c>
      <c r="AG2419" s="5">
        <f>VLOOKUP(K2419,'[1]자격증 backdata'!A:C,3,0)</f>
        <v>0</v>
      </c>
      <c r="AH2419" s="5">
        <f>COUNTIFS($B:$B,$B2419,$AG:$AG,AH$1)</f>
        <v>0</v>
      </c>
      <c r="AI2419" s="5">
        <f>COUNTIFS($B:$B,$B2419,$AG:$AG,AI$1)</f>
        <v>0</v>
      </c>
      <c r="AJ2419" s="5">
        <f>COUNTIFS($B:$B,$B2419,$AG:$AG,AJ$1)</f>
        <v>0</v>
      </c>
      <c r="AK2419" s="5">
        <f>COUNTIFS($B:$B,$B2419,$AG:$AG,AK$1)</f>
        <v>0</v>
      </c>
      <c r="AL2419" s="5">
        <f>COUNTIFS($B:$B,$B2419,$AG:$AG,AL$1)</f>
        <v>0</v>
      </c>
      <c r="AM2419" s="5">
        <f>COUNTIFS($B:$B,$B2419,$AG:$AG,AM$1)</f>
        <v>0</v>
      </c>
      <c r="AN2419" s="5">
        <f>COUNTIFS($B:$B,$B2419,$AG:$AG,AN$1)</f>
        <v>0</v>
      </c>
      <c r="AO2419" s="5">
        <f>COUNTIFS($B:$B,$B2419,$AG:$AG,AO$1)</f>
        <v>0</v>
      </c>
      <c r="AP2419" s="5">
        <f>COUNTIFS($B:$B,$B2419,$AG:$AG,AP$1)</f>
        <v>0</v>
      </c>
      <c r="AQ2419" s="5">
        <f>COUNTIFS($B:$B,$B2419,$AG:$AG,AQ$1)</f>
        <v>0</v>
      </c>
      <c r="AR2419" s="5">
        <f>COUNTIFS($B:$B,$B2419,$AG:$AG,AR$1)</f>
        <v>0</v>
      </c>
      <c r="AS2419" s="5">
        <f>COUNTIFS($B:$B,$B2419,$AG:$AG,AS$1)</f>
        <v>0</v>
      </c>
      <c r="AT2419" s="5">
        <f>COUNTIFS($B:$B,$B2419,$AG:$AG,AT$1)</f>
        <v>1</v>
      </c>
      <c r="AU2419" s="5">
        <f>COUNTIFS($B:$B,$B2419,$AG:$AG,AU$1)</f>
        <v>0</v>
      </c>
    </row>
    <row r="2420" spans="1:47" ht="15" customHeight="1" x14ac:dyDescent="0.35">
      <c r="A2420" s="6">
        <f>IF(B2419=B2420,A2419,A2419+1)</f>
        <v>853</v>
      </c>
      <c r="B2420" s="6" t="s">
        <v>1741</v>
      </c>
      <c r="C2420" s="6" t="s">
        <v>1740</v>
      </c>
      <c r="D2420" s="6" t="s">
        <v>1480</v>
      </c>
      <c r="E2420" s="6" t="s">
        <v>1479</v>
      </c>
      <c r="F2420" s="4" t="s">
        <v>7</v>
      </c>
      <c r="G2420" s="4" t="s">
        <v>8</v>
      </c>
      <c r="H2420" s="4" t="s">
        <v>7</v>
      </c>
      <c r="I2420" s="4">
        <v>3</v>
      </c>
      <c r="J2420" s="4" t="s">
        <v>57</v>
      </c>
      <c r="K2420" s="4" t="s">
        <v>1565</v>
      </c>
      <c r="L2420" s="4" t="s">
        <v>55</v>
      </c>
      <c r="M2420" s="4" t="s">
        <v>1739</v>
      </c>
      <c r="N2420" s="4" t="s">
        <v>1432</v>
      </c>
      <c r="P2420" s="4" t="s">
        <v>1</v>
      </c>
      <c r="Q2420" s="4" t="s">
        <v>1475</v>
      </c>
      <c r="R2420" s="4" t="s">
        <v>1474</v>
      </c>
      <c r="S2420" s="5">
        <f>IF(P2420="심사불필요","-",VLOOKUP(K2420,'[1]자격증 backdata'!A:G,7,0))</f>
        <v>0</v>
      </c>
      <c r="T2420" s="5" t="str">
        <f>IF(S2420="-","-",IF(COUNTIFS(B:B,B2420,S:S,"필수")&gt;0,"자격요건충족","확인필요"))</f>
        <v>자격요건충족</v>
      </c>
      <c r="U2420" s="5"/>
      <c r="W2420" s="5">
        <f>IF(Q2420="4급","심사불필요",VLOOKUP(K2420,'[1]자격증 backdata'!A:B,2,0))</f>
        <v>4</v>
      </c>
      <c r="X2420" s="4">
        <f>IF(R2420="A", MIN(20, SUMIFS(W:W, B:B, B2420, R:R, "A")),IF(R2420="B", MIN(30, SUMIFS(W:W, B:B, B2420, R:R, "B")),"비해당분야"))</f>
        <v>8</v>
      </c>
      <c r="Y2420" s="4" t="str">
        <f>IF(R2420="C",MIN(30,IF(COUNTIFS(B:B,B2420,W:W,"가1")=1,25,IF(COUNTIFS(B:B,B2420,W:W,"가1")&gt;=2,30,0))+IF(COUNTIFS(B:B,B2420,W:W,"나1")&gt;=4,30,IF(COUNTIFS(B:B,B2420,W:W,"나1")=3,26,IF(COUNTIFS(B:B,B2420,W:W,"나1")=2,22,IF(COUNTIFS(B:B,B2420,W:W,"나1")=1,18,0)))))+MIN(30,IF(COUNTIFS(B:B,B2420,W:W,"가2")=1,25,IF(COUNTIFS(B:B,B2420,W:W,"가2")&gt;=2,30,0))+IF(COUNTIFS(B:B,B2420,W:W,"나2")=3,30,IF(COUNTIFS(B:B,B2420,W:W,"나2")=2,25,IF(COUNTIFS(B:B,B2420,W:W,"나2")=1,20,0)))),"비해당분야")</f>
        <v>비해당분야</v>
      </c>
      <c r="Z2420" s="4" t="str">
        <f>IF(R2420="C",VLOOKUP(K2420,'[1]자격증 backdata'!A:F,6,0),"비해당분야")</f>
        <v>비해당분야</v>
      </c>
      <c r="AA2420" s="4" t="str">
        <f>IF(R2420="C",SUMIF(B:B,B2420,Z:Z),"비해당분야")</f>
        <v>비해당분야</v>
      </c>
      <c r="AB2420" s="4" t="str">
        <f>IF(R2420="C",SUM(Y2420,AA2420),"비해당분야")</f>
        <v>비해당분야</v>
      </c>
      <c r="AC2420" s="4">
        <f>IF(R2420="C",AB2420,X2420)</f>
        <v>8</v>
      </c>
      <c r="AD2420" s="4">
        <f>VLOOKUP(K2420,'[1]자격증 backdata'!A:D,4,0)</f>
        <v>0</v>
      </c>
      <c r="AE2420" s="4">
        <f>IF(_xlfn.MAXIFS(AD:AD,B:B,B2420)&gt;10,10,_xlfn.MAXIFS(AD:AD,B:B,B2420))</f>
        <v>5</v>
      </c>
      <c r="AG2420" s="5" t="str">
        <f>VLOOKUP(K2420,'[1]자격증 backdata'!A:C,3,0)</f>
        <v>M</v>
      </c>
      <c r="AH2420" s="5">
        <f>COUNTIFS($B:$B,$B2420,$AG:$AG,AH$1)</f>
        <v>0</v>
      </c>
      <c r="AI2420" s="5">
        <f>COUNTIFS($B:$B,$B2420,$AG:$AG,AI$1)</f>
        <v>0</v>
      </c>
      <c r="AJ2420" s="5">
        <f>COUNTIFS($B:$B,$B2420,$AG:$AG,AJ$1)</f>
        <v>0</v>
      </c>
      <c r="AK2420" s="5">
        <f>COUNTIFS($B:$B,$B2420,$AG:$AG,AK$1)</f>
        <v>0</v>
      </c>
      <c r="AL2420" s="5">
        <f>COUNTIFS($B:$B,$B2420,$AG:$AG,AL$1)</f>
        <v>0</v>
      </c>
      <c r="AM2420" s="5">
        <f>COUNTIFS($B:$B,$B2420,$AG:$AG,AM$1)</f>
        <v>0</v>
      </c>
      <c r="AN2420" s="5">
        <f>COUNTIFS($B:$B,$B2420,$AG:$AG,AN$1)</f>
        <v>0</v>
      </c>
      <c r="AO2420" s="5">
        <f>COUNTIFS($B:$B,$B2420,$AG:$AG,AO$1)</f>
        <v>0</v>
      </c>
      <c r="AP2420" s="5">
        <f>COUNTIFS($B:$B,$B2420,$AG:$AG,AP$1)</f>
        <v>0</v>
      </c>
      <c r="AQ2420" s="5">
        <f>COUNTIFS($B:$B,$B2420,$AG:$AG,AQ$1)</f>
        <v>0</v>
      </c>
      <c r="AR2420" s="5">
        <f>COUNTIFS($B:$B,$B2420,$AG:$AG,AR$1)</f>
        <v>0</v>
      </c>
      <c r="AS2420" s="5">
        <f>COUNTIFS($B:$B,$B2420,$AG:$AG,AS$1)</f>
        <v>0</v>
      </c>
      <c r="AT2420" s="5">
        <f>COUNTIFS($B:$B,$B2420,$AG:$AG,AT$1)</f>
        <v>1</v>
      </c>
      <c r="AU2420" s="5">
        <f>COUNTIFS($B:$B,$B2420,$AG:$AG,AU$1)</f>
        <v>0</v>
      </c>
    </row>
    <row r="2421" spans="1:47" ht="15" customHeight="1" x14ac:dyDescent="0.35">
      <c r="A2421" s="3">
        <f>IF(B2420=B2421,A2420,A2420+1)</f>
        <v>854</v>
      </c>
      <c r="B2421" s="3" t="s">
        <v>1736</v>
      </c>
      <c r="C2421" s="3" t="s">
        <v>1735</v>
      </c>
      <c r="D2421" s="3" t="s">
        <v>1480</v>
      </c>
      <c r="E2421" s="3" t="s">
        <v>1479</v>
      </c>
      <c r="F2421" s="4" t="s">
        <v>8</v>
      </c>
      <c r="G2421" s="4" t="s">
        <v>8</v>
      </c>
      <c r="H2421" s="4" t="s">
        <v>7</v>
      </c>
      <c r="I2421" s="3">
        <v>1</v>
      </c>
      <c r="J2421" s="3" t="s">
        <v>28</v>
      </c>
      <c r="K2421" s="3" t="s">
        <v>1478</v>
      </c>
      <c r="L2421" s="3" t="s">
        <v>26</v>
      </c>
      <c r="M2421" s="3" t="s">
        <v>1738</v>
      </c>
      <c r="N2421" s="3" t="s">
        <v>1476</v>
      </c>
      <c r="P2421" s="3" t="s">
        <v>1</v>
      </c>
      <c r="Q2421" s="3" t="s">
        <v>1475</v>
      </c>
      <c r="R2421" s="3" t="s">
        <v>1474</v>
      </c>
      <c r="S2421" s="2" t="str">
        <f>IF(P2421="심사불필요","-",VLOOKUP(K2421,'[1]자격증 backdata'!A:G,7,0))</f>
        <v>필수</v>
      </c>
      <c r="T2421" s="2" t="str">
        <f>IF(S2421="-","-",IF(COUNTIFS(B:B,B2421,S:S,"필수")&gt;0,"자격요건충족","확인필요"))</f>
        <v>자격요건충족</v>
      </c>
      <c r="U2421" s="2"/>
      <c r="W2421" s="2">
        <f>IF(Q2421="4급","심사불필요",VLOOKUP(K2421,'[1]자격증 backdata'!A:B,2,0))</f>
        <v>4</v>
      </c>
      <c r="X2421" s="3">
        <f>IF(R2421="A", MIN(20, SUMIFS(W:W, B:B, B2421, R:R, "A")),IF(R2421="B", MIN(30, SUMIFS(W:W, B:B, B2421, R:R, "B")),"비해당분야"))</f>
        <v>8</v>
      </c>
      <c r="Y2421" s="3" t="str">
        <f>IF(R2421="C",MIN(30,IF(COUNTIFS(B:B,B2421,W:W,"가1")=1,25,IF(COUNTIFS(B:B,B2421,W:W,"가1")&gt;=2,30,0))+IF(COUNTIFS(B:B,B2421,W:W,"나1")&gt;=4,30,IF(COUNTIFS(B:B,B2421,W:W,"나1")=3,26,IF(COUNTIFS(B:B,B2421,W:W,"나1")=2,22,IF(COUNTIFS(B:B,B2421,W:W,"나1")=1,18,0)))))+MIN(30,IF(COUNTIFS(B:B,B2421,W:W,"가2")=1,25,IF(COUNTIFS(B:B,B2421,W:W,"가2")&gt;=2,30,0))+IF(COUNTIFS(B:B,B2421,W:W,"나2")=3,30,IF(COUNTIFS(B:B,B2421,W:W,"나2")=2,25,IF(COUNTIFS(B:B,B2421,W:W,"나2")=1,20,0)))),"비해당분야")</f>
        <v>비해당분야</v>
      </c>
      <c r="Z2421" s="3" t="str">
        <f>IF(R2421="C",VLOOKUP(K2421,'[1]자격증 backdata'!A:F,6,0),"비해당분야")</f>
        <v>비해당분야</v>
      </c>
      <c r="AA2421" s="3" t="str">
        <f>IF(R2421="C",SUMIF(B:B,B2421,Z:Z),"비해당분야")</f>
        <v>비해당분야</v>
      </c>
      <c r="AB2421" s="3" t="str">
        <f>IF(R2421="C",SUM(Y2421,AA2421),"비해당분야")</f>
        <v>비해당분야</v>
      </c>
      <c r="AC2421" s="3">
        <f>IF(R2421="C",AB2421,X2421)</f>
        <v>8</v>
      </c>
      <c r="AD2421" s="3">
        <f>VLOOKUP(K2421,'[1]자격증 backdata'!A:D,4,0)</f>
        <v>0</v>
      </c>
      <c r="AE2421" s="3">
        <f>IF(_xlfn.MAXIFS(AD:AD,B:B,B2421)&gt;10,10,_xlfn.MAXIFS(AD:AD,B:B,B2421))</f>
        <v>5</v>
      </c>
      <c r="AG2421" s="2">
        <f>VLOOKUP(K2421,'[1]자격증 backdata'!A:C,3,0)</f>
        <v>0</v>
      </c>
      <c r="AH2421" s="2">
        <f>COUNTIFS($B:$B,$B2421,$AG:$AG,AH$1)</f>
        <v>0</v>
      </c>
      <c r="AI2421" s="2">
        <f>COUNTIFS($B:$B,$B2421,$AG:$AG,AI$1)</f>
        <v>0</v>
      </c>
      <c r="AJ2421" s="2">
        <f>COUNTIFS($B:$B,$B2421,$AG:$AG,AJ$1)</f>
        <v>0</v>
      </c>
      <c r="AK2421" s="2">
        <f>COUNTIFS($B:$B,$B2421,$AG:$AG,AK$1)</f>
        <v>0</v>
      </c>
      <c r="AL2421" s="2">
        <f>COUNTIFS($B:$B,$B2421,$AG:$AG,AL$1)</f>
        <v>0</v>
      </c>
      <c r="AM2421" s="2">
        <f>COUNTIFS($B:$B,$B2421,$AG:$AG,AM$1)</f>
        <v>0</v>
      </c>
      <c r="AN2421" s="2">
        <f>COUNTIFS($B:$B,$B2421,$AG:$AG,AN$1)</f>
        <v>0</v>
      </c>
      <c r="AO2421" s="2">
        <f>COUNTIFS($B:$B,$B2421,$AG:$AG,AO$1)</f>
        <v>0</v>
      </c>
      <c r="AP2421" s="2">
        <f>COUNTIFS($B:$B,$B2421,$AG:$AG,AP$1)</f>
        <v>0</v>
      </c>
      <c r="AQ2421" s="2">
        <f>COUNTIFS($B:$B,$B2421,$AG:$AG,AQ$1)</f>
        <v>0</v>
      </c>
      <c r="AR2421" s="2">
        <f>COUNTIFS($B:$B,$B2421,$AG:$AG,AR$1)</f>
        <v>0</v>
      </c>
      <c r="AS2421" s="2">
        <f>COUNTIFS($B:$B,$B2421,$AG:$AG,AS$1)</f>
        <v>0</v>
      </c>
      <c r="AT2421" s="2">
        <f>COUNTIFS($B:$B,$B2421,$AG:$AG,AT$1)</f>
        <v>1</v>
      </c>
      <c r="AU2421" s="2">
        <f>COUNTIFS($B:$B,$B2421,$AG:$AG,AU$1)</f>
        <v>0</v>
      </c>
    </row>
    <row r="2422" spans="1:47" ht="15" customHeight="1" x14ac:dyDescent="0.35">
      <c r="A2422" s="7">
        <f>IF(B2421=B2422,A2421,A2421+1)</f>
        <v>854</v>
      </c>
      <c r="B2422" s="7" t="s">
        <v>1736</v>
      </c>
      <c r="C2422" s="7" t="s">
        <v>1735</v>
      </c>
      <c r="D2422" s="7" t="s">
        <v>1480</v>
      </c>
      <c r="E2422" s="7" t="s">
        <v>1479</v>
      </c>
      <c r="F2422" s="4" t="s">
        <v>7</v>
      </c>
      <c r="G2422" s="4" t="s">
        <v>8</v>
      </c>
      <c r="H2422" s="4" t="s">
        <v>7</v>
      </c>
      <c r="I2422" s="3">
        <v>2</v>
      </c>
      <c r="J2422" s="3" t="s">
        <v>69</v>
      </c>
      <c r="K2422" s="3" t="s">
        <v>1503</v>
      </c>
      <c r="L2422" s="3" t="s">
        <v>36</v>
      </c>
      <c r="M2422" s="3" t="s">
        <v>1737</v>
      </c>
      <c r="N2422" s="3" t="s">
        <v>340</v>
      </c>
      <c r="P2422" s="3" t="s">
        <v>1</v>
      </c>
      <c r="Q2422" s="3" t="s">
        <v>1475</v>
      </c>
      <c r="R2422" s="3" t="s">
        <v>1474</v>
      </c>
      <c r="S2422" s="2">
        <f>IF(P2422="심사불필요","-",VLOOKUP(K2422,'[1]자격증 backdata'!A:G,7,0))</f>
        <v>0</v>
      </c>
      <c r="T2422" s="2" t="str">
        <f>IF(S2422="-","-",IF(COUNTIFS(B:B,B2422,S:S,"필수")&gt;0,"자격요건충족","확인필요"))</f>
        <v>자격요건충족</v>
      </c>
      <c r="U2422" s="2"/>
      <c r="W2422" s="2">
        <f>IF(Q2422="4급","심사불필요",VLOOKUP(K2422,'[1]자격증 backdata'!A:B,2,0))</f>
        <v>0</v>
      </c>
      <c r="X2422" s="3">
        <f>IF(R2422="A", MIN(20, SUMIFS(W:W, B:B, B2422, R:R, "A")),IF(R2422="B", MIN(30, SUMIFS(W:W, B:B, B2422, R:R, "B")),"비해당분야"))</f>
        <v>8</v>
      </c>
      <c r="Y2422" s="3" t="str">
        <f>IF(R2422="C",MIN(30,IF(COUNTIFS(B:B,B2422,W:W,"가1")=1,25,IF(COUNTIFS(B:B,B2422,W:W,"가1")&gt;=2,30,0))+IF(COUNTIFS(B:B,B2422,W:W,"나1")&gt;=4,30,IF(COUNTIFS(B:B,B2422,W:W,"나1")=3,26,IF(COUNTIFS(B:B,B2422,W:W,"나1")=2,22,IF(COUNTIFS(B:B,B2422,W:W,"나1")=1,18,0)))))+MIN(30,IF(COUNTIFS(B:B,B2422,W:W,"가2")=1,25,IF(COUNTIFS(B:B,B2422,W:W,"가2")&gt;=2,30,0))+IF(COUNTIFS(B:B,B2422,W:W,"나2")=3,30,IF(COUNTIFS(B:B,B2422,W:W,"나2")=2,25,IF(COUNTIFS(B:B,B2422,W:W,"나2")=1,20,0)))),"비해당분야")</f>
        <v>비해당분야</v>
      </c>
      <c r="Z2422" s="3" t="str">
        <f>IF(R2422="C",VLOOKUP(K2422,'[1]자격증 backdata'!A:F,6,0),"비해당분야")</f>
        <v>비해당분야</v>
      </c>
      <c r="AA2422" s="3" t="str">
        <f>IF(R2422="C",SUMIF(B:B,B2422,Z:Z),"비해당분야")</f>
        <v>비해당분야</v>
      </c>
      <c r="AB2422" s="3" t="str">
        <f>IF(R2422="C",SUM(Y2422,AA2422),"비해당분야")</f>
        <v>비해당분야</v>
      </c>
      <c r="AC2422" s="3">
        <f>IF(R2422="C",AB2422,X2422)</f>
        <v>8</v>
      </c>
      <c r="AD2422" s="3">
        <f>VLOOKUP(K2422,'[1]자격증 backdata'!A:D,4,0)</f>
        <v>5</v>
      </c>
      <c r="AE2422" s="3">
        <f>IF(_xlfn.MAXIFS(AD:AD,B:B,B2422)&gt;10,10,_xlfn.MAXIFS(AD:AD,B:B,B2422))</f>
        <v>5</v>
      </c>
      <c r="AG2422" s="2">
        <f>VLOOKUP(K2422,'[1]자격증 backdata'!A:C,3,0)</f>
        <v>0</v>
      </c>
      <c r="AH2422" s="2">
        <f>COUNTIFS($B:$B,$B2422,$AG:$AG,AH$1)</f>
        <v>0</v>
      </c>
      <c r="AI2422" s="2">
        <f>COUNTIFS($B:$B,$B2422,$AG:$AG,AI$1)</f>
        <v>0</v>
      </c>
      <c r="AJ2422" s="2">
        <f>COUNTIFS($B:$B,$B2422,$AG:$AG,AJ$1)</f>
        <v>0</v>
      </c>
      <c r="AK2422" s="2">
        <f>COUNTIFS($B:$B,$B2422,$AG:$AG,AK$1)</f>
        <v>0</v>
      </c>
      <c r="AL2422" s="2">
        <f>COUNTIFS($B:$B,$B2422,$AG:$AG,AL$1)</f>
        <v>0</v>
      </c>
      <c r="AM2422" s="2">
        <f>COUNTIFS($B:$B,$B2422,$AG:$AG,AM$1)</f>
        <v>0</v>
      </c>
      <c r="AN2422" s="2">
        <f>COUNTIFS($B:$B,$B2422,$AG:$AG,AN$1)</f>
        <v>0</v>
      </c>
      <c r="AO2422" s="2">
        <f>COUNTIFS($B:$B,$B2422,$AG:$AG,AO$1)</f>
        <v>0</v>
      </c>
      <c r="AP2422" s="2">
        <f>COUNTIFS($B:$B,$B2422,$AG:$AG,AP$1)</f>
        <v>0</v>
      </c>
      <c r="AQ2422" s="2">
        <f>COUNTIFS($B:$B,$B2422,$AG:$AG,AQ$1)</f>
        <v>0</v>
      </c>
      <c r="AR2422" s="2">
        <f>COUNTIFS($B:$B,$B2422,$AG:$AG,AR$1)</f>
        <v>0</v>
      </c>
      <c r="AS2422" s="2">
        <f>COUNTIFS($B:$B,$B2422,$AG:$AG,AS$1)</f>
        <v>0</v>
      </c>
      <c r="AT2422" s="2">
        <f>COUNTIFS($B:$B,$B2422,$AG:$AG,AT$1)</f>
        <v>1</v>
      </c>
      <c r="AU2422" s="2">
        <f>COUNTIFS($B:$B,$B2422,$AG:$AG,AU$1)</f>
        <v>0</v>
      </c>
    </row>
    <row r="2423" spans="1:47" ht="15" customHeight="1" x14ac:dyDescent="0.35">
      <c r="A2423" s="7">
        <f>IF(B2422=B2423,A2422,A2422+1)</f>
        <v>854</v>
      </c>
      <c r="B2423" s="7" t="s">
        <v>1736</v>
      </c>
      <c r="C2423" s="7" t="s">
        <v>1735</v>
      </c>
      <c r="D2423" s="7" t="s">
        <v>1480</v>
      </c>
      <c r="E2423" s="7" t="s">
        <v>1479</v>
      </c>
      <c r="F2423" s="4" t="s">
        <v>7</v>
      </c>
      <c r="G2423" s="4" t="s">
        <v>8</v>
      </c>
      <c r="H2423" s="4" t="s">
        <v>7</v>
      </c>
      <c r="I2423" s="3">
        <v>3</v>
      </c>
      <c r="J2423" s="3" t="s">
        <v>57</v>
      </c>
      <c r="K2423" s="3" t="s">
        <v>1565</v>
      </c>
      <c r="L2423" s="3" t="s">
        <v>55</v>
      </c>
      <c r="M2423" s="3" t="s">
        <v>1734</v>
      </c>
      <c r="N2423" s="3" t="s">
        <v>1138</v>
      </c>
      <c r="P2423" s="3" t="s">
        <v>1</v>
      </c>
      <c r="Q2423" s="3" t="s">
        <v>1475</v>
      </c>
      <c r="R2423" s="3" t="s">
        <v>1474</v>
      </c>
      <c r="S2423" s="2">
        <f>IF(P2423="심사불필요","-",VLOOKUP(K2423,'[1]자격증 backdata'!A:G,7,0))</f>
        <v>0</v>
      </c>
      <c r="T2423" s="2" t="str">
        <f>IF(S2423="-","-",IF(COUNTIFS(B:B,B2423,S:S,"필수")&gt;0,"자격요건충족","확인필요"))</f>
        <v>자격요건충족</v>
      </c>
      <c r="U2423" s="2"/>
      <c r="W2423" s="2">
        <f>IF(Q2423="4급","심사불필요",VLOOKUP(K2423,'[1]자격증 backdata'!A:B,2,0))</f>
        <v>4</v>
      </c>
      <c r="X2423" s="3">
        <f>IF(R2423="A", MIN(20, SUMIFS(W:W, B:B, B2423, R:R, "A")),IF(R2423="B", MIN(30, SUMIFS(W:W, B:B, B2423, R:R, "B")),"비해당분야"))</f>
        <v>8</v>
      </c>
      <c r="Y2423" s="3" t="str">
        <f>IF(R2423="C",MIN(30,IF(COUNTIFS(B:B,B2423,W:W,"가1")=1,25,IF(COUNTIFS(B:B,B2423,W:W,"가1")&gt;=2,30,0))+IF(COUNTIFS(B:B,B2423,W:W,"나1")&gt;=4,30,IF(COUNTIFS(B:B,B2423,W:W,"나1")=3,26,IF(COUNTIFS(B:B,B2423,W:W,"나1")=2,22,IF(COUNTIFS(B:B,B2423,W:W,"나1")=1,18,0)))))+MIN(30,IF(COUNTIFS(B:B,B2423,W:W,"가2")=1,25,IF(COUNTIFS(B:B,B2423,W:W,"가2")&gt;=2,30,0))+IF(COUNTIFS(B:B,B2423,W:W,"나2")=3,30,IF(COUNTIFS(B:B,B2423,W:W,"나2")=2,25,IF(COUNTIFS(B:B,B2423,W:W,"나2")=1,20,0)))),"비해당분야")</f>
        <v>비해당분야</v>
      </c>
      <c r="Z2423" s="3" t="str">
        <f>IF(R2423="C",VLOOKUP(K2423,'[1]자격증 backdata'!A:F,6,0),"비해당분야")</f>
        <v>비해당분야</v>
      </c>
      <c r="AA2423" s="3" t="str">
        <f>IF(R2423="C",SUMIF(B:B,B2423,Z:Z),"비해당분야")</f>
        <v>비해당분야</v>
      </c>
      <c r="AB2423" s="3" t="str">
        <f>IF(R2423="C",SUM(Y2423,AA2423),"비해당분야")</f>
        <v>비해당분야</v>
      </c>
      <c r="AC2423" s="3">
        <f>IF(R2423="C",AB2423,X2423)</f>
        <v>8</v>
      </c>
      <c r="AD2423" s="3">
        <f>VLOOKUP(K2423,'[1]자격증 backdata'!A:D,4,0)</f>
        <v>0</v>
      </c>
      <c r="AE2423" s="3">
        <f>IF(_xlfn.MAXIFS(AD:AD,B:B,B2423)&gt;10,10,_xlfn.MAXIFS(AD:AD,B:B,B2423))</f>
        <v>5</v>
      </c>
      <c r="AG2423" s="2" t="str">
        <f>VLOOKUP(K2423,'[1]자격증 backdata'!A:C,3,0)</f>
        <v>M</v>
      </c>
      <c r="AH2423" s="2">
        <f>COUNTIFS($B:$B,$B2423,$AG:$AG,AH$1)</f>
        <v>0</v>
      </c>
      <c r="AI2423" s="2">
        <f>COUNTIFS($B:$B,$B2423,$AG:$AG,AI$1)</f>
        <v>0</v>
      </c>
      <c r="AJ2423" s="2">
        <f>COUNTIFS($B:$B,$B2423,$AG:$AG,AJ$1)</f>
        <v>0</v>
      </c>
      <c r="AK2423" s="2">
        <f>COUNTIFS($B:$B,$B2423,$AG:$AG,AK$1)</f>
        <v>0</v>
      </c>
      <c r="AL2423" s="2">
        <f>COUNTIFS($B:$B,$B2423,$AG:$AG,AL$1)</f>
        <v>0</v>
      </c>
      <c r="AM2423" s="2">
        <f>COUNTIFS($B:$B,$B2423,$AG:$AG,AM$1)</f>
        <v>0</v>
      </c>
      <c r="AN2423" s="2">
        <f>COUNTIFS($B:$B,$B2423,$AG:$AG,AN$1)</f>
        <v>0</v>
      </c>
      <c r="AO2423" s="2">
        <f>COUNTIFS($B:$B,$B2423,$AG:$AG,AO$1)</f>
        <v>0</v>
      </c>
      <c r="AP2423" s="2">
        <f>COUNTIFS($B:$B,$B2423,$AG:$AG,AP$1)</f>
        <v>0</v>
      </c>
      <c r="AQ2423" s="2">
        <f>COUNTIFS($B:$B,$B2423,$AG:$AG,AQ$1)</f>
        <v>0</v>
      </c>
      <c r="AR2423" s="2">
        <f>COUNTIFS($B:$B,$B2423,$AG:$AG,AR$1)</f>
        <v>0</v>
      </c>
      <c r="AS2423" s="2">
        <f>COUNTIFS($B:$B,$B2423,$AG:$AG,AS$1)</f>
        <v>0</v>
      </c>
      <c r="AT2423" s="2">
        <f>COUNTIFS($B:$B,$B2423,$AG:$AG,AT$1)</f>
        <v>1</v>
      </c>
      <c r="AU2423" s="2">
        <f>COUNTIFS($B:$B,$B2423,$AG:$AG,AU$1)</f>
        <v>0</v>
      </c>
    </row>
    <row r="2424" spans="1:47" ht="15" customHeight="1" x14ac:dyDescent="0.35">
      <c r="A2424" s="4">
        <f>IF(B2423=B2424,A2423,A2423+1)</f>
        <v>855</v>
      </c>
      <c r="B2424" s="4" t="s">
        <v>1732</v>
      </c>
      <c r="C2424" s="4" t="s">
        <v>1731</v>
      </c>
      <c r="D2424" s="4" t="s">
        <v>1480</v>
      </c>
      <c r="E2424" s="4" t="s">
        <v>1479</v>
      </c>
      <c r="F2424" s="4" t="s">
        <v>8</v>
      </c>
      <c r="G2424" s="4" t="s">
        <v>8</v>
      </c>
      <c r="H2424" s="4" t="s">
        <v>7</v>
      </c>
      <c r="I2424" s="4">
        <v>1</v>
      </c>
      <c r="J2424" s="4" t="s">
        <v>6</v>
      </c>
      <c r="K2424" s="4" t="s">
        <v>1507</v>
      </c>
      <c r="L2424" s="4" t="s">
        <v>4</v>
      </c>
      <c r="M2424" s="4" t="s">
        <v>1733</v>
      </c>
      <c r="N2424" s="4" t="s">
        <v>165</v>
      </c>
      <c r="P2424" s="4" t="s">
        <v>1</v>
      </c>
      <c r="Q2424" s="4" t="s">
        <v>1475</v>
      </c>
      <c r="R2424" s="4" t="s">
        <v>1474</v>
      </c>
      <c r="S2424" s="5" t="str">
        <f>IF(P2424="심사불필요","-",VLOOKUP(K2424,'[1]자격증 backdata'!A:G,7,0))</f>
        <v>필수</v>
      </c>
      <c r="T2424" s="5" t="str">
        <f>IF(S2424="-","-",IF(COUNTIFS(B:B,B2424,S:S,"필수")&gt;0,"자격요건충족","확인필요"))</f>
        <v>자격요건충족</v>
      </c>
      <c r="U2424" s="5"/>
      <c r="W2424" s="5">
        <f>IF(Q2424="4급","심사불필요",VLOOKUP(K2424,'[1]자격증 backdata'!A:B,2,0))</f>
        <v>6</v>
      </c>
      <c r="X2424" s="4">
        <f>IF(R2424="A", MIN(20, SUMIFS(W:W, B:B, B2424, R:R, "A")),IF(R2424="B", MIN(30, SUMIFS(W:W, B:B, B2424, R:R, "B")),"비해당분야"))</f>
        <v>6</v>
      </c>
      <c r="Y2424" s="4" t="str">
        <f>IF(R2424="C",MIN(30,IF(COUNTIFS(B:B,B2424,W:W,"가1")=1,25,IF(COUNTIFS(B:B,B2424,W:W,"가1")&gt;=2,30,0))+IF(COUNTIFS(B:B,B2424,W:W,"나1")&gt;=4,30,IF(COUNTIFS(B:B,B2424,W:W,"나1")=3,26,IF(COUNTIFS(B:B,B2424,W:W,"나1")=2,22,IF(COUNTIFS(B:B,B2424,W:W,"나1")=1,18,0)))))+MIN(30,IF(COUNTIFS(B:B,B2424,W:W,"가2")=1,25,IF(COUNTIFS(B:B,B2424,W:W,"가2")&gt;=2,30,0))+IF(COUNTIFS(B:B,B2424,W:W,"나2")=3,30,IF(COUNTIFS(B:B,B2424,W:W,"나2")=2,25,IF(COUNTIFS(B:B,B2424,W:W,"나2")=1,20,0)))),"비해당분야")</f>
        <v>비해당분야</v>
      </c>
      <c r="Z2424" s="4" t="str">
        <f>IF(R2424="C",VLOOKUP(K2424,'[1]자격증 backdata'!A:F,6,0),"비해당분야")</f>
        <v>비해당분야</v>
      </c>
      <c r="AA2424" s="4" t="str">
        <f>IF(R2424="C",SUMIF(B:B,B2424,Z:Z),"비해당분야")</f>
        <v>비해당분야</v>
      </c>
      <c r="AB2424" s="4" t="str">
        <f>IF(R2424="C",SUM(Y2424,AA2424),"비해당분야")</f>
        <v>비해당분야</v>
      </c>
      <c r="AC2424" s="4">
        <f>IF(R2424="C",AB2424,X2424)</f>
        <v>6</v>
      </c>
      <c r="AD2424" s="4">
        <f>VLOOKUP(K2424,'[1]자격증 backdata'!A:D,4,0)</f>
        <v>0</v>
      </c>
      <c r="AE2424" s="4">
        <f>IF(_xlfn.MAXIFS(AD:AD,B:B,B2424)&gt;10,10,_xlfn.MAXIFS(AD:AD,B:B,B2424))</f>
        <v>5</v>
      </c>
      <c r="AG2424" s="5" t="str">
        <f>VLOOKUP(K2424,'[1]자격증 backdata'!A:C,3,0)</f>
        <v>K</v>
      </c>
      <c r="AH2424" s="5">
        <f>COUNTIFS($B:$B,$B2424,$AG:$AG,AH$1)</f>
        <v>0</v>
      </c>
      <c r="AI2424" s="5">
        <f>COUNTIFS($B:$B,$B2424,$AG:$AG,AI$1)</f>
        <v>0</v>
      </c>
      <c r="AJ2424" s="5">
        <f>COUNTIFS($B:$B,$B2424,$AG:$AG,AJ$1)</f>
        <v>0</v>
      </c>
      <c r="AK2424" s="5">
        <f>COUNTIFS($B:$B,$B2424,$AG:$AG,AK$1)</f>
        <v>0</v>
      </c>
      <c r="AL2424" s="5">
        <f>COUNTIFS($B:$B,$B2424,$AG:$AG,AL$1)</f>
        <v>0</v>
      </c>
      <c r="AM2424" s="5">
        <f>COUNTIFS($B:$B,$B2424,$AG:$AG,AM$1)</f>
        <v>0</v>
      </c>
      <c r="AN2424" s="5">
        <f>COUNTIFS($B:$B,$B2424,$AG:$AG,AN$1)</f>
        <v>0</v>
      </c>
      <c r="AO2424" s="5">
        <f>COUNTIFS($B:$B,$B2424,$AG:$AG,AO$1)</f>
        <v>0</v>
      </c>
      <c r="AP2424" s="5">
        <f>COUNTIFS($B:$B,$B2424,$AG:$AG,AP$1)</f>
        <v>0</v>
      </c>
      <c r="AQ2424" s="5">
        <f>COUNTIFS($B:$B,$B2424,$AG:$AG,AQ$1)</f>
        <v>0</v>
      </c>
      <c r="AR2424" s="5">
        <f>COUNTIFS($B:$B,$B2424,$AG:$AG,AR$1)</f>
        <v>1</v>
      </c>
      <c r="AS2424" s="5">
        <f>COUNTIFS($B:$B,$B2424,$AG:$AG,AS$1)</f>
        <v>0</v>
      </c>
      <c r="AT2424" s="5">
        <f>COUNTIFS($B:$B,$B2424,$AG:$AG,AT$1)</f>
        <v>0</v>
      </c>
      <c r="AU2424" s="5">
        <f>COUNTIFS($B:$B,$B2424,$AG:$AG,AU$1)</f>
        <v>0</v>
      </c>
    </row>
    <row r="2425" spans="1:47" ht="15" customHeight="1" x14ac:dyDescent="0.35">
      <c r="A2425" s="6">
        <f>IF(B2424=B2425,A2424,A2424+1)</f>
        <v>855</v>
      </c>
      <c r="B2425" s="6" t="s">
        <v>1732</v>
      </c>
      <c r="C2425" s="6" t="s">
        <v>1731</v>
      </c>
      <c r="D2425" s="6" t="s">
        <v>1480</v>
      </c>
      <c r="E2425" s="6" t="s">
        <v>1479</v>
      </c>
      <c r="F2425" s="4" t="s">
        <v>7</v>
      </c>
      <c r="G2425" s="4" t="s">
        <v>8</v>
      </c>
      <c r="H2425" s="4" t="s">
        <v>7</v>
      </c>
      <c r="I2425" s="4">
        <v>2</v>
      </c>
      <c r="J2425" s="4" t="s">
        <v>69</v>
      </c>
      <c r="K2425" s="4" t="s">
        <v>1503</v>
      </c>
      <c r="L2425" s="4" t="s">
        <v>36</v>
      </c>
      <c r="M2425" s="4" t="s">
        <v>1730</v>
      </c>
      <c r="N2425" s="4" t="s">
        <v>1704</v>
      </c>
      <c r="P2425" s="4" t="s">
        <v>1</v>
      </c>
      <c r="Q2425" s="4" t="s">
        <v>1475</v>
      </c>
      <c r="R2425" s="4" t="s">
        <v>1474</v>
      </c>
      <c r="S2425" s="5">
        <f>IF(P2425="심사불필요","-",VLOOKUP(K2425,'[1]자격증 backdata'!A:G,7,0))</f>
        <v>0</v>
      </c>
      <c r="T2425" s="5" t="str">
        <f>IF(S2425="-","-",IF(COUNTIFS(B:B,B2425,S:S,"필수")&gt;0,"자격요건충족","확인필요"))</f>
        <v>자격요건충족</v>
      </c>
      <c r="U2425" s="5"/>
      <c r="W2425" s="5">
        <f>IF(Q2425="4급","심사불필요",VLOOKUP(K2425,'[1]자격증 backdata'!A:B,2,0))</f>
        <v>0</v>
      </c>
      <c r="X2425" s="4">
        <f>IF(R2425="A", MIN(20, SUMIFS(W:W, B:B, B2425, R:R, "A")),IF(R2425="B", MIN(30, SUMIFS(W:W, B:B, B2425, R:R, "B")),"비해당분야"))</f>
        <v>6</v>
      </c>
      <c r="Y2425" s="4" t="str">
        <f>IF(R2425="C",MIN(30,IF(COUNTIFS(B:B,B2425,W:W,"가1")=1,25,IF(COUNTIFS(B:B,B2425,W:W,"가1")&gt;=2,30,0))+IF(COUNTIFS(B:B,B2425,W:W,"나1")&gt;=4,30,IF(COUNTIFS(B:B,B2425,W:W,"나1")=3,26,IF(COUNTIFS(B:B,B2425,W:W,"나1")=2,22,IF(COUNTIFS(B:B,B2425,W:W,"나1")=1,18,0)))))+MIN(30,IF(COUNTIFS(B:B,B2425,W:W,"가2")=1,25,IF(COUNTIFS(B:B,B2425,W:W,"가2")&gt;=2,30,0))+IF(COUNTIFS(B:B,B2425,W:W,"나2")=3,30,IF(COUNTIFS(B:B,B2425,W:W,"나2")=2,25,IF(COUNTIFS(B:B,B2425,W:W,"나2")=1,20,0)))),"비해당분야")</f>
        <v>비해당분야</v>
      </c>
      <c r="Z2425" s="4" t="str">
        <f>IF(R2425="C",VLOOKUP(K2425,'[1]자격증 backdata'!A:F,6,0),"비해당분야")</f>
        <v>비해당분야</v>
      </c>
      <c r="AA2425" s="4" t="str">
        <f>IF(R2425="C",SUMIF(B:B,B2425,Z:Z),"비해당분야")</f>
        <v>비해당분야</v>
      </c>
      <c r="AB2425" s="4" t="str">
        <f>IF(R2425="C",SUM(Y2425,AA2425),"비해당분야")</f>
        <v>비해당분야</v>
      </c>
      <c r="AC2425" s="4">
        <f>IF(R2425="C",AB2425,X2425)</f>
        <v>6</v>
      </c>
      <c r="AD2425" s="4">
        <f>VLOOKUP(K2425,'[1]자격증 backdata'!A:D,4,0)</f>
        <v>5</v>
      </c>
      <c r="AE2425" s="4">
        <f>IF(_xlfn.MAXIFS(AD:AD,B:B,B2425)&gt;10,10,_xlfn.MAXIFS(AD:AD,B:B,B2425))</f>
        <v>5</v>
      </c>
      <c r="AG2425" s="5">
        <f>VLOOKUP(K2425,'[1]자격증 backdata'!A:C,3,0)</f>
        <v>0</v>
      </c>
      <c r="AH2425" s="5">
        <f>COUNTIFS($B:$B,$B2425,$AG:$AG,AH$1)</f>
        <v>0</v>
      </c>
      <c r="AI2425" s="5">
        <f>COUNTIFS($B:$B,$B2425,$AG:$AG,AI$1)</f>
        <v>0</v>
      </c>
      <c r="AJ2425" s="5">
        <f>COUNTIFS($B:$B,$B2425,$AG:$AG,AJ$1)</f>
        <v>0</v>
      </c>
      <c r="AK2425" s="5">
        <f>COUNTIFS($B:$B,$B2425,$AG:$AG,AK$1)</f>
        <v>0</v>
      </c>
      <c r="AL2425" s="5">
        <f>COUNTIFS($B:$B,$B2425,$AG:$AG,AL$1)</f>
        <v>0</v>
      </c>
      <c r="AM2425" s="5">
        <f>COUNTIFS($B:$B,$B2425,$AG:$AG,AM$1)</f>
        <v>0</v>
      </c>
      <c r="AN2425" s="5">
        <f>COUNTIFS($B:$B,$B2425,$AG:$AG,AN$1)</f>
        <v>0</v>
      </c>
      <c r="AO2425" s="5">
        <f>COUNTIFS($B:$B,$B2425,$AG:$AG,AO$1)</f>
        <v>0</v>
      </c>
      <c r="AP2425" s="5">
        <f>COUNTIFS($B:$B,$B2425,$AG:$AG,AP$1)</f>
        <v>0</v>
      </c>
      <c r="AQ2425" s="5">
        <f>COUNTIFS($B:$B,$B2425,$AG:$AG,AQ$1)</f>
        <v>0</v>
      </c>
      <c r="AR2425" s="5">
        <f>COUNTIFS($B:$B,$B2425,$AG:$AG,AR$1)</f>
        <v>1</v>
      </c>
      <c r="AS2425" s="5">
        <f>COUNTIFS($B:$B,$B2425,$AG:$AG,AS$1)</f>
        <v>0</v>
      </c>
      <c r="AT2425" s="5">
        <f>COUNTIFS($B:$B,$B2425,$AG:$AG,AT$1)</f>
        <v>0</v>
      </c>
      <c r="AU2425" s="5">
        <f>COUNTIFS($B:$B,$B2425,$AG:$AG,AU$1)</f>
        <v>0</v>
      </c>
    </row>
    <row r="2426" spans="1:47" ht="15" customHeight="1" x14ac:dyDescent="0.35">
      <c r="A2426" s="3">
        <f>IF(B2425=B2426,A2425,A2425+1)</f>
        <v>856</v>
      </c>
      <c r="B2426" s="3" t="s">
        <v>1725</v>
      </c>
      <c r="C2426" s="3" t="s">
        <v>1724</v>
      </c>
      <c r="D2426" s="3" t="s">
        <v>1480</v>
      </c>
      <c r="E2426" s="3" t="s">
        <v>1479</v>
      </c>
      <c r="F2426" s="4" t="s">
        <v>8</v>
      </c>
      <c r="G2426" s="4" t="s">
        <v>8</v>
      </c>
      <c r="H2426" s="4" t="s">
        <v>7</v>
      </c>
      <c r="I2426" s="3">
        <v>1</v>
      </c>
      <c r="J2426" s="3" t="s">
        <v>515</v>
      </c>
      <c r="K2426" s="3" t="s">
        <v>1492</v>
      </c>
      <c r="L2426" s="3" t="s">
        <v>26</v>
      </c>
      <c r="M2426" s="3" t="s">
        <v>1729</v>
      </c>
      <c r="N2426" s="3" t="s">
        <v>512</v>
      </c>
      <c r="P2426" s="3" t="s">
        <v>1</v>
      </c>
      <c r="Q2426" s="3" t="s">
        <v>1475</v>
      </c>
      <c r="R2426" s="3" t="s">
        <v>1474</v>
      </c>
      <c r="S2426" s="2" t="str">
        <f>IF(P2426="심사불필요","-",VLOOKUP(K2426,'[1]자격증 backdata'!A:G,7,0))</f>
        <v>필수</v>
      </c>
      <c r="T2426" s="2" t="str">
        <f>IF(S2426="-","-",IF(COUNTIFS(B:B,B2426,S:S,"필수")&gt;0,"자격요건충족","확인필요"))</f>
        <v>자격요건충족</v>
      </c>
      <c r="U2426" s="2"/>
      <c r="W2426" s="2">
        <f>IF(Q2426="4급","심사불필요",VLOOKUP(K2426,'[1]자격증 backdata'!A:B,2,0))</f>
        <v>6</v>
      </c>
      <c r="X2426" s="3">
        <f>IF(R2426="A", MIN(20, SUMIFS(W:W, B:B, B2426, R:R, "A")),IF(R2426="B", MIN(30, SUMIFS(W:W, B:B, B2426, R:R, "B")),"비해당분야"))</f>
        <v>16</v>
      </c>
      <c r="Y2426" s="3" t="str">
        <f>IF(R2426="C",MIN(30,IF(COUNTIFS(B:B,B2426,W:W,"가1")=1,25,IF(COUNTIFS(B:B,B2426,W:W,"가1")&gt;=2,30,0))+IF(COUNTIFS(B:B,B2426,W:W,"나1")&gt;=4,30,IF(COUNTIFS(B:B,B2426,W:W,"나1")=3,26,IF(COUNTIFS(B:B,B2426,W:W,"나1")=2,22,IF(COUNTIFS(B:B,B2426,W:W,"나1")=1,18,0)))))+MIN(30,IF(COUNTIFS(B:B,B2426,W:W,"가2")=1,25,IF(COUNTIFS(B:B,B2426,W:W,"가2")&gt;=2,30,0))+IF(COUNTIFS(B:B,B2426,W:W,"나2")=3,30,IF(COUNTIFS(B:B,B2426,W:W,"나2")=2,25,IF(COUNTIFS(B:B,B2426,W:W,"나2")=1,20,0)))),"비해당분야")</f>
        <v>비해당분야</v>
      </c>
      <c r="Z2426" s="3" t="str">
        <f>IF(R2426="C",VLOOKUP(K2426,'[1]자격증 backdata'!A:F,6,0),"비해당분야")</f>
        <v>비해당분야</v>
      </c>
      <c r="AA2426" s="3" t="str">
        <f>IF(R2426="C",SUMIF(B:B,B2426,Z:Z),"비해당분야")</f>
        <v>비해당분야</v>
      </c>
      <c r="AB2426" s="3" t="str">
        <f>IF(R2426="C",SUM(Y2426,AA2426),"비해당분야")</f>
        <v>비해당분야</v>
      </c>
      <c r="AC2426" s="3">
        <f>IF(R2426="C",AB2426,X2426)</f>
        <v>16</v>
      </c>
      <c r="AD2426" s="3">
        <f>VLOOKUP(K2426,'[1]자격증 backdata'!A:D,4,0)</f>
        <v>0</v>
      </c>
      <c r="AE2426" s="3">
        <f>IF(_xlfn.MAXIFS(AD:AD,B:B,B2426)&gt;10,10,_xlfn.MAXIFS(AD:AD,B:B,B2426))</f>
        <v>5</v>
      </c>
      <c r="AG2426" s="2">
        <f>VLOOKUP(K2426,'[1]자격증 backdata'!A:C,3,0)</f>
        <v>0</v>
      </c>
      <c r="AH2426" s="2">
        <f>COUNTIFS($B:$B,$B2426,$AG:$AG,AH$1)</f>
        <v>0</v>
      </c>
      <c r="AI2426" s="2">
        <f>COUNTIFS($B:$B,$B2426,$AG:$AG,AI$1)</f>
        <v>0</v>
      </c>
      <c r="AJ2426" s="2">
        <f>COUNTIFS($B:$B,$B2426,$AG:$AG,AJ$1)</f>
        <v>0</v>
      </c>
      <c r="AK2426" s="2">
        <f>COUNTIFS($B:$B,$B2426,$AG:$AG,AK$1)</f>
        <v>0</v>
      </c>
      <c r="AL2426" s="2">
        <f>COUNTIFS($B:$B,$B2426,$AG:$AG,AL$1)</f>
        <v>0</v>
      </c>
      <c r="AM2426" s="2">
        <f>COUNTIFS($B:$B,$B2426,$AG:$AG,AM$1)</f>
        <v>0</v>
      </c>
      <c r="AN2426" s="2">
        <f>COUNTIFS($B:$B,$B2426,$AG:$AG,AN$1)</f>
        <v>0</v>
      </c>
      <c r="AO2426" s="2">
        <f>COUNTIFS($B:$B,$B2426,$AG:$AG,AO$1)</f>
        <v>0</v>
      </c>
      <c r="AP2426" s="2">
        <f>COUNTIFS($B:$B,$B2426,$AG:$AG,AP$1)</f>
        <v>0</v>
      </c>
      <c r="AQ2426" s="2">
        <f>COUNTIFS($B:$B,$B2426,$AG:$AG,AQ$1)</f>
        <v>0</v>
      </c>
      <c r="AR2426" s="2">
        <f>COUNTIFS($B:$B,$B2426,$AG:$AG,AR$1)</f>
        <v>0</v>
      </c>
      <c r="AS2426" s="2">
        <f>COUNTIFS($B:$B,$B2426,$AG:$AG,AS$1)</f>
        <v>0</v>
      </c>
      <c r="AT2426" s="2">
        <f>COUNTIFS($B:$B,$B2426,$AG:$AG,AT$1)</f>
        <v>1</v>
      </c>
      <c r="AU2426" s="2">
        <f>COUNTIFS($B:$B,$B2426,$AG:$AG,AU$1)</f>
        <v>0</v>
      </c>
    </row>
    <row r="2427" spans="1:47" ht="15" customHeight="1" x14ac:dyDescent="0.35">
      <c r="A2427" s="7">
        <f>IF(B2426=B2427,A2426,A2426+1)</f>
        <v>856</v>
      </c>
      <c r="B2427" s="7" t="s">
        <v>1725</v>
      </c>
      <c r="C2427" s="7" t="s">
        <v>1724</v>
      </c>
      <c r="D2427" s="7" t="s">
        <v>1480</v>
      </c>
      <c r="E2427" s="7" t="s">
        <v>1479</v>
      </c>
      <c r="F2427" s="4" t="s">
        <v>8</v>
      </c>
      <c r="G2427" s="4" t="s">
        <v>8</v>
      </c>
      <c r="H2427" s="4" t="s">
        <v>7</v>
      </c>
      <c r="I2427" s="3">
        <v>2</v>
      </c>
      <c r="J2427" s="3" t="s">
        <v>28</v>
      </c>
      <c r="K2427" s="3" t="s">
        <v>1478</v>
      </c>
      <c r="L2427" s="3" t="s">
        <v>26</v>
      </c>
      <c r="M2427" s="3" t="s">
        <v>1728</v>
      </c>
      <c r="N2427" s="3" t="s">
        <v>1526</v>
      </c>
      <c r="P2427" s="3" t="s">
        <v>1</v>
      </c>
      <c r="Q2427" s="3" t="s">
        <v>1475</v>
      </c>
      <c r="R2427" s="3" t="s">
        <v>1474</v>
      </c>
      <c r="S2427" s="2" t="str">
        <f>IF(P2427="심사불필요","-",VLOOKUP(K2427,'[1]자격증 backdata'!A:G,7,0))</f>
        <v>필수</v>
      </c>
      <c r="T2427" s="2" t="str">
        <f>IF(S2427="-","-",IF(COUNTIFS(B:B,B2427,S:S,"필수")&gt;0,"자격요건충족","확인필요"))</f>
        <v>자격요건충족</v>
      </c>
      <c r="U2427" s="2"/>
      <c r="W2427" s="2">
        <f>IF(Q2427="4급","심사불필요",VLOOKUP(K2427,'[1]자격증 backdata'!A:B,2,0))</f>
        <v>4</v>
      </c>
      <c r="X2427" s="3">
        <f>IF(R2427="A", MIN(20, SUMIFS(W:W, B:B, B2427, R:R, "A")),IF(R2427="B", MIN(30, SUMIFS(W:W, B:B, B2427, R:R, "B")),"비해당분야"))</f>
        <v>16</v>
      </c>
      <c r="Y2427" s="3" t="str">
        <f>IF(R2427="C",MIN(30,IF(COUNTIFS(B:B,B2427,W:W,"가1")=1,25,IF(COUNTIFS(B:B,B2427,W:W,"가1")&gt;=2,30,0))+IF(COUNTIFS(B:B,B2427,W:W,"나1")&gt;=4,30,IF(COUNTIFS(B:B,B2427,W:W,"나1")=3,26,IF(COUNTIFS(B:B,B2427,W:W,"나1")=2,22,IF(COUNTIFS(B:B,B2427,W:W,"나1")=1,18,0)))))+MIN(30,IF(COUNTIFS(B:B,B2427,W:W,"가2")=1,25,IF(COUNTIFS(B:B,B2427,W:W,"가2")&gt;=2,30,0))+IF(COUNTIFS(B:B,B2427,W:W,"나2")=3,30,IF(COUNTIFS(B:B,B2427,W:W,"나2")=2,25,IF(COUNTIFS(B:B,B2427,W:W,"나2")=1,20,0)))),"비해당분야")</f>
        <v>비해당분야</v>
      </c>
      <c r="Z2427" s="3" t="str">
        <f>IF(R2427="C",VLOOKUP(K2427,'[1]자격증 backdata'!A:F,6,0),"비해당분야")</f>
        <v>비해당분야</v>
      </c>
      <c r="AA2427" s="3" t="str">
        <f>IF(R2427="C",SUMIF(B:B,B2427,Z:Z),"비해당분야")</f>
        <v>비해당분야</v>
      </c>
      <c r="AB2427" s="3" t="str">
        <f>IF(R2427="C",SUM(Y2427,AA2427),"비해당분야")</f>
        <v>비해당분야</v>
      </c>
      <c r="AC2427" s="3">
        <f>IF(R2427="C",AB2427,X2427)</f>
        <v>16</v>
      </c>
      <c r="AD2427" s="3">
        <f>VLOOKUP(K2427,'[1]자격증 backdata'!A:D,4,0)</f>
        <v>0</v>
      </c>
      <c r="AE2427" s="3">
        <f>IF(_xlfn.MAXIFS(AD:AD,B:B,B2427)&gt;10,10,_xlfn.MAXIFS(AD:AD,B:B,B2427))</f>
        <v>5</v>
      </c>
      <c r="AG2427" s="2">
        <f>VLOOKUP(K2427,'[1]자격증 backdata'!A:C,3,0)</f>
        <v>0</v>
      </c>
      <c r="AH2427" s="2">
        <f>COUNTIFS($B:$B,$B2427,$AG:$AG,AH$1)</f>
        <v>0</v>
      </c>
      <c r="AI2427" s="2">
        <f>COUNTIFS($B:$B,$B2427,$AG:$AG,AI$1)</f>
        <v>0</v>
      </c>
      <c r="AJ2427" s="2">
        <f>COUNTIFS($B:$B,$B2427,$AG:$AG,AJ$1)</f>
        <v>0</v>
      </c>
      <c r="AK2427" s="2">
        <f>COUNTIFS($B:$B,$B2427,$AG:$AG,AK$1)</f>
        <v>0</v>
      </c>
      <c r="AL2427" s="2">
        <f>COUNTIFS($B:$B,$B2427,$AG:$AG,AL$1)</f>
        <v>0</v>
      </c>
      <c r="AM2427" s="2">
        <f>COUNTIFS($B:$B,$B2427,$AG:$AG,AM$1)</f>
        <v>0</v>
      </c>
      <c r="AN2427" s="2">
        <f>COUNTIFS($B:$B,$B2427,$AG:$AG,AN$1)</f>
        <v>0</v>
      </c>
      <c r="AO2427" s="2">
        <f>COUNTIFS($B:$B,$B2427,$AG:$AG,AO$1)</f>
        <v>0</v>
      </c>
      <c r="AP2427" s="2">
        <f>COUNTIFS($B:$B,$B2427,$AG:$AG,AP$1)</f>
        <v>0</v>
      </c>
      <c r="AQ2427" s="2">
        <f>COUNTIFS($B:$B,$B2427,$AG:$AG,AQ$1)</f>
        <v>0</v>
      </c>
      <c r="AR2427" s="2">
        <f>COUNTIFS($B:$B,$B2427,$AG:$AG,AR$1)</f>
        <v>0</v>
      </c>
      <c r="AS2427" s="2">
        <f>COUNTIFS($B:$B,$B2427,$AG:$AG,AS$1)</f>
        <v>0</v>
      </c>
      <c r="AT2427" s="2">
        <f>COUNTIFS($B:$B,$B2427,$AG:$AG,AT$1)</f>
        <v>1</v>
      </c>
      <c r="AU2427" s="2">
        <f>COUNTIFS($B:$B,$B2427,$AG:$AG,AU$1)</f>
        <v>0</v>
      </c>
    </row>
    <row r="2428" spans="1:47" ht="15" customHeight="1" x14ac:dyDescent="0.35">
      <c r="A2428" s="7">
        <f>IF(B2427=B2428,A2427,A2427+1)</f>
        <v>856</v>
      </c>
      <c r="B2428" s="7" t="s">
        <v>1725</v>
      </c>
      <c r="C2428" s="7" t="s">
        <v>1724</v>
      </c>
      <c r="D2428" s="7" t="s">
        <v>1480</v>
      </c>
      <c r="E2428" s="7" t="s">
        <v>1479</v>
      </c>
      <c r="F2428" s="4" t="s">
        <v>7</v>
      </c>
      <c r="G2428" s="4" t="s">
        <v>8</v>
      </c>
      <c r="H2428" s="4" t="s">
        <v>7</v>
      </c>
      <c r="I2428" s="3">
        <v>3</v>
      </c>
      <c r="J2428" s="3" t="s">
        <v>106</v>
      </c>
      <c r="K2428" s="3" t="s">
        <v>1496</v>
      </c>
      <c r="L2428" s="3" t="s">
        <v>55</v>
      </c>
      <c r="M2428" s="3" t="s">
        <v>1727</v>
      </c>
      <c r="N2428" s="3" t="s">
        <v>1726</v>
      </c>
      <c r="P2428" s="3" t="s">
        <v>1</v>
      </c>
      <c r="Q2428" s="3" t="s">
        <v>1475</v>
      </c>
      <c r="R2428" s="3" t="s">
        <v>1474</v>
      </c>
      <c r="S2428" s="2">
        <f>IF(P2428="심사불필요","-",VLOOKUP(K2428,'[1]자격증 backdata'!A:G,7,0))</f>
        <v>0</v>
      </c>
      <c r="T2428" s="2" t="str">
        <f>IF(S2428="-","-",IF(COUNTIFS(B:B,B2428,S:S,"필수")&gt;0,"자격요건충족","확인필요"))</f>
        <v>자격요건충족</v>
      </c>
      <c r="U2428" s="2"/>
      <c r="W2428" s="2">
        <f>IF(Q2428="4급","심사불필요",VLOOKUP(K2428,'[1]자격증 backdata'!A:B,2,0))</f>
        <v>6</v>
      </c>
      <c r="X2428" s="3">
        <f>IF(R2428="A", MIN(20, SUMIFS(W:W, B:B, B2428, R:R, "A")),IF(R2428="B", MIN(30, SUMIFS(W:W, B:B, B2428, R:R, "B")),"비해당분야"))</f>
        <v>16</v>
      </c>
      <c r="Y2428" s="3" t="str">
        <f>IF(R2428="C",MIN(30,IF(COUNTIFS(B:B,B2428,W:W,"가1")=1,25,IF(COUNTIFS(B:B,B2428,W:W,"가1")&gt;=2,30,0))+IF(COUNTIFS(B:B,B2428,W:W,"나1")&gt;=4,30,IF(COUNTIFS(B:B,B2428,W:W,"나1")=3,26,IF(COUNTIFS(B:B,B2428,W:W,"나1")=2,22,IF(COUNTIFS(B:B,B2428,W:W,"나1")=1,18,0)))))+MIN(30,IF(COUNTIFS(B:B,B2428,W:W,"가2")=1,25,IF(COUNTIFS(B:B,B2428,W:W,"가2")&gt;=2,30,0))+IF(COUNTIFS(B:B,B2428,W:W,"나2")=3,30,IF(COUNTIFS(B:B,B2428,W:W,"나2")=2,25,IF(COUNTIFS(B:B,B2428,W:W,"나2")=1,20,0)))),"비해당분야")</f>
        <v>비해당분야</v>
      </c>
      <c r="Z2428" s="3" t="str">
        <f>IF(R2428="C",VLOOKUP(K2428,'[1]자격증 backdata'!A:F,6,0),"비해당분야")</f>
        <v>비해당분야</v>
      </c>
      <c r="AA2428" s="3" t="str">
        <f>IF(R2428="C",SUMIF(B:B,B2428,Z:Z),"비해당분야")</f>
        <v>비해당분야</v>
      </c>
      <c r="AB2428" s="3" t="str">
        <f>IF(R2428="C",SUM(Y2428,AA2428),"비해당분야")</f>
        <v>비해당분야</v>
      </c>
      <c r="AC2428" s="3">
        <f>IF(R2428="C",AB2428,X2428)</f>
        <v>16</v>
      </c>
      <c r="AD2428" s="3">
        <f>VLOOKUP(K2428,'[1]자격증 backdata'!A:D,4,0)</f>
        <v>0</v>
      </c>
      <c r="AE2428" s="3">
        <f>IF(_xlfn.MAXIFS(AD:AD,B:B,B2428)&gt;10,10,_xlfn.MAXIFS(AD:AD,B:B,B2428))</f>
        <v>5</v>
      </c>
      <c r="AG2428" s="2" t="str">
        <f>VLOOKUP(K2428,'[1]자격증 backdata'!A:C,3,0)</f>
        <v>M</v>
      </c>
      <c r="AH2428" s="2">
        <f>COUNTIFS($B:$B,$B2428,$AG:$AG,AH$1)</f>
        <v>0</v>
      </c>
      <c r="AI2428" s="2">
        <f>COUNTIFS($B:$B,$B2428,$AG:$AG,AI$1)</f>
        <v>0</v>
      </c>
      <c r="AJ2428" s="2">
        <f>COUNTIFS($B:$B,$B2428,$AG:$AG,AJ$1)</f>
        <v>0</v>
      </c>
      <c r="AK2428" s="2">
        <f>COUNTIFS($B:$B,$B2428,$AG:$AG,AK$1)</f>
        <v>0</v>
      </c>
      <c r="AL2428" s="2">
        <f>COUNTIFS($B:$B,$B2428,$AG:$AG,AL$1)</f>
        <v>0</v>
      </c>
      <c r="AM2428" s="2">
        <f>COUNTIFS($B:$B,$B2428,$AG:$AG,AM$1)</f>
        <v>0</v>
      </c>
      <c r="AN2428" s="2">
        <f>COUNTIFS($B:$B,$B2428,$AG:$AG,AN$1)</f>
        <v>0</v>
      </c>
      <c r="AO2428" s="2">
        <f>COUNTIFS($B:$B,$B2428,$AG:$AG,AO$1)</f>
        <v>0</v>
      </c>
      <c r="AP2428" s="2">
        <f>COUNTIFS($B:$B,$B2428,$AG:$AG,AP$1)</f>
        <v>0</v>
      </c>
      <c r="AQ2428" s="2">
        <f>COUNTIFS($B:$B,$B2428,$AG:$AG,AQ$1)</f>
        <v>0</v>
      </c>
      <c r="AR2428" s="2">
        <f>COUNTIFS($B:$B,$B2428,$AG:$AG,AR$1)</f>
        <v>0</v>
      </c>
      <c r="AS2428" s="2">
        <f>COUNTIFS($B:$B,$B2428,$AG:$AG,AS$1)</f>
        <v>0</v>
      </c>
      <c r="AT2428" s="2">
        <f>COUNTIFS($B:$B,$B2428,$AG:$AG,AT$1)</f>
        <v>1</v>
      </c>
      <c r="AU2428" s="2">
        <f>COUNTIFS($B:$B,$B2428,$AG:$AG,AU$1)</f>
        <v>0</v>
      </c>
    </row>
    <row r="2429" spans="1:47" ht="15" customHeight="1" x14ac:dyDescent="0.35">
      <c r="A2429" s="7">
        <f>IF(B2428=B2429,A2428,A2428+1)</f>
        <v>856</v>
      </c>
      <c r="B2429" s="7" t="s">
        <v>1725</v>
      </c>
      <c r="C2429" s="7" t="s">
        <v>1724</v>
      </c>
      <c r="D2429" s="7" t="s">
        <v>1480</v>
      </c>
      <c r="E2429" s="7" t="s">
        <v>1479</v>
      </c>
      <c r="F2429" s="4" t="s">
        <v>7</v>
      </c>
      <c r="G2429" s="4" t="s">
        <v>8</v>
      </c>
      <c r="H2429" s="4" t="s">
        <v>7</v>
      </c>
      <c r="I2429" s="3">
        <v>4</v>
      </c>
      <c r="J2429" s="3" t="s">
        <v>38</v>
      </c>
      <c r="K2429" s="3" t="s">
        <v>1484</v>
      </c>
      <c r="L2429" s="3" t="s">
        <v>36</v>
      </c>
      <c r="M2429" s="3" t="s">
        <v>1723</v>
      </c>
      <c r="N2429" s="3" t="s">
        <v>173</v>
      </c>
      <c r="P2429" s="3" t="s">
        <v>1</v>
      </c>
      <c r="Q2429" s="3" t="s">
        <v>1475</v>
      </c>
      <c r="R2429" s="3" t="s">
        <v>1474</v>
      </c>
      <c r="S2429" s="2">
        <f>IF(P2429="심사불필요","-",VLOOKUP(K2429,'[1]자격증 backdata'!A:G,7,0))</f>
        <v>0</v>
      </c>
      <c r="T2429" s="2" t="str">
        <f>IF(S2429="-","-",IF(COUNTIFS(B:B,B2429,S:S,"필수")&gt;0,"자격요건충족","확인필요"))</f>
        <v>자격요건충족</v>
      </c>
      <c r="U2429" s="2"/>
      <c r="W2429" s="2">
        <f>IF(Q2429="4급","심사불필요",VLOOKUP(K2429,'[1]자격증 backdata'!A:B,2,0))</f>
        <v>0</v>
      </c>
      <c r="X2429" s="3">
        <f>IF(R2429="A", MIN(20, SUMIFS(W:W, B:B, B2429, R:R, "A")),IF(R2429="B", MIN(30, SUMIFS(W:W, B:B, B2429, R:R, "B")),"비해당분야"))</f>
        <v>16</v>
      </c>
      <c r="Y2429" s="3" t="str">
        <f>IF(R2429="C",MIN(30,IF(COUNTIFS(B:B,B2429,W:W,"가1")=1,25,IF(COUNTIFS(B:B,B2429,W:W,"가1")&gt;=2,30,0))+IF(COUNTIFS(B:B,B2429,W:W,"나1")&gt;=4,30,IF(COUNTIFS(B:B,B2429,W:W,"나1")=3,26,IF(COUNTIFS(B:B,B2429,W:W,"나1")=2,22,IF(COUNTIFS(B:B,B2429,W:W,"나1")=1,18,0)))))+MIN(30,IF(COUNTIFS(B:B,B2429,W:W,"가2")=1,25,IF(COUNTIFS(B:B,B2429,W:W,"가2")&gt;=2,30,0))+IF(COUNTIFS(B:B,B2429,W:W,"나2")=3,30,IF(COUNTIFS(B:B,B2429,W:W,"나2")=2,25,IF(COUNTIFS(B:B,B2429,W:W,"나2")=1,20,0)))),"비해당분야")</f>
        <v>비해당분야</v>
      </c>
      <c r="Z2429" s="3" t="str">
        <f>IF(R2429="C",VLOOKUP(K2429,'[1]자격증 backdata'!A:F,6,0),"비해당분야")</f>
        <v>비해당분야</v>
      </c>
      <c r="AA2429" s="3" t="str">
        <f>IF(R2429="C",SUMIF(B:B,B2429,Z:Z),"비해당분야")</f>
        <v>비해당분야</v>
      </c>
      <c r="AB2429" s="3" t="str">
        <f>IF(R2429="C",SUM(Y2429,AA2429),"비해당분야")</f>
        <v>비해당분야</v>
      </c>
      <c r="AC2429" s="3">
        <f>IF(R2429="C",AB2429,X2429)</f>
        <v>16</v>
      </c>
      <c r="AD2429" s="3">
        <f>VLOOKUP(K2429,'[1]자격증 backdata'!A:D,4,0)</f>
        <v>5</v>
      </c>
      <c r="AE2429" s="3">
        <f>IF(_xlfn.MAXIFS(AD:AD,B:B,B2429)&gt;10,10,_xlfn.MAXIFS(AD:AD,B:B,B2429))</f>
        <v>5</v>
      </c>
      <c r="AG2429" s="2">
        <f>VLOOKUP(K2429,'[1]자격증 backdata'!A:C,3,0)</f>
        <v>0</v>
      </c>
      <c r="AH2429" s="2">
        <f>COUNTIFS($B:$B,$B2429,$AG:$AG,AH$1)</f>
        <v>0</v>
      </c>
      <c r="AI2429" s="2">
        <f>COUNTIFS($B:$B,$B2429,$AG:$AG,AI$1)</f>
        <v>0</v>
      </c>
      <c r="AJ2429" s="2">
        <f>COUNTIFS($B:$B,$B2429,$AG:$AG,AJ$1)</f>
        <v>0</v>
      </c>
      <c r="AK2429" s="2">
        <f>COUNTIFS($B:$B,$B2429,$AG:$AG,AK$1)</f>
        <v>0</v>
      </c>
      <c r="AL2429" s="2">
        <f>COUNTIFS($B:$B,$B2429,$AG:$AG,AL$1)</f>
        <v>0</v>
      </c>
      <c r="AM2429" s="2">
        <f>COUNTIFS($B:$B,$B2429,$AG:$AG,AM$1)</f>
        <v>0</v>
      </c>
      <c r="AN2429" s="2">
        <f>COUNTIFS($B:$B,$B2429,$AG:$AG,AN$1)</f>
        <v>0</v>
      </c>
      <c r="AO2429" s="2">
        <f>COUNTIFS($B:$B,$B2429,$AG:$AG,AO$1)</f>
        <v>0</v>
      </c>
      <c r="AP2429" s="2">
        <f>COUNTIFS($B:$B,$B2429,$AG:$AG,AP$1)</f>
        <v>0</v>
      </c>
      <c r="AQ2429" s="2">
        <f>COUNTIFS($B:$B,$B2429,$AG:$AG,AQ$1)</f>
        <v>0</v>
      </c>
      <c r="AR2429" s="2">
        <f>COUNTIFS($B:$B,$B2429,$AG:$AG,AR$1)</f>
        <v>0</v>
      </c>
      <c r="AS2429" s="2">
        <f>COUNTIFS($B:$B,$B2429,$AG:$AG,AS$1)</f>
        <v>0</v>
      </c>
      <c r="AT2429" s="2">
        <f>COUNTIFS($B:$B,$B2429,$AG:$AG,AT$1)</f>
        <v>1</v>
      </c>
      <c r="AU2429" s="2">
        <f>COUNTIFS($B:$B,$B2429,$AG:$AG,AU$1)</f>
        <v>0</v>
      </c>
    </row>
    <row r="2430" spans="1:47" ht="15" customHeight="1" x14ac:dyDescent="0.35">
      <c r="A2430" s="4">
        <f>IF(B2429=B2430,A2429,A2429+1)</f>
        <v>857</v>
      </c>
      <c r="B2430" s="4" t="s">
        <v>1718</v>
      </c>
      <c r="C2430" s="4" t="s">
        <v>1717</v>
      </c>
      <c r="D2430" s="4" t="s">
        <v>1480</v>
      </c>
      <c r="E2430" s="4" t="s">
        <v>1479</v>
      </c>
      <c r="F2430" s="4" t="s">
        <v>8</v>
      </c>
      <c r="G2430" s="4" t="s">
        <v>8</v>
      </c>
      <c r="H2430" s="4" t="s">
        <v>7</v>
      </c>
      <c r="I2430" s="4">
        <v>1</v>
      </c>
      <c r="J2430" s="4" t="s">
        <v>6</v>
      </c>
      <c r="K2430" s="4" t="s">
        <v>1507</v>
      </c>
      <c r="L2430" s="4" t="s">
        <v>4</v>
      </c>
      <c r="M2430" s="4" t="s">
        <v>1722</v>
      </c>
      <c r="N2430" s="4" t="s">
        <v>910</v>
      </c>
      <c r="P2430" s="4" t="s">
        <v>1</v>
      </c>
      <c r="Q2430" s="4" t="s">
        <v>1475</v>
      </c>
      <c r="R2430" s="4" t="s">
        <v>1474</v>
      </c>
      <c r="S2430" s="5" t="str">
        <f>IF(P2430="심사불필요","-",VLOOKUP(K2430,'[1]자격증 backdata'!A:G,7,0))</f>
        <v>필수</v>
      </c>
      <c r="T2430" s="5" t="str">
        <f>IF(S2430="-","-",IF(COUNTIFS(B:B,B2430,S:S,"필수")&gt;0,"자격요건충족","확인필요"))</f>
        <v>자격요건충족</v>
      </c>
      <c r="U2430" s="5"/>
      <c r="W2430" s="5">
        <f>IF(Q2430="4급","심사불필요",VLOOKUP(K2430,'[1]자격증 backdata'!A:B,2,0))</f>
        <v>6</v>
      </c>
      <c r="X2430" s="4">
        <f>IF(R2430="A", MIN(20, SUMIFS(W:W, B:B, B2430, R:R, "A")),IF(R2430="B", MIN(30, SUMIFS(W:W, B:B, B2430, R:R, "B")),"비해당분야"))</f>
        <v>20</v>
      </c>
      <c r="Y2430" s="4" t="str">
        <f>IF(R2430="C",MIN(30,IF(COUNTIFS(B:B,B2430,W:W,"가1")=1,25,IF(COUNTIFS(B:B,B2430,W:W,"가1")&gt;=2,30,0))+IF(COUNTIFS(B:B,B2430,W:W,"나1")&gt;=4,30,IF(COUNTIFS(B:B,B2430,W:W,"나1")=3,26,IF(COUNTIFS(B:B,B2430,W:W,"나1")=2,22,IF(COUNTIFS(B:B,B2430,W:W,"나1")=1,18,0)))))+MIN(30,IF(COUNTIFS(B:B,B2430,W:W,"가2")=1,25,IF(COUNTIFS(B:B,B2430,W:W,"가2")&gt;=2,30,0))+IF(COUNTIFS(B:B,B2430,W:W,"나2")=3,30,IF(COUNTIFS(B:B,B2430,W:W,"나2")=2,25,IF(COUNTIFS(B:B,B2430,W:W,"나2")=1,20,0)))),"비해당분야")</f>
        <v>비해당분야</v>
      </c>
      <c r="Z2430" s="4" t="str">
        <f>IF(R2430="C",VLOOKUP(K2430,'[1]자격증 backdata'!A:F,6,0),"비해당분야")</f>
        <v>비해당분야</v>
      </c>
      <c r="AA2430" s="4" t="str">
        <f>IF(R2430="C",SUMIF(B:B,B2430,Z:Z),"비해당분야")</f>
        <v>비해당분야</v>
      </c>
      <c r="AB2430" s="4" t="str">
        <f>IF(R2430="C",SUM(Y2430,AA2430),"비해당분야")</f>
        <v>비해당분야</v>
      </c>
      <c r="AC2430" s="4">
        <f>IF(R2430="C",AB2430,X2430)</f>
        <v>20</v>
      </c>
      <c r="AD2430" s="4">
        <f>VLOOKUP(K2430,'[1]자격증 backdata'!A:D,4,0)</f>
        <v>0</v>
      </c>
      <c r="AE2430" s="4">
        <f>IF(_xlfn.MAXIFS(AD:AD,B:B,B2430)&gt;10,10,_xlfn.MAXIFS(AD:AD,B:B,B2430))</f>
        <v>5</v>
      </c>
      <c r="AG2430" s="5" t="str">
        <f>VLOOKUP(K2430,'[1]자격증 backdata'!A:C,3,0)</f>
        <v>K</v>
      </c>
      <c r="AH2430" s="5">
        <f>COUNTIFS($B:$B,$B2430,$AG:$AG,AH$1)</f>
        <v>0</v>
      </c>
      <c r="AI2430" s="5">
        <f>COUNTIFS($B:$B,$B2430,$AG:$AG,AI$1)</f>
        <v>0</v>
      </c>
      <c r="AJ2430" s="5">
        <f>COUNTIFS($B:$B,$B2430,$AG:$AG,AJ$1)</f>
        <v>0</v>
      </c>
      <c r="AK2430" s="5">
        <f>COUNTIFS($B:$B,$B2430,$AG:$AG,AK$1)</f>
        <v>0</v>
      </c>
      <c r="AL2430" s="5">
        <f>COUNTIFS($B:$B,$B2430,$AG:$AG,AL$1)</f>
        <v>0</v>
      </c>
      <c r="AM2430" s="5">
        <f>COUNTIFS($B:$B,$B2430,$AG:$AG,AM$1)</f>
        <v>0</v>
      </c>
      <c r="AN2430" s="5">
        <f>COUNTIFS($B:$B,$B2430,$AG:$AG,AN$1)</f>
        <v>0</v>
      </c>
      <c r="AO2430" s="5">
        <f>COUNTIFS($B:$B,$B2430,$AG:$AG,AO$1)</f>
        <v>0</v>
      </c>
      <c r="AP2430" s="5">
        <f>COUNTIFS($B:$B,$B2430,$AG:$AG,AP$1)</f>
        <v>0</v>
      </c>
      <c r="AQ2430" s="5">
        <f>COUNTIFS($B:$B,$B2430,$AG:$AG,AQ$1)</f>
        <v>1</v>
      </c>
      <c r="AR2430" s="5">
        <f>COUNTIFS($B:$B,$B2430,$AG:$AG,AR$1)</f>
        <v>1</v>
      </c>
      <c r="AS2430" s="5">
        <f>COUNTIFS($B:$B,$B2430,$AG:$AG,AS$1)</f>
        <v>0</v>
      </c>
      <c r="AT2430" s="5">
        <f>COUNTIFS($B:$B,$B2430,$AG:$AG,AT$1)</f>
        <v>0</v>
      </c>
      <c r="AU2430" s="5">
        <f>COUNTIFS($B:$B,$B2430,$AG:$AG,AU$1)</f>
        <v>0</v>
      </c>
    </row>
    <row r="2431" spans="1:47" ht="15" customHeight="1" x14ac:dyDescent="0.35">
      <c r="A2431" s="6">
        <f>IF(B2430=B2431,A2430,A2430+1)</f>
        <v>857</v>
      </c>
      <c r="B2431" s="6" t="s">
        <v>1718</v>
      </c>
      <c r="C2431" s="6" t="s">
        <v>1717</v>
      </c>
      <c r="D2431" s="6" t="s">
        <v>1480</v>
      </c>
      <c r="E2431" s="6" t="s">
        <v>1479</v>
      </c>
      <c r="F2431" s="4" t="s">
        <v>7</v>
      </c>
      <c r="G2431" s="4" t="s">
        <v>8</v>
      </c>
      <c r="H2431" s="4" t="s">
        <v>7</v>
      </c>
      <c r="I2431" s="4">
        <v>2</v>
      </c>
      <c r="J2431" s="4" t="s">
        <v>69</v>
      </c>
      <c r="K2431" s="4" t="s">
        <v>1503</v>
      </c>
      <c r="L2431" s="4" t="s">
        <v>36</v>
      </c>
      <c r="M2431" s="4" t="s">
        <v>1721</v>
      </c>
      <c r="N2431" s="4" t="s">
        <v>1201</v>
      </c>
      <c r="P2431" s="4" t="s">
        <v>1</v>
      </c>
      <c r="Q2431" s="4" t="s">
        <v>1475</v>
      </c>
      <c r="R2431" s="4" t="s">
        <v>1474</v>
      </c>
      <c r="S2431" s="5">
        <f>IF(P2431="심사불필요","-",VLOOKUP(K2431,'[1]자격증 backdata'!A:G,7,0))</f>
        <v>0</v>
      </c>
      <c r="T2431" s="5" t="str">
        <f>IF(S2431="-","-",IF(COUNTIFS(B:B,B2431,S:S,"필수")&gt;0,"자격요건충족","확인필요"))</f>
        <v>자격요건충족</v>
      </c>
      <c r="U2431" s="5"/>
      <c r="W2431" s="5">
        <f>IF(Q2431="4급","심사불필요",VLOOKUP(K2431,'[1]자격증 backdata'!A:B,2,0))</f>
        <v>0</v>
      </c>
      <c r="X2431" s="4">
        <f>IF(R2431="A", MIN(20, SUMIFS(W:W, B:B, B2431, R:R, "A")),IF(R2431="B", MIN(30, SUMIFS(W:W, B:B, B2431, R:R, "B")),"비해당분야"))</f>
        <v>20</v>
      </c>
      <c r="Y2431" s="4" t="str">
        <f>IF(R2431="C",MIN(30,IF(COUNTIFS(B:B,B2431,W:W,"가1")=1,25,IF(COUNTIFS(B:B,B2431,W:W,"가1")&gt;=2,30,0))+IF(COUNTIFS(B:B,B2431,W:W,"나1")&gt;=4,30,IF(COUNTIFS(B:B,B2431,W:W,"나1")=3,26,IF(COUNTIFS(B:B,B2431,W:W,"나1")=2,22,IF(COUNTIFS(B:B,B2431,W:W,"나1")=1,18,0)))))+MIN(30,IF(COUNTIFS(B:B,B2431,W:W,"가2")=1,25,IF(COUNTIFS(B:B,B2431,W:W,"가2")&gt;=2,30,0))+IF(COUNTIFS(B:B,B2431,W:W,"나2")=3,30,IF(COUNTIFS(B:B,B2431,W:W,"나2")=2,25,IF(COUNTIFS(B:B,B2431,W:W,"나2")=1,20,0)))),"비해당분야")</f>
        <v>비해당분야</v>
      </c>
      <c r="Z2431" s="4" t="str">
        <f>IF(R2431="C",VLOOKUP(K2431,'[1]자격증 backdata'!A:F,6,0),"비해당분야")</f>
        <v>비해당분야</v>
      </c>
      <c r="AA2431" s="4" t="str">
        <f>IF(R2431="C",SUMIF(B:B,B2431,Z:Z),"비해당분야")</f>
        <v>비해당분야</v>
      </c>
      <c r="AB2431" s="4" t="str">
        <f>IF(R2431="C",SUM(Y2431,AA2431),"비해당분야")</f>
        <v>비해당분야</v>
      </c>
      <c r="AC2431" s="4">
        <f>IF(R2431="C",AB2431,X2431)</f>
        <v>20</v>
      </c>
      <c r="AD2431" s="4">
        <f>VLOOKUP(K2431,'[1]자격증 backdata'!A:D,4,0)</f>
        <v>5</v>
      </c>
      <c r="AE2431" s="4">
        <f>IF(_xlfn.MAXIFS(AD:AD,B:B,B2431)&gt;10,10,_xlfn.MAXIFS(AD:AD,B:B,B2431))</f>
        <v>5</v>
      </c>
      <c r="AG2431" s="5">
        <f>VLOOKUP(K2431,'[1]자격증 backdata'!A:C,3,0)</f>
        <v>0</v>
      </c>
      <c r="AH2431" s="5">
        <f>COUNTIFS($B:$B,$B2431,$AG:$AG,AH$1)</f>
        <v>0</v>
      </c>
      <c r="AI2431" s="5">
        <f>COUNTIFS($B:$B,$B2431,$AG:$AG,AI$1)</f>
        <v>0</v>
      </c>
      <c r="AJ2431" s="5">
        <f>COUNTIFS($B:$B,$B2431,$AG:$AG,AJ$1)</f>
        <v>0</v>
      </c>
      <c r="AK2431" s="5">
        <f>COUNTIFS($B:$B,$B2431,$AG:$AG,AK$1)</f>
        <v>0</v>
      </c>
      <c r="AL2431" s="5">
        <f>COUNTIFS($B:$B,$B2431,$AG:$AG,AL$1)</f>
        <v>0</v>
      </c>
      <c r="AM2431" s="5">
        <f>COUNTIFS($B:$B,$B2431,$AG:$AG,AM$1)</f>
        <v>0</v>
      </c>
      <c r="AN2431" s="5">
        <f>COUNTIFS($B:$B,$B2431,$AG:$AG,AN$1)</f>
        <v>0</v>
      </c>
      <c r="AO2431" s="5">
        <f>COUNTIFS($B:$B,$B2431,$AG:$AG,AO$1)</f>
        <v>0</v>
      </c>
      <c r="AP2431" s="5">
        <f>COUNTIFS($B:$B,$B2431,$AG:$AG,AP$1)</f>
        <v>0</v>
      </c>
      <c r="AQ2431" s="5">
        <f>COUNTIFS($B:$B,$B2431,$AG:$AG,AQ$1)</f>
        <v>1</v>
      </c>
      <c r="AR2431" s="5">
        <f>COUNTIFS($B:$B,$B2431,$AG:$AG,AR$1)</f>
        <v>1</v>
      </c>
      <c r="AS2431" s="5">
        <f>COUNTIFS($B:$B,$B2431,$AG:$AG,AS$1)</f>
        <v>0</v>
      </c>
      <c r="AT2431" s="5">
        <f>COUNTIFS($B:$B,$B2431,$AG:$AG,AT$1)</f>
        <v>0</v>
      </c>
      <c r="AU2431" s="5">
        <f>COUNTIFS($B:$B,$B2431,$AG:$AG,AU$1)</f>
        <v>0</v>
      </c>
    </row>
    <row r="2432" spans="1:47" ht="15" customHeight="1" x14ac:dyDescent="0.35">
      <c r="A2432" s="6">
        <f>IF(B2431=B2432,A2431,A2431+1)</f>
        <v>857</v>
      </c>
      <c r="B2432" s="6" t="s">
        <v>1718</v>
      </c>
      <c r="C2432" s="6" t="s">
        <v>1717</v>
      </c>
      <c r="D2432" s="6" t="s">
        <v>1480</v>
      </c>
      <c r="E2432" s="6" t="s">
        <v>1479</v>
      </c>
      <c r="F2432" s="4" t="s">
        <v>8</v>
      </c>
      <c r="G2432" s="4" t="s">
        <v>8</v>
      </c>
      <c r="H2432" s="4" t="s">
        <v>7</v>
      </c>
      <c r="I2432" s="4">
        <v>3</v>
      </c>
      <c r="J2432" s="4" t="s">
        <v>28</v>
      </c>
      <c r="K2432" s="4" t="s">
        <v>1478</v>
      </c>
      <c r="L2432" s="4" t="s">
        <v>26</v>
      </c>
      <c r="M2432" s="4" t="s">
        <v>1720</v>
      </c>
      <c r="N2432" s="4" t="s">
        <v>1526</v>
      </c>
      <c r="P2432" s="4" t="s">
        <v>1</v>
      </c>
      <c r="Q2432" s="4" t="s">
        <v>1475</v>
      </c>
      <c r="R2432" s="4" t="s">
        <v>1474</v>
      </c>
      <c r="S2432" s="5" t="str">
        <f>IF(P2432="심사불필요","-",VLOOKUP(K2432,'[1]자격증 backdata'!A:G,7,0))</f>
        <v>필수</v>
      </c>
      <c r="T2432" s="5" t="str">
        <f>IF(S2432="-","-",IF(COUNTIFS(B:B,B2432,S:S,"필수")&gt;0,"자격요건충족","확인필요"))</f>
        <v>자격요건충족</v>
      </c>
      <c r="U2432" s="5"/>
      <c r="W2432" s="5">
        <f>IF(Q2432="4급","심사불필요",VLOOKUP(K2432,'[1]자격증 backdata'!A:B,2,0))</f>
        <v>4</v>
      </c>
      <c r="X2432" s="4">
        <f>IF(R2432="A", MIN(20, SUMIFS(W:W, B:B, B2432, R:R, "A")),IF(R2432="B", MIN(30, SUMIFS(W:W, B:B, B2432, R:R, "B")),"비해당분야"))</f>
        <v>20</v>
      </c>
      <c r="Y2432" s="4" t="str">
        <f>IF(R2432="C",MIN(30,IF(COUNTIFS(B:B,B2432,W:W,"가1")=1,25,IF(COUNTIFS(B:B,B2432,W:W,"가1")&gt;=2,30,0))+IF(COUNTIFS(B:B,B2432,W:W,"나1")&gt;=4,30,IF(COUNTIFS(B:B,B2432,W:W,"나1")=3,26,IF(COUNTIFS(B:B,B2432,W:W,"나1")=2,22,IF(COUNTIFS(B:B,B2432,W:W,"나1")=1,18,0)))))+MIN(30,IF(COUNTIFS(B:B,B2432,W:W,"가2")=1,25,IF(COUNTIFS(B:B,B2432,W:W,"가2")&gt;=2,30,0))+IF(COUNTIFS(B:B,B2432,W:W,"나2")=3,30,IF(COUNTIFS(B:B,B2432,W:W,"나2")=2,25,IF(COUNTIFS(B:B,B2432,W:W,"나2")=1,20,0)))),"비해당분야")</f>
        <v>비해당분야</v>
      </c>
      <c r="Z2432" s="4" t="str">
        <f>IF(R2432="C",VLOOKUP(K2432,'[1]자격증 backdata'!A:F,6,0),"비해당분야")</f>
        <v>비해당분야</v>
      </c>
      <c r="AA2432" s="4" t="str">
        <f>IF(R2432="C",SUMIF(B:B,B2432,Z:Z),"비해당분야")</f>
        <v>비해당분야</v>
      </c>
      <c r="AB2432" s="4" t="str">
        <f>IF(R2432="C",SUM(Y2432,AA2432),"비해당분야")</f>
        <v>비해당분야</v>
      </c>
      <c r="AC2432" s="4">
        <f>IF(R2432="C",AB2432,X2432)</f>
        <v>20</v>
      </c>
      <c r="AD2432" s="4">
        <f>VLOOKUP(K2432,'[1]자격증 backdata'!A:D,4,0)</f>
        <v>0</v>
      </c>
      <c r="AE2432" s="4">
        <f>IF(_xlfn.MAXIFS(AD:AD,B:B,B2432)&gt;10,10,_xlfn.MAXIFS(AD:AD,B:B,B2432))</f>
        <v>5</v>
      </c>
      <c r="AG2432" s="5">
        <f>VLOOKUP(K2432,'[1]자격증 backdata'!A:C,3,0)</f>
        <v>0</v>
      </c>
      <c r="AH2432" s="5">
        <f>COUNTIFS($B:$B,$B2432,$AG:$AG,AH$1)</f>
        <v>0</v>
      </c>
      <c r="AI2432" s="5">
        <f>COUNTIFS($B:$B,$B2432,$AG:$AG,AI$1)</f>
        <v>0</v>
      </c>
      <c r="AJ2432" s="5">
        <f>COUNTIFS($B:$B,$B2432,$AG:$AG,AJ$1)</f>
        <v>0</v>
      </c>
      <c r="AK2432" s="5">
        <f>COUNTIFS($B:$B,$B2432,$AG:$AG,AK$1)</f>
        <v>0</v>
      </c>
      <c r="AL2432" s="5">
        <f>COUNTIFS($B:$B,$B2432,$AG:$AG,AL$1)</f>
        <v>0</v>
      </c>
      <c r="AM2432" s="5">
        <f>COUNTIFS($B:$B,$B2432,$AG:$AG,AM$1)</f>
        <v>0</v>
      </c>
      <c r="AN2432" s="5">
        <f>COUNTIFS($B:$B,$B2432,$AG:$AG,AN$1)</f>
        <v>0</v>
      </c>
      <c r="AO2432" s="5">
        <f>COUNTIFS($B:$B,$B2432,$AG:$AG,AO$1)</f>
        <v>0</v>
      </c>
      <c r="AP2432" s="5">
        <f>COUNTIFS($B:$B,$B2432,$AG:$AG,AP$1)</f>
        <v>0</v>
      </c>
      <c r="AQ2432" s="5">
        <f>COUNTIFS($B:$B,$B2432,$AG:$AG,AQ$1)</f>
        <v>1</v>
      </c>
      <c r="AR2432" s="5">
        <f>COUNTIFS($B:$B,$B2432,$AG:$AG,AR$1)</f>
        <v>1</v>
      </c>
      <c r="AS2432" s="5">
        <f>COUNTIFS($B:$B,$B2432,$AG:$AG,AS$1)</f>
        <v>0</v>
      </c>
      <c r="AT2432" s="5">
        <f>COUNTIFS($B:$B,$B2432,$AG:$AG,AT$1)</f>
        <v>0</v>
      </c>
      <c r="AU2432" s="5">
        <f>COUNTIFS($B:$B,$B2432,$AG:$AG,AU$1)</f>
        <v>0</v>
      </c>
    </row>
    <row r="2433" spans="1:47" ht="15" customHeight="1" x14ac:dyDescent="0.35">
      <c r="A2433" s="6">
        <f>IF(B2432=B2433,A2432,A2432+1)</f>
        <v>857</v>
      </c>
      <c r="B2433" s="6" t="s">
        <v>1718</v>
      </c>
      <c r="C2433" s="6" t="s">
        <v>1717</v>
      </c>
      <c r="D2433" s="6" t="s">
        <v>1480</v>
      </c>
      <c r="E2433" s="6" t="s">
        <v>1479</v>
      </c>
      <c r="F2433" s="4" t="s">
        <v>8</v>
      </c>
      <c r="G2433" s="4" t="s">
        <v>8</v>
      </c>
      <c r="H2433" s="4" t="s">
        <v>7</v>
      </c>
      <c r="I2433" s="4">
        <v>4</v>
      </c>
      <c r="J2433" s="4" t="s">
        <v>515</v>
      </c>
      <c r="K2433" s="4" t="s">
        <v>1492</v>
      </c>
      <c r="L2433" s="4" t="s">
        <v>26</v>
      </c>
      <c r="M2433" s="4" t="s">
        <v>1719</v>
      </c>
      <c r="N2433" s="4" t="s">
        <v>1516</v>
      </c>
      <c r="P2433" s="4" t="s">
        <v>1</v>
      </c>
      <c r="Q2433" s="4" t="s">
        <v>1475</v>
      </c>
      <c r="R2433" s="4" t="s">
        <v>1474</v>
      </c>
      <c r="S2433" s="5" t="str">
        <f>IF(P2433="심사불필요","-",VLOOKUP(K2433,'[1]자격증 backdata'!A:G,7,0))</f>
        <v>필수</v>
      </c>
      <c r="T2433" s="5" t="str">
        <f>IF(S2433="-","-",IF(COUNTIFS(B:B,B2433,S:S,"필수")&gt;0,"자격요건충족","확인필요"))</f>
        <v>자격요건충족</v>
      </c>
      <c r="U2433" s="5"/>
      <c r="W2433" s="5">
        <f>IF(Q2433="4급","심사불필요",VLOOKUP(K2433,'[1]자격증 backdata'!A:B,2,0))</f>
        <v>6</v>
      </c>
      <c r="X2433" s="4">
        <f>IF(R2433="A", MIN(20, SUMIFS(W:W, B:B, B2433, R:R, "A")),IF(R2433="B", MIN(30, SUMIFS(W:W, B:B, B2433, R:R, "B")),"비해당분야"))</f>
        <v>20</v>
      </c>
      <c r="Y2433" s="4" t="str">
        <f>IF(R2433="C",MIN(30,IF(COUNTIFS(B:B,B2433,W:W,"가1")=1,25,IF(COUNTIFS(B:B,B2433,W:W,"가1")&gt;=2,30,0))+IF(COUNTIFS(B:B,B2433,W:W,"나1")&gt;=4,30,IF(COUNTIFS(B:B,B2433,W:W,"나1")=3,26,IF(COUNTIFS(B:B,B2433,W:W,"나1")=2,22,IF(COUNTIFS(B:B,B2433,W:W,"나1")=1,18,0)))))+MIN(30,IF(COUNTIFS(B:B,B2433,W:W,"가2")=1,25,IF(COUNTIFS(B:B,B2433,W:W,"가2")&gt;=2,30,0))+IF(COUNTIFS(B:B,B2433,W:W,"나2")=3,30,IF(COUNTIFS(B:B,B2433,W:W,"나2")=2,25,IF(COUNTIFS(B:B,B2433,W:W,"나2")=1,20,0)))),"비해당분야")</f>
        <v>비해당분야</v>
      </c>
      <c r="Z2433" s="4" t="str">
        <f>IF(R2433="C",VLOOKUP(K2433,'[1]자격증 backdata'!A:F,6,0),"비해당분야")</f>
        <v>비해당분야</v>
      </c>
      <c r="AA2433" s="4" t="str">
        <f>IF(R2433="C",SUMIF(B:B,B2433,Z:Z),"비해당분야")</f>
        <v>비해당분야</v>
      </c>
      <c r="AB2433" s="4" t="str">
        <f>IF(R2433="C",SUM(Y2433,AA2433),"비해당분야")</f>
        <v>비해당분야</v>
      </c>
      <c r="AC2433" s="4">
        <f>IF(R2433="C",AB2433,X2433)</f>
        <v>20</v>
      </c>
      <c r="AD2433" s="4">
        <f>VLOOKUP(K2433,'[1]자격증 backdata'!A:D,4,0)</f>
        <v>0</v>
      </c>
      <c r="AE2433" s="4">
        <f>IF(_xlfn.MAXIFS(AD:AD,B:B,B2433)&gt;10,10,_xlfn.MAXIFS(AD:AD,B:B,B2433))</f>
        <v>5</v>
      </c>
      <c r="AG2433" s="5">
        <f>VLOOKUP(K2433,'[1]자격증 backdata'!A:C,3,0)</f>
        <v>0</v>
      </c>
      <c r="AH2433" s="5">
        <f>COUNTIFS($B:$B,$B2433,$AG:$AG,AH$1)</f>
        <v>0</v>
      </c>
      <c r="AI2433" s="5">
        <f>COUNTIFS($B:$B,$B2433,$AG:$AG,AI$1)</f>
        <v>0</v>
      </c>
      <c r="AJ2433" s="5">
        <f>COUNTIFS($B:$B,$B2433,$AG:$AG,AJ$1)</f>
        <v>0</v>
      </c>
      <c r="AK2433" s="5">
        <f>COUNTIFS($B:$B,$B2433,$AG:$AG,AK$1)</f>
        <v>0</v>
      </c>
      <c r="AL2433" s="5">
        <f>COUNTIFS($B:$B,$B2433,$AG:$AG,AL$1)</f>
        <v>0</v>
      </c>
      <c r="AM2433" s="5">
        <f>COUNTIFS($B:$B,$B2433,$AG:$AG,AM$1)</f>
        <v>0</v>
      </c>
      <c r="AN2433" s="5">
        <f>COUNTIFS($B:$B,$B2433,$AG:$AG,AN$1)</f>
        <v>0</v>
      </c>
      <c r="AO2433" s="5">
        <f>COUNTIFS($B:$B,$B2433,$AG:$AG,AO$1)</f>
        <v>0</v>
      </c>
      <c r="AP2433" s="5">
        <f>COUNTIFS($B:$B,$B2433,$AG:$AG,AP$1)</f>
        <v>0</v>
      </c>
      <c r="AQ2433" s="5">
        <f>COUNTIFS($B:$B,$B2433,$AG:$AG,AQ$1)</f>
        <v>1</v>
      </c>
      <c r="AR2433" s="5">
        <f>COUNTIFS($B:$B,$B2433,$AG:$AG,AR$1)</f>
        <v>1</v>
      </c>
      <c r="AS2433" s="5">
        <f>COUNTIFS($B:$B,$B2433,$AG:$AG,AS$1)</f>
        <v>0</v>
      </c>
      <c r="AT2433" s="5">
        <f>COUNTIFS($B:$B,$B2433,$AG:$AG,AT$1)</f>
        <v>0</v>
      </c>
      <c r="AU2433" s="5">
        <f>COUNTIFS($B:$B,$B2433,$AG:$AG,AU$1)</f>
        <v>0</v>
      </c>
    </row>
    <row r="2434" spans="1:47" ht="15" customHeight="1" x14ac:dyDescent="0.35">
      <c r="A2434" s="6">
        <f>IF(B2433=B2434,A2433,A2433+1)</f>
        <v>857</v>
      </c>
      <c r="B2434" s="6" t="s">
        <v>1718</v>
      </c>
      <c r="C2434" s="6" t="s">
        <v>1717</v>
      </c>
      <c r="D2434" s="6" t="s">
        <v>1480</v>
      </c>
      <c r="E2434" s="6" t="s">
        <v>1479</v>
      </c>
      <c r="F2434" s="4" t="s">
        <v>7</v>
      </c>
      <c r="G2434" s="4" t="s">
        <v>8</v>
      </c>
      <c r="H2434" s="4" t="s">
        <v>7</v>
      </c>
      <c r="I2434" s="4">
        <v>5</v>
      </c>
      <c r="J2434" s="4" t="s">
        <v>364</v>
      </c>
      <c r="K2434" s="4" t="s">
        <v>1535</v>
      </c>
      <c r="L2434" s="4" t="s">
        <v>254</v>
      </c>
      <c r="M2434" s="4" t="s">
        <v>1716</v>
      </c>
      <c r="N2434" s="4" t="s">
        <v>1396</v>
      </c>
      <c r="P2434" s="4" t="s">
        <v>1</v>
      </c>
      <c r="Q2434" s="4" t="s">
        <v>1475</v>
      </c>
      <c r="R2434" s="4" t="s">
        <v>1474</v>
      </c>
      <c r="S2434" s="5">
        <f>IF(P2434="심사불필요","-",VLOOKUP(K2434,'[1]자격증 backdata'!A:G,7,0))</f>
        <v>0</v>
      </c>
      <c r="T2434" s="5" t="str">
        <f>IF(S2434="-","-",IF(COUNTIFS(B:B,B2434,S:S,"필수")&gt;0,"자격요건충족","확인필요"))</f>
        <v>자격요건충족</v>
      </c>
      <c r="U2434" s="5"/>
      <c r="W2434" s="5">
        <f>IF(Q2434="4급","심사불필요",VLOOKUP(K2434,'[1]자격증 backdata'!A:B,2,0))</f>
        <v>4</v>
      </c>
      <c r="X2434" s="4">
        <f>IF(R2434="A", MIN(20, SUMIFS(W:W, B:B, B2434, R:R, "A")),IF(R2434="B", MIN(30, SUMIFS(W:W, B:B, B2434, R:R, "B")),"비해당분야"))</f>
        <v>20</v>
      </c>
      <c r="Y2434" s="4" t="str">
        <f>IF(R2434="C",MIN(30,IF(COUNTIFS(B:B,B2434,W:W,"가1")=1,25,IF(COUNTIFS(B:B,B2434,W:W,"가1")&gt;=2,30,0))+IF(COUNTIFS(B:B,B2434,W:W,"나1")&gt;=4,30,IF(COUNTIFS(B:B,B2434,W:W,"나1")=3,26,IF(COUNTIFS(B:B,B2434,W:W,"나1")=2,22,IF(COUNTIFS(B:B,B2434,W:W,"나1")=1,18,0)))))+MIN(30,IF(COUNTIFS(B:B,B2434,W:W,"가2")=1,25,IF(COUNTIFS(B:B,B2434,W:W,"가2")&gt;=2,30,0))+IF(COUNTIFS(B:B,B2434,W:W,"나2")=3,30,IF(COUNTIFS(B:B,B2434,W:W,"나2")=2,25,IF(COUNTIFS(B:B,B2434,W:W,"나2")=1,20,0)))),"비해당분야")</f>
        <v>비해당분야</v>
      </c>
      <c r="Z2434" s="4" t="str">
        <f>IF(R2434="C",VLOOKUP(K2434,'[1]자격증 backdata'!A:F,6,0),"비해당분야")</f>
        <v>비해당분야</v>
      </c>
      <c r="AA2434" s="4" t="str">
        <f>IF(R2434="C",SUMIF(B:B,B2434,Z:Z),"비해당분야")</f>
        <v>비해당분야</v>
      </c>
      <c r="AB2434" s="4" t="str">
        <f>IF(R2434="C",SUM(Y2434,AA2434),"비해당분야")</f>
        <v>비해당분야</v>
      </c>
      <c r="AC2434" s="4">
        <f>IF(R2434="C",AB2434,X2434)</f>
        <v>20</v>
      </c>
      <c r="AD2434" s="4">
        <f>VLOOKUP(K2434,'[1]자격증 backdata'!A:D,4,0)</f>
        <v>0</v>
      </c>
      <c r="AE2434" s="4">
        <f>IF(_xlfn.MAXIFS(AD:AD,B:B,B2434)&gt;10,10,_xlfn.MAXIFS(AD:AD,B:B,B2434))</f>
        <v>5</v>
      </c>
      <c r="AG2434" s="5" t="str">
        <f>VLOOKUP(K2434,'[1]자격증 backdata'!A:C,3,0)</f>
        <v>J</v>
      </c>
      <c r="AH2434" s="5">
        <f>COUNTIFS($B:$B,$B2434,$AG:$AG,AH$1)</f>
        <v>0</v>
      </c>
      <c r="AI2434" s="5">
        <f>COUNTIFS($B:$B,$B2434,$AG:$AG,AI$1)</f>
        <v>0</v>
      </c>
      <c r="AJ2434" s="5">
        <f>COUNTIFS($B:$B,$B2434,$AG:$AG,AJ$1)</f>
        <v>0</v>
      </c>
      <c r="AK2434" s="5">
        <f>COUNTIFS($B:$B,$B2434,$AG:$AG,AK$1)</f>
        <v>0</v>
      </c>
      <c r="AL2434" s="5">
        <f>COUNTIFS($B:$B,$B2434,$AG:$AG,AL$1)</f>
        <v>0</v>
      </c>
      <c r="AM2434" s="5">
        <f>COUNTIFS($B:$B,$B2434,$AG:$AG,AM$1)</f>
        <v>0</v>
      </c>
      <c r="AN2434" s="5">
        <f>COUNTIFS($B:$B,$B2434,$AG:$AG,AN$1)</f>
        <v>0</v>
      </c>
      <c r="AO2434" s="5">
        <f>COUNTIFS($B:$B,$B2434,$AG:$AG,AO$1)</f>
        <v>0</v>
      </c>
      <c r="AP2434" s="5">
        <f>COUNTIFS($B:$B,$B2434,$AG:$AG,AP$1)</f>
        <v>0</v>
      </c>
      <c r="AQ2434" s="5">
        <f>COUNTIFS($B:$B,$B2434,$AG:$AG,AQ$1)</f>
        <v>1</v>
      </c>
      <c r="AR2434" s="5">
        <f>COUNTIFS($B:$B,$B2434,$AG:$AG,AR$1)</f>
        <v>1</v>
      </c>
      <c r="AS2434" s="5">
        <f>COUNTIFS($B:$B,$B2434,$AG:$AG,AS$1)</f>
        <v>0</v>
      </c>
      <c r="AT2434" s="5">
        <f>COUNTIFS($B:$B,$B2434,$AG:$AG,AT$1)</f>
        <v>0</v>
      </c>
      <c r="AU2434" s="5">
        <f>COUNTIFS($B:$B,$B2434,$AG:$AG,AU$1)</f>
        <v>0</v>
      </c>
    </row>
    <row r="2435" spans="1:47" ht="15" customHeight="1" x14ac:dyDescent="0.35">
      <c r="A2435" s="3">
        <f>IF(B2434=B2435,A2434,A2434+1)</f>
        <v>858</v>
      </c>
      <c r="B2435" s="3" t="s">
        <v>1713</v>
      </c>
      <c r="C2435" s="3" t="s">
        <v>1712</v>
      </c>
      <c r="D2435" s="3" t="s">
        <v>1480</v>
      </c>
      <c r="E2435" s="3" t="s">
        <v>1479</v>
      </c>
      <c r="F2435" s="4" t="s">
        <v>8</v>
      </c>
      <c r="G2435" s="4" t="s">
        <v>8</v>
      </c>
      <c r="H2435" s="4" t="s">
        <v>7</v>
      </c>
      <c r="I2435" s="3">
        <v>1</v>
      </c>
      <c r="J2435" s="3" t="s">
        <v>515</v>
      </c>
      <c r="K2435" s="3" t="s">
        <v>1492</v>
      </c>
      <c r="L2435" s="3" t="s">
        <v>26</v>
      </c>
      <c r="M2435" s="3" t="s">
        <v>1715</v>
      </c>
      <c r="N2435" s="3" t="s">
        <v>1432</v>
      </c>
      <c r="P2435" s="3" t="s">
        <v>1</v>
      </c>
      <c r="Q2435" s="3" t="s">
        <v>1475</v>
      </c>
      <c r="R2435" s="3" t="s">
        <v>1474</v>
      </c>
      <c r="S2435" s="2" t="str">
        <f>IF(P2435="심사불필요","-",VLOOKUP(K2435,'[1]자격증 backdata'!A:G,7,0))</f>
        <v>필수</v>
      </c>
      <c r="T2435" s="2" t="str">
        <f>IF(S2435="-","-",IF(COUNTIFS(B:B,B2435,S:S,"필수")&gt;0,"자격요건충족","확인필요"))</f>
        <v>자격요건충족</v>
      </c>
      <c r="U2435" s="2"/>
      <c r="W2435" s="2">
        <f>IF(Q2435="4급","심사불필요",VLOOKUP(K2435,'[1]자격증 backdata'!A:B,2,0))</f>
        <v>6</v>
      </c>
      <c r="X2435" s="3">
        <f>IF(R2435="A", MIN(20, SUMIFS(W:W, B:B, B2435, R:R, "A")),IF(R2435="B", MIN(30, SUMIFS(W:W, B:B, B2435, R:R, "B")),"비해당분야"))</f>
        <v>14</v>
      </c>
      <c r="Y2435" s="3" t="str">
        <f>IF(R2435="C",MIN(30,IF(COUNTIFS(B:B,B2435,W:W,"가1")=1,25,IF(COUNTIFS(B:B,B2435,W:W,"가1")&gt;=2,30,0))+IF(COUNTIFS(B:B,B2435,W:W,"나1")&gt;=4,30,IF(COUNTIFS(B:B,B2435,W:W,"나1")=3,26,IF(COUNTIFS(B:B,B2435,W:W,"나1")=2,22,IF(COUNTIFS(B:B,B2435,W:W,"나1")=1,18,0)))))+MIN(30,IF(COUNTIFS(B:B,B2435,W:W,"가2")=1,25,IF(COUNTIFS(B:B,B2435,W:W,"가2")&gt;=2,30,0))+IF(COUNTIFS(B:B,B2435,W:W,"나2")=3,30,IF(COUNTIFS(B:B,B2435,W:W,"나2")=2,25,IF(COUNTIFS(B:B,B2435,W:W,"나2")=1,20,0)))),"비해당분야")</f>
        <v>비해당분야</v>
      </c>
      <c r="Z2435" s="3" t="str">
        <f>IF(R2435="C",VLOOKUP(K2435,'[1]자격증 backdata'!A:F,6,0),"비해당분야")</f>
        <v>비해당분야</v>
      </c>
      <c r="AA2435" s="3" t="str">
        <f>IF(R2435="C",SUMIF(B:B,B2435,Z:Z),"비해당분야")</f>
        <v>비해당분야</v>
      </c>
      <c r="AB2435" s="3" t="str">
        <f>IF(R2435="C",SUM(Y2435,AA2435),"비해당분야")</f>
        <v>비해당분야</v>
      </c>
      <c r="AC2435" s="3">
        <f>IF(R2435="C",AB2435,X2435)</f>
        <v>14</v>
      </c>
      <c r="AD2435" s="3">
        <f>VLOOKUP(K2435,'[1]자격증 backdata'!A:D,4,0)</f>
        <v>0</v>
      </c>
      <c r="AE2435" s="3">
        <f>IF(_xlfn.MAXIFS(AD:AD,B:B,B2435)&gt;10,10,_xlfn.MAXIFS(AD:AD,B:B,B2435))</f>
        <v>0</v>
      </c>
      <c r="AG2435" s="2">
        <f>VLOOKUP(K2435,'[1]자격증 backdata'!A:C,3,0)</f>
        <v>0</v>
      </c>
      <c r="AH2435" s="2">
        <f>COUNTIFS($B:$B,$B2435,$AG:$AG,AH$1)</f>
        <v>0</v>
      </c>
      <c r="AI2435" s="2">
        <f>COUNTIFS($B:$B,$B2435,$AG:$AG,AI$1)</f>
        <v>0</v>
      </c>
      <c r="AJ2435" s="2">
        <f>COUNTIFS($B:$B,$B2435,$AG:$AG,AJ$1)</f>
        <v>0</v>
      </c>
      <c r="AK2435" s="2">
        <f>COUNTIFS($B:$B,$B2435,$AG:$AG,AK$1)</f>
        <v>0</v>
      </c>
      <c r="AL2435" s="2">
        <f>COUNTIFS($B:$B,$B2435,$AG:$AG,AL$1)</f>
        <v>0</v>
      </c>
      <c r="AM2435" s="2">
        <f>COUNTIFS($B:$B,$B2435,$AG:$AG,AM$1)</f>
        <v>0</v>
      </c>
      <c r="AN2435" s="2">
        <f>COUNTIFS($B:$B,$B2435,$AG:$AG,AN$1)</f>
        <v>0</v>
      </c>
      <c r="AO2435" s="2">
        <f>COUNTIFS($B:$B,$B2435,$AG:$AG,AO$1)</f>
        <v>0</v>
      </c>
      <c r="AP2435" s="2">
        <f>COUNTIFS($B:$B,$B2435,$AG:$AG,AP$1)</f>
        <v>0</v>
      </c>
      <c r="AQ2435" s="2">
        <f>COUNTIFS($B:$B,$B2435,$AG:$AG,AQ$1)</f>
        <v>0</v>
      </c>
      <c r="AR2435" s="2">
        <f>COUNTIFS($B:$B,$B2435,$AG:$AG,AR$1)</f>
        <v>0</v>
      </c>
      <c r="AS2435" s="2">
        <f>COUNTIFS($B:$B,$B2435,$AG:$AG,AS$1)</f>
        <v>0</v>
      </c>
      <c r="AT2435" s="2">
        <f>COUNTIFS($B:$B,$B2435,$AG:$AG,AT$1)</f>
        <v>1</v>
      </c>
      <c r="AU2435" s="2">
        <f>COUNTIFS($B:$B,$B2435,$AG:$AG,AU$1)</f>
        <v>0</v>
      </c>
    </row>
    <row r="2436" spans="1:47" ht="15" customHeight="1" x14ac:dyDescent="0.35">
      <c r="A2436" s="7">
        <f>IF(B2435=B2436,A2435,A2435+1)</f>
        <v>858</v>
      </c>
      <c r="B2436" s="7" t="s">
        <v>1713</v>
      </c>
      <c r="C2436" s="7" t="s">
        <v>1712</v>
      </c>
      <c r="D2436" s="7" t="s">
        <v>1480</v>
      </c>
      <c r="E2436" s="7" t="s">
        <v>1479</v>
      </c>
      <c r="F2436" s="4" t="s">
        <v>8</v>
      </c>
      <c r="G2436" s="4" t="s">
        <v>8</v>
      </c>
      <c r="H2436" s="4" t="s">
        <v>7</v>
      </c>
      <c r="I2436" s="3">
        <v>2</v>
      </c>
      <c r="J2436" s="3" t="s">
        <v>28</v>
      </c>
      <c r="K2436" s="3" t="s">
        <v>1478</v>
      </c>
      <c r="L2436" s="3" t="s">
        <v>26</v>
      </c>
      <c r="M2436" s="3" t="s">
        <v>1714</v>
      </c>
      <c r="N2436" s="3" t="s">
        <v>599</v>
      </c>
      <c r="P2436" s="3" t="s">
        <v>1</v>
      </c>
      <c r="Q2436" s="3" t="s">
        <v>1475</v>
      </c>
      <c r="R2436" s="3" t="s">
        <v>1474</v>
      </c>
      <c r="S2436" s="2" t="str">
        <f>IF(P2436="심사불필요","-",VLOOKUP(K2436,'[1]자격증 backdata'!A:G,7,0))</f>
        <v>필수</v>
      </c>
      <c r="T2436" s="2" t="str">
        <f>IF(S2436="-","-",IF(COUNTIFS(B:B,B2436,S:S,"필수")&gt;0,"자격요건충족","확인필요"))</f>
        <v>자격요건충족</v>
      </c>
      <c r="U2436" s="2"/>
      <c r="W2436" s="2">
        <f>IF(Q2436="4급","심사불필요",VLOOKUP(K2436,'[1]자격증 backdata'!A:B,2,0))</f>
        <v>4</v>
      </c>
      <c r="X2436" s="3">
        <f>IF(R2436="A", MIN(20, SUMIFS(W:W, B:B, B2436, R:R, "A")),IF(R2436="B", MIN(30, SUMIFS(W:W, B:B, B2436, R:R, "B")),"비해당분야"))</f>
        <v>14</v>
      </c>
      <c r="Y2436" s="3" t="str">
        <f>IF(R2436="C",MIN(30,IF(COUNTIFS(B:B,B2436,W:W,"가1")=1,25,IF(COUNTIFS(B:B,B2436,W:W,"가1")&gt;=2,30,0))+IF(COUNTIFS(B:B,B2436,W:W,"나1")&gt;=4,30,IF(COUNTIFS(B:B,B2436,W:W,"나1")=3,26,IF(COUNTIFS(B:B,B2436,W:W,"나1")=2,22,IF(COUNTIFS(B:B,B2436,W:W,"나1")=1,18,0)))))+MIN(30,IF(COUNTIFS(B:B,B2436,W:W,"가2")=1,25,IF(COUNTIFS(B:B,B2436,W:W,"가2")&gt;=2,30,0))+IF(COUNTIFS(B:B,B2436,W:W,"나2")=3,30,IF(COUNTIFS(B:B,B2436,W:W,"나2")=2,25,IF(COUNTIFS(B:B,B2436,W:W,"나2")=1,20,0)))),"비해당분야")</f>
        <v>비해당분야</v>
      </c>
      <c r="Z2436" s="3" t="str">
        <f>IF(R2436="C",VLOOKUP(K2436,'[1]자격증 backdata'!A:F,6,0),"비해당분야")</f>
        <v>비해당분야</v>
      </c>
      <c r="AA2436" s="3" t="str">
        <f>IF(R2436="C",SUMIF(B:B,B2436,Z:Z),"비해당분야")</f>
        <v>비해당분야</v>
      </c>
      <c r="AB2436" s="3" t="str">
        <f>IF(R2436="C",SUM(Y2436,AA2436),"비해당분야")</f>
        <v>비해당분야</v>
      </c>
      <c r="AC2436" s="3">
        <f>IF(R2436="C",AB2436,X2436)</f>
        <v>14</v>
      </c>
      <c r="AD2436" s="3">
        <f>VLOOKUP(K2436,'[1]자격증 backdata'!A:D,4,0)</f>
        <v>0</v>
      </c>
      <c r="AE2436" s="3">
        <f>IF(_xlfn.MAXIFS(AD:AD,B:B,B2436)&gt;10,10,_xlfn.MAXIFS(AD:AD,B:B,B2436))</f>
        <v>0</v>
      </c>
      <c r="AG2436" s="2">
        <f>VLOOKUP(K2436,'[1]자격증 backdata'!A:C,3,0)</f>
        <v>0</v>
      </c>
      <c r="AH2436" s="2">
        <f>COUNTIFS($B:$B,$B2436,$AG:$AG,AH$1)</f>
        <v>0</v>
      </c>
      <c r="AI2436" s="2">
        <f>COUNTIFS($B:$B,$B2436,$AG:$AG,AI$1)</f>
        <v>0</v>
      </c>
      <c r="AJ2436" s="2">
        <f>COUNTIFS($B:$B,$B2436,$AG:$AG,AJ$1)</f>
        <v>0</v>
      </c>
      <c r="AK2436" s="2">
        <f>COUNTIFS($B:$B,$B2436,$AG:$AG,AK$1)</f>
        <v>0</v>
      </c>
      <c r="AL2436" s="2">
        <f>COUNTIFS($B:$B,$B2436,$AG:$AG,AL$1)</f>
        <v>0</v>
      </c>
      <c r="AM2436" s="2">
        <f>COUNTIFS($B:$B,$B2436,$AG:$AG,AM$1)</f>
        <v>0</v>
      </c>
      <c r="AN2436" s="2">
        <f>COUNTIFS($B:$B,$B2436,$AG:$AG,AN$1)</f>
        <v>0</v>
      </c>
      <c r="AO2436" s="2">
        <f>COUNTIFS($B:$B,$B2436,$AG:$AG,AO$1)</f>
        <v>0</v>
      </c>
      <c r="AP2436" s="2">
        <f>COUNTIFS($B:$B,$B2436,$AG:$AG,AP$1)</f>
        <v>0</v>
      </c>
      <c r="AQ2436" s="2">
        <f>COUNTIFS($B:$B,$B2436,$AG:$AG,AQ$1)</f>
        <v>0</v>
      </c>
      <c r="AR2436" s="2">
        <f>COUNTIFS($B:$B,$B2436,$AG:$AG,AR$1)</f>
        <v>0</v>
      </c>
      <c r="AS2436" s="2">
        <f>COUNTIFS($B:$B,$B2436,$AG:$AG,AS$1)</f>
        <v>0</v>
      </c>
      <c r="AT2436" s="2">
        <f>COUNTIFS($B:$B,$B2436,$AG:$AG,AT$1)</f>
        <v>1</v>
      </c>
      <c r="AU2436" s="2">
        <f>COUNTIFS($B:$B,$B2436,$AG:$AG,AU$1)</f>
        <v>0</v>
      </c>
    </row>
    <row r="2437" spans="1:47" ht="15" customHeight="1" x14ac:dyDescent="0.35">
      <c r="A2437" s="7">
        <f>IF(B2436=B2437,A2436,A2436+1)</f>
        <v>858</v>
      </c>
      <c r="B2437" s="7" t="s">
        <v>1713</v>
      </c>
      <c r="C2437" s="7" t="s">
        <v>1712</v>
      </c>
      <c r="D2437" s="7" t="s">
        <v>1480</v>
      </c>
      <c r="E2437" s="7" t="s">
        <v>1479</v>
      </c>
      <c r="F2437" s="4" t="s">
        <v>7</v>
      </c>
      <c r="G2437" s="4" t="s">
        <v>8</v>
      </c>
      <c r="H2437" s="4" t="s">
        <v>7</v>
      </c>
      <c r="I2437" s="3">
        <v>3</v>
      </c>
      <c r="J2437" s="3" t="s">
        <v>57</v>
      </c>
      <c r="K2437" s="3" t="s">
        <v>1565</v>
      </c>
      <c r="L2437" s="3" t="s">
        <v>55</v>
      </c>
      <c r="M2437" s="3" t="s">
        <v>1711</v>
      </c>
      <c r="N2437" s="3" t="s">
        <v>1417</v>
      </c>
      <c r="P2437" s="3" t="s">
        <v>1</v>
      </c>
      <c r="Q2437" s="3" t="s">
        <v>1475</v>
      </c>
      <c r="R2437" s="3" t="s">
        <v>1474</v>
      </c>
      <c r="S2437" s="2">
        <f>IF(P2437="심사불필요","-",VLOOKUP(K2437,'[1]자격증 backdata'!A:G,7,0))</f>
        <v>0</v>
      </c>
      <c r="T2437" s="2" t="str">
        <f>IF(S2437="-","-",IF(COUNTIFS(B:B,B2437,S:S,"필수")&gt;0,"자격요건충족","확인필요"))</f>
        <v>자격요건충족</v>
      </c>
      <c r="U2437" s="2"/>
      <c r="W2437" s="2">
        <f>IF(Q2437="4급","심사불필요",VLOOKUP(K2437,'[1]자격증 backdata'!A:B,2,0))</f>
        <v>4</v>
      </c>
      <c r="X2437" s="3">
        <f>IF(R2437="A", MIN(20, SUMIFS(W:W, B:B, B2437, R:R, "A")),IF(R2437="B", MIN(30, SUMIFS(W:W, B:B, B2437, R:R, "B")),"비해당분야"))</f>
        <v>14</v>
      </c>
      <c r="Y2437" s="3" t="str">
        <f>IF(R2437="C",MIN(30,IF(COUNTIFS(B:B,B2437,W:W,"가1")=1,25,IF(COUNTIFS(B:B,B2437,W:W,"가1")&gt;=2,30,0))+IF(COUNTIFS(B:B,B2437,W:W,"나1")&gt;=4,30,IF(COUNTIFS(B:B,B2437,W:W,"나1")=3,26,IF(COUNTIFS(B:B,B2437,W:W,"나1")=2,22,IF(COUNTIFS(B:B,B2437,W:W,"나1")=1,18,0)))))+MIN(30,IF(COUNTIFS(B:B,B2437,W:W,"가2")=1,25,IF(COUNTIFS(B:B,B2437,W:W,"가2")&gt;=2,30,0))+IF(COUNTIFS(B:B,B2437,W:W,"나2")=3,30,IF(COUNTIFS(B:B,B2437,W:W,"나2")=2,25,IF(COUNTIFS(B:B,B2437,W:W,"나2")=1,20,0)))),"비해당분야")</f>
        <v>비해당분야</v>
      </c>
      <c r="Z2437" s="3" t="str">
        <f>IF(R2437="C",VLOOKUP(K2437,'[1]자격증 backdata'!A:F,6,0),"비해당분야")</f>
        <v>비해당분야</v>
      </c>
      <c r="AA2437" s="3" t="str">
        <f>IF(R2437="C",SUMIF(B:B,B2437,Z:Z),"비해당분야")</f>
        <v>비해당분야</v>
      </c>
      <c r="AB2437" s="3" t="str">
        <f>IF(R2437="C",SUM(Y2437,AA2437),"비해당분야")</f>
        <v>비해당분야</v>
      </c>
      <c r="AC2437" s="3">
        <f>IF(R2437="C",AB2437,X2437)</f>
        <v>14</v>
      </c>
      <c r="AD2437" s="3">
        <f>VLOOKUP(K2437,'[1]자격증 backdata'!A:D,4,0)</f>
        <v>0</v>
      </c>
      <c r="AE2437" s="3">
        <f>IF(_xlfn.MAXIFS(AD:AD,B:B,B2437)&gt;10,10,_xlfn.MAXIFS(AD:AD,B:B,B2437))</f>
        <v>0</v>
      </c>
      <c r="AG2437" s="2" t="str">
        <f>VLOOKUP(K2437,'[1]자격증 backdata'!A:C,3,0)</f>
        <v>M</v>
      </c>
      <c r="AH2437" s="2">
        <f>COUNTIFS($B:$B,$B2437,$AG:$AG,AH$1)</f>
        <v>0</v>
      </c>
      <c r="AI2437" s="2">
        <f>COUNTIFS($B:$B,$B2437,$AG:$AG,AI$1)</f>
        <v>0</v>
      </c>
      <c r="AJ2437" s="2">
        <f>COUNTIFS($B:$B,$B2437,$AG:$AG,AJ$1)</f>
        <v>0</v>
      </c>
      <c r="AK2437" s="2">
        <f>COUNTIFS($B:$B,$B2437,$AG:$AG,AK$1)</f>
        <v>0</v>
      </c>
      <c r="AL2437" s="2">
        <f>COUNTIFS($B:$B,$B2437,$AG:$AG,AL$1)</f>
        <v>0</v>
      </c>
      <c r="AM2437" s="2">
        <f>COUNTIFS($B:$B,$B2437,$AG:$AG,AM$1)</f>
        <v>0</v>
      </c>
      <c r="AN2437" s="2">
        <f>COUNTIFS($B:$B,$B2437,$AG:$AG,AN$1)</f>
        <v>0</v>
      </c>
      <c r="AO2437" s="2">
        <f>COUNTIFS($B:$B,$B2437,$AG:$AG,AO$1)</f>
        <v>0</v>
      </c>
      <c r="AP2437" s="2">
        <f>COUNTIFS($B:$B,$B2437,$AG:$AG,AP$1)</f>
        <v>0</v>
      </c>
      <c r="AQ2437" s="2">
        <f>COUNTIFS($B:$B,$B2437,$AG:$AG,AQ$1)</f>
        <v>0</v>
      </c>
      <c r="AR2437" s="2">
        <f>COUNTIFS($B:$B,$B2437,$AG:$AG,AR$1)</f>
        <v>0</v>
      </c>
      <c r="AS2437" s="2">
        <f>COUNTIFS($B:$B,$B2437,$AG:$AG,AS$1)</f>
        <v>0</v>
      </c>
      <c r="AT2437" s="2">
        <f>COUNTIFS($B:$B,$B2437,$AG:$AG,AT$1)</f>
        <v>1</v>
      </c>
      <c r="AU2437" s="2">
        <f>COUNTIFS($B:$B,$B2437,$AG:$AG,AU$1)</f>
        <v>0</v>
      </c>
    </row>
    <row r="2438" spans="1:47" ht="15" customHeight="1" x14ac:dyDescent="0.35">
      <c r="A2438" s="4">
        <f>IF(B2437=B2438,A2437,A2437+1)</f>
        <v>859</v>
      </c>
      <c r="B2438" s="4" t="s">
        <v>1709</v>
      </c>
      <c r="C2438" s="4" t="s">
        <v>1708</v>
      </c>
      <c r="D2438" s="4" t="s">
        <v>1480</v>
      </c>
      <c r="E2438" s="4" t="s">
        <v>1479</v>
      </c>
      <c r="F2438" s="4" t="s">
        <v>8</v>
      </c>
      <c r="G2438" s="4" t="s">
        <v>8</v>
      </c>
      <c r="H2438" s="4" t="s">
        <v>7</v>
      </c>
      <c r="I2438" s="4">
        <v>1</v>
      </c>
      <c r="J2438" s="4" t="s">
        <v>28</v>
      </c>
      <c r="K2438" s="4" t="s">
        <v>1478</v>
      </c>
      <c r="L2438" s="4" t="s">
        <v>26</v>
      </c>
      <c r="M2438" s="4" t="s">
        <v>1710</v>
      </c>
      <c r="N2438" s="4" t="s">
        <v>1526</v>
      </c>
      <c r="P2438" s="4" t="s">
        <v>1</v>
      </c>
      <c r="Q2438" s="4" t="s">
        <v>1475</v>
      </c>
      <c r="R2438" s="4" t="s">
        <v>1474</v>
      </c>
      <c r="S2438" s="5" t="str">
        <f>IF(P2438="심사불필요","-",VLOOKUP(K2438,'[1]자격증 backdata'!A:G,7,0))</f>
        <v>필수</v>
      </c>
      <c r="T2438" s="5" t="str">
        <f>IF(S2438="-","-",IF(COUNTIFS(B:B,B2438,S:S,"필수")&gt;0,"자격요건충족","확인필요"))</f>
        <v>자격요건충족</v>
      </c>
      <c r="U2438" s="5"/>
      <c r="W2438" s="5">
        <f>IF(Q2438="4급","심사불필요",VLOOKUP(K2438,'[1]자격증 backdata'!A:B,2,0))</f>
        <v>4</v>
      </c>
      <c r="X2438" s="4">
        <f>IF(R2438="A", MIN(20, SUMIFS(W:W, B:B, B2438, R:R, "A")),IF(R2438="B", MIN(30, SUMIFS(W:W, B:B, B2438, R:R, "B")),"비해당분야"))</f>
        <v>4</v>
      </c>
      <c r="Y2438" s="4" t="str">
        <f>IF(R2438="C",MIN(30,IF(COUNTIFS(B:B,B2438,W:W,"가1")=1,25,IF(COUNTIFS(B:B,B2438,W:W,"가1")&gt;=2,30,0))+IF(COUNTIFS(B:B,B2438,W:W,"나1")&gt;=4,30,IF(COUNTIFS(B:B,B2438,W:W,"나1")=3,26,IF(COUNTIFS(B:B,B2438,W:W,"나1")=2,22,IF(COUNTIFS(B:B,B2438,W:W,"나1")=1,18,0)))))+MIN(30,IF(COUNTIFS(B:B,B2438,W:W,"가2")=1,25,IF(COUNTIFS(B:B,B2438,W:W,"가2")&gt;=2,30,0))+IF(COUNTIFS(B:B,B2438,W:W,"나2")=3,30,IF(COUNTIFS(B:B,B2438,W:W,"나2")=2,25,IF(COUNTIFS(B:B,B2438,W:W,"나2")=1,20,0)))),"비해당분야")</f>
        <v>비해당분야</v>
      </c>
      <c r="Z2438" s="4" t="str">
        <f>IF(R2438="C",VLOOKUP(K2438,'[1]자격증 backdata'!A:F,6,0),"비해당분야")</f>
        <v>비해당분야</v>
      </c>
      <c r="AA2438" s="4" t="str">
        <f>IF(R2438="C",SUMIF(B:B,B2438,Z:Z),"비해당분야")</f>
        <v>비해당분야</v>
      </c>
      <c r="AB2438" s="4" t="str">
        <f>IF(R2438="C",SUM(Y2438,AA2438),"비해당분야")</f>
        <v>비해당분야</v>
      </c>
      <c r="AC2438" s="4">
        <f>IF(R2438="C",AB2438,X2438)</f>
        <v>4</v>
      </c>
      <c r="AD2438" s="4">
        <f>VLOOKUP(K2438,'[1]자격증 backdata'!A:D,4,0)</f>
        <v>0</v>
      </c>
      <c r="AE2438" s="4">
        <f>IF(_xlfn.MAXIFS(AD:AD,B:B,B2438)&gt;10,10,_xlfn.MAXIFS(AD:AD,B:B,B2438))</f>
        <v>5</v>
      </c>
      <c r="AG2438" s="5">
        <f>VLOOKUP(K2438,'[1]자격증 backdata'!A:C,3,0)</f>
        <v>0</v>
      </c>
      <c r="AH2438" s="5">
        <f>COUNTIFS($B:$B,$B2438,$AG:$AG,AH$1)</f>
        <v>0</v>
      </c>
      <c r="AI2438" s="5">
        <f>COUNTIFS($B:$B,$B2438,$AG:$AG,AI$1)</f>
        <v>0</v>
      </c>
      <c r="AJ2438" s="5">
        <f>COUNTIFS($B:$B,$B2438,$AG:$AG,AJ$1)</f>
        <v>0</v>
      </c>
      <c r="AK2438" s="5">
        <f>COUNTIFS($B:$B,$B2438,$AG:$AG,AK$1)</f>
        <v>0</v>
      </c>
      <c r="AL2438" s="5">
        <f>COUNTIFS($B:$B,$B2438,$AG:$AG,AL$1)</f>
        <v>0</v>
      </c>
      <c r="AM2438" s="5">
        <f>COUNTIFS($B:$B,$B2438,$AG:$AG,AM$1)</f>
        <v>0</v>
      </c>
      <c r="AN2438" s="5">
        <f>COUNTIFS($B:$B,$B2438,$AG:$AG,AN$1)</f>
        <v>0</v>
      </c>
      <c r="AO2438" s="5">
        <f>COUNTIFS($B:$B,$B2438,$AG:$AG,AO$1)</f>
        <v>0</v>
      </c>
      <c r="AP2438" s="5">
        <f>COUNTIFS($B:$B,$B2438,$AG:$AG,AP$1)</f>
        <v>0</v>
      </c>
      <c r="AQ2438" s="5">
        <f>COUNTIFS($B:$B,$B2438,$AG:$AG,AQ$1)</f>
        <v>0</v>
      </c>
      <c r="AR2438" s="5">
        <f>COUNTIFS($B:$B,$B2438,$AG:$AG,AR$1)</f>
        <v>0</v>
      </c>
      <c r="AS2438" s="5">
        <f>COUNTIFS($B:$B,$B2438,$AG:$AG,AS$1)</f>
        <v>0</v>
      </c>
      <c r="AT2438" s="5">
        <f>COUNTIFS($B:$B,$B2438,$AG:$AG,AT$1)</f>
        <v>0</v>
      </c>
      <c r="AU2438" s="5">
        <f>COUNTIFS($B:$B,$B2438,$AG:$AG,AU$1)</f>
        <v>0</v>
      </c>
    </row>
    <row r="2439" spans="1:47" ht="15" customHeight="1" x14ac:dyDescent="0.35">
      <c r="A2439" s="6">
        <f>IF(B2438=B2439,A2438,A2438+1)</f>
        <v>859</v>
      </c>
      <c r="B2439" s="6" t="s">
        <v>1709</v>
      </c>
      <c r="C2439" s="6" t="s">
        <v>1708</v>
      </c>
      <c r="D2439" s="6" t="s">
        <v>1480</v>
      </c>
      <c r="E2439" s="6" t="s">
        <v>1479</v>
      </c>
      <c r="F2439" s="4" t="s">
        <v>7</v>
      </c>
      <c r="G2439" s="4" t="s">
        <v>8</v>
      </c>
      <c r="H2439" s="4" t="s">
        <v>7</v>
      </c>
      <c r="I2439" s="4">
        <v>2</v>
      </c>
      <c r="J2439" s="4" t="s">
        <v>69</v>
      </c>
      <c r="K2439" s="4" t="s">
        <v>1503</v>
      </c>
      <c r="L2439" s="4" t="s">
        <v>36</v>
      </c>
      <c r="M2439" s="4" t="s">
        <v>1707</v>
      </c>
      <c r="N2439" s="4" t="s">
        <v>795</v>
      </c>
      <c r="P2439" s="4" t="s">
        <v>1</v>
      </c>
      <c r="Q2439" s="4" t="s">
        <v>1475</v>
      </c>
      <c r="R2439" s="4" t="s">
        <v>1474</v>
      </c>
      <c r="S2439" s="5">
        <f>IF(P2439="심사불필요","-",VLOOKUP(K2439,'[1]자격증 backdata'!A:G,7,0))</f>
        <v>0</v>
      </c>
      <c r="T2439" s="5" t="str">
        <f>IF(S2439="-","-",IF(COUNTIFS(B:B,B2439,S:S,"필수")&gt;0,"자격요건충족","확인필요"))</f>
        <v>자격요건충족</v>
      </c>
      <c r="U2439" s="5"/>
      <c r="W2439" s="5">
        <f>IF(Q2439="4급","심사불필요",VLOOKUP(K2439,'[1]자격증 backdata'!A:B,2,0))</f>
        <v>0</v>
      </c>
      <c r="X2439" s="4">
        <f>IF(R2439="A", MIN(20, SUMIFS(W:W, B:B, B2439, R:R, "A")),IF(R2439="B", MIN(30, SUMIFS(W:W, B:B, B2439, R:R, "B")),"비해당분야"))</f>
        <v>4</v>
      </c>
      <c r="Y2439" s="4" t="str">
        <f>IF(R2439="C",MIN(30,IF(COUNTIFS(B:B,B2439,W:W,"가1")=1,25,IF(COUNTIFS(B:B,B2439,W:W,"가1")&gt;=2,30,0))+IF(COUNTIFS(B:B,B2439,W:W,"나1")&gt;=4,30,IF(COUNTIFS(B:B,B2439,W:W,"나1")=3,26,IF(COUNTIFS(B:B,B2439,W:W,"나1")=2,22,IF(COUNTIFS(B:B,B2439,W:W,"나1")=1,18,0)))))+MIN(30,IF(COUNTIFS(B:B,B2439,W:W,"가2")=1,25,IF(COUNTIFS(B:B,B2439,W:W,"가2")&gt;=2,30,0))+IF(COUNTIFS(B:B,B2439,W:W,"나2")=3,30,IF(COUNTIFS(B:B,B2439,W:W,"나2")=2,25,IF(COUNTIFS(B:B,B2439,W:W,"나2")=1,20,0)))),"비해당분야")</f>
        <v>비해당분야</v>
      </c>
      <c r="Z2439" s="4" t="str">
        <f>IF(R2439="C",VLOOKUP(K2439,'[1]자격증 backdata'!A:F,6,0),"비해당분야")</f>
        <v>비해당분야</v>
      </c>
      <c r="AA2439" s="4" t="str">
        <f>IF(R2439="C",SUMIF(B:B,B2439,Z:Z),"비해당분야")</f>
        <v>비해당분야</v>
      </c>
      <c r="AB2439" s="4" t="str">
        <f>IF(R2439="C",SUM(Y2439,AA2439),"비해당분야")</f>
        <v>비해당분야</v>
      </c>
      <c r="AC2439" s="4">
        <f>IF(R2439="C",AB2439,X2439)</f>
        <v>4</v>
      </c>
      <c r="AD2439" s="4">
        <f>VLOOKUP(K2439,'[1]자격증 backdata'!A:D,4,0)</f>
        <v>5</v>
      </c>
      <c r="AE2439" s="4">
        <f>IF(_xlfn.MAXIFS(AD:AD,B:B,B2439)&gt;10,10,_xlfn.MAXIFS(AD:AD,B:B,B2439))</f>
        <v>5</v>
      </c>
      <c r="AG2439" s="5">
        <f>VLOOKUP(K2439,'[1]자격증 backdata'!A:C,3,0)</f>
        <v>0</v>
      </c>
      <c r="AH2439" s="5">
        <f>COUNTIFS($B:$B,$B2439,$AG:$AG,AH$1)</f>
        <v>0</v>
      </c>
      <c r="AI2439" s="5">
        <f>COUNTIFS($B:$B,$B2439,$AG:$AG,AI$1)</f>
        <v>0</v>
      </c>
      <c r="AJ2439" s="5">
        <f>COUNTIFS($B:$B,$B2439,$AG:$AG,AJ$1)</f>
        <v>0</v>
      </c>
      <c r="AK2439" s="5">
        <f>COUNTIFS($B:$B,$B2439,$AG:$AG,AK$1)</f>
        <v>0</v>
      </c>
      <c r="AL2439" s="5">
        <f>COUNTIFS($B:$B,$B2439,$AG:$AG,AL$1)</f>
        <v>0</v>
      </c>
      <c r="AM2439" s="5">
        <f>COUNTIFS($B:$B,$B2439,$AG:$AG,AM$1)</f>
        <v>0</v>
      </c>
      <c r="AN2439" s="5">
        <f>COUNTIFS($B:$B,$B2439,$AG:$AG,AN$1)</f>
        <v>0</v>
      </c>
      <c r="AO2439" s="5">
        <f>COUNTIFS($B:$B,$B2439,$AG:$AG,AO$1)</f>
        <v>0</v>
      </c>
      <c r="AP2439" s="5">
        <f>COUNTIFS($B:$B,$B2439,$AG:$AG,AP$1)</f>
        <v>0</v>
      </c>
      <c r="AQ2439" s="5">
        <f>COUNTIFS($B:$B,$B2439,$AG:$AG,AQ$1)</f>
        <v>0</v>
      </c>
      <c r="AR2439" s="5">
        <f>COUNTIFS($B:$B,$B2439,$AG:$AG,AR$1)</f>
        <v>0</v>
      </c>
      <c r="AS2439" s="5">
        <f>COUNTIFS($B:$B,$B2439,$AG:$AG,AS$1)</f>
        <v>0</v>
      </c>
      <c r="AT2439" s="5">
        <f>COUNTIFS($B:$B,$B2439,$AG:$AG,AT$1)</f>
        <v>0</v>
      </c>
      <c r="AU2439" s="5">
        <f>COUNTIFS($B:$B,$B2439,$AG:$AG,AU$1)</f>
        <v>0</v>
      </c>
    </row>
    <row r="2440" spans="1:47" ht="15" customHeight="1" x14ac:dyDescent="0.35">
      <c r="A2440" s="3">
        <f>IF(B2439=B2440,A2439,A2439+1)</f>
        <v>860</v>
      </c>
      <c r="B2440" s="3" t="s">
        <v>1701</v>
      </c>
      <c r="C2440" s="3" t="s">
        <v>1700</v>
      </c>
      <c r="D2440" s="3" t="s">
        <v>1480</v>
      </c>
      <c r="E2440" s="3" t="s">
        <v>1479</v>
      </c>
      <c r="F2440" s="4" t="s">
        <v>8</v>
      </c>
      <c r="G2440" s="4" t="s">
        <v>8</v>
      </c>
      <c r="H2440" s="4" t="s">
        <v>7</v>
      </c>
      <c r="I2440" s="3">
        <v>1</v>
      </c>
      <c r="J2440" s="3" t="s">
        <v>28</v>
      </c>
      <c r="K2440" s="3" t="s">
        <v>1478</v>
      </c>
      <c r="L2440" s="3" t="s">
        <v>26</v>
      </c>
      <c r="M2440" s="3" t="s">
        <v>1706</v>
      </c>
      <c r="N2440" s="3" t="s">
        <v>1425</v>
      </c>
      <c r="P2440" s="3" t="s">
        <v>1</v>
      </c>
      <c r="Q2440" s="3" t="s">
        <v>1475</v>
      </c>
      <c r="R2440" s="3" t="s">
        <v>1474</v>
      </c>
      <c r="S2440" s="2" t="str">
        <f>IF(P2440="심사불필요","-",VLOOKUP(K2440,'[1]자격증 backdata'!A:G,7,0))</f>
        <v>필수</v>
      </c>
      <c r="T2440" s="2" t="str">
        <f>IF(S2440="-","-",IF(COUNTIFS(B:B,B2440,S:S,"필수")&gt;0,"자격요건충족","확인필요"))</f>
        <v>자격요건충족</v>
      </c>
      <c r="U2440" s="2"/>
      <c r="W2440" s="2">
        <f>IF(Q2440="4급","심사불필요",VLOOKUP(K2440,'[1]자격증 backdata'!A:B,2,0))</f>
        <v>4</v>
      </c>
      <c r="X2440" s="3">
        <f>IF(R2440="A", MIN(20, SUMIFS(W:W, B:B, B2440, R:R, "A")),IF(R2440="B", MIN(30, SUMIFS(W:W, B:B, B2440, R:R, "B")),"비해당분야"))</f>
        <v>14</v>
      </c>
      <c r="Y2440" s="3" t="str">
        <f>IF(R2440="C",MIN(30,IF(COUNTIFS(B:B,B2440,W:W,"가1")=1,25,IF(COUNTIFS(B:B,B2440,W:W,"가1")&gt;=2,30,0))+IF(COUNTIFS(B:B,B2440,W:W,"나1")&gt;=4,30,IF(COUNTIFS(B:B,B2440,W:W,"나1")=3,26,IF(COUNTIFS(B:B,B2440,W:W,"나1")=2,22,IF(COUNTIFS(B:B,B2440,W:W,"나1")=1,18,0)))))+MIN(30,IF(COUNTIFS(B:B,B2440,W:W,"가2")=1,25,IF(COUNTIFS(B:B,B2440,W:W,"가2")&gt;=2,30,0))+IF(COUNTIFS(B:B,B2440,W:W,"나2")=3,30,IF(COUNTIFS(B:B,B2440,W:W,"나2")=2,25,IF(COUNTIFS(B:B,B2440,W:W,"나2")=1,20,0)))),"비해당분야")</f>
        <v>비해당분야</v>
      </c>
      <c r="Z2440" s="3" t="str">
        <f>IF(R2440="C",VLOOKUP(K2440,'[1]자격증 backdata'!A:F,6,0),"비해당분야")</f>
        <v>비해당분야</v>
      </c>
      <c r="AA2440" s="3" t="str">
        <f>IF(R2440="C",SUMIF(B:B,B2440,Z:Z),"비해당분야")</f>
        <v>비해당분야</v>
      </c>
      <c r="AB2440" s="3" t="str">
        <f>IF(R2440="C",SUM(Y2440,AA2440),"비해당분야")</f>
        <v>비해당분야</v>
      </c>
      <c r="AC2440" s="3">
        <f>IF(R2440="C",AB2440,X2440)</f>
        <v>14</v>
      </c>
      <c r="AD2440" s="3">
        <f>VLOOKUP(K2440,'[1]자격증 backdata'!A:D,4,0)</f>
        <v>0</v>
      </c>
      <c r="AE2440" s="3">
        <f>IF(_xlfn.MAXIFS(AD:AD,B:B,B2440)&gt;10,10,_xlfn.MAXIFS(AD:AD,B:B,B2440))</f>
        <v>5</v>
      </c>
      <c r="AG2440" s="2">
        <f>VLOOKUP(K2440,'[1]자격증 backdata'!A:C,3,0)</f>
        <v>0</v>
      </c>
      <c r="AH2440" s="2">
        <f>COUNTIFS($B:$B,$B2440,$AG:$AG,AH$1)</f>
        <v>0</v>
      </c>
      <c r="AI2440" s="2">
        <f>COUNTIFS($B:$B,$B2440,$AG:$AG,AI$1)</f>
        <v>0</v>
      </c>
      <c r="AJ2440" s="2">
        <f>COUNTIFS($B:$B,$B2440,$AG:$AG,AJ$1)</f>
        <v>0</v>
      </c>
      <c r="AK2440" s="2">
        <f>COUNTIFS($B:$B,$B2440,$AG:$AG,AK$1)</f>
        <v>0</v>
      </c>
      <c r="AL2440" s="2">
        <f>COUNTIFS($B:$B,$B2440,$AG:$AG,AL$1)</f>
        <v>0</v>
      </c>
      <c r="AM2440" s="2">
        <f>COUNTIFS($B:$B,$B2440,$AG:$AG,AM$1)</f>
        <v>0</v>
      </c>
      <c r="AN2440" s="2">
        <f>COUNTIFS($B:$B,$B2440,$AG:$AG,AN$1)</f>
        <v>1</v>
      </c>
      <c r="AO2440" s="2">
        <f>COUNTIFS($B:$B,$B2440,$AG:$AG,AO$1)</f>
        <v>0</v>
      </c>
      <c r="AP2440" s="2">
        <f>COUNTIFS($B:$B,$B2440,$AG:$AG,AP$1)</f>
        <v>0</v>
      </c>
      <c r="AQ2440" s="2">
        <f>COUNTIFS($B:$B,$B2440,$AG:$AG,AQ$1)</f>
        <v>0</v>
      </c>
      <c r="AR2440" s="2">
        <f>COUNTIFS($B:$B,$B2440,$AG:$AG,AR$1)</f>
        <v>0</v>
      </c>
      <c r="AS2440" s="2">
        <f>COUNTIFS($B:$B,$B2440,$AG:$AG,AS$1)</f>
        <v>0</v>
      </c>
      <c r="AT2440" s="2">
        <f>COUNTIFS($B:$B,$B2440,$AG:$AG,AT$1)</f>
        <v>1</v>
      </c>
      <c r="AU2440" s="2">
        <f>COUNTIFS($B:$B,$B2440,$AG:$AG,AU$1)</f>
        <v>0</v>
      </c>
    </row>
    <row r="2441" spans="1:47" ht="15" customHeight="1" x14ac:dyDescent="0.35">
      <c r="A2441" s="7">
        <f>IF(B2440=B2441,A2440,A2440+1)</f>
        <v>860</v>
      </c>
      <c r="B2441" s="7" t="s">
        <v>1701</v>
      </c>
      <c r="C2441" s="7" t="s">
        <v>1700</v>
      </c>
      <c r="D2441" s="7" t="s">
        <v>1480</v>
      </c>
      <c r="E2441" s="7" t="s">
        <v>1479</v>
      </c>
      <c r="F2441" s="4" t="s">
        <v>7</v>
      </c>
      <c r="G2441" s="4" t="s">
        <v>8</v>
      </c>
      <c r="H2441" s="4" t="s">
        <v>7</v>
      </c>
      <c r="I2441" s="3">
        <v>2</v>
      </c>
      <c r="J2441" s="3" t="s">
        <v>38</v>
      </c>
      <c r="K2441" s="3" t="s">
        <v>1484</v>
      </c>
      <c r="L2441" s="3" t="s">
        <v>36</v>
      </c>
      <c r="M2441" s="3" t="s">
        <v>1705</v>
      </c>
      <c r="N2441" s="3" t="s">
        <v>1704</v>
      </c>
      <c r="P2441" s="3" t="s">
        <v>1</v>
      </c>
      <c r="Q2441" s="3" t="s">
        <v>1475</v>
      </c>
      <c r="R2441" s="3" t="s">
        <v>1474</v>
      </c>
      <c r="S2441" s="2">
        <f>IF(P2441="심사불필요","-",VLOOKUP(K2441,'[1]자격증 backdata'!A:G,7,0))</f>
        <v>0</v>
      </c>
      <c r="T2441" s="2" t="str">
        <f>IF(S2441="-","-",IF(COUNTIFS(B:B,B2441,S:S,"필수")&gt;0,"자격요건충족","확인필요"))</f>
        <v>자격요건충족</v>
      </c>
      <c r="U2441" s="2"/>
      <c r="W2441" s="2">
        <f>IF(Q2441="4급","심사불필요",VLOOKUP(K2441,'[1]자격증 backdata'!A:B,2,0))</f>
        <v>0</v>
      </c>
      <c r="X2441" s="3">
        <f>IF(R2441="A", MIN(20, SUMIFS(W:W, B:B, B2441, R:R, "A")),IF(R2441="B", MIN(30, SUMIFS(W:W, B:B, B2441, R:R, "B")),"비해당분야"))</f>
        <v>14</v>
      </c>
      <c r="Y2441" s="3" t="str">
        <f>IF(R2441="C",MIN(30,IF(COUNTIFS(B:B,B2441,W:W,"가1")=1,25,IF(COUNTIFS(B:B,B2441,W:W,"가1")&gt;=2,30,0))+IF(COUNTIFS(B:B,B2441,W:W,"나1")&gt;=4,30,IF(COUNTIFS(B:B,B2441,W:W,"나1")=3,26,IF(COUNTIFS(B:B,B2441,W:W,"나1")=2,22,IF(COUNTIFS(B:B,B2441,W:W,"나1")=1,18,0)))))+MIN(30,IF(COUNTIFS(B:B,B2441,W:W,"가2")=1,25,IF(COUNTIFS(B:B,B2441,W:W,"가2")&gt;=2,30,0))+IF(COUNTIFS(B:B,B2441,W:W,"나2")=3,30,IF(COUNTIFS(B:B,B2441,W:W,"나2")=2,25,IF(COUNTIFS(B:B,B2441,W:W,"나2")=1,20,0)))),"비해당분야")</f>
        <v>비해당분야</v>
      </c>
      <c r="Z2441" s="3" t="str">
        <f>IF(R2441="C",VLOOKUP(K2441,'[1]자격증 backdata'!A:F,6,0),"비해당분야")</f>
        <v>비해당분야</v>
      </c>
      <c r="AA2441" s="3" t="str">
        <f>IF(R2441="C",SUMIF(B:B,B2441,Z:Z),"비해당분야")</f>
        <v>비해당분야</v>
      </c>
      <c r="AB2441" s="3" t="str">
        <f>IF(R2441="C",SUM(Y2441,AA2441),"비해당분야")</f>
        <v>비해당분야</v>
      </c>
      <c r="AC2441" s="3">
        <f>IF(R2441="C",AB2441,X2441)</f>
        <v>14</v>
      </c>
      <c r="AD2441" s="3">
        <f>VLOOKUP(K2441,'[1]자격증 backdata'!A:D,4,0)</f>
        <v>5</v>
      </c>
      <c r="AE2441" s="3">
        <f>IF(_xlfn.MAXIFS(AD:AD,B:B,B2441)&gt;10,10,_xlfn.MAXIFS(AD:AD,B:B,B2441))</f>
        <v>5</v>
      </c>
      <c r="AG2441" s="2">
        <f>VLOOKUP(K2441,'[1]자격증 backdata'!A:C,3,0)</f>
        <v>0</v>
      </c>
      <c r="AH2441" s="2">
        <f>COUNTIFS($B:$B,$B2441,$AG:$AG,AH$1)</f>
        <v>0</v>
      </c>
      <c r="AI2441" s="2">
        <f>COUNTIFS($B:$B,$B2441,$AG:$AG,AI$1)</f>
        <v>0</v>
      </c>
      <c r="AJ2441" s="2">
        <f>COUNTIFS($B:$B,$B2441,$AG:$AG,AJ$1)</f>
        <v>0</v>
      </c>
      <c r="AK2441" s="2">
        <f>COUNTIFS($B:$B,$B2441,$AG:$AG,AK$1)</f>
        <v>0</v>
      </c>
      <c r="AL2441" s="2">
        <f>COUNTIFS($B:$B,$B2441,$AG:$AG,AL$1)</f>
        <v>0</v>
      </c>
      <c r="AM2441" s="2">
        <f>COUNTIFS($B:$B,$B2441,$AG:$AG,AM$1)</f>
        <v>0</v>
      </c>
      <c r="AN2441" s="2">
        <f>COUNTIFS($B:$B,$B2441,$AG:$AG,AN$1)</f>
        <v>1</v>
      </c>
      <c r="AO2441" s="2">
        <f>COUNTIFS($B:$B,$B2441,$AG:$AG,AO$1)</f>
        <v>0</v>
      </c>
      <c r="AP2441" s="2">
        <f>COUNTIFS($B:$B,$B2441,$AG:$AG,AP$1)</f>
        <v>0</v>
      </c>
      <c r="AQ2441" s="2">
        <f>COUNTIFS($B:$B,$B2441,$AG:$AG,AQ$1)</f>
        <v>0</v>
      </c>
      <c r="AR2441" s="2">
        <f>COUNTIFS($B:$B,$B2441,$AG:$AG,AR$1)</f>
        <v>0</v>
      </c>
      <c r="AS2441" s="2">
        <f>COUNTIFS($B:$B,$B2441,$AG:$AG,AS$1)</f>
        <v>0</v>
      </c>
      <c r="AT2441" s="2">
        <f>COUNTIFS($B:$B,$B2441,$AG:$AG,AT$1)</f>
        <v>1</v>
      </c>
      <c r="AU2441" s="2">
        <f>COUNTIFS($B:$B,$B2441,$AG:$AG,AU$1)</f>
        <v>0</v>
      </c>
    </row>
    <row r="2442" spans="1:47" ht="15" customHeight="1" x14ac:dyDescent="0.35">
      <c r="A2442" s="7">
        <f>IF(B2441=B2442,A2441,A2441+1)</f>
        <v>860</v>
      </c>
      <c r="B2442" s="7" t="s">
        <v>1701</v>
      </c>
      <c r="C2442" s="7" t="s">
        <v>1700</v>
      </c>
      <c r="D2442" s="7" t="s">
        <v>1480</v>
      </c>
      <c r="E2442" s="7" t="s">
        <v>1479</v>
      </c>
      <c r="F2442" s="4" t="s">
        <v>7</v>
      </c>
      <c r="G2442" s="4" t="s">
        <v>8</v>
      </c>
      <c r="H2442" s="4" t="s">
        <v>7</v>
      </c>
      <c r="I2442" s="3">
        <v>3</v>
      </c>
      <c r="J2442" s="3" t="s">
        <v>57</v>
      </c>
      <c r="K2442" s="3" t="s">
        <v>1565</v>
      </c>
      <c r="L2442" s="3" t="s">
        <v>55</v>
      </c>
      <c r="M2442" s="3" t="s">
        <v>1703</v>
      </c>
      <c r="N2442" s="3" t="s">
        <v>1702</v>
      </c>
      <c r="P2442" s="3" t="s">
        <v>1</v>
      </c>
      <c r="Q2442" s="3" t="s">
        <v>1475</v>
      </c>
      <c r="R2442" s="3" t="s">
        <v>1474</v>
      </c>
      <c r="S2442" s="2">
        <f>IF(P2442="심사불필요","-",VLOOKUP(K2442,'[1]자격증 backdata'!A:G,7,0))</f>
        <v>0</v>
      </c>
      <c r="T2442" s="2" t="str">
        <f>IF(S2442="-","-",IF(COUNTIFS(B:B,B2442,S:S,"필수")&gt;0,"자격요건충족","확인필요"))</f>
        <v>자격요건충족</v>
      </c>
      <c r="U2442" s="2"/>
      <c r="W2442" s="2">
        <f>IF(Q2442="4급","심사불필요",VLOOKUP(K2442,'[1]자격증 backdata'!A:B,2,0))</f>
        <v>4</v>
      </c>
      <c r="X2442" s="3">
        <f>IF(R2442="A", MIN(20, SUMIFS(W:W, B:B, B2442, R:R, "A")),IF(R2442="B", MIN(30, SUMIFS(W:W, B:B, B2442, R:R, "B")),"비해당분야"))</f>
        <v>14</v>
      </c>
      <c r="Y2442" s="3" t="str">
        <f>IF(R2442="C",MIN(30,IF(COUNTIFS(B:B,B2442,W:W,"가1")=1,25,IF(COUNTIFS(B:B,B2442,W:W,"가1")&gt;=2,30,0))+IF(COUNTIFS(B:B,B2442,W:W,"나1")&gt;=4,30,IF(COUNTIFS(B:B,B2442,W:W,"나1")=3,26,IF(COUNTIFS(B:B,B2442,W:W,"나1")=2,22,IF(COUNTIFS(B:B,B2442,W:W,"나1")=1,18,0)))))+MIN(30,IF(COUNTIFS(B:B,B2442,W:W,"가2")=1,25,IF(COUNTIFS(B:B,B2442,W:W,"가2")&gt;=2,30,0))+IF(COUNTIFS(B:B,B2442,W:W,"나2")=3,30,IF(COUNTIFS(B:B,B2442,W:W,"나2")=2,25,IF(COUNTIFS(B:B,B2442,W:W,"나2")=1,20,0)))),"비해당분야")</f>
        <v>비해당분야</v>
      </c>
      <c r="Z2442" s="3" t="str">
        <f>IF(R2442="C",VLOOKUP(K2442,'[1]자격증 backdata'!A:F,6,0),"비해당분야")</f>
        <v>비해당분야</v>
      </c>
      <c r="AA2442" s="3" t="str">
        <f>IF(R2442="C",SUMIF(B:B,B2442,Z:Z),"비해당분야")</f>
        <v>비해당분야</v>
      </c>
      <c r="AB2442" s="3" t="str">
        <f>IF(R2442="C",SUM(Y2442,AA2442),"비해당분야")</f>
        <v>비해당분야</v>
      </c>
      <c r="AC2442" s="3">
        <f>IF(R2442="C",AB2442,X2442)</f>
        <v>14</v>
      </c>
      <c r="AD2442" s="3">
        <f>VLOOKUP(K2442,'[1]자격증 backdata'!A:D,4,0)</f>
        <v>0</v>
      </c>
      <c r="AE2442" s="3">
        <f>IF(_xlfn.MAXIFS(AD:AD,B:B,B2442)&gt;10,10,_xlfn.MAXIFS(AD:AD,B:B,B2442))</f>
        <v>5</v>
      </c>
      <c r="AG2442" s="2" t="str">
        <f>VLOOKUP(K2442,'[1]자격증 backdata'!A:C,3,0)</f>
        <v>M</v>
      </c>
      <c r="AH2442" s="2">
        <f>COUNTIFS($B:$B,$B2442,$AG:$AG,AH$1)</f>
        <v>0</v>
      </c>
      <c r="AI2442" s="2">
        <f>COUNTIFS($B:$B,$B2442,$AG:$AG,AI$1)</f>
        <v>0</v>
      </c>
      <c r="AJ2442" s="2">
        <f>COUNTIFS($B:$B,$B2442,$AG:$AG,AJ$1)</f>
        <v>0</v>
      </c>
      <c r="AK2442" s="2">
        <f>COUNTIFS($B:$B,$B2442,$AG:$AG,AK$1)</f>
        <v>0</v>
      </c>
      <c r="AL2442" s="2">
        <f>COUNTIFS($B:$B,$B2442,$AG:$AG,AL$1)</f>
        <v>0</v>
      </c>
      <c r="AM2442" s="2">
        <f>COUNTIFS($B:$B,$B2442,$AG:$AG,AM$1)</f>
        <v>0</v>
      </c>
      <c r="AN2442" s="2">
        <f>COUNTIFS($B:$B,$B2442,$AG:$AG,AN$1)</f>
        <v>1</v>
      </c>
      <c r="AO2442" s="2">
        <f>COUNTIFS($B:$B,$B2442,$AG:$AG,AO$1)</f>
        <v>0</v>
      </c>
      <c r="AP2442" s="2">
        <f>COUNTIFS($B:$B,$B2442,$AG:$AG,AP$1)</f>
        <v>0</v>
      </c>
      <c r="AQ2442" s="2">
        <f>COUNTIFS($B:$B,$B2442,$AG:$AG,AQ$1)</f>
        <v>0</v>
      </c>
      <c r="AR2442" s="2">
        <f>COUNTIFS($B:$B,$B2442,$AG:$AG,AR$1)</f>
        <v>0</v>
      </c>
      <c r="AS2442" s="2">
        <f>COUNTIFS($B:$B,$B2442,$AG:$AG,AS$1)</f>
        <v>0</v>
      </c>
      <c r="AT2442" s="2">
        <f>COUNTIFS($B:$B,$B2442,$AG:$AG,AT$1)</f>
        <v>1</v>
      </c>
      <c r="AU2442" s="2">
        <f>COUNTIFS($B:$B,$B2442,$AG:$AG,AU$1)</f>
        <v>0</v>
      </c>
    </row>
    <row r="2443" spans="1:47" ht="15" customHeight="1" x14ac:dyDescent="0.35">
      <c r="A2443" s="7">
        <f>IF(B2442=B2443,A2442,A2442+1)</f>
        <v>860</v>
      </c>
      <c r="B2443" s="7" t="s">
        <v>1701</v>
      </c>
      <c r="C2443" s="7" t="s">
        <v>1700</v>
      </c>
      <c r="D2443" s="7" t="s">
        <v>1480</v>
      </c>
      <c r="E2443" s="7" t="s">
        <v>1479</v>
      </c>
      <c r="F2443" s="4" t="s">
        <v>7</v>
      </c>
      <c r="G2443" s="4" t="s">
        <v>8</v>
      </c>
      <c r="H2443" s="4" t="s">
        <v>7</v>
      </c>
      <c r="I2443" s="3">
        <v>4</v>
      </c>
      <c r="J2443" s="3" t="s">
        <v>633</v>
      </c>
      <c r="K2443" s="3" t="s">
        <v>1549</v>
      </c>
      <c r="L2443" s="3" t="s">
        <v>55</v>
      </c>
      <c r="M2443" s="3" t="s">
        <v>1699</v>
      </c>
      <c r="N2443" s="3" t="s">
        <v>1698</v>
      </c>
      <c r="P2443" s="3" t="s">
        <v>1</v>
      </c>
      <c r="Q2443" s="3" t="s">
        <v>1475</v>
      </c>
      <c r="R2443" s="3" t="s">
        <v>1474</v>
      </c>
      <c r="S2443" s="2">
        <f>IF(P2443="심사불필요","-",VLOOKUP(K2443,'[1]자격증 backdata'!A:G,7,0))</f>
        <v>0</v>
      </c>
      <c r="T2443" s="2" t="str">
        <f>IF(S2443="-","-",IF(COUNTIFS(B:B,B2443,S:S,"필수")&gt;0,"자격요건충족","확인필요"))</f>
        <v>자격요건충족</v>
      </c>
      <c r="U2443" s="2"/>
      <c r="W2443" s="2">
        <f>IF(Q2443="4급","심사불필요",VLOOKUP(K2443,'[1]자격증 backdata'!A:B,2,0))</f>
        <v>6</v>
      </c>
      <c r="X2443" s="3">
        <f>IF(R2443="A", MIN(20, SUMIFS(W:W, B:B, B2443, R:R, "A")),IF(R2443="B", MIN(30, SUMIFS(W:W, B:B, B2443, R:R, "B")),"비해당분야"))</f>
        <v>14</v>
      </c>
      <c r="Y2443" s="3" t="str">
        <f>IF(R2443="C",MIN(30,IF(COUNTIFS(B:B,B2443,W:W,"가1")=1,25,IF(COUNTIFS(B:B,B2443,W:W,"가1")&gt;=2,30,0))+IF(COUNTIFS(B:B,B2443,W:W,"나1")&gt;=4,30,IF(COUNTIFS(B:B,B2443,W:W,"나1")=3,26,IF(COUNTIFS(B:B,B2443,W:W,"나1")=2,22,IF(COUNTIFS(B:B,B2443,W:W,"나1")=1,18,0)))))+MIN(30,IF(COUNTIFS(B:B,B2443,W:W,"가2")=1,25,IF(COUNTIFS(B:B,B2443,W:W,"가2")&gt;=2,30,0))+IF(COUNTIFS(B:B,B2443,W:W,"나2")=3,30,IF(COUNTIFS(B:B,B2443,W:W,"나2")=2,25,IF(COUNTIFS(B:B,B2443,W:W,"나2")=1,20,0)))),"비해당분야")</f>
        <v>비해당분야</v>
      </c>
      <c r="Z2443" s="3" t="str">
        <f>IF(R2443="C",VLOOKUP(K2443,'[1]자격증 backdata'!A:F,6,0),"비해당분야")</f>
        <v>비해당분야</v>
      </c>
      <c r="AA2443" s="3" t="str">
        <f>IF(R2443="C",SUMIF(B:B,B2443,Z:Z),"비해당분야")</f>
        <v>비해당분야</v>
      </c>
      <c r="AB2443" s="3" t="str">
        <f>IF(R2443="C",SUM(Y2443,AA2443),"비해당분야")</f>
        <v>비해당분야</v>
      </c>
      <c r="AC2443" s="3">
        <f>IF(R2443="C",AB2443,X2443)</f>
        <v>14</v>
      </c>
      <c r="AD2443" s="3">
        <f>VLOOKUP(K2443,'[1]자격증 backdata'!A:D,4,0)</f>
        <v>0</v>
      </c>
      <c r="AE2443" s="3">
        <f>IF(_xlfn.MAXIFS(AD:AD,B:B,B2443)&gt;10,10,_xlfn.MAXIFS(AD:AD,B:B,B2443))</f>
        <v>5</v>
      </c>
      <c r="AG2443" s="2" t="str">
        <f>VLOOKUP(K2443,'[1]자격증 backdata'!A:C,3,0)</f>
        <v>G</v>
      </c>
      <c r="AH2443" s="2">
        <f>COUNTIFS($B:$B,$B2443,$AG:$AG,AH$1)</f>
        <v>0</v>
      </c>
      <c r="AI2443" s="2">
        <f>COUNTIFS($B:$B,$B2443,$AG:$AG,AI$1)</f>
        <v>0</v>
      </c>
      <c r="AJ2443" s="2">
        <f>COUNTIFS($B:$B,$B2443,$AG:$AG,AJ$1)</f>
        <v>0</v>
      </c>
      <c r="AK2443" s="2">
        <f>COUNTIFS($B:$B,$B2443,$AG:$AG,AK$1)</f>
        <v>0</v>
      </c>
      <c r="AL2443" s="2">
        <f>COUNTIFS($B:$B,$B2443,$AG:$AG,AL$1)</f>
        <v>0</v>
      </c>
      <c r="AM2443" s="2">
        <f>COUNTIFS($B:$B,$B2443,$AG:$AG,AM$1)</f>
        <v>0</v>
      </c>
      <c r="AN2443" s="2">
        <f>COUNTIFS($B:$B,$B2443,$AG:$AG,AN$1)</f>
        <v>1</v>
      </c>
      <c r="AO2443" s="2">
        <f>COUNTIFS($B:$B,$B2443,$AG:$AG,AO$1)</f>
        <v>0</v>
      </c>
      <c r="AP2443" s="2">
        <f>COUNTIFS($B:$B,$B2443,$AG:$AG,AP$1)</f>
        <v>0</v>
      </c>
      <c r="AQ2443" s="2">
        <f>COUNTIFS($B:$B,$B2443,$AG:$AG,AQ$1)</f>
        <v>0</v>
      </c>
      <c r="AR2443" s="2">
        <f>COUNTIFS($B:$B,$B2443,$AG:$AG,AR$1)</f>
        <v>0</v>
      </c>
      <c r="AS2443" s="2">
        <f>COUNTIFS($B:$B,$B2443,$AG:$AG,AS$1)</f>
        <v>0</v>
      </c>
      <c r="AT2443" s="2">
        <f>COUNTIFS($B:$B,$B2443,$AG:$AG,AT$1)</f>
        <v>1</v>
      </c>
      <c r="AU2443" s="2">
        <f>COUNTIFS($B:$B,$B2443,$AG:$AG,AU$1)</f>
        <v>0</v>
      </c>
    </row>
    <row r="2444" spans="1:47" ht="15" customHeight="1" x14ac:dyDescent="0.35">
      <c r="A2444" s="4">
        <f>IF(B2443=B2444,A2443,A2443+1)</f>
        <v>861</v>
      </c>
      <c r="B2444" s="4" t="s">
        <v>1696</v>
      </c>
      <c r="C2444" s="4" t="s">
        <v>1695</v>
      </c>
      <c r="D2444" s="4" t="s">
        <v>1480</v>
      </c>
      <c r="E2444" s="4" t="s">
        <v>1479</v>
      </c>
      <c r="F2444" s="4" t="s">
        <v>8</v>
      </c>
      <c r="G2444" s="4" t="s">
        <v>8</v>
      </c>
      <c r="H2444" s="4" t="s">
        <v>7</v>
      </c>
      <c r="I2444" s="4">
        <v>1</v>
      </c>
      <c r="J2444" s="4" t="s">
        <v>28</v>
      </c>
      <c r="K2444" s="4" t="s">
        <v>1478</v>
      </c>
      <c r="L2444" s="4" t="s">
        <v>26</v>
      </c>
      <c r="M2444" s="4" t="s">
        <v>1697</v>
      </c>
      <c r="N2444" s="4" t="s">
        <v>120</v>
      </c>
      <c r="P2444" s="4" t="s">
        <v>1</v>
      </c>
      <c r="Q2444" s="4" t="s">
        <v>1475</v>
      </c>
      <c r="R2444" s="4" t="s">
        <v>1474</v>
      </c>
      <c r="S2444" s="5" t="str">
        <f>IF(P2444="심사불필요","-",VLOOKUP(K2444,'[1]자격증 backdata'!A:G,7,0))</f>
        <v>필수</v>
      </c>
      <c r="T2444" s="5" t="str">
        <f>IF(S2444="-","-",IF(COUNTIFS(B:B,B2444,S:S,"필수")&gt;0,"자격요건충족","확인필요"))</f>
        <v>자격요건충족</v>
      </c>
      <c r="U2444" s="5"/>
      <c r="W2444" s="5">
        <f>IF(Q2444="4급","심사불필요",VLOOKUP(K2444,'[1]자격증 backdata'!A:B,2,0))</f>
        <v>4</v>
      </c>
      <c r="X2444" s="4">
        <f>IF(R2444="A", MIN(20, SUMIFS(W:W, B:B, B2444, R:R, "A")),IF(R2444="B", MIN(30, SUMIFS(W:W, B:B, B2444, R:R, "B")),"비해당분야"))</f>
        <v>4</v>
      </c>
      <c r="Y2444" s="4" t="str">
        <f>IF(R2444="C",MIN(30,IF(COUNTIFS(B:B,B2444,W:W,"가1")=1,25,IF(COUNTIFS(B:B,B2444,W:W,"가1")&gt;=2,30,0))+IF(COUNTIFS(B:B,B2444,W:W,"나1")&gt;=4,30,IF(COUNTIFS(B:B,B2444,W:W,"나1")=3,26,IF(COUNTIFS(B:B,B2444,W:W,"나1")=2,22,IF(COUNTIFS(B:B,B2444,W:W,"나1")=1,18,0)))))+MIN(30,IF(COUNTIFS(B:B,B2444,W:W,"가2")=1,25,IF(COUNTIFS(B:B,B2444,W:W,"가2")&gt;=2,30,0))+IF(COUNTIFS(B:B,B2444,W:W,"나2")=3,30,IF(COUNTIFS(B:B,B2444,W:W,"나2")=2,25,IF(COUNTIFS(B:B,B2444,W:W,"나2")=1,20,0)))),"비해당분야")</f>
        <v>비해당분야</v>
      </c>
      <c r="Z2444" s="4" t="str">
        <f>IF(R2444="C",VLOOKUP(K2444,'[1]자격증 backdata'!A:F,6,0),"비해당분야")</f>
        <v>비해당분야</v>
      </c>
      <c r="AA2444" s="4" t="str">
        <f>IF(R2444="C",SUMIF(B:B,B2444,Z:Z),"비해당분야")</f>
        <v>비해당분야</v>
      </c>
      <c r="AB2444" s="4" t="str">
        <f>IF(R2444="C",SUM(Y2444,AA2444),"비해당분야")</f>
        <v>비해당분야</v>
      </c>
      <c r="AC2444" s="4">
        <f>IF(R2444="C",AB2444,X2444)</f>
        <v>4</v>
      </c>
      <c r="AD2444" s="4">
        <f>VLOOKUP(K2444,'[1]자격증 backdata'!A:D,4,0)</f>
        <v>0</v>
      </c>
      <c r="AE2444" s="4">
        <f>IF(_xlfn.MAXIFS(AD:AD,B:B,B2444)&gt;10,10,_xlfn.MAXIFS(AD:AD,B:B,B2444))</f>
        <v>5</v>
      </c>
      <c r="AG2444" s="5">
        <f>VLOOKUP(K2444,'[1]자격증 backdata'!A:C,3,0)</f>
        <v>0</v>
      </c>
      <c r="AH2444" s="5">
        <f>COUNTIFS($B:$B,$B2444,$AG:$AG,AH$1)</f>
        <v>0</v>
      </c>
      <c r="AI2444" s="5">
        <f>COUNTIFS($B:$B,$B2444,$AG:$AG,AI$1)</f>
        <v>0</v>
      </c>
      <c r="AJ2444" s="5">
        <f>COUNTIFS($B:$B,$B2444,$AG:$AG,AJ$1)</f>
        <v>0</v>
      </c>
      <c r="AK2444" s="5">
        <f>COUNTIFS($B:$B,$B2444,$AG:$AG,AK$1)</f>
        <v>0</v>
      </c>
      <c r="AL2444" s="5">
        <f>COUNTIFS($B:$B,$B2444,$AG:$AG,AL$1)</f>
        <v>0</v>
      </c>
      <c r="AM2444" s="5">
        <f>COUNTIFS($B:$B,$B2444,$AG:$AG,AM$1)</f>
        <v>0</v>
      </c>
      <c r="AN2444" s="5">
        <f>COUNTIFS($B:$B,$B2444,$AG:$AG,AN$1)</f>
        <v>0</v>
      </c>
      <c r="AO2444" s="5">
        <f>COUNTIFS($B:$B,$B2444,$AG:$AG,AO$1)</f>
        <v>0</v>
      </c>
      <c r="AP2444" s="5">
        <f>COUNTIFS($B:$B,$B2444,$AG:$AG,AP$1)</f>
        <v>0</v>
      </c>
      <c r="AQ2444" s="5">
        <f>COUNTIFS($B:$B,$B2444,$AG:$AG,AQ$1)</f>
        <v>0</v>
      </c>
      <c r="AR2444" s="5">
        <f>COUNTIFS($B:$B,$B2444,$AG:$AG,AR$1)</f>
        <v>0</v>
      </c>
      <c r="AS2444" s="5">
        <f>COUNTIFS($B:$B,$B2444,$AG:$AG,AS$1)</f>
        <v>0</v>
      </c>
      <c r="AT2444" s="5">
        <f>COUNTIFS($B:$B,$B2444,$AG:$AG,AT$1)</f>
        <v>0</v>
      </c>
      <c r="AU2444" s="5">
        <f>COUNTIFS($B:$B,$B2444,$AG:$AG,AU$1)</f>
        <v>0</v>
      </c>
    </row>
    <row r="2445" spans="1:47" ht="15" customHeight="1" x14ac:dyDescent="0.35">
      <c r="A2445" s="6">
        <f>IF(B2444=B2445,A2444,A2444+1)</f>
        <v>861</v>
      </c>
      <c r="B2445" s="6" t="s">
        <v>1696</v>
      </c>
      <c r="C2445" s="6" t="s">
        <v>1695</v>
      </c>
      <c r="D2445" s="6" t="s">
        <v>1480</v>
      </c>
      <c r="E2445" s="6" t="s">
        <v>1479</v>
      </c>
      <c r="F2445" s="4" t="s">
        <v>7</v>
      </c>
      <c r="G2445" s="4" t="s">
        <v>8</v>
      </c>
      <c r="H2445" s="4" t="s">
        <v>7</v>
      </c>
      <c r="I2445" s="4">
        <v>2</v>
      </c>
      <c r="J2445" s="4" t="s">
        <v>38</v>
      </c>
      <c r="K2445" s="4" t="s">
        <v>1484</v>
      </c>
      <c r="L2445" s="4" t="s">
        <v>36</v>
      </c>
      <c r="M2445" s="4" t="s">
        <v>1694</v>
      </c>
      <c r="N2445" s="4" t="s">
        <v>1693</v>
      </c>
      <c r="P2445" s="4" t="s">
        <v>1</v>
      </c>
      <c r="Q2445" s="4" t="s">
        <v>1475</v>
      </c>
      <c r="R2445" s="4" t="s">
        <v>1474</v>
      </c>
      <c r="S2445" s="5">
        <f>IF(P2445="심사불필요","-",VLOOKUP(K2445,'[1]자격증 backdata'!A:G,7,0))</f>
        <v>0</v>
      </c>
      <c r="T2445" s="5" t="str">
        <f>IF(S2445="-","-",IF(COUNTIFS(B:B,B2445,S:S,"필수")&gt;0,"자격요건충족","확인필요"))</f>
        <v>자격요건충족</v>
      </c>
      <c r="U2445" s="5"/>
      <c r="W2445" s="5">
        <f>IF(Q2445="4급","심사불필요",VLOOKUP(K2445,'[1]자격증 backdata'!A:B,2,0))</f>
        <v>0</v>
      </c>
      <c r="X2445" s="4">
        <f>IF(R2445="A", MIN(20, SUMIFS(W:W, B:B, B2445, R:R, "A")),IF(R2445="B", MIN(30, SUMIFS(W:W, B:B, B2445, R:R, "B")),"비해당분야"))</f>
        <v>4</v>
      </c>
      <c r="Y2445" s="4" t="str">
        <f>IF(R2445="C",MIN(30,IF(COUNTIFS(B:B,B2445,W:W,"가1")=1,25,IF(COUNTIFS(B:B,B2445,W:W,"가1")&gt;=2,30,0))+IF(COUNTIFS(B:B,B2445,W:W,"나1")&gt;=4,30,IF(COUNTIFS(B:B,B2445,W:W,"나1")=3,26,IF(COUNTIFS(B:B,B2445,W:W,"나1")=2,22,IF(COUNTIFS(B:B,B2445,W:W,"나1")=1,18,0)))))+MIN(30,IF(COUNTIFS(B:B,B2445,W:W,"가2")=1,25,IF(COUNTIFS(B:B,B2445,W:W,"가2")&gt;=2,30,0))+IF(COUNTIFS(B:B,B2445,W:W,"나2")=3,30,IF(COUNTIFS(B:B,B2445,W:W,"나2")=2,25,IF(COUNTIFS(B:B,B2445,W:W,"나2")=1,20,0)))),"비해당분야")</f>
        <v>비해당분야</v>
      </c>
      <c r="Z2445" s="4" t="str">
        <f>IF(R2445="C",VLOOKUP(K2445,'[1]자격증 backdata'!A:F,6,0),"비해당분야")</f>
        <v>비해당분야</v>
      </c>
      <c r="AA2445" s="4" t="str">
        <f>IF(R2445="C",SUMIF(B:B,B2445,Z:Z),"비해당분야")</f>
        <v>비해당분야</v>
      </c>
      <c r="AB2445" s="4" t="str">
        <f>IF(R2445="C",SUM(Y2445,AA2445),"비해당분야")</f>
        <v>비해당분야</v>
      </c>
      <c r="AC2445" s="4">
        <f>IF(R2445="C",AB2445,X2445)</f>
        <v>4</v>
      </c>
      <c r="AD2445" s="4">
        <f>VLOOKUP(K2445,'[1]자격증 backdata'!A:D,4,0)</f>
        <v>5</v>
      </c>
      <c r="AE2445" s="4">
        <f>IF(_xlfn.MAXIFS(AD:AD,B:B,B2445)&gt;10,10,_xlfn.MAXIFS(AD:AD,B:B,B2445))</f>
        <v>5</v>
      </c>
      <c r="AG2445" s="5">
        <f>VLOOKUP(K2445,'[1]자격증 backdata'!A:C,3,0)</f>
        <v>0</v>
      </c>
      <c r="AH2445" s="5">
        <f>COUNTIFS($B:$B,$B2445,$AG:$AG,AH$1)</f>
        <v>0</v>
      </c>
      <c r="AI2445" s="5">
        <f>COUNTIFS($B:$B,$B2445,$AG:$AG,AI$1)</f>
        <v>0</v>
      </c>
      <c r="AJ2445" s="5">
        <f>COUNTIFS($B:$B,$B2445,$AG:$AG,AJ$1)</f>
        <v>0</v>
      </c>
      <c r="AK2445" s="5">
        <f>COUNTIFS($B:$B,$B2445,$AG:$AG,AK$1)</f>
        <v>0</v>
      </c>
      <c r="AL2445" s="5">
        <f>COUNTIFS($B:$B,$B2445,$AG:$AG,AL$1)</f>
        <v>0</v>
      </c>
      <c r="AM2445" s="5">
        <f>COUNTIFS($B:$B,$B2445,$AG:$AG,AM$1)</f>
        <v>0</v>
      </c>
      <c r="AN2445" s="5">
        <f>COUNTIFS($B:$B,$B2445,$AG:$AG,AN$1)</f>
        <v>0</v>
      </c>
      <c r="AO2445" s="5">
        <f>COUNTIFS($B:$B,$B2445,$AG:$AG,AO$1)</f>
        <v>0</v>
      </c>
      <c r="AP2445" s="5">
        <f>COUNTIFS($B:$B,$B2445,$AG:$AG,AP$1)</f>
        <v>0</v>
      </c>
      <c r="AQ2445" s="5">
        <f>COUNTIFS($B:$B,$B2445,$AG:$AG,AQ$1)</f>
        <v>0</v>
      </c>
      <c r="AR2445" s="5">
        <f>COUNTIFS($B:$B,$B2445,$AG:$AG,AR$1)</f>
        <v>0</v>
      </c>
      <c r="AS2445" s="5">
        <f>COUNTIFS($B:$B,$B2445,$AG:$AG,AS$1)</f>
        <v>0</v>
      </c>
      <c r="AT2445" s="5">
        <f>COUNTIFS($B:$B,$B2445,$AG:$AG,AT$1)</f>
        <v>0</v>
      </c>
      <c r="AU2445" s="5">
        <f>COUNTIFS($B:$B,$B2445,$AG:$AG,AU$1)</f>
        <v>0</v>
      </c>
    </row>
    <row r="2446" spans="1:47" ht="15" customHeight="1" x14ac:dyDescent="0.35">
      <c r="A2446" s="3">
        <f>IF(B2445=B2446,A2445,A2445+1)</f>
        <v>862</v>
      </c>
      <c r="B2446" s="3" t="s">
        <v>1688</v>
      </c>
      <c r="C2446" s="3" t="s">
        <v>1687</v>
      </c>
      <c r="D2446" s="3" t="s">
        <v>1480</v>
      </c>
      <c r="E2446" s="3" t="s">
        <v>1479</v>
      </c>
      <c r="F2446" s="4" t="s">
        <v>8</v>
      </c>
      <c r="G2446" s="4" t="s">
        <v>8</v>
      </c>
      <c r="H2446" s="4" t="s">
        <v>7</v>
      </c>
      <c r="I2446" s="3">
        <v>1</v>
      </c>
      <c r="J2446" s="3" t="s">
        <v>28</v>
      </c>
      <c r="K2446" s="3" t="s">
        <v>1478</v>
      </c>
      <c r="L2446" s="3" t="s">
        <v>26</v>
      </c>
      <c r="M2446" s="3" t="s">
        <v>1692</v>
      </c>
      <c r="N2446" s="3" t="s">
        <v>1691</v>
      </c>
      <c r="P2446" s="3" t="s">
        <v>1</v>
      </c>
      <c r="Q2446" s="3" t="s">
        <v>1475</v>
      </c>
      <c r="R2446" s="3" t="s">
        <v>1474</v>
      </c>
      <c r="S2446" s="2" t="str">
        <f>IF(P2446="심사불필요","-",VLOOKUP(K2446,'[1]자격증 backdata'!A:G,7,0))</f>
        <v>필수</v>
      </c>
      <c r="T2446" s="2" t="str">
        <f>IF(S2446="-","-",IF(COUNTIFS(B:B,B2446,S:S,"필수")&gt;0,"자격요건충족","확인필요"))</f>
        <v>자격요건충족</v>
      </c>
      <c r="U2446" s="2"/>
      <c r="W2446" s="2">
        <f>IF(Q2446="4급","심사불필요",VLOOKUP(K2446,'[1]자격증 backdata'!A:B,2,0))</f>
        <v>4</v>
      </c>
      <c r="X2446" s="3">
        <f>IF(R2446="A", MIN(20, SUMIFS(W:W, B:B, B2446, R:R, "A")),IF(R2446="B", MIN(30, SUMIFS(W:W, B:B, B2446, R:R, "B")),"비해당분야"))</f>
        <v>10</v>
      </c>
      <c r="Y2446" s="3" t="str">
        <f>IF(R2446="C",MIN(30,IF(COUNTIFS(B:B,B2446,W:W,"가1")=1,25,IF(COUNTIFS(B:B,B2446,W:W,"가1")&gt;=2,30,0))+IF(COUNTIFS(B:B,B2446,W:W,"나1")&gt;=4,30,IF(COUNTIFS(B:B,B2446,W:W,"나1")=3,26,IF(COUNTIFS(B:B,B2446,W:W,"나1")=2,22,IF(COUNTIFS(B:B,B2446,W:W,"나1")=1,18,0)))))+MIN(30,IF(COUNTIFS(B:B,B2446,W:W,"가2")=1,25,IF(COUNTIFS(B:B,B2446,W:W,"가2")&gt;=2,30,0))+IF(COUNTIFS(B:B,B2446,W:W,"나2")=3,30,IF(COUNTIFS(B:B,B2446,W:W,"나2")=2,25,IF(COUNTIFS(B:B,B2446,W:W,"나2")=1,20,0)))),"비해당분야")</f>
        <v>비해당분야</v>
      </c>
      <c r="Z2446" s="3" t="str">
        <f>IF(R2446="C",VLOOKUP(K2446,'[1]자격증 backdata'!A:F,6,0),"비해당분야")</f>
        <v>비해당분야</v>
      </c>
      <c r="AA2446" s="3" t="str">
        <f>IF(R2446="C",SUMIF(B:B,B2446,Z:Z),"비해당분야")</f>
        <v>비해당분야</v>
      </c>
      <c r="AB2446" s="3" t="str">
        <f>IF(R2446="C",SUM(Y2446,AA2446),"비해당분야")</f>
        <v>비해당분야</v>
      </c>
      <c r="AC2446" s="3">
        <f>IF(R2446="C",AB2446,X2446)</f>
        <v>10</v>
      </c>
      <c r="AD2446" s="3">
        <f>VLOOKUP(K2446,'[1]자격증 backdata'!A:D,4,0)</f>
        <v>0</v>
      </c>
      <c r="AE2446" s="3">
        <f>IF(_xlfn.MAXIFS(AD:AD,B:B,B2446)&gt;10,10,_xlfn.MAXIFS(AD:AD,B:B,B2446))</f>
        <v>5</v>
      </c>
      <c r="AG2446" s="2">
        <f>VLOOKUP(K2446,'[1]자격증 backdata'!A:C,3,0)</f>
        <v>0</v>
      </c>
      <c r="AH2446" s="2">
        <f>COUNTIFS($B:$B,$B2446,$AG:$AG,AH$1)</f>
        <v>0</v>
      </c>
      <c r="AI2446" s="2">
        <f>COUNTIFS($B:$B,$B2446,$AG:$AG,AI$1)</f>
        <v>0</v>
      </c>
      <c r="AJ2446" s="2">
        <f>COUNTIFS($B:$B,$B2446,$AG:$AG,AJ$1)</f>
        <v>0</v>
      </c>
      <c r="AK2446" s="2">
        <f>COUNTIFS($B:$B,$B2446,$AG:$AG,AK$1)</f>
        <v>0</v>
      </c>
      <c r="AL2446" s="2">
        <f>COUNTIFS($B:$B,$B2446,$AG:$AG,AL$1)</f>
        <v>0</v>
      </c>
      <c r="AM2446" s="2">
        <f>COUNTIFS($B:$B,$B2446,$AG:$AG,AM$1)</f>
        <v>0</v>
      </c>
      <c r="AN2446" s="2">
        <f>COUNTIFS($B:$B,$B2446,$AG:$AG,AN$1)</f>
        <v>0</v>
      </c>
      <c r="AO2446" s="2">
        <f>COUNTIFS($B:$B,$B2446,$AG:$AG,AO$1)</f>
        <v>0</v>
      </c>
      <c r="AP2446" s="2">
        <f>COUNTIFS($B:$B,$B2446,$AG:$AG,AP$1)</f>
        <v>0</v>
      </c>
      <c r="AQ2446" s="2">
        <f>COUNTIFS($B:$B,$B2446,$AG:$AG,AQ$1)</f>
        <v>0</v>
      </c>
      <c r="AR2446" s="2">
        <f>COUNTIFS($B:$B,$B2446,$AG:$AG,AR$1)</f>
        <v>0</v>
      </c>
      <c r="AS2446" s="2">
        <f>COUNTIFS($B:$B,$B2446,$AG:$AG,AS$1)</f>
        <v>0</v>
      </c>
      <c r="AT2446" s="2">
        <f>COUNTIFS($B:$B,$B2446,$AG:$AG,AT$1)</f>
        <v>0</v>
      </c>
      <c r="AU2446" s="2">
        <f>COUNTIFS($B:$B,$B2446,$AG:$AG,AU$1)</f>
        <v>0</v>
      </c>
    </row>
    <row r="2447" spans="1:47" ht="15" customHeight="1" x14ac:dyDescent="0.35">
      <c r="A2447" s="7">
        <f>IF(B2446=B2447,A2446,A2446+1)</f>
        <v>862</v>
      </c>
      <c r="B2447" s="7" t="s">
        <v>1688</v>
      </c>
      <c r="C2447" s="7" t="s">
        <v>1687</v>
      </c>
      <c r="D2447" s="7" t="s">
        <v>1480</v>
      </c>
      <c r="E2447" s="7" t="s">
        <v>1479</v>
      </c>
      <c r="F2447" s="4" t="s">
        <v>8</v>
      </c>
      <c r="G2447" s="4" t="s">
        <v>8</v>
      </c>
      <c r="H2447" s="4" t="s">
        <v>7</v>
      </c>
      <c r="I2447" s="3">
        <v>2</v>
      </c>
      <c r="J2447" s="3" t="s">
        <v>515</v>
      </c>
      <c r="K2447" s="3" t="s">
        <v>1492</v>
      </c>
      <c r="L2447" s="3" t="s">
        <v>26</v>
      </c>
      <c r="M2447" s="3" t="s">
        <v>1690</v>
      </c>
      <c r="N2447" s="3" t="s">
        <v>1689</v>
      </c>
      <c r="P2447" s="3" t="s">
        <v>1</v>
      </c>
      <c r="Q2447" s="3" t="s">
        <v>1475</v>
      </c>
      <c r="R2447" s="3" t="s">
        <v>1474</v>
      </c>
      <c r="S2447" s="2" t="str">
        <f>IF(P2447="심사불필요","-",VLOOKUP(K2447,'[1]자격증 backdata'!A:G,7,0))</f>
        <v>필수</v>
      </c>
      <c r="T2447" s="2" t="str">
        <f>IF(S2447="-","-",IF(COUNTIFS(B:B,B2447,S:S,"필수")&gt;0,"자격요건충족","확인필요"))</f>
        <v>자격요건충족</v>
      </c>
      <c r="U2447" s="2"/>
      <c r="W2447" s="2">
        <f>IF(Q2447="4급","심사불필요",VLOOKUP(K2447,'[1]자격증 backdata'!A:B,2,0))</f>
        <v>6</v>
      </c>
      <c r="X2447" s="3">
        <f>IF(R2447="A", MIN(20, SUMIFS(W:W, B:B, B2447, R:R, "A")),IF(R2447="B", MIN(30, SUMIFS(W:W, B:B, B2447, R:R, "B")),"비해당분야"))</f>
        <v>10</v>
      </c>
      <c r="Y2447" s="3" t="str">
        <f>IF(R2447="C",MIN(30,IF(COUNTIFS(B:B,B2447,W:W,"가1")=1,25,IF(COUNTIFS(B:B,B2447,W:W,"가1")&gt;=2,30,0))+IF(COUNTIFS(B:B,B2447,W:W,"나1")&gt;=4,30,IF(COUNTIFS(B:B,B2447,W:W,"나1")=3,26,IF(COUNTIFS(B:B,B2447,W:W,"나1")=2,22,IF(COUNTIFS(B:B,B2447,W:W,"나1")=1,18,0)))))+MIN(30,IF(COUNTIFS(B:B,B2447,W:W,"가2")=1,25,IF(COUNTIFS(B:B,B2447,W:W,"가2")&gt;=2,30,0))+IF(COUNTIFS(B:B,B2447,W:W,"나2")=3,30,IF(COUNTIFS(B:B,B2447,W:W,"나2")=2,25,IF(COUNTIFS(B:B,B2447,W:W,"나2")=1,20,0)))),"비해당분야")</f>
        <v>비해당분야</v>
      </c>
      <c r="Z2447" s="3" t="str">
        <f>IF(R2447="C",VLOOKUP(K2447,'[1]자격증 backdata'!A:F,6,0),"비해당분야")</f>
        <v>비해당분야</v>
      </c>
      <c r="AA2447" s="3" t="str">
        <f>IF(R2447="C",SUMIF(B:B,B2447,Z:Z),"비해당분야")</f>
        <v>비해당분야</v>
      </c>
      <c r="AB2447" s="3" t="str">
        <f>IF(R2447="C",SUM(Y2447,AA2447),"비해당분야")</f>
        <v>비해당분야</v>
      </c>
      <c r="AC2447" s="3">
        <f>IF(R2447="C",AB2447,X2447)</f>
        <v>10</v>
      </c>
      <c r="AD2447" s="3">
        <f>VLOOKUP(K2447,'[1]자격증 backdata'!A:D,4,0)</f>
        <v>0</v>
      </c>
      <c r="AE2447" s="3">
        <f>IF(_xlfn.MAXIFS(AD:AD,B:B,B2447)&gt;10,10,_xlfn.MAXIFS(AD:AD,B:B,B2447))</f>
        <v>5</v>
      </c>
      <c r="AG2447" s="2">
        <f>VLOOKUP(K2447,'[1]자격증 backdata'!A:C,3,0)</f>
        <v>0</v>
      </c>
      <c r="AH2447" s="2">
        <f>COUNTIFS($B:$B,$B2447,$AG:$AG,AH$1)</f>
        <v>0</v>
      </c>
      <c r="AI2447" s="2">
        <f>COUNTIFS($B:$B,$B2447,$AG:$AG,AI$1)</f>
        <v>0</v>
      </c>
      <c r="AJ2447" s="2">
        <f>COUNTIFS($B:$B,$B2447,$AG:$AG,AJ$1)</f>
        <v>0</v>
      </c>
      <c r="AK2447" s="2">
        <f>COUNTIFS($B:$B,$B2447,$AG:$AG,AK$1)</f>
        <v>0</v>
      </c>
      <c r="AL2447" s="2">
        <f>COUNTIFS($B:$B,$B2447,$AG:$AG,AL$1)</f>
        <v>0</v>
      </c>
      <c r="AM2447" s="2">
        <f>COUNTIFS($B:$B,$B2447,$AG:$AG,AM$1)</f>
        <v>0</v>
      </c>
      <c r="AN2447" s="2">
        <f>COUNTIFS($B:$B,$B2447,$AG:$AG,AN$1)</f>
        <v>0</v>
      </c>
      <c r="AO2447" s="2">
        <f>COUNTIFS($B:$B,$B2447,$AG:$AG,AO$1)</f>
        <v>0</v>
      </c>
      <c r="AP2447" s="2">
        <f>COUNTIFS($B:$B,$B2447,$AG:$AG,AP$1)</f>
        <v>0</v>
      </c>
      <c r="AQ2447" s="2">
        <f>COUNTIFS($B:$B,$B2447,$AG:$AG,AQ$1)</f>
        <v>0</v>
      </c>
      <c r="AR2447" s="2">
        <f>COUNTIFS($B:$B,$B2447,$AG:$AG,AR$1)</f>
        <v>0</v>
      </c>
      <c r="AS2447" s="2">
        <f>COUNTIFS($B:$B,$B2447,$AG:$AG,AS$1)</f>
        <v>0</v>
      </c>
      <c r="AT2447" s="2">
        <f>COUNTIFS($B:$B,$B2447,$AG:$AG,AT$1)</f>
        <v>0</v>
      </c>
      <c r="AU2447" s="2">
        <f>COUNTIFS($B:$B,$B2447,$AG:$AG,AU$1)</f>
        <v>0</v>
      </c>
    </row>
    <row r="2448" spans="1:47" ht="15" customHeight="1" x14ac:dyDescent="0.35">
      <c r="A2448" s="7">
        <f>IF(B2447=B2448,A2447,A2447+1)</f>
        <v>862</v>
      </c>
      <c r="B2448" s="7" t="s">
        <v>1688</v>
      </c>
      <c r="C2448" s="7" t="s">
        <v>1687</v>
      </c>
      <c r="D2448" s="7" t="s">
        <v>1480</v>
      </c>
      <c r="E2448" s="7" t="s">
        <v>1479</v>
      </c>
      <c r="F2448" s="4" t="s">
        <v>7</v>
      </c>
      <c r="G2448" s="4" t="s">
        <v>8</v>
      </c>
      <c r="H2448" s="4" t="s">
        <v>7</v>
      </c>
      <c r="I2448" s="3">
        <v>3</v>
      </c>
      <c r="J2448" s="3" t="s">
        <v>69</v>
      </c>
      <c r="K2448" s="3" t="s">
        <v>1503</v>
      </c>
      <c r="L2448" s="3" t="s">
        <v>36</v>
      </c>
      <c r="M2448" s="3" t="s">
        <v>1686</v>
      </c>
      <c r="N2448" s="3" t="s">
        <v>1619</v>
      </c>
      <c r="P2448" s="3" t="s">
        <v>1</v>
      </c>
      <c r="Q2448" s="3" t="s">
        <v>1475</v>
      </c>
      <c r="R2448" s="3" t="s">
        <v>1474</v>
      </c>
      <c r="S2448" s="2">
        <f>IF(P2448="심사불필요","-",VLOOKUP(K2448,'[1]자격증 backdata'!A:G,7,0))</f>
        <v>0</v>
      </c>
      <c r="T2448" s="2" t="str">
        <f>IF(S2448="-","-",IF(COUNTIFS(B:B,B2448,S:S,"필수")&gt;0,"자격요건충족","확인필요"))</f>
        <v>자격요건충족</v>
      </c>
      <c r="U2448" s="2"/>
      <c r="W2448" s="2">
        <f>IF(Q2448="4급","심사불필요",VLOOKUP(K2448,'[1]자격증 backdata'!A:B,2,0))</f>
        <v>0</v>
      </c>
      <c r="X2448" s="3">
        <f>IF(R2448="A", MIN(20, SUMIFS(W:W, B:B, B2448, R:R, "A")),IF(R2448="B", MIN(30, SUMIFS(W:W, B:B, B2448, R:R, "B")),"비해당분야"))</f>
        <v>10</v>
      </c>
      <c r="Y2448" s="3" t="str">
        <f>IF(R2448="C",MIN(30,IF(COUNTIFS(B:B,B2448,W:W,"가1")=1,25,IF(COUNTIFS(B:B,B2448,W:W,"가1")&gt;=2,30,0))+IF(COUNTIFS(B:B,B2448,W:W,"나1")&gt;=4,30,IF(COUNTIFS(B:B,B2448,W:W,"나1")=3,26,IF(COUNTIFS(B:B,B2448,W:W,"나1")=2,22,IF(COUNTIFS(B:B,B2448,W:W,"나1")=1,18,0)))))+MIN(30,IF(COUNTIFS(B:B,B2448,W:W,"가2")=1,25,IF(COUNTIFS(B:B,B2448,W:W,"가2")&gt;=2,30,0))+IF(COUNTIFS(B:B,B2448,W:W,"나2")=3,30,IF(COUNTIFS(B:B,B2448,W:W,"나2")=2,25,IF(COUNTIFS(B:B,B2448,W:W,"나2")=1,20,0)))),"비해당분야")</f>
        <v>비해당분야</v>
      </c>
      <c r="Z2448" s="3" t="str">
        <f>IF(R2448="C",VLOOKUP(K2448,'[1]자격증 backdata'!A:F,6,0),"비해당분야")</f>
        <v>비해당분야</v>
      </c>
      <c r="AA2448" s="3" t="str">
        <f>IF(R2448="C",SUMIF(B:B,B2448,Z:Z),"비해당분야")</f>
        <v>비해당분야</v>
      </c>
      <c r="AB2448" s="3" t="str">
        <f>IF(R2448="C",SUM(Y2448,AA2448),"비해당분야")</f>
        <v>비해당분야</v>
      </c>
      <c r="AC2448" s="3">
        <f>IF(R2448="C",AB2448,X2448)</f>
        <v>10</v>
      </c>
      <c r="AD2448" s="3">
        <f>VLOOKUP(K2448,'[1]자격증 backdata'!A:D,4,0)</f>
        <v>5</v>
      </c>
      <c r="AE2448" s="3">
        <f>IF(_xlfn.MAXIFS(AD:AD,B:B,B2448)&gt;10,10,_xlfn.MAXIFS(AD:AD,B:B,B2448))</f>
        <v>5</v>
      </c>
      <c r="AG2448" s="2">
        <f>VLOOKUP(K2448,'[1]자격증 backdata'!A:C,3,0)</f>
        <v>0</v>
      </c>
      <c r="AH2448" s="2">
        <f>COUNTIFS($B:$B,$B2448,$AG:$AG,AH$1)</f>
        <v>0</v>
      </c>
      <c r="AI2448" s="2">
        <f>COUNTIFS($B:$B,$B2448,$AG:$AG,AI$1)</f>
        <v>0</v>
      </c>
      <c r="AJ2448" s="2">
        <f>COUNTIFS($B:$B,$B2448,$AG:$AG,AJ$1)</f>
        <v>0</v>
      </c>
      <c r="AK2448" s="2">
        <f>COUNTIFS($B:$B,$B2448,$AG:$AG,AK$1)</f>
        <v>0</v>
      </c>
      <c r="AL2448" s="2">
        <f>COUNTIFS($B:$B,$B2448,$AG:$AG,AL$1)</f>
        <v>0</v>
      </c>
      <c r="AM2448" s="2">
        <f>COUNTIFS($B:$B,$B2448,$AG:$AG,AM$1)</f>
        <v>0</v>
      </c>
      <c r="AN2448" s="2">
        <f>COUNTIFS($B:$B,$B2448,$AG:$AG,AN$1)</f>
        <v>0</v>
      </c>
      <c r="AO2448" s="2">
        <f>COUNTIFS($B:$B,$B2448,$AG:$AG,AO$1)</f>
        <v>0</v>
      </c>
      <c r="AP2448" s="2">
        <f>COUNTIFS($B:$B,$B2448,$AG:$AG,AP$1)</f>
        <v>0</v>
      </c>
      <c r="AQ2448" s="2">
        <f>COUNTIFS($B:$B,$B2448,$AG:$AG,AQ$1)</f>
        <v>0</v>
      </c>
      <c r="AR2448" s="2">
        <f>COUNTIFS($B:$B,$B2448,$AG:$AG,AR$1)</f>
        <v>0</v>
      </c>
      <c r="AS2448" s="2">
        <f>COUNTIFS($B:$B,$B2448,$AG:$AG,AS$1)</f>
        <v>0</v>
      </c>
      <c r="AT2448" s="2">
        <f>COUNTIFS($B:$B,$B2448,$AG:$AG,AT$1)</f>
        <v>0</v>
      </c>
      <c r="AU2448" s="2">
        <f>COUNTIFS($B:$B,$B2448,$AG:$AG,AU$1)</f>
        <v>0</v>
      </c>
    </row>
    <row r="2449" spans="1:47" ht="15" customHeight="1" x14ac:dyDescent="0.35">
      <c r="A2449" s="4">
        <f>IF(B2448=B2449,A2448,A2448+1)</f>
        <v>863</v>
      </c>
      <c r="B2449" s="4" t="s">
        <v>1685</v>
      </c>
      <c r="C2449" s="4" t="s">
        <v>1684</v>
      </c>
      <c r="D2449" s="4" t="s">
        <v>1480</v>
      </c>
      <c r="E2449" s="4" t="s">
        <v>1479</v>
      </c>
      <c r="F2449" s="4" t="s">
        <v>8</v>
      </c>
      <c r="G2449" s="4" t="s">
        <v>8</v>
      </c>
      <c r="H2449" s="4" t="s">
        <v>7</v>
      </c>
      <c r="I2449" s="4">
        <v>1</v>
      </c>
      <c r="J2449" s="4" t="s">
        <v>28</v>
      </c>
      <c r="K2449" s="4" t="s">
        <v>1478</v>
      </c>
      <c r="L2449" s="4" t="s">
        <v>26</v>
      </c>
      <c r="M2449" s="4" t="s">
        <v>1683</v>
      </c>
      <c r="N2449" s="4" t="s">
        <v>1645</v>
      </c>
      <c r="P2449" s="4" t="s">
        <v>1</v>
      </c>
      <c r="Q2449" s="4" t="s">
        <v>1475</v>
      </c>
      <c r="R2449" s="4" t="s">
        <v>1474</v>
      </c>
      <c r="S2449" s="5" t="str">
        <f>IF(P2449="심사불필요","-",VLOOKUP(K2449,'[1]자격증 backdata'!A:G,7,0))</f>
        <v>필수</v>
      </c>
      <c r="T2449" s="5" t="str">
        <f>IF(S2449="-","-",IF(COUNTIFS(B:B,B2449,S:S,"필수")&gt;0,"자격요건충족","확인필요"))</f>
        <v>자격요건충족</v>
      </c>
      <c r="U2449" s="5"/>
      <c r="W2449" s="5">
        <f>IF(Q2449="4급","심사불필요",VLOOKUP(K2449,'[1]자격증 backdata'!A:B,2,0))</f>
        <v>4</v>
      </c>
      <c r="X2449" s="4">
        <f>IF(R2449="A", MIN(20, SUMIFS(W:W, B:B, B2449, R:R, "A")),IF(R2449="B", MIN(30, SUMIFS(W:W, B:B, B2449, R:R, "B")),"비해당분야"))</f>
        <v>4</v>
      </c>
      <c r="Y2449" s="4" t="str">
        <f>IF(R2449="C",MIN(30,IF(COUNTIFS(B:B,B2449,W:W,"가1")=1,25,IF(COUNTIFS(B:B,B2449,W:W,"가1")&gt;=2,30,0))+IF(COUNTIFS(B:B,B2449,W:W,"나1")&gt;=4,30,IF(COUNTIFS(B:B,B2449,W:W,"나1")=3,26,IF(COUNTIFS(B:B,B2449,W:W,"나1")=2,22,IF(COUNTIFS(B:B,B2449,W:W,"나1")=1,18,0)))))+MIN(30,IF(COUNTIFS(B:B,B2449,W:W,"가2")=1,25,IF(COUNTIFS(B:B,B2449,W:W,"가2")&gt;=2,30,0))+IF(COUNTIFS(B:B,B2449,W:W,"나2")=3,30,IF(COUNTIFS(B:B,B2449,W:W,"나2")=2,25,IF(COUNTIFS(B:B,B2449,W:W,"나2")=1,20,0)))),"비해당분야")</f>
        <v>비해당분야</v>
      </c>
      <c r="Z2449" s="4" t="str">
        <f>IF(R2449="C",VLOOKUP(K2449,'[1]자격증 backdata'!A:F,6,0),"비해당분야")</f>
        <v>비해당분야</v>
      </c>
      <c r="AA2449" s="4" t="str">
        <f>IF(R2449="C",SUMIF(B:B,B2449,Z:Z),"비해당분야")</f>
        <v>비해당분야</v>
      </c>
      <c r="AB2449" s="4" t="str">
        <f>IF(R2449="C",SUM(Y2449,AA2449),"비해당분야")</f>
        <v>비해당분야</v>
      </c>
      <c r="AC2449" s="4">
        <f>IF(R2449="C",AB2449,X2449)</f>
        <v>4</v>
      </c>
      <c r="AD2449" s="4">
        <f>VLOOKUP(K2449,'[1]자격증 backdata'!A:D,4,0)</f>
        <v>0</v>
      </c>
      <c r="AE2449" s="4">
        <f>IF(_xlfn.MAXIFS(AD:AD,B:B,B2449)&gt;10,10,_xlfn.MAXIFS(AD:AD,B:B,B2449))</f>
        <v>0</v>
      </c>
      <c r="AG2449" s="5">
        <f>VLOOKUP(K2449,'[1]자격증 backdata'!A:C,3,0)</f>
        <v>0</v>
      </c>
      <c r="AH2449" s="5">
        <f>COUNTIFS($B:$B,$B2449,$AG:$AG,AH$1)</f>
        <v>0</v>
      </c>
      <c r="AI2449" s="5">
        <f>COUNTIFS($B:$B,$B2449,$AG:$AG,AI$1)</f>
        <v>0</v>
      </c>
      <c r="AJ2449" s="5">
        <f>COUNTIFS($B:$B,$B2449,$AG:$AG,AJ$1)</f>
        <v>0</v>
      </c>
      <c r="AK2449" s="5">
        <f>COUNTIFS($B:$B,$B2449,$AG:$AG,AK$1)</f>
        <v>0</v>
      </c>
      <c r="AL2449" s="5">
        <f>COUNTIFS($B:$B,$B2449,$AG:$AG,AL$1)</f>
        <v>0</v>
      </c>
      <c r="AM2449" s="5">
        <f>COUNTIFS($B:$B,$B2449,$AG:$AG,AM$1)</f>
        <v>0</v>
      </c>
      <c r="AN2449" s="5">
        <f>COUNTIFS($B:$B,$B2449,$AG:$AG,AN$1)</f>
        <v>0</v>
      </c>
      <c r="AO2449" s="5">
        <f>COUNTIFS($B:$B,$B2449,$AG:$AG,AO$1)</f>
        <v>0</v>
      </c>
      <c r="AP2449" s="5">
        <f>COUNTIFS($B:$B,$B2449,$AG:$AG,AP$1)</f>
        <v>0</v>
      </c>
      <c r="AQ2449" s="5">
        <f>COUNTIFS($B:$B,$B2449,$AG:$AG,AQ$1)</f>
        <v>0</v>
      </c>
      <c r="AR2449" s="5">
        <f>COUNTIFS($B:$B,$B2449,$AG:$AG,AR$1)</f>
        <v>0</v>
      </c>
      <c r="AS2449" s="5">
        <f>COUNTIFS($B:$B,$B2449,$AG:$AG,AS$1)</f>
        <v>0</v>
      </c>
      <c r="AT2449" s="5">
        <f>COUNTIFS($B:$B,$B2449,$AG:$AG,AT$1)</f>
        <v>0</v>
      </c>
      <c r="AU2449" s="5">
        <f>COUNTIFS($B:$B,$B2449,$AG:$AG,AU$1)</f>
        <v>0</v>
      </c>
    </row>
    <row r="2450" spans="1:47" ht="15" customHeight="1" x14ac:dyDescent="0.35">
      <c r="A2450" s="3">
        <f>IF(B2449=B2450,A2449,A2449+1)</f>
        <v>864</v>
      </c>
      <c r="B2450" s="3" t="s">
        <v>1680</v>
      </c>
      <c r="C2450" s="3" t="s">
        <v>1679</v>
      </c>
      <c r="D2450" s="3" t="s">
        <v>1480</v>
      </c>
      <c r="E2450" s="3" t="s">
        <v>1479</v>
      </c>
      <c r="F2450" s="4" t="s">
        <v>8</v>
      </c>
      <c r="G2450" s="4" t="s">
        <v>8</v>
      </c>
      <c r="H2450" s="4" t="s">
        <v>7</v>
      </c>
      <c r="I2450" s="3">
        <v>1</v>
      </c>
      <c r="J2450" s="3" t="s">
        <v>515</v>
      </c>
      <c r="K2450" s="3" t="s">
        <v>1492</v>
      </c>
      <c r="L2450" s="3" t="s">
        <v>26</v>
      </c>
      <c r="M2450" s="3" t="s">
        <v>1682</v>
      </c>
      <c r="N2450" s="3" t="s">
        <v>1432</v>
      </c>
      <c r="P2450" s="3" t="s">
        <v>1</v>
      </c>
      <c r="Q2450" s="3" t="s">
        <v>1475</v>
      </c>
      <c r="R2450" s="3" t="s">
        <v>1474</v>
      </c>
      <c r="S2450" s="2" t="str">
        <f>IF(P2450="심사불필요","-",VLOOKUP(K2450,'[1]자격증 backdata'!A:G,7,0))</f>
        <v>필수</v>
      </c>
      <c r="T2450" s="2" t="str">
        <f>IF(S2450="-","-",IF(COUNTIFS(B:B,B2450,S:S,"필수")&gt;0,"자격요건충족","확인필요"))</f>
        <v>자격요건충족</v>
      </c>
      <c r="U2450" s="2"/>
      <c r="W2450" s="2">
        <f>IF(Q2450="4급","심사불필요",VLOOKUP(K2450,'[1]자격증 backdata'!A:B,2,0))</f>
        <v>6</v>
      </c>
      <c r="X2450" s="3">
        <f>IF(R2450="A", MIN(20, SUMIFS(W:W, B:B, B2450, R:R, "A")),IF(R2450="B", MIN(30, SUMIFS(W:W, B:B, B2450, R:R, "B")),"비해당분야"))</f>
        <v>10</v>
      </c>
      <c r="Y2450" s="3" t="str">
        <f>IF(R2450="C",MIN(30,IF(COUNTIFS(B:B,B2450,W:W,"가1")=1,25,IF(COUNTIFS(B:B,B2450,W:W,"가1")&gt;=2,30,0))+IF(COUNTIFS(B:B,B2450,W:W,"나1")&gt;=4,30,IF(COUNTIFS(B:B,B2450,W:W,"나1")=3,26,IF(COUNTIFS(B:B,B2450,W:W,"나1")=2,22,IF(COUNTIFS(B:B,B2450,W:W,"나1")=1,18,0)))))+MIN(30,IF(COUNTIFS(B:B,B2450,W:W,"가2")=1,25,IF(COUNTIFS(B:B,B2450,W:W,"가2")&gt;=2,30,0))+IF(COUNTIFS(B:B,B2450,W:W,"나2")=3,30,IF(COUNTIFS(B:B,B2450,W:W,"나2")=2,25,IF(COUNTIFS(B:B,B2450,W:W,"나2")=1,20,0)))),"비해당분야")</f>
        <v>비해당분야</v>
      </c>
      <c r="Z2450" s="3" t="str">
        <f>IF(R2450="C",VLOOKUP(K2450,'[1]자격증 backdata'!A:F,6,0),"비해당분야")</f>
        <v>비해당분야</v>
      </c>
      <c r="AA2450" s="3" t="str">
        <f>IF(R2450="C",SUMIF(B:B,B2450,Z:Z),"비해당분야")</f>
        <v>비해당분야</v>
      </c>
      <c r="AB2450" s="3" t="str">
        <f>IF(R2450="C",SUM(Y2450,AA2450),"비해당분야")</f>
        <v>비해당분야</v>
      </c>
      <c r="AC2450" s="3">
        <f>IF(R2450="C",AB2450,X2450)</f>
        <v>10</v>
      </c>
      <c r="AD2450" s="3">
        <f>VLOOKUP(K2450,'[1]자격증 backdata'!A:D,4,0)</f>
        <v>0</v>
      </c>
      <c r="AE2450" s="3">
        <f>IF(_xlfn.MAXIFS(AD:AD,B:B,B2450)&gt;10,10,_xlfn.MAXIFS(AD:AD,B:B,B2450))</f>
        <v>5</v>
      </c>
      <c r="AG2450" s="2">
        <f>VLOOKUP(K2450,'[1]자격증 backdata'!A:C,3,0)</f>
        <v>0</v>
      </c>
      <c r="AH2450" s="2">
        <f>COUNTIFS($B:$B,$B2450,$AG:$AG,AH$1)</f>
        <v>0</v>
      </c>
      <c r="AI2450" s="2">
        <f>COUNTIFS($B:$B,$B2450,$AG:$AG,AI$1)</f>
        <v>0</v>
      </c>
      <c r="AJ2450" s="2">
        <f>COUNTIFS($B:$B,$B2450,$AG:$AG,AJ$1)</f>
        <v>0</v>
      </c>
      <c r="AK2450" s="2">
        <f>COUNTIFS($B:$B,$B2450,$AG:$AG,AK$1)</f>
        <v>0</v>
      </c>
      <c r="AL2450" s="2">
        <f>COUNTIFS($B:$B,$B2450,$AG:$AG,AL$1)</f>
        <v>0</v>
      </c>
      <c r="AM2450" s="2">
        <f>COUNTIFS($B:$B,$B2450,$AG:$AG,AM$1)</f>
        <v>0</v>
      </c>
      <c r="AN2450" s="2">
        <f>COUNTIFS($B:$B,$B2450,$AG:$AG,AN$1)</f>
        <v>0</v>
      </c>
      <c r="AO2450" s="2">
        <f>COUNTIFS($B:$B,$B2450,$AG:$AG,AO$1)</f>
        <v>0</v>
      </c>
      <c r="AP2450" s="2">
        <f>COUNTIFS($B:$B,$B2450,$AG:$AG,AP$1)</f>
        <v>0</v>
      </c>
      <c r="AQ2450" s="2">
        <f>COUNTIFS($B:$B,$B2450,$AG:$AG,AQ$1)</f>
        <v>0</v>
      </c>
      <c r="AR2450" s="2">
        <f>COUNTIFS($B:$B,$B2450,$AG:$AG,AR$1)</f>
        <v>0</v>
      </c>
      <c r="AS2450" s="2">
        <f>COUNTIFS($B:$B,$B2450,$AG:$AG,AS$1)</f>
        <v>0</v>
      </c>
      <c r="AT2450" s="2">
        <f>COUNTIFS($B:$B,$B2450,$AG:$AG,AT$1)</f>
        <v>0</v>
      </c>
      <c r="AU2450" s="2">
        <f>COUNTIFS($B:$B,$B2450,$AG:$AG,AU$1)</f>
        <v>0</v>
      </c>
    </row>
    <row r="2451" spans="1:47" ht="15" customHeight="1" x14ac:dyDescent="0.35">
      <c r="A2451" s="7">
        <f>IF(B2450=B2451,A2450,A2450+1)</f>
        <v>864</v>
      </c>
      <c r="B2451" s="7" t="s">
        <v>1680</v>
      </c>
      <c r="C2451" s="7" t="s">
        <v>1679</v>
      </c>
      <c r="D2451" s="7" t="s">
        <v>1480</v>
      </c>
      <c r="E2451" s="7" t="s">
        <v>1479</v>
      </c>
      <c r="F2451" s="4" t="s">
        <v>8</v>
      </c>
      <c r="G2451" s="4" t="s">
        <v>8</v>
      </c>
      <c r="H2451" s="4" t="s">
        <v>7</v>
      </c>
      <c r="I2451" s="3">
        <v>2</v>
      </c>
      <c r="J2451" s="3" t="s">
        <v>28</v>
      </c>
      <c r="K2451" s="3" t="s">
        <v>1478</v>
      </c>
      <c r="L2451" s="3" t="s">
        <v>26</v>
      </c>
      <c r="M2451" s="3" t="s">
        <v>1681</v>
      </c>
      <c r="N2451" s="3" t="s">
        <v>120</v>
      </c>
      <c r="P2451" s="3" t="s">
        <v>1</v>
      </c>
      <c r="Q2451" s="3" t="s">
        <v>1475</v>
      </c>
      <c r="R2451" s="3" t="s">
        <v>1474</v>
      </c>
      <c r="S2451" s="2" t="str">
        <f>IF(P2451="심사불필요","-",VLOOKUP(K2451,'[1]자격증 backdata'!A:G,7,0))</f>
        <v>필수</v>
      </c>
      <c r="T2451" s="2" t="str">
        <f>IF(S2451="-","-",IF(COUNTIFS(B:B,B2451,S:S,"필수")&gt;0,"자격요건충족","확인필요"))</f>
        <v>자격요건충족</v>
      </c>
      <c r="U2451" s="2"/>
      <c r="W2451" s="2">
        <f>IF(Q2451="4급","심사불필요",VLOOKUP(K2451,'[1]자격증 backdata'!A:B,2,0))</f>
        <v>4</v>
      </c>
      <c r="X2451" s="3">
        <f>IF(R2451="A", MIN(20, SUMIFS(W:W, B:B, B2451, R:R, "A")),IF(R2451="B", MIN(30, SUMIFS(W:W, B:B, B2451, R:R, "B")),"비해당분야"))</f>
        <v>10</v>
      </c>
      <c r="Y2451" s="3" t="str">
        <f>IF(R2451="C",MIN(30,IF(COUNTIFS(B:B,B2451,W:W,"가1")=1,25,IF(COUNTIFS(B:B,B2451,W:W,"가1")&gt;=2,30,0))+IF(COUNTIFS(B:B,B2451,W:W,"나1")&gt;=4,30,IF(COUNTIFS(B:B,B2451,W:W,"나1")=3,26,IF(COUNTIFS(B:B,B2451,W:W,"나1")=2,22,IF(COUNTIFS(B:B,B2451,W:W,"나1")=1,18,0)))))+MIN(30,IF(COUNTIFS(B:B,B2451,W:W,"가2")=1,25,IF(COUNTIFS(B:B,B2451,W:W,"가2")&gt;=2,30,0))+IF(COUNTIFS(B:B,B2451,W:W,"나2")=3,30,IF(COUNTIFS(B:B,B2451,W:W,"나2")=2,25,IF(COUNTIFS(B:B,B2451,W:W,"나2")=1,20,0)))),"비해당분야")</f>
        <v>비해당분야</v>
      </c>
      <c r="Z2451" s="3" t="str">
        <f>IF(R2451="C",VLOOKUP(K2451,'[1]자격증 backdata'!A:F,6,0),"비해당분야")</f>
        <v>비해당분야</v>
      </c>
      <c r="AA2451" s="3" t="str">
        <f>IF(R2451="C",SUMIF(B:B,B2451,Z:Z),"비해당분야")</f>
        <v>비해당분야</v>
      </c>
      <c r="AB2451" s="3" t="str">
        <f>IF(R2451="C",SUM(Y2451,AA2451),"비해당분야")</f>
        <v>비해당분야</v>
      </c>
      <c r="AC2451" s="3">
        <f>IF(R2451="C",AB2451,X2451)</f>
        <v>10</v>
      </c>
      <c r="AD2451" s="3">
        <f>VLOOKUP(K2451,'[1]자격증 backdata'!A:D,4,0)</f>
        <v>0</v>
      </c>
      <c r="AE2451" s="3">
        <f>IF(_xlfn.MAXIFS(AD:AD,B:B,B2451)&gt;10,10,_xlfn.MAXIFS(AD:AD,B:B,B2451))</f>
        <v>5</v>
      </c>
      <c r="AG2451" s="2">
        <f>VLOOKUP(K2451,'[1]자격증 backdata'!A:C,3,0)</f>
        <v>0</v>
      </c>
      <c r="AH2451" s="2">
        <f>COUNTIFS($B:$B,$B2451,$AG:$AG,AH$1)</f>
        <v>0</v>
      </c>
      <c r="AI2451" s="2">
        <f>COUNTIFS($B:$B,$B2451,$AG:$AG,AI$1)</f>
        <v>0</v>
      </c>
      <c r="AJ2451" s="2">
        <f>COUNTIFS($B:$B,$B2451,$AG:$AG,AJ$1)</f>
        <v>0</v>
      </c>
      <c r="AK2451" s="2">
        <f>COUNTIFS($B:$B,$B2451,$AG:$AG,AK$1)</f>
        <v>0</v>
      </c>
      <c r="AL2451" s="2">
        <f>COUNTIFS($B:$B,$B2451,$AG:$AG,AL$1)</f>
        <v>0</v>
      </c>
      <c r="AM2451" s="2">
        <f>COUNTIFS($B:$B,$B2451,$AG:$AG,AM$1)</f>
        <v>0</v>
      </c>
      <c r="AN2451" s="2">
        <f>COUNTIFS($B:$B,$B2451,$AG:$AG,AN$1)</f>
        <v>0</v>
      </c>
      <c r="AO2451" s="2">
        <f>COUNTIFS($B:$B,$B2451,$AG:$AG,AO$1)</f>
        <v>0</v>
      </c>
      <c r="AP2451" s="2">
        <f>COUNTIFS($B:$B,$B2451,$AG:$AG,AP$1)</f>
        <v>0</v>
      </c>
      <c r="AQ2451" s="2">
        <f>COUNTIFS($B:$B,$B2451,$AG:$AG,AQ$1)</f>
        <v>0</v>
      </c>
      <c r="AR2451" s="2">
        <f>COUNTIFS($B:$B,$B2451,$AG:$AG,AR$1)</f>
        <v>0</v>
      </c>
      <c r="AS2451" s="2">
        <f>COUNTIFS($B:$B,$B2451,$AG:$AG,AS$1)</f>
        <v>0</v>
      </c>
      <c r="AT2451" s="2">
        <f>COUNTIFS($B:$B,$B2451,$AG:$AG,AT$1)</f>
        <v>0</v>
      </c>
      <c r="AU2451" s="2">
        <f>COUNTIFS($B:$B,$B2451,$AG:$AG,AU$1)</f>
        <v>0</v>
      </c>
    </row>
    <row r="2452" spans="1:47" ht="15" customHeight="1" x14ac:dyDescent="0.35">
      <c r="A2452" s="7">
        <f>IF(B2451=B2452,A2451,A2451+1)</f>
        <v>864</v>
      </c>
      <c r="B2452" s="7" t="s">
        <v>1680</v>
      </c>
      <c r="C2452" s="7" t="s">
        <v>1679</v>
      </c>
      <c r="D2452" s="7" t="s">
        <v>1480</v>
      </c>
      <c r="E2452" s="7" t="s">
        <v>1479</v>
      </c>
      <c r="F2452" s="4" t="s">
        <v>7</v>
      </c>
      <c r="G2452" s="4" t="s">
        <v>8</v>
      </c>
      <c r="H2452" s="4" t="s">
        <v>7</v>
      </c>
      <c r="I2452" s="3">
        <v>3</v>
      </c>
      <c r="J2452" s="3" t="s">
        <v>69</v>
      </c>
      <c r="K2452" s="3" t="s">
        <v>1503</v>
      </c>
      <c r="L2452" s="3" t="s">
        <v>36</v>
      </c>
      <c r="M2452" s="3" t="s">
        <v>1678</v>
      </c>
      <c r="N2452" s="3" t="s">
        <v>1029</v>
      </c>
      <c r="P2452" s="3" t="s">
        <v>1</v>
      </c>
      <c r="Q2452" s="3" t="s">
        <v>1475</v>
      </c>
      <c r="R2452" s="3" t="s">
        <v>1474</v>
      </c>
      <c r="S2452" s="2">
        <f>IF(P2452="심사불필요","-",VLOOKUP(K2452,'[1]자격증 backdata'!A:G,7,0))</f>
        <v>0</v>
      </c>
      <c r="T2452" s="2" t="str">
        <f>IF(S2452="-","-",IF(COUNTIFS(B:B,B2452,S:S,"필수")&gt;0,"자격요건충족","확인필요"))</f>
        <v>자격요건충족</v>
      </c>
      <c r="U2452" s="2"/>
      <c r="W2452" s="2">
        <f>IF(Q2452="4급","심사불필요",VLOOKUP(K2452,'[1]자격증 backdata'!A:B,2,0))</f>
        <v>0</v>
      </c>
      <c r="X2452" s="3">
        <f>IF(R2452="A", MIN(20, SUMIFS(W:W, B:B, B2452, R:R, "A")),IF(R2452="B", MIN(30, SUMIFS(W:W, B:B, B2452, R:R, "B")),"비해당분야"))</f>
        <v>10</v>
      </c>
      <c r="Y2452" s="3" t="str">
        <f>IF(R2452="C",MIN(30,IF(COUNTIFS(B:B,B2452,W:W,"가1")=1,25,IF(COUNTIFS(B:B,B2452,W:W,"가1")&gt;=2,30,0))+IF(COUNTIFS(B:B,B2452,W:W,"나1")&gt;=4,30,IF(COUNTIFS(B:B,B2452,W:W,"나1")=3,26,IF(COUNTIFS(B:B,B2452,W:W,"나1")=2,22,IF(COUNTIFS(B:B,B2452,W:W,"나1")=1,18,0)))))+MIN(30,IF(COUNTIFS(B:B,B2452,W:W,"가2")=1,25,IF(COUNTIFS(B:B,B2452,W:W,"가2")&gt;=2,30,0))+IF(COUNTIFS(B:B,B2452,W:W,"나2")=3,30,IF(COUNTIFS(B:B,B2452,W:W,"나2")=2,25,IF(COUNTIFS(B:B,B2452,W:W,"나2")=1,20,0)))),"비해당분야")</f>
        <v>비해당분야</v>
      </c>
      <c r="Z2452" s="3" t="str">
        <f>IF(R2452="C",VLOOKUP(K2452,'[1]자격증 backdata'!A:F,6,0),"비해당분야")</f>
        <v>비해당분야</v>
      </c>
      <c r="AA2452" s="3" t="str">
        <f>IF(R2452="C",SUMIF(B:B,B2452,Z:Z),"비해당분야")</f>
        <v>비해당분야</v>
      </c>
      <c r="AB2452" s="3" t="str">
        <f>IF(R2452="C",SUM(Y2452,AA2452),"비해당분야")</f>
        <v>비해당분야</v>
      </c>
      <c r="AC2452" s="3">
        <f>IF(R2452="C",AB2452,X2452)</f>
        <v>10</v>
      </c>
      <c r="AD2452" s="3">
        <f>VLOOKUP(K2452,'[1]자격증 backdata'!A:D,4,0)</f>
        <v>5</v>
      </c>
      <c r="AE2452" s="3">
        <f>IF(_xlfn.MAXIFS(AD:AD,B:B,B2452)&gt;10,10,_xlfn.MAXIFS(AD:AD,B:B,B2452))</f>
        <v>5</v>
      </c>
      <c r="AG2452" s="2">
        <f>VLOOKUP(K2452,'[1]자격증 backdata'!A:C,3,0)</f>
        <v>0</v>
      </c>
      <c r="AH2452" s="2">
        <f>COUNTIFS($B:$B,$B2452,$AG:$AG,AH$1)</f>
        <v>0</v>
      </c>
      <c r="AI2452" s="2">
        <f>COUNTIFS($B:$B,$B2452,$AG:$AG,AI$1)</f>
        <v>0</v>
      </c>
      <c r="AJ2452" s="2">
        <f>COUNTIFS($B:$B,$B2452,$AG:$AG,AJ$1)</f>
        <v>0</v>
      </c>
      <c r="AK2452" s="2">
        <f>COUNTIFS($B:$B,$B2452,$AG:$AG,AK$1)</f>
        <v>0</v>
      </c>
      <c r="AL2452" s="2">
        <f>COUNTIFS($B:$B,$B2452,$AG:$AG,AL$1)</f>
        <v>0</v>
      </c>
      <c r="AM2452" s="2">
        <f>COUNTIFS($B:$B,$B2452,$AG:$AG,AM$1)</f>
        <v>0</v>
      </c>
      <c r="AN2452" s="2">
        <f>COUNTIFS($B:$B,$B2452,$AG:$AG,AN$1)</f>
        <v>0</v>
      </c>
      <c r="AO2452" s="2">
        <f>COUNTIFS($B:$B,$B2452,$AG:$AG,AO$1)</f>
        <v>0</v>
      </c>
      <c r="AP2452" s="2">
        <f>COUNTIFS($B:$B,$B2452,$AG:$AG,AP$1)</f>
        <v>0</v>
      </c>
      <c r="AQ2452" s="2">
        <f>COUNTIFS($B:$B,$B2452,$AG:$AG,AQ$1)</f>
        <v>0</v>
      </c>
      <c r="AR2452" s="2">
        <f>COUNTIFS($B:$B,$B2452,$AG:$AG,AR$1)</f>
        <v>0</v>
      </c>
      <c r="AS2452" s="2">
        <f>COUNTIFS($B:$B,$B2452,$AG:$AG,AS$1)</f>
        <v>0</v>
      </c>
      <c r="AT2452" s="2">
        <f>COUNTIFS($B:$B,$B2452,$AG:$AG,AT$1)</f>
        <v>0</v>
      </c>
      <c r="AU2452" s="2">
        <f>COUNTIFS($B:$B,$B2452,$AG:$AG,AU$1)</f>
        <v>0</v>
      </c>
    </row>
    <row r="2453" spans="1:47" ht="15" customHeight="1" x14ac:dyDescent="0.35">
      <c r="A2453" s="4">
        <f>IF(B2452=B2453,A2452,A2452+1)</f>
        <v>865</v>
      </c>
      <c r="B2453" s="4" t="s">
        <v>1677</v>
      </c>
      <c r="C2453" s="4" t="s">
        <v>1676</v>
      </c>
      <c r="D2453" s="4" t="s">
        <v>1480</v>
      </c>
      <c r="E2453" s="4" t="s">
        <v>1479</v>
      </c>
      <c r="F2453" s="4" t="s">
        <v>8</v>
      </c>
      <c r="G2453" s="4" t="s">
        <v>8</v>
      </c>
      <c r="H2453" s="4" t="s">
        <v>7</v>
      </c>
      <c r="I2453" s="4">
        <v>1</v>
      </c>
      <c r="J2453" s="4" t="s">
        <v>28</v>
      </c>
      <c r="K2453" s="4" t="s">
        <v>1478</v>
      </c>
      <c r="L2453" s="4" t="s">
        <v>26</v>
      </c>
      <c r="M2453" s="4" t="s">
        <v>1675</v>
      </c>
      <c r="N2453" s="4" t="s">
        <v>1526</v>
      </c>
      <c r="P2453" s="4" t="s">
        <v>1</v>
      </c>
      <c r="Q2453" s="4" t="s">
        <v>1475</v>
      </c>
      <c r="R2453" s="4" t="s">
        <v>1474</v>
      </c>
      <c r="S2453" s="5" t="str">
        <f>IF(P2453="심사불필요","-",VLOOKUP(K2453,'[1]자격증 backdata'!A:G,7,0))</f>
        <v>필수</v>
      </c>
      <c r="T2453" s="5" t="str">
        <f>IF(S2453="-","-",IF(COUNTIFS(B:B,B2453,S:S,"필수")&gt;0,"자격요건충족","확인필요"))</f>
        <v>자격요건충족</v>
      </c>
      <c r="U2453" s="5"/>
      <c r="W2453" s="5">
        <f>IF(Q2453="4급","심사불필요",VLOOKUP(K2453,'[1]자격증 backdata'!A:B,2,0))</f>
        <v>4</v>
      </c>
      <c r="X2453" s="4">
        <f>IF(R2453="A", MIN(20, SUMIFS(W:W, B:B, B2453, R:R, "A")),IF(R2453="B", MIN(30, SUMIFS(W:W, B:B, B2453, R:R, "B")),"비해당분야"))</f>
        <v>4</v>
      </c>
      <c r="Y2453" s="4" t="str">
        <f>IF(R2453="C",MIN(30,IF(COUNTIFS(B:B,B2453,W:W,"가1")=1,25,IF(COUNTIFS(B:B,B2453,W:W,"가1")&gt;=2,30,0))+IF(COUNTIFS(B:B,B2453,W:W,"나1")&gt;=4,30,IF(COUNTIFS(B:B,B2453,W:W,"나1")=3,26,IF(COUNTIFS(B:B,B2453,W:W,"나1")=2,22,IF(COUNTIFS(B:B,B2453,W:W,"나1")=1,18,0)))))+MIN(30,IF(COUNTIFS(B:B,B2453,W:W,"가2")=1,25,IF(COUNTIFS(B:B,B2453,W:W,"가2")&gt;=2,30,0))+IF(COUNTIFS(B:B,B2453,W:W,"나2")=3,30,IF(COUNTIFS(B:B,B2453,W:W,"나2")=2,25,IF(COUNTIFS(B:B,B2453,W:W,"나2")=1,20,0)))),"비해당분야")</f>
        <v>비해당분야</v>
      </c>
      <c r="Z2453" s="4" t="str">
        <f>IF(R2453="C",VLOOKUP(K2453,'[1]자격증 backdata'!A:F,6,0),"비해당분야")</f>
        <v>비해당분야</v>
      </c>
      <c r="AA2453" s="4" t="str">
        <f>IF(R2453="C",SUMIF(B:B,B2453,Z:Z),"비해당분야")</f>
        <v>비해당분야</v>
      </c>
      <c r="AB2453" s="4" t="str">
        <f>IF(R2453="C",SUM(Y2453,AA2453),"비해당분야")</f>
        <v>비해당분야</v>
      </c>
      <c r="AC2453" s="4">
        <f>IF(R2453="C",AB2453,X2453)</f>
        <v>4</v>
      </c>
      <c r="AD2453" s="4">
        <f>VLOOKUP(K2453,'[1]자격증 backdata'!A:D,4,0)</f>
        <v>0</v>
      </c>
      <c r="AE2453" s="4">
        <f>IF(_xlfn.MAXIFS(AD:AD,B:B,B2453)&gt;10,10,_xlfn.MAXIFS(AD:AD,B:B,B2453))</f>
        <v>0</v>
      </c>
      <c r="AG2453" s="5">
        <f>VLOOKUP(K2453,'[1]자격증 backdata'!A:C,3,0)</f>
        <v>0</v>
      </c>
      <c r="AH2453" s="5">
        <f>COUNTIFS($B:$B,$B2453,$AG:$AG,AH$1)</f>
        <v>0</v>
      </c>
      <c r="AI2453" s="5">
        <f>COUNTIFS($B:$B,$B2453,$AG:$AG,AI$1)</f>
        <v>0</v>
      </c>
      <c r="AJ2453" s="5">
        <f>COUNTIFS($B:$B,$B2453,$AG:$AG,AJ$1)</f>
        <v>0</v>
      </c>
      <c r="AK2453" s="5">
        <f>COUNTIFS($B:$B,$B2453,$AG:$AG,AK$1)</f>
        <v>0</v>
      </c>
      <c r="AL2453" s="5">
        <f>COUNTIFS($B:$B,$B2453,$AG:$AG,AL$1)</f>
        <v>0</v>
      </c>
      <c r="AM2453" s="5">
        <f>COUNTIFS($B:$B,$B2453,$AG:$AG,AM$1)</f>
        <v>0</v>
      </c>
      <c r="AN2453" s="5">
        <f>COUNTIFS($B:$B,$B2453,$AG:$AG,AN$1)</f>
        <v>0</v>
      </c>
      <c r="AO2453" s="5">
        <f>COUNTIFS($B:$B,$B2453,$AG:$AG,AO$1)</f>
        <v>0</v>
      </c>
      <c r="AP2453" s="5">
        <f>COUNTIFS($B:$B,$B2453,$AG:$AG,AP$1)</f>
        <v>0</v>
      </c>
      <c r="AQ2453" s="5">
        <f>COUNTIFS($B:$B,$B2453,$AG:$AG,AQ$1)</f>
        <v>0</v>
      </c>
      <c r="AR2453" s="5">
        <f>COUNTIFS($B:$B,$B2453,$AG:$AG,AR$1)</f>
        <v>0</v>
      </c>
      <c r="AS2453" s="5">
        <f>COUNTIFS($B:$B,$B2453,$AG:$AG,AS$1)</f>
        <v>0</v>
      </c>
      <c r="AT2453" s="5">
        <f>COUNTIFS($B:$B,$B2453,$AG:$AG,AT$1)</f>
        <v>0</v>
      </c>
      <c r="AU2453" s="5">
        <f>COUNTIFS($B:$B,$B2453,$AG:$AG,AU$1)</f>
        <v>0</v>
      </c>
    </row>
    <row r="2454" spans="1:47" ht="15" customHeight="1" x14ac:dyDescent="0.35">
      <c r="A2454" s="3">
        <f>IF(B2453=B2454,A2453,A2453+1)</f>
        <v>866</v>
      </c>
      <c r="B2454" s="3" t="s">
        <v>1672</v>
      </c>
      <c r="C2454" s="3" t="s">
        <v>1671</v>
      </c>
      <c r="D2454" s="3" t="s">
        <v>1480</v>
      </c>
      <c r="E2454" s="3" t="s">
        <v>1479</v>
      </c>
      <c r="F2454" s="4" t="s">
        <v>8</v>
      </c>
      <c r="G2454" s="4" t="s">
        <v>8</v>
      </c>
      <c r="H2454" s="4" t="s">
        <v>7</v>
      </c>
      <c r="I2454" s="3">
        <v>1</v>
      </c>
      <c r="J2454" s="3" t="s">
        <v>515</v>
      </c>
      <c r="K2454" s="3" t="s">
        <v>1492</v>
      </c>
      <c r="L2454" s="3" t="s">
        <v>26</v>
      </c>
      <c r="M2454" s="3" t="s">
        <v>1674</v>
      </c>
      <c r="N2454" s="3" t="s">
        <v>1432</v>
      </c>
      <c r="P2454" s="3" t="s">
        <v>1</v>
      </c>
      <c r="Q2454" s="3" t="s">
        <v>1475</v>
      </c>
      <c r="R2454" s="3" t="s">
        <v>1474</v>
      </c>
      <c r="S2454" s="2" t="str">
        <f>IF(P2454="심사불필요","-",VLOOKUP(K2454,'[1]자격증 backdata'!A:G,7,0))</f>
        <v>필수</v>
      </c>
      <c r="T2454" s="2" t="str">
        <f>IF(S2454="-","-",IF(COUNTIFS(B:B,B2454,S:S,"필수")&gt;0,"자격요건충족","확인필요"))</f>
        <v>자격요건충족</v>
      </c>
      <c r="U2454" s="2"/>
      <c r="W2454" s="2">
        <f>IF(Q2454="4급","심사불필요",VLOOKUP(K2454,'[1]자격증 backdata'!A:B,2,0))</f>
        <v>6</v>
      </c>
      <c r="X2454" s="3">
        <f>IF(R2454="A", MIN(20, SUMIFS(W:W, B:B, B2454, R:R, "A")),IF(R2454="B", MIN(30, SUMIFS(W:W, B:B, B2454, R:R, "B")),"비해당분야"))</f>
        <v>10</v>
      </c>
      <c r="Y2454" s="3" t="str">
        <f>IF(R2454="C",MIN(30,IF(COUNTIFS(B:B,B2454,W:W,"가1")=1,25,IF(COUNTIFS(B:B,B2454,W:W,"가1")&gt;=2,30,0))+IF(COUNTIFS(B:B,B2454,W:W,"나1")&gt;=4,30,IF(COUNTIFS(B:B,B2454,W:W,"나1")=3,26,IF(COUNTIFS(B:B,B2454,W:W,"나1")=2,22,IF(COUNTIFS(B:B,B2454,W:W,"나1")=1,18,0)))))+MIN(30,IF(COUNTIFS(B:B,B2454,W:W,"가2")=1,25,IF(COUNTIFS(B:B,B2454,W:W,"가2")&gt;=2,30,0))+IF(COUNTIFS(B:B,B2454,W:W,"나2")=3,30,IF(COUNTIFS(B:B,B2454,W:W,"나2")=2,25,IF(COUNTIFS(B:B,B2454,W:W,"나2")=1,20,0)))),"비해당분야")</f>
        <v>비해당분야</v>
      </c>
      <c r="Z2454" s="3" t="str">
        <f>IF(R2454="C",VLOOKUP(K2454,'[1]자격증 backdata'!A:F,6,0),"비해당분야")</f>
        <v>비해당분야</v>
      </c>
      <c r="AA2454" s="3" t="str">
        <f>IF(R2454="C",SUMIF(B:B,B2454,Z:Z),"비해당분야")</f>
        <v>비해당분야</v>
      </c>
      <c r="AB2454" s="3" t="str">
        <f>IF(R2454="C",SUM(Y2454,AA2454),"비해당분야")</f>
        <v>비해당분야</v>
      </c>
      <c r="AC2454" s="3">
        <f>IF(R2454="C",AB2454,X2454)</f>
        <v>10</v>
      </c>
      <c r="AD2454" s="3">
        <f>VLOOKUP(K2454,'[1]자격증 backdata'!A:D,4,0)</f>
        <v>0</v>
      </c>
      <c r="AE2454" s="3">
        <f>IF(_xlfn.MAXIFS(AD:AD,B:B,B2454)&gt;10,10,_xlfn.MAXIFS(AD:AD,B:B,B2454))</f>
        <v>5</v>
      </c>
      <c r="AG2454" s="2">
        <f>VLOOKUP(K2454,'[1]자격증 backdata'!A:C,3,0)</f>
        <v>0</v>
      </c>
      <c r="AH2454" s="2">
        <f>COUNTIFS($B:$B,$B2454,$AG:$AG,AH$1)</f>
        <v>0</v>
      </c>
      <c r="AI2454" s="2">
        <f>COUNTIFS($B:$B,$B2454,$AG:$AG,AI$1)</f>
        <v>0</v>
      </c>
      <c r="AJ2454" s="2">
        <f>COUNTIFS($B:$B,$B2454,$AG:$AG,AJ$1)</f>
        <v>0</v>
      </c>
      <c r="AK2454" s="2">
        <f>COUNTIFS($B:$B,$B2454,$AG:$AG,AK$1)</f>
        <v>0</v>
      </c>
      <c r="AL2454" s="2">
        <f>COUNTIFS($B:$B,$B2454,$AG:$AG,AL$1)</f>
        <v>0</v>
      </c>
      <c r="AM2454" s="2">
        <f>COUNTIFS($B:$B,$B2454,$AG:$AG,AM$1)</f>
        <v>0</v>
      </c>
      <c r="AN2454" s="2">
        <f>COUNTIFS($B:$B,$B2454,$AG:$AG,AN$1)</f>
        <v>0</v>
      </c>
      <c r="AO2454" s="2">
        <f>COUNTIFS($B:$B,$B2454,$AG:$AG,AO$1)</f>
        <v>0</v>
      </c>
      <c r="AP2454" s="2">
        <f>COUNTIFS($B:$B,$B2454,$AG:$AG,AP$1)</f>
        <v>0</v>
      </c>
      <c r="AQ2454" s="2">
        <f>COUNTIFS($B:$B,$B2454,$AG:$AG,AQ$1)</f>
        <v>0</v>
      </c>
      <c r="AR2454" s="2">
        <f>COUNTIFS($B:$B,$B2454,$AG:$AG,AR$1)</f>
        <v>0</v>
      </c>
      <c r="AS2454" s="2">
        <f>COUNTIFS($B:$B,$B2454,$AG:$AG,AS$1)</f>
        <v>0</v>
      </c>
      <c r="AT2454" s="2">
        <f>COUNTIFS($B:$B,$B2454,$AG:$AG,AT$1)</f>
        <v>0</v>
      </c>
      <c r="AU2454" s="2">
        <f>COUNTIFS($B:$B,$B2454,$AG:$AG,AU$1)</f>
        <v>0</v>
      </c>
    </row>
    <row r="2455" spans="1:47" ht="15" customHeight="1" x14ac:dyDescent="0.35">
      <c r="A2455" s="7">
        <f>IF(B2454=B2455,A2454,A2454+1)</f>
        <v>866</v>
      </c>
      <c r="B2455" s="7" t="s">
        <v>1672</v>
      </c>
      <c r="C2455" s="7" t="s">
        <v>1671</v>
      </c>
      <c r="D2455" s="7" t="s">
        <v>1480</v>
      </c>
      <c r="E2455" s="7" t="s">
        <v>1479</v>
      </c>
      <c r="F2455" s="4" t="s">
        <v>8</v>
      </c>
      <c r="G2455" s="4" t="s">
        <v>8</v>
      </c>
      <c r="H2455" s="4" t="s">
        <v>7</v>
      </c>
      <c r="I2455" s="3">
        <v>2</v>
      </c>
      <c r="J2455" s="3" t="s">
        <v>28</v>
      </c>
      <c r="K2455" s="3" t="s">
        <v>1478</v>
      </c>
      <c r="L2455" s="3" t="s">
        <v>26</v>
      </c>
      <c r="M2455" s="3" t="s">
        <v>1673</v>
      </c>
      <c r="N2455" s="3" t="s">
        <v>1588</v>
      </c>
      <c r="P2455" s="3" t="s">
        <v>1</v>
      </c>
      <c r="Q2455" s="3" t="s">
        <v>1475</v>
      </c>
      <c r="R2455" s="3" t="s">
        <v>1474</v>
      </c>
      <c r="S2455" s="2" t="str">
        <f>IF(P2455="심사불필요","-",VLOOKUP(K2455,'[1]자격증 backdata'!A:G,7,0))</f>
        <v>필수</v>
      </c>
      <c r="T2455" s="2" t="str">
        <f>IF(S2455="-","-",IF(COUNTIFS(B:B,B2455,S:S,"필수")&gt;0,"자격요건충족","확인필요"))</f>
        <v>자격요건충족</v>
      </c>
      <c r="U2455" s="2"/>
      <c r="W2455" s="2">
        <f>IF(Q2455="4급","심사불필요",VLOOKUP(K2455,'[1]자격증 backdata'!A:B,2,0))</f>
        <v>4</v>
      </c>
      <c r="X2455" s="3">
        <f>IF(R2455="A", MIN(20, SUMIFS(W:W, B:B, B2455, R:R, "A")),IF(R2455="B", MIN(30, SUMIFS(W:W, B:B, B2455, R:R, "B")),"비해당분야"))</f>
        <v>10</v>
      </c>
      <c r="Y2455" s="3" t="str">
        <f>IF(R2455="C",MIN(30,IF(COUNTIFS(B:B,B2455,W:W,"가1")=1,25,IF(COUNTIFS(B:B,B2455,W:W,"가1")&gt;=2,30,0))+IF(COUNTIFS(B:B,B2455,W:W,"나1")&gt;=4,30,IF(COUNTIFS(B:B,B2455,W:W,"나1")=3,26,IF(COUNTIFS(B:B,B2455,W:W,"나1")=2,22,IF(COUNTIFS(B:B,B2455,W:W,"나1")=1,18,0)))))+MIN(30,IF(COUNTIFS(B:B,B2455,W:W,"가2")=1,25,IF(COUNTIFS(B:B,B2455,W:W,"가2")&gt;=2,30,0))+IF(COUNTIFS(B:B,B2455,W:W,"나2")=3,30,IF(COUNTIFS(B:B,B2455,W:W,"나2")=2,25,IF(COUNTIFS(B:B,B2455,W:W,"나2")=1,20,0)))),"비해당분야")</f>
        <v>비해당분야</v>
      </c>
      <c r="Z2455" s="3" t="str">
        <f>IF(R2455="C",VLOOKUP(K2455,'[1]자격증 backdata'!A:F,6,0),"비해당분야")</f>
        <v>비해당분야</v>
      </c>
      <c r="AA2455" s="3" t="str">
        <f>IF(R2455="C",SUMIF(B:B,B2455,Z:Z),"비해당분야")</f>
        <v>비해당분야</v>
      </c>
      <c r="AB2455" s="3" t="str">
        <f>IF(R2455="C",SUM(Y2455,AA2455),"비해당분야")</f>
        <v>비해당분야</v>
      </c>
      <c r="AC2455" s="3">
        <f>IF(R2455="C",AB2455,X2455)</f>
        <v>10</v>
      </c>
      <c r="AD2455" s="3">
        <f>VLOOKUP(K2455,'[1]자격증 backdata'!A:D,4,0)</f>
        <v>0</v>
      </c>
      <c r="AE2455" s="3">
        <f>IF(_xlfn.MAXIFS(AD:AD,B:B,B2455)&gt;10,10,_xlfn.MAXIFS(AD:AD,B:B,B2455))</f>
        <v>5</v>
      </c>
      <c r="AG2455" s="2">
        <f>VLOOKUP(K2455,'[1]자격증 backdata'!A:C,3,0)</f>
        <v>0</v>
      </c>
      <c r="AH2455" s="2">
        <f>COUNTIFS($B:$B,$B2455,$AG:$AG,AH$1)</f>
        <v>0</v>
      </c>
      <c r="AI2455" s="2">
        <f>COUNTIFS($B:$B,$B2455,$AG:$AG,AI$1)</f>
        <v>0</v>
      </c>
      <c r="AJ2455" s="2">
        <f>COUNTIFS($B:$B,$B2455,$AG:$AG,AJ$1)</f>
        <v>0</v>
      </c>
      <c r="AK2455" s="2">
        <f>COUNTIFS($B:$B,$B2455,$AG:$AG,AK$1)</f>
        <v>0</v>
      </c>
      <c r="AL2455" s="2">
        <f>COUNTIFS($B:$B,$B2455,$AG:$AG,AL$1)</f>
        <v>0</v>
      </c>
      <c r="AM2455" s="2">
        <f>COUNTIFS($B:$B,$B2455,$AG:$AG,AM$1)</f>
        <v>0</v>
      </c>
      <c r="AN2455" s="2">
        <f>COUNTIFS($B:$B,$B2455,$AG:$AG,AN$1)</f>
        <v>0</v>
      </c>
      <c r="AO2455" s="2">
        <f>COUNTIFS($B:$B,$B2455,$AG:$AG,AO$1)</f>
        <v>0</v>
      </c>
      <c r="AP2455" s="2">
        <f>COUNTIFS($B:$B,$B2455,$AG:$AG,AP$1)</f>
        <v>0</v>
      </c>
      <c r="AQ2455" s="2">
        <f>COUNTIFS($B:$B,$B2455,$AG:$AG,AQ$1)</f>
        <v>0</v>
      </c>
      <c r="AR2455" s="2">
        <f>COUNTIFS($B:$B,$B2455,$AG:$AG,AR$1)</f>
        <v>0</v>
      </c>
      <c r="AS2455" s="2">
        <f>COUNTIFS($B:$B,$B2455,$AG:$AG,AS$1)</f>
        <v>0</v>
      </c>
      <c r="AT2455" s="2">
        <f>COUNTIFS($B:$B,$B2455,$AG:$AG,AT$1)</f>
        <v>0</v>
      </c>
      <c r="AU2455" s="2">
        <f>COUNTIFS($B:$B,$B2455,$AG:$AG,AU$1)</f>
        <v>0</v>
      </c>
    </row>
    <row r="2456" spans="1:47" ht="15" customHeight="1" x14ac:dyDescent="0.35">
      <c r="A2456" s="7">
        <f>IF(B2455=B2456,A2455,A2455+1)</f>
        <v>866</v>
      </c>
      <c r="B2456" s="7" t="s">
        <v>1672</v>
      </c>
      <c r="C2456" s="7" t="s">
        <v>1671</v>
      </c>
      <c r="D2456" s="7" t="s">
        <v>1480</v>
      </c>
      <c r="E2456" s="7" t="s">
        <v>1479</v>
      </c>
      <c r="F2456" s="4" t="s">
        <v>7</v>
      </c>
      <c r="G2456" s="4" t="s">
        <v>8</v>
      </c>
      <c r="H2456" s="4" t="s">
        <v>7</v>
      </c>
      <c r="I2456" s="3">
        <v>3</v>
      </c>
      <c r="J2456" s="3" t="s">
        <v>69</v>
      </c>
      <c r="K2456" s="3" t="s">
        <v>1503</v>
      </c>
      <c r="L2456" s="3" t="s">
        <v>36</v>
      </c>
      <c r="M2456" s="3" t="s">
        <v>1670</v>
      </c>
      <c r="N2456" s="3" t="s">
        <v>784</v>
      </c>
      <c r="P2456" s="3" t="s">
        <v>1</v>
      </c>
      <c r="Q2456" s="3" t="s">
        <v>1475</v>
      </c>
      <c r="R2456" s="3" t="s">
        <v>1474</v>
      </c>
      <c r="S2456" s="2">
        <f>IF(P2456="심사불필요","-",VLOOKUP(K2456,'[1]자격증 backdata'!A:G,7,0))</f>
        <v>0</v>
      </c>
      <c r="T2456" s="2" t="str">
        <f>IF(S2456="-","-",IF(COUNTIFS(B:B,B2456,S:S,"필수")&gt;0,"자격요건충족","확인필요"))</f>
        <v>자격요건충족</v>
      </c>
      <c r="U2456" s="2"/>
      <c r="W2456" s="2">
        <f>IF(Q2456="4급","심사불필요",VLOOKUP(K2456,'[1]자격증 backdata'!A:B,2,0))</f>
        <v>0</v>
      </c>
      <c r="X2456" s="3">
        <f>IF(R2456="A", MIN(20, SUMIFS(W:W, B:B, B2456, R:R, "A")),IF(R2456="B", MIN(30, SUMIFS(W:W, B:B, B2456, R:R, "B")),"비해당분야"))</f>
        <v>10</v>
      </c>
      <c r="Y2456" s="3" t="str">
        <f>IF(R2456="C",MIN(30,IF(COUNTIFS(B:B,B2456,W:W,"가1")=1,25,IF(COUNTIFS(B:B,B2456,W:W,"가1")&gt;=2,30,0))+IF(COUNTIFS(B:B,B2456,W:W,"나1")&gt;=4,30,IF(COUNTIFS(B:B,B2456,W:W,"나1")=3,26,IF(COUNTIFS(B:B,B2456,W:W,"나1")=2,22,IF(COUNTIFS(B:B,B2456,W:W,"나1")=1,18,0)))))+MIN(30,IF(COUNTIFS(B:B,B2456,W:W,"가2")=1,25,IF(COUNTIFS(B:B,B2456,W:W,"가2")&gt;=2,30,0))+IF(COUNTIFS(B:B,B2456,W:W,"나2")=3,30,IF(COUNTIFS(B:B,B2456,W:W,"나2")=2,25,IF(COUNTIFS(B:B,B2456,W:W,"나2")=1,20,0)))),"비해당분야")</f>
        <v>비해당분야</v>
      </c>
      <c r="Z2456" s="3" t="str">
        <f>IF(R2456="C",VLOOKUP(K2456,'[1]자격증 backdata'!A:F,6,0),"비해당분야")</f>
        <v>비해당분야</v>
      </c>
      <c r="AA2456" s="3" t="str">
        <f>IF(R2456="C",SUMIF(B:B,B2456,Z:Z),"비해당분야")</f>
        <v>비해당분야</v>
      </c>
      <c r="AB2456" s="3" t="str">
        <f>IF(R2456="C",SUM(Y2456,AA2456),"비해당분야")</f>
        <v>비해당분야</v>
      </c>
      <c r="AC2456" s="3">
        <f>IF(R2456="C",AB2456,X2456)</f>
        <v>10</v>
      </c>
      <c r="AD2456" s="3">
        <f>VLOOKUP(K2456,'[1]자격증 backdata'!A:D,4,0)</f>
        <v>5</v>
      </c>
      <c r="AE2456" s="3">
        <f>IF(_xlfn.MAXIFS(AD:AD,B:B,B2456)&gt;10,10,_xlfn.MAXIFS(AD:AD,B:B,B2456))</f>
        <v>5</v>
      </c>
      <c r="AG2456" s="2">
        <f>VLOOKUP(K2456,'[1]자격증 backdata'!A:C,3,0)</f>
        <v>0</v>
      </c>
      <c r="AH2456" s="2">
        <f>COUNTIFS($B:$B,$B2456,$AG:$AG,AH$1)</f>
        <v>0</v>
      </c>
      <c r="AI2456" s="2">
        <f>COUNTIFS($B:$B,$B2456,$AG:$AG,AI$1)</f>
        <v>0</v>
      </c>
      <c r="AJ2456" s="2">
        <f>COUNTIFS($B:$B,$B2456,$AG:$AG,AJ$1)</f>
        <v>0</v>
      </c>
      <c r="AK2456" s="2">
        <f>COUNTIFS($B:$B,$B2456,$AG:$AG,AK$1)</f>
        <v>0</v>
      </c>
      <c r="AL2456" s="2">
        <f>COUNTIFS($B:$B,$B2456,$AG:$AG,AL$1)</f>
        <v>0</v>
      </c>
      <c r="AM2456" s="2">
        <f>COUNTIFS($B:$B,$B2456,$AG:$AG,AM$1)</f>
        <v>0</v>
      </c>
      <c r="AN2456" s="2">
        <f>COUNTIFS($B:$B,$B2456,$AG:$AG,AN$1)</f>
        <v>0</v>
      </c>
      <c r="AO2456" s="2">
        <f>COUNTIFS($B:$B,$B2456,$AG:$AG,AO$1)</f>
        <v>0</v>
      </c>
      <c r="AP2456" s="2">
        <f>COUNTIFS($B:$B,$B2456,$AG:$AG,AP$1)</f>
        <v>0</v>
      </c>
      <c r="AQ2456" s="2">
        <f>COUNTIFS($B:$B,$B2456,$AG:$AG,AQ$1)</f>
        <v>0</v>
      </c>
      <c r="AR2456" s="2">
        <f>COUNTIFS($B:$B,$B2456,$AG:$AG,AR$1)</f>
        <v>0</v>
      </c>
      <c r="AS2456" s="2">
        <f>COUNTIFS($B:$B,$B2456,$AG:$AG,AS$1)</f>
        <v>0</v>
      </c>
      <c r="AT2456" s="2">
        <f>COUNTIFS($B:$B,$B2456,$AG:$AG,AT$1)</f>
        <v>0</v>
      </c>
      <c r="AU2456" s="2">
        <f>COUNTIFS($B:$B,$B2456,$AG:$AG,AU$1)</f>
        <v>0</v>
      </c>
    </row>
    <row r="2457" spans="1:47" ht="15" customHeight="1" x14ac:dyDescent="0.35">
      <c r="A2457" s="4">
        <f>IF(B2456=B2457,A2456,A2456+1)</f>
        <v>867</v>
      </c>
      <c r="B2457" s="4" t="s">
        <v>1668</v>
      </c>
      <c r="C2457" s="4" t="s">
        <v>1667</v>
      </c>
      <c r="D2457" s="4" t="s">
        <v>1480</v>
      </c>
      <c r="E2457" s="4" t="s">
        <v>1479</v>
      </c>
      <c r="F2457" s="4" t="s">
        <v>8</v>
      </c>
      <c r="G2457" s="4" t="s">
        <v>8</v>
      </c>
      <c r="H2457" s="4" t="s">
        <v>7</v>
      </c>
      <c r="I2457" s="4">
        <v>1</v>
      </c>
      <c r="J2457" s="4" t="s">
        <v>28</v>
      </c>
      <c r="K2457" s="4" t="s">
        <v>1478</v>
      </c>
      <c r="L2457" s="4" t="s">
        <v>26</v>
      </c>
      <c r="M2457" s="4" t="s">
        <v>1669</v>
      </c>
      <c r="N2457" s="4" t="s">
        <v>1425</v>
      </c>
      <c r="P2457" s="4" t="s">
        <v>1</v>
      </c>
      <c r="Q2457" s="4" t="s">
        <v>1475</v>
      </c>
      <c r="R2457" s="4" t="s">
        <v>1474</v>
      </c>
      <c r="S2457" s="5" t="str">
        <f>IF(P2457="심사불필요","-",VLOOKUP(K2457,'[1]자격증 backdata'!A:G,7,0))</f>
        <v>필수</v>
      </c>
      <c r="T2457" s="5" t="str">
        <f>IF(S2457="-","-",IF(COUNTIFS(B:B,B2457,S:S,"필수")&gt;0,"자격요건충족","확인필요"))</f>
        <v>자격요건충족</v>
      </c>
      <c r="U2457" s="5"/>
      <c r="W2457" s="5">
        <f>IF(Q2457="4급","심사불필요",VLOOKUP(K2457,'[1]자격증 backdata'!A:B,2,0))</f>
        <v>4</v>
      </c>
      <c r="X2457" s="4">
        <f>IF(R2457="A", MIN(20, SUMIFS(W:W, B:B, B2457, R:R, "A")),IF(R2457="B", MIN(30, SUMIFS(W:W, B:B, B2457, R:R, "B")),"비해당분야"))</f>
        <v>8</v>
      </c>
      <c r="Y2457" s="4" t="str">
        <f>IF(R2457="C",MIN(30,IF(COUNTIFS(B:B,B2457,W:W,"가1")=1,25,IF(COUNTIFS(B:B,B2457,W:W,"가1")&gt;=2,30,0))+IF(COUNTIFS(B:B,B2457,W:W,"나1")&gt;=4,30,IF(COUNTIFS(B:B,B2457,W:W,"나1")=3,26,IF(COUNTIFS(B:B,B2457,W:W,"나1")=2,22,IF(COUNTIFS(B:B,B2457,W:W,"나1")=1,18,0)))))+MIN(30,IF(COUNTIFS(B:B,B2457,W:W,"가2")=1,25,IF(COUNTIFS(B:B,B2457,W:W,"가2")&gt;=2,30,0))+IF(COUNTIFS(B:B,B2457,W:W,"나2")=3,30,IF(COUNTIFS(B:B,B2457,W:W,"나2")=2,25,IF(COUNTIFS(B:B,B2457,W:W,"나2")=1,20,0)))),"비해당분야")</f>
        <v>비해당분야</v>
      </c>
      <c r="Z2457" s="4" t="str">
        <f>IF(R2457="C",VLOOKUP(K2457,'[1]자격증 backdata'!A:F,6,0),"비해당분야")</f>
        <v>비해당분야</v>
      </c>
      <c r="AA2457" s="4" t="str">
        <f>IF(R2457="C",SUMIF(B:B,B2457,Z:Z),"비해당분야")</f>
        <v>비해당분야</v>
      </c>
      <c r="AB2457" s="4" t="str">
        <f>IF(R2457="C",SUM(Y2457,AA2457),"비해당분야")</f>
        <v>비해당분야</v>
      </c>
      <c r="AC2457" s="4">
        <f>IF(R2457="C",AB2457,X2457)</f>
        <v>8</v>
      </c>
      <c r="AD2457" s="4">
        <f>VLOOKUP(K2457,'[1]자격증 backdata'!A:D,4,0)</f>
        <v>0</v>
      </c>
      <c r="AE2457" s="4">
        <f>IF(_xlfn.MAXIFS(AD:AD,B:B,B2457)&gt;10,10,_xlfn.MAXIFS(AD:AD,B:B,B2457))</f>
        <v>0</v>
      </c>
      <c r="AG2457" s="5">
        <f>VLOOKUP(K2457,'[1]자격증 backdata'!A:C,3,0)</f>
        <v>0</v>
      </c>
      <c r="AH2457" s="5">
        <f>COUNTIFS($B:$B,$B2457,$AG:$AG,AH$1)</f>
        <v>0</v>
      </c>
      <c r="AI2457" s="5">
        <f>COUNTIFS($B:$B,$B2457,$AG:$AG,AI$1)</f>
        <v>0</v>
      </c>
      <c r="AJ2457" s="5">
        <f>COUNTIFS($B:$B,$B2457,$AG:$AG,AJ$1)</f>
        <v>0</v>
      </c>
      <c r="AK2457" s="5">
        <f>COUNTIFS($B:$B,$B2457,$AG:$AG,AK$1)</f>
        <v>0</v>
      </c>
      <c r="AL2457" s="5">
        <f>COUNTIFS($B:$B,$B2457,$AG:$AG,AL$1)</f>
        <v>0</v>
      </c>
      <c r="AM2457" s="5">
        <f>COUNTIFS($B:$B,$B2457,$AG:$AG,AM$1)</f>
        <v>0</v>
      </c>
      <c r="AN2457" s="5">
        <f>COUNTIFS($B:$B,$B2457,$AG:$AG,AN$1)</f>
        <v>0</v>
      </c>
      <c r="AO2457" s="5">
        <f>COUNTIFS($B:$B,$B2457,$AG:$AG,AO$1)</f>
        <v>0</v>
      </c>
      <c r="AP2457" s="5">
        <f>COUNTIFS($B:$B,$B2457,$AG:$AG,AP$1)</f>
        <v>0</v>
      </c>
      <c r="AQ2457" s="5">
        <f>COUNTIFS($B:$B,$B2457,$AG:$AG,AQ$1)</f>
        <v>0</v>
      </c>
      <c r="AR2457" s="5">
        <f>COUNTIFS($B:$B,$B2457,$AG:$AG,AR$1)</f>
        <v>0</v>
      </c>
      <c r="AS2457" s="5">
        <f>COUNTIFS($B:$B,$B2457,$AG:$AG,AS$1)</f>
        <v>0</v>
      </c>
      <c r="AT2457" s="5">
        <f>COUNTIFS($B:$B,$B2457,$AG:$AG,AT$1)</f>
        <v>1</v>
      </c>
      <c r="AU2457" s="5">
        <f>COUNTIFS($B:$B,$B2457,$AG:$AG,AU$1)</f>
        <v>0</v>
      </c>
    </row>
    <row r="2458" spans="1:47" ht="15" customHeight="1" x14ac:dyDescent="0.35">
      <c r="A2458" s="6">
        <f>IF(B2457=B2458,A2457,A2457+1)</f>
        <v>867</v>
      </c>
      <c r="B2458" s="6" t="s">
        <v>1668</v>
      </c>
      <c r="C2458" s="6" t="s">
        <v>1667</v>
      </c>
      <c r="D2458" s="6" t="s">
        <v>1480</v>
      </c>
      <c r="E2458" s="6" t="s">
        <v>1479</v>
      </c>
      <c r="F2458" s="4" t="s">
        <v>7</v>
      </c>
      <c r="G2458" s="4" t="s">
        <v>8</v>
      </c>
      <c r="H2458" s="4" t="s">
        <v>7</v>
      </c>
      <c r="I2458" s="4">
        <v>2</v>
      </c>
      <c r="J2458" s="4" t="s">
        <v>57</v>
      </c>
      <c r="K2458" s="4" t="s">
        <v>1565</v>
      </c>
      <c r="L2458" s="4" t="s">
        <v>55</v>
      </c>
      <c r="M2458" s="4" t="s">
        <v>1666</v>
      </c>
      <c r="N2458" s="4" t="s">
        <v>1665</v>
      </c>
      <c r="P2458" s="4" t="s">
        <v>1</v>
      </c>
      <c r="Q2458" s="4" t="s">
        <v>1475</v>
      </c>
      <c r="R2458" s="4" t="s">
        <v>1474</v>
      </c>
      <c r="S2458" s="5">
        <f>IF(P2458="심사불필요","-",VLOOKUP(K2458,'[1]자격증 backdata'!A:G,7,0))</f>
        <v>0</v>
      </c>
      <c r="T2458" s="5" t="str">
        <f>IF(S2458="-","-",IF(COUNTIFS(B:B,B2458,S:S,"필수")&gt;0,"자격요건충족","확인필요"))</f>
        <v>자격요건충족</v>
      </c>
      <c r="U2458" s="5"/>
      <c r="W2458" s="5">
        <f>IF(Q2458="4급","심사불필요",VLOOKUP(K2458,'[1]자격증 backdata'!A:B,2,0))</f>
        <v>4</v>
      </c>
      <c r="X2458" s="4">
        <f>IF(R2458="A", MIN(20, SUMIFS(W:W, B:B, B2458, R:R, "A")),IF(R2458="B", MIN(30, SUMIFS(W:W, B:B, B2458, R:R, "B")),"비해당분야"))</f>
        <v>8</v>
      </c>
      <c r="Y2458" s="4" t="str">
        <f>IF(R2458="C",MIN(30,IF(COUNTIFS(B:B,B2458,W:W,"가1")=1,25,IF(COUNTIFS(B:B,B2458,W:W,"가1")&gt;=2,30,0))+IF(COUNTIFS(B:B,B2458,W:W,"나1")&gt;=4,30,IF(COUNTIFS(B:B,B2458,W:W,"나1")=3,26,IF(COUNTIFS(B:B,B2458,W:W,"나1")=2,22,IF(COUNTIFS(B:B,B2458,W:W,"나1")=1,18,0)))))+MIN(30,IF(COUNTIFS(B:B,B2458,W:W,"가2")=1,25,IF(COUNTIFS(B:B,B2458,W:W,"가2")&gt;=2,30,0))+IF(COUNTIFS(B:B,B2458,W:W,"나2")=3,30,IF(COUNTIFS(B:B,B2458,W:W,"나2")=2,25,IF(COUNTIFS(B:B,B2458,W:W,"나2")=1,20,0)))),"비해당분야")</f>
        <v>비해당분야</v>
      </c>
      <c r="Z2458" s="4" t="str">
        <f>IF(R2458="C",VLOOKUP(K2458,'[1]자격증 backdata'!A:F,6,0),"비해당분야")</f>
        <v>비해당분야</v>
      </c>
      <c r="AA2458" s="4" t="str">
        <f>IF(R2458="C",SUMIF(B:B,B2458,Z:Z),"비해당분야")</f>
        <v>비해당분야</v>
      </c>
      <c r="AB2458" s="4" t="str">
        <f>IF(R2458="C",SUM(Y2458,AA2458),"비해당분야")</f>
        <v>비해당분야</v>
      </c>
      <c r="AC2458" s="4">
        <f>IF(R2458="C",AB2458,X2458)</f>
        <v>8</v>
      </c>
      <c r="AD2458" s="4">
        <f>VLOOKUP(K2458,'[1]자격증 backdata'!A:D,4,0)</f>
        <v>0</v>
      </c>
      <c r="AE2458" s="4">
        <f>IF(_xlfn.MAXIFS(AD:AD,B:B,B2458)&gt;10,10,_xlfn.MAXIFS(AD:AD,B:B,B2458))</f>
        <v>0</v>
      </c>
      <c r="AG2458" s="5" t="str">
        <f>VLOOKUP(K2458,'[1]자격증 backdata'!A:C,3,0)</f>
        <v>M</v>
      </c>
      <c r="AH2458" s="5">
        <f>COUNTIFS($B:$B,$B2458,$AG:$AG,AH$1)</f>
        <v>0</v>
      </c>
      <c r="AI2458" s="5">
        <f>COUNTIFS($B:$B,$B2458,$AG:$AG,AI$1)</f>
        <v>0</v>
      </c>
      <c r="AJ2458" s="5">
        <f>COUNTIFS($B:$B,$B2458,$AG:$AG,AJ$1)</f>
        <v>0</v>
      </c>
      <c r="AK2458" s="5">
        <f>COUNTIFS($B:$B,$B2458,$AG:$AG,AK$1)</f>
        <v>0</v>
      </c>
      <c r="AL2458" s="5">
        <f>COUNTIFS($B:$B,$B2458,$AG:$AG,AL$1)</f>
        <v>0</v>
      </c>
      <c r="AM2458" s="5">
        <f>COUNTIFS($B:$B,$B2458,$AG:$AG,AM$1)</f>
        <v>0</v>
      </c>
      <c r="AN2458" s="5">
        <f>COUNTIFS($B:$B,$B2458,$AG:$AG,AN$1)</f>
        <v>0</v>
      </c>
      <c r="AO2458" s="5">
        <f>COUNTIFS($B:$B,$B2458,$AG:$AG,AO$1)</f>
        <v>0</v>
      </c>
      <c r="AP2458" s="5">
        <f>COUNTIFS($B:$B,$B2458,$AG:$AG,AP$1)</f>
        <v>0</v>
      </c>
      <c r="AQ2458" s="5">
        <f>COUNTIFS($B:$B,$B2458,$AG:$AG,AQ$1)</f>
        <v>0</v>
      </c>
      <c r="AR2458" s="5">
        <f>COUNTIFS($B:$B,$B2458,$AG:$AG,AR$1)</f>
        <v>0</v>
      </c>
      <c r="AS2458" s="5">
        <f>COUNTIFS($B:$B,$B2458,$AG:$AG,AS$1)</f>
        <v>0</v>
      </c>
      <c r="AT2458" s="5">
        <f>COUNTIFS($B:$B,$B2458,$AG:$AG,AT$1)</f>
        <v>1</v>
      </c>
      <c r="AU2458" s="5">
        <f>COUNTIFS($B:$B,$B2458,$AG:$AG,AU$1)</f>
        <v>0</v>
      </c>
    </row>
    <row r="2459" spans="1:47" ht="15" customHeight="1" x14ac:dyDescent="0.35">
      <c r="A2459" s="3">
        <f>IF(B2458=B2459,A2458,A2458+1)</f>
        <v>868</v>
      </c>
      <c r="B2459" s="3" t="s">
        <v>1660</v>
      </c>
      <c r="C2459" s="3" t="s">
        <v>1659</v>
      </c>
      <c r="D2459" s="3" t="s">
        <v>1480</v>
      </c>
      <c r="E2459" s="3" t="s">
        <v>1479</v>
      </c>
      <c r="F2459" s="4" t="s">
        <v>8</v>
      </c>
      <c r="G2459" s="4" t="s">
        <v>8</v>
      </c>
      <c r="H2459" s="4" t="s">
        <v>7</v>
      </c>
      <c r="I2459" s="3">
        <v>1</v>
      </c>
      <c r="J2459" s="3" t="s">
        <v>28</v>
      </c>
      <c r="K2459" s="3" t="s">
        <v>1478</v>
      </c>
      <c r="L2459" s="3" t="s">
        <v>26</v>
      </c>
      <c r="M2459" s="3" t="s">
        <v>1664</v>
      </c>
      <c r="N2459" s="3" t="s">
        <v>910</v>
      </c>
      <c r="P2459" s="3" t="s">
        <v>1</v>
      </c>
      <c r="Q2459" s="3" t="s">
        <v>1475</v>
      </c>
      <c r="R2459" s="3" t="s">
        <v>1474</v>
      </c>
      <c r="S2459" s="2" t="str">
        <f>IF(P2459="심사불필요","-",VLOOKUP(K2459,'[1]자격증 backdata'!A:G,7,0))</f>
        <v>필수</v>
      </c>
      <c r="T2459" s="2" t="str">
        <f>IF(S2459="-","-",IF(COUNTIFS(B:B,B2459,S:S,"필수")&gt;0,"자격요건충족","확인필요"))</f>
        <v>자격요건충족</v>
      </c>
      <c r="U2459" s="2"/>
      <c r="W2459" s="2">
        <f>IF(Q2459="4급","심사불필요",VLOOKUP(K2459,'[1]자격증 backdata'!A:B,2,0))</f>
        <v>4</v>
      </c>
      <c r="X2459" s="3">
        <f>IF(R2459="A", MIN(20, SUMIFS(W:W, B:B, B2459, R:R, "A")),IF(R2459="B", MIN(30, SUMIFS(W:W, B:B, B2459, R:R, "B")),"비해당분야"))</f>
        <v>16</v>
      </c>
      <c r="Y2459" s="3" t="str">
        <f>IF(R2459="C",MIN(30,IF(COUNTIFS(B:B,B2459,W:W,"가1")=1,25,IF(COUNTIFS(B:B,B2459,W:W,"가1")&gt;=2,30,0))+IF(COUNTIFS(B:B,B2459,W:W,"나1")&gt;=4,30,IF(COUNTIFS(B:B,B2459,W:W,"나1")=3,26,IF(COUNTIFS(B:B,B2459,W:W,"나1")=2,22,IF(COUNTIFS(B:B,B2459,W:W,"나1")=1,18,0)))))+MIN(30,IF(COUNTIFS(B:B,B2459,W:W,"가2")=1,25,IF(COUNTIFS(B:B,B2459,W:W,"가2")&gt;=2,30,0))+IF(COUNTIFS(B:B,B2459,W:W,"나2")=3,30,IF(COUNTIFS(B:B,B2459,W:W,"나2")=2,25,IF(COUNTIFS(B:B,B2459,W:W,"나2")=1,20,0)))),"비해당분야")</f>
        <v>비해당분야</v>
      </c>
      <c r="Z2459" s="3" t="str">
        <f>IF(R2459="C",VLOOKUP(K2459,'[1]자격증 backdata'!A:F,6,0),"비해당분야")</f>
        <v>비해당분야</v>
      </c>
      <c r="AA2459" s="3" t="str">
        <f>IF(R2459="C",SUMIF(B:B,B2459,Z:Z),"비해당분야")</f>
        <v>비해당분야</v>
      </c>
      <c r="AB2459" s="3" t="str">
        <f>IF(R2459="C",SUM(Y2459,AA2459),"비해당분야")</f>
        <v>비해당분야</v>
      </c>
      <c r="AC2459" s="3">
        <f>IF(R2459="C",AB2459,X2459)</f>
        <v>16</v>
      </c>
      <c r="AD2459" s="3">
        <f>VLOOKUP(K2459,'[1]자격증 backdata'!A:D,4,0)</f>
        <v>0</v>
      </c>
      <c r="AE2459" s="3">
        <f>IF(_xlfn.MAXIFS(AD:AD,B:B,B2459)&gt;10,10,_xlfn.MAXIFS(AD:AD,B:B,B2459))</f>
        <v>5</v>
      </c>
      <c r="AG2459" s="2">
        <f>VLOOKUP(K2459,'[1]자격증 backdata'!A:C,3,0)</f>
        <v>0</v>
      </c>
      <c r="AH2459" s="2">
        <f>COUNTIFS($B:$B,$B2459,$AG:$AG,AH$1)</f>
        <v>0</v>
      </c>
      <c r="AI2459" s="2">
        <f>COUNTIFS($B:$B,$B2459,$AG:$AG,AI$1)</f>
        <v>0</v>
      </c>
      <c r="AJ2459" s="2">
        <f>COUNTIFS($B:$B,$B2459,$AG:$AG,AJ$1)</f>
        <v>0</v>
      </c>
      <c r="AK2459" s="2">
        <f>COUNTIFS($B:$B,$B2459,$AG:$AG,AK$1)</f>
        <v>0</v>
      </c>
      <c r="AL2459" s="2">
        <f>COUNTIFS($B:$B,$B2459,$AG:$AG,AL$1)</f>
        <v>0</v>
      </c>
      <c r="AM2459" s="2">
        <f>COUNTIFS($B:$B,$B2459,$AG:$AG,AM$1)</f>
        <v>0</v>
      </c>
      <c r="AN2459" s="2">
        <f>COUNTIFS($B:$B,$B2459,$AG:$AG,AN$1)</f>
        <v>0</v>
      </c>
      <c r="AO2459" s="2">
        <f>COUNTIFS($B:$B,$B2459,$AG:$AG,AO$1)</f>
        <v>0</v>
      </c>
      <c r="AP2459" s="2">
        <f>COUNTIFS($B:$B,$B2459,$AG:$AG,AP$1)</f>
        <v>0</v>
      </c>
      <c r="AQ2459" s="2">
        <f>COUNTIFS($B:$B,$B2459,$AG:$AG,AQ$1)</f>
        <v>0</v>
      </c>
      <c r="AR2459" s="2">
        <f>COUNTIFS($B:$B,$B2459,$AG:$AG,AR$1)</f>
        <v>0</v>
      </c>
      <c r="AS2459" s="2">
        <f>COUNTIFS($B:$B,$B2459,$AG:$AG,AS$1)</f>
        <v>0</v>
      </c>
      <c r="AT2459" s="2">
        <f>COUNTIFS($B:$B,$B2459,$AG:$AG,AT$1)</f>
        <v>1</v>
      </c>
      <c r="AU2459" s="2">
        <f>COUNTIFS($B:$B,$B2459,$AG:$AG,AU$1)</f>
        <v>0</v>
      </c>
    </row>
    <row r="2460" spans="1:47" ht="15" customHeight="1" x14ac:dyDescent="0.35">
      <c r="A2460" s="7">
        <f>IF(B2459=B2460,A2459,A2459+1)</f>
        <v>868</v>
      </c>
      <c r="B2460" s="7" t="s">
        <v>1660</v>
      </c>
      <c r="C2460" s="7" t="s">
        <v>1659</v>
      </c>
      <c r="D2460" s="7" t="s">
        <v>1480</v>
      </c>
      <c r="E2460" s="7" t="s">
        <v>1479</v>
      </c>
      <c r="F2460" s="4" t="s">
        <v>8</v>
      </c>
      <c r="G2460" s="4" t="s">
        <v>8</v>
      </c>
      <c r="H2460" s="4" t="s">
        <v>7</v>
      </c>
      <c r="I2460" s="3">
        <v>2</v>
      </c>
      <c r="J2460" s="3" t="s">
        <v>515</v>
      </c>
      <c r="K2460" s="3" t="s">
        <v>1492</v>
      </c>
      <c r="L2460" s="3" t="s">
        <v>26</v>
      </c>
      <c r="M2460" s="3" t="s">
        <v>1663</v>
      </c>
      <c r="N2460" s="3" t="s">
        <v>1499</v>
      </c>
      <c r="P2460" s="3" t="s">
        <v>1</v>
      </c>
      <c r="Q2460" s="3" t="s">
        <v>1475</v>
      </c>
      <c r="R2460" s="3" t="s">
        <v>1474</v>
      </c>
      <c r="S2460" s="2" t="str">
        <f>IF(P2460="심사불필요","-",VLOOKUP(K2460,'[1]자격증 backdata'!A:G,7,0))</f>
        <v>필수</v>
      </c>
      <c r="T2460" s="2" t="str">
        <f>IF(S2460="-","-",IF(COUNTIFS(B:B,B2460,S:S,"필수")&gt;0,"자격요건충족","확인필요"))</f>
        <v>자격요건충족</v>
      </c>
      <c r="U2460" s="2"/>
      <c r="W2460" s="2">
        <f>IF(Q2460="4급","심사불필요",VLOOKUP(K2460,'[1]자격증 backdata'!A:B,2,0))</f>
        <v>6</v>
      </c>
      <c r="X2460" s="3">
        <f>IF(R2460="A", MIN(20, SUMIFS(W:W, B:B, B2460, R:R, "A")),IF(R2460="B", MIN(30, SUMIFS(W:W, B:B, B2460, R:R, "B")),"비해당분야"))</f>
        <v>16</v>
      </c>
      <c r="Y2460" s="3" t="str">
        <f>IF(R2460="C",MIN(30,IF(COUNTIFS(B:B,B2460,W:W,"가1")=1,25,IF(COUNTIFS(B:B,B2460,W:W,"가1")&gt;=2,30,0))+IF(COUNTIFS(B:B,B2460,W:W,"나1")&gt;=4,30,IF(COUNTIFS(B:B,B2460,W:W,"나1")=3,26,IF(COUNTIFS(B:B,B2460,W:W,"나1")=2,22,IF(COUNTIFS(B:B,B2460,W:W,"나1")=1,18,0)))))+MIN(30,IF(COUNTIFS(B:B,B2460,W:W,"가2")=1,25,IF(COUNTIFS(B:B,B2460,W:W,"가2")&gt;=2,30,0))+IF(COUNTIFS(B:B,B2460,W:W,"나2")=3,30,IF(COUNTIFS(B:B,B2460,W:W,"나2")=2,25,IF(COUNTIFS(B:B,B2460,W:W,"나2")=1,20,0)))),"비해당분야")</f>
        <v>비해당분야</v>
      </c>
      <c r="Z2460" s="3" t="str">
        <f>IF(R2460="C",VLOOKUP(K2460,'[1]자격증 backdata'!A:F,6,0),"비해당분야")</f>
        <v>비해당분야</v>
      </c>
      <c r="AA2460" s="3" t="str">
        <f>IF(R2460="C",SUMIF(B:B,B2460,Z:Z),"비해당분야")</f>
        <v>비해당분야</v>
      </c>
      <c r="AB2460" s="3" t="str">
        <f>IF(R2460="C",SUM(Y2460,AA2460),"비해당분야")</f>
        <v>비해당분야</v>
      </c>
      <c r="AC2460" s="3">
        <f>IF(R2460="C",AB2460,X2460)</f>
        <v>16</v>
      </c>
      <c r="AD2460" s="3">
        <f>VLOOKUP(K2460,'[1]자격증 backdata'!A:D,4,0)</f>
        <v>0</v>
      </c>
      <c r="AE2460" s="3">
        <f>IF(_xlfn.MAXIFS(AD:AD,B:B,B2460)&gt;10,10,_xlfn.MAXIFS(AD:AD,B:B,B2460))</f>
        <v>5</v>
      </c>
      <c r="AG2460" s="2">
        <f>VLOOKUP(K2460,'[1]자격증 backdata'!A:C,3,0)</f>
        <v>0</v>
      </c>
      <c r="AH2460" s="2">
        <f>COUNTIFS($B:$B,$B2460,$AG:$AG,AH$1)</f>
        <v>0</v>
      </c>
      <c r="AI2460" s="2">
        <f>COUNTIFS($B:$B,$B2460,$AG:$AG,AI$1)</f>
        <v>0</v>
      </c>
      <c r="AJ2460" s="2">
        <f>COUNTIFS($B:$B,$B2460,$AG:$AG,AJ$1)</f>
        <v>0</v>
      </c>
      <c r="AK2460" s="2">
        <f>COUNTIFS($B:$B,$B2460,$AG:$AG,AK$1)</f>
        <v>0</v>
      </c>
      <c r="AL2460" s="2">
        <f>COUNTIFS($B:$B,$B2460,$AG:$AG,AL$1)</f>
        <v>0</v>
      </c>
      <c r="AM2460" s="2">
        <f>COUNTIFS($B:$B,$B2460,$AG:$AG,AM$1)</f>
        <v>0</v>
      </c>
      <c r="AN2460" s="2">
        <f>COUNTIFS($B:$B,$B2460,$AG:$AG,AN$1)</f>
        <v>0</v>
      </c>
      <c r="AO2460" s="2">
        <f>COUNTIFS($B:$B,$B2460,$AG:$AG,AO$1)</f>
        <v>0</v>
      </c>
      <c r="AP2460" s="2">
        <f>COUNTIFS($B:$B,$B2460,$AG:$AG,AP$1)</f>
        <v>0</v>
      </c>
      <c r="AQ2460" s="2">
        <f>COUNTIFS($B:$B,$B2460,$AG:$AG,AQ$1)</f>
        <v>0</v>
      </c>
      <c r="AR2460" s="2">
        <f>COUNTIFS($B:$B,$B2460,$AG:$AG,AR$1)</f>
        <v>0</v>
      </c>
      <c r="AS2460" s="2">
        <f>COUNTIFS($B:$B,$B2460,$AG:$AG,AS$1)</f>
        <v>0</v>
      </c>
      <c r="AT2460" s="2">
        <f>COUNTIFS($B:$B,$B2460,$AG:$AG,AT$1)</f>
        <v>1</v>
      </c>
      <c r="AU2460" s="2">
        <f>COUNTIFS($B:$B,$B2460,$AG:$AG,AU$1)</f>
        <v>0</v>
      </c>
    </row>
    <row r="2461" spans="1:47" ht="15" customHeight="1" x14ac:dyDescent="0.35">
      <c r="A2461" s="7">
        <f>IF(B2460=B2461,A2460,A2460+1)</f>
        <v>868</v>
      </c>
      <c r="B2461" s="7" t="s">
        <v>1660</v>
      </c>
      <c r="C2461" s="7" t="s">
        <v>1659</v>
      </c>
      <c r="D2461" s="7" t="s">
        <v>1480</v>
      </c>
      <c r="E2461" s="7" t="s">
        <v>1479</v>
      </c>
      <c r="F2461" s="4" t="s">
        <v>7</v>
      </c>
      <c r="G2461" s="4" t="s">
        <v>8</v>
      </c>
      <c r="H2461" s="4" t="s">
        <v>7</v>
      </c>
      <c r="I2461" s="3">
        <v>3</v>
      </c>
      <c r="J2461" s="3" t="s">
        <v>106</v>
      </c>
      <c r="K2461" s="3" t="s">
        <v>1496</v>
      </c>
      <c r="L2461" s="3" t="s">
        <v>55</v>
      </c>
      <c r="M2461" s="3" t="s">
        <v>1662</v>
      </c>
      <c r="N2461" s="3" t="s">
        <v>1661</v>
      </c>
      <c r="P2461" s="3" t="s">
        <v>1</v>
      </c>
      <c r="Q2461" s="3" t="s">
        <v>1475</v>
      </c>
      <c r="R2461" s="3" t="s">
        <v>1474</v>
      </c>
      <c r="S2461" s="2">
        <f>IF(P2461="심사불필요","-",VLOOKUP(K2461,'[1]자격증 backdata'!A:G,7,0))</f>
        <v>0</v>
      </c>
      <c r="T2461" s="2" t="str">
        <f>IF(S2461="-","-",IF(COUNTIFS(B:B,B2461,S:S,"필수")&gt;0,"자격요건충족","확인필요"))</f>
        <v>자격요건충족</v>
      </c>
      <c r="U2461" s="2"/>
      <c r="W2461" s="2">
        <f>IF(Q2461="4급","심사불필요",VLOOKUP(K2461,'[1]자격증 backdata'!A:B,2,0))</f>
        <v>6</v>
      </c>
      <c r="X2461" s="3">
        <f>IF(R2461="A", MIN(20, SUMIFS(W:W, B:B, B2461, R:R, "A")),IF(R2461="B", MIN(30, SUMIFS(W:W, B:B, B2461, R:R, "B")),"비해당분야"))</f>
        <v>16</v>
      </c>
      <c r="Y2461" s="3" t="str">
        <f>IF(R2461="C",MIN(30,IF(COUNTIFS(B:B,B2461,W:W,"가1")=1,25,IF(COUNTIFS(B:B,B2461,W:W,"가1")&gt;=2,30,0))+IF(COUNTIFS(B:B,B2461,W:W,"나1")&gt;=4,30,IF(COUNTIFS(B:B,B2461,W:W,"나1")=3,26,IF(COUNTIFS(B:B,B2461,W:W,"나1")=2,22,IF(COUNTIFS(B:B,B2461,W:W,"나1")=1,18,0)))))+MIN(30,IF(COUNTIFS(B:B,B2461,W:W,"가2")=1,25,IF(COUNTIFS(B:B,B2461,W:W,"가2")&gt;=2,30,0))+IF(COUNTIFS(B:B,B2461,W:W,"나2")=3,30,IF(COUNTIFS(B:B,B2461,W:W,"나2")=2,25,IF(COUNTIFS(B:B,B2461,W:W,"나2")=1,20,0)))),"비해당분야")</f>
        <v>비해당분야</v>
      </c>
      <c r="Z2461" s="3" t="str">
        <f>IF(R2461="C",VLOOKUP(K2461,'[1]자격증 backdata'!A:F,6,0),"비해당분야")</f>
        <v>비해당분야</v>
      </c>
      <c r="AA2461" s="3" t="str">
        <f>IF(R2461="C",SUMIF(B:B,B2461,Z:Z),"비해당분야")</f>
        <v>비해당분야</v>
      </c>
      <c r="AB2461" s="3" t="str">
        <f>IF(R2461="C",SUM(Y2461,AA2461),"비해당분야")</f>
        <v>비해당분야</v>
      </c>
      <c r="AC2461" s="3">
        <f>IF(R2461="C",AB2461,X2461)</f>
        <v>16</v>
      </c>
      <c r="AD2461" s="3">
        <f>VLOOKUP(K2461,'[1]자격증 backdata'!A:D,4,0)</f>
        <v>0</v>
      </c>
      <c r="AE2461" s="3">
        <f>IF(_xlfn.MAXIFS(AD:AD,B:B,B2461)&gt;10,10,_xlfn.MAXIFS(AD:AD,B:B,B2461))</f>
        <v>5</v>
      </c>
      <c r="AG2461" s="2" t="str">
        <f>VLOOKUP(K2461,'[1]자격증 backdata'!A:C,3,0)</f>
        <v>M</v>
      </c>
      <c r="AH2461" s="2">
        <f>COUNTIFS($B:$B,$B2461,$AG:$AG,AH$1)</f>
        <v>0</v>
      </c>
      <c r="AI2461" s="2">
        <f>COUNTIFS($B:$B,$B2461,$AG:$AG,AI$1)</f>
        <v>0</v>
      </c>
      <c r="AJ2461" s="2">
        <f>COUNTIFS($B:$B,$B2461,$AG:$AG,AJ$1)</f>
        <v>0</v>
      </c>
      <c r="AK2461" s="2">
        <f>COUNTIFS($B:$B,$B2461,$AG:$AG,AK$1)</f>
        <v>0</v>
      </c>
      <c r="AL2461" s="2">
        <f>COUNTIFS($B:$B,$B2461,$AG:$AG,AL$1)</f>
        <v>0</v>
      </c>
      <c r="AM2461" s="2">
        <f>COUNTIFS($B:$B,$B2461,$AG:$AG,AM$1)</f>
        <v>0</v>
      </c>
      <c r="AN2461" s="2">
        <f>COUNTIFS($B:$B,$B2461,$AG:$AG,AN$1)</f>
        <v>0</v>
      </c>
      <c r="AO2461" s="2">
        <f>COUNTIFS($B:$B,$B2461,$AG:$AG,AO$1)</f>
        <v>0</v>
      </c>
      <c r="AP2461" s="2">
        <f>COUNTIFS($B:$B,$B2461,$AG:$AG,AP$1)</f>
        <v>0</v>
      </c>
      <c r="AQ2461" s="2">
        <f>COUNTIFS($B:$B,$B2461,$AG:$AG,AQ$1)</f>
        <v>0</v>
      </c>
      <c r="AR2461" s="2">
        <f>COUNTIFS($B:$B,$B2461,$AG:$AG,AR$1)</f>
        <v>0</v>
      </c>
      <c r="AS2461" s="2">
        <f>COUNTIFS($B:$B,$B2461,$AG:$AG,AS$1)</f>
        <v>0</v>
      </c>
      <c r="AT2461" s="2">
        <f>COUNTIFS($B:$B,$B2461,$AG:$AG,AT$1)</f>
        <v>1</v>
      </c>
      <c r="AU2461" s="2">
        <f>COUNTIFS($B:$B,$B2461,$AG:$AG,AU$1)</f>
        <v>0</v>
      </c>
    </row>
    <row r="2462" spans="1:47" ht="15" customHeight="1" x14ac:dyDescent="0.35">
      <c r="A2462" s="7">
        <f>IF(B2461=B2462,A2461,A2461+1)</f>
        <v>868</v>
      </c>
      <c r="B2462" s="7" t="s">
        <v>1660</v>
      </c>
      <c r="C2462" s="7" t="s">
        <v>1659</v>
      </c>
      <c r="D2462" s="7" t="s">
        <v>1480</v>
      </c>
      <c r="E2462" s="7" t="s">
        <v>1479</v>
      </c>
      <c r="F2462" s="4" t="s">
        <v>7</v>
      </c>
      <c r="G2462" s="4" t="s">
        <v>8</v>
      </c>
      <c r="H2462" s="4" t="s">
        <v>7</v>
      </c>
      <c r="I2462" s="3">
        <v>4</v>
      </c>
      <c r="J2462" s="3" t="s">
        <v>38</v>
      </c>
      <c r="K2462" s="3" t="s">
        <v>1484</v>
      </c>
      <c r="L2462" s="3" t="s">
        <v>36</v>
      </c>
      <c r="M2462" s="3" t="s">
        <v>1658</v>
      </c>
      <c r="N2462" s="3" t="s">
        <v>1657</v>
      </c>
      <c r="P2462" s="3" t="s">
        <v>1</v>
      </c>
      <c r="Q2462" s="3" t="s">
        <v>1475</v>
      </c>
      <c r="R2462" s="3" t="s">
        <v>1474</v>
      </c>
      <c r="S2462" s="2">
        <f>IF(P2462="심사불필요","-",VLOOKUP(K2462,'[1]자격증 backdata'!A:G,7,0))</f>
        <v>0</v>
      </c>
      <c r="T2462" s="2" t="str">
        <f>IF(S2462="-","-",IF(COUNTIFS(B:B,B2462,S:S,"필수")&gt;0,"자격요건충족","확인필요"))</f>
        <v>자격요건충족</v>
      </c>
      <c r="U2462" s="2"/>
      <c r="W2462" s="2">
        <f>IF(Q2462="4급","심사불필요",VLOOKUP(K2462,'[1]자격증 backdata'!A:B,2,0))</f>
        <v>0</v>
      </c>
      <c r="X2462" s="3">
        <f>IF(R2462="A", MIN(20, SUMIFS(W:W, B:B, B2462, R:R, "A")),IF(R2462="B", MIN(30, SUMIFS(W:W, B:B, B2462, R:R, "B")),"비해당분야"))</f>
        <v>16</v>
      </c>
      <c r="Y2462" s="3" t="str">
        <f>IF(R2462="C",MIN(30,IF(COUNTIFS(B:B,B2462,W:W,"가1")=1,25,IF(COUNTIFS(B:B,B2462,W:W,"가1")&gt;=2,30,0))+IF(COUNTIFS(B:B,B2462,W:W,"나1")&gt;=4,30,IF(COUNTIFS(B:B,B2462,W:W,"나1")=3,26,IF(COUNTIFS(B:B,B2462,W:W,"나1")=2,22,IF(COUNTIFS(B:B,B2462,W:W,"나1")=1,18,0)))))+MIN(30,IF(COUNTIFS(B:B,B2462,W:W,"가2")=1,25,IF(COUNTIFS(B:B,B2462,W:W,"가2")&gt;=2,30,0))+IF(COUNTIFS(B:B,B2462,W:W,"나2")=3,30,IF(COUNTIFS(B:B,B2462,W:W,"나2")=2,25,IF(COUNTIFS(B:B,B2462,W:W,"나2")=1,20,0)))),"비해당분야")</f>
        <v>비해당분야</v>
      </c>
      <c r="Z2462" s="3" t="str">
        <f>IF(R2462="C",VLOOKUP(K2462,'[1]자격증 backdata'!A:F,6,0),"비해당분야")</f>
        <v>비해당분야</v>
      </c>
      <c r="AA2462" s="3" t="str">
        <f>IF(R2462="C",SUMIF(B:B,B2462,Z:Z),"비해당분야")</f>
        <v>비해당분야</v>
      </c>
      <c r="AB2462" s="3" t="str">
        <f>IF(R2462="C",SUM(Y2462,AA2462),"비해당분야")</f>
        <v>비해당분야</v>
      </c>
      <c r="AC2462" s="3">
        <f>IF(R2462="C",AB2462,X2462)</f>
        <v>16</v>
      </c>
      <c r="AD2462" s="3">
        <f>VLOOKUP(K2462,'[1]자격증 backdata'!A:D,4,0)</f>
        <v>5</v>
      </c>
      <c r="AE2462" s="3">
        <f>IF(_xlfn.MAXIFS(AD:AD,B:B,B2462)&gt;10,10,_xlfn.MAXIFS(AD:AD,B:B,B2462))</f>
        <v>5</v>
      </c>
      <c r="AG2462" s="2">
        <f>VLOOKUP(K2462,'[1]자격증 backdata'!A:C,3,0)</f>
        <v>0</v>
      </c>
      <c r="AH2462" s="2">
        <f>COUNTIFS($B:$B,$B2462,$AG:$AG,AH$1)</f>
        <v>0</v>
      </c>
      <c r="AI2462" s="2">
        <f>COUNTIFS($B:$B,$B2462,$AG:$AG,AI$1)</f>
        <v>0</v>
      </c>
      <c r="AJ2462" s="2">
        <f>COUNTIFS($B:$B,$B2462,$AG:$AG,AJ$1)</f>
        <v>0</v>
      </c>
      <c r="AK2462" s="2">
        <f>COUNTIFS($B:$B,$B2462,$AG:$AG,AK$1)</f>
        <v>0</v>
      </c>
      <c r="AL2462" s="2">
        <f>COUNTIFS($B:$B,$B2462,$AG:$AG,AL$1)</f>
        <v>0</v>
      </c>
      <c r="AM2462" s="2">
        <f>COUNTIFS($B:$B,$B2462,$AG:$AG,AM$1)</f>
        <v>0</v>
      </c>
      <c r="AN2462" s="2">
        <f>COUNTIFS($B:$B,$B2462,$AG:$AG,AN$1)</f>
        <v>0</v>
      </c>
      <c r="AO2462" s="2">
        <f>COUNTIFS($B:$B,$B2462,$AG:$AG,AO$1)</f>
        <v>0</v>
      </c>
      <c r="AP2462" s="2">
        <f>COUNTIFS($B:$B,$B2462,$AG:$AG,AP$1)</f>
        <v>0</v>
      </c>
      <c r="AQ2462" s="2">
        <f>COUNTIFS($B:$B,$B2462,$AG:$AG,AQ$1)</f>
        <v>0</v>
      </c>
      <c r="AR2462" s="2">
        <f>COUNTIFS($B:$B,$B2462,$AG:$AG,AR$1)</f>
        <v>0</v>
      </c>
      <c r="AS2462" s="2">
        <f>COUNTIFS($B:$B,$B2462,$AG:$AG,AS$1)</f>
        <v>0</v>
      </c>
      <c r="AT2462" s="2">
        <f>COUNTIFS($B:$B,$B2462,$AG:$AG,AT$1)</f>
        <v>1</v>
      </c>
      <c r="AU2462" s="2">
        <f>COUNTIFS($B:$B,$B2462,$AG:$AG,AU$1)</f>
        <v>0</v>
      </c>
    </row>
    <row r="2463" spans="1:47" ht="15" customHeight="1" x14ac:dyDescent="0.35">
      <c r="A2463" s="4">
        <f>IF(B2462=B2463,A2462,A2462+1)</f>
        <v>869</v>
      </c>
      <c r="B2463" s="4" t="s">
        <v>1651</v>
      </c>
      <c r="C2463" s="4" t="s">
        <v>1650</v>
      </c>
      <c r="D2463" s="4" t="s">
        <v>1480</v>
      </c>
      <c r="E2463" s="4" t="s">
        <v>1479</v>
      </c>
      <c r="F2463" s="4" t="s">
        <v>8</v>
      </c>
      <c r="G2463" s="4" t="s">
        <v>8</v>
      </c>
      <c r="H2463" s="4" t="s">
        <v>7</v>
      </c>
      <c r="I2463" s="4">
        <v>1</v>
      </c>
      <c r="J2463" s="4" t="s">
        <v>28</v>
      </c>
      <c r="K2463" s="4" t="s">
        <v>1478</v>
      </c>
      <c r="L2463" s="4" t="s">
        <v>26</v>
      </c>
      <c r="M2463" s="4" t="s">
        <v>1656</v>
      </c>
      <c r="N2463" s="4" t="s">
        <v>1645</v>
      </c>
      <c r="P2463" s="4" t="s">
        <v>1</v>
      </c>
      <c r="Q2463" s="4" t="s">
        <v>1475</v>
      </c>
      <c r="R2463" s="4" t="s">
        <v>1474</v>
      </c>
      <c r="S2463" s="5" t="str">
        <f>IF(P2463="심사불필요","-",VLOOKUP(K2463,'[1]자격증 backdata'!A:G,7,0))</f>
        <v>필수</v>
      </c>
      <c r="T2463" s="5" t="str">
        <f>IF(S2463="-","-",IF(COUNTIFS(B:B,B2463,S:S,"필수")&gt;0,"자격요건충족","확인필요"))</f>
        <v>자격요건충족</v>
      </c>
      <c r="U2463" s="5"/>
      <c r="W2463" s="5">
        <f>IF(Q2463="4급","심사불필요",VLOOKUP(K2463,'[1]자격증 backdata'!A:B,2,0))</f>
        <v>4</v>
      </c>
      <c r="X2463" s="4">
        <f>IF(R2463="A", MIN(20, SUMIFS(W:W, B:B, B2463, R:R, "A")),IF(R2463="B", MIN(30, SUMIFS(W:W, B:B, B2463, R:R, "B")),"비해당분야"))</f>
        <v>14</v>
      </c>
      <c r="Y2463" s="4" t="str">
        <f>IF(R2463="C",MIN(30,IF(COUNTIFS(B:B,B2463,W:W,"가1")=1,25,IF(COUNTIFS(B:B,B2463,W:W,"가1")&gt;=2,30,0))+IF(COUNTIFS(B:B,B2463,W:W,"나1")&gt;=4,30,IF(COUNTIFS(B:B,B2463,W:W,"나1")=3,26,IF(COUNTIFS(B:B,B2463,W:W,"나1")=2,22,IF(COUNTIFS(B:B,B2463,W:W,"나1")=1,18,0)))))+MIN(30,IF(COUNTIFS(B:B,B2463,W:W,"가2")=1,25,IF(COUNTIFS(B:B,B2463,W:W,"가2")&gt;=2,30,0))+IF(COUNTIFS(B:B,B2463,W:W,"나2")=3,30,IF(COUNTIFS(B:B,B2463,W:W,"나2")=2,25,IF(COUNTIFS(B:B,B2463,W:W,"나2")=1,20,0)))),"비해당분야")</f>
        <v>비해당분야</v>
      </c>
      <c r="Z2463" s="4" t="str">
        <f>IF(R2463="C",VLOOKUP(K2463,'[1]자격증 backdata'!A:F,6,0),"비해당분야")</f>
        <v>비해당분야</v>
      </c>
      <c r="AA2463" s="4" t="str">
        <f>IF(R2463="C",SUMIF(B:B,B2463,Z:Z),"비해당분야")</f>
        <v>비해당분야</v>
      </c>
      <c r="AB2463" s="4" t="str">
        <f>IF(R2463="C",SUM(Y2463,AA2463),"비해당분야")</f>
        <v>비해당분야</v>
      </c>
      <c r="AC2463" s="4">
        <f>IF(R2463="C",AB2463,X2463)</f>
        <v>14</v>
      </c>
      <c r="AD2463" s="4">
        <f>VLOOKUP(K2463,'[1]자격증 backdata'!A:D,4,0)</f>
        <v>0</v>
      </c>
      <c r="AE2463" s="4">
        <f>IF(_xlfn.MAXIFS(AD:AD,B:B,B2463)&gt;10,10,_xlfn.MAXIFS(AD:AD,B:B,B2463))</f>
        <v>5</v>
      </c>
      <c r="AG2463" s="5">
        <f>VLOOKUP(K2463,'[1]자격증 backdata'!A:C,3,0)</f>
        <v>0</v>
      </c>
      <c r="AH2463" s="5">
        <f>COUNTIFS($B:$B,$B2463,$AG:$AG,AH$1)</f>
        <v>0</v>
      </c>
      <c r="AI2463" s="5">
        <f>COUNTIFS($B:$B,$B2463,$AG:$AG,AI$1)</f>
        <v>0</v>
      </c>
      <c r="AJ2463" s="5">
        <f>COUNTIFS($B:$B,$B2463,$AG:$AG,AJ$1)</f>
        <v>0</v>
      </c>
      <c r="AK2463" s="5">
        <f>COUNTIFS($B:$B,$B2463,$AG:$AG,AK$1)</f>
        <v>0</v>
      </c>
      <c r="AL2463" s="5">
        <f>COUNTIFS($B:$B,$B2463,$AG:$AG,AL$1)</f>
        <v>0</v>
      </c>
      <c r="AM2463" s="5">
        <f>COUNTIFS($B:$B,$B2463,$AG:$AG,AM$1)</f>
        <v>1</v>
      </c>
      <c r="AN2463" s="5">
        <f>COUNTIFS($B:$B,$B2463,$AG:$AG,AN$1)</f>
        <v>0</v>
      </c>
      <c r="AO2463" s="5">
        <f>COUNTIFS($B:$B,$B2463,$AG:$AG,AO$1)</f>
        <v>0</v>
      </c>
      <c r="AP2463" s="5">
        <f>COUNTIFS($B:$B,$B2463,$AG:$AG,AP$1)</f>
        <v>0</v>
      </c>
      <c r="AQ2463" s="5">
        <f>COUNTIFS($B:$B,$B2463,$AG:$AG,AQ$1)</f>
        <v>0</v>
      </c>
      <c r="AR2463" s="5">
        <f>COUNTIFS($B:$B,$B2463,$AG:$AG,AR$1)</f>
        <v>0</v>
      </c>
      <c r="AS2463" s="5">
        <f>COUNTIFS($B:$B,$B2463,$AG:$AG,AS$1)</f>
        <v>0</v>
      </c>
      <c r="AT2463" s="5">
        <f>COUNTIFS($B:$B,$B2463,$AG:$AG,AT$1)</f>
        <v>0</v>
      </c>
      <c r="AU2463" s="5">
        <f>COUNTIFS($B:$B,$B2463,$AG:$AG,AU$1)</f>
        <v>0</v>
      </c>
    </row>
    <row r="2464" spans="1:47" ht="15" customHeight="1" x14ac:dyDescent="0.35">
      <c r="A2464" s="6">
        <f>IF(B2463=B2464,A2463,A2463+1)</f>
        <v>869</v>
      </c>
      <c r="B2464" s="6" t="s">
        <v>1651</v>
      </c>
      <c r="C2464" s="6" t="s">
        <v>1650</v>
      </c>
      <c r="D2464" s="6" t="s">
        <v>1480</v>
      </c>
      <c r="E2464" s="6" t="s">
        <v>1479</v>
      </c>
      <c r="F2464" s="4" t="s">
        <v>7</v>
      </c>
      <c r="G2464" s="4" t="s">
        <v>8</v>
      </c>
      <c r="H2464" s="4" t="s">
        <v>7</v>
      </c>
      <c r="I2464" s="4">
        <v>2</v>
      </c>
      <c r="J2464" s="4" t="s">
        <v>1655</v>
      </c>
      <c r="K2464" s="4" t="s">
        <v>1654</v>
      </c>
      <c r="L2464" s="4" t="s">
        <v>4</v>
      </c>
      <c r="M2464" s="4" t="s">
        <v>1653</v>
      </c>
      <c r="N2464" s="4" t="s">
        <v>998</v>
      </c>
      <c r="P2464" s="4" t="s">
        <v>1</v>
      </c>
      <c r="Q2464" s="4" t="s">
        <v>1475</v>
      </c>
      <c r="R2464" s="4" t="s">
        <v>1474</v>
      </c>
      <c r="S2464" s="5">
        <f>IF(P2464="심사불필요","-",VLOOKUP(K2464,'[1]자격증 backdata'!A:G,7,0))</f>
        <v>0</v>
      </c>
      <c r="T2464" s="5" t="str">
        <f>IF(S2464="-","-",IF(COUNTIFS(B:B,B2464,S:S,"필수")&gt;0,"자격요건충족","확인필요"))</f>
        <v>자격요건충족</v>
      </c>
      <c r="U2464" s="5"/>
      <c r="W2464" s="5">
        <f>IF(Q2464="4급","심사불필요",VLOOKUP(K2464,'[1]자격증 backdata'!A:B,2,0))</f>
        <v>6</v>
      </c>
      <c r="X2464" s="4">
        <f>IF(R2464="A", MIN(20, SUMIFS(W:W, B:B, B2464, R:R, "A")),IF(R2464="B", MIN(30, SUMIFS(W:W, B:B, B2464, R:R, "B")),"비해당분야"))</f>
        <v>14</v>
      </c>
      <c r="Y2464" s="4" t="str">
        <f>IF(R2464="C",MIN(30,IF(COUNTIFS(B:B,B2464,W:W,"가1")=1,25,IF(COUNTIFS(B:B,B2464,W:W,"가1")&gt;=2,30,0))+IF(COUNTIFS(B:B,B2464,W:W,"나1")&gt;=4,30,IF(COUNTIFS(B:B,B2464,W:W,"나1")=3,26,IF(COUNTIFS(B:B,B2464,W:W,"나1")=2,22,IF(COUNTIFS(B:B,B2464,W:W,"나1")=1,18,0)))))+MIN(30,IF(COUNTIFS(B:B,B2464,W:W,"가2")=1,25,IF(COUNTIFS(B:B,B2464,W:W,"가2")&gt;=2,30,0))+IF(COUNTIFS(B:B,B2464,W:W,"나2")=3,30,IF(COUNTIFS(B:B,B2464,W:W,"나2")=2,25,IF(COUNTIFS(B:B,B2464,W:W,"나2")=1,20,0)))),"비해당분야")</f>
        <v>비해당분야</v>
      </c>
      <c r="Z2464" s="4" t="str">
        <f>IF(R2464="C",VLOOKUP(K2464,'[1]자격증 backdata'!A:F,6,0),"비해당분야")</f>
        <v>비해당분야</v>
      </c>
      <c r="AA2464" s="4" t="str">
        <f>IF(R2464="C",SUMIF(B:B,B2464,Z:Z),"비해당분야")</f>
        <v>비해당분야</v>
      </c>
      <c r="AB2464" s="4" t="str">
        <f>IF(R2464="C",SUM(Y2464,AA2464),"비해당분야")</f>
        <v>비해당분야</v>
      </c>
      <c r="AC2464" s="4">
        <f>IF(R2464="C",AB2464,X2464)</f>
        <v>14</v>
      </c>
      <c r="AD2464" s="4">
        <f>VLOOKUP(K2464,'[1]자격증 backdata'!A:D,4,0)</f>
        <v>0</v>
      </c>
      <c r="AE2464" s="4">
        <f>IF(_xlfn.MAXIFS(AD:AD,B:B,B2464)&gt;10,10,_xlfn.MAXIFS(AD:AD,B:B,B2464))</f>
        <v>5</v>
      </c>
      <c r="AG2464" s="5" t="str">
        <f>VLOOKUP(K2464,'[1]자격증 backdata'!A:C,3,0)</f>
        <v>F</v>
      </c>
      <c r="AH2464" s="5">
        <f>COUNTIFS($B:$B,$B2464,$AG:$AG,AH$1)</f>
        <v>0</v>
      </c>
      <c r="AI2464" s="5">
        <f>COUNTIFS($B:$B,$B2464,$AG:$AG,AI$1)</f>
        <v>0</v>
      </c>
      <c r="AJ2464" s="5">
        <f>COUNTIFS($B:$B,$B2464,$AG:$AG,AJ$1)</f>
        <v>0</v>
      </c>
      <c r="AK2464" s="5">
        <f>COUNTIFS($B:$B,$B2464,$AG:$AG,AK$1)</f>
        <v>0</v>
      </c>
      <c r="AL2464" s="5">
        <f>COUNTIFS($B:$B,$B2464,$AG:$AG,AL$1)</f>
        <v>0</v>
      </c>
      <c r="AM2464" s="5">
        <f>COUNTIFS($B:$B,$B2464,$AG:$AG,AM$1)</f>
        <v>1</v>
      </c>
      <c r="AN2464" s="5">
        <f>COUNTIFS($B:$B,$B2464,$AG:$AG,AN$1)</f>
        <v>0</v>
      </c>
      <c r="AO2464" s="5">
        <f>COUNTIFS($B:$B,$B2464,$AG:$AG,AO$1)</f>
        <v>0</v>
      </c>
      <c r="AP2464" s="5">
        <f>COUNTIFS($B:$B,$B2464,$AG:$AG,AP$1)</f>
        <v>0</v>
      </c>
      <c r="AQ2464" s="5">
        <f>COUNTIFS($B:$B,$B2464,$AG:$AG,AQ$1)</f>
        <v>0</v>
      </c>
      <c r="AR2464" s="5">
        <f>COUNTIFS($B:$B,$B2464,$AG:$AG,AR$1)</f>
        <v>0</v>
      </c>
      <c r="AS2464" s="5">
        <f>COUNTIFS($B:$B,$B2464,$AG:$AG,AS$1)</f>
        <v>0</v>
      </c>
      <c r="AT2464" s="5">
        <f>COUNTIFS($B:$B,$B2464,$AG:$AG,AT$1)</f>
        <v>0</v>
      </c>
      <c r="AU2464" s="5">
        <f>COUNTIFS($B:$B,$B2464,$AG:$AG,AU$1)</f>
        <v>0</v>
      </c>
    </row>
    <row r="2465" spans="1:47" ht="15" customHeight="1" x14ac:dyDescent="0.35">
      <c r="A2465" s="6">
        <f>IF(B2464=B2465,A2464,A2464+1)</f>
        <v>869</v>
      </c>
      <c r="B2465" s="6" t="s">
        <v>1651</v>
      </c>
      <c r="C2465" s="6" t="s">
        <v>1650</v>
      </c>
      <c r="D2465" s="6" t="s">
        <v>1480</v>
      </c>
      <c r="E2465" s="6" t="s">
        <v>1479</v>
      </c>
      <c r="F2465" s="4" t="s">
        <v>7</v>
      </c>
      <c r="G2465" s="4" t="s">
        <v>8</v>
      </c>
      <c r="H2465" s="4" t="s">
        <v>7</v>
      </c>
      <c r="I2465" s="4">
        <v>3</v>
      </c>
      <c r="J2465" s="4" t="s">
        <v>69</v>
      </c>
      <c r="K2465" s="4" t="s">
        <v>1503</v>
      </c>
      <c r="L2465" s="4" t="s">
        <v>36</v>
      </c>
      <c r="M2465" s="4" t="s">
        <v>1652</v>
      </c>
      <c r="N2465" s="4" t="s">
        <v>66</v>
      </c>
      <c r="P2465" s="4" t="s">
        <v>1</v>
      </c>
      <c r="Q2465" s="4" t="s">
        <v>1475</v>
      </c>
      <c r="R2465" s="4" t="s">
        <v>1474</v>
      </c>
      <c r="S2465" s="5">
        <f>IF(P2465="심사불필요","-",VLOOKUP(K2465,'[1]자격증 backdata'!A:G,7,0))</f>
        <v>0</v>
      </c>
      <c r="T2465" s="5" t="str">
        <f>IF(S2465="-","-",IF(COUNTIFS(B:B,B2465,S:S,"필수")&gt;0,"자격요건충족","확인필요"))</f>
        <v>자격요건충족</v>
      </c>
      <c r="U2465" s="5"/>
      <c r="W2465" s="5">
        <f>IF(Q2465="4급","심사불필요",VLOOKUP(K2465,'[1]자격증 backdata'!A:B,2,0))</f>
        <v>0</v>
      </c>
      <c r="X2465" s="4">
        <f>IF(R2465="A", MIN(20, SUMIFS(W:W, B:B, B2465, R:R, "A")),IF(R2465="B", MIN(30, SUMIFS(W:W, B:B, B2465, R:R, "B")),"비해당분야"))</f>
        <v>14</v>
      </c>
      <c r="Y2465" s="4" t="str">
        <f>IF(R2465="C",MIN(30,IF(COUNTIFS(B:B,B2465,W:W,"가1")=1,25,IF(COUNTIFS(B:B,B2465,W:W,"가1")&gt;=2,30,0))+IF(COUNTIFS(B:B,B2465,W:W,"나1")&gt;=4,30,IF(COUNTIFS(B:B,B2465,W:W,"나1")=3,26,IF(COUNTIFS(B:B,B2465,W:W,"나1")=2,22,IF(COUNTIFS(B:B,B2465,W:W,"나1")=1,18,0)))))+MIN(30,IF(COUNTIFS(B:B,B2465,W:W,"가2")=1,25,IF(COUNTIFS(B:B,B2465,W:W,"가2")&gt;=2,30,0))+IF(COUNTIFS(B:B,B2465,W:W,"나2")=3,30,IF(COUNTIFS(B:B,B2465,W:W,"나2")=2,25,IF(COUNTIFS(B:B,B2465,W:W,"나2")=1,20,0)))),"비해당분야")</f>
        <v>비해당분야</v>
      </c>
      <c r="Z2465" s="4" t="str">
        <f>IF(R2465="C",VLOOKUP(K2465,'[1]자격증 backdata'!A:F,6,0),"비해당분야")</f>
        <v>비해당분야</v>
      </c>
      <c r="AA2465" s="4" t="str">
        <f>IF(R2465="C",SUMIF(B:B,B2465,Z:Z),"비해당분야")</f>
        <v>비해당분야</v>
      </c>
      <c r="AB2465" s="4" t="str">
        <f>IF(R2465="C",SUM(Y2465,AA2465),"비해당분야")</f>
        <v>비해당분야</v>
      </c>
      <c r="AC2465" s="4">
        <f>IF(R2465="C",AB2465,X2465)</f>
        <v>14</v>
      </c>
      <c r="AD2465" s="4">
        <f>VLOOKUP(K2465,'[1]자격증 backdata'!A:D,4,0)</f>
        <v>5</v>
      </c>
      <c r="AE2465" s="4">
        <f>IF(_xlfn.MAXIFS(AD:AD,B:B,B2465)&gt;10,10,_xlfn.MAXIFS(AD:AD,B:B,B2465))</f>
        <v>5</v>
      </c>
      <c r="AG2465" s="5">
        <f>VLOOKUP(K2465,'[1]자격증 backdata'!A:C,3,0)</f>
        <v>0</v>
      </c>
      <c r="AH2465" s="5">
        <f>COUNTIFS($B:$B,$B2465,$AG:$AG,AH$1)</f>
        <v>0</v>
      </c>
      <c r="AI2465" s="5">
        <f>COUNTIFS($B:$B,$B2465,$AG:$AG,AI$1)</f>
        <v>0</v>
      </c>
      <c r="AJ2465" s="5">
        <f>COUNTIFS($B:$B,$B2465,$AG:$AG,AJ$1)</f>
        <v>0</v>
      </c>
      <c r="AK2465" s="5">
        <f>COUNTIFS($B:$B,$B2465,$AG:$AG,AK$1)</f>
        <v>0</v>
      </c>
      <c r="AL2465" s="5">
        <f>COUNTIFS($B:$B,$B2465,$AG:$AG,AL$1)</f>
        <v>0</v>
      </c>
      <c r="AM2465" s="5">
        <f>COUNTIFS($B:$B,$B2465,$AG:$AG,AM$1)</f>
        <v>1</v>
      </c>
      <c r="AN2465" s="5">
        <f>COUNTIFS($B:$B,$B2465,$AG:$AG,AN$1)</f>
        <v>0</v>
      </c>
      <c r="AO2465" s="5">
        <f>COUNTIFS($B:$B,$B2465,$AG:$AG,AO$1)</f>
        <v>0</v>
      </c>
      <c r="AP2465" s="5">
        <f>COUNTIFS($B:$B,$B2465,$AG:$AG,AP$1)</f>
        <v>0</v>
      </c>
      <c r="AQ2465" s="5">
        <f>COUNTIFS($B:$B,$B2465,$AG:$AG,AQ$1)</f>
        <v>0</v>
      </c>
      <c r="AR2465" s="5">
        <f>COUNTIFS($B:$B,$B2465,$AG:$AG,AR$1)</f>
        <v>0</v>
      </c>
      <c r="AS2465" s="5">
        <f>COUNTIFS($B:$B,$B2465,$AG:$AG,AS$1)</f>
        <v>0</v>
      </c>
      <c r="AT2465" s="5">
        <f>COUNTIFS($B:$B,$B2465,$AG:$AG,AT$1)</f>
        <v>0</v>
      </c>
      <c r="AU2465" s="5">
        <f>COUNTIFS($B:$B,$B2465,$AG:$AG,AU$1)</f>
        <v>0</v>
      </c>
    </row>
    <row r="2466" spans="1:47" ht="15" customHeight="1" x14ac:dyDescent="0.35">
      <c r="A2466" s="6">
        <f>IF(B2465=B2466,A2465,A2465+1)</f>
        <v>869</v>
      </c>
      <c r="B2466" s="6" t="s">
        <v>1651</v>
      </c>
      <c r="C2466" s="6" t="s">
        <v>1650</v>
      </c>
      <c r="D2466" s="6" t="s">
        <v>1480</v>
      </c>
      <c r="E2466" s="6" t="s">
        <v>1479</v>
      </c>
      <c r="F2466" s="4" t="s">
        <v>7</v>
      </c>
      <c r="G2466" s="4" t="s">
        <v>8</v>
      </c>
      <c r="H2466" s="4" t="s">
        <v>7</v>
      </c>
      <c r="I2466" s="4">
        <v>4</v>
      </c>
      <c r="J2466" s="4" t="s">
        <v>241</v>
      </c>
      <c r="K2466" s="4" t="s">
        <v>1649</v>
      </c>
      <c r="L2466" s="4" t="s">
        <v>4</v>
      </c>
      <c r="M2466" s="4" t="s">
        <v>1648</v>
      </c>
      <c r="N2466" s="4" t="s">
        <v>1647</v>
      </c>
      <c r="P2466" s="4" t="s">
        <v>1</v>
      </c>
      <c r="Q2466" s="4" t="s">
        <v>1475</v>
      </c>
      <c r="R2466" s="4" t="s">
        <v>1474</v>
      </c>
      <c r="S2466" s="5">
        <f>IF(P2466="심사불필요","-",VLOOKUP(K2466,'[1]자격증 backdata'!A:G,7,0))</f>
        <v>0</v>
      </c>
      <c r="T2466" s="5" t="str">
        <f>IF(S2466="-","-",IF(COUNTIFS(B:B,B2466,S:S,"필수")&gt;0,"자격요건충족","확인필요"))</f>
        <v>자격요건충족</v>
      </c>
      <c r="U2466" s="5"/>
      <c r="W2466" s="5">
        <f>IF(Q2466="4급","심사불필요",VLOOKUP(K2466,'[1]자격증 backdata'!A:B,2,0))</f>
        <v>4</v>
      </c>
      <c r="X2466" s="4">
        <f>IF(R2466="A", MIN(20, SUMIFS(W:W, B:B, B2466, R:R, "A")),IF(R2466="B", MIN(30, SUMIFS(W:W, B:B, B2466, R:R, "B")),"비해당분야"))</f>
        <v>14</v>
      </c>
      <c r="Y2466" s="4" t="str">
        <f>IF(R2466="C",MIN(30,IF(COUNTIFS(B:B,B2466,W:W,"가1")=1,25,IF(COUNTIFS(B:B,B2466,W:W,"가1")&gt;=2,30,0))+IF(COUNTIFS(B:B,B2466,W:W,"나1")&gt;=4,30,IF(COUNTIFS(B:B,B2466,W:W,"나1")=3,26,IF(COUNTIFS(B:B,B2466,W:W,"나1")=2,22,IF(COUNTIFS(B:B,B2466,W:W,"나1")=1,18,0)))))+MIN(30,IF(COUNTIFS(B:B,B2466,W:W,"가2")=1,25,IF(COUNTIFS(B:B,B2466,W:W,"가2")&gt;=2,30,0))+IF(COUNTIFS(B:B,B2466,W:W,"나2")=3,30,IF(COUNTIFS(B:B,B2466,W:W,"나2")=2,25,IF(COUNTIFS(B:B,B2466,W:W,"나2")=1,20,0)))),"비해당분야")</f>
        <v>비해당분야</v>
      </c>
      <c r="Z2466" s="4" t="str">
        <f>IF(R2466="C",VLOOKUP(K2466,'[1]자격증 backdata'!A:F,6,0),"비해당분야")</f>
        <v>비해당분야</v>
      </c>
      <c r="AA2466" s="4" t="str">
        <f>IF(R2466="C",SUMIF(B:B,B2466,Z:Z),"비해당분야")</f>
        <v>비해당분야</v>
      </c>
      <c r="AB2466" s="4" t="str">
        <f>IF(R2466="C",SUM(Y2466,AA2466),"비해당분야")</f>
        <v>비해당분야</v>
      </c>
      <c r="AC2466" s="4">
        <f>IF(R2466="C",AB2466,X2466)</f>
        <v>14</v>
      </c>
      <c r="AD2466" s="4">
        <f>VLOOKUP(K2466,'[1]자격증 backdata'!A:D,4,0)</f>
        <v>0</v>
      </c>
      <c r="AE2466" s="4">
        <f>IF(_xlfn.MAXIFS(AD:AD,B:B,B2466)&gt;10,10,_xlfn.MAXIFS(AD:AD,B:B,B2466))</f>
        <v>5</v>
      </c>
      <c r="AG2466" s="5">
        <f>VLOOKUP(K2466,'[1]자격증 backdata'!A:C,3,0)</f>
        <v>0</v>
      </c>
      <c r="AH2466" s="5">
        <f>COUNTIFS($B:$B,$B2466,$AG:$AG,AH$1)</f>
        <v>0</v>
      </c>
      <c r="AI2466" s="5">
        <f>COUNTIFS($B:$B,$B2466,$AG:$AG,AI$1)</f>
        <v>0</v>
      </c>
      <c r="AJ2466" s="5">
        <f>COUNTIFS($B:$B,$B2466,$AG:$AG,AJ$1)</f>
        <v>0</v>
      </c>
      <c r="AK2466" s="5">
        <f>COUNTIFS($B:$B,$B2466,$AG:$AG,AK$1)</f>
        <v>0</v>
      </c>
      <c r="AL2466" s="5">
        <f>COUNTIFS($B:$B,$B2466,$AG:$AG,AL$1)</f>
        <v>0</v>
      </c>
      <c r="AM2466" s="5">
        <f>COUNTIFS($B:$B,$B2466,$AG:$AG,AM$1)</f>
        <v>1</v>
      </c>
      <c r="AN2466" s="5">
        <f>COUNTIFS($B:$B,$B2466,$AG:$AG,AN$1)</f>
        <v>0</v>
      </c>
      <c r="AO2466" s="5">
        <f>COUNTIFS($B:$B,$B2466,$AG:$AG,AO$1)</f>
        <v>0</v>
      </c>
      <c r="AP2466" s="5">
        <f>COUNTIFS($B:$B,$B2466,$AG:$AG,AP$1)</f>
        <v>0</v>
      </c>
      <c r="AQ2466" s="5">
        <f>COUNTIFS($B:$B,$B2466,$AG:$AG,AQ$1)</f>
        <v>0</v>
      </c>
      <c r="AR2466" s="5">
        <f>COUNTIFS($B:$B,$B2466,$AG:$AG,AR$1)</f>
        <v>0</v>
      </c>
      <c r="AS2466" s="5">
        <f>COUNTIFS($B:$B,$B2466,$AG:$AG,AS$1)</f>
        <v>0</v>
      </c>
      <c r="AT2466" s="5">
        <f>COUNTIFS($B:$B,$B2466,$AG:$AG,AT$1)</f>
        <v>0</v>
      </c>
      <c r="AU2466" s="5">
        <f>COUNTIFS($B:$B,$B2466,$AG:$AG,AU$1)</f>
        <v>0</v>
      </c>
    </row>
    <row r="2467" spans="1:47" ht="15" customHeight="1" x14ac:dyDescent="0.35">
      <c r="A2467" s="3">
        <f>IF(B2466=B2467,A2466,A2466+1)</f>
        <v>870</v>
      </c>
      <c r="B2467" s="3" t="s">
        <v>1637</v>
      </c>
      <c r="C2467" s="3" t="s">
        <v>1636</v>
      </c>
      <c r="D2467" s="3" t="s">
        <v>1480</v>
      </c>
      <c r="E2467" s="3" t="s">
        <v>1479</v>
      </c>
      <c r="F2467" s="4" t="s">
        <v>8</v>
      </c>
      <c r="G2467" s="4" t="s">
        <v>8</v>
      </c>
      <c r="H2467" s="4" t="s">
        <v>7</v>
      </c>
      <c r="I2467" s="3">
        <v>1</v>
      </c>
      <c r="J2467" s="3" t="s">
        <v>28</v>
      </c>
      <c r="K2467" s="3" t="s">
        <v>1478</v>
      </c>
      <c r="L2467" s="3" t="s">
        <v>26</v>
      </c>
      <c r="M2467" s="3" t="s">
        <v>1646</v>
      </c>
      <c r="N2467" s="3" t="s">
        <v>1645</v>
      </c>
      <c r="P2467" s="3" t="s">
        <v>1</v>
      </c>
      <c r="Q2467" s="3" t="s">
        <v>1475</v>
      </c>
      <c r="R2467" s="3" t="s">
        <v>1474</v>
      </c>
      <c r="S2467" s="2" t="str">
        <f>IF(P2467="심사불필요","-",VLOOKUP(K2467,'[1]자격증 backdata'!A:G,7,0))</f>
        <v>필수</v>
      </c>
      <c r="T2467" s="2" t="str">
        <f>IF(S2467="-","-",IF(COUNTIFS(B:B,B2467,S:S,"필수")&gt;0,"자격요건충족","확인필요"))</f>
        <v>자격요건충족</v>
      </c>
      <c r="U2467" s="2"/>
      <c r="W2467" s="2">
        <f>IF(Q2467="4급","심사불필요",VLOOKUP(K2467,'[1]자격증 backdata'!A:B,2,0))</f>
        <v>4</v>
      </c>
      <c r="X2467" s="3">
        <f>IF(R2467="A", MIN(20, SUMIFS(W:W, B:B, B2467, R:R, "A")),IF(R2467="B", MIN(30, SUMIFS(W:W, B:B, B2467, R:R, "B")),"비해당분야"))</f>
        <v>22</v>
      </c>
      <c r="Y2467" s="3" t="str">
        <f>IF(R2467="C",MIN(30,IF(COUNTIFS(B:B,B2467,W:W,"가1")=1,25,IF(COUNTIFS(B:B,B2467,W:W,"가1")&gt;=2,30,0))+IF(COUNTIFS(B:B,B2467,W:W,"나1")&gt;=4,30,IF(COUNTIFS(B:B,B2467,W:W,"나1")=3,26,IF(COUNTIFS(B:B,B2467,W:W,"나1")=2,22,IF(COUNTIFS(B:B,B2467,W:W,"나1")=1,18,0)))))+MIN(30,IF(COUNTIFS(B:B,B2467,W:W,"가2")=1,25,IF(COUNTIFS(B:B,B2467,W:W,"가2")&gt;=2,30,0))+IF(COUNTIFS(B:B,B2467,W:W,"나2")=3,30,IF(COUNTIFS(B:B,B2467,W:W,"나2")=2,25,IF(COUNTIFS(B:B,B2467,W:W,"나2")=1,20,0)))),"비해당분야")</f>
        <v>비해당분야</v>
      </c>
      <c r="Z2467" s="3" t="str">
        <f>IF(R2467="C",VLOOKUP(K2467,'[1]자격증 backdata'!A:F,6,0),"비해당분야")</f>
        <v>비해당분야</v>
      </c>
      <c r="AA2467" s="3" t="str">
        <f>IF(R2467="C",SUMIF(B:B,B2467,Z:Z),"비해당분야")</f>
        <v>비해당분야</v>
      </c>
      <c r="AB2467" s="3" t="str">
        <f>IF(R2467="C",SUM(Y2467,AA2467),"비해당분야")</f>
        <v>비해당분야</v>
      </c>
      <c r="AC2467" s="3">
        <f>IF(R2467="C",AB2467,X2467)</f>
        <v>22</v>
      </c>
      <c r="AD2467" s="3">
        <f>VLOOKUP(K2467,'[1]자격증 backdata'!A:D,4,0)</f>
        <v>0</v>
      </c>
      <c r="AE2467" s="3">
        <f>IF(_xlfn.MAXIFS(AD:AD,B:B,B2467)&gt;10,10,_xlfn.MAXIFS(AD:AD,B:B,B2467))</f>
        <v>5</v>
      </c>
      <c r="AG2467" s="2">
        <f>VLOOKUP(K2467,'[1]자격증 backdata'!A:C,3,0)</f>
        <v>0</v>
      </c>
      <c r="AH2467" s="2">
        <f>COUNTIFS($B:$B,$B2467,$AG:$AG,AH$1)</f>
        <v>0</v>
      </c>
      <c r="AI2467" s="2">
        <f>COUNTIFS($B:$B,$B2467,$AG:$AG,AI$1)</f>
        <v>0</v>
      </c>
      <c r="AJ2467" s="2">
        <f>COUNTIFS($B:$B,$B2467,$AG:$AG,AJ$1)</f>
        <v>0</v>
      </c>
      <c r="AK2467" s="2">
        <f>COUNTIFS($B:$B,$B2467,$AG:$AG,AK$1)</f>
        <v>0</v>
      </c>
      <c r="AL2467" s="2">
        <f>COUNTIFS($B:$B,$B2467,$AG:$AG,AL$1)</f>
        <v>0</v>
      </c>
      <c r="AM2467" s="2">
        <f>COUNTIFS($B:$B,$B2467,$AG:$AG,AM$1)</f>
        <v>0</v>
      </c>
      <c r="AN2467" s="2">
        <f>COUNTIFS($B:$B,$B2467,$AG:$AG,AN$1)</f>
        <v>1</v>
      </c>
      <c r="AO2467" s="2">
        <f>COUNTIFS($B:$B,$B2467,$AG:$AG,AO$1)</f>
        <v>0</v>
      </c>
      <c r="AP2467" s="2">
        <f>COUNTIFS($B:$B,$B2467,$AG:$AG,AP$1)</f>
        <v>0</v>
      </c>
      <c r="AQ2467" s="2">
        <f>COUNTIFS($B:$B,$B2467,$AG:$AG,AQ$1)</f>
        <v>0</v>
      </c>
      <c r="AR2467" s="2">
        <f>COUNTIFS($B:$B,$B2467,$AG:$AG,AR$1)</f>
        <v>0</v>
      </c>
      <c r="AS2467" s="2">
        <f>COUNTIFS($B:$B,$B2467,$AG:$AG,AS$1)</f>
        <v>0</v>
      </c>
      <c r="AT2467" s="2">
        <f>COUNTIFS($B:$B,$B2467,$AG:$AG,AT$1)</f>
        <v>1</v>
      </c>
      <c r="AU2467" s="2">
        <f>COUNTIFS($B:$B,$B2467,$AG:$AG,AU$1)</f>
        <v>0</v>
      </c>
    </row>
    <row r="2468" spans="1:47" ht="15" customHeight="1" x14ac:dyDescent="0.35">
      <c r="A2468" s="7">
        <f>IF(B2467=B2468,A2467,A2467+1)</f>
        <v>870</v>
      </c>
      <c r="B2468" s="7" t="s">
        <v>1637</v>
      </c>
      <c r="C2468" s="7" t="s">
        <v>1636</v>
      </c>
      <c r="D2468" s="7" t="s">
        <v>1480</v>
      </c>
      <c r="E2468" s="7" t="s">
        <v>1479</v>
      </c>
      <c r="F2468" s="4" t="s">
        <v>8</v>
      </c>
      <c r="G2468" s="4" t="s">
        <v>8</v>
      </c>
      <c r="H2468" s="4" t="s">
        <v>7</v>
      </c>
      <c r="I2468" s="3">
        <v>2</v>
      </c>
      <c r="J2468" s="3" t="s">
        <v>515</v>
      </c>
      <c r="K2468" s="3" t="s">
        <v>1492</v>
      </c>
      <c r="L2468" s="3" t="s">
        <v>26</v>
      </c>
      <c r="M2468" s="3" t="s">
        <v>1644</v>
      </c>
      <c r="N2468" s="3" t="s">
        <v>1432</v>
      </c>
      <c r="P2468" s="3" t="s">
        <v>1</v>
      </c>
      <c r="Q2468" s="3" t="s">
        <v>1475</v>
      </c>
      <c r="R2468" s="3" t="s">
        <v>1474</v>
      </c>
      <c r="S2468" s="2" t="str">
        <f>IF(P2468="심사불필요","-",VLOOKUP(K2468,'[1]자격증 backdata'!A:G,7,0))</f>
        <v>필수</v>
      </c>
      <c r="T2468" s="2" t="str">
        <f>IF(S2468="-","-",IF(COUNTIFS(B:B,B2468,S:S,"필수")&gt;0,"자격요건충족","확인필요"))</f>
        <v>자격요건충족</v>
      </c>
      <c r="U2468" s="2"/>
      <c r="W2468" s="2">
        <f>IF(Q2468="4급","심사불필요",VLOOKUP(K2468,'[1]자격증 backdata'!A:B,2,0))</f>
        <v>6</v>
      </c>
      <c r="X2468" s="3">
        <f>IF(R2468="A", MIN(20, SUMIFS(W:W, B:B, B2468, R:R, "A")),IF(R2468="B", MIN(30, SUMIFS(W:W, B:B, B2468, R:R, "B")),"비해당분야"))</f>
        <v>22</v>
      </c>
      <c r="Y2468" s="3" t="str">
        <f>IF(R2468="C",MIN(30,IF(COUNTIFS(B:B,B2468,W:W,"가1")=1,25,IF(COUNTIFS(B:B,B2468,W:W,"가1")&gt;=2,30,0))+IF(COUNTIFS(B:B,B2468,W:W,"나1")&gt;=4,30,IF(COUNTIFS(B:B,B2468,W:W,"나1")=3,26,IF(COUNTIFS(B:B,B2468,W:W,"나1")=2,22,IF(COUNTIFS(B:B,B2468,W:W,"나1")=1,18,0)))))+MIN(30,IF(COUNTIFS(B:B,B2468,W:W,"가2")=1,25,IF(COUNTIFS(B:B,B2468,W:W,"가2")&gt;=2,30,0))+IF(COUNTIFS(B:B,B2468,W:W,"나2")=3,30,IF(COUNTIFS(B:B,B2468,W:W,"나2")=2,25,IF(COUNTIFS(B:B,B2468,W:W,"나2")=1,20,0)))),"비해당분야")</f>
        <v>비해당분야</v>
      </c>
      <c r="Z2468" s="3" t="str">
        <f>IF(R2468="C",VLOOKUP(K2468,'[1]자격증 backdata'!A:F,6,0),"비해당분야")</f>
        <v>비해당분야</v>
      </c>
      <c r="AA2468" s="3" t="str">
        <f>IF(R2468="C",SUMIF(B:B,B2468,Z:Z),"비해당분야")</f>
        <v>비해당분야</v>
      </c>
      <c r="AB2468" s="3" t="str">
        <f>IF(R2468="C",SUM(Y2468,AA2468),"비해당분야")</f>
        <v>비해당분야</v>
      </c>
      <c r="AC2468" s="3">
        <f>IF(R2468="C",AB2468,X2468)</f>
        <v>22</v>
      </c>
      <c r="AD2468" s="3">
        <f>VLOOKUP(K2468,'[1]자격증 backdata'!A:D,4,0)</f>
        <v>0</v>
      </c>
      <c r="AE2468" s="3">
        <f>IF(_xlfn.MAXIFS(AD:AD,B:B,B2468)&gt;10,10,_xlfn.MAXIFS(AD:AD,B:B,B2468))</f>
        <v>5</v>
      </c>
      <c r="AG2468" s="2">
        <f>VLOOKUP(K2468,'[1]자격증 backdata'!A:C,3,0)</f>
        <v>0</v>
      </c>
      <c r="AH2468" s="2">
        <f>COUNTIFS($B:$B,$B2468,$AG:$AG,AH$1)</f>
        <v>0</v>
      </c>
      <c r="AI2468" s="2">
        <f>COUNTIFS($B:$B,$B2468,$AG:$AG,AI$1)</f>
        <v>0</v>
      </c>
      <c r="AJ2468" s="2">
        <f>COUNTIFS($B:$B,$B2468,$AG:$AG,AJ$1)</f>
        <v>0</v>
      </c>
      <c r="AK2468" s="2">
        <f>COUNTIFS($B:$B,$B2468,$AG:$AG,AK$1)</f>
        <v>0</v>
      </c>
      <c r="AL2468" s="2">
        <f>COUNTIFS($B:$B,$B2468,$AG:$AG,AL$1)</f>
        <v>0</v>
      </c>
      <c r="AM2468" s="2">
        <f>COUNTIFS($B:$B,$B2468,$AG:$AG,AM$1)</f>
        <v>0</v>
      </c>
      <c r="AN2468" s="2">
        <f>COUNTIFS($B:$B,$B2468,$AG:$AG,AN$1)</f>
        <v>1</v>
      </c>
      <c r="AO2468" s="2">
        <f>COUNTIFS($B:$B,$B2468,$AG:$AG,AO$1)</f>
        <v>0</v>
      </c>
      <c r="AP2468" s="2">
        <f>COUNTIFS($B:$B,$B2468,$AG:$AG,AP$1)</f>
        <v>0</v>
      </c>
      <c r="AQ2468" s="2">
        <f>COUNTIFS($B:$B,$B2468,$AG:$AG,AQ$1)</f>
        <v>0</v>
      </c>
      <c r="AR2468" s="2">
        <f>COUNTIFS($B:$B,$B2468,$AG:$AG,AR$1)</f>
        <v>0</v>
      </c>
      <c r="AS2468" s="2">
        <f>COUNTIFS($B:$B,$B2468,$AG:$AG,AS$1)</f>
        <v>0</v>
      </c>
      <c r="AT2468" s="2">
        <f>COUNTIFS($B:$B,$B2468,$AG:$AG,AT$1)</f>
        <v>1</v>
      </c>
      <c r="AU2468" s="2">
        <f>COUNTIFS($B:$B,$B2468,$AG:$AG,AU$1)</f>
        <v>0</v>
      </c>
    </row>
    <row r="2469" spans="1:47" ht="15" customHeight="1" x14ac:dyDescent="0.35">
      <c r="A2469" s="7">
        <f>IF(B2468=B2469,A2468,A2468+1)</f>
        <v>870</v>
      </c>
      <c r="B2469" s="7" t="s">
        <v>1637</v>
      </c>
      <c r="C2469" s="7" t="s">
        <v>1636</v>
      </c>
      <c r="D2469" s="7" t="s">
        <v>1480</v>
      </c>
      <c r="E2469" s="7" t="s">
        <v>1479</v>
      </c>
      <c r="F2469" s="4" t="s">
        <v>7</v>
      </c>
      <c r="G2469" s="4" t="s">
        <v>8</v>
      </c>
      <c r="H2469" s="4" t="s">
        <v>7</v>
      </c>
      <c r="I2469" s="3">
        <v>3</v>
      </c>
      <c r="J2469" s="3" t="s">
        <v>1643</v>
      </c>
      <c r="K2469" s="3" t="s">
        <v>1642</v>
      </c>
      <c r="L2469" s="3" t="s">
        <v>706</v>
      </c>
      <c r="M2469" s="3" t="s">
        <v>1641</v>
      </c>
      <c r="N2469" s="3" t="s">
        <v>1272</v>
      </c>
      <c r="P2469" s="3" t="s">
        <v>1</v>
      </c>
      <c r="Q2469" s="3" t="s">
        <v>1475</v>
      </c>
      <c r="R2469" s="3" t="s">
        <v>1474</v>
      </c>
      <c r="S2469" s="2">
        <f>IF(P2469="심사불필요","-",VLOOKUP(K2469,'[1]자격증 backdata'!A:G,7,0))</f>
        <v>0</v>
      </c>
      <c r="T2469" s="2" t="str">
        <f>IF(S2469="-","-",IF(COUNTIFS(B:B,B2469,S:S,"필수")&gt;0,"자격요건충족","확인필요"))</f>
        <v>자격요건충족</v>
      </c>
      <c r="U2469" s="2"/>
      <c r="W2469" s="2">
        <f>IF(Q2469="4급","심사불필요",VLOOKUP(K2469,'[1]자격증 backdata'!A:B,2,0))</f>
        <v>0</v>
      </c>
      <c r="X2469" s="3">
        <f>IF(R2469="A", MIN(20, SUMIFS(W:W, B:B, B2469, R:R, "A")),IF(R2469="B", MIN(30, SUMIFS(W:W, B:B, B2469, R:R, "B")),"비해당분야"))</f>
        <v>22</v>
      </c>
      <c r="Y2469" s="3" t="str">
        <f>IF(R2469="C",MIN(30,IF(COUNTIFS(B:B,B2469,W:W,"가1")=1,25,IF(COUNTIFS(B:B,B2469,W:W,"가1")&gt;=2,30,0))+IF(COUNTIFS(B:B,B2469,W:W,"나1")&gt;=4,30,IF(COUNTIFS(B:B,B2469,W:W,"나1")=3,26,IF(COUNTIFS(B:B,B2469,W:W,"나1")=2,22,IF(COUNTIFS(B:B,B2469,W:W,"나1")=1,18,0)))))+MIN(30,IF(COUNTIFS(B:B,B2469,W:W,"가2")=1,25,IF(COUNTIFS(B:B,B2469,W:W,"가2")&gt;=2,30,0))+IF(COUNTIFS(B:B,B2469,W:W,"나2")=3,30,IF(COUNTIFS(B:B,B2469,W:W,"나2")=2,25,IF(COUNTIFS(B:B,B2469,W:W,"나2")=1,20,0)))),"비해당분야")</f>
        <v>비해당분야</v>
      </c>
      <c r="Z2469" s="3" t="str">
        <f>IF(R2469="C",VLOOKUP(K2469,'[1]자격증 backdata'!A:F,6,0),"비해당분야")</f>
        <v>비해당분야</v>
      </c>
      <c r="AA2469" s="3" t="str">
        <f>IF(R2469="C",SUMIF(B:B,B2469,Z:Z),"비해당분야")</f>
        <v>비해당분야</v>
      </c>
      <c r="AB2469" s="3" t="str">
        <f>IF(R2469="C",SUM(Y2469,AA2469),"비해당분야")</f>
        <v>비해당분야</v>
      </c>
      <c r="AC2469" s="3">
        <f>IF(R2469="C",AB2469,X2469)</f>
        <v>22</v>
      </c>
      <c r="AD2469" s="3">
        <f>VLOOKUP(K2469,'[1]자격증 backdata'!A:D,4,0)</f>
        <v>5</v>
      </c>
      <c r="AE2469" s="3">
        <f>IF(_xlfn.MAXIFS(AD:AD,B:B,B2469)&gt;10,10,_xlfn.MAXIFS(AD:AD,B:B,B2469))</f>
        <v>5</v>
      </c>
      <c r="AG2469" s="2">
        <f>VLOOKUP(K2469,'[1]자격증 backdata'!A:C,3,0)</f>
        <v>0</v>
      </c>
      <c r="AH2469" s="2">
        <f>COUNTIFS($B:$B,$B2469,$AG:$AG,AH$1)</f>
        <v>0</v>
      </c>
      <c r="AI2469" s="2">
        <f>COUNTIFS($B:$B,$B2469,$AG:$AG,AI$1)</f>
        <v>0</v>
      </c>
      <c r="AJ2469" s="2">
        <f>COUNTIFS($B:$B,$B2469,$AG:$AG,AJ$1)</f>
        <v>0</v>
      </c>
      <c r="AK2469" s="2">
        <f>COUNTIFS($B:$B,$B2469,$AG:$AG,AK$1)</f>
        <v>0</v>
      </c>
      <c r="AL2469" s="2">
        <f>COUNTIFS($B:$B,$B2469,$AG:$AG,AL$1)</f>
        <v>0</v>
      </c>
      <c r="AM2469" s="2">
        <f>COUNTIFS($B:$B,$B2469,$AG:$AG,AM$1)</f>
        <v>0</v>
      </c>
      <c r="AN2469" s="2">
        <f>COUNTIFS($B:$B,$B2469,$AG:$AG,AN$1)</f>
        <v>1</v>
      </c>
      <c r="AO2469" s="2">
        <f>COUNTIFS($B:$B,$B2469,$AG:$AG,AO$1)</f>
        <v>0</v>
      </c>
      <c r="AP2469" s="2">
        <f>COUNTIFS($B:$B,$B2469,$AG:$AG,AP$1)</f>
        <v>0</v>
      </c>
      <c r="AQ2469" s="2">
        <f>COUNTIFS($B:$B,$B2469,$AG:$AG,AQ$1)</f>
        <v>0</v>
      </c>
      <c r="AR2469" s="2">
        <f>COUNTIFS($B:$B,$B2469,$AG:$AG,AR$1)</f>
        <v>0</v>
      </c>
      <c r="AS2469" s="2">
        <f>COUNTIFS($B:$B,$B2469,$AG:$AG,AS$1)</f>
        <v>0</v>
      </c>
      <c r="AT2469" s="2">
        <f>COUNTIFS($B:$B,$B2469,$AG:$AG,AT$1)</f>
        <v>1</v>
      </c>
      <c r="AU2469" s="2">
        <f>COUNTIFS($B:$B,$B2469,$AG:$AG,AU$1)</f>
        <v>0</v>
      </c>
    </row>
    <row r="2470" spans="1:47" ht="15" customHeight="1" x14ac:dyDescent="0.35">
      <c r="A2470" s="7">
        <f>IF(B2469=B2470,A2469,A2469+1)</f>
        <v>870</v>
      </c>
      <c r="B2470" s="7" t="s">
        <v>1637</v>
      </c>
      <c r="C2470" s="7" t="s">
        <v>1636</v>
      </c>
      <c r="D2470" s="7" t="s">
        <v>1480</v>
      </c>
      <c r="E2470" s="7" t="s">
        <v>1479</v>
      </c>
      <c r="F2470" s="4" t="s">
        <v>7</v>
      </c>
      <c r="G2470" s="4" t="s">
        <v>8</v>
      </c>
      <c r="H2470" s="4" t="s">
        <v>7</v>
      </c>
      <c r="I2470" s="3">
        <v>4</v>
      </c>
      <c r="J2470" s="3" t="s">
        <v>69</v>
      </c>
      <c r="K2470" s="3" t="s">
        <v>1503</v>
      </c>
      <c r="L2470" s="3" t="s">
        <v>36</v>
      </c>
      <c r="M2470" s="3" t="s">
        <v>1640</v>
      </c>
      <c r="N2470" s="3" t="s">
        <v>690</v>
      </c>
      <c r="P2470" s="3" t="s">
        <v>1</v>
      </c>
      <c r="Q2470" s="3" t="s">
        <v>1475</v>
      </c>
      <c r="R2470" s="3" t="s">
        <v>1474</v>
      </c>
      <c r="S2470" s="2">
        <f>IF(P2470="심사불필요","-",VLOOKUP(K2470,'[1]자격증 backdata'!A:G,7,0))</f>
        <v>0</v>
      </c>
      <c r="T2470" s="2" t="str">
        <f>IF(S2470="-","-",IF(COUNTIFS(B:B,B2470,S:S,"필수")&gt;0,"자격요건충족","확인필요"))</f>
        <v>자격요건충족</v>
      </c>
      <c r="U2470" s="2"/>
      <c r="W2470" s="2">
        <f>IF(Q2470="4급","심사불필요",VLOOKUP(K2470,'[1]자격증 backdata'!A:B,2,0))</f>
        <v>0</v>
      </c>
      <c r="X2470" s="3">
        <f>IF(R2470="A", MIN(20, SUMIFS(W:W, B:B, B2470, R:R, "A")),IF(R2470="B", MIN(30, SUMIFS(W:W, B:B, B2470, R:R, "B")),"비해당분야"))</f>
        <v>22</v>
      </c>
      <c r="Y2470" s="3" t="str">
        <f>IF(R2470="C",MIN(30,IF(COUNTIFS(B:B,B2470,W:W,"가1")=1,25,IF(COUNTIFS(B:B,B2470,W:W,"가1")&gt;=2,30,0))+IF(COUNTIFS(B:B,B2470,W:W,"나1")&gt;=4,30,IF(COUNTIFS(B:B,B2470,W:W,"나1")=3,26,IF(COUNTIFS(B:B,B2470,W:W,"나1")=2,22,IF(COUNTIFS(B:B,B2470,W:W,"나1")=1,18,0)))))+MIN(30,IF(COUNTIFS(B:B,B2470,W:W,"가2")=1,25,IF(COUNTIFS(B:B,B2470,W:W,"가2")&gt;=2,30,0))+IF(COUNTIFS(B:B,B2470,W:W,"나2")=3,30,IF(COUNTIFS(B:B,B2470,W:W,"나2")=2,25,IF(COUNTIFS(B:B,B2470,W:W,"나2")=1,20,0)))),"비해당분야")</f>
        <v>비해당분야</v>
      </c>
      <c r="Z2470" s="3" t="str">
        <f>IF(R2470="C",VLOOKUP(K2470,'[1]자격증 backdata'!A:F,6,0),"비해당분야")</f>
        <v>비해당분야</v>
      </c>
      <c r="AA2470" s="3" t="str">
        <f>IF(R2470="C",SUMIF(B:B,B2470,Z:Z),"비해당분야")</f>
        <v>비해당분야</v>
      </c>
      <c r="AB2470" s="3" t="str">
        <f>IF(R2470="C",SUM(Y2470,AA2470),"비해당분야")</f>
        <v>비해당분야</v>
      </c>
      <c r="AC2470" s="3">
        <f>IF(R2470="C",AB2470,X2470)</f>
        <v>22</v>
      </c>
      <c r="AD2470" s="3">
        <f>VLOOKUP(K2470,'[1]자격증 backdata'!A:D,4,0)</f>
        <v>5</v>
      </c>
      <c r="AE2470" s="3">
        <f>IF(_xlfn.MAXIFS(AD:AD,B:B,B2470)&gt;10,10,_xlfn.MAXIFS(AD:AD,B:B,B2470))</f>
        <v>5</v>
      </c>
      <c r="AG2470" s="2">
        <f>VLOOKUP(K2470,'[1]자격증 backdata'!A:C,3,0)</f>
        <v>0</v>
      </c>
      <c r="AH2470" s="2">
        <f>COUNTIFS($B:$B,$B2470,$AG:$AG,AH$1)</f>
        <v>0</v>
      </c>
      <c r="AI2470" s="2">
        <f>COUNTIFS($B:$B,$B2470,$AG:$AG,AI$1)</f>
        <v>0</v>
      </c>
      <c r="AJ2470" s="2">
        <f>COUNTIFS($B:$B,$B2470,$AG:$AG,AJ$1)</f>
        <v>0</v>
      </c>
      <c r="AK2470" s="2">
        <f>COUNTIFS($B:$B,$B2470,$AG:$AG,AK$1)</f>
        <v>0</v>
      </c>
      <c r="AL2470" s="2">
        <f>COUNTIFS($B:$B,$B2470,$AG:$AG,AL$1)</f>
        <v>0</v>
      </c>
      <c r="AM2470" s="2">
        <f>COUNTIFS($B:$B,$B2470,$AG:$AG,AM$1)</f>
        <v>0</v>
      </c>
      <c r="AN2470" s="2">
        <f>COUNTIFS($B:$B,$B2470,$AG:$AG,AN$1)</f>
        <v>1</v>
      </c>
      <c r="AO2470" s="2">
        <f>COUNTIFS($B:$B,$B2470,$AG:$AG,AO$1)</f>
        <v>0</v>
      </c>
      <c r="AP2470" s="2">
        <f>COUNTIFS($B:$B,$B2470,$AG:$AG,AP$1)</f>
        <v>0</v>
      </c>
      <c r="AQ2470" s="2">
        <f>COUNTIFS($B:$B,$B2470,$AG:$AG,AQ$1)</f>
        <v>0</v>
      </c>
      <c r="AR2470" s="2">
        <f>COUNTIFS($B:$B,$B2470,$AG:$AG,AR$1)</f>
        <v>0</v>
      </c>
      <c r="AS2470" s="2">
        <f>COUNTIFS($B:$B,$B2470,$AG:$AG,AS$1)</f>
        <v>0</v>
      </c>
      <c r="AT2470" s="2">
        <f>COUNTIFS($B:$B,$B2470,$AG:$AG,AT$1)</f>
        <v>1</v>
      </c>
      <c r="AU2470" s="2">
        <f>COUNTIFS($B:$B,$B2470,$AG:$AG,AU$1)</f>
        <v>0</v>
      </c>
    </row>
    <row r="2471" spans="1:47" ht="15" customHeight="1" x14ac:dyDescent="0.35">
      <c r="A2471" s="7">
        <f>IF(B2470=B2471,A2470,A2470+1)</f>
        <v>870</v>
      </c>
      <c r="B2471" s="7" t="s">
        <v>1637</v>
      </c>
      <c r="C2471" s="7" t="s">
        <v>1636</v>
      </c>
      <c r="D2471" s="7" t="s">
        <v>1480</v>
      </c>
      <c r="E2471" s="7" t="s">
        <v>1479</v>
      </c>
      <c r="F2471" s="4" t="s">
        <v>7</v>
      </c>
      <c r="G2471" s="4" t="s">
        <v>8</v>
      </c>
      <c r="H2471" s="4" t="s">
        <v>7</v>
      </c>
      <c r="I2471" s="3">
        <v>5</v>
      </c>
      <c r="J2471" s="3" t="s">
        <v>106</v>
      </c>
      <c r="K2471" s="3" t="s">
        <v>1496</v>
      </c>
      <c r="L2471" s="3" t="s">
        <v>55</v>
      </c>
      <c r="M2471" s="3" t="s">
        <v>1639</v>
      </c>
      <c r="N2471" s="3" t="s">
        <v>1638</v>
      </c>
      <c r="P2471" s="3" t="s">
        <v>1</v>
      </c>
      <c r="Q2471" s="3" t="s">
        <v>1475</v>
      </c>
      <c r="R2471" s="3" t="s">
        <v>1474</v>
      </c>
      <c r="S2471" s="2">
        <f>IF(P2471="심사불필요","-",VLOOKUP(K2471,'[1]자격증 backdata'!A:G,7,0))</f>
        <v>0</v>
      </c>
      <c r="T2471" s="2" t="str">
        <f>IF(S2471="-","-",IF(COUNTIFS(B:B,B2471,S:S,"필수")&gt;0,"자격요건충족","확인필요"))</f>
        <v>자격요건충족</v>
      </c>
      <c r="U2471" s="2"/>
      <c r="W2471" s="2">
        <f>IF(Q2471="4급","심사불필요",VLOOKUP(K2471,'[1]자격증 backdata'!A:B,2,0))</f>
        <v>6</v>
      </c>
      <c r="X2471" s="3">
        <f>IF(R2471="A", MIN(20, SUMIFS(W:W, B:B, B2471, R:R, "A")),IF(R2471="B", MIN(30, SUMIFS(W:W, B:B, B2471, R:R, "B")),"비해당분야"))</f>
        <v>22</v>
      </c>
      <c r="Y2471" s="3" t="str">
        <f>IF(R2471="C",MIN(30,IF(COUNTIFS(B:B,B2471,W:W,"가1")=1,25,IF(COUNTIFS(B:B,B2471,W:W,"가1")&gt;=2,30,0))+IF(COUNTIFS(B:B,B2471,W:W,"나1")&gt;=4,30,IF(COUNTIFS(B:B,B2471,W:W,"나1")=3,26,IF(COUNTIFS(B:B,B2471,W:W,"나1")=2,22,IF(COUNTIFS(B:B,B2471,W:W,"나1")=1,18,0)))))+MIN(30,IF(COUNTIFS(B:B,B2471,W:W,"가2")=1,25,IF(COUNTIFS(B:B,B2471,W:W,"가2")&gt;=2,30,0))+IF(COUNTIFS(B:B,B2471,W:W,"나2")=3,30,IF(COUNTIFS(B:B,B2471,W:W,"나2")=2,25,IF(COUNTIFS(B:B,B2471,W:W,"나2")=1,20,0)))),"비해당분야")</f>
        <v>비해당분야</v>
      </c>
      <c r="Z2471" s="3" t="str">
        <f>IF(R2471="C",VLOOKUP(K2471,'[1]자격증 backdata'!A:F,6,0),"비해당분야")</f>
        <v>비해당분야</v>
      </c>
      <c r="AA2471" s="3" t="str">
        <f>IF(R2471="C",SUMIF(B:B,B2471,Z:Z),"비해당분야")</f>
        <v>비해당분야</v>
      </c>
      <c r="AB2471" s="3" t="str">
        <f>IF(R2471="C",SUM(Y2471,AA2471),"비해당분야")</f>
        <v>비해당분야</v>
      </c>
      <c r="AC2471" s="3">
        <f>IF(R2471="C",AB2471,X2471)</f>
        <v>22</v>
      </c>
      <c r="AD2471" s="3">
        <f>VLOOKUP(K2471,'[1]자격증 backdata'!A:D,4,0)</f>
        <v>0</v>
      </c>
      <c r="AE2471" s="3">
        <f>IF(_xlfn.MAXIFS(AD:AD,B:B,B2471)&gt;10,10,_xlfn.MAXIFS(AD:AD,B:B,B2471))</f>
        <v>5</v>
      </c>
      <c r="AG2471" s="2" t="str">
        <f>VLOOKUP(K2471,'[1]자격증 backdata'!A:C,3,0)</f>
        <v>M</v>
      </c>
      <c r="AH2471" s="2">
        <f>COUNTIFS($B:$B,$B2471,$AG:$AG,AH$1)</f>
        <v>0</v>
      </c>
      <c r="AI2471" s="2">
        <f>COUNTIFS($B:$B,$B2471,$AG:$AG,AI$1)</f>
        <v>0</v>
      </c>
      <c r="AJ2471" s="2">
        <f>COUNTIFS($B:$B,$B2471,$AG:$AG,AJ$1)</f>
        <v>0</v>
      </c>
      <c r="AK2471" s="2">
        <f>COUNTIFS($B:$B,$B2471,$AG:$AG,AK$1)</f>
        <v>0</v>
      </c>
      <c r="AL2471" s="2">
        <f>COUNTIFS($B:$B,$B2471,$AG:$AG,AL$1)</f>
        <v>0</v>
      </c>
      <c r="AM2471" s="2">
        <f>COUNTIFS($B:$B,$B2471,$AG:$AG,AM$1)</f>
        <v>0</v>
      </c>
      <c r="AN2471" s="2">
        <f>COUNTIFS($B:$B,$B2471,$AG:$AG,AN$1)</f>
        <v>1</v>
      </c>
      <c r="AO2471" s="2">
        <f>COUNTIFS($B:$B,$B2471,$AG:$AG,AO$1)</f>
        <v>0</v>
      </c>
      <c r="AP2471" s="2">
        <f>COUNTIFS($B:$B,$B2471,$AG:$AG,AP$1)</f>
        <v>0</v>
      </c>
      <c r="AQ2471" s="2">
        <f>COUNTIFS($B:$B,$B2471,$AG:$AG,AQ$1)</f>
        <v>0</v>
      </c>
      <c r="AR2471" s="2">
        <f>COUNTIFS($B:$B,$B2471,$AG:$AG,AR$1)</f>
        <v>0</v>
      </c>
      <c r="AS2471" s="2">
        <f>COUNTIFS($B:$B,$B2471,$AG:$AG,AS$1)</f>
        <v>0</v>
      </c>
      <c r="AT2471" s="2">
        <f>COUNTIFS($B:$B,$B2471,$AG:$AG,AT$1)</f>
        <v>1</v>
      </c>
      <c r="AU2471" s="2">
        <f>COUNTIFS($B:$B,$B2471,$AG:$AG,AU$1)</f>
        <v>0</v>
      </c>
    </row>
    <row r="2472" spans="1:47" ht="15" customHeight="1" x14ac:dyDescent="0.35">
      <c r="A2472" s="7">
        <f>IF(B2471=B2472,A2471,A2471+1)</f>
        <v>870</v>
      </c>
      <c r="B2472" s="7" t="s">
        <v>1637</v>
      </c>
      <c r="C2472" s="7" t="s">
        <v>1636</v>
      </c>
      <c r="D2472" s="7" t="s">
        <v>1480</v>
      </c>
      <c r="E2472" s="7" t="s">
        <v>1479</v>
      </c>
      <c r="F2472" s="4" t="s">
        <v>7</v>
      </c>
      <c r="G2472" s="4" t="s">
        <v>8</v>
      </c>
      <c r="H2472" s="4" t="s">
        <v>7</v>
      </c>
      <c r="I2472" s="3">
        <v>6</v>
      </c>
      <c r="J2472" s="3" t="s">
        <v>633</v>
      </c>
      <c r="K2472" s="3" t="s">
        <v>1549</v>
      </c>
      <c r="L2472" s="3" t="s">
        <v>55</v>
      </c>
      <c r="M2472" s="3" t="s">
        <v>1635</v>
      </c>
      <c r="N2472" s="3" t="s">
        <v>1634</v>
      </c>
      <c r="P2472" s="3" t="s">
        <v>1</v>
      </c>
      <c r="Q2472" s="3" t="s">
        <v>1475</v>
      </c>
      <c r="R2472" s="3" t="s">
        <v>1474</v>
      </c>
      <c r="S2472" s="2">
        <f>IF(P2472="심사불필요","-",VLOOKUP(K2472,'[1]자격증 backdata'!A:G,7,0))</f>
        <v>0</v>
      </c>
      <c r="T2472" s="2" t="str">
        <f>IF(S2472="-","-",IF(COUNTIFS(B:B,B2472,S:S,"필수")&gt;0,"자격요건충족","확인필요"))</f>
        <v>자격요건충족</v>
      </c>
      <c r="U2472" s="2"/>
      <c r="W2472" s="2">
        <f>IF(Q2472="4급","심사불필요",VLOOKUP(K2472,'[1]자격증 backdata'!A:B,2,0))</f>
        <v>6</v>
      </c>
      <c r="X2472" s="3">
        <f>IF(R2472="A", MIN(20, SUMIFS(W:W, B:B, B2472, R:R, "A")),IF(R2472="B", MIN(30, SUMIFS(W:W, B:B, B2472, R:R, "B")),"비해당분야"))</f>
        <v>22</v>
      </c>
      <c r="Y2472" s="3" t="str">
        <f>IF(R2472="C",MIN(30,IF(COUNTIFS(B:B,B2472,W:W,"가1")=1,25,IF(COUNTIFS(B:B,B2472,W:W,"가1")&gt;=2,30,0))+IF(COUNTIFS(B:B,B2472,W:W,"나1")&gt;=4,30,IF(COUNTIFS(B:B,B2472,W:W,"나1")=3,26,IF(COUNTIFS(B:B,B2472,W:W,"나1")=2,22,IF(COUNTIFS(B:B,B2472,W:W,"나1")=1,18,0)))))+MIN(30,IF(COUNTIFS(B:B,B2472,W:W,"가2")=1,25,IF(COUNTIFS(B:B,B2472,W:W,"가2")&gt;=2,30,0))+IF(COUNTIFS(B:B,B2472,W:W,"나2")=3,30,IF(COUNTIFS(B:B,B2472,W:W,"나2")=2,25,IF(COUNTIFS(B:B,B2472,W:W,"나2")=1,20,0)))),"비해당분야")</f>
        <v>비해당분야</v>
      </c>
      <c r="Z2472" s="3" t="str">
        <f>IF(R2472="C",VLOOKUP(K2472,'[1]자격증 backdata'!A:F,6,0),"비해당분야")</f>
        <v>비해당분야</v>
      </c>
      <c r="AA2472" s="3" t="str">
        <f>IF(R2472="C",SUMIF(B:B,B2472,Z:Z),"비해당분야")</f>
        <v>비해당분야</v>
      </c>
      <c r="AB2472" s="3" t="str">
        <f>IF(R2472="C",SUM(Y2472,AA2472),"비해당분야")</f>
        <v>비해당분야</v>
      </c>
      <c r="AC2472" s="3">
        <f>IF(R2472="C",AB2472,X2472)</f>
        <v>22</v>
      </c>
      <c r="AD2472" s="3">
        <f>VLOOKUP(K2472,'[1]자격증 backdata'!A:D,4,0)</f>
        <v>0</v>
      </c>
      <c r="AE2472" s="3">
        <f>IF(_xlfn.MAXIFS(AD:AD,B:B,B2472)&gt;10,10,_xlfn.MAXIFS(AD:AD,B:B,B2472))</f>
        <v>5</v>
      </c>
      <c r="AG2472" s="2" t="str">
        <f>VLOOKUP(K2472,'[1]자격증 backdata'!A:C,3,0)</f>
        <v>G</v>
      </c>
      <c r="AH2472" s="2">
        <f>COUNTIFS($B:$B,$B2472,$AG:$AG,AH$1)</f>
        <v>0</v>
      </c>
      <c r="AI2472" s="2">
        <f>COUNTIFS($B:$B,$B2472,$AG:$AG,AI$1)</f>
        <v>0</v>
      </c>
      <c r="AJ2472" s="2">
        <f>COUNTIFS($B:$B,$B2472,$AG:$AG,AJ$1)</f>
        <v>0</v>
      </c>
      <c r="AK2472" s="2">
        <f>COUNTIFS($B:$B,$B2472,$AG:$AG,AK$1)</f>
        <v>0</v>
      </c>
      <c r="AL2472" s="2">
        <f>COUNTIFS($B:$B,$B2472,$AG:$AG,AL$1)</f>
        <v>0</v>
      </c>
      <c r="AM2472" s="2">
        <f>COUNTIFS($B:$B,$B2472,$AG:$AG,AM$1)</f>
        <v>0</v>
      </c>
      <c r="AN2472" s="2">
        <f>COUNTIFS($B:$B,$B2472,$AG:$AG,AN$1)</f>
        <v>1</v>
      </c>
      <c r="AO2472" s="2">
        <f>COUNTIFS($B:$B,$B2472,$AG:$AG,AO$1)</f>
        <v>0</v>
      </c>
      <c r="AP2472" s="2">
        <f>COUNTIFS($B:$B,$B2472,$AG:$AG,AP$1)</f>
        <v>0</v>
      </c>
      <c r="AQ2472" s="2">
        <f>COUNTIFS($B:$B,$B2472,$AG:$AG,AQ$1)</f>
        <v>0</v>
      </c>
      <c r="AR2472" s="2">
        <f>COUNTIFS($B:$B,$B2472,$AG:$AG,AR$1)</f>
        <v>0</v>
      </c>
      <c r="AS2472" s="2">
        <f>COUNTIFS($B:$B,$B2472,$AG:$AG,AS$1)</f>
        <v>0</v>
      </c>
      <c r="AT2472" s="2">
        <f>COUNTIFS($B:$B,$B2472,$AG:$AG,AT$1)</f>
        <v>1</v>
      </c>
      <c r="AU2472" s="2">
        <f>COUNTIFS($B:$B,$B2472,$AG:$AG,AU$1)</f>
        <v>0</v>
      </c>
    </row>
    <row r="2473" spans="1:47" ht="15" customHeight="1" x14ac:dyDescent="0.35">
      <c r="A2473" s="4">
        <f>IF(B2472=B2473,A2472,A2472+1)</f>
        <v>871</v>
      </c>
      <c r="B2473" s="4" t="s">
        <v>1627</v>
      </c>
      <c r="C2473" s="4" t="s">
        <v>1626</v>
      </c>
      <c r="D2473" s="4" t="s">
        <v>1480</v>
      </c>
      <c r="E2473" s="4" t="s">
        <v>1479</v>
      </c>
      <c r="F2473" s="4" t="s">
        <v>8</v>
      </c>
      <c r="G2473" s="4" t="s">
        <v>8</v>
      </c>
      <c r="H2473" s="4" t="s">
        <v>7</v>
      </c>
      <c r="I2473" s="4">
        <v>1</v>
      </c>
      <c r="J2473" s="4" t="s">
        <v>28</v>
      </c>
      <c r="K2473" s="4" t="s">
        <v>1478</v>
      </c>
      <c r="L2473" s="4" t="s">
        <v>26</v>
      </c>
      <c r="M2473" s="4" t="s">
        <v>1633</v>
      </c>
      <c r="N2473" s="4" t="s">
        <v>1632</v>
      </c>
      <c r="P2473" s="4" t="s">
        <v>1</v>
      </c>
      <c r="Q2473" s="4" t="s">
        <v>1475</v>
      </c>
      <c r="R2473" s="4" t="s">
        <v>1474</v>
      </c>
      <c r="S2473" s="5" t="str">
        <f>IF(P2473="심사불필요","-",VLOOKUP(K2473,'[1]자격증 backdata'!A:G,7,0))</f>
        <v>필수</v>
      </c>
      <c r="T2473" s="5" t="str">
        <f>IF(S2473="-","-",IF(COUNTIFS(B:B,B2473,S:S,"필수")&gt;0,"자격요건충족","확인필요"))</f>
        <v>자격요건충족</v>
      </c>
      <c r="U2473" s="5"/>
      <c r="W2473" s="5">
        <f>IF(Q2473="4급","심사불필요",VLOOKUP(K2473,'[1]자격증 backdata'!A:B,2,0))</f>
        <v>4</v>
      </c>
      <c r="X2473" s="4">
        <f>IF(R2473="A", MIN(20, SUMIFS(W:W, B:B, B2473, R:R, "A")),IF(R2473="B", MIN(30, SUMIFS(W:W, B:B, B2473, R:R, "B")),"비해당분야"))</f>
        <v>16</v>
      </c>
      <c r="Y2473" s="4" t="str">
        <f>IF(R2473="C",MIN(30,IF(COUNTIFS(B:B,B2473,W:W,"가1")=1,25,IF(COUNTIFS(B:B,B2473,W:W,"가1")&gt;=2,30,0))+IF(COUNTIFS(B:B,B2473,W:W,"나1")&gt;=4,30,IF(COUNTIFS(B:B,B2473,W:W,"나1")=3,26,IF(COUNTIFS(B:B,B2473,W:W,"나1")=2,22,IF(COUNTIFS(B:B,B2473,W:W,"나1")=1,18,0)))))+MIN(30,IF(COUNTIFS(B:B,B2473,W:W,"가2")=1,25,IF(COUNTIFS(B:B,B2473,W:W,"가2")&gt;=2,30,0))+IF(COUNTIFS(B:B,B2473,W:W,"나2")=3,30,IF(COUNTIFS(B:B,B2473,W:W,"나2")=2,25,IF(COUNTIFS(B:B,B2473,W:W,"나2")=1,20,0)))),"비해당분야")</f>
        <v>비해당분야</v>
      </c>
      <c r="Z2473" s="4" t="str">
        <f>IF(R2473="C",VLOOKUP(K2473,'[1]자격증 backdata'!A:F,6,0),"비해당분야")</f>
        <v>비해당분야</v>
      </c>
      <c r="AA2473" s="4" t="str">
        <f>IF(R2473="C",SUMIF(B:B,B2473,Z:Z),"비해당분야")</f>
        <v>비해당분야</v>
      </c>
      <c r="AB2473" s="4" t="str">
        <f>IF(R2473="C",SUM(Y2473,AA2473),"비해당분야")</f>
        <v>비해당분야</v>
      </c>
      <c r="AC2473" s="4">
        <f>IF(R2473="C",AB2473,X2473)</f>
        <v>16</v>
      </c>
      <c r="AD2473" s="4">
        <f>VLOOKUP(K2473,'[1]자격증 backdata'!A:D,4,0)</f>
        <v>0</v>
      </c>
      <c r="AE2473" s="4">
        <f>IF(_xlfn.MAXIFS(AD:AD,B:B,B2473)&gt;10,10,_xlfn.MAXIFS(AD:AD,B:B,B2473))</f>
        <v>5</v>
      </c>
      <c r="AG2473" s="5">
        <f>VLOOKUP(K2473,'[1]자격증 backdata'!A:C,3,0)</f>
        <v>0</v>
      </c>
      <c r="AH2473" s="5">
        <f>COUNTIFS($B:$B,$B2473,$AG:$AG,AH$1)</f>
        <v>0</v>
      </c>
      <c r="AI2473" s="5">
        <f>COUNTIFS($B:$B,$B2473,$AG:$AG,AI$1)</f>
        <v>0</v>
      </c>
      <c r="AJ2473" s="5">
        <f>COUNTIFS($B:$B,$B2473,$AG:$AG,AJ$1)</f>
        <v>0</v>
      </c>
      <c r="AK2473" s="5">
        <f>COUNTIFS($B:$B,$B2473,$AG:$AG,AK$1)</f>
        <v>0</v>
      </c>
      <c r="AL2473" s="5">
        <f>COUNTIFS($B:$B,$B2473,$AG:$AG,AL$1)</f>
        <v>0</v>
      </c>
      <c r="AM2473" s="5">
        <f>COUNTIFS($B:$B,$B2473,$AG:$AG,AM$1)</f>
        <v>0</v>
      </c>
      <c r="AN2473" s="5">
        <f>COUNTIFS($B:$B,$B2473,$AG:$AG,AN$1)</f>
        <v>0</v>
      </c>
      <c r="AO2473" s="5">
        <f>COUNTIFS($B:$B,$B2473,$AG:$AG,AO$1)</f>
        <v>0</v>
      </c>
      <c r="AP2473" s="5">
        <f>COUNTIFS($B:$B,$B2473,$AG:$AG,AP$1)</f>
        <v>0</v>
      </c>
      <c r="AQ2473" s="5">
        <f>COUNTIFS($B:$B,$B2473,$AG:$AG,AQ$1)</f>
        <v>0</v>
      </c>
      <c r="AR2473" s="5">
        <f>COUNTIFS($B:$B,$B2473,$AG:$AG,AR$1)</f>
        <v>0</v>
      </c>
      <c r="AS2473" s="5">
        <f>COUNTIFS($B:$B,$B2473,$AG:$AG,AS$1)</f>
        <v>0</v>
      </c>
      <c r="AT2473" s="5">
        <f>COUNTIFS($B:$B,$B2473,$AG:$AG,AT$1)</f>
        <v>1</v>
      </c>
      <c r="AU2473" s="5">
        <f>COUNTIFS($B:$B,$B2473,$AG:$AG,AU$1)</f>
        <v>0</v>
      </c>
    </row>
    <row r="2474" spans="1:47" ht="15" customHeight="1" x14ac:dyDescent="0.35">
      <c r="A2474" s="6">
        <f>IF(B2473=B2474,A2473,A2473+1)</f>
        <v>871</v>
      </c>
      <c r="B2474" s="6" t="s">
        <v>1627</v>
      </c>
      <c r="C2474" s="6" t="s">
        <v>1626</v>
      </c>
      <c r="D2474" s="6" t="s">
        <v>1480</v>
      </c>
      <c r="E2474" s="6" t="s">
        <v>1479</v>
      </c>
      <c r="F2474" s="4" t="s">
        <v>8</v>
      </c>
      <c r="G2474" s="4" t="s">
        <v>8</v>
      </c>
      <c r="H2474" s="4" t="s">
        <v>7</v>
      </c>
      <c r="I2474" s="4">
        <v>2</v>
      </c>
      <c r="J2474" s="4" t="s">
        <v>515</v>
      </c>
      <c r="K2474" s="4" t="s">
        <v>1492</v>
      </c>
      <c r="L2474" s="4" t="s">
        <v>26</v>
      </c>
      <c r="M2474" s="4" t="s">
        <v>1631</v>
      </c>
      <c r="N2474" s="4" t="s">
        <v>1630</v>
      </c>
      <c r="P2474" s="4" t="s">
        <v>1</v>
      </c>
      <c r="Q2474" s="4" t="s">
        <v>1475</v>
      </c>
      <c r="R2474" s="4" t="s">
        <v>1474</v>
      </c>
      <c r="S2474" s="5" t="str">
        <f>IF(P2474="심사불필요","-",VLOOKUP(K2474,'[1]자격증 backdata'!A:G,7,0))</f>
        <v>필수</v>
      </c>
      <c r="T2474" s="5" t="str">
        <f>IF(S2474="-","-",IF(COUNTIFS(B:B,B2474,S:S,"필수")&gt;0,"자격요건충족","확인필요"))</f>
        <v>자격요건충족</v>
      </c>
      <c r="U2474" s="5"/>
      <c r="W2474" s="5">
        <f>IF(Q2474="4급","심사불필요",VLOOKUP(K2474,'[1]자격증 backdata'!A:B,2,0))</f>
        <v>6</v>
      </c>
      <c r="X2474" s="4">
        <f>IF(R2474="A", MIN(20, SUMIFS(W:W, B:B, B2474, R:R, "A")),IF(R2474="B", MIN(30, SUMIFS(W:W, B:B, B2474, R:R, "B")),"비해당분야"))</f>
        <v>16</v>
      </c>
      <c r="Y2474" s="4" t="str">
        <f>IF(R2474="C",MIN(30,IF(COUNTIFS(B:B,B2474,W:W,"가1")=1,25,IF(COUNTIFS(B:B,B2474,W:W,"가1")&gt;=2,30,0))+IF(COUNTIFS(B:B,B2474,W:W,"나1")&gt;=4,30,IF(COUNTIFS(B:B,B2474,W:W,"나1")=3,26,IF(COUNTIFS(B:B,B2474,W:W,"나1")=2,22,IF(COUNTIFS(B:B,B2474,W:W,"나1")=1,18,0)))))+MIN(30,IF(COUNTIFS(B:B,B2474,W:W,"가2")=1,25,IF(COUNTIFS(B:B,B2474,W:W,"가2")&gt;=2,30,0))+IF(COUNTIFS(B:B,B2474,W:W,"나2")=3,30,IF(COUNTIFS(B:B,B2474,W:W,"나2")=2,25,IF(COUNTIFS(B:B,B2474,W:W,"나2")=1,20,0)))),"비해당분야")</f>
        <v>비해당분야</v>
      </c>
      <c r="Z2474" s="4" t="str">
        <f>IF(R2474="C",VLOOKUP(K2474,'[1]자격증 backdata'!A:F,6,0),"비해당분야")</f>
        <v>비해당분야</v>
      </c>
      <c r="AA2474" s="4" t="str">
        <f>IF(R2474="C",SUMIF(B:B,B2474,Z:Z),"비해당분야")</f>
        <v>비해당분야</v>
      </c>
      <c r="AB2474" s="4" t="str">
        <f>IF(R2474="C",SUM(Y2474,AA2474),"비해당분야")</f>
        <v>비해당분야</v>
      </c>
      <c r="AC2474" s="4">
        <f>IF(R2474="C",AB2474,X2474)</f>
        <v>16</v>
      </c>
      <c r="AD2474" s="4">
        <f>VLOOKUP(K2474,'[1]자격증 backdata'!A:D,4,0)</f>
        <v>0</v>
      </c>
      <c r="AE2474" s="4">
        <f>IF(_xlfn.MAXIFS(AD:AD,B:B,B2474)&gt;10,10,_xlfn.MAXIFS(AD:AD,B:B,B2474))</f>
        <v>5</v>
      </c>
      <c r="AG2474" s="5">
        <f>VLOOKUP(K2474,'[1]자격증 backdata'!A:C,3,0)</f>
        <v>0</v>
      </c>
      <c r="AH2474" s="5">
        <f>COUNTIFS($B:$B,$B2474,$AG:$AG,AH$1)</f>
        <v>0</v>
      </c>
      <c r="AI2474" s="5">
        <f>COUNTIFS($B:$B,$B2474,$AG:$AG,AI$1)</f>
        <v>0</v>
      </c>
      <c r="AJ2474" s="5">
        <f>COUNTIFS($B:$B,$B2474,$AG:$AG,AJ$1)</f>
        <v>0</v>
      </c>
      <c r="AK2474" s="5">
        <f>COUNTIFS($B:$B,$B2474,$AG:$AG,AK$1)</f>
        <v>0</v>
      </c>
      <c r="AL2474" s="5">
        <f>COUNTIFS($B:$B,$B2474,$AG:$AG,AL$1)</f>
        <v>0</v>
      </c>
      <c r="AM2474" s="5">
        <f>COUNTIFS($B:$B,$B2474,$AG:$AG,AM$1)</f>
        <v>0</v>
      </c>
      <c r="AN2474" s="5">
        <f>COUNTIFS($B:$B,$B2474,$AG:$AG,AN$1)</f>
        <v>0</v>
      </c>
      <c r="AO2474" s="5">
        <f>COUNTIFS($B:$B,$B2474,$AG:$AG,AO$1)</f>
        <v>0</v>
      </c>
      <c r="AP2474" s="5">
        <f>COUNTIFS($B:$B,$B2474,$AG:$AG,AP$1)</f>
        <v>0</v>
      </c>
      <c r="AQ2474" s="5">
        <f>COUNTIFS($B:$B,$B2474,$AG:$AG,AQ$1)</f>
        <v>0</v>
      </c>
      <c r="AR2474" s="5">
        <f>COUNTIFS($B:$B,$B2474,$AG:$AG,AR$1)</f>
        <v>0</v>
      </c>
      <c r="AS2474" s="5">
        <f>COUNTIFS($B:$B,$B2474,$AG:$AG,AS$1)</f>
        <v>0</v>
      </c>
      <c r="AT2474" s="5">
        <f>COUNTIFS($B:$B,$B2474,$AG:$AG,AT$1)</f>
        <v>1</v>
      </c>
      <c r="AU2474" s="5">
        <f>COUNTIFS($B:$B,$B2474,$AG:$AG,AU$1)</f>
        <v>0</v>
      </c>
    </row>
    <row r="2475" spans="1:47" ht="15" customHeight="1" x14ac:dyDescent="0.35">
      <c r="A2475" s="6">
        <f>IF(B2474=B2475,A2474,A2474+1)</f>
        <v>871</v>
      </c>
      <c r="B2475" s="6" t="s">
        <v>1627</v>
      </c>
      <c r="C2475" s="6" t="s">
        <v>1626</v>
      </c>
      <c r="D2475" s="6" t="s">
        <v>1480</v>
      </c>
      <c r="E2475" s="6" t="s">
        <v>1479</v>
      </c>
      <c r="F2475" s="4" t="s">
        <v>7</v>
      </c>
      <c r="G2475" s="4" t="s">
        <v>8</v>
      </c>
      <c r="H2475" s="4" t="s">
        <v>7</v>
      </c>
      <c r="I2475" s="4">
        <v>3</v>
      </c>
      <c r="J2475" s="4" t="s">
        <v>106</v>
      </c>
      <c r="K2475" s="4" t="s">
        <v>1496</v>
      </c>
      <c r="L2475" s="4" t="s">
        <v>55</v>
      </c>
      <c r="M2475" s="4" t="s">
        <v>1629</v>
      </c>
      <c r="N2475" s="4" t="s">
        <v>1628</v>
      </c>
      <c r="P2475" s="4" t="s">
        <v>1</v>
      </c>
      <c r="Q2475" s="4" t="s">
        <v>1475</v>
      </c>
      <c r="R2475" s="4" t="s">
        <v>1474</v>
      </c>
      <c r="S2475" s="5">
        <f>IF(P2475="심사불필요","-",VLOOKUP(K2475,'[1]자격증 backdata'!A:G,7,0))</f>
        <v>0</v>
      </c>
      <c r="T2475" s="5" t="str">
        <f>IF(S2475="-","-",IF(COUNTIFS(B:B,B2475,S:S,"필수")&gt;0,"자격요건충족","확인필요"))</f>
        <v>자격요건충족</v>
      </c>
      <c r="U2475" s="5"/>
      <c r="W2475" s="5">
        <f>IF(Q2475="4급","심사불필요",VLOOKUP(K2475,'[1]자격증 backdata'!A:B,2,0))</f>
        <v>6</v>
      </c>
      <c r="X2475" s="4">
        <f>IF(R2475="A", MIN(20, SUMIFS(W:W, B:B, B2475, R:R, "A")),IF(R2475="B", MIN(30, SUMIFS(W:W, B:B, B2475, R:R, "B")),"비해당분야"))</f>
        <v>16</v>
      </c>
      <c r="Y2475" s="4" t="str">
        <f>IF(R2475="C",MIN(30,IF(COUNTIFS(B:B,B2475,W:W,"가1")=1,25,IF(COUNTIFS(B:B,B2475,W:W,"가1")&gt;=2,30,0))+IF(COUNTIFS(B:B,B2475,W:W,"나1")&gt;=4,30,IF(COUNTIFS(B:B,B2475,W:W,"나1")=3,26,IF(COUNTIFS(B:B,B2475,W:W,"나1")=2,22,IF(COUNTIFS(B:B,B2475,W:W,"나1")=1,18,0)))))+MIN(30,IF(COUNTIFS(B:B,B2475,W:W,"가2")=1,25,IF(COUNTIFS(B:B,B2475,W:W,"가2")&gt;=2,30,0))+IF(COUNTIFS(B:B,B2475,W:W,"나2")=3,30,IF(COUNTIFS(B:B,B2475,W:W,"나2")=2,25,IF(COUNTIFS(B:B,B2475,W:W,"나2")=1,20,0)))),"비해당분야")</f>
        <v>비해당분야</v>
      </c>
      <c r="Z2475" s="4" t="str">
        <f>IF(R2475="C",VLOOKUP(K2475,'[1]자격증 backdata'!A:F,6,0),"비해당분야")</f>
        <v>비해당분야</v>
      </c>
      <c r="AA2475" s="4" t="str">
        <f>IF(R2475="C",SUMIF(B:B,B2475,Z:Z),"비해당분야")</f>
        <v>비해당분야</v>
      </c>
      <c r="AB2475" s="4" t="str">
        <f>IF(R2475="C",SUM(Y2475,AA2475),"비해당분야")</f>
        <v>비해당분야</v>
      </c>
      <c r="AC2475" s="4">
        <f>IF(R2475="C",AB2475,X2475)</f>
        <v>16</v>
      </c>
      <c r="AD2475" s="4">
        <f>VLOOKUP(K2475,'[1]자격증 backdata'!A:D,4,0)</f>
        <v>0</v>
      </c>
      <c r="AE2475" s="4">
        <f>IF(_xlfn.MAXIFS(AD:AD,B:B,B2475)&gt;10,10,_xlfn.MAXIFS(AD:AD,B:B,B2475))</f>
        <v>5</v>
      </c>
      <c r="AG2475" s="5" t="str">
        <f>VLOOKUP(K2475,'[1]자격증 backdata'!A:C,3,0)</f>
        <v>M</v>
      </c>
      <c r="AH2475" s="5">
        <f>COUNTIFS($B:$B,$B2475,$AG:$AG,AH$1)</f>
        <v>0</v>
      </c>
      <c r="AI2475" s="5">
        <f>COUNTIFS($B:$B,$B2475,$AG:$AG,AI$1)</f>
        <v>0</v>
      </c>
      <c r="AJ2475" s="5">
        <f>COUNTIFS($B:$B,$B2475,$AG:$AG,AJ$1)</f>
        <v>0</v>
      </c>
      <c r="AK2475" s="5">
        <f>COUNTIFS($B:$B,$B2475,$AG:$AG,AK$1)</f>
        <v>0</v>
      </c>
      <c r="AL2475" s="5">
        <f>COUNTIFS($B:$B,$B2475,$AG:$AG,AL$1)</f>
        <v>0</v>
      </c>
      <c r="AM2475" s="5">
        <f>COUNTIFS($B:$B,$B2475,$AG:$AG,AM$1)</f>
        <v>0</v>
      </c>
      <c r="AN2475" s="5">
        <f>COUNTIFS($B:$B,$B2475,$AG:$AG,AN$1)</f>
        <v>0</v>
      </c>
      <c r="AO2475" s="5">
        <f>COUNTIFS($B:$B,$B2475,$AG:$AG,AO$1)</f>
        <v>0</v>
      </c>
      <c r="AP2475" s="5">
        <f>COUNTIFS($B:$B,$B2475,$AG:$AG,AP$1)</f>
        <v>0</v>
      </c>
      <c r="AQ2475" s="5">
        <f>COUNTIFS($B:$B,$B2475,$AG:$AG,AQ$1)</f>
        <v>0</v>
      </c>
      <c r="AR2475" s="5">
        <f>COUNTIFS($B:$B,$B2475,$AG:$AG,AR$1)</f>
        <v>0</v>
      </c>
      <c r="AS2475" s="5">
        <f>COUNTIFS($B:$B,$B2475,$AG:$AG,AS$1)</f>
        <v>0</v>
      </c>
      <c r="AT2475" s="5">
        <f>COUNTIFS($B:$B,$B2475,$AG:$AG,AT$1)</f>
        <v>1</v>
      </c>
      <c r="AU2475" s="5">
        <f>COUNTIFS($B:$B,$B2475,$AG:$AG,AU$1)</f>
        <v>0</v>
      </c>
    </row>
    <row r="2476" spans="1:47" ht="15" customHeight="1" x14ac:dyDescent="0.35">
      <c r="A2476" s="6">
        <f>IF(B2475=B2476,A2475,A2475+1)</f>
        <v>871</v>
      </c>
      <c r="B2476" s="6" t="s">
        <v>1627</v>
      </c>
      <c r="C2476" s="6" t="s">
        <v>1626</v>
      </c>
      <c r="D2476" s="6" t="s">
        <v>1480</v>
      </c>
      <c r="E2476" s="6" t="s">
        <v>1479</v>
      </c>
      <c r="F2476" s="4" t="s">
        <v>7</v>
      </c>
      <c r="G2476" s="4" t="s">
        <v>8</v>
      </c>
      <c r="H2476" s="4" t="s">
        <v>7</v>
      </c>
      <c r="I2476" s="4">
        <v>4</v>
      </c>
      <c r="J2476" s="4" t="s">
        <v>38</v>
      </c>
      <c r="K2476" s="4" t="s">
        <v>1484</v>
      </c>
      <c r="L2476" s="4" t="s">
        <v>36</v>
      </c>
      <c r="M2476" s="4" t="s">
        <v>1625</v>
      </c>
      <c r="N2476" s="4" t="s">
        <v>1624</v>
      </c>
      <c r="P2476" s="4" t="s">
        <v>1</v>
      </c>
      <c r="Q2476" s="4" t="s">
        <v>1475</v>
      </c>
      <c r="R2476" s="4" t="s">
        <v>1474</v>
      </c>
      <c r="S2476" s="5">
        <f>IF(P2476="심사불필요","-",VLOOKUP(K2476,'[1]자격증 backdata'!A:G,7,0))</f>
        <v>0</v>
      </c>
      <c r="T2476" s="5" t="str">
        <f>IF(S2476="-","-",IF(COUNTIFS(B:B,B2476,S:S,"필수")&gt;0,"자격요건충족","확인필요"))</f>
        <v>자격요건충족</v>
      </c>
      <c r="U2476" s="5"/>
      <c r="W2476" s="5">
        <f>IF(Q2476="4급","심사불필요",VLOOKUP(K2476,'[1]자격증 backdata'!A:B,2,0))</f>
        <v>0</v>
      </c>
      <c r="X2476" s="4">
        <f>IF(R2476="A", MIN(20, SUMIFS(W:W, B:B, B2476, R:R, "A")),IF(R2476="B", MIN(30, SUMIFS(W:W, B:B, B2476, R:R, "B")),"비해당분야"))</f>
        <v>16</v>
      </c>
      <c r="Y2476" s="4" t="str">
        <f>IF(R2476="C",MIN(30,IF(COUNTIFS(B:B,B2476,W:W,"가1")=1,25,IF(COUNTIFS(B:B,B2476,W:W,"가1")&gt;=2,30,0))+IF(COUNTIFS(B:B,B2476,W:W,"나1")&gt;=4,30,IF(COUNTIFS(B:B,B2476,W:W,"나1")=3,26,IF(COUNTIFS(B:B,B2476,W:W,"나1")=2,22,IF(COUNTIFS(B:B,B2476,W:W,"나1")=1,18,0)))))+MIN(30,IF(COUNTIFS(B:B,B2476,W:W,"가2")=1,25,IF(COUNTIFS(B:B,B2476,W:W,"가2")&gt;=2,30,0))+IF(COUNTIFS(B:B,B2476,W:W,"나2")=3,30,IF(COUNTIFS(B:B,B2476,W:W,"나2")=2,25,IF(COUNTIFS(B:B,B2476,W:W,"나2")=1,20,0)))),"비해당분야")</f>
        <v>비해당분야</v>
      </c>
      <c r="Z2476" s="4" t="str">
        <f>IF(R2476="C",VLOOKUP(K2476,'[1]자격증 backdata'!A:F,6,0),"비해당분야")</f>
        <v>비해당분야</v>
      </c>
      <c r="AA2476" s="4" t="str">
        <f>IF(R2476="C",SUMIF(B:B,B2476,Z:Z),"비해당분야")</f>
        <v>비해당분야</v>
      </c>
      <c r="AB2476" s="4" t="str">
        <f>IF(R2476="C",SUM(Y2476,AA2476),"비해당분야")</f>
        <v>비해당분야</v>
      </c>
      <c r="AC2476" s="4">
        <f>IF(R2476="C",AB2476,X2476)</f>
        <v>16</v>
      </c>
      <c r="AD2476" s="4">
        <f>VLOOKUP(K2476,'[1]자격증 backdata'!A:D,4,0)</f>
        <v>5</v>
      </c>
      <c r="AE2476" s="4">
        <f>IF(_xlfn.MAXIFS(AD:AD,B:B,B2476)&gt;10,10,_xlfn.MAXIFS(AD:AD,B:B,B2476))</f>
        <v>5</v>
      </c>
      <c r="AG2476" s="5">
        <f>VLOOKUP(K2476,'[1]자격증 backdata'!A:C,3,0)</f>
        <v>0</v>
      </c>
      <c r="AH2476" s="5">
        <f>COUNTIFS($B:$B,$B2476,$AG:$AG,AH$1)</f>
        <v>0</v>
      </c>
      <c r="AI2476" s="5">
        <f>COUNTIFS($B:$B,$B2476,$AG:$AG,AI$1)</f>
        <v>0</v>
      </c>
      <c r="AJ2476" s="5">
        <f>COUNTIFS($B:$B,$B2476,$AG:$AG,AJ$1)</f>
        <v>0</v>
      </c>
      <c r="AK2476" s="5">
        <f>COUNTIFS($B:$B,$B2476,$AG:$AG,AK$1)</f>
        <v>0</v>
      </c>
      <c r="AL2476" s="5">
        <f>COUNTIFS($B:$B,$B2476,$AG:$AG,AL$1)</f>
        <v>0</v>
      </c>
      <c r="AM2476" s="5">
        <f>COUNTIFS($B:$B,$B2476,$AG:$AG,AM$1)</f>
        <v>0</v>
      </c>
      <c r="AN2476" s="5">
        <f>COUNTIFS($B:$B,$B2476,$AG:$AG,AN$1)</f>
        <v>0</v>
      </c>
      <c r="AO2476" s="5">
        <f>COUNTIFS($B:$B,$B2476,$AG:$AG,AO$1)</f>
        <v>0</v>
      </c>
      <c r="AP2476" s="5">
        <f>COUNTIFS($B:$B,$B2476,$AG:$AG,AP$1)</f>
        <v>0</v>
      </c>
      <c r="AQ2476" s="5">
        <f>COUNTIFS($B:$B,$B2476,$AG:$AG,AQ$1)</f>
        <v>0</v>
      </c>
      <c r="AR2476" s="5">
        <f>COUNTIFS($B:$B,$B2476,$AG:$AG,AR$1)</f>
        <v>0</v>
      </c>
      <c r="AS2476" s="5">
        <f>COUNTIFS($B:$B,$B2476,$AG:$AG,AS$1)</f>
        <v>0</v>
      </c>
      <c r="AT2476" s="5">
        <f>COUNTIFS($B:$B,$B2476,$AG:$AG,AT$1)</f>
        <v>1</v>
      </c>
      <c r="AU2476" s="5">
        <f>COUNTIFS($B:$B,$B2476,$AG:$AG,AU$1)</f>
        <v>0</v>
      </c>
    </row>
    <row r="2477" spans="1:47" ht="15" customHeight="1" x14ac:dyDescent="0.35">
      <c r="A2477" s="3">
        <f>IF(B2476=B2477,A2476,A2476+1)</f>
        <v>872</v>
      </c>
      <c r="B2477" s="3" t="s">
        <v>1615</v>
      </c>
      <c r="C2477" s="3" t="s">
        <v>1614</v>
      </c>
      <c r="D2477" s="3" t="s">
        <v>1480</v>
      </c>
      <c r="E2477" s="3" t="s">
        <v>1479</v>
      </c>
      <c r="F2477" s="4" t="s">
        <v>8</v>
      </c>
      <c r="G2477" s="4" t="s">
        <v>8</v>
      </c>
      <c r="H2477" s="4" t="s">
        <v>7</v>
      </c>
      <c r="I2477" s="3">
        <v>1</v>
      </c>
      <c r="J2477" s="3" t="s">
        <v>28</v>
      </c>
      <c r="K2477" s="3" t="s">
        <v>1478</v>
      </c>
      <c r="L2477" s="3" t="s">
        <v>26</v>
      </c>
      <c r="M2477" s="3" t="s">
        <v>1623</v>
      </c>
      <c r="N2477" s="3" t="s">
        <v>686</v>
      </c>
      <c r="P2477" s="3" t="s">
        <v>1</v>
      </c>
      <c r="Q2477" s="3" t="s">
        <v>1475</v>
      </c>
      <c r="R2477" s="3" t="s">
        <v>1474</v>
      </c>
      <c r="S2477" s="2" t="str">
        <f>IF(P2477="심사불필요","-",VLOOKUP(K2477,'[1]자격증 backdata'!A:G,7,0))</f>
        <v>필수</v>
      </c>
      <c r="T2477" s="2" t="str">
        <f>IF(S2477="-","-",IF(COUNTIFS(B:B,B2477,S:S,"필수")&gt;0,"자격요건충족","확인필요"))</f>
        <v>자격요건충족</v>
      </c>
      <c r="U2477" s="2"/>
      <c r="W2477" s="2">
        <f>IF(Q2477="4급","심사불필요",VLOOKUP(K2477,'[1]자격증 backdata'!A:B,2,0))</f>
        <v>4</v>
      </c>
      <c r="X2477" s="3">
        <f>IF(R2477="A", MIN(20, SUMIFS(W:W, B:B, B2477, R:R, "A")),IF(R2477="B", MIN(30, SUMIFS(W:W, B:B, B2477, R:R, "B")),"비해당분야"))</f>
        <v>28</v>
      </c>
      <c r="Y2477" s="3" t="str">
        <f>IF(R2477="C",MIN(30,IF(COUNTIFS(B:B,B2477,W:W,"가1")=1,25,IF(COUNTIFS(B:B,B2477,W:W,"가1")&gt;=2,30,0))+IF(COUNTIFS(B:B,B2477,W:W,"나1")&gt;=4,30,IF(COUNTIFS(B:B,B2477,W:W,"나1")=3,26,IF(COUNTIFS(B:B,B2477,W:W,"나1")=2,22,IF(COUNTIFS(B:B,B2477,W:W,"나1")=1,18,0)))))+MIN(30,IF(COUNTIFS(B:B,B2477,W:W,"가2")=1,25,IF(COUNTIFS(B:B,B2477,W:W,"가2")&gt;=2,30,0))+IF(COUNTIFS(B:B,B2477,W:W,"나2")=3,30,IF(COUNTIFS(B:B,B2477,W:W,"나2")=2,25,IF(COUNTIFS(B:B,B2477,W:W,"나2")=1,20,0)))),"비해당분야")</f>
        <v>비해당분야</v>
      </c>
      <c r="Z2477" s="3" t="str">
        <f>IF(R2477="C",VLOOKUP(K2477,'[1]자격증 backdata'!A:F,6,0),"비해당분야")</f>
        <v>비해당분야</v>
      </c>
      <c r="AA2477" s="3" t="str">
        <f>IF(R2477="C",SUMIF(B:B,B2477,Z:Z),"비해당분야")</f>
        <v>비해당분야</v>
      </c>
      <c r="AB2477" s="3" t="str">
        <f>IF(R2477="C",SUM(Y2477,AA2477),"비해당분야")</f>
        <v>비해당분야</v>
      </c>
      <c r="AC2477" s="3">
        <f>IF(R2477="C",AB2477,X2477)</f>
        <v>28</v>
      </c>
      <c r="AD2477" s="3">
        <f>VLOOKUP(K2477,'[1]자격증 backdata'!A:D,4,0)</f>
        <v>0</v>
      </c>
      <c r="AE2477" s="3">
        <f>IF(_xlfn.MAXIFS(AD:AD,B:B,B2477)&gt;10,10,_xlfn.MAXIFS(AD:AD,B:B,B2477))</f>
        <v>5</v>
      </c>
      <c r="AG2477" s="2">
        <f>VLOOKUP(K2477,'[1]자격증 backdata'!A:C,3,0)</f>
        <v>0</v>
      </c>
      <c r="AH2477" s="2">
        <f>COUNTIFS($B:$B,$B2477,$AG:$AG,AH$1)</f>
        <v>0</v>
      </c>
      <c r="AI2477" s="2">
        <f>COUNTIFS($B:$B,$B2477,$AG:$AG,AI$1)</f>
        <v>0</v>
      </c>
      <c r="AJ2477" s="2">
        <f>COUNTIFS($B:$B,$B2477,$AG:$AG,AJ$1)</f>
        <v>0</v>
      </c>
      <c r="AK2477" s="2">
        <f>COUNTIFS($B:$B,$B2477,$AG:$AG,AK$1)</f>
        <v>0</v>
      </c>
      <c r="AL2477" s="2">
        <f>COUNTIFS($B:$B,$B2477,$AG:$AG,AL$1)</f>
        <v>0</v>
      </c>
      <c r="AM2477" s="2">
        <f>COUNTIFS($B:$B,$B2477,$AG:$AG,AM$1)</f>
        <v>0</v>
      </c>
      <c r="AN2477" s="2">
        <f>COUNTIFS($B:$B,$B2477,$AG:$AG,AN$1)</f>
        <v>1</v>
      </c>
      <c r="AO2477" s="2">
        <f>COUNTIFS($B:$B,$B2477,$AG:$AG,AO$1)</f>
        <v>0</v>
      </c>
      <c r="AP2477" s="2">
        <f>COUNTIFS($B:$B,$B2477,$AG:$AG,AP$1)</f>
        <v>0</v>
      </c>
      <c r="AQ2477" s="2">
        <f>COUNTIFS($B:$B,$B2477,$AG:$AG,AQ$1)</f>
        <v>0</v>
      </c>
      <c r="AR2477" s="2">
        <f>COUNTIFS($B:$B,$B2477,$AG:$AG,AR$1)</f>
        <v>1</v>
      </c>
      <c r="AS2477" s="2">
        <f>COUNTIFS($B:$B,$B2477,$AG:$AG,AS$1)</f>
        <v>0</v>
      </c>
      <c r="AT2477" s="2">
        <f>COUNTIFS($B:$B,$B2477,$AG:$AG,AT$1)</f>
        <v>1</v>
      </c>
      <c r="AU2477" s="2">
        <f>COUNTIFS($B:$B,$B2477,$AG:$AG,AU$1)</f>
        <v>0</v>
      </c>
    </row>
    <row r="2478" spans="1:47" ht="15" customHeight="1" x14ac:dyDescent="0.35">
      <c r="A2478" s="7">
        <f>IF(B2477=B2478,A2477,A2477+1)</f>
        <v>872</v>
      </c>
      <c r="B2478" s="7" t="s">
        <v>1615</v>
      </c>
      <c r="C2478" s="7" t="s">
        <v>1614</v>
      </c>
      <c r="D2478" s="7" t="s">
        <v>1480</v>
      </c>
      <c r="E2478" s="7" t="s">
        <v>1479</v>
      </c>
      <c r="F2478" s="4" t="s">
        <v>8</v>
      </c>
      <c r="G2478" s="4" t="s">
        <v>8</v>
      </c>
      <c r="H2478" s="4" t="s">
        <v>7</v>
      </c>
      <c r="I2478" s="3">
        <v>2</v>
      </c>
      <c r="J2478" s="3" t="s">
        <v>6</v>
      </c>
      <c r="K2478" s="3" t="s">
        <v>1507</v>
      </c>
      <c r="L2478" s="3" t="s">
        <v>4</v>
      </c>
      <c r="M2478" s="3" t="s">
        <v>1622</v>
      </c>
      <c r="N2478" s="3" t="s">
        <v>1621</v>
      </c>
      <c r="P2478" s="3" t="s">
        <v>1</v>
      </c>
      <c r="Q2478" s="3" t="s">
        <v>1475</v>
      </c>
      <c r="R2478" s="3" t="s">
        <v>1474</v>
      </c>
      <c r="S2478" s="2" t="str">
        <f>IF(P2478="심사불필요","-",VLOOKUP(K2478,'[1]자격증 backdata'!A:G,7,0))</f>
        <v>필수</v>
      </c>
      <c r="T2478" s="2" t="str">
        <f>IF(S2478="-","-",IF(COUNTIFS(B:B,B2478,S:S,"필수")&gt;0,"자격요건충족","확인필요"))</f>
        <v>자격요건충족</v>
      </c>
      <c r="U2478" s="2"/>
      <c r="W2478" s="2">
        <f>IF(Q2478="4급","심사불필요",VLOOKUP(K2478,'[1]자격증 backdata'!A:B,2,0))</f>
        <v>6</v>
      </c>
      <c r="X2478" s="3">
        <f>IF(R2478="A", MIN(20, SUMIFS(W:W, B:B, B2478, R:R, "A")),IF(R2478="B", MIN(30, SUMIFS(W:W, B:B, B2478, R:R, "B")),"비해당분야"))</f>
        <v>28</v>
      </c>
      <c r="Y2478" s="3" t="str">
        <f>IF(R2478="C",MIN(30,IF(COUNTIFS(B:B,B2478,W:W,"가1")=1,25,IF(COUNTIFS(B:B,B2478,W:W,"가1")&gt;=2,30,0))+IF(COUNTIFS(B:B,B2478,W:W,"나1")&gt;=4,30,IF(COUNTIFS(B:B,B2478,W:W,"나1")=3,26,IF(COUNTIFS(B:B,B2478,W:W,"나1")=2,22,IF(COUNTIFS(B:B,B2478,W:W,"나1")=1,18,0)))))+MIN(30,IF(COUNTIFS(B:B,B2478,W:W,"가2")=1,25,IF(COUNTIFS(B:B,B2478,W:W,"가2")&gt;=2,30,0))+IF(COUNTIFS(B:B,B2478,W:W,"나2")=3,30,IF(COUNTIFS(B:B,B2478,W:W,"나2")=2,25,IF(COUNTIFS(B:B,B2478,W:W,"나2")=1,20,0)))),"비해당분야")</f>
        <v>비해당분야</v>
      </c>
      <c r="Z2478" s="3" t="str">
        <f>IF(R2478="C",VLOOKUP(K2478,'[1]자격증 backdata'!A:F,6,0),"비해당분야")</f>
        <v>비해당분야</v>
      </c>
      <c r="AA2478" s="3" t="str">
        <f>IF(R2478="C",SUMIF(B:B,B2478,Z:Z),"비해당분야")</f>
        <v>비해당분야</v>
      </c>
      <c r="AB2478" s="3" t="str">
        <f>IF(R2478="C",SUM(Y2478,AA2478),"비해당분야")</f>
        <v>비해당분야</v>
      </c>
      <c r="AC2478" s="3">
        <f>IF(R2478="C",AB2478,X2478)</f>
        <v>28</v>
      </c>
      <c r="AD2478" s="3">
        <f>VLOOKUP(K2478,'[1]자격증 backdata'!A:D,4,0)</f>
        <v>0</v>
      </c>
      <c r="AE2478" s="3">
        <f>IF(_xlfn.MAXIFS(AD:AD,B:B,B2478)&gt;10,10,_xlfn.MAXIFS(AD:AD,B:B,B2478))</f>
        <v>5</v>
      </c>
      <c r="AG2478" s="2" t="str">
        <f>VLOOKUP(K2478,'[1]자격증 backdata'!A:C,3,0)</f>
        <v>K</v>
      </c>
      <c r="AH2478" s="2">
        <f>COUNTIFS($B:$B,$B2478,$AG:$AG,AH$1)</f>
        <v>0</v>
      </c>
      <c r="AI2478" s="2">
        <f>COUNTIFS($B:$B,$B2478,$AG:$AG,AI$1)</f>
        <v>0</v>
      </c>
      <c r="AJ2478" s="2">
        <f>COUNTIFS($B:$B,$B2478,$AG:$AG,AJ$1)</f>
        <v>0</v>
      </c>
      <c r="AK2478" s="2">
        <f>COUNTIFS($B:$B,$B2478,$AG:$AG,AK$1)</f>
        <v>0</v>
      </c>
      <c r="AL2478" s="2">
        <f>COUNTIFS($B:$B,$B2478,$AG:$AG,AL$1)</f>
        <v>0</v>
      </c>
      <c r="AM2478" s="2">
        <f>COUNTIFS($B:$B,$B2478,$AG:$AG,AM$1)</f>
        <v>0</v>
      </c>
      <c r="AN2478" s="2">
        <f>COUNTIFS($B:$B,$B2478,$AG:$AG,AN$1)</f>
        <v>1</v>
      </c>
      <c r="AO2478" s="2">
        <f>COUNTIFS($B:$B,$B2478,$AG:$AG,AO$1)</f>
        <v>0</v>
      </c>
      <c r="AP2478" s="2">
        <f>COUNTIFS($B:$B,$B2478,$AG:$AG,AP$1)</f>
        <v>0</v>
      </c>
      <c r="AQ2478" s="2">
        <f>COUNTIFS($B:$B,$B2478,$AG:$AG,AQ$1)</f>
        <v>0</v>
      </c>
      <c r="AR2478" s="2">
        <f>COUNTIFS($B:$B,$B2478,$AG:$AG,AR$1)</f>
        <v>1</v>
      </c>
      <c r="AS2478" s="2">
        <f>COUNTIFS($B:$B,$B2478,$AG:$AG,AS$1)</f>
        <v>0</v>
      </c>
      <c r="AT2478" s="2">
        <f>COUNTIFS($B:$B,$B2478,$AG:$AG,AT$1)</f>
        <v>1</v>
      </c>
      <c r="AU2478" s="2">
        <f>COUNTIFS($B:$B,$B2478,$AG:$AG,AU$1)</f>
        <v>0</v>
      </c>
    </row>
    <row r="2479" spans="1:47" ht="15" customHeight="1" x14ac:dyDescent="0.35">
      <c r="A2479" s="7">
        <f>IF(B2478=B2479,A2478,A2478+1)</f>
        <v>872</v>
      </c>
      <c r="B2479" s="7" t="s">
        <v>1615</v>
      </c>
      <c r="C2479" s="7" t="s">
        <v>1614</v>
      </c>
      <c r="D2479" s="7" t="s">
        <v>1480</v>
      </c>
      <c r="E2479" s="7" t="s">
        <v>1479</v>
      </c>
      <c r="F2479" s="4" t="s">
        <v>7</v>
      </c>
      <c r="G2479" s="4" t="s">
        <v>8</v>
      </c>
      <c r="H2479" s="4" t="s">
        <v>7</v>
      </c>
      <c r="I2479" s="3">
        <v>3</v>
      </c>
      <c r="J2479" s="3" t="s">
        <v>69</v>
      </c>
      <c r="K2479" s="3" t="s">
        <v>1503</v>
      </c>
      <c r="L2479" s="3" t="s">
        <v>36</v>
      </c>
      <c r="M2479" s="3" t="s">
        <v>1620</v>
      </c>
      <c r="N2479" s="3" t="s">
        <v>1619</v>
      </c>
      <c r="P2479" s="3" t="s">
        <v>1</v>
      </c>
      <c r="Q2479" s="3" t="s">
        <v>1475</v>
      </c>
      <c r="R2479" s="3" t="s">
        <v>1474</v>
      </c>
      <c r="S2479" s="2">
        <f>IF(P2479="심사불필요","-",VLOOKUP(K2479,'[1]자격증 backdata'!A:G,7,0))</f>
        <v>0</v>
      </c>
      <c r="T2479" s="2" t="str">
        <f>IF(S2479="-","-",IF(COUNTIFS(B:B,B2479,S:S,"필수")&gt;0,"자격요건충족","확인필요"))</f>
        <v>자격요건충족</v>
      </c>
      <c r="U2479" s="2"/>
      <c r="W2479" s="2">
        <f>IF(Q2479="4급","심사불필요",VLOOKUP(K2479,'[1]자격증 backdata'!A:B,2,0))</f>
        <v>0</v>
      </c>
      <c r="X2479" s="3">
        <f>IF(R2479="A", MIN(20, SUMIFS(W:W, B:B, B2479, R:R, "A")),IF(R2479="B", MIN(30, SUMIFS(W:W, B:B, B2479, R:R, "B")),"비해당분야"))</f>
        <v>28</v>
      </c>
      <c r="Y2479" s="3" t="str">
        <f>IF(R2479="C",MIN(30,IF(COUNTIFS(B:B,B2479,W:W,"가1")=1,25,IF(COUNTIFS(B:B,B2479,W:W,"가1")&gt;=2,30,0))+IF(COUNTIFS(B:B,B2479,W:W,"나1")&gt;=4,30,IF(COUNTIFS(B:B,B2479,W:W,"나1")=3,26,IF(COUNTIFS(B:B,B2479,W:W,"나1")=2,22,IF(COUNTIFS(B:B,B2479,W:W,"나1")=1,18,0)))))+MIN(30,IF(COUNTIFS(B:B,B2479,W:W,"가2")=1,25,IF(COUNTIFS(B:B,B2479,W:W,"가2")&gt;=2,30,0))+IF(COUNTIFS(B:B,B2479,W:W,"나2")=3,30,IF(COUNTIFS(B:B,B2479,W:W,"나2")=2,25,IF(COUNTIFS(B:B,B2479,W:W,"나2")=1,20,0)))),"비해당분야")</f>
        <v>비해당분야</v>
      </c>
      <c r="Z2479" s="3" t="str">
        <f>IF(R2479="C",VLOOKUP(K2479,'[1]자격증 backdata'!A:F,6,0),"비해당분야")</f>
        <v>비해당분야</v>
      </c>
      <c r="AA2479" s="3" t="str">
        <f>IF(R2479="C",SUMIF(B:B,B2479,Z:Z),"비해당분야")</f>
        <v>비해당분야</v>
      </c>
      <c r="AB2479" s="3" t="str">
        <f>IF(R2479="C",SUM(Y2479,AA2479),"비해당분야")</f>
        <v>비해당분야</v>
      </c>
      <c r="AC2479" s="3">
        <f>IF(R2479="C",AB2479,X2479)</f>
        <v>28</v>
      </c>
      <c r="AD2479" s="3">
        <f>VLOOKUP(K2479,'[1]자격증 backdata'!A:D,4,0)</f>
        <v>5</v>
      </c>
      <c r="AE2479" s="3">
        <f>IF(_xlfn.MAXIFS(AD:AD,B:B,B2479)&gt;10,10,_xlfn.MAXIFS(AD:AD,B:B,B2479))</f>
        <v>5</v>
      </c>
      <c r="AG2479" s="2">
        <f>VLOOKUP(K2479,'[1]자격증 backdata'!A:C,3,0)</f>
        <v>0</v>
      </c>
      <c r="AH2479" s="2">
        <f>COUNTIFS($B:$B,$B2479,$AG:$AG,AH$1)</f>
        <v>0</v>
      </c>
      <c r="AI2479" s="2">
        <f>COUNTIFS($B:$B,$B2479,$AG:$AG,AI$1)</f>
        <v>0</v>
      </c>
      <c r="AJ2479" s="2">
        <f>COUNTIFS($B:$B,$B2479,$AG:$AG,AJ$1)</f>
        <v>0</v>
      </c>
      <c r="AK2479" s="2">
        <f>COUNTIFS($B:$B,$B2479,$AG:$AG,AK$1)</f>
        <v>0</v>
      </c>
      <c r="AL2479" s="2">
        <f>COUNTIFS($B:$B,$B2479,$AG:$AG,AL$1)</f>
        <v>0</v>
      </c>
      <c r="AM2479" s="2">
        <f>COUNTIFS($B:$B,$B2479,$AG:$AG,AM$1)</f>
        <v>0</v>
      </c>
      <c r="AN2479" s="2">
        <f>COUNTIFS($B:$B,$B2479,$AG:$AG,AN$1)</f>
        <v>1</v>
      </c>
      <c r="AO2479" s="2">
        <f>COUNTIFS($B:$B,$B2479,$AG:$AG,AO$1)</f>
        <v>0</v>
      </c>
      <c r="AP2479" s="2">
        <f>COUNTIFS($B:$B,$B2479,$AG:$AG,AP$1)</f>
        <v>0</v>
      </c>
      <c r="AQ2479" s="2">
        <f>COUNTIFS($B:$B,$B2479,$AG:$AG,AQ$1)</f>
        <v>0</v>
      </c>
      <c r="AR2479" s="2">
        <f>COUNTIFS($B:$B,$B2479,$AG:$AG,AR$1)</f>
        <v>1</v>
      </c>
      <c r="AS2479" s="2">
        <f>COUNTIFS($B:$B,$B2479,$AG:$AG,AS$1)</f>
        <v>0</v>
      </c>
      <c r="AT2479" s="2">
        <f>COUNTIFS($B:$B,$B2479,$AG:$AG,AT$1)</f>
        <v>1</v>
      </c>
      <c r="AU2479" s="2">
        <f>COUNTIFS($B:$B,$B2479,$AG:$AG,AU$1)</f>
        <v>0</v>
      </c>
    </row>
    <row r="2480" spans="1:47" ht="15" customHeight="1" x14ac:dyDescent="0.35">
      <c r="A2480" s="7">
        <f>IF(B2479=B2480,A2479,A2479+1)</f>
        <v>872</v>
      </c>
      <c r="B2480" s="7" t="s">
        <v>1615</v>
      </c>
      <c r="C2480" s="7" t="s">
        <v>1614</v>
      </c>
      <c r="D2480" s="7" t="s">
        <v>1480</v>
      </c>
      <c r="E2480" s="7" t="s">
        <v>1479</v>
      </c>
      <c r="F2480" s="4" t="s">
        <v>8</v>
      </c>
      <c r="G2480" s="4" t="s">
        <v>8</v>
      </c>
      <c r="H2480" s="4" t="s">
        <v>7</v>
      </c>
      <c r="I2480" s="3">
        <v>4</v>
      </c>
      <c r="J2480" s="3" t="s">
        <v>515</v>
      </c>
      <c r="K2480" s="3" t="s">
        <v>1492</v>
      </c>
      <c r="L2480" s="3" t="s">
        <v>26</v>
      </c>
      <c r="M2480" s="3" t="s">
        <v>1618</v>
      </c>
      <c r="N2480" s="3" t="s">
        <v>1432</v>
      </c>
      <c r="P2480" s="3" t="s">
        <v>1</v>
      </c>
      <c r="Q2480" s="3" t="s">
        <v>1475</v>
      </c>
      <c r="R2480" s="3" t="s">
        <v>1474</v>
      </c>
      <c r="S2480" s="2" t="str">
        <f>IF(P2480="심사불필요","-",VLOOKUP(K2480,'[1]자격증 backdata'!A:G,7,0))</f>
        <v>필수</v>
      </c>
      <c r="T2480" s="2" t="str">
        <f>IF(S2480="-","-",IF(COUNTIFS(B:B,B2480,S:S,"필수")&gt;0,"자격요건충족","확인필요"))</f>
        <v>자격요건충족</v>
      </c>
      <c r="U2480" s="2"/>
      <c r="W2480" s="2">
        <f>IF(Q2480="4급","심사불필요",VLOOKUP(K2480,'[1]자격증 backdata'!A:B,2,0))</f>
        <v>6</v>
      </c>
      <c r="X2480" s="3">
        <f>IF(R2480="A", MIN(20, SUMIFS(W:W, B:B, B2480, R:R, "A")),IF(R2480="B", MIN(30, SUMIFS(W:W, B:B, B2480, R:R, "B")),"비해당분야"))</f>
        <v>28</v>
      </c>
      <c r="Y2480" s="3" t="str">
        <f>IF(R2480="C",MIN(30,IF(COUNTIFS(B:B,B2480,W:W,"가1")=1,25,IF(COUNTIFS(B:B,B2480,W:W,"가1")&gt;=2,30,0))+IF(COUNTIFS(B:B,B2480,W:W,"나1")&gt;=4,30,IF(COUNTIFS(B:B,B2480,W:W,"나1")=3,26,IF(COUNTIFS(B:B,B2480,W:W,"나1")=2,22,IF(COUNTIFS(B:B,B2480,W:W,"나1")=1,18,0)))))+MIN(30,IF(COUNTIFS(B:B,B2480,W:W,"가2")=1,25,IF(COUNTIFS(B:B,B2480,W:W,"가2")&gt;=2,30,0))+IF(COUNTIFS(B:B,B2480,W:W,"나2")=3,30,IF(COUNTIFS(B:B,B2480,W:W,"나2")=2,25,IF(COUNTIFS(B:B,B2480,W:W,"나2")=1,20,0)))),"비해당분야")</f>
        <v>비해당분야</v>
      </c>
      <c r="Z2480" s="3" t="str">
        <f>IF(R2480="C",VLOOKUP(K2480,'[1]자격증 backdata'!A:F,6,0),"비해당분야")</f>
        <v>비해당분야</v>
      </c>
      <c r="AA2480" s="3" t="str">
        <f>IF(R2480="C",SUMIF(B:B,B2480,Z:Z),"비해당분야")</f>
        <v>비해당분야</v>
      </c>
      <c r="AB2480" s="3" t="str">
        <f>IF(R2480="C",SUM(Y2480,AA2480),"비해당분야")</f>
        <v>비해당분야</v>
      </c>
      <c r="AC2480" s="3">
        <f>IF(R2480="C",AB2480,X2480)</f>
        <v>28</v>
      </c>
      <c r="AD2480" s="3">
        <f>VLOOKUP(K2480,'[1]자격증 backdata'!A:D,4,0)</f>
        <v>0</v>
      </c>
      <c r="AE2480" s="3">
        <f>IF(_xlfn.MAXIFS(AD:AD,B:B,B2480)&gt;10,10,_xlfn.MAXIFS(AD:AD,B:B,B2480))</f>
        <v>5</v>
      </c>
      <c r="AG2480" s="2">
        <f>VLOOKUP(K2480,'[1]자격증 backdata'!A:C,3,0)</f>
        <v>0</v>
      </c>
      <c r="AH2480" s="2">
        <f>COUNTIFS($B:$B,$B2480,$AG:$AG,AH$1)</f>
        <v>0</v>
      </c>
      <c r="AI2480" s="2">
        <f>COUNTIFS($B:$B,$B2480,$AG:$AG,AI$1)</f>
        <v>0</v>
      </c>
      <c r="AJ2480" s="2">
        <f>COUNTIFS($B:$B,$B2480,$AG:$AG,AJ$1)</f>
        <v>0</v>
      </c>
      <c r="AK2480" s="2">
        <f>COUNTIFS($B:$B,$B2480,$AG:$AG,AK$1)</f>
        <v>0</v>
      </c>
      <c r="AL2480" s="2">
        <f>COUNTIFS($B:$B,$B2480,$AG:$AG,AL$1)</f>
        <v>0</v>
      </c>
      <c r="AM2480" s="2">
        <f>COUNTIFS($B:$B,$B2480,$AG:$AG,AM$1)</f>
        <v>0</v>
      </c>
      <c r="AN2480" s="2">
        <f>COUNTIFS($B:$B,$B2480,$AG:$AG,AN$1)</f>
        <v>1</v>
      </c>
      <c r="AO2480" s="2">
        <f>COUNTIFS($B:$B,$B2480,$AG:$AG,AO$1)</f>
        <v>0</v>
      </c>
      <c r="AP2480" s="2">
        <f>COUNTIFS($B:$B,$B2480,$AG:$AG,AP$1)</f>
        <v>0</v>
      </c>
      <c r="AQ2480" s="2">
        <f>COUNTIFS($B:$B,$B2480,$AG:$AG,AQ$1)</f>
        <v>0</v>
      </c>
      <c r="AR2480" s="2">
        <f>COUNTIFS($B:$B,$B2480,$AG:$AG,AR$1)</f>
        <v>1</v>
      </c>
      <c r="AS2480" s="2">
        <f>COUNTIFS($B:$B,$B2480,$AG:$AG,AS$1)</f>
        <v>0</v>
      </c>
      <c r="AT2480" s="2">
        <f>COUNTIFS($B:$B,$B2480,$AG:$AG,AT$1)</f>
        <v>1</v>
      </c>
      <c r="AU2480" s="2">
        <f>COUNTIFS($B:$B,$B2480,$AG:$AG,AU$1)</f>
        <v>0</v>
      </c>
    </row>
    <row r="2481" spans="1:47" ht="15" customHeight="1" x14ac:dyDescent="0.35">
      <c r="A2481" s="7">
        <f>IF(B2480=B2481,A2480,A2480+1)</f>
        <v>872</v>
      </c>
      <c r="B2481" s="7" t="s">
        <v>1615</v>
      </c>
      <c r="C2481" s="7" t="s">
        <v>1614</v>
      </c>
      <c r="D2481" s="7" t="s">
        <v>1480</v>
      </c>
      <c r="E2481" s="7" t="s">
        <v>1479</v>
      </c>
      <c r="F2481" s="4" t="s">
        <v>7</v>
      </c>
      <c r="G2481" s="4" t="s">
        <v>8</v>
      </c>
      <c r="H2481" s="4" t="s">
        <v>7</v>
      </c>
      <c r="I2481" s="3">
        <v>5</v>
      </c>
      <c r="J2481" s="3" t="s">
        <v>106</v>
      </c>
      <c r="K2481" s="3" t="s">
        <v>1496</v>
      </c>
      <c r="L2481" s="3" t="s">
        <v>55</v>
      </c>
      <c r="M2481" s="3" t="s">
        <v>1617</v>
      </c>
      <c r="N2481" s="3" t="s">
        <v>1616</v>
      </c>
      <c r="P2481" s="3" t="s">
        <v>1</v>
      </c>
      <c r="Q2481" s="3" t="s">
        <v>1475</v>
      </c>
      <c r="R2481" s="3" t="s">
        <v>1474</v>
      </c>
      <c r="S2481" s="2">
        <f>IF(P2481="심사불필요","-",VLOOKUP(K2481,'[1]자격증 backdata'!A:G,7,0))</f>
        <v>0</v>
      </c>
      <c r="T2481" s="2" t="str">
        <f>IF(S2481="-","-",IF(COUNTIFS(B:B,B2481,S:S,"필수")&gt;0,"자격요건충족","확인필요"))</f>
        <v>자격요건충족</v>
      </c>
      <c r="U2481" s="2"/>
      <c r="W2481" s="2">
        <f>IF(Q2481="4급","심사불필요",VLOOKUP(K2481,'[1]자격증 backdata'!A:B,2,0))</f>
        <v>6</v>
      </c>
      <c r="X2481" s="3">
        <f>IF(R2481="A", MIN(20, SUMIFS(W:W, B:B, B2481, R:R, "A")),IF(R2481="B", MIN(30, SUMIFS(W:W, B:B, B2481, R:R, "B")),"비해당분야"))</f>
        <v>28</v>
      </c>
      <c r="Y2481" s="3" t="str">
        <f>IF(R2481="C",MIN(30,IF(COUNTIFS(B:B,B2481,W:W,"가1")=1,25,IF(COUNTIFS(B:B,B2481,W:W,"가1")&gt;=2,30,0))+IF(COUNTIFS(B:B,B2481,W:W,"나1")&gt;=4,30,IF(COUNTIFS(B:B,B2481,W:W,"나1")=3,26,IF(COUNTIFS(B:B,B2481,W:W,"나1")=2,22,IF(COUNTIFS(B:B,B2481,W:W,"나1")=1,18,0)))))+MIN(30,IF(COUNTIFS(B:B,B2481,W:W,"가2")=1,25,IF(COUNTIFS(B:B,B2481,W:W,"가2")&gt;=2,30,0))+IF(COUNTIFS(B:B,B2481,W:W,"나2")=3,30,IF(COUNTIFS(B:B,B2481,W:W,"나2")=2,25,IF(COUNTIFS(B:B,B2481,W:W,"나2")=1,20,0)))),"비해당분야")</f>
        <v>비해당분야</v>
      </c>
      <c r="Z2481" s="3" t="str">
        <f>IF(R2481="C",VLOOKUP(K2481,'[1]자격증 backdata'!A:F,6,0),"비해당분야")</f>
        <v>비해당분야</v>
      </c>
      <c r="AA2481" s="3" t="str">
        <f>IF(R2481="C",SUMIF(B:B,B2481,Z:Z),"비해당분야")</f>
        <v>비해당분야</v>
      </c>
      <c r="AB2481" s="3" t="str">
        <f>IF(R2481="C",SUM(Y2481,AA2481),"비해당분야")</f>
        <v>비해당분야</v>
      </c>
      <c r="AC2481" s="3">
        <f>IF(R2481="C",AB2481,X2481)</f>
        <v>28</v>
      </c>
      <c r="AD2481" s="3">
        <f>VLOOKUP(K2481,'[1]자격증 backdata'!A:D,4,0)</f>
        <v>0</v>
      </c>
      <c r="AE2481" s="3">
        <f>IF(_xlfn.MAXIFS(AD:AD,B:B,B2481)&gt;10,10,_xlfn.MAXIFS(AD:AD,B:B,B2481))</f>
        <v>5</v>
      </c>
      <c r="AG2481" s="2" t="str">
        <f>VLOOKUP(K2481,'[1]자격증 backdata'!A:C,3,0)</f>
        <v>M</v>
      </c>
      <c r="AH2481" s="2">
        <f>COUNTIFS($B:$B,$B2481,$AG:$AG,AH$1)</f>
        <v>0</v>
      </c>
      <c r="AI2481" s="2">
        <f>COUNTIFS($B:$B,$B2481,$AG:$AG,AI$1)</f>
        <v>0</v>
      </c>
      <c r="AJ2481" s="2">
        <f>COUNTIFS($B:$B,$B2481,$AG:$AG,AJ$1)</f>
        <v>0</v>
      </c>
      <c r="AK2481" s="2">
        <f>COUNTIFS($B:$B,$B2481,$AG:$AG,AK$1)</f>
        <v>0</v>
      </c>
      <c r="AL2481" s="2">
        <f>COUNTIFS($B:$B,$B2481,$AG:$AG,AL$1)</f>
        <v>0</v>
      </c>
      <c r="AM2481" s="2">
        <f>COUNTIFS($B:$B,$B2481,$AG:$AG,AM$1)</f>
        <v>0</v>
      </c>
      <c r="AN2481" s="2">
        <f>COUNTIFS($B:$B,$B2481,$AG:$AG,AN$1)</f>
        <v>1</v>
      </c>
      <c r="AO2481" s="2">
        <f>COUNTIFS($B:$B,$B2481,$AG:$AG,AO$1)</f>
        <v>0</v>
      </c>
      <c r="AP2481" s="2">
        <f>COUNTIFS($B:$B,$B2481,$AG:$AG,AP$1)</f>
        <v>0</v>
      </c>
      <c r="AQ2481" s="2">
        <f>COUNTIFS($B:$B,$B2481,$AG:$AG,AQ$1)</f>
        <v>0</v>
      </c>
      <c r="AR2481" s="2">
        <f>COUNTIFS($B:$B,$B2481,$AG:$AG,AR$1)</f>
        <v>1</v>
      </c>
      <c r="AS2481" s="2">
        <f>COUNTIFS($B:$B,$B2481,$AG:$AG,AS$1)</f>
        <v>0</v>
      </c>
      <c r="AT2481" s="2">
        <f>COUNTIFS($B:$B,$B2481,$AG:$AG,AT$1)</f>
        <v>1</v>
      </c>
      <c r="AU2481" s="2">
        <f>COUNTIFS($B:$B,$B2481,$AG:$AG,AU$1)</f>
        <v>0</v>
      </c>
    </row>
    <row r="2482" spans="1:47" ht="15" customHeight="1" x14ac:dyDescent="0.35">
      <c r="A2482" s="7">
        <f>IF(B2481=B2482,A2481,A2481+1)</f>
        <v>872</v>
      </c>
      <c r="B2482" s="7" t="s">
        <v>1615</v>
      </c>
      <c r="C2482" s="7" t="s">
        <v>1614</v>
      </c>
      <c r="D2482" s="7" t="s">
        <v>1480</v>
      </c>
      <c r="E2482" s="7" t="s">
        <v>1479</v>
      </c>
      <c r="F2482" s="4" t="s">
        <v>7</v>
      </c>
      <c r="G2482" s="4" t="s">
        <v>8</v>
      </c>
      <c r="H2482" s="4" t="s">
        <v>7</v>
      </c>
      <c r="I2482" s="3">
        <v>6</v>
      </c>
      <c r="J2482" s="3" t="s">
        <v>633</v>
      </c>
      <c r="K2482" s="3" t="s">
        <v>1549</v>
      </c>
      <c r="L2482" s="3" t="s">
        <v>55</v>
      </c>
      <c r="M2482" s="3" t="s">
        <v>1613</v>
      </c>
      <c r="N2482" s="3" t="s">
        <v>1612</v>
      </c>
      <c r="P2482" s="3" t="s">
        <v>1</v>
      </c>
      <c r="Q2482" s="3" t="s">
        <v>1475</v>
      </c>
      <c r="R2482" s="3" t="s">
        <v>1474</v>
      </c>
      <c r="S2482" s="2">
        <f>IF(P2482="심사불필요","-",VLOOKUP(K2482,'[1]자격증 backdata'!A:G,7,0))</f>
        <v>0</v>
      </c>
      <c r="T2482" s="2" t="str">
        <f>IF(S2482="-","-",IF(COUNTIFS(B:B,B2482,S:S,"필수")&gt;0,"자격요건충족","확인필요"))</f>
        <v>자격요건충족</v>
      </c>
      <c r="U2482" s="2"/>
      <c r="W2482" s="2">
        <f>IF(Q2482="4급","심사불필요",VLOOKUP(K2482,'[1]자격증 backdata'!A:B,2,0))</f>
        <v>6</v>
      </c>
      <c r="X2482" s="3">
        <f>IF(R2482="A", MIN(20, SUMIFS(W:W, B:B, B2482, R:R, "A")),IF(R2482="B", MIN(30, SUMIFS(W:W, B:B, B2482, R:R, "B")),"비해당분야"))</f>
        <v>28</v>
      </c>
      <c r="Y2482" s="3" t="str">
        <f>IF(R2482="C",MIN(30,IF(COUNTIFS(B:B,B2482,W:W,"가1")=1,25,IF(COUNTIFS(B:B,B2482,W:W,"가1")&gt;=2,30,0))+IF(COUNTIFS(B:B,B2482,W:W,"나1")&gt;=4,30,IF(COUNTIFS(B:B,B2482,W:W,"나1")=3,26,IF(COUNTIFS(B:B,B2482,W:W,"나1")=2,22,IF(COUNTIFS(B:B,B2482,W:W,"나1")=1,18,0)))))+MIN(30,IF(COUNTIFS(B:B,B2482,W:W,"가2")=1,25,IF(COUNTIFS(B:B,B2482,W:W,"가2")&gt;=2,30,0))+IF(COUNTIFS(B:B,B2482,W:W,"나2")=3,30,IF(COUNTIFS(B:B,B2482,W:W,"나2")=2,25,IF(COUNTIFS(B:B,B2482,W:W,"나2")=1,20,0)))),"비해당분야")</f>
        <v>비해당분야</v>
      </c>
      <c r="Z2482" s="3" t="str">
        <f>IF(R2482="C",VLOOKUP(K2482,'[1]자격증 backdata'!A:F,6,0),"비해당분야")</f>
        <v>비해당분야</v>
      </c>
      <c r="AA2482" s="3" t="str">
        <f>IF(R2482="C",SUMIF(B:B,B2482,Z:Z),"비해당분야")</f>
        <v>비해당분야</v>
      </c>
      <c r="AB2482" s="3" t="str">
        <f>IF(R2482="C",SUM(Y2482,AA2482),"비해당분야")</f>
        <v>비해당분야</v>
      </c>
      <c r="AC2482" s="3">
        <f>IF(R2482="C",AB2482,X2482)</f>
        <v>28</v>
      </c>
      <c r="AD2482" s="3">
        <f>VLOOKUP(K2482,'[1]자격증 backdata'!A:D,4,0)</f>
        <v>0</v>
      </c>
      <c r="AE2482" s="3">
        <f>IF(_xlfn.MAXIFS(AD:AD,B:B,B2482)&gt;10,10,_xlfn.MAXIFS(AD:AD,B:B,B2482))</f>
        <v>5</v>
      </c>
      <c r="AG2482" s="2" t="str">
        <f>VLOOKUP(K2482,'[1]자격증 backdata'!A:C,3,0)</f>
        <v>G</v>
      </c>
      <c r="AH2482" s="2">
        <f>COUNTIFS($B:$B,$B2482,$AG:$AG,AH$1)</f>
        <v>0</v>
      </c>
      <c r="AI2482" s="2">
        <f>COUNTIFS($B:$B,$B2482,$AG:$AG,AI$1)</f>
        <v>0</v>
      </c>
      <c r="AJ2482" s="2">
        <f>COUNTIFS($B:$B,$B2482,$AG:$AG,AJ$1)</f>
        <v>0</v>
      </c>
      <c r="AK2482" s="2">
        <f>COUNTIFS($B:$B,$B2482,$AG:$AG,AK$1)</f>
        <v>0</v>
      </c>
      <c r="AL2482" s="2">
        <f>COUNTIFS($B:$B,$B2482,$AG:$AG,AL$1)</f>
        <v>0</v>
      </c>
      <c r="AM2482" s="2">
        <f>COUNTIFS($B:$B,$B2482,$AG:$AG,AM$1)</f>
        <v>0</v>
      </c>
      <c r="AN2482" s="2">
        <f>COUNTIFS($B:$B,$B2482,$AG:$AG,AN$1)</f>
        <v>1</v>
      </c>
      <c r="AO2482" s="2">
        <f>COUNTIFS($B:$B,$B2482,$AG:$AG,AO$1)</f>
        <v>0</v>
      </c>
      <c r="AP2482" s="2">
        <f>COUNTIFS($B:$B,$B2482,$AG:$AG,AP$1)</f>
        <v>0</v>
      </c>
      <c r="AQ2482" s="2">
        <f>COUNTIFS($B:$B,$B2482,$AG:$AG,AQ$1)</f>
        <v>0</v>
      </c>
      <c r="AR2482" s="2">
        <f>COUNTIFS($B:$B,$B2482,$AG:$AG,AR$1)</f>
        <v>1</v>
      </c>
      <c r="AS2482" s="2">
        <f>COUNTIFS($B:$B,$B2482,$AG:$AG,AS$1)</f>
        <v>0</v>
      </c>
      <c r="AT2482" s="2">
        <f>COUNTIFS($B:$B,$B2482,$AG:$AG,AT$1)</f>
        <v>1</v>
      </c>
      <c r="AU2482" s="2">
        <f>COUNTIFS($B:$B,$B2482,$AG:$AG,AU$1)</f>
        <v>0</v>
      </c>
    </row>
    <row r="2483" spans="1:47" ht="15" customHeight="1" x14ac:dyDescent="0.35">
      <c r="A2483" s="4">
        <f>IF(B2482=B2483,A2482,A2482+1)</f>
        <v>873</v>
      </c>
      <c r="B2483" s="4" t="s">
        <v>1607</v>
      </c>
      <c r="C2483" s="4" t="s">
        <v>1606</v>
      </c>
      <c r="D2483" s="4" t="s">
        <v>1480</v>
      </c>
      <c r="E2483" s="4" t="s">
        <v>1479</v>
      </c>
      <c r="F2483" s="4" t="s">
        <v>8</v>
      </c>
      <c r="G2483" s="4" t="s">
        <v>8</v>
      </c>
      <c r="H2483" s="4" t="s">
        <v>7</v>
      </c>
      <c r="I2483" s="4">
        <v>1</v>
      </c>
      <c r="J2483" s="4" t="s">
        <v>515</v>
      </c>
      <c r="K2483" s="4" t="s">
        <v>1492</v>
      </c>
      <c r="L2483" s="4" t="s">
        <v>26</v>
      </c>
      <c r="M2483" s="4" t="s">
        <v>1611</v>
      </c>
      <c r="N2483" s="4" t="s">
        <v>512</v>
      </c>
      <c r="P2483" s="4" t="s">
        <v>1</v>
      </c>
      <c r="Q2483" s="4" t="s">
        <v>1475</v>
      </c>
      <c r="R2483" s="4" t="s">
        <v>1474</v>
      </c>
      <c r="S2483" s="5" t="str">
        <f>IF(P2483="심사불필요","-",VLOOKUP(K2483,'[1]자격증 backdata'!A:G,7,0))</f>
        <v>필수</v>
      </c>
      <c r="T2483" s="5" t="str">
        <f>IF(S2483="-","-",IF(COUNTIFS(B:B,B2483,S:S,"필수")&gt;0,"자격요건충족","확인필요"))</f>
        <v>자격요건충족</v>
      </c>
      <c r="U2483" s="5"/>
      <c r="W2483" s="5">
        <f>IF(Q2483="4급","심사불필요",VLOOKUP(K2483,'[1]자격증 backdata'!A:B,2,0))</f>
        <v>6</v>
      </c>
      <c r="X2483" s="4">
        <f>IF(R2483="A", MIN(20, SUMIFS(W:W, B:B, B2483, R:R, "A")),IF(R2483="B", MIN(30, SUMIFS(W:W, B:B, B2483, R:R, "B")),"비해당분야"))</f>
        <v>16</v>
      </c>
      <c r="Y2483" s="4" t="str">
        <f>IF(R2483="C",MIN(30,IF(COUNTIFS(B:B,B2483,W:W,"가1")=1,25,IF(COUNTIFS(B:B,B2483,W:W,"가1")&gt;=2,30,0))+IF(COUNTIFS(B:B,B2483,W:W,"나1")&gt;=4,30,IF(COUNTIFS(B:B,B2483,W:W,"나1")=3,26,IF(COUNTIFS(B:B,B2483,W:W,"나1")=2,22,IF(COUNTIFS(B:B,B2483,W:W,"나1")=1,18,0)))))+MIN(30,IF(COUNTIFS(B:B,B2483,W:W,"가2")=1,25,IF(COUNTIFS(B:B,B2483,W:W,"가2")&gt;=2,30,0))+IF(COUNTIFS(B:B,B2483,W:W,"나2")=3,30,IF(COUNTIFS(B:B,B2483,W:W,"나2")=2,25,IF(COUNTIFS(B:B,B2483,W:W,"나2")=1,20,0)))),"비해당분야")</f>
        <v>비해당분야</v>
      </c>
      <c r="Z2483" s="4" t="str">
        <f>IF(R2483="C",VLOOKUP(K2483,'[1]자격증 backdata'!A:F,6,0),"비해당분야")</f>
        <v>비해당분야</v>
      </c>
      <c r="AA2483" s="4" t="str">
        <f>IF(R2483="C",SUMIF(B:B,B2483,Z:Z),"비해당분야")</f>
        <v>비해당분야</v>
      </c>
      <c r="AB2483" s="4" t="str">
        <f>IF(R2483="C",SUM(Y2483,AA2483),"비해당분야")</f>
        <v>비해당분야</v>
      </c>
      <c r="AC2483" s="4">
        <f>IF(R2483="C",AB2483,X2483)</f>
        <v>16</v>
      </c>
      <c r="AD2483" s="4">
        <f>VLOOKUP(K2483,'[1]자격증 backdata'!A:D,4,0)</f>
        <v>0</v>
      </c>
      <c r="AE2483" s="4">
        <f>IF(_xlfn.MAXIFS(AD:AD,B:B,B2483)&gt;10,10,_xlfn.MAXIFS(AD:AD,B:B,B2483))</f>
        <v>5</v>
      </c>
      <c r="AG2483" s="5">
        <f>VLOOKUP(K2483,'[1]자격증 backdata'!A:C,3,0)</f>
        <v>0</v>
      </c>
      <c r="AH2483" s="5">
        <f>COUNTIFS($B:$B,$B2483,$AG:$AG,AH$1)</f>
        <v>0</v>
      </c>
      <c r="AI2483" s="5">
        <f>COUNTIFS($B:$B,$B2483,$AG:$AG,AI$1)</f>
        <v>0</v>
      </c>
      <c r="AJ2483" s="5">
        <f>COUNTIFS($B:$B,$B2483,$AG:$AG,AJ$1)</f>
        <v>0</v>
      </c>
      <c r="AK2483" s="5">
        <f>COUNTIFS($B:$B,$B2483,$AG:$AG,AK$1)</f>
        <v>0</v>
      </c>
      <c r="AL2483" s="5">
        <f>COUNTIFS($B:$B,$B2483,$AG:$AG,AL$1)</f>
        <v>0</v>
      </c>
      <c r="AM2483" s="5">
        <f>COUNTIFS($B:$B,$B2483,$AG:$AG,AM$1)</f>
        <v>0</v>
      </c>
      <c r="AN2483" s="5">
        <f>COUNTIFS($B:$B,$B2483,$AG:$AG,AN$1)</f>
        <v>0</v>
      </c>
      <c r="AO2483" s="5">
        <f>COUNTIFS($B:$B,$B2483,$AG:$AG,AO$1)</f>
        <v>0</v>
      </c>
      <c r="AP2483" s="5">
        <f>COUNTIFS($B:$B,$B2483,$AG:$AG,AP$1)</f>
        <v>0</v>
      </c>
      <c r="AQ2483" s="5">
        <f>COUNTIFS($B:$B,$B2483,$AG:$AG,AQ$1)</f>
        <v>0</v>
      </c>
      <c r="AR2483" s="5">
        <f>COUNTIFS($B:$B,$B2483,$AG:$AG,AR$1)</f>
        <v>0</v>
      </c>
      <c r="AS2483" s="5">
        <f>COUNTIFS($B:$B,$B2483,$AG:$AG,AS$1)</f>
        <v>0</v>
      </c>
      <c r="AT2483" s="5">
        <f>COUNTIFS($B:$B,$B2483,$AG:$AG,AT$1)</f>
        <v>1</v>
      </c>
      <c r="AU2483" s="5">
        <f>COUNTIFS($B:$B,$B2483,$AG:$AG,AU$1)</f>
        <v>0</v>
      </c>
    </row>
    <row r="2484" spans="1:47" ht="15" customHeight="1" x14ac:dyDescent="0.35">
      <c r="A2484" s="6">
        <f>IF(B2483=B2484,A2483,A2483+1)</f>
        <v>873</v>
      </c>
      <c r="B2484" s="6" t="s">
        <v>1607</v>
      </c>
      <c r="C2484" s="6" t="s">
        <v>1606</v>
      </c>
      <c r="D2484" s="6" t="s">
        <v>1480</v>
      </c>
      <c r="E2484" s="6" t="s">
        <v>1479</v>
      </c>
      <c r="F2484" s="4" t="s">
        <v>8</v>
      </c>
      <c r="G2484" s="4" t="s">
        <v>8</v>
      </c>
      <c r="H2484" s="4" t="s">
        <v>7</v>
      </c>
      <c r="I2484" s="4">
        <v>2</v>
      </c>
      <c r="J2484" s="4" t="s">
        <v>28</v>
      </c>
      <c r="K2484" s="4" t="s">
        <v>1478</v>
      </c>
      <c r="L2484" s="4" t="s">
        <v>26</v>
      </c>
      <c r="M2484" s="4" t="s">
        <v>1610</v>
      </c>
      <c r="N2484" s="4" t="s">
        <v>1557</v>
      </c>
      <c r="P2484" s="4" t="s">
        <v>1</v>
      </c>
      <c r="Q2484" s="4" t="s">
        <v>1475</v>
      </c>
      <c r="R2484" s="4" t="s">
        <v>1474</v>
      </c>
      <c r="S2484" s="5" t="str">
        <f>IF(P2484="심사불필요","-",VLOOKUP(K2484,'[1]자격증 backdata'!A:G,7,0))</f>
        <v>필수</v>
      </c>
      <c r="T2484" s="5" t="str">
        <f>IF(S2484="-","-",IF(COUNTIFS(B:B,B2484,S:S,"필수")&gt;0,"자격요건충족","확인필요"))</f>
        <v>자격요건충족</v>
      </c>
      <c r="U2484" s="5"/>
      <c r="W2484" s="5">
        <f>IF(Q2484="4급","심사불필요",VLOOKUP(K2484,'[1]자격증 backdata'!A:B,2,0))</f>
        <v>4</v>
      </c>
      <c r="X2484" s="4">
        <f>IF(R2484="A", MIN(20, SUMIFS(W:W, B:B, B2484, R:R, "A")),IF(R2484="B", MIN(30, SUMIFS(W:W, B:B, B2484, R:R, "B")),"비해당분야"))</f>
        <v>16</v>
      </c>
      <c r="Y2484" s="4" t="str">
        <f>IF(R2484="C",MIN(30,IF(COUNTIFS(B:B,B2484,W:W,"가1")=1,25,IF(COUNTIFS(B:B,B2484,W:W,"가1")&gt;=2,30,0))+IF(COUNTIFS(B:B,B2484,W:W,"나1")&gt;=4,30,IF(COUNTIFS(B:B,B2484,W:W,"나1")=3,26,IF(COUNTIFS(B:B,B2484,W:W,"나1")=2,22,IF(COUNTIFS(B:B,B2484,W:W,"나1")=1,18,0)))))+MIN(30,IF(COUNTIFS(B:B,B2484,W:W,"가2")=1,25,IF(COUNTIFS(B:B,B2484,W:W,"가2")&gt;=2,30,0))+IF(COUNTIFS(B:B,B2484,W:W,"나2")=3,30,IF(COUNTIFS(B:B,B2484,W:W,"나2")=2,25,IF(COUNTIFS(B:B,B2484,W:W,"나2")=1,20,0)))),"비해당분야")</f>
        <v>비해당분야</v>
      </c>
      <c r="Z2484" s="4" t="str">
        <f>IF(R2484="C",VLOOKUP(K2484,'[1]자격증 backdata'!A:F,6,0),"비해당분야")</f>
        <v>비해당분야</v>
      </c>
      <c r="AA2484" s="4" t="str">
        <f>IF(R2484="C",SUMIF(B:B,B2484,Z:Z),"비해당분야")</f>
        <v>비해당분야</v>
      </c>
      <c r="AB2484" s="4" t="str">
        <f>IF(R2484="C",SUM(Y2484,AA2484),"비해당분야")</f>
        <v>비해당분야</v>
      </c>
      <c r="AC2484" s="4">
        <f>IF(R2484="C",AB2484,X2484)</f>
        <v>16</v>
      </c>
      <c r="AD2484" s="4">
        <f>VLOOKUP(K2484,'[1]자격증 backdata'!A:D,4,0)</f>
        <v>0</v>
      </c>
      <c r="AE2484" s="4">
        <f>IF(_xlfn.MAXIFS(AD:AD,B:B,B2484)&gt;10,10,_xlfn.MAXIFS(AD:AD,B:B,B2484))</f>
        <v>5</v>
      </c>
      <c r="AG2484" s="5">
        <f>VLOOKUP(K2484,'[1]자격증 backdata'!A:C,3,0)</f>
        <v>0</v>
      </c>
      <c r="AH2484" s="5">
        <f>COUNTIFS($B:$B,$B2484,$AG:$AG,AH$1)</f>
        <v>0</v>
      </c>
      <c r="AI2484" s="5">
        <f>COUNTIFS($B:$B,$B2484,$AG:$AG,AI$1)</f>
        <v>0</v>
      </c>
      <c r="AJ2484" s="5">
        <f>COUNTIFS($B:$B,$B2484,$AG:$AG,AJ$1)</f>
        <v>0</v>
      </c>
      <c r="AK2484" s="5">
        <f>COUNTIFS($B:$B,$B2484,$AG:$AG,AK$1)</f>
        <v>0</v>
      </c>
      <c r="AL2484" s="5">
        <f>COUNTIFS($B:$B,$B2484,$AG:$AG,AL$1)</f>
        <v>0</v>
      </c>
      <c r="AM2484" s="5">
        <f>COUNTIFS($B:$B,$B2484,$AG:$AG,AM$1)</f>
        <v>0</v>
      </c>
      <c r="AN2484" s="5">
        <f>COUNTIFS($B:$B,$B2484,$AG:$AG,AN$1)</f>
        <v>0</v>
      </c>
      <c r="AO2484" s="5">
        <f>COUNTIFS($B:$B,$B2484,$AG:$AG,AO$1)</f>
        <v>0</v>
      </c>
      <c r="AP2484" s="5">
        <f>COUNTIFS($B:$B,$B2484,$AG:$AG,AP$1)</f>
        <v>0</v>
      </c>
      <c r="AQ2484" s="5">
        <f>COUNTIFS($B:$B,$B2484,$AG:$AG,AQ$1)</f>
        <v>0</v>
      </c>
      <c r="AR2484" s="5">
        <f>COUNTIFS($B:$B,$B2484,$AG:$AG,AR$1)</f>
        <v>0</v>
      </c>
      <c r="AS2484" s="5">
        <f>COUNTIFS($B:$B,$B2484,$AG:$AG,AS$1)</f>
        <v>0</v>
      </c>
      <c r="AT2484" s="5">
        <f>COUNTIFS($B:$B,$B2484,$AG:$AG,AT$1)</f>
        <v>1</v>
      </c>
      <c r="AU2484" s="5">
        <f>COUNTIFS($B:$B,$B2484,$AG:$AG,AU$1)</f>
        <v>0</v>
      </c>
    </row>
    <row r="2485" spans="1:47" ht="15" customHeight="1" x14ac:dyDescent="0.35">
      <c r="A2485" s="6">
        <f>IF(B2484=B2485,A2484,A2484+1)</f>
        <v>873</v>
      </c>
      <c r="B2485" s="6" t="s">
        <v>1607</v>
      </c>
      <c r="C2485" s="6" t="s">
        <v>1606</v>
      </c>
      <c r="D2485" s="6" t="s">
        <v>1480</v>
      </c>
      <c r="E2485" s="6" t="s">
        <v>1479</v>
      </c>
      <c r="F2485" s="4" t="s">
        <v>7</v>
      </c>
      <c r="G2485" s="4" t="s">
        <v>8</v>
      </c>
      <c r="H2485" s="4" t="s">
        <v>7</v>
      </c>
      <c r="I2485" s="4">
        <v>3</v>
      </c>
      <c r="J2485" s="4" t="s">
        <v>106</v>
      </c>
      <c r="K2485" s="4" t="s">
        <v>1496</v>
      </c>
      <c r="L2485" s="4" t="s">
        <v>55</v>
      </c>
      <c r="M2485" s="4" t="s">
        <v>1609</v>
      </c>
      <c r="N2485" s="4" t="s">
        <v>1608</v>
      </c>
      <c r="P2485" s="4" t="s">
        <v>1</v>
      </c>
      <c r="Q2485" s="4" t="s">
        <v>1475</v>
      </c>
      <c r="R2485" s="4" t="s">
        <v>1474</v>
      </c>
      <c r="S2485" s="5">
        <f>IF(P2485="심사불필요","-",VLOOKUP(K2485,'[1]자격증 backdata'!A:G,7,0))</f>
        <v>0</v>
      </c>
      <c r="T2485" s="5" t="str">
        <f>IF(S2485="-","-",IF(COUNTIFS(B:B,B2485,S:S,"필수")&gt;0,"자격요건충족","확인필요"))</f>
        <v>자격요건충족</v>
      </c>
      <c r="U2485" s="5"/>
      <c r="W2485" s="5">
        <f>IF(Q2485="4급","심사불필요",VLOOKUP(K2485,'[1]자격증 backdata'!A:B,2,0))</f>
        <v>6</v>
      </c>
      <c r="X2485" s="4">
        <f>IF(R2485="A", MIN(20, SUMIFS(W:W, B:B, B2485, R:R, "A")),IF(R2485="B", MIN(30, SUMIFS(W:W, B:B, B2485, R:R, "B")),"비해당분야"))</f>
        <v>16</v>
      </c>
      <c r="Y2485" s="4" t="str">
        <f>IF(R2485="C",MIN(30,IF(COUNTIFS(B:B,B2485,W:W,"가1")=1,25,IF(COUNTIFS(B:B,B2485,W:W,"가1")&gt;=2,30,0))+IF(COUNTIFS(B:B,B2485,W:W,"나1")&gt;=4,30,IF(COUNTIFS(B:B,B2485,W:W,"나1")=3,26,IF(COUNTIFS(B:B,B2485,W:W,"나1")=2,22,IF(COUNTIFS(B:B,B2485,W:W,"나1")=1,18,0)))))+MIN(30,IF(COUNTIFS(B:B,B2485,W:W,"가2")=1,25,IF(COUNTIFS(B:B,B2485,W:W,"가2")&gt;=2,30,0))+IF(COUNTIFS(B:B,B2485,W:W,"나2")=3,30,IF(COUNTIFS(B:B,B2485,W:W,"나2")=2,25,IF(COUNTIFS(B:B,B2485,W:W,"나2")=1,20,0)))),"비해당분야")</f>
        <v>비해당분야</v>
      </c>
      <c r="Z2485" s="4" t="str">
        <f>IF(R2485="C",VLOOKUP(K2485,'[1]자격증 backdata'!A:F,6,0),"비해당분야")</f>
        <v>비해당분야</v>
      </c>
      <c r="AA2485" s="4" t="str">
        <f>IF(R2485="C",SUMIF(B:B,B2485,Z:Z),"비해당분야")</f>
        <v>비해당분야</v>
      </c>
      <c r="AB2485" s="4" t="str">
        <f>IF(R2485="C",SUM(Y2485,AA2485),"비해당분야")</f>
        <v>비해당분야</v>
      </c>
      <c r="AC2485" s="4">
        <f>IF(R2485="C",AB2485,X2485)</f>
        <v>16</v>
      </c>
      <c r="AD2485" s="4">
        <f>VLOOKUP(K2485,'[1]자격증 backdata'!A:D,4,0)</f>
        <v>0</v>
      </c>
      <c r="AE2485" s="4">
        <f>IF(_xlfn.MAXIFS(AD:AD,B:B,B2485)&gt;10,10,_xlfn.MAXIFS(AD:AD,B:B,B2485))</f>
        <v>5</v>
      </c>
      <c r="AG2485" s="5" t="str">
        <f>VLOOKUP(K2485,'[1]자격증 backdata'!A:C,3,0)</f>
        <v>M</v>
      </c>
      <c r="AH2485" s="5">
        <f>COUNTIFS($B:$B,$B2485,$AG:$AG,AH$1)</f>
        <v>0</v>
      </c>
      <c r="AI2485" s="5">
        <f>COUNTIFS($B:$B,$B2485,$AG:$AG,AI$1)</f>
        <v>0</v>
      </c>
      <c r="AJ2485" s="5">
        <f>COUNTIFS($B:$B,$B2485,$AG:$AG,AJ$1)</f>
        <v>0</v>
      </c>
      <c r="AK2485" s="5">
        <f>COUNTIFS($B:$B,$B2485,$AG:$AG,AK$1)</f>
        <v>0</v>
      </c>
      <c r="AL2485" s="5">
        <f>COUNTIFS($B:$B,$B2485,$AG:$AG,AL$1)</f>
        <v>0</v>
      </c>
      <c r="AM2485" s="5">
        <f>COUNTIFS($B:$B,$B2485,$AG:$AG,AM$1)</f>
        <v>0</v>
      </c>
      <c r="AN2485" s="5">
        <f>COUNTIFS($B:$B,$B2485,$AG:$AG,AN$1)</f>
        <v>0</v>
      </c>
      <c r="AO2485" s="5">
        <f>COUNTIFS($B:$B,$B2485,$AG:$AG,AO$1)</f>
        <v>0</v>
      </c>
      <c r="AP2485" s="5">
        <f>COUNTIFS($B:$B,$B2485,$AG:$AG,AP$1)</f>
        <v>0</v>
      </c>
      <c r="AQ2485" s="5">
        <f>COUNTIFS($B:$B,$B2485,$AG:$AG,AQ$1)</f>
        <v>0</v>
      </c>
      <c r="AR2485" s="5">
        <f>COUNTIFS($B:$B,$B2485,$AG:$AG,AR$1)</f>
        <v>0</v>
      </c>
      <c r="AS2485" s="5">
        <f>COUNTIFS($B:$B,$B2485,$AG:$AG,AS$1)</f>
        <v>0</v>
      </c>
      <c r="AT2485" s="5">
        <f>COUNTIFS($B:$B,$B2485,$AG:$AG,AT$1)</f>
        <v>1</v>
      </c>
      <c r="AU2485" s="5">
        <f>COUNTIFS($B:$B,$B2485,$AG:$AG,AU$1)</f>
        <v>0</v>
      </c>
    </row>
    <row r="2486" spans="1:47" ht="15" customHeight="1" x14ac:dyDescent="0.35">
      <c r="A2486" s="6">
        <f>IF(B2485=B2486,A2485,A2485+1)</f>
        <v>873</v>
      </c>
      <c r="B2486" s="6" t="s">
        <v>1607</v>
      </c>
      <c r="C2486" s="6" t="s">
        <v>1606</v>
      </c>
      <c r="D2486" s="6" t="s">
        <v>1480</v>
      </c>
      <c r="E2486" s="6" t="s">
        <v>1479</v>
      </c>
      <c r="F2486" s="4" t="s">
        <v>7</v>
      </c>
      <c r="G2486" s="4" t="s">
        <v>8</v>
      </c>
      <c r="H2486" s="4" t="s">
        <v>7</v>
      </c>
      <c r="I2486" s="4">
        <v>4</v>
      </c>
      <c r="J2486" s="4" t="s">
        <v>69</v>
      </c>
      <c r="K2486" s="4" t="s">
        <v>1503</v>
      </c>
      <c r="L2486" s="4" t="s">
        <v>36</v>
      </c>
      <c r="M2486" s="4" t="s">
        <v>1605</v>
      </c>
      <c r="N2486" s="4" t="s">
        <v>1091</v>
      </c>
      <c r="P2486" s="4" t="s">
        <v>1</v>
      </c>
      <c r="Q2486" s="4" t="s">
        <v>1475</v>
      </c>
      <c r="R2486" s="4" t="s">
        <v>1474</v>
      </c>
      <c r="S2486" s="5">
        <f>IF(P2486="심사불필요","-",VLOOKUP(K2486,'[1]자격증 backdata'!A:G,7,0))</f>
        <v>0</v>
      </c>
      <c r="T2486" s="5" t="str">
        <f>IF(S2486="-","-",IF(COUNTIFS(B:B,B2486,S:S,"필수")&gt;0,"자격요건충족","확인필요"))</f>
        <v>자격요건충족</v>
      </c>
      <c r="U2486" s="5"/>
      <c r="W2486" s="5">
        <f>IF(Q2486="4급","심사불필요",VLOOKUP(K2486,'[1]자격증 backdata'!A:B,2,0))</f>
        <v>0</v>
      </c>
      <c r="X2486" s="4">
        <f>IF(R2486="A", MIN(20, SUMIFS(W:W, B:B, B2486, R:R, "A")),IF(R2486="B", MIN(30, SUMIFS(W:W, B:B, B2486, R:R, "B")),"비해당분야"))</f>
        <v>16</v>
      </c>
      <c r="Y2486" s="4" t="str">
        <f>IF(R2486="C",MIN(30,IF(COUNTIFS(B:B,B2486,W:W,"가1")=1,25,IF(COUNTIFS(B:B,B2486,W:W,"가1")&gt;=2,30,0))+IF(COUNTIFS(B:B,B2486,W:W,"나1")&gt;=4,30,IF(COUNTIFS(B:B,B2486,W:W,"나1")=3,26,IF(COUNTIFS(B:B,B2486,W:W,"나1")=2,22,IF(COUNTIFS(B:B,B2486,W:W,"나1")=1,18,0)))))+MIN(30,IF(COUNTIFS(B:B,B2486,W:W,"가2")=1,25,IF(COUNTIFS(B:B,B2486,W:W,"가2")&gt;=2,30,0))+IF(COUNTIFS(B:B,B2486,W:W,"나2")=3,30,IF(COUNTIFS(B:B,B2486,W:W,"나2")=2,25,IF(COUNTIFS(B:B,B2486,W:W,"나2")=1,20,0)))),"비해당분야")</f>
        <v>비해당분야</v>
      </c>
      <c r="Z2486" s="4" t="str">
        <f>IF(R2486="C",VLOOKUP(K2486,'[1]자격증 backdata'!A:F,6,0),"비해당분야")</f>
        <v>비해당분야</v>
      </c>
      <c r="AA2486" s="4" t="str">
        <f>IF(R2486="C",SUMIF(B:B,B2486,Z:Z),"비해당분야")</f>
        <v>비해당분야</v>
      </c>
      <c r="AB2486" s="4" t="str">
        <f>IF(R2486="C",SUM(Y2486,AA2486),"비해당분야")</f>
        <v>비해당분야</v>
      </c>
      <c r="AC2486" s="4">
        <f>IF(R2486="C",AB2486,X2486)</f>
        <v>16</v>
      </c>
      <c r="AD2486" s="4">
        <f>VLOOKUP(K2486,'[1]자격증 backdata'!A:D,4,0)</f>
        <v>5</v>
      </c>
      <c r="AE2486" s="4">
        <f>IF(_xlfn.MAXIFS(AD:AD,B:B,B2486)&gt;10,10,_xlfn.MAXIFS(AD:AD,B:B,B2486))</f>
        <v>5</v>
      </c>
      <c r="AG2486" s="5">
        <f>VLOOKUP(K2486,'[1]자격증 backdata'!A:C,3,0)</f>
        <v>0</v>
      </c>
      <c r="AH2486" s="5">
        <f>COUNTIFS($B:$B,$B2486,$AG:$AG,AH$1)</f>
        <v>0</v>
      </c>
      <c r="AI2486" s="5">
        <f>COUNTIFS($B:$B,$B2486,$AG:$AG,AI$1)</f>
        <v>0</v>
      </c>
      <c r="AJ2486" s="5">
        <f>COUNTIFS($B:$B,$B2486,$AG:$AG,AJ$1)</f>
        <v>0</v>
      </c>
      <c r="AK2486" s="5">
        <f>COUNTIFS($B:$B,$B2486,$AG:$AG,AK$1)</f>
        <v>0</v>
      </c>
      <c r="AL2486" s="5">
        <f>COUNTIFS($B:$B,$B2486,$AG:$AG,AL$1)</f>
        <v>0</v>
      </c>
      <c r="AM2486" s="5">
        <f>COUNTIFS($B:$B,$B2486,$AG:$AG,AM$1)</f>
        <v>0</v>
      </c>
      <c r="AN2486" s="5">
        <f>COUNTIFS($B:$B,$B2486,$AG:$AG,AN$1)</f>
        <v>0</v>
      </c>
      <c r="AO2486" s="5">
        <f>COUNTIFS($B:$B,$B2486,$AG:$AG,AO$1)</f>
        <v>0</v>
      </c>
      <c r="AP2486" s="5">
        <f>COUNTIFS($B:$B,$B2486,$AG:$AG,AP$1)</f>
        <v>0</v>
      </c>
      <c r="AQ2486" s="5">
        <f>COUNTIFS($B:$B,$B2486,$AG:$AG,AQ$1)</f>
        <v>0</v>
      </c>
      <c r="AR2486" s="5">
        <f>COUNTIFS($B:$B,$B2486,$AG:$AG,AR$1)</f>
        <v>0</v>
      </c>
      <c r="AS2486" s="5">
        <f>COUNTIFS($B:$B,$B2486,$AG:$AG,AS$1)</f>
        <v>0</v>
      </c>
      <c r="AT2486" s="5">
        <f>COUNTIFS($B:$B,$B2486,$AG:$AG,AT$1)</f>
        <v>1</v>
      </c>
      <c r="AU2486" s="5">
        <f>COUNTIFS($B:$B,$B2486,$AG:$AG,AU$1)</f>
        <v>0</v>
      </c>
    </row>
    <row r="2487" spans="1:47" ht="15" customHeight="1" x14ac:dyDescent="0.35">
      <c r="A2487" s="3">
        <f>IF(B2486=B2487,A2486,A2486+1)</f>
        <v>874</v>
      </c>
      <c r="B2487" s="3" t="s">
        <v>1602</v>
      </c>
      <c r="C2487" s="3" t="s">
        <v>1601</v>
      </c>
      <c r="D2487" s="3" t="s">
        <v>1480</v>
      </c>
      <c r="E2487" s="3" t="s">
        <v>1479</v>
      </c>
      <c r="F2487" s="4" t="s">
        <v>8</v>
      </c>
      <c r="G2487" s="4" t="s">
        <v>8</v>
      </c>
      <c r="H2487" s="4" t="s">
        <v>7</v>
      </c>
      <c r="I2487" s="3">
        <v>1</v>
      </c>
      <c r="J2487" s="3" t="s">
        <v>515</v>
      </c>
      <c r="K2487" s="3" t="s">
        <v>1492</v>
      </c>
      <c r="L2487" s="3" t="s">
        <v>26</v>
      </c>
      <c r="M2487" s="3" t="s">
        <v>1604</v>
      </c>
      <c r="N2487" s="3" t="s">
        <v>1432</v>
      </c>
      <c r="P2487" s="3" t="s">
        <v>1</v>
      </c>
      <c r="Q2487" s="3" t="s">
        <v>1475</v>
      </c>
      <c r="R2487" s="3" t="s">
        <v>1474</v>
      </c>
      <c r="S2487" s="2" t="str">
        <f>IF(P2487="심사불필요","-",VLOOKUP(K2487,'[1]자격증 backdata'!A:G,7,0))</f>
        <v>필수</v>
      </c>
      <c r="T2487" s="2" t="str">
        <f>IF(S2487="-","-",IF(COUNTIFS(B:B,B2487,S:S,"필수")&gt;0,"자격요건충족","확인필요"))</f>
        <v>자격요건충족</v>
      </c>
      <c r="U2487" s="2"/>
      <c r="W2487" s="2">
        <f>IF(Q2487="4급","심사불필요",VLOOKUP(K2487,'[1]자격증 backdata'!A:B,2,0))</f>
        <v>6</v>
      </c>
      <c r="X2487" s="3">
        <f>IF(R2487="A", MIN(20, SUMIFS(W:W, B:B, B2487, R:R, "A")),IF(R2487="B", MIN(30, SUMIFS(W:W, B:B, B2487, R:R, "B")),"비해당분야"))</f>
        <v>16</v>
      </c>
      <c r="Y2487" s="3" t="str">
        <f>IF(R2487="C",MIN(30,IF(COUNTIFS(B:B,B2487,W:W,"가1")=1,25,IF(COUNTIFS(B:B,B2487,W:W,"가1")&gt;=2,30,0))+IF(COUNTIFS(B:B,B2487,W:W,"나1")&gt;=4,30,IF(COUNTIFS(B:B,B2487,W:W,"나1")=3,26,IF(COUNTIFS(B:B,B2487,W:W,"나1")=2,22,IF(COUNTIFS(B:B,B2487,W:W,"나1")=1,18,0)))))+MIN(30,IF(COUNTIFS(B:B,B2487,W:W,"가2")=1,25,IF(COUNTIFS(B:B,B2487,W:W,"가2")&gt;=2,30,0))+IF(COUNTIFS(B:B,B2487,W:W,"나2")=3,30,IF(COUNTIFS(B:B,B2487,W:W,"나2")=2,25,IF(COUNTIFS(B:B,B2487,W:W,"나2")=1,20,0)))),"비해당분야")</f>
        <v>비해당분야</v>
      </c>
      <c r="Z2487" s="3" t="str">
        <f>IF(R2487="C",VLOOKUP(K2487,'[1]자격증 backdata'!A:F,6,0),"비해당분야")</f>
        <v>비해당분야</v>
      </c>
      <c r="AA2487" s="3" t="str">
        <f>IF(R2487="C",SUMIF(B:B,B2487,Z:Z),"비해당분야")</f>
        <v>비해당분야</v>
      </c>
      <c r="AB2487" s="3" t="str">
        <f>IF(R2487="C",SUM(Y2487,AA2487),"비해당분야")</f>
        <v>비해당분야</v>
      </c>
      <c r="AC2487" s="3">
        <f>IF(R2487="C",AB2487,X2487)</f>
        <v>16</v>
      </c>
      <c r="AD2487" s="3">
        <f>VLOOKUP(K2487,'[1]자격증 backdata'!A:D,4,0)</f>
        <v>0</v>
      </c>
      <c r="AE2487" s="3">
        <f>IF(_xlfn.MAXIFS(AD:AD,B:B,B2487)&gt;10,10,_xlfn.MAXIFS(AD:AD,B:B,B2487))</f>
        <v>0</v>
      </c>
      <c r="AG2487" s="2">
        <f>VLOOKUP(K2487,'[1]자격증 backdata'!A:C,3,0)</f>
        <v>0</v>
      </c>
      <c r="AH2487" s="2">
        <f>COUNTIFS($B:$B,$B2487,$AG:$AG,AH$1)</f>
        <v>0</v>
      </c>
      <c r="AI2487" s="2">
        <f>COUNTIFS($B:$B,$B2487,$AG:$AG,AI$1)</f>
        <v>0</v>
      </c>
      <c r="AJ2487" s="2">
        <f>COUNTIFS($B:$B,$B2487,$AG:$AG,AJ$1)</f>
        <v>0</v>
      </c>
      <c r="AK2487" s="2">
        <f>COUNTIFS($B:$B,$B2487,$AG:$AG,AK$1)</f>
        <v>0</v>
      </c>
      <c r="AL2487" s="2">
        <f>COUNTIFS($B:$B,$B2487,$AG:$AG,AL$1)</f>
        <v>0</v>
      </c>
      <c r="AM2487" s="2">
        <f>COUNTIFS($B:$B,$B2487,$AG:$AG,AM$1)</f>
        <v>0</v>
      </c>
      <c r="AN2487" s="2">
        <f>COUNTIFS($B:$B,$B2487,$AG:$AG,AN$1)</f>
        <v>0</v>
      </c>
      <c r="AO2487" s="2">
        <f>COUNTIFS($B:$B,$B2487,$AG:$AG,AO$1)</f>
        <v>0</v>
      </c>
      <c r="AP2487" s="2">
        <f>COUNTIFS($B:$B,$B2487,$AG:$AG,AP$1)</f>
        <v>0</v>
      </c>
      <c r="AQ2487" s="2">
        <f>COUNTIFS($B:$B,$B2487,$AG:$AG,AQ$1)</f>
        <v>0</v>
      </c>
      <c r="AR2487" s="2">
        <f>COUNTIFS($B:$B,$B2487,$AG:$AG,AR$1)</f>
        <v>0</v>
      </c>
      <c r="AS2487" s="2">
        <f>COUNTIFS($B:$B,$B2487,$AG:$AG,AS$1)</f>
        <v>0</v>
      </c>
      <c r="AT2487" s="2">
        <f>COUNTIFS($B:$B,$B2487,$AG:$AG,AT$1)</f>
        <v>1</v>
      </c>
      <c r="AU2487" s="2">
        <f>COUNTIFS($B:$B,$B2487,$AG:$AG,AU$1)</f>
        <v>0</v>
      </c>
    </row>
    <row r="2488" spans="1:47" ht="15" customHeight="1" x14ac:dyDescent="0.35">
      <c r="A2488" s="7">
        <f>IF(B2487=B2488,A2487,A2487+1)</f>
        <v>874</v>
      </c>
      <c r="B2488" s="7" t="s">
        <v>1602</v>
      </c>
      <c r="C2488" s="7" t="s">
        <v>1601</v>
      </c>
      <c r="D2488" s="7" t="s">
        <v>1480</v>
      </c>
      <c r="E2488" s="7" t="s">
        <v>1479</v>
      </c>
      <c r="F2488" s="4" t="s">
        <v>8</v>
      </c>
      <c r="G2488" s="4" t="s">
        <v>8</v>
      </c>
      <c r="H2488" s="4" t="s">
        <v>7</v>
      </c>
      <c r="I2488" s="3">
        <v>2</v>
      </c>
      <c r="J2488" s="3" t="s">
        <v>28</v>
      </c>
      <c r="K2488" s="3" t="s">
        <v>1478</v>
      </c>
      <c r="L2488" s="3" t="s">
        <v>26</v>
      </c>
      <c r="M2488" s="3" t="s">
        <v>1603</v>
      </c>
      <c r="N2488" s="3" t="s">
        <v>1476</v>
      </c>
      <c r="P2488" s="3" t="s">
        <v>1</v>
      </c>
      <c r="Q2488" s="3" t="s">
        <v>1475</v>
      </c>
      <c r="R2488" s="3" t="s">
        <v>1474</v>
      </c>
      <c r="S2488" s="2" t="str">
        <f>IF(P2488="심사불필요","-",VLOOKUP(K2488,'[1]자격증 backdata'!A:G,7,0))</f>
        <v>필수</v>
      </c>
      <c r="T2488" s="2" t="str">
        <f>IF(S2488="-","-",IF(COUNTIFS(B:B,B2488,S:S,"필수")&gt;0,"자격요건충족","확인필요"))</f>
        <v>자격요건충족</v>
      </c>
      <c r="U2488" s="2"/>
      <c r="W2488" s="2">
        <f>IF(Q2488="4급","심사불필요",VLOOKUP(K2488,'[1]자격증 backdata'!A:B,2,0))</f>
        <v>4</v>
      </c>
      <c r="X2488" s="3">
        <f>IF(R2488="A", MIN(20, SUMIFS(W:W, B:B, B2488, R:R, "A")),IF(R2488="B", MIN(30, SUMIFS(W:W, B:B, B2488, R:R, "B")),"비해당분야"))</f>
        <v>16</v>
      </c>
      <c r="Y2488" s="3" t="str">
        <f>IF(R2488="C",MIN(30,IF(COUNTIFS(B:B,B2488,W:W,"가1")=1,25,IF(COUNTIFS(B:B,B2488,W:W,"가1")&gt;=2,30,0))+IF(COUNTIFS(B:B,B2488,W:W,"나1")&gt;=4,30,IF(COUNTIFS(B:B,B2488,W:W,"나1")=3,26,IF(COUNTIFS(B:B,B2488,W:W,"나1")=2,22,IF(COUNTIFS(B:B,B2488,W:W,"나1")=1,18,0)))))+MIN(30,IF(COUNTIFS(B:B,B2488,W:W,"가2")=1,25,IF(COUNTIFS(B:B,B2488,W:W,"가2")&gt;=2,30,0))+IF(COUNTIFS(B:B,B2488,W:W,"나2")=3,30,IF(COUNTIFS(B:B,B2488,W:W,"나2")=2,25,IF(COUNTIFS(B:B,B2488,W:W,"나2")=1,20,0)))),"비해당분야")</f>
        <v>비해당분야</v>
      </c>
      <c r="Z2488" s="3" t="str">
        <f>IF(R2488="C",VLOOKUP(K2488,'[1]자격증 backdata'!A:F,6,0),"비해당분야")</f>
        <v>비해당분야</v>
      </c>
      <c r="AA2488" s="3" t="str">
        <f>IF(R2488="C",SUMIF(B:B,B2488,Z:Z),"비해당분야")</f>
        <v>비해당분야</v>
      </c>
      <c r="AB2488" s="3" t="str">
        <f>IF(R2488="C",SUM(Y2488,AA2488),"비해당분야")</f>
        <v>비해당분야</v>
      </c>
      <c r="AC2488" s="3">
        <f>IF(R2488="C",AB2488,X2488)</f>
        <v>16</v>
      </c>
      <c r="AD2488" s="3">
        <f>VLOOKUP(K2488,'[1]자격증 backdata'!A:D,4,0)</f>
        <v>0</v>
      </c>
      <c r="AE2488" s="3">
        <f>IF(_xlfn.MAXIFS(AD:AD,B:B,B2488)&gt;10,10,_xlfn.MAXIFS(AD:AD,B:B,B2488))</f>
        <v>0</v>
      </c>
      <c r="AG2488" s="2">
        <f>VLOOKUP(K2488,'[1]자격증 backdata'!A:C,3,0)</f>
        <v>0</v>
      </c>
      <c r="AH2488" s="2">
        <f>COUNTIFS($B:$B,$B2488,$AG:$AG,AH$1)</f>
        <v>0</v>
      </c>
      <c r="AI2488" s="2">
        <f>COUNTIFS($B:$B,$B2488,$AG:$AG,AI$1)</f>
        <v>0</v>
      </c>
      <c r="AJ2488" s="2">
        <f>COUNTIFS($B:$B,$B2488,$AG:$AG,AJ$1)</f>
        <v>0</v>
      </c>
      <c r="AK2488" s="2">
        <f>COUNTIFS($B:$B,$B2488,$AG:$AG,AK$1)</f>
        <v>0</v>
      </c>
      <c r="AL2488" s="2">
        <f>COUNTIFS($B:$B,$B2488,$AG:$AG,AL$1)</f>
        <v>0</v>
      </c>
      <c r="AM2488" s="2">
        <f>COUNTIFS($B:$B,$B2488,$AG:$AG,AM$1)</f>
        <v>0</v>
      </c>
      <c r="AN2488" s="2">
        <f>COUNTIFS($B:$B,$B2488,$AG:$AG,AN$1)</f>
        <v>0</v>
      </c>
      <c r="AO2488" s="2">
        <f>COUNTIFS($B:$B,$B2488,$AG:$AG,AO$1)</f>
        <v>0</v>
      </c>
      <c r="AP2488" s="2">
        <f>COUNTIFS($B:$B,$B2488,$AG:$AG,AP$1)</f>
        <v>0</v>
      </c>
      <c r="AQ2488" s="2">
        <f>COUNTIFS($B:$B,$B2488,$AG:$AG,AQ$1)</f>
        <v>0</v>
      </c>
      <c r="AR2488" s="2">
        <f>COUNTIFS($B:$B,$B2488,$AG:$AG,AR$1)</f>
        <v>0</v>
      </c>
      <c r="AS2488" s="2">
        <f>COUNTIFS($B:$B,$B2488,$AG:$AG,AS$1)</f>
        <v>0</v>
      </c>
      <c r="AT2488" s="2">
        <f>COUNTIFS($B:$B,$B2488,$AG:$AG,AT$1)</f>
        <v>1</v>
      </c>
      <c r="AU2488" s="2">
        <f>COUNTIFS($B:$B,$B2488,$AG:$AG,AU$1)</f>
        <v>0</v>
      </c>
    </row>
    <row r="2489" spans="1:47" ht="15" customHeight="1" x14ac:dyDescent="0.35">
      <c r="A2489" s="7">
        <f>IF(B2488=B2489,A2488,A2488+1)</f>
        <v>874</v>
      </c>
      <c r="B2489" s="7" t="s">
        <v>1602</v>
      </c>
      <c r="C2489" s="7" t="s">
        <v>1601</v>
      </c>
      <c r="D2489" s="7" t="s">
        <v>1480</v>
      </c>
      <c r="E2489" s="7" t="s">
        <v>1479</v>
      </c>
      <c r="F2489" s="4" t="s">
        <v>7</v>
      </c>
      <c r="G2489" s="4" t="s">
        <v>8</v>
      </c>
      <c r="H2489" s="4" t="s">
        <v>7</v>
      </c>
      <c r="I2489" s="3">
        <v>3</v>
      </c>
      <c r="J2489" s="3" t="s">
        <v>106</v>
      </c>
      <c r="K2489" s="3" t="s">
        <v>1496</v>
      </c>
      <c r="L2489" s="3" t="s">
        <v>55</v>
      </c>
      <c r="M2489" s="3" t="s">
        <v>1600</v>
      </c>
      <c r="N2489" s="3" t="s">
        <v>183</v>
      </c>
      <c r="P2489" s="3" t="s">
        <v>1</v>
      </c>
      <c r="Q2489" s="3" t="s">
        <v>1475</v>
      </c>
      <c r="R2489" s="3" t="s">
        <v>1474</v>
      </c>
      <c r="S2489" s="2">
        <f>IF(P2489="심사불필요","-",VLOOKUP(K2489,'[1]자격증 backdata'!A:G,7,0))</f>
        <v>0</v>
      </c>
      <c r="T2489" s="2" t="str">
        <f>IF(S2489="-","-",IF(COUNTIFS(B:B,B2489,S:S,"필수")&gt;0,"자격요건충족","확인필요"))</f>
        <v>자격요건충족</v>
      </c>
      <c r="U2489" s="2"/>
      <c r="W2489" s="2">
        <f>IF(Q2489="4급","심사불필요",VLOOKUP(K2489,'[1]자격증 backdata'!A:B,2,0))</f>
        <v>6</v>
      </c>
      <c r="X2489" s="3">
        <f>IF(R2489="A", MIN(20, SUMIFS(W:W, B:B, B2489, R:R, "A")),IF(R2489="B", MIN(30, SUMIFS(W:W, B:B, B2489, R:R, "B")),"비해당분야"))</f>
        <v>16</v>
      </c>
      <c r="Y2489" s="3" t="str">
        <f>IF(R2489="C",MIN(30,IF(COUNTIFS(B:B,B2489,W:W,"가1")=1,25,IF(COUNTIFS(B:B,B2489,W:W,"가1")&gt;=2,30,0))+IF(COUNTIFS(B:B,B2489,W:W,"나1")&gt;=4,30,IF(COUNTIFS(B:B,B2489,W:W,"나1")=3,26,IF(COUNTIFS(B:B,B2489,W:W,"나1")=2,22,IF(COUNTIFS(B:B,B2489,W:W,"나1")=1,18,0)))))+MIN(30,IF(COUNTIFS(B:B,B2489,W:W,"가2")=1,25,IF(COUNTIFS(B:B,B2489,W:W,"가2")&gt;=2,30,0))+IF(COUNTIFS(B:B,B2489,W:W,"나2")=3,30,IF(COUNTIFS(B:B,B2489,W:W,"나2")=2,25,IF(COUNTIFS(B:B,B2489,W:W,"나2")=1,20,0)))),"비해당분야")</f>
        <v>비해당분야</v>
      </c>
      <c r="Z2489" s="3" t="str">
        <f>IF(R2489="C",VLOOKUP(K2489,'[1]자격증 backdata'!A:F,6,0),"비해당분야")</f>
        <v>비해당분야</v>
      </c>
      <c r="AA2489" s="3" t="str">
        <f>IF(R2489="C",SUMIF(B:B,B2489,Z:Z),"비해당분야")</f>
        <v>비해당분야</v>
      </c>
      <c r="AB2489" s="3" t="str">
        <f>IF(R2489="C",SUM(Y2489,AA2489),"비해당분야")</f>
        <v>비해당분야</v>
      </c>
      <c r="AC2489" s="3">
        <f>IF(R2489="C",AB2489,X2489)</f>
        <v>16</v>
      </c>
      <c r="AD2489" s="3">
        <f>VLOOKUP(K2489,'[1]자격증 backdata'!A:D,4,0)</f>
        <v>0</v>
      </c>
      <c r="AE2489" s="3">
        <f>IF(_xlfn.MAXIFS(AD:AD,B:B,B2489)&gt;10,10,_xlfn.MAXIFS(AD:AD,B:B,B2489))</f>
        <v>0</v>
      </c>
      <c r="AG2489" s="2" t="str">
        <f>VLOOKUP(K2489,'[1]자격증 backdata'!A:C,3,0)</f>
        <v>M</v>
      </c>
      <c r="AH2489" s="2">
        <f>COUNTIFS($B:$B,$B2489,$AG:$AG,AH$1)</f>
        <v>0</v>
      </c>
      <c r="AI2489" s="2">
        <f>COUNTIFS($B:$B,$B2489,$AG:$AG,AI$1)</f>
        <v>0</v>
      </c>
      <c r="AJ2489" s="2">
        <f>COUNTIFS($B:$B,$B2489,$AG:$AG,AJ$1)</f>
        <v>0</v>
      </c>
      <c r="AK2489" s="2">
        <f>COUNTIFS($B:$B,$B2489,$AG:$AG,AK$1)</f>
        <v>0</v>
      </c>
      <c r="AL2489" s="2">
        <f>COUNTIFS($B:$B,$B2489,$AG:$AG,AL$1)</f>
        <v>0</v>
      </c>
      <c r="AM2489" s="2">
        <f>COUNTIFS($B:$B,$B2489,$AG:$AG,AM$1)</f>
        <v>0</v>
      </c>
      <c r="AN2489" s="2">
        <f>COUNTIFS($B:$B,$B2489,$AG:$AG,AN$1)</f>
        <v>0</v>
      </c>
      <c r="AO2489" s="2">
        <f>COUNTIFS($B:$B,$B2489,$AG:$AG,AO$1)</f>
        <v>0</v>
      </c>
      <c r="AP2489" s="2">
        <f>COUNTIFS($B:$B,$B2489,$AG:$AG,AP$1)</f>
        <v>0</v>
      </c>
      <c r="AQ2489" s="2">
        <f>COUNTIFS($B:$B,$B2489,$AG:$AG,AQ$1)</f>
        <v>0</v>
      </c>
      <c r="AR2489" s="2">
        <f>COUNTIFS($B:$B,$B2489,$AG:$AG,AR$1)</f>
        <v>0</v>
      </c>
      <c r="AS2489" s="2">
        <f>COUNTIFS($B:$B,$B2489,$AG:$AG,AS$1)</f>
        <v>0</v>
      </c>
      <c r="AT2489" s="2">
        <f>COUNTIFS($B:$B,$B2489,$AG:$AG,AT$1)</f>
        <v>1</v>
      </c>
      <c r="AU2489" s="2">
        <f>COUNTIFS($B:$B,$B2489,$AG:$AG,AU$1)</f>
        <v>0</v>
      </c>
    </row>
    <row r="2490" spans="1:47" ht="15" customHeight="1" x14ac:dyDescent="0.35">
      <c r="A2490" s="4">
        <f>IF(B2489=B2490,A2489,A2489+1)</f>
        <v>875</v>
      </c>
      <c r="B2490" s="4" t="s">
        <v>1599</v>
      </c>
      <c r="C2490" s="4" t="s">
        <v>1598</v>
      </c>
      <c r="D2490" s="4" t="s">
        <v>1480</v>
      </c>
      <c r="E2490" s="4" t="s">
        <v>1479</v>
      </c>
      <c r="F2490" s="4" t="s">
        <v>8</v>
      </c>
      <c r="G2490" s="4" t="s">
        <v>8</v>
      </c>
      <c r="H2490" s="4" t="s">
        <v>7</v>
      </c>
      <c r="I2490" s="4">
        <v>1</v>
      </c>
      <c r="J2490" s="4" t="s">
        <v>28</v>
      </c>
      <c r="K2490" s="4" t="s">
        <v>1478</v>
      </c>
      <c r="L2490" s="4" t="s">
        <v>26</v>
      </c>
      <c r="M2490" s="4" t="s">
        <v>1597</v>
      </c>
      <c r="N2490" s="4" t="s">
        <v>599</v>
      </c>
      <c r="P2490" s="4" t="s">
        <v>1</v>
      </c>
      <c r="Q2490" s="4" t="s">
        <v>1475</v>
      </c>
      <c r="R2490" s="4" t="s">
        <v>1474</v>
      </c>
      <c r="S2490" s="5" t="str">
        <f>IF(P2490="심사불필요","-",VLOOKUP(K2490,'[1]자격증 backdata'!A:G,7,0))</f>
        <v>필수</v>
      </c>
      <c r="T2490" s="5" t="str">
        <f>IF(S2490="-","-",IF(COUNTIFS(B:B,B2490,S:S,"필수")&gt;0,"자격요건충족","확인필요"))</f>
        <v>자격요건충족</v>
      </c>
      <c r="U2490" s="5"/>
      <c r="W2490" s="5">
        <f>IF(Q2490="4급","심사불필요",VLOOKUP(K2490,'[1]자격증 backdata'!A:B,2,0))</f>
        <v>4</v>
      </c>
      <c r="X2490" s="4">
        <f>IF(R2490="A", MIN(20, SUMIFS(W:W, B:B, B2490, R:R, "A")),IF(R2490="B", MIN(30, SUMIFS(W:W, B:B, B2490, R:R, "B")),"비해당분야"))</f>
        <v>4</v>
      </c>
      <c r="Y2490" s="4" t="str">
        <f>IF(R2490="C",MIN(30,IF(COUNTIFS(B:B,B2490,W:W,"가1")=1,25,IF(COUNTIFS(B:B,B2490,W:W,"가1")&gt;=2,30,0))+IF(COUNTIFS(B:B,B2490,W:W,"나1")&gt;=4,30,IF(COUNTIFS(B:B,B2490,W:W,"나1")=3,26,IF(COUNTIFS(B:B,B2490,W:W,"나1")=2,22,IF(COUNTIFS(B:B,B2490,W:W,"나1")=1,18,0)))))+MIN(30,IF(COUNTIFS(B:B,B2490,W:W,"가2")=1,25,IF(COUNTIFS(B:B,B2490,W:W,"가2")&gt;=2,30,0))+IF(COUNTIFS(B:B,B2490,W:W,"나2")=3,30,IF(COUNTIFS(B:B,B2490,W:W,"나2")=2,25,IF(COUNTIFS(B:B,B2490,W:W,"나2")=1,20,0)))),"비해당분야")</f>
        <v>비해당분야</v>
      </c>
      <c r="Z2490" s="4" t="str">
        <f>IF(R2490="C",VLOOKUP(K2490,'[1]자격증 backdata'!A:F,6,0),"비해당분야")</f>
        <v>비해당분야</v>
      </c>
      <c r="AA2490" s="4" t="str">
        <f>IF(R2490="C",SUMIF(B:B,B2490,Z:Z),"비해당분야")</f>
        <v>비해당분야</v>
      </c>
      <c r="AB2490" s="4" t="str">
        <f>IF(R2490="C",SUM(Y2490,AA2490),"비해당분야")</f>
        <v>비해당분야</v>
      </c>
      <c r="AC2490" s="4">
        <f>IF(R2490="C",AB2490,X2490)</f>
        <v>4</v>
      </c>
      <c r="AD2490" s="4">
        <f>VLOOKUP(K2490,'[1]자격증 backdata'!A:D,4,0)</f>
        <v>0</v>
      </c>
      <c r="AE2490" s="4">
        <f>IF(_xlfn.MAXIFS(AD:AD,B:B,B2490)&gt;10,10,_xlfn.MAXIFS(AD:AD,B:B,B2490))</f>
        <v>0</v>
      </c>
      <c r="AG2490" s="5">
        <f>VLOOKUP(K2490,'[1]자격증 backdata'!A:C,3,0)</f>
        <v>0</v>
      </c>
      <c r="AH2490" s="5">
        <f>COUNTIFS($B:$B,$B2490,$AG:$AG,AH$1)</f>
        <v>0</v>
      </c>
      <c r="AI2490" s="5">
        <f>COUNTIFS($B:$B,$B2490,$AG:$AG,AI$1)</f>
        <v>0</v>
      </c>
      <c r="AJ2490" s="5">
        <f>COUNTIFS($B:$B,$B2490,$AG:$AG,AJ$1)</f>
        <v>0</v>
      </c>
      <c r="AK2490" s="5">
        <f>COUNTIFS($B:$B,$B2490,$AG:$AG,AK$1)</f>
        <v>0</v>
      </c>
      <c r="AL2490" s="5">
        <f>COUNTIFS($B:$B,$B2490,$AG:$AG,AL$1)</f>
        <v>0</v>
      </c>
      <c r="AM2490" s="5">
        <f>COUNTIFS($B:$B,$B2490,$AG:$AG,AM$1)</f>
        <v>0</v>
      </c>
      <c r="AN2490" s="5">
        <f>COUNTIFS($B:$B,$B2490,$AG:$AG,AN$1)</f>
        <v>0</v>
      </c>
      <c r="AO2490" s="5">
        <f>COUNTIFS($B:$B,$B2490,$AG:$AG,AO$1)</f>
        <v>0</v>
      </c>
      <c r="AP2490" s="5">
        <f>COUNTIFS($B:$B,$B2490,$AG:$AG,AP$1)</f>
        <v>0</v>
      </c>
      <c r="AQ2490" s="5">
        <f>COUNTIFS($B:$B,$B2490,$AG:$AG,AQ$1)</f>
        <v>0</v>
      </c>
      <c r="AR2490" s="5">
        <f>COUNTIFS($B:$B,$B2490,$AG:$AG,AR$1)</f>
        <v>0</v>
      </c>
      <c r="AS2490" s="5">
        <f>COUNTIFS($B:$B,$B2490,$AG:$AG,AS$1)</f>
        <v>0</v>
      </c>
      <c r="AT2490" s="5">
        <f>COUNTIFS($B:$B,$B2490,$AG:$AG,AT$1)</f>
        <v>0</v>
      </c>
      <c r="AU2490" s="5">
        <f>COUNTIFS($B:$B,$B2490,$AG:$AG,AU$1)</f>
        <v>0</v>
      </c>
    </row>
    <row r="2491" spans="1:47" ht="15" customHeight="1" x14ac:dyDescent="0.35">
      <c r="A2491" s="3">
        <f>IF(B2490=B2491,A2490,A2490+1)</f>
        <v>876</v>
      </c>
      <c r="B2491" s="3" t="s">
        <v>1594</v>
      </c>
      <c r="C2491" s="3" t="s">
        <v>1593</v>
      </c>
      <c r="D2491" s="3" t="s">
        <v>1480</v>
      </c>
      <c r="E2491" s="3" t="s">
        <v>1479</v>
      </c>
      <c r="F2491" s="4" t="s">
        <v>8</v>
      </c>
      <c r="G2491" s="4" t="s">
        <v>8</v>
      </c>
      <c r="H2491" s="4" t="s">
        <v>7</v>
      </c>
      <c r="I2491" s="3">
        <v>1</v>
      </c>
      <c r="J2491" s="3" t="s">
        <v>515</v>
      </c>
      <c r="K2491" s="3" t="s">
        <v>1492</v>
      </c>
      <c r="L2491" s="3" t="s">
        <v>26</v>
      </c>
      <c r="M2491" s="3" t="s">
        <v>1596</v>
      </c>
      <c r="N2491" s="3" t="s">
        <v>1516</v>
      </c>
      <c r="P2491" s="3" t="s">
        <v>1</v>
      </c>
      <c r="Q2491" s="3" t="s">
        <v>1475</v>
      </c>
      <c r="R2491" s="3" t="s">
        <v>1474</v>
      </c>
      <c r="S2491" s="2" t="str">
        <f>IF(P2491="심사불필요","-",VLOOKUP(K2491,'[1]자격증 backdata'!A:G,7,0))</f>
        <v>필수</v>
      </c>
      <c r="T2491" s="2" t="str">
        <f>IF(S2491="-","-",IF(COUNTIFS(B:B,B2491,S:S,"필수")&gt;0,"자격요건충족","확인필요"))</f>
        <v>자격요건충족</v>
      </c>
      <c r="U2491" s="2"/>
      <c r="W2491" s="2">
        <f>IF(Q2491="4급","심사불필요",VLOOKUP(K2491,'[1]자격증 backdata'!A:B,2,0))</f>
        <v>6</v>
      </c>
      <c r="X2491" s="3">
        <f>IF(R2491="A", MIN(20, SUMIFS(W:W, B:B, B2491, R:R, "A")),IF(R2491="B", MIN(30, SUMIFS(W:W, B:B, B2491, R:R, "B")),"비해당분야"))</f>
        <v>14</v>
      </c>
      <c r="Y2491" s="3" t="str">
        <f>IF(R2491="C",MIN(30,IF(COUNTIFS(B:B,B2491,W:W,"가1")=1,25,IF(COUNTIFS(B:B,B2491,W:W,"가1")&gt;=2,30,0))+IF(COUNTIFS(B:B,B2491,W:W,"나1")&gt;=4,30,IF(COUNTIFS(B:B,B2491,W:W,"나1")=3,26,IF(COUNTIFS(B:B,B2491,W:W,"나1")=2,22,IF(COUNTIFS(B:B,B2491,W:W,"나1")=1,18,0)))))+MIN(30,IF(COUNTIFS(B:B,B2491,W:W,"가2")=1,25,IF(COUNTIFS(B:B,B2491,W:W,"가2")&gt;=2,30,0))+IF(COUNTIFS(B:B,B2491,W:W,"나2")=3,30,IF(COUNTIFS(B:B,B2491,W:W,"나2")=2,25,IF(COUNTIFS(B:B,B2491,W:W,"나2")=1,20,0)))),"비해당분야")</f>
        <v>비해당분야</v>
      </c>
      <c r="Z2491" s="3" t="str">
        <f>IF(R2491="C",VLOOKUP(K2491,'[1]자격증 backdata'!A:F,6,0),"비해당분야")</f>
        <v>비해당분야</v>
      </c>
      <c r="AA2491" s="3" t="str">
        <f>IF(R2491="C",SUMIF(B:B,B2491,Z:Z),"비해당분야")</f>
        <v>비해당분야</v>
      </c>
      <c r="AB2491" s="3" t="str">
        <f>IF(R2491="C",SUM(Y2491,AA2491),"비해당분야")</f>
        <v>비해당분야</v>
      </c>
      <c r="AC2491" s="3">
        <f>IF(R2491="C",AB2491,X2491)</f>
        <v>14</v>
      </c>
      <c r="AD2491" s="3">
        <f>VLOOKUP(K2491,'[1]자격증 backdata'!A:D,4,0)</f>
        <v>0</v>
      </c>
      <c r="AE2491" s="3">
        <f>IF(_xlfn.MAXIFS(AD:AD,B:B,B2491)&gt;10,10,_xlfn.MAXIFS(AD:AD,B:B,B2491))</f>
        <v>0</v>
      </c>
      <c r="AG2491" s="2">
        <f>VLOOKUP(K2491,'[1]자격증 backdata'!A:C,3,0)</f>
        <v>0</v>
      </c>
      <c r="AH2491" s="2">
        <f>COUNTIFS($B:$B,$B2491,$AG:$AG,AH$1)</f>
        <v>0</v>
      </c>
      <c r="AI2491" s="2">
        <f>COUNTIFS($B:$B,$B2491,$AG:$AG,AI$1)</f>
        <v>0</v>
      </c>
      <c r="AJ2491" s="2">
        <f>COUNTIFS($B:$B,$B2491,$AG:$AG,AJ$1)</f>
        <v>0</v>
      </c>
      <c r="AK2491" s="2">
        <f>COUNTIFS($B:$B,$B2491,$AG:$AG,AK$1)</f>
        <v>0</v>
      </c>
      <c r="AL2491" s="2">
        <f>COUNTIFS($B:$B,$B2491,$AG:$AG,AL$1)</f>
        <v>0</v>
      </c>
      <c r="AM2491" s="2">
        <f>COUNTIFS($B:$B,$B2491,$AG:$AG,AM$1)</f>
        <v>0</v>
      </c>
      <c r="AN2491" s="2">
        <f>COUNTIFS($B:$B,$B2491,$AG:$AG,AN$1)</f>
        <v>1</v>
      </c>
      <c r="AO2491" s="2">
        <f>COUNTIFS($B:$B,$B2491,$AG:$AG,AO$1)</f>
        <v>0</v>
      </c>
      <c r="AP2491" s="2">
        <f>COUNTIFS($B:$B,$B2491,$AG:$AG,AP$1)</f>
        <v>0</v>
      </c>
      <c r="AQ2491" s="2">
        <f>COUNTIFS($B:$B,$B2491,$AG:$AG,AQ$1)</f>
        <v>0</v>
      </c>
      <c r="AR2491" s="2">
        <f>COUNTIFS($B:$B,$B2491,$AG:$AG,AR$1)</f>
        <v>0</v>
      </c>
      <c r="AS2491" s="2">
        <f>COUNTIFS($B:$B,$B2491,$AG:$AG,AS$1)</f>
        <v>0</v>
      </c>
      <c r="AT2491" s="2">
        <f>COUNTIFS($B:$B,$B2491,$AG:$AG,AT$1)</f>
        <v>0</v>
      </c>
      <c r="AU2491" s="2">
        <f>COUNTIFS($B:$B,$B2491,$AG:$AG,AU$1)</f>
        <v>0</v>
      </c>
    </row>
    <row r="2492" spans="1:47" ht="15" customHeight="1" x14ac:dyDescent="0.35">
      <c r="A2492" s="7">
        <f>IF(B2491=B2492,A2491,A2491+1)</f>
        <v>876</v>
      </c>
      <c r="B2492" s="7" t="s">
        <v>1594</v>
      </c>
      <c r="C2492" s="7" t="s">
        <v>1593</v>
      </c>
      <c r="D2492" s="7" t="s">
        <v>1480</v>
      </c>
      <c r="E2492" s="7" t="s">
        <v>1479</v>
      </c>
      <c r="F2492" s="4" t="s">
        <v>8</v>
      </c>
      <c r="G2492" s="4" t="s">
        <v>8</v>
      </c>
      <c r="H2492" s="4" t="s">
        <v>7</v>
      </c>
      <c r="I2492" s="3">
        <v>2</v>
      </c>
      <c r="J2492" s="3" t="s">
        <v>28</v>
      </c>
      <c r="K2492" s="3" t="s">
        <v>1478</v>
      </c>
      <c r="L2492" s="3" t="s">
        <v>26</v>
      </c>
      <c r="M2492" s="3" t="s">
        <v>1595</v>
      </c>
      <c r="N2492" s="3" t="s">
        <v>910</v>
      </c>
      <c r="P2492" s="3" t="s">
        <v>1</v>
      </c>
      <c r="Q2492" s="3" t="s">
        <v>1475</v>
      </c>
      <c r="R2492" s="3" t="s">
        <v>1474</v>
      </c>
      <c r="S2492" s="2" t="str">
        <f>IF(P2492="심사불필요","-",VLOOKUP(K2492,'[1]자격증 backdata'!A:G,7,0))</f>
        <v>필수</v>
      </c>
      <c r="T2492" s="2" t="str">
        <f>IF(S2492="-","-",IF(COUNTIFS(B:B,B2492,S:S,"필수")&gt;0,"자격요건충족","확인필요"))</f>
        <v>자격요건충족</v>
      </c>
      <c r="U2492" s="2"/>
      <c r="W2492" s="2">
        <f>IF(Q2492="4급","심사불필요",VLOOKUP(K2492,'[1]자격증 backdata'!A:B,2,0))</f>
        <v>4</v>
      </c>
      <c r="X2492" s="3">
        <f>IF(R2492="A", MIN(20, SUMIFS(W:W, B:B, B2492, R:R, "A")),IF(R2492="B", MIN(30, SUMIFS(W:W, B:B, B2492, R:R, "B")),"비해당분야"))</f>
        <v>14</v>
      </c>
      <c r="Y2492" s="3" t="str">
        <f>IF(R2492="C",MIN(30,IF(COUNTIFS(B:B,B2492,W:W,"가1")=1,25,IF(COUNTIFS(B:B,B2492,W:W,"가1")&gt;=2,30,0))+IF(COUNTIFS(B:B,B2492,W:W,"나1")&gt;=4,30,IF(COUNTIFS(B:B,B2492,W:W,"나1")=3,26,IF(COUNTIFS(B:B,B2492,W:W,"나1")=2,22,IF(COUNTIFS(B:B,B2492,W:W,"나1")=1,18,0)))))+MIN(30,IF(COUNTIFS(B:B,B2492,W:W,"가2")=1,25,IF(COUNTIFS(B:B,B2492,W:W,"가2")&gt;=2,30,0))+IF(COUNTIFS(B:B,B2492,W:W,"나2")=3,30,IF(COUNTIFS(B:B,B2492,W:W,"나2")=2,25,IF(COUNTIFS(B:B,B2492,W:W,"나2")=1,20,0)))),"비해당분야")</f>
        <v>비해당분야</v>
      </c>
      <c r="Z2492" s="3" t="str">
        <f>IF(R2492="C",VLOOKUP(K2492,'[1]자격증 backdata'!A:F,6,0),"비해당분야")</f>
        <v>비해당분야</v>
      </c>
      <c r="AA2492" s="3" t="str">
        <f>IF(R2492="C",SUMIF(B:B,B2492,Z:Z),"비해당분야")</f>
        <v>비해당분야</v>
      </c>
      <c r="AB2492" s="3" t="str">
        <f>IF(R2492="C",SUM(Y2492,AA2492),"비해당분야")</f>
        <v>비해당분야</v>
      </c>
      <c r="AC2492" s="3">
        <f>IF(R2492="C",AB2492,X2492)</f>
        <v>14</v>
      </c>
      <c r="AD2492" s="3">
        <f>VLOOKUP(K2492,'[1]자격증 backdata'!A:D,4,0)</f>
        <v>0</v>
      </c>
      <c r="AE2492" s="3">
        <f>IF(_xlfn.MAXIFS(AD:AD,B:B,B2492)&gt;10,10,_xlfn.MAXIFS(AD:AD,B:B,B2492))</f>
        <v>0</v>
      </c>
      <c r="AG2492" s="2">
        <f>VLOOKUP(K2492,'[1]자격증 backdata'!A:C,3,0)</f>
        <v>0</v>
      </c>
      <c r="AH2492" s="2">
        <f>COUNTIFS($B:$B,$B2492,$AG:$AG,AH$1)</f>
        <v>0</v>
      </c>
      <c r="AI2492" s="2">
        <f>COUNTIFS($B:$B,$B2492,$AG:$AG,AI$1)</f>
        <v>0</v>
      </c>
      <c r="AJ2492" s="2">
        <f>COUNTIFS($B:$B,$B2492,$AG:$AG,AJ$1)</f>
        <v>0</v>
      </c>
      <c r="AK2492" s="2">
        <f>COUNTIFS($B:$B,$B2492,$AG:$AG,AK$1)</f>
        <v>0</v>
      </c>
      <c r="AL2492" s="2">
        <f>COUNTIFS($B:$B,$B2492,$AG:$AG,AL$1)</f>
        <v>0</v>
      </c>
      <c r="AM2492" s="2">
        <f>COUNTIFS($B:$B,$B2492,$AG:$AG,AM$1)</f>
        <v>0</v>
      </c>
      <c r="AN2492" s="2">
        <f>COUNTIFS($B:$B,$B2492,$AG:$AG,AN$1)</f>
        <v>1</v>
      </c>
      <c r="AO2492" s="2">
        <f>COUNTIFS($B:$B,$B2492,$AG:$AG,AO$1)</f>
        <v>0</v>
      </c>
      <c r="AP2492" s="2">
        <f>COUNTIFS($B:$B,$B2492,$AG:$AG,AP$1)</f>
        <v>0</v>
      </c>
      <c r="AQ2492" s="2">
        <f>COUNTIFS($B:$B,$B2492,$AG:$AG,AQ$1)</f>
        <v>0</v>
      </c>
      <c r="AR2492" s="2">
        <f>COUNTIFS($B:$B,$B2492,$AG:$AG,AR$1)</f>
        <v>0</v>
      </c>
      <c r="AS2492" s="2">
        <f>COUNTIFS($B:$B,$B2492,$AG:$AG,AS$1)</f>
        <v>0</v>
      </c>
      <c r="AT2492" s="2">
        <f>COUNTIFS($B:$B,$B2492,$AG:$AG,AT$1)</f>
        <v>0</v>
      </c>
      <c r="AU2492" s="2">
        <f>COUNTIFS($B:$B,$B2492,$AG:$AG,AU$1)</f>
        <v>0</v>
      </c>
    </row>
    <row r="2493" spans="1:47" ht="15" customHeight="1" x14ac:dyDescent="0.35">
      <c r="A2493" s="7">
        <f>IF(B2492=B2493,A2492,A2492+1)</f>
        <v>876</v>
      </c>
      <c r="B2493" s="7" t="s">
        <v>1594</v>
      </c>
      <c r="C2493" s="7" t="s">
        <v>1593</v>
      </c>
      <c r="D2493" s="7" t="s">
        <v>1480</v>
      </c>
      <c r="E2493" s="7" t="s">
        <v>1479</v>
      </c>
      <c r="F2493" s="4" t="s">
        <v>7</v>
      </c>
      <c r="G2493" s="4" t="s">
        <v>8</v>
      </c>
      <c r="H2493" s="4" t="s">
        <v>7</v>
      </c>
      <c r="I2493" s="3">
        <v>3</v>
      </c>
      <c r="J2493" s="3" t="s">
        <v>411</v>
      </c>
      <c r="K2493" s="3" t="s">
        <v>1592</v>
      </c>
      <c r="L2493" s="3" t="s">
        <v>55</v>
      </c>
      <c r="M2493" s="3" t="s">
        <v>1591</v>
      </c>
      <c r="N2493" s="3" t="s">
        <v>1590</v>
      </c>
      <c r="P2493" s="3" t="s">
        <v>1</v>
      </c>
      <c r="Q2493" s="3" t="s">
        <v>1475</v>
      </c>
      <c r="R2493" s="3" t="s">
        <v>1474</v>
      </c>
      <c r="S2493" s="2">
        <f>IF(P2493="심사불필요","-",VLOOKUP(K2493,'[1]자격증 backdata'!A:G,7,0))</f>
        <v>0</v>
      </c>
      <c r="T2493" s="2" t="str">
        <f>IF(S2493="-","-",IF(COUNTIFS(B:B,B2493,S:S,"필수")&gt;0,"자격요건충족","확인필요"))</f>
        <v>자격요건충족</v>
      </c>
      <c r="U2493" s="2"/>
      <c r="W2493" s="2">
        <f>IF(Q2493="4급","심사불필요",VLOOKUP(K2493,'[1]자격증 backdata'!A:B,2,0))</f>
        <v>4</v>
      </c>
      <c r="X2493" s="3">
        <f>IF(R2493="A", MIN(20, SUMIFS(W:W, B:B, B2493, R:R, "A")),IF(R2493="B", MIN(30, SUMIFS(W:W, B:B, B2493, R:R, "B")),"비해당분야"))</f>
        <v>14</v>
      </c>
      <c r="Y2493" s="3" t="str">
        <f>IF(R2493="C",MIN(30,IF(COUNTIFS(B:B,B2493,W:W,"가1")=1,25,IF(COUNTIFS(B:B,B2493,W:W,"가1")&gt;=2,30,0))+IF(COUNTIFS(B:B,B2493,W:W,"나1")&gt;=4,30,IF(COUNTIFS(B:B,B2493,W:W,"나1")=3,26,IF(COUNTIFS(B:B,B2493,W:W,"나1")=2,22,IF(COUNTIFS(B:B,B2493,W:W,"나1")=1,18,0)))))+MIN(30,IF(COUNTIFS(B:B,B2493,W:W,"가2")=1,25,IF(COUNTIFS(B:B,B2493,W:W,"가2")&gt;=2,30,0))+IF(COUNTIFS(B:B,B2493,W:W,"나2")=3,30,IF(COUNTIFS(B:B,B2493,W:W,"나2")=2,25,IF(COUNTIFS(B:B,B2493,W:W,"나2")=1,20,0)))),"비해당분야")</f>
        <v>비해당분야</v>
      </c>
      <c r="Z2493" s="3" t="str">
        <f>IF(R2493="C",VLOOKUP(K2493,'[1]자격증 backdata'!A:F,6,0),"비해당분야")</f>
        <v>비해당분야</v>
      </c>
      <c r="AA2493" s="3" t="str">
        <f>IF(R2493="C",SUMIF(B:B,B2493,Z:Z),"비해당분야")</f>
        <v>비해당분야</v>
      </c>
      <c r="AB2493" s="3" t="str">
        <f>IF(R2493="C",SUM(Y2493,AA2493),"비해당분야")</f>
        <v>비해당분야</v>
      </c>
      <c r="AC2493" s="3">
        <f>IF(R2493="C",AB2493,X2493)</f>
        <v>14</v>
      </c>
      <c r="AD2493" s="3">
        <f>VLOOKUP(K2493,'[1]자격증 backdata'!A:D,4,0)</f>
        <v>0</v>
      </c>
      <c r="AE2493" s="3">
        <f>IF(_xlfn.MAXIFS(AD:AD,B:B,B2493)&gt;10,10,_xlfn.MAXIFS(AD:AD,B:B,B2493))</f>
        <v>0</v>
      </c>
      <c r="AG2493" s="2" t="str">
        <f>VLOOKUP(K2493,'[1]자격증 backdata'!A:C,3,0)</f>
        <v>G</v>
      </c>
      <c r="AH2493" s="2">
        <f>COUNTIFS($B:$B,$B2493,$AG:$AG,AH$1)</f>
        <v>0</v>
      </c>
      <c r="AI2493" s="2">
        <f>COUNTIFS($B:$B,$B2493,$AG:$AG,AI$1)</f>
        <v>0</v>
      </c>
      <c r="AJ2493" s="2">
        <f>COUNTIFS($B:$B,$B2493,$AG:$AG,AJ$1)</f>
        <v>0</v>
      </c>
      <c r="AK2493" s="2">
        <f>COUNTIFS($B:$B,$B2493,$AG:$AG,AK$1)</f>
        <v>0</v>
      </c>
      <c r="AL2493" s="2">
        <f>COUNTIFS($B:$B,$B2493,$AG:$AG,AL$1)</f>
        <v>0</v>
      </c>
      <c r="AM2493" s="2">
        <f>COUNTIFS($B:$B,$B2493,$AG:$AG,AM$1)</f>
        <v>0</v>
      </c>
      <c r="AN2493" s="2">
        <f>COUNTIFS($B:$B,$B2493,$AG:$AG,AN$1)</f>
        <v>1</v>
      </c>
      <c r="AO2493" s="2">
        <f>COUNTIFS($B:$B,$B2493,$AG:$AG,AO$1)</f>
        <v>0</v>
      </c>
      <c r="AP2493" s="2">
        <f>COUNTIFS($B:$B,$B2493,$AG:$AG,AP$1)</f>
        <v>0</v>
      </c>
      <c r="AQ2493" s="2">
        <f>COUNTIFS($B:$B,$B2493,$AG:$AG,AQ$1)</f>
        <v>0</v>
      </c>
      <c r="AR2493" s="2">
        <f>COUNTIFS($B:$B,$B2493,$AG:$AG,AR$1)</f>
        <v>0</v>
      </c>
      <c r="AS2493" s="2">
        <f>COUNTIFS($B:$B,$B2493,$AG:$AG,AS$1)</f>
        <v>0</v>
      </c>
      <c r="AT2493" s="2">
        <f>COUNTIFS($B:$B,$B2493,$AG:$AG,AT$1)</f>
        <v>0</v>
      </c>
      <c r="AU2493" s="2">
        <f>COUNTIFS($B:$B,$B2493,$AG:$AG,AU$1)</f>
        <v>0</v>
      </c>
    </row>
    <row r="2494" spans="1:47" ht="15" customHeight="1" x14ac:dyDescent="0.35">
      <c r="A2494" s="4">
        <f>IF(B2493=B2494,A2493,A2493+1)</f>
        <v>877</v>
      </c>
      <c r="B2494" s="4" t="s">
        <v>1586</v>
      </c>
      <c r="C2494" s="4" t="s">
        <v>1585</v>
      </c>
      <c r="D2494" s="4" t="s">
        <v>1480</v>
      </c>
      <c r="E2494" s="4" t="s">
        <v>1479</v>
      </c>
      <c r="F2494" s="4" t="s">
        <v>8</v>
      </c>
      <c r="G2494" s="4" t="s">
        <v>8</v>
      </c>
      <c r="H2494" s="4" t="s">
        <v>7</v>
      </c>
      <c r="I2494" s="4">
        <v>1</v>
      </c>
      <c r="J2494" s="4" t="s">
        <v>28</v>
      </c>
      <c r="K2494" s="4" t="s">
        <v>1478</v>
      </c>
      <c r="L2494" s="4" t="s">
        <v>26</v>
      </c>
      <c r="M2494" s="4" t="s">
        <v>1589</v>
      </c>
      <c r="N2494" s="4" t="s">
        <v>1588</v>
      </c>
      <c r="P2494" s="4" t="s">
        <v>1</v>
      </c>
      <c r="Q2494" s="4" t="s">
        <v>1475</v>
      </c>
      <c r="R2494" s="4" t="s">
        <v>1474</v>
      </c>
      <c r="S2494" s="5" t="str">
        <f>IF(P2494="심사불필요","-",VLOOKUP(K2494,'[1]자격증 backdata'!A:G,7,0))</f>
        <v>필수</v>
      </c>
      <c r="T2494" s="5" t="str">
        <f>IF(S2494="-","-",IF(COUNTIFS(B:B,B2494,S:S,"필수")&gt;0,"자격요건충족","확인필요"))</f>
        <v>자격요건충족</v>
      </c>
      <c r="U2494" s="5"/>
      <c r="W2494" s="5">
        <f>IF(Q2494="4급","심사불필요",VLOOKUP(K2494,'[1]자격증 backdata'!A:B,2,0))</f>
        <v>4</v>
      </c>
      <c r="X2494" s="4">
        <f>IF(R2494="A", MIN(20, SUMIFS(W:W, B:B, B2494, R:R, "A")),IF(R2494="B", MIN(30, SUMIFS(W:W, B:B, B2494, R:R, "B")),"비해당분야"))</f>
        <v>10</v>
      </c>
      <c r="Y2494" s="4" t="str">
        <f>IF(R2494="C",MIN(30,IF(COUNTIFS(B:B,B2494,W:W,"가1")=1,25,IF(COUNTIFS(B:B,B2494,W:W,"가1")&gt;=2,30,0))+IF(COUNTIFS(B:B,B2494,W:W,"나1")&gt;=4,30,IF(COUNTIFS(B:B,B2494,W:W,"나1")=3,26,IF(COUNTIFS(B:B,B2494,W:W,"나1")=2,22,IF(COUNTIFS(B:B,B2494,W:W,"나1")=1,18,0)))))+MIN(30,IF(COUNTIFS(B:B,B2494,W:W,"가2")=1,25,IF(COUNTIFS(B:B,B2494,W:W,"가2")&gt;=2,30,0))+IF(COUNTIFS(B:B,B2494,W:W,"나2")=3,30,IF(COUNTIFS(B:B,B2494,W:W,"나2")=2,25,IF(COUNTIFS(B:B,B2494,W:W,"나2")=1,20,0)))),"비해당분야")</f>
        <v>비해당분야</v>
      </c>
      <c r="Z2494" s="4" t="str">
        <f>IF(R2494="C",VLOOKUP(K2494,'[1]자격증 backdata'!A:F,6,0),"비해당분야")</f>
        <v>비해당분야</v>
      </c>
      <c r="AA2494" s="4" t="str">
        <f>IF(R2494="C",SUMIF(B:B,B2494,Z:Z),"비해당분야")</f>
        <v>비해당분야</v>
      </c>
      <c r="AB2494" s="4" t="str">
        <f>IF(R2494="C",SUM(Y2494,AA2494),"비해당분야")</f>
        <v>비해당분야</v>
      </c>
      <c r="AC2494" s="4">
        <f>IF(R2494="C",AB2494,X2494)</f>
        <v>10</v>
      </c>
      <c r="AD2494" s="4">
        <f>VLOOKUP(K2494,'[1]자격증 backdata'!A:D,4,0)</f>
        <v>0</v>
      </c>
      <c r="AE2494" s="4">
        <f>IF(_xlfn.MAXIFS(AD:AD,B:B,B2494)&gt;10,10,_xlfn.MAXIFS(AD:AD,B:B,B2494))</f>
        <v>5</v>
      </c>
      <c r="AG2494" s="5">
        <f>VLOOKUP(K2494,'[1]자격증 backdata'!A:C,3,0)</f>
        <v>0</v>
      </c>
      <c r="AH2494" s="5">
        <f>COUNTIFS($B:$B,$B2494,$AG:$AG,AH$1)</f>
        <v>0</v>
      </c>
      <c r="AI2494" s="5">
        <f>COUNTIFS($B:$B,$B2494,$AG:$AG,AI$1)</f>
        <v>0</v>
      </c>
      <c r="AJ2494" s="5">
        <f>COUNTIFS($B:$B,$B2494,$AG:$AG,AJ$1)</f>
        <v>0</v>
      </c>
      <c r="AK2494" s="5">
        <f>COUNTIFS($B:$B,$B2494,$AG:$AG,AK$1)</f>
        <v>0</v>
      </c>
      <c r="AL2494" s="5">
        <f>COUNTIFS($B:$B,$B2494,$AG:$AG,AL$1)</f>
        <v>0</v>
      </c>
      <c r="AM2494" s="5">
        <f>COUNTIFS($B:$B,$B2494,$AG:$AG,AM$1)</f>
        <v>0</v>
      </c>
      <c r="AN2494" s="5">
        <f>COUNTIFS($B:$B,$B2494,$AG:$AG,AN$1)</f>
        <v>0</v>
      </c>
      <c r="AO2494" s="5">
        <f>COUNTIFS($B:$B,$B2494,$AG:$AG,AO$1)</f>
        <v>0</v>
      </c>
      <c r="AP2494" s="5">
        <f>COUNTIFS($B:$B,$B2494,$AG:$AG,AP$1)</f>
        <v>0</v>
      </c>
      <c r="AQ2494" s="5">
        <f>COUNTIFS($B:$B,$B2494,$AG:$AG,AQ$1)</f>
        <v>0</v>
      </c>
      <c r="AR2494" s="5">
        <f>COUNTIFS($B:$B,$B2494,$AG:$AG,AR$1)</f>
        <v>0</v>
      </c>
      <c r="AS2494" s="5">
        <f>COUNTIFS($B:$B,$B2494,$AG:$AG,AS$1)</f>
        <v>0</v>
      </c>
      <c r="AT2494" s="5">
        <f>COUNTIFS($B:$B,$B2494,$AG:$AG,AT$1)</f>
        <v>1</v>
      </c>
      <c r="AU2494" s="5">
        <f>COUNTIFS($B:$B,$B2494,$AG:$AG,AU$1)</f>
        <v>0</v>
      </c>
    </row>
    <row r="2495" spans="1:47" ht="15" customHeight="1" x14ac:dyDescent="0.35">
      <c r="A2495" s="6">
        <f>IF(B2494=B2495,A2494,A2494+1)</f>
        <v>877</v>
      </c>
      <c r="B2495" s="6" t="s">
        <v>1586</v>
      </c>
      <c r="C2495" s="6" t="s">
        <v>1585</v>
      </c>
      <c r="D2495" s="6" t="s">
        <v>1480</v>
      </c>
      <c r="E2495" s="6" t="s">
        <v>1479</v>
      </c>
      <c r="F2495" s="4" t="s">
        <v>7</v>
      </c>
      <c r="G2495" s="4" t="s">
        <v>8</v>
      </c>
      <c r="H2495" s="4" t="s">
        <v>7</v>
      </c>
      <c r="I2495" s="4">
        <v>2</v>
      </c>
      <c r="J2495" s="4" t="s">
        <v>69</v>
      </c>
      <c r="K2495" s="4" t="s">
        <v>1503</v>
      </c>
      <c r="L2495" s="4" t="s">
        <v>36</v>
      </c>
      <c r="M2495" s="4" t="s">
        <v>1587</v>
      </c>
      <c r="N2495" s="4" t="s">
        <v>340</v>
      </c>
      <c r="P2495" s="4" t="s">
        <v>1</v>
      </c>
      <c r="Q2495" s="4" t="s">
        <v>1475</v>
      </c>
      <c r="R2495" s="4" t="s">
        <v>1474</v>
      </c>
      <c r="S2495" s="5">
        <f>IF(P2495="심사불필요","-",VLOOKUP(K2495,'[1]자격증 backdata'!A:G,7,0))</f>
        <v>0</v>
      </c>
      <c r="T2495" s="5" t="str">
        <f>IF(S2495="-","-",IF(COUNTIFS(B:B,B2495,S:S,"필수")&gt;0,"자격요건충족","확인필요"))</f>
        <v>자격요건충족</v>
      </c>
      <c r="U2495" s="5"/>
      <c r="W2495" s="5">
        <f>IF(Q2495="4급","심사불필요",VLOOKUP(K2495,'[1]자격증 backdata'!A:B,2,0))</f>
        <v>0</v>
      </c>
      <c r="X2495" s="4">
        <f>IF(R2495="A", MIN(20, SUMIFS(W:W, B:B, B2495, R:R, "A")),IF(R2495="B", MIN(30, SUMIFS(W:W, B:B, B2495, R:R, "B")),"비해당분야"))</f>
        <v>10</v>
      </c>
      <c r="Y2495" s="4" t="str">
        <f>IF(R2495="C",MIN(30,IF(COUNTIFS(B:B,B2495,W:W,"가1")=1,25,IF(COUNTIFS(B:B,B2495,W:W,"가1")&gt;=2,30,0))+IF(COUNTIFS(B:B,B2495,W:W,"나1")&gt;=4,30,IF(COUNTIFS(B:B,B2495,W:W,"나1")=3,26,IF(COUNTIFS(B:B,B2495,W:W,"나1")=2,22,IF(COUNTIFS(B:B,B2495,W:W,"나1")=1,18,0)))))+MIN(30,IF(COUNTIFS(B:B,B2495,W:W,"가2")=1,25,IF(COUNTIFS(B:B,B2495,W:W,"가2")&gt;=2,30,0))+IF(COUNTIFS(B:B,B2495,W:W,"나2")=3,30,IF(COUNTIFS(B:B,B2495,W:W,"나2")=2,25,IF(COUNTIFS(B:B,B2495,W:W,"나2")=1,20,0)))),"비해당분야")</f>
        <v>비해당분야</v>
      </c>
      <c r="Z2495" s="4" t="str">
        <f>IF(R2495="C",VLOOKUP(K2495,'[1]자격증 backdata'!A:F,6,0),"비해당분야")</f>
        <v>비해당분야</v>
      </c>
      <c r="AA2495" s="4" t="str">
        <f>IF(R2495="C",SUMIF(B:B,B2495,Z:Z),"비해당분야")</f>
        <v>비해당분야</v>
      </c>
      <c r="AB2495" s="4" t="str">
        <f>IF(R2495="C",SUM(Y2495,AA2495),"비해당분야")</f>
        <v>비해당분야</v>
      </c>
      <c r="AC2495" s="4">
        <f>IF(R2495="C",AB2495,X2495)</f>
        <v>10</v>
      </c>
      <c r="AD2495" s="4">
        <f>VLOOKUP(K2495,'[1]자격증 backdata'!A:D,4,0)</f>
        <v>5</v>
      </c>
      <c r="AE2495" s="4">
        <f>IF(_xlfn.MAXIFS(AD:AD,B:B,B2495)&gt;10,10,_xlfn.MAXIFS(AD:AD,B:B,B2495))</f>
        <v>5</v>
      </c>
      <c r="AG2495" s="5">
        <f>VLOOKUP(K2495,'[1]자격증 backdata'!A:C,3,0)</f>
        <v>0</v>
      </c>
      <c r="AH2495" s="5">
        <f>COUNTIFS($B:$B,$B2495,$AG:$AG,AH$1)</f>
        <v>0</v>
      </c>
      <c r="AI2495" s="5">
        <f>COUNTIFS($B:$B,$B2495,$AG:$AG,AI$1)</f>
        <v>0</v>
      </c>
      <c r="AJ2495" s="5">
        <f>COUNTIFS($B:$B,$B2495,$AG:$AG,AJ$1)</f>
        <v>0</v>
      </c>
      <c r="AK2495" s="5">
        <f>COUNTIFS($B:$B,$B2495,$AG:$AG,AK$1)</f>
        <v>0</v>
      </c>
      <c r="AL2495" s="5">
        <f>COUNTIFS($B:$B,$B2495,$AG:$AG,AL$1)</f>
        <v>0</v>
      </c>
      <c r="AM2495" s="5">
        <f>COUNTIFS($B:$B,$B2495,$AG:$AG,AM$1)</f>
        <v>0</v>
      </c>
      <c r="AN2495" s="5">
        <f>COUNTIFS($B:$B,$B2495,$AG:$AG,AN$1)</f>
        <v>0</v>
      </c>
      <c r="AO2495" s="5">
        <f>COUNTIFS($B:$B,$B2495,$AG:$AG,AO$1)</f>
        <v>0</v>
      </c>
      <c r="AP2495" s="5">
        <f>COUNTIFS($B:$B,$B2495,$AG:$AG,AP$1)</f>
        <v>0</v>
      </c>
      <c r="AQ2495" s="5">
        <f>COUNTIFS($B:$B,$B2495,$AG:$AG,AQ$1)</f>
        <v>0</v>
      </c>
      <c r="AR2495" s="5">
        <f>COUNTIFS($B:$B,$B2495,$AG:$AG,AR$1)</f>
        <v>0</v>
      </c>
      <c r="AS2495" s="5">
        <f>COUNTIFS($B:$B,$B2495,$AG:$AG,AS$1)</f>
        <v>0</v>
      </c>
      <c r="AT2495" s="5">
        <f>COUNTIFS($B:$B,$B2495,$AG:$AG,AT$1)</f>
        <v>1</v>
      </c>
      <c r="AU2495" s="5">
        <f>COUNTIFS($B:$B,$B2495,$AG:$AG,AU$1)</f>
        <v>0</v>
      </c>
    </row>
    <row r="2496" spans="1:47" ht="15" customHeight="1" x14ac:dyDescent="0.35">
      <c r="A2496" s="6">
        <f>IF(B2495=B2496,A2495,A2495+1)</f>
        <v>877</v>
      </c>
      <c r="B2496" s="6" t="s">
        <v>1586</v>
      </c>
      <c r="C2496" s="6" t="s">
        <v>1585</v>
      </c>
      <c r="D2496" s="6" t="s">
        <v>1480</v>
      </c>
      <c r="E2496" s="6" t="s">
        <v>1479</v>
      </c>
      <c r="F2496" s="4" t="s">
        <v>7</v>
      </c>
      <c r="G2496" s="4" t="s">
        <v>8</v>
      </c>
      <c r="H2496" s="4" t="s">
        <v>7</v>
      </c>
      <c r="I2496" s="4">
        <v>3</v>
      </c>
      <c r="J2496" s="4" t="s">
        <v>106</v>
      </c>
      <c r="K2496" s="4" t="s">
        <v>1496</v>
      </c>
      <c r="L2496" s="4" t="s">
        <v>55</v>
      </c>
      <c r="M2496" s="4" t="s">
        <v>1584</v>
      </c>
      <c r="N2496" s="4" t="s">
        <v>894</v>
      </c>
      <c r="P2496" s="4" t="s">
        <v>1</v>
      </c>
      <c r="Q2496" s="4" t="s">
        <v>1475</v>
      </c>
      <c r="R2496" s="4" t="s">
        <v>1474</v>
      </c>
      <c r="S2496" s="5">
        <f>IF(P2496="심사불필요","-",VLOOKUP(K2496,'[1]자격증 backdata'!A:G,7,0))</f>
        <v>0</v>
      </c>
      <c r="T2496" s="5" t="str">
        <f>IF(S2496="-","-",IF(COUNTIFS(B:B,B2496,S:S,"필수")&gt;0,"자격요건충족","확인필요"))</f>
        <v>자격요건충족</v>
      </c>
      <c r="U2496" s="5"/>
      <c r="W2496" s="5">
        <f>IF(Q2496="4급","심사불필요",VLOOKUP(K2496,'[1]자격증 backdata'!A:B,2,0))</f>
        <v>6</v>
      </c>
      <c r="X2496" s="4">
        <f>IF(R2496="A", MIN(20, SUMIFS(W:W, B:B, B2496, R:R, "A")),IF(R2496="B", MIN(30, SUMIFS(W:W, B:B, B2496, R:R, "B")),"비해당분야"))</f>
        <v>10</v>
      </c>
      <c r="Y2496" s="4" t="str">
        <f>IF(R2496="C",MIN(30,IF(COUNTIFS(B:B,B2496,W:W,"가1")=1,25,IF(COUNTIFS(B:B,B2496,W:W,"가1")&gt;=2,30,0))+IF(COUNTIFS(B:B,B2496,W:W,"나1")&gt;=4,30,IF(COUNTIFS(B:B,B2496,W:W,"나1")=3,26,IF(COUNTIFS(B:B,B2496,W:W,"나1")=2,22,IF(COUNTIFS(B:B,B2496,W:W,"나1")=1,18,0)))))+MIN(30,IF(COUNTIFS(B:B,B2496,W:W,"가2")=1,25,IF(COUNTIFS(B:B,B2496,W:W,"가2")&gt;=2,30,0))+IF(COUNTIFS(B:B,B2496,W:W,"나2")=3,30,IF(COUNTIFS(B:B,B2496,W:W,"나2")=2,25,IF(COUNTIFS(B:B,B2496,W:W,"나2")=1,20,0)))),"비해당분야")</f>
        <v>비해당분야</v>
      </c>
      <c r="Z2496" s="4" t="str">
        <f>IF(R2496="C",VLOOKUP(K2496,'[1]자격증 backdata'!A:F,6,0),"비해당분야")</f>
        <v>비해당분야</v>
      </c>
      <c r="AA2496" s="4" t="str">
        <f>IF(R2496="C",SUMIF(B:B,B2496,Z:Z),"비해당분야")</f>
        <v>비해당분야</v>
      </c>
      <c r="AB2496" s="4" t="str">
        <f>IF(R2496="C",SUM(Y2496,AA2496),"비해당분야")</f>
        <v>비해당분야</v>
      </c>
      <c r="AC2496" s="4">
        <f>IF(R2496="C",AB2496,X2496)</f>
        <v>10</v>
      </c>
      <c r="AD2496" s="4">
        <f>VLOOKUP(K2496,'[1]자격증 backdata'!A:D,4,0)</f>
        <v>0</v>
      </c>
      <c r="AE2496" s="4">
        <f>IF(_xlfn.MAXIFS(AD:AD,B:B,B2496)&gt;10,10,_xlfn.MAXIFS(AD:AD,B:B,B2496))</f>
        <v>5</v>
      </c>
      <c r="AG2496" s="5" t="str">
        <f>VLOOKUP(K2496,'[1]자격증 backdata'!A:C,3,0)</f>
        <v>M</v>
      </c>
      <c r="AH2496" s="5">
        <f>COUNTIFS($B:$B,$B2496,$AG:$AG,AH$1)</f>
        <v>0</v>
      </c>
      <c r="AI2496" s="5">
        <f>COUNTIFS($B:$B,$B2496,$AG:$AG,AI$1)</f>
        <v>0</v>
      </c>
      <c r="AJ2496" s="5">
        <f>COUNTIFS($B:$B,$B2496,$AG:$AG,AJ$1)</f>
        <v>0</v>
      </c>
      <c r="AK2496" s="5">
        <f>COUNTIFS($B:$B,$B2496,$AG:$AG,AK$1)</f>
        <v>0</v>
      </c>
      <c r="AL2496" s="5">
        <f>COUNTIFS($B:$B,$B2496,$AG:$AG,AL$1)</f>
        <v>0</v>
      </c>
      <c r="AM2496" s="5">
        <f>COUNTIFS($B:$B,$B2496,$AG:$AG,AM$1)</f>
        <v>0</v>
      </c>
      <c r="AN2496" s="5">
        <f>COUNTIFS($B:$B,$B2496,$AG:$AG,AN$1)</f>
        <v>0</v>
      </c>
      <c r="AO2496" s="5">
        <f>COUNTIFS($B:$B,$B2496,$AG:$AG,AO$1)</f>
        <v>0</v>
      </c>
      <c r="AP2496" s="5">
        <f>COUNTIFS($B:$B,$B2496,$AG:$AG,AP$1)</f>
        <v>0</v>
      </c>
      <c r="AQ2496" s="5">
        <f>COUNTIFS($B:$B,$B2496,$AG:$AG,AQ$1)</f>
        <v>0</v>
      </c>
      <c r="AR2496" s="5">
        <f>COUNTIFS($B:$B,$B2496,$AG:$AG,AR$1)</f>
        <v>0</v>
      </c>
      <c r="AS2496" s="5">
        <f>COUNTIFS($B:$B,$B2496,$AG:$AG,AS$1)</f>
        <v>0</v>
      </c>
      <c r="AT2496" s="5">
        <f>COUNTIFS($B:$B,$B2496,$AG:$AG,AT$1)</f>
        <v>1</v>
      </c>
      <c r="AU2496" s="5">
        <f>COUNTIFS($B:$B,$B2496,$AG:$AG,AU$1)</f>
        <v>0</v>
      </c>
    </row>
    <row r="2497" spans="1:47" ht="15" customHeight="1" x14ac:dyDescent="0.35">
      <c r="A2497" s="3">
        <f>IF(B2496=B2497,A2496,A2496+1)</f>
        <v>878</v>
      </c>
      <c r="B2497" s="3" t="s">
        <v>1579</v>
      </c>
      <c r="C2497" s="3" t="s">
        <v>1578</v>
      </c>
      <c r="D2497" s="3" t="s">
        <v>1480</v>
      </c>
      <c r="E2497" s="3" t="s">
        <v>1479</v>
      </c>
      <c r="F2497" s="4" t="s">
        <v>8</v>
      </c>
      <c r="G2497" s="4" t="s">
        <v>8</v>
      </c>
      <c r="H2497" s="4" t="s">
        <v>7</v>
      </c>
      <c r="I2497" s="3">
        <v>1</v>
      </c>
      <c r="J2497" s="3" t="s">
        <v>515</v>
      </c>
      <c r="K2497" s="3" t="s">
        <v>1492</v>
      </c>
      <c r="L2497" s="3" t="s">
        <v>26</v>
      </c>
      <c r="M2497" s="3" t="s">
        <v>1583</v>
      </c>
      <c r="N2497" s="3" t="s">
        <v>1432</v>
      </c>
      <c r="P2497" s="3" t="s">
        <v>1</v>
      </c>
      <c r="Q2497" s="3" t="s">
        <v>1475</v>
      </c>
      <c r="R2497" s="3" t="s">
        <v>1474</v>
      </c>
      <c r="S2497" s="2" t="str">
        <f>IF(P2497="심사불필요","-",VLOOKUP(K2497,'[1]자격증 backdata'!A:G,7,0))</f>
        <v>필수</v>
      </c>
      <c r="T2497" s="2" t="str">
        <f>IF(S2497="-","-",IF(COUNTIFS(B:B,B2497,S:S,"필수")&gt;0,"자격요건충족","확인필요"))</f>
        <v>자격요건충족</v>
      </c>
      <c r="U2497" s="2"/>
      <c r="W2497" s="2">
        <f>IF(Q2497="4급","심사불필요",VLOOKUP(K2497,'[1]자격증 backdata'!A:B,2,0))</f>
        <v>6</v>
      </c>
      <c r="X2497" s="3">
        <f>IF(R2497="A", MIN(20, SUMIFS(W:W, B:B, B2497, R:R, "A")),IF(R2497="B", MIN(30, SUMIFS(W:W, B:B, B2497, R:R, "B")),"비해당분야"))</f>
        <v>20</v>
      </c>
      <c r="Y2497" s="3" t="str">
        <f>IF(R2497="C",MIN(30,IF(COUNTIFS(B:B,B2497,W:W,"가1")=1,25,IF(COUNTIFS(B:B,B2497,W:W,"가1")&gt;=2,30,0))+IF(COUNTIFS(B:B,B2497,W:W,"나1")&gt;=4,30,IF(COUNTIFS(B:B,B2497,W:W,"나1")=3,26,IF(COUNTIFS(B:B,B2497,W:W,"나1")=2,22,IF(COUNTIFS(B:B,B2497,W:W,"나1")=1,18,0)))))+MIN(30,IF(COUNTIFS(B:B,B2497,W:W,"가2")=1,25,IF(COUNTIFS(B:B,B2497,W:W,"가2")&gt;=2,30,0))+IF(COUNTIFS(B:B,B2497,W:W,"나2")=3,30,IF(COUNTIFS(B:B,B2497,W:W,"나2")=2,25,IF(COUNTIFS(B:B,B2497,W:W,"나2")=1,20,0)))),"비해당분야")</f>
        <v>비해당분야</v>
      </c>
      <c r="Z2497" s="3" t="str">
        <f>IF(R2497="C",VLOOKUP(K2497,'[1]자격증 backdata'!A:F,6,0),"비해당분야")</f>
        <v>비해당분야</v>
      </c>
      <c r="AA2497" s="3" t="str">
        <f>IF(R2497="C",SUMIF(B:B,B2497,Z:Z),"비해당분야")</f>
        <v>비해당분야</v>
      </c>
      <c r="AB2497" s="3" t="str">
        <f>IF(R2497="C",SUM(Y2497,AA2497),"비해당분야")</f>
        <v>비해당분야</v>
      </c>
      <c r="AC2497" s="3">
        <f>IF(R2497="C",AB2497,X2497)</f>
        <v>20</v>
      </c>
      <c r="AD2497" s="3">
        <f>VLOOKUP(K2497,'[1]자격증 backdata'!A:D,4,0)</f>
        <v>0</v>
      </c>
      <c r="AE2497" s="3">
        <f>IF(_xlfn.MAXIFS(AD:AD,B:B,B2497)&gt;10,10,_xlfn.MAXIFS(AD:AD,B:B,B2497))</f>
        <v>5</v>
      </c>
      <c r="AG2497" s="2">
        <f>VLOOKUP(K2497,'[1]자격증 backdata'!A:C,3,0)</f>
        <v>0</v>
      </c>
      <c r="AH2497" s="2">
        <f>COUNTIFS($B:$B,$B2497,$AG:$AG,AH$1)</f>
        <v>0</v>
      </c>
      <c r="AI2497" s="2">
        <f>COUNTIFS($B:$B,$B2497,$AG:$AG,AI$1)</f>
        <v>0</v>
      </c>
      <c r="AJ2497" s="2">
        <f>COUNTIFS($B:$B,$B2497,$AG:$AG,AJ$1)</f>
        <v>0</v>
      </c>
      <c r="AK2497" s="2">
        <f>COUNTIFS($B:$B,$B2497,$AG:$AG,AK$1)</f>
        <v>0</v>
      </c>
      <c r="AL2497" s="2">
        <f>COUNTIFS($B:$B,$B2497,$AG:$AG,AL$1)</f>
        <v>0</v>
      </c>
      <c r="AM2497" s="2">
        <f>COUNTIFS($B:$B,$B2497,$AG:$AG,AM$1)</f>
        <v>0</v>
      </c>
      <c r="AN2497" s="2">
        <f>COUNTIFS($B:$B,$B2497,$AG:$AG,AN$1)</f>
        <v>0</v>
      </c>
      <c r="AO2497" s="2">
        <f>COUNTIFS($B:$B,$B2497,$AG:$AG,AO$1)</f>
        <v>0</v>
      </c>
      <c r="AP2497" s="2">
        <f>COUNTIFS($B:$B,$B2497,$AG:$AG,AP$1)</f>
        <v>0</v>
      </c>
      <c r="AQ2497" s="2">
        <f>COUNTIFS($B:$B,$B2497,$AG:$AG,AQ$1)</f>
        <v>0</v>
      </c>
      <c r="AR2497" s="2">
        <f>COUNTIFS($B:$B,$B2497,$AG:$AG,AR$1)</f>
        <v>0</v>
      </c>
      <c r="AS2497" s="2">
        <f>COUNTIFS($B:$B,$B2497,$AG:$AG,AS$1)</f>
        <v>0</v>
      </c>
      <c r="AT2497" s="2">
        <f>COUNTIFS($B:$B,$B2497,$AG:$AG,AT$1)</f>
        <v>1</v>
      </c>
      <c r="AU2497" s="2">
        <f>COUNTIFS($B:$B,$B2497,$AG:$AG,AU$1)</f>
        <v>1</v>
      </c>
    </row>
    <row r="2498" spans="1:47" ht="15" customHeight="1" x14ac:dyDescent="0.35">
      <c r="A2498" s="7">
        <f>IF(B2497=B2498,A2497,A2497+1)</f>
        <v>878</v>
      </c>
      <c r="B2498" s="7" t="s">
        <v>1579</v>
      </c>
      <c r="C2498" s="7" t="s">
        <v>1578</v>
      </c>
      <c r="D2498" s="7" t="s">
        <v>1480</v>
      </c>
      <c r="E2498" s="7" t="s">
        <v>1479</v>
      </c>
      <c r="F2498" s="4" t="s">
        <v>7</v>
      </c>
      <c r="G2498" s="4" t="s">
        <v>8</v>
      </c>
      <c r="H2498" s="4" t="s">
        <v>7</v>
      </c>
      <c r="I2498" s="3">
        <v>2</v>
      </c>
      <c r="J2498" s="3" t="s">
        <v>106</v>
      </c>
      <c r="K2498" s="3" t="s">
        <v>1496</v>
      </c>
      <c r="L2498" s="3" t="s">
        <v>55</v>
      </c>
      <c r="M2498" s="3" t="s">
        <v>1582</v>
      </c>
      <c r="N2498" s="3" t="s">
        <v>173</v>
      </c>
      <c r="P2498" s="3" t="s">
        <v>1</v>
      </c>
      <c r="Q2498" s="3" t="s">
        <v>1475</v>
      </c>
      <c r="R2498" s="3" t="s">
        <v>1474</v>
      </c>
      <c r="S2498" s="2">
        <f>IF(P2498="심사불필요","-",VLOOKUP(K2498,'[1]자격증 backdata'!A:G,7,0))</f>
        <v>0</v>
      </c>
      <c r="T2498" s="2" t="str">
        <f>IF(S2498="-","-",IF(COUNTIFS(B:B,B2498,S:S,"필수")&gt;0,"자격요건충족","확인필요"))</f>
        <v>자격요건충족</v>
      </c>
      <c r="U2498" s="2"/>
      <c r="W2498" s="2">
        <f>IF(Q2498="4급","심사불필요",VLOOKUP(K2498,'[1]자격증 backdata'!A:B,2,0))</f>
        <v>6</v>
      </c>
      <c r="X2498" s="3">
        <f>IF(R2498="A", MIN(20, SUMIFS(W:W, B:B, B2498, R:R, "A")),IF(R2498="B", MIN(30, SUMIFS(W:W, B:B, B2498, R:R, "B")),"비해당분야"))</f>
        <v>20</v>
      </c>
      <c r="Y2498" s="3" t="str">
        <f>IF(R2498="C",MIN(30,IF(COUNTIFS(B:B,B2498,W:W,"가1")=1,25,IF(COUNTIFS(B:B,B2498,W:W,"가1")&gt;=2,30,0))+IF(COUNTIFS(B:B,B2498,W:W,"나1")&gt;=4,30,IF(COUNTIFS(B:B,B2498,W:W,"나1")=3,26,IF(COUNTIFS(B:B,B2498,W:W,"나1")=2,22,IF(COUNTIFS(B:B,B2498,W:W,"나1")=1,18,0)))))+MIN(30,IF(COUNTIFS(B:B,B2498,W:W,"가2")=1,25,IF(COUNTIFS(B:B,B2498,W:W,"가2")&gt;=2,30,0))+IF(COUNTIFS(B:B,B2498,W:W,"나2")=3,30,IF(COUNTIFS(B:B,B2498,W:W,"나2")=2,25,IF(COUNTIFS(B:B,B2498,W:W,"나2")=1,20,0)))),"비해당분야")</f>
        <v>비해당분야</v>
      </c>
      <c r="Z2498" s="3" t="str">
        <f>IF(R2498="C",VLOOKUP(K2498,'[1]자격증 backdata'!A:F,6,0),"비해당분야")</f>
        <v>비해당분야</v>
      </c>
      <c r="AA2498" s="3" t="str">
        <f>IF(R2498="C",SUMIF(B:B,B2498,Z:Z),"비해당분야")</f>
        <v>비해당분야</v>
      </c>
      <c r="AB2498" s="3" t="str">
        <f>IF(R2498="C",SUM(Y2498,AA2498),"비해당분야")</f>
        <v>비해당분야</v>
      </c>
      <c r="AC2498" s="3">
        <f>IF(R2498="C",AB2498,X2498)</f>
        <v>20</v>
      </c>
      <c r="AD2498" s="3">
        <f>VLOOKUP(K2498,'[1]자격증 backdata'!A:D,4,0)</f>
        <v>0</v>
      </c>
      <c r="AE2498" s="3">
        <f>IF(_xlfn.MAXIFS(AD:AD,B:B,B2498)&gt;10,10,_xlfn.MAXIFS(AD:AD,B:B,B2498))</f>
        <v>5</v>
      </c>
      <c r="AG2498" s="2" t="str">
        <f>VLOOKUP(K2498,'[1]자격증 backdata'!A:C,3,0)</f>
        <v>M</v>
      </c>
      <c r="AH2498" s="2">
        <f>COUNTIFS($B:$B,$B2498,$AG:$AG,AH$1)</f>
        <v>0</v>
      </c>
      <c r="AI2498" s="2">
        <f>COUNTIFS($B:$B,$B2498,$AG:$AG,AI$1)</f>
        <v>0</v>
      </c>
      <c r="AJ2498" s="2">
        <f>COUNTIFS($B:$B,$B2498,$AG:$AG,AJ$1)</f>
        <v>0</v>
      </c>
      <c r="AK2498" s="2">
        <f>COUNTIFS($B:$B,$B2498,$AG:$AG,AK$1)</f>
        <v>0</v>
      </c>
      <c r="AL2498" s="2">
        <f>COUNTIFS($B:$B,$B2498,$AG:$AG,AL$1)</f>
        <v>0</v>
      </c>
      <c r="AM2498" s="2">
        <f>COUNTIFS($B:$B,$B2498,$AG:$AG,AM$1)</f>
        <v>0</v>
      </c>
      <c r="AN2498" s="2">
        <f>COUNTIFS($B:$B,$B2498,$AG:$AG,AN$1)</f>
        <v>0</v>
      </c>
      <c r="AO2498" s="2">
        <f>COUNTIFS($B:$B,$B2498,$AG:$AG,AO$1)</f>
        <v>0</v>
      </c>
      <c r="AP2498" s="2">
        <f>COUNTIFS($B:$B,$B2498,$AG:$AG,AP$1)</f>
        <v>0</v>
      </c>
      <c r="AQ2498" s="2">
        <f>COUNTIFS($B:$B,$B2498,$AG:$AG,AQ$1)</f>
        <v>0</v>
      </c>
      <c r="AR2498" s="2">
        <f>COUNTIFS($B:$B,$B2498,$AG:$AG,AR$1)</f>
        <v>0</v>
      </c>
      <c r="AS2498" s="2">
        <f>COUNTIFS($B:$B,$B2498,$AG:$AG,AS$1)</f>
        <v>0</v>
      </c>
      <c r="AT2498" s="2">
        <f>COUNTIFS($B:$B,$B2498,$AG:$AG,AT$1)</f>
        <v>1</v>
      </c>
      <c r="AU2498" s="2">
        <f>COUNTIFS($B:$B,$B2498,$AG:$AG,AU$1)</f>
        <v>1</v>
      </c>
    </row>
    <row r="2499" spans="1:47" ht="15" customHeight="1" x14ac:dyDescent="0.35">
      <c r="A2499" s="7">
        <f>IF(B2498=B2499,A2498,A2498+1)</f>
        <v>878</v>
      </c>
      <c r="B2499" s="7" t="s">
        <v>1579</v>
      </c>
      <c r="C2499" s="7" t="s">
        <v>1578</v>
      </c>
      <c r="D2499" s="7" t="s">
        <v>1480</v>
      </c>
      <c r="E2499" s="7" t="s">
        <v>1479</v>
      </c>
      <c r="F2499" s="4" t="s">
        <v>8</v>
      </c>
      <c r="G2499" s="4" t="s">
        <v>8</v>
      </c>
      <c r="H2499" s="4" t="s">
        <v>7</v>
      </c>
      <c r="I2499" s="3">
        <v>3</v>
      </c>
      <c r="J2499" s="3" t="s">
        <v>28</v>
      </c>
      <c r="K2499" s="3" t="s">
        <v>1478</v>
      </c>
      <c r="L2499" s="3" t="s">
        <v>26</v>
      </c>
      <c r="M2499" s="3" t="s">
        <v>1581</v>
      </c>
      <c r="N2499" s="3" t="s">
        <v>686</v>
      </c>
      <c r="P2499" s="3" t="s">
        <v>1</v>
      </c>
      <c r="Q2499" s="3" t="s">
        <v>1475</v>
      </c>
      <c r="R2499" s="3" t="s">
        <v>1474</v>
      </c>
      <c r="S2499" s="2" t="str">
        <f>IF(P2499="심사불필요","-",VLOOKUP(K2499,'[1]자격증 backdata'!A:G,7,0))</f>
        <v>필수</v>
      </c>
      <c r="T2499" s="2" t="str">
        <f>IF(S2499="-","-",IF(COUNTIFS(B:B,B2499,S:S,"필수")&gt;0,"자격요건충족","확인필요"))</f>
        <v>자격요건충족</v>
      </c>
      <c r="U2499" s="2"/>
      <c r="W2499" s="2">
        <f>IF(Q2499="4급","심사불필요",VLOOKUP(K2499,'[1]자격증 backdata'!A:B,2,0))</f>
        <v>4</v>
      </c>
      <c r="X2499" s="3">
        <f>IF(R2499="A", MIN(20, SUMIFS(W:W, B:B, B2499, R:R, "A")),IF(R2499="B", MIN(30, SUMIFS(W:W, B:B, B2499, R:R, "B")),"비해당분야"))</f>
        <v>20</v>
      </c>
      <c r="Y2499" s="3" t="str">
        <f>IF(R2499="C",MIN(30,IF(COUNTIFS(B:B,B2499,W:W,"가1")=1,25,IF(COUNTIFS(B:B,B2499,W:W,"가1")&gt;=2,30,0))+IF(COUNTIFS(B:B,B2499,W:W,"나1")&gt;=4,30,IF(COUNTIFS(B:B,B2499,W:W,"나1")=3,26,IF(COUNTIFS(B:B,B2499,W:W,"나1")=2,22,IF(COUNTIFS(B:B,B2499,W:W,"나1")=1,18,0)))))+MIN(30,IF(COUNTIFS(B:B,B2499,W:W,"가2")=1,25,IF(COUNTIFS(B:B,B2499,W:W,"가2")&gt;=2,30,0))+IF(COUNTIFS(B:B,B2499,W:W,"나2")=3,30,IF(COUNTIFS(B:B,B2499,W:W,"나2")=2,25,IF(COUNTIFS(B:B,B2499,W:W,"나2")=1,20,0)))),"비해당분야")</f>
        <v>비해당분야</v>
      </c>
      <c r="Z2499" s="3" t="str">
        <f>IF(R2499="C",VLOOKUP(K2499,'[1]자격증 backdata'!A:F,6,0),"비해당분야")</f>
        <v>비해당분야</v>
      </c>
      <c r="AA2499" s="3" t="str">
        <f>IF(R2499="C",SUMIF(B:B,B2499,Z:Z),"비해당분야")</f>
        <v>비해당분야</v>
      </c>
      <c r="AB2499" s="3" t="str">
        <f>IF(R2499="C",SUM(Y2499,AA2499),"비해당분야")</f>
        <v>비해당분야</v>
      </c>
      <c r="AC2499" s="3">
        <f>IF(R2499="C",AB2499,X2499)</f>
        <v>20</v>
      </c>
      <c r="AD2499" s="3">
        <f>VLOOKUP(K2499,'[1]자격증 backdata'!A:D,4,0)</f>
        <v>0</v>
      </c>
      <c r="AE2499" s="3">
        <f>IF(_xlfn.MAXIFS(AD:AD,B:B,B2499)&gt;10,10,_xlfn.MAXIFS(AD:AD,B:B,B2499))</f>
        <v>5</v>
      </c>
      <c r="AG2499" s="2">
        <f>VLOOKUP(K2499,'[1]자격증 backdata'!A:C,3,0)</f>
        <v>0</v>
      </c>
      <c r="AH2499" s="2">
        <f>COUNTIFS($B:$B,$B2499,$AG:$AG,AH$1)</f>
        <v>0</v>
      </c>
      <c r="AI2499" s="2">
        <f>COUNTIFS($B:$B,$B2499,$AG:$AG,AI$1)</f>
        <v>0</v>
      </c>
      <c r="AJ2499" s="2">
        <f>COUNTIFS($B:$B,$B2499,$AG:$AG,AJ$1)</f>
        <v>0</v>
      </c>
      <c r="AK2499" s="2">
        <f>COUNTIFS($B:$B,$B2499,$AG:$AG,AK$1)</f>
        <v>0</v>
      </c>
      <c r="AL2499" s="2">
        <f>COUNTIFS($B:$B,$B2499,$AG:$AG,AL$1)</f>
        <v>0</v>
      </c>
      <c r="AM2499" s="2">
        <f>COUNTIFS($B:$B,$B2499,$AG:$AG,AM$1)</f>
        <v>0</v>
      </c>
      <c r="AN2499" s="2">
        <f>COUNTIFS($B:$B,$B2499,$AG:$AG,AN$1)</f>
        <v>0</v>
      </c>
      <c r="AO2499" s="2">
        <f>COUNTIFS($B:$B,$B2499,$AG:$AG,AO$1)</f>
        <v>0</v>
      </c>
      <c r="AP2499" s="2">
        <f>COUNTIFS($B:$B,$B2499,$AG:$AG,AP$1)</f>
        <v>0</v>
      </c>
      <c r="AQ2499" s="2">
        <f>COUNTIFS($B:$B,$B2499,$AG:$AG,AQ$1)</f>
        <v>0</v>
      </c>
      <c r="AR2499" s="2">
        <f>COUNTIFS($B:$B,$B2499,$AG:$AG,AR$1)</f>
        <v>0</v>
      </c>
      <c r="AS2499" s="2">
        <f>COUNTIFS($B:$B,$B2499,$AG:$AG,AS$1)</f>
        <v>0</v>
      </c>
      <c r="AT2499" s="2">
        <f>COUNTIFS($B:$B,$B2499,$AG:$AG,AT$1)</f>
        <v>1</v>
      </c>
      <c r="AU2499" s="2">
        <f>COUNTIFS($B:$B,$B2499,$AG:$AG,AU$1)</f>
        <v>1</v>
      </c>
    </row>
    <row r="2500" spans="1:47" ht="15" customHeight="1" x14ac:dyDescent="0.35">
      <c r="A2500" s="7">
        <f>IF(B2499=B2500,A2499,A2499+1)</f>
        <v>878</v>
      </c>
      <c r="B2500" s="7" t="s">
        <v>1579</v>
      </c>
      <c r="C2500" s="7" t="s">
        <v>1578</v>
      </c>
      <c r="D2500" s="7" t="s">
        <v>1480</v>
      </c>
      <c r="E2500" s="7" t="s">
        <v>1479</v>
      </c>
      <c r="F2500" s="4" t="s">
        <v>7</v>
      </c>
      <c r="G2500" s="4" t="s">
        <v>8</v>
      </c>
      <c r="H2500" s="4" t="s">
        <v>7</v>
      </c>
      <c r="I2500" s="3">
        <v>4</v>
      </c>
      <c r="J2500" s="3" t="s">
        <v>69</v>
      </c>
      <c r="K2500" s="3" t="s">
        <v>1503</v>
      </c>
      <c r="L2500" s="3" t="s">
        <v>36</v>
      </c>
      <c r="M2500" s="3" t="s">
        <v>1580</v>
      </c>
      <c r="N2500" s="3" t="s">
        <v>340</v>
      </c>
      <c r="P2500" s="3" t="s">
        <v>1</v>
      </c>
      <c r="Q2500" s="3" t="s">
        <v>1475</v>
      </c>
      <c r="R2500" s="3" t="s">
        <v>1474</v>
      </c>
      <c r="S2500" s="2">
        <f>IF(P2500="심사불필요","-",VLOOKUP(K2500,'[1]자격증 backdata'!A:G,7,0))</f>
        <v>0</v>
      </c>
      <c r="T2500" s="2" t="str">
        <f>IF(S2500="-","-",IF(COUNTIFS(B:B,B2500,S:S,"필수")&gt;0,"자격요건충족","확인필요"))</f>
        <v>자격요건충족</v>
      </c>
      <c r="U2500" s="2"/>
      <c r="W2500" s="2">
        <f>IF(Q2500="4급","심사불필요",VLOOKUP(K2500,'[1]자격증 backdata'!A:B,2,0))</f>
        <v>0</v>
      </c>
      <c r="X2500" s="3">
        <f>IF(R2500="A", MIN(20, SUMIFS(W:W, B:B, B2500, R:R, "A")),IF(R2500="B", MIN(30, SUMIFS(W:W, B:B, B2500, R:R, "B")),"비해당분야"))</f>
        <v>20</v>
      </c>
      <c r="Y2500" s="3" t="str">
        <f>IF(R2500="C",MIN(30,IF(COUNTIFS(B:B,B2500,W:W,"가1")=1,25,IF(COUNTIFS(B:B,B2500,W:W,"가1")&gt;=2,30,0))+IF(COUNTIFS(B:B,B2500,W:W,"나1")&gt;=4,30,IF(COUNTIFS(B:B,B2500,W:W,"나1")=3,26,IF(COUNTIFS(B:B,B2500,W:W,"나1")=2,22,IF(COUNTIFS(B:B,B2500,W:W,"나1")=1,18,0)))))+MIN(30,IF(COUNTIFS(B:B,B2500,W:W,"가2")=1,25,IF(COUNTIFS(B:B,B2500,W:W,"가2")&gt;=2,30,0))+IF(COUNTIFS(B:B,B2500,W:W,"나2")=3,30,IF(COUNTIFS(B:B,B2500,W:W,"나2")=2,25,IF(COUNTIFS(B:B,B2500,W:W,"나2")=1,20,0)))),"비해당분야")</f>
        <v>비해당분야</v>
      </c>
      <c r="Z2500" s="3" t="str">
        <f>IF(R2500="C",VLOOKUP(K2500,'[1]자격증 backdata'!A:F,6,0),"비해당분야")</f>
        <v>비해당분야</v>
      </c>
      <c r="AA2500" s="3" t="str">
        <f>IF(R2500="C",SUMIF(B:B,B2500,Z:Z),"비해당분야")</f>
        <v>비해당분야</v>
      </c>
      <c r="AB2500" s="3" t="str">
        <f>IF(R2500="C",SUM(Y2500,AA2500),"비해당분야")</f>
        <v>비해당분야</v>
      </c>
      <c r="AC2500" s="3">
        <f>IF(R2500="C",AB2500,X2500)</f>
        <v>20</v>
      </c>
      <c r="AD2500" s="3">
        <f>VLOOKUP(K2500,'[1]자격증 backdata'!A:D,4,0)</f>
        <v>5</v>
      </c>
      <c r="AE2500" s="3">
        <f>IF(_xlfn.MAXIFS(AD:AD,B:B,B2500)&gt;10,10,_xlfn.MAXIFS(AD:AD,B:B,B2500))</f>
        <v>5</v>
      </c>
      <c r="AG2500" s="2">
        <f>VLOOKUP(K2500,'[1]자격증 backdata'!A:C,3,0)</f>
        <v>0</v>
      </c>
      <c r="AH2500" s="2">
        <f>COUNTIFS($B:$B,$B2500,$AG:$AG,AH$1)</f>
        <v>0</v>
      </c>
      <c r="AI2500" s="2">
        <f>COUNTIFS($B:$B,$B2500,$AG:$AG,AI$1)</f>
        <v>0</v>
      </c>
      <c r="AJ2500" s="2">
        <f>COUNTIFS($B:$B,$B2500,$AG:$AG,AJ$1)</f>
        <v>0</v>
      </c>
      <c r="AK2500" s="2">
        <f>COUNTIFS($B:$B,$B2500,$AG:$AG,AK$1)</f>
        <v>0</v>
      </c>
      <c r="AL2500" s="2">
        <f>COUNTIFS($B:$B,$B2500,$AG:$AG,AL$1)</f>
        <v>0</v>
      </c>
      <c r="AM2500" s="2">
        <f>COUNTIFS($B:$B,$B2500,$AG:$AG,AM$1)</f>
        <v>0</v>
      </c>
      <c r="AN2500" s="2">
        <f>COUNTIFS($B:$B,$B2500,$AG:$AG,AN$1)</f>
        <v>0</v>
      </c>
      <c r="AO2500" s="2">
        <f>COUNTIFS($B:$B,$B2500,$AG:$AG,AO$1)</f>
        <v>0</v>
      </c>
      <c r="AP2500" s="2">
        <f>COUNTIFS($B:$B,$B2500,$AG:$AG,AP$1)</f>
        <v>0</v>
      </c>
      <c r="AQ2500" s="2">
        <f>COUNTIFS($B:$B,$B2500,$AG:$AG,AQ$1)</f>
        <v>0</v>
      </c>
      <c r="AR2500" s="2">
        <f>COUNTIFS($B:$B,$B2500,$AG:$AG,AR$1)</f>
        <v>0</v>
      </c>
      <c r="AS2500" s="2">
        <f>COUNTIFS($B:$B,$B2500,$AG:$AG,AS$1)</f>
        <v>0</v>
      </c>
      <c r="AT2500" s="2">
        <f>COUNTIFS($B:$B,$B2500,$AG:$AG,AT$1)</f>
        <v>1</v>
      </c>
      <c r="AU2500" s="2">
        <f>COUNTIFS($B:$B,$B2500,$AG:$AG,AU$1)</f>
        <v>1</v>
      </c>
    </row>
    <row r="2501" spans="1:47" ht="15" customHeight="1" x14ac:dyDescent="0.35">
      <c r="A2501" s="7">
        <f>IF(B2500=B2501,A2500,A2500+1)</f>
        <v>878</v>
      </c>
      <c r="B2501" s="7" t="s">
        <v>1579</v>
      </c>
      <c r="C2501" s="7" t="s">
        <v>1578</v>
      </c>
      <c r="D2501" s="7" t="s">
        <v>1480</v>
      </c>
      <c r="E2501" s="7" t="s">
        <v>1479</v>
      </c>
      <c r="F2501" s="4" t="s">
        <v>7</v>
      </c>
      <c r="G2501" s="4" t="s">
        <v>8</v>
      </c>
      <c r="H2501" s="4" t="s">
        <v>7</v>
      </c>
      <c r="I2501" s="3">
        <v>5</v>
      </c>
      <c r="J2501" s="3" t="s">
        <v>350</v>
      </c>
      <c r="K2501" s="3" t="s">
        <v>1540</v>
      </c>
      <c r="L2501" s="3" t="s">
        <v>348</v>
      </c>
      <c r="M2501" s="3" t="s">
        <v>1577</v>
      </c>
      <c r="N2501" s="3" t="s">
        <v>346</v>
      </c>
      <c r="P2501" s="3" t="s">
        <v>1</v>
      </c>
      <c r="Q2501" s="3" t="s">
        <v>1475</v>
      </c>
      <c r="R2501" s="3" t="s">
        <v>1474</v>
      </c>
      <c r="S2501" s="2">
        <f>IF(P2501="심사불필요","-",VLOOKUP(K2501,'[1]자격증 backdata'!A:G,7,0))</f>
        <v>0</v>
      </c>
      <c r="T2501" s="2" t="str">
        <f>IF(S2501="-","-",IF(COUNTIFS(B:B,B2501,S:S,"필수")&gt;0,"자격요건충족","확인필요"))</f>
        <v>자격요건충족</v>
      </c>
      <c r="U2501" s="2"/>
      <c r="W2501" s="2">
        <f>IF(Q2501="4급","심사불필요",VLOOKUP(K2501,'[1]자격증 backdata'!A:B,2,0))</f>
        <v>4</v>
      </c>
      <c r="X2501" s="3">
        <f>IF(R2501="A", MIN(20, SUMIFS(W:W, B:B, B2501, R:R, "A")),IF(R2501="B", MIN(30, SUMIFS(W:W, B:B, B2501, R:R, "B")),"비해당분야"))</f>
        <v>20</v>
      </c>
      <c r="Y2501" s="3" t="str">
        <f>IF(R2501="C",MIN(30,IF(COUNTIFS(B:B,B2501,W:W,"가1")=1,25,IF(COUNTIFS(B:B,B2501,W:W,"가1")&gt;=2,30,0))+IF(COUNTIFS(B:B,B2501,W:W,"나1")&gt;=4,30,IF(COUNTIFS(B:B,B2501,W:W,"나1")=3,26,IF(COUNTIFS(B:B,B2501,W:W,"나1")=2,22,IF(COUNTIFS(B:B,B2501,W:W,"나1")=1,18,0)))))+MIN(30,IF(COUNTIFS(B:B,B2501,W:W,"가2")=1,25,IF(COUNTIFS(B:B,B2501,W:W,"가2")&gt;=2,30,0))+IF(COUNTIFS(B:B,B2501,W:W,"나2")=3,30,IF(COUNTIFS(B:B,B2501,W:W,"나2")=2,25,IF(COUNTIFS(B:B,B2501,W:W,"나2")=1,20,0)))),"비해당분야")</f>
        <v>비해당분야</v>
      </c>
      <c r="Z2501" s="3" t="str">
        <f>IF(R2501="C",VLOOKUP(K2501,'[1]자격증 backdata'!A:F,6,0),"비해당분야")</f>
        <v>비해당분야</v>
      </c>
      <c r="AA2501" s="3" t="str">
        <f>IF(R2501="C",SUMIF(B:B,B2501,Z:Z),"비해당분야")</f>
        <v>비해당분야</v>
      </c>
      <c r="AB2501" s="3" t="str">
        <f>IF(R2501="C",SUM(Y2501,AA2501),"비해당분야")</f>
        <v>비해당분야</v>
      </c>
      <c r="AC2501" s="3">
        <f>IF(R2501="C",AB2501,X2501)</f>
        <v>20</v>
      </c>
      <c r="AD2501" s="3">
        <f>VLOOKUP(K2501,'[1]자격증 backdata'!A:D,4,0)</f>
        <v>0</v>
      </c>
      <c r="AE2501" s="3">
        <f>IF(_xlfn.MAXIFS(AD:AD,B:B,B2501)&gt;10,10,_xlfn.MAXIFS(AD:AD,B:B,B2501))</f>
        <v>5</v>
      </c>
      <c r="AG2501" s="2" t="str">
        <f>VLOOKUP(K2501,'[1]자격증 backdata'!A:C,3,0)</f>
        <v>N</v>
      </c>
      <c r="AH2501" s="2">
        <f>COUNTIFS($B:$B,$B2501,$AG:$AG,AH$1)</f>
        <v>0</v>
      </c>
      <c r="AI2501" s="2">
        <f>COUNTIFS($B:$B,$B2501,$AG:$AG,AI$1)</f>
        <v>0</v>
      </c>
      <c r="AJ2501" s="2">
        <f>COUNTIFS($B:$B,$B2501,$AG:$AG,AJ$1)</f>
        <v>0</v>
      </c>
      <c r="AK2501" s="2">
        <f>COUNTIFS($B:$B,$B2501,$AG:$AG,AK$1)</f>
        <v>0</v>
      </c>
      <c r="AL2501" s="2">
        <f>COUNTIFS($B:$B,$B2501,$AG:$AG,AL$1)</f>
        <v>0</v>
      </c>
      <c r="AM2501" s="2">
        <f>COUNTIFS($B:$B,$B2501,$AG:$AG,AM$1)</f>
        <v>0</v>
      </c>
      <c r="AN2501" s="2">
        <f>COUNTIFS($B:$B,$B2501,$AG:$AG,AN$1)</f>
        <v>0</v>
      </c>
      <c r="AO2501" s="2">
        <f>COUNTIFS($B:$B,$B2501,$AG:$AG,AO$1)</f>
        <v>0</v>
      </c>
      <c r="AP2501" s="2">
        <f>COUNTIFS($B:$B,$B2501,$AG:$AG,AP$1)</f>
        <v>0</v>
      </c>
      <c r="AQ2501" s="2">
        <f>COUNTIFS($B:$B,$B2501,$AG:$AG,AQ$1)</f>
        <v>0</v>
      </c>
      <c r="AR2501" s="2">
        <f>COUNTIFS($B:$B,$B2501,$AG:$AG,AR$1)</f>
        <v>0</v>
      </c>
      <c r="AS2501" s="2">
        <f>COUNTIFS($B:$B,$B2501,$AG:$AG,AS$1)</f>
        <v>0</v>
      </c>
      <c r="AT2501" s="2">
        <f>COUNTIFS($B:$B,$B2501,$AG:$AG,AT$1)</f>
        <v>1</v>
      </c>
      <c r="AU2501" s="2">
        <f>COUNTIFS($B:$B,$B2501,$AG:$AG,AU$1)</f>
        <v>1</v>
      </c>
    </row>
    <row r="2502" spans="1:47" ht="15" customHeight="1" x14ac:dyDescent="0.35">
      <c r="A2502" s="4">
        <f>IF(B2501=B2502,A2501,A2501+1)</f>
        <v>879</v>
      </c>
      <c r="B2502" s="4" t="s">
        <v>1574</v>
      </c>
      <c r="C2502" s="4" t="s">
        <v>1573</v>
      </c>
      <c r="D2502" s="4" t="s">
        <v>1480</v>
      </c>
      <c r="E2502" s="4" t="s">
        <v>1479</v>
      </c>
      <c r="F2502" s="4" t="s">
        <v>8</v>
      </c>
      <c r="G2502" s="4" t="s">
        <v>8</v>
      </c>
      <c r="H2502" s="4" t="s">
        <v>7</v>
      </c>
      <c r="I2502" s="4">
        <v>1</v>
      </c>
      <c r="J2502" s="4" t="s">
        <v>6</v>
      </c>
      <c r="K2502" s="4" t="s">
        <v>1507</v>
      </c>
      <c r="L2502" s="4" t="s">
        <v>4</v>
      </c>
      <c r="M2502" s="4" t="s">
        <v>1576</v>
      </c>
      <c r="N2502" s="4" t="s">
        <v>246</v>
      </c>
      <c r="P2502" s="4" t="s">
        <v>1</v>
      </c>
      <c r="Q2502" s="4" t="s">
        <v>1475</v>
      </c>
      <c r="R2502" s="4" t="s">
        <v>1474</v>
      </c>
      <c r="S2502" s="5" t="str">
        <f>IF(P2502="심사불필요","-",VLOOKUP(K2502,'[1]자격증 backdata'!A:G,7,0))</f>
        <v>필수</v>
      </c>
      <c r="T2502" s="5" t="str">
        <f>IF(S2502="-","-",IF(COUNTIFS(B:B,B2502,S:S,"필수")&gt;0,"자격요건충족","확인필요"))</f>
        <v>자격요건충족</v>
      </c>
      <c r="U2502" s="5"/>
      <c r="W2502" s="5">
        <f>IF(Q2502="4급","심사불필요",VLOOKUP(K2502,'[1]자격증 backdata'!A:B,2,0))</f>
        <v>6</v>
      </c>
      <c r="X2502" s="4">
        <f>IF(R2502="A", MIN(20, SUMIFS(W:W, B:B, B2502, R:R, "A")),IF(R2502="B", MIN(30, SUMIFS(W:W, B:B, B2502, R:R, "B")),"비해당분야"))</f>
        <v>16</v>
      </c>
      <c r="Y2502" s="4" t="str">
        <f>IF(R2502="C",MIN(30,IF(COUNTIFS(B:B,B2502,W:W,"가1")=1,25,IF(COUNTIFS(B:B,B2502,W:W,"가1")&gt;=2,30,0))+IF(COUNTIFS(B:B,B2502,W:W,"나1")&gt;=4,30,IF(COUNTIFS(B:B,B2502,W:W,"나1")=3,26,IF(COUNTIFS(B:B,B2502,W:W,"나1")=2,22,IF(COUNTIFS(B:B,B2502,W:W,"나1")=1,18,0)))))+MIN(30,IF(COUNTIFS(B:B,B2502,W:W,"가2")=1,25,IF(COUNTIFS(B:B,B2502,W:W,"가2")&gt;=2,30,0))+IF(COUNTIFS(B:B,B2502,W:W,"나2")=3,30,IF(COUNTIFS(B:B,B2502,W:W,"나2")=2,25,IF(COUNTIFS(B:B,B2502,W:W,"나2")=1,20,0)))),"비해당분야")</f>
        <v>비해당분야</v>
      </c>
      <c r="Z2502" s="4" t="str">
        <f>IF(R2502="C",VLOOKUP(K2502,'[1]자격증 backdata'!A:F,6,0),"비해당분야")</f>
        <v>비해당분야</v>
      </c>
      <c r="AA2502" s="4" t="str">
        <f>IF(R2502="C",SUMIF(B:B,B2502,Z:Z),"비해당분야")</f>
        <v>비해당분야</v>
      </c>
      <c r="AB2502" s="4" t="str">
        <f>IF(R2502="C",SUM(Y2502,AA2502),"비해당분야")</f>
        <v>비해당분야</v>
      </c>
      <c r="AC2502" s="4">
        <f>IF(R2502="C",AB2502,X2502)</f>
        <v>16</v>
      </c>
      <c r="AD2502" s="4">
        <f>VLOOKUP(K2502,'[1]자격증 backdata'!A:D,4,0)</f>
        <v>0</v>
      </c>
      <c r="AE2502" s="4">
        <f>IF(_xlfn.MAXIFS(AD:AD,B:B,B2502)&gt;10,10,_xlfn.MAXIFS(AD:AD,B:B,B2502))</f>
        <v>0</v>
      </c>
      <c r="AG2502" s="5" t="str">
        <f>VLOOKUP(K2502,'[1]자격증 backdata'!A:C,3,0)</f>
        <v>K</v>
      </c>
      <c r="AH2502" s="5">
        <f>COUNTIFS($B:$B,$B2502,$AG:$AG,AH$1)</f>
        <v>0</v>
      </c>
      <c r="AI2502" s="5">
        <f>COUNTIFS($B:$B,$B2502,$AG:$AG,AI$1)</f>
        <v>0</v>
      </c>
      <c r="AJ2502" s="5">
        <f>COUNTIFS($B:$B,$B2502,$AG:$AG,AJ$1)</f>
        <v>0</v>
      </c>
      <c r="AK2502" s="5">
        <f>COUNTIFS($B:$B,$B2502,$AG:$AG,AK$1)</f>
        <v>0</v>
      </c>
      <c r="AL2502" s="5">
        <f>COUNTIFS($B:$B,$B2502,$AG:$AG,AL$1)</f>
        <v>0</v>
      </c>
      <c r="AM2502" s="5">
        <f>COUNTIFS($B:$B,$B2502,$AG:$AG,AM$1)</f>
        <v>0</v>
      </c>
      <c r="AN2502" s="5">
        <f>COUNTIFS($B:$B,$B2502,$AG:$AG,AN$1)</f>
        <v>0</v>
      </c>
      <c r="AO2502" s="5">
        <f>COUNTIFS($B:$B,$B2502,$AG:$AG,AO$1)</f>
        <v>0</v>
      </c>
      <c r="AP2502" s="5">
        <f>COUNTIFS($B:$B,$B2502,$AG:$AG,AP$1)</f>
        <v>0</v>
      </c>
      <c r="AQ2502" s="5">
        <f>COUNTIFS($B:$B,$B2502,$AG:$AG,AQ$1)</f>
        <v>0</v>
      </c>
      <c r="AR2502" s="5">
        <f>COUNTIFS($B:$B,$B2502,$AG:$AG,AR$1)</f>
        <v>1</v>
      </c>
      <c r="AS2502" s="5">
        <f>COUNTIFS($B:$B,$B2502,$AG:$AG,AS$1)</f>
        <v>0</v>
      </c>
      <c r="AT2502" s="5">
        <f>COUNTIFS($B:$B,$B2502,$AG:$AG,AT$1)</f>
        <v>0</v>
      </c>
      <c r="AU2502" s="5">
        <f>COUNTIFS($B:$B,$B2502,$AG:$AG,AU$1)</f>
        <v>0</v>
      </c>
    </row>
    <row r="2503" spans="1:47" ht="15" customHeight="1" x14ac:dyDescent="0.35">
      <c r="A2503" s="6">
        <f>IF(B2502=B2503,A2502,A2502+1)</f>
        <v>879</v>
      </c>
      <c r="B2503" s="6" t="s">
        <v>1574</v>
      </c>
      <c r="C2503" s="6" t="s">
        <v>1573</v>
      </c>
      <c r="D2503" s="6" t="s">
        <v>1480</v>
      </c>
      <c r="E2503" s="6" t="s">
        <v>1479</v>
      </c>
      <c r="F2503" s="4" t="s">
        <v>8</v>
      </c>
      <c r="G2503" s="4" t="s">
        <v>8</v>
      </c>
      <c r="H2503" s="4" t="s">
        <v>7</v>
      </c>
      <c r="I2503" s="4">
        <v>2</v>
      </c>
      <c r="J2503" s="4" t="s">
        <v>515</v>
      </c>
      <c r="K2503" s="4" t="s">
        <v>1492</v>
      </c>
      <c r="L2503" s="4" t="s">
        <v>26</v>
      </c>
      <c r="M2503" s="4" t="s">
        <v>1575</v>
      </c>
      <c r="N2503" s="4" t="s">
        <v>1432</v>
      </c>
      <c r="P2503" s="4" t="s">
        <v>1</v>
      </c>
      <c r="Q2503" s="4" t="s">
        <v>1475</v>
      </c>
      <c r="R2503" s="4" t="s">
        <v>1474</v>
      </c>
      <c r="S2503" s="5" t="str">
        <f>IF(P2503="심사불필요","-",VLOOKUP(K2503,'[1]자격증 backdata'!A:G,7,0))</f>
        <v>필수</v>
      </c>
      <c r="T2503" s="5" t="str">
        <f>IF(S2503="-","-",IF(COUNTIFS(B:B,B2503,S:S,"필수")&gt;0,"자격요건충족","확인필요"))</f>
        <v>자격요건충족</v>
      </c>
      <c r="U2503" s="5"/>
      <c r="W2503" s="5">
        <f>IF(Q2503="4급","심사불필요",VLOOKUP(K2503,'[1]자격증 backdata'!A:B,2,0))</f>
        <v>6</v>
      </c>
      <c r="X2503" s="4">
        <f>IF(R2503="A", MIN(20, SUMIFS(W:W, B:B, B2503, R:R, "A")),IF(R2503="B", MIN(30, SUMIFS(W:W, B:B, B2503, R:R, "B")),"비해당분야"))</f>
        <v>16</v>
      </c>
      <c r="Y2503" s="4" t="str">
        <f>IF(R2503="C",MIN(30,IF(COUNTIFS(B:B,B2503,W:W,"가1")=1,25,IF(COUNTIFS(B:B,B2503,W:W,"가1")&gt;=2,30,0))+IF(COUNTIFS(B:B,B2503,W:W,"나1")&gt;=4,30,IF(COUNTIFS(B:B,B2503,W:W,"나1")=3,26,IF(COUNTIFS(B:B,B2503,W:W,"나1")=2,22,IF(COUNTIFS(B:B,B2503,W:W,"나1")=1,18,0)))))+MIN(30,IF(COUNTIFS(B:B,B2503,W:W,"가2")=1,25,IF(COUNTIFS(B:B,B2503,W:W,"가2")&gt;=2,30,0))+IF(COUNTIFS(B:B,B2503,W:W,"나2")=3,30,IF(COUNTIFS(B:B,B2503,W:W,"나2")=2,25,IF(COUNTIFS(B:B,B2503,W:W,"나2")=1,20,0)))),"비해당분야")</f>
        <v>비해당분야</v>
      </c>
      <c r="Z2503" s="4" t="str">
        <f>IF(R2503="C",VLOOKUP(K2503,'[1]자격증 backdata'!A:F,6,0),"비해당분야")</f>
        <v>비해당분야</v>
      </c>
      <c r="AA2503" s="4" t="str">
        <f>IF(R2503="C",SUMIF(B:B,B2503,Z:Z),"비해당분야")</f>
        <v>비해당분야</v>
      </c>
      <c r="AB2503" s="4" t="str">
        <f>IF(R2503="C",SUM(Y2503,AA2503),"비해당분야")</f>
        <v>비해당분야</v>
      </c>
      <c r="AC2503" s="4">
        <f>IF(R2503="C",AB2503,X2503)</f>
        <v>16</v>
      </c>
      <c r="AD2503" s="4">
        <f>VLOOKUP(K2503,'[1]자격증 backdata'!A:D,4,0)</f>
        <v>0</v>
      </c>
      <c r="AE2503" s="4">
        <f>IF(_xlfn.MAXIFS(AD:AD,B:B,B2503)&gt;10,10,_xlfn.MAXIFS(AD:AD,B:B,B2503))</f>
        <v>0</v>
      </c>
      <c r="AG2503" s="5">
        <f>VLOOKUP(K2503,'[1]자격증 backdata'!A:C,3,0)</f>
        <v>0</v>
      </c>
      <c r="AH2503" s="5">
        <f>COUNTIFS($B:$B,$B2503,$AG:$AG,AH$1)</f>
        <v>0</v>
      </c>
      <c r="AI2503" s="5">
        <f>COUNTIFS($B:$B,$B2503,$AG:$AG,AI$1)</f>
        <v>0</v>
      </c>
      <c r="AJ2503" s="5">
        <f>COUNTIFS($B:$B,$B2503,$AG:$AG,AJ$1)</f>
        <v>0</v>
      </c>
      <c r="AK2503" s="5">
        <f>COUNTIFS($B:$B,$B2503,$AG:$AG,AK$1)</f>
        <v>0</v>
      </c>
      <c r="AL2503" s="5">
        <f>COUNTIFS($B:$B,$B2503,$AG:$AG,AL$1)</f>
        <v>0</v>
      </c>
      <c r="AM2503" s="5">
        <f>COUNTIFS($B:$B,$B2503,$AG:$AG,AM$1)</f>
        <v>0</v>
      </c>
      <c r="AN2503" s="5">
        <f>COUNTIFS($B:$B,$B2503,$AG:$AG,AN$1)</f>
        <v>0</v>
      </c>
      <c r="AO2503" s="5">
        <f>COUNTIFS($B:$B,$B2503,$AG:$AG,AO$1)</f>
        <v>0</v>
      </c>
      <c r="AP2503" s="5">
        <f>COUNTIFS($B:$B,$B2503,$AG:$AG,AP$1)</f>
        <v>0</v>
      </c>
      <c r="AQ2503" s="5">
        <f>COUNTIFS($B:$B,$B2503,$AG:$AG,AQ$1)</f>
        <v>0</v>
      </c>
      <c r="AR2503" s="5">
        <f>COUNTIFS($B:$B,$B2503,$AG:$AG,AR$1)</f>
        <v>1</v>
      </c>
      <c r="AS2503" s="5">
        <f>COUNTIFS($B:$B,$B2503,$AG:$AG,AS$1)</f>
        <v>0</v>
      </c>
      <c r="AT2503" s="5">
        <f>COUNTIFS($B:$B,$B2503,$AG:$AG,AT$1)</f>
        <v>0</v>
      </c>
      <c r="AU2503" s="5">
        <f>COUNTIFS($B:$B,$B2503,$AG:$AG,AU$1)</f>
        <v>0</v>
      </c>
    </row>
    <row r="2504" spans="1:47" ht="15" customHeight="1" x14ac:dyDescent="0.35">
      <c r="A2504" s="6">
        <f>IF(B2503=B2504,A2503,A2503+1)</f>
        <v>879</v>
      </c>
      <c r="B2504" s="6" t="s">
        <v>1574</v>
      </c>
      <c r="C2504" s="6" t="s">
        <v>1573</v>
      </c>
      <c r="D2504" s="6" t="s">
        <v>1480</v>
      </c>
      <c r="E2504" s="6" t="s">
        <v>1479</v>
      </c>
      <c r="F2504" s="4" t="s">
        <v>8</v>
      </c>
      <c r="G2504" s="4" t="s">
        <v>8</v>
      </c>
      <c r="H2504" s="4" t="s">
        <v>7</v>
      </c>
      <c r="I2504" s="4">
        <v>3</v>
      </c>
      <c r="J2504" s="4" t="s">
        <v>28</v>
      </c>
      <c r="K2504" s="4" t="s">
        <v>1478</v>
      </c>
      <c r="L2504" s="4" t="s">
        <v>26</v>
      </c>
      <c r="M2504" s="4" t="s">
        <v>1572</v>
      </c>
      <c r="N2504" s="4" t="s">
        <v>686</v>
      </c>
      <c r="P2504" s="4" t="s">
        <v>1</v>
      </c>
      <c r="Q2504" s="4" t="s">
        <v>1475</v>
      </c>
      <c r="R2504" s="4" t="s">
        <v>1474</v>
      </c>
      <c r="S2504" s="5" t="str">
        <f>IF(P2504="심사불필요","-",VLOOKUP(K2504,'[1]자격증 backdata'!A:G,7,0))</f>
        <v>필수</v>
      </c>
      <c r="T2504" s="5" t="str">
        <f>IF(S2504="-","-",IF(COUNTIFS(B:B,B2504,S:S,"필수")&gt;0,"자격요건충족","확인필요"))</f>
        <v>자격요건충족</v>
      </c>
      <c r="U2504" s="5"/>
      <c r="W2504" s="5">
        <f>IF(Q2504="4급","심사불필요",VLOOKUP(K2504,'[1]자격증 backdata'!A:B,2,0))</f>
        <v>4</v>
      </c>
      <c r="X2504" s="4">
        <f>IF(R2504="A", MIN(20, SUMIFS(W:W, B:B, B2504, R:R, "A")),IF(R2504="B", MIN(30, SUMIFS(W:W, B:B, B2504, R:R, "B")),"비해당분야"))</f>
        <v>16</v>
      </c>
      <c r="Y2504" s="4" t="str">
        <f>IF(R2504="C",MIN(30,IF(COUNTIFS(B:B,B2504,W:W,"가1")=1,25,IF(COUNTIFS(B:B,B2504,W:W,"가1")&gt;=2,30,0))+IF(COUNTIFS(B:B,B2504,W:W,"나1")&gt;=4,30,IF(COUNTIFS(B:B,B2504,W:W,"나1")=3,26,IF(COUNTIFS(B:B,B2504,W:W,"나1")=2,22,IF(COUNTIFS(B:B,B2504,W:W,"나1")=1,18,0)))))+MIN(30,IF(COUNTIFS(B:B,B2504,W:W,"가2")=1,25,IF(COUNTIFS(B:B,B2504,W:W,"가2")&gt;=2,30,0))+IF(COUNTIFS(B:B,B2504,W:W,"나2")=3,30,IF(COUNTIFS(B:B,B2504,W:W,"나2")=2,25,IF(COUNTIFS(B:B,B2504,W:W,"나2")=1,20,0)))),"비해당분야")</f>
        <v>비해당분야</v>
      </c>
      <c r="Z2504" s="4" t="str">
        <f>IF(R2504="C",VLOOKUP(K2504,'[1]자격증 backdata'!A:F,6,0),"비해당분야")</f>
        <v>비해당분야</v>
      </c>
      <c r="AA2504" s="4" t="str">
        <f>IF(R2504="C",SUMIF(B:B,B2504,Z:Z),"비해당분야")</f>
        <v>비해당분야</v>
      </c>
      <c r="AB2504" s="4" t="str">
        <f>IF(R2504="C",SUM(Y2504,AA2504),"비해당분야")</f>
        <v>비해당분야</v>
      </c>
      <c r="AC2504" s="4">
        <f>IF(R2504="C",AB2504,X2504)</f>
        <v>16</v>
      </c>
      <c r="AD2504" s="4">
        <f>VLOOKUP(K2504,'[1]자격증 backdata'!A:D,4,0)</f>
        <v>0</v>
      </c>
      <c r="AE2504" s="4">
        <f>IF(_xlfn.MAXIFS(AD:AD,B:B,B2504)&gt;10,10,_xlfn.MAXIFS(AD:AD,B:B,B2504))</f>
        <v>0</v>
      </c>
      <c r="AG2504" s="5">
        <f>VLOOKUP(K2504,'[1]자격증 backdata'!A:C,3,0)</f>
        <v>0</v>
      </c>
      <c r="AH2504" s="5">
        <f>COUNTIFS($B:$B,$B2504,$AG:$AG,AH$1)</f>
        <v>0</v>
      </c>
      <c r="AI2504" s="5">
        <f>COUNTIFS($B:$B,$B2504,$AG:$AG,AI$1)</f>
        <v>0</v>
      </c>
      <c r="AJ2504" s="5">
        <f>COUNTIFS($B:$B,$B2504,$AG:$AG,AJ$1)</f>
        <v>0</v>
      </c>
      <c r="AK2504" s="5">
        <f>COUNTIFS($B:$B,$B2504,$AG:$AG,AK$1)</f>
        <v>0</v>
      </c>
      <c r="AL2504" s="5">
        <f>COUNTIFS($B:$B,$B2504,$AG:$AG,AL$1)</f>
        <v>0</v>
      </c>
      <c r="AM2504" s="5">
        <f>COUNTIFS($B:$B,$B2504,$AG:$AG,AM$1)</f>
        <v>0</v>
      </c>
      <c r="AN2504" s="5">
        <f>COUNTIFS($B:$B,$B2504,$AG:$AG,AN$1)</f>
        <v>0</v>
      </c>
      <c r="AO2504" s="5">
        <f>COUNTIFS($B:$B,$B2504,$AG:$AG,AO$1)</f>
        <v>0</v>
      </c>
      <c r="AP2504" s="5">
        <f>COUNTIFS($B:$B,$B2504,$AG:$AG,AP$1)</f>
        <v>0</v>
      </c>
      <c r="AQ2504" s="5">
        <f>COUNTIFS($B:$B,$B2504,$AG:$AG,AQ$1)</f>
        <v>0</v>
      </c>
      <c r="AR2504" s="5">
        <f>COUNTIFS($B:$B,$B2504,$AG:$AG,AR$1)</f>
        <v>1</v>
      </c>
      <c r="AS2504" s="5">
        <f>COUNTIFS($B:$B,$B2504,$AG:$AG,AS$1)</f>
        <v>0</v>
      </c>
      <c r="AT2504" s="5">
        <f>COUNTIFS($B:$B,$B2504,$AG:$AG,AT$1)</f>
        <v>0</v>
      </c>
      <c r="AU2504" s="5">
        <f>COUNTIFS($B:$B,$B2504,$AG:$AG,AU$1)</f>
        <v>0</v>
      </c>
    </row>
    <row r="2505" spans="1:47" ht="15" customHeight="1" x14ac:dyDescent="0.35">
      <c r="A2505" s="3">
        <f>IF(B2504=B2505,A2504,A2504+1)</f>
        <v>880</v>
      </c>
      <c r="B2505" s="3" t="s">
        <v>1562</v>
      </c>
      <c r="C2505" s="3" t="s">
        <v>1561</v>
      </c>
      <c r="D2505" s="3" t="s">
        <v>1480</v>
      </c>
      <c r="E2505" s="3" t="s">
        <v>1479</v>
      </c>
      <c r="F2505" s="4" t="s">
        <v>8</v>
      </c>
      <c r="G2505" s="4" t="s">
        <v>8</v>
      </c>
      <c r="H2505" s="4" t="s">
        <v>7</v>
      </c>
      <c r="I2505" s="3">
        <v>1</v>
      </c>
      <c r="J2505" s="3" t="s">
        <v>515</v>
      </c>
      <c r="K2505" s="3" t="s">
        <v>1492</v>
      </c>
      <c r="L2505" s="3" t="s">
        <v>26</v>
      </c>
      <c r="M2505" s="3" t="s">
        <v>1571</v>
      </c>
      <c r="N2505" s="3" t="s">
        <v>1499</v>
      </c>
      <c r="P2505" s="3" t="s">
        <v>1</v>
      </c>
      <c r="Q2505" s="3" t="s">
        <v>1475</v>
      </c>
      <c r="R2505" s="3" t="s">
        <v>1474</v>
      </c>
      <c r="S2505" s="2" t="str">
        <f>IF(P2505="심사불필요","-",VLOOKUP(K2505,'[1]자격증 backdata'!A:G,7,0))</f>
        <v>필수</v>
      </c>
      <c r="T2505" s="2" t="str">
        <f>IF(S2505="-","-",IF(COUNTIFS(B:B,B2505,S:S,"필수")&gt;0,"자격요건충족","확인필요"))</f>
        <v>자격요건충족</v>
      </c>
      <c r="U2505" s="2"/>
      <c r="W2505" s="2">
        <f>IF(Q2505="4급","심사불필요",VLOOKUP(K2505,'[1]자격증 backdata'!A:B,2,0))</f>
        <v>6</v>
      </c>
      <c r="X2505" s="3">
        <f>IF(R2505="A", MIN(20, SUMIFS(W:W, B:B, B2505, R:R, "A")),IF(R2505="B", MIN(30, SUMIFS(W:W, B:B, B2505, R:R, "B")),"비해당분야"))</f>
        <v>30</v>
      </c>
      <c r="Y2505" s="3" t="str">
        <f>IF(R2505="C",MIN(30,IF(COUNTIFS(B:B,B2505,W:W,"가1")=1,25,IF(COUNTIFS(B:B,B2505,W:W,"가1")&gt;=2,30,0))+IF(COUNTIFS(B:B,B2505,W:W,"나1")&gt;=4,30,IF(COUNTIFS(B:B,B2505,W:W,"나1")=3,26,IF(COUNTIFS(B:B,B2505,W:W,"나1")=2,22,IF(COUNTIFS(B:B,B2505,W:W,"나1")=1,18,0)))))+MIN(30,IF(COUNTIFS(B:B,B2505,W:W,"가2")=1,25,IF(COUNTIFS(B:B,B2505,W:W,"가2")&gt;=2,30,0))+IF(COUNTIFS(B:B,B2505,W:W,"나2")=3,30,IF(COUNTIFS(B:B,B2505,W:W,"나2")=2,25,IF(COUNTIFS(B:B,B2505,W:W,"나2")=1,20,0)))),"비해당분야")</f>
        <v>비해당분야</v>
      </c>
      <c r="Z2505" s="3" t="str">
        <f>IF(R2505="C",VLOOKUP(K2505,'[1]자격증 backdata'!A:F,6,0),"비해당분야")</f>
        <v>비해당분야</v>
      </c>
      <c r="AA2505" s="3" t="str">
        <f>IF(R2505="C",SUMIF(B:B,B2505,Z:Z),"비해당분야")</f>
        <v>비해당분야</v>
      </c>
      <c r="AB2505" s="3" t="str">
        <f>IF(R2505="C",SUM(Y2505,AA2505),"비해당분야")</f>
        <v>비해당분야</v>
      </c>
      <c r="AC2505" s="3">
        <f>IF(R2505="C",AB2505,X2505)</f>
        <v>30</v>
      </c>
      <c r="AD2505" s="3">
        <f>VLOOKUP(K2505,'[1]자격증 backdata'!A:D,4,0)</f>
        <v>0</v>
      </c>
      <c r="AE2505" s="3">
        <f>IF(_xlfn.MAXIFS(AD:AD,B:B,B2505)&gt;10,10,_xlfn.MAXIFS(AD:AD,B:B,B2505))</f>
        <v>5</v>
      </c>
      <c r="AG2505" s="2">
        <f>VLOOKUP(K2505,'[1]자격증 backdata'!A:C,3,0)</f>
        <v>0</v>
      </c>
      <c r="AH2505" s="2">
        <f>COUNTIFS($B:$B,$B2505,$AG:$AG,AH$1)</f>
        <v>0</v>
      </c>
      <c r="AI2505" s="2">
        <f>COUNTIFS($B:$B,$B2505,$AG:$AG,AI$1)</f>
        <v>0</v>
      </c>
      <c r="AJ2505" s="2">
        <f>COUNTIFS($B:$B,$B2505,$AG:$AG,AJ$1)</f>
        <v>0</v>
      </c>
      <c r="AK2505" s="2">
        <f>COUNTIFS($B:$B,$B2505,$AG:$AG,AK$1)</f>
        <v>0</v>
      </c>
      <c r="AL2505" s="2">
        <f>COUNTIFS($B:$B,$B2505,$AG:$AG,AL$1)</f>
        <v>0</v>
      </c>
      <c r="AM2505" s="2">
        <f>COUNTIFS($B:$B,$B2505,$AG:$AG,AM$1)</f>
        <v>0</v>
      </c>
      <c r="AN2505" s="2">
        <f>COUNTIFS($B:$B,$B2505,$AG:$AG,AN$1)</f>
        <v>1</v>
      </c>
      <c r="AO2505" s="2">
        <f>COUNTIFS($B:$B,$B2505,$AG:$AG,AO$1)</f>
        <v>1</v>
      </c>
      <c r="AP2505" s="2">
        <f>COUNTIFS($B:$B,$B2505,$AG:$AG,AP$1)</f>
        <v>0</v>
      </c>
      <c r="AQ2505" s="2">
        <f>COUNTIFS($B:$B,$B2505,$AG:$AG,AQ$1)</f>
        <v>0</v>
      </c>
      <c r="AR2505" s="2">
        <f>COUNTIFS($B:$B,$B2505,$AG:$AG,AR$1)</f>
        <v>1</v>
      </c>
      <c r="AS2505" s="2">
        <f>COUNTIFS($B:$B,$B2505,$AG:$AG,AS$1)</f>
        <v>0</v>
      </c>
      <c r="AT2505" s="2">
        <f>COUNTIFS($B:$B,$B2505,$AG:$AG,AT$1)</f>
        <v>2</v>
      </c>
      <c r="AU2505" s="2">
        <f>COUNTIFS($B:$B,$B2505,$AG:$AG,AU$1)</f>
        <v>0</v>
      </c>
    </row>
    <row r="2506" spans="1:47" ht="15" customHeight="1" x14ac:dyDescent="0.35">
      <c r="A2506" s="7">
        <f>IF(B2505=B2506,A2505,A2505+1)</f>
        <v>880</v>
      </c>
      <c r="B2506" s="7" t="s">
        <v>1562</v>
      </c>
      <c r="C2506" s="7" t="s">
        <v>1561</v>
      </c>
      <c r="D2506" s="7" t="s">
        <v>1480</v>
      </c>
      <c r="E2506" s="7" t="s">
        <v>1479</v>
      </c>
      <c r="F2506" s="4" t="s">
        <v>8</v>
      </c>
      <c r="G2506" s="4" t="s">
        <v>8</v>
      </c>
      <c r="H2506" s="4" t="s">
        <v>7</v>
      </c>
      <c r="I2506" s="3">
        <v>2</v>
      </c>
      <c r="J2506" s="3" t="s">
        <v>6</v>
      </c>
      <c r="K2506" s="3" t="s">
        <v>1507</v>
      </c>
      <c r="L2506" s="3" t="s">
        <v>4</v>
      </c>
      <c r="M2506" s="3" t="s">
        <v>1570</v>
      </c>
      <c r="N2506" s="3" t="s">
        <v>124</v>
      </c>
      <c r="P2506" s="3" t="s">
        <v>1</v>
      </c>
      <c r="Q2506" s="3" t="s">
        <v>1475</v>
      </c>
      <c r="R2506" s="3" t="s">
        <v>1474</v>
      </c>
      <c r="S2506" s="2" t="str">
        <f>IF(P2506="심사불필요","-",VLOOKUP(K2506,'[1]자격증 backdata'!A:G,7,0))</f>
        <v>필수</v>
      </c>
      <c r="T2506" s="2" t="str">
        <f>IF(S2506="-","-",IF(COUNTIFS(B:B,B2506,S:S,"필수")&gt;0,"자격요건충족","확인필요"))</f>
        <v>자격요건충족</v>
      </c>
      <c r="U2506" s="2"/>
      <c r="W2506" s="2">
        <f>IF(Q2506="4급","심사불필요",VLOOKUP(K2506,'[1]자격증 backdata'!A:B,2,0))</f>
        <v>6</v>
      </c>
      <c r="X2506" s="3">
        <f>IF(R2506="A", MIN(20, SUMIFS(W:W, B:B, B2506, R:R, "A")),IF(R2506="B", MIN(30, SUMIFS(W:W, B:B, B2506, R:R, "B")),"비해당분야"))</f>
        <v>30</v>
      </c>
      <c r="Y2506" s="3" t="str">
        <f>IF(R2506="C",MIN(30,IF(COUNTIFS(B:B,B2506,W:W,"가1")=1,25,IF(COUNTIFS(B:B,B2506,W:W,"가1")&gt;=2,30,0))+IF(COUNTIFS(B:B,B2506,W:W,"나1")&gt;=4,30,IF(COUNTIFS(B:B,B2506,W:W,"나1")=3,26,IF(COUNTIFS(B:B,B2506,W:W,"나1")=2,22,IF(COUNTIFS(B:B,B2506,W:W,"나1")=1,18,0)))))+MIN(30,IF(COUNTIFS(B:B,B2506,W:W,"가2")=1,25,IF(COUNTIFS(B:B,B2506,W:W,"가2")&gt;=2,30,0))+IF(COUNTIFS(B:B,B2506,W:W,"나2")=3,30,IF(COUNTIFS(B:B,B2506,W:W,"나2")=2,25,IF(COUNTIFS(B:B,B2506,W:W,"나2")=1,20,0)))),"비해당분야")</f>
        <v>비해당분야</v>
      </c>
      <c r="Z2506" s="3" t="str">
        <f>IF(R2506="C",VLOOKUP(K2506,'[1]자격증 backdata'!A:F,6,0),"비해당분야")</f>
        <v>비해당분야</v>
      </c>
      <c r="AA2506" s="3" t="str">
        <f>IF(R2506="C",SUMIF(B:B,B2506,Z:Z),"비해당분야")</f>
        <v>비해당분야</v>
      </c>
      <c r="AB2506" s="3" t="str">
        <f>IF(R2506="C",SUM(Y2506,AA2506),"비해당분야")</f>
        <v>비해당분야</v>
      </c>
      <c r="AC2506" s="3">
        <f>IF(R2506="C",AB2506,X2506)</f>
        <v>30</v>
      </c>
      <c r="AD2506" s="3">
        <f>VLOOKUP(K2506,'[1]자격증 backdata'!A:D,4,0)</f>
        <v>0</v>
      </c>
      <c r="AE2506" s="3">
        <f>IF(_xlfn.MAXIFS(AD:AD,B:B,B2506)&gt;10,10,_xlfn.MAXIFS(AD:AD,B:B,B2506))</f>
        <v>5</v>
      </c>
      <c r="AG2506" s="2" t="str">
        <f>VLOOKUP(K2506,'[1]자격증 backdata'!A:C,3,0)</f>
        <v>K</v>
      </c>
      <c r="AH2506" s="2">
        <f>COUNTIFS($B:$B,$B2506,$AG:$AG,AH$1)</f>
        <v>0</v>
      </c>
      <c r="AI2506" s="2">
        <f>COUNTIFS($B:$B,$B2506,$AG:$AG,AI$1)</f>
        <v>0</v>
      </c>
      <c r="AJ2506" s="2">
        <f>COUNTIFS($B:$B,$B2506,$AG:$AG,AJ$1)</f>
        <v>0</v>
      </c>
      <c r="AK2506" s="2">
        <f>COUNTIFS($B:$B,$B2506,$AG:$AG,AK$1)</f>
        <v>0</v>
      </c>
      <c r="AL2506" s="2">
        <f>COUNTIFS($B:$B,$B2506,$AG:$AG,AL$1)</f>
        <v>0</v>
      </c>
      <c r="AM2506" s="2">
        <f>COUNTIFS($B:$B,$B2506,$AG:$AG,AM$1)</f>
        <v>0</v>
      </c>
      <c r="AN2506" s="2">
        <f>COUNTIFS($B:$B,$B2506,$AG:$AG,AN$1)</f>
        <v>1</v>
      </c>
      <c r="AO2506" s="2">
        <f>COUNTIFS($B:$B,$B2506,$AG:$AG,AO$1)</f>
        <v>1</v>
      </c>
      <c r="AP2506" s="2">
        <f>COUNTIFS($B:$B,$B2506,$AG:$AG,AP$1)</f>
        <v>0</v>
      </c>
      <c r="AQ2506" s="2">
        <f>COUNTIFS($B:$B,$B2506,$AG:$AG,AQ$1)</f>
        <v>0</v>
      </c>
      <c r="AR2506" s="2">
        <f>COUNTIFS($B:$B,$B2506,$AG:$AG,AR$1)</f>
        <v>1</v>
      </c>
      <c r="AS2506" s="2">
        <f>COUNTIFS($B:$B,$B2506,$AG:$AG,AS$1)</f>
        <v>0</v>
      </c>
      <c r="AT2506" s="2">
        <f>COUNTIFS($B:$B,$B2506,$AG:$AG,AT$1)</f>
        <v>2</v>
      </c>
      <c r="AU2506" s="2">
        <f>COUNTIFS($B:$B,$B2506,$AG:$AG,AU$1)</f>
        <v>0</v>
      </c>
    </row>
    <row r="2507" spans="1:47" ht="15" customHeight="1" x14ac:dyDescent="0.35">
      <c r="A2507" s="7">
        <f>IF(B2506=B2507,A2506,A2506+1)</f>
        <v>880</v>
      </c>
      <c r="B2507" s="7" t="s">
        <v>1562</v>
      </c>
      <c r="C2507" s="7" t="s">
        <v>1561</v>
      </c>
      <c r="D2507" s="7" t="s">
        <v>1480</v>
      </c>
      <c r="E2507" s="7" t="s">
        <v>1479</v>
      </c>
      <c r="F2507" s="4" t="s">
        <v>7</v>
      </c>
      <c r="G2507" s="4" t="s">
        <v>8</v>
      </c>
      <c r="H2507" s="4" t="s">
        <v>7</v>
      </c>
      <c r="I2507" s="3">
        <v>3</v>
      </c>
      <c r="J2507" s="3" t="s">
        <v>69</v>
      </c>
      <c r="K2507" s="3" t="s">
        <v>1503</v>
      </c>
      <c r="L2507" s="3" t="s">
        <v>36</v>
      </c>
      <c r="M2507" s="3" t="s">
        <v>1569</v>
      </c>
      <c r="N2507" s="3" t="s">
        <v>795</v>
      </c>
      <c r="P2507" s="3" t="s">
        <v>1</v>
      </c>
      <c r="Q2507" s="3" t="s">
        <v>1475</v>
      </c>
      <c r="R2507" s="3" t="s">
        <v>1474</v>
      </c>
      <c r="S2507" s="2">
        <f>IF(P2507="심사불필요","-",VLOOKUP(K2507,'[1]자격증 backdata'!A:G,7,0))</f>
        <v>0</v>
      </c>
      <c r="T2507" s="2" t="str">
        <f>IF(S2507="-","-",IF(COUNTIFS(B:B,B2507,S:S,"필수")&gt;0,"자격요건충족","확인필요"))</f>
        <v>자격요건충족</v>
      </c>
      <c r="U2507" s="2"/>
      <c r="W2507" s="2">
        <f>IF(Q2507="4급","심사불필요",VLOOKUP(K2507,'[1]자격증 backdata'!A:B,2,0))</f>
        <v>0</v>
      </c>
      <c r="X2507" s="3">
        <f>IF(R2507="A", MIN(20, SUMIFS(W:W, B:B, B2507, R:R, "A")),IF(R2507="B", MIN(30, SUMIFS(W:W, B:B, B2507, R:R, "B")),"비해당분야"))</f>
        <v>30</v>
      </c>
      <c r="Y2507" s="3" t="str">
        <f>IF(R2507="C",MIN(30,IF(COUNTIFS(B:B,B2507,W:W,"가1")=1,25,IF(COUNTIFS(B:B,B2507,W:W,"가1")&gt;=2,30,0))+IF(COUNTIFS(B:B,B2507,W:W,"나1")&gt;=4,30,IF(COUNTIFS(B:B,B2507,W:W,"나1")=3,26,IF(COUNTIFS(B:B,B2507,W:W,"나1")=2,22,IF(COUNTIFS(B:B,B2507,W:W,"나1")=1,18,0)))))+MIN(30,IF(COUNTIFS(B:B,B2507,W:W,"가2")=1,25,IF(COUNTIFS(B:B,B2507,W:W,"가2")&gt;=2,30,0))+IF(COUNTIFS(B:B,B2507,W:W,"나2")=3,30,IF(COUNTIFS(B:B,B2507,W:W,"나2")=2,25,IF(COUNTIFS(B:B,B2507,W:W,"나2")=1,20,0)))),"비해당분야")</f>
        <v>비해당분야</v>
      </c>
      <c r="Z2507" s="3" t="str">
        <f>IF(R2507="C",VLOOKUP(K2507,'[1]자격증 backdata'!A:F,6,0),"비해당분야")</f>
        <v>비해당분야</v>
      </c>
      <c r="AA2507" s="3" t="str">
        <f>IF(R2507="C",SUMIF(B:B,B2507,Z:Z),"비해당분야")</f>
        <v>비해당분야</v>
      </c>
      <c r="AB2507" s="3" t="str">
        <f>IF(R2507="C",SUM(Y2507,AA2507),"비해당분야")</f>
        <v>비해당분야</v>
      </c>
      <c r="AC2507" s="3">
        <f>IF(R2507="C",AB2507,X2507)</f>
        <v>30</v>
      </c>
      <c r="AD2507" s="3">
        <f>VLOOKUP(K2507,'[1]자격증 backdata'!A:D,4,0)</f>
        <v>5</v>
      </c>
      <c r="AE2507" s="3">
        <f>IF(_xlfn.MAXIFS(AD:AD,B:B,B2507)&gt;10,10,_xlfn.MAXIFS(AD:AD,B:B,B2507))</f>
        <v>5</v>
      </c>
      <c r="AG2507" s="2">
        <f>VLOOKUP(K2507,'[1]자격증 backdata'!A:C,3,0)</f>
        <v>0</v>
      </c>
      <c r="AH2507" s="2">
        <f>COUNTIFS($B:$B,$B2507,$AG:$AG,AH$1)</f>
        <v>0</v>
      </c>
      <c r="AI2507" s="2">
        <f>COUNTIFS($B:$B,$B2507,$AG:$AG,AI$1)</f>
        <v>0</v>
      </c>
      <c r="AJ2507" s="2">
        <f>COUNTIFS($B:$B,$B2507,$AG:$AG,AJ$1)</f>
        <v>0</v>
      </c>
      <c r="AK2507" s="2">
        <f>COUNTIFS($B:$B,$B2507,$AG:$AG,AK$1)</f>
        <v>0</v>
      </c>
      <c r="AL2507" s="2">
        <f>COUNTIFS($B:$B,$B2507,$AG:$AG,AL$1)</f>
        <v>0</v>
      </c>
      <c r="AM2507" s="2">
        <f>COUNTIFS($B:$B,$B2507,$AG:$AG,AM$1)</f>
        <v>0</v>
      </c>
      <c r="AN2507" s="2">
        <f>COUNTIFS($B:$B,$B2507,$AG:$AG,AN$1)</f>
        <v>1</v>
      </c>
      <c r="AO2507" s="2">
        <f>COUNTIFS($B:$B,$B2507,$AG:$AG,AO$1)</f>
        <v>1</v>
      </c>
      <c r="AP2507" s="2">
        <f>COUNTIFS($B:$B,$B2507,$AG:$AG,AP$1)</f>
        <v>0</v>
      </c>
      <c r="AQ2507" s="2">
        <f>COUNTIFS($B:$B,$B2507,$AG:$AG,AQ$1)</f>
        <v>0</v>
      </c>
      <c r="AR2507" s="2">
        <f>COUNTIFS($B:$B,$B2507,$AG:$AG,AR$1)</f>
        <v>1</v>
      </c>
      <c r="AS2507" s="2">
        <f>COUNTIFS($B:$B,$B2507,$AG:$AG,AS$1)</f>
        <v>0</v>
      </c>
      <c r="AT2507" s="2">
        <f>COUNTIFS($B:$B,$B2507,$AG:$AG,AT$1)</f>
        <v>2</v>
      </c>
      <c r="AU2507" s="2">
        <f>COUNTIFS($B:$B,$B2507,$AG:$AG,AU$1)</f>
        <v>0</v>
      </c>
    </row>
    <row r="2508" spans="1:47" ht="15" customHeight="1" x14ac:dyDescent="0.35">
      <c r="A2508" s="7">
        <f>IF(B2507=B2508,A2507,A2507+1)</f>
        <v>880</v>
      </c>
      <c r="B2508" s="7" t="s">
        <v>1562</v>
      </c>
      <c r="C2508" s="7" t="s">
        <v>1561</v>
      </c>
      <c r="D2508" s="7" t="s">
        <v>1480</v>
      </c>
      <c r="E2508" s="7" t="s">
        <v>1479</v>
      </c>
      <c r="F2508" s="4" t="s">
        <v>7</v>
      </c>
      <c r="G2508" s="4" t="s">
        <v>8</v>
      </c>
      <c r="H2508" s="4" t="s">
        <v>7</v>
      </c>
      <c r="I2508" s="3">
        <v>4</v>
      </c>
      <c r="J2508" s="3" t="s">
        <v>653</v>
      </c>
      <c r="K2508" s="3" t="s">
        <v>1555</v>
      </c>
      <c r="L2508" s="3" t="s">
        <v>651</v>
      </c>
      <c r="M2508" s="3" t="s">
        <v>1568</v>
      </c>
      <c r="N2508" s="3" t="s">
        <v>1567</v>
      </c>
      <c r="P2508" s="3" t="s">
        <v>1</v>
      </c>
      <c r="Q2508" s="3" t="s">
        <v>1475</v>
      </c>
      <c r="R2508" s="3" t="s">
        <v>1474</v>
      </c>
      <c r="S2508" s="2">
        <f>IF(P2508="심사불필요","-",VLOOKUP(K2508,'[1]자격증 backdata'!A:G,7,0))</f>
        <v>0</v>
      </c>
      <c r="T2508" s="2" t="str">
        <f>IF(S2508="-","-",IF(COUNTIFS(B:B,B2508,S:S,"필수")&gt;0,"자격요건충족","확인필요"))</f>
        <v>자격요건충족</v>
      </c>
      <c r="U2508" s="2"/>
      <c r="W2508" s="2">
        <f>IF(Q2508="4급","심사불필요",VLOOKUP(K2508,'[1]자격증 backdata'!A:B,2,0))</f>
        <v>6</v>
      </c>
      <c r="X2508" s="3">
        <f>IF(R2508="A", MIN(20, SUMIFS(W:W, B:B, B2508, R:R, "A")),IF(R2508="B", MIN(30, SUMIFS(W:W, B:B, B2508, R:R, "B")),"비해당분야"))</f>
        <v>30</v>
      </c>
      <c r="Y2508" s="3" t="str">
        <f>IF(R2508="C",MIN(30,IF(COUNTIFS(B:B,B2508,W:W,"가1")=1,25,IF(COUNTIFS(B:B,B2508,W:W,"가1")&gt;=2,30,0))+IF(COUNTIFS(B:B,B2508,W:W,"나1")&gt;=4,30,IF(COUNTIFS(B:B,B2508,W:W,"나1")=3,26,IF(COUNTIFS(B:B,B2508,W:W,"나1")=2,22,IF(COUNTIFS(B:B,B2508,W:W,"나1")=1,18,0)))))+MIN(30,IF(COUNTIFS(B:B,B2508,W:W,"가2")=1,25,IF(COUNTIFS(B:B,B2508,W:W,"가2")&gt;=2,30,0))+IF(COUNTIFS(B:B,B2508,W:W,"나2")=3,30,IF(COUNTIFS(B:B,B2508,W:W,"나2")=2,25,IF(COUNTIFS(B:B,B2508,W:W,"나2")=1,20,0)))),"비해당분야")</f>
        <v>비해당분야</v>
      </c>
      <c r="Z2508" s="3" t="str">
        <f>IF(R2508="C",VLOOKUP(K2508,'[1]자격증 backdata'!A:F,6,0),"비해당분야")</f>
        <v>비해당분야</v>
      </c>
      <c r="AA2508" s="3" t="str">
        <f>IF(R2508="C",SUMIF(B:B,B2508,Z:Z),"비해당분야")</f>
        <v>비해당분야</v>
      </c>
      <c r="AB2508" s="3" t="str">
        <f>IF(R2508="C",SUM(Y2508,AA2508),"비해당분야")</f>
        <v>비해당분야</v>
      </c>
      <c r="AC2508" s="3">
        <f>IF(R2508="C",AB2508,X2508)</f>
        <v>30</v>
      </c>
      <c r="AD2508" s="3">
        <f>VLOOKUP(K2508,'[1]자격증 backdata'!A:D,4,0)</f>
        <v>0</v>
      </c>
      <c r="AE2508" s="3">
        <f>IF(_xlfn.MAXIFS(AD:AD,B:B,B2508)&gt;10,10,_xlfn.MAXIFS(AD:AD,B:B,B2508))</f>
        <v>5</v>
      </c>
      <c r="AG2508" s="2" t="str">
        <f>VLOOKUP(K2508,'[1]자격증 backdata'!A:C,3,0)</f>
        <v>H</v>
      </c>
      <c r="AH2508" s="2">
        <f>COUNTIFS($B:$B,$B2508,$AG:$AG,AH$1)</f>
        <v>0</v>
      </c>
      <c r="AI2508" s="2">
        <f>COUNTIFS($B:$B,$B2508,$AG:$AG,AI$1)</f>
        <v>0</v>
      </c>
      <c r="AJ2508" s="2">
        <f>COUNTIFS($B:$B,$B2508,$AG:$AG,AJ$1)</f>
        <v>0</v>
      </c>
      <c r="AK2508" s="2">
        <f>COUNTIFS($B:$B,$B2508,$AG:$AG,AK$1)</f>
        <v>0</v>
      </c>
      <c r="AL2508" s="2">
        <f>COUNTIFS($B:$B,$B2508,$AG:$AG,AL$1)</f>
        <v>0</v>
      </c>
      <c r="AM2508" s="2">
        <f>COUNTIFS($B:$B,$B2508,$AG:$AG,AM$1)</f>
        <v>0</v>
      </c>
      <c r="AN2508" s="2">
        <f>COUNTIFS($B:$B,$B2508,$AG:$AG,AN$1)</f>
        <v>1</v>
      </c>
      <c r="AO2508" s="2">
        <f>COUNTIFS($B:$B,$B2508,$AG:$AG,AO$1)</f>
        <v>1</v>
      </c>
      <c r="AP2508" s="2">
        <f>COUNTIFS($B:$B,$B2508,$AG:$AG,AP$1)</f>
        <v>0</v>
      </c>
      <c r="AQ2508" s="2">
        <f>COUNTIFS($B:$B,$B2508,$AG:$AG,AQ$1)</f>
        <v>0</v>
      </c>
      <c r="AR2508" s="2">
        <f>COUNTIFS($B:$B,$B2508,$AG:$AG,AR$1)</f>
        <v>1</v>
      </c>
      <c r="AS2508" s="2">
        <f>COUNTIFS($B:$B,$B2508,$AG:$AG,AS$1)</f>
        <v>0</v>
      </c>
      <c r="AT2508" s="2">
        <f>COUNTIFS($B:$B,$B2508,$AG:$AG,AT$1)</f>
        <v>2</v>
      </c>
      <c r="AU2508" s="2">
        <f>COUNTIFS($B:$B,$B2508,$AG:$AG,AU$1)</f>
        <v>0</v>
      </c>
    </row>
    <row r="2509" spans="1:47" ht="15" customHeight="1" x14ac:dyDescent="0.35">
      <c r="A2509" s="7">
        <f>IF(B2508=B2509,A2508,A2508+1)</f>
        <v>880</v>
      </c>
      <c r="B2509" s="7" t="s">
        <v>1562</v>
      </c>
      <c r="C2509" s="7" t="s">
        <v>1561</v>
      </c>
      <c r="D2509" s="7" t="s">
        <v>1480</v>
      </c>
      <c r="E2509" s="7" t="s">
        <v>1479</v>
      </c>
      <c r="F2509" s="4" t="s">
        <v>7</v>
      </c>
      <c r="G2509" s="4" t="s">
        <v>8</v>
      </c>
      <c r="H2509" s="4" t="s">
        <v>7</v>
      </c>
      <c r="I2509" s="3">
        <v>5</v>
      </c>
      <c r="J2509" s="3" t="s">
        <v>106</v>
      </c>
      <c r="K2509" s="3" t="s">
        <v>1496</v>
      </c>
      <c r="L2509" s="3" t="s">
        <v>55</v>
      </c>
      <c r="M2509" s="3" t="s">
        <v>1566</v>
      </c>
      <c r="N2509" s="3" t="s">
        <v>313</v>
      </c>
      <c r="P2509" s="3" t="s">
        <v>1</v>
      </c>
      <c r="Q2509" s="3" t="s">
        <v>1475</v>
      </c>
      <c r="R2509" s="3" t="s">
        <v>1474</v>
      </c>
      <c r="S2509" s="2">
        <f>IF(P2509="심사불필요","-",VLOOKUP(K2509,'[1]자격증 backdata'!A:G,7,0))</f>
        <v>0</v>
      </c>
      <c r="T2509" s="2" t="str">
        <f>IF(S2509="-","-",IF(COUNTIFS(B:B,B2509,S:S,"필수")&gt;0,"자격요건충족","확인필요"))</f>
        <v>자격요건충족</v>
      </c>
      <c r="U2509" s="2"/>
      <c r="W2509" s="2">
        <f>IF(Q2509="4급","심사불필요",VLOOKUP(K2509,'[1]자격증 backdata'!A:B,2,0))</f>
        <v>6</v>
      </c>
      <c r="X2509" s="3">
        <f>IF(R2509="A", MIN(20, SUMIFS(W:W, B:B, B2509, R:R, "A")),IF(R2509="B", MIN(30, SUMIFS(W:W, B:B, B2509, R:R, "B")),"비해당분야"))</f>
        <v>30</v>
      </c>
      <c r="Y2509" s="3" t="str">
        <f>IF(R2509="C",MIN(30,IF(COUNTIFS(B:B,B2509,W:W,"가1")=1,25,IF(COUNTIFS(B:B,B2509,W:W,"가1")&gt;=2,30,0))+IF(COUNTIFS(B:B,B2509,W:W,"나1")&gt;=4,30,IF(COUNTIFS(B:B,B2509,W:W,"나1")=3,26,IF(COUNTIFS(B:B,B2509,W:W,"나1")=2,22,IF(COUNTIFS(B:B,B2509,W:W,"나1")=1,18,0)))))+MIN(30,IF(COUNTIFS(B:B,B2509,W:W,"가2")=1,25,IF(COUNTIFS(B:B,B2509,W:W,"가2")&gt;=2,30,0))+IF(COUNTIFS(B:B,B2509,W:W,"나2")=3,30,IF(COUNTIFS(B:B,B2509,W:W,"나2")=2,25,IF(COUNTIFS(B:B,B2509,W:W,"나2")=1,20,0)))),"비해당분야")</f>
        <v>비해당분야</v>
      </c>
      <c r="Z2509" s="3" t="str">
        <f>IF(R2509="C",VLOOKUP(K2509,'[1]자격증 backdata'!A:F,6,0),"비해당분야")</f>
        <v>비해당분야</v>
      </c>
      <c r="AA2509" s="3" t="str">
        <f>IF(R2509="C",SUMIF(B:B,B2509,Z:Z),"비해당분야")</f>
        <v>비해당분야</v>
      </c>
      <c r="AB2509" s="3" t="str">
        <f>IF(R2509="C",SUM(Y2509,AA2509),"비해당분야")</f>
        <v>비해당분야</v>
      </c>
      <c r="AC2509" s="3">
        <f>IF(R2509="C",AB2509,X2509)</f>
        <v>30</v>
      </c>
      <c r="AD2509" s="3">
        <f>VLOOKUP(K2509,'[1]자격증 backdata'!A:D,4,0)</f>
        <v>0</v>
      </c>
      <c r="AE2509" s="3">
        <f>IF(_xlfn.MAXIFS(AD:AD,B:B,B2509)&gt;10,10,_xlfn.MAXIFS(AD:AD,B:B,B2509))</f>
        <v>5</v>
      </c>
      <c r="AG2509" s="2" t="str">
        <f>VLOOKUP(K2509,'[1]자격증 backdata'!A:C,3,0)</f>
        <v>M</v>
      </c>
      <c r="AH2509" s="2">
        <f>COUNTIFS($B:$B,$B2509,$AG:$AG,AH$1)</f>
        <v>0</v>
      </c>
      <c r="AI2509" s="2">
        <f>COUNTIFS($B:$B,$B2509,$AG:$AG,AI$1)</f>
        <v>0</v>
      </c>
      <c r="AJ2509" s="2">
        <f>COUNTIFS($B:$B,$B2509,$AG:$AG,AJ$1)</f>
        <v>0</v>
      </c>
      <c r="AK2509" s="2">
        <f>COUNTIFS($B:$B,$B2509,$AG:$AG,AK$1)</f>
        <v>0</v>
      </c>
      <c r="AL2509" s="2">
        <f>COUNTIFS($B:$B,$B2509,$AG:$AG,AL$1)</f>
        <v>0</v>
      </c>
      <c r="AM2509" s="2">
        <f>COUNTIFS($B:$B,$B2509,$AG:$AG,AM$1)</f>
        <v>0</v>
      </c>
      <c r="AN2509" s="2">
        <f>COUNTIFS($B:$B,$B2509,$AG:$AG,AN$1)</f>
        <v>1</v>
      </c>
      <c r="AO2509" s="2">
        <f>COUNTIFS($B:$B,$B2509,$AG:$AG,AO$1)</f>
        <v>1</v>
      </c>
      <c r="AP2509" s="2">
        <f>COUNTIFS($B:$B,$B2509,$AG:$AG,AP$1)</f>
        <v>0</v>
      </c>
      <c r="AQ2509" s="2">
        <f>COUNTIFS($B:$B,$B2509,$AG:$AG,AQ$1)</f>
        <v>0</v>
      </c>
      <c r="AR2509" s="2">
        <f>COUNTIFS($B:$B,$B2509,$AG:$AG,AR$1)</f>
        <v>1</v>
      </c>
      <c r="AS2509" s="2">
        <f>COUNTIFS($B:$B,$B2509,$AG:$AG,AS$1)</f>
        <v>0</v>
      </c>
      <c r="AT2509" s="2">
        <f>COUNTIFS($B:$B,$B2509,$AG:$AG,AT$1)</f>
        <v>2</v>
      </c>
      <c r="AU2509" s="2">
        <f>COUNTIFS($B:$B,$B2509,$AG:$AG,AU$1)</f>
        <v>0</v>
      </c>
    </row>
    <row r="2510" spans="1:47" ht="15" customHeight="1" x14ac:dyDescent="0.35">
      <c r="A2510" s="7">
        <f>IF(B2509=B2510,A2509,A2509+1)</f>
        <v>880</v>
      </c>
      <c r="B2510" s="7" t="s">
        <v>1562</v>
      </c>
      <c r="C2510" s="7" t="s">
        <v>1561</v>
      </c>
      <c r="D2510" s="7" t="s">
        <v>1480</v>
      </c>
      <c r="E2510" s="7" t="s">
        <v>1479</v>
      </c>
      <c r="F2510" s="4" t="s">
        <v>7</v>
      </c>
      <c r="G2510" s="4" t="s">
        <v>8</v>
      </c>
      <c r="H2510" s="4" t="s">
        <v>7</v>
      </c>
      <c r="I2510" s="3">
        <v>6</v>
      </c>
      <c r="J2510" s="3" t="s">
        <v>57</v>
      </c>
      <c r="K2510" s="3" t="s">
        <v>1565</v>
      </c>
      <c r="L2510" s="3" t="s">
        <v>55</v>
      </c>
      <c r="M2510" s="3" t="s">
        <v>1564</v>
      </c>
      <c r="N2510" s="3" t="s">
        <v>1563</v>
      </c>
      <c r="P2510" s="3" t="s">
        <v>1</v>
      </c>
      <c r="Q2510" s="3" t="s">
        <v>1475</v>
      </c>
      <c r="R2510" s="3" t="s">
        <v>1474</v>
      </c>
      <c r="S2510" s="2">
        <f>IF(P2510="심사불필요","-",VLOOKUP(K2510,'[1]자격증 backdata'!A:G,7,0))</f>
        <v>0</v>
      </c>
      <c r="T2510" s="2" t="str">
        <f>IF(S2510="-","-",IF(COUNTIFS(B:B,B2510,S:S,"필수")&gt;0,"자격요건충족","확인필요"))</f>
        <v>자격요건충족</v>
      </c>
      <c r="U2510" s="2"/>
      <c r="W2510" s="2" t="str">
        <f>IF(Q2510="4급","심사불필요",VLOOKUP(K2510,'[1]자격증 backdata'!A:B,2,0))&amp;"/"&amp;"상위 자격증 1개만 인정"</f>
        <v>4/상위 자격증 1개만 인정</v>
      </c>
      <c r="X2510" s="3">
        <f>IF(R2510="A", MIN(20, SUMIFS(W:W, B:B, B2510, R:R, "A")),IF(R2510="B", MIN(30, SUMIFS(W:W, B:B, B2510, R:R, "B")),"비해당분야"))</f>
        <v>30</v>
      </c>
      <c r="Y2510" s="3" t="str">
        <f>IF(R2510="C",MIN(30,IF(COUNTIFS(B:B,B2510,W:W,"가1")=1,25,IF(COUNTIFS(B:B,B2510,W:W,"가1")&gt;=2,30,0))+IF(COUNTIFS(B:B,B2510,W:W,"나1")&gt;=4,30,IF(COUNTIFS(B:B,B2510,W:W,"나1")=3,26,IF(COUNTIFS(B:B,B2510,W:W,"나1")=2,22,IF(COUNTIFS(B:B,B2510,W:W,"나1")=1,18,0)))))+MIN(30,IF(COUNTIFS(B:B,B2510,W:W,"가2")=1,25,IF(COUNTIFS(B:B,B2510,W:W,"가2")&gt;=2,30,0))+IF(COUNTIFS(B:B,B2510,W:W,"나2")=3,30,IF(COUNTIFS(B:B,B2510,W:W,"나2")=2,25,IF(COUNTIFS(B:B,B2510,W:W,"나2")=1,20,0)))),"비해당분야")</f>
        <v>비해당분야</v>
      </c>
      <c r="Z2510" s="3" t="str">
        <f>IF(R2510="C",VLOOKUP(K2510,'[1]자격증 backdata'!A:F,6,0),"비해당분야")</f>
        <v>비해당분야</v>
      </c>
      <c r="AA2510" s="3" t="str">
        <f>IF(R2510="C",SUMIF(B:B,B2510,Z:Z),"비해당분야")</f>
        <v>비해당분야</v>
      </c>
      <c r="AB2510" s="3" t="str">
        <f>IF(R2510="C",SUM(Y2510,AA2510),"비해당분야")</f>
        <v>비해당분야</v>
      </c>
      <c r="AC2510" s="3">
        <f>IF(R2510="C",AB2510,X2510)</f>
        <v>30</v>
      </c>
      <c r="AD2510" s="3">
        <f>VLOOKUP(K2510,'[1]자격증 backdata'!A:D,4,0)</f>
        <v>0</v>
      </c>
      <c r="AE2510" s="3">
        <f>IF(_xlfn.MAXIFS(AD:AD,B:B,B2510)&gt;10,10,_xlfn.MAXIFS(AD:AD,B:B,B2510))</f>
        <v>5</v>
      </c>
      <c r="AG2510" s="2" t="str">
        <f>VLOOKUP(K2510,'[1]자격증 backdata'!A:C,3,0)</f>
        <v>M</v>
      </c>
      <c r="AH2510" s="2">
        <f>COUNTIFS($B:$B,$B2510,$AG:$AG,AH$1)</f>
        <v>0</v>
      </c>
      <c r="AI2510" s="2">
        <f>COUNTIFS($B:$B,$B2510,$AG:$AG,AI$1)</f>
        <v>0</v>
      </c>
      <c r="AJ2510" s="2">
        <f>COUNTIFS($B:$B,$B2510,$AG:$AG,AJ$1)</f>
        <v>0</v>
      </c>
      <c r="AK2510" s="2">
        <f>COUNTIFS($B:$B,$B2510,$AG:$AG,AK$1)</f>
        <v>0</v>
      </c>
      <c r="AL2510" s="2">
        <f>COUNTIFS($B:$B,$B2510,$AG:$AG,AL$1)</f>
        <v>0</v>
      </c>
      <c r="AM2510" s="2">
        <f>COUNTIFS($B:$B,$B2510,$AG:$AG,AM$1)</f>
        <v>0</v>
      </c>
      <c r="AN2510" s="2">
        <f>COUNTIFS($B:$B,$B2510,$AG:$AG,AN$1)</f>
        <v>1</v>
      </c>
      <c r="AO2510" s="2">
        <f>COUNTIFS($B:$B,$B2510,$AG:$AG,AO$1)</f>
        <v>1</v>
      </c>
      <c r="AP2510" s="2">
        <f>COUNTIFS($B:$B,$B2510,$AG:$AG,AP$1)</f>
        <v>0</v>
      </c>
      <c r="AQ2510" s="2">
        <f>COUNTIFS($B:$B,$B2510,$AG:$AG,AQ$1)</f>
        <v>0</v>
      </c>
      <c r="AR2510" s="2">
        <f>COUNTIFS($B:$B,$B2510,$AG:$AG,AR$1)</f>
        <v>1</v>
      </c>
      <c r="AS2510" s="2">
        <f>COUNTIFS($B:$B,$B2510,$AG:$AG,AS$1)</f>
        <v>0</v>
      </c>
      <c r="AT2510" s="2">
        <f>COUNTIFS($B:$B,$B2510,$AG:$AG,AT$1)</f>
        <v>2</v>
      </c>
      <c r="AU2510" s="2">
        <f>COUNTIFS($B:$B,$B2510,$AG:$AG,AU$1)</f>
        <v>0</v>
      </c>
    </row>
    <row r="2511" spans="1:47" ht="15" customHeight="1" x14ac:dyDescent="0.35">
      <c r="A2511" s="7">
        <f>IF(B2510=B2511,A2510,A2510+1)</f>
        <v>880</v>
      </c>
      <c r="B2511" s="7" t="s">
        <v>1562</v>
      </c>
      <c r="C2511" s="7" t="s">
        <v>1561</v>
      </c>
      <c r="D2511" s="7" t="s">
        <v>1480</v>
      </c>
      <c r="E2511" s="7" t="s">
        <v>1479</v>
      </c>
      <c r="F2511" s="4" t="s">
        <v>7</v>
      </c>
      <c r="G2511" s="4" t="s">
        <v>8</v>
      </c>
      <c r="H2511" s="4" t="s">
        <v>7</v>
      </c>
      <c r="I2511" s="3">
        <v>7</v>
      </c>
      <c r="J2511" s="3" t="s">
        <v>633</v>
      </c>
      <c r="K2511" s="3" t="s">
        <v>1549</v>
      </c>
      <c r="L2511" s="3" t="s">
        <v>55</v>
      </c>
      <c r="M2511" s="3" t="s">
        <v>1560</v>
      </c>
      <c r="N2511" s="3" t="s">
        <v>124</v>
      </c>
      <c r="P2511" s="3" t="s">
        <v>1</v>
      </c>
      <c r="Q2511" s="3" t="s">
        <v>1475</v>
      </c>
      <c r="R2511" s="3" t="s">
        <v>1474</v>
      </c>
      <c r="S2511" s="2">
        <f>IF(P2511="심사불필요","-",VLOOKUP(K2511,'[1]자격증 backdata'!A:G,7,0))</f>
        <v>0</v>
      </c>
      <c r="T2511" s="2" t="str">
        <f>IF(S2511="-","-",IF(COUNTIFS(B:B,B2511,S:S,"필수")&gt;0,"자격요건충족","확인필요"))</f>
        <v>자격요건충족</v>
      </c>
      <c r="U2511" s="2"/>
      <c r="W2511" s="2">
        <f>IF(Q2511="4급","심사불필요",VLOOKUP(K2511,'[1]자격증 backdata'!A:B,2,0))</f>
        <v>6</v>
      </c>
      <c r="X2511" s="3">
        <f>IF(R2511="A", MIN(20, SUMIFS(W:W, B:B, B2511, R:R, "A")),IF(R2511="B", MIN(30, SUMIFS(W:W, B:B, B2511, R:R, "B")),"비해당분야"))</f>
        <v>30</v>
      </c>
      <c r="Y2511" s="3" t="str">
        <f>IF(R2511="C",MIN(30,IF(COUNTIFS(B:B,B2511,W:W,"가1")=1,25,IF(COUNTIFS(B:B,B2511,W:W,"가1")&gt;=2,30,0))+IF(COUNTIFS(B:B,B2511,W:W,"나1")&gt;=4,30,IF(COUNTIFS(B:B,B2511,W:W,"나1")=3,26,IF(COUNTIFS(B:B,B2511,W:W,"나1")=2,22,IF(COUNTIFS(B:B,B2511,W:W,"나1")=1,18,0)))))+MIN(30,IF(COUNTIFS(B:B,B2511,W:W,"가2")=1,25,IF(COUNTIFS(B:B,B2511,W:W,"가2")&gt;=2,30,0))+IF(COUNTIFS(B:B,B2511,W:W,"나2")=3,30,IF(COUNTIFS(B:B,B2511,W:W,"나2")=2,25,IF(COUNTIFS(B:B,B2511,W:W,"나2")=1,20,0)))),"비해당분야")</f>
        <v>비해당분야</v>
      </c>
      <c r="Z2511" s="3" t="str">
        <f>IF(R2511="C",VLOOKUP(K2511,'[1]자격증 backdata'!A:F,6,0),"비해당분야")</f>
        <v>비해당분야</v>
      </c>
      <c r="AA2511" s="3" t="str">
        <f>IF(R2511="C",SUMIF(B:B,B2511,Z:Z),"비해당분야")</f>
        <v>비해당분야</v>
      </c>
      <c r="AB2511" s="3" t="str">
        <f>IF(R2511="C",SUM(Y2511,AA2511),"비해당분야")</f>
        <v>비해당분야</v>
      </c>
      <c r="AC2511" s="3">
        <f>IF(R2511="C",AB2511,X2511)</f>
        <v>30</v>
      </c>
      <c r="AD2511" s="3">
        <f>VLOOKUP(K2511,'[1]자격증 backdata'!A:D,4,0)</f>
        <v>0</v>
      </c>
      <c r="AE2511" s="3">
        <f>IF(_xlfn.MAXIFS(AD:AD,B:B,B2511)&gt;10,10,_xlfn.MAXIFS(AD:AD,B:B,B2511))</f>
        <v>5</v>
      </c>
      <c r="AG2511" s="2" t="str">
        <f>VLOOKUP(K2511,'[1]자격증 backdata'!A:C,3,0)</f>
        <v>G</v>
      </c>
      <c r="AH2511" s="2">
        <f>COUNTIFS($B:$B,$B2511,$AG:$AG,AH$1)</f>
        <v>0</v>
      </c>
      <c r="AI2511" s="2">
        <f>COUNTIFS($B:$B,$B2511,$AG:$AG,AI$1)</f>
        <v>0</v>
      </c>
      <c r="AJ2511" s="2">
        <f>COUNTIFS($B:$B,$B2511,$AG:$AG,AJ$1)</f>
        <v>0</v>
      </c>
      <c r="AK2511" s="2">
        <f>COUNTIFS($B:$B,$B2511,$AG:$AG,AK$1)</f>
        <v>0</v>
      </c>
      <c r="AL2511" s="2">
        <f>COUNTIFS($B:$B,$B2511,$AG:$AG,AL$1)</f>
        <v>0</v>
      </c>
      <c r="AM2511" s="2">
        <f>COUNTIFS($B:$B,$B2511,$AG:$AG,AM$1)</f>
        <v>0</v>
      </c>
      <c r="AN2511" s="2">
        <f>COUNTIFS($B:$B,$B2511,$AG:$AG,AN$1)</f>
        <v>1</v>
      </c>
      <c r="AO2511" s="2">
        <f>COUNTIFS($B:$B,$B2511,$AG:$AG,AO$1)</f>
        <v>1</v>
      </c>
      <c r="AP2511" s="2">
        <f>COUNTIFS($B:$B,$B2511,$AG:$AG,AP$1)</f>
        <v>0</v>
      </c>
      <c r="AQ2511" s="2">
        <f>COUNTIFS($B:$B,$B2511,$AG:$AG,AQ$1)</f>
        <v>0</v>
      </c>
      <c r="AR2511" s="2">
        <f>COUNTIFS($B:$B,$B2511,$AG:$AG,AR$1)</f>
        <v>1</v>
      </c>
      <c r="AS2511" s="2">
        <f>COUNTIFS($B:$B,$B2511,$AG:$AG,AS$1)</f>
        <v>0</v>
      </c>
      <c r="AT2511" s="2">
        <f>COUNTIFS($B:$B,$B2511,$AG:$AG,AT$1)</f>
        <v>2</v>
      </c>
      <c r="AU2511" s="2">
        <f>COUNTIFS($B:$B,$B2511,$AG:$AG,AU$1)</f>
        <v>0</v>
      </c>
    </row>
    <row r="2512" spans="1:47" ht="15" customHeight="1" x14ac:dyDescent="0.35">
      <c r="A2512" s="4">
        <f>IF(B2511=B2512,A2511,A2511+1)</f>
        <v>881</v>
      </c>
      <c r="B2512" s="4" t="s">
        <v>1551</v>
      </c>
      <c r="C2512" s="4" t="s">
        <v>1550</v>
      </c>
      <c r="D2512" s="4" t="s">
        <v>1480</v>
      </c>
      <c r="E2512" s="4" t="s">
        <v>1479</v>
      </c>
      <c r="F2512" s="4" t="s">
        <v>8</v>
      </c>
      <c r="G2512" s="4" t="s">
        <v>8</v>
      </c>
      <c r="H2512" s="4" t="s">
        <v>7</v>
      </c>
      <c r="I2512" s="4">
        <v>1</v>
      </c>
      <c r="J2512" s="4" t="s">
        <v>515</v>
      </c>
      <c r="K2512" s="4" t="s">
        <v>1492</v>
      </c>
      <c r="L2512" s="4" t="s">
        <v>26</v>
      </c>
      <c r="M2512" s="4" t="s">
        <v>1559</v>
      </c>
      <c r="N2512" s="4" t="s">
        <v>1516</v>
      </c>
      <c r="P2512" s="4" t="s">
        <v>1</v>
      </c>
      <c r="Q2512" s="4" t="s">
        <v>1475</v>
      </c>
      <c r="R2512" s="4" t="s">
        <v>1474</v>
      </c>
      <c r="S2512" s="5" t="str">
        <f>IF(P2512="심사불필요","-",VLOOKUP(K2512,'[1]자격증 backdata'!A:G,7,0))</f>
        <v>필수</v>
      </c>
      <c r="T2512" s="5" t="str">
        <f>IF(S2512="-","-",IF(COUNTIFS(B:B,B2512,S:S,"필수")&gt;0,"자격요건충족","확인필요"))</f>
        <v>자격요건충족</v>
      </c>
      <c r="U2512" s="5"/>
      <c r="W2512" s="5">
        <f>IF(Q2512="4급","심사불필요",VLOOKUP(K2512,'[1]자격증 backdata'!A:B,2,0))</f>
        <v>6</v>
      </c>
      <c r="X2512" s="4">
        <f>IF(R2512="A", MIN(20, SUMIFS(W:W, B:B, B2512, R:R, "A")),IF(R2512="B", MIN(30, SUMIFS(W:W, B:B, B2512, R:R, "B")),"비해당분야"))</f>
        <v>28</v>
      </c>
      <c r="Y2512" s="4" t="str">
        <f>IF(R2512="C",MIN(30,IF(COUNTIFS(B:B,B2512,W:W,"가1")=1,25,IF(COUNTIFS(B:B,B2512,W:W,"가1")&gt;=2,30,0))+IF(COUNTIFS(B:B,B2512,W:W,"나1")&gt;=4,30,IF(COUNTIFS(B:B,B2512,W:W,"나1")=3,26,IF(COUNTIFS(B:B,B2512,W:W,"나1")=2,22,IF(COUNTIFS(B:B,B2512,W:W,"나1")=1,18,0)))))+MIN(30,IF(COUNTIFS(B:B,B2512,W:W,"가2")=1,25,IF(COUNTIFS(B:B,B2512,W:W,"가2")&gt;=2,30,0))+IF(COUNTIFS(B:B,B2512,W:W,"나2")=3,30,IF(COUNTIFS(B:B,B2512,W:W,"나2")=2,25,IF(COUNTIFS(B:B,B2512,W:W,"나2")=1,20,0)))),"비해당분야")</f>
        <v>비해당분야</v>
      </c>
      <c r="Z2512" s="4" t="str">
        <f>IF(R2512="C",VLOOKUP(K2512,'[1]자격증 backdata'!A:F,6,0),"비해당분야")</f>
        <v>비해당분야</v>
      </c>
      <c r="AA2512" s="4" t="str">
        <f>IF(R2512="C",SUMIF(B:B,B2512,Z:Z),"비해당분야")</f>
        <v>비해당분야</v>
      </c>
      <c r="AB2512" s="4" t="str">
        <f>IF(R2512="C",SUM(Y2512,AA2512),"비해당분야")</f>
        <v>비해당분야</v>
      </c>
      <c r="AC2512" s="4">
        <f>IF(R2512="C",AB2512,X2512)</f>
        <v>28</v>
      </c>
      <c r="AD2512" s="4">
        <f>VLOOKUP(K2512,'[1]자격증 backdata'!A:D,4,0)</f>
        <v>0</v>
      </c>
      <c r="AE2512" s="4">
        <f>IF(_xlfn.MAXIFS(AD:AD,B:B,B2512)&gt;10,10,_xlfn.MAXIFS(AD:AD,B:B,B2512))</f>
        <v>5</v>
      </c>
      <c r="AG2512" s="5">
        <f>VLOOKUP(K2512,'[1]자격증 backdata'!A:C,3,0)</f>
        <v>0</v>
      </c>
      <c r="AH2512" s="5">
        <f>COUNTIFS($B:$B,$B2512,$AG:$AG,AH$1)</f>
        <v>0</v>
      </c>
      <c r="AI2512" s="5">
        <f>COUNTIFS($B:$B,$B2512,$AG:$AG,AI$1)</f>
        <v>0</v>
      </c>
      <c r="AJ2512" s="5">
        <f>COUNTIFS($B:$B,$B2512,$AG:$AG,AJ$1)</f>
        <v>0</v>
      </c>
      <c r="AK2512" s="5">
        <f>COUNTIFS($B:$B,$B2512,$AG:$AG,AK$1)</f>
        <v>0</v>
      </c>
      <c r="AL2512" s="5">
        <f>COUNTIFS($B:$B,$B2512,$AG:$AG,AL$1)</f>
        <v>0</v>
      </c>
      <c r="AM2512" s="5">
        <f>COUNTIFS($B:$B,$B2512,$AG:$AG,AM$1)</f>
        <v>0</v>
      </c>
      <c r="AN2512" s="5">
        <f>COUNTIFS($B:$B,$B2512,$AG:$AG,AN$1)</f>
        <v>1</v>
      </c>
      <c r="AO2512" s="5">
        <f>COUNTIFS($B:$B,$B2512,$AG:$AG,AO$1)</f>
        <v>1</v>
      </c>
      <c r="AP2512" s="5">
        <f>COUNTIFS($B:$B,$B2512,$AG:$AG,AP$1)</f>
        <v>0</v>
      </c>
      <c r="AQ2512" s="5">
        <f>COUNTIFS($B:$B,$B2512,$AG:$AG,AQ$1)</f>
        <v>0</v>
      </c>
      <c r="AR2512" s="5">
        <f>COUNTIFS($B:$B,$B2512,$AG:$AG,AR$1)</f>
        <v>0</v>
      </c>
      <c r="AS2512" s="5">
        <f>COUNTIFS($B:$B,$B2512,$AG:$AG,AS$1)</f>
        <v>0</v>
      </c>
      <c r="AT2512" s="5">
        <f>COUNTIFS($B:$B,$B2512,$AG:$AG,AT$1)</f>
        <v>1</v>
      </c>
      <c r="AU2512" s="5">
        <f>COUNTIFS($B:$B,$B2512,$AG:$AG,AU$1)</f>
        <v>0</v>
      </c>
    </row>
    <row r="2513" spans="1:47" ht="15" customHeight="1" x14ac:dyDescent="0.35">
      <c r="A2513" s="6">
        <f>IF(B2512=B2513,A2512,A2512+1)</f>
        <v>881</v>
      </c>
      <c r="B2513" s="6" t="s">
        <v>1551</v>
      </c>
      <c r="C2513" s="6" t="s">
        <v>1550</v>
      </c>
      <c r="D2513" s="6" t="s">
        <v>1480</v>
      </c>
      <c r="E2513" s="6" t="s">
        <v>1479</v>
      </c>
      <c r="F2513" s="4" t="s">
        <v>8</v>
      </c>
      <c r="G2513" s="4" t="s">
        <v>8</v>
      </c>
      <c r="H2513" s="4" t="s">
        <v>7</v>
      </c>
      <c r="I2513" s="4">
        <v>2</v>
      </c>
      <c r="J2513" s="4" t="s">
        <v>28</v>
      </c>
      <c r="K2513" s="4" t="s">
        <v>1478</v>
      </c>
      <c r="L2513" s="4" t="s">
        <v>26</v>
      </c>
      <c r="M2513" s="4" t="s">
        <v>1558</v>
      </c>
      <c r="N2513" s="4" t="s">
        <v>1557</v>
      </c>
      <c r="P2513" s="4" t="s">
        <v>1</v>
      </c>
      <c r="Q2513" s="4" t="s">
        <v>1475</v>
      </c>
      <c r="R2513" s="4" t="s">
        <v>1474</v>
      </c>
      <c r="S2513" s="5" t="str">
        <f>IF(P2513="심사불필요","-",VLOOKUP(K2513,'[1]자격증 backdata'!A:G,7,0))</f>
        <v>필수</v>
      </c>
      <c r="T2513" s="5" t="str">
        <f>IF(S2513="-","-",IF(COUNTIFS(B:B,B2513,S:S,"필수")&gt;0,"자격요건충족","확인필요"))</f>
        <v>자격요건충족</v>
      </c>
      <c r="U2513" s="5"/>
      <c r="W2513" s="5">
        <f>IF(Q2513="4급","심사불필요",VLOOKUP(K2513,'[1]자격증 backdata'!A:B,2,0))</f>
        <v>4</v>
      </c>
      <c r="X2513" s="4">
        <f>IF(R2513="A", MIN(20, SUMIFS(W:W, B:B, B2513, R:R, "A")),IF(R2513="B", MIN(30, SUMIFS(W:W, B:B, B2513, R:R, "B")),"비해당분야"))</f>
        <v>28</v>
      </c>
      <c r="Y2513" s="4" t="str">
        <f>IF(R2513="C",MIN(30,IF(COUNTIFS(B:B,B2513,W:W,"가1")=1,25,IF(COUNTIFS(B:B,B2513,W:W,"가1")&gt;=2,30,0))+IF(COUNTIFS(B:B,B2513,W:W,"나1")&gt;=4,30,IF(COUNTIFS(B:B,B2513,W:W,"나1")=3,26,IF(COUNTIFS(B:B,B2513,W:W,"나1")=2,22,IF(COUNTIFS(B:B,B2513,W:W,"나1")=1,18,0)))))+MIN(30,IF(COUNTIFS(B:B,B2513,W:W,"가2")=1,25,IF(COUNTIFS(B:B,B2513,W:W,"가2")&gt;=2,30,0))+IF(COUNTIFS(B:B,B2513,W:W,"나2")=3,30,IF(COUNTIFS(B:B,B2513,W:W,"나2")=2,25,IF(COUNTIFS(B:B,B2513,W:W,"나2")=1,20,0)))),"비해당분야")</f>
        <v>비해당분야</v>
      </c>
      <c r="Z2513" s="4" t="str">
        <f>IF(R2513="C",VLOOKUP(K2513,'[1]자격증 backdata'!A:F,6,0),"비해당분야")</f>
        <v>비해당분야</v>
      </c>
      <c r="AA2513" s="4" t="str">
        <f>IF(R2513="C",SUMIF(B:B,B2513,Z:Z),"비해당분야")</f>
        <v>비해당분야</v>
      </c>
      <c r="AB2513" s="4" t="str">
        <f>IF(R2513="C",SUM(Y2513,AA2513),"비해당분야")</f>
        <v>비해당분야</v>
      </c>
      <c r="AC2513" s="4">
        <f>IF(R2513="C",AB2513,X2513)</f>
        <v>28</v>
      </c>
      <c r="AD2513" s="4">
        <f>VLOOKUP(K2513,'[1]자격증 backdata'!A:D,4,0)</f>
        <v>0</v>
      </c>
      <c r="AE2513" s="4">
        <f>IF(_xlfn.MAXIFS(AD:AD,B:B,B2513)&gt;10,10,_xlfn.MAXIFS(AD:AD,B:B,B2513))</f>
        <v>5</v>
      </c>
      <c r="AG2513" s="5">
        <f>VLOOKUP(K2513,'[1]자격증 backdata'!A:C,3,0)</f>
        <v>0</v>
      </c>
      <c r="AH2513" s="5">
        <f>COUNTIFS($B:$B,$B2513,$AG:$AG,AH$1)</f>
        <v>0</v>
      </c>
      <c r="AI2513" s="5">
        <f>COUNTIFS($B:$B,$B2513,$AG:$AG,AI$1)</f>
        <v>0</v>
      </c>
      <c r="AJ2513" s="5">
        <f>COUNTIFS($B:$B,$B2513,$AG:$AG,AJ$1)</f>
        <v>0</v>
      </c>
      <c r="AK2513" s="5">
        <f>COUNTIFS($B:$B,$B2513,$AG:$AG,AK$1)</f>
        <v>0</v>
      </c>
      <c r="AL2513" s="5">
        <f>COUNTIFS($B:$B,$B2513,$AG:$AG,AL$1)</f>
        <v>0</v>
      </c>
      <c r="AM2513" s="5">
        <f>COUNTIFS($B:$B,$B2513,$AG:$AG,AM$1)</f>
        <v>0</v>
      </c>
      <c r="AN2513" s="5">
        <f>COUNTIFS($B:$B,$B2513,$AG:$AG,AN$1)</f>
        <v>1</v>
      </c>
      <c r="AO2513" s="5">
        <f>COUNTIFS($B:$B,$B2513,$AG:$AG,AO$1)</f>
        <v>1</v>
      </c>
      <c r="AP2513" s="5">
        <f>COUNTIFS($B:$B,$B2513,$AG:$AG,AP$1)</f>
        <v>0</v>
      </c>
      <c r="AQ2513" s="5">
        <f>COUNTIFS($B:$B,$B2513,$AG:$AG,AQ$1)</f>
        <v>0</v>
      </c>
      <c r="AR2513" s="5">
        <f>COUNTIFS($B:$B,$B2513,$AG:$AG,AR$1)</f>
        <v>0</v>
      </c>
      <c r="AS2513" s="5">
        <f>COUNTIFS($B:$B,$B2513,$AG:$AG,AS$1)</f>
        <v>0</v>
      </c>
      <c r="AT2513" s="5">
        <f>COUNTIFS($B:$B,$B2513,$AG:$AG,AT$1)</f>
        <v>1</v>
      </c>
      <c r="AU2513" s="5">
        <f>COUNTIFS($B:$B,$B2513,$AG:$AG,AU$1)</f>
        <v>0</v>
      </c>
    </row>
    <row r="2514" spans="1:47" ht="15" customHeight="1" x14ac:dyDescent="0.35">
      <c r="A2514" s="6">
        <f>IF(B2513=B2514,A2513,A2513+1)</f>
        <v>881</v>
      </c>
      <c r="B2514" s="6" t="s">
        <v>1551</v>
      </c>
      <c r="C2514" s="6" t="s">
        <v>1550</v>
      </c>
      <c r="D2514" s="6" t="s">
        <v>1480</v>
      </c>
      <c r="E2514" s="6" t="s">
        <v>1479</v>
      </c>
      <c r="F2514" s="4" t="s">
        <v>7</v>
      </c>
      <c r="G2514" s="4" t="s">
        <v>8</v>
      </c>
      <c r="H2514" s="4" t="s">
        <v>7</v>
      </c>
      <c r="I2514" s="4">
        <v>3</v>
      </c>
      <c r="J2514" s="4" t="s">
        <v>38</v>
      </c>
      <c r="K2514" s="4" t="s">
        <v>1484</v>
      </c>
      <c r="L2514" s="4" t="s">
        <v>36</v>
      </c>
      <c r="M2514" s="4" t="s">
        <v>1556</v>
      </c>
      <c r="N2514" s="4" t="s">
        <v>784</v>
      </c>
      <c r="P2514" s="4" t="s">
        <v>1</v>
      </c>
      <c r="Q2514" s="4" t="s">
        <v>1475</v>
      </c>
      <c r="R2514" s="4" t="s">
        <v>1474</v>
      </c>
      <c r="S2514" s="5">
        <f>IF(P2514="심사불필요","-",VLOOKUP(K2514,'[1]자격증 backdata'!A:G,7,0))</f>
        <v>0</v>
      </c>
      <c r="T2514" s="5" t="str">
        <f>IF(S2514="-","-",IF(COUNTIFS(B:B,B2514,S:S,"필수")&gt;0,"자격요건충족","확인필요"))</f>
        <v>자격요건충족</v>
      </c>
      <c r="U2514" s="5"/>
      <c r="W2514" s="5">
        <f>IF(Q2514="4급","심사불필요",VLOOKUP(K2514,'[1]자격증 backdata'!A:B,2,0))</f>
        <v>0</v>
      </c>
      <c r="X2514" s="4">
        <f>IF(R2514="A", MIN(20, SUMIFS(W:W, B:B, B2514, R:R, "A")),IF(R2514="B", MIN(30, SUMIFS(W:W, B:B, B2514, R:R, "B")),"비해당분야"))</f>
        <v>28</v>
      </c>
      <c r="Y2514" s="4" t="str">
        <f>IF(R2514="C",MIN(30,IF(COUNTIFS(B:B,B2514,W:W,"가1")=1,25,IF(COUNTIFS(B:B,B2514,W:W,"가1")&gt;=2,30,0))+IF(COUNTIFS(B:B,B2514,W:W,"나1")&gt;=4,30,IF(COUNTIFS(B:B,B2514,W:W,"나1")=3,26,IF(COUNTIFS(B:B,B2514,W:W,"나1")=2,22,IF(COUNTIFS(B:B,B2514,W:W,"나1")=1,18,0)))))+MIN(30,IF(COUNTIFS(B:B,B2514,W:W,"가2")=1,25,IF(COUNTIFS(B:B,B2514,W:W,"가2")&gt;=2,30,0))+IF(COUNTIFS(B:B,B2514,W:W,"나2")=3,30,IF(COUNTIFS(B:B,B2514,W:W,"나2")=2,25,IF(COUNTIFS(B:B,B2514,W:W,"나2")=1,20,0)))),"비해당분야")</f>
        <v>비해당분야</v>
      </c>
      <c r="Z2514" s="4" t="str">
        <f>IF(R2514="C",VLOOKUP(K2514,'[1]자격증 backdata'!A:F,6,0),"비해당분야")</f>
        <v>비해당분야</v>
      </c>
      <c r="AA2514" s="4" t="str">
        <f>IF(R2514="C",SUMIF(B:B,B2514,Z:Z),"비해당분야")</f>
        <v>비해당분야</v>
      </c>
      <c r="AB2514" s="4" t="str">
        <f>IF(R2514="C",SUM(Y2514,AA2514),"비해당분야")</f>
        <v>비해당분야</v>
      </c>
      <c r="AC2514" s="4">
        <f>IF(R2514="C",AB2514,X2514)</f>
        <v>28</v>
      </c>
      <c r="AD2514" s="4">
        <f>VLOOKUP(K2514,'[1]자격증 backdata'!A:D,4,0)</f>
        <v>5</v>
      </c>
      <c r="AE2514" s="4">
        <f>IF(_xlfn.MAXIFS(AD:AD,B:B,B2514)&gt;10,10,_xlfn.MAXIFS(AD:AD,B:B,B2514))</f>
        <v>5</v>
      </c>
      <c r="AG2514" s="5">
        <f>VLOOKUP(K2514,'[1]자격증 backdata'!A:C,3,0)</f>
        <v>0</v>
      </c>
      <c r="AH2514" s="5">
        <f>COUNTIFS($B:$B,$B2514,$AG:$AG,AH$1)</f>
        <v>0</v>
      </c>
      <c r="AI2514" s="5">
        <f>COUNTIFS($B:$B,$B2514,$AG:$AG,AI$1)</f>
        <v>0</v>
      </c>
      <c r="AJ2514" s="5">
        <f>COUNTIFS($B:$B,$B2514,$AG:$AG,AJ$1)</f>
        <v>0</v>
      </c>
      <c r="AK2514" s="5">
        <f>COUNTIFS($B:$B,$B2514,$AG:$AG,AK$1)</f>
        <v>0</v>
      </c>
      <c r="AL2514" s="5">
        <f>COUNTIFS($B:$B,$B2514,$AG:$AG,AL$1)</f>
        <v>0</v>
      </c>
      <c r="AM2514" s="5">
        <f>COUNTIFS($B:$B,$B2514,$AG:$AG,AM$1)</f>
        <v>0</v>
      </c>
      <c r="AN2514" s="5">
        <f>COUNTIFS($B:$B,$B2514,$AG:$AG,AN$1)</f>
        <v>1</v>
      </c>
      <c r="AO2514" s="5">
        <f>COUNTIFS($B:$B,$B2514,$AG:$AG,AO$1)</f>
        <v>1</v>
      </c>
      <c r="AP2514" s="5">
        <f>COUNTIFS($B:$B,$B2514,$AG:$AG,AP$1)</f>
        <v>0</v>
      </c>
      <c r="AQ2514" s="5">
        <f>COUNTIFS($B:$B,$B2514,$AG:$AG,AQ$1)</f>
        <v>0</v>
      </c>
      <c r="AR2514" s="5">
        <f>COUNTIFS($B:$B,$B2514,$AG:$AG,AR$1)</f>
        <v>0</v>
      </c>
      <c r="AS2514" s="5">
        <f>COUNTIFS($B:$B,$B2514,$AG:$AG,AS$1)</f>
        <v>0</v>
      </c>
      <c r="AT2514" s="5">
        <f>COUNTIFS($B:$B,$B2514,$AG:$AG,AT$1)</f>
        <v>1</v>
      </c>
      <c r="AU2514" s="5">
        <f>COUNTIFS($B:$B,$B2514,$AG:$AG,AU$1)</f>
        <v>0</v>
      </c>
    </row>
    <row r="2515" spans="1:47" ht="15" customHeight="1" x14ac:dyDescent="0.35">
      <c r="A2515" s="6">
        <f>IF(B2514=B2515,A2514,A2514+1)</f>
        <v>881</v>
      </c>
      <c r="B2515" s="6" t="s">
        <v>1551</v>
      </c>
      <c r="C2515" s="6" t="s">
        <v>1550</v>
      </c>
      <c r="D2515" s="6" t="s">
        <v>1480</v>
      </c>
      <c r="E2515" s="6" t="s">
        <v>1479</v>
      </c>
      <c r="F2515" s="4" t="s">
        <v>7</v>
      </c>
      <c r="G2515" s="4" t="s">
        <v>8</v>
      </c>
      <c r="H2515" s="4" t="s">
        <v>7</v>
      </c>
      <c r="I2515" s="4">
        <v>4</v>
      </c>
      <c r="J2515" s="4" t="s">
        <v>653</v>
      </c>
      <c r="K2515" s="4" t="s">
        <v>1555</v>
      </c>
      <c r="L2515" s="4" t="s">
        <v>651</v>
      </c>
      <c r="M2515" s="4" t="s">
        <v>1554</v>
      </c>
      <c r="N2515" s="4" t="s">
        <v>1553</v>
      </c>
      <c r="P2515" s="4" t="s">
        <v>1</v>
      </c>
      <c r="Q2515" s="4" t="s">
        <v>1475</v>
      </c>
      <c r="R2515" s="4" t="s">
        <v>1474</v>
      </c>
      <c r="S2515" s="5">
        <f>IF(P2515="심사불필요","-",VLOOKUP(K2515,'[1]자격증 backdata'!A:G,7,0))</f>
        <v>0</v>
      </c>
      <c r="T2515" s="5" t="str">
        <f>IF(S2515="-","-",IF(COUNTIFS(B:B,B2515,S:S,"필수")&gt;0,"자격요건충족","확인필요"))</f>
        <v>자격요건충족</v>
      </c>
      <c r="U2515" s="5"/>
      <c r="W2515" s="5">
        <f>IF(Q2515="4급","심사불필요",VLOOKUP(K2515,'[1]자격증 backdata'!A:B,2,0))</f>
        <v>6</v>
      </c>
      <c r="X2515" s="4">
        <f>IF(R2515="A", MIN(20, SUMIFS(W:W, B:B, B2515, R:R, "A")),IF(R2515="B", MIN(30, SUMIFS(W:W, B:B, B2515, R:R, "B")),"비해당분야"))</f>
        <v>28</v>
      </c>
      <c r="Y2515" s="4" t="str">
        <f>IF(R2515="C",MIN(30,IF(COUNTIFS(B:B,B2515,W:W,"가1")=1,25,IF(COUNTIFS(B:B,B2515,W:W,"가1")&gt;=2,30,0))+IF(COUNTIFS(B:B,B2515,W:W,"나1")&gt;=4,30,IF(COUNTIFS(B:B,B2515,W:W,"나1")=3,26,IF(COUNTIFS(B:B,B2515,W:W,"나1")=2,22,IF(COUNTIFS(B:B,B2515,W:W,"나1")=1,18,0)))))+MIN(30,IF(COUNTIFS(B:B,B2515,W:W,"가2")=1,25,IF(COUNTIFS(B:B,B2515,W:W,"가2")&gt;=2,30,0))+IF(COUNTIFS(B:B,B2515,W:W,"나2")=3,30,IF(COUNTIFS(B:B,B2515,W:W,"나2")=2,25,IF(COUNTIFS(B:B,B2515,W:W,"나2")=1,20,0)))),"비해당분야")</f>
        <v>비해당분야</v>
      </c>
      <c r="Z2515" s="4" t="str">
        <f>IF(R2515="C",VLOOKUP(K2515,'[1]자격증 backdata'!A:F,6,0),"비해당분야")</f>
        <v>비해당분야</v>
      </c>
      <c r="AA2515" s="4" t="str">
        <f>IF(R2515="C",SUMIF(B:B,B2515,Z:Z),"비해당분야")</f>
        <v>비해당분야</v>
      </c>
      <c r="AB2515" s="4" t="str">
        <f>IF(R2515="C",SUM(Y2515,AA2515),"비해당분야")</f>
        <v>비해당분야</v>
      </c>
      <c r="AC2515" s="4">
        <f>IF(R2515="C",AB2515,X2515)</f>
        <v>28</v>
      </c>
      <c r="AD2515" s="4">
        <f>VLOOKUP(K2515,'[1]자격증 backdata'!A:D,4,0)</f>
        <v>0</v>
      </c>
      <c r="AE2515" s="4">
        <f>IF(_xlfn.MAXIFS(AD:AD,B:B,B2515)&gt;10,10,_xlfn.MAXIFS(AD:AD,B:B,B2515))</f>
        <v>5</v>
      </c>
      <c r="AG2515" s="5" t="str">
        <f>VLOOKUP(K2515,'[1]자격증 backdata'!A:C,3,0)</f>
        <v>H</v>
      </c>
      <c r="AH2515" s="5">
        <f>COUNTIFS($B:$B,$B2515,$AG:$AG,AH$1)</f>
        <v>0</v>
      </c>
      <c r="AI2515" s="5">
        <f>COUNTIFS($B:$B,$B2515,$AG:$AG,AI$1)</f>
        <v>0</v>
      </c>
      <c r="AJ2515" s="5">
        <f>COUNTIFS($B:$B,$B2515,$AG:$AG,AJ$1)</f>
        <v>0</v>
      </c>
      <c r="AK2515" s="5">
        <f>COUNTIFS($B:$B,$B2515,$AG:$AG,AK$1)</f>
        <v>0</v>
      </c>
      <c r="AL2515" s="5">
        <f>COUNTIFS($B:$B,$B2515,$AG:$AG,AL$1)</f>
        <v>0</v>
      </c>
      <c r="AM2515" s="5">
        <f>COUNTIFS($B:$B,$B2515,$AG:$AG,AM$1)</f>
        <v>0</v>
      </c>
      <c r="AN2515" s="5">
        <f>COUNTIFS($B:$B,$B2515,$AG:$AG,AN$1)</f>
        <v>1</v>
      </c>
      <c r="AO2515" s="5">
        <f>COUNTIFS($B:$B,$B2515,$AG:$AG,AO$1)</f>
        <v>1</v>
      </c>
      <c r="AP2515" s="5">
        <f>COUNTIFS($B:$B,$B2515,$AG:$AG,AP$1)</f>
        <v>0</v>
      </c>
      <c r="AQ2515" s="5">
        <f>COUNTIFS($B:$B,$B2515,$AG:$AG,AQ$1)</f>
        <v>0</v>
      </c>
      <c r="AR2515" s="5">
        <f>COUNTIFS($B:$B,$B2515,$AG:$AG,AR$1)</f>
        <v>0</v>
      </c>
      <c r="AS2515" s="5">
        <f>COUNTIFS($B:$B,$B2515,$AG:$AG,AS$1)</f>
        <v>0</v>
      </c>
      <c r="AT2515" s="5">
        <f>COUNTIFS($B:$B,$B2515,$AG:$AG,AT$1)</f>
        <v>1</v>
      </c>
      <c r="AU2515" s="5">
        <f>COUNTIFS($B:$B,$B2515,$AG:$AG,AU$1)</f>
        <v>0</v>
      </c>
    </row>
    <row r="2516" spans="1:47" ht="15" customHeight="1" x14ac:dyDescent="0.35">
      <c r="A2516" s="6">
        <f>IF(B2515=B2516,A2515,A2515+1)</f>
        <v>881</v>
      </c>
      <c r="B2516" s="6" t="s">
        <v>1551</v>
      </c>
      <c r="C2516" s="6" t="s">
        <v>1550</v>
      </c>
      <c r="D2516" s="6" t="s">
        <v>1480</v>
      </c>
      <c r="E2516" s="6" t="s">
        <v>1479</v>
      </c>
      <c r="F2516" s="4" t="s">
        <v>7</v>
      </c>
      <c r="G2516" s="4" t="s">
        <v>8</v>
      </c>
      <c r="H2516" s="4" t="s">
        <v>7</v>
      </c>
      <c r="I2516" s="4">
        <v>5</v>
      </c>
      <c r="J2516" s="4" t="s">
        <v>106</v>
      </c>
      <c r="K2516" s="4" t="s">
        <v>1496</v>
      </c>
      <c r="L2516" s="4" t="s">
        <v>55</v>
      </c>
      <c r="M2516" s="4" t="s">
        <v>1548</v>
      </c>
      <c r="N2516" s="4" t="s">
        <v>1552</v>
      </c>
      <c r="P2516" s="4" t="s">
        <v>1</v>
      </c>
      <c r="Q2516" s="4" t="s">
        <v>1475</v>
      </c>
      <c r="R2516" s="4" t="s">
        <v>1474</v>
      </c>
      <c r="S2516" s="5">
        <f>IF(P2516="심사불필요","-",VLOOKUP(K2516,'[1]자격증 backdata'!A:G,7,0))</f>
        <v>0</v>
      </c>
      <c r="T2516" s="5" t="str">
        <f>IF(S2516="-","-",IF(COUNTIFS(B:B,B2516,S:S,"필수")&gt;0,"자격요건충족","확인필요"))</f>
        <v>자격요건충족</v>
      </c>
      <c r="U2516" s="5"/>
      <c r="W2516" s="5">
        <f>IF(Q2516="4급","심사불필요",VLOOKUP(K2516,'[1]자격증 backdata'!A:B,2,0))</f>
        <v>6</v>
      </c>
      <c r="X2516" s="4">
        <f>IF(R2516="A", MIN(20, SUMIFS(W:W, B:B, B2516, R:R, "A")),IF(R2516="B", MIN(30, SUMIFS(W:W, B:B, B2516, R:R, "B")),"비해당분야"))</f>
        <v>28</v>
      </c>
      <c r="Y2516" s="4" t="str">
        <f>IF(R2516="C",MIN(30,IF(COUNTIFS(B:B,B2516,W:W,"가1")=1,25,IF(COUNTIFS(B:B,B2516,W:W,"가1")&gt;=2,30,0))+IF(COUNTIFS(B:B,B2516,W:W,"나1")&gt;=4,30,IF(COUNTIFS(B:B,B2516,W:W,"나1")=3,26,IF(COUNTIFS(B:B,B2516,W:W,"나1")=2,22,IF(COUNTIFS(B:B,B2516,W:W,"나1")=1,18,0)))))+MIN(30,IF(COUNTIFS(B:B,B2516,W:W,"가2")=1,25,IF(COUNTIFS(B:B,B2516,W:W,"가2")&gt;=2,30,0))+IF(COUNTIFS(B:B,B2516,W:W,"나2")=3,30,IF(COUNTIFS(B:B,B2516,W:W,"나2")=2,25,IF(COUNTIFS(B:B,B2516,W:W,"나2")=1,20,0)))),"비해당분야")</f>
        <v>비해당분야</v>
      </c>
      <c r="Z2516" s="4" t="str">
        <f>IF(R2516="C",VLOOKUP(K2516,'[1]자격증 backdata'!A:F,6,0),"비해당분야")</f>
        <v>비해당분야</v>
      </c>
      <c r="AA2516" s="4" t="str">
        <f>IF(R2516="C",SUMIF(B:B,B2516,Z:Z),"비해당분야")</f>
        <v>비해당분야</v>
      </c>
      <c r="AB2516" s="4" t="str">
        <f>IF(R2516="C",SUM(Y2516,AA2516),"비해당분야")</f>
        <v>비해당분야</v>
      </c>
      <c r="AC2516" s="4">
        <f>IF(R2516="C",AB2516,X2516)</f>
        <v>28</v>
      </c>
      <c r="AD2516" s="4">
        <f>VLOOKUP(K2516,'[1]자격증 backdata'!A:D,4,0)</f>
        <v>0</v>
      </c>
      <c r="AE2516" s="4">
        <f>IF(_xlfn.MAXIFS(AD:AD,B:B,B2516)&gt;10,10,_xlfn.MAXIFS(AD:AD,B:B,B2516))</f>
        <v>5</v>
      </c>
      <c r="AG2516" s="5" t="str">
        <f>VLOOKUP(K2516,'[1]자격증 backdata'!A:C,3,0)</f>
        <v>M</v>
      </c>
      <c r="AH2516" s="5">
        <f>COUNTIFS($B:$B,$B2516,$AG:$AG,AH$1)</f>
        <v>0</v>
      </c>
      <c r="AI2516" s="5">
        <f>COUNTIFS($B:$B,$B2516,$AG:$AG,AI$1)</f>
        <v>0</v>
      </c>
      <c r="AJ2516" s="5">
        <f>COUNTIFS($B:$B,$B2516,$AG:$AG,AJ$1)</f>
        <v>0</v>
      </c>
      <c r="AK2516" s="5">
        <f>COUNTIFS($B:$B,$B2516,$AG:$AG,AK$1)</f>
        <v>0</v>
      </c>
      <c r="AL2516" s="5">
        <f>COUNTIFS($B:$B,$B2516,$AG:$AG,AL$1)</f>
        <v>0</v>
      </c>
      <c r="AM2516" s="5">
        <f>COUNTIFS($B:$B,$B2516,$AG:$AG,AM$1)</f>
        <v>0</v>
      </c>
      <c r="AN2516" s="5">
        <f>COUNTIFS($B:$B,$B2516,$AG:$AG,AN$1)</f>
        <v>1</v>
      </c>
      <c r="AO2516" s="5">
        <f>COUNTIFS($B:$B,$B2516,$AG:$AG,AO$1)</f>
        <v>1</v>
      </c>
      <c r="AP2516" s="5">
        <f>COUNTIFS($B:$B,$B2516,$AG:$AG,AP$1)</f>
        <v>0</v>
      </c>
      <c r="AQ2516" s="5">
        <f>COUNTIFS($B:$B,$B2516,$AG:$AG,AQ$1)</f>
        <v>0</v>
      </c>
      <c r="AR2516" s="5">
        <f>COUNTIFS($B:$B,$B2516,$AG:$AG,AR$1)</f>
        <v>0</v>
      </c>
      <c r="AS2516" s="5">
        <f>COUNTIFS($B:$B,$B2516,$AG:$AG,AS$1)</f>
        <v>0</v>
      </c>
      <c r="AT2516" s="5">
        <f>COUNTIFS($B:$B,$B2516,$AG:$AG,AT$1)</f>
        <v>1</v>
      </c>
      <c r="AU2516" s="5">
        <f>COUNTIFS($B:$B,$B2516,$AG:$AG,AU$1)</f>
        <v>0</v>
      </c>
    </row>
    <row r="2517" spans="1:47" ht="15" customHeight="1" x14ac:dyDescent="0.35">
      <c r="A2517" s="6">
        <f>IF(B2516=B2517,A2516,A2516+1)</f>
        <v>881</v>
      </c>
      <c r="B2517" s="6" t="s">
        <v>1551</v>
      </c>
      <c r="C2517" s="6" t="s">
        <v>1550</v>
      </c>
      <c r="D2517" s="6" t="s">
        <v>1480</v>
      </c>
      <c r="E2517" s="6" t="s">
        <v>1479</v>
      </c>
      <c r="F2517" s="4" t="s">
        <v>7</v>
      </c>
      <c r="G2517" s="4" t="s">
        <v>8</v>
      </c>
      <c r="H2517" s="4" t="s">
        <v>7</v>
      </c>
      <c r="I2517" s="4">
        <v>6</v>
      </c>
      <c r="J2517" s="4" t="s">
        <v>633</v>
      </c>
      <c r="K2517" s="4" t="s">
        <v>1549</v>
      </c>
      <c r="L2517" s="4" t="s">
        <v>55</v>
      </c>
      <c r="M2517" s="4" t="s">
        <v>1548</v>
      </c>
      <c r="N2517" s="4" t="s">
        <v>1547</v>
      </c>
      <c r="P2517" s="4" t="s">
        <v>1</v>
      </c>
      <c r="Q2517" s="4" t="s">
        <v>1475</v>
      </c>
      <c r="R2517" s="4" t="s">
        <v>1474</v>
      </c>
      <c r="S2517" s="5">
        <f>IF(P2517="심사불필요","-",VLOOKUP(K2517,'[1]자격증 backdata'!A:G,7,0))</f>
        <v>0</v>
      </c>
      <c r="T2517" s="5" t="str">
        <f>IF(S2517="-","-",IF(COUNTIFS(B:B,B2517,S:S,"필수")&gt;0,"자격요건충족","확인필요"))</f>
        <v>자격요건충족</v>
      </c>
      <c r="U2517" s="5"/>
      <c r="W2517" s="5">
        <f>IF(Q2517="4급","심사불필요",VLOOKUP(K2517,'[1]자격증 backdata'!A:B,2,0))</f>
        <v>6</v>
      </c>
      <c r="X2517" s="4">
        <f>IF(R2517="A", MIN(20, SUMIFS(W:W, B:B, B2517, R:R, "A")),IF(R2517="B", MIN(30, SUMIFS(W:W, B:B, B2517, R:R, "B")),"비해당분야"))</f>
        <v>28</v>
      </c>
      <c r="Y2517" s="4" t="str">
        <f>IF(R2517="C",MIN(30,IF(COUNTIFS(B:B,B2517,W:W,"가1")=1,25,IF(COUNTIFS(B:B,B2517,W:W,"가1")&gt;=2,30,0))+IF(COUNTIFS(B:B,B2517,W:W,"나1")&gt;=4,30,IF(COUNTIFS(B:B,B2517,W:W,"나1")=3,26,IF(COUNTIFS(B:B,B2517,W:W,"나1")=2,22,IF(COUNTIFS(B:B,B2517,W:W,"나1")=1,18,0)))))+MIN(30,IF(COUNTIFS(B:B,B2517,W:W,"가2")=1,25,IF(COUNTIFS(B:B,B2517,W:W,"가2")&gt;=2,30,0))+IF(COUNTIFS(B:B,B2517,W:W,"나2")=3,30,IF(COUNTIFS(B:B,B2517,W:W,"나2")=2,25,IF(COUNTIFS(B:B,B2517,W:W,"나2")=1,20,0)))),"비해당분야")</f>
        <v>비해당분야</v>
      </c>
      <c r="Z2517" s="4" t="str">
        <f>IF(R2517="C",VLOOKUP(K2517,'[1]자격증 backdata'!A:F,6,0),"비해당분야")</f>
        <v>비해당분야</v>
      </c>
      <c r="AA2517" s="4" t="str">
        <f>IF(R2517="C",SUMIF(B:B,B2517,Z:Z),"비해당분야")</f>
        <v>비해당분야</v>
      </c>
      <c r="AB2517" s="4" t="str">
        <f>IF(R2517="C",SUM(Y2517,AA2517),"비해당분야")</f>
        <v>비해당분야</v>
      </c>
      <c r="AC2517" s="4">
        <f>IF(R2517="C",AB2517,X2517)</f>
        <v>28</v>
      </c>
      <c r="AD2517" s="4">
        <f>VLOOKUP(K2517,'[1]자격증 backdata'!A:D,4,0)</f>
        <v>0</v>
      </c>
      <c r="AE2517" s="4">
        <f>IF(_xlfn.MAXIFS(AD:AD,B:B,B2517)&gt;10,10,_xlfn.MAXIFS(AD:AD,B:B,B2517))</f>
        <v>5</v>
      </c>
      <c r="AG2517" s="5" t="str">
        <f>VLOOKUP(K2517,'[1]자격증 backdata'!A:C,3,0)</f>
        <v>G</v>
      </c>
      <c r="AH2517" s="5">
        <f>COUNTIFS($B:$B,$B2517,$AG:$AG,AH$1)</f>
        <v>0</v>
      </c>
      <c r="AI2517" s="5">
        <f>COUNTIFS($B:$B,$B2517,$AG:$AG,AI$1)</f>
        <v>0</v>
      </c>
      <c r="AJ2517" s="5">
        <f>COUNTIFS($B:$B,$B2517,$AG:$AG,AJ$1)</f>
        <v>0</v>
      </c>
      <c r="AK2517" s="5">
        <f>COUNTIFS($B:$B,$B2517,$AG:$AG,AK$1)</f>
        <v>0</v>
      </c>
      <c r="AL2517" s="5">
        <f>COUNTIFS($B:$B,$B2517,$AG:$AG,AL$1)</f>
        <v>0</v>
      </c>
      <c r="AM2517" s="5">
        <f>COUNTIFS($B:$B,$B2517,$AG:$AG,AM$1)</f>
        <v>0</v>
      </c>
      <c r="AN2517" s="5">
        <f>COUNTIFS($B:$B,$B2517,$AG:$AG,AN$1)</f>
        <v>1</v>
      </c>
      <c r="AO2517" s="5">
        <f>COUNTIFS($B:$B,$B2517,$AG:$AG,AO$1)</f>
        <v>1</v>
      </c>
      <c r="AP2517" s="5">
        <f>COUNTIFS($B:$B,$B2517,$AG:$AG,AP$1)</f>
        <v>0</v>
      </c>
      <c r="AQ2517" s="5">
        <f>COUNTIFS($B:$B,$B2517,$AG:$AG,AQ$1)</f>
        <v>0</v>
      </c>
      <c r="AR2517" s="5">
        <f>COUNTIFS($B:$B,$B2517,$AG:$AG,AR$1)</f>
        <v>0</v>
      </c>
      <c r="AS2517" s="5">
        <f>COUNTIFS($B:$B,$B2517,$AG:$AG,AS$1)</f>
        <v>0</v>
      </c>
      <c r="AT2517" s="5">
        <f>COUNTIFS($B:$B,$B2517,$AG:$AG,AT$1)</f>
        <v>1</v>
      </c>
      <c r="AU2517" s="5">
        <f>COUNTIFS($B:$B,$B2517,$AG:$AG,AU$1)</f>
        <v>0</v>
      </c>
    </row>
    <row r="2518" spans="1:47" ht="15" customHeight="1" x14ac:dyDescent="0.35">
      <c r="A2518" s="3">
        <f>IF(B2517=B2518,A2517,A2517+1)</f>
        <v>882</v>
      </c>
      <c r="B2518" s="3" t="s">
        <v>1537</v>
      </c>
      <c r="C2518" s="3" t="s">
        <v>1536</v>
      </c>
      <c r="D2518" s="3" t="s">
        <v>1480</v>
      </c>
      <c r="E2518" s="3" t="s">
        <v>1479</v>
      </c>
      <c r="F2518" s="4" t="s">
        <v>8</v>
      </c>
      <c r="G2518" s="4" t="s">
        <v>8</v>
      </c>
      <c r="H2518" s="4" t="s">
        <v>7</v>
      </c>
      <c r="I2518" s="3">
        <v>1</v>
      </c>
      <c r="J2518" s="3" t="s">
        <v>28</v>
      </c>
      <c r="K2518" s="3" t="s">
        <v>1478</v>
      </c>
      <c r="L2518" s="3" t="s">
        <v>26</v>
      </c>
      <c r="M2518" s="3" t="s">
        <v>1546</v>
      </c>
      <c r="N2518" s="3" t="s">
        <v>1545</v>
      </c>
      <c r="P2518" s="3" t="s">
        <v>1</v>
      </c>
      <c r="Q2518" s="3" t="s">
        <v>1475</v>
      </c>
      <c r="R2518" s="3" t="s">
        <v>1474</v>
      </c>
      <c r="S2518" s="2" t="str">
        <f>IF(P2518="심사불필요","-",VLOOKUP(K2518,'[1]자격증 backdata'!A:G,7,0))</f>
        <v>필수</v>
      </c>
      <c r="T2518" s="2" t="str">
        <f>IF(S2518="-","-",IF(COUNTIFS(B:B,B2518,S:S,"필수")&gt;0,"자격요건충족","확인필요"))</f>
        <v>자격요건충족</v>
      </c>
      <c r="U2518" s="2"/>
      <c r="W2518" s="2">
        <f>IF(Q2518="4급","심사불필요",VLOOKUP(K2518,'[1]자격증 backdata'!A:B,2,0))</f>
        <v>4</v>
      </c>
      <c r="X2518" s="3">
        <f>IF(R2518="A", MIN(20, SUMIFS(W:W, B:B, B2518, R:R, "A")),IF(R2518="B", MIN(30, SUMIFS(W:W, B:B, B2518, R:R, "B")),"비해당분야"))</f>
        <v>24</v>
      </c>
      <c r="Y2518" s="3" t="str">
        <f>IF(R2518="C",MIN(30,IF(COUNTIFS(B:B,B2518,W:W,"가1")=1,25,IF(COUNTIFS(B:B,B2518,W:W,"가1")&gt;=2,30,0))+IF(COUNTIFS(B:B,B2518,W:W,"나1")&gt;=4,30,IF(COUNTIFS(B:B,B2518,W:W,"나1")=3,26,IF(COUNTIFS(B:B,B2518,W:W,"나1")=2,22,IF(COUNTIFS(B:B,B2518,W:W,"나1")=1,18,0)))))+MIN(30,IF(COUNTIFS(B:B,B2518,W:W,"가2")=1,25,IF(COUNTIFS(B:B,B2518,W:W,"가2")&gt;=2,30,0))+IF(COUNTIFS(B:B,B2518,W:W,"나2")=3,30,IF(COUNTIFS(B:B,B2518,W:W,"나2")=2,25,IF(COUNTIFS(B:B,B2518,W:W,"나2")=1,20,0)))),"비해당분야")</f>
        <v>비해당분야</v>
      </c>
      <c r="Z2518" s="3" t="str">
        <f>IF(R2518="C",VLOOKUP(K2518,'[1]자격증 backdata'!A:F,6,0),"비해당분야")</f>
        <v>비해당분야</v>
      </c>
      <c r="AA2518" s="3" t="str">
        <f>IF(R2518="C",SUMIF(B:B,B2518,Z:Z),"비해당분야")</f>
        <v>비해당분야</v>
      </c>
      <c r="AB2518" s="3" t="str">
        <f>IF(R2518="C",SUM(Y2518,AA2518),"비해당분야")</f>
        <v>비해당분야</v>
      </c>
      <c r="AC2518" s="3">
        <f>IF(R2518="C",AB2518,X2518)</f>
        <v>24</v>
      </c>
      <c r="AD2518" s="3">
        <f>VLOOKUP(K2518,'[1]자격증 backdata'!A:D,4,0)</f>
        <v>0</v>
      </c>
      <c r="AE2518" s="3">
        <f>IF(_xlfn.MAXIFS(AD:AD,B:B,B2518)&gt;10,10,_xlfn.MAXIFS(AD:AD,B:B,B2518))</f>
        <v>5</v>
      </c>
      <c r="AG2518" s="2">
        <f>VLOOKUP(K2518,'[1]자격증 backdata'!A:C,3,0)</f>
        <v>0</v>
      </c>
      <c r="AH2518" s="2">
        <f>COUNTIFS($B:$B,$B2518,$AG:$AG,AH$1)</f>
        <v>0</v>
      </c>
      <c r="AI2518" s="2">
        <f>COUNTIFS($B:$B,$B2518,$AG:$AG,AI$1)</f>
        <v>0</v>
      </c>
      <c r="AJ2518" s="2">
        <f>COUNTIFS($B:$B,$B2518,$AG:$AG,AJ$1)</f>
        <v>0</v>
      </c>
      <c r="AK2518" s="2">
        <f>COUNTIFS($B:$B,$B2518,$AG:$AG,AK$1)</f>
        <v>0</v>
      </c>
      <c r="AL2518" s="2">
        <f>COUNTIFS($B:$B,$B2518,$AG:$AG,AL$1)</f>
        <v>0</v>
      </c>
      <c r="AM2518" s="2">
        <f>COUNTIFS($B:$B,$B2518,$AG:$AG,AM$1)</f>
        <v>0</v>
      </c>
      <c r="AN2518" s="2">
        <f>COUNTIFS($B:$B,$B2518,$AG:$AG,AN$1)</f>
        <v>0</v>
      </c>
      <c r="AO2518" s="2">
        <f>COUNTIFS($B:$B,$B2518,$AG:$AG,AO$1)</f>
        <v>0</v>
      </c>
      <c r="AP2518" s="2">
        <f>COUNTIFS($B:$B,$B2518,$AG:$AG,AP$1)</f>
        <v>0</v>
      </c>
      <c r="AQ2518" s="2">
        <f>COUNTIFS($B:$B,$B2518,$AG:$AG,AQ$1)</f>
        <v>1</v>
      </c>
      <c r="AR2518" s="2">
        <f>COUNTIFS($B:$B,$B2518,$AG:$AG,AR$1)</f>
        <v>0</v>
      </c>
      <c r="AS2518" s="2">
        <f>COUNTIFS($B:$B,$B2518,$AG:$AG,AS$1)</f>
        <v>0</v>
      </c>
      <c r="AT2518" s="2">
        <f>COUNTIFS($B:$B,$B2518,$AG:$AG,AT$1)</f>
        <v>1</v>
      </c>
      <c r="AU2518" s="2">
        <f>COUNTIFS($B:$B,$B2518,$AG:$AG,AU$1)</f>
        <v>1</v>
      </c>
    </row>
    <row r="2519" spans="1:47" ht="15" customHeight="1" x14ac:dyDescent="0.35">
      <c r="A2519" s="7">
        <f>IF(B2518=B2519,A2518,A2518+1)</f>
        <v>882</v>
      </c>
      <c r="B2519" s="7" t="s">
        <v>1537</v>
      </c>
      <c r="C2519" s="7" t="s">
        <v>1536</v>
      </c>
      <c r="D2519" s="7" t="s">
        <v>1480</v>
      </c>
      <c r="E2519" s="7" t="s">
        <v>1479</v>
      </c>
      <c r="F2519" s="4" t="s">
        <v>8</v>
      </c>
      <c r="G2519" s="4" t="s">
        <v>8</v>
      </c>
      <c r="H2519" s="4" t="s">
        <v>7</v>
      </c>
      <c r="I2519" s="3">
        <v>2</v>
      </c>
      <c r="J2519" s="3" t="s">
        <v>515</v>
      </c>
      <c r="K2519" s="3" t="s">
        <v>1492</v>
      </c>
      <c r="L2519" s="3" t="s">
        <v>26</v>
      </c>
      <c r="M2519" s="3" t="s">
        <v>1544</v>
      </c>
      <c r="N2519" s="3" t="s">
        <v>1258</v>
      </c>
      <c r="P2519" s="3" t="s">
        <v>1</v>
      </c>
      <c r="Q2519" s="3" t="s">
        <v>1475</v>
      </c>
      <c r="R2519" s="3" t="s">
        <v>1474</v>
      </c>
      <c r="S2519" s="2" t="str">
        <f>IF(P2519="심사불필요","-",VLOOKUP(K2519,'[1]자격증 backdata'!A:G,7,0))</f>
        <v>필수</v>
      </c>
      <c r="T2519" s="2" t="str">
        <f>IF(S2519="-","-",IF(COUNTIFS(B:B,B2519,S:S,"필수")&gt;0,"자격요건충족","확인필요"))</f>
        <v>자격요건충족</v>
      </c>
      <c r="U2519" s="2"/>
      <c r="W2519" s="2">
        <f>IF(Q2519="4급","심사불필요",VLOOKUP(K2519,'[1]자격증 backdata'!A:B,2,0))</f>
        <v>6</v>
      </c>
      <c r="X2519" s="3">
        <f>IF(R2519="A", MIN(20, SUMIFS(W:W, B:B, B2519, R:R, "A")),IF(R2519="B", MIN(30, SUMIFS(W:W, B:B, B2519, R:R, "B")),"비해당분야"))</f>
        <v>24</v>
      </c>
      <c r="Y2519" s="3" t="str">
        <f>IF(R2519="C",MIN(30,IF(COUNTIFS(B:B,B2519,W:W,"가1")=1,25,IF(COUNTIFS(B:B,B2519,W:W,"가1")&gt;=2,30,0))+IF(COUNTIFS(B:B,B2519,W:W,"나1")&gt;=4,30,IF(COUNTIFS(B:B,B2519,W:W,"나1")=3,26,IF(COUNTIFS(B:B,B2519,W:W,"나1")=2,22,IF(COUNTIFS(B:B,B2519,W:W,"나1")=1,18,0)))))+MIN(30,IF(COUNTIFS(B:B,B2519,W:W,"가2")=1,25,IF(COUNTIFS(B:B,B2519,W:W,"가2")&gt;=2,30,0))+IF(COUNTIFS(B:B,B2519,W:W,"나2")=3,30,IF(COUNTIFS(B:B,B2519,W:W,"나2")=2,25,IF(COUNTIFS(B:B,B2519,W:W,"나2")=1,20,0)))),"비해당분야")</f>
        <v>비해당분야</v>
      </c>
      <c r="Z2519" s="3" t="str">
        <f>IF(R2519="C",VLOOKUP(K2519,'[1]자격증 backdata'!A:F,6,0),"비해당분야")</f>
        <v>비해당분야</v>
      </c>
      <c r="AA2519" s="3" t="str">
        <f>IF(R2519="C",SUMIF(B:B,B2519,Z:Z),"비해당분야")</f>
        <v>비해당분야</v>
      </c>
      <c r="AB2519" s="3" t="str">
        <f>IF(R2519="C",SUM(Y2519,AA2519),"비해당분야")</f>
        <v>비해당분야</v>
      </c>
      <c r="AC2519" s="3">
        <f>IF(R2519="C",AB2519,X2519)</f>
        <v>24</v>
      </c>
      <c r="AD2519" s="3">
        <f>VLOOKUP(K2519,'[1]자격증 backdata'!A:D,4,0)</f>
        <v>0</v>
      </c>
      <c r="AE2519" s="3">
        <f>IF(_xlfn.MAXIFS(AD:AD,B:B,B2519)&gt;10,10,_xlfn.MAXIFS(AD:AD,B:B,B2519))</f>
        <v>5</v>
      </c>
      <c r="AG2519" s="2">
        <f>VLOOKUP(K2519,'[1]자격증 backdata'!A:C,3,0)</f>
        <v>0</v>
      </c>
      <c r="AH2519" s="2">
        <f>COUNTIFS($B:$B,$B2519,$AG:$AG,AH$1)</f>
        <v>0</v>
      </c>
      <c r="AI2519" s="2">
        <f>COUNTIFS($B:$B,$B2519,$AG:$AG,AI$1)</f>
        <v>0</v>
      </c>
      <c r="AJ2519" s="2">
        <f>COUNTIFS($B:$B,$B2519,$AG:$AG,AJ$1)</f>
        <v>0</v>
      </c>
      <c r="AK2519" s="2">
        <f>COUNTIFS($B:$B,$B2519,$AG:$AG,AK$1)</f>
        <v>0</v>
      </c>
      <c r="AL2519" s="2">
        <f>COUNTIFS($B:$B,$B2519,$AG:$AG,AL$1)</f>
        <v>0</v>
      </c>
      <c r="AM2519" s="2">
        <f>COUNTIFS($B:$B,$B2519,$AG:$AG,AM$1)</f>
        <v>0</v>
      </c>
      <c r="AN2519" s="2">
        <f>COUNTIFS($B:$B,$B2519,$AG:$AG,AN$1)</f>
        <v>0</v>
      </c>
      <c r="AO2519" s="2">
        <f>COUNTIFS($B:$B,$B2519,$AG:$AG,AO$1)</f>
        <v>0</v>
      </c>
      <c r="AP2519" s="2">
        <f>COUNTIFS($B:$B,$B2519,$AG:$AG,AP$1)</f>
        <v>0</v>
      </c>
      <c r="AQ2519" s="2">
        <f>COUNTIFS($B:$B,$B2519,$AG:$AG,AQ$1)</f>
        <v>1</v>
      </c>
      <c r="AR2519" s="2">
        <f>COUNTIFS($B:$B,$B2519,$AG:$AG,AR$1)</f>
        <v>0</v>
      </c>
      <c r="AS2519" s="2">
        <f>COUNTIFS($B:$B,$B2519,$AG:$AG,AS$1)</f>
        <v>0</v>
      </c>
      <c r="AT2519" s="2">
        <f>COUNTIFS($B:$B,$B2519,$AG:$AG,AT$1)</f>
        <v>1</v>
      </c>
      <c r="AU2519" s="2">
        <f>COUNTIFS($B:$B,$B2519,$AG:$AG,AU$1)</f>
        <v>1</v>
      </c>
    </row>
    <row r="2520" spans="1:47" ht="15" customHeight="1" x14ac:dyDescent="0.35">
      <c r="A2520" s="7">
        <f>IF(B2519=B2520,A2519,A2519+1)</f>
        <v>882</v>
      </c>
      <c r="B2520" s="7" t="s">
        <v>1537</v>
      </c>
      <c r="C2520" s="7" t="s">
        <v>1536</v>
      </c>
      <c r="D2520" s="7" t="s">
        <v>1480</v>
      </c>
      <c r="E2520" s="7" t="s">
        <v>1479</v>
      </c>
      <c r="F2520" s="4" t="s">
        <v>7</v>
      </c>
      <c r="G2520" s="4" t="s">
        <v>8</v>
      </c>
      <c r="H2520" s="4" t="s">
        <v>7</v>
      </c>
      <c r="I2520" s="3">
        <v>3</v>
      </c>
      <c r="J2520" s="3" t="s">
        <v>69</v>
      </c>
      <c r="K2520" s="3" t="s">
        <v>1503</v>
      </c>
      <c r="L2520" s="3" t="s">
        <v>36</v>
      </c>
      <c r="M2520" s="3" t="s">
        <v>1543</v>
      </c>
      <c r="N2520" s="3" t="s">
        <v>34</v>
      </c>
      <c r="P2520" s="3" t="s">
        <v>1</v>
      </c>
      <c r="Q2520" s="3" t="s">
        <v>1475</v>
      </c>
      <c r="R2520" s="3" t="s">
        <v>1474</v>
      </c>
      <c r="S2520" s="2">
        <f>IF(P2520="심사불필요","-",VLOOKUP(K2520,'[1]자격증 backdata'!A:G,7,0))</f>
        <v>0</v>
      </c>
      <c r="T2520" s="2" t="str">
        <f>IF(S2520="-","-",IF(COUNTIFS(B:B,B2520,S:S,"필수")&gt;0,"자격요건충족","확인필요"))</f>
        <v>자격요건충족</v>
      </c>
      <c r="U2520" s="2"/>
      <c r="W2520" s="2">
        <f>IF(Q2520="4급","심사불필요",VLOOKUP(K2520,'[1]자격증 backdata'!A:B,2,0))</f>
        <v>0</v>
      </c>
      <c r="X2520" s="3">
        <f>IF(R2520="A", MIN(20, SUMIFS(W:W, B:B, B2520, R:R, "A")),IF(R2520="B", MIN(30, SUMIFS(W:W, B:B, B2520, R:R, "B")),"비해당분야"))</f>
        <v>24</v>
      </c>
      <c r="Y2520" s="3" t="str">
        <f>IF(R2520="C",MIN(30,IF(COUNTIFS(B:B,B2520,W:W,"가1")=1,25,IF(COUNTIFS(B:B,B2520,W:W,"가1")&gt;=2,30,0))+IF(COUNTIFS(B:B,B2520,W:W,"나1")&gt;=4,30,IF(COUNTIFS(B:B,B2520,W:W,"나1")=3,26,IF(COUNTIFS(B:B,B2520,W:W,"나1")=2,22,IF(COUNTIFS(B:B,B2520,W:W,"나1")=1,18,0)))))+MIN(30,IF(COUNTIFS(B:B,B2520,W:W,"가2")=1,25,IF(COUNTIFS(B:B,B2520,W:W,"가2")&gt;=2,30,0))+IF(COUNTIFS(B:B,B2520,W:W,"나2")=3,30,IF(COUNTIFS(B:B,B2520,W:W,"나2")=2,25,IF(COUNTIFS(B:B,B2520,W:W,"나2")=1,20,0)))),"비해당분야")</f>
        <v>비해당분야</v>
      </c>
      <c r="Z2520" s="3" t="str">
        <f>IF(R2520="C",VLOOKUP(K2520,'[1]자격증 backdata'!A:F,6,0),"비해당분야")</f>
        <v>비해당분야</v>
      </c>
      <c r="AA2520" s="3" t="str">
        <f>IF(R2520="C",SUMIF(B:B,B2520,Z:Z),"비해당분야")</f>
        <v>비해당분야</v>
      </c>
      <c r="AB2520" s="3" t="str">
        <f>IF(R2520="C",SUM(Y2520,AA2520),"비해당분야")</f>
        <v>비해당분야</v>
      </c>
      <c r="AC2520" s="3">
        <f>IF(R2520="C",AB2520,X2520)</f>
        <v>24</v>
      </c>
      <c r="AD2520" s="3">
        <f>VLOOKUP(K2520,'[1]자격증 backdata'!A:D,4,0)</f>
        <v>5</v>
      </c>
      <c r="AE2520" s="3">
        <f>IF(_xlfn.MAXIFS(AD:AD,B:B,B2520)&gt;10,10,_xlfn.MAXIFS(AD:AD,B:B,B2520))</f>
        <v>5</v>
      </c>
      <c r="AG2520" s="2">
        <f>VLOOKUP(K2520,'[1]자격증 backdata'!A:C,3,0)</f>
        <v>0</v>
      </c>
      <c r="AH2520" s="2">
        <f>COUNTIFS($B:$B,$B2520,$AG:$AG,AH$1)</f>
        <v>0</v>
      </c>
      <c r="AI2520" s="2">
        <f>COUNTIFS($B:$B,$B2520,$AG:$AG,AI$1)</f>
        <v>0</v>
      </c>
      <c r="AJ2520" s="2">
        <f>COUNTIFS($B:$B,$B2520,$AG:$AG,AJ$1)</f>
        <v>0</v>
      </c>
      <c r="AK2520" s="2">
        <f>COUNTIFS($B:$B,$B2520,$AG:$AG,AK$1)</f>
        <v>0</v>
      </c>
      <c r="AL2520" s="2">
        <f>COUNTIFS($B:$B,$B2520,$AG:$AG,AL$1)</f>
        <v>0</v>
      </c>
      <c r="AM2520" s="2">
        <f>COUNTIFS($B:$B,$B2520,$AG:$AG,AM$1)</f>
        <v>0</v>
      </c>
      <c r="AN2520" s="2">
        <f>COUNTIFS($B:$B,$B2520,$AG:$AG,AN$1)</f>
        <v>0</v>
      </c>
      <c r="AO2520" s="2">
        <f>COUNTIFS($B:$B,$B2520,$AG:$AG,AO$1)</f>
        <v>0</v>
      </c>
      <c r="AP2520" s="2">
        <f>COUNTIFS($B:$B,$B2520,$AG:$AG,AP$1)</f>
        <v>0</v>
      </c>
      <c r="AQ2520" s="2">
        <f>COUNTIFS($B:$B,$B2520,$AG:$AG,AQ$1)</f>
        <v>1</v>
      </c>
      <c r="AR2520" s="2">
        <f>COUNTIFS($B:$B,$B2520,$AG:$AG,AR$1)</f>
        <v>0</v>
      </c>
      <c r="AS2520" s="2">
        <f>COUNTIFS($B:$B,$B2520,$AG:$AG,AS$1)</f>
        <v>0</v>
      </c>
      <c r="AT2520" s="2">
        <f>COUNTIFS($B:$B,$B2520,$AG:$AG,AT$1)</f>
        <v>1</v>
      </c>
      <c r="AU2520" s="2">
        <f>COUNTIFS($B:$B,$B2520,$AG:$AG,AU$1)</f>
        <v>1</v>
      </c>
    </row>
    <row r="2521" spans="1:47" ht="15" customHeight="1" x14ac:dyDescent="0.35">
      <c r="A2521" s="7">
        <f>IF(B2520=B2521,A2520,A2520+1)</f>
        <v>882</v>
      </c>
      <c r="B2521" s="7" t="s">
        <v>1537</v>
      </c>
      <c r="C2521" s="7" t="s">
        <v>1536</v>
      </c>
      <c r="D2521" s="7" t="s">
        <v>1480</v>
      </c>
      <c r="E2521" s="7" t="s">
        <v>1479</v>
      </c>
      <c r="F2521" s="4" t="s">
        <v>7</v>
      </c>
      <c r="G2521" s="4" t="s">
        <v>8</v>
      </c>
      <c r="H2521" s="4" t="s">
        <v>7</v>
      </c>
      <c r="I2521" s="3">
        <v>4</v>
      </c>
      <c r="J2521" s="3" t="s">
        <v>106</v>
      </c>
      <c r="K2521" s="3" t="s">
        <v>1496</v>
      </c>
      <c r="L2521" s="3" t="s">
        <v>55</v>
      </c>
      <c r="M2521" s="3" t="s">
        <v>1542</v>
      </c>
      <c r="N2521" s="3" t="s">
        <v>1541</v>
      </c>
      <c r="P2521" s="3" t="s">
        <v>1</v>
      </c>
      <c r="Q2521" s="3" t="s">
        <v>1475</v>
      </c>
      <c r="R2521" s="3" t="s">
        <v>1474</v>
      </c>
      <c r="S2521" s="2">
        <f>IF(P2521="심사불필요","-",VLOOKUP(K2521,'[1]자격증 backdata'!A:G,7,0))</f>
        <v>0</v>
      </c>
      <c r="T2521" s="2" t="str">
        <f>IF(S2521="-","-",IF(COUNTIFS(B:B,B2521,S:S,"필수")&gt;0,"자격요건충족","확인필요"))</f>
        <v>자격요건충족</v>
      </c>
      <c r="U2521" s="2"/>
      <c r="W2521" s="2">
        <f>IF(Q2521="4급","심사불필요",VLOOKUP(K2521,'[1]자격증 backdata'!A:B,2,0))</f>
        <v>6</v>
      </c>
      <c r="X2521" s="3">
        <f>IF(R2521="A", MIN(20, SUMIFS(W:W, B:B, B2521, R:R, "A")),IF(R2521="B", MIN(30, SUMIFS(W:W, B:B, B2521, R:R, "B")),"비해당분야"))</f>
        <v>24</v>
      </c>
      <c r="Y2521" s="3" t="str">
        <f>IF(R2521="C",MIN(30,IF(COUNTIFS(B:B,B2521,W:W,"가1")=1,25,IF(COUNTIFS(B:B,B2521,W:W,"가1")&gt;=2,30,0))+IF(COUNTIFS(B:B,B2521,W:W,"나1")&gt;=4,30,IF(COUNTIFS(B:B,B2521,W:W,"나1")=3,26,IF(COUNTIFS(B:B,B2521,W:W,"나1")=2,22,IF(COUNTIFS(B:B,B2521,W:W,"나1")=1,18,0)))))+MIN(30,IF(COUNTIFS(B:B,B2521,W:W,"가2")=1,25,IF(COUNTIFS(B:B,B2521,W:W,"가2")&gt;=2,30,0))+IF(COUNTIFS(B:B,B2521,W:W,"나2")=3,30,IF(COUNTIFS(B:B,B2521,W:W,"나2")=2,25,IF(COUNTIFS(B:B,B2521,W:W,"나2")=1,20,0)))),"비해당분야")</f>
        <v>비해당분야</v>
      </c>
      <c r="Z2521" s="3" t="str">
        <f>IF(R2521="C",VLOOKUP(K2521,'[1]자격증 backdata'!A:F,6,0),"비해당분야")</f>
        <v>비해당분야</v>
      </c>
      <c r="AA2521" s="3" t="str">
        <f>IF(R2521="C",SUMIF(B:B,B2521,Z:Z),"비해당분야")</f>
        <v>비해당분야</v>
      </c>
      <c r="AB2521" s="3" t="str">
        <f>IF(R2521="C",SUM(Y2521,AA2521),"비해당분야")</f>
        <v>비해당분야</v>
      </c>
      <c r="AC2521" s="3">
        <f>IF(R2521="C",AB2521,X2521)</f>
        <v>24</v>
      </c>
      <c r="AD2521" s="3">
        <f>VLOOKUP(K2521,'[1]자격증 backdata'!A:D,4,0)</f>
        <v>0</v>
      </c>
      <c r="AE2521" s="3">
        <f>IF(_xlfn.MAXIFS(AD:AD,B:B,B2521)&gt;10,10,_xlfn.MAXIFS(AD:AD,B:B,B2521))</f>
        <v>5</v>
      </c>
      <c r="AG2521" s="2" t="str">
        <f>VLOOKUP(K2521,'[1]자격증 backdata'!A:C,3,0)</f>
        <v>M</v>
      </c>
      <c r="AH2521" s="2">
        <f>COUNTIFS($B:$B,$B2521,$AG:$AG,AH$1)</f>
        <v>0</v>
      </c>
      <c r="AI2521" s="2">
        <f>COUNTIFS($B:$B,$B2521,$AG:$AG,AI$1)</f>
        <v>0</v>
      </c>
      <c r="AJ2521" s="2">
        <f>COUNTIFS($B:$B,$B2521,$AG:$AG,AJ$1)</f>
        <v>0</v>
      </c>
      <c r="AK2521" s="2">
        <f>COUNTIFS($B:$B,$B2521,$AG:$AG,AK$1)</f>
        <v>0</v>
      </c>
      <c r="AL2521" s="2">
        <f>COUNTIFS($B:$B,$B2521,$AG:$AG,AL$1)</f>
        <v>0</v>
      </c>
      <c r="AM2521" s="2">
        <f>COUNTIFS($B:$B,$B2521,$AG:$AG,AM$1)</f>
        <v>0</v>
      </c>
      <c r="AN2521" s="2">
        <f>COUNTIFS($B:$B,$B2521,$AG:$AG,AN$1)</f>
        <v>0</v>
      </c>
      <c r="AO2521" s="2">
        <f>COUNTIFS($B:$B,$B2521,$AG:$AG,AO$1)</f>
        <v>0</v>
      </c>
      <c r="AP2521" s="2">
        <f>COUNTIFS($B:$B,$B2521,$AG:$AG,AP$1)</f>
        <v>0</v>
      </c>
      <c r="AQ2521" s="2">
        <f>COUNTIFS($B:$B,$B2521,$AG:$AG,AQ$1)</f>
        <v>1</v>
      </c>
      <c r="AR2521" s="2">
        <f>COUNTIFS($B:$B,$B2521,$AG:$AG,AR$1)</f>
        <v>0</v>
      </c>
      <c r="AS2521" s="2">
        <f>COUNTIFS($B:$B,$B2521,$AG:$AG,AS$1)</f>
        <v>0</v>
      </c>
      <c r="AT2521" s="2">
        <f>COUNTIFS($B:$B,$B2521,$AG:$AG,AT$1)</f>
        <v>1</v>
      </c>
      <c r="AU2521" s="2">
        <f>COUNTIFS($B:$B,$B2521,$AG:$AG,AU$1)</f>
        <v>1</v>
      </c>
    </row>
    <row r="2522" spans="1:47" ht="15" customHeight="1" x14ac:dyDescent="0.35">
      <c r="A2522" s="7">
        <f>IF(B2521=B2522,A2521,A2521+1)</f>
        <v>882</v>
      </c>
      <c r="B2522" s="7" t="s">
        <v>1537</v>
      </c>
      <c r="C2522" s="7" t="s">
        <v>1536</v>
      </c>
      <c r="D2522" s="7" t="s">
        <v>1480</v>
      </c>
      <c r="E2522" s="7" t="s">
        <v>1479</v>
      </c>
      <c r="F2522" s="4" t="s">
        <v>7</v>
      </c>
      <c r="G2522" s="4" t="s">
        <v>8</v>
      </c>
      <c r="H2522" s="4" t="s">
        <v>7</v>
      </c>
      <c r="I2522" s="3">
        <v>5</v>
      </c>
      <c r="J2522" s="3" t="s">
        <v>350</v>
      </c>
      <c r="K2522" s="3" t="s">
        <v>1540</v>
      </c>
      <c r="L2522" s="3" t="s">
        <v>348</v>
      </c>
      <c r="M2522" s="3" t="s">
        <v>1539</v>
      </c>
      <c r="N2522" s="3" t="s">
        <v>1538</v>
      </c>
      <c r="P2522" s="3" t="s">
        <v>1</v>
      </c>
      <c r="Q2522" s="3" t="s">
        <v>1475</v>
      </c>
      <c r="R2522" s="3" t="s">
        <v>1474</v>
      </c>
      <c r="S2522" s="2">
        <f>IF(P2522="심사불필요","-",VLOOKUP(K2522,'[1]자격증 backdata'!A:G,7,0))</f>
        <v>0</v>
      </c>
      <c r="T2522" s="2" t="str">
        <f>IF(S2522="-","-",IF(COUNTIFS(B:B,B2522,S:S,"필수")&gt;0,"자격요건충족","확인필요"))</f>
        <v>자격요건충족</v>
      </c>
      <c r="U2522" s="2"/>
      <c r="W2522" s="2">
        <f>IF(Q2522="4급","심사불필요",VLOOKUP(K2522,'[1]자격증 backdata'!A:B,2,0))</f>
        <v>4</v>
      </c>
      <c r="X2522" s="3">
        <f>IF(R2522="A", MIN(20, SUMIFS(W:W, B:B, B2522, R:R, "A")),IF(R2522="B", MIN(30, SUMIFS(W:W, B:B, B2522, R:R, "B")),"비해당분야"))</f>
        <v>24</v>
      </c>
      <c r="Y2522" s="3" t="str">
        <f>IF(R2522="C",MIN(30,IF(COUNTIFS(B:B,B2522,W:W,"가1")=1,25,IF(COUNTIFS(B:B,B2522,W:W,"가1")&gt;=2,30,0))+IF(COUNTIFS(B:B,B2522,W:W,"나1")&gt;=4,30,IF(COUNTIFS(B:B,B2522,W:W,"나1")=3,26,IF(COUNTIFS(B:B,B2522,W:W,"나1")=2,22,IF(COUNTIFS(B:B,B2522,W:W,"나1")=1,18,0)))))+MIN(30,IF(COUNTIFS(B:B,B2522,W:W,"가2")=1,25,IF(COUNTIFS(B:B,B2522,W:W,"가2")&gt;=2,30,0))+IF(COUNTIFS(B:B,B2522,W:W,"나2")=3,30,IF(COUNTIFS(B:B,B2522,W:W,"나2")=2,25,IF(COUNTIFS(B:B,B2522,W:W,"나2")=1,20,0)))),"비해당분야")</f>
        <v>비해당분야</v>
      </c>
      <c r="Z2522" s="3" t="str">
        <f>IF(R2522="C",VLOOKUP(K2522,'[1]자격증 backdata'!A:F,6,0),"비해당분야")</f>
        <v>비해당분야</v>
      </c>
      <c r="AA2522" s="3" t="str">
        <f>IF(R2522="C",SUMIF(B:B,B2522,Z:Z),"비해당분야")</f>
        <v>비해당분야</v>
      </c>
      <c r="AB2522" s="3" t="str">
        <f>IF(R2522="C",SUM(Y2522,AA2522),"비해당분야")</f>
        <v>비해당분야</v>
      </c>
      <c r="AC2522" s="3">
        <f>IF(R2522="C",AB2522,X2522)</f>
        <v>24</v>
      </c>
      <c r="AD2522" s="3">
        <f>VLOOKUP(K2522,'[1]자격증 backdata'!A:D,4,0)</f>
        <v>0</v>
      </c>
      <c r="AE2522" s="3">
        <f>IF(_xlfn.MAXIFS(AD:AD,B:B,B2522)&gt;10,10,_xlfn.MAXIFS(AD:AD,B:B,B2522))</f>
        <v>5</v>
      </c>
      <c r="AG2522" s="2" t="str">
        <f>VLOOKUP(K2522,'[1]자격증 backdata'!A:C,3,0)</f>
        <v>N</v>
      </c>
      <c r="AH2522" s="2">
        <f>COUNTIFS($B:$B,$B2522,$AG:$AG,AH$1)</f>
        <v>0</v>
      </c>
      <c r="AI2522" s="2">
        <f>COUNTIFS($B:$B,$B2522,$AG:$AG,AI$1)</f>
        <v>0</v>
      </c>
      <c r="AJ2522" s="2">
        <f>COUNTIFS($B:$B,$B2522,$AG:$AG,AJ$1)</f>
        <v>0</v>
      </c>
      <c r="AK2522" s="2">
        <f>COUNTIFS($B:$B,$B2522,$AG:$AG,AK$1)</f>
        <v>0</v>
      </c>
      <c r="AL2522" s="2">
        <f>COUNTIFS($B:$B,$B2522,$AG:$AG,AL$1)</f>
        <v>0</v>
      </c>
      <c r="AM2522" s="2">
        <f>COUNTIFS($B:$B,$B2522,$AG:$AG,AM$1)</f>
        <v>0</v>
      </c>
      <c r="AN2522" s="2">
        <f>COUNTIFS($B:$B,$B2522,$AG:$AG,AN$1)</f>
        <v>0</v>
      </c>
      <c r="AO2522" s="2">
        <f>COUNTIFS($B:$B,$B2522,$AG:$AG,AO$1)</f>
        <v>0</v>
      </c>
      <c r="AP2522" s="2">
        <f>COUNTIFS($B:$B,$B2522,$AG:$AG,AP$1)</f>
        <v>0</v>
      </c>
      <c r="AQ2522" s="2">
        <f>COUNTIFS($B:$B,$B2522,$AG:$AG,AQ$1)</f>
        <v>1</v>
      </c>
      <c r="AR2522" s="2">
        <f>COUNTIFS($B:$B,$B2522,$AG:$AG,AR$1)</f>
        <v>0</v>
      </c>
      <c r="AS2522" s="2">
        <f>COUNTIFS($B:$B,$B2522,$AG:$AG,AS$1)</f>
        <v>0</v>
      </c>
      <c r="AT2522" s="2">
        <f>COUNTIFS($B:$B,$B2522,$AG:$AG,AT$1)</f>
        <v>1</v>
      </c>
      <c r="AU2522" s="2">
        <f>COUNTIFS($B:$B,$B2522,$AG:$AG,AU$1)</f>
        <v>1</v>
      </c>
    </row>
    <row r="2523" spans="1:47" ht="15" customHeight="1" x14ac:dyDescent="0.35">
      <c r="A2523" s="7">
        <f>IF(B2522=B2523,A2522,A2522+1)</f>
        <v>882</v>
      </c>
      <c r="B2523" s="7" t="s">
        <v>1537</v>
      </c>
      <c r="C2523" s="7" t="s">
        <v>1536</v>
      </c>
      <c r="D2523" s="7" t="s">
        <v>1480</v>
      </c>
      <c r="E2523" s="7" t="s">
        <v>1479</v>
      </c>
      <c r="F2523" s="4" t="s">
        <v>7</v>
      </c>
      <c r="G2523" s="4" t="s">
        <v>8</v>
      </c>
      <c r="H2523" s="4" t="s">
        <v>7</v>
      </c>
      <c r="I2523" s="3">
        <v>6</v>
      </c>
      <c r="J2523" s="3" t="s">
        <v>364</v>
      </c>
      <c r="K2523" s="3" t="s">
        <v>1535</v>
      </c>
      <c r="L2523" s="3" t="s">
        <v>254</v>
      </c>
      <c r="M2523" s="3" t="s">
        <v>1534</v>
      </c>
      <c r="N2523" s="3" t="s">
        <v>1533</v>
      </c>
      <c r="P2523" s="3" t="s">
        <v>1</v>
      </c>
      <c r="Q2523" s="3" t="s">
        <v>1475</v>
      </c>
      <c r="R2523" s="3" t="s">
        <v>1474</v>
      </c>
      <c r="S2523" s="2">
        <f>IF(P2523="심사불필요","-",VLOOKUP(K2523,'[1]자격증 backdata'!A:G,7,0))</f>
        <v>0</v>
      </c>
      <c r="T2523" s="2" t="str">
        <f>IF(S2523="-","-",IF(COUNTIFS(B:B,B2523,S:S,"필수")&gt;0,"자격요건충족","확인필요"))</f>
        <v>자격요건충족</v>
      </c>
      <c r="U2523" s="2"/>
      <c r="W2523" s="2">
        <f>IF(Q2523="4급","심사불필요",VLOOKUP(K2523,'[1]자격증 backdata'!A:B,2,0))</f>
        <v>4</v>
      </c>
      <c r="X2523" s="3">
        <f>IF(R2523="A", MIN(20, SUMIFS(W:W, B:B, B2523, R:R, "A")),IF(R2523="B", MIN(30, SUMIFS(W:W, B:B, B2523, R:R, "B")),"비해당분야"))</f>
        <v>24</v>
      </c>
      <c r="Y2523" s="3" t="str">
        <f>IF(R2523="C",MIN(30,IF(COUNTIFS(B:B,B2523,W:W,"가1")=1,25,IF(COUNTIFS(B:B,B2523,W:W,"가1")&gt;=2,30,0))+IF(COUNTIFS(B:B,B2523,W:W,"나1")&gt;=4,30,IF(COUNTIFS(B:B,B2523,W:W,"나1")=3,26,IF(COUNTIFS(B:B,B2523,W:W,"나1")=2,22,IF(COUNTIFS(B:B,B2523,W:W,"나1")=1,18,0)))))+MIN(30,IF(COUNTIFS(B:B,B2523,W:W,"가2")=1,25,IF(COUNTIFS(B:B,B2523,W:W,"가2")&gt;=2,30,0))+IF(COUNTIFS(B:B,B2523,W:W,"나2")=3,30,IF(COUNTIFS(B:B,B2523,W:W,"나2")=2,25,IF(COUNTIFS(B:B,B2523,W:W,"나2")=1,20,0)))),"비해당분야")</f>
        <v>비해당분야</v>
      </c>
      <c r="Z2523" s="3" t="str">
        <f>IF(R2523="C",VLOOKUP(K2523,'[1]자격증 backdata'!A:F,6,0),"비해당분야")</f>
        <v>비해당분야</v>
      </c>
      <c r="AA2523" s="3" t="str">
        <f>IF(R2523="C",SUMIF(B:B,B2523,Z:Z),"비해당분야")</f>
        <v>비해당분야</v>
      </c>
      <c r="AB2523" s="3" t="str">
        <f>IF(R2523="C",SUM(Y2523,AA2523),"비해당분야")</f>
        <v>비해당분야</v>
      </c>
      <c r="AC2523" s="3">
        <f>IF(R2523="C",AB2523,X2523)</f>
        <v>24</v>
      </c>
      <c r="AD2523" s="3">
        <f>VLOOKUP(K2523,'[1]자격증 backdata'!A:D,4,0)</f>
        <v>0</v>
      </c>
      <c r="AE2523" s="3">
        <f>IF(_xlfn.MAXIFS(AD:AD,B:B,B2523)&gt;10,10,_xlfn.MAXIFS(AD:AD,B:B,B2523))</f>
        <v>5</v>
      </c>
      <c r="AG2523" s="2" t="str">
        <f>VLOOKUP(K2523,'[1]자격증 backdata'!A:C,3,0)</f>
        <v>J</v>
      </c>
      <c r="AH2523" s="2">
        <f>COUNTIFS($B:$B,$B2523,$AG:$AG,AH$1)</f>
        <v>0</v>
      </c>
      <c r="AI2523" s="2">
        <f>COUNTIFS($B:$B,$B2523,$AG:$AG,AI$1)</f>
        <v>0</v>
      </c>
      <c r="AJ2523" s="2">
        <f>COUNTIFS($B:$B,$B2523,$AG:$AG,AJ$1)</f>
        <v>0</v>
      </c>
      <c r="AK2523" s="2">
        <f>COUNTIFS($B:$B,$B2523,$AG:$AG,AK$1)</f>
        <v>0</v>
      </c>
      <c r="AL2523" s="2">
        <f>COUNTIFS($B:$B,$B2523,$AG:$AG,AL$1)</f>
        <v>0</v>
      </c>
      <c r="AM2523" s="2">
        <f>COUNTIFS($B:$B,$B2523,$AG:$AG,AM$1)</f>
        <v>0</v>
      </c>
      <c r="AN2523" s="2">
        <f>COUNTIFS($B:$B,$B2523,$AG:$AG,AN$1)</f>
        <v>0</v>
      </c>
      <c r="AO2523" s="2">
        <f>COUNTIFS($B:$B,$B2523,$AG:$AG,AO$1)</f>
        <v>0</v>
      </c>
      <c r="AP2523" s="2">
        <f>COUNTIFS($B:$B,$B2523,$AG:$AG,AP$1)</f>
        <v>0</v>
      </c>
      <c r="AQ2523" s="2">
        <f>COUNTIFS($B:$B,$B2523,$AG:$AG,AQ$1)</f>
        <v>1</v>
      </c>
      <c r="AR2523" s="2">
        <f>COUNTIFS($B:$B,$B2523,$AG:$AG,AR$1)</f>
        <v>0</v>
      </c>
      <c r="AS2523" s="2">
        <f>COUNTIFS($B:$B,$B2523,$AG:$AG,AS$1)</f>
        <v>0</v>
      </c>
      <c r="AT2523" s="2">
        <f>COUNTIFS($B:$B,$B2523,$AG:$AG,AT$1)</f>
        <v>1</v>
      </c>
      <c r="AU2523" s="2">
        <f>COUNTIFS($B:$B,$B2523,$AG:$AG,AU$1)</f>
        <v>1</v>
      </c>
    </row>
    <row r="2524" spans="1:47" ht="15" customHeight="1" x14ac:dyDescent="0.35">
      <c r="A2524" s="4">
        <f>IF(B2523=B2524,A2523,A2523+1)</f>
        <v>883</v>
      </c>
      <c r="B2524" s="4" t="s">
        <v>1529</v>
      </c>
      <c r="C2524" s="4" t="s">
        <v>1528</v>
      </c>
      <c r="D2524" s="4" t="s">
        <v>1480</v>
      </c>
      <c r="E2524" s="4" t="s">
        <v>1479</v>
      </c>
      <c r="F2524" s="4" t="s">
        <v>8</v>
      </c>
      <c r="G2524" s="4" t="s">
        <v>8</v>
      </c>
      <c r="H2524" s="4" t="s">
        <v>7</v>
      </c>
      <c r="I2524" s="4">
        <v>1</v>
      </c>
      <c r="J2524" s="4" t="s">
        <v>6</v>
      </c>
      <c r="K2524" s="4" t="s">
        <v>1507</v>
      </c>
      <c r="L2524" s="4" t="s">
        <v>4</v>
      </c>
      <c r="M2524" s="4" t="s">
        <v>1532</v>
      </c>
      <c r="N2524" s="4" t="s">
        <v>207</v>
      </c>
      <c r="P2524" s="4" t="s">
        <v>1</v>
      </c>
      <c r="Q2524" s="4" t="s">
        <v>1475</v>
      </c>
      <c r="R2524" s="4" t="s">
        <v>1474</v>
      </c>
      <c r="S2524" s="5" t="str">
        <f>IF(P2524="심사불필요","-",VLOOKUP(K2524,'[1]자격증 backdata'!A:G,7,0))</f>
        <v>필수</v>
      </c>
      <c r="T2524" s="5" t="str">
        <f>IF(S2524="-","-",IF(COUNTIFS(B:B,B2524,S:S,"필수")&gt;0,"자격요건충족","확인필요"))</f>
        <v>자격요건충족</v>
      </c>
      <c r="U2524" s="5"/>
      <c r="W2524" s="5">
        <f>IF(Q2524="4급","심사불필요",VLOOKUP(K2524,'[1]자격증 backdata'!A:B,2,0))</f>
        <v>6</v>
      </c>
      <c r="X2524" s="4">
        <f>IF(R2524="A", MIN(20, SUMIFS(W:W, B:B, B2524, R:R, "A")),IF(R2524="B", MIN(30, SUMIFS(W:W, B:B, B2524, R:R, "B")),"비해당분야"))</f>
        <v>16</v>
      </c>
      <c r="Y2524" s="4" t="str">
        <f>IF(R2524="C",MIN(30,IF(COUNTIFS(B:B,B2524,W:W,"가1")=1,25,IF(COUNTIFS(B:B,B2524,W:W,"가1")&gt;=2,30,0))+IF(COUNTIFS(B:B,B2524,W:W,"나1")&gt;=4,30,IF(COUNTIFS(B:B,B2524,W:W,"나1")=3,26,IF(COUNTIFS(B:B,B2524,W:W,"나1")=2,22,IF(COUNTIFS(B:B,B2524,W:W,"나1")=1,18,0)))))+MIN(30,IF(COUNTIFS(B:B,B2524,W:W,"가2")=1,25,IF(COUNTIFS(B:B,B2524,W:W,"가2")&gt;=2,30,0))+IF(COUNTIFS(B:B,B2524,W:W,"나2")=3,30,IF(COUNTIFS(B:B,B2524,W:W,"나2")=2,25,IF(COUNTIFS(B:B,B2524,W:W,"나2")=1,20,0)))),"비해당분야")</f>
        <v>비해당분야</v>
      </c>
      <c r="Z2524" s="4" t="str">
        <f>IF(R2524="C",VLOOKUP(K2524,'[1]자격증 backdata'!A:F,6,0),"비해당분야")</f>
        <v>비해당분야</v>
      </c>
      <c r="AA2524" s="4" t="str">
        <f>IF(R2524="C",SUMIF(B:B,B2524,Z:Z),"비해당분야")</f>
        <v>비해당분야</v>
      </c>
      <c r="AB2524" s="4" t="str">
        <f>IF(R2524="C",SUM(Y2524,AA2524),"비해당분야")</f>
        <v>비해당분야</v>
      </c>
      <c r="AC2524" s="4">
        <f>IF(R2524="C",AB2524,X2524)</f>
        <v>16</v>
      </c>
      <c r="AD2524" s="4">
        <f>VLOOKUP(K2524,'[1]자격증 backdata'!A:D,4,0)</f>
        <v>0</v>
      </c>
      <c r="AE2524" s="4">
        <f>IF(_xlfn.MAXIFS(AD:AD,B:B,B2524)&gt;10,10,_xlfn.MAXIFS(AD:AD,B:B,B2524))</f>
        <v>5</v>
      </c>
      <c r="AG2524" s="5" t="str">
        <f>VLOOKUP(K2524,'[1]자격증 backdata'!A:C,3,0)</f>
        <v>K</v>
      </c>
      <c r="AH2524" s="5">
        <f>COUNTIFS($B:$B,$B2524,$AG:$AG,AH$1)</f>
        <v>0</v>
      </c>
      <c r="AI2524" s="5">
        <f>COUNTIFS($B:$B,$B2524,$AG:$AG,AI$1)</f>
        <v>0</v>
      </c>
      <c r="AJ2524" s="5">
        <f>COUNTIFS($B:$B,$B2524,$AG:$AG,AJ$1)</f>
        <v>0</v>
      </c>
      <c r="AK2524" s="5">
        <f>COUNTIFS($B:$B,$B2524,$AG:$AG,AK$1)</f>
        <v>0</v>
      </c>
      <c r="AL2524" s="5">
        <f>COUNTIFS($B:$B,$B2524,$AG:$AG,AL$1)</f>
        <v>0</v>
      </c>
      <c r="AM2524" s="5">
        <f>COUNTIFS($B:$B,$B2524,$AG:$AG,AM$1)</f>
        <v>0</v>
      </c>
      <c r="AN2524" s="5">
        <f>COUNTIFS($B:$B,$B2524,$AG:$AG,AN$1)</f>
        <v>0</v>
      </c>
      <c r="AO2524" s="5">
        <f>COUNTIFS($B:$B,$B2524,$AG:$AG,AO$1)</f>
        <v>0</v>
      </c>
      <c r="AP2524" s="5">
        <f>COUNTIFS($B:$B,$B2524,$AG:$AG,AP$1)</f>
        <v>0</v>
      </c>
      <c r="AQ2524" s="5">
        <f>COUNTIFS($B:$B,$B2524,$AG:$AG,AQ$1)</f>
        <v>0</v>
      </c>
      <c r="AR2524" s="5">
        <f>COUNTIFS($B:$B,$B2524,$AG:$AG,AR$1)</f>
        <v>1</v>
      </c>
      <c r="AS2524" s="5">
        <f>COUNTIFS($B:$B,$B2524,$AG:$AG,AS$1)</f>
        <v>0</v>
      </c>
      <c r="AT2524" s="5">
        <f>COUNTIFS($B:$B,$B2524,$AG:$AG,AT$1)</f>
        <v>0</v>
      </c>
      <c r="AU2524" s="5">
        <f>COUNTIFS($B:$B,$B2524,$AG:$AG,AU$1)</f>
        <v>0</v>
      </c>
    </row>
    <row r="2525" spans="1:47" ht="15" customHeight="1" x14ac:dyDescent="0.35">
      <c r="A2525" s="6">
        <f>IF(B2524=B2525,A2524,A2524+1)</f>
        <v>883</v>
      </c>
      <c r="B2525" s="6" t="s">
        <v>1529</v>
      </c>
      <c r="C2525" s="6" t="s">
        <v>1528</v>
      </c>
      <c r="D2525" s="6" t="s">
        <v>1480</v>
      </c>
      <c r="E2525" s="6" t="s">
        <v>1479</v>
      </c>
      <c r="F2525" s="4" t="s">
        <v>7</v>
      </c>
      <c r="G2525" s="4" t="s">
        <v>8</v>
      </c>
      <c r="H2525" s="4" t="s">
        <v>7</v>
      </c>
      <c r="I2525" s="4">
        <v>2</v>
      </c>
      <c r="J2525" s="4" t="s">
        <v>69</v>
      </c>
      <c r="K2525" s="4" t="s">
        <v>1503</v>
      </c>
      <c r="L2525" s="4" t="s">
        <v>36</v>
      </c>
      <c r="M2525" s="4" t="s">
        <v>1531</v>
      </c>
      <c r="N2525" s="4" t="s">
        <v>1256</v>
      </c>
      <c r="P2525" s="4" t="s">
        <v>1</v>
      </c>
      <c r="Q2525" s="4" t="s">
        <v>1475</v>
      </c>
      <c r="R2525" s="4" t="s">
        <v>1474</v>
      </c>
      <c r="S2525" s="5">
        <f>IF(P2525="심사불필요","-",VLOOKUP(K2525,'[1]자격증 backdata'!A:G,7,0))</f>
        <v>0</v>
      </c>
      <c r="T2525" s="5" t="str">
        <f>IF(S2525="-","-",IF(COUNTIFS(B:B,B2525,S:S,"필수")&gt;0,"자격요건충족","확인필요"))</f>
        <v>자격요건충족</v>
      </c>
      <c r="U2525" s="5"/>
      <c r="W2525" s="5">
        <f>IF(Q2525="4급","심사불필요",VLOOKUP(K2525,'[1]자격증 backdata'!A:B,2,0))</f>
        <v>0</v>
      </c>
      <c r="X2525" s="4">
        <f>IF(R2525="A", MIN(20, SUMIFS(W:W, B:B, B2525, R:R, "A")),IF(R2525="B", MIN(30, SUMIFS(W:W, B:B, B2525, R:R, "B")),"비해당분야"))</f>
        <v>16</v>
      </c>
      <c r="Y2525" s="4" t="str">
        <f>IF(R2525="C",MIN(30,IF(COUNTIFS(B:B,B2525,W:W,"가1")=1,25,IF(COUNTIFS(B:B,B2525,W:W,"가1")&gt;=2,30,0))+IF(COUNTIFS(B:B,B2525,W:W,"나1")&gt;=4,30,IF(COUNTIFS(B:B,B2525,W:W,"나1")=3,26,IF(COUNTIFS(B:B,B2525,W:W,"나1")=2,22,IF(COUNTIFS(B:B,B2525,W:W,"나1")=1,18,0)))))+MIN(30,IF(COUNTIFS(B:B,B2525,W:W,"가2")=1,25,IF(COUNTIFS(B:B,B2525,W:W,"가2")&gt;=2,30,0))+IF(COUNTIFS(B:B,B2525,W:W,"나2")=3,30,IF(COUNTIFS(B:B,B2525,W:W,"나2")=2,25,IF(COUNTIFS(B:B,B2525,W:W,"나2")=1,20,0)))),"비해당분야")</f>
        <v>비해당분야</v>
      </c>
      <c r="Z2525" s="4" t="str">
        <f>IF(R2525="C",VLOOKUP(K2525,'[1]자격증 backdata'!A:F,6,0),"비해당분야")</f>
        <v>비해당분야</v>
      </c>
      <c r="AA2525" s="4" t="str">
        <f>IF(R2525="C",SUMIF(B:B,B2525,Z:Z),"비해당분야")</f>
        <v>비해당분야</v>
      </c>
      <c r="AB2525" s="4" t="str">
        <f>IF(R2525="C",SUM(Y2525,AA2525),"비해당분야")</f>
        <v>비해당분야</v>
      </c>
      <c r="AC2525" s="4">
        <f>IF(R2525="C",AB2525,X2525)</f>
        <v>16</v>
      </c>
      <c r="AD2525" s="4">
        <f>VLOOKUP(K2525,'[1]자격증 backdata'!A:D,4,0)</f>
        <v>5</v>
      </c>
      <c r="AE2525" s="4">
        <f>IF(_xlfn.MAXIFS(AD:AD,B:B,B2525)&gt;10,10,_xlfn.MAXIFS(AD:AD,B:B,B2525))</f>
        <v>5</v>
      </c>
      <c r="AG2525" s="5">
        <f>VLOOKUP(K2525,'[1]자격증 backdata'!A:C,3,0)</f>
        <v>0</v>
      </c>
      <c r="AH2525" s="5">
        <f>COUNTIFS($B:$B,$B2525,$AG:$AG,AH$1)</f>
        <v>0</v>
      </c>
      <c r="AI2525" s="5">
        <f>COUNTIFS($B:$B,$B2525,$AG:$AG,AI$1)</f>
        <v>0</v>
      </c>
      <c r="AJ2525" s="5">
        <f>COUNTIFS($B:$B,$B2525,$AG:$AG,AJ$1)</f>
        <v>0</v>
      </c>
      <c r="AK2525" s="5">
        <f>COUNTIFS($B:$B,$B2525,$AG:$AG,AK$1)</f>
        <v>0</v>
      </c>
      <c r="AL2525" s="5">
        <f>COUNTIFS($B:$B,$B2525,$AG:$AG,AL$1)</f>
        <v>0</v>
      </c>
      <c r="AM2525" s="5">
        <f>COUNTIFS($B:$B,$B2525,$AG:$AG,AM$1)</f>
        <v>0</v>
      </c>
      <c r="AN2525" s="5">
        <f>COUNTIFS($B:$B,$B2525,$AG:$AG,AN$1)</f>
        <v>0</v>
      </c>
      <c r="AO2525" s="5">
        <f>COUNTIFS($B:$B,$B2525,$AG:$AG,AO$1)</f>
        <v>0</v>
      </c>
      <c r="AP2525" s="5">
        <f>COUNTIFS($B:$B,$B2525,$AG:$AG,AP$1)</f>
        <v>0</v>
      </c>
      <c r="AQ2525" s="5">
        <f>COUNTIFS($B:$B,$B2525,$AG:$AG,AQ$1)</f>
        <v>0</v>
      </c>
      <c r="AR2525" s="5">
        <f>COUNTIFS($B:$B,$B2525,$AG:$AG,AR$1)</f>
        <v>1</v>
      </c>
      <c r="AS2525" s="5">
        <f>COUNTIFS($B:$B,$B2525,$AG:$AG,AS$1)</f>
        <v>0</v>
      </c>
      <c r="AT2525" s="5">
        <f>COUNTIFS($B:$B,$B2525,$AG:$AG,AT$1)</f>
        <v>0</v>
      </c>
      <c r="AU2525" s="5">
        <f>COUNTIFS($B:$B,$B2525,$AG:$AG,AU$1)</f>
        <v>0</v>
      </c>
    </row>
    <row r="2526" spans="1:47" ht="15" customHeight="1" x14ac:dyDescent="0.35">
      <c r="A2526" s="6">
        <f>IF(B2525=B2526,A2525,A2525+1)</f>
        <v>883</v>
      </c>
      <c r="B2526" s="6" t="s">
        <v>1529</v>
      </c>
      <c r="C2526" s="6" t="s">
        <v>1528</v>
      </c>
      <c r="D2526" s="6" t="s">
        <v>1480</v>
      </c>
      <c r="E2526" s="6" t="s">
        <v>1479</v>
      </c>
      <c r="F2526" s="4" t="s">
        <v>8</v>
      </c>
      <c r="G2526" s="4" t="s">
        <v>8</v>
      </c>
      <c r="H2526" s="4" t="s">
        <v>7</v>
      </c>
      <c r="I2526" s="4">
        <v>3</v>
      </c>
      <c r="J2526" s="4" t="s">
        <v>515</v>
      </c>
      <c r="K2526" s="4" t="s">
        <v>1492</v>
      </c>
      <c r="L2526" s="4" t="s">
        <v>26</v>
      </c>
      <c r="M2526" s="4" t="s">
        <v>1530</v>
      </c>
      <c r="N2526" s="4" t="s">
        <v>1432</v>
      </c>
      <c r="P2526" s="4" t="s">
        <v>1</v>
      </c>
      <c r="Q2526" s="4" t="s">
        <v>1475</v>
      </c>
      <c r="R2526" s="4" t="s">
        <v>1474</v>
      </c>
      <c r="S2526" s="5" t="str">
        <f>IF(P2526="심사불필요","-",VLOOKUP(K2526,'[1]자격증 backdata'!A:G,7,0))</f>
        <v>필수</v>
      </c>
      <c r="T2526" s="5" t="str">
        <f>IF(S2526="-","-",IF(COUNTIFS(B:B,B2526,S:S,"필수")&gt;0,"자격요건충족","확인필요"))</f>
        <v>자격요건충족</v>
      </c>
      <c r="U2526" s="5"/>
      <c r="W2526" s="5">
        <f>IF(Q2526="4급","심사불필요",VLOOKUP(K2526,'[1]자격증 backdata'!A:B,2,0))</f>
        <v>6</v>
      </c>
      <c r="X2526" s="4">
        <f>IF(R2526="A", MIN(20, SUMIFS(W:W, B:B, B2526, R:R, "A")),IF(R2526="B", MIN(30, SUMIFS(W:W, B:B, B2526, R:R, "B")),"비해당분야"))</f>
        <v>16</v>
      </c>
      <c r="Y2526" s="4" t="str">
        <f>IF(R2526="C",MIN(30,IF(COUNTIFS(B:B,B2526,W:W,"가1")=1,25,IF(COUNTIFS(B:B,B2526,W:W,"가1")&gt;=2,30,0))+IF(COUNTIFS(B:B,B2526,W:W,"나1")&gt;=4,30,IF(COUNTIFS(B:B,B2526,W:W,"나1")=3,26,IF(COUNTIFS(B:B,B2526,W:W,"나1")=2,22,IF(COUNTIFS(B:B,B2526,W:W,"나1")=1,18,0)))))+MIN(30,IF(COUNTIFS(B:B,B2526,W:W,"가2")=1,25,IF(COUNTIFS(B:B,B2526,W:W,"가2")&gt;=2,30,0))+IF(COUNTIFS(B:B,B2526,W:W,"나2")=3,30,IF(COUNTIFS(B:B,B2526,W:W,"나2")=2,25,IF(COUNTIFS(B:B,B2526,W:W,"나2")=1,20,0)))),"비해당분야")</f>
        <v>비해당분야</v>
      </c>
      <c r="Z2526" s="4" t="str">
        <f>IF(R2526="C",VLOOKUP(K2526,'[1]자격증 backdata'!A:F,6,0),"비해당분야")</f>
        <v>비해당분야</v>
      </c>
      <c r="AA2526" s="4" t="str">
        <f>IF(R2526="C",SUMIF(B:B,B2526,Z:Z),"비해당분야")</f>
        <v>비해당분야</v>
      </c>
      <c r="AB2526" s="4" t="str">
        <f>IF(R2526="C",SUM(Y2526,AA2526),"비해당분야")</f>
        <v>비해당분야</v>
      </c>
      <c r="AC2526" s="4">
        <f>IF(R2526="C",AB2526,X2526)</f>
        <v>16</v>
      </c>
      <c r="AD2526" s="4">
        <f>VLOOKUP(K2526,'[1]자격증 backdata'!A:D,4,0)</f>
        <v>0</v>
      </c>
      <c r="AE2526" s="4">
        <f>IF(_xlfn.MAXIFS(AD:AD,B:B,B2526)&gt;10,10,_xlfn.MAXIFS(AD:AD,B:B,B2526))</f>
        <v>5</v>
      </c>
      <c r="AG2526" s="5">
        <f>VLOOKUP(K2526,'[1]자격증 backdata'!A:C,3,0)</f>
        <v>0</v>
      </c>
      <c r="AH2526" s="5">
        <f>COUNTIFS($B:$B,$B2526,$AG:$AG,AH$1)</f>
        <v>0</v>
      </c>
      <c r="AI2526" s="5">
        <f>COUNTIFS($B:$B,$B2526,$AG:$AG,AI$1)</f>
        <v>0</v>
      </c>
      <c r="AJ2526" s="5">
        <f>COUNTIFS($B:$B,$B2526,$AG:$AG,AJ$1)</f>
        <v>0</v>
      </c>
      <c r="AK2526" s="5">
        <f>COUNTIFS($B:$B,$B2526,$AG:$AG,AK$1)</f>
        <v>0</v>
      </c>
      <c r="AL2526" s="5">
        <f>COUNTIFS($B:$B,$B2526,$AG:$AG,AL$1)</f>
        <v>0</v>
      </c>
      <c r="AM2526" s="5">
        <f>COUNTIFS($B:$B,$B2526,$AG:$AG,AM$1)</f>
        <v>0</v>
      </c>
      <c r="AN2526" s="5">
        <f>COUNTIFS($B:$B,$B2526,$AG:$AG,AN$1)</f>
        <v>0</v>
      </c>
      <c r="AO2526" s="5">
        <f>COUNTIFS($B:$B,$B2526,$AG:$AG,AO$1)</f>
        <v>0</v>
      </c>
      <c r="AP2526" s="5">
        <f>COUNTIFS($B:$B,$B2526,$AG:$AG,AP$1)</f>
        <v>0</v>
      </c>
      <c r="AQ2526" s="5">
        <f>COUNTIFS($B:$B,$B2526,$AG:$AG,AQ$1)</f>
        <v>0</v>
      </c>
      <c r="AR2526" s="5">
        <f>COUNTIFS($B:$B,$B2526,$AG:$AG,AR$1)</f>
        <v>1</v>
      </c>
      <c r="AS2526" s="5">
        <f>COUNTIFS($B:$B,$B2526,$AG:$AG,AS$1)</f>
        <v>0</v>
      </c>
      <c r="AT2526" s="5">
        <f>COUNTIFS($B:$B,$B2526,$AG:$AG,AT$1)</f>
        <v>0</v>
      </c>
      <c r="AU2526" s="5">
        <f>COUNTIFS($B:$B,$B2526,$AG:$AG,AU$1)</f>
        <v>0</v>
      </c>
    </row>
    <row r="2527" spans="1:47" ht="15" customHeight="1" x14ac:dyDescent="0.35">
      <c r="A2527" s="6">
        <f>IF(B2526=B2527,A2526,A2526+1)</f>
        <v>883</v>
      </c>
      <c r="B2527" s="6" t="s">
        <v>1529</v>
      </c>
      <c r="C2527" s="6" t="s">
        <v>1528</v>
      </c>
      <c r="D2527" s="6" t="s">
        <v>1480</v>
      </c>
      <c r="E2527" s="6" t="s">
        <v>1479</v>
      </c>
      <c r="F2527" s="4" t="s">
        <v>8</v>
      </c>
      <c r="G2527" s="4" t="s">
        <v>8</v>
      </c>
      <c r="H2527" s="4" t="s">
        <v>7</v>
      </c>
      <c r="I2527" s="4">
        <v>4</v>
      </c>
      <c r="J2527" s="4" t="s">
        <v>28</v>
      </c>
      <c r="K2527" s="4" t="s">
        <v>1478</v>
      </c>
      <c r="L2527" s="4" t="s">
        <v>26</v>
      </c>
      <c r="M2527" s="4" t="s">
        <v>1527</v>
      </c>
      <c r="N2527" s="4" t="s">
        <v>1526</v>
      </c>
      <c r="P2527" s="4" t="s">
        <v>1</v>
      </c>
      <c r="Q2527" s="4" t="s">
        <v>1475</v>
      </c>
      <c r="R2527" s="4" t="s">
        <v>1474</v>
      </c>
      <c r="S2527" s="5" t="str">
        <f>IF(P2527="심사불필요","-",VLOOKUP(K2527,'[1]자격증 backdata'!A:G,7,0))</f>
        <v>필수</v>
      </c>
      <c r="T2527" s="5" t="str">
        <f>IF(S2527="-","-",IF(COUNTIFS(B:B,B2527,S:S,"필수")&gt;0,"자격요건충족","확인필요"))</f>
        <v>자격요건충족</v>
      </c>
      <c r="U2527" s="5"/>
      <c r="W2527" s="5">
        <f>IF(Q2527="4급","심사불필요",VLOOKUP(K2527,'[1]자격증 backdata'!A:B,2,0))</f>
        <v>4</v>
      </c>
      <c r="X2527" s="4">
        <f>IF(R2527="A", MIN(20, SUMIFS(W:W, B:B, B2527, R:R, "A")),IF(R2527="B", MIN(30, SUMIFS(W:W, B:B, B2527, R:R, "B")),"비해당분야"))</f>
        <v>16</v>
      </c>
      <c r="Y2527" s="4" t="str">
        <f>IF(R2527="C",MIN(30,IF(COUNTIFS(B:B,B2527,W:W,"가1")=1,25,IF(COUNTIFS(B:B,B2527,W:W,"가1")&gt;=2,30,0))+IF(COUNTIFS(B:B,B2527,W:W,"나1")&gt;=4,30,IF(COUNTIFS(B:B,B2527,W:W,"나1")=3,26,IF(COUNTIFS(B:B,B2527,W:W,"나1")=2,22,IF(COUNTIFS(B:B,B2527,W:W,"나1")=1,18,0)))))+MIN(30,IF(COUNTIFS(B:B,B2527,W:W,"가2")=1,25,IF(COUNTIFS(B:B,B2527,W:W,"가2")&gt;=2,30,0))+IF(COUNTIFS(B:B,B2527,W:W,"나2")=3,30,IF(COUNTIFS(B:B,B2527,W:W,"나2")=2,25,IF(COUNTIFS(B:B,B2527,W:W,"나2")=1,20,0)))),"비해당분야")</f>
        <v>비해당분야</v>
      </c>
      <c r="Z2527" s="4" t="str">
        <f>IF(R2527="C",VLOOKUP(K2527,'[1]자격증 backdata'!A:F,6,0),"비해당분야")</f>
        <v>비해당분야</v>
      </c>
      <c r="AA2527" s="4" t="str">
        <f>IF(R2527="C",SUMIF(B:B,B2527,Z:Z),"비해당분야")</f>
        <v>비해당분야</v>
      </c>
      <c r="AB2527" s="4" t="str">
        <f>IF(R2527="C",SUM(Y2527,AA2527),"비해당분야")</f>
        <v>비해당분야</v>
      </c>
      <c r="AC2527" s="4">
        <f>IF(R2527="C",AB2527,X2527)</f>
        <v>16</v>
      </c>
      <c r="AD2527" s="4">
        <f>VLOOKUP(K2527,'[1]자격증 backdata'!A:D,4,0)</f>
        <v>0</v>
      </c>
      <c r="AE2527" s="4">
        <f>IF(_xlfn.MAXIFS(AD:AD,B:B,B2527)&gt;10,10,_xlfn.MAXIFS(AD:AD,B:B,B2527))</f>
        <v>5</v>
      </c>
      <c r="AG2527" s="5">
        <f>VLOOKUP(K2527,'[1]자격증 backdata'!A:C,3,0)</f>
        <v>0</v>
      </c>
      <c r="AH2527" s="5">
        <f>COUNTIFS($B:$B,$B2527,$AG:$AG,AH$1)</f>
        <v>0</v>
      </c>
      <c r="AI2527" s="5">
        <f>COUNTIFS($B:$B,$B2527,$AG:$AG,AI$1)</f>
        <v>0</v>
      </c>
      <c r="AJ2527" s="5">
        <f>COUNTIFS($B:$B,$B2527,$AG:$AG,AJ$1)</f>
        <v>0</v>
      </c>
      <c r="AK2527" s="5">
        <f>COUNTIFS($B:$B,$B2527,$AG:$AG,AK$1)</f>
        <v>0</v>
      </c>
      <c r="AL2527" s="5">
        <f>COUNTIFS($B:$B,$B2527,$AG:$AG,AL$1)</f>
        <v>0</v>
      </c>
      <c r="AM2527" s="5">
        <f>COUNTIFS($B:$B,$B2527,$AG:$AG,AM$1)</f>
        <v>0</v>
      </c>
      <c r="AN2527" s="5">
        <f>COUNTIFS($B:$B,$B2527,$AG:$AG,AN$1)</f>
        <v>0</v>
      </c>
      <c r="AO2527" s="5">
        <f>COUNTIFS($B:$B,$B2527,$AG:$AG,AO$1)</f>
        <v>0</v>
      </c>
      <c r="AP2527" s="5">
        <f>COUNTIFS($B:$B,$B2527,$AG:$AG,AP$1)</f>
        <v>0</v>
      </c>
      <c r="AQ2527" s="5">
        <f>COUNTIFS($B:$B,$B2527,$AG:$AG,AQ$1)</f>
        <v>0</v>
      </c>
      <c r="AR2527" s="5">
        <f>COUNTIFS($B:$B,$B2527,$AG:$AG,AR$1)</f>
        <v>1</v>
      </c>
      <c r="AS2527" s="5">
        <f>COUNTIFS($B:$B,$B2527,$AG:$AG,AS$1)</f>
        <v>0</v>
      </c>
      <c r="AT2527" s="5">
        <f>COUNTIFS($B:$B,$B2527,$AG:$AG,AT$1)</f>
        <v>0</v>
      </c>
      <c r="AU2527" s="5">
        <f>COUNTIFS($B:$B,$B2527,$AG:$AG,AU$1)</f>
        <v>0</v>
      </c>
    </row>
    <row r="2528" spans="1:47" ht="15" customHeight="1" x14ac:dyDescent="0.35">
      <c r="A2528" s="3">
        <f>IF(B2527=B2528,A2527,A2527+1)</f>
        <v>884</v>
      </c>
      <c r="B2528" s="3" t="s">
        <v>1520</v>
      </c>
      <c r="C2528" s="3" t="s">
        <v>1519</v>
      </c>
      <c r="D2528" s="3" t="s">
        <v>1480</v>
      </c>
      <c r="E2528" s="3" t="s">
        <v>1479</v>
      </c>
      <c r="F2528" s="4" t="s">
        <v>8</v>
      </c>
      <c r="G2528" s="4" t="s">
        <v>8</v>
      </c>
      <c r="H2528" s="4" t="s">
        <v>7</v>
      </c>
      <c r="I2528" s="3">
        <v>1</v>
      </c>
      <c r="J2528" s="3" t="s">
        <v>28</v>
      </c>
      <c r="K2528" s="3" t="s">
        <v>1478</v>
      </c>
      <c r="L2528" s="3" t="s">
        <v>26</v>
      </c>
      <c r="M2528" s="3" t="s">
        <v>1525</v>
      </c>
      <c r="N2528" s="3" t="s">
        <v>923</v>
      </c>
      <c r="P2528" s="3" t="s">
        <v>1</v>
      </c>
      <c r="Q2528" s="3" t="s">
        <v>1475</v>
      </c>
      <c r="R2528" s="3" t="s">
        <v>1474</v>
      </c>
      <c r="S2528" s="2" t="str">
        <f>IF(P2528="심사불필요","-",VLOOKUP(K2528,'[1]자격증 backdata'!A:G,7,0))</f>
        <v>필수</v>
      </c>
      <c r="T2528" s="2" t="str">
        <f>IF(S2528="-","-",IF(COUNTIFS(B:B,B2528,S:S,"필수")&gt;0,"자격요건충족","확인필요"))</f>
        <v>자격요건충족</v>
      </c>
      <c r="U2528" s="2"/>
      <c r="W2528" s="2">
        <f>IF(Q2528="4급","심사불필요",VLOOKUP(K2528,'[1]자격증 backdata'!A:B,2,0))</f>
        <v>4</v>
      </c>
      <c r="X2528" s="3">
        <f>IF(R2528="A", MIN(20, SUMIFS(W:W, B:B, B2528, R:R, "A")),IF(R2528="B", MIN(30, SUMIFS(W:W, B:B, B2528, R:R, "B")),"비해당분야"))</f>
        <v>22</v>
      </c>
      <c r="Y2528" s="3" t="str">
        <f>IF(R2528="C",MIN(30,IF(COUNTIFS(B:B,B2528,W:W,"가1")=1,25,IF(COUNTIFS(B:B,B2528,W:W,"가1")&gt;=2,30,0))+IF(COUNTIFS(B:B,B2528,W:W,"나1")&gt;=4,30,IF(COUNTIFS(B:B,B2528,W:W,"나1")=3,26,IF(COUNTIFS(B:B,B2528,W:W,"나1")=2,22,IF(COUNTIFS(B:B,B2528,W:W,"나1")=1,18,0)))))+MIN(30,IF(COUNTIFS(B:B,B2528,W:W,"가2")=1,25,IF(COUNTIFS(B:B,B2528,W:W,"가2")&gt;=2,30,0))+IF(COUNTIFS(B:B,B2528,W:W,"나2")=3,30,IF(COUNTIFS(B:B,B2528,W:W,"나2")=2,25,IF(COUNTIFS(B:B,B2528,W:W,"나2")=1,20,0)))),"비해당분야")</f>
        <v>비해당분야</v>
      </c>
      <c r="Z2528" s="3" t="str">
        <f>IF(R2528="C",VLOOKUP(K2528,'[1]자격증 backdata'!A:F,6,0),"비해당분야")</f>
        <v>비해당분야</v>
      </c>
      <c r="AA2528" s="3" t="str">
        <f>IF(R2528="C",SUMIF(B:B,B2528,Z:Z),"비해당분야")</f>
        <v>비해당분야</v>
      </c>
      <c r="AB2528" s="3" t="str">
        <f>IF(R2528="C",SUM(Y2528,AA2528),"비해당분야")</f>
        <v>비해당분야</v>
      </c>
      <c r="AC2528" s="3">
        <f>IF(R2528="C",AB2528,X2528)</f>
        <v>22</v>
      </c>
      <c r="AD2528" s="3">
        <f>VLOOKUP(K2528,'[1]자격증 backdata'!A:D,4,0)</f>
        <v>0</v>
      </c>
      <c r="AE2528" s="3">
        <f>IF(_xlfn.MAXIFS(AD:AD,B:B,B2528)&gt;10,10,_xlfn.MAXIFS(AD:AD,B:B,B2528))</f>
        <v>5</v>
      </c>
      <c r="AG2528" s="2">
        <f>VLOOKUP(K2528,'[1]자격증 backdata'!A:C,3,0)</f>
        <v>0</v>
      </c>
      <c r="AH2528" s="2">
        <f>COUNTIFS($B:$B,$B2528,$AG:$AG,AH$1)</f>
        <v>0</v>
      </c>
      <c r="AI2528" s="2">
        <f>COUNTIFS($B:$B,$B2528,$AG:$AG,AI$1)</f>
        <v>0</v>
      </c>
      <c r="AJ2528" s="2">
        <f>COUNTIFS($B:$B,$B2528,$AG:$AG,AJ$1)</f>
        <v>0</v>
      </c>
      <c r="AK2528" s="2">
        <f>COUNTIFS($B:$B,$B2528,$AG:$AG,AK$1)</f>
        <v>0</v>
      </c>
      <c r="AL2528" s="2">
        <f>COUNTIFS($B:$B,$B2528,$AG:$AG,AL$1)</f>
        <v>0</v>
      </c>
      <c r="AM2528" s="2">
        <f>COUNTIFS($B:$B,$B2528,$AG:$AG,AM$1)</f>
        <v>0</v>
      </c>
      <c r="AN2528" s="2">
        <f>COUNTIFS($B:$B,$B2528,$AG:$AG,AN$1)</f>
        <v>0</v>
      </c>
      <c r="AO2528" s="2">
        <f>COUNTIFS($B:$B,$B2528,$AG:$AG,AO$1)</f>
        <v>0</v>
      </c>
      <c r="AP2528" s="2">
        <f>COUNTIFS($B:$B,$B2528,$AG:$AG,AP$1)</f>
        <v>0</v>
      </c>
      <c r="AQ2528" s="2">
        <f>COUNTIFS($B:$B,$B2528,$AG:$AG,AQ$1)</f>
        <v>0</v>
      </c>
      <c r="AR2528" s="2">
        <f>COUNTIFS($B:$B,$B2528,$AG:$AG,AR$1)</f>
        <v>1</v>
      </c>
      <c r="AS2528" s="2">
        <f>COUNTIFS($B:$B,$B2528,$AG:$AG,AS$1)</f>
        <v>0</v>
      </c>
      <c r="AT2528" s="2">
        <f>COUNTIFS($B:$B,$B2528,$AG:$AG,AT$1)</f>
        <v>1</v>
      </c>
      <c r="AU2528" s="2">
        <f>COUNTIFS($B:$B,$B2528,$AG:$AG,AU$1)</f>
        <v>0</v>
      </c>
    </row>
    <row r="2529" spans="1:47" ht="15" customHeight="1" x14ac:dyDescent="0.35">
      <c r="A2529" s="7">
        <f>IF(B2528=B2529,A2528,A2528+1)</f>
        <v>884</v>
      </c>
      <c r="B2529" s="7" t="s">
        <v>1520</v>
      </c>
      <c r="C2529" s="7" t="s">
        <v>1519</v>
      </c>
      <c r="D2529" s="7" t="s">
        <v>1480</v>
      </c>
      <c r="E2529" s="7" t="s">
        <v>1479</v>
      </c>
      <c r="F2529" s="4" t="s">
        <v>7</v>
      </c>
      <c r="G2529" s="4" t="s">
        <v>8</v>
      </c>
      <c r="H2529" s="4" t="s">
        <v>7</v>
      </c>
      <c r="I2529" s="3">
        <v>2</v>
      </c>
      <c r="J2529" s="3" t="s">
        <v>69</v>
      </c>
      <c r="K2529" s="3" t="s">
        <v>1503</v>
      </c>
      <c r="L2529" s="3" t="s">
        <v>36</v>
      </c>
      <c r="M2529" s="3" t="s">
        <v>1524</v>
      </c>
      <c r="N2529" s="3" t="s">
        <v>784</v>
      </c>
      <c r="P2529" s="3" t="s">
        <v>1</v>
      </c>
      <c r="Q2529" s="3" t="s">
        <v>1475</v>
      </c>
      <c r="R2529" s="3" t="s">
        <v>1474</v>
      </c>
      <c r="S2529" s="2">
        <f>IF(P2529="심사불필요","-",VLOOKUP(K2529,'[1]자격증 backdata'!A:G,7,0))</f>
        <v>0</v>
      </c>
      <c r="T2529" s="2" t="str">
        <f>IF(S2529="-","-",IF(COUNTIFS(B:B,B2529,S:S,"필수")&gt;0,"자격요건충족","확인필요"))</f>
        <v>자격요건충족</v>
      </c>
      <c r="U2529" s="2"/>
      <c r="W2529" s="2">
        <f>IF(Q2529="4급","심사불필요",VLOOKUP(K2529,'[1]자격증 backdata'!A:B,2,0))</f>
        <v>0</v>
      </c>
      <c r="X2529" s="3">
        <f>IF(R2529="A", MIN(20, SUMIFS(W:W, B:B, B2529, R:R, "A")),IF(R2529="B", MIN(30, SUMIFS(W:W, B:B, B2529, R:R, "B")),"비해당분야"))</f>
        <v>22</v>
      </c>
      <c r="Y2529" s="3" t="str">
        <f>IF(R2529="C",MIN(30,IF(COUNTIFS(B:B,B2529,W:W,"가1")=1,25,IF(COUNTIFS(B:B,B2529,W:W,"가1")&gt;=2,30,0))+IF(COUNTIFS(B:B,B2529,W:W,"나1")&gt;=4,30,IF(COUNTIFS(B:B,B2529,W:W,"나1")=3,26,IF(COUNTIFS(B:B,B2529,W:W,"나1")=2,22,IF(COUNTIFS(B:B,B2529,W:W,"나1")=1,18,0)))))+MIN(30,IF(COUNTIFS(B:B,B2529,W:W,"가2")=1,25,IF(COUNTIFS(B:B,B2529,W:W,"가2")&gt;=2,30,0))+IF(COUNTIFS(B:B,B2529,W:W,"나2")=3,30,IF(COUNTIFS(B:B,B2529,W:W,"나2")=2,25,IF(COUNTIFS(B:B,B2529,W:W,"나2")=1,20,0)))),"비해당분야")</f>
        <v>비해당분야</v>
      </c>
      <c r="Z2529" s="3" t="str">
        <f>IF(R2529="C",VLOOKUP(K2529,'[1]자격증 backdata'!A:F,6,0),"비해당분야")</f>
        <v>비해당분야</v>
      </c>
      <c r="AA2529" s="3" t="str">
        <f>IF(R2529="C",SUMIF(B:B,B2529,Z:Z),"비해당분야")</f>
        <v>비해당분야</v>
      </c>
      <c r="AB2529" s="3" t="str">
        <f>IF(R2529="C",SUM(Y2529,AA2529),"비해당분야")</f>
        <v>비해당분야</v>
      </c>
      <c r="AC2529" s="3">
        <f>IF(R2529="C",AB2529,X2529)</f>
        <v>22</v>
      </c>
      <c r="AD2529" s="3">
        <f>VLOOKUP(K2529,'[1]자격증 backdata'!A:D,4,0)</f>
        <v>5</v>
      </c>
      <c r="AE2529" s="3">
        <f>IF(_xlfn.MAXIFS(AD:AD,B:B,B2529)&gt;10,10,_xlfn.MAXIFS(AD:AD,B:B,B2529))</f>
        <v>5</v>
      </c>
      <c r="AG2529" s="2">
        <f>VLOOKUP(K2529,'[1]자격증 backdata'!A:C,3,0)</f>
        <v>0</v>
      </c>
      <c r="AH2529" s="2">
        <f>COUNTIFS($B:$B,$B2529,$AG:$AG,AH$1)</f>
        <v>0</v>
      </c>
      <c r="AI2529" s="2">
        <f>COUNTIFS($B:$B,$B2529,$AG:$AG,AI$1)</f>
        <v>0</v>
      </c>
      <c r="AJ2529" s="2">
        <f>COUNTIFS($B:$B,$B2529,$AG:$AG,AJ$1)</f>
        <v>0</v>
      </c>
      <c r="AK2529" s="2">
        <f>COUNTIFS($B:$B,$B2529,$AG:$AG,AK$1)</f>
        <v>0</v>
      </c>
      <c r="AL2529" s="2">
        <f>COUNTIFS($B:$B,$B2529,$AG:$AG,AL$1)</f>
        <v>0</v>
      </c>
      <c r="AM2529" s="2">
        <f>COUNTIFS($B:$B,$B2529,$AG:$AG,AM$1)</f>
        <v>0</v>
      </c>
      <c r="AN2529" s="2">
        <f>COUNTIFS($B:$B,$B2529,$AG:$AG,AN$1)</f>
        <v>0</v>
      </c>
      <c r="AO2529" s="2">
        <f>COUNTIFS($B:$B,$B2529,$AG:$AG,AO$1)</f>
        <v>0</v>
      </c>
      <c r="AP2529" s="2">
        <f>COUNTIFS($B:$B,$B2529,$AG:$AG,AP$1)</f>
        <v>0</v>
      </c>
      <c r="AQ2529" s="2">
        <f>COUNTIFS($B:$B,$B2529,$AG:$AG,AQ$1)</f>
        <v>0</v>
      </c>
      <c r="AR2529" s="2">
        <f>COUNTIFS($B:$B,$B2529,$AG:$AG,AR$1)</f>
        <v>1</v>
      </c>
      <c r="AS2529" s="2">
        <f>COUNTIFS($B:$B,$B2529,$AG:$AG,AS$1)</f>
        <v>0</v>
      </c>
      <c r="AT2529" s="2">
        <f>COUNTIFS($B:$B,$B2529,$AG:$AG,AT$1)</f>
        <v>1</v>
      </c>
      <c r="AU2529" s="2">
        <f>COUNTIFS($B:$B,$B2529,$AG:$AG,AU$1)</f>
        <v>0</v>
      </c>
    </row>
    <row r="2530" spans="1:47" ht="15" customHeight="1" x14ac:dyDescent="0.35">
      <c r="A2530" s="7">
        <f>IF(B2529=B2530,A2529,A2529+1)</f>
        <v>884</v>
      </c>
      <c r="B2530" s="7" t="s">
        <v>1520</v>
      </c>
      <c r="C2530" s="7" t="s">
        <v>1519</v>
      </c>
      <c r="D2530" s="7" t="s">
        <v>1480</v>
      </c>
      <c r="E2530" s="7" t="s">
        <v>1479</v>
      </c>
      <c r="F2530" s="4" t="s">
        <v>8</v>
      </c>
      <c r="G2530" s="4" t="s">
        <v>8</v>
      </c>
      <c r="H2530" s="4" t="s">
        <v>7</v>
      </c>
      <c r="I2530" s="3">
        <v>3</v>
      </c>
      <c r="J2530" s="3" t="s">
        <v>6</v>
      </c>
      <c r="K2530" s="3" t="s">
        <v>1507</v>
      </c>
      <c r="L2530" s="3" t="s">
        <v>4</v>
      </c>
      <c r="M2530" s="3" t="s">
        <v>1523</v>
      </c>
      <c r="N2530" s="3" t="s">
        <v>1305</v>
      </c>
      <c r="P2530" s="3" t="s">
        <v>1</v>
      </c>
      <c r="Q2530" s="3" t="s">
        <v>1475</v>
      </c>
      <c r="R2530" s="3" t="s">
        <v>1474</v>
      </c>
      <c r="S2530" s="2" t="str">
        <f>IF(P2530="심사불필요","-",VLOOKUP(K2530,'[1]자격증 backdata'!A:G,7,0))</f>
        <v>필수</v>
      </c>
      <c r="T2530" s="2" t="str">
        <f>IF(S2530="-","-",IF(COUNTIFS(B:B,B2530,S:S,"필수")&gt;0,"자격요건충족","확인필요"))</f>
        <v>자격요건충족</v>
      </c>
      <c r="U2530" s="2"/>
      <c r="W2530" s="2">
        <f>IF(Q2530="4급","심사불필요",VLOOKUP(K2530,'[1]자격증 backdata'!A:B,2,0))</f>
        <v>6</v>
      </c>
      <c r="X2530" s="3">
        <f>IF(R2530="A", MIN(20, SUMIFS(W:W, B:B, B2530, R:R, "A")),IF(R2530="B", MIN(30, SUMIFS(W:W, B:B, B2530, R:R, "B")),"비해당분야"))</f>
        <v>22</v>
      </c>
      <c r="Y2530" s="3" t="str">
        <f>IF(R2530="C",MIN(30,IF(COUNTIFS(B:B,B2530,W:W,"가1")=1,25,IF(COUNTIFS(B:B,B2530,W:W,"가1")&gt;=2,30,0))+IF(COUNTIFS(B:B,B2530,W:W,"나1")&gt;=4,30,IF(COUNTIFS(B:B,B2530,W:W,"나1")=3,26,IF(COUNTIFS(B:B,B2530,W:W,"나1")=2,22,IF(COUNTIFS(B:B,B2530,W:W,"나1")=1,18,0)))))+MIN(30,IF(COUNTIFS(B:B,B2530,W:W,"가2")=1,25,IF(COUNTIFS(B:B,B2530,W:W,"가2")&gt;=2,30,0))+IF(COUNTIFS(B:B,B2530,W:W,"나2")=3,30,IF(COUNTIFS(B:B,B2530,W:W,"나2")=2,25,IF(COUNTIFS(B:B,B2530,W:W,"나2")=1,20,0)))),"비해당분야")</f>
        <v>비해당분야</v>
      </c>
      <c r="Z2530" s="3" t="str">
        <f>IF(R2530="C",VLOOKUP(K2530,'[1]자격증 backdata'!A:F,6,0),"비해당분야")</f>
        <v>비해당분야</v>
      </c>
      <c r="AA2530" s="3" t="str">
        <f>IF(R2530="C",SUMIF(B:B,B2530,Z:Z),"비해당분야")</f>
        <v>비해당분야</v>
      </c>
      <c r="AB2530" s="3" t="str">
        <f>IF(R2530="C",SUM(Y2530,AA2530),"비해당분야")</f>
        <v>비해당분야</v>
      </c>
      <c r="AC2530" s="3">
        <f>IF(R2530="C",AB2530,X2530)</f>
        <v>22</v>
      </c>
      <c r="AD2530" s="3">
        <f>VLOOKUP(K2530,'[1]자격증 backdata'!A:D,4,0)</f>
        <v>0</v>
      </c>
      <c r="AE2530" s="3">
        <f>IF(_xlfn.MAXIFS(AD:AD,B:B,B2530)&gt;10,10,_xlfn.MAXIFS(AD:AD,B:B,B2530))</f>
        <v>5</v>
      </c>
      <c r="AG2530" s="2" t="str">
        <f>VLOOKUP(K2530,'[1]자격증 backdata'!A:C,3,0)</f>
        <v>K</v>
      </c>
      <c r="AH2530" s="2">
        <f>COUNTIFS($B:$B,$B2530,$AG:$AG,AH$1)</f>
        <v>0</v>
      </c>
      <c r="AI2530" s="2">
        <f>COUNTIFS($B:$B,$B2530,$AG:$AG,AI$1)</f>
        <v>0</v>
      </c>
      <c r="AJ2530" s="2">
        <f>COUNTIFS($B:$B,$B2530,$AG:$AG,AJ$1)</f>
        <v>0</v>
      </c>
      <c r="AK2530" s="2">
        <f>COUNTIFS($B:$B,$B2530,$AG:$AG,AK$1)</f>
        <v>0</v>
      </c>
      <c r="AL2530" s="2">
        <f>COUNTIFS($B:$B,$B2530,$AG:$AG,AL$1)</f>
        <v>0</v>
      </c>
      <c r="AM2530" s="2">
        <f>COUNTIFS($B:$B,$B2530,$AG:$AG,AM$1)</f>
        <v>0</v>
      </c>
      <c r="AN2530" s="2">
        <f>COUNTIFS($B:$B,$B2530,$AG:$AG,AN$1)</f>
        <v>0</v>
      </c>
      <c r="AO2530" s="2">
        <f>COUNTIFS($B:$B,$B2530,$AG:$AG,AO$1)</f>
        <v>0</v>
      </c>
      <c r="AP2530" s="2">
        <f>COUNTIFS($B:$B,$B2530,$AG:$AG,AP$1)</f>
        <v>0</v>
      </c>
      <c r="AQ2530" s="2">
        <f>COUNTIFS($B:$B,$B2530,$AG:$AG,AQ$1)</f>
        <v>0</v>
      </c>
      <c r="AR2530" s="2">
        <f>COUNTIFS($B:$B,$B2530,$AG:$AG,AR$1)</f>
        <v>1</v>
      </c>
      <c r="AS2530" s="2">
        <f>COUNTIFS($B:$B,$B2530,$AG:$AG,AS$1)</f>
        <v>0</v>
      </c>
      <c r="AT2530" s="2">
        <f>COUNTIFS($B:$B,$B2530,$AG:$AG,AT$1)</f>
        <v>1</v>
      </c>
      <c r="AU2530" s="2">
        <f>COUNTIFS($B:$B,$B2530,$AG:$AG,AU$1)</f>
        <v>0</v>
      </c>
    </row>
    <row r="2531" spans="1:47" ht="15" customHeight="1" x14ac:dyDescent="0.35">
      <c r="A2531" s="7">
        <f>IF(B2530=B2531,A2530,A2530+1)</f>
        <v>884</v>
      </c>
      <c r="B2531" s="7" t="s">
        <v>1520</v>
      </c>
      <c r="C2531" s="7" t="s">
        <v>1519</v>
      </c>
      <c r="D2531" s="7" t="s">
        <v>1480</v>
      </c>
      <c r="E2531" s="7" t="s">
        <v>1479</v>
      </c>
      <c r="F2531" s="4" t="s">
        <v>7</v>
      </c>
      <c r="G2531" s="4" t="s">
        <v>8</v>
      </c>
      <c r="H2531" s="4" t="s">
        <v>7</v>
      </c>
      <c r="I2531" s="3">
        <v>4</v>
      </c>
      <c r="J2531" s="3" t="s">
        <v>106</v>
      </c>
      <c r="K2531" s="3" t="s">
        <v>1496</v>
      </c>
      <c r="L2531" s="3" t="s">
        <v>55</v>
      </c>
      <c r="M2531" s="3" t="s">
        <v>1522</v>
      </c>
      <c r="N2531" s="3" t="s">
        <v>1521</v>
      </c>
      <c r="P2531" s="3" t="s">
        <v>1</v>
      </c>
      <c r="Q2531" s="3" t="s">
        <v>1475</v>
      </c>
      <c r="R2531" s="3" t="s">
        <v>1474</v>
      </c>
      <c r="S2531" s="2">
        <f>IF(P2531="심사불필요","-",VLOOKUP(K2531,'[1]자격증 backdata'!A:G,7,0))</f>
        <v>0</v>
      </c>
      <c r="T2531" s="2" t="str">
        <f>IF(S2531="-","-",IF(COUNTIFS(B:B,B2531,S:S,"필수")&gt;0,"자격요건충족","확인필요"))</f>
        <v>자격요건충족</v>
      </c>
      <c r="U2531" s="2"/>
      <c r="W2531" s="2">
        <f>IF(Q2531="4급","심사불필요",VLOOKUP(K2531,'[1]자격증 backdata'!A:B,2,0))</f>
        <v>6</v>
      </c>
      <c r="X2531" s="3">
        <f>IF(R2531="A", MIN(20, SUMIFS(W:W, B:B, B2531, R:R, "A")),IF(R2531="B", MIN(30, SUMIFS(W:W, B:B, B2531, R:R, "B")),"비해당분야"))</f>
        <v>22</v>
      </c>
      <c r="Y2531" s="3" t="str">
        <f>IF(R2531="C",MIN(30,IF(COUNTIFS(B:B,B2531,W:W,"가1")=1,25,IF(COUNTIFS(B:B,B2531,W:W,"가1")&gt;=2,30,0))+IF(COUNTIFS(B:B,B2531,W:W,"나1")&gt;=4,30,IF(COUNTIFS(B:B,B2531,W:W,"나1")=3,26,IF(COUNTIFS(B:B,B2531,W:W,"나1")=2,22,IF(COUNTIFS(B:B,B2531,W:W,"나1")=1,18,0)))))+MIN(30,IF(COUNTIFS(B:B,B2531,W:W,"가2")=1,25,IF(COUNTIFS(B:B,B2531,W:W,"가2")&gt;=2,30,0))+IF(COUNTIFS(B:B,B2531,W:W,"나2")=3,30,IF(COUNTIFS(B:B,B2531,W:W,"나2")=2,25,IF(COUNTIFS(B:B,B2531,W:W,"나2")=1,20,0)))),"비해당분야")</f>
        <v>비해당분야</v>
      </c>
      <c r="Z2531" s="3" t="str">
        <f>IF(R2531="C",VLOOKUP(K2531,'[1]자격증 backdata'!A:F,6,0),"비해당분야")</f>
        <v>비해당분야</v>
      </c>
      <c r="AA2531" s="3" t="str">
        <f>IF(R2531="C",SUMIF(B:B,B2531,Z:Z),"비해당분야")</f>
        <v>비해당분야</v>
      </c>
      <c r="AB2531" s="3" t="str">
        <f>IF(R2531="C",SUM(Y2531,AA2531),"비해당분야")</f>
        <v>비해당분야</v>
      </c>
      <c r="AC2531" s="3">
        <f>IF(R2531="C",AB2531,X2531)</f>
        <v>22</v>
      </c>
      <c r="AD2531" s="3">
        <f>VLOOKUP(K2531,'[1]자격증 backdata'!A:D,4,0)</f>
        <v>0</v>
      </c>
      <c r="AE2531" s="3">
        <f>IF(_xlfn.MAXIFS(AD:AD,B:B,B2531)&gt;10,10,_xlfn.MAXIFS(AD:AD,B:B,B2531))</f>
        <v>5</v>
      </c>
      <c r="AG2531" s="2" t="str">
        <f>VLOOKUP(K2531,'[1]자격증 backdata'!A:C,3,0)</f>
        <v>M</v>
      </c>
      <c r="AH2531" s="2">
        <f>COUNTIFS($B:$B,$B2531,$AG:$AG,AH$1)</f>
        <v>0</v>
      </c>
      <c r="AI2531" s="2">
        <f>COUNTIFS($B:$B,$B2531,$AG:$AG,AI$1)</f>
        <v>0</v>
      </c>
      <c r="AJ2531" s="2">
        <f>COUNTIFS($B:$B,$B2531,$AG:$AG,AJ$1)</f>
        <v>0</v>
      </c>
      <c r="AK2531" s="2">
        <f>COUNTIFS($B:$B,$B2531,$AG:$AG,AK$1)</f>
        <v>0</v>
      </c>
      <c r="AL2531" s="2">
        <f>COUNTIFS($B:$B,$B2531,$AG:$AG,AL$1)</f>
        <v>0</v>
      </c>
      <c r="AM2531" s="2">
        <f>COUNTIFS($B:$B,$B2531,$AG:$AG,AM$1)</f>
        <v>0</v>
      </c>
      <c r="AN2531" s="2">
        <f>COUNTIFS($B:$B,$B2531,$AG:$AG,AN$1)</f>
        <v>0</v>
      </c>
      <c r="AO2531" s="2">
        <f>COUNTIFS($B:$B,$B2531,$AG:$AG,AO$1)</f>
        <v>0</v>
      </c>
      <c r="AP2531" s="2">
        <f>COUNTIFS($B:$B,$B2531,$AG:$AG,AP$1)</f>
        <v>0</v>
      </c>
      <c r="AQ2531" s="2">
        <f>COUNTIFS($B:$B,$B2531,$AG:$AG,AQ$1)</f>
        <v>0</v>
      </c>
      <c r="AR2531" s="2">
        <f>COUNTIFS($B:$B,$B2531,$AG:$AG,AR$1)</f>
        <v>1</v>
      </c>
      <c r="AS2531" s="2">
        <f>COUNTIFS($B:$B,$B2531,$AG:$AG,AS$1)</f>
        <v>0</v>
      </c>
      <c r="AT2531" s="2">
        <f>COUNTIFS($B:$B,$B2531,$AG:$AG,AT$1)</f>
        <v>1</v>
      </c>
      <c r="AU2531" s="2">
        <f>COUNTIFS($B:$B,$B2531,$AG:$AG,AU$1)</f>
        <v>0</v>
      </c>
    </row>
    <row r="2532" spans="1:47" ht="15" customHeight="1" x14ac:dyDescent="0.35">
      <c r="A2532" s="7">
        <f>IF(B2531=B2532,A2531,A2531+1)</f>
        <v>884</v>
      </c>
      <c r="B2532" s="7" t="s">
        <v>1520</v>
      </c>
      <c r="C2532" s="7" t="s">
        <v>1519</v>
      </c>
      <c r="D2532" s="7" t="s">
        <v>1480</v>
      </c>
      <c r="E2532" s="7" t="s">
        <v>1479</v>
      </c>
      <c r="F2532" s="4" t="s">
        <v>8</v>
      </c>
      <c r="G2532" s="4" t="s">
        <v>8</v>
      </c>
      <c r="H2532" s="4" t="s">
        <v>7</v>
      </c>
      <c r="I2532" s="3">
        <v>5</v>
      </c>
      <c r="J2532" s="3" t="s">
        <v>515</v>
      </c>
      <c r="K2532" s="3" t="s">
        <v>1492</v>
      </c>
      <c r="L2532" s="3" t="s">
        <v>26</v>
      </c>
      <c r="M2532" s="3" t="s">
        <v>1518</v>
      </c>
      <c r="N2532" s="3" t="s">
        <v>512</v>
      </c>
      <c r="P2532" s="3" t="s">
        <v>1</v>
      </c>
      <c r="Q2532" s="3" t="s">
        <v>1475</v>
      </c>
      <c r="R2532" s="3" t="s">
        <v>1474</v>
      </c>
      <c r="S2532" s="2" t="str">
        <f>IF(P2532="심사불필요","-",VLOOKUP(K2532,'[1]자격증 backdata'!A:G,7,0))</f>
        <v>필수</v>
      </c>
      <c r="T2532" s="2" t="str">
        <f>IF(S2532="-","-",IF(COUNTIFS(B:B,B2532,S:S,"필수")&gt;0,"자격요건충족","확인필요"))</f>
        <v>자격요건충족</v>
      </c>
      <c r="U2532" s="2"/>
      <c r="W2532" s="2">
        <f>IF(Q2532="4급","심사불필요",VLOOKUP(K2532,'[1]자격증 backdata'!A:B,2,0))</f>
        <v>6</v>
      </c>
      <c r="X2532" s="3">
        <f>IF(R2532="A", MIN(20, SUMIFS(W:W, B:B, B2532, R:R, "A")),IF(R2532="B", MIN(30, SUMIFS(W:W, B:B, B2532, R:R, "B")),"비해당분야"))</f>
        <v>22</v>
      </c>
      <c r="Y2532" s="3" t="str">
        <f>IF(R2532="C",MIN(30,IF(COUNTIFS(B:B,B2532,W:W,"가1")=1,25,IF(COUNTIFS(B:B,B2532,W:W,"가1")&gt;=2,30,0))+IF(COUNTIFS(B:B,B2532,W:W,"나1")&gt;=4,30,IF(COUNTIFS(B:B,B2532,W:W,"나1")=3,26,IF(COUNTIFS(B:B,B2532,W:W,"나1")=2,22,IF(COUNTIFS(B:B,B2532,W:W,"나1")=1,18,0)))))+MIN(30,IF(COUNTIFS(B:B,B2532,W:W,"가2")=1,25,IF(COUNTIFS(B:B,B2532,W:W,"가2")&gt;=2,30,0))+IF(COUNTIFS(B:B,B2532,W:W,"나2")=3,30,IF(COUNTIFS(B:B,B2532,W:W,"나2")=2,25,IF(COUNTIFS(B:B,B2532,W:W,"나2")=1,20,0)))),"비해당분야")</f>
        <v>비해당분야</v>
      </c>
      <c r="Z2532" s="3" t="str">
        <f>IF(R2532="C",VLOOKUP(K2532,'[1]자격증 backdata'!A:F,6,0),"비해당분야")</f>
        <v>비해당분야</v>
      </c>
      <c r="AA2532" s="3" t="str">
        <f>IF(R2532="C",SUMIF(B:B,B2532,Z:Z),"비해당분야")</f>
        <v>비해당분야</v>
      </c>
      <c r="AB2532" s="3" t="str">
        <f>IF(R2532="C",SUM(Y2532,AA2532),"비해당분야")</f>
        <v>비해당분야</v>
      </c>
      <c r="AC2532" s="3">
        <f>IF(R2532="C",AB2532,X2532)</f>
        <v>22</v>
      </c>
      <c r="AD2532" s="3">
        <f>VLOOKUP(K2532,'[1]자격증 backdata'!A:D,4,0)</f>
        <v>0</v>
      </c>
      <c r="AE2532" s="3">
        <f>IF(_xlfn.MAXIFS(AD:AD,B:B,B2532)&gt;10,10,_xlfn.MAXIFS(AD:AD,B:B,B2532))</f>
        <v>5</v>
      </c>
      <c r="AG2532" s="2">
        <f>VLOOKUP(K2532,'[1]자격증 backdata'!A:C,3,0)</f>
        <v>0</v>
      </c>
      <c r="AH2532" s="2">
        <f>COUNTIFS($B:$B,$B2532,$AG:$AG,AH$1)</f>
        <v>0</v>
      </c>
      <c r="AI2532" s="2">
        <f>COUNTIFS($B:$B,$B2532,$AG:$AG,AI$1)</f>
        <v>0</v>
      </c>
      <c r="AJ2532" s="2">
        <f>COUNTIFS($B:$B,$B2532,$AG:$AG,AJ$1)</f>
        <v>0</v>
      </c>
      <c r="AK2532" s="2">
        <f>COUNTIFS($B:$B,$B2532,$AG:$AG,AK$1)</f>
        <v>0</v>
      </c>
      <c r="AL2532" s="2">
        <f>COUNTIFS($B:$B,$B2532,$AG:$AG,AL$1)</f>
        <v>0</v>
      </c>
      <c r="AM2532" s="2">
        <f>COUNTIFS($B:$B,$B2532,$AG:$AG,AM$1)</f>
        <v>0</v>
      </c>
      <c r="AN2532" s="2">
        <f>COUNTIFS($B:$B,$B2532,$AG:$AG,AN$1)</f>
        <v>0</v>
      </c>
      <c r="AO2532" s="2">
        <f>COUNTIFS($B:$B,$B2532,$AG:$AG,AO$1)</f>
        <v>0</v>
      </c>
      <c r="AP2532" s="2">
        <f>COUNTIFS($B:$B,$B2532,$AG:$AG,AP$1)</f>
        <v>0</v>
      </c>
      <c r="AQ2532" s="2">
        <f>COUNTIFS($B:$B,$B2532,$AG:$AG,AQ$1)</f>
        <v>0</v>
      </c>
      <c r="AR2532" s="2">
        <f>COUNTIFS($B:$B,$B2532,$AG:$AG,AR$1)</f>
        <v>1</v>
      </c>
      <c r="AS2532" s="2">
        <f>COUNTIFS($B:$B,$B2532,$AG:$AG,AS$1)</f>
        <v>0</v>
      </c>
      <c r="AT2532" s="2">
        <f>COUNTIFS($B:$B,$B2532,$AG:$AG,AT$1)</f>
        <v>1</v>
      </c>
      <c r="AU2532" s="2">
        <f>COUNTIFS($B:$B,$B2532,$AG:$AG,AU$1)</f>
        <v>0</v>
      </c>
    </row>
    <row r="2533" spans="1:47" ht="15" customHeight="1" x14ac:dyDescent="0.35">
      <c r="A2533" s="4">
        <f>IF(B2532=B2533,A2532,A2532+1)</f>
        <v>885</v>
      </c>
      <c r="B2533" s="4" t="s">
        <v>1511</v>
      </c>
      <c r="C2533" s="4" t="s">
        <v>1510</v>
      </c>
      <c r="D2533" s="4" t="s">
        <v>1480</v>
      </c>
      <c r="E2533" s="4" t="s">
        <v>1479</v>
      </c>
      <c r="F2533" s="4" t="s">
        <v>8</v>
      </c>
      <c r="G2533" s="4" t="s">
        <v>8</v>
      </c>
      <c r="H2533" s="4" t="s">
        <v>7</v>
      </c>
      <c r="I2533" s="4">
        <v>1</v>
      </c>
      <c r="J2533" s="4" t="s">
        <v>515</v>
      </c>
      <c r="K2533" s="4" t="s">
        <v>1492</v>
      </c>
      <c r="L2533" s="4" t="s">
        <v>26</v>
      </c>
      <c r="M2533" s="4" t="s">
        <v>1517</v>
      </c>
      <c r="N2533" s="4" t="s">
        <v>1516</v>
      </c>
      <c r="P2533" s="4" t="s">
        <v>1</v>
      </c>
      <c r="Q2533" s="4" t="s">
        <v>1475</v>
      </c>
      <c r="R2533" s="4" t="s">
        <v>1474</v>
      </c>
      <c r="S2533" s="5" t="str">
        <f>IF(P2533="심사불필요","-",VLOOKUP(K2533,'[1]자격증 backdata'!A:G,7,0))</f>
        <v>필수</v>
      </c>
      <c r="T2533" s="5" t="str">
        <f>IF(S2533="-","-",IF(COUNTIFS(B:B,B2533,S:S,"필수")&gt;0,"자격요건충족","확인필요"))</f>
        <v>자격요건충족</v>
      </c>
      <c r="U2533" s="5"/>
      <c r="W2533" s="5">
        <f>IF(Q2533="4급","심사불필요",VLOOKUP(K2533,'[1]자격증 backdata'!A:B,2,0))</f>
        <v>6</v>
      </c>
      <c r="X2533" s="4">
        <f>IF(R2533="A", MIN(20, SUMIFS(W:W, B:B, B2533, R:R, "A")),IF(R2533="B", MIN(30, SUMIFS(W:W, B:B, B2533, R:R, "B")),"비해당분야"))</f>
        <v>22</v>
      </c>
      <c r="Y2533" s="4" t="str">
        <f>IF(R2533="C",MIN(30,IF(COUNTIFS(B:B,B2533,W:W,"가1")=1,25,IF(COUNTIFS(B:B,B2533,W:W,"가1")&gt;=2,30,0))+IF(COUNTIFS(B:B,B2533,W:W,"나1")&gt;=4,30,IF(COUNTIFS(B:B,B2533,W:W,"나1")=3,26,IF(COUNTIFS(B:B,B2533,W:W,"나1")=2,22,IF(COUNTIFS(B:B,B2533,W:W,"나1")=1,18,0)))))+MIN(30,IF(COUNTIFS(B:B,B2533,W:W,"가2")=1,25,IF(COUNTIFS(B:B,B2533,W:W,"가2")&gt;=2,30,0))+IF(COUNTIFS(B:B,B2533,W:W,"나2")=3,30,IF(COUNTIFS(B:B,B2533,W:W,"나2")=2,25,IF(COUNTIFS(B:B,B2533,W:W,"나2")=1,20,0)))),"비해당분야")</f>
        <v>비해당분야</v>
      </c>
      <c r="Z2533" s="4" t="str">
        <f>IF(R2533="C",VLOOKUP(K2533,'[1]자격증 backdata'!A:F,6,0),"비해당분야")</f>
        <v>비해당분야</v>
      </c>
      <c r="AA2533" s="4" t="str">
        <f>IF(R2533="C",SUMIF(B:B,B2533,Z:Z),"비해당분야")</f>
        <v>비해당분야</v>
      </c>
      <c r="AB2533" s="4" t="str">
        <f>IF(R2533="C",SUM(Y2533,AA2533),"비해당분야")</f>
        <v>비해당분야</v>
      </c>
      <c r="AC2533" s="4">
        <f>IF(R2533="C",AB2533,X2533)</f>
        <v>22</v>
      </c>
      <c r="AD2533" s="4">
        <f>VLOOKUP(K2533,'[1]자격증 backdata'!A:D,4,0)</f>
        <v>0</v>
      </c>
      <c r="AE2533" s="4">
        <f>IF(_xlfn.MAXIFS(AD:AD,B:B,B2533)&gt;10,10,_xlfn.MAXIFS(AD:AD,B:B,B2533))</f>
        <v>5</v>
      </c>
      <c r="AG2533" s="5">
        <f>VLOOKUP(K2533,'[1]자격증 backdata'!A:C,3,0)</f>
        <v>0</v>
      </c>
      <c r="AH2533" s="5">
        <f>COUNTIFS($B:$B,$B2533,$AG:$AG,AH$1)</f>
        <v>0</v>
      </c>
      <c r="AI2533" s="5">
        <f>COUNTIFS($B:$B,$B2533,$AG:$AG,AI$1)</f>
        <v>0</v>
      </c>
      <c r="AJ2533" s="5">
        <f>COUNTIFS($B:$B,$B2533,$AG:$AG,AJ$1)</f>
        <v>0</v>
      </c>
      <c r="AK2533" s="5">
        <f>COUNTIFS($B:$B,$B2533,$AG:$AG,AK$1)</f>
        <v>0</v>
      </c>
      <c r="AL2533" s="5">
        <f>COUNTIFS($B:$B,$B2533,$AG:$AG,AL$1)</f>
        <v>0</v>
      </c>
      <c r="AM2533" s="5">
        <f>COUNTIFS($B:$B,$B2533,$AG:$AG,AM$1)</f>
        <v>0</v>
      </c>
      <c r="AN2533" s="5">
        <f>COUNTIFS($B:$B,$B2533,$AG:$AG,AN$1)</f>
        <v>0</v>
      </c>
      <c r="AO2533" s="5">
        <f>COUNTIFS($B:$B,$B2533,$AG:$AG,AO$1)</f>
        <v>0</v>
      </c>
      <c r="AP2533" s="5">
        <f>COUNTIFS($B:$B,$B2533,$AG:$AG,AP$1)</f>
        <v>0</v>
      </c>
      <c r="AQ2533" s="5">
        <f>COUNTIFS($B:$B,$B2533,$AG:$AG,AQ$1)</f>
        <v>0</v>
      </c>
      <c r="AR2533" s="5">
        <f>COUNTIFS($B:$B,$B2533,$AG:$AG,AR$1)</f>
        <v>1</v>
      </c>
      <c r="AS2533" s="5">
        <f>COUNTIFS($B:$B,$B2533,$AG:$AG,AS$1)</f>
        <v>0</v>
      </c>
      <c r="AT2533" s="5">
        <f>COUNTIFS($B:$B,$B2533,$AG:$AG,AT$1)</f>
        <v>1</v>
      </c>
      <c r="AU2533" s="5">
        <f>COUNTIFS($B:$B,$B2533,$AG:$AG,AU$1)</f>
        <v>0</v>
      </c>
    </row>
    <row r="2534" spans="1:47" ht="15" customHeight="1" x14ac:dyDescent="0.35">
      <c r="A2534" s="6">
        <f>IF(B2533=B2534,A2533,A2533+1)</f>
        <v>885</v>
      </c>
      <c r="B2534" s="6" t="s">
        <v>1511</v>
      </c>
      <c r="C2534" s="6" t="s">
        <v>1510</v>
      </c>
      <c r="D2534" s="6" t="s">
        <v>1480</v>
      </c>
      <c r="E2534" s="6" t="s">
        <v>1479</v>
      </c>
      <c r="F2534" s="4" t="s">
        <v>8</v>
      </c>
      <c r="G2534" s="4" t="s">
        <v>8</v>
      </c>
      <c r="H2534" s="4" t="s">
        <v>7</v>
      </c>
      <c r="I2534" s="4">
        <v>2</v>
      </c>
      <c r="J2534" s="4" t="s">
        <v>6</v>
      </c>
      <c r="K2534" s="4" t="s">
        <v>1507</v>
      </c>
      <c r="L2534" s="4" t="s">
        <v>4</v>
      </c>
      <c r="M2534" s="4" t="s">
        <v>1515</v>
      </c>
      <c r="N2534" s="4" t="s">
        <v>1305</v>
      </c>
      <c r="P2534" s="4" t="s">
        <v>1</v>
      </c>
      <c r="Q2534" s="4" t="s">
        <v>1475</v>
      </c>
      <c r="R2534" s="4" t="s">
        <v>1474</v>
      </c>
      <c r="S2534" s="5" t="str">
        <f>IF(P2534="심사불필요","-",VLOOKUP(K2534,'[1]자격증 backdata'!A:G,7,0))</f>
        <v>필수</v>
      </c>
      <c r="T2534" s="5" t="str">
        <f>IF(S2534="-","-",IF(COUNTIFS(B:B,B2534,S:S,"필수")&gt;0,"자격요건충족","확인필요"))</f>
        <v>자격요건충족</v>
      </c>
      <c r="U2534" s="5"/>
      <c r="W2534" s="5">
        <f>IF(Q2534="4급","심사불필요",VLOOKUP(K2534,'[1]자격증 backdata'!A:B,2,0))</f>
        <v>6</v>
      </c>
      <c r="X2534" s="4">
        <f>IF(R2534="A", MIN(20, SUMIFS(W:W, B:B, B2534, R:R, "A")),IF(R2534="B", MIN(30, SUMIFS(W:W, B:B, B2534, R:R, "B")),"비해당분야"))</f>
        <v>22</v>
      </c>
      <c r="Y2534" s="4" t="str">
        <f>IF(R2534="C",MIN(30,IF(COUNTIFS(B:B,B2534,W:W,"가1")=1,25,IF(COUNTIFS(B:B,B2534,W:W,"가1")&gt;=2,30,0))+IF(COUNTIFS(B:B,B2534,W:W,"나1")&gt;=4,30,IF(COUNTIFS(B:B,B2534,W:W,"나1")=3,26,IF(COUNTIFS(B:B,B2534,W:W,"나1")=2,22,IF(COUNTIFS(B:B,B2534,W:W,"나1")=1,18,0)))))+MIN(30,IF(COUNTIFS(B:B,B2534,W:W,"가2")=1,25,IF(COUNTIFS(B:B,B2534,W:W,"가2")&gt;=2,30,0))+IF(COUNTIFS(B:B,B2534,W:W,"나2")=3,30,IF(COUNTIFS(B:B,B2534,W:W,"나2")=2,25,IF(COUNTIFS(B:B,B2534,W:W,"나2")=1,20,0)))),"비해당분야")</f>
        <v>비해당분야</v>
      </c>
      <c r="Z2534" s="4" t="str">
        <f>IF(R2534="C",VLOOKUP(K2534,'[1]자격증 backdata'!A:F,6,0),"비해당분야")</f>
        <v>비해당분야</v>
      </c>
      <c r="AA2534" s="4" t="str">
        <f>IF(R2534="C",SUMIF(B:B,B2534,Z:Z),"비해당분야")</f>
        <v>비해당분야</v>
      </c>
      <c r="AB2534" s="4" t="str">
        <f>IF(R2534="C",SUM(Y2534,AA2534),"비해당분야")</f>
        <v>비해당분야</v>
      </c>
      <c r="AC2534" s="4">
        <f>IF(R2534="C",AB2534,X2534)</f>
        <v>22</v>
      </c>
      <c r="AD2534" s="4">
        <f>VLOOKUP(K2534,'[1]자격증 backdata'!A:D,4,0)</f>
        <v>0</v>
      </c>
      <c r="AE2534" s="4">
        <f>IF(_xlfn.MAXIFS(AD:AD,B:B,B2534)&gt;10,10,_xlfn.MAXIFS(AD:AD,B:B,B2534))</f>
        <v>5</v>
      </c>
      <c r="AG2534" s="5" t="str">
        <f>VLOOKUP(K2534,'[1]자격증 backdata'!A:C,3,0)</f>
        <v>K</v>
      </c>
      <c r="AH2534" s="5">
        <f>COUNTIFS($B:$B,$B2534,$AG:$AG,AH$1)</f>
        <v>0</v>
      </c>
      <c r="AI2534" s="5">
        <f>COUNTIFS($B:$B,$B2534,$AG:$AG,AI$1)</f>
        <v>0</v>
      </c>
      <c r="AJ2534" s="5">
        <f>COUNTIFS($B:$B,$B2534,$AG:$AG,AJ$1)</f>
        <v>0</v>
      </c>
      <c r="AK2534" s="5">
        <f>COUNTIFS($B:$B,$B2534,$AG:$AG,AK$1)</f>
        <v>0</v>
      </c>
      <c r="AL2534" s="5">
        <f>COUNTIFS($B:$B,$B2534,$AG:$AG,AL$1)</f>
        <v>0</v>
      </c>
      <c r="AM2534" s="5">
        <f>COUNTIFS($B:$B,$B2534,$AG:$AG,AM$1)</f>
        <v>0</v>
      </c>
      <c r="AN2534" s="5">
        <f>COUNTIFS($B:$B,$B2534,$AG:$AG,AN$1)</f>
        <v>0</v>
      </c>
      <c r="AO2534" s="5">
        <f>COUNTIFS($B:$B,$B2534,$AG:$AG,AO$1)</f>
        <v>0</v>
      </c>
      <c r="AP2534" s="5">
        <f>COUNTIFS($B:$B,$B2534,$AG:$AG,AP$1)</f>
        <v>0</v>
      </c>
      <c r="AQ2534" s="5">
        <f>COUNTIFS($B:$B,$B2534,$AG:$AG,AQ$1)</f>
        <v>0</v>
      </c>
      <c r="AR2534" s="5">
        <f>COUNTIFS($B:$B,$B2534,$AG:$AG,AR$1)</f>
        <v>1</v>
      </c>
      <c r="AS2534" s="5">
        <f>COUNTIFS($B:$B,$B2534,$AG:$AG,AS$1)</f>
        <v>0</v>
      </c>
      <c r="AT2534" s="5">
        <f>COUNTIFS($B:$B,$B2534,$AG:$AG,AT$1)</f>
        <v>1</v>
      </c>
      <c r="AU2534" s="5">
        <f>COUNTIFS($B:$B,$B2534,$AG:$AG,AU$1)</f>
        <v>0</v>
      </c>
    </row>
    <row r="2535" spans="1:47" ht="15" customHeight="1" x14ac:dyDescent="0.35">
      <c r="A2535" s="6">
        <f>IF(B2534=B2535,A2534,A2534+1)</f>
        <v>885</v>
      </c>
      <c r="B2535" s="6" t="s">
        <v>1511</v>
      </c>
      <c r="C2535" s="6" t="s">
        <v>1510</v>
      </c>
      <c r="D2535" s="6" t="s">
        <v>1480</v>
      </c>
      <c r="E2535" s="6" t="s">
        <v>1479</v>
      </c>
      <c r="F2535" s="4" t="s">
        <v>8</v>
      </c>
      <c r="G2535" s="4" t="s">
        <v>8</v>
      </c>
      <c r="H2535" s="4" t="s">
        <v>7</v>
      </c>
      <c r="I2535" s="4">
        <v>3</v>
      </c>
      <c r="J2535" s="4" t="s">
        <v>28</v>
      </c>
      <c r="K2535" s="4" t="s">
        <v>1478</v>
      </c>
      <c r="L2535" s="4" t="s">
        <v>26</v>
      </c>
      <c r="M2535" s="4" t="s">
        <v>1514</v>
      </c>
      <c r="N2535" s="4" t="s">
        <v>24</v>
      </c>
      <c r="P2535" s="4" t="s">
        <v>1</v>
      </c>
      <c r="Q2535" s="4" t="s">
        <v>1475</v>
      </c>
      <c r="R2535" s="4" t="s">
        <v>1474</v>
      </c>
      <c r="S2535" s="5" t="str">
        <f>IF(P2535="심사불필요","-",VLOOKUP(K2535,'[1]자격증 backdata'!A:G,7,0))</f>
        <v>필수</v>
      </c>
      <c r="T2535" s="5" t="str">
        <f>IF(S2535="-","-",IF(COUNTIFS(B:B,B2535,S:S,"필수")&gt;0,"자격요건충족","확인필요"))</f>
        <v>자격요건충족</v>
      </c>
      <c r="U2535" s="5"/>
      <c r="W2535" s="5">
        <f>IF(Q2535="4급","심사불필요",VLOOKUP(K2535,'[1]자격증 backdata'!A:B,2,0))</f>
        <v>4</v>
      </c>
      <c r="X2535" s="4">
        <f>IF(R2535="A", MIN(20, SUMIFS(W:W, B:B, B2535, R:R, "A")),IF(R2535="B", MIN(30, SUMIFS(W:W, B:B, B2535, R:R, "B")),"비해당분야"))</f>
        <v>22</v>
      </c>
      <c r="Y2535" s="4" t="str">
        <f>IF(R2535="C",MIN(30,IF(COUNTIFS(B:B,B2535,W:W,"가1")=1,25,IF(COUNTIFS(B:B,B2535,W:W,"가1")&gt;=2,30,0))+IF(COUNTIFS(B:B,B2535,W:W,"나1")&gt;=4,30,IF(COUNTIFS(B:B,B2535,W:W,"나1")=3,26,IF(COUNTIFS(B:B,B2535,W:W,"나1")=2,22,IF(COUNTIFS(B:B,B2535,W:W,"나1")=1,18,0)))))+MIN(30,IF(COUNTIFS(B:B,B2535,W:W,"가2")=1,25,IF(COUNTIFS(B:B,B2535,W:W,"가2")&gt;=2,30,0))+IF(COUNTIFS(B:B,B2535,W:W,"나2")=3,30,IF(COUNTIFS(B:B,B2535,W:W,"나2")=2,25,IF(COUNTIFS(B:B,B2535,W:W,"나2")=1,20,0)))),"비해당분야")</f>
        <v>비해당분야</v>
      </c>
      <c r="Z2535" s="4" t="str">
        <f>IF(R2535="C",VLOOKUP(K2535,'[1]자격증 backdata'!A:F,6,0),"비해당분야")</f>
        <v>비해당분야</v>
      </c>
      <c r="AA2535" s="4" t="str">
        <f>IF(R2535="C",SUMIF(B:B,B2535,Z:Z),"비해당분야")</f>
        <v>비해당분야</v>
      </c>
      <c r="AB2535" s="4" t="str">
        <f>IF(R2535="C",SUM(Y2535,AA2535),"비해당분야")</f>
        <v>비해당분야</v>
      </c>
      <c r="AC2535" s="4">
        <f>IF(R2535="C",AB2535,X2535)</f>
        <v>22</v>
      </c>
      <c r="AD2535" s="4">
        <f>VLOOKUP(K2535,'[1]자격증 backdata'!A:D,4,0)</f>
        <v>0</v>
      </c>
      <c r="AE2535" s="4">
        <f>IF(_xlfn.MAXIFS(AD:AD,B:B,B2535)&gt;10,10,_xlfn.MAXIFS(AD:AD,B:B,B2535))</f>
        <v>5</v>
      </c>
      <c r="AG2535" s="5">
        <f>VLOOKUP(K2535,'[1]자격증 backdata'!A:C,3,0)</f>
        <v>0</v>
      </c>
      <c r="AH2535" s="5">
        <f>COUNTIFS($B:$B,$B2535,$AG:$AG,AH$1)</f>
        <v>0</v>
      </c>
      <c r="AI2535" s="5">
        <f>COUNTIFS($B:$B,$B2535,$AG:$AG,AI$1)</f>
        <v>0</v>
      </c>
      <c r="AJ2535" s="5">
        <f>COUNTIFS($B:$B,$B2535,$AG:$AG,AJ$1)</f>
        <v>0</v>
      </c>
      <c r="AK2535" s="5">
        <f>COUNTIFS($B:$B,$B2535,$AG:$AG,AK$1)</f>
        <v>0</v>
      </c>
      <c r="AL2535" s="5">
        <f>COUNTIFS($B:$B,$B2535,$AG:$AG,AL$1)</f>
        <v>0</v>
      </c>
      <c r="AM2535" s="5">
        <f>COUNTIFS($B:$B,$B2535,$AG:$AG,AM$1)</f>
        <v>0</v>
      </c>
      <c r="AN2535" s="5">
        <f>COUNTIFS($B:$B,$B2535,$AG:$AG,AN$1)</f>
        <v>0</v>
      </c>
      <c r="AO2535" s="5">
        <f>COUNTIFS($B:$B,$B2535,$AG:$AG,AO$1)</f>
        <v>0</v>
      </c>
      <c r="AP2535" s="5">
        <f>COUNTIFS($B:$B,$B2535,$AG:$AG,AP$1)</f>
        <v>0</v>
      </c>
      <c r="AQ2535" s="5">
        <f>COUNTIFS($B:$B,$B2535,$AG:$AG,AQ$1)</f>
        <v>0</v>
      </c>
      <c r="AR2535" s="5">
        <f>COUNTIFS($B:$B,$B2535,$AG:$AG,AR$1)</f>
        <v>1</v>
      </c>
      <c r="AS2535" s="5">
        <f>COUNTIFS($B:$B,$B2535,$AG:$AG,AS$1)</f>
        <v>0</v>
      </c>
      <c r="AT2535" s="5">
        <f>COUNTIFS($B:$B,$B2535,$AG:$AG,AT$1)</f>
        <v>1</v>
      </c>
      <c r="AU2535" s="5">
        <f>COUNTIFS($B:$B,$B2535,$AG:$AG,AU$1)</f>
        <v>0</v>
      </c>
    </row>
    <row r="2536" spans="1:47" ht="15" customHeight="1" x14ac:dyDescent="0.35">
      <c r="A2536" s="6">
        <f>IF(B2535=B2536,A2535,A2535+1)</f>
        <v>885</v>
      </c>
      <c r="B2536" s="6" t="s">
        <v>1511</v>
      </c>
      <c r="C2536" s="6" t="s">
        <v>1510</v>
      </c>
      <c r="D2536" s="6" t="s">
        <v>1480</v>
      </c>
      <c r="E2536" s="6" t="s">
        <v>1479</v>
      </c>
      <c r="F2536" s="4" t="s">
        <v>7</v>
      </c>
      <c r="G2536" s="4" t="s">
        <v>8</v>
      </c>
      <c r="H2536" s="4" t="s">
        <v>7</v>
      </c>
      <c r="I2536" s="4">
        <v>4</v>
      </c>
      <c r="J2536" s="4" t="s">
        <v>106</v>
      </c>
      <c r="K2536" s="4" t="s">
        <v>1496</v>
      </c>
      <c r="L2536" s="4" t="s">
        <v>55</v>
      </c>
      <c r="M2536" s="4" t="s">
        <v>1513</v>
      </c>
      <c r="N2536" s="4" t="s">
        <v>1512</v>
      </c>
      <c r="P2536" s="4" t="s">
        <v>1</v>
      </c>
      <c r="Q2536" s="4" t="s">
        <v>1475</v>
      </c>
      <c r="R2536" s="4" t="s">
        <v>1474</v>
      </c>
      <c r="S2536" s="5">
        <f>IF(P2536="심사불필요","-",VLOOKUP(K2536,'[1]자격증 backdata'!A:G,7,0))</f>
        <v>0</v>
      </c>
      <c r="T2536" s="5" t="str">
        <f>IF(S2536="-","-",IF(COUNTIFS(B:B,B2536,S:S,"필수")&gt;0,"자격요건충족","확인필요"))</f>
        <v>자격요건충족</v>
      </c>
      <c r="U2536" s="5"/>
      <c r="W2536" s="5">
        <f>IF(Q2536="4급","심사불필요",VLOOKUP(K2536,'[1]자격증 backdata'!A:B,2,0))</f>
        <v>6</v>
      </c>
      <c r="X2536" s="4">
        <f>IF(R2536="A", MIN(20, SUMIFS(W:W, B:B, B2536, R:R, "A")),IF(R2536="B", MIN(30, SUMIFS(W:W, B:B, B2536, R:R, "B")),"비해당분야"))</f>
        <v>22</v>
      </c>
      <c r="Y2536" s="4" t="str">
        <f>IF(R2536="C",MIN(30,IF(COUNTIFS(B:B,B2536,W:W,"가1")=1,25,IF(COUNTIFS(B:B,B2536,W:W,"가1")&gt;=2,30,0))+IF(COUNTIFS(B:B,B2536,W:W,"나1")&gt;=4,30,IF(COUNTIFS(B:B,B2536,W:W,"나1")=3,26,IF(COUNTIFS(B:B,B2536,W:W,"나1")=2,22,IF(COUNTIFS(B:B,B2536,W:W,"나1")=1,18,0)))))+MIN(30,IF(COUNTIFS(B:B,B2536,W:W,"가2")=1,25,IF(COUNTIFS(B:B,B2536,W:W,"가2")&gt;=2,30,0))+IF(COUNTIFS(B:B,B2536,W:W,"나2")=3,30,IF(COUNTIFS(B:B,B2536,W:W,"나2")=2,25,IF(COUNTIFS(B:B,B2536,W:W,"나2")=1,20,0)))),"비해당분야")</f>
        <v>비해당분야</v>
      </c>
      <c r="Z2536" s="4" t="str">
        <f>IF(R2536="C",VLOOKUP(K2536,'[1]자격증 backdata'!A:F,6,0),"비해당분야")</f>
        <v>비해당분야</v>
      </c>
      <c r="AA2536" s="4" t="str">
        <f>IF(R2536="C",SUMIF(B:B,B2536,Z:Z),"비해당분야")</f>
        <v>비해당분야</v>
      </c>
      <c r="AB2536" s="4" t="str">
        <f>IF(R2536="C",SUM(Y2536,AA2536),"비해당분야")</f>
        <v>비해당분야</v>
      </c>
      <c r="AC2536" s="4">
        <f>IF(R2536="C",AB2536,X2536)</f>
        <v>22</v>
      </c>
      <c r="AD2536" s="4">
        <f>VLOOKUP(K2536,'[1]자격증 backdata'!A:D,4,0)</f>
        <v>0</v>
      </c>
      <c r="AE2536" s="4">
        <f>IF(_xlfn.MAXIFS(AD:AD,B:B,B2536)&gt;10,10,_xlfn.MAXIFS(AD:AD,B:B,B2536))</f>
        <v>5</v>
      </c>
      <c r="AG2536" s="5" t="str">
        <f>VLOOKUP(K2536,'[1]자격증 backdata'!A:C,3,0)</f>
        <v>M</v>
      </c>
      <c r="AH2536" s="5">
        <f>COUNTIFS($B:$B,$B2536,$AG:$AG,AH$1)</f>
        <v>0</v>
      </c>
      <c r="AI2536" s="5">
        <f>COUNTIFS($B:$B,$B2536,$AG:$AG,AI$1)</f>
        <v>0</v>
      </c>
      <c r="AJ2536" s="5">
        <f>COUNTIFS($B:$B,$B2536,$AG:$AG,AJ$1)</f>
        <v>0</v>
      </c>
      <c r="AK2536" s="5">
        <f>COUNTIFS($B:$B,$B2536,$AG:$AG,AK$1)</f>
        <v>0</v>
      </c>
      <c r="AL2536" s="5">
        <f>COUNTIFS($B:$B,$B2536,$AG:$AG,AL$1)</f>
        <v>0</v>
      </c>
      <c r="AM2536" s="5">
        <f>COUNTIFS($B:$B,$B2536,$AG:$AG,AM$1)</f>
        <v>0</v>
      </c>
      <c r="AN2536" s="5">
        <f>COUNTIFS($B:$B,$B2536,$AG:$AG,AN$1)</f>
        <v>0</v>
      </c>
      <c r="AO2536" s="5">
        <f>COUNTIFS($B:$B,$B2536,$AG:$AG,AO$1)</f>
        <v>0</v>
      </c>
      <c r="AP2536" s="5">
        <f>COUNTIFS($B:$B,$B2536,$AG:$AG,AP$1)</f>
        <v>0</v>
      </c>
      <c r="AQ2536" s="5">
        <f>COUNTIFS($B:$B,$B2536,$AG:$AG,AQ$1)</f>
        <v>0</v>
      </c>
      <c r="AR2536" s="5">
        <f>COUNTIFS($B:$B,$B2536,$AG:$AG,AR$1)</f>
        <v>1</v>
      </c>
      <c r="AS2536" s="5">
        <f>COUNTIFS($B:$B,$B2536,$AG:$AG,AS$1)</f>
        <v>0</v>
      </c>
      <c r="AT2536" s="5">
        <f>COUNTIFS($B:$B,$B2536,$AG:$AG,AT$1)</f>
        <v>1</v>
      </c>
      <c r="AU2536" s="5">
        <f>COUNTIFS($B:$B,$B2536,$AG:$AG,AU$1)</f>
        <v>0</v>
      </c>
    </row>
    <row r="2537" spans="1:47" ht="15" customHeight="1" x14ac:dyDescent="0.35">
      <c r="A2537" s="6">
        <f>IF(B2536=B2537,A2536,A2536+1)</f>
        <v>885</v>
      </c>
      <c r="B2537" s="6" t="s">
        <v>1511</v>
      </c>
      <c r="C2537" s="6" t="s">
        <v>1510</v>
      </c>
      <c r="D2537" s="6" t="s">
        <v>1480</v>
      </c>
      <c r="E2537" s="6" t="s">
        <v>1479</v>
      </c>
      <c r="F2537" s="4" t="s">
        <v>7</v>
      </c>
      <c r="G2537" s="4" t="s">
        <v>8</v>
      </c>
      <c r="H2537" s="4" t="s">
        <v>7</v>
      </c>
      <c r="I2537" s="4">
        <v>5</v>
      </c>
      <c r="J2537" s="4" t="s">
        <v>38</v>
      </c>
      <c r="K2537" s="4" t="s">
        <v>1484</v>
      </c>
      <c r="L2537" s="4" t="s">
        <v>36</v>
      </c>
      <c r="M2537" s="4" t="s">
        <v>1509</v>
      </c>
      <c r="N2537" s="4" t="s">
        <v>508</v>
      </c>
      <c r="P2537" s="4" t="s">
        <v>1</v>
      </c>
      <c r="Q2537" s="4" t="s">
        <v>1475</v>
      </c>
      <c r="R2537" s="4" t="s">
        <v>1474</v>
      </c>
      <c r="S2537" s="5">
        <f>IF(P2537="심사불필요","-",VLOOKUP(K2537,'[1]자격증 backdata'!A:G,7,0))</f>
        <v>0</v>
      </c>
      <c r="T2537" s="5" t="str">
        <f>IF(S2537="-","-",IF(COUNTIFS(B:B,B2537,S:S,"필수")&gt;0,"자격요건충족","확인필요"))</f>
        <v>자격요건충족</v>
      </c>
      <c r="U2537" s="5"/>
      <c r="W2537" s="5">
        <f>IF(Q2537="4급","심사불필요",VLOOKUP(K2537,'[1]자격증 backdata'!A:B,2,0))</f>
        <v>0</v>
      </c>
      <c r="X2537" s="4">
        <f>IF(R2537="A", MIN(20, SUMIFS(W:W, B:B, B2537, R:R, "A")),IF(R2537="B", MIN(30, SUMIFS(W:W, B:B, B2537, R:R, "B")),"비해당분야"))</f>
        <v>22</v>
      </c>
      <c r="Y2537" s="4" t="str">
        <f>IF(R2537="C",MIN(30,IF(COUNTIFS(B:B,B2537,W:W,"가1")=1,25,IF(COUNTIFS(B:B,B2537,W:W,"가1")&gt;=2,30,0))+IF(COUNTIFS(B:B,B2537,W:W,"나1")&gt;=4,30,IF(COUNTIFS(B:B,B2537,W:W,"나1")=3,26,IF(COUNTIFS(B:B,B2537,W:W,"나1")=2,22,IF(COUNTIFS(B:B,B2537,W:W,"나1")=1,18,0)))))+MIN(30,IF(COUNTIFS(B:B,B2537,W:W,"가2")=1,25,IF(COUNTIFS(B:B,B2537,W:W,"가2")&gt;=2,30,0))+IF(COUNTIFS(B:B,B2537,W:W,"나2")=3,30,IF(COUNTIFS(B:B,B2537,W:W,"나2")=2,25,IF(COUNTIFS(B:B,B2537,W:W,"나2")=1,20,0)))),"비해당분야")</f>
        <v>비해당분야</v>
      </c>
      <c r="Z2537" s="4" t="str">
        <f>IF(R2537="C",VLOOKUP(K2537,'[1]자격증 backdata'!A:F,6,0),"비해당분야")</f>
        <v>비해당분야</v>
      </c>
      <c r="AA2537" s="4" t="str">
        <f>IF(R2537="C",SUMIF(B:B,B2537,Z:Z),"비해당분야")</f>
        <v>비해당분야</v>
      </c>
      <c r="AB2537" s="4" t="str">
        <f>IF(R2537="C",SUM(Y2537,AA2537),"비해당분야")</f>
        <v>비해당분야</v>
      </c>
      <c r="AC2537" s="4">
        <f>IF(R2537="C",AB2537,X2537)</f>
        <v>22</v>
      </c>
      <c r="AD2537" s="4">
        <f>VLOOKUP(K2537,'[1]자격증 backdata'!A:D,4,0)</f>
        <v>5</v>
      </c>
      <c r="AE2537" s="4">
        <f>IF(_xlfn.MAXIFS(AD:AD,B:B,B2537)&gt;10,10,_xlfn.MAXIFS(AD:AD,B:B,B2537))</f>
        <v>5</v>
      </c>
      <c r="AG2537" s="5">
        <f>VLOOKUP(K2537,'[1]자격증 backdata'!A:C,3,0)</f>
        <v>0</v>
      </c>
      <c r="AH2537" s="5">
        <f>COUNTIFS($B:$B,$B2537,$AG:$AG,AH$1)</f>
        <v>0</v>
      </c>
      <c r="AI2537" s="5">
        <f>COUNTIFS($B:$B,$B2537,$AG:$AG,AI$1)</f>
        <v>0</v>
      </c>
      <c r="AJ2537" s="5">
        <f>COUNTIFS($B:$B,$B2537,$AG:$AG,AJ$1)</f>
        <v>0</v>
      </c>
      <c r="AK2537" s="5">
        <f>COUNTIFS($B:$B,$B2537,$AG:$AG,AK$1)</f>
        <v>0</v>
      </c>
      <c r="AL2537" s="5">
        <f>COUNTIFS($B:$B,$B2537,$AG:$AG,AL$1)</f>
        <v>0</v>
      </c>
      <c r="AM2537" s="5">
        <f>COUNTIFS($B:$B,$B2537,$AG:$AG,AM$1)</f>
        <v>0</v>
      </c>
      <c r="AN2537" s="5">
        <f>COUNTIFS($B:$B,$B2537,$AG:$AG,AN$1)</f>
        <v>0</v>
      </c>
      <c r="AO2537" s="5">
        <f>COUNTIFS($B:$B,$B2537,$AG:$AG,AO$1)</f>
        <v>0</v>
      </c>
      <c r="AP2537" s="5">
        <f>COUNTIFS($B:$B,$B2537,$AG:$AG,AP$1)</f>
        <v>0</v>
      </c>
      <c r="AQ2537" s="5">
        <f>COUNTIFS($B:$B,$B2537,$AG:$AG,AQ$1)</f>
        <v>0</v>
      </c>
      <c r="AR2537" s="5">
        <f>COUNTIFS($B:$B,$B2537,$AG:$AG,AR$1)</f>
        <v>1</v>
      </c>
      <c r="AS2537" s="5">
        <f>COUNTIFS($B:$B,$B2537,$AG:$AG,AS$1)</f>
        <v>0</v>
      </c>
      <c r="AT2537" s="5">
        <f>COUNTIFS($B:$B,$B2537,$AG:$AG,AT$1)</f>
        <v>1</v>
      </c>
      <c r="AU2537" s="5">
        <f>COUNTIFS($B:$B,$B2537,$AG:$AG,AU$1)</f>
        <v>0</v>
      </c>
    </row>
    <row r="2538" spans="1:47" ht="15" customHeight="1" x14ac:dyDescent="0.35">
      <c r="A2538" s="3">
        <f>IF(B2537=B2538,A2537,A2537+1)</f>
        <v>886</v>
      </c>
      <c r="B2538" s="3" t="s">
        <v>1505</v>
      </c>
      <c r="C2538" s="3" t="s">
        <v>1504</v>
      </c>
      <c r="D2538" s="3" t="s">
        <v>1480</v>
      </c>
      <c r="E2538" s="3" t="s">
        <v>1479</v>
      </c>
      <c r="F2538" s="4" t="s">
        <v>8</v>
      </c>
      <c r="G2538" s="4" t="s">
        <v>8</v>
      </c>
      <c r="H2538" s="4" t="s">
        <v>7</v>
      </c>
      <c r="I2538" s="3">
        <v>1</v>
      </c>
      <c r="J2538" s="3" t="s">
        <v>28</v>
      </c>
      <c r="K2538" s="3" t="s">
        <v>1478</v>
      </c>
      <c r="L2538" s="3" t="s">
        <v>26</v>
      </c>
      <c r="M2538" s="3" t="s">
        <v>1508</v>
      </c>
      <c r="N2538" s="3" t="s">
        <v>432</v>
      </c>
      <c r="P2538" s="3" t="s">
        <v>1</v>
      </c>
      <c r="Q2538" s="3" t="s">
        <v>1475</v>
      </c>
      <c r="R2538" s="3" t="s">
        <v>1474</v>
      </c>
      <c r="S2538" s="2" t="str">
        <f>IF(P2538="심사불필요","-",VLOOKUP(K2538,'[1]자격증 backdata'!A:G,7,0))</f>
        <v>필수</v>
      </c>
      <c r="T2538" s="2" t="str">
        <f>IF(S2538="-","-",IF(COUNTIFS(B:B,B2538,S:S,"필수")&gt;0,"자격요건충족","확인필요"))</f>
        <v>자격요건충족</v>
      </c>
      <c r="U2538" s="2"/>
      <c r="W2538" s="2">
        <f>IF(Q2538="4급","심사불필요",VLOOKUP(K2538,'[1]자격증 backdata'!A:B,2,0))</f>
        <v>4</v>
      </c>
      <c r="X2538" s="3">
        <f>IF(R2538="A", MIN(20, SUMIFS(W:W, B:B, B2538, R:R, "A")),IF(R2538="B", MIN(30, SUMIFS(W:W, B:B, B2538, R:R, "B")),"비해당분야"))</f>
        <v>10</v>
      </c>
      <c r="Y2538" s="3" t="str">
        <f>IF(R2538="C",MIN(30,IF(COUNTIFS(B:B,B2538,W:W,"가1")=1,25,IF(COUNTIFS(B:B,B2538,W:W,"가1")&gt;=2,30,0))+IF(COUNTIFS(B:B,B2538,W:W,"나1")&gt;=4,30,IF(COUNTIFS(B:B,B2538,W:W,"나1")=3,26,IF(COUNTIFS(B:B,B2538,W:W,"나1")=2,22,IF(COUNTIFS(B:B,B2538,W:W,"나1")=1,18,0)))))+MIN(30,IF(COUNTIFS(B:B,B2538,W:W,"가2")=1,25,IF(COUNTIFS(B:B,B2538,W:W,"가2")&gt;=2,30,0))+IF(COUNTIFS(B:B,B2538,W:W,"나2")=3,30,IF(COUNTIFS(B:B,B2538,W:W,"나2")=2,25,IF(COUNTIFS(B:B,B2538,W:W,"나2")=1,20,0)))),"비해당분야")</f>
        <v>비해당분야</v>
      </c>
      <c r="Z2538" s="3" t="str">
        <f>IF(R2538="C",VLOOKUP(K2538,'[1]자격증 backdata'!A:F,6,0),"비해당분야")</f>
        <v>비해당분야</v>
      </c>
      <c r="AA2538" s="3" t="str">
        <f>IF(R2538="C",SUMIF(B:B,B2538,Z:Z),"비해당분야")</f>
        <v>비해당분야</v>
      </c>
      <c r="AB2538" s="3" t="str">
        <f>IF(R2538="C",SUM(Y2538,AA2538),"비해당분야")</f>
        <v>비해당분야</v>
      </c>
      <c r="AC2538" s="3">
        <f>IF(R2538="C",AB2538,X2538)</f>
        <v>10</v>
      </c>
      <c r="AD2538" s="3">
        <f>VLOOKUP(K2538,'[1]자격증 backdata'!A:D,4,0)</f>
        <v>0</v>
      </c>
      <c r="AE2538" s="3">
        <f>IF(_xlfn.MAXIFS(AD:AD,B:B,B2538)&gt;10,10,_xlfn.MAXIFS(AD:AD,B:B,B2538))</f>
        <v>5</v>
      </c>
      <c r="AG2538" s="2">
        <f>VLOOKUP(K2538,'[1]자격증 backdata'!A:C,3,0)</f>
        <v>0</v>
      </c>
      <c r="AH2538" s="2">
        <f>COUNTIFS($B:$B,$B2538,$AG:$AG,AH$1)</f>
        <v>0</v>
      </c>
      <c r="AI2538" s="2">
        <f>COUNTIFS($B:$B,$B2538,$AG:$AG,AI$1)</f>
        <v>0</v>
      </c>
      <c r="AJ2538" s="2">
        <f>COUNTIFS($B:$B,$B2538,$AG:$AG,AJ$1)</f>
        <v>0</v>
      </c>
      <c r="AK2538" s="2">
        <f>COUNTIFS($B:$B,$B2538,$AG:$AG,AK$1)</f>
        <v>0</v>
      </c>
      <c r="AL2538" s="2">
        <f>COUNTIFS($B:$B,$B2538,$AG:$AG,AL$1)</f>
        <v>0</v>
      </c>
      <c r="AM2538" s="2">
        <f>COUNTIFS($B:$B,$B2538,$AG:$AG,AM$1)</f>
        <v>0</v>
      </c>
      <c r="AN2538" s="2">
        <f>COUNTIFS($B:$B,$B2538,$AG:$AG,AN$1)</f>
        <v>0</v>
      </c>
      <c r="AO2538" s="2">
        <f>COUNTIFS($B:$B,$B2538,$AG:$AG,AO$1)</f>
        <v>0</v>
      </c>
      <c r="AP2538" s="2">
        <f>COUNTIFS($B:$B,$B2538,$AG:$AG,AP$1)</f>
        <v>0</v>
      </c>
      <c r="AQ2538" s="2">
        <f>COUNTIFS($B:$B,$B2538,$AG:$AG,AQ$1)</f>
        <v>0</v>
      </c>
      <c r="AR2538" s="2">
        <f>COUNTIFS($B:$B,$B2538,$AG:$AG,AR$1)</f>
        <v>1</v>
      </c>
      <c r="AS2538" s="2">
        <f>COUNTIFS($B:$B,$B2538,$AG:$AG,AS$1)</f>
        <v>0</v>
      </c>
      <c r="AT2538" s="2">
        <f>COUNTIFS($B:$B,$B2538,$AG:$AG,AT$1)</f>
        <v>0</v>
      </c>
      <c r="AU2538" s="2">
        <f>COUNTIFS($B:$B,$B2538,$AG:$AG,AU$1)</f>
        <v>0</v>
      </c>
    </row>
    <row r="2539" spans="1:47" ht="15" customHeight="1" x14ac:dyDescent="0.35">
      <c r="A2539" s="7">
        <f>IF(B2538=B2539,A2538,A2538+1)</f>
        <v>886</v>
      </c>
      <c r="B2539" s="7" t="s">
        <v>1505</v>
      </c>
      <c r="C2539" s="7" t="s">
        <v>1504</v>
      </c>
      <c r="D2539" s="7" t="s">
        <v>1480</v>
      </c>
      <c r="E2539" s="7" t="s">
        <v>1479</v>
      </c>
      <c r="F2539" s="4" t="s">
        <v>8</v>
      </c>
      <c r="G2539" s="4" t="s">
        <v>8</v>
      </c>
      <c r="H2539" s="4" t="s">
        <v>7</v>
      </c>
      <c r="I2539" s="3">
        <v>2</v>
      </c>
      <c r="J2539" s="3" t="s">
        <v>6</v>
      </c>
      <c r="K2539" s="3" t="s">
        <v>1507</v>
      </c>
      <c r="L2539" s="3" t="s">
        <v>4</v>
      </c>
      <c r="M2539" s="3" t="s">
        <v>1506</v>
      </c>
      <c r="N2539" s="3" t="s">
        <v>910</v>
      </c>
      <c r="P2539" s="3" t="s">
        <v>1</v>
      </c>
      <c r="Q2539" s="3" t="s">
        <v>1475</v>
      </c>
      <c r="R2539" s="3" t="s">
        <v>1474</v>
      </c>
      <c r="S2539" s="2" t="str">
        <f>IF(P2539="심사불필요","-",VLOOKUP(K2539,'[1]자격증 backdata'!A:G,7,0))</f>
        <v>필수</v>
      </c>
      <c r="T2539" s="2" t="str">
        <f>IF(S2539="-","-",IF(COUNTIFS(B:B,B2539,S:S,"필수")&gt;0,"자격요건충족","확인필요"))</f>
        <v>자격요건충족</v>
      </c>
      <c r="U2539" s="2"/>
      <c r="W2539" s="2">
        <f>IF(Q2539="4급","심사불필요",VLOOKUP(K2539,'[1]자격증 backdata'!A:B,2,0))</f>
        <v>6</v>
      </c>
      <c r="X2539" s="3">
        <f>IF(R2539="A", MIN(20, SUMIFS(W:W, B:B, B2539, R:R, "A")),IF(R2539="B", MIN(30, SUMIFS(W:W, B:B, B2539, R:R, "B")),"비해당분야"))</f>
        <v>10</v>
      </c>
      <c r="Y2539" s="3" t="str">
        <f>IF(R2539="C",MIN(30,IF(COUNTIFS(B:B,B2539,W:W,"가1")=1,25,IF(COUNTIFS(B:B,B2539,W:W,"가1")&gt;=2,30,0))+IF(COUNTIFS(B:B,B2539,W:W,"나1")&gt;=4,30,IF(COUNTIFS(B:B,B2539,W:W,"나1")=3,26,IF(COUNTIFS(B:B,B2539,W:W,"나1")=2,22,IF(COUNTIFS(B:B,B2539,W:W,"나1")=1,18,0)))))+MIN(30,IF(COUNTIFS(B:B,B2539,W:W,"가2")=1,25,IF(COUNTIFS(B:B,B2539,W:W,"가2")&gt;=2,30,0))+IF(COUNTIFS(B:B,B2539,W:W,"나2")=3,30,IF(COUNTIFS(B:B,B2539,W:W,"나2")=2,25,IF(COUNTIFS(B:B,B2539,W:W,"나2")=1,20,0)))),"비해당분야")</f>
        <v>비해당분야</v>
      </c>
      <c r="Z2539" s="3" t="str">
        <f>IF(R2539="C",VLOOKUP(K2539,'[1]자격증 backdata'!A:F,6,0),"비해당분야")</f>
        <v>비해당분야</v>
      </c>
      <c r="AA2539" s="3" t="str">
        <f>IF(R2539="C",SUMIF(B:B,B2539,Z:Z),"비해당분야")</f>
        <v>비해당분야</v>
      </c>
      <c r="AB2539" s="3" t="str">
        <f>IF(R2539="C",SUM(Y2539,AA2539),"비해당분야")</f>
        <v>비해당분야</v>
      </c>
      <c r="AC2539" s="3">
        <f>IF(R2539="C",AB2539,X2539)</f>
        <v>10</v>
      </c>
      <c r="AD2539" s="3">
        <f>VLOOKUP(K2539,'[1]자격증 backdata'!A:D,4,0)</f>
        <v>0</v>
      </c>
      <c r="AE2539" s="3">
        <f>IF(_xlfn.MAXIFS(AD:AD,B:B,B2539)&gt;10,10,_xlfn.MAXIFS(AD:AD,B:B,B2539))</f>
        <v>5</v>
      </c>
      <c r="AG2539" s="2" t="str">
        <f>VLOOKUP(K2539,'[1]자격증 backdata'!A:C,3,0)</f>
        <v>K</v>
      </c>
      <c r="AH2539" s="2">
        <f>COUNTIFS($B:$B,$B2539,$AG:$AG,AH$1)</f>
        <v>0</v>
      </c>
      <c r="AI2539" s="2">
        <f>COUNTIFS($B:$B,$B2539,$AG:$AG,AI$1)</f>
        <v>0</v>
      </c>
      <c r="AJ2539" s="2">
        <f>COUNTIFS($B:$B,$B2539,$AG:$AG,AJ$1)</f>
        <v>0</v>
      </c>
      <c r="AK2539" s="2">
        <f>COUNTIFS($B:$B,$B2539,$AG:$AG,AK$1)</f>
        <v>0</v>
      </c>
      <c r="AL2539" s="2">
        <f>COUNTIFS($B:$B,$B2539,$AG:$AG,AL$1)</f>
        <v>0</v>
      </c>
      <c r="AM2539" s="2">
        <f>COUNTIFS($B:$B,$B2539,$AG:$AG,AM$1)</f>
        <v>0</v>
      </c>
      <c r="AN2539" s="2">
        <f>COUNTIFS($B:$B,$B2539,$AG:$AG,AN$1)</f>
        <v>0</v>
      </c>
      <c r="AO2539" s="2">
        <f>COUNTIFS($B:$B,$B2539,$AG:$AG,AO$1)</f>
        <v>0</v>
      </c>
      <c r="AP2539" s="2">
        <f>COUNTIFS($B:$B,$B2539,$AG:$AG,AP$1)</f>
        <v>0</v>
      </c>
      <c r="AQ2539" s="2">
        <f>COUNTIFS($B:$B,$B2539,$AG:$AG,AQ$1)</f>
        <v>0</v>
      </c>
      <c r="AR2539" s="2">
        <f>COUNTIFS($B:$B,$B2539,$AG:$AG,AR$1)</f>
        <v>1</v>
      </c>
      <c r="AS2539" s="2">
        <f>COUNTIFS($B:$B,$B2539,$AG:$AG,AS$1)</f>
        <v>0</v>
      </c>
      <c r="AT2539" s="2">
        <f>COUNTIFS($B:$B,$B2539,$AG:$AG,AT$1)</f>
        <v>0</v>
      </c>
      <c r="AU2539" s="2">
        <f>COUNTIFS($B:$B,$B2539,$AG:$AG,AU$1)</f>
        <v>0</v>
      </c>
    </row>
    <row r="2540" spans="1:47" ht="15" customHeight="1" x14ac:dyDescent="0.35">
      <c r="A2540" s="7">
        <f>IF(B2539=B2540,A2539,A2539+1)</f>
        <v>886</v>
      </c>
      <c r="B2540" s="7" t="s">
        <v>1505</v>
      </c>
      <c r="C2540" s="7" t="s">
        <v>1504</v>
      </c>
      <c r="D2540" s="7" t="s">
        <v>1480</v>
      </c>
      <c r="E2540" s="7" t="s">
        <v>1479</v>
      </c>
      <c r="F2540" s="4" t="s">
        <v>7</v>
      </c>
      <c r="G2540" s="4" t="s">
        <v>8</v>
      </c>
      <c r="H2540" s="4" t="s">
        <v>7</v>
      </c>
      <c r="I2540" s="3">
        <v>3</v>
      </c>
      <c r="J2540" s="3" t="s">
        <v>69</v>
      </c>
      <c r="K2540" s="3" t="s">
        <v>1503</v>
      </c>
      <c r="L2540" s="3" t="s">
        <v>36</v>
      </c>
      <c r="M2540" s="3" t="s">
        <v>1502</v>
      </c>
      <c r="N2540" s="3" t="s">
        <v>795</v>
      </c>
      <c r="P2540" s="3" t="s">
        <v>1</v>
      </c>
      <c r="Q2540" s="3" t="s">
        <v>1475</v>
      </c>
      <c r="R2540" s="3" t="s">
        <v>1474</v>
      </c>
      <c r="S2540" s="2">
        <f>IF(P2540="심사불필요","-",VLOOKUP(K2540,'[1]자격증 backdata'!A:G,7,0))</f>
        <v>0</v>
      </c>
      <c r="T2540" s="2" t="str">
        <f>IF(S2540="-","-",IF(COUNTIFS(B:B,B2540,S:S,"필수")&gt;0,"자격요건충족","확인필요"))</f>
        <v>자격요건충족</v>
      </c>
      <c r="U2540" s="2"/>
      <c r="W2540" s="2">
        <f>IF(Q2540="4급","심사불필요",VLOOKUP(K2540,'[1]자격증 backdata'!A:B,2,0))</f>
        <v>0</v>
      </c>
      <c r="X2540" s="3">
        <f>IF(R2540="A", MIN(20, SUMIFS(W:W, B:B, B2540, R:R, "A")),IF(R2540="B", MIN(30, SUMIFS(W:W, B:B, B2540, R:R, "B")),"비해당분야"))</f>
        <v>10</v>
      </c>
      <c r="Y2540" s="3" t="str">
        <f>IF(R2540="C",MIN(30,IF(COUNTIFS(B:B,B2540,W:W,"가1")=1,25,IF(COUNTIFS(B:B,B2540,W:W,"가1")&gt;=2,30,0))+IF(COUNTIFS(B:B,B2540,W:W,"나1")&gt;=4,30,IF(COUNTIFS(B:B,B2540,W:W,"나1")=3,26,IF(COUNTIFS(B:B,B2540,W:W,"나1")=2,22,IF(COUNTIFS(B:B,B2540,W:W,"나1")=1,18,0)))))+MIN(30,IF(COUNTIFS(B:B,B2540,W:W,"가2")=1,25,IF(COUNTIFS(B:B,B2540,W:W,"가2")&gt;=2,30,0))+IF(COUNTIFS(B:B,B2540,W:W,"나2")=3,30,IF(COUNTIFS(B:B,B2540,W:W,"나2")=2,25,IF(COUNTIFS(B:B,B2540,W:W,"나2")=1,20,0)))),"비해당분야")</f>
        <v>비해당분야</v>
      </c>
      <c r="Z2540" s="3" t="str">
        <f>IF(R2540="C",VLOOKUP(K2540,'[1]자격증 backdata'!A:F,6,0),"비해당분야")</f>
        <v>비해당분야</v>
      </c>
      <c r="AA2540" s="3" t="str">
        <f>IF(R2540="C",SUMIF(B:B,B2540,Z:Z),"비해당분야")</f>
        <v>비해당분야</v>
      </c>
      <c r="AB2540" s="3" t="str">
        <f>IF(R2540="C",SUM(Y2540,AA2540),"비해당분야")</f>
        <v>비해당분야</v>
      </c>
      <c r="AC2540" s="3">
        <f>IF(R2540="C",AB2540,X2540)</f>
        <v>10</v>
      </c>
      <c r="AD2540" s="3">
        <f>VLOOKUP(K2540,'[1]자격증 backdata'!A:D,4,0)</f>
        <v>5</v>
      </c>
      <c r="AE2540" s="3">
        <f>IF(_xlfn.MAXIFS(AD:AD,B:B,B2540)&gt;10,10,_xlfn.MAXIFS(AD:AD,B:B,B2540))</f>
        <v>5</v>
      </c>
      <c r="AG2540" s="2">
        <f>VLOOKUP(K2540,'[1]자격증 backdata'!A:C,3,0)</f>
        <v>0</v>
      </c>
      <c r="AH2540" s="2">
        <f>COUNTIFS($B:$B,$B2540,$AG:$AG,AH$1)</f>
        <v>0</v>
      </c>
      <c r="AI2540" s="2">
        <f>COUNTIFS($B:$B,$B2540,$AG:$AG,AI$1)</f>
        <v>0</v>
      </c>
      <c r="AJ2540" s="2">
        <f>COUNTIFS($B:$B,$B2540,$AG:$AG,AJ$1)</f>
        <v>0</v>
      </c>
      <c r="AK2540" s="2">
        <f>COUNTIFS($B:$B,$B2540,$AG:$AG,AK$1)</f>
        <v>0</v>
      </c>
      <c r="AL2540" s="2">
        <f>COUNTIFS($B:$B,$B2540,$AG:$AG,AL$1)</f>
        <v>0</v>
      </c>
      <c r="AM2540" s="2">
        <f>COUNTIFS($B:$B,$B2540,$AG:$AG,AM$1)</f>
        <v>0</v>
      </c>
      <c r="AN2540" s="2">
        <f>COUNTIFS($B:$B,$B2540,$AG:$AG,AN$1)</f>
        <v>0</v>
      </c>
      <c r="AO2540" s="2">
        <f>COUNTIFS($B:$B,$B2540,$AG:$AG,AO$1)</f>
        <v>0</v>
      </c>
      <c r="AP2540" s="2">
        <f>COUNTIFS($B:$B,$B2540,$AG:$AG,AP$1)</f>
        <v>0</v>
      </c>
      <c r="AQ2540" s="2">
        <f>COUNTIFS($B:$B,$B2540,$AG:$AG,AQ$1)</f>
        <v>0</v>
      </c>
      <c r="AR2540" s="2">
        <f>COUNTIFS($B:$B,$B2540,$AG:$AG,AR$1)</f>
        <v>1</v>
      </c>
      <c r="AS2540" s="2">
        <f>COUNTIFS($B:$B,$B2540,$AG:$AG,AS$1)</f>
        <v>0</v>
      </c>
      <c r="AT2540" s="2">
        <f>COUNTIFS($B:$B,$B2540,$AG:$AG,AT$1)</f>
        <v>0</v>
      </c>
      <c r="AU2540" s="2">
        <f>COUNTIFS($B:$B,$B2540,$AG:$AG,AU$1)</f>
        <v>0</v>
      </c>
    </row>
    <row r="2541" spans="1:47" ht="15" customHeight="1" x14ac:dyDescent="0.35">
      <c r="A2541" s="4">
        <f>IF(B2540=B2541,A2540,A2540+1)</f>
        <v>887</v>
      </c>
      <c r="B2541" s="4" t="s">
        <v>1498</v>
      </c>
      <c r="C2541" s="4" t="s">
        <v>1497</v>
      </c>
      <c r="D2541" s="4" t="s">
        <v>1480</v>
      </c>
      <c r="E2541" s="4" t="s">
        <v>1479</v>
      </c>
      <c r="F2541" s="4" t="s">
        <v>8</v>
      </c>
      <c r="G2541" s="4" t="s">
        <v>8</v>
      </c>
      <c r="H2541" s="4" t="s">
        <v>7</v>
      </c>
      <c r="I2541" s="4">
        <v>1</v>
      </c>
      <c r="J2541" s="4" t="s">
        <v>28</v>
      </c>
      <c r="K2541" s="4" t="s">
        <v>1478</v>
      </c>
      <c r="L2541" s="4" t="s">
        <v>26</v>
      </c>
      <c r="M2541" s="4" t="s">
        <v>1501</v>
      </c>
      <c r="N2541" s="4" t="s">
        <v>41</v>
      </c>
      <c r="P2541" s="4" t="s">
        <v>1</v>
      </c>
      <c r="Q2541" s="4" t="s">
        <v>1475</v>
      </c>
      <c r="R2541" s="4" t="s">
        <v>1474</v>
      </c>
      <c r="S2541" s="5" t="str">
        <f>IF(P2541="심사불필요","-",VLOOKUP(K2541,'[1]자격증 backdata'!A:G,7,0))</f>
        <v>필수</v>
      </c>
      <c r="T2541" s="5" t="str">
        <f>IF(S2541="-","-",IF(COUNTIFS(B:B,B2541,S:S,"필수")&gt;0,"자격요건충족","확인필요"))</f>
        <v>자격요건충족</v>
      </c>
      <c r="U2541" s="5"/>
      <c r="W2541" s="5">
        <f>IF(Q2541="4급","심사불필요",VLOOKUP(K2541,'[1]자격증 backdata'!A:B,2,0))</f>
        <v>4</v>
      </c>
      <c r="X2541" s="4">
        <f>IF(R2541="A", MIN(20, SUMIFS(W:W, B:B, B2541, R:R, "A")),IF(R2541="B", MIN(30, SUMIFS(W:W, B:B, B2541, R:R, "B")),"비해당분야"))</f>
        <v>16</v>
      </c>
      <c r="Y2541" s="4" t="str">
        <f>IF(R2541="C",MIN(30,IF(COUNTIFS(B:B,B2541,W:W,"가1")=1,25,IF(COUNTIFS(B:B,B2541,W:W,"가1")&gt;=2,30,0))+IF(COUNTIFS(B:B,B2541,W:W,"나1")&gt;=4,30,IF(COUNTIFS(B:B,B2541,W:W,"나1")=3,26,IF(COUNTIFS(B:B,B2541,W:W,"나1")=2,22,IF(COUNTIFS(B:B,B2541,W:W,"나1")=1,18,0)))))+MIN(30,IF(COUNTIFS(B:B,B2541,W:W,"가2")=1,25,IF(COUNTIFS(B:B,B2541,W:W,"가2")&gt;=2,30,0))+IF(COUNTIFS(B:B,B2541,W:W,"나2")=3,30,IF(COUNTIFS(B:B,B2541,W:W,"나2")=2,25,IF(COUNTIFS(B:B,B2541,W:W,"나2")=1,20,0)))),"비해당분야")</f>
        <v>비해당분야</v>
      </c>
      <c r="Z2541" s="4" t="str">
        <f>IF(R2541="C",VLOOKUP(K2541,'[1]자격증 backdata'!A:F,6,0),"비해당분야")</f>
        <v>비해당분야</v>
      </c>
      <c r="AA2541" s="4" t="str">
        <f>IF(R2541="C",SUMIF(B:B,B2541,Z:Z),"비해당분야")</f>
        <v>비해당분야</v>
      </c>
      <c r="AB2541" s="4" t="str">
        <f>IF(R2541="C",SUM(Y2541,AA2541),"비해당분야")</f>
        <v>비해당분야</v>
      </c>
      <c r="AC2541" s="4">
        <f>IF(R2541="C",AB2541,X2541)</f>
        <v>16</v>
      </c>
      <c r="AD2541" s="4">
        <f>VLOOKUP(K2541,'[1]자격증 backdata'!A:D,4,0)</f>
        <v>0</v>
      </c>
      <c r="AE2541" s="4">
        <f>IF(_xlfn.MAXIFS(AD:AD,B:B,B2541)&gt;10,10,_xlfn.MAXIFS(AD:AD,B:B,B2541))</f>
        <v>0</v>
      </c>
      <c r="AG2541" s="5">
        <f>VLOOKUP(K2541,'[1]자격증 backdata'!A:C,3,0)</f>
        <v>0</v>
      </c>
      <c r="AH2541" s="5">
        <f>COUNTIFS($B:$B,$B2541,$AG:$AG,AH$1)</f>
        <v>0</v>
      </c>
      <c r="AI2541" s="5">
        <f>COUNTIFS($B:$B,$B2541,$AG:$AG,AI$1)</f>
        <v>0</v>
      </c>
      <c r="AJ2541" s="5">
        <f>COUNTIFS($B:$B,$B2541,$AG:$AG,AJ$1)</f>
        <v>0</v>
      </c>
      <c r="AK2541" s="5">
        <f>COUNTIFS($B:$B,$B2541,$AG:$AG,AK$1)</f>
        <v>0</v>
      </c>
      <c r="AL2541" s="5">
        <f>COUNTIFS($B:$B,$B2541,$AG:$AG,AL$1)</f>
        <v>0</v>
      </c>
      <c r="AM2541" s="5">
        <f>COUNTIFS($B:$B,$B2541,$AG:$AG,AM$1)</f>
        <v>0</v>
      </c>
      <c r="AN2541" s="5">
        <f>COUNTIFS($B:$B,$B2541,$AG:$AG,AN$1)</f>
        <v>0</v>
      </c>
      <c r="AO2541" s="5">
        <f>COUNTIFS($B:$B,$B2541,$AG:$AG,AO$1)</f>
        <v>0</v>
      </c>
      <c r="AP2541" s="5">
        <f>COUNTIFS($B:$B,$B2541,$AG:$AG,AP$1)</f>
        <v>0</v>
      </c>
      <c r="AQ2541" s="5">
        <f>COUNTIFS($B:$B,$B2541,$AG:$AG,AQ$1)</f>
        <v>0</v>
      </c>
      <c r="AR2541" s="5">
        <f>COUNTIFS($B:$B,$B2541,$AG:$AG,AR$1)</f>
        <v>0</v>
      </c>
      <c r="AS2541" s="5">
        <f>COUNTIFS($B:$B,$B2541,$AG:$AG,AS$1)</f>
        <v>0</v>
      </c>
      <c r="AT2541" s="5">
        <f>COUNTIFS($B:$B,$B2541,$AG:$AG,AT$1)</f>
        <v>1</v>
      </c>
      <c r="AU2541" s="5">
        <f>COUNTIFS($B:$B,$B2541,$AG:$AG,AU$1)</f>
        <v>0</v>
      </c>
    </row>
    <row r="2542" spans="1:47" ht="15" customHeight="1" x14ac:dyDescent="0.35">
      <c r="A2542" s="6">
        <f>IF(B2541=B2542,A2541,A2541+1)</f>
        <v>887</v>
      </c>
      <c r="B2542" s="6" t="s">
        <v>1498</v>
      </c>
      <c r="C2542" s="6" t="s">
        <v>1497</v>
      </c>
      <c r="D2542" s="6" t="s">
        <v>1480</v>
      </c>
      <c r="E2542" s="6" t="s">
        <v>1479</v>
      </c>
      <c r="F2542" s="4" t="s">
        <v>8</v>
      </c>
      <c r="G2542" s="4" t="s">
        <v>8</v>
      </c>
      <c r="H2542" s="4" t="s">
        <v>7</v>
      </c>
      <c r="I2542" s="4">
        <v>2</v>
      </c>
      <c r="J2542" s="4" t="s">
        <v>515</v>
      </c>
      <c r="K2542" s="4" t="s">
        <v>1492</v>
      </c>
      <c r="L2542" s="4" t="s">
        <v>26</v>
      </c>
      <c r="M2542" s="4" t="s">
        <v>1500</v>
      </c>
      <c r="N2542" s="4" t="s">
        <v>1499</v>
      </c>
      <c r="P2542" s="4" t="s">
        <v>1</v>
      </c>
      <c r="Q2542" s="4" t="s">
        <v>1475</v>
      </c>
      <c r="R2542" s="4" t="s">
        <v>1474</v>
      </c>
      <c r="S2542" s="5" t="str">
        <f>IF(P2542="심사불필요","-",VLOOKUP(K2542,'[1]자격증 backdata'!A:G,7,0))</f>
        <v>필수</v>
      </c>
      <c r="T2542" s="5" t="str">
        <f>IF(S2542="-","-",IF(COUNTIFS(B:B,B2542,S:S,"필수")&gt;0,"자격요건충족","확인필요"))</f>
        <v>자격요건충족</v>
      </c>
      <c r="U2542" s="5"/>
      <c r="W2542" s="5">
        <f>IF(Q2542="4급","심사불필요",VLOOKUP(K2542,'[1]자격증 backdata'!A:B,2,0))</f>
        <v>6</v>
      </c>
      <c r="X2542" s="4">
        <f>IF(R2542="A", MIN(20, SUMIFS(W:W, B:B, B2542, R:R, "A")),IF(R2542="B", MIN(30, SUMIFS(W:W, B:B, B2542, R:R, "B")),"비해당분야"))</f>
        <v>16</v>
      </c>
      <c r="Y2542" s="4" t="str">
        <f>IF(R2542="C",MIN(30,IF(COUNTIFS(B:B,B2542,W:W,"가1")=1,25,IF(COUNTIFS(B:B,B2542,W:W,"가1")&gt;=2,30,0))+IF(COUNTIFS(B:B,B2542,W:W,"나1")&gt;=4,30,IF(COUNTIFS(B:B,B2542,W:W,"나1")=3,26,IF(COUNTIFS(B:B,B2542,W:W,"나1")=2,22,IF(COUNTIFS(B:B,B2542,W:W,"나1")=1,18,0)))))+MIN(30,IF(COUNTIFS(B:B,B2542,W:W,"가2")=1,25,IF(COUNTIFS(B:B,B2542,W:W,"가2")&gt;=2,30,0))+IF(COUNTIFS(B:B,B2542,W:W,"나2")=3,30,IF(COUNTIFS(B:B,B2542,W:W,"나2")=2,25,IF(COUNTIFS(B:B,B2542,W:W,"나2")=1,20,0)))),"비해당분야")</f>
        <v>비해당분야</v>
      </c>
      <c r="Z2542" s="4" t="str">
        <f>IF(R2542="C",VLOOKUP(K2542,'[1]자격증 backdata'!A:F,6,0),"비해당분야")</f>
        <v>비해당분야</v>
      </c>
      <c r="AA2542" s="4" t="str">
        <f>IF(R2542="C",SUMIF(B:B,B2542,Z:Z),"비해당분야")</f>
        <v>비해당분야</v>
      </c>
      <c r="AB2542" s="4" t="str">
        <f>IF(R2542="C",SUM(Y2542,AA2542),"비해당분야")</f>
        <v>비해당분야</v>
      </c>
      <c r="AC2542" s="4">
        <f>IF(R2542="C",AB2542,X2542)</f>
        <v>16</v>
      </c>
      <c r="AD2542" s="4">
        <f>VLOOKUP(K2542,'[1]자격증 backdata'!A:D,4,0)</f>
        <v>0</v>
      </c>
      <c r="AE2542" s="4">
        <f>IF(_xlfn.MAXIFS(AD:AD,B:B,B2542)&gt;10,10,_xlfn.MAXIFS(AD:AD,B:B,B2542))</f>
        <v>0</v>
      </c>
      <c r="AG2542" s="5">
        <f>VLOOKUP(K2542,'[1]자격증 backdata'!A:C,3,0)</f>
        <v>0</v>
      </c>
      <c r="AH2542" s="5">
        <f>COUNTIFS($B:$B,$B2542,$AG:$AG,AH$1)</f>
        <v>0</v>
      </c>
      <c r="AI2542" s="5">
        <f>COUNTIFS($B:$B,$B2542,$AG:$AG,AI$1)</f>
        <v>0</v>
      </c>
      <c r="AJ2542" s="5">
        <f>COUNTIFS($B:$B,$B2542,$AG:$AG,AJ$1)</f>
        <v>0</v>
      </c>
      <c r="AK2542" s="5">
        <f>COUNTIFS($B:$B,$B2542,$AG:$AG,AK$1)</f>
        <v>0</v>
      </c>
      <c r="AL2542" s="5">
        <f>COUNTIFS($B:$B,$B2542,$AG:$AG,AL$1)</f>
        <v>0</v>
      </c>
      <c r="AM2542" s="5">
        <f>COUNTIFS($B:$B,$B2542,$AG:$AG,AM$1)</f>
        <v>0</v>
      </c>
      <c r="AN2542" s="5">
        <f>COUNTIFS($B:$B,$B2542,$AG:$AG,AN$1)</f>
        <v>0</v>
      </c>
      <c r="AO2542" s="5">
        <f>COUNTIFS($B:$B,$B2542,$AG:$AG,AO$1)</f>
        <v>0</v>
      </c>
      <c r="AP2542" s="5">
        <f>COUNTIFS($B:$B,$B2542,$AG:$AG,AP$1)</f>
        <v>0</v>
      </c>
      <c r="AQ2542" s="5">
        <f>COUNTIFS($B:$B,$B2542,$AG:$AG,AQ$1)</f>
        <v>0</v>
      </c>
      <c r="AR2542" s="5">
        <f>COUNTIFS($B:$B,$B2542,$AG:$AG,AR$1)</f>
        <v>0</v>
      </c>
      <c r="AS2542" s="5">
        <f>COUNTIFS($B:$B,$B2542,$AG:$AG,AS$1)</f>
        <v>0</v>
      </c>
      <c r="AT2542" s="5">
        <f>COUNTIFS($B:$B,$B2542,$AG:$AG,AT$1)</f>
        <v>1</v>
      </c>
      <c r="AU2542" s="5">
        <f>COUNTIFS($B:$B,$B2542,$AG:$AG,AU$1)</f>
        <v>0</v>
      </c>
    </row>
    <row r="2543" spans="1:47" ht="15" customHeight="1" x14ac:dyDescent="0.35">
      <c r="A2543" s="6">
        <f>IF(B2542=B2543,A2542,A2542+1)</f>
        <v>887</v>
      </c>
      <c r="B2543" s="6" t="s">
        <v>1498</v>
      </c>
      <c r="C2543" s="6" t="s">
        <v>1497</v>
      </c>
      <c r="D2543" s="6" t="s">
        <v>1480</v>
      </c>
      <c r="E2543" s="6" t="s">
        <v>1479</v>
      </c>
      <c r="F2543" s="4" t="s">
        <v>7</v>
      </c>
      <c r="G2543" s="4" t="s">
        <v>8</v>
      </c>
      <c r="H2543" s="4" t="s">
        <v>7</v>
      </c>
      <c r="I2543" s="4">
        <v>3</v>
      </c>
      <c r="J2543" s="4" t="s">
        <v>106</v>
      </c>
      <c r="K2543" s="4" t="s">
        <v>1496</v>
      </c>
      <c r="L2543" s="4" t="s">
        <v>55</v>
      </c>
      <c r="M2543" s="4" t="s">
        <v>1495</v>
      </c>
      <c r="N2543" s="4" t="s">
        <v>680</v>
      </c>
      <c r="P2543" s="4" t="s">
        <v>1</v>
      </c>
      <c r="Q2543" s="4" t="s">
        <v>1475</v>
      </c>
      <c r="R2543" s="4" t="s">
        <v>1474</v>
      </c>
      <c r="S2543" s="5">
        <f>IF(P2543="심사불필요","-",VLOOKUP(K2543,'[1]자격증 backdata'!A:G,7,0))</f>
        <v>0</v>
      </c>
      <c r="T2543" s="5" t="str">
        <f>IF(S2543="-","-",IF(COUNTIFS(B:B,B2543,S:S,"필수")&gt;0,"자격요건충족","확인필요"))</f>
        <v>자격요건충족</v>
      </c>
      <c r="U2543" s="5"/>
      <c r="W2543" s="5">
        <f>IF(Q2543="4급","심사불필요",VLOOKUP(K2543,'[1]자격증 backdata'!A:B,2,0))</f>
        <v>6</v>
      </c>
      <c r="X2543" s="4">
        <f>IF(R2543="A", MIN(20, SUMIFS(W:W, B:B, B2543, R:R, "A")),IF(R2543="B", MIN(30, SUMIFS(W:W, B:B, B2543, R:R, "B")),"비해당분야"))</f>
        <v>16</v>
      </c>
      <c r="Y2543" s="4" t="str">
        <f>IF(R2543="C",MIN(30,IF(COUNTIFS(B:B,B2543,W:W,"가1")=1,25,IF(COUNTIFS(B:B,B2543,W:W,"가1")&gt;=2,30,0))+IF(COUNTIFS(B:B,B2543,W:W,"나1")&gt;=4,30,IF(COUNTIFS(B:B,B2543,W:W,"나1")=3,26,IF(COUNTIFS(B:B,B2543,W:W,"나1")=2,22,IF(COUNTIFS(B:B,B2543,W:W,"나1")=1,18,0)))))+MIN(30,IF(COUNTIFS(B:B,B2543,W:W,"가2")=1,25,IF(COUNTIFS(B:B,B2543,W:W,"가2")&gt;=2,30,0))+IF(COUNTIFS(B:B,B2543,W:W,"나2")=3,30,IF(COUNTIFS(B:B,B2543,W:W,"나2")=2,25,IF(COUNTIFS(B:B,B2543,W:W,"나2")=1,20,0)))),"비해당분야")</f>
        <v>비해당분야</v>
      </c>
      <c r="Z2543" s="4" t="str">
        <f>IF(R2543="C",VLOOKUP(K2543,'[1]자격증 backdata'!A:F,6,0),"비해당분야")</f>
        <v>비해당분야</v>
      </c>
      <c r="AA2543" s="4" t="str">
        <f>IF(R2543="C",SUMIF(B:B,B2543,Z:Z),"비해당분야")</f>
        <v>비해당분야</v>
      </c>
      <c r="AB2543" s="4" t="str">
        <f>IF(R2543="C",SUM(Y2543,AA2543),"비해당분야")</f>
        <v>비해당분야</v>
      </c>
      <c r="AC2543" s="4">
        <f>IF(R2543="C",AB2543,X2543)</f>
        <v>16</v>
      </c>
      <c r="AD2543" s="4">
        <f>VLOOKUP(K2543,'[1]자격증 backdata'!A:D,4,0)</f>
        <v>0</v>
      </c>
      <c r="AE2543" s="4">
        <f>IF(_xlfn.MAXIFS(AD:AD,B:B,B2543)&gt;10,10,_xlfn.MAXIFS(AD:AD,B:B,B2543))</f>
        <v>0</v>
      </c>
      <c r="AG2543" s="5" t="str">
        <f>VLOOKUP(K2543,'[1]자격증 backdata'!A:C,3,0)</f>
        <v>M</v>
      </c>
      <c r="AH2543" s="5">
        <f>COUNTIFS($B:$B,$B2543,$AG:$AG,AH$1)</f>
        <v>0</v>
      </c>
      <c r="AI2543" s="5">
        <f>COUNTIFS($B:$B,$B2543,$AG:$AG,AI$1)</f>
        <v>0</v>
      </c>
      <c r="AJ2543" s="5">
        <f>COUNTIFS($B:$B,$B2543,$AG:$AG,AJ$1)</f>
        <v>0</v>
      </c>
      <c r="AK2543" s="5">
        <f>COUNTIFS($B:$B,$B2543,$AG:$AG,AK$1)</f>
        <v>0</v>
      </c>
      <c r="AL2543" s="5">
        <f>COUNTIFS($B:$B,$B2543,$AG:$AG,AL$1)</f>
        <v>0</v>
      </c>
      <c r="AM2543" s="5">
        <f>COUNTIFS($B:$B,$B2543,$AG:$AG,AM$1)</f>
        <v>0</v>
      </c>
      <c r="AN2543" s="5">
        <f>COUNTIFS($B:$B,$B2543,$AG:$AG,AN$1)</f>
        <v>0</v>
      </c>
      <c r="AO2543" s="5">
        <f>COUNTIFS($B:$B,$B2543,$AG:$AG,AO$1)</f>
        <v>0</v>
      </c>
      <c r="AP2543" s="5">
        <f>COUNTIFS($B:$B,$B2543,$AG:$AG,AP$1)</f>
        <v>0</v>
      </c>
      <c r="AQ2543" s="5">
        <f>COUNTIFS($B:$B,$B2543,$AG:$AG,AQ$1)</f>
        <v>0</v>
      </c>
      <c r="AR2543" s="5">
        <f>COUNTIFS($B:$B,$B2543,$AG:$AG,AR$1)</f>
        <v>0</v>
      </c>
      <c r="AS2543" s="5">
        <f>COUNTIFS($B:$B,$B2543,$AG:$AG,AS$1)</f>
        <v>0</v>
      </c>
      <c r="AT2543" s="5">
        <f>COUNTIFS($B:$B,$B2543,$AG:$AG,AT$1)</f>
        <v>1</v>
      </c>
      <c r="AU2543" s="5">
        <f>COUNTIFS($B:$B,$B2543,$AG:$AG,AU$1)</f>
        <v>0</v>
      </c>
    </row>
    <row r="2544" spans="1:47" ht="15" customHeight="1" x14ac:dyDescent="0.35">
      <c r="A2544" s="3">
        <f>IF(B2543=B2544,A2543,A2543+1)</f>
        <v>888</v>
      </c>
      <c r="B2544" s="3" t="s">
        <v>1494</v>
      </c>
      <c r="C2544" s="3" t="s">
        <v>1493</v>
      </c>
      <c r="D2544" s="3" t="s">
        <v>1480</v>
      </c>
      <c r="E2544" s="3" t="s">
        <v>1479</v>
      </c>
      <c r="F2544" s="4" t="s">
        <v>8</v>
      </c>
      <c r="G2544" s="4" t="s">
        <v>8</v>
      </c>
      <c r="H2544" s="4" t="s">
        <v>7</v>
      </c>
      <c r="I2544" s="3">
        <v>1</v>
      </c>
      <c r="J2544" s="3" t="s">
        <v>515</v>
      </c>
      <c r="K2544" s="3" t="s">
        <v>1492</v>
      </c>
      <c r="L2544" s="3" t="s">
        <v>26</v>
      </c>
      <c r="M2544" s="3" t="s">
        <v>1491</v>
      </c>
      <c r="N2544" s="3" t="s">
        <v>1432</v>
      </c>
      <c r="P2544" s="3" t="s">
        <v>1</v>
      </c>
      <c r="Q2544" s="3" t="s">
        <v>1475</v>
      </c>
      <c r="R2544" s="3" t="s">
        <v>1474</v>
      </c>
      <c r="S2544" s="2" t="str">
        <f>IF(P2544="심사불필요","-",VLOOKUP(K2544,'[1]자격증 backdata'!A:G,7,0))</f>
        <v>필수</v>
      </c>
      <c r="T2544" s="2" t="str">
        <f>IF(S2544="-","-",IF(COUNTIFS(B:B,B2544,S:S,"필수")&gt;0,"자격요건충족","확인필요"))</f>
        <v>자격요건충족</v>
      </c>
      <c r="U2544" s="2"/>
      <c r="W2544" s="2">
        <f>IF(Q2544="4급","심사불필요",VLOOKUP(K2544,'[1]자격증 backdata'!A:B,2,0))</f>
        <v>6</v>
      </c>
      <c r="X2544" s="3">
        <f>IF(R2544="A", MIN(20, SUMIFS(W:W, B:B, B2544, R:R, "A")),IF(R2544="B", MIN(30, SUMIFS(W:W, B:B, B2544, R:R, "B")),"비해당분야"))</f>
        <v>6</v>
      </c>
      <c r="Y2544" s="3" t="str">
        <f>IF(R2544="C",MIN(30,IF(COUNTIFS(B:B,B2544,W:W,"가1")=1,25,IF(COUNTIFS(B:B,B2544,W:W,"가1")&gt;=2,30,0))+IF(COUNTIFS(B:B,B2544,W:W,"나1")&gt;=4,30,IF(COUNTIFS(B:B,B2544,W:W,"나1")=3,26,IF(COUNTIFS(B:B,B2544,W:W,"나1")=2,22,IF(COUNTIFS(B:B,B2544,W:W,"나1")=1,18,0)))))+MIN(30,IF(COUNTIFS(B:B,B2544,W:W,"가2")=1,25,IF(COUNTIFS(B:B,B2544,W:W,"가2")&gt;=2,30,0))+IF(COUNTIFS(B:B,B2544,W:W,"나2")=3,30,IF(COUNTIFS(B:B,B2544,W:W,"나2")=2,25,IF(COUNTIFS(B:B,B2544,W:W,"나2")=1,20,0)))),"비해당분야")</f>
        <v>비해당분야</v>
      </c>
      <c r="Z2544" s="3" t="str">
        <f>IF(R2544="C",VLOOKUP(K2544,'[1]자격증 backdata'!A:F,6,0),"비해당분야")</f>
        <v>비해당분야</v>
      </c>
      <c r="AA2544" s="3" t="str">
        <f>IF(R2544="C",SUMIF(B:B,B2544,Z:Z),"비해당분야")</f>
        <v>비해당분야</v>
      </c>
      <c r="AB2544" s="3" t="str">
        <f>IF(R2544="C",SUM(Y2544,AA2544),"비해당분야")</f>
        <v>비해당분야</v>
      </c>
      <c r="AC2544" s="3">
        <f>IF(R2544="C",AB2544,X2544)</f>
        <v>6</v>
      </c>
      <c r="AD2544" s="3">
        <f>VLOOKUP(K2544,'[1]자격증 backdata'!A:D,4,0)</f>
        <v>0</v>
      </c>
      <c r="AE2544" s="3">
        <f>IF(_xlfn.MAXIFS(AD:AD,B:B,B2544)&gt;10,10,_xlfn.MAXIFS(AD:AD,B:B,B2544))</f>
        <v>0</v>
      </c>
      <c r="AG2544" s="2">
        <f>VLOOKUP(K2544,'[1]자격증 backdata'!A:C,3,0)</f>
        <v>0</v>
      </c>
      <c r="AH2544" s="2">
        <f>COUNTIFS($B:$B,$B2544,$AG:$AG,AH$1)</f>
        <v>0</v>
      </c>
      <c r="AI2544" s="2">
        <f>COUNTIFS($B:$B,$B2544,$AG:$AG,AI$1)</f>
        <v>0</v>
      </c>
      <c r="AJ2544" s="2">
        <f>COUNTIFS($B:$B,$B2544,$AG:$AG,AJ$1)</f>
        <v>0</v>
      </c>
      <c r="AK2544" s="2">
        <f>COUNTIFS($B:$B,$B2544,$AG:$AG,AK$1)</f>
        <v>0</v>
      </c>
      <c r="AL2544" s="2">
        <f>COUNTIFS($B:$B,$B2544,$AG:$AG,AL$1)</f>
        <v>0</v>
      </c>
      <c r="AM2544" s="2">
        <f>COUNTIFS($B:$B,$B2544,$AG:$AG,AM$1)</f>
        <v>0</v>
      </c>
      <c r="AN2544" s="2">
        <f>COUNTIFS($B:$B,$B2544,$AG:$AG,AN$1)</f>
        <v>0</v>
      </c>
      <c r="AO2544" s="2">
        <f>COUNTIFS($B:$B,$B2544,$AG:$AG,AO$1)</f>
        <v>0</v>
      </c>
      <c r="AP2544" s="2">
        <f>COUNTIFS($B:$B,$B2544,$AG:$AG,AP$1)</f>
        <v>0</v>
      </c>
      <c r="AQ2544" s="2">
        <f>COUNTIFS($B:$B,$B2544,$AG:$AG,AQ$1)</f>
        <v>0</v>
      </c>
      <c r="AR2544" s="2">
        <f>COUNTIFS($B:$B,$B2544,$AG:$AG,AR$1)</f>
        <v>0</v>
      </c>
      <c r="AS2544" s="2">
        <f>COUNTIFS($B:$B,$B2544,$AG:$AG,AS$1)</f>
        <v>0</v>
      </c>
      <c r="AT2544" s="2">
        <f>COUNTIFS($B:$B,$B2544,$AG:$AG,AT$1)</f>
        <v>0</v>
      </c>
      <c r="AU2544" s="2">
        <f>COUNTIFS($B:$B,$B2544,$AG:$AG,AU$1)</f>
        <v>0</v>
      </c>
    </row>
    <row r="2545" spans="1:47" ht="15" customHeight="1" x14ac:dyDescent="0.35">
      <c r="A2545" s="4">
        <f>IF(B2544=B2545,A2544,A2544+1)</f>
        <v>889</v>
      </c>
      <c r="B2545" s="4" t="s">
        <v>1490</v>
      </c>
      <c r="C2545" s="4" t="s">
        <v>1489</v>
      </c>
      <c r="D2545" s="4" t="s">
        <v>1480</v>
      </c>
      <c r="E2545" s="4" t="s">
        <v>1479</v>
      </c>
      <c r="F2545" s="4" t="s">
        <v>8</v>
      </c>
      <c r="G2545" s="4" t="s">
        <v>8</v>
      </c>
      <c r="H2545" s="4" t="s">
        <v>7</v>
      </c>
      <c r="I2545" s="4">
        <v>1</v>
      </c>
      <c r="J2545" s="4" t="s">
        <v>28</v>
      </c>
      <c r="K2545" s="4" t="s">
        <v>1478</v>
      </c>
      <c r="L2545" s="4" t="s">
        <v>26</v>
      </c>
      <c r="M2545" s="4" t="s">
        <v>1488</v>
      </c>
      <c r="N2545" s="4" t="s">
        <v>41</v>
      </c>
      <c r="P2545" s="4" t="s">
        <v>1</v>
      </c>
      <c r="Q2545" s="4" t="s">
        <v>1475</v>
      </c>
      <c r="R2545" s="4" t="s">
        <v>1474</v>
      </c>
      <c r="S2545" s="5" t="str">
        <f>IF(P2545="심사불필요","-",VLOOKUP(K2545,'[1]자격증 backdata'!A:G,7,0))</f>
        <v>필수</v>
      </c>
      <c r="T2545" s="5" t="str">
        <f>IF(S2545="-","-",IF(COUNTIFS(B:B,B2545,S:S,"필수")&gt;0,"자격요건충족","확인필요"))</f>
        <v>자격요건충족</v>
      </c>
      <c r="U2545" s="5"/>
      <c r="W2545" s="5">
        <f>IF(Q2545="4급","심사불필요",VLOOKUP(K2545,'[1]자격증 backdata'!A:B,2,0))</f>
        <v>4</v>
      </c>
      <c r="X2545" s="4">
        <f>IF(R2545="A", MIN(20, SUMIFS(W:W, B:B, B2545, R:R, "A")),IF(R2545="B", MIN(30, SUMIFS(W:W, B:B, B2545, R:R, "B")),"비해당분야"))</f>
        <v>4</v>
      </c>
      <c r="Y2545" s="4" t="str">
        <f>IF(R2545="C",MIN(30,IF(COUNTIFS(B:B,B2545,W:W,"가1")=1,25,IF(COUNTIFS(B:B,B2545,W:W,"가1")&gt;=2,30,0))+IF(COUNTIFS(B:B,B2545,W:W,"나1")&gt;=4,30,IF(COUNTIFS(B:B,B2545,W:W,"나1")=3,26,IF(COUNTIFS(B:B,B2545,W:W,"나1")=2,22,IF(COUNTIFS(B:B,B2545,W:W,"나1")=1,18,0)))))+MIN(30,IF(COUNTIFS(B:B,B2545,W:W,"가2")=1,25,IF(COUNTIFS(B:B,B2545,W:W,"가2")&gt;=2,30,0))+IF(COUNTIFS(B:B,B2545,W:W,"나2")=3,30,IF(COUNTIFS(B:B,B2545,W:W,"나2")=2,25,IF(COUNTIFS(B:B,B2545,W:W,"나2")=1,20,0)))),"비해당분야")</f>
        <v>비해당분야</v>
      </c>
      <c r="Z2545" s="4" t="str">
        <f>IF(R2545="C",VLOOKUP(K2545,'[1]자격증 backdata'!A:F,6,0),"비해당분야")</f>
        <v>비해당분야</v>
      </c>
      <c r="AA2545" s="4" t="str">
        <f>IF(R2545="C",SUMIF(B:B,B2545,Z:Z),"비해당분야")</f>
        <v>비해당분야</v>
      </c>
      <c r="AB2545" s="4" t="str">
        <f>IF(R2545="C",SUM(Y2545,AA2545),"비해당분야")</f>
        <v>비해당분야</v>
      </c>
      <c r="AC2545" s="4">
        <f>IF(R2545="C",AB2545,X2545)</f>
        <v>4</v>
      </c>
      <c r="AD2545" s="4">
        <f>VLOOKUP(K2545,'[1]자격증 backdata'!A:D,4,0)</f>
        <v>0</v>
      </c>
      <c r="AE2545" s="4">
        <f>IF(_xlfn.MAXIFS(AD:AD,B:B,B2545)&gt;10,10,_xlfn.MAXIFS(AD:AD,B:B,B2545))</f>
        <v>0</v>
      </c>
      <c r="AG2545" s="5">
        <f>VLOOKUP(K2545,'[1]자격증 backdata'!A:C,3,0)</f>
        <v>0</v>
      </c>
      <c r="AH2545" s="5">
        <f>COUNTIFS($B:$B,$B2545,$AG:$AG,AH$1)</f>
        <v>0</v>
      </c>
      <c r="AI2545" s="5">
        <f>COUNTIFS($B:$B,$B2545,$AG:$AG,AI$1)</f>
        <v>0</v>
      </c>
      <c r="AJ2545" s="5">
        <f>COUNTIFS($B:$B,$B2545,$AG:$AG,AJ$1)</f>
        <v>0</v>
      </c>
      <c r="AK2545" s="5">
        <f>COUNTIFS($B:$B,$B2545,$AG:$AG,AK$1)</f>
        <v>0</v>
      </c>
      <c r="AL2545" s="5">
        <f>COUNTIFS($B:$B,$B2545,$AG:$AG,AL$1)</f>
        <v>0</v>
      </c>
      <c r="AM2545" s="5">
        <f>COUNTIFS($B:$B,$B2545,$AG:$AG,AM$1)</f>
        <v>0</v>
      </c>
      <c r="AN2545" s="5">
        <f>COUNTIFS($B:$B,$B2545,$AG:$AG,AN$1)</f>
        <v>0</v>
      </c>
      <c r="AO2545" s="5">
        <f>COUNTIFS($B:$B,$B2545,$AG:$AG,AO$1)</f>
        <v>0</v>
      </c>
      <c r="AP2545" s="5">
        <f>COUNTIFS($B:$B,$B2545,$AG:$AG,AP$1)</f>
        <v>0</v>
      </c>
      <c r="AQ2545" s="5">
        <f>COUNTIFS($B:$B,$B2545,$AG:$AG,AQ$1)</f>
        <v>0</v>
      </c>
      <c r="AR2545" s="5">
        <f>COUNTIFS($B:$B,$B2545,$AG:$AG,AR$1)</f>
        <v>0</v>
      </c>
      <c r="AS2545" s="5">
        <f>COUNTIFS($B:$B,$B2545,$AG:$AG,AS$1)</f>
        <v>0</v>
      </c>
      <c r="AT2545" s="5">
        <f>COUNTIFS($B:$B,$B2545,$AG:$AG,AT$1)</f>
        <v>0</v>
      </c>
      <c r="AU2545" s="5">
        <f>COUNTIFS($B:$B,$B2545,$AG:$AG,AU$1)</f>
        <v>0</v>
      </c>
    </row>
    <row r="2546" spans="1:47" ht="15" customHeight="1" x14ac:dyDescent="0.35">
      <c r="A2546" s="3">
        <f>IF(B2545=B2546,A2545,A2545+1)</f>
        <v>890</v>
      </c>
      <c r="B2546" s="3" t="s">
        <v>1486</v>
      </c>
      <c r="C2546" s="3" t="s">
        <v>1485</v>
      </c>
      <c r="D2546" s="3" t="s">
        <v>1480</v>
      </c>
      <c r="E2546" s="3" t="s">
        <v>1479</v>
      </c>
      <c r="F2546" s="4" t="s">
        <v>8</v>
      </c>
      <c r="G2546" s="4" t="s">
        <v>8</v>
      </c>
      <c r="H2546" s="4" t="s">
        <v>7</v>
      </c>
      <c r="I2546" s="3">
        <v>1</v>
      </c>
      <c r="J2546" s="3" t="s">
        <v>28</v>
      </c>
      <c r="K2546" s="3" t="s">
        <v>1478</v>
      </c>
      <c r="L2546" s="3" t="s">
        <v>26</v>
      </c>
      <c r="M2546" s="3" t="s">
        <v>1487</v>
      </c>
      <c r="N2546" s="3" t="s">
        <v>599</v>
      </c>
      <c r="P2546" s="3" t="s">
        <v>1</v>
      </c>
      <c r="Q2546" s="3" t="s">
        <v>1475</v>
      </c>
      <c r="R2546" s="3" t="s">
        <v>1474</v>
      </c>
      <c r="S2546" s="2" t="str">
        <f>IF(P2546="심사불필요","-",VLOOKUP(K2546,'[1]자격증 backdata'!A:G,7,0))</f>
        <v>필수</v>
      </c>
      <c r="T2546" s="2" t="str">
        <f>IF(S2546="-","-",IF(COUNTIFS(B:B,B2546,S:S,"필수")&gt;0,"자격요건충족","확인필요"))</f>
        <v>자격요건충족</v>
      </c>
      <c r="U2546" s="2"/>
      <c r="W2546" s="2">
        <f>IF(Q2546="4급","심사불필요",VLOOKUP(K2546,'[1]자격증 backdata'!A:B,2,0))</f>
        <v>4</v>
      </c>
      <c r="X2546" s="3">
        <f>IF(R2546="A", MIN(20, SUMIFS(W:W, B:B, B2546, R:R, "A")),IF(R2546="B", MIN(30, SUMIFS(W:W, B:B, B2546, R:R, "B")),"비해당분야"))</f>
        <v>4</v>
      </c>
      <c r="Y2546" s="3" t="str">
        <f>IF(R2546="C",MIN(30,IF(COUNTIFS(B:B,B2546,W:W,"가1")=1,25,IF(COUNTIFS(B:B,B2546,W:W,"가1")&gt;=2,30,0))+IF(COUNTIFS(B:B,B2546,W:W,"나1")&gt;=4,30,IF(COUNTIFS(B:B,B2546,W:W,"나1")=3,26,IF(COUNTIFS(B:B,B2546,W:W,"나1")=2,22,IF(COUNTIFS(B:B,B2546,W:W,"나1")=1,18,0)))))+MIN(30,IF(COUNTIFS(B:B,B2546,W:W,"가2")=1,25,IF(COUNTIFS(B:B,B2546,W:W,"가2")&gt;=2,30,0))+IF(COUNTIFS(B:B,B2546,W:W,"나2")=3,30,IF(COUNTIFS(B:B,B2546,W:W,"나2")=2,25,IF(COUNTIFS(B:B,B2546,W:W,"나2")=1,20,0)))),"비해당분야")</f>
        <v>비해당분야</v>
      </c>
      <c r="Z2546" s="3" t="str">
        <f>IF(R2546="C",VLOOKUP(K2546,'[1]자격증 backdata'!A:F,6,0),"비해당분야")</f>
        <v>비해당분야</v>
      </c>
      <c r="AA2546" s="3" t="str">
        <f>IF(R2546="C",SUMIF(B:B,B2546,Z:Z),"비해당분야")</f>
        <v>비해당분야</v>
      </c>
      <c r="AB2546" s="3" t="str">
        <f>IF(R2546="C",SUM(Y2546,AA2546),"비해당분야")</f>
        <v>비해당분야</v>
      </c>
      <c r="AC2546" s="3">
        <f>IF(R2546="C",AB2546,X2546)</f>
        <v>4</v>
      </c>
      <c r="AD2546" s="3">
        <f>VLOOKUP(K2546,'[1]자격증 backdata'!A:D,4,0)</f>
        <v>0</v>
      </c>
      <c r="AE2546" s="3">
        <f>IF(_xlfn.MAXIFS(AD:AD,B:B,B2546)&gt;10,10,_xlfn.MAXIFS(AD:AD,B:B,B2546))</f>
        <v>5</v>
      </c>
      <c r="AG2546" s="2">
        <f>VLOOKUP(K2546,'[1]자격증 backdata'!A:C,3,0)</f>
        <v>0</v>
      </c>
      <c r="AH2546" s="2">
        <f>COUNTIFS($B:$B,$B2546,$AG:$AG,AH$1)</f>
        <v>0</v>
      </c>
      <c r="AI2546" s="2">
        <f>COUNTIFS($B:$B,$B2546,$AG:$AG,AI$1)</f>
        <v>0</v>
      </c>
      <c r="AJ2546" s="2">
        <f>COUNTIFS($B:$B,$B2546,$AG:$AG,AJ$1)</f>
        <v>0</v>
      </c>
      <c r="AK2546" s="2">
        <f>COUNTIFS($B:$B,$B2546,$AG:$AG,AK$1)</f>
        <v>0</v>
      </c>
      <c r="AL2546" s="2">
        <f>COUNTIFS($B:$B,$B2546,$AG:$AG,AL$1)</f>
        <v>0</v>
      </c>
      <c r="AM2546" s="2">
        <f>COUNTIFS($B:$B,$B2546,$AG:$AG,AM$1)</f>
        <v>0</v>
      </c>
      <c r="AN2546" s="2">
        <f>COUNTIFS($B:$B,$B2546,$AG:$AG,AN$1)</f>
        <v>0</v>
      </c>
      <c r="AO2546" s="2">
        <f>COUNTIFS($B:$B,$B2546,$AG:$AG,AO$1)</f>
        <v>0</v>
      </c>
      <c r="AP2546" s="2">
        <f>COUNTIFS($B:$B,$B2546,$AG:$AG,AP$1)</f>
        <v>0</v>
      </c>
      <c r="AQ2546" s="2">
        <f>COUNTIFS($B:$B,$B2546,$AG:$AG,AQ$1)</f>
        <v>0</v>
      </c>
      <c r="AR2546" s="2">
        <f>COUNTIFS($B:$B,$B2546,$AG:$AG,AR$1)</f>
        <v>0</v>
      </c>
      <c r="AS2546" s="2">
        <f>COUNTIFS($B:$B,$B2546,$AG:$AG,AS$1)</f>
        <v>0</v>
      </c>
      <c r="AT2546" s="2">
        <f>COUNTIFS($B:$B,$B2546,$AG:$AG,AT$1)</f>
        <v>0</v>
      </c>
      <c r="AU2546" s="2">
        <f>COUNTIFS($B:$B,$B2546,$AG:$AG,AU$1)</f>
        <v>0</v>
      </c>
    </row>
    <row r="2547" spans="1:47" ht="15" customHeight="1" x14ac:dyDescent="0.35">
      <c r="A2547" s="7">
        <f>IF(B2546=B2547,A2546,A2546+1)</f>
        <v>890</v>
      </c>
      <c r="B2547" s="7" t="s">
        <v>1486</v>
      </c>
      <c r="C2547" s="7" t="s">
        <v>1485</v>
      </c>
      <c r="D2547" s="7" t="s">
        <v>1480</v>
      </c>
      <c r="E2547" s="7" t="s">
        <v>1479</v>
      </c>
      <c r="F2547" s="4" t="s">
        <v>7</v>
      </c>
      <c r="G2547" s="4" t="s">
        <v>8</v>
      </c>
      <c r="H2547" s="4" t="s">
        <v>7</v>
      </c>
      <c r="I2547" s="3">
        <v>2</v>
      </c>
      <c r="J2547" s="3" t="s">
        <v>38</v>
      </c>
      <c r="K2547" s="3" t="s">
        <v>1484</v>
      </c>
      <c r="L2547" s="3" t="s">
        <v>36</v>
      </c>
      <c r="M2547" s="3" t="s">
        <v>1483</v>
      </c>
      <c r="N2547" s="3" t="s">
        <v>1283</v>
      </c>
      <c r="P2547" s="3" t="s">
        <v>1</v>
      </c>
      <c r="Q2547" s="3" t="s">
        <v>1475</v>
      </c>
      <c r="R2547" s="3" t="s">
        <v>1474</v>
      </c>
      <c r="S2547" s="2">
        <f>IF(P2547="심사불필요","-",VLOOKUP(K2547,'[1]자격증 backdata'!A:G,7,0))</f>
        <v>0</v>
      </c>
      <c r="T2547" s="2" t="str">
        <f>IF(S2547="-","-",IF(COUNTIFS(B:B,B2547,S:S,"필수")&gt;0,"자격요건충족","확인필요"))</f>
        <v>자격요건충족</v>
      </c>
      <c r="U2547" s="2"/>
      <c r="W2547" s="2">
        <f>IF(Q2547="4급","심사불필요",VLOOKUP(K2547,'[1]자격증 backdata'!A:B,2,0))</f>
        <v>0</v>
      </c>
      <c r="X2547" s="3">
        <f>IF(R2547="A", MIN(20, SUMIFS(W:W, B:B, B2547, R:R, "A")),IF(R2547="B", MIN(30, SUMIFS(W:W, B:B, B2547, R:R, "B")),"비해당분야"))</f>
        <v>4</v>
      </c>
      <c r="Y2547" s="3" t="str">
        <f>IF(R2547="C",MIN(30,IF(COUNTIFS(B:B,B2547,W:W,"가1")=1,25,IF(COUNTIFS(B:B,B2547,W:W,"가1")&gt;=2,30,0))+IF(COUNTIFS(B:B,B2547,W:W,"나1")&gt;=4,30,IF(COUNTIFS(B:B,B2547,W:W,"나1")=3,26,IF(COUNTIFS(B:B,B2547,W:W,"나1")=2,22,IF(COUNTIFS(B:B,B2547,W:W,"나1")=1,18,0)))))+MIN(30,IF(COUNTIFS(B:B,B2547,W:W,"가2")=1,25,IF(COUNTIFS(B:B,B2547,W:W,"가2")&gt;=2,30,0))+IF(COUNTIFS(B:B,B2547,W:W,"나2")=3,30,IF(COUNTIFS(B:B,B2547,W:W,"나2")=2,25,IF(COUNTIFS(B:B,B2547,W:W,"나2")=1,20,0)))),"비해당분야")</f>
        <v>비해당분야</v>
      </c>
      <c r="Z2547" s="3" t="str">
        <f>IF(R2547="C",VLOOKUP(K2547,'[1]자격증 backdata'!A:F,6,0),"비해당분야")</f>
        <v>비해당분야</v>
      </c>
      <c r="AA2547" s="3" t="str">
        <f>IF(R2547="C",SUMIF(B:B,B2547,Z:Z),"비해당분야")</f>
        <v>비해당분야</v>
      </c>
      <c r="AB2547" s="3" t="str">
        <f>IF(R2547="C",SUM(Y2547,AA2547),"비해당분야")</f>
        <v>비해당분야</v>
      </c>
      <c r="AC2547" s="3">
        <f>IF(R2547="C",AB2547,X2547)</f>
        <v>4</v>
      </c>
      <c r="AD2547" s="3">
        <f>VLOOKUP(K2547,'[1]자격증 backdata'!A:D,4,0)</f>
        <v>5</v>
      </c>
      <c r="AE2547" s="3">
        <f>IF(_xlfn.MAXIFS(AD:AD,B:B,B2547)&gt;10,10,_xlfn.MAXIFS(AD:AD,B:B,B2547))</f>
        <v>5</v>
      </c>
      <c r="AG2547" s="2">
        <f>VLOOKUP(K2547,'[1]자격증 backdata'!A:C,3,0)</f>
        <v>0</v>
      </c>
      <c r="AH2547" s="2">
        <f>COUNTIFS($B:$B,$B2547,$AG:$AG,AH$1)</f>
        <v>0</v>
      </c>
      <c r="AI2547" s="2">
        <f>COUNTIFS($B:$B,$B2547,$AG:$AG,AI$1)</f>
        <v>0</v>
      </c>
      <c r="AJ2547" s="2">
        <f>COUNTIFS($B:$B,$B2547,$AG:$AG,AJ$1)</f>
        <v>0</v>
      </c>
      <c r="AK2547" s="2">
        <f>COUNTIFS($B:$B,$B2547,$AG:$AG,AK$1)</f>
        <v>0</v>
      </c>
      <c r="AL2547" s="2">
        <f>COUNTIFS($B:$B,$B2547,$AG:$AG,AL$1)</f>
        <v>0</v>
      </c>
      <c r="AM2547" s="2">
        <f>COUNTIFS($B:$B,$B2547,$AG:$AG,AM$1)</f>
        <v>0</v>
      </c>
      <c r="AN2547" s="2">
        <f>COUNTIFS($B:$B,$B2547,$AG:$AG,AN$1)</f>
        <v>0</v>
      </c>
      <c r="AO2547" s="2">
        <f>COUNTIFS($B:$B,$B2547,$AG:$AG,AO$1)</f>
        <v>0</v>
      </c>
      <c r="AP2547" s="2">
        <f>COUNTIFS($B:$B,$B2547,$AG:$AG,AP$1)</f>
        <v>0</v>
      </c>
      <c r="AQ2547" s="2">
        <f>COUNTIFS($B:$B,$B2547,$AG:$AG,AQ$1)</f>
        <v>0</v>
      </c>
      <c r="AR2547" s="2">
        <f>COUNTIFS($B:$B,$B2547,$AG:$AG,AR$1)</f>
        <v>0</v>
      </c>
      <c r="AS2547" s="2">
        <f>COUNTIFS($B:$B,$B2547,$AG:$AG,AS$1)</f>
        <v>0</v>
      </c>
      <c r="AT2547" s="2">
        <f>COUNTIFS($B:$B,$B2547,$AG:$AG,AT$1)</f>
        <v>0</v>
      </c>
      <c r="AU2547" s="2">
        <f>COUNTIFS($B:$B,$B2547,$AG:$AG,AU$1)</f>
        <v>0</v>
      </c>
    </row>
    <row r="2548" spans="1:47" ht="15" customHeight="1" x14ac:dyDescent="0.35">
      <c r="A2548" s="4">
        <f>IF(B2547=B2548,A2547,A2547+1)</f>
        <v>891</v>
      </c>
      <c r="B2548" s="4" t="s">
        <v>1482</v>
      </c>
      <c r="C2548" s="4" t="s">
        <v>1481</v>
      </c>
      <c r="D2548" s="4" t="s">
        <v>1480</v>
      </c>
      <c r="E2548" s="4" t="s">
        <v>1479</v>
      </c>
      <c r="F2548" s="4" t="s">
        <v>8</v>
      </c>
      <c r="G2548" s="4" t="s">
        <v>8</v>
      </c>
      <c r="H2548" s="4" t="s">
        <v>7</v>
      </c>
      <c r="I2548" s="4">
        <v>1</v>
      </c>
      <c r="J2548" s="4" t="s">
        <v>28</v>
      </c>
      <c r="K2548" s="4" t="s">
        <v>1478</v>
      </c>
      <c r="L2548" s="4" t="s">
        <v>26</v>
      </c>
      <c r="M2548" s="4" t="s">
        <v>1477</v>
      </c>
      <c r="N2548" s="4" t="s">
        <v>1476</v>
      </c>
      <c r="P2548" s="4" t="s">
        <v>1</v>
      </c>
      <c r="Q2548" s="4" t="s">
        <v>1475</v>
      </c>
      <c r="R2548" s="4" t="s">
        <v>1474</v>
      </c>
      <c r="S2548" s="5" t="str">
        <f>IF(P2548="심사불필요","-",VLOOKUP(K2548,'[1]자격증 backdata'!A:G,7,0))</f>
        <v>필수</v>
      </c>
      <c r="T2548" s="5" t="str">
        <f>IF(S2548="-","-",IF(COUNTIFS(B:B,B2548,S:S,"필수")&gt;0,"자격요건충족","확인필요"))</f>
        <v>자격요건충족</v>
      </c>
      <c r="U2548" s="5"/>
      <c r="W2548" s="5">
        <f>IF(Q2548="4급","심사불필요",VLOOKUP(K2548,'[1]자격증 backdata'!A:B,2,0))</f>
        <v>4</v>
      </c>
      <c r="X2548" s="4">
        <f>IF(R2548="A", MIN(20, SUMIFS(W:W, B:B, B2548, R:R, "A")),IF(R2548="B", MIN(30, SUMIFS(W:W, B:B, B2548, R:R, "B")),"비해당분야"))</f>
        <v>4</v>
      </c>
      <c r="Y2548" s="4" t="str">
        <f>IF(R2548="C",MIN(30,IF(COUNTIFS(B:B,B2548,W:W,"가1")=1,25,IF(COUNTIFS(B:B,B2548,W:W,"가1")&gt;=2,30,0))+IF(COUNTIFS(B:B,B2548,W:W,"나1")&gt;=4,30,IF(COUNTIFS(B:B,B2548,W:W,"나1")=3,26,IF(COUNTIFS(B:B,B2548,W:W,"나1")=2,22,IF(COUNTIFS(B:B,B2548,W:W,"나1")=1,18,0)))))+MIN(30,IF(COUNTIFS(B:B,B2548,W:W,"가2")=1,25,IF(COUNTIFS(B:B,B2548,W:W,"가2")&gt;=2,30,0))+IF(COUNTIFS(B:B,B2548,W:W,"나2")=3,30,IF(COUNTIFS(B:B,B2548,W:W,"나2")=2,25,IF(COUNTIFS(B:B,B2548,W:W,"나2")=1,20,0)))),"비해당분야")</f>
        <v>비해당분야</v>
      </c>
      <c r="Z2548" s="4" t="str">
        <f>IF(R2548="C",VLOOKUP(K2548,'[1]자격증 backdata'!A:F,6,0),"비해당분야")</f>
        <v>비해당분야</v>
      </c>
      <c r="AA2548" s="4" t="str">
        <f>IF(R2548="C",SUMIF(B:B,B2548,Z:Z),"비해당분야")</f>
        <v>비해당분야</v>
      </c>
      <c r="AB2548" s="4" t="str">
        <f>IF(R2548="C",SUM(Y2548,AA2548),"비해당분야")</f>
        <v>비해당분야</v>
      </c>
      <c r="AC2548" s="4">
        <f>IF(R2548="C",AB2548,X2548)</f>
        <v>4</v>
      </c>
      <c r="AD2548" s="4">
        <f>VLOOKUP(K2548,'[1]자격증 backdata'!A:D,4,0)</f>
        <v>0</v>
      </c>
      <c r="AE2548" s="4">
        <f>IF(_xlfn.MAXIFS(AD:AD,B:B,B2548)&gt;10,10,_xlfn.MAXIFS(AD:AD,B:B,B2548))</f>
        <v>0</v>
      </c>
      <c r="AG2548" s="5">
        <f>VLOOKUP(K2548,'[1]자격증 backdata'!A:C,3,0)</f>
        <v>0</v>
      </c>
      <c r="AH2548" s="5">
        <f>COUNTIFS($B:$B,$B2548,$AG:$AG,AH$1)</f>
        <v>0</v>
      </c>
      <c r="AI2548" s="5">
        <f>COUNTIFS($B:$B,$B2548,$AG:$AG,AI$1)</f>
        <v>0</v>
      </c>
      <c r="AJ2548" s="5">
        <f>COUNTIFS($B:$B,$B2548,$AG:$AG,AJ$1)</f>
        <v>0</v>
      </c>
      <c r="AK2548" s="5">
        <f>COUNTIFS($B:$B,$B2548,$AG:$AG,AK$1)</f>
        <v>0</v>
      </c>
      <c r="AL2548" s="5">
        <f>COUNTIFS($B:$B,$B2548,$AG:$AG,AL$1)</f>
        <v>0</v>
      </c>
      <c r="AM2548" s="5">
        <f>COUNTIFS($B:$B,$B2548,$AG:$AG,AM$1)</f>
        <v>0</v>
      </c>
      <c r="AN2548" s="5">
        <f>COUNTIFS($B:$B,$B2548,$AG:$AG,AN$1)</f>
        <v>0</v>
      </c>
      <c r="AO2548" s="5">
        <f>COUNTIFS($B:$B,$B2548,$AG:$AG,AO$1)</f>
        <v>0</v>
      </c>
      <c r="AP2548" s="5">
        <f>COUNTIFS($B:$B,$B2548,$AG:$AG,AP$1)</f>
        <v>0</v>
      </c>
      <c r="AQ2548" s="5">
        <f>COUNTIFS($B:$B,$B2548,$AG:$AG,AQ$1)</f>
        <v>0</v>
      </c>
      <c r="AR2548" s="5">
        <f>COUNTIFS($B:$B,$B2548,$AG:$AG,AR$1)</f>
        <v>0</v>
      </c>
      <c r="AS2548" s="5">
        <f>COUNTIFS($B:$B,$B2548,$AG:$AG,AS$1)</f>
        <v>0</v>
      </c>
      <c r="AT2548" s="5">
        <f>COUNTIFS($B:$B,$B2548,$AG:$AG,AT$1)</f>
        <v>0</v>
      </c>
      <c r="AU2548" s="5">
        <f>COUNTIFS($B:$B,$B2548,$AG:$AG,AU$1)</f>
        <v>0</v>
      </c>
    </row>
    <row r="2549" spans="1:47" ht="15" customHeight="1" x14ac:dyDescent="0.35">
      <c r="A2549" s="3">
        <f>IF(B2548=B2549,A2548,A2548+1)</f>
        <v>892</v>
      </c>
      <c r="B2549" s="3" t="s">
        <v>1458</v>
      </c>
      <c r="C2549" s="3" t="s">
        <v>1457</v>
      </c>
      <c r="D2549" s="3" t="s">
        <v>1429</v>
      </c>
      <c r="E2549" s="3" t="s">
        <v>1428</v>
      </c>
      <c r="F2549" s="4" t="s">
        <v>7</v>
      </c>
      <c r="G2549" s="4" t="s">
        <v>8</v>
      </c>
      <c r="H2549" s="4" t="s">
        <v>7</v>
      </c>
      <c r="I2549" s="3">
        <v>1</v>
      </c>
      <c r="J2549" s="3" t="s">
        <v>364</v>
      </c>
      <c r="K2549" s="3" t="s">
        <v>1473</v>
      </c>
      <c r="L2549" s="3" t="s">
        <v>254</v>
      </c>
      <c r="M2549" s="3" t="s">
        <v>1472</v>
      </c>
      <c r="N2549" s="3" t="s">
        <v>1471</v>
      </c>
      <c r="P2549" s="3" t="s">
        <v>669</v>
      </c>
      <c r="Q2549" s="2" t="s">
        <v>1126</v>
      </c>
      <c r="R2549" s="2" t="s">
        <v>1125</v>
      </c>
      <c r="S2549" s="2" t="str">
        <f>IF(P2549="심사불필요","-",VLOOKUP(K2549,'[1]자격증 backdata'!A:G,7,0))</f>
        <v>-</v>
      </c>
      <c r="T2549" s="2" t="str">
        <f>IF(S2549="-","-",IF(COUNTIFS(B:B,B2549,S:S,"필수")&gt;0,"자격요건충족","확인필요"))</f>
        <v>-</v>
      </c>
      <c r="U2549" s="2"/>
      <c r="W2549" s="2" t="str">
        <f>IF(Q2549="4급","심사불필요",VLOOKUP(K2549,'[1]자격증 backdata'!A:B,2,0))</f>
        <v>가1</v>
      </c>
      <c r="X2549" s="3" t="str">
        <f>IF(R2549="A", MIN(20, SUMIFS(W:W, B:B, B2549, R:R, "A")),IF(R2549="B", MIN(30, SUMIFS(W:W, B:B, B2549, R:R, "B")),"비해당분야"))</f>
        <v>비해당분야</v>
      </c>
      <c r="Y2549" s="3">
        <f>IF(R2549="C",MIN(30,IF(COUNTIFS(B:B,B2549,W:W,"가1")=1,25,IF(COUNTIFS(B:B,B2549,W:W,"가1")&gt;=2,30,0))+IF(COUNTIFS(B:B,B2549,W:W,"나1")&gt;=4,30,IF(COUNTIFS(B:B,B2549,W:W,"나1")=3,26,IF(COUNTIFS(B:B,B2549,W:W,"나1")=2,22,IF(COUNTIFS(B:B,B2549,W:W,"나1")=1,18,0)))))+MIN(30,IF(COUNTIFS(B:B,B2549,W:W,"가2")=1,25,IF(COUNTIFS(B:B,B2549,W:W,"가2")&gt;=2,30,0))+IF(COUNTIFS(B:B,B2549,W:W,"나2")=3,30,IF(COUNTIFS(B:B,B2549,W:W,"나2")=2,25,IF(COUNTIFS(B:B,B2549,W:W,"나2")=1,20,0)))),"비해당분야")</f>
        <v>30</v>
      </c>
      <c r="Z2549" s="3">
        <f>IF(R2549="C",VLOOKUP(K2549,'[1]자격증 backdata'!A:F,6,0),"비해당분야")</f>
        <v>0</v>
      </c>
      <c r="AA2549" s="3">
        <f>IF(R2549="C",SUMIF(B:B,B2549,Z:Z),"비해당분야")</f>
        <v>4</v>
      </c>
      <c r="AB2549" s="3">
        <f>IF(R2549="C",SUM(Y2549,AA2549),"비해당분야")</f>
        <v>34</v>
      </c>
      <c r="AC2549" s="3">
        <f>IF(R2549="C",AB2549,X2549)</f>
        <v>34</v>
      </c>
      <c r="AD2549" s="3">
        <f>VLOOKUP(K2549,'[1]자격증 backdata'!A:D,4,0)</f>
        <v>0</v>
      </c>
      <c r="AE2549" s="3">
        <f>IF(_xlfn.MAXIFS(AD:AD,B:B,B2549)&gt;10,10,_xlfn.MAXIFS(AD:AD,B:B,B2549))</f>
        <v>5</v>
      </c>
      <c r="AG2549" s="2" t="str">
        <f>VLOOKUP(K2549,'[1]자격증 backdata'!A:C,3,0)</f>
        <v>J</v>
      </c>
      <c r="AH2549" s="2">
        <f>COUNTIFS($B:$B,$B2549,$AG:$AG,AH$1)</f>
        <v>0</v>
      </c>
      <c r="AI2549" s="2">
        <f>COUNTIFS($B:$B,$B2549,$AG:$AG,AI$1)</f>
        <v>0</v>
      </c>
      <c r="AJ2549" s="2">
        <f>COUNTIFS($B:$B,$B2549,$AG:$AG,AJ$1)</f>
        <v>0</v>
      </c>
      <c r="AK2549" s="2">
        <f>COUNTIFS($B:$B,$B2549,$AG:$AG,AK$1)</f>
        <v>0</v>
      </c>
      <c r="AL2549" s="2">
        <f>COUNTIFS($B:$B,$B2549,$AG:$AG,AL$1)</f>
        <v>0</v>
      </c>
      <c r="AM2549" s="2">
        <f>COUNTIFS($B:$B,$B2549,$AG:$AG,AM$1)</f>
        <v>0</v>
      </c>
      <c r="AN2549" s="2">
        <f>COUNTIFS($B:$B,$B2549,$AG:$AG,AN$1)</f>
        <v>0</v>
      </c>
      <c r="AO2549" s="2">
        <f>COUNTIFS($B:$B,$B2549,$AG:$AG,AO$1)</f>
        <v>0</v>
      </c>
      <c r="AP2549" s="2">
        <f>COUNTIFS($B:$B,$B2549,$AG:$AG,AP$1)</f>
        <v>0</v>
      </c>
      <c r="AQ2549" s="2">
        <f>COUNTIFS($B:$B,$B2549,$AG:$AG,AQ$1)</f>
        <v>1</v>
      </c>
      <c r="AR2549" s="2">
        <f>COUNTIFS($B:$B,$B2549,$AG:$AG,AR$1)</f>
        <v>0</v>
      </c>
      <c r="AS2549" s="2">
        <f>COUNTIFS($B:$B,$B2549,$AG:$AG,AS$1)</f>
        <v>0</v>
      </c>
      <c r="AT2549" s="2">
        <f>COUNTIFS($B:$B,$B2549,$AG:$AG,AT$1)</f>
        <v>0</v>
      </c>
      <c r="AU2549" s="2">
        <f>COUNTIFS($B:$B,$B2549,$AG:$AG,AU$1)</f>
        <v>0</v>
      </c>
    </row>
    <row r="2550" spans="1:47" ht="15" customHeight="1" x14ac:dyDescent="0.35">
      <c r="A2550" s="7">
        <f>IF(B2549=B2550,A2549,A2549+1)</f>
        <v>892</v>
      </c>
      <c r="B2550" s="7" t="s">
        <v>1458</v>
      </c>
      <c r="C2550" s="7" t="s">
        <v>1457</v>
      </c>
      <c r="D2550" s="7" t="s">
        <v>1429</v>
      </c>
      <c r="E2550" s="7" t="s">
        <v>1428</v>
      </c>
      <c r="F2550" s="4" t="s">
        <v>7</v>
      </c>
      <c r="G2550" s="4" t="s">
        <v>8</v>
      </c>
      <c r="H2550" s="4" t="s">
        <v>7</v>
      </c>
      <c r="I2550" s="3">
        <v>2</v>
      </c>
      <c r="J2550" s="3" t="s">
        <v>1470</v>
      </c>
      <c r="K2550" s="3" t="s">
        <v>1469</v>
      </c>
      <c r="L2550" s="3" t="s">
        <v>1468</v>
      </c>
      <c r="M2550" s="3" t="s">
        <v>1467</v>
      </c>
      <c r="N2550" s="3" t="s">
        <v>1466</v>
      </c>
      <c r="P2550" s="3" t="s">
        <v>669</v>
      </c>
      <c r="Q2550" s="2" t="s">
        <v>1126</v>
      </c>
      <c r="R2550" s="2" t="s">
        <v>1125</v>
      </c>
      <c r="S2550" s="2" t="str">
        <f>IF(P2550="심사불필요","-",VLOOKUP(K2550,'[1]자격증 backdata'!A:G,7,0))</f>
        <v>-</v>
      </c>
      <c r="T2550" s="2" t="str">
        <f>IF(S2550="-","-",IF(COUNTIFS(B:B,B2550,S:S,"필수")&gt;0,"자격요건충족","확인필요"))</f>
        <v>-</v>
      </c>
      <c r="U2550" s="2"/>
      <c r="W2550" s="2" t="str">
        <f>IF(Q2550="4급","심사불필요",VLOOKUP(K2550,'[1]자격증 backdata'!A:B,2,0))</f>
        <v>가1</v>
      </c>
      <c r="X2550" s="3" t="str">
        <f>IF(R2550="A", MIN(20, SUMIFS(W:W, B:B, B2550, R:R, "A")),IF(R2550="B", MIN(30, SUMIFS(W:W, B:B, B2550, R:R, "B")),"비해당분야"))</f>
        <v>비해당분야</v>
      </c>
      <c r="Y2550" s="3">
        <f>IF(R2550="C",MIN(30,IF(COUNTIFS(B:B,B2550,W:W,"가1")=1,25,IF(COUNTIFS(B:B,B2550,W:W,"가1")&gt;=2,30,0))+IF(COUNTIFS(B:B,B2550,W:W,"나1")&gt;=4,30,IF(COUNTIFS(B:B,B2550,W:W,"나1")=3,26,IF(COUNTIFS(B:B,B2550,W:W,"나1")=2,22,IF(COUNTIFS(B:B,B2550,W:W,"나1")=1,18,0)))))+MIN(30,IF(COUNTIFS(B:B,B2550,W:W,"가2")=1,25,IF(COUNTIFS(B:B,B2550,W:W,"가2")&gt;=2,30,0))+IF(COUNTIFS(B:B,B2550,W:W,"나2")=3,30,IF(COUNTIFS(B:B,B2550,W:W,"나2")=2,25,IF(COUNTIFS(B:B,B2550,W:W,"나2")=1,20,0)))),"비해당분야")</f>
        <v>30</v>
      </c>
      <c r="Z2550" s="3">
        <f>IF(R2550="C",VLOOKUP(K2550,'[1]자격증 backdata'!A:F,6,0),"비해당분야")</f>
        <v>0</v>
      </c>
      <c r="AA2550" s="3">
        <f>IF(R2550="C",SUMIF(B:B,B2550,Z:Z),"비해당분야")</f>
        <v>4</v>
      </c>
      <c r="AB2550" s="3">
        <f>IF(R2550="C",SUM(Y2550,AA2550),"비해당분야")</f>
        <v>34</v>
      </c>
      <c r="AC2550" s="3">
        <f>IF(R2550="C",AB2550,X2550)</f>
        <v>34</v>
      </c>
      <c r="AD2550" s="3">
        <f>VLOOKUP(K2550,'[1]자격증 backdata'!A:D,4,0)</f>
        <v>0</v>
      </c>
      <c r="AE2550" s="3">
        <f>IF(_xlfn.MAXIFS(AD:AD,B:B,B2550)&gt;10,10,_xlfn.MAXIFS(AD:AD,B:B,B2550))</f>
        <v>5</v>
      </c>
      <c r="AG2550" s="2">
        <f>VLOOKUP(K2550,'[1]자격증 backdata'!A:C,3,0)</f>
        <v>0</v>
      </c>
      <c r="AH2550" s="2">
        <f>COUNTIFS($B:$B,$B2550,$AG:$AG,AH$1)</f>
        <v>0</v>
      </c>
      <c r="AI2550" s="2">
        <f>COUNTIFS($B:$B,$B2550,$AG:$AG,AI$1)</f>
        <v>0</v>
      </c>
      <c r="AJ2550" s="2">
        <f>COUNTIFS($B:$B,$B2550,$AG:$AG,AJ$1)</f>
        <v>0</v>
      </c>
      <c r="AK2550" s="2">
        <f>COUNTIFS($B:$B,$B2550,$AG:$AG,AK$1)</f>
        <v>0</v>
      </c>
      <c r="AL2550" s="2">
        <f>COUNTIFS($B:$B,$B2550,$AG:$AG,AL$1)</f>
        <v>0</v>
      </c>
      <c r="AM2550" s="2">
        <f>COUNTIFS($B:$B,$B2550,$AG:$AG,AM$1)</f>
        <v>0</v>
      </c>
      <c r="AN2550" s="2">
        <f>COUNTIFS($B:$B,$B2550,$AG:$AG,AN$1)</f>
        <v>0</v>
      </c>
      <c r="AO2550" s="2">
        <f>COUNTIFS($B:$B,$B2550,$AG:$AG,AO$1)</f>
        <v>0</v>
      </c>
      <c r="AP2550" s="2">
        <f>COUNTIFS($B:$B,$B2550,$AG:$AG,AP$1)</f>
        <v>0</v>
      </c>
      <c r="AQ2550" s="2">
        <f>COUNTIFS($B:$B,$B2550,$AG:$AG,AQ$1)</f>
        <v>1</v>
      </c>
      <c r="AR2550" s="2">
        <f>COUNTIFS($B:$B,$B2550,$AG:$AG,AR$1)</f>
        <v>0</v>
      </c>
      <c r="AS2550" s="2">
        <f>COUNTIFS($B:$B,$B2550,$AG:$AG,AS$1)</f>
        <v>0</v>
      </c>
      <c r="AT2550" s="2">
        <f>COUNTIFS($B:$B,$B2550,$AG:$AG,AT$1)</f>
        <v>0</v>
      </c>
      <c r="AU2550" s="2">
        <f>COUNTIFS($B:$B,$B2550,$AG:$AG,AU$1)</f>
        <v>0</v>
      </c>
    </row>
    <row r="2551" spans="1:47" ht="15" customHeight="1" x14ac:dyDescent="0.35">
      <c r="A2551" s="7">
        <f>IF(B2550=B2551,A2550,A2550+1)</f>
        <v>892</v>
      </c>
      <c r="B2551" s="7" t="s">
        <v>1458</v>
      </c>
      <c r="C2551" s="7" t="s">
        <v>1457</v>
      </c>
      <c r="D2551" s="7" t="s">
        <v>1429</v>
      </c>
      <c r="E2551" s="7" t="s">
        <v>1428</v>
      </c>
      <c r="F2551" s="4" t="s">
        <v>7</v>
      </c>
      <c r="G2551" s="4" t="s">
        <v>8</v>
      </c>
      <c r="H2551" s="4" t="s">
        <v>7</v>
      </c>
      <c r="I2551" s="3">
        <v>3</v>
      </c>
      <c r="J2551" s="3" t="s">
        <v>633</v>
      </c>
      <c r="K2551" s="3" t="s">
        <v>1465</v>
      </c>
      <c r="L2551" s="3" t="s">
        <v>55</v>
      </c>
      <c r="M2551" s="3" t="s">
        <v>1464</v>
      </c>
      <c r="N2551" s="3" t="s">
        <v>1463</v>
      </c>
      <c r="P2551" s="3" t="s">
        <v>669</v>
      </c>
      <c r="Q2551" s="2" t="s">
        <v>1126</v>
      </c>
      <c r="R2551" s="2" t="s">
        <v>1125</v>
      </c>
      <c r="S2551" s="2" t="str">
        <f>IF(P2551="심사불필요","-",VLOOKUP(K2551,'[1]자격증 backdata'!A:G,7,0))</f>
        <v>-</v>
      </c>
      <c r="T2551" s="2" t="str">
        <f>IF(S2551="-","-",IF(COUNTIFS(B:B,B2551,S:S,"필수")&gt;0,"자격요건충족","확인필요"))</f>
        <v>-</v>
      </c>
      <c r="U2551" s="2"/>
      <c r="W2551" s="2">
        <f>IF(Q2551="4급","심사불필요",VLOOKUP(K2551,'[1]자격증 backdata'!A:B,2,0))</f>
        <v>0</v>
      </c>
      <c r="X2551" s="3" t="str">
        <f>IF(R2551="A", MIN(20, SUMIFS(W:W, B:B, B2551, R:R, "A")),IF(R2551="B", MIN(30, SUMIFS(W:W, B:B, B2551, R:R, "B")),"비해당분야"))</f>
        <v>비해당분야</v>
      </c>
      <c r="Y2551" s="3">
        <f>IF(R2551="C",MIN(30,IF(COUNTIFS(B:B,B2551,W:W,"가1")=1,25,IF(COUNTIFS(B:B,B2551,W:W,"가1")&gt;=2,30,0))+IF(COUNTIFS(B:B,B2551,W:W,"나1")&gt;=4,30,IF(COUNTIFS(B:B,B2551,W:W,"나1")=3,26,IF(COUNTIFS(B:B,B2551,W:W,"나1")=2,22,IF(COUNTIFS(B:B,B2551,W:W,"나1")=1,18,0)))))+MIN(30,IF(COUNTIFS(B:B,B2551,W:W,"가2")=1,25,IF(COUNTIFS(B:B,B2551,W:W,"가2")&gt;=2,30,0))+IF(COUNTIFS(B:B,B2551,W:W,"나2")=3,30,IF(COUNTIFS(B:B,B2551,W:W,"나2")=2,25,IF(COUNTIFS(B:B,B2551,W:W,"나2")=1,20,0)))),"비해당분야")</f>
        <v>30</v>
      </c>
      <c r="Z2551" s="3">
        <f>IF(R2551="C",VLOOKUP(K2551,'[1]자격증 backdata'!A:F,6,0),"비해당분야")</f>
        <v>2</v>
      </c>
      <c r="AA2551" s="3">
        <f>IF(R2551="C",SUMIF(B:B,B2551,Z:Z),"비해당분야")</f>
        <v>4</v>
      </c>
      <c r="AB2551" s="3">
        <f>IF(R2551="C",SUM(Y2551,AA2551),"비해당분야")</f>
        <v>34</v>
      </c>
      <c r="AC2551" s="3">
        <f>IF(R2551="C",AB2551,X2551)</f>
        <v>34</v>
      </c>
      <c r="AD2551" s="3">
        <f>VLOOKUP(K2551,'[1]자격증 backdata'!A:D,4,0)</f>
        <v>0</v>
      </c>
      <c r="AE2551" s="3">
        <f>IF(_xlfn.MAXIFS(AD:AD,B:B,B2551)&gt;10,10,_xlfn.MAXIFS(AD:AD,B:B,B2551))</f>
        <v>5</v>
      </c>
      <c r="AG2551" s="2">
        <f>VLOOKUP(K2551,'[1]자격증 backdata'!A:C,3,0)</f>
        <v>0</v>
      </c>
      <c r="AH2551" s="2">
        <f>COUNTIFS($B:$B,$B2551,$AG:$AG,AH$1)</f>
        <v>0</v>
      </c>
      <c r="AI2551" s="2">
        <f>COUNTIFS($B:$B,$B2551,$AG:$AG,AI$1)</f>
        <v>0</v>
      </c>
      <c r="AJ2551" s="2">
        <f>COUNTIFS($B:$B,$B2551,$AG:$AG,AJ$1)</f>
        <v>0</v>
      </c>
      <c r="AK2551" s="2">
        <f>COUNTIFS($B:$B,$B2551,$AG:$AG,AK$1)</f>
        <v>0</v>
      </c>
      <c r="AL2551" s="2">
        <f>COUNTIFS($B:$B,$B2551,$AG:$AG,AL$1)</f>
        <v>0</v>
      </c>
      <c r="AM2551" s="2">
        <f>COUNTIFS($B:$B,$B2551,$AG:$AG,AM$1)</f>
        <v>0</v>
      </c>
      <c r="AN2551" s="2">
        <f>COUNTIFS($B:$B,$B2551,$AG:$AG,AN$1)</f>
        <v>0</v>
      </c>
      <c r="AO2551" s="2">
        <f>COUNTIFS($B:$B,$B2551,$AG:$AG,AO$1)</f>
        <v>0</v>
      </c>
      <c r="AP2551" s="2">
        <f>COUNTIFS($B:$B,$B2551,$AG:$AG,AP$1)</f>
        <v>0</v>
      </c>
      <c r="AQ2551" s="2">
        <f>COUNTIFS($B:$B,$B2551,$AG:$AG,AQ$1)</f>
        <v>1</v>
      </c>
      <c r="AR2551" s="2">
        <f>COUNTIFS($B:$B,$B2551,$AG:$AG,AR$1)</f>
        <v>0</v>
      </c>
      <c r="AS2551" s="2">
        <f>COUNTIFS($B:$B,$B2551,$AG:$AG,AS$1)</f>
        <v>0</v>
      </c>
      <c r="AT2551" s="2">
        <f>COUNTIFS($B:$B,$B2551,$AG:$AG,AT$1)</f>
        <v>0</v>
      </c>
      <c r="AU2551" s="2">
        <f>COUNTIFS($B:$B,$B2551,$AG:$AG,AU$1)</f>
        <v>0</v>
      </c>
    </row>
    <row r="2552" spans="1:47" ht="15" customHeight="1" x14ac:dyDescent="0.35">
      <c r="A2552" s="7">
        <f>IF(B2551=B2552,A2551,A2551+1)</f>
        <v>892</v>
      </c>
      <c r="B2552" s="7" t="s">
        <v>1458</v>
      </c>
      <c r="C2552" s="7" t="s">
        <v>1457</v>
      </c>
      <c r="D2552" s="7" t="s">
        <v>1429</v>
      </c>
      <c r="E2552" s="7" t="s">
        <v>1428</v>
      </c>
      <c r="F2552" s="4" t="s">
        <v>7</v>
      </c>
      <c r="G2552" s="4" t="s">
        <v>8</v>
      </c>
      <c r="H2552" s="4" t="s">
        <v>7</v>
      </c>
      <c r="I2552" s="3">
        <v>4</v>
      </c>
      <c r="J2552" s="3" t="s">
        <v>106</v>
      </c>
      <c r="K2552" s="3" t="s">
        <v>1462</v>
      </c>
      <c r="L2552" s="3" t="s">
        <v>55</v>
      </c>
      <c r="M2552" s="3" t="s">
        <v>1461</v>
      </c>
      <c r="N2552" s="3" t="s">
        <v>1460</v>
      </c>
      <c r="P2552" s="3" t="s">
        <v>669</v>
      </c>
      <c r="Q2552" s="2" t="s">
        <v>1126</v>
      </c>
      <c r="R2552" s="2" t="s">
        <v>1125</v>
      </c>
      <c r="S2552" s="2" t="str">
        <f>IF(P2552="심사불필요","-",VLOOKUP(K2552,'[1]자격증 backdata'!A:G,7,0))</f>
        <v>-</v>
      </c>
      <c r="T2552" s="2" t="str">
        <f>IF(S2552="-","-",IF(COUNTIFS(B:B,B2552,S:S,"필수")&gt;0,"자격요건충족","확인필요"))</f>
        <v>-</v>
      </c>
      <c r="U2552" s="2"/>
      <c r="W2552" s="2">
        <f>IF(Q2552="4급","심사불필요",VLOOKUP(K2552,'[1]자격증 backdata'!A:B,2,0))</f>
        <v>0</v>
      </c>
      <c r="X2552" s="3" t="str">
        <f>IF(R2552="A", MIN(20, SUMIFS(W:W, B:B, B2552, R:R, "A")),IF(R2552="B", MIN(30, SUMIFS(W:W, B:B, B2552, R:R, "B")),"비해당분야"))</f>
        <v>비해당분야</v>
      </c>
      <c r="Y2552" s="3">
        <f>IF(R2552="C",MIN(30,IF(COUNTIFS(B:B,B2552,W:W,"가1")=1,25,IF(COUNTIFS(B:B,B2552,W:W,"가1")&gt;=2,30,0))+IF(COUNTIFS(B:B,B2552,W:W,"나1")&gt;=4,30,IF(COUNTIFS(B:B,B2552,W:W,"나1")=3,26,IF(COUNTIFS(B:B,B2552,W:W,"나1")=2,22,IF(COUNTIFS(B:B,B2552,W:W,"나1")=1,18,0)))))+MIN(30,IF(COUNTIFS(B:B,B2552,W:W,"가2")=1,25,IF(COUNTIFS(B:B,B2552,W:W,"가2")&gt;=2,30,0))+IF(COUNTIFS(B:B,B2552,W:W,"나2")=3,30,IF(COUNTIFS(B:B,B2552,W:W,"나2")=2,25,IF(COUNTIFS(B:B,B2552,W:W,"나2")=1,20,0)))),"비해당분야")</f>
        <v>30</v>
      </c>
      <c r="Z2552" s="3">
        <f>IF(R2552="C",VLOOKUP(K2552,'[1]자격증 backdata'!A:F,6,0),"비해당분야")</f>
        <v>2</v>
      </c>
      <c r="AA2552" s="3">
        <f>IF(R2552="C",SUMIF(B:B,B2552,Z:Z),"비해당분야")</f>
        <v>4</v>
      </c>
      <c r="AB2552" s="3">
        <f>IF(R2552="C",SUM(Y2552,AA2552),"비해당분야")</f>
        <v>34</v>
      </c>
      <c r="AC2552" s="3">
        <f>IF(R2552="C",AB2552,X2552)</f>
        <v>34</v>
      </c>
      <c r="AD2552" s="3">
        <f>VLOOKUP(K2552,'[1]자격증 backdata'!A:D,4,0)</f>
        <v>0</v>
      </c>
      <c r="AE2552" s="3">
        <f>IF(_xlfn.MAXIFS(AD:AD,B:B,B2552)&gt;10,10,_xlfn.MAXIFS(AD:AD,B:B,B2552))</f>
        <v>5</v>
      </c>
      <c r="AG2552" s="2">
        <f>VLOOKUP(K2552,'[1]자격증 backdata'!A:C,3,0)</f>
        <v>0</v>
      </c>
      <c r="AH2552" s="2">
        <f>COUNTIFS($B:$B,$B2552,$AG:$AG,AH$1)</f>
        <v>0</v>
      </c>
      <c r="AI2552" s="2">
        <f>COUNTIFS($B:$B,$B2552,$AG:$AG,AI$1)</f>
        <v>0</v>
      </c>
      <c r="AJ2552" s="2">
        <f>COUNTIFS($B:$B,$B2552,$AG:$AG,AJ$1)</f>
        <v>0</v>
      </c>
      <c r="AK2552" s="2">
        <f>COUNTIFS($B:$B,$B2552,$AG:$AG,AK$1)</f>
        <v>0</v>
      </c>
      <c r="AL2552" s="2">
        <f>COUNTIFS($B:$B,$B2552,$AG:$AG,AL$1)</f>
        <v>0</v>
      </c>
      <c r="AM2552" s="2">
        <f>COUNTIFS($B:$B,$B2552,$AG:$AG,AM$1)</f>
        <v>0</v>
      </c>
      <c r="AN2552" s="2">
        <f>COUNTIFS($B:$B,$B2552,$AG:$AG,AN$1)</f>
        <v>0</v>
      </c>
      <c r="AO2552" s="2">
        <f>COUNTIFS($B:$B,$B2552,$AG:$AG,AO$1)</f>
        <v>0</v>
      </c>
      <c r="AP2552" s="2">
        <f>COUNTIFS($B:$B,$B2552,$AG:$AG,AP$1)</f>
        <v>0</v>
      </c>
      <c r="AQ2552" s="2">
        <f>COUNTIFS($B:$B,$B2552,$AG:$AG,AQ$1)</f>
        <v>1</v>
      </c>
      <c r="AR2552" s="2">
        <f>COUNTIFS($B:$B,$B2552,$AG:$AG,AR$1)</f>
        <v>0</v>
      </c>
      <c r="AS2552" s="2">
        <f>COUNTIFS($B:$B,$B2552,$AG:$AG,AS$1)</f>
        <v>0</v>
      </c>
      <c r="AT2552" s="2">
        <f>COUNTIFS($B:$B,$B2552,$AG:$AG,AT$1)</f>
        <v>0</v>
      </c>
      <c r="AU2552" s="2">
        <f>COUNTIFS($B:$B,$B2552,$AG:$AG,AU$1)</f>
        <v>0</v>
      </c>
    </row>
    <row r="2553" spans="1:47" ht="15" customHeight="1" x14ac:dyDescent="0.35">
      <c r="A2553" s="7">
        <f>IF(B2552=B2553,A2552,A2552+1)</f>
        <v>892</v>
      </c>
      <c r="B2553" s="7" t="s">
        <v>1458</v>
      </c>
      <c r="C2553" s="7" t="s">
        <v>1457</v>
      </c>
      <c r="D2553" s="7" t="s">
        <v>1429</v>
      </c>
      <c r="E2553" s="7" t="s">
        <v>1428</v>
      </c>
      <c r="F2553" s="4" t="s">
        <v>7</v>
      </c>
      <c r="G2553" s="4" t="s">
        <v>8</v>
      </c>
      <c r="H2553" s="4" t="s">
        <v>7</v>
      </c>
      <c r="I2553" s="3">
        <v>5</v>
      </c>
      <c r="J2553" s="3" t="s">
        <v>69</v>
      </c>
      <c r="K2553" s="3" t="s">
        <v>1451</v>
      </c>
      <c r="L2553" s="3" t="s">
        <v>36</v>
      </c>
      <c r="M2553" s="3" t="s">
        <v>1459</v>
      </c>
      <c r="N2553" s="3" t="s">
        <v>340</v>
      </c>
      <c r="P2553" s="3" t="s">
        <v>669</v>
      </c>
      <c r="Q2553" s="2" t="s">
        <v>1126</v>
      </c>
      <c r="R2553" s="2" t="s">
        <v>1125</v>
      </c>
      <c r="S2553" s="2" t="str">
        <f>IF(P2553="심사불필요","-",VLOOKUP(K2553,'[1]자격증 backdata'!A:G,7,0))</f>
        <v>-</v>
      </c>
      <c r="T2553" s="2" t="str">
        <f>IF(S2553="-","-",IF(COUNTIFS(B:B,B2553,S:S,"필수")&gt;0,"자격요건충족","확인필요"))</f>
        <v>-</v>
      </c>
      <c r="U2553" s="2"/>
      <c r="W2553" s="2">
        <f>IF(Q2553="4급","심사불필요",VLOOKUP(K2553,'[1]자격증 backdata'!A:B,2,0))</f>
        <v>0</v>
      </c>
      <c r="X2553" s="3" t="str">
        <f>IF(R2553="A", MIN(20, SUMIFS(W:W, B:B, B2553, R:R, "A")),IF(R2553="B", MIN(30, SUMIFS(W:W, B:B, B2553, R:R, "B")),"비해당분야"))</f>
        <v>비해당분야</v>
      </c>
      <c r="Y2553" s="3">
        <f>IF(R2553="C",MIN(30,IF(COUNTIFS(B:B,B2553,W:W,"가1")=1,25,IF(COUNTIFS(B:B,B2553,W:W,"가1")&gt;=2,30,0))+IF(COUNTIFS(B:B,B2553,W:W,"나1")&gt;=4,30,IF(COUNTIFS(B:B,B2553,W:W,"나1")=3,26,IF(COUNTIFS(B:B,B2553,W:W,"나1")=2,22,IF(COUNTIFS(B:B,B2553,W:W,"나1")=1,18,0)))))+MIN(30,IF(COUNTIFS(B:B,B2553,W:W,"가2")=1,25,IF(COUNTIFS(B:B,B2553,W:W,"가2")&gt;=2,30,0))+IF(COUNTIFS(B:B,B2553,W:W,"나2")=3,30,IF(COUNTIFS(B:B,B2553,W:W,"나2")=2,25,IF(COUNTIFS(B:B,B2553,W:W,"나2")=1,20,0)))),"비해당분야")</f>
        <v>30</v>
      </c>
      <c r="Z2553" s="3">
        <f>IF(R2553="C",VLOOKUP(K2553,'[1]자격증 backdata'!A:F,6,0),"비해당분야")</f>
        <v>0</v>
      </c>
      <c r="AA2553" s="3">
        <f>IF(R2553="C",SUMIF(B:B,B2553,Z:Z),"비해당분야")</f>
        <v>4</v>
      </c>
      <c r="AB2553" s="3">
        <f>IF(R2553="C",SUM(Y2553,AA2553),"비해당분야")</f>
        <v>34</v>
      </c>
      <c r="AC2553" s="3">
        <f>IF(R2553="C",AB2553,X2553)</f>
        <v>34</v>
      </c>
      <c r="AD2553" s="3">
        <f>VLOOKUP(K2553,'[1]자격증 backdata'!A:D,4,0)</f>
        <v>5</v>
      </c>
      <c r="AE2553" s="3">
        <f>IF(_xlfn.MAXIFS(AD:AD,B:B,B2553)&gt;10,10,_xlfn.MAXIFS(AD:AD,B:B,B2553))</f>
        <v>5</v>
      </c>
      <c r="AG2553" s="2">
        <f>VLOOKUP(K2553,'[1]자격증 backdata'!A:C,3,0)</f>
        <v>0</v>
      </c>
      <c r="AH2553" s="2">
        <f>COUNTIFS($B:$B,$B2553,$AG:$AG,AH$1)</f>
        <v>0</v>
      </c>
      <c r="AI2553" s="2">
        <f>COUNTIFS($B:$B,$B2553,$AG:$AG,AI$1)</f>
        <v>0</v>
      </c>
      <c r="AJ2553" s="2">
        <f>COUNTIFS($B:$B,$B2553,$AG:$AG,AJ$1)</f>
        <v>0</v>
      </c>
      <c r="AK2553" s="2">
        <f>COUNTIFS($B:$B,$B2553,$AG:$AG,AK$1)</f>
        <v>0</v>
      </c>
      <c r="AL2553" s="2">
        <f>COUNTIFS($B:$B,$B2553,$AG:$AG,AL$1)</f>
        <v>0</v>
      </c>
      <c r="AM2553" s="2">
        <f>COUNTIFS($B:$B,$B2553,$AG:$AG,AM$1)</f>
        <v>0</v>
      </c>
      <c r="AN2553" s="2">
        <f>COUNTIFS($B:$B,$B2553,$AG:$AG,AN$1)</f>
        <v>0</v>
      </c>
      <c r="AO2553" s="2">
        <f>COUNTIFS($B:$B,$B2553,$AG:$AG,AO$1)</f>
        <v>0</v>
      </c>
      <c r="AP2553" s="2">
        <f>COUNTIFS($B:$B,$B2553,$AG:$AG,AP$1)</f>
        <v>0</v>
      </c>
      <c r="AQ2553" s="2">
        <f>COUNTIFS($B:$B,$B2553,$AG:$AG,AQ$1)</f>
        <v>1</v>
      </c>
      <c r="AR2553" s="2">
        <f>COUNTIFS($B:$B,$B2553,$AG:$AG,AR$1)</f>
        <v>0</v>
      </c>
      <c r="AS2553" s="2">
        <f>COUNTIFS($B:$B,$B2553,$AG:$AG,AS$1)</f>
        <v>0</v>
      </c>
      <c r="AT2553" s="2">
        <f>COUNTIFS($B:$B,$B2553,$AG:$AG,AT$1)</f>
        <v>0</v>
      </c>
      <c r="AU2553" s="2">
        <f>COUNTIFS($B:$B,$B2553,$AG:$AG,AU$1)</f>
        <v>0</v>
      </c>
    </row>
    <row r="2554" spans="1:47" ht="15" customHeight="1" x14ac:dyDescent="0.35">
      <c r="A2554" s="7">
        <f>IF(B2553=B2554,A2553,A2553+1)</f>
        <v>892</v>
      </c>
      <c r="B2554" s="7" t="s">
        <v>1458</v>
      </c>
      <c r="C2554" s="7" t="s">
        <v>1457</v>
      </c>
      <c r="D2554" s="7" t="s">
        <v>1429</v>
      </c>
      <c r="E2554" s="7" t="s">
        <v>1428</v>
      </c>
      <c r="F2554" s="4" t="s">
        <v>7</v>
      </c>
      <c r="G2554" s="4" t="s">
        <v>8</v>
      </c>
      <c r="H2554" s="4" t="s">
        <v>7</v>
      </c>
      <c r="I2554" s="3">
        <v>6</v>
      </c>
      <c r="J2554" s="3" t="s">
        <v>1403</v>
      </c>
      <c r="K2554" s="3" t="s">
        <v>1456</v>
      </c>
      <c r="L2554" s="3" t="s">
        <v>254</v>
      </c>
      <c r="M2554" s="3" t="s">
        <v>1455</v>
      </c>
      <c r="N2554" s="3" t="s">
        <v>1454</v>
      </c>
      <c r="P2554" s="3" t="s">
        <v>669</v>
      </c>
      <c r="Q2554" s="2" t="s">
        <v>1126</v>
      </c>
      <c r="R2554" s="2" t="s">
        <v>1125</v>
      </c>
      <c r="S2554" s="2" t="str">
        <f>IF(P2554="심사불필요","-",VLOOKUP(K2554,'[1]자격증 backdata'!A:G,7,0))</f>
        <v>-</v>
      </c>
      <c r="T2554" s="2" t="str">
        <f>IF(S2554="-","-",IF(COUNTIFS(B:B,B2554,S:S,"필수")&gt;0,"자격요건충족","확인필요"))</f>
        <v>-</v>
      </c>
      <c r="U2554" s="2"/>
      <c r="W2554" s="2" t="str">
        <f>IF(Q2554="4급","심사불필요",VLOOKUP(K2554,'[1]자격증 backdata'!A:B,2,0))</f>
        <v>나1</v>
      </c>
      <c r="X2554" s="3" t="str">
        <f>IF(R2554="A", MIN(20, SUMIFS(W:W, B:B, B2554, R:R, "A")),IF(R2554="B", MIN(30, SUMIFS(W:W, B:B, B2554, R:R, "B")),"비해당분야"))</f>
        <v>비해당분야</v>
      </c>
      <c r="Y2554" s="3">
        <f>IF(R2554="C",MIN(30,IF(COUNTIFS(B:B,B2554,W:W,"가1")=1,25,IF(COUNTIFS(B:B,B2554,W:W,"가1")&gt;=2,30,0))+IF(COUNTIFS(B:B,B2554,W:W,"나1")&gt;=4,30,IF(COUNTIFS(B:B,B2554,W:W,"나1")=3,26,IF(COUNTIFS(B:B,B2554,W:W,"나1")=2,22,IF(COUNTIFS(B:B,B2554,W:W,"나1")=1,18,0)))))+MIN(30,IF(COUNTIFS(B:B,B2554,W:W,"가2")=1,25,IF(COUNTIFS(B:B,B2554,W:W,"가2")&gt;=2,30,0))+IF(COUNTIFS(B:B,B2554,W:W,"나2")=3,30,IF(COUNTIFS(B:B,B2554,W:W,"나2")=2,25,IF(COUNTIFS(B:B,B2554,W:W,"나2")=1,20,0)))),"비해당분야")</f>
        <v>30</v>
      </c>
      <c r="Z2554" s="3">
        <f>IF(R2554="C",VLOOKUP(K2554,'[1]자격증 backdata'!A:F,6,0),"비해당분야")</f>
        <v>0</v>
      </c>
      <c r="AA2554" s="3">
        <f>IF(R2554="C",SUMIF(B:B,B2554,Z:Z),"비해당분야")</f>
        <v>4</v>
      </c>
      <c r="AB2554" s="3">
        <f>IF(R2554="C",SUM(Y2554,AA2554),"비해당분야")</f>
        <v>34</v>
      </c>
      <c r="AC2554" s="3">
        <f>IF(R2554="C",AB2554,X2554)</f>
        <v>34</v>
      </c>
      <c r="AD2554" s="3">
        <f>VLOOKUP(K2554,'[1]자격증 backdata'!A:D,4,0)</f>
        <v>0</v>
      </c>
      <c r="AE2554" s="3">
        <f>IF(_xlfn.MAXIFS(AD:AD,B:B,B2554)&gt;10,10,_xlfn.MAXIFS(AD:AD,B:B,B2554))</f>
        <v>5</v>
      </c>
      <c r="AG2554" s="2">
        <f>VLOOKUP(K2554,'[1]자격증 backdata'!A:C,3,0)</f>
        <v>0</v>
      </c>
      <c r="AH2554" s="2">
        <f>COUNTIFS($B:$B,$B2554,$AG:$AG,AH$1)</f>
        <v>0</v>
      </c>
      <c r="AI2554" s="2">
        <f>COUNTIFS($B:$B,$B2554,$AG:$AG,AI$1)</f>
        <v>0</v>
      </c>
      <c r="AJ2554" s="2">
        <f>COUNTIFS($B:$B,$B2554,$AG:$AG,AJ$1)</f>
        <v>0</v>
      </c>
      <c r="AK2554" s="2">
        <f>COUNTIFS($B:$B,$B2554,$AG:$AG,AK$1)</f>
        <v>0</v>
      </c>
      <c r="AL2554" s="2">
        <f>COUNTIFS($B:$B,$B2554,$AG:$AG,AL$1)</f>
        <v>0</v>
      </c>
      <c r="AM2554" s="2">
        <f>COUNTIFS($B:$B,$B2554,$AG:$AG,AM$1)</f>
        <v>0</v>
      </c>
      <c r="AN2554" s="2">
        <f>COUNTIFS($B:$B,$B2554,$AG:$AG,AN$1)</f>
        <v>0</v>
      </c>
      <c r="AO2554" s="2">
        <f>COUNTIFS($B:$B,$B2554,$AG:$AG,AO$1)</f>
        <v>0</v>
      </c>
      <c r="AP2554" s="2">
        <f>COUNTIFS($B:$B,$B2554,$AG:$AG,AP$1)</f>
        <v>0</v>
      </c>
      <c r="AQ2554" s="2">
        <f>COUNTIFS($B:$B,$B2554,$AG:$AG,AQ$1)</f>
        <v>1</v>
      </c>
      <c r="AR2554" s="2">
        <f>COUNTIFS($B:$B,$B2554,$AG:$AG,AR$1)</f>
        <v>0</v>
      </c>
      <c r="AS2554" s="2">
        <f>COUNTIFS($B:$B,$B2554,$AG:$AG,AS$1)</f>
        <v>0</v>
      </c>
      <c r="AT2554" s="2">
        <f>COUNTIFS($B:$B,$B2554,$AG:$AG,AT$1)</f>
        <v>0</v>
      </c>
      <c r="AU2554" s="2">
        <f>COUNTIFS($B:$B,$B2554,$AG:$AG,AU$1)</f>
        <v>0</v>
      </c>
    </row>
    <row r="2555" spans="1:47" ht="15" customHeight="1" x14ac:dyDescent="0.35">
      <c r="A2555" s="4">
        <f>IF(B2554=B2555,A2554,A2554+1)</f>
        <v>893</v>
      </c>
      <c r="B2555" s="4" t="s">
        <v>1453</v>
      </c>
      <c r="C2555" s="4" t="s">
        <v>1452</v>
      </c>
      <c r="D2555" s="4" t="s">
        <v>1429</v>
      </c>
      <c r="E2555" s="4" t="s">
        <v>1428</v>
      </c>
      <c r="F2555" s="4" t="s">
        <v>7</v>
      </c>
      <c r="G2555" s="4" t="s">
        <v>8</v>
      </c>
      <c r="H2555" s="4" t="s">
        <v>7</v>
      </c>
      <c r="I2555" s="4">
        <v>1</v>
      </c>
      <c r="J2555" s="4" t="s">
        <v>69</v>
      </c>
      <c r="K2555" s="4" t="s">
        <v>1451</v>
      </c>
      <c r="L2555" s="4" t="s">
        <v>36</v>
      </c>
      <c r="M2555" s="4" t="s">
        <v>1450</v>
      </c>
      <c r="N2555" s="4" t="s">
        <v>24</v>
      </c>
      <c r="P2555" s="4" t="s">
        <v>669</v>
      </c>
      <c r="Q2555" s="5" t="s">
        <v>1126</v>
      </c>
      <c r="R2555" s="5" t="s">
        <v>1125</v>
      </c>
      <c r="S2555" s="5" t="str">
        <f>IF(P2555="심사불필요","-",VLOOKUP(K2555,'[1]자격증 backdata'!A:G,7,0))</f>
        <v>-</v>
      </c>
      <c r="T2555" s="5" t="str">
        <f>IF(S2555="-","-",IF(COUNTIFS(B:B,B2555,S:S,"필수")&gt;0,"자격요건충족","확인필요"))</f>
        <v>-</v>
      </c>
      <c r="U2555" s="5"/>
      <c r="W2555" s="5">
        <f>IF(Q2555="4급","심사불필요",VLOOKUP(K2555,'[1]자격증 backdata'!A:B,2,0))</f>
        <v>0</v>
      </c>
      <c r="X2555" s="4" t="str">
        <f>IF(R2555="A", MIN(20, SUMIFS(W:W, B:B, B2555, R:R, "A")),IF(R2555="B", MIN(30, SUMIFS(W:W, B:B, B2555, R:R, "B")),"비해당분야"))</f>
        <v>비해당분야</v>
      </c>
      <c r="Y2555" s="4">
        <f>IF(R2555="C",MIN(30,IF(COUNTIFS(B:B,B2555,W:W,"가1")=1,25,IF(COUNTIFS(B:B,B2555,W:W,"가1")&gt;=2,30,0))+IF(COUNTIFS(B:B,B2555,W:W,"나1")&gt;=4,30,IF(COUNTIFS(B:B,B2555,W:W,"나1")=3,26,IF(COUNTIFS(B:B,B2555,W:W,"나1")=2,22,IF(COUNTIFS(B:B,B2555,W:W,"나1")=1,18,0)))))+MIN(30,IF(COUNTIFS(B:B,B2555,W:W,"가2")=1,25,IF(COUNTIFS(B:B,B2555,W:W,"가2")&gt;=2,30,0))+IF(COUNTIFS(B:B,B2555,W:W,"나2")=3,30,IF(COUNTIFS(B:B,B2555,W:W,"나2")=2,25,IF(COUNTIFS(B:B,B2555,W:W,"나2")=1,20,0)))),"비해당분야")</f>
        <v>0</v>
      </c>
      <c r="Z2555" s="4">
        <f>IF(R2555="C",VLOOKUP(K2555,'[1]자격증 backdata'!A:F,6,0),"비해당분야")</f>
        <v>0</v>
      </c>
      <c r="AA2555" s="4">
        <f>IF(R2555="C",SUMIF(B:B,B2555,Z:Z),"비해당분야")</f>
        <v>0</v>
      </c>
      <c r="AB2555" s="4">
        <f>IF(R2555="C",SUM(Y2555,AA2555),"비해당분야")</f>
        <v>0</v>
      </c>
      <c r="AC2555" s="4">
        <f>IF(R2555="C",AB2555,X2555)</f>
        <v>0</v>
      </c>
      <c r="AD2555" s="4">
        <f>VLOOKUP(K2555,'[1]자격증 backdata'!A:D,4,0)</f>
        <v>5</v>
      </c>
      <c r="AE2555" s="4">
        <f>IF(_xlfn.MAXIFS(AD:AD,B:B,B2555)&gt;10,10,_xlfn.MAXIFS(AD:AD,B:B,B2555))</f>
        <v>5</v>
      </c>
      <c r="AG2555" s="5">
        <f>VLOOKUP(K2555,'[1]자격증 backdata'!A:C,3,0)</f>
        <v>0</v>
      </c>
      <c r="AH2555" s="5">
        <f>COUNTIFS($B:$B,$B2555,$AG:$AG,AH$1)</f>
        <v>0</v>
      </c>
      <c r="AI2555" s="5">
        <f>COUNTIFS($B:$B,$B2555,$AG:$AG,AI$1)</f>
        <v>0</v>
      </c>
      <c r="AJ2555" s="5">
        <f>COUNTIFS($B:$B,$B2555,$AG:$AG,AJ$1)</f>
        <v>0</v>
      </c>
      <c r="AK2555" s="5">
        <f>COUNTIFS($B:$B,$B2555,$AG:$AG,AK$1)</f>
        <v>0</v>
      </c>
      <c r="AL2555" s="5">
        <f>COUNTIFS($B:$B,$B2555,$AG:$AG,AL$1)</f>
        <v>0</v>
      </c>
      <c r="AM2555" s="5">
        <f>COUNTIFS($B:$B,$B2555,$AG:$AG,AM$1)</f>
        <v>0</v>
      </c>
      <c r="AN2555" s="5">
        <f>COUNTIFS($B:$B,$B2555,$AG:$AG,AN$1)</f>
        <v>0</v>
      </c>
      <c r="AO2555" s="5">
        <f>COUNTIFS($B:$B,$B2555,$AG:$AG,AO$1)</f>
        <v>0</v>
      </c>
      <c r="AP2555" s="5">
        <f>COUNTIFS($B:$B,$B2555,$AG:$AG,AP$1)</f>
        <v>0</v>
      </c>
      <c r="AQ2555" s="5">
        <f>COUNTIFS($B:$B,$B2555,$AG:$AG,AQ$1)</f>
        <v>0</v>
      </c>
      <c r="AR2555" s="5">
        <f>COUNTIFS($B:$B,$B2555,$AG:$AG,AR$1)</f>
        <v>0</v>
      </c>
      <c r="AS2555" s="5">
        <f>COUNTIFS($B:$B,$B2555,$AG:$AG,AS$1)</f>
        <v>0</v>
      </c>
      <c r="AT2555" s="5">
        <f>COUNTIFS($B:$B,$B2555,$AG:$AG,AT$1)</f>
        <v>0</v>
      </c>
      <c r="AU2555" s="5">
        <f>COUNTIFS($B:$B,$B2555,$AG:$AG,AU$1)</f>
        <v>0</v>
      </c>
    </row>
    <row r="2556" spans="1:47" ht="15" customHeight="1" x14ac:dyDescent="0.35">
      <c r="A2556" s="3">
        <f>IF(B2555=B2556,A2555,A2555+1)</f>
        <v>894</v>
      </c>
      <c r="B2556" s="3" t="s">
        <v>1449</v>
      </c>
      <c r="C2556" s="3" t="s">
        <v>1448</v>
      </c>
      <c r="D2556" s="3" t="s">
        <v>1429</v>
      </c>
      <c r="E2556" s="3" t="s">
        <v>1428</v>
      </c>
      <c r="F2556" s="4" t="s">
        <v>7</v>
      </c>
      <c r="G2556" s="4" t="s">
        <v>8</v>
      </c>
      <c r="H2556" s="4" t="s">
        <v>7</v>
      </c>
      <c r="I2556" s="3">
        <v>1</v>
      </c>
      <c r="J2556" s="3" t="s">
        <v>38</v>
      </c>
      <c r="K2556" s="3" t="s">
        <v>1438</v>
      </c>
      <c r="L2556" s="3" t="s">
        <v>36</v>
      </c>
      <c r="M2556" s="3" t="s">
        <v>1447</v>
      </c>
      <c r="N2556" s="3" t="s">
        <v>189</v>
      </c>
      <c r="P2556" s="3" t="s">
        <v>669</v>
      </c>
      <c r="Q2556" s="2" t="s">
        <v>1126</v>
      </c>
      <c r="R2556" s="2" t="s">
        <v>1125</v>
      </c>
      <c r="S2556" s="2" t="str">
        <f>IF(P2556="심사불필요","-",VLOOKUP(K2556,'[1]자격증 backdata'!A:G,7,0))</f>
        <v>-</v>
      </c>
      <c r="T2556" s="2" t="str">
        <f>IF(S2556="-","-",IF(COUNTIFS(B:B,B2556,S:S,"필수")&gt;0,"자격요건충족","확인필요"))</f>
        <v>-</v>
      </c>
      <c r="U2556" s="2"/>
      <c r="W2556" s="2">
        <f>IF(Q2556="4급","심사불필요",VLOOKUP(K2556,'[1]자격증 backdata'!A:B,2,0))</f>
        <v>0</v>
      </c>
      <c r="X2556" s="3" t="str">
        <f>IF(R2556="A", MIN(20, SUMIFS(W:W, B:B, B2556, R:R, "A")),IF(R2556="B", MIN(30, SUMIFS(W:W, B:B, B2556, R:R, "B")),"비해당분야"))</f>
        <v>비해당분야</v>
      </c>
      <c r="Y2556" s="3">
        <f>IF(R2556="C",MIN(30,IF(COUNTIFS(B:B,B2556,W:W,"가1")=1,25,IF(COUNTIFS(B:B,B2556,W:W,"가1")&gt;=2,30,0))+IF(COUNTIFS(B:B,B2556,W:W,"나1")&gt;=4,30,IF(COUNTIFS(B:B,B2556,W:W,"나1")=3,26,IF(COUNTIFS(B:B,B2556,W:W,"나1")=2,22,IF(COUNTIFS(B:B,B2556,W:W,"나1")=1,18,0)))))+MIN(30,IF(COUNTIFS(B:B,B2556,W:W,"가2")=1,25,IF(COUNTIFS(B:B,B2556,W:W,"가2")&gt;=2,30,0))+IF(COUNTIFS(B:B,B2556,W:W,"나2")=3,30,IF(COUNTIFS(B:B,B2556,W:W,"나2")=2,25,IF(COUNTIFS(B:B,B2556,W:W,"나2")=1,20,0)))),"비해당분야")</f>
        <v>0</v>
      </c>
      <c r="Z2556" s="3">
        <f>IF(R2556="C",VLOOKUP(K2556,'[1]자격증 backdata'!A:F,6,0),"비해당분야")</f>
        <v>0</v>
      </c>
      <c r="AA2556" s="3">
        <f>IF(R2556="C",SUMIF(B:B,B2556,Z:Z),"비해당분야")</f>
        <v>0</v>
      </c>
      <c r="AB2556" s="3">
        <f>IF(R2556="C",SUM(Y2556,AA2556),"비해당분야")</f>
        <v>0</v>
      </c>
      <c r="AC2556" s="3">
        <f>IF(R2556="C",AB2556,X2556)</f>
        <v>0</v>
      </c>
      <c r="AD2556" s="3">
        <f>VLOOKUP(K2556,'[1]자격증 backdata'!A:D,4,0)</f>
        <v>5</v>
      </c>
      <c r="AE2556" s="3">
        <f>IF(_xlfn.MAXIFS(AD:AD,B:B,B2556)&gt;10,10,_xlfn.MAXIFS(AD:AD,B:B,B2556))</f>
        <v>5</v>
      </c>
      <c r="AG2556" s="2">
        <f>VLOOKUP(K2556,'[1]자격증 backdata'!A:C,3,0)</f>
        <v>0</v>
      </c>
      <c r="AH2556" s="2">
        <f>COUNTIFS($B:$B,$B2556,$AG:$AG,AH$1)</f>
        <v>0</v>
      </c>
      <c r="AI2556" s="2">
        <f>COUNTIFS($B:$B,$B2556,$AG:$AG,AI$1)</f>
        <v>0</v>
      </c>
      <c r="AJ2556" s="2">
        <f>COUNTIFS($B:$B,$B2556,$AG:$AG,AJ$1)</f>
        <v>0</v>
      </c>
      <c r="AK2556" s="2">
        <f>COUNTIFS($B:$B,$B2556,$AG:$AG,AK$1)</f>
        <v>0</v>
      </c>
      <c r="AL2556" s="2">
        <f>COUNTIFS($B:$B,$B2556,$AG:$AG,AL$1)</f>
        <v>0</v>
      </c>
      <c r="AM2556" s="2">
        <f>COUNTIFS($B:$B,$B2556,$AG:$AG,AM$1)</f>
        <v>0</v>
      </c>
      <c r="AN2556" s="2">
        <f>COUNTIFS($B:$B,$B2556,$AG:$AG,AN$1)</f>
        <v>0</v>
      </c>
      <c r="AO2556" s="2">
        <f>COUNTIFS($B:$B,$B2556,$AG:$AG,AO$1)</f>
        <v>0</v>
      </c>
      <c r="AP2556" s="2">
        <f>COUNTIFS($B:$B,$B2556,$AG:$AG,AP$1)</f>
        <v>0</v>
      </c>
      <c r="AQ2556" s="2">
        <f>COUNTIFS($B:$B,$B2556,$AG:$AG,AQ$1)</f>
        <v>0</v>
      </c>
      <c r="AR2556" s="2">
        <f>COUNTIFS($B:$B,$B2556,$AG:$AG,AR$1)</f>
        <v>0</v>
      </c>
      <c r="AS2556" s="2">
        <f>COUNTIFS($B:$B,$B2556,$AG:$AG,AS$1)</f>
        <v>0</v>
      </c>
      <c r="AT2556" s="2">
        <f>COUNTIFS($B:$B,$B2556,$AG:$AG,AT$1)</f>
        <v>0</v>
      </c>
      <c r="AU2556" s="2">
        <f>COUNTIFS($B:$B,$B2556,$AG:$AG,AU$1)</f>
        <v>0</v>
      </c>
    </row>
    <row r="2557" spans="1:47" ht="15" customHeight="1" x14ac:dyDescent="0.35">
      <c r="A2557" s="4">
        <f>IF(B2556=B2557,A2556,A2556+1)</f>
        <v>895</v>
      </c>
      <c r="B2557" s="4" t="s">
        <v>1446</v>
      </c>
      <c r="C2557" s="4" t="s">
        <v>1445</v>
      </c>
      <c r="D2557" s="4" t="s">
        <v>1429</v>
      </c>
      <c r="E2557" s="4" t="s">
        <v>1428</v>
      </c>
      <c r="F2557" s="4" t="s">
        <v>568</v>
      </c>
      <c r="G2557" s="4" t="s">
        <v>568</v>
      </c>
      <c r="H2557" s="4" t="s">
        <v>568</v>
      </c>
      <c r="I2557" s="4">
        <v>1</v>
      </c>
      <c r="J2557" s="4" t="s">
        <v>570</v>
      </c>
      <c r="K2557" s="4" t="s">
        <v>1444</v>
      </c>
      <c r="L2557" s="4" t="s">
        <v>568</v>
      </c>
      <c r="M2557" s="4" t="s">
        <v>568</v>
      </c>
      <c r="N2557" s="4" t="s">
        <v>568</v>
      </c>
      <c r="P2557" s="4" t="s">
        <v>669</v>
      </c>
      <c r="Q2557" s="5" t="s">
        <v>1126</v>
      </c>
      <c r="R2557" s="5" t="s">
        <v>1125</v>
      </c>
      <c r="S2557" s="5" t="str">
        <f>IF(P2557="심사불필요","-",VLOOKUP(K2557,'[1]자격증 backdata'!A:G,7,0))</f>
        <v>-</v>
      </c>
      <c r="T2557" s="5" t="str">
        <f>IF(S2557="-","-",IF(COUNTIFS(B:B,B2557,S:S,"필수")&gt;0,"자격요건충족","확인필요"))</f>
        <v>-</v>
      </c>
      <c r="U2557" s="5"/>
      <c r="W2557" s="5">
        <f>IF(Q2557="4급","심사불필요",VLOOKUP(K2557,'[1]자격증 backdata'!A:B,2,0))</f>
        <v>0</v>
      </c>
      <c r="X2557" s="4" t="str">
        <f>IF(R2557="A", MIN(20, SUMIFS(W:W, B:B, B2557, R:R, "A")),IF(R2557="B", MIN(30, SUMIFS(W:W, B:B, B2557, R:R, "B")),"비해당분야"))</f>
        <v>비해당분야</v>
      </c>
      <c r="Y2557" s="4">
        <f>IF(R2557="C",MIN(30,IF(COUNTIFS(B:B,B2557,W:W,"가1")=1,25,IF(COUNTIFS(B:B,B2557,W:W,"가1")&gt;=2,30,0))+IF(COUNTIFS(B:B,B2557,W:W,"나1")&gt;=4,30,IF(COUNTIFS(B:B,B2557,W:W,"나1")=3,26,IF(COUNTIFS(B:B,B2557,W:W,"나1")=2,22,IF(COUNTIFS(B:B,B2557,W:W,"나1")=1,18,0)))))+MIN(30,IF(COUNTIFS(B:B,B2557,W:W,"가2")=1,25,IF(COUNTIFS(B:B,B2557,W:W,"가2")&gt;=2,30,0))+IF(COUNTIFS(B:B,B2557,W:W,"나2")=3,30,IF(COUNTIFS(B:B,B2557,W:W,"나2")=2,25,IF(COUNTIFS(B:B,B2557,W:W,"나2")=1,20,0)))),"비해당분야")</f>
        <v>0</v>
      </c>
      <c r="Z2557" s="4">
        <f>IF(R2557="C",VLOOKUP(K2557,'[1]자격증 backdata'!A:F,6,0),"비해당분야")</f>
        <v>0</v>
      </c>
      <c r="AA2557" s="4">
        <f>IF(R2557="C",SUMIF(B:B,B2557,Z:Z),"비해당분야")</f>
        <v>0</v>
      </c>
      <c r="AB2557" s="4">
        <f>IF(R2557="C",SUM(Y2557,AA2557),"비해당분야")</f>
        <v>0</v>
      </c>
      <c r="AC2557" s="4">
        <f>IF(R2557="C",AB2557,X2557)</f>
        <v>0</v>
      </c>
      <c r="AD2557" s="4">
        <f>VLOOKUP(K2557,'[1]자격증 backdata'!A:D,4,0)</f>
        <v>0</v>
      </c>
      <c r="AE2557" s="4">
        <f>IF(_xlfn.MAXIFS(AD:AD,B:B,B2557)&gt;10,10,_xlfn.MAXIFS(AD:AD,B:B,B2557))</f>
        <v>0</v>
      </c>
      <c r="AG2557" s="5">
        <f>VLOOKUP(K2557,'[1]자격증 backdata'!A:C,3,0)</f>
        <v>0</v>
      </c>
      <c r="AH2557" s="5">
        <f>COUNTIFS($B:$B,$B2557,$AG:$AG,AH$1)</f>
        <v>0</v>
      </c>
      <c r="AI2557" s="5">
        <f>COUNTIFS($B:$B,$B2557,$AG:$AG,AI$1)</f>
        <v>0</v>
      </c>
      <c r="AJ2557" s="5">
        <f>COUNTIFS($B:$B,$B2557,$AG:$AG,AJ$1)</f>
        <v>0</v>
      </c>
      <c r="AK2557" s="5">
        <f>COUNTIFS($B:$B,$B2557,$AG:$AG,AK$1)</f>
        <v>0</v>
      </c>
      <c r="AL2557" s="5">
        <f>COUNTIFS($B:$B,$B2557,$AG:$AG,AL$1)</f>
        <v>0</v>
      </c>
      <c r="AM2557" s="5">
        <f>COUNTIFS($B:$B,$B2557,$AG:$AG,AM$1)</f>
        <v>0</v>
      </c>
      <c r="AN2557" s="5">
        <f>COUNTIFS($B:$B,$B2557,$AG:$AG,AN$1)</f>
        <v>0</v>
      </c>
      <c r="AO2557" s="5">
        <f>COUNTIFS($B:$B,$B2557,$AG:$AG,AO$1)</f>
        <v>0</v>
      </c>
      <c r="AP2557" s="5">
        <f>COUNTIFS($B:$B,$B2557,$AG:$AG,AP$1)</f>
        <v>0</v>
      </c>
      <c r="AQ2557" s="5">
        <f>COUNTIFS($B:$B,$B2557,$AG:$AG,AQ$1)</f>
        <v>0</v>
      </c>
      <c r="AR2557" s="5">
        <f>COUNTIFS($B:$B,$B2557,$AG:$AG,AR$1)</f>
        <v>0</v>
      </c>
      <c r="AS2557" s="5">
        <f>COUNTIFS($B:$B,$B2557,$AG:$AG,AS$1)</f>
        <v>0</v>
      </c>
      <c r="AT2557" s="5">
        <f>COUNTIFS($B:$B,$B2557,$AG:$AG,AT$1)</f>
        <v>0</v>
      </c>
      <c r="AU2557" s="5">
        <f>COUNTIFS($B:$B,$B2557,$AG:$AG,AU$1)</f>
        <v>0</v>
      </c>
    </row>
    <row r="2558" spans="1:47" ht="15" customHeight="1" x14ac:dyDescent="0.35">
      <c r="A2558" s="3">
        <f>IF(B2557=B2558,A2557,A2557+1)</f>
        <v>896</v>
      </c>
      <c r="B2558" s="3" t="s">
        <v>1440</v>
      </c>
      <c r="C2558" s="3" t="s">
        <v>1439</v>
      </c>
      <c r="D2558" s="3" t="s">
        <v>1429</v>
      </c>
      <c r="E2558" s="3" t="s">
        <v>1428</v>
      </c>
      <c r="F2558" s="4" t="s">
        <v>7</v>
      </c>
      <c r="G2558" s="4" t="s">
        <v>8</v>
      </c>
      <c r="H2558" s="4" t="s">
        <v>7</v>
      </c>
      <c r="I2558" s="3">
        <v>1</v>
      </c>
      <c r="J2558" s="3" t="s">
        <v>57</v>
      </c>
      <c r="K2558" s="3" t="s">
        <v>1427</v>
      </c>
      <c r="L2558" s="3" t="s">
        <v>55</v>
      </c>
      <c r="M2558" s="3" t="s">
        <v>1443</v>
      </c>
      <c r="N2558" s="3" t="s">
        <v>1442</v>
      </c>
      <c r="P2558" s="3" t="s">
        <v>669</v>
      </c>
      <c r="Q2558" s="2" t="s">
        <v>1126</v>
      </c>
      <c r="R2558" s="2" t="s">
        <v>1125</v>
      </c>
      <c r="S2558" s="2" t="str">
        <f>IF(P2558="심사불필요","-",VLOOKUP(K2558,'[1]자격증 backdata'!A:G,7,0))</f>
        <v>-</v>
      </c>
      <c r="T2558" s="2" t="str">
        <f>IF(S2558="-","-",IF(COUNTIFS(B:B,B2558,S:S,"필수")&gt;0,"자격요건충족","확인필요"))</f>
        <v>-</v>
      </c>
      <c r="U2558" s="2"/>
      <c r="W2558" s="2">
        <f>IF(Q2558="4급","심사불필요",VLOOKUP(K2558,'[1]자격증 backdata'!A:B,2,0))</f>
        <v>0</v>
      </c>
      <c r="X2558" s="3" t="str">
        <f>IF(R2558="A", MIN(20, SUMIFS(W:W, B:B, B2558, R:R, "A")),IF(R2558="B", MIN(30, SUMIFS(W:W, B:B, B2558, R:R, "B")),"비해당분야"))</f>
        <v>비해당분야</v>
      </c>
      <c r="Y2558" s="3">
        <f>IF(R2558="C",MIN(30,IF(COUNTIFS(B:B,B2558,W:W,"가1")=1,25,IF(COUNTIFS(B:B,B2558,W:W,"가1")&gt;=2,30,0))+IF(COUNTIFS(B:B,B2558,W:W,"나1")&gt;=4,30,IF(COUNTIFS(B:B,B2558,W:W,"나1")=3,26,IF(COUNTIFS(B:B,B2558,W:W,"나1")=2,22,IF(COUNTIFS(B:B,B2558,W:W,"나1")=1,18,0)))))+MIN(30,IF(COUNTIFS(B:B,B2558,W:W,"가2")=1,25,IF(COUNTIFS(B:B,B2558,W:W,"가2")&gt;=2,30,0))+IF(COUNTIFS(B:B,B2558,W:W,"나2")=3,30,IF(COUNTIFS(B:B,B2558,W:W,"나2")=2,25,IF(COUNTIFS(B:B,B2558,W:W,"나2")=1,20,0)))),"비해당분야")</f>
        <v>18</v>
      </c>
      <c r="Z2558" s="3">
        <f>IF(R2558="C",VLOOKUP(K2558,'[1]자격증 backdata'!A:F,6,0),"비해당분야")</f>
        <v>2</v>
      </c>
      <c r="AA2558" s="3">
        <f>IF(R2558="C",SUMIF(B:B,B2558,Z:Z),"비해당분야")</f>
        <v>2</v>
      </c>
      <c r="AB2558" s="3">
        <f>IF(R2558="C",SUM(Y2558,AA2558),"비해당분야")</f>
        <v>20</v>
      </c>
      <c r="AC2558" s="3">
        <f>IF(R2558="C",AB2558,X2558)</f>
        <v>20</v>
      </c>
      <c r="AD2558" s="3">
        <f>VLOOKUP(K2558,'[1]자격증 backdata'!A:D,4,0)</f>
        <v>0</v>
      </c>
      <c r="AE2558" s="3">
        <f>IF(_xlfn.MAXIFS(AD:AD,B:B,B2558)&gt;10,10,_xlfn.MAXIFS(AD:AD,B:B,B2558))</f>
        <v>5</v>
      </c>
      <c r="AG2558" s="2">
        <f>VLOOKUP(K2558,'[1]자격증 backdata'!A:C,3,0)</f>
        <v>0</v>
      </c>
      <c r="AH2558" s="2">
        <f>COUNTIFS($B:$B,$B2558,$AG:$AG,AH$1)</f>
        <v>0</v>
      </c>
      <c r="AI2558" s="2">
        <f>COUNTIFS($B:$B,$B2558,$AG:$AG,AI$1)</f>
        <v>0</v>
      </c>
      <c r="AJ2558" s="2">
        <f>COUNTIFS($B:$B,$B2558,$AG:$AG,AJ$1)</f>
        <v>0</v>
      </c>
      <c r="AK2558" s="2">
        <f>COUNTIFS($B:$B,$B2558,$AG:$AG,AK$1)</f>
        <v>0</v>
      </c>
      <c r="AL2558" s="2">
        <f>COUNTIFS($B:$B,$B2558,$AG:$AG,AL$1)</f>
        <v>0</v>
      </c>
      <c r="AM2558" s="2">
        <f>COUNTIFS($B:$B,$B2558,$AG:$AG,AM$1)</f>
        <v>0</v>
      </c>
      <c r="AN2558" s="2">
        <f>COUNTIFS($B:$B,$B2558,$AG:$AG,AN$1)</f>
        <v>0</v>
      </c>
      <c r="AO2558" s="2">
        <f>COUNTIFS($B:$B,$B2558,$AG:$AG,AO$1)</f>
        <v>0</v>
      </c>
      <c r="AP2558" s="2">
        <f>COUNTIFS($B:$B,$B2558,$AG:$AG,AP$1)</f>
        <v>0</v>
      </c>
      <c r="AQ2558" s="2">
        <f>COUNTIFS($B:$B,$B2558,$AG:$AG,AQ$1)</f>
        <v>1</v>
      </c>
      <c r="AR2558" s="2">
        <f>COUNTIFS($B:$B,$B2558,$AG:$AG,AR$1)</f>
        <v>0</v>
      </c>
      <c r="AS2558" s="2">
        <f>COUNTIFS($B:$B,$B2558,$AG:$AG,AS$1)</f>
        <v>0</v>
      </c>
      <c r="AT2558" s="2">
        <f>COUNTIFS($B:$B,$B2558,$AG:$AG,AT$1)</f>
        <v>0</v>
      </c>
      <c r="AU2558" s="2">
        <f>COUNTIFS($B:$B,$B2558,$AG:$AG,AU$1)</f>
        <v>0</v>
      </c>
    </row>
    <row r="2559" spans="1:47" ht="15" customHeight="1" x14ac:dyDescent="0.35">
      <c r="A2559" s="7">
        <f>IF(B2558=B2559,A2558,A2558+1)</f>
        <v>896</v>
      </c>
      <c r="B2559" s="7" t="s">
        <v>1440</v>
      </c>
      <c r="C2559" s="7" t="s">
        <v>1439</v>
      </c>
      <c r="D2559" s="7" t="s">
        <v>1429</v>
      </c>
      <c r="E2559" s="7" t="s">
        <v>1428</v>
      </c>
      <c r="F2559" s="4" t="s">
        <v>7</v>
      </c>
      <c r="G2559" s="4" t="s">
        <v>8</v>
      </c>
      <c r="H2559" s="4" t="s">
        <v>7</v>
      </c>
      <c r="I2559" s="3">
        <v>2</v>
      </c>
      <c r="J2559" s="3" t="s">
        <v>256</v>
      </c>
      <c r="K2559" s="3" t="s">
        <v>1436</v>
      </c>
      <c r="L2559" s="3" t="s">
        <v>254</v>
      </c>
      <c r="M2559" s="3" t="s">
        <v>1441</v>
      </c>
      <c r="N2559" s="3" t="s">
        <v>1396</v>
      </c>
      <c r="P2559" s="3" t="s">
        <v>669</v>
      </c>
      <c r="Q2559" s="2" t="s">
        <v>1126</v>
      </c>
      <c r="R2559" s="2" t="s">
        <v>1125</v>
      </c>
      <c r="S2559" s="2" t="str">
        <f>IF(P2559="심사불필요","-",VLOOKUP(K2559,'[1]자격증 backdata'!A:G,7,0))</f>
        <v>-</v>
      </c>
      <c r="T2559" s="2" t="str">
        <f>IF(S2559="-","-",IF(COUNTIFS(B:B,B2559,S:S,"필수")&gt;0,"자격요건충족","확인필요"))</f>
        <v>-</v>
      </c>
      <c r="U2559" s="2"/>
      <c r="W2559" s="2" t="str">
        <f>IF(Q2559="4급","심사불필요",VLOOKUP(K2559,'[1]자격증 backdata'!A:B,2,0))</f>
        <v>나1</v>
      </c>
      <c r="X2559" s="3" t="str">
        <f>IF(R2559="A", MIN(20, SUMIFS(W:W, B:B, B2559, R:R, "A")),IF(R2559="B", MIN(30, SUMIFS(W:W, B:B, B2559, R:R, "B")),"비해당분야"))</f>
        <v>비해당분야</v>
      </c>
      <c r="Y2559" s="3">
        <f>IF(R2559="C",MIN(30,IF(COUNTIFS(B:B,B2559,W:W,"가1")=1,25,IF(COUNTIFS(B:B,B2559,W:W,"가1")&gt;=2,30,0))+IF(COUNTIFS(B:B,B2559,W:W,"나1")&gt;=4,30,IF(COUNTIFS(B:B,B2559,W:W,"나1")=3,26,IF(COUNTIFS(B:B,B2559,W:W,"나1")=2,22,IF(COUNTIFS(B:B,B2559,W:W,"나1")=1,18,0)))))+MIN(30,IF(COUNTIFS(B:B,B2559,W:W,"가2")=1,25,IF(COUNTIFS(B:B,B2559,W:W,"가2")&gt;=2,30,0))+IF(COUNTIFS(B:B,B2559,W:W,"나2")=3,30,IF(COUNTIFS(B:B,B2559,W:W,"나2")=2,25,IF(COUNTIFS(B:B,B2559,W:W,"나2")=1,20,0)))),"비해당분야")</f>
        <v>18</v>
      </c>
      <c r="Z2559" s="3">
        <f>IF(R2559="C",VLOOKUP(K2559,'[1]자격증 backdata'!A:F,6,0),"비해당분야")</f>
        <v>0</v>
      </c>
      <c r="AA2559" s="3">
        <f>IF(R2559="C",SUMIF(B:B,B2559,Z:Z),"비해당분야")</f>
        <v>2</v>
      </c>
      <c r="AB2559" s="3">
        <f>IF(R2559="C",SUM(Y2559,AA2559),"비해당분야")</f>
        <v>20</v>
      </c>
      <c r="AC2559" s="3">
        <f>IF(R2559="C",AB2559,X2559)</f>
        <v>20</v>
      </c>
      <c r="AD2559" s="3">
        <f>VLOOKUP(K2559,'[1]자격증 backdata'!A:D,4,0)</f>
        <v>0</v>
      </c>
      <c r="AE2559" s="3">
        <f>IF(_xlfn.MAXIFS(AD:AD,B:B,B2559)&gt;10,10,_xlfn.MAXIFS(AD:AD,B:B,B2559))</f>
        <v>5</v>
      </c>
      <c r="AG2559" s="2" t="str">
        <f>VLOOKUP(K2559,'[1]자격증 backdata'!A:C,3,0)</f>
        <v>J</v>
      </c>
      <c r="AH2559" s="2">
        <f>COUNTIFS($B:$B,$B2559,$AG:$AG,AH$1)</f>
        <v>0</v>
      </c>
      <c r="AI2559" s="2">
        <f>COUNTIFS($B:$B,$B2559,$AG:$AG,AI$1)</f>
        <v>0</v>
      </c>
      <c r="AJ2559" s="2">
        <f>COUNTIFS($B:$B,$B2559,$AG:$AG,AJ$1)</f>
        <v>0</v>
      </c>
      <c r="AK2559" s="2">
        <f>COUNTIFS($B:$B,$B2559,$AG:$AG,AK$1)</f>
        <v>0</v>
      </c>
      <c r="AL2559" s="2">
        <f>COUNTIFS($B:$B,$B2559,$AG:$AG,AL$1)</f>
        <v>0</v>
      </c>
      <c r="AM2559" s="2">
        <f>COUNTIFS($B:$B,$B2559,$AG:$AG,AM$1)</f>
        <v>0</v>
      </c>
      <c r="AN2559" s="2">
        <f>COUNTIFS($B:$B,$B2559,$AG:$AG,AN$1)</f>
        <v>0</v>
      </c>
      <c r="AO2559" s="2">
        <f>COUNTIFS($B:$B,$B2559,$AG:$AG,AO$1)</f>
        <v>0</v>
      </c>
      <c r="AP2559" s="2">
        <f>COUNTIFS($B:$B,$B2559,$AG:$AG,AP$1)</f>
        <v>0</v>
      </c>
      <c r="AQ2559" s="2">
        <f>COUNTIFS($B:$B,$B2559,$AG:$AG,AQ$1)</f>
        <v>1</v>
      </c>
      <c r="AR2559" s="2">
        <f>COUNTIFS($B:$B,$B2559,$AG:$AG,AR$1)</f>
        <v>0</v>
      </c>
      <c r="AS2559" s="2">
        <f>COUNTIFS($B:$B,$B2559,$AG:$AG,AS$1)</f>
        <v>0</v>
      </c>
      <c r="AT2559" s="2">
        <f>COUNTIFS($B:$B,$B2559,$AG:$AG,AT$1)</f>
        <v>0</v>
      </c>
      <c r="AU2559" s="2">
        <f>COUNTIFS($B:$B,$B2559,$AG:$AG,AU$1)</f>
        <v>0</v>
      </c>
    </row>
    <row r="2560" spans="1:47" ht="15" customHeight="1" x14ac:dyDescent="0.35">
      <c r="A2560" s="7">
        <f>IF(B2559=B2560,A2559,A2559+1)</f>
        <v>896</v>
      </c>
      <c r="B2560" s="7" t="s">
        <v>1440</v>
      </c>
      <c r="C2560" s="7" t="s">
        <v>1439</v>
      </c>
      <c r="D2560" s="7" t="s">
        <v>1429</v>
      </c>
      <c r="E2560" s="7" t="s">
        <v>1428</v>
      </c>
      <c r="F2560" s="4" t="s">
        <v>7</v>
      </c>
      <c r="G2560" s="4" t="s">
        <v>8</v>
      </c>
      <c r="H2560" s="4" t="s">
        <v>7</v>
      </c>
      <c r="I2560" s="3">
        <v>3</v>
      </c>
      <c r="J2560" s="3" t="s">
        <v>38</v>
      </c>
      <c r="K2560" s="3" t="s">
        <v>1438</v>
      </c>
      <c r="L2560" s="3" t="s">
        <v>36</v>
      </c>
      <c r="M2560" s="3" t="s">
        <v>1437</v>
      </c>
      <c r="N2560" s="3" t="s">
        <v>1220</v>
      </c>
      <c r="P2560" s="3" t="s">
        <v>669</v>
      </c>
      <c r="Q2560" s="2" t="s">
        <v>1126</v>
      </c>
      <c r="R2560" s="2" t="s">
        <v>1125</v>
      </c>
      <c r="S2560" s="2" t="str">
        <f>IF(P2560="심사불필요","-",VLOOKUP(K2560,'[1]자격증 backdata'!A:G,7,0))</f>
        <v>-</v>
      </c>
      <c r="T2560" s="2" t="str">
        <f>IF(S2560="-","-",IF(COUNTIFS(B:B,B2560,S:S,"필수")&gt;0,"자격요건충족","확인필요"))</f>
        <v>-</v>
      </c>
      <c r="U2560" s="2"/>
      <c r="W2560" s="2">
        <f>IF(Q2560="4급","심사불필요",VLOOKUP(K2560,'[1]자격증 backdata'!A:B,2,0))</f>
        <v>0</v>
      </c>
      <c r="X2560" s="3" t="str">
        <f>IF(R2560="A", MIN(20, SUMIFS(W:W, B:B, B2560, R:R, "A")),IF(R2560="B", MIN(30, SUMIFS(W:W, B:B, B2560, R:R, "B")),"비해당분야"))</f>
        <v>비해당분야</v>
      </c>
      <c r="Y2560" s="3">
        <f>IF(R2560="C",MIN(30,IF(COUNTIFS(B:B,B2560,W:W,"가1")=1,25,IF(COUNTIFS(B:B,B2560,W:W,"가1")&gt;=2,30,0))+IF(COUNTIFS(B:B,B2560,W:W,"나1")&gt;=4,30,IF(COUNTIFS(B:B,B2560,W:W,"나1")=3,26,IF(COUNTIFS(B:B,B2560,W:W,"나1")=2,22,IF(COUNTIFS(B:B,B2560,W:W,"나1")=1,18,0)))))+MIN(30,IF(COUNTIFS(B:B,B2560,W:W,"가2")=1,25,IF(COUNTIFS(B:B,B2560,W:W,"가2")&gt;=2,30,0))+IF(COUNTIFS(B:B,B2560,W:W,"나2")=3,30,IF(COUNTIFS(B:B,B2560,W:W,"나2")=2,25,IF(COUNTIFS(B:B,B2560,W:W,"나2")=1,20,0)))),"비해당분야")</f>
        <v>18</v>
      </c>
      <c r="Z2560" s="3">
        <f>IF(R2560="C",VLOOKUP(K2560,'[1]자격증 backdata'!A:F,6,0),"비해당분야")</f>
        <v>0</v>
      </c>
      <c r="AA2560" s="3">
        <f>IF(R2560="C",SUMIF(B:B,B2560,Z:Z),"비해당분야")</f>
        <v>2</v>
      </c>
      <c r="AB2560" s="3">
        <f>IF(R2560="C",SUM(Y2560,AA2560),"비해당분야")</f>
        <v>20</v>
      </c>
      <c r="AC2560" s="3">
        <f>IF(R2560="C",AB2560,X2560)</f>
        <v>20</v>
      </c>
      <c r="AD2560" s="3">
        <f>VLOOKUP(K2560,'[1]자격증 backdata'!A:D,4,0)</f>
        <v>5</v>
      </c>
      <c r="AE2560" s="3">
        <f>IF(_xlfn.MAXIFS(AD:AD,B:B,B2560)&gt;10,10,_xlfn.MAXIFS(AD:AD,B:B,B2560))</f>
        <v>5</v>
      </c>
      <c r="AG2560" s="2">
        <f>VLOOKUP(K2560,'[1]자격증 backdata'!A:C,3,0)</f>
        <v>0</v>
      </c>
      <c r="AH2560" s="2">
        <f>COUNTIFS($B:$B,$B2560,$AG:$AG,AH$1)</f>
        <v>0</v>
      </c>
      <c r="AI2560" s="2">
        <f>COUNTIFS($B:$B,$B2560,$AG:$AG,AI$1)</f>
        <v>0</v>
      </c>
      <c r="AJ2560" s="2">
        <f>COUNTIFS($B:$B,$B2560,$AG:$AG,AJ$1)</f>
        <v>0</v>
      </c>
      <c r="AK2560" s="2">
        <f>COUNTIFS($B:$B,$B2560,$AG:$AG,AK$1)</f>
        <v>0</v>
      </c>
      <c r="AL2560" s="2">
        <f>COUNTIFS($B:$B,$B2560,$AG:$AG,AL$1)</f>
        <v>0</v>
      </c>
      <c r="AM2560" s="2">
        <f>COUNTIFS($B:$B,$B2560,$AG:$AG,AM$1)</f>
        <v>0</v>
      </c>
      <c r="AN2560" s="2">
        <f>COUNTIFS($B:$B,$B2560,$AG:$AG,AN$1)</f>
        <v>0</v>
      </c>
      <c r="AO2560" s="2">
        <f>COUNTIFS($B:$B,$B2560,$AG:$AG,AO$1)</f>
        <v>0</v>
      </c>
      <c r="AP2560" s="2">
        <f>COUNTIFS($B:$B,$B2560,$AG:$AG,AP$1)</f>
        <v>0</v>
      </c>
      <c r="AQ2560" s="2">
        <f>COUNTIFS($B:$B,$B2560,$AG:$AG,AQ$1)</f>
        <v>1</v>
      </c>
      <c r="AR2560" s="2">
        <f>COUNTIFS($B:$B,$B2560,$AG:$AG,AR$1)</f>
        <v>0</v>
      </c>
      <c r="AS2560" s="2">
        <f>COUNTIFS($B:$B,$B2560,$AG:$AG,AS$1)</f>
        <v>0</v>
      </c>
      <c r="AT2560" s="2">
        <f>COUNTIFS($B:$B,$B2560,$AG:$AG,AT$1)</f>
        <v>0</v>
      </c>
      <c r="AU2560" s="2">
        <f>COUNTIFS($B:$B,$B2560,$AG:$AG,AU$1)</f>
        <v>0</v>
      </c>
    </row>
    <row r="2561" spans="1:47" ht="15" customHeight="1" x14ac:dyDescent="0.35">
      <c r="A2561" s="4">
        <f>IF(B2560=B2561,A2560,A2560+1)</f>
        <v>897</v>
      </c>
      <c r="B2561" s="4" t="s">
        <v>1431</v>
      </c>
      <c r="C2561" s="4" t="s">
        <v>1430</v>
      </c>
      <c r="D2561" s="4" t="s">
        <v>1429</v>
      </c>
      <c r="E2561" s="4" t="s">
        <v>1428</v>
      </c>
      <c r="F2561" s="4" t="s">
        <v>7</v>
      </c>
      <c r="G2561" s="4" t="s">
        <v>8</v>
      </c>
      <c r="H2561" s="4" t="s">
        <v>7</v>
      </c>
      <c r="I2561" s="4">
        <v>1</v>
      </c>
      <c r="J2561" s="4" t="s">
        <v>256</v>
      </c>
      <c r="K2561" s="4" t="s">
        <v>1436</v>
      </c>
      <c r="L2561" s="4" t="s">
        <v>254</v>
      </c>
      <c r="M2561" s="4" t="s">
        <v>1435</v>
      </c>
      <c r="N2561" s="4" t="s">
        <v>1400</v>
      </c>
      <c r="P2561" s="4" t="s">
        <v>669</v>
      </c>
      <c r="Q2561" s="5" t="s">
        <v>1126</v>
      </c>
      <c r="R2561" s="5" t="s">
        <v>1125</v>
      </c>
      <c r="S2561" s="5" t="str">
        <f>IF(P2561="심사불필요","-",VLOOKUP(K2561,'[1]자격증 backdata'!A:G,7,0))</f>
        <v>-</v>
      </c>
      <c r="T2561" s="5" t="str">
        <f>IF(S2561="-","-",IF(COUNTIFS(B:B,B2561,S:S,"필수")&gt;0,"자격요건충족","확인필요"))</f>
        <v>-</v>
      </c>
      <c r="U2561" s="5"/>
      <c r="W2561" s="5" t="str">
        <f>IF(Q2561="4급","심사불필요",VLOOKUP(K2561,'[1]자격증 backdata'!A:B,2,0))</f>
        <v>나1</v>
      </c>
      <c r="X2561" s="4" t="str">
        <f>IF(R2561="A", MIN(20, SUMIFS(W:W, B:B, B2561, R:R, "A")),IF(R2561="B", MIN(30, SUMIFS(W:W, B:B, B2561, R:R, "B")),"비해당분야"))</f>
        <v>비해당분야</v>
      </c>
      <c r="Y2561" s="4">
        <f>IF(R2561="C",MIN(30,IF(COUNTIFS(B:B,B2561,W:W,"가1")=1,25,IF(COUNTIFS(B:B,B2561,W:W,"가1")&gt;=2,30,0))+IF(COUNTIFS(B:B,B2561,W:W,"나1")&gt;=4,30,IF(COUNTIFS(B:B,B2561,W:W,"나1")=3,26,IF(COUNTIFS(B:B,B2561,W:W,"나1")=2,22,IF(COUNTIFS(B:B,B2561,W:W,"나1")=1,18,0)))))+MIN(30,IF(COUNTIFS(B:B,B2561,W:W,"가2")=1,25,IF(COUNTIFS(B:B,B2561,W:W,"가2")&gt;=2,30,0))+IF(COUNTIFS(B:B,B2561,W:W,"나2")=3,30,IF(COUNTIFS(B:B,B2561,W:W,"나2")=2,25,IF(COUNTIFS(B:B,B2561,W:W,"나2")=1,20,0)))),"비해당분야")</f>
        <v>22</v>
      </c>
      <c r="Z2561" s="4">
        <f>IF(R2561="C",VLOOKUP(K2561,'[1]자격증 backdata'!A:F,6,0),"비해당분야")</f>
        <v>0</v>
      </c>
      <c r="AA2561" s="4">
        <f>IF(R2561="C",SUMIF(B:B,B2561,Z:Z),"비해당분야")</f>
        <v>2</v>
      </c>
      <c r="AB2561" s="4">
        <f>IF(R2561="C",SUM(Y2561,AA2561),"비해당분야")</f>
        <v>24</v>
      </c>
      <c r="AC2561" s="4">
        <f>IF(R2561="C",AB2561,X2561)</f>
        <v>24</v>
      </c>
      <c r="AD2561" s="4">
        <f>VLOOKUP(K2561,'[1]자격증 backdata'!A:D,4,0)</f>
        <v>0</v>
      </c>
      <c r="AE2561" s="4">
        <f>IF(_xlfn.MAXIFS(AD:AD,B:B,B2561)&gt;10,10,_xlfn.MAXIFS(AD:AD,B:B,B2561))</f>
        <v>0</v>
      </c>
      <c r="AG2561" s="5" t="str">
        <f>VLOOKUP(K2561,'[1]자격증 backdata'!A:C,3,0)</f>
        <v>J</v>
      </c>
      <c r="AH2561" s="5">
        <f>COUNTIFS($B:$B,$B2561,$AG:$AG,AH$1)</f>
        <v>0</v>
      </c>
      <c r="AI2561" s="5">
        <f>COUNTIFS($B:$B,$B2561,$AG:$AG,AI$1)</f>
        <v>0</v>
      </c>
      <c r="AJ2561" s="5">
        <f>COUNTIFS($B:$B,$B2561,$AG:$AG,AJ$1)</f>
        <v>0</v>
      </c>
      <c r="AK2561" s="5">
        <f>COUNTIFS($B:$B,$B2561,$AG:$AG,AK$1)</f>
        <v>0</v>
      </c>
      <c r="AL2561" s="5">
        <f>COUNTIFS($B:$B,$B2561,$AG:$AG,AL$1)</f>
        <v>0</v>
      </c>
      <c r="AM2561" s="5">
        <f>COUNTIFS($B:$B,$B2561,$AG:$AG,AM$1)</f>
        <v>0</v>
      </c>
      <c r="AN2561" s="5">
        <f>COUNTIFS($B:$B,$B2561,$AG:$AG,AN$1)</f>
        <v>0</v>
      </c>
      <c r="AO2561" s="5">
        <f>COUNTIFS($B:$B,$B2561,$AG:$AG,AO$1)</f>
        <v>0</v>
      </c>
      <c r="AP2561" s="5">
        <f>COUNTIFS($B:$B,$B2561,$AG:$AG,AP$1)</f>
        <v>0</v>
      </c>
      <c r="AQ2561" s="5">
        <f>COUNTIFS($B:$B,$B2561,$AG:$AG,AQ$1)</f>
        <v>1</v>
      </c>
      <c r="AR2561" s="5">
        <f>COUNTIFS($B:$B,$B2561,$AG:$AG,AR$1)</f>
        <v>0</v>
      </c>
      <c r="AS2561" s="5">
        <f>COUNTIFS($B:$B,$B2561,$AG:$AG,AS$1)</f>
        <v>0</v>
      </c>
      <c r="AT2561" s="5">
        <f>COUNTIFS($B:$B,$B2561,$AG:$AG,AT$1)</f>
        <v>0</v>
      </c>
      <c r="AU2561" s="5">
        <f>COUNTIFS($B:$B,$B2561,$AG:$AG,AU$1)</f>
        <v>0</v>
      </c>
    </row>
    <row r="2562" spans="1:47" ht="15" customHeight="1" x14ac:dyDescent="0.35">
      <c r="A2562" s="6">
        <f>IF(B2561=B2562,A2561,A2561+1)</f>
        <v>897</v>
      </c>
      <c r="B2562" s="6" t="s">
        <v>1431</v>
      </c>
      <c r="C2562" s="6" t="s">
        <v>1430</v>
      </c>
      <c r="D2562" s="6" t="s">
        <v>1429</v>
      </c>
      <c r="E2562" s="6" t="s">
        <v>1428</v>
      </c>
      <c r="F2562" s="4" t="s">
        <v>7</v>
      </c>
      <c r="G2562" s="4" t="s">
        <v>8</v>
      </c>
      <c r="H2562" s="4" t="s">
        <v>7</v>
      </c>
      <c r="I2562" s="4">
        <v>2</v>
      </c>
      <c r="J2562" s="4" t="s">
        <v>1382</v>
      </c>
      <c r="K2562" s="4" t="s">
        <v>1434</v>
      </c>
      <c r="L2562" s="4" t="s">
        <v>55</v>
      </c>
      <c r="M2562" s="4" t="s">
        <v>1433</v>
      </c>
      <c r="N2562" s="4" t="s">
        <v>1432</v>
      </c>
      <c r="P2562" s="4" t="s">
        <v>669</v>
      </c>
      <c r="Q2562" s="5" t="s">
        <v>1126</v>
      </c>
      <c r="R2562" s="5" t="s">
        <v>1125</v>
      </c>
      <c r="S2562" s="5" t="str">
        <f>IF(P2562="심사불필요","-",VLOOKUP(K2562,'[1]자격증 backdata'!A:G,7,0))</f>
        <v>-</v>
      </c>
      <c r="T2562" s="5" t="str">
        <f>IF(S2562="-","-",IF(COUNTIFS(B:B,B2562,S:S,"필수")&gt;0,"자격요건충족","확인필요"))</f>
        <v>-</v>
      </c>
      <c r="U2562" s="5"/>
      <c r="W2562" s="5" t="str">
        <f>IF(Q2562="4급","심사불필요",VLOOKUP(K2562,'[1]자격증 backdata'!A:B,2,0))</f>
        <v>나1</v>
      </c>
      <c r="X2562" s="4" t="str">
        <f>IF(R2562="A", MIN(20, SUMIFS(W:W, B:B, B2562, R:R, "A")),IF(R2562="B", MIN(30, SUMIFS(W:W, B:B, B2562, R:R, "B")),"비해당분야"))</f>
        <v>비해당분야</v>
      </c>
      <c r="Y2562" s="4">
        <f>IF(R2562="C",MIN(30,IF(COUNTIFS(B:B,B2562,W:W,"가1")=1,25,IF(COUNTIFS(B:B,B2562,W:W,"가1")&gt;=2,30,0))+IF(COUNTIFS(B:B,B2562,W:W,"나1")&gt;=4,30,IF(COUNTIFS(B:B,B2562,W:W,"나1")=3,26,IF(COUNTIFS(B:B,B2562,W:W,"나1")=2,22,IF(COUNTIFS(B:B,B2562,W:W,"나1")=1,18,0)))))+MIN(30,IF(COUNTIFS(B:B,B2562,W:W,"가2")=1,25,IF(COUNTIFS(B:B,B2562,W:W,"가2")&gt;=2,30,0))+IF(COUNTIFS(B:B,B2562,W:W,"나2")=3,30,IF(COUNTIFS(B:B,B2562,W:W,"나2")=2,25,IF(COUNTIFS(B:B,B2562,W:W,"나2")=1,20,0)))),"비해당분야")</f>
        <v>22</v>
      </c>
      <c r="Z2562" s="4">
        <f>IF(R2562="C",VLOOKUP(K2562,'[1]자격증 backdata'!A:F,6,0),"비해당분야")</f>
        <v>0</v>
      </c>
      <c r="AA2562" s="4">
        <f>IF(R2562="C",SUMIF(B:B,B2562,Z:Z),"비해당분야")</f>
        <v>2</v>
      </c>
      <c r="AB2562" s="4">
        <f>IF(R2562="C",SUM(Y2562,AA2562),"비해당분야")</f>
        <v>24</v>
      </c>
      <c r="AC2562" s="4">
        <f>IF(R2562="C",AB2562,X2562)</f>
        <v>24</v>
      </c>
      <c r="AD2562" s="4">
        <f>VLOOKUP(K2562,'[1]자격증 backdata'!A:D,4,0)</f>
        <v>0</v>
      </c>
      <c r="AE2562" s="4">
        <f>IF(_xlfn.MAXIFS(AD:AD,B:B,B2562)&gt;10,10,_xlfn.MAXIFS(AD:AD,B:B,B2562))</f>
        <v>0</v>
      </c>
      <c r="AG2562" s="5">
        <f>VLOOKUP(K2562,'[1]자격증 backdata'!A:C,3,0)</f>
        <v>0</v>
      </c>
      <c r="AH2562" s="5">
        <f>COUNTIFS($B:$B,$B2562,$AG:$AG,AH$1)</f>
        <v>0</v>
      </c>
      <c r="AI2562" s="5">
        <f>COUNTIFS($B:$B,$B2562,$AG:$AG,AI$1)</f>
        <v>0</v>
      </c>
      <c r="AJ2562" s="5">
        <f>COUNTIFS($B:$B,$B2562,$AG:$AG,AJ$1)</f>
        <v>0</v>
      </c>
      <c r="AK2562" s="5">
        <f>COUNTIFS($B:$B,$B2562,$AG:$AG,AK$1)</f>
        <v>0</v>
      </c>
      <c r="AL2562" s="5">
        <f>COUNTIFS($B:$B,$B2562,$AG:$AG,AL$1)</f>
        <v>0</v>
      </c>
      <c r="AM2562" s="5">
        <f>COUNTIFS($B:$B,$B2562,$AG:$AG,AM$1)</f>
        <v>0</v>
      </c>
      <c r="AN2562" s="5">
        <f>COUNTIFS($B:$B,$B2562,$AG:$AG,AN$1)</f>
        <v>0</v>
      </c>
      <c r="AO2562" s="5">
        <f>COUNTIFS($B:$B,$B2562,$AG:$AG,AO$1)</f>
        <v>0</v>
      </c>
      <c r="AP2562" s="5">
        <f>COUNTIFS($B:$B,$B2562,$AG:$AG,AP$1)</f>
        <v>0</v>
      </c>
      <c r="AQ2562" s="5">
        <f>COUNTIFS($B:$B,$B2562,$AG:$AG,AQ$1)</f>
        <v>1</v>
      </c>
      <c r="AR2562" s="5">
        <f>COUNTIFS($B:$B,$B2562,$AG:$AG,AR$1)</f>
        <v>0</v>
      </c>
      <c r="AS2562" s="5">
        <f>COUNTIFS($B:$B,$B2562,$AG:$AG,AS$1)</f>
        <v>0</v>
      </c>
      <c r="AT2562" s="5">
        <f>COUNTIFS($B:$B,$B2562,$AG:$AG,AT$1)</f>
        <v>0</v>
      </c>
      <c r="AU2562" s="5">
        <f>COUNTIFS($B:$B,$B2562,$AG:$AG,AU$1)</f>
        <v>0</v>
      </c>
    </row>
    <row r="2563" spans="1:47" ht="15" customHeight="1" x14ac:dyDescent="0.35">
      <c r="A2563" s="6">
        <f>IF(B2562=B2563,A2562,A2562+1)</f>
        <v>897</v>
      </c>
      <c r="B2563" s="6" t="s">
        <v>1431</v>
      </c>
      <c r="C2563" s="6" t="s">
        <v>1430</v>
      </c>
      <c r="D2563" s="6" t="s">
        <v>1429</v>
      </c>
      <c r="E2563" s="6" t="s">
        <v>1428</v>
      </c>
      <c r="F2563" s="4" t="s">
        <v>7</v>
      </c>
      <c r="G2563" s="4" t="s">
        <v>8</v>
      </c>
      <c r="H2563" s="4" t="s">
        <v>7</v>
      </c>
      <c r="I2563" s="4">
        <v>3</v>
      </c>
      <c r="J2563" s="4" t="s">
        <v>57</v>
      </c>
      <c r="K2563" s="4" t="s">
        <v>1427</v>
      </c>
      <c r="L2563" s="4" t="s">
        <v>55</v>
      </c>
      <c r="M2563" s="4" t="s">
        <v>1426</v>
      </c>
      <c r="N2563" s="4" t="s">
        <v>1425</v>
      </c>
      <c r="P2563" s="4" t="s">
        <v>669</v>
      </c>
      <c r="Q2563" s="5" t="s">
        <v>1126</v>
      </c>
      <c r="R2563" s="5" t="s">
        <v>1125</v>
      </c>
      <c r="S2563" s="5" t="str">
        <f>IF(P2563="심사불필요","-",VLOOKUP(K2563,'[1]자격증 backdata'!A:G,7,0))</f>
        <v>-</v>
      </c>
      <c r="T2563" s="5" t="str">
        <f>IF(S2563="-","-",IF(COUNTIFS(B:B,B2563,S:S,"필수")&gt;0,"자격요건충족","확인필요"))</f>
        <v>-</v>
      </c>
      <c r="U2563" s="5"/>
      <c r="W2563" s="5">
        <f>IF(Q2563="4급","심사불필요",VLOOKUP(K2563,'[1]자격증 backdata'!A:B,2,0))</f>
        <v>0</v>
      </c>
      <c r="X2563" s="4" t="str">
        <f>IF(R2563="A", MIN(20, SUMIFS(W:W, B:B, B2563, R:R, "A")),IF(R2563="B", MIN(30, SUMIFS(W:W, B:B, B2563, R:R, "B")),"비해당분야"))</f>
        <v>비해당분야</v>
      </c>
      <c r="Y2563" s="4">
        <f>IF(R2563="C",MIN(30,IF(COUNTIFS(B:B,B2563,W:W,"가1")=1,25,IF(COUNTIFS(B:B,B2563,W:W,"가1")&gt;=2,30,0))+IF(COUNTIFS(B:B,B2563,W:W,"나1")&gt;=4,30,IF(COUNTIFS(B:B,B2563,W:W,"나1")=3,26,IF(COUNTIFS(B:B,B2563,W:W,"나1")=2,22,IF(COUNTIFS(B:B,B2563,W:W,"나1")=1,18,0)))))+MIN(30,IF(COUNTIFS(B:B,B2563,W:W,"가2")=1,25,IF(COUNTIFS(B:B,B2563,W:W,"가2")&gt;=2,30,0))+IF(COUNTIFS(B:B,B2563,W:W,"나2")=3,30,IF(COUNTIFS(B:B,B2563,W:W,"나2")=2,25,IF(COUNTIFS(B:B,B2563,W:W,"나2")=1,20,0)))),"비해당분야")</f>
        <v>22</v>
      </c>
      <c r="Z2563" s="4">
        <f>IF(R2563="C",VLOOKUP(K2563,'[1]자격증 backdata'!A:F,6,0),"비해당분야")</f>
        <v>2</v>
      </c>
      <c r="AA2563" s="4">
        <f>IF(R2563="C",SUMIF(B:B,B2563,Z:Z),"비해당분야")</f>
        <v>2</v>
      </c>
      <c r="AB2563" s="4">
        <f>IF(R2563="C",SUM(Y2563,AA2563),"비해당분야")</f>
        <v>24</v>
      </c>
      <c r="AC2563" s="4">
        <f>IF(R2563="C",AB2563,X2563)</f>
        <v>24</v>
      </c>
      <c r="AD2563" s="4">
        <f>VLOOKUP(K2563,'[1]자격증 backdata'!A:D,4,0)</f>
        <v>0</v>
      </c>
      <c r="AE2563" s="4">
        <f>IF(_xlfn.MAXIFS(AD:AD,B:B,B2563)&gt;10,10,_xlfn.MAXIFS(AD:AD,B:B,B2563))</f>
        <v>0</v>
      </c>
      <c r="AG2563" s="5">
        <f>VLOOKUP(K2563,'[1]자격증 backdata'!A:C,3,0)</f>
        <v>0</v>
      </c>
      <c r="AH2563" s="5">
        <f>COUNTIFS($B:$B,$B2563,$AG:$AG,AH$1)</f>
        <v>0</v>
      </c>
      <c r="AI2563" s="5">
        <f>COUNTIFS($B:$B,$B2563,$AG:$AG,AI$1)</f>
        <v>0</v>
      </c>
      <c r="AJ2563" s="5">
        <f>COUNTIFS($B:$B,$B2563,$AG:$AG,AJ$1)</f>
        <v>0</v>
      </c>
      <c r="AK2563" s="5">
        <f>COUNTIFS($B:$B,$B2563,$AG:$AG,AK$1)</f>
        <v>0</v>
      </c>
      <c r="AL2563" s="5">
        <f>COUNTIFS($B:$B,$B2563,$AG:$AG,AL$1)</f>
        <v>0</v>
      </c>
      <c r="AM2563" s="5">
        <f>COUNTIFS($B:$B,$B2563,$AG:$AG,AM$1)</f>
        <v>0</v>
      </c>
      <c r="AN2563" s="5">
        <f>COUNTIFS($B:$B,$B2563,$AG:$AG,AN$1)</f>
        <v>0</v>
      </c>
      <c r="AO2563" s="5">
        <f>COUNTIFS($B:$B,$B2563,$AG:$AG,AO$1)</f>
        <v>0</v>
      </c>
      <c r="AP2563" s="5">
        <f>COUNTIFS($B:$B,$B2563,$AG:$AG,AP$1)</f>
        <v>0</v>
      </c>
      <c r="AQ2563" s="5">
        <f>COUNTIFS($B:$B,$B2563,$AG:$AG,AQ$1)</f>
        <v>1</v>
      </c>
      <c r="AR2563" s="5">
        <f>COUNTIFS($B:$B,$B2563,$AG:$AG,AR$1)</f>
        <v>0</v>
      </c>
      <c r="AS2563" s="5">
        <f>COUNTIFS($B:$B,$B2563,$AG:$AG,AS$1)</f>
        <v>0</v>
      </c>
      <c r="AT2563" s="5">
        <f>COUNTIFS($B:$B,$B2563,$AG:$AG,AT$1)</f>
        <v>0</v>
      </c>
      <c r="AU2563" s="5">
        <f>COUNTIFS($B:$B,$B2563,$AG:$AG,AU$1)</f>
        <v>0</v>
      </c>
    </row>
    <row r="2564" spans="1:47" ht="15" customHeight="1" x14ac:dyDescent="0.35">
      <c r="A2564" s="3">
        <f>IF(B2563=B2564,A2563,A2563+1)</f>
        <v>898</v>
      </c>
      <c r="B2564" s="3" t="s">
        <v>1416</v>
      </c>
      <c r="C2564" s="3" t="s">
        <v>1415</v>
      </c>
      <c r="D2564" s="3" t="s">
        <v>1372</v>
      </c>
      <c r="E2564" s="3" t="s">
        <v>1371</v>
      </c>
      <c r="F2564" s="4" t="s">
        <v>7</v>
      </c>
      <c r="G2564" s="4" t="s">
        <v>8</v>
      </c>
      <c r="H2564" s="4" t="s">
        <v>7</v>
      </c>
      <c r="I2564" s="3">
        <v>1</v>
      </c>
      <c r="J2564" s="3" t="s">
        <v>38</v>
      </c>
      <c r="K2564" s="3" t="s">
        <v>1410</v>
      </c>
      <c r="L2564" s="3" t="s">
        <v>36</v>
      </c>
      <c r="M2564" s="3" t="s">
        <v>1424</v>
      </c>
      <c r="N2564" s="3" t="s">
        <v>1138</v>
      </c>
      <c r="P2564" s="3" t="s">
        <v>669</v>
      </c>
      <c r="Q2564" s="2" t="s">
        <v>1126</v>
      </c>
      <c r="R2564" s="2" t="s">
        <v>1125</v>
      </c>
      <c r="S2564" s="2" t="str">
        <f>IF(P2564="심사불필요","-",VLOOKUP(K2564,'[1]자격증 backdata'!A:G,7,0))</f>
        <v>-</v>
      </c>
      <c r="T2564" s="2" t="str">
        <f>IF(S2564="-","-",IF(COUNTIFS(B:B,B2564,S:S,"필수")&gt;0,"자격요건충족","확인필요"))</f>
        <v>-</v>
      </c>
      <c r="U2564" s="2"/>
      <c r="W2564" s="2">
        <f>IF(Q2564="4급","심사불필요",VLOOKUP(K2564,'[1]자격증 backdata'!A:B,2,0))</f>
        <v>0</v>
      </c>
      <c r="X2564" s="3" t="str">
        <f>IF(R2564="A", MIN(20, SUMIFS(W:W, B:B, B2564, R:R, "A")),IF(R2564="B", MIN(30, SUMIFS(W:W, B:B, B2564, R:R, "B")),"비해당분야"))</f>
        <v>비해당분야</v>
      </c>
      <c r="Y2564" s="3">
        <f>IF(R2564="C",MIN(30,IF(COUNTIFS(B:B,B2564,W:W,"가1")=1,25,IF(COUNTIFS(B:B,B2564,W:W,"가1")&gt;=2,30,0))+IF(COUNTIFS(B:B,B2564,W:W,"나1")&gt;=4,30,IF(COUNTIFS(B:B,B2564,W:W,"나1")=3,26,IF(COUNTIFS(B:B,B2564,W:W,"나1")=2,22,IF(COUNTIFS(B:B,B2564,W:W,"나1")=1,18,0)))))+MIN(30,IF(COUNTIFS(B:B,B2564,W:W,"가2")=1,25,IF(COUNTIFS(B:B,B2564,W:W,"가2")&gt;=2,30,0))+IF(COUNTIFS(B:B,B2564,W:W,"나2")=3,30,IF(COUNTIFS(B:B,B2564,W:W,"나2")=2,25,IF(COUNTIFS(B:B,B2564,W:W,"나2")=1,20,0)))),"비해당분야")</f>
        <v>22</v>
      </c>
      <c r="Z2564" s="3">
        <f>IF(R2564="C",VLOOKUP(K2564,'[1]자격증 backdata'!A:F,6,0),"비해당분야")</f>
        <v>0</v>
      </c>
      <c r="AA2564" s="3">
        <f>IF(R2564="C",SUMIF(B:B,B2564,Z:Z),"비해당분야")</f>
        <v>6</v>
      </c>
      <c r="AB2564" s="3">
        <f>IF(R2564="C",SUM(Y2564,AA2564),"비해당분야")</f>
        <v>28</v>
      </c>
      <c r="AC2564" s="3">
        <f>IF(R2564="C",AB2564,X2564)</f>
        <v>28</v>
      </c>
      <c r="AD2564" s="3">
        <f>VLOOKUP(K2564,'[1]자격증 backdata'!A:D,4,0)</f>
        <v>5</v>
      </c>
      <c r="AE2564" s="3">
        <f>IF(_xlfn.MAXIFS(AD:AD,B:B,B2564)&gt;10,10,_xlfn.MAXIFS(AD:AD,B:B,B2564))</f>
        <v>5</v>
      </c>
      <c r="AG2564" s="2">
        <f>VLOOKUP(K2564,'[1]자격증 backdata'!A:C,3,0)</f>
        <v>0</v>
      </c>
      <c r="AH2564" s="2">
        <f>COUNTIFS($B:$B,$B2564,$AG:$AG,AH$1)</f>
        <v>0</v>
      </c>
      <c r="AI2564" s="2">
        <f>COUNTIFS($B:$B,$B2564,$AG:$AG,AI$1)</f>
        <v>0</v>
      </c>
      <c r="AJ2564" s="2">
        <f>COUNTIFS($B:$B,$B2564,$AG:$AG,AJ$1)</f>
        <v>0</v>
      </c>
      <c r="AK2564" s="2">
        <f>COUNTIFS($B:$B,$B2564,$AG:$AG,AK$1)</f>
        <v>0</v>
      </c>
      <c r="AL2564" s="2">
        <f>COUNTIFS($B:$B,$B2564,$AG:$AG,AL$1)</f>
        <v>0</v>
      </c>
      <c r="AM2564" s="2">
        <f>COUNTIFS($B:$B,$B2564,$AG:$AG,AM$1)</f>
        <v>0</v>
      </c>
      <c r="AN2564" s="2">
        <f>COUNTIFS($B:$B,$B2564,$AG:$AG,AN$1)</f>
        <v>0</v>
      </c>
      <c r="AO2564" s="2">
        <f>COUNTIFS($B:$B,$B2564,$AG:$AG,AO$1)</f>
        <v>0</v>
      </c>
      <c r="AP2564" s="2">
        <f>COUNTIFS($B:$B,$B2564,$AG:$AG,AP$1)</f>
        <v>0</v>
      </c>
      <c r="AQ2564" s="2">
        <f>COUNTIFS($B:$B,$B2564,$AG:$AG,AQ$1)</f>
        <v>1</v>
      </c>
      <c r="AR2564" s="2">
        <f>COUNTIFS($B:$B,$B2564,$AG:$AG,AR$1)</f>
        <v>0</v>
      </c>
      <c r="AS2564" s="2">
        <f>COUNTIFS($B:$B,$B2564,$AG:$AG,AS$1)</f>
        <v>0</v>
      </c>
      <c r="AT2564" s="2">
        <f>COUNTIFS($B:$B,$B2564,$AG:$AG,AT$1)</f>
        <v>0</v>
      </c>
      <c r="AU2564" s="2">
        <f>COUNTIFS($B:$B,$B2564,$AG:$AG,AU$1)</f>
        <v>0</v>
      </c>
    </row>
    <row r="2565" spans="1:47" ht="15" customHeight="1" x14ac:dyDescent="0.35">
      <c r="A2565" s="7">
        <f>IF(B2564=B2565,A2564,A2564+1)</f>
        <v>898</v>
      </c>
      <c r="B2565" s="7" t="s">
        <v>1416</v>
      </c>
      <c r="C2565" s="7" t="s">
        <v>1415</v>
      </c>
      <c r="D2565" s="7" t="s">
        <v>1372</v>
      </c>
      <c r="E2565" s="7" t="s">
        <v>1371</v>
      </c>
      <c r="F2565" s="4" t="s">
        <v>7</v>
      </c>
      <c r="G2565" s="4" t="s">
        <v>8</v>
      </c>
      <c r="H2565" s="4" t="s">
        <v>7</v>
      </c>
      <c r="I2565" s="3">
        <v>2</v>
      </c>
      <c r="J2565" s="3" t="s">
        <v>256</v>
      </c>
      <c r="K2565" s="3" t="s">
        <v>1387</v>
      </c>
      <c r="L2565" s="3" t="s">
        <v>254</v>
      </c>
      <c r="M2565" s="3" t="s">
        <v>1423</v>
      </c>
      <c r="N2565" s="3" t="s">
        <v>1400</v>
      </c>
      <c r="P2565" s="3" t="s">
        <v>669</v>
      </c>
      <c r="Q2565" s="2" t="s">
        <v>1126</v>
      </c>
      <c r="R2565" s="2" t="s">
        <v>1125</v>
      </c>
      <c r="S2565" s="2" t="str">
        <f>IF(P2565="심사불필요","-",VLOOKUP(K2565,'[1]자격증 backdata'!A:G,7,0))</f>
        <v>-</v>
      </c>
      <c r="T2565" s="2" t="str">
        <f>IF(S2565="-","-",IF(COUNTIFS(B:B,B2565,S:S,"필수")&gt;0,"자격요건충족","확인필요"))</f>
        <v>-</v>
      </c>
      <c r="U2565" s="2"/>
      <c r="W2565" s="2" t="str">
        <f>IF(Q2565="4급","심사불필요",VLOOKUP(K2565,'[1]자격증 backdata'!A:B,2,0))</f>
        <v>나1</v>
      </c>
      <c r="X2565" s="3" t="str">
        <f>IF(R2565="A", MIN(20, SUMIFS(W:W, B:B, B2565, R:R, "A")),IF(R2565="B", MIN(30, SUMIFS(W:W, B:B, B2565, R:R, "B")),"비해당분야"))</f>
        <v>비해당분야</v>
      </c>
      <c r="Y2565" s="3">
        <f>IF(R2565="C",MIN(30,IF(COUNTIFS(B:B,B2565,W:W,"가1")=1,25,IF(COUNTIFS(B:B,B2565,W:W,"가1")&gt;=2,30,0))+IF(COUNTIFS(B:B,B2565,W:W,"나1")&gt;=4,30,IF(COUNTIFS(B:B,B2565,W:W,"나1")=3,26,IF(COUNTIFS(B:B,B2565,W:W,"나1")=2,22,IF(COUNTIFS(B:B,B2565,W:W,"나1")=1,18,0)))))+MIN(30,IF(COUNTIFS(B:B,B2565,W:W,"가2")=1,25,IF(COUNTIFS(B:B,B2565,W:W,"가2")&gt;=2,30,0))+IF(COUNTIFS(B:B,B2565,W:W,"나2")=3,30,IF(COUNTIFS(B:B,B2565,W:W,"나2")=2,25,IF(COUNTIFS(B:B,B2565,W:W,"나2")=1,20,0)))),"비해당분야")</f>
        <v>22</v>
      </c>
      <c r="Z2565" s="3">
        <f>IF(R2565="C",VLOOKUP(K2565,'[1]자격증 backdata'!A:F,6,0),"비해당분야")</f>
        <v>0</v>
      </c>
      <c r="AA2565" s="3">
        <f>IF(R2565="C",SUMIF(B:B,B2565,Z:Z),"비해당분야")</f>
        <v>6</v>
      </c>
      <c r="AB2565" s="3">
        <f>IF(R2565="C",SUM(Y2565,AA2565),"비해당분야")</f>
        <v>28</v>
      </c>
      <c r="AC2565" s="3">
        <f>IF(R2565="C",AB2565,X2565)</f>
        <v>28</v>
      </c>
      <c r="AD2565" s="3">
        <f>VLOOKUP(K2565,'[1]자격증 backdata'!A:D,4,0)</f>
        <v>0</v>
      </c>
      <c r="AE2565" s="3">
        <f>IF(_xlfn.MAXIFS(AD:AD,B:B,B2565)&gt;10,10,_xlfn.MAXIFS(AD:AD,B:B,B2565))</f>
        <v>5</v>
      </c>
      <c r="AG2565" s="2" t="str">
        <f>VLOOKUP(K2565,'[1]자격증 backdata'!A:C,3,0)</f>
        <v>J</v>
      </c>
      <c r="AH2565" s="2">
        <f>COUNTIFS($B:$B,$B2565,$AG:$AG,AH$1)</f>
        <v>0</v>
      </c>
      <c r="AI2565" s="2">
        <f>COUNTIFS($B:$B,$B2565,$AG:$AG,AI$1)</f>
        <v>0</v>
      </c>
      <c r="AJ2565" s="2">
        <f>COUNTIFS($B:$B,$B2565,$AG:$AG,AJ$1)</f>
        <v>0</v>
      </c>
      <c r="AK2565" s="2">
        <f>COUNTIFS($B:$B,$B2565,$AG:$AG,AK$1)</f>
        <v>0</v>
      </c>
      <c r="AL2565" s="2">
        <f>COUNTIFS($B:$B,$B2565,$AG:$AG,AL$1)</f>
        <v>0</v>
      </c>
      <c r="AM2565" s="2">
        <f>COUNTIFS($B:$B,$B2565,$AG:$AG,AM$1)</f>
        <v>0</v>
      </c>
      <c r="AN2565" s="2">
        <f>COUNTIFS($B:$B,$B2565,$AG:$AG,AN$1)</f>
        <v>0</v>
      </c>
      <c r="AO2565" s="2">
        <f>COUNTIFS($B:$B,$B2565,$AG:$AG,AO$1)</f>
        <v>0</v>
      </c>
      <c r="AP2565" s="2">
        <f>COUNTIFS($B:$B,$B2565,$AG:$AG,AP$1)</f>
        <v>0</v>
      </c>
      <c r="AQ2565" s="2">
        <f>COUNTIFS($B:$B,$B2565,$AG:$AG,AQ$1)</f>
        <v>1</v>
      </c>
      <c r="AR2565" s="2">
        <f>COUNTIFS($B:$B,$B2565,$AG:$AG,AR$1)</f>
        <v>0</v>
      </c>
      <c r="AS2565" s="2">
        <f>COUNTIFS($B:$B,$B2565,$AG:$AG,AS$1)</f>
        <v>0</v>
      </c>
      <c r="AT2565" s="2">
        <f>COUNTIFS($B:$B,$B2565,$AG:$AG,AT$1)</f>
        <v>0</v>
      </c>
      <c r="AU2565" s="2">
        <f>COUNTIFS($B:$B,$B2565,$AG:$AG,AU$1)</f>
        <v>0</v>
      </c>
    </row>
    <row r="2566" spans="1:47" ht="15" customHeight="1" x14ac:dyDescent="0.35">
      <c r="A2566" s="7">
        <f>IF(B2565=B2566,A2565,A2565+1)</f>
        <v>898</v>
      </c>
      <c r="B2566" s="7" t="s">
        <v>1416</v>
      </c>
      <c r="C2566" s="7" t="s">
        <v>1415</v>
      </c>
      <c r="D2566" s="7" t="s">
        <v>1372</v>
      </c>
      <c r="E2566" s="7" t="s">
        <v>1371</v>
      </c>
      <c r="F2566" s="4" t="s">
        <v>7</v>
      </c>
      <c r="G2566" s="4" t="s">
        <v>8</v>
      </c>
      <c r="H2566" s="4" t="s">
        <v>7</v>
      </c>
      <c r="I2566" s="3">
        <v>3</v>
      </c>
      <c r="J2566" s="3" t="s">
        <v>1382</v>
      </c>
      <c r="K2566" s="3" t="s">
        <v>1383</v>
      </c>
      <c r="L2566" s="3" t="s">
        <v>55</v>
      </c>
      <c r="M2566" s="3" t="s">
        <v>1422</v>
      </c>
      <c r="N2566" s="3" t="s">
        <v>1421</v>
      </c>
      <c r="P2566" s="3" t="s">
        <v>669</v>
      </c>
      <c r="Q2566" s="2" t="s">
        <v>1126</v>
      </c>
      <c r="R2566" s="2" t="s">
        <v>1125</v>
      </c>
      <c r="S2566" s="2" t="str">
        <f>IF(P2566="심사불필요","-",VLOOKUP(K2566,'[1]자격증 backdata'!A:G,7,0))</f>
        <v>-</v>
      </c>
      <c r="T2566" s="2" t="str">
        <f>IF(S2566="-","-",IF(COUNTIFS(B:B,B2566,S:S,"필수")&gt;0,"자격요건충족","확인필요"))</f>
        <v>-</v>
      </c>
      <c r="U2566" s="2"/>
      <c r="W2566" s="2" t="str">
        <f>IF(Q2566="4급","심사불필요",VLOOKUP(K2566,'[1]자격증 backdata'!A:B,2,0))</f>
        <v>나1</v>
      </c>
      <c r="X2566" s="3" t="str">
        <f>IF(R2566="A", MIN(20, SUMIFS(W:W, B:B, B2566, R:R, "A")),IF(R2566="B", MIN(30, SUMIFS(W:W, B:B, B2566, R:R, "B")),"비해당분야"))</f>
        <v>비해당분야</v>
      </c>
      <c r="Y2566" s="3">
        <f>IF(R2566="C",MIN(30,IF(COUNTIFS(B:B,B2566,W:W,"가1")=1,25,IF(COUNTIFS(B:B,B2566,W:W,"가1")&gt;=2,30,0))+IF(COUNTIFS(B:B,B2566,W:W,"나1")&gt;=4,30,IF(COUNTIFS(B:B,B2566,W:W,"나1")=3,26,IF(COUNTIFS(B:B,B2566,W:W,"나1")=2,22,IF(COUNTIFS(B:B,B2566,W:W,"나1")=1,18,0)))))+MIN(30,IF(COUNTIFS(B:B,B2566,W:W,"가2")=1,25,IF(COUNTIFS(B:B,B2566,W:W,"가2")&gt;=2,30,0))+IF(COUNTIFS(B:B,B2566,W:W,"나2")=3,30,IF(COUNTIFS(B:B,B2566,W:W,"나2")=2,25,IF(COUNTIFS(B:B,B2566,W:W,"나2")=1,20,0)))),"비해당분야")</f>
        <v>22</v>
      </c>
      <c r="Z2566" s="3">
        <f>IF(R2566="C",VLOOKUP(K2566,'[1]자격증 backdata'!A:F,6,0),"비해당분야")</f>
        <v>0</v>
      </c>
      <c r="AA2566" s="3">
        <f>IF(R2566="C",SUMIF(B:B,B2566,Z:Z),"비해당분야")</f>
        <v>6</v>
      </c>
      <c r="AB2566" s="3">
        <f>IF(R2566="C",SUM(Y2566,AA2566),"비해당분야")</f>
        <v>28</v>
      </c>
      <c r="AC2566" s="3">
        <f>IF(R2566="C",AB2566,X2566)</f>
        <v>28</v>
      </c>
      <c r="AD2566" s="3">
        <f>VLOOKUP(K2566,'[1]자격증 backdata'!A:D,4,0)</f>
        <v>0</v>
      </c>
      <c r="AE2566" s="3">
        <f>IF(_xlfn.MAXIFS(AD:AD,B:B,B2566)&gt;10,10,_xlfn.MAXIFS(AD:AD,B:B,B2566))</f>
        <v>5</v>
      </c>
      <c r="AG2566" s="2">
        <f>VLOOKUP(K2566,'[1]자격증 backdata'!A:C,3,0)</f>
        <v>0</v>
      </c>
      <c r="AH2566" s="2">
        <f>COUNTIFS($B:$B,$B2566,$AG:$AG,AH$1)</f>
        <v>0</v>
      </c>
      <c r="AI2566" s="2">
        <f>COUNTIFS($B:$B,$B2566,$AG:$AG,AI$1)</f>
        <v>0</v>
      </c>
      <c r="AJ2566" s="2">
        <f>COUNTIFS($B:$B,$B2566,$AG:$AG,AJ$1)</f>
        <v>0</v>
      </c>
      <c r="AK2566" s="2">
        <f>COUNTIFS($B:$B,$B2566,$AG:$AG,AK$1)</f>
        <v>0</v>
      </c>
      <c r="AL2566" s="2">
        <f>COUNTIFS($B:$B,$B2566,$AG:$AG,AL$1)</f>
        <v>0</v>
      </c>
      <c r="AM2566" s="2">
        <f>COUNTIFS($B:$B,$B2566,$AG:$AG,AM$1)</f>
        <v>0</v>
      </c>
      <c r="AN2566" s="2">
        <f>COUNTIFS($B:$B,$B2566,$AG:$AG,AN$1)</f>
        <v>0</v>
      </c>
      <c r="AO2566" s="2">
        <f>COUNTIFS($B:$B,$B2566,$AG:$AG,AO$1)</f>
        <v>0</v>
      </c>
      <c r="AP2566" s="2">
        <f>COUNTIFS($B:$B,$B2566,$AG:$AG,AP$1)</f>
        <v>0</v>
      </c>
      <c r="AQ2566" s="2">
        <f>COUNTIFS($B:$B,$B2566,$AG:$AG,AQ$1)</f>
        <v>1</v>
      </c>
      <c r="AR2566" s="2">
        <f>COUNTIFS($B:$B,$B2566,$AG:$AG,AR$1)</f>
        <v>0</v>
      </c>
      <c r="AS2566" s="2">
        <f>COUNTIFS($B:$B,$B2566,$AG:$AG,AS$1)</f>
        <v>0</v>
      </c>
      <c r="AT2566" s="2">
        <f>COUNTIFS($B:$B,$B2566,$AG:$AG,AT$1)</f>
        <v>0</v>
      </c>
      <c r="AU2566" s="2">
        <f>COUNTIFS($B:$B,$B2566,$AG:$AG,AU$1)</f>
        <v>0</v>
      </c>
    </row>
    <row r="2567" spans="1:47" ht="15" customHeight="1" x14ac:dyDescent="0.35">
      <c r="A2567" s="7">
        <f>IF(B2566=B2567,A2566,A2566+1)</f>
        <v>898</v>
      </c>
      <c r="B2567" s="7" t="s">
        <v>1416</v>
      </c>
      <c r="C2567" s="7" t="s">
        <v>1415</v>
      </c>
      <c r="D2567" s="7" t="s">
        <v>1372</v>
      </c>
      <c r="E2567" s="7" t="s">
        <v>1371</v>
      </c>
      <c r="F2567" s="4" t="s">
        <v>7</v>
      </c>
      <c r="G2567" s="4" t="s">
        <v>8</v>
      </c>
      <c r="H2567" s="4" t="s">
        <v>7</v>
      </c>
      <c r="I2567" s="3">
        <v>4</v>
      </c>
      <c r="J2567" s="3" t="s">
        <v>57</v>
      </c>
      <c r="K2567" s="3" t="s">
        <v>1395</v>
      </c>
      <c r="L2567" s="3" t="s">
        <v>55</v>
      </c>
      <c r="M2567" s="3" t="s">
        <v>1420</v>
      </c>
      <c r="N2567" s="3" t="s">
        <v>1417</v>
      </c>
      <c r="P2567" s="3" t="s">
        <v>669</v>
      </c>
      <c r="Q2567" s="2" t="s">
        <v>1126</v>
      </c>
      <c r="R2567" s="2" t="s">
        <v>1125</v>
      </c>
      <c r="S2567" s="2" t="str">
        <f>IF(P2567="심사불필요","-",VLOOKUP(K2567,'[1]자격증 backdata'!A:G,7,0))</f>
        <v>-</v>
      </c>
      <c r="T2567" s="2" t="str">
        <f>IF(S2567="-","-",IF(COUNTIFS(B:B,B2567,S:S,"필수")&gt;0,"자격요건충족","확인필요"))</f>
        <v>-</v>
      </c>
      <c r="U2567" s="2"/>
      <c r="W2567" s="2">
        <f>IF(Q2567="4급","심사불필요",VLOOKUP(K2567,'[1]자격증 backdata'!A:B,2,0))</f>
        <v>0</v>
      </c>
      <c r="X2567" s="3" t="str">
        <f>IF(R2567="A", MIN(20, SUMIFS(W:W, B:B, B2567, R:R, "A")),IF(R2567="B", MIN(30, SUMIFS(W:W, B:B, B2567, R:R, "B")),"비해당분야"))</f>
        <v>비해당분야</v>
      </c>
      <c r="Y2567" s="3">
        <f>IF(R2567="C",MIN(30,IF(COUNTIFS(B:B,B2567,W:W,"가1")=1,25,IF(COUNTIFS(B:B,B2567,W:W,"가1")&gt;=2,30,0))+IF(COUNTIFS(B:B,B2567,W:W,"나1")&gt;=4,30,IF(COUNTIFS(B:B,B2567,W:W,"나1")=3,26,IF(COUNTIFS(B:B,B2567,W:W,"나1")=2,22,IF(COUNTIFS(B:B,B2567,W:W,"나1")=1,18,0)))))+MIN(30,IF(COUNTIFS(B:B,B2567,W:W,"가2")=1,25,IF(COUNTIFS(B:B,B2567,W:W,"가2")&gt;=2,30,0))+IF(COUNTIFS(B:B,B2567,W:W,"나2")=3,30,IF(COUNTIFS(B:B,B2567,W:W,"나2")=2,25,IF(COUNTIFS(B:B,B2567,W:W,"나2")=1,20,0)))),"비해당분야")</f>
        <v>22</v>
      </c>
      <c r="Z2567" s="3">
        <f>IF(R2567="C",VLOOKUP(K2567,'[1]자격증 backdata'!A:F,6,0),"비해당분야")</f>
        <v>2</v>
      </c>
      <c r="AA2567" s="3">
        <f>IF(R2567="C",SUMIF(B:B,B2567,Z:Z),"비해당분야")</f>
        <v>6</v>
      </c>
      <c r="AB2567" s="3">
        <f>IF(R2567="C",SUM(Y2567,AA2567),"비해당분야")</f>
        <v>28</v>
      </c>
      <c r="AC2567" s="3">
        <f>IF(R2567="C",AB2567,X2567)</f>
        <v>28</v>
      </c>
      <c r="AD2567" s="3">
        <f>VLOOKUP(K2567,'[1]자격증 backdata'!A:D,4,0)</f>
        <v>0</v>
      </c>
      <c r="AE2567" s="3">
        <f>IF(_xlfn.MAXIFS(AD:AD,B:B,B2567)&gt;10,10,_xlfn.MAXIFS(AD:AD,B:B,B2567))</f>
        <v>5</v>
      </c>
      <c r="AG2567" s="2">
        <f>VLOOKUP(K2567,'[1]자격증 backdata'!A:C,3,0)</f>
        <v>0</v>
      </c>
      <c r="AH2567" s="2">
        <f>COUNTIFS($B:$B,$B2567,$AG:$AG,AH$1)</f>
        <v>0</v>
      </c>
      <c r="AI2567" s="2">
        <f>COUNTIFS($B:$B,$B2567,$AG:$AG,AI$1)</f>
        <v>0</v>
      </c>
      <c r="AJ2567" s="2">
        <f>COUNTIFS($B:$B,$B2567,$AG:$AG,AJ$1)</f>
        <v>0</v>
      </c>
      <c r="AK2567" s="2">
        <f>COUNTIFS($B:$B,$B2567,$AG:$AG,AK$1)</f>
        <v>0</v>
      </c>
      <c r="AL2567" s="2">
        <f>COUNTIFS($B:$B,$B2567,$AG:$AG,AL$1)</f>
        <v>0</v>
      </c>
      <c r="AM2567" s="2">
        <f>COUNTIFS($B:$B,$B2567,$AG:$AG,AM$1)</f>
        <v>0</v>
      </c>
      <c r="AN2567" s="2">
        <f>COUNTIFS($B:$B,$B2567,$AG:$AG,AN$1)</f>
        <v>0</v>
      </c>
      <c r="AO2567" s="2">
        <f>COUNTIFS($B:$B,$B2567,$AG:$AG,AO$1)</f>
        <v>0</v>
      </c>
      <c r="AP2567" s="2">
        <f>COUNTIFS($B:$B,$B2567,$AG:$AG,AP$1)</f>
        <v>0</v>
      </c>
      <c r="AQ2567" s="2">
        <f>COUNTIFS($B:$B,$B2567,$AG:$AG,AQ$1)</f>
        <v>1</v>
      </c>
      <c r="AR2567" s="2">
        <f>COUNTIFS($B:$B,$B2567,$AG:$AG,AR$1)</f>
        <v>0</v>
      </c>
      <c r="AS2567" s="2">
        <f>COUNTIFS($B:$B,$B2567,$AG:$AG,AS$1)</f>
        <v>0</v>
      </c>
      <c r="AT2567" s="2">
        <f>COUNTIFS($B:$B,$B2567,$AG:$AG,AT$1)</f>
        <v>0</v>
      </c>
      <c r="AU2567" s="2">
        <f>COUNTIFS($B:$B,$B2567,$AG:$AG,AU$1)</f>
        <v>0</v>
      </c>
    </row>
    <row r="2568" spans="1:47" ht="15" customHeight="1" x14ac:dyDescent="0.35">
      <c r="A2568" s="7">
        <f>IF(B2567=B2568,A2567,A2567+1)</f>
        <v>898</v>
      </c>
      <c r="B2568" s="7" t="s">
        <v>1416</v>
      </c>
      <c r="C2568" s="7" t="s">
        <v>1415</v>
      </c>
      <c r="D2568" s="7" t="s">
        <v>1372</v>
      </c>
      <c r="E2568" s="7" t="s">
        <v>1371</v>
      </c>
      <c r="F2568" s="4" t="s">
        <v>7</v>
      </c>
      <c r="G2568" s="4" t="s">
        <v>8</v>
      </c>
      <c r="H2568" s="4" t="s">
        <v>7</v>
      </c>
      <c r="I2568" s="3">
        <v>5</v>
      </c>
      <c r="J2568" s="3" t="s">
        <v>633</v>
      </c>
      <c r="K2568" s="3" t="s">
        <v>1419</v>
      </c>
      <c r="L2568" s="3" t="s">
        <v>55</v>
      </c>
      <c r="M2568" s="3" t="s">
        <v>1418</v>
      </c>
      <c r="N2568" s="3" t="s">
        <v>1417</v>
      </c>
      <c r="P2568" s="3" t="s">
        <v>669</v>
      </c>
      <c r="Q2568" s="2" t="s">
        <v>1126</v>
      </c>
      <c r="R2568" s="2" t="s">
        <v>1125</v>
      </c>
      <c r="S2568" s="2" t="str">
        <f>IF(P2568="심사불필요","-",VLOOKUP(K2568,'[1]자격증 backdata'!A:G,7,0))</f>
        <v>-</v>
      </c>
      <c r="T2568" s="2" t="str">
        <f>IF(S2568="-","-",IF(COUNTIFS(B:B,B2568,S:S,"필수")&gt;0,"자격요건충족","확인필요"))</f>
        <v>-</v>
      </c>
      <c r="U2568" s="2"/>
      <c r="W2568" s="2">
        <f>IF(Q2568="4급","심사불필요",VLOOKUP(K2568,'[1]자격증 backdata'!A:B,2,0))</f>
        <v>0</v>
      </c>
      <c r="X2568" s="3" t="str">
        <f>IF(R2568="A", MIN(20, SUMIFS(W:W, B:B, B2568, R:R, "A")),IF(R2568="B", MIN(30, SUMIFS(W:W, B:B, B2568, R:R, "B")),"비해당분야"))</f>
        <v>비해당분야</v>
      </c>
      <c r="Y2568" s="3">
        <f>IF(R2568="C",MIN(30,IF(COUNTIFS(B:B,B2568,W:W,"가1")=1,25,IF(COUNTIFS(B:B,B2568,W:W,"가1")&gt;=2,30,0))+IF(COUNTIFS(B:B,B2568,W:W,"나1")&gt;=4,30,IF(COUNTIFS(B:B,B2568,W:W,"나1")=3,26,IF(COUNTIFS(B:B,B2568,W:W,"나1")=2,22,IF(COUNTIFS(B:B,B2568,W:W,"나1")=1,18,0)))))+MIN(30,IF(COUNTIFS(B:B,B2568,W:W,"가2")=1,25,IF(COUNTIFS(B:B,B2568,W:W,"가2")&gt;=2,30,0))+IF(COUNTIFS(B:B,B2568,W:W,"나2")=3,30,IF(COUNTIFS(B:B,B2568,W:W,"나2")=2,25,IF(COUNTIFS(B:B,B2568,W:W,"나2")=1,20,0)))),"비해당분야")</f>
        <v>22</v>
      </c>
      <c r="Z2568" s="3">
        <f>IF(R2568="C",VLOOKUP(K2568,'[1]자격증 backdata'!A:F,6,0),"비해당분야")</f>
        <v>2</v>
      </c>
      <c r="AA2568" s="3">
        <f>IF(R2568="C",SUMIF(B:B,B2568,Z:Z),"비해당분야")</f>
        <v>6</v>
      </c>
      <c r="AB2568" s="3">
        <f>IF(R2568="C",SUM(Y2568,AA2568),"비해당분야")</f>
        <v>28</v>
      </c>
      <c r="AC2568" s="3">
        <f>IF(R2568="C",AB2568,X2568)</f>
        <v>28</v>
      </c>
      <c r="AD2568" s="3">
        <f>VLOOKUP(K2568,'[1]자격증 backdata'!A:D,4,0)</f>
        <v>0</v>
      </c>
      <c r="AE2568" s="3">
        <f>IF(_xlfn.MAXIFS(AD:AD,B:B,B2568)&gt;10,10,_xlfn.MAXIFS(AD:AD,B:B,B2568))</f>
        <v>5</v>
      </c>
      <c r="AG2568" s="2">
        <f>VLOOKUP(K2568,'[1]자격증 backdata'!A:C,3,0)</f>
        <v>0</v>
      </c>
      <c r="AH2568" s="2">
        <f>COUNTIFS($B:$B,$B2568,$AG:$AG,AH$1)</f>
        <v>0</v>
      </c>
      <c r="AI2568" s="2">
        <f>COUNTIFS($B:$B,$B2568,$AG:$AG,AI$1)</f>
        <v>0</v>
      </c>
      <c r="AJ2568" s="2">
        <f>COUNTIFS($B:$B,$B2568,$AG:$AG,AJ$1)</f>
        <v>0</v>
      </c>
      <c r="AK2568" s="2">
        <f>COUNTIFS($B:$B,$B2568,$AG:$AG,AK$1)</f>
        <v>0</v>
      </c>
      <c r="AL2568" s="2">
        <f>COUNTIFS($B:$B,$B2568,$AG:$AG,AL$1)</f>
        <v>0</v>
      </c>
      <c r="AM2568" s="2">
        <f>COUNTIFS($B:$B,$B2568,$AG:$AG,AM$1)</f>
        <v>0</v>
      </c>
      <c r="AN2568" s="2">
        <f>COUNTIFS($B:$B,$B2568,$AG:$AG,AN$1)</f>
        <v>0</v>
      </c>
      <c r="AO2568" s="2">
        <f>COUNTIFS($B:$B,$B2568,$AG:$AG,AO$1)</f>
        <v>0</v>
      </c>
      <c r="AP2568" s="2">
        <f>COUNTIFS($B:$B,$B2568,$AG:$AG,AP$1)</f>
        <v>0</v>
      </c>
      <c r="AQ2568" s="2">
        <f>COUNTIFS($B:$B,$B2568,$AG:$AG,AQ$1)</f>
        <v>1</v>
      </c>
      <c r="AR2568" s="2">
        <f>COUNTIFS($B:$B,$B2568,$AG:$AG,AR$1)</f>
        <v>0</v>
      </c>
      <c r="AS2568" s="2">
        <f>COUNTIFS($B:$B,$B2568,$AG:$AG,AS$1)</f>
        <v>0</v>
      </c>
      <c r="AT2568" s="2">
        <f>COUNTIFS($B:$B,$B2568,$AG:$AG,AT$1)</f>
        <v>0</v>
      </c>
      <c r="AU2568" s="2">
        <f>COUNTIFS($B:$B,$B2568,$AG:$AG,AU$1)</f>
        <v>0</v>
      </c>
    </row>
    <row r="2569" spans="1:47" ht="15" customHeight="1" x14ac:dyDescent="0.35">
      <c r="A2569" s="7">
        <f>IF(B2568=B2569,A2568,A2568+1)</f>
        <v>898</v>
      </c>
      <c r="B2569" s="7" t="s">
        <v>1416</v>
      </c>
      <c r="C2569" s="7" t="s">
        <v>1415</v>
      </c>
      <c r="D2569" s="7" t="s">
        <v>1372</v>
      </c>
      <c r="E2569" s="7" t="s">
        <v>1371</v>
      </c>
      <c r="F2569" s="4" t="s">
        <v>7</v>
      </c>
      <c r="G2569" s="4" t="s">
        <v>8</v>
      </c>
      <c r="H2569" s="4" t="s">
        <v>7</v>
      </c>
      <c r="I2569" s="3">
        <v>6</v>
      </c>
      <c r="J2569" s="3" t="s">
        <v>1162</v>
      </c>
      <c r="K2569" s="3" t="s">
        <v>1390</v>
      </c>
      <c r="L2569" s="3" t="s">
        <v>15</v>
      </c>
      <c r="M2569" s="3" t="s">
        <v>1414</v>
      </c>
      <c r="N2569" s="3" t="s">
        <v>1413</v>
      </c>
      <c r="P2569" s="3" t="s">
        <v>669</v>
      </c>
      <c r="Q2569" s="2" t="s">
        <v>1126</v>
      </c>
      <c r="R2569" s="2" t="s">
        <v>1125</v>
      </c>
      <c r="S2569" s="2" t="str">
        <f>IF(P2569="심사불필요","-",VLOOKUP(K2569,'[1]자격증 backdata'!A:G,7,0))</f>
        <v>-</v>
      </c>
      <c r="T2569" s="2" t="str">
        <f>IF(S2569="-","-",IF(COUNTIFS(B:B,B2569,S:S,"필수")&gt;0,"자격요건충족","확인필요"))</f>
        <v>-</v>
      </c>
      <c r="U2569" s="2"/>
      <c r="W2569" s="2">
        <f>IF(Q2569="4급","심사불필요",VLOOKUP(K2569,'[1]자격증 backdata'!A:B,2,0))</f>
        <v>0</v>
      </c>
      <c r="X2569" s="3" t="str">
        <f>IF(R2569="A", MIN(20, SUMIFS(W:W, B:B, B2569, R:R, "A")),IF(R2569="B", MIN(30, SUMIFS(W:W, B:B, B2569, R:R, "B")),"비해당분야"))</f>
        <v>비해당분야</v>
      </c>
      <c r="Y2569" s="3">
        <f>IF(R2569="C",MIN(30,IF(COUNTIFS(B:B,B2569,W:W,"가1")=1,25,IF(COUNTIFS(B:B,B2569,W:W,"가1")&gt;=2,30,0))+IF(COUNTIFS(B:B,B2569,W:W,"나1")&gt;=4,30,IF(COUNTIFS(B:B,B2569,W:W,"나1")=3,26,IF(COUNTIFS(B:B,B2569,W:W,"나1")=2,22,IF(COUNTIFS(B:B,B2569,W:W,"나1")=1,18,0)))))+MIN(30,IF(COUNTIFS(B:B,B2569,W:W,"가2")=1,25,IF(COUNTIFS(B:B,B2569,W:W,"가2")&gt;=2,30,0))+IF(COUNTIFS(B:B,B2569,W:W,"나2")=3,30,IF(COUNTIFS(B:B,B2569,W:W,"나2")=2,25,IF(COUNTIFS(B:B,B2569,W:W,"나2")=1,20,0)))),"비해당분야")</f>
        <v>22</v>
      </c>
      <c r="Z2569" s="3">
        <f>IF(R2569="C",VLOOKUP(K2569,'[1]자격증 backdata'!A:F,6,0),"비해당분야")</f>
        <v>2</v>
      </c>
      <c r="AA2569" s="3">
        <f>IF(R2569="C",SUMIF(B:B,B2569,Z:Z),"비해당분야")</f>
        <v>6</v>
      </c>
      <c r="AB2569" s="3">
        <f>IF(R2569="C",SUM(Y2569,AA2569),"비해당분야")</f>
        <v>28</v>
      </c>
      <c r="AC2569" s="3">
        <f>IF(R2569="C",AB2569,X2569)</f>
        <v>28</v>
      </c>
      <c r="AD2569" s="3">
        <f>VLOOKUP(K2569,'[1]자격증 backdata'!A:D,4,0)</f>
        <v>0</v>
      </c>
      <c r="AE2569" s="3">
        <f>IF(_xlfn.MAXIFS(AD:AD,B:B,B2569)&gt;10,10,_xlfn.MAXIFS(AD:AD,B:B,B2569))</f>
        <v>5</v>
      </c>
      <c r="AG2569" s="2">
        <f>VLOOKUP(K2569,'[1]자격증 backdata'!A:C,3,0)</f>
        <v>0</v>
      </c>
      <c r="AH2569" s="2">
        <f>COUNTIFS($B:$B,$B2569,$AG:$AG,AH$1)</f>
        <v>0</v>
      </c>
      <c r="AI2569" s="2">
        <f>COUNTIFS($B:$B,$B2569,$AG:$AG,AI$1)</f>
        <v>0</v>
      </c>
      <c r="AJ2569" s="2">
        <f>COUNTIFS($B:$B,$B2569,$AG:$AG,AJ$1)</f>
        <v>0</v>
      </c>
      <c r="AK2569" s="2">
        <f>COUNTIFS($B:$B,$B2569,$AG:$AG,AK$1)</f>
        <v>0</v>
      </c>
      <c r="AL2569" s="2">
        <f>COUNTIFS($B:$B,$B2569,$AG:$AG,AL$1)</f>
        <v>0</v>
      </c>
      <c r="AM2569" s="2">
        <f>COUNTIFS($B:$B,$B2569,$AG:$AG,AM$1)</f>
        <v>0</v>
      </c>
      <c r="AN2569" s="2">
        <f>COUNTIFS($B:$B,$B2569,$AG:$AG,AN$1)</f>
        <v>0</v>
      </c>
      <c r="AO2569" s="2">
        <f>COUNTIFS($B:$B,$B2569,$AG:$AG,AO$1)</f>
        <v>0</v>
      </c>
      <c r="AP2569" s="2">
        <f>COUNTIFS($B:$B,$B2569,$AG:$AG,AP$1)</f>
        <v>0</v>
      </c>
      <c r="AQ2569" s="2">
        <f>COUNTIFS($B:$B,$B2569,$AG:$AG,AQ$1)</f>
        <v>1</v>
      </c>
      <c r="AR2569" s="2">
        <f>COUNTIFS($B:$B,$B2569,$AG:$AG,AR$1)</f>
        <v>0</v>
      </c>
      <c r="AS2569" s="2">
        <f>COUNTIFS($B:$B,$B2569,$AG:$AG,AS$1)</f>
        <v>0</v>
      </c>
      <c r="AT2569" s="2">
        <f>COUNTIFS($B:$B,$B2569,$AG:$AG,AT$1)</f>
        <v>0</v>
      </c>
      <c r="AU2569" s="2">
        <f>COUNTIFS($B:$B,$B2569,$AG:$AG,AU$1)</f>
        <v>0</v>
      </c>
    </row>
    <row r="2570" spans="1:47" ht="15" customHeight="1" x14ac:dyDescent="0.35">
      <c r="A2570" s="4">
        <f>IF(B2569=B2570,A2569,A2569+1)</f>
        <v>899</v>
      </c>
      <c r="B2570" s="4" t="s">
        <v>1412</v>
      </c>
      <c r="C2570" s="4" t="s">
        <v>1411</v>
      </c>
      <c r="D2570" s="4" t="s">
        <v>1372</v>
      </c>
      <c r="E2570" s="4" t="s">
        <v>1371</v>
      </c>
      <c r="F2570" s="4" t="s">
        <v>7</v>
      </c>
      <c r="G2570" s="4" t="s">
        <v>8</v>
      </c>
      <c r="H2570" s="4" t="s">
        <v>7</v>
      </c>
      <c r="I2570" s="4">
        <v>1</v>
      </c>
      <c r="J2570" s="4" t="s">
        <v>38</v>
      </c>
      <c r="K2570" s="4" t="s">
        <v>1410</v>
      </c>
      <c r="L2570" s="4" t="s">
        <v>36</v>
      </c>
      <c r="M2570" s="4" t="s">
        <v>1409</v>
      </c>
      <c r="N2570" s="4" t="s">
        <v>1408</v>
      </c>
      <c r="P2570" s="4" t="s">
        <v>669</v>
      </c>
      <c r="Q2570" s="5" t="s">
        <v>1126</v>
      </c>
      <c r="R2570" s="5" t="s">
        <v>1125</v>
      </c>
      <c r="S2570" s="5" t="str">
        <f>IF(P2570="심사불필요","-",VLOOKUP(K2570,'[1]자격증 backdata'!A:G,7,0))</f>
        <v>-</v>
      </c>
      <c r="T2570" s="5" t="str">
        <f>IF(S2570="-","-",IF(COUNTIFS(B:B,B2570,S:S,"필수")&gt;0,"자격요건충족","확인필요"))</f>
        <v>-</v>
      </c>
      <c r="U2570" s="5"/>
      <c r="W2570" s="5">
        <f>IF(Q2570="4급","심사불필요",VLOOKUP(K2570,'[1]자격증 backdata'!A:B,2,0))</f>
        <v>0</v>
      </c>
      <c r="X2570" s="4" t="str">
        <f>IF(R2570="A", MIN(20, SUMIFS(W:W, B:B, B2570, R:R, "A")),IF(R2570="B", MIN(30, SUMIFS(W:W, B:B, B2570, R:R, "B")),"비해당분야"))</f>
        <v>비해당분야</v>
      </c>
      <c r="Y2570" s="4">
        <f>IF(R2570="C",MIN(30,IF(COUNTIFS(B:B,B2570,W:W,"가1")=1,25,IF(COUNTIFS(B:B,B2570,W:W,"가1")&gt;=2,30,0))+IF(COUNTIFS(B:B,B2570,W:W,"나1")&gt;=4,30,IF(COUNTIFS(B:B,B2570,W:W,"나1")=3,26,IF(COUNTIFS(B:B,B2570,W:W,"나1")=2,22,IF(COUNTIFS(B:B,B2570,W:W,"나1")=1,18,0)))))+MIN(30,IF(COUNTIFS(B:B,B2570,W:W,"가2")=1,25,IF(COUNTIFS(B:B,B2570,W:W,"가2")&gt;=2,30,0))+IF(COUNTIFS(B:B,B2570,W:W,"나2")=3,30,IF(COUNTIFS(B:B,B2570,W:W,"나2")=2,25,IF(COUNTIFS(B:B,B2570,W:W,"나2")=1,20,0)))),"비해당분야")</f>
        <v>0</v>
      </c>
      <c r="Z2570" s="4">
        <f>IF(R2570="C",VLOOKUP(K2570,'[1]자격증 backdata'!A:F,6,0),"비해당분야")</f>
        <v>0</v>
      </c>
      <c r="AA2570" s="4">
        <f>IF(R2570="C",SUMIF(B:B,B2570,Z:Z),"비해당분야")</f>
        <v>0</v>
      </c>
      <c r="AB2570" s="4">
        <f>IF(R2570="C",SUM(Y2570,AA2570),"비해당분야")</f>
        <v>0</v>
      </c>
      <c r="AC2570" s="4">
        <f>IF(R2570="C",AB2570,X2570)</f>
        <v>0</v>
      </c>
      <c r="AD2570" s="4">
        <f>VLOOKUP(K2570,'[1]자격증 backdata'!A:D,4,0)</f>
        <v>5</v>
      </c>
      <c r="AE2570" s="4">
        <f>IF(_xlfn.MAXIFS(AD:AD,B:B,B2570)&gt;10,10,_xlfn.MAXIFS(AD:AD,B:B,B2570))</f>
        <v>5</v>
      </c>
      <c r="AG2570" s="5">
        <f>VLOOKUP(K2570,'[1]자격증 backdata'!A:C,3,0)</f>
        <v>0</v>
      </c>
      <c r="AH2570" s="5">
        <f>COUNTIFS($B:$B,$B2570,$AG:$AG,AH$1)</f>
        <v>0</v>
      </c>
      <c r="AI2570" s="5">
        <f>COUNTIFS($B:$B,$B2570,$AG:$AG,AI$1)</f>
        <v>0</v>
      </c>
      <c r="AJ2570" s="5">
        <f>COUNTIFS($B:$B,$B2570,$AG:$AG,AJ$1)</f>
        <v>0</v>
      </c>
      <c r="AK2570" s="5">
        <f>COUNTIFS($B:$B,$B2570,$AG:$AG,AK$1)</f>
        <v>0</v>
      </c>
      <c r="AL2570" s="5">
        <f>COUNTIFS($B:$B,$B2570,$AG:$AG,AL$1)</f>
        <v>0</v>
      </c>
      <c r="AM2570" s="5">
        <f>COUNTIFS($B:$B,$B2570,$AG:$AG,AM$1)</f>
        <v>0</v>
      </c>
      <c r="AN2570" s="5">
        <f>COUNTIFS($B:$B,$B2570,$AG:$AG,AN$1)</f>
        <v>0</v>
      </c>
      <c r="AO2570" s="5">
        <f>COUNTIFS($B:$B,$B2570,$AG:$AG,AO$1)</f>
        <v>0</v>
      </c>
      <c r="AP2570" s="5">
        <f>COUNTIFS($B:$B,$B2570,$AG:$AG,AP$1)</f>
        <v>0</v>
      </c>
      <c r="AQ2570" s="5">
        <f>COUNTIFS($B:$B,$B2570,$AG:$AG,AQ$1)</f>
        <v>0</v>
      </c>
      <c r="AR2570" s="5">
        <f>COUNTIFS($B:$B,$B2570,$AG:$AG,AR$1)</f>
        <v>0</v>
      </c>
      <c r="AS2570" s="5">
        <f>COUNTIFS($B:$B,$B2570,$AG:$AG,AS$1)</f>
        <v>0</v>
      </c>
      <c r="AT2570" s="5">
        <f>COUNTIFS($B:$B,$B2570,$AG:$AG,AT$1)</f>
        <v>0</v>
      </c>
      <c r="AU2570" s="5">
        <f>COUNTIFS($B:$B,$B2570,$AG:$AG,AU$1)</f>
        <v>0</v>
      </c>
    </row>
    <row r="2571" spans="1:47" ht="15" customHeight="1" x14ac:dyDescent="0.35">
      <c r="A2571" s="3">
        <f>IF(B2570=B2571,A2570,A2570+1)</f>
        <v>900</v>
      </c>
      <c r="B2571" s="3" t="s">
        <v>1407</v>
      </c>
      <c r="C2571" s="3" t="s">
        <v>1406</v>
      </c>
      <c r="D2571" s="3" t="s">
        <v>1372</v>
      </c>
      <c r="E2571" s="3" t="s">
        <v>1371</v>
      </c>
      <c r="F2571" s="4" t="s">
        <v>7</v>
      </c>
      <c r="G2571" s="4" t="s">
        <v>8</v>
      </c>
      <c r="H2571" s="4" t="s">
        <v>7</v>
      </c>
      <c r="I2571" s="3">
        <v>1</v>
      </c>
      <c r="J2571" s="3" t="s">
        <v>69</v>
      </c>
      <c r="K2571" s="3" t="s">
        <v>1370</v>
      </c>
      <c r="L2571" s="3" t="s">
        <v>36</v>
      </c>
      <c r="M2571" s="3" t="s">
        <v>1405</v>
      </c>
      <c r="N2571" s="3" t="s">
        <v>340</v>
      </c>
      <c r="P2571" s="3" t="s">
        <v>669</v>
      </c>
      <c r="Q2571" s="2" t="s">
        <v>1126</v>
      </c>
      <c r="R2571" s="2" t="s">
        <v>1125</v>
      </c>
      <c r="S2571" s="2" t="str">
        <f>IF(P2571="심사불필요","-",VLOOKUP(K2571,'[1]자격증 backdata'!A:G,7,0))</f>
        <v>-</v>
      </c>
      <c r="T2571" s="2" t="str">
        <f>IF(S2571="-","-",IF(COUNTIFS(B:B,B2571,S:S,"필수")&gt;0,"자격요건충족","확인필요"))</f>
        <v>-</v>
      </c>
      <c r="U2571" s="2"/>
      <c r="W2571" s="2">
        <f>IF(Q2571="4급","심사불필요",VLOOKUP(K2571,'[1]자격증 backdata'!A:B,2,0))</f>
        <v>0</v>
      </c>
      <c r="X2571" s="3" t="str">
        <f>IF(R2571="A", MIN(20, SUMIFS(W:W, B:B, B2571, R:R, "A")),IF(R2571="B", MIN(30, SUMIFS(W:W, B:B, B2571, R:R, "B")),"비해당분야"))</f>
        <v>비해당분야</v>
      </c>
      <c r="Y2571" s="3">
        <f>IF(R2571="C",MIN(30,IF(COUNTIFS(B:B,B2571,W:W,"가1")=1,25,IF(COUNTIFS(B:B,B2571,W:W,"가1")&gt;=2,30,0))+IF(COUNTIFS(B:B,B2571,W:W,"나1")&gt;=4,30,IF(COUNTIFS(B:B,B2571,W:W,"나1")=3,26,IF(COUNTIFS(B:B,B2571,W:W,"나1")=2,22,IF(COUNTIFS(B:B,B2571,W:W,"나1")=1,18,0)))))+MIN(30,IF(COUNTIFS(B:B,B2571,W:W,"가2")=1,25,IF(COUNTIFS(B:B,B2571,W:W,"가2")&gt;=2,30,0))+IF(COUNTIFS(B:B,B2571,W:W,"나2")=3,30,IF(COUNTIFS(B:B,B2571,W:W,"나2")=2,25,IF(COUNTIFS(B:B,B2571,W:W,"나2")=1,20,0)))),"비해당분야")</f>
        <v>0</v>
      </c>
      <c r="Z2571" s="3">
        <f>IF(R2571="C",VLOOKUP(K2571,'[1]자격증 backdata'!A:F,6,0),"비해당분야")</f>
        <v>0</v>
      </c>
      <c r="AA2571" s="3">
        <f>IF(R2571="C",SUMIF(B:B,B2571,Z:Z),"비해당분야")</f>
        <v>0</v>
      </c>
      <c r="AB2571" s="3">
        <f>IF(R2571="C",SUM(Y2571,AA2571),"비해당분야")</f>
        <v>0</v>
      </c>
      <c r="AC2571" s="3">
        <f>IF(R2571="C",AB2571,X2571)</f>
        <v>0</v>
      </c>
      <c r="AD2571" s="3">
        <f>VLOOKUP(K2571,'[1]자격증 backdata'!A:D,4,0)</f>
        <v>5</v>
      </c>
      <c r="AE2571" s="3">
        <f>IF(_xlfn.MAXIFS(AD:AD,B:B,B2571)&gt;10,10,_xlfn.MAXIFS(AD:AD,B:B,B2571))</f>
        <v>5</v>
      </c>
      <c r="AG2571" s="2">
        <f>VLOOKUP(K2571,'[1]자격증 backdata'!A:C,3,0)</f>
        <v>0</v>
      </c>
      <c r="AH2571" s="2">
        <f>COUNTIFS($B:$B,$B2571,$AG:$AG,AH$1)</f>
        <v>0</v>
      </c>
      <c r="AI2571" s="2">
        <f>COUNTIFS($B:$B,$B2571,$AG:$AG,AI$1)</f>
        <v>0</v>
      </c>
      <c r="AJ2571" s="2">
        <f>COUNTIFS($B:$B,$B2571,$AG:$AG,AJ$1)</f>
        <v>0</v>
      </c>
      <c r="AK2571" s="2">
        <f>COUNTIFS($B:$B,$B2571,$AG:$AG,AK$1)</f>
        <v>0</v>
      </c>
      <c r="AL2571" s="2">
        <f>COUNTIFS($B:$B,$B2571,$AG:$AG,AL$1)</f>
        <v>0</v>
      </c>
      <c r="AM2571" s="2">
        <f>COUNTIFS($B:$B,$B2571,$AG:$AG,AM$1)</f>
        <v>0</v>
      </c>
      <c r="AN2571" s="2">
        <f>COUNTIFS($B:$B,$B2571,$AG:$AG,AN$1)</f>
        <v>0</v>
      </c>
      <c r="AO2571" s="2">
        <f>COUNTIFS($B:$B,$B2571,$AG:$AG,AO$1)</f>
        <v>0</v>
      </c>
      <c r="AP2571" s="2">
        <f>COUNTIFS($B:$B,$B2571,$AG:$AG,AP$1)</f>
        <v>0</v>
      </c>
      <c r="AQ2571" s="2">
        <f>COUNTIFS($B:$B,$B2571,$AG:$AG,AQ$1)</f>
        <v>0</v>
      </c>
      <c r="AR2571" s="2">
        <f>COUNTIFS($B:$B,$B2571,$AG:$AG,AR$1)</f>
        <v>0</v>
      </c>
      <c r="AS2571" s="2">
        <f>COUNTIFS($B:$B,$B2571,$AG:$AG,AS$1)</f>
        <v>0</v>
      </c>
      <c r="AT2571" s="2">
        <f>COUNTIFS($B:$B,$B2571,$AG:$AG,AT$1)</f>
        <v>0</v>
      </c>
      <c r="AU2571" s="2">
        <f>COUNTIFS($B:$B,$B2571,$AG:$AG,AU$1)</f>
        <v>0</v>
      </c>
    </row>
    <row r="2572" spans="1:47" ht="15" customHeight="1" x14ac:dyDescent="0.35">
      <c r="A2572" s="4">
        <f>IF(B2571=B2572,A2571,A2571+1)</f>
        <v>901</v>
      </c>
      <c r="B2572" s="4" t="s">
        <v>1392</v>
      </c>
      <c r="C2572" s="4" t="s">
        <v>1391</v>
      </c>
      <c r="D2572" s="4" t="s">
        <v>1372</v>
      </c>
      <c r="E2572" s="4" t="s">
        <v>1371</v>
      </c>
      <c r="F2572" s="4" t="s">
        <v>7</v>
      </c>
      <c r="G2572" s="4" t="s">
        <v>8</v>
      </c>
      <c r="H2572" s="4" t="s">
        <v>7</v>
      </c>
      <c r="I2572" s="4">
        <v>1</v>
      </c>
      <c r="J2572" s="4" t="s">
        <v>69</v>
      </c>
      <c r="K2572" s="4" t="s">
        <v>1370</v>
      </c>
      <c r="L2572" s="4" t="s">
        <v>36</v>
      </c>
      <c r="M2572" s="4" t="s">
        <v>1404</v>
      </c>
      <c r="N2572" s="4" t="s">
        <v>690</v>
      </c>
      <c r="P2572" s="4" t="s">
        <v>669</v>
      </c>
      <c r="Q2572" s="5" t="s">
        <v>1126</v>
      </c>
      <c r="R2572" s="5" t="s">
        <v>1125</v>
      </c>
      <c r="S2572" s="5" t="str">
        <f>IF(P2572="심사불필요","-",VLOOKUP(K2572,'[1]자격증 backdata'!A:G,7,0))</f>
        <v>-</v>
      </c>
      <c r="T2572" s="5" t="str">
        <f>IF(S2572="-","-",IF(COUNTIFS(B:B,B2572,S:S,"필수")&gt;0,"자격요건충족","확인필요"))</f>
        <v>-</v>
      </c>
      <c r="U2572" s="5"/>
      <c r="W2572" s="5">
        <f>IF(Q2572="4급","심사불필요",VLOOKUP(K2572,'[1]자격증 backdata'!A:B,2,0))</f>
        <v>0</v>
      </c>
      <c r="X2572" s="4" t="str">
        <f>IF(R2572="A", MIN(20, SUMIFS(W:W, B:B, B2572, R:R, "A")),IF(R2572="B", MIN(30, SUMIFS(W:W, B:B, B2572, R:R, "B")),"비해당분야"))</f>
        <v>비해당분야</v>
      </c>
      <c r="Y2572" s="4">
        <f>IF(R2572="C",MIN(30,IF(COUNTIFS(B:B,B2572,W:W,"가1")=1,25,IF(COUNTIFS(B:B,B2572,W:W,"가1")&gt;=2,30,0))+IF(COUNTIFS(B:B,B2572,W:W,"나1")&gt;=4,30,IF(COUNTIFS(B:B,B2572,W:W,"나1")=3,26,IF(COUNTIFS(B:B,B2572,W:W,"나1")=2,22,IF(COUNTIFS(B:B,B2572,W:W,"나1")=1,18,0)))))+MIN(30,IF(COUNTIFS(B:B,B2572,W:W,"가2")=1,25,IF(COUNTIFS(B:B,B2572,W:W,"가2")&gt;=2,30,0))+IF(COUNTIFS(B:B,B2572,W:W,"나2")=3,30,IF(COUNTIFS(B:B,B2572,W:W,"나2")=2,25,IF(COUNTIFS(B:B,B2572,W:W,"나2")=1,20,0)))),"비해당분야")</f>
        <v>26</v>
      </c>
      <c r="Z2572" s="4">
        <f>IF(R2572="C",VLOOKUP(K2572,'[1]자격증 backdata'!A:F,6,0),"비해당분야")</f>
        <v>0</v>
      </c>
      <c r="AA2572" s="4">
        <f>IF(R2572="C",SUMIF(B:B,B2572,Z:Z),"비해당분야")</f>
        <v>4</v>
      </c>
      <c r="AB2572" s="4">
        <f>IF(R2572="C",SUM(Y2572,AA2572),"비해당분야")</f>
        <v>30</v>
      </c>
      <c r="AC2572" s="4">
        <f>IF(R2572="C",AB2572,X2572)</f>
        <v>30</v>
      </c>
      <c r="AD2572" s="4">
        <f>VLOOKUP(K2572,'[1]자격증 backdata'!A:D,4,0)</f>
        <v>5</v>
      </c>
      <c r="AE2572" s="4">
        <f>IF(_xlfn.MAXIFS(AD:AD,B:B,B2572)&gt;10,10,_xlfn.MAXIFS(AD:AD,B:B,B2572))</f>
        <v>5</v>
      </c>
      <c r="AG2572" s="5">
        <f>VLOOKUP(K2572,'[1]자격증 backdata'!A:C,3,0)</f>
        <v>0</v>
      </c>
      <c r="AH2572" s="5">
        <f>COUNTIFS($B:$B,$B2572,$AG:$AG,AH$1)</f>
        <v>0</v>
      </c>
      <c r="AI2572" s="5">
        <f>COUNTIFS($B:$B,$B2572,$AG:$AG,AI$1)</f>
        <v>0</v>
      </c>
      <c r="AJ2572" s="5">
        <f>COUNTIFS($B:$B,$B2572,$AG:$AG,AJ$1)</f>
        <v>0</v>
      </c>
      <c r="AK2572" s="5">
        <f>COUNTIFS($B:$B,$B2572,$AG:$AG,AK$1)</f>
        <v>0</v>
      </c>
      <c r="AL2572" s="5">
        <f>COUNTIFS($B:$B,$B2572,$AG:$AG,AL$1)</f>
        <v>0</v>
      </c>
      <c r="AM2572" s="5">
        <f>COUNTIFS($B:$B,$B2572,$AG:$AG,AM$1)</f>
        <v>0</v>
      </c>
      <c r="AN2572" s="5">
        <f>COUNTIFS($B:$B,$B2572,$AG:$AG,AN$1)</f>
        <v>0</v>
      </c>
      <c r="AO2572" s="5">
        <f>COUNTIFS($B:$B,$B2572,$AG:$AG,AO$1)</f>
        <v>0</v>
      </c>
      <c r="AP2572" s="5">
        <f>COUNTIFS($B:$B,$B2572,$AG:$AG,AP$1)</f>
        <v>0</v>
      </c>
      <c r="AQ2572" s="5">
        <f>COUNTIFS($B:$B,$B2572,$AG:$AG,AQ$1)</f>
        <v>1</v>
      </c>
      <c r="AR2572" s="5">
        <f>COUNTIFS($B:$B,$B2572,$AG:$AG,AR$1)</f>
        <v>0</v>
      </c>
      <c r="AS2572" s="5">
        <f>COUNTIFS($B:$B,$B2572,$AG:$AG,AS$1)</f>
        <v>0</v>
      </c>
      <c r="AT2572" s="5">
        <f>COUNTIFS($B:$B,$B2572,$AG:$AG,AT$1)</f>
        <v>0</v>
      </c>
      <c r="AU2572" s="5">
        <f>COUNTIFS($B:$B,$B2572,$AG:$AG,AU$1)</f>
        <v>1</v>
      </c>
    </row>
    <row r="2573" spans="1:47" ht="15" customHeight="1" x14ac:dyDescent="0.35">
      <c r="A2573" s="6">
        <f>IF(B2572=B2573,A2572,A2572+1)</f>
        <v>901</v>
      </c>
      <c r="B2573" s="6" t="s">
        <v>1392</v>
      </c>
      <c r="C2573" s="6" t="s">
        <v>1391</v>
      </c>
      <c r="D2573" s="6" t="s">
        <v>1372</v>
      </c>
      <c r="E2573" s="6" t="s">
        <v>1371</v>
      </c>
      <c r="F2573" s="4" t="s">
        <v>7</v>
      </c>
      <c r="G2573" s="4" t="s">
        <v>8</v>
      </c>
      <c r="H2573" s="4" t="s">
        <v>7</v>
      </c>
      <c r="I2573" s="4">
        <v>2</v>
      </c>
      <c r="J2573" s="4" t="s">
        <v>1403</v>
      </c>
      <c r="K2573" s="4" t="s">
        <v>1402</v>
      </c>
      <c r="L2573" s="4" t="s">
        <v>254</v>
      </c>
      <c r="M2573" s="4" t="s">
        <v>1401</v>
      </c>
      <c r="N2573" s="4" t="s">
        <v>1400</v>
      </c>
      <c r="P2573" s="4" t="s">
        <v>669</v>
      </c>
      <c r="Q2573" s="5" t="s">
        <v>1126</v>
      </c>
      <c r="R2573" s="5" t="s">
        <v>1125</v>
      </c>
      <c r="S2573" s="5" t="str">
        <f>IF(P2573="심사불필요","-",VLOOKUP(K2573,'[1]자격증 backdata'!A:G,7,0))</f>
        <v>-</v>
      </c>
      <c r="T2573" s="5" t="str">
        <f>IF(S2573="-","-",IF(COUNTIFS(B:B,B2573,S:S,"필수")&gt;0,"자격요건충족","확인필요"))</f>
        <v>-</v>
      </c>
      <c r="U2573" s="5"/>
      <c r="W2573" s="5" t="str">
        <f>IF(Q2573="4급","심사불필요",VLOOKUP(K2573,'[1]자격증 backdata'!A:B,2,0))</f>
        <v>나1</v>
      </c>
      <c r="X2573" s="4" t="str">
        <f>IF(R2573="A", MIN(20, SUMIFS(W:W, B:B, B2573, R:R, "A")),IF(R2573="B", MIN(30, SUMIFS(W:W, B:B, B2573, R:R, "B")),"비해당분야"))</f>
        <v>비해당분야</v>
      </c>
      <c r="Y2573" s="4">
        <f>IF(R2573="C",MIN(30,IF(COUNTIFS(B:B,B2573,W:W,"가1")=1,25,IF(COUNTIFS(B:B,B2573,W:W,"가1")&gt;=2,30,0))+IF(COUNTIFS(B:B,B2573,W:W,"나1")&gt;=4,30,IF(COUNTIFS(B:B,B2573,W:W,"나1")=3,26,IF(COUNTIFS(B:B,B2573,W:W,"나1")=2,22,IF(COUNTIFS(B:B,B2573,W:W,"나1")=1,18,0)))))+MIN(30,IF(COUNTIFS(B:B,B2573,W:W,"가2")=1,25,IF(COUNTIFS(B:B,B2573,W:W,"가2")&gt;=2,30,0))+IF(COUNTIFS(B:B,B2573,W:W,"나2")=3,30,IF(COUNTIFS(B:B,B2573,W:W,"나2")=2,25,IF(COUNTIFS(B:B,B2573,W:W,"나2")=1,20,0)))),"비해당분야")</f>
        <v>26</v>
      </c>
      <c r="Z2573" s="4">
        <f>IF(R2573="C",VLOOKUP(K2573,'[1]자격증 backdata'!A:F,6,0),"비해당분야")</f>
        <v>0</v>
      </c>
      <c r="AA2573" s="4">
        <f>IF(R2573="C",SUMIF(B:B,B2573,Z:Z),"비해당분야")</f>
        <v>4</v>
      </c>
      <c r="AB2573" s="4">
        <f>IF(R2573="C",SUM(Y2573,AA2573),"비해당분야")</f>
        <v>30</v>
      </c>
      <c r="AC2573" s="4">
        <f>IF(R2573="C",AB2573,X2573)</f>
        <v>30</v>
      </c>
      <c r="AD2573" s="4">
        <f>VLOOKUP(K2573,'[1]자격증 backdata'!A:D,4,0)</f>
        <v>0</v>
      </c>
      <c r="AE2573" s="4">
        <f>IF(_xlfn.MAXIFS(AD:AD,B:B,B2573)&gt;10,10,_xlfn.MAXIFS(AD:AD,B:B,B2573))</f>
        <v>5</v>
      </c>
      <c r="AG2573" s="5">
        <f>VLOOKUP(K2573,'[1]자격증 backdata'!A:C,3,0)</f>
        <v>0</v>
      </c>
      <c r="AH2573" s="5">
        <f>COUNTIFS($B:$B,$B2573,$AG:$AG,AH$1)</f>
        <v>0</v>
      </c>
      <c r="AI2573" s="5">
        <f>COUNTIFS($B:$B,$B2573,$AG:$AG,AI$1)</f>
        <v>0</v>
      </c>
      <c r="AJ2573" s="5">
        <f>COUNTIFS($B:$B,$B2573,$AG:$AG,AJ$1)</f>
        <v>0</v>
      </c>
      <c r="AK2573" s="5">
        <f>COUNTIFS($B:$B,$B2573,$AG:$AG,AK$1)</f>
        <v>0</v>
      </c>
      <c r="AL2573" s="5">
        <f>COUNTIFS($B:$B,$B2573,$AG:$AG,AL$1)</f>
        <v>0</v>
      </c>
      <c r="AM2573" s="5">
        <f>COUNTIFS($B:$B,$B2573,$AG:$AG,AM$1)</f>
        <v>0</v>
      </c>
      <c r="AN2573" s="5">
        <f>COUNTIFS($B:$B,$B2573,$AG:$AG,AN$1)</f>
        <v>0</v>
      </c>
      <c r="AO2573" s="5">
        <f>COUNTIFS($B:$B,$B2573,$AG:$AG,AO$1)</f>
        <v>0</v>
      </c>
      <c r="AP2573" s="5">
        <f>COUNTIFS($B:$B,$B2573,$AG:$AG,AP$1)</f>
        <v>0</v>
      </c>
      <c r="AQ2573" s="5">
        <f>COUNTIFS($B:$B,$B2573,$AG:$AG,AQ$1)</f>
        <v>1</v>
      </c>
      <c r="AR2573" s="5">
        <f>COUNTIFS($B:$B,$B2573,$AG:$AG,AR$1)</f>
        <v>0</v>
      </c>
      <c r="AS2573" s="5">
        <f>COUNTIFS($B:$B,$B2573,$AG:$AG,AS$1)</f>
        <v>0</v>
      </c>
      <c r="AT2573" s="5">
        <f>COUNTIFS($B:$B,$B2573,$AG:$AG,AT$1)</f>
        <v>0</v>
      </c>
      <c r="AU2573" s="5">
        <f>COUNTIFS($B:$B,$B2573,$AG:$AG,AU$1)</f>
        <v>1</v>
      </c>
    </row>
    <row r="2574" spans="1:47" ht="15" customHeight="1" x14ac:dyDescent="0.35">
      <c r="A2574" s="6">
        <f>IF(B2573=B2574,A2573,A2573+1)</f>
        <v>901</v>
      </c>
      <c r="B2574" s="6" t="s">
        <v>1392</v>
      </c>
      <c r="C2574" s="6" t="s">
        <v>1391</v>
      </c>
      <c r="D2574" s="6" t="s">
        <v>1372</v>
      </c>
      <c r="E2574" s="6" t="s">
        <v>1371</v>
      </c>
      <c r="F2574" s="4" t="s">
        <v>7</v>
      </c>
      <c r="G2574" s="4" t="s">
        <v>8</v>
      </c>
      <c r="H2574" s="4" t="s">
        <v>7</v>
      </c>
      <c r="I2574" s="4">
        <v>3</v>
      </c>
      <c r="J2574" s="4" t="s">
        <v>350</v>
      </c>
      <c r="K2574" s="4" t="s">
        <v>1399</v>
      </c>
      <c r="L2574" s="4" t="s">
        <v>348</v>
      </c>
      <c r="M2574" s="4" t="s">
        <v>1398</v>
      </c>
      <c r="N2574" s="4" t="s">
        <v>1194</v>
      </c>
      <c r="P2574" s="4" t="s">
        <v>669</v>
      </c>
      <c r="Q2574" s="5" t="s">
        <v>1126</v>
      </c>
      <c r="R2574" s="5" t="s">
        <v>1125</v>
      </c>
      <c r="S2574" s="5" t="str">
        <f>IF(P2574="심사불필요","-",VLOOKUP(K2574,'[1]자격증 backdata'!A:G,7,0))</f>
        <v>-</v>
      </c>
      <c r="T2574" s="5" t="str">
        <f>IF(S2574="-","-",IF(COUNTIFS(B:B,B2574,S:S,"필수")&gt;0,"자격요건충족","확인필요"))</f>
        <v>-</v>
      </c>
      <c r="U2574" s="5"/>
      <c r="W2574" s="5" t="str">
        <f>IF(Q2574="4급","심사불필요",VLOOKUP(K2574,'[1]자격증 backdata'!A:B,2,0))</f>
        <v>나1</v>
      </c>
      <c r="X2574" s="4" t="str">
        <f>IF(R2574="A", MIN(20, SUMIFS(W:W, B:B, B2574, R:R, "A")),IF(R2574="B", MIN(30, SUMIFS(W:W, B:B, B2574, R:R, "B")),"비해당분야"))</f>
        <v>비해당분야</v>
      </c>
      <c r="Y2574" s="4">
        <f>IF(R2574="C",MIN(30,IF(COUNTIFS(B:B,B2574,W:W,"가1")=1,25,IF(COUNTIFS(B:B,B2574,W:W,"가1")&gt;=2,30,0))+IF(COUNTIFS(B:B,B2574,W:W,"나1")&gt;=4,30,IF(COUNTIFS(B:B,B2574,W:W,"나1")=3,26,IF(COUNTIFS(B:B,B2574,W:W,"나1")=2,22,IF(COUNTIFS(B:B,B2574,W:W,"나1")=1,18,0)))))+MIN(30,IF(COUNTIFS(B:B,B2574,W:W,"가2")=1,25,IF(COUNTIFS(B:B,B2574,W:W,"가2")&gt;=2,30,0))+IF(COUNTIFS(B:B,B2574,W:W,"나2")=3,30,IF(COUNTIFS(B:B,B2574,W:W,"나2")=2,25,IF(COUNTIFS(B:B,B2574,W:W,"나2")=1,20,0)))),"비해당분야")</f>
        <v>26</v>
      </c>
      <c r="Z2574" s="4">
        <f>IF(R2574="C",VLOOKUP(K2574,'[1]자격증 backdata'!A:F,6,0),"비해당분야")</f>
        <v>0</v>
      </c>
      <c r="AA2574" s="4">
        <f>IF(R2574="C",SUMIF(B:B,B2574,Z:Z),"비해당분야")</f>
        <v>4</v>
      </c>
      <c r="AB2574" s="4">
        <f>IF(R2574="C",SUM(Y2574,AA2574),"비해당분야")</f>
        <v>30</v>
      </c>
      <c r="AC2574" s="4">
        <f>IF(R2574="C",AB2574,X2574)</f>
        <v>30</v>
      </c>
      <c r="AD2574" s="4">
        <f>VLOOKUP(K2574,'[1]자격증 backdata'!A:D,4,0)</f>
        <v>0</v>
      </c>
      <c r="AE2574" s="4">
        <f>IF(_xlfn.MAXIFS(AD:AD,B:B,B2574)&gt;10,10,_xlfn.MAXIFS(AD:AD,B:B,B2574))</f>
        <v>5</v>
      </c>
      <c r="AG2574" s="5" t="str">
        <f>VLOOKUP(K2574,'[1]자격증 backdata'!A:C,3,0)</f>
        <v>N</v>
      </c>
      <c r="AH2574" s="5">
        <f>COUNTIFS($B:$B,$B2574,$AG:$AG,AH$1)</f>
        <v>0</v>
      </c>
      <c r="AI2574" s="5">
        <f>COUNTIFS($B:$B,$B2574,$AG:$AG,AI$1)</f>
        <v>0</v>
      </c>
      <c r="AJ2574" s="5">
        <f>COUNTIFS($B:$B,$B2574,$AG:$AG,AJ$1)</f>
        <v>0</v>
      </c>
      <c r="AK2574" s="5">
        <f>COUNTIFS($B:$B,$B2574,$AG:$AG,AK$1)</f>
        <v>0</v>
      </c>
      <c r="AL2574" s="5">
        <f>COUNTIFS($B:$B,$B2574,$AG:$AG,AL$1)</f>
        <v>0</v>
      </c>
      <c r="AM2574" s="5">
        <f>COUNTIFS($B:$B,$B2574,$AG:$AG,AM$1)</f>
        <v>0</v>
      </c>
      <c r="AN2574" s="5">
        <f>COUNTIFS($B:$B,$B2574,$AG:$AG,AN$1)</f>
        <v>0</v>
      </c>
      <c r="AO2574" s="5">
        <f>COUNTIFS($B:$B,$B2574,$AG:$AG,AO$1)</f>
        <v>0</v>
      </c>
      <c r="AP2574" s="5">
        <f>COUNTIFS($B:$B,$B2574,$AG:$AG,AP$1)</f>
        <v>0</v>
      </c>
      <c r="AQ2574" s="5">
        <f>COUNTIFS($B:$B,$B2574,$AG:$AG,AQ$1)</f>
        <v>1</v>
      </c>
      <c r="AR2574" s="5">
        <f>COUNTIFS($B:$B,$B2574,$AG:$AG,AR$1)</f>
        <v>0</v>
      </c>
      <c r="AS2574" s="5">
        <f>COUNTIFS($B:$B,$B2574,$AG:$AG,AS$1)</f>
        <v>0</v>
      </c>
      <c r="AT2574" s="5">
        <f>COUNTIFS($B:$B,$B2574,$AG:$AG,AT$1)</f>
        <v>0</v>
      </c>
      <c r="AU2574" s="5">
        <f>COUNTIFS($B:$B,$B2574,$AG:$AG,AU$1)</f>
        <v>1</v>
      </c>
    </row>
    <row r="2575" spans="1:47" ht="15" customHeight="1" x14ac:dyDescent="0.35">
      <c r="A2575" s="6">
        <f>IF(B2574=B2575,A2574,A2574+1)</f>
        <v>901</v>
      </c>
      <c r="B2575" s="6" t="s">
        <v>1392</v>
      </c>
      <c r="C2575" s="6" t="s">
        <v>1391</v>
      </c>
      <c r="D2575" s="6" t="s">
        <v>1372</v>
      </c>
      <c r="E2575" s="6" t="s">
        <v>1371</v>
      </c>
      <c r="F2575" s="4" t="s">
        <v>7</v>
      </c>
      <c r="G2575" s="4" t="s">
        <v>8</v>
      </c>
      <c r="H2575" s="4" t="s">
        <v>7</v>
      </c>
      <c r="I2575" s="4">
        <v>4</v>
      </c>
      <c r="J2575" s="4" t="s">
        <v>256</v>
      </c>
      <c r="K2575" s="4" t="s">
        <v>1387</v>
      </c>
      <c r="L2575" s="4" t="s">
        <v>254</v>
      </c>
      <c r="M2575" s="4" t="s">
        <v>1397</v>
      </c>
      <c r="N2575" s="4" t="s">
        <v>1396</v>
      </c>
      <c r="P2575" s="4" t="s">
        <v>669</v>
      </c>
      <c r="Q2575" s="5" t="s">
        <v>1126</v>
      </c>
      <c r="R2575" s="5" t="s">
        <v>1125</v>
      </c>
      <c r="S2575" s="5" t="str">
        <f>IF(P2575="심사불필요","-",VLOOKUP(K2575,'[1]자격증 backdata'!A:G,7,0))</f>
        <v>-</v>
      </c>
      <c r="T2575" s="5" t="str">
        <f>IF(S2575="-","-",IF(COUNTIFS(B:B,B2575,S:S,"필수")&gt;0,"자격요건충족","확인필요"))</f>
        <v>-</v>
      </c>
      <c r="U2575" s="5"/>
      <c r="W2575" s="5" t="str">
        <f>IF(Q2575="4급","심사불필요",VLOOKUP(K2575,'[1]자격증 backdata'!A:B,2,0))</f>
        <v>나1</v>
      </c>
      <c r="X2575" s="4" t="str">
        <f>IF(R2575="A", MIN(20, SUMIFS(W:W, B:B, B2575, R:R, "A")),IF(R2575="B", MIN(30, SUMIFS(W:W, B:B, B2575, R:R, "B")),"비해당분야"))</f>
        <v>비해당분야</v>
      </c>
      <c r="Y2575" s="4">
        <f>IF(R2575="C",MIN(30,IF(COUNTIFS(B:B,B2575,W:W,"가1")=1,25,IF(COUNTIFS(B:B,B2575,W:W,"가1")&gt;=2,30,0))+IF(COUNTIFS(B:B,B2575,W:W,"나1")&gt;=4,30,IF(COUNTIFS(B:B,B2575,W:W,"나1")=3,26,IF(COUNTIFS(B:B,B2575,W:W,"나1")=2,22,IF(COUNTIFS(B:B,B2575,W:W,"나1")=1,18,0)))))+MIN(30,IF(COUNTIFS(B:B,B2575,W:W,"가2")=1,25,IF(COUNTIFS(B:B,B2575,W:W,"가2")&gt;=2,30,0))+IF(COUNTIFS(B:B,B2575,W:W,"나2")=3,30,IF(COUNTIFS(B:B,B2575,W:W,"나2")=2,25,IF(COUNTIFS(B:B,B2575,W:W,"나2")=1,20,0)))),"비해당분야")</f>
        <v>26</v>
      </c>
      <c r="Z2575" s="4">
        <f>IF(R2575="C",VLOOKUP(K2575,'[1]자격증 backdata'!A:F,6,0),"비해당분야")</f>
        <v>0</v>
      </c>
      <c r="AA2575" s="4">
        <f>IF(R2575="C",SUMIF(B:B,B2575,Z:Z),"비해당분야")</f>
        <v>4</v>
      </c>
      <c r="AB2575" s="4">
        <f>IF(R2575="C",SUM(Y2575,AA2575),"비해당분야")</f>
        <v>30</v>
      </c>
      <c r="AC2575" s="4">
        <f>IF(R2575="C",AB2575,X2575)</f>
        <v>30</v>
      </c>
      <c r="AD2575" s="4">
        <f>VLOOKUP(K2575,'[1]자격증 backdata'!A:D,4,0)</f>
        <v>0</v>
      </c>
      <c r="AE2575" s="4">
        <f>IF(_xlfn.MAXIFS(AD:AD,B:B,B2575)&gt;10,10,_xlfn.MAXIFS(AD:AD,B:B,B2575))</f>
        <v>5</v>
      </c>
      <c r="AG2575" s="5" t="str">
        <f>VLOOKUP(K2575,'[1]자격증 backdata'!A:C,3,0)</f>
        <v>J</v>
      </c>
      <c r="AH2575" s="5">
        <f>COUNTIFS($B:$B,$B2575,$AG:$AG,AH$1)</f>
        <v>0</v>
      </c>
      <c r="AI2575" s="5">
        <f>COUNTIFS($B:$B,$B2575,$AG:$AG,AI$1)</f>
        <v>0</v>
      </c>
      <c r="AJ2575" s="5">
        <f>COUNTIFS($B:$B,$B2575,$AG:$AG,AJ$1)</f>
        <v>0</v>
      </c>
      <c r="AK2575" s="5">
        <f>COUNTIFS($B:$B,$B2575,$AG:$AG,AK$1)</f>
        <v>0</v>
      </c>
      <c r="AL2575" s="5">
        <f>COUNTIFS($B:$B,$B2575,$AG:$AG,AL$1)</f>
        <v>0</v>
      </c>
      <c r="AM2575" s="5">
        <f>COUNTIFS($B:$B,$B2575,$AG:$AG,AM$1)</f>
        <v>0</v>
      </c>
      <c r="AN2575" s="5">
        <f>COUNTIFS($B:$B,$B2575,$AG:$AG,AN$1)</f>
        <v>0</v>
      </c>
      <c r="AO2575" s="5">
        <f>COUNTIFS($B:$B,$B2575,$AG:$AG,AO$1)</f>
        <v>0</v>
      </c>
      <c r="AP2575" s="5">
        <f>COUNTIFS($B:$B,$B2575,$AG:$AG,AP$1)</f>
        <v>0</v>
      </c>
      <c r="AQ2575" s="5">
        <f>COUNTIFS($B:$B,$B2575,$AG:$AG,AQ$1)</f>
        <v>1</v>
      </c>
      <c r="AR2575" s="5">
        <f>COUNTIFS($B:$B,$B2575,$AG:$AG,AR$1)</f>
        <v>0</v>
      </c>
      <c r="AS2575" s="5">
        <f>COUNTIFS($B:$B,$B2575,$AG:$AG,AS$1)</f>
        <v>0</v>
      </c>
      <c r="AT2575" s="5">
        <f>COUNTIFS($B:$B,$B2575,$AG:$AG,AT$1)</f>
        <v>0</v>
      </c>
      <c r="AU2575" s="5">
        <f>COUNTIFS($B:$B,$B2575,$AG:$AG,AU$1)</f>
        <v>1</v>
      </c>
    </row>
    <row r="2576" spans="1:47" ht="15" customHeight="1" x14ac:dyDescent="0.35">
      <c r="A2576" s="6">
        <f>IF(B2575=B2576,A2575,A2575+1)</f>
        <v>901</v>
      </c>
      <c r="B2576" s="6" t="s">
        <v>1392</v>
      </c>
      <c r="C2576" s="6" t="s">
        <v>1391</v>
      </c>
      <c r="D2576" s="6" t="s">
        <v>1372</v>
      </c>
      <c r="E2576" s="6" t="s">
        <v>1371</v>
      </c>
      <c r="F2576" s="4" t="s">
        <v>7</v>
      </c>
      <c r="G2576" s="4" t="s">
        <v>8</v>
      </c>
      <c r="H2576" s="4" t="s">
        <v>7</v>
      </c>
      <c r="I2576" s="4">
        <v>5</v>
      </c>
      <c r="J2576" s="4" t="s">
        <v>57</v>
      </c>
      <c r="K2576" s="4" t="s">
        <v>1395</v>
      </c>
      <c r="L2576" s="4" t="s">
        <v>55</v>
      </c>
      <c r="M2576" s="4" t="s">
        <v>1394</v>
      </c>
      <c r="N2576" s="4" t="s">
        <v>1393</v>
      </c>
      <c r="P2576" s="4" t="s">
        <v>669</v>
      </c>
      <c r="Q2576" s="5" t="s">
        <v>1126</v>
      </c>
      <c r="R2576" s="5" t="s">
        <v>1125</v>
      </c>
      <c r="S2576" s="5" t="str">
        <f>IF(P2576="심사불필요","-",VLOOKUP(K2576,'[1]자격증 backdata'!A:G,7,0))</f>
        <v>-</v>
      </c>
      <c r="T2576" s="5" t="str">
        <f>IF(S2576="-","-",IF(COUNTIFS(B:B,B2576,S:S,"필수")&gt;0,"자격요건충족","확인필요"))</f>
        <v>-</v>
      </c>
      <c r="U2576" s="5"/>
      <c r="W2576" s="5">
        <f>IF(Q2576="4급","심사불필요",VLOOKUP(K2576,'[1]자격증 backdata'!A:B,2,0))</f>
        <v>0</v>
      </c>
      <c r="X2576" s="4" t="str">
        <f>IF(R2576="A", MIN(20, SUMIFS(W:W, B:B, B2576, R:R, "A")),IF(R2576="B", MIN(30, SUMIFS(W:W, B:B, B2576, R:R, "B")),"비해당분야"))</f>
        <v>비해당분야</v>
      </c>
      <c r="Y2576" s="4">
        <f>IF(R2576="C",MIN(30,IF(COUNTIFS(B:B,B2576,W:W,"가1")=1,25,IF(COUNTIFS(B:B,B2576,W:W,"가1")&gt;=2,30,0))+IF(COUNTIFS(B:B,B2576,W:W,"나1")&gt;=4,30,IF(COUNTIFS(B:B,B2576,W:W,"나1")=3,26,IF(COUNTIFS(B:B,B2576,W:W,"나1")=2,22,IF(COUNTIFS(B:B,B2576,W:W,"나1")=1,18,0)))))+MIN(30,IF(COUNTIFS(B:B,B2576,W:W,"가2")=1,25,IF(COUNTIFS(B:B,B2576,W:W,"가2")&gt;=2,30,0))+IF(COUNTIFS(B:B,B2576,W:W,"나2")=3,30,IF(COUNTIFS(B:B,B2576,W:W,"나2")=2,25,IF(COUNTIFS(B:B,B2576,W:W,"나2")=1,20,0)))),"비해당분야")</f>
        <v>26</v>
      </c>
      <c r="Z2576" s="4">
        <f>IF(R2576="C",VLOOKUP(K2576,'[1]자격증 backdata'!A:F,6,0),"비해당분야")</f>
        <v>2</v>
      </c>
      <c r="AA2576" s="4">
        <f>IF(R2576="C",SUMIF(B:B,B2576,Z:Z),"비해당분야")</f>
        <v>4</v>
      </c>
      <c r="AB2576" s="4">
        <f>IF(R2576="C",SUM(Y2576,AA2576),"비해당분야")</f>
        <v>30</v>
      </c>
      <c r="AC2576" s="4">
        <f>IF(R2576="C",AB2576,X2576)</f>
        <v>30</v>
      </c>
      <c r="AD2576" s="4">
        <f>VLOOKUP(K2576,'[1]자격증 backdata'!A:D,4,0)</f>
        <v>0</v>
      </c>
      <c r="AE2576" s="4">
        <f>IF(_xlfn.MAXIFS(AD:AD,B:B,B2576)&gt;10,10,_xlfn.MAXIFS(AD:AD,B:B,B2576))</f>
        <v>5</v>
      </c>
      <c r="AG2576" s="5">
        <f>VLOOKUP(K2576,'[1]자격증 backdata'!A:C,3,0)</f>
        <v>0</v>
      </c>
      <c r="AH2576" s="5">
        <f>COUNTIFS($B:$B,$B2576,$AG:$AG,AH$1)</f>
        <v>0</v>
      </c>
      <c r="AI2576" s="5">
        <f>COUNTIFS($B:$B,$B2576,$AG:$AG,AI$1)</f>
        <v>0</v>
      </c>
      <c r="AJ2576" s="5">
        <f>COUNTIFS($B:$B,$B2576,$AG:$AG,AJ$1)</f>
        <v>0</v>
      </c>
      <c r="AK2576" s="5">
        <f>COUNTIFS($B:$B,$B2576,$AG:$AG,AK$1)</f>
        <v>0</v>
      </c>
      <c r="AL2576" s="5">
        <f>COUNTIFS($B:$B,$B2576,$AG:$AG,AL$1)</f>
        <v>0</v>
      </c>
      <c r="AM2576" s="5">
        <f>COUNTIFS($B:$B,$B2576,$AG:$AG,AM$1)</f>
        <v>0</v>
      </c>
      <c r="AN2576" s="5">
        <f>COUNTIFS($B:$B,$B2576,$AG:$AG,AN$1)</f>
        <v>0</v>
      </c>
      <c r="AO2576" s="5">
        <f>COUNTIFS($B:$B,$B2576,$AG:$AG,AO$1)</f>
        <v>0</v>
      </c>
      <c r="AP2576" s="5">
        <f>COUNTIFS($B:$B,$B2576,$AG:$AG,AP$1)</f>
        <v>0</v>
      </c>
      <c r="AQ2576" s="5">
        <f>COUNTIFS($B:$B,$B2576,$AG:$AG,AQ$1)</f>
        <v>1</v>
      </c>
      <c r="AR2576" s="5">
        <f>COUNTIFS($B:$B,$B2576,$AG:$AG,AR$1)</f>
        <v>0</v>
      </c>
      <c r="AS2576" s="5">
        <f>COUNTIFS($B:$B,$B2576,$AG:$AG,AS$1)</f>
        <v>0</v>
      </c>
      <c r="AT2576" s="5">
        <f>COUNTIFS($B:$B,$B2576,$AG:$AG,AT$1)</f>
        <v>0</v>
      </c>
      <c r="AU2576" s="5">
        <f>COUNTIFS($B:$B,$B2576,$AG:$AG,AU$1)</f>
        <v>1</v>
      </c>
    </row>
    <row r="2577" spans="1:47" ht="15" customHeight="1" x14ac:dyDescent="0.35">
      <c r="A2577" s="6">
        <f>IF(B2576=B2577,A2576,A2576+1)</f>
        <v>901</v>
      </c>
      <c r="B2577" s="6" t="s">
        <v>1392</v>
      </c>
      <c r="C2577" s="6" t="s">
        <v>1391</v>
      </c>
      <c r="D2577" s="6" t="s">
        <v>1372</v>
      </c>
      <c r="E2577" s="6" t="s">
        <v>1371</v>
      </c>
      <c r="F2577" s="4" t="s">
        <v>7</v>
      </c>
      <c r="G2577" s="4" t="s">
        <v>8</v>
      </c>
      <c r="H2577" s="4" t="s">
        <v>7</v>
      </c>
      <c r="I2577" s="4">
        <v>6</v>
      </c>
      <c r="J2577" s="4" t="s">
        <v>1162</v>
      </c>
      <c r="K2577" s="4" t="s">
        <v>1390</v>
      </c>
      <c r="L2577" s="4" t="s">
        <v>15</v>
      </c>
      <c r="M2577" s="4" t="s">
        <v>1389</v>
      </c>
      <c r="N2577" s="4" t="s">
        <v>1388</v>
      </c>
      <c r="P2577" s="4" t="s">
        <v>669</v>
      </c>
      <c r="Q2577" s="5" t="s">
        <v>1126</v>
      </c>
      <c r="R2577" s="5" t="s">
        <v>1125</v>
      </c>
      <c r="S2577" s="5" t="str">
        <f>IF(P2577="심사불필요","-",VLOOKUP(K2577,'[1]자격증 backdata'!A:G,7,0))</f>
        <v>-</v>
      </c>
      <c r="T2577" s="5" t="str">
        <f>IF(S2577="-","-",IF(COUNTIFS(B:B,B2577,S:S,"필수")&gt;0,"자격요건충족","확인필요"))</f>
        <v>-</v>
      </c>
      <c r="U2577" s="5"/>
      <c r="W2577" s="5">
        <f>IF(Q2577="4급","심사불필요",VLOOKUP(K2577,'[1]자격증 backdata'!A:B,2,0))</f>
        <v>0</v>
      </c>
      <c r="X2577" s="4" t="str">
        <f>IF(R2577="A", MIN(20, SUMIFS(W:W, B:B, B2577, R:R, "A")),IF(R2577="B", MIN(30, SUMIFS(W:W, B:B, B2577, R:R, "B")),"비해당분야"))</f>
        <v>비해당분야</v>
      </c>
      <c r="Y2577" s="4">
        <f>IF(R2577="C",MIN(30,IF(COUNTIFS(B:B,B2577,W:W,"가1")=1,25,IF(COUNTIFS(B:B,B2577,W:W,"가1")&gt;=2,30,0))+IF(COUNTIFS(B:B,B2577,W:W,"나1")&gt;=4,30,IF(COUNTIFS(B:B,B2577,W:W,"나1")=3,26,IF(COUNTIFS(B:B,B2577,W:W,"나1")=2,22,IF(COUNTIFS(B:B,B2577,W:W,"나1")=1,18,0)))))+MIN(30,IF(COUNTIFS(B:B,B2577,W:W,"가2")=1,25,IF(COUNTIFS(B:B,B2577,W:W,"가2")&gt;=2,30,0))+IF(COUNTIFS(B:B,B2577,W:W,"나2")=3,30,IF(COUNTIFS(B:B,B2577,W:W,"나2")=2,25,IF(COUNTIFS(B:B,B2577,W:W,"나2")=1,20,0)))),"비해당분야")</f>
        <v>26</v>
      </c>
      <c r="Z2577" s="4">
        <f>IF(R2577="C",VLOOKUP(K2577,'[1]자격증 backdata'!A:F,6,0),"비해당분야")</f>
        <v>2</v>
      </c>
      <c r="AA2577" s="4">
        <f>IF(R2577="C",SUMIF(B:B,B2577,Z:Z),"비해당분야")</f>
        <v>4</v>
      </c>
      <c r="AB2577" s="4">
        <f>IF(R2577="C",SUM(Y2577,AA2577),"비해당분야")</f>
        <v>30</v>
      </c>
      <c r="AC2577" s="4">
        <f>IF(R2577="C",AB2577,X2577)</f>
        <v>30</v>
      </c>
      <c r="AD2577" s="4">
        <f>VLOOKUP(K2577,'[1]자격증 backdata'!A:D,4,0)</f>
        <v>0</v>
      </c>
      <c r="AE2577" s="4">
        <f>IF(_xlfn.MAXIFS(AD:AD,B:B,B2577)&gt;10,10,_xlfn.MAXIFS(AD:AD,B:B,B2577))</f>
        <v>5</v>
      </c>
      <c r="AG2577" s="5">
        <f>VLOOKUP(K2577,'[1]자격증 backdata'!A:C,3,0)</f>
        <v>0</v>
      </c>
      <c r="AH2577" s="5">
        <f>COUNTIFS($B:$B,$B2577,$AG:$AG,AH$1)</f>
        <v>0</v>
      </c>
      <c r="AI2577" s="5">
        <f>COUNTIFS($B:$B,$B2577,$AG:$AG,AI$1)</f>
        <v>0</v>
      </c>
      <c r="AJ2577" s="5">
        <f>COUNTIFS($B:$B,$B2577,$AG:$AG,AJ$1)</f>
        <v>0</v>
      </c>
      <c r="AK2577" s="5">
        <f>COUNTIFS($B:$B,$B2577,$AG:$AG,AK$1)</f>
        <v>0</v>
      </c>
      <c r="AL2577" s="5">
        <f>COUNTIFS($B:$B,$B2577,$AG:$AG,AL$1)</f>
        <v>0</v>
      </c>
      <c r="AM2577" s="5">
        <f>COUNTIFS($B:$B,$B2577,$AG:$AG,AM$1)</f>
        <v>0</v>
      </c>
      <c r="AN2577" s="5">
        <f>COUNTIFS($B:$B,$B2577,$AG:$AG,AN$1)</f>
        <v>0</v>
      </c>
      <c r="AO2577" s="5">
        <f>COUNTIFS($B:$B,$B2577,$AG:$AG,AO$1)</f>
        <v>0</v>
      </c>
      <c r="AP2577" s="5">
        <f>COUNTIFS($B:$B,$B2577,$AG:$AG,AP$1)</f>
        <v>0</v>
      </c>
      <c r="AQ2577" s="5">
        <f>COUNTIFS($B:$B,$B2577,$AG:$AG,AQ$1)</f>
        <v>1</v>
      </c>
      <c r="AR2577" s="5">
        <f>COUNTIFS($B:$B,$B2577,$AG:$AG,AR$1)</f>
        <v>0</v>
      </c>
      <c r="AS2577" s="5">
        <f>COUNTIFS($B:$B,$B2577,$AG:$AG,AS$1)</f>
        <v>0</v>
      </c>
      <c r="AT2577" s="5">
        <f>COUNTIFS($B:$B,$B2577,$AG:$AG,AT$1)</f>
        <v>0</v>
      </c>
      <c r="AU2577" s="5">
        <f>COUNTIFS($B:$B,$B2577,$AG:$AG,AU$1)</f>
        <v>1</v>
      </c>
    </row>
    <row r="2578" spans="1:47" ht="15" customHeight="1" x14ac:dyDescent="0.35">
      <c r="A2578" s="3">
        <f>IF(B2577=B2578,A2577,A2577+1)</f>
        <v>902</v>
      </c>
      <c r="B2578" s="3" t="s">
        <v>1385</v>
      </c>
      <c r="C2578" s="3" t="s">
        <v>1384</v>
      </c>
      <c r="D2578" s="3" t="s">
        <v>1372</v>
      </c>
      <c r="E2578" s="3" t="s">
        <v>1371</v>
      </c>
      <c r="F2578" s="4" t="s">
        <v>7</v>
      </c>
      <c r="G2578" s="4" t="s">
        <v>8</v>
      </c>
      <c r="H2578" s="4" t="s">
        <v>7</v>
      </c>
      <c r="I2578" s="3">
        <v>1</v>
      </c>
      <c r="J2578" s="3" t="s">
        <v>256</v>
      </c>
      <c r="K2578" s="3" t="s">
        <v>1387</v>
      </c>
      <c r="L2578" s="3" t="s">
        <v>254</v>
      </c>
      <c r="M2578" s="3" t="s">
        <v>1386</v>
      </c>
      <c r="N2578" s="3" t="s">
        <v>328</v>
      </c>
      <c r="P2578" s="3" t="s">
        <v>669</v>
      </c>
      <c r="Q2578" s="2" t="s">
        <v>1126</v>
      </c>
      <c r="R2578" s="2" t="s">
        <v>1125</v>
      </c>
      <c r="S2578" s="2" t="str">
        <f>IF(P2578="심사불필요","-",VLOOKUP(K2578,'[1]자격증 backdata'!A:G,7,0))</f>
        <v>-</v>
      </c>
      <c r="T2578" s="2" t="str">
        <f>IF(S2578="-","-",IF(COUNTIFS(B:B,B2578,S:S,"필수")&gt;0,"자격요건충족","확인필요"))</f>
        <v>-</v>
      </c>
      <c r="U2578" s="2"/>
      <c r="W2578" s="2" t="str">
        <f>IF(Q2578="4급","심사불필요",VLOOKUP(K2578,'[1]자격증 backdata'!A:B,2,0))</f>
        <v>나1</v>
      </c>
      <c r="X2578" s="3" t="str">
        <f>IF(R2578="A", MIN(20, SUMIFS(W:W, B:B, B2578, R:R, "A")),IF(R2578="B", MIN(30, SUMIFS(W:W, B:B, B2578, R:R, "B")),"비해당분야"))</f>
        <v>비해당분야</v>
      </c>
      <c r="Y2578" s="3">
        <f>IF(R2578="C",MIN(30,IF(COUNTIFS(B:B,B2578,W:W,"가1")=1,25,IF(COUNTIFS(B:B,B2578,W:W,"가1")&gt;=2,30,0))+IF(COUNTIFS(B:B,B2578,W:W,"나1")&gt;=4,30,IF(COUNTIFS(B:B,B2578,W:W,"나1")=3,26,IF(COUNTIFS(B:B,B2578,W:W,"나1")=2,22,IF(COUNTIFS(B:B,B2578,W:W,"나1")=1,18,0)))))+MIN(30,IF(COUNTIFS(B:B,B2578,W:W,"가2")=1,25,IF(COUNTIFS(B:B,B2578,W:W,"가2")&gt;=2,30,0))+IF(COUNTIFS(B:B,B2578,W:W,"나2")=3,30,IF(COUNTIFS(B:B,B2578,W:W,"나2")=2,25,IF(COUNTIFS(B:B,B2578,W:W,"나2")=1,20,0)))),"비해당분야")</f>
        <v>22</v>
      </c>
      <c r="Z2578" s="3">
        <f>IF(R2578="C",VLOOKUP(K2578,'[1]자격증 backdata'!A:F,6,0),"비해당분야")</f>
        <v>0</v>
      </c>
      <c r="AA2578" s="3">
        <f>IF(R2578="C",SUMIF(B:B,B2578,Z:Z),"비해당분야")</f>
        <v>0</v>
      </c>
      <c r="AB2578" s="3">
        <f>IF(R2578="C",SUM(Y2578,AA2578),"비해당분야")</f>
        <v>22</v>
      </c>
      <c r="AC2578" s="3">
        <f>IF(R2578="C",AB2578,X2578)</f>
        <v>22</v>
      </c>
      <c r="AD2578" s="3">
        <f>VLOOKUP(K2578,'[1]자격증 backdata'!A:D,4,0)</f>
        <v>0</v>
      </c>
      <c r="AE2578" s="3">
        <f>IF(_xlfn.MAXIFS(AD:AD,B:B,B2578)&gt;10,10,_xlfn.MAXIFS(AD:AD,B:B,B2578))</f>
        <v>0</v>
      </c>
      <c r="AG2578" s="2" t="str">
        <f>VLOOKUP(K2578,'[1]자격증 backdata'!A:C,3,0)</f>
        <v>J</v>
      </c>
      <c r="AH2578" s="2">
        <f>COUNTIFS($B:$B,$B2578,$AG:$AG,AH$1)</f>
        <v>0</v>
      </c>
      <c r="AI2578" s="2">
        <f>COUNTIFS($B:$B,$B2578,$AG:$AG,AI$1)</f>
        <v>0</v>
      </c>
      <c r="AJ2578" s="2">
        <f>COUNTIFS($B:$B,$B2578,$AG:$AG,AJ$1)</f>
        <v>0</v>
      </c>
      <c r="AK2578" s="2">
        <f>COUNTIFS($B:$B,$B2578,$AG:$AG,AK$1)</f>
        <v>0</v>
      </c>
      <c r="AL2578" s="2">
        <f>COUNTIFS($B:$B,$B2578,$AG:$AG,AL$1)</f>
        <v>0</v>
      </c>
      <c r="AM2578" s="2">
        <f>COUNTIFS($B:$B,$B2578,$AG:$AG,AM$1)</f>
        <v>0</v>
      </c>
      <c r="AN2578" s="2">
        <f>COUNTIFS($B:$B,$B2578,$AG:$AG,AN$1)</f>
        <v>0</v>
      </c>
      <c r="AO2578" s="2">
        <f>COUNTIFS($B:$B,$B2578,$AG:$AG,AO$1)</f>
        <v>0</v>
      </c>
      <c r="AP2578" s="2">
        <f>COUNTIFS($B:$B,$B2578,$AG:$AG,AP$1)</f>
        <v>0</v>
      </c>
      <c r="AQ2578" s="2">
        <f>COUNTIFS($B:$B,$B2578,$AG:$AG,AQ$1)</f>
        <v>1</v>
      </c>
      <c r="AR2578" s="2">
        <f>COUNTIFS($B:$B,$B2578,$AG:$AG,AR$1)</f>
        <v>0</v>
      </c>
      <c r="AS2578" s="2">
        <f>COUNTIFS($B:$B,$B2578,$AG:$AG,AS$1)</f>
        <v>0</v>
      </c>
      <c r="AT2578" s="2">
        <f>COUNTIFS($B:$B,$B2578,$AG:$AG,AT$1)</f>
        <v>0</v>
      </c>
      <c r="AU2578" s="2">
        <f>COUNTIFS($B:$B,$B2578,$AG:$AG,AU$1)</f>
        <v>0</v>
      </c>
    </row>
    <row r="2579" spans="1:47" ht="15" customHeight="1" x14ac:dyDescent="0.35">
      <c r="A2579" s="7">
        <f>IF(B2578=B2579,A2578,A2578+1)</f>
        <v>902</v>
      </c>
      <c r="B2579" s="7" t="s">
        <v>1385</v>
      </c>
      <c r="C2579" s="7" t="s">
        <v>1384</v>
      </c>
      <c r="D2579" s="7" t="s">
        <v>1372</v>
      </c>
      <c r="E2579" s="7" t="s">
        <v>1371</v>
      </c>
      <c r="F2579" s="4" t="s">
        <v>7</v>
      </c>
      <c r="G2579" s="4" t="s">
        <v>8</v>
      </c>
      <c r="H2579" s="4" t="s">
        <v>7</v>
      </c>
      <c r="I2579" s="3">
        <v>2</v>
      </c>
      <c r="J2579" s="3" t="s">
        <v>1382</v>
      </c>
      <c r="K2579" s="3" t="s">
        <v>1383</v>
      </c>
      <c r="L2579" s="3" t="s">
        <v>55</v>
      </c>
      <c r="M2579" s="3" t="s">
        <v>1382</v>
      </c>
      <c r="N2579" s="3" t="s">
        <v>1381</v>
      </c>
      <c r="P2579" s="3" t="s">
        <v>669</v>
      </c>
      <c r="Q2579" s="2" t="s">
        <v>1126</v>
      </c>
      <c r="R2579" s="2" t="s">
        <v>1125</v>
      </c>
      <c r="S2579" s="2" t="str">
        <f>IF(P2579="심사불필요","-",VLOOKUP(K2579,'[1]자격증 backdata'!A:G,7,0))</f>
        <v>-</v>
      </c>
      <c r="T2579" s="2" t="str">
        <f>IF(S2579="-","-",IF(COUNTIFS(B:B,B2579,S:S,"필수")&gt;0,"자격요건충족","확인필요"))</f>
        <v>-</v>
      </c>
      <c r="U2579" s="2"/>
      <c r="W2579" s="2" t="str">
        <f>IF(Q2579="4급","심사불필요",VLOOKUP(K2579,'[1]자격증 backdata'!A:B,2,0))</f>
        <v>나1</v>
      </c>
      <c r="X2579" s="3" t="str">
        <f>IF(R2579="A", MIN(20, SUMIFS(W:W, B:B, B2579, R:R, "A")),IF(R2579="B", MIN(30, SUMIFS(W:W, B:B, B2579, R:R, "B")),"비해당분야"))</f>
        <v>비해당분야</v>
      </c>
      <c r="Y2579" s="3">
        <f>IF(R2579="C",MIN(30,IF(COUNTIFS(B:B,B2579,W:W,"가1")=1,25,IF(COUNTIFS(B:B,B2579,W:W,"가1")&gt;=2,30,0))+IF(COUNTIFS(B:B,B2579,W:W,"나1")&gt;=4,30,IF(COUNTIFS(B:B,B2579,W:W,"나1")=3,26,IF(COUNTIFS(B:B,B2579,W:W,"나1")=2,22,IF(COUNTIFS(B:B,B2579,W:W,"나1")=1,18,0)))))+MIN(30,IF(COUNTIFS(B:B,B2579,W:W,"가2")=1,25,IF(COUNTIFS(B:B,B2579,W:W,"가2")&gt;=2,30,0))+IF(COUNTIFS(B:B,B2579,W:W,"나2")=3,30,IF(COUNTIFS(B:B,B2579,W:W,"나2")=2,25,IF(COUNTIFS(B:B,B2579,W:W,"나2")=1,20,0)))),"비해당분야")</f>
        <v>22</v>
      </c>
      <c r="Z2579" s="3">
        <f>IF(R2579="C",VLOOKUP(K2579,'[1]자격증 backdata'!A:F,6,0),"비해당분야")</f>
        <v>0</v>
      </c>
      <c r="AA2579" s="3">
        <f>IF(R2579="C",SUMIF(B:B,B2579,Z:Z),"비해당분야")</f>
        <v>0</v>
      </c>
      <c r="AB2579" s="3">
        <f>IF(R2579="C",SUM(Y2579,AA2579),"비해당분야")</f>
        <v>22</v>
      </c>
      <c r="AC2579" s="3">
        <f>IF(R2579="C",AB2579,X2579)</f>
        <v>22</v>
      </c>
      <c r="AD2579" s="3">
        <f>VLOOKUP(K2579,'[1]자격증 backdata'!A:D,4,0)</f>
        <v>0</v>
      </c>
      <c r="AE2579" s="3">
        <f>IF(_xlfn.MAXIFS(AD:AD,B:B,B2579)&gt;10,10,_xlfn.MAXIFS(AD:AD,B:B,B2579))</f>
        <v>0</v>
      </c>
      <c r="AG2579" s="2">
        <f>VLOOKUP(K2579,'[1]자격증 backdata'!A:C,3,0)</f>
        <v>0</v>
      </c>
      <c r="AH2579" s="2">
        <f>COUNTIFS($B:$B,$B2579,$AG:$AG,AH$1)</f>
        <v>0</v>
      </c>
      <c r="AI2579" s="2">
        <f>COUNTIFS($B:$B,$B2579,$AG:$AG,AI$1)</f>
        <v>0</v>
      </c>
      <c r="AJ2579" s="2">
        <f>COUNTIFS($B:$B,$B2579,$AG:$AG,AJ$1)</f>
        <v>0</v>
      </c>
      <c r="AK2579" s="2">
        <f>COUNTIFS($B:$B,$B2579,$AG:$AG,AK$1)</f>
        <v>0</v>
      </c>
      <c r="AL2579" s="2">
        <f>COUNTIFS($B:$B,$B2579,$AG:$AG,AL$1)</f>
        <v>0</v>
      </c>
      <c r="AM2579" s="2">
        <f>COUNTIFS($B:$B,$B2579,$AG:$AG,AM$1)</f>
        <v>0</v>
      </c>
      <c r="AN2579" s="2">
        <f>COUNTIFS($B:$B,$B2579,$AG:$AG,AN$1)</f>
        <v>0</v>
      </c>
      <c r="AO2579" s="2">
        <f>COUNTIFS($B:$B,$B2579,$AG:$AG,AO$1)</f>
        <v>0</v>
      </c>
      <c r="AP2579" s="2">
        <f>COUNTIFS($B:$B,$B2579,$AG:$AG,AP$1)</f>
        <v>0</v>
      </c>
      <c r="AQ2579" s="2">
        <f>COUNTIFS($B:$B,$B2579,$AG:$AG,AQ$1)</f>
        <v>1</v>
      </c>
      <c r="AR2579" s="2">
        <f>COUNTIFS($B:$B,$B2579,$AG:$AG,AR$1)</f>
        <v>0</v>
      </c>
      <c r="AS2579" s="2">
        <f>COUNTIFS($B:$B,$B2579,$AG:$AG,AS$1)</f>
        <v>0</v>
      </c>
      <c r="AT2579" s="2">
        <f>COUNTIFS($B:$B,$B2579,$AG:$AG,AT$1)</f>
        <v>0</v>
      </c>
      <c r="AU2579" s="2">
        <f>COUNTIFS($B:$B,$B2579,$AG:$AG,AU$1)</f>
        <v>0</v>
      </c>
    </row>
    <row r="2580" spans="1:47" ht="15" customHeight="1" x14ac:dyDescent="0.35">
      <c r="A2580" s="4">
        <f>IF(B2579=B2580,A2579,A2579+1)</f>
        <v>903</v>
      </c>
      <c r="B2580" s="4" t="s">
        <v>1380</v>
      </c>
      <c r="C2580" s="4" t="s">
        <v>1379</v>
      </c>
      <c r="D2580" s="4" t="s">
        <v>1372</v>
      </c>
      <c r="E2580" s="4" t="s">
        <v>1371</v>
      </c>
      <c r="F2580" s="4" t="s">
        <v>7</v>
      </c>
      <c r="G2580" s="4" t="s">
        <v>8</v>
      </c>
      <c r="H2580" s="4" t="s">
        <v>7</v>
      </c>
      <c r="I2580" s="4">
        <v>1</v>
      </c>
      <c r="J2580" s="4" t="s">
        <v>69</v>
      </c>
      <c r="K2580" s="4" t="s">
        <v>1370</v>
      </c>
      <c r="L2580" s="4" t="s">
        <v>36</v>
      </c>
      <c r="M2580" s="4" t="s">
        <v>1378</v>
      </c>
      <c r="N2580" s="4" t="s">
        <v>1256</v>
      </c>
      <c r="P2580" s="4" t="s">
        <v>669</v>
      </c>
      <c r="Q2580" s="5" t="s">
        <v>1126</v>
      </c>
      <c r="R2580" s="5" t="s">
        <v>1125</v>
      </c>
      <c r="S2580" s="5" t="str">
        <f>IF(P2580="심사불필요","-",VLOOKUP(K2580,'[1]자격증 backdata'!A:G,7,0))</f>
        <v>-</v>
      </c>
      <c r="T2580" s="5" t="str">
        <f>IF(S2580="-","-",IF(COUNTIFS(B:B,B2580,S:S,"필수")&gt;0,"자격요건충족","확인필요"))</f>
        <v>-</v>
      </c>
      <c r="U2580" s="5"/>
      <c r="W2580" s="5">
        <f>IF(Q2580="4급","심사불필요",VLOOKUP(K2580,'[1]자격증 backdata'!A:B,2,0))</f>
        <v>0</v>
      </c>
      <c r="X2580" s="4" t="str">
        <f>IF(R2580="A", MIN(20, SUMIFS(W:W, B:B, B2580, R:R, "A")),IF(R2580="B", MIN(30, SUMIFS(W:W, B:B, B2580, R:R, "B")),"비해당분야"))</f>
        <v>비해당분야</v>
      </c>
      <c r="Y2580" s="4">
        <f>IF(R2580="C",MIN(30,IF(COUNTIFS(B:B,B2580,W:W,"가1")=1,25,IF(COUNTIFS(B:B,B2580,W:W,"가1")&gt;=2,30,0))+IF(COUNTIFS(B:B,B2580,W:W,"나1")&gt;=4,30,IF(COUNTIFS(B:B,B2580,W:W,"나1")=3,26,IF(COUNTIFS(B:B,B2580,W:W,"나1")=2,22,IF(COUNTIFS(B:B,B2580,W:W,"나1")=1,18,0)))))+MIN(30,IF(COUNTIFS(B:B,B2580,W:W,"가2")=1,25,IF(COUNTIFS(B:B,B2580,W:W,"가2")&gt;=2,30,0))+IF(COUNTIFS(B:B,B2580,W:W,"나2")=3,30,IF(COUNTIFS(B:B,B2580,W:W,"나2")=2,25,IF(COUNTIFS(B:B,B2580,W:W,"나2")=1,20,0)))),"비해당분야")</f>
        <v>0</v>
      </c>
      <c r="Z2580" s="4">
        <f>IF(R2580="C",VLOOKUP(K2580,'[1]자격증 backdata'!A:F,6,0),"비해당분야")</f>
        <v>0</v>
      </c>
      <c r="AA2580" s="4">
        <f>IF(R2580="C",SUMIF(B:B,B2580,Z:Z),"비해당분야")</f>
        <v>0</v>
      </c>
      <c r="AB2580" s="4">
        <f>IF(R2580="C",SUM(Y2580,AA2580),"비해당분야")</f>
        <v>0</v>
      </c>
      <c r="AC2580" s="4">
        <f>IF(R2580="C",AB2580,X2580)</f>
        <v>0</v>
      </c>
      <c r="AD2580" s="4">
        <f>VLOOKUP(K2580,'[1]자격증 backdata'!A:D,4,0)</f>
        <v>5</v>
      </c>
      <c r="AE2580" s="4">
        <f>IF(_xlfn.MAXIFS(AD:AD,B:B,B2580)&gt;10,10,_xlfn.MAXIFS(AD:AD,B:B,B2580))</f>
        <v>5</v>
      </c>
      <c r="AG2580" s="5">
        <f>VLOOKUP(K2580,'[1]자격증 backdata'!A:C,3,0)</f>
        <v>0</v>
      </c>
      <c r="AH2580" s="5">
        <f>COUNTIFS($B:$B,$B2580,$AG:$AG,AH$1)</f>
        <v>0</v>
      </c>
      <c r="AI2580" s="5">
        <f>COUNTIFS($B:$B,$B2580,$AG:$AG,AI$1)</f>
        <v>0</v>
      </c>
      <c r="AJ2580" s="5">
        <f>COUNTIFS($B:$B,$B2580,$AG:$AG,AJ$1)</f>
        <v>0</v>
      </c>
      <c r="AK2580" s="5">
        <f>COUNTIFS($B:$B,$B2580,$AG:$AG,AK$1)</f>
        <v>0</v>
      </c>
      <c r="AL2580" s="5">
        <f>COUNTIFS($B:$B,$B2580,$AG:$AG,AL$1)</f>
        <v>0</v>
      </c>
      <c r="AM2580" s="5">
        <f>COUNTIFS($B:$B,$B2580,$AG:$AG,AM$1)</f>
        <v>0</v>
      </c>
      <c r="AN2580" s="5">
        <f>COUNTIFS($B:$B,$B2580,$AG:$AG,AN$1)</f>
        <v>0</v>
      </c>
      <c r="AO2580" s="5">
        <f>COUNTIFS($B:$B,$B2580,$AG:$AG,AO$1)</f>
        <v>0</v>
      </c>
      <c r="AP2580" s="5">
        <f>COUNTIFS($B:$B,$B2580,$AG:$AG,AP$1)</f>
        <v>0</v>
      </c>
      <c r="AQ2580" s="5">
        <f>COUNTIFS($B:$B,$B2580,$AG:$AG,AQ$1)</f>
        <v>0</v>
      </c>
      <c r="AR2580" s="5">
        <f>COUNTIFS($B:$B,$B2580,$AG:$AG,AR$1)</f>
        <v>0</v>
      </c>
      <c r="AS2580" s="5">
        <f>COUNTIFS($B:$B,$B2580,$AG:$AG,AS$1)</f>
        <v>0</v>
      </c>
      <c r="AT2580" s="5">
        <f>COUNTIFS($B:$B,$B2580,$AG:$AG,AT$1)</f>
        <v>0</v>
      </c>
      <c r="AU2580" s="5">
        <f>COUNTIFS($B:$B,$B2580,$AG:$AG,AU$1)</f>
        <v>0</v>
      </c>
    </row>
    <row r="2581" spans="1:47" ht="15" customHeight="1" x14ac:dyDescent="0.35">
      <c r="A2581" s="3">
        <f>IF(B2580=B2581,A2580,A2580+1)</f>
        <v>904</v>
      </c>
      <c r="B2581" s="3" t="s">
        <v>1374</v>
      </c>
      <c r="C2581" s="3" t="s">
        <v>1373</v>
      </c>
      <c r="D2581" s="3" t="s">
        <v>1372</v>
      </c>
      <c r="E2581" s="3" t="s">
        <v>1371</v>
      </c>
      <c r="F2581" s="4" t="s">
        <v>7</v>
      </c>
      <c r="G2581" s="4" t="s">
        <v>8</v>
      </c>
      <c r="H2581" s="4" t="s">
        <v>7</v>
      </c>
      <c r="I2581" s="3">
        <v>1</v>
      </c>
      <c r="J2581" s="3" t="s">
        <v>106</v>
      </c>
      <c r="K2581" s="3" t="s">
        <v>1377</v>
      </c>
      <c r="L2581" s="3" t="s">
        <v>55</v>
      </c>
      <c r="M2581" s="3" t="s">
        <v>1376</v>
      </c>
      <c r="N2581" s="3" t="s">
        <v>1375</v>
      </c>
      <c r="P2581" s="3" t="s">
        <v>669</v>
      </c>
      <c r="Q2581" s="2" t="s">
        <v>1126</v>
      </c>
      <c r="R2581" s="2" t="s">
        <v>1125</v>
      </c>
      <c r="S2581" s="2" t="str">
        <f>IF(P2581="심사불필요","-",VLOOKUP(K2581,'[1]자격증 backdata'!A:G,7,0))</f>
        <v>-</v>
      </c>
      <c r="T2581" s="2" t="str">
        <f>IF(S2581="-","-",IF(COUNTIFS(B:B,B2581,S:S,"필수")&gt;0,"자격요건충족","확인필요"))</f>
        <v>-</v>
      </c>
      <c r="U2581" s="2"/>
      <c r="W2581" s="2">
        <f>IF(Q2581="4급","심사불필요",VLOOKUP(K2581,'[1]자격증 backdata'!A:B,2,0))</f>
        <v>0</v>
      </c>
      <c r="X2581" s="3" t="str">
        <f>IF(R2581="A", MIN(20, SUMIFS(W:W, B:B, B2581, R:R, "A")),IF(R2581="B", MIN(30, SUMIFS(W:W, B:B, B2581, R:R, "B")),"비해당분야"))</f>
        <v>비해당분야</v>
      </c>
      <c r="Y2581" s="3">
        <f>IF(R2581="C",MIN(30,IF(COUNTIFS(B:B,B2581,W:W,"가1")=1,25,IF(COUNTIFS(B:B,B2581,W:W,"가1")&gt;=2,30,0))+IF(COUNTIFS(B:B,B2581,W:W,"나1")&gt;=4,30,IF(COUNTIFS(B:B,B2581,W:W,"나1")=3,26,IF(COUNTIFS(B:B,B2581,W:W,"나1")=2,22,IF(COUNTIFS(B:B,B2581,W:W,"나1")=1,18,0)))))+MIN(30,IF(COUNTIFS(B:B,B2581,W:W,"가2")=1,25,IF(COUNTIFS(B:B,B2581,W:W,"가2")&gt;=2,30,0))+IF(COUNTIFS(B:B,B2581,W:W,"나2")=3,30,IF(COUNTIFS(B:B,B2581,W:W,"나2")=2,25,IF(COUNTIFS(B:B,B2581,W:W,"나2")=1,20,0)))),"비해당분야")</f>
        <v>0</v>
      </c>
      <c r="Z2581" s="3">
        <f>IF(R2581="C",VLOOKUP(K2581,'[1]자격증 backdata'!A:F,6,0),"비해당분야")</f>
        <v>2</v>
      </c>
      <c r="AA2581" s="3">
        <f>IF(R2581="C",SUMIF(B:B,B2581,Z:Z),"비해당분야")</f>
        <v>2</v>
      </c>
      <c r="AB2581" s="3">
        <f>IF(R2581="C",SUM(Y2581,AA2581),"비해당분야")</f>
        <v>2</v>
      </c>
      <c r="AC2581" s="3">
        <f>IF(R2581="C",AB2581,X2581)</f>
        <v>2</v>
      </c>
      <c r="AD2581" s="3">
        <f>VLOOKUP(K2581,'[1]자격증 backdata'!A:D,4,0)</f>
        <v>0</v>
      </c>
      <c r="AE2581" s="3">
        <f>IF(_xlfn.MAXIFS(AD:AD,B:B,B2581)&gt;10,10,_xlfn.MAXIFS(AD:AD,B:B,B2581))</f>
        <v>5</v>
      </c>
      <c r="AG2581" s="2">
        <f>VLOOKUP(K2581,'[1]자격증 backdata'!A:C,3,0)</f>
        <v>0</v>
      </c>
      <c r="AH2581" s="2">
        <f>COUNTIFS($B:$B,$B2581,$AG:$AG,AH$1)</f>
        <v>0</v>
      </c>
      <c r="AI2581" s="2">
        <f>COUNTIFS($B:$B,$B2581,$AG:$AG,AI$1)</f>
        <v>0</v>
      </c>
      <c r="AJ2581" s="2">
        <f>COUNTIFS($B:$B,$B2581,$AG:$AG,AJ$1)</f>
        <v>0</v>
      </c>
      <c r="AK2581" s="2">
        <f>COUNTIFS($B:$B,$B2581,$AG:$AG,AK$1)</f>
        <v>0</v>
      </c>
      <c r="AL2581" s="2">
        <f>COUNTIFS($B:$B,$B2581,$AG:$AG,AL$1)</f>
        <v>0</v>
      </c>
      <c r="AM2581" s="2">
        <f>COUNTIFS($B:$B,$B2581,$AG:$AG,AM$1)</f>
        <v>0</v>
      </c>
      <c r="AN2581" s="2">
        <f>COUNTIFS($B:$B,$B2581,$AG:$AG,AN$1)</f>
        <v>0</v>
      </c>
      <c r="AO2581" s="2">
        <f>COUNTIFS($B:$B,$B2581,$AG:$AG,AO$1)</f>
        <v>0</v>
      </c>
      <c r="AP2581" s="2">
        <f>COUNTIFS($B:$B,$B2581,$AG:$AG,AP$1)</f>
        <v>0</v>
      </c>
      <c r="AQ2581" s="2">
        <f>COUNTIFS($B:$B,$B2581,$AG:$AG,AQ$1)</f>
        <v>0</v>
      </c>
      <c r="AR2581" s="2">
        <f>COUNTIFS($B:$B,$B2581,$AG:$AG,AR$1)</f>
        <v>0</v>
      </c>
      <c r="AS2581" s="2">
        <f>COUNTIFS($B:$B,$B2581,$AG:$AG,AS$1)</f>
        <v>0</v>
      </c>
      <c r="AT2581" s="2">
        <f>COUNTIFS($B:$B,$B2581,$AG:$AG,AT$1)</f>
        <v>0</v>
      </c>
      <c r="AU2581" s="2">
        <f>COUNTIFS($B:$B,$B2581,$AG:$AG,AU$1)</f>
        <v>0</v>
      </c>
    </row>
    <row r="2582" spans="1:47" ht="15" customHeight="1" x14ac:dyDescent="0.35">
      <c r="A2582" s="7">
        <f>IF(B2581=B2582,A2581,A2581+1)</f>
        <v>904</v>
      </c>
      <c r="B2582" s="7" t="s">
        <v>1374</v>
      </c>
      <c r="C2582" s="7" t="s">
        <v>1373</v>
      </c>
      <c r="D2582" s="7" t="s">
        <v>1372</v>
      </c>
      <c r="E2582" s="7" t="s">
        <v>1371</v>
      </c>
      <c r="F2582" s="4" t="s">
        <v>7</v>
      </c>
      <c r="G2582" s="4" t="s">
        <v>8</v>
      </c>
      <c r="H2582" s="4" t="s">
        <v>7</v>
      </c>
      <c r="I2582" s="3">
        <v>2</v>
      </c>
      <c r="J2582" s="3" t="s">
        <v>69</v>
      </c>
      <c r="K2582" s="3" t="s">
        <v>1370</v>
      </c>
      <c r="L2582" s="3" t="s">
        <v>36</v>
      </c>
      <c r="M2582" s="3" t="s">
        <v>1369</v>
      </c>
      <c r="N2582" s="3" t="s">
        <v>1368</v>
      </c>
      <c r="P2582" s="3" t="s">
        <v>669</v>
      </c>
      <c r="Q2582" s="2" t="s">
        <v>1126</v>
      </c>
      <c r="R2582" s="2" t="s">
        <v>1125</v>
      </c>
      <c r="S2582" s="2" t="str">
        <f>IF(P2582="심사불필요","-",VLOOKUP(K2582,'[1]자격증 backdata'!A:G,7,0))</f>
        <v>-</v>
      </c>
      <c r="T2582" s="2" t="str">
        <f>IF(S2582="-","-",IF(COUNTIFS(B:B,B2582,S:S,"필수")&gt;0,"자격요건충족","확인필요"))</f>
        <v>-</v>
      </c>
      <c r="U2582" s="2"/>
      <c r="W2582" s="2">
        <f>IF(Q2582="4급","심사불필요",VLOOKUP(K2582,'[1]자격증 backdata'!A:B,2,0))</f>
        <v>0</v>
      </c>
      <c r="X2582" s="3" t="str">
        <f>IF(R2582="A", MIN(20, SUMIFS(W:W, B:B, B2582, R:R, "A")),IF(R2582="B", MIN(30, SUMIFS(W:W, B:B, B2582, R:R, "B")),"비해당분야"))</f>
        <v>비해당분야</v>
      </c>
      <c r="Y2582" s="3">
        <f>IF(R2582="C",MIN(30,IF(COUNTIFS(B:B,B2582,W:W,"가1")=1,25,IF(COUNTIFS(B:B,B2582,W:W,"가1")&gt;=2,30,0))+IF(COUNTIFS(B:B,B2582,W:W,"나1")&gt;=4,30,IF(COUNTIFS(B:B,B2582,W:W,"나1")=3,26,IF(COUNTIFS(B:B,B2582,W:W,"나1")=2,22,IF(COUNTIFS(B:B,B2582,W:W,"나1")=1,18,0)))))+MIN(30,IF(COUNTIFS(B:B,B2582,W:W,"가2")=1,25,IF(COUNTIFS(B:B,B2582,W:W,"가2")&gt;=2,30,0))+IF(COUNTIFS(B:B,B2582,W:W,"나2")=3,30,IF(COUNTIFS(B:B,B2582,W:W,"나2")=2,25,IF(COUNTIFS(B:B,B2582,W:W,"나2")=1,20,0)))),"비해당분야")</f>
        <v>0</v>
      </c>
      <c r="Z2582" s="3">
        <f>IF(R2582="C",VLOOKUP(K2582,'[1]자격증 backdata'!A:F,6,0),"비해당분야")</f>
        <v>0</v>
      </c>
      <c r="AA2582" s="3">
        <f>IF(R2582="C",SUMIF(B:B,B2582,Z:Z),"비해당분야")</f>
        <v>2</v>
      </c>
      <c r="AB2582" s="3">
        <f>IF(R2582="C",SUM(Y2582,AA2582),"비해당분야")</f>
        <v>2</v>
      </c>
      <c r="AC2582" s="3">
        <f>IF(R2582="C",AB2582,X2582)</f>
        <v>2</v>
      </c>
      <c r="AD2582" s="3">
        <f>VLOOKUP(K2582,'[1]자격증 backdata'!A:D,4,0)</f>
        <v>5</v>
      </c>
      <c r="AE2582" s="3">
        <f>IF(_xlfn.MAXIFS(AD:AD,B:B,B2582)&gt;10,10,_xlfn.MAXIFS(AD:AD,B:B,B2582))</f>
        <v>5</v>
      </c>
      <c r="AG2582" s="2">
        <f>VLOOKUP(K2582,'[1]자격증 backdata'!A:C,3,0)</f>
        <v>0</v>
      </c>
      <c r="AH2582" s="2">
        <f>COUNTIFS($B:$B,$B2582,$AG:$AG,AH$1)</f>
        <v>0</v>
      </c>
      <c r="AI2582" s="2">
        <f>COUNTIFS($B:$B,$B2582,$AG:$AG,AI$1)</f>
        <v>0</v>
      </c>
      <c r="AJ2582" s="2">
        <f>COUNTIFS($B:$B,$B2582,$AG:$AG,AJ$1)</f>
        <v>0</v>
      </c>
      <c r="AK2582" s="2">
        <f>COUNTIFS($B:$B,$B2582,$AG:$AG,AK$1)</f>
        <v>0</v>
      </c>
      <c r="AL2582" s="2">
        <f>COUNTIFS($B:$B,$B2582,$AG:$AG,AL$1)</f>
        <v>0</v>
      </c>
      <c r="AM2582" s="2">
        <f>COUNTIFS($B:$B,$B2582,$AG:$AG,AM$1)</f>
        <v>0</v>
      </c>
      <c r="AN2582" s="2">
        <f>COUNTIFS($B:$B,$B2582,$AG:$AG,AN$1)</f>
        <v>0</v>
      </c>
      <c r="AO2582" s="2">
        <f>COUNTIFS($B:$B,$B2582,$AG:$AG,AO$1)</f>
        <v>0</v>
      </c>
      <c r="AP2582" s="2">
        <f>COUNTIFS($B:$B,$B2582,$AG:$AG,AP$1)</f>
        <v>0</v>
      </c>
      <c r="AQ2582" s="2">
        <f>COUNTIFS($B:$B,$B2582,$AG:$AG,AQ$1)</f>
        <v>0</v>
      </c>
      <c r="AR2582" s="2">
        <f>COUNTIFS($B:$B,$B2582,$AG:$AG,AR$1)</f>
        <v>0</v>
      </c>
      <c r="AS2582" s="2">
        <f>COUNTIFS($B:$B,$B2582,$AG:$AG,AS$1)</f>
        <v>0</v>
      </c>
      <c r="AT2582" s="2">
        <f>COUNTIFS($B:$B,$B2582,$AG:$AG,AT$1)</f>
        <v>0</v>
      </c>
      <c r="AU2582" s="2">
        <f>COUNTIFS($B:$B,$B2582,$AG:$AG,AU$1)</f>
        <v>0</v>
      </c>
    </row>
    <row r="2583" spans="1:47" ht="15" customHeight="1" x14ac:dyDescent="0.35">
      <c r="A2583" s="4">
        <f>IF(B2582=B2583,A2582,A2582+1)</f>
        <v>905</v>
      </c>
      <c r="B2583" s="4" t="s">
        <v>1367</v>
      </c>
      <c r="C2583" s="4" t="s">
        <v>1366</v>
      </c>
      <c r="D2583" s="4" t="s">
        <v>1352</v>
      </c>
      <c r="E2583" s="4" t="s">
        <v>1351</v>
      </c>
      <c r="F2583" s="4" t="s">
        <v>568</v>
      </c>
      <c r="G2583" s="4" t="s">
        <v>568</v>
      </c>
      <c r="H2583" s="4" t="s">
        <v>568</v>
      </c>
      <c r="I2583" s="4">
        <v>1</v>
      </c>
      <c r="J2583" s="4" t="s">
        <v>570</v>
      </c>
      <c r="K2583" s="4" t="s">
        <v>1357</v>
      </c>
      <c r="L2583" s="4" t="s">
        <v>568</v>
      </c>
      <c r="M2583" s="4" t="s">
        <v>568</v>
      </c>
      <c r="N2583" s="4" t="s">
        <v>568</v>
      </c>
      <c r="P2583" s="4" t="s">
        <v>669</v>
      </c>
      <c r="Q2583" s="5" t="s">
        <v>1126</v>
      </c>
      <c r="R2583" s="5" t="s">
        <v>1125</v>
      </c>
      <c r="S2583" s="5" t="str">
        <f>IF(P2583="심사불필요","-",VLOOKUP(K2583,'[1]자격증 backdata'!A:G,7,0))</f>
        <v>-</v>
      </c>
      <c r="T2583" s="5" t="str">
        <f>IF(S2583="-","-",IF(COUNTIFS(B:B,B2583,S:S,"필수")&gt;0,"자격요건충족","확인필요"))</f>
        <v>-</v>
      </c>
      <c r="U2583" s="5"/>
      <c r="W2583" s="5">
        <f>IF(Q2583="4급","심사불필요",VLOOKUP(K2583,'[1]자격증 backdata'!A:B,2,0))</f>
        <v>0</v>
      </c>
      <c r="X2583" s="4" t="str">
        <f>IF(R2583="A", MIN(20, SUMIFS(W:W, B:B, B2583, R:R, "A")),IF(R2583="B", MIN(30, SUMIFS(W:W, B:B, B2583, R:R, "B")),"비해당분야"))</f>
        <v>비해당분야</v>
      </c>
      <c r="Y2583" s="4">
        <f>IF(R2583="C",MIN(30,IF(COUNTIFS(B:B,B2583,W:W,"가1")=1,25,IF(COUNTIFS(B:B,B2583,W:W,"가1")&gt;=2,30,0))+IF(COUNTIFS(B:B,B2583,W:W,"나1")&gt;=4,30,IF(COUNTIFS(B:B,B2583,W:W,"나1")=3,26,IF(COUNTIFS(B:B,B2583,W:W,"나1")=2,22,IF(COUNTIFS(B:B,B2583,W:W,"나1")=1,18,0)))))+MIN(30,IF(COUNTIFS(B:B,B2583,W:W,"가2")=1,25,IF(COUNTIFS(B:B,B2583,W:W,"가2")&gt;=2,30,0))+IF(COUNTIFS(B:B,B2583,W:W,"나2")=3,30,IF(COUNTIFS(B:B,B2583,W:W,"나2")=2,25,IF(COUNTIFS(B:B,B2583,W:W,"나2")=1,20,0)))),"비해당분야")</f>
        <v>0</v>
      </c>
      <c r="Z2583" s="4">
        <f>IF(R2583="C",VLOOKUP(K2583,'[1]자격증 backdata'!A:F,6,0),"비해당분야")</f>
        <v>0</v>
      </c>
      <c r="AA2583" s="4">
        <f>IF(R2583="C",SUMIF(B:B,B2583,Z:Z),"비해당분야")</f>
        <v>0</v>
      </c>
      <c r="AB2583" s="4">
        <f>IF(R2583="C",SUM(Y2583,AA2583),"비해당분야")</f>
        <v>0</v>
      </c>
      <c r="AC2583" s="4">
        <f>IF(R2583="C",AB2583,X2583)</f>
        <v>0</v>
      </c>
      <c r="AD2583" s="4">
        <f>VLOOKUP(K2583,'[1]자격증 backdata'!A:D,4,0)</f>
        <v>0</v>
      </c>
      <c r="AE2583" s="4">
        <f>IF(_xlfn.MAXIFS(AD:AD,B:B,B2583)&gt;10,10,_xlfn.MAXIFS(AD:AD,B:B,B2583))</f>
        <v>0</v>
      </c>
      <c r="AG2583" s="5">
        <f>VLOOKUP(K2583,'[1]자격증 backdata'!A:C,3,0)</f>
        <v>0</v>
      </c>
      <c r="AH2583" s="5">
        <f>COUNTIFS($B:$B,$B2583,$AG:$AG,AH$1)</f>
        <v>0</v>
      </c>
      <c r="AI2583" s="5">
        <f>COUNTIFS($B:$B,$B2583,$AG:$AG,AI$1)</f>
        <v>0</v>
      </c>
      <c r="AJ2583" s="5">
        <f>COUNTIFS($B:$B,$B2583,$AG:$AG,AJ$1)</f>
        <v>0</v>
      </c>
      <c r="AK2583" s="5">
        <f>COUNTIFS($B:$B,$B2583,$AG:$AG,AK$1)</f>
        <v>0</v>
      </c>
      <c r="AL2583" s="5">
        <f>COUNTIFS($B:$B,$B2583,$AG:$AG,AL$1)</f>
        <v>0</v>
      </c>
      <c r="AM2583" s="5">
        <f>COUNTIFS($B:$B,$B2583,$AG:$AG,AM$1)</f>
        <v>0</v>
      </c>
      <c r="AN2583" s="5">
        <f>COUNTIFS($B:$B,$B2583,$AG:$AG,AN$1)</f>
        <v>0</v>
      </c>
      <c r="AO2583" s="5">
        <f>COUNTIFS($B:$B,$B2583,$AG:$AG,AO$1)</f>
        <v>0</v>
      </c>
      <c r="AP2583" s="5">
        <f>COUNTIFS($B:$B,$B2583,$AG:$AG,AP$1)</f>
        <v>0</v>
      </c>
      <c r="AQ2583" s="5">
        <f>COUNTIFS($B:$B,$B2583,$AG:$AG,AQ$1)</f>
        <v>0</v>
      </c>
      <c r="AR2583" s="5">
        <f>COUNTIFS($B:$B,$B2583,$AG:$AG,AR$1)</f>
        <v>0</v>
      </c>
      <c r="AS2583" s="5">
        <f>COUNTIFS($B:$B,$B2583,$AG:$AG,AS$1)</f>
        <v>0</v>
      </c>
      <c r="AT2583" s="5">
        <f>COUNTIFS($B:$B,$B2583,$AG:$AG,AT$1)</f>
        <v>0</v>
      </c>
      <c r="AU2583" s="5">
        <f>COUNTIFS($B:$B,$B2583,$AG:$AG,AU$1)</f>
        <v>0</v>
      </c>
    </row>
    <row r="2584" spans="1:47" ht="15" customHeight="1" x14ac:dyDescent="0.35">
      <c r="A2584" s="3">
        <f>IF(B2583=B2584,A2583,A2583+1)</f>
        <v>906</v>
      </c>
      <c r="B2584" s="3" t="s">
        <v>1365</v>
      </c>
      <c r="C2584" s="3" t="s">
        <v>1364</v>
      </c>
      <c r="D2584" s="3" t="s">
        <v>1352</v>
      </c>
      <c r="E2584" s="3" t="s">
        <v>1351</v>
      </c>
      <c r="F2584" s="4" t="s">
        <v>568</v>
      </c>
      <c r="G2584" s="4" t="s">
        <v>568</v>
      </c>
      <c r="H2584" s="4" t="s">
        <v>568</v>
      </c>
      <c r="I2584" s="3">
        <v>1</v>
      </c>
      <c r="J2584" s="3" t="s">
        <v>570</v>
      </c>
      <c r="K2584" s="3" t="s">
        <v>1357</v>
      </c>
      <c r="L2584" s="3" t="s">
        <v>568</v>
      </c>
      <c r="M2584" s="3" t="s">
        <v>568</v>
      </c>
      <c r="N2584" s="3" t="s">
        <v>568</v>
      </c>
      <c r="P2584" s="3" t="s">
        <v>669</v>
      </c>
      <c r="Q2584" s="2" t="s">
        <v>1126</v>
      </c>
      <c r="R2584" s="2" t="s">
        <v>1125</v>
      </c>
      <c r="S2584" s="2" t="str">
        <f>IF(P2584="심사불필요","-",VLOOKUP(K2584,'[1]자격증 backdata'!A:G,7,0))</f>
        <v>-</v>
      </c>
      <c r="T2584" s="2" t="str">
        <f>IF(S2584="-","-",IF(COUNTIFS(B:B,B2584,S:S,"필수")&gt;0,"자격요건충족","확인필요"))</f>
        <v>-</v>
      </c>
      <c r="U2584" s="2"/>
      <c r="W2584" s="2">
        <f>IF(Q2584="4급","심사불필요",VLOOKUP(K2584,'[1]자격증 backdata'!A:B,2,0))</f>
        <v>0</v>
      </c>
      <c r="X2584" s="3" t="str">
        <f>IF(R2584="A", MIN(20, SUMIFS(W:W, B:B, B2584, R:R, "A")),IF(R2584="B", MIN(30, SUMIFS(W:W, B:B, B2584, R:R, "B")),"비해당분야"))</f>
        <v>비해당분야</v>
      </c>
      <c r="Y2584" s="3">
        <f>IF(R2584="C",MIN(30,IF(COUNTIFS(B:B,B2584,W:W,"가1")=1,25,IF(COUNTIFS(B:B,B2584,W:W,"가1")&gt;=2,30,0))+IF(COUNTIFS(B:B,B2584,W:W,"나1")&gt;=4,30,IF(COUNTIFS(B:B,B2584,W:W,"나1")=3,26,IF(COUNTIFS(B:B,B2584,W:W,"나1")=2,22,IF(COUNTIFS(B:B,B2584,W:W,"나1")=1,18,0)))))+MIN(30,IF(COUNTIFS(B:B,B2584,W:W,"가2")=1,25,IF(COUNTIFS(B:B,B2584,W:W,"가2")&gt;=2,30,0))+IF(COUNTIFS(B:B,B2584,W:W,"나2")=3,30,IF(COUNTIFS(B:B,B2584,W:W,"나2")=2,25,IF(COUNTIFS(B:B,B2584,W:W,"나2")=1,20,0)))),"비해당분야")</f>
        <v>0</v>
      </c>
      <c r="Z2584" s="3">
        <f>IF(R2584="C",VLOOKUP(K2584,'[1]자격증 backdata'!A:F,6,0),"비해당분야")</f>
        <v>0</v>
      </c>
      <c r="AA2584" s="3">
        <f>IF(R2584="C",SUMIF(B:B,B2584,Z:Z),"비해당분야")</f>
        <v>0</v>
      </c>
      <c r="AB2584" s="3">
        <f>IF(R2584="C",SUM(Y2584,AA2584),"비해당분야")</f>
        <v>0</v>
      </c>
      <c r="AC2584" s="3">
        <f>IF(R2584="C",AB2584,X2584)</f>
        <v>0</v>
      </c>
      <c r="AD2584" s="3">
        <f>VLOOKUP(K2584,'[1]자격증 backdata'!A:D,4,0)</f>
        <v>0</v>
      </c>
      <c r="AE2584" s="3">
        <f>IF(_xlfn.MAXIFS(AD:AD,B:B,B2584)&gt;10,10,_xlfn.MAXIFS(AD:AD,B:B,B2584))</f>
        <v>0</v>
      </c>
      <c r="AG2584" s="2">
        <f>VLOOKUP(K2584,'[1]자격증 backdata'!A:C,3,0)</f>
        <v>0</v>
      </c>
      <c r="AH2584" s="2">
        <f>COUNTIFS($B:$B,$B2584,$AG:$AG,AH$1)</f>
        <v>0</v>
      </c>
      <c r="AI2584" s="2">
        <f>COUNTIFS($B:$B,$B2584,$AG:$AG,AI$1)</f>
        <v>0</v>
      </c>
      <c r="AJ2584" s="2">
        <f>COUNTIFS($B:$B,$B2584,$AG:$AG,AJ$1)</f>
        <v>0</v>
      </c>
      <c r="AK2584" s="2">
        <f>COUNTIFS($B:$B,$B2584,$AG:$AG,AK$1)</f>
        <v>0</v>
      </c>
      <c r="AL2584" s="2">
        <f>COUNTIFS($B:$B,$B2584,$AG:$AG,AL$1)</f>
        <v>0</v>
      </c>
      <c r="AM2584" s="2">
        <f>COUNTIFS($B:$B,$B2584,$AG:$AG,AM$1)</f>
        <v>0</v>
      </c>
      <c r="AN2584" s="2">
        <f>COUNTIFS($B:$B,$B2584,$AG:$AG,AN$1)</f>
        <v>0</v>
      </c>
      <c r="AO2584" s="2">
        <f>COUNTIFS($B:$B,$B2584,$AG:$AG,AO$1)</f>
        <v>0</v>
      </c>
      <c r="AP2584" s="2">
        <f>COUNTIFS($B:$B,$B2584,$AG:$AG,AP$1)</f>
        <v>0</v>
      </c>
      <c r="AQ2584" s="2">
        <f>COUNTIFS($B:$B,$B2584,$AG:$AG,AQ$1)</f>
        <v>0</v>
      </c>
      <c r="AR2584" s="2">
        <f>COUNTIFS($B:$B,$B2584,$AG:$AG,AR$1)</f>
        <v>0</v>
      </c>
      <c r="AS2584" s="2">
        <f>COUNTIFS($B:$B,$B2584,$AG:$AG,AS$1)</f>
        <v>0</v>
      </c>
      <c r="AT2584" s="2">
        <f>COUNTIFS($B:$B,$B2584,$AG:$AG,AT$1)</f>
        <v>0</v>
      </c>
      <c r="AU2584" s="2">
        <f>COUNTIFS($B:$B,$B2584,$AG:$AG,AU$1)</f>
        <v>0</v>
      </c>
    </row>
    <row r="2585" spans="1:47" ht="15" customHeight="1" x14ac:dyDescent="0.35">
      <c r="A2585" s="4">
        <f>IF(B2584=B2585,A2584,A2584+1)</f>
        <v>907</v>
      </c>
      <c r="B2585" s="4" t="s">
        <v>1363</v>
      </c>
      <c r="C2585" s="4" t="s">
        <v>1362</v>
      </c>
      <c r="D2585" s="4" t="s">
        <v>1352</v>
      </c>
      <c r="E2585" s="4" t="s">
        <v>1351</v>
      </c>
      <c r="F2585" s="4" t="s">
        <v>7</v>
      </c>
      <c r="G2585" s="4" t="s">
        <v>8</v>
      </c>
      <c r="H2585" s="4" t="s">
        <v>7</v>
      </c>
      <c r="I2585" s="4">
        <v>1</v>
      </c>
      <c r="J2585" s="4" t="s">
        <v>57</v>
      </c>
      <c r="K2585" s="4" t="s">
        <v>1361</v>
      </c>
      <c r="L2585" s="4" t="s">
        <v>55</v>
      </c>
      <c r="M2585" s="4" t="s">
        <v>1360</v>
      </c>
      <c r="N2585" s="4" t="s">
        <v>432</v>
      </c>
      <c r="P2585" s="4" t="s">
        <v>669</v>
      </c>
      <c r="Q2585" s="5" t="s">
        <v>1126</v>
      </c>
      <c r="R2585" s="5" t="s">
        <v>1125</v>
      </c>
      <c r="S2585" s="5" t="str">
        <f>IF(P2585="심사불필요","-",VLOOKUP(K2585,'[1]자격증 backdata'!A:G,7,0))</f>
        <v>-</v>
      </c>
      <c r="T2585" s="5" t="str">
        <f>IF(S2585="-","-",IF(COUNTIFS(B:B,B2585,S:S,"필수")&gt;0,"자격요건충족","확인필요"))</f>
        <v>-</v>
      </c>
      <c r="U2585" s="5"/>
      <c r="W2585" s="5">
        <f>IF(Q2585="4급","심사불필요",VLOOKUP(K2585,'[1]자격증 backdata'!A:B,2,0))</f>
        <v>0</v>
      </c>
      <c r="X2585" s="4" t="str">
        <f>IF(R2585="A", MIN(20, SUMIFS(W:W, B:B, B2585, R:R, "A")),IF(R2585="B", MIN(30, SUMIFS(W:W, B:B, B2585, R:R, "B")),"비해당분야"))</f>
        <v>비해당분야</v>
      </c>
      <c r="Y2585" s="4">
        <f>IF(R2585="C",MIN(30,IF(COUNTIFS(B:B,B2585,W:W,"가1")=1,25,IF(COUNTIFS(B:B,B2585,W:W,"가1")&gt;=2,30,0))+IF(COUNTIFS(B:B,B2585,W:W,"나1")&gt;=4,30,IF(COUNTIFS(B:B,B2585,W:W,"나1")=3,26,IF(COUNTIFS(B:B,B2585,W:W,"나1")=2,22,IF(COUNTIFS(B:B,B2585,W:W,"나1")=1,18,0)))))+MIN(30,IF(COUNTIFS(B:B,B2585,W:W,"가2")=1,25,IF(COUNTIFS(B:B,B2585,W:W,"가2")&gt;=2,30,0))+IF(COUNTIFS(B:B,B2585,W:W,"나2")=3,30,IF(COUNTIFS(B:B,B2585,W:W,"나2")=2,25,IF(COUNTIFS(B:B,B2585,W:W,"나2")=1,20,0)))),"비해당분야")</f>
        <v>0</v>
      </c>
      <c r="Z2585" s="4">
        <f>IF(R2585="C",VLOOKUP(K2585,'[1]자격증 backdata'!A:F,6,0),"비해당분야")</f>
        <v>2</v>
      </c>
      <c r="AA2585" s="4">
        <f>IF(R2585="C",SUMIF(B:B,B2585,Z:Z),"비해당분야")</f>
        <v>2</v>
      </c>
      <c r="AB2585" s="4">
        <f>IF(R2585="C",SUM(Y2585,AA2585),"비해당분야")</f>
        <v>2</v>
      </c>
      <c r="AC2585" s="4">
        <f>IF(R2585="C",AB2585,X2585)</f>
        <v>2</v>
      </c>
      <c r="AD2585" s="4">
        <f>VLOOKUP(K2585,'[1]자격증 backdata'!A:D,4,0)</f>
        <v>0</v>
      </c>
      <c r="AE2585" s="4">
        <f>IF(_xlfn.MAXIFS(AD:AD,B:B,B2585)&gt;10,10,_xlfn.MAXIFS(AD:AD,B:B,B2585))</f>
        <v>0</v>
      </c>
      <c r="AG2585" s="5">
        <f>VLOOKUP(K2585,'[1]자격증 backdata'!A:C,3,0)</f>
        <v>0</v>
      </c>
      <c r="AH2585" s="5">
        <f>COUNTIFS($B:$B,$B2585,$AG:$AG,AH$1)</f>
        <v>0</v>
      </c>
      <c r="AI2585" s="5">
        <f>COUNTIFS($B:$B,$B2585,$AG:$AG,AI$1)</f>
        <v>0</v>
      </c>
      <c r="AJ2585" s="5">
        <f>COUNTIFS($B:$B,$B2585,$AG:$AG,AJ$1)</f>
        <v>0</v>
      </c>
      <c r="AK2585" s="5">
        <f>COUNTIFS($B:$B,$B2585,$AG:$AG,AK$1)</f>
        <v>0</v>
      </c>
      <c r="AL2585" s="5">
        <f>COUNTIFS($B:$B,$B2585,$AG:$AG,AL$1)</f>
        <v>0</v>
      </c>
      <c r="AM2585" s="5">
        <f>COUNTIFS($B:$B,$B2585,$AG:$AG,AM$1)</f>
        <v>0</v>
      </c>
      <c r="AN2585" s="5">
        <f>COUNTIFS($B:$B,$B2585,$AG:$AG,AN$1)</f>
        <v>0</v>
      </c>
      <c r="AO2585" s="5">
        <f>COUNTIFS($B:$B,$B2585,$AG:$AG,AO$1)</f>
        <v>0</v>
      </c>
      <c r="AP2585" s="5">
        <f>COUNTIFS($B:$B,$B2585,$AG:$AG,AP$1)</f>
        <v>0</v>
      </c>
      <c r="AQ2585" s="5">
        <f>COUNTIFS($B:$B,$B2585,$AG:$AG,AQ$1)</f>
        <v>0</v>
      </c>
      <c r="AR2585" s="5">
        <f>COUNTIFS($B:$B,$B2585,$AG:$AG,AR$1)</f>
        <v>0</v>
      </c>
      <c r="AS2585" s="5">
        <f>COUNTIFS($B:$B,$B2585,$AG:$AG,AS$1)</f>
        <v>0</v>
      </c>
      <c r="AT2585" s="5">
        <f>COUNTIFS($B:$B,$B2585,$AG:$AG,AT$1)</f>
        <v>0</v>
      </c>
      <c r="AU2585" s="5">
        <f>COUNTIFS($B:$B,$B2585,$AG:$AG,AU$1)</f>
        <v>0</v>
      </c>
    </row>
    <row r="2586" spans="1:47" ht="15" customHeight="1" x14ac:dyDescent="0.35">
      <c r="A2586" s="3">
        <f>IF(B2585=B2586,A2585,A2585+1)</f>
        <v>908</v>
      </c>
      <c r="B2586" s="3" t="s">
        <v>1359</v>
      </c>
      <c r="C2586" s="3" t="s">
        <v>1358</v>
      </c>
      <c r="D2586" s="3" t="s">
        <v>1352</v>
      </c>
      <c r="E2586" s="3" t="s">
        <v>1351</v>
      </c>
      <c r="F2586" s="4" t="s">
        <v>568</v>
      </c>
      <c r="G2586" s="4" t="s">
        <v>568</v>
      </c>
      <c r="H2586" s="4" t="s">
        <v>568</v>
      </c>
      <c r="I2586" s="3">
        <v>1</v>
      </c>
      <c r="J2586" s="3" t="s">
        <v>570</v>
      </c>
      <c r="K2586" s="3" t="s">
        <v>1357</v>
      </c>
      <c r="L2586" s="3" t="s">
        <v>568</v>
      </c>
      <c r="M2586" s="3" t="s">
        <v>568</v>
      </c>
      <c r="N2586" s="3" t="s">
        <v>568</v>
      </c>
      <c r="P2586" s="3" t="s">
        <v>669</v>
      </c>
      <c r="Q2586" s="2" t="s">
        <v>1126</v>
      </c>
      <c r="R2586" s="2" t="s">
        <v>1125</v>
      </c>
      <c r="S2586" s="2" t="str">
        <f>IF(P2586="심사불필요","-",VLOOKUP(K2586,'[1]자격증 backdata'!A:G,7,0))</f>
        <v>-</v>
      </c>
      <c r="T2586" s="2" t="str">
        <f>IF(S2586="-","-",IF(COUNTIFS(B:B,B2586,S:S,"필수")&gt;0,"자격요건충족","확인필요"))</f>
        <v>-</v>
      </c>
      <c r="U2586" s="2"/>
      <c r="W2586" s="2">
        <f>IF(Q2586="4급","심사불필요",VLOOKUP(K2586,'[1]자격증 backdata'!A:B,2,0))</f>
        <v>0</v>
      </c>
      <c r="X2586" s="3" t="str">
        <f>IF(R2586="A", MIN(20, SUMIFS(W:W, B:B, B2586, R:R, "A")),IF(R2586="B", MIN(30, SUMIFS(W:W, B:B, B2586, R:R, "B")),"비해당분야"))</f>
        <v>비해당분야</v>
      </c>
      <c r="Y2586" s="3">
        <f>IF(R2586="C",MIN(30,IF(COUNTIFS(B:B,B2586,W:W,"가1")=1,25,IF(COUNTIFS(B:B,B2586,W:W,"가1")&gt;=2,30,0))+IF(COUNTIFS(B:B,B2586,W:W,"나1")&gt;=4,30,IF(COUNTIFS(B:B,B2586,W:W,"나1")=3,26,IF(COUNTIFS(B:B,B2586,W:W,"나1")=2,22,IF(COUNTIFS(B:B,B2586,W:W,"나1")=1,18,0)))))+MIN(30,IF(COUNTIFS(B:B,B2586,W:W,"가2")=1,25,IF(COUNTIFS(B:B,B2586,W:W,"가2")&gt;=2,30,0))+IF(COUNTIFS(B:B,B2586,W:W,"나2")=3,30,IF(COUNTIFS(B:B,B2586,W:W,"나2")=2,25,IF(COUNTIFS(B:B,B2586,W:W,"나2")=1,20,0)))),"비해당분야")</f>
        <v>0</v>
      </c>
      <c r="Z2586" s="3">
        <f>IF(R2586="C",VLOOKUP(K2586,'[1]자격증 backdata'!A:F,6,0),"비해당분야")</f>
        <v>0</v>
      </c>
      <c r="AA2586" s="3">
        <f>IF(R2586="C",SUMIF(B:B,B2586,Z:Z),"비해당분야")</f>
        <v>0</v>
      </c>
      <c r="AB2586" s="3">
        <f>IF(R2586="C",SUM(Y2586,AA2586),"비해당분야")</f>
        <v>0</v>
      </c>
      <c r="AC2586" s="3">
        <f>IF(R2586="C",AB2586,X2586)</f>
        <v>0</v>
      </c>
      <c r="AD2586" s="3">
        <f>VLOOKUP(K2586,'[1]자격증 backdata'!A:D,4,0)</f>
        <v>0</v>
      </c>
      <c r="AE2586" s="3">
        <f>IF(_xlfn.MAXIFS(AD:AD,B:B,B2586)&gt;10,10,_xlfn.MAXIFS(AD:AD,B:B,B2586))</f>
        <v>0</v>
      </c>
      <c r="AG2586" s="2">
        <f>VLOOKUP(K2586,'[1]자격증 backdata'!A:C,3,0)</f>
        <v>0</v>
      </c>
      <c r="AH2586" s="2">
        <f>COUNTIFS($B:$B,$B2586,$AG:$AG,AH$1)</f>
        <v>0</v>
      </c>
      <c r="AI2586" s="2">
        <f>COUNTIFS($B:$B,$B2586,$AG:$AG,AI$1)</f>
        <v>0</v>
      </c>
      <c r="AJ2586" s="2">
        <f>COUNTIFS($B:$B,$B2586,$AG:$AG,AJ$1)</f>
        <v>0</v>
      </c>
      <c r="AK2586" s="2">
        <f>COUNTIFS($B:$B,$B2586,$AG:$AG,AK$1)</f>
        <v>0</v>
      </c>
      <c r="AL2586" s="2">
        <f>COUNTIFS($B:$B,$B2586,$AG:$AG,AL$1)</f>
        <v>0</v>
      </c>
      <c r="AM2586" s="2">
        <f>COUNTIFS($B:$B,$B2586,$AG:$AG,AM$1)</f>
        <v>0</v>
      </c>
      <c r="AN2586" s="2">
        <f>COUNTIFS($B:$B,$B2586,$AG:$AG,AN$1)</f>
        <v>0</v>
      </c>
      <c r="AO2586" s="2">
        <f>COUNTIFS($B:$B,$B2586,$AG:$AG,AO$1)</f>
        <v>0</v>
      </c>
      <c r="AP2586" s="2">
        <f>COUNTIFS($B:$B,$B2586,$AG:$AG,AP$1)</f>
        <v>0</v>
      </c>
      <c r="AQ2586" s="2">
        <f>COUNTIFS($B:$B,$B2586,$AG:$AG,AQ$1)</f>
        <v>0</v>
      </c>
      <c r="AR2586" s="2">
        <f>COUNTIFS($B:$B,$B2586,$AG:$AG,AR$1)</f>
        <v>0</v>
      </c>
      <c r="AS2586" s="2">
        <f>COUNTIFS($B:$B,$B2586,$AG:$AG,AS$1)</f>
        <v>0</v>
      </c>
      <c r="AT2586" s="2">
        <f>COUNTIFS($B:$B,$B2586,$AG:$AG,AT$1)</f>
        <v>0</v>
      </c>
      <c r="AU2586" s="2">
        <f>COUNTIFS($B:$B,$B2586,$AG:$AG,AU$1)</f>
        <v>0</v>
      </c>
    </row>
    <row r="2587" spans="1:47" ht="15" customHeight="1" x14ac:dyDescent="0.35">
      <c r="A2587" s="4">
        <f>IF(B2586=B2587,A2586,A2586+1)</f>
        <v>909</v>
      </c>
      <c r="B2587" s="4" t="s">
        <v>1354</v>
      </c>
      <c r="C2587" s="4" t="s">
        <v>1353</v>
      </c>
      <c r="D2587" s="4" t="s">
        <v>1352</v>
      </c>
      <c r="E2587" s="4" t="s">
        <v>1351</v>
      </c>
      <c r="F2587" s="4" t="s">
        <v>7</v>
      </c>
      <c r="G2587" s="4" t="s">
        <v>8</v>
      </c>
      <c r="H2587" s="4" t="s">
        <v>7</v>
      </c>
      <c r="I2587" s="4">
        <v>1</v>
      </c>
      <c r="J2587" s="4" t="s">
        <v>69</v>
      </c>
      <c r="K2587" s="4" t="s">
        <v>1356</v>
      </c>
      <c r="L2587" s="4" t="s">
        <v>36</v>
      </c>
      <c r="M2587" s="4" t="s">
        <v>1355</v>
      </c>
      <c r="N2587" s="4" t="s">
        <v>1256</v>
      </c>
      <c r="P2587" s="4" t="s">
        <v>669</v>
      </c>
      <c r="Q2587" s="5" t="s">
        <v>1126</v>
      </c>
      <c r="R2587" s="5" t="s">
        <v>1125</v>
      </c>
      <c r="S2587" s="5" t="str">
        <f>IF(P2587="심사불필요","-",VLOOKUP(K2587,'[1]자격증 backdata'!A:G,7,0))</f>
        <v>-</v>
      </c>
      <c r="T2587" s="5" t="str">
        <f>IF(S2587="-","-",IF(COUNTIFS(B:B,B2587,S:S,"필수")&gt;0,"자격요건충족","확인필요"))</f>
        <v>-</v>
      </c>
      <c r="U2587" s="5"/>
      <c r="W2587" s="5">
        <f>IF(Q2587="4급","심사불필요",VLOOKUP(K2587,'[1]자격증 backdata'!A:B,2,0))</f>
        <v>0</v>
      </c>
      <c r="X2587" s="4" t="str">
        <f>IF(R2587="A", MIN(20, SUMIFS(W:W, B:B, B2587, R:R, "A")),IF(R2587="B", MIN(30, SUMIFS(W:W, B:B, B2587, R:R, "B")),"비해당분야"))</f>
        <v>비해당분야</v>
      </c>
      <c r="Y2587" s="4">
        <f>IF(R2587="C",MIN(30,IF(COUNTIFS(B:B,B2587,W:W,"가1")=1,25,IF(COUNTIFS(B:B,B2587,W:W,"가1")&gt;=2,30,0))+IF(COUNTIFS(B:B,B2587,W:W,"나1")&gt;=4,30,IF(COUNTIFS(B:B,B2587,W:W,"나1")=3,26,IF(COUNTIFS(B:B,B2587,W:W,"나1")=2,22,IF(COUNTIFS(B:B,B2587,W:W,"나1")=1,18,0)))))+MIN(30,IF(COUNTIFS(B:B,B2587,W:W,"가2")=1,25,IF(COUNTIFS(B:B,B2587,W:W,"가2")&gt;=2,30,0))+IF(COUNTIFS(B:B,B2587,W:W,"나2")=3,30,IF(COUNTIFS(B:B,B2587,W:W,"나2")=2,25,IF(COUNTIFS(B:B,B2587,W:W,"나2")=1,20,0)))),"비해당분야")</f>
        <v>0</v>
      </c>
      <c r="Z2587" s="4">
        <f>IF(R2587="C",VLOOKUP(K2587,'[1]자격증 backdata'!A:F,6,0),"비해당분야")</f>
        <v>0</v>
      </c>
      <c r="AA2587" s="4">
        <f>IF(R2587="C",SUMIF(B:B,B2587,Z:Z),"비해당분야")</f>
        <v>2</v>
      </c>
      <c r="AB2587" s="4">
        <f>IF(R2587="C",SUM(Y2587,AA2587),"비해당분야")</f>
        <v>2</v>
      </c>
      <c r="AC2587" s="4">
        <f>IF(R2587="C",AB2587,X2587)</f>
        <v>2</v>
      </c>
      <c r="AD2587" s="4">
        <f>VLOOKUP(K2587,'[1]자격증 backdata'!A:D,4,0)</f>
        <v>5</v>
      </c>
      <c r="AE2587" s="4">
        <f>IF(_xlfn.MAXIFS(AD:AD,B:B,B2587)&gt;10,10,_xlfn.MAXIFS(AD:AD,B:B,B2587))</f>
        <v>5</v>
      </c>
      <c r="AG2587" s="5">
        <f>VLOOKUP(K2587,'[1]자격증 backdata'!A:C,3,0)</f>
        <v>0</v>
      </c>
      <c r="AH2587" s="5">
        <f>COUNTIFS($B:$B,$B2587,$AG:$AG,AH$1)</f>
        <v>0</v>
      </c>
      <c r="AI2587" s="5">
        <f>COUNTIFS($B:$B,$B2587,$AG:$AG,AI$1)</f>
        <v>0</v>
      </c>
      <c r="AJ2587" s="5">
        <f>COUNTIFS($B:$B,$B2587,$AG:$AG,AJ$1)</f>
        <v>0</v>
      </c>
      <c r="AK2587" s="5">
        <f>COUNTIFS($B:$B,$B2587,$AG:$AG,AK$1)</f>
        <v>0</v>
      </c>
      <c r="AL2587" s="5">
        <f>COUNTIFS($B:$B,$B2587,$AG:$AG,AL$1)</f>
        <v>0</v>
      </c>
      <c r="AM2587" s="5">
        <f>COUNTIFS($B:$B,$B2587,$AG:$AG,AM$1)</f>
        <v>0</v>
      </c>
      <c r="AN2587" s="5">
        <f>COUNTIFS($B:$B,$B2587,$AG:$AG,AN$1)</f>
        <v>0</v>
      </c>
      <c r="AO2587" s="5">
        <f>COUNTIFS($B:$B,$B2587,$AG:$AG,AO$1)</f>
        <v>0</v>
      </c>
      <c r="AP2587" s="5">
        <f>COUNTIFS($B:$B,$B2587,$AG:$AG,AP$1)</f>
        <v>0</v>
      </c>
      <c r="AQ2587" s="5">
        <f>COUNTIFS($B:$B,$B2587,$AG:$AG,AQ$1)</f>
        <v>0</v>
      </c>
      <c r="AR2587" s="5">
        <f>COUNTIFS($B:$B,$B2587,$AG:$AG,AR$1)</f>
        <v>0</v>
      </c>
      <c r="AS2587" s="5">
        <f>COUNTIFS($B:$B,$B2587,$AG:$AG,AS$1)</f>
        <v>0</v>
      </c>
      <c r="AT2587" s="5">
        <f>COUNTIFS($B:$B,$B2587,$AG:$AG,AT$1)</f>
        <v>0</v>
      </c>
      <c r="AU2587" s="5">
        <f>COUNTIFS($B:$B,$B2587,$AG:$AG,AU$1)</f>
        <v>0</v>
      </c>
    </row>
    <row r="2588" spans="1:47" ht="15" customHeight="1" x14ac:dyDescent="0.35">
      <c r="A2588" s="6">
        <f>IF(B2587=B2588,A2587,A2587+1)</f>
        <v>909</v>
      </c>
      <c r="B2588" s="6" t="s">
        <v>1354</v>
      </c>
      <c r="C2588" s="6" t="s">
        <v>1353</v>
      </c>
      <c r="D2588" s="6" t="s">
        <v>1352</v>
      </c>
      <c r="E2588" s="6" t="s">
        <v>1351</v>
      </c>
      <c r="F2588" s="4" t="s">
        <v>7</v>
      </c>
      <c r="G2588" s="4" t="s">
        <v>8</v>
      </c>
      <c r="H2588" s="4" t="s">
        <v>7</v>
      </c>
      <c r="I2588" s="4">
        <v>2</v>
      </c>
      <c r="J2588" s="4" t="s">
        <v>106</v>
      </c>
      <c r="K2588" s="4" t="s">
        <v>1350</v>
      </c>
      <c r="L2588" s="4" t="s">
        <v>55</v>
      </c>
      <c r="M2588" s="4" t="s">
        <v>1349</v>
      </c>
      <c r="N2588" s="4" t="s">
        <v>1348</v>
      </c>
      <c r="P2588" s="4" t="s">
        <v>669</v>
      </c>
      <c r="Q2588" s="5" t="s">
        <v>1126</v>
      </c>
      <c r="R2588" s="5" t="s">
        <v>1125</v>
      </c>
      <c r="S2588" s="5" t="str">
        <f>IF(P2588="심사불필요","-",VLOOKUP(K2588,'[1]자격증 backdata'!A:G,7,0))</f>
        <v>-</v>
      </c>
      <c r="T2588" s="5" t="str">
        <f>IF(S2588="-","-",IF(COUNTIFS(B:B,B2588,S:S,"필수")&gt;0,"자격요건충족","확인필요"))</f>
        <v>-</v>
      </c>
      <c r="U2588" s="5"/>
      <c r="W2588" s="5">
        <f>IF(Q2588="4급","심사불필요",VLOOKUP(K2588,'[1]자격증 backdata'!A:B,2,0))</f>
        <v>0</v>
      </c>
      <c r="X2588" s="4" t="str">
        <f>IF(R2588="A", MIN(20, SUMIFS(W:W, B:B, B2588, R:R, "A")),IF(R2588="B", MIN(30, SUMIFS(W:W, B:B, B2588, R:R, "B")),"비해당분야"))</f>
        <v>비해당분야</v>
      </c>
      <c r="Y2588" s="4">
        <f>IF(R2588="C",MIN(30,IF(COUNTIFS(B:B,B2588,W:W,"가1")=1,25,IF(COUNTIFS(B:B,B2588,W:W,"가1")&gt;=2,30,0))+IF(COUNTIFS(B:B,B2588,W:W,"나1")&gt;=4,30,IF(COUNTIFS(B:B,B2588,W:W,"나1")=3,26,IF(COUNTIFS(B:B,B2588,W:W,"나1")=2,22,IF(COUNTIFS(B:B,B2588,W:W,"나1")=1,18,0)))))+MIN(30,IF(COUNTIFS(B:B,B2588,W:W,"가2")=1,25,IF(COUNTIFS(B:B,B2588,W:W,"가2")&gt;=2,30,0))+IF(COUNTIFS(B:B,B2588,W:W,"나2")=3,30,IF(COUNTIFS(B:B,B2588,W:W,"나2")=2,25,IF(COUNTIFS(B:B,B2588,W:W,"나2")=1,20,0)))),"비해당분야")</f>
        <v>0</v>
      </c>
      <c r="Z2588" s="4">
        <f>IF(R2588="C",VLOOKUP(K2588,'[1]자격증 backdata'!A:F,6,0),"비해당분야")</f>
        <v>2</v>
      </c>
      <c r="AA2588" s="4">
        <f>IF(R2588="C",SUMIF(B:B,B2588,Z:Z),"비해당분야")</f>
        <v>2</v>
      </c>
      <c r="AB2588" s="4">
        <f>IF(R2588="C",SUM(Y2588,AA2588),"비해당분야")</f>
        <v>2</v>
      </c>
      <c r="AC2588" s="4">
        <f>IF(R2588="C",AB2588,X2588)</f>
        <v>2</v>
      </c>
      <c r="AD2588" s="4">
        <f>VLOOKUP(K2588,'[1]자격증 backdata'!A:D,4,0)</f>
        <v>0</v>
      </c>
      <c r="AE2588" s="4">
        <f>IF(_xlfn.MAXIFS(AD:AD,B:B,B2588)&gt;10,10,_xlfn.MAXIFS(AD:AD,B:B,B2588))</f>
        <v>5</v>
      </c>
      <c r="AG2588" s="5">
        <f>VLOOKUP(K2588,'[1]자격증 backdata'!A:C,3,0)</f>
        <v>0</v>
      </c>
      <c r="AH2588" s="5">
        <f>COUNTIFS($B:$B,$B2588,$AG:$AG,AH$1)</f>
        <v>0</v>
      </c>
      <c r="AI2588" s="5">
        <f>COUNTIFS($B:$B,$B2588,$AG:$AG,AI$1)</f>
        <v>0</v>
      </c>
      <c r="AJ2588" s="5">
        <f>COUNTIFS($B:$B,$B2588,$AG:$AG,AJ$1)</f>
        <v>0</v>
      </c>
      <c r="AK2588" s="5">
        <f>COUNTIFS($B:$B,$B2588,$AG:$AG,AK$1)</f>
        <v>0</v>
      </c>
      <c r="AL2588" s="5">
        <f>COUNTIFS($B:$B,$B2588,$AG:$AG,AL$1)</f>
        <v>0</v>
      </c>
      <c r="AM2588" s="5">
        <f>COUNTIFS($B:$B,$B2588,$AG:$AG,AM$1)</f>
        <v>0</v>
      </c>
      <c r="AN2588" s="5">
        <f>COUNTIFS($B:$B,$B2588,$AG:$AG,AN$1)</f>
        <v>0</v>
      </c>
      <c r="AO2588" s="5">
        <f>COUNTIFS($B:$B,$B2588,$AG:$AG,AO$1)</f>
        <v>0</v>
      </c>
      <c r="AP2588" s="5">
        <f>COUNTIFS($B:$B,$B2588,$AG:$AG,AP$1)</f>
        <v>0</v>
      </c>
      <c r="AQ2588" s="5">
        <f>COUNTIFS($B:$B,$B2588,$AG:$AG,AQ$1)</f>
        <v>0</v>
      </c>
      <c r="AR2588" s="5">
        <f>COUNTIFS($B:$B,$B2588,$AG:$AG,AR$1)</f>
        <v>0</v>
      </c>
      <c r="AS2588" s="5">
        <f>COUNTIFS($B:$B,$B2588,$AG:$AG,AS$1)</f>
        <v>0</v>
      </c>
      <c r="AT2588" s="5">
        <f>COUNTIFS($B:$B,$B2588,$AG:$AG,AT$1)</f>
        <v>0</v>
      </c>
      <c r="AU2588" s="5">
        <f>COUNTIFS($B:$B,$B2588,$AG:$AG,AU$1)</f>
        <v>0</v>
      </c>
    </row>
    <row r="2589" spans="1:47" ht="15" customHeight="1" x14ac:dyDescent="0.35">
      <c r="A2589" s="3">
        <f>IF(B2588=B2589,A2588,A2588+1)</f>
        <v>910</v>
      </c>
      <c r="B2589" s="3" t="s">
        <v>1343</v>
      </c>
      <c r="C2589" s="3" t="s">
        <v>1342</v>
      </c>
      <c r="D2589" s="3" t="s">
        <v>1130</v>
      </c>
      <c r="E2589" s="3" t="s">
        <v>1129</v>
      </c>
      <c r="F2589" s="4" t="s">
        <v>8</v>
      </c>
      <c r="G2589" s="4" t="s">
        <v>8</v>
      </c>
      <c r="H2589" s="4" t="s">
        <v>7</v>
      </c>
      <c r="I2589" s="3">
        <v>1</v>
      </c>
      <c r="J2589" s="3" t="s">
        <v>1150</v>
      </c>
      <c r="K2589" s="3" t="s">
        <v>1149</v>
      </c>
      <c r="L2589" s="3" t="s">
        <v>4</v>
      </c>
      <c r="M2589" s="3" t="s">
        <v>1347</v>
      </c>
      <c r="N2589" s="3" t="s">
        <v>1176</v>
      </c>
      <c r="P2589" s="3" t="s">
        <v>1</v>
      </c>
      <c r="Q2589" s="2" t="s">
        <v>1126</v>
      </c>
      <c r="R2589" s="2" t="s">
        <v>1125</v>
      </c>
      <c r="S2589" s="2" t="str">
        <f>IF(P2589="심사불필요","-",VLOOKUP(K2589,'[1]자격증 backdata'!A:G,7,0))</f>
        <v>필수</v>
      </c>
      <c r="T2589" s="2" t="str">
        <f>IF(S2589="-","-",IF(COUNTIFS(B:B,B2589,S:S,"필수")&gt;0,"자격요건충족","확인필요"))</f>
        <v>자격요건충족</v>
      </c>
      <c r="U2589" s="2"/>
      <c r="W2589" s="2" t="str">
        <f>IF(Q2589="4급","심사불필요",VLOOKUP(K2589,'[1]자격증 backdata'!A:B,2,0))</f>
        <v>나2</v>
      </c>
      <c r="X2589" s="3" t="str">
        <f>IF(R2589="A", MIN(20, SUMIFS(W:W, B:B, B2589, R:R, "A")),IF(R2589="B", MIN(30, SUMIFS(W:W, B:B, B2589, R:R, "B")),"비해당분야"))</f>
        <v>비해당분야</v>
      </c>
      <c r="Y2589" s="3">
        <f>IF(R2589="C",MIN(30,IF(COUNTIFS(B:B,B2589,W:W,"가1")=1,25,IF(COUNTIFS(B:B,B2589,W:W,"가1")&gt;=2,30,0))+IF(COUNTIFS(B:B,B2589,W:W,"나1")&gt;=4,30,IF(COUNTIFS(B:B,B2589,W:W,"나1")=3,26,IF(COUNTIFS(B:B,B2589,W:W,"나1")=2,22,IF(COUNTIFS(B:B,B2589,W:W,"나1")=1,18,0)))))+MIN(30,IF(COUNTIFS(B:B,B2589,W:W,"가2")=1,25,IF(COUNTIFS(B:B,B2589,W:W,"가2")&gt;=2,30,0))+IF(COUNTIFS(B:B,B2589,W:W,"나2")=3,30,IF(COUNTIFS(B:B,B2589,W:W,"나2")=2,25,IF(COUNTIFS(B:B,B2589,W:W,"나2")=1,20,0)))),"비해당분야")</f>
        <v>25</v>
      </c>
      <c r="Z2589" s="3">
        <f>IF(R2589="C",VLOOKUP(K2589,'[1]자격증 backdata'!A:F,6,0),"비해당분야")</f>
        <v>0</v>
      </c>
      <c r="AA2589" s="3">
        <f>IF(R2589="C",SUMIF(B:B,B2589,Z:Z),"비해당분야")</f>
        <v>2</v>
      </c>
      <c r="AB2589" s="3">
        <f>IF(R2589="C",SUM(Y2589,AA2589),"비해당분야")</f>
        <v>27</v>
      </c>
      <c r="AC2589" s="3">
        <f>IF(R2589="C",AB2589,X2589)</f>
        <v>27</v>
      </c>
      <c r="AD2589" s="3">
        <f>VLOOKUP(K2589,'[1]자격증 backdata'!A:D,4,0)</f>
        <v>0</v>
      </c>
      <c r="AE2589" s="3">
        <f>IF(_xlfn.MAXIFS(AD:AD,B:B,B2589)&gt;10,10,_xlfn.MAXIFS(AD:AD,B:B,B2589))</f>
        <v>5</v>
      </c>
      <c r="AG2589" s="2">
        <f>VLOOKUP(K2589,'[1]자격증 backdata'!A:C,3,0)</f>
        <v>0</v>
      </c>
      <c r="AH2589" s="2">
        <f>COUNTIFS($B:$B,$B2589,$AG:$AG,AH$1)</f>
        <v>0</v>
      </c>
      <c r="AI2589" s="2">
        <f>COUNTIFS($B:$B,$B2589,$AG:$AG,AI$1)</f>
        <v>0</v>
      </c>
      <c r="AJ2589" s="2">
        <f>COUNTIFS($B:$B,$B2589,$AG:$AG,AJ$1)</f>
        <v>0</v>
      </c>
      <c r="AK2589" s="2">
        <f>COUNTIFS($B:$B,$B2589,$AG:$AG,AK$1)</f>
        <v>0</v>
      </c>
      <c r="AL2589" s="2">
        <f>COUNTIFS($B:$B,$B2589,$AG:$AG,AL$1)</f>
        <v>0</v>
      </c>
      <c r="AM2589" s="2">
        <f>COUNTIFS($B:$B,$B2589,$AG:$AG,AM$1)</f>
        <v>0</v>
      </c>
      <c r="AN2589" s="2">
        <f>COUNTIFS($B:$B,$B2589,$AG:$AG,AN$1)</f>
        <v>0</v>
      </c>
      <c r="AO2589" s="2">
        <f>COUNTIFS($B:$B,$B2589,$AG:$AG,AO$1)</f>
        <v>0</v>
      </c>
      <c r="AP2589" s="2">
        <f>COUNTIFS($B:$B,$B2589,$AG:$AG,AP$1)</f>
        <v>0</v>
      </c>
      <c r="AQ2589" s="2">
        <f>COUNTIFS($B:$B,$B2589,$AG:$AG,AQ$1)</f>
        <v>0</v>
      </c>
      <c r="AR2589" s="2">
        <f>COUNTIFS($B:$B,$B2589,$AG:$AG,AR$1)</f>
        <v>0</v>
      </c>
      <c r="AS2589" s="2">
        <f>COUNTIFS($B:$B,$B2589,$AG:$AG,AS$1)</f>
        <v>0</v>
      </c>
      <c r="AT2589" s="2">
        <f>COUNTIFS($B:$B,$B2589,$AG:$AG,AT$1)</f>
        <v>0</v>
      </c>
      <c r="AU2589" s="2">
        <f>COUNTIFS($B:$B,$B2589,$AG:$AG,AU$1)</f>
        <v>0</v>
      </c>
    </row>
    <row r="2590" spans="1:47" ht="15" customHeight="1" x14ac:dyDescent="0.35">
      <c r="A2590" s="7">
        <f>IF(B2589=B2590,A2589,A2589+1)</f>
        <v>910</v>
      </c>
      <c r="B2590" s="7" t="s">
        <v>1343</v>
      </c>
      <c r="C2590" s="7" t="s">
        <v>1342</v>
      </c>
      <c r="D2590" s="7" t="s">
        <v>1130</v>
      </c>
      <c r="E2590" s="7" t="s">
        <v>1129</v>
      </c>
      <c r="F2590" s="4" t="s">
        <v>8</v>
      </c>
      <c r="G2590" s="4" t="s">
        <v>8</v>
      </c>
      <c r="H2590" s="4" t="s">
        <v>7</v>
      </c>
      <c r="I2590" s="3">
        <v>2</v>
      </c>
      <c r="J2590" s="3" t="s">
        <v>987</v>
      </c>
      <c r="K2590" s="3" t="s">
        <v>1137</v>
      </c>
      <c r="L2590" s="3" t="s">
        <v>4</v>
      </c>
      <c r="M2590" s="3" t="s">
        <v>1346</v>
      </c>
      <c r="N2590" s="3" t="s">
        <v>1212</v>
      </c>
      <c r="P2590" s="3" t="s">
        <v>1</v>
      </c>
      <c r="Q2590" s="2" t="s">
        <v>1126</v>
      </c>
      <c r="R2590" s="2" t="s">
        <v>1125</v>
      </c>
      <c r="S2590" s="2" t="str">
        <f>IF(P2590="심사불필요","-",VLOOKUP(K2590,'[1]자격증 backdata'!A:G,7,0))</f>
        <v>필수</v>
      </c>
      <c r="T2590" s="2" t="str">
        <f>IF(S2590="-","-",IF(COUNTIFS(B:B,B2590,S:S,"필수")&gt;0,"자격요건충족","확인필요"))</f>
        <v>자격요건충족</v>
      </c>
      <c r="U2590" s="2"/>
      <c r="W2590" s="2" t="str">
        <f>IF(Q2590="4급","심사불필요",VLOOKUP(K2590,'[1]자격증 backdata'!A:B,2,0))</f>
        <v>나2</v>
      </c>
      <c r="X2590" s="3" t="str">
        <f>IF(R2590="A", MIN(20, SUMIFS(W:W, B:B, B2590, R:R, "A")),IF(R2590="B", MIN(30, SUMIFS(W:W, B:B, B2590, R:R, "B")),"비해당분야"))</f>
        <v>비해당분야</v>
      </c>
      <c r="Y2590" s="3">
        <f>IF(R2590="C",MIN(30,IF(COUNTIFS(B:B,B2590,W:W,"가1")=1,25,IF(COUNTIFS(B:B,B2590,W:W,"가1")&gt;=2,30,0))+IF(COUNTIFS(B:B,B2590,W:W,"나1")&gt;=4,30,IF(COUNTIFS(B:B,B2590,W:W,"나1")=3,26,IF(COUNTIFS(B:B,B2590,W:W,"나1")=2,22,IF(COUNTIFS(B:B,B2590,W:W,"나1")=1,18,0)))))+MIN(30,IF(COUNTIFS(B:B,B2590,W:W,"가2")=1,25,IF(COUNTIFS(B:B,B2590,W:W,"가2")&gt;=2,30,0))+IF(COUNTIFS(B:B,B2590,W:W,"나2")=3,30,IF(COUNTIFS(B:B,B2590,W:W,"나2")=2,25,IF(COUNTIFS(B:B,B2590,W:W,"나2")=1,20,0)))),"비해당분야")</f>
        <v>25</v>
      </c>
      <c r="Z2590" s="3">
        <f>IF(R2590="C",VLOOKUP(K2590,'[1]자격증 backdata'!A:F,6,0),"비해당분야")</f>
        <v>0</v>
      </c>
      <c r="AA2590" s="3">
        <f>IF(R2590="C",SUMIF(B:B,B2590,Z:Z),"비해당분야")</f>
        <v>2</v>
      </c>
      <c r="AB2590" s="3">
        <f>IF(R2590="C",SUM(Y2590,AA2590),"비해당분야")</f>
        <v>27</v>
      </c>
      <c r="AC2590" s="3">
        <f>IF(R2590="C",AB2590,X2590)</f>
        <v>27</v>
      </c>
      <c r="AD2590" s="3">
        <f>VLOOKUP(K2590,'[1]자격증 backdata'!A:D,4,0)</f>
        <v>0</v>
      </c>
      <c r="AE2590" s="3">
        <f>IF(_xlfn.MAXIFS(AD:AD,B:B,B2590)&gt;10,10,_xlfn.MAXIFS(AD:AD,B:B,B2590))</f>
        <v>5</v>
      </c>
      <c r="AG2590" s="2">
        <f>VLOOKUP(K2590,'[1]자격증 backdata'!A:C,3,0)</f>
        <v>0</v>
      </c>
      <c r="AH2590" s="2">
        <f>COUNTIFS($B:$B,$B2590,$AG:$AG,AH$1)</f>
        <v>0</v>
      </c>
      <c r="AI2590" s="2">
        <f>COUNTIFS($B:$B,$B2590,$AG:$AG,AI$1)</f>
        <v>0</v>
      </c>
      <c r="AJ2590" s="2">
        <f>COUNTIFS($B:$B,$B2590,$AG:$AG,AJ$1)</f>
        <v>0</v>
      </c>
      <c r="AK2590" s="2">
        <f>COUNTIFS($B:$B,$B2590,$AG:$AG,AK$1)</f>
        <v>0</v>
      </c>
      <c r="AL2590" s="2">
        <f>COUNTIFS($B:$B,$B2590,$AG:$AG,AL$1)</f>
        <v>0</v>
      </c>
      <c r="AM2590" s="2">
        <f>COUNTIFS($B:$B,$B2590,$AG:$AG,AM$1)</f>
        <v>0</v>
      </c>
      <c r="AN2590" s="2">
        <f>COUNTIFS($B:$B,$B2590,$AG:$AG,AN$1)</f>
        <v>0</v>
      </c>
      <c r="AO2590" s="2">
        <f>COUNTIFS($B:$B,$B2590,$AG:$AG,AO$1)</f>
        <v>0</v>
      </c>
      <c r="AP2590" s="2">
        <f>COUNTIFS($B:$B,$B2590,$AG:$AG,AP$1)</f>
        <v>0</v>
      </c>
      <c r="AQ2590" s="2">
        <f>COUNTIFS($B:$B,$B2590,$AG:$AG,AQ$1)</f>
        <v>0</v>
      </c>
      <c r="AR2590" s="2">
        <f>COUNTIFS($B:$B,$B2590,$AG:$AG,AR$1)</f>
        <v>0</v>
      </c>
      <c r="AS2590" s="2">
        <f>COUNTIFS($B:$B,$B2590,$AG:$AG,AS$1)</f>
        <v>0</v>
      </c>
      <c r="AT2590" s="2">
        <f>COUNTIFS($B:$B,$B2590,$AG:$AG,AT$1)</f>
        <v>0</v>
      </c>
      <c r="AU2590" s="2">
        <f>COUNTIFS($B:$B,$B2590,$AG:$AG,AU$1)</f>
        <v>0</v>
      </c>
    </row>
    <row r="2591" spans="1:47" ht="15" customHeight="1" x14ac:dyDescent="0.35">
      <c r="A2591" s="7">
        <f>IF(B2590=B2591,A2590,A2590+1)</f>
        <v>910</v>
      </c>
      <c r="B2591" s="7" t="s">
        <v>1343</v>
      </c>
      <c r="C2591" s="7" t="s">
        <v>1342</v>
      </c>
      <c r="D2591" s="7" t="s">
        <v>1130</v>
      </c>
      <c r="E2591" s="7" t="s">
        <v>1129</v>
      </c>
      <c r="F2591" s="4" t="s">
        <v>7</v>
      </c>
      <c r="G2591" s="4" t="s">
        <v>8</v>
      </c>
      <c r="H2591" s="4" t="s">
        <v>7</v>
      </c>
      <c r="I2591" s="3">
        <v>3</v>
      </c>
      <c r="J2591" s="3" t="s">
        <v>57</v>
      </c>
      <c r="K2591" s="3" t="s">
        <v>1128</v>
      </c>
      <c r="L2591" s="3" t="s">
        <v>55</v>
      </c>
      <c r="M2591" s="3" t="s">
        <v>1345</v>
      </c>
      <c r="N2591" s="3" t="s">
        <v>1344</v>
      </c>
      <c r="P2591" s="3" t="s">
        <v>1</v>
      </c>
      <c r="Q2591" s="2" t="s">
        <v>1126</v>
      </c>
      <c r="R2591" s="2" t="s">
        <v>1125</v>
      </c>
      <c r="S2591" s="2">
        <f>IF(P2591="심사불필요","-",VLOOKUP(K2591,'[1]자격증 backdata'!A:G,7,0))</f>
        <v>0</v>
      </c>
      <c r="T2591" s="2" t="str">
        <f>IF(S2591="-","-",IF(COUNTIFS(B:B,B2591,S:S,"필수")&gt;0,"자격요건충족","확인필요"))</f>
        <v>자격요건충족</v>
      </c>
      <c r="U2591" s="2"/>
      <c r="W2591" s="2">
        <f>IF(Q2591="4급","심사불필요",VLOOKUP(K2591,'[1]자격증 backdata'!A:B,2,0))</f>
        <v>0</v>
      </c>
      <c r="X2591" s="3" t="str">
        <f>IF(R2591="A", MIN(20, SUMIFS(W:W, B:B, B2591, R:R, "A")),IF(R2591="B", MIN(30, SUMIFS(W:W, B:B, B2591, R:R, "B")),"비해당분야"))</f>
        <v>비해당분야</v>
      </c>
      <c r="Y2591" s="3">
        <f>IF(R2591="C",MIN(30,IF(COUNTIFS(B:B,B2591,W:W,"가1")=1,25,IF(COUNTIFS(B:B,B2591,W:W,"가1")&gt;=2,30,0))+IF(COUNTIFS(B:B,B2591,W:W,"나1")&gt;=4,30,IF(COUNTIFS(B:B,B2591,W:W,"나1")=3,26,IF(COUNTIFS(B:B,B2591,W:W,"나1")=2,22,IF(COUNTIFS(B:B,B2591,W:W,"나1")=1,18,0)))))+MIN(30,IF(COUNTIFS(B:B,B2591,W:W,"가2")=1,25,IF(COUNTIFS(B:B,B2591,W:W,"가2")&gt;=2,30,0))+IF(COUNTIFS(B:B,B2591,W:W,"나2")=3,30,IF(COUNTIFS(B:B,B2591,W:W,"나2")=2,25,IF(COUNTIFS(B:B,B2591,W:W,"나2")=1,20,0)))),"비해당분야")</f>
        <v>25</v>
      </c>
      <c r="Z2591" s="3">
        <f>IF(R2591="C",VLOOKUP(K2591,'[1]자격증 backdata'!A:F,6,0),"비해당분야")</f>
        <v>2</v>
      </c>
      <c r="AA2591" s="3">
        <f>IF(R2591="C",SUMIF(B:B,B2591,Z:Z),"비해당분야")</f>
        <v>2</v>
      </c>
      <c r="AB2591" s="3">
        <f>IF(R2591="C",SUM(Y2591,AA2591),"비해당분야")</f>
        <v>27</v>
      </c>
      <c r="AC2591" s="3">
        <f>IF(R2591="C",AB2591,X2591)</f>
        <v>27</v>
      </c>
      <c r="AD2591" s="3">
        <f>VLOOKUP(K2591,'[1]자격증 backdata'!A:D,4,0)</f>
        <v>0</v>
      </c>
      <c r="AE2591" s="3">
        <f>IF(_xlfn.MAXIFS(AD:AD,B:B,B2591)&gt;10,10,_xlfn.MAXIFS(AD:AD,B:B,B2591))</f>
        <v>5</v>
      </c>
      <c r="AG2591" s="2">
        <f>VLOOKUP(K2591,'[1]자격증 backdata'!A:C,3,0)</f>
        <v>0</v>
      </c>
      <c r="AH2591" s="2">
        <f>COUNTIFS($B:$B,$B2591,$AG:$AG,AH$1)</f>
        <v>0</v>
      </c>
      <c r="AI2591" s="2">
        <f>COUNTIFS($B:$B,$B2591,$AG:$AG,AI$1)</f>
        <v>0</v>
      </c>
      <c r="AJ2591" s="2">
        <f>COUNTIFS($B:$B,$B2591,$AG:$AG,AJ$1)</f>
        <v>0</v>
      </c>
      <c r="AK2591" s="2">
        <f>COUNTIFS($B:$B,$B2591,$AG:$AG,AK$1)</f>
        <v>0</v>
      </c>
      <c r="AL2591" s="2">
        <f>COUNTIFS($B:$B,$B2591,$AG:$AG,AL$1)</f>
        <v>0</v>
      </c>
      <c r="AM2591" s="2">
        <f>COUNTIFS($B:$B,$B2591,$AG:$AG,AM$1)</f>
        <v>0</v>
      </c>
      <c r="AN2591" s="2">
        <f>COUNTIFS($B:$B,$B2591,$AG:$AG,AN$1)</f>
        <v>0</v>
      </c>
      <c r="AO2591" s="2">
        <f>COUNTIFS($B:$B,$B2591,$AG:$AG,AO$1)</f>
        <v>0</v>
      </c>
      <c r="AP2591" s="2">
        <f>COUNTIFS($B:$B,$B2591,$AG:$AG,AP$1)</f>
        <v>0</v>
      </c>
      <c r="AQ2591" s="2">
        <f>COUNTIFS($B:$B,$B2591,$AG:$AG,AQ$1)</f>
        <v>0</v>
      </c>
      <c r="AR2591" s="2">
        <f>COUNTIFS($B:$B,$B2591,$AG:$AG,AR$1)</f>
        <v>0</v>
      </c>
      <c r="AS2591" s="2">
        <f>COUNTIFS($B:$B,$B2591,$AG:$AG,AS$1)</f>
        <v>0</v>
      </c>
      <c r="AT2591" s="2">
        <f>COUNTIFS($B:$B,$B2591,$AG:$AG,AT$1)</f>
        <v>0</v>
      </c>
      <c r="AU2591" s="2">
        <f>COUNTIFS($B:$B,$B2591,$AG:$AG,AU$1)</f>
        <v>0</v>
      </c>
    </row>
    <row r="2592" spans="1:47" ht="15" customHeight="1" x14ac:dyDescent="0.35">
      <c r="A2592" s="7">
        <f>IF(B2591=B2592,A2591,A2591+1)</f>
        <v>910</v>
      </c>
      <c r="B2592" s="7" t="s">
        <v>1343</v>
      </c>
      <c r="C2592" s="7" t="s">
        <v>1342</v>
      </c>
      <c r="D2592" s="7" t="s">
        <v>1130</v>
      </c>
      <c r="E2592" s="7" t="s">
        <v>1129</v>
      </c>
      <c r="F2592" s="4" t="s">
        <v>7</v>
      </c>
      <c r="G2592" s="4" t="s">
        <v>8</v>
      </c>
      <c r="H2592" s="4" t="s">
        <v>7</v>
      </c>
      <c r="I2592" s="3">
        <v>4</v>
      </c>
      <c r="J2592" s="3" t="s">
        <v>69</v>
      </c>
      <c r="K2592" s="3" t="s">
        <v>1134</v>
      </c>
      <c r="L2592" s="3" t="s">
        <v>36</v>
      </c>
      <c r="M2592" s="3" t="s">
        <v>1341</v>
      </c>
      <c r="N2592" s="3" t="s">
        <v>690</v>
      </c>
      <c r="P2592" s="3" t="s">
        <v>1</v>
      </c>
      <c r="Q2592" s="2" t="s">
        <v>1126</v>
      </c>
      <c r="R2592" s="2" t="s">
        <v>1125</v>
      </c>
      <c r="S2592" s="2">
        <f>IF(P2592="심사불필요","-",VLOOKUP(K2592,'[1]자격증 backdata'!A:G,7,0))</f>
        <v>0</v>
      </c>
      <c r="T2592" s="2" t="str">
        <f>IF(S2592="-","-",IF(COUNTIFS(B:B,B2592,S:S,"필수")&gt;0,"자격요건충족","확인필요"))</f>
        <v>자격요건충족</v>
      </c>
      <c r="U2592" s="2"/>
      <c r="W2592" s="2">
        <f>IF(Q2592="4급","심사불필요",VLOOKUP(K2592,'[1]자격증 backdata'!A:B,2,0))</f>
        <v>0</v>
      </c>
      <c r="X2592" s="3" t="str">
        <f>IF(R2592="A", MIN(20, SUMIFS(W:W, B:B, B2592, R:R, "A")),IF(R2592="B", MIN(30, SUMIFS(W:W, B:B, B2592, R:R, "B")),"비해당분야"))</f>
        <v>비해당분야</v>
      </c>
      <c r="Y2592" s="3">
        <f>IF(R2592="C",MIN(30,IF(COUNTIFS(B:B,B2592,W:W,"가1")=1,25,IF(COUNTIFS(B:B,B2592,W:W,"가1")&gt;=2,30,0))+IF(COUNTIFS(B:B,B2592,W:W,"나1")&gt;=4,30,IF(COUNTIFS(B:B,B2592,W:W,"나1")=3,26,IF(COUNTIFS(B:B,B2592,W:W,"나1")=2,22,IF(COUNTIFS(B:B,B2592,W:W,"나1")=1,18,0)))))+MIN(30,IF(COUNTIFS(B:B,B2592,W:W,"가2")=1,25,IF(COUNTIFS(B:B,B2592,W:W,"가2")&gt;=2,30,0))+IF(COUNTIFS(B:B,B2592,W:W,"나2")=3,30,IF(COUNTIFS(B:B,B2592,W:W,"나2")=2,25,IF(COUNTIFS(B:B,B2592,W:W,"나2")=1,20,0)))),"비해당분야")</f>
        <v>25</v>
      </c>
      <c r="Z2592" s="3">
        <f>IF(R2592="C",VLOOKUP(K2592,'[1]자격증 backdata'!A:F,6,0),"비해당분야")</f>
        <v>0</v>
      </c>
      <c r="AA2592" s="3">
        <f>IF(R2592="C",SUMIF(B:B,B2592,Z:Z),"비해당분야")</f>
        <v>2</v>
      </c>
      <c r="AB2592" s="3">
        <f>IF(R2592="C",SUM(Y2592,AA2592),"비해당분야")</f>
        <v>27</v>
      </c>
      <c r="AC2592" s="3">
        <f>IF(R2592="C",AB2592,X2592)</f>
        <v>27</v>
      </c>
      <c r="AD2592" s="3">
        <f>VLOOKUP(K2592,'[1]자격증 backdata'!A:D,4,0)</f>
        <v>5</v>
      </c>
      <c r="AE2592" s="3">
        <f>IF(_xlfn.MAXIFS(AD:AD,B:B,B2592)&gt;10,10,_xlfn.MAXIFS(AD:AD,B:B,B2592))</f>
        <v>5</v>
      </c>
      <c r="AG2592" s="2">
        <f>VLOOKUP(K2592,'[1]자격증 backdata'!A:C,3,0)</f>
        <v>0</v>
      </c>
      <c r="AH2592" s="2">
        <f>COUNTIFS($B:$B,$B2592,$AG:$AG,AH$1)</f>
        <v>0</v>
      </c>
      <c r="AI2592" s="2">
        <f>COUNTIFS($B:$B,$B2592,$AG:$AG,AI$1)</f>
        <v>0</v>
      </c>
      <c r="AJ2592" s="2">
        <f>COUNTIFS($B:$B,$B2592,$AG:$AG,AJ$1)</f>
        <v>0</v>
      </c>
      <c r="AK2592" s="2">
        <f>COUNTIFS($B:$B,$B2592,$AG:$AG,AK$1)</f>
        <v>0</v>
      </c>
      <c r="AL2592" s="2">
        <f>COUNTIFS($B:$B,$B2592,$AG:$AG,AL$1)</f>
        <v>0</v>
      </c>
      <c r="AM2592" s="2">
        <f>COUNTIFS($B:$B,$B2592,$AG:$AG,AM$1)</f>
        <v>0</v>
      </c>
      <c r="AN2592" s="2">
        <f>COUNTIFS($B:$B,$B2592,$AG:$AG,AN$1)</f>
        <v>0</v>
      </c>
      <c r="AO2592" s="2">
        <f>COUNTIFS($B:$B,$B2592,$AG:$AG,AO$1)</f>
        <v>0</v>
      </c>
      <c r="AP2592" s="2">
        <f>COUNTIFS($B:$B,$B2592,$AG:$AG,AP$1)</f>
        <v>0</v>
      </c>
      <c r="AQ2592" s="2">
        <f>COUNTIFS($B:$B,$B2592,$AG:$AG,AQ$1)</f>
        <v>0</v>
      </c>
      <c r="AR2592" s="2">
        <f>COUNTIFS($B:$B,$B2592,$AG:$AG,AR$1)</f>
        <v>0</v>
      </c>
      <c r="AS2592" s="2">
        <f>COUNTIFS($B:$B,$B2592,$AG:$AG,AS$1)</f>
        <v>0</v>
      </c>
      <c r="AT2592" s="2">
        <f>COUNTIFS($B:$B,$B2592,$AG:$AG,AT$1)</f>
        <v>0</v>
      </c>
      <c r="AU2592" s="2">
        <f>COUNTIFS($B:$B,$B2592,$AG:$AG,AU$1)</f>
        <v>0</v>
      </c>
    </row>
    <row r="2593" spans="1:47" ht="15" customHeight="1" x14ac:dyDescent="0.35">
      <c r="A2593" s="4">
        <f>IF(B2592=B2593,A2592,A2592+1)</f>
        <v>911</v>
      </c>
      <c r="B2593" s="4" t="s">
        <v>1338</v>
      </c>
      <c r="C2593" s="4" t="s">
        <v>1337</v>
      </c>
      <c r="D2593" s="4" t="s">
        <v>1130</v>
      </c>
      <c r="E2593" s="4" t="s">
        <v>1129</v>
      </c>
      <c r="F2593" s="4" t="s">
        <v>8</v>
      </c>
      <c r="G2593" s="4" t="s">
        <v>8</v>
      </c>
      <c r="H2593" s="4" t="s">
        <v>7</v>
      </c>
      <c r="I2593" s="4">
        <v>1</v>
      </c>
      <c r="J2593" s="4" t="s">
        <v>975</v>
      </c>
      <c r="K2593" s="4" t="s">
        <v>1196</v>
      </c>
      <c r="L2593" s="4" t="s">
        <v>4</v>
      </c>
      <c r="M2593" s="4" t="s">
        <v>1340</v>
      </c>
      <c r="N2593" s="4" t="s">
        <v>1228</v>
      </c>
      <c r="P2593" s="4" t="s">
        <v>1</v>
      </c>
      <c r="Q2593" s="5" t="s">
        <v>1126</v>
      </c>
      <c r="R2593" s="5" t="s">
        <v>1125</v>
      </c>
      <c r="S2593" s="5" t="str">
        <f>IF(P2593="심사불필요","-",VLOOKUP(K2593,'[1]자격증 backdata'!A:G,7,0))</f>
        <v>필수</v>
      </c>
      <c r="T2593" s="5" t="str">
        <f>IF(S2593="-","-",IF(COUNTIFS(B:B,B2593,S:S,"필수")&gt;0,"자격요건충족","확인필요"))</f>
        <v>자격요건충족</v>
      </c>
      <c r="U2593" s="5"/>
      <c r="W2593" s="5" t="str">
        <f>IF(Q2593="4급","심사불필요",VLOOKUP(K2593,'[1]자격증 backdata'!A:B,2,0))</f>
        <v>가2</v>
      </c>
      <c r="X2593" s="4" t="str">
        <f>IF(R2593="A", MIN(20, SUMIFS(W:W, B:B, B2593, R:R, "A")),IF(R2593="B", MIN(30, SUMIFS(W:W, B:B, B2593, R:R, "B")),"비해당분야"))</f>
        <v>비해당분야</v>
      </c>
      <c r="Y2593" s="4">
        <f>IF(R2593="C",MIN(30,IF(COUNTIFS(B:B,B2593,W:W,"가1")=1,25,IF(COUNTIFS(B:B,B2593,W:W,"가1")&gt;=2,30,0))+IF(COUNTIFS(B:B,B2593,W:W,"나1")&gt;=4,30,IF(COUNTIFS(B:B,B2593,W:W,"나1")=3,26,IF(COUNTIFS(B:B,B2593,W:W,"나1")=2,22,IF(COUNTIFS(B:B,B2593,W:W,"나1")=1,18,0)))))+MIN(30,IF(COUNTIFS(B:B,B2593,W:W,"가2")=1,25,IF(COUNTIFS(B:B,B2593,W:W,"가2")&gt;=2,30,0))+IF(COUNTIFS(B:B,B2593,W:W,"나2")=3,30,IF(COUNTIFS(B:B,B2593,W:W,"나2")=2,25,IF(COUNTIFS(B:B,B2593,W:W,"나2")=1,20,0)))),"비해당분야")</f>
        <v>25</v>
      </c>
      <c r="Z2593" s="4">
        <f>IF(R2593="C",VLOOKUP(K2593,'[1]자격증 backdata'!A:F,6,0),"비해당분야")</f>
        <v>0</v>
      </c>
      <c r="AA2593" s="4">
        <f>IF(R2593="C",SUMIF(B:B,B2593,Z:Z),"비해당분야")</f>
        <v>2</v>
      </c>
      <c r="AB2593" s="4">
        <f>IF(R2593="C",SUM(Y2593,AA2593),"비해당분야")</f>
        <v>27</v>
      </c>
      <c r="AC2593" s="4">
        <f>IF(R2593="C",AB2593,X2593)</f>
        <v>27</v>
      </c>
      <c r="AD2593" s="4">
        <f>VLOOKUP(K2593,'[1]자격증 backdata'!A:D,4,0)</f>
        <v>0</v>
      </c>
      <c r="AE2593" s="4">
        <f>IF(_xlfn.MAXIFS(AD:AD,B:B,B2593)&gt;10,10,_xlfn.MAXIFS(AD:AD,B:B,B2593))</f>
        <v>5</v>
      </c>
      <c r="AG2593" s="5" t="str">
        <f>VLOOKUP(K2593,'[1]자격증 backdata'!A:C,3,0)</f>
        <v>K</v>
      </c>
      <c r="AH2593" s="5">
        <f>COUNTIFS($B:$B,$B2593,$AG:$AG,AH$1)</f>
        <v>0</v>
      </c>
      <c r="AI2593" s="5">
        <f>COUNTIFS($B:$B,$B2593,$AG:$AG,AI$1)</f>
        <v>0</v>
      </c>
      <c r="AJ2593" s="5">
        <f>COUNTIFS($B:$B,$B2593,$AG:$AG,AJ$1)</f>
        <v>0</v>
      </c>
      <c r="AK2593" s="5">
        <f>COUNTIFS($B:$B,$B2593,$AG:$AG,AK$1)</f>
        <v>0</v>
      </c>
      <c r="AL2593" s="5">
        <f>COUNTIFS($B:$B,$B2593,$AG:$AG,AL$1)</f>
        <v>0</v>
      </c>
      <c r="AM2593" s="5">
        <f>COUNTIFS($B:$B,$B2593,$AG:$AG,AM$1)</f>
        <v>0</v>
      </c>
      <c r="AN2593" s="5">
        <f>COUNTIFS($B:$B,$B2593,$AG:$AG,AN$1)</f>
        <v>0</v>
      </c>
      <c r="AO2593" s="5">
        <f>COUNTIFS($B:$B,$B2593,$AG:$AG,AO$1)</f>
        <v>0</v>
      </c>
      <c r="AP2593" s="5">
        <f>COUNTIFS($B:$B,$B2593,$AG:$AG,AP$1)</f>
        <v>0</v>
      </c>
      <c r="AQ2593" s="5">
        <f>COUNTIFS($B:$B,$B2593,$AG:$AG,AQ$1)</f>
        <v>0</v>
      </c>
      <c r="AR2593" s="5">
        <f>COUNTIFS($B:$B,$B2593,$AG:$AG,AR$1)</f>
        <v>1</v>
      </c>
      <c r="AS2593" s="5">
        <f>COUNTIFS($B:$B,$B2593,$AG:$AG,AS$1)</f>
        <v>0</v>
      </c>
      <c r="AT2593" s="5">
        <f>COUNTIFS($B:$B,$B2593,$AG:$AG,AT$1)</f>
        <v>0</v>
      </c>
      <c r="AU2593" s="5">
        <f>COUNTIFS($B:$B,$B2593,$AG:$AG,AU$1)</f>
        <v>0</v>
      </c>
    </row>
    <row r="2594" spans="1:47" ht="15" customHeight="1" x14ac:dyDescent="0.35">
      <c r="A2594" s="6">
        <f>IF(B2593=B2594,A2593,A2593+1)</f>
        <v>911</v>
      </c>
      <c r="B2594" s="6" t="s">
        <v>1338</v>
      </c>
      <c r="C2594" s="6" t="s">
        <v>1337</v>
      </c>
      <c r="D2594" s="6" t="s">
        <v>1130</v>
      </c>
      <c r="E2594" s="6" t="s">
        <v>1129</v>
      </c>
      <c r="F2594" s="4" t="s">
        <v>7</v>
      </c>
      <c r="G2594" s="4" t="s">
        <v>8</v>
      </c>
      <c r="H2594" s="4" t="s">
        <v>7</v>
      </c>
      <c r="I2594" s="4">
        <v>2</v>
      </c>
      <c r="J2594" s="4" t="s">
        <v>69</v>
      </c>
      <c r="K2594" s="4" t="s">
        <v>1134</v>
      </c>
      <c r="L2594" s="4" t="s">
        <v>36</v>
      </c>
      <c r="M2594" s="4" t="s">
        <v>1339</v>
      </c>
      <c r="N2594" s="4" t="s">
        <v>1138</v>
      </c>
      <c r="P2594" s="4" t="s">
        <v>1</v>
      </c>
      <c r="Q2594" s="5" t="s">
        <v>1126</v>
      </c>
      <c r="R2594" s="5" t="s">
        <v>1125</v>
      </c>
      <c r="S2594" s="5">
        <f>IF(P2594="심사불필요","-",VLOOKUP(K2594,'[1]자격증 backdata'!A:G,7,0))</f>
        <v>0</v>
      </c>
      <c r="T2594" s="5" t="str">
        <f>IF(S2594="-","-",IF(COUNTIFS(B:B,B2594,S:S,"필수")&gt;0,"자격요건충족","확인필요"))</f>
        <v>자격요건충족</v>
      </c>
      <c r="U2594" s="5"/>
      <c r="W2594" s="5">
        <f>IF(Q2594="4급","심사불필요",VLOOKUP(K2594,'[1]자격증 backdata'!A:B,2,0))</f>
        <v>0</v>
      </c>
      <c r="X2594" s="4" t="str">
        <f>IF(R2594="A", MIN(20, SUMIFS(W:W, B:B, B2594, R:R, "A")),IF(R2594="B", MIN(30, SUMIFS(W:W, B:B, B2594, R:R, "B")),"비해당분야"))</f>
        <v>비해당분야</v>
      </c>
      <c r="Y2594" s="4">
        <f>IF(R2594="C",MIN(30,IF(COUNTIFS(B:B,B2594,W:W,"가1")=1,25,IF(COUNTIFS(B:B,B2594,W:W,"가1")&gt;=2,30,0))+IF(COUNTIFS(B:B,B2594,W:W,"나1")&gt;=4,30,IF(COUNTIFS(B:B,B2594,W:W,"나1")=3,26,IF(COUNTIFS(B:B,B2594,W:W,"나1")=2,22,IF(COUNTIFS(B:B,B2594,W:W,"나1")=1,18,0)))))+MIN(30,IF(COUNTIFS(B:B,B2594,W:W,"가2")=1,25,IF(COUNTIFS(B:B,B2594,W:W,"가2")&gt;=2,30,0))+IF(COUNTIFS(B:B,B2594,W:W,"나2")=3,30,IF(COUNTIFS(B:B,B2594,W:W,"나2")=2,25,IF(COUNTIFS(B:B,B2594,W:W,"나2")=1,20,0)))),"비해당분야")</f>
        <v>25</v>
      </c>
      <c r="Z2594" s="4">
        <f>IF(R2594="C",VLOOKUP(K2594,'[1]자격증 backdata'!A:F,6,0),"비해당분야")</f>
        <v>0</v>
      </c>
      <c r="AA2594" s="4">
        <f>IF(R2594="C",SUMIF(B:B,B2594,Z:Z),"비해당분야")</f>
        <v>2</v>
      </c>
      <c r="AB2594" s="4">
        <f>IF(R2594="C",SUM(Y2594,AA2594),"비해당분야")</f>
        <v>27</v>
      </c>
      <c r="AC2594" s="4">
        <f>IF(R2594="C",AB2594,X2594)</f>
        <v>27</v>
      </c>
      <c r="AD2594" s="4">
        <f>VLOOKUP(K2594,'[1]자격증 backdata'!A:D,4,0)</f>
        <v>5</v>
      </c>
      <c r="AE2594" s="4">
        <f>IF(_xlfn.MAXIFS(AD:AD,B:B,B2594)&gt;10,10,_xlfn.MAXIFS(AD:AD,B:B,B2594))</f>
        <v>5</v>
      </c>
      <c r="AG2594" s="5">
        <f>VLOOKUP(K2594,'[1]자격증 backdata'!A:C,3,0)</f>
        <v>0</v>
      </c>
      <c r="AH2594" s="5">
        <f>COUNTIFS($B:$B,$B2594,$AG:$AG,AH$1)</f>
        <v>0</v>
      </c>
      <c r="AI2594" s="5">
        <f>COUNTIFS($B:$B,$B2594,$AG:$AG,AI$1)</f>
        <v>0</v>
      </c>
      <c r="AJ2594" s="5">
        <f>COUNTIFS($B:$B,$B2594,$AG:$AG,AJ$1)</f>
        <v>0</v>
      </c>
      <c r="AK2594" s="5">
        <f>COUNTIFS($B:$B,$B2594,$AG:$AG,AK$1)</f>
        <v>0</v>
      </c>
      <c r="AL2594" s="5">
        <f>COUNTIFS($B:$B,$B2594,$AG:$AG,AL$1)</f>
        <v>0</v>
      </c>
      <c r="AM2594" s="5">
        <f>COUNTIFS($B:$B,$B2594,$AG:$AG,AM$1)</f>
        <v>0</v>
      </c>
      <c r="AN2594" s="5">
        <f>COUNTIFS($B:$B,$B2594,$AG:$AG,AN$1)</f>
        <v>0</v>
      </c>
      <c r="AO2594" s="5">
        <f>COUNTIFS($B:$B,$B2594,$AG:$AG,AO$1)</f>
        <v>0</v>
      </c>
      <c r="AP2594" s="5">
        <f>COUNTIFS($B:$B,$B2594,$AG:$AG,AP$1)</f>
        <v>0</v>
      </c>
      <c r="AQ2594" s="5">
        <f>COUNTIFS($B:$B,$B2594,$AG:$AG,AQ$1)</f>
        <v>0</v>
      </c>
      <c r="AR2594" s="5">
        <f>COUNTIFS($B:$B,$B2594,$AG:$AG,AR$1)</f>
        <v>1</v>
      </c>
      <c r="AS2594" s="5">
        <f>COUNTIFS($B:$B,$B2594,$AG:$AG,AS$1)</f>
        <v>0</v>
      </c>
      <c r="AT2594" s="5">
        <f>COUNTIFS($B:$B,$B2594,$AG:$AG,AT$1)</f>
        <v>0</v>
      </c>
      <c r="AU2594" s="5">
        <f>COUNTIFS($B:$B,$B2594,$AG:$AG,AU$1)</f>
        <v>0</v>
      </c>
    </row>
    <row r="2595" spans="1:47" ht="15" customHeight="1" x14ac:dyDescent="0.35">
      <c r="A2595" s="6">
        <f>IF(B2594=B2595,A2594,A2594+1)</f>
        <v>911</v>
      </c>
      <c r="B2595" s="6" t="s">
        <v>1338</v>
      </c>
      <c r="C2595" s="6" t="s">
        <v>1337</v>
      </c>
      <c r="D2595" s="6" t="s">
        <v>1130</v>
      </c>
      <c r="E2595" s="6" t="s">
        <v>1129</v>
      </c>
      <c r="F2595" s="4" t="s">
        <v>7</v>
      </c>
      <c r="G2595" s="4" t="s">
        <v>8</v>
      </c>
      <c r="H2595" s="4" t="s">
        <v>7</v>
      </c>
      <c r="I2595" s="4">
        <v>3</v>
      </c>
      <c r="J2595" s="4" t="s">
        <v>57</v>
      </c>
      <c r="K2595" s="4" t="s">
        <v>1128</v>
      </c>
      <c r="L2595" s="4" t="s">
        <v>55</v>
      </c>
      <c r="M2595" s="4" t="s">
        <v>1336</v>
      </c>
      <c r="N2595" s="4" t="s">
        <v>432</v>
      </c>
      <c r="P2595" s="4" t="s">
        <v>1</v>
      </c>
      <c r="Q2595" s="5" t="s">
        <v>1126</v>
      </c>
      <c r="R2595" s="5" t="s">
        <v>1125</v>
      </c>
      <c r="S2595" s="5">
        <f>IF(P2595="심사불필요","-",VLOOKUP(K2595,'[1]자격증 backdata'!A:G,7,0))</f>
        <v>0</v>
      </c>
      <c r="T2595" s="5" t="str">
        <f>IF(S2595="-","-",IF(COUNTIFS(B:B,B2595,S:S,"필수")&gt;0,"자격요건충족","확인필요"))</f>
        <v>자격요건충족</v>
      </c>
      <c r="U2595" s="5"/>
      <c r="W2595" s="5">
        <f>IF(Q2595="4급","심사불필요",VLOOKUP(K2595,'[1]자격증 backdata'!A:B,2,0))</f>
        <v>0</v>
      </c>
      <c r="X2595" s="4" t="str">
        <f>IF(R2595="A", MIN(20, SUMIFS(W:W, B:B, B2595, R:R, "A")),IF(R2595="B", MIN(30, SUMIFS(W:W, B:B, B2595, R:R, "B")),"비해당분야"))</f>
        <v>비해당분야</v>
      </c>
      <c r="Y2595" s="4">
        <f>IF(R2595="C",MIN(30,IF(COUNTIFS(B:B,B2595,W:W,"가1")=1,25,IF(COUNTIFS(B:B,B2595,W:W,"가1")&gt;=2,30,0))+IF(COUNTIFS(B:B,B2595,W:W,"나1")&gt;=4,30,IF(COUNTIFS(B:B,B2595,W:W,"나1")=3,26,IF(COUNTIFS(B:B,B2595,W:W,"나1")=2,22,IF(COUNTIFS(B:B,B2595,W:W,"나1")=1,18,0)))))+MIN(30,IF(COUNTIFS(B:B,B2595,W:W,"가2")=1,25,IF(COUNTIFS(B:B,B2595,W:W,"가2")&gt;=2,30,0))+IF(COUNTIFS(B:B,B2595,W:W,"나2")=3,30,IF(COUNTIFS(B:B,B2595,W:W,"나2")=2,25,IF(COUNTIFS(B:B,B2595,W:W,"나2")=1,20,0)))),"비해당분야")</f>
        <v>25</v>
      </c>
      <c r="Z2595" s="4">
        <f>IF(R2595="C",VLOOKUP(K2595,'[1]자격증 backdata'!A:F,6,0),"비해당분야")</f>
        <v>2</v>
      </c>
      <c r="AA2595" s="4">
        <f>IF(R2595="C",SUMIF(B:B,B2595,Z:Z),"비해당분야")</f>
        <v>2</v>
      </c>
      <c r="AB2595" s="4">
        <f>IF(R2595="C",SUM(Y2595,AA2595),"비해당분야")</f>
        <v>27</v>
      </c>
      <c r="AC2595" s="4">
        <f>IF(R2595="C",AB2595,X2595)</f>
        <v>27</v>
      </c>
      <c r="AD2595" s="4">
        <f>VLOOKUP(K2595,'[1]자격증 backdata'!A:D,4,0)</f>
        <v>0</v>
      </c>
      <c r="AE2595" s="4">
        <f>IF(_xlfn.MAXIFS(AD:AD,B:B,B2595)&gt;10,10,_xlfn.MAXIFS(AD:AD,B:B,B2595))</f>
        <v>5</v>
      </c>
      <c r="AG2595" s="5">
        <f>VLOOKUP(K2595,'[1]자격증 backdata'!A:C,3,0)</f>
        <v>0</v>
      </c>
      <c r="AH2595" s="5">
        <f>COUNTIFS($B:$B,$B2595,$AG:$AG,AH$1)</f>
        <v>0</v>
      </c>
      <c r="AI2595" s="5">
        <f>COUNTIFS($B:$B,$B2595,$AG:$AG,AI$1)</f>
        <v>0</v>
      </c>
      <c r="AJ2595" s="5">
        <f>COUNTIFS($B:$B,$B2595,$AG:$AG,AJ$1)</f>
        <v>0</v>
      </c>
      <c r="AK2595" s="5">
        <f>COUNTIFS($B:$B,$B2595,$AG:$AG,AK$1)</f>
        <v>0</v>
      </c>
      <c r="AL2595" s="5">
        <f>COUNTIFS($B:$B,$B2595,$AG:$AG,AL$1)</f>
        <v>0</v>
      </c>
      <c r="AM2595" s="5">
        <f>COUNTIFS($B:$B,$B2595,$AG:$AG,AM$1)</f>
        <v>0</v>
      </c>
      <c r="AN2595" s="5">
        <f>COUNTIFS($B:$B,$B2595,$AG:$AG,AN$1)</f>
        <v>0</v>
      </c>
      <c r="AO2595" s="5">
        <f>COUNTIFS($B:$B,$B2595,$AG:$AG,AO$1)</f>
        <v>0</v>
      </c>
      <c r="AP2595" s="5">
        <f>COUNTIFS($B:$B,$B2595,$AG:$AG,AP$1)</f>
        <v>0</v>
      </c>
      <c r="AQ2595" s="5">
        <f>COUNTIFS($B:$B,$B2595,$AG:$AG,AQ$1)</f>
        <v>0</v>
      </c>
      <c r="AR2595" s="5">
        <f>COUNTIFS($B:$B,$B2595,$AG:$AG,AR$1)</f>
        <v>1</v>
      </c>
      <c r="AS2595" s="5">
        <f>COUNTIFS($B:$B,$B2595,$AG:$AG,AS$1)</f>
        <v>0</v>
      </c>
      <c r="AT2595" s="5">
        <f>COUNTIFS($B:$B,$B2595,$AG:$AG,AT$1)</f>
        <v>0</v>
      </c>
      <c r="AU2595" s="5">
        <f>COUNTIFS($B:$B,$B2595,$AG:$AG,AU$1)</f>
        <v>0</v>
      </c>
    </row>
    <row r="2596" spans="1:47" ht="15" customHeight="1" x14ac:dyDescent="0.35">
      <c r="A2596" s="3">
        <f>IF(B2595=B2596,A2595,A2595+1)</f>
        <v>912</v>
      </c>
      <c r="B2596" s="3" t="s">
        <v>1332</v>
      </c>
      <c r="C2596" s="3" t="s">
        <v>1331</v>
      </c>
      <c r="D2596" s="3" t="s">
        <v>1130</v>
      </c>
      <c r="E2596" s="3" t="s">
        <v>1129</v>
      </c>
      <c r="F2596" s="4" t="s">
        <v>8</v>
      </c>
      <c r="G2596" s="4" t="s">
        <v>8</v>
      </c>
      <c r="H2596" s="4" t="s">
        <v>7</v>
      </c>
      <c r="I2596" s="3">
        <v>1</v>
      </c>
      <c r="J2596" s="3" t="s">
        <v>1150</v>
      </c>
      <c r="K2596" s="3" t="s">
        <v>1149</v>
      </c>
      <c r="L2596" s="3" t="s">
        <v>4</v>
      </c>
      <c r="M2596" s="3" t="s">
        <v>1335</v>
      </c>
      <c r="N2596" s="3" t="s">
        <v>1147</v>
      </c>
      <c r="P2596" s="3" t="s">
        <v>1</v>
      </c>
      <c r="Q2596" s="2" t="s">
        <v>1126</v>
      </c>
      <c r="R2596" s="2" t="s">
        <v>1125</v>
      </c>
      <c r="S2596" s="2" t="str">
        <f>IF(P2596="심사불필요","-",VLOOKUP(K2596,'[1]자격증 backdata'!A:G,7,0))</f>
        <v>필수</v>
      </c>
      <c r="T2596" s="2" t="str">
        <f>IF(S2596="-","-",IF(COUNTIFS(B:B,B2596,S:S,"필수")&gt;0,"자격요건충족","확인필요"))</f>
        <v>자격요건충족</v>
      </c>
      <c r="U2596" s="2"/>
      <c r="W2596" s="2" t="str">
        <f>IF(Q2596="4급","심사불필요",VLOOKUP(K2596,'[1]자격증 backdata'!A:B,2,0))</f>
        <v>나2</v>
      </c>
      <c r="X2596" s="3" t="str">
        <f>IF(R2596="A", MIN(20, SUMIFS(W:W, B:B, B2596, R:R, "A")),IF(R2596="B", MIN(30, SUMIFS(W:W, B:B, B2596, R:R, "B")),"비해당분야"))</f>
        <v>비해당분야</v>
      </c>
      <c r="Y2596" s="3">
        <f>IF(R2596="C",MIN(30,IF(COUNTIFS(B:B,B2596,W:W,"가1")=1,25,IF(COUNTIFS(B:B,B2596,W:W,"가1")&gt;=2,30,0))+IF(COUNTIFS(B:B,B2596,W:W,"나1")&gt;=4,30,IF(COUNTIFS(B:B,B2596,W:W,"나1")=3,26,IF(COUNTIFS(B:B,B2596,W:W,"나1")=2,22,IF(COUNTIFS(B:B,B2596,W:W,"나1")=1,18,0)))))+MIN(30,IF(COUNTIFS(B:B,B2596,W:W,"가2")=1,25,IF(COUNTIFS(B:B,B2596,W:W,"가2")&gt;=2,30,0))+IF(COUNTIFS(B:B,B2596,W:W,"나2")=3,30,IF(COUNTIFS(B:B,B2596,W:W,"나2")=2,25,IF(COUNTIFS(B:B,B2596,W:W,"나2")=1,20,0)))),"비해당분야")</f>
        <v>20</v>
      </c>
      <c r="Z2596" s="3">
        <f>IF(R2596="C",VLOOKUP(K2596,'[1]자격증 backdata'!A:F,6,0),"비해당분야")</f>
        <v>0</v>
      </c>
      <c r="AA2596" s="3">
        <f>IF(R2596="C",SUMIF(B:B,B2596,Z:Z),"비해당분야")</f>
        <v>2</v>
      </c>
      <c r="AB2596" s="3">
        <f>IF(R2596="C",SUM(Y2596,AA2596),"비해당분야")</f>
        <v>22</v>
      </c>
      <c r="AC2596" s="3">
        <f>IF(R2596="C",AB2596,X2596)</f>
        <v>22</v>
      </c>
      <c r="AD2596" s="3">
        <f>VLOOKUP(K2596,'[1]자격증 backdata'!A:D,4,0)</f>
        <v>0</v>
      </c>
      <c r="AE2596" s="3">
        <f>IF(_xlfn.MAXIFS(AD:AD,B:B,B2596)&gt;10,10,_xlfn.MAXIFS(AD:AD,B:B,B2596))</f>
        <v>5</v>
      </c>
      <c r="AG2596" s="2">
        <f>VLOOKUP(K2596,'[1]자격증 backdata'!A:C,3,0)</f>
        <v>0</v>
      </c>
      <c r="AH2596" s="2">
        <f>COUNTIFS($B:$B,$B2596,$AG:$AG,AH$1)</f>
        <v>0</v>
      </c>
      <c r="AI2596" s="2">
        <f>COUNTIFS($B:$B,$B2596,$AG:$AG,AI$1)</f>
        <v>0</v>
      </c>
      <c r="AJ2596" s="2">
        <f>COUNTIFS($B:$B,$B2596,$AG:$AG,AJ$1)</f>
        <v>0</v>
      </c>
      <c r="AK2596" s="2">
        <f>COUNTIFS($B:$B,$B2596,$AG:$AG,AK$1)</f>
        <v>0</v>
      </c>
      <c r="AL2596" s="2">
        <f>COUNTIFS($B:$B,$B2596,$AG:$AG,AL$1)</f>
        <v>0</v>
      </c>
      <c r="AM2596" s="2">
        <f>COUNTIFS($B:$B,$B2596,$AG:$AG,AM$1)</f>
        <v>0</v>
      </c>
      <c r="AN2596" s="2">
        <f>COUNTIFS($B:$B,$B2596,$AG:$AG,AN$1)</f>
        <v>0</v>
      </c>
      <c r="AO2596" s="2">
        <f>COUNTIFS($B:$B,$B2596,$AG:$AG,AO$1)</f>
        <v>0</v>
      </c>
      <c r="AP2596" s="2">
        <f>COUNTIFS($B:$B,$B2596,$AG:$AG,AP$1)</f>
        <v>0</v>
      </c>
      <c r="AQ2596" s="2">
        <f>COUNTIFS($B:$B,$B2596,$AG:$AG,AQ$1)</f>
        <v>0</v>
      </c>
      <c r="AR2596" s="2">
        <f>COUNTIFS($B:$B,$B2596,$AG:$AG,AR$1)</f>
        <v>0</v>
      </c>
      <c r="AS2596" s="2">
        <f>COUNTIFS($B:$B,$B2596,$AG:$AG,AS$1)</f>
        <v>0</v>
      </c>
      <c r="AT2596" s="2">
        <f>COUNTIFS($B:$B,$B2596,$AG:$AG,AT$1)</f>
        <v>0</v>
      </c>
      <c r="AU2596" s="2">
        <f>COUNTIFS($B:$B,$B2596,$AG:$AG,AU$1)</f>
        <v>0</v>
      </c>
    </row>
    <row r="2597" spans="1:47" ht="15" customHeight="1" x14ac:dyDescent="0.35">
      <c r="A2597" s="7">
        <f>IF(B2596=B2597,A2596,A2596+1)</f>
        <v>912</v>
      </c>
      <c r="B2597" s="7" t="s">
        <v>1332</v>
      </c>
      <c r="C2597" s="7" t="s">
        <v>1331</v>
      </c>
      <c r="D2597" s="7" t="s">
        <v>1130</v>
      </c>
      <c r="E2597" s="7" t="s">
        <v>1129</v>
      </c>
      <c r="F2597" s="4" t="s">
        <v>7</v>
      </c>
      <c r="G2597" s="4" t="s">
        <v>8</v>
      </c>
      <c r="H2597" s="4" t="s">
        <v>7</v>
      </c>
      <c r="I2597" s="3">
        <v>2</v>
      </c>
      <c r="J2597" s="3" t="s">
        <v>57</v>
      </c>
      <c r="K2597" s="3" t="s">
        <v>1128</v>
      </c>
      <c r="L2597" s="3" t="s">
        <v>55</v>
      </c>
      <c r="M2597" s="3" t="s">
        <v>1334</v>
      </c>
      <c r="N2597" s="3" t="s">
        <v>1333</v>
      </c>
      <c r="P2597" s="3" t="s">
        <v>1</v>
      </c>
      <c r="Q2597" s="2" t="s">
        <v>1126</v>
      </c>
      <c r="R2597" s="2" t="s">
        <v>1125</v>
      </c>
      <c r="S2597" s="2">
        <f>IF(P2597="심사불필요","-",VLOOKUP(K2597,'[1]자격증 backdata'!A:G,7,0))</f>
        <v>0</v>
      </c>
      <c r="T2597" s="2" t="str">
        <f>IF(S2597="-","-",IF(COUNTIFS(B:B,B2597,S:S,"필수")&gt;0,"자격요건충족","확인필요"))</f>
        <v>자격요건충족</v>
      </c>
      <c r="U2597" s="2"/>
      <c r="W2597" s="2">
        <f>IF(Q2597="4급","심사불필요",VLOOKUP(K2597,'[1]자격증 backdata'!A:B,2,0))</f>
        <v>0</v>
      </c>
      <c r="X2597" s="3" t="str">
        <f>IF(R2597="A", MIN(20, SUMIFS(W:W, B:B, B2597, R:R, "A")),IF(R2597="B", MIN(30, SUMIFS(W:W, B:B, B2597, R:R, "B")),"비해당분야"))</f>
        <v>비해당분야</v>
      </c>
      <c r="Y2597" s="3">
        <f>IF(R2597="C",MIN(30,IF(COUNTIFS(B:B,B2597,W:W,"가1")=1,25,IF(COUNTIFS(B:B,B2597,W:W,"가1")&gt;=2,30,0))+IF(COUNTIFS(B:B,B2597,W:W,"나1")&gt;=4,30,IF(COUNTIFS(B:B,B2597,W:W,"나1")=3,26,IF(COUNTIFS(B:B,B2597,W:W,"나1")=2,22,IF(COUNTIFS(B:B,B2597,W:W,"나1")=1,18,0)))))+MIN(30,IF(COUNTIFS(B:B,B2597,W:W,"가2")=1,25,IF(COUNTIFS(B:B,B2597,W:W,"가2")&gt;=2,30,0))+IF(COUNTIFS(B:B,B2597,W:W,"나2")=3,30,IF(COUNTIFS(B:B,B2597,W:W,"나2")=2,25,IF(COUNTIFS(B:B,B2597,W:W,"나2")=1,20,0)))),"비해당분야")</f>
        <v>20</v>
      </c>
      <c r="Z2597" s="3">
        <f>IF(R2597="C",VLOOKUP(K2597,'[1]자격증 backdata'!A:F,6,0),"비해당분야")</f>
        <v>2</v>
      </c>
      <c r="AA2597" s="3">
        <f>IF(R2597="C",SUMIF(B:B,B2597,Z:Z),"비해당분야")</f>
        <v>2</v>
      </c>
      <c r="AB2597" s="3">
        <f>IF(R2597="C",SUM(Y2597,AA2597),"비해당분야")</f>
        <v>22</v>
      </c>
      <c r="AC2597" s="3">
        <f>IF(R2597="C",AB2597,X2597)</f>
        <v>22</v>
      </c>
      <c r="AD2597" s="3">
        <f>VLOOKUP(K2597,'[1]자격증 backdata'!A:D,4,0)</f>
        <v>0</v>
      </c>
      <c r="AE2597" s="3">
        <f>IF(_xlfn.MAXIFS(AD:AD,B:B,B2597)&gt;10,10,_xlfn.MAXIFS(AD:AD,B:B,B2597))</f>
        <v>5</v>
      </c>
      <c r="AG2597" s="2">
        <f>VLOOKUP(K2597,'[1]자격증 backdata'!A:C,3,0)</f>
        <v>0</v>
      </c>
      <c r="AH2597" s="2">
        <f>COUNTIFS($B:$B,$B2597,$AG:$AG,AH$1)</f>
        <v>0</v>
      </c>
      <c r="AI2597" s="2">
        <f>COUNTIFS($B:$B,$B2597,$AG:$AG,AI$1)</f>
        <v>0</v>
      </c>
      <c r="AJ2597" s="2">
        <f>COUNTIFS($B:$B,$B2597,$AG:$AG,AJ$1)</f>
        <v>0</v>
      </c>
      <c r="AK2597" s="2">
        <f>COUNTIFS($B:$B,$B2597,$AG:$AG,AK$1)</f>
        <v>0</v>
      </c>
      <c r="AL2597" s="2">
        <f>COUNTIFS($B:$B,$B2597,$AG:$AG,AL$1)</f>
        <v>0</v>
      </c>
      <c r="AM2597" s="2">
        <f>COUNTIFS($B:$B,$B2597,$AG:$AG,AM$1)</f>
        <v>0</v>
      </c>
      <c r="AN2597" s="2">
        <f>COUNTIFS($B:$B,$B2597,$AG:$AG,AN$1)</f>
        <v>0</v>
      </c>
      <c r="AO2597" s="2">
        <f>COUNTIFS($B:$B,$B2597,$AG:$AG,AO$1)</f>
        <v>0</v>
      </c>
      <c r="AP2597" s="2">
        <f>COUNTIFS($B:$B,$B2597,$AG:$AG,AP$1)</f>
        <v>0</v>
      </c>
      <c r="AQ2597" s="2">
        <f>COUNTIFS($B:$B,$B2597,$AG:$AG,AQ$1)</f>
        <v>0</v>
      </c>
      <c r="AR2597" s="2">
        <f>COUNTIFS($B:$B,$B2597,$AG:$AG,AR$1)</f>
        <v>0</v>
      </c>
      <c r="AS2597" s="2">
        <f>COUNTIFS($B:$B,$B2597,$AG:$AG,AS$1)</f>
        <v>0</v>
      </c>
      <c r="AT2597" s="2">
        <f>COUNTIFS($B:$B,$B2597,$AG:$AG,AT$1)</f>
        <v>0</v>
      </c>
      <c r="AU2597" s="2">
        <f>COUNTIFS($B:$B,$B2597,$AG:$AG,AU$1)</f>
        <v>0</v>
      </c>
    </row>
    <row r="2598" spans="1:47" ht="15" customHeight="1" x14ac:dyDescent="0.35">
      <c r="A2598" s="7">
        <f>IF(B2597=B2598,A2597,A2597+1)</f>
        <v>912</v>
      </c>
      <c r="B2598" s="7" t="s">
        <v>1332</v>
      </c>
      <c r="C2598" s="7" t="s">
        <v>1331</v>
      </c>
      <c r="D2598" s="7" t="s">
        <v>1130</v>
      </c>
      <c r="E2598" s="7" t="s">
        <v>1129</v>
      </c>
      <c r="F2598" s="4" t="s">
        <v>7</v>
      </c>
      <c r="G2598" s="4" t="s">
        <v>8</v>
      </c>
      <c r="H2598" s="4" t="s">
        <v>7</v>
      </c>
      <c r="I2598" s="3">
        <v>3</v>
      </c>
      <c r="J2598" s="3" t="s">
        <v>69</v>
      </c>
      <c r="K2598" s="3" t="s">
        <v>1134</v>
      </c>
      <c r="L2598" s="3" t="s">
        <v>36</v>
      </c>
      <c r="M2598" s="3" t="s">
        <v>1330</v>
      </c>
      <c r="N2598" s="3" t="s">
        <v>1138</v>
      </c>
      <c r="P2598" s="3" t="s">
        <v>1</v>
      </c>
      <c r="Q2598" s="2" t="s">
        <v>1126</v>
      </c>
      <c r="R2598" s="2" t="s">
        <v>1125</v>
      </c>
      <c r="S2598" s="2">
        <f>IF(P2598="심사불필요","-",VLOOKUP(K2598,'[1]자격증 backdata'!A:G,7,0))</f>
        <v>0</v>
      </c>
      <c r="T2598" s="2" t="str">
        <f>IF(S2598="-","-",IF(COUNTIFS(B:B,B2598,S:S,"필수")&gt;0,"자격요건충족","확인필요"))</f>
        <v>자격요건충족</v>
      </c>
      <c r="U2598" s="2"/>
      <c r="W2598" s="2">
        <f>IF(Q2598="4급","심사불필요",VLOOKUP(K2598,'[1]자격증 backdata'!A:B,2,0))</f>
        <v>0</v>
      </c>
      <c r="X2598" s="3" t="str">
        <f>IF(R2598="A", MIN(20, SUMIFS(W:W, B:B, B2598, R:R, "A")),IF(R2598="B", MIN(30, SUMIFS(W:W, B:B, B2598, R:R, "B")),"비해당분야"))</f>
        <v>비해당분야</v>
      </c>
      <c r="Y2598" s="3">
        <f>IF(R2598="C",MIN(30,IF(COUNTIFS(B:B,B2598,W:W,"가1")=1,25,IF(COUNTIFS(B:B,B2598,W:W,"가1")&gt;=2,30,0))+IF(COUNTIFS(B:B,B2598,W:W,"나1")&gt;=4,30,IF(COUNTIFS(B:B,B2598,W:W,"나1")=3,26,IF(COUNTIFS(B:B,B2598,W:W,"나1")=2,22,IF(COUNTIFS(B:B,B2598,W:W,"나1")=1,18,0)))))+MIN(30,IF(COUNTIFS(B:B,B2598,W:W,"가2")=1,25,IF(COUNTIFS(B:B,B2598,W:W,"가2")&gt;=2,30,0))+IF(COUNTIFS(B:B,B2598,W:W,"나2")=3,30,IF(COUNTIFS(B:B,B2598,W:W,"나2")=2,25,IF(COUNTIFS(B:B,B2598,W:W,"나2")=1,20,0)))),"비해당분야")</f>
        <v>20</v>
      </c>
      <c r="Z2598" s="3">
        <f>IF(R2598="C",VLOOKUP(K2598,'[1]자격증 backdata'!A:F,6,0),"비해당분야")</f>
        <v>0</v>
      </c>
      <c r="AA2598" s="3">
        <f>IF(R2598="C",SUMIF(B:B,B2598,Z:Z),"비해당분야")</f>
        <v>2</v>
      </c>
      <c r="AB2598" s="3">
        <f>IF(R2598="C",SUM(Y2598,AA2598),"비해당분야")</f>
        <v>22</v>
      </c>
      <c r="AC2598" s="3">
        <f>IF(R2598="C",AB2598,X2598)</f>
        <v>22</v>
      </c>
      <c r="AD2598" s="3">
        <f>VLOOKUP(K2598,'[1]자격증 backdata'!A:D,4,0)</f>
        <v>5</v>
      </c>
      <c r="AE2598" s="3">
        <f>IF(_xlfn.MAXIFS(AD:AD,B:B,B2598)&gt;10,10,_xlfn.MAXIFS(AD:AD,B:B,B2598))</f>
        <v>5</v>
      </c>
      <c r="AG2598" s="2">
        <f>VLOOKUP(K2598,'[1]자격증 backdata'!A:C,3,0)</f>
        <v>0</v>
      </c>
      <c r="AH2598" s="2">
        <f>COUNTIFS($B:$B,$B2598,$AG:$AG,AH$1)</f>
        <v>0</v>
      </c>
      <c r="AI2598" s="2">
        <f>COUNTIFS($B:$B,$B2598,$AG:$AG,AI$1)</f>
        <v>0</v>
      </c>
      <c r="AJ2598" s="2">
        <f>COUNTIFS($B:$B,$B2598,$AG:$AG,AJ$1)</f>
        <v>0</v>
      </c>
      <c r="AK2598" s="2">
        <f>COUNTIFS($B:$B,$B2598,$AG:$AG,AK$1)</f>
        <v>0</v>
      </c>
      <c r="AL2598" s="2">
        <f>COUNTIFS($B:$B,$B2598,$AG:$AG,AL$1)</f>
        <v>0</v>
      </c>
      <c r="AM2598" s="2">
        <f>COUNTIFS($B:$B,$B2598,$AG:$AG,AM$1)</f>
        <v>0</v>
      </c>
      <c r="AN2598" s="2">
        <f>COUNTIFS($B:$B,$B2598,$AG:$AG,AN$1)</f>
        <v>0</v>
      </c>
      <c r="AO2598" s="2">
        <f>COUNTIFS($B:$B,$B2598,$AG:$AG,AO$1)</f>
        <v>0</v>
      </c>
      <c r="AP2598" s="2">
        <f>COUNTIFS($B:$B,$B2598,$AG:$AG,AP$1)</f>
        <v>0</v>
      </c>
      <c r="AQ2598" s="2">
        <f>COUNTIFS($B:$B,$B2598,$AG:$AG,AQ$1)</f>
        <v>0</v>
      </c>
      <c r="AR2598" s="2">
        <f>COUNTIFS($B:$B,$B2598,$AG:$AG,AR$1)</f>
        <v>0</v>
      </c>
      <c r="AS2598" s="2">
        <f>COUNTIFS($B:$B,$B2598,$AG:$AG,AS$1)</f>
        <v>0</v>
      </c>
      <c r="AT2598" s="2">
        <f>COUNTIFS($B:$B,$B2598,$AG:$AG,AT$1)</f>
        <v>0</v>
      </c>
      <c r="AU2598" s="2">
        <f>COUNTIFS($B:$B,$B2598,$AG:$AG,AU$1)</f>
        <v>0</v>
      </c>
    </row>
    <row r="2599" spans="1:47" ht="15" customHeight="1" x14ac:dyDescent="0.35">
      <c r="A2599" s="4">
        <f>IF(B2598=B2599,A2598,A2598+1)</f>
        <v>913</v>
      </c>
      <c r="B2599" s="4" t="s">
        <v>1323</v>
      </c>
      <c r="C2599" s="4" t="s">
        <v>1322</v>
      </c>
      <c r="D2599" s="4" t="s">
        <v>1130</v>
      </c>
      <c r="E2599" s="4" t="s">
        <v>1129</v>
      </c>
      <c r="F2599" s="4" t="s">
        <v>8</v>
      </c>
      <c r="G2599" s="4" t="s">
        <v>8</v>
      </c>
      <c r="H2599" s="4" t="s">
        <v>7</v>
      </c>
      <c r="I2599" s="4">
        <v>1</v>
      </c>
      <c r="J2599" s="4" t="s">
        <v>6</v>
      </c>
      <c r="K2599" s="4" t="s">
        <v>1146</v>
      </c>
      <c r="L2599" s="4" t="s">
        <v>4</v>
      </c>
      <c r="M2599" s="4" t="s">
        <v>1329</v>
      </c>
      <c r="N2599" s="4" t="s">
        <v>1283</v>
      </c>
      <c r="P2599" s="4" t="s">
        <v>1</v>
      </c>
      <c r="Q2599" s="5" t="s">
        <v>1126</v>
      </c>
      <c r="R2599" s="5" t="s">
        <v>1125</v>
      </c>
      <c r="S2599" s="5" t="str">
        <f>IF(P2599="심사불필요","-",VLOOKUP(K2599,'[1]자격증 backdata'!A:G,7,0))</f>
        <v>필수</v>
      </c>
      <c r="T2599" s="5" t="str">
        <f>IF(S2599="-","-",IF(COUNTIFS(B:B,B2599,S:S,"필수")&gt;0,"자격요건충족","확인필요"))</f>
        <v>자격요건충족</v>
      </c>
      <c r="U2599" s="5"/>
      <c r="W2599" s="5" t="str">
        <f>IF(Q2599="4급","심사불필요",VLOOKUP(K2599,'[1]자격증 backdata'!A:B,2,0))</f>
        <v>가2</v>
      </c>
      <c r="X2599" s="4" t="str">
        <f>IF(R2599="A", MIN(20, SUMIFS(W:W, B:B, B2599, R:R, "A")),IF(R2599="B", MIN(30, SUMIFS(W:W, B:B, B2599, R:R, "B")),"비해당분야"))</f>
        <v>비해당분야</v>
      </c>
      <c r="Y2599" s="4">
        <f>IF(R2599="C",MIN(30,IF(COUNTIFS(B:B,B2599,W:W,"가1")=1,25,IF(COUNTIFS(B:B,B2599,W:W,"가1")&gt;=2,30,0))+IF(COUNTIFS(B:B,B2599,W:W,"나1")&gt;=4,30,IF(COUNTIFS(B:B,B2599,W:W,"나1")=3,26,IF(COUNTIFS(B:B,B2599,W:W,"나1")=2,22,IF(COUNTIFS(B:B,B2599,W:W,"나1")=1,18,0)))))+MIN(30,IF(COUNTIFS(B:B,B2599,W:W,"가2")=1,25,IF(COUNTIFS(B:B,B2599,W:W,"가2")&gt;=2,30,0))+IF(COUNTIFS(B:B,B2599,W:W,"나2")=3,30,IF(COUNTIFS(B:B,B2599,W:W,"나2")=2,25,IF(COUNTIFS(B:B,B2599,W:W,"나2")=1,20,0)))),"비해당분야")</f>
        <v>30</v>
      </c>
      <c r="Z2599" s="4">
        <f>IF(R2599="C",VLOOKUP(K2599,'[1]자격증 backdata'!A:F,6,0),"비해당분야")</f>
        <v>0</v>
      </c>
      <c r="AA2599" s="4">
        <f>IF(R2599="C",SUMIF(B:B,B2599,Z:Z),"비해당분야")</f>
        <v>4</v>
      </c>
      <c r="AB2599" s="4">
        <f>IF(R2599="C",SUM(Y2599,AA2599),"비해당분야")</f>
        <v>34</v>
      </c>
      <c r="AC2599" s="4">
        <f>IF(R2599="C",AB2599,X2599)</f>
        <v>34</v>
      </c>
      <c r="AD2599" s="4">
        <f>VLOOKUP(K2599,'[1]자격증 backdata'!A:D,4,0)</f>
        <v>0</v>
      </c>
      <c r="AE2599" s="4">
        <f>IF(_xlfn.MAXIFS(AD:AD,B:B,B2599)&gt;10,10,_xlfn.MAXIFS(AD:AD,B:B,B2599))</f>
        <v>5</v>
      </c>
      <c r="AG2599" s="5" t="str">
        <f>VLOOKUP(K2599,'[1]자격증 backdata'!A:C,3,0)</f>
        <v>K</v>
      </c>
      <c r="AH2599" s="5">
        <f>COUNTIFS($B:$B,$B2599,$AG:$AG,AH$1)</f>
        <v>0</v>
      </c>
      <c r="AI2599" s="5">
        <f>COUNTIFS($B:$B,$B2599,$AG:$AG,AI$1)</f>
        <v>0</v>
      </c>
      <c r="AJ2599" s="5">
        <f>COUNTIFS($B:$B,$B2599,$AG:$AG,AJ$1)</f>
        <v>0</v>
      </c>
      <c r="AK2599" s="5">
        <f>COUNTIFS($B:$B,$B2599,$AG:$AG,AK$1)</f>
        <v>0</v>
      </c>
      <c r="AL2599" s="5">
        <f>COUNTIFS($B:$B,$B2599,$AG:$AG,AL$1)</f>
        <v>0</v>
      </c>
      <c r="AM2599" s="5">
        <f>COUNTIFS($B:$B,$B2599,$AG:$AG,AM$1)</f>
        <v>0</v>
      </c>
      <c r="AN2599" s="5">
        <f>COUNTIFS($B:$B,$B2599,$AG:$AG,AN$1)</f>
        <v>0</v>
      </c>
      <c r="AO2599" s="5">
        <f>COUNTIFS($B:$B,$B2599,$AG:$AG,AO$1)</f>
        <v>0</v>
      </c>
      <c r="AP2599" s="5">
        <f>COUNTIFS($B:$B,$B2599,$AG:$AG,AP$1)</f>
        <v>0</v>
      </c>
      <c r="AQ2599" s="5">
        <f>COUNTIFS($B:$B,$B2599,$AG:$AG,AQ$1)</f>
        <v>0</v>
      </c>
      <c r="AR2599" s="5">
        <f>COUNTIFS($B:$B,$B2599,$AG:$AG,AR$1)</f>
        <v>1</v>
      </c>
      <c r="AS2599" s="5">
        <f>COUNTIFS($B:$B,$B2599,$AG:$AG,AS$1)</f>
        <v>0</v>
      </c>
      <c r="AT2599" s="5">
        <f>COUNTIFS($B:$B,$B2599,$AG:$AG,AT$1)</f>
        <v>0</v>
      </c>
      <c r="AU2599" s="5">
        <f>COUNTIFS($B:$B,$B2599,$AG:$AG,AU$1)</f>
        <v>0</v>
      </c>
    </row>
    <row r="2600" spans="1:47" ht="15" customHeight="1" x14ac:dyDescent="0.35">
      <c r="A2600" s="6">
        <f>IF(B2599=B2600,A2599,A2599+1)</f>
        <v>913</v>
      </c>
      <c r="B2600" s="6" t="s">
        <v>1323</v>
      </c>
      <c r="C2600" s="6" t="s">
        <v>1322</v>
      </c>
      <c r="D2600" s="6" t="s">
        <v>1130</v>
      </c>
      <c r="E2600" s="6" t="s">
        <v>1129</v>
      </c>
      <c r="F2600" s="4" t="s">
        <v>7</v>
      </c>
      <c r="G2600" s="4" t="s">
        <v>8</v>
      </c>
      <c r="H2600" s="4" t="s">
        <v>7</v>
      </c>
      <c r="I2600" s="4">
        <v>2</v>
      </c>
      <c r="J2600" s="4" t="s">
        <v>38</v>
      </c>
      <c r="K2600" s="4" t="s">
        <v>1154</v>
      </c>
      <c r="L2600" s="4" t="s">
        <v>36</v>
      </c>
      <c r="M2600" s="4" t="s">
        <v>1328</v>
      </c>
      <c r="N2600" s="4" t="s">
        <v>1327</v>
      </c>
      <c r="P2600" s="4" t="s">
        <v>1</v>
      </c>
      <c r="Q2600" s="5" t="s">
        <v>1126</v>
      </c>
      <c r="R2600" s="5" t="s">
        <v>1125</v>
      </c>
      <c r="S2600" s="5">
        <f>IF(P2600="심사불필요","-",VLOOKUP(K2600,'[1]자격증 backdata'!A:G,7,0))</f>
        <v>0</v>
      </c>
      <c r="T2600" s="5" t="str">
        <f>IF(S2600="-","-",IF(COUNTIFS(B:B,B2600,S:S,"필수")&gt;0,"자격요건충족","확인필요"))</f>
        <v>자격요건충족</v>
      </c>
      <c r="U2600" s="5"/>
      <c r="W2600" s="5">
        <f>IF(Q2600="4급","심사불필요",VLOOKUP(K2600,'[1]자격증 backdata'!A:B,2,0))</f>
        <v>0</v>
      </c>
      <c r="X2600" s="4" t="str">
        <f>IF(R2600="A", MIN(20, SUMIFS(W:W, B:B, B2600, R:R, "A")),IF(R2600="B", MIN(30, SUMIFS(W:W, B:B, B2600, R:R, "B")),"비해당분야"))</f>
        <v>비해당분야</v>
      </c>
      <c r="Y2600" s="4">
        <f>IF(R2600="C",MIN(30,IF(COUNTIFS(B:B,B2600,W:W,"가1")=1,25,IF(COUNTIFS(B:B,B2600,W:W,"가1")&gt;=2,30,0))+IF(COUNTIFS(B:B,B2600,W:W,"나1")&gt;=4,30,IF(COUNTIFS(B:B,B2600,W:W,"나1")=3,26,IF(COUNTIFS(B:B,B2600,W:W,"나1")=2,22,IF(COUNTIFS(B:B,B2600,W:W,"나1")=1,18,0)))))+MIN(30,IF(COUNTIFS(B:B,B2600,W:W,"가2")=1,25,IF(COUNTIFS(B:B,B2600,W:W,"가2")&gt;=2,30,0))+IF(COUNTIFS(B:B,B2600,W:W,"나2")=3,30,IF(COUNTIFS(B:B,B2600,W:W,"나2")=2,25,IF(COUNTIFS(B:B,B2600,W:W,"나2")=1,20,0)))),"비해당분야")</f>
        <v>30</v>
      </c>
      <c r="Z2600" s="4">
        <f>IF(R2600="C",VLOOKUP(K2600,'[1]자격증 backdata'!A:F,6,0),"비해당분야")</f>
        <v>0</v>
      </c>
      <c r="AA2600" s="4">
        <f>IF(R2600="C",SUMIF(B:B,B2600,Z:Z),"비해당분야")</f>
        <v>4</v>
      </c>
      <c r="AB2600" s="4">
        <f>IF(R2600="C",SUM(Y2600,AA2600),"비해당분야")</f>
        <v>34</v>
      </c>
      <c r="AC2600" s="4">
        <f>IF(R2600="C",AB2600,X2600)</f>
        <v>34</v>
      </c>
      <c r="AD2600" s="4">
        <f>VLOOKUP(K2600,'[1]자격증 backdata'!A:D,4,0)</f>
        <v>5</v>
      </c>
      <c r="AE2600" s="4">
        <f>IF(_xlfn.MAXIFS(AD:AD,B:B,B2600)&gt;10,10,_xlfn.MAXIFS(AD:AD,B:B,B2600))</f>
        <v>5</v>
      </c>
      <c r="AG2600" s="5">
        <f>VLOOKUP(K2600,'[1]자격증 backdata'!A:C,3,0)</f>
        <v>0</v>
      </c>
      <c r="AH2600" s="5">
        <f>COUNTIFS($B:$B,$B2600,$AG:$AG,AH$1)</f>
        <v>0</v>
      </c>
      <c r="AI2600" s="5">
        <f>COUNTIFS($B:$B,$B2600,$AG:$AG,AI$1)</f>
        <v>0</v>
      </c>
      <c r="AJ2600" s="5">
        <f>COUNTIFS($B:$B,$B2600,$AG:$AG,AJ$1)</f>
        <v>0</v>
      </c>
      <c r="AK2600" s="5">
        <f>COUNTIFS($B:$B,$B2600,$AG:$AG,AK$1)</f>
        <v>0</v>
      </c>
      <c r="AL2600" s="5">
        <f>COUNTIFS($B:$B,$B2600,$AG:$AG,AL$1)</f>
        <v>0</v>
      </c>
      <c r="AM2600" s="5">
        <f>COUNTIFS($B:$B,$B2600,$AG:$AG,AM$1)</f>
        <v>0</v>
      </c>
      <c r="AN2600" s="5">
        <f>COUNTIFS($B:$B,$B2600,$AG:$AG,AN$1)</f>
        <v>0</v>
      </c>
      <c r="AO2600" s="5">
        <f>COUNTIFS($B:$B,$B2600,$AG:$AG,AO$1)</f>
        <v>0</v>
      </c>
      <c r="AP2600" s="5">
        <f>COUNTIFS($B:$B,$B2600,$AG:$AG,AP$1)</f>
        <v>0</v>
      </c>
      <c r="AQ2600" s="5">
        <f>COUNTIFS($B:$B,$B2600,$AG:$AG,AQ$1)</f>
        <v>0</v>
      </c>
      <c r="AR2600" s="5">
        <f>COUNTIFS($B:$B,$B2600,$AG:$AG,AR$1)</f>
        <v>1</v>
      </c>
      <c r="AS2600" s="5">
        <f>COUNTIFS($B:$B,$B2600,$AG:$AG,AS$1)</f>
        <v>0</v>
      </c>
      <c r="AT2600" s="5">
        <f>COUNTIFS($B:$B,$B2600,$AG:$AG,AT$1)</f>
        <v>0</v>
      </c>
      <c r="AU2600" s="5">
        <f>COUNTIFS($B:$B,$B2600,$AG:$AG,AU$1)</f>
        <v>0</v>
      </c>
    </row>
    <row r="2601" spans="1:47" ht="15" customHeight="1" x14ac:dyDescent="0.35">
      <c r="A2601" s="6">
        <f>IF(B2600=B2601,A2600,A2600+1)</f>
        <v>913</v>
      </c>
      <c r="B2601" s="6" t="s">
        <v>1323</v>
      </c>
      <c r="C2601" s="6" t="s">
        <v>1322</v>
      </c>
      <c r="D2601" s="6" t="s">
        <v>1130</v>
      </c>
      <c r="E2601" s="6" t="s">
        <v>1129</v>
      </c>
      <c r="F2601" s="4" t="s">
        <v>8</v>
      </c>
      <c r="G2601" s="4" t="s">
        <v>8</v>
      </c>
      <c r="H2601" s="4" t="s">
        <v>7</v>
      </c>
      <c r="I2601" s="4">
        <v>3</v>
      </c>
      <c r="J2601" s="4" t="s">
        <v>1150</v>
      </c>
      <c r="K2601" s="4" t="s">
        <v>1149</v>
      </c>
      <c r="L2601" s="4" t="s">
        <v>4</v>
      </c>
      <c r="M2601" s="4" t="s">
        <v>1326</v>
      </c>
      <c r="N2601" s="4" t="s">
        <v>1325</v>
      </c>
      <c r="P2601" s="4" t="s">
        <v>1</v>
      </c>
      <c r="Q2601" s="5" t="s">
        <v>1126</v>
      </c>
      <c r="R2601" s="5" t="s">
        <v>1125</v>
      </c>
      <c r="S2601" s="5" t="str">
        <f>IF(P2601="심사불필요","-",VLOOKUP(K2601,'[1]자격증 backdata'!A:G,7,0))</f>
        <v>필수</v>
      </c>
      <c r="T2601" s="5" t="str">
        <f>IF(S2601="-","-",IF(COUNTIFS(B:B,B2601,S:S,"필수")&gt;0,"자격요건충족","확인필요"))</f>
        <v>자격요건충족</v>
      </c>
      <c r="U2601" s="5"/>
      <c r="W2601" s="5" t="str">
        <f>IF(Q2601="4급","심사불필요",VLOOKUP(K2601,'[1]자격증 backdata'!A:B,2,0))</f>
        <v>나2</v>
      </c>
      <c r="X2601" s="4" t="str">
        <f>IF(R2601="A", MIN(20, SUMIFS(W:W, B:B, B2601, R:R, "A")),IF(R2601="B", MIN(30, SUMIFS(W:W, B:B, B2601, R:R, "B")),"비해당분야"))</f>
        <v>비해당분야</v>
      </c>
      <c r="Y2601" s="4">
        <f>IF(R2601="C",MIN(30,IF(COUNTIFS(B:B,B2601,W:W,"가1")=1,25,IF(COUNTIFS(B:B,B2601,W:W,"가1")&gt;=2,30,0))+IF(COUNTIFS(B:B,B2601,W:W,"나1")&gt;=4,30,IF(COUNTIFS(B:B,B2601,W:W,"나1")=3,26,IF(COUNTIFS(B:B,B2601,W:W,"나1")=2,22,IF(COUNTIFS(B:B,B2601,W:W,"나1")=1,18,0)))))+MIN(30,IF(COUNTIFS(B:B,B2601,W:W,"가2")=1,25,IF(COUNTIFS(B:B,B2601,W:W,"가2")&gt;=2,30,0))+IF(COUNTIFS(B:B,B2601,W:W,"나2")=3,30,IF(COUNTIFS(B:B,B2601,W:W,"나2")=2,25,IF(COUNTIFS(B:B,B2601,W:W,"나2")=1,20,0)))),"비해당분야")</f>
        <v>30</v>
      </c>
      <c r="Z2601" s="4">
        <f>IF(R2601="C",VLOOKUP(K2601,'[1]자격증 backdata'!A:F,6,0),"비해당분야")</f>
        <v>0</v>
      </c>
      <c r="AA2601" s="4">
        <f>IF(R2601="C",SUMIF(B:B,B2601,Z:Z),"비해당분야")</f>
        <v>4</v>
      </c>
      <c r="AB2601" s="4">
        <f>IF(R2601="C",SUM(Y2601,AA2601),"비해당분야")</f>
        <v>34</v>
      </c>
      <c r="AC2601" s="4">
        <f>IF(R2601="C",AB2601,X2601)</f>
        <v>34</v>
      </c>
      <c r="AD2601" s="4">
        <f>VLOOKUP(K2601,'[1]자격증 backdata'!A:D,4,0)</f>
        <v>0</v>
      </c>
      <c r="AE2601" s="4">
        <f>IF(_xlfn.MAXIFS(AD:AD,B:B,B2601)&gt;10,10,_xlfn.MAXIFS(AD:AD,B:B,B2601))</f>
        <v>5</v>
      </c>
      <c r="AG2601" s="5">
        <f>VLOOKUP(K2601,'[1]자격증 backdata'!A:C,3,0)</f>
        <v>0</v>
      </c>
      <c r="AH2601" s="5">
        <f>COUNTIFS($B:$B,$B2601,$AG:$AG,AH$1)</f>
        <v>0</v>
      </c>
      <c r="AI2601" s="5">
        <f>COUNTIFS($B:$B,$B2601,$AG:$AG,AI$1)</f>
        <v>0</v>
      </c>
      <c r="AJ2601" s="5">
        <f>COUNTIFS($B:$B,$B2601,$AG:$AG,AJ$1)</f>
        <v>0</v>
      </c>
      <c r="AK2601" s="5">
        <f>COUNTIFS($B:$B,$B2601,$AG:$AG,AK$1)</f>
        <v>0</v>
      </c>
      <c r="AL2601" s="5">
        <f>COUNTIFS($B:$B,$B2601,$AG:$AG,AL$1)</f>
        <v>0</v>
      </c>
      <c r="AM2601" s="5">
        <f>COUNTIFS($B:$B,$B2601,$AG:$AG,AM$1)</f>
        <v>0</v>
      </c>
      <c r="AN2601" s="5">
        <f>COUNTIFS($B:$B,$B2601,$AG:$AG,AN$1)</f>
        <v>0</v>
      </c>
      <c r="AO2601" s="5">
        <f>COUNTIFS($B:$B,$B2601,$AG:$AG,AO$1)</f>
        <v>0</v>
      </c>
      <c r="AP2601" s="5">
        <f>COUNTIFS($B:$B,$B2601,$AG:$AG,AP$1)</f>
        <v>0</v>
      </c>
      <c r="AQ2601" s="5">
        <f>COUNTIFS($B:$B,$B2601,$AG:$AG,AQ$1)</f>
        <v>0</v>
      </c>
      <c r="AR2601" s="5">
        <f>COUNTIFS($B:$B,$B2601,$AG:$AG,AR$1)</f>
        <v>1</v>
      </c>
      <c r="AS2601" s="5">
        <f>COUNTIFS($B:$B,$B2601,$AG:$AG,AS$1)</f>
        <v>0</v>
      </c>
      <c r="AT2601" s="5">
        <f>COUNTIFS($B:$B,$B2601,$AG:$AG,AT$1)</f>
        <v>0</v>
      </c>
      <c r="AU2601" s="5">
        <f>COUNTIFS($B:$B,$B2601,$AG:$AG,AU$1)</f>
        <v>0</v>
      </c>
    </row>
    <row r="2602" spans="1:47" ht="15" customHeight="1" x14ac:dyDescent="0.35">
      <c r="A2602" s="6">
        <f>IF(B2601=B2602,A2601,A2601+1)</f>
        <v>913</v>
      </c>
      <c r="B2602" s="6" t="s">
        <v>1323</v>
      </c>
      <c r="C2602" s="6" t="s">
        <v>1322</v>
      </c>
      <c r="D2602" s="6" t="s">
        <v>1130</v>
      </c>
      <c r="E2602" s="6" t="s">
        <v>1129</v>
      </c>
      <c r="F2602" s="4" t="s">
        <v>7</v>
      </c>
      <c r="G2602" s="4" t="s">
        <v>8</v>
      </c>
      <c r="H2602" s="4" t="s">
        <v>7</v>
      </c>
      <c r="I2602" s="4">
        <v>4</v>
      </c>
      <c r="J2602" s="4" t="s">
        <v>57</v>
      </c>
      <c r="K2602" s="4" t="s">
        <v>1128</v>
      </c>
      <c r="L2602" s="4" t="s">
        <v>55</v>
      </c>
      <c r="M2602" s="4" t="s">
        <v>1324</v>
      </c>
      <c r="N2602" s="4" t="s">
        <v>579</v>
      </c>
      <c r="P2602" s="4" t="s">
        <v>1</v>
      </c>
      <c r="Q2602" s="5" t="s">
        <v>1126</v>
      </c>
      <c r="R2602" s="5" t="s">
        <v>1125</v>
      </c>
      <c r="S2602" s="5">
        <f>IF(P2602="심사불필요","-",VLOOKUP(K2602,'[1]자격증 backdata'!A:G,7,0))</f>
        <v>0</v>
      </c>
      <c r="T2602" s="5" t="str">
        <f>IF(S2602="-","-",IF(COUNTIFS(B:B,B2602,S:S,"필수")&gt;0,"자격요건충족","확인필요"))</f>
        <v>자격요건충족</v>
      </c>
      <c r="U2602" s="5"/>
      <c r="W2602" s="5">
        <f>IF(Q2602="4급","심사불필요",VLOOKUP(K2602,'[1]자격증 backdata'!A:B,2,0))</f>
        <v>0</v>
      </c>
      <c r="X2602" s="4" t="str">
        <f>IF(R2602="A", MIN(20, SUMIFS(W:W, B:B, B2602, R:R, "A")),IF(R2602="B", MIN(30, SUMIFS(W:W, B:B, B2602, R:R, "B")),"비해당분야"))</f>
        <v>비해당분야</v>
      </c>
      <c r="Y2602" s="4">
        <f>IF(R2602="C",MIN(30,IF(COUNTIFS(B:B,B2602,W:W,"가1")=1,25,IF(COUNTIFS(B:B,B2602,W:W,"가1")&gt;=2,30,0))+IF(COUNTIFS(B:B,B2602,W:W,"나1")&gt;=4,30,IF(COUNTIFS(B:B,B2602,W:W,"나1")=3,26,IF(COUNTIFS(B:B,B2602,W:W,"나1")=2,22,IF(COUNTIFS(B:B,B2602,W:W,"나1")=1,18,0)))))+MIN(30,IF(COUNTIFS(B:B,B2602,W:W,"가2")=1,25,IF(COUNTIFS(B:B,B2602,W:W,"가2")&gt;=2,30,0))+IF(COUNTIFS(B:B,B2602,W:W,"나2")=3,30,IF(COUNTIFS(B:B,B2602,W:W,"나2")=2,25,IF(COUNTIFS(B:B,B2602,W:W,"나2")=1,20,0)))),"비해당분야")</f>
        <v>30</v>
      </c>
      <c r="Z2602" s="4">
        <f>IF(R2602="C",VLOOKUP(K2602,'[1]자격증 backdata'!A:F,6,0),"비해당분야")</f>
        <v>2</v>
      </c>
      <c r="AA2602" s="4">
        <f>IF(R2602="C",SUMIF(B:B,B2602,Z:Z),"비해당분야")</f>
        <v>4</v>
      </c>
      <c r="AB2602" s="4">
        <f>IF(R2602="C",SUM(Y2602,AA2602),"비해당분야")</f>
        <v>34</v>
      </c>
      <c r="AC2602" s="4">
        <f>IF(R2602="C",AB2602,X2602)</f>
        <v>34</v>
      </c>
      <c r="AD2602" s="4">
        <f>VLOOKUP(K2602,'[1]자격증 backdata'!A:D,4,0)</f>
        <v>0</v>
      </c>
      <c r="AE2602" s="4">
        <f>IF(_xlfn.MAXIFS(AD:AD,B:B,B2602)&gt;10,10,_xlfn.MAXIFS(AD:AD,B:B,B2602))</f>
        <v>5</v>
      </c>
      <c r="AG2602" s="5">
        <f>VLOOKUP(K2602,'[1]자격증 backdata'!A:C,3,0)</f>
        <v>0</v>
      </c>
      <c r="AH2602" s="5">
        <f>COUNTIFS($B:$B,$B2602,$AG:$AG,AH$1)</f>
        <v>0</v>
      </c>
      <c r="AI2602" s="5">
        <f>COUNTIFS($B:$B,$B2602,$AG:$AG,AI$1)</f>
        <v>0</v>
      </c>
      <c r="AJ2602" s="5">
        <f>COUNTIFS($B:$B,$B2602,$AG:$AG,AJ$1)</f>
        <v>0</v>
      </c>
      <c r="AK2602" s="5">
        <f>COUNTIFS($B:$B,$B2602,$AG:$AG,AK$1)</f>
        <v>0</v>
      </c>
      <c r="AL2602" s="5">
        <f>COUNTIFS($B:$B,$B2602,$AG:$AG,AL$1)</f>
        <v>0</v>
      </c>
      <c r="AM2602" s="5">
        <f>COUNTIFS($B:$B,$B2602,$AG:$AG,AM$1)</f>
        <v>0</v>
      </c>
      <c r="AN2602" s="5">
        <f>COUNTIFS($B:$B,$B2602,$AG:$AG,AN$1)</f>
        <v>0</v>
      </c>
      <c r="AO2602" s="5">
        <f>COUNTIFS($B:$B,$B2602,$AG:$AG,AO$1)</f>
        <v>0</v>
      </c>
      <c r="AP2602" s="5">
        <f>COUNTIFS($B:$B,$B2602,$AG:$AG,AP$1)</f>
        <v>0</v>
      </c>
      <c r="AQ2602" s="5">
        <f>COUNTIFS($B:$B,$B2602,$AG:$AG,AQ$1)</f>
        <v>0</v>
      </c>
      <c r="AR2602" s="5">
        <f>COUNTIFS($B:$B,$B2602,$AG:$AG,AR$1)</f>
        <v>1</v>
      </c>
      <c r="AS2602" s="5">
        <f>COUNTIFS($B:$B,$B2602,$AG:$AG,AS$1)</f>
        <v>0</v>
      </c>
      <c r="AT2602" s="5">
        <f>COUNTIFS($B:$B,$B2602,$AG:$AG,AT$1)</f>
        <v>0</v>
      </c>
      <c r="AU2602" s="5">
        <f>COUNTIFS($B:$B,$B2602,$AG:$AG,AU$1)</f>
        <v>0</v>
      </c>
    </row>
    <row r="2603" spans="1:47" ht="15" customHeight="1" x14ac:dyDescent="0.35">
      <c r="A2603" s="6">
        <f>IF(B2602=B2603,A2602,A2602+1)</f>
        <v>913</v>
      </c>
      <c r="B2603" s="6" t="s">
        <v>1323</v>
      </c>
      <c r="C2603" s="6" t="s">
        <v>1322</v>
      </c>
      <c r="D2603" s="6" t="s">
        <v>1130</v>
      </c>
      <c r="E2603" s="6" t="s">
        <v>1129</v>
      </c>
      <c r="F2603" s="4" t="s">
        <v>7</v>
      </c>
      <c r="G2603" s="4" t="s">
        <v>8</v>
      </c>
      <c r="H2603" s="4" t="s">
        <v>7</v>
      </c>
      <c r="I2603" s="4">
        <v>5</v>
      </c>
      <c r="J2603" s="4" t="s">
        <v>633</v>
      </c>
      <c r="K2603" s="4" t="s">
        <v>1282</v>
      </c>
      <c r="L2603" s="4" t="s">
        <v>55</v>
      </c>
      <c r="M2603" s="4" t="s">
        <v>1321</v>
      </c>
      <c r="N2603" s="4" t="s">
        <v>520</v>
      </c>
      <c r="P2603" s="4" t="s">
        <v>1</v>
      </c>
      <c r="Q2603" s="5" t="s">
        <v>1126</v>
      </c>
      <c r="R2603" s="5" t="s">
        <v>1125</v>
      </c>
      <c r="S2603" s="5">
        <f>IF(P2603="심사불필요","-",VLOOKUP(K2603,'[1]자격증 backdata'!A:G,7,0))</f>
        <v>0</v>
      </c>
      <c r="T2603" s="5" t="str">
        <f>IF(S2603="-","-",IF(COUNTIFS(B:B,B2603,S:S,"필수")&gt;0,"자격요건충족","확인필요"))</f>
        <v>자격요건충족</v>
      </c>
      <c r="U2603" s="5"/>
      <c r="W2603" s="5">
        <f>IF(Q2603="4급","심사불필요",VLOOKUP(K2603,'[1]자격증 backdata'!A:B,2,0))</f>
        <v>0</v>
      </c>
      <c r="X2603" s="4" t="str">
        <f>IF(R2603="A", MIN(20, SUMIFS(W:W, B:B, B2603, R:R, "A")),IF(R2603="B", MIN(30, SUMIFS(W:W, B:B, B2603, R:R, "B")),"비해당분야"))</f>
        <v>비해당분야</v>
      </c>
      <c r="Y2603" s="4">
        <f>IF(R2603="C",MIN(30,IF(COUNTIFS(B:B,B2603,W:W,"가1")=1,25,IF(COUNTIFS(B:B,B2603,W:W,"가1")&gt;=2,30,0))+IF(COUNTIFS(B:B,B2603,W:W,"나1")&gt;=4,30,IF(COUNTIFS(B:B,B2603,W:W,"나1")=3,26,IF(COUNTIFS(B:B,B2603,W:W,"나1")=2,22,IF(COUNTIFS(B:B,B2603,W:W,"나1")=1,18,0)))))+MIN(30,IF(COUNTIFS(B:B,B2603,W:W,"가2")=1,25,IF(COUNTIFS(B:B,B2603,W:W,"가2")&gt;=2,30,0))+IF(COUNTIFS(B:B,B2603,W:W,"나2")=3,30,IF(COUNTIFS(B:B,B2603,W:W,"나2")=2,25,IF(COUNTIFS(B:B,B2603,W:W,"나2")=1,20,0)))),"비해당분야")</f>
        <v>30</v>
      </c>
      <c r="Z2603" s="4">
        <f>IF(R2603="C",VLOOKUP(K2603,'[1]자격증 backdata'!A:F,6,0),"비해당분야")</f>
        <v>2</v>
      </c>
      <c r="AA2603" s="4">
        <f>IF(R2603="C",SUMIF(B:B,B2603,Z:Z),"비해당분야")</f>
        <v>4</v>
      </c>
      <c r="AB2603" s="4">
        <f>IF(R2603="C",SUM(Y2603,AA2603),"비해당분야")</f>
        <v>34</v>
      </c>
      <c r="AC2603" s="4">
        <f>IF(R2603="C",AB2603,X2603)</f>
        <v>34</v>
      </c>
      <c r="AD2603" s="4">
        <f>VLOOKUP(K2603,'[1]자격증 backdata'!A:D,4,0)</f>
        <v>0</v>
      </c>
      <c r="AE2603" s="4">
        <f>IF(_xlfn.MAXIFS(AD:AD,B:B,B2603)&gt;10,10,_xlfn.MAXIFS(AD:AD,B:B,B2603))</f>
        <v>5</v>
      </c>
      <c r="AG2603" s="5">
        <f>VLOOKUP(K2603,'[1]자격증 backdata'!A:C,3,0)</f>
        <v>0</v>
      </c>
      <c r="AH2603" s="5">
        <f>COUNTIFS($B:$B,$B2603,$AG:$AG,AH$1)</f>
        <v>0</v>
      </c>
      <c r="AI2603" s="5">
        <f>COUNTIFS($B:$B,$B2603,$AG:$AG,AI$1)</f>
        <v>0</v>
      </c>
      <c r="AJ2603" s="5">
        <f>COUNTIFS($B:$B,$B2603,$AG:$AG,AJ$1)</f>
        <v>0</v>
      </c>
      <c r="AK2603" s="5">
        <f>COUNTIFS($B:$B,$B2603,$AG:$AG,AK$1)</f>
        <v>0</v>
      </c>
      <c r="AL2603" s="5">
        <f>COUNTIFS($B:$B,$B2603,$AG:$AG,AL$1)</f>
        <v>0</v>
      </c>
      <c r="AM2603" s="5">
        <f>COUNTIFS($B:$B,$B2603,$AG:$AG,AM$1)</f>
        <v>0</v>
      </c>
      <c r="AN2603" s="5">
        <f>COUNTIFS($B:$B,$B2603,$AG:$AG,AN$1)</f>
        <v>0</v>
      </c>
      <c r="AO2603" s="5">
        <f>COUNTIFS($B:$B,$B2603,$AG:$AG,AO$1)</f>
        <v>0</v>
      </c>
      <c r="AP2603" s="5">
        <f>COUNTIFS($B:$B,$B2603,$AG:$AG,AP$1)</f>
        <v>0</v>
      </c>
      <c r="AQ2603" s="5">
        <f>COUNTIFS($B:$B,$B2603,$AG:$AG,AQ$1)</f>
        <v>0</v>
      </c>
      <c r="AR2603" s="5">
        <f>COUNTIFS($B:$B,$B2603,$AG:$AG,AR$1)</f>
        <v>1</v>
      </c>
      <c r="AS2603" s="5">
        <f>COUNTIFS($B:$B,$B2603,$AG:$AG,AS$1)</f>
        <v>0</v>
      </c>
      <c r="AT2603" s="5">
        <f>COUNTIFS($B:$B,$B2603,$AG:$AG,AT$1)</f>
        <v>0</v>
      </c>
      <c r="AU2603" s="5">
        <f>COUNTIFS($B:$B,$B2603,$AG:$AG,AU$1)</f>
        <v>0</v>
      </c>
    </row>
    <row r="2604" spans="1:47" ht="15" customHeight="1" x14ac:dyDescent="0.35">
      <c r="A2604" s="3">
        <f>IF(B2603=B2604,A2603,A2603+1)</f>
        <v>914</v>
      </c>
      <c r="B2604" s="3" t="s">
        <v>1320</v>
      </c>
      <c r="C2604" s="3" t="s">
        <v>1319</v>
      </c>
      <c r="D2604" s="3" t="s">
        <v>1130</v>
      </c>
      <c r="E2604" s="3" t="s">
        <v>1129</v>
      </c>
      <c r="F2604" s="4" t="s">
        <v>8</v>
      </c>
      <c r="G2604" s="4" t="s">
        <v>8</v>
      </c>
      <c r="H2604" s="4" t="s">
        <v>7</v>
      </c>
      <c r="I2604" s="3">
        <v>1</v>
      </c>
      <c r="J2604" s="3" t="s">
        <v>975</v>
      </c>
      <c r="K2604" s="3" t="s">
        <v>1196</v>
      </c>
      <c r="L2604" s="3" t="s">
        <v>4</v>
      </c>
      <c r="M2604" s="3" t="s">
        <v>1318</v>
      </c>
      <c r="N2604" s="3" t="s">
        <v>1317</v>
      </c>
      <c r="P2604" s="3" t="s">
        <v>1</v>
      </c>
      <c r="Q2604" s="2" t="s">
        <v>1126</v>
      </c>
      <c r="R2604" s="2" t="s">
        <v>1125</v>
      </c>
      <c r="S2604" s="2" t="str">
        <f>IF(P2604="심사불필요","-",VLOOKUP(K2604,'[1]자격증 backdata'!A:G,7,0))</f>
        <v>필수</v>
      </c>
      <c r="T2604" s="2" t="str">
        <f>IF(S2604="-","-",IF(COUNTIFS(B:B,B2604,S:S,"필수")&gt;0,"자격요건충족","확인필요"))</f>
        <v>자격요건충족</v>
      </c>
      <c r="U2604" s="2"/>
      <c r="W2604" s="2" t="str">
        <f>IF(Q2604="4급","심사불필요",VLOOKUP(K2604,'[1]자격증 backdata'!A:B,2,0))</f>
        <v>가2</v>
      </c>
      <c r="X2604" s="3" t="str">
        <f>IF(R2604="A", MIN(20, SUMIFS(W:W, B:B, B2604, R:R, "A")),IF(R2604="B", MIN(30, SUMIFS(W:W, B:B, B2604, R:R, "B")),"비해당분야"))</f>
        <v>비해당분야</v>
      </c>
      <c r="Y2604" s="3">
        <f>IF(R2604="C",MIN(30,IF(COUNTIFS(B:B,B2604,W:W,"가1")=1,25,IF(COUNTIFS(B:B,B2604,W:W,"가1")&gt;=2,30,0))+IF(COUNTIFS(B:B,B2604,W:W,"나1")&gt;=4,30,IF(COUNTIFS(B:B,B2604,W:W,"나1")=3,26,IF(COUNTIFS(B:B,B2604,W:W,"나1")=2,22,IF(COUNTIFS(B:B,B2604,W:W,"나1")=1,18,0)))))+MIN(30,IF(COUNTIFS(B:B,B2604,W:W,"가2")=1,25,IF(COUNTIFS(B:B,B2604,W:W,"가2")&gt;=2,30,0))+IF(COUNTIFS(B:B,B2604,W:W,"나2")=3,30,IF(COUNTIFS(B:B,B2604,W:W,"나2")=2,25,IF(COUNTIFS(B:B,B2604,W:W,"나2")=1,20,0)))),"비해당분야")</f>
        <v>25</v>
      </c>
      <c r="Z2604" s="3">
        <f>IF(R2604="C",VLOOKUP(K2604,'[1]자격증 backdata'!A:F,6,0),"비해당분야")</f>
        <v>0</v>
      </c>
      <c r="AA2604" s="3">
        <f>IF(R2604="C",SUMIF(B:B,B2604,Z:Z),"비해당분야")</f>
        <v>0</v>
      </c>
      <c r="AB2604" s="3">
        <f>IF(R2604="C",SUM(Y2604,AA2604),"비해당분야")</f>
        <v>25</v>
      </c>
      <c r="AC2604" s="3">
        <f>IF(R2604="C",AB2604,X2604)</f>
        <v>25</v>
      </c>
      <c r="AD2604" s="3">
        <f>VLOOKUP(K2604,'[1]자격증 backdata'!A:D,4,0)</f>
        <v>0</v>
      </c>
      <c r="AE2604" s="3">
        <f>IF(_xlfn.MAXIFS(AD:AD,B:B,B2604)&gt;10,10,_xlfn.MAXIFS(AD:AD,B:B,B2604))</f>
        <v>0</v>
      </c>
      <c r="AG2604" s="2" t="str">
        <f>VLOOKUP(K2604,'[1]자격증 backdata'!A:C,3,0)</f>
        <v>K</v>
      </c>
      <c r="AH2604" s="2">
        <f>COUNTIFS($B:$B,$B2604,$AG:$AG,AH$1)</f>
        <v>0</v>
      </c>
      <c r="AI2604" s="2">
        <f>COUNTIFS($B:$B,$B2604,$AG:$AG,AI$1)</f>
        <v>0</v>
      </c>
      <c r="AJ2604" s="2">
        <f>COUNTIFS($B:$B,$B2604,$AG:$AG,AJ$1)</f>
        <v>0</v>
      </c>
      <c r="AK2604" s="2">
        <f>COUNTIFS($B:$B,$B2604,$AG:$AG,AK$1)</f>
        <v>0</v>
      </c>
      <c r="AL2604" s="2">
        <f>COUNTIFS($B:$B,$B2604,$AG:$AG,AL$1)</f>
        <v>0</v>
      </c>
      <c r="AM2604" s="2">
        <f>COUNTIFS($B:$B,$B2604,$AG:$AG,AM$1)</f>
        <v>0</v>
      </c>
      <c r="AN2604" s="2">
        <f>COUNTIFS($B:$B,$B2604,$AG:$AG,AN$1)</f>
        <v>0</v>
      </c>
      <c r="AO2604" s="2">
        <f>COUNTIFS($B:$B,$B2604,$AG:$AG,AO$1)</f>
        <v>0</v>
      </c>
      <c r="AP2604" s="2">
        <f>COUNTIFS($B:$B,$B2604,$AG:$AG,AP$1)</f>
        <v>0</v>
      </c>
      <c r="AQ2604" s="2">
        <f>COUNTIFS($B:$B,$B2604,$AG:$AG,AQ$1)</f>
        <v>0</v>
      </c>
      <c r="AR2604" s="2">
        <f>COUNTIFS($B:$B,$B2604,$AG:$AG,AR$1)</f>
        <v>1</v>
      </c>
      <c r="AS2604" s="2">
        <f>COUNTIFS($B:$B,$B2604,$AG:$AG,AS$1)</f>
        <v>0</v>
      </c>
      <c r="AT2604" s="2">
        <f>COUNTIFS($B:$B,$B2604,$AG:$AG,AT$1)</f>
        <v>0</v>
      </c>
      <c r="AU2604" s="2">
        <f>COUNTIFS($B:$B,$B2604,$AG:$AG,AU$1)</f>
        <v>0</v>
      </c>
    </row>
    <row r="2605" spans="1:47" ht="15" customHeight="1" x14ac:dyDescent="0.35">
      <c r="A2605" s="4">
        <f>IF(B2604=B2605,A2604,A2604+1)</f>
        <v>915</v>
      </c>
      <c r="B2605" s="4" t="s">
        <v>1312</v>
      </c>
      <c r="C2605" s="4" t="s">
        <v>1311</v>
      </c>
      <c r="D2605" s="4" t="s">
        <v>1130</v>
      </c>
      <c r="E2605" s="4" t="s">
        <v>1129</v>
      </c>
      <c r="F2605" s="4" t="s">
        <v>8</v>
      </c>
      <c r="G2605" s="4" t="s">
        <v>8</v>
      </c>
      <c r="H2605" s="4" t="s">
        <v>7</v>
      </c>
      <c r="I2605" s="4">
        <v>1</v>
      </c>
      <c r="J2605" s="4" t="s">
        <v>987</v>
      </c>
      <c r="K2605" s="4" t="s">
        <v>1137</v>
      </c>
      <c r="L2605" s="4" t="s">
        <v>4</v>
      </c>
      <c r="M2605" s="4" t="s">
        <v>1316</v>
      </c>
      <c r="N2605" s="4" t="s">
        <v>1242</v>
      </c>
      <c r="P2605" s="4" t="s">
        <v>1</v>
      </c>
      <c r="Q2605" s="5" t="s">
        <v>1126</v>
      </c>
      <c r="R2605" s="5" t="s">
        <v>1125</v>
      </c>
      <c r="S2605" s="5" t="str">
        <f>IF(P2605="심사불필요","-",VLOOKUP(K2605,'[1]자격증 backdata'!A:G,7,0))</f>
        <v>필수</v>
      </c>
      <c r="T2605" s="5" t="str">
        <f>IF(S2605="-","-",IF(COUNTIFS(B:B,B2605,S:S,"필수")&gt;0,"자격요건충족","확인필요"))</f>
        <v>자격요건충족</v>
      </c>
      <c r="U2605" s="5"/>
      <c r="W2605" s="5" t="str">
        <f>IF(Q2605="4급","심사불필요",VLOOKUP(K2605,'[1]자격증 backdata'!A:B,2,0))</f>
        <v>나2</v>
      </c>
      <c r="X2605" s="4" t="str">
        <f>IF(R2605="A", MIN(20, SUMIFS(W:W, B:B, B2605, R:R, "A")),IF(R2605="B", MIN(30, SUMIFS(W:W, B:B, B2605, R:R, "B")),"비해당분야"))</f>
        <v>비해당분야</v>
      </c>
      <c r="Y2605" s="4">
        <f>IF(R2605="C",MIN(30,IF(COUNTIFS(B:B,B2605,W:W,"가1")=1,25,IF(COUNTIFS(B:B,B2605,W:W,"가1")&gt;=2,30,0))+IF(COUNTIFS(B:B,B2605,W:W,"나1")&gt;=4,30,IF(COUNTIFS(B:B,B2605,W:W,"나1")=3,26,IF(COUNTIFS(B:B,B2605,W:W,"나1")=2,22,IF(COUNTIFS(B:B,B2605,W:W,"나1")=1,18,0)))))+MIN(30,IF(COUNTIFS(B:B,B2605,W:W,"가2")=1,25,IF(COUNTIFS(B:B,B2605,W:W,"가2")&gt;=2,30,0))+IF(COUNTIFS(B:B,B2605,W:W,"나2")=3,30,IF(COUNTIFS(B:B,B2605,W:W,"나2")=2,25,IF(COUNTIFS(B:B,B2605,W:W,"나2")=1,20,0)))),"비해당분야")</f>
        <v>25</v>
      </c>
      <c r="Z2605" s="4">
        <f>IF(R2605="C",VLOOKUP(K2605,'[1]자격증 backdata'!A:F,6,0),"비해당분야")</f>
        <v>0</v>
      </c>
      <c r="AA2605" s="4">
        <f>IF(R2605="C",SUMIF(B:B,B2605,Z:Z),"비해당분야")</f>
        <v>4</v>
      </c>
      <c r="AB2605" s="4">
        <f>IF(R2605="C",SUM(Y2605,AA2605),"비해당분야")</f>
        <v>29</v>
      </c>
      <c r="AC2605" s="4">
        <f>IF(R2605="C",AB2605,X2605)</f>
        <v>29</v>
      </c>
      <c r="AD2605" s="4">
        <f>VLOOKUP(K2605,'[1]자격증 backdata'!A:D,4,0)</f>
        <v>0</v>
      </c>
      <c r="AE2605" s="4">
        <f>IF(_xlfn.MAXIFS(AD:AD,B:B,B2605)&gt;10,10,_xlfn.MAXIFS(AD:AD,B:B,B2605))</f>
        <v>5</v>
      </c>
      <c r="AG2605" s="5">
        <f>VLOOKUP(K2605,'[1]자격증 backdata'!A:C,3,0)</f>
        <v>0</v>
      </c>
      <c r="AH2605" s="5">
        <f>COUNTIFS($B:$B,$B2605,$AG:$AG,AH$1)</f>
        <v>0</v>
      </c>
      <c r="AI2605" s="5">
        <f>COUNTIFS($B:$B,$B2605,$AG:$AG,AI$1)</f>
        <v>0</v>
      </c>
      <c r="AJ2605" s="5">
        <f>COUNTIFS($B:$B,$B2605,$AG:$AG,AJ$1)</f>
        <v>0</v>
      </c>
      <c r="AK2605" s="5">
        <f>COUNTIFS($B:$B,$B2605,$AG:$AG,AK$1)</f>
        <v>0</v>
      </c>
      <c r="AL2605" s="5">
        <f>COUNTIFS($B:$B,$B2605,$AG:$AG,AL$1)</f>
        <v>0</v>
      </c>
      <c r="AM2605" s="5">
        <f>COUNTIFS($B:$B,$B2605,$AG:$AG,AM$1)</f>
        <v>0</v>
      </c>
      <c r="AN2605" s="5">
        <f>COUNTIFS($B:$B,$B2605,$AG:$AG,AN$1)</f>
        <v>0</v>
      </c>
      <c r="AO2605" s="5">
        <f>COUNTIFS($B:$B,$B2605,$AG:$AG,AO$1)</f>
        <v>0</v>
      </c>
      <c r="AP2605" s="5">
        <f>COUNTIFS($B:$B,$B2605,$AG:$AG,AP$1)</f>
        <v>0</v>
      </c>
      <c r="AQ2605" s="5">
        <f>COUNTIFS($B:$B,$B2605,$AG:$AG,AQ$1)</f>
        <v>0</v>
      </c>
      <c r="AR2605" s="5">
        <f>COUNTIFS($B:$B,$B2605,$AG:$AG,AR$1)</f>
        <v>0</v>
      </c>
      <c r="AS2605" s="5">
        <f>COUNTIFS($B:$B,$B2605,$AG:$AG,AS$1)</f>
        <v>0</v>
      </c>
      <c r="AT2605" s="5">
        <f>COUNTIFS($B:$B,$B2605,$AG:$AG,AT$1)</f>
        <v>0</v>
      </c>
      <c r="AU2605" s="5">
        <f>COUNTIFS($B:$B,$B2605,$AG:$AG,AU$1)</f>
        <v>0</v>
      </c>
    </row>
    <row r="2606" spans="1:47" ht="15" customHeight="1" x14ac:dyDescent="0.35">
      <c r="A2606" s="6">
        <f>IF(B2605=B2606,A2605,A2605+1)</f>
        <v>915</v>
      </c>
      <c r="B2606" s="6" t="s">
        <v>1312</v>
      </c>
      <c r="C2606" s="6" t="s">
        <v>1311</v>
      </c>
      <c r="D2606" s="6" t="s">
        <v>1130</v>
      </c>
      <c r="E2606" s="6" t="s">
        <v>1129</v>
      </c>
      <c r="F2606" s="4" t="s">
        <v>8</v>
      </c>
      <c r="G2606" s="4" t="s">
        <v>8</v>
      </c>
      <c r="H2606" s="4" t="s">
        <v>7</v>
      </c>
      <c r="I2606" s="4">
        <v>2</v>
      </c>
      <c r="J2606" s="4" t="s">
        <v>1184</v>
      </c>
      <c r="K2606" s="4" t="s">
        <v>1183</v>
      </c>
      <c r="L2606" s="4" t="s">
        <v>4</v>
      </c>
      <c r="M2606" s="4" t="s">
        <v>1315</v>
      </c>
      <c r="N2606" s="4" t="s">
        <v>1218</v>
      </c>
      <c r="P2606" s="4" t="s">
        <v>1</v>
      </c>
      <c r="Q2606" s="5" t="s">
        <v>1126</v>
      </c>
      <c r="R2606" s="5" t="s">
        <v>1125</v>
      </c>
      <c r="S2606" s="5" t="str">
        <f>IF(P2606="심사불필요","-",VLOOKUP(K2606,'[1]자격증 backdata'!A:G,7,0))</f>
        <v>필수</v>
      </c>
      <c r="T2606" s="5" t="str">
        <f>IF(S2606="-","-",IF(COUNTIFS(B:B,B2606,S:S,"필수")&gt;0,"자격요건충족","확인필요"))</f>
        <v>자격요건충족</v>
      </c>
      <c r="U2606" s="5"/>
      <c r="W2606" s="5" t="str">
        <f>IF(Q2606="4급","심사불필요",VLOOKUP(K2606,'[1]자격증 backdata'!A:B,2,0))</f>
        <v>나2</v>
      </c>
      <c r="X2606" s="4" t="str">
        <f>IF(R2606="A", MIN(20, SUMIFS(W:W, B:B, B2606, R:R, "A")),IF(R2606="B", MIN(30, SUMIFS(W:W, B:B, B2606, R:R, "B")),"비해당분야"))</f>
        <v>비해당분야</v>
      </c>
      <c r="Y2606" s="4">
        <f>IF(R2606="C",MIN(30,IF(COUNTIFS(B:B,B2606,W:W,"가1")=1,25,IF(COUNTIFS(B:B,B2606,W:W,"가1")&gt;=2,30,0))+IF(COUNTIFS(B:B,B2606,W:W,"나1")&gt;=4,30,IF(COUNTIFS(B:B,B2606,W:W,"나1")=3,26,IF(COUNTIFS(B:B,B2606,W:W,"나1")=2,22,IF(COUNTIFS(B:B,B2606,W:W,"나1")=1,18,0)))))+MIN(30,IF(COUNTIFS(B:B,B2606,W:W,"가2")=1,25,IF(COUNTIFS(B:B,B2606,W:W,"가2")&gt;=2,30,0))+IF(COUNTIFS(B:B,B2606,W:W,"나2")=3,30,IF(COUNTIFS(B:B,B2606,W:W,"나2")=2,25,IF(COUNTIFS(B:B,B2606,W:W,"나2")=1,20,0)))),"비해당분야")</f>
        <v>25</v>
      </c>
      <c r="Z2606" s="4">
        <f>IF(R2606="C",VLOOKUP(K2606,'[1]자격증 backdata'!A:F,6,0),"비해당분야")</f>
        <v>0</v>
      </c>
      <c r="AA2606" s="4">
        <f>IF(R2606="C",SUMIF(B:B,B2606,Z:Z),"비해당분야")</f>
        <v>4</v>
      </c>
      <c r="AB2606" s="4">
        <f>IF(R2606="C",SUM(Y2606,AA2606),"비해당분야")</f>
        <v>29</v>
      </c>
      <c r="AC2606" s="4">
        <f>IF(R2606="C",AB2606,X2606)</f>
        <v>29</v>
      </c>
      <c r="AD2606" s="4">
        <f>VLOOKUP(K2606,'[1]자격증 backdata'!A:D,4,0)</f>
        <v>0</v>
      </c>
      <c r="AE2606" s="4">
        <f>IF(_xlfn.MAXIFS(AD:AD,B:B,B2606)&gt;10,10,_xlfn.MAXIFS(AD:AD,B:B,B2606))</f>
        <v>5</v>
      </c>
      <c r="AG2606" s="5">
        <f>VLOOKUP(K2606,'[1]자격증 backdata'!A:C,3,0)</f>
        <v>0</v>
      </c>
      <c r="AH2606" s="5">
        <f>COUNTIFS($B:$B,$B2606,$AG:$AG,AH$1)</f>
        <v>0</v>
      </c>
      <c r="AI2606" s="5">
        <f>COUNTIFS($B:$B,$B2606,$AG:$AG,AI$1)</f>
        <v>0</v>
      </c>
      <c r="AJ2606" s="5">
        <f>COUNTIFS($B:$B,$B2606,$AG:$AG,AJ$1)</f>
        <v>0</v>
      </c>
      <c r="AK2606" s="5">
        <f>COUNTIFS($B:$B,$B2606,$AG:$AG,AK$1)</f>
        <v>0</v>
      </c>
      <c r="AL2606" s="5">
        <f>COUNTIFS($B:$B,$B2606,$AG:$AG,AL$1)</f>
        <v>0</v>
      </c>
      <c r="AM2606" s="5">
        <f>COUNTIFS($B:$B,$B2606,$AG:$AG,AM$1)</f>
        <v>0</v>
      </c>
      <c r="AN2606" s="5">
        <f>COUNTIFS($B:$B,$B2606,$AG:$AG,AN$1)</f>
        <v>0</v>
      </c>
      <c r="AO2606" s="5">
        <f>COUNTIFS($B:$B,$B2606,$AG:$AG,AO$1)</f>
        <v>0</v>
      </c>
      <c r="AP2606" s="5">
        <f>COUNTIFS($B:$B,$B2606,$AG:$AG,AP$1)</f>
        <v>0</v>
      </c>
      <c r="AQ2606" s="5">
        <f>COUNTIFS($B:$B,$B2606,$AG:$AG,AQ$1)</f>
        <v>0</v>
      </c>
      <c r="AR2606" s="5">
        <f>COUNTIFS($B:$B,$B2606,$AG:$AG,AR$1)</f>
        <v>0</v>
      </c>
      <c r="AS2606" s="5">
        <f>COUNTIFS($B:$B,$B2606,$AG:$AG,AS$1)</f>
        <v>0</v>
      </c>
      <c r="AT2606" s="5">
        <f>COUNTIFS($B:$B,$B2606,$AG:$AG,AT$1)</f>
        <v>0</v>
      </c>
      <c r="AU2606" s="5">
        <f>COUNTIFS($B:$B,$B2606,$AG:$AG,AU$1)</f>
        <v>0</v>
      </c>
    </row>
    <row r="2607" spans="1:47" ht="15" customHeight="1" x14ac:dyDescent="0.35">
      <c r="A2607" s="6">
        <f>IF(B2606=B2607,A2606,A2606+1)</f>
        <v>915</v>
      </c>
      <c r="B2607" s="6" t="s">
        <v>1312</v>
      </c>
      <c r="C2607" s="6" t="s">
        <v>1311</v>
      </c>
      <c r="D2607" s="6" t="s">
        <v>1130</v>
      </c>
      <c r="E2607" s="6" t="s">
        <v>1129</v>
      </c>
      <c r="F2607" s="4" t="s">
        <v>7</v>
      </c>
      <c r="G2607" s="4" t="s">
        <v>8</v>
      </c>
      <c r="H2607" s="4" t="s">
        <v>7</v>
      </c>
      <c r="I2607" s="4">
        <v>3</v>
      </c>
      <c r="J2607" s="4" t="s">
        <v>69</v>
      </c>
      <c r="K2607" s="4" t="s">
        <v>1134</v>
      </c>
      <c r="L2607" s="4" t="s">
        <v>36</v>
      </c>
      <c r="M2607" s="4" t="s">
        <v>1314</v>
      </c>
      <c r="N2607" s="4" t="s">
        <v>1138</v>
      </c>
      <c r="P2607" s="4" t="s">
        <v>1</v>
      </c>
      <c r="Q2607" s="5" t="s">
        <v>1126</v>
      </c>
      <c r="R2607" s="5" t="s">
        <v>1125</v>
      </c>
      <c r="S2607" s="5">
        <f>IF(P2607="심사불필요","-",VLOOKUP(K2607,'[1]자격증 backdata'!A:G,7,0))</f>
        <v>0</v>
      </c>
      <c r="T2607" s="5" t="str">
        <f>IF(S2607="-","-",IF(COUNTIFS(B:B,B2607,S:S,"필수")&gt;0,"자격요건충족","확인필요"))</f>
        <v>자격요건충족</v>
      </c>
      <c r="U2607" s="5"/>
      <c r="W2607" s="5">
        <f>IF(Q2607="4급","심사불필요",VLOOKUP(K2607,'[1]자격증 backdata'!A:B,2,0))</f>
        <v>0</v>
      </c>
      <c r="X2607" s="4" t="str">
        <f>IF(R2607="A", MIN(20, SUMIFS(W:W, B:B, B2607, R:R, "A")),IF(R2607="B", MIN(30, SUMIFS(W:W, B:B, B2607, R:R, "B")),"비해당분야"))</f>
        <v>비해당분야</v>
      </c>
      <c r="Y2607" s="4">
        <f>IF(R2607="C",MIN(30,IF(COUNTIFS(B:B,B2607,W:W,"가1")=1,25,IF(COUNTIFS(B:B,B2607,W:W,"가1")&gt;=2,30,0))+IF(COUNTIFS(B:B,B2607,W:W,"나1")&gt;=4,30,IF(COUNTIFS(B:B,B2607,W:W,"나1")=3,26,IF(COUNTIFS(B:B,B2607,W:W,"나1")=2,22,IF(COUNTIFS(B:B,B2607,W:W,"나1")=1,18,0)))))+MIN(30,IF(COUNTIFS(B:B,B2607,W:W,"가2")=1,25,IF(COUNTIFS(B:B,B2607,W:W,"가2")&gt;=2,30,0))+IF(COUNTIFS(B:B,B2607,W:W,"나2")=3,30,IF(COUNTIFS(B:B,B2607,W:W,"나2")=2,25,IF(COUNTIFS(B:B,B2607,W:W,"나2")=1,20,0)))),"비해당분야")</f>
        <v>25</v>
      </c>
      <c r="Z2607" s="4">
        <f>IF(R2607="C",VLOOKUP(K2607,'[1]자격증 backdata'!A:F,6,0),"비해당분야")</f>
        <v>0</v>
      </c>
      <c r="AA2607" s="4">
        <f>IF(R2607="C",SUMIF(B:B,B2607,Z:Z),"비해당분야")</f>
        <v>4</v>
      </c>
      <c r="AB2607" s="4">
        <f>IF(R2607="C",SUM(Y2607,AA2607),"비해당분야")</f>
        <v>29</v>
      </c>
      <c r="AC2607" s="4">
        <f>IF(R2607="C",AB2607,X2607)</f>
        <v>29</v>
      </c>
      <c r="AD2607" s="4">
        <f>VLOOKUP(K2607,'[1]자격증 backdata'!A:D,4,0)</f>
        <v>5</v>
      </c>
      <c r="AE2607" s="4">
        <f>IF(_xlfn.MAXIFS(AD:AD,B:B,B2607)&gt;10,10,_xlfn.MAXIFS(AD:AD,B:B,B2607))</f>
        <v>5</v>
      </c>
      <c r="AG2607" s="5">
        <f>VLOOKUP(K2607,'[1]자격증 backdata'!A:C,3,0)</f>
        <v>0</v>
      </c>
      <c r="AH2607" s="5">
        <f>COUNTIFS($B:$B,$B2607,$AG:$AG,AH$1)</f>
        <v>0</v>
      </c>
      <c r="AI2607" s="5">
        <f>COUNTIFS($B:$B,$B2607,$AG:$AG,AI$1)</f>
        <v>0</v>
      </c>
      <c r="AJ2607" s="5">
        <f>COUNTIFS($B:$B,$B2607,$AG:$AG,AJ$1)</f>
        <v>0</v>
      </c>
      <c r="AK2607" s="5">
        <f>COUNTIFS($B:$B,$B2607,$AG:$AG,AK$1)</f>
        <v>0</v>
      </c>
      <c r="AL2607" s="5">
        <f>COUNTIFS($B:$B,$B2607,$AG:$AG,AL$1)</f>
        <v>0</v>
      </c>
      <c r="AM2607" s="5">
        <f>COUNTIFS($B:$B,$B2607,$AG:$AG,AM$1)</f>
        <v>0</v>
      </c>
      <c r="AN2607" s="5">
        <f>COUNTIFS($B:$B,$B2607,$AG:$AG,AN$1)</f>
        <v>0</v>
      </c>
      <c r="AO2607" s="5">
        <f>COUNTIFS($B:$B,$B2607,$AG:$AG,AO$1)</f>
        <v>0</v>
      </c>
      <c r="AP2607" s="5">
        <f>COUNTIFS($B:$B,$B2607,$AG:$AG,AP$1)</f>
        <v>0</v>
      </c>
      <c r="AQ2607" s="5">
        <f>COUNTIFS($B:$B,$B2607,$AG:$AG,AQ$1)</f>
        <v>0</v>
      </c>
      <c r="AR2607" s="5">
        <f>COUNTIFS($B:$B,$B2607,$AG:$AG,AR$1)</f>
        <v>0</v>
      </c>
      <c r="AS2607" s="5">
        <f>COUNTIFS($B:$B,$B2607,$AG:$AG,AS$1)</f>
        <v>0</v>
      </c>
      <c r="AT2607" s="5">
        <f>COUNTIFS($B:$B,$B2607,$AG:$AG,AT$1)</f>
        <v>0</v>
      </c>
      <c r="AU2607" s="5">
        <f>COUNTIFS($B:$B,$B2607,$AG:$AG,AU$1)</f>
        <v>0</v>
      </c>
    </row>
    <row r="2608" spans="1:47" ht="15" customHeight="1" x14ac:dyDescent="0.35">
      <c r="A2608" s="6">
        <f>IF(B2607=B2608,A2607,A2607+1)</f>
        <v>915</v>
      </c>
      <c r="B2608" s="6" t="s">
        <v>1312</v>
      </c>
      <c r="C2608" s="6" t="s">
        <v>1311</v>
      </c>
      <c r="D2608" s="6" t="s">
        <v>1130</v>
      </c>
      <c r="E2608" s="6" t="s">
        <v>1129</v>
      </c>
      <c r="F2608" s="4" t="s">
        <v>7</v>
      </c>
      <c r="G2608" s="4" t="s">
        <v>8</v>
      </c>
      <c r="H2608" s="4" t="s">
        <v>7</v>
      </c>
      <c r="I2608" s="4">
        <v>4</v>
      </c>
      <c r="J2608" s="4" t="s">
        <v>57</v>
      </c>
      <c r="K2608" s="4" t="s">
        <v>1128</v>
      </c>
      <c r="L2608" s="4" t="s">
        <v>55</v>
      </c>
      <c r="M2608" s="4" t="s">
        <v>1313</v>
      </c>
      <c r="N2608" s="4" t="s">
        <v>1228</v>
      </c>
      <c r="P2608" s="4" t="s">
        <v>1</v>
      </c>
      <c r="Q2608" s="5" t="s">
        <v>1126</v>
      </c>
      <c r="R2608" s="5" t="s">
        <v>1125</v>
      </c>
      <c r="S2608" s="5">
        <f>IF(P2608="심사불필요","-",VLOOKUP(K2608,'[1]자격증 backdata'!A:G,7,0))</f>
        <v>0</v>
      </c>
      <c r="T2608" s="5" t="str">
        <f>IF(S2608="-","-",IF(COUNTIFS(B:B,B2608,S:S,"필수")&gt;0,"자격요건충족","확인필요"))</f>
        <v>자격요건충족</v>
      </c>
      <c r="U2608" s="5"/>
      <c r="W2608" s="5">
        <f>IF(Q2608="4급","심사불필요",VLOOKUP(K2608,'[1]자격증 backdata'!A:B,2,0))</f>
        <v>0</v>
      </c>
      <c r="X2608" s="4" t="str">
        <f>IF(R2608="A", MIN(20, SUMIFS(W:W, B:B, B2608, R:R, "A")),IF(R2608="B", MIN(30, SUMIFS(W:W, B:B, B2608, R:R, "B")),"비해당분야"))</f>
        <v>비해당분야</v>
      </c>
      <c r="Y2608" s="4">
        <f>IF(R2608="C",MIN(30,IF(COUNTIFS(B:B,B2608,W:W,"가1")=1,25,IF(COUNTIFS(B:B,B2608,W:W,"가1")&gt;=2,30,0))+IF(COUNTIFS(B:B,B2608,W:W,"나1")&gt;=4,30,IF(COUNTIFS(B:B,B2608,W:W,"나1")=3,26,IF(COUNTIFS(B:B,B2608,W:W,"나1")=2,22,IF(COUNTIFS(B:B,B2608,W:W,"나1")=1,18,0)))))+MIN(30,IF(COUNTIFS(B:B,B2608,W:W,"가2")=1,25,IF(COUNTIFS(B:B,B2608,W:W,"가2")&gt;=2,30,0))+IF(COUNTIFS(B:B,B2608,W:W,"나2")=3,30,IF(COUNTIFS(B:B,B2608,W:W,"나2")=2,25,IF(COUNTIFS(B:B,B2608,W:W,"나2")=1,20,0)))),"비해당분야")</f>
        <v>25</v>
      </c>
      <c r="Z2608" s="4">
        <f>IF(R2608="C",VLOOKUP(K2608,'[1]자격증 backdata'!A:F,6,0),"비해당분야")</f>
        <v>2</v>
      </c>
      <c r="AA2608" s="4">
        <f>IF(R2608="C",SUMIF(B:B,B2608,Z:Z),"비해당분야")</f>
        <v>4</v>
      </c>
      <c r="AB2608" s="4">
        <f>IF(R2608="C",SUM(Y2608,AA2608),"비해당분야")</f>
        <v>29</v>
      </c>
      <c r="AC2608" s="4">
        <f>IF(R2608="C",AB2608,X2608)</f>
        <v>29</v>
      </c>
      <c r="AD2608" s="4">
        <f>VLOOKUP(K2608,'[1]자격증 backdata'!A:D,4,0)</f>
        <v>0</v>
      </c>
      <c r="AE2608" s="4">
        <f>IF(_xlfn.MAXIFS(AD:AD,B:B,B2608)&gt;10,10,_xlfn.MAXIFS(AD:AD,B:B,B2608))</f>
        <v>5</v>
      </c>
      <c r="AG2608" s="5">
        <f>VLOOKUP(K2608,'[1]자격증 backdata'!A:C,3,0)</f>
        <v>0</v>
      </c>
      <c r="AH2608" s="5">
        <f>COUNTIFS($B:$B,$B2608,$AG:$AG,AH$1)</f>
        <v>0</v>
      </c>
      <c r="AI2608" s="5">
        <f>COUNTIFS($B:$B,$B2608,$AG:$AG,AI$1)</f>
        <v>0</v>
      </c>
      <c r="AJ2608" s="5">
        <f>COUNTIFS($B:$B,$B2608,$AG:$AG,AJ$1)</f>
        <v>0</v>
      </c>
      <c r="AK2608" s="5">
        <f>COUNTIFS($B:$B,$B2608,$AG:$AG,AK$1)</f>
        <v>0</v>
      </c>
      <c r="AL2608" s="5">
        <f>COUNTIFS($B:$B,$B2608,$AG:$AG,AL$1)</f>
        <v>0</v>
      </c>
      <c r="AM2608" s="5">
        <f>COUNTIFS($B:$B,$B2608,$AG:$AG,AM$1)</f>
        <v>0</v>
      </c>
      <c r="AN2608" s="5">
        <f>COUNTIFS($B:$B,$B2608,$AG:$AG,AN$1)</f>
        <v>0</v>
      </c>
      <c r="AO2608" s="5">
        <f>COUNTIFS($B:$B,$B2608,$AG:$AG,AO$1)</f>
        <v>0</v>
      </c>
      <c r="AP2608" s="5">
        <f>COUNTIFS($B:$B,$B2608,$AG:$AG,AP$1)</f>
        <v>0</v>
      </c>
      <c r="AQ2608" s="5">
        <f>COUNTIFS($B:$B,$B2608,$AG:$AG,AQ$1)</f>
        <v>0</v>
      </c>
      <c r="AR2608" s="5">
        <f>COUNTIFS($B:$B,$B2608,$AG:$AG,AR$1)</f>
        <v>0</v>
      </c>
      <c r="AS2608" s="5">
        <f>COUNTIFS($B:$B,$B2608,$AG:$AG,AS$1)</f>
        <v>0</v>
      </c>
      <c r="AT2608" s="5">
        <f>COUNTIFS($B:$B,$B2608,$AG:$AG,AT$1)</f>
        <v>0</v>
      </c>
      <c r="AU2608" s="5">
        <f>COUNTIFS($B:$B,$B2608,$AG:$AG,AU$1)</f>
        <v>0</v>
      </c>
    </row>
    <row r="2609" spans="1:47" ht="15" customHeight="1" x14ac:dyDescent="0.35">
      <c r="A2609" s="6">
        <f>IF(B2608=B2609,A2608,A2608+1)</f>
        <v>915</v>
      </c>
      <c r="B2609" s="6" t="s">
        <v>1312</v>
      </c>
      <c r="C2609" s="6" t="s">
        <v>1311</v>
      </c>
      <c r="D2609" s="6" t="s">
        <v>1130</v>
      </c>
      <c r="E2609" s="6" t="s">
        <v>1129</v>
      </c>
      <c r="F2609" s="4" t="s">
        <v>7</v>
      </c>
      <c r="G2609" s="4" t="s">
        <v>8</v>
      </c>
      <c r="H2609" s="4" t="s">
        <v>7</v>
      </c>
      <c r="I2609" s="4">
        <v>5</v>
      </c>
      <c r="J2609" s="4" t="s">
        <v>633</v>
      </c>
      <c r="K2609" s="4" t="s">
        <v>1282</v>
      </c>
      <c r="L2609" s="4" t="s">
        <v>55</v>
      </c>
      <c r="M2609" s="4" t="s">
        <v>1310</v>
      </c>
      <c r="N2609" s="4" t="s">
        <v>1309</v>
      </c>
      <c r="P2609" s="4" t="s">
        <v>1</v>
      </c>
      <c r="Q2609" s="5" t="s">
        <v>1126</v>
      </c>
      <c r="R2609" s="5" t="s">
        <v>1125</v>
      </c>
      <c r="S2609" s="5">
        <f>IF(P2609="심사불필요","-",VLOOKUP(K2609,'[1]자격증 backdata'!A:G,7,0))</f>
        <v>0</v>
      </c>
      <c r="T2609" s="5" t="str">
        <f>IF(S2609="-","-",IF(COUNTIFS(B:B,B2609,S:S,"필수")&gt;0,"자격요건충족","확인필요"))</f>
        <v>자격요건충족</v>
      </c>
      <c r="U2609" s="5"/>
      <c r="W2609" s="5">
        <f>IF(Q2609="4급","심사불필요",VLOOKUP(K2609,'[1]자격증 backdata'!A:B,2,0))</f>
        <v>0</v>
      </c>
      <c r="X2609" s="4" t="str">
        <f>IF(R2609="A", MIN(20, SUMIFS(W:W, B:B, B2609, R:R, "A")),IF(R2609="B", MIN(30, SUMIFS(W:W, B:B, B2609, R:R, "B")),"비해당분야"))</f>
        <v>비해당분야</v>
      </c>
      <c r="Y2609" s="4">
        <f>IF(R2609="C",MIN(30,IF(COUNTIFS(B:B,B2609,W:W,"가1")=1,25,IF(COUNTIFS(B:B,B2609,W:W,"가1")&gt;=2,30,0))+IF(COUNTIFS(B:B,B2609,W:W,"나1")&gt;=4,30,IF(COUNTIFS(B:B,B2609,W:W,"나1")=3,26,IF(COUNTIFS(B:B,B2609,W:W,"나1")=2,22,IF(COUNTIFS(B:B,B2609,W:W,"나1")=1,18,0)))))+MIN(30,IF(COUNTIFS(B:B,B2609,W:W,"가2")=1,25,IF(COUNTIFS(B:B,B2609,W:W,"가2")&gt;=2,30,0))+IF(COUNTIFS(B:B,B2609,W:W,"나2")=3,30,IF(COUNTIFS(B:B,B2609,W:W,"나2")=2,25,IF(COUNTIFS(B:B,B2609,W:W,"나2")=1,20,0)))),"비해당분야")</f>
        <v>25</v>
      </c>
      <c r="Z2609" s="4">
        <f>IF(R2609="C",VLOOKUP(K2609,'[1]자격증 backdata'!A:F,6,0),"비해당분야")</f>
        <v>2</v>
      </c>
      <c r="AA2609" s="4">
        <f>IF(R2609="C",SUMIF(B:B,B2609,Z:Z),"비해당분야")</f>
        <v>4</v>
      </c>
      <c r="AB2609" s="4">
        <f>IF(R2609="C",SUM(Y2609,AA2609),"비해당분야")</f>
        <v>29</v>
      </c>
      <c r="AC2609" s="4">
        <f>IF(R2609="C",AB2609,X2609)</f>
        <v>29</v>
      </c>
      <c r="AD2609" s="4">
        <f>VLOOKUP(K2609,'[1]자격증 backdata'!A:D,4,0)</f>
        <v>0</v>
      </c>
      <c r="AE2609" s="4">
        <f>IF(_xlfn.MAXIFS(AD:AD,B:B,B2609)&gt;10,10,_xlfn.MAXIFS(AD:AD,B:B,B2609))</f>
        <v>5</v>
      </c>
      <c r="AG2609" s="5">
        <f>VLOOKUP(K2609,'[1]자격증 backdata'!A:C,3,0)</f>
        <v>0</v>
      </c>
      <c r="AH2609" s="5">
        <f>COUNTIFS($B:$B,$B2609,$AG:$AG,AH$1)</f>
        <v>0</v>
      </c>
      <c r="AI2609" s="5">
        <f>COUNTIFS($B:$B,$B2609,$AG:$AG,AI$1)</f>
        <v>0</v>
      </c>
      <c r="AJ2609" s="5">
        <f>COUNTIFS($B:$B,$B2609,$AG:$AG,AJ$1)</f>
        <v>0</v>
      </c>
      <c r="AK2609" s="5">
        <f>COUNTIFS($B:$B,$B2609,$AG:$AG,AK$1)</f>
        <v>0</v>
      </c>
      <c r="AL2609" s="5">
        <f>COUNTIFS($B:$B,$B2609,$AG:$AG,AL$1)</f>
        <v>0</v>
      </c>
      <c r="AM2609" s="5">
        <f>COUNTIFS($B:$B,$B2609,$AG:$AG,AM$1)</f>
        <v>0</v>
      </c>
      <c r="AN2609" s="5">
        <f>COUNTIFS($B:$B,$B2609,$AG:$AG,AN$1)</f>
        <v>0</v>
      </c>
      <c r="AO2609" s="5">
        <f>COUNTIFS($B:$B,$B2609,$AG:$AG,AO$1)</f>
        <v>0</v>
      </c>
      <c r="AP2609" s="5">
        <f>COUNTIFS($B:$B,$B2609,$AG:$AG,AP$1)</f>
        <v>0</v>
      </c>
      <c r="AQ2609" s="5">
        <f>COUNTIFS($B:$B,$B2609,$AG:$AG,AQ$1)</f>
        <v>0</v>
      </c>
      <c r="AR2609" s="5">
        <f>COUNTIFS($B:$B,$B2609,$AG:$AG,AR$1)</f>
        <v>0</v>
      </c>
      <c r="AS2609" s="5">
        <f>COUNTIFS($B:$B,$B2609,$AG:$AG,AS$1)</f>
        <v>0</v>
      </c>
      <c r="AT2609" s="5">
        <f>COUNTIFS($B:$B,$B2609,$AG:$AG,AT$1)</f>
        <v>0</v>
      </c>
      <c r="AU2609" s="5">
        <f>COUNTIFS($B:$B,$B2609,$AG:$AG,AU$1)</f>
        <v>0</v>
      </c>
    </row>
    <row r="2610" spans="1:47" ht="15" customHeight="1" x14ac:dyDescent="0.35">
      <c r="A2610" s="3">
        <f>IF(B2609=B2610,A2609,A2609+1)</f>
        <v>916</v>
      </c>
      <c r="B2610" s="3" t="s">
        <v>1308</v>
      </c>
      <c r="C2610" s="3" t="s">
        <v>1307</v>
      </c>
      <c r="D2610" s="3" t="s">
        <v>1130</v>
      </c>
      <c r="E2610" s="3" t="s">
        <v>1129</v>
      </c>
      <c r="F2610" s="4" t="s">
        <v>8</v>
      </c>
      <c r="G2610" s="4" t="s">
        <v>8</v>
      </c>
      <c r="H2610" s="4" t="s">
        <v>7</v>
      </c>
      <c r="I2610" s="3">
        <v>1</v>
      </c>
      <c r="J2610" s="3" t="s">
        <v>975</v>
      </c>
      <c r="K2610" s="3" t="s">
        <v>1196</v>
      </c>
      <c r="L2610" s="3" t="s">
        <v>4</v>
      </c>
      <c r="M2610" s="3" t="s">
        <v>1306</v>
      </c>
      <c r="N2610" s="3" t="s">
        <v>1305</v>
      </c>
      <c r="P2610" s="3" t="s">
        <v>1</v>
      </c>
      <c r="Q2610" s="2" t="s">
        <v>1126</v>
      </c>
      <c r="R2610" s="2" t="s">
        <v>1125</v>
      </c>
      <c r="S2610" s="2" t="str">
        <f>IF(P2610="심사불필요","-",VLOOKUP(K2610,'[1]자격증 backdata'!A:G,7,0))</f>
        <v>필수</v>
      </c>
      <c r="T2610" s="2" t="str">
        <f>IF(S2610="-","-",IF(COUNTIFS(B:B,B2610,S:S,"필수")&gt;0,"자격요건충족","확인필요"))</f>
        <v>자격요건충족</v>
      </c>
      <c r="U2610" s="2"/>
      <c r="W2610" s="2" t="str">
        <f>IF(Q2610="4급","심사불필요",VLOOKUP(K2610,'[1]자격증 backdata'!A:B,2,0))</f>
        <v>가2</v>
      </c>
      <c r="X2610" s="3" t="str">
        <f>IF(R2610="A", MIN(20, SUMIFS(W:W, B:B, B2610, R:R, "A")),IF(R2610="B", MIN(30, SUMIFS(W:W, B:B, B2610, R:R, "B")),"비해당분야"))</f>
        <v>비해당분야</v>
      </c>
      <c r="Y2610" s="3">
        <f>IF(R2610="C",MIN(30,IF(COUNTIFS(B:B,B2610,W:W,"가1")=1,25,IF(COUNTIFS(B:B,B2610,W:W,"가1")&gt;=2,30,0))+IF(COUNTIFS(B:B,B2610,W:W,"나1")&gt;=4,30,IF(COUNTIFS(B:B,B2610,W:W,"나1")=3,26,IF(COUNTIFS(B:B,B2610,W:W,"나1")=2,22,IF(COUNTIFS(B:B,B2610,W:W,"나1")=1,18,0)))))+MIN(30,IF(COUNTIFS(B:B,B2610,W:W,"가2")=1,25,IF(COUNTIFS(B:B,B2610,W:W,"가2")&gt;=2,30,0))+IF(COUNTIFS(B:B,B2610,W:W,"나2")=3,30,IF(COUNTIFS(B:B,B2610,W:W,"나2")=2,25,IF(COUNTIFS(B:B,B2610,W:W,"나2")=1,20,0)))),"비해당분야")</f>
        <v>25</v>
      </c>
      <c r="Z2610" s="3">
        <f>IF(R2610="C",VLOOKUP(K2610,'[1]자격증 backdata'!A:F,6,0),"비해당분야")</f>
        <v>0</v>
      </c>
      <c r="AA2610" s="3">
        <f>IF(R2610="C",SUMIF(B:B,B2610,Z:Z),"비해당분야")</f>
        <v>0</v>
      </c>
      <c r="AB2610" s="3">
        <f>IF(R2610="C",SUM(Y2610,AA2610),"비해당분야")</f>
        <v>25</v>
      </c>
      <c r="AC2610" s="3">
        <f>IF(R2610="C",AB2610,X2610)</f>
        <v>25</v>
      </c>
      <c r="AD2610" s="3">
        <f>VLOOKUP(K2610,'[1]자격증 backdata'!A:D,4,0)</f>
        <v>0</v>
      </c>
      <c r="AE2610" s="3">
        <f>IF(_xlfn.MAXIFS(AD:AD,B:B,B2610)&gt;10,10,_xlfn.MAXIFS(AD:AD,B:B,B2610))</f>
        <v>0</v>
      </c>
      <c r="AG2610" s="2" t="str">
        <f>VLOOKUP(K2610,'[1]자격증 backdata'!A:C,3,0)</f>
        <v>K</v>
      </c>
      <c r="AH2610" s="2">
        <f>COUNTIFS($B:$B,$B2610,$AG:$AG,AH$1)</f>
        <v>0</v>
      </c>
      <c r="AI2610" s="2">
        <f>COUNTIFS($B:$B,$B2610,$AG:$AG,AI$1)</f>
        <v>0</v>
      </c>
      <c r="AJ2610" s="2">
        <f>COUNTIFS($B:$B,$B2610,$AG:$AG,AJ$1)</f>
        <v>0</v>
      </c>
      <c r="AK2610" s="2">
        <f>COUNTIFS($B:$B,$B2610,$AG:$AG,AK$1)</f>
        <v>0</v>
      </c>
      <c r="AL2610" s="2">
        <f>COUNTIFS($B:$B,$B2610,$AG:$AG,AL$1)</f>
        <v>0</v>
      </c>
      <c r="AM2610" s="2">
        <f>COUNTIFS($B:$B,$B2610,$AG:$AG,AM$1)</f>
        <v>0</v>
      </c>
      <c r="AN2610" s="2">
        <f>COUNTIFS($B:$B,$B2610,$AG:$AG,AN$1)</f>
        <v>0</v>
      </c>
      <c r="AO2610" s="2">
        <f>COUNTIFS($B:$B,$B2610,$AG:$AG,AO$1)</f>
        <v>0</v>
      </c>
      <c r="AP2610" s="2">
        <f>COUNTIFS($B:$B,$B2610,$AG:$AG,AP$1)</f>
        <v>0</v>
      </c>
      <c r="AQ2610" s="2">
        <f>COUNTIFS($B:$B,$B2610,$AG:$AG,AQ$1)</f>
        <v>0</v>
      </c>
      <c r="AR2610" s="2">
        <f>COUNTIFS($B:$B,$B2610,$AG:$AG,AR$1)</f>
        <v>1</v>
      </c>
      <c r="AS2610" s="2">
        <f>COUNTIFS($B:$B,$B2610,$AG:$AG,AS$1)</f>
        <v>0</v>
      </c>
      <c r="AT2610" s="2">
        <f>COUNTIFS($B:$B,$B2610,$AG:$AG,AT$1)</f>
        <v>0</v>
      </c>
      <c r="AU2610" s="2">
        <f>COUNTIFS($B:$B,$B2610,$AG:$AG,AU$1)</f>
        <v>0</v>
      </c>
    </row>
    <row r="2611" spans="1:47" ht="15" customHeight="1" x14ac:dyDescent="0.35">
      <c r="A2611" s="4">
        <f>IF(B2610=B2611,A2610,A2610+1)</f>
        <v>917</v>
      </c>
      <c r="B2611" s="4" t="s">
        <v>1300</v>
      </c>
      <c r="C2611" s="4" t="s">
        <v>1299</v>
      </c>
      <c r="D2611" s="4" t="s">
        <v>1130</v>
      </c>
      <c r="E2611" s="4" t="s">
        <v>1129</v>
      </c>
      <c r="F2611" s="4" t="s">
        <v>8</v>
      </c>
      <c r="G2611" s="4" t="s">
        <v>8</v>
      </c>
      <c r="H2611" s="4" t="s">
        <v>7</v>
      </c>
      <c r="I2611" s="4">
        <v>1</v>
      </c>
      <c r="J2611" s="4" t="s">
        <v>987</v>
      </c>
      <c r="K2611" s="4" t="s">
        <v>1137</v>
      </c>
      <c r="L2611" s="4" t="s">
        <v>4</v>
      </c>
      <c r="M2611" s="4" t="s">
        <v>1304</v>
      </c>
      <c r="N2611" s="4" t="s">
        <v>1303</v>
      </c>
      <c r="P2611" s="4" t="s">
        <v>1</v>
      </c>
      <c r="Q2611" s="5" t="s">
        <v>1126</v>
      </c>
      <c r="R2611" s="5" t="s">
        <v>1125</v>
      </c>
      <c r="S2611" s="5" t="str">
        <f>IF(P2611="심사불필요","-",VLOOKUP(K2611,'[1]자격증 backdata'!A:G,7,0))</f>
        <v>필수</v>
      </c>
      <c r="T2611" s="5" t="str">
        <f>IF(S2611="-","-",IF(COUNTIFS(B:B,B2611,S:S,"필수")&gt;0,"자격요건충족","확인필요"))</f>
        <v>자격요건충족</v>
      </c>
      <c r="U2611" s="5"/>
      <c r="W2611" s="5" t="str">
        <f>IF(Q2611="4급","심사불필요",VLOOKUP(K2611,'[1]자격증 backdata'!A:B,2,0))</f>
        <v>나2</v>
      </c>
      <c r="X2611" s="4" t="str">
        <f>IF(R2611="A", MIN(20, SUMIFS(W:W, B:B, B2611, R:R, "A")),IF(R2611="B", MIN(30, SUMIFS(W:W, B:B, B2611, R:R, "B")),"비해당분야"))</f>
        <v>비해당분야</v>
      </c>
      <c r="Y2611" s="4">
        <f>IF(R2611="C",MIN(30,IF(COUNTIFS(B:B,B2611,W:W,"가1")=1,25,IF(COUNTIFS(B:B,B2611,W:W,"가1")&gt;=2,30,0))+IF(COUNTIFS(B:B,B2611,W:W,"나1")&gt;=4,30,IF(COUNTIFS(B:B,B2611,W:W,"나1")=3,26,IF(COUNTIFS(B:B,B2611,W:W,"나1")=2,22,IF(COUNTIFS(B:B,B2611,W:W,"나1")=1,18,0)))))+MIN(30,IF(COUNTIFS(B:B,B2611,W:W,"가2")=1,25,IF(COUNTIFS(B:B,B2611,W:W,"가2")&gt;=2,30,0))+IF(COUNTIFS(B:B,B2611,W:W,"나2")=3,30,IF(COUNTIFS(B:B,B2611,W:W,"나2")=2,25,IF(COUNTIFS(B:B,B2611,W:W,"나2")=1,20,0)))),"비해당분야")</f>
        <v>20</v>
      </c>
      <c r="Z2611" s="4">
        <f>IF(R2611="C",VLOOKUP(K2611,'[1]자격증 backdata'!A:F,6,0),"비해당분야")</f>
        <v>0</v>
      </c>
      <c r="AA2611" s="4">
        <f>IF(R2611="C",SUMIF(B:B,B2611,Z:Z),"비해당분야")</f>
        <v>4</v>
      </c>
      <c r="AB2611" s="4">
        <f>IF(R2611="C",SUM(Y2611,AA2611),"비해당분야")</f>
        <v>24</v>
      </c>
      <c r="AC2611" s="4">
        <f>IF(R2611="C",AB2611,X2611)</f>
        <v>24</v>
      </c>
      <c r="AD2611" s="4">
        <f>VLOOKUP(K2611,'[1]자격증 backdata'!A:D,4,0)</f>
        <v>0</v>
      </c>
      <c r="AE2611" s="4">
        <f>IF(_xlfn.MAXIFS(AD:AD,B:B,B2611)&gt;10,10,_xlfn.MAXIFS(AD:AD,B:B,B2611))</f>
        <v>0</v>
      </c>
      <c r="AG2611" s="5">
        <f>VLOOKUP(K2611,'[1]자격증 backdata'!A:C,3,0)</f>
        <v>0</v>
      </c>
      <c r="AH2611" s="5">
        <f>COUNTIFS($B:$B,$B2611,$AG:$AG,AH$1)</f>
        <v>0</v>
      </c>
      <c r="AI2611" s="5">
        <f>COUNTIFS($B:$B,$B2611,$AG:$AG,AI$1)</f>
        <v>0</v>
      </c>
      <c r="AJ2611" s="5">
        <f>COUNTIFS($B:$B,$B2611,$AG:$AG,AJ$1)</f>
        <v>0</v>
      </c>
      <c r="AK2611" s="5">
        <f>COUNTIFS($B:$B,$B2611,$AG:$AG,AK$1)</f>
        <v>0</v>
      </c>
      <c r="AL2611" s="5">
        <f>COUNTIFS($B:$B,$B2611,$AG:$AG,AL$1)</f>
        <v>0</v>
      </c>
      <c r="AM2611" s="5">
        <f>COUNTIFS($B:$B,$B2611,$AG:$AG,AM$1)</f>
        <v>0</v>
      </c>
      <c r="AN2611" s="5">
        <f>COUNTIFS($B:$B,$B2611,$AG:$AG,AN$1)</f>
        <v>0</v>
      </c>
      <c r="AO2611" s="5">
        <f>COUNTIFS($B:$B,$B2611,$AG:$AG,AO$1)</f>
        <v>0</v>
      </c>
      <c r="AP2611" s="5">
        <f>COUNTIFS($B:$B,$B2611,$AG:$AG,AP$1)</f>
        <v>0</v>
      </c>
      <c r="AQ2611" s="5">
        <f>COUNTIFS($B:$B,$B2611,$AG:$AG,AQ$1)</f>
        <v>0</v>
      </c>
      <c r="AR2611" s="5">
        <f>COUNTIFS($B:$B,$B2611,$AG:$AG,AR$1)</f>
        <v>0</v>
      </c>
      <c r="AS2611" s="5">
        <f>COUNTIFS($B:$B,$B2611,$AG:$AG,AS$1)</f>
        <v>0</v>
      </c>
      <c r="AT2611" s="5">
        <f>COUNTIFS($B:$B,$B2611,$AG:$AG,AT$1)</f>
        <v>0</v>
      </c>
      <c r="AU2611" s="5">
        <f>COUNTIFS($B:$B,$B2611,$AG:$AG,AU$1)</f>
        <v>0</v>
      </c>
    </row>
    <row r="2612" spans="1:47" ht="15" customHeight="1" x14ac:dyDescent="0.35">
      <c r="A2612" s="6">
        <f>IF(B2611=B2612,A2611,A2611+1)</f>
        <v>917</v>
      </c>
      <c r="B2612" s="6" t="s">
        <v>1300</v>
      </c>
      <c r="C2612" s="6" t="s">
        <v>1299</v>
      </c>
      <c r="D2612" s="6" t="s">
        <v>1130</v>
      </c>
      <c r="E2612" s="6" t="s">
        <v>1129</v>
      </c>
      <c r="F2612" s="4" t="s">
        <v>7</v>
      </c>
      <c r="G2612" s="4" t="s">
        <v>8</v>
      </c>
      <c r="H2612" s="4" t="s">
        <v>7</v>
      </c>
      <c r="I2612" s="4">
        <v>2</v>
      </c>
      <c r="J2612" s="4" t="s">
        <v>57</v>
      </c>
      <c r="K2612" s="4" t="s">
        <v>1128</v>
      </c>
      <c r="L2612" s="4" t="s">
        <v>55</v>
      </c>
      <c r="M2612" s="4" t="s">
        <v>1302</v>
      </c>
      <c r="N2612" s="4" t="s">
        <v>1301</v>
      </c>
      <c r="P2612" s="4" t="s">
        <v>1</v>
      </c>
      <c r="Q2612" s="5" t="s">
        <v>1126</v>
      </c>
      <c r="R2612" s="5" t="s">
        <v>1125</v>
      </c>
      <c r="S2612" s="5">
        <f>IF(P2612="심사불필요","-",VLOOKUP(K2612,'[1]자격증 backdata'!A:G,7,0))</f>
        <v>0</v>
      </c>
      <c r="T2612" s="5" t="str">
        <f>IF(S2612="-","-",IF(COUNTIFS(B:B,B2612,S:S,"필수")&gt;0,"자격요건충족","확인필요"))</f>
        <v>자격요건충족</v>
      </c>
      <c r="U2612" s="5"/>
      <c r="W2612" s="5">
        <f>IF(Q2612="4급","심사불필요",VLOOKUP(K2612,'[1]자격증 backdata'!A:B,2,0))</f>
        <v>0</v>
      </c>
      <c r="X2612" s="4" t="str">
        <f>IF(R2612="A", MIN(20, SUMIFS(W:W, B:B, B2612, R:R, "A")),IF(R2612="B", MIN(30, SUMIFS(W:W, B:B, B2612, R:R, "B")),"비해당분야"))</f>
        <v>비해당분야</v>
      </c>
      <c r="Y2612" s="4">
        <f>IF(R2612="C",MIN(30,IF(COUNTIFS(B:B,B2612,W:W,"가1")=1,25,IF(COUNTIFS(B:B,B2612,W:W,"가1")&gt;=2,30,0))+IF(COUNTIFS(B:B,B2612,W:W,"나1")&gt;=4,30,IF(COUNTIFS(B:B,B2612,W:W,"나1")=3,26,IF(COUNTIFS(B:B,B2612,W:W,"나1")=2,22,IF(COUNTIFS(B:B,B2612,W:W,"나1")=1,18,0)))))+MIN(30,IF(COUNTIFS(B:B,B2612,W:W,"가2")=1,25,IF(COUNTIFS(B:B,B2612,W:W,"가2")&gt;=2,30,0))+IF(COUNTIFS(B:B,B2612,W:W,"나2")=3,30,IF(COUNTIFS(B:B,B2612,W:W,"나2")=2,25,IF(COUNTIFS(B:B,B2612,W:W,"나2")=1,20,0)))),"비해당분야")</f>
        <v>20</v>
      </c>
      <c r="Z2612" s="4">
        <f>IF(R2612="C",VLOOKUP(K2612,'[1]자격증 backdata'!A:F,6,0),"비해당분야")</f>
        <v>2</v>
      </c>
      <c r="AA2612" s="4">
        <f>IF(R2612="C",SUMIF(B:B,B2612,Z:Z),"비해당분야")</f>
        <v>4</v>
      </c>
      <c r="AB2612" s="4">
        <f>IF(R2612="C",SUM(Y2612,AA2612),"비해당분야")</f>
        <v>24</v>
      </c>
      <c r="AC2612" s="4">
        <f>IF(R2612="C",AB2612,X2612)</f>
        <v>24</v>
      </c>
      <c r="AD2612" s="4">
        <f>VLOOKUP(K2612,'[1]자격증 backdata'!A:D,4,0)</f>
        <v>0</v>
      </c>
      <c r="AE2612" s="4">
        <f>IF(_xlfn.MAXIFS(AD:AD,B:B,B2612)&gt;10,10,_xlfn.MAXIFS(AD:AD,B:B,B2612))</f>
        <v>0</v>
      </c>
      <c r="AG2612" s="5">
        <f>VLOOKUP(K2612,'[1]자격증 backdata'!A:C,3,0)</f>
        <v>0</v>
      </c>
      <c r="AH2612" s="5">
        <f>COUNTIFS($B:$B,$B2612,$AG:$AG,AH$1)</f>
        <v>0</v>
      </c>
      <c r="AI2612" s="5">
        <f>COUNTIFS($B:$B,$B2612,$AG:$AG,AI$1)</f>
        <v>0</v>
      </c>
      <c r="AJ2612" s="5">
        <f>COUNTIFS($B:$B,$B2612,$AG:$AG,AJ$1)</f>
        <v>0</v>
      </c>
      <c r="AK2612" s="5">
        <f>COUNTIFS($B:$B,$B2612,$AG:$AG,AK$1)</f>
        <v>0</v>
      </c>
      <c r="AL2612" s="5">
        <f>COUNTIFS($B:$B,$B2612,$AG:$AG,AL$1)</f>
        <v>0</v>
      </c>
      <c r="AM2612" s="5">
        <f>COUNTIFS($B:$B,$B2612,$AG:$AG,AM$1)</f>
        <v>0</v>
      </c>
      <c r="AN2612" s="5">
        <f>COUNTIFS($B:$B,$B2612,$AG:$AG,AN$1)</f>
        <v>0</v>
      </c>
      <c r="AO2612" s="5">
        <f>COUNTIFS($B:$B,$B2612,$AG:$AG,AO$1)</f>
        <v>0</v>
      </c>
      <c r="AP2612" s="5">
        <f>COUNTIFS($B:$B,$B2612,$AG:$AG,AP$1)</f>
        <v>0</v>
      </c>
      <c r="AQ2612" s="5">
        <f>COUNTIFS($B:$B,$B2612,$AG:$AG,AQ$1)</f>
        <v>0</v>
      </c>
      <c r="AR2612" s="5">
        <f>COUNTIFS($B:$B,$B2612,$AG:$AG,AR$1)</f>
        <v>0</v>
      </c>
      <c r="AS2612" s="5">
        <f>COUNTIFS($B:$B,$B2612,$AG:$AG,AS$1)</f>
        <v>0</v>
      </c>
      <c r="AT2612" s="5">
        <f>COUNTIFS($B:$B,$B2612,$AG:$AG,AT$1)</f>
        <v>0</v>
      </c>
      <c r="AU2612" s="5">
        <f>COUNTIFS($B:$B,$B2612,$AG:$AG,AU$1)</f>
        <v>0</v>
      </c>
    </row>
    <row r="2613" spans="1:47" ht="15" customHeight="1" x14ac:dyDescent="0.35">
      <c r="A2613" s="6">
        <f>IF(B2612=B2613,A2612,A2612+1)</f>
        <v>917</v>
      </c>
      <c r="B2613" s="6" t="s">
        <v>1300</v>
      </c>
      <c r="C2613" s="6" t="s">
        <v>1299</v>
      </c>
      <c r="D2613" s="6" t="s">
        <v>1130</v>
      </c>
      <c r="E2613" s="6" t="s">
        <v>1129</v>
      </c>
      <c r="F2613" s="4" t="s">
        <v>7</v>
      </c>
      <c r="G2613" s="4" t="s">
        <v>8</v>
      </c>
      <c r="H2613" s="4" t="s">
        <v>7</v>
      </c>
      <c r="I2613" s="4">
        <v>3</v>
      </c>
      <c r="J2613" s="4" t="s">
        <v>215</v>
      </c>
      <c r="K2613" s="4" t="s">
        <v>1298</v>
      </c>
      <c r="L2613" s="4" t="s">
        <v>55</v>
      </c>
      <c r="M2613" s="4" t="s">
        <v>1297</v>
      </c>
      <c r="N2613" s="4" t="s">
        <v>1296</v>
      </c>
      <c r="P2613" s="4" t="s">
        <v>1</v>
      </c>
      <c r="Q2613" s="5" t="s">
        <v>1126</v>
      </c>
      <c r="R2613" s="5" t="s">
        <v>1125</v>
      </c>
      <c r="S2613" s="5">
        <f>IF(P2613="심사불필요","-",VLOOKUP(K2613,'[1]자격증 backdata'!A:G,7,0))</f>
        <v>0</v>
      </c>
      <c r="T2613" s="5" t="str">
        <f>IF(S2613="-","-",IF(COUNTIFS(B:B,B2613,S:S,"필수")&gt;0,"자격요건충족","확인필요"))</f>
        <v>자격요건충족</v>
      </c>
      <c r="U2613" s="5"/>
      <c r="W2613" s="5">
        <f>IF(Q2613="4급","심사불필요",VLOOKUP(K2613,'[1]자격증 backdata'!A:B,2,0))</f>
        <v>0</v>
      </c>
      <c r="X2613" s="4" t="str">
        <f>IF(R2613="A", MIN(20, SUMIFS(W:W, B:B, B2613, R:R, "A")),IF(R2613="B", MIN(30, SUMIFS(W:W, B:B, B2613, R:R, "B")),"비해당분야"))</f>
        <v>비해당분야</v>
      </c>
      <c r="Y2613" s="4">
        <f>IF(R2613="C",MIN(30,IF(COUNTIFS(B:B,B2613,W:W,"가1")=1,25,IF(COUNTIFS(B:B,B2613,W:W,"가1")&gt;=2,30,0))+IF(COUNTIFS(B:B,B2613,W:W,"나1")&gt;=4,30,IF(COUNTIFS(B:B,B2613,W:W,"나1")=3,26,IF(COUNTIFS(B:B,B2613,W:W,"나1")=2,22,IF(COUNTIFS(B:B,B2613,W:W,"나1")=1,18,0)))))+MIN(30,IF(COUNTIFS(B:B,B2613,W:W,"가2")=1,25,IF(COUNTIFS(B:B,B2613,W:W,"가2")&gt;=2,30,0))+IF(COUNTIFS(B:B,B2613,W:W,"나2")=3,30,IF(COUNTIFS(B:B,B2613,W:W,"나2")=2,25,IF(COUNTIFS(B:B,B2613,W:W,"나2")=1,20,0)))),"비해당분야")</f>
        <v>20</v>
      </c>
      <c r="Z2613" s="4">
        <f>IF(R2613="C",VLOOKUP(K2613,'[1]자격증 backdata'!A:F,6,0),"비해당분야")</f>
        <v>2</v>
      </c>
      <c r="AA2613" s="4">
        <f>IF(R2613="C",SUMIF(B:B,B2613,Z:Z),"비해당분야")</f>
        <v>4</v>
      </c>
      <c r="AB2613" s="4">
        <f>IF(R2613="C",SUM(Y2613,AA2613),"비해당분야")</f>
        <v>24</v>
      </c>
      <c r="AC2613" s="4">
        <f>IF(R2613="C",AB2613,X2613)</f>
        <v>24</v>
      </c>
      <c r="AD2613" s="4">
        <f>VLOOKUP(K2613,'[1]자격증 backdata'!A:D,4,0)</f>
        <v>0</v>
      </c>
      <c r="AE2613" s="4">
        <f>IF(_xlfn.MAXIFS(AD:AD,B:B,B2613)&gt;10,10,_xlfn.MAXIFS(AD:AD,B:B,B2613))</f>
        <v>0</v>
      </c>
      <c r="AG2613" s="5">
        <f>VLOOKUP(K2613,'[1]자격증 backdata'!A:C,3,0)</f>
        <v>0</v>
      </c>
      <c r="AH2613" s="5">
        <f>COUNTIFS($B:$B,$B2613,$AG:$AG,AH$1)</f>
        <v>0</v>
      </c>
      <c r="AI2613" s="5">
        <f>COUNTIFS($B:$B,$B2613,$AG:$AG,AI$1)</f>
        <v>0</v>
      </c>
      <c r="AJ2613" s="5">
        <f>COUNTIFS($B:$B,$B2613,$AG:$AG,AJ$1)</f>
        <v>0</v>
      </c>
      <c r="AK2613" s="5">
        <f>COUNTIFS($B:$B,$B2613,$AG:$AG,AK$1)</f>
        <v>0</v>
      </c>
      <c r="AL2613" s="5">
        <f>COUNTIFS($B:$B,$B2613,$AG:$AG,AL$1)</f>
        <v>0</v>
      </c>
      <c r="AM2613" s="5">
        <f>COUNTIFS($B:$B,$B2613,$AG:$AG,AM$1)</f>
        <v>0</v>
      </c>
      <c r="AN2613" s="5">
        <f>COUNTIFS($B:$B,$B2613,$AG:$AG,AN$1)</f>
        <v>0</v>
      </c>
      <c r="AO2613" s="5">
        <f>COUNTIFS($B:$B,$B2613,$AG:$AG,AO$1)</f>
        <v>0</v>
      </c>
      <c r="AP2613" s="5">
        <f>COUNTIFS($B:$B,$B2613,$AG:$AG,AP$1)</f>
        <v>0</v>
      </c>
      <c r="AQ2613" s="5">
        <f>COUNTIFS($B:$B,$B2613,$AG:$AG,AQ$1)</f>
        <v>0</v>
      </c>
      <c r="AR2613" s="5">
        <f>COUNTIFS($B:$B,$B2613,$AG:$AG,AR$1)</f>
        <v>0</v>
      </c>
      <c r="AS2613" s="5">
        <f>COUNTIFS($B:$B,$B2613,$AG:$AG,AS$1)</f>
        <v>0</v>
      </c>
      <c r="AT2613" s="5">
        <f>COUNTIFS($B:$B,$B2613,$AG:$AG,AT$1)</f>
        <v>0</v>
      </c>
      <c r="AU2613" s="5">
        <f>COUNTIFS($B:$B,$B2613,$AG:$AG,AU$1)</f>
        <v>0</v>
      </c>
    </row>
    <row r="2614" spans="1:47" ht="15" customHeight="1" x14ac:dyDescent="0.35">
      <c r="A2614" s="3">
        <f>IF(B2613=B2614,A2613,A2613+1)</f>
        <v>918</v>
      </c>
      <c r="B2614" s="3" t="s">
        <v>1295</v>
      </c>
      <c r="C2614" s="3" t="s">
        <v>1294</v>
      </c>
      <c r="D2614" s="3" t="s">
        <v>1130</v>
      </c>
      <c r="E2614" s="3" t="s">
        <v>1129</v>
      </c>
      <c r="F2614" s="4" t="s">
        <v>8</v>
      </c>
      <c r="G2614" s="4" t="s">
        <v>8</v>
      </c>
      <c r="H2614" s="4" t="s">
        <v>7</v>
      </c>
      <c r="I2614" s="3">
        <v>1</v>
      </c>
      <c r="J2614" s="3" t="s">
        <v>987</v>
      </c>
      <c r="K2614" s="3" t="s">
        <v>1137</v>
      </c>
      <c r="L2614" s="3" t="s">
        <v>4</v>
      </c>
      <c r="M2614" s="3" t="s">
        <v>1293</v>
      </c>
      <c r="N2614" s="3" t="s">
        <v>1292</v>
      </c>
      <c r="P2614" s="3" t="s">
        <v>1</v>
      </c>
      <c r="Q2614" s="2" t="s">
        <v>1126</v>
      </c>
      <c r="R2614" s="2" t="s">
        <v>1125</v>
      </c>
      <c r="S2614" s="2" t="str">
        <f>IF(P2614="심사불필요","-",VLOOKUP(K2614,'[1]자격증 backdata'!A:G,7,0))</f>
        <v>필수</v>
      </c>
      <c r="T2614" s="2" t="str">
        <f>IF(S2614="-","-",IF(COUNTIFS(B:B,B2614,S:S,"필수")&gt;0,"자격요건충족","확인필요"))</f>
        <v>자격요건충족</v>
      </c>
      <c r="U2614" s="2"/>
      <c r="W2614" s="2" t="str">
        <f>IF(Q2614="4급","심사불필요",VLOOKUP(K2614,'[1]자격증 backdata'!A:B,2,0))</f>
        <v>나2</v>
      </c>
      <c r="X2614" s="3" t="str">
        <f>IF(R2614="A", MIN(20, SUMIFS(W:W, B:B, B2614, R:R, "A")),IF(R2614="B", MIN(30, SUMIFS(W:W, B:B, B2614, R:R, "B")),"비해당분야"))</f>
        <v>비해당분야</v>
      </c>
      <c r="Y2614" s="3">
        <f>IF(R2614="C",MIN(30,IF(COUNTIFS(B:B,B2614,W:W,"가1")=1,25,IF(COUNTIFS(B:B,B2614,W:W,"가1")&gt;=2,30,0))+IF(COUNTIFS(B:B,B2614,W:W,"나1")&gt;=4,30,IF(COUNTIFS(B:B,B2614,W:W,"나1")=3,26,IF(COUNTIFS(B:B,B2614,W:W,"나1")=2,22,IF(COUNTIFS(B:B,B2614,W:W,"나1")=1,18,0)))))+MIN(30,IF(COUNTIFS(B:B,B2614,W:W,"가2")=1,25,IF(COUNTIFS(B:B,B2614,W:W,"가2")&gt;=2,30,0))+IF(COUNTIFS(B:B,B2614,W:W,"나2")=3,30,IF(COUNTIFS(B:B,B2614,W:W,"나2")=2,25,IF(COUNTIFS(B:B,B2614,W:W,"나2")=1,20,0)))),"비해당분야")</f>
        <v>20</v>
      </c>
      <c r="Z2614" s="3">
        <f>IF(R2614="C",VLOOKUP(K2614,'[1]자격증 backdata'!A:F,6,0),"비해당분야")</f>
        <v>0</v>
      </c>
      <c r="AA2614" s="3">
        <f>IF(R2614="C",SUMIF(B:B,B2614,Z:Z),"비해당분야")</f>
        <v>0</v>
      </c>
      <c r="AB2614" s="3">
        <f>IF(R2614="C",SUM(Y2614,AA2614),"비해당분야")</f>
        <v>20</v>
      </c>
      <c r="AC2614" s="3">
        <f>IF(R2614="C",AB2614,X2614)</f>
        <v>20</v>
      </c>
      <c r="AD2614" s="3">
        <f>VLOOKUP(K2614,'[1]자격증 backdata'!A:D,4,0)</f>
        <v>0</v>
      </c>
      <c r="AE2614" s="3">
        <f>IF(_xlfn.MAXIFS(AD:AD,B:B,B2614)&gt;10,10,_xlfn.MAXIFS(AD:AD,B:B,B2614))</f>
        <v>0</v>
      </c>
      <c r="AG2614" s="2">
        <f>VLOOKUP(K2614,'[1]자격증 backdata'!A:C,3,0)</f>
        <v>0</v>
      </c>
      <c r="AH2614" s="2">
        <f>COUNTIFS($B:$B,$B2614,$AG:$AG,AH$1)</f>
        <v>0</v>
      </c>
      <c r="AI2614" s="2">
        <f>COUNTIFS($B:$B,$B2614,$AG:$AG,AI$1)</f>
        <v>0</v>
      </c>
      <c r="AJ2614" s="2">
        <f>COUNTIFS($B:$B,$B2614,$AG:$AG,AJ$1)</f>
        <v>0</v>
      </c>
      <c r="AK2614" s="2">
        <f>COUNTIFS($B:$B,$B2614,$AG:$AG,AK$1)</f>
        <v>0</v>
      </c>
      <c r="AL2614" s="2">
        <f>COUNTIFS($B:$B,$B2614,$AG:$AG,AL$1)</f>
        <v>0</v>
      </c>
      <c r="AM2614" s="2">
        <f>COUNTIFS($B:$B,$B2614,$AG:$AG,AM$1)</f>
        <v>0</v>
      </c>
      <c r="AN2614" s="2">
        <f>COUNTIFS($B:$B,$B2614,$AG:$AG,AN$1)</f>
        <v>0</v>
      </c>
      <c r="AO2614" s="2">
        <f>COUNTIFS($B:$B,$B2614,$AG:$AG,AO$1)</f>
        <v>0</v>
      </c>
      <c r="AP2614" s="2">
        <f>COUNTIFS($B:$B,$B2614,$AG:$AG,AP$1)</f>
        <v>0</v>
      </c>
      <c r="AQ2614" s="2">
        <f>COUNTIFS($B:$B,$B2614,$AG:$AG,AQ$1)</f>
        <v>0</v>
      </c>
      <c r="AR2614" s="2">
        <f>COUNTIFS($B:$B,$B2614,$AG:$AG,AR$1)</f>
        <v>0</v>
      </c>
      <c r="AS2614" s="2">
        <f>COUNTIFS($B:$B,$B2614,$AG:$AG,AS$1)</f>
        <v>0</v>
      </c>
      <c r="AT2614" s="2">
        <f>COUNTIFS($B:$B,$B2614,$AG:$AG,AT$1)</f>
        <v>0</v>
      </c>
      <c r="AU2614" s="2">
        <f>COUNTIFS($B:$B,$B2614,$AG:$AG,AU$1)</f>
        <v>0</v>
      </c>
    </row>
    <row r="2615" spans="1:47" ht="15" customHeight="1" x14ac:dyDescent="0.35">
      <c r="A2615" s="4">
        <f>IF(B2614=B2615,A2614,A2614+1)</f>
        <v>919</v>
      </c>
      <c r="B2615" s="4" t="s">
        <v>1290</v>
      </c>
      <c r="C2615" s="4" t="s">
        <v>1289</v>
      </c>
      <c r="D2615" s="4" t="s">
        <v>1130</v>
      </c>
      <c r="E2615" s="4" t="s">
        <v>1129</v>
      </c>
      <c r="F2615" s="4" t="s">
        <v>8</v>
      </c>
      <c r="G2615" s="4" t="s">
        <v>8</v>
      </c>
      <c r="H2615" s="4" t="s">
        <v>7</v>
      </c>
      <c r="I2615" s="4">
        <v>1</v>
      </c>
      <c r="J2615" s="4" t="s">
        <v>987</v>
      </c>
      <c r="K2615" s="4" t="s">
        <v>1137</v>
      </c>
      <c r="L2615" s="4" t="s">
        <v>4</v>
      </c>
      <c r="M2615" s="4" t="s">
        <v>1291</v>
      </c>
      <c r="N2615" s="4" t="s">
        <v>1272</v>
      </c>
      <c r="P2615" s="4" t="s">
        <v>1</v>
      </c>
      <c r="Q2615" s="5" t="s">
        <v>1126</v>
      </c>
      <c r="R2615" s="5" t="s">
        <v>1125</v>
      </c>
      <c r="S2615" s="5" t="str">
        <f>IF(P2615="심사불필요","-",VLOOKUP(K2615,'[1]자격증 backdata'!A:G,7,0))</f>
        <v>필수</v>
      </c>
      <c r="T2615" s="5" t="str">
        <f>IF(S2615="-","-",IF(COUNTIFS(B:B,B2615,S:S,"필수")&gt;0,"자격요건충족","확인필요"))</f>
        <v>자격요건충족</v>
      </c>
      <c r="U2615" s="5"/>
      <c r="W2615" s="5" t="str">
        <f>IF(Q2615="4급","심사불필요",VLOOKUP(K2615,'[1]자격증 backdata'!A:B,2,0))</f>
        <v>나2</v>
      </c>
      <c r="X2615" s="4" t="str">
        <f>IF(R2615="A", MIN(20, SUMIFS(W:W, B:B, B2615, R:R, "A")),IF(R2615="B", MIN(30, SUMIFS(W:W, B:B, B2615, R:R, "B")),"비해당분야"))</f>
        <v>비해당분야</v>
      </c>
      <c r="Y2615" s="4">
        <f>IF(R2615="C",MIN(30,IF(COUNTIFS(B:B,B2615,W:W,"가1")=1,25,IF(COUNTIFS(B:B,B2615,W:W,"가1")&gt;=2,30,0))+IF(COUNTIFS(B:B,B2615,W:W,"나1")&gt;=4,30,IF(COUNTIFS(B:B,B2615,W:W,"나1")=3,26,IF(COUNTIFS(B:B,B2615,W:W,"나1")=2,22,IF(COUNTIFS(B:B,B2615,W:W,"나1")=1,18,0)))))+MIN(30,IF(COUNTIFS(B:B,B2615,W:W,"가2")=1,25,IF(COUNTIFS(B:B,B2615,W:W,"가2")&gt;=2,30,0))+IF(COUNTIFS(B:B,B2615,W:W,"나2")=3,30,IF(COUNTIFS(B:B,B2615,W:W,"나2")=2,25,IF(COUNTIFS(B:B,B2615,W:W,"나2")=1,20,0)))),"비해당분야")</f>
        <v>20</v>
      </c>
      <c r="Z2615" s="4">
        <f>IF(R2615="C",VLOOKUP(K2615,'[1]자격증 backdata'!A:F,6,0),"비해당분야")</f>
        <v>0</v>
      </c>
      <c r="AA2615" s="4">
        <f>IF(R2615="C",SUMIF(B:B,B2615,Z:Z),"비해당분야")</f>
        <v>2</v>
      </c>
      <c r="AB2615" s="4">
        <f>IF(R2615="C",SUM(Y2615,AA2615),"비해당분야")</f>
        <v>22</v>
      </c>
      <c r="AC2615" s="4">
        <f>IF(R2615="C",AB2615,X2615)</f>
        <v>22</v>
      </c>
      <c r="AD2615" s="4">
        <f>VLOOKUP(K2615,'[1]자격증 backdata'!A:D,4,0)</f>
        <v>0</v>
      </c>
      <c r="AE2615" s="4">
        <f>IF(_xlfn.MAXIFS(AD:AD,B:B,B2615)&gt;10,10,_xlfn.MAXIFS(AD:AD,B:B,B2615))</f>
        <v>0</v>
      </c>
      <c r="AG2615" s="5">
        <f>VLOOKUP(K2615,'[1]자격증 backdata'!A:C,3,0)</f>
        <v>0</v>
      </c>
      <c r="AH2615" s="5">
        <f>COUNTIFS($B:$B,$B2615,$AG:$AG,AH$1)</f>
        <v>0</v>
      </c>
      <c r="AI2615" s="5">
        <f>COUNTIFS($B:$B,$B2615,$AG:$AG,AI$1)</f>
        <v>0</v>
      </c>
      <c r="AJ2615" s="5">
        <f>COUNTIFS($B:$B,$B2615,$AG:$AG,AJ$1)</f>
        <v>0</v>
      </c>
      <c r="AK2615" s="5">
        <f>COUNTIFS($B:$B,$B2615,$AG:$AG,AK$1)</f>
        <v>0</v>
      </c>
      <c r="AL2615" s="5">
        <f>COUNTIFS($B:$B,$B2615,$AG:$AG,AL$1)</f>
        <v>0</v>
      </c>
      <c r="AM2615" s="5">
        <f>COUNTIFS($B:$B,$B2615,$AG:$AG,AM$1)</f>
        <v>0</v>
      </c>
      <c r="AN2615" s="5">
        <f>COUNTIFS($B:$B,$B2615,$AG:$AG,AN$1)</f>
        <v>0</v>
      </c>
      <c r="AO2615" s="5">
        <f>COUNTIFS($B:$B,$B2615,$AG:$AG,AO$1)</f>
        <v>0</v>
      </c>
      <c r="AP2615" s="5">
        <f>COUNTIFS($B:$B,$B2615,$AG:$AG,AP$1)</f>
        <v>0</v>
      </c>
      <c r="AQ2615" s="5">
        <f>COUNTIFS($B:$B,$B2615,$AG:$AG,AQ$1)</f>
        <v>0</v>
      </c>
      <c r="AR2615" s="5">
        <f>COUNTIFS($B:$B,$B2615,$AG:$AG,AR$1)</f>
        <v>0</v>
      </c>
      <c r="AS2615" s="5">
        <f>COUNTIFS($B:$B,$B2615,$AG:$AG,AS$1)</f>
        <v>0</v>
      </c>
      <c r="AT2615" s="5">
        <f>COUNTIFS($B:$B,$B2615,$AG:$AG,AT$1)</f>
        <v>0</v>
      </c>
      <c r="AU2615" s="5">
        <f>COUNTIFS($B:$B,$B2615,$AG:$AG,AU$1)</f>
        <v>0</v>
      </c>
    </row>
    <row r="2616" spans="1:47" ht="15" customHeight="1" x14ac:dyDescent="0.35">
      <c r="A2616" s="6">
        <f>IF(B2615=B2616,A2615,A2615+1)</f>
        <v>919</v>
      </c>
      <c r="B2616" s="6" t="s">
        <v>1290</v>
      </c>
      <c r="C2616" s="6" t="s">
        <v>1289</v>
      </c>
      <c r="D2616" s="6" t="s">
        <v>1130</v>
      </c>
      <c r="E2616" s="6" t="s">
        <v>1129</v>
      </c>
      <c r="F2616" s="4" t="s">
        <v>7</v>
      </c>
      <c r="G2616" s="4" t="s">
        <v>8</v>
      </c>
      <c r="H2616" s="4" t="s">
        <v>7</v>
      </c>
      <c r="I2616" s="4">
        <v>2</v>
      </c>
      <c r="J2616" s="4" t="s">
        <v>57</v>
      </c>
      <c r="K2616" s="4" t="s">
        <v>1128</v>
      </c>
      <c r="L2616" s="4" t="s">
        <v>55</v>
      </c>
      <c r="M2616" s="4" t="s">
        <v>1288</v>
      </c>
      <c r="N2616" s="4" t="s">
        <v>41</v>
      </c>
      <c r="P2616" s="4" t="s">
        <v>1</v>
      </c>
      <c r="Q2616" s="5" t="s">
        <v>1126</v>
      </c>
      <c r="R2616" s="5" t="s">
        <v>1125</v>
      </c>
      <c r="S2616" s="5">
        <f>IF(P2616="심사불필요","-",VLOOKUP(K2616,'[1]자격증 backdata'!A:G,7,0))</f>
        <v>0</v>
      </c>
      <c r="T2616" s="5" t="str">
        <f>IF(S2616="-","-",IF(COUNTIFS(B:B,B2616,S:S,"필수")&gt;0,"자격요건충족","확인필요"))</f>
        <v>자격요건충족</v>
      </c>
      <c r="U2616" s="5"/>
      <c r="W2616" s="5">
        <f>IF(Q2616="4급","심사불필요",VLOOKUP(K2616,'[1]자격증 backdata'!A:B,2,0))</f>
        <v>0</v>
      </c>
      <c r="X2616" s="4" t="str">
        <f>IF(R2616="A", MIN(20, SUMIFS(W:W, B:B, B2616, R:R, "A")),IF(R2616="B", MIN(30, SUMIFS(W:W, B:B, B2616, R:R, "B")),"비해당분야"))</f>
        <v>비해당분야</v>
      </c>
      <c r="Y2616" s="4">
        <f>IF(R2616="C",MIN(30,IF(COUNTIFS(B:B,B2616,W:W,"가1")=1,25,IF(COUNTIFS(B:B,B2616,W:W,"가1")&gt;=2,30,0))+IF(COUNTIFS(B:B,B2616,W:W,"나1")&gt;=4,30,IF(COUNTIFS(B:B,B2616,W:W,"나1")=3,26,IF(COUNTIFS(B:B,B2616,W:W,"나1")=2,22,IF(COUNTIFS(B:B,B2616,W:W,"나1")=1,18,0)))))+MIN(30,IF(COUNTIFS(B:B,B2616,W:W,"가2")=1,25,IF(COUNTIFS(B:B,B2616,W:W,"가2")&gt;=2,30,0))+IF(COUNTIFS(B:B,B2616,W:W,"나2")=3,30,IF(COUNTIFS(B:B,B2616,W:W,"나2")=2,25,IF(COUNTIFS(B:B,B2616,W:W,"나2")=1,20,0)))),"비해당분야")</f>
        <v>20</v>
      </c>
      <c r="Z2616" s="4">
        <f>IF(R2616="C",VLOOKUP(K2616,'[1]자격증 backdata'!A:F,6,0),"비해당분야")</f>
        <v>2</v>
      </c>
      <c r="AA2616" s="4">
        <f>IF(R2616="C",SUMIF(B:B,B2616,Z:Z),"비해당분야")</f>
        <v>2</v>
      </c>
      <c r="AB2616" s="4">
        <f>IF(R2616="C",SUM(Y2616,AA2616),"비해당분야")</f>
        <v>22</v>
      </c>
      <c r="AC2616" s="4">
        <f>IF(R2616="C",AB2616,X2616)</f>
        <v>22</v>
      </c>
      <c r="AD2616" s="4">
        <f>VLOOKUP(K2616,'[1]자격증 backdata'!A:D,4,0)</f>
        <v>0</v>
      </c>
      <c r="AE2616" s="4">
        <f>IF(_xlfn.MAXIFS(AD:AD,B:B,B2616)&gt;10,10,_xlfn.MAXIFS(AD:AD,B:B,B2616))</f>
        <v>0</v>
      </c>
      <c r="AG2616" s="5">
        <f>VLOOKUP(K2616,'[1]자격증 backdata'!A:C,3,0)</f>
        <v>0</v>
      </c>
      <c r="AH2616" s="5">
        <f>COUNTIFS($B:$B,$B2616,$AG:$AG,AH$1)</f>
        <v>0</v>
      </c>
      <c r="AI2616" s="5">
        <f>COUNTIFS($B:$B,$B2616,$AG:$AG,AI$1)</f>
        <v>0</v>
      </c>
      <c r="AJ2616" s="5">
        <f>COUNTIFS($B:$B,$B2616,$AG:$AG,AJ$1)</f>
        <v>0</v>
      </c>
      <c r="AK2616" s="5">
        <f>COUNTIFS($B:$B,$B2616,$AG:$AG,AK$1)</f>
        <v>0</v>
      </c>
      <c r="AL2616" s="5">
        <f>COUNTIFS($B:$B,$B2616,$AG:$AG,AL$1)</f>
        <v>0</v>
      </c>
      <c r="AM2616" s="5">
        <f>COUNTIFS($B:$B,$B2616,$AG:$AG,AM$1)</f>
        <v>0</v>
      </c>
      <c r="AN2616" s="5">
        <f>COUNTIFS($B:$B,$B2616,$AG:$AG,AN$1)</f>
        <v>0</v>
      </c>
      <c r="AO2616" s="5">
        <f>COUNTIFS($B:$B,$B2616,$AG:$AG,AO$1)</f>
        <v>0</v>
      </c>
      <c r="AP2616" s="5">
        <f>COUNTIFS($B:$B,$B2616,$AG:$AG,AP$1)</f>
        <v>0</v>
      </c>
      <c r="AQ2616" s="5">
        <f>COUNTIFS($B:$B,$B2616,$AG:$AG,AQ$1)</f>
        <v>0</v>
      </c>
      <c r="AR2616" s="5">
        <f>COUNTIFS($B:$B,$B2616,$AG:$AG,AR$1)</f>
        <v>0</v>
      </c>
      <c r="AS2616" s="5">
        <f>COUNTIFS($B:$B,$B2616,$AG:$AG,AS$1)</f>
        <v>0</v>
      </c>
      <c r="AT2616" s="5">
        <f>COUNTIFS($B:$B,$B2616,$AG:$AG,AT$1)</f>
        <v>0</v>
      </c>
      <c r="AU2616" s="5">
        <f>COUNTIFS($B:$B,$B2616,$AG:$AG,AU$1)</f>
        <v>0</v>
      </c>
    </row>
    <row r="2617" spans="1:47" ht="15" customHeight="1" x14ac:dyDescent="0.35">
      <c r="A2617" s="3">
        <f>IF(B2616=B2617,A2616,A2616+1)</f>
        <v>920</v>
      </c>
      <c r="B2617" s="3" t="s">
        <v>1279</v>
      </c>
      <c r="C2617" s="3" t="s">
        <v>1278</v>
      </c>
      <c r="D2617" s="3" t="s">
        <v>1130</v>
      </c>
      <c r="E2617" s="3" t="s">
        <v>1129</v>
      </c>
      <c r="F2617" s="4" t="s">
        <v>8</v>
      </c>
      <c r="G2617" s="4" t="s">
        <v>8</v>
      </c>
      <c r="H2617" s="4" t="s">
        <v>7</v>
      </c>
      <c r="I2617" s="3">
        <v>1</v>
      </c>
      <c r="J2617" s="3" t="s">
        <v>987</v>
      </c>
      <c r="K2617" s="3" t="s">
        <v>1137</v>
      </c>
      <c r="L2617" s="3" t="s">
        <v>4</v>
      </c>
      <c r="M2617" s="3" t="s">
        <v>1287</v>
      </c>
      <c r="N2617" s="3" t="s">
        <v>1286</v>
      </c>
      <c r="P2617" s="3" t="s">
        <v>1</v>
      </c>
      <c r="Q2617" s="2" t="s">
        <v>1126</v>
      </c>
      <c r="R2617" s="2" t="s">
        <v>1125</v>
      </c>
      <c r="S2617" s="2" t="str">
        <f>IF(P2617="심사불필요","-",VLOOKUP(K2617,'[1]자격증 backdata'!A:G,7,0))</f>
        <v>필수</v>
      </c>
      <c r="T2617" s="2" t="str">
        <f>IF(S2617="-","-",IF(COUNTIFS(B:B,B2617,S:S,"필수")&gt;0,"자격요건충족","확인필요"))</f>
        <v>자격요건충족</v>
      </c>
      <c r="U2617" s="2"/>
      <c r="W2617" s="2" t="str">
        <f>IF(Q2617="4급","심사불필요",VLOOKUP(K2617,'[1]자격증 backdata'!A:B,2,0))</f>
        <v>나2</v>
      </c>
      <c r="X2617" s="3" t="str">
        <f>IF(R2617="A", MIN(20, SUMIFS(W:W, B:B, B2617, R:R, "A")),IF(R2617="B", MIN(30, SUMIFS(W:W, B:B, B2617, R:R, "B")),"비해당분야"))</f>
        <v>비해당분야</v>
      </c>
      <c r="Y2617" s="3">
        <f>IF(R2617="C",MIN(30,IF(COUNTIFS(B:B,B2617,W:W,"가1")=1,25,IF(COUNTIFS(B:B,B2617,W:W,"가1")&gt;=2,30,0))+IF(COUNTIFS(B:B,B2617,W:W,"나1")&gt;=4,30,IF(COUNTIFS(B:B,B2617,W:W,"나1")=3,26,IF(COUNTIFS(B:B,B2617,W:W,"나1")=2,22,IF(COUNTIFS(B:B,B2617,W:W,"나1")=1,18,0)))))+MIN(30,IF(COUNTIFS(B:B,B2617,W:W,"가2")=1,25,IF(COUNTIFS(B:B,B2617,W:W,"가2")&gt;=2,30,0))+IF(COUNTIFS(B:B,B2617,W:W,"나2")=3,30,IF(COUNTIFS(B:B,B2617,W:W,"나2")=2,25,IF(COUNTIFS(B:B,B2617,W:W,"나2")=1,20,0)))),"비해당분야")</f>
        <v>20</v>
      </c>
      <c r="Z2617" s="3">
        <f>IF(R2617="C",VLOOKUP(K2617,'[1]자격증 backdata'!A:F,6,0),"비해당분야")</f>
        <v>0</v>
      </c>
      <c r="AA2617" s="3">
        <f>IF(R2617="C",SUMIF(B:B,B2617,Z:Z),"비해당분야")</f>
        <v>6</v>
      </c>
      <c r="AB2617" s="3">
        <f>IF(R2617="C",SUM(Y2617,AA2617),"비해당분야")</f>
        <v>26</v>
      </c>
      <c r="AC2617" s="3">
        <f>IF(R2617="C",AB2617,X2617)</f>
        <v>26</v>
      </c>
      <c r="AD2617" s="3">
        <f>VLOOKUP(K2617,'[1]자격증 backdata'!A:D,4,0)</f>
        <v>0</v>
      </c>
      <c r="AE2617" s="3">
        <f>IF(_xlfn.MAXIFS(AD:AD,B:B,B2617)&gt;10,10,_xlfn.MAXIFS(AD:AD,B:B,B2617))</f>
        <v>5</v>
      </c>
      <c r="AG2617" s="2">
        <f>VLOOKUP(K2617,'[1]자격증 backdata'!A:C,3,0)</f>
        <v>0</v>
      </c>
      <c r="AH2617" s="2">
        <f>COUNTIFS($B:$B,$B2617,$AG:$AG,AH$1)</f>
        <v>0</v>
      </c>
      <c r="AI2617" s="2">
        <f>COUNTIFS($B:$B,$B2617,$AG:$AG,AI$1)</f>
        <v>0</v>
      </c>
      <c r="AJ2617" s="2">
        <f>COUNTIFS($B:$B,$B2617,$AG:$AG,AJ$1)</f>
        <v>0</v>
      </c>
      <c r="AK2617" s="2">
        <f>COUNTIFS($B:$B,$B2617,$AG:$AG,AK$1)</f>
        <v>0</v>
      </c>
      <c r="AL2617" s="2">
        <f>COUNTIFS($B:$B,$B2617,$AG:$AG,AL$1)</f>
        <v>0</v>
      </c>
      <c r="AM2617" s="2">
        <f>COUNTIFS($B:$B,$B2617,$AG:$AG,AM$1)</f>
        <v>0</v>
      </c>
      <c r="AN2617" s="2">
        <f>COUNTIFS($B:$B,$B2617,$AG:$AG,AN$1)</f>
        <v>0</v>
      </c>
      <c r="AO2617" s="2">
        <f>COUNTIFS($B:$B,$B2617,$AG:$AG,AO$1)</f>
        <v>0</v>
      </c>
      <c r="AP2617" s="2">
        <f>COUNTIFS($B:$B,$B2617,$AG:$AG,AP$1)</f>
        <v>0</v>
      </c>
      <c r="AQ2617" s="2">
        <f>COUNTIFS($B:$B,$B2617,$AG:$AG,AQ$1)</f>
        <v>0</v>
      </c>
      <c r="AR2617" s="2">
        <f>COUNTIFS($B:$B,$B2617,$AG:$AG,AR$1)</f>
        <v>0</v>
      </c>
      <c r="AS2617" s="2">
        <f>COUNTIFS($B:$B,$B2617,$AG:$AG,AS$1)</f>
        <v>0</v>
      </c>
      <c r="AT2617" s="2">
        <f>COUNTIFS($B:$B,$B2617,$AG:$AG,AT$1)</f>
        <v>0</v>
      </c>
      <c r="AU2617" s="2">
        <f>COUNTIFS($B:$B,$B2617,$AG:$AG,AU$1)</f>
        <v>0</v>
      </c>
    </row>
    <row r="2618" spans="1:47" ht="15" customHeight="1" x14ac:dyDescent="0.35">
      <c r="A2618" s="7">
        <f>IF(B2617=B2618,A2617,A2617+1)</f>
        <v>920</v>
      </c>
      <c r="B2618" s="7" t="s">
        <v>1279</v>
      </c>
      <c r="C2618" s="7" t="s">
        <v>1278</v>
      </c>
      <c r="D2618" s="7" t="s">
        <v>1130</v>
      </c>
      <c r="E2618" s="7" t="s">
        <v>1129</v>
      </c>
      <c r="F2618" s="4" t="s">
        <v>7</v>
      </c>
      <c r="G2618" s="4" t="s">
        <v>8</v>
      </c>
      <c r="H2618" s="4" t="s">
        <v>7</v>
      </c>
      <c r="I2618" s="3">
        <v>2</v>
      </c>
      <c r="J2618" s="3" t="s">
        <v>69</v>
      </c>
      <c r="K2618" s="3" t="s">
        <v>1134</v>
      </c>
      <c r="L2618" s="3" t="s">
        <v>36</v>
      </c>
      <c r="M2618" s="3" t="s">
        <v>1285</v>
      </c>
      <c r="N2618" s="3" t="s">
        <v>1256</v>
      </c>
      <c r="P2618" s="3" t="s">
        <v>1</v>
      </c>
      <c r="Q2618" s="2" t="s">
        <v>1126</v>
      </c>
      <c r="R2618" s="2" t="s">
        <v>1125</v>
      </c>
      <c r="S2618" s="2">
        <f>IF(P2618="심사불필요","-",VLOOKUP(K2618,'[1]자격증 backdata'!A:G,7,0))</f>
        <v>0</v>
      </c>
      <c r="T2618" s="2" t="str">
        <f>IF(S2618="-","-",IF(COUNTIFS(B:B,B2618,S:S,"필수")&gt;0,"자격요건충족","확인필요"))</f>
        <v>자격요건충족</v>
      </c>
      <c r="U2618" s="2"/>
      <c r="W2618" s="2">
        <f>IF(Q2618="4급","심사불필요",VLOOKUP(K2618,'[1]자격증 backdata'!A:B,2,0))</f>
        <v>0</v>
      </c>
      <c r="X2618" s="3" t="str">
        <f>IF(R2618="A", MIN(20, SUMIFS(W:W, B:B, B2618, R:R, "A")),IF(R2618="B", MIN(30, SUMIFS(W:W, B:B, B2618, R:R, "B")),"비해당분야"))</f>
        <v>비해당분야</v>
      </c>
      <c r="Y2618" s="3">
        <f>IF(R2618="C",MIN(30,IF(COUNTIFS(B:B,B2618,W:W,"가1")=1,25,IF(COUNTIFS(B:B,B2618,W:W,"가1")&gt;=2,30,0))+IF(COUNTIFS(B:B,B2618,W:W,"나1")&gt;=4,30,IF(COUNTIFS(B:B,B2618,W:W,"나1")=3,26,IF(COUNTIFS(B:B,B2618,W:W,"나1")=2,22,IF(COUNTIFS(B:B,B2618,W:W,"나1")=1,18,0)))))+MIN(30,IF(COUNTIFS(B:B,B2618,W:W,"가2")=1,25,IF(COUNTIFS(B:B,B2618,W:W,"가2")&gt;=2,30,0))+IF(COUNTIFS(B:B,B2618,W:W,"나2")=3,30,IF(COUNTIFS(B:B,B2618,W:W,"나2")=2,25,IF(COUNTIFS(B:B,B2618,W:W,"나2")=1,20,0)))),"비해당분야")</f>
        <v>20</v>
      </c>
      <c r="Z2618" s="3">
        <f>IF(R2618="C",VLOOKUP(K2618,'[1]자격증 backdata'!A:F,6,0),"비해당분야")</f>
        <v>0</v>
      </c>
      <c r="AA2618" s="3">
        <f>IF(R2618="C",SUMIF(B:B,B2618,Z:Z),"비해당분야")</f>
        <v>6</v>
      </c>
      <c r="AB2618" s="3">
        <f>IF(R2618="C",SUM(Y2618,AA2618),"비해당분야")</f>
        <v>26</v>
      </c>
      <c r="AC2618" s="3">
        <f>IF(R2618="C",AB2618,X2618)</f>
        <v>26</v>
      </c>
      <c r="AD2618" s="3">
        <f>VLOOKUP(K2618,'[1]자격증 backdata'!A:D,4,0)</f>
        <v>5</v>
      </c>
      <c r="AE2618" s="3">
        <f>IF(_xlfn.MAXIFS(AD:AD,B:B,B2618)&gt;10,10,_xlfn.MAXIFS(AD:AD,B:B,B2618))</f>
        <v>5</v>
      </c>
      <c r="AG2618" s="2">
        <f>VLOOKUP(K2618,'[1]자격증 backdata'!A:C,3,0)</f>
        <v>0</v>
      </c>
      <c r="AH2618" s="2">
        <f>COUNTIFS($B:$B,$B2618,$AG:$AG,AH$1)</f>
        <v>0</v>
      </c>
      <c r="AI2618" s="2">
        <f>COUNTIFS($B:$B,$B2618,$AG:$AG,AI$1)</f>
        <v>0</v>
      </c>
      <c r="AJ2618" s="2">
        <f>COUNTIFS($B:$B,$B2618,$AG:$AG,AJ$1)</f>
        <v>0</v>
      </c>
      <c r="AK2618" s="2">
        <f>COUNTIFS($B:$B,$B2618,$AG:$AG,AK$1)</f>
        <v>0</v>
      </c>
      <c r="AL2618" s="2">
        <f>COUNTIFS($B:$B,$B2618,$AG:$AG,AL$1)</f>
        <v>0</v>
      </c>
      <c r="AM2618" s="2">
        <f>COUNTIFS($B:$B,$B2618,$AG:$AG,AM$1)</f>
        <v>0</v>
      </c>
      <c r="AN2618" s="2">
        <f>COUNTIFS($B:$B,$B2618,$AG:$AG,AN$1)</f>
        <v>0</v>
      </c>
      <c r="AO2618" s="2">
        <f>COUNTIFS($B:$B,$B2618,$AG:$AG,AO$1)</f>
        <v>0</v>
      </c>
      <c r="AP2618" s="2">
        <f>COUNTIFS($B:$B,$B2618,$AG:$AG,AP$1)</f>
        <v>0</v>
      </c>
      <c r="AQ2618" s="2">
        <f>COUNTIFS($B:$B,$B2618,$AG:$AG,AQ$1)</f>
        <v>0</v>
      </c>
      <c r="AR2618" s="2">
        <f>COUNTIFS($B:$B,$B2618,$AG:$AG,AR$1)</f>
        <v>0</v>
      </c>
      <c r="AS2618" s="2">
        <f>COUNTIFS($B:$B,$B2618,$AG:$AG,AS$1)</f>
        <v>0</v>
      </c>
      <c r="AT2618" s="2">
        <f>COUNTIFS($B:$B,$B2618,$AG:$AG,AT$1)</f>
        <v>0</v>
      </c>
      <c r="AU2618" s="2">
        <f>COUNTIFS($B:$B,$B2618,$AG:$AG,AU$1)</f>
        <v>0</v>
      </c>
    </row>
    <row r="2619" spans="1:47" ht="15" customHeight="1" x14ac:dyDescent="0.35">
      <c r="A2619" s="7">
        <f>IF(B2618=B2619,A2618,A2618+1)</f>
        <v>920</v>
      </c>
      <c r="B2619" s="7" t="s">
        <v>1279</v>
      </c>
      <c r="C2619" s="7" t="s">
        <v>1278</v>
      </c>
      <c r="D2619" s="7" t="s">
        <v>1130</v>
      </c>
      <c r="E2619" s="7" t="s">
        <v>1129</v>
      </c>
      <c r="F2619" s="4" t="s">
        <v>7</v>
      </c>
      <c r="G2619" s="4" t="s">
        <v>8</v>
      </c>
      <c r="H2619" s="4" t="s">
        <v>7</v>
      </c>
      <c r="I2619" s="3">
        <v>3</v>
      </c>
      <c r="J2619" s="3" t="s">
        <v>57</v>
      </c>
      <c r="K2619" s="3" t="s">
        <v>1128</v>
      </c>
      <c r="L2619" s="3" t="s">
        <v>55</v>
      </c>
      <c r="M2619" s="3" t="s">
        <v>1284</v>
      </c>
      <c r="N2619" s="3" t="s">
        <v>1283</v>
      </c>
      <c r="P2619" s="3" t="s">
        <v>1</v>
      </c>
      <c r="Q2619" s="2" t="s">
        <v>1126</v>
      </c>
      <c r="R2619" s="2" t="s">
        <v>1125</v>
      </c>
      <c r="S2619" s="2">
        <f>IF(P2619="심사불필요","-",VLOOKUP(K2619,'[1]자격증 backdata'!A:G,7,0))</f>
        <v>0</v>
      </c>
      <c r="T2619" s="2" t="str">
        <f>IF(S2619="-","-",IF(COUNTIFS(B:B,B2619,S:S,"필수")&gt;0,"자격요건충족","확인필요"))</f>
        <v>자격요건충족</v>
      </c>
      <c r="U2619" s="2"/>
      <c r="W2619" s="2">
        <f>IF(Q2619="4급","심사불필요",VLOOKUP(K2619,'[1]자격증 backdata'!A:B,2,0))</f>
        <v>0</v>
      </c>
      <c r="X2619" s="3" t="str">
        <f>IF(R2619="A", MIN(20, SUMIFS(W:W, B:B, B2619, R:R, "A")),IF(R2619="B", MIN(30, SUMIFS(W:W, B:B, B2619, R:R, "B")),"비해당분야"))</f>
        <v>비해당분야</v>
      </c>
      <c r="Y2619" s="3">
        <f>IF(R2619="C",MIN(30,IF(COUNTIFS(B:B,B2619,W:W,"가1")=1,25,IF(COUNTIFS(B:B,B2619,W:W,"가1")&gt;=2,30,0))+IF(COUNTIFS(B:B,B2619,W:W,"나1")&gt;=4,30,IF(COUNTIFS(B:B,B2619,W:W,"나1")=3,26,IF(COUNTIFS(B:B,B2619,W:W,"나1")=2,22,IF(COUNTIFS(B:B,B2619,W:W,"나1")=1,18,0)))))+MIN(30,IF(COUNTIFS(B:B,B2619,W:W,"가2")=1,25,IF(COUNTIFS(B:B,B2619,W:W,"가2")&gt;=2,30,0))+IF(COUNTIFS(B:B,B2619,W:W,"나2")=3,30,IF(COUNTIFS(B:B,B2619,W:W,"나2")=2,25,IF(COUNTIFS(B:B,B2619,W:W,"나2")=1,20,0)))),"비해당분야")</f>
        <v>20</v>
      </c>
      <c r="Z2619" s="3">
        <f>IF(R2619="C",VLOOKUP(K2619,'[1]자격증 backdata'!A:F,6,0),"비해당분야")</f>
        <v>2</v>
      </c>
      <c r="AA2619" s="3">
        <f>IF(R2619="C",SUMIF(B:B,B2619,Z:Z),"비해당분야")</f>
        <v>6</v>
      </c>
      <c r="AB2619" s="3">
        <f>IF(R2619="C",SUM(Y2619,AA2619),"비해당분야")</f>
        <v>26</v>
      </c>
      <c r="AC2619" s="3">
        <f>IF(R2619="C",AB2619,X2619)</f>
        <v>26</v>
      </c>
      <c r="AD2619" s="3">
        <f>VLOOKUP(K2619,'[1]자격증 backdata'!A:D,4,0)</f>
        <v>0</v>
      </c>
      <c r="AE2619" s="3">
        <f>IF(_xlfn.MAXIFS(AD:AD,B:B,B2619)&gt;10,10,_xlfn.MAXIFS(AD:AD,B:B,B2619))</f>
        <v>5</v>
      </c>
      <c r="AG2619" s="2">
        <f>VLOOKUP(K2619,'[1]자격증 backdata'!A:C,3,0)</f>
        <v>0</v>
      </c>
      <c r="AH2619" s="2">
        <f>COUNTIFS($B:$B,$B2619,$AG:$AG,AH$1)</f>
        <v>0</v>
      </c>
      <c r="AI2619" s="2">
        <f>COUNTIFS($B:$B,$B2619,$AG:$AG,AI$1)</f>
        <v>0</v>
      </c>
      <c r="AJ2619" s="2">
        <f>COUNTIFS($B:$B,$B2619,$AG:$AG,AJ$1)</f>
        <v>0</v>
      </c>
      <c r="AK2619" s="2">
        <f>COUNTIFS($B:$B,$B2619,$AG:$AG,AK$1)</f>
        <v>0</v>
      </c>
      <c r="AL2619" s="2">
        <f>COUNTIFS($B:$B,$B2619,$AG:$AG,AL$1)</f>
        <v>0</v>
      </c>
      <c r="AM2619" s="2">
        <f>COUNTIFS($B:$B,$B2619,$AG:$AG,AM$1)</f>
        <v>0</v>
      </c>
      <c r="AN2619" s="2">
        <f>COUNTIFS($B:$B,$B2619,$AG:$AG,AN$1)</f>
        <v>0</v>
      </c>
      <c r="AO2619" s="2">
        <f>COUNTIFS($B:$B,$B2619,$AG:$AG,AO$1)</f>
        <v>0</v>
      </c>
      <c r="AP2619" s="2">
        <f>COUNTIFS($B:$B,$B2619,$AG:$AG,AP$1)</f>
        <v>0</v>
      </c>
      <c r="AQ2619" s="2">
        <f>COUNTIFS($B:$B,$B2619,$AG:$AG,AQ$1)</f>
        <v>0</v>
      </c>
      <c r="AR2619" s="2">
        <f>COUNTIFS($B:$B,$B2619,$AG:$AG,AR$1)</f>
        <v>0</v>
      </c>
      <c r="AS2619" s="2">
        <f>COUNTIFS($B:$B,$B2619,$AG:$AG,AS$1)</f>
        <v>0</v>
      </c>
      <c r="AT2619" s="2">
        <f>COUNTIFS($B:$B,$B2619,$AG:$AG,AT$1)</f>
        <v>0</v>
      </c>
      <c r="AU2619" s="2">
        <f>COUNTIFS($B:$B,$B2619,$AG:$AG,AU$1)</f>
        <v>0</v>
      </c>
    </row>
    <row r="2620" spans="1:47" ht="15" customHeight="1" x14ac:dyDescent="0.35">
      <c r="A2620" s="7">
        <f>IF(B2619=B2620,A2619,A2619+1)</f>
        <v>920</v>
      </c>
      <c r="B2620" s="7" t="s">
        <v>1279</v>
      </c>
      <c r="C2620" s="7" t="s">
        <v>1278</v>
      </c>
      <c r="D2620" s="7" t="s">
        <v>1130</v>
      </c>
      <c r="E2620" s="7" t="s">
        <v>1129</v>
      </c>
      <c r="F2620" s="4" t="s">
        <v>7</v>
      </c>
      <c r="G2620" s="4" t="s">
        <v>8</v>
      </c>
      <c r="H2620" s="4" t="s">
        <v>7</v>
      </c>
      <c r="I2620" s="3">
        <v>4</v>
      </c>
      <c r="J2620" s="3" t="s">
        <v>633</v>
      </c>
      <c r="K2620" s="3" t="s">
        <v>1282</v>
      </c>
      <c r="L2620" s="3" t="s">
        <v>55</v>
      </c>
      <c r="M2620" s="3" t="s">
        <v>1281</v>
      </c>
      <c r="N2620" s="3" t="s">
        <v>1280</v>
      </c>
      <c r="P2620" s="3" t="s">
        <v>1</v>
      </c>
      <c r="Q2620" s="2" t="s">
        <v>1126</v>
      </c>
      <c r="R2620" s="2" t="s">
        <v>1125</v>
      </c>
      <c r="S2620" s="2">
        <f>IF(P2620="심사불필요","-",VLOOKUP(K2620,'[1]자격증 backdata'!A:G,7,0))</f>
        <v>0</v>
      </c>
      <c r="T2620" s="2" t="str">
        <f>IF(S2620="-","-",IF(COUNTIFS(B:B,B2620,S:S,"필수")&gt;0,"자격요건충족","확인필요"))</f>
        <v>자격요건충족</v>
      </c>
      <c r="U2620" s="2"/>
      <c r="W2620" s="2">
        <f>IF(Q2620="4급","심사불필요",VLOOKUP(K2620,'[1]자격증 backdata'!A:B,2,0))</f>
        <v>0</v>
      </c>
      <c r="X2620" s="3" t="str">
        <f>IF(R2620="A", MIN(20, SUMIFS(W:W, B:B, B2620, R:R, "A")),IF(R2620="B", MIN(30, SUMIFS(W:W, B:B, B2620, R:R, "B")),"비해당분야"))</f>
        <v>비해당분야</v>
      </c>
      <c r="Y2620" s="3">
        <f>IF(R2620="C",MIN(30,IF(COUNTIFS(B:B,B2620,W:W,"가1")=1,25,IF(COUNTIFS(B:B,B2620,W:W,"가1")&gt;=2,30,0))+IF(COUNTIFS(B:B,B2620,W:W,"나1")&gt;=4,30,IF(COUNTIFS(B:B,B2620,W:W,"나1")=3,26,IF(COUNTIFS(B:B,B2620,W:W,"나1")=2,22,IF(COUNTIFS(B:B,B2620,W:W,"나1")=1,18,0)))))+MIN(30,IF(COUNTIFS(B:B,B2620,W:W,"가2")=1,25,IF(COUNTIFS(B:B,B2620,W:W,"가2")&gt;=2,30,0))+IF(COUNTIFS(B:B,B2620,W:W,"나2")=3,30,IF(COUNTIFS(B:B,B2620,W:W,"나2")=2,25,IF(COUNTIFS(B:B,B2620,W:W,"나2")=1,20,0)))),"비해당분야")</f>
        <v>20</v>
      </c>
      <c r="Z2620" s="3">
        <f>IF(R2620="C",VLOOKUP(K2620,'[1]자격증 backdata'!A:F,6,0),"비해당분야")</f>
        <v>2</v>
      </c>
      <c r="AA2620" s="3">
        <f>IF(R2620="C",SUMIF(B:B,B2620,Z:Z),"비해당분야")</f>
        <v>6</v>
      </c>
      <c r="AB2620" s="3">
        <f>IF(R2620="C",SUM(Y2620,AA2620),"비해당분야")</f>
        <v>26</v>
      </c>
      <c r="AC2620" s="3">
        <f>IF(R2620="C",AB2620,X2620)</f>
        <v>26</v>
      </c>
      <c r="AD2620" s="3">
        <f>VLOOKUP(K2620,'[1]자격증 backdata'!A:D,4,0)</f>
        <v>0</v>
      </c>
      <c r="AE2620" s="3">
        <f>IF(_xlfn.MAXIFS(AD:AD,B:B,B2620)&gt;10,10,_xlfn.MAXIFS(AD:AD,B:B,B2620))</f>
        <v>5</v>
      </c>
      <c r="AG2620" s="2">
        <f>VLOOKUP(K2620,'[1]자격증 backdata'!A:C,3,0)</f>
        <v>0</v>
      </c>
      <c r="AH2620" s="2">
        <f>COUNTIFS($B:$B,$B2620,$AG:$AG,AH$1)</f>
        <v>0</v>
      </c>
      <c r="AI2620" s="2">
        <f>COUNTIFS($B:$B,$B2620,$AG:$AG,AI$1)</f>
        <v>0</v>
      </c>
      <c r="AJ2620" s="2">
        <f>COUNTIFS($B:$B,$B2620,$AG:$AG,AJ$1)</f>
        <v>0</v>
      </c>
      <c r="AK2620" s="2">
        <f>COUNTIFS($B:$B,$B2620,$AG:$AG,AK$1)</f>
        <v>0</v>
      </c>
      <c r="AL2620" s="2">
        <f>COUNTIFS($B:$B,$B2620,$AG:$AG,AL$1)</f>
        <v>0</v>
      </c>
      <c r="AM2620" s="2">
        <f>COUNTIFS($B:$B,$B2620,$AG:$AG,AM$1)</f>
        <v>0</v>
      </c>
      <c r="AN2620" s="2">
        <f>COUNTIFS($B:$B,$B2620,$AG:$AG,AN$1)</f>
        <v>0</v>
      </c>
      <c r="AO2620" s="2">
        <f>COUNTIFS($B:$B,$B2620,$AG:$AG,AO$1)</f>
        <v>0</v>
      </c>
      <c r="AP2620" s="2">
        <f>COUNTIFS($B:$B,$B2620,$AG:$AG,AP$1)</f>
        <v>0</v>
      </c>
      <c r="AQ2620" s="2">
        <f>COUNTIFS($B:$B,$B2620,$AG:$AG,AQ$1)</f>
        <v>0</v>
      </c>
      <c r="AR2620" s="2">
        <f>COUNTIFS($B:$B,$B2620,$AG:$AG,AR$1)</f>
        <v>0</v>
      </c>
      <c r="AS2620" s="2">
        <f>COUNTIFS($B:$B,$B2620,$AG:$AG,AS$1)</f>
        <v>0</v>
      </c>
      <c r="AT2620" s="2">
        <f>COUNTIFS($B:$B,$B2620,$AG:$AG,AT$1)</f>
        <v>0</v>
      </c>
      <c r="AU2620" s="2">
        <f>COUNTIFS($B:$B,$B2620,$AG:$AG,AU$1)</f>
        <v>0</v>
      </c>
    </row>
    <row r="2621" spans="1:47" ht="15" customHeight="1" x14ac:dyDescent="0.35">
      <c r="A2621" s="7">
        <f>IF(B2620=B2621,A2620,A2620+1)</f>
        <v>920</v>
      </c>
      <c r="B2621" s="7" t="s">
        <v>1279</v>
      </c>
      <c r="C2621" s="7" t="s">
        <v>1278</v>
      </c>
      <c r="D2621" s="7" t="s">
        <v>1130</v>
      </c>
      <c r="E2621" s="7" t="s">
        <v>1129</v>
      </c>
      <c r="F2621" s="4" t="s">
        <v>7</v>
      </c>
      <c r="G2621" s="4" t="s">
        <v>8</v>
      </c>
      <c r="H2621" s="4" t="s">
        <v>7</v>
      </c>
      <c r="I2621" s="3">
        <v>5</v>
      </c>
      <c r="J2621" s="3" t="s">
        <v>1162</v>
      </c>
      <c r="K2621" s="3" t="s">
        <v>1161</v>
      </c>
      <c r="L2621" s="3" t="s">
        <v>15</v>
      </c>
      <c r="M2621" s="3" t="s">
        <v>1277</v>
      </c>
      <c r="N2621" s="3" t="s">
        <v>1276</v>
      </c>
      <c r="P2621" s="3" t="s">
        <v>1</v>
      </c>
      <c r="Q2621" s="2" t="s">
        <v>1126</v>
      </c>
      <c r="R2621" s="2" t="s">
        <v>1125</v>
      </c>
      <c r="S2621" s="2">
        <f>IF(P2621="심사불필요","-",VLOOKUP(K2621,'[1]자격증 backdata'!A:G,7,0))</f>
        <v>0</v>
      </c>
      <c r="T2621" s="2" t="str">
        <f>IF(S2621="-","-",IF(COUNTIFS(B:B,B2621,S:S,"필수")&gt;0,"자격요건충족","확인필요"))</f>
        <v>자격요건충족</v>
      </c>
      <c r="U2621" s="2"/>
      <c r="W2621" s="2">
        <f>IF(Q2621="4급","심사불필요",VLOOKUP(K2621,'[1]자격증 backdata'!A:B,2,0))</f>
        <v>0</v>
      </c>
      <c r="X2621" s="3" t="str">
        <f>IF(R2621="A", MIN(20, SUMIFS(W:W, B:B, B2621, R:R, "A")),IF(R2621="B", MIN(30, SUMIFS(W:W, B:B, B2621, R:R, "B")),"비해당분야"))</f>
        <v>비해당분야</v>
      </c>
      <c r="Y2621" s="3">
        <f>IF(R2621="C",MIN(30,IF(COUNTIFS(B:B,B2621,W:W,"가1")=1,25,IF(COUNTIFS(B:B,B2621,W:W,"가1")&gt;=2,30,0))+IF(COUNTIFS(B:B,B2621,W:W,"나1")&gt;=4,30,IF(COUNTIFS(B:B,B2621,W:W,"나1")=3,26,IF(COUNTIFS(B:B,B2621,W:W,"나1")=2,22,IF(COUNTIFS(B:B,B2621,W:W,"나1")=1,18,0)))))+MIN(30,IF(COUNTIFS(B:B,B2621,W:W,"가2")=1,25,IF(COUNTIFS(B:B,B2621,W:W,"가2")&gt;=2,30,0))+IF(COUNTIFS(B:B,B2621,W:W,"나2")=3,30,IF(COUNTIFS(B:B,B2621,W:W,"나2")=2,25,IF(COUNTIFS(B:B,B2621,W:W,"나2")=1,20,0)))),"비해당분야")</f>
        <v>20</v>
      </c>
      <c r="Z2621" s="3">
        <f>IF(R2621="C",VLOOKUP(K2621,'[1]자격증 backdata'!A:F,6,0),"비해당분야")</f>
        <v>2</v>
      </c>
      <c r="AA2621" s="3">
        <f>IF(R2621="C",SUMIF(B:B,B2621,Z:Z),"비해당분야")</f>
        <v>6</v>
      </c>
      <c r="AB2621" s="3">
        <f>IF(R2621="C",SUM(Y2621,AA2621),"비해당분야")</f>
        <v>26</v>
      </c>
      <c r="AC2621" s="3">
        <f>IF(R2621="C",AB2621,X2621)</f>
        <v>26</v>
      </c>
      <c r="AD2621" s="3">
        <f>VLOOKUP(K2621,'[1]자격증 backdata'!A:D,4,0)</f>
        <v>0</v>
      </c>
      <c r="AE2621" s="3">
        <f>IF(_xlfn.MAXIFS(AD:AD,B:B,B2621)&gt;10,10,_xlfn.MAXIFS(AD:AD,B:B,B2621))</f>
        <v>5</v>
      </c>
      <c r="AG2621" s="2">
        <f>VLOOKUP(K2621,'[1]자격증 backdata'!A:C,3,0)</f>
        <v>0</v>
      </c>
      <c r="AH2621" s="2">
        <f>COUNTIFS($B:$B,$B2621,$AG:$AG,AH$1)</f>
        <v>0</v>
      </c>
      <c r="AI2621" s="2">
        <f>COUNTIFS($B:$B,$B2621,$AG:$AG,AI$1)</f>
        <v>0</v>
      </c>
      <c r="AJ2621" s="2">
        <f>COUNTIFS($B:$B,$B2621,$AG:$AG,AJ$1)</f>
        <v>0</v>
      </c>
      <c r="AK2621" s="2">
        <f>COUNTIFS($B:$B,$B2621,$AG:$AG,AK$1)</f>
        <v>0</v>
      </c>
      <c r="AL2621" s="2">
        <f>COUNTIFS($B:$B,$B2621,$AG:$AG,AL$1)</f>
        <v>0</v>
      </c>
      <c r="AM2621" s="2">
        <f>COUNTIFS($B:$B,$B2621,$AG:$AG,AM$1)</f>
        <v>0</v>
      </c>
      <c r="AN2621" s="2">
        <f>COUNTIFS($B:$B,$B2621,$AG:$AG,AN$1)</f>
        <v>0</v>
      </c>
      <c r="AO2621" s="2">
        <f>COUNTIFS($B:$B,$B2621,$AG:$AG,AO$1)</f>
        <v>0</v>
      </c>
      <c r="AP2621" s="2">
        <f>COUNTIFS($B:$B,$B2621,$AG:$AG,AP$1)</f>
        <v>0</v>
      </c>
      <c r="AQ2621" s="2">
        <f>COUNTIFS($B:$B,$B2621,$AG:$AG,AQ$1)</f>
        <v>0</v>
      </c>
      <c r="AR2621" s="2">
        <f>COUNTIFS($B:$B,$B2621,$AG:$AG,AR$1)</f>
        <v>0</v>
      </c>
      <c r="AS2621" s="2">
        <f>COUNTIFS($B:$B,$B2621,$AG:$AG,AS$1)</f>
        <v>0</v>
      </c>
      <c r="AT2621" s="2">
        <f>COUNTIFS($B:$B,$B2621,$AG:$AG,AT$1)</f>
        <v>0</v>
      </c>
      <c r="AU2621" s="2">
        <f>COUNTIFS($B:$B,$B2621,$AG:$AG,AU$1)</f>
        <v>0</v>
      </c>
    </row>
    <row r="2622" spans="1:47" ht="15" customHeight="1" x14ac:dyDescent="0.35">
      <c r="A2622" s="4">
        <f>IF(B2621=B2622,A2621,A2621+1)</f>
        <v>921</v>
      </c>
      <c r="B2622" s="4" t="s">
        <v>1275</v>
      </c>
      <c r="C2622" s="4" t="s">
        <v>1274</v>
      </c>
      <c r="D2622" s="4" t="s">
        <v>1130</v>
      </c>
      <c r="E2622" s="4" t="s">
        <v>1129</v>
      </c>
      <c r="F2622" s="4" t="s">
        <v>8</v>
      </c>
      <c r="G2622" s="4" t="s">
        <v>8</v>
      </c>
      <c r="H2622" s="4" t="s">
        <v>7</v>
      </c>
      <c r="I2622" s="4">
        <v>1</v>
      </c>
      <c r="J2622" s="4" t="s">
        <v>987</v>
      </c>
      <c r="K2622" s="4" t="s">
        <v>1137</v>
      </c>
      <c r="L2622" s="4" t="s">
        <v>4</v>
      </c>
      <c r="M2622" s="4" t="s">
        <v>1273</v>
      </c>
      <c r="N2622" s="4" t="s">
        <v>1272</v>
      </c>
      <c r="P2622" s="4" t="s">
        <v>1</v>
      </c>
      <c r="Q2622" s="5" t="s">
        <v>1126</v>
      </c>
      <c r="R2622" s="5" t="s">
        <v>1125</v>
      </c>
      <c r="S2622" s="5" t="str">
        <f>IF(P2622="심사불필요","-",VLOOKUP(K2622,'[1]자격증 backdata'!A:G,7,0))</f>
        <v>필수</v>
      </c>
      <c r="T2622" s="5" t="str">
        <f>IF(S2622="-","-",IF(COUNTIFS(B:B,B2622,S:S,"필수")&gt;0,"자격요건충족","확인필요"))</f>
        <v>자격요건충족</v>
      </c>
      <c r="U2622" s="5"/>
      <c r="W2622" s="5" t="str">
        <f>IF(Q2622="4급","심사불필요",VLOOKUP(K2622,'[1]자격증 backdata'!A:B,2,0))</f>
        <v>나2</v>
      </c>
      <c r="X2622" s="4" t="str">
        <f>IF(R2622="A", MIN(20, SUMIFS(W:W, B:B, B2622, R:R, "A")),IF(R2622="B", MIN(30, SUMIFS(W:W, B:B, B2622, R:R, "B")),"비해당분야"))</f>
        <v>비해당분야</v>
      </c>
      <c r="Y2622" s="4">
        <f>IF(R2622="C",MIN(30,IF(COUNTIFS(B:B,B2622,W:W,"가1")=1,25,IF(COUNTIFS(B:B,B2622,W:W,"가1")&gt;=2,30,0))+IF(COUNTIFS(B:B,B2622,W:W,"나1")&gt;=4,30,IF(COUNTIFS(B:B,B2622,W:W,"나1")=3,26,IF(COUNTIFS(B:B,B2622,W:W,"나1")=2,22,IF(COUNTIFS(B:B,B2622,W:W,"나1")=1,18,0)))))+MIN(30,IF(COUNTIFS(B:B,B2622,W:W,"가2")=1,25,IF(COUNTIFS(B:B,B2622,W:W,"가2")&gt;=2,30,0))+IF(COUNTIFS(B:B,B2622,W:W,"나2")=3,30,IF(COUNTIFS(B:B,B2622,W:W,"나2")=2,25,IF(COUNTIFS(B:B,B2622,W:W,"나2")=1,20,0)))),"비해당분야")</f>
        <v>20</v>
      </c>
      <c r="Z2622" s="4">
        <f>IF(R2622="C",VLOOKUP(K2622,'[1]자격증 backdata'!A:F,6,0),"비해당분야")</f>
        <v>0</v>
      </c>
      <c r="AA2622" s="4">
        <f>IF(R2622="C",SUMIF(B:B,B2622,Z:Z),"비해당분야")</f>
        <v>0</v>
      </c>
      <c r="AB2622" s="4">
        <f>IF(R2622="C",SUM(Y2622,AA2622),"비해당분야")</f>
        <v>20</v>
      </c>
      <c r="AC2622" s="4">
        <f>IF(R2622="C",AB2622,X2622)</f>
        <v>20</v>
      </c>
      <c r="AD2622" s="4">
        <f>VLOOKUP(K2622,'[1]자격증 backdata'!A:D,4,0)</f>
        <v>0</v>
      </c>
      <c r="AE2622" s="4">
        <f>IF(_xlfn.MAXIFS(AD:AD,B:B,B2622)&gt;10,10,_xlfn.MAXIFS(AD:AD,B:B,B2622))</f>
        <v>0</v>
      </c>
      <c r="AG2622" s="5">
        <f>VLOOKUP(K2622,'[1]자격증 backdata'!A:C,3,0)</f>
        <v>0</v>
      </c>
      <c r="AH2622" s="5">
        <f>COUNTIFS($B:$B,$B2622,$AG:$AG,AH$1)</f>
        <v>0</v>
      </c>
      <c r="AI2622" s="5">
        <f>COUNTIFS($B:$B,$B2622,$AG:$AG,AI$1)</f>
        <v>0</v>
      </c>
      <c r="AJ2622" s="5">
        <f>COUNTIFS($B:$B,$B2622,$AG:$AG,AJ$1)</f>
        <v>0</v>
      </c>
      <c r="AK2622" s="5">
        <f>COUNTIFS($B:$B,$B2622,$AG:$AG,AK$1)</f>
        <v>0</v>
      </c>
      <c r="AL2622" s="5">
        <f>COUNTIFS($B:$B,$B2622,$AG:$AG,AL$1)</f>
        <v>0</v>
      </c>
      <c r="AM2622" s="5">
        <f>COUNTIFS($B:$B,$B2622,$AG:$AG,AM$1)</f>
        <v>0</v>
      </c>
      <c r="AN2622" s="5">
        <f>COUNTIFS($B:$B,$B2622,$AG:$AG,AN$1)</f>
        <v>0</v>
      </c>
      <c r="AO2622" s="5">
        <f>COUNTIFS($B:$B,$B2622,$AG:$AG,AO$1)</f>
        <v>0</v>
      </c>
      <c r="AP2622" s="5">
        <f>COUNTIFS($B:$B,$B2622,$AG:$AG,AP$1)</f>
        <v>0</v>
      </c>
      <c r="AQ2622" s="5">
        <f>COUNTIFS($B:$B,$B2622,$AG:$AG,AQ$1)</f>
        <v>0</v>
      </c>
      <c r="AR2622" s="5">
        <f>COUNTIFS($B:$B,$B2622,$AG:$AG,AR$1)</f>
        <v>0</v>
      </c>
      <c r="AS2622" s="5">
        <f>COUNTIFS($B:$B,$B2622,$AG:$AG,AS$1)</f>
        <v>0</v>
      </c>
      <c r="AT2622" s="5">
        <f>COUNTIFS($B:$B,$B2622,$AG:$AG,AT$1)</f>
        <v>0</v>
      </c>
      <c r="AU2622" s="5">
        <f>COUNTIFS($B:$B,$B2622,$AG:$AG,AU$1)</f>
        <v>0</v>
      </c>
    </row>
    <row r="2623" spans="1:47" ht="15" customHeight="1" x14ac:dyDescent="0.35">
      <c r="A2623" s="3">
        <f>IF(B2622=B2623,A2622,A2622+1)</f>
        <v>922</v>
      </c>
      <c r="B2623" s="3" t="s">
        <v>1271</v>
      </c>
      <c r="C2623" s="3" t="s">
        <v>1270</v>
      </c>
      <c r="D2623" s="3" t="s">
        <v>1130</v>
      </c>
      <c r="E2623" s="3" t="s">
        <v>1129</v>
      </c>
      <c r="F2623" s="4" t="s">
        <v>8</v>
      </c>
      <c r="G2623" s="4" t="s">
        <v>8</v>
      </c>
      <c r="H2623" s="4" t="s">
        <v>7</v>
      </c>
      <c r="I2623" s="3">
        <v>1</v>
      </c>
      <c r="J2623" s="3" t="s">
        <v>1184</v>
      </c>
      <c r="K2623" s="3" t="s">
        <v>1183</v>
      </c>
      <c r="L2623" s="3" t="s">
        <v>4</v>
      </c>
      <c r="M2623" s="3" t="s">
        <v>1269</v>
      </c>
      <c r="N2623" s="3" t="s">
        <v>1218</v>
      </c>
      <c r="P2623" s="3" t="s">
        <v>1</v>
      </c>
      <c r="Q2623" s="2" t="s">
        <v>1126</v>
      </c>
      <c r="R2623" s="2" t="s">
        <v>1125</v>
      </c>
      <c r="S2623" s="2" t="str">
        <f>IF(P2623="심사불필요","-",VLOOKUP(K2623,'[1]자격증 backdata'!A:G,7,0))</f>
        <v>필수</v>
      </c>
      <c r="T2623" s="2" t="str">
        <f>IF(S2623="-","-",IF(COUNTIFS(B:B,B2623,S:S,"필수")&gt;0,"자격요건충족","확인필요"))</f>
        <v>자격요건충족</v>
      </c>
      <c r="U2623" s="2"/>
      <c r="W2623" s="2" t="str">
        <f>IF(Q2623="4급","심사불필요",VLOOKUP(K2623,'[1]자격증 backdata'!A:B,2,0))</f>
        <v>나2</v>
      </c>
      <c r="X2623" s="3" t="str">
        <f>IF(R2623="A", MIN(20, SUMIFS(W:W, B:B, B2623, R:R, "A")),IF(R2623="B", MIN(30, SUMIFS(W:W, B:B, B2623, R:R, "B")),"비해당분야"))</f>
        <v>비해당분야</v>
      </c>
      <c r="Y2623" s="3">
        <f>IF(R2623="C",MIN(30,IF(COUNTIFS(B:B,B2623,W:W,"가1")=1,25,IF(COUNTIFS(B:B,B2623,W:W,"가1")&gt;=2,30,0))+IF(COUNTIFS(B:B,B2623,W:W,"나1")&gt;=4,30,IF(COUNTIFS(B:B,B2623,W:W,"나1")=3,26,IF(COUNTIFS(B:B,B2623,W:W,"나1")=2,22,IF(COUNTIFS(B:B,B2623,W:W,"나1")=1,18,0)))))+MIN(30,IF(COUNTIFS(B:B,B2623,W:W,"가2")=1,25,IF(COUNTIFS(B:B,B2623,W:W,"가2")&gt;=2,30,0))+IF(COUNTIFS(B:B,B2623,W:W,"나2")=3,30,IF(COUNTIFS(B:B,B2623,W:W,"나2")=2,25,IF(COUNTIFS(B:B,B2623,W:W,"나2")=1,20,0)))),"비해당분야")</f>
        <v>20</v>
      </c>
      <c r="Z2623" s="3">
        <f>IF(R2623="C",VLOOKUP(K2623,'[1]자격증 backdata'!A:F,6,0),"비해당분야")</f>
        <v>0</v>
      </c>
      <c r="AA2623" s="3">
        <f>IF(R2623="C",SUMIF(B:B,B2623,Z:Z),"비해당분야")</f>
        <v>0</v>
      </c>
      <c r="AB2623" s="3">
        <f>IF(R2623="C",SUM(Y2623,AA2623),"비해당분야")</f>
        <v>20</v>
      </c>
      <c r="AC2623" s="3">
        <f>IF(R2623="C",AB2623,X2623)</f>
        <v>20</v>
      </c>
      <c r="AD2623" s="3">
        <f>VLOOKUP(K2623,'[1]자격증 backdata'!A:D,4,0)</f>
        <v>0</v>
      </c>
      <c r="AE2623" s="3">
        <f>IF(_xlfn.MAXIFS(AD:AD,B:B,B2623)&gt;10,10,_xlfn.MAXIFS(AD:AD,B:B,B2623))</f>
        <v>0</v>
      </c>
      <c r="AG2623" s="2">
        <f>VLOOKUP(K2623,'[1]자격증 backdata'!A:C,3,0)</f>
        <v>0</v>
      </c>
      <c r="AH2623" s="2">
        <f>COUNTIFS($B:$B,$B2623,$AG:$AG,AH$1)</f>
        <v>0</v>
      </c>
      <c r="AI2623" s="2">
        <f>COUNTIFS($B:$B,$B2623,$AG:$AG,AI$1)</f>
        <v>0</v>
      </c>
      <c r="AJ2623" s="2">
        <f>COUNTIFS($B:$B,$B2623,$AG:$AG,AJ$1)</f>
        <v>0</v>
      </c>
      <c r="AK2623" s="2">
        <f>COUNTIFS($B:$B,$B2623,$AG:$AG,AK$1)</f>
        <v>0</v>
      </c>
      <c r="AL2623" s="2">
        <f>COUNTIFS($B:$B,$B2623,$AG:$AG,AL$1)</f>
        <v>0</v>
      </c>
      <c r="AM2623" s="2">
        <f>COUNTIFS($B:$B,$B2623,$AG:$AG,AM$1)</f>
        <v>0</v>
      </c>
      <c r="AN2623" s="2">
        <f>COUNTIFS($B:$B,$B2623,$AG:$AG,AN$1)</f>
        <v>0</v>
      </c>
      <c r="AO2623" s="2">
        <f>COUNTIFS($B:$B,$B2623,$AG:$AG,AO$1)</f>
        <v>0</v>
      </c>
      <c r="AP2623" s="2">
        <f>COUNTIFS($B:$B,$B2623,$AG:$AG,AP$1)</f>
        <v>0</v>
      </c>
      <c r="AQ2623" s="2">
        <f>COUNTIFS($B:$B,$B2623,$AG:$AG,AQ$1)</f>
        <v>0</v>
      </c>
      <c r="AR2623" s="2">
        <f>COUNTIFS($B:$B,$B2623,$AG:$AG,AR$1)</f>
        <v>0</v>
      </c>
      <c r="AS2623" s="2">
        <f>COUNTIFS($B:$B,$B2623,$AG:$AG,AS$1)</f>
        <v>0</v>
      </c>
      <c r="AT2623" s="2">
        <f>COUNTIFS($B:$B,$B2623,$AG:$AG,AT$1)</f>
        <v>0</v>
      </c>
      <c r="AU2623" s="2">
        <f>COUNTIFS($B:$B,$B2623,$AG:$AG,AU$1)</f>
        <v>0</v>
      </c>
    </row>
    <row r="2624" spans="1:47" ht="15" customHeight="1" x14ac:dyDescent="0.35">
      <c r="A2624" s="4">
        <f>IF(B2623=B2624,A2623,A2623+1)</f>
        <v>923</v>
      </c>
      <c r="B2624" s="4" t="s">
        <v>1268</v>
      </c>
      <c r="C2624" s="4" t="s">
        <v>1267</v>
      </c>
      <c r="D2624" s="4" t="s">
        <v>1130</v>
      </c>
      <c r="E2624" s="4" t="s">
        <v>1129</v>
      </c>
      <c r="F2624" s="4" t="s">
        <v>8</v>
      </c>
      <c r="G2624" s="4" t="s">
        <v>8</v>
      </c>
      <c r="H2624" s="4" t="s">
        <v>7</v>
      </c>
      <c r="I2624" s="4">
        <v>1</v>
      </c>
      <c r="J2624" s="4" t="s">
        <v>987</v>
      </c>
      <c r="K2624" s="4" t="s">
        <v>1137</v>
      </c>
      <c r="L2624" s="4" t="s">
        <v>4</v>
      </c>
      <c r="M2624" s="4" t="s">
        <v>1266</v>
      </c>
      <c r="N2624" s="4" t="s">
        <v>1157</v>
      </c>
      <c r="P2624" s="4" t="s">
        <v>1</v>
      </c>
      <c r="Q2624" s="5" t="s">
        <v>1126</v>
      </c>
      <c r="R2624" s="5" t="s">
        <v>1125</v>
      </c>
      <c r="S2624" s="5" t="str">
        <f>IF(P2624="심사불필요","-",VLOOKUP(K2624,'[1]자격증 backdata'!A:G,7,0))</f>
        <v>필수</v>
      </c>
      <c r="T2624" s="5" t="str">
        <f>IF(S2624="-","-",IF(COUNTIFS(B:B,B2624,S:S,"필수")&gt;0,"자격요건충족","확인필요"))</f>
        <v>자격요건충족</v>
      </c>
      <c r="U2624" s="5"/>
      <c r="W2624" s="5" t="str">
        <f>IF(Q2624="4급","심사불필요",VLOOKUP(K2624,'[1]자격증 backdata'!A:B,2,0))</f>
        <v>나2</v>
      </c>
      <c r="X2624" s="4" t="str">
        <f>IF(R2624="A", MIN(20, SUMIFS(W:W, B:B, B2624, R:R, "A")),IF(R2624="B", MIN(30, SUMIFS(W:W, B:B, B2624, R:R, "B")),"비해당분야"))</f>
        <v>비해당분야</v>
      </c>
      <c r="Y2624" s="4">
        <f>IF(R2624="C",MIN(30,IF(COUNTIFS(B:B,B2624,W:W,"가1")=1,25,IF(COUNTIFS(B:B,B2624,W:W,"가1")&gt;=2,30,0))+IF(COUNTIFS(B:B,B2624,W:W,"나1")&gt;=4,30,IF(COUNTIFS(B:B,B2624,W:W,"나1")=3,26,IF(COUNTIFS(B:B,B2624,W:W,"나1")=2,22,IF(COUNTIFS(B:B,B2624,W:W,"나1")=1,18,0)))))+MIN(30,IF(COUNTIFS(B:B,B2624,W:W,"가2")=1,25,IF(COUNTIFS(B:B,B2624,W:W,"가2")&gt;=2,30,0))+IF(COUNTIFS(B:B,B2624,W:W,"나2")=3,30,IF(COUNTIFS(B:B,B2624,W:W,"나2")=2,25,IF(COUNTIFS(B:B,B2624,W:W,"나2")=1,20,0)))),"비해당분야")</f>
        <v>20</v>
      </c>
      <c r="Z2624" s="4">
        <f>IF(R2624="C",VLOOKUP(K2624,'[1]자격증 backdata'!A:F,6,0),"비해당분야")</f>
        <v>0</v>
      </c>
      <c r="AA2624" s="4">
        <f>IF(R2624="C",SUMIF(B:B,B2624,Z:Z),"비해당분야")</f>
        <v>0</v>
      </c>
      <c r="AB2624" s="4">
        <f>IF(R2624="C",SUM(Y2624,AA2624),"비해당분야")</f>
        <v>20</v>
      </c>
      <c r="AC2624" s="4">
        <f>IF(R2624="C",AB2624,X2624)</f>
        <v>20</v>
      </c>
      <c r="AD2624" s="4">
        <f>VLOOKUP(K2624,'[1]자격증 backdata'!A:D,4,0)</f>
        <v>0</v>
      </c>
      <c r="AE2624" s="4">
        <f>IF(_xlfn.MAXIFS(AD:AD,B:B,B2624)&gt;10,10,_xlfn.MAXIFS(AD:AD,B:B,B2624))</f>
        <v>0</v>
      </c>
      <c r="AG2624" s="5">
        <f>VLOOKUP(K2624,'[1]자격증 backdata'!A:C,3,0)</f>
        <v>0</v>
      </c>
      <c r="AH2624" s="5">
        <f>COUNTIFS($B:$B,$B2624,$AG:$AG,AH$1)</f>
        <v>0</v>
      </c>
      <c r="AI2624" s="5">
        <f>COUNTIFS($B:$B,$B2624,$AG:$AG,AI$1)</f>
        <v>0</v>
      </c>
      <c r="AJ2624" s="5">
        <f>COUNTIFS($B:$B,$B2624,$AG:$AG,AJ$1)</f>
        <v>0</v>
      </c>
      <c r="AK2624" s="5">
        <f>COUNTIFS($B:$B,$B2624,$AG:$AG,AK$1)</f>
        <v>0</v>
      </c>
      <c r="AL2624" s="5">
        <f>COUNTIFS($B:$B,$B2624,$AG:$AG,AL$1)</f>
        <v>0</v>
      </c>
      <c r="AM2624" s="5">
        <f>COUNTIFS($B:$B,$B2624,$AG:$AG,AM$1)</f>
        <v>0</v>
      </c>
      <c r="AN2624" s="5">
        <f>COUNTIFS($B:$B,$B2624,$AG:$AG,AN$1)</f>
        <v>0</v>
      </c>
      <c r="AO2624" s="5">
        <f>COUNTIFS($B:$B,$B2624,$AG:$AG,AO$1)</f>
        <v>0</v>
      </c>
      <c r="AP2624" s="5">
        <f>COUNTIFS($B:$B,$B2624,$AG:$AG,AP$1)</f>
        <v>0</v>
      </c>
      <c r="AQ2624" s="5">
        <f>COUNTIFS($B:$B,$B2624,$AG:$AG,AQ$1)</f>
        <v>0</v>
      </c>
      <c r="AR2624" s="5">
        <f>COUNTIFS($B:$B,$B2624,$AG:$AG,AR$1)</f>
        <v>0</v>
      </c>
      <c r="AS2624" s="5">
        <f>COUNTIFS($B:$B,$B2624,$AG:$AG,AS$1)</f>
        <v>0</v>
      </c>
      <c r="AT2624" s="5">
        <f>COUNTIFS($B:$B,$B2624,$AG:$AG,AT$1)</f>
        <v>0</v>
      </c>
      <c r="AU2624" s="5">
        <f>COUNTIFS($B:$B,$B2624,$AG:$AG,AU$1)</f>
        <v>0</v>
      </c>
    </row>
    <row r="2625" spans="1:47" ht="15" customHeight="1" x14ac:dyDescent="0.35">
      <c r="A2625" s="3">
        <f>IF(B2624=B2625,A2624,A2624+1)</f>
        <v>924</v>
      </c>
      <c r="B2625" s="3" t="s">
        <v>1263</v>
      </c>
      <c r="C2625" s="3" t="s">
        <v>1262</v>
      </c>
      <c r="D2625" s="3" t="s">
        <v>1130</v>
      </c>
      <c r="E2625" s="3" t="s">
        <v>1129</v>
      </c>
      <c r="F2625" s="4" t="s">
        <v>8</v>
      </c>
      <c r="G2625" s="4" t="s">
        <v>8</v>
      </c>
      <c r="H2625" s="4" t="s">
        <v>7</v>
      </c>
      <c r="I2625" s="3">
        <v>1</v>
      </c>
      <c r="J2625" s="3" t="s">
        <v>987</v>
      </c>
      <c r="K2625" s="3" t="s">
        <v>1137</v>
      </c>
      <c r="L2625" s="3" t="s">
        <v>4</v>
      </c>
      <c r="M2625" s="3" t="s">
        <v>1265</v>
      </c>
      <c r="N2625" s="3" t="s">
        <v>1264</v>
      </c>
      <c r="P2625" s="3" t="s">
        <v>1</v>
      </c>
      <c r="Q2625" s="2" t="s">
        <v>1126</v>
      </c>
      <c r="R2625" s="2" t="s">
        <v>1125</v>
      </c>
      <c r="S2625" s="2" t="str">
        <f>IF(P2625="심사불필요","-",VLOOKUP(K2625,'[1]자격증 backdata'!A:G,7,0))</f>
        <v>필수</v>
      </c>
      <c r="T2625" s="2" t="str">
        <f>IF(S2625="-","-",IF(COUNTIFS(B:B,B2625,S:S,"필수")&gt;0,"자격요건충족","확인필요"))</f>
        <v>자격요건충족</v>
      </c>
      <c r="U2625" s="2"/>
      <c r="W2625" s="2" t="str">
        <f>IF(Q2625="4급","심사불필요",VLOOKUP(K2625,'[1]자격증 backdata'!A:B,2,0))</f>
        <v>나2</v>
      </c>
      <c r="X2625" s="3" t="str">
        <f>IF(R2625="A", MIN(20, SUMIFS(W:W, B:B, B2625, R:R, "A")),IF(R2625="B", MIN(30, SUMIFS(W:W, B:B, B2625, R:R, "B")),"비해당분야"))</f>
        <v>비해당분야</v>
      </c>
      <c r="Y2625" s="3">
        <f>IF(R2625="C",MIN(30,IF(COUNTIFS(B:B,B2625,W:W,"가1")=1,25,IF(COUNTIFS(B:B,B2625,W:W,"가1")&gt;=2,30,0))+IF(COUNTIFS(B:B,B2625,W:W,"나1")&gt;=4,30,IF(COUNTIFS(B:B,B2625,W:W,"나1")=3,26,IF(COUNTIFS(B:B,B2625,W:W,"나1")=2,22,IF(COUNTIFS(B:B,B2625,W:W,"나1")=1,18,0)))))+MIN(30,IF(COUNTIFS(B:B,B2625,W:W,"가2")=1,25,IF(COUNTIFS(B:B,B2625,W:W,"가2")&gt;=2,30,0))+IF(COUNTIFS(B:B,B2625,W:W,"나2")=3,30,IF(COUNTIFS(B:B,B2625,W:W,"나2")=2,25,IF(COUNTIFS(B:B,B2625,W:W,"나2")=1,20,0)))),"비해당분야")</f>
        <v>20</v>
      </c>
      <c r="Z2625" s="3">
        <f>IF(R2625="C",VLOOKUP(K2625,'[1]자격증 backdata'!A:F,6,0),"비해당분야")</f>
        <v>0</v>
      </c>
      <c r="AA2625" s="3">
        <f>IF(R2625="C",SUMIF(B:B,B2625,Z:Z),"비해당분야")</f>
        <v>2</v>
      </c>
      <c r="AB2625" s="3">
        <f>IF(R2625="C",SUM(Y2625,AA2625),"비해당분야")</f>
        <v>22</v>
      </c>
      <c r="AC2625" s="3">
        <f>IF(R2625="C",AB2625,X2625)</f>
        <v>22</v>
      </c>
      <c r="AD2625" s="3">
        <f>VLOOKUP(K2625,'[1]자격증 backdata'!A:D,4,0)</f>
        <v>0</v>
      </c>
      <c r="AE2625" s="3">
        <f>IF(_xlfn.MAXIFS(AD:AD,B:B,B2625)&gt;10,10,_xlfn.MAXIFS(AD:AD,B:B,B2625))</f>
        <v>0</v>
      </c>
      <c r="AG2625" s="2">
        <f>VLOOKUP(K2625,'[1]자격증 backdata'!A:C,3,0)</f>
        <v>0</v>
      </c>
      <c r="AH2625" s="2">
        <f>COUNTIFS($B:$B,$B2625,$AG:$AG,AH$1)</f>
        <v>0</v>
      </c>
      <c r="AI2625" s="2">
        <f>COUNTIFS($B:$B,$B2625,$AG:$AG,AI$1)</f>
        <v>0</v>
      </c>
      <c r="AJ2625" s="2">
        <f>COUNTIFS($B:$B,$B2625,$AG:$AG,AJ$1)</f>
        <v>0</v>
      </c>
      <c r="AK2625" s="2">
        <f>COUNTIFS($B:$B,$B2625,$AG:$AG,AK$1)</f>
        <v>0</v>
      </c>
      <c r="AL2625" s="2">
        <f>COUNTIFS($B:$B,$B2625,$AG:$AG,AL$1)</f>
        <v>0</v>
      </c>
      <c r="AM2625" s="2">
        <f>COUNTIFS($B:$B,$B2625,$AG:$AG,AM$1)</f>
        <v>0</v>
      </c>
      <c r="AN2625" s="2">
        <f>COUNTIFS($B:$B,$B2625,$AG:$AG,AN$1)</f>
        <v>0</v>
      </c>
      <c r="AO2625" s="2">
        <f>COUNTIFS($B:$B,$B2625,$AG:$AG,AO$1)</f>
        <v>0</v>
      </c>
      <c r="AP2625" s="2">
        <f>COUNTIFS($B:$B,$B2625,$AG:$AG,AP$1)</f>
        <v>0</v>
      </c>
      <c r="AQ2625" s="2">
        <f>COUNTIFS($B:$B,$B2625,$AG:$AG,AQ$1)</f>
        <v>0</v>
      </c>
      <c r="AR2625" s="2">
        <f>COUNTIFS($B:$B,$B2625,$AG:$AG,AR$1)</f>
        <v>0</v>
      </c>
      <c r="AS2625" s="2">
        <f>COUNTIFS($B:$B,$B2625,$AG:$AG,AS$1)</f>
        <v>0</v>
      </c>
      <c r="AT2625" s="2">
        <f>COUNTIFS($B:$B,$B2625,$AG:$AG,AT$1)</f>
        <v>0</v>
      </c>
      <c r="AU2625" s="2">
        <f>COUNTIFS($B:$B,$B2625,$AG:$AG,AU$1)</f>
        <v>0</v>
      </c>
    </row>
    <row r="2626" spans="1:47" ht="15" customHeight="1" x14ac:dyDescent="0.35">
      <c r="A2626" s="7">
        <f>IF(B2625=B2626,A2625,A2625+1)</f>
        <v>924</v>
      </c>
      <c r="B2626" s="7" t="s">
        <v>1263</v>
      </c>
      <c r="C2626" s="7" t="s">
        <v>1262</v>
      </c>
      <c r="D2626" s="7" t="s">
        <v>1130</v>
      </c>
      <c r="E2626" s="7" t="s">
        <v>1129</v>
      </c>
      <c r="F2626" s="4" t="s">
        <v>7</v>
      </c>
      <c r="G2626" s="4" t="s">
        <v>8</v>
      </c>
      <c r="H2626" s="4" t="s">
        <v>7</v>
      </c>
      <c r="I2626" s="3">
        <v>2</v>
      </c>
      <c r="J2626" s="3" t="s">
        <v>1162</v>
      </c>
      <c r="K2626" s="3" t="s">
        <v>1161</v>
      </c>
      <c r="L2626" s="3" t="s">
        <v>15</v>
      </c>
      <c r="M2626" s="3" t="s">
        <v>1261</v>
      </c>
      <c r="N2626" s="3" t="s">
        <v>1260</v>
      </c>
      <c r="P2626" s="3" t="s">
        <v>1</v>
      </c>
      <c r="Q2626" s="2" t="s">
        <v>1126</v>
      </c>
      <c r="R2626" s="2" t="s">
        <v>1125</v>
      </c>
      <c r="S2626" s="2">
        <f>IF(P2626="심사불필요","-",VLOOKUP(K2626,'[1]자격증 backdata'!A:G,7,0))</f>
        <v>0</v>
      </c>
      <c r="T2626" s="2" t="str">
        <f>IF(S2626="-","-",IF(COUNTIFS(B:B,B2626,S:S,"필수")&gt;0,"자격요건충족","확인필요"))</f>
        <v>자격요건충족</v>
      </c>
      <c r="U2626" s="2"/>
      <c r="W2626" s="2">
        <f>IF(Q2626="4급","심사불필요",VLOOKUP(K2626,'[1]자격증 backdata'!A:B,2,0))</f>
        <v>0</v>
      </c>
      <c r="X2626" s="3" t="str">
        <f>IF(R2626="A", MIN(20, SUMIFS(W:W, B:B, B2626, R:R, "A")),IF(R2626="B", MIN(30, SUMIFS(W:W, B:B, B2626, R:R, "B")),"비해당분야"))</f>
        <v>비해당분야</v>
      </c>
      <c r="Y2626" s="3">
        <f>IF(R2626="C",MIN(30,IF(COUNTIFS(B:B,B2626,W:W,"가1")=1,25,IF(COUNTIFS(B:B,B2626,W:W,"가1")&gt;=2,30,0))+IF(COUNTIFS(B:B,B2626,W:W,"나1")&gt;=4,30,IF(COUNTIFS(B:B,B2626,W:W,"나1")=3,26,IF(COUNTIFS(B:B,B2626,W:W,"나1")=2,22,IF(COUNTIFS(B:B,B2626,W:W,"나1")=1,18,0)))))+MIN(30,IF(COUNTIFS(B:B,B2626,W:W,"가2")=1,25,IF(COUNTIFS(B:B,B2626,W:W,"가2")&gt;=2,30,0))+IF(COUNTIFS(B:B,B2626,W:W,"나2")=3,30,IF(COUNTIFS(B:B,B2626,W:W,"나2")=2,25,IF(COUNTIFS(B:B,B2626,W:W,"나2")=1,20,0)))),"비해당분야")</f>
        <v>20</v>
      </c>
      <c r="Z2626" s="3">
        <f>IF(R2626="C",VLOOKUP(K2626,'[1]자격증 backdata'!A:F,6,0),"비해당분야")</f>
        <v>2</v>
      </c>
      <c r="AA2626" s="3">
        <f>IF(R2626="C",SUMIF(B:B,B2626,Z:Z),"비해당분야")</f>
        <v>2</v>
      </c>
      <c r="AB2626" s="3">
        <f>IF(R2626="C",SUM(Y2626,AA2626),"비해당분야")</f>
        <v>22</v>
      </c>
      <c r="AC2626" s="3">
        <f>IF(R2626="C",AB2626,X2626)</f>
        <v>22</v>
      </c>
      <c r="AD2626" s="3">
        <f>VLOOKUP(K2626,'[1]자격증 backdata'!A:D,4,0)</f>
        <v>0</v>
      </c>
      <c r="AE2626" s="3">
        <f>IF(_xlfn.MAXIFS(AD:AD,B:B,B2626)&gt;10,10,_xlfn.MAXIFS(AD:AD,B:B,B2626))</f>
        <v>0</v>
      </c>
      <c r="AG2626" s="2">
        <f>VLOOKUP(K2626,'[1]자격증 backdata'!A:C,3,0)</f>
        <v>0</v>
      </c>
      <c r="AH2626" s="2">
        <f>COUNTIFS($B:$B,$B2626,$AG:$AG,AH$1)</f>
        <v>0</v>
      </c>
      <c r="AI2626" s="2">
        <f>COUNTIFS($B:$B,$B2626,$AG:$AG,AI$1)</f>
        <v>0</v>
      </c>
      <c r="AJ2626" s="2">
        <f>COUNTIFS($B:$B,$B2626,$AG:$AG,AJ$1)</f>
        <v>0</v>
      </c>
      <c r="AK2626" s="2">
        <f>COUNTIFS($B:$B,$B2626,$AG:$AG,AK$1)</f>
        <v>0</v>
      </c>
      <c r="AL2626" s="2">
        <f>COUNTIFS($B:$B,$B2626,$AG:$AG,AL$1)</f>
        <v>0</v>
      </c>
      <c r="AM2626" s="2">
        <f>COUNTIFS($B:$B,$B2626,$AG:$AG,AM$1)</f>
        <v>0</v>
      </c>
      <c r="AN2626" s="2">
        <f>COUNTIFS($B:$B,$B2626,$AG:$AG,AN$1)</f>
        <v>0</v>
      </c>
      <c r="AO2626" s="2">
        <f>COUNTIFS($B:$B,$B2626,$AG:$AG,AO$1)</f>
        <v>0</v>
      </c>
      <c r="AP2626" s="2">
        <f>COUNTIFS($B:$B,$B2626,$AG:$AG,AP$1)</f>
        <v>0</v>
      </c>
      <c r="AQ2626" s="2">
        <f>COUNTIFS($B:$B,$B2626,$AG:$AG,AQ$1)</f>
        <v>0</v>
      </c>
      <c r="AR2626" s="2">
        <f>COUNTIFS($B:$B,$B2626,$AG:$AG,AR$1)</f>
        <v>0</v>
      </c>
      <c r="AS2626" s="2">
        <f>COUNTIFS($B:$B,$B2626,$AG:$AG,AS$1)</f>
        <v>0</v>
      </c>
      <c r="AT2626" s="2">
        <f>COUNTIFS($B:$B,$B2626,$AG:$AG,AT$1)</f>
        <v>0</v>
      </c>
      <c r="AU2626" s="2">
        <f>COUNTIFS($B:$B,$B2626,$AG:$AG,AU$1)</f>
        <v>0</v>
      </c>
    </row>
    <row r="2627" spans="1:47" ht="15" customHeight="1" x14ac:dyDescent="0.35">
      <c r="A2627" s="4">
        <f>IF(B2626=B2627,A2626,A2626+1)</f>
        <v>925</v>
      </c>
      <c r="B2627" s="4" t="s">
        <v>1255</v>
      </c>
      <c r="C2627" s="4" t="s">
        <v>1254</v>
      </c>
      <c r="D2627" s="4" t="s">
        <v>1130</v>
      </c>
      <c r="E2627" s="4" t="s">
        <v>1129</v>
      </c>
      <c r="F2627" s="4" t="s">
        <v>8</v>
      </c>
      <c r="G2627" s="4" t="s">
        <v>8</v>
      </c>
      <c r="H2627" s="4" t="s">
        <v>7</v>
      </c>
      <c r="I2627" s="4">
        <v>1</v>
      </c>
      <c r="J2627" s="4" t="s">
        <v>987</v>
      </c>
      <c r="K2627" s="4" t="s">
        <v>1137</v>
      </c>
      <c r="L2627" s="4" t="s">
        <v>4</v>
      </c>
      <c r="M2627" s="4" t="s">
        <v>1259</v>
      </c>
      <c r="N2627" s="4" t="s">
        <v>1258</v>
      </c>
      <c r="P2627" s="4" t="s">
        <v>1</v>
      </c>
      <c r="Q2627" s="5" t="s">
        <v>1126</v>
      </c>
      <c r="R2627" s="5" t="s">
        <v>1125</v>
      </c>
      <c r="S2627" s="5" t="str">
        <f>IF(P2627="심사불필요","-",VLOOKUP(K2627,'[1]자격증 backdata'!A:G,7,0))</f>
        <v>필수</v>
      </c>
      <c r="T2627" s="5" t="str">
        <f>IF(S2627="-","-",IF(COUNTIFS(B:B,B2627,S:S,"필수")&gt;0,"자격요건충족","확인필요"))</f>
        <v>자격요건충족</v>
      </c>
      <c r="U2627" s="5"/>
      <c r="W2627" s="5" t="str">
        <f>IF(Q2627="4급","심사불필요",VLOOKUP(K2627,'[1]자격증 backdata'!A:B,2,0))</f>
        <v>나2</v>
      </c>
      <c r="X2627" s="4" t="str">
        <f>IF(R2627="A", MIN(20, SUMIFS(W:W, B:B, B2627, R:R, "A")),IF(R2627="B", MIN(30, SUMIFS(W:W, B:B, B2627, R:R, "B")),"비해당분야"))</f>
        <v>비해당분야</v>
      </c>
      <c r="Y2627" s="4">
        <f>IF(R2627="C",MIN(30,IF(COUNTIFS(B:B,B2627,W:W,"가1")=1,25,IF(COUNTIFS(B:B,B2627,W:W,"가1")&gt;=2,30,0))+IF(COUNTIFS(B:B,B2627,W:W,"나1")&gt;=4,30,IF(COUNTIFS(B:B,B2627,W:W,"나1")=3,26,IF(COUNTIFS(B:B,B2627,W:W,"나1")=2,22,IF(COUNTIFS(B:B,B2627,W:W,"나1")=1,18,0)))))+MIN(30,IF(COUNTIFS(B:B,B2627,W:W,"가2")=1,25,IF(COUNTIFS(B:B,B2627,W:W,"가2")&gt;=2,30,0))+IF(COUNTIFS(B:B,B2627,W:W,"나2")=3,30,IF(COUNTIFS(B:B,B2627,W:W,"나2")=2,25,IF(COUNTIFS(B:B,B2627,W:W,"나2")=1,20,0)))),"비해당분야")</f>
        <v>20</v>
      </c>
      <c r="Z2627" s="4">
        <f>IF(R2627="C",VLOOKUP(K2627,'[1]자격증 backdata'!A:F,6,0),"비해당분야")</f>
        <v>0</v>
      </c>
      <c r="AA2627" s="4">
        <f>IF(R2627="C",SUMIF(B:B,B2627,Z:Z),"비해당분야")</f>
        <v>2</v>
      </c>
      <c r="AB2627" s="4">
        <f>IF(R2627="C",SUM(Y2627,AA2627),"비해당분야")</f>
        <v>22</v>
      </c>
      <c r="AC2627" s="4">
        <f>IF(R2627="C",AB2627,X2627)</f>
        <v>22</v>
      </c>
      <c r="AD2627" s="4">
        <f>VLOOKUP(K2627,'[1]자격증 backdata'!A:D,4,0)</f>
        <v>0</v>
      </c>
      <c r="AE2627" s="4">
        <f>IF(_xlfn.MAXIFS(AD:AD,B:B,B2627)&gt;10,10,_xlfn.MAXIFS(AD:AD,B:B,B2627))</f>
        <v>5</v>
      </c>
      <c r="AG2627" s="5">
        <f>VLOOKUP(K2627,'[1]자격증 backdata'!A:C,3,0)</f>
        <v>0</v>
      </c>
      <c r="AH2627" s="5">
        <f>COUNTIFS($B:$B,$B2627,$AG:$AG,AH$1)</f>
        <v>0</v>
      </c>
      <c r="AI2627" s="5">
        <f>COUNTIFS($B:$B,$B2627,$AG:$AG,AI$1)</f>
        <v>0</v>
      </c>
      <c r="AJ2627" s="5">
        <f>COUNTIFS($B:$B,$B2627,$AG:$AG,AJ$1)</f>
        <v>0</v>
      </c>
      <c r="AK2627" s="5">
        <f>COUNTIFS($B:$B,$B2627,$AG:$AG,AK$1)</f>
        <v>0</v>
      </c>
      <c r="AL2627" s="5">
        <f>COUNTIFS($B:$B,$B2627,$AG:$AG,AL$1)</f>
        <v>0</v>
      </c>
      <c r="AM2627" s="5">
        <f>COUNTIFS($B:$B,$B2627,$AG:$AG,AM$1)</f>
        <v>0</v>
      </c>
      <c r="AN2627" s="5">
        <f>COUNTIFS($B:$B,$B2627,$AG:$AG,AN$1)</f>
        <v>0</v>
      </c>
      <c r="AO2627" s="5">
        <f>COUNTIFS($B:$B,$B2627,$AG:$AG,AO$1)</f>
        <v>0</v>
      </c>
      <c r="AP2627" s="5">
        <f>COUNTIFS($B:$B,$B2627,$AG:$AG,AP$1)</f>
        <v>0</v>
      </c>
      <c r="AQ2627" s="5">
        <f>COUNTIFS($B:$B,$B2627,$AG:$AG,AQ$1)</f>
        <v>0</v>
      </c>
      <c r="AR2627" s="5">
        <f>COUNTIFS($B:$B,$B2627,$AG:$AG,AR$1)</f>
        <v>0</v>
      </c>
      <c r="AS2627" s="5">
        <f>COUNTIFS($B:$B,$B2627,$AG:$AG,AS$1)</f>
        <v>0</v>
      </c>
      <c r="AT2627" s="5">
        <f>COUNTIFS($B:$B,$B2627,$AG:$AG,AT$1)</f>
        <v>0</v>
      </c>
      <c r="AU2627" s="5">
        <f>COUNTIFS($B:$B,$B2627,$AG:$AG,AU$1)</f>
        <v>0</v>
      </c>
    </row>
    <row r="2628" spans="1:47" ht="15" customHeight="1" x14ac:dyDescent="0.35">
      <c r="A2628" s="6">
        <f>IF(B2627=B2628,A2627,A2627+1)</f>
        <v>925</v>
      </c>
      <c r="B2628" s="6" t="s">
        <v>1255</v>
      </c>
      <c r="C2628" s="6" t="s">
        <v>1254</v>
      </c>
      <c r="D2628" s="6" t="s">
        <v>1130</v>
      </c>
      <c r="E2628" s="6" t="s">
        <v>1129</v>
      </c>
      <c r="F2628" s="4" t="s">
        <v>7</v>
      </c>
      <c r="G2628" s="4" t="s">
        <v>8</v>
      </c>
      <c r="H2628" s="4" t="s">
        <v>7</v>
      </c>
      <c r="I2628" s="4">
        <v>2</v>
      </c>
      <c r="J2628" s="4" t="s">
        <v>69</v>
      </c>
      <c r="K2628" s="4" t="s">
        <v>1134</v>
      </c>
      <c r="L2628" s="4" t="s">
        <v>36</v>
      </c>
      <c r="M2628" s="4" t="s">
        <v>1257</v>
      </c>
      <c r="N2628" s="4" t="s">
        <v>1256</v>
      </c>
      <c r="P2628" s="4" t="s">
        <v>1</v>
      </c>
      <c r="Q2628" s="5" t="s">
        <v>1126</v>
      </c>
      <c r="R2628" s="5" t="s">
        <v>1125</v>
      </c>
      <c r="S2628" s="5">
        <f>IF(P2628="심사불필요","-",VLOOKUP(K2628,'[1]자격증 backdata'!A:G,7,0))</f>
        <v>0</v>
      </c>
      <c r="T2628" s="5" t="str">
        <f>IF(S2628="-","-",IF(COUNTIFS(B:B,B2628,S:S,"필수")&gt;0,"자격요건충족","확인필요"))</f>
        <v>자격요건충족</v>
      </c>
      <c r="U2628" s="5"/>
      <c r="W2628" s="5">
        <f>IF(Q2628="4급","심사불필요",VLOOKUP(K2628,'[1]자격증 backdata'!A:B,2,0))</f>
        <v>0</v>
      </c>
      <c r="X2628" s="4" t="str">
        <f>IF(R2628="A", MIN(20, SUMIFS(W:W, B:B, B2628, R:R, "A")),IF(R2628="B", MIN(30, SUMIFS(W:W, B:B, B2628, R:R, "B")),"비해당분야"))</f>
        <v>비해당분야</v>
      </c>
      <c r="Y2628" s="4">
        <f>IF(R2628="C",MIN(30,IF(COUNTIFS(B:B,B2628,W:W,"가1")=1,25,IF(COUNTIFS(B:B,B2628,W:W,"가1")&gt;=2,30,0))+IF(COUNTIFS(B:B,B2628,W:W,"나1")&gt;=4,30,IF(COUNTIFS(B:B,B2628,W:W,"나1")=3,26,IF(COUNTIFS(B:B,B2628,W:W,"나1")=2,22,IF(COUNTIFS(B:B,B2628,W:W,"나1")=1,18,0)))))+MIN(30,IF(COUNTIFS(B:B,B2628,W:W,"가2")=1,25,IF(COUNTIFS(B:B,B2628,W:W,"가2")&gt;=2,30,0))+IF(COUNTIFS(B:B,B2628,W:W,"나2")=3,30,IF(COUNTIFS(B:B,B2628,W:W,"나2")=2,25,IF(COUNTIFS(B:B,B2628,W:W,"나2")=1,20,0)))),"비해당분야")</f>
        <v>20</v>
      </c>
      <c r="Z2628" s="4">
        <f>IF(R2628="C",VLOOKUP(K2628,'[1]자격증 backdata'!A:F,6,0),"비해당분야")</f>
        <v>0</v>
      </c>
      <c r="AA2628" s="4">
        <f>IF(R2628="C",SUMIF(B:B,B2628,Z:Z),"비해당분야")</f>
        <v>2</v>
      </c>
      <c r="AB2628" s="4">
        <f>IF(R2628="C",SUM(Y2628,AA2628),"비해당분야")</f>
        <v>22</v>
      </c>
      <c r="AC2628" s="4">
        <f>IF(R2628="C",AB2628,X2628)</f>
        <v>22</v>
      </c>
      <c r="AD2628" s="4">
        <f>VLOOKUP(K2628,'[1]자격증 backdata'!A:D,4,0)</f>
        <v>5</v>
      </c>
      <c r="AE2628" s="4">
        <f>IF(_xlfn.MAXIFS(AD:AD,B:B,B2628)&gt;10,10,_xlfn.MAXIFS(AD:AD,B:B,B2628))</f>
        <v>5</v>
      </c>
      <c r="AG2628" s="5">
        <f>VLOOKUP(K2628,'[1]자격증 backdata'!A:C,3,0)</f>
        <v>0</v>
      </c>
      <c r="AH2628" s="5">
        <f>COUNTIFS($B:$B,$B2628,$AG:$AG,AH$1)</f>
        <v>0</v>
      </c>
      <c r="AI2628" s="5">
        <f>COUNTIFS($B:$B,$B2628,$AG:$AG,AI$1)</f>
        <v>0</v>
      </c>
      <c r="AJ2628" s="5">
        <f>COUNTIFS($B:$B,$B2628,$AG:$AG,AJ$1)</f>
        <v>0</v>
      </c>
      <c r="AK2628" s="5">
        <f>COUNTIFS($B:$B,$B2628,$AG:$AG,AK$1)</f>
        <v>0</v>
      </c>
      <c r="AL2628" s="5">
        <f>COUNTIFS($B:$B,$B2628,$AG:$AG,AL$1)</f>
        <v>0</v>
      </c>
      <c r="AM2628" s="5">
        <f>COUNTIFS($B:$B,$B2628,$AG:$AG,AM$1)</f>
        <v>0</v>
      </c>
      <c r="AN2628" s="5">
        <f>COUNTIFS($B:$B,$B2628,$AG:$AG,AN$1)</f>
        <v>0</v>
      </c>
      <c r="AO2628" s="5">
        <f>COUNTIFS($B:$B,$B2628,$AG:$AG,AO$1)</f>
        <v>0</v>
      </c>
      <c r="AP2628" s="5">
        <f>COUNTIFS($B:$B,$B2628,$AG:$AG,AP$1)</f>
        <v>0</v>
      </c>
      <c r="AQ2628" s="5">
        <f>COUNTIFS($B:$B,$B2628,$AG:$AG,AQ$1)</f>
        <v>0</v>
      </c>
      <c r="AR2628" s="5">
        <f>COUNTIFS($B:$B,$B2628,$AG:$AG,AR$1)</f>
        <v>0</v>
      </c>
      <c r="AS2628" s="5">
        <f>COUNTIFS($B:$B,$B2628,$AG:$AG,AS$1)</f>
        <v>0</v>
      </c>
      <c r="AT2628" s="5">
        <f>COUNTIFS($B:$B,$B2628,$AG:$AG,AT$1)</f>
        <v>0</v>
      </c>
      <c r="AU2628" s="5">
        <f>COUNTIFS($B:$B,$B2628,$AG:$AG,AU$1)</f>
        <v>0</v>
      </c>
    </row>
    <row r="2629" spans="1:47" ht="15" customHeight="1" x14ac:dyDescent="0.35">
      <c r="A2629" s="6">
        <f>IF(B2628=B2629,A2628,A2628+1)</f>
        <v>925</v>
      </c>
      <c r="B2629" s="6" t="s">
        <v>1255</v>
      </c>
      <c r="C2629" s="6" t="s">
        <v>1254</v>
      </c>
      <c r="D2629" s="6" t="s">
        <v>1130</v>
      </c>
      <c r="E2629" s="6" t="s">
        <v>1129</v>
      </c>
      <c r="F2629" s="4" t="s">
        <v>7</v>
      </c>
      <c r="G2629" s="4" t="s">
        <v>8</v>
      </c>
      <c r="H2629" s="4" t="s">
        <v>7</v>
      </c>
      <c r="I2629" s="4">
        <v>3</v>
      </c>
      <c r="J2629" s="4" t="s">
        <v>106</v>
      </c>
      <c r="K2629" s="4" t="s">
        <v>1144</v>
      </c>
      <c r="L2629" s="4" t="s">
        <v>55</v>
      </c>
      <c r="M2629" s="4" t="s">
        <v>1253</v>
      </c>
      <c r="N2629" s="4" t="s">
        <v>1201</v>
      </c>
      <c r="P2629" s="4" t="s">
        <v>1</v>
      </c>
      <c r="Q2629" s="5" t="s">
        <v>1126</v>
      </c>
      <c r="R2629" s="5" t="s">
        <v>1125</v>
      </c>
      <c r="S2629" s="5">
        <f>IF(P2629="심사불필요","-",VLOOKUP(K2629,'[1]자격증 backdata'!A:G,7,0))</f>
        <v>0</v>
      </c>
      <c r="T2629" s="5" t="str">
        <f>IF(S2629="-","-",IF(COUNTIFS(B:B,B2629,S:S,"필수")&gt;0,"자격요건충족","확인필요"))</f>
        <v>자격요건충족</v>
      </c>
      <c r="U2629" s="5"/>
      <c r="W2629" s="5">
        <f>IF(Q2629="4급","심사불필요",VLOOKUP(K2629,'[1]자격증 backdata'!A:B,2,0))</f>
        <v>0</v>
      </c>
      <c r="X2629" s="4" t="str">
        <f>IF(R2629="A", MIN(20, SUMIFS(W:W, B:B, B2629, R:R, "A")),IF(R2629="B", MIN(30, SUMIFS(W:W, B:B, B2629, R:R, "B")),"비해당분야"))</f>
        <v>비해당분야</v>
      </c>
      <c r="Y2629" s="4">
        <f>IF(R2629="C",MIN(30,IF(COUNTIFS(B:B,B2629,W:W,"가1")=1,25,IF(COUNTIFS(B:B,B2629,W:W,"가1")&gt;=2,30,0))+IF(COUNTIFS(B:B,B2629,W:W,"나1")&gt;=4,30,IF(COUNTIFS(B:B,B2629,W:W,"나1")=3,26,IF(COUNTIFS(B:B,B2629,W:W,"나1")=2,22,IF(COUNTIFS(B:B,B2629,W:W,"나1")=1,18,0)))))+MIN(30,IF(COUNTIFS(B:B,B2629,W:W,"가2")=1,25,IF(COUNTIFS(B:B,B2629,W:W,"가2")&gt;=2,30,0))+IF(COUNTIFS(B:B,B2629,W:W,"나2")=3,30,IF(COUNTIFS(B:B,B2629,W:W,"나2")=2,25,IF(COUNTIFS(B:B,B2629,W:W,"나2")=1,20,0)))),"비해당분야")</f>
        <v>20</v>
      </c>
      <c r="Z2629" s="4">
        <f>IF(R2629="C",VLOOKUP(K2629,'[1]자격증 backdata'!A:F,6,0),"비해당분야")</f>
        <v>2</v>
      </c>
      <c r="AA2629" s="4">
        <f>IF(R2629="C",SUMIF(B:B,B2629,Z:Z),"비해당분야")</f>
        <v>2</v>
      </c>
      <c r="AB2629" s="4">
        <f>IF(R2629="C",SUM(Y2629,AA2629),"비해당분야")</f>
        <v>22</v>
      </c>
      <c r="AC2629" s="4">
        <f>IF(R2629="C",AB2629,X2629)</f>
        <v>22</v>
      </c>
      <c r="AD2629" s="4">
        <f>VLOOKUP(K2629,'[1]자격증 backdata'!A:D,4,0)</f>
        <v>0</v>
      </c>
      <c r="AE2629" s="4">
        <f>IF(_xlfn.MAXIFS(AD:AD,B:B,B2629)&gt;10,10,_xlfn.MAXIFS(AD:AD,B:B,B2629))</f>
        <v>5</v>
      </c>
      <c r="AG2629" s="5">
        <f>VLOOKUP(K2629,'[1]자격증 backdata'!A:C,3,0)</f>
        <v>0</v>
      </c>
      <c r="AH2629" s="5">
        <f>COUNTIFS($B:$B,$B2629,$AG:$AG,AH$1)</f>
        <v>0</v>
      </c>
      <c r="AI2629" s="5">
        <f>COUNTIFS($B:$B,$B2629,$AG:$AG,AI$1)</f>
        <v>0</v>
      </c>
      <c r="AJ2629" s="5">
        <f>COUNTIFS($B:$B,$B2629,$AG:$AG,AJ$1)</f>
        <v>0</v>
      </c>
      <c r="AK2629" s="5">
        <f>COUNTIFS($B:$B,$B2629,$AG:$AG,AK$1)</f>
        <v>0</v>
      </c>
      <c r="AL2629" s="5">
        <f>COUNTIFS($B:$B,$B2629,$AG:$AG,AL$1)</f>
        <v>0</v>
      </c>
      <c r="AM2629" s="5">
        <f>COUNTIFS($B:$B,$B2629,$AG:$AG,AM$1)</f>
        <v>0</v>
      </c>
      <c r="AN2629" s="5">
        <f>COUNTIFS($B:$B,$B2629,$AG:$AG,AN$1)</f>
        <v>0</v>
      </c>
      <c r="AO2629" s="5">
        <f>COUNTIFS($B:$B,$B2629,$AG:$AG,AO$1)</f>
        <v>0</v>
      </c>
      <c r="AP2629" s="5">
        <f>COUNTIFS($B:$B,$B2629,$AG:$AG,AP$1)</f>
        <v>0</v>
      </c>
      <c r="AQ2629" s="5">
        <f>COUNTIFS($B:$B,$B2629,$AG:$AG,AQ$1)</f>
        <v>0</v>
      </c>
      <c r="AR2629" s="5">
        <f>COUNTIFS($B:$B,$B2629,$AG:$AG,AR$1)</f>
        <v>0</v>
      </c>
      <c r="AS2629" s="5">
        <f>COUNTIFS($B:$B,$B2629,$AG:$AG,AS$1)</f>
        <v>0</v>
      </c>
      <c r="AT2629" s="5">
        <f>COUNTIFS($B:$B,$B2629,$AG:$AG,AT$1)</f>
        <v>0</v>
      </c>
      <c r="AU2629" s="5">
        <f>COUNTIFS($B:$B,$B2629,$AG:$AG,AU$1)</f>
        <v>0</v>
      </c>
    </row>
    <row r="2630" spans="1:47" ht="15" customHeight="1" x14ac:dyDescent="0.35">
      <c r="A2630" s="3">
        <f>IF(B2629=B2630,A2629,A2629+1)</f>
        <v>926</v>
      </c>
      <c r="B2630" s="3" t="s">
        <v>1250</v>
      </c>
      <c r="C2630" s="3" t="s">
        <v>1249</v>
      </c>
      <c r="D2630" s="3" t="s">
        <v>1130</v>
      </c>
      <c r="E2630" s="3" t="s">
        <v>1129</v>
      </c>
      <c r="F2630" s="4" t="s">
        <v>8</v>
      </c>
      <c r="G2630" s="4" t="s">
        <v>8</v>
      </c>
      <c r="H2630" s="4" t="s">
        <v>7</v>
      </c>
      <c r="I2630" s="3">
        <v>1</v>
      </c>
      <c r="J2630" s="3" t="s">
        <v>987</v>
      </c>
      <c r="K2630" s="3" t="s">
        <v>1137</v>
      </c>
      <c r="L2630" s="3" t="s">
        <v>4</v>
      </c>
      <c r="M2630" s="3" t="s">
        <v>1252</v>
      </c>
      <c r="N2630" s="3" t="s">
        <v>1251</v>
      </c>
      <c r="P2630" s="3" t="s">
        <v>1</v>
      </c>
      <c r="Q2630" s="2" t="s">
        <v>1126</v>
      </c>
      <c r="R2630" s="2" t="s">
        <v>1125</v>
      </c>
      <c r="S2630" s="2" t="str">
        <f>IF(P2630="심사불필요","-",VLOOKUP(K2630,'[1]자격증 backdata'!A:G,7,0))</f>
        <v>필수</v>
      </c>
      <c r="T2630" s="2" t="str">
        <f>IF(S2630="-","-",IF(COUNTIFS(B:B,B2630,S:S,"필수")&gt;0,"자격요건충족","확인필요"))</f>
        <v>자격요건충족</v>
      </c>
      <c r="U2630" s="2"/>
      <c r="W2630" s="2" t="str">
        <f>IF(Q2630="4급","심사불필요",VLOOKUP(K2630,'[1]자격증 backdata'!A:B,2,0))</f>
        <v>나2</v>
      </c>
      <c r="X2630" s="3" t="str">
        <f>IF(R2630="A", MIN(20, SUMIFS(W:W, B:B, B2630, R:R, "A")),IF(R2630="B", MIN(30, SUMIFS(W:W, B:B, B2630, R:R, "B")),"비해당분야"))</f>
        <v>비해당분야</v>
      </c>
      <c r="Y2630" s="3">
        <f>IF(R2630="C",MIN(30,IF(COUNTIFS(B:B,B2630,W:W,"가1")=1,25,IF(COUNTIFS(B:B,B2630,W:W,"가1")&gt;=2,30,0))+IF(COUNTIFS(B:B,B2630,W:W,"나1")&gt;=4,30,IF(COUNTIFS(B:B,B2630,W:W,"나1")=3,26,IF(COUNTIFS(B:B,B2630,W:W,"나1")=2,22,IF(COUNTIFS(B:B,B2630,W:W,"나1")=1,18,0)))))+MIN(30,IF(COUNTIFS(B:B,B2630,W:W,"가2")=1,25,IF(COUNTIFS(B:B,B2630,W:W,"가2")&gt;=2,30,0))+IF(COUNTIFS(B:B,B2630,W:W,"나2")=3,30,IF(COUNTIFS(B:B,B2630,W:W,"나2")=2,25,IF(COUNTIFS(B:B,B2630,W:W,"나2")=1,20,0)))),"비해당분야")</f>
        <v>25</v>
      </c>
      <c r="Z2630" s="3">
        <f>IF(R2630="C",VLOOKUP(K2630,'[1]자격증 backdata'!A:F,6,0),"비해당분야")</f>
        <v>0</v>
      </c>
      <c r="AA2630" s="3">
        <f>IF(R2630="C",SUMIF(B:B,B2630,Z:Z),"비해당분야")</f>
        <v>0</v>
      </c>
      <c r="AB2630" s="3">
        <f>IF(R2630="C",SUM(Y2630,AA2630),"비해당분야")</f>
        <v>25</v>
      </c>
      <c r="AC2630" s="3">
        <f>IF(R2630="C",AB2630,X2630)</f>
        <v>25</v>
      </c>
      <c r="AD2630" s="3">
        <f>VLOOKUP(K2630,'[1]자격증 backdata'!A:D,4,0)</f>
        <v>0</v>
      </c>
      <c r="AE2630" s="3">
        <f>IF(_xlfn.MAXIFS(AD:AD,B:B,B2630)&gt;10,10,_xlfn.MAXIFS(AD:AD,B:B,B2630))</f>
        <v>0</v>
      </c>
      <c r="AG2630" s="2">
        <f>VLOOKUP(K2630,'[1]자격증 backdata'!A:C,3,0)</f>
        <v>0</v>
      </c>
      <c r="AH2630" s="2">
        <f>COUNTIFS($B:$B,$B2630,$AG:$AG,AH$1)</f>
        <v>0</v>
      </c>
      <c r="AI2630" s="2">
        <f>COUNTIFS($B:$B,$B2630,$AG:$AG,AI$1)</f>
        <v>0</v>
      </c>
      <c r="AJ2630" s="2">
        <f>COUNTIFS($B:$B,$B2630,$AG:$AG,AJ$1)</f>
        <v>0</v>
      </c>
      <c r="AK2630" s="2">
        <f>COUNTIFS($B:$B,$B2630,$AG:$AG,AK$1)</f>
        <v>0</v>
      </c>
      <c r="AL2630" s="2">
        <f>COUNTIFS($B:$B,$B2630,$AG:$AG,AL$1)</f>
        <v>0</v>
      </c>
      <c r="AM2630" s="2">
        <f>COUNTIFS($B:$B,$B2630,$AG:$AG,AM$1)</f>
        <v>0</v>
      </c>
      <c r="AN2630" s="2">
        <f>COUNTIFS($B:$B,$B2630,$AG:$AG,AN$1)</f>
        <v>0</v>
      </c>
      <c r="AO2630" s="2">
        <f>COUNTIFS($B:$B,$B2630,$AG:$AG,AO$1)</f>
        <v>0</v>
      </c>
      <c r="AP2630" s="2">
        <f>COUNTIFS($B:$B,$B2630,$AG:$AG,AP$1)</f>
        <v>0</v>
      </c>
      <c r="AQ2630" s="2">
        <f>COUNTIFS($B:$B,$B2630,$AG:$AG,AQ$1)</f>
        <v>0</v>
      </c>
      <c r="AR2630" s="2">
        <f>COUNTIFS($B:$B,$B2630,$AG:$AG,AR$1)</f>
        <v>0</v>
      </c>
      <c r="AS2630" s="2">
        <f>COUNTIFS($B:$B,$B2630,$AG:$AG,AS$1)</f>
        <v>0</v>
      </c>
      <c r="AT2630" s="2">
        <f>COUNTIFS($B:$B,$B2630,$AG:$AG,AT$1)</f>
        <v>0</v>
      </c>
      <c r="AU2630" s="2">
        <f>COUNTIFS($B:$B,$B2630,$AG:$AG,AU$1)</f>
        <v>0</v>
      </c>
    </row>
    <row r="2631" spans="1:47" ht="15" customHeight="1" x14ac:dyDescent="0.35">
      <c r="A2631" s="7">
        <f>IF(B2630=B2631,A2630,A2630+1)</f>
        <v>926</v>
      </c>
      <c r="B2631" s="7" t="s">
        <v>1250</v>
      </c>
      <c r="C2631" s="7" t="s">
        <v>1249</v>
      </c>
      <c r="D2631" s="7" t="s">
        <v>1130</v>
      </c>
      <c r="E2631" s="7" t="s">
        <v>1129</v>
      </c>
      <c r="F2631" s="4" t="s">
        <v>8</v>
      </c>
      <c r="G2631" s="4" t="s">
        <v>8</v>
      </c>
      <c r="H2631" s="4" t="s">
        <v>7</v>
      </c>
      <c r="I2631" s="3">
        <v>2</v>
      </c>
      <c r="J2631" s="3" t="s">
        <v>1150</v>
      </c>
      <c r="K2631" s="3" t="s">
        <v>1149</v>
      </c>
      <c r="L2631" s="3" t="s">
        <v>4</v>
      </c>
      <c r="M2631" s="3" t="s">
        <v>1248</v>
      </c>
      <c r="N2631" s="3" t="s">
        <v>1247</v>
      </c>
      <c r="P2631" s="3" t="s">
        <v>1</v>
      </c>
      <c r="Q2631" s="2" t="s">
        <v>1126</v>
      </c>
      <c r="R2631" s="2" t="s">
        <v>1125</v>
      </c>
      <c r="S2631" s="2" t="str">
        <f>IF(P2631="심사불필요","-",VLOOKUP(K2631,'[1]자격증 backdata'!A:G,7,0))</f>
        <v>필수</v>
      </c>
      <c r="T2631" s="2" t="str">
        <f>IF(S2631="-","-",IF(COUNTIFS(B:B,B2631,S:S,"필수")&gt;0,"자격요건충족","확인필요"))</f>
        <v>자격요건충족</v>
      </c>
      <c r="U2631" s="2"/>
      <c r="W2631" s="2" t="str">
        <f>IF(Q2631="4급","심사불필요",VLOOKUP(K2631,'[1]자격증 backdata'!A:B,2,0))</f>
        <v>나2</v>
      </c>
      <c r="X2631" s="3" t="str">
        <f>IF(R2631="A", MIN(20, SUMIFS(W:W, B:B, B2631, R:R, "A")),IF(R2631="B", MIN(30, SUMIFS(W:W, B:B, B2631, R:R, "B")),"비해당분야"))</f>
        <v>비해당분야</v>
      </c>
      <c r="Y2631" s="3">
        <f>IF(R2631="C",MIN(30,IF(COUNTIFS(B:B,B2631,W:W,"가1")=1,25,IF(COUNTIFS(B:B,B2631,W:W,"가1")&gt;=2,30,0))+IF(COUNTIFS(B:B,B2631,W:W,"나1")&gt;=4,30,IF(COUNTIFS(B:B,B2631,W:W,"나1")=3,26,IF(COUNTIFS(B:B,B2631,W:W,"나1")=2,22,IF(COUNTIFS(B:B,B2631,W:W,"나1")=1,18,0)))))+MIN(30,IF(COUNTIFS(B:B,B2631,W:W,"가2")=1,25,IF(COUNTIFS(B:B,B2631,W:W,"가2")&gt;=2,30,0))+IF(COUNTIFS(B:B,B2631,W:W,"나2")=3,30,IF(COUNTIFS(B:B,B2631,W:W,"나2")=2,25,IF(COUNTIFS(B:B,B2631,W:W,"나2")=1,20,0)))),"비해당분야")</f>
        <v>25</v>
      </c>
      <c r="Z2631" s="3">
        <f>IF(R2631="C",VLOOKUP(K2631,'[1]자격증 backdata'!A:F,6,0),"비해당분야")</f>
        <v>0</v>
      </c>
      <c r="AA2631" s="3">
        <f>IF(R2631="C",SUMIF(B:B,B2631,Z:Z),"비해당분야")</f>
        <v>0</v>
      </c>
      <c r="AB2631" s="3">
        <f>IF(R2631="C",SUM(Y2631,AA2631),"비해당분야")</f>
        <v>25</v>
      </c>
      <c r="AC2631" s="3">
        <f>IF(R2631="C",AB2631,X2631)</f>
        <v>25</v>
      </c>
      <c r="AD2631" s="3">
        <f>VLOOKUP(K2631,'[1]자격증 backdata'!A:D,4,0)</f>
        <v>0</v>
      </c>
      <c r="AE2631" s="3">
        <f>IF(_xlfn.MAXIFS(AD:AD,B:B,B2631)&gt;10,10,_xlfn.MAXIFS(AD:AD,B:B,B2631))</f>
        <v>0</v>
      </c>
      <c r="AG2631" s="2">
        <f>VLOOKUP(K2631,'[1]자격증 backdata'!A:C,3,0)</f>
        <v>0</v>
      </c>
      <c r="AH2631" s="2">
        <f>COUNTIFS($B:$B,$B2631,$AG:$AG,AH$1)</f>
        <v>0</v>
      </c>
      <c r="AI2631" s="2">
        <f>COUNTIFS($B:$B,$B2631,$AG:$AG,AI$1)</f>
        <v>0</v>
      </c>
      <c r="AJ2631" s="2">
        <f>COUNTIFS($B:$B,$B2631,$AG:$AG,AJ$1)</f>
        <v>0</v>
      </c>
      <c r="AK2631" s="2">
        <f>COUNTIFS($B:$B,$B2631,$AG:$AG,AK$1)</f>
        <v>0</v>
      </c>
      <c r="AL2631" s="2">
        <f>COUNTIFS($B:$B,$B2631,$AG:$AG,AL$1)</f>
        <v>0</v>
      </c>
      <c r="AM2631" s="2">
        <f>COUNTIFS($B:$B,$B2631,$AG:$AG,AM$1)</f>
        <v>0</v>
      </c>
      <c r="AN2631" s="2">
        <f>COUNTIFS($B:$B,$B2631,$AG:$AG,AN$1)</f>
        <v>0</v>
      </c>
      <c r="AO2631" s="2">
        <f>COUNTIFS($B:$B,$B2631,$AG:$AG,AO$1)</f>
        <v>0</v>
      </c>
      <c r="AP2631" s="2">
        <f>COUNTIFS($B:$B,$B2631,$AG:$AG,AP$1)</f>
        <v>0</v>
      </c>
      <c r="AQ2631" s="2">
        <f>COUNTIFS($B:$B,$B2631,$AG:$AG,AQ$1)</f>
        <v>0</v>
      </c>
      <c r="AR2631" s="2">
        <f>COUNTIFS($B:$B,$B2631,$AG:$AG,AR$1)</f>
        <v>0</v>
      </c>
      <c r="AS2631" s="2">
        <f>COUNTIFS($B:$B,$B2631,$AG:$AG,AS$1)</f>
        <v>0</v>
      </c>
      <c r="AT2631" s="2">
        <f>COUNTIFS($B:$B,$B2631,$AG:$AG,AT$1)</f>
        <v>0</v>
      </c>
      <c r="AU2631" s="2">
        <f>COUNTIFS($B:$B,$B2631,$AG:$AG,AU$1)</f>
        <v>0</v>
      </c>
    </row>
    <row r="2632" spans="1:47" ht="15" customHeight="1" x14ac:dyDescent="0.35">
      <c r="A2632" s="4">
        <f>IF(B2631=B2632,A2631,A2631+1)</f>
        <v>927</v>
      </c>
      <c r="B2632" s="4" t="s">
        <v>1246</v>
      </c>
      <c r="C2632" s="4" t="s">
        <v>1245</v>
      </c>
      <c r="D2632" s="4" t="s">
        <v>1130</v>
      </c>
      <c r="E2632" s="4" t="s">
        <v>1129</v>
      </c>
      <c r="F2632" s="4" t="s">
        <v>8</v>
      </c>
      <c r="G2632" s="4" t="s">
        <v>8</v>
      </c>
      <c r="H2632" s="4" t="s">
        <v>7</v>
      </c>
      <c r="I2632" s="4">
        <v>1</v>
      </c>
      <c r="J2632" s="4" t="s">
        <v>987</v>
      </c>
      <c r="K2632" s="4" t="s">
        <v>1137</v>
      </c>
      <c r="L2632" s="4" t="s">
        <v>4</v>
      </c>
      <c r="M2632" s="4" t="s">
        <v>1244</v>
      </c>
      <c r="N2632" s="4" t="s">
        <v>1135</v>
      </c>
      <c r="P2632" s="4" t="s">
        <v>1</v>
      </c>
      <c r="Q2632" s="5" t="s">
        <v>1126</v>
      </c>
      <c r="R2632" s="5" t="s">
        <v>1125</v>
      </c>
      <c r="S2632" s="5" t="str">
        <f>IF(P2632="심사불필요","-",VLOOKUP(K2632,'[1]자격증 backdata'!A:G,7,0))</f>
        <v>필수</v>
      </c>
      <c r="T2632" s="5" t="str">
        <f>IF(S2632="-","-",IF(COUNTIFS(B:B,B2632,S:S,"필수")&gt;0,"자격요건충족","확인필요"))</f>
        <v>자격요건충족</v>
      </c>
      <c r="U2632" s="5"/>
      <c r="W2632" s="5" t="str">
        <f>IF(Q2632="4급","심사불필요",VLOOKUP(K2632,'[1]자격증 backdata'!A:B,2,0))</f>
        <v>나2</v>
      </c>
      <c r="X2632" s="4" t="str">
        <f>IF(R2632="A", MIN(20, SUMIFS(W:W, B:B, B2632, R:R, "A")),IF(R2632="B", MIN(30, SUMIFS(W:W, B:B, B2632, R:R, "B")),"비해당분야"))</f>
        <v>비해당분야</v>
      </c>
      <c r="Y2632" s="4">
        <f>IF(R2632="C",MIN(30,IF(COUNTIFS(B:B,B2632,W:W,"가1")=1,25,IF(COUNTIFS(B:B,B2632,W:W,"가1")&gt;=2,30,0))+IF(COUNTIFS(B:B,B2632,W:W,"나1")&gt;=4,30,IF(COUNTIFS(B:B,B2632,W:W,"나1")=3,26,IF(COUNTIFS(B:B,B2632,W:W,"나1")=2,22,IF(COUNTIFS(B:B,B2632,W:W,"나1")=1,18,0)))))+MIN(30,IF(COUNTIFS(B:B,B2632,W:W,"가2")=1,25,IF(COUNTIFS(B:B,B2632,W:W,"가2")&gt;=2,30,0))+IF(COUNTIFS(B:B,B2632,W:W,"나2")=3,30,IF(COUNTIFS(B:B,B2632,W:W,"나2")=2,25,IF(COUNTIFS(B:B,B2632,W:W,"나2")=1,20,0)))),"비해당분야")</f>
        <v>20</v>
      </c>
      <c r="Z2632" s="4">
        <f>IF(R2632="C",VLOOKUP(K2632,'[1]자격증 backdata'!A:F,6,0),"비해당분야")</f>
        <v>0</v>
      </c>
      <c r="AA2632" s="4">
        <f>IF(R2632="C",SUMIF(B:B,B2632,Z:Z),"비해당분야")</f>
        <v>0</v>
      </c>
      <c r="AB2632" s="4">
        <f>IF(R2632="C",SUM(Y2632,AA2632),"비해당분야")</f>
        <v>20</v>
      </c>
      <c r="AC2632" s="4">
        <f>IF(R2632="C",AB2632,X2632)</f>
        <v>20</v>
      </c>
      <c r="AD2632" s="4">
        <f>VLOOKUP(K2632,'[1]자격증 backdata'!A:D,4,0)</f>
        <v>0</v>
      </c>
      <c r="AE2632" s="4">
        <f>IF(_xlfn.MAXIFS(AD:AD,B:B,B2632)&gt;10,10,_xlfn.MAXIFS(AD:AD,B:B,B2632))</f>
        <v>0</v>
      </c>
      <c r="AG2632" s="5">
        <f>VLOOKUP(K2632,'[1]자격증 backdata'!A:C,3,0)</f>
        <v>0</v>
      </c>
      <c r="AH2632" s="5">
        <f>COUNTIFS($B:$B,$B2632,$AG:$AG,AH$1)</f>
        <v>0</v>
      </c>
      <c r="AI2632" s="5">
        <f>COUNTIFS($B:$B,$B2632,$AG:$AG,AI$1)</f>
        <v>0</v>
      </c>
      <c r="AJ2632" s="5">
        <f>COUNTIFS($B:$B,$B2632,$AG:$AG,AJ$1)</f>
        <v>0</v>
      </c>
      <c r="AK2632" s="5">
        <f>COUNTIFS($B:$B,$B2632,$AG:$AG,AK$1)</f>
        <v>0</v>
      </c>
      <c r="AL2632" s="5">
        <f>COUNTIFS($B:$B,$B2632,$AG:$AG,AL$1)</f>
        <v>0</v>
      </c>
      <c r="AM2632" s="5">
        <f>COUNTIFS($B:$B,$B2632,$AG:$AG,AM$1)</f>
        <v>0</v>
      </c>
      <c r="AN2632" s="5">
        <f>COUNTIFS($B:$B,$B2632,$AG:$AG,AN$1)</f>
        <v>0</v>
      </c>
      <c r="AO2632" s="5">
        <f>COUNTIFS($B:$B,$B2632,$AG:$AG,AO$1)</f>
        <v>0</v>
      </c>
      <c r="AP2632" s="5">
        <f>COUNTIFS($B:$B,$B2632,$AG:$AG,AP$1)</f>
        <v>0</v>
      </c>
      <c r="AQ2632" s="5">
        <f>COUNTIFS($B:$B,$B2632,$AG:$AG,AQ$1)</f>
        <v>0</v>
      </c>
      <c r="AR2632" s="5">
        <f>COUNTIFS($B:$B,$B2632,$AG:$AG,AR$1)</f>
        <v>0</v>
      </c>
      <c r="AS2632" s="5">
        <f>COUNTIFS($B:$B,$B2632,$AG:$AG,AS$1)</f>
        <v>0</v>
      </c>
      <c r="AT2632" s="5">
        <f>COUNTIFS($B:$B,$B2632,$AG:$AG,AT$1)</f>
        <v>0</v>
      </c>
      <c r="AU2632" s="5">
        <f>COUNTIFS($B:$B,$B2632,$AG:$AG,AU$1)</f>
        <v>0</v>
      </c>
    </row>
    <row r="2633" spans="1:47" ht="15" customHeight="1" x14ac:dyDescent="0.35">
      <c r="A2633" s="3">
        <f>IF(B2632=B2633,A2632,A2632+1)</f>
        <v>928</v>
      </c>
      <c r="B2633" s="3" t="s">
        <v>1241</v>
      </c>
      <c r="C2633" s="3" t="s">
        <v>1240</v>
      </c>
      <c r="D2633" s="3" t="s">
        <v>1130</v>
      </c>
      <c r="E2633" s="3" t="s">
        <v>1129</v>
      </c>
      <c r="F2633" s="4" t="s">
        <v>8</v>
      </c>
      <c r="G2633" s="4" t="s">
        <v>8</v>
      </c>
      <c r="H2633" s="4" t="s">
        <v>7</v>
      </c>
      <c r="I2633" s="3">
        <v>1</v>
      </c>
      <c r="J2633" s="3" t="s">
        <v>987</v>
      </c>
      <c r="K2633" s="3" t="s">
        <v>1137</v>
      </c>
      <c r="L2633" s="3" t="s">
        <v>4</v>
      </c>
      <c r="M2633" s="3" t="s">
        <v>1243</v>
      </c>
      <c r="N2633" s="3" t="s">
        <v>1242</v>
      </c>
      <c r="P2633" s="3" t="s">
        <v>1</v>
      </c>
      <c r="Q2633" s="2" t="s">
        <v>1126</v>
      </c>
      <c r="R2633" s="2" t="s">
        <v>1125</v>
      </c>
      <c r="S2633" s="2" t="str">
        <f>IF(P2633="심사불필요","-",VLOOKUP(K2633,'[1]자격증 backdata'!A:G,7,0))</f>
        <v>필수</v>
      </c>
      <c r="T2633" s="2" t="str">
        <f>IF(S2633="-","-",IF(COUNTIFS(B:B,B2633,S:S,"필수")&gt;0,"자격요건충족","확인필요"))</f>
        <v>자격요건충족</v>
      </c>
      <c r="U2633" s="2"/>
      <c r="W2633" s="2" t="str">
        <f>IF(Q2633="4급","심사불필요",VLOOKUP(K2633,'[1]자격증 backdata'!A:B,2,0))</f>
        <v>나2</v>
      </c>
      <c r="X2633" s="3" t="str">
        <f>IF(R2633="A", MIN(20, SUMIFS(W:W, B:B, B2633, R:R, "A")),IF(R2633="B", MIN(30, SUMIFS(W:W, B:B, B2633, R:R, "B")),"비해당분야"))</f>
        <v>비해당분야</v>
      </c>
      <c r="Y2633" s="3">
        <f>IF(R2633="C",MIN(30,IF(COUNTIFS(B:B,B2633,W:W,"가1")=1,25,IF(COUNTIFS(B:B,B2633,W:W,"가1")&gt;=2,30,0))+IF(COUNTIFS(B:B,B2633,W:W,"나1")&gt;=4,30,IF(COUNTIFS(B:B,B2633,W:W,"나1")=3,26,IF(COUNTIFS(B:B,B2633,W:W,"나1")=2,22,IF(COUNTIFS(B:B,B2633,W:W,"나1")=1,18,0)))))+MIN(30,IF(COUNTIFS(B:B,B2633,W:W,"가2")=1,25,IF(COUNTIFS(B:B,B2633,W:W,"가2")&gt;=2,30,0))+IF(COUNTIFS(B:B,B2633,W:W,"나2")=3,30,IF(COUNTIFS(B:B,B2633,W:W,"나2")=2,25,IF(COUNTIFS(B:B,B2633,W:W,"나2")=1,20,0)))),"비해당분야")</f>
        <v>20</v>
      </c>
      <c r="Z2633" s="3">
        <f>IF(R2633="C",VLOOKUP(K2633,'[1]자격증 backdata'!A:F,6,0),"비해당분야")</f>
        <v>0</v>
      </c>
      <c r="AA2633" s="3">
        <f>IF(R2633="C",SUMIF(B:B,B2633,Z:Z),"비해당분야")</f>
        <v>2</v>
      </c>
      <c r="AB2633" s="3">
        <f>IF(R2633="C",SUM(Y2633,AA2633),"비해당분야")</f>
        <v>22</v>
      </c>
      <c r="AC2633" s="3">
        <f>IF(R2633="C",AB2633,X2633)</f>
        <v>22</v>
      </c>
      <c r="AD2633" s="3">
        <f>VLOOKUP(K2633,'[1]자격증 backdata'!A:D,4,0)</f>
        <v>0</v>
      </c>
      <c r="AE2633" s="3">
        <f>IF(_xlfn.MAXIFS(AD:AD,B:B,B2633)&gt;10,10,_xlfn.MAXIFS(AD:AD,B:B,B2633))</f>
        <v>0</v>
      </c>
      <c r="AG2633" s="2">
        <f>VLOOKUP(K2633,'[1]자격증 backdata'!A:C,3,0)</f>
        <v>0</v>
      </c>
      <c r="AH2633" s="2">
        <f>COUNTIFS($B:$B,$B2633,$AG:$AG,AH$1)</f>
        <v>0</v>
      </c>
      <c r="AI2633" s="2">
        <f>COUNTIFS($B:$B,$B2633,$AG:$AG,AI$1)</f>
        <v>0</v>
      </c>
      <c r="AJ2633" s="2">
        <f>COUNTIFS($B:$B,$B2633,$AG:$AG,AJ$1)</f>
        <v>0</v>
      </c>
      <c r="AK2633" s="2">
        <f>COUNTIFS($B:$B,$B2633,$AG:$AG,AK$1)</f>
        <v>0</v>
      </c>
      <c r="AL2633" s="2">
        <f>COUNTIFS($B:$B,$B2633,$AG:$AG,AL$1)</f>
        <v>0</v>
      </c>
      <c r="AM2633" s="2">
        <f>COUNTIFS($B:$B,$B2633,$AG:$AG,AM$1)</f>
        <v>0</v>
      </c>
      <c r="AN2633" s="2">
        <f>COUNTIFS($B:$B,$B2633,$AG:$AG,AN$1)</f>
        <v>0</v>
      </c>
      <c r="AO2633" s="2">
        <f>COUNTIFS($B:$B,$B2633,$AG:$AG,AO$1)</f>
        <v>0</v>
      </c>
      <c r="AP2633" s="2">
        <f>COUNTIFS($B:$B,$B2633,$AG:$AG,AP$1)</f>
        <v>0</v>
      </c>
      <c r="AQ2633" s="2">
        <f>COUNTIFS($B:$B,$B2633,$AG:$AG,AQ$1)</f>
        <v>0</v>
      </c>
      <c r="AR2633" s="2">
        <f>COUNTIFS($B:$B,$B2633,$AG:$AG,AR$1)</f>
        <v>0</v>
      </c>
      <c r="AS2633" s="2">
        <f>COUNTIFS($B:$B,$B2633,$AG:$AG,AS$1)</f>
        <v>0</v>
      </c>
      <c r="AT2633" s="2">
        <f>COUNTIFS($B:$B,$B2633,$AG:$AG,AT$1)</f>
        <v>0</v>
      </c>
      <c r="AU2633" s="2">
        <f>COUNTIFS($B:$B,$B2633,$AG:$AG,AU$1)</f>
        <v>0</v>
      </c>
    </row>
    <row r="2634" spans="1:47" ht="15" customHeight="1" x14ac:dyDescent="0.35">
      <c r="A2634" s="7">
        <f>IF(B2633=B2634,A2633,A2633+1)</f>
        <v>928</v>
      </c>
      <c r="B2634" s="7" t="s">
        <v>1241</v>
      </c>
      <c r="C2634" s="7" t="s">
        <v>1240</v>
      </c>
      <c r="D2634" s="7" t="s">
        <v>1130</v>
      </c>
      <c r="E2634" s="7" t="s">
        <v>1129</v>
      </c>
      <c r="F2634" s="4" t="s">
        <v>7</v>
      </c>
      <c r="G2634" s="4" t="s">
        <v>8</v>
      </c>
      <c r="H2634" s="4" t="s">
        <v>7</v>
      </c>
      <c r="I2634" s="3">
        <v>2</v>
      </c>
      <c r="J2634" s="3" t="s">
        <v>57</v>
      </c>
      <c r="K2634" s="3" t="s">
        <v>1128</v>
      </c>
      <c r="L2634" s="3" t="s">
        <v>55</v>
      </c>
      <c r="M2634" s="3" t="s">
        <v>1239</v>
      </c>
      <c r="N2634" s="3" t="s">
        <v>1238</v>
      </c>
      <c r="P2634" s="3" t="s">
        <v>1</v>
      </c>
      <c r="Q2634" s="2" t="s">
        <v>1126</v>
      </c>
      <c r="R2634" s="2" t="s">
        <v>1125</v>
      </c>
      <c r="S2634" s="2">
        <f>IF(P2634="심사불필요","-",VLOOKUP(K2634,'[1]자격증 backdata'!A:G,7,0))</f>
        <v>0</v>
      </c>
      <c r="T2634" s="2" t="str">
        <f>IF(S2634="-","-",IF(COUNTIFS(B:B,B2634,S:S,"필수")&gt;0,"자격요건충족","확인필요"))</f>
        <v>자격요건충족</v>
      </c>
      <c r="U2634" s="2"/>
      <c r="W2634" s="2">
        <f>IF(Q2634="4급","심사불필요",VLOOKUP(K2634,'[1]자격증 backdata'!A:B,2,0))</f>
        <v>0</v>
      </c>
      <c r="X2634" s="3" t="str">
        <f>IF(R2634="A", MIN(20, SUMIFS(W:W, B:B, B2634, R:R, "A")),IF(R2634="B", MIN(30, SUMIFS(W:W, B:B, B2634, R:R, "B")),"비해당분야"))</f>
        <v>비해당분야</v>
      </c>
      <c r="Y2634" s="3">
        <f>IF(R2634="C",MIN(30,IF(COUNTIFS(B:B,B2634,W:W,"가1")=1,25,IF(COUNTIFS(B:B,B2634,W:W,"가1")&gt;=2,30,0))+IF(COUNTIFS(B:B,B2634,W:W,"나1")&gt;=4,30,IF(COUNTIFS(B:B,B2634,W:W,"나1")=3,26,IF(COUNTIFS(B:B,B2634,W:W,"나1")=2,22,IF(COUNTIFS(B:B,B2634,W:W,"나1")=1,18,0)))))+MIN(30,IF(COUNTIFS(B:B,B2634,W:W,"가2")=1,25,IF(COUNTIFS(B:B,B2634,W:W,"가2")&gt;=2,30,0))+IF(COUNTIFS(B:B,B2634,W:W,"나2")=3,30,IF(COUNTIFS(B:B,B2634,W:W,"나2")=2,25,IF(COUNTIFS(B:B,B2634,W:W,"나2")=1,20,0)))),"비해당분야")</f>
        <v>20</v>
      </c>
      <c r="Z2634" s="3">
        <f>IF(R2634="C",VLOOKUP(K2634,'[1]자격증 backdata'!A:F,6,0),"비해당분야")</f>
        <v>2</v>
      </c>
      <c r="AA2634" s="3">
        <f>IF(R2634="C",SUMIF(B:B,B2634,Z:Z),"비해당분야")</f>
        <v>2</v>
      </c>
      <c r="AB2634" s="3">
        <f>IF(R2634="C",SUM(Y2634,AA2634),"비해당분야")</f>
        <v>22</v>
      </c>
      <c r="AC2634" s="3">
        <f>IF(R2634="C",AB2634,X2634)</f>
        <v>22</v>
      </c>
      <c r="AD2634" s="3">
        <f>VLOOKUP(K2634,'[1]자격증 backdata'!A:D,4,0)</f>
        <v>0</v>
      </c>
      <c r="AE2634" s="3">
        <f>IF(_xlfn.MAXIFS(AD:AD,B:B,B2634)&gt;10,10,_xlfn.MAXIFS(AD:AD,B:B,B2634))</f>
        <v>0</v>
      </c>
      <c r="AG2634" s="2">
        <f>VLOOKUP(K2634,'[1]자격증 backdata'!A:C,3,0)</f>
        <v>0</v>
      </c>
      <c r="AH2634" s="2">
        <f>COUNTIFS($B:$B,$B2634,$AG:$AG,AH$1)</f>
        <v>0</v>
      </c>
      <c r="AI2634" s="2">
        <f>COUNTIFS($B:$B,$B2634,$AG:$AG,AI$1)</f>
        <v>0</v>
      </c>
      <c r="AJ2634" s="2">
        <f>COUNTIFS($B:$B,$B2634,$AG:$AG,AJ$1)</f>
        <v>0</v>
      </c>
      <c r="AK2634" s="2">
        <f>COUNTIFS($B:$B,$B2634,$AG:$AG,AK$1)</f>
        <v>0</v>
      </c>
      <c r="AL2634" s="2">
        <f>COUNTIFS($B:$B,$B2634,$AG:$AG,AL$1)</f>
        <v>0</v>
      </c>
      <c r="AM2634" s="2">
        <f>COUNTIFS($B:$B,$B2634,$AG:$AG,AM$1)</f>
        <v>0</v>
      </c>
      <c r="AN2634" s="2">
        <f>COUNTIFS($B:$B,$B2634,$AG:$AG,AN$1)</f>
        <v>0</v>
      </c>
      <c r="AO2634" s="2">
        <f>COUNTIFS($B:$B,$B2634,$AG:$AG,AO$1)</f>
        <v>0</v>
      </c>
      <c r="AP2634" s="2">
        <f>COUNTIFS($B:$B,$B2634,$AG:$AG,AP$1)</f>
        <v>0</v>
      </c>
      <c r="AQ2634" s="2">
        <f>COUNTIFS($B:$B,$B2634,$AG:$AG,AQ$1)</f>
        <v>0</v>
      </c>
      <c r="AR2634" s="2">
        <f>COUNTIFS($B:$B,$B2634,$AG:$AG,AR$1)</f>
        <v>0</v>
      </c>
      <c r="AS2634" s="2">
        <f>COUNTIFS($B:$B,$B2634,$AG:$AG,AS$1)</f>
        <v>0</v>
      </c>
      <c r="AT2634" s="2">
        <f>COUNTIFS($B:$B,$B2634,$AG:$AG,AT$1)</f>
        <v>0</v>
      </c>
      <c r="AU2634" s="2">
        <f>COUNTIFS($B:$B,$B2634,$AG:$AG,AU$1)</f>
        <v>0</v>
      </c>
    </row>
    <row r="2635" spans="1:47" ht="15" customHeight="1" x14ac:dyDescent="0.35">
      <c r="A2635" s="4">
        <f>IF(B2634=B2635,A2634,A2634+1)</f>
        <v>929</v>
      </c>
      <c r="B2635" s="4" t="s">
        <v>1237</v>
      </c>
      <c r="C2635" s="4" t="s">
        <v>1236</v>
      </c>
      <c r="D2635" s="4" t="s">
        <v>1130</v>
      </c>
      <c r="E2635" s="4" t="s">
        <v>1129</v>
      </c>
      <c r="F2635" s="4" t="s">
        <v>8</v>
      </c>
      <c r="G2635" s="4" t="s">
        <v>8</v>
      </c>
      <c r="H2635" s="4" t="s">
        <v>7</v>
      </c>
      <c r="I2635" s="4">
        <v>1</v>
      </c>
      <c r="J2635" s="4" t="s">
        <v>987</v>
      </c>
      <c r="K2635" s="4" t="s">
        <v>1137</v>
      </c>
      <c r="L2635" s="4" t="s">
        <v>4</v>
      </c>
      <c r="M2635" s="4" t="s">
        <v>1235</v>
      </c>
      <c r="N2635" s="4" t="s">
        <v>1135</v>
      </c>
      <c r="P2635" s="4" t="s">
        <v>1</v>
      </c>
      <c r="Q2635" s="5" t="s">
        <v>1126</v>
      </c>
      <c r="R2635" s="5" t="s">
        <v>1125</v>
      </c>
      <c r="S2635" s="5" t="str">
        <f>IF(P2635="심사불필요","-",VLOOKUP(K2635,'[1]자격증 backdata'!A:G,7,0))</f>
        <v>필수</v>
      </c>
      <c r="T2635" s="5" t="str">
        <f>IF(S2635="-","-",IF(COUNTIFS(B:B,B2635,S:S,"필수")&gt;0,"자격요건충족","확인필요"))</f>
        <v>자격요건충족</v>
      </c>
      <c r="U2635" s="5"/>
      <c r="W2635" s="5" t="str">
        <f>IF(Q2635="4급","심사불필요",VLOOKUP(K2635,'[1]자격증 backdata'!A:B,2,0))</f>
        <v>나2</v>
      </c>
      <c r="X2635" s="4" t="str">
        <f>IF(R2635="A", MIN(20, SUMIFS(W:W, B:B, B2635, R:R, "A")),IF(R2635="B", MIN(30, SUMIFS(W:W, B:B, B2635, R:R, "B")),"비해당분야"))</f>
        <v>비해당분야</v>
      </c>
      <c r="Y2635" s="4">
        <f>IF(R2635="C",MIN(30,IF(COUNTIFS(B:B,B2635,W:W,"가1")=1,25,IF(COUNTIFS(B:B,B2635,W:W,"가1")&gt;=2,30,0))+IF(COUNTIFS(B:B,B2635,W:W,"나1")&gt;=4,30,IF(COUNTIFS(B:B,B2635,W:W,"나1")=3,26,IF(COUNTIFS(B:B,B2635,W:W,"나1")=2,22,IF(COUNTIFS(B:B,B2635,W:W,"나1")=1,18,0)))))+MIN(30,IF(COUNTIFS(B:B,B2635,W:W,"가2")=1,25,IF(COUNTIFS(B:B,B2635,W:W,"가2")&gt;=2,30,0))+IF(COUNTIFS(B:B,B2635,W:W,"나2")=3,30,IF(COUNTIFS(B:B,B2635,W:W,"나2")=2,25,IF(COUNTIFS(B:B,B2635,W:W,"나2")=1,20,0)))),"비해당분야")</f>
        <v>20</v>
      </c>
      <c r="Z2635" s="4">
        <f>IF(R2635="C",VLOOKUP(K2635,'[1]자격증 backdata'!A:F,6,0),"비해당분야")</f>
        <v>0</v>
      </c>
      <c r="AA2635" s="4">
        <f>IF(R2635="C",SUMIF(B:B,B2635,Z:Z),"비해당분야")</f>
        <v>0</v>
      </c>
      <c r="AB2635" s="4">
        <f>IF(R2635="C",SUM(Y2635,AA2635),"비해당분야")</f>
        <v>20</v>
      </c>
      <c r="AC2635" s="4">
        <f>IF(R2635="C",AB2635,X2635)</f>
        <v>20</v>
      </c>
      <c r="AD2635" s="4">
        <f>VLOOKUP(K2635,'[1]자격증 backdata'!A:D,4,0)</f>
        <v>0</v>
      </c>
      <c r="AE2635" s="4">
        <f>IF(_xlfn.MAXIFS(AD:AD,B:B,B2635)&gt;10,10,_xlfn.MAXIFS(AD:AD,B:B,B2635))</f>
        <v>0</v>
      </c>
      <c r="AG2635" s="5">
        <f>VLOOKUP(K2635,'[1]자격증 backdata'!A:C,3,0)</f>
        <v>0</v>
      </c>
      <c r="AH2635" s="5">
        <f>COUNTIFS($B:$B,$B2635,$AG:$AG,AH$1)</f>
        <v>0</v>
      </c>
      <c r="AI2635" s="5">
        <f>COUNTIFS($B:$B,$B2635,$AG:$AG,AI$1)</f>
        <v>0</v>
      </c>
      <c r="AJ2635" s="5">
        <f>COUNTIFS($B:$B,$B2635,$AG:$AG,AJ$1)</f>
        <v>0</v>
      </c>
      <c r="AK2635" s="5">
        <f>COUNTIFS($B:$B,$B2635,$AG:$AG,AK$1)</f>
        <v>0</v>
      </c>
      <c r="AL2635" s="5">
        <f>COUNTIFS($B:$B,$B2635,$AG:$AG,AL$1)</f>
        <v>0</v>
      </c>
      <c r="AM2635" s="5">
        <f>COUNTIFS($B:$B,$B2635,$AG:$AG,AM$1)</f>
        <v>0</v>
      </c>
      <c r="AN2635" s="5">
        <f>COUNTIFS($B:$B,$B2635,$AG:$AG,AN$1)</f>
        <v>0</v>
      </c>
      <c r="AO2635" s="5">
        <f>COUNTIFS($B:$B,$B2635,$AG:$AG,AO$1)</f>
        <v>0</v>
      </c>
      <c r="AP2635" s="5">
        <f>COUNTIFS($B:$B,$B2635,$AG:$AG,AP$1)</f>
        <v>0</v>
      </c>
      <c r="AQ2635" s="5">
        <f>COUNTIFS($B:$B,$B2635,$AG:$AG,AQ$1)</f>
        <v>0</v>
      </c>
      <c r="AR2635" s="5">
        <f>COUNTIFS($B:$B,$B2635,$AG:$AG,AR$1)</f>
        <v>0</v>
      </c>
      <c r="AS2635" s="5">
        <f>COUNTIFS($B:$B,$B2635,$AG:$AG,AS$1)</f>
        <v>0</v>
      </c>
      <c r="AT2635" s="5">
        <f>COUNTIFS($B:$B,$B2635,$AG:$AG,AT$1)</f>
        <v>0</v>
      </c>
      <c r="AU2635" s="5">
        <f>COUNTIFS($B:$B,$B2635,$AG:$AG,AU$1)</f>
        <v>0</v>
      </c>
    </row>
    <row r="2636" spans="1:47" ht="15" customHeight="1" x14ac:dyDescent="0.35">
      <c r="A2636" s="3">
        <f>IF(B2635=B2636,A2635,A2635+1)</f>
        <v>930</v>
      </c>
      <c r="B2636" s="3" t="s">
        <v>1232</v>
      </c>
      <c r="C2636" s="3" t="s">
        <v>1231</v>
      </c>
      <c r="D2636" s="3" t="s">
        <v>1130</v>
      </c>
      <c r="E2636" s="3" t="s">
        <v>1129</v>
      </c>
      <c r="F2636" s="4" t="s">
        <v>8</v>
      </c>
      <c r="G2636" s="4" t="s">
        <v>8</v>
      </c>
      <c r="H2636" s="4" t="s">
        <v>7</v>
      </c>
      <c r="I2636" s="3">
        <v>1</v>
      </c>
      <c r="J2636" s="3" t="s">
        <v>987</v>
      </c>
      <c r="K2636" s="3" t="s">
        <v>1137</v>
      </c>
      <c r="L2636" s="3" t="s">
        <v>4</v>
      </c>
      <c r="M2636" s="3" t="s">
        <v>1234</v>
      </c>
      <c r="N2636" s="3" t="s">
        <v>1135</v>
      </c>
      <c r="P2636" s="3" t="s">
        <v>1</v>
      </c>
      <c r="Q2636" s="2" t="s">
        <v>1126</v>
      </c>
      <c r="R2636" s="2" t="s">
        <v>1125</v>
      </c>
      <c r="S2636" s="2" t="str">
        <f>IF(P2636="심사불필요","-",VLOOKUP(K2636,'[1]자격증 backdata'!A:G,7,0))</f>
        <v>필수</v>
      </c>
      <c r="T2636" s="2" t="str">
        <f>IF(S2636="-","-",IF(COUNTIFS(B:B,B2636,S:S,"필수")&gt;0,"자격요건충족","확인필요"))</f>
        <v>자격요건충족</v>
      </c>
      <c r="U2636" s="2"/>
      <c r="W2636" s="2" t="str">
        <f>IF(Q2636="4급","심사불필요",VLOOKUP(K2636,'[1]자격증 backdata'!A:B,2,0))</f>
        <v>나2</v>
      </c>
      <c r="X2636" s="3" t="str">
        <f>IF(R2636="A", MIN(20, SUMIFS(W:W, B:B, B2636, R:R, "A")),IF(R2636="B", MIN(30, SUMIFS(W:W, B:B, B2636, R:R, "B")),"비해당분야"))</f>
        <v>비해당분야</v>
      </c>
      <c r="Y2636" s="3">
        <f>IF(R2636="C",MIN(30,IF(COUNTIFS(B:B,B2636,W:W,"가1")=1,25,IF(COUNTIFS(B:B,B2636,W:W,"가1")&gt;=2,30,0))+IF(COUNTIFS(B:B,B2636,W:W,"나1")&gt;=4,30,IF(COUNTIFS(B:B,B2636,W:W,"나1")=3,26,IF(COUNTIFS(B:B,B2636,W:W,"나1")=2,22,IF(COUNTIFS(B:B,B2636,W:W,"나1")=1,18,0)))))+MIN(30,IF(COUNTIFS(B:B,B2636,W:W,"가2")=1,25,IF(COUNTIFS(B:B,B2636,W:W,"가2")&gt;=2,30,0))+IF(COUNTIFS(B:B,B2636,W:W,"나2")=3,30,IF(COUNTIFS(B:B,B2636,W:W,"나2")=2,25,IF(COUNTIFS(B:B,B2636,W:W,"나2")=1,20,0)))),"비해당분야")</f>
        <v>25</v>
      </c>
      <c r="Z2636" s="3">
        <f>IF(R2636="C",VLOOKUP(K2636,'[1]자격증 backdata'!A:F,6,0),"비해당분야")</f>
        <v>0</v>
      </c>
      <c r="AA2636" s="3">
        <f>IF(R2636="C",SUMIF(B:B,B2636,Z:Z),"비해당분야")</f>
        <v>0</v>
      </c>
      <c r="AB2636" s="3">
        <f>IF(R2636="C",SUM(Y2636,AA2636),"비해당분야")</f>
        <v>25</v>
      </c>
      <c r="AC2636" s="3">
        <f>IF(R2636="C",AB2636,X2636)</f>
        <v>25</v>
      </c>
      <c r="AD2636" s="3">
        <f>VLOOKUP(K2636,'[1]자격증 backdata'!A:D,4,0)</f>
        <v>0</v>
      </c>
      <c r="AE2636" s="3">
        <f>IF(_xlfn.MAXIFS(AD:AD,B:B,B2636)&gt;10,10,_xlfn.MAXIFS(AD:AD,B:B,B2636))</f>
        <v>5</v>
      </c>
      <c r="AG2636" s="2">
        <f>VLOOKUP(K2636,'[1]자격증 backdata'!A:C,3,0)</f>
        <v>0</v>
      </c>
      <c r="AH2636" s="2">
        <f>COUNTIFS($B:$B,$B2636,$AG:$AG,AH$1)</f>
        <v>0</v>
      </c>
      <c r="AI2636" s="2">
        <f>COUNTIFS($B:$B,$B2636,$AG:$AG,AI$1)</f>
        <v>0</v>
      </c>
      <c r="AJ2636" s="2">
        <f>COUNTIFS($B:$B,$B2636,$AG:$AG,AJ$1)</f>
        <v>0</v>
      </c>
      <c r="AK2636" s="2">
        <f>COUNTIFS($B:$B,$B2636,$AG:$AG,AK$1)</f>
        <v>0</v>
      </c>
      <c r="AL2636" s="2">
        <f>COUNTIFS($B:$B,$B2636,$AG:$AG,AL$1)</f>
        <v>0</v>
      </c>
      <c r="AM2636" s="2">
        <f>COUNTIFS($B:$B,$B2636,$AG:$AG,AM$1)</f>
        <v>0</v>
      </c>
      <c r="AN2636" s="2">
        <f>COUNTIFS($B:$B,$B2636,$AG:$AG,AN$1)</f>
        <v>0</v>
      </c>
      <c r="AO2636" s="2">
        <f>COUNTIFS($B:$B,$B2636,$AG:$AG,AO$1)</f>
        <v>0</v>
      </c>
      <c r="AP2636" s="2">
        <f>COUNTIFS($B:$B,$B2636,$AG:$AG,AP$1)</f>
        <v>0</v>
      </c>
      <c r="AQ2636" s="2">
        <f>COUNTIFS($B:$B,$B2636,$AG:$AG,AQ$1)</f>
        <v>0</v>
      </c>
      <c r="AR2636" s="2">
        <f>COUNTIFS($B:$B,$B2636,$AG:$AG,AR$1)</f>
        <v>0</v>
      </c>
      <c r="AS2636" s="2">
        <f>COUNTIFS($B:$B,$B2636,$AG:$AG,AS$1)</f>
        <v>0</v>
      </c>
      <c r="AT2636" s="2">
        <f>COUNTIFS($B:$B,$B2636,$AG:$AG,AT$1)</f>
        <v>0</v>
      </c>
      <c r="AU2636" s="2">
        <f>COUNTIFS($B:$B,$B2636,$AG:$AG,AU$1)</f>
        <v>0</v>
      </c>
    </row>
    <row r="2637" spans="1:47" ht="15" customHeight="1" x14ac:dyDescent="0.35">
      <c r="A2637" s="7">
        <f>IF(B2636=B2637,A2636,A2636+1)</f>
        <v>930</v>
      </c>
      <c r="B2637" s="7" t="s">
        <v>1232</v>
      </c>
      <c r="C2637" s="7" t="s">
        <v>1231</v>
      </c>
      <c r="D2637" s="7" t="s">
        <v>1130</v>
      </c>
      <c r="E2637" s="7" t="s">
        <v>1129</v>
      </c>
      <c r="F2637" s="4" t="s">
        <v>8</v>
      </c>
      <c r="G2637" s="4" t="s">
        <v>8</v>
      </c>
      <c r="H2637" s="4" t="s">
        <v>7</v>
      </c>
      <c r="I2637" s="3">
        <v>2</v>
      </c>
      <c r="J2637" s="3" t="s">
        <v>1150</v>
      </c>
      <c r="K2637" s="3" t="s">
        <v>1149</v>
      </c>
      <c r="L2637" s="3" t="s">
        <v>4</v>
      </c>
      <c r="M2637" s="3" t="s">
        <v>1233</v>
      </c>
      <c r="N2637" s="3" t="s">
        <v>1176</v>
      </c>
      <c r="P2637" s="3" t="s">
        <v>1</v>
      </c>
      <c r="Q2637" s="2" t="s">
        <v>1126</v>
      </c>
      <c r="R2637" s="2" t="s">
        <v>1125</v>
      </c>
      <c r="S2637" s="2" t="str">
        <f>IF(P2637="심사불필요","-",VLOOKUP(K2637,'[1]자격증 backdata'!A:G,7,0))</f>
        <v>필수</v>
      </c>
      <c r="T2637" s="2" t="str">
        <f>IF(S2637="-","-",IF(COUNTIFS(B:B,B2637,S:S,"필수")&gt;0,"자격요건충족","확인필요"))</f>
        <v>자격요건충족</v>
      </c>
      <c r="U2637" s="2"/>
      <c r="W2637" s="2" t="str">
        <f>IF(Q2637="4급","심사불필요",VLOOKUP(K2637,'[1]자격증 backdata'!A:B,2,0))</f>
        <v>나2</v>
      </c>
      <c r="X2637" s="3" t="str">
        <f>IF(R2637="A", MIN(20, SUMIFS(W:W, B:B, B2637, R:R, "A")),IF(R2637="B", MIN(30, SUMIFS(W:W, B:B, B2637, R:R, "B")),"비해당분야"))</f>
        <v>비해당분야</v>
      </c>
      <c r="Y2637" s="3">
        <f>IF(R2637="C",MIN(30,IF(COUNTIFS(B:B,B2637,W:W,"가1")=1,25,IF(COUNTIFS(B:B,B2637,W:W,"가1")&gt;=2,30,0))+IF(COUNTIFS(B:B,B2637,W:W,"나1")&gt;=4,30,IF(COUNTIFS(B:B,B2637,W:W,"나1")=3,26,IF(COUNTIFS(B:B,B2637,W:W,"나1")=2,22,IF(COUNTIFS(B:B,B2637,W:W,"나1")=1,18,0)))))+MIN(30,IF(COUNTIFS(B:B,B2637,W:W,"가2")=1,25,IF(COUNTIFS(B:B,B2637,W:W,"가2")&gt;=2,30,0))+IF(COUNTIFS(B:B,B2637,W:W,"나2")=3,30,IF(COUNTIFS(B:B,B2637,W:W,"나2")=2,25,IF(COUNTIFS(B:B,B2637,W:W,"나2")=1,20,0)))),"비해당분야")</f>
        <v>25</v>
      </c>
      <c r="Z2637" s="3">
        <f>IF(R2637="C",VLOOKUP(K2637,'[1]자격증 backdata'!A:F,6,0),"비해당분야")</f>
        <v>0</v>
      </c>
      <c r="AA2637" s="3">
        <f>IF(R2637="C",SUMIF(B:B,B2637,Z:Z),"비해당분야")</f>
        <v>0</v>
      </c>
      <c r="AB2637" s="3">
        <f>IF(R2637="C",SUM(Y2637,AA2637),"비해당분야")</f>
        <v>25</v>
      </c>
      <c r="AC2637" s="3">
        <f>IF(R2637="C",AB2637,X2637)</f>
        <v>25</v>
      </c>
      <c r="AD2637" s="3">
        <f>VLOOKUP(K2637,'[1]자격증 backdata'!A:D,4,0)</f>
        <v>0</v>
      </c>
      <c r="AE2637" s="3">
        <f>IF(_xlfn.MAXIFS(AD:AD,B:B,B2637)&gt;10,10,_xlfn.MAXIFS(AD:AD,B:B,B2637))</f>
        <v>5</v>
      </c>
      <c r="AG2637" s="2">
        <f>VLOOKUP(K2637,'[1]자격증 backdata'!A:C,3,0)</f>
        <v>0</v>
      </c>
      <c r="AH2637" s="2">
        <f>COUNTIFS($B:$B,$B2637,$AG:$AG,AH$1)</f>
        <v>0</v>
      </c>
      <c r="AI2637" s="2">
        <f>COUNTIFS($B:$B,$B2637,$AG:$AG,AI$1)</f>
        <v>0</v>
      </c>
      <c r="AJ2637" s="2">
        <f>COUNTIFS($B:$B,$B2637,$AG:$AG,AJ$1)</f>
        <v>0</v>
      </c>
      <c r="AK2637" s="2">
        <f>COUNTIFS($B:$B,$B2637,$AG:$AG,AK$1)</f>
        <v>0</v>
      </c>
      <c r="AL2637" s="2">
        <f>COUNTIFS($B:$B,$B2637,$AG:$AG,AL$1)</f>
        <v>0</v>
      </c>
      <c r="AM2637" s="2">
        <f>COUNTIFS($B:$B,$B2637,$AG:$AG,AM$1)</f>
        <v>0</v>
      </c>
      <c r="AN2637" s="2">
        <f>COUNTIFS($B:$B,$B2637,$AG:$AG,AN$1)</f>
        <v>0</v>
      </c>
      <c r="AO2637" s="2">
        <f>COUNTIFS($B:$B,$B2637,$AG:$AG,AO$1)</f>
        <v>0</v>
      </c>
      <c r="AP2637" s="2">
        <f>COUNTIFS($B:$B,$B2637,$AG:$AG,AP$1)</f>
        <v>0</v>
      </c>
      <c r="AQ2637" s="2">
        <f>COUNTIFS($B:$B,$B2637,$AG:$AG,AQ$1)</f>
        <v>0</v>
      </c>
      <c r="AR2637" s="2">
        <f>COUNTIFS($B:$B,$B2637,$AG:$AG,AR$1)</f>
        <v>0</v>
      </c>
      <c r="AS2637" s="2">
        <f>COUNTIFS($B:$B,$B2637,$AG:$AG,AS$1)</f>
        <v>0</v>
      </c>
      <c r="AT2637" s="2">
        <f>COUNTIFS($B:$B,$B2637,$AG:$AG,AT$1)</f>
        <v>0</v>
      </c>
      <c r="AU2637" s="2">
        <f>COUNTIFS($B:$B,$B2637,$AG:$AG,AU$1)</f>
        <v>0</v>
      </c>
    </row>
    <row r="2638" spans="1:47" ht="15" customHeight="1" x14ac:dyDescent="0.35">
      <c r="A2638" s="7">
        <f>IF(B2637=B2638,A2637,A2637+1)</f>
        <v>930</v>
      </c>
      <c r="B2638" s="7" t="s">
        <v>1232</v>
      </c>
      <c r="C2638" s="7" t="s">
        <v>1231</v>
      </c>
      <c r="D2638" s="7" t="s">
        <v>1130</v>
      </c>
      <c r="E2638" s="7" t="s">
        <v>1129</v>
      </c>
      <c r="F2638" s="4" t="s">
        <v>7</v>
      </c>
      <c r="G2638" s="4" t="s">
        <v>8</v>
      </c>
      <c r="H2638" s="4" t="s">
        <v>7</v>
      </c>
      <c r="I2638" s="3">
        <v>3</v>
      </c>
      <c r="J2638" s="3" t="s">
        <v>38</v>
      </c>
      <c r="K2638" s="3" t="s">
        <v>1154</v>
      </c>
      <c r="L2638" s="3" t="s">
        <v>36</v>
      </c>
      <c r="M2638" s="3" t="s">
        <v>1230</v>
      </c>
      <c r="N2638" s="3" t="s">
        <v>690</v>
      </c>
      <c r="P2638" s="3" t="s">
        <v>1</v>
      </c>
      <c r="Q2638" s="2" t="s">
        <v>1126</v>
      </c>
      <c r="R2638" s="2" t="s">
        <v>1125</v>
      </c>
      <c r="S2638" s="2">
        <f>IF(P2638="심사불필요","-",VLOOKUP(K2638,'[1]자격증 backdata'!A:G,7,0))</f>
        <v>0</v>
      </c>
      <c r="T2638" s="2" t="str">
        <f>IF(S2638="-","-",IF(COUNTIFS(B:B,B2638,S:S,"필수")&gt;0,"자격요건충족","확인필요"))</f>
        <v>자격요건충족</v>
      </c>
      <c r="U2638" s="2"/>
      <c r="W2638" s="2">
        <f>IF(Q2638="4급","심사불필요",VLOOKUP(K2638,'[1]자격증 backdata'!A:B,2,0))</f>
        <v>0</v>
      </c>
      <c r="X2638" s="3" t="str">
        <f>IF(R2638="A", MIN(20, SUMIFS(W:W, B:B, B2638, R:R, "A")),IF(R2638="B", MIN(30, SUMIFS(W:W, B:B, B2638, R:R, "B")),"비해당분야"))</f>
        <v>비해당분야</v>
      </c>
      <c r="Y2638" s="3">
        <f>IF(R2638="C",MIN(30,IF(COUNTIFS(B:B,B2638,W:W,"가1")=1,25,IF(COUNTIFS(B:B,B2638,W:W,"가1")&gt;=2,30,0))+IF(COUNTIFS(B:B,B2638,W:W,"나1")&gt;=4,30,IF(COUNTIFS(B:B,B2638,W:W,"나1")=3,26,IF(COUNTIFS(B:B,B2638,W:W,"나1")=2,22,IF(COUNTIFS(B:B,B2638,W:W,"나1")=1,18,0)))))+MIN(30,IF(COUNTIFS(B:B,B2638,W:W,"가2")=1,25,IF(COUNTIFS(B:B,B2638,W:W,"가2")&gt;=2,30,0))+IF(COUNTIFS(B:B,B2638,W:W,"나2")=3,30,IF(COUNTIFS(B:B,B2638,W:W,"나2")=2,25,IF(COUNTIFS(B:B,B2638,W:W,"나2")=1,20,0)))),"비해당분야")</f>
        <v>25</v>
      </c>
      <c r="Z2638" s="3">
        <f>IF(R2638="C",VLOOKUP(K2638,'[1]자격증 backdata'!A:F,6,0),"비해당분야")</f>
        <v>0</v>
      </c>
      <c r="AA2638" s="3">
        <f>IF(R2638="C",SUMIF(B:B,B2638,Z:Z),"비해당분야")</f>
        <v>0</v>
      </c>
      <c r="AB2638" s="3">
        <f>IF(R2638="C",SUM(Y2638,AA2638),"비해당분야")</f>
        <v>25</v>
      </c>
      <c r="AC2638" s="3">
        <f>IF(R2638="C",AB2638,X2638)</f>
        <v>25</v>
      </c>
      <c r="AD2638" s="3">
        <f>VLOOKUP(K2638,'[1]자격증 backdata'!A:D,4,0)</f>
        <v>5</v>
      </c>
      <c r="AE2638" s="3">
        <f>IF(_xlfn.MAXIFS(AD:AD,B:B,B2638)&gt;10,10,_xlfn.MAXIFS(AD:AD,B:B,B2638))</f>
        <v>5</v>
      </c>
      <c r="AG2638" s="2">
        <f>VLOOKUP(K2638,'[1]자격증 backdata'!A:C,3,0)</f>
        <v>0</v>
      </c>
      <c r="AH2638" s="2">
        <f>COUNTIFS($B:$B,$B2638,$AG:$AG,AH$1)</f>
        <v>0</v>
      </c>
      <c r="AI2638" s="2">
        <f>COUNTIFS($B:$B,$B2638,$AG:$AG,AI$1)</f>
        <v>0</v>
      </c>
      <c r="AJ2638" s="2">
        <f>COUNTIFS($B:$B,$B2638,$AG:$AG,AJ$1)</f>
        <v>0</v>
      </c>
      <c r="AK2638" s="2">
        <f>COUNTIFS($B:$B,$B2638,$AG:$AG,AK$1)</f>
        <v>0</v>
      </c>
      <c r="AL2638" s="2">
        <f>COUNTIFS($B:$B,$B2638,$AG:$AG,AL$1)</f>
        <v>0</v>
      </c>
      <c r="AM2638" s="2">
        <f>COUNTIFS($B:$B,$B2638,$AG:$AG,AM$1)</f>
        <v>0</v>
      </c>
      <c r="AN2638" s="2">
        <f>COUNTIFS($B:$B,$B2638,$AG:$AG,AN$1)</f>
        <v>0</v>
      </c>
      <c r="AO2638" s="2">
        <f>COUNTIFS($B:$B,$B2638,$AG:$AG,AO$1)</f>
        <v>0</v>
      </c>
      <c r="AP2638" s="2">
        <f>COUNTIFS($B:$B,$B2638,$AG:$AG,AP$1)</f>
        <v>0</v>
      </c>
      <c r="AQ2638" s="2">
        <f>COUNTIFS($B:$B,$B2638,$AG:$AG,AQ$1)</f>
        <v>0</v>
      </c>
      <c r="AR2638" s="2">
        <f>COUNTIFS($B:$B,$B2638,$AG:$AG,AR$1)</f>
        <v>0</v>
      </c>
      <c r="AS2638" s="2">
        <f>COUNTIFS($B:$B,$B2638,$AG:$AG,AS$1)</f>
        <v>0</v>
      </c>
      <c r="AT2638" s="2">
        <f>COUNTIFS($B:$B,$B2638,$AG:$AG,AT$1)</f>
        <v>0</v>
      </c>
      <c r="AU2638" s="2">
        <f>COUNTIFS($B:$B,$B2638,$AG:$AG,AU$1)</f>
        <v>0</v>
      </c>
    </row>
    <row r="2639" spans="1:47" ht="15" customHeight="1" x14ac:dyDescent="0.35">
      <c r="A2639" s="4">
        <f>IF(B2638=B2639,A2638,A2638+1)</f>
        <v>931</v>
      </c>
      <c r="B2639" s="4" t="s">
        <v>1227</v>
      </c>
      <c r="C2639" s="4" t="s">
        <v>1226</v>
      </c>
      <c r="D2639" s="4" t="s">
        <v>1130</v>
      </c>
      <c r="E2639" s="4" t="s">
        <v>1129</v>
      </c>
      <c r="F2639" s="4" t="s">
        <v>8</v>
      </c>
      <c r="G2639" s="4" t="s">
        <v>8</v>
      </c>
      <c r="H2639" s="4" t="s">
        <v>7</v>
      </c>
      <c r="I2639" s="4">
        <v>1</v>
      </c>
      <c r="J2639" s="4" t="s">
        <v>975</v>
      </c>
      <c r="K2639" s="4" t="s">
        <v>1196</v>
      </c>
      <c r="L2639" s="4" t="s">
        <v>4</v>
      </c>
      <c r="M2639" s="4" t="s">
        <v>1229</v>
      </c>
      <c r="N2639" s="4" t="s">
        <v>1228</v>
      </c>
      <c r="P2639" s="4" t="s">
        <v>1</v>
      </c>
      <c r="Q2639" s="5" t="s">
        <v>1126</v>
      </c>
      <c r="R2639" s="5" t="s">
        <v>1125</v>
      </c>
      <c r="S2639" s="5" t="str">
        <f>IF(P2639="심사불필요","-",VLOOKUP(K2639,'[1]자격증 backdata'!A:G,7,0))</f>
        <v>필수</v>
      </c>
      <c r="T2639" s="5" t="str">
        <f>IF(S2639="-","-",IF(COUNTIFS(B:B,B2639,S:S,"필수")&gt;0,"자격요건충족","확인필요"))</f>
        <v>자격요건충족</v>
      </c>
      <c r="U2639" s="5"/>
      <c r="W2639" s="5" t="str">
        <f>IF(Q2639="4급","심사불필요",VLOOKUP(K2639,'[1]자격증 backdata'!A:B,2,0))</f>
        <v>가2</v>
      </c>
      <c r="X2639" s="4" t="str">
        <f>IF(R2639="A", MIN(20, SUMIFS(W:W, B:B, B2639, R:R, "A")),IF(R2639="B", MIN(30, SUMIFS(W:W, B:B, B2639, R:R, "B")),"비해당분야"))</f>
        <v>비해당분야</v>
      </c>
      <c r="Y2639" s="4">
        <f>IF(R2639="C",MIN(30,IF(COUNTIFS(B:B,B2639,W:W,"가1")=1,25,IF(COUNTIFS(B:B,B2639,W:W,"가1")&gt;=2,30,0))+IF(COUNTIFS(B:B,B2639,W:W,"나1")&gt;=4,30,IF(COUNTIFS(B:B,B2639,W:W,"나1")=3,26,IF(COUNTIFS(B:B,B2639,W:W,"나1")=2,22,IF(COUNTIFS(B:B,B2639,W:W,"나1")=1,18,0)))))+MIN(30,IF(COUNTIFS(B:B,B2639,W:W,"가2")=1,25,IF(COUNTIFS(B:B,B2639,W:W,"가2")&gt;=2,30,0))+IF(COUNTIFS(B:B,B2639,W:W,"나2")=3,30,IF(COUNTIFS(B:B,B2639,W:W,"나2")=2,25,IF(COUNTIFS(B:B,B2639,W:W,"나2")=1,20,0)))),"비해당분야")</f>
        <v>25</v>
      </c>
      <c r="Z2639" s="4">
        <f>IF(R2639="C",VLOOKUP(K2639,'[1]자격증 backdata'!A:F,6,0),"비해당분야")</f>
        <v>0</v>
      </c>
      <c r="AA2639" s="4">
        <f>IF(R2639="C",SUMIF(B:B,B2639,Z:Z),"비해당분야")</f>
        <v>0</v>
      </c>
      <c r="AB2639" s="4">
        <f>IF(R2639="C",SUM(Y2639,AA2639),"비해당분야")</f>
        <v>25</v>
      </c>
      <c r="AC2639" s="4">
        <f>IF(R2639="C",AB2639,X2639)</f>
        <v>25</v>
      </c>
      <c r="AD2639" s="4">
        <f>VLOOKUP(K2639,'[1]자격증 backdata'!A:D,4,0)</f>
        <v>0</v>
      </c>
      <c r="AE2639" s="4">
        <f>IF(_xlfn.MAXIFS(AD:AD,B:B,B2639)&gt;10,10,_xlfn.MAXIFS(AD:AD,B:B,B2639))</f>
        <v>5</v>
      </c>
      <c r="AG2639" s="5" t="str">
        <f>VLOOKUP(K2639,'[1]자격증 backdata'!A:C,3,0)</f>
        <v>K</v>
      </c>
      <c r="AH2639" s="5">
        <f>COUNTIFS($B:$B,$B2639,$AG:$AG,AH$1)</f>
        <v>0</v>
      </c>
      <c r="AI2639" s="5">
        <f>COUNTIFS($B:$B,$B2639,$AG:$AG,AI$1)</f>
        <v>0</v>
      </c>
      <c r="AJ2639" s="5">
        <f>COUNTIFS($B:$B,$B2639,$AG:$AG,AJ$1)</f>
        <v>0</v>
      </c>
      <c r="AK2639" s="5">
        <f>COUNTIFS($B:$B,$B2639,$AG:$AG,AK$1)</f>
        <v>0</v>
      </c>
      <c r="AL2639" s="5">
        <f>COUNTIFS($B:$B,$B2639,$AG:$AG,AL$1)</f>
        <v>0</v>
      </c>
      <c r="AM2639" s="5">
        <f>COUNTIFS($B:$B,$B2639,$AG:$AG,AM$1)</f>
        <v>0</v>
      </c>
      <c r="AN2639" s="5">
        <f>COUNTIFS($B:$B,$B2639,$AG:$AG,AN$1)</f>
        <v>0</v>
      </c>
      <c r="AO2639" s="5">
        <f>COUNTIFS($B:$B,$B2639,$AG:$AG,AO$1)</f>
        <v>0</v>
      </c>
      <c r="AP2639" s="5">
        <f>COUNTIFS($B:$B,$B2639,$AG:$AG,AP$1)</f>
        <v>0</v>
      </c>
      <c r="AQ2639" s="5">
        <f>COUNTIFS($B:$B,$B2639,$AG:$AG,AQ$1)</f>
        <v>0</v>
      </c>
      <c r="AR2639" s="5">
        <f>COUNTIFS($B:$B,$B2639,$AG:$AG,AR$1)</f>
        <v>1</v>
      </c>
      <c r="AS2639" s="5">
        <f>COUNTIFS($B:$B,$B2639,$AG:$AG,AS$1)</f>
        <v>0</v>
      </c>
      <c r="AT2639" s="5">
        <f>COUNTIFS($B:$B,$B2639,$AG:$AG,AT$1)</f>
        <v>0</v>
      </c>
      <c r="AU2639" s="5">
        <f>COUNTIFS($B:$B,$B2639,$AG:$AG,AU$1)</f>
        <v>0</v>
      </c>
    </row>
    <row r="2640" spans="1:47" ht="15" customHeight="1" x14ac:dyDescent="0.35">
      <c r="A2640" s="6">
        <f>IF(B2639=B2640,A2639,A2639+1)</f>
        <v>931</v>
      </c>
      <c r="B2640" s="6" t="s">
        <v>1227</v>
      </c>
      <c r="C2640" s="6" t="s">
        <v>1226</v>
      </c>
      <c r="D2640" s="6" t="s">
        <v>1130</v>
      </c>
      <c r="E2640" s="6" t="s">
        <v>1129</v>
      </c>
      <c r="F2640" s="4" t="s">
        <v>7</v>
      </c>
      <c r="G2640" s="4" t="s">
        <v>8</v>
      </c>
      <c r="H2640" s="4" t="s">
        <v>7</v>
      </c>
      <c r="I2640" s="4">
        <v>2</v>
      </c>
      <c r="J2640" s="4" t="s">
        <v>38</v>
      </c>
      <c r="K2640" s="4" t="s">
        <v>1154</v>
      </c>
      <c r="L2640" s="4" t="s">
        <v>36</v>
      </c>
      <c r="M2640" s="4" t="s">
        <v>1225</v>
      </c>
      <c r="N2640" s="4" t="s">
        <v>1220</v>
      </c>
      <c r="P2640" s="4" t="s">
        <v>1</v>
      </c>
      <c r="Q2640" s="5" t="s">
        <v>1126</v>
      </c>
      <c r="R2640" s="5" t="s">
        <v>1125</v>
      </c>
      <c r="S2640" s="5">
        <f>IF(P2640="심사불필요","-",VLOOKUP(K2640,'[1]자격증 backdata'!A:G,7,0))</f>
        <v>0</v>
      </c>
      <c r="T2640" s="5" t="str">
        <f>IF(S2640="-","-",IF(COUNTIFS(B:B,B2640,S:S,"필수")&gt;0,"자격요건충족","확인필요"))</f>
        <v>자격요건충족</v>
      </c>
      <c r="U2640" s="5"/>
      <c r="W2640" s="5">
        <f>IF(Q2640="4급","심사불필요",VLOOKUP(K2640,'[1]자격증 backdata'!A:B,2,0))</f>
        <v>0</v>
      </c>
      <c r="X2640" s="4" t="str">
        <f>IF(R2640="A", MIN(20, SUMIFS(W:W, B:B, B2640, R:R, "A")),IF(R2640="B", MIN(30, SUMIFS(W:W, B:B, B2640, R:R, "B")),"비해당분야"))</f>
        <v>비해당분야</v>
      </c>
      <c r="Y2640" s="4">
        <f>IF(R2640="C",MIN(30,IF(COUNTIFS(B:B,B2640,W:W,"가1")=1,25,IF(COUNTIFS(B:B,B2640,W:W,"가1")&gt;=2,30,0))+IF(COUNTIFS(B:B,B2640,W:W,"나1")&gt;=4,30,IF(COUNTIFS(B:B,B2640,W:W,"나1")=3,26,IF(COUNTIFS(B:B,B2640,W:W,"나1")=2,22,IF(COUNTIFS(B:B,B2640,W:W,"나1")=1,18,0)))))+MIN(30,IF(COUNTIFS(B:B,B2640,W:W,"가2")=1,25,IF(COUNTIFS(B:B,B2640,W:W,"가2")&gt;=2,30,0))+IF(COUNTIFS(B:B,B2640,W:W,"나2")=3,30,IF(COUNTIFS(B:B,B2640,W:W,"나2")=2,25,IF(COUNTIFS(B:B,B2640,W:W,"나2")=1,20,0)))),"비해당분야")</f>
        <v>25</v>
      </c>
      <c r="Z2640" s="4">
        <f>IF(R2640="C",VLOOKUP(K2640,'[1]자격증 backdata'!A:F,6,0),"비해당분야")</f>
        <v>0</v>
      </c>
      <c r="AA2640" s="4">
        <f>IF(R2640="C",SUMIF(B:B,B2640,Z:Z),"비해당분야")</f>
        <v>0</v>
      </c>
      <c r="AB2640" s="4">
        <f>IF(R2640="C",SUM(Y2640,AA2640),"비해당분야")</f>
        <v>25</v>
      </c>
      <c r="AC2640" s="4">
        <f>IF(R2640="C",AB2640,X2640)</f>
        <v>25</v>
      </c>
      <c r="AD2640" s="4">
        <f>VLOOKUP(K2640,'[1]자격증 backdata'!A:D,4,0)</f>
        <v>5</v>
      </c>
      <c r="AE2640" s="4">
        <f>IF(_xlfn.MAXIFS(AD:AD,B:B,B2640)&gt;10,10,_xlfn.MAXIFS(AD:AD,B:B,B2640))</f>
        <v>5</v>
      </c>
      <c r="AG2640" s="5">
        <f>VLOOKUP(K2640,'[1]자격증 backdata'!A:C,3,0)</f>
        <v>0</v>
      </c>
      <c r="AH2640" s="5">
        <f>COUNTIFS($B:$B,$B2640,$AG:$AG,AH$1)</f>
        <v>0</v>
      </c>
      <c r="AI2640" s="5">
        <f>COUNTIFS($B:$B,$B2640,$AG:$AG,AI$1)</f>
        <v>0</v>
      </c>
      <c r="AJ2640" s="5">
        <f>COUNTIFS($B:$B,$B2640,$AG:$AG,AJ$1)</f>
        <v>0</v>
      </c>
      <c r="AK2640" s="5">
        <f>COUNTIFS($B:$B,$B2640,$AG:$AG,AK$1)</f>
        <v>0</v>
      </c>
      <c r="AL2640" s="5">
        <f>COUNTIFS($B:$B,$B2640,$AG:$AG,AL$1)</f>
        <v>0</v>
      </c>
      <c r="AM2640" s="5">
        <f>COUNTIFS($B:$B,$B2640,$AG:$AG,AM$1)</f>
        <v>0</v>
      </c>
      <c r="AN2640" s="5">
        <f>COUNTIFS($B:$B,$B2640,$AG:$AG,AN$1)</f>
        <v>0</v>
      </c>
      <c r="AO2640" s="5">
        <f>COUNTIFS($B:$B,$B2640,$AG:$AG,AO$1)</f>
        <v>0</v>
      </c>
      <c r="AP2640" s="5">
        <f>COUNTIFS($B:$B,$B2640,$AG:$AG,AP$1)</f>
        <v>0</v>
      </c>
      <c r="AQ2640" s="5">
        <f>COUNTIFS($B:$B,$B2640,$AG:$AG,AQ$1)</f>
        <v>0</v>
      </c>
      <c r="AR2640" s="5">
        <f>COUNTIFS($B:$B,$B2640,$AG:$AG,AR$1)</f>
        <v>1</v>
      </c>
      <c r="AS2640" s="5">
        <f>COUNTIFS($B:$B,$B2640,$AG:$AG,AS$1)</f>
        <v>0</v>
      </c>
      <c r="AT2640" s="5">
        <f>COUNTIFS($B:$B,$B2640,$AG:$AG,AT$1)</f>
        <v>0</v>
      </c>
      <c r="AU2640" s="5">
        <f>COUNTIFS($B:$B,$B2640,$AG:$AG,AU$1)</f>
        <v>0</v>
      </c>
    </row>
    <row r="2641" spans="1:47" ht="15" customHeight="1" x14ac:dyDescent="0.35">
      <c r="A2641" s="3">
        <f>IF(B2640=B2641,A2640,A2640+1)</f>
        <v>932</v>
      </c>
      <c r="B2641" s="3" t="s">
        <v>1223</v>
      </c>
      <c r="C2641" s="3" t="s">
        <v>1222</v>
      </c>
      <c r="D2641" s="3" t="s">
        <v>1130</v>
      </c>
      <c r="E2641" s="3" t="s">
        <v>1129</v>
      </c>
      <c r="F2641" s="4" t="s">
        <v>8</v>
      </c>
      <c r="G2641" s="4" t="s">
        <v>8</v>
      </c>
      <c r="H2641" s="4" t="s">
        <v>7</v>
      </c>
      <c r="I2641" s="3">
        <v>1</v>
      </c>
      <c r="J2641" s="3" t="s">
        <v>975</v>
      </c>
      <c r="K2641" s="3" t="s">
        <v>1196</v>
      </c>
      <c r="L2641" s="3" t="s">
        <v>4</v>
      </c>
      <c r="M2641" s="3" t="s">
        <v>1224</v>
      </c>
      <c r="N2641" s="3" t="s">
        <v>1194</v>
      </c>
      <c r="P2641" s="3" t="s">
        <v>1</v>
      </c>
      <c r="Q2641" s="2" t="s">
        <v>1126</v>
      </c>
      <c r="R2641" s="2" t="s">
        <v>1125</v>
      </c>
      <c r="S2641" s="2" t="str">
        <f>IF(P2641="심사불필요","-",VLOOKUP(K2641,'[1]자격증 backdata'!A:G,7,0))</f>
        <v>필수</v>
      </c>
      <c r="T2641" s="2" t="str">
        <f>IF(S2641="-","-",IF(COUNTIFS(B:B,B2641,S:S,"필수")&gt;0,"자격요건충족","확인필요"))</f>
        <v>자격요건충족</v>
      </c>
      <c r="U2641" s="2"/>
      <c r="W2641" s="2" t="str">
        <f>IF(Q2641="4급","심사불필요",VLOOKUP(K2641,'[1]자격증 backdata'!A:B,2,0))</f>
        <v>가2</v>
      </c>
      <c r="X2641" s="3" t="str">
        <f>IF(R2641="A", MIN(20, SUMIFS(W:W, B:B, B2641, R:R, "A")),IF(R2641="B", MIN(30, SUMIFS(W:W, B:B, B2641, R:R, "B")),"비해당분야"))</f>
        <v>비해당분야</v>
      </c>
      <c r="Y2641" s="3">
        <f>IF(R2641="C",MIN(30,IF(COUNTIFS(B:B,B2641,W:W,"가1")=1,25,IF(COUNTIFS(B:B,B2641,W:W,"가1")&gt;=2,30,0))+IF(COUNTIFS(B:B,B2641,W:W,"나1")&gt;=4,30,IF(COUNTIFS(B:B,B2641,W:W,"나1")=3,26,IF(COUNTIFS(B:B,B2641,W:W,"나1")=2,22,IF(COUNTIFS(B:B,B2641,W:W,"나1")=1,18,0)))))+MIN(30,IF(COUNTIFS(B:B,B2641,W:W,"가2")=1,25,IF(COUNTIFS(B:B,B2641,W:W,"가2")&gt;=2,30,0))+IF(COUNTIFS(B:B,B2641,W:W,"나2")=3,30,IF(COUNTIFS(B:B,B2641,W:W,"나2")=2,25,IF(COUNTIFS(B:B,B2641,W:W,"나2")=1,20,0)))),"비해당분야")</f>
        <v>25</v>
      </c>
      <c r="Z2641" s="3">
        <f>IF(R2641="C",VLOOKUP(K2641,'[1]자격증 backdata'!A:F,6,0),"비해당분야")</f>
        <v>0</v>
      </c>
      <c r="AA2641" s="3">
        <f>IF(R2641="C",SUMIF(B:B,B2641,Z:Z),"비해당분야")</f>
        <v>0</v>
      </c>
      <c r="AB2641" s="3">
        <f>IF(R2641="C",SUM(Y2641,AA2641),"비해당분야")</f>
        <v>25</v>
      </c>
      <c r="AC2641" s="3">
        <f>IF(R2641="C",AB2641,X2641)</f>
        <v>25</v>
      </c>
      <c r="AD2641" s="3">
        <f>VLOOKUP(K2641,'[1]자격증 backdata'!A:D,4,0)</f>
        <v>0</v>
      </c>
      <c r="AE2641" s="3">
        <f>IF(_xlfn.MAXIFS(AD:AD,B:B,B2641)&gt;10,10,_xlfn.MAXIFS(AD:AD,B:B,B2641))</f>
        <v>5</v>
      </c>
      <c r="AG2641" s="2" t="str">
        <f>VLOOKUP(K2641,'[1]자격증 backdata'!A:C,3,0)</f>
        <v>K</v>
      </c>
      <c r="AH2641" s="2">
        <f>COUNTIFS($B:$B,$B2641,$AG:$AG,AH$1)</f>
        <v>0</v>
      </c>
      <c r="AI2641" s="2">
        <f>COUNTIFS($B:$B,$B2641,$AG:$AG,AI$1)</f>
        <v>0</v>
      </c>
      <c r="AJ2641" s="2">
        <f>COUNTIFS($B:$B,$B2641,$AG:$AG,AJ$1)</f>
        <v>0</v>
      </c>
      <c r="AK2641" s="2">
        <f>COUNTIFS($B:$B,$B2641,$AG:$AG,AK$1)</f>
        <v>0</v>
      </c>
      <c r="AL2641" s="2">
        <f>COUNTIFS($B:$B,$B2641,$AG:$AG,AL$1)</f>
        <v>0</v>
      </c>
      <c r="AM2641" s="2">
        <f>COUNTIFS($B:$B,$B2641,$AG:$AG,AM$1)</f>
        <v>0</v>
      </c>
      <c r="AN2641" s="2">
        <f>COUNTIFS($B:$B,$B2641,$AG:$AG,AN$1)</f>
        <v>0</v>
      </c>
      <c r="AO2641" s="2">
        <f>COUNTIFS($B:$B,$B2641,$AG:$AG,AO$1)</f>
        <v>0</v>
      </c>
      <c r="AP2641" s="2">
        <f>COUNTIFS($B:$B,$B2641,$AG:$AG,AP$1)</f>
        <v>0</v>
      </c>
      <c r="AQ2641" s="2">
        <f>COUNTIFS($B:$B,$B2641,$AG:$AG,AQ$1)</f>
        <v>0</v>
      </c>
      <c r="AR2641" s="2">
        <f>COUNTIFS($B:$B,$B2641,$AG:$AG,AR$1)</f>
        <v>1</v>
      </c>
      <c r="AS2641" s="2">
        <f>COUNTIFS($B:$B,$B2641,$AG:$AG,AS$1)</f>
        <v>0</v>
      </c>
      <c r="AT2641" s="2">
        <f>COUNTIFS($B:$B,$B2641,$AG:$AG,AT$1)</f>
        <v>0</v>
      </c>
      <c r="AU2641" s="2">
        <f>COUNTIFS($B:$B,$B2641,$AG:$AG,AU$1)</f>
        <v>0</v>
      </c>
    </row>
    <row r="2642" spans="1:47" ht="15" customHeight="1" x14ac:dyDescent="0.35">
      <c r="A2642" s="7">
        <f>IF(B2641=B2642,A2641,A2641+1)</f>
        <v>932</v>
      </c>
      <c r="B2642" s="7" t="s">
        <v>1223</v>
      </c>
      <c r="C2642" s="7" t="s">
        <v>1222</v>
      </c>
      <c r="D2642" s="7" t="s">
        <v>1130</v>
      </c>
      <c r="E2642" s="7" t="s">
        <v>1129</v>
      </c>
      <c r="F2642" s="4" t="s">
        <v>7</v>
      </c>
      <c r="G2642" s="4" t="s">
        <v>8</v>
      </c>
      <c r="H2642" s="4" t="s">
        <v>7</v>
      </c>
      <c r="I2642" s="3">
        <v>2</v>
      </c>
      <c r="J2642" s="3" t="s">
        <v>38</v>
      </c>
      <c r="K2642" s="3" t="s">
        <v>1154</v>
      </c>
      <c r="L2642" s="3" t="s">
        <v>36</v>
      </c>
      <c r="M2642" s="3" t="s">
        <v>1221</v>
      </c>
      <c r="N2642" s="3" t="s">
        <v>1220</v>
      </c>
      <c r="P2642" s="3" t="s">
        <v>1</v>
      </c>
      <c r="Q2642" s="2" t="s">
        <v>1126</v>
      </c>
      <c r="R2642" s="2" t="s">
        <v>1125</v>
      </c>
      <c r="S2642" s="2">
        <f>IF(P2642="심사불필요","-",VLOOKUP(K2642,'[1]자격증 backdata'!A:G,7,0))</f>
        <v>0</v>
      </c>
      <c r="T2642" s="2" t="str">
        <f>IF(S2642="-","-",IF(COUNTIFS(B:B,B2642,S:S,"필수")&gt;0,"자격요건충족","확인필요"))</f>
        <v>자격요건충족</v>
      </c>
      <c r="U2642" s="2"/>
      <c r="W2642" s="2">
        <f>IF(Q2642="4급","심사불필요",VLOOKUP(K2642,'[1]자격증 backdata'!A:B,2,0))</f>
        <v>0</v>
      </c>
      <c r="X2642" s="3" t="str">
        <f>IF(R2642="A", MIN(20, SUMIFS(W:W, B:B, B2642, R:R, "A")),IF(R2642="B", MIN(30, SUMIFS(W:W, B:B, B2642, R:R, "B")),"비해당분야"))</f>
        <v>비해당분야</v>
      </c>
      <c r="Y2642" s="3">
        <f>IF(R2642="C",MIN(30,IF(COUNTIFS(B:B,B2642,W:W,"가1")=1,25,IF(COUNTIFS(B:B,B2642,W:W,"가1")&gt;=2,30,0))+IF(COUNTIFS(B:B,B2642,W:W,"나1")&gt;=4,30,IF(COUNTIFS(B:B,B2642,W:W,"나1")=3,26,IF(COUNTIFS(B:B,B2642,W:W,"나1")=2,22,IF(COUNTIFS(B:B,B2642,W:W,"나1")=1,18,0)))))+MIN(30,IF(COUNTIFS(B:B,B2642,W:W,"가2")=1,25,IF(COUNTIFS(B:B,B2642,W:W,"가2")&gt;=2,30,0))+IF(COUNTIFS(B:B,B2642,W:W,"나2")=3,30,IF(COUNTIFS(B:B,B2642,W:W,"나2")=2,25,IF(COUNTIFS(B:B,B2642,W:W,"나2")=1,20,0)))),"비해당분야")</f>
        <v>25</v>
      </c>
      <c r="Z2642" s="3">
        <f>IF(R2642="C",VLOOKUP(K2642,'[1]자격증 backdata'!A:F,6,0),"비해당분야")</f>
        <v>0</v>
      </c>
      <c r="AA2642" s="3">
        <f>IF(R2642="C",SUMIF(B:B,B2642,Z:Z),"비해당분야")</f>
        <v>0</v>
      </c>
      <c r="AB2642" s="3">
        <f>IF(R2642="C",SUM(Y2642,AA2642),"비해당분야")</f>
        <v>25</v>
      </c>
      <c r="AC2642" s="3">
        <f>IF(R2642="C",AB2642,X2642)</f>
        <v>25</v>
      </c>
      <c r="AD2642" s="3">
        <f>VLOOKUP(K2642,'[1]자격증 backdata'!A:D,4,0)</f>
        <v>5</v>
      </c>
      <c r="AE2642" s="3">
        <f>IF(_xlfn.MAXIFS(AD:AD,B:B,B2642)&gt;10,10,_xlfn.MAXIFS(AD:AD,B:B,B2642))</f>
        <v>5</v>
      </c>
      <c r="AG2642" s="2">
        <f>VLOOKUP(K2642,'[1]자격증 backdata'!A:C,3,0)</f>
        <v>0</v>
      </c>
      <c r="AH2642" s="2">
        <f>COUNTIFS($B:$B,$B2642,$AG:$AG,AH$1)</f>
        <v>0</v>
      </c>
      <c r="AI2642" s="2">
        <f>COUNTIFS($B:$B,$B2642,$AG:$AG,AI$1)</f>
        <v>0</v>
      </c>
      <c r="AJ2642" s="2">
        <f>COUNTIFS($B:$B,$B2642,$AG:$AG,AJ$1)</f>
        <v>0</v>
      </c>
      <c r="AK2642" s="2">
        <f>COUNTIFS($B:$B,$B2642,$AG:$AG,AK$1)</f>
        <v>0</v>
      </c>
      <c r="AL2642" s="2">
        <f>COUNTIFS($B:$B,$B2642,$AG:$AG,AL$1)</f>
        <v>0</v>
      </c>
      <c r="AM2642" s="2">
        <f>COUNTIFS($B:$B,$B2642,$AG:$AG,AM$1)</f>
        <v>0</v>
      </c>
      <c r="AN2642" s="2">
        <f>COUNTIFS($B:$B,$B2642,$AG:$AG,AN$1)</f>
        <v>0</v>
      </c>
      <c r="AO2642" s="2">
        <f>COUNTIFS($B:$B,$B2642,$AG:$AG,AO$1)</f>
        <v>0</v>
      </c>
      <c r="AP2642" s="2">
        <f>COUNTIFS($B:$B,$B2642,$AG:$AG,AP$1)</f>
        <v>0</v>
      </c>
      <c r="AQ2642" s="2">
        <f>COUNTIFS($B:$B,$B2642,$AG:$AG,AQ$1)</f>
        <v>0</v>
      </c>
      <c r="AR2642" s="2">
        <f>COUNTIFS($B:$B,$B2642,$AG:$AG,AR$1)</f>
        <v>1</v>
      </c>
      <c r="AS2642" s="2">
        <f>COUNTIFS($B:$B,$B2642,$AG:$AG,AS$1)</f>
        <v>0</v>
      </c>
      <c r="AT2642" s="2">
        <f>COUNTIFS($B:$B,$B2642,$AG:$AG,AT$1)</f>
        <v>0</v>
      </c>
      <c r="AU2642" s="2">
        <f>COUNTIFS($B:$B,$B2642,$AG:$AG,AU$1)</f>
        <v>0</v>
      </c>
    </row>
    <row r="2643" spans="1:47" ht="15" customHeight="1" x14ac:dyDescent="0.35">
      <c r="A2643" s="4">
        <f>IF(B2642=B2643,A2642,A2642+1)</f>
        <v>933</v>
      </c>
      <c r="B2643" s="4" t="s">
        <v>1217</v>
      </c>
      <c r="C2643" s="4" t="s">
        <v>1216</v>
      </c>
      <c r="D2643" s="4" t="s">
        <v>1130</v>
      </c>
      <c r="E2643" s="4" t="s">
        <v>1129</v>
      </c>
      <c r="F2643" s="4" t="s">
        <v>8</v>
      </c>
      <c r="G2643" s="4" t="s">
        <v>8</v>
      </c>
      <c r="H2643" s="4" t="s">
        <v>7</v>
      </c>
      <c r="I2643" s="4">
        <v>1</v>
      </c>
      <c r="J2643" s="4" t="s">
        <v>1184</v>
      </c>
      <c r="K2643" s="4" t="s">
        <v>1183</v>
      </c>
      <c r="L2643" s="4" t="s">
        <v>4</v>
      </c>
      <c r="M2643" s="4" t="s">
        <v>1219</v>
      </c>
      <c r="N2643" s="4" t="s">
        <v>1218</v>
      </c>
      <c r="P2643" s="4" t="s">
        <v>1</v>
      </c>
      <c r="Q2643" s="5" t="s">
        <v>1126</v>
      </c>
      <c r="R2643" s="5" t="s">
        <v>1125</v>
      </c>
      <c r="S2643" s="5" t="str">
        <f>IF(P2643="심사불필요","-",VLOOKUP(K2643,'[1]자격증 backdata'!A:G,7,0))</f>
        <v>필수</v>
      </c>
      <c r="T2643" s="5" t="str">
        <f>IF(S2643="-","-",IF(COUNTIFS(B:B,B2643,S:S,"필수")&gt;0,"자격요건충족","확인필요"))</f>
        <v>자격요건충족</v>
      </c>
      <c r="U2643" s="5"/>
      <c r="W2643" s="5" t="str">
        <f>IF(Q2643="4급","심사불필요",VLOOKUP(K2643,'[1]자격증 backdata'!A:B,2,0))</f>
        <v>나2</v>
      </c>
      <c r="X2643" s="4" t="str">
        <f>IF(R2643="A", MIN(20, SUMIFS(W:W, B:B, B2643, R:R, "A")),IF(R2643="B", MIN(30, SUMIFS(W:W, B:B, B2643, R:R, "B")),"비해당분야"))</f>
        <v>비해당분야</v>
      </c>
      <c r="Y2643" s="4">
        <f>IF(R2643="C",MIN(30,IF(COUNTIFS(B:B,B2643,W:W,"가1")=1,25,IF(COUNTIFS(B:B,B2643,W:W,"가1")&gt;=2,30,0))+IF(COUNTIFS(B:B,B2643,W:W,"나1")&gt;=4,30,IF(COUNTIFS(B:B,B2643,W:W,"나1")=3,26,IF(COUNTIFS(B:B,B2643,W:W,"나1")=2,22,IF(COUNTIFS(B:B,B2643,W:W,"나1")=1,18,0)))))+MIN(30,IF(COUNTIFS(B:B,B2643,W:W,"가2")=1,25,IF(COUNTIFS(B:B,B2643,W:W,"가2")&gt;=2,30,0))+IF(COUNTIFS(B:B,B2643,W:W,"나2")=3,30,IF(COUNTIFS(B:B,B2643,W:W,"나2")=2,25,IF(COUNTIFS(B:B,B2643,W:W,"나2")=1,20,0)))),"비해당분야")</f>
        <v>20</v>
      </c>
      <c r="Z2643" s="4">
        <f>IF(R2643="C",VLOOKUP(K2643,'[1]자격증 backdata'!A:F,6,0),"비해당분야")</f>
        <v>0</v>
      </c>
      <c r="AA2643" s="4">
        <f>IF(R2643="C",SUMIF(B:B,B2643,Z:Z),"비해당분야")</f>
        <v>2</v>
      </c>
      <c r="AB2643" s="4">
        <f>IF(R2643="C",SUM(Y2643,AA2643),"비해당분야")</f>
        <v>22</v>
      </c>
      <c r="AC2643" s="4">
        <f>IF(R2643="C",AB2643,X2643)</f>
        <v>22</v>
      </c>
      <c r="AD2643" s="4">
        <f>VLOOKUP(K2643,'[1]자격증 backdata'!A:D,4,0)</f>
        <v>0</v>
      </c>
      <c r="AE2643" s="4">
        <f>IF(_xlfn.MAXIFS(AD:AD,B:B,B2643)&gt;10,10,_xlfn.MAXIFS(AD:AD,B:B,B2643))</f>
        <v>5</v>
      </c>
      <c r="AG2643" s="5">
        <f>VLOOKUP(K2643,'[1]자격증 backdata'!A:C,3,0)</f>
        <v>0</v>
      </c>
      <c r="AH2643" s="5">
        <f>COUNTIFS($B:$B,$B2643,$AG:$AG,AH$1)</f>
        <v>0</v>
      </c>
      <c r="AI2643" s="5">
        <f>COUNTIFS($B:$B,$B2643,$AG:$AG,AI$1)</f>
        <v>0</v>
      </c>
      <c r="AJ2643" s="5">
        <f>COUNTIFS($B:$B,$B2643,$AG:$AG,AJ$1)</f>
        <v>0</v>
      </c>
      <c r="AK2643" s="5">
        <f>COUNTIFS($B:$B,$B2643,$AG:$AG,AK$1)</f>
        <v>0</v>
      </c>
      <c r="AL2643" s="5">
        <f>COUNTIFS($B:$B,$B2643,$AG:$AG,AL$1)</f>
        <v>0</v>
      </c>
      <c r="AM2643" s="5">
        <f>COUNTIFS($B:$B,$B2643,$AG:$AG,AM$1)</f>
        <v>0</v>
      </c>
      <c r="AN2643" s="5">
        <f>COUNTIFS($B:$B,$B2643,$AG:$AG,AN$1)</f>
        <v>0</v>
      </c>
      <c r="AO2643" s="5">
        <f>COUNTIFS($B:$B,$B2643,$AG:$AG,AO$1)</f>
        <v>0</v>
      </c>
      <c r="AP2643" s="5">
        <f>COUNTIFS($B:$B,$B2643,$AG:$AG,AP$1)</f>
        <v>0</v>
      </c>
      <c r="AQ2643" s="5">
        <f>COUNTIFS($B:$B,$B2643,$AG:$AG,AQ$1)</f>
        <v>0</v>
      </c>
      <c r="AR2643" s="5">
        <f>COUNTIFS($B:$B,$B2643,$AG:$AG,AR$1)</f>
        <v>0</v>
      </c>
      <c r="AS2643" s="5">
        <f>COUNTIFS($B:$B,$B2643,$AG:$AG,AS$1)</f>
        <v>0</v>
      </c>
      <c r="AT2643" s="5">
        <f>COUNTIFS($B:$B,$B2643,$AG:$AG,AT$1)</f>
        <v>0</v>
      </c>
      <c r="AU2643" s="5">
        <f>COUNTIFS($B:$B,$B2643,$AG:$AG,AU$1)</f>
        <v>0</v>
      </c>
    </row>
    <row r="2644" spans="1:47" ht="15" customHeight="1" x14ac:dyDescent="0.35">
      <c r="A2644" s="6">
        <f>IF(B2643=B2644,A2643,A2643+1)</f>
        <v>933</v>
      </c>
      <c r="B2644" s="6" t="s">
        <v>1217</v>
      </c>
      <c r="C2644" s="6" t="s">
        <v>1216</v>
      </c>
      <c r="D2644" s="6" t="s">
        <v>1130</v>
      </c>
      <c r="E2644" s="6" t="s">
        <v>1129</v>
      </c>
      <c r="F2644" s="4" t="s">
        <v>7</v>
      </c>
      <c r="G2644" s="4" t="s">
        <v>8</v>
      </c>
      <c r="H2644" s="4" t="s">
        <v>7</v>
      </c>
      <c r="I2644" s="4">
        <v>2</v>
      </c>
      <c r="J2644" s="4" t="s">
        <v>69</v>
      </c>
      <c r="K2644" s="4" t="s">
        <v>1134</v>
      </c>
      <c r="L2644" s="4" t="s">
        <v>36</v>
      </c>
      <c r="M2644" s="4" t="s">
        <v>1215</v>
      </c>
      <c r="N2644" s="4" t="s">
        <v>690</v>
      </c>
      <c r="P2644" s="4" t="s">
        <v>1</v>
      </c>
      <c r="Q2644" s="5" t="s">
        <v>1126</v>
      </c>
      <c r="R2644" s="5" t="s">
        <v>1125</v>
      </c>
      <c r="S2644" s="5">
        <f>IF(P2644="심사불필요","-",VLOOKUP(K2644,'[1]자격증 backdata'!A:G,7,0))</f>
        <v>0</v>
      </c>
      <c r="T2644" s="5" t="str">
        <f>IF(S2644="-","-",IF(COUNTIFS(B:B,B2644,S:S,"필수")&gt;0,"자격요건충족","확인필요"))</f>
        <v>자격요건충족</v>
      </c>
      <c r="U2644" s="5"/>
      <c r="W2644" s="5">
        <f>IF(Q2644="4급","심사불필요",VLOOKUP(K2644,'[1]자격증 backdata'!A:B,2,0))</f>
        <v>0</v>
      </c>
      <c r="X2644" s="4" t="str">
        <f>IF(R2644="A", MIN(20, SUMIFS(W:W, B:B, B2644, R:R, "A")),IF(R2644="B", MIN(30, SUMIFS(W:W, B:B, B2644, R:R, "B")),"비해당분야"))</f>
        <v>비해당분야</v>
      </c>
      <c r="Y2644" s="4">
        <f>IF(R2644="C",MIN(30,IF(COUNTIFS(B:B,B2644,W:W,"가1")=1,25,IF(COUNTIFS(B:B,B2644,W:W,"가1")&gt;=2,30,0))+IF(COUNTIFS(B:B,B2644,W:W,"나1")&gt;=4,30,IF(COUNTIFS(B:B,B2644,W:W,"나1")=3,26,IF(COUNTIFS(B:B,B2644,W:W,"나1")=2,22,IF(COUNTIFS(B:B,B2644,W:W,"나1")=1,18,0)))))+MIN(30,IF(COUNTIFS(B:B,B2644,W:W,"가2")=1,25,IF(COUNTIFS(B:B,B2644,W:W,"가2")&gt;=2,30,0))+IF(COUNTIFS(B:B,B2644,W:W,"나2")=3,30,IF(COUNTIFS(B:B,B2644,W:W,"나2")=2,25,IF(COUNTIFS(B:B,B2644,W:W,"나2")=1,20,0)))),"비해당분야")</f>
        <v>20</v>
      </c>
      <c r="Z2644" s="4">
        <f>IF(R2644="C",VLOOKUP(K2644,'[1]자격증 backdata'!A:F,6,0),"비해당분야")</f>
        <v>0</v>
      </c>
      <c r="AA2644" s="4">
        <f>IF(R2644="C",SUMIF(B:B,B2644,Z:Z),"비해당분야")</f>
        <v>2</v>
      </c>
      <c r="AB2644" s="4">
        <f>IF(R2644="C",SUM(Y2644,AA2644),"비해당분야")</f>
        <v>22</v>
      </c>
      <c r="AC2644" s="4">
        <f>IF(R2644="C",AB2644,X2644)</f>
        <v>22</v>
      </c>
      <c r="AD2644" s="4">
        <f>VLOOKUP(K2644,'[1]자격증 backdata'!A:D,4,0)</f>
        <v>5</v>
      </c>
      <c r="AE2644" s="4">
        <f>IF(_xlfn.MAXIFS(AD:AD,B:B,B2644)&gt;10,10,_xlfn.MAXIFS(AD:AD,B:B,B2644))</f>
        <v>5</v>
      </c>
      <c r="AG2644" s="5">
        <f>VLOOKUP(K2644,'[1]자격증 backdata'!A:C,3,0)</f>
        <v>0</v>
      </c>
      <c r="AH2644" s="5">
        <f>COUNTIFS($B:$B,$B2644,$AG:$AG,AH$1)</f>
        <v>0</v>
      </c>
      <c r="AI2644" s="5">
        <f>COUNTIFS($B:$B,$B2644,$AG:$AG,AI$1)</f>
        <v>0</v>
      </c>
      <c r="AJ2644" s="5">
        <f>COUNTIFS($B:$B,$B2644,$AG:$AG,AJ$1)</f>
        <v>0</v>
      </c>
      <c r="AK2644" s="5">
        <f>COUNTIFS($B:$B,$B2644,$AG:$AG,AK$1)</f>
        <v>0</v>
      </c>
      <c r="AL2644" s="5">
        <f>COUNTIFS($B:$B,$B2644,$AG:$AG,AL$1)</f>
        <v>0</v>
      </c>
      <c r="AM2644" s="5">
        <f>COUNTIFS($B:$B,$B2644,$AG:$AG,AM$1)</f>
        <v>0</v>
      </c>
      <c r="AN2644" s="5">
        <f>COUNTIFS($B:$B,$B2644,$AG:$AG,AN$1)</f>
        <v>0</v>
      </c>
      <c r="AO2644" s="5">
        <f>COUNTIFS($B:$B,$B2644,$AG:$AG,AO$1)</f>
        <v>0</v>
      </c>
      <c r="AP2644" s="5">
        <f>COUNTIFS($B:$B,$B2644,$AG:$AG,AP$1)</f>
        <v>0</v>
      </c>
      <c r="AQ2644" s="5">
        <f>COUNTIFS($B:$B,$B2644,$AG:$AG,AQ$1)</f>
        <v>0</v>
      </c>
      <c r="AR2644" s="5">
        <f>COUNTIFS($B:$B,$B2644,$AG:$AG,AR$1)</f>
        <v>0</v>
      </c>
      <c r="AS2644" s="5">
        <f>COUNTIFS($B:$B,$B2644,$AG:$AG,AS$1)</f>
        <v>0</v>
      </c>
      <c r="AT2644" s="5">
        <f>COUNTIFS($B:$B,$B2644,$AG:$AG,AT$1)</f>
        <v>0</v>
      </c>
      <c r="AU2644" s="5">
        <f>COUNTIFS($B:$B,$B2644,$AG:$AG,AU$1)</f>
        <v>0</v>
      </c>
    </row>
    <row r="2645" spans="1:47" ht="15" customHeight="1" x14ac:dyDescent="0.35">
      <c r="A2645" s="6">
        <f>IF(B2644=B2645,A2644,A2644+1)</f>
        <v>933</v>
      </c>
      <c r="B2645" s="6" t="s">
        <v>1217</v>
      </c>
      <c r="C2645" s="6" t="s">
        <v>1216</v>
      </c>
      <c r="D2645" s="6" t="s">
        <v>1130</v>
      </c>
      <c r="E2645" s="6" t="s">
        <v>1129</v>
      </c>
      <c r="F2645" s="4" t="s">
        <v>7</v>
      </c>
      <c r="G2645" s="4" t="s">
        <v>8</v>
      </c>
      <c r="H2645" s="4" t="s">
        <v>7</v>
      </c>
      <c r="I2645" s="4">
        <v>3</v>
      </c>
      <c r="J2645" s="4" t="s">
        <v>57</v>
      </c>
      <c r="K2645" s="4" t="s">
        <v>1128</v>
      </c>
      <c r="L2645" s="4" t="s">
        <v>55</v>
      </c>
      <c r="M2645" s="4" t="s">
        <v>1215</v>
      </c>
      <c r="N2645" s="4" t="s">
        <v>1214</v>
      </c>
      <c r="P2645" s="4" t="s">
        <v>1</v>
      </c>
      <c r="Q2645" s="5" t="s">
        <v>1126</v>
      </c>
      <c r="R2645" s="5" t="s">
        <v>1125</v>
      </c>
      <c r="S2645" s="5">
        <f>IF(P2645="심사불필요","-",VLOOKUP(K2645,'[1]자격증 backdata'!A:G,7,0))</f>
        <v>0</v>
      </c>
      <c r="T2645" s="5" t="str">
        <f>IF(S2645="-","-",IF(COUNTIFS(B:B,B2645,S:S,"필수")&gt;0,"자격요건충족","확인필요"))</f>
        <v>자격요건충족</v>
      </c>
      <c r="U2645" s="5"/>
      <c r="W2645" s="5">
        <f>IF(Q2645="4급","심사불필요",VLOOKUP(K2645,'[1]자격증 backdata'!A:B,2,0))</f>
        <v>0</v>
      </c>
      <c r="X2645" s="4" t="str">
        <f>IF(R2645="A", MIN(20, SUMIFS(W:W, B:B, B2645, R:R, "A")),IF(R2645="B", MIN(30, SUMIFS(W:W, B:B, B2645, R:R, "B")),"비해당분야"))</f>
        <v>비해당분야</v>
      </c>
      <c r="Y2645" s="4">
        <f>IF(R2645="C",MIN(30,IF(COUNTIFS(B:B,B2645,W:W,"가1")=1,25,IF(COUNTIFS(B:B,B2645,W:W,"가1")&gt;=2,30,0))+IF(COUNTIFS(B:B,B2645,W:W,"나1")&gt;=4,30,IF(COUNTIFS(B:B,B2645,W:W,"나1")=3,26,IF(COUNTIFS(B:B,B2645,W:W,"나1")=2,22,IF(COUNTIFS(B:B,B2645,W:W,"나1")=1,18,0)))))+MIN(30,IF(COUNTIFS(B:B,B2645,W:W,"가2")=1,25,IF(COUNTIFS(B:B,B2645,W:W,"가2")&gt;=2,30,0))+IF(COUNTIFS(B:B,B2645,W:W,"나2")=3,30,IF(COUNTIFS(B:B,B2645,W:W,"나2")=2,25,IF(COUNTIFS(B:B,B2645,W:W,"나2")=1,20,0)))),"비해당분야")</f>
        <v>20</v>
      </c>
      <c r="Z2645" s="4">
        <f>IF(R2645="C",VLOOKUP(K2645,'[1]자격증 backdata'!A:F,6,0),"비해당분야")</f>
        <v>2</v>
      </c>
      <c r="AA2645" s="4">
        <f>IF(R2645="C",SUMIF(B:B,B2645,Z:Z),"비해당분야")</f>
        <v>2</v>
      </c>
      <c r="AB2645" s="4">
        <f>IF(R2645="C",SUM(Y2645,AA2645),"비해당분야")</f>
        <v>22</v>
      </c>
      <c r="AC2645" s="4">
        <f>IF(R2645="C",AB2645,X2645)</f>
        <v>22</v>
      </c>
      <c r="AD2645" s="4">
        <f>VLOOKUP(K2645,'[1]자격증 backdata'!A:D,4,0)</f>
        <v>0</v>
      </c>
      <c r="AE2645" s="4">
        <f>IF(_xlfn.MAXIFS(AD:AD,B:B,B2645)&gt;10,10,_xlfn.MAXIFS(AD:AD,B:B,B2645))</f>
        <v>5</v>
      </c>
      <c r="AG2645" s="5">
        <f>VLOOKUP(K2645,'[1]자격증 backdata'!A:C,3,0)</f>
        <v>0</v>
      </c>
      <c r="AH2645" s="5">
        <f>COUNTIFS($B:$B,$B2645,$AG:$AG,AH$1)</f>
        <v>0</v>
      </c>
      <c r="AI2645" s="5">
        <f>COUNTIFS($B:$B,$B2645,$AG:$AG,AI$1)</f>
        <v>0</v>
      </c>
      <c r="AJ2645" s="5">
        <f>COUNTIFS($B:$B,$B2645,$AG:$AG,AJ$1)</f>
        <v>0</v>
      </c>
      <c r="AK2645" s="5">
        <f>COUNTIFS($B:$B,$B2645,$AG:$AG,AK$1)</f>
        <v>0</v>
      </c>
      <c r="AL2645" s="5">
        <f>COUNTIFS($B:$B,$B2645,$AG:$AG,AL$1)</f>
        <v>0</v>
      </c>
      <c r="AM2645" s="5">
        <f>COUNTIFS($B:$B,$B2645,$AG:$AG,AM$1)</f>
        <v>0</v>
      </c>
      <c r="AN2645" s="5">
        <f>COUNTIFS($B:$B,$B2645,$AG:$AG,AN$1)</f>
        <v>0</v>
      </c>
      <c r="AO2645" s="5">
        <f>COUNTIFS($B:$B,$B2645,$AG:$AG,AO$1)</f>
        <v>0</v>
      </c>
      <c r="AP2645" s="5">
        <f>COUNTIFS($B:$B,$B2645,$AG:$AG,AP$1)</f>
        <v>0</v>
      </c>
      <c r="AQ2645" s="5">
        <f>COUNTIFS($B:$B,$B2645,$AG:$AG,AQ$1)</f>
        <v>0</v>
      </c>
      <c r="AR2645" s="5">
        <f>COUNTIFS($B:$B,$B2645,$AG:$AG,AR$1)</f>
        <v>0</v>
      </c>
      <c r="AS2645" s="5">
        <f>COUNTIFS($B:$B,$B2645,$AG:$AG,AS$1)</f>
        <v>0</v>
      </c>
      <c r="AT2645" s="5">
        <f>COUNTIFS($B:$B,$B2645,$AG:$AG,AT$1)</f>
        <v>0</v>
      </c>
      <c r="AU2645" s="5">
        <f>COUNTIFS($B:$B,$B2645,$AG:$AG,AU$1)</f>
        <v>0</v>
      </c>
    </row>
    <row r="2646" spans="1:47" ht="15" customHeight="1" x14ac:dyDescent="0.35">
      <c r="A2646" s="3">
        <f>IF(B2645=B2646,A2645,A2645+1)</f>
        <v>934</v>
      </c>
      <c r="B2646" s="3" t="s">
        <v>1211</v>
      </c>
      <c r="C2646" s="3" t="s">
        <v>1210</v>
      </c>
      <c r="D2646" s="3" t="s">
        <v>1130</v>
      </c>
      <c r="E2646" s="3" t="s">
        <v>1129</v>
      </c>
      <c r="F2646" s="4" t="s">
        <v>8</v>
      </c>
      <c r="G2646" s="4" t="s">
        <v>8</v>
      </c>
      <c r="H2646" s="4" t="s">
        <v>7</v>
      </c>
      <c r="I2646" s="3">
        <v>1</v>
      </c>
      <c r="J2646" s="3" t="s">
        <v>987</v>
      </c>
      <c r="K2646" s="3" t="s">
        <v>1137</v>
      </c>
      <c r="L2646" s="3" t="s">
        <v>4</v>
      </c>
      <c r="M2646" s="3" t="s">
        <v>1213</v>
      </c>
      <c r="N2646" s="3" t="s">
        <v>1212</v>
      </c>
      <c r="P2646" s="3" t="s">
        <v>1</v>
      </c>
      <c r="Q2646" s="2" t="s">
        <v>1126</v>
      </c>
      <c r="R2646" s="2" t="s">
        <v>1125</v>
      </c>
      <c r="S2646" s="2" t="str">
        <f>IF(P2646="심사불필요","-",VLOOKUP(K2646,'[1]자격증 backdata'!A:G,7,0))</f>
        <v>필수</v>
      </c>
      <c r="T2646" s="2" t="str">
        <f>IF(S2646="-","-",IF(COUNTIFS(B:B,B2646,S:S,"필수")&gt;0,"자격요건충족","확인필요"))</f>
        <v>자격요건충족</v>
      </c>
      <c r="U2646" s="2"/>
      <c r="W2646" s="2" t="str">
        <f>IF(Q2646="4급","심사불필요",VLOOKUP(K2646,'[1]자격증 backdata'!A:B,2,0))</f>
        <v>나2</v>
      </c>
      <c r="X2646" s="3" t="str">
        <f>IF(R2646="A", MIN(20, SUMIFS(W:W, B:B, B2646, R:R, "A")),IF(R2646="B", MIN(30, SUMIFS(W:W, B:B, B2646, R:R, "B")),"비해당분야"))</f>
        <v>비해당분야</v>
      </c>
      <c r="Y2646" s="3">
        <f>IF(R2646="C",MIN(30,IF(COUNTIFS(B:B,B2646,W:W,"가1")=1,25,IF(COUNTIFS(B:B,B2646,W:W,"가1")&gt;=2,30,0))+IF(COUNTIFS(B:B,B2646,W:W,"나1")&gt;=4,30,IF(COUNTIFS(B:B,B2646,W:W,"나1")=3,26,IF(COUNTIFS(B:B,B2646,W:W,"나1")=2,22,IF(COUNTIFS(B:B,B2646,W:W,"나1")=1,18,0)))))+MIN(30,IF(COUNTIFS(B:B,B2646,W:W,"가2")=1,25,IF(COUNTIFS(B:B,B2646,W:W,"가2")&gt;=2,30,0))+IF(COUNTIFS(B:B,B2646,W:W,"나2")=3,30,IF(COUNTIFS(B:B,B2646,W:W,"나2")=2,25,IF(COUNTIFS(B:B,B2646,W:W,"나2")=1,20,0)))),"비해당분야")</f>
        <v>25</v>
      </c>
      <c r="Z2646" s="3">
        <f>IF(R2646="C",VLOOKUP(K2646,'[1]자격증 backdata'!A:F,6,0),"비해당분야")</f>
        <v>0</v>
      </c>
      <c r="AA2646" s="3">
        <f>IF(R2646="C",SUMIF(B:B,B2646,Z:Z),"비해당분야")</f>
        <v>0</v>
      </c>
      <c r="AB2646" s="3">
        <f>IF(R2646="C",SUM(Y2646,AA2646),"비해당분야")</f>
        <v>25</v>
      </c>
      <c r="AC2646" s="3">
        <f>IF(R2646="C",AB2646,X2646)</f>
        <v>25</v>
      </c>
      <c r="AD2646" s="3">
        <f>VLOOKUP(K2646,'[1]자격증 backdata'!A:D,4,0)</f>
        <v>0</v>
      </c>
      <c r="AE2646" s="3">
        <f>IF(_xlfn.MAXIFS(AD:AD,B:B,B2646)&gt;10,10,_xlfn.MAXIFS(AD:AD,B:B,B2646))</f>
        <v>0</v>
      </c>
      <c r="AG2646" s="2">
        <f>VLOOKUP(K2646,'[1]자격증 backdata'!A:C,3,0)</f>
        <v>0</v>
      </c>
      <c r="AH2646" s="2">
        <f>COUNTIFS($B:$B,$B2646,$AG:$AG,AH$1)</f>
        <v>0</v>
      </c>
      <c r="AI2646" s="2">
        <f>COUNTIFS($B:$B,$B2646,$AG:$AG,AI$1)</f>
        <v>0</v>
      </c>
      <c r="AJ2646" s="2">
        <f>COUNTIFS($B:$B,$B2646,$AG:$AG,AJ$1)</f>
        <v>0</v>
      </c>
      <c r="AK2646" s="2">
        <f>COUNTIFS($B:$B,$B2646,$AG:$AG,AK$1)</f>
        <v>0</v>
      </c>
      <c r="AL2646" s="2">
        <f>COUNTIFS($B:$B,$B2646,$AG:$AG,AL$1)</f>
        <v>0</v>
      </c>
      <c r="AM2646" s="2">
        <f>COUNTIFS($B:$B,$B2646,$AG:$AG,AM$1)</f>
        <v>0</v>
      </c>
      <c r="AN2646" s="2">
        <f>COUNTIFS($B:$B,$B2646,$AG:$AG,AN$1)</f>
        <v>0</v>
      </c>
      <c r="AO2646" s="2">
        <f>COUNTIFS($B:$B,$B2646,$AG:$AG,AO$1)</f>
        <v>0</v>
      </c>
      <c r="AP2646" s="2">
        <f>COUNTIFS($B:$B,$B2646,$AG:$AG,AP$1)</f>
        <v>0</v>
      </c>
      <c r="AQ2646" s="2">
        <f>COUNTIFS($B:$B,$B2646,$AG:$AG,AQ$1)</f>
        <v>0</v>
      </c>
      <c r="AR2646" s="2">
        <f>COUNTIFS($B:$B,$B2646,$AG:$AG,AR$1)</f>
        <v>0</v>
      </c>
      <c r="AS2646" s="2">
        <f>COUNTIFS($B:$B,$B2646,$AG:$AG,AS$1)</f>
        <v>0</v>
      </c>
      <c r="AT2646" s="2">
        <f>COUNTIFS($B:$B,$B2646,$AG:$AG,AT$1)</f>
        <v>0</v>
      </c>
      <c r="AU2646" s="2">
        <f>COUNTIFS($B:$B,$B2646,$AG:$AG,AU$1)</f>
        <v>0</v>
      </c>
    </row>
    <row r="2647" spans="1:47" ht="15" customHeight="1" x14ac:dyDescent="0.35">
      <c r="A2647" s="7">
        <f>IF(B2646=B2647,A2646,A2646+1)</f>
        <v>934</v>
      </c>
      <c r="B2647" s="7" t="s">
        <v>1211</v>
      </c>
      <c r="C2647" s="7" t="s">
        <v>1210</v>
      </c>
      <c r="D2647" s="7" t="s">
        <v>1130</v>
      </c>
      <c r="E2647" s="7" t="s">
        <v>1129</v>
      </c>
      <c r="F2647" s="4" t="s">
        <v>8</v>
      </c>
      <c r="G2647" s="4" t="s">
        <v>8</v>
      </c>
      <c r="H2647" s="4" t="s">
        <v>7</v>
      </c>
      <c r="I2647" s="3">
        <v>2</v>
      </c>
      <c r="J2647" s="3" t="s">
        <v>1150</v>
      </c>
      <c r="K2647" s="3" t="s">
        <v>1149</v>
      </c>
      <c r="L2647" s="3" t="s">
        <v>4</v>
      </c>
      <c r="M2647" s="3" t="s">
        <v>1209</v>
      </c>
      <c r="N2647" s="3" t="s">
        <v>1176</v>
      </c>
      <c r="P2647" s="3" t="s">
        <v>1</v>
      </c>
      <c r="Q2647" s="2" t="s">
        <v>1126</v>
      </c>
      <c r="R2647" s="2" t="s">
        <v>1125</v>
      </c>
      <c r="S2647" s="2" t="str">
        <f>IF(P2647="심사불필요","-",VLOOKUP(K2647,'[1]자격증 backdata'!A:G,7,0))</f>
        <v>필수</v>
      </c>
      <c r="T2647" s="2" t="str">
        <f>IF(S2647="-","-",IF(COUNTIFS(B:B,B2647,S:S,"필수")&gt;0,"자격요건충족","확인필요"))</f>
        <v>자격요건충족</v>
      </c>
      <c r="U2647" s="2"/>
      <c r="W2647" s="2" t="str">
        <f>IF(Q2647="4급","심사불필요",VLOOKUP(K2647,'[1]자격증 backdata'!A:B,2,0))</f>
        <v>나2</v>
      </c>
      <c r="X2647" s="3" t="str">
        <f>IF(R2647="A", MIN(20, SUMIFS(W:W, B:B, B2647, R:R, "A")),IF(R2647="B", MIN(30, SUMIFS(W:W, B:B, B2647, R:R, "B")),"비해당분야"))</f>
        <v>비해당분야</v>
      </c>
      <c r="Y2647" s="3">
        <f>IF(R2647="C",MIN(30,IF(COUNTIFS(B:B,B2647,W:W,"가1")=1,25,IF(COUNTIFS(B:B,B2647,W:W,"가1")&gt;=2,30,0))+IF(COUNTIFS(B:B,B2647,W:W,"나1")&gt;=4,30,IF(COUNTIFS(B:B,B2647,W:W,"나1")=3,26,IF(COUNTIFS(B:B,B2647,W:W,"나1")=2,22,IF(COUNTIFS(B:B,B2647,W:W,"나1")=1,18,0)))))+MIN(30,IF(COUNTIFS(B:B,B2647,W:W,"가2")=1,25,IF(COUNTIFS(B:B,B2647,W:W,"가2")&gt;=2,30,0))+IF(COUNTIFS(B:B,B2647,W:W,"나2")=3,30,IF(COUNTIFS(B:B,B2647,W:W,"나2")=2,25,IF(COUNTIFS(B:B,B2647,W:W,"나2")=1,20,0)))),"비해당분야")</f>
        <v>25</v>
      </c>
      <c r="Z2647" s="3">
        <f>IF(R2647="C",VLOOKUP(K2647,'[1]자격증 backdata'!A:F,6,0),"비해당분야")</f>
        <v>0</v>
      </c>
      <c r="AA2647" s="3">
        <f>IF(R2647="C",SUMIF(B:B,B2647,Z:Z),"비해당분야")</f>
        <v>0</v>
      </c>
      <c r="AB2647" s="3">
        <f>IF(R2647="C",SUM(Y2647,AA2647),"비해당분야")</f>
        <v>25</v>
      </c>
      <c r="AC2647" s="3">
        <f>IF(R2647="C",AB2647,X2647)</f>
        <v>25</v>
      </c>
      <c r="AD2647" s="3">
        <f>VLOOKUP(K2647,'[1]자격증 backdata'!A:D,4,0)</f>
        <v>0</v>
      </c>
      <c r="AE2647" s="3">
        <f>IF(_xlfn.MAXIFS(AD:AD,B:B,B2647)&gt;10,10,_xlfn.MAXIFS(AD:AD,B:B,B2647))</f>
        <v>0</v>
      </c>
      <c r="AG2647" s="2">
        <f>VLOOKUP(K2647,'[1]자격증 backdata'!A:C,3,0)</f>
        <v>0</v>
      </c>
      <c r="AH2647" s="2">
        <f>COUNTIFS($B:$B,$B2647,$AG:$AG,AH$1)</f>
        <v>0</v>
      </c>
      <c r="AI2647" s="2">
        <f>COUNTIFS($B:$B,$B2647,$AG:$AG,AI$1)</f>
        <v>0</v>
      </c>
      <c r="AJ2647" s="2">
        <f>COUNTIFS($B:$B,$B2647,$AG:$AG,AJ$1)</f>
        <v>0</v>
      </c>
      <c r="AK2647" s="2">
        <f>COUNTIFS($B:$B,$B2647,$AG:$AG,AK$1)</f>
        <v>0</v>
      </c>
      <c r="AL2647" s="2">
        <f>COUNTIFS($B:$B,$B2647,$AG:$AG,AL$1)</f>
        <v>0</v>
      </c>
      <c r="AM2647" s="2">
        <f>COUNTIFS($B:$B,$B2647,$AG:$AG,AM$1)</f>
        <v>0</v>
      </c>
      <c r="AN2647" s="2">
        <f>COUNTIFS($B:$B,$B2647,$AG:$AG,AN$1)</f>
        <v>0</v>
      </c>
      <c r="AO2647" s="2">
        <f>COUNTIFS($B:$B,$B2647,$AG:$AG,AO$1)</f>
        <v>0</v>
      </c>
      <c r="AP2647" s="2">
        <f>COUNTIFS($B:$B,$B2647,$AG:$AG,AP$1)</f>
        <v>0</v>
      </c>
      <c r="AQ2647" s="2">
        <f>COUNTIFS($B:$B,$B2647,$AG:$AG,AQ$1)</f>
        <v>0</v>
      </c>
      <c r="AR2647" s="2">
        <f>COUNTIFS($B:$B,$B2647,$AG:$AG,AR$1)</f>
        <v>0</v>
      </c>
      <c r="AS2647" s="2">
        <f>COUNTIFS($B:$B,$B2647,$AG:$AG,AS$1)</f>
        <v>0</v>
      </c>
      <c r="AT2647" s="2">
        <f>COUNTIFS($B:$B,$B2647,$AG:$AG,AT$1)</f>
        <v>0</v>
      </c>
      <c r="AU2647" s="2">
        <f>COUNTIFS($B:$B,$B2647,$AG:$AG,AU$1)</f>
        <v>0</v>
      </c>
    </row>
    <row r="2648" spans="1:47" ht="15" customHeight="1" x14ac:dyDescent="0.35">
      <c r="A2648" s="4">
        <f>IF(B2647=B2648,A2647,A2647+1)</f>
        <v>935</v>
      </c>
      <c r="B2648" s="4" t="s">
        <v>1207</v>
      </c>
      <c r="C2648" s="4" t="s">
        <v>1206</v>
      </c>
      <c r="D2648" s="4" t="s">
        <v>1130</v>
      </c>
      <c r="E2648" s="4" t="s">
        <v>1129</v>
      </c>
      <c r="F2648" s="4" t="s">
        <v>8</v>
      </c>
      <c r="G2648" s="4" t="s">
        <v>8</v>
      </c>
      <c r="H2648" s="4" t="s">
        <v>7</v>
      </c>
      <c r="I2648" s="4">
        <v>1</v>
      </c>
      <c r="J2648" s="4" t="s">
        <v>987</v>
      </c>
      <c r="K2648" s="4" t="s">
        <v>1137</v>
      </c>
      <c r="L2648" s="4" t="s">
        <v>4</v>
      </c>
      <c r="M2648" s="4" t="s">
        <v>1208</v>
      </c>
      <c r="N2648" s="4" t="s">
        <v>1135</v>
      </c>
      <c r="P2648" s="4" t="s">
        <v>1</v>
      </c>
      <c r="Q2648" s="5" t="s">
        <v>1126</v>
      </c>
      <c r="R2648" s="5" t="s">
        <v>1125</v>
      </c>
      <c r="S2648" s="5" t="str">
        <f>IF(P2648="심사불필요","-",VLOOKUP(K2648,'[1]자격증 backdata'!A:G,7,0))</f>
        <v>필수</v>
      </c>
      <c r="T2648" s="5" t="str">
        <f>IF(S2648="-","-",IF(COUNTIFS(B:B,B2648,S:S,"필수")&gt;0,"자격요건충족","확인필요"))</f>
        <v>자격요건충족</v>
      </c>
      <c r="U2648" s="5"/>
      <c r="W2648" s="5" t="str">
        <f>IF(Q2648="4급","심사불필요",VLOOKUP(K2648,'[1]자격증 backdata'!A:B,2,0))</f>
        <v>나2</v>
      </c>
      <c r="X2648" s="4" t="str">
        <f>IF(R2648="A", MIN(20, SUMIFS(W:W, B:B, B2648, R:R, "A")),IF(R2648="B", MIN(30, SUMIFS(W:W, B:B, B2648, R:R, "B")),"비해당분야"))</f>
        <v>비해당분야</v>
      </c>
      <c r="Y2648" s="4">
        <f>IF(R2648="C",MIN(30,IF(COUNTIFS(B:B,B2648,W:W,"가1")=1,25,IF(COUNTIFS(B:B,B2648,W:W,"가1")&gt;=2,30,0))+IF(COUNTIFS(B:B,B2648,W:W,"나1")&gt;=4,30,IF(COUNTIFS(B:B,B2648,W:W,"나1")=3,26,IF(COUNTIFS(B:B,B2648,W:W,"나1")=2,22,IF(COUNTIFS(B:B,B2648,W:W,"나1")=1,18,0)))))+MIN(30,IF(COUNTIFS(B:B,B2648,W:W,"가2")=1,25,IF(COUNTIFS(B:B,B2648,W:W,"가2")&gt;=2,30,0))+IF(COUNTIFS(B:B,B2648,W:W,"나2")=3,30,IF(COUNTIFS(B:B,B2648,W:W,"나2")=2,25,IF(COUNTIFS(B:B,B2648,W:W,"나2")=1,20,0)))),"비해당분야")</f>
        <v>20</v>
      </c>
      <c r="Z2648" s="4">
        <f>IF(R2648="C",VLOOKUP(K2648,'[1]자격증 backdata'!A:F,6,0),"비해당분야")</f>
        <v>0</v>
      </c>
      <c r="AA2648" s="4">
        <f>IF(R2648="C",SUMIF(B:B,B2648,Z:Z),"비해당분야")</f>
        <v>2</v>
      </c>
      <c r="AB2648" s="4">
        <f>IF(R2648="C",SUM(Y2648,AA2648),"비해당분야")</f>
        <v>22</v>
      </c>
      <c r="AC2648" s="4">
        <f>IF(R2648="C",AB2648,X2648)</f>
        <v>22</v>
      </c>
      <c r="AD2648" s="4">
        <f>VLOOKUP(K2648,'[1]자격증 backdata'!A:D,4,0)</f>
        <v>0</v>
      </c>
      <c r="AE2648" s="4">
        <f>IF(_xlfn.MAXIFS(AD:AD,B:B,B2648)&gt;10,10,_xlfn.MAXIFS(AD:AD,B:B,B2648))</f>
        <v>0</v>
      </c>
      <c r="AG2648" s="5">
        <f>VLOOKUP(K2648,'[1]자격증 backdata'!A:C,3,0)</f>
        <v>0</v>
      </c>
      <c r="AH2648" s="5">
        <f>COUNTIFS($B:$B,$B2648,$AG:$AG,AH$1)</f>
        <v>0</v>
      </c>
      <c r="AI2648" s="5">
        <f>COUNTIFS($B:$B,$B2648,$AG:$AG,AI$1)</f>
        <v>0</v>
      </c>
      <c r="AJ2648" s="5">
        <f>COUNTIFS($B:$B,$B2648,$AG:$AG,AJ$1)</f>
        <v>0</v>
      </c>
      <c r="AK2648" s="5">
        <f>COUNTIFS($B:$B,$B2648,$AG:$AG,AK$1)</f>
        <v>0</v>
      </c>
      <c r="AL2648" s="5">
        <f>COUNTIFS($B:$B,$B2648,$AG:$AG,AL$1)</f>
        <v>0</v>
      </c>
      <c r="AM2648" s="5">
        <f>COUNTIFS($B:$B,$B2648,$AG:$AG,AM$1)</f>
        <v>0</v>
      </c>
      <c r="AN2648" s="5">
        <f>COUNTIFS($B:$B,$B2648,$AG:$AG,AN$1)</f>
        <v>0</v>
      </c>
      <c r="AO2648" s="5">
        <f>COUNTIFS($B:$B,$B2648,$AG:$AG,AO$1)</f>
        <v>0</v>
      </c>
      <c r="AP2648" s="5">
        <f>COUNTIFS($B:$B,$B2648,$AG:$AG,AP$1)</f>
        <v>0</v>
      </c>
      <c r="AQ2648" s="5">
        <f>COUNTIFS($B:$B,$B2648,$AG:$AG,AQ$1)</f>
        <v>0</v>
      </c>
      <c r="AR2648" s="5">
        <f>COUNTIFS($B:$B,$B2648,$AG:$AG,AR$1)</f>
        <v>0</v>
      </c>
      <c r="AS2648" s="5">
        <f>COUNTIFS($B:$B,$B2648,$AG:$AG,AS$1)</f>
        <v>0</v>
      </c>
      <c r="AT2648" s="5">
        <f>COUNTIFS($B:$B,$B2648,$AG:$AG,AT$1)</f>
        <v>0</v>
      </c>
      <c r="AU2648" s="5">
        <f>COUNTIFS($B:$B,$B2648,$AG:$AG,AU$1)</f>
        <v>0</v>
      </c>
    </row>
    <row r="2649" spans="1:47" ht="15" customHeight="1" x14ac:dyDescent="0.35">
      <c r="A2649" s="6">
        <f>IF(B2648=B2649,A2648,A2648+1)</f>
        <v>935</v>
      </c>
      <c r="B2649" s="6" t="s">
        <v>1207</v>
      </c>
      <c r="C2649" s="6" t="s">
        <v>1206</v>
      </c>
      <c r="D2649" s="6" t="s">
        <v>1130</v>
      </c>
      <c r="E2649" s="6" t="s">
        <v>1129</v>
      </c>
      <c r="F2649" s="4" t="s">
        <v>7</v>
      </c>
      <c r="G2649" s="4" t="s">
        <v>8</v>
      </c>
      <c r="H2649" s="4" t="s">
        <v>7</v>
      </c>
      <c r="I2649" s="4">
        <v>2</v>
      </c>
      <c r="J2649" s="4" t="s">
        <v>57</v>
      </c>
      <c r="K2649" s="4" t="s">
        <v>1128</v>
      </c>
      <c r="L2649" s="4" t="s">
        <v>55</v>
      </c>
      <c r="M2649" s="4" t="s">
        <v>1205</v>
      </c>
      <c r="N2649" s="4" t="s">
        <v>1201</v>
      </c>
      <c r="P2649" s="4" t="s">
        <v>1</v>
      </c>
      <c r="Q2649" s="5" t="s">
        <v>1126</v>
      </c>
      <c r="R2649" s="5" t="s">
        <v>1125</v>
      </c>
      <c r="S2649" s="5">
        <f>IF(P2649="심사불필요","-",VLOOKUP(K2649,'[1]자격증 backdata'!A:G,7,0))</f>
        <v>0</v>
      </c>
      <c r="T2649" s="5" t="str">
        <f>IF(S2649="-","-",IF(COUNTIFS(B:B,B2649,S:S,"필수")&gt;0,"자격요건충족","확인필요"))</f>
        <v>자격요건충족</v>
      </c>
      <c r="U2649" s="5"/>
      <c r="W2649" s="5">
        <f>IF(Q2649="4급","심사불필요",VLOOKUP(K2649,'[1]자격증 backdata'!A:B,2,0))</f>
        <v>0</v>
      </c>
      <c r="X2649" s="4" t="str">
        <f>IF(R2649="A", MIN(20, SUMIFS(W:W, B:B, B2649, R:R, "A")),IF(R2649="B", MIN(30, SUMIFS(W:W, B:B, B2649, R:R, "B")),"비해당분야"))</f>
        <v>비해당분야</v>
      </c>
      <c r="Y2649" s="4">
        <f>IF(R2649="C",MIN(30,IF(COUNTIFS(B:B,B2649,W:W,"가1")=1,25,IF(COUNTIFS(B:B,B2649,W:W,"가1")&gt;=2,30,0))+IF(COUNTIFS(B:B,B2649,W:W,"나1")&gt;=4,30,IF(COUNTIFS(B:B,B2649,W:W,"나1")=3,26,IF(COUNTIFS(B:B,B2649,W:W,"나1")=2,22,IF(COUNTIFS(B:B,B2649,W:W,"나1")=1,18,0)))))+MIN(30,IF(COUNTIFS(B:B,B2649,W:W,"가2")=1,25,IF(COUNTIFS(B:B,B2649,W:W,"가2")&gt;=2,30,0))+IF(COUNTIFS(B:B,B2649,W:W,"나2")=3,30,IF(COUNTIFS(B:B,B2649,W:W,"나2")=2,25,IF(COUNTIFS(B:B,B2649,W:W,"나2")=1,20,0)))),"비해당분야")</f>
        <v>20</v>
      </c>
      <c r="Z2649" s="4">
        <f>IF(R2649="C",VLOOKUP(K2649,'[1]자격증 backdata'!A:F,6,0),"비해당분야")</f>
        <v>2</v>
      </c>
      <c r="AA2649" s="4">
        <f>IF(R2649="C",SUMIF(B:B,B2649,Z:Z),"비해당분야")</f>
        <v>2</v>
      </c>
      <c r="AB2649" s="4">
        <f>IF(R2649="C",SUM(Y2649,AA2649),"비해당분야")</f>
        <v>22</v>
      </c>
      <c r="AC2649" s="4">
        <f>IF(R2649="C",AB2649,X2649)</f>
        <v>22</v>
      </c>
      <c r="AD2649" s="4">
        <f>VLOOKUP(K2649,'[1]자격증 backdata'!A:D,4,0)</f>
        <v>0</v>
      </c>
      <c r="AE2649" s="4">
        <f>IF(_xlfn.MAXIFS(AD:AD,B:B,B2649)&gt;10,10,_xlfn.MAXIFS(AD:AD,B:B,B2649))</f>
        <v>0</v>
      </c>
      <c r="AG2649" s="5">
        <f>VLOOKUP(K2649,'[1]자격증 backdata'!A:C,3,0)</f>
        <v>0</v>
      </c>
      <c r="AH2649" s="5">
        <f>COUNTIFS($B:$B,$B2649,$AG:$AG,AH$1)</f>
        <v>0</v>
      </c>
      <c r="AI2649" s="5">
        <f>COUNTIFS($B:$B,$B2649,$AG:$AG,AI$1)</f>
        <v>0</v>
      </c>
      <c r="AJ2649" s="5">
        <f>COUNTIFS($B:$B,$B2649,$AG:$AG,AJ$1)</f>
        <v>0</v>
      </c>
      <c r="AK2649" s="5">
        <f>COUNTIFS($B:$B,$B2649,$AG:$AG,AK$1)</f>
        <v>0</v>
      </c>
      <c r="AL2649" s="5">
        <f>COUNTIFS($B:$B,$B2649,$AG:$AG,AL$1)</f>
        <v>0</v>
      </c>
      <c r="AM2649" s="5">
        <f>COUNTIFS($B:$B,$B2649,$AG:$AG,AM$1)</f>
        <v>0</v>
      </c>
      <c r="AN2649" s="5">
        <f>COUNTIFS($B:$B,$B2649,$AG:$AG,AN$1)</f>
        <v>0</v>
      </c>
      <c r="AO2649" s="5">
        <f>COUNTIFS($B:$B,$B2649,$AG:$AG,AO$1)</f>
        <v>0</v>
      </c>
      <c r="AP2649" s="5">
        <f>COUNTIFS($B:$B,$B2649,$AG:$AG,AP$1)</f>
        <v>0</v>
      </c>
      <c r="AQ2649" s="5">
        <f>COUNTIFS($B:$B,$B2649,$AG:$AG,AQ$1)</f>
        <v>0</v>
      </c>
      <c r="AR2649" s="5">
        <f>COUNTIFS($B:$B,$B2649,$AG:$AG,AR$1)</f>
        <v>0</v>
      </c>
      <c r="AS2649" s="5">
        <f>COUNTIFS($B:$B,$B2649,$AG:$AG,AS$1)</f>
        <v>0</v>
      </c>
      <c r="AT2649" s="5">
        <f>COUNTIFS($B:$B,$B2649,$AG:$AG,AT$1)</f>
        <v>0</v>
      </c>
      <c r="AU2649" s="5">
        <f>COUNTIFS($B:$B,$B2649,$AG:$AG,AU$1)</f>
        <v>0</v>
      </c>
    </row>
    <row r="2650" spans="1:47" ht="15" customHeight="1" x14ac:dyDescent="0.35">
      <c r="A2650" s="3">
        <f>IF(B2649=B2650,A2649,A2649+1)</f>
        <v>936</v>
      </c>
      <c r="B2650" s="3" t="s">
        <v>1200</v>
      </c>
      <c r="C2650" s="3" t="s">
        <v>1199</v>
      </c>
      <c r="D2650" s="3" t="s">
        <v>1130</v>
      </c>
      <c r="E2650" s="3" t="s">
        <v>1129</v>
      </c>
      <c r="F2650" s="4" t="s">
        <v>8</v>
      </c>
      <c r="G2650" s="4" t="s">
        <v>8</v>
      </c>
      <c r="H2650" s="4" t="s">
        <v>7</v>
      </c>
      <c r="I2650" s="3">
        <v>1</v>
      </c>
      <c r="J2650" s="3" t="s">
        <v>987</v>
      </c>
      <c r="K2650" s="3" t="s">
        <v>1137</v>
      </c>
      <c r="L2650" s="3" t="s">
        <v>4</v>
      </c>
      <c r="M2650" s="3" t="s">
        <v>1204</v>
      </c>
      <c r="N2650" s="3" t="s">
        <v>1203</v>
      </c>
      <c r="P2650" s="3" t="s">
        <v>1</v>
      </c>
      <c r="Q2650" s="2" t="s">
        <v>1126</v>
      </c>
      <c r="R2650" s="2" t="s">
        <v>1125</v>
      </c>
      <c r="S2650" s="2" t="str">
        <f>IF(P2650="심사불필요","-",VLOOKUP(K2650,'[1]자격증 backdata'!A:G,7,0))</f>
        <v>필수</v>
      </c>
      <c r="T2650" s="2" t="str">
        <f>IF(S2650="-","-",IF(COUNTIFS(B:B,B2650,S:S,"필수")&gt;0,"자격요건충족","확인필요"))</f>
        <v>자격요건충족</v>
      </c>
      <c r="U2650" s="2"/>
      <c r="W2650" s="2" t="str">
        <f>IF(Q2650="4급","심사불필요",VLOOKUP(K2650,'[1]자격증 backdata'!A:B,2,0))</f>
        <v>나2</v>
      </c>
      <c r="X2650" s="3" t="str">
        <f>IF(R2650="A", MIN(20, SUMIFS(W:W, B:B, B2650, R:R, "A")),IF(R2650="B", MIN(30, SUMIFS(W:W, B:B, B2650, R:R, "B")),"비해당분야"))</f>
        <v>비해당분야</v>
      </c>
      <c r="Y2650" s="3">
        <f>IF(R2650="C",MIN(30,IF(COUNTIFS(B:B,B2650,W:W,"가1")=1,25,IF(COUNTIFS(B:B,B2650,W:W,"가1")&gt;=2,30,0))+IF(COUNTIFS(B:B,B2650,W:W,"나1")&gt;=4,30,IF(COUNTIFS(B:B,B2650,W:W,"나1")=3,26,IF(COUNTIFS(B:B,B2650,W:W,"나1")=2,22,IF(COUNTIFS(B:B,B2650,W:W,"나1")=1,18,0)))))+MIN(30,IF(COUNTIFS(B:B,B2650,W:W,"가2")=1,25,IF(COUNTIFS(B:B,B2650,W:W,"가2")&gt;=2,30,0))+IF(COUNTIFS(B:B,B2650,W:W,"나2")=3,30,IF(COUNTIFS(B:B,B2650,W:W,"나2")=2,25,IF(COUNTIFS(B:B,B2650,W:W,"나2")=1,20,0)))),"비해당분야")</f>
        <v>20</v>
      </c>
      <c r="Z2650" s="3">
        <f>IF(R2650="C",VLOOKUP(K2650,'[1]자격증 backdata'!A:F,6,0),"비해당분야")</f>
        <v>0</v>
      </c>
      <c r="AA2650" s="3">
        <f>IF(R2650="C",SUMIF(B:B,B2650,Z:Z),"비해당분야")</f>
        <v>2</v>
      </c>
      <c r="AB2650" s="3">
        <f>IF(R2650="C",SUM(Y2650,AA2650),"비해당분야")</f>
        <v>22</v>
      </c>
      <c r="AC2650" s="3">
        <f>IF(R2650="C",AB2650,X2650)</f>
        <v>22</v>
      </c>
      <c r="AD2650" s="3">
        <f>VLOOKUP(K2650,'[1]자격증 backdata'!A:D,4,0)</f>
        <v>0</v>
      </c>
      <c r="AE2650" s="3">
        <f>IF(_xlfn.MAXIFS(AD:AD,B:B,B2650)&gt;10,10,_xlfn.MAXIFS(AD:AD,B:B,B2650))</f>
        <v>5</v>
      </c>
      <c r="AG2650" s="2">
        <f>VLOOKUP(K2650,'[1]자격증 backdata'!A:C,3,0)</f>
        <v>0</v>
      </c>
      <c r="AH2650" s="2">
        <f>COUNTIFS($B:$B,$B2650,$AG:$AG,AH$1)</f>
        <v>0</v>
      </c>
      <c r="AI2650" s="2">
        <f>COUNTIFS($B:$B,$B2650,$AG:$AG,AI$1)</f>
        <v>0</v>
      </c>
      <c r="AJ2650" s="2">
        <f>COUNTIFS($B:$B,$B2650,$AG:$AG,AJ$1)</f>
        <v>0</v>
      </c>
      <c r="AK2650" s="2">
        <f>COUNTIFS($B:$B,$B2650,$AG:$AG,AK$1)</f>
        <v>0</v>
      </c>
      <c r="AL2650" s="2">
        <f>COUNTIFS($B:$B,$B2650,$AG:$AG,AL$1)</f>
        <v>0</v>
      </c>
      <c r="AM2650" s="2">
        <f>COUNTIFS($B:$B,$B2650,$AG:$AG,AM$1)</f>
        <v>0</v>
      </c>
      <c r="AN2650" s="2">
        <f>COUNTIFS($B:$B,$B2650,$AG:$AG,AN$1)</f>
        <v>0</v>
      </c>
      <c r="AO2650" s="2">
        <f>COUNTIFS($B:$B,$B2650,$AG:$AG,AO$1)</f>
        <v>0</v>
      </c>
      <c r="AP2650" s="2">
        <f>COUNTIFS($B:$B,$B2650,$AG:$AG,AP$1)</f>
        <v>0</v>
      </c>
      <c r="AQ2650" s="2">
        <f>COUNTIFS($B:$B,$B2650,$AG:$AG,AQ$1)</f>
        <v>0</v>
      </c>
      <c r="AR2650" s="2">
        <f>COUNTIFS($B:$B,$B2650,$AG:$AG,AR$1)</f>
        <v>0</v>
      </c>
      <c r="AS2650" s="2">
        <f>COUNTIFS($B:$B,$B2650,$AG:$AG,AS$1)</f>
        <v>0</v>
      </c>
      <c r="AT2650" s="2">
        <f>COUNTIFS($B:$B,$B2650,$AG:$AG,AT$1)</f>
        <v>0</v>
      </c>
      <c r="AU2650" s="2">
        <f>COUNTIFS($B:$B,$B2650,$AG:$AG,AU$1)</f>
        <v>0</v>
      </c>
    </row>
    <row r="2651" spans="1:47" ht="15" customHeight="1" x14ac:dyDescent="0.35">
      <c r="A2651" s="7">
        <f>IF(B2650=B2651,A2650,A2650+1)</f>
        <v>936</v>
      </c>
      <c r="B2651" s="7" t="s">
        <v>1200</v>
      </c>
      <c r="C2651" s="7" t="s">
        <v>1199</v>
      </c>
      <c r="D2651" s="7" t="s">
        <v>1130</v>
      </c>
      <c r="E2651" s="7" t="s">
        <v>1129</v>
      </c>
      <c r="F2651" s="4" t="s">
        <v>7</v>
      </c>
      <c r="G2651" s="4" t="s">
        <v>8</v>
      </c>
      <c r="H2651" s="4" t="s">
        <v>7</v>
      </c>
      <c r="I2651" s="3">
        <v>2</v>
      </c>
      <c r="J2651" s="3" t="s">
        <v>38</v>
      </c>
      <c r="K2651" s="3" t="s">
        <v>1154</v>
      </c>
      <c r="L2651" s="3" t="s">
        <v>36</v>
      </c>
      <c r="M2651" s="3" t="s">
        <v>1202</v>
      </c>
      <c r="N2651" s="3" t="s">
        <v>1201</v>
      </c>
      <c r="P2651" s="3" t="s">
        <v>1</v>
      </c>
      <c r="Q2651" s="2" t="s">
        <v>1126</v>
      </c>
      <c r="R2651" s="2" t="s">
        <v>1125</v>
      </c>
      <c r="S2651" s="2">
        <f>IF(P2651="심사불필요","-",VLOOKUP(K2651,'[1]자격증 backdata'!A:G,7,0))</f>
        <v>0</v>
      </c>
      <c r="T2651" s="2" t="str">
        <f>IF(S2651="-","-",IF(COUNTIFS(B:B,B2651,S:S,"필수")&gt;0,"자격요건충족","확인필요"))</f>
        <v>자격요건충족</v>
      </c>
      <c r="U2651" s="2"/>
      <c r="W2651" s="2">
        <f>IF(Q2651="4급","심사불필요",VLOOKUP(K2651,'[1]자격증 backdata'!A:B,2,0))</f>
        <v>0</v>
      </c>
      <c r="X2651" s="3" t="str">
        <f>IF(R2651="A", MIN(20, SUMIFS(W:W, B:B, B2651, R:R, "A")),IF(R2651="B", MIN(30, SUMIFS(W:W, B:B, B2651, R:R, "B")),"비해당분야"))</f>
        <v>비해당분야</v>
      </c>
      <c r="Y2651" s="3">
        <f>IF(R2651="C",MIN(30,IF(COUNTIFS(B:B,B2651,W:W,"가1")=1,25,IF(COUNTIFS(B:B,B2651,W:W,"가1")&gt;=2,30,0))+IF(COUNTIFS(B:B,B2651,W:W,"나1")&gt;=4,30,IF(COUNTIFS(B:B,B2651,W:W,"나1")=3,26,IF(COUNTIFS(B:B,B2651,W:W,"나1")=2,22,IF(COUNTIFS(B:B,B2651,W:W,"나1")=1,18,0)))))+MIN(30,IF(COUNTIFS(B:B,B2651,W:W,"가2")=1,25,IF(COUNTIFS(B:B,B2651,W:W,"가2")&gt;=2,30,0))+IF(COUNTIFS(B:B,B2651,W:W,"나2")=3,30,IF(COUNTIFS(B:B,B2651,W:W,"나2")=2,25,IF(COUNTIFS(B:B,B2651,W:W,"나2")=1,20,0)))),"비해당분야")</f>
        <v>20</v>
      </c>
      <c r="Z2651" s="3">
        <f>IF(R2651="C",VLOOKUP(K2651,'[1]자격증 backdata'!A:F,6,0),"비해당분야")</f>
        <v>0</v>
      </c>
      <c r="AA2651" s="3">
        <f>IF(R2651="C",SUMIF(B:B,B2651,Z:Z),"비해당분야")</f>
        <v>2</v>
      </c>
      <c r="AB2651" s="3">
        <f>IF(R2651="C",SUM(Y2651,AA2651),"비해당분야")</f>
        <v>22</v>
      </c>
      <c r="AC2651" s="3">
        <f>IF(R2651="C",AB2651,X2651)</f>
        <v>22</v>
      </c>
      <c r="AD2651" s="3">
        <f>VLOOKUP(K2651,'[1]자격증 backdata'!A:D,4,0)</f>
        <v>5</v>
      </c>
      <c r="AE2651" s="3">
        <f>IF(_xlfn.MAXIFS(AD:AD,B:B,B2651)&gt;10,10,_xlfn.MAXIFS(AD:AD,B:B,B2651))</f>
        <v>5</v>
      </c>
      <c r="AG2651" s="2">
        <f>VLOOKUP(K2651,'[1]자격증 backdata'!A:C,3,0)</f>
        <v>0</v>
      </c>
      <c r="AH2651" s="2">
        <f>COUNTIFS($B:$B,$B2651,$AG:$AG,AH$1)</f>
        <v>0</v>
      </c>
      <c r="AI2651" s="2">
        <f>COUNTIFS($B:$B,$B2651,$AG:$AG,AI$1)</f>
        <v>0</v>
      </c>
      <c r="AJ2651" s="2">
        <f>COUNTIFS($B:$B,$B2651,$AG:$AG,AJ$1)</f>
        <v>0</v>
      </c>
      <c r="AK2651" s="2">
        <f>COUNTIFS($B:$B,$B2651,$AG:$AG,AK$1)</f>
        <v>0</v>
      </c>
      <c r="AL2651" s="2">
        <f>COUNTIFS($B:$B,$B2651,$AG:$AG,AL$1)</f>
        <v>0</v>
      </c>
      <c r="AM2651" s="2">
        <f>COUNTIFS($B:$B,$B2651,$AG:$AG,AM$1)</f>
        <v>0</v>
      </c>
      <c r="AN2651" s="2">
        <f>COUNTIFS($B:$B,$B2651,$AG:$AG,AN$1)</f>
        <v>0</v>
      </c>
      <c r="AO2651" s="2">
        <f>COUNTIFS($B:$B,$B2651,$AG:$AG,AO$1)</f>
        <v>0</v>
      </c>
      <c r="AP2651" s="2">
        <f>COUNTIFS($B:$B,$B2651,$AG:$AG,AP$1)</f>
        <v>0</v>
      </c>
      <c r="AQ2651" s="2">
        <f>COUNTIFS($B:$B,$B2651,$AG:$AG,AQ$1)</f>
        <v>0</v>
      </c>
      <c r="AR2651" s="2">
        <f>COUNTIFS($B:$B,$B2651,$AG:$AG,AR$1)</f>
        <v>0</v>
      </c>
      <c r="AS2651" s="2">
        <f>COUNTIFS($B:$B,$B2651,$AG:$AG,AS$1)</f>
        <v>0</v>
      </c>
      <c r="AT2651" s="2">
        <f>COUNTIFS($B:$B,$B2651,$AG:$AG,AT$1)</f>
        <v>0</v>
      </c>
      <c r="AU2651" s="2">
        <f>COUNTIFS($B:$B,$B2651,$AG:$AG,AU$1)</f>
        <v>0</v>
      </c>
    </row>
    <row r="2652" spans="1:47" ht="15" customHeight="1" x14ac:dyDescent="0.35">
      <c r="A2652" s="7">
        <f>IF(B2651=B2652,A2651,A2651+1)</f>
        <v>936</v>
      </c>
      <c r="B2652" s="7" t="s">
        <v>1200</v>
      </c>
      <c r="C2652" s="7" t="s">
        <v>1199</v>
      </c>
      <c r="D2652" s="7" t="s">
        <v>1130</v>
      </c>
      <c r="E2652" s="7" t="s">
        <v>1129</v>
      </c>
      <c r="F2652" s="4" t="s">
        <v>7</v>
      </c>
      <c r="G2652" s="4" t="s">
        <v>8</v>
      </c>
      <c r="H2652" s="4" t="s">
        <v>7</v>
      </c>
      <c r="I2652" s="3">
        <v>3</v>
      </c>
      <c r="J2652" s="3" t="s">
        <v>57</v>
      </c>
      <c r="K2652" s="3" t="s">
        <v>1128</v>
      </c>
      <c r="L2652" s="3" t="s">
        <v>55</v>
      </c>
      <c r="M2652" s="3" t="s">
        <v>1198</v>
      </c>
      <c r="N2652" s="3" t="s">
        <v>1197</v>
      </c>
      <c r="P2652" s="3" t="s">
        <v>1</v>
      </c>
      <c r="Q2652" s="2" t="s">
        <v>1126</v>
      </c>
      <c r="R2652" s="2" t="s">
        <v>1125</v>
      </c>
      <c r="S2652" s="2">
        <f>IF(P2652="심사불필요","-",VLOOKUP(K2652,'[1]자격증 backdata'!A:G,7,0))</f>
        <v>0</v>
      </c>
      <c r="T2652" s="2" t="str">
        <f>IF(S2652="-","-",IF(COUNTIFS(B:B,B2652,S:S,"필수")&gt;0,"자격요건충족","확인필요"))</f>
        <v>자격요건충족</v>
      </c>
      <c r="U2652" s="2"/>
      <c r="W2652" s="2">
        <f>IF(Q2652="4급","심사불필요",VLOOKUP(K2652,'[1]자격증 backdata'!A:B,2,0))</f>
        <v>0</v>
      </c>
      <c r="X2652" s="3" t="str">
        <f>IF(R2652="A", MIN(20, SUMIFS(W:W, B:B, B2652, R:R, "A")),IF(R2652="B", MIN(30, SUMIFS(W:W, B:B, B2652, R:R, "B")),"비해당분야"))</f>
        <v>비해당분야</v>
      </c>
      <c r="Y2652" s="3">
        <f>IF(R2652="C",MIN(30,IF(COUNTIFS(B:B,B2652,W:W,"가1")=1,25,IF(COUNTIFS(B:B,B2652,W:W,"가1")&gt;=2,30,0))+IF(COUNTIFS(B:B,B2652,W:W,"나1")&gt;=4,30,IF(COUNTIFS(B:B,B2652,W:W,"나1")=3,26,IF(COUNTIFS(B:B,B2652,W:W,"나1")=2,22,IF(COUNTIFS(B:B,B2652,W:W,"나1")=1,18,0)))))+MIN(30,IF(COUNTIFS(B:B,B2652,W:W,"가2")=1,25,IF(COUNTIFS(B:B,B2652,W:W,"가2")&gt;=2,30,0))+IF(COUNTIFS(B:B,B2652,W:W,"나2")=3,30,IF(COUNTIFS(B:B,B2652,W:W,"나2")=2,25,IF(COUNTIFS(B:B,B2652,W:W,"나2")=1,20,0)))),"비해당분야")</f>
        <v>20</v>
      </c>
      <c r="Z2652" s="3">
        <f>IF(R2652="C",VLOOKUP(K2652,'[1]자격증 backdata'!A:F,6,0),"비해당분야")</f>
        <v>2</v>
      </c>
      <c r="AA2652" s="3">
        <f>IF(R2652="C",SUMIF(B:B,B2652,Z:Z),"비해당분야")</f>
        <v>2</v>
      </c>
      <c r="AB2652" s="3">
        <f>IF(R2652="C",SUM(Y2652,AA2652),"비해당분야")</f>
        <v>22</v>
      </c>
      <c r="AC2652" s="3">
        <f>IF(R2652="C",AB2652,X2652)</f>
        <v>22</v>
      </c>
      <c r="AD2652" s="3">
        <f>VLOOKUP(K2652,'[1]자격증 backdata'!A:D,4,0)</f>
        <v>0</v>
      </c>
      <c r="AE2652" s="3">
        <f>IF(_xlfn.MAXIFS(AD:AD,B:B,B2652)&gt;10,10,_xlfn.MAXIFS(AD:AD,B:B,B2652))</f>
        <v>5</v>
      </c>
      <c r="AG2652" s="2">
        <f>VLOOKUP(K2652,'[1]자격증 backdata'!A:C,3,0)</f>
        <v>0</v>
      </c>
      <c r="AH2652" s="2">
        <f>COUNTIFS($B:$B,$B2652,$AG:$AG,AH$1)</f>
        <v>0</v>
      </c>
      <c r="AI2652" s="2">
        <f>COUNTIFS($B:$B,$B2652,$AG:$AG,AI$1)</f>
        <v>0</v>
      </c>
      <c r="AJ2652" s="2">
        <f>COUNTIFS($B:$B,$B2652,$AG:$AG,AJ$1)</f>
        <v>0</v>
      </c>
      <c r="AK2652" s="2">
        <f>COUNTIFS($B:$B,$B2652,$AG:$AG,AK$1)</f>
        <v>0</v>
      </c>
      <c r="AL2652" s="2">
        <f>COUNTIFS($B:$B,$B2652,$AG:$AG,AL$1)</f>
        <v>0</v>
      </c>
      <c r="AM2652" s="2">
        <f>COUNTIFS($B:$B,$B2652,$AG:$AG,AM$1)</f>
        <v>0</v>
      </c>
      <c r="AN2652" s="2">
        <f>COUNTIFS($B:$B,$B2652,$AG:$AG,AN$1)</f>
        <v>0</v>
      </c>
      <c r="AO2652" s="2">
        <f>COUNTIFS($B:$B,$B2652,$AG:$AG,AO$1)</f>
        <v>0</v>
      </c>
      <c r="AP2652" s="2">
        <f>COUNTIFS($B:$B,$B2652,$AG:$AG,AP$1)</f>
        <v>0</v>
      </c>
      <c r="AQ2652" s="2">
        <f>COUNTIFS($B:$B,$B2652,$AG:$AG,AQ$1)</f>
        <v>0</v>
      </c>
      <c r="AR2652" s="2">
        <f>COUNTIFS($B:$B,$B2652,$AG:$AG,AR$1)</f>
        <v>0</v>
      </c>
      <c r="AS2652" s="2">
        <f>COUNTIFS($B:$B,$B2652,$AG:$AG,AS$1)</f>
        <v>0</v>
      </c>
      <c r="AT2652" s="2">
        <f>COUNTIFS($B:$B,$B2652,$AG:$AG,AT$1)</f>
        <v>0</v>
      </c>
      <c r="AU2652" s="2">
        <f>COUNTIFS($B:$B,$B2652,$AG:$AG,AU$1)</f>
        <v>0</v>
      </c>
    </row>
    <row r="2653" spans="1:47" ht="15" customHeight="1" x14ac:dyDescent="0.35">
      <c r="A2653" s="4">
        <f>IF(B2652=B2653,A2652,A2652+1)</f>
        <v>937</v>
      </c>
      <c r="B2653" s="4" t="s">
        <v>1190</v>
      </c>
      <c r="C2653" s="4" t="s">
        <v>1189</v>
      </c>
      <c r="D2653" s="4" t="s">
        <v>1130</v>
      </c>
      <c r="E2653" s="4" t="s">
        <v>1129</v>
      </c>
      <c r="F2653" s="4" t="s">
        <v>8</v>
      </c>
      <c r="G2653" s="4" t="s">
        <v>8</v>
      </c>
      <c r="H2653" s="4" t="s">
        <v>7</v>
      </c>
      <c r="I2653" s="4">
        <v>1</v>
      </c>
      <c r="J2653" s="4" t="s">
        <v>975</v>
      </c>
      <c r="K2653" s="4" t="s">
        <v>1196</v>
      </c>
      <c r="L2653" s="4" t="s">
        <v>4</v>
      </c>
      <c r="M2653" s="4" t="s">
        <v>1195</v>
      </c>
      <c r="N2653" s="4" t="s">
        <v>1194</v>
      </c>
      <c r="P2653" s="4" t="s">
        <v>1</v>
      </c>
      <c r="Q2653" s="5" t="s">
        <v>1126</v>
      </c>
      <c r="R2653" s="5" t="s">
        <v>1125</v>
      </c>
      <c r="S2653" s="5" t="str">
        <f>IF(P2653="심사불필요","-",VLOOKUP(K2653,'[1]자격증 backdata'!A:G,7,0))</f>
        <v>필수</v>
      </c>
      <c r="T2653" s="5" t="str">
        <f>IF(S2653="-","-",IF(COUNTIFS(B:B,B2653,S:S,"필수")&gt;0,"자격요건충족","확인필요"))</f>
        <v>자격요건충족</v>
      </c>
      <c r="U2653" s="5"/>
      <c r="W2653" s="5" t="str">
        <f>IF(Q2653="4급","심사불필요",VLOOKUP(K2653,'[1]자격증 backdata'!A:B,2,0))</f>
        <v>가2</v>
      </c>
      <c r="X2653" s="4" t="str">
        <f>IF(R2653="A", MIN(20, SUMIFS(W:W, B:B, B2653, R:R, "A")),IF(R2653="B", MIN(30, SUMIFS(W:W, B:B, B2653, R:R, "B")),"비해당분야"))</f>
        <v>비해당분야</v>
      </c>
      <c r="Y2653" s="4">
        <f>IF(R2653="C",MIN(30,IF(COUNTIFS(B:B,B2653,W:W,"가1")=1,25,IF(COUNTIFS(B:B,B2653,W:W,"가1")&gt;=2,30,0))+IF(COUNTIFS(B:B,B2653,W:W,"나1")&gt;=4,30,IF(COUNTIFS(B:B,B2653,W:W,"나1")=3,26,IF(COUNTIFS(B:B,B2653,W:W,"나1")=2,22,IF(COUNTIFS(B:B,B2653,W:W,"나1")=1,18,0)))))+MIN(30,IF(COUNTIFS(B:B,B2653,W:W,"가2")=1,25,IF(COUNTIFS(B:B,B2653,W:W,"가2")&gt;=2,30,0))+IF(COUNTIFS(B:B,B2653,W:W,"나2")=3,30,IF(COUNTIFS(B:B,B2653,W:W,"나2")=2,25,IF(COUNTIFS(B:B,B2653,W:W,"나2")=1,20,0)))),"비해당분야")</f>
        <v>30</v>
      </c>
      <c r="Z2653" s="4">
        <f>IF(R2653="C",VLOOKUP(K2653,'[1]자격증 backdata'!A:F,6,0),"비해당분야")</f>
        <v>0</v>
      </c>
      <c r="AA2653" s="4">
        <f>IF(R2653="C",SUMIF(B:B,B2653,Z:Z),"비해당분야")</f>
        <v>2</v>
      </c>
      <c r="AB2653" s="4">
        <f>IF(R2653="C",SUM(Y2653,AA2653),"비해당분야")</f>
        <v>32</v>
      </c>
      <c r="AC2653" s="4">
        <f>IF(R2653="C",AB2653,X2653)</f>
        <v>32</v>
      </c>
      <c r="AD2653" s="4">
        <f>VLOOKUP(K2653,'[1]자격증 backdata'!A:D,4,0)</f>
        <v>0</v>
      </c>
      <c r="AE2653" s="4">
        <f>IF(_xlfn.MAXIFS(AD:AD,B:B,B2653)&gt;10,10,_xlfn.MAXIFS(AD:AD,B:B,B2653))</f>
        <v>5</v>
      </c>
      <c r="AG2653" s="5" t="str">
        <f>VLOOKUP(K2653,'[1]자격증 backdata'!A:C,3,0)</f>
        <v>K</v>
      </c>
      <c r="AH2653" s="5">
        <f>COUNTIFS($B:$B,$B2653,$AG:$AG,AH$1)</f>
        <v>0</v>
      </c>
      <c r="AI2653" s="5">
        <f>COUNTIFS($B:$B,$B2653,$AG:$AG,AI$1)</f>
        <v>0</v>
      </c>
      <c r="AJ2653" s="5">
        <f>COUNTIFS($B:$B,$B2653,$AG:$AG,AJ$1)</f>
        <v>0</v>
      </c>
      <c r="AK2653" s="5">
        <f>COUNTIFS($B:$B,$B2653,$AG:$AG,AK$1)</f>
        <v>0</v>
      </c>
      <c r="AL2653" s="5">
        <f>COUNTIFS($B:$B,$B2653,$AG:$AG,AL$1)</f>
        <v>0</v>
      </c>
      <c r="AM2653" s="5">
        <f>COUNTIFS($B:$B,$B2653,$AG:$AG,AM$1)</f>
        <v>0</v>
      </c>
      <c r="AN2653" s="5">
        <f>COUNTIFS($B:$B,$B2653,$AG:$AG,AN$1)</f>
        <v>0</v>
      </c>
      <c r="AO2653" s="5">
        <f>COUNTIFS($B:$B,$B2653,$AG:$AG,AO$1)</f>
        <v>0</v>
      </c>
      <c r="AP2653" s="5">
        <f>COUNTIFS($B:$B,$B2653,$AG:$AG,AP$1)</f>
        <v>0</v>
      </c>
      <c r="AQ2653" s="5">
        <f>COUNTIFS($B:$B,$B2653,$AG:$AG,AQ$1)</f>
        <v>0</v>
      </c>
      <c r="AR2653" s="5">
        <f>COUNTIFS($B:$B,$B2653,$AG:$AG,AR$1)</f>
        <v>1</v>
      </c>
      <c r="AS2653" s="5">
        <f>COUNTIFS($B:$B,$B2653,$AG:$AG,AS$1)</f>
        <v>0</v>
      </c>
      <c r="AT2653" s="5">
        <f>COUNTIFS($B:$B,$B2653,$AG:$AG,AT$1)</f>
        <v>0</v>
      </c>
      <c r="AU2653" s="5">
        <f>COUNTIFS($B:$B,$B2653,$AG:$AG,AU$1)</f>
        <v>0</v>
      </c>
    </row>
    <row r="2654" spans="1:47" ht="15" customHeight="1" x14ac:dyDescent="0.35">
      <c r="A2654" s="6">
        <f>IF(B2653=B2654,A2653,A2653+1)</f>
        <v>937</v>
      </c>
      <c r="B2654" s="6" t="s">
        <v>1190</v>
      </c>
      <c r="C2654" s="6" t="s">
        <v>1189</v>
      </c>
      <c r="D2654" s="6" t="s">
        <v>1130</v>
      </c>
      <c r="E2654" s="6" t="s">
        <v>1129</v>
      </c>
      <c r="F2654" s="4" t="s">
        <v>8</v>
      </c>
      <c r="G2654" s="4" t="s">
        <v>8</v>
      </c>
      <c r="H2654" s="4" t="s">
        <v>7</v>
      </c>
      <c r="I2654" s="4">
        <v>2</v>
      </c>
      <c r="J2654" s="4" t="s">
        <v>1150</v>
      </c>
      <c r="K2654" s="4" t="s">
        <v>1149</v>
      </c>
      <c r="L2654" s="4" t="s">
        <v>4</v>
      </c>
      <c r="M2654" s="4" t="s">
        <v>1193</v>
      </c>
      <c r="N2654" s="4" t="s">
        <v>1192</v>
      </c>
      <c r="P2654" s="4" t="s">
        <v>1</v>
      </c>
      <c r="Q2654" s="5" t="s">
        <v>1126</v>
      </c>
      <c r="R2654" s="5" t="s">
        <v>1125</v>
      </c>
      <c r="S2654" s="5" t="str">
        <f>IF(P2654="심사불필요","-",VLOOKUP(K2654,'[1]자격증 backdata'!A:G,7,0))</f>
        <v>필수</v>
      </c>
      <c r="T2654" s="5" t="str">
        <f>IF(S2654="-","-",IF(COUNTIFS(B:B,B2654,S:S,"필수")&gt;0,"자격요건충족","확인필요"))</f>
        <v>자격요건충족</v>
      </c>
      <c r="U2654" s="5"/>
      <c r="W2654" s="5" t="str">
        <f>IF(Q2654="4급","심사불필요",VLOOKUP(K2654,'[1]자격증 backdata'!A:B,2,0))</f>
        <v>나2</v>
      </c>
      <c r="X2654" s="4" t="str">
        <f>IF(R2654="A", MIN(20, SUMIFS(W:W, B:B, B2654, R:R, "A")),IF(R2654="B", MIN(30, SUMIFS(W:W, B:B, B2654, R:R, "B")),"비해당분야"))</f>
        <v>비해당분야</v>
      </c>
      <c r="Y2654" s="4">
        <f>IF(R2654="C",MIN(30,IF(COUNTIFS(B:B,B2654,W:W,"가1")=1,25,IF(COUNTIFS(B:B,B2654,W:W,"가1")&gt;=2,30,0))+IF(COUNTIFS(B:B,B2654,W:W,"나1")&gt;=4,30,IF(COUNTIFS(B:B,B2654,W:W,"나1")=3,26,IF(COUNTIFS(B:B,B2654,W:W,"나1")=2,22,IF(COUNTIFS(B:B,B2654,W:W,"나1")=1,18,0)))))+MIN(30,IF(COUNTIFS(B:B,B2654,W:W,"가2")=1,25,IF(COUNTIFS(B:B,B2654,W:W,"가2")&gt;=2,30,0))+IF(COUNTIFS(B:B,B2654,W:W,"나2")=3,30,IF(COUNTIFS(B:B,B2654,W:W,"나2")=2,25,IF(COUNTIFS(B:B,B2654,W:W,"나2")=1,20,0)))),"비해당분야")</f>
        <v>30</v>
      </c>
      <c r="Z2654" s="4">
        <f>IF(R2654="C",VLOOKUP(K2654,'[1]자격증 backdata'!A:F,6,0),"비해당분야")</f>
        <v>0</v>
      </c>
      <c r="AA2654" s="4">
        <f>IF(R2654="C",SUMIF(B:B,B2654,Z:Z),"비해당분야")</f>
        <v>2</v>
      </c>
      <c r="AB2654" s="4">
        <f>IF(R2654="C",SUM(Y2654,AA2654),"비해당분야")</f>
        <v>32</v>
      </c>
      <c r="AC2654" s="4">
        <f>IF(R2654="C",AB2654,X2654)</f>
        <v>32</v>
      </c>
      <c r="AD2654" s="4">
        <f>VLOOKUP(K2654,'[1]자격증 backdata'!A:D,4,0)</f>
        <v>0</v>
      </c>
      <c r="AE2654" s="4">
        <f>IF(_xlfn.MAXIFS(AD:AD,B:B,B2654)&gt;10,10,_xlfn.MAXIFS(AD:AD,B:B,B2654))</f>
        <v>5</v>
      </c>
      <c r="AG2654" s="5">
        <f>VLOOKUP(K2654,'[1]자격증 backdata'!A:C,3,0)</f>
        <v>0</v>
      </c>
      <c r="AH2654" s="5">
        <f>COUNTIFS($B:$B,$B2654,$AG:$AG,AH$1)</f>
        <v>0</v>
      </c>
      <c r="AI2654" s="5">
        <f>COUNTIFS($B:$B,$B2654,$AG:$AG,AI$1)</f>
        <v>0</v>
      </c>
      <c r="AJ2654" s="5">
        <f>COUNTIFS($B:$B,$B2654,$AG:$AG,AJ$1)</f>
        <v>0</v>
      </c>
      <c r="AK2654" s="5">
        <f>COUNTIFS($B:$B,$B2654,$AG:$AG,AK$1)</f>
        <v>0</v>
      </c>
      <c r="AL2654" s="5">
        <f>COUNTIFS($B:$B,$B2654,$AG:$AG,AL$1)</f>
        <v>0</v>
      </c>
      <c r="AM2654" s="5">
        <f>COUNTIFS($B:$B,$B2654,$AG:$AG,AM$1)</f>
        <v>0</v>
      </c>
      <c r="AN2654" s="5">
        <f>COUNTIFS($B:$B,$B2654,$AG:$AG,AN$1)</f>
        <v>0</v>
      </c>
      <c r="AO2654" s="5">
        <f>COUNTIFS($B:$B,$B2654,$AG:$AG,AO$1)</f>
        <v>0</v>
      </c>
      <c r="AP2654" s="5">
        <f>COUNTIFS($B:$B,$B2654,$AG:$AG,AP$1)</f>
        <v>0</v>
      </c>
      <c r="AQ2654" s="5">
        <f>COUNTIFS($B:$B,$B2654,$AG:$AG,AQ$1)</f>
        <v>0</v>
      </c>
      <c r="AR2654" s="5">
        <f>COUNTIFS($B:$B,$B2654,$AG:$AG,AR$1)</f>
        <v>1</v>
      </c>
      <c r="AS2654" s="5">
        <f>COUNTIFS($B:$B,$B2654,$AG:$AG,AS$1)</f>
        <v>0</v>
      </c>
      <c r="AT2654" s="5">
        <f>COUNTIFS($B:$B,$B2654,$AG:$AG,AT$1)</f>
        <v>0</v>
      </c>
      <c r="AU2654" s="5">
        <f>COUNTIFS($B:$B,$B2654,$AG:$AG,AU$1)</f>
        <v>0</v>
      </c>
    </row>
    <row r="2655" spans="1:47" ht="15" customHeight="1" x14ac:dyDescent="0.35">
      <c r="A2655" s="6">
        <f>IF(B2654=B2655,A2654,A2654+1)</f>
        <v>937</v>
      </c>
      <c r="B2655" s="6" t="s">
        <v>1190</v>
      </c>
      <c r="C2655" s="6" t="s">
        <v>1189</v>
      </c>
      <c r="D2655" s="6" t="s">
        <v>1130</v>
      </c>
      <c r="E2655" s="6" t="s">
        <v>1129</v>
      </c>
      <c r="F2655" s="4" t="s">
        <v>7</v>
      </c>
      <c r="G2655" s="4" t="s">
        <v>8</v>
      </c>
      <c r="H2655" s="4" t="s">
        <v>7</v>
      </c>
      <c r="I2655" s="4">
        <v>3</v>
      </c>
      <c r="J2655" s="4" t="s">
        <v>38</v>
      </c>
      <c r="K2655" s="4" t="s">
        <v>1154</v>
      </c>
      <c r="L2655" s="4" t="s">
        <v>36</v>
      </c>
      <c r="M2655" s="4" t="s">
        <v>1191</v>
      </c>
      <c r="N2655" s="4" t="s">
        <v>1138</v>
      </c>
      <c r="P2655" s="4" t="s">
        <v>1</v>
      </c>
      <c r="Q2655" s="5" t="s">
        <v>1126</v>
      </c>
      <c r="R2655" s="5" t="s">
        <v>1125</v>
      </c>
      <c r="S2655" s="5">
        <f>IF(P2655="심사불필요","-",VLOOKUP(K2655,'[1]자격증 backdata'!A:G,7,0))</f>
        <v>0</v>
      </c>
      <c r="T2655" s="5" t="str">
        <f>IF(S2655="-","-",IF(COUNTIFS(B:B,B2655,S:S,"필수")&gt;0,"자격요건충족","확인필요"))</f>
        <v>자격요건충족</v>
      </c>
      <c r="U2655" s="5"/>
      <c r="W2655" s="5">
        <f>IF(Q2655="4급","심사불필요",VLOOKUP(K2655,'[1]자격증 backdata'!A:B,2,0))</f>
        <v>0</v>
      </c>
      <c r="X2655" s="4" t="str">
        <f>IF(R2655="A", MIN(20, SUMIFS(W:W, B:B, B2655, R:R, "A")),IF(R2655="B", MIN(30, SUMIFS(W:W, B:B, B2655, R:R, "B")),"비해당분야"))</f>
        <v>비해당분야</v>
      </c>
      <c r="Y2655" s="4">
        <f>IF(R2655="C",MIN(30,IF(COUNTIFS(B:B,B2655,W:W,"가1")=1,25,IF(COUNTIFS(B:B,B2655,W:W,"가1")&gt;=2,30,0))+IF(COUNTIFS(B:B,B2655,W:W,"나1")&gt;=4,30,IF(COUNTIFS(B:B,B2655,W:W,"나1")=3,26,IF(COUNTIFS(B:B,B2655,W:W,"나1")=2,22,IF(COUNTIFS(B:B,B2655,W:W,"나1")=1,18,0)))))+MIN(30,IF(COUNTIFS(B:B,B2655,W:W,"가2")=1,25,IF(COUNTIFS(B:B,B2655,W:W,"가2")&gt;=2,30,0))+IF(COUNTIFS(B:B,B2655,W:W,"나2")=3,30,IF(COUNTIFS(B:B,B2655,W:W,"나2")=2,25,IF(COUNTIFS(B:B,B2655,W:W,"나2")=1,20,0)))),"비해당분야")</f>
        <v>30</v>
      </c>
      <c r="Z2655" s="4">
        <f>IF(R2655="C",VLOOKUP(K2655,'[1]자격증 backdata'!A:F,6,0),"비해당분야")</f>
        <v>0</v>
      </c>
      <c r="AA2655" s="4">
        <f>IF(R2655="C",SUMIF(B:B,B2655,Z:Z),"비해당분야")</f>
        <v>2</v>
      </c>
      <c r="AB2655" s="4">
        <f>IF(R2655="C",SUM(Y2655,AA2655),"비해당분야")</f>
        <v>32</v>
      </c>
      <c r="AC2655" s="4">
        <f>IF(R2655="C",AB2655,X2655)</f>
        <v>32</v>
      </c>
      <c r="AD2655" s="4">
        <f>VLOOKUP(K2655,'[1]자격증 backdata'!A:D,4,0)</f>
        <v>5</v>
      </c>
      <c r="AE2655" s="4">
        <f>IF(_xlfn.MAXIFS(AD:AD,B:B,B2655)&gt;10,10,_xlfn.MAXIFS(AD:AD,B:B,B2655))</f>
        <v>5</v>
      </c>
      <c r="AG2655" s="5">
        <f>VLOOKUP(K2655,'[1]자격증 backdata'!A:C,3,0)</f>
        <v>0</v>
      </c>
      <c r="AH2655" s="5">
        <f>COUNTIFS($B:$B,$B2655,$AG:$AG,AH$1)</f>
        <v>0</v>
      </c>
      <c r="AI2655" s="5">
        <f>COUNTIFS($B:$B,$B2655,$AG:$AG,AI$1)</f>
        <v>0</v>
      </c>
      <c r="AJ2655" s="5">
        <f>COUNTIFS($B:$B,$B2655,$AG:$AG,AJ$1)</f>
        <v>0</v>
      </c>
      <c r="AK2655" s="5">
        <f>COUNTIFS($B:$B,$B2655,$AG:$AG,AK$1)</f>
        <v>0</v>
      </c>
      <c r="AL2655" s="5">
        <f>COUNTIFS($B:$B,$B2655,$AG:$AG,AL$1)</f>
        <v>0</v>
      </c>
      <c r="AM2655" s="5">
        <f>COUNTIFS($B:$B,$B2655,$AG:$AG,AM$1)</f>
        <v>0</v>
      </c>
      <c r="AN2655" s="5">
        <f>COUNTIFS($B:$B,$B2655,$AG:$AG,AN$1)</f>
        <v>0</v>
      </c>
      <c r="AO2655" s="5">
        <f>COUNTIFS($B:$B,$B2655,$AG:$AG,AO$1)</f>
        <v>0</v>
      </c>
      <c r="AP2655" s="5">
        <f>COUNTIFS($B:$B,$B2655,$AG:$AG,AP$1)</f>
        <v>0</v>
      </c>
      <c r="AQ2655" s="5">
        <f>COUNTIFS($B:$B,$B2655,$AG:$AG,AQ$1)</f>
        <v>0</v>
      </c>
      <c r="AR2655" s="5">
        <f>COUNTIFS($B:$B,$B2655,$AG:$AG,AR$1)</f>
        <v>1</v>
      </c>
      <c r="AS2655" s="5">
        <f>COUNTIFS($B:$B,$B2655,$AG:$AG,AS$1)</f>
        <v>0</v>
      </c>
      <c r="AT2655" s="5">
        <f>COUNTIFS($B:$B,$B2655,$AG:$AG,AT$1)</f>
        <v>0</v>
      </c>
      <c r="AU2655" s="5">
        <f>COUNTIFS($B:$B,$B2655,$AG:$AG,AU$1)</f>
        <v>0</v>
      </c>
    </row>
    <row r="2656" spans="1:47" ht="15" customHeight="1" x14ac:dyDescent="0.35">
      <c r="A2656" s="6">
        <f>IF(B2655=B2656,A2655,A2655+1)</f>
        <v>937</v>
      </c>
      <c r="B2656" s="6" t="s">
        <v>1190</v>
      </c>
      <c r="C2656" s="6" t="s">
        <v>1189</v>
      </c>
      <c r="D2656" s="6" t="s">
        <v>1130</v>
      </c>
      <c r="E2656" s="6" t="s">
        <v>1129</v>
      </c>
      <c r="F2656" s="4" t="s">
        <v>7</v>
      </c>
      <c r="G2656" s="4" t="s">
        <v>8</v>
      </c>
      <c r="H2656" s="4" t="s">
        <v>7</v>
      </c>
      <c r="I2656" s="4">
        <v>4</v>
      </c>
      <c r="J2656" s="4" t="s">
        <v>57</v>
      </c>
      <c r="K2656" s="4" t="s">
        <v>1128</v>
      </c>
      <c r="L2656" s="4" t="s">
        <v>55</v>
      </c>
      <c r="M2656" s="4" t="s">
        <v>1188</v>
      </c>
      <c r="N2656" s="4" t="s">
        <v>1187</v>
      </c>
      <c r="P2656" s="4" t="s">
        <v>1</v>
      </c>
      <c r="Q2656" s="5" t="s">
        <v>1126</v>
      </c>
      <c r="R2656" s="5" t="s">
        <v>1125</v>
      </c>
      <c r="S2656" s="5">
        <f>IF(P2656="심사불필요","-",VLOOKUP(K2656,'[1]자격증 backdata'!A:G,7,0))</f>
        <v>0</v>
      </c>
      <c r="T2656" s="5" t="str">
        <f>IF(S2656="-","-",IF(COUNTIFS(B:B,B2656,S:S,"필수")&gt;0,"자격요건충족","확인필요"))</f>
        <v>자격요건충족</v>
      </c>
      <c r="U2656" s="5"/>
      <c r="W2656" s="5">
        <f>IF(Q2656="4급","심사불필요",VLOOKUP(K2656,'[1]자격증 backdata'!A:B,2,0))</f>
        <v>0</v>
      </c>
      <c r="X2656" s="4" t="str">
        <f>IF(R2656="A", MIN(20, SUMIFS(W:W, B:B, B2656, R:R, "A")),IF(R2656="B", MIN(30, SUMIFS(W:W, B:B, B2656, R:R, "B")),"비해당분야"))</f>
        <v>비해당분야</v>
      </c>
      <c r="Y2656" s="4">
        <f>IF(R2656="C",MIN(30,IF(COUNTIFS(B:B,B2656,W:W,"가1")=1,25,IF(COUNTIFS(B:B,B2656,W:W,"가1")&gt;=2,30,0))+IF(COUNTIFS(B:B,B2656,W:W,"나1")&gt;=4,30,IF(COUNTIFS(B:B,B2656,W:W,"나1")=3,26,IF(COUNTIFS(B:B,B2656,W:W,"나1")=2,22,IF(COUNTIFS(B:B,B2656,W:W,"나1")=1,18,0)))))+MIN(30,IF(COUNTIFS(B:B,B2656,W:W,"가2")=1,25,IF(COUNTIFS(B:B,B2656,W:W,"가2")&gt;=2,30,0))+IF(COUNTIFS(B:B,B2656,W:W,"나2")=3,30,IF(COUNTIFS(B:B,B2656,W:W,"나2")=2,25,IF(COUNTIFS(B:B,B2656,W:W,"나2")=1,20,0)))),"비해당분야")</f>
        <v>30</v>
      </c>
      <c r="Z2656" s="4">
        <f>IF(R2656="C",VLOOKUP(K2656,'[1]자격증 backdata'!A:F,6,0),"비해당분야")</f>
        <v>2</v>
      </c>
      <c r="AA2656" s="4">
        <f>IF(R2656="C",SUMIF(B:B,B2656,Z:Z),"비해당분야")</f>
        <v>2</v>
      </c>
      <c r="AB2656" s="4">
        <f>IF(R2656="C",SUM(Y2656,AA2656),"비해당분야")</f>
        <v>32</v>
      </c>
      <c r="AC2656" s="4">
        <f>IF(R2656="C",AB2656,X2656)</f>
        <v>32</v>
      </c>
      <c r="AD2656" s="4">
        <f>VLOOKUP(K2656,'[1]자격증 backdata'!A:D,4,0)</f>
        <v>0</v>
      </c>
      <c r="AE2656" s="4">
        <f>IF(_xlfn.MAXIFS(AD:AD,B:B,B2656)&gt;10,10,_xlfn.MAXIFS(AD:AD,B:B,B2656))</f>
        <v>5</v>
      </c>
      <c r="AG2656" s="5">
        <f>VLOOKUP(K2656,'[1]자격증 backdata'!A:C,3,0)</f>
        <v>0</v>
      </c>
      <c r="AH2656" s="5">
        <f>COUNTIFS($B:$B,$B2656,$AG:$AG,AH$1)</f>
        <v>0</v>
      </c>
      <c r="AI2656" s="5">
        <f>COUNTIFS($B:$B,$B2656,$AG:$AG,AI$1)</f>
        <v>0</v>
      </c>
      <c r="AJ2656" s="5">
        <f>COUNTIFS($B:$B,$B2656,$AG:$AG,AJ$1)</f>
        <v>0</v>
      </c>
      <c r="AK2656" s="5">
        <f>COUNTIFS($B:$B,$B2656,$AG:$AG,AK$1)</f>
        <v>0</v>
      </c>
      <c r="AL2656" s="5">
        <f>COUNTIFS($B:$B,$B2656,$AG:$AG,AL$1)</f>
        <v>0</v>
      </c>
      <c r="AM2656" s="5">
        <f>COUNTIFS($B:$B,$B2656,$AG:$AG,AM$1)</f>
        <v>0</v>
      </c>
      <c r="AN2656" s="5">
        <f>COUNTIFS($B:$B,$B2656,$AG:$AG,AN$1)</f>
        <v>0</v>
      </c>
      <c r="AO2656" s="5">
        <f>COUNTIFS($B:$B,$B2656,$AG:$AG,AO$1)</f>
        <v>0</v>
      </c>
      <c r="AP2656" s="5">
        <f>COUNTIFS($B:$B,$B2656,$AG:$AG,AP$1)</f>
        <v>0</v>
      </c>
      <c r="AQ2656" s="5">
        <f>COUNTIFS($B:$B,$B2656,$AG:$AG,AQ$1)</f>
        <v>0</v>
      </c>
      <c r="AR2656" s="5">
        <f>COUNTIFS($B:$B,$B2656,$AG:$AG,AR$1)</f>
        <v>1</v>
      </c>
      <c r="AS2656" s="5">
        <f>COUNTIFS($B:$B,$B2656,$AG:$AG,AS$1)</f>
        <v>0</v>
      </c>
      <c r="AT2656" s="5">
        <f>COUNTIFS($B:$B,$B2656,$AG:$AG,AT$1)</f>
        <v>0</v>
      </c>
      <c r="AU2656" s="5">
        <f>COUNTIFS($B:$B,$B2656,$AG:$AG,AU$1)</f>
        <v>0</v>
      </c>
    </row>
    <row r="2657" spans="1:47" ht="15" customHeight="1" x14ac:dyDescent="0.35">
      <c r="A2657" s="3">
        <f>IF(B2656=B2657,A2656,A2656+1)</f>
        <v>938</v>
      </c>
      <c r="B2657" s="3" t="s">
        <v>1186</v>
      </c>
      <c r="C2657" s="3" t="s">
        <v>1185</v>
      </c>
      <c r="D2657" s="3" t="s">
        <v>1130</v>
      </c>
      <c r="E2657" s="3" t="s">
        <v>1129</v>
      </c>
      <c r="F2657" s="4" t="s">
        <v>8</v>
      </c>
      <c r="G2657" s="4" t="s">
        <v>8</v>
      </c>
      <c r="H2657" s="4" t="s">
        <v>7</v>
      </c>
      <c r="I2657" s="3">
        <v>1</v>
      </c>
      <c r="J2657" s="3" t="s">
        <v>1184</v>
      </c>
      <c r="K2657" s="3" t="s">
        <v>1183</v>
      </c>
      <c r="L2657" s="3" t="s">
        <v>4</v>
      </c>
      <c r="M2657" s="3" t="s">
        <v>1182</v>
      </c>
      <c r="N2657" s="3" t="s">
        <v>1181</v>
      </c>
      <c r="P2657" s="3" t="s">
        <v>1</v>
      </c>
      <c r="Q2657" s="2" t="s">
        <v>1126</v>
      </c>
      <c r="R2657" s="2" t="s">
        <v>1125</v>
      </c>
      <c r="S2657" s="2" t="str">
        <f>IF(P2657="심사불필요","-",VLOOKUP(K2657,'[1]자격증 backdata'!A:G,7,0))</f>
        <v>필수</v>
      </c>
      <c r="T2657" s="2" t="str">
        <f>IF(S2657="-","-",IF(COUNTIFS(B:B,B2657,S:S,"필수")&gt;0,"자격요건충족","확인필요"))</f>
        <v>자격요건충족</v>
      </c>
      <c r="U2657" s="2"/>
      <c r="W2657" s="2" t="str">
        <f>IF(Q2657="4급","심사불필요",VLOOKUP(K2657,'[1]자격증 backdata'!A:B,2,0))</f>
        <v>나2</v>
      </c>
      <c r="X2657" s="3" t="str">
        <f>IF(R2657="A", MIN(20, SUMIFS(W:W, B:B, B2657, R:R, "A")),IF(R2657="B", MIN(30, SUMIFS(W:W, B:B, B2657, R:R, "B")),"비해당분야"))</f>
        <v>비해당분야</v>
      </c>
      <c r="Y2657" s="3">
        <f>IF(R2657="C",MIN(30,IF(COUNTIFS(B:B,B2657,W:W,"가1")=1,25,IF(COUNTIFS(B:B,B2657,W:W,"가1")&gt;=2,30,0))+IF(COUNTIFS(B:B,B2657,W:W,"나1")&gt;=4,30,IF(COUNTIFS(B:B,B2657,W:W,"나1")=3,26,IF(COUNTIFS(B:B,B2657,W:W,"나1")=2,22,IF(COUNTIFS(B:B,B2657,W:W,"나1")=1,18,0)))))+MIN(30,IF(COUNTIFS(B:B,B2657,W:W,"가2")=1,25,IF(COUNTIFS(B:B,B2657,W:W,"가2")&gt;=2,30,0))+IF(COUNTIFS(B:B,B2657,W:W,"나2")=3,30,IF(COUNTIFS(B:B,B2657,W:W,"나2")=2,25,IF(COUNTIFS(B:B,B2657,W:W,"나2")=1,20,0)))),"비해당분야")</f>
        <v>20</v>
      </c>
      <c r="Z2657" s="3">
        <f>IF(R2657="C",VLOOKUP(K2657,'[1]자격증 backdata'!A:F,6,0),"비해당분야")</f>
        <v>0</v>
      </c>
      <c r="AA2657" s="3">
        <f>IF(R2657="C",SUMIF(B:B,B2657,Z:Z),"비해당분야")</f>
        <v>0</v>
      </c>
      <c r="AB2657" s="3">
        <f>IF(R2657="C",SUM(Y2657,AA2657),"비해당분야")</f>
        <v>20</v>
      </c>
      <c r="AC2657" s="3">
        <f>IF(R2657="C",AB2657,X2657)</f>
        <v>20</v>
      </c>
      <c r="AD2657" s="3">
        <f>VLOOKUP(K2657,'[1]자격증 backdata'!A:D,4,0)</f>
        <v>0</v>
      </c>
      <c r="AE2657" s="3">
        <f>IF(_xlfn.MAXIFS(AD:AD,B:B,B2657)&gt;10,10,_xlfn.MAXIFS(AD:AD,B:B,B2657))</f>
        <v>0</v>
      </c>
      <c r="AG2657" s="2">
        <f>VLOOKUP(K2657,'[1]자격증 backdata'!A:C,3,0)</f>
        <v>0</v>
      </c>
      <c r="AH2657" s="2">
        <f>COUNTIFS($B:$B,$B2657,$AG:$AG,AH$1)</f>
        <v>0</v>
      </c>
      <c r="AI2657" s="2">
        <f>COUNTIFS($B:$B,$B2657,$AG:$AG,AI$1)</f>
        <v>0</v>
      </c>
      <c r="AJ2657" s="2">
        <f>COUNTIFS($B:$B,$B2657,$AG:$AG,AJ$1)</f>
        <v>0</v>
      </c>
      <c r="AK2657" s="2">
        <f>COUNTIFS($B:$B,$B2657,$AG:$AG,AK$1)</f>
        <v>0</v>
      </c>
      <c r="AL2657" s="2">
        <f>COUNTIFS($B:$B,$B2657,$AG:$AG,AL$1)</f>
        <v>0</v>
      </c>
      <c r="AM2657" s="2">
        <f>COUNTIFS($B:$B,$B2657,$AG:$AG,AM$1)</f>
        <v>0</v>
      </c>
      <c r="AN2657" s="2">
        <f>COUNTIFS($B:$B,$B2657,$AG:$AG,AN$1)</f>
        <v>0</v>
      </c>
      <c r="AO2657" s="2">
        <f>COUNTIFS($B:$B,$B2657,$AG:$AG,AO$1)</f>
        <v>0</v>
      </c>
      <c r="AP2657" s="2">
        <f>COUNTIFS($B:$B,$B2657,$AG:$AG,AP$1)</f>
        <v>0</v>
      </c>
      <c r="AQ2657" s="2">
        <f>COUNTIFS($B:$B,$B2657,$AG:$AG,AQ$1)</f>
        <v>0</v>
      </c>
      <c r="AR2657" s="2">
        <f>COUNTIFS($B:$B,$B2657,$AG:$AG,AR$1)</f>
        <v>0</v>
      </c>
      <c r="AS2657" s="2">
        <f>COUNTIFS($B:$B,$B2657,$AG:$AG,AS$1)</f>
        <v>0</v>
      </c>
      <c r="AT2657" s="2">
        <f>COUNTIFS($B:$B,$B2657,$AG:$AG,AT$1)</f>
        <v>0</v>
      </c>
      <c r="AU2657" s="2">
        <f>COUNTIFS($B:$B,$B2657,$AG:$AG,AU$1)</f>
        <v>0</v>
      </c>
    </row>
    <row r="2658" spans="1:47" ht="15" customHeight="1" x14ac:dyDescent="0.35">
      <c r="A2658" s="4">
        <f>IF(B2657=B2658,A2657,A2657+1)</f>
        <v>939</v>
      </c>
      <c r="B2658" s="4" t="s">
        <v>1179</v>
      </c>
      <c r="C2658" s="4" t="s">
        <v>1178</v>
      </c>
      <c r="D2658" s="4" t="s">
        <v>1130</v>
      </c>
      <c r="E2658" s="4" t="s">
        <v>1129</v>
      </c>
      <c r="F2658" s="4" t="s">
        <v>8</v>
      </c>
      <c r="G2658" s="4" t="s">
        <v>8</v>
      </c>
      <c r="H2658" s="4" t="s">
        <v>7</v>
      </c>
      <c r="I2658" s="4">
        <v>1</v>
      </c>
      <c r="J2658" s="4" t="s">
        <v>987</v>
      </c>
      <c r="K2658" s="4" t="s">
        <v>1137</v>
      </c>
      <c r="L2658" s="4" t="s">
        <v>4</v>
      </c>
      <c r="M2658" s="4" t="s">
        <v>1180</v>
      </c>
      <c r="N2658" s="4" t="s">
        <v>1135</v>
      </c>
      <c r="P2658" s="4" t="s">
        <v>1</v>
      </c>
      <c r="Q2658" s="5" t="s">
        <v>1126</v>
      </c>
      <c r="R2658" s="5" t="s">
        <v>1125</v>
      </c>
      <c r="S2658" s="5" t="str">
        <f>IF(P2658="심사불필요","-",VLOOKUP(K2658,'[1]자격증 backdata'!A:G,7,0))</f>
        <v>필수</v>
      </c>
      <c r="T2658" s="5" t="str">
        <f>IF(S2658="-","-",IF(COUNTIFS(B:B,B2658,S:S,"필수")&gt;0,"자격요건충족","확인필요"))</f>
        <v>자격요건충족</v>
      </c>
      <c r="U2658" s="5"/>
      <c r="W2658" s="5" t="str">
        <f>IF(Q2658="4급","심사불필요",VLOOKUP(K2658,'[1]자격증 backdata'!A:B,2,0))</f>
        <v>나2</v>
      </c>
      <c r="X2658" s="4" t="str">
        <f>IF(R2658="A", MIN(20, SUMIFS(W:W, B:B, B2658, R:R, "A")),IF(R2658="B", MIN(30, SUMIFS(W:W, B:B, B2658, R:R, "B")),"비해당분야"))</f>
        <v>비해당분야</v>
      </c>
      <c r="Y2658" s="4">
        <f>IF(R2658="C",MIN(30,IF(COUNTIFS(B:B,B2658,W:W,"가1")=1,25,IF(COUNTIFS(B:B,B2658,W:W,"가1")&gt;=2,30,0))+IF(COUNTIFS(B:B,B2658,W:W,"나1")&gt;=4,30,IF(COUNTIFS(B:B,B2658,W:W,"나1")=3,26,IF(COUNTIFS(B:B,B2658,W:W,"나1")=2,22,IF(COUNTIFS(B:B,B2658,W:W,"나1")=1,18,0)))))+MIN(30,IF(COUNTIFS(B:B,B2658,W:W,"가2")=1,25,IF(COUNTIFS(B:B,B2658,W:W,"가2")&gt;=2,30,0))+IF(COUNTIFS(B:B,B2658,W:W,"나2")=3,30,IF(COUNTIFS(B:B,B2658,W:W,"나2")=2,25,IF(COUNTIFS(B:B,B2658,W:W,"나2")=1,20,0)))),"비해당분야")</f>
        <v>25</v>
      </c>
      <c r="Z2658" s="4">
        <f>IF(R2658="C",VLOOKUP(K2658,'[1]자격증 backdata'!A:F,6,0),"비해당분야")</f>
        <v>0</v>
      </c>
      <c r="AA2658" s="4">
        <f>IF(R2658="C",SUMIF(B:B,B2658,Z:Z),"비해당분야")</f>
        <v>0</v>
      </c>
      <c r="AB2658" s="4">
        <f>IF(R2658="C",SUM(Y2658,AA2658),"비해당분야")</f>
        <v>25</v>
      </c>
      <c r="AC2658" s="4">
        <f>IF(R2658="C",AB2658,X2658)</f>
        <v>25</v>
      </c>
      <c r="AD2658" s="4">
        <f>VLOOKUP(K2658,'[1]자격증 backdata'!A:D,4,0)</f>
        <v>0</v>
      </c>
      <c r="AE2658" s="4">
        <f>IF(_xlfn.MAXIFS(AD:AD,B:B,B2658)&gt;10,10,_xlfn.MAXIFS(AD:AD,B:B,B2658))</f>
        <v>0</v>
      </c>
      <c r="AG2658" s="5">
        <f>VLOOKUP(K2658,'[1]자격증 backdata'!A:C,3,0)</f>
        <v>0</v>
      </c>
      <c r="AH2658" s="5">
        <f>COUNTIFS($B:$B,$B2658,$AG:$AG,AH$1)</f>
        <v>0</v>
      </c>
      <c r="AI2658" s="5">
        <f>COUNTIFS($B:$B,$B2658,$AG:$AG,AI$1)</f>
        <v>0</v>
      </c>
      <c r="AJ2658" s="5">
        <f>COUNTIFS($B:$B,$B2658,$AG:$AG,AJ$1)</f>
        <v>0</v>
      </c>
      <c r="AK2658" s="5">
        <f>COUNTIFS($B:$B,$B2658,$AG:$AG,AK$1)</f>
        <v>0</v>
      </c>
      <c r="AL2658" s="5">
        <f>COUNTIFS($B:$B,$B2658,$AG:$AG,AL$1)</f>
        <v>0</v>
      </c>
      <c r="AM2658" s="5">
        <f>COUNTIFS($B:$B,$B2658,$AG:$AG,AM$1)</f>
        <v>0</v>
      </c>
      <c r="AN2658" s="5">
        <f>COUNTIFS($B:$B,$B2658,$AG:$AG,AN$1)</f>
        <v>0</v>
      </c>
      <c r="AO2658" s="5">
        <f>COUNTIFS($B:$B,$B2658,$AG:$AG,AO$1)</f>
        <v>0</v>
      </c>
      <c r="AP2658" s="5">
        <f>COUNTIFS($B:$B,$B2658,$AG:$AG,AP$1)</f>
        <v>0</v>
      </c>
      <c r="AQ2658" s="5">
        <f>COUNTIFS($B:$B,$B2658,$AG:$AG,AQ$1)</f>
        <v>0</v>
      </c>
      <c r="AR2658" s="5">
        <f>COUNTIFS($B:$B,$B2658,$AG:$AG,AR$1)</f>
        <v>0</v>
      </c>
      <c r="AS2658" s="5">
        <f>COUNTIFS($B:$B,$B2658,$AG:$AG,AS$1)</f>
        <v>0</v>
      </c>
      <c r="AT2658" s="5">
        <f>COUNTIFS($B:$B,$B2658,$AG:$AG,AT$1)</f>
        <v>0</v>
      </c>
      <c r="AU2658" s="5">
        <f>COUNTIFS($B:$B,$B2658,$AG:$AG,AU$1)</f>
        <v>0</v>
      </c>
    </row>
    <row r="2659" spans="1:47" ht="15" customHeight="1" x14ac:dyDescent="0.35">
      <c r="A2659" s="6">
        <f>IF(B2658=B2659,A2658,A2658+1)</f>
        <v>939</v>
      </c>
      <c r="B2659" s="6" t="s">
        <v>1179</v>
      </c>
      <c r="C2659" s="6" t="s">
        <v>1178</v>
      </c>
      <c r="D2659" s="6" t="s">
        <v>1130</v>
      </c>
      <c r="E2659" s="6" t="s">
        <v>1129</v>
      </c>
      <c r="F2659" s="4" t="s">
        <v>8</v>
      </c>
      <c r="G2659" s="4" t="s">
        <v>8</v>
      </c>
      <c r="H2659" s="4" t="s">
        <v>7</v>
      </c>
      <c r="I2659" s="4">
        <v>2</v>
      </c>
      <c r="J2659" s="4" t="s">
        <v>1150</v>
      </c>
      <c r="K2659" s="4" t="s">
        <v>1149</v>
      </c>
      <c r="L2659" s="4" t="s">
        <v>4</v>
      </c>
      <c r="M2659" s="4" t="s">
        <v>1177</v>
      </c>
      <c r="N2659" s="4" t="s">
        <v>1176</v>
      </c>
      <c r="P2659" s="4" t="s">
        <v>1</v>
      </c>
      <c r="Q2659" s="5" t="s">
        <v>1126</v>
      </c>
      <c r="R2659" s="5" t="s">
        <v>1125</v>
      </c>
      <c r="S2659" s="5" t="str">
        <f>IF(P2659="심사불필요","-",VLOOKUP(K2659,'[1]자격증 backdata'!A:G,7,0))</f>
        <v>필수</v>
      </c>
      <c r="T2659" s="5" t="str">
        <f>IF(S2659="-","-",IF(COUNTIFS(B:B,B2659,S:S,"필수")&gt;0,"자격요건충족","확인필요"))</f>
        <v>자격요건충족</v>
      </c>
      <c r="U2659" s="5"/>
      <c r="W2659" s="5" t="str">
        <f>IF(Q2659="4급","심사불필요",VLOOKUP(K2659,'[1]자격증 backdata'!A:B,2,0))</f>
        <v>나2</v>
      </c>
      <c r="X2659" s="4" t="str">
        <f>IF(R2659="A", MIN(20, SUMIFS(W:W, B:B, B2659, R:R, "A")),IF(R2659="B", MIN(30, SUMIFS(W:W, B:B, B2659, R:R, "B")),"비해당분야"))</f>
        <v>비해당분야</v>
      </c>
      <c r="Y2659" s="4">
        <f>IF(R2659="C",MIN(30,IF(COUNTIFS(B:B,B2659,W:W,"가1")=1,25,IF(COUNTIFS(B:B,B2659,W:W,"가1")&gt;=2,30,0))+IF(COUNTIFS(B:B,B2659,W:W,"나1")&gt;=4,30,IF(COUNTIFS(B:B,B2659,W:W,"나1")=3,26,IF(COUNTIFS(B:B,B2659,W:W,"나1")=2,22,IF(COUNTIFS(B:B,B2659,W:W,"나1")=1,18,0)))))+MIN(30,IF(COUNTIFS(B:B,B2659,W:W,"가2")=1,25,IF(COUNTIFS(B:B,B2659,W:W,"가2")&gt;=2,30,0))+IF(COUNTIFS(B:B,B2659,W:W,"나2")=3,30,IF(COUNTIFS(B:B,B2659,W:W,"나2")=2,25,IF(COUNTIFS(B:B,B2659,W:W,"나2")=1,20,0)))),"비해당분야")</f>
        <v>25</v>
      </c>
      <c r="Z2659" s="4">
        <f>IF(R2659="C",VLOOKUP(K2659,'[1]자격증 backdata'!A:F,6,0),"비해당분야")</f>
        <v>0</v>
      </c>
      <c r="AA2659" s="4">
        <f>IF(R2659="C",SUMIF(B:B,B2659,Z:Z),"비해당분야")</f>
        <v>0</v>
      </c>
      <c r="AB2659" s="4">
        <f>IF(R2659="C",SUM(Y2659,AA2659),"비해당분야")</f>
        <v>25</v>
      </c>
      <c r="AC2659" s="4">
        <f>IF(R2659="C",AB2659,X2659)</f>
        <v>25</v>
      </c>
      <c r="AD2659" s="4">
        <f>VLOOKUP(K2659,'[1]자격증 backdata'!A:D,4,0)</f>
        <v>0</v>
      </c>
      <c r="AE2659" s="4">
        <f>IF(_xlfn.MAXIFS(AD:AD,B:B,B2659)&gt;10,10,_xlfn.MAXIFS(AD:AD,B:B,B2659))</f>
        <v>0</v>
      </c>
      <c r="AG2659" s="5">
        <f>VLOOKUP(K2659,'[1]자격증 backdata'!A:C,3,0)</f>
        <v>0</v>
      </c>
      <c r="AH2659" s="5">
        <f>COUNTIFS($B:$B,$B2659,$AG:$AG,AH$1)</f>
        <v>0</v>
      </c>
      <c r="AI2659" s="5">
        <f>COUNTIFS($B:$B,$B2659,$AG:$AG,AI$1)</f>
        <v>0</v>
      </c>
      <c r="AJ2659" s="5">
        <f>COUNTIFS($B:$B,$B2659,$AG:$AG,AJ$1)</f>
        <v>0</v>
      </c>
      <c r="AK2659" s="5">
        <f>COUNTIFS($B:$B,$B2659,$AG:$AG,AK$1)</f>
        <v>0</v>
      </c>
      <c r="AL2659" s="5">
        <f>COUNTIFS($B:$B,$B2659,$AG:$AG,AL$1)</f>
        <v>0</v>
      </c>
      <c r="AM2659" s="5">
        <f>COUNTIFS($B:$B,$B2659,$AG:$AG,AM$1)</f>
        <v>0</v>
      </c>
      <c r="AN2659" s="5">
        <f>COUNTIFS($B:$B,$B2659,$AG:$AG,AN$1)</f>
        <v>0</v>
      </c>
      <c r="AO2659" s="5">
        <f>COUNTIFS($B:$B,$B2659,$AG:$AG,AO$1)</f>
        <v>0</v>
      </c>
      <c r="AP2659" s="5">
        <f>COUNTIFS($B:$B,$B2659,$AG:$AG,AP$1)</f>
        <v>0</v>
      </c>
      <c r="AQ2659" s="5">
        <f>COUNTIFS($B:$B,$B2659,$AG:$AG,AQ$1)</f>
        <v>0</v>
      </c>
      <c r="AR2659" s="5">
        <f>COUNTIFS($B:$B,$B2659,$AG:$AG,AR$1)</f>
        <v>0</v>
      </c>
      <c r="AS2659" s="5">
        <f>COUNTIFS($B:$B,$B2659,$AG:$AG,AS$1)</f>
        <v>0</v>
      </c>
      <c r="AT2659" s="5">
        <f>COUNTIFS($B:$B,$B2659,$AG:$AG,AT$1)</f>
        <v>0</v>
      </c>
      <c r="AU2659" s="5">
        <f>COUNTIFS($B:$B,$B2659,$AG:$AG,AU$1)</f>
        <v>0</v>
      </c>
    </row>
    <row r="2660" spans="1:47" ht="15" customHeight="1" x14ac:dyDescent="0.35">
      <c r="A2660" s="3">
        <f>IF(B2659=B2660,A2659,A2659+1)</f>
        <v>940</v>
      </c>
      <c r="B2660" s="3" t="s">
        <v>1173</v>
      </c>
      <c r="C2660" s="3" t="s">
        <v>1172</v>
      </c>
      <c r="D2660" s="3" t="s">
        <v>1130</v>
      </c>
      <c r="E2660" s="3" t="s">
        <v>1129</v>
      </c>
      <c r="F2660" s="4" t="s">
        <v>8</v>
      </c>
      <c r="G2660" s="4" t="s">
        <v>8</v>
      </c>
      <c r="H2660" s="4" t="s">
        <v>7</v>
      </c>
      <c r="I2660" s="3">
        <v>1</v>
      </c>
      <c r="J2660" s="3" t="s">
        <v>987</v>
      </c>
      <c r="K2660" s="3" t="s">
        <v>1137</v>
      </c>
      <c r="L2660" s="3" t="s">
        <v>4</v>
      </c>
      <c r="M2660" s="3" t="s">
        <v>1175</v>
      </c>
      <c r="N2660" s="3" t="s">
        <v>1174</v>
      </c>
      <c r="P2660" s="3" t="s">
        <v>1</v>
      </c>
      <c r="Q2660" s="2" t="s">
        <v>1126</v>
      </c>
      <c r="R2660" s="2" t="s">
        <v>1125</v>
      </c>
      <c r="S2660" s="2" t="str">
        <f>IF(P2660="심사불필요","-",VLOOKUP(K2660,'[1]자격증 backdata'!A:G,7,0))</f>
        <v>필수</v>
      </c>
      <c r="T2660" s="2" t="str">
        <f>IF(S2660="-","-",IF(COUNTIFS(B:B,B2660,S:S,"필수")&gt;0,"자격요건충족","확인필요"))</f>
        <v>자격요건충족</v>
      </c>
      <c r="U2660" s="2"/>
      <c r="W2660" s="2" t="str">
        <f>IF(Q2660="4급","심사불필요",VLOOKUP(K2660,'[1]자격증 backdata'!A:B,2,0))</f>
        <v>나2</v>
      </c>
      <c r="X2660" s="3" t="str">
        <f>IF(R2660="A", MIN(20, SUMIFS(W:W, B:B, B2660, R:R, "A")),IF(R2660="B", MIN(30, SUMIFS(W:W, B:B, B2660, R:R, "B")),"비해당분야"))</f>
        <v>비해당분야</v>
      </c>
      <c r="Y2660" s="3">
        <f>IF(R2660="C",MIN(30,IF(COUNTIFS(B:B,B2660,W:W,"가1")=1,25,IF(COUNTIFS(B:B,B2660,W:W,"가1")&gt;=2,30,0))+IF(COUNTIFS(B:B,B2660,W:W,"나1")&gt;=4,30,IF(COUNTIFS(B:B,B2660,W:W,"나1")=3,26,IF(COUNTIFS(B:B,B2660,W:W,"나1")=2,22,IF(COUNTIFS(B:B,B2660,W:W,"나1")=1,18,0)))))+MIN(30,IF(COUNTIFS(B:B,B2660,W:W,"가2")=1,25,IF(COUNTIFS(B:B,B2660,W:W,"가2")&gt;=2,30,0))+IF(COUNTIFS(B:B,B2660,W:W,"나2")=3,30,IF(COUNTIFS(B:B,B2660,W:W,"나2")=2,25,IF(COUNTIFS(B:B,B2660,W:W,"나2")=1,20,0)))),"비해당분야")</f>
        <v>25</v>
      </c>
      <c r="Z2660" s="3">
        <f>IF(R2660="C",VLOOKUP(K2660,'[1]자격증 backdata'!A:F,6,0),"비해당분야")</f>
        <v>0</v>
      </c>
      <c r="AA2660" s="3">
        <f>IF(R2660="C",SUMIF(B:B,B2660,Z:Z),"비해당분야")</f>
        <v>0</v>
      </c>
      <c r="AB2660" s="3">
        <f>IF(R2660="C",SUM(Y2660,AA2660),"비해당분야")</f>
        <v>25</v>
      </c>
      <c r="AC2660" s="3">
        <f>IF(R2660="C",AB2660,X2660)</f>
        <v>25</v>
      </c>
      <c r="AD2660" s="3">
        <f>VLOOKUP(K2660,'[1]자격증 backdata'!A:D,4,0)</f>
        <v>0</v>
      </c>
      <c r="AE2660" s="3">
        <f>IF(_xlfn.MAXIFS(AD:AD,B:B,B2660)&gt;10,10,_xlfn.MAXIFS(AD:AD,B:B,B2660))</f>
        <v>0</v>
      </c>
      <c r="AG2660" s="2">
        <f>VLOOKUP(K2660,'[1]자격증 backdata'!A:C,3,0)</f>
        <v>0</v>
      </c>
      <c r="AH2660" s="2">
        <f>COUNTIFS($B:$B,$B2660,$AG:$AG,AH$1)</f>
        <v>0</v>
      </c>
      <c r="AI2660" s="2">
        <f>COUNTIFS($B:$B,$B2660,$AG:$AG,AI$1)</f>
        <v>0</v>
      </c>
      <c r="AJ2660" s="2">
        <f>COUNTIFS($B:$B,$B2660,$AG:$AG,AJ$1)</f>
        <v>0</v>
      </c>
      <c r="AK2660" s="2">
        <f>COUNTIFS($B:$B,$B2660,$AG:$AG,AK$1)</f>
        <v>0</v>
      </c>
      <c r="AL2660" s="2">
        <f>COUNTIFS($B:$B,$B2660,$AG:$AG,AL$1)</f>
        <v>0</v>
      </c>
      <c r="AM2660" s="2">
        <f>COUNTIFS($B:$B,$B2660,$AG:$AG,AM$1)</f>
        <v>0</v>
      </c>
      <c r="AN2660" s="2">
        <f>COUNTIFS($B:$B,$B2660,$AG:$AG,AN$1)</f>
        <v>0</v>
      </c>
      <c r="AO2660" s="2">
        <f>COUNTIFS($B:$B,$B2660,$AG:$AG,AO$1)</f>
        <v>0</v>
      </c>
      <c r="AP2660" s="2">
        <f>COUNTIFS($B:$B,$B2660,$AG:$AG,AP$1)</f>
        <v>0</v>
      </c>
      <c r="AQ2660" s="2">
        <f>COUNTIFS($B:$B,$B2660,$AG:$AG,AQ$1)</f>
        <v>0</v>
      </c>
      <c r="AR2660" s="2">
        <f>COUNTIFS($B:$B,$B2660,$AG:$AG,AR$1)</f>
        <v>0</v>
      </c>
      <c r="AS2660" s="2">
        <f>COUNTIFS($B:$B,$B2660,$AG:$AG,AS$1)</f>
        <v>0</v>
      </c>
      <c r="AT2660" s="2">
        <f>COUNTIFS($B:$B,$B2660,$AG:$AG,AT$1)</f>
        <v>0</v>
      </c>
      <c r="AU2660" s="2">
        <f>COUNTIFS($B:$B,$B2660,$AG:$AG,AU$1)</f>
        <v>0</v>
      </c>
    </row>
    <row r="2661" spans="1:47" ht="15" customHeight="1" x14ac:dyDescent="0.35">
      <c r="A2661" s="7">
        <f>IF(B2660=B2661,A2660,A2660+1)</f>
        <v>940</v>
      </c>
      <c r="B2661" s="7" t="s">
        <v>1173</v>
      </c>
      <c r="C2661" s="7" t="s">
        <v>1172</v>
      </c>
      <c r="D2661" s="7" t="s">
        <v>1130</v>
      </c>
      <c r="E2661" s="7" t="s">
        <v>1129</v>
      </c>
      <c r="F2661" s="4" t="s">
        <v>8</v>
      </c>
      <c r="G2661" s="4" t="s">
        <v>8</v>
      </c>
      <c r="H2661" s="4" t="s">
        <v>7</v>
      </c>
      <c r="I2661" s="3">
        <v>2</v>
      </c>
      <c r="J2661" s="3" t="s">
        <v>1150</v>
      </c>
      <c r="K2661" s="3" t="s">
        <v>1149</v>
      </c>
      <c r="L2661" s="3" t="s">
        <v>4</v>
      </c>
      <c r="M2661" s="3" t="s">
        <v>1171</v>
      </c>
      <c r="N2661" s="3" t="s">
        <v>1170</v>
      </c>
      <c r="P2661" s="3" t="s">
        <v>1</v>
      </c>
      <c r="Q2661" s="2" t="s">
        <v>1126</v>
      </c>
      <c r="R2661" s="2" t="s">
        <v>1125</v>
      </c>
      <c r="S2661" s="2" t="str">
        <f>IF(P2661="심사불필요","-",VLOOKUP(K2661,'[1]자격증 backdata'!A:G,7,0))</f>
        <v>필수</v>
      </c>
      <c r="T2661" s="2" t="str">
        <f>IF(S2661="-","-",IF(COUNTIFS(B:B,B2661,S:S,"필수")&gt;0,"자격요건충족","확인필요"))</f>
        <v>자격요건충족</v>
      </c>
      <c r="U2661" s="2"/>
      <c r="W2661" s="2" t="str">
        <f>IF(Q2661="4급","심사불필요",VLOOKUP(K2661,'[1]자격증 backdata'!A:B,2,0))</f>
        <v>나2</v>
      </c>
      <c r="X2661" s="3" t="str">
        <f>IF(R2661="A", MIN(20, SUMIFS(W:W, B:B, B2661, R:R, "A")),IF(R2661="B", MIN(30, SUMIFS(W:W, B:B, B2661, R:R, "B")),"비해당분야"))</f>
        <v>비해당분야</v>
      </c>
      <c r="Y2661" s="3">
        <f>IF(R2661="C",MIN(30,IF(COUNTIFS(B:B,B2661,W:W,"가1")=1,25,IF(COUNTIFS(B:B,B2661,W:W,"가1")&gt;=2,30,0))+IF(COUNTIFS(B:B,B2661,W:W,"나1")&gt;=4,30,IF(COUNTIFS(B:B,B2661,W:W,"나1")=3,26,IF(COUNTIFS(B:B,B2661,W:W,"나1")=2,22,IF(COUNTIFS(B:B,B2661,W:W,"나1")=1,18,0)))))+MIN(30,IF(COUNTIFS(B:B,B2661,W:W,"가2")=1,25,IF(COUNTIFS(B:B,B2661,W:W,"가2")&gt;=2,30,0))+IF(COUNTIFS(B:B,B2661,W:W,"나2")=3,30,IF(COUNTIFS(B:B,B2661,W:W,"나2")=2,25,IF(COUNTIFS(B:B,B2661,W:W,"나2")=1,20,0)))),"비해당분야")</f>
        <v>25</v>
      </c>
      <c r="Z2661" s="3">
        <f>IF(R2661="C",VLOOKUP(K2661,'[1]자격증 backdata'!A:F,6,0),"비해당분야")</f>
        <v>0</v>
      </c>
      <c r="AA2661" s="3">
        <f>IF(R2661="C",SUMIF(B:B,B2661,Z:Z),"비해당분야")</f>
        <v>0</v>
      </c>
      <c r="AB2661" s="3">
        <f>IF(R2661="C",SUM(Y2661,AA2661),"비해당분야")</f>
        <v>25</v>
      </c>
      <c r="AC2661" s="3">
        <f>IF(R2661="C",AB2661,X2661)</f>
        <v>25</v>
      </c>
      <c r="AD2661" s="3">
        <f>VLOOKUP(K2661,'[1]자격증 backdata'!A:D,4,0)</f>
        <v>0</v>
      </c>
      <c r="AE2661" s="3">
        <f>IF(_xlfn.MAXIFS(AD:AD,B:B,B2661)&gt;10,10,_xlfn.MAXIFS(AD:AD,B:B,B2661))</f>
        <v>0</v>
      </c>
      <c r="AG2661" s="2">
        <f>VLOOKUP(K2661,'[1]자격증 backdata'!A:C,3,0)</f>
        <v>0</v>
      </c>
      <c r="AH2661" s="2">
        <f>COUNTIFS($B:$B,$B2661,$AG:$AG,AH$1)</f>
        <v>0</v>
      </c>
      <c r="AI2661" s="2">
        <f>COUNTIFS($B:$B,$B2661,$AG:$AG,AI$1)</f>
        <v>0</v>
      </c>
      <c r="AJ2661" s="2">
        <f>COUNTIFS($B:$B,$B2661,$AG:$AG,AJ$1)</f>
        <v>0</v>
      </c>
      <c r="AK2661" s="2">
        <f>COUNTIFS($B:$B,$B2661,$AG:$AG,AK$1)</f>
        <v>0</v>
      </c>
      <c r="AL2661" s="2">
        <f>COUNTIFS($B:$B,$B2661,$AG:$AG,AL$1)</f>
        <v>0</v>
      </c>
      <c r="AM2661" s="2">
        <f>COUNTIFS($B:$B,$B2661,$AG:$AG,AM$1)</f>
        <v>0</v>
      </c>
      <c r="AN2661" s="2">
        <f>COUNTIFS($B:$B,$B2661,$AG:$AG,AN$1)</f>
        <v>0</v>
      </c>
      <c r="AO2661" s="2">
        <f>COUNTIFS($B:$B,$B2661,$AG:$AG,AO$1)</f>
        <v>0</v>
      </c>
      <c r="AP2661" s="2">
        <f>COUNTIFS($B:$B,$B2661,$AG:$AG,AP$1)</f>
        <v>0</v>
      </c>
      <c r="AQ2661" s="2">
        <f>COUNTIFS($B:$B,$B2661,$AG:$AG,AQ$1)</f>
        <v>0</v>
      </c>
      <c r="AR2661" s="2">
        <f>COUNTIFS($B:$B,$B2661,$AG:$AG,AR$1)</f>
        <v>0</v>
      </c>
      <c r="AS2661" s="2">
        <f>COUNTIFS($B:$B,$B2661,$AG:$AG,AS$1)</f>
        <v>0</v>
      </c>
      <c r="AT2661" s="2">
        <f>COUNTIFS($B:$B,$B2661,$AG:$AG,AT$1)</f>
        <v>0</v>
      </c>
      <c r="AU2661" s="2">
        <f>COUNTIFS($B:$B,$B2661,$AG:$AG,AU$1)</f>
        <v>0</v>
      </c>
    </row>
    <row r="2662" spans="1:47" ht="15" customHeight="1" x14ac:dyDescent="0.35">
      <c r="A2662" s="4">
        <f>IF(B2661=B2662,A2661,A2661+1)</f>
        <v>941</v>
      </c>
      <c r="B2662" s="4" t="s">
        <v>1164</v>
      </c>
      <c r="C2662" s="4" t="s">
        <v>1163</v>
      </c>
      <c r="D2662" s="4" t="s">
        <v>1130</v>
      </c>
      <c r="E2662" s="4" t="s">
        <v>1129</v>
      </c>
      <c r="F2662" s="4" t="s">
        <v>8</v>
      </c>
      <c r="G2662" s="4" t="s">
        <v>8</v>
      </c>
      <c r="H2662" s="4" t="s">
        <v>7</v>
      </c>
      <c r="I2662" s="4">
        <v>1</v>
      </c>
      <c r="J2662" s="4" t="s">
        <v>987</v>
      </c>
      <c r="K2662" s="4" t="s">
        <v>1137</v>
      </c>
      <c r="L2662" s="4" t="s">
        <v>4</v>
      </c>
      <c r="M2662" s="4" t="s">
        <v>1169</v>
      </c>
      <c r="N2662" s="4" t="s">
        <v>1135</v>
      </c>
      <c r="P2662" s="4" t="s">
        <v>1</v>
      </c>
      <c r="Q2662" s="5" t="s">
        <v>1126</v>
      </c>
      <c r="R2662" s="5" t="s">
        <v>1125</v>
      </c>
      <c r="S2662" s="5" t="str">
        <f>IF(P2662="심사불필요","-",VLOOKUP(K2662,'[1]자격증 backdata'!A:G,7,0))</f>
        <v>필수</v>
      </c>
      <c r="T2662" s="5" t="str">
        <f>IF(S2662="-","-",IF(COUNTIFS(B:B,B2662,S:S,"필수")&gt;0,"자격요건충족","확인필요"))</f>
        <v>자격요건충족</v>
      </c>
      <c r="U2662" s="5"/>
      <c r="W2662" s="5" t="str">
        <f>IF(Q2662="4급","심사불필요",VLOOKUP(K2662,'[1]자격증 backdata'!A:B,2,0))</f>
        <v>나2</v>
      </c>
      <c r="X2662" s="4" t="str">
        <f>IF(R2662="A", MIN(20, SUMIFS(W:W, B:B, B2662, R:R, "A")),IF(R2662="B", MIN(30, SUMIFS(W:W, B:B, B2662, R:R, "B")),"비해당분야"))</f>
        <v>비해당분야</v>
      </c>
      <c r="Y2662" s="4">
        <f>IF(R2662="C",MIN(30,IF(COUNTIFS(B:B,B2662,W:W,"가1")=1,25,IF(COUNTIFS(B:B,B2662,W:W,"가1")&gt;=2,30,0))+IF(COUNTIFS(B:B,B2662,W:W,"나1")&gt;=4,30,IF(COUNTIFS(B:B,B2662,W:W,"나1")=3,26,IF(COUNTIFS(B:B,B2662,W:W,"나1")=2,22,IF(COUNTIFS(B:B,B2662,W:W,"나1")=1,18,0)))))+MIN(30,IF(COUNTIFS(B:B,B2662,W:W,"가2")=1,25,IF(COUNTIFS(B:B,B2662,W:W,"가2")&gt;=2,30,0))+IF(COUNTIFS(B:B,B2662,W:W,"나2")=3,30,IF(COUNTIFS(B:B,B2662,W:W,"나2")=2,25,IF(COUNTIFS(B:B,B2662,W:W,"나2")=1,20,0)))),"비해당분야")</f>
        <v>25</v>
      </c>
      <c r="Z2662" s="4">
        <f>IF(R2662="C",VLOOKUP(K2662,'[1]자격증 backdata'!A:F,6,0),"비해당분야")</f>
        <v>0</v>
      </c>
      <c r="AA2662" s="4">
        <f>IF(R2662="C",SUMIF(B:B,B2662,Z:Z),"비해당분야")</f>
        <v>4</v>
      </c>
      <c r="AB2662" s="4">
        <f>IF(R2662="C",SUM(Y2662,AA2662),"비해당분야")</f>
        <v>29</v>
      </c>
      <c r="AC2662" s="4">
        <f>IF(R2662="C",AB2662,X2662)</f>
        <v>29</v>
      </c>
      <c r="AD2662" s="4">
        <f>VLOOKUP(K2662,'[1]자격증 backdata'!A:D,4,0)</f>
        <v>0</v>
      </c>
      <c r="AE2662" s="4">
        <f>IF(_xlfn.MAXIFS(AD:AD,B:B,B2662)&gt;10,10,_xlfn.MAXIFS(AD:AD,B:B,B2662))</f>
        <v>5</v>
      </c>
      <c r="AG2662" s="5">
        <f>VLOOKUP(K2662,'[1]자격증 backdata'!A:C,3,0)</f>
        <v>0</v>
      </c>
      <c r="AH2662" s="5">
        <f>COUNTIFS($B:$B,$B2662,$AG:$AG,AH$1)</f>
        <v>0</v>
      </c>
      <c r="AI2662" s="5">
        <f>COUNTIFS($B:$B,$B2662,$AG:$AG,AI$1)</f>
        <v>0</v>
      </c>
      <c r="AJ2662" s="5">
        <f>COUNTIFS($B:$B,$B2662,$AG:$AG,AJ$1)</f>
        <v>0</v>
      </c>
      <c r="AK2662" s="5">
        <f>COUNTIFS($B:$B,$B2662,$AG:$AG,AK$1)</f>
        <v>0</v>
      </c>
      <c r="AL2662" s="5">
        <f>COUNTIFS($B:$B,$B2662,$AG:$AG,AL$1)</f>
        <v>0</v>
      </c>
      <c r="AM2662" s="5">
        <f>COUNTIFS($B:$B,$B2662,$AG:$AG,AM$1)</f>
        <v>0</v>
      </c>
      <c r="AN2662" s="5">
        <f>COUNTIFS($B:$B,$B2662,$AG:$AG,AN$1)</f>
        <v>0</v>
      </c>
      <c r="AO2662" s="5">
        <f>COUNTIFS($B:$B,$B2662,$AG:$AG,AO$1)</f>
        <v>0</v>
      </c>
      <c r="AP2662" s="5">
        <f>COUNTIFS($B:$B,$B2662,$AG:$AG,AP$1)</f>
        <v>0</v>
      </c>
      <c r="AQ2662" s="5">
        <f>COUNTIFS($B:$B,$B2662,$AG:$AG,AQ$1)</f>
        <v>0</v>
      </c>
      <c r="AR2662" s="5">
        <f>COUNTIFS($B:$B,$B2662,$AG:$AG,AR$1)</f>
        <v>0</v>
      </c>
      <c r="AS2662" s="5">
        <f>COUNTIFS($B:$B,$B2662,$AG:$AG,AS$1)</f>
        <v>0</v>
      </c>
      <c r="AT2662" s="5">
        <f>COUNTIFS($B:$B,$B2662,$AG:$AG,AT$1)</f>
        <v>0</v>
      </c>
      <c r="AU2662" s="5">
        <f>COUNTIFS($B:$B,$B2662,$AG:$AG,AU$1)</f>
        <v>0</v>
      </c>
    </row>
    <row r="2663" spans="1:47" ht="15" customHeight="1" x14ac:dyDescent="0.35">
      <c r="A2663" s="6">
        <f>IF(B2662=B2663,A2662,A2662+1)</f>
        <v>941</v>
      </c>
      <c r="B2663" s="6" t="s">
        <v>1164</v>
      </c>
      <c r="C2663" s="6" t="s">
        <v>1163</v>
      </c>
      <c r="D2663" s="6" t="s">
        <v>1130</v>
      </c>
      <c r="E2663" s="6" t="s">
        <v>1129</v>
      </c>
      <c r="F2663" s="4" t="s">
        <v>8</v>
      </c>
      <c r="G2663" s="4" t="s">
        <v>8</v>
      </c>
      <c r="H2663" s="4" t="s">
        <v>7</v>
      </c>
      <c r="I2663" s="4">
        <v>2</v>
      </c>
      <c r="J2663" s="4" t="s">
        <v>1150</v>
      </c>
      <c r="K2663" s="4" t="s">
        <v>1149</v>
      </c>
      <c r="L2663" s="4" t="s">
        <v>4</v>
      </c>
      <c r="M2663" s="4" t="s">
        <v>1168</v>
      </c>
      <c r="N2663" s="4" t="s">
        <v>1147</v>
      </c>
      <c r="P2663" s="4" t="s">
        <v>1</v>
      </c>
      <c r="Q2663" s="5" t="s">
        <v>1126</v>
      </c>
      <c r="R2663" s="5" t="s">
        <v>1125</v>
      </c>
      <c r="S2663" s="5" t="str">
        <f>IF(P2663="심사불필요","-",VLOOKUP(K2663,'[1]자격증 backdata'!A:G,7,0))</f>
        <v>필수</v>
      </c>
      <c r="T2663" s="5" t="str">
        <f>IF(S2663="-","-",IF(COUNTIFS(B:B,B2663,S:S,"필수")&gt;0,"자격요건충족","확인필요"))</f>
        <v>자격요건충족</v>
      </c>
      <c r="U2663" s="5"/>
      <c r="W2663" s="5" t="str">
        <f>IF(Q2663="4급","심사불필요",VLOOKUP(K2663,'[1]자격증 backdata'!A:B,2,0))</f>
        <v>나2</v>
      </c>
      <c r="X2663" s="4" t="str">
        <f>IF(R2663="A", MIN(20, SUMIFS(W:W, B:B, B2663, R:R, "A")),IF(R2663="B", MIN(30, SUMIFS(W:W, B:B, B2663, R:R, "B")),"비해당분야"))</f>
        <v>비해당분야</v>
      </c>
      <c r="Y2663" s="4">
        <f>IF(R2663="C",MIN(30,IF(COUNTIFS(B:B,B2663,W:W,"가1")=1,25,IF(COUNTIFS(B:B,B2663,W:W,"가1")&gt;=2,30,0))+IF(COUNTIFS(B:B,B2663,W:W,"나1")&gt;=4,30,IF(COUNTIFS(B:B,B2663,W:W,"나1")=3,26,IF(COUNTIFS(B:B,B2663,W:W,"나1")=2,22,IF(COUNTIFS(B:B,B2663,W:W,"나1")=1,18,0)))))+MIN(30,IF(COUNTIFS(B:B,B2663,W:W,"가2")=1,25,IF(COUNTIFS(B:B,B2663,W:W,"가2")&gt;=2,30,0))+IF(COUNTIFS(B:B,B2663,W:W,"나2")=3,30,IF(COUNTIFS(B:B,B2663,W:W,"나2")=2,25,IF(COUNTIFS(B:B,B2663,W:W,"나2")=1,20,0)))),"비해당분야")</f>
        <v>25</v>
      </c>
      <c r="Z2663" s="4">
        <f>IF(R2663="C",VLOOKUP(K2663,'[1]자격증 backdata'!A:F,6,0),"비해당분야")</f>
        <v>0</v>
      </c>
      <c r="AA2663" s="4">
        <f>IF(R2663="C",SUMIF(B:B,B2663,Z:Z),"비해당분야")</f>
        <v>4</v>
      </c>
      <c r="AB2663" s="4">
        <f>IF(R2663="C",SUM(Y2663,AA2663),"비해당분야")</f>
        <v>29</v>
      </c>
      <c r="AC2663" s="4">
        <f>IF(R2663="C",AB2663,X2663)</f>
        <v>29</v>
      </c>
      <c r="AD2663" s="4">
        <f>VLOOKUP(K2663,'[1]자격증 backdata'!A:D,4,0)</f>
        <v>0</v>
      </c>
      <c r="AE2663" s="4">
        <f>IF(_xlfn.MAXIFS(AD:AD,B:B,B2663)&gt;10,10,_xlfn.MAXIFS(AD:AD,B:B,B2663))</f>
        <v>5</v>
      </c>
      <c r="AG2663" s="5">
        <f>VLOOKUP(K2663,'[1]자격증 backdata'!A:C,3,0)</f>
        <v>0</v>
      </c>
      <c r="AH2663" s="5">
        <f>COUNTIFS($B:$B,$B2663,$AG:$AG,AH$1)</f>
        <v>0</v>
      </c>
      <c r="AI2663" s="5">
        <f>COUNTIFS($B:$B,$B2663,$AG:$AG,AI$1)</f>
        <v>0</v>
      </c>
      <c r="AJ2663" s="5">
        <f>COUNTIFS($B:$B,$B2663,$AG:$AG,AJ$1)</f>
        <v>0</v>
      </c>
      <c r="AK2663" s="5">
        <f>COUNTIFS($B:$B,$B2663,$AG:$AG,AK$1)</f>
        <v>0</v>
      </c>
      <c r="AL2663" s="5">
        <f>COUNTIFS($B:$B,$B2663,$AG:$AG,AL$1)</f>
        <v>0</v>
      </c>
      <c r="AM2663" s="5">
        <f>COUNTIFS($B:$B,$B2663,$AG:$AG,AM$1)</f>
        <v>0</v>
      </c>
      <c r="AN2663" s="5">
        <f>COUNTIFS($B:$B,$B2663,$AG:$AG,AN$1)</f>
        <v>0</v>
      </c>
      <c r="AO2663" s="5">
        <f>COUNTIFS($B:$B,$B2663,$AG:$AG,AO$1)</f>
        <v>0</v>
      </c>
      <c r="AP2663" s="5">
        <f>COUNTIFS($B:$B,$B2663,$AG:$AG,AP$1)</f>
        <v>0</v>
      </c>
      <c r="AQ2663" s="5">
        <f>COUNTIFS($B:$B,$B2663,$AG:$AG,AQ$1)</f>
        <v>0</v>
      </c>
      <c r="AR2663" s="5">
        <f>COUNTIFS($B:$B,$B2663,$AG:$AG,AR$1)</f>
        <v>0</v>
      </c>
      <c r="AS2663" s="5">
        <f>COUNTIFS($B:$B,$B2663,$AG:$AG,AS$1)</f>
        <v>0</v>
      </c>
      <c r="AT2663" s="5">
        <f>COUNTIFS($B:$B,$B2663,$AG:$AG,AT$1)</f>
        <v>0</v>
      </c>
      <c r="AU2663" s="5">
        <f>COUNTIFS($B:$B,$B2663,$AG:$AG,AU$1)</f>
        <v>0</v>
      </c>
    </row>
    <row r="2664" spans="1:47" ht="15" customHeight="1" x14ac:dyDescent="0.35">
      <c r="A2664" s="6">
        <f>IF(B2663=B2664,A2663,A2663+1)</f>
        <v>941</v>
      </c>
      <c r="B2664" s="6" t="s">
        <v>1164</v>
      </c>
      <c r="C2664" s="6" t="s">
        <v>1163</v>
      </c>
      <c r="D2664" s="6" t="s">
        <v>1130</v>
      </c>
      <c r="E2664" s="6" t="s">
        <v>1129</v>
      </c>
      <c r="F2664" s="4" t="s">
        <v>7</v>
      </c>
      <c r="G2664" s="4" t="s">
        <v>8</v>
      </c>
      <c r="H2664" s="4" t="s">
        <v>7</v>
      </c>
      <c r="I2664" s="4">
        <v>3</v>
      </c>
      <c r="J2664" s="4" t="s">
        <v>69</v>
      </c>
      <c r="K2664" s="4" t="s">
        <v>1134</v>
      </c>
      <c r="L2664" s="4" t="s">
        <v>36</v>
      </c>
      <c r="M2664" s="4" t="s">
        <v>1167</v>
      </c>
      <c r="N2664" s="4" t="s">
        <v>690</v>
      </c>
      <c r="P2664" s="4" t="s">
        <v>1</v>
      </c>
      <c r="Q2664" s="5" t="s">
        <v>1126</v>
      </c>
      <c r="R2664" s="5" t="s">
        <v>1125</v>
      </c>
      <c r="S2664" s="5">
        <f>IF(P2664="심사불필요","-",VLOOKUP(K2664,'[1]자격증 backdata'!A:G,7,0))</f>
        <v>0</v>
      </c>
      <c r="T2664" s="5" t="str">
        <f>IF(S2664="-","-",IF(COUNTIFS(B:B,B2664,S:S,"필수")&gt;0,"자격요건충족","확인필요"))</f>
        <v>자격요건충족</v>
      </c>
      <c r="U2664" s="5"/>
      <c r="W2664" s="5">
        <f>IF(Q2664="4급","심사불필요",VLOOKUP(K2664,'[1]자격증 backdata'!A:B,2,0))</f>
        <v>0</v>
      </c>
      <c r="X2664" s="4" t="str">
        <f>IF(R2664="A", MIN(20, SUMIFS(W:W, B:B, B2664, R:R, "A")),IF(R2664="B", MIN(30, SUMIFS(W:W, B:B, B2664, R:R, "B")),"비해당분야"))</f>
        <v>비해당분야</v>
      </c>
      <c r="Y2664" s="4">
        <f>IF(R2664="C",MIN(30,IF(COUNTIFS(B:B,B2664,W:W,"가1")=1,25,IF(COUNTIFS(B:B,B2664,W:W,"가1")&gt;=2,30,0))+IF(COUNTIFS(B:B,B2664,W:W,"나1")&gt;=4,30,IF(COUNTIFS(B:B,B2664,W:W,"나1")=3,26,IF(COUNTIFS(B:B,B2664,W:W,"나1")=2,22,IF(COUNTIFS(B:B,B2664,W:W,"나1")=1,18,0)))))+MIN(30,IF(COUNTIFS(B:B,B2664,W:W,"가2")=1,25,IF(COUNTIFS(B:B,B2664,W:W,"가2")&gt;=2,30,0))+IF(COUNTIFS(B:B,B2664,W:W,"나2")=3,30,IF(COUNTIFS(B:B,B2664,W:W,"나2")=2,25,IF(COUNTIFS(B:B,B2664,W:W,"나2")=1,20,0)))),"비해당분야")</f>
        <v>25</v>
      </c>
      <c r="Z2664" s="4">
        <f>IF(R2664="C",VLOOKUP(K2664,'[1]자격증 backdata'!A:F,6,0),"비해당분야")</f>
        <v>0</v>
      </c>
      <c r="AA2664" s="4">
        <f>IF(R2664="C",SUMIF(B:B,B2664,Z:Z),"비해당분야")</f>
        <v>4</v>
      </c>
      <c r="AB2664" s="4">
        <f>IF(R2664="C",SUM(Y2664,AA2664),"비해당분야")</f>
        <v>29</v>
      </c>
      <c r="AC2664" s="4">
        <f>IF(R2664="C",AB2664,X2664)</f>
        <v>29</v>
      </c>
      <c r="AD2664" s="4">
        <f>VLOOKUP(K2664,'[1]자격증 backdata'!A:D,4,0)</f>
        <v>5</v>
      </c>
      <c r="AE2664" s="4">
        <f>IF(_xlfn.MAXIFS(AD:AD,B:B,B2664)&gt;10,10,_xlfn.MAXIFS(AD:AD,B:B,B2664))</f>
        <v>5</v>
      </c>
      <c r="AG2664" s="5">
        <f>VLOOKUP(K2664,'[1]자격증 backdata'!A:C,3,0)</f>
        <v>0</v>
      </c>
      <c r="AH2664" s="5">
        <f>COUNTIFS($B:$B,$B2664,$AG:$AG,AH$1)</f>
        <v>0</v>
      </c>
      <c r="AI2664" s="5">
        <f>COUNTIFS($B:$B,$B2664,$AG:$AG,AI$1)</f>
        <v>0</v>
      </c>
      <c r="AJ2664" s="5">
        <f>COUNTIFS($B:$B,$B2664,$AG:$AG,AJ$1)</f>
        <v>0</v>
      </c>
      <c r="AK2664" s="5">
        <f>COUNTIFS($B:$B,$B2664,$AG:$AG,AK$1)</f>
        <v>0</v>
      </c>
      <c r="AL2664" s="5">
        <f>COUNTIFS($B:$B,$B2664,$AG:$AG,AL$1)</f>
        <v>0</v>
      </c>
      <c r="AM2664" s="5">
        <f>COUNTIFS($B:$B,$B2664,$AG:$AG,AM$1)</f>
        <v>0</v>
      </c>
      <c r="AN2664" s="5">
        <f>COUNTIFS($B:$B,$B2664,$AG:$AG,AN$1)</f>
        <v>0</v>
      </c>
      <c r="AO2664" s="5">
        <f>COUNTIFS($B:$B,$B2664,$AG:$AG,AO$1)</f>
        <v>0</v>
      </c>
      <c r="AP2664" s="5">
        <f>COUNTIFS($B:$B,$B2664,$AG:$AG,AP$1)</f>
        <v>0</v>
      </c>
      <c r="AQ2664" s="5">
        <f>COUNTIFS($B:$B,$B2664,$AG:$AG,AQ$1)</f>
        <v>0</v>
      </c>
      <c r="AR2664" s="5">
        <f>COUNTIFS($B:$B,$B2664,$AG:$AG,AR$1)</f>
        <v>0</v>
      </c>
      <c r="AS2664" s="5">
        <f>COUNTIFS($B:$B,$B2664,$AG:$AG,AS$1)</f>
        <v>0</v>
      </c>
      <c r="AT2664" s="5">
        <f>COUNTIFS($B:$B,$B2664,$AG:$AG,AT$1)</f>
        <v>0</v>
      </c>
      <c r="AU2664" s="5">
        <f>COUNTIFS($B:$B,$B2664,$AG:$AG,AU$1)</f>
        <v>0</v>
      </c>
    </row>
    <row r="2665" spans="1:47" ht="15" customHeight="1" x14ac:dyDescent="0.35">
      <c r="A2665" s="6">
        <f>IF(B2664=B2665,A2664,A2664+1)</f>
        <v>941</v>
      </c>
      <c r="B2665" s="6" t="s">
        <v>1164</v>
      </c>
      <c r="C2665" s="6" t="s">
        <v>1163</v>
      </c>
      <c r="D2665" s="6" t="s">
        <v>1130</v>
      </c>
      <c r="E2665" s="6" t="s">
        <v>1129</v>
      </c>
      <c r="F2665" s="4" t="s">
        <v>7</v>
      </c>
      <c r="G2665" s="4" t="s">
        <v>8</v>
      </c>
      <c r="H2665" s="4" t="s">
        <v>7</v>
      </c>
      <c r="I2665" s="4">
        <v>4</v>
      </c>
      <c r="J2665" s="4" t="s">
        <v>57</v>
      </c>
      <c r="K2665" s="4" t="s">
        <v>1128</v>
      </c>
      <c r="L2665" s="4" t="s">
        <v>55</v>
      </c>
      <c r="M2665" s="4" t="s">
        <v>1166</v>
      </c>
      <c r="N2665" s="4" t="s">
        <v>1165</v>
      </c>
      <c r="P2665" s="4" t="s">
        <v>1</v>
      </c>
      <c r="Q2665" s="5" t="s">
        <v>1126</v>
      </c>
      <c r="R2665" s="5" t="s">
        <v>1125</v>
      </c>
      <c r="S2665" s="5">
        <f>IF(P2665="심사불필요","-",VLOOKUP(K2665,'[1]자격증 backdata'!A:G,7,0))</f>
        <v>0</v>
      </c>
      <c r="T2665" s="5" t="str">
        <f>IF(S2665="-","-",IF(COUNTIFS(B:B,B2665,S:S,"필수")&gt;0,"자격요건충족","확인필요"))</f>
        <v>자격요건충족</v>
      </c>
      <c r="U2665" s="5"/>
      <c r="W2665" s="5">
        <f>IF(Q2665="4급","심사불필요",VLOOKUP(K2665,'[1]자격증 backdata'!A:B,2,0))</f>
        <v>0</v>
      </c>
      <c r="X2665" s="4" t="str">
        <f>IF(R2665="A", MIN(20, SUMIFS(W:W, B:B, B2665, R:R, "A")),IF(R2665="B", MIN(30, SUMIFS(W:W, B:B, B2665, R:R, "B")),"비해당분야"))</f>
        <v>비해당분야</v>
      </c>
      <c r="Y2665" s="4">
        <f>IF(R2665="C",MIN(30,IF(COUNTIFS(B:B,B2665,W:W,"가1")=1,25,IF(COUNTIFS(B:B,B2665,W:W,"가1")&gt;=2,30,0))+IF(COUNTIFS(B:B,B2665,W:W,"나1")&gt;=4,30,IF(COUNTIFS(B:B,B2665,W:W,"나1")=3,26,IF(COUNTIFS(B:B,B2665,W:W,"나1")=2,22,IF(COUNTIFS(B:B,B2665,W:W,"나1")=1,18,0)))))+MIN(30,IF(COUNTIFS(B:B,B2665,W:W,"가2")=1,25,IF(COUNTIFS(B:B,B2665,W:W,"가2")&gt;=2,30,0))+IF(COUNTIFS(B:B,B2665,W:W,"나2")=3,30,IF(COUNTIFS(B:B,B2665,W:W,"나2")=2,25,IF(COUNTIFS(B:B,B2665,W:W,"나2")=1,20,0)))),"비해당분야")</f>
        <v>25</v>
      </c>
      <c r="Z2665" s="4">
        <f>IF(R2665="C",VLOOKUP(K2665,'[1]자격증 backdata'!A:F,6,0),"비해당분야")</f>
        <v>2</v>
      </c>
      <c r="AA2665" s="4">
        <f>IF(R2665="C",SUMIF(B:B,B2665,Z:Z),"비해당분야")</f>
        <v>4</v>
      </c>
      <c r="AB2665" s="4">
        <f>IF(R2665="C",SUM(Y2665,AA2665),"비해당분야")</f>
        <v>29</v>
      </c>
      <c r="AC2665" s="4">
        <f>IF(R2665="C",AB2665,X2665)</f>
        <v>29</v>
      </c>
      <c r="AD2665" s="4">
        <f>VLOOKUP(K2665,'[1]자격증 backdata'!A:D,4,0)</f>
        <v>0</v>
      </c>
      <c r="AE2665" s="4">
        <f>IF(_xlfn.MAXIFS(AD:AD,B:B,B2665)&gt;10,10,_xlfn.MAXIFS(AD:AD,B:B,B2665))</f>
        <v>5</v>
      </c>
      <c r="AG2665" s="5">
        <f>VLOOKUP(K2665,'[1]자격증 backdata'!A:C,3,0)</f>
        <v>0</v>
      </c>
      <c r="AH2665" s="5">
        <f>COUNTIFS($B:$B,$B2665,$AG:$AG,AH$1)</f>
        <v>0</v>
      </c>
      <c r="AI2665" s="5">
        <f>COUNTIFS($B:$B,$B2665,$AG:$AG,AI$1)</f>
        <v>0</v>
      </c>
      <c r="AJ2665" s="5">
        <f>COUNTIFS($B:$B,$B2665,$AG:$AG,AJ$1)</f>
        <v>0</v>
      </c>
      <c r="AK2665" s="5">
        <f>COUNTIFS($B:$B,$B2665,$AG:$AG,AK$1)</f>
        <v>0</v>
      </c>
      <c r="AL2665" s="5">
        <f>COUNTIFS($B:$B,$B2665,$AG:$AG,AL$1)</f>
        <v>0</v>
      </c>
      <c r="AM2665" s="5">
        <f>COUNTIFS($B:$B,$B2665,$AG:$AG,AM$1)</f>
        <v>0</v>
      </c>
      <c r="AN2665" s="5">
        <f>COUNTIFS($B:$B,$B2665,$AG:$AG,AN$1)</f>
        <v>0</v>
      </c>
      <c r="AO2665" s="5">
        <f>COUNTIFS($B:$B,$B2665,$AG:$AG,AO$1)</f>
        <v>0</v>
      </c>
      <c r="AP2665" s="5">
        <f>COUNTIFS($B:$B,$B2665,$AG:$AG,AP$1)</f>
        <v>0</v>
      </c>
      <c r="AQ2665" s="5">
        <f>COUNTIFS($B:$B,$B2665,$AG:$AG,AQ$1)</f>
        <v>0</v>
      </c>
      <c r="AR2665" s="5">
        <f>COUNTIFS($B:$B,$B2665,$AG:$AG,AR$1)</f>
        <v>0</v>
      </c>
      <c r="AS2665" s="5">
        <f>COUNTIFS($B:$B,$B2665,$AG:$AG,AS$1)</f>
        <v>0</v>
      </c>
      <c r="AT2665" s="5">
        <f>COUNTIFS($B:$B,$B2665,$AG:$AG,AT$1)</f>
        <v>0</v>
      </c>
      <c r="AU2665" s="5">
        <f>COUNTIFS($B:$B,$B2665,$AG:$AG,AU$1)</f>
        <v>0</v>
      </c>
    </row>
    <row r="2666" spans="1:47" ht="15" customHeight="1" x14ac:dyDescent="0.35">
      <c r="A2666" s="6">
        <f>IF(B2665=B2666,A2665,A2665+1)</f>
        <v>941</v>
      </c>
      <c r="B2666" s="6" t="s">
        <v>1164</v>
      </c>
      <c r="C2666" s="6" t="s">
        <v>1163</v>
      </c>
      <c r="D2666" s="6" t="s">
        <v>1130</v>
      </c>
      <c r="E2666" s="6" t="s">
        <v>1129</v>
      </c>
      <c r="F2666" s="4" t="s">
        <v>7</v>
      </c>
      <c r="G2666" s="4" t="s">
        <v>8</v>
      </c>
      <c r="H2666" s="4" t="s">
        <v>7</v>
      </c>
      <c r="I2666" s="4">
        <v>5</v>
      </c>
      <c r="J2666" s="4" t="s">
        <v>1162</v>
      </c>
      <c r="K2666" s="4" t="s">
        <v>1161</v>
      </c>
      <c r="L2666" s="4" t="s">
        <v>15</v>
      </c>
      <c r="M2666" s="4" t="s">
        <v>1160</v>
      </c>
      <c r="N2666" s="4" t="s">
        <v>1159</v>
      </c>
      <c r="P2666" s="4" t="s">
        <v>1</v>
      </c>
      <c r="Q2666" s="5" t="s">
        <v>1126</v>
      </c>
      <c r="R2666" s="5" t="s">
        <v>1125</v>
      </c>
      <c r="S2666" s="5">
        <f>IF(P2666="심사불필요","-",VLOOKUP(K2666,'[1]자격증 backdata'!A:G,7,0))</f>
        <v>0</v>
      </c>
      <c r="T2666" s="5" t="str">
        <f>IF(S2666="-","-",IF(COUNTIFS(B:B,B2666,S:S,"필수")&gt;0,"자격요건충족","확인필요"))</f>
        <v>자격요건충족</v>
      </c>
      <c r="U2666" s="5"/>
      <c r="W2666" s="5">
        <f>IF(Q2666="4급","심사불필요",VLOOKUP(K2666,'[1]자격증 backdata'!A:B,2,0))</f>
        <v>0</v>
      </c>
      <c r="X2666" s="4" t="str">
        <f>IF(R2666="A", MIN(20, SUMIFS(W:W, B:B, B2666, R:R, "A")),IF(R2666="B", MIN(30, SUMIFS(W:W, B:B, B2666, R:R, "B")),"비해당분야"))</f>
        <v>비해당분야</v>
      </c>
      <c r="Y2666" s="4">
        <f>IF(R2666="C",MIN(30,IF(COUNTIFS(B:B,B2666,W:W,"가1")=1,25,IF(COUNTIFS(B:B,B2666,W:W,"가1")&gt;=2,30,0))+IF(COUNTIFS(B:B,B2666,W:W,"나1")&gt;=4,30,IF(COUNTIFS(B:B,B2666,W:W,"나1")=3,26,IF(COUNTIFS(B:B,B2666,W:W,"나1")=2,22,IF(COUNTIFS(B:B,B2666,W:W,"나1")=1,18,0)))))+MIN(30,IF(COUNTIFS(B:B,B2666,W:W,"가2")=1,25,IF(COUNTIFS(B:B,B2666,W:W,"가2")&gt;=2,30,0))+IF(COUNTIFS(B:B,B2666,W:W,"나2")=3,30,IF(COUNTIFS(B:B,B2666,W:W,"나2")=2,25,IF(COUNTIFS(B:B,B2666,W:W,"나2")=1,20,0)))),"비해당분야")</f>
        <v>25</v>
      </c>
      <c r="Z2666" s="4">
        <f>IF(R2666="C",VLOOKUP(K2666,'[1]자격증 backdata'!A:F,6,0),"비해당분야")</f>
        <v>2</v>
      </c>
      <c r="AA2666" s="4">
        <f>IF(R2666="C",SUMIF(B:B,B2666,Z:Z),"비해당분야")</f>
        <v>4</v>
      </c>
      <c r="AB2666" s="4">
        <f>IF(R2666="C",SUM(Y2666,AA2666),"비해당분야")</f>
        <v>29</v>
      </c>
      <c r="AC2666" s="4">
        <f>IF(R2666="C",AB2666,X2666)</f>
        <v>29</v>
      </c>
      <c r="AD2666" s="4">
        <f>VLOOKUP(K2666,'[1]자격증 backdata'!A:D,4,0)</f>
        <v>0</v>
      </c>
      <c r="AE2666" s="4">
        <f>IF(_xlfn.MAXIFS(AD:AD,B:B,B2666)&gt;10,10,_xlfn.MAXIFS(AD:AD,B:B,B2666))</f>
        <v>5</v>
      </c>
      <c r="AG2666" s="5">
        <f>VLOOKUP(K2666,'[1]자격증 backdata'!A:C,3,0)</f>
        <v>0</v>
      </c>
      <c r="AH2666" s="5">
        <f>COUNTIFS($B:$B,$B2666,$AG:$AG,AH$1)</f>
        <v>0</v>
      </c>
      <c r="AI2666" s="5">
        <f>COUNTIFS($B:$B,$B2666,$AG:$AG,AI$1)</f>
        <v>0</v>
      </c>
      <c r="AJ2666" s="5">
        <f>COUNTIFS($B:$B,$B2666,$AG:$AG,AJ$1)</f>
        <v>0</v>
      </c>
      <c r="AK2666" s="5">
        <f>COUNTIFS($B:$B,$B2666,$AG:$AG,AK$1)</f>
        <v>0</v>
      </c>
      <c r="AL2666" s="5">
        <f>COUNTIFS($B:$B,$B2666,$AG:$AG,AL$1)</f>
        <v>0</v>
      </c>
      <c r="AM2666" s="5">
        <f>COUNTIFS($B:$B,$B2666,$AG:$AG,AM$1)</f>
        <v>0</v>
      </c>
      <c r="AN2666" s="5">
        <f>COUNTIFS($B:$B,$B2666,$AG:$AG,AN$1)</f>
        <v>0</v>
      </c>
      <c r="AO2666" s="5">
        <f>COUNTIFS($B:$B,$B2666,$AG:$AG,AO$1)</f>
        <v>0</v>
      </c>
      <c r="AP2666" s="5">
        <f>COUNTIFS($B:$B,$B2666,$AG:$AG,AP$1)</f>
        <v>0</v>
      </c>
      <c r="AQ2666" s="5">
        <f>COUNTIFS($B:$B,$B2666,$AG:$AG,AQ$1)</f>
        <v>0</v>
      </c>
      <c r="AR2666" s="5">
        <f>COUNTIFS($B:$B,$B2666,$AG:$AG,AR$1)</f>
        <v>0</v>
      </c>
      <c r="AS2666" s="5">
        <f>COUNTIFS($B:$B,$B2666,$AG:$AG,AS$1)</f>
        <v>0</v>
      </c>
      <c r="AT2666" s="5">
        <f>COUNTIFS($B:$B,$B2666,$AG:$AG,AT$1)</f>
        <v>0</v>
      </c>
      <c r="AU2666" s="5">
        <f>COUNTIFS($B:$B,$B2666,$AG:$AG,AU$1)</f>
        <v>0</v>
      </c>
    </row>
    <row r="2667" spans="1:47" ht="15" customHeight="1" x14ac:dyDescent="0.35">
      <c r="A2667" s="3">
        <f>IF(B2666=B2667,A2666,A2666+1)</f>
        <v>942</v>
      </c>
      <c r="B2667" s="3" t="s">
        <v>1156</v>
      </c>
      <c r="C2667" s="3" t="s">
        <v>1155</v>
      </c>
      <c r="D2667" s="3" t="s">
        <v>1130</v>
      </c>
      <c r="E2667" s="3" t="s">
        <v>1129</v>
      </c>
      <c r="F2667" s="4" t="s">
        <v>8</v>
      </c>
      <c r="G2667" s="4" t="s">
        <v>8</v>
      </c>
      <c r="H2667" s="4" t="s">
        <v>7</v>
      </c>
      <c r="I2667" s="3">
        <v>1</v>
      </c>
      <c r="J2667" s="3" t="s">
        <v>987</v>
      </c>
      <c r="K2667" s="3" t="s">
        <v>1137</v>
      </c>
      <c r="L2667" s="3" t="s">
        <v>4</v>
      </c>
      <c r="M2667" s="3" t="s">
        <v>1158</v>
      </c>
      <c r="N2667" s="3" t="s">
        <v>1157</v>
      </c>
      <c r="P2667" s="3" t="s">
        <v>1</v>
      </c>
      <c r="Q2667" s="2" t="s">
        <v>1126</v>
      </c>
      <c r="R2667" s="2" t="s">
        <v>1125</v>
      </c>
      <c r="S2667" s="2" t="str">
        <f>IF(P2667="심사불필요","-",VLOOKUP(K2667,'[1]자격증 backdata'!A:G,7,0))</f>
        <v>필수</v>
      </c>
      <c r="T2667" s="2" t="str">
        <f>IF(S2667="-","-",IF(COUNTIFS(B:B,B2667,S:S,"필수")&gt;0,"자격요건충족","확인필요"))</f>
        <v>자격요건충족</v>
      </c>
      <c r="U2667" s="2"/>
      <c r="W2667" s="2" t="str">
        <f>IF(Q2667="4급","심사불필요",VLOOKUP(K2667,'[1]자격증 backdata'!A:B,2,0))</f>
        <v>나2</v>
      </c>
      <c r="X2667" s="3" t="str">
        <f>IF(R2667="A", MIN(20, SUMIFS(W:W, B:B, B2667, R:R, "A")),IF(R2667="B", MIN(30, SUMIFS(W:W, B:B, B2667, R:R, "B")),"비해당분야"))</f>
        <v>비해당분야</v>
      </c>
      <c r="Y2667" s="3">
        <f>IF(R2667="C",MIN(30,IF(COUNTIFS(B:B,B2667,W:W,"가1")=1,25,IF(COUNTIFS(B:B,B2667,W:W,"가1")&gt;=2,30,0))+IF(COUNTIFS(B:B,B2667,W:W,"나1")&gt;=4,30,IF(COUNTIFS(B:B,B2667,W:W,"나1")=3,26,IF(COUNTIFS(B:B,B2667,W:W,"나1")=2,22,IF(COUNTIFS(B:B,B2667,W:W,"나1")=1,18,0)))))+MIN(30,IF(COUNTIFS(B:B,B2667,W:W,"가2")=1,25,IF(COUNTIFS(B:B,B2667,W:W,"가2")&gt;=2,30,0))+IF(COUNTIFS(B:B,B2667,W:W,"나2")=3,30,IF(COUNTIFS(B:B,B2667,W:W,"나2")=2,25,IF(COUNTIFS(B:B,B2667,W:W,"나2")=1,20,0)))),"비해당분야")</f>
        <v>20</v>
      </c>
      <c r="Z2667" s="3">
        <f>IF(R2667="C",VLOOKUP(K2667,'[1]자격증 backdata'!A:F,6,0),"비해당분야")</f>
        <v>0</v>
      </c>
      <c r="AA2667" s="3">
        <f>IF(R2667="C",SUMIF(B:B,B2667,Z:Z),"비해당분야")</f>
        <v>0</v>
      </c>
      <c r="AB2667" s="3">
        <f>IF(R2667="C",SUM(Y2667,AA2667),"비해당분야")</f>
        <v>20</v>
      </c>
      <c r="AC2667" s="3">
        <f>IF(R2667="C",AB2667,X2667)</f>
        <v>20</v>
      </c>
      <c r="AD2667" s="3">
        <f>VLOOKUP(K2667,'[1]자격증 backdata'!A:D,4,0)</f>
        <v>0</v>
      </c>
      <c r="AE2667" s="3">
        <f>IF(_xlfn.MAXIFS(AD:AD,B:B,B2667)&gt;10,10,_xlfn.MAXIFS(AD:AD,B:B,B2667))</f>
        <v>5</v>
      </c>
      <c r="AG2667" s="2">
        <f>VLOOKUP(K2667,'[1]자격증 backdata'!A:C,3,0)</f>
        <v>0</v>
      </c>
      <c r="AH2667" s="2">
        <f>COUNTIFS($B:$B,$B2667,$AG:$AG,AH$1)</f>
        <v>0</v>
      </c>
      <c r="AI2667" s="2">
        <f>COUNTIFS($B:$B,$B2667,$AG:$AG,AI$1)</f>
        <v>0</v>
      </c>
      <c r="AJ2667" s="2">
        <f>COUNTIFS($B:$B,$B2667,$AG:$AG,AJ$1)</f>
        <v>0</v>
      </c>
      <c r="AK2667" s="2">
        <f>COUNTIFS($B:$B,$B2667,$AG:$AG,AK$1)</f>
        <v>0</v>
      </c>
      <c r="AL2667" s="2">
        <f>COUNTIFS($B:$B,$B2667,$AG:$AG,AL$1)</f>
        <v>0</v>
      </c>
      <c r="AM2667" s="2">
        <f>COUNTIFS($B:$B,$B2667,$AG:$AG,AM$1)</f>
        <v>0</v>
      </c>
      <c r="AN2667" s="2">
        <f>COUNTIFS($B:$B,$B2667,$AG:$AG,AN$1)</f>
        <v>0</v>
      </c>
      <c r="AO2667" s="2">
        <f>COUNTIFS($B:$B,$B2667,$AG:$AG,AO$1)</f>
        <v>0</v>
      </c>
      <c r="AP2667" s="2">
        <f>COUNTIFS($B:$B,$B2667,$AG:$AG,AP$1)</f>
        <v>0</v>
      </c>
      <c r="AQ2667" s="2">
        <f>COUNTIFS($B:$B,$B2667,$AG:$AG,AQ$1)</f>
        <v>0</v>
      </c>
      <c r="AR2667" s="2">
        <f>COUNTIFS($B:$B,$B2667,$AG:$AG,AR$1)</f>
        <v>0</v>
      </c>
      <c r="AS2667" s="2">
        <f>COUNTIFS($B:$B,$B2667,$AG:$AG,AS$1)</f>
        <v>0</v>
      </c>
      <c r="AT2667" s="2">
        <f>COUNTIFS($B:$B,$B2667,$AG:$AG,AT$1)</f>
        <v>0</v>
      </c>
      <c r="AU2667" s="2">
        <f>COUNTIFS($B:$B,$B2667,$AG:$AG,AU$1)</f>
        <v>0</v>
      </c>
    </row>
    <row r="2668" spans="1:47" ht="15" customHeight="1" x14ac:dyDescent="0.35">
      <c r="A2668" s="7">
        <f>IF(B2667=B2668,A2667,A2667+1)</f>
        <v>942</v>
      </c>
      <c r="B2668" s="7" t="s">
        <v>1156</v>
      </c>
      <c r="C2668" s="7" t="s">
        <v>1155</v>
      </c>
      <c r="D2668" s="7" t="s">
        <v>1130</v>
      </c>
      <c r="E2668" s="7" t="s">
        <v>1129</v>
      </c>
      <c r="F2668" s="4" t="s">
        <v>7</v>
      </c>
      <c r="G2668" s="4" t="s">
        <v>8</v>
      </c>
      <c r="H2668" s="4" t="s">
        <v>7</v>
      </c>
      <c r="I2668" s="3">
        <v>2</v>
      </c>
      <c r="J2668" s="3" t="s">
        <v>38</v>
      </c>
      <c r="K2668" s="3" t="s">
        <v>1154</v>
      </c>
      <c r="L2668" s="3" t="s">
        <v>36</v>
      </c>
      <c r="M2668" s="3" t="s">
        <v>1153</v>
      </c>
      <c r="N2668" s="3" t="s">
        <v>690</v>
      </c>
      <c r="P2668" s="3" t="s">
        <v>1</v>
      </c>
      <c r="Q2668" s="2" t="s">
        <v>1126</v>
      </c>
      <c r="R2668" s="2" t="s">
        <v>1125</v>
      </c>
      <c r="S2668" s="2">
        <f>IF(P2668="심사불필요","-",VLOOKUP(K2668,'[1]자격증 backdata'!A:G,7,0))</f>
        <v>0</v>
      </c>
      <c r="T2668" s="2" t="str">
        <f>IF(S2668="-","-",IF(COUNTIFS(B:B,B2668,S:S,"필수")&gt;0,"자격요건충족","확인필요"))</f>
        <v>자격요건충족</v>
      </c>
      <c r="U2668" s="2"/>
      <c r="W2668" s="2">
        <f>IF(Q2668="4급","심사불필요",VLOOKUP(K2668,'[1]자격증 backdata'!A:B,2,0))</f>
        <v>0</v>
      </c>
      <c r="X2668" s="3" t="str">
        <f>IF(R2668="A", MIN(20, SUMIFS(W:W, B:B, B2668, R:R, "A")),IF(R2668="B", MIN(30, SUMIFS(W:W, B:B, B2668, R:R, "B")),"비해당분야"))</f>
        <v>비해당분야</v>
      </c>
      <c r="Y2668" s="3">
        <f>IF(R2668="C",MIN(30,IF(COUNTIFS(B:B,B2668,W:W,"가1")=1,25,IF(COUNTIFS(B:B,B2668,W:W,"가1")&gt;=2,30,0))+IF(COUNTIFS(B:B,B2668,W:W,"나1")&gt;=4,30,IF(COUNTIFS(B:B,B2668,W:W,"나1")=3,26,IF(COUNTIFS(B:B,B2668,W:W,"나1")=2,22,IF(COUNTIFS(B:B,B2668,W:W,"나1")=1,18,0)))))+MIN(30,IF(COUNTIFS(B:B,B2668,W:W,"가2")=1,25,IF(COUNTIFS(B:B,B2668,W:W,"가2")&gt;=2,30,0))+IF(COUNTIFS(B:B,B2668,W:W,"나2")=3,30,IF(COUNTIFS(B:B,B2668,W:W,"나2")=2,25,IF(COUNTIFS(B:B,B2668,W:W,"나2")=1,20,0)))),"비해당분야")</f>
        <v>20</v>
      </c>
      <c r="Z2668" s="3">
        <f>IF(R2668="C",VLOOKUP(K2668,'[1]자격증 backdata'!A:F,6,0),"비해당분야")</f>
        <v>0</v>
      </c>
      <c r="AA2668" s="3">
        <f>IF(R2668="C",SUMIF(B:B,B2668,Z:Z),"비해당분야")</f>
        <v>0</v>
      </c>
      <c r="AB2668" s="3">
        <f>IF(R2668="C",SUM(Y2668,AA2668),"비해당분야")</f>
        <v>20</v>
      </c>
      <c r="AC2668" s="3">
        <f>IF(R2668="C",AB2668,X2668)</f>
        <v>20</v>
      </c>
      <c r="AD2668" s="3">
        <f>VLOOKUP(K2668,'[1]자격증 backdata'!A:D,4,0)</f>
        <v>5</v>
      </c>
      <c r="AE2668" s="3">
        <f>IF(_xlfn.MAXIFS(AD:AD,B:B,B2668)&gt;10,10,_xlfn.MAXIFS(AD:AD,B:B,B2668))</f>
        <v>5</v>
      </c>
      <c r="AG2668" s="2">
        <f>VLOOKUP(K2668,'[1]자격증 backdata'!A:C,3,0)</f>
        <v>0</v>
      </c>
      <c r="AH2668" s="2">
        <f>COUNTIFS($B:$B,$B2668,$AG:$AG,AH$1)</f>
        <v>0</v>
      </c>
      <c r="AI2668" s="2">
        <f>COUNTIFS($B:$B,$B2668,$AG:$AG,AI$1)</f>
        <v>0</v>
      </c>
      <c r="AJ2668" s="2">
        <f>COUNTIFS($B:$B,$B2668,$AG:$AG,AJ$1)</f>
        <v>0</v>
      </c>
      <c r="AK2668" s="2">
        <f>COUNTIFS($B:$B,$B2668,$AG:$AG,AK$1)</f>
        <v>0</v>
      </c>
      <c r="AL2668" s="2">
        <f>COUNTIFS($B:$B,$B2668,$AG:$AG,AL$1)</f>
        <v>0</v>
      </c>
      <c r="AM2668" s="2">
        <f>COUNTIFS($B:$B,$B2668,$AG:$AG,AM$1)</f>
        <v>0</v>
      </c>
      <c r="AN2668" s="2">
        <f>COUNTIFS($B:$B,$B2668,$AG:$AG,AN$1)</f>
        <v>0</v>
      </c>
      <c r="AO2668" s="2">
        <f>COUNTIFS($B:$B,$B2668,$AG:$AG,AO$1)</f>
        <v>0</v>
      </c>
      <c r="AP2668" s="2">
        <f>COUNTIFS($B:$B,$B2668,$AG:$AG,AP$1)</f>
        <v>0</v>
      </c>
      <c r="AQ2668" s="2">
        <f>COUNTIFS($B:$B,$B2668,$AG:$AG,AQ$1)</f>
        <v>0</v>
      </c>
      <c r="AR2668" s="2">
        <f>COUNTIFS($B:$B,$B2668,$AG:$AG,AR$1)</f>
        <v>0</v>
      </c>
      <c r="AS2668" s="2">
        <f>COUNTIFS($B:$B,$B2668,$AG:$AG,AS$1)</f>
        <v>0</v>
      </c>
      <c r="AT2668" s="2">
        <f>COUNTIFS($B:$B,$B2668,$AG:$AG,AT$1)</f>
        <v>0</v>
      </c>
      <c r="AU2668" s="2">
        <f>COUNTIFS($B:$B,$B2668,$AG:$AG,AU$1)</f>
        <v>0</v>
      </c>
    </row>
    <row r="2669" spans="1:47" ht="15" customHeight="1" x14ac:dyDescent="0.35">
      <c r="A2669" s="4">
        <f>IF(B2668=B2669,A2668,A2668+1)</f>
        <v>943</v>
      </c>
      <c r="B2669" s="4" t="s">
        <v>1152</v>
      </c>
      <c r="C2669" s="4" t="s">
        <v>1151</v>
      </c>
      <c r="D2669" s="4" t="s">
        <v>1130</v>
      </c>
      <c r="E2669" s="4" t="s">
        <v>1129</v>
      </c>
      <c r="F2669" s="4" t="s">
        <v>8</v>
      </c>
      <c r="G2669" s="4" t="s">
        <v>8</v>
      </c>
      <c r="H2669" s="4" t="s">
        <v>7</v>
      </c>
      <c r="I2669" s="4">
        <v>1</v>
      </c>
      <c r="J2669" s="4" t="s">
        <v>1150</v>
      </c>
      <c r="K2669" s="4" t="s">
        <v>1149</v>
      </c>
      <c r="L2669" s="4" t="s">
        <v>4</v>
      </c>
      <c r="M2669" s="4" t="s">
        <v>1148</v>
      </c>
      <c r="N2669" s="4" t="s">
        <v>1147</v>
      </c>
      <c r="P2669" s="4" t="s">
        <v>1</v>
      </c>
      <c r="Q2669" s="5" t="s">
        <v>1126</v>
      </c>
      <c r="R2669" s="5" t="s">
        <v>1125</v>
      </c>
      <c r="S2669" s="5" t="str">
        <f>IF(P2669="심사불필요","-",VLOOKUP(K2669,'[1]자격증 backdata'!A:G,7,0))</f>
        <v>필수</v>
      </c>
      <c r="T2669" s="5" t="str">
        <f>IF(S2669="-","-",IF(COUNTIFS(B:B,B2669,S:S,"필수")&gt;0,"자격요건충족","확인필요"))</f>
        <v>자격요건충족</v>
      </c>
      <c r="U2669" s="5"/>
      <c r="W2669" s="5" t="str">
        <f>IF(Q2669="4급","심사불필요",VLOOKUP(K2669,'[1]자격증 backdata'!A:B,2,0))</f>
        <v>나2</v>
      </c>
      <c r="X2669" s="4" t="str">
        <f>IF(R2669="A", MIN(20, SUMIFS(W:W, B:B, B2669, R:R, "A")),IF(R2669="B", MIN(30, SUMIFS(W:W, B:B, B2669, R:R, "B")),"비해당분야"))</f>
        <v>비해당분야</v>
      </c>
      <c r="Y2669" s="4">
        <f>IF(R2669="C",MIN(30,IF(COUNTIFS(B:B,B2669,W:W,"가1")=1,25,IF(COUNTIFS(B:B,B2669,W:W,"가1")&gt;=2,30,0))+IF(COUNTIFS(B:B,B2669,W:W,"나1")&gt;=4,30,IF(COUNTIFS(B:B,B2669,W:W,"나1")=3,26,IF(COUNTIFS(B:B,B2669,W:W,"나1")=2,22,IF(COUNTIFS(B:B,B2669,W:W,"나1")=1,18,0)))))+MIN(30,IF(COUNTIFS(B:B,B2669,W:W,"가2")=1,25,IF(COUNTIFS(B:B,B2669,W:W,"가2")&gt;=2,30,0))+IF(COUNTIFS(B:B,B2669,W:W,"나2")=3,30,IF(COUNTIFS(B:B,B2669,W:W,"나2")=2,25,IF(COUNTIFS(B:B,B2669,W:W,"나2")=1,20,0)))),"비해당분야")</f>
        <v>20</v>
      </c>
      <c r="Z2669" s="4">
        <f>IF(R2669="C",VLOOKUP(K2669,'[1]자격증 backdata'!A:F,6,0),"비해당분야")</f>
        <v>0</v>
      </c>
      <c r="AA2669" s="4">
        <f>IF(R2669="C",SUMIF(B:B,B2669,Z:Z),"비해당분야")</f>
        <v>0</v>
      </c>
      <c r="AB2669" s="4">
        <f>IF(R2669="C",SUM(Y2669,AA2669),"비해당분야")</f>
        <v>20</v>
      </c>
      <c r="AC2669" s="4">
        <f>IF(R2669="C",AB2669,X2669)</f>
        <v>20</v>
      </c>
      <c r="AD2669" s="4">
        <f>VLOOKUP(K2669,'[1]자격증 backdata'!A:D,4,0)</f>
        <v>0</v>
      </c>
      <c r="AE2669" s="4">
        <f>IF(_xlfn.MAXIFS(AD:AD,B:B,B2669)&gt;10,10,_xlfn.MAXIFS(AD:AD,B:B,B2669))</f>
        <v>0</v>
      </c>
      <c r="AG2669" s="5">
        <f>VLOOKUP(K2669,'[1]자격증 backdata'!A:C,3,0)</f>
        <v>0</v>
      </c>
      <c r="AH2669" s="5">
        <f>COUNTIFS($B:$B,$B2669,$AG:$AG,AH$1)</f>
        <v>0</v>
      </c>
      <c r="AI2669" s="5">
        <f>COUNTIFS($B:$B,$B2669,$AG:$AG,AI$1)</f>
        <v>0</v>
      </c>
      <c r="AJ2669" s="5">
        <f>COUNTIFS($B:$B,$B2669,$AG:$AG,AJ$1)</f>
        <v>0</v>
      </c>
      <c r="AK2669" s="5">
        <f>COUNTIFS($B:$B,$B2669,$AG:$AG,AK$1)</f>
        <v>0</v>
      </c>
      <c r="AL2669" s="5">
        <f>COUNTIFS($B:$B,$B2669,$AG:$AG,AL$1)</f>
        <v>0</v>
      </c>
      <c r="AM2669" s="5">
        <f>COUNTIFS($B:$B,$B2669,$AG:$AG,AM$1)</f>
        <v>0</v>
      </c>
      <c r="AN2669" s="5">
        <f>COUNTIFS($B:$B,$B2669,$AG:$AG,AN$1)</f>
        <v>0</v>
      </c>
      <c r="AO2669" s="5">
        <f>COUNTIFS($B:$B,$B2669,$AG:$AG,AO$1)</f>
        <v>0</v>
      </c>
      <c r="AP2669" s="5">
        <f>COUNTIFS($B:$B,$B2669,$AG:$AG,AP$1)</f>
        <v>0</v>
      </c>
      <c r="AQ2669" s="5">
        <f>COUNTIFS($B:$B,$B2669,$AG:$AG,AQ$1)</f>
        <v>0</v>
      </c>
      <c r="AR2669" s="5">
        <f>COUNTIFS($B:$B,$B2669,$AG:$AG,AR$1)</f>
        <v>0</v>
      </c>
      <c r="AS2669" s="5">
        <f>COUNTIFS($B:$B,$B2669,$AG:$AG,AS$1)</f>
        <v>0</v>
      </c>
      <c r="AT2669" s="5">
        <f>COUNTIFS($B:$B,$B2669,$AG:$AG,AT$1)</f>
        <v>0</v>
      </c>
      <c r="AU2669" s="5">
        <f>COUNTIFS($B:$B,$B2669,$AG:$AG,AU$1)</f>
        <v>0</v>
      </c>
    </row>
    <row r="2670" spans="1:47" ht="15" customHeight="1" x14ac:dyDescent="0.35">
      <c r="A2670" s="3">
        <f>IF(B2669=B2670,A2669,A2669+1)</f>
        <v>944</v>
      </c>
      <c r="B2670" s="3" t="s">
        <v>1141</v>
      </c>
      <c r="C2670" s="3" t="s">
        <v>1140</v>
      </c>
      <c r="D2670" s="3" t="s">
        <v>1130</v>
      </c>
      <c r="E2670" s="3" t="s">
        <v>1129</v>
      </c>
      <c r="F2670" s="4" t="s">
        <v>8</v>
      </c>
      <c r="G2670" s="4" t="s">
        <v>8</v>
      </c>
      <c r="H2670" s="4" t="s">
        <v>7</v>
      </c>
      <c r="I2670" s="3">
        <v>1</v>
      </c>
      <c r="J2670" s="3" t="s">
        <v>6</v>
      </c>
      <c r="K2670" s="3" t="s">
        <v>1146</v>
      </c>
      <c r="L2670" s="3" t="s">
        <v>4</v>
      </c>
      <c r="M2670" s="3" t="s">
        <v>1145</v>
      </c>
      <c r="N2670" s="3" t="s">
        <v>246</v>
      </c>
      <c r="P2670" s="3" t="s">
        <v>1</v>
      </c>
      <c r="Q2670" s="2" t="s">
        <v>1126</v>
      </c>
      <c r="R2670" s="2" t="s">
        <v>1125</v>
      </c>
      <c r="S2670" s="2" t="str">
        <f>IF(P2670="심사불필요","-",VLOOKUP(K2670,'[1]자격증 backdata'!A:G,7,0))</f>
        <v>필수</v>
      </c>
      <c r="T2670" s="2" t="str">
        <f>IF(S2670="-","-",IF(COUNTIFS(B:B,B2670,S:S,"필수")&gt;0,"자격요건충족","확인필요"))</f>
        <v>자격요건충족</v>
      </c>
      <c r="U2670" s="2"/>
      <c r="W2670" s="2" t="str">
        <f>IF(Q2670="4급","심사불필요",VLOOKUP(K2670,'[1]자격증 backdata'!A:B,2,0))</f>
        <v>가2</v>
      </c>
      <c r="X2670" s="3" t="str">
        <f>IF(R2670="A", MIN(20, SUMIFS(W:W, B:B, B2670, R:R, "A")),IF(R2670="B", MIN(30, SUMIFS(W:W, B:B, B2670, R:R, "B")),"비해당분야"))</f>
        <v>비해당분야</v>
      </c>
      <c r="Y2670" s="3">
        <f>IF(R2670="C",MIN(30,IF(COUNTIFS(B:B,B2670,W:W,"가1")=1,25,IF(COUNTIFS(B:B,B2670,W:W,"가1")&gt;=2,30,0))+IF(COUNTIFS(B:B,B2670,W:W,"나1")&gt;=4,30,IF(COUNTIFS(B:B,B2670,W:W,"나1")=3,26,IF(COUNTIFS(B:B,B2670,W:W,"나1")=2,22,IF(COUNTIFS(B:B,B2670,W:W,"나1")=1,18,0)))))+MIN(30,IF(COUNTIFS(B:B,B2670,W:W,"가2")=1,25,IF(COUNTIFS(B:B,B2670,W:W,"가2")&gt;=2,30,0))+IF(COUNTIFS(B:B,B2670,W:W,"나2")=3,30,IF(COUNTIFS(B:B,B2670,W:W,"나2")=2,25,IF(COUNTIFS(B:B,B2670,W:W,"나2")=1,20,0)))),"비해당분야")</f>
        <v>25</v>
      </c>
      <c r="Z2670" s="3">
        <f>IF(R2670="C",VLOOKUP(K2670,'[1]자격증 backdata'!A:F,6,0),"비해당분야")</f>
        <v>0</v>
      </c>
      <c r="AA2670" s="3">
        <f>IF(R2670="C",SUMIF(B:B,B2670,Z:Z),"비해당분야")</f>
        <v>2</v>
      </c>
      <c r="AB2670" s="3">
        <f>IF(R2670="C",SUM(Y2670,AA2670),"비해당분야")</f>
        <v>27</v>
      </c>
      <c r="AC2670" s="3">
        <f>IF(R2670="C",AB2670,X2670)</f>
        <v>27</v>
      </c>
      <c r="AD2670" s="3">
        <f>VLOOKUP(K2670,'[1]자격증 backdata'!A:D,4,0)</f>
        <v>0</v>
      </c>
      <c r="AE2670" s="3">
        <f>IF(_xlfn.MAXIFS(AD:AD,B:B,B2670)&gt;10,10,_xlfn.MAXIFS(AD:AD,B:B,B2670))</f>
        <v>5</v>
      </c>
      <c r="AG2670" s="2" t="str">
        <f>VLOOKUP(K2670,'[1]자격증 backdata'!A:C,3,0)</f>
        <v>K</v>
      </c>
      <c r="AH2670" s="2">
        <f>COUNTIFS($B:$B,$B2670,$AG:$AG,AH$1)</f>
        <v>0</v>
      </c>
      <c r="AI2670" s="2">
        <f>COUNTIFS($B:$B,$B2670,$AG:$AG,AI$1)</f>
        <v>0</v>
      </c>
      <c r="AJ2670" s="2">
        <f>COUNTIFS($B:$B,$B2670,$AG:$AG,AJ$1)</f>
        <v>0</v>
      </c>
      <c r="AK2670" s="2">
        <f>COUNTIFS($B:$B,$B2670,$AG:$AG,AK$1)</f>
        <v>0</v>
      </c>
      <c r="AL2670" s="2">
        <f>COUNTIFS($B:$B,$B2670,$AG:$AG,AL$1)</f>
        <v>0</v>
      </c>
      <c r="AM2670" s="2">
        <f>COUNTIFS($B:$B,$B2670,$AG:$AG,AM$1)</f>
        <v>0</v>
      </c>
      <c r="AN2670" s="2">
        <f>COUNTIFS($B:$B,$B2670,$AG:$AG,AN$1)</f>
        <v>0</v>
      </c>
      <c r="AO2670" s="2">
        <f>COUNTIFS($B:$B,$B2670,$AG:$AG,AO$1)</f>
        <v>0</v>
      </c>
      <c r="AP2670" s="2">
        <f>COUNTIFS($B:$B,$B2670,$AG:$AG,AP$1)</f>
        <v>0</v>
      </c>
      <c r="AQ2670" s="2">
        <f>COUNTIFS($B:$B,$B2670,$AG:$AG,AQ$1)</f>
        <v>0</v>
      </c>
      <c r="AR2670" s="2">
        <f>COUNTIFS($B:$B,$B2670,$AG:$AG,AR$1)</f>
        <v>1</v>
      </c>
      <c r="AS2670" s="2">
        <f>COUNTIFS($B:$B,$B2670,$AG:$AG,AS$1)</f>
        <v>0</v>
      </c>
      <c r="AT2670" s="2">
        <f>COUNTIFS($B:$B,$B2670,$AG:$AG,AT$1)</f>
        <v>0</v>
      </c>
      <c r="AU2670" s="2">
        <f>COUNTIFS($B:$B,$B2670,$AG:$AG,AU$1)</f>
        <v>0</v>
      </c>
    </row>
    <row r="2671" spans="1:47" ht="15" customHeight="1" x14ac:dyDescent="0.35">
      <c r="A2671" s="7">
        <f>IF(B2670=B2671,A2670,A2670+1)</f>
        <v>944</v>
      </c>
      <c r="B2671" s="7" t="s">
        <v>1141</v>
      </c>
      <c r="C2671" s="7" t="s">
        <v>1140</v>
      </c>
      <c r="D2671" s="7" t="s">
        <v>1130</v>
      </c>
      <c r="E2671" s="7" t="s">
        <v>1129</v>
      </c>
      <c r="F2671" s="4" t="s">
        <v>7</v>
      </c>
      <c r="G2671" s="4" t="s">
        <v>8</v>
      </c>
      <c r="H2671" s="4" t="s">
        <v>7</v>
      </c>
      <c r="I2671" s="3">
        <v>2</v>
      </c>
      <c r="J2671" s="3" t="s">
        <v>106</v>
      </c>
      <c r="K2671" s="3" t="s">
        <v>1144</v>
      </c>
      <c r="L2671" s="3" t="s">
        <v>55</v>
      </c>
      <c r="M2671" s="3" t="s">
        <v>1143</v>
      </c>
      <c r="N2671" s="3" t="s">
        <v>1142</v>
      </c>
      <c r="P2671" s="3" t="s">
        <v>1</v>
      </c>
      <c r="Q2671" s="2" t="s">
        <v>1126</v>
      </c>
      <c r="R2671" s="2" t="s">
        <v>1125</v>
      </c>
      <c r="S2671" s="2">
        <f>IF(P2671="심사불필요","-",VLOOKUP(K2671,'[1]자격증 backdata'!A:G,7,0))</f>
        <v>0</v>
      </c>
      <c r="T2671" s="2" t="str">
        <f>IF(S2671="-","-",IF(COUNTIFS(B:B,B2671,S:S,"필수")&gt;0,"자격요건충족","확인필요"))</f>
        <v>자격요건충족</v>
      </c>
      <c r="U2671" s="2"/>
      <c r="W2671" s="2">
        <f>IF(Q2671="4급","심사불필요",VLOOKUP(K2671,'[1]자격증 backdata'!A:B,2,0))</f>
        <v>0</v>
      </c>
      <c r="X2671" s="3" t="str">
        <f>IF(R2671="A", MIN(20, SUMIFS(W:W, B:B, B2671, R:R, "A")),IF(R2671="B", MIN(30, SUMIFS(W:W, B:B, B2671, R:R, "B")),"비해당분야"))</f>
        <v>비해당분야</v>
      </c>
      <c r="Y2671" s="3">
        <f>IF(R2671="C",MIN(30,IF(COUNTIFS(B:B,B2671,W:W,"가1")=1,25,IF(COUNTIFS(B:B,B2671,W:W,"가1")&gt;=2,30,0))+IF(COUNTIFS(B:B,B2671,W:W,"나1")&gt;=4,30,IF(COUNTIFS(B:B,B2671,W:W,"나1")=3,26,IF(COUNTIFS(B:B,B2671,W:W,"나1")=2,22,IF(COUNTIFS(B:B,B2671,W:W,"나1")=1,18,0)))))+MIN(30,IF(COUNTIFS(B:B,B2671,W:W,"가2")=1,25,IF(COUNTIFS(B:B,B2671,W:W,"가2")&gt;=2,30,0))+IF(COUNTIFS(B:B,B2671,W:W,"나2")=3,30,IF(COUNTIFS(B:B,B2671,W:W,"나2")=2,25,IF(COUNTIFS(B:B,B2671,W:W,"나2")=1,20,0)))),"비해당분야")</f>
        <v>25</v>
      </c>
      <c r="Z2671" s="3">
        <f>IF(R2671="C",VLOOKUP(K2671,'[1]자격증 backdata'!A:F,6,0),"비해당분야")</f>
        <v>2</v>
      </c>
      <c r="AA2671" s="3">
        <f>IF(R2671="C",SUMIF(B:B,B2671,Z:Z),"비해당분야")</f>
        <v>2</v>
      </c>
      <c r="AB2671" s="3">
        <f>IF(R2671="C",SUM(Y2671,AA2671),"비해당분야")</f>
        <v>27</v>
      </c>
      <c r="AC2671" s="3">
        <f>IF(R2671="C",AB2671,X2671)</f>
        <v>27</v>
      </c>
      <c r="AD2671" s="3">
        <f>VLOOKUP(K2671,'[1]자격증 backdata'!A:D,4,0)</f>
        <v>0</v>
      </c>
      <c r="AE2671" s="3">
        <f>IF(_xlfn.MAXIFS(AD:AD,B:B,B2671)&gt;10,10,_xlfn.MAXIFS(AD:AD,B:B,B2671))</f>
        <v>5</v>
      </c>
      <c r="AG2671" s="2">
        <f>VLOOKUP(K2671,'[1]자격증 backdata'!A:C,3,0)</f>
        <v>0</v>
      </c>
      <c r="AH2671" s="2">
        <f>COUNTIFS($B:$B,$B2671,$AG:$AG,AH$1)</f>
        <v>0</v>
      </c>
      <c r="AI2671" s="2">
        <f>COUNTIFS($B:$B,$B2671,$AG:$AG,AI$1)</f>
        <v>0</v>
      </c>
      <c r="AJ2671" s="2">
        <f>COUNTIFS($B:$B,$B2671,$AG:$AG,AJ$1)</f>
        <v>0</v>
      </c>
      <c r="AK2671" s="2">
        <f>COUNTIFS($B:$B,$B2671,$AG:$AG,AK$1)</f>
        <v>0</v>
      </c>
      <c r="AL2671" s="2">
        <f>COUNTIFS($B:$B,$B2671,$AG:$AG,AL$1)</f>
        <v>0</v>
      </c>
      <c r="AM2671" s="2">
        <f>COUNTIFS($B:$B,$B2671,$AG:$AG,AM$1)</f>
        <v>0</v>
      </c>
      <c r="AN2671" s="2">
        <f>COUNTIFS($B:$B,$B2671,$AG:$AG,AN$1)</f>
        <v>0</v>
      </c>
      <c r="AO2671" s="2">
        <f>COUNTIFS($B:$B,$B2671,$AG:$AG,AO$1)</f>
        <v>0</v>
      </c>
      <c r="AP2671" s="2">
        <f>COUNTIFS($B:$B,$B2671,$AG:$AG,AP$1)</f>
        <v>0</v>
      </c>
      <c r="AQ2671" s="2">
        <f>COUNTIFS($B:$B,$B2671,$AG:$AG,AQ$1)</f>
        <v>0</v>
      </c>
      <c r="AR2671" s="2">
        <f>COUNTIFS($B:$B,$B2671,$AG:$AG,AR$1)</f>
        <v>1</v>
      </c>
      <c r="AS2671" s="2">
        <f>COUNTIFS($B:$B,$B2671,$AG:$AG,AS$1)</f>
        <v>0</v>
      </c>
      <c r="AT2671" s="2">
        <f>COUNTIFS($B:$B,$B2671,$AG:$AG,AT$1)</f>
        <v>0</v>
      </c>
      <c r="AU2671" s="2">
        <f>COUNTIFS($B:$B,$B2671,$AG:$AG,AU$1)</f>
        <v>0</v>
      </c>
    </row>
    <row r="2672" spans="1:47" ht="15" customHeight="1" x14ac:dyDescent="0.35">
      <c r="A2672" s="7">
        <f>IF(B2671=B2672,A2671,A2671+1)</f>
        <v>944</v>
      </c>
      <c r="B2672" s="7" t="s">
        <v>1141</v>
      </c>
      <c r="C2672" s="7" t="s">
        <v>1140</v>
      </c>
      <c r="D2672" s="7" t="s">
        <v>1130</v>
      </c>
      <c r="E2672" s="7" t="s">
        <v>1129</v>
      </c>
      <c r="F2672" s="4" t="s">
        <v>7</v>
      </c>
      <c r="G2672" s="4" t="s">
        <v>8</v>
      </c>
      <c r="H2672" s="4" t="s">
        <v>7</v>
      </c>
      <c r="I2672" s="3">
        <v>3</v>
      </c>
      <c r="J2672" s="3" t="s">
        <v>69</v>
      </c>
      <c r="K2672" s="3" t="s">
        <v>1134</v>
      </c>
      <c r="L2672" s="3" t="s">
        <v>36</v>
      </c>
      <c r="M2672" s="3" t="s">
        <v>1139</v>
      </c>
      <c r="N2672" s="3" t="s">
        <v>1138</v>
      </c>
      <c r="P2672" s="3" t="s">
        <v>1</v>
      </c>
      <c r="Q2672" s="2" t="s">
        <v>1126</v>
      </c>
      <c r="R2672" s="2" t="s">
        <v>1125</v>
      </c>
      <c r="S2672" s="2">
        <f>IF(P2672="심사불필요","-",VLOOKUP(K2672,'[1]자격증 backdata'!A:G,7,0))</f>
        <v>0</v>
      </c>
      <c r="T2672" s="2" t="str">
        <f>IF(S2672="-","-",IF(COUNTIFS(B:B,B2672,S:S,"필수")&gt;0,"자격요건충족","확인필요"))</f>
        <v>자격요건충족</v>
      </c>
      <c r="U2672" s="2"/>
      <c r="W2672" s="2">
        <f>IF(Q2672="4급","심사불필요",VLOOKUP(K2672,'[1]자격증 backdata'!A:B,2,0))</f>
        <v>0</v>
      </c>
      <c r="X2672" s="3" t="str">
        <f>IF(R2672="A", MIN(20, SUMIFS(W:W, B:B, B2672, R:R, "A")),IF(R2672="B", MIN(30, SUMIFS(W:W, B:B, B2672, R:R, "B")),"비해당분야"))</f>
        <v>비해당분야</v>
      </c>
      <c r="Y2672" s="3">
        <f>IF(R2672="C",MIN(30,IF(COUNTIFS(B:B,B2672,W:W,"가1")=1,25,IF(COUNTIFS(B:B,B2672,W:W,"가1")&gt;=2,30,0))+IF(COUNTIFS(B:B,B2672,W:W,"나1")&gt;=4,30,IF(COUNTIFS(B:B,B2672,W:W,"나1")=3,26,IF(COUNTIFS(B:B,B2672,W:W,"나1")=2,22,IF(COUNTIFS(B:B,B2672,W:W,"나1")=1,18,0)))))+MIN(30,IF(COUNTIFS(B:B,B2672,W:W,"가2")=1,25,IF(COUNTIFS(B:B,B2672,W:W,"가2")&gt;=2,30,0))+IF(COUNTIFS(B:B,B2672,W:W,"나2")=3,30,IF(COUNTIFS(B:B,B2672,W:W,"나2")=2,25,IF(COUNTIFS(B:B,B2672,W:W,"나2")=1,20,0)))),"비해당분야")</f>
        <v>25</v>
      </c>
      <c r="Z2672" s="3">
        <f>IF(R2672="C",VLOOKUP(K2672,'[1]자격증 backdata'!A:F,6,0),"비해당분야")</f>
        <v>0</v>
      </c>
      <c r="AA2672" s="3">
        <f>IF(R2672="C",SUMIF(B:B,B2672,Z:Z),"비해당분야")</f>
        <v>2</v>
      </c>
      <c r="AB2672" s="3">
        <f>IF(R2672="C",SUM(Y2672,AA2672),"비해당분야")</f>
        <v>27</v>
      </c>
      <c r="AC2672" s="3">
        <f>IF(R2672="C",AB2672,X2672)</f>
        <v>27</v>
      </c>
      <c r="AD2672" s="3">
        <f>VLOOKUP(K2672,'[1]자격증 backdata'!A:D,4,0)</f>
        <v>5</v>
      </c>
      <c r="AE2672" s="3">
        <f>IF(_xlfn.MAXIFS(AD:AD,B:B,B2672)&gt;10,10,_xlfn.MAXIFS(AD:AD,B:B,B2672))</f>
        <v>5</v>
      </c>
      <c r="AG2672" s="2">
        <f>VLOOKUP(K2672,'[1]자격증 backdata'!A:C,3,0)</f>
        <v>0</v>
      </c>
      <c r="AH2672" s="2">
        <f>COUNTIFS($B:$B,$B2672,$AG:$AG,AH$1)</f>
        <v>0</v>
      </c>
      <c r="AI2672" s="2">
        <f>COUNTIFS($B:$B,$B2672,$AG:$AG,AI$1)</f>
        <v>0</v>
      </c>
      <c r="AJ2672" s="2">
        <f>COUNTIFS($B:$B,$B2672,$AG:$AG,AJ$1)</f>
        <v>0</v>
      </c>
      <c r="AK2672" s="2">
        <f>COUNTIFS($B:$B,$B2672,$AG:$AG,AK$1)</f>
        <v>0</v>
      </c>
      <c r="AL2672" s="2">
        <f>COUNTIFS($B:$B,$B2672,$AG:$AG,AL$1)</f>
        <v>0</v>
      </c>
      <c r="AM2672" s="2">
        <f>COUNTIFS($B:$B,$B2672,$AG:$AG,AM$1)</f>
        <v>0</v>
      </c>
      <c r="AN2672" s="2">
        <f>COUNTIFS($B:$B,$B2672,$AG:$AG,AN$1)</f>
        <v>0</v>
      </c>
      <c r="AO2672" s="2">
        <f>COUNTIFS($B:$B,$B2672,$AG:$AG,AO$1)</f>
        <v>0</v>
      </c>
      <c r="AP2672" s="2">
        <f>COUNTIFS($B:$B,$B2672,$AG:$AG,AP$1)</f>
        <v>0</v>
      </c>
      <c r="AQ2672" s="2">
        <f>COUNTIFS($B:$B,$B2672,$AG:$AG,AQ$1)</f>
        <v>0</v>
      </c>
      <c r="AR2672" s="2">
        <f>COUNTIFS($B:$B,$B2672,$AG:$AG,AR$1)</f>
        <v>1</v>
      </c>
      <c r="AS2672" s="2">
        <f>COUNTIFS($B:$B,$B2672,$AG:$AG,AS$1)</f>
        <v>0</v>
      </c>
      <c r="AT2672" s="2">
        <f>COUNTIFS($B:$B,$B2672,$AG:$AG,AT$1)</f>
        <v>0</v>
      </c>
      <c r="AU2672" s="2">
        <f>COUNTIFS($B:$B,$B2672,$AG:$AG,AU$1)</f>
        <v>0</v>
      </c>
    </row>
    <row r="2673" spans="1:47" ht="15" customHeight="1" x14ac:dyDescent="0.35">
      <c r="A2673" s="4">
        <f>IF(B2672=B2673,A2672,A2672+1)</f>
        <v>945</v>
      </c>
      <c r="B2673" s="4" t="s">
        <v>1132</v>
      </c>
      <c r="C2673" s="4" t="s">
        <v>1131</v>
      </c>
      <c r="D2673" s="4" t="s">
        <v>1130</v>
      </c>
      <c r="E2673" s="4" t="s">
        <v>1129</v>
      </c>
      <c r="F2673" s="4" t="s">
        <v>8</v>
      </c>
      <c r="G2673" s="4" t="s">
        <v>8</v>
      </c>
      <c r="H2673" s="4" t="s">
        <v>7</v>
      </c>
      <c r="I2673" s="4">
        <v>1</v>
      </c>
      <c r="J2673" s="4" t="s">
        <v>987</v>
      </c>
      <c r="K2673" s="4" t="s">
        <v>1137</v>
      </c>
      <c r="L2673" s="4" t="s">
        <v>4</v>
      </c>
      <c r="M2673" s="4" t="s">
        <v>1136</v>
      </c>
      <c r="N2673" s="4" t="s">
        <v>1135</v>
      </c>
      <c r="P2673" s="4" t="s">
        <v>1</v>
      </c>
      <c r="Q2673" s="5" t="s">
        <v>1126</v>
      </c>
      <c r="R2673" s="5" t="s">
        <v>1125</v>
      </c>
      <c r="S2673" s="5" t="str">
        <f>IF(P2673="심사불필요","-",VLOOKUP(K2673,'[1]자격증 backdata'!A:G,7,0))</f>
        <v>필수</v>
      </c>
      <c r="T2673" s="5" t="str">
        <f>IF(S2673="-","-",IF(COUNTIFS(B:B,B2673,S:S,"필수")&gt;0,"자격요건충족","확인필요"))</f>
        <v>자격요건충족</v>
      </c>
      <c r="U2673" s="5"/>
      <c r="W2673" s="5" t="str">
        <f>IF(Q2673="4급","심사불필요",VLOOKUP(K2673,'[1]자격증 backdata'!A:B,2,0))</f>
        <v>나2</v>
      </c>
      <c r="X2673" s="4" t="str">
        <f>IF(R2673="A", MIN(20, SUMIFS(W:W, B:B, B2673, R:R, "A")),IF(R2673="B", MIN(30, SUMIFS(W:W, B:B, B2673, R:R, "B")),"비해당분야"))</f>
        <v>비해당분야</v>
      </c>
      <c r="Y2673" s="4">
        <f>IF(R2673="C",MIN(30,IF(COUNTIFS(B:B,B2673,W:W,"가1")=1,25,IF(COUNTIFS(B:B,B2673,W:W,"가1")&gt;=2,30,0))+IF(COUNTIFS(B:B,B2673,W:W,"나1")&gt;=4,30,IF(COUNTIFS(B:B,B2673,W:W,"나1")=3,26,IF(COUNTIFS(B:B,B2673,W:W,"나1")=2,22,IF(COUNTIFS(B:B,B2673,W:W,"나1")=1,18,0)))))+MIN(30,IF(COUNTIFS(B:B,B2673,W:W,"가2")=1,25,IF(COUNTIFS(B:B,B2673,W:W,"가2")&gt;=2,30,0))+IF(COUNTIFS(B:B,B2673,W:W,"나2")=3,30,IF(COUNTIFS(B:B,B2673,W:W,"나2")=2,25,IF(COUNTIFS(B:B,B2673,W:W,"나2")=1,20,0)))),"비해당분야")</f>
        <v>20</v>
      </c>
      <c r="Z2673" s="4">
        <f>IF(R2673="C",VLOOKUP(K2673,'[1]자격증 backdata'!A:F,6,0),"비해당분야")</f>
        <v>0</v>
      </c>
      <c r="AA2673" s="4">
        <f>IF(R2673="C",SUMIF(B:B,B2673,Z:Z),"비해당분야")</f>
        <v>2</v>
      </c>
      <c r="AB2673" s="4">
        <f>IF(R2673="C",SUM(Y2673,AA2673),"비해당분야")</f>
        <v>22</v>
      </c>
      <c r="AC2673" s="4">
        <f>IF(R2673="C",AB2673,X2673)</f>
        <v>22</v>
      </c>
      <c r="AD2673" s="4">
        <f>VLOOKUP(K2673,'[1]자격증 backdata'!A:D,4,0)</f>
        <v>0</v>
      </c>
      <c r="AE2673" s="4">
        <f>IF(_xlfn.MAXIFS(AD:AD,B:B,B2673)&gt;10,10,_xlfn.MAXIFS(AD:AD,B:B,B2673))</f>
        <v>5</v>
      </c>
      <c r="AG2673" s="5">
        <f>VLOOKUP(K2673,'[1]자격증 backdata'!A:C,3,0)</f>
        <v>0</v>
      </c>
      <c r="AH2673" s="5">
        <f>COUNTIFS($B:$B,$B2673,$AG:$AG,AH$1)</f>
        <v>0</v>
      </c>
      <c r="AI2673" s="5">
        <f>COUNTIFS($B:$B,$B2673,$AG:$AG,AI$1)</f>
        <v>0</v>
      </c>
      <c r="AJ2673" s="5">
        <f>COUNTIFS($B:$B,$B2673,$AG:$AG,AJ$1)</f>
        <v>0</v>
      </c>
      <c r="AK2673" s="5">
        <f>COUNTIFS($B:$B,$B2673,$AG:$AG,AK$1)</f>
        <v>0</v>
      </c>
      <c r="AL2673" s="5">
        <f>COUNTIFS($B:$B,$B2673,$AG:$AG,AL$1)</f>
        <v>0</v>
      </c>
      <c r="AM2673" s="5">
        <f>COUNTIFS($B:$B,$B2673,$AG:$AG,AM$1)</f>
        <v>0</v>
      </c>
      <c r="AN2673" s="5">
        <f>COUNTIFS($B:$B,$B2673,$AG:$AG,AN$1)</f>
        <v>0</v>
      </c>
      <c r="AO2673" s="5">
        <f>COUNTIFS($B:$B,$B2673,$AG:$AG,AO$1)</f>
        <v>0</v>
      </c>
      <c r="AP2673" s="5">
        <f>COUNTIFS($B:$B,$B2673,$AG:$AG,AP$1)</f>
        <v>0</v>
      </c>
      <c r="AQ2673" s="5">
        <f>COUNTIFS($B:$B,$B2673,$AG:$AG,AQ$1)</f>
        <v>0</v>
      </c>
      <c r="AR2673" s="5">
        <f>COUNTIFS($B:$B,$B2673,$AG:$AG,AR$1)</f>
        <v>0</v>
      </c>
      <c r="AS2673" s="5">
        <f>COUNTIFS($B:$B,$B2673,$AG:$AG,AS$1)</f>
        <v>0</v>
      </c>
      <c r="AT2673" s="5">
        <f>COUNTIFS($B:$B,$B2673,$AG:$AG,AT$1)</f>
        <v>0</v>
      </c>
      <c r="AU2673" s="5">
        <f>COUNTIFS($B:$B,$B2673,$AG:$AG,AU$1)</f>
        <v>0</v>
      </c>
    </row>
    <row r="2674" spans="1:47" ht="15" customHeight="1" x14ac:dyDescent="0.35">
      <c r="A2674" s="6">
        <f>IF(B2673=B2674,A2673,A2673+1)</f>
        <v>945</v>
      </c>
      <c r="B2674" s="6" t="s">
        <v>1132</v>
      </c>
      <c r="C2674" s="6" t="s">
        <v>1131</v>
      </c>
      <c r="D2674" s="6" t="s">
        <v>1130</v>
      </c>
      <c r="E2674" s="6" t="s">
        <v>1129</v>
      </c>
      <c r="F2674" s="4" t="s">
        <v>7</v>
      </c>
      <c r="G2674" s="4" t="s">
        <v>8</v>
      </c>
      <c r="H2674" s="4" t="s">
        <v>7</v>
      </c>
      <c r="I2674" s="4">
        <v>2</v>
      </c>
      <c r="J2674" s="4" t="s">
        <v>69</v>
      </c>
      <c r="K2674" s="4" t="s">
        <v>1134</v>
      </c>
      <c r="L2674" s="4" t="s">
        <v>36</v>
      </c>
      <c r="M2674" s="4" t="s">
        <v>1133</v>
      </c>
      <c r="N2674" s="4" t="s">
        <v>244</v>
      </c>
      <c r="P2674" s="4" t="s">
        <v>1</v>
      </c>
      <c r="Q2674" s="5" t="s">
        <v>1126</v>
      </c>
      <c r="R2674" s="5" t="s">
        <v>1125</v>
      </c>
      <c r="S2674" s="5">
        <f>IF(P2674="심사불필요","-",VLOOKUP(K2674,'[1]자격증 backdata'!A:G,7,0))</f>
        <v>0</v>
      </c>
      <c r="T2674" s="5" t="str">
        <f>IF(S2674="-","-",IF(COUNTIFS(B:B,B2674,S:S,"필수")&gt;0,"자격요건충족","확인필요"))</f>
        <v>자격요건충족</v>
      </c>
      <c r="U2674" s="5"/>
      <c r="W2674" s="5">
        <f>IF(Q2674="4급","심사불필요",VLOOKUP(K2674,'[1]자격증 backdata'!A:B,2,0))</f>
        <v>0</v>
      </c>
      <c r="X2674" s="4" t="str">
        <f>IF(R2674="A", MIN(20, SUMIFS(W:W, B:B, B2674, R:R, "A")),IF(R2674="B", MIN(30, SUMIFS(W:W, B:B, B2674, R:R, "B")),"비해당분야"))</f>
        <v>비해당분야</v>
      </c>
      <c r="Y2674" s="4">
        <f>IF(R2674="C",MIN(30,IF(COUNTIFS(B:B,B2674,W:W,"가1")=1,25,IF(COUNTIFS(B:B,B2674,W:W,"가1")&gt;=2,30,0))+IF(COUNTIFS(B:B,B2674,W:W,"나1")&gt;=4,30,IF(COUNTIFS(B:B,B2674,W:W,"나1")=3,26,IF(COUNTIFS(B:B,B2674,W:W,"나1")=2,22,IF(COUNTIFS(B:B,B2674,W:W,"나1")=1,18,0)))))+MIN(30,IF(COUNTIFS(B:B,B2674,W:W,"가2")=1,25,IF(COUNTIFS(B:B,B2674,W:W,"가2")&gt;=2,30,0))+IF(COUNTIFS(B:B,B2674,W:W,"나2")=3,30,IF(COUNTIFS(B:B,B2674,W:W,"나2")=2,25,IF(COUNTIFS(B:B,B2674,W:W,"나2")=1,20,0)))),"비해당분야")</f>
        <v>20</v>
      </c>
      <c r="Z2674" s="4">
        <f>IF(R2674="C",VLOOKUP(K2674,'[1]자격증 backdata'!A:F,6,0),"비해당분야")</f>
        <v>0</v>
      </c>
      <c r="AA2674" s="4">
        <f>IF(R2674="C",SUMIF(B:B,B2674,Z:Z),"비해당분야")</f>
        <v>2</v>
      </c>
      <c r="AB2674" s="4">
        <f>IF(R2674="C",SUM(Y2674,AA2674),"비해당분야")</f>
        <v>22</v>
      </c>
      <c r="AC2674" s="4">
        <f>IF(R2674="C",AB2674,X2674)</f>
        <v>22</v>
      </c>
      <c r="AD2674" s="4">
        <f>VLOOKUP(K2674,'[1]자격증 backdata'!A:D,4,0)</f>
        <v>5</v>
      </c>
      <c r="AE2674" s="4">
        <f>IF(_xlfn.MAXIFS(AD:AD,B:B,B2674)&gt;10,10,_xlfn.MAXIFS(AD:AD,B:B,B2674))</f>
        <v>5</v>
      </c>
      <c r="AG2674" s="5">
        <f>VLOOKUP(K2674,'[1]자격증 backdata'!A:C,3,0)</f>
        <v>0</v>
      </c>
      <c r="AH2674" s="5">
        <f>COUNTIFS($B:$B,$B2674,$AG:$AG,AH$1)</f>
        <v>0</v>
      </c>
      <c r="AI2674" s="5">
        <f>COUNTIFS($B:$B,$B2674,$AG:$AG,AI$1)</f>
        <v>0</v>
      </c>
      <c r="AJ2674" s="5">
        <f>COUNTIFS($B:$B,$B2674,$AG:$AG,AJ$1)</f>
        <v>0</v>
      </c>
      <c r="AK2674" s="5">
        <f>COUNTIFS($B:$B,$B2674,$AG:$AG,AK$1)</f>
        <v>0</v>
      </c>
      <c r="AL2674" s="5">
        <f>COUNTIFS($B:$B,$B2674,$AG:$AG,AL$1)</f>
        <v>0</v>
      </c>
      <c r="AM2674" s="5">
        <f>COUNTIFS($B:$B,$B2674,$AG:$AG,AM$1)</f>
        <v>0</v>
      </c>
      <c r="AN2674" s="5">
        <f>COUNTIFS($B:$B,$B2674,$AG:$AG,AN$1)</f>
        <v>0</v>
      </c>
      <c r="AO2674" s="5">
        <f>COUNTIFS($B:$B,$B2674,$AG:$AG,AO$1)</f>
        <v>0</v>
      </c>
      <c r="AP2674" s="5">
        <f>COUNTIFS($B:$B,$B2674,$AG:$AG,AP$1)</f>
        <v>0</v>
      </c>
      <c r="AQ2674" s="5">
        <f>COUNTIFS($B:$B,$B2674,$AG:$AG,AQ$1)</f>
        <v>0</v>
      </c>
      <c r="AR2674" s="5">
        <f>COUNTIFS($B:$B,$B2674,$AG:$AG,AR$1)</f>
        <v>0</v>
      </c>
      <c r="AS2674" s="5">
        <f>COUNTIFS($B:$B,$B2674,$AG:$AG,AS$1)</f>
        <v>0</v>
      </c>
      <c r="AT2674" s="5">
        <f>COUNTIFS($B:$B,$B2674,$AG:$AG,AT$1)</f>
        <v>0</v>
      </c>
      <c r="AU2674" s="5">
        <f>COUNTIFS($B:$B,$B2674,$AG:$AG,AU$1)</f>
        <v>0</v>
      </c>
    </row>
    <row r="2675" spans="1:47" ht="15" customHeight="1" x14ac:dyDescent="0.35">
      <c r="A2675" s="6">
        <f>IF(B2674=B2675,A2674,A2674+1)</f>
        <v>945</v>
      </c>
      <c r="B2675" s="6" t="s">
        <v>1132</v>
      </c>
      <c r="C2675" s="6" t="s">
        <v>1131</v>
      </c>
      <c r="D2675" s="6" t="s">
        <v>1130</v>
      </c>
      <c r="E2675" s="6" t="s">
        <v>1129</v>
      </c>
      <c r="F2675" s="4" t="s">
        <v>7</v>
      </c>
      <c r="G2675" s="4" t="s">
        <v>8</v>
      </c>
      <c r="H2675" s="4" t="s">
        <v>7</v>
      </c>
      <c r="I2675" s="4">
        <v>3</v>
      </c>
      <c r="J2675" s="4" t="s">
        <v>57</v>
      </c>
      <c r="K2675" s="4" t="s">
        <v>1128</v>
      </c>
      <c r="L2675" s="4" t="s">
        <v>55</v>
      </c>
      <c r="M2675" s="4" t="s">
        <v>1127</v>
      </c>
      <c r="N2675" s="4" t="s">
        <v>910</v>
      </c>
      <c r="P2675" s="4" t="s">
        <v>1</v>
      </c>
      <c r="Q2675" s="5" t="s">
        <v>1126</v>
      </c>
      <c r="R2675" s="5" t="s">
        <v>1125</v>
      </c>
      <c r="S2675" s="5">
        <f>IF(P2675="심사불필요","-",VLOOKUP(K2675,'[1]자격증 backdata'!A:G,7,0))</f>
        <v>0</v>
      </c>
      <c r="T2675" s="5" t="str">
        <f>IF(S2675="-","-",IF(COUNTIFS(B:B,B2675,S:S,"필수")&gt;0,"자격요건충족","확인필요"))</f>
        <v>자격요건충족</v>
      </c>
      <c r="U2675" s="5"/>
      <c r="W2675" s="5">
        <f>IF(Q2675="4급","심사불필요",VLOOKUP(K2675,'[1]자격증 backdata'!A:B,2,0))</f>
        <v>0</v>
      </c>
      <c r="X2675" s="4" t="str">
        <f>IF(R2675="A", MIN(20, SUMIFS(W:W, B:B, B2675, R:R, "A")),IF(R2675="B", MIN(30, SUMIFS(W:W, B:B, B2675, R:R, "B")),"비해당분야"))</f>
        <v>비해당분야</v>
      </c>
      <c r="Y2675" s="4">
        <f>IF(R2675="C",MIN(30,IF(COUNTIFS(B:B,B2675,W:W,"가1")=1,25,IF(COUNTIFS(B:B,B2675,W:W,"가1")&gt;=2,30,0))+IF(COUNTIFS(B:B,B2675,W:W,"나1")&gt;=4,30,IF(COUNTIFS(B:B,B2675,W:W,"나1")=3,26,IF(COUNTIFS(B:B,B2675,W:W,"나1")=2,22,IF(COUNTIFS(B:B,B2675,W:W,"나1")=1,18,0)))))+MIN(30,IF(COUNTIFS(B:B,B2675,W:W,"가2")=1,25,IF(COUNTIFS(B:B,B2675,W:W,"가2")&gt;=2,30,0))+IF(COUNTIFS(B:B,B2675,W:W,"나2")=3,30,IF(COUNTIFS(B:B,B2675,W:W,"나2")=2,25,IF(COUNTIFS(B:B,B2675,W:W,"나2")=1,20,0)))),"비해당분야")</f>
        <v>20</v>
      </c>
      <c r="Z2675" s="4">
        <f>IF(R2675="C",VLOOKUP(K2675,'[1]자격증 backdata'!A:F,6,0),"비해당분야")</f>
        <v>2</v>
      </c>
      <c r="AA2675" s="4">
        <f>IF(R2675="C",SUMIF(B:B,B2675,Z:Z),"비해당분야")</f>
        <v>2</v>
      </c>
      <c r="AB2675" s="4">
        <f>IF(R2675="C",SUM(Y2675,AA2675),"비해당분야")</f>
        <v>22</v>
      </c>
      <c r="AC2675" s="4">
        <f>IF(R2675="C",AB2675,X2675)</f>
        <v>22</v>
      </c>
      <c r="AD2675" s="4">
        <f>VLOOKUP(K2675,'[1]자격증 backdata'!A:D,4,0)</f>
        <v>0</v>
      </c>
      <c r="AE2675" s="4">
        <f>IF(_xlfn.MAXIFS(AD:AD,B:B,B2675)&gt;10,10,_xlfn.MAXIFS(AD:AD,B:B,B2675))</f>
        <v>5</v>
      </c>
      <c r="AG2675" s="5">
        <f>VLOOKUP(K2675,'[1]자격증 backdata'!A:C,3,0)</f>
        <v>0</v>
      </c>
      <c r="AH2675" s="5">
        <f>COUNTIFS($B:$B,$B2675,$AG:$AG,AH$1)</f>
        <v>0</v>
      </c>
      <c r="AI2675" s="5">
        <f>COUNTIFS($B:$B,$B2675,$AG:$AG,AI$1)</f>
        <v>0</v>
      </c>
      <c r="AJ2675" s="5">
        <f>COUNTIFS($B:$B,$B2675,$AG:$AG,AJ$1)</f>
        <v>0</v>
      </c>
      <c r="AK2675" s="5">
        <f>COUNTIFS($B:$B,$B2675,$AG:$AG,AK$1)</f>
        <v>0</v>
      </c>
      <c r="AL2675" s="5">
        <f>COUNTIFS($B:$B,$B2675,$AG:$AG,AL$1)</f>
        <v>0</v>
      </c>
      <c r="AM2675" s="5">
        <f>COUNTIFS($B:$B,$B2675,$AG:$AG,AM$1)</f>
        <v>0</v>
      </c>
      <c r="AN2675" s="5">
        <f>COUNTIFS($B:$B,$B2675,$AG:$AG,AN$1)</f>
        <v>0</v>
      </c>
      <c r="AO2675" s="5">
        <f>COUNTIFS($B:$B,$B2675,$AG:$AG,AO$1)</f>
        <v>0</v>
      </c>
      <c r="AP2675" s="5">
        <f>COUNTIFS($B:$B,$B2675,$AG:$AG,AP$1)</f>
        <v>0</v>
      </c>
      <c r="AQ2675" s="5">
        <f>COUNTIFS($B:$B,$B2675,$AG:$AG,AQ$1)</f>
        <v>0</v>
      </c>
      <c r="AR2675" s="5">
        <f>COUNTIFS($B:$B,$B2675,$AG:$AG,AR$1)</f>
        <v>0</v>
      </c>
      <c r="AS2675" s="5">
        <f>COUNTIFS($B:$B,$B2675,$AG:$AG,AS$1)</f>
        <v>0</v>
      </c>
      <c r="AT2675" s="5">
        <f>COUNTIFS($B:$B,$B2675,$AG:$AG,AT$1)</f>
        <v>0</v>
      </c>
      <c r="AU2675" s="5">
        <f>COUNTIFS($B:$B,$B2675,$AG:$AG,AU$1)</f>
        <v>0</v>
      </c>
    </row>
    <row r="2676" spans="1:47" ht="15" customHeight="1" x14ac:dyDescent="0.35">
      <c r="A2676" s="3">
        <f>IF(B2675=B2676,A2675,A2675+1)</f>
        <v>946</v>
      </c>
      <c r="B2676" s="3" t="s">
        <v>1118</v>
      </c>
      <c r="C2676" s="3" t="s">
        <v>1117</v>
      </c>
      <c r="D2676" s="3" t="s">
        <v>1048</v>
      </c>
      <c r="E2676" s="3" t="s">
        <v>1047</v>
      </c>
      <c r="F2676" s="4" t="s">
        <v>7</v>
      </c>
      <c r="G2676" s="4" t="s">
        <v>7</v>
      </c>
      <c r="H2676" s="4" t="s">
        <v>8</v>
      </c>
      <c r="I2676" s="3">
        <v>1</v>
      </c>
      <c r="J2676" s="3" t="s">
        <v>1046</v>
      </c>
      <c r="K2676" s="3" t="s">
        <v>1045</v>
      </c>
      <c r="L2676" s="3" t="s">
        <v>1044</v>
      </c>
      <c r="M2676" s="3" t="s">
        <v>1124</v>
      </c>
      <c r="N2676" s="3" t="s">
        <v>1123</v>
      </c>
      <c r="P2676" s="3" t="s">
        <v>1</v>
      </c>
      <c r="Q2676" s="2" t="s">
        <v>0</v>
      </c>
      <c r="R2676" s="2"/>
      <c r="S2676" s="2" t="str">
        <f>IF(P2676="심사불필요","-",VLOOKUP(K2676,'[1]자격증 backdata'!A:G,7,0))</f>
        <v>필수</v>
      </c>
      <c r="T2676" s="2" t="str">
        <f>IF(S2676="-","-",IF(COUNTIFS(B:B,B2676,S:S,"필수")&gt;0,"자격요건충족","확인필요"))</f>
        <v>자격요건충족</v>
      </c>
      <c r="U2676" s="2" t="s">
        <v>1070</v>
      </c>
      <c r="W2676" s="2" t="str">
        <f>IF(Q2676="4급","심사불필요",VLOOKUP(K2676,'[1]자격증 backdata'!A:B,2,0))</f>
        <v>심사불필요</v>
      </c>
      <c r="X2676" s="3" t="str">
        <f>IF(R2676="A", MIN(20, SUMIFS(W:W, B:B, B2676, R:R, "A")),IF(R2676="B", MIN(30, SUMIFS(W:W, B:B, B2676, R:R, "B")),"비해당분야"))</f>
        <v>비해당분야</v>
      </c>
      <c r="Y2676" s="3" t="str">
        <f>IF(R2676="C",MIN(30,IF(COUNTIFS(B:B,B2676,W:W,"가1")=1,25,IF(COUNTIFS(B:B,B2676,W:W,"가1")&gt;=2,30,0))+IF(COUNTIFS(B:B,B2676,W:W,"나1")&gt;=4,30,IF(COUNTIFS(B:B,B2676,W:W,"나1")=3,26,IF(COUNTIFS(B:B,B2676,W:W,"나1")=2,22,IF(COUNTIFS(B:B,B2676,W:W,"나1")=1,18,0)))))+MIN(30,IF(COUNTIFS(B:B,B2676,W:W,"가2")=1,25,IF(COUNTIFS(B:B,B2676,W:W,"가2")&gt;=2,30,0))+IF(COUNTIFS(B:B,B2676,W:W,"나2")=3,30,IF(COUNTIFS(B:B,B2676,W:W,"나2")=2,25,IF(COUNTIFS(B:B,B2676,W:W,"나2")=1,20,0)))),"비해당분야")</f>
        <v>비해당분야</v>
      </c>
      <c r="Z2676" s="3" t="str">
        <f>IF(R2676="C",VLOOKUP(K2676,'[1]자격증 backdata'!A:F,6,0),"비해당분야")</f>
        <v>비해당분야</v>
      </c>
      <c r="AA2676" s="3" t="str">
        <f>IF(R2676="C",SUMIF(B:B,B2676,Z:Z),"비해당분야")</f>
        <v>비해당분야</v>
      </c>
      <c r="AB2676" s="3" t="str">
        <f>IF(R2676="C",SUM(Y2676,AA2676),"비해당분야")</f>
        <v>비해당분야</v>
      </c>
      <c r="AC2676" s="3" t="str">
        <f>IF(R2676="C",AB2676,X2676)</f>
        <v>비해당분야</v>
      </c>
      <c r="AD2676" s="3">
        <f>VLOOKUP(K2676,'[1]자격증 backdata'!A:D,4,0)</f>
        <v>0</v>
      </c>
      <c r="AE2676" s="3">
        <f>IF(_xlfn.MAXIFS(AD:AD,B:B,B2676)&gt;10,10,_xlfn.MAXIFS(AD:AD,B:B,B2676))</f>
        <v>0</v>
      </c>
      <c r="AG2676" s="2">
        <f>VLOOKUP(K2676,'[1]자격증 backdata'!A:C,3,0)</f>
        <v>0</v>
      </c>
      <c r="AH2676" s="2">
        <f>COUNTIFS($B:$B,$B2676,$AG:$AG,AH$1)</f>
        <v>0</v>
      </c>
      <c r="AI2676" s="2">
        <f>COUNTIFS($B:$B,$B2676,$AG:$AG,AI$1)</f>
        <v>0</v>
      </c>
      <c r="AJ2676" s="2">
        <f>COUNTIFS($B:$B,$B2676,$AG:$AG,AJ$1)</f>
        <v>0</v>
      </c>
      <c r="AK2676" s="2">
        <f>COUNTIFS($B:$B,$B2676,$AG:$AG,AK$1)</f>
        <v>0</v>
      </c>
      <c r="AL2676" s="2">
        <f>COUNTIFS($B:$B,$B2676,$AG:$AG,AL$1)</f>
        <v>0</v>
      </c>
      <c r="AM2676" s="2">
        <f>COUNTIFS($B:$B,$B2676,$AG:$AG,AM$1)</f>
        <v>0</v>
      </c>
      <c r="AN2676" s="2">
        <f>COUNTIFS($B:$B,$B2676,$AG:$AG,AN$1)</f>
        <v>0</v>
      </c>
      <c r="AO2676" s="2">
        <f>COUNTIFS($B:$B,$B2676,$AG:$AG,AO$1)</f>
        <v>0</v>
      </c>
      <c r="AP2676" s="2">
        <f>COUNTIFS($B:$B,$B2676,$AG:$AG,AP$1)</f>
        <v>0</v>
      </c>
      <c r="AQ2676" s="2">
        <f>COUNTIFS($B:$B,$B2676,$AG:$AG,AQ$1)</f>
        <v>0</v>
      </c>
      <c r="AR2676" s="2">
        <f>COUNTIFS($B:$B,$B2676,$AG:$AG,AR$1)</f>
        <v>0</v>
      </c>
      <c r="AS2676" s="2">
        <f>COUNTIFS($B:$B,$B2676,$AG:$AG,AS$1)</f>
        <v>0</v>
      </c>
      <c r="AT2676" s="2">
        <f>COUNTIFS($B:$B,$B2676,$AG:$AG,AT$1)</f>
        <v>0</v>
      </c>
      <c r="AU2676" s="2">
        <f>COUNTIFS($B:$B,$B2676,$AG:$AG,AU$1)</f>
        <v>0</v>
      </c>
    </row>
    <row r="2677" spans="1:47" ht="15" customHeight="1" x14ac:dyDescent="0.35">
      <c r="A2677" s="7">
        <f>IF(B2676=B2677,A2676,A2676+1)</f>
        <v>946</v>
      </c>
      <c r="B2677" s="7" t="s">
        <v>1118</v>
      </c>
      <c r="C2677" s="7" t="s">
        <v>1117</v>
      </c>
      <c r="D2677" s="7" t="s">
        <v>1048</v>
      </c>
      <c r="E2677" s="7" t="s">
        <v>1047</v>
      </c>
      <c r="F2677" s="4" t="s">
        <v>7</v>
      </c>
      <c r="G2677" s="4" t="s">
        <v>7</v>
      </c>
      <c r="H2677" s="4" t="s">
        <v>8</v>
      </c>
      <c r="I2677" s="3">
        <v>2</v>
      </c>
      <c r="J2677" s="3" t="s">
        <v>1122</v>
      </c>
      <c r="K2677" s="3" t="s">
        <v>1121</v>
      </c>
      <c r="L2677" s="3" t="s">
        <v>1058</v>
      </c>
      <c r="M2677" s="3" t="s">
        <v>1120</v>
      </c>
      <c r="N2677" s="3" t="s">
        <v>1119</v>
      </c>
      <c r="P2677" s="3" t="s">
        <v>1</v>
      </c>
      <c r="Q2677" s="2" t="s">
        <v>0</v>
      </c>
      <c r="R2677" s="2"/>
      <c r="S2677" s="2">
        <f>IF(P2677="심사불필요","-",VLOOKUP(K2677,'[1]자격증 backdata'!A:G,7,0))</f>
        <v>0</v>
      </c>
      <c r="T2677" s="2" t="str">
        <f>IF(S2677="-","-",IF(COUNTIFS(B:B,B2677,S:S,"필수")&gt;0,"자격요건충족","확인필요"))</f>
        <v>자격요건충족</v>
      </c>
      <c r="U2677" s="2"/>
      <c r="W2677" s="2" t="str">
        <f>IF(Q2677="4급","심사불필요",VLOOKUP(K2677,'[1]자격증 backdata'!A:B,2,0))</f>
        <v>심사불필요</v>
      </c>
      <c r="X2677" s="3" t="str">
        <f>IF(R2677="A", MIN(20, SUMIFS(W:W, B:B, B2677, R:R, "A")),IF(R2677="B", MIN(30, SUMIFS(W:W, B:B, B2677, R:R, "B")),"비해당분야"))</f>
        <v>비해당분야</v>
      </c>
      <c r="Y2677" s="3" t="str">
        <f>IF(R2677="C",MIN(30,IF(COUNTIFS(B:B,B2677,W:W,"가1")=1,25,IF(COUNTIFS(B:B,B2677,W:W,"가1")&gt;=2,30,0))+IF(COUNTIFS(B:B,B2677,W:W,"나1")&gt;=4,30,IF(COUNTIFS(B:B,B2677,W:W,"나1")=3,26,IF(COUNTIFS(B:B,B2677,W:W,"나1")=2,22,IF(COUNTIFS(B:B,B2677,W:W,"나1")=1,18,0)))))+MIN(30,IF(COUNTIFS(B:B,B2677,W:W,"가2")=1,25,IF(COUNTIFS(B:B,B2677,W:W,"가2")&gt;=2,30,0))+IF(COUNTIFS(B:B,B2677,W:W,"나2")=3,30,IF(COUNTIFS(B:B,B2677,W:W,"나2")=2,25,IF(COUNTIFS(B:B,B2677,W:W,"나2")=1,20,0)))),"비해당분야")</f>
        <v>비해당분야</v>
      </c>
      <c r="Z2677" s="3" t="str">
        <f>IF(R2677="C",VLOOKUP(K2677,'[1]자격증 backdata'!A:F,6,0),"비해당분야")</f>
        <v>비해당분야</v>
      </c>
      <c r="AA2677" s="3" t="str">
        <f>IF(R2677="C",SUMIF(B:B,B2677,Z:Z),"비해당분야")</f>
        <v>비해당분야</v>
      </c>
      <c r="AB2677" s="3" t="str">
        <f>IF(R2677="C",SUM(Y2677,AA2677),"비해당분야")</f>
        <v>비해당분야</v>
      </c>
      <c r="AC2677" s="3" t="str">
        <f>IF(R2677="C",AB2677,X2677)</f>
        <v>비해당분야</v>
      </c>
      <c r="AD2677" s="3">
        <f>VLOOKUP(K2677,'[1]자격증 backdata'!A:D,4,0)</f>
        <v>0</v>
      </c>
      <c r="AE2677" s="3">
        <f>IF(_xlfn.MAXIFS(AD:AD,B:B,B2677)&gt;10,10,_xlfn.MAXIFS(AD:AD,B:B,B2677))</f>
        <v>0</v>
      </c>
      <c r="AG2677" s="2">
        <f>VLOOKUP(K2677,'[1]자격증 backdata'!A:C,3,0)</f>
        <v>0</v>
      </c>
      <c r="AH2677" s="2">
        <f>COUNTIFS($B:$B,$B2677,$AG:$AG,AH$1)</f>
        <v>0</v>
      </c>
      <c r="AI2677" s="2">
        <f>COUNTIFS($B:$B,$B2677,$AG:$AG,AI$1)</f>
        <v>0</v>
      </c>
      <c r="AJ2677" s="2">
        <f>COUNTIFS($B:$B,$B2677,$AG:$AG,AJ$1)</f>
        <v>0</v>
      </c>
      <c r="AK2677" s="2">
        <f>COUNTIFS($B:$B,$B2677,$AG:$AG,AK$1)</f>
        <v>0</v>
      </c>
      <c r="AL2677" s="2">
        <f>COUNTIFS($B:$B,$B2677,$AG:$AG,AL$1)</f>
        <v>0</v>
      </c>
      <c r="AM2677" s="2">
        <f>COUNTIFS($B:$B,$B2677,$AG:$AG,AM$1)</f>
        <v>0</v>
      </c>
      <c r="AN2677" s="2">
        <f>COUNTIFS($B:$B,$B2677,$AG:$AG,AN$1)</f>
        <v>0</v>
      </c>
      <c r="AO2677" s="2">
        <f>COUNTIFS($B:$B,$B2677,$AG:$AG,AO$1)</f>
        <v>0</v>
      </c>
      <c r="AP2677" s="2">
        <f>COUNTIFS($B:$B,$B2677,$AG:$AG,AP$1)</f>
        <v>0</v>
      </c>
      <c r="AQ2677" s="2">
        <f>COUNTIFS($B:$B,$B2677,$AG:$AG,AQ$1)</f>
        <v>0</v>
      </c>
      <c r="AR2677" s="2">
        <f>COUNTIFS($B:$B,$B2677,$AG:$AG,AR$1)</f>
        <v>0</v>
      </c>
      <c r="AS2677" s="2">
        <f>COUNTIFS($B:$B,$B2677,$AG:$AG,AS$1)</f>
        <v>0</v>
      </c>
      <c r="AT2677" s="2">
        <f>COUNTIFS($B:$B,$B2677,$AG:$AG,AT$1)</f>
        <v>0</v>
      </c>
      <c r="AU2677" s="2">
        <f>COUNTIFS($B:$B,$B2677,$AG:$AG,AU$1)</f>
        <v>0</v>
      </c>
    </row>
    <row r="2678" spans="1:47" ht="15" customHeight="1" x14ac:dyDescent="0.35">
      <c r="A2678" s="7">
        <f>IF(B2677=B2678,A2677,A2677+1)</f>
        <v>946</v>
      </c>
      <c r="B2678" s="7" t="s">
        <v>1118</v>
      </c>
      <c r="C2678" s="7" t="s">
        <v>1117</v>
      </c>
      <c r="D2678" s="7" t="s">
        <v>1048</v>
      </c>
      <c r="E2678" s="7" t="s">
        <v>1047</v>
      </c>
      <c r="F2678" s="4" t="s">
        <v>7</v>
      </c>
      <c r="G2678" s="4" t="s">
        <v>7</v>
      </c>
      <c r="H2678" s="4" t="s">
        <v>8</v>
      </c>
      <c r="I2678" s="3">
        <v>3</v>
      </c>
      <c r="J2678" s="3" t="s">
        <v>633</v>
      </c>
      <c r="K2678" s="3" t="s">
        <v>1088</v>
      </c>
      <c r="L2678" s="3" t="s">
        <v>55</v>
      </c>
      <c r="M2678" s="3" t="s">
        <v>1116</v>
      </c>
      <c r="N2678" s="3" t="s">
        <v>1115</v>
      </c>
      <c r="P2678" s="3" t="s">
        <v>1</v>
      </c>
      <c r="Q2678" s="2" t="s">
        <v>0</v>
      </c>
      <c r="R2678" s="2"/>
      <c r="S2678" s="2">
        <f>IF(P2678="심사불필요","-",VLOOKUP(K2678,'[1]자격증 backdata'!A:G,7,0))</f>
        <v>0</v>
      </c>
      <c r="T2678" s="2" t="str">
        <f>IF(S2678="-","-",IF(COUNTIFS(B:B,B2678,S:S,"필수")&gt;0,"자격요건충족","확인필요"))</f>
        <v>자격요건충족</v>
      </c>
      <c r="U2678" s="2"/>
      <c r="W2678" s="2" t="str">
        <f>IF(Q2678="4급","심사불필요",VLOOKUP(K2678,'[1]자격증 backdata'!A:B,2,0))</f>
        <v>심사불필요</v>
      </c>
      <c r="X2678" s="3" t="str">
        <f>IF(R2678="A", MIN(20, SUMIFS(W:W, B:B, B2678, R:R, "A")),IF(R2678="B", MIN(30, SUMIFS(W:W, B:B, B2678, R:R, "B")),"비해당분야"))</f>
        <v>비해당분야</v>
      </c>
      <c r="Y2678" s="3" t="str">
        <f>IF(R2678="C",MIN(30,IF(COUNTIFS(B:B,B2678,W:W,"가1")=1,25,IF(COUNTIFS(B:B,B2678,W:W,"가1")&gt;=2,30,0))+IF(COUNTIFS(B:B,B2678,W:W,"나1")&gt;=4,30,IF(COUNTIFS(B:B,B2678,W:W,"나1")=3,26,IF(COUNTIFS(B:B,B2678,W:W,"나1")=2,22,IF(COUNTIFS(B:B,B2678,W:W,"나1")=1,18,0)))))+MIN(30,IF(COUNTIFS(B:B,B2678,W:W,"가2")=1,25,IF(COUNTIFS(B:B,B2678,W:W,"가2")&gt;=2,30,0))+IF(COUNTIFS(B:B,B2678,W:W,"나2")=3,30,IF(COUNTIFS(B:B,B2678,W:W,"나2")=2,25,IF(COUNTIFS(B:B,B2678,W:W,"나2")=1,20,0)))),"비해당분야")</f>
        <v>비해당분야</v>
      </c>
      <c r="Z2678" s="3" t="str">
        <f>IF(R2678="C",VLOOKUP(K2678,'[1]자격증 backdata'!A:F,6,0),"비해당분야")</f>
        <v>비해당분야</v>
      </c>
      <c r="AA2678" s="3" t="str">
        <f>IF(R2678="C",SUMIF(B:B,B2678,Z:Z),"비해당분야")</f>
        <v>비해당분야</v>
      </c>
      <c r="AB2678" s="3" t="str">
        <f>IF(R2678="C",SUM(Y2678,AA2678),"비해당분야")</f>
        <v>비해당분야</v>
      </c>
      <c r="AC2678" s="3" t="str">
        <f>IF(R2678="C",AB2678,X2678)</f>
        <v>비해당분야</v>
      </c>
      <c r="AD2678" s="3">
        <f>VLOOKUP(K2678,'[1]자격증 backdata'!A:D,4,0)</f>
        <v>0</v>
      </c>
      <c r="AE2678" s="3">
        <f>IF(_xlfn.MAXIFS(AD:AD,B:B,B2678)&gt;10,10,_xlfn.MAXIFS(AD:AD,B:B,B2678))</f>
        <v>0</v>
      </c>
      <c r="AG2678" s="2">
        <f>VLOOKUP(K2678,'[1]자격증 backdata'!A:C,3,0)</f>
        <v>0</v>
      </c>
      <c r="AH2678" s="2">
        <f>COUNTIFS($B:$B,$B2678,$AG:$AG,AH$1)</f>
        <v>0</v>
      </c>
      <c r="AI2678" s="2">
        <f>COUNTIFS($B:$B,$B2678,$AG:$AG,AI$1)</f>
        <v>0</v>
      </c>
      <c r="AJ2678" s="2">
        <f>COUNTIFS($B:$B,$B2678,$AG:$AG,AJ$1)</f>
        <v>0</v>
      </c>
      <c r="AK2678" s="2">
        <f>COUNTIFS($B:$B,$B2678,$AG:$AG,AK$1)</f>
        <v>0</v>
      </c>
      <c r="AL2678" s="2">
        <f>COUNTIFS($B:$B,$B2678,$AG:$AG,AL$1)</f>
        <v>0</v>
      </c>
      <c r="AM2678" s="2">
        <f>COUNTIFS($B:$B,$B2678,$AG:$AG,AM$1)</f>
        <v>0</v>
      </c>
      <c r="AN2678" s="2">
        <f>COUNTIFS($B:$B,$B2678,$AG:$AG,AN$1)</f>
        <v>0</v>
      </c>
      <c r="AO2678" s="2">
        <f>COUNTIFS($B:$B,$B2678,$AG:$AG,AO$1)</f>
        <v>0</v>
      </c>
      <c r="AP2678" s="2">
        <f>COUNTIFS($B:$B,$B2678,$AG:$AG,AP$1)</f>
        <v>0</v>
      </c>
      <c r="AQ2678" s="2">
        <f>COUNTIFS($B:$B,$B2678,$AG:$AG,AQ$1)</f>
        <v>0</v>
      </c>
      <c r="AR2678" s="2">
        <f>COUNTIFS($B:$B,$B2678,$AG:$AG,AR$1)</f>
        <v>0</v>
      </c>
      <c r="AS2678" s="2">
        <f>COUNTIFS($B:$B,$B2678,$AG:$AG,AS$1)</f>
        <v>0</v>
      </c>
      <c r="AT2678" s="2">
        <f>COUNTIFS($B:$B,$B2678,$AG:$AG,AT$1)</f>
        <v>0</v>
      </c>
      <c r="AU2678" s="2">
        <f>COUNTIFS($B:$B,$B2678,$AG:$AG,AU$1)</f>
        <v>0</v>
      </c>
    </row>
    <row r="2679" spans="1:47" ht="15" customHeight="1" x14ac:dyDescent="0.35">
      <c r="A2679" s="4">
        <f>IF(B2678=B2679,A2678,A2678+1)</f>
        <v>947</v>
      </c>
      <c r="B2679" s="4" t="s">
        <v>1114</v>
      </c>
      <c r="C2679" s="4" t="s">
        <v>1113</v>
      </c>
      <c r="D2679" s="4" t="s">
        <v>1048</v>
      </c>
      <c r="E2679" s="4" t="s">
        <v>1047</v>
      </c>
      <c r="F2679" s="4" t="s">
        <v>568</v>
      </c>
      <c r="G2679" s="4" t="s">
        <v>568</v>
      </c>
      <c r="H2679" s="4" t="s">
        <v>568</v>
      </c>
      <c r="I2679" s="4">
        <v>1</v>
      </c>
      <c r="J2679" s="4" t="s">
        <v>570</v>
      </c>
      <c r="K2679" s="4" t="s">
        <v>1063</v>
      </c>
      <c r="L2679" s="4" t="s">
        <v>568</v>
      </c>
      <c r="M2679" s="4" t="s">
        <v>568</v>
      </c>
      <c r="N2679" s="4" t="s">
        <v>568</v>
      </c>
      <c r="P2679" s="4" t="s">
        <v>669</v>
      </c>
      <c r="Q2679" s="5" t="s">
        <v>0</v>
      </c>
      <c r="R2679" s="5"/>
      <c r="S2679" s="5" t="str">
        <f>IF(P2679="심사불필요","-",VLOOKUP(K2679,'[1]자격증 backdata'!A:G,7,0))</f>
        <v>-</v>
      </c>
      <c r="T2679" s="5" t="str">
        <f>IF(S2679="-","-",IF(COUNTIFS(B:B,B2679,S:S,"필수")&gt;0,"자격요건충족","확인필요"))</f>
        <v>-</v>
      </c>
      <c r="U2679" s="5" t="s">
        <v>1041</v>
      </c>
      <c r="W2679" s="5" t="str">
        <f>IF(Q2679="4급","심사불필요",VLOOKUP(K2679,'[1]자격증 backdata'!A:B,2,0))</f>
        <v>심사불필요</v>
      </c>
      <c r="X2679" s="4" t="str">
        <f>IF(R2679="A", MIN(20, SUMIFS(W:W, B:B, B2679, R:R, "A")),IF(R2679="B", MIN(30, SUMIFS(W:W, B:B, B2679, R:R, "B")),"비해당분야"))</f>
        <v>비해당분야</v>
      </c>
      <c r="Y2679" s="4" t="str">
        <f>IF(R2679="C",MIN(30,IF(COUNTIFS(B:B,B2679,W:W,"가1")=1,25,IF(COUNTIFS(B:B,B2679,W:W,"가1")&gt;=2,30,0))+IF(COUNTIFS(B:B,B2679,W:W,"나1")&gt;=4,30,IF(COUNTIFS(B:B,B2679,W:W,"나1")=3,26,IF(COUNTIFS(B:B,B2679,W:W,"나1")=2,22,IF(COUNTIFS(B:B,B2679,W:W,"나1")=1,18,0)))))+MIN(30,IF(COUNTIFS(B:B,B2679,W:W,"가2")=1,25,IF(COUNTIFS(B:B,B2679,W:W,"가2")&gt;=2,30,0))+IF(COUNTIFS(B:B,B2679,W:W,"나2")=3,30,IF(COUNTIFS(B:B,B2679,W:W,"나2")=2,25,IF(COUNTIFS(B:B,B2679,W:W,"나2")=1,20,0)))),"비해당분야")</f>
        <v>비해당분야</v>
      </c>
      <c r="Z2679" s="4" t="str">
        <f>IF(R2679="C",VLOOKUP(K2679,'[1]자격증 backdata'!A:F,6,0),"비해당분야")</f>
        <v>비해당분야</v>
      </c>
      <c r="AA2679" s="4" t="str">
        <f>IF(R2679="C",SUMIF(B:B,B2679,Z:Z),"비해당분야")</f>
        <v>비해당분야</v>
      </c>
      <c r="AB2679" s="4" t="str">
        <f>IF(R2679="C",SUM(Y2679,AA2679),"비해당분야")</f>
        <v>비해당분야</v>
      </c>
      <c r="AC2679" s="4" t="str">
        <f>IF(R2679="C",AB2679,X2679)</f>
        <v>비해당분야</v>
      </c>
      <c r="AD2679" s="4">
        <f>VLOOKUP(K2679,'[1]자격증 backdata'!A:D,4,0)</f>
        <v>0</v>
      </c>
      <c r="AE2679" s="4">
        <f>IF(_xlfn.MAXIFS(AD:AD,B:B,B2679)&gt;10,10,_xlfn.MAXIFS(AD:AD,B:B,B2679))</f>
        <v>0</v>
      </c>
      <c r="AG2679" s="5">
        <f>VLOOKUP(K2679,'[1]자격증 backdata'!A:C,3,0)</f>
        <v>0</v>
      </c>
      <c r="AH2679" s="5">
        <f>COUNTIFS($B:$B,$B2679,$AG:$AG,AH$1)</f>
        <v>0</v>
      </c>
      <c r="AI2679" s="5">
        <f>COUNTIFS($B:$B,$B2679,$AG:$AG,AI$1)</f>
        <v>0</v>
      </c>
      <c r="AJ2679" s="5">
        <f>COUNTIFS($B:$B,$B2679,$AG:$AG,AJ$1)</f>
        <v>0</v>
      </c>
      <c r="AK2679" s="5">
        <f>COUNTIFS($B:$B,$B2679,$AG:$AG,AK$1)</f>
        <v>0</v>
      </c>
      <c r="AL2679" s="5">
        <f>COUNTIFS($B:$B,$B2679,$AG:$AG,AL$1)</f>
        <v>0</v>
      </c>
      <c r="AM2679" s="5">
        <f>COUNTIFS($B:$B,$B2679,$AG:$AG,AM$1)</f>
        <v>0</v>
      </c>
      <c r="AN2679" s="5">
        <f>COUNTIFS($B:$B,$B2679,$AG:$AG,AN$1)</f>
        <v>0</v>
      </c>
      <c r="AO2679" s="5">
        <f>COUNTIFS($B:$B,$B2679,$AG:$AG,AO$1)</f>
        <v>0</v>
      </c>
      <c r="AP2679" s="5">
        <f>COUNTIFS($B:$B,$B2679,$AG:$AG,AP$1)</f>
        <v>0</v>
      </c>
      <c r="AQ2679" s="5">
        <f>COUNTIFS($B:$B,$B2679,$AG:$AG,AQ$1)</f>
        <v>0</v>
      </c>
      <c r="AR2679" s="5">
        <f>COUNTIFS($B:$B,$B2679,$AG:$AG,AR$1)</f>
        <v>0</v>
      </c>
      <c r="AS2679" s="5">
        <f>COUNTIFS($B:$B,$B2679,$AG:$AG,AS$1)</f>
        <v>0</v>
      </c>
      <c r="AT2679" s="5">
        <f>COUNTIFS($B:$B,$B2679,$AG:$AG,AT$1)</f>
        <v>0</v>
      </c>
      <c r="AU2679" s="5">
        <f>COUNTIFS($B:$B,$B2679,$AG:$AG,AU$1)</f>
        <v>0</v>
      </c>
    </row>
    <row r="2680" spans="1:47" ht="15" customHeight="1" x14ac:dyDescent="0.35">
      <c r="A2680" s="3">
        <f>IF(B2679=B2680,A2679,A2679+1)</f>
        <v>948</v>
      </c>
      <c r="B2680" s="3" t="s">
        <v>1112</v>
      </c>
      <c r="C2680" s="3" t="s">
        <v>1111</v>
      </c>
      <c r="D2680" s="3" t="s">
        <v>1048</v>
      </c>
      <c r="E2680" s="3" t="s">
        <v>1047</v>
      </c>
      <c r="F2680" s="4" t="s">
        <v>7</v>
      </c>
      <c r="G2680" s="4" t="s">
        <v>7</v>
      </c>
      <c r="H2680" s="4" t="s">
        <v>8</v>
      </c>
      <c r="I2680" s="3">
        <v>1</v>
      </c>
      <c r="J2680" s="3" t="s">
        <v>38</v>
      </c>
      <c r="K2680" s="3" t="s">
        <v>1110</v>
      </c>
      <c r="L2680" s="3" t="s">
        <v>36</v>
      </c>
      <c r="M2680" s="3" t="s">
        <v>1109</v>
      </c>
      <c r="N2680" s="3" t="s">
        <v>1108</v>
      </c>
      <c r="P2680" s="3" t="s">
        <v>669</v>
      </c>
      <c r="Q2680" s="2" t="s">
        <v>0</v>
      </c>
      <c r="R2680" s="2"/>
      <c r="S2680" s="2" t="str">
        <f>IF(P2680="심사불필요","-",VLOOKUP(K2680,'[1]자격증 backdata'!A:G,7,0))</f>
        <v>-</v>
      </c>
      <c r="T2680" s="2" t="str">
        <f>IF(S2680="-","-",IF(COUNTIFS(B:B,B2680,S:S,"필수")&gt;0,"자격요건충족","확인필요"))</f>
        <v>-</v>
      </c>
      <c r="U2680" s="2" t="s">
        <v>1041</v>
      </c>
      <c r="W2680" s="2" t="str">
        <f>IF(Q2680="4급","심사불필요",VLOOKUP(K2680,'[1]자격증 backdata'!A:B,2,0))</f>
        <v>심사불필요</v>
      </c>
      <c r="X2680" s="3" t="str">
        <f>IF(R2680="A", MIN(20, SUMIFS(W:W, B:B, B2680, R:R, "A")),IF(R2680="B", MIN(30, SUMIFS(W:W, B:B, B2680, R:R, "B")),"비해당분야"))</f>
        <v>비해당분야</v>
      </c>
      <c r="Y2680" s="3" t="str">
        <f>IF(R2680="C",MIN(30,IF(COUNTIFS(B:B,B2680,W:W,"가1")=1,25,IF(COUNTIFS(B:B,B2680,W:W,"가1")&gt;=2,30,0))+IF(COUNTIFS(B:B,B2680,W:W,"나1")&gt;=4,30,IF(COUNTIFS(B:B,B2680,W:W,"나1")=3,26,IF(COUNTIFS(B:B,B2680,W:W,"나1")=2,22,IF(COUNTIFS(B:B,B2680,W:W,"나1")=1,18,0)))))+MIN(30,IF(COUNTIFS(B:B,B2680,W:W,"가2")=1,25,IF(COUNTIFS(B:B,B2680,W:W,"가2")&gt;=2,30,0))+IF(COUNTIFS(B:B,B2680,W:W,"나2")=3,30,IF(COUNTIFS(B:B,B2680,W:W,"나2")=2,25,IF(COUNTIFS(B:B,B2680,W:W,"나2")=1,20,0)))),"비해당분야")</f>
        <v>비해당분야</v>
      </c>
      <c r="Z2680" s="3" t="str">
        <f>IF(R2680="C",VLOOKUP(K2680,'[1]자격증 backdata'!A:F,6,0),"비해당분야")</f>
        <v>비해당분야</v>
      </c>
      <c r="AA2680" s="3" t="str">
        <f>IF(R2680="C",SUMIF(B:B,B2680,Z:Z),"비해당분야")</f>
        <v>비해당분야</v>
      </c>
      <c r="AB2680" s="3" t="str">
        <f>IF(R2680="C",SUM(Y2680,AA2680),"비해당분야")</f>
        <v>비해당분야</v>
      </c>
      <c r="AC2680" s="3" t="str">
        <f>IF(R2680="C",AB2680,X2680)</f>
        <v>비해당분야</v>
      </c>
      <c r="AD2680" s="3">
        <f>VLOOKUP(K2680,'[1]자격증 backdata'!A:D,4,0)</f>
        <v>5</v>
      </c>
      <c r="AE2680" s="3">
        <f>IF(_xlfn.MAXIFS(AD:AD,B:B,B2680)&gt;10,10,_xlfn.MAXIFS(AD:AD,B:B,B2680))</f>
        <v>5</v>
      </c>
      <c r="AG2680" s="2">
        <f>VLOOKUP(K2680,'[1]자격증 backdata'!A:C,3,0)</f>
        <v>0</v>
      </c>
      <c r="AH2680" s="2">
        <f>COUNTIFS($B:$B,$B2680,$AG:$AG,AH$1)</f>
        <v>0</v>
      </c>
      <c r="AI2680" s="2">
        <f>COUNTIFS($B:$B,$B2680,$AG:$AG,AI$1)</f>
        <v>0</v>
      </c>
      <c r="AJ2680" s="2">
        <f>COUNTIFS($B:$B,$B2680,$AG:$AG,AJ$1)</f>
        <v>0</v>
      </c>
      <c r="AK2680" s="2">
        <f>COUNTIFS($B:$B,$B2680,$AG:$AG,AK$1)</f>
        <v>0</v>
      </c>
      <c r="AL2680" s="2">
        <f>COUNTIFS($B:$B,$B2680,$AG:$AG,AL$1)</f>
        <v>0</v>
      </c>
      <c r="AM2680" s="2">
        <f>COUNTIFS($B:$B,$B2680,$AG:$AG,AM$1)</f>
        <v>0</v>
      </c>
      <c r="AN2680" s="2">
        <f>COUNTIFS($B:$B,$B2680,$AG:$AG,AN$1)</f>
        <v>0</v>
      </c>
      <c r="AO2680" s="2">
        <f>COUNTIFS($B:$B,$B2680,$AG:$AG,AO$1)</f>
        <v>0</v>
      </c>
      <c r="AP2680" s="2">
        <f>COUNTIFS($B:$B,$B2680,$AG:$AG,AP$1)</f>
        <v>0</v>
      </c>
      <c r="AQ2680" s="2">
        <f>COUNTIFS($B:$B,$B2680,$AG:$AG,AQ$1)</f>
        <v>0</v>
      </c>
      <c r="AR2680" s="2">
        <f>COUNTIFS($B:$B,$B2680,$AG:$AG,AR$1)</f>
        <v>0</v>
      </c>
      <c r="AS2680" s="2">
        <f>COUNTIFS($B:$B,$B2680,$AG:$AG,AS$1)</f>
        <v>0</v>
      </c>
      <c r="AT2680" s="2">
        <f>COUNTIFS($B:$B,$B2680,$AG:$AG,AT$1)</f>
        <v>0</v>
      </c>
      <c r="AU2680" s="2">
        <f>COUNTIFS($B:$B,$B2680,$AG:$AG,AU$1)</f>
        <v>0</v>
      </c>
    </row>
    <row r="2681" spans="1:47" ht="15" customHeight="1" x14ac:dyDescent="0.35">
      <c r="A2681" s="4">
        <f>IF(B2680=B2681,A2680,A2680+1)</f>
        <v>949</v>
      </c>
      <c r="B2681" s="4" t="s">
        <v>1107</v>
      </c>
      <c r="C2681" s="4" t="s">
        <v>1106</v>
      </c>
      <c r="D2681" s="4" t="s">
        <v>1048</v>
      </c>
      <c r="E2681" s="4" t="s">
        <v>1047</v>
      </c>
      <c r="F2681" s="4" t="s">
        <v>7</v>
      </c>
      <c r="G2681" s="4" t="s">
        <v>7</v>
      </c>
      <c r="H2681" s="4" t="s">
        <v>8</v>
      </c>
      <c r="I2681" s="4">
        <v>1</v>
      </c>
      <c r="J2681" s="4" t="s">
        <v>69</v>
      </c>
      <c r="K2681" s="4" t="s">
        <v>1090</v>
      </c>
      <c r="L2681" s="4" t="s">
        <v>36</v>
      </c>
      <c r="M2681" s="4" t="s">
        <v>1105</v>
      </c>
      <c r="N2681" s="4" t="s">
        <v>1104</v>
      </c>
      <c r="P2681" s="4" t="s">
        <v>669</v>
      </c>
      <c r="Q2681" s="5" t="s">
        <v>0</v>
      </c>
      <c r="R2681" s="5"/>
      <c r="S2681" s="5" t="str">
        <f>IF(P2681="심사불필요","-",VLOOKUP(K2681,'[1]자격증 backdata'!A:G,7,0))</f>
        <v>-</v>
      </c>
      <c r="T2681" s="5" t="str">
        <f>IF(S2681="-","-",IF(COUNTIFS(B:B,B2681,S:S,"필수")&gt;0,"자격요건충족","확인필요"))</f>
        <v>-</v>
      </c>
      <c r="U2681" s="5" t="s">
        <v>1041</v>
      </c>
      <c r="W2681" s="5" t="str">
        <f>IF(Q2681="4급","심사불필요",VLOOKUP(K2681,'[1]자격증 backdata'!A:B,2,0))</f>
        <v>심사불필요</v>
      </c>
      <c r="X2681" s="4" t="str">
        <f>IF(R2681="A", MIN(20, SUMIFS(W:W, B:B, B2681, R:R, "A")),IF(R2681="B", MIN(30, SUMIFS(W:W, B:B, B2681, R:R, "B")),"비해당분야"))</f>
        <v>비해당분야</v>
      </c>
      <c r="Y2681" s="4" t="str">
        <f>IF(R2681="C",MIN(30,IF(COUNTIFS(B:B,B2681,W:W,"가1")=1,25,IF(COUNTIFS(B:B,B2681,W:W,"가1")&gt;=2,30,0))+IF(COUNTIFS(B:B,B2681,W:W,"나1")&gt;=4,30,IF(COUNTIFS(B:B,B2681,W:W,"나1")=3,26,IF(COUNTIFS(B:B,B2681,W:W,"나1")=2,22,IF(COUNTIFS(B:B,B2681,W:W,"나1")=1,18,0)))))+MIN(30,IF(COUNTIFS(B:B,B2681,W:W,"가2")=1,25,IF(COUNTIFS(B:B,B2681,W:W,"가2")&gt;=2,30,0))+IF(COUNTIFS(B:B,B2681,W:W,"나2")=3,30,IF(COUNTIFS(B:B,B2681,W:W,"나2")=2,25,IF(COUNTIFS(B:B,B2681,W:W,"나2")=1,20,0)))),"비해당분야")</f>
        <v>비해당분야</v>
      </c>
      <c r="Z2681" s="4" t="str">
        <f>IF(R2681="C",VLOOKUP(K2681,'[1]자격증 backdata'!A:F,6,0),"비해당분야")</f>
        <v>비해당분야</v>
      </c>
      <c r="AA2681" s="4" t="str">
        <f>IF(R2681="C",SUMIF(B:B,B2681,Z:Z),"비해당분야")</f>
        <v>비해당분야</v>
      </c>
      <c r="AB2681" s="4" t="str">
        <f>IF(R2681="C",SUM(Y2681,AA2681),"비해당분야")</f>
        <v>비해당분야</v>
      </c>
      <c r="AC2681" s="4" t="str">
        <f>IF(R2681="C",AB2681,X2681)</f>
        <v>비해당분야</v>
      </c>
      <c r="AD2681" s="4">
        <f>VLOOKUP(K2681,'[1]자격증 backdata'!A:D,4,0)</f>
        <v>5</v>
      </c>
      <c r="AE2681" s="4">
        <f>IF(_xlfn.MAXIFS(AD:AD,B:B,B2681)&gt;10,10,_xlfn.MAXIFS(AD:AD,B:B,B2681))</f>
        <v>5</v>
      </c>
      <c r="AG2681" s="5">
        <f>VLOOKUP(K2681,'[1]자격증 backdata'!A:C,3,0)</f>
        <v>0</v>
      </c>
      <c r="AH2681" s="5">
        <f>COUNTIFS($B:$B,$B2681,$AG:$AG,AH$1)</f>
        <v>0</v>
      </c>
      <c r="AI2681" s="5">
        <f>COUNTIFS($B:$B,$B2681,$AG:$AG,AI$1)</f>
        <v>0</v>
      </c>
      <c r="AJ2681" s="5">
        <f>COUNTIFS($B:$B,$B2681,$AG:$AG,AJ$1)</f>
        <v>0</v>
      </c>
      <c r="AK2681" s="5">
        <f>COUNTIFS($B:$B,$B2681,$AG:$AG,AK$1)</f>
        <v>0</v>
      </c>
      <c r="AL2681" s="5">
        <f>COUNTIFS($B:$B,$B2681,$AG:$AG,AL$1)</f>
        <v>0</v>
      </c>
      <c r="AM2681" s="5">
        <f>COUNTIFS($B:$B,$B2681,$AG:$AG,AM$1)</f>
        <v>0</v>
      </c>
      <c r="AN2681" s="5">
        <f>COUNTIFS($B:$B,$B2681,$AG:$AG,AN$1)</f>
        <v>0</v>
      </c>
      <c r="AO2681" s="5">
        <f>COUNTIFS($B:$B,$B2681,$AG:$AG,AO$1)</f>
        <v>0</v>
      </c>
      <c r="AP2681" s="5">
        <f>COUNTIFS($B:$B,$B2681,$AG:$AG,AP$1)</f>
        <v>0</v>
      </c>
      <c r="AQ2681" s="5">
        <f>COUNTIFS($B:$B,$B2681,$AG:$AG,AQ$1)</f>
        <v>0</v>
      </c>
      <c r="AR2681" s="5">
        <f>COUNTIFS($B:$B,$B2681,$AG:$AG,AR$1)</f>
        <v>0</v>
      </c>
      <c r="AS2681" s="5">
        <f>COUNTIFS($B:$B,$B2681,$AG:$AG,AS$1)</f>
        <v>0</v>
      </c>
      <c r="AT2681" s="5">
        <f>COUNTIFS($B:$B,$B2681,$AG:$AG,AT$1)</f>
        <v>0</v>
      </c>
      <c r="AU2681" s="5">
        <f>COUNTIFS($B:$B,$B2681,$AG:$AG,AU$1)</f>
        <v>0</v>
      </c>
    </row>
    <row r="2682" spans="1:47" ht="15" customHeight="1" x14ac:dyDescent="0.35">
      <c r="A2682" s="3">
        <f>IF(B2681=B2682,A2681,A2681+1)</f>
        <v>950</v>
      </c>
      <c r="B2682" s="3" t="s">
        <v>1103</v>
      </c>
      <c r="C2682" s="3" t="s">
        <v>1102</v>
      </c>
      <c r="D2682" s="3" t="s">
        <v>1048</v>
      </c>
      <c r="E2682" s="3" t="s">
        <v>1047</v>
      </c>
      <c r="F2682" s="4" t="s">
        <v>7</v>
      </c>
      <c r="G2682" s="4" t="s">
        <v>7</v>
      </c>
      <c r="H2682" s="4" t="s">
        <v>8</v>
      </c>
      <c r="I2682" s="3">
        <v>1</v>
      </c>
      <c r="J2682" s="3" t="s">
        <v>69</v>
      </c>
      <c r="K2682" s="3" t="s">
        <v>1090</v>
      </c>
      <c r="L2682" s="3" t="s">
        <v>36</v>
      </c>
      <c r="M2682" s="3" t="s">
        <v>1101</v>
      </c>
      <c r="N2682" s="3" t="s">
        <v>1029</v>
      </c>
      <c r="P2682" s="3" t="s">
        <v>669</v>
      </c>
      <c r="Q2682" s="2" t="s">
        <v>0</v>
      </c>
      <c r="R2682" s="2"/>
      <c r="S2682" s="2" t="str">
        <f>IF(P2682="심사불필요","-",VLOOKUP(K2682,'[1]자격증 backdata'!A:G,7,0))</f>
        <v>-</v>
      </c>
      <c r="T2682" s="2" t="str">
        <f>IF(S2682="-","-",IF(COUNTIFS(B:B,B2682,S:S,"필수")&gt;0,"자격요건충족","확인필요"))</f>
        <v>-</v>
      </c>
      <c r="U2682" s="2" t="s">
        <v>1041</v>
      </c>
      <c r="W2682" s="2" t="str">
        <f>IF(Q2682="4급","심사불필요",VLOOKUP(K2682,'[1]자격증 backdata'!A:B,2,0))</f>
        <v>심사불필요</v>
      </c>
      <c r="X2682" s="3" t="str">
        <f>IF(R2682="A", MIN(20, SUMIFS(W:W, B:B, B2682, R:R, "A")),IF(R2682="B", MIN(30, SUMIFS(W:W, B:B, B2682, R:R, "B")),"비해당분야"))</f>
        <v>비해당분야</v>
      </c>
      <c r="Y2682" s="3" t="str">
        <f>IF(R2682="C",MIN(30,IF(COUNTIFS(B:B,B2682,W:W,"가1")=1,25,IF(COUNTIFS(B:B,B2682,W:W,"가1")&gt;=2,30,0))+IF(COUNTIFS(B:B,B2682,W:W,"나1")&gt;=4,30,IF(COUNTIFS(B:B,B2682,W:W,"나1")=3,26,IF(COUNTIFS(B:B,B2682,W:W,"나1")=2,22,IF(COUNTIFS(B:B,B2682,W:W,"나1")=1,18,0)))))+MIN(30,IF(COUNTIFS(B:B,B2682,W:W,"가2")=1,25,IF(COUNTIFS(B:B,B2682,W:W,"가2")&gt;=2,30,0))+IF(COUNTIFS(B:B,B2682,W:W,"나2")=3,30,IF(COUNTIFS(B:B,B2682,W:W,"나2")=2,25,IF(COUNTIFS(B:B,B2682,W:W,"나2")=1,20,0)))),"비해당분야")</f>
        <v>비해당분야</v>
      </c>
      <c r="Z2682" s="3" t="str">
        <f>IF(R2682="C",VLOOKUP(K2682,'[1]자격증 backdata'!A:F,6,0),"비해당분야")</f>
        <v>비해당분야</v>
      </c>
      <c r="AA2682" s="3" t="str">
        <f>IF(R2682="C",SUMIF(B:B,B2682,Z:Z),"비해당분야")</f>
        <v>비해당분야</v>
      </c>
      <c r="AB2682" s="3" t="str">
        <f>IF(R2682="C",SUM(Y2682,AA2682),"비해당분야")</f>
        <v>비해당분야</v>
      </c>
      <c r="AC2682" s="3" t="str">
        <f>IF(R2682="C",AB2682,X2682)</f>
        <v>비해당분야</v>
      </c>
      <c r="AD2682" s="3">
        <f>VLOOKUP(K2682,'[1]자격증 backdata'!A:D,4,0)</f>
        <v>5</v>
      </c>
      <c r="AE2682" s="3">
        <f>IF(_xlfn.MAXIFS(AD:AD,B:B,B2682)&gt;10,10,_xlfn.MAXIFS(AD:AD,B:B,B2682))</f>
        <v>5</v>
      </c>
      <c r="AG2682" s="2">
        <f>VLOOKUP(K2682,'[1]자격증 backdata'!A:C,3,0)</f>
        <v>0</v>
      </c>
      <c r="AH2682" s="2">
        <f>COUNTIFS($B:$B,$B2682,$AG:$AG,AH$1)</f>
        <v>0</v>
      </c>
      <c r="AI2682" s="2">
        <f>COUNTIFS($B:$B,$B2682,$AG:$AG,AI$1)</f>
        <v>0</v>
      </c>
      <c r="AJ2682" s="2">
        <f>COUNTIFS($B:$B,$B2682,$AG:$AG,AJ$1)</f>
        <v>0</v>
      </c>
      <c r="AK2682" s="2">
        <f>COUNTIFS($B:$B,$B2682,$AG:$AG,AK$1)</f>
        <v>0</v>
      </c>
      <c r="AL2682" s="2">
        <f>COUNTIFS($B:$B,$B2682,$AG:$AG,AL$1)</f>
        <v>0</v>
      </c>
      <c r="AM2682" s="2">
        <f>COUNTIFS($B:$B,$B2682,$AG:$AG,AM$1)</f>
        <v>0</v>
      </c>
      <c r="AN2682" s="2">
        <f>COUNTIFS($B:$B,$B2682,$AG:$AG,AN$1)</f>
        <v>0</v>
      </c>
      <c r="AO2682" s="2">
        <f>COUNTIFS($B:$B,$B2682,$AG:$AG,AO$1)</f>
        <v>0</v>
      </c>
      <c r="AP2682" s="2">
        <f>COUNTIFS($B:$B,$B2682,$AG:$AG,AP$1)</f>
        <v>0</v>
      </c>
      <c r="AQ2682" s="2">
        <f>COUNTIFS($B:$B,$B2682,$AG:$AG,AQ$1)</f>
        <v>0</v>
      </c>
      <c r="AR2682" s="2">
        <f>COUNTIFS($B:$B,$B2682,$AG:$AG,AR$1)</f>
        <v>0</v>
      </c>
      <c r="AS2682" s="2">
        <f>COUNTIFS($B:$B,$B2682,$AG:$AG,AS$1)</f>
        <v>0</v>
      </c>
      <c r="AT2682" s="2">
        <f>COUNTIFS($B:$B,$B2682,$AG:$AG,AT$1)</f>
        <v>0</v>
      </c>
      <c r="AU2682" s="2">
        <f>COUNTIFS($B:$B,$B2682,$AG:$AG,AU$1)</f>
        <v>0</v>
      </c>
    </row>
    <row r="2683" spans="1:47" ht="15" customHeight="1" x14ac:dyDescent="0.35">
      <c r="A2683" s="4">
        <f>IF(B2682=B2683,A2682,A2682+1)</f>
        <v>951</v>
      </c>
      <c r="B2683" s="4" t="s">
        <v>1099</v>
      </c>
      <c r="C2683" s="4" t="s">
        <v>1098</v>
      </c>
      <c r="D2683" s="4" t="s">
        <v>1048</v>
      </c>
      <c r="E2683" s="4" t="s">
        <v>1047</v>
      </c>
      <c r="F2683" s="4" t="s">
        <v>7</v>
      </c>
      <c r="G2683" s="4" t="s">
        <v>7</v>
      </c>
      <c r="H2683" s="4" t="s">
        <v>8</v>
      </c>
      <c r="I2683" s="4">
        <v>1</v>
      </c>
      <c r="J2683" s="4" t="s">
        <v>1046</v>
      </c>
      <c r="K2683" s="4" t="s">
        <v>1045</v>
      </c>
      <c r="L2683" s="4" t="s">
        <v>1044</v>
      </c>
      <c r="M2683" s="4" t="s">
        <v>1100</v>
      </c>
      <c r="N2683" s="4" t="s">
        <v>1061</v>
      </c>
      <c r="P2683" s="4" t="s">
        <v>669</v>
      </c>
      <c r="Q2683" s="5" t="s">
        <v>0</v>
      </c>
      <c r="R2683" s="5"/>
      <c r="S2683" s="5" t="str">
        <f>IF(P2683="심사불필요","-",VLOOKUP(K2683,'[1]자격증 backdata'!A:G,7,0))</f>
        <v>-</v>
      </c>
      <c r="T2683" s="5" t="str">
        <f>IF(S2683="-","-",IF(COUNTIFS(B:B,B2683,S:S,"필수")&gt;0,"자격요건충족","확인필요"))</f>
        <v>-</v>
      </c>
      <c r="U2683" s="5" t="s">
        <v>1041</v>
      </c>
      <c r="W2683" s="5" t="str">
        <f>IF(Q2683="4급","심사불필요",VLOOKUP(K2683,'[1]자격증 backdata'!A:B,2,0))</f>
        <v>심사불필요</v>
      </c>
      <c r="X2683" s="4" t="str">
        <f>IF(R2683="A", MIN(20, SUMIFS(W:W, B:B, B2683, R:R, "A")),IF(R2683="B", MIN(30, SUMIFS(W:W, B:B, B2683, R:R, "B")),"비해당분야"))</f>
        <v>비해당분야</v>
      </c>
      <c r="Y2683" s="4" t="str">
        <f>IF(R2683="C",MIN(30,IF(COUNTIFS(B:B,B2683,W:W,"가1")=1,25,IF(COUNTIFS(B:B,B2683,W:W,"가1")&gt;=2,30,0))+IF(COUNTIFS(B:B,B2683,W:W,"나1")&gt;=4,30,IF(COUNTIFS(B:B,B2683,W:W,"나1")=3,26,IF(COUNTIFS(B:B,B2683,W:W,"나1")=2,22,IF(COUNTIFS(B:B,B2683,W:W,"나1")=1,18,0)))))+MIN(30,IF(COUNTIFS(B:B,B2683,W:W,"가2")=1,25,IF(COUNTIFS(B:B,B2683,W:W,"가2")&gt;=2,30,0))+IF(COUNTIFS(B:B,B2683,W:W,"나2")=3,30,IF(COUNTIFS(B:B,B2683,W:W,"나2")=2,25,IF(COUNTIFS(B:B,B2683,W:W,"나2")=1,20,0)))),"비해당분야")</f>
        <v>비해당분야</v>
      </c>
      <c r="Z2683" s="4" t="str">
        <f>IF(R2683="C",VLOOKUP(K2683,'[1]자격증 backdata'!A:F,6,0),"비해당분야")</f>
        <v>비해당분야</v>
      </c>
      <c r="AA2683" s="4" t="str">
        <f>IF(R2683="C",SUMIF(B:B,B2683,Z:Z),"비해당분야")</f>
        <v>비해당분야</v>
      </c>
      <c r="AB2683" s="4" t="str">
        <f>IF(R2683="C",SUM(Y2683,AA2683),"비해당분야")</f>
        <v>비해당분야</v>
      </c>
      <c r="AC2683" s="4" t="str">
        <f>IF(R2683="C",AB2683,X2683)</f>
        <v>비해당분야</v>
      </c>
      <c r="AD2683" s="4">
        <f>VLOOKUP(K2683,'[1]자격증 backdata'!A:D,4,0)</f>
        <v>0</v>
      </c>
      <c r="AE2683" s="4">
        <f>IF(_xlfn.MAXIFS(AD:AD,B:B,B2683)&gt;10,10,_xlfn.MAXIFS(AD:AD,B:B,B2683))</f>
        <v>0</v>
      </c>
      <c r="AG2683" s="5">
        <f>VLOOKUP(K2683,'[1]자격증 backdata'!A:C,3,0)</f>
        <v>0</v>
      </c>
      <c r="AH2683" s="5">
        <f>COUNTIFS($B:$B,$B2683,$AG:$AG,AH$1)</f>
        <v>0</v>
      </c>
      <c r="AI2683" s="5">
        <f>COUNTIFS($B:$B,$B2683,$AG:$AG,AI$1)</f>
        <v>0</v>
      </c>
      <c r="AJ2683" s="5">
        <f>COUNTIFS($B:$B,$B2683,$AG:$AG,AJ$1)</f>
        <v>0</v>
      </c>
      <c r="AK2683" s="5">
        <f>COUNTIFS($B:$B,$B2683,$AG:$AG,AK$1)</f>
        <v>0</v>
      </c>
      <c r="AL2683" s="5">
        <f>COUNTIFS($B:$B,$B2683,$AG:$AG,AL$1)</f>
        <v>0</v>
      </c>
      <c r="AM2683" s="5">
        <f>COUNTIFS($B:$B,$B2683,$AG:$AG,AM$1)</f>
        <v>0</v>
      </c>
      <c r="AN2683" s="5">
        <f>COUNTIFS($B:$B,$B2683,$AG:$AG,AN$1)</f>
        <v>0</v>
      </c>
      <c r="AO2683" s="5">
        <f>COUNTIFS($B:$B,$B2683,$AG:$AG,AO$1)</f>
        <v>0</v>
      </c>
      <c r="AP2683" s="5">
        <f>COUNTIFS($B:$B,$B2683,$AG:$AG,AP$1)</f>
        <v>0</v>
      </c>
      <c r="AQ2683" s="5">
        <f>COUNTIFS($B:$B,$B2683,$AG:$AG,AQ$1)</f>
        <v>0</v>
      </c>
      <c r="AR2683" s="5">
        <f>COUNTIFS($B:$B,$B2683,$AG:$AG,AR$1)</f>
        <v>0</v>
      </c>
      <c r="AS2683" s="5">
        <f>COUNTIFS($B:$B,$B2683,$AG:$AG,AS$1)</f>
        <v>0</v>
      </c>
      <c r="AT2683" s="5">
        <f>COUNTIFS($B:$B,$B2683,$AG:$AG,AT$1)</f>
        <v>0</v>
      </c>
      <c r="AU2683" s="5">
        <f>COUNTIFS($B:$B,$B2683,$AG:$AG,AU$1)</f>
        <v>0</v>
      </c>
    </row>
    <row r="2684" spans="1:47" ht="15" customHeight="1" x14ac:dyDescent="0.35">
      <c r="A2684" s="6">
        <f>IF(B2683=B2684,A2683,A2683+1)</f>
        <v>951</v>
      </c>
      <c r="B2684" s="6" t="s">
        <v>1099</v>
      </c>
      <c r="C2684" s="6" t="s">
        <v>1098</v>
      </c>
      <c r="D2684" s="6" t="s">
        <v>1048</v>
      </c>
      <c r="E2684" s="6" t="s">
        <v>1047</v>
      </c>
      <c r="F2684" s="4" t="s">
        <v>7</v>
      </c>
      <c r="G2684" s="4" t="s">
        <v>7</v>
      </c>
      <c r="H2684" s="4" t="s">
        <v>8</v>
      </c>
      <c r="I2684" s="4">
        <v>2</v>
      </c>
      <c r="J2684" s="4" t="s">
        <v>215</v>
      </c>
      <c r="K2684" s="4" t="s">
        <v>1097</v>
      </c>
      <c r="L2684" s="4" t="s">
        <v>55</v>
      </c>
      <c r="M2684" s="4" t="s">
        <v>1096</v>
      </c>
      <c r="N2684" s="4" t="s">
        <v>1095</v>
      </c>
      <c r="P2684" s="4" t="s">
        <v>669</v>
      </c>
      <c r="Q2684" s="5" t="s">
        <v>0</v>
      </c>
      <c r="R2684" s="5"/>
      <c r="S2684" s="5" t="str">
        <f>IF(P2684="심사불필요","-",VLOOKUP(K2684,'[1]자격증 backdata'!A:G,7,0))</f>
        <v>-</v>
      </c>
      <c r="T2684" s="5" t="str">
        <f>IF(S2684="-","-",IF(COUNTIFS(B:B,B2684,S:S,"필수")&gt;0,"자격요건충족","확인필요"))</f>
        <v>-</v>
      </c>
      <c r="U2684" s="5"/>
      <c r="W2684" s="5" t="str">
        <f>IF(Q2684="4급","심사불필요",VLOOKUP(K2684,'[1]자격증 backdata'!A:B,2,0))</f>
        <v>심사불필요</v>
      </c>
      <c r="X2684" s="4" t="str">
        <f>IF(R2684="A", MIN(20, SUMIFS(W:W, B:B, B2684, R:R, "A")),IF(R2684="B", MIN(30, SUMIFS(W:W, B:B, B2684, R:R, "B")),"비해당분야"))</f>
        <v>비해당분야</v>
      </c>
      <c r="Y2684" s="4" t="str">
        <f>IF(R2684="C",MIN(30,IF(COUNTIFS(B:B,B2684,W:W,"가1")=1,25,IF(COUNTIFS(B:B,B2684,W:W,"가1")&gt;=2,30,0))+IF(COUNTIFS(B:B,B2684,W:W,"나1")&gt;=4,30,IF(COUNTIFS(B:B,B2684,W:W,"나1")=3,26,IF(COUNTIFS(B:B,B2684,W:W,"나1")=2,22,IF(COUNTIFS(B:B,B2684,W:W,"나1")=1,18,0)))))+MIN(30,IF(COUNTIFS(B:B,B2684,W:W,"가2")=1,25,IF(COUNTIFS(B:B,B2684,W:W,"가2")&gt;=2,30,0))+IF(COUNTIFS(B:B,B2684,W:W,"나2")=3,30,IF(COUNTIFS(B:B,B2684,W:W,"나2")=2,25,IF(COUNTIFS(B:B,B2684,W:W,"나2")=1,20,0)))),"비해당분야")</f>
        <v>비해당분야</v>
      </c>
      <c r="Z2684" s="4" t="str">
        <f>IF(R2684="C",VLOOKUP(K2684,'[1]자격증 backdata'!A:F,6,0),"비해당분야")</f>
        <v>비해당분야</v>
      </c>
      <c r="AA2684" s="4" t="str">
        <f>IF(R2684="C",SUMIF(B:B,B2684,Z:Z),"비해당분야")</f>
        <v>비해당분야</v>
      </c>
      <c r="AB2684" s="4" t="str">
        <f>IF(R2684="C",SUM(Y2684,AA2684),"비해당분야")</f>
        <v>비해당분야</v>
      </c>
      <c r="AC2684" s="4" t="str">
        <f>IF(R2684="C",AB2684,X2684)</f>
        <v>비해당분야</v>
      </c>
      <c r="AD2684" s="4">
        <f>VLOOKUP(K2684,'[1]자격증 backdata'!A:D,4,0)</f>
        <v>0</v>
      </c>
      <c r="AE2684" s="4">
        <f>IF(_xlfn.MAXIFS(AD:AD,B:B,B2684)&gt;10,10,_xlfn.MAXIFS(AD:AD,B:B,B2684))</f>
        <v>0</v>
      </c>
      <c r="AG2684" s="5">
        <f>VLOOKUP(K2684,'[1]자격증 backdata'!A:C,3,0)</f>
        <v>0</v>
      </c>
      <c r="AH2684" s="5">
        <f>COUNTIFS($B:$B,$B2684,$AG:$AG,AH$1)</f>
        <v>0</v>
      </c>
      <c r="AI2684" s="5">
        <f>COUNTIFS($B:$B,$B2684,$AG:$AG,AI$1)</f>
        <v>0</v>
      </c>
      <c r="AJ2684" s="5">
        <f>COUNTIFS($B:$B,$B2684,$AG:$AG,AJ$1)</f>
        <v>0</v>
      </c>
      <c r="AK2684" s="5">
        <f>COUNTIFS($B:$B,$B2684,$AG:$AG,AK$1)</f>
        <v>0</v>
      </c>
      <c r="AL2684" s="5">
        <f>COUNTIFS($B:$B,$B2684,$AG:$AG,AL$1)</f>
        <v>0</v>
      </c>
      <c r="AM2684" s="5">
        <f>COUNTIFS($B:$B,$B2684,$AG:$AG,AM$1)</f>
        <v>0</v>
      </c>
      <c r="AN2684" s="5">
        <f>COUNTIFS($B:$B,$B2684,$AG:$AG,AN$1)</f>
        <v>0</v>
      </c>
      <c r="AO2684" s="5">
        <f>COUNTIFS($B:$B,$B2684,$AG:$AG,AO$1)</f>
        <v>0</v>
      </c>
      <c r="AP2684" s="5">
        <f>COUNTIFS($B:$B,$B2684,$AG:$AG,AP$1)</f>
        <v>0</v>
      </c>
      <c r="AQ2684" s="5">
        <f>COUNTIFS($B:$B,$B2684,$AG:$AG,AQ$1)</f>
        <v>0</v>
      </c>
      <c r="AR2684" s="5">
        <f>COUNTIFS($B:$B,$B2684,$AG:$AG,AR$1)</f>
        <v>0</v>
      </c>
      <c r="AS2684" s="5">
        <f>COUNTIFS($B:$B,$B2684,$AG:$AG,AS$1)</f>
        <v>0</v>
      </c>
      <c r="AT2684" s="5">
        <f>COUNTIFS($B:$B,$B2684,$AG:$AG,AT$1)</f>
        <v>0</v>
      </c>
      <c r="AU2684" s="5">
        <f>COUNTIFS($B:$B,$B2684,$AG:$AG,AU$1)</f>
        <v>0</v>
      </c>
    </row>
    <row r="2685" spans="1:47" ht="15" customHeight="1" x14ac:dyDescent="0.35">
      <c r="A2685" s="3">
        <f>IF(B2684=B2685,A2684,A2684+1)</f>
        <v>952</v>
      </c>
      <c r="B2685" s="3" t="s">
        <v>1094</v>
      </c>
      <c r="C2685" s="3" t="s">
        <v>1093</v>
      </c>
      <c r="D2685" s="3" t="s">
        <v>1048</v>
      </c>
      <c r="E2685" s="3" t="s">
        <v>1047</v>
      </c>
      <c r="F2685" s="4" t="s">
        <v>7</v>
      </c>
      <c r="G2685" s="4" t="s">
        <v>7</v>
      </c>
      <c r="H2685" s="4" t="s">
        <v>8</v>
      </c>
      <c r="I2685" s="3">
        <v>1</v>
      </c>
      <c r="J2685" s="3" t="s">
        <v>69</v>
      </c>
      <c r="K2685" s="3" t="s">
        <v>1090</v>
      </c>
      <c r="L2685" s="3" t="s">
        <v>36</v>
      </c>
      <c r="M2685" s="3" t="s">
        <v>1092</v>
      </c>
      <c r="N2685" s="3" t="s">
        <v>1091</v>
      </c>
      <c r="P2685" s="3" t="s">
        <v>669</v>
      </c>
      <c r="Q2685" s="2" t="s">
        <v>0</v>
      </c>
      <c r="R2685" s="2"/>
      <c r="S2685" s="2" t="str">
        <f>IF(P2685="심사불필요","-",VLOOKUP(K2685,'[1]자격증 backdata'!A:G,7,0))</f>
        <v>-</v>
      </c>
      <c r="T2685" s="2" t="str">
        <f>IF(S2685="-","-",IF(COUNTIFS(B:B,B2685,S:S,"필수")&gt;0,"자격요건충족","확인필요"))</f>
        <v>-</v>
      </c>
      <c r="U2685" s="2" t="s">
        <v>1041</v>
      </c>
      <c r="W2685" s="2" t="str">
        <f>IF(Q2685="4급","심사불필요",VLOOKUP(K2685,'[1]자격증 backdata'!A:B,2,0))</f>
        <v>심사불필요</v>
      </c>
      <c r="X2685" s="3" t="str">
        <f>IF(R2685="A", MIN(20, SUMIFS(W:W, B:B, B2685, R:R, "A")),IF(R2685="B", MIN(30, SUMIFS(W:W, B:B, B2685, R:R, "B")),"비해당분야"))</f>
        <v>비해당분야</v>
      </c>
      <c r="Y2685" s="3" t="str">
        <f>IF(R2685="C",MIN(30,IF(COUNTIFS(B:B,B2685,W:W,"가1")=1,25,IF(COUNTIFS(B:B,B2685,W:W,"가1")&gt;=2,30,0))+IF(COUNTIFS(B:B,B2685,W:W,"나1")&gt;=4,30,IF(COUNTIFS(B:B,B2685,W:W,"나1")=3,26,IF(COUNTIFS(B:B,B2685,W:W,"나1")=2,22,IF(COUNTIFS(B:B,B2685,W:W,"나1")=1,18,0)))))+MIN(30,IF(COUNTIFS(B:B,B2685,W:W,"가2")=1,25,IF(COUNTIFS(B:B,B2685,W:W,"가2")&gt;=2,30,0))+IF(COUNTIFS(B:B,B2685,W:W,"나2")=3,30,IF(COUNTIFS(B:B,B2685,W:W,"나2")=2,25,IF(COUNTIFS(B:B,B2685,W:W,"나2")=1,20,0)))),"비해당분야")</f>
        <v>비해당분야</v>
      </c>
      <c r="Z2685" s="3" t="str">
        <f>IF(R2685="C",VLOOKUP(K2685,'[1]자격증 backdata'!A:F,6,0),"비해당분야")</f>
        <v>비해당분야</v>
      </c>
      <c r="AA2685" s="3" t="str">
        <f>IF(R2685="C",SUMIF(B:B,B2685,Z:Z),"비해당분야")</f>
        <v>비해당분야</v>
      </c>
      <c r="AB2685" s="3" t="str">
        <f>IF(R2685="C",SUM(Y2685,AA2685),"비해당분야")</f>
        <v>비해당분야</v>
      </c>
      <c r="AC2685" s="3" t="str">
        <f>IF(R2685="C",AB2685,X2685)</f>
        <v>비해당분야</v>
      </c>
      <c r="AD2685" s="3">
        <f>VLOOKUP(K2685,'[1]자격증 backdata'!A:D,4,0)</f>
        <v>5</v>
      </c>
      <c r="AE2685" s="3">
        <f>IF(_xlfn.MAXIFS(AD:AD,B:B,B2685)&gt;10,10,_xlfn.MAXIFS(AD:AD,B:B,B2685))</f>
        <v>5</v>
      </c>
      <c r="AG2685" s="2">
        <f>VLOOKUP(K2685,'[1]자격증 backdata'!A:C,3,0)</f>
        <v>0</v>
      </c>
      <c r="AH2685" s="2">
        <f>COUNTIFS($B:$B,$B2685,$AG:$AG,AH$1)</f>
        <v>0</v>
      </c>
      <c r="AI2685" s="2">
        <f>COUNTIFS($B:$B,$B2685,$AG:$AG,AI$1)</f>
        <v>0</v>
      </c>
      <c r="AJ2685" s="2">
        <f>COUNTIFS($B:$B,$B2685,$AG:$AG,AJ$1)</f>
        <v>0</v>
      </c>
      <c r="AK2685" s="2">
        <f>COUNTIFS($B:$B,$B2685,$AG:$AG,AK$1)</f>
        <v>0</v>
      </c>
      <c r="AL2685" s="2">
        <f>COUNTIFS($B:$B,$B2685,$AG:$AG,AL$1)</f>
        <v>0</v>
      </c>
      <c r="AM2685" s="2">
        <f>COUNTIFS($B:$B,$B2685,$AG:$AG,AM$1)</f>
        <v>0</v>
      </c>
      <c r="AN2685" s="2">
        <f>COUNTIFS($B:$B,$B2685,$AG:$AG,AN$1)</f>
        <v>0</v>
      </c>
      <c r="AO2685" s="2">
        <f>COUNTIFS($B:$B,$B2685,$AG:$AG,AO$1)</f>
        <v>0</v>
      </c>
      <c r="AP2685" s="2">
        <f>COUNTIFS($B:$B,$B2685,$AG:$AG,AP$1)</f>
        <v>0</v>
      </c>
      <c r="AQ2685" s="2">
        <f>COUNTIFS($B:$B,$B2685,$AG:$AG,AQ$1)</f>
        <v>0</v>
      </c>
      <c r="AR2685" s="2">
        <f>COUNTIFS($B:$B,$B2685,$AG:$AG,AR$1)</f>
        <v>0</v>
      </c>
      <c r="AS2685" s="2">
        <f>COUNTIFS($B:$B,$B2685,$AG:$AG,AS$1)</f>
        <v>0</v>
      </c>
      <c r="AT2685" s="2">
        <f>COUNTIFS($B:$B,$B2685,$AG:$AG,AT$1)</f>
        <v>0</v>
      </c>
      <c r="AU2685" s="2">
        <f>COUNTIFS($B:$B,$B2685,$AG:$AG,AU$1)</f>
        <v>0</v>
      </c>
    </row>
    <row r="2686" spans="1:47" ht="15" customHeight="1" x14ac:dyDescent="0.35">
      <c r="A2686" s="4">
        <f>IF(B2685=B2686,A2685,A2685+1)</f>
        <v>953</v>
      </c>
      <c r="B2686" s="4" t="s">
        <v>1085</v>
      </c>
      <c r="C2686" s="4" t="s">
        <v>1084</v>
      </c>
      <c r="D2686" s="4" t="s">
        <v>1048</v>
      </c>
      <c r="E2686" s="4" t="s">
        <v>1047</v>
      </c>
      <c r="F2686" s="4" t="s">
        <v>7</v>
      </c>
      <c r="G2686" s="4" t="s">
        <v>7</v>
      </c>
      <c r="H2686" s="4" t="s">
        <v>8</v>
      </c>
      <c r="I2686" s="4">
        <v>1</v>
      </c>
      <c r="J2686" s="4" t="s">
        <v>69</v>
      </c>
      <c r="K2686" s="4" t="s">
        <v>1090</v>
      </c>
      <c r="L2686" s="4" t="s">
        <v>36</v>
      </c>
      <c r="M2686" s="4" t="s">
        <v>1089</v>
      </c>
      <c r="N2686" s="4" t="s">
        <v>859</v>
      </c>
      <c r="P2686" s="4" t="s">
        <v>669</v>
      </c>
      <c r="Q2686" s="5" t="s">
        <v>0</v>
      </c>
      <c r="R2686" s="5"/>
      <c r="S2686" s="5" t="str">
        <f>IF(P2686="심사불필요","-",VLOOKUP(K2686,'[1]자격증 backdata'!A:G,7,0))</f>
        <v>-</v>
      </c>
      <c r="T2686" s="5" t="str">
        <f>IF(S2686="-","-",IF(COUNTIFS(B:B,B2686,S:S,"필수")&gt;0,"자격요건충족","확인필요"))</f>
        <v>-</v>
      </c>
      <c r="U2686" s="5" t="s">
        <v>1041</v>
      </c>
      <c r="W2686" s="5" t="str">
        <f>IF(Q2686="4급","심사불필요",VLOOKUP(K2686,'[1]자격증 backdata'!A:B,2,0))</f>
        <v>심사불필요</v>
      </c>
      <c r="X2686" s="4" t="str">
        <f>IF(R2686="A", MIN(20, SUMIFS(W:W, B:B, B2686, R:R, "A")),IF(R2686="B", MIN(30, SUMIFS(W:W, B:B, B2686, R:R, "B")),"비해당분야"))</f>
        <v>비해당분야</v>
      </c>
      <c r="Y2686" s="4" t="str">
        <f>IF(R2686="C",MIN(30,IF(COUNTIFS(B:B,B2686,W:W,"가1")=1,25,IF(COUNTIFS(B:B,B2686,W:W,"가1")&gt;=2,30,0))+IF(COUNTIFS(B:B,B2686,W:W,"나1")&gt;=4,30,IF(COUNTIFS(B:B,B2686,W:W,"나1")=3,26,IF(COUNTIFS(B:B,B2686,W:W,"나1")=2,22,IF(COUNTIFS(B:B,B2686,W:W,"나1")=1,18,0)))))+MIN(30,IF(COUNTIFS(B:B,B2686,W:W,"가2")=1,25,IF(COUNTIFS(B:B,B2686,W:W,"가2")&gt;=2,30,0))+IF(COUNTIFS(B:B,B2686,W:W,"나2")=3,30,IF(COUNTIFS(B:B,B2686,W:W,"나2")=2,25,IF(COUNTIFS(B:B,B2686,W:W,"나2")=1,20,0)))),"비해당분야")</f>
        <v>비해당분야</v>
      </c>
      <c r="Z2686" s="4" t="str">
        <f>IF(R2686="C",VLOOKUP(K2686,'[1]자격증 backdata'!A:F,6,0),"비해당분야")</f>
        <v>비해당분야</v>
      </c>
      <c r="AA2686" s="4" t="str">
        <f>IF(R2686="C",SUMIF(B:B,B2686,Z:Z),"비해당분야")</f>
        <v>비해당분야</v>
      </c>
      <c r="AB2686" s="4" t="str">
        <f>IF(R2686="C",SUM(Y2686,AA2686),"비해당분야")</f>
        <v>비해당분야</v>
      </c>
      <c r="AC2686" s="4" t="str">
        <f>IF(R2686="C",AB2686,X2686)</f>
        <v>비해당분야</v>
      </c>
      <c r="AD2686" s="4">
        <f>VLOOKUP(K2686,'[1]자격증 backdata'!A:D,4,0)</f>
        <v>5</v>
      </c>
      <c r="AE2686" s="4">
        <f>IF(_xlfn.MAXIFS(AD:AD,B:B,B2686)&gt;10,10,_xlfn.MAXIFS(AD:AD,B:B,B2686))</f>
        <v>5</v>
      </c>
      <c r="AG2686" s="5">
        <f>VLOOKUP(K2686,'[1]자격증 backdata'!A:C,3,0)</f>
        <v>0</v>
      </c>
      <c r="AH2686" s="5">
        <f>COUNTIFS($B:$B,$B2686,$AG:$AG,AH$1)</f>
        <v>0</v>
      </c>
      <c r="AI2686" s="5">
        <f>COUNTIFS($B:$B,$B2686,$AG:$AG,AI$1)</f>
        <v>0</v>
      </c>
      <c r="AJ2686" s="5">
        <f>COUNTIFS($B:$B,$B2686,$AG:$AG,AJ$1)</f>
        <v>0</v>
      </c>
      <c r="AK2686" s="5">
        <f>COUNTIFS($B:$B,$B2686,$AG:$AG,AK$1)</f>
        <v>0</v>
      </c>
      <c r="AL2686" s="5">
        <f>COUNTIFS($B:$B,$B2686,$AG:$AG,AL$1)</f>
        <v>0</v>
      </c>
      <c r="AM2686" s="5">
        <f>COUNTIFS($B:$B,$B2686,$AG:$AG,AM$1)</f>
        <v>0</v>
      </c>
      <c r="AN2686" s="5">
        <f>COUNTIFS($B:$B,$B2686,$AG:$AG,AN$1)</f>
        <v>0</v>
      </c>
      <c r="AO2686" s="5">
        <f>COUNTIFS($B:$B,$B2686,$AG:$AG,AO$1)</f>
        <v>0</v>
      </c>
      <c r="AP2686" s="5">
        <f>COUNTIFS($B:$B,$B2686,$AG:$AG,AP$1)</f>
        <v>0</v>
      </c>
      <c r="AQ2686" s="5">
        <f>COUNTIFS($B:$B,$B2686,$AG:$AG,AQ$1)</f>
        <v>0</v>
      </c>
      <c r="AR2686" s="5">
        <f>COUNTIFS($B:$B,$B2686,$AG:$AG,AR$1)</f>
        <v>0</v>
      </c>
      <c r="AS2686" s="5">
        <f>COUNTIFS($B:$B,$B2686,$AG:$AG,AS$1)</f>
        <v>0</v>
      </c>
      <c r="AT2686" s="5">
        <f>COUNTIFS($B:$B,$B2686,$AG:$AG,AT$1)</f>
        <v>0</v>
      </c>
      <c r="AU2686" s="5">
        <f>COUNTIFS($B:$B,$B2686,$AG:$AG,AU$1)</f>
        <v>0</v>
      </c>
    </row>
    <row r="2687" spans="1:47" ht="15" customHeight="1" x14ac:dyDescent="0.35">
      <c r="A2687" s="6">
        <f>IF(B2686=B2687,A2686,A2686+1)</f>
        <v>953</v>
      </c>
      <c r="B2687" s="6" t="s">
        <v>1085</v>
      </c>
      <c r="C2687" s="6" t="s">
        <v>1084</v>
      </c>
      <c r="D2687" s="6" t="s">
        <v>1048</v>
      </c>
      <c r="E2687" s="6" t="s">
        <v>1047</v>
      </c>
      <c r="F2687" s="4" t="s">
        <v>7</v>
      </c>
      <c r="G2687" s="4" t="s">
        <v>7</v>
      </c>
      <c r="H2687" s="4" t="s">
        <v>8</v>
      </c>
      <c r="I2687" s="4">
        <v>2</v>
      </c>
      <c r="J2687" s="4" t="s">
        <v>633</v>
      </c>
      <c r="K2687" s="4" t="s">
        <v>1088</v>
      </c>
      <c r="L2687" s="4" t="s">
        <v>55</v>
      </c>
      <c r="M2687" s="4" t="s">
        <v>1087</v>
      </c>
      <c r="N2687" s="4" t="s">
        <v>1086</v>
      </c>
      <c r="P2687" s="4" t="s">
        <v>669</v>
      </c>
      <c r="Q2687" s="5" t="s">
        <v>0</v>
      </c>
      <c r="R2687" s="5"/>
      <c r="S2687" s="5" t="str">
        <f>IF(P2687="심사불필요","-",VLOOKUP(K2687,'[1]자격증 backdata'!A:G,7,0))</f>
        <v>-</v>
      </c>
      <c r="T2687" s="5" t="str">
        <f>IF(S2687="-","-",IF(COUNTIFS(B:B,B2687,S:S,"필수")&gt;0,"자격요건충족","확인필요"))</f>
        <v>-</v>
      </c>
      <c r="U2687" s="5"/>
      <c r="W2687" s="5" t="str">
        <f>IF(Q2687="4급","심사불필요",VLOOKUP(K2687,'[1]자격증 backdata'!A:B,2,0))</f>
        <v>심사불필요</v>
      </c>
      <c r="X2687" s="4" t="str">
        <f>IF(R2687="A", MIN(20, SUMIFS(W:W, B:B, B2687, R:R, "A")),IF(R2687="B", MIN(30, SUMIFS(W:W, B:B, B2687, R:R, "B")),"비해당분야"))</f>
        <v>비해당분야</v>
      </c>
      <c r="Y2687" s="4" t="str">
        <f>IF(R2687="C",MIN(30,IF(COUNTIFS(B:B,B2687,W:W,"가1")=1,25,IF(COUNTIFS(B:B,B2687,W:W,"가1")&gt;=2,30,0))+IF(COUNTIFS(B:B,B2687,W:W,"나1")&gt;=4,30,IF(COUNTIFS(B:B,B2687,W:W,"나1")=3,26,IF(COUNTIFS(B:B,B2687,W:W,"나1")=2,22,IF(COUNTIFS(B:B,B2687,W:W,"나1")=1,18,0)))))+MIN(30,IF(COUNTIFS(B:B,B2687,W:W,"가2")=1,25,IF(COUNTIFS(B:B,B2687,W:W,"가2")&gt;=2,30,0))+IF(COUNTIFS(B:B,B2687,W:W,"나2")=3,30,IF(COUNTIFS(B:B,B2687,W:W,"나2")=2,25,IF(COUNTIFS(B:B,B2687,W:W,"나2")=1,20,0)))),"비해당분야")</f>
        <v>비해당분야</v>
      </c>
      <c r="Z2687" s="4" t="str">
        <f>IF(R2687="C",VLOOKUP(K2687,'[1]자격증 backdata'!A:F,6,0),"비해당분야")</f>
        <v>비해당분야</v>
      </c>
      <c r="AA2687" s="4" t="str">
        <f>IF(R2687="C",SUMIF(B:B,B2687,Z:Z),"비해당분야")</f>
        <v>비해당분야</v>
      </c>
      <c r="AB2687" s="4" t="str">
        <f>IF(R2687="C",SUM(Y2687,AA2687),"비해당분야")</f>
        <v>비해당분야</v>
      </c>
      <c r="AC2687" s="4" t="str">
        <f>IF(R2687="C",AB2687,X2687)</f>
        <v>비해당분야</v>
      </c>
      <c r="AD2687" s="4">
        <f>VLOOKUP(K2687,'[1]자격증 backdata'!A:D,4,0)</f>
        <v>0</v>
      </c>
      <c r="AE2687" s="4">
        <f>IF(_xlfn.MAXIFS(AD:AD,B:B,B2687)&gt;10,10,_xlfn.MAXIFS(AD:AD,B:B,B2687))</f>
        <v>5</v>
      </c>
      <c r="AG2687" s="5">
        <f>VLOOKUP(K2687,'[1]자격증 backdata'!A:C,3,0)</f>
        <v>0</v>
      </c>
      <c r="AH2687" s="5">
        <f>COUNTIFS($B:$B,$B2687,$AG:$AG,AH$1)</f>
        <v>0</v>
      </c>
      <c r="AI2687" s="5">
        <f>COUNTIFS($B:$B,$B2687,$AG:$AG,AI$1)</f>
        <v>0</v>
      </c>
      <c r="AJ2687" s="5">
        <f>COUNTIFS($B:$B,$B2687,$AG:$AG,AJ$1)</f>
        <v>0</v>
      </c>
      <c r="AK2687" s="5">
        <f>COUNTIFS($B:$B,$B2687,$AG:$AG,AK$1)</f>
        <v>0</v>
      </c>
      <c r="AL2687" s="5">
        <f>COUNTIFS($B:$B,$B2687,$AG:$AG,AL$1)</f>
        <v>0</v>
      </c>
      <c r="AM2687" s="5">
        <f>COUNTIFS($B:$B,$B2687,$AG:$AG,AM$1)</f>
        <v>0</v>
      </c>
      <c r="AN2687" s="5">
        <f>COUNTIFS($B:$B,$B2687,$AG:$AG,AN$1)</f>
        <v>0</v>
      </c>
      <c r="AO2687" s="5">
        <f>COUNTIFS($B:$B,$B2687,$AG:$AG,AO$1)</f>
        <v>0</v>
      </c>
      <c r="AP2687" s="5">
        <f>COUNTIFS($B:$B,$B2687,$AG:$AG,AP$1)</f>
        <v>0</v>
      </c>
      <c r="AQ2687" s="5">
        <f>COUNTIFS($B:$B,$B2687,$AG:$AG,AQ$1)</f>
        <v>0</v>
      </c>
      <c r="AR2687" s="5">
        <f>COUNTIFS($B:$B,$B2687,$AG:$AG,AR$1)</f>
        <v>0</v>
      </c>
      <c r="AS2687" s="5">
        <f>COUNTIFS($B:$B,$B2687,$AG:$AG,AS$1)</f>
        <v>0</v>
      </c>
      <c r="AT2687" s="5">
        <f>COUNTIFS($B:$B,$B2687,$AG:$AG,AT$1)</f>
        <v>0</v>
      </c>
      <c r="AU2687" s="5">
        <f>COUNTIFS($B:$B,$B2687,$AG:$AG,AU$1)</f>
        <v>0</v>
      </c>
    </row>
    <row r="2688" spans="1:47" ht="15" customHeight="1" x14ac:dyDescent="0.35">
      <c r="A2688" s="6">
        <f>IF(B2687=B2688,A2687,A2687+1)</f>
        <v>953</v>
      </c>
      <c r="B2688" s="6" t="s">
        <v>1085</v>
      </c>
      <c r="C2688" s="6" t="s">
        <v>1084</v>
      </c>
      <c r="D2688" s="6" t="s">
        <v>1048</v>
      </c>
      <c r="E2688" s="6" t="s">
        <v>1047</v>
      </c>
      <c r="F2688" s="4" t="s">
        <v>7</v>
      </c>
      <c r="G2688" s="4" t="s">
        <v>7</v>
      </c>
      <c r="H2688" s="4" t="s">
        <v>8</v>
      </c>
      <c r="I2688" s="4">
        <v>3</v>
      </c>
      <c r="J2688" s="4" t="s">
        <v>1083</v>
      </c>
      <c r="K2688" s="4" t="s">
        <v>1082</v>
      </c>
      <c r="L2688" s="4" t="s">
        <v>1081</v>
      </c>
      <c r="M2688" s="4" t="s">
        <v>1080</v>
      </c>
      <c r="N2688" s="4" t="s">
        <v>1079</v>
      </c>
      <c r="P2688" s="4" t="s">
        <v>669</v>
      </c>
      <c r="Q2688" s="5" t="s">
        <v>0</v>
      </c>
      <c r="R2688" s="5"/>
      <c r="S2688" s="5" t="str">
        <f>IF(P2688="심사불필요","-",VLOOKUP(K2688,'[1]자격증 backdata'!A:G,7,0))</f>
        <v>-</v>
      </c>
      <c r="T2688" s="5" t="str">
        <f>IF(S2688="-","-",IF(COUNTIFS(B:B,B2688,S:S,"필수")&gt;0,"자격요건충족","확인필요"))</f>
        <v>-</v>
      </c>
      <c r="U2688" s="5"/>
      <c r="W2688" s="5" t="str">
        <f>IF(Q2688="4급","심사불필요",VLOOKUP(K2688,'[1]자격증 backdata'!A:B,2,0))</f>
        <v>심사불필요</v>
      </c>
      <c r="X2688" s="4" t="str">
        <f>IF(R2688="A", MIN(20, SUMIFS(W:W, B:B, B2688, R:R, "A")),IF(R2688="B", MIN(30, SUMIFS(W:W, B:B, B2688, R:R, "B")),"비해당분야"))</f>
        <v>비해당분야</v>
      </c>
      <c r="Y2688" s="4" t="str">
        <f>IF(R2688="C",MIN(30,IF(COUNTIFS(B:B,B2688,W:W,"가1")=1,25,IF(COUNTIFS(B:B,B2688,W:W,"가1")&gt;=2,30,0))+IF(COUNTIFS(B:B,B2688,W:W,"나1")&gt;=4,30,IF(COUNTIFS(B:B,B2688,W:W,"나1")=3,26,IF(COUNTIFS(B:B,B2688,W:W,"나1")=2,22,IF(COUNTIFS(B:B,B2688,W:W,"나1")=1,18,0)))))+MIN(30,IF(COUNTIFS(B:B,B2688,W:W,"가2")=1,25,IF(COUNTIFS(B:B,B2688,W:W,"가2")&gt;=2,30,0))+IF(COUNTIFS(B:B,B2688,W:W,"나2")=3,30,IF(COUNTIFS(B:B,B2688,W:W,"나2")=2,25,IF(COUNTIFS(B:B,B2688,W:W,"나2")=1,20,0)))),"비해당분야")</f>
        <v>비해당분야</v>
      </c>
      <c r="Z2688" s="4" t="str">
        <f>IF(R2688="C",VLOOKUP(K2688,'[1]자격증 backdata'!A:F,6,0),"비해당분야")</f>
        <v>비해당분야</v>
      </c>
      <c r="AA2688" s="4" t="str">
        <f>IF(R2688="C",SUMIF(B:B,B2688,Z:Z),"비해당분야")</f>
        <v>비해당분야</v>
      </c>
      <c r="AB2688" s="4" t="str">
        <f>IF(R2688="C",SUM(Y2688,AA2688),"비해당분야")</f>
        <v>비해당분야</v>
      </c>
      <c r="AC2688" s="4" t="str">
        <f>IF(R2688="C",AB2688,X2688)</f>
        <v>비해당분야</v>
      </c>
      <c r="AD2688" s="4">
        <f>VLOOKUP(K2688,'[1]자격증 backdata'!A:D,4,0)</f>
        <v>0</v>
      </c>
      <c r="AE2688" s="4">
        <f>IF(_xlfn.MAXIFS(AD:AD,B:B,B2688)&gt;10,10,_xlfn.MAXIFS(AD:AD,B:B,B2688))</f>
        <v>5</v>
      </c>
      <c r="AG2688" s="5">
        <f>VLOOKUP(K2688,'[1]자격증 backdata'!A:C,3,0)</f>
        <v>0</v>
      </c>
      <c r="AH2688" s="5">
        <f>COUNTIFS($B:$B,$B2688,$AG:$AG,AH$1)</f>
        <v>0</v>
      </c>
      <c r="AI2688" s="5">
        <f>COUNTIFS($B:$B,$B2688,$AG:$AG,AI$1)</f>
        <v>0</v>
      </c>
      <c r="AJ2688" s="5">
        <f>COUNTIFS($B:$B,$B2688,$AG:$AG,AJ$1)</f>
        <v>0</v>
      </c>
      <c r="AK2688" s="5">
        <f>COUNTIFS($B:$B,$B2688,$AG:$AG,AK$1)</f>
        <v>0</v>
      </c>
      <c r="AL2688" s="5">
        <f>COUNTIFS($B:$B,$B2688,$AG:$AG,AL$1)</f>
        <v>0</v>
      </c>
      <c r="AM2688" s="5">
        <f>COUNTIFS($B:$B,$B2688,$AG:$AG,AM$1)</f>
        <v>0</v>
      </c>
      <c r="AN2688" s="5">
        <f>COUNTIFS($B:$B,$B2688,$AG:$AG,AN$1)</f>
        <v>0</v>
      </c>
      <c r="AO2688" s="5">
        <f>COUNTIFS($B:$B,$B2688,$AG:$AG,AO$1)</f>
        <v>0</v>
      </c>
      <c r="AP2688" s="5">
        <f>COUNTIFS($B:$B,$B2688,$AG:$AG,AP$1)</f>
        <v>0</v>
      </c>
      <c r="AQ2688" s="5">
        <f>COUNTIFS($B:$B,$B2688,$AG:$AG,AQ$1)</f>
        <v>0</v>
      </c>
      <c r="AR2688" s="5">
        <f>COUNTIFS($B:$B,$B2688,$AG:$AG,AR$1)</f>
        <v>0</v>
      </c>
      <c r="AS2688" s="5">
        <f>COUNTIFS($B:$B,$B2688,$AG:$AG,AS$1)</f>
        <v>0</v>
      </c>
      <c r="AT2688" s="5">
        <f>COUNTIFS($B:$B,$B2688,$AG:$AG,AT$1)</f>
        <v>0</v>
      </c>
      <c r="AU2688" s="5">
        <f>COUNTIFS($B:$B,$B2688,$AG:$AG,AU$1)</f>
        <v>0</v>
      </c>
    </row>
    <row r="2689" spans="1:47" ht="15" customHeight="1" x14ac:dyDescent="0.35">
      <c r="A2689" s="3">
        <f>IF(B2688=B2689,A2688,A2688+1)</f>
        <v>954</v>
      </c>
      <c r="B2689" s="3" t="s">
        <v>1078</v>
      </c>
      <c r="C2689" s="3" t="s">
        <v>1077</v>
      </c>
      <c r="D2689" s="3" t="s">
        <v>1048</v>
      </c>
      <c r="E2689" s="3" t="s">
        <v>1047</v>
      </c>
      <c r="F2689" s="4" t="s">
        <v>568</v>
      </c>
      <c r="G2689" s="4" t="s">
        <v>568</v>
      </c>
      <c r="H2689" s="4" t="s">
        <v>568</v>
      </c>
      <c r="I2689" s="3">
        <v>1</v>
      </c>
      <c r="J2689" s="3" t="s">
        <v>570</v>
      </c>
      <c r="K2689" s="3" t="s">
        <v>1063</v>
      </c>
      <c r="L2689" s="3" t="s">
        <v>568</v>
      </c>
      <c r="M2689" s="3" t="s">
        <v>568</v>
      </c>
      <c r="N2689" s="3" t="s">
        <v>568</v>
      </c>
      <c r="P2689" s="3" t="s">
        <v>669</v>
      </c>
      <c r="Q2689" s="2" t="s">
        <v>0</v>
      </c>
      <c r="R2689" s="2"/>
      <c r="S2689" s="2" t="str">
        <f>IF(P2689="심사불필요","-",VLOOKUP(K2689,'[1]자격증 backdata'!A:G,7,0))</f>
        <v>-</v>
      </c>
      <c r="T2689" s="2" t="str">
        <f>IF(S2689="-","-",IF(COUNTIFS(B:B,B2689,S:S,"필수")&gt;0,"자격요건충족","확인필요"))</f>
        <v>-</v>
      </c>
      <c r="U2689" s="2" t="s">
        <v>1041</v>
      </c>
      <c r="W2689" s="2" t="str">
        <f>IF(Q2689="4급","심사불필요",VLOOKUP(K2689,'[1]자격증 backdata'!A:B,2,0))</f>
        <v>심사불필요</v>
      </c>
      <c r="X2689" s="3" t="str">
        <f>IF(R2689="A", MIN(20, SUMIFS(W:W, B:B, B2689, R:R, "A")),IF(R2689="B", MIN(30, SUMIFS(W:W, B:B, B2689, R:R, "B")),"비해당분야"))</f>
        <v>비해당분야</v>
      </c>
      <c r="Y2689" s="3" t="str">
        <f>IF(R2689="C",MIN(30,IF(COUNTIFS(B:B,B2689,W:W,"가1")=1,25,IF(COUNTIFS(B:B,B2689,W:W,"가1")&gt;=2,30,0))+IF(COUNTIFS(B:B,B2689,W:W,"나1")&gt;=4,30,IF(COUNTIFS(B:B,B2689,W:W,"나1")=3,26,IF(COUNTIFS(B:B,B2689,W:W,"나1")=2,22,IF(COUNTIFS(B:B,B2689,W:W,"나1")=1,18,0)))))+MIN(30,IF(COUNTIFS(B:B,B2689,W:W,"가2")=1,25,IF(COUNTIFS(B:B,B2689,W:W,"가2")&gt;=2,30,0))+IF(COUNTIFS(B:B,B2689,W:W,"나2")=3,30,IF(COUNTIFS(B:B,B2689,W:W,"나2")=2,25,IF(COUNTIFS(B:B,B2689,W:W,"나2")=1,20,0)))),"비해당분야")</f>
        <v>비해당분야</v>
      </c>
      <c r="Z2689" s="3" t="str">
        <f>IF(R2689="C",VLOOKUP(K2689,'[1]자격증 backdata'!A:F,6,0),"비해당분야")</f>
        <v>비해당분야</v>
      </c>
      <c r="AA2689" s="3" t="str">
        <f>IF(R2689="C",SUMIF(B:B,B2689,Z:Z),"비해당분야")</f>
        <v>비해당분야</v>
      </c>
      <c r="AB2689" s="3" t="str">
        <f>IF(R2689="C",SUM(Y2689,AA2689),"비해당분야")</f>
        <v>비해당분야</v>
      </c>
      <c r="AC2689" s="3" t="str">
        <f>IF(R2689="C",AB2689,X2689)</f>
        <v>비해당분야</v>
      </c>
      <c r="AD2689" s="3">
        <f>VLOOKUP(K2689,'[1]자격증 backdata'!A:D,4,0)</f>
        <v>0</v>
      </c>
      <c r="AE2689" s="3">
        <f>IF(_xlfn.MAXIFS(AD:AD,B:B,B2689)&gt;10,10,_xlfn.MAXIFS(AD:AD,B:B,B2689))</f>
        <v>0</v>
      </c>
      <c r="AG2689" s="2">
        <f>VLOOKUP(K2689,'[1]자격증 backdata'!A:C,3,0)</f>
        <v>0</v>
      </c>
      <c r="AH2689" s="2">
        <f>COUNTIFS($B:$B,$B2689,$AG:$AG,AH$1)</f>
        <v>0</v>
      </c>
      <c r="AI2689" s="2">
        <f>COUNTIFS($B:$B,$B2689,$AG:$AG,AI$1)</f>
        <v>0</v>
      </c>
      <c r="AJ2689" s="2">
        <f>COUNTIFS($B:$B,$B2689,$AG:$AG,AJ$1)</f>
        <v>0</v>
      </c>
      <c r="AK2689" s="2">
        <f>COUNTIFS($B:$B,$B2689,$AG:$AG,AK$1)</f>
        <v>0</v>
      </c>
      <c r="AL2689" s="2">
        <f>COUNTIFS($B:$B,$B2689,$AG:$AG,AL$1)</f>
        <v>0</v>
      </c>
      <c r="AM2689" s="2">
        <f>COUNTIFS($B:$B,$B2689,$AG:$AG,AM$1)</f>
        <v>0</v>
      </c>
      <c r="AN2689" s="2">
        <f>COUNTIFS($B:$B,$B2689,$AG:$AG,AN$1)</f>
        <v>0</v>
      </c>
      <c r="AO2689" s="2">
        <f>COUNTIFS($B:$B,$B2689,$AG:$AG,AO$1)</f>
        <v>0</v>
      </c>
      <c r="AP2689" s="2">
        <f>COUNTIFS($B:$B,$B2689,$AG:$AG,AP$1)</f>
        <v>0</v>
      </c>
      <c r="AQ2689" s="2">
        <f>COUNTIFS($B:$B,$B2689,$AG:$AG,AQ$1)</f>
        <v>0</v>
      </c>
      <c r="AR2689" s="2">
        <f>COUNTIFS($B:$B,$B2689,$AG:$AG,AR$1)</f>
        <v>0</v>
      </c>
      <c r="AS2689" s="2">
        <f>COUNTIFS($B:$B,$B2689,$AG:$AG,AS$1)</f>
        <v>0</v>
      </c>
      <c r="AT2689" s="2">
        <f>COUNTIFS($B:$B,$B2689,$AG:$AG,AT$1)</f>
        <v>0</v>
      </c>
      <c r="AU2689" s="2">
        <f>COUNTIFS($B:$B,$B2689,$AG:$AG,AU$1)</f>
        <v>0</v>
      </c>
    </row>
    <row r="2690" spans="1:47" ht="15" customHeight="1" x14ac:dyDescent="0.35">
      <c r="A2690" s="4">
        <f>IF(B2689=B2690,A2689,A2689+1)</f>
        <v>955</v>
      </c>
      <c r="B2690" s="4" t="s">
        <v>1076</v>
      </c>
      <c r="C2690" s="4" t="s">
        <v>1075</v>
      </c>
      <c r="D2690" s="4" t="s">
        <v>1048</v>
      </c>
      <c r="E2690" s="4" t="s">
        <v>1047</v>
      </c>
      <c r="F2690" s="4" t="s">
        <v>568</v>
      </c>
      <c r="G2690" s="4" t="s">
        <v>568</v>
      </c>
      <c r="H2690" s="4" t="s">
        <v>568</v>
      </c>
      <c r="I2690" s="4">
        <v>1</v>
      </c>
      <c r="J2690" s="4" t="s">
        <v>570</v>
      </c>
      <c r="K2690" s="4" t="s">
        <v>1063</v>
      </c>
      <c r="L2690" s="4" t="s">
        <v>568</v>
      </c>
      <c r="M2690" s="4" t="s">
        <v>568</v>
      </c>
      <c r="N2690" s="4" t="s">
        <v>568</v>
      </c>
      <c r="P2690" s="4" t="s">
        <v>669</v>
      </c>
      <c r="Q2690" s="5" t="s">
        <v>0</v>
      </c>
      <c r="R2690" s="5"/>
      <c r="S2690" s="5" t="str">
        <f>IF(P2690="심사불필요","-",VLOOKUP(K2690,'[1]자격증 backdata'!A:G,7,0))</f>
        <v>-</v>
      </c>
      <c r="T2690" s="5" t="str">
        <f>IF(S2690="-","-",IF(COUNTIFS(B:B,B2690,S:S,"필수")&gt;0,"자격요건충족","확인필요"))</f>
        <v>-</v>
      </c>
      <c r="U2690" s="5" t="s">
        <v>1041</v>
      </c>
      <c r="W2690" s="5" t="str">
        <f>IF(Q2690="4급","심사불필요",VLOOKUP(K2690,'[1]자격증 backdata'!A:B,2,0))</f>
        <v>심사불필요</v>
      </c>
      <c r="X2690" s="4" t="str">
        <f>IF(R2690="A", MIN(20, SUMIFS(W:W, B:B, B2690, R:R, "A")),IF(R2690="B", MIN(30, SUMIFS(W:W, B:B, B2690, R:R, "B")),"비해당분야"))</f>
        <v>비해당분야</v>
      </c>
      <c r="Y2690" s="4" t="str">
        <f>IF(R2690="C",MIN(30,IF(COUNTIFS(B:B,B2690,W:W,"가1")=1,25,IF(COUNTIFS(B:B,B2690,W:W,"가1")&gt;=2,30,0))+IF(COUNTIFS(B:B,B2690,W:W,"나1")&gt;=4,30,IF(COUNTIFS(B:B,B2690,W:W,"나1")=3,26,IF(COUNTIFS(B:B,B2690,W:W,"나1")=2,22,IF(COUNTIFS(B:B,B2690,W:W,"나1")=1,18,0)))))+MIN(30,IF(COUNTIFS(B:B,B2690,W:W,"가2")=1,25,IF(COUNTIFS(B:B,B2690,W:W,"가2")&gt;=2,30,0))+IF(COUNTIFS(B:B,B2690,W:W,"나2")=3,30,IF(COUNTIFS(B:B,B2690,W:W,"나2")=2,25,IF(COUNTIFS(B:B,B2690,W:W,"나2")=1,20,0)))),"비해당분야")</f>
        <v>비해당분야</v>
      </c>
      <c r="Z2690" s="4" t="str">
        <f>IF(R2690="C",VLOOKUP(K2690,'[1]자격증 backdata'!A:F,6,0),"비해당분야")</f>
        <v>비해당분야</v>
      </c>
      <c r="AA2690" s="4" t="str">
        <f>IF(R2690="C",SUMIF(B:B,B2690,Z:Z),"비해당분야")</f>
        <v>비해당분야</v>
      </c>
      <c r="AB2690" s="4" t="str">
        <f>IF(R2690="C",SUM(Y2690,AA2690),"비해당분야")</f>
        <v>비해당분야</v>
      </c>
      <c r="AC2690" s="4" t="str">
        <f>IF(R2690="C",AB2690,X2690)</f>
        <v>비해당분야</v>
      </c>
      <c r="AD2690" s="4">
        <f>VLOOKUP(K2690,'[1]자격증 backdata'!A:D,4,0)</f>
        <v>0</v>
      </c>
      <c r="AE2690" s="4">
        <f>IF(_xlfn.MAXIFS(AD:AD,B:B,B2690)&gt;10,10,_xlfn.MAXIFS(AD:AD,B:B,B2690))</f>
        <v>0</v>
      </c>
      <c r="AG2690" s="5">
        <f>VLOOKUP(K2690,'[1]자격증 backdata'!A:C,3,0)</f>
        <v>0</v>
      </c>
      <c r="AH2690" s="5">
        <f>COUNTIFS($B:$B,$B2690,$AG:$AG,AH$1)</f>
        <v>0</v>
      </c>
      <c r="AI2690" s="5">
        <f>COUNTIFS($B:$B,$B2690,$AG:$AG,AI$1)</f>
        <v>0</v>
      </c>
      <c r="AJ2690" s="5">
        <f>COUNTIFS($B:$B,$B2690,$AG:$AG,AJ$1)</f>
        <v>0</v>
      </c>
      <c r="AK2690" s="5">
        <f>COUNTIFS($B:$B,$B2690,$AG:$AG,AK$1)</f>
        <v>0</v>
      </c>
      <c r="AL2690" s="5">
        <f>COUNTIFS($B:$B,$B2690,$AG:$AG,AL$1)</f>
        <v>0</v>
      </c>
      <c r="AM2690" s="5">
        <f>COUNTIFS($B:$B,$B2690,$AG:$AG,AM$1)</f>
        <v>0</v>
      </c>
      <c r="AN2690" s="5">
        <f>COUNTIFS($B:$B,$B2690,$AG:$AG,AN$1)</f>
        <v>0</v>
      </c>
      <c r="AO2690" s="5">
        <f>COUNTIFS($B:$B,$B2690,$AG:$AG,AO$1)</f>
        <v>0</v>
      </c>
      <c r="AP2690" s="5">
        <f>COUNTIFS($B:$B,$B2690,$AG:$AG,AP$1)</f>
        <v>0</v>
      </c>
      <c r="AQ2690" s="5">
        <f>COUNTIFS($B:$B,$B2690,$AG:$AG,AQ$1)</f>
        <v>0</v>
      </c>
      <c r="AR2690" s="5">
        <f>COUNTIFS($B:$B,$B2690,$AG:$AG,AR$1)</f>
        <v>0</v>
      </c>
      <c r="AS2690" s="5">
        <f>COUNTIFS($B:$B,$B2690,$AG:$AG,AS$1)</f>
        <v>0</v>
      </c>
      <c r="AT2690" s="5">
        <f>COUNTIFS($B:$B,$B2690,$AG:$AG,AT$1)</f>
        <v>0</v>
      </c>
      <c r="AU2690" s="5">
        <f>COUNTIFS($B:$B,$B2690,$AG:$AG,AU$1)</f>
        <v>0</v>
      </c>
    </row>
    <row r="2691" spans="1:47" ht="15" customHeight="1" x14ac:dyDescent="0.35">
      <c r="A2691" s="3">
        <f>IF(B2690=B2691,A2690,A2690+1)</f>
        <v>956</v>
      </c>
      <c r="B2691" s="3" t="s">
        <v>1074</v>
      </c>
      <c r="C2691" s="3" t="s">
        <v>1073</v>
      </c>
      <c r="D2691" s="3" t="s">
        <v>1048</v>
      </c>
      <c r="E2691" s="3" t="s">
        <v>1047</v>
      </c>
      <c r="F2691" s="4" t="s">
        <v>7</v>
      </c>
      <c r="G2691" s="4" t="s">
        <v>7</v>
      </c>
      <c r="H2691" s="4" t="s">
        <v>8</v>
      </c>
      <c r="I2691" s="3">
        <v>1</v>
      </c>
      <c r="J2691" s="3" t="s">
        <v>1046</v>
      </c>
      <c r="K2691" s="3" t="s">
        <v>1045</v>
      </c>
      <c r="L2691" s="3" t="s">
        <v>1044</v>
      </c>
      <c r="M2691" s="3" t="s">
        <v>1072</v>
      </c>
      <c r="N2691" s="3" t="s">
        <v>1071</v>
      </c>
      <c r="P2691" s="3" t="s">
        <v>1</v>
      </c>
      <c r="Q2691" s="2" t="s">
        <v>0</v>
      </c>
      <c r="R2691" s="2"/>
      <c r="S2691" s="2" t="str">
        <f>IF(P2691="심사불필요","-",VLOOKUP(K2691,'[1]자격증 backdata'!A:G,7,0))</f>
        <v>필수</v>
      </c>
      <c r="T2691" s="2" t="str">
        <f>IF(S2691="-","-",IF(COUNTIFS(B:B,B2691,S:S,"필수")&gt;0,"자격요건충족","확인필요"))</f>
        <v>자격요건충족</v>
      </c>
      <c r="U2691" s="2" t="s">
        <v>1070</v>
      </c>
      <c r="W2691" s="2" t="str">
        <f>IF(Q2691="4급","심사불필요",VLOOKUP(K2691,'[1]자격증 backdata'!A:B,2,0))</f>
        <v>심사불필요</v>
      </c>
      <c r="X2691" s="3" t="str">
        <f>IF(R2691="A", MIN(20, SUMIFS(W:W, B:B, B2691, R:R, "A")),IF(R2691="B", MIN(30, SUMIFS(W:W, B:B, B2691, R:R, "B")),"비해당분야"))</f>
        <v>비해당분야</v>
      </c>
      <c r="Y2691" s="3" t="str">
        <f>IF(R2691="C",MIN(30,IF(COUNTIFS(B:B,B2691,W:W,"가1")=1,25,IF(COUNTIFS(B:B,B2691,W:W,"가1")&gt;=2,30,0))+IF(COUNTIFS(B:B,B2691,W:W,"나1")&gt;=4,30,IF(COUNTIFS(B:B,B2691,W:W,"나1")=3,26,IF(COUNTIFS(B:B,B2691,W:W,"나1")=2,22,IF(COUNTIFS(B:B,B2691,W:W,"나1")=1,18,0)))))+MIN(30,IF(COUNTIFS(B:B,B2691,W:W,"가2")=1,25,IF(COUNTIFS(B:B,B2691,W:W,"가2")&gt;=2,30,0))+IF(COUNTIFS(B:B,B2691,W:W,"나2")=3,30,IF(COUNTIFS(B:B,B2691,W:W,"나2")=2,25,IF(COUNTIFS(B:B,B2691,W:W,"나2")=1,20,0)))),"비해당분야")</f>
        <v>비해당분야</v>
      </c>
      <c r="Z2691" s="3" t="str">
        <f>IF(R2691="C",VLOOKUP(K2691,'[1]자격증 backdata'!A:F,6,0),"비해당분야")</f>
        <v>비해당분야</v>
      </c>
      <c r="AA2691" s="3" t="str">
        <f>IF(R2691="C",SUMIF(B:B,B2691,Z:Z),"비해당분야")</f>
        <v>비해당분야</v>
      </c>
      <c r="AB2691" s="3" t="str">
        <f>IF(R2691="C",SUM(Y2691,AA2691),"비해당분야")</f>
        <v>비해당분야</v>
      </c>
      <c r="AC2691" s="3" t="str">
        <f>IF(R2691="C",AB2691,X2691)</f>
        <v>비해당분야</v>
      </c>
      <c r="AD2691" s="3">
        <f>VLOOKUP(K2691,'[1]자격증 backdata'!A:D,4,0)</f>
        <v>0</v>
      </c>
      <c r="AE2691" s="3">
        <f>IF(_xlfn.MAXIFS(AD:AD,B:B,B2691)&gt;10,10,_xlfn.MAXIFS(AD:AD,B:B,B2691))</f>
        <v>0</v>
      </c>
      <c r="AG2691" s="2">
        <f>VLOOKUP(K2691,'[1]자격증 backdata'!A:C,3,0)</f>
        <v>0</v>
      </c>
      <c r="AH2691" s="2">
        <f>COUNTIFS($B:$B,$B2691,$AG:$AG,AH$1)</f>
        <v>0</v>
      </c>
      <c r="AI2691" s="2">
        <f>COUNTIFS($B:$B,$B2691,$AG:$AG,AI$1)</f>
        <v>0</v>
      </c>
      <c r="AJ2691" s="2">
        <f>COUNTIFS($B:$B,$B2691,$AG:$AG,AJ$1)</f>
        <v>0</v>
      </c>
      <c r="AK2691" s="2">
        <f>COUNTIFS($B:$B,$B2691,$AG:$AG,AK$1)</f>
        <v>0</v>
      </c>
      <c r="AL2691" s="2">
        <f>COUNTIFS($B:$B,$B2691,$AG:$AG,AL$1)</f>
        <v>0</v>
      </c>
      <c r="AM2691" s="2">
        <f>COUNTIFS($B:$B,$B2691,$AG:$AG,AM$1)</f>
        <v>0</v>
      </c>
      <c r="AN2691" s="2">
        <f>COUNTIFS($B:$B,$B2691,$AG:$AG,AN$1)</f>
        <v>0</v>
      </c>
      <c r="AO2691" s="2">
        <f>COUNTIFS($B:$B,$B2691,$AG:$AG,AO$1)</f>
        <v>0</v>
      </c>
      <c r="AP2691" s="2">
        <f>COUNTIFS($B:$B,$B2691,$AG:$AG,AP$1)</f>
        <v>0</v>
      </c>
      <c r="AQ2691" s="2">
        <f>COUNTIFS($B:$B,$B2691,$AG:$AG,AQ$1)</f>
        <v>0</v>
      </c>
      <c r="AR2691" s="2">
        <f>COUNTIFS($B:$B,$B2691,$AG:$AG,AR$1)</f>
        <v>0</v>
      </c>
      <c r="AS2691" s="2">
        <f>COUNTIFS($B:$B,$B2691,$AG:$AG,AS$1)</f>
        <v>0</v>
      </c>
      <c r="AT2691" s="2">
        <f>COUNTIFS($B:$B,$B2691,$AG:$AG,AT$1)</f>
        <v>0</v>
      </c>
      <c r="AU2691" s="2">
        <f>COUNTIFS($B:$B,$B2691,$AG:$AG,AU$1)</f>
        <v>0</v>
      </c>
    </row>
    <row r="2692" spans="1:47" ht="15" customHeight="1" x14ac:dyDescent="0.35">
      <c r="A2692" s="4">
        <f>IF(B2691=B2692,A2691,A2691+1)</f>
        <v>957</v>
      </c>
      <c r="B2692" s="4" t="s">
        <v>1069</v>
      </c>
      <c r="C2692" s="4" t="s">
        <v>1068</v>
      </c>
      <c r="D2692" s="4" t="s">
        <v>1048</v>
      </c>
      <c r="E2692" s="4" t="s">
        <v>1047</v>
      </c>
      <c r="F2692" s="4" t="s">
        <v>568</v>
      </c>
      <c r="G2692" s="4" t="s">
        <v>568</v>
      </c>
      <c r="H2692" s="4" t="s">
        <v>568</v>
      </c>
      <c r="I2692" s="4">
        <v>1</v>
      </c>
      <c r="J2692" s="4" t="s">
        <v>570</v>
      </c>
      <c r="K2692" s="4" t="s">
        <v>1063</v>
      </c>
      <c r="L2692" s="4" t="s">
        <v>568</v>
      </c>
      <c r="M2692" s="4" t="s">
        <v>568</v>
      </c>
      <c r="N2692" s="4" t="s">
        <v>568</v>
      </c>
      <c r="P2692" s="4" t="s">
        <v>669</v>
      </c>
      <c r="Q2692" s="5" t="s">
        <v>0</v>
      </c>
      <c r="R2692" s="5"/>
      <c r="S2692" s="5" t="str">
        <f>IF(P2692="심사불필요","-",VLOOKUP(K2692,'[1]자격증 backdata'!A:G,7,0))</f>
        <v>-</v>
      </c>
      <c r="T2692" s="5" t="str">
        <f>IF(S2692="-","-",IF(COUNTIFS(B:B,B2692,S:S,"필수")&gt;0,"자격요건충족","확인필요"))</f>
        <v>-</v>
      </c>
      <c r="U2692" s="5" t="s">
        <v>1041</v>
      </c>
      <c r="W2692" s="5" t="str">
        <f>IF(Q2692="4급","심사불필요",VLOOKUP(K2692,'[1]자격증 backdata'!A:B,2,0))</f>
        <v>심사불필요</v>
      </c>
      <c r="X2692" s="4" t="str">
        <f>IF(R2692="A", MIN(20, SUMIFS(W:W, B:B, B2692, R:R, "A")),IF(R2692="B", MIN(30, SUMIFS(W:W, B:B, B2692, R:R, "B")),"비해당분야"))</f>
        <v>비해당분야</v>
      </c>
      <c r="Y2692" s="4" t="str">
        <f>IF(R2692="C",MIN(30,IF(COUNTIFS(B:B,B2692,W:W,"가1")=1,25,IF(COUNTIFS(B:B,B2692,W:W,"가1")&gt;=2,30,0))+IF(COUNTIFS(B:B,B2692,W:W,"나1")&gt;=4,30,IF(COUNTIFS(B:B,B2692,W:W,"나1")=3,26,IF(COUNTIFS(B:B,B2692,W:W,"나1")=2,22,IF(COUNTIFS(B:B,B2692,W:W,"나1")=1,18,0)))))+MIN(30,IF(COUNTIFS(B:B,B2692,W:W,"가2")=1,25,IF(COUNTIFS(B:B,B2692,W:W,"가2")&gt;=2,30,0))+IF(COUNTIFS(B:B,B2692,W:W,"나2")=3,30,IF(COUNTIFS(B:B,B2692,W:W,"나2")=2,25,IF(COUNTIFS(B:B,B2692,W:W,"나2")=1,20,0)))),"비해당분야")</f>
        <v>비해당분야</v>
      </c>
      <c r="Z2692" s="4" t="str">
        <f>IF(R2692="C",VLOOKUP(K2692,'[1]자격증 backdata'!A:F,6,0),"비해당분야")</f>
        <v>비해당분야</v>
      </c>
      <c r="AA2692" s="4" t="str">
        <f>IF(R2692="C",SUMIF(B:B,B2692,Z:Z),"비해당분야")</f>
        <v>비해당분야</v>
      </c>
      <c r="AB2692" s="4" t="str">
        <f>IF(R2692="C",SUM(Y2692,AA2692),"비해당분야")</f>
        <v>비해당분야</v>
      </c>
      <c r="AC2692" s="4" t="str">
        <f>IF(R2692="C",AB2692,X2692)</f>
        <v>비해당분야</v>
      </c>
      <c r="AD2692" s="4">
        <f>VLOOKUP(K2692,'[1]자격증 backdata'!A:D,4,0)</f>
        <v>0</v>
      </c>
      <c r="AE2692" s="4">
        <f>IF(_xlfn.MAXIFS(AD:AD,B:B,B2692)&gt;10,10,_xlfn.MAXIFS(AD:AD,B:B,B2692))</f>
        <v>0</v>
      </c>
      <c r="AG2692" s="5">
        <f>VLOOKUP(K2692,'[1]자격증 backdata'!A:C,3,0)</f>
        <v>0</v>
      </c>
      <c r="AH2692" s="5">
        <f>COUNTIFS($B:$B,$B2692,$AG:$AG,AH$1)</f>
        <v>0</v>
      </c>
      <c r="AI2692" s="5">
        <f>COUNTIFS($B:$B,$B2692,$AG:$AG,AI$1)</f>
        <v>0</v>
      </c>
      <c r="AJ2692" s="5">
        <f>COUNTIFS($B:$B,$B2692,$AG:$AG,AJ$1)</f>
        <v>0</v>
      </c>
      <c r="AK2692" s="5">
        <f>COUNTIFS($B:$B,$B2692,$AG:$AG,AK$1)</f>
        <v>0</v>
      </c>
      <c r="AL2692" s="5">
        <f>COUNTIFS($B:$B,$B2692,$AG:$AG,AL$1)</f>
        <v>0</v>
      </c>
      <c r="AM2692" s="5">
        <f>COUNTIFS($B:$B,$B2692,$AG:$AG,AM$1)</f>
        <v>0</v>
      </c>
      <c r="AN2692" s="5">
        <f>COUNTIFS($B:$B,$B2692,$AG:$AG,AN$1)</f>
        <v>0</v>
      </c>
      <c r="AO2692" s="5">
        <f>COUNTIFS($B:$B,$B2692,$AG:$AG,AO$1)</f>
        <v>0</v>
      </c>
      <c r="AP2692" s="5">
        <f>COUNTIFS($B:$B,$B2692,$AG:$AG,AP$1)</f>
        <v>0</v>
      </c>
      <c r="AQ2692" s="5">
        <f>COUNTIFS($B:$B,$B2692,$AG:$AG,AQ$1)</f>
        <v>0</v>
      </c>
      <c r="AR2692" s="5">
        <f>COUNTIFS($B:$B,$B2692,$AG:$AG,AR$1)</f>
        <v>0</v>
      </c>
      <c r="AS2692" s="5">
        <f>COUNTIFS($B:$B,$B2692,$AG:$AG,AS$1)</f>
        <v>0</v>
      </c>
      <c r="AT2692" s="5">
        <f>COUNTIFS($B:$B,$B2692,$AG:$AG,AT$1)</f>
        <v>0</v>
      </c>
      <c r="AU2692" s="5">
        <f>COUNTIFS($B:$B,$B2692,$AG:$AG,AU$1)</f>
        <v>0</v>
      </c>
    </row>
    <row r="2693" spans="1:47" ht="15" customHeight="1" x14ac:dyDescent="0.35">
      <c r="A2693" s="3">
        <f>IF(B2692=B2693,A2692,A2692+1)</f>
        <v>958</v>
      </c>
      <c r="B2693" s="3" t="s">
        <v>1067</v>
      </c>
      <c r="C2693" s="3" t="s">
        <v>1066</v>
      </c>
      <c r="D2693" s="3" t="s">
        <v>1048</v>
      </c>
      <c r="E2693" s="3" t="s">
        <v>1047</v>
      </c>
      <c r="F2693" s="4" t="s">
        <v>568</v>
      </c>
      <c r="G2693" s="4" t="s">
        <v>568</v>
      </c>
      <c r="H2693" s="4" t="s">
        <v>568</v>
      </c>
      <c r="I2693" s="3">
        <v>1</v>
      </c>
      <c r="J2693" s="3" t="s">
        <v>570</v>
      </c>
      <c r="K2693" s="3" t="s">
        <v>1063</v>
      </c>
      <c r="L2693" s="3" t="s">
        <v>568</v>
      </c>
      <c r="M2693" s="3" t="s">
        <v>568</v>
      </c>
      <c r="N2693" s="3" t="s">
        <v>568</v>
      </c>
      <c r="P2693" s="3" t="s">
        <v>669</v>
      </c>
      <c r="Q2693" s="2" t="s">
        <v>0</v>
      </c>
      <c r="R2693" s="2"/>
      <c r="S2693" s="2" t="str">
        <f>IF(P2693="심사불필요","-",VLOOKUP(K2693,'[1]자격증 backdata'!A:G,7,0))</f>
        <v>-</v>
      </c>
      <c r="T2693" s="2" t="str">
        <f>IF(S2693="-","-",IF(COUNTIFS(B:B,B2693,S:S,"필수")&gt;0,"자격요건충족","확인필요"))</f>
        <v>-</v>
      </c>
      <c r="U2693" s="2" t="s">
        <v>1041</v>
      </c>
      <c r="W2693" s="2" t="str">
        <f>IF(Q2693="4급","심사불필요",VLOOKUP(K2693,'[1]자격증 backdata'!A:B,2,0))</f>
        <v>심사불필요</v>
      </c>
      <c r="X2693" s="3" t="str">
        <f>IF(R2693="A", MIN(20, SUMIFS(W:W, B:B, B2693, R:R, "A")),IF(R2693="B", MIN(30, SUMIFS(W:W, B:B, B2693, R:R, "B")),"비해당분야"))</f>
        <v>비해당분야</v>
      </c>
      <c r="Y2693" s="3" t="str">
        <f>IF(R2693="C",MIN(30,IF(COUNTIFS(B:B,B2693,W:W,"가1")=1,25,IF(COUNTIFS(B:B,B2693,W:W,"가1")&gt;=2,30,0))+IF(COUNTIFS(B:B,B2693,W:W,"나1")&gt;=4,30,IF(COUNTIFS(B:B,B2693,W:W,"나1")=3,26,IF(COUNTIFS(B:B,B2693,W:W,"나1")=2,22,IF(COUNTIFS(B:B,B2693,W:W,"나1")=1,18,0)))))+MIN(30,IF(COUNTIFS(B:B,B2693,W:W,"가2")=1,25,IF(COUNTIFS(B:B,B2693,W:W,"가2")&gt;=2,30,0))+IF(COUNTIFS(B:B,B2693,W:W,"나2")=3,30,IF(COUNTIFS(B:B,B2693,W:W,"나2")=2,25,IF(COUNTIFS(B:B,B2693,W:W,"나2")=1,20,0)))),"비해당분야")</f>
        <v>비해당분야</v>
      </c>
      <c r="Z2693" s="3" t="str">
        <f>IF(R2693="C",VLOOKUP(K2693,'[1]자격증 backdata'!A:F,6,0),"비해당분야")</f>
        <v>비해당분야</v>
      </c>
      <c r="AA2693" s="3" t="str">
        <f>IF(R2693="C",SUMIF(B:B,B2693,Z:Z),"비해당분야")</f>
        <v>비해당분야</v>
      </c>
      <c r="AB2693" s="3" t="str">
        <f>IF(R2693="C",SUM(Y2693,AA2693),"비해당분야")</f>
        <v>비해당분야</v>
      </c>
      <c r="AC2693" s="3" t="str">
        <f>IF(R2693="C",AB2693,X2693)</f>
        <v>비해당분야</v>
      </c>
      <c r="AD2693" s="3">
        <f>VLOOKUP(K2693,'[1]자격증 backdata'!A:D,4,0)</f>
        <v>0</v>
      </c>
      <c r="AE2693" s="3">
        <f>IF(_xlfn.MAXIFS(AD:AD,B:B,B2693)&gt;10,10,_xlfn.MAXIFS(AD:AD,B:B,B2693))</f>
        <v>0</v>
      </c>
      <c r="AG2693" s="2">
        <f>VLOOKUP(K2693,'[1]자격증 backdata'!A:C,3,0)</f>
        <v>0</v>
      </c>
      <c r="AH2693" s="2">
        <f>COUNTIFS($B:$B,$B2693,$AG:$AG,AH$1)</f>
        <v>0</v>
      </c>
      <c r="AI2693" s="2">
        <f>COUNTIFS($B:$B,$B2693,$AG:$AG,AI$1)</f>
        <v>0</v>
      </c>
      <c r="AJ2693" s="2">
        <f>COUNTIFS($B:$B,$B2693,$AG:$AG,AJ$1)</f>
        <v>0</v>
      </c>
      <c r="AK2693" s="2">
        <f>COUNTIFS($B:$B,$B2693,$AG:$AG,AK$1)</f>
        <v>0</v>
      </c>
      <c r="AL2693" s="2">
        <f>COUNTIFS($B:$B,$B2693,$AG:$AG,AL$1)</f>
        <v>0</v>
      </c>
      <c r="AM2693" s="2">
        <f>COUNTIFS($B:$B,$B2693,$AG:$AG,AM$1)</f>
        <v>0</v>
      </c>
      <c r="AN2693" s="2">
        <f>COUNTIFS($B:$B,$B2693,$AG:$AG,AN$1)</f>
        <v>0</v>
      </c>
      <c r="AO2693" s="2">
        <f>COUNTIFS($B:$B,$B2693,$AG:$AG,AO$1)</f>
        <v>0</v>
      </c>
      <c r="AP2693" s="2">
        <f>COUNTIFS($B:$B,$B2693,$AG:$AG,AP$1)</f>
        <v>0</v>
      </c>
      <c r="AQ2693" s="2">
        <f>COUNTIFS($B:$B,$B2693,$AG:$AG,AQ$1)</f>
        <v>0</v>
      </c>
      <c r="AR2693" s="2">
        <f>COUNTIFS($B:$B,$B2693,$AG:$AG,AR$1)</f>
        <v>0</v>
      </c>
      <c r="AS2693" s="2">
        <f>COUNTIFS($B:$B,$B2693,$AG:$AG,AS$1)</f>
        <v>0</v>
      </c>
      <c r="AT2693" s="2">
        <f>COUNTIFS($B:$B,$B2693,$AG:$AG,AT$1)</f>
        <v>0</v>
      </c>
      <c r="AU2693" s="2">
        <f>COUNTIFS($B:$B,$B2693,$AG:$AG,AU$1)</f>
        <v>0</v>
      </c>
    </row>
    <row r="2694" spans="1:47" ht="15" customHeight="1" x14ac:dyDescent="0.35">
      <c r="A2694" s="4">
        <f>IF(B2693=B2694,A2693,A2693+1)</f>
        <v>959</v>
      </c>
      <c r="B2694" s="4" t="s">
        <v>1065</v>
      </c>
      <c r="C2694" s="4" t="s">
        <v>1064</v>
      </c>
      <c r="D2694" s="4" t="s">
        <v>1048</v>
      </c>
      <c r="E2694" s="4" t="s">
        <v>1047</v>
      </c>
      <c r="F2694" s="4" t="s">
        <v>568</v>
      </c>
      <c r="G2694" s="4" t="s">
        <v>568</v>
      </c>
      <c r="H2694" s="4" t="s">
        <v>568</v>
      </c>
      <c r="I2694" s="4">
        <v>1</v>
      </c>
      <c r="J2694" s="4" t="s">
        <v>570</v>
      </c>
      <c r="K2694" s="4" t="s">
        <v>1063</v>
      </c>
      <c r="L2694" s="4" t="s">
        <v>568</v>
      </c>
      <c r="M2694" s="4" t="s">
        <v>568</v>
      </c>
      <c r="N2694" s="4" t="s">
        <v>568</v>
      </c>
      <c r="P2694" s="4" t="s">
        <v>669</v>
      </c>
      <c r="Q2694" s="5" t="s">
        <v>0</v>
      </c>
      <c r="R2694" s="5"/>
      <c r="S2694" s="5" t="str">
        <f>IF(P2694="심사불필요","-",VLOOKUP(K2694,'[1]자격증 backdata'!A:G,7,0))</f>
        <v>-</v>
      </c>
      <c r="T2694" s="5" t="str">
        <f>IF(S2694="-","-",IF(COUNTIFS(B:B,B2694,S:S,"필수")&gt;0,"자격요건충족","확인필요"))</f>
        <v>-</v>
      </c>
      <c r="U2694" s="5" t="s">
        <v>1041</v>
      </c>
      <c r="W2694" s="5" t="str">
        <f>IF(Q2694="4급","심사불필요",VLOOKUP(K2694,'[1]자격증 backdata'!A:B,2,0))</f>
        <v>심사불필요</v>
      </c>
      <c r="X2694" s="4" t="str">
        <f>IF(R2694="A", MIN(20, SUMIFS(W:W, B:B, B2694, R:R, "A")),IF(R2694="B", MIN(30, SUMIFS(W:W, B:B, B2694, R:R, "B")),"비해당분야"))</f>
        <v>비해당분야</v>
      </c>
      <c r="Y2694" s="4" t="str">
        <f>IF(R2694="C",MIN(30,IF(COUNTIFS(B:B,B2694,W:W,"가1")=1,25,IF(COUNTIFS(B:B,B2694,W:W,"가1")&gt;=2,30,0))+IF(COUNTIFS(B:B,B2694,W:W,"나1")&gt;=4,30,IF(COUNTIFS(B:B,B2694,W:W,"나1")=3,26,IF(COUNTIFS(B:B,B2694,W:W,"나1")=2,22,IF(COUNTIFS(B:B,B2694,W:W,"나1")=1,18,0)))))+MIN(30,IF(COUNTIFS(B:B,B2694,W:W,"가2")=1,25,IF(COUNTIFS(B:B,B2694,W:W,"가2")&gt;=2,30,0))+IF(COUNTIFS(B:B,B2694,W:W,"나2")=3,30,IF(COUNTIFS(B:B,B2694,W:W,"나2")=2,25,IF(COUNTIFS(B:B,B2694,W:W,"나2")=1,20,0)))),"비해당분야")</f>
        <v>비해당분야</v>
      </c>
      <c r="Z2694" s="4" t="str">
        <f>IF(R2694="C",VLOOKUP(K2694,'[1]자격증 backdata'!A:F,6,0),"비해당분야")</f>
        <v>비해당분야</v>
      </c>
      <c r="AA2694" s="4" t="str">
        <f>IF(R2694="C",SUMIF(B:B,B2694,Z:Z),"비해당분야")</f>
        <v>비해당분야</v>
      </c>
      <c r="AB2694" s="4" t="str">
        <f>IF(R2694="C",SUM(Y2694,AA2694),"비해당분야")</f>
        <v>비해당분야</v>
      </c>
      <c r="AC2694" s="4" t="str">
        <f>IF(R2694="C",AB2694,X2694)</f>
        <v>비해당분야</v>
      </c>
      <c r="AD2694" s="4">
        <f>VLOOKUP(K2694,'[1]자격증 backdata'!A:D,4,0)</f>
        <v>0</v>
      </c>
      <c r="AE2694" s="4">
        <f>IF(_xlfn.MAXIFS(AD:AD,B:B,B2694)&gt;10,10,_xlfn.MAXIFS(AD:AD,B:B,B2694))</f>
        <v>0</v>
      </c>
      <c r="AG2694" s="5">
        <f>VLOOKUP(K2694,'[1]자격증 backdata'!A:C,3,0)</f>
        <v>0</v>
      </c>
      <c r="AH2694" s="5">
        <f>COUNTIFS($B:$B,$B2694,$AG:$AG,AH$1)</f>
        <v>0</v>
      </c>
      <c r="AI2694" s="5">
        <f>COUNTIFS($B:$B,$B2694,$AG:$AG,AI$1)</f>
        <v>0</v>
      </c>
      <c r="AJ2694" s="5">
        <f>COUNTIFS($B:$B,$B2694,$AG:$AG,AJ$1)</f>
        <v>0</v>
      </c>
      <c r="AK2694" s="5">
        <f>COUNTIFS($B:$B,$B2694,$AG:$AG,AK$1)</f>
        <v>0</v>
      </c>
      <c r="AL2694" s="5">
        <f>COUNTIFS($B:$B,$B2694,$AG:$AG,AL$1)</f>
        <v>0</v>
      </c>
      <c r="AM2694" s="5">
        <f>COUNTIFS($B:$B,$B2694,$AG:$AG,AM$1)</f>
        <v>0</v>
      </c>
      <c r="AN2694" s="5">
        <f>COUNTIFS($B:$B,$B2694,$AG:$AG,AN$1)</f>
        <v>0</v>
      </c>
      <c r="AO2694" s="5">
        <f>COUNTIFS($B:$B,$B2694,$AG:$AG,AO$1)</f>
        <v>0</v>
      </c>
      <c r="AP2694" s="5">
        <f>COUNTIFS($B:$B,$B2694,$AG:$AG,AP$1)</f>
        <v>0</v>
      </c>
      <c r="AQ2694" s="5">
        <f>COUNTIFS($B:$B,$B2694,$AG:$AG,AQ$1)</f>
        <v>0</v>
      </c>
      <c r="AR2694" s="5">
        <f>COUNTIFS($B:$B,$B2694,$AG:$AG,AR$1)</f>
        <v>0</v>
      </c>
      <c r="AS2694" s="5">
        <f>COUNTIFS($B:$B,$B2694,$AG:$AG,AS$1)</f>
        <v>0</v>
      </c>
      <c r="AT2694" s="5">
        <f>COUNTIFS($B:$B,$B2694,$AG:$AG,AT$1)</f>
        <v>0</v>
      </c>
      <c r="AU2694" s="5">
        <f>COUNTIFS($B:$B,$B2694,$AG:$AG,AU$1)</f>
        <v>0</v>
      </c>
    </row>
    <row r="2695" spans="1:47" ht="15" customHeight="1" x14ac:dyDescent="0.35">
      <c r="A2695" s="3">
        <f>IF(B2694=B2695,A2694,A2694+1)</f>
        <v>960</v>
      </c>
      <c r="B2695" s="3" t="s">
        <v>1055</v>
      </c>
      <c r="C2695" s="3" t="s">
        <v>1054</v>
      </c>
      <c r="D2695" s="3" t="s">
        <v>1048</v>
      </c>
      <c r="E2695" s="3" t="s">
        <v>1047</v>
      </c>
      <c r="F2695" s="4" t="s">
        <v>7</v>
      </c>
      <c r="G2695" s="4" t="s">
        <v>7</v>
      </c>
      <c r="H2695" s="4" t="s">
        <v>8</v>
      </c>
      <c r="I2695" s="3">
        <v>1</v>
      </c>
      <c r="J2695" s="3" t="s">
        <v>1046</v>
      </c>
      <c r="K2695" s="3" t="s">
        <v>1045</v>
      </c>
      <c r="L2695" s="3" t="s">
        <v>1044</v>
      </c>
      <c r="M2695" s="3" t="s">
        <v>1062</v>
      </c>
      <c r="N2695" s="3" t="s">
        <v>1061</v>
      </c>
      <c r="P2695" s="3" t="s">
        <v>669</v>
      </c>
      <c r="Q2695" s="2" t="s">
        <v>0</v>
      </c>
      <c r="R2695" s="2"/>
      <c r="S2695" s="2" t="str">
        <f>IF(P2695="심사불필요","-",VLOOKUP(K2695,'[1]자격증 backdata'!A:G,7,0))</f>
        <v>-</v>
      </c>
      <c r="T2695" s="2" t="str">
        <f>IF(S2695="-","-",IF(COUNTIFS(B:B,B2695,S:S,"필수")&gt;0,"자격요건충족","확인필요"))</f>
        <v>-</v>
      </c>
      <c r="U2695" s="2" t="s">
        <v>1041</v>
      </c>
      <c r="W2695" s="2" t="str">
        <f>IF(Q2695="4급","심사불필요",VLOOKUP(K2695,'[1]자격증 backdata'!A:B,2,0))</f>
        <v>심사불필요</v>
      </c>
      <c r="X2695" s="3" t="str">
        <f>IF(R2695="A", MIN(20, SUMIFS(W:W, B:B, B2695, R:R, "A")),IF(R2695="B", MIN(30, SUMIFS(W:W, B:B, B2695, R:R, "B")),"비해당분야"))</f>
        <v>비해당분야</v>
      </c>
      <c r="Y2695" s="3" t="str">
        <f>IF(R2695="C",MIN(30,IF(COUNTIFS(B:B,B2695,W:W,"가1")=1,25,IF(COUNTIFS(B:B,B2695,W:W,"가1")&gt;=2,30,0))+IF(COUNTIFS(B:B,B2695,W:W,"나1")&gt;=4,30,IF(COUNTIFS(B:B,B2695,W:W,"나1")=3,26,IF(COUNTIFS(B:B,B2695,W:W,"나1")=2,22,IF(COUNTIFS(B:B,B2695,W:W,"나1")=1,18,0)))))+MIN(30,IF(COUNTIFS(B:B,B2695,W:W,"가2")=1,25,IF(COUNTIFS(B:B,B2695,W:W,"가2")&gt;=2,30,0))+IF(COUNTIFS(B:B,B2695,W:W,"나2")=3,30,IF(COUNTIFS(B:B,B2695,W:W,"나2")=2,25,IF(COUNTIFS(B:B,B2695,W:W,"나2")=1,20,0)))),"비해당분야")</f>
        <v>비해당분야</v>
      </c>
      <c r="Z2695" s="3" t="str">
        <f>IF(R2695="C",VLOOKUP(K2695,'[1]자격증 backdata'!A:F,6,0),"비해당분야")</f>
        <v>비해당분야</v>
      </c>
      <c r="AA2695" s="3" t="str">
        <f>IF(R2695="C",SUMIF(B:B,B2695,Z:Z),"비해당분야")</f>
        <v>비해당분야</v>
      </c>
      <c r="AB2695" s="3" t="str">
        <f>IF(R2695="C",SUM(Y2695,AA2695),"비해당분야")</f>
        <v>비해당분야</v>
      </c>
      <c r="AC2695" s="3" t="str">
        <f>IF(R2695="C",AB2695,X2695)</f>
        <v>비해당분야</v>
      </c>
      <c r="AD2695" s="3">
        <f>VLOOKUP(K2695,'[1]자격증 backdata'!A:D,4,0)</f>
        <v>0</v>
      </c>
      <c r="AE2695" s="3">
        <f>IF(_xlfn.MAXIFS(AD:AD,B:B,B2695)&gt;10,10,_xlfn.MAXIFS(AD:AD,B:B,B2695))</f>
        <v>0</v>
      </c>
      <c r="AG2695" s="2">
        <f>VLOOKUP(K2695,'[1]자격증 backdata'!A:C,3,0)</f>
        <v>0</v>
      </c>
      <c r="AH2695" s="2">
        <f>COUNTIFS($B:$B,$B2695,$AG:$AG,AH$1)</f>
        <v>0</v>
      </c>
      <c r="AI2695" s="2">
        <f>COUNTIFS($B:$B,$B2695,$AG:$AG,AI$1)</f>
        <v>0</v>
      </c>
      <c r="AJ2695" s="2">
        <f>COUNTIFS($B:$B,$B2695,$AG:$AG,AJ$1)</f>
        <v>0</v>
      </c>
      <c r="AK2695" s="2">
        <f>COUNTIFS($B:$B,$B2695,$AG:$AG,AK$1)</f>
        <v>0</v>
      </c>
      <c r="AL2695" s="2">
        <f>COUNTIFS($B:$B,$B2695,$AG:$AG,AL$1)</f>
        <v>0</v>
      </c>
      <c r="AM2695" s="2">
        <f>COUNTIFS($B:$B,$B2695,$AG:$AG,AM$1)</f>
        <v>0</v>
      </c>
      <c r="AN2695" s="2">
        <f>COUNTIFS($B:$B,$B2695,$AG:$AG,AN$1)</f>
        <v>0</v>
      </c>
      <c r="AO2695" s="2">
        <f>COUNTIFS($B:$B,$B2695,$AG:$AG,AO$1)</f>
        <v>0</v>
      </c>
      <c r="AP2695" s="2">
        <f>COUNTIFS($B:$B,$B2695,$AG:$AG,AP$1)</f>
        <v>0</v>
      </c>
      <c r="AQ2695" s="2">
        <f>COUNTIFS($B:$B,$B2695,$AG:$AG,AQ$1)</f>
        <v>0</v>
      </c>
      <c r="AR2695" s="2">
        <f>COUNTIFS($B:$B,$B2695,$AG:$AG,AR$1)</f>
        <v>0</v>
      </c>
      <c r="AS2695" s="2">
        <f>COUNTIFS($B:$B,$B2695,$AG:$AG,AS$1)</f>
        <v>0</v>
      </c>
      <c r="AT2695" s="2">
        <f>COUNTIFS($B:$B,$B2695,$AG:$AG,AT$1)</f>
        <v>0</v>
      </c>
      <c r="AU2695" s="2">
        <f>COUNTIFS($B:$B,$B2695,$AG:$AG,AU$1)</f>
        <v>0</v>
      </c>
    </row>
    <row r="2696" spans="1:47" ht="15" customHeight="1" x14ac:dyDescent="0.35">
      <c r="A2696" s="7">
        <f>IF(B2695=B2696,A2695,A2695+1)</f>
        <v>960</v>
      </c>
      <c r="B2696" s="7" t="s">
        <v>1055</v>
      </c>
      <c r="C2696" s="7" t="s">
        <v>1054</v>
      </c>
      <c r="D2696" s="7" t="s">
        <v>1048</v>
      </c>
      <c r="E2696" s="7" t="s">
        <v>1047</v>
      </c>
      <c r="F2696" s="4" t="s">
        <v>7</v>
      </c>
      <c r="G2696" s="4" t="s">
        <v>7</v>
      </c>
      <c r="H2696" s="4" t="s">
        <v>8</v>
      </c>
      <c r="I2696" s="3">
        <v>2</v>
      </c>
      <c r="J2696" s="3" t="s">
        <v>1060</v>
      </c>
      <c r="K2696" s="3" t="s">
        <v>1059</v>
      </c>
      <c r="L2696" s="3" t="s">
        <v>1058</v>
      </c>
      <c r="M2696" s="3" t="s">
        <v>1057</v>
      </c>
      <c r="N2696" s="3" t="s">
        <v>1056</v>
      </c>
      <c r="P2696" s="3" t="s">
        <v>669</v>
      </c>
      <c r="Q2696" s="2" t="s">
        <v>0</v>
      </c>
      <c r="R2696" s="2"/>
      <c r="S2696" s="2" t="str">
        <f>IF(P2696="심사불필요","-",VLOOKUP(K2696,'[1]자격증 backdata'!A:G,7,0))</f>
        <v>-</v>
      </c>
      <c r="T2696" s="2" t="str">
        <f>IF(S2696="-","-",IF(COUNTIFS(B:B,B2696,S:S,"필수")&gt;0,"자격요건충족","확인필요"))</f>
        <v>-</v>
      </c>
      <c r="U2696" s="2"/>
      <c r="W2696" s="2" t="str">
        <f>IF(Q2696="4급","심사불필요",VLOOKUP(K2696,'[1]자격증 backdata'!A:B,2,0))</f>
        <v>심사불필요</v>
      </c>
      <c r="X2696" s="3" t="str">
        <f>IF(R2696="A", MIN(20, SUMIFS(W:W, B:B, B2696, R:R, "A")),IF(R2696="B", MIN(30, SUMIFS(W:W, B:B, B2696, R:R, "B")),"비해당분야"))</f>
        <v>비해당분야</v>
      </c>
      <c r="Y2696" s="3" t="str">
        <f>IF(R2696="C",MIN(30,IF(COUNTIFS(B:B,B2696,W:W,"가1")=1,25,IF(COUNTIFS(B:B,B2696,W:W,"가1")&gt;=2,30,0))+IF(COUNTIFS(B:B,B2696,W:W,"나1")&gt;=4,30,IF(COUNTIFS(B:B,B2696,W:W,"나1")=3,26,IF(COUNTIFS(B:B,B2696,W:W,"나1")=2,22,IF(COUNTIFS(B:B,B2696,W:W,"나1")=1,18,0)))))+MIN(30,IF(COUNTIFS(B:B,B2696,W:W,"가2")=1,25,IF(COUNTIFS(B:B,B2696,W:W,"가2")&gt;=2,30,0))+IF(COUNTIFS(B:B,B2696,W:W,"나2")=3,30,IF(COUNTIFS(B:B,B2696,W:W,"나2")=2,25,IF(COUNTIFS(B:B,B2696,W:W,"나2")=1,20,0)))),"비해당분야")</f>
        <v>비해당분야</v>
      </c>
      <c r="Z2696" s="3" t="str">
        <f>IF(R2696="C",VLOOKUP(K2696,'[1]자격증 backdata'!A:F,6,0),"비해당분야")</f>
        <v>비해당분야</v>
      </c>
      <c r="AA2696" s="3" t="str">
        <f>IF(R2696="C",SUMIF(B:B,B2696,Z:Z),"비해당분야")</f>
        <v>비해당분야</v>
      </c>
      <c r="AB2696" s="3" t="str">
        <f>IF(R2696="C",SUM(Y2696,AA2696),"비해당분야")</f>
        <v>비해당분야</v>
      </c>
      <c r="AC2696" s="3" t="str">
        <f>IF(R2696="C",AB2696,X2696)</f>
        <v>비해당분야</v>
      </c>
      <c r="AD2696" s="3">
        <f>VLOOKUP(K2696,'[1]자격증 backdata'!A:D,4,0)</f>
        <v>0</v>
      </c>
      <c r="AE2696" s="3">
        <f>IF(_xlfn.MAXIFS(AD:AD,B:B,B2696)&gt;10,10,_xlfn.MAXIFS(AD:AD,B:B,B2696))</f>
        <v>0</v>
      </c>
      <c r="AG2696" s="2">
        <f>VLOOKUP(K2696,'[1]자격증 backdata'!A:C,3,0)</f>
        <v>0</v>
      </c>
      <c r="AH2696" s="2">
        <f>COUNTIFS($B:$B,$B2696,$AG:$AG,AH$1)</f>
        <v>0</v>
      </c>
      <c r="AI2696" s="2">
        <f>COUNTIFS($B:$B,$B2696,$AG:$AG,AI$1)</f>
        <v>0</v>
      </c>
      <c r="AJ2696" s="2">
        <f>COUNTIFS($B:$B,$B2696,$AG:$AG,AJ$1)</f>
        <v>0</v>
      </c>
      <c r="AK2696" s="2">
        <f>COUNTIFS($B:$B,$B2696,$AG:$AG,AK$1)</f>
        <v>0</v>
      </c>
      <c r="AL2696" s="2">
        <f>COUNTIFS($B:$B,$B2696,$AG:$AG,AL$1)</f>
        <v>0</v>
      </c>
      <c r="AM2696" s="2">
        <f>COUNTIFS($B:$B,$B2696,$AG:$AG,AM$1)</f>
        <v>0</v>
      </c>
      <c r="AN2696" s="2">
        <f>COUNTIFS($B:$B,$B2696,$AG:$AG,AN$1)</f>
        <v>0</v>
      </c>
      <c r="AO2696" s="2">
        <f>COUNTIFS($B:$B,$B2696,$AG:$AG,AO$1)</f>
        <v>0</v>
      </c>
      <c r="AP2696" s="2">
        <f>COUNTIFS($B:$B,$B2696,$AG:$AG,AP$1)</f>
        <v>0</v>
      </c>
      <c r="AQ2696" s="2">
        <f>COUNTIFS($B:$B,$B2696,$AG:$AG,AQ$1)</f>
        <v>0</v>
      </c>
      <c r="AR2696" s="2">
        <f>COUNTIFS($B:$B,$B2696,$AG:$AG,AR$1)</f>
        <v>0</v>
      </c>
      <c r="AS2696" s="2">
        <f>COUNTIFS($B:$B,$B2696,$AG:$AG,AS$1)</f>
        <v>0</v>
      </c>
      <c r="AT2696" s="2">
        <f>COUNTIFS($B:$B,$B2696,$AG:$AG,AT$1)</f>
        <v>0</v>
      </c>
      <c r="AU2696" s="2">
        <f>COUNTIFS($B:$B,$B2696,$AG:$AG,AU$1)</f>
        <v>0</v>
      </c>
    </row>
    <row r="2697" spans="1:47" ht="15" customHeight="1" x14ac:dyDescent="0.35">
      <c r="A2697" s="7">
        <f>IF(B2696=B2697,A2696,A2696+1)</f>
        <v>960</v>
      </c>
      <c r="B2697" s="7" t="s">
        <v>1055</v>
      </c>
      <c r="C2697" s="7" t="s">
        <v>1054</v>
      </c>
      <c r="D2697" s="7" t="s">
        <v>1048</v>
      </c>
      <c r="E2697" s="7" t="s">
        <v>1047</v>
      </c>
      <c r="F2697" s="4" t="s">
        <v>7</v>
      </c>
      <c r="G2697" s="4" t="s">
        <v>7</v>
      </c>
      <c r="H2697" s="4" t="s">
        <v>8</v>
      </c>
      <c r="I2697" s="3">
        <v>3</v>
      </c>
      <c r="J2697" s="3" t="s">
        <v>241</v>
      </c>
      <c r="K2697" s="3" t="s">
        <v>1053</v>
      </c>
      <c r="L2697" s="3" t="s">
        <v>4</v>
      </c>
      <c r="M2697" s="3" t="s">
        <v>1052</v>
      </c>
      <c r="N2697" s="3" t="s">
        <v>1051</v>
      </c>
      <c r="P2697" s="3" t="s">
        <v>669</v>
      </c>
      <c r="Q2697" s="2" t="s">
        <v>0</v>
      </c>
      <c r="R2697" s="2"/>
      <c r="S2697" s="2" t="str">
        <f>IF(P2697="심사불필요","-",VLOOKUP(K2697,'[1]자격증 backdata'!A:G,7,0))</f>
        <v>-</v>
      </c>
      <c r="T2697" s="2" t="str">
        <f>IF(S2697="-","-",IF(COUNTIFS(B:B,B2697,S:S,"필수")&gt;0,"자격요건충족","확인필요"))</f>
        <v>-</v>
      </c>
      <c r="U2697" s="2"/>
      <c r="W2697" s="2" t="str">
        <f>IF(Q2697="4급","심사불필요",VLOOKUP(K2697,'[1]자격증 backdata'!A:B,2,0))</f>
        <v>심사불필요</v>
      </c>
      <c r="X2697" s="3" t="str">
        <f>IF(R2697="A", MIN(20, SUMIFS(W:W, B:B, B2697, R:R, "A")),IF(R2697="B", MIN(30, SUMIFS(W:W, B:B, B2697, R:R, "B")),"비해당분야"))</f>
        <v>비해당분야</v>
      </c>
      <c r="Y2697" s="3" t="str">
        <f>IF(R2697="C",MIN(30,IF(COUNTIFS(B:B,B2697,W:W,"가1")=1,25,IF(COUNTIFS(B:B,B2697,W:W,"가1")&gt;=2,30,0))+IF(COUNTIFS(B:B,B2697,W:W,"나1")&gt;=4,30,IF(COUNTIFS(B:B,B2697,W:W,"나1")=3,26,IF(COUNTIFS(B:B,B2697,W:W,"나1")=2,22,IF(COUNTIFS(B:B,B2697,W:W,"나1")=1,18,0)))))+MIN(30,IF(COUNTIFS(B:B,B2697,W:W,"가2")=1,25,IF(COUNTIFS(B:B,B2697,W:W,"가2")&gt;=2,30,0))+IF(COUNTIFS(B:B,B2697,W:W,"나2")=3,30,IF(COUNTIFS(B:B,B2697,W:W,"나2")=2,25,IF(COUNTIFS(B:B,B2697,W:W,"나2")=1,20,0)))),"비해당분야")</f>
        <v>비해당분야</v>
      </c>
      <c r="Z2697" s="3" t="str">
        <f>IF(R2697="C",VLOOKUP(K2697,'[1]자격증 backdata'!A:F,6,0),"비해당분야")</f>
        <v>비해당분야</v>
      </c>
      <c r="AA2697" s="3" t="str">
        <f>IF(R2697="C",SUMIF(B:B,B2697,Z:Z),"비해당분야")</f>
        <v>비해당분야</v>
      </c>
      <c r="AB2697" s="3" t="str">
        <f>IF(R2697="C",SUM(Y2697,AA2697),"비해당분야")</f>
        <v>비해당분야</v>
      </c>
      <c r="AC2697" s="3" t="str">
        <f>IF(R2697="C",AB2697,X2697)</f>
        <v>비해당분야</v>
      </c>
      <c r="AD2697" s="3">
        <f>VLOOKUP(K2697,'[1]자격증 backdata'!A:D,4,0)</f>
        <v>0</v>
      </c>
      <c r="AE2697" s="3">
        <f>IF(_xlfn.MAXIFS(AD:AD,B:B,B2697)&gt;10,10,_xlfn.MAXIFS(AD:AD,B:B,B2697))</f>
        <v>0</v>
      </c>
      <c r="AG2697" s="2">
        <f>VLOOKUP(K2697,'[1]자격증 backdata'!A:C,3,0)</f>
        <v>0</v>
      </c>
      <c r="AH2697" s="2">
        <f>COUNTIFS($B:$B,$B2697,$AG:$AG,AH$1)</f>
        <v>0</v>
      </c>
      <c r="AI2697" s="2">
        <f>COUNTIFS($B:$B,$B2697,$AG:$AG,AI$1)</f>
        <v>0</v>
      </c>
      <c r="AJ2697" s="2">
        <f>COUNTIFS($B:$B,$B2697,$AG:$AG,AJ$1)</f>
        <v>0</v>
      </c>
      <c r="AK2697" s="2">
        <f>COUNTIFS($B:$B,$B2697,$AG:$AG,AK$1)</f>
        <v>0</v>
      </c>
      <c r="AL2697" s="2">
        <f>COUNTIFS($B:$B,$B2697,$AG:$AG,AL$1)</f>
        <v>0</v>
      </c>
      <c r="AM2697" s="2">
        <f>COUNTIFS($B:$B,$B2697,$AG:$AG,AM$1)</f>
        <v>0</v>
      </c>
      <c r="AN2697" s="2">
        <f>COUNTIFS($B:$B,$B2697,$AG:$AG,AN$1)</f>
        <v>0</v>
      </c>
      <c r="AO2697" s="2">
        <f>COUNTIFS($B:$B,$B2697,$AG:$AG,AO$1)</f>
        <v>0</v>
      </c>
      <c r="AP2697" s="2">
        <f>COUNTIFS($B:$B,$B2697,$AG:$AG,AP$1)</f>
        <v>0</v>
      </c>
      <c r="AQ2697" s="2">
        <f>COUNTIFS($B:$B,$B2697,$AG:$AG,AQ$1)</f>
        <v>0</v>
      </c>
      <c r="AR2697" s="2">
        <f>COUNTIFS($B:$B,$B2697,$AG:$AG,AR$1)</f>
        <v>0</v>
      </c>
      <c r="AS2697" s="2">
        <f>COUNTIFS($B:$B,$B2697,$AG:$AG,AS$1)</f>
        <v>0</v>
      </c>
      <c r="AT2697" s="2">
        <f>COUNTIFS($B:$B,$B2697,$AG:$AG,AT$1)</f>
        <v>0</v>
      </c>
      <c r="AU2697" s="2">
        <f>COUNTIFS($B:$B,$B2697,$AG:$AG,AU$1)</f>
        <v>0</v>
      </c>
    </row>
    <row r="2698" spans="1:47" ht="15" customHeight="1" x14ac:dyDescent="0.35">
      <c r="A2698" s="4">
        <f>IF(B2697=B2698,A2697,A2697+1)</f>
        <v>961</v>
      </c>
      <c r="B2698" s="4" t="s">
        <v>1050</v>
      </c>
      <c r="C2698" s="4" t="s">
        <v>1049</v>
      </c>
      <c r="D2698" s="4" t="s">
        <v>1048</v>
      </c>
      <c r="E2698" s="4" t="s">
        <v>1047</v>
      </c>
      <c r="F2698" s="4" t="s">
        <v>7</v>
      </c>
      <c r="G2698" s="4" t="s">
        <v>7</v>
      </c>
      <c r="H2698" s="4" t="s">
        <v>8</v>
      </c>
      <c r="I2698" s="4">
        <v>1</v>
      </c>
      <c r="J2698" s="4" t="s">
        <v>1046</v>
      </c>
      <c r="K2698" s="4" t="s">
        <v>1045</v>
      </c>
      <c r="L2698" s="4" t="s">
        <v>1044</v>
      </c>
      <c r="M2698" s="4" t="s">
        <v>1043</v>
      </c>
      <c r="N2698" s="4" t="s">
        <v>1042</v>
      </c>
      <c r="P2698" s="4" t="s">
        <v>669</v>
      </c>
      <c r="Q2698" s="5" t="s">
        <v>0</v>
      </c>
      <c r="R2698" s="5"/>
      <c r="S2698" s="5" t="str">
        <f>IF(P2698="심사불필요","-",VLOOKUP(K2698,'[1]자격증 backdata'!A:G,7,0))</f>
        <v>-</v>
      </c>
      <c r="T2698" s="5" t="str">
        <f>IF(S2698="-","-",IF(COUNTIFS(B:B,B2698,S:S,"필수")&gt;0,"자격요건충족","확인필요"))</f>
        <v>-</v>
      </c>
      <c r="U2698" s="5" t="s">
        <v>1041</v>
      </c>
      <c r="W2698" s="5" t="str">
        <f>IF(Q2698="4급","심사불필요",VLOOKUP(K2698,'[1]자격증 backdata'!A:B,2,0))</f>
        <v>심사불필요</v>
      </c>
      <c r="X2698" s="4" t="str">
        <f>IF(R2698="A", MIN(20, SUMIFS(W:W, B:B, B2698, R:R, "A")),IF(R2698="B", MIN(30, SUMIFS(W:W, B:B, B2698, R:R, "B")),"비해당분야"))</f>
        <v>비해당분야</v>
      </c>
      <c r="Y2698" s="4" t="str">
        <f>IF(R2698="C",MIN(30,IF(COUNTIFS(B:B,B2698,W:W,"가1")=1,25,IF(COUNTIFS(B:B,B2698,W:W,"가1")&gt;=2,30,0))+IF(COUNTIFS(B:B,B2698,W:W,"나1")&gt;=4,30,IF(COUNTIFS(B:B,B2698,W:W,"나1")=3,26,IF(COUNTIFS(B:B,B2698,W:W,"나1")=2,22,IF(COUNTIFS(B:B,B2698,W:W,"나1")=1,18,0)))))+MIN(30,IF(COUNTIFS(B:B,B2698,W:W,"가2")=1,25,IF(COUNTIFS(B:B,B2698,W:W,"가2")&gt;=2,30,0))+IF(COUNTIFS(B:B,B2698,W:W,"나2")=3,30,IF(COUNTIFS(B:B,B2698,W:W,"나2")=2,25,IF(COUNTIFS(B:B,B2698,W:W,"나2")=1,20,0)))),"비해당분야")</f>
        <v>비해당분야</v>
      </c>
      <c r="Z2698" s="4" t="str">
        <f>IF(R2698="C",VLOOKUP(K2698,'[1]자격증 backdata'!A:F,6,0),"비해당분야")</f>
        <v>비해당분야</v>
      </c>
      <c r="AA2698" s="4" t="str">
        <f>IF(R2698="C",SUMIF(B:B,B2698,Z:Z),"비해당분야")</f>
        <v>비해당분야</v>
      </c>
      <c r="AB2698" s="4" t="str">
        <f>IF(R2698="C",SUM(Y2698,AA2698),"비해당분야")</f>
        <v>비해당분야</v>
      </c>
      <c r="AC2698" s="4" t="str">
        <f>IF(R2698="C",AB2698,X2698)</f>
        <v>비해당분야</v>
      </c>
      <c r="AD2698" s="4">
        <f>VLOOKUP(K2698,'[1]자격증 backdata'!A:D,4,0)</f>
        <v>0</v>
      </c>
      <c r="AE2698" s="4">
        <f>IF(_xlfn.MAXIFS(AD:AD,B:B,B2698)&gt;10,10,_xlfn.MAXIFS(AD:AD,B:B,B2698))</f>
        <v>0</v>
      </c>
      <c r="AG2698" s="5">
        <f>VLOOKUP(K2698,'[1]자격증 backdata'!A:C,3,0)</f>
        <v>0</v>
      </c>
      <c r="AH2698" s="5">
        <f>COUNTIFS($B:$B,$B2698,$AG:$AG,AH$1)</f>
        <v>0</v>
      </c>
      <c r="AI2698" s="5">
        <f>COUNTIFS($B:$B,$B2698,$AG:$AG,AI$1)</f>
        <v>0</v>
      </c>
      <c r="AJ2698" s="5">
        <f>COUNTIFS($B:$B,$B2698,$AG:$AG,AJ$1)</f>
        <v>0</v>
      </c>
      <c r="AK2698" s="5">
        <f>COUNTIFS($B:$B,$B2698,$AG:$AG,AK$1)</f>
        <v>0</v>
      </c>
      <c r="AL2698" s="5">
        <f>COUNTIFS($B:$B,$B2698,$AG:$AG,AL$1)</f>
        <v>0</v>
      </c>
      <c r="AM2698" s="5">
        <f>COUNTIFS($B:$B,$B2698,$AG:$AG,AM$1)</f>
        <v>0</v>
      </c>
      <c r="AN2698" s="5">
        <f>COUNTIFS($B:$B,$B2698,$AG:$AG,AN$1)</f>
        <v>0</v>
      </c>
      <c r="AO2698" s="5">
        <f>COUNTIFS($B:$B,$B2698,$AG:$AG,AO$1)</f>
        <v>0</v>
      </c>
      <c r="AP2698" s="5">
        <f>COUNTIFS($B:$B,$B2698,$AG:$AG,AP$1)</f>
        <v>0</v>
      </c>
      <c r="AQ2698" s="5">
        <f>COUNTIFS($B:$B,$B2698,$AG:$AG,AQ$1)</f>
        <v>0</v>
      </c>
      <c r="AR2698" s="5">
        <f>COUNTIFS($B:$B,$B2698,$AG:$AG,AR$1)</f>
        <v>0</v>
      </c>
      <c r="AS2698" s="5">
        <f>COUNTIFS($B:$B,$B2698,$AG:$AG,AS$1)</f>
        <v>0</v>
      </c>
      <c r="AT2698" s="5">
        <f>COUNTIFS($B:$B,$B2698,$AG:$AG,AT$1)</f>
        <v>0</v>
      </c>
      <c r="AU2698" s="5">
        <f>COUNTIFS($B:$B,$B2698,$AG:$AG,AU$1)</f>
        <v>0</v>
      </c>
    </row>
    <row r="2699" spans="1:47" ht="15" customHeight="1" x14ac:dyDescent="0.35">
      <c r="A2699" s="3">
        <f>IF(B2698=B2699,A2698,A2698+1)</f>
        <v>962</v>
      </c>
      <c r="B2699" s="3" t="s">
        <v>1032</v>
      </c>
      <c r="C2699" s="3" t="s">
        <v>1031</v>
      </c>
      <c r="D2699" s="3" t="s">
        <v>694</v>
      </c>
      <c r="E2699" s="3" t="s">
        <v>693</v>
      </c>
      <c r="F2699" s="4" t="s">
        <v>8</v>
      </c>
      <c r="G2699" s="4" t="s">
        <v>7</v>
      </c>
      <c r="H2699" s="4" t="s">
        <v>7</v>
      </c>
      <c r="I2699" s="3">
        <v>1</v>
      </c>
      <c r="J2699" s="3" t="s">
        <v>700</v>
      </c>
      <c r="K2699" s="3" t="s">
        <v>699</v>
      </c>
      <c r="L2699" s="3" t="s">
        <v>4</v>
      </c>
      <c r="M2699" s="3" t="s">
        <v>1040</v>
      </c>
      <c r="N2699" s="3" t="s">
        <v>376</v>
      </c>
      <c r="P2699" s="3" t="s">
        <v>1</v>
      </c>
      <c r="Q2699" s="2" t="s">
        <v>0</v>
      </c>
      <c r="R2699" s="2"/>
      <c r="S2699" s="2" t="str">
        <f>IF(P2699="심사불필요","-",VLOOKUP(K2699,'[1]자격증 backdata'!A:G,7,0))</f>
        <v>필수</v>
      </c>
      <c r="T2699" s="2" t="str">
        <f>IF(S2699="-","-",IF(COUNTIFS(B:B,B2699,S:S,"필수")&gt;0,"자격요건충족","확인필요"))</f>
        <v>자격요건충족</v>
      </c>
      <c r="U2699" s="2"/>
      <c r="W2699" s="2" t="str">
        <f>IF(Q2699="4급","심사불필요",VLOOKUP(K2699,'[1]자격증 backdata'!A:B,2,0))</f>
        <v>심사불필요</v>
      </c>
      <c r="X2699" s="3" t="str">
        <f>IF(R2699="A", MIN(20, SUMIFS(W:W, B:B, B2699, R:R, "A")),IF(R2699="B", MIN(30, SUMIFS(W:W, B:B, B2699, R:R, "B")),"비해당분야"))</f>
        <v>비해당분야</v>
      </c>
      <c r="Y2699" s="3" t="str">
        <f>IF(R2699="C",MIN(30,IF(COUNTIFS(B:B,B2699,W:W,"가1")=1,25,IF(COUNTIFS(B:B,B2699,W:W,"가1")&gt;=2,30,0))+IF(COUNTIFS(B:B,B2699,W:W,"나1")&gt;=4,30,IF(COUNTIFS(B:B,B2699,W:W,"나1")=3,26,IF(COUNTIFS(B:B,B2699,W:W,"나1")=2,22,IF(COUNTIFS(B:B,B2699,W:W,"나1")=1,18,0)))))+MIN(30,IF(COUNTIFS(B:B,B2699,W:W,"가2")=1,25,IF(COUNTIFS(B:B,B2699,W:W,"가2")&gt;=2,30,0))+IF(COUNTIFS(B:B,B2699,W:W,"나2")=3,30,IF(COUNTIFS(B:B,B2699,W:W,"나2")=2,25,IF(COUNTIFS(B:B,B2699,W:W,"나2")=1,20,0)))),"비해당분야")</f>
        <v>비해당분야</v>
      </c>
      <c r="Z2699" s="3" t="str">
        <f>IF(R2699="C",VLOOKUP(K2699,'[1]자격증 backdata'!A:F,6,0),"비해당분야")</f>
        <v>비해당분야</v>
      </c>
      <c r="AA2699" s="3" t="str">
        <f>IF(R2699="C",SUMIF(B:B,B2699,Z:Z),"비해당분야")</f>
        <v>비해당분야</v>
      </c>
      <c r="AB2699" s="3" t="str">
        <f>IF(R2699="C",SUM(Y2699,AA2699),"비해당분야")</f>
        <v>비해당분야</v>
      </c>
      <c r="AC2699" s="3" t="str">
        <f>IF(R2699="C",AB2699,X2699)</f>
        <v>비해당분야</v>
      </c>
      <c r="AD2699" s="3">
        <f>VLOOKUP(K2699,'[1]자격증 backdata'!A:D,4,0)</f>
        <v>0</v>
      </c>
      <c r="AE2699" s="3">
        <f>IF(_xlfn.MAXIFS(AD:AD,B:B,B2699)&gt;10,10,_xlfn.MAXIFS(AD:AD,B:B,B2699))</f>
        <v>5</v>
      </c>
      <c r="AG2699" s="2">
        <f>VLOOKUP(K2699,'[1]자격증 backdata'!A:C,3,0)</f>
        <v>0</v>
      </c>
      <c r="AH2699" s="2">
        <f>COUNTIFS($B:$B,$B2699,$AG:$AG,AH$1)</f>
        <v>0</v>
      </c>
      <c r="AI2699" s="2">
        <f>COUNTIFS($B:$B,$B2699,$AG:$AG,AI$1)</f>
        <v>0</v>
      </c>
      <c r="AJ2699" s="2">
        <f>COUNTIFS($B:$B,$B2699,$AG:$AG,AJ$1)</f>
        <v>0</v>
      </c>
      <c r="AK2699" s="2">
        <f>COUNTIFS($B:$B,$B2699,$AG:$AG,AK$1)</f>
        <v>0</v>
      </c>
      <c r="AL2699" s="2">
        <f>COUNTIFS($B:$B,$B2699,$AG:$AG,AL$1)</f>
        <v>0</v>
      </c>
      <c r="AM2699" s="2">
        <f>COUNTIFS($B:$B,$B2699,$AG:$AG,AM$1)</f>
        <v>0</v>
      </c>
      <c r="AN2699" s="2">
        <f>COUNTIFS($B:$B,$B2699,$AG:$AG,AN$1)</f>
        <v>0</v>
      </c>
      <c r="AO2699" s="2">
        <f>COUNTIFS($B:$B,$B2699,$AG:$AG,AO$1)</f>
        <v>0</v>
      </c>
      <c r="AP2699" s="2">
        <f>COUNTIFS($B:$B,$B2699,$AG:$AG,AP$1)</f>
        <v>0</v>
      </c>
      <c r="AQ2699" s="2">
        <f>COUNTIFS($B:$B,$B2699,$AG:$AG,AQ$1)</f>
        <v>0</v>
      </c>
      <c r="AR2699" s="2">
        <f>COUNTIFS($B:$B,$B2699,$AG:$AG,AR$1)</f>
        <v>0</v>
      </c>
      <c r="AS2699" s="2">
        <f>COUNTIFS($B:$B,$B2699,$AG:$AG,AS$1)</f>
        <v>0</v>
      </c>
      <c r="AT2699" s="2">
        <f>COUNTIFS($B:$B,$B2699,$AG:$AG,AT$1)</f>
        <v>0</v>
      </c>
      <c r="AU2699" s="2">
        <f>COUNTIFS($B:$B,$B2699,$AG:$AG,AU$1)</f>
        <v>0</v>
      </c>
    </row>
    <row r="2700" spans="1:47" ht="15" customHeight="1" x14ac:dyDescent="0.35">
      <c r="A2700" s="7">
        <f>IF(B2699=B2700,A2699,A2699+1)</f>
        <v>962</v>
      </c>
      <c r="B2700" s="7" t="s">
        <v>1032</v>
      </c>
      <c r="C2700" s="7" t="s">
        <v>1031</v>
      </c>
      <c r="D2700" s="7" t="s">
        <v>694</v>
      </c>
      <c r="E2700" s="7" t="s">
        <v>693</v>
      </c>
      <c r="F2700" s="4" t="s">
        <v>7</v>
      </c>
      <c r="G2700" s="4" t="s">
        <v>7</v>
      </c>
      <c r="H2700" s="4" t="s">
        <v>8</v>
      </c>
      <c r="I2700" s="3">
        <v>2</v>
      </c>
      <c r="J2700" s="3" t="s">
        <v>1039</v>
      </c>
      <c r="K2700" s="3" t="s">
        <v>1038</v>
      </c>
      <c r="L2700" s="3" t="s">
        <v>4</v>
      </c>
      <c r="M2700" s="3" t="s">
        <v>1037</v>
      </c>
      <c r="N2700" s="3" t="s">
        <v>602</v>
      </c>
      <c r="P2700" s="3" t="s">
        <v>1</v>
      </c>
      <c r="Q2700" s="2" t="s">
        <v>0</v>
      </c>
      <c r="R2700" s="2"/>
      <c r="S2700" s="2">
        <f>IF(P2700="심사불필요","-",VLOOKUP(K2700,'[1]자격증 backdata'!A:G,7,0))</f>
        <v>0</v>
      </c>
      <c r="T2700" s="2" t="str">
        <f>IF(S2700="-","-",IF(COUNTIFS(B:B,B2700,S:S,"필수")&gt;0,"자격요건충족","확인필요"))</f>
        <v>자격요건충족</v>
      </c>
      <c r="U2700" s="2"/>
      <c r="W2700" s="2" t="str">
        <f>IF(Q2700="4급","심사불필요",VLOOKUP(K2700,'[1]자격증 backdata'!A:B,2,0))</f>
        <v>심사불필요</v>
      </c>
      <c r="X2700" s="3" t="str">
        <f>IF(R2700="A", MIN(20, SUMIFS(W:W, B:B, B2700, R:R, "A")),IF(R2700="B", MIN(30, SUMIFS(W:W, B:B, B2700, R:R, "B")),"비해당분야"))</f>
        <v>비해당분야</v>
      </c>
      <c r="Y2700" s="3" t="str">
        <f>IF(R2700="C",MIN(30,IF(COUNTIFS(B:B,B2700,W:W,"가1")=1,25,IF(COUNTIFS(B:B,B2700,W:W,"가1")&gt;=2,30,0))+IF(COUNTIFS(B:B,B2700,W:W,"나1")&gt;=4,30,IF(COUNTIFS(B:B,B2700,W:W,"나1")=3,26,IF(COUNTIFS(B:B,B2700,W:W,"나1")=2,22,IF(COUNTIFS(B:B,B2700,W:W,"나1")=1,18,0)))))+MIN(30,IF(COUNTIFS(B:B,B2700,W:W,"가2")=1,25,IF(COUNTIFS(B:B,B2700,W:W,"가2")&gt;=2,30,0))+IF(COUNTIFS(B:B,B2700,W:W,"나2")=3,30,IF(COUNTIFS(B:B,B2700,W:W,"나2")=2,25,IF(COUNTIFS(B:B,B2700,W:W,"나2")=1,20,0)))),"비해당분야")</f>
        <v>비해당분야</v>
      </c>
      <c r="Z2700" s="3" t="str">
        <f>IF(R2700="C",VLOOKUP(K2700,'[1]자격증 backdata'!A:F,6,0),"비해당분야")</f>
        <v>비해당분야</v>
      </c>
      <c r="AA2700" s="3" t="str">
        <f>IF(R2700="C",SUMIF(B:B,B2700,Z:Z),"비해당분야")</f>
        <v>비해당분야</v>
      </c>
      <c r="AB2700" s="3" t="str">
        <f>IF(R2700="C",SUM(Y2700,AA2700),"비해당분야")</f>
        <v>비해당분야</v>
      </c>
      <c r="AC2700" s="3" t="str">
        <f>IF(R2700="C",AB2700,X2700)</f>
        <v>비해당분야</v>
      </c>
      <c r="AD2700" s="3">
        <f>VLOOKUP(K2700,'[1]자격증 backdata'!A:D,4,0)</f>
        <v>0</v>
      </c>
      <c r="AE2700" s="3">
        <f>IF(_xlfn.MAXIFS(AD:AD,B:B,B2700)&gt;10,10,_xlfn.MAXIFS(AD:AD,B:B,B2700))</f>
        <v>5</v>
      </c>
      <c r="AG2700" s="2">
        <f>VLOOKUP(K2700,'[1]자격증 backdata'!A:C,3,0)</f>
        <v>0</v>
      </c>
      <c r="AH2700" s="2">
        <f>COUNTIFS($B:$B,$B2700,$AG:$AG,AH$1)</f>
        <v>0</v>
      </c>
      <c r="AI2700" s="2">
        <f>COUNTIFS($B:$B,$B2700,$AG:$AG,AI$1)</f>
        <v>0</v>
      </c>
      <c r="AJ2700" s="2">
        <f>COUNTIFS($B:$B,$B2700,$AG:$AG,AJ$1)</f>
        <v>0</v>
      </c>
      <c r="AK2700" s="2">
        <f>COUNTIFS($B:$B,$B2700,$AG:$AG,AK$1)</f>
        <v>0</v>
      </c>
      <c r="AL2700" s="2">
        <f>COUNTIFS($B:$B,$B2700,$AG:$AG,AL$1)</f>
        <v>0</v>
      </c>
      <c r="AM2700" s="2">
        <f>COUNTIFS($B:$B,$B2700,$AG:$AG,AM$1)</f>
        <v>0</v>
      </c>
      <c r="AN2700" s="2">
        <f>COUNTIFS($B:$B,$B2700,$AG:$AG,AN$1)</f>
        <v>0</v>
      </c>
      <c r="AO2700" s="2">
        <f>COUNTIFS($B:$B,$B2700,$AG:$AG,AO$1)</f>
        <v>0</v>
      </c>
      <c r="AP2700" s="2">
        <f>COUNTIFS($B:$B,$B2700,$AG:$AG,AP$1)</f>
        <v>0</v>
      </c>
      <c r="AQ2700" s="2">
        <f>COUNTIFS($B:$B,$B2700,$AG:$AG,AQ$1)</f>
        <v>0</v>
      </c>
      <c r="AR2700" s="2">
        <f>COUNTIFS($B:$B,$B2700,$AG:$AG,AR$1)</f>
        <v>0</v>
      </c>
      <c r="AS2700" s="2">
        <f>COUNTIFS($B:$B,$B2700,$AG:$AG,AS$1)</f>
        <v>0</v>
      </c>
      <c r="AT2700" s="2">
        <f>COUNTIFS($B:$B,$B2700,$AG:$AG,AT$1)</f>
        <v>0</v>
      </c>
      <c r="AU2700" s="2">
        <f>COUNTIFS($B:$B,$B2700,$AG:$AG,AU$1)</f>
        <v>0</v>
      </c>
    </row>
    <row r="2701" spans="1:47" ht="15" customHeight="1" x14ac:dyDescent="0.35">
      <c r="A2701" s="7">
        <f>IF(B2700=B2701,A2700,A2700+1)</f>
        <v>962</v>
      </c>
      <c r="B2701" s="7" t="s">
        <v>1032</v>
      </c>
      <c r="C2701" s="7" t="s">
        <v>1031</v>
      </c>
      <c r="D2701" s="7" t="s">
        <v>694</v>
      </c>
      <c r="E2701" s="7" t="s">
        <v>693</v>
      </c>
      <c r="F2701" s="4" t="s">
        <v>7</v>
      </c>
      <c r="G2701" s="4" t="s">
        <v>7</v>
      </c>
      <c r="H2701" s="4" t="s">
        <v>8</v>
      </c>
      <c r="I2701" s="3">
        <v>3</v>
      </c>
      <c r="J2701" s="3" t="s">
        <v>1036</v>
      </c>
      <c r="K2701" s="3" t="s">
        <v>1035</v>
      </c>
      <c r="L2701" s="3" t="s">
        <v>4</v>
      </c>
      <c r="M2701" s="3" t="s">
        <v>1034</v>
      </c>
      <c r="N2701" s="3" t="s">
        <v>101</v>
      </c>
      <c r="P2701" s="3" t="s">
        <v>1</v>
      </c>
      <c r="Q2701" s="2" t="s">
        <v>0</v>
      </c>
      <c r="R2701" s="2"/>
      <c r="S2701" s="2">
        <f>IF(P2701="심사불필요","-",VLOOKUP(K2701,'[1]자격증 backdata'!A:G,7,0))</f>
        <v>0</v>
      </c>
      <c r="T2701" s="2" t="str">
        <f>IF(S2701="-","-",IF(COUNTIFS(B:B,B2701,S:S,"필수")&gt;0,"자격요건충족","확인필요"))</f>
        <v>자격요건충족</v>
      </c>
      <c r="U2701" s="2"/>
      <c r="W2701" s="2" t="str">
        <f>IF(Q2701="4급","심사불필요",VLOOKUP(K2701,'[1]자격증 backdata'!A:B,2,0))</f>
        <v>심사불필요</v>
      </c>
      <c r="X2701" s="3" t="str">
        <f>IF(R2701="A", MIN(20, SUMIFS(W:W, B:B, B2701, R:R, "A")),IF(R2701="B", MIN(30, SUMIFS(W:W, B:B, B2701, R:R, "B")),"비해당분야"))</f>
        <v>비해당분야</v>
      </c>
      <c r="Y2701" s="3" t="str">
        <f>IF(R2701="C",MIN(30,IF(COUNTIFS(B:B,B2701,W:W,"가1")=1,25,IF(COUNTIFS(B:B,B2701,W:W,"가1")&gt;=2,30,0))+IF(COUNTIFS(B:B,B2701,W:W,"나1")&gt;=4,30,IF(COUNTIFS(B:B,B2701,W:W,"나1")=3,26,IF(COUNTIFS(B:B,B2701,W:W,"나1")=2,22,IF(COUNTIFS(B:B,B2701,W:W,"나1")=1,18,0)))))+MIN(30,IF(COUNTIFS(B:B,B2701,W:W,"가2")=1,25,IF(COUNTIFS(B:B,B2701,W:W,"가2")&gt;=2,30,0))+IF(COUNTIFS(B:B,B2701,W:W,"나2")=3,30,IF(COUNTIFS(B:B,B2701,W:W,"나2")=2,25,IF(COUNTIFS(B:B,B2701,W:W,"나2")=1,20,0)))),"비해당분야")</f>
        <v>비해당분야</v>
      </c>
      <c r="Z2701" s="3" t="str">
        <f>IF(R2701="C",VLOOKUP(K2701,'[1]자격증 backdata'!A:F,6,0),"비해당분야")</f>
        <v>비해당분야</v>
      </c>
      <c r="AA2701" s="3" t="str">
        <f>IF(R2701="C",SUMIF(B:B,B2701,Z:Z),"비해당분야")</f>
        <v>비해당분야</v>
      </c>
      <c r="AB2701" s="3" t="str">
        <f>IF(R2701="C",SUM(Y2701,AA2701),"비해당분야")</f>
        <v>비해당분야</v>
      </c>
      <c r="AC2701" s="3" t="str">
        <f>IF(R2701="C",AB2701,X2701)</f>
        <v>비해당분야</v>
      </c>
      <c r="AD2701" s="3">
        <f>VLOOKUP(K2701,'[1]자격증 backdata'!A:D,4,0)</f>
        <v>0</v>
      </c>
      <c r="AE2701" s="3">
        <f>IF(_xlfn.MAXIFS(AD:AD,B:B,B2701)&gt;10,10,_xlfn.MAXIFS(AD:AD,B:B,B2701))</f>
        <v>5</v>
      </c>
      <c r="AG2701" s="2">
        <f>VLOOKUP(K2701,'[1]자격증 backdata'!A:C,3,0)</f>
        <v>0</v>
      </c>
      <c r="AH2701" s="2">
        <f>COUNTIFS($B:$B,$B2701,$AG:$AG,AH$1)</f>
        <v>0</v>
      </c>
      <c r="AI2701" s="2">
        <f>COUNTIFS($B:$B,$B2701,$AG:$AG,AI$1)</f>
        <v>0</v>
      </c>
      <c r="AJ2701" s="2">
        <f>COUNTIFS($B:$B,$B2701,$AG:$AG,AJ$1)</f>
        <v>0</v>
      </c>
      <c r="AK2701" s="2">
        <f>COUNTIFS($B:$B,$B2701,$AG:$AG,AK$1)</f>
        <v>0</v>
      </c>
      <c r="AL2701" s="2">
        <f>COUNTIFS($B:$B,$B2701,$AG:$AG,AL$1)</f>
        <v>0</v>
      </c>
      <c r="AM2701" s="2">
        <f>COUNTIFS($B:$B,$B2701,$AG:$AG,AM$1)</f>
        <v>0</v>
      </c>
      <c r="AN2701" s="2">
        <f>COUNTIFS($B:$B,$B2701,$AG:$AG,AN$1)</f>
        <v>0</v>
      </c>
      <c r="AO2701" s="2">
        <f>COUNTIFS($B:$B,$B2701,$AG:$AG,AO$1)</f>
        <v>0</v>
      </c>
      <c r="AP2701" s="2">
        <f>COUNTIFS($B:$B,$B2701,$AG:$AG,AP$1)</f>
        <v>0</v>
      </c>
      <c r="AQ2701" s="2">
        <f>COUNTIFS($B:$B,$B2701,$AG:$AG,AQ$1)</f>
        <v>0</v>
      </c>
      <c r="AR2701" s="2">
        <f>COUNTIFS($B:$B,$B2701,$AG:$AG,AR$1)</f>
        <v>0</v>
      </c>
      <c r="AS2701" s="2">
        <f>COUNTIFS($B:$B,$B2701,$AG:$AG,AS$1)</f>
        <v>0</v>
      </c>
      <c r="AT2701" s="2">
        <f>COUNTIFS($B:$B,$B2701,$AG:$AG,AT$1)</f>
        <v>0</v>
      </c>
      <c r="AU2701" s="2">
        <f>COUNTIFS($B:$B,$B2701,$AG:$AG,AU$1)</f>
        <v>0</v>
      </c>
    </row>
    <row r="2702" spans="1:47" ht="15" customHeight="1" x14ac:dyDescent="0.35">
      <c r="A2702" s="7">
        <f>IF(B2701=B2702,A2701,A2701+1)</f>
        <v>962</v>
      </c>
      <c r="B2702" s="7" t="s">
        <v>1032</v>
      </c>
      <c r="C2702" s="7" t="s">
        <v>1031</v>
      </c>
      <c r="D2702" s="7" t="s">
        <v>694</v>
      </c>
      <c r="E2702" s="7" t="s">
        <v>693</v>
      </c>
      <c r="F2702" s="4" t="s">
        <v>7</v>
      </c>
      <c r="G2702" s="4" t="s">
        <v>7</v>
      </c>
      <c r="H2702" s="4" t="s">
        <v>8</v>
      </c>
      <c r="I2702" s="3">
        <v>4</v>
      </c>
      <c r="J2702" s="3" t="s">
        <v>241</v>
      </c>
      <c r="K2702" s="3" t="s">
        <v>727</v>
      </c>
      <c r="L2702" s="3" t="s">
        <v>4</v>
      </c>
      <c r="M2702" s="3" t="s">
        <v>1033</v>
      </c>
      <c r="N2702" s="3" t="s">
        <v>101</v>
      </c>
      <c r="P2702" s="3" t="s">
        <v>1</v>
      </c>
      <c r="Q2702" s="2" t="s">
        <v>0</v>
      </c>
      <c r="R2702" s="2"/>
      <c r="S2702" s="2">
        <f>IF(P2702="심사불필요","-",VLOOKUP(K2702,'[1]자격증 backdata'!A:G,7,0))</f>
        <v>0</v>
      </c>
      <c r="T2702" s="2" t="str">
        <f>IF(S2702="-","-",IF(COUNTIFS(B:B,B2702,S:S,"필수")&gt;0,"자격요건충족","확인필요"))</f>
        <v>자격요건충족</v>
      </c>
      <c r="U2702" s="2"/>
      <c r="W2702" s="2" t="str">
        <f>IF(Q2702="4급","심사불필요",VLOOKUP(K2702,'[1]자격증 backdata'!A:B,2,0))</f>
        <v>심사불필요</v>
      </c>
      <c r="X2702" s="3" t="str">
        <f>IF(R2702="A", MIN(20, SUMIFS(W:W, B:B, B2702, R:R, "A")),IF(R2702="B", MIN(30, SUMIFS(W:W, B:B, B2702, R:R, "B")),"비해당분야"))</f>
        <v>비해당분야</v>
      </c>
      <c r="Y2702" s="3" t="str">
        <f>IF(R2702="C",MIN(30,IF(COUNTIFS(B:B,B2702,W:W,"가1")=1,25,IF(COUNTIFS(B:B,B2702,W:W,"가1")&gt;=2,30,0))+IF(COUNTIFS(B:B,B2702,W:W,"나1")&gt;=4,30,IF(COUNTIFS(B:B,B2702,W:W,"나1")=3,26,IF(COUNTIFS(B:B,B2702,W:W,"나1")=2,22,IF(COUNTIFS(B:B,B2702,W:W,"나1")=1,18,0)))))+MIN(30,IF(COUNTIFS(B:B,B2702,W:W,"가2")=1,25,IF(COUNTIFS(B:B,B2702,W:W,"가2")&gt;=2,30,0))+IF(COUNTIFS(B:B,B2702,W:W,"나2")=3,30,IF(COUNTIFS(B:B,B2702,W:W,"나2")=2,25,IF(COUNTIFS(B:B,B2702,W:W,"나2")=1,20,0)))),"비해당분야")</f>
        <v>비해당분야</v>
      </c>
      <c r="Z2702" s="3" t="str">
        <f>IF(R2702="C",VLOOKUP(K2702,'[1]자격증 backdata'!A:F,6,0),"비해당분야")</f>
        <v>비해당분야</v>
      </c>
      <c r="AA2702" s="3" t="str">
        <f>IF(R2702="C",SUMIF(B:B,B2702,Z:Z),"비해당분야")</f>
        <v>비해당분야</v>
      </c>
      <c r="AB2702" s="3" t="str">
        <f>IF(R2702="C",SUM(Y2702,AA2702),"비해당분야")</f>
        <v>비해당분야</v>
      </c>
      <c r="AC2702" s="3" t="str">
        <f>IF(R2702="C",AB2702,X2702)</f>
        <v>비해당분야</v>
      </c>
      <c r="AD2702" s="3">
        <f>VLOOKUP(K2702,'[1]자격증 backdata'!A:D,4,0)</f>
        <v>0</v>
      </c>
      <c r="AE2702" s="3">
        <f>IF(_xlfn.MAXIFS(AD:AD,B:B,B2702)&gt;10,10,_xlfn.MAXIFS(AD:AD,B:B,B2702))</f>
        <v>5</v>
      </c>
      <c r="AG2702" s="2">
        <f>VLOOKUP(K2702,'[1]자격증 backdata'!A:C,3,0)</f>
        <v>0</v>
      </c>
      <c r="AH2702" s="2">
        <f>COUNTIFS($B:$B,$B2702,$AG:$AG,AH$1)</f>
        <v>0</v>
      </c>
      <c r="AI2702" s="2">
        <f>COUNTIFS($B:$B,$B2702,$AG:$AG,AI$1)</f>
        <v>0</v>
      </c>
      <c r="AJ2702" s="2">
        <f>COUNTIFS($B:$B,$B2702,$AG:$AG,AJ$1)</f>
        <v>0</v>
      </c>
      <c r="AK2702" s="2">
        <f>COUNTIFS($B:$B,$B2702,$AG:$AG,AK$1)</f>
        <v>0</v>
      </c>
      <c r="AL2702" s="2">
        <f>COUNTIFS($B:$B,$B2702,$AG:$AG,AL$1)</f>
        <v>0</v>
      </c>
      <c r="AM2702" s="2">
        <f>COUNTIFS($B:$B,$B2702,$AG:$AG,AM$1)</f>
        <v>0</v>
      </c>
      <c r="AN2702" s="2">
        <f>COUNTIFS($B:$B,$B2702,$AG:$AG,AN$1)</f>
        <v>0</v>
      </c>
      <c r="AO2702" s="2">
        <f>COUNTIFS($B:$B,$B2702,$AG:$AG,AO$1)</f>
        <v>0</v>
      </c>
      <c r="AP2702" s="2">
        <f>COUNTIFS($B:$B,$B2702,$AG:$AG,AP$1)</f>
        <v>0</v>
      </c>
      <c r="AQ2702" s="2">
        <f>COUNTIFS($B:$B,$B2702,$AG:$AG,AQ$1)</f>
        <v>0</v>
      </c>
      <c r="AR2702" s="2">
        <f>COUNTIFS($B:$B,$B2702,$AG:$AG,AR$1)</f>
        <v>0</v>
      </c>
      <c r="AS2702" s="2">
        <f>COUNTIFS($B:$B,$B2702,$AG:$AG,AS$1)</f>
        <v>0</v>
      </c>
      <c r="AT2702" s="2">
        <f>COUNTIFS($B:$B,$B2702,$AG:$AG,AT$1)</f>
        <v>0</v>
      </c>
      <c r="AU2702" s="2">
        <f>COUNTIFS($B:$B,$B2702,$AG:$AG,AU$1)</f>
        <v>0</v>
      </c>
    </row>
    <row r="2703" spans="1:47" ht="15" customHeight="1" x14ac:dyDescent="0.35">
      <c r="A2703" s="7">
        <f>IF(B2702=B2703,A2702,A2702+1)</f>
        <v>962</v>
      </c>
      <c r="B2703" s="7" t="s">
        <v>1032</v>
      </c>
      <c r="C2703" s="7" t="s">
        <v>1031</v>
      </c>
      <c r="D2703" s="7" t="s">
        <v>694</v>
      </c>
      <c r="E2703" s="7" t="s">
        <v>693</v>
      </c>
      <c r="F2703" s="4" t="s">
        <v>7</v>
      </c>
      <c r="G2703" s="4" t="s">
        <v>7</v>
      </c>
      <c r="H2703" s="4" t="s">
        <v>8</v>
      </c>
      <c r="I2703" s="3">
        <v>5</v>
      </c>
      <c r="J2703" s="3" t="s">
        <v>38</v>
      </c>
      <c r="K2703" s="3" t="s">
        <v>692</v>
      </c>
      <c r="L2703" s="3" t="s">
        <v>36</v>
      </c>
      <c r="M2703" s="3" t="s">
        <v>1030</v>
      </c>
      <c r="N2703" s="3" t="s">
        <v>1029</v>
      </c>
      <c r="P2703" s="3" t="s">
        <v>1</v>
      </c>
      <c r="Q2703" s="2" t="s">
        <v>0</v>
      </c>
      <c r="R2703" s="2"/>
      <c r="S2703" s="2">
        <f>IF(P2703="심사불필요","-",VLOOKUP(K2703,'[1]자격증 backdata'!A:G,7,0))</f>
        <v>0</v>
      </c>
      <c r="T2703" s="2" t="str">
        <f>IF(S2703="-","-",IF(COUNTIFS(B:B,B2703,S:S,"필수")&gt;0,"자격요건충족","확인필요"))</f>
        <v>자격요건충족</v>
      </c>
      <c r="U2703" s="2"/>
      <c r="W2703" s="2" t="str">
        <f>IF(Q2703="4급","심사불필요",VLOOKUP(K2703,'[1]자격증 backdata'!A:B,2,0))</f>
        <v>심사불필요</v>
      </c>
      <c r="X2703" s="3" t="str">
        <f>IF(R2703="A", MIN(20, SUMIFS(W:W, B:B, B2703, R:R, "A")),IF(R2703="B", MIN(30, SUMIFS(W:W, B:B, B2703, R:R, "B")),"비해당분야"))</f>
        <v>비해당분야</v>
      </c>
      <c r="Y2703" s="3" t="str">
        <f>IF(R2703="C",MIN(30,IF(COUNTIFS(B:B,B2703,W:W,"가1")=1,25,IF(COUNTIFS(B:B,B2703,W:W,"가1")&gt;=2,30,0))+IF(COUNTIFS(B:B,B2703,W:W,"나1")&gt;=4,30,IF(COUNTIFS(B:B,B2703,W:W,"나1")=3,26,IF(COUNTIFS(B:B,B2703,W:W,"나1")=2,22,IF(COUNTIFS(B:B,B2703,W:W,"나1")=1,18,0)))))+MIN(30,IF(COUNTIFS(B:B,B2703,W:W,"가2")=1,25,IF(COUNTIFS(B:B,B2703,W:W,"가2")&gt;=2,30,0))+IF(COUNTIFS(B:B,B2703,W:W,"나2")=3,30,IF(COUNTIFS(B:B,B2703,W:W,"나2")=2,25,IF(COUNTIFS(B:B,B2703,W:W,"나2")=1,20,0)))),"비해당분야")</f>
        <v>비해당분야</v>
      </c>
      <c r="Z2703" s="3" t="str">
        <f>IF(R2703="C",VLOOKUP(K2703,'[1]자격증 backdata'!A:F,6,0),"비해당분야")</f>
        <v>비해당분야</v>
      </c>
      <c r="AA2703" s="3" t="str">
        <f>IF(R2703="C",SUMIF(B:B,B2703,Z:Z),"비해당분야")</f>
        <v>비해당분야</v>
      </c>
      <c r="AB2703" s="3" t="str">
        <f>IF(R2703="C",SUM(Y2703,AA2703),"비해당분야")</f>
        <v>비해당분야</v>
      </c>
      <c r="AC2703" s="3" t="str">
        <f>IF(R2703="C",AB2703,X2703)</f>
        <v>비해당분야</v>
      </c>
      <c r="AD2703" s="3">
        <f>VLOOKUP(K2703,'[1]자격증 backdata'!A:D,4,0)</f>
        <v>5</v>
      </c>
      <c r="AE2703" s="3">
        <f>IF(_xlfn.MAXIFS(AD:AD,B:B,B2703)&gt;10,10,_xlfn.MAXIFS(AD:AD,B:B,B2703))</f>
        <v>5</v>
      </c>
      <c r="AG2703" s="2">
        <f>VLOOKUP(K2703,'[1]자격증 backdata'!A:C,3,0)</f>
        <v>0</v>
      </c>
      <c r="AH2703" s="2">
        <f>COUNTIFS($B:$B,$B2703,$AG:$AG,AH$1)</f>
        <v>0</v>
      </c>
      <c r="AI2703" s="2">
        <f>COUNTIFS($B:$B,$B2703,$AG:$AG,AI$1)</f>
        <v>0</v>
      </c>
      <c r="AJ2703" s="2">
        <f>COUNTIFS($B:$B,$B2703,$AG:$AG,AJ$1)</f>
        <v>0</v>
      </c>
      <c r="AK2703" s="2">
        <f>COUNTIFS($B:$B,$B2703,$AG:$AG,AK$1)</f>
        <v>0</v>
      </c>
      <c r="AL2703" s="2">
        <f>COUNTIFS($B:$B,$B2703,$AG:$AG,AL$1)</f>
        <v>0</v>
      </c>
      <c r="AM2703" s="2">
        <f>COUNTIFS($B:$B,$B2703,$AG:$AG,AM$1)</f>
        <v>0</v>
      </c>
      <c r="AN2703" s="2">
        <f>COUNTIFS($B:$B,$B2703,$AG:$AG,AN$1)</f>
        <v>0</v>
      </c>
      <c r="AO2703" s="2">
        <f>COUNTIFS($B:$B,$B2703,$AG:$AG,AO$1)</f>
        <v>0</v>
      </c>
      <c r="AP2703" s="2">
        <f>COUNTIFS($B:$B,$B2703,$AG:$AG,AP$1)</f>
        <v>0</v>
      </c>
      <c r="AQ2703" s="2">
        <f>COUNTIFS($B:$B,$B2703,$AG:$AG,AQ$1)</f>
        <v>0</v>
      </c>
      <c r="AR2703" s="2">
        <f>COUNTIFS($B:$B,$B2703,$AG:$AG,AR$1)</f>
        <v>0</v>
      </c>
      <c r="AS2703" s="2">
        <f>COUNTIFS($B:$B,$B2703,$AG:$AG,AS$1)</f>
        <v>0</v>
      </c>
      <c r="AT2703" s="2">
        <f>COUNTIFS($B:$B,$B2703,$AG:$AG,AT$1)</f>
        <v>0</v>
      </c>
      <c r="AU2703" s="2">
        <f>COUNTIFS($B:$B,$B2703,$AG:$AG,AU$1)</f>
        <v>0</v>
      </c>
    </row>
    <row r="2704" spans="1:47" ht="15" customHeight="1" x14ac:dyDescent="0.35">
      <c r="A2704" s="4">
        <f>IF(B2703=B2704,A2703,A2703+1)</f>
        <v>963</v>
      </c>
      <c r="B2704" s="4" t="s">
        <v>1027</v>
      </c>
      <c r="C2704" s="4" t="s">
        <v>1026</v>
      </c>
      <c r="D2704" s="4" t="s">
        <v>694</v>
      </c>
      <c r="E2704" s="4" t="s">
        <v>693</v>
      </c>
      <c r="F2704" s="4" t="s">
        <v>8</v>
      </c>
      <c r="G2704" s="4" t="s">
        <v>7</v>
      </c>
      <c r="H2704" s="4" t="s">
        <v>7</v>
      </c>
      <c r="I2704" s="4">
        <v>1</v>
      </c>
      <c r="J2704" s="4" t="s">
        <v>700</v>
      </c>
      <c r="K2704" s="4" t="s">
        <v>699</v>
      </c>
      <c r="L2704" s="4" t="s">
        <v>4</v>
      </c>
      <c r="M2704" s="4" t="s">
        <v>1028</v>
      </c>
      <c r="N2704" s="4" t="s">
        <v>246</v>
      </c>
      <c r="P2704" s="4" t="s">
        <v>1</v>
      </c>
      <c r="Q2704" s="5" t="s">
        <v>0</v>
      </c>
      <c r="R2704" s="5"/>
      <c r="S2704" s="5" t="str">
        <f>IF(P2704="심사불필요","-",VLOOKUP(K2704,'[1]자격증 backdata'!A:G,7,0))</f>
        <v>필수</v>
      </c>
      <c r="T2704" s="5" t="str">
        <f>IF(S2704="-","-",IF(COUNTIFS(B:B,B2704,S:S,"필수")&gt;0,"자격요건충족","확인필요"))</f>
        <v>자격요건충족</v>
      </c>
      <c r="U2704" s="5"/>
      <c r="W2704" s="5" t="str">
        <f>IF(Q2704="4급","심사불필요",VLOOKUP(K2704,'[1]자격증 backdata'!A:B,2,0))</f>
        <v>심사불필요</v>
      </c>
      <c r="X2704" s="4" t="str">
        <f>IF(R2704="A", MIN(20, SUMIFS(W:W, B:B, B2704, R:R, "A")),IF(R2704="B", MIN(30, SUMIFS(W:W, B:B, B2704, R:R, "B")),"비해당분야"))</f>
        <v>비해당분야</v>
      </c>
      <c r="Y2704" s="4" t="str">
        <f>IF(R2704="C",MIN(30,IF(COUNTIFS(B:B,B2704,W:W,"가1")=1,25,IF(COUNTIFS(B:B,B2704,W:W,"가1")&gt;=2,30,0))+IF(COUNTIFS(B:B,B2704,W:W,"나1")&gt;=4,30,IF(COUNTIFS(B:B,B2704,W:W,"나1")=3,26,IF(COUNTIFS(B:B,B2704,W:W,"나1")=2,22,IF(COUNTIFS(B:B,B2704,W:W,"나1")=1,18,0)))))+MIN(30,IF(COUNTIFS(B:B,B2704,W:W,"가2")=1,25,IF(COUNTIFS(B:B,B2704,W:W,"가2")&gt;=2,30,0))+IF(COUNTIFS(B:B,B2704,W:W,"나2")=3,30,IF(COUNTIFS(B:B,B2704,W:W,"나2")=2,25,IF(COUNTIFS(B:B,B2704,W:W,"나2")=1,20,0)))),"비해당분야")</f>
        <v>비해당분야</v>
      </c>
      <c r="Z2704" s="4" t="str">
        <f>IF(R2704="C",VLOOKUP(K2704,'[1]자격증 backdata'!A:F,6,0),"비해당분야")</f>
        <v>비해당분야</v>
      </c>
      <c r="AA2704" s="4" t="str">
        <f>IF(R2704="C",SUMIF(B:B,B2704,Z:Z),"비해당분야")</f>
        <v>비해당분야</v>
      </c>
      <c r="AB2704" s="4" t="str">
        <f>IF(R2704="C",SUM(Y2704,AA2704),"비해당분야")</f>
        <v>비해당분야</v>
      </c>
      <c r="AC2704" s="4" t="str">
        <f>IF(R2704="C",AB2704,X2704)</f>
        <v>비해당분야</v>
      </c>
      <c r="AD2704" s="4">
        <f>VLOOKUP(K2704,'[1]자격증 backdata'!A:D,4,0)</f>
        <v>0</v>
      </c>
      <c r="AE2704" s="4">
        <f>IF(_xlfn.MAXIFS(AD:AD,B:B,B2704)&gt;10,10,_xlfn.MAXIFS(AD:AD,B:B,B2704))</f>
        <v>5</v>
      </c>
      <c r="AG2704" s="5">
        <f>VLOOKUP(K2704,'[1]자격증 backdata'!A:C,3,0)</f>
        <v>0</v>
      </c>
      <c r="AH2704" s="5">
        <f>COUNTIFS($B:$B,$B2704,$AG:$AG,AH$1)</f>
        <v>0</v>
      </c>
      <c r="AI2704" s="5">
        <f>COUNTIFS($B:$B,$B2704,$AG:$AG,AI$1)</f>
        <v>0</v>
      </c>
      <c r="AJ2704" s="5">
        <f>COUNTIFS($B:$B,$B2704,$AG:$AG,AJ$1)</f>
        <v>0</v>
      </c>
      <c r="AK2704" s="5">
        <f>COUNTIFS($B:$B,$B2704,$AG:$AG,AK$1)</f>
        <v>0</v>
      </c>
      <c r="AL2704" s="5">
        <f>COUNTIFS($B:$B,$B2704,$AG:$AG,AL$1)</f>
        <v>0</v>
      </c>
      <c r="AM2704" s="5">
        <f>COUNTIFS($B:$B,$B2704,$AG:$AG,AM$1)</f>
        <v>0</v>
      </c>
      <c r="AN2704" s="5">
        <f>COUNTIFS($B:$B,$B2704,$AG:$AG,AN$1)</f>
        <v>0</v>
      </c>
      <c r="AO2704" s="5">
        <f>COUNTIFS($B:$B,$B2704,$AG:$AG,AO$1)</f>
        <v>0</v>
      </c>
      <c r="AP2704" s="5">
        <f>COUNTIFS($B:$B,$B2704,$AG:$AG,AP$1)</f>
        <v>0</v>
      </c>
      <c r="AQ2704" s="5">
        <f>COUNTIFS($B:$B,$B2704,$AG:$AG,AQ$1)</f>
        <v>0</v>
      </c>
      <c r="AR2704" s="5">
        <f>COUNTIFS($B:$B,$B2704,$AG:$AG,AR$1)</f>
        <v>0</v>
      </c>
      <c r="AS2704" s="5">
        <f>COUNTIFS($B:$B,$B2704,$AG:$AG,AS$1)</f>
        <v>0</v>
      </c>
      <c r="AT2704" s="5">
        <f>COUNTIFS($B:$B,$B2704,$AG:$AG,AT$1)</f>
        <v>0</v>
      </c>
      <c r="AU2704" s="5">
        <f>COUNTIFS($B:$B,$B2704,$AG:$AG,AU$1)</f>
        <v>0</v>
      </c>
    </row>
    <row r="2705" spans="1:47" ht="15" customHeight="1" x14ac:dyDescent="0.35">
      <c r="A2705" s="6">
        <f>IF(B2704=B2705,A2704,A2704+1)</f>
        <v>963</v>
      </c>
      <c r="B2705" s="6" t="s">
        <v>1027</v>
      </c>
      <c r="C2705" s="6" t="s">
        <v>1026</v>
      </c>
      <c r="D2705" s="6" t="s">
        <v>694</v>
      </c>
      <c r="E2705" s="6" t="s">
        <v>693</v>
      </c>
      <c r="F2705" s="4" t="s">
        <v>7</v>
      </c>
      <c r="G2705" s="4" t="s">
        <v>7</v>
      </c>
      <c r="H2705" s="4" t="s">
        <v>8</v>
      </c>
      <c r="I2705" s="4">
        <v>2</v>
      </c>
      <c r="J2705" s="4" t="s">
        <v>69</v>
      </c>
      <c r="K2705" s="4" t="s">
        <v>780</v>
      </c>
      <c r="L2705" s="4" t="s">
        <v>36</v>
      </c>
      <c r="M2705" s="4" t="s">
        <v>1025</v>
      </c>
      <c r="N2705" s="4" t="s">
        <v>1024</v>
      </c>
      <c r="P2705" s="4" t="s">
        <v>1</v>
      </c>
      <c r="Q2705" s="5" t="s">
        <v>0</v>
      </c>
      <c r="R2705" s="5"/>
      <c r="S2705" s="5">
        <f>IF(P2705="심사불필요","-",VLOOKUP(K2705,'[1]자격증 backdata'!A:G,7,0))</f>
        <v>0</v>
      </c>
      <c r="T2705" s="5" t="str">
        <f>IF(S2705="-","-",IF(COUNTIFS(B:B,B2705,S:S,"필수")&gt;0,"자격요건충족","확인필요"))</f>
        <v>자격요건충족</v>
      </c>
      <c r="U2705" s="5"/>
      <c r="W2705" s="5" t="str">
        <f>IF(Q2705="4급","심사불필요",VLOOKUP(K2705,'[1]자격증 backdata'!A:B,2,0))</f>
        <v>심사불필요</v>
      </c>
      <c r="X2705" s="4" t="str">
        <f>IF(R2705="A", MIN(20, SUMIFS(W:W, B:B, B2705, R:R, "A")),IF(R2705="B", MIN(30, SUMIFS(W:W, B:B, B2705, R:R, "B")),"비해당분야"))</f>
        <v>비해당분야</v>
      </c>
      <c r="Y2705" s="4" t="str">
        <f>IF(R2705="C",MIN(30,IF(COUNTIFS(B:B,B2705,W:W,"가1")=1,25,IF(COUNTIFS(B:B,B2705,W:W,"가1")&gt;=2,30,0))+IF(COUNTIFS(B:B,B2705,W:W,"나1")&gt;=4,30,IF(COUNTIFS(B:B,B2705,W:W,"나1")=3,26,IF(COUNTIFS(B:B,B2705,W:W,"나1")=2,22,IF(COUNTIFS(B:B,B2705,W:W,"나1")=1,18,0)))))+MIN(30,IF(COUNTIFS(B:B,B2705,W:W,"가2")=1,25,IF(COUNTIFS(B:B,B2705,W:W,"가2")&gt;=2,30,0))+IF(COUNTIFS(B:B,B2705,W:W,"나2")=3,30,IF(COUNTIFS(B:B,B2705,W:W,"나2")=2,25,IF(COUNTIFS(B:B,B2705,W:W,"나2")=1,20,0)))),"비해당분야")</f>
        <v>비해당분야</v>
      </c>
      <c r="Z2705" s="4" t="str">
        <f>IF(R2705="C",VLOOKUP(K2705,'[1]자격증 backdata'!A:F,6,0),"비해당분야")</f>
        <v>비해당분야</v>
      </c>
      <c r="AA2705" s="4" t="str">
        <f>IF(R2705="C",SUMIF(B:B,B2705,Z:Z),"비해당분야")</f>
        <v>비해당분야</v>
      </c>
      <c r="AB2705" s="4" t="str">
        <f>IF(R2705="C",SUM(Y2705,AA2705),"비해당분야")</f>
        <v>비해당분야</v>
      </c>
      <c r="AC2705" s="4" t="str">
        <f>IF(R2705="C",AB2705,X2705)</f>
        <v>비해당분야</v>
      </c>
      <c r="AD2705" s="4">
        <f>VLOOKUP(K2705,'[1]자격증 backdata'!A:D,4,0)</f>
        <v>5</v>
      </c>
      <c r="AE2705" s="4">
        <f>IF(_xlfn.MAXIFS(AD:AD,B:B,B2705)&gt;10,10,_xlfn.MAXIFS(AD:AD,B:B,B2705))</f>
        <v>5</v>
      </c>
      <c r="AG2705" s="5">
        <f>VLOOKUP(K2705,'[1]자격증 backdata'!A:C,3,0)</f>
        <v>0</v>
      </c>
      <c r="AH2705" s="5">
        <f>COUNTIFS($B:$B,$B2705,$AG:$AG,AH$1)</f>
        <v>0</v>
      </c>
      <c r="AI2705" s="5">
        <f>COUNTIFS($B:$B,$B2705,$AG:$AG,AI$1)</f>
        <v>0</v>
      </c>
      <c r="AJ2705" s="5">
        <f>COUNTIFS($B:$B,$B2705,$AG:$AG,AJ$1)</f>
        <v>0</v>
      </c>
      <c r="AK2705" s="5">
        <f>COUNTIFS($B:$B,$B2705,$AG:$AG,AK$1)</f>
        <v>0</v>
      </c>
      <c r="AL2705" s="5">
        <f>COUNTIFS($B:$B,$B2705,$AG:$AG,AL$1)</f>
        <v>0</v>
      </c>
      <c r="AM2705" s="5">
        <f>COUNTIFS($B:$B,$B2705,$AG:$AG,AM$1)</f>
        <v>0</v>
      </c>
      <c r="AN2705" s="5">
        <f>COUNTIFS($B:$B,$B2705,$AG:$AG,AN$1)</f>
        <v>0</v>
      </c>
      <c r="AO2705" s="5">
        <f>COUNTIFS($B:$B,$B2705,$AG:$AG,AO$1)</f>
        <v>0</v>
      </c>
      <c r="AP2705" s="5">
        <f>COUNTIFS($B:$B,$B2705,$AG:$AG,AP$1)</f>
        <v>0</v>
      </c>
      <c r="AQ2705" s="5">
        <f>COUNTIFS($B:$B,$B2705,$AG:$AG,AQ$1)</f>
        <v>0</v>
      </c>
      <c r="AR2705" s="5">
        <f>COUNTIFS($B:$B,$B2705,$AG:$AG,AR$1)</f>
        <v>0</v>
      </c>
      <c r="AS2705" s="5">
        <f>COUNTIFS($B:$B,$B2705,$AG:$AG,AS$1)</f>
        <v>0</v>
      </c>
      <c r="AT2705" s="5">
        <f>COUNTIFS($B:$B,$B2705,$AG:$AG,AT$1)</f>
        <v>0</v>
      </c>
      <c r="AU2705" s="5">
        <f>COUNTIFS($B:$B,$B2705,$AG:$AG,AU$1)</f>
        <v>0</v>
      </c>
    </row>
    <row r="2706" spans="1:47" ht="15" customHeight="1" x14ac:dyDescent="0.35">
      <c r="A2706" s="3">
        <f>IF(B2705=B2706,A2705,A2705+1)</f>
        <v>964</v>
      </c>
      <c r="B2706" s="3" t="s">
        <v>1023</v>
      </c>
      <c r="C2706" s="3" t="s">
        <v>1022</v>
      </c>
      <c r="D2706" s="3" t="s">
        <v>694</v>
      </c>
      <c r="E2706" s="3" t="s">
        <v>693</v>
      </c>
      <c r="F2706" s="4" t="s">
        <v>8</v>
      </c>
      <c r="G2706" s="4" t="s">
        <v>7</v>
      </c>
      <c r="H2706" s="4" t="s">
        <v>7</v>
      </c>
      <c r="I2706" s="3">
        <v>1</v>
      </c>
      <c r="J2706" s="3" t="s">
        <v>700</v>
      </c>
      <c r="K2706" s="3" t="s">
        <v>699</v>
      </c>
      <c r="L2706" s="3" t="s">
        <v>4</v>
      </c>
      <c r="M2706" s="3" t="s">
        <v>1021</v>
      </c>
      <c r="N2706" s="3" t="s">
        <v>207</v>
      </c>
      <c r="P2706" s="3" t="s">
        <v>1</v>
      </c>
      <c r="Q2706" s="2" t="s">
        <v>0</v>
      </c>
      <c r="R2706" s="2"/>
      <c r="S2706" s="2" t="str">
        <f>IF(P2706="심사불필요","-",VLOOKUP(K2706,'[1]자격증 backdata'!A:G,7,0))</f>
        <v>필수</v>
      </c>
      <c r="T2706" s="2" t="str">
        <f>IF(S2706="-","-",IF(COUNTIFS(B:B,B2706,S:S,"필수")&gt;0,"자격요건충족","확인필요"))</f>
        <v>자격요건충족</v>
      </c>
      <c r="U2706" s="2"/>
      <c r="W2706" s="2" t="str">
        <f>IF(Q2706="4급","심사불필요",VLOOKUP(K2706,'[1]자격증 backdata'!A:B,2,0))</f>
        <v>심사불필요</v>
      </c>
      <c r="X2706" s="3" t="str">
        <f>IF(R2706="A", MIN(20, SUMIFS(W:W, B:B, B2706, R:R, "A")),IF(R2706="B", MIN(30, SUMIFS(W:W, B:B, B2706, R:R, "B")),"비해당분야"))</f>
        <v>비해당분야</v>
      </c>
      <c r="Y2706" s="3" t="str">
        <f>IF(R2706="C",MIN(30,IF(COUNTIFS(B:B,B2706,W:W,"가1")=1,25,IF(COUNTIFS(B:B,B2706,W:W,"가1")&gt;=2,30,0))+IF(COUNTIFS(B:B,B2706,W:W,"나1")&gt;=4,30,IF(COUNTIFS(B:B,B2706,W:W,"나1")=3,26,IF(COUNTIFS(B:B,B2706,W:W,"나1")=2,22,IF(COUNTIFS(B:B,B2706,W:W,"나1")=1,18,0)))))+MIN(30,IF(COUNTIFS(B:B,B2706,W:W,"가2")=1,25,IF(COUNTIFS(B:B,B2706,W:W,"가2")&gt;=2,30,0))+IF(COUNTIFS(B:B,B2706,W:W,"나2")=3,30,IF(COUNTIFS(B:B,B2706,W:W,"나2")=2,25,IF(COUNTIFS(B:B,B2706,W:W,"나2")=1,20,0)))),"비해당분야")</f>
        <v>비해당분야</v>
      </c>
      <c r="Z2706" s="3" t="str">
        <f>IF(R2706="C",VLOOKUP(K2706,'[1]자격증 backdata'!A:F,6,0),"비해당분야")</f>
        <v>비해당분야</v>
      </c>
      <c r="AA2706" s="3" t="str">
        <f>IF(R2706="C",SUMIF(B:B,B2706,Z:Z),"비해당분야")</f>
        <v>비해당분야</v>
      </c>
      <c r="AB2706" s="3" t="str">
        <f>IF(R2706="C",SUM(Y2706,AA2706),"비해당분야")</f>
        <v>비해당분야</v>
      </c>
      <c r="AC2706" s="3" t="str">
        <f>IF(R2706="C",AB2706,X2706)</f>
        <v>비해당분야</v>
      </c>
      <c r="AD2706" s="3">
        <f>VLOOKUP(K2706,'[1]자격증 backdata'!A:D,4,0)</f>
        <v>0</v>
      </c>
      <c r="AE2706" s="3">
        <f>IF(_xlfn.MAXIFS(AD:AD,B:B,B2706)&gt;10,10,_xlfn.MAXIFS(AD:AD,B:B,B2706))</f>
        <v>0</v>
      </c>
      <c r="AG2706" s="2">
        <f>VLOOKUP(K2706,'[1]자격증 backdata'!A:C,3,0)</f>
        <v>0</v>
      </c>
      <c r="AH2706" s="2">
        <f>COUNTIFS($B:$B,$B2706,$AG:$AG,AH$1)</f>
        <v>0</v>
      </c>
      <c r="AI2706" s="2">
        <f>COUNTIFS($B:$B,$B2706,$AG:$AG,AI$1)</f>
        <v>0</v>
      </c>
      <c r="AJ2706" s="2">
        <f>COUNTIFS($B:$B,$B2706,$AG:$AG,AJ$1)</f>
        <v>0</v>
      </c>
      <c r="AK2706" s="2">
        <f>COUNTIFS($B:$B,$B2706,$AG:$AG,AK$1)</f>
        <v>0</v>
      </c>
      <c r="AL2706" s="2">
        <f>COUNTIFS($B:$B,$B2706,$AG:$AG,AL$1)</f>
        <v>0</v>
      </c>
      <c r="AM2706" s="2">
        <f>COUNTIFS($B:$B,$B2706,$AG:$AG,AM$1)</f>
        <v>0</v>
      </c>
      <c r="AN2706" s="2">
        <f>COUNTIFS($B:$B,$B2706,$AG:$AG,AN$1)</f>
        <v>0</v>
      </c>
      <c r="AO2706" s="2">
        <f>COUNTIFS($B:$B,$B2706,$AG:$AG,AO$1)</f>
        <v>0</v>
      </c>
      <c r="AP2706" s="2">
        <f>COUNTIFS($B:$B,$B2706,$AG:$AG,AP$1)</f>
        <v>0</v>
      </c>
      <c r="AQ2706" s="2">
        <f>COUNTIFS($B:$B,$B2706,$AG:$AG,AQ$1)</f>
        <v>0</v>
      </c>
      <c r="AR2706" s="2">
        <f>COUNTIFS($B:$B,$B2706,$AG:$AG,AR$1)</f>
        <v>0</v>
      </c>
      <c r="AS2706" s="2">
        <f>COUNTIFS($B:$B,$B2706,$AG:$AG,AS$1)</f>
        <v>0</v>
      </c>
      <c r="AT2706" s="2">
        <f>COUNTIFS($B:$B,$B2706,$AG:$AG,AT$1)</f>
        <v>0</v>
      </c>
      <c r="AU2706" s="2">
        <f>COUNTIFS($B:$B,$B2706,$AG:$AG,AU$1)</f>
        <v>0</v>
      </c>
    </row>
    <row r="2707" spans="1:47" ht="15" customHeight="1" x14ac:dyDescent="0.35">
      <c r="A2707" s="4">
        <f>IF(B2706=B2707,A2706,A2706+1)</f>
        <v>965</v>
      </c>
      <c r="B2707" s="4" t="s">
        <v>1019</v>
      </c>
      <c r="C2707" s="4" t="s">
        <v>1018</v>
      </c>
      <c r="D2707" s="4" t="s">
        <v>694</v>
      </c>
      <c r="E2707" s="4" t="s">
        <v>693</v>
      </c>
      <c r="F2707" s="4" t="s">
        <v>8</v>
      </c>
      <c r="G2707" s="4" t="s">
        <v>7</v>
      </c>
      <c r="H2707" s="4" t="s">
        <v>7</v>
      </c>
      <c r="I2707" s="4">
        <v>1</v>
      </c>
      <c r="J2707" s="4" t="s">
        <v>700</v>
      </c>
      <c r="K2707" s="4" t="s">
        <v>699</v>
      </c>
      <c r="L2707" s="4" t="s">
        <v>4</v>
      </c>
      <c r="M2707" s="4" t="s">
        <v>1020</v>
      </c>
      <c r="N2707" s="4" t="s">
        <v>718</v>
      </c>
      <c r="P2707" s="4" t="s">
        <v>1</v>
      </c>
      <c r="Q2707" s="5" t="s">
        <v>0</v>
      </c>
      <c r="R2707" s="5"/>
      <c r="S2707" s="5" t="str">
        <f>IF(P2707="심사불필요","-",VLOOKUP(K2707,'[1]자격증 backdata'!A:G,7,0))</f>
        <v>필수</v>
      </c>
      <c r="T2707" s="5" t="str">
        <f>IF(S2707="-","-",IF(COUNTIFS(B:B,B2707,S:S,"필수")&gt;0,"자격요건충족","확인필요"))</f>
        <v>자격요건충족</v>
      </c>
      <c r="U2707" s="5"/>
      <c r="W2707" s="5" t="str">
        <f>IF(Q2707="4급","심사불필요",VLOOKUP(K2707,'[1]자격증 backdata'!A:B,2,0))</f>
        <v>심사불필요</v>
      </c>
      <c r="X2707" s="4" t="str">
        <f>IF(R2707="A", MIN(20, SUMIFS(W:W, B:B, B2707, R:R, "A")),IF(R2707="B", MIN(30, SUMIFS(W:W, B:B, B2707, R:R, "B")),"비해당분야"))</f>
        <v>비해당분야</v>
      </c>
      <c r="Y2707" s="4" t="str">
        <f>IF(R2707="C",MIN(30,IF(COUNTIFS(B:B,B2707,W:W,"가1")=1,25,IF(COUNTIFS(B:B,B2707,W:W,"가1")&gt;=2,30,0))+IF(COUNTIFS(B:B,B2707,W:W,"나1")&gt;=4,30,IF(COUNTIFS(B:B,B2707,W:W,"나1")=3,26,IF(COUNTIFS(B:B,B2707,W:W,"나1")=2,22,IF(COUNTIFS(B:B,B2707,W:W,"나1")=1,18,0)))))+MIN(30,IF(COUNTIFS(B:B,B2707,W:W,"가2")=1,25,IF(COUNTIFS(B:B,B2707,W:W,"가2")&gt;=2,30,0))+IF(COUNTIFS(B:B,B2707,W:W,"나2")=3,30,IF(COUNTIFS(B:B,B2707,W:W,"나2")=2,25,IF(COUNTIFS(B:B,B2707,W:W,"나2")=1,20,0)))),"비해당분야")</f>
        <v>비해당분야</v>
      </c>
      <c r="Z2707" s="4" t="str">
        <f>IF(R2707="C",VLOOKUP(K2707,'[1]자격증 backdata'!A:F,6,0),"비해당분야")</f>
        <v>비해당분야</v>
      </c>
      <c r="AA2707" s="4" t="str">
        <f>IF(R2707="C",SUMIF(B:B,B2707,Z:Z),"비해당분야")</f>
        <v>비해당분야</v>
      </c>
      <c r="AB2707" s="4" t="str">
        <f>IF(R2707="C",SUM(Y2707,AA2707),"비해당분야")</f>
        <v>비해당분야</v>
      </c>
      <c r="AC2707" s="4" t="str">
        <f>IF(R2707="C",AB2707,X2707)</f>
        <v>비해당분야</v>
      </c>
      <c r="AD2707" s="4">
        <f>VLOOKUP(K2707,'[1]자격증 backdata'!A:D,4,0)</f>
        <v>0</v>
      </c>
      <c r="AE2707" s="4">
        <f>IF(_xlfn.MAXIFS(AD:AD,B:B,B2707)&gt;10,10,_xlfn.MAXIFS(AD:AD,B:B,B2707))</f>
        <v>0</v>
      </c>
      <c r="AG2707" s="5">
        <f>VLOOKUP(K2707,'[1]자격증 backdata'!A:C,3,0)</f>
        <v>0</v>
      </c>
      <c r="AH2707" s="5">
        <f>COUNTIFS($B:$B,$B2707,$AG:$AG,AH$1)</f>
        <v>0</v>
      </c>
      <c r="AI2707" s="5">
        <f>COUNTIFS($B:$B,$B2707,$AG:$AG,AI$1)</f>
        <v>0</v>
      </c>
      <c r="AJ2707" s="5">
        <f>COUNTIFS($B:$B,$B2707,$AG:$AG,AJ$1)</f>
        <v>0</v>
      </c>
      <c r="AK2707" s="5">
        <f>COUNTIFS($B:$B,$B2707,$AG:$AG,AK$1)</f>
        <v>0</v>
      </c>
      <c r="AL2707" s="5">
        <f>COUNTIFS($B:$B,$B2707,$AG:$AG,AL$1)</f>
        <v>0</v>
      </c>
      <c r="AM2707" s="5">
        <f>COUNTIFS($B:$B,$B2707,$AG:$AG,AM$1)</f>
        <v>0</v>
      </c>
      <c r="AN2707" s="5">
        <f>COUNTIFS($B:$B,$B2707,$AG:$AG,AN$1)</f>
        <v>0</v>
      </c>
      <c r="AO2707" s="5">
        <f>COUNTIFS($B:$B,$B2707,$AG:$AG,AO$1)</f>
        <v>0</v>
      </c>
      <c r="AP2707" s="5">
        <f>COUNTIFS($B:$B,$B2707,$AG:$AG,AP$1)</f>
        <v>0</v>
      </c>
      <c r="AQ2707" s="5">
        <f>COUNTIFS($B:$B,$B2707,$AG:$AG,AQ$1)</f>
        <v>0</v>
      </c>
      <c r="AR2707" s="5">
        <f>COUNTIFS($B:$B,$B2707,$AG:$AG,AR$1)</f>
        <v>0</v>
      </c>
      <c r="AS2707" s="5">
        <f>COUNTIFS($B:$B,$B2707,$AG:$AG,AS$1)</f>
        <v>0</v>
      </c>
      <c r="AT2707" s="5">
        <f>COUNTIFS($B:$B,$B2707,$AG:$AG,AT$1)</f>
        <v>0</v>
      </c>
      <c r="AU2707" s="5">
        <f>COUNTIFS($B:$B,$B2707,$AG:$AG,AU$1)</f>
        <v>0</v>
      </c>
    </row>
    <row r="2708" spans="1:47" ht="15" customHeight="1" x14ac:dyDescent="0.35">
      <c r="A2708" s="6">
        <f>IF(B2707=B2708,A2707,A2707+1)</f>
        <v>965</v>
      </c>
      <c r="B2708" s="6" t="s">
        <v>1019</v>
      </c>
      <c r="C2708" s="6" t="s">
        <v>1018</v>
      </c>
      <c r="D2708" s="6" t="s">
        <v>694</v>
      </c>
      <c r="E2708" s="6" t="s">
        <v>693</v>
      </c>
      <c r="F2708" s="4" t="s">
        <v>7</v>
      </c>
      <c r="G2708" s="4" t="s">
        <v>7</v>
      </c>
      <c r="H2708" s="4" t="s">
        <v>8</v>
      </c>
      <c r="I2708" s="4">
        <v>2</v>
      </c>
      <c r="J2708" s="4" t="s">
        <v>57</v>
      </c>
      <c r="K2708" s="4" t="s">
        <v>722</v>
      </c>
      <c r="L2708" s="4" t="s">
        <v>55</v>
      </c>
      <c r="M2708" s="4" t="s">
        <v>1017</v>
      </c>
      <c r="N2708" s="4" t="s">
        <v>1016</v>
      </c>
      <c r="P2708" s="4" t="s">
        <v>1</v>
      </c>
      <c r="Q2708" s="5" t="s">
        <v>0</v>
      </c>
      <c r="R2708" s="5"/>
      <c r="S2708" s="5">
        <f>IF(P2708="심사불필요","-",VLOOKUP(K2708,'[1]자격증 backdata'!A:G,7,0))</f>
        <v>0</v>
      </c>
      <c r="T2708" s="5" t="str">
        <f>IF(S2708="-","-",IF(COUNTIFS(B:B,B2708,S:S,"필수")&gt;0,"자격요건충족","확인필요"))</f>
        <v>자격요건충족</v>
      </c>
      <c r="U2708" s="5"/>
      <c r="W2708" s="5" t="str">
        <f>IF(Q2708="4급","심사불필요",VLOOKUP(K2708,'[1]자격증 backdata'!A:B,2,0))</f>
        <v>심사불필요</v>
      </c>
      <c r="X2708" s="4" t="str">
        <f>IF(R2708="A", MIN(20, SUMIFS(W:W, B:B, B2708, R:R, "A")),IF(R2708="B", MIN(30, SUMIFS(W:W, B:B, B2708, R:R, "B")),"비해당분야"))</f>
        <v>비해당분야</v>
      </c>
      <c r="Y2708" s="4" t="str">
        <f>IF(R2708="C",MIN(30,IF(COUNTIFS(B:B,B2708,W:W,"가1")=1,25,IF(COUNTIFS(B:B,B2708,W:W,"가1")&gt;=2,30,0))+IF(COUNTIFS(B:B,B2708,W:W,"나1")&gt;=4,30,IF(COUNTIFS(B:B,B2708,W:W,"나1")=3,26,IF(COUNTIFS(B:B,B2708,W:W,"나1")=2,22,IF(COUNTIFS(B:B,B2708,W:W,"나1")=1,18,0)))))+MIN(30,IF(COUNTIFS(B:B,B2708,W:W,"가2")=1,25,IF(COUNTIFS(B:B,B2708,W:W,"가2")&gt;=2,30,0))+IF(COUNTIFS(B:B,B2708,W:W,"나2")=3,30,IF(COUNTIFS(B:B,B2708,W:W,"나2")=2,25,IF(COUNTIFS(B:B,B2708,W:W,"나2")=1,20,0)))),"비해당분야")</f>
        <v>비해당분야</v>
      </c>
      <c r="Z2708" s="4" t="str">
        <f>IF(R2708="C",VLOOKUP(K2708,'[1]자격증 backdata'!A:F,6,0),"비해당분야")</f>
        <v>비해당분야</v>
      </c>
      <c r="AA2708" s="4" t="str">
        <f>IF(R2708="C",SUMIF(B:B,B2708,Z:Z),"비해당분야")</f>
        <v>비해당분야</v>
      </c>
      <c r="AB2708" s="4" t="str">
        <f>IF(R2708="C",SUM(Y2708,AA2708),"비해당분야")</f>
        <v>비해당분야</v>
      </c>
      <c r="AC2708" s="4" t="str">
        <f>IF(R2708="C",AB2708,X2708)</f>
        <v>비해당분야</v>
      </c>
      <c r="AD2708" s="4">
        <f>VLOOKUP(K2708,'[1]자격증 backdata'!A:D,4,0)</f>
        <v>0</v>
      </c>
      <c r="AE2708" s="4">
        <f>IF(_xlfn.MAXIFS(AD:AD,B:B,B2708)&gt;10,10,_xlfn.MAXIFS(AD:AD,B:B,B2708))</f>
        <v>0</v>
      </c>
      <c r="AG2708" s="5">
        <f>VLOOKUP(K2708,'[1]자격증 backdata'!A:C,3,0)</f>
        <v>0</v>
      </c>
      <c r="AH2708" s="5">
        <f>COUNTIFS($B:$B,$B2708,$AG:$AG,AH$1)</f>
        <v>0</v>
      </c>
      <c r="AI2708" s="5">
        <f>COUNTIFS($B:$B,$B2708,$AG:$AG,AI$1)</f>
        <v>0</v>
      </c>
      <c r="AJ2708" s="5">
        <f>COUNTIFS($B:$B,$B2708,$AG:$AG,AJ$1)</f>
        <v>0</v>
      </c>
      <c r="AK2708" s="5">
        <f>COUNTIFS($B:$B,$B2708,$AG:$AG,AK$1)</f>
        <v>0</v>
      </c>
      <c r="AL2708" s="5">
        <f>COUNTIFS($B:$B,$B2708,$AG:$AG,AL$1)</f>
        <v>0</v>
      </c>
      <c r="AM2708" s="5">
        <f>COUNTIFS($B:$B,$B2708,$AG:$AG,AM$1)</f>
        <v>0</v>
      </c>
      <c r="AN2708" s="5">
        <f>COUNTIFS($B:$B,$B2708,$AG:$AG,AN$1)</f>
        <v>0</v>
      </c>
      <c r="AO2708" s="5">
        <f>COUNTIFS($B:$B,$B2708,$AG:$AG,AO$1)</f>
        <v>0</v>
      </c>
      <c r="AP2708" s="5">
        <f>COUNTIFS($B:$B,$B2708,$AG:$AG,AP$1)</f>
        <v>0</v>
      </c>
      <c r="AQ2708" s="5">
        <f>COUNTIFS($B:$B,$B2708,$AG:$AG,AQ$1)</f>
        <v>0</v>
      </c>
      <c r="AR2708" s="5">
        <f>COUNTIFS($B:$B,$B2708,$AG:$AG,AR$1)</f>
        <v>0</v>
      </c>
      <c r="AS2708" s="5">
        <f>COUNTIFS($B:$B,$B2708,$AG:$AG,AS$1)</f>
        <v>0</v>
      </c>
      <c r="AT2708" s="5">
        <f>COUNTIFS($B:$B,$B2708,$AG:$AG,AT$1)</f>
        <v>0</v>
      </c>
      <c r="AU2708" s="5">
        <f>COUNTIFS($B:$B,$B2708,$AG:$AG,AU$1)</f>
        <v>0</v>
      </c>
    </row>
    <row r="2709" spans="1:47" ht="15" customHeight="1" x14ac:dyDescent="0.35">
      <c r="A2709" s="3">
        <f>IF(B2708=B2709,A2708,A2708+1)</f>
        <v>966</v>
      </c>
      <c r="B2709" s="3" t="s">
        <v>1014</v>
      </c>
      <c r="C2709" s="3" t="s">
        <v>1013</v>
      </c>
      <c r="D2709" s="3" t="s">
        <v>694</v>
      </c>
      <c r="E2709" s="3" t="s">
        <v>693</v>
      </c>
      <c r="F2709" s="4" t="s">
        <v>8</v>
      </c>
      <c r="G2709" s="4" t="s">
        <v>7</v>
      </c>
      <c r="H2709" s="4" t="s">
        <v>7</v>
      </c>
      <c r="I2709" s="3">
        <v>1</v>
      </c>
      <c r="J2709" s="3" t="s">
        <v>700</v>
      </c>
      <c r="K2709" s="3" t="s">
        <v>699</v>
      </c>
      <c r="L2709" s="3" t="s">
        <v>4</v>
      </c>
      <c r="M2709" s="3" t="s">
        <v>1015</v>
      </c>
      <c r="N2709" s="3" t="s">
        <v>191</v>
      </c>
      <c r="P2709" s="3" t="s">
        <v>1</v>
      </c>
      <c r="Q2709" s="2" t="s">
        <v>0</v>
      </c>
      <c r="R2709" s="2"/>
      <c r="S2709" s="2" t="str">
        <f>IF(P2709="심사불필요","-",VLOOKUP(K2709,'[1]자격증 backdata'!A:G,7,0))</f>
        <v>필수</v>
      </c>
      <c r="T2709" s="2" t="str">
        <f>IF(S2709="-","-",IF(COUNTIFS(B:B,B2709,S:S,"필수")&gt;0,"자격요건충족","확인필요"))</f>
        <v>자격요건충족</v>
      </c>
      <c r="U2709" s="2"/>
      <c r="W2709" s="2" t="str">
        <f>IF(Q2709="4급","심사불필요",VLOOKUP(K2709,'[1]자격증 backdata'!A:B,2,0))</f>
        <v>심사불필요</v>
      </c>
      <c r="X2709" s="3" t="str">
        <f>IF(R2709="A", MIN(20, SUMIFS(W:W, B:B, B2709, R:R, "A")),IF(R2709="B", MIN(30, SUMIFS(W:W, B:B, B2709, R:R, "B")),"비해당분야"))</f>
        <v>비해당분야</v>
      </c>
      <c r="Y2709" s="3" t="str">
        <f>IF(R2709="C",MIN(30,IF(COUNTIFS(B:B,B2709,W:W,"가1")=1,25,IF(COUNTIFS(B:B,B2709,W:W,"가1")&gt;=2,30,0))+IF(COUNTIFS(B:B,B2709,W:W,"나1")&gt;=4,30,IF(COUNTIFS(B:B,B2709,W:W,"나1")=3,26,IF(COUNTIFS(B:B,B2709,W:W,"나1")=2,22,IF(COUNTIFS(B:B,B2709,W:W,"나1")=1,18,0)))))+MIN(30,IF(COUNTIFS(B:B,B2709,W:W,"가2")=1,25,IF(COUNTIFS(B:B,B2709,W:W,"가2")&gt;=2,30,0))+IF(COUNTIFS(B:B,B2709,W:W,"나2")=3,30,IF(COUNTIFS(B:B,B2709,W:W,"나2")=2,25,IF(COUNTIFS(B:B,B2709,W:W,"나2")=1,20,0)))),"비해당분야")</f>
        <v>비해당분야</v>
      </c>
      <c r="Z2709" s="3" t="str">
        <f>IF(R2709="C",VLOOKUP(K2709,'[1]자격증 backdata'!A:F,6,0),"비해당분야")</f>
        <v>비해당분야</v>
      </c>
      <c r="AA2709" s="3" t="str">
        <f>IF(R2709="C",SUMIF(B:B,B2709,Z:Z),"비해당분야")</f>
        <v>비해당분야</v>
      </c>
      <c r="AB2709" s="3" t="str">
        <f>IF(R2709="C",SUM(Y2709,AA2709),"비해당분야")</f>
        <v>비해당분야</v>
      </c>
      <c r="AC2709" s="3" t="str">
        <f>IF(R2709="C",AB2709,X2709)</f>
        <v>비해당분야</v>
      </c>
      <c r="AD2709" s="3">
        <f>VLOOKUP(K2709,'[1]자격증 backdata'!A:D,4,0)</f>
        <v>0</v>
      </c>
      <c r="AE2709" s="3">
        <f>IF(_xlfn.MAXIFS(AD:AD,B:B,B2709)&gt;10,10,_xlfn.MAXIFS(AD:AD,B:B,B2709))</f>
        <v>0</v>
      </c>
      <c r="AG2709" s="2">
        <f>VLOOKUP(K2709,'[1]자격증 backdata'!A:C,3,0)</f>
        <v>0</v>
      </c>
      <c r="AH2709" s="2">
        <f>COUNTIFS($B:$B,$B2709,$AG:$AG,AH$1)</f>
        <v>0</v>
      </c>
      <c r="AI2709" s="2">
        <f>COUNTIFS($B:$B,$B2709,$AG:$AG,AI$1)</f>
        <v>0</v>
      </c>
      <c r="AJ2709" s="2">
        <f>COUNTIFS($B:$B,$B2709,$AG:$AG,AJ$1)</f>
        <v>0</v>
      </c>
      <c r="AK2709" s="2">
        <f>COUNTIFS($B:$B,$B2709,$AG:$AG,AK$1)</f>
        <v>0</v>
      </c>
      <c r="AL2709" s="2">
        <f>COUNTIFS($B:$B,$B2709,$AG:$AG,AL$1)</f>
        <v>0</v>
      </c>
      <c r="AM2709" s="2">
        <f>COUNTIFS($B:$B,$B2709,$AG:$AG,AM$1)</f>
        <v>0</v>
      </c>
      <c r="AN2709" s="2">
        <f>COUNTIFS($B:$B,$B2709,$AG:$AG,AN$1)</f>
        <v>0</v>
      </c>
      <c r="AO2709" s="2">
        <f>COUNTIFS($B:$B,$B2709,$AG:$AG,AO$1)</f>
        <v>0</v>
      </c>
      <c r="AP2709" s="2">
        <f>COUNTIFS($B:$B,$B2709,$AG:$AG,AP$1)</f>
        <v>0</v>
      </c>
      <c r="AQ2709" s="2">
        <f>COUNTIFS($B:$B,$B2709,$AG:$AG,AQ$1)</f>
        <v>0</v>
      </c>
      <c r="AR2709" s="2">
        <f>COUNTIFS($B:$B,$B2709,$AG:$AG,AR$1)</f>
        <v>0</v>
      </c>
      <c r="AS2709" s="2">
        <f>COUNTIFS($B:$B,$B2709,$AG:$AG,AS$1)</f>
        <v>0</v>
      </c>
      <c r="AT2709" s="2">
        <f>COUNTIFS($B:$B,$B2709,$AG:$AG,AT$1)</f>
        <v>0</v>
      </c>
      <c r="AU2709" s="2">
        <f>COUNTIFS($B:$B,$B2709,$AG:$AG,AU$1)</f>
        <v>0</v>
      </c>
    </row>
    <row r="2710" spans="1:47" ht="15" customHeight="1" x14ac:dyDescent="0.35">
      <c r="A2710" s="7">
        <f>IF(B2709=B2710,A2709,A2709+1)</f>
        <v>966</v>
      </c>
      <c r="B2710" s="7" t="s">
        <v>1014</v>
      </c>
      <c r="C2710" s="7" t="s">
        <v>1013</v>
      </c>
      <c r="D2710" s="7" t="s">
        <v>694</v>
      </c>
      <c r="E2710" s="7" t="s">
        <v>693</v>
      </c>
      <c r="F2710" s="4" t="s">
        <v>7</v>
      </c>
      <c r="G2710" s="4" t="s">
        <v>7</v>
      </c>
      <c r="H2710" s="4" t="s">
        <v>8</v>
      </c>
      <c r="I2710" s="3">
        <v>2</v>
      </c>
      <c r="J2710" s="3" t="s">
        <v>714</v>
      </c>
      <c r="K2710" s="3" t="s">
        <v>713</v>
      </c>
      <c r="L2710" s="3" t="s">
        <v>4</v>
      </c>
      <c r="M2710" s="3" t="s">
        <v>1012</v>
      </c>
      <c r="N2710" s="3" t="s">
        <v>376</v>
      </c>
      <c r="P2710" s="3" t="s">
        <v>1</v>
      </c>
      <c r="Q2710" s="2" t="s">
        <v>0</v>
      </c>
      <c r="R2710" s="2"/>
      <c r="S2710" s="2">
        <f>IF(P2710="심사불필요","-",VLOOKUP(K2710,'[1]자격증 backdata'!A:G,7,0))</f>
        <v>0</v>
      </c>
      <c r="T2710" s="2" t="str">
        <f>IF(S2710="-","-",IF(COUNTIFS(B:B,B2710,S:S,"필수")&gt;0,"자격요건충족","확인필요"))</f>
        <v>자격요건충족</v>
      </c>
      <c r="U2710" s="2"/>
      <c r="W2710" s="2" t="str">
        <f>IF(Q2710="4급","심사불필요",VLOOKUP(K2710,'[1]자격증 backdata'!A:B,2,0))</f>
        <v>심사불필요</v>
      </c>
      <c r="X2710" s="3" t="str">
        <f>IF(R2710="A", MIN(20, SUMIFS(W:W, B:B, B2710, R:R, "A")),IF(R2710="B", MIN(30, SUMIFS(W:W, B:B, B2710, R:R, "B")),"비해당분야"))</f>
        <v>비해당분야</v>
      </c>
      <c r="Y2710" s="3" t="str">
        <f>IF(R2710="C",MIN(30,IF(COUNTIFS(B:B,B2710,W:W,"가1")=1,25,IF(COUNTIFS(B:B,B2710,W:W,"가1")&gt;=2,30,0))+IF(COUNTIFS(B:B,B2710,W:W,"나1")&gt;=4,30,IF(COUNTIFS(B:B,B2710,W:W,"나1")=3,26,IF(COUNTIFS(B:B,B2710,W:W,"나1")=2,22,IF(COUNTIFS(B:B,B2710,W:W,"나1")=1,18,0)))))+MIN(30,IF(COUNTIFS(B:B,B2710,W:W,"가2")=1,25,IF(COUNTIFS(B:B,B2710,W:W,"가2")&gt;=2,30,0))+IF(COUNTIFS(B:B,B2710,W:W,"나2")=3,30,IF(COUNTIFS(B:B,B2710,W:W,"나2")=2,25,IF(COUNTIFS(B:B,B2710,W:W,"나2")=1,20,0)))),"비해당분야")</f>
        <v>비해당분야</v>
      </c>
      <c r="Z2710" s="3" t="str">
        <f>IF(R2710="C",VLOOKUP(K2710,'[1]자격증 backdata'!A:F,6,0),"비해당분야")</f>
        <v>비해당분야</v>
      </c>
      <c r="AA2710" s="3" t="str">
        <f>IF(R2710="C",SUMIF(B:B,B2710,Z:Z),"비해당분야")</f>
        <v>비해당분야</v>
      </c>
      <c r="AB2710" s="3" t="str">
        <f>IF(R2710="C",SUM(Y2710,AA2710),"비해당분야")</f>
        <v>비해당분야</v>
      </c>
      <c r="AC2710" s="3" t="str">
        <f>IF(R2710="C",AB2710,X2710)</f>
        <v>비해당분야</v>
      </c>
      <c r="AD2710" s="3">
        <f>VLOOKUP(K2710,'[1]자격증 backdata'!A:D,4,0)</f>
        <v>0</v>
      </c>
      <c r="AE2710" s="3">
        <f>IF(_xlfn.MAXIFS(AD:AD,B:B,B2710)&gt;10,10,_xlfn.MAXIFS(AD:AD,B:B,B2710))</f>
        <v>0</v>
      </c>
      <c r="AG2710" s="2">
        <f>VLOOKUP(K2710,'[1]자격증 backdata'!A:C,3,0)</f>
        <v>0</v>
      </c>
      <c r="AH2710" s="2">
        <f>COUNTIFS($B:$B,$B2710,$AG:$AG,AH$1)</f>
        <v>0</v>
      </c>
      <c r="AI2710" s="2">
        <f>COUNTIFS($B:$B,$B2710,$AG:$AG,AI$1)</f>
        <v>0</v>
      </c>
      <c r="AJ2710" s="2">
        <f>COUNTIFS($B:$B,$B2710,$AG:$AG,AJ$1)</f>
        <v>0</v>
      </c>
      <c r="AK2710" s="2">
        <f>COUNTIFS($B:$B,$B2710,$AG:$AG,AK$1)</f>
        <v>0</v>
      </c>
      <c r="AL2710" s="2">
        <f>COUNTIFS($B:$B,$B2710,$AG:$AG,AL$1)</f>
        <v>0</v>
      </c>
      <c r="AM2710" s="2">
        <f>COUNTIFS($B:$B,$B2710,$AG:$AG,AM$1)</f>
        <v>0</v>
      </c>
      <c r="AN2710" s="2">
        <f>COUNTIFS($B:$B,$B2710,$AG:$AG,AN$1)</f>
        <v>0</v>
      </c>
      <c r="AO2710" s="2">
        <f>COUNTIFS($B:$B,$B2710,$AG:$AG,AO$1)</f>
        <v>0</v>
      </c>
      <c r="AP2710" s="2">
        <f>COUNTIFS($B:$B,$B2710,$AG:$AG,AP$1)</f>
        <v>0</v>
      </c>
      <c r="AQ2710" s="2">
        <f>COUNTIFS($B:$B,$B2710,$AG:$AG,AQ$1)</f>
        <v>0</v>
      </c>
      <c r="AR2710" s="2">
        <f>COUNTIFS($B:$B,$B2710,$AG:$AG,AR$1)</f>
        <v>0</v>
      </c>
      <c r="AS2710" s="2">
        <f>COUNTIFS($B:$B,$B2710,$AG:$AG,AS$1)</f>
        <v>0</v>
      </c>
      <c r="AT2710" s="2">
        <f>COUNTIFS($B:$B,$B2710,$AG:$AG,AT$1)</f>
        <v>0</v>
      </c>
      <c r="AU2710" s="2">
        <f>COUNTIFS($B:$B,$B2710,$AG:$AG,AU$1)</f>
        <v>0</v>
      </c>
    </row>
    <row r="2711" spans="1:47" ht="15" customHeight="1" x14ac:dyDescent="0.35">
      <c r="A2711" s="4">
        <f>IF(B2710=B2711,A2710,A2710+1)</f>
        <v>967</v>
      </c>
      <c r="B2711" s="4" t="s">
        <v>1011</v>
      </c>
      <c r="C2711" s="4" t="s">
        <v>1010</v>
      </c>
      <c r="D2711" s="4" t="s">
        <v>694</v>
      </c>
      <c r="E2711" s="4" t="s">
        <v>693</v>
      </c>
      <c r="F2711" s="4" t="s">
        <v>8</v>
      </c>
      <c r="G2711" s="4" t="s">
        <v>7</v>
      </c>
      <c r="H2711" s="4" t="s">
        <v>7</v>
      </c>
      <c r="I2711" s="4">
        <v>1</v>
      </c>
      <c r="J2711" s="4" t="s">
        <v>700</v>
      </c>
      <c r="K2711" s="4" t="s">
        <v>699</v>
      </c>
      <c r="L2711" s="4" t="s">
        <v>4</v>
      </c>
      <c r="M2711" s="4" t="s">
        <v>1009</v>
      </c>
      <c r="N2711" s="4" t="s">
        <v>344</v>
      </c>
      <c r="P2711" s="4" t="s">
        <v>1</v>
      </c>
      <c r="Q2711" s="5" t="s">
        <v>0</v>
      </c>
      <c r="R2711" s="5"/>
      <c r="S2711" s="5" t="str">
        <f>IF(P2711="심사불필요","-",VLOOKUP(K2711,'[1]자격증 backdata'!A:G,7,0))</f>
        <v>필수</v>
      </c>
      <c r="T2711" s="5" t="str">
        <f>IF(S2711="-","-",IF(COUNTIFS(B:B,B2711,S:S,"필수")&gt;0,"자격요건충족","확인필요"))</f>
        <v>자격요건충족</v>
      </c>
      <c r="U2711" s="5"/>
      <c r="W2711" s="5" t="str">
        <f>IF(Q2711="4급","심사불필요",VLOOKUP(K2711,'[1]자격증 backdata'!A:B,2,0))</f>
        <v>심사불필요</v>
      </c>
      <c r="X2711" s="4" t="str">
        <f>IF(R2711="A", MIN(20, SUMIFS(W:W, B:B, B2711, R:R, "A")),IF(R2711="B", MIN(30, SUMIFS(W:W, B:B, B2711, R:R, "B")),"비해당분야"))</f>
        <v>비해당분야</v>
      </c>
      <c r="Y2711" s="4" t="str">
        <f>IF(R2711="C",MIN(30,IF(COUNTIFS(B:B,B2711,W:W,"가1")=1,25,IF(COUNTIFS(B:B,B2711,W:W,"가1")&gt;=2,30,0))+IF(COUNTIFS(B:B,B2711,W:W,"나1")&gt;=4,30,IF(COUNTIFS(B:B,B2711,W:W,"나1")=3,26,IF(COUNTIFS(B:B,B2711,W:W,"나1")=2,22,IF(COUNTIFS(B:B,B2711,W:W,"나1")=1,18,0)))))+MIN(30,IF(COUNTIFS(B:B,B2711,W:W,"가2")=1,25,IF(COUNTIFS(B:B,B2711,W:W,"가2")&gt;=2,30,0))+IF(COUNTIFS(B:B,B2711,W:W,"나2")=3,30,IF(COUNTIFS(B:B,B2711,W:W,"나2")=2,25,IF(COUNTIFS(B:B,B2711,W:W,"나2")=1,20,0)))),"비해당분야")</f>
        <v>비해당분야</v>
      </c>
      <c r="Z2711" s="4" t="str">
        <f>IF(R2711="C",VLOOKUP(K2711,'[1]자격증 backdata'!A:F,6,0),"비해당분야")</f>
        <v>비해당분야</v>
      </c>
      <c r="AA2711" s="4" t="str">
        <f>IF(R2711="C",SUMIF(B:B,B2711,Z:Z),"비해당분야")</f>
        <v>비해당분야</v>
      </c>
      <c r="AB2711" s="4" t="str">
        <f>IF(R2711="C",SUM(Y2711,AA2711),"비해당분야")</f>
        <v>비해당분야</v>
      </c>
      <c r="AC2711" s="4" t="str">
        <f>IF(R2711="C",AB2711,X2711)</f>
        <v>비해당분야</v>
      </c>
      <c r="AD2711" s="4">
        <f>VLOOKUP(K2711,'[1]자격증 backdata'!A:D,4,0)</f>
        <v>0</v>
      </c>
      <c r="AE2711" s="4">
        <f>IF(_xlfn.MAXIFS(AD:AD,B:B,B2711)&gt;10,10,_xlfn.MAXIFS(AD:AD,B:B,B2711))</f>
        <v>0</v>
      </c>
      <c r="AG2711" s="5">
        <f>VLOOKUP(K2711,'[1]자격증 backdata'!A:C,3,0)</f>
        <v>0</v>
      </c>
      <c r="AH2711" s="5">
        <f>COUNTIFS($B:$B,$B2711,$AG:$AG,AH$1)</f>
        <v>0</v>
      </c>
      <c r="AI2711" s="5">
        <f>COUNTIFS($B:$B,$B2711,$AG:$AG,AI$1)</f>
        <v>0</v>
      </c>
      <c r="AJ2711" s="5">
        <f>COUNTIFS($B:$B,$B2711,$AG:$AG,AJ$1)</f>
        <v>0</v>
      </c>
      <c r="AK2711" s="5">
        <f>COUNTIFS($B:$B,$B2711,$AG:$AG,AK$1)</f>
        <v>0</v>
      </c>
      <c r="AL2711" s="5">
        <f>COUNTIFS($B:$B,$B2711,$AG:$AG,AL$1)</f>
        <v>0</v>
      </c>
      <c r="AM2711" s="5">
        <f>COUNTIFS($B:$B,$B2711,$AG:$AG,AM$1)</f>
        <v>0</v>
      </c>
      <c r="AN2711" s="5">
        <f>COUNTIFS($B:$B,$B2711,$AG:$AG,AN$1)</f>
        <v>0</v>
      </c>
      <c r="AO2711" s="5">
        <f>COUNTIFS($B:$B,$B2711,$AG:$AG,AO$1)</f>
        <v>0</v>
      </c>
      <c r="AP2711" s="5">
        <f>COUNTIFS($B:$B,$B2711,$AG:$AG,AP$1)</f>
        <v>0</v>
      </c>
      <c r="AQ2711" s="5">
        <f>COUNTIFS($B:$B,$B2711,$AG:$AG,AQ$1)</f>
        <v>0</v>
      </c>
      <c r="AR2711" s="5">
        <f>COUNTIFS($B:$B,$B2711,$AG:$AG,AR$1)</f>
        <v>0</v>
      </c>
      <c r="AS2711" s="5">
        <f>COUNTIFS($B:$B,$B2711,$AG:$AG,AS$1)</f>
        <v>0</v>
      </c>
      <c r="AT2711" s="5">
        <f>COUNTIFS($B:$B,$B2711,$AG:$AG,AT$1)</f>
        <v>0</v>
      </c>
      <c r="AU2711" s="5">
        <f>COUNTIFS($B:$B,$B2711,$AG:$AG,AU$1)</f>
        <v>0</v>
      </c>
    </row>
    <row r="2712" spans="1:47" ht="15" customHeight="1" x14ac:dyDescent="0.35">
      <c r="A2712" s="3">
        <f>IF(B2711=B2712,A2711,A2711+1)</f>
        <v>968</v>
      </c>
      <c r="B2712" s="3" t="s">
        <v>1008</v>
      </c>
      <c r="C2712" s="3" t="s">
        <v>1007</v>
      </c>
      <c r="D2712" s="3" t="s">
        <v>694</v>
      </c>
      <c r="E2712" s="3" t="s">
        <v>693</v>
      </c>
      <c r="F2712" s="4" t="s">
        <v>8</v>
      </c>
      <c r="G2712" s="4" t="s">
        <v>7</v>
      </c>
      <c r="H2712" s="4" t="s">
        <v>7</v>
      </c>
      <c r="I2712" s="3">
        <v>1</v>
      </c>
      <c r="J2712" s="3" t="s">
        <v>700</v>
      </c>
      <c r="K2712" s="3" t="s">
        <v>699</v>
      </c>
      <c r="L2712" s="3" t="s">
        <v>4</v>
      </c>
      <c r="M2712" s="3" t="s">
        <v>1006</v>
      </c>
      <c r="N2712" s="3" t="s">
        <v>144</v>
      </c>
      <c r="P2712" s="3" t="s">
        <v>1</v>
      </c>
      <c r="Q2712" s="2" t="s">
        <v>0</v>
      </c>
      <c r="R2712" s="2"/>
      <c r="S2712" s="2" t="str">
        <f>IF(P2712="심사불필요","-",VLOOKUP(K2712,'[1]자격증 backdata'!A:G,7,0))</f>
        <v>필수</v>
      </c>
      <c r="T2712" s="2" t="str">
        <f>IF(S2712="-","-",IF(COUNTIFS(B:B,B2712,S:S,"필수")&gt;0,"자격요건충족","확인필요"))</f>
        <v>자격요건충족</v>
      </c>
      <c r="U2712" s="2"/>
      <c r="W2712" s="2" t="str">
        <f>IF(Q2712="4급","심사불필요",VLOOKUP(K2712,'[1]자격증 backdata'!A:B,2,0))</f>
        <v>심사불필요</v>
      </c>
      <c r="X2712" s="3" t="str">
        <f>IF(R2712="A", MIN(20, SUMIFS(W:W, B:B, B2712, R:R, "A")),IF(R2712="B", MIN(30, SUMIFS(W:W, B:B, B2712, R:R, "B")),"비해당분야"))</f>
        <v>비해당분야</v>
      </c>
      <c r="Y2712" s="3" t="str">
        <f>IF(R2712="C",MIN(30,IF(COUNTIFS(B:B,B2712,W:W,"가1")=1,25,IF(COUNTIFS(B:B,B2712,W:W,"가1")&gt;=2,30,0))+IF(COUNTIFS(B:B,B2712,W:W,"나1")&gt;=4,30,IF(COUNTIFS(B:B,B2712,W:W,"나1")=3,26,IF(COUNTIFS(B:B,B2712,W:W,"나1")=2,22,IF(COUNTIFS(B:B,B2712,W:W,"나1")=1,18,0)))))+MIN(30,IF(COUNTIFS(B:B,B2712,W:W,"가2")=1,25,IF(COUNTIFS(B:B,B2712,W:W,"가2")&gt;=2,30,0))+IF(COUNTIFS(B:B,B2712,W:W,"나2")=3,30,IF(COUNTIFS(B:B,B2712,W:W,"나2")=2,25,IF(COUNTIFS(B:B,B2712,W:W,"나2")=1,20,0)))),"비해당분야")</f>
        <v>비해당분야</v>
      </c>
      <c r="Z2712" s="3" t="str">
        <f>IF(R2712="C",VLOOKUP(K2712,'[1]자격증 backdata'!A:F,6,0),"비해당분야")</f>
        <v>비해당분야</v>
      </c>
      <c r="AA2712" s="3" t="str">
        <f>IF(R2712="C",SUMIF(B:B,B2712,Z:Z),"비해당분야")</f>
        <v>비해당분야</v>
      </c>
      <c r="AB2712" s="3" t="str">
        <f>IF(R2712="C",SUM(Y2712,AA2712),"비해당분야")</f>
        <v>비해당분야</v>
      </c>
      <c r="AC2712" s="3" t="str">
        <f>IF(R2712="C",AB2712,X2712)</f>
        <v>비해당분야</v>
      </c>
      <c r="AD2712" s="3">
        <f>VLOOKUP(K2712,'[1]자격증 backdata'!A:D,4,0)</f>
        <v>0</v>
      </c>
      <c r="AE2712" s="3">
        <f>IF(_xlfn.MAXIFS(AD:AD,B:B,B2712)&gt;10,10,_xlfn.MAXIFS(AD:AD,B:B,B2712))</f>
        <v>0</v>
      </c>
      <c r="AG2712" s="2">
        <f>VLOOKUP(K2712,'[1]자격증 backdata'!A:C,3,0)</f>
        <v>0</v>
      </c>
      <c r="AH2712" s="2">
        <f>COUNTIFS($B:$B,$B2712,$AG:$AG,AH$1)</f>
        <v>0</v>
      </c>
      <c r="AI2712" s="2">
        <f>COUNTIFS($B:$B,$B2712,$AG:$AG,AI$1)</f>
        <v>0</v>
      </c>
      <c r="AJ2712" s="2">
        <f>COUNTIFS($B:$B,$B2712,$AG:$AG,AJ$1)</f>
        <v>0</v>
      </c>
      <c r="AK2712" s="2">
        <f>COUNTIFS($B:$B,$B2712,$AG:$AG,AK$1)</f>
        <v>0</v>
      </c>
      <c r="AL2712" s="2">
        <f>COUNTIFS($B:$B,$B2712,$AG:$AG,AL$1)</f>
        <v>0</v>
      </c>
      <c r="AM2712" s="2">
        <f>COUNTIFS($B:$B,$B2712,$AG:$AG,AM$1)</f>
        <v>0</v>
      </c>
      <c r="AN2712" s="2">
        <f>COUNTIFS($B:$B,$B2712,$AG:$AG,AN$1)</f>
        <v>0</v>
      </c>
      <c r="AO2712" s="2">
        <f>COUNTIFS($B:$B,$B2712,$AG:$AG,AO$1)</f>
        <v>0</v>
      </c>
      <c r="AP2712" s="2">
        <f>COUNTIFS($B:$B,$B2712,$AG:$AG,AP$1)</f>
        <v>0</v>
      </c>
      <c r="AQ2712" s="2">
        <f>COUNTIFS($B:$B,$B2712,$AG:$AG,AQ$1)</f>
        <v>0</v>
      </c>
      <c r="AR2712" s="2">
        <f>COUNTIFS($B:$B,$B2712,$AG:$AG,AR$1)</f>
        <v>0</v>
      </c>
      <c r="AS2712" s="2">
        <f>COUNTIFS($B:$B,$B2712,$AG:$AG,AS$1)</f>
        <v>0</v>
      </c>
      <c r="AT2712" s="2">
        <f>COUNTIFS($B:$B,$B2712,$AG:$AG,AT$1)</f>
        <v>0</v>
      </c>
      <c r="AU2712" s="2">
        <f>COUNTIFS($B:$B,$B2712,$AG:$AG,AU$1)</f>
        <v>0</v>
      </c>
    </row>
    <row r="2713" spans="1:47" ht="15" customHeight="1" x14ac:dyDescent="0.35">
      <c r="A2713" s="4">
        <f>IF(B2712=B2713,A2712,A2712+1)</f>
        <v>969</v>
      </c>
      <c r="B2713" s="4" t="s">
        <v>983</v>
      </c>
      <c r="C2713" s="4" t="s">
        <v>982</v>
      </c>
      <c r="D2713" s="4" t="s">
        <v>694</v>
      </c>
      <c r="E2713" s="4" t="s">
        <v>693</v>
      </c>
      <c r="F2713" s="4" t="s">
        <v>8</v>
      </c>
      <c r="G2713" s="4" t="s">
        <v>7</v>
      </c>
      <c r="H2713" s="4" t="s">
        <v>7</v>
      </c>
      <c r="I2713" s="4">
        <v>1</v>
      </c>
      <c r="J2713" s="4" t="s">
        <v>700</v>
      </c>
      <c r="K2713" s="4" t="s">
        <v>699</v>
      </c>
      <c r="L2713" s="4" t="s">
        <v>4</v>
      </c>
      <c r="M2713" s="4" t="s">
        <v>1005</v>
      </c>
      <c r="N2713" s="4" t="s">
        <v>276</v>
      </c>
      <c r="P2713" s="4" t="s">
        <v>1</v>
      </c>
      <c r="Q2713" s="5" t="s">
        <v>0</v>
      </c>
      <c r="R2713" s="5"/>
      <c r="S2713" s="5" t="str">
        <f>IF(P2713="심사불필요","-",VLOOKUP(K2713,'[1]자격증 backdata'!A:G,7,0))</f>
        <v>필수</v>
      </c>
      <c r="T2713" s="5" t="str">
        <f>IF(S2713="-","-",IF(COUNTIFS(B:B,B2713,S:S,"필수")&gt;0,"자격요건충족","확인필요"))</f>
        <v>자격요건충족</v>
      </c>
      <c r="U2713" s="5"/>
      <c r="W2713" s="5" t="str">
        <f>IF(Q2713="4급","심사불필요",VLOOKUP(K2713,'[1]자격증 backdata'!A:B,2,0))</f>
        <v>심사불필요</v>
      </c>
      <c r="X2713" s="4" t="str">
        <f>IF(R2713="A", MIN(20, SUMIFS(W:W, B:B, B2713, R:R, "A")),IF(R2713="B", MIN(30, SUMIFS(W:W, B:B, B2713, R:R, "B")),"비해당분야"))</f>
        <v>비해당분야</v>
      </c>
      <c r="Y2713" s="4" t="str">
        <f>IF(R2713="C",MIN(30,IF(COUNTIFS(B:B,B2713,W:W,"가1")=1,25,IF(COUNTIFS(B:B,B2713,W:W,"가1")&gt;=2,30,0))+IF(COUNTIFS(B:B,B2713,W:W,"나1")&gt;=4,30,IF(COUNTIFS(B:B,B2713,W:W,"나1")=3,26,IF(COUNTIFS(B:B,B2713,W:W,"나1")=2,22,IF(COUNTIFS(B:B,B2713,W:W,"나1")=1,18,0)))))+MIN(30,IF(COUNTIFS(B:B,B2713,W:W,"가2")=1,25,IF(COUNTIFS(B:B,B2713,W:W,"가2")&gt;=2,30,0))+IF(COUNTIFS(B:B,B2713,W:W,"나2")=3,30,IF(COUNTIFS(B:B,B2713,W:W,"나2")=2,25,IF(COUNTIFS(B:B,B2713,W:W,"나2")=1,20,0)))),"비해당분야")</f>
        <v>비해당분야</v>
      </c>
      <c r="Z2713" s="4" t="str">
        <f>IF(R2713="C",VLOOKUP(K2713,'[1]자격증 backdata'!A:F,6,0),"비해당분야")</f>
        <v>비해당분야</v>
      </c>
      <c r="AA2713" s="4" t="str">
        <f>IF(R2713="C",SUMIF(B:B,B2713,Z:Z),"비해당분야")</f>
        <v>비해당분야</v>
      </c>
      <c r="AB2713" s="4" t="str">
        <f>IF(R2713="C",SUM(Y2713,AA2713),"비해당분야")</f>
        <v>비해당분야</v>
      </c>
      <c r="AC2713" s="4" t="str">
        <f>IF(R2713="C",AB2713,X2713)</f>
        <v>비해당분야</v>
      </c>
      <c r="AD2713" s="4">
        <f>VLOOKUP(K2713,'[1]자격증 backdata'!A:D,4,0)</f>
        <v>0</v>
      </c>
      <c r="AE2713" s="4">
        <f>IF(_xlfn.MAXIFS(AD:AD,B:B,B2713)&gt;10,10,_xlfn.MAXIFS(AD:AD,B:B,B2713))</f>
        <v>0</v>
      </c>
      <c r="AG2713" s="5">
        <f>VLOOKUP(K2713,'[1]자격증 backdata'!A:C,3,0)</f>
        <v>0</v>
      </c>
      <c r="AH2713" s="5">
        <f>COUNTIFS($B:$B,$B2713,$AG:$AG,AH$1)</f>
        <v>0</v>
      </c>
      <c r="AI2713" s="5">
        <f>COUNTIFS($B:$B,$B2713,$AG:$AG,AI$1)</f>
        <v>0</v>
      </c>
      <c r="AJ2713" s="5">
        <f>COUNTIFS($B:$B,$B2713,$AG:$AG,AJ$1)</f>
        <v>0</v>
      </c>
      <c r="AK2713" s="5">
        <f>COUNTIFS($B:$B,$B2713,$AG:$AG,AK$1)</f>
        <v>0</v>
      </c>
      <c r="AL2713" s="5">
        <f>COUNTIFS($B:$B,$B2713,$AG:$AG,AL$1)</f>
        <v>0</v>
      </c>
      <c r="AM2713" s="5">
        <f>COUNTIFS($B:$B,$B2713,$AG:$AG,AM$1)</f>
        <v>0</v>
      </c>
      <c r="AN2713" s="5">
        <f>COUNTIFS($B:$B,$B2713,$AG:$AG,AN$1)</f>
        <v>0</v>
      </c>
      <c r="AO2713" s="5">
        <f>COUNTIFS($B:$B,$B2713,$AG:$AG,AO$1)</f>
        <v>0</v>
      </c>
      <c r="AP2713" s="5">
        <f>COUNTIFS($B:$B,$B2713,$AG:$AG,AP$1)</f>
        <v>0</v>
      </c>
      <c r="AQ2713" s="5">
        <f>COUNTIFS($B:$B,$B2713,$AG:$AG,AQ$1)</f>
        <v>0</v>
      </c>
      <c r="AR2713" s="5">
        <f>COUNTIFS($B:$B,$B2713,$AG:$AG,AR$1)</f>
        <v>0</v>
      </c>
      <c r="AS2713" s="5">
        <f>COUNTIFS($B:$B,$B2713,$AG:$AG,AS$1)</f>
        <v>0</v>
      </c>
      <c r="AT2713" s="5">
        <f>COUNTIFS($B:$B,$B2713,$AG:$AG,AT$1)</f>
        <v>0</v>
      </c>
      <c r="AU2713" s="5">
        <f>COUNTIFS($B:$B,$B2713,$AG:$AG,AU$1)</f>
        <v>0</v>
      </c>
    </row>
    <row r="2714" spans="1:47" ht="15" customHeight="1" x14ac:dyDescent="0.35">
      <c r="A2714" s="6">
        <f>IF(B2713=B2714,A2713,A2713+1)</f>
        <v>969</v>
      </c>
      <c r="B2714" s="6" t="s">
        <v>983</v>
      </c>
      <c r="C2714" s="6" t="s">
        <v>982</v>
      </c>
      <c r="D2714" s="6" t="s">
        <v>694</v>
      </c>
      <c r="E2714" s="6" t="s">
        <v>693</v>
      </c>
      <c r="F2714" s="4" t="s">
        <v>7</v>
      </c>
      <c r="G2714" s="4" t="s">
        <v>7</v>
      </c>
      <c r="H2714" s="4" t="s">
        <v>8</v>
      </c>
      <c r="I2714" s="4">
        <v>2</v>
      </c>
      <c r="J2714" s="4" t="s">
        <v>835</v>
      </c>
      <c r="K2714" s="4" t="s">
        <v>834</v>
      </c>
      <c r="L2714" s="4" t="s">
        <v>833</v>
      </c>
      <c r="M2714" s="4" t="s">
        <v>1004</v>
      </c>
      <c r="N2714" s="4" t="s">
        <v>1003</v>
      </c>
      <c r="P2714" s="4" t="s">
        <v>1</v>
      </c>
      <c r="Q2714" s="5" t="s">
        <v>0</v>
      </c>
      <c r="R2714" s="5"/>
      <c r="S2714" s="5">
        <f>IF(P2714="심사불필요","-",VLOOKUP(K2714,'[1]자격증 backdata'!A:G,7,0))</f>
        <v>0</v>
      </c>
      <c r="T2714" s="5" t="str">
        <f>IF(S2714="-","-",IF(COUNTIFS(B:B,B2714,S:S,"필수")&gt;0,"자격요건충족","확인필요"))</f>
        <v>자격요건충족</v>
      </c>
      <c r="U2714" s="5"/>
      <c r="W2714" s="5" t="str">
        <f>IF(Q2714="4급","심사불필요",VLOOKUP(K2714,'[1]자격증 backdata'!A:B,2,0))</f>
        <v>심사불필요</v>
      </c>
      <c r="X2714" s="4" t="str">
        <f>IF(R2714="A", MIN(20, SUMIFS(W:W, B:B, B2714, R:R, "A")),IF(R2714="B", MIN(30, SUMIFS(W:W, B:B, B2714, R:R, "B")),"비해당분야"))</f>
        <v>비해당분야</v>
      </c>
      <c r="Y2714" s="4" t="str">
        <f>IF(R2714="C",MIN(30,IF(COUNTIFS(B:B,B2714,W:W,"가1")=1,25,IF(COUNTIFS(B:B,B2714,W:W,"가1")&gt;=2,30,0))+IF(COUNTIFS(B:B,B2714,W:W,"나1")&gt;=4,30,IF(COUNTIFS(B:B,B2714,W:W,"나1")=3,26,IF(COUNTIFS(B:B,B2714,W:W,"나1")=2,22,IF(COUNTIFS(B:B,B2714,W:W,"나1")=1,18,0)))))+MIN(30,IF(COUNTIFS(B:B,B2714,W:W,"가2")=1,25,IF(COUNTIFS(B:B,B2714,W:W,"가2")&gt;=2,30,0))+IF(COUNTIFS(B:B,B2714,W:W,"나2")=3,30,IF(COUNTIFS(B:B,B2714,W:W,"나2")=2,25,IF(COUNTIFS(B:B,B2714,W:W,"나2")=1,20,0)))),"비해당분야")</f>
        <v>비해당분야</v>
      </c>
      <c r="Z2714" s="4" t="str">
        <f>IF(R2714="C",VLOOKUP(K2714,'[1]자격증 backdata'!A:F,6,0),"비해당분야")</f>
        <v>비해당분야</v>
      </c>
      <c r="AA2714" s="4" t="str">
        <f>IF(R2714="C",SUMIF(B:B,B2714,Z:Z),"비해당분야")</f>
        <v>비해당분야</v>
      </c>
      <c r="AB2714" s="4" t="str">
        <f>IF(R2714="C",SUM(Y2714,AA2714),"비해당분야")</f>
        <v>비해당분야</v>
      </c>
      <c r="AC2714" s="4" t="str">
        <f>IF(R2714="C",AB2714,X2714)</f>
        <v>비해당분야</v>
      </c>
      <c r="AD2714" s="4">
        <f>VLOOKUP(K2714,'[1]자격증 backdata'!A:D,4,0)</f>
        <v>0</v>
      </c>
      <c r="AE2714" s="4">
        <f>IF(_xlfn.MAXIFS(AD:AD,B:B,B2714)&gt;10,10,_xlfn.MAXIFS(AD:AD,B:B,B2714))</f>
        <v>0</v>
      </c>
      <c r="AG2714" s="5">
        <f>VLOOKUP(K2714,'[1]자격증 backdata'!A:C,3,0)</f>
        <v>0</v>
      </c>
      <c r="AH2714" s="5">
        <f>COUNTIFS($B:$B,$B2714,$AG:$AG,AH$1)</f>
        <v>0</v>
      </c>
      <c r="AI2714" s="5">
        <f>COUNTIFS($B:$B,$B2714,$AG:$AG,AI$1)</f>
        <v>0</v>
      </c>
      <c r="AJ2714" s="5">
        <f>COUNTIFS($B:$B,$B2714,$AG:$AG,AJ$1)</f>
        <v>0</v>
      </c>
      <c r="AK2714" s="5">
        <f>COUNTIFS($B:$B,$B2714,$AG:$AG,AK$1)</f>
        <v>0</v>
      </c>
      <c r="AL2714" s="5">
        <f>COUNTIFS($B:$B,$B2714,$AG:$AG,AL$1)</f>
        <v>0</v>
      </c>
      <c r="AM2714" s="5">
        <f>COUNTIFS($B:$B,$B2714,$AG:$AG,AM$1)</f>
        <v>0</v>
      </c>
      <c r="AN2714" s="5">
        <f>COUNTIFS($B:$B,$B2714,$AG:$AG,AN$1)</f>
        <v>0</v>
      </c>
      <c r="AO2714" s="5">
        <f>COUNTIFS($B:$B,$B2714,$AG:$AG,AO$1)</f>
        <v>0</v>
      </c>
      <c r="AP2714" s="5">
        <f>COUNTIFS($B:$B,$B2714,$AG:$AG,AP$1)</f>
        <v>0</v>
      </c>
      <c r="AQ2714" s="5">
        <f>COUNTIFS($B:$B,$B2714,$AG:$AG,AQ$1)</f>
        <v>0</v>
      </c>
      <c r="AR2714" s="5">
        <f>COUNTIFS($B:$B,$B2714,$AG:$AG,AR$1)</f>
        <v>0</v>
      </c>
      <c r="AS2714" s="5">
        <f>COUNTIFS($B:$B,$B2714,$AG:$AG,AS$1)</f>
        <v>0</v>
      </c>
      <c r="AT2714" s="5">
        <f>COUNTIFS($B:$B,$B2714,$AG:$AG,AT$1)</f>
        <v>0</v>
      </c>
      <c r="AU2714" s="5">
        <f>COUNTIFS($B:$B,$B2714,$AG:$AG,AU$1)</f>
        <v>0</v>
      </c>
    </row>
    <row r="2715" spans="1:47" ht="15" customHeight="1" x14ac:dyDescent="0.35">
      <c r="A2715" s="6">
        <f>IF(B2714=B2715,A2714,A2714+1)</f>
        <v>969</v>
      </c>
      <c r="B2715" s="6" t="s">
        <v>983</v>
      </c>
      <c r="C2715" s="6" t="s">
        <v>982</v>
      </c>
      <c r="D2715" s="6" t="s">
        <v>694</v>
      </c>
      <c r="E2715" s="6" t="s">
        <v>693</v>
      </c>
      <c r="F2715" s="4" t="s">
        <v>7</v>
      </c>
      <c r="G2715" s="4" t="s">
        <v>7</v>
      </c>
      <c r="H2715" s="4" t="s">
        <v>8</v>
      </c>
      <c r="I2715" s="4">
        <v>3</v>
      </c>
      <c r="J2715" s="4" t="s">
        <v>1002</v>
      </c>
      <c r="K2715" s="4" t="s">
        <v>1001</v>
      </c>
      <c r="L2715" s="4" t="s">
        <v>4</v>
      </c>
      <c r="M2715" s="4" t="s">
        <v>1000</v>
      </c>
      <c r="N2715" s="4" t="s">
        <v>416</v>
      </c>
      <c r="P2715" s="4" t="s">
        <v>1</v>
      </c>
      <c r="Q2715" s="5" t="s">
        <v>0</v>
      </c>
      <c r="R2715" s="5"/>
      <c r="S2715" s="5">
        <f>IF(P2715="심사불필요","-",VLOOKUP(K2715,'[1]자격증 backdata'!A:G,7,0))</f>
        <v>0</v>
      </c>
      <c r="T2715" s="5" t="str">
        <f>IF(S2715="-","-",IF(COUNTIFS(B:B,B2715,S:S,"필수")&gt;0,"자격요건충족","확인필요"))</f>
        <v>자격요건충족</v>
      </c>
      <c r="U2715" s="5"/>
      <c r="W2715" s="5" t="str">
        <f>IF(Q2715="4급","심사불필요",VLOOKUP(K2715,'[1]자격증 backdata'!A:B,2,0))</f>
        <v>심사불필요</v>
      </c>
      <c r="X2715" s="4" t="str">
        <f>IF(R2715="A", MIN(20, SUMIFS(W:W, B:B, B2715, R:R, "A")),IF(R2715="B", MIN(30, SUMIFS(W:W, B:B, B2715, R:R, "B")),"비해당분야"))</f>
        <v>비해당분야</v>
      </c>
      <c r="Y2715" s="4" t="str">
        <f>IF(R2715="C",MIN(30,IF(COUNTIFS(B:B,B2715,W:W,"가1")=1,25,IF(COUNTIFS(B:B,B2715,W:W,"가1")&gt;=2,30,0))+IF(COUNTIFS(B:B,B2715,W:W,"나1")&gt;=4,30,IF(COUNTIFS(B:B,B2715,W:W,"나1")=3,26,IF(COUNTIFS(B:B,B2715,W:W,"나1")=2,22,IF(COUNTIFS(B:B,B2715,W:W,"나1")=1,18,0)))))+MIN(30,IF(COUNTIFS(B:B,B2715,W:W,"가2")=1,25,IF(COUNTIFS(B:B,B2715,W:W,"가2")&gt;=2,30,0))+IF(COUNTIFS(B:B,B2715,W:W,"나2")=3,30,IF(COUNTIFS(B:B,B2715,W:W,"나2")=2,25,IF(COUNTIFS(B:B,B2715,W:W,"나2")=1,20,0)))),"비해당분야")</f>
        <v>비해당분야</v>
      </c>
      <c r="Z2715" s="4" t="str">
        <f>IF(R2715="C",VLOOKUP(K2715,'[1]자격증 backdata'!A:F,6,0),"비해당분야")</f>
        <v>비해당분야</v>
      </c>
      <c r="AA2715" s="4" t="str">
        <f>IF(R2715="C",SUMIF(B:B,B2715,Z:Z),"비해당분야")</f>
        <v>비해당분야</v>
      </c>
      <c r="AB2715" s="4" t="str">
        <f>IF(R2715="C",SUM(Y2715,AA2715),"비해당분야")</f>
        <v>비해당분야</v>
      </c>
      <c r="AC2715" s="4" t="str">
        <f>IF(R2715="C",AB2715,X2715)</f>
        <v>비해당분야</v>
      </c>
      <c r="AD2715" s="4">
        <f>VLOOKUP(K2715,'[1]자격증 backdata'!A:D,4,0)</f>
        <v>0</v>
      </c>
      <c r="AE2715" s="4">
        <f>IF(_xlfn.MAXIFS(AD:AD,B:B,B2715)&gt;10,10,_xlfn.MAXIFS(AD:AD,B:B,B2715))</f>
        <v>0</v>
      </c>
      <c r="AG2715" s="5">
        <f>VLOOKUP(K2715,'[1]자격증 backdata'!A:C,3,0)</f>
        <v>0</v>
      </c>
      <c r="AH2715" s="5">
        <f>COUNTIFS($B:$B,$B2715,$AG:$AG,AH$1)</f>
        <v>0</v>
      </c>
      <c r="AI2715" s="5">
        <f>COUNTIFS($B:$B,$B2715,$AG:$AG,AI$1)</f>
        <v>0</v>
      </c>
      <c r="AJ2715" s="5">
        <f>COUNTIFS($B:$B,$B2715,$AG:$AG,AJ$1)</f>
        <v>0</v>
      </c>
      <c r="AK2715" s="5">
        <f>COUNTIFS($B:$B,$B2715,$AG:$AG,AK$1)</f>
        <v>0</v>
      </c>
      <c r="AL2715" s="5">
        <f>COUNTIFS($B:$B,$B2715,$AG:$AG,AL$1)</f>
        <v>0</v>
      </c>
      <c r="AM2715" s="5">
        <f>COUNTIFS($B:$B,$B2715,$AG:$AG,AM$1)</f>
        <v>0</v>
      </c>
      <c r="AN2715" s="5">
        <f>COUNTIFS($B:$B,$B2715,$AG:$AG,AN$1)</f>
        <v>0</v>
      </c>
      <c r="AO2715" s="5">
        <f>COUNTIFS($B:$B,$B2715,$AG:$AG,AO$1)</f>
        <v>0</v>
      </c>
      <c r="AP2715" s="5">
        <f>COUNTIFS($B:$B,$B2715,$AG:$AG,AP$1)</f>
        <v>0</v>
      </c>
      <c r="AQ2715" s="5">
        <f>COUNTIFS($B:$B,$B2715,$AG:$AG,AQ$1)</f>
        <v>0</v>
      </c>
      <c r="AR2715" s="5">
        <f>COUNTIFS($B:$B,$B2715,$AG:$AG,AR$1)</f>
        <v>0</v>
      </c>
      <c r="AS2715" s="5">
        <f>COUNTIFS($B:$B,$B2715,$AG:$AG,AS$1)</f>
        <v>0</v>
      </c>
      <c r="AT2715" s="5">
        <f>COUNTIFS($B:$B,$B2715,$AG:$AG,AT$1)</f>
        <v>0</v>
      </c>
      <c r="AU2715" s="5">
        <f>COUNTIFS($B:$B,$B2715,$AG:$AG,AU$1)</f>
        <v>0</v>
      </c>
    </row>
    <row r="2716" spans="1:47" ht="15" customHeight="1" x14ac:dyDescent="0.35">
      <c r="A2716" s="6">
        <f>IF(B2715=B2716,A2715,A2715+1)</f>
        <v>969</v>
      </c>
      <c r="B2716" s="6" t="s">
        <v>983</v>
      </c>
      <c r="C2716" s="6" t="s">
        <v>982</v>
      </c>
      <c r="D2716" s="6" t="s">
        <v>694</v>
      </c>
      <c r="E2716" s="6" t="s">
        <v>693</v>
      </c>
      <c r="F2716" s="4" t="s">
        <v>7</v>
      </c>
      <c r="G2716" s="4" t="s">
        <v>7</v>
      </c>
      <c r="H2716" s="4" t="s">
        <v>8</v>
      </c>
      <c r="I2716" s="4">
        <v>4</v>
      </c>
      <c r="J2716" s="4" t="s">
        <v>714</v>
      </c>
      <c r="K2716" s="4" t="s">
        <v>713</v>
      </c>
      <c r="L2716" s="4" t="s">
        <v>4</v>
      </c>
      <c r="M2716" s="4" t="s">
        <v>999</v>
      </c>
      <c r="N2716" s="4" t="s">
        <v>998</v>
      </c>
      <c r="P2716" s="4" t="s">
        <v>1</v>
      </c>
      <c r="Q2716" s="5" t="s">
        <v>0</v>
      </c>
      <c r="R2716" s="5"/>
      <c r="S2716" s="5">
        <f>IF(P2716="심사불필요","-",VLOOKUP(K2716,'[1]자격증 backdata'!A:G,7,0))</f>
        <v>0</v>
      </c>
      <c r="T2716" s="5" t="str">
        <f>IF(S2716="-","-",IF(COUNTIFS(B:B,B2716,S:S,"필수")&gt;0,"자격요건충족","확인필요"))</f>
        <v>자격요건충족</v>
      </c>
      <c r="U2716" s="5"/>
      <c r="W2716" s="5" t="str">
        <f>IF(Q2716="4급","심사불필요",VLOOKUP(K2716,'[1]자격증 backdata'!A:B,2,0))</f>
        <v>심사불필요</v>
      </c>
      <c r="X2716" s="4" t="str">
        <f>IF(R2716="A", MIN(20, SUMIFS(W:W, B:B, B2716, R:R, "A")),IF(R2716="B", MIN(30, SUMIFS(W:W, B:B, B2716, R:R, "B")),"비해당분야"))</f>
        <v>비해당분야</v>
      </c>
      <c r="Y2716" s="4" t="str">
        <f>IF(R2716="C",MIN(30,IF(COUNTIFS(B:B,B2716,W:W,"가1")=1,25,IF(COUNTIFS(B:B,B2716,W:W,"가1")&gt;=2,30,0))+IF(COUNTIFS(B:B,B2716,W:W,"나1")&gt;=4,30,IF(COUNTIFS(B:B,B2716,W:W,"나1")=3,26,IF(COUNTIFS(B:B,B2716,W:W,"나1")=2,22,IF(COUNTIFS(B:B,B2716,W:W,"나1")=1,18,0)))))+MIN(30,IF(COUNTIFS(B:B,B2716,W:W,"가2")=1,25,IF(COUNTIFS(B:B,B2716,W:W,"가2")&gt;=2,30,0))+IF(COUNTIFS(B:B,B2716,W:W,"나2")=3,30,IF(COUNTIFS(B:B,B2716,W:W,"나2")=2,25,IF(COUNTIFS(B:B,B2716,W:W,"나2")=1,20,0)))),"비해당분야")</f>
        <v>비해당분야</v>
      </c>
      <c r="Z2716" s="4" t="str">
        <f>IF(R2716="C",VLOOKUP(K2716,'[1]자격증 backdata'!A:F,6,0),"비해당분야")</f>
        <v>비해당분야</v>
      </c>
      <c r="AA2716" s="4" t="str">
        <f>IF(R2716="C",SUMIF(B:B,B2716,Z:Z),"비해당분야")</f>
        <v>비해당분야</v>
      </c>
      <c r="AB2716" s="4" t="str">
        <f>IF(R2716="C",SUM(Y2716,AA2716),"비해당분야")</f>
        <v>비해당분야</v>
      </c>
      <c r="AC2716" s="4" t="str">
        <f>IF(R2716="C",AB2716,X2716)</f>
        <v>비해당분야</v>
      </c>
      <c r="AD2716" s="4">
        <f>VLOOKUP(K2716,'[1]자격증 backdata'!A:D,4,0)</f>
        <v>0</v>
      </c>
      <c r="AE2716" s="4">
        <f>IF(_xlfn.MAXIFS(AD:AD,B:B,B2716)&gt;10,10,_xlfn.MAXIFS(AD:AD,B:B,B2716))</f>
        <v>0</v>
      </c>
      <c r="AG2716" s="5">
        <f>VLOOKUP(K2716,'[1]자격증 backdata'!A:C,3,0)</f>
        <v>0</v>
      </c>
      <c r="AH2716" s="5">
        <f>COUNTIFS($B:$B,$B2716,$AG:$AG,AH$1)</f>
        <v>0</v>
      </c>
      <c r="AI2716" s="5">
        <f>COUNTIFS($B:$B,$B2716,$AG:$AG,AI$1)</f>
        <v>0</v>
      </c>
      <c r="AJ2716" s="5">
        <f>COUNTIFS($B:$B,$B2716,$AG:$AG,AJ$1)</f>
        <v>0</v>
      </c>
      <c r="AK2716" s="5">
        <f>COUNTIFS($B:$B,$B2716,$AG:$AG,AK$1)</f>
        <v>0</v>
      </c>
      <c r="AL2716" s="5">
        <f>COUNTIFS($B:$B,$B2716,$AG:$AG,AL$1)</f>
        <v>0</v>
      </c>
      <c r="AM2716" s="5">
        <f>COUNTIFS($B:$B,$B2716,$AG:$AG,AM$1)</f>
        <v>0</v>
      </c>
      <c r="AN2716" s="5">
        <f>COUNTIFS($B:$B,$B2716,$AG:$AG,AN$1)</f>
        <v>0</v>
      </c>
      <c r="AO2716" s="5">
        <f>COUNTIFS($B:$B,$B2716,$AG:$AG,AO$1)</f>
        <v>0</v>
      </c>
      <c r="AP2716" s="5">
        <f>COUNTIFS($B:$B,$B2716,$AG:$AG,AP$1)</f>
        <v>0</v>
      </c>
      <c r="AQ2716" s="5">
        <f>COUNTIFS($B:$B,$B2716,$AG:$AG,AQ$1)</f>
        <v>0</v>
      </c>
      <c r="AR2716" s="5">
        <f>COUNTIFS($B:$B,$B2716,$AG:$AG,AR$1)</f>
        <v>0</v>
      </c>
      <c r="AS2716" s="5">
        <f>COUNTIFS($B:$B,$B2716,$AG:$AG,AS$1)</f>
        <v>0</v>
      </c>
      <c r="AT2716" s="5">
        <f>COUNTIFS($B:$B,$B2716,$AG:$AG,AT$1)</f>
        <v>0</v>
      </c>
      <c r="AU2716" s="5">
        <f>COUNTIFS($B:$B,$B2716,$AG:$AG,AU$1)</f>
        <v>0</v>
      </c>
    </row>
    <row r="2717" spans="1:47" ht="15" customHeight="1" x14ac:dyDescent="0.35">
      <c r="A2717" s="6">
        <f>IF(B2716=B2717,A2716,A2716+1)</f>
        <v>969</v>
      </c>
      <c r="B2717" s="6" t="s">
        <v>983</v>
      </c>
      <c r="C2717" s="6" t="s">
        <v>982</v>
      </c>
      <c r="D2717" s="6" t="s">
        <v>694</v>
      </c>
      <c r="E2717" s="6" t="s">
        <v>693</v>
      </c>
      <c r="F2717" s="4" t="s">
        <v>7</v>
      </c>
      <c r="G2717" s="4" t="s">
        <v>7</v>
      </c>
      <c r="H2717" s="4" t="s">
        <v>8</v>
      </c>
      <c r="I2717" s="4">
        <v>5</v>
      </c>
      <c r="J2717" s="4" t="s">
        <v>808</v>
      </c>
      <c r="K2717" s="4" t="s">
        <v>807</v>
      </c>
      <c r="L2717" s="4" t="s">
        <v>4</v>
      </c>
      <c r="M2717" s="4" t="s">
        <v>997</v>
      </c>
      <c r="N2717" s="4" t="s">
        <v>520</v>
      </c>
      <c r="P2717" s="4" t="s">
        <v>1</v>
      </c>
      <c r="Q2717" s="5" t="s">
        <v>0</v>
      </c>
      <c r="R2717" s="5"/>
      <c r="S2717" s="5">
        <f>IF(P2717="심사불필요","-",VLOOKUP(K2717,'[1]자격증 backdata'!A:G,7,0))</f>
        <v>0</v>
      </c>
      <c r="T2717" s="5" t="str">
        <f>IF(S2717="-","-",IF(COUNTIFS(B:B,B2717,S:S,"필수")&gt;0,"자격요건충족","확인필요"))</f>
        <v>자격요건충족</v>
      </c>
      <c r="U2717" s="5"/>
      <c r="W2717" s="5" t="str">
        <f>IF(Q2717="4급","심사불필요",VLOOKUP(K2717,'[1]자격증 backdata'!A:B,2,0))</f>
        <v>심사불필요</v>
      </c>
      <c r="X2717" s="4" t="str">
        <f>IF(R2717="A", MIN(20, SUMIFS(W:W, B:B, B2717, R:R, "A")),IF(R2717="B", MIN(30, SUMIFS(W:W, B:B, B2717, R:R, "B")),"비해당분야"))</f>
        <v>비해당분야</v>
      </c>
      <c r="Y2717" s="4" t="str">
        <f>IF(R2717="C",MIN(30,IF(COUNTIFS(B:B,B2717,W:W,"가1")=1,25,IF(COUNTIFS(B:B,B2717,W:W,"가1")&gt;=2,30,0))+IF(COUNTIFS(B:B,B2717,W:W,"나1")&gt;=4,30,IF(COUNTIFS(B:B,B2717,W:W,"나1")=3,26,IF(COUNTIFS(B:B,B2717,W:W,"나1")=2,22,IF(COUNTIFS(B:B,B2717,W:W,"나1")=1,18,0)))))+MIN(30,IF(COUNTIFS(B:B,B2717,W:W,"가2")=1,25,IF(COUNTIFS(B:B,B2717,W:W,"가2")&gt;=2,30,0))+IF(COUNTIFS(B:B,B2717,W:W,"나2")=3,30,IF(COUNTIFS(B:B,B2717,W:W,"나2")=2,25,IF(COUNTIFS(B:B,B2717,W:W,"나2")=1,20,0)))),"비해당분야")</f>
        <v>비해당분야</v>
      </c>
      <c r="Z2717" s="4" t="str">
        <f>IF(R2717="C",VLOOKUP(K2717,'[1]자격증 backdata'!A:F,6,0),"비해당분야")</f>
        <v>비해당분야</v>
      </c>
      <c r="AA2717" s="4" t="str">
        <f>IF(R2717="C",SUMIF(B:B,B2717,Z:Z),"비해당분야")</f>
        <v>비해당분야</v>
      </c>
      <c r="AB2717" s="4" t="str">
        <f>IF(R2717="C",SUM(Y2717,AA2717),"비해당분야")</f>
        <v>비해당분야</v>
      </c>
      <c r="AC2717" s="4" t="str">
        <f>IF(R2717="C",AB2717,X2717)</f>
        <v>비해당분야</v>
      </c>
      <c r="AD2717" s="4">
        <f>VLOOKUP(K2717,'[1]자격증 backdata'!A:D,4,0)</f>
        <v>0</v>
      </c>
      <c r="AE2717" s="4">
        <f>IF(_xlfn.MAXIFS(AD:AD,B:B,B2717)&gt;10,10,_xlfn.MAXIFS(AD:AD,B:B,B2717))</f>
        <v>0</v>
      </c>
      <c r="AG2717" s="5">
        <f>VLOOKUP(K2717,'[1]자격증 backdata'!A:C,3,0)</f>
        <v>0</v>
      </c>
      <c r="AH2717" s="5">
        <f>COUNTIFS($B:$B,$B2717,$AG:$AG,AH$1)</f>
        <v>0</v>
      </c>
      <c r="AI2717" s="5">
        <f>COUNTIFS($B:$B,$B2717,$AG:$AG,AI$1)</f>
        <v>0</v>
      </c>
      <c r="AJ2717" s="5">
        <f>COUNTIFS($B:$B,$B2717,$AG:$AG,AJ$1)</f>
        <v>0</v>
      </c>
      <c r="AK2717" s="5">
        <f>COUNTIFS($B:$B,$B2717,$AG:$AG,AK$1)</f>
        <v>0</v>
      </c>
      <c r="AL2717" s="5">
        <f>COUNTIFS($B:$B,$B2717,$AG:$AG,AL$1)</f>
        <v>0</v>
      </c>
      <c r="AM2717" s="5">
        <f>COUNTIFS($B:$B,$B2717,$AG:$AG,AM$1)</f>
        <v>0</v>
      </c>
      <c r="AN2717" s="5">
        <f>COUNTIFS($B:$B,$B2717,$AG:$AG,AN$1)</f>
        <v>0</v>
      </c>
      <c r="AO2717" s="5">
        <f>COUNTIFS($B:$B,$B2717,$AG:$AG,AO$1)</f>
        <v>0</v>
      </c>
      <c r="AP2717" s="5">
        <f>COUNTIFS($B:$B,$B2717,$AG:$AG,AP$1)</f>
        <v>0</v>
      </c>
      <c r="AQ2717" s="5">
        <f>COUNTIFS($B:$B,$B2717,$AG:$AG,AQ$1)</f>
        <v>0</v>
      </c>
      <c r="AR2717" s="5">
        <f>COUNTIFS($B:$B,$B2717,$AG:$AG,AR$1)</f>
        <v>0</v>
      </c>
      <c r="AS2717" s="5">
        <f>COUNTIFS($B:$B,$B2717,$AG:$AG,AS$1)</f>
        <v>0</v>
      </c>
      <c r="AT2717" s="5">
        <f>COUNTIFS($B:$B,$B2717,$AG:$AG,AT$1)</f>
        <v>0</v>
      </c>
      <c r="AU2717" s="5">
        <f>COUNTIFS($B:$B,$B2717,$AG:$AG,AU$1)</f>
        <v>0</v>
      </c>
    </row>
    <row r="2718" spans="1:47" ht="15" customHeight="1" x14ac:dyDescent="0.35">
      <c r="A2718" s="6">
        <f>IF(B2717=B2718,A2717,A2717+1)</f>
        <v>969</v>
      </c>
      <c r="B2718" s="6" t="s">
        <v>983</v>
      </c>
      <c r="C2718" s="6" t="s">
        <v>982</v>
      </c>
      <c r="D2718" s="6" t="s">
        <v>694</v>
      </c>
      <c r="E2718" s="6" t="s">
        <v>693</v>
      </c>
      <c r="F2718" s="4" t="s">
        <v>7</v>
      </c>
      <c r="G2718" s="4" t="s">
        <v>7</v>
      </c>
      <c r="H2718" s="4" t="s">
        <v>8</v>
      </c>
      <c r="I2718" s="4">
        <v>6</v>
      </c>
      <c r="J2718" s="4" t="s">
        <v>996</v>
      </c>
      <c r="K2718" s="4" t="s">
        <v>995</v>
      </c>
      <c r="L2718" s="4" t="s">
        <v>4</v>
      </c>
      <c r="M2718" s="4" t="s">
        <v>994</v>
      </c>
      <c r="N2718" s="4" t="s">
        <v>993</v>
      </c>
      <c r="P2718" s="4" t="s">
        <v>1</v>
      </c>
      <c r="Q2718" s="5" t="s">
        <v>0</v>
      </c>
      <c r="R2718" s="5"/>
      <c r="S2718" s="5">
        <f>IF(P2718="심사불필요","-",VLOOKUP(K2718,'[1]자격증 backdata'!A:G,7,0))</f>
        <v>0</v>
      </c>
      <c r="T2718" s="5" t="str">
        <f>IF(S2718="-","-",IF(COUNTIFS(B:B,B2718,S:S,"필수")&gt;0,"자격요건충족","확인필요"))</f>
        <v>자격요건충족</v>
      </c>
      <c r="U2718" s="5"/>
      <c r="W2718" s="5" t="str">
        <f>IF(Q2718="4급","심사불필요",VLOOKUP(K2718,'[1]자격증 backdata'!A:B,2,0))</f>
        <v>심사불필요</v>
      </c>
      <c r="X2718" s="4" t="str">
        <f>IF(R2718="A", MIN(20, SUMIFS(W:W, B:B, B2718, R:R, "A")),IF(R2718="B", MIN(30, SUMIFS(W:W, B:B, B2718, R:R, "B")),"비해당분야"))</f>
        <v>비해당분야</v>
      </c>
      <c r="Y2718" s="4" t="str">
        <f>IF(R2718="C",MIN(30,IF(COUNTIFS(B:B,B2718,W:W,"가1")=1,25,IF(COUNTIFS(B:B,B2718,W:W,"가1")&gt;=2,30,0))+IF(COUNTIFS(B:B,B2718,W:W,"나1")&gt;=4,30,IF(COUNTIFS(B:B,B2718,W:W,"나1")=3,26,IF(COUNTIFS(B:B,B2718,W:W,"나1")=2,22,IF(COUNTIFS(B:B,B2718,W:W,"나1")=1,18,0)))))+MIN(30,IF(COUNTIFS(B:B,B2718,W:W,"가2")=1,25,IF(COUNTIFS(B:B,B2718,W:W,"가2")&gt;=2,30,0))+IF(COUNTIFS(B:B,B2718,W:W,"나2")=3,30,IF(COUNTIFS(B:B,B2718,W:W,"나2")=2,25,IF(COUNTIFS(B:B,B2718,W:W,"나2")=1,20,0)))),"비해당분야")</f>
        <v>비해당분야</v>
      </c>
      <c r="Z2718" s="4" t="str">
        <f>IF(R2718="C",VLOOKUP(K2718,'[1]자격증 backdata'!A:F,6,0),"비해당분야")</f>
        <v>비해당분야</v>
      </c>
      <c r="AA2718" s="4" t="str">
        <f>IF(R2718="C",SUMIF(B:B,B2718,Z:Z),"비해당분야")</f>
        <v>비해당분야</v>
      </c>
      <c r="AB2718" s="4" t="str">
        <f>IF(R2718="C",SUM(Y2718,AA2718),"비해당분야")</f>
        <v>비해당분야</v>
      </c>
      <c r="AC2718" s="4" t="str">
        <f>IF(R2718="C",AB2718,X2718)</f>
        <v>비해당분야</v>
      </c>
      <c r="AD2718" s="4">
        <f>VLOOKUP(K2718,'[1]자격증 backdata'!A:D,4,0)</f>
        <v>0</v>
      </c>
      <c r="AE2718" s="4">
        <f>IF(_xlfn.MAXIFS(AD:AD,B:B,B2718)&gt;10,10,_xlfn.MAXIFS(AD:AD,B:B,B2718))</f>
        <v>0</v>
      </c>
      <c r="AG2718" s="5">
        <f>VLOOKUP(K2718,'[1]자격증 backdata'!A:C,3,0)</f>
        <v>0</v>
      </c>
      <c r="AH2718" s="5">
        <f>COUNTIFS($B:$B,$B2718,$AG:$AG,AH$1)</f>
        <v>0</v>
      </c>
      <c r="AI2718" s="5">
        <f>COUNTIFS($B:$B,$B2718,$AG:$AG,AI$1)</f>
        <v>0</v>
      </c>
      <c r="AJ2718" s="5">
        <f>COUNTIFS($B:$B,$B2718,$AG:$AG,AJ$1)</f>
        <v>0</v>
      </c>
      <c r="AK2718" s="5">
        <f>COUNTIFS($B:$B,$B2718,$AG:$AG,AK$1)</f>
        <v>0</v>
      </c>
      <c r="AL2718" s="5">
        <f>COUNTIFS($B:$B,$B2718,$AG:$AG,AL$1)</f>
        <v>0</v>
      </c>
      <c r="AM2718" s="5">
        <f>COUNTIFS($B:$B,$B2718,$AG:$AG,AM$1)</f>
        <v>0</v>
      </c>
      <c r="AN2718" s="5">
        <f>COUNTIFS($B:$B,$B2718,$AG:$AG,AN$1)</f>
        <v>0</v>
      </c>
      <c r="AO2718" s="5">
        <f>COUNTIFS($B:$B,$B2718,$AG:$AG,AO$1)</f>
        <v>0</v>
      </c>
      <c r="AP2718" s="5">
        <f>COUNTIFS($B:$B,$B2718,$AG:$AG,AP$1)</f>
        <v>0</v>
      </c>
      <c r="AQ2718" s="5">
        <f>COUNTIFS($B:$B,$B2718,$AG:$AG,AQ$1)</f>
        <v>0</v>
      </c>
      <c r="AR2718" s="5">
        <f>COUNTIFS($B:$B,$B2718,$AG:$AG,AR$1)</f>
        <v>0</v>
      </c>
      <c r="AS2718" s="5">
        <f>COUNTIFS($B:$B,$B2718,$AG:$AG,AS$1)</f>
        <v>0</v>
      </c>
      <c r="AT2718" s="5">
        <f>COUNTIFS($B:$B,$B2718,$AG:$AG,AT$1)</f>
        <v>0</v>
      </c>
      <c r="AU2718" s="5">
        <f>COUNTIFS($B:$B,$B2718,$AG:$AG,AU$1)</f>
        <v>0</v>
      </c>
    </row>
    <row r="2719" spans="1:47" ht="15" customHeight="1" x14ac:dyDescent="0.35">
      <c r="A2719" s="6">
        <f>IF(B2718=B2719,A2718,A2718+1)</f>
        <v>969</v>
      </c>
      <c r="B2719" s="6" t="s">
        <v>983</v>
      </c>
      <c r="C2719" s="6" t="s">
        <v>982</v>
      </c>
      <c r="D2719" s="6" t="s">
        <v>694</v>
      </c>
      <c r="E2719" s="6" t="s">
        <v>693</v>
      </c>
      <c r="F2719" s="4" t="s">
        <v>7</v>
      </c>
      <c r="G2719" s="4" t="s">
        <v>7</v>
      </c>
      <c r="H2719" s="4" t="s">
        <v>8</v>
      </c>
      <c r="I2719" s="4">
        <v>7</v>
      </c>
      <c r="J2719" s="4" t="s">
        <v>731</v>
      </c>
      <c r="K2719" s="4" t="s">
        <v>730</v>
      </c>
      <c r="L2719" s="4" t="s">
        <v>4</v>
      </c>
      <c r="M2719" s="4" t="s">
        <v>992</v>
      </c>
      <c r="N2719" s="4" t="s">
        <v>109</v>
      </c>
      <c r="P2719" s="4" t="s">
        <v>1</v>
      </c>
      <c r="Q2719" s="5" t="s">
        <v>0</v>
      </c>
      <c r="R2719" s="5"/>
      <c r="S2719" s="5">
        <f>IF(P2719="심사불필요","-",VLOOKUP(K2719,'[1]자격증 backdata'!A:G,7,0))</f>
        <v>0</v>
      </c>
      <c r="T2719" s="5" t="str">
        <f>IF(S2719="-","-",IF(COUNTIFS(B:B,B2719,S:S,"필수")&gt;0,"자격요건충족","확인필요"))</f>
        <v>자격요건충족</v>
      </c>
      <c r="U2719" s="5"/>
      <c r="W2719" s="5" t="str">
        <f>IF(Q2719="4급","심사불필요",VLOOKUP(K2719,'[1]자격증 backdata'!A:B,2,0))</f>
        <v>심사불필요</v>
      </c>
      <c r="X2719" s="4" t="str">
        <f>IF(R2719="A", MIN(20, SUMIFS(W:W, B:B, B2719, R:R, "A")),IF(R2719="B", MIN(30, SUMIFS(W:W, B:B, B2719, R:R, "B")),"비해당분야"))</f>
        <v>비해당분야</v>
      </c>
      <c r="Y2719" s="4" t="str">
        <f>IF(R2719="C",MIN(30,IF(COUNTIFS(B:B,B2719,W:W,"가1")=1,25,IF(COUNTIFS(B:B,B2719,W:W,"가1")&gt;=2,30,0))+IF(COUNTIFS(B:B,B2719,W:W,"나1")&gt;=4,30,IF(COUNTIFS(B:B,B2719,W:W,"나1")=3,26,IF(COUNTIFS(B:B,B2719,W:W,"나1")=2,22,IF(COUNTIFS(B:B,B2719,W:W,"나1")=1,18,0)))))+MIN(30,IF(COUNTIFS(B:B,B2719,W:W,"가2")=1,25,IF(COUNTIFS(B:B,B2719,W:W,"가2")&gt;=2,30,0))+IF(COUNTIFS(B:B,B2719,W:W,"나2")=3,30,IF(COUNTIFS(B:B,B2719,W:W,"나2")=2,25,IF(COUNTIFS(B:B,B2719,W:W,"나2")=1,20,0)))),"비해당분야")</f>
        <v>비해당분야</v>
      </c>
      <c r="Z2719" s="4" t="str">
        <f>IF(R2719="C",VLOOKUP(K2719,'[1]자격증 backdata'!A:F,6,0),"비해당분야")</f>
        <v>비해당분야</v>
      </c>
      <c r="AA2719" s="4" t="str">
        <f>IF(R2719="C",SUMIF(B:B,B2719,Z:Z),"비해당분야")</f>
        <v>비해당분야</v>
      </c>
      <c r="AB2719" s="4" t="str">
        <f>IF(R2719="C",SUM(Y2719,AA2719),"비해당분야")</f>
        <v>비해당분야</v>
      </c>
      <c r="AC2719" s="4" t="str">
        <f>IF(R2719="C",AB2719,X2719)</f>
        <v>비해당분야</v>
      </c>
      <c r="AD2719" s="4">
        <f>VLOOKUP(K2719,'[1]자격증 backdata'!A:D,4,0)</f>
        <v>0</v>
      </c>
      <c r="AE2719" s="4">
        <f>IF(_xlfn.MAXIFS(AD:AD,B:B,B2719)&gt;10,10,_xlfn.MAXIFS(AD:AD,B:B,B2719))</f>
        <v>0</v>
      </c>
      <c r="AG2719" s="5">
        <f>VLOOKUP(K2719,'[1]자격증 backdata'!A:C,3,0)</f>
        <v>0</v>
      </c>
      <c r="AH2719" s="5">
        <f>COUNTIFS($B:$B,$B2719,$AG:$AG,AH$1)</f>
        <v>0</v>
      </c>
      <c r="AI2719" s="5">
        <f>COUNTIFS($B:$B,$B2719,$AG:$AG,AI$1)</f>
        <v>0</v>
      </c>
      <c r="AJ2719" s="5">
        <f>COUNTIFS($B:$B,$B2719,$AG:$AG,AJ$1)</f>
        <v>0</v>
      </c>
      <c r="AK2719" s="5">
        <f>COUNTIFS($B:$B,$B2719,$AG:$AG,AK$1)</f>
        <v>0</v>
      </c>
      <c r="AL2719" s="5">
        <f>COUNTIFS($B:$B,$B2719,$AG:$AG,AL$1)</f>
        <v>0</v>
      </c>
      <c r="AM2719" s="5">
        <f>COUNTIFS($B:$B,$B2719,$AG:$AG,AM$1)</f>
        <v>0</v>
      </c>
      <c r="AN2719" s="5">
        <f>COUNTIFS($B:$B,$B2719,$AG:$AG,AN$1)</f>
        <v>0</v>
      </c>
      <c r="AO2719" s="5">
        <f>COUNTIFS($B:$B,$B2719,$AG:$AG,AO$1)</f>
        <v>0</v>
      </c>
      <c r="AP2719" s="5">
        <f>COUNTIFS($B:$B,$B2719,$AG:$AG,AP$1)</f>
        <v>0</v>
      </c>
      <c r="AQ2719" s="5">
        <f>COUNTIFS($B:$B,$B2719,$AG:$AG,AQ$1)</f>
        <v>0</v>
      </c>
      <c r="AR2719" s="5">
        <f>COUNTIFS($B:$B,$B2719,$AG:$AG,AR$1)</f>
        <v>0</v>
      </c>
      <c r="AS2719" s="5">
        <f>COUNTIFS($B:$B,$B2719,$AG:$AG,AS$1)</f>
        <v>0</v>
      </c>
      <c r="AT2719" s="5">
        <f>COUNTIFS($B:$B,$B2719,$AG:$AG,AT$1)</f>
        <v>0</v>
      </c>
      <c r="AU2719" s="5">
        <f>COUNTIFS($B:$B,$B2719,$AG:$AG,AU$1)</f>
        <v>0</v>
      </c>
    </row>
    <row r="2720" spans="1:47" ht="15" customHeight="1" x14ac:dyDescent="0.35">
      <c r="A2720" s="6">
        <f>IF(B2719=B2720,A2719,A2719+1)</f>
        <v>969</v>
      </c>
      <c r="B2720" s="6" t="s">
        <v>983</v>
      </c>
      <c r="C2720" s="6" t="s">
        <v>982</v>
      </c>
      <c r="D2720" s="6" t="s">
        <v>694</v>
      </c>
      <c r="E2720" s="6" t="s">
        <v>693</v>
      </c>
      <c r="F2720" s="4" t="s">
        <v>7</v>
      </c>
      <c r="G2720" s="4" t="s">
        <v>7</v>
      </c>
      <c r="H2720" s="4" t="s">
        <v>8</v>
      </c>
      <c r="I2720" s="4">
        <v>8</v>
      </c>
      <c r="J2720" s="4" t="s">
        <v>991</v>
      </c>
      <c r="K2720" s="4" t="s">
        <v>990</v>
      </c>
      <c r="L2720" s="4" t="s">
        <v>15</v>
      </c>
      <c r="M2720" s="4" t="s">
        <v>989</v>
      </c>
      <c r="N2720" s="4" t="s">
        <v>988</v>
      </c>
      <c r="P2720" s="4" t="s">
        <v>1</v>
      </c>
      <c r="Q2720" s="5" t="s">
        <v>0</v>
      </c>
      <c r="R2720" s="5"/>
      <c r="S2720" s="5">
        <f>IF(P2720="심사불필요","-",VLOOKUP(K2720,'[1]자격증 backdata'!A:G,7,0))</f>
        <v>0</v>
      </c>
      <c r="T2720" s="5" t="str">
        <f>IF(S2720="-","-",IF(COUNTIFS(B:B,B2720,S:S,"필수")&gt;0,"자격요건충족","확인필요"))</f>
        <v>자격요건충족</v>
      </c>
      <c r="U2720" s="5"/>
      <c r="W2720" s="5" t="str">
        <f>IF(Q2720="4급","심사불필요",VLOOKUP(K2720,'[1]자격증 backdata'!A:B,2,0))</f>
        <v>심사불필요</v>
      </c>
      <c r="X2720" s="4" t="str">
        <f>IF(R2720="A", MIN(20, SUMIFS(W:W, B:B, B2720, R:R, "A")),IF(R2720="B", MIN(30, SUMIFS(W:W, B:B, B2720, R:R, "B")),"비해당분야"))</f>
        <v>비해당분야</v>
      </c>
      <c r="Y2720" s="4" t="str">
        <f>IF(R2720="C",MIN(30,IF(COUNTIFS(B:B,B2720,W:W,"가1")=1,25,IF(COUNTIFS(B:B,B2720,W:W,"가1")&gt;=2,30,0))+IF(COUNTIFS(B:B,B2720,W:W,"나1")&gt;=4,30,IF(COUNTIFS(B:B,B2720,W:W,"나1")=3,26,IF(COUNTIFS(B:B,B2720,W:W,"나1")=2,22,IF(COUNTIFS(B:B,B2720,W:W,"나1")=1,18,0)))))+MIN(30,IF(COUNTIFS(B:B,B2720,W:W,"가2")=1,25,IF(COUNTIFS(B:B,B2720,W:W,"가2")&gt;=2,30,0))+IF(COUNTIFS(B:B,B2720,W:W,"나2")=3,30,IF(COUNTIFS(B:B,B2720,W:W,"나2")=2,25,IF(COUNTIFS(B:B,B2720,W:W,"나2")=1,20,0)))),"비해당분야")</f>
        <v>비해당분야</v>
      </c>
      <c r="Z2720" s="4" t="str">
        <f>IF(R2720="C",VLOOKUP(K2720,'[1]자격증 backdata'!A:F,6,0),"비해당분야")</f>
        <v>비해당분야</v>
      </c>
      <c r="AA2720" s="4" t="str">
        <f>IF(R2720="C",SUMIF(B:B,B2720,Z:Z),"비해당분야")</f>
        <v>비해당분야</v>
      </c>
      <c r="AB2720" s="4" t="str">
        <f>IF(R2720="C",SUM(Y2720,AA2720),"비해당분야")</f>
        <v>비해당분야</v>
      </c>
      <c r="AC2720" s="4" t="str">
        <f>IF(R2720="C",AB2720,X2720)</f>
        <v>비해당분야</v>
      </c>
      <c r="AD2720" s="4">
        <f>VLOOKUP(K2720,'[1]자격증 backdata'!A:D,4,0)</f>
        <v>0</v>
      </c>
      <c r="AE2720" s="4">
        <f>IF(_xlfn.MAXIFS(AD:AD,B:B,B2720)&gt;10,10,_xlfn.MAXIFS(AD:AD,B:B,B2720))</f>
        <v>0</v>
      </c>
      <c r="AG2720" s="5">
        <f>VLOOKUP(K2720,'[1]자격증 backdata'!A:C,3,0)</f>
        <v>0</v>
      </c>
      <c r="AH2720" s="5">
        <f>COUNTIFS($B:$B,$B2720,$AG:$AG,AH$1)</f>
        <v>0</v>
      </c>
      <c r="AI2720" s="5">
        <f>COUNTIFS($B:$B,$B2720,$AG:$AG,AI$1)</f>
        <v>0</v>
      </c>
      <c r="AJ2720" s="5">
        <f>COUNTIFS($B:$B,$B2720,$AG:$AG,AJ$1)</f>
        <v>0</v>
      </c>
      <c r="AK2720" s="5">
        <f>COUNTIFS($B:$B,$B2720,$AG:$AG,AK$1)</f>
        <v>0</v>
      </c>
      <c r="AL2720" s="5">
        <f>COUNTIFS($B:$B,$B2720,$AG:$AG,AL$1)</f>
        <v>0</v>
      </c>
      <c r="AM2720" s="5">
        <f>COUNTIFS($B:$B,$B2720,$AG:$AG,AM$1)</f>
        <v>0</v>
      </c>
      <c r="AN2720" s="5">
        <f>COUNTIFS($B:$B,$B2720,$AG:$AG,AN$1)</f>
        <v>0</v>
      </c>
      <c r="AO2720" s="5">
        <f>COUNTIFS($B:$B,$B2720,$AG:$AG,AO$1)</f>
        <v>0</v>
      </c>
      <c r="AP2720" s="5">
        <f>COUNTIFS($B:$B,$B2720,$AG:$AG,AP$1)</f>
        <v>0</v>
      </c>
      <c r="AQ2720" s="5">
        <f>COUNTIFS($B:$B,$B2720,$AG:$AG,AQ$1)</f>
        <v>0</v>
      </c>
      <c r="AR2720" s="5">
        <f>COUNTIFS($B:$B,$B2720,$AG:$AG,AR$1)</f>
        <v>0</v>
      </c>
      <c r="AS2720" s="5">
        <f>COUNTIFS($B:$B,$B2720,$AG:$AG,AS$1)</f>
        <v>0</v>
      </c>
      <c r="AT2720" s="5">
        <f>COUNTIFS($B:$B,$B2720,$AG:$AG,AT$1)</f>
        <v>0</v>
      </c>
      <c r="AU2720" s="5">
        <f>COUNTIFS($B:$B,$B2720,$AG:$AG,AU$1)</f>
        <v>0</v>
      </c>
    </row>
    <row r="2721" spans="1:47" ht="15" customHeight="1" x14ac:dyDescent="0.35">
      <c r="A2721" s="6">
        <f>IF(B2720=B2721,A2720,A2720+1)</f>
        <v>969</v>
      </c>
      <c r="B2721" s="6" t="s">
        <v>983</v>
      </c>
      <c r="C2721" s="6" t="s">
        <v>982</v>
      </c>
      <c r="D2721" s="6" t="s">
        <v>694</v>
      </c>
      <c r="E2721" s="6" t="s">
        <v>693</v>
      </c>
      <c r="F2721" s="4" t="s">
        <v>7</v>
      </c>
      <c r="G2721" s="4" t="s">
        <v>7</v>
      </c>
      <c r="H2721" s="4" t="s">
        <v>8</v>
      </c>
      <c r="I2721" s="4">
        <v>9</v>
      </c>
      <c r="J2721" s="4" t="s">
        <v>987</v>
      </c>
      <c r="K2721" s="4" t="s">
        <v>986</v>
      </c>
      <c r="L2721" s="4" t="s">
        <v>4</v>
      </c>
      <c r="M2721" s="4" t="s">
        <v>985</v>
      </c>
      <c r="N2721" s="4" t="s">
        <v>984</v>
      </c>
      <c r="P2721" s="4" t="s">
        <v>1</v>
      </c>
      <c r="Q2721" s="5" t="s">
        <v>0</v>
      </c>
      <c r="R2721" s="5"/>
      <c r="S2721" s="5">
        <f>IF(P2721="심사불필요","-",VLOOKUP(K2721,'[1]자격증 backdata'!A:G,7,0))</f>
        <v>0</v>
      </c>
      <c r="T2721" s="5" t="str">
        <f>IF(S2721="-","-",IF(COUNTIFS(B:B,B2721,S:S,"필수")&gt;0,"자격요건충족","확인필요"))</f>
        <v>자격요건충족</v>
      </c>
      <c r="U2721" s="5"/>
      <c r="W2721" s="5" t="str">
        <f>IF(Q2721="4급","심사불필요",VLOOKUP(K2721,'[1]자격증 backdata'!A:B,2,0))</f>
        <v>심사불필요</v>
      </c>
      <c r="X2721" s="4" t="str">
        <f>IF(R2721="A", MIN(20, SUMIFS(W:W, B:B, B2721, R:R, "A")),IF(R2721="B", MIN(30, SUMIFS(W:W, B:B, B2721, R:R, "B")),"비해당분야"))</f>
        <v>비해당분야</v>
      </c>
      <c r="Y2721" s="4" t="str">
        <f>IF(R2721="C",MIN(30,IF(COUNTIFS(B:B,B2721,W:W,"가1")=1,25,IF(COUNTIFS(B:B,B2721,W:W,"가1")&gt;=2,30,0))+IF(COUNTIFS(B:B,B2721,W:W,"나1")&gt;=4,30,IF(COUNTIFS(B:B,B2721,W:W,"나1")=3,26,IF(COUNTIFS(B:B,B2721,W:W,"나1")=2,22,IF(COUNTIFS(B:B,B2721,W:W,"나1")=1,18,0)))))+MIN(30,IF(COUNTIFS(B:B,B2721,W:W,"가2")=1,25,IF(COUNTIFS(B:B,B2721,W:W,"가2")&gt;=2,30,0))+IF(COUNTIFS(B:B,B2721,W:W,"나2")=3,30,IF(COUNTIFS(B:B,B2721,W:W,"나2")=2,25,IF(COUNTIFS(B:B,B2721,W:W,"나2")=1,20,0)))),"비해당분야")</f>
        <v>비해당분야</v>
      </c>
      <c r="Z2721" s="4" t="str">
        <f>IF(R2721="C",VLOOKUP(K2721,'[1]자격증 backdata'!A:F,6,0),"비해당분야")</f>
        <v>비해당분야</v>
      </c>
      <c r="AA2721" s="4" t="str">
        <f>IF(R2721="C",SUMIF(B:B,B2721,Z:Z),"비해당분야")</f>
        <v>비해당분야</v>
      </c>
      <c r="AB2721" s="4" t="str">
        <f>IF(R2721="C",SUM(Y2721,AA2721),"비해당분야")</f>
        <v>비해당분야</v>
      </c>
      <c r="AC2721" s="4" t="str">
        <f>IF(R2721="C",AB2721,X2721)</f>
        <v>비해당분야</v>
      </c>
      <c r="AD2721" s="4">
        <f>VLOOKUP(K2721,'[1]자격증 backdata'!A:D,4,0)</f>
        <v>0</v>
      </c>
      <c r="AE2721" s="4">
        <f>IF(_xlfn.MAXIFS(AD:AD,B:B,B2721)&gt;10,10,_xlfn.MAXIFS(AD:AD,B:B,B2721))</f>
        <v>0</v>
      </c>
      <c r="AG2721" s="5">
        <f>VLOOKUP(K2721,'[1]자격증 backdata'!A:C,3,0)</f>
        <v>0</v>
      </c>
      <c r="AH2721" s="5">
        <f>COUNTIFS($B:$B,$B2721,$AG:$AG,AH$1)</f>
        <v>0</v>
      </c>
      <c r="AI2721" s="5">
        <f>COUNTIFS($B:$B,$B2721,$AG:$AG,AI$1)</f>
        <v>0</v>
      </c>
      <c r="AJ2721" s="5">
        <f>COUNTIFS($B:$B,$B2721,$AG:$AG,AJ$1)</f>
        <v>0</v>
      </c>
      <c r="AK2721" s="5">
        <f>COUNTIFS($B:$B,$B2721,$AG:$AG,AK$1)</f>
        <v>0</v>
      </c>
      <c r="AL2721" s="5">
        <f>COUNTIFS($B:$B,$B2721,$AG:$AG,AL$1)</f>
        <v>0</v>
      </c>
      <c r="AM2721" s="5">
        <f>COUNTIFS($B:$B,$B2721,$AG:$AG,AM$1)</f>
        <v>0</v>
      </c>
      <c r="AN2721" s="5">
        <f>COUNTIFS($B:$B,$B2721,$AG:$AG,AN$1)</f>
        <v>0</v>
      </c>
      <c r="AO2721" s="5">
        <f>COUNTIFS($B:$B,$B2721,$AG:$AG,AO$1)</f>
        <v>0</v>
      </c>
      <c r="AP2721" s="5">
        <f>COUNTIFS($B:$B,$B2721,$AG:$AG,AP$1)</f>
        <v>0</v>
      </c>
      <c r="AQ2721" s="5">
        <f>COUNTIFS($B:$B,$B2721,$AG:$AG,AQ$1)</f>
        <v>0</v>
      </c>
      <c r="AR2721" s="5">
        <f>COUNTIFS($B:$B,$B2721,$AG:$AG,AR$1)</f>
        <v>0</v>
      </c>
      <c r="AS2721" s="5">
        <f>COUNTIFS($B:$B,$B2721,$AG:$AG,AS$1)</f>
        <v>0</v>
      </c>
      <c r="AT2721" s="5">
        <f>COUNTIFS($B:$B,$B2721,$AG:$AG,AT$1)</f>
        <v>0</v>
      </c>
      <c r="AU2721" s="5">
        <f>COUNTIFS($B:$B,$B2721,$AG:$AG,AU$1)</f>
        <v>0</v>
      </c>
    </row>
    <row r="2722" spans="1:47" ht="15" customHeight="1" x14ac:dyDescent="0.35">
      <c r="A2722" s="6">
        <f>IF(B2721=B2722,A2721,A2721+1)</f>
        <v>969</v>
      </c>
      <c r="B2722" s="6" t="s">
        <v>983</v>
      </c>
      <c r="C2722" s="6" t="s">
        <v>982</v>
      </c>
      <c r="D2722" s="6" t="s">
        <v>694</v>
      </c>
      <c r="E2722" s="6" t="s">
        <v>693</v>
      </c>
      <c r="F2722" s="4" t="s">
        <v>7</v>
      </c>
      <c r="G2722" s="4" t="s">
        <v>7</v>
      </c>
      <c r="H2722" s="4" t="s">
        <v>8</v>
      </c>
      <c r="I2722" s="4">
        <v>10</v>
      </c>
      <c r="J2722" s="4" t="s">
        <v>57</v>
      </c>
      <c r="K2722" s="4" t="s">
        <v>722</v>
      </c>
      <c r="L2722" s="4" t="s">
        <v>55</v>
      </c>
      <c r="M2722" s="4" t="s">
        <v>981</v>
      </c>
      <c r="N2722" s="4" t="s">
        <v>980</v>
      </c>
      <c r="P2722" s="4" t="s">
        <v>1</v>
      </c>
      <c r="Q2722" s="5" t="s">
        <v>0</v>
      </c>
      <c r="R2722" s="5"/>
      <c r="S2722" s="5">
        <f>IF(P2722="심사불필요","-",VLOOKUP(K2722,'[1]자격증 backdata'!A:G,7,0))</f>
        <v>0</v>
      </c>
      <c r="T2722" s="5" t="str">
        <f>IF(S2722="-","-",IF(COUNTIFS(B:B,B2722,S:S,"필수")&gt;0,"자격요건충족","확인필요"))</f>
        <v>자격요건충족</v>
      </c>
      <c r="U2722" s="5"/>
      <c r="W2722" s="5" t="str">
        <f>IF(Q2722="4급","심사불필요",VLOOKUP(K2722,'[1]자격증 backdata'!A:B,2,0))</f>
        <v>심사불필요</v>
      </c>
      <c r="X2722" s="4" t="str">
        <f>IF(R2722="A", MIN(20, SUMIFS(W:W, B:B, B2722, R:R, "A")),IF(R2722="B", MIN(30, SUMIFS(W:W, B:B, B2722, R:R, "B")),"비해당분야"))</f>
        <v>비해당분야</v>
      </c>
      <c r="Y2722" s="4" t="str">
        <f>IF(R2722="C",MIN(30,IF(COUNTIFS(B:B,B2722,W:W,"가1")=1,25,IF(COUNTIFS(B:B,B2722,W:W,"가1")&gt;=2,30,0))+IF(COUNTIFS(B:B,B2722,W:W,"나1")&gt;=4,30,IF(COUNTIFS(B:B,B2722,W:W,"나1")=3,26,IF(COUNTIFS(B:B,B2722,W:W,"나1")=2,22,IF(COUNTIFS(B:B,B2722,W:W,"나1")=1,18,0)))))+MIN(30,IF(COUNTIFS(B:B,B2722,W:W,"가2")=1,25,IF(COUNTIFS(B:B,B2722,W:W,"가2")&gt;=2,30,0))+IF(COUNTIFS(B:B,B2722,W:W,"나2")=3,30,IF(COUNTIFS(B:B,B2722,W:W,"나2")=2,25,IF(COUNTIFS(B:B,B2722,W:W,"나2")=1,20,0)))),"비해당분야")</f>
        <v>비해당분야</v>
      </c>
      <c r="Z2722" s="4" t="str">
        <f>IF(R2722="C",VLOOKUP(K2722,'[1]자격증 backdata'!A:F,6,0),"비해당분야")</f>
        <v>비해당분야</v>
      </c>
      <c r="AA2722" s="4" t="str">
        <f>IF(R2722="C",SUMIF(B:B,B2722,Z:Z),"비해당분야")</f>
        <v>비해당분야</v>
      </c>
      <c r="AB2722" s="4" t="str">
        <f>IF(R2722="C",SUM(Y2722,AA2722),"비해당분야")</f>
        <v>비해당분야</v>
      </c>
      <c r="AC2722" s="4" t="str">
        <f>IF(R2722="C",AB2722,X2722)</f>
        <v>비해당분야</v>
      </c>
      <c r="AD2722" s="4">
        <f>VLOOKUP(K2722,'[1]자격증 backdata'!A:D,4,0)</f>
        <v>0</v>
      </c>
      <c r="AE2722" s="4">
        <f>IF(_xlfn.MAXIFS(AD:AD,B:B,B2722)&gt;10,10,_xlfn.MAXIFS(AD:AD,B:B,B2722))</f>
        <v>0</v>
      </c>
      <c r="AG2722" s="5">
        <f>VLOOKUP(K2722,'[1]자격증 backdata'!A:C,3,0)</f>
        <v>0</v>
      </c>
      <c r="AH2722" s="5">
        <f>COUNTIFS($B:$B,$B2722,$AG:$AG,AH$1)</f>
        <v>0</v>
      </c>
      <c r="AI2722" s="5">
        <f>COUNTIFS($B:$B,$B2722,$AG:$AG,AI$1)</f>
        <v>0</v>
      </c>
      <c r="AJ2722" s="5">
        <f>COUNTIFS($B:$B,$B2722,$AG:$AG,AJ$1)</f>
        <v>0</v>
      </c>
      <c r="AK2722" s="5">
        <f>COUNTIFS($B:$B,$B2722,$AG:$AG,AK$1)</f>
        <v>0</v>
      </c>
      <c r="AL2722" s="5">
        <f>COUNTIFS($B:$B,$B2722,$AG:$AG,AL$1)</f>
        <v>0</v>
      </c>
      <c r="AM2722" s="5">
        <f>COUNTIFS($B:$B,$B2722,$AG:$AG,AM$1)</f>
        <v>0</v>
      </c>
      <c r="AN2722" s="5">
        <f>COUNTIFS($B:$B,$B2722,$AG:$AG,AN$1)</f>
        <v>0</v>
      </c>
      <c r="AO2722" s="5">
        <f>COUNTIFS($B:$B,$B2722,$AG:$AG,AO$1)</f>
        <v>0</v>
      </c>
      <c r="AP2722" s="5">
        <f>COUNTIFS($B:$B,$B2722,$AG:$AG,AP$1)</f>
        <v>0</v>
      </c>
      <c r="AQ2722" s="5">
        <f>COUNTIFS($B:$B,$B2722,$AG:$AG,AQ$1)</f>
        <v>0</v>
      </c>
      <c r="AR2722" s="5">
        <f>COUNTIFS($B:$B,$B2722,$AG:$AG,AR$1)</f>
        <v>0</v>
      </c>
      <c r="AS2722" s="5">
        <f>COUNTIFS($B:$B,$B2722,$AG:$AG,AS$1)</f>
        <v>0</v>
      </c>
      <c r="AT2722" s="5">
        <f>COUNTIFS($B:$B,$B2722,$AG:$AG,AT$1)</f>
        <v>0</v>
      </c>
      <c r="AU2722" s="5">
        <f>COUNTIFS($B:$B,$B2722,$AG:$AG,AU$1)</f>
        <v>0</v>
      </c>
    </row>
    <row r="2723" spans="1:47" ht="15" customHeight="1" x14ac:dyDescent="0.35">
      <c r="A2723" s="3">
        <f>IF(B2722=B2723,A2722,A2722+1)</f>
        <v>970</v>
      </c>
      <c r="B2723" s="3" t="s">
        <v>979</v>
      </c>
      <c r="C2723" s="3" t="s">
        <v>978</v>
      </c>
      <c r="D2723" s="3" t="s">
        <v>694</v>
      </c>
      <c r="E2723" s="3" t="s">
        <v>693</v>
      </c>
      <c r="F2723" s="4" t="s">
        <v>8</v>
      </c>
      <c r="G2723" s="4" t="s">
        <v>7</v>
      </c>
      <c r="H2723" s="4" t="s">
        <v>7</v>
      </c>
      <c r="I2723" s="3">
        <v>1</v>
      </c>
      <c r="J2723" s="3" t="s">
        <v>700</v>
      </c>
      <c r="K2723" s="3" t="s">
        <v>699</v>
      </c>
      <c r="L2723" s="3" t="s">
        <v>4</v>
      </c>
      <c r="M2723" s="3" t="s">
        <v>977</v>
      </c>
      <c r="N2723" s="3" t="s">
        <v>875</v>
      </c>
      <c r="P2723" s="3" t="s">
        <v>1</v>
      </c>
      <c r="Q2723" s="2" t="s">
        <v>0</v>
      </c>
      <c r="R2723" s="2"/>
      <c r="S2723" s="2" t="str">
        <f>IF(P2723="심사불필요","-",VLOOKUP(K2723,'[1]자격증 backdata'!A:G,7,0))</f>
        <v>필수</v>
      </c>
      <c r="T2723" s="2" t="str">
        <f>IF(S2723="-","-",IF(COUNTIFS(B:B,B2723,S:S,"필수")&gt;0,"자격요건충족","확인필요"))</f>
        <v>자격요건충족</v>
      </c>
      <c r="U2723" s="2"/>
      <c r="W2723" s="2" t="str">
        <f>IF(Q2723="4급","심사불필요",VLOOKUP(K2723,'[1]자격증 backdata'!A:B,2,0))</f>
        <v>심사불필요</v>
      </c>
      <c r="X2723" s="3" t="str">
        <f>IF(R2723="A", MIN(20, SUMIFS(W:W, B:B, B2723, R:R, "A")),IF(R2723="B", MIN(30, SUMIFS(W:W, B:B, B2723, R:R, "B")),"비해당분야"))</f>
        <v>비해당분야</v>
      </c>
      <c r="Y2723" s="3" t="str">
        <f>IF(R2723="C",MIN(30,IF(COUNTIFS(B:B,B2723,W:W,"가1")=1,25,IF(COUNTIFS(B:B,B2723,W:W,"가1")&gt;=2,30,0))+IF(COUNTIFS(B:B,B2723,W:W,"나1")&gt;=4,30,IF(COUNTIFS(B:B,B2723,W:W,"나1")=3,26,IF(COUNTIFS(B:B,B2723,W:W,"나1")=2,22,IF(COUNTIFS(B:B,B2723,W:W,"나1")=1,18,0)))))+MIN(30,IF(COUNTIFS(B:B,B2723,W:W,"가2")=1,25,IF(COUNTIFS(B:B,B2723,W:W,"가2")&gt;=2,30,0))+IF(COUNTIFS(B:B,B2723,W:W,"나2")=3,30,IF(COUNTIFS(B:B,B2723,W:W,"나2")=2,25,IF(COUNTIFS(B:B,B2723,W:W,"나2")=1,20,0)))),"비해당분야")</f>
        <v>비해당분야</v>
      </c>
      <c r="Z2723" s="3" t="str">
        <f>IF(R2723="C",VLOOKUP(K2723,'[1]자격증 backdata'!A:F,6,0),"비해당분야")</f>
        <v>비해당분야</v>
      </c>
      <c r="AA2723" s="3" t="str">
        <f>IF(R2723="C",SUMIF(B:B,B2723,Z:Z),"비해당분야")</f>
        <v>비해당분야</v>
      </c>
      <c r="AB2723" s="3" t="str">
        <f>IF(R2723="C",SUM(Y2723,AA2723),"비해당분야")</f>
        <v>비해당분야</v>
      </c>
      <c r="AC2723" s="3" t="str">
        <f>IF(R2723="C",AB2723,X2723)</f>
        <v>비해당분야</v>
      </c>
      <c r="AD2723" s="3">
        <f>VLOOKUP(K2723,'[1]자격증 backdata'!A:D,4,0)</f>
        <v>0</v>
      </c>
      <c r="AE2723" s="3">
        <f>IF(_xlfn.MAXIFS(AD:AD,B:B,B2723)&gt;10,10,_xlfn.MAXIFS(AD:AD,B:B,B2723))</f>
        <v>0</v>
      </c>
      <c r="AG2723" s="2">
        <f>VLOOKUP(K2723,'[1]자격증 backdata'!A:C,3,0)</f>
        <v>0</v>
      </c>
      <c r="AH2723" s="2">
        <f>COUNTIFS($B:$B,$B2723,$AG:$AG,AH$1)</f>
        <v>0</v>
      </c>
      <c r="AI2723" s="2">
        <f>COUNTIFS($B:$B,$B2723,$AG:$AG,AI$1)</f>
        <v>0</v>
      </c>
      <c r="AJ2723" s="2">
        <f>COUNTIFS($B:$B,$B2723,$AG:$AG,AJ$1)</f>
        <v>0</v>
      </c>
      <c r="AK2723" s="2">
        <f>COUNTIFS($B:$B,$B2723,$AG:$AG,AK$1)</f>
        <v>0</v>
      </c>
      <c r="AL2723" s="2">
        <f>COUNTIFS($B:$B,$B2723,$AG:$AG,AL$1)</f>
        <v>0</v>
      </c>
      <c r="AM2723" s="2">
        <f>COUNTIFS($B:$B,$B2723,$AG:$AG,AM$1)</f>
        <v>0</v>
      </c>
      <c r="AN2723" s="2">
        <f>COUNTIFS($B:$B,$B2723,$AG:$AG,AN$1)</f>
        <v>0</v>
      </c>
      <c r="AO2723" s="2">
        <f>COUNTIFS($B:$B,$B2723,$AG:$AG,AO$1)</f>
        <v>0</v>
      </c>
      <c r="AP2723" s="2">
        <f>COUNTIFS($B:$B,$B2723,$AG:$AG,AP$1)</f>
        <v>0</v>
      </c>
      <c r="AQ2723" s="2">
        <f>COUNTIFS($B:$B,$B2723,$AG:$AG,AQ$1)</f>
        <v>0</v>
      </c>
      <c r="AR2723" s="2">
        <f>COUNTIFS($B:$B,$B2723,$AG:$AG,AR$1)</f>
        <v>0</v>
      </c>
      <c r="AS2723" s="2">
        <f>COUNTIFS($B:$B,$B2723,$AG:$AG,AS$1)</f>
        <v>0</v>
      </c>
      <c r="AT2723" s="2">
        <f>COUNTIFS($B:$B,$B2723,$AG:$AG,AT$1)</f>
        <v>0</v>
      </c>
      <c r="AU2723" s="2">
        <f>COUNTIFS($B:$B,$B2723,$AG:$AG,AU$1)</f>
        <v>0</v>
      </c>
    </row>
    <row r="2724" spans="1:47" ht="15" customHeight="1" x14ac:dyDescent="0.35">
      <c r="A2724" s="4">
        <f>IF(B2723=B2724,A2723,A2723+1)</f>
        <v>971</v>
      </c>
      <c r="B2724" s="4" t="s">
        <v>949</v>
      </c>
      <c r="C2724" s="4" t="s">
        <v>948</v>
      </c>
      <c r="D2724" s="4" t="s">
        <v>694</v>
      </c>
      <c r="E2724" s="4" t="s">
        <v>693</v>
      </c>
      <c r="F2724" s="4" t="s">
        <v>8</v>
      </c>
      <c r="G2724" s="4" t="s">
        <v>7</v>
      </c>
      <c r="H2724" s="4" t="s">
        <v>7</v>
      </c>
      <c r="I2724" s="4">
        <v>1</v>
      </c>
      <c r="J2724" s="4" t="s">
        <v>700</v>
      </c>
      <c r="K2724" s="4" t="s">
        <v>699</v>
      </c>
      <c r="L2724" s="4" t="s">
        <v>4</v>
      </c>
      <c r="M2724" s="4" t="s">
        <v>976</v>
      </c>
      <c r="N2724" s="4" t="s">
        <v>144</v>
      </c>
      <c r="P2724" s="4" t="s">
        <v>1</v>
      </c>
      <c r="Q2724" s="5" t="s">
        <v>0</v>
      </c>
      <c r="R2724" s="5"/>
      <c r="S2724" s="5" t="str">
        <f>IF(P2724="심사불필요","-",VLOOKUP(K2724,'[1]자격증 backdata'!A:G,7,0))</f>
        <v>필수</v>
      </c>
      <c r="T2724" s="5" t="str">
        <f>IF(S2724="-","-",IF(COUNTIFS(B:B,B2724,S:S,"필수")&gt;0,"자격요건충족","확인필요"))</f>
        <v>자격요건충족</v>
      </c>
      <c r="U2724" s="5"/>
      <c r="W2724" s="5" t="str">
        <f>IF(Q2724="4급","심사불필요",VLOOKUP(K2724,'[1]자격증 backdata'!A:B,2,0))</f>
        <v>심사불필요</v>
      </c>
      <c r="X2724" s="4" t="str">
        <f>IF(R2724="A", MIN(20, SUMIFS(W:W, B:B, B2724, R:R, "A")),IF(R2724="B", MIN(30, SUMIFS(W:W, B:B, B2724, R:R, "B")),"비해당분야"))</f>
        <v>비해당분야</v>
      </c>
      <c r="Y2724" s="4" t="str">
        <f>IF(R2724="C",MIN(30,IF(COUNTIFS(B:B,B2724,W:W,"가1")=1,25,IF(COUNTIFS(B:B,B2724,W:W,"가1")&gt;=2,30,0))+IF(COUNTIFS(B:B,B2724,W:W,"나1")&gt;=4,30,IF(COUNTIFS(B:B,B2724,W:W,"나1")=3,26,IF(COUNTIFS(B:B,B2724,W:W,"나1")=2,22,IF(COUNTIFS(B:B,B2724,W:W,"나1")=1,18,0)))))+MIN(30,IF(COUNTIFS(B:B,B2724,W:W,"가2")=1,25,IF(COUNTIFS(B:B,B2724,W:W,"가2")&gt;=2,30,0))+IF(COUNTIFS(B:B,B2724,W:W,"나2")=3,30,IF(COUNTIFS(B:B,B2724,W:W,"나2")=2,25,IF(COUNTIFS(B:B,B2724,W:W,"나2")=1,20,0)))),"비해당분야")</f>
        <v>비해당분야</v>
      </c>
      <c r="Z2724" s="4" t="str">
        <f>IF(R2724="C",VLOOKUP(K2724,'[1]자격증 backdata'!A:F,6,0),"비해당분야")</f>
        <v>비해당분야</v>
      </c>
      <c r="AA2724" s="4" t="str">
        <f>IF(R2724="C",SUMIF(B:B,B2724,Z:Z),"비해당분야")</f>
        <v>비해당분야</v>
      </c>
      <c r="AB2724" s="4" t="str">
        <f>IF(R2724="C",SUM(Y2724,AA2724),"비해당분야")</f>
        <v>비해당분야</v>
      </c>
      <c r="AC2724" s="4" t="str">
        <f>IF(R2724="C",AB2724,X2724)</f>
        <v>비해당분야</v>
      </c>
      <c r="AD2724" s="4">
        <f>VLOOKUP(K2724,'[1]자격증 backdata'!A:D,4,0)</f>
        <v>0</v>
      </c>
      <c r="AE2724" s="4">
        <f>IF(_xlfn.MAXIFS(AD:AD,B:B,B2724)&gt;10,10,_xlfn.MAXIFS(AD:AD,B:B,B2724))</f>
        <v>0</v>
      </c>
      <c r="AG2724" s="5">
        <f>VLOOKUP(K2724,'[1]자격증 backdata'!A:C,3,0)</f>
        <v>0</v>
      </c>
      <c r="AH2724" s="5">
        <f>COUNTIFS($B:$B,$B2724,$AG:$AG,AH$1)</f>
        <v>0</v>
      </c>
      <c r="AI2724" s="5">
        <f>COUNTIFS($B:$B,$B2724,$AG:$AG,AI$1)</f>
        <v>0</v>
      </c>
      <c r="AJ2724" s="5">
        <f>COUNTIFS($B:$B,$B2724,$AG:$AG,AJ$1)</f>
        <v>0</v>
      </c>
      <c r="AK2724" s="5">
        <f>COUNTIFS($B:$B,$B2724,$AG:$AG,AK$1)</f>
        <v>0</v>
      </c>
      <c r="AL2724" s="5">
        <f>COUNTIFS($B:$B,$B2724,$AG:$AG,AL$1)</f>
        <v>0</v>
      </c>
      <c r="AM2724" s="5">
        <f>COUNTIFS($B:$B,$B2724,$AG:$AG,AM$1)</f>
        <v>0</v>
      </c>
      <c r="AN2724" s="5">
        <f>COUNTIFS($B:$B,$B2724,$AG:$AG,AN$1)</f>
        <v>0</v>
      </c>
      <c r="AO2724" s="5">
        <f>COUNTIFS($B:$B,$B2724,$AG:$AG,AO$1)</f>
        <v>0</v>
      </c>
      <c r="AP2724" s="5">
        <f>COUNTIFS($B:$B,$B2724,$AG:$AG,AP$1)</f>
        <v>0</v>
      </c>
      <c r="AQ2724" s="5">
        <f>COUNTIFS($B:$B,$B2724,$AG:$AG,AQ$1)</f>
        <v>0</v>
      </c>
      <c r="AR2724" s="5">
        <f>COUNTIFS($B:$B,$B2724,$AG:$AG,AR$1)</f>
        <v>0</v>
      </c>
      <c r="AS2724" s="5">
        <f>COUNTIFS($B:$B,$B2724,$AG:$AG,AS$1)</f>
        <v>0</v>
      </c>
      <c r="AT2724" s="5">
        <f>COUNTIFS($B:$B,$B2724,$AG:$AG,AT$1)</f>
        <v>0</v>
      </c>
      <c r="AU2724" s="5">
        <f>COUNTIFS($B:$B,$B2724,$AG:$AG,AU$1)</f>
        <v>0</v>
      </c>
    </row>
    <row r="2725" spans="1:47" ht="15" customHeight="1" x14ac:dyDescent="0.35">
      <c r="A2725" s="6">
        <f>IF(B2724=B2725,A2724,A2724+1)</f>
        <v>971</v>
      </c>
      <c r="B2725" s="6" t="s">
        <v>949</v>
      </c>
      <c r="C2725" s="6" t="s">
        <v>948</v>
      </c>
      <c r="D2725" s="6" t="s">
        <v>694</v>
      </c>
      <c r="E2725" s="6" t="s">
        <v>693</v>
      </c>
      <c r="F2725" s="4" t="s">
        <v>7</v>
      </c>
      <c r="G2725" s="4" t="s">
        <v>7</v>
      </c>
      <c r="H2725" s="4" t="s">
        <v>8</v>
      </c>
      <c r="I2725" s="4">
        <v>2</v>
      </c>
      <c r="J2725" s="4" t="s">
        <v>975</v>
      </c>
      <c r="K2725" s="4" t="s">
        <v>974</v>
      </c>
      <c r="L2725" s="4" t="s">
        <v>4</v>
      </c>
      <c r="M2725" s="4" t="s">
        <v>973</v>
      </c>
      <c r="N2725" s="4" t="s">
        <v>972</v>
      </c>
      <c r="P2725" s="4" t="s">
        <v>1</v>
      </c>
      <c r="Q2725" s="5" t="s">
        <v>0</v>
      </c>
      <c r="R2725" s="5"/>
      <c r="S2725" s="5">
        <f>IF(P2725="심사불필요","-",VLOOKUP(K2725,'[1]자격증 backdata'!A:G,7,0))</f>
        <v>0</v>
      </c>
      <c r="T2725" s="5" t="str">
        <f>IF(S2725="-","-",IF(COUNTIFS(B:B,B2725,S:S,"필수")&gt;0,"자격요건충족","확인필요"))</f>
        <v>자격요건충족</v>
      </c>
      <c r="U2725" s="5"/>
      <c r="W2725" s="5" t="str">
        <f>IF(Q2725="4급","심사불필요",VLOOKUP(K2725,'[1]자격증 backdata'!A:B,2,0))</f>
        <v>심사불필요</v>
      </c>
      <c r="X2725" s="4" t="str">
        <f>IF(R2725="A", MIN(20, SUMIFS(W:W, B:B, B2725, R:R, "A")),IF(R2725="B", MIN(30, SUMIFS(W:W, B:B, B2725, R:R, "B")),"비해당분야"))</f>
        <v>비해당분야</v>
      </c>
      <c r="Y2725" s="4" t="str">
        <f>IF(R2725="C",MIN(30,IF(COUNTIFS(B:B,B2725,W:W,"가1")=1,25,IF(COUNTIFS(B:B,B2725,W:W,"가1")&gt;=2,30,0))+IF(COUNTIFS(B:B,B2725,W:W,"나1")&gt;=4,30,IF(COUNTIFS(B:B,B2725,W:W,"나1")=3,26,IF(COUNTIFS(B:B,B2725,W:W,"나1")=2,22,IF(COUNTIFS(B:B,B2725,W:W,"나1")=1,18,0)))))+MIN(30,IF(COUNTIFS(B:B,B2725,W:W,"가2")=1,25,IF(COUNTIFS(B:B,B2725,W:W,"가2")&gt;=2,30,0))+IF(COUNTIFS(B:B,B2725,W:W,"나2")=3,30,IF(COUNTIFS(B:B,B2725,W:W,"나2")=2,25,IF(COUNTIFS(B:B,B2725,W:W,"나2")=1,20,0)))),"비해당분야")</f>
        <v>비해당분야</v>
      </c>
      <c r="Z2725" s="4" t="str">
        <f>IF(R2725="C",VLOOKUP(K2725,'[1]자격증 backdata'!A:F,6,0),"비해당분야")</f>
        <v>비해당분야</v>
      </c>
      <c r="AA2725" s="4" t="str">
        <f>IF(R2725="C",SUMIF(B:B,B2725,Z:Z),"비해당분야")</f>
        <v>비해당분야</v>
      </c>
      <c r="AB2725" s="4" t="str">
        <f>IF(R2725="C",SUM(Y2725,AA2725),"비해당분야")</f>
        <v>비해당분야</v>
      </c>
      <c r="AC2725" s="4" t="str">
        <f>IF(R2725="C",AB2725,X2725)</f>
        <v>비해당분야</v>
      </c>
      <c r="AD2725" s="4">
        <f>VLOOKUP(K2725,'[1]자격증 backdata'!A:D,4,0)</f>
        <v>0</v>
      </c>
      <c r="AE2725" s="4">
        <f>IF(_xlfn.MAXIFS(AD:AD,B:B,B2725)&gt;10,10,_xlfn.MAXIFS(AD:AD,B:B,B2725))</f>
        <v>0</v>
      </c>
      <c r="AG2725" s="5">
        <f>VLOOKUP(K2725,'[1]자격증 backdata'!A:C,3,0)</f>
        <v>0</v>
      </c>
      <c r="AH2725" s="5">
        <f>COUNTIFS($B:$B,$B2725,$AG:$AG,AH$1)</f>
        <v>0</v>
      </c>
      <c r="AI2725" s="5">
        <f>COUNTIFS($B:$B,$B2725,$AG:$AG,AI$1)</f>
        <v>0</v>
      </c>
      <c r="AJ2725" s="5">
        <f>COUNTIFS($B:$B,$B2725,$AG:$AG,AJ$1)</f>
        <v>0</v>
      </c>
      <c r="AK2725" s="5">
        <f>COUNTIFS($B:$B,$B2725,$AG:$AG,AK$1)</f>
        <v>0</v>
      </c>
      <c r="AL2725" s="5">
        <f>COUNTIFS($B:$B,$B2725,$AG:$AG,AL$1)</f>
        <v>0</v>
      </c>
      <c r="AM2725" s="5">
        <f>COUNTIFS($B:$B,$B2725,$AG:$AG,AM$1)</f>
        <v>0</v>
      </c>
      <c r="AN2725" s="5">
        <f>COUNTIFS($B:$B,$B2725,$AG:$AG,AN$1)</f>
        <v>0</v>
      </c>
      <c r="AO2725" s="5">
        <f>COUNTIFS($B:$B,$B2725,$AG:$AG,AO$1)</f>
        <v>0</v>
      </c>
      <c r="AP2725" s="5">
        <f>COUNTIFS($B:$B,$B2725,$AG:$AG,AP$1)</f>
        <v>0</v>
      </c>
      <c r="AQ2725" s="5">
        <f>COUNTIFS($B:$B,$B2725,$AG:$AG,AQ$1)</f>
        <v>0</v>
      </c>
      <c r="AR2725" s="5">
        <f>COUNTIFS($B:$B,$B2725,$AG:$AG,AR$1)</f>
        <v>0</v>
      </c>
      <c r="AS2725" s="5">
        <f>COUNTIFS($B:$B,$B2725,$AG:$AG,AS$1)</f>
        <v>0</v>
      </c>
      <c r="AT2725" s="5">
        <f>COUNTIFS($B:$B,$B2725,$AG:$AG,AT$1)</f>
        <v>0</v>
      </c>
      <c r="AU2725" s="5">
        <f>COUNTIFS($B:$B,$B2725,$AG:$AG,AU$1)</f>
        <v>0</v>
      </c>
    </row>
    <row r="2726" spans="1:47" ht="15" customHeight="1" x14ac:dyDescent="0.35">
      <c r="A2726" s="6">
        <f>IF(B2725=B2726,A2725,A2725+1)</f>
        <v>971</v>
      </c>
      <c r="B2726" s="6" t="s">
        <v>949</v>
      </c>
      <c r="C2726" s="6" t="s">
        <v>948</v>
      </c>
      <c r="D2726" s="6" t="s">
        <v>694</v>
      </c>
      <c r="E2726" s="6" t="s">
        <v>693</v>
      </c>
      <c r="F2726" s="4" t="s">
        <v>7</v>
      </c>
      <c r="G2726" s="4" t="s">
        <v>7</v>
      </c>
      <c r="H2726" s="4" t="s">
        <v>8</v>
      </c>
      <c r="I2726" s="4">
        <v>3</v>
      </c>
      <c r="J2726" s="4" t="s">
        <v>971</v>
      </c>
      <c r="K2726" s="4" t="s">
        <v>970</v>
      </c>
      <c r="L2726" s="4" t="s">
        <v>4</v>
      </c>
      <c r="M2726" s="4" t="s">
        <v>969</v>
      </c>
      <c r="N2726" s="4" t="s">
        <v>968</v>
      </c>
      <c r="P2726" s="4" t="s">
        <v>1</v>
      </c>
      <c r="Q2726" s="5" t="s">
        <v>0</v>
      </c>
      <c r="R2726" s="5"/>
      <c r="S2726" s="5">
        <f>IF(P2726="심사불필요","-",VLOOKUP(K2726,'[1]자격증 backdata'!A:G,7,0))</f>
        <v>0</v>
      </c>
      <c r="T2726" s="5" t="str">
        <f>IF(S2726="-","-",IF(COUNTIFS(B:B,B2726,S:S,"필수")&gt;0,"자격요건충족","확인필요"))</f>
        <v>자격요건충족</v>
      </c>
      <c r="U2726" s="5"/>
      <c r="W2726" s="5" t="str">
        <f>IF(Q2726="4급","심사불필요",VLOOKUP(K2726,'[1]자격증 backdata'!A:B,2,0))</f>
        <v>심사불필요</v>
      </c>
      <c r="X2726" s="4" t="str">
        <f>IF(R2726="A", MIN(20, SUMIFS(W:W, B:B, B2726, R:R, "A")),IF(R2726="B", MIN(30, SUMIFS(W:W, B:B, B2726, R:R, "B")),"비해당분야"))</f>
        <v>비해당분야</v>
      </c>
      <c r="Y2726" s="4" t="str">
        <f>IF(R2726="C",MIN(30,IF(COUNTIFS(B:B,B2726,W:W,"가1")=1,25,IF(COUNTIFS(B:B,B2726,W:W,"가1")&gt;=2,30,0))+IF(COUNTIFS(B:B,B2726,W:W,"나1")&gt;=4,30,IF(COUNTIFS(B:B,B2726,W:W,"나1")=3,26,IF(COUNTIFS(B:B,B2726,W:W,"나1")=2,22,IF(COUNTIFS(B:B,B2726,W:W,"나1")=1,18,0)))))+MIN(30,IF(COUNTIFS(B:B,B2726,W:W,"가2")=1,25,IF(COUNTIFS(B:B,B2726,W:W,"가2")&gt;=2,30,0))+IF(COUNTIFS(B:B,B2726,W:W,"나2")=3,30,IF(COUNTIFS(B:B,B2726,W:W,"나2")=2,25,IF(COUNTIFS(B:B,B2726,W:W,"나2")=1,20,0)))),"비해당분야")</f>
        <v>비해당분야</v>
      </c>
      <c r="Z2726" s="4" t="str">
        <f>IF(R2726="C",VLOOKUP(K2726,'[1]자격증 backdata'!A:F,6,0),"비해당분야")</f>
        <v>비해당분야</v>
      </c>
      <c r="AA2726" s="4" t="str">
        <f>IF(R2726="C",SUMIF(B:B,B2726,Z:Z),"비해당분야")</f>
        <v>비해당분야</v>
      </c>
      <c r="AB2726" s="4" t="str">
        <f>IF(R2726="C",SUM(Y2726,AA2726),"비해당분야")</f>
        <v>비해당분야</v>
      </c>
      <c r="AC2726" s="4" t="str">
        <f>IF(R2726="C",AB2726,X2726)</f>
        <v>비해당분야</v>
      </c>
      <c r="AD2726" s="4">
        <f>VLOOKUP(K2726,'[1]자격증 backdata'!A:D,4,0)</f>
        <v>0</v>
      </c>
      <c r="AE2726" s="4">
        <f>IF(_xlfn.MAXIFS(AD:AD,B:B,B2726)&gt;10,10,_xlfn.MAXIFS(AD:AD,B:B,B2726))</f>
        <v>0</v>
      </c>
      <c r="AG2726" s="5">
        <f>VLOOKUP(K2726,'[1]자격증 backdata'!A:C,3,0)</f>
        <v>0</v>
      </c>
      <c r="AH2726" s="5">
        <f>COUNTIFS($B:$B,$B2726,$AG:$AG,AH$1)</f>
        <v>0</v>
      </c>
      <c r="AI2726" s="5">
        <f>COUNTIFS($B:$B,$B2726,$AG:$AG,AI$1)</f>
        <v>0</v>
      </c>
      <c r="AJ2726" s="5">
        <f>COUNTIFS($B:$B,$B2726,$AG:$AG,AJ$1)</f>
        <v>0</v>
      </c>
      <c r="AK2726" s="5">
        <f>COUNTIFS($B:$B,$B2726,$AG:$AG,AK$1)</f>
        <v>0</v>
      </c>
      <c r="AL2726" s="5">
        <f>COUNTIFS($B:$B,$B2726,$AG:$AG,AL$1)</f>
        <v>0</v>
      </c>
      <c r="AM2726" s="5">
        <f>COUNTIFS($B:$B,$B2726,$AG:$AG,AM$1)</f>
        <v>0</v>
      </c>
      <c r="AN2726" s="5">
        <f>COUNTIFS($B:$B,$B2726,$AG:$AG,AN$1)</f>
        <v>0</v>
      </c>
      <c r="AO2726" s="5">
        <f>COUNTIFS($B:$B,$B2726,$AG:$AG,AO$1)</f>
        <v>0</v>
      </c>
      <c r="AP2726" s="5">
        <f>COUNTIFS($B:$B,$B2726,$AG:$AG,AP$1)</f>
        <v>0</v>
      </c>
      <c r="AQ2726" s="5">
        <f>COUNTIFS($B:$B,$B2726,$AG:$AG,AQ$1)</f>
        <v>0</v>
      </c>
      <c r="AR2726" s="5">
        <f>COUNTIFS($B:$B,$B2726,$AG:$AG,AR$1)</f>
        <v>0</v>
      </c>
      <c r="AS2726" s="5">
        <f>COUNTIFS($B:$B,$B2726,$AG:$AG,AS$1)</f>
        <v>0</v>
      </c>
      <c r="AT2726" s="5">
        <f>COUNTIFS($B:$B,$B2726,$AG:$AG,AT$1)</f>
        <v>0</v>
      </c>
      <c r="AU2726" s="5">
        <f>COUNTIFS($B:$B,$B2726,$AG:$AG,AU$1)</f>
        <v>0</v>
      </c>
    </row>
    <row r="2727" spans="1:47" ht="15" customHeight="1" x14ac:dyDescent="0.35">
      <c r="A2727" s="6">
        <f>IF(B2726=B2727,A2726,A2726+1)</f>
        <v>971</v>
      </c>
      <c r="B2727" s="6" t="s">
        <v>949</v>
      </c>
      <c r="C2727" s="6" t="s">
        <v>948</v>
      </c>
      <c r="D2727" s="6" t="s">
        <v>694</v>
      </c>
      <c r="E2727" s="6" t="s">
        <v>693</v>
      </c>
      <c r="F2727" s="4" t="s">
        <v>7</v>
      </c>
      <c r="G2727" s="4" t="s">
        <v>7</v>
      </c>
      <c r="H2727" s="4" t="s">
        <v>8</v>
      </c>
      <c r="I2727" s="4">
        <v>4</v>
      </c>
      <c r="J2727" s="4" t="s">
        <v>967</v>
      </c>
      <c r="K2727" s="4" t="s">
        <v>966</v>
      </c>
      <c r="L2727" s="4" t="s">
        <v>4</v>
      </c>
      <c r="M2727" s="4" t="s">
        <v>965</v>
      </c>
      <c r="N2727" s="4" t="s">
        <v>753</v>
      </c>
      <c r="P2727" s="4" t="s">
        <v>1</v>
      </c>
      <c r="Q2727" s="5" t="s">
        <v>0</v>
      </c>
      <c r="R2727" s="5"/>
      <c r="S2727" s="5">
        <f>IF(P2727="심사불필요","-",VLOOKUP(K2727,'[1]자격증 backdata'!A:G,7,0))</f>
        <v>0</v>
      </c>
      <c r="T2727" s="5" t="str">
        <f>IF(S2727="-","-",IF(COUNTIFS(B:B,B2727,S:S,"필수")&gt;0,"자격요건충족","확인필요"))</f>
        <v>자격요건충족</v>
      </c>
      <c r="U2727" s="5"/>
      <c r="W2727" s="5" t="str">
        <f>IF(Q2727="4급","심사불필요",VLOOKUP(K2727,'[1]자격증 backdata'!A:B,2,0))</f>
        <v>심사불필요</v>
      </c>
      <c r="X2727" s="4" t="str">
        <f>IF(R2727="A", MIN(20, SUMIFS(W:W, B:B, B2727, R:R, "A")),IF(R2727="B", MIN(30, SUMIFS(W:W, B:B, B2727, R:R, "B")),"비해당분야"))</f>
        <v>비해당분야</v>
      </c>
      <c r="Y2727" s="4" t="str">
        <f>IF(R2727="C",MIN(30,IF(COUNTIFS(B:B,B2727,W:W,"가1")=1,25,IF(COUNTIFS(B:B,B2727,W:W,"가1")&gt;=2,30,0))+IF(COUNTIFS(B:B,B2727,W:W,"나1")&gt;=4,30,IF(COUNTIFS(B:B,B2727,W:W,"나1")=3,26,IF(COUNTIFS(B:B,B2727,W:W,"나1")=2,22,IF(COUNTIFS(B:B,B2727,W:W,"나1")=1,18,0)))))+MIN(30,IF(COUNTIFS(B:B,B2727,W:W,"가2")=1,25,IF(COUNTIFS(B:B,B2727,W:W,"가2")&gt;=2,30,0))+IF(COUNTIFS(B:B,B2727,W:W,"나2")=3,30,IF(COUNTIFS(B:B,B2727,W:W,"나2")=2,25,IF(COUNTIFS(B:B,B2727,W:W,"나2")=1,20,0)))),"비해당분야")</f>
        <v>비해당분야</v>
      </c>
      <c r="Z2727" s="4" t="str">
        <f>IF(R2727="C",VLOOKUP(K2727,'[1]자격증 backdata'!A:F,6,0),"비해당분야")</f>
        <v>비해당분야</v>
      </c>
      <c r="AA2727" s="4" t="str">
        <f>IF(R2727="C",SUMIF(B:B,B2727,Z:Z),"비해당분야")</f>
        <v>비해당분야</v>
      </c>
      <c r="AB2727" s="4" t="str">
        <f>IF(R2727="C",SUM(Y2727,AA2727),"비해당분야")</f>
        <v>비해당분야</v>
      </c>
      <c r="AC2727" s="4" t="str">
        <f>IF(R2727="C",AB2727,X2727)</f>
        <v>비해당분야</v>
      </c>
      <c r="AD2727" s="4">
        <f>VLOOKUP(K2727,'[1]자격증 backdata'!A:D,4,0)</f>
        <v>0</v>
      </c>
      <c r="AE2727" s="4">
        <f>IF(_xlfn.MAXIFS(AD:AD,B:B,B2727)&gt;10,10,_xlfn.MAXIFS(AD:AD,B:B,B2727))</f>
        <v>0</v>
      </c>
      <c r="AG2727" s="5">
        <f>VLOOKUP(K2727,'[1]자격증 backdata'!A:C,3,0)</f>
        <v>0</v>
      </c>
      <c r="AH2727" s="5">
        <f>COUNTIFS($B:$B,$B2727,$AG:$AG,AH$1)</f>
        <v>0</v>
      </c>
      <c r="AI2727" s="5">
        <f>COUNTIFS($B:$B,$B2727,$AG:$AG,AI$1)</f>
        <v>0</v>
      </c>
      <c r="AJ2727" s="5">
        <f>COUNTIFS($B:$B,$B2727,$AG:$AG,AJ$1)</f>
        <v>0</v>
      </c>
      <c r="AK2727" s="5">
        <f>COUNTIFS($B:$B,$B2727,$AG:$AG,AK$1)</f>
        <v>0</v>
      </c>
      <c r="AL2727" s="5">
        <f>COUNTIFS($B:$B,$B2727,$AG:$AG,AL$1)</f>
        <v>0</v>
      </c>
      <c r="AM2727" s="5">
        <f>COUNTIFS($B:$B,$B2727,$AG:$AG,AM$1)</f>
        <v>0</v>
      </c>
      <c r="AN2727" s="5">
        <f>COUNTIFS($B:$B,$B2727,$AG:$AG,AN$1)</f>
        <v>0</v>
      </c>
      <c r="AO2727" s="5">
        <f>COUNTIFS($B:$B,$B2727,$AG:$AG,AO$1)</f>
        <v>0</v>
      </c>
      <c r="AP2727" s="5">
        <f>COUNTIFS($B:$B,$B2727,$AG:$AG,AP$1)</f>
        <v>0</v>
      </c>
      <c r="AQ2727" s="5">
        <f>COUNTIFS($B:$B,$B2727,$AG:$AG,AQ$1)</f>
        <v>0</v>
      </c>
      <c r="AR2727" s="5">
        <f>COUNTIFS($B:$B,$B2727,$AG:$AG,AR$1)</f>
        <v>0</v>
      </c>
      <c r="AS2727" s="5">
        <f>COUNTIFS($B:$B,$B2727,$AG:$AG,AS$1)</f>
        <v>0</v>
      </c>
      <c r="AT2727" s="5">
        <f>COUNTIFS($B:$B,$B2727,$AG:$AG,AT$1)</f>
        <v>0</v>
      </c>
      <c r="AU2727" s="5">
        <f>COUNTIFS($B:$B,$B2727,$AG:$AG,AU$1)</f>
        <v>0</v>
      </c>
    </row>
    <row r="2728" spans="1:47" ht="15" customHeight="1" x14ac:dyDescent="0.35">
      <c r="A2728" s="6">
        <f>IF(B2727=B2728,A2727,A2727+1)</f>
        <v>971</v>
      </c>
      <c r="B2728" s="6" t="s">
        <v>949</v>
      </c>
      <c r="C2728" s="6" t="s">
        <v>948</v>
      </c>
      <c r="D2728" s="6" t="s">
        <v>694</v>
      </c>
      <c r="E2728" s="6" t="s">
        <v>693</v>
      </c>
      <c r="F2728" s="4" t="s">
        <v>7</v>
      </c>
      <c r="G2728" s="4" t="s">
        <v>7</v>
      </c>
      <c r="H2728" s="4" t="s">
        <v>8</v>
      </c>
      <c r="I2728" s="4">
        <v>5</v>
      </c>
      <c r="J2728" s="4" t="s">
        <v>964</v>
      </c>
      <c r="K2728" s="4" t="s">
        <v>963</v>
      </c>
      <c r="L2728" s="4" t="s">
        <v>4</v>
      </c>
      <c r="M2728" s="4" t="s">
        <v>962</v>
      </c>
      <c r="N2728" s="4" t="s">
        <v>961</v>
      </c>
      <c r="P2728" s="4" t="s">
        <v>1</v>
      </c>
      <c r="Q2728" s="5" t="s">
        <v>0</v>
      </c>
      <c r="R2728" s="5"/>
      <c r="S2728" s="5">
        <f>IF(P2728="심사불필요","-",VLOOKUP(K2728,'[1]자격증 backdata'!A:G,7,0))</f>
        <v>0</v>
      </c>
      <c r="T2728" s="5" t="str">
        <f>IF(S2728="-","-",IF(COUNTIFS(B:B,B2728,S:S,"필수")&gt;0,"자격요건충족","확인필요"))</f>
        <v>자격요건충족</v>
      </c>
      <c r="U2728" s="5"/>
      <c r="W2728" s="5" t="str">
        <f>IF(Q2728="4급","심사불필요",VLOOKUP(K2728,'[1]자격증 backdata'!A:B,2,0))</f>
        <v>심사불필요</v>
      </c>
      <c r="X2728" s="4" t="str">
        <f>IF(R2728="A", MIN(20, SUMIFS(W:W, B:B, B2728, R:R, "A")),IF(R2728="B", MIN(30, SUMIFS(W:W, B:B, B2728, R:R, "B")),"비해당분야"))</f>
        <v>비해당분야</v>
      </c>
      <c r="Y2728" s="4" t="str">
        <f>IF(R2728="C",MIN(30,IF(COUNTIFS(B:B,B2728,W:W,"가1")=1,25,IF(COUNTIFS(B:B,B2728,W:W,"가1")&gt;=2,30,0))+IF(COUNTIFS(B:B,B2728,W:W,"나1")&gt;=4,30,IF(COUNTIFS(B:B,B2728,W:W,"나1")=3,26,IF(COUNTIFS(B:B,B2728,W:W,"나1")=2,22,IF(COUNTIFS(B:B,B2728,W:W,"나1")=1,18,0)))))+MIN(30,IF(COUNTIFS(B:B,B2728,W:W,"가2")=1,25,IF(COUNTIFS(B:B,B2728,W:W,"가2")&gt;=2,30,0))+IF(COUNTIFS(B:B,B2728,W:W,"나2")=3,30,IF(COUNTIFS(B:B,B2728,W:W,"나2")=2,25,IF(COUNTIFS(B:B,B2728,W:W,"나2")=1,20,0)))),"비해당분야")</f>
        <v>비해당분야</v>
      </c>
      <c r="Z2728" s="4" t="str">
        <f>IF(R2728="C",VLOOKUP(K2728,'[1]자격증 backdata'!A:F,6,0),"비해당분야")</f>
        <v>비해당분야</v>
      </c>
      <c r="AA2728" s="4" t="str">
        <f>IF(R2728="C",SUMIF(B:B,B2728,Z:Z),"비해당분야")</f>
        <v>비해당분야</v>
      </c>
      <c r="AB2728" s="4" t="str">
        <f>IF(R2728="C",SUM(Y2728,AA2728),"비해당분야")</f>
        <v>비해당분야</v>
      </c>
      <c r="AC2728" s="4" t="str">
        <f>IF(R2728="C",AB2728,X2728)</f>
        <v>비해당분야</v>
      </c>
      <c r="AD2728" s="4">
        <f>VLOOKUP(K2728,'[1]자격증 backdata'!A:D,4,0)</f>
        <v>0</v>
      </c>
      <c r="AE2728" s="4">
        <f>IF(_xlfn.MAXIFS(AD:AD,B:B,B2728)&gt;10,10,_xlfn.MAXIFS(AD:AD,B:B,B2728))</f>
        <v>0</v>
      </c>
      <c r="AG2728" s="5">
        <f>VLOOKUP(K2728,'[1]자격증 backdata'!A:C,3,0)</f>
        <v>0</v>
      </c>
      <c r="AH2728" s="5">
        <f>COUNTIFS($B:$B,$B2728,$AG:$AG,AH$1)</f>
        <v>0</v>
      </c>
      <c r="AI2728" s="5">
        <f>COUNTIFS($B:$B,$B2728,$AG:$AG,AI$1)</f>
        <v>0</v>
      </c>
      <c r="AJ2728" s="5">
        <f>COUNTIFS($B:$B,$B2728,$AG:$AG,AJ$1)</f>
        <v>0</v>
      </c>
      <c r="AK2728" s="5">
        <f>COUNTIFS($B:$B,$B2728,$AG:$AG,AK$1)</f>
        <v>0</v>
      </c>
      <c r="AL2728" s="5">
        <f>COUNTIFS($B:$B,$B2728,$AG:$AG,AL$1)</f>
        <v>0</v>
      </c>
      <c r="AM2728" s="5">
        <f>COUNTIFS($B:$B,$B2728,$AG:$AG,AM$1)</f>
        <v>0</v>
      </c>
      <c r="AN2728" s="5">
        <f>COUNTIFS($B:$B,$B2728,$AG:$AG,AN$1)</f>
        <v>0</v>
      </c>
      <c r="AO2728" s="5">
        <f>COUNTIFS($B:$B,$B2728,$AG:$AG,AO$1)</f>
        <v>0</v>
      </c>
      <c r="AP2728" s="5">
        <f>COUNTIFS($B:$B,$B2728,$AG:$AG,AP$1)</f>
        <v>0</v>
      </c>
      <c r="AQ2728" s="5">
        <f>COUNTIFS($B:$B,$B2728,$AG:$AG,AQ$1)</f>
        <v>0</v>
      </c>
      <c r="AR2728" s="5">
        <f>COUNTIFS($B:$B,$B2728,$AG:$AG,AR$1)</f>
        <v>0</v>
      </c>
      <c r="AS2728" s="5">
        <f>COUNTIFS($B:$B,$B2728,$AG:$AG,AS$1)</f>
        <v>0</v>
      </c>
      <c r="AT2728" s="5">
        <f>COUNTIFS($B:$B,$B2728,$AG:$AG,AT$1)</f>
        <v>0</v>
      </c>
      <c r="AU2728" s="5">
        <f>COUNTIFS($B:$B,$B2728,$AG:$AG,AU$1)</f>
        <v>0</v>
      </c>
    </row>
    <row r="2729" spans="1:47" ht="15" customHeight="1" x14ac:dyDescent="0.35">
      <c r="A2729" s="6">
        <f>IF(B2728=B2729,A2728,A2728+1)</f>
        <v>971</v>
      </c>
      <c r="B2729" s="6" t="s">
        <v>949</v>
      </c>
      <c r="C2729" s="6" t="s">
        <v>948</v>
      </c>
      <c r="D2729" s="6" t="s">
        <v>694</v>
      </c>
      <c r="E2729" s="6" t="s">
        <v>693</v>
      </c>
      <c r="F2729" s="4" t="s">
        <v>7</v>
      </c>
      <c r="G2729" s="4" t="s">
        <v>7</v>
      </c>
      <c r="H2729" s="4" t="s">
        <v>8</v>
      </c>
      <c r="I2729" s="4">
        <v>6</v>
      </c>
      <c r="J2729" s="4" t="s">
        <v>960</v>
      </c>
      <c r="K2729" s="4" t="s">
        <v>959</v>
      </c>
      <c r="L2729" s="4" t="s">
        <v>4</v>
      </c>
      <c r="M2729" s="4" t="s">
        <v>958</v>
      </c>
      <c r="N2729" s="4" t="s">
        <v>169</v>
      </c>
      <c r="P2729" s="4" t="s">
        <v>1</v>
      </c>
      <c r="Q2729" s="5" t="s">
        <v>0</v>
      </c>
      <c r="R2729" s="5"/>
      <c r="S2729" s="5">
        <f>IF(P2729="심사불필요","-",VLOOKUP(K2729,'[1]자격증 backdata'!A:G,7,0))</f>
        <v>0</v>
      </c>
      <c r="T2729" s="5" t="str">
        <f>IF(S2729="-","-",IF(COUNTIFS(B:B,B2729,S:S,"필수")&gt;0,"자격요건충족","확인필요"))</f>
        <v>자격요건충족</v>
      </c>
      <c r="U2729" s="5"/>
      <c r="W2729" s="5" t="str">
        <f>IF(Q2729="4급","심사불필요",VLOOKUP(K2729,'[1]자격증 backdata'!A:B,2,0))</f>
        <v>심사불필요</v>
      </c>
      <c r="X2729" s="4" t="str">
        <f>IF(R2729="A", MIN(20, SUMIFS(W:W, B:B, B2729, R:R, "A")),IF(R2729="B", MIN(30, SUMIFS(W:W, B:B, B2729, R:R, "B")),"비해당분야"))</f>
        <v>비해당분야</v>
      </c>
      <c r="Y2729" s="4" t="str">
        <f>IF(R2729="C",MIN(30,IF(COUNTIFS(B:B,B2729,W:W,"가1")=1,25,IF(COUNTIFS(B:B,B2729,W:W,"가1")&gt;=2,30,0))+IF(COUNTIFS(B:B,B2729,W:W,"나1")&gt;=4,30,IF(COUNTIFS(B:B,B2729,W:W,"나1")=3,26,IF(COUNTIFS(B:B,B2729,W:W,"나1")=2,22,IF(COUNTIFS(B:B,B2729,W:W,"나1")=1,18,0)))))+MIN(30,IF(COUNTIFS(B:B,B2729,W:W,"가2")=1,25,IF(COUNTIFS(B:B,B2729,W:W,"가2")&gt;=2,30,0))+IF(COUNTIFS(B:B,B2729,W:W,"나2")=3,30,IF(COUNTIFS(B:B,B2729,W:W,"나2")=2,25,IF(COUNTIFS(B:B,B2729,W:W,"나2")=1,20,0)))),"비해당분야")</f>
        <v>비해당분야</v>
      </c>
      <c r="Z2729" s="4" t="str">
        <f>IF(R2729="C",VLOOKUP(K2729,'[1]자격증 backdata'!A:F,6,0),"비해당분야")</f>
        <v>비해당분야</v>
      </c>
      <c r="AA2729" s="4" t="str">
        <f>IF(R2729="C",SUMIF(B:B,B2729,Z:Z),"비해당분야")</f>
        <v>비해당분야</v>
      </c>
      <c r="AB2729" s="4" t="str">
        <f>IF(R2729="C",SUM(Y2729,AA2729),"비해당분야")</f>
        <v>비해당분야</v>
      </c>
      <c r="AC2729" s="4" t="str">
        <f>IF(R2729="C",AB2729,X2729)</f>
        <v>비해당분야</v>
      </c>
      <c r="AD2729" s="4">
        <f>VLOOKUP(K2729,'[1]자격증 backdata'!A:D,4,0)</f>
        <v>0</v>
      </c>
      <c r="AE2729" s="4">
        <f>IF(_xlfn.MAXIFS(AD:AD,B:B,B2729)&gt;10,10,_xlfn.MAXIFS(AD:AD,B:B,B2729))</f>
        <v>0</v>
      </c>
      <c r="AG2729" s="5">
        <f>VLOOKUP(K2729,'[1]자격증 backdata'!A:C,3,0)</f>
        <v>0</v>
      </c>
      <c r="AH2729" s="5">
        <f>COUNTIFS($B:$B,$B2729,$AG:$AG,AH$1)</f>
        <v>0</v>
      </c>
      <c r="AI2729" s="5">
        <f>COUNTIFS($B:$B,$B2729,$AG:$AG,AI$1)</f>
        <v>0</v>
      </c>
      <c r="AJ2729" s="5">
        <f>COUNTIFS($B:$B,$B2729,$AG:$AG,AJ$1)</f>
        <v>0</v>
      </c>
      <c r="AK2729" s="5">
        <f>COUNTIFS($B:$B,$B2729,$AG:$AG,AK$1)</f>
        <v>0</v>
      </c>
      <c r="AL2729" s="5">
        <f>COUNTIFS($B:$B,$B2729,$AG:$AG,AL$1)</f>
        <v>0</v>
      </c>
      <c r="AM2729" s="5">
        <f>COUNTIFS($B:$B,$B2729,$AG:$AG,AM$1)</f>
        <v>0</v>
      </c>
      <c r="AN2729" s="5">
        <f>COUNTIFS($B:$B,$B2729,$AG:$AG,AN$1)</f>
        <v>0</v>
      </c>
      <c r="AO2729" s="5">
        <f>COUNTIFS($B:$B,$B2729,$AG:$AG,AO$1)</f>
        <v>0</v>
      </c>
      <c r="AP2729" s="5">
        <f>COUNTIFS($B:$B,$B2729,$AG:$AG,AP$1)</f>
        <v>0</v>
      </c>
      <c r="AQ2729" s="5">
        <f>COUNTIFS($B:$B,$B2729,$AG:$AG,AQ$1)</f>
        <v>0</v>
      </c>
      <c r="AR2729" s="5">
        <f>COUNTIFS($B:$B,$B2729,$AG:$AG,AR$1)</f>
        <v>0</v>
      </c>
      <c r="AS2729" s="5">
        <f>COUNTIFS($B:$B,$B2729,$AG:$AG,AS$1)</f>
        <v>0</v>
      </c>
      <c r="AT2729" s="5">
        <f>COUNTIFS($B:$B,$B2729,$AG:$AG,AT$1)</f>
        <v>0</v>
      </c>
      <c r="AU2729" s="5">
        <f>COUNTIFS($B:$B,$B2729,$AG:$AG,AU$1)</f>
        <v>0</v>
      </c>
    </row>
    <row r="2730" spans="1:47" ht="15" customHeight="1" x14ac:dyDescent="0.35">
      <c r="A2730" s="6">
        <f>IF(B2729=B2730,A2729,A2729+1)</f>
        <v>971</v>
      </c>
      <c r="B2730" s="6" t="s">
        <v>949</v>
      </c>
      <c r="C2730" s="6" t="s">
        <v>948</v>
      </c>
      <c r="D2730" s="6" t="s">
        <v>694</v>
      </c>
      <c r="E2730" s="6" t="s">
        <v>693</v>
      </c>
      <c r="F2730" s="4" t="s">
        <v>7</v>
      </c>
      <c r="G2730" s="4" t="s">
        <v>7</v>
      </c>
      <c r="H2730" s="4" t="s">
        <v>8</v>
      </c>
      <c r="I2730" s="4">
        <v>7</v>
      </c>
      <c r="J2730" s="4" t="s">
        <v>957</v>
      </c>
      <c r="K2730" s="4" t="s">
        <v>956</v>
      </c>
      <c r="L2730" s="4" t="s">
        <v>4</v>
      </c>
      <c r="M2730" s="4" t="s">
        <v>955</v>
      </c>
      <c r="N2730" s="4" t="s">
        <v>954</v>
      </c>
      <c r="P2730" s="4" t="s">
        <v>1</v>
      </c>
      <c r="Q2730" s="5" t="s">
        <v>0</v>
      </c>
      <c r="R2730" s="5"/>
      <c r="S2730" s="5">
        <f>IF(P2730="심사불필요","-",VLOOKUP(K2730,'[1]자격증 backdata'!A:G,7,0))</f>
        <v>0</v>
      </c>
      <c r="T2730" s="5" t="str">
        <f>IF(S2730="-","-",IF(COUNTIFS(B:B,B2730,S:S,"필수")&gt;0,"자격요건충족","확인필요"))</f>
        <v>자격요건충족</v>
      </c>
      <c r="U2730" s="5"/>
      <c r="W2730" s="5" t="str">
        <f>IF(Q2730="4급","심사불필요",VLOOKUP(K2730,'[1]자격증 backdata'!A:B,2,0))</f>
        <v>심사불필요</v>
      </c>
      <c r="X2730" s="4" t="str">
        <f>IF(R2730="A", MIN(20, SUMIFS(W:W, B:B, B2730, R:R, "A")),IF(R2730="B", MIN(30, SUMIFS(W:W, B:B, B2730, R:R, "B")),"비해당분야"))</f>
        <v>비해당분야</v>
      </c>
      <c r="Y2730" s="4" t="str">
        <f>IF(R2730="C",MIN(30,IF(COUNTIFS(B:B,B2730,W:W,"가1")=1,25,IF(COUNTIFS(B:B,B2730,W:W,"가1")&gt;=2,30,0))+IF(COUNTIFS(B:B,B2730,W:W,"나1")&gt;=4,30,IF(COUNTIFS(B:B,B2730,W:W,"나1")=3,26,IF(COUNTIFS(B:B,B2730,W:W,"나1")=2,22,IF(COUNTIFS(B:B,B2730,W:W,"나1")=1,18,0)))))+MIN(30,IF(COUNTIFS(B:B,B2730,W:W,"가2")=1,25,IF(COUNTIFS(B:B,B2730,W:W,"가2")&gt;=2,30,0))+IF(COUNTIFS(B:B,B2730,W:W,"나2")=3,30,IF(COUNTIFS(B:B,B2730,W:W,"나2")=2,25,IF(COUNTIFS(B:B,B2730,W:W,"나2")=1,20,0)))),"비해당분야")</f>
        <v>비해당분야</v>
      </c>
      <c r="Z2730" s="4" t="str">
        <f>IF(R2730="C",VLOOKUP(K2730,'[1]자격증 backdata'!A:F,6,0),"비해당분야")</f>
        <v>비해당분야</v>
      </c>
      <c r="AA2730" s="4" t="str">
        <f>IF(R2730="C",SUMIF(B:B,B2730,Z:Z),"비해당분야")</f>
        <v>비해당분야</v>
      </c>
      <c r="AB2730" s="4" t="str">
        <f>IF(R2730="C",SUM(Y2730,AA2730),"비해당분야")</f>
        <v>비해당분야</v>
      </c>
      <c r="AC2730" s="4" t="str">
        <f>IF(R2730="C",AB2730,X2730)</f>
        <v>비해당분야</v>
      </c>
      <c r="AD2730" s="4">
        <f>VLOOKUP(K2730,'[1]자격증 backdata'!A:D,4,0)</f>
        <v>0</v>
      </c>
      <c r="AE2730" s="4">
        <f>IF(_xlfn.MAXIFS(AD:AD,B:B,B2730)&gt;10,10,_xlfn.MAXIFS(AD:AD,B:B,B2730))</f>
        <v>0</v>
      </c>
      <c r="AG2730" s="5">
        <f>VLOOKUP(K2730,'[1]자격증 backdata'!A:C,3,0)</f>
        <v>0</v>
      </c>
      <c r="AH2730" s="5">
        <f>COUNTIFS($B:$B,$B2730,$AG:$AG,AH$1)</f>
        <v>0</v>
      </c>
      <c r="AI2730" s="5">
        <f>COUNTIFS($B:$B,$B2730,$AG:$AG,AI$1)</f>
        <v>0</v>
      </c>
      <c r="AJ2730" s="5">
        <f>COUNTIFS($B:$B,$B2730,$AG:$AG,AJ$1)</f>
        <v>0</v>
      </c>
      <c r="AK2730" s="5">
        <f>COUNTIFS($B:$B,$B2730,$AG:$AG,AK$1)</f>
        <v>0</v>
      </c>
      <c r="AL2730" s="5">
        <f>COUNTIFS($B:$B,$B2730,$AG:$AG,AL$1)</f>
        <v>0</v>
      </c>
      <c r="AM2730" s="5">
        <f>COUNTIFS($B:$B,$B2730,$AG:$AG,AM$1)</f>
        <v>0</v>
      </c>
      <c r="AN2730" s="5">
        <f>COUNTIFS($B:$B,$B2730,$AG:$AG,AN$1)</f>
        <v>0</v>
      </c>
      <c r="AO2730" s="5">
        <f>COUNTIFS($B:$B,$B2730,$AG:$AG,AO$1)</f>
        <v>0</v>
      </c>
      <c r="AP2730" s="5">
        <f>COUNTIFS($B:$B,$B2730,$AG:$AG,AP$1)</f>
        <v>0</v>
      </c>
      <c r="AQ2730" s="5">
        <f>COUNTIFS($B:$B,$B2730,$AG:$AG,AQ$1)</f>
        <v>0</v>
      </c>
      <c r="AR2730" s="5">
        <f>COUNTIFS($B:$B,$B2730,$AG:$AG,AR$1)</f>
        <v>0</v>
      </c>
      <c r="AS2730" s="5">
        <f>COUNTIFS($B:$B,$B2730,$AG:$AG,AS$1)</f>
        <v>0</v>
      </c>
      <c r="AT2730" s="5">
        <f>COUNTIFS($B:$B,$B2730,$AG:$AG,AT$1)</f>
        <v>0</v>
      </c>
      <c r="AU2730" s="5">
        <f>COUNTIFS($B:$B,$B2730,$AG:$AG,AU$1)</f>
        <v>0</v>
      </c>
    </row>
    <row r="2731" spans="1:47" ht="15" customHeight="1" x14ac:dyDescent="0.35">
      <c r="A2731" s="6">
        <f>IF(B2730=B2731,A2730,A2730+1)</f>
        <v>971</v>
      </c>
      <c r="B2731" s="6" t="s">
        <v>949</v>
      </c>
      <c r="C2731" s="6" t="s">
        <v>948</v>
      </c>
      <c r="D2731" s="6" t="s">
        <v>694</v>
      </c>
      <c r="E2731" s="6" t="s">
        <v>693</v>
      </c>
      <c r="F2731" s="4" t="s">
        <v>7</v>
      </c>
      <c r="G2731" s="4" t="s">
        <v>7</v>
      </c>
      <c r="H2731" s="4" t="s">
        <v>8</v>
      </c>
      <c r="I2731" s="4">
        <v>8</v>
      </c>
      <c r="J2731" s="4" t="s">
        <v>953</v>
      </c>
      <c r="K2731" s="4" t="s">
        <v>952</v>
      </c>
      <c r="L2731" s="4" t="s">
        <v>4</v>
      </c>
      <c r="M2731" s="4" t="s">
        <v>951</v>
      </c>
      <c r="N2731" s="4" t="s">
        <v>344</v>
      </c>
      <c r="P2731" s="4" t="s">
        <v>1</v>
      </c>
      <c r="Q2731" s="5" t="s">
        <v>0</v>
      </c>
      <c r="R2731" s="5"/>
      <c r="S2731" s="5">
        <f>IF(P2731="심사불필요","-",VLOOKUP(K2731,'[1]자격증 backdata'!A:G,7,0))</f>
        <v>0</v>
      </c>
      <c r="T2731" s="5" t="str">
        <f>IF(S2731="-","-",IF(COUNTIFS(B:B,B2731,S:S,"필수")&gt;0,"자격요건충족","확인필요"))</f>
        <v>자격요건충족</v>
      </c>
      <c r="U2731" s="5"/>
      <c r="W2731" s="5" t="str">
        <f>IF(Q2731="4급","심사불필요",VLOOKUP(K2731,'[1]자격증 backdata'!A:B,2,0))</f>
        <v>심사불필요</v>
      </c>
      <c r="X2731" s="4" t="str">
        <f>IF(R2731="A", MIN(20, SUMIFS(W:W, B:B, B2731, R:R, "A")),IF(R2731="B", MIN(30, SUMIFS(W:W, B:B, B2731, R:R, "B")),"비해당분야"))</f>
        <v>비해당분야</v>
      </c>
      <c r="Y2731" s="4" t="str">
        <f>IF(R2731="C",MIN(30,IF(COUNTIFS(B:B,B2731,W:W,"가1")=1,25,IF(COUNTIFS(B:B,B2731,W:W,"가1")&gt;=2,30,0))+IF(COUNTIFS(B:B,B2731,W:W,"나1")&gt;=4,30,IF(COUNTIFS(B:B,B2731,W:W,"나1")=3,26,IF(COUNTIFS(B:B,B2731,W:W,"나1")=2,22,IF(COUNTIFS(B:B,B2731,W:W,"나1")=1,18,0)))))+MIN(30,IF(COUNTIFS(B:B,B2731,W:W,"가2")=1,25,IF(COUNTIFS(B:B,B2731,W:W,"가2")&gt;=2,30,0))+IF(COUNTIFS(B:B,B2731,W:W,"나2")=3,30,IF(COUNTIFS(B:B,B2731,W:W,"나2")=2,25,IF(COUNTIFS(B:B,B2731,W:W,"나2")=1,20,0)))),"비해당분야")</f>
        <v>비해당분야</v>
      </c>
      <c r="Z2731" s="4" t="str">
        <f>IF(R2731="C",VLOOKUP(K2731,'[1]자격증 backdata'!A:F,6,0),"비해당분야")</f>
        <v>비해당분야</v>
      </c>
      <c r="AA2731" s="4" t="str">
        <f>IF(R2731="C",SUMIF(B:B,B2731,Z:Z),"비해당분야")</f>
        <v>비해당분야</v>
      </c>
      <c r="AB2731" s="4" t="str">
        <f>IF(R2731="C",SUM(Y2731,AA2731),"비해당분야")</f>
        <v>비해당분야</v>
      </c>
      <c r="AC2731" s="4" t="str">
        <f>IF(R2731="C",AB2731,X2731)</f>
        <v>비해당분야</v>
      </c>
      <c r="AD2731" s="4">
        <f>VLOOKUP(K2731,'[1]자격증 backdata'!A:D,4,0)</f>
        <v>0</v>
      </c>
      <c r="AE2731" s="4">
        <f>IF(_xlfn.MAXIFS(AD:AD,B:B,B2731)&gt;10,10,_xlfn.MAXIFS(AD:AD,B:B,B2731))</f>
        <v>0</v>
      </c>
      <c r="AG2731" s="5">
        <f>VLOOKUP(K2731,'[1]자격증 backdata'!A:C,3,0)</f>
        <v>0</v>
      </c>
      <c r="AH2731" s="5">
        <f>COUNTIFS($B:$B,$B2731,$AG:$AG,AH$1)</f>
        <v>0</v>
      </c>
      <c r="AI2731" s="5">
        <f>COUNTIFS($B:$B,$B2731,$AG:$AG,AI$1)</f>
        <v>0</v>
      </c>
      <c r="AJ2731" s="5">
        <f>COUNTIFS($B:$B,$B2731,$AG:$AG,AJ$1)</f>
        <v>0</v>
      </c>
      <c r="AK2731" s="5">
        <f>COUNTIFS($B:$B,$B2731,$AG:$AG,AK$1)</f>
        <v>0</v>
      </c>
      <c r="AL2731" s="5">
        <f>COUNTIFS($B:$B,$B2731,$AG:$AG,AL$1)</f>
        <v>0</v>
      </c>
      <c r="AM2731" s="5">
        <f>COUNTIFS($B:$B,$B2731,$AG:$AG,AM$1)</f>
        <v>0</v>
      </c>
      <c r="AN2731" s="5">
        <f>COUNTIFS($B:$B,$B2731,$AG:$AG,AN$1)</f>
        <v>0</v>
      </c>
      <c r="AO2731" s="5">
        <f>COUNTIFS($B:$B,$B2731,$AG:$AG,AO$1)</f>
        <v>0</v>
      </c>
      <c r="AP2731" s="5">
        <f>COUNTIFS($B:$B,$B2731,$AG:$AG,AP$1)</f>
        <v>0</v>
      </c>
      <c r="AQ2731" s="5">
        <f>COUNTIFS($B:$B,$B2731,$AG:$AG,AQ$1)</f>
        <v>0</v>
      </c>
      <c r="AR2731" s="5">
        <f>COUNTIFS($B:$B,$B2731,$AG:$AG,AR$1)</f>
        <v>0</v>
      </c>
      <c r="AS2731" s="5">
        <f>COUNTIFS($B:$B,$B2731,$AG:$AG,AS$1)</f>
        <v>0</v>
      </c>
      <c r="AT2731" s="5">
        <f>COUNTIFS($B:$B,$B2731,$AG:$AG,AT$1)</f>
        <v>0</v>
      </c>
      <c r="AU2731" s="5">
        <f>COUNTIFS($B:$B,$B2731,$AG:$AG,AU$1)</f>
        <v>0</v>
      </c>
    </row>
    <row r="2732" spans="1:47" ht="15" customHeight="1" x14ac:dyDescent="0.35">
      <c r="A2732" s="6">
        <f>IF(B2731=B2732,A2731,A2731+1)</f>
        <v>971</v>
      </c>
      <c r="B2732" s="6" t="s">
        <v>949</v>
      </c>
      <c r="C2732" s="6" t="s">
        <v>948</v>
      </c>
      <c r="D2732" s="6" t="s">
        <v>694</v>
      </c>
      <c r="E2732" s="6" t="s">
        <v>693</v>
      </c>
      <c r="F2732" s="4" t="s">
        <v>7</v>
      </c>
      <c r="G2732" s="4" t="s">
        <v>7</v>
      </c>
      <c r="H2732" s="4" t="s">
        <v>8</v>
      </c>
      <c r="I2732" s="4">
        <v>9</v>
      </c>
      <c r="J2732" s="4" t="s">
        <v>717</v>
      </c>
      <c r="K2732" s="4" t="s">
        <v>716</v>
      </c>
      <c r="L2732" s="4" t="s">
        <v>4</v>
      </c>
      <c r="M2732" s="4" t="s">
        <v>950</v>
      </c>
      <c r="N2732" s="4" t="s">
        <v>697</v>
      </c>
      <c r="P2732" s="4" t="s">
        <v>1</v>
      </c>
      <c r="Q2732" s="5" t="s">
        <v>0</v>
      </c>
      <c r="R2732" s="5"/>
      <c r="S2732" s="5">
        <f>IF(P2732="심사불필요","-",VLOOKUP(K2732,'[1]자격증 backdata'!A:G,7,0))</f>
        <v>0</v>
      </c>
      <c r="T2732" s="5" t="str">
        <f>IF(S2732="-","-",IF(COUNTIFS(B:B,B2732,S:S,"필수")&gt;0,"자격요건충족","확인필요"))</f>
        <v>자격요건충족</v>
      </c>
      <c r="U2732" s="5"/>
      <c r="W2732" s="5" t="str">
        <f>IF(Q2732="4급","심사불필요",VLOOKUP(K2732,'[1]자격증 backdata'!A:B,2,0))</f>
        <v>심사불필요</v>
      </c>
      <c r="X2732" s="4" t="str">
        <f>IF(R2732="A", MIN(20, SUMIFS(W:W, B:B, B2732, R:R, "A")),IF(R2732="B", MIN(30, SUMIFS(W:W, B:B, B2732, R:R, "B")),"비해당분야"))</f>
        <v>비해당분야</v>
      </c>
      <c r="Y2732" s="4" t="str">
        <f>IF(R2732="C",MIN(30,IF(COUNTIFS(B:B,B2732,W:W,"가1")=1,25,IF(COUNTIFS(B:B,B2732,W:W,"가1")&gt;=2,30,0))+IF(COUNTIFS(B:B,B2732,W:W,"나1")&gt;=4,30,IF(COUNTIFS(B:B,B2732,W:W,"나1")=3,26,IF(COUNTIFS(B:B,B2732,W:W,"나1")=2,22,IF(COUNTIFS(B:B,B2732,W:W,"나1")=1,18,0)))))+MIN(30,IF(COUNTIFS(B:B,B2732,W:W,"가2")=1,25,IF(COUNTIFS(B:B,B2732,W:W,"가2")&gt;=2,30,0))+IF(COUNTIFS(B:B,B2732,W:W,"나2")=3,30,IF(COUNTIFS(B:B,B2732,W:W,"나2")=2,25,IF(COUNTIFS(B:B,B2732,W:W,"나2")=1,20,0)))),"비해당분야")</f>
        <v>비해당분야</v>
      </c>
      <c r="Z2732" s="4" t="str">
        <f>IF(R2732="C",VLOOKUP(K2732,'[1]자격증 backdata'!A:F,6,0),"비해당분야")</f>
        <v>비해당분야</v>
      </c>
      <c r="AA2732" s="4" t="str">
        <f>IF(R2732="C",SUMIF(B:B,B2732,Z:Z),"비해당분야")</f>
        <v>비해당분야</v>
      </c>
      <c r="AB2732" s="4" t="str">
        <f>IF(R2732="C",SUM(Y2732,AA2732),"비해당분야")</f>
        <v>비해당분야</v>
      </c>
      <c r="AC2732" s="4" t="str">
        <f>IF(R2732="C",AB2732,X2732)</f>
        <v>비해당분야</v>
      </c>
      <c r="AD2732" s="4">
        <f>VLOOKUP(K2732,'[1]자격증 backdata'!A:D,4,0)</f>
        <v>0</v>
      </c>
      <c r="AE2732" s="4">
        <f>IF(_xlfn.MAXIFS(AD:AD,B:B,B2732)&gt;10,10,_xlfn.MAXIFS(AD:AD,B:B,B2732))</f>
        <v>0</v>
      </c>
      <c r="AG2732" s="5">
        <f>VLOOKUP(K2732,'[1]자격증 backdata'!A:C,3,0)</f>
        <v>0</v>
      </c>
      <c r="AH2732" s="5">
        <f>COUNTIFS($B:$B,$B2732,$AG:$AG,AH$1)</f>
        <v>0</v>
      </c>
      <c r="AI2732" s="5">
        <f>COUNTIFS($B:$B,$B2732,$AG:$AG,AI$1)</f>
        <v>0</v>
      </c>
      <c r="AJ2732" s="5">
        <f>COUNTIFS($B:$B,$B2732,$AG:$AG,AJ$1)</f>
        <v>0</v>
      </c>
      <c r="AK2732" s="5">
        <f>COUNTIFS($B:$B,$B2732,$AG:$AG,AK$1)</f>
        <v>0</v>
      </c>
      <c r="AL2732" s="5">
        <f>COUNTIFS($B:$B,$B2732,$AG:$AG,AL$1)</f>
        <v>0</v>
      </c>
      <c r="AM2732" s="5">
        <f>COUNTIFS($B:$B,$B2732,$AG:$AG,AM$1)</f>
        <v>0</v>
      </c>
      <c r="AN2732" s="5">
        <f>COUNTIFS($B:$B,$B2732,$AG:$AG,AN$1)</f>
        <v>0</v>
      </c>
      <c r="AO2732" s="5">
        <f>COUNTIFS($B:$B,$B2732,$AG:$AG,AO$1)</f>
        <v>0</v>
      </c>
      <c r="AP2732" s="5">
        <f>COUNTIFS($B:$B,$B2732,$AG:$AG,AP$1)</f>
        <v>0</v>
      </c>
      <c r="AQ2732" s="5">
        <f>COUNTIFS($B:$B,$B2732,$AG:$AG,AQ$1)</f>
        <v>0</v>
      </c>
      <c r="AR2732" s="5">
        <f>COUNTIFS($B:$B,$B2732,$AG:$AG,AR$1)</f>
        <v>0</v>
      </c>
      <c r="AS2732" s="5">
        <f>COUNTIFS($B:$B,$B2732,$AG:$AG,AS$1)</f>
        <v>0</v>
      </c>
      <c r="AT2732" s="5">
        <f>COUNTIFS($B:$B,$B2732,$AG:$AG,AT$1)</f>
        <v>0</v>
      </c>
      <c r="AU2732" s="5">
        <f>COUNTIFS($B:$B,$B2732,$AG:$AG,AU$1)</f>
        <v>0</v>
      </c>
    </row>
    <row r="2733" spans="1:47" ht="15" customHeight="1" x14ac:dyDescent="0.35">
      <c r="A2733" s="6">
        <f>IF(B2732=B2733,A2732,A2732+1)</f>
        <v>971</v>
      </c>
      <c r="B2733" s="6" t="s">
        <v>949</v>
      </c>
      <c r="C2733" s="6" t="s">
        <v>948</v>
      </c>
      <c r="D2733" s="6" t="s">
        <v>694</v>
      </c>
      <c r="E2733" s="6" t="s">
        <v>693</v>
      </c>
      <c r="F2733" s="4" t="s">
        <v>7</v>
      </c>
      <c r="G2733" s="4" t="s">
        <v>7</v>
      </c>
      <c r="H2733" s="4" t="s">
        <v>8</v>
      </c>
      <c r="I2733" s="4">
        <v>10</v>
      </c>
      <c r="J2733" s="4" t="s">
        <v>947</v>
      </c>
      <c r="K2733" s="4" t="s">
        <v>946</v>
      </c>
      <c r="L2733" s="4" t="s">
        <v>945</v>
      </c>
      <c r="M2733" s="4" t="s">
        <v>944</v>
      </c>
      <c r="N2733" s="4" t="s">
        <v>943</v>
      </c>
      <c r="P2733" s="4" t="s">
        <v>1</v>
      </c>
      <c r="Q2733" s="5" t="s">
        <v>0</v>
      </c>
      <c r="R2733" s="5"/>
      <c r="S2733" s="5">
        <f>IF(P2733="심사불필요","-",VLOOKUP(K2733,'[1]자격증 backdata'!A:G,7,0))</f>
        <v>0</v>
      </c>
      <c r="T2733" s="5" t="str">
        <f>IF(S2733="-","-",IF(COUNTIFS(B:B,B2733,S:S,"필수")&gt;0,"자격요건충족","확인필요"))</f>
        <v>자격요건충족</v>
      </c>
      <c r="U2733" s="5"/>
      <c r="W2733" s="5" t="str">
        <f>IF(Q2733="4급","심사불필요",VLOOKUP(K2733,'[1]자격증 backdata'!A:B,2,0))</f>
        <v>심사불필요</v>
      </c>
      <c r="X2733" s="4" t="str">
        <f>IF(R2733="A", MIN(20, SUMIFS(W:W, B:B, B2733, R:R, "A")),IF(R2733="B", MIN(30, SUMIFS(W:W, B:B, B2733, R:R, "B")),"비해당분야"))</f>
        <v>비해당분야</v>
      </c>
      <c r="Y2733" s="4" t="str">
        <f>IF(R2733="C",MIN(30,IF(COUNTIFS(B:B,B2733,W:W,"가1")=1,25,IF(COUNTIFS(B:B,B2733,W:W,"가1")&gt;=2,30,0))+IF(COUNTIFS(B:B,B2733,W:W,"나1")&gt;=4,30,IF(COUNTIFS(B:B,B2733,W:W,"나1")=3,26,IF(COUNTIFS(B:B,B2733,W:W,"나1")=2,22,IF(COUNTIFS(B:B,B2733,W:W,"나1")=1,18,0)))))+MIN(30,IF(COUNTIFS(B:B,B2733,W:W,"가2")=1,25,IF(COUNTIFS(B:B,B2733,W:W,"가2")&gt;=2,30,0))+IF(COUNTIFS(B:B,B2733,W:W,"나2")=3,30,IF(COUNTIFS(B:B,B2733,W:W,"나2")=2,25,IF(COUNTIFS(B:B,B2733,W:W,"나2")=1,20,0)))),"비해당분야")</f>
        <v>비해당분야</v>
      </c>
      <c r="Z2733" s="4" t="str">
        <f>IF(R2733="C",VLOOKUP(K2733,'[1]자격증 backdata'!A:F,6,0),"비해당분야")</f>
        <v>비해당분야</v>
      </c>
      <c r="AA2733" s="4" t="str">
        <f>IF(R2733="C",SUMIF(B:B,B2733,Z:Z),"비해당분야")</f>
        <v>비해당분야</v>
      </c>
      <c r="AB2733" s="4" t="str">
        <f>IF(R2733="C",SUM(Y2733,AA2733),"비해당분야")</f>
        <v>비해당분야</v>
      </c>
      <c r="AC2733" s="4" t="str">
        <f>IF(R2733="C",AB2733,X2733)</f>
        <v>비해당분야</v>
      </c>
      <c r="AD2733" s="4">
        <f>VLOOKUP(K2733,'[1]자격증 backdata'!A:D,4,0)</f>
        <v>0</v>
      </c>
      <c r="AE2733" s="4">
        <f>IF(_xlfn.MAXIFS(AD:AD,B:B,B2733)&gt;10,10,_xlfn.MAXIFS(AD:AD,B:B,B2733))</f>
        <v>0</v>
      </c>
      <c r="AG2733" s="5">
        <f>VLOOKUP(K2733,'[1]자격증 backdata'!A:C,3,0)</f>
        <v>0</v>
      </c>
      <c r="AH2733" s="5">
        <f>COUNTIFS($B:$B,$B2733,$AG:$AG,AH$1)</f>
        <v>0</v>
      </c>
      <c r="AI2733" s="5">
        <f>COUNTIFS($B:$B,$B2733,$AG:$AG,AI$1)</f>
        <v>0</v>
      </c>
      <c r="AJ2733" s="5">
        <f>COUNTIFS($B:$B,$B2733,$AG:$AG,AJ$1)</f>
        <v>0</v>
      </c>
      <c r="AK2733" s="5">
        <f>COUNTIFS($B:$B,$B2733,$AG:$AG,AK$1)</f>
        <v>0</v>
      </c>
      <c r="AL2733" s="5">
        <f>COUNTIFS($B:$B,$B2733,$AG:$AG,AL$1)</f>
        <v>0</v>
      </c>
      <c r="AM2733" s="5">
        <f>COUNTIFS($B:$B,$B2733,$AG:$AG,AM$1)</f>
        <v>0</v>
      </c>
      <c r="AN2733" s="5">
        <f>COUNTIFS($B:$B,$B2733,$AG:$AG,AN$1)</f>
        <v>0</v>
      </c>
      <c r="AO2733" s="5">
        <f>COUNTIFS($B:$B,$B2733,$AG:$AG,AO$1)</f>
        <v>0</v>
      </c>
      <c r="AP2733" s="5">
        <f>COUNTIFS($B:$B,$B2733,$AG:$AG,AP$1)</f>
        <v>0</v>
      </c>
      <c r="AQ2733" s="5">
        <f>COUNTIFS($B:$B,$B2733,$AG:$AG,AQ$1)</f>
        <v>0</v>
      </c>
      <c r="AR2733" s="5">
        <f>COUNTIFS($B:$B,$B2733,$AG:$AG,AR$1)</f>
        <v>0</v>
      </c>
      <c r="AS2733" s="5">
        <f>COUNTIFS($B:$B,$B2733,$AG:$AG,AS$1)</f>
        <v>0</v>
      </c>
      <c r="AT2733" s="5">
        <f>COUNTIFS($B:$B,$B2733,$AG:$AG,AT$1)</f>
        <v>0</v>
      </c>
      <c r="AU2733" s="5">
        <f>COUNTIFS($B:$B,$B2733,$AG:$AG,AU$1)</f>
        <v>0</v>
      </c>
    </row>
    <row r="2734" spans="1:47" ht="15" customHeight="1" x14ac:dyDescent="0.35">
      <c r="A2734" s="3">
        <f>IF(B2733=B2734,A2733,A2733+1)</f>
        <v>972</v>
      </c>
      <c r="B2734" s="3" t="s">
        <v>934</v>
      </c>
      <c r="C2734" s="3" t="s">
        <v>933</v>
      </c>
      <c r="D2734" s="3" t="s">
        <v>694</v>
      </c>
      <c r="E2734" s="3" t="s">
        <v>693</v>
      </c>
      <c r="F2734" s="4" t="s">
        <v>8</v>
      </c>
      <c r="G2734" s="4" t="s">
        <v>7</v>
      </c>
      <c r="H2734" s="4" t="s">
        <v>7</v>
      </c>
      <c r="I2734" s="3">
        <v>1</v>
      </c>
      <c r="J2734" s="3" t="s">
        <v>700</v>
      </c>
      <c r="K2734" s="3" t="s">
        <v>699</v>
      </c>
      <c r="L2734" s="3" t="s">
        <v>4</v>
      </c>
      <c r="M2734" s="3" t="s">
        <v>942</v>
      </c>
      <c r="N2734" s="3" t="s">
        <v>728</v>
      </c>
      <c r="P2734" s="3" t="s">
        <v>1</v>
      </c>
      <c r="Q2734" s="2" t="s">
        <v>0</v>
      </c>
      <c r="R2734" s="2"/>
      <c r="S2734" s="2" t="str">
        <f>IF(P2734="심사불필요","-",VLOOKUP(K2734,'[1]자격증 backdata'!A:G,7,0))</f>
        <v>필수</v>
      </c>
      <c r="T2734" s="2" t="str">
        <f>IF(S2734="-","-",IF(COUNTIFS(B:B,B2734,S:S,"필수")&gt;0,"자격요건충족","확인필요"))</f>
        <v>자격요건충족</v>
      </c>
      <c r="U2734" s="2"/>
      <c r="W2734" s="2" t="str">
        <f>IF(Q2734="4급","심사불필요",VLOOKUP(K2734,'[1]자격증 backdata'!A:B,2,0))</f>
        <v>심사불필요</v>
      </c>
      <c r="X2734" s="3" t="str">
        <f>IF(R2734="A", MIN(20, SUMIFS(W:W, B:B, B2734, R:R, "A")),IF(R2734="B", MIN(30, SUMIFS(W:W, B:B, B2734, R:R, "B")),"비해당분야"))</f>
        <v>비해당분야</v>
      </c>
      <c r="Y2734" s="3" t="str">
        <f>IF(R2734="C",MIN(30,IF(COUNTIFS(B:B,B2734,W:W,"가1")=1,25,IF(COUNTIFS(B:B,B2734,W:W,"가1")&gt;=2,30,0))+IF(COUNTIFS(B:B,B2734,W:W,"나1")&gt;=4,30,IF(COUNTIFS(B:B,B2734,W:W,"나1")=3,26,IF(COUNTIFS(B:B,B2734,W:W,"나1")=2,22,IF(COUNTIFS(B:B,B2734,W:W,"나1")=1,18,0)))))+MIN(30,IF(COUNTIFS(B:B,B2734,W:W,"가2")=1,25,IF(COUNTIFS(B:B,B2734,W:W,"가2")&gt;=2,30,0))+IF(COUNTIFS(B:B,B2734,W:W,"나2")=3,30,IF(COUNTIFS(B:B,B2734,W:W,"나2")=2,25,IF(COUNTIFS(B:B,B2734,W:W,"나2")=1,20,0)))),"비해당분야")</f>
        <v>비해당분야</v>
      </c>
      <c r="Z2734" s="3" t="str">
        <f>IF(R2734="C",VLOOKUP(K2734,'[1]자격증 backdata'!A:F,6,0),"비해당분야")</f>
        <v>비해당분야</v>
      </c>
      <c r="AA2734" s="3" t="str">
        <f>IF(R2734="C",SUMIF(B:B,B2734,Z:Z),"비해당분야")</f>
        <v>비해당분야</v>
      </c>
      <c r="AB2734" s="3" t="str">
        <f>IF(R2734="C",SUM(Y2734,AA2734),"비해당분야")</f>
        <v>비해당분야</v>
      </c>
      <c r="AC2734" s="3" t="str">
        <f>IF(R2734="C",AB2734,X2734)</f>
        <v>비해당분야</v>
      </c>
      <c r="AD2734" s="3">
        <f>VLOOKUP(K2734,'[1]자격증 backdata'!A:D,4,0)</f>
        <v>0</v>
      </c>
      <c r="AE2734" s="3">
        <f>IF(_xlfn.MAXIFS(AD:AD,B:B,B2734)&gt;10,10,_xlfn.MAXIFS(AD:AD,B:B,B2734))</f>
        <v>5</v>
      </c>
      <c r="AG2734" s="2">
        <f>VLOOKUP(K2734,'[1]자격증 backdata'!A:C,3,0)</f>
        <v>0</v>
      </c>
      <c r="AH2734" s="2">
        <f>COUNTIFS($B:$B,$B2734,$AG:$AG,AH$1)</f>
        <v>0</v>
      </c>
      <c r="AI2734" s="2">
        <f>COUNTIFS($B:$B,$B2734,$AG:$AG,AI$1)</f>
        <v>0</v>
      </c>
      <c r="AJ2734" s="2">
        <f>COUNTIFS($B:$B,$B2734,$AG:$AG,AJ$1)</f>
        <v>0</v>
      </c>
      <c r="AK2734" s="2">
        <f>COUNTIFS($B:$B,$B2734,$AG:$AG,AK$1)</f>
        <v>0</v>
      </c>
      <c r="AL2734" s="2">
        <f>COUNTIFS($B:$B,$B2734,$AG:$AG,AL$1)</f>
        <v>0</v>
      </c>
      <c r="AM2734" s="2">
        <f>COUNTIFS($B:$B,$B2734,$AG:$AG,AM$1)</f>
        <v>0</v>
      </c>
      <c r="AN2734" s="2">
        <f>COUNTIFS($B:$B,$B2734,$AG:$AG,AN$1)</f>
        <v>0</v>
      </c>
      <c r="AO2734" s="2">
        <f>COUNTIFS($B:$B,$B2734,$AG:$AG,AO$1)</f>
        <v>0</v>
      </c>
      <c r="AP2734" s="2">
        <f>COUNTIFS($B:$B,$B2734,$AG:$AG,AP$1)</f>
        <v>0</v>
      </c>
      <c r="AQ2734" s="2">
        <f>COUNTIFS($B:$B,$B2734,$AG:$AG,AQ$1)</f>
        <v>0</v>
      </c>
      <c r="AR2734" s="2">
        <f>COUNTIFS($B:$B,$B2734,$AG:$AG,AR$1)</f>
        <v>0</v>
      </c>
      <c r="AS2734" s="2">
        <f>COUNTIFS($B:$B,$B2734,$AG:$AG,AS$1)</f>
        <v>0</v>
      </c>
      <c r="AT2734" s="2">
        <f>COUNTIFS($B:$B,$B2734,$AG:$AG,AT$1)</f>
        <v>0</v>
      </c>
      <c r="AU2734" s="2">
        <f>COUNTIFS($B:$B,$B2734,$AG:$AG,AU$1)</f>
        <v>0</v>
      </c>
    </row>
    <row r="2735" spans="1:47" ht="15" customHeight="1" x14ac:dyDescent="0.35">
      <c r="A2735" s="7">
        <f>IF(B2734=B2735,A2734,A2734+1)</f>
        <v>972</v>
      </c>
      <c r="B2735" s="7" t="s">
        <v>934</v>
      </c>
      <c r="C2735" s="7" t="s">
        <v>933</v>
      </c>
      <c r="D2735" s="7" t="s">
        <v>694</v>
      </c>
      <c r="E2735" s="7" t="s">
        <v>693</v>
      </c>
      <c r="F2735" s="4" t="s">
        <v>7</v>
      </c>
      <c r="G2735" s="4" t="s">
        <v>7</v>
      </c>
      <c r="H2735" s="4" t="s">
        <v>8</v>
      </c>
      <c r="I2735" s="3">
        <v>2</v>
      </c>
      <c r="J2735" s="3" t="s">
        <v>868</v>
      </c>
      <c r="K2735" s="3" t="s">
        <v>867</v>
      </c>
      <c r="L2735" s="3" t="s">
        <v>4</v>
      </c>
      <c r="M2735" s="3" t="s">
        <v>941</v>
      </c>
      <c r="N2735" s="3" t="s">
        <v>124</v>
      </c>
      <c r="P2735" s="3" t="s">
        <v>1</v>
      </c>
      <c r="Q2735" s="2" t="s">
        <v>0</v>
      </c>
      <c r="R2735" s="2"/>
      <c r="S2735" s="2">
        <f>IF(P2735="심사불필요","-",VLOOKUP(K2735,'[1]자격증 backdata'!A:G,7,0))</f>
        <v>0</v>
      </c>
      <c r="T2735" s="2" t="str">
        <f>IF(S2735="-","-",IF(COUNTIFS(B:B,B2735,S:S,"필수")&gt;0,"자격요건충족","확인필요"))</f>
        <v>자격요건충족</v>
      </c>
      <c r="U2735" s="2"/>
      <c r="W2735" s="2" t="str">
        <f>IF(Q2735="4급","심사불필요",VLOOKUP(K2735,'[1]자격증 backdata'!A:B,2,0))</f>
        <v>심사불필요</v>
      </c>
      <c r="X2735" s="3" t="str">
        <f>IF(R2735="A", MIN(20, SUMIFS(W:W, B:B, B2735, R:R, "A")),IF(R2735="B", MIN(30, SUMIFS(W:W, B:B, B2735, R:R, "B")),"비해당분야"))</f>
        <v>비해당분야</v>
      </c>
      <c r="Y2735" s="3" t="str">
        <f>IF(R2735="C",MIN(30,IF(COUNTIFS(B:B,B2735,W:W,"가1")=1,25,IF(COUNTIFS(B:B,B2735,W:W,"가1")&gt;=2,30,0))+IF(COUNTIFS(B:B,B2735,W:W,"나1")&gt;=4,30,IF(COUNTIFS(B:B,B2735,W:W,"나1")=3,26,IF(COUNTIFS(B:B,B2735,W:W,"나1")=2,22,IF(COUNTIFS(B:B,B2735,W:W,"나1")=1,18,0)))))+MIN(30,IF(COUNTIFS(B:B,B2735,W:W,"가2")=1,25,IF(COUNTIFS(B:B,B2735,W:W,"가2")&gt;=2,30,0))+IF(COUNTIFS(B:B,B2735,W:W,"나2")=3,30,IF(COUNTIFS(B:B,B2735,W:W,"나2")=2,25,IF(COUNTIFS(B:B,B2735,W:W,"나2")=1,20,0)))),"비해당분야")</f>
        <v>비해당분야</v>
      </c>
      <c r="Z2735" s="3" t="str">
        <f>IF(R2735="C",VLOOKUP(K2735,'[1]자격증 backdata'!A:F,6,0),"비해당분야")</f>
        <v>비해당분야</v>
      </c>
      <c r="AA2735" s="3" t="str">
        <f>IF(R2735="C",SUMIF(B:B,B2735,Z:Z),"비해당분야")</f>
        <v>비해당분야</v>
      </c>
      <c r="AB2735" s="3" t="str">
        <f>IF(R2735="C",SUM(Y2735,AA2735),"비해당분야")</f>
        <v>비해당분야</v>
      </c>
      <c r="AC2735" s="3" t="str">
        <f>IF(R2735="C",AB2735,X2735)</f>
        <v>비해당분야</v>
      </c>
      <c r="AD2735" s="3">
        <f>VLOOKUP(K2735,'[1]자격증 backdata'!A:D,4,0)</f>
        <v>0</v>
      </c>
      <c r="AE2735" s="3">
        <f>IF(_xlfn.MAXIFS(AD:AD,B:B,B2735)&gt;10,10,_xlfn.MAXIFS(AD:AD,B:B,B2735))</f>
        <v>5</v>
      </c>
      <c r="AG2735" s="2">
        <f>VLOOKUP(K2735,'[1]자격증 backdata'!A:C,3,0)</f>
        <v>0</v>
      </c>
      <c r="AH2735" s="2">
        <f>COUNTIFS($B:$B,$B2735,$AG:$AG,AH$1)</f>
        <v>0</v>
      </c>
      <c r="AI2735" s="2">
        <f>COUNTIFS($B:$B,$B2735,$AG:$AG,AI$1)</f>
        <v>0</v>
      </c>
      <c r="AJ2735" s="2">
        <f>COUNTIFS($B:$B,$B2735,$AG:$AG,AJ$1)</f>
        <v>0</v>
      </c>
      <c r="AK2735" s="2">
        <f>COUNTIFS($B:$B,$B2735,$AG:$AG,AK$1)</f>
        <v>0</v>
      </c>
      <c r="AL2735" s="2">
        <f>COUNTIFS($B:$B,$B2735,$AG:$AG,AL$1)</f>
        <v>0</v>
      </c>
      <c r="AM2735" s="2">
        <f>COUNTIFS($B:$B,$B2735,$AG:$AG,AM$1)</f>
        <v>0</v>
      </c>
      <c r="AN2735" s="2">
        <f>COUNTIFS($B:$B,$B2735,$AG:$AG,AN$1)</f>
        <v>0</v>
      </c>
      <c r="AO2735" s="2">
        <f>COUNTIFS($B:$B,$B2735,$AG:$AG,AO$1)</f>
        <v>0</v>
      </c>
      <c r="AP2735" s="2">
        <f>COUNTIFS($B:$B,$B2735,$AG:$AG,AP$1)</f>
        <v>0</v>
      </c>
      <c r="AQ2735" s="2">
        <f>COUNTIFS($B:$B,$B2735,$AG:$AG,AQ$1)</f>
        <v>0</v>
      </c>
      <c r="AR2735" s="2">
        <f>COUNTIFS($B:$B,$B2735,$AG:$AG,AR$1)</f>
        <v>0</v>
      </c>
      <c r="AS2735" s="2">
        <f>COUNTIFS($B:$B,$B2735,$AG:$AG,AS$1)</f>
        <v>0</v>
      </c>
      <c r="AT2735" s="2">
        <f>COUNTIFS($B:$B,$B2735,$AG:$AG,AT$1)</f>
        <v>0</v>
      </c>
      <c r="AU2735" s="2">
        <f>COUNTIFS($B:$B,$B2735,$AG:$AG,AU$1)</f>
        <v>0</v>
      </c>
    </row>
    <row r="2736" spans="1:47" ht="15" customHeight="1" x14ac:dyDescent="0.35">
      <c r="A2736" s="7">
        <f>IF(B2735=B2736,A2735,A2735+1)</f>
        <v>972</v>
      </c>
      <c r="B2736" s="7" t="s">
        <v>934</v>
      </c>
      <c r="C2736" s="7" t="s">
        <v>933</v>
      </c>
      <c r="D2736" s="7" t="s">
        <v>694</v>
      </c>
      <c r="E2736" s="7" t="s">
        <v>693</v>
      </c>
      <c r="F2736" s="4" t="s">
        <v>7</v>
      </c>
      <c r="G2736" s="4" t="s">
        <v>7</v>
      </c>
      <c r="H2736" s="4" t="s">
        <v>8</v>
      </c>
      <c r="I2736" s="3">
        <v>3</v>
      </c>
      <c r="J2736" s="3" t="s">
        <v>872</v>
      </c>
      <c r="K2736" s="3" t="s">
        <v>871</v>
      </c>
      <c r="L2736" s="3" t="s">
        <v>4</v>
      </c>
      <c r="M2736" s="3" t="s">
        <v>940</v>
      </c>
      <c r="N2736" s="3" t="s">
        <v>939</v>
      </c>
      <c r="P2736" s="3" t="s">
        <v>1</v>
      </c>
      <c r="Q2736" s="2" t="s">
        <v>0</v>
      </c>
      <c r="R2736" s="2"/>
      <c r="S2736" s="2">
        <f>IF(P2736="심사불필요","-",VLOOKUP(K2736,'[1]자격증 backdata'!A:G,7,0))</f>
        <v>0</v>
      </c>
      <c r="T2736" s="2" t="str">
        <f>IF(S2736="-","-",IF(COUNTIFS(B:B,B2736,S:S,"필수")&gt;0,"자격요건충족","확인필요"))</f>
        <v>자격요건충족</v>
      </c>
      <c r="U2736" s="2"/>
      <c r="W2736" s="2" t="str">
        <f>IF(Q2736="4급","심사불필요",VLOOKUP(K2736,'[1]자격증 backdata'!A:B,2,0))</f>
        <v>심사불필요</v>
      </c>
      <c r="X2736" s="3" t="str">
        <f>IF(R2736="A", MIN(20, SUMIFS(W:W, B:B, B2736, R:R, "A")),IF(R2736="B", MIN(30, SUMIFS(W:W, B:B, B2736, R:R, "B")),"비해당분야"))</f>
        <v>비해당분야</v>
      </c>
      <c r="Y2736" s="3" t="str">
        <f>IF(R2736="C",MIN(30,IF(COUNTIFS(B:B,B2736,W:W,"가1")=1,25,IF(COUNTIFS(B:B,B2736,W:W,"가1")&gt;=2,30,0))+IF(COUNTIFS(B:B,B2736,W:W,"나1")&gt;=4,30,IF(COUNTIFS(B:B,B2736,W:W,"나1")=3,26,IF(COUNTIFS(B:B,B2736,W:W,"나1")=2,22,IF(COUNTIFS(B:B,B2736,W:W,"나1")=1,18,0)))))+MIN(30,IF(COUNTIFS(B:B,B2736,W:W,"가2")=1,25,IF(COUNTIFS(B:B,B2736,W:W,"가2")&gt;=2,30,0))+IF(COUNTIFS(B:B,B2736,W:W,"나2")=3,30,IF(COUNTIFS(B:B,B2736,W:W,"나2")=2,25,IF(COUNTIFS(B:B,B2736,W:W,"나2")=1,20,0)))),"비해당분야")</f>
        <v>비해당분야</v>
      </c>
      <c r="Z2736" s="3" t="str">
        <f>IF(R2736="C",VLOOKUP(K2736,'[1]자격증 backdata'!A:F,6,0),"비해당분야")</f>
        <v>비해당분야</v>
      </c>
      <c r="AA2736" s="3" t="str">
        <f>IF(R2736="C",SUMIF(B:B,B2736,Z:Z),"비해당분야")</f>
        <v>비해당분야</v>
      </c>
      <c r="AB2736" s="3" t="str">
        <f>IF(R2736="C",SUM(Y2736,AA2736),"비해당분야")</f>
        <v>비해당분야</v>
      </c>
      <c r="AC2736" s="3" t="str">
        <f>IF(R2736="C",AB2736,X2736)</f>
        <v>비해당분야</v>
      </c>
      <c r="AD2736" s="3">
        <f>VLOOKUP(K2736,'[1]자격증 backdata'!A:D,4,0)</f>
        <v>0</v>
      </c>
      <c r="AE2736" s="3">
        <f>IF(_xlfn.MAXIFS(AD:AD,B:B,B2736)&gt;10,10,_xlfn.MAXIFS(AD:AD,B:B,B2736))</f>
        <v>5</v>
      </c>
      <c r="AG2736" s="2">
        <f>VLOOKUP(K2736,'[1]자격증 backdata'!A:C,3,0)</f>
        <v>0</v>
      </c>
      <c r="AH2736" s="2">
        <f>COUNTIFS($B:$B,$B2736,$AG:$AG,AH$1)</f>
        <v>0</v>
      </c>
      <c r="AI2736" s="2">
        <f>COUNTIFS($B:$B,$B2736,$AG:$AG,AI$1)</f>
        <v>0</v>
      </c>
      <c r="AJ2736" s="2">
        <f>COUNTIFS($B:$B,$B2736,$AG:$AG,AJ$1)</f>
        <v>0</v>
      </c>
      <c r="AK2736" s="2">
        <f>COUNTIFS($B:$B,$B2736,$AG:$AG,AK$1)</f>
        <v>0</v>
      </c>
      <c r="AL2736" s="2">
        <f>COUNTIFS($B:$B,$B2736,$AG:$AG,AL$1)</f>
        <v>0</v>
      </c>
      <c r="AM2736" s="2">
        <f>COUNTIFS($B:$B,$B2736,$AG:$AG,AM$1)</f>
        <v>0</v>
      </c>
      <c r="AN2736" s="2">
        <f>COUNTIFS($B:$B,$B2736,$AG:$AG,AN$1)</f>
        <v>0</v>
      </c>
      <c r="AO2736" s="2">
        <f>COUNTIFS($B:$B,$B2736,$AG:$AG,AO$1)</f>
        <v>0</v>
      </c>
      <c r="AP2736" s="2">
        <f>COUNTIFS($B:$B,$B2736,$AG:$AG,AP$1)</f>
        <v>0</v>
      </c>
      <c r="AQ2736" s="2">
        <f>COUNTIFS($B:$B,$B2736,$AG:$AG,AQ$1)</f>
        <v>0</v>
      </c>
      <c r="AR2736" s="2">
        <f>COUNTIFS($B:$B,$B2736,$AG:$AG,AR$1)</f>
        <v>0</v>
      </c>
      <c r="AS2736" s="2">
        <f>COUNTIFS($B:$B,$B2736,$AG:$AG,AS$1)</f>
        <v>0</v>
      </c>
      <c r="AT2736" s="2">
        <f>COUNTIFS($B:$B,$B2736,$AG:$AG,AT$1)</f>
        <v>0</v>
      </c>
      <c r="AU2736" s="2">
        <f>COUNTIFS($B:$B,$B2736,$AG:$AG,AU$1)</f>
        <v>0</v>
      </c>
    </row>
    <row r="2737" spans="1:47" ht="15" customHeight="1" x14ac:dyDescent="0.35">
      <c r="A2737" s="7">
        <f>IF(B2736=B2737,A2736,A2736+1)</f>
        <v>972</v>
      </c>
      <c r="B2737" s="7" t="s">
        <v>934</v>
      </c>
      <c r="C2737" s="7" t="s">
        <v>933</v>
      </c>
      <c r="D2737" s="7" t="s">
        <v>694</v>
      </c>
      <c r="E2737" s="7" t="s">
        <v>693</v>
      </c>
      <c r="F2737" s="4" t="s">
        <v>7</v>
      </c>
      <c r="G2737" s="4" t="s">
        <v>7</v>
      </c>
      <c r="H2737" s="4" t="s">
        <v>8</v>
      </c>
      <c r="I2737" s="3">
        <v>4</v>
      </c>
      <c r="J2737" s="3" t="s">
        <v>69</v>
      </c>
      <c r="K2737" s="3" t="s">
        <v>780</v>
      </c>
      <c r="L2737" s="3" t="s">
        <v>36</v>
      </c>
      <c r="M2737" s="3" t="s">
        <v>938</v>
      </c>
      <c r="N2737" s="3" t="s">
        <v>937</v>
      </c>
      <c r="P2737" s="3" t="s">
        <v>1</v>
      </c>
      <c r="Q2737" s="2" t="s">
        <v>0</v>
      </c>
      <c r="R2737" s="2"/>
      <c r="S2737" s="2">
        <f>IF(P2737="심사불필요","-",VLOOKUP(K2737,'[1]자격증 backdata'!A:G,7,0))</f>
        <v>0</v>
      </c>
      <c r="T2737" s="2" t="str">
        <f>IF(S2737="-","-",IF(COUNTIFS(B:B,B2737,S:S,"필수")&gt;0,"자격요건충족","확인필요"))</f>
        <v>자격요건충족</v>
      </c>
      <c r="U2737" s="2"/>
      <c r="W2737" s="2" t="str">
        <f>IF(Q2737="4급","심사불필요",VLOOKUP(K2737,'[1]자격증 backdata'!A:B,2,0))</f>
        <v>심사불필요</v>
      </c>
      <c r="X2737" s="3" t="str">
        <f>IF(R2737="A", MIN(20, SUMIFS(W:W, B:B, B2737, R:R, "A")),IF(R2737="B", MIN(30, SUMIFS(W:W, B:B, B2737, R:R, "B")),"비해당분야"))</f>
        <v>비해당분야</v>
      </c>
      <c r="Y2737" s="3" t="str">
        <f>IF(R2737="C",MIN(30,IF(COUNTIFS(B:B,B2737,W:W,"가1")=1,25,IF(COUNTIFS(B:B,B2737,W:W,"가1")&gt;=2,30,0))+IF(COUNTIFS(B:B,B2737,W:W,"나1")&gt;=4,30,IF(COUNTIFS(B:B,B2737,W:W,"나1")=3,26,IF(COUNTIFS(B:B,B2737,W:W,"나1")=2,22,IF(COUNTIFS(B:B,B2737,W:W,"나1")=1,18,0)))))+MIN(30,IF(COUNTIFS(B:B,B2737,W:W,"가2")=1,25,IF(COUNTIFS(B:B,B2737,W:W,"가2")&gt;=2,30,0))+IF(COUNTIFS(B:B,B2737,W:W,"나2")=3,30,IF(COUNTIFS(B:B,B2737,W:W,"나2")=2,25,IF(COUNTIFS(B:B,B2737,W:W,"나2")=1,20,0)))),"비해당분야")</f>
        <v>비해당분야</v>
      </c>
      <c r="Z2737" s="3" t="str">
        <f>IF(R2737="C",VLOOKUP(K2737,'[1]자격증 backdata'!A:F,6,0),"비해당분야")</f>
        <v>비해당분야</v>
      </c>
      <c r="AA2737" s="3" t="str">
        <f>IF(R2737="C",SUMIF(B:B,B2737,Z:Z),"비해당분야")</f>
        <v>비해당분야</v>
      </c>
      <c r="AB2737" s="3" t="str">
        <f>IF(R2737="C",SUM(Y2737,AA2737),"비해당분야")</f>
        <v>비해당분야</v>
      </c>
      <c r="AC2737" s="3" t="str">
        <f>IF(R2737="C",AB2737,X2737)</f>
        <v>비해당분야</v>
      </c>
      <c r="AD2737" s="3">
        <f>VLOOKUP(K2737,'[1]자격증 backdata'!A:D,4,0)</f>
        <v>5</v>
      </c>
      <c r="AE2737" s="3">
        <f>IF(_xlfn.MAXIFS(AD:AD,B:B,B2737)&gt;10,10,_xlfn.MAXIFS(AD:AD,B:B,B2737))</f>
        <v>5</v>
      </c>
      <c r="AG2737" s="2">
        <f>VLOOKUP(K2737,'[1]자격증 backdata'!A:C,3,0)</f>
        <v>0</v>
      </c>
      <c r="AH2737" s="2">
        <f>COUNTIFS($B:$B,$B2737,$AG:$AG,AH$1)</f>
        <v>0</v>
      </c>
      <c r="AI2737" s="2">
        <f>COUNTIFS($B:$B,$B2737,$AG:$AG,AI$1)</f>
        <v>0</v>
      </c>
      <c r="AJ2737" s="2">
        <f>COUNTIFS($B:$B,$B2737,$AG:$AG,AJ$1)</f>
        <v>0</v>
      </c>
      <c r="AK2737" s="2">
        <f>COUNTIFS($B:$B,$B2737,$AG:$AG,AK$1)</f>
        <v>0</v>
      </c>
      <c r="AL2737" s="2">
        <f>COUNTIFS($B:$B,$B2737,$AG:$AG,AL$1)</f>
        <v>0</v>
      </c>
      <c r="AM2737" s="2">
        <f>COUNTIFS($B:$B,$B2737,$AG:$AG,AM$1)</f>
        <v>0</v>
      </c>
      <c r="AN2737" s="2">
        <f>COUNTIFS($B:$B,$B2737,$AG:$AG,AN$1)</f>
        <v>0</v>
      </c>
      <c r="AO2737" s="2">
        <f>COUNTIFS($B:$B,$B2737,$AG:$AG,AO$1)</f>
        <v>0</v>
      </c>
      <c r="AP2737" s="2">
        <f>COUNTIFS($B:$B,$B2737,$AG:$AG,AP$1)</f>
        <v>0</v>
      </c>
      <c r="AQ2737" s="2">
        <f>COUNTIFS($B:$B,$B2737,$AG:$AG,AQ$1)</f>
        <v>0</v>
      </c>
      <c r="AR2737" s="2">
        <f>COUNTIFS($B:$B,$B2737,$AG:$AG,AR$1)</f>
        <v>0</v>
      </c>
      <c r="AS2737" s="2">
        <f>COUNTIFS($B:$B,$B2737,$AG:$AG,AS$1)</f>
        <v>0</v>
      </c>
      <c r="AT2737" s="2">
        <f>COUNTIFS($B:$B,$B2737,$AG:$AG,AT$1)</f>
        <v>0</v>
      </c>
      <c r="AU2737" s="2">
        <f>COUNTIFS($B:$B,$B2737,$AG:$AG,AU$1)</f>
        <v>0</v>
      </c>
    </row>
    <row r="2738" spans="1:47" ht="15" customHeight="1" x14ac:dyDescent="0.35">
      <c r="A2738" s="7">
        <f>IF(B2737=B2738,A2737,A2737+1)</f>
        <v>972</v>
      </c>
      <c r="B2738" s="7" t="s">
        <v>934</v>
      </c>
      <c r="C2738" s="7" t="s">
        <v>933</v>
      </c>
      <c r="D2738" s="7" t="s">
        <v>694</v>
      </c>
      <c r="E2738" s="7" t="s">
        <v>693</v>
      </c>
      <c r="F2738" s="4" t="s">
        <v>7</v>
      </c>
      <c r="G2738" s="4" t="s">
        <v>7</v>
      </c>
      <c r="H2738" s="4" t="s">
        <v>8</v>
      </c>
      <c r="I2738" s="3">
        <v>5</v>
      </c>
      <c r="J2738" s="3" t="s">
        <v>57</v>
      </c>
      <c r="K2738" s="3" t="s">
        <v>722</v>
      </c>
      <c r="L2738" s="3" t="s">
        <v>55</v>
      </c>
      <c r="M2738" s="3" t="s">
        <v>936</v>
      </c>
      <c r="N2738" s="3" t="s">
        <v>935</v>
      </c>
      <c r="P2738" s="3" t="s">
        <v>1</v>
      </c>
      <c r="Q2738" s="2" t="s">
        <v>0</v>
      </c>
      <c r="R2738" s="2"/>
      <c r="S2738" s="2">
        <f>IF(P2738="심사불필요","-",VLOOKUP(K2738,'[1]자격증 backdata'!A:G,7,0))</f>
        <v>0</v>
      </c>
      <c r="T2738" s="2" t="str">
        <f>IF(S2738="-","-",IF(COUNTIFS(B:B,B2738,S:S,"필수")&gt;0,"자격요건충족","확인필요"))</f>
        <v>자격요건충족</v>
      </c>
      <c r="U2738" s="2"/>
      <c r="W2738" s="2" t="str">
        <f>IF(Q2738="4급","심사불필요",VLOOKUP(K2738,'[1]자격증 backdata'!A:B,2,0))</f>
        <v>심사불필요</v>
      </c>
      <c r="X2738" s="3" t="str">
        <f>IF(R2738="A", MIN(20, SUMIFS(W:W, B:B, B2738, R:R, "A")),IF(R2738="B", MIN(30, SUMIFS(W:W, B:B, B2738, R:R, "B")),"비해당분야"))</f>
        <v>비해당분야</v>
      </c>
      <c r="Y2738" s="3" t="str">
        <f>IF(R2738="C",MIN(30,IF(COUNTIFS(B:B,B2738,W:W,"가1")=1,25,IF(COUNTIFS(B:B,B2738,W:W,"가1")&gt;=2,30,0))+IF(COUNTIFS(B:B,B2738,W:W,"나1")&gt;=4,30,IF(COUNTIFS(B:B,B2738,W:W,"나1")=3,26,IF(COUNTIFS(B:B,B2738,W:W,"나1")=2,22,IF(COUNTIFS(B:B,B2738,W:W,"나1")=1,18,0)))))+MIN(30,IF(COUNTIFS(B:B,B2738,W:W,"가2")=1,25,IF(COUNTIFS(B:B,B2738,W:W,"가2")&gt;=2,30,0))+IF(COUNTIFS(B:B,B2738,W:W,"나2")=3,30,IF(COUNTIFS(B:B,B2738,W:W,"나2")=2,25,IF(COUNTIFS(B:B,B2738,W:W,"나2")=1,20,0)))),"비해당분야")</f>
        <v>비해당분야</v>
      </c>
      <c r="Z2738" s="3" t="str">
        <f>IF(R2738="C",VLOOKUP(K2738,'[1]자격증 backdata'!A:F,6,0),"비해당분야")</f>
        <v>비해당분야</v>
      </c>
      <c r="AA2738" s="3" t="str">
        <f>IF(R2738="C",SUMIF(B:B,B2738,Z:Z),"비해당분야")</f>
        <v>비해당분야</v>
      </c>
      <c r="AB2738" s="3" t="str">
        <f>IF(R2738="C",SUM(Y2738,AA2738),"비해당분야")</f>
        <v>비해당분야</v>
      </c>
      <c r="AC2738" s="3" t="str">
        <f>IF(R2738="C",AB2738,X2738)</f>
        <v>비해당분야</v>
      </c>
      <c r="AD2738" s="3">
        <f>VLOOKUP(K2738,'[1]자격증 backdata'!A:D,4,0)</f>
        <v>0</v>
      </c>
      <c r="AE2738" s="3">
        <f>IF(_xlfn.MAXIFS(AD:AD,B:B,B2738)&gt;10,10,_xlfn.MAXIFS(AD:AD,B:B,B2738))</f>
        <v>5</v>
      </c>
      <c r="AG2738" s="2">
        <f>VLOOKUP(K2738,'[1]자격증 backdata'!A:C,3,0)</f>
        <v>0</v>
      </c>
      <c r="AH2738" s="2">
        <f>COUNTIFS($B:$B,$B2738,$AG:$AG,AH$1)</f>
        <v>0</v>
      </c>
      <c r="AI2738" s="2">
        <f>COUNTIFS($B:$B,$B2738,$AG:$AG,AI$1)</f>
        <v>0</v>
      </c>
      <c r="AJ2738" s="2">
        <f>COUNTIFS($B:$B,$B2738,$AG:$AG,AJ$1)</f>
        <v>0</v>
      </c>
      <c r="AK2738" s="2">
        <f>COUNTIFS($B:$B,$B2738,$AG:$AG,AK$1)</f>
        <v>0</v>
      </c>
      <c r="AL2738" s="2">
        <f>COUNTIFS($B:$B,$B2738,$AG:$AG,AL$1)</f>
        <v>0</v>
      </c>
      <c r="AM2738" s="2">
        <f>COUNTIFS($B:$B,$B2738,$AG:$AG,AM$1)</f>
        <v>0</v>
      </c>
      <c r="AN2738" s="2">
        <f>COUNTIFS($B:$B,$B2738,$AG:$AG,AN$1)</f>
        <v>0</v>
      </c>
      <c r="AO2738" s="2">
        <f>COUNTIFS($B:$B,$B2738,$AG:$AG,AO$1)</f>
        <v>0</v>
      </c>
      <c r="AP2738" s="2">
        <f>COUNTIFS($B:$B,$B2738,$AG:$AG,AP$1)</f>
        <v>0</v>
      </c>
      <c r="AQ2738" s="2">
        <f>COUNTIFS($B:$B,$B2738,$AG:$AG,AQ$1)</f>
        <v>0</v>
      </c>
      <c r="AR2738" s="2">
        <f>COUNTIFS($B:$B,$B2738,$AG:$AG,AR$1)</f>
        <v>0</v>
      </c>
      <c r="AS2738" s="2">
        <f>COUNTIFS($B:$B,$B2738,$AG:$AG,AS$1)</f>
        <v>0</v>
      </c>
      <c r="AT2738" s="2">
        <f>COUNTIFS($B:$B,$B2738,$AG:$AG,AT$1)</f>
        <v>0</v>
      </c>
      <c r="AU2738" s="2">
        <f>COUNTIFS($B:$B,$B2738,$AG:$AG,AU$1)</f>
        <v>0</v>
      </c>
    </row>
    <row r="2739" spans="1:47" ht="15" customHeight="1" x14ac:dyDescent="0.35">
      <c r="A2739" s="7">
        <f>IF(B2738=B2739,A2738,A2738+1)</f>
        <v>972</v>
      </c>
      <c r="B2739" s="7" t="s">
        <v>934</v>
      </c>
      <c r="C2739" s="7" t="s">
        <v>933</v>
      </c>
      <c r="D2739" s="7" t="s">
        <v>694</v>
      </c>
      <c r="E2739" s="7" t="s">
        <v>693</v>
      </c>
      <c r="F2739" s="4" t="s">
        <v>7</v>
      </c>
      <c r="G2739" s="4" t="s">
        <v>7</v>
      </c>
      <c r="H2739" s="4" t="s">
        <v>8</v>
      </c>
      <c r="I2739" s="3">
        <v>6</v>
      </c>
      <c r="J2739" s="3" t="s">
        <v>203</v>
      </c>
      <c r="K2739" s="3" t="s">
        <v>770</v>
      </c>
      <c r="L2739" s="3" t="s">
        <v>201</v>
      </c>
      <c r="M2739" s="3" t="s">
        <v>932</v>
      </c>
      <c r="N2739" s="3" t="s">
        <v>931</v>
      </c>
      <c r="P2739" s="3" t="s">
        <v>1</v>
      </c>
      <c r="Q2739" s="2" t="s">
        <v>0</v>
      </c>
      <c r="R2739" s="2"/>
      <c r="S2739" s="2">
        <f>IF(P2739="심사불필요","-",VLOOKUP(K2739,'[1]자격증 backdata'!A:G,7,0))</f>
        <v>0</v>
      </c>
      <c r="T2739" s="2" t="str">
        <f>IF(S2739="-","-",IF(COUNTIFS(B:B,B2739,S:S,"필수")&gt;0,"자격요건충족","확인필요"))</f>
        <v>자격요건충족</v>
      </c>
      <c r="U2739" s="2"/>
      <c r="W2739" s="2" t="str">
        <f>IF(Q2739="4급","심사불필요",VLOOKUP(K2739,'[1]자격증 backdata'!A:B,2,0))</f>
        <v>심사불필요</v>
      </c>
      <c r="X2739" s="3" t="str">
        <f>IF(R2739="A", MIN(20, SUMIFS(W:W, B:B, B2739, R:R, "A")),IF(R2739="B", MIN(30, SUMIFS(W:W, B:B, B2739, R:R, "B")),"비해당분야"))</f>
        <v>비해당분야</v>
      </c>
      <c r="Y2739" s="3" t="str">
        <f>IF(R2739="C",MIN(30,IF(COUNTIFS(B:B,B2739,W:W,"가1")=1,25,IF(COUNTIFS(B:B,B2739,W:W,"가1")&gt;=2,30,0))+IF(COUNTIFS(B:B,B2739,W:W,"나1")&gt;=4,30,IF(COUNTIFS(B:B,B2739,W:W,"나1")=3,26,IF(COUNTIFS(B:B,B2739,W:W,"나1")=2,22,IF(COUNTIFS(B:B,B2739,W:W,"나1")=1,18,0)))))+MIN(30,IF(COUNTIFS(B:B,B2739,W:W,"가2")=1,25,IF(COUNTIFS(B:B,B2739,W:W,"가2")&gt;=2,30,0))+IF(COUNTIFS(B:B,B2739,W:W,"나2")=3,30,IF(COUNTIFS(B:B,B2739,W:W,"나2")=2,25,IF(COUNTIFS(B:B,B2739,W:W,"나2")=1,20,0)))),"비해당분야")</f>
        <v>비해당분야</v>
      </c>
      <c r="Z2739" s="3" t="str">
        <f>IF(R2739="C",VLOOKUP(K2739,'[1]자격증 backdata'!A:F,6,0),"비해당분야")</f>
        <v>비해당분야</v>
      </c>
      <c r="AA2739" s="3" t="str">
        <f>IF(R2739="C",SUMIF(B:B,B2739,Z:Z),"비해당분야")</f>
        <v>비해당분야</v>
      </c>
      <c r="AB2739" s="3" t="str">
        <f>IF(R2739="C",SUM(Y2739,AA2739),"비해당분야")</f>
        <v>비해당분야</v>
      </c>
      <c r="AC2739" s="3" t="str">
        <f>IF(R2739="C",AB2739,X2739)</f>
        <v>비해당분야</v>
      </c>
      <c r="AD2739" s="3">
        <f>VLOOKUP(K2739,'[1]자격증 backdata'!A:D,4,0)</f>
        <v>0</v>
      </c>
      <c r="AE2739" s="3">
        <f>IF(_xlfn.MAXIFS(AD:AD,B:B,B2739)&gt;10,10,_xlfn.MAXIFS(AD:AD,B:B,B2739))</f>
        <v>5</v>
      </c>
      <c r="AG2739" s="2">
        <f>VLOOKUP(K2739,'[1]자격증 backdata'!A:C,3,0)</f>
        <v>0</v>
      </c>
      <c r="AH2739" s="2">
        <f>COUNTIFS($B:$B,$B2739,$AG:$AG,AH$1)</f>
        <v>0</v>
      </c>
      <c r="AI2739" s="2">
        <f>COUNTIFS($B:$B,$B2739,$AG:$AG,AI$1)</f>
        <v>0</v>
      </c>
      <c r="AJ2739" s="2">
        <f>COUNTIFS($B:$B,$B2739,$AG:$AG,AJ$1)</f>
        <v>0</v>
      </c>
      <c r="AK2739" s="2">
        <f>COUNTIFS($B:$B,$B2739,$AG:$AG,AK$1)</f>
        <v>0</v>
      </c>
      <c r="AL2739" s="2">
        <f>COUNTIFS($B:$B,$B2739,$AG:$AG,AL$1)</f>
        <v>0</v>
      </c>
      <c r="AM2739" s="2">
        <f>COUNTIFS($B:$B,$B2739,$AG:$AG,AM$1)</f>
        <v>0</v>
      </c>
      <c r="AN2739" s="2">
        <f>COUNTIFS($B:$B,$B2739,$AG:$AG,AN$1)</f>
        <v>0</v>
      </c>
      <c r="AO2739" s="2">
        <f>COUNTIFS($B:$B,$B2739,$AG:$AG,AO$1)</f>
        <v>0</v>
      </c>
      <c r="AP2739" s="2">
        <f>COUNTIFS($B:$B,$B2739,$AG:$AG,AP$1)</f>
        <v>0</v>
      </c>
      <c r="AQ2739" s="2">
        <f>COUNTIFS($B:$B,$B2739,$AG:$AG,AQ$1)</f>
        <v>0</v>
      </c>
      <c r="AR2739" s="2">
        <f>COUNTIFS($B:$B,$B2739,$AG:$AG,AR$1)</f>
        <v>0</v>
      </c>
      <c r="AS2739" s="2">
        <f>COUNTIFS($B:$B,$B2739,$AG:$AG,AS$1)</f>
        <v>0</v>
      </c>
      <c r="AT2739" s="2">
        <f>COUNTIFS($B:$B,$B2739,$AG:$AG,AT$1)</f>
        <v>0</v>
      </c>
      <c r="AU2739" s="2">
        <f>COUNTIFS($B:$B,$B2739,$AG:$AG,AU$1)</f>
        <v>0</v>
      </c>
    </row>
    <row r="2740" spans="1:47" ht="15" customHeight="1" x14ac:dyDescent="0.35">
      <c r="A2740" s="4">
        <f>IF(B2739=B2740,A2739,A2739+1)</f>
        <v>973</v>
      </c>
      <c r="B2740" s="4" t="s">
        <v>930</v>
      </c>
      <c r="C2740" s="4" t="s">
        <v>929</v>
      </c>
      <c r="D2740" s="4" t="s">
        <v>694</v>
      </c>
      <c r="E2740" s="4" t="s">
        <v>693</v>
      </c>
      <c r="F2740" s="4" t="s">
        <v>8</v>
      </c>
      <c r="G2740" s="4" t="s">
        <v>7</v>
      </c>
      <c r="H2740" s="4" t="s">
        <v>7</v>
      </c>
      <c r="I2740" s="4">
        <v>1</v>
      </c>
      <c r="J2740" s="4" t="s">
        <v>700</v>
      </c>
      <c r="K2740" s="4" t="s">
        <v>699</v>
      </c>
      <c r="L2740" s="4" t="s">
        <v>4</v>
      </c>
      <c r="M2740" s="4" t="s">
        <v>928</v>
      </c>
      <c r="N2740" s="4" t="s">
        <v>875</v>
      </c>
      <c r="P2740" s="4" t="s">
        <v>1</v>
      </c>
      <c r="Q2740" s="5" t="s">
        <v>0</v>
      </c>
      <c r="R2740" s="5"/>
      <c r="S2740" s="5" t="str">
        <f>IF(P2740="심사불필요","-",VLOOKUP(K2740,'[1]자격증 backdata'!A:G,7,0))</f>
        <v>필수</v>
      </c>
      <c r="T2740" s="5" t="str">
        <f>IF(S2740="-","-",IF(COUNTIFS(B:B,B2740,S:S,"필수")&gt;0,"자격요건충족","확인필요"))</f>
        <v>자격요건충족</v>
      </c>
      <c r="U2740" s="5"/>
      <c r="W2740" s="5" t="str">
        <f>IF(Q2740="4급","심사불필요",VLOOKUP(K2740,'[1]자격증 backdata'!A:B,2,0))</f>
        <v>심사불필요</v>
      </c>
      <c r="X2740" s="4" t="str">
        <f>IF(R2740="A", MIN(20, SUMIFS(W:W, B:B, B2740, R:R, "A")),IF(R2740="B", MIN(30, SUMIFS(W:W, B:B, B2740, R:R, "B")),"비해당분야"))</f>
        <v>비해당분야</v>
      </c>
      <c r="Y2740" s="4" t="str">
        <f>IF(R2740="C",MIN(30,IF(COUNTIFS(B:B,B2740,W:W,"가1")=1,25,IF(COUNTIFS(B:B,B2740,W:W,"가1")&gt;=2,30,0))+IF(COUNTIFS(B:B,B2740,W:W,"나1")&gt;=4,30,IF(COUNTIFS(B:B,B2740,W:W,"나1")=3,26,IF(COUNTIFS(B:B,B2740,W:W,"나1")=2,22,IF(COUNTIFS(B:B,B2740,W:W,"나1")=1,18,0)))))+MIN(30,IF(COUNTIFS(B:B,B2740,W:W,"가2")=1,25,IF(COUNTIFS(B:B,B2740,W:W,"가2")&gt;=2,30,0))+IF(COUNTIFS(B:B,B2740,W:W,"나2")=3,30,IF(COUNTIFS(B:B,B2740,W:W,"나2")=2,25,IF(COUNTIFS(B:B,B2740,W:W,"나2")=1,20,0)))),"비해당분야")</f>
        <v>비해당분야</v>
      </c>
      <c r="Z2740" s="4" t="str">
        <f>IF(R2740="C",VLOOKUP(K2740,'[1]자격증 backdata'!A:F,6,0),"비해당분야")</f>
        <v>비해당분야</v>
      </c>
      <c r="AA2740" s="4" t="str">
        <f>IF(R2740="C",SUMIF(B:B,B2740,Z:Z),"비해당분야")</f>
        <v>비해당분야</v>
      </c>
      <c r="AB2740" s="4" t="str">
        <f>IF(R2740="C",SUM(Y2740,AA2740),"비해당분야")</f>
        <v>비해당분야</v>
      </c>
      <c r="AC2740" s="4" t="str">
        <f>IF(R2740="C",AB2740,X2740)</f>
        <v>비해당분야</v>
      </c>
      <c r="AD2740" s="4">
        <f>VLOOKUP(K2740,'[1]자격증 backdata'!A:D,4,0)</f>
        <v>0</v>
      </c>
      <c r="AE2740" s="4">
        <f>IF(_xlfn.MAXIFS(AD:AD,B:B,B2740)&gt;10,10,_xlfn.MAXIFS(AD:AD,B:B,B2740))</f>
        <v>0</v>
      </c>
      <c r="AG2740" s="5">
        <f>VLOOKUP(K2740,'[1]자격증 backdata'!A:C,3,0)</f>
        <v>0</v>
      </c>
      <c r="AH2740" s="5">
        <f>COUNTIFS($B:$B,$B2740,$AG:$AG,AH$1)</f>
        <v>0</v>
      </c>
      <c r="AI2740" s="5">
        <f>COUNTIFS($B:$B,$B2740,$AG:$AG,AI$1)</f>
        <v>0</v>
      </c>
      <c r="AJ2740" s="5">
        <f>COUNTIFS($B:$B,$B2740,$AG:$AG,AJ$1)</f>
        <v>0</v>
      </c>
      <c r="AK2740" s="5">
        <f>COUNTIFS($B:$B,$B2740,$AG:$AG,AK$1)</f>
        <v>0</v>
      </c>
      <c r="AL2740" s="5">
        <f>COUNTIFS($B:$B,$B2740,$AG:$AG,AL$1)</f>
        <v>0</v>
      </c>
      <c r="AM2740" s="5">
        <f>COUNTIFS($B:$B,$B2740,$AG:$AG,AM$1)</f>
        <v>0</v>
      </c>
      <c r="AN2740" s="5">
        <f>COUNTIFS($B:$B,$B2740,$AG:$AG,AN$1)</f>
        <v>0</v>
      </c>
      <c r="AO2740" s="5">
        <f>COUNTIFS($B:$B,$B2740,$AG:$AG,AO$1)</f>
        <v>0</v>
      </c>
      <c r="AP2740" s="5">
        <f>COUNTIFS($B:$B,$B2740,$AG:$AG,AP$1)</f>
        <v>0</v>
      </c>
      <c r="AQ2740" s="5">
        <f>COUNTIFS($B:$B,$B2740,$AG:$AG,AQ$1)</f>
        <v>0</v>
      </c>
      <c r="AR2740" s="5">
        <f>COUNTIFS($B:$B,$B2740,$AG:$AG,AR$1)</f>
        <v>0</v>
      </c>
      <c r="AS2740" s="5">
        <f>COUNTIFS($B:$B,$B2740,$AG:$AG,AS$1)</f>
        <v>0</v>
      </c>
      <c r="AT2740" s="5">
        <f>COUNTIFS($B:$B,$B2740,$AG:$AG,AT$1)</f>
        <v>0</v>
      </c>
      <c r="AU2740" s="5">
        <f>COUNTIFS($B:$B,$B2740,$AG:$AG,AU$1)</f>
        <v>0</v>
      </c>
    </row>
    <row r="2741" spans="1:47" ht="15" customHeight="1" x14ac:dyDescent="0.35">
      <c r="A2741" s="3">
        <f>IF(B2740=B2741,A2740,A2740+1)</f>
        <v>974</v>
      </c>
      <c r="B2741" s="3" t="s">
        <v>927</v>
      </c>
      <c r="C2741" s="3" t="s">
        <v>926</v>
      </c>
      <c r="D2741" s="3" t="s">
        <v>694</v>
      </c>
      <c r="E2741" s="3" t="s">
        <v>693</v>
      </c>
      <c r="F2741" s="4" t="s">
        <v>8</v>
      </c>
      <c r="G2741" s="4" t="s">
        <v>7</v>
      </c>
      <c r="H2741" s="4" t="s">
        <v>7</v>
      </c>
      <c r="I2741" s="3">
        <v>1</v>
      </c>
      <c r="J2741" s="3" t="s">
        <v>700</v>
      </c>
      <c r="K2741" s="3" t="s">
        <v>699</v>
      </c>
      <c r="L2741" s="3" t="s">
        <v>4</v>
      </c>
      <c r="M2741" s="3" t="s">
        <v>925</v>
      </c>
      <c r="N2741" s="3" t="s">
        <v>385</v>
      </c>
      <c r="P2741" s="3" t="s">
        <v>1</v>
      </c>
      <c r="Q2741" s="2" t="s">
        <v>0</v>
      </c>
      <c r="R2741" s="2"/>
      <c r="S2741" s="2" t="str">
        <f>IF(P2741="심사불필요","-",VLOOKUP(K2741,'[1]자격증 backdata'!A:G,7,0))</f>
        <v>필수</v>
      </c>
      <c r="T2741" s="2" t="str">
        <f>IF(S2741="-","-",IF(COUNTIFS(B:B,B2741,S:S,"필수")&gt;0,"자격요건충족","확인필요"))</f>
        <v>자격요건충족</v>
      </c>
      <c r="U2741" s="2"/>
      <c r="W2741" s="2" t="str">
        <f>IF(Q2741="4급","심사불필요",VLOOKUP(K2741,'[1]자격증 backdata'!A:B,2,0))</f>
        <v>심사불필요</v>
      </c>
      <c r="X2741" s="3" t="str">
        <f>IF(R2741="A", MIN(20, SUMIFS(W:W, B:B, B2741, R:R, "A")),IF(R2741="B", MIN(30, SUMIFS(W:W, B:B, B2741, R:R, "B")),"비해당분야"))</f>
        <v>비해당분야</v>
      </c>
      <c r="Y2741" s="3" t="str">
        <f>IF(R2741="C",MIN(30,IF(COUNTIFS(B:B,B2741,W:W,"가1")=1,25,IF(COUNTIFS(B:B,B2741,W:W,"가1")&gt;=2,30,0))+IF(COUNTIFS(B:B,B2741,W:W,"나1")&gt;=4,30,IF(COUNTIFS(B:B,B2741,W:W,"나1")=3,26,IF(COUNTIFS(B:B,B2741,W:W,"나1")=2,22,IF(COUNTIFS(B:B,B2741,W:W,"나1")=1,18,0)))))+MIN(30,IF(COUNTIFS(B:B,B2741,W:W,"가2")=1,25,IF(COUNTIFS(B:B,B2741,W:W,"가2")&gt;=2,30,0))+IF(COUNTIFS(B:B,B2741,W:W,"나2")=3,30,IF(COUNTIFS(B:B,B2741,W:W,"나2")=2,25,IF(COUNTIFS(B:B,B2741,W:W,"나2")=1,20,0)))),"비해당분야")</f>
        <v>비해당분야</v>
      </c>
      <c r="Z2741" s="3" t="str">
        <f>IF(R2741="C",VLOOKUP(K2741,'[1]자격증 backdata'!A:F,6,0),"비해당분야")</f>
        <v>비해당분야</v>
      </c>
      <c r="AA2741" s="3" t="str">
        <f>IF(R2741="C",SUMIF(B:B,B2741,Z:Z),"비해당분야")</f>
        <v>비해당분야</v>
      </c>
      <c r="AB2741" s="3" t="str">
        <f>IF(R2741="C",SUM(Y2741,AA2741),"비해당분야")</f>
        <v>비해당분야</v>
      </c>
      <c r="AC2741" s="3" t="str">
        <f>IF(R2741="C",AB2741,X2741)</f>
        <v>비해당분야</v>
      </c>
      <c r="AD2741" s="3">
        <f>VLOOKUP(K2741,'[1]자격증 backdata'!A:D,4,0)</f>
        <v>0</v>
      </c>
      <c r="AE2741" s="3">
        <f>IF(_xlfn.MAXIFS(AD:AD,B:B,B2741)&gt;10,10,_xlfn.MAXIFS(AD:AD,B:B,B2741))</f>
        <v>0</v>
      </c>
      <c r="AG2741" s="2">
        <f>VLOOKUP(K2741,'[1]자격증 backdata'!A:C,3,0)</f>
        <v>0</v>
      </c>
      <c r="AH2741" s="2">
        <f>COUNTIFS($B:$B,$B2741,$AG:$AG,AH$1)</f>
        <v>0</v>
      </c>
      <c r="AI2741" s="2">
        <f>COUNTIFS($B:$B,$B2741,$AG:$AG,AI$1)</f>
        <v>0</v>
      </c>
      <c r="AJ2741" s="2">
        <f>COUNTIFS($B:$B,$B2741,$AG:$AG,AJ$1)</f>
        <v>0</v>
      </c>
      <c r="AK2741" s="2">
        <f>COUNTIFS($B:$B,$B2741,$AG:$AG,AK$1)</f>
        <v>0</v>
      </c>
      <c r="AL2741" s="2">
        <f>COUNTIFS($B:$B,$B2741,$AG:$AG,AL$1)</f>
        <v>0</v>
      </c>
      <c r="AM2741" s="2">
        <f>COUNTIFS($B:$B,$B2741,$AG:$AG,AM$1)</f>
        <v>0</v>
      </c>
      <c r="AN2741" s="2">
        <f>COUNTIFS($B:$B,$B2741,$AG:$AG,AN$1)</f>
        <v>0</v>
      </c>
      <c r="AO2741" s="2">
        <f>COUNTIFS($B:$B,$B2741,$AG:$AG,AO$1)</f>
        <v>0</v>
      </c>
      <c r="AP2741" s="2">
        <f>COUNTIFS($B:$B,$B2741,$AG:$AG,AP$1)</f>
        <v>0</v>
      </c>
      <c r="AQ2741" s="2">
        <f>COUNTIFS($B:$B,$B2741,$AG:$AG,AQ$1)</f>
        <v>0</v>
      </c>
      <c r="AR2741" s="2">
        <f>COUNTIFS($B:$B,$B2741,$AG:$AG,AR$1)</f>
        <v>0</v>
      </c>
      <c r="AS2741" s="2">
        <f>COUNTIFS($B:$B,$B2741,$AG:$AG,AS$1)</f>
        <v>0</v>
      </c>
      <c r="AT2741" s="2">
        <f>COUNTIFS($B:$B,$B2741,$AG:$AG,AT$1)</f>
        <v>0</v>
      </c>
      <c r="AU2741" s="2">
        <f>COUNTIFS($B:$B,$B2741,$AG:$AG,AU$1)</f>
        <v>0</v>
      </c>
    </row>
    <row r="2742" spans="1:47" ht="15" customHeight="1" x14ac:dyDescent="0.35">
      <c r="A2742" s="4">
        <f>IF(B2741=B2742,A2741,A2741+1)</f>
        <v>975</v>
      </c>
      <c r="B2742" s="4" t="s">
        <v>917</v>
      </c>
      <c r="C2742" s="4" t="s">
        <v>916</v>
      </c>
      <c r="D2742" s="4" t="s">
        <v>694</v>
      </c>
      <c r="E2742" s="4" t="s">
        <v>693</v>
      </c>
      <c r="F2742" s="4" t="s">
        <v>8</v>
      </c>
      <c r="G2742" s="4" t="s">
        <v>7</v>
      </c>
      <c r="H2742" s="4" t="s">
        <v>7</v>
      </c>
      <c r="I2742" s="4">
        <v>1</v>
      </c>
      <c r="J2742" s="4" t="s">
        <v>700</v>
      </c>
      <c r="K2742" s="4" t="s">
        <v>699</v>
      </c>
      <c r="L2742" s="4" t="s">
        <v>4</v>
      </c>
      <c r="M2742" s="4" t="s">
        <v>924</v>
      </c>
      <c r="N2742" s="4" t="s">
        <v>923</v>
      </c>
      <c r="P2742" s="4" t="s">
        <v>1</v>
      </c>
      <c r="Q2742" s="5" t="s">
        <v>0</v>
      </c>
      <c r="R2742" s="5"/>
      <c r="S2742" s="5" t="str">
        <f>IF(P2742="심사불필요","-",VLOOKUP(K2742,'[1]자격증 backdata'!A:G,7,0))</f>
        <v>필수</v>
      </c>
      <c r="T2742" s="5" t="str">
        <f>IF(S2742="-","-",IF(COUNTIFS(B:B,B2742,S:S,"필수")&gt;0,"자격요건충족","확인필요"))</f>
        <v>자격요건충족</v>
      </c>
      <c r="U2742" s="5"/>
      <c r="W2742" s="5" t="str">
        <f>IF(Q2742="4급","심사불필요",VLOOKUP(K2742,'[1]자격증 backdata'!A:B,2,0))</f>
        <v>심사불필요</v>
      </c>
      <c r="X2742" s="4" t="str">
        <f>IF(R2742="A", MIN(20, SUMIFS(W:W, B:B, B2742, R:R, "A")),IF(R2742="B", MIN(30, SUMIFS(W:W, B:B, B2742, R:R, "B")),"비해당분야"))</f>
        <v>비해당분야</v>
      </c>
      <c r="Y2742" s="4" t="str">
        <f>IF(R2742="C",MIN(30,IF(COUNTIFS(B:B,B2742,W:W,"가1")=1,25,IF(COUNTIFS(B:B,B2742,W:W,"가1")&gt;=2,30,0))+IF(COUNTIFS(B:B,B2742,W:W,"나1")&gt;=4,30,IF(COUNTIFS(B:B,B2742,W:W,"나1")=3,26,IF(COUNTIFS(B:B,B2742,W:W,"나1")=2,22,IF(COUNTIFS(B:B,B2742,W:W,"나1")=1,18,0)))))+MIN(30,IF(COUNTIFS(B:B,B2742,W:W,"가2")=1,25,IF(COUNTIFS(B:B,B2742,W:W,"가2")&gt;=2,30,0))+IF(COUNTIFS(B:B,B2742,W:W,"나2")=3,30,IF(COUNTIFS(B:B,B2742,W:W,"나2")=2,25,IF(COUNTIFS(B:B,B2742,W:W,"나2")=1,20,0)))),"비해당분야")</f>
        <v>비해당분야</v>
      </c>
      <c r="Z2742" s="4" t="str">
        <f>IF(R2742="C",VLOOKUP(K2742,'[1]자격증 backdata'!A:F,6,0),"비해당분야")</f>
        <v>비해당분야</v>
      </c>
      <c r="AA2742" s="4" t="str">
        <f>IF(R2742="C",SUMIF(B:B,B2742,Z:Z),"비해당분야")</f>
        <v>비해당분야</v>
      </c>
      <c r="AB2742" s="4" t="str">
        <f>IF(R2742="C",SUM(Y2742,AA2742),"비해당분야")</f>
        <v>비해당분야</v>
      </c>
      <c r="AC2742" s="4" t="str">
        <f>IF(R2742="C",AB2742,X2742)</f>
        <v>비해당분야</v>
      </c>
      <c r="AD2742" s="4">
        <f>VLOOKUP(K2742,'[1]자격증 backdata'!A:D,4,0)</f>
        <v>0</v>
      </c>
      <c r="AE2742" s="4">
        <f>IF(_xlfn.MAXIFS(AD:AD,B:B,B2742)&gt;10,10,_xlfn.MAXIFS(AD:AD,B:B,B2742))</f>
        <v>5</v>
      </c>
      <c r="AG2742" s="5">
        <f>VLOOKUP(K2742,'[1]자격증 backdata'!A:C,3,0)</f>
        <v>0</v>
      </c>
      <c r="AH2742" s="5">
        <f>COUNTIFS($B:$B,$B2742,$AG:$AG,AH$1)</f>
        <v>0</v>
      </c>
      <c r="AI2742" s="5">
        <f>COUNTIFS($B:$B,$B2742,$AG:$AG,AI$1)</f>
        <v>0</v>
      </c>
      <c r="AJ2742" s="5">
        <f>COUNTIFS($B:$B,$B2742,$AG:$AG,AJ$1)</f>
        <v>0</v>
      </c>
      <c r="AK2742" s="5">
        <f>COUNTIFS($B:$B,$B2742,$AG:$AG,AK$1)</f>
        <v>0</v>
      </c>
      <c r="AL2742" s="5">
        <f>COUNTIFS($B:$B,$B2742,$AG:$AG,AL$1)</f>
        <v>0</v>
      </c>
      <c r="AM2742" s="5">
        <f>COUNTIFS($B:$B,$B2742,$AG:$AG,AM$1)</f>
        <v>0</v>
      </c>
      <c r="AN2742" s="5">
        <f>COUNTIFS($B:$B,$B2742,$AG:$AG,AN$1)</f>
        <v>0</v>
      </c>
      <c r="AO2742" s="5">
        <f>COUNTIFS($B:$B,$B2742,$AG:$AG,AO$1)</f>
        <v>0</v>
      </c>
      <c r="AP2742" s="5">
        <f>COUNTIFS($B:$B,$B2742,$AG:$AG,AP$1)</f>
        <v>0</v>
      </c>
      <c r="AQ2742" s="5">
        <f>COUNTIFS($B:$B,$B2742,$AG:$AG,AQ$1)</f>
        <v>0</v>
      </c>
      <c r="AR2742" s="5">
        <f>COUNTIFS($B:$B,$B2742,$AG:$AG,AR$1)</f>
        <v>0</v>
      </c>
      <c r="AS2742" s="5">
        <f>COUNTIFS($B:$B,$B2742,$AG:$AG,AS$1)</f>
        <v>0</v>
      </c>
      <c r="AT2742" s="5">
        <f>COUNTIFS($B:$B,$B2742,$AG:$AG,AT$1)</f>
        <v>0</v>
      </c>
      <c r="AU2742" s="5">
        <f>COUNTIFS($B:$B,$B2742,$AG:$AG,AU$1)</f>
        <v>0</v>
      </c>
    </row>
    <row r="2743" spans="1:47" ht="15" customHeight="1" x14ac:dyDescent="0.35">
      <c r="A2743" s="6">
        <f>IF(B2742=B2743,A2742,A2742+1)</f>
        <v>975</v>
      </c>
      <c r="B2743" s="6" t="s">
        <v>917</v>
      </c>
      <c r="C2743" s="6" t="s">
        <v>916</v>
      </c>
      <c r="D2743" s="6" t="s">
        <v>694</v>
      </c>
      <c r="E2743" s="6" t="s">
        <v>693</v>
      </c>
      <c r="F2743" s="4" t="s">
        <v>7</v>
      </c>
      <c r="G2743" s="4" t="s">
        <v>7</v>
      </c>
      <c r="H2743" s="4" t="s">
        <v>8</v>
      </c>
      <c r="I2743" s="4">
        <v>2</v>
      </c>
      <c r="J2743" s="4" t="s">
        <v>69</v>
      </c>
      <c r="K2743" s="4" t="s">
        <v>780</v>
      </c>
      <c r="L2743" s="4" t="s">
        <v>36</v>
      </c>
      <c r="M2743" s="4" t="s">
        <v>922</v>
      </c>
      <c r="N2743" s="4" t="s">
        <v>921</v>
      </c>
      <c r="P2743" s="4" t="s">
        <v>1</v>
      </c>
      <c r="Q2743" s="5" t="s">
        <v>0</v>
      </c>
      <c r="R2743" s="5"/>
      <c r="S2743" s="5">
        <f>IF(P2743="심사불필요","-",VLOOKUP(K2743,'[1]자격증 backdata'!A:G,7,0))</f>
        <v>0</v>
      </c>
      <c r="T2743" s="5" t="str">
        <f>IF(S2743="-","-",IF(COUNTIFS(B:B,B2743,S:S,"필수")&gt;0,"자격요건충족","확인필요"))</f>
        <v>자격요건충족</v>
      </c>
      <c r="U2743" s="5"/>
      <c r="W2743" s="5" t="str">
        <f>IF(Q2743="4급","심사불필요",VLOOKUP(K2743,'[1]자격증 backdata'!A:B,2,0))</f>
        <v>심사불필요</v>
      </c>
      <c r="X2743" s="4" t="str">
        <f>IF(R2743="A", MIN(20, SUMIFS(W:W, B:B, B2743, R:R, "A")),IF(R2743="B", MIN(30, SUMIFS(W:W, B:B, B2743, R:R, "B")),"비해당분야"))</f>
        <v>비해당분야</v>
      </c>
      <c r="Y2743" s="4" t="str">
        <f>IF(R2743="C",MIN(30,IF(COUNTIFS(B:B,B2743,W:W,"가1")=1,25,IF(COUNTIFS(B:B,B2743,W:W,"가1")&gt;=2,30,0))+IF(COUNTIFS(B:B,B2743,W:W,"나1")&gt;=4,30,IF(COUNTIFS(B:B,B2743,W:W,"나1")=3,26,IF(COUNTIFS(B:B,B2743,W:W,"나1")=2,22,IF(COUNTIFS(B:B,B2743,W:W,"나1")=1,18,0)))))+MIN(30,IF(COUNTIFS(B:B,B2743,W:W,"가2")=1,25,IF(COUNTIFS(B:B,B2743,W:W,"가2")&gt;=2,30,0))+IF(COUNTIFS(B:B,B2743,W:W,"나2")=3,30,IF(COUNTIFS(B:B,B2743,W:W,"나2")=2,25,IF(COUNTIFS(B:B,B2743,W:W,"나2")=1,20,0)))),"비해당분야")</f>
        <v>비해당분야</v>
      </c>
      <c r="Z2743" s="4" t="str">
        <f>IF(R2743="C",VLOOKUP(K2743,'[1]자격증 backdata'!A:F,6,0),"비해당분야")</f>
        <v>비해당분야</v>
      </c>
      <c r="AA2743" s="4" t="str">
        <f>IF(R2743="C",SUMIF(B:B,B2743,Z:Z),"비해당분야")</f>
        <v>비해당분야</v>
      </c>
      <c r="AB2743" s="4" t="str">
        <f>IF(R2743="C",SUM(Y2743,AA2743),"비해당분야")</f>
        <v>비해당분야</v>
      </c>
      <c r="AC2743" s="4" t="str">
        <f>IF(R2743="C",AB2743,X2743)</f>
        <v>비해당분야</v>
      </c>
      <c r="AD2743" s="4">
        <f>VLOOKUP(K2743,'[1]자격증 backdata'!A:D,4,0)</f>
        <v>5</v>
      </c>
      <c r="AE2743" s="4">
        <f>IF(_xlfn.MAXIFS(AD:AD,B:B,B2743)&gt;10,10,_xlfn.MAXIFS(AD:AD,B:B,B2743))</f>
        <v>5</v>
      </c>
      <c r="AG2743" s="5">
        <f>VLOOKUP(K2743,'[1]자격증 backdata'!A:C,3,0)</f>
        <v>0</v>
      </c>
      <c r="AH2743" s="5">
        <f>COUNTIFS($B:$B,$B2743,$AG:$AG,AH$1)</f>
        <v>0</v>
      </c>
      <c r="AI2743" s="5">
        <f>COUNTIFS($B:$B,$B2743,$AG:$AG,AI$1)</f>
        <v>0</v>
      </c>
      <c r="AJ2743" s="5">
        <f>COUNTIFS($B:$B,$B2743,$AG:$AG,AJ$1)</f>
        <v>0</v>
      </c>
      <c r="AK2743" s="5">
        <f>COUNTIFS($B:$B,$B2743,$AG:$AG,AK$1)</f>
        <v>0</v>
      </c>
      <c r="AL2743" s="5">
        <f>COUNTIFS($B:$B,$B2743,$AG:$AG,AL$1)</f>
        <v>0</v>
      </c>
      <c r="AM2743" s="5">
        <f>COUNTIFS($B:$B,$B2743,$AG:$AG,AM$1)</f>
        <v>0</v>
      </c>
      <c r="AN2743" s="5">
        <f>COUNTIFS($B:$B,$B2743,$AG:$AG,AN$1)</f>
        <v>0</v>
      </c>
      <c r="AO2743" s="5">
        <f>COUNTIFS($B:$B,$B2743,$AG:$AG,AO$1)</f>
        <v>0</v>
      </c>
      <c r="AP2743" s="5">
        <f>COUNTIFS($B:$B,$B2743,$AG:$AG,AP$1)</f>
        <v>0</v>
      </c>
      <c r="AQ2743" s="5">
        <f>COUNTIFS($B:$B,$B2743,$AG:$AG,AQ$1)</f>
        <v>0</v>
      </c>
      <c r="AR2743" s="5">
        <f>COUNTIFS($B:$B,$B2743,$AG:$AG,AR$1)</f>
        <v>0</v>
      </c>
      <c r="AS2743" s="5">
        <f>COUNTIFS($B:$B,$B2743,$AG:$AG,AS$1)</f>
        <v>0</v>
      </c>
      <c r="AT2743" s="5">
        <f>COUNTIFS($B:$B,$B2743,$AG:$AG,AT$1)</f>
        <v>0</v>
      </c>
      <c r="AU2743" s="5">
        <f>COUNTIFS($B:$B,$B2743,$AG:$AG,AU$1)</f>
        <v>0</v>
      </c>
    </row>
    <row r="2744" spans="1:47" ht="15" customHeight="1" x14ac:dyDescent="0.35">
      <c r="A2744" s="6">
        <f>IF(B2743=B2744,A2743,A2743+1)</f>
        <v>975</v>
      </c>
      <c r="B2744" s="6" t="s">
        <v>917</v>
      </c>
      <c r="C2744" s="6" t="s">
        <v>916</v>
      </c>
      <c r="D2744" s="6" t="s">
        <v>694</v>
      </c>
      <c r="E2744" s="6" t="s">
        <v>693</v>
      </c>
      <c r="F2744" s="4" t="s">
        <v>7</v>
      </c>
      <c r="G2744" s="4" t="s">
        <v>7</v>
      </c>
      <c r="H2744" s="4" t="s">
        <v>8</v>
      </c>
      <c r="I2744" s="4">
        <v>3</v>
      </c>
      <c r="J2744" s="4" t="s">
        <v>920</v>
      </c>
      <c r="K2744" s="4" t="s">
        <v>919</v>
      </c>
      <c r="L2744" s="4" t="s">
        <v>4</v>
      </c>
      <c r="M2744" s="4" t="s">
        <v>918</v>
      </c>
      <c r="N2744" s="4" t="s">
        <v>276</v>
      </c>
      <c r="P2744" s="4" t="s">
        <v>1</v>
      </c>
      <c r="Q2744" s="5" t="s">
        <v>0</v>
      </c>
      <c r="R2744" s="5"/>
      <c r="S2744" s="5">
        <f>IF(P2744="심사불필요","-",VLOOKUP(K2744,'[1]자격증 backdata'!A:G,7,0))</f>
        <v>0</v>
      </c>
      <c r="T2744" s="5" t="str">
        <f>IF(S2744="-","-",IF(COUNTIFS(B:B,B2744,S:S,"필수")&gt;0,"자격요건충족","확인필요"))</f>
        <v>자격요건충족</v>
      </c>
      <c r="U2744" s="5"/>
      <c r="W2744" s="5" t="str">
        <f>IF(Q2744="4급","심사불필요",VLOOKUP(K2744,'[1]자격증 backdata'!A:B,2,0))</f>
        <v>심사불필요</v>
      </c>
      <c r="X2744" s="4" t="str">
        <f>IF(R2744="A", MIN(20, SUMIFS(W:W, B:B, B2744, R:R, "A")),IF(R2744="B", MIN(30, SUMIFS(W:W, B:B, B2744, R:R, "B")),"비해당분야"))</f>
        <v>비해당분야</v>
      </c>
      <c r="Y2744" s="4" t="str">
        <f>IF(R2744="C",MIN(30,IF(COUNTIFS(B:B,B2744,W:W,"가1")=1,25,IF(COUNTIFS(B:B,B2744,W:W,"가1")&gt;=2,30,0))+IF(COUNTIFS(B:B,B2744,W:W,"나1")&gt;=4,30,IF(COUNTIFS(B:B,B2744,W:W,"나1")=3,26,IF(COUNTIFS(B:B,B2744,W:W,"나1")=2,22,IF(COUNTIFS(B:B,B2744,W:W,"나1")=1,18,0)))))+MIN(30,IF(COUNTIFS(B:B,B2744,W:W,"가2")=1,25,IF(COUNTIFS(B:B,B2744,W:W,"가2")&gt;=2,30,0))+IF(COUNTIFS(B:B,B2744,W:W,"나2")=3,30,IF(COUNTIFS(B:B,B2744,W:W,"나2")=2,25,IF(COUNTIFS(B:B,B2744,W:W,"나2")=1,20,0)))),"비해당분야")</f>
        <v>비해당분야</v>
      </c>
      <c r="Z2744" s="4" t="str">
        <f>IF(R2744="C",VLOOKUP(K2744,'[1]자격증 backdata'!A:F,6,0),"비해당분야")</f>
        <v>비해당분야</v>
      </c>
      <c r="AA2744" s="4" t="str">
        <f>IF(R2744="C",SUMIF(B:B,B2744,Z:Z),"비해당분야")</f>
        <v>비해당분야</v>
      </c>
      <c r="AB2744" s="4" t="str">
        <f>IF(R2744="C",SUM(Y2744,AA2744),"비해당분야")</f>
        <v>비해당분야</v>
      </c>
      <c r="AC2744" s="4" t="str">
        <f>IF(R2744="C",AB2744,X2744)</f>
        <v>비해당분야</v>
      </c>
      <c r="AD2744" s="4">
        <f>VLOOKUP(K2744,'[1]자격증 backdata'!A:D,4,0)</f>
        <v>0</v>
      </c>
      <c r="AE2744" s="4">
        <f>IF(_xlfn.MAXIFS(AD:AD,B:B,B2744)&gt;10,10,_xlfn.MAXIFS(AD:AD,B:B,B2744))</f>
        <v>5</v>
      </c>
      <c r="AG2744" s="5">
        <f>VLOOKUP(K2744,'[1]자격증 backdata'!A:C,3,0)</f>
        <v>0</v>
      </c>
      <c r="AH2744" s="5">
        <f>COUNTIFS($B:$B,$B2744,$AG:$AG,AH$1)</f>
        <v>0</v>
      </c>
      <c r="AI2744" s="5">
        <f>COUNTIFS($B:$B,$B2744,$AG:$AG,AI$1)</f>
        <v>0</v>
      </c>
      <c r="AJ2744" s="5">
        <f>COUNTIFS($B:$B,$B2744,$AG:$AG,AJ$1)</f>
        <v>0</v>
      </c>
      <c r="AK2744" s="5">
        <f>COUNTIFS($B:$B,$B2744,$AG:$AG,AK$1)</f>
        <v>0</v>
      </c>
      <c r="AL2744" s="5">
        <f>COUNTIFS($B:$B,$B2744,$AG:$AG,AL$1)</f>
        <v>0</v>
      </c>
      <c r="AM2744" s="5">
        <f>COUNTIFS($B:$B,$B2744,$AG:$AG,AM$1)</f>
        <v>0</v>
      </c>
      <c r="AN2744" s="5">
        <f>COUNTIFS($B:$B,$B2744,$AG:$AG,AN$1)</f>
        <v>0</v>
      </c>
      <c r="AO2744" s="5">
        <f>COUNTIFS($B:$B,$B2744,$AG:$AG,AO$1)</f>
        <v>0</v>
      </c>
      <c r="AP2744" s="5">
        <f>COUNTIFS($B:$B,$B2744,$AG:$AG,AP$1)</f>
        <v>0</v>
      </c>
      <c r="AQ2744" s="5">
        <f>COUNTIFS($B:$B,$B2744,$AG:$AG,AQ$1)</f>
        <v>0</v>
      </c>
      <c r="AR2744" s="5">
        <f>COUNTIFS($B:$B,$B2744,$AG:$AG,AR$1)</f>
        <v>0</v>
      </c>
      <c r="AS2744" s="5">
        <f>COUNTIFS($B:$B,$B2744,$AG:$AG,AS$1)</f>
        <v>0</v>
      </c>
      <c r="AT2744" s="5">
        <f>COUNTIFS($B:$B,$B2744,$AG:$AG,AT$1)</f>
        <v>0</v>
      </c>
      <c r="AU2744" s="5">
        <f>COUNTIFS($B:$B,$B2744,$AG:$AG,AU$1)</f>
        <v>0</v>
      </c>
    </row>
    <row r="2745" spans="1:47" ht="15" customHeight="1" x14ac:dyDescent="0.35">
      <c r="A2745" s="6">
        <f>IF(B2744=B2745,A2744,A2744+1)</f>
        <v>975</v>
      </c>
      <c r="B2745" s="6" t="s">
        <v>917</v>
      </c>
      <c r="C2745" s="6" t="s">
        <v>916</v>
      </c>
      <c r="D2745" s="6" t="s">
        <v>694</v>
      </c>
      <c r="E2745" s="6" t="s">
        <v>693</v>
      </c>
      <c r="F2745" s="4" t="s">
        <v>7</v>
      </c>
      <c r="G2745" s="4" t="s">
        <v>7</v>
      </c>
      <c r="H2745" s="4" t="s">
        <v>8</v>
      </c>
      <c r="I2745" s="4">
        <v>4</v>
      </c>
      <c r="J2745" s="4" t="s">
        <v>57</v>
      </c>
      <c r="K2745" s="4" t="s">
        <v>722</v>
      </c>
      <c r="L2745" s="4" t="s">
        <v>55</v>
      </c>
      <c r="M2745" s="4" t="s">
        <v>915</v>
      </c>
      <c r="N2745" s="4" t="s">
        <v>914</v>
      </c>
      <c r="P2745" s="4" t="s">
        <v>1</v>
      </c>
      <c r="Q2745" s="5" t="s">
        <v>0</v>
      </c>
      <c r="R2745" s="5"/>
      <c r="S2745" s="5">
        <f>IF(P2745="심사불필요","-",VLOOKUP(K2745,'[1]자격증 backdata'!A:G,7,0))</f>
        <v>0</v>
      </c>
      <c r="T2745" s="5" t="str">
        <f>IF(S2745="-","-",IF(COUNTIFS(B:B,B2745,S:S,"필수")&gt;0,"자격요건충족","확인필요"))</f>
        <v>자격요건충족</v>
      </c>
      <c r="U2745" s="5"/>
      <c r="W2745" s="5" t="str">
        <f>IF(Q2745="4급","심사불필요",VLOOKUP(K2745,'[1]자격증 backdata'!A:B,2,0))</f>
        <v>심사불필요</v>
      </c>
      <c r="X2745" s="4" t="str">
        <f>IF(R2745="A", MIN(20, SUMIFS(W:W, B:B, B2745, R:R, "A")),IF(R2745="B", MIN(30, SUMIFS(W:W, B:B, B2745, R:R, "B")),"비해당분야"))</f>
        <v>비해당분야</v>
      </c>
      <c r="Y2745" s="4" t="str">
        <f>IF(R2745="C",MIN(30,IF(COUNTIFS(B:B,B2745,W:W,"가1")=1,25,IF(COUNTIFS(B:B,B2745,W:W,"가1")&gt;=2,30,0))+IF(COUNTIFS(B:B,B2745,W:W,"나1")&gt;=4,30,IF(COUNTIFS(B:B,B2745,W:W,"나1")=3,26,IF(COUNTIFS(B:B,B2745,W:W,"나1")=2,22,IF(COUNTIFS(B:B,B2745,W:W,"나1")=1,18,0)))))+MIN(30,IF(COUNTIFS(B:B,B2745,W:W,"가2")=1,25,IF(COUNTIFS(B:B,B2745,W:W,"가2")&gt;=2,30,0))+IF(COUNTIFS(B:B,B2745,W:W,"나2")=3,30,IF(COUNTIFS(B:B,B2745,W:W,"나2")=2,25,IF(COUNTIFS(B:B,B2745,W:W,"나2")=1,20,0)))),"비해당분야")</f>
        <v>비해당분야</v>
      </c>
      <c r="Z2745" s="4" t="str">
        <f>IF(R2745="C",VLOOKUP(K2745,'[1]자격증 backdata'!A:F,6,0),"비해당분야")</f>
        <v>비해당분야</v>
      </c>
      <c r="AA2745" s="4" t="str">
        <f>IF(R2745="C",SUMIF(B:B,B2745,Z:Z),"비해당분야")</f>
        <v>비해당분야</v>
      </c>
      <c r="AB2745" s="4" t="str">
        <f>IF(R2745="C",SUM(Y2745,AA2745),"비해당분야")</f>
        <v>비해당분야</v>
      </c>
      <c r="AC2745" s="4" t="str">
        <f>IF(R2745="C",AB2745,X2745)</f>
        <v>비해당분야</v>
      </c>
      <c r="AD2745" s="4">
        <f>VLOOKUP(K2745,'[1]자격증 backdata'!A:D,4,0)</f>
        <v>0</v>
      </c>
      <c r="AE2745" s="4">
        <f>IF(_xlfn.MAXIFS(AD:AD,B:B,B2745)&gt;10,10,_xlfn.MAXIFS(AD:AD,B:B,B2745))</f>
        <v>5</v>
      </c>
      <c r="AG2745" s="5">
        <f>VLOOKUP(K2745,'[1]자격증 backdata'!A:C,3,0)</f>
        <v>0</v>
      </c>
      <c r="AH2745" s="5">
        <f>COUNTIFS($B:$B,$B2745,$AG:$AG,AH$1)</f>
        <v>0</v>
      </c>
      <c r="AI2745" s="5">
        <f>COUNTIFS($B:$B,$B2745,$AG:$AG,AI$1)</f>
        <v>0</v>
      </c>
      <c r="AJ2745" s="5">
        <f>COUNTIFS($B:$B,$B2745,$AG:$AG,AJ$1)</f>
        <v>0</v>
      </c>
      <c r="AK2745" s="5">
        <f>COUNTIFS($B:$B,$B2745,$AG:$AG,AK$1)</f>
        <v>0</v>
      </c>
      <c r="AL2745" s="5">
        <f>COUNTIFS($B:$B,$B2745,$AG:$AG,AL$1)</f>
        <v>0</v>
      </c>
      <c r="AM2745" s="5">
        <f>COUNTIFS($B:$B,$B2745,$AG:$AG,AM$1)</f>
        <v>0</v>
      </c>
      <c r="AN2745" s="5">
        <f>COUNTIFS($B:$B,$B2745,$AG:$AG,AN$1)</f>
        <v>0</v>
      </c>
      <c r="AO2745" s="5">
        <f>COUNTIFS($B:$B,$B2745,$AG:$AG,AO$1)</f>
        <v>0</v>
      </c>
      <c r="AP2745" s="5">
        <f>COUNTIFS($B:$B,$B2745,$AG:$AG,AP$1)</f>
        <v>0</v>
      </c>
      <c r="AQ2745" s="5">
        <f>COUNTIFS($B:$B,$B2745,$AG:$AG,AQ$1)</f>
        <v>0</v>
      </c>
      <c r="AR2745" s="5">
        <f>COUNTIFS($B:$B,$B2745,$AG:$AG,AR$1)</f>
        <v>0</v>
      </c>
      <c r="AS2745" s="5">
        <f>COUNTIFS($B:$B,$B2745,$AG:$AG,AS$1)</f>
        <v>0</v>
      </c>
      <c r="AT2745" s="5">
        <f>COUNTIFS($B:$B,$B2745,$AG:$AG,AT$1)</f>
        <v>0</v>
      </c>
      <c r="AU2745" s="5">
        <f>COUNTIFS($B:$B,$B2745,$AG:$AG,AU$1)</f>
        <v>0</v>
      </c>
    </row>
    <row r="2746" spans="1:47" ht="15" customHeight="1" x14ac:dyDescent="0.35">
      <c r="A2746" s="3">
        <f>IF(B2745=B2746,A2745,A2745+1)</f>
        <v>976</v>
      </c>
      <c r="B2746" s="3" t="s">
        <v>905</v>
      </c>
      <c r="C2746" s="3" t="s">
        <v>904</v>
      </c>
      <c r="D2746" s="3" t="s">
        <v>694</v>
      </c>
      <c r="E2746" s="3" t="s">
        <v>693</v>
      </c>
      <c r="F2746" s="4" t="s">
        <v>7</v>
      </c>
      <c r="G2746" s="4" t="s">
        <v>7</v>
      </c>
      <c r="H2746" s="4" t="s">
        <v>8</v>
      </c>
      <c r="I2746" s="3">
        <v>1</v>
      </c>
      <c r="J2746" s="3" t="s">
        <v>774</v>
      </c>
      <c r="K2746" s="3" t="s">
        <v>773</v>
      </c>
      <c r="L2746" s="3" t="s">
        <v>772</v>
      </c>
      <c r="M2746" s="3" t="s">
        <v>913</v>
      </c>
      <c r="N2746" s="3" t="s">
        <v>912</v>
      </c>
      <c r="P2746" s="3" t="s">
        <v>1</v>
      </c>
      <c r="Q2746" s="2" t="s">
        <v>0</v>
      </c>
      <c r="R2746" s="2"/>
      <c r="S2746" s="2">
        <f>IF(P2746="심사불필요","-",VLOOKUP(K2746,'[1]자격증 backdata'!A:G,7,0))</f>
        <v>0</v>
      </c>
      <c r="T2746" s="2" t="str">
        <f>IF(S2746="-","-",IF(COUNTIFS(B:B,B2746,S:S,"필수")&gt;0,"자격요건충족","확인필요"))</f>
        <v>자격요건충족</v>
      </c>
      <c r="U2746" s="2"/>
      <c r="W2746" s="2" t="str">
        <f>IF(Q2746="4급","심사불필요",VLOOKUP(K2746,'[1]자격증 backdata'!A:B,2,0))</f>
        <v>심사불필요</v>
      </c>
      <c r="X2746" s="3" t="str">
        <f>IF(R2746="A", MIN(20, SUMIFS(W:W, B:B, B2746, R:R, "A")),IF(R2746="B", MIN(30, SUMIFS(W:W, B:B, B2746, R:R, "B")),"비해당분야"))</f>
        <v>비해당분야</v>
      </c>
      <c r="Y2746" s="3" t="str">
        <f>IF(R2746="C",MIN(30,IF(COUNTIFS(B:B,B2746,W:W,"가1")=1,25,IF(COUNTIFS(B:B,B2746,W:W,"가1")&gt;=2,30,0))+IF(COUNTIFS(B:B,B2746,W:W,"나1")&gt;=4,30,IF(COUNTIFS(B:B,B2746,W:W,"나1")=3,26,IF(COUNTIFS(B:B,B2746,W:W,"나1")=2,22,IF(COUNTIFS(B:B,B2746,W:W,"나1")=1,18,0)))))+MIN(30,IF(COUNTIFS(B:B,B2746,W:W,"가2")=1,25,IF(COUNTIFS(B:B,B2746,W:W,"가2")&gt;=2,30,0))+IF(COUNTIFS(B:B,B2746,W:W,"나2")=3,30,IF(COUNTIFS(B:B,B2746,W:W,"나2")=2,25,IF(COUNTIFS(B:B,B2746,W:W,"나2")=1,20,0)))),"비해당분야")</f>
        <v>비해당분야</v>
      </c>
      <c r="Z2746" s="3" t="str">
        <f>IF(R2746="C",VLOOKUP(K2746,'[1]자격증 backdata'!A:F,6,0),"비해당분야")</f>
        <v>비해당분야</v>
      </c>
      <c r="AA2746" s="3" t="str">
        <f>IF(R2746="C",SUMIF(B:B,B2746,Z:Z),"비해당분야")</f>
        <v>비해당분야</v>
      </c>
      <c r="AB2746" s="3" t="str">
        <f>IF(R2746="C",SUM(Y2746,AA2746),"비해당분야")</f>
        <v>비해당분야</v>
      </c>
      <c r="AC2746" s="3" t="str">
        <f>IF(R2746="C",AB2746,X2746)</f>
        <v>비해당분야</v>
      </c>
      <c r="AD2746" s="3">
        <f>VLOOKUP(K2746,'[1]자격증 backdata'!A:D,4,0)</f>
        <v>0</v>
      </c>
      <c r="AE2746" s="3">
        <f>IF(_xlfn.MAXIFS(AD:AD,B:B,B2746)&gt;10,10,_xlfn.MAXIFS(AD:AD,B:B,B2746))</f>
        <v>0</v>
      </c>
      <c r="AG2746" s="2">
        <f>VLOOKUP(K2746,'[1]자격증 backdata'!A:C,3,0)</f>
        <v>0</v>
      </c>
      <c r="AH2746" s="2">
        <f>COUNTIFS($B:$B,$B2746,$AG:$AG,AH$1)</f>
        <v>0</v>
      </c>
      <c r="AI2746" s="2">
        <f>COUNTIFS($B:$B,$B2746,$AG:$AG,AI$1)</f>
        <v>0</v>
      </c>
      <c r="AJ2746" s="2">
        <f>COUNTIFS($B:$B,$B2746,$AG:$AG,AJ$1)</f>
        <v>0</v>
      </c>
      <c r="AK2746" s="2">
        <f>COUNTIFS($B:$B,$B2746,$AG:$AG,AK$1)</f>
        <v>0</v>
      </c>
      <c r="AL2746" s="2">
        <f>COUNTIFS($B:$B,$B2746,$AG:$AG,AL$1)</f>
        <v>0</v>
      </c>
      <c r="AM2746" s="2">
        <f>COUNTIFS($B:$B,$B2746,$AG:$AG,AM$1)</f>
        <v>0</v>
      </c>
      <c r="AN2746" s="2">
        <f>COUNTIFS($B:$B,$B2746,$AG:$AG,AN$1)</f>
        <v>0</v>
      </c>
      <c r="AO2746" s="2">
        <f>COUNTIFS($B:$B,$B2746,$AG:$AG,AO$1)</f>
        <v>0</v>
      </c>
      <c r="AP2746" s="2">
        <f>COUNTIFS($B:$B,$B2746,$AG:$AG,AP$1)</f>
        <v>0</v>
      </c>
      <c r="AQ2746" s="2">
        <f>COUNTIFS($B:$B,$B2746,$AG:$AG,AQ$1)</f>
        <v>0</v>
      </c>
      <c r="AR2746" s="2">
        <f>COUNTIFS($B:$B,$B2746,$AG:$AG,AR$1)</f>
        <v>0</v>
      </c>
      <c r="AS2746" s="2">
        <f>COUNTIFS($B:$B,$B2746,$AG:$AG,AS$1)</f>
        <v>0</v>
      </c>
      <c r="AT2746" s="2">
        <f>COUNTIFS($B:$B,$B2746,$AG:$AG,AT$1)</f>
        <v>0</v>
      </c>
      <c r="AU2746" s="2">
        <f>COUNTIFS($B:$B,$B2746,$AG:$AG,AU$1)</f>
        <v>0</v>
      </c>
    </row>
    <row r="2747" spans="1:47" ht="15" customHeight="1" x14ac:dyDescent="0.35">
      <c r="A2747" s="7">
        <f>IF(B2746=B2747,A2746,A2746+1)</f>
        <v>976</v>
      </c>
      <c r="B2747" s="7" t="s">
        <v>905</v>
      </c>
      <c r="C2747" s="7" t="s">
        <v>904</v>
      </c>
      <c r="D2747" s="7" t="s">
        <v>694</v>
      </c>
      <c r="E2747" s="7" t="s">
        <v>693</v>
      </c>
      <c r="F2747" s="4" t="s">
        <v>7</v>
      </c>
      <c r="G2747" s="4" t="s">
        <v>7</v>
      </c>
      <c r="H2747" s="4" t="s">
        <v>8</v>
      </c>
      <c r="I2747" s="3">
        <v>2</v>
      </c>
      <c r="J2747" s="3" t="s">
        <v>717</v>
      </c>
      <c r="K2747" s="3" t="s">
        <v>716</v>
      </c>
      <c r="L2747" s="3" t="s">
        <v>4</v>
      </c>
      <c r="M2747" s="3" t="s">
        <v>911</v>
      </c>
      <c r="N2747" s="3" t="s">
        <v>910</v>
      </c>
      <c r="P2747" s="3" t="s">
        <v>1</v>
      </c>
      <c r="Q2747" s="2" t="s">
        <v>0</v>
      </c>
      <c r="R2747" s="2"/>
      <c r="S2747" s="2">
        <f>IF(P2747="심사불필요","-",VLOOKUP(K2747,'[1]자격증 backdata'!A:G,7,0))</f>
        <v>0</v>
      </c>
      <c r="T2747" s="2" t="str">
        <f>IF(S2747="-","-",IF(COUNTIFS(B:B,B2747,S:S,"필수")&gt;0,"자격요건충족","확인필요"))</f>
        <v>자격요건충족</v>
      </c>
      <c r="U2747" s="2"/>
      <c r="W2747" s="2" t="str">
        <f>IF(Q2747="4급","심사불필요",VLOOKUP(K2747,'[1]자격증 backdata'!A:B,2,0))</f>
        <v>심사불필요</v>
      </c>
      <c r="X2747" s="3" t="str">
        <f>IF(R2747="A", MIN(20, SUMIFS(W:W, B:B, B2747, R:R, "A")),IF(R2747="B", MIN(30, SUMIFS(W:W, B:B, B2747, R:R, "B")),"비해당분야"))</f>
        <v>비해당분야</v>
      </c>
      <c r="Y2747" s="3" t="str">
        <f>IF(R2747="C",MIN(30,IF(COUNTIFS(B:B,B2747,W:W,"가1")=1,25,IF(COUNTIFS(B:B,B2747,W:W,"가1")&gt;=2,30,0))+IF(COUNTIFS(B:B,B2747,W:W,"나1")&gt;=4,30,IF(COUNTIFS(B:B,B2747,W:W,"나1")=3,26,IF(COUNTIFS(B:B,B2747,W:W,"나1")=2,22,IF(COUNTIFS(B:B,B2747,W:W,"나1")=1,18,0)))))+MIN(30,IF(COUNTIFS(B:B,B2747,W:W,"가2")=1,25,IF(COUNTIFS(B:B,B2747,W:W,"가2")&gt;=2,30,0))+IF(COUNTIFS(B:B,B2747,W:W,"나2")=3,30,IF(COUNTIFS(B:B,B2747,W:W,"나2")=2,25,IF(COUNTIFS(B:B,B2747,W:W,"나2")=1,20,0)))),"비해당분야")</f>
        <v>비해당분야</v>
      </c>
      <c r="Z2747" s="3" t="str">
        <f>IF(R2747="C",VLOOKUP(K2747,'[1]자격증 backdata'!A:F,6,0),"비해당분야")</f>
        <v>비해당분야</v>
      </c>
      <c r="AA2747" s="3" t="str">
        <f>IF(R2747="C",SUMIF(B:B,B2747,Z:Z),"비해당분야")</f>
        <v>비해당분야</v>
      </c>
      <c r="AB2747" s="3" t="str">
        <f>IF(R2747="C",SUM(Y2747,AA2747),"비해당분야")</f>
        <v>비해당분야</v>
      </c>
      <c r="AC2747" s="3" t="str">
        <f>IF(R2747="C",AB2747,X2747)</f>
        <v>비해당분야</v>
      </c>
      <c r="AD2747" s="3">
        <f>VLOOKUP(K2747,'[1]자격증 backdata'!A:D,4,0)</f>
        <v>0</v>
      </c>
      <c r="AE2747" s="3">
        <f>IF(_xlfn.MAXIFS(AD:AD,B:B,B2747)&gt;10,10,_xlfn.MAXIFS(AD:AD,B:B,B2747))</f>
        <v>0</v>
      </c>
      <c r="AG2747" s="2">
        <f>VLOOKUP(K2747,'[1]자격증 backdata'!A:C,3,0)</f>
        <v>0</v>
      </c>
      <c r="AH2747" s="2">
        <f>COUNTIFS($B:$B,$B2747,$AG:$AG,AH$1)</f>
        <v>0</v>
      </c>
      <c r="AI2747" s="2">
        <f>COUNTIFS($B:$B,$B2747,$AG:$AG,AI$1)</f>
        <v>0</v>
      </c>
      <c r="AJ2747" s="2">
        <f>COUNTIFS($B:$B,$B2747,$AG:$AG,AJ$1)</f>
        <v>0</v>
      </c>
      <c r="AK2747" s="2">
        <f>COUNTIFS($B:$B,$B2747,$AG:$AG,AK$1)</f>
        <v>0</v>
      </c>
      <c r="AL2747" s="2">
        <f>COUNTIFS($B:$B,$B2747,$AG:$AG,AL$1)</f>
        <v>0</v>
      </c>
      <c r="AM2747" s="2">
        <f>COUNTIFS($B:$B,$B2747,$AG:$AG,AM$1)</f>
        <v>0</v>
      </c>
      <c r="AN2747" s="2">
        <f>COUNTIFS($B:$B,$B2747,$AG:$AG,AN$1)</f>
        <v>0</v>
      </c>
      <c r="AO2747" s="2">
        <f>COUNTIFS($B:$B,$B2747,$AG:$AG,AO$1)</f>
        <v>0</v>
      </c>
      <c r="AP2747" s="2">
        <f>COUNTIFS($B:$B,$B2747,$AG:$AG,AP$1)</f>
        <v>0</v>
      </c>
      <c r="AQ2747" s="2">
        <f>COUNTIFS($B:$B,$B2747,$AG:$AG,AQ$1)</f>
        <v>0</v>
      </c>
      <c r="AR2747" s="2">
        <f>COUNTIFS($B:$B,$B2747,$AG:$AG,AR$1)</f>
        <v>0</v>
      </c>
      <c r="AS2747" s="2">
        <f>COUNTIFS($B:$B,$B2747,$AG:$AG,AS$1)</f>
        <v>0</v>
      </c>
      <c r="AT2747" s="2">
        <f>COUNTIFS($B:$B,$B2747,$AG:$AG,AT$1)</f>
        <v>0</v>
      </c>
      <c r="AU2747" s="2">
        <f>COUNTIFS($B:$B,$B2747,$AG:$AG,AU$1)</f>
        <v>0</v>
      </c>
    </row>
    <row r="2748" spans="1:47" ht="15" customHeight="1" x14ac:dyDescent="0.35">
      <c r="A2748" s="7">
        <f>IF(B2747=B2748,A2747,A2747+1)</f>
        <v>976</v>
      </c>
      <c r="B2748" s="7" t="s">
        <v>905</v>
      </c>
      <c r="C2748" s="7" t="s">
        <v>904</v>
      </c>
      <c r="D2748" s="7" t="s">
        <v>694</v>
      </c>
      <c r="E2748" s="7" t="s">
        <v>693</v>
      </c>
      <c r="F2748" s="4" t="s">
        <v>8</v>
      </c>
      <c r="G2748" s="4" t="s">
        <v>7</v>
      </c>
      <c r="H2748" s="4" t="s">
        <v>7</v>
      </c>
      <c r="I2748" s="3">
        <v>3</v>
      </c>
      <c r="J2748" s="3" t="s">
        <v>700</v>
      </c>
      <c r="K2748" s="3" t="s">
        <v>699</v>
      </c>
      <c r="L2748" s="3" t="s">
        <v>4</v>
      </c>
      <c r="M2748" s="3" t="s">
        <v>909</v>
      </c>
      <c r="N2748" s="3" t="s">
        <v>894</v>
      </c>
      <c r="P2748" s="3" t="s">
        <v>1</v>
      </c>
      <c r="Q2748" s="2" t="s">
        <v>0</v>
      </c>
      <c r="R2748" s="2"/>
      <c r="S2748" s="2" t="str">
        <f>IF(P2748="심사불필요","-",VLOOKUP(K2748,'[1]자격증 backdata'!A:G,7,0))</f>
        <v>필수</v>
      </c>
      <c r="T2748" s="2" t="str">
        <f>IF(S2748="-","-",IF(COUNTIFS(B:B,B2748,S:S,"필수")&gt;0,"자격요건충족","확인필요"))</f>
        <v>자격요건충족</v>
      </c>
      <c r="U2748" s="2"/>
      <c r="W2748" s="2" t="str">
        <f>IF(Q2748="4급","심사불필요",VLOOKUP(K2748,'[1]자격증 backdata'!A:B,2,0))</f>
        <v>심사불필요</v>
      </c>
      <c r="X2748" s="3" t="str">
        <f>IF(R2748="A", MIN(20, SUMIFS(W:W, B:B, B2748, R:R, "A")),IF(R2748="B", MIN(30, SUMIFS(W:W, B:B, B2748, R:R, "B")),"비해당분야"))</f>
        <v>비해당분야</v>
      </c>
      <c r="Y2748" s="3" t="str">
        <f>IF(R2748="C",MIN(30,IF(COUNTIFS(B:B,B2748,W:W,"가1")=1,25,IF(COUNTIFS(B:B,B2748,W:W,"가1")&gt;=2,30,0))+IF(COUNTIFS(B:B,B2748,W:W,"나1")&gt;=4,30,IF(COUNTIFS(B:B,B2748,W:W,"나1")=3,26,IF(COUNTIFS(B:B,B2748,W:W,"나1")=2,22,IF(COUNTIFS(B:B,B2748,W:W,"나1")=1,18,0)))))+MIN(30,IF(COUNTIFS(B:B,B2748,W:W,"가2")=1,25,IF(COUNTIFS(B:B,B2748,W:W,"가2")&gt;=2,30,0))+IF(COUNTIFS(B:B,B2748,W:W,"나2")=3,30,IF(COUNTIFS(B:B,B2748,W:W,"나2")=2,25,IF(COUNTIFS(B:B,B2748,W:W,"나2")=1,20,0)))),"비해당분야")</f>
        <v>비해당분야</v>
      </c>
      <c r="Z2748" s="3" t="str">
        <f>IF(R2748="C",VLOOKUP(K2748,'[1]자격증 backdata'!A:F,6,0),"비해당분야")</f>
        <v>비해당분야</v>
      </c>
      <c r="AA2748" s="3" t="str">
        <f>IF(R2748="C",SUMIF(B:B,B2748,Z:Z),"비해당분야")</f>
        <v>비해당분야</v>
      </c>
      <c r="AB2748" s="3" t="str">
        <f>IF(R2748="C",SUM(Y2748,AA2748),"비해당분야")</f>
        <v>비해당분야</v>
      </c>
      <c r="AC2748" s="3" t="str">
        <f>IF(R2748="C",AB2748,X2748)</f>
        <v>비해당분야</v>
      </c>
      <c r="AD2748" s="3">
        <f>VLOOKUP(K2748,'[1]자격증 backdata'!A:D,4,0)</f>
        <v>0</v>
      </c>
      <c r="AE2748" s="3">
        <f>IF(_xlfn.MAXIFS(AD:AD,B:B,B2748)&gt;10,10,_xlfn.MAXIFS(AD:AD,B:B,B2748))</f>
        <v>0</v>
      </c>
      <c r="AG2748" s="2">
        <f>VLOOKUP(K2748,'[1]자격증 backdata'!A:C,3,0)</f>
        <v>0</v>
      </c>
      <c r="AH2748" s="2">
        <f>COUNTIFS($B:$B,$B2748,$AG:$AG,AH$1)</f>
        <v>0</v>
      </c>
      <c r="AI2748" s="2">
        <f>COUNTIFS($B:$B,$B2748,$AG:$AG,AI$1)</f>
        <v>0</v>
      </c>
      <c r="AJ2748" s="2">
        <f>COUNTIFS($B:$B,$B2748,$AG:$AG,AJ$1)</f>
        <v>0</v>
      </c>
      <c r="AK2748" s="2">
        <f>COUNTIFS($B:$B,$B2748,$AG:$AG,AK$1)</f>
        <v>0</v>
      </c>
      <c r="AL2748" s="2">
        <f>COUNTIFS($B:$B,$B2748,$AG:$AG,AL$1)</f>
        <v>0</v>
      </c>
      <c r="AM2748" s="2">
        <f>COUNTIFS($B:$B,$B2748,$AG:$AG,AM$1)</f>
        <v>0</v>
      </c>
      <c r="AN2748" s="2">
        <f>COUNTIFS($B:$B,$B2748,$AG:$AG,AN$1)</f>
        <v>0</v>
      </c>
      <c r="AO2748" s="2">
        <f>COUNTIFS($B:$B,$B2748,$AG:$AG,AO$1)</f>
        <v>0</v>
      </c>
      <c r="AP2748" s="2">
        <f>COUNTIFS($B:$B,$B2748,$AG:$AG,AP$1)</f>
        <v>0</v>
      </c>
      <c r="AQ2748" s="2">
        <f>COUNTIFS($B:$B,$B2748,$AG:$AG,AQ$1)</f>
        <v>0</v>
      </c>
      <c r="AR2748" s="2">
        <f>COUNTIFS($B:$B,$B2748,$AG:$AG,AR$1)</f>
        <v>0</v>
      </c>
      <c r="AS2748" s="2">
        <f>COUNTIFS($B:$B,$B2748,$AG:$AG,AS$1)</f>
        <v>0</v>
      </c>
      <c r="AT2748" s="2">
        <f>COUNTIFS($B:$B,$B2748,$AG:$AG,AT$1)</f>
        <v>0</v>
      </c>
      <c r="AU2748" s="2">
        <f>COUNTIFS($B:$B,$B2748,$AG:$AG,AU$1)</f>
        <v>0</v>
      </c>
    </row>
    <row r="2749" spans="1:47" ht="15" customHeight="1" x14ac:dyDescent="0.35">
      <c r="A2749" s="7">
        <f>IF(B2748=B2749,A2748,A2748+1)</f>
        <v>976</v>
      </c>
      <c r="B2749" s="7" t="s">
        <v>905</v>
      </c>
      <c r="C2749" s="7" t="s">
        <v>904</v>
      </c>
      <c r="D2749" s="7" t="s">
        <v>694</v>
      </c>
      <c r="E2749" s="7" t="s">
        <v>693</v>
      </c>
      <c r="F2749" s="4" t="s">
        <v>7</v>
      </c>
      <c r="G2749" s="4" t="s">
        <v>7</v>
      </c>
      <c r="H2749" s="4" t="s">
        <v>8</v>
      </c>
      <c r="I2749" s="3">
        <v>4</v>
      </c>
      <c r="J2749" s="3" t="s">
        <v>735</v>
      </c>
      <c r="K2749" s="3" t="s">
        <v>734</v>
      </c>
      <c r="L2749" s="3" t="s">
        <v>4</v>
      </c>
      <c r="M2749" s="3" t="s">
        <v>908</v>
      </c>
      <c r="N2749" s="3" t="s">
        <v>732</v>
      </c>
      <c r="P2749" s="3" t="s">
        <v>1</v>
      </c>
      <c r="Q2749" s="2" t="s">
        <v>0</v>
      </c>
      <c r="R2749" s="2"/>
      <c r="S2749" s="2">
        <f>IF(P2749="심사불필요","-",VLOOKUP(K2749,'[1]자격증 backdata'!A:G,7,0))</f>
        <v>0</v>
      </c>
      <c r="T2749" s="2" t="str">
        <f>IF(S2749="-","-",IF(COUNTIFS(B:B,B2749,S:S,"필수")&gt;0,"자격요건충족","확인필요"))</f>
        <v>자격요건충족</v>
      </c>
      <c r="U2749" s="2"/>
      <c r="W2749" s="2" t="str">
        <f>IF(Q2749="4급","심사불필요",VLOOKUP(K2749,'[1]자격증 backdata'!A:B,2,0))</f>
        <v>심사불필요</v>
      </c>
      <c r="X2749" s="3" t="str">
        <f>IF(R2749="A", MIN(20, SUMIFS(W:W, B:B, B2749, R:R, "A")),IF(R2749="B", MIN(30, SUMIFS(W:W, B:B, B2749, R:R, "B")),"비해당분야"))</f>
        <v>비해당분야</v>
      </c>
      <c r="Y2749" s="3" t="str">
        <f>IF(R2749="C",MIN(30,IF(COUNTIFS(B:B,B2749,W:W,"가1")=1,25,IF(COUNTIFS(B:B,B2749,W:W,"가1")&gt;=2,30,0))+IF(COUNTIFS(B:B,B2749,W:W,"나1")&gt;=4,30,IF(COUNTIFS(B:B,B2749,W:W,"나1")=3,26,IF(COUNTIFS(B:B,B2749,W:W,"나1")=2,22,IF(COUNTIFS(B:B,B2749,W:W,"나1")=1,18,0)))))+MIN(30,IF(COUNTIFS(B:B,B2749,W:W,"가2")=1,25,IF(COUNTIFS(B:B,B2749,W:W,"가2")&gt;=2,30,0))+IF(COUNTIFS(B:B,B2749,W:W,"나2")=3,30,IF(COUNTIFS(B:B,B2749,W:W,"나2")=2,25,IF(COUNTIFS(B:B,B2749,W:W,"나2")=1,20,0)))),"비해당분야")</f>
        <v>비해당분야</v>
      </c>
      <c r="Z2749" s="3" t="str">
        <f>IF(R2749="C",VLOOKUP(K2749,'[1]자격증 backdata'!A:F,6,0),"비해당분야")</f>
        <v>비해당분야</v>
      </c>
      <c r="AA2749" s="3" t="str">
        <f>IF(R2749="C",SUMIF(B:B,B2749,Z:Z),"비해당분야")</f>
        <v>비해당분야</v>
      </c>
      <c r="AB2749" s="3" t="str">
        <f>IF(R2749="C",SUM(Y2749,AA2749),"비해당분야")</f>
        <v>비해당분야</v>
      </c>
      <c r="AC2749" s="3" t="str">
        <f>IF(R2749="C",AB2749,X2749)</f>
        <v>비해당분야</v>
      </c>
      <c r="AD2749" s="3">
        <f>VLOOKUP(K2749,'[1]자격증 backdata'!A:D,4,0)</f>
        <v>0</v>
      </c>
      <c r="AE2749" s="3">
        <f>IF(_xlfn.MAXIFS(AD:AD,B:B,B2749)&gt;10,10,_xlfn.MAXIFS(AD:AD,B:B,B2749))</f>
        <v>0</v>
      </c>
      <c r="AG2749" s="2">
        <f>VLOOKUP(K2749,'[1]자격증 backdata'!A:C,3,0)</f>
        <v>0</v>
      </c>
      <c r="AH2749" s="2">
        <f>COUNTIFS($B:$B,$B2749,$AG:$AG,AH$1)</f>
        <v>0</v>
      </c>
      <c r="AI2749" s="2">
        <f>COUNTIFS($B:$B,$B2749,$AG:$AG,AI$1)</f>
        <v>0</v>
      </c>
      <c r="AJ2749" s="2">
        <f>COUNTIFS($B:$B,$B2749,$AG:$AG,AJ$1)</f>
        <v>0</v>
      </c>
      <c r="AK2749" s="2">
        <f>COUNTIFS($B:$B,$B2749,$AG:$AG,AK$1)</f>
        <v>0</v>
      </c>
      <c r="AL2749" s="2">
        <f>COUNTIFS($B:$B,$B2749,$AG:$AG,AL$1)</f>
        <v>0</v>
      </c>
      <c r="AM2749" s="2">
        <f>COUNTIFS($B:$B,$B2749,$AG:$AG,AM$1)</f>
        <v>0</v>
      </c>
      <c r="AN2749" s="2">
        <f>COUNTIFS($B:$B,$B2749,$AG:$AG,AN$1)</f>
        <v>0</v>
      </c>
      <c r="AO2749" s="2">
        <f>COUNTIFS($B:$B,$B2749,$AG:$AG,AO$1)</f>
        <v>0</v>
      </c>
      <c r="AP2749" s="2">
        <f>COUNTIFS($B:$B,$B2749,$AG:$AG,AP$1)</f>
        <v>0</v>
      </c>
      <c r="AQ2749" s="2">
        <f>COUNTIFS($B:$B,$B2749,$AG:$AG,AQ$1)</f>
        <v>0</v>
      </c>
      <c r="AR2749" s="2">
        <f>COUNTIFS($B:$B,$B2749,$AG:$AG,AR$1)</f>
        <v>0</v>
      </c>
      <c r="AS2749" s="2">
        <f>COUNTIFS($B:$B,$B2749,$AG:$AG,AS$1)</f>
        <v>0</v>
      </c>
      <c r="AT2749" s="2">
        <f>COUNTIFS($B:$B,$B2749,$AG:$AG,AT$1)</f>
        <v>0</v>
      </c>
      <c r="AU2749" s="2">
        <f>COUNTIFS($B:$B,$B2749,$AG:$AG,AU$1)</f>
        <v>0</v>
      </c>
    </row>
    <row r="2750" spans="1:47" ht="15" customHeight="1" x14ac:dyDescent="0.35">
      <c r="A2750" s="7">
        <f>IF(B2749=B2750,A2749,A2749+1)</f>
        <v>976</v>
      </c>
      <c r="B2750" s="7" t="s">
        <v>905</v>
      </c>
      <c r="C2750" s="7" t="s">
        <v>904</v>
      </c>
      <c r="D2750" s="7" t="s">
        <v>694</v>
      </c>
      <c r="E2750" s="7" t="s">
        <v>693</v>
      </c>
      <c r="F2750" s="4" t="s">
        <v>7</v>
      </c>
      <c r="G2750" s="4" t="s">
        <v>7</v>
      </c>
      <c r="H2750" s="4" t="s">
        <v>8</v>
      </c>
      <c r="I2750" s="3">
        <v>5</v>
      </c>
      <c r="J2750" s="3" t="s">
        <v>6</v>
      </c>
      <c r="K2750" s="3" t="s">
        <v>907</v>
      </c>
      <c r="L2750" s="3" t="s">
        <v>4</v>
      </c>
      <c r="M2750" s="3" t="s">
        <v>906</v>
      </c>
      <c r="N2750" s="3" t="s">
        <v>142</v>
      </c>
      <c r="P2750" s="3" t="s">
        <v>1</v>
      </c>
      <c r="Q2750" s="2" t="s">
        <v>0</v>
      </c>
      <c r="R2750" s="2"/>
      <c r="S2750" s="2">
        <f>IF(P2750="심사불필요","-",VLOOKUP(K2750,'[1]자격증 backdata'!A:G,7,0))</f>
        <v>0</v>
      </c>
      <c r="T2750" s="2" t="str">
        <f>IF(S2750="-","-",IF(COUNTIFS(B:B,B2750,S:S,"필수")&gt;0,"자격요건충족","확인필요"))</f>
        <v>자격요건충족</v>
      </c>
      <c r="U2750" s="2"/>
      <c r="W2750" s="2" t="str">
        <f>IF(Q2750="4급","심사불필요",VLOOKUP(K2750,'[1]자격증 backdata'!A:B,2,0))</f>
        <v>심사불필요</v>
      </c>
      <c r="X2750" s="3" t="str">
        <f>IF(R2750="A", MIN(20, SUMIFS(W:W, B:B, B2750, R:R, "A")),IF(R2750="B", MIN(30, SUMIFS(W:W, B:B, B2750, R:R, "B")),"비해당분야"))</f>
        <v>비해당분야</v>
      </c>
      <c r="Y2750" s="3" t="str">
        <f>IF(R2750="C",MIN(30,IF(COUNTIFS(B:B,B2750,W:W,"가1")=1,25,IF(COUNTIFS(B:B,B2750,W:W,"가1")&gt;=2,30,0))+IF(COUNTIFS(B:B,B2750,W:W,"나1")&gt;=4,30,IF(COUNTIFS(B:B,B2750,W:W,"나1")=3,26,IF(COUNTIFS(B:B,B2750,W:W,"나1")=2,22,IF(COUNTIFS(B:B,B2750,W:W,"나1")=1,18,0)))))+MIN(30,IF(COUNTIFS(B:B,B2750,W:W,"가2")=1,25,IF(COUNTIFS(B:B,B2750,W:W,"가2")&gt;=2,30,0))+IF(COUNTIFS(B:B,B2750,W:W,"나2")=3,30,IF(COUNTIFS(B:B,B2750,W:W,"나2")=2,25,IF(COUNTIFS(B:B,B2750,W:W,"나2")=1,20,0)))),"비해당분야")</f>
        <v>비해당분야</v>
      </c>
      <c r="Z2750" s="3" t="str">
        <f>IF(R2750="C",VLOOKUP(K2750,'[1]자격증 backdata'!A:F,6,0),"비해당분야")</f>
        <v>비해당분야</v>
      </c>
      <c r="AA2750" s="3" t="str">
        <f>IF(R2750="C",SUMIF(B:B,B2750,Z:Z),"비해당분야")</f>
        <v>비해당분야</v>
      </c>
      <c r="AB2750" s="3" t="str">
        <f>IF(R2750="C",SUM(Y2750,AA2750),"비해당분야")</f>
        <v>비해당분야</v>
      </c>
      <c r="AC2750" s="3" t="str">
        <f>IF(R2750="C",AB2750,X2750)</f>
        <v>비해당분야</v>
      </c>
      <c r="AD2750" s="3">
        <f>VLOOKUP(K2750,'[1]자격증 backdata'!A:D,4,0)</f>
        <v>0</v>
      </c>
      <c r="AE2750" s="3">
        <f>IF(_xlfn.MAXIFS(AD:AD,B:B,B2750)&gt;10,10,_xlfn.MAXIFS(AD:AD,B:B,B2750))</f>
        <v>0</v>
      </c>
      <c r="AG2750" s="2">
        <f>VLOOKUP(K2750,'[1]자격증 backdata'!A:C,3,0)</f>
        <v>0</v>
      </c>
      <c r="AH2750" s="2">
        <f>COUNTIFS($B:$B,$B2750,$AG:$AG,AH$1)</f>
        <v>0</v>
      </c>
      <c r="AI2750" s="2">
        <f>COUNTIFS($B:$B,$B2750,$AG:$AG,AI$1)</f>
        <v>0</v>
      </c>
      <c r="AJ2750" s="2">
        <f>COUNTIFS($B:$B,$B2750,$AG:$AG,AJ$1)</f>
        <v>0</v>
      </c>
      <c r="AK2750" s="2">
        <f>COUNTIFS($B:$B,$B2750,$AG:$AG,AK$1)</f>
        <v>0</v>
      </c>
      <c r="AL2750" s="2">
        <f>COUNTIFS($B:$B,$B2750,$AG:$AG,AL$1)</f>
        <v>0</v>
      </c>
      <c r="AM2750" s="2">
        <f>COUNTIFS($B:$B,$B2750,$AG:$AG,AM$1)</f>
        <v>0</v>
      </c>
      <c r="AN2750" s="2">
        <f>COUNTIFS($B:$B,$B2750,$AG:$AG,AN$1)</f>
        <v>0</v>
      </c>
      <c r="AO2750" s="2">
        <f>COUNTIFS($B:$B,$B2750,$AG:$AG,AO$1)</f>
        <v>0</v>
      </c>
      <c r="AP2750" s="2">
        <f>COUNTIFS($B:$B,$B2750,$AG:$AG,AP$1)</f>
        <v>0</v>
      </c>
      <c r="AQ2750" s="2">
        <f>COUNTIFS($B:$B,$B2750,$AG:$AG,AQ$1)</f>
        <v>0</v>
      </c>
      <c r="AR2750" s="2">
        <f>COUNTIFS($B:$B,$B2750,$AG:$AG,AR$1)</f>
        <v>0</v>
      </c>
      <c r="AS2750" s="2">
        <f>COUNTIFS($B:$B,$B2750,$AG:$AG,AS$1)</f>
        <v>0</v>
      </c>
      <c r="AT2750" s="2">
        <f>COUNTIFS($B:$B,$B2750,$AG:$AG,AT$1)</f>
        <v>0</v>
      </c>
      <c r="AU2750" s="2">
        <f>COUNTIFS($B:$B,$B2750,$AG:$AG,AU$1)</f>
        <v>0</v>
      </c>
    </row>
    <row r="2751" spans="1:47" ht="15" customHeight="1" x14ac:dyDescent="0.35">
      <c r="A2751" s="7">
        <f>IF(B2750=B2751,A2750,A2750+1)</f>
        <v>976</v>
      </c>
      <c r="B2751" s="7" t="s">
        <v>905</v>
      </c>
      <c r="C2751" s="7" t="s">
        <v>904</v>
      </c>
      <c r="D2751" s="7" t="s">
        <v>694</v>
      </c>
      <c r="E2751" s="7" t="s">
        <v>693</v>
      </c>
      <c r="F2751" s="4" t="s">
        <v>7</v>
      </c>
      <c r="G2751" s="4" t="s">
        <v>7</v>
      </c>
      <c r="H2751" s="4" t="s">
        <v>8</v>
      </c>
      <c r="I2751" s="3">
        <v>6</v>
      </c>
      <c r="J2751" s="3" t="s">
        <v>653</v>
      </c>
      <c r="K2751" s="3" t="s">
        <v>903</v>
      </c>
      <c r="L2751" s="3" t="s">
        <v>651</v>
      </c>
      <c r="M2751" s="3" t="s">
        <v>902</v>
      </c>
      <c r="N2751" s="3" t="s">
        <v>901</v>
      </c>
      <c r="P2751" s="3" t="s">
        <v>1</v>
      </c>
      <c r="Q2751" s="2" t="s">
        <v>0</v>
      </c>
      <c r="R2751" s="2"/>
      <c r="S2751" s="2">
        <f>IF(P2751="심사불필요","-",VLOOKUP(K2751,'[1]자격증 backdata'!A:G,7,0))</f>
        <v>0</v>
      </c>
      <c r="T2751" s="2" t="str">
        <f>IF(S2751="-","-",IF(COUNTIFS(B:B,B2751,S:S,"필수")&gt;0,"자격요건충족","확인필요"))</f>
        <v>자격요건충족</v>
      </c>
      <c r="U2751" s="2"/>
      <c r="W2751" s="2" t="str">
        <f>IF(Q2751="4급","심사불필요",VLOOKUP(K2751,'[1]자격증 backdata'!A:B,2,0))</f>
        <v>심사불필요</v>
      </c>
      <c r="X2751" s="3" t="str">
        <f>IF(R2751="A", MIN(20, SUMIFS(W:W, B:B, B2751, R:R, "A")),IF(R2751="B", MIN(30, SUMIFS(W:W, B:B, B2751, R:R, "B")),"비해당분야"))</f>
        <v>비해당분야</v>
      </c>
      <c r="Y2751" s="3" t="str">
        <f>IF(R2751="C",MIN(30,IF(COUNTIFS(B:B,B2751,W:W,"가1")=1,25,IF(COUNTIFS(B:B,B2751,W:W,"가1")&gt;=2,30,0))+IF(COUNTIFS(B:B,B2751,W:W,"나1")&gt;=4,30,IF(COUNTIFS(B:B,B2751,W:W,"나1")=3,26,IF(COUNTIFS(B:B,B2751,W:W,"나1")=2,22,IF(COUNTIFS(B:B,B2751,W:W,"나1")=1,18,0)))))+MIN(30,IF(COUNTIFS(B:B,B2751,W:W,"가2")=1,25,IF(COUNTIFS(B:B,B2751,W:W,"가2")&gt;=2,30,0))+IF(COUNTIFS(B:B,B2751,W:W,"나2")=3,30,IF(COUNTIFS(B:B,B2751,W:W,"나2")=2,25,IF(COUNTIFS(B:B,B2751,W:W,"나2")=1,20,0)))),"비해당분야")</f>
        <v>비해당분야</v>
      </c>
      <c r="Z2751" s="3" t="str">
        <f>IF(R2751="C",VLOOKUP(K2751,'[1]자격증 backdata'!A:F,6,0),"비해당분야")</f>
        <v>비해당분야</v>
      </c>
      <c r="AA2751" s="3" t="str">
        <f>IF(R2751="C",SUMIF(B:B,B2751,Z:Z),"비해당분야")</f>
        <v>비해당분야</v>
      </c>
      <c r="AB2751" s="3" t="str">
        <f>IF(R2751="C",SUM(Y2751,AA2751),"비해당분야")</f>
        <v>비해당분야</v>
      </c>
      <c r="AC2751" s="3" t="str">
        <f>IF(R2751="C",AB2751,X2751)</f>
        <v>비해당분야</v>
      </c>
      <c r="AD2751" s="3">
        <f>VLOOKUP(K2751,'[1]자격증 backdata'!A:D,4,0)</f>
        <v>0</v>
      </c>
      <c r="AE2751" s="3">
        <f>IF(_xlfn.MAXIFS(AD:AD,B:B,B2751)&gt;10,10,_xlfn.MAXIFS(AD:AD,B:B,B2751))</f>
        <v>0</v>
      </c>
      <c r="AG2751" s="2">
        <f>VLOOKUP(K2751,'[1]자격증 backdata'!A:C,3,0)</f>
        <v>0</v>
      </c>
      <c r="AH2751" s="2">
        <f>COUNTIFS($B:$B,$B2751,$AG:$AG,AH$1)</f>
        <v>0</v>
      </c>
      <c r="AI2751" s="2">
        <f>COUNTIFS($B:$B,$B2751,$AG:$AG,AI$1)</f>
        <v>0</v>
      </c>
      <c r="AJ2751" s="2">
        <f>COUNTIFS($B:$B,$B2751,$AG:$AG,AJ$1)</f>
        <v>0</v>
      </c>
      <c r="AK2751" s="2">
        <f>COUNTIFS($B:$B,$B2751,$AG:$AG,AK$1)</f>
        <v>0</v>
      </c>
      <c r="AL2751" s="2">
        <f>COUNTIFS($B:$B,$B2751,$AG:$AG,AL$1)</f>
        <v>0</v>
      </c>
      <c r="AM2751" s="2">
        <f>COUNTIFS($B:$B,$B2751,$AG:$AG,AM$1)</f>
        <v>0</v>
      </c>
      <c r="AN2751" s="2">
        <f>COUNTIFS($B:$B,$B2751,$AG:$AG,AN$1)</f>
        <v>0</v>
      </c>
      <c r="AO2751" s="2">
        <f>COUNTIFS($B:$B,$B2751,$AG:$AG,AO$1)</f>
        <v>0</v>
      </c>
      <c r="AP2751" s="2">
        <f>COUNTIFS($B:$B,$B2751,$AG:$AG,AP$1)</f>
        <v>0</v>
      </c>
      <c r="AQ2751" s="2">
        <f>COUNTIFS($B:$B,$B2751,$AG:$AG,AQ$1)</f>
        <v>0</v>
      </c>
      <c r="AR2751" s="2">
        <f>COUNTIFS($B:$B,$B2751,$AG:$AG,AR$1)</f>
        <v>0</v>
      </c>
      <c r="AS2751" s="2">
        <f>COUNTIFS($B:$B,$B2751,$AG:$AG,AS$1)</f>
        <v>0</v>
      </c>
      <c r="AT2751" s="2">
        <f>COUNTIFS($B:$B,$B2751,$AG:$AG,AT$1)</f>
        <v>0</v>
      </c>
      <c r="AU2751" s="2">
        <f>COUNTIFS($B:$B,$B2751,$AG:$AG,AU$1)</f>
        <v>0</v>
      </c>
    </row>
    <row r="2752" spans="1:47" ht="15" customHeight="1" x14ac:dyDescent="0.35">
      <c r="A2752" s="4">
        <f>IF(B2751=B2752,A2751,A2751+1)</f>
        <v>977</v>
      </c>
      <c r="B2752" s="4" t="s">
        <v>898</v>
      </c>
      <c r="C2752" s="4" t="s">
        <v>897</v>
      </c>
      <c r="D2752" s="4" t="s">
        <v>694</v>
      </c>
      <c r="E2752" s="4" t="s">
        <v>693</v>
      </c>
      <c r="F2752" s="4" t="s">
        <v>8</v>
      </c>
      <c r="G2752" s="4" t="s">
        <v>7</v>
      </c>
      <c r="H2752" s="4" t="s">
        <v>7</v>
      </c>
      <c r="I2752" s="4">
        <v>1</v>
      </c>
      <c r="J2752" s="4" t="s">
        <v>700</v>
      </c>
      <c r="K2752" s="4" t="s">
        <v>699</v>
      </c>
      <c r="L2752" s="4" t="s">
        <v>4</v>
      </c>
      <c r="M2752" s="4" t="s">
        <v>900</v>
      </c>
      <c r="N2752" s="4" t="s">
        <v>728</v>
      </c>
      <c r="P2752" s="4" t="s">
        <v>1</v>
      </c>
      <c r="Q2752" s="5" t="s">
        <v>0</v>
      </c>
      <c r="R2752" s="5"/>
      <c r="S2752" s="5" t="str">
        <f>IF(P2752="심사불필요","-",VLOOKUP(K2752,'[1]자격증 backdata'!A:G,7,0))</f>
        <v>필수</v>
      </c>
      <c r="T2752" s="5" t="str">
        <f>IF(S2752="-","-",IF(COUNTIFS(B:B,B2752,S:S,"필수")&gt;0,"자격요건충족","확인필요"))</f>
        <v>자격요건충족</v>
      </c>
      <c r="U2752" s="5"/>
      <c r="W2752" s="5" t="str">
        <f>IF(Q2752="4급","심사불필요",VLOOKUP(K2752,'[1]자격증 backdata'!A:B,2,0))</f>
        <v>심사불필요</v>
      </c>
      <c r="X2752" s="4" t="str">
        <f>IF(R2752="A", MIN(20, SUMIFS(W:W, B:B, B2752, R:R, "A")),IF(R2752="B", MIN(30, SUMIFS(W:W, B:B, B2752, R:R, "B")),"비해당분야"))</f>
        <v>비해당분야</v>
      </c>
      <c r="Y2752" s="4" t="str">
        <f>IF(R2752="C",MIN(30,IF(COUNTIFS(B:B,B2752,W:W,"가1")=1,25,IF(COUNTIFS(B:B,B2752,W:W,"가1")&gt;=2,30,0))+IF(COUNTIFS(B:B,B2752,W:W,"나1")&gt;=4,30,IF(COUNTIFS(B:B,B2752,W:W,"나1")=3,26,IF(COUNTIFS(B:B,B2752,W:W,"나1")=2,22,IF(COUNTIFS(B:B,B2752,W:W,"나1")=1,18,0)))))+MIN(30,IF(COUNTIFS(B:B,B2752,W:W,"가2")=1,25,IF(COUNTIFS(B:B,B2752,W:W,"가2")&gt;=2,30,0))+IF(COUNTIFS(B:B,B2752,W:W,"나2")=3,30,IF(COUNTIFS(B:B,B2752,W:W,"나2")=2,25,IF(COUNTIFS(B:B,B2752,W:W,"나2")=1,20,0)))),"비해당분야")</f>
        <v>비해당분야</v>
      </c>
      <c r="Z2752" s="4" t="str">
        <f>IF(R2752="C",VLOOKUP(K2752,'[1]자격증 backdata'!A:F,6,0),"비해당분야")</f>
        <v>비해당분야</v>
      </c>
      <c r="AA2752" s="4" t="str">
        <f>IF(R2752="C",SUMIF(B:B,B2752,Z:Z),"비해당분야")</f>
        <v>비해당분야</v>
      </c>
      <c r="AB2752" s="4" t="str">
        <f>IF(R2752="C",SUM(Y2752,AA2752),"비해당분야")</f>
        <v>비해당분야</v>
      </c>
      <c r="AC2752" s="4" t="str">
        <f>IF(R2752="C",AB2752,X2752)</f>
        <v>비해당분야</v>
      </c>
      <c r="AD2752" s="4">
        <f>VLOOKUP(K2752,'[1]자격증 backdata'!A:D,4,0)</f>
        <v>0</v>
      </c>
      <c r="AE2752" s="4">
        <f>IF(_xlfn.MAXIFS(AD:AD,B:B,B2752)&gt;10,10,_xlfn.MAXIFS(AD:AD,B:B,B2752))</f>
        <v>5</v>
      </c>
      <c r="AG2752" s="5">
        <f>VLOOKUP(K2752,'[1]자격증 backdata'!A:C,3,0)</f>
        <v>0</v>
      </c>
      <c r="AH2752" s="5">
        <f>COUNTIFS($B:$B,$B2752,$AG:$AG,AH$1)</f>
        <v>0</v>
      </c>
      <c r="AI2752" s="5">
        <f>COUNTIFS($B:$B,$B2752,$AG:$AG,AI$1)</f>
        <v>0</v>
      </c>
      <c r="AJ2752" s="5">
        <f>COUNTIFS($B:$B,$B2752,$AG:$AG,AJ$1)</f>
        <v>0</v>
      </c>
      <c r="AK2752" s="5">
        <f>COUNTIFS($B:$B,$B2752,$AG:$AG,AK$1)</f>
        <v>0</v>
      </c>
      <c r="AL2752" s="5">
        <f>COUNTIFS($B:$B,$B2752,$AG:$AG,AL$1)</f>
        <v>0</v>
      </c>
      <c r="AM2752" s="5">
        <f>COUNTIFS($B:$B,$B2752,$AG:$AG,AM$1)</f>
        <v>0</v>
      </c>
      <c r="AN2752" s="5">
        <f>COUNTIFS($B:$B,$B2752,$AG:$AG,AN$1)</f>
        <v>0</v>
      </c>
      <c r="AO2752" s="5">
        <f>COUNTIFS($B:$B,$B2752,$AG:$AG,AO$1)</f>
        <v>0</v>
      </c>
      <c r="AP2752" s="5">
        <f>COUNTIFS($B:$B,$B2752,$AG:$AG,AP$1)</f>
        <v>0</v>
      </c>
      <c r="AQ2752" s="5">
        <f>COUNTIFS($B:$B,$B2752,$AG:$AG,AQ$1)</f>
        <v>0</v>
      </c>
      <c r="AR2752" s="5">
        <f>COUNTIFS($B:$B,$B2752,$AG:$AG,AR$1)</f>
        <v>0</v>
      </c>
      <c r="AS2752" s="5">
        <f>COUNTIFS($B:$B,$B2752,$AG:$AG,AS$1)</f>
        <v>0</v>
      </c>
      <c r="AT2752" s="5">
        <f>COUNTIFS($B:$B,$B2752,$AG:$AG,AT$1)</f>
        <v>0</v>
      </c>
      <c r="AU2752" s="5">
        <f>COUNTIFS($B:$B,$B2752,$AG:$AG,AU$1)</f>
        <v>0</v>
      </c>
    </row>
    <row r="2753" spans="1:47" ht="15" customHeight="1" x14ac:dyDescent="0.35">
      <c r="A2753" s="6">
        <f>IF(B2752=B2753,A2752,A2752+1)</f>
        <v>977</v>
      </c>
      <c r="B2753" s="6" t="s">
        <v>898</v>
      </c>
      <c r="C2753" s="6" t="s">
        <v>897</v>
      </c>
      <c r="D2753" s="6" t="s">
        <v>694</v>
      </c>
      <c r="E2753" s="6" t="s">
        <v>693</v>
      </c>
      <c r="F2753" s="4" t="s">
        <v>7</v>
      </c>
      <c r="G2753" s="4" t="s">
        <v>7</v>
      </c>
      <c r="H2753" s="4" t="s">
        <v>8</v>
      </c>
      <c r="I2753" s="4">
        <v>2</v>
      </c>
      <c r="J2753" s="4" t="s">
        <v>38</v>
      </c>
      <c r="K2753" s="4" t="s">
        <v>692</v>
      </c>
      <c r="L2753" s="4" t="s">
        <v>36</v>
      </c>
      <c r="M2753" s="4" t="s">
        <v>899</v>
      </c>
      <c r="N2753" s="4" t="s">
        <v>66</v>
      </c>
      <c r="P2753" s="4" t="s">
        <v>1</v>
      </c>
      <c r="Q2753" s="5" t="s">
        <v>0</v>
      </c>
      <c r="R2753" s="5"/>
      <c r="S2753" s="5">
        <f>IF(P2753="심사불필요","-",VLOOKUP(K2753,'[1]자격증 backdata'!A:G,7,0))</f>
        <v>0</v>
      </c>
      <c r="T2753" s="5" t="str">
        <f>IF(S2753="-","-",IF(COUNTIFS(B:B,B2753,S:S,"필수")&gt;0,"자격요건충족","확인필요"))</f>
        <v>자격요건충족</v>
      </c>
      <c r="U2753" s="5"/>
      <c r="W2753" s="5" t="str">
        <f>IF(Q2753="4급","심사불필요",VLOOKUP(K2753,'[1]자격증 backdata'!A:B,2,0))</f>
        <v>심사불필요</v>
      </c>
      <c r="X2753" s="4" t="str">
        <f>IF(R2753="A", MIN(20, SUMIFS(W:W, B:B, B2753, R:R, "A")),IF(R2753="B", MIN(30, SUMIFS(W:W, B:B, B2753, R:R, "B")),"비해당분야"))</f>
        <v>비해당분야</v>
      </c>
      <c r="Y2753" s="4" t="str">
        <f>IF(R2753="C",MIN(30,IF(COUNTIFS(B:B,B2753,W:W,"가1")=1,25,IF(COUNTIFS(B:B,B2753,W:W,"가1")&gt;=2,30,0))+IF(COUNTIFS(B:B,B2753,W:W,"나1")&gt;=4,30,IF(COUNTIFS(B:B,B2753,W:W,"나1")=3,26,IF(COUNTIFS(B:B,B2753,W:W,"나1")=2,22,IF(COUNTIFS(B:B,B2753,W:W,"나1")=1,18,0)))))+MIN(30,IF(COUNTIFS(B:B,B2753,W:W,"가2")=1,25,IF(COUNTIFS(B:B,B2753,W:W,"가2")&gt;=2,30,0))+IF(COUNTIFS(B:B,B2753,W:W,"나2")=3,30,IF(COUNTIFS(B:B,B2753,W:W,"나2")=2,25,IF(COUNTIFS(B:B,B2753,W:W,"나2")=1,20,0)))),"비해당분야")</f>
        <v>비해당분야</v>
      </c>
      <c r="Z2753" s="4" t="str">
        <f>IF(R2753="C",VLOOKUP(K2753,'[1]자격증 backdata'!A:F,6,0),"비해당분야")</f>
        <v>비해당분야</v>
      </c>
      <c r="AA2753" s="4" t="str">
        <f>IF(R2753="C",SUMIF(B:B,B2753,Z:Z),"비해당분야")</f>
        <v>비해당분야</v>
      </c>
      <c r="AB2753" s="4" t="str">
        <f>IF(R2753="C",SUM(Y2753,AA2753),"비해당분야")</f>
        <v>비해당분야</v>
      </c>
      <c r="AC2753" s="4" t="str">
        <f>IF(R2753="C",AB2753,X2753)</f>
        <v>비해당분야</v>
      </c>
      <c r="AD2753" s="4">
        <f>VLOOKUP(K2753,'[1]자격증 backdata'!A:D,4,0)</f>
        <v>5</v>
      </c>
      <c r="AE2753" s="4">
        <f>IF(_xlfn.MAXIFS(AD:AD,B:B,B2753)&gt;10,10,_xlfn.MAXIFS(AD:AD,B:B,B2753))</f>
        <v>5</v>
      </c>
      <c r="AG2753" s="5">
        <f>VLOOKUP(K2753,'[1]자격증 backdata'!A:C,3,0)</f>
        <v>0</v>
      </c>
      <c r="AH2753" s="5">
        <f>COUNTIFS($B:$B,$B2753,$AG:$AG,AH$1)</f>
        <v>0</v>
      </c>
      <c r="AI2753" s="5">
        <f>COUNTIFS($B:$B,$B2753,$AG:$AG,AI$1)</f>
        <v>0</v>
      </c>
      <c r="AJ2753" s="5">
        <f>COUNTIFS($B:$B,$B2753,$AG:$AG,AJ$1)</f>
        <v>0</v>
      </c>
      <c r="AK2753" s="5">
        <f>COUNTIFS($B:$B,$B2753,$AG:$AG,AK$1)</f>
        <v>0</v>
      </c>
      <c r="AL2753" s="5">
        <f>COUNTIFS($B:$B,$B2753,$AG:$AG,AL$1)</f>
        <v>0</v>
      </c>
      <c r="AM2753" s="5">
        <f>COUNTIFS($B:$B,$B2753,$AG:$AG,AM$1)</f>
        <v>0</v>
      </c>
      <c r="AN2753" s="5">
        <f>COUNTIFS($B:$B,$B2753,$AG:$AG,AN$1)</f>
        <v>0</v>
      </c>
      <c r="AO2753" s="5">
        <f>COUNTIFS($B:$B,$B2753,$AG:$AG,AO$1)</f>
        <v>0</v>
      </c>
      <c r="AP2753" s="5">
        <f>COUNTIFS($B:$B,$B2753,$AG:$AG,AP$1)</f>
        <v>0</v>
      </c>
      <c r="AQ2753" s="5">
        <f>COUNTIFS($B:$B,$B2753,$AG:$AG,AQ$1)</f>
        <v>0</v>
      </c>
      <c r="AR2753" s="5">
        <f>COUNTIFS($B:$B,$B2753,$AG:$AG,AR$1)</f>
        <v>0</v>
      </c>
      <c r="AS2753" s="5">
        <f>COUNTIFS($B:$B,$B2753,$AG:$AG,AS$1)</f>
        <v>0</v>
      </c>
      <c r="AT2753" s="5">
        <f>COUNTIFS($B:$B,$B2753,$AG:$AG,AT$1)</f>
        <v>0</v>
      </c>
      <c r="AU2753" s="5">
        <f>COUNTIFS($B:$B,$B2753,$AG:$AG,AU$1)</f>
        <v>0</v>
      </c>
    </row>
    <row r="2754" spans="1:47" ht="15" customHeight="1" x14ac:dyDescent="0.35">
      <c r="A2754" s="6">
        <f>IF(B2753=B2754,A2753,A2753+1)</f>
        <v>977</v>
      </c>
      <c r="B2754" s="6" t="s">
        <v>898</v>
      </c>
      <c r="C2754" s="6" t="s">
        <v>897</v>
      </c>
      <c r="D2754" s="6" t="s">
        <v>694</v>
      </c>
      <c r="E2754" s="6" t="s">
        <v>693</v>
      </c>
      <c r="F2754" s="4" t="s">
        <v>7</v>
      </c>
      <c r="G2754" s="4" t="s">
        <v>7</v>
      </c>
      <c r="H2754" s="4" t="s">
        <v>8</v>
      </c>
      <c r="I2754" s="4">
        <v>3</v>
      </c>
      <c r="J2754" s="4" t="s">
        <v>735</v>
      </c>
      <c r="K2754" s="4" t="s">
        <v>734</v>
      </c>
      <c r="L2754" s="4" t="s">
        <v>4</v>
      </c>
      <c r="M2754" s="4" t="s">
        <v>896</v>
      </c>
      <c r="N2754" s="4" t="s">
        <v>207</v>
      </c>
      <c r="P2754" s="4" t="s">
        <v>1</v>
      </c>
      <c r="Q2754" s="5" t="s">
        <v>0</v>
      </c>
      <c r="R2754" s="5"/>
      <c r="S2754" s="5">
        <f>IF(P2754="심사불필요","-",VLOOKUP(K2754,'[1]자격증 backdata'!A:G,7,0))</f>
        <v>0</v>
      </c>
      <c r="T2754" s="5" t="str">
        <f>IF(S2754="-","-",IF(COUNTIFS(B:B,B2754,S:S,"필수")&gt;0,"자격요건충족","확인필요"))</f>
        <v>자격요건충족</v>
      </c>
      <c r="U2754" s="5"/>
      <c r="W2754" s="5" t="str">
        <f>IF(Q2754="4급","심사불필요",VLOOKUP(K2754,'[1]자격증 backdata'!A:B,2,0))</f>
        <v>심사불필요</v>
      </c>
      <c r="X2754" s="4" t="str">
        <f>IF(R2754="A", MIN(20, SUMIFS(W:W, B:B, B2754, R:R, "A")),IF(R2754="B", MIN(30, SUMIFS(W:W, B:B, B2754, R:R, "B")),"비해당분야"))</f>
        <v>비해당분야</v>
      </c>
      <c r="Y2754" s="4" t="str">
        <f>IF(R2754="C",MIN(30,IF(COUNTIFS(B:B,B2754,W:W,"가1")=1,25,IF(COUNTIFS(B:B,B2754,W:W,"가1")&gt;=2,30,0))+IF(COUNTIFS(B:B,B2754,W:W,"나1")&gt;=4,30,IF(COUNTIFS(B:B,B2754,W:W,"나1")=3,26,IF(COUNTIFS(B:B,B2754,W:W,"나1")=2,22,IF(COUNTIFS(B:B,B2754,W:W,"나1")=1,18,0)))))+MIN(30,IF(COUNTIFS(B:B,B2754,W:W,"가2")=1,25,IF(COUNTIFS(B:B,B2754,W:W,"가2")&gt;=2,30,0))+IF(COUNTIFS(B:B,B2754,W:W,"나2")=3,30,IF(COUNTIFS(B:B,B2754,W:W,"나2")=2,25,IF(COUNTIFS(B:B,B2754,W:W,"나2")=1,20,0)))),"비해당분야")</f>
        <v>비해당분야</v>
      </c>
      <c r="Z2754" s="4" t="str">
        <f>IF(R2754="C",VLOOKUP(K2754,'[1]자격증 backdata'!A:F,6,0),"비해당분야")</f>
        <v>비해당분야</v>
      </c>
      <c r="AA2754" s="4" t="str">
        <f>IF(R2754="C",SUMIF(B:B,B2754,Z:Z),"비해당분야")</f>
        <v>비해당분야</v>
      </c>
      <c r="AB2754" s="4" t="str">
        <f>IF(R2754="C",SUM(Y2754,AA2754),"비해당분야")</f>
        <v>비해당분야</v>
      </c>
      <c r="AC2754" s="4" t="str">
        <f>IF(R2754="C",AB2754,X2754)</f>
        <v>비해당분야</v>
      </c>
      <c r="AD2754" s="4">
        <f>VLOOKUP(K2754,'[1]자격증 backdata'!A:D,4,0)</f>
        <v>0</v>
      </c>
      <c r="AE2754" s="4">
        <f>IF(_xlfn.MAXIFS(AD:AD,B:B,B2754)&gt;10,10,_xlfn.MAXIFS(AD:AD,B:B,B2754))</f>
        <v>5</v>
      </c>
      <c r="AG2754" s="5">
        <f>VLOOKUP(K2754,'[1]자격증 backdata'!A:C,3,0)</f>
        <v>0</v>
      </c>
      <c r="AH2754" s="5">
        <f>COUNTIFS($B:$B,$B2754,$AG:$AG,AH$1)</f>
        <v>0</v>
      </c>
      <c r="AI2754" s="5">
        <f>COUNTIFS($B:$B,$B2754,$AG:$AG,AI$1)</f>
        <v>0</v>
      </c>
      <c r="AJ2754" s="5">
        <f>COUNTIFS($B:$B,$B2754,$AG:$AG,AJ$1)</f>
        <v>0</v>
      </c>
      <c r="AK2754" s="5">
        <f>COUNTIFS($B:$B,$B2754,$AG:$AG,AK$1)</f>
        <v>0</v>
      </c>
      <c r="AL2754" s="5">
        <f>COUNTIFS($B:$B,$B2754,$AG:$AG,AL$1)</f>
        <v>0</v>
      </c>
      <c r="AM2754" s="5">
        <f>COUNTIFS($B:$B,$B2754,$AG:$AG,AM$1)</f>
        <v>0</v>
      </c>
      <c r="AN2754" s="5">
        <f>COUNTIFS($B:$B,$B2754,$AG:$AG,AN$1)</f>
        <v>0</v>
      </c>
      <c r="AO2754" s="5">
        <f>COUNTIFS($B:$B,$B2754,$AG:$AG,AO$1)</f>
        <v>0</v>
      </c>
      <c r="AP2754" s="5">
        <f>COUNTIFS($B:$B,$B2754,$AG:$AG,AP$1)</f>
        <v>0</v>
      </c>
      <c r="AQ2754" s="5">
        <f>COUNTIFS($B:$B,$B2754,$AG:$AG,AQ$1)</f>
        <v>0</v>
      </c>
      <c r="AR2754" s="5">
        <f>COUNTIFS($B:$B,$B2754,$AG:$AG,AR$1)</f>
        <v>0</v>
      </c>
      <c r="AS2754" s="5">
        <f>COUNTIFS($B:$B,$B2754,$AG:$AG,AS$1)</f>
        <v>0</v>
      </c>
      <c r="AT2754" s="5">
        <f>COUNTIFS($B:$B,$B2754,$AG:$AG,AT$1)</f>
        <v>0</v>
      </c>
      <c r="AU2754" s="5">
        <f>COUNTIFS($B:$B,$B2754,$AG:$AG,AU$1)</f>
        <v>0</v>
      </c>
    </row>
    <row r="2755" spans="1:47" ht="15" customHeight="1" x14ac:dyDescent="0.35">
      <c r="A2755" s="3">
        <f>IF(B2754=B2755,A2754,A2754+1)</f>
        <v>978</v>
      </c>
      <c r="B2755" s="3" t="s">
        <v>881</v>
      </c>
      <c r="C2755" s="3" t="s">
        <v>880</v>
      </c>
      <c r="D2755" s="3" t="s">
        <v>694</v>
      </c>
      <c r="E2755" s="3" t="s">
        <v>693</v>
      </c>
      <c r="F2755" s="4" t="s">
        <v>8</v>
      </c>
      <c r="G2755" s="4" t="s">
        <v>7</v>
      </c>
      <c r="H2755" s="4" t="s">
        <v>7</v>
      </c>
      <c r="I2755" s="3">
        <v>1</v>
      </c>
      <c r="J2755" s="3" t="s">
        <v>700</v>
      </c>
      <c r="K2755" s="3" t="s">
        <v>699</v>
      </c>
      <c r="L2755" s="3" t="s">
        <v>4</v>
      </c>
      <c r="M2755" s="3" t="s">
        <v>895</v>
      </c>
      <c r="N2755" s="3" t="s">
        <v>894</v>
      </c>
      <c r="P2755" s="3" t="s">
        <v>1</v>
      </c>
      <c r="Q2755" s="2" t="s">
        <v>0</v>
      </c>
      <c r="R2755" s="2"/>
      <c r="S2755" s="2" t="str">
        <f>IF(P2755="심사불필요","-",VLOOKUP(K2755,'[1]자격증 backdata'!A:G,7,0))</f>
        <v>필수</v>
      </c>
      <c r="T2755" s="2" t="str">
        <f>IF(S2755="-","-",IF(COUNTIFS(B:B,B2755,S:S,"필수")&gt;0,"자격요건충족","확인필요"))</f>
        <v>자격요건충족</v>
      </c>
      <c r="U2755" s="2"/>
      <c r="W2755" s="2" t="str">
        <f>IF(Q2755="4급","심사불필요",VLOOKUP(K2755,'[1]자격증 backdata'!A:B,2,0))</f>
        <v>심사불필요</v>
      </c>
      <c r="X2755" s="3" t="str">
        <f>IF(R2755="A", MIN(20, SUMIFS(W:W, B:B, B2755, R:R, "A")),IF(R2755="B", MIN(30, SUMIFS(W:W, B:B, B2755, R:R, "B")),"비해당분야"))</f>
        <v>비해당분야</v>
      </c>
      <c r="Y2755" s="3" t="str">
        <f>IF(R2755="C",MIN(30,IF(COUNTIFS(B:B,B2755,W:W,"가1")=1,25,IF(COUNTIFS(B:B,B2755,W:W,"가1")&gt;=2,30,0))+IF(COUNTIFS(B:B,B2755,W:W,"나1")&gt;=4,30,IF(COUNTIFS(B:B,B2755,W:W,"나1")=3,26,IF(COUNTIFS(B:B,B2755,W:W,"나1")=2,22,IF(COUNTIFS(B:B,B2755,W:W,"나1")=1,18,0)))))+MIN(30,IF(COUNTIFS(B:B,B2755,W:W,"가2")=1,25,IF(COUNTIFS(B:B,B2755,W:W,"가2")&gt;=2,30,0))+IF(COUNTIFS(B:B,B2755,W:W,"나2")=3,30,IF(COUNTIFS(B:B,B2755,W:W,"나2")=2,25,IF(COUNTIFS(B:B,B2755,W:W,"나2")=1,20,0)))),"비해당분야")</f>
        <v>비해당분야</v>
      </c>
      <c r="Z2755" s="3" t="str">
        <f>IF(R2755="C",VLOOKUP(K2755,'[1]자격증 backdata'!A:F,6,0),"비해당분야")</f>
        <v>비해당분야</v>
      </c>
      <c r="AA2755" s="3" t="str">
        <f>IF(R2755="C",SUMIF(B:B,B2755,Z:Z),"비해당분야")</f>
        <v>비해당분야</v>
      </c>
      <c r="AB2755" s="3" t="str">
        <f>IF(R2755="C",SUM(Y2755,AA2755),"비해당분야")</f>
        <v>비해당분야</v>
      </c>
      <c r="AC2755" s="3" t="str">
        <f>IF(R2755="C",AB2755,X2755)</f>
        <v>비해당분야</v>
      </c>
      <c r="AD2755" s="3">
        <f>VLOOKUP(K2755,'[1]자격증 backdata'!A:D,4,0)</f>
        <v>0</v>
      </c>
      <c r="AE2755" s="3">
        <f>IF(_xlfn.MAXIFS(AD:AD,B:B,B2755)&gt;10,10,_xlfn.MAXIFS(AD:AD,B:B,B2755))</f>
        <v>0</v>
      </c>
      <c r="AG2755" s="2">
        <f>VLOOKUP(K2755,'[1]자격증 backdata'!A:C,3,0)</f>
        <v>0</v>
      </c>
      <c r="AH2755" s="2">
        <f>COUNTIFS($B:$B,$B2755,$AG:$AG,AH$1)</f>
        <v>0</v>
      </c>
      <c r="AI2755" s="2">
        <f>COUNTIFS($B:$B,$B2755,$AG:$AG,AI$1)</f>
        <v>0</v>
      </c>
      <c r="AJ2755" s="2">
        <f>COUNTIFS($B:$B,$B2755,$AG:$AG,AJ$1)</f>
        <v>0</v>
      </c>
      <c r="AK2755" s="2">
        <f>COUNTIFS($B:$B,$B2755,$AG:$AG,AK$1)</f>
        <v>0</v>
      </c>
      <c r="AL2755" s="2">
        <f>COUNTIFS($B:$B,$B2755,$AG:$AG,AL$1)</f>
        <v>0</v>
      </c>
      <c r="AM2755" s="2">
        <f>COUNTIFS($B:$B,$B2755,$AG:$AG,AM$1)</f>
        <v>0</v>
      </c>
      <c r="AN2755" s="2">
        <f>COUNTIFS($B:$B,$B2755,$AG:$AG,AN$1)</f>
        <v>0</v>
      </c>
      <c r="AO2755" s="2">
        <f>COUNTIFS($B:$B,$B2755,$AG:$AG,AO$1)</f>
        <v>0</v>
      </c>
      <c r="AP2755" s="2">
        <f>COUNTIFS($B:$B,$B2755,$AG:$AG,AP$1)</f>
        <v>0</v>
      </c>
      <c r="AQ2755" s="2">
        <f>COUNTIFS($B:$B,$B2755,$AG:$AG,AQ$1)</f>
        <v>0</v>
      </c>
      <c r="AR2755" s="2">
        <f>COUNTIFS($B:$B,$B2755,$AG:$AG,AR$1)</f>
        <v>0</v>
      </c>
      <c r="AS2755" s="2">
        <f>COUNTIFS($B:$B,$B2755,$AG:$AG,AS$1)</f>
        <v>0</v>
      </c>
      <c r="AT2755" s="2">
        <f>COUNTIFS($B:$B,$B2755,$AG:$AG,AT$1)</f>
        <v>0</v>
      </c>
      <c r="AU2755" s="2">
        <f>COUNTIFS($B:$B,$B2755,$AG:$AG,AU$1)</f>
        <v>0</v>
      </c>
    </row>
    <row r="2756" spans="1:47" ht="15" customHeight="1" x14ac:dyDescent="0.35">
      <c r="A2756" s="7">
        <f>IF(B2755=B2756,A2755,A2755+1)</f>
        <v>978</v>
      </c>
      <c r="B2756" s="7" t="s">
        <v>881</v>
      </c>
      <c r="C2756" s="7" t="s">
        <v>880</v>
      </c>
      <c r="D2756" s="7" t="s">
        <v>694</v>
      </c>
      <c r="E2756" s="7" t="s">
        <v>693</v>
      </c>
      <c r="F2756" s="4" t="s">
        <v>7</v>
      </c>
      <c r="G2756" s="4" t="s">
        <v>7</v>
      </c>
      <c r="H2756" s="4" t="s">
        <v>8</v>
      </c>
      <c r="I2756" s="3">
        <v>2</v>
      </c>
      <c r="J2756" s="3" t="s">
        <v>717</v>
      </c>
      <c r="K2756" s="3" t="s">
        <v>716</v>
      </c>
      <c r="L2756" s="3" t="s">
        <v>4</v>
      </c>
      <c r="M2756" s="3" t="s">
        <v>893</v>
      </c>
      <c r="N2756" s="3" t="s">
        <v>344</v>
      </c>
      <c r="P2756" s="3" t="s">
        <v>1</v>
      </c>
      <c r="Q2756" s="2" t="s">
        <v>0</v>
      </c>
      <c r="R2756" s="2"/>
      <c r="S2756" s="2">
        <f>IF(P2756="심사불필요","-",VLOOKUP(K2756,'[1]자격증 backdata'!A:G,7,0))</f>
        <v>0</v>
      </c>
      <c r="T2756" s="2" t="str">
        <f>IF(S2756="-","-",IF(COUNTIFS(B:B,B2756,S:S,"필수")&gt;0,"자격요건충족","확인필요"))</f>
        <v>자격요건충족</v>
      </c>
      <c r="U2756" s="2"/>
      <c r="W2756" s="2" t="str">
        <f>IF(Q2756="4급","심사불필요",VLOOKUP(K2756,'[1]자격증 backdata'!A:B,2,0))</f>
        <v>심사불필요</v>
      </c>
      <c r="X2756" s="3" t="str">
        <f>IF(R2756="A", MIN(20, SUMIFS(W:W, B:B, B2756, R:R, "A")),IF(R2756="B", MIN(30, SUMIFS(W:W, B:B, B2756, R:R, "B")),"비해당분야"))</f>
        <v>비해당분야</v>
      </c>
      <c r="Y2756" s="3" t="str">
        <f>IF(R2756="C",MIN(30,IF(COUNTIFS(B:B,B2756,W:W,"가1")=1,25,IF(COUNTIFS(B:B,B2756,W:W,"가1")&gt;=2,30,0))+IF(COUNTIFS(B:B,B2756,W:W,"나1")&gt;=4,30,IF(COUNTIFS(B:B,B2756,W:W,"나1")=3,26,IF(COUNTIFS(B:B,B2756,W:W,"나1")=2,22,IF(COUNTIFS(B:B,B2756,W:W,"나1")=1,18,0)))))+MIN(30,IF(COUNTIFS(B:B,B2756,W:W,"가2")=1,25,IF(COUNTIFS(B:B,B2756,W:W,"가2")&gt;=2,30,0))+IF(COUNTIFS(B:B,B2756,W:W,"나2")=3,30,IF(COUNTIFS(B:B,B2756,W:W,"나2")=2,25,IF(COUNTIFS(B:B,B2756,W:W,"나2")=1,20,0)))),"비해당분야")</f>
        <v>비해당분야</v>
      </c>
      <c r="Z2756" s="3" t="str">
        <f>IF(R2756="C",VLOOKUP(K2756,'[1]자격증 backdata'!A:F,6,0),"비해당분야")</f>
        <v>비해당분야</v>
      </c>
      <c r="AA2756" s="3" t="str">
        <f>IF(R2756="C",SUMIF(B:B,B2756,Z:Z),"비해당분야")</f>
        <v>비해당분야</v>
      </c>
      <c r="AB2756" s="3" t="str">
        <f>IF(R2756="C",SUM(Y2756,AA2756),"비해당분야")</f>
        <v>비해당분야</v>
      </c>
      <c r="AC2756" s="3" t="str">
        <f>IF(R2756="C",AB2756,X2756)</f>
        <v>비해당분야</v>
      </c>
      <c r="AD2756" s="3">
        <f>VLOOKUP(K2756,'[1]자격증 backdata'!A:D,4,0)</f>
        <v>0</v>
      </c>
      <c r="AE2756" s="3">
        <f>IF(_xlfn.MAXIFS(AD:AD,B:B,B2756)&gt;10,10,_xlfn.MAXIFS(AD:AD,B:B,B2756))</f>
        <v>0</v>
      </c>
      <c r="AG2756" s="2">
        <f>VLOOKUP(K2756,'[1]자격증 backdata'!A:C,3,0)</f>
        <v>0</v>
      </c>
      <c r="AH2756" s="2">
        <f>COUNTIFS($B:$B,$B2756,$AG:$AG,AH$1)</f>
        <v>0</v>
      </c>
      <c r="AI2756" s="2">
        <f>COUNTIFS($B:$B,$B2756,$AG:$AG,AI$1)</f>
        <v>0</v>
      </c>
      <c r="AJ2756" s="2">
        <f>COUNTIFS($B:$B,$B2756,$AG:$AG,AJ$1)</f>
        <v>0</v>
      </c>
      <c r="AK2756" s="2">
        <f>COUNTIFS($B:$B,$B2756,$AG:$AG,AK$1)</f>
        <v>0</v>
      </c>
      <c r="AL2756" s="2">
        <f>COUNTIFS($B:$B,$B2756,$AG:$AG,AL$1)</f>
        <v>0</v>
      </c>
      <c r="AM2756" s="2">
        <f>COUNTIFS($B:$B,$B2756,$AG:$AG,AM$1)</f>
        <v>0</v>
      </c>
      <c r="AN2756" s="2">
        <f>COUNTIFS($B:$B,$B2756,$AG:$AG,AN$1)</f>
        <v>0</v>
      </c>
      <c r="AO2756" s="2">
        <f>COUNTIFS($B:$B,$B2756,$AG:$AG,AO$1)</f>
        <v>0</v>
      </c>
      <c r="AP2756" s="2">
        <f>COUNTIFS($B:$B,$B2756,$AG:$AG,AP$1)</f>
        <v>0</v>
      </c>
      <c r="AQ2756" s="2">
        <f>COUNTIFS($B:$B,$B2756,$AG:$AG,AQ$1)</f>
        <v>0</v>
      </c>
      <c r="AR2756" s="2">
        <f>COUNTIFS($B:$B,$B2756,$AG:$AG,AR$1)</f>
        <v>0</v>
      </c>
      <c r="AS2756" s="2">
        <f>COUNTIFS($B:$B,$B2756,$AG:$AG,AS$1)</f>
        <v>0</v>
      </c>
      <c r="AT2756" s="2">
        <f>COUNTIFS($B:$B,$B2756,$AG:$AG,AT$1)</f>
        <v>0</v>
      </c>
      <c r="AU2756" s="2">
        <f>COUNTIFS($B:$B,$B2756,$AG:$AG,AU$1)</f>
        <v>0</v>
      </c>
    </row>
    <row r="2757" spans="1:47" ht="15" customHeight="1" x14ac:dyDescent="0.35">
      <c r="A2757" s="7">
        <f>IF(B2756=B2757,A2756,A2756+1)</f>
        <v>978</v>
      </c>
      <c r="B2757" s="7" t="s">
        <v>881</v>
      </c>
      <c r="C2757" s="7" t="s">
        <v>880</v>
      </c>
      <c r="D2757" s="7" t="s">
        <v>694</v>
      </c>
      <c r="E2757" s="7" t="s">
        <v>693</v>
      </c>
      <c r="F2757" s="4" t="s">
        <v>7</v>
      </c>
      <c r="G2757" s="4" t="s">
        <v>7</v>
      </c>
      <c r="H2757" s="4" t="s">
        <v>8</v>
      </c>
      <c r="I2757" s="3">
        <v>3</v>
      </c>
      <c r="J2757" s="3" t="s">
        <v>714</v>
      </c>
      <c r="K2757" s="3" t="s">
        <v>713</v>
      </c>
      <c r="L2757" s="3" t="s">
        <v>4</v>
      </c>
      <c r="M2757" s="3" t="s">
        <v>892</v>
      </c>
      <c r="N2757" s="3" t="s">
        <v>891</v>
      </c>
      <c r="P2757" s="3" t="s">
        <v>1</v>
      </c>
      <c r="Q2757" s="2" t="s">
        <v>0</v>
      </c>
      <c r="R2757" s="2"/>
      <c r="S2757" s="2">
        <f>IF(P2757="심사불필요","-",VLOOKUP(K2757,'[1]자격증 backdata'!A:G,7,0))</f>
        <v>0</v>
      </c>
      <c r="T2757" s="2" t="str">
        <f>IF(S2757="-","-",IF(COUNTIFS(B:B,B2757,S:S,"필수")&gt;0,"자격요건충족","확인필요"))</f>
        <v>자격요건충족</v>
      </c>
      <c r="U2757" s="2"/>
      <c r="W2757" s="2" t="str">
        <f>IF(Q2757="4급","심사불필요",VLOOKUP(K2757,'[1]자격증 backdata'!A:B,2,0))</f>
        <v>심사불필요</v>
      </c>
      <c r="X2757" s="3" t="str">
        <f>IF(R2757="A", MIN(20, SUMIFS(W:W, B:B, B2757, R:R, "A")),IF(R2757="B", MIN(30, SUMIFS(W:W, B:B, B2757, R:R, "B")),"비해당분야"))</f>
        <v>비해당분야</v>
      </c>
      <c r="Y2757" s="3" t="str">
        <f>IF(R2757="C",MIN(30,IF(COUNTIFS(B:B,B2757,W:W,"가1")=1,25,IF(COUNTIFS(B:B,B2757,W:W,"가1")&gt;=2,30,0))+IF(COUNTIFS(B:B,B2757,W:W,"나1")&gt;=4,30,IF(COUNTIFS(B:B,B2757,W:W,"나1")=3,26,IF(COUNTIFS(B:B,B2757,W:W,"나1")=2,22,IF(COUNTIFS(B:B,B2757,W:W,"나1")=1,18,0)))))+MIN(30,IF(COUNTIFS(B:B,B2757,W:W,"가2")=1,25,IF(COUNTIFS(B:B,B2757,W:W,"가2")&gt;=2,30,0))+IF(COUNTIFS(B:B,B2757,W:W,"나2")=3,30,IF(COUNTIFS(B:B,B2757,W:W,"나2")=2,25,IF(COUNTIFS(B:B,B2757,W:W,"나2")=1,20,0)))),"비해당분야")</f>
        <v>비해당분야</v>
      </c>
      <c r="Z2757" s="3" t="str">
        <f>IF(R2757="C",VLOOKUP(K2757,'[1]자격증 backdata'!A:F,6,0),"비해당분야")</f>
        <v>비해당분야</v>
      </c>
      <c r="AA2757" s="3" t="str">
        <f>IF(R2757="C",SUMIF(B:B,B2757,Z:Z),"비해당분야")</f>
        <v>비해당분야</v>
      </c>
      <c r="AB2757" s="3" t="str">
        <f>IF(R2757="C",SUM(Y2757,AA2757),"비해당분야")</f>
        <v>비해당분야</v>
      </c>
      <c r="AC2757" s="3" t="str">
        <f>IF(R2757="C",AB2757,X2757)</f>
        <v>비해당분야</v>
      </c>
      <c r="AD2757" s="3">
        <f>VLOOKUP(K2757,'[1]자격증 backdata'!A:D,4,0)</f>
        <v>0</v>
      </c>
      <c r="AE2757" s="3">
        <f>IF(_xlfn.MAXIFS(AD:AD,B:B,B2757)&gt;10,10,_xlfn.MAXIFS(AD:AD,B:B,B2757))</f>
        <v>0</v>
      </c>
      <c r="AG2757" s="2">
        <f>VLOOKUP(K2757,'[1]자격증 backdata'!A:C,3,0)</f>
        <v>0</v>
      </c>
      <c r="AH2757" s="2">
        <f>COUNTIFS($B:$B,$B2757,$AG:$AG,AH$1)</f>
        <v>0</v>
      </c>
      <c r="AI2757" s="2">
        <f>COUNTIFS($B:$B,$B2757,$AG:$AG,AI$1)</f>
        <v>0</v>
      </c>
      <c r="AJ2757" s="2">
        <f>COUNTIFS($B:$B,$B2757,$AG:$AG,AJ$1)</f>
        <v>0</v>
      </c>
      <c r="AK2757" s="2">
        <f>COUNTIFS($B:$B,$B2757,$AG:$AG,AK$1)</f>
        <v>0</v>
      </c>
      <c r="AL2757" s="2">
        <f>COUNTIFS($B:$B,$B2757,$AG:$AG,AL$1)</f>
        <v>0</v>
      </c>
      <c r="AM2757" s="2">
        <f>COUNTIFS($B:$B,$B2757,$AG:$AG,AM$1)</f>
        <v>0</v>
      </c>
      <c r="AN2757" s="2">
        <f>COUNTIFS($B:$B,$B2757,$AG:$AG,AN$1)</f>
        <v>0</v>
      </c>
      <c r="AO2757" s="2">
        <f>COUNTIFS($B:$B,$B2757,$AG:$AG,AO$1)</f>
        <v>0</v>
      </c>
      <c r="AP2757" s="2">
        <f>COUNTIFS($B:$B,$B2757,$AG:$AG,AP$1)</f>
        <v>0</v>
      </c>
      <c r="AQ2757" s="2">
        <f>COUNTIFS($B:$B,$B2757,$AG:$AG,AQ$1)</f>
        <v>0</v>
      </c>
      <c r="AR2757" s="2">
        <f>COUNTIFS($B:$B,$B2757,$AG:$AG,AR$1)</f>
        <v>0</v>
      </c>
      <c r="AS2757" s="2">
        <f>COUNTIFS($B:$B,$B2757,$AG:$AG,AS$1)</f>
        <v>0</v>
      </c>
      <c r="AT2757" s="2">
        <f>COUNTIFS($B:$B,$B2757,$AG:$AG,AT$1)</f>
        <v>0</v>
      </c>
      <c r="AU2757" s="2">
        <f>COUNTIFS($B:$B,$B2757,$AG:$AG,AU$1)</f>
        <v>0</v>
      </c>
    </row>
    <row r="2758" spans="1:47" ht="15" customHeight="1" x14ac:dyDescent="0.35">
      <c r="A2758" s="7">
        <f>IF(B2757=B2758,A2757,A2757+1)</f>
        <v>978</v>
      </c>
      <c r="B2758" s="7" t="s">
        <v>881</v>
      </c>
      <c r="C2758" s="7" t="s">
        <v>880</v>
      </c>
      <c r="D2758" s="7" t="s">
        <v>694</v>
      </c>
      <c r="E2758" s="7" t="s">
        <v>693</v>
      </c>
      <c r="F2758" s="4" t="s">
        <v>7</v>
      </c>
      <c r="G2758" s="4" t="s">
        <v>7</v>
      </c>
      <c r="H2758" s="4" t="s">
        <v>8</v>
      </c>
      <c r="I2758" s="3">
        <v>4</v>
      </c>
      <c r="J2758" s="3" t="s">
        <v>890</v>
      </c>
      <c r="K2758" s="3" t="s">
        <v>889</v>
      </c>
      <c r="L2758" s="3" t="s">
        <v>4</v>
      </c>
      <c r="M2758" s="3" t="s">
        <v>888</v>
      </c>
      <c r="N2758" s="3" t="s">
        <v>887</v>
      </c>
      <c r="P2758" s="3" t="s">
        <v>1</v>
      </c>
      <c r="Q2758" s="2" t="s">
        <v>0</v>
      </c>
      <c r="R2758" s="2"/>
      <c r="S2758" s="2">
        <f>IF(P2758="심사불필요","-",VLOOKUP(K2758,'[1]자격증 backdata'!A:G,7,0))</f>
        <v>0</v>
      </c>
      <c r="T2758" s="2" t="str">
        <f>IF(S2758="-","-",IF(COUNTIFS(B:B,B2758,S:S,"필수")&gt;0,"자격요건충족","확인필요"))</f>
        <v>자격요건충족</v>
      </c>
      <c r="U2758" s="2"/>
      <c r="W2758" s="2" t="str">
        <f>IF(Q2758="4급","심사불필요",VLOOKUP(K2758,'[1]자격증 backdata'!A:B,2,0))</f>
        <v>심사불필요</v>
      </c>
      <c r="X2758" s="3" t="str">
        <f>IF(R2758="A", MIN(20, SUMIFS(W:W, B:B, B2758, R:R, "A")),IF(R2758="B", MIN(30, SUMIFS(W:W, B:B, B2758, R:R, "B")),"비해당분야"))</f>
        <v>비해당분야</v>
      </c>
      <c r="Y2758" s="3" t="str">
        <f>IF(R2758="C",MIN(30,IF(COUNTIFS(B:B,B2758,W:W,"가1")=1,25,IF(COUNTIFS(B:B,B2758,W:W,"가1")&gt;=2,30,0))+IF(COUNTIFS(B:B,B2758,W:W,"나1")&gt;=4,30,IF(COUNTIFS(B:B,B2758,W:W,"나1")=3,26,IF(COUNTIFS(B:B,B2758,W:W,"나1")=2,22,IF(COUNTIFS(B:B,B2758,W:W,"나1")=1,18,0)))))+MIN(30,IF(COUNTIFS(B:B,B2758,W:W,"가2")=1,25,IF(COUNTIFS(B:B,B2758,W:W,"가2")&gt;=2,30,0))+IF(COUNTIFS(B:B,B2758,W:W,"나2")=3,30,IF(COUNTIFS(B:B,B2758,W:W,"나2")=2,25,IF(COUNTIFS(B:B,B2758,W:W,"나2")=1,20,0)))),"비해당분야")</f>
        <v>비해당분야</v>
      </c>
      <c r="Z2758" s="3" t="str">
        <f>IF(R2758="C",VLOOKUP(K2758,'[1]자격증 backdata'!A:F,6,0),"비해당분야")</f>
        <v>비해당분야</v>
      </c>
      <c r="AA2758" s="3" t="str">
        <f>IF(R2758="C",SUMIF(B:B,B2758,Z:Z),"비해당분야")</f>
        <v>비해당분야</v>
      </c>
      <c r="AB2758" s="3" t="str">
        <f>IF(R2758="C",SUM(Y2758,AA2758),"비해당분야")</f>
        <v>비해당분야</v>
      </c>
      <c r="AC2758" s="3" t="str">
        <f>IF(R2758="C",AB2758,X2758)</f>
        <v>비해당분야</v>
      </c>
      <c r="AD2758" s="3">
        <f>VLOOKUP(K2758,'[1]자격증 backdata'!A:D,4,0)</f>
        <v>0</v>
      </c>
      <c r="AE2758" s="3">
        <f>IF(_xlfn.MAXIFS(AD:AD,B:B,B2758)&gt;10,10,_xlfn.MAXIFS(AD:AD,B:B,B2758))</f>
        <v>0</v>
      </c>
      <c r="AG2758" s="2">
        <f>VLOOKUP(K2758,'[1]자격증 backdata'!A:C,3,0)</f>
        <v>0</v>
      </c>
      <c r="AH2758" s="2">
        <f>COUNTIFS($B:$B,$B2758,$AG:$AG,AH$1)</f>
        <v>0</v>
      </c>
      <c r="AI2758" s="2">
        <f>COUNTIFS($B:$B,$B2758,$AG:$AG,AI$1)</f>
        <v>0</v>
      </c>
      <c r="AJ2758" s="2">
        <f>COUNTIFS($B:$B,$B2758,$AG:$AG,AJ$1)</f>
        <v>0</v>
      </c>
      <c r="AK2758" s="2">
        <f>COUNTIFS($B:$B,$B2758,$AG:$AG,AK$1)</f>
        <v>0</v>
      </c>
      <c r="AL2758" s="2">
        <f>COUNTIFS($B:$B,$B2758,$AG:$AG,AL$1)</f>
        <v>0</v>
      </c>
      <c r="AM2758" s="2">
        <f>COUNTIFS($B:$B,$B2758,$AG:$AG,AM$1)</f>
        <v>0</v>
      </c>
      <c r="AN2758" s="2">
        <f>COUNTIFS($B:$B,$B2758,$AG:$AG,AN$1)</f>
        <v>0</v>
      </c>
      <c r="AO2758" s="2">
        <f>COUNTIFS($B:$B,$B2758,$AG:$AG,AO$1)</f>
        <v>0</v>
      </c>
      <c r="AP2758" s="2">
        <f>COUNTIFS($B:$B,$B2758,$AG:$AG,AP$1)</f>
        <v>0</v>
      </c>
      <c r="AQ2758" s="2">
        <f>COUNTIFS($B:$B,$B2758,$AG:$AG,AQ$1)</f>
        <v>0</v>
      </c>
      <c r="AR2758" s="2">
        <f>COUNTIFS($B:$B,$B2758,$AG:$AG,AR$1)</f>
        <v>0</v>
      </c>
      <c r="AS2758" s="2">
        <f>COUNTIFS($B:$B,$B2758,$AG:$AG,AS$1)</f>
        <v>0</v>
      </c>
      <c r="AT2758" s="2">
        <f>COUNTIFS($B:$B,$B2758,$AG:$AG,AT$1)</f>
        <v>0</v>
      </c>
      <c r="AU2758" s="2">
        <f>COUNTIFS($B:$B,$B2758,$AG:$AG,AU$1)</f>
        <v>0</v>
      </c>
    </row>
    <row r="2759" spans="1:47" ht="15" customHeight="1" x14ac:dyDescent="0.35">
      <c r="A2759" s="7">
        <f>IF(B2758=B2759,A2758,A2758+1)</f>
        <v>978</v>
      </c>
      <c r="B2759" s="7" t="s">
        <v>881</v>
      </c>
      <c r="C2759" s="7" t="s">
        <v>880</v>
      </c>
      <c r="D2759" s="7" t="s">
        <v>694</v>
      </c>
      <c r="E2759" s="7" t="s">
        <v>693</v>
      </c>
      <c r="F2759" s="4" t="s">
        <v>7</v>
      </c>
      <c r="G2759" s="4" t="s">
        <v>7</v>
      </c>
      <c r="H2759" s="4" t="s">
        <v>8</v>
      </c>
      <c r="I2759" s="3">
        <v>5</v>
      </c>
      <c r="J2759" s="3" t="s">
        <v>629</v>
      </c>
      <c r="K2759" s="3" t="s">
        <v>886</v>
      </c>
      <c r="L2759" s="3" t="s">
        <v>627</v>
      </c>
      <c r="M2759" s="3" t="s">
        <v>885</v>
      </c>
      <c r="N2759" s="3" t="s">
        <v>884</v>
      </c>
      <c r="P2759" s="3" t="s">
        <v>1</v>
      </c>
      <c r="Q2759" s="2" t="s">
        <v>0</v>
      </c>
      <c r="R2759" s="2"/>
      <c r="S2759" s="2">
        <f>IF(P2759="심사불필요","-",VLOOKUP(K2759,'[1]자격증 backdata'!A:G,7,0))</f>
        <v>0</v>
      </c>
      <c r="T2759" s="2" t="str">
        <f>IF(S2759="-","-",IF(COUNTIFS(B:B,B2759,S:S,"필수")&gt;0,"자격요건충족","확인필요"))</f>
        <v>자격요건충족</v>
      </c>
      <c r="U2759" s="2"/>
      <c r="W2759" s="2" t="str">
        <f>IF(Q2759="4급","심사불필요",VLOOKUP(K2759,'[1]자격증 backdata'!A:B,2,0))</f>
        <v>심사불필요</v>
      </c>
      <c r="X2759" s="3" t="str">
        <f>IF(R2759="A", MIN(20, SUMIFS(W:W, B:B, B2759, R:R, "A")),IF(R2759="B", MIN(30, SUMIFS(W:W, B:B, B2759, R:R, "B")),"비해당분야"))</f>
        <v>비해당분야</v>
      </c>
      <c r="Y2759" s="3" t="str">
        <f>IF(R2759="C",MIN(30,IF(COUNTIFS(B:B,B2759,W:W,"가1")=1,25,IF(COUNTIFS(B:B,B2759,W:W,"가1")&gt;=2,30,0))+IF(COUNTIFS(B:B,B2759,W:W,"나1")&gt;=4,30,IF(COUNTIFS(B:B,B2759,W:W,"나1")=3,26,IF(COUNTIFS(B:B,B2759,W:W,"나1")=2,22,IF(COUNTIFS(B:B,B2759,W:W,"나1")=1,18,0)))))+MIN(30,IF(COUNTIFS(B:B,B2759,W:W,"가2")=1,25,IF(COUNTIFS(B:B,B2759,W:W,"가2")&gt;=2,30,0))+IF(COUNTIFS(B:B,B2759,W:W,"나2")=3,30,IF(COUNTIFS(B:B,B2759,W:W,"나2")=2,25,IF(COUNTIFS(B:B,B2759,W:W,"나2")=1,20,0)))),"비해당분야")</f>
        <v>비해당분야</v>
      </c>
      <c r="Z2759" s="3" t="str">
        <f>IF(R2759="C",VLOOKUP(K2759,'[1]자격증 backdata'!A:F,6,0),"비해당분야")</f>
        <v>비해당분야</v>
      </c>
      <c r="AA2759" s="3" t="str">
        <f>IF(R2759="C",SUMIF(B:B,B2759,Z:Z),"비해당분야")</f>
        <v>비해당분야</v>
      </c>
      <c r="AB2759" s="3" t="str">
        <f>IF(R2759="C",SUM(Y2759,AA2759),"비해당분야")</f>
        <v>비해당분야</v>
      </c>
      <c r="AC2759" s="3" t="str">
        <f>IF(R2759="C",AB2759,X2759)</f>
        <v>비해당분야</v>
      </c>
      <c r="AD2759" s="3">
        <f>VLOOKUP(K2759,'[1]자격증 backdata'!A:D,4,0)</f>
        <v>0</v>
      </c>
      <c r="AE2759" s="3">
        <f>IF(_xlfn.MAXIFS(AD:AD,B:B,B2759)&gt;10,10,_xlfn.MAXIFS(AD:AD,B:B,B2759))</f>
        <v>0</v>
      </c>
      <c r="AG2759" s="2">
        <f>VLOOKUP(K2759,'[1]자격증 backdata'!A:C,3,0)</f>
        <v>0</v>
      </c>
      <c r="AH2759" s="2">
        <f>COUNTIFS($B:$B,$B2759,$AG:$AG,AH$1)</f>
        <v>0</v>
      </c>
      <c r="AI2759" s="2">
        <f>COUNTIFS($B:$B,$B2759,$AG:$AG,AI$1)</f>
        <v>0</v>
      </c>
      <c r="AJ2759" s="2">
        <f>COUNTIFS($B:$B,$B2759,$AG:$AG,AJ$1)</f>
        <v>0</v>
      </c>
      <c r="AK2759" s="2">
        <f>COUNTIFS($B:$B,$B2759,$AG:$AG,AK$1)</f>
        <v>0</v>
      </c>
      <c r="AL2759" s="2">
        <f>COUNTIFS($B:$B,$B2759,$AG:$AG,AL$1)</f>
        <v>0</v>
      </c>
      <c r="AM2759" s="2">
        <f>COUNTIFS($B:$B,$B2759,$AG:$AG,AM$1)</f>
        <v>0</v>
      </c>
      <c r="AN2759" s="2">
        <f>COUNTIFS($B:$B,$B2759,$AG:$AG,AN$1)</f>
        <v>0</v>
      </c>
      <c r="AO2759" s="2">
        <f>COUNTIFS($B:$B,$B2759,$AG:$AG,AO$1)</f>
        <v>0</v>
      </c>
      <c r="AP2759" s="2">
        <f>COUNTIFS($B:$B,$B2759,$AG:$AG,AP$1)</f>
        <v>0</v>
      </c>
      <c r="AQ2759" s="2">
        <f>COUNTIFS($B:$B,$B2759,$AG:$AG,AQ$1)</f>
        <v>0</v>
      </c>
      <c r="AR2759" s="2">
        <f>COUNTIFS($B:$B,$B2759,$AG:$AG,AR$1)</f>
        <v>0</v>
      </c>
      <c r="AS2759" s="2">
        <f>COUNTIFS($B:$B,$B2759,$AG:$AG,AS$1)</f>
        <v>0</v>
      </c>
      <c r="AT2759" s="2">
        <f>COUNTIFS($B:$B,$B2759,$AG:$AG,AT$1)</f>
        <v>0</v>
      </c>
      <c r="AU2759" s="2">
        <f>COUNTIFS($B:$B,$B2759,$AG:$AG,AU$1)</f>
        <v>0</v>
      </c>
    </row>
    <row r="2760" spans="1:47" ht="15" customHeight="1" x14ac:dyDescent="0.35">
      <c r="A2760" s="7">
        <f>IF(B2759=B2760,A2759,A2759+1)</f>
        <v>978</v>
      </c>
      <c r="B2760" s="7" t="s">
        <v>881</v>
      </c>
      <c r="C2760" s="7" t="s">
        <v>880</v>
      </c>
      <c r="D2760" s="7" t="s">
        <v>694</v>
      </c>
      <c r="E2760" s="7" t="s">
        <v>693</v>
      </c>
      <c r="F2760" s="4" t="s">
        <v>7</v>
      </c>
      <c r="G2760" s="4" t="s">
        <v>7</v>
      </c>
      <c r="H2760" s="4" t="s">
        <v>8</v>
      </c>
      <c r="I2760" s="3">
        <v>6</v>
      </c>
      <c r="J2760" s="3" t="s">
        <v>57</v>
      </c>
      <c r="K2760" s="3" t="s">
        <v>722</v>
      </c>
      <c r="L2760" s="3" t="s">
        <v>55</v>
      </c>
      <c r="M2760" s="3" t="s">
        <v>883</v>
      </c>
      <c r="N2760" s="3" t="s">
        <v>882</v>
      </c>
      <c r="P2760" s="3" t="s">
        <v>1</v>
      </c>
      <c r="Q2760" s="2" t="s">
        <v>0</v>
      </c>
      <c r="R2760" s="2"/>
      <c r="S2760" s="2">
        <f>IF(P2760="심사불필요","-",VLOOKUP(K2760,'[1]자격증 backdata'!A:G,7,0))</f>
        <v>0</v>
      </c>
      <c r="T2760" s="2" t="str">
        <f>IF(S2760="-","-",IF(COUNTIFS(B:B,B2760,S:S,"필수")&gt;0,"자격요건충족","확인필요"))</f>
        <v>자격요건충족</v>
      </c>
      <c r="U2760" s="2"/>
      <c r="W2760" s="2" t="str">
        <f>IF(Q2760="4급","심사불필요",VLOOKUP(K2760,'[1]자격증 backdata'!A:B,2,0))</f>
        <v>심사불필요</v>
      </c>
      <c r="X2760" s="3" t="str">
        <f>IF(R2760="A", MIN(20, SUMIFS(W:W, B:B, B2760, R:R, "A")),IF(R2760="B", MIN(30, SUMIFS(W:W, B:B, B2760, R:R, "B")),"비해당분야"))</f>
        <v>비해당분야</v>
      </c>
      <c r="Y2760" s="3" t="str">
        <f>IF(R2760="C",MIN(30,IF(COUNTIFS(B:B,B2760,W:W,"가1")=1,25,IF(COUNTIFS(B:B,B2760,W:W,"가1")&gt;=2,30,0))+IF(COUNTIFS(B:B,B2760,W:W,"나1")&gt;=4,30,IF(COUNTIFS(B:B,B2760,W:W,"나1")=3,26,IF(COUNTIFS(B:B,B2760,W:W,"나1")=2,22,IF(COUNTIFS(B:B,B2760,W:W,"나1")=1,18,0)))))+MIN(30,IF(COUNTIFS(B:B,B2760,W:W,"가2")=1,25,IF(COUNTIFS(B:B,B2760,W:W,"가2")&gt;=2,30,0))+IF(COUNTIFS(B:B,B2760,W:W,"나2")=3,30,IF(COUNTIFS(B:B,B2760,W:W,"나2")=2,25,IF(COUNTIFS(B:B,B2760,W:W,"나2")=1,20,0)))),"비해당분야")</f>
        <v>비해당분야</v>
      </c>
      <c r="Z2760" s="3" t="str">
        <f>IF(R2760="C",VLOOKUP(K2760,'[1]자격증 backdata'!A:F,6,0),"비해당분야")</f>
        <v>비해당분야</v>
      </c>
      <c r="AA2760" s="3" t="str">
        <f>IF(R2760="C",SUMIF(B:B,B2760,Z:Z),"비해당분야")</f>
        <v>비해당분야</v>
      </c>
      <c r="AB2760" s="3" t="str">
        <f>IF(R2760="C",SUM(Y2760,AA2760),"비해당분야")</f>
        <v>비해당분야</v>
      </c>
      <c r="AC2760" s="3" t="str">
        <f>IF(R2760="C",AB2760,X2760)</f>
        <v>비해당분야</v>
      </c>
      <c r="AD2760" s="3">
        <f>VLOOKUP(K2760,'[1]자격증 backdata'!A:D,4,0)</f>
        <v>0</v>
      </c>
      <c r="AE2760" s="3">
        <f>IF(_xlfn.MAXIFS(AD:AD,B:B,B2760)&gt;10,10,_xlfn.MAXIFS(AD:AD,B:B,B2760))</f>
        <v>0</v>
      </c>
      <c r="AG2760" s="2">
        <f>VLOOKUP(K2760,'[1]자격증 backdata'!A:C,3,0)</f>
        <v>0</v>
      </c>
      <c r="AH2760" s="2">
        <f>COUNTIFS($B:$B,$B2760,$AG:$AG,AH$1)</f>
        <v>0</v>
      </c>
      <c r="AI2760" s="2">
        <f>COUNTIFS($B:$B,$B2760,$AG:$AG,AI$1)</f>
        <v>0</v>
      </c>
      <c r="AJ2760" s="2">
        <f>COUNTIFS($B:$B,$B2760,$AG:$AG,AJ$1)</f>
        <v>0</v>
      </c>
      <c r="AK2760" s="2">
        <f>COUNTIFS($B:$B,$B2760,$AG:$AG,AK$1)</f>
        <v>0</v>
      </c>
      <c r="AL2760" s="2">
        <f>COUNTIFS($B:$B,$B2760,$AG:$AG,AL$1)</f>
        <v>0</v>
      </c>
      <c r="AM2760" s="2">
        <f>COUNTIFS($B:$B,$B2760,$AG:$AG,AM$1)</f>
        <v>0</v>
      </c>
      <c r="AN2760" s="2">
        <f>COUNTIFS($B:$B,$B2760,$AG:$AG,AN$1)</f>
        <v>0</v>
      </c>
      <c r="AO2760" s="2">
        <f>COUNTIFS($B:$B,$B2760,$AG:$AG,AO$1)</f>
        <v>0</v>
      </c>
      <c r="AP2760" s="2">
        <f>COUNTIFS($B:$B,$B2760,$AG:$AG,AP$1)</f>
        <v>0</v>
      </c>
      <c r="AQ2760" s="2">
        <f>COUNTIFS($B:$B,$B2760,$AG:$AG,AQ$1)</f>
        <v>0</v>
      </c>
      <c r="AR2760" s="2">
        <f>COUNTIFS($B:$B,$B2760,$AG:$AG,AR$1)</f>
        <v>0</v>
      </c>
      <c r="AS2760" s="2">
        <f>COUNTIFS($B:$B,$B2760,$AG:$AG,AS$1)</f>
        <v>0</v>
      </c>
      <c r="AT2760" s="2">
        <f>COUNTIFS($B:$B,$B2760,$AG:$AG,AT$1)</f>
        <v>0</v>
      </c>
      <c r="AU2760" s="2">
        <f>COUNTIFS($B:$B,$B2760,$AG:$AG,AU$1)</f>
        <v>0</v>
      </c>
    </row>
    <row r="2761" spans="1:47" ht="15" customHeight="1" x14ac:dyDescent="0.35">
      <c r="A2761" s="7">
        <f>IF(B2760=B2761,A2760,A2760+1)</f>
        <v>978</v>
      </c>
      <c r="B2761" s="7" t="s">
        <v>881</v>
      </c>
      <c r="C2761" s="7" t="s">
        <v>880</v>
      </c>
      <c r="D2761" s="7" t="s">
        <v>694</v>
      </c>
      <c r="E2761" s="7" t="s">
        <v>693</v>
      </c>
      <c r="F2761" s="4" t="s">
        <v>7</v>
      </c>
      <c r="G2761" s="4" t="s">
        <v>7</v>
      </c>
      <c r="H2761" s="4" t="s">
        <v>8</v>
      </c>
      <c r="I2761" s="3">
        <v>7</v>
      </c>
      <c r="J2761" s="3" t="s">
        <v>411</v>
      </c>
      <c r="K2761" s="3" t="s">
        <v>879</v>
      </c>
      <c r="L2761" s="3" t="s">
        <v>55</v>
      </c>
      <c r="M2761" s="3" t="s">
        <v>878</v>
      </c>
      <c r="N2761" s="3" t="s">
        <v>877</v>
      </c>
      <c r="P2761" s="3" t="s">
        <v>1</v>
      </c>
      <c r="Q2761" s="2" t="s">
        <v>0</v>
      </c>
      <c r="R2761" s="2"/>
      <c r="S2761" s="2">
        <f>IF(P2761="심사불필요","-",VLOOKUP(K2761,'[1]자격증 backdata'!A:G,7,0))</f>
        <v>0</v>
      </c>
      <c r="T2761" s="2" t="str">
        <f>IF(S2761="-","-",IF(COUNTIFS(B:B,B2761,S:S,"필수")&gt;0,"자격요건충족","확인필요"))</f>
        <v>자격요건충족</v>
      </c>
      <c r="U2761" s="2"/>
      <c r="W2761" s="2" t="str">
        <f>IF(Q2761="4급","심사불필요",VLOOKUP(K2761,'[1]자격증 backdata'!A:B,2,0))</f>
        <v>심사불필요</v>
      </c>
      <c r="X2761" s="3" t="str">
        <f>IF(R2761="A", MIN(20, SUMIFS(W:W, B:B, B2761, R:R, "A")),IF(R2761="B", MIN(30, SUMIFS(W:W, B:B, B2761, R:R, "B")),"비해당분야"))</f>
        <v>비해당분야</v>
      </c>
      <c r="Y2761" s="3" t="str">
        <f>IF(R2761="C",MIN(30,IF(COUNTIFS(B:B,B2761,W:W,"가1")=1,25,IF(COUNTIFS(B:B,B2761,W:W,"가1")&gt;=2,30,0))+IF(COUNTIFS(B:B,B2761,W:W,"나1")&gt;=4,30,IF(COUNTIFS(B:B,B2761,W:W,"나1")=3,26,IF(COUNTIFS(B:B,B2761,W:W,"나1")=2,22,IF(COUNTIFS(B:B,B2761,W:W,"나1")=1,18,0)))))+MIN(30,IF(COUNTIFS(B:B,B2761,W:W,"가2")=1,25,IF(COUNTIFS(B:B,B2761,W:W,"가2")&gt;=2,30,0))+IF(COUNTIFS(B:B,B2761,W:W,"나2")=3,30,IF(COUNTIFS(B:B,B2761,W:W,"나2")=2,25,IF(COUNTIFS(B:B,B2761,W:W,"나2")=1,20,0)))),"비해당분야")</f>
        <v>비해당분야</v>
      </c>
      <c r="Z2761" s="3" t="str">
        <f>IF(R2761="C",VLOOKUP(K2761,'[1]자격증 backdata'!A:F,6,0),"비해당분야")</f>
        <v>비해당분야</v>
      </c>
      <c r="AA2761" s="3" t="str">
        <f>IF(R2761="C",SUMIF(B:B,B2761,Z:Z),"비해당분야")</f>
        <v>비해당분야</v>
      </c>
      <c r="AB2761" s="3" t="str">
        <f>IF(R2761="C",SUM(Y2761,AA2761),"비해당분야")</f>
        <v>비해당분야</v>
      </c>
      <c r="AC2761" s="3" t="str">
        <f>IF(R2761="C",AB2761,X2761)</f>
        <v>비해당분야</v>
      </c>
      <c r="AD2761" s="3">
        <f>VLOOKUP(K2761,'[1]자격증 backdata'!A:D,4,0)</f>
        <v>0</v>
      </c>
      <c r="AE2761" s="3">
        <f>IF(_xlfn.MAXIFS(AD:AD,B:B,B2761)&gt;10,10,_xlfn.MAXIFS(AD:AD,B:B,B2761))</f>
        <v>0</v>
      </c>
      <c r="AG2761" s="2">
        <f>VLOOKUP(K2761,'[1]자격증 backdata'!A:C,3,0)</f>
        <v>0</v>
      </c>
      <c r="AH2761" s="2">
        <f>COUNTIFS($B:$B,$B2761,$AG:$AG,AH$1)</f>
        <v>0</v>
      </c>
      <c r="AI2761" s="2">
        <f>COUNTIFS($B:$B,$B2761,$AG:$AG,AI$1)</f>
        <v>0</v>
      </c>
      <c r="AJ2761" s="2">
        <f>COUNTIFS($B:$B,$B2761,$AG:$AG,AJ$1)</f>
        <v>0</v>
      </c>
      <c r="AK2761" s="2">
        <f>COUNTIFS($B:$B,$B2761,$AG:$AG,AK$1)</f>
        <v>0</v>
      </c>
      <c r="AL2761" s="2">
        <f>COUNTIFS($B:$B,$B2761,$AG:$AG,AL$1)</f>
        <v>0</v>
      </c>
      <c r="AM2761" s="2">
        <f>COUNTIFS($B:$B,$B2761,$AG:$AG,AM$1)</f>
        <v>0</v>
      </c>
      <c r="AN2761" s="2">
        <f>COUNTIFS($B:$B,$B2761,$AG:$AG,AN$1)</f>
        <v>0</v>
      </c>
      <c r="AO2761" s="2">
        <f>COUNTIFS($B:$B,$B2761,$AG:$AG,AO$1)</f>
        <v>0</v>
      </c>
      <c r="AP2761" s="2">
        <f>COUNTIFS($B:$B,$B2761,$AG:$AG,AP$1)</f>
        <v>0</v>
      </c>
      <c r="AQ2761" s="2">
        <f>COUNTIFS($B:$B,$B2761,$AG:$AG,AQ$1)</f>
        <v>0</v>
      </c>
      <c r="AR2761" s="2">
        <f>COUNTIFS($B:$B,$B2761,$AG:$AG,AR$1)</f>
        <v>0</v>
      </c>
      <c r="AS2761" s="2">
        <f>COUNTIFS($B:$B,$B2761,$AG:$AG,AS$1)</f>
        <v>0</v>
      </c>
      <c r="AT2761" s="2">
        <f>COUNTIFS($B:$B,$B2761,$AG:$AG,AT$1)</f>
        <v>0</v>
      </c>
      <c r="AU2761" s="2">
        <f>COUNTIFS($B:$B,$B2761,$AG:$AG,AU$1)</f>
        <v>0</v>
      </c>
    </row>
    <row r="2762" spans="1:47" ht="15" customHeight="1" x14ac:dyDescent="0.35">
      <c r="A2762" s="4">
        <f>IF(B2761=B2762,A2761,A2761+1)</f>
        <v>979</v>
      </c>
      <c r="B2762" s="4" t="s">
        <v>858</v>
      </c>
      <c r="C2762" s="4" t="s">
        <v>857</v>
      </c>
      <c r="D2762" s="4" t="s">
        <v>694</v>
      </c>
      <c r="E2762" s="4" t="s">
        <v>693</v>
      </c>
      <c r="F2762" s="4" t="s">
        <v>8</v>
      </c>
      <c r="G2762" s="4" t="s">
        <v>7</v>
      </c>
      <c r="H2762" s="4" t="s">
        <v>7</v>
      </c>
      <c r="I2762" s="4">
        <v>1</v>
      </c>
      <c r="J2762" s="4" t="s">
        <v>700</v>
      </c>
      <c r="K2762" s="4" t="s">
        <v>699</v>
      </c>
      <c r="L2762" s="4" t="s">
        <v>4</v>
      </c>
      <c r="M2762" s="4" t="s">
        <v>876</v>
      </c>
      <c r="N2762" s="4" t="s">
        <v>875</v>
      </c>
      <c r="P2762" s="4" t="s">
        <v>1</v>
      </c>
      <c r="Q2762" s="5" t="s">
        <v>0</v>
      </c>
      <c r="R2762" s="5"/>
      <c r="S2762" s="5" t="str">
        <f>IF(P2762="심사불필요","-",VLOOKUP(K2762,'[1]자격증 backdata'!A:G,7,0))</f>
        <v>필수</v>
      </c>
      <c r="T2762" s="5" t="str">
        <f>IF(S2762="-","-",IF(COUNTIFS(B:B,B2762,S:S,"필수")&gt;0,"자격요건충족","확인필요"))</f>
        <v>자격요건충족</v>
      </c>
      <c r="U2762" s="5"/>
      <c r="W2762" s="5" t="str">
        <f>IF(Q2762="4급","심사불필요",VLOOKUP(K2762,'[1]자격증 backdata'!A:B,2,0))</f>
        <v>심사불필요</v>
      </c>
      <c r="X2762" s="4" t="str">
        <f>IF(R2762="A", MIN(20, SUMIFS(W:W, B:B, B2762, R:R, "A")),IF(R2762="B", MIN(30, SUMIFS(W:W, B:B, B2762, R:R, "B")),"비해당분야"))</f>
        <v>비해당분야</v>
      </c>
      <c r="Y2762" s="4" t="str">
        <f>IF(R2762="C",MIN(30,IF(COUNTIFS(B:B,B2762,W:W,"가1")=1,25,IF(COUNTIFS(B:B,B2762,W:W,"가1")&gt;=2,30,0))+IF(COUNTIFS(B:B,B2762,W:W,"나1")&gt;=4,30,IF(COUNTIFS(B:B,B2762,W:W,"나1")=3,26,IF(COUNTIFS(B:B,B2762,W:W,"나1")=2,22,IF(COUNTIFS(B:B,B2762,W:W,"나1")=1,18,0)))))+MIN(30,IF(COUNTIFS(B:B,B2762,W:W,"가2")=1,25,IF(COUNTIFS(B:B,B2762,W:W,"가2")&gt;=2,30,0))+IF(COUNTIFS(B:B,B2762,W:W,"나2")=3,30,IF(COUNTIFS(B:B,B2762,W:W,"나2")=2,25,IF(COUNTIFS(B:B,B2762,W:W,"나2")=1,20,0)))),"비해당분야")</f>
        <v>비해당분야</v>
      </c>
      <c r="Z2762" s="4" t="str">
        <f>IF(R2762="C",VLOOKUP(K2762,'[1]자격증 backdata'!A:F,6,0),"비해당분야")</f>
        <v>비해당분야</v>
      </c>
      <c r="AA2762" s="4" t="str">
        <f>IF(R2762="C",SUMIF(B:B,B2762,Z:Z),"비해당분야")</f>
        <v>비해당분야</v>
      </c>
      <c r="AB2762" s="4" t="str">
        <f>IF(R2762="C",SUM(Y2762,AA2762),"비해당분야")</f>
        <v>비해당분야</v>
      </c>
      <c r="AC2762" s="4" t="str">
        <f>IF(R2762="C",AB2762,X2762)</f>
        <v>비해당분야</v>
      </c>
      <c r="AD2762" s="4">
        <f>VLOOKUP(K2762,'[1]자격증 backdata'!A:D,4,0)</f>
        <v>0</v>
      </c>
      <c r="AE2762" s="4">
        <f>IF(_xlfn.MAXIFS(AD:AD,B:B,B2762)&gt;10,10,_xlfn.MAXIFS(AD:AD,B:B,B2762))</f>
        <v>5</v>
      </c>
      <c r="AG2762" s="5">
        <f>VLOOKUP(K2762,'[1]자격증 backdata'!A:C,3,0)</f>
        <v>0</v>
      </c>
      <c r="AH2762" s="5">
        <f>COUNTIFS($B:$B,$B2762,$AG:$AG,AH$1)</f>
        <v>0</v>
      </c>
      <c r="AI2762" s="5">
        <f>COUNTIFS($B:$B,$B2762,$AG:$AG,AI$1)</f>
        <v>0</v>
      </c>
      <c r="AJ2762" s="5">
        <f>COUNTIFS($B:$B,$B2762,$AG:$AG,AJ$1)</f>
        <v>0</v>
      </c>
      <c r="AK2762" s="5">
        <f>COUNTIFS($B:$B,$B2762,$AG:$AG,AK$1)</f>
        <v>0</v>
      </c>
      <c r="AL2762" s="5">
        <f>COUNTIFS($B:$B,$B2762,$AG:$AG,AL$1)</f>
        <v>0</v>
      </c>
      <c r="AM2762" s="5">
        <f>COUNTIFS($B:$B,$B2762,$AG:$AG,AM$1)</f>
        <v>0</v>
      </c>
      <c r="AN2762" s="5">
        <f>COUNTIFS($B:$B,$B2762,$AG:$AG,AN$1)</f>
        <v>0</v>
      </c>
      <c r="AO2762" s="5">
        <f>COUNTIFS($B:$B,$B2762,$AG:$AG,AO$1)</f>
        <v>0</v>
      </c>
      <c r="AP2762" s="5">
        <f>COUNTIFS($B:$B,$B2762,$AG:$AG,AP$1)</f>
        <v>0</v>
      </c>
      <c r="AQ2762" s="5">
        <f>COUNTIFS($B:$B,$B2762,$AG:$AG,AQ$1)</f>
        <v>0</v>
      </c>
      <c r="AR2762" s="5">
        <f>COUNTIFS($B:$B,$B2762,$AG:$AG,AR$1)</f>
        <v>0</v>
      </c>
      <c r="AS2762" s="5">
        <f>COUNTIFS($B:$B,$B2762,$AG:$AG,AS$1)</f>
        <v>0</v>
      </c>
      <c r="AT2762" s="5">
        <f>COUNTIFS($B:$B,$B2762,$AG:$AG,AT$1)</f>
        <v>0</v>
      </c>
      <c r="AU2762" s="5">
        <f>COUNTIFS($B:$B,$B2762,$AG:$AG,AU$1)</f>
        <v>0</v>
      </c>
    </row>
    <row r="2763" spans="1:47" ht="15" customHeight="1" x14ac:dyDescent="0.35">
      <c r="A2763" s="6">
        <f>IF(B2762=B2763,A2762,A2762+1)</f>
        <v>979</v>
      </c>
      <c r="B2763" s="6" t="s">
        <v>858</v>
      </c>
      <c r="C2763" s="6" t="s">
        <v>857</v>
      </c>
      <c r="D2763" s="6" t="s">
        <v>694</v>
      </c>
      <c r="E2763" s="6" t="s">
        <v>693</v>
      </c>
      <c r="F2763" s="4" t="s">
        <v>7</v>
      </c>
      <c r="G2763" s="4" t="s">
        <v>7</v>
      </c>
      <c r="H2763" s="4" t="s">
        <v>8</v>
      </c>
      <c r="I2763" s="4">
        <v>2</v>
      </c>
      <c r="J2763" s="4" t="s">
        <v>714</v>
      </c>
      <c r="K2763" s="4" t="s">
        <v>713</v>
      </c>
      <c r="L2763" s="4" t="s">
        <v>4</v>
      </c>
      <c r="M2763" s="4" t="s">
        <v>874</v>
      </c>
      <c r="N2763" s="4" t="s">
        <v>873</v>
      </c>
      <c r="P2763" s="4" t="s">
        <v>1</v>
      </c>
      <c r="Q2763" s="5" t="s">
        <v>0</v>
      </c>
      <c r="R2763" s="5"/>
      <c r="S2763" s="5">
        <f>IF(P2763="심사불필요","-",VLOOKUP(K2763,'[1]자격증 backdata'!A:G,7,0))</f>
        <v>0</v>
      </c>
      <c r="T2763" s="5" t="str">
        <f>IF(S2763="-","-",IF(COUNTIFS(B:B,B2763,S:S,"필수")&gt;0,"자격요건충족","확인필요"))</f>
        <v>자격요건충족</v>
      </c>
      <c r="U2763" s="5"/>
      <c r="W2763" s="5" t="str">
        <f>IF(Q2763="4급","심사불필요",VLOOKUP(K2763,'[1]자격증 backdata'!A:B,2,0))</f>
        <v>심사불필요</v>
      </c>
      <c r="X2763" s="4" t="str">
        <f>IF(R2763="A", MIN(20, SUMIFS(W:W, B:B, B2763, R:R, "A")),IF(R2763="B", MIN(30, SUMIFS(W:W, B:B, B2763, R:R, "B")),"비해당분야"))</f>
        <v>비해당분야</v>
      </c>
      <c r="Y2763" s="4" t="str">
        <f>IF(R2763="C",MIN(30,IF(COUNTIFS(B:B,B2763,W:W,"가1")=1,25,IF(COUNTIFS(B:B,B2763,W:W,"가1")&gt;=2,30,0))+IF(COUNTIFS(B:B,B2763,W:W,"나1")&gt;=4,30,IF(COUNTIFS(B:B,B2763,W:W,"나1")=3,26,IF(COUNTIFS(B:B,B2763,W:W,"나1")=2,22,IF(COUNTIFS(B:B,B2763,W:W,"나1")=1,18,0)))))+MIN(30,IF(COUNTIFS(B:B,B2763,W:W,"가2")=1,25,IF(COUNTIFS(B:B,B2763,W:W,"가2")&gt;=2,30,0))+IF(COUNTIFS(B:B,B2763,W:W,"나2")=3,30,IF(COUNTIFS(B:B,B2763,W:W,"나2")=2,25,IF(COUNTIFS(B:B,B2763,W:W,"나2")=1,20,0)))),"비해당분야")</f>
        <v>비해당분야</v>
      </c>
      <c r="Z2763" s="4" t="str">
        <f>IF(R2763="C",VLOOKUP(K2763,'[1]자격증 backdata'!A:F,6,0),"비해당분야")</f>
        <v>비해당분야</v>
      </c>
      <c r="AA2763" s="4" t="str">
        <f>IF(R2763="C",SUMIF(B:B,B2763,Z:Z),"비해당분야")</f>
        <v>비해당분야</v>
      </c>
      <c r="AB2763" s="4" t="str">
        <f>IF(R2763="C",SUM(Y2763,AA2763),"비해당분야")</f>
        <v>비해당분야</v>
      </c>
      <c r="AC2763" s="4" t="str">
        <f>IF(R2763="C",AB2763,X2763)</f>
        <v>비해당분야</v>
      </c>
      <c r="AD2763" s="4">
        <f>VLOOKUP(K2763,'[1]자격증 backdata'!A:D,4,0)</f>
        <v>0</v>
      </c>
      <c r="AE2763" s="4">
        <f>IF(_xlfn.MAXIFS(AD:AD,B:B,B2763)&gt;10,10,_xlfn.MAXIFS(AD:AD,B:B,B2763))</f>
        <v>5</v>
      </c>
      <c r="AG2763" s="5">
        <f>VLOOKUP(K2763,'[1]자격증 backdata'!A:C,3,0)</f>
        <v>0</v>
      </c>
      <c r="AH2763" s="5">
        <f>COUNTIFS($B:$B,$B2763,$AG:$AG,AH$1)</f>
        <v>0</v>
      </c>
      <c r="AI2763" s="5">
        <f>COUNTIFS($B:$B,$B2763,$AG:$AG,AI$1)</f>
        <v>0</v>
      </c>
      <c r="AJ2763" s="5">
        <f>COUNTIFS($B:$B,$B2763,$AG:$AG,AJ$1)</f>
        <v>0</v>
      </c>
      <c r="AK2763" s="5">
        <f>COUNTIFS($B:$B,$B2763,$AG:$AG,AK$1)</f>
        <v>0</v>
      </c>
      <c r="AL2763" s="5">
        <f>COUNTIFS($B:$B,$B2763,$AG:$AG,AL$1)</f>
        <v>0</v>
      </c>
      <c r="AM2763" s="5">
        <f>COUNTIFS($B:$B,$B2763,$AG:$AG,AM$1)</f>
        <v>0</v>
      </c>
      <c r="AN2763" s="5">
        <f>COUNTIFS($B:$B,$B2763,$AG:$AG,AN$1)</f>
        <v>0</v>
      </c>
      <c r="AO2763" s="5">
        <f>COUNTIFS($B:$B,$B2763,$AG:$AG,AO$1)</f>
        <v>0</v>
      </c>
      <c r="AP2763" s="5">
        <f>COUNTIFS($B:$B,$B2763,$AG:$AG,AP$1)</f>
        <v>0</v>
      </c>
      <c r="AQ2763" s="5">
        <f>COUNTIFS($B:$B,$B2763,$AG:$AG,AQ$1)</f>
        <v>0</v>
      </c>
      <c r="AR2763" s="5">
        <f>COUNTIFS($B:$B,$B2763,$AG:$AG,AR$1)</f>
        <v>0</v>
      </c>
      <c r="AS2763" s="5">
        <f>COUNTIFS($B:$B,$B2763,$AG:$AG,AS$1)</f>
        <v>0</v>
      </c>
      <c r="AT2763" s="5">
        <f>COUNTIFS($B:$B,$B2763,$AG:$AG,AT$1)</f>
        <v>0</v>
      </c>
      <c r="AU2763" s="5">
        <f>COUNTIFS($B:$B,$B2763,$AG:$AG,AU$1)</f>
        <v>0</v>
      </c>
    </row>
    <row r="2764" spans="1:47" ht="15" customHeight="1" x14ac:dyDescent="0.35">
      <c r="A2764" s="6">
        <f>IF(B2763=B2764,A2763,A2763+1)</f>
        <v>979</v>
      </c>
      <c r="B2764" s="6" t="s">
        <v>858</v>
      </c>
      <c r="C2764" s="6" t="s">
        <v>857</v>
      </c>
      <c r="D2764" s="6" t="s">
        <v>694</v>
      </c>
      <c r="E2764" s="6" t="s">
        <v>693</v>
      </c>
      <c r="F2764" s="4" t="s">
        <v>7</v>
      </c>
      <c r="G2764" s="4" t="s">
        <v>7</v>
      </c>
      <c r="H2764" s="4" t="s">
        <v>8</v>
      </c>
      <c r="I2764" s="4">
        <v>3</v>
      </c>
      <c r="J2764" s="4" t="s">
        <v>872</v>
      </c>
      <c r="K2764" s="4" t="s">
        <v>871</v>
      </c>
      <c r="L2764" s="4" t="s">
        <v>4</v>
      </c>
      <c r="M2764" s="4" t="s">
        <v>870</v>
      </c>
      <c r="N2764" s="4" t="s">
        <v>869</v>
      </c>
      <c r="P2764" s="4" t="s">
        <v>1</v>
      </c>
      <c r="Q2764" s="5" t="s">
        <v>0</v>
      </c>
      <c r="R2764" s="5"/>
      <c r="S2764" s="5">
        <f>IF(P2764="심사불필요","-",VLOOKUP(K2764,'[1]자격증 backdata'!A:G,7,0))</f>
        <v>0</v>
      </c>
      <c r="T2764" s="5" t="str">
        <f>IF(S2764="-","-",IF(COUNTIFS(B:B,B2764,S:S,"필수")&gt;0,"자격요건충족","확인필요"))</f>
        <v>자격요건충족</v>
      </c>
      <c r="U2764" s="5"/>
      <c r="W2764" s="5" t="str">
        <f>IF(Q2764="4급","심사불필요",VLOOKUP(K2764,'[1]자격증 backdata'!A:B,2,0))</f>
        <v>심사불필요</v>
      </c>
      <c r="X2764" s="4" t="str">
        <f>IF(R2764="A", MIN(20, SUMIFS(W:W, B:B, B2764, R:R, "A")),IF(R2764="B", MIN(30, SUMIFS(W:W, B:B, B2764, R:R, "B")),"비해당분야"))</f>
        <v>비해당분야</v>
      </c>
      <c r="Y2764" s="4" t="str">
        <f>IF(R2764="C",MIN(30,IF(COUNTIFS(B:B,B2764,W:W,"가1")=1,25,IF(COUNTIFS(B:B,B2764,W:W,"가1")&gt;=2,30,0))+IF(COUNTIFS(B:B,B2764,W:W,"나1")&gt;=4,30,IF(COUNTIFS(B:B,B2764,W:W,"나1")=3,26,IF(COUNTIFS(B:B,B2764,W:W,"나1")=2,22,IF(COUNTIFS(B:B,B2764,W:W,"나1")=1,18,0)))))+MIN(30,IF(COUNTIFS(B:B,B2764,W:W,"가2")=1,25,IF(COUNTIFS(B:B,B2764,W:W,"가2")&gt;=2,30,0))+IF(COUNTIFS(B:B,B2764,W:W,"나2")=3,30,IF(COUNTIFS(B:B,B2764,W:W,"나2")=2,25,IF(COUNTIFS(B:B,B2764,W:W,"나2")=1,20,0)))),"비해당분야")</f>
        <v>비해당분야</v>
      </c>
      <c r="Z2764" s="4" t="str">
        <f>IF(R2764="C",VLOOKUP(K2764,'[1]자격증 backdata'!A:F,6,0),"비해당분야")</f>
        <v>비해당분야</v>
      </c>
      <c r="AA2764" s="4" t="str">
        <f>IF(R2764="C",SUMIF(B:B,B2764,Z:Z),"비해당분야")</f>
        <v>비해당분야</v>
      </c>
      <c r="AB2764" s="4" t="str">
        <f>IF(R2764="C",SUM(Y2764,AA2764),"비해당분야")</f>
        <v>비해당분야</v>
      </c>
      <c r="AC2764" s="4" t="str">
        <f>IF(R2764="C",AB2764,X2764)</f>
        <v>비해당분야</v>
      </c>
      <c r="AD2764" s="4">
        <f>VLOOKUP(K2764,'[1]자격증 backdata'!A:D,4,0)</f>
        <v>0</v>
      </c>
      <c r="AE2764" s="4">
        <f>IF(_xlfn.MAXIFS(AD:AD,B:B,B2764)&gt;10,10,_xlfn.MAXIFS(AD:AD,B:B,B2764))</f>
        <v>5</v>
      </c>
      <c r="AG2764" s="5">
        <f>VLOOKUP(K2764,'[1]자격증 backdata'!A:C,3,0)</f>
        <v>0</v>
      </c>
      <c r="AH2764" s="5">
        <f>COUNTIFS($B:$B,$B2764,$AG:$AG,AH$1)</f>
        <v>0</v>
      </c>
      <c r="AI2764" s="5">
        <f>COUNTIFS($B:$B,$B2764,$AG:$AG,AI$1)</f>
        <v>0</v>
      </c>
      <c r="AJ2764" s="5">
        <f>COUNTIFS($B:$B,$B2764,$AG:$AG,AJ$1)</f>
        <v>0</v>
      </c>
      <c r="AK2764" s="5">
        <f>COUNTIFS($B:$B,$B2764,$AG:$AG,AK$1)</f>
        <v>0</v>
      </c>
      <c r="AL2764" s="5">
        <f>COUNTIFS($B:$B,$B2764,$AG:$AG,AL$1)</f>
        <v>0</v>
      </c>
      <c r="AM2764" s="5">
        <f>COUNTIFS($B:$B,$B2764,$AG:$AG,AM$1)</f>
        <v>0</v>
      </c>
      <c r="AN2764" s="5">
        <f>COUNTIFS($B:$B,$B2764,$AG:$AG,AN$1)</f>
        <v>0</v>
      </c>
      <c r="AO2764" s="5">
        <f>COUNTIFS($B:$B,$B2764,$AG:$AG,AO$1)</f>
        <v>0</v>
      </c>
      <c r="AP2764" s="5">
        <f>COUNTIFS($B:$B,$B2764,$AG:$AG,AP$1)</f>
        <v>0</v>
      </c>
      <c r="AQ2764" s="5">
        <f>COUNTIFS($B:$B,$B2764,$AG:$AG,AQ$1)</f>
        <v>0</v>
      </c>
      <c r="AR2764" s="5">
        <f>COUNTIFS($B:$B,$B2764,$AG:$AG,AR$1)</f>
        <v>0</v>
      </c>
      <c r="AS2764" s="5">
        <f>COUNTIFS($B:$B,$B2764,$AG:$AG,AS$1)</f>
        <v>0</v>
      </c>
      <c r="AT2764" s="5">
        <f>COUNTIFS($B:$B,$B2764,$AG:$AG,AT$1)</f>
        <v>0</v>
      </c>
      <c r="AU2764" s="5">
        <f>COUNTIFS($B:$B,$B2764,$AG:$AG,AU$1)</f>
        <v>0</v>
      </c>
    </row>
    <row r="2765" spans="1:47" ht="15" customHeight="1" x14ac:dyDescent="0.35">
      <c r="A2765" s="6">
        <f>IF(B2764=B2765,A2764,A2764+1)</f>
        <v>979</v>
      </c>
      <c r="B2765" s="6" t="s">
        <v>858</v>
      </c>
      <c r="C2765" s="6" t="s">
        <v>857</v>
      </c>
      <c r="D2765" s="6" t="s">
        <v>694</v>
      </c>
      <c r="E2765" s="6" t="s">
        <v>693</v>
      </c>
      <c r="F2765" s="4" t="s">
        <v>7</v>
      </c>
      <c r="G2765" s="4" t="s">
        <v>7</v>
      </c>
      <c r="H2765" s="4" t="s">
        <v>8</v>
      </c>
      <c r="I2765" s="4">
        <v>4</v>
      </c>
      <c r="J2765" s="4" t="s">
        <v>868</v>
      </c>
      <c r="K2765" s="4" t="s">
        <v>867</v>
      </c>
      <c r="L2765" s="4" t="s">
        <v>4</v>
      </c>
      <c r="M2765" s="4" t="s">
        <v>866</v>
      </c>
      <c r="N2765" s="4" t="s">
        <v>109</v>
      </c>
      <c r="P2765" s="4" t="s">
        <v>1</v>
      </c>
      <c r="Q2765" s="5" t="s">
        <v>0</v>
      </c>
      <c r="R2765" s="5"/>
      <c r="S2765" s="5">
        <f>IF(P2765="심사불필요","-",VLOOKUP(K2765,'[1]자격증 backdata'!A:G,7,0))</f>
        <v>0</v>
      </c>
      <c r="T2765" s="5" t="str">
        <f>IF(S2765="-","-",IF(COUNTIFS(B:B,B2765,S:S,"필수")&gt;0,"자격요건충족","확인필요"))</f>
        <v>자격요건충족</v>
      </c>
      <c r="U2765" s="5"/>
      <c r="W2765" s="5" t="str">
        <f>IF(Q2765="4급","심사불필요",VLOOKUP(K2765,'[1]자격증 backdata'!A:B,2,0))</f>
        <v>심사불필요</v>
      </c>
      <c r="X2765" s="4" t="str">
        <f>IF(R2765="A", MIN(20, SUMIFS(W:W, B:B, B2765, R:R, "A")),IF(R2765="B", MIN(30, SUMIFS(W:W, B:B, B2765, R:R, "B")),"비해당분야"))</f>
        <v>비해당분야</v>
      </c>
      <c r="Y2765" s="4" t="str">
        <f>IF(R2765="C",MIN(30,IF(COUNTIFS(B:B,B2765,W:W,"가1")=1,25,IF(COUNTIFS(B:B,B2765,W:W,"가1")&gt;=2,30,0))+IF(COUNTIFS(B:B,B2765,W:W,"나1")&gt;=4,30,IF(COUNTIFS(B:B,B2765,W:W,"나1")=3,26,IF(COUNTIFS(B:B,B2765,W:W,"나1")=2,22,IF(COUNTIFS(B:B,B2765,W:W,"나1")=1,18,0)))))+MIN(30,IF(COUNTIFS(B:B,B2765,W:W,"가2")=1,25,IF(COUNTIFS(B:B,B2765,W:W,"가2")&gt;=2,30,0))+IF(COUNTIFS(B:B,B2765,W:W,"나2")=3,30,IF(COUNTIFS(B:B,B2765,W:W,"나2")=2,25,IF(COUNTIFS(B:B,B2765,W:W,"나2")=1,20,0)))),"비해당분야")</f>
        <v>비해당분야</v>
      </c>
      <c r="Z2765" s="4" t="str">
        <f>IF(R2765="C",VLOOKUP(K2765,'[1]자격증 backdata'!A:F,6,0),"비해당분야")</f>
        <v>비해당분야</v>
      </c>
      <c r="AA2765" s="4" t="str">
        <f>IF(R2765="C",SUMIF(B:B,B2765,Z:Z),"비해당분야")</f>
        <v>비해당분야</v>
      </c>
      <c r="AB2765" s="4" t="str">
        <f>IF(R2765="C",SUM(Y2765,AA2765),"비해당분야")</f>
        <v>비해당분야</v>
      </c>
      <c r="AC2765" s="4" t="str">
        <f>IF(R2765="C",AB2765,X2765)</f>
        <v>비해당분야</v>
      </c>
      <c r="AD2765" s="4">
        <f>VLOOKUP(K2765,'[1]자격증 backdata'!A:D,4,0)</f>
        <v>0</v>
      </c>
      <c r="AE2765" s="4">
        <f>IF(_xlfn.MAXIFS(AD:AD,B:B,B2765)&gt;10,10,_xlfn.MAXIFS(AD:AD,B:B,B2765))</f>
        <v>5</v>
      </c>
      <c r="AG2765" s="5">
        <f>VLOOKUP(K2765,'[1]자격증 backdata'!A:C,3,0)</f>
        <v>0</v>
      </c>
      <c r="AH2765" s="5">
        <f>COUNTIFS($B:$B,$B2765,$AG:$AG,AH$1)</f>
        <v>0</v>
      </c>
      <c r="AI2765" s="5">
        <f>COUNTIFS($B:$B,$B2765,$AG:$AG,AI$1)</f>
        <v>0</v>
      </c>
      <c r="AJ2765" s="5">
        <f>COUNTIFS($B:$B,$B2765,$AG:$AG,AJ$1)</f>
        <v>0</v>
      </c>
      <c r="AK2765" s="5">
        <f>COUNTIFS($B:$B,$B2765,$AG:$AG,AK$1)</f>
        <v>0</v>
      </c>
      <c r="AL2765" s="5">
        <f>COUNTIFS($B:$B,$B2765,$AG:$AG,AL$1)</f>
        <v>0</v>
      </c>
      <c r="AM2765" s="5">
        <f>COUNTIFS($B:$B,$B2765,$AG:$AG,AM$1)</f>
        <v>0</v>
      </c>
      <c r="AN2765" s="5">
        <f>COUNTIFS($B:$B,$B2765,$AG:$AG,AN$1)</f>
        <v>0</v>
      </c>
      <c r="AO2765" s="5">
        <f>COUNTIFS($B:$B,$B2765,$AG:$AG,AO$1)</f>
        <v>0</v>
      </c>
      <c r="AP2765" s="5">
        <f>COUNTIFS($B:$B,$B2765,$AG:$AG,AP$1)</f>
        <v>0</v>
      </c>
      <c r="AQ2765" s="5">
        <f>COUNTIFS($B:$B,$B2765,$AG:$AG,AQ$1)</f>
        <v>0</v>
      </c>
      <c r="AR2765" s="5">
        <f>COUNTIFS($B:$B,$B2765,$AG:$AG,AR$1)</f>
        <v>0</v>
      </c>
      <c r="AS2765" s="5">
        <f>COUNTIFS($B:$B,$B2765,$AG:$AG,AS$1)</f>
        <v>0</v>
      </c>
      <c r="AT2765" s="5">
        <f>COUNTIFS($B:$B,$B2765,$AG:$AG,AT$1)</f>
        <v>0</v>
      </c>
      <c r="AU2765" s="5">
        <f>COUNTIFS($B:$B,$B2765,$AG:$AG,AU$1)</f>
        <v>0</v>
      </c>
    </row>
    <row r="2766" spans="1:47" ht="15" customHeight="1" x14ac:dyDescent="0.35">
      <c r="A2766" s="6">
        <f>IF(B2765=B2766,A2765,A2765+1)</f>
        <v>979</v>
      </c>
      <c r="B2766" s="6" t="s">
        <v>858</v>
      </c>
      <c r="C2766" s="6" t="s">
        <v>857</v>
      </c>
      <c r="D2766" s="6" t="s">
        <v>694</v>
      </c>
      <c r="E2766" s="6" t="s">
        <v>693</v>
      </c>
      <c r="F2766" s="4" t="s">
        <v>7</v>
      </c>
      <c r="G2766" s="4" t="s">
        <v>7</v>
      </c>
      <c r="H2766" s="4" t="s">
        <v>8</v>
      </c>
      <c r="I2766" s="4">
        <v>5</v>
      </c>
      <c r="J2766" s="4" t="s">
        <v>865</v>
      </c>
      <c r="K2766" s="4" t="s">
        <v>864</v>
      </c>
      <c r="L2766" s="4" t="s">
        <v>4</v>
      </c>
      <c r="M2766" s="4" t="s">
        <v>863</v>
      </c>
      <c r="N2766" s="4" t="s">
        <v>124</v>
      </c>
      <c r="P2766" s="4" t="s">
        <v>1</v>
      </c>
      <c r="Q2766" s="5" t="s">
        <v>0</v>
      </c>
      <c r="R2766" s="5"/>
      <c r="S2766" s="5">
        <f>IF(P2766="심사불필요","-",VLOOKUP(K2766,'[1]자격증 backdata'!A:G,7,0))</f>
        <v>0</v>
      </c>
      <c r="T2766" s="5" t="str">
        <f>IF(S2766="-","-",IF(COUNTIFS(B:B,B2766,S:S,"필수")&gt;0,"자격요건충족","확인필요"))</f>
        <v>자격요건충족</v>
      </c>
      <c r="U2766" s="5"/>
      <c r="W2766" s="5" t="str">
        <f>IF(Q2766="4급","심사불필요",VLOOKUP(K2766,'[1]자격증 backdata'!A:B,2,0))</f>
        <v>심사불필요</v>
      </c>
      <c r="X2766" s="4" t="str">
        <f>IF(R2766="A", MIN(20, SUMIFS(W:W, B:B, B2766, R:R, "A")),IF(R2766="B", MIN(30, SUMIFS(W:W, B:B, B2766, R:R, "B")),"비해당분야"))</f>
        <v>비해당분야</v>
      </c>
      <c r="Y2766" s="4" t="str">
        <f>IF(R2766="C",MIN(30,IF(COUNTIFS(B:B,B2766,W:W,"가1")=1,25,IF(COUNTIFS(B:B,B2766,W:W,"가1")&gt;=2,30,0))+IF(COUNTIFS(B:B,B2766,W:W,"나1")&gt;=4,30,IF(COUNTIFS(B:B,B2766,W:W,"나1")=3,26,IF(COUNTIFS(B:B,B2766,W:W,"나1")=2,22,IF(COUNTIFS(B:B,B2766,W:W,"나1")=1,18,0)))))+MIN(30,IF(COUNTIFS(B:B,B2766,W:W,"가2")=1,25,IF(COUNTIFS(B:B,B2766,W:W,"가2")&gt;=2,30,0))+IF(COUNTIFS(B:B,B2766,W:W,"나2")=3,30,IF(COUNTIFS(B:B,B2766,W:W,"나2")=2,25,IF(COUNTIFS(B:B,B2766,W:W,"나2")=1,20,0)))),"비해당분야")</f>
        <v>비해당분야</v>
      </c>
      <c r="Z2766" s="4" t="str">
        <f>IF(R2766="C",VLOOKUP(K2766,'[1]자격증 backdata'!A:F,6,0),"비해당분야")</f>
        <v>비해당분야</v>
      </c>
      <c r="AA2766" s="4" t="str">
        <f>IF(R2766="C",SUMIF(B:B,B2766,Z:Z),"비해당분야")</f>
        <v>비해당분야</v>
      </c>
      <c r="AB2766" s="4" t="str">
        <f>IF(R2766="C",SUM(Y2766,AA2766),"비해당분야")</f>
        <v>비해당분야</v>
      </c>
      <c r="AC2766" s="4" t="str">
        <f>IF(R2766="C",AB2766,X2766)</f>
        <v>비해당분야</v>
      </c>
      <c r="AD2766" s="4">
        <f>VLOOKUP(K2766,'[1]자격증 backdata'!A:D,4,0)</f>
        <v>0</v>
      </c>
      <c r="AE2766" s="4">
        <f>IF(_xlfn.MAXIFS(AD:AD,B:B,B2766)&gt;10,10,_xlfn.MAXIFS(AD:AD,B:B,B2766))</f>
        <v>5</v>
      </c>
      <c r="AG2766" s="5">
        <f>VLOOKUP(K2766,'[1]자격증 backdata'!A:C,3,0)</f>
        <v>0</v>
      </c>
      <c r="AH2766" s="5">
        <f>COUNTIFS($B:$B,$B2766,$AG:$AG,AH$1)</f>
        <v>0</v>
      </c>
      <c r="AI2766" s="5">
        <f>COUNTIFS($B:$B,$B2766,$AG:$AG,AI$1)</f>
        <v>0</v>
      </c>
      <c r="AJ2766" s="5">
        <f>COUNTIFS($B:$B,$B2766,$AG:$AG,AJ$1)</f>
        <v>0</v>
      </c>
      <c r="AK2766" s="5">
        <f>COUNTIFS($B:$B,$B2766,$AG:$AG,AK$1)</f>
        <v>0</v>
      </c>
      <c r="AL2766" s="5">
        <f>COUNTIFS($B:$B,$B2766,$AG:$AG,AL$1)</f>
        <v>0</v>
      </c>
      <c r="AM2766" s="5">
        <f>COUNTIFS($B:$B,$B2766,$AG:$AG,AM$1)</f>
        <v>0</v>
      </c>
      <c r="AN2766" s="5">
        <f>COUNTIFS($B:$B,$B2766,$AG:$AG,AN$1)</f>
        <v>0</v>
      </c>
      <c r="AO2766" s="5">
        <f>COUNTIFS($B:$B,$B2766,$AG:$AG,AO$1)</f>
        <v>0</v>
      </c>
      <c r="AP2766" s="5">
        <f>COUNTIFS($B:$B,$B2766,$AG:$AG,AP$1)</f>
        <v>0</v>
      </c>
      <c r="AQ2766" s="5">
        <f>COUNTIFS($B:$B,$B2766,$AG:$AG,AQ$1)</f>
        <v>0</v>
      </c>
      <c r="AR2766" s="5">
        <f>COUNTIFS($B:$B,$B2766,$AG:$AG,AR$1)</f>
        <v>0</v>
      </c>
      <c r="AS2766" s="5">
        <f>COUNTIFS($B:$B,$B2766,$AG:$AG,AS$1)</f>
        <v>0</v>
      </c>
      <c r="AT2766" s="5">
        <f>COUNTIFS($B:$B,$B2766,$AG:$AG,AT$1)</f>
        <v>0</v>
      </c>
      <c r="AU2766" s="5">
        <f>COUNTIFS($B:$B,$B2766,$AG:$AG,AU$1)</f>
        <v>0</v>
      </c>
    </row>
    <row r="2767" spans="1:47" ht="15" customHeight="1" x14ac:dyDescent="0.35">
      <c r="A2767" s="6">
        <f>IF(B2766=B2767,A2766,A2766+1)</f>
        <v>979</v>
      </c>
      <c r="B2767" s="6" t="s">
        <v>858</v>
      </c>
      <c r="C2767" s="6" t="s">
        <v>857</v>
      </c>
      <c r="D2767" s="6" t="s">
        <v>694</v>
      </c>
      <c r="E2767" s="6" t="s">
        <v>693</v>
      </c>
      <c r="F2767" s="4" t="s">
        <v>7</v>
      </c>
      <c r="G2767" s="4" t="s">
        <v>7</v>
      </c>
      <c r="H2767" s="4" t="s">
        <v>8</v>
      </c>
      <c r="I2767" s="4">
        <v>6</v>
      </c>
      <c r="J2767" s="4" t="s">
        <v>215</v>
      </c>
      <c r="K2767" s="4" t="s">
        <v>826</v>
      </c>
      <c r="L2767" s="4" t="s">
        <v>55</v>
      </c>
      <c r="M2767" s="4" t="s">
        <v>862</v>
      </c>
      <c r="N2767" s="4" t="s">
        <v>861</v>
      </c>
      <c r="P2767" s="4" t="s">
        <v>1</v>
      </c>
      <c r="Q2767" s="5" t="s">
        <v>0</v>
      </c>
      <c r="R2767" s="5"/>
      <c r="S2767" s="5">
        <f>IF(P2767="심사불필요","-",VLOOKUP(K2767,'[1]자격증 backdata'!A:G,7,0))</f>
        <v>0</v>
      </c>
      <c r="T2767" s="5" t="str">
        <f>IF(S2767="-","-",IF(COUNTIFS(B:B,B2767,S:S,"필수")&gt;0,"자격요건충족","확인필요"))</f>
        <v>자격요건충족</v>
      </c>
      <c r="U2767" s="5"/>
      <c r="W2767" s="5" t="str">
        <f>IF(Q2767="4급","심사불필요",VLOOKUP(K2767,'[1]자격증 backdata'!A:B,2,0))</f>
        <v>심사불필요</v>
      </c>
      <c r="X2767" s="4" t="str">
        <f>IF(R2767="A", MIN(20, SUMIFS(W:W, B:B, B2767, R:R, "A")),IF(R2767="B", MIN(30, SUMIFS(W:W, B:B, B2767, R:R, "B")),"비해당분야"))</f>
        <v>비해당분야</v>
      </c>
      <c r="Y2767" s="4" t="str">
        <f>IF(R2767="C",MIN(30,IF(COUNTIFS(B:B,B2767,W:W,"가1")=1,25,IF(COUNTIFS(B:B,B2767,W:W,"가1")&gt;=2,30,0))+IF(COUNTIFS(B:B,B2767,W:W,"나1")&gt;=4,30,IF(COUNTIFS(B:B,B2767,W:W,"나1")=3,26,IF(COUNTIFS(B:B,B2767,W:W,"나1")=2,22,IF(COUNTIFS(B:B,B2767,W:W,"나1")=1,18,0)))))+MIN(30,IF(COUNTIFS(B:B,B2767,W:W,"가2")=1,25,IF(COUNTIFS(B:B,B2767,W:W,"가2")&gt;=2,30,0))+IF(COUNTIFS(B:B,B2767,W:W,"나2")=3,30,IF(COUNTIFS(B:B,B2767,W:W,"나2")=2,25,IF(COUNTIFS(B:B,B2767,W:W,"나2")=1,20,0)))),"비해당분야")</f>
        <v>비해당분야</v>
      </c>
      <c r="Z2767" s="4" t="str">
        <f>IF(R2767="C",VLOOKUP(K2767,'[1]자격증 backdata'!A:F,6,0),"비해당분야")</f>
        <v>비해당분야</v>
      </c>
      <c r="AA2767" s="4" t="str">
        <f>IF(R2767="C",SUMIF(B:B,B2767,Z:Z),"비해당분야")</f>
        <v>비해당분야</v>
      </c>
      <c r="AB2767" s="4" t="str">
        <f>IF(R2767="C",SUM(Y2767,AA2767),"비해당분야")</f>
        <v>비해당분야</v>
      </c>
      <c r="AC2767" s="4" t="str">
        <f>IF(R2767="C",AB2767,X2767)</f>
        <v>비해당분야</v>
      </c>
      <c r="AD2767" s="4">
        <f>VLOOKUP(K2767,'[1]자격증 backdata'!A:D,4,0)</f>
        <v>0</v>
      </c>
      <c r="AE2767" s="4">
        <f>IF(_xlfn.MAXIFS(AD:AD,B:B,B2767)&gt;10,10,_xlfn.MAXIFS(AD:AD,B:B,B2767))</f>
        <v>5</v>
      </c>
      <c r="AG2767" s="5">
        <f>VLOOKUP(K2767,'[1]자격증 backdata'!A:C,3,0)</f>
        <v>0</v>
      </c>
      <c r="AH2767" s="5">
        <f>COUNTIFS($B:$B,$B2767,$AG:$AG,AH$1)</f>
        <v>0</v>
      </c>
      <c r="AI2767" s="5">
        <f>COUNTIFS($B:$B,$B2767,$AG:$AG,AI$1)</f>
        <v>0</v>
      </c>
      <c r="AJ2767" s="5">
        <f>COUNTIFS($B:$B,$B2767,$AG:$AG,AJ$1)</f>
        <v>0</v>
      </c>
      <c r="AK2767" s="5">
        <f>COUNTIFS($B:$B,$B2767,$AG:$AG,AK$1)</f>
        <v>0</v>
      </c>
      <c r="AL2767" s="5">
        <f>COUNTIFS($B:$B,$B2767,$AG:$AG,AL$1)</f>
        <v>0</v>
      </c>
      <c r="AM2767" s="5">
        <f>COUNTIFS($B:$B,$B2767,$AG:$AG,AM$1)</f>
        <v>0</v>
      </c>
      <c r="AN2767" s="5">
        <f>COUNTIFS($B:$B,$B2767,$AG:$AG,AN$1)</f>
        <v>0</v>
      </c>
      <c r="AO2767" s="5">
        <f>COUNTIFS($B:$B,$B2767,$AG:$AG,AO$1)</f>
        <v>0</v>
      </c>
      <c r="AP2767" s="5">
        <f>COUNTIFS($B:$B,$B2767,$AG:$AG,AP$1)</f>
        <v>0</v>
      </c>
      <c r="AQ2767" s="5">
        <f>COUNTIFS($B:$B,$B2767,$AG:$AG,AQ$1)</f>
        <v>0</v>
      </c>
      <c r="AR2767" s="5">
        <f>COUNTIFS($B:$B,$B2767,$AG:$AG,AR$1)</f>
        <v>0</v>
      </c>
      <c r="AS2767" s="5">
        <f>COUNTIFS($B:$B,$B2767,$AG:$AG,AS$1)</f>
        <v>0</v>
      </c>
      <c r="AT2767" s="5">
        <f>COUNTIFS($B:$B,$B2767,$AG:$AG,AT$1)</f>
        <v>0</v>
      </c>
      <c r="AU2767" s="5">
        <f>COUNTIFS($B:$B,$B2767,$AG:$AG,AU$1)</f>
        <v>0</v>
      </c>
    </row>
    <row r="2768" spans="1:47" ht="15" customHeight="1" x14ac:dyDescent="0.35">
      <c r="A2768" s="6">
        <f>IF(B2767=B2768,A2767,A2767+1)</f>
        <v>979</v>
      </c>
      <c r="B2768" s="6" t="s">
        <v>858</v>
      </c>
      <c r="C2768" s="6" t="s">
        <v>857</v>
      </c>
      <c r="D2768" s="6" t="s">
        <v>694</v>
      </c>
      <c r="E2768" s="6" t="s">
        <v>693</v>
      </c>
      <c r="F2768" s="4" t="s">
        <v>7</v>
      </c>
      <c r="G2768" s="4" t="s">
        <v>7</v>
      </c>
      <c r="H2768" s="4" t="s">
        <v>8</v>
      </c>
      <c r="I2768" s="4">
        <v>7</v>
      </c>
      <c r="J2768" s="4" t="s">
        <v>38</v>
      </c>
      <c r="K2768" s="4" t="s">
        <v>692</v>
      </c>
      <c r="L2768" s="4" t="s">
        <v>36</v>
      </c>
      <c r="M2768" s="4" t="s">
        <v>860</v>
      </c>
      <c r="N2768" s="4" t="s">
        <v>859</v>
      </c>
      <c r="P2768" s="4" t="s">
        <v>1</v>
      </c>
      <c r="Q2768" s="5" t="s">
        <v>0</v>
      </c>
      <c r="R2768" s="5"/>
      <c r="S2768" s="5">
        <f>IF(P2768="심사불필요","-",VLOOKUP(K2768,'[1]자격증 backdata'!A:G,7,0))</f>
        <v>0</v>
      </c>
      <c r="T2768" s="5" t="str">
        <f>IF(S2768="-","-",IF(COUNTIFS(B:B,B2768,S:S,"필수")&gt;0,"자격요건충족","확인필요"))</f>
        <v>자격요건충족</v>
      </c>
      <c r="U2768" s="5"/>
      <c r="W2768" s="5" t="str">
        <f>IF(Q2768="4급","심사불필요",VLOOKUP(K2768,'[1]자격증 backdata'!A:B,2,0))</f>
        <v>심사불필요</v>
      </c>
      <c r="X2768" s="4" t="str">
        <f>IF(R2768="A", MIN(20, SUMIFS(W:W, B:B, B2768, R:R, "A")),IF(R2768="B", MIN(30, SUMIFS(W:W, B:B, B2768, R:R, "B")),"비해당분야"))</f>
        <v>비해당분야</v>
      </c>
      <c r="Y2768" s="4" t="str">
        <f>IF(R2768="C",MIN(30,IF(COUNTIFS(B:B,B2768,W:W,"가1")=1,25,IF(COUNTIFS(B:B,B2768,W:W,"가1")&gt;=2,30,0))+IF(COUNTIFS(B:B,B2768,W:W,"나1")&gt;=4,30,IF(COUNTIFS(B:B,B2768,W:W,"나1")=3,26,IF(COUNTIFS(B:B,B2768,W:W,"나1")=2,22,IF(COUNTIFS(B:B,B2768,W:W,"나1")=1,18,0)))))+MIN(30,IF(COUNTIFS(B:B,B2768,W:W,"가2")=1,25,IF(COUNTIFS(B:B,B2768,W:W,"가2")&gt;=2,30,0))+IF(COUNTIFS(B:B,B2768,W:W,"나2")=3,30,IF(COUNTIFS(B:B,B2768,W:W,"나2")=2,25,IF(COUNTIFS(B:B,B2768,W:W,"나2")=1,20,0)))),"비해당분야")</f>
        <v>비해당분야</v>
      </c>
      <c r="Z2768" s="4" t="str">
        <f>IF(R2768="C",VLOOKUP(K2768,'[1]자격증 backdata'!A:F,6,0),"비해당분야")</f>
        <v>비해당분야</v>
      </c>
      <c r="AA2768" s="4" t="str">
        <f>IF(R2768="C",SUMIF(B:B,B2768,Z:Z),"비해당분야")</f>
        <v>비해당분야</v>
      </c>
      <c r="AB2768" s="4" t="str">
        <f>IF(R2768="C",SUM(Y2768,AA2768),"비해당분야")</f>
        <v>비해당분야</v>
      </c>
      <c r="AC2768" s="4" t="str">
        <f>IF(R2768="C",AB2768,X2768)</f>
        <v>비해당분야</v>
      </c>
      <c r="AD2768" s="4">
        <f>VLOOKUP(K2768,'[1]자격증 backdata'!A:D,4,0)</f>
        <v>5</v>
      </c>
      <c r="AE2768" s="4">
        <f>IF(_xlfn.MAXIFS(AD:AD,B:B,B2768)&gt;10,10,_xlfn.MAXIFS(AD:AD,B:B,B2768))</f>
        <v>5</v>
      </c>
      <c r="AG2768" s="5">
        <f>VLOOKUP(K2768,'[1]자격증 backdata'!A:C,3,0)</f>
        <v>0</v>
      </c>
      <c r="AH2768" s="5">
        <f>COUNTIFS($B:$B,$B2768,$AG:$AG,AH$1)</f>
        <v>0</v>
      </c>
      <c r="AI2768" s="5">
        <f>COUNTIFS($B:$B,$B2768,$AG:$AG,AI$1)</f>
        <v>0</v>
      </c>
      <c r="AJ2768" s="5">
        <f>COUNTIFS($B:$B,$B2768,$AG:$AG,AJ$1)</f>
        <v>0</v>
      </c>
      <c r="AK2768" s="5">
        <f>COUNTIFS($B:$B,$B2768,$AG:$AG,AK$1)</f>
        <v>0</v>
      </c>
      <c r="AL2768" s="5">
        <f>COUNTIFS($B:$B,$B2768,$AG:$AG,AL$1)</f>
        <v>0</v>
      </c>
      <c r="AM2768" s="5">
        <f>COUNTIFS($B:$B,$B2768,$AG:$AG,AM$1)</f>
        <v>0</v>
      </c>
      <c r="AN2768" s="5">
        <f>COUNTIFS($B:$B,$B2768,$AG:$AG,AN$1)</f>
        <v>0</v>
      </c>
      <c r="AO2768" s="5">
        <f>COUNTIFS($B:$B,$B2768,$AG:$AG,AO$1)</f>
        <v>0</v>
      </c>
      <c r="AP2768" s="5">
        <f>COUNTIFS($B:$B,$B2768,$AG:$AG,AP$1)</f>
        <v>0</v>
      </c>
      <c r="AQ2768" s="5">
        <f>COUNTIFS($B:$B,$B2768,$AG:$AG,AQ$1)</f>
        <v>0</v>
      </c>
      <c r="AR2768" s="5">
        <f>COUNTIFS($B:$B,$B2768,$AG:$AG,AR$1)</f>
        <v>0</v>
      </c>
      <c r="AS2768" s="5">
        <f>COUNTIFS($B:$B,$B2768,$AG:$AG,AS$1)</f>
        <v>0</v>
      </c>
      <c r="AT2768" s="5">
        <f>COUNTIFS($B:$B,$B2768,$AG:$AG,AT$1)</f>
        <v>0</v>
      </c>
      <c r="AU2768" s="5">
        <f>COUNTIFS($B:$B,$B2768,$AG:$AG,AU$1)</f>
        <v>0</v>
      </c>
    </row>
    <row r="2769" spans="1:47" ht="15" customHeight="1" x14ac:dyDescent="0.35">
      <c r="A2769" s="6">
        <f>IF(B2768=B2769,A2768,A2768+1)</f>
        <v>979</v>
      </c>
      <c r="B2769" s="6" t="s">
        <v>858</v>
      </c>
      <c r="C2769" s="6" t="s">
        <v>857</v>
      </c>
      <c r="D2769" s="6" t="s">
        <v>694</v>
      </c>
      <c r="E2769" s="6" t="s">
        <v>693</v>
      </c>
      <c r="F2769" s="4" t="s">
        <v>7</v>
      </c>
      <c r="G2769" s="4" t="s">
        <v>7</v>
      </c>
      <c r="H2769" s="4" t="s">
        <v>8</v>
      </c>
      <c r="I2769" s="4">
        <v>8</v>
      </c>
      <c r="J2769" s="4" t="s">
        <v>856</v>
      </c>
      <c r="K2769" s="4" t="s">
        <v>855</v>
      </c>
      <c r="L2769" s="4" t="s">
        <v>854</v>
      </c>
      <c r="M2769" s="4" t="s">
        <v>853</v>
      </c>
      <c r="N2769" s="4" t="s">
        <v>852</v>
      </c>
      <c r="P2769" s="4" t="s">
        <v>1</v>
      </c>
      <c r="Q2769" s="5" t="s">
        <v>0</v>
      </c>
      <c r="R2769" s="5"/>
      <c r="S2769" s="5">
        <f>IF(P2769="심사불필요","-",VLOOKUP(K2769,'[1]자격증 backdata'!A:G,7,0))</f>
        <v>0</v>
      </c>
      <c r="T2769" s="5" t="str">
        <f>IF(S2769="-","-",IF(COUNTIFS(B:B,B2769,S:S,"필수")&gt;0,"자격요건충족","확인필요"))</f>
        <v>자격요건충족</v>
      </c>
      <c r="U2769" s="5"/>
      <c r="W2769" s="5" t="str">
        <f>IF(Q2769="4급","심사불필요",VLOOKUP(K2769,'[1]자격증 backdata'!A:B,2,0))</f>
        <v>심사불필요</v>
      </c>
      <c r="X2769" s="4" t="str">
        <f>IF(R2769="A", MIN(20, SUMIFS(W:W, B:B, B2769, R:R, "A")),IF(R2769="B", MIN(30, SUMIFS(W:W, B:B, B2769, R:R, "B")),"비해당분야"))</f>
        <v>비해당분야</v>
      </c>
      <c r="Y2769" s="4" t="str">
        <f>IF(R2769="C",MIN(30,IF(COUNTIFS(B:B,B2769,W:W,"가1")=1,25,IF(COUNTIFS(B:B,B2769,W:W,"가1")&gt;=2,30,0))+IF(COUNTIFS(B:B,B2769,W:W,"나1")&gt;=4,30,IF(COUNTIFS(B:B,B2769,W:W,"나1")=3,26,IF(COUNTIFS(B:B,B2769,W:W,"나1")=2,22,IF(COUNTIFS(B:B,B2769,W:W,"나1")=1,18,0)))))+MIN(30,IF(COUNTIFS(B:B,B2769,W:W,"가2")=1,25,IF(COUNTIFS(B:B,B2769,W:W,"가2")&gt;=2,30,0))+IF(COUNTIFS(B:B,B2769,W:W,"나2")=3,30,IF(COUNTIFS(B:B,B2769,W:W,"나2")=2,25,IF(COUNTIFS(B:B,B2769,W:W,"나2")=1,20,0)))),"비해당분야")</f>
        <v>비해당분야</v>
      </c>
      <c r="Z2769" s="4" t="str">
        <f>IF(R2769="C",VLOOKUP(K2769,'[1]자격증 backdata'!A:F,6,0),"비해당분야")</f>
        <v>비해당분야</v>
      </c>
      <c r="AA2769" s="4" t="str">
        <f>IF(R2769="C",SUMIF(B:B,B2769,Z:Z),"비해당분야")</f>
        <v>비해당분야</v>
      </c>
      <c r="AB2769" s="4" t="str">
        <f>IF(R2769="C",SUM(Y2769,AA2769),"비해당분야")</f>
        <v>비해당분야</v>
      </c>
      <c r="AC2769" s="4" t="str">
        <f>IF(R2769="C",AB2769,X2769)</f>
        <v>비해당분야</v>
      </c>
      <c r="AD2769" s="4">
        <f>VLOOKUP(K2769,'[1]자격증 backdata'!A:D,4,0)</f>
        <v>0</v>
      </c>
      <c r="AE2769" s="4">
        <f>IF(_xlfn.MAXIFS(AD:AD,B:B,B2769)&gt;10,10,_xlfn.MAXIFS(AD:AD,B:B,B2769))</f>
        <v>5</v>
      </c>
      <c r="AG2769" s="5">
        <f>VLOOKUP(K2769,'[1]자격증 backdata'!A:C,3,0)</f>
        <v>0</v>
      </c>
      <c r="AH2769" s="5">
        <f>COUNTIFS($B:$B,$B2769,$AG:$AG,AH$1)</f>
        <v>0</v>
      </c>
      <c r="AI2769" s="5">
        <f>COUNTIFS($B:$B,$B2769,$AG:$AG,AI$1)</f>
        <v>0</v>
      </c>
      <c r="AJ2769" s="5">
        <f>COUNTIFS($B:$B,$B2769,$AG:$AG,AJ$1)</f>
        <v>0</v>
      </c>
      <c r="AK2769" s="5">
        <f>COUNTIFS($B:$B,$B2769,$AG:$AG,AK$1)</f>
        <v>0</v>
      </c>
      <c r="AL2769" s="5">
        <f>COUNTIFS($B:$B,$B2769,$AG:$AG,AL$1)</f>
        <v>0</v>
      </c>
      <c r="AM2769" s="5">
        <f>COUNTIFS($B:$B,$B2769,$AG:$AG,AM$1)</f>
        <v>0</v>
      </c>
      <c r="AN2769" s="5">
        <f>COUNTIFS($B:$B,$B2769,$AG:$AG,AN$1)</f>
        <v>0</v>
      </c>
      <c r="AO2769" s="5">
        <f>COUNTIFS($B:$B,$B2769,$AG:$AG,AO$1)</f>
        <v>0</v>
      </c>
      <c r="AP2769" s="5">
        <f>COUNTIFS($B:$B,$B2769,$AG:$AG,AP$1)</f>
        <v>0</v>
      </c>
      <c r="AQ2769" s="5">
        <f>COUNTIFS($B:$B,$B2769,$AG:$AG,AQ$1)</f>
        <v>0</v>
      </c>
      <c r="AR2769" s="5">
        <f>COUNTIFS($B:$B,$B2769,$AG:$AG,AR$1)</f>
        <v>0</v>
      </c>
      <c r="AS2769" s="5">
        <f>COUNTIFS($B:$B,$B2769,$AG:$AG,AS$1)</f>
        <v>0</v>
      </c>
      <c r="AT2769" s="5">
        <f>COUNTIFS($B:$B,$B2769,$AG:$AG,AT$1)</f>
        <v>0</v>
      </c>
      <c r="AU2769" s="5">
        <f>COUNTIFS($B:$B,$B2769,$AG:$AG,AU$1)</f>
        <v>0</v>
      </c>
    </row>
    <row r="2770" spans="1:47" ht="15" customHeight="1" x14ac:dyDescent="0.35">
      <c r="A2770" s="3">
        <f>IF(B2769=B2770,A2769,A2769+1)</f>
        <v>980</v>
      </c>
      <c r="B2770" s="3" t="s">
        <v>845</v>
      </c>
      <c r="C2770" s="3" t="s">
        <v>844</v>
      </c>
      <c r="D2770" s="3" t="s">
        <v>694</v>
      </c>
      <c r="E2770" s="3" t="s">
        <v>693</v>
      </c>
      <c r="F2770" s="4" t="s">
        <v>8</v>
      </c>
      <c r="G2770" s="4" t="s">
        <v>7</v>
      </c>
      <c r="H2770" s="4" t="s">
        <v>7</v>
      </c>
      <c r="I2770" s="3">
        <v>1</v>
      </c>
      <c r="J2770" s="3" t="s">
        <v>700</v>
      </c>
      <c r="K2770" s="3" t="s">
        <v>699</v>
      </c>
      <c r="L2770" s="3" t="s">
        <v>4</v>
      </c>
      <c r="M2770" s="3" t="s">
        <v>851</v>
      </c>
      <c r="N2770" s="3" t="s">
        <v>437</v>
      </c>
      <c r="P2770" s="3" t="s">
        <v>1</v>
      </c>
      <c r="Q2770" s="2" t="s">
        <v>0</v>
      </c>
      <c r="R2770" s="2"/>
      <c r="S2770" s="2" t="str">
        <f>IF(P2770="심사불필요","-",VLOOKUP(K2770,'[1]자격증 backdata'!A:G,7,0))</f>
        <v>필수</v>
      </c>
      <c r="T2770" s="2" t="str">
        <f>IF(S2770="-","-",IF(COUNTIFS(B:B,B2770,S:S,"필수")&gt;0,"자격요건충족","확인필요"))</f>
        <v>자격요건충족</v>
      </c>
      <c r="U2770" s="2"/>
      <c r="W2770" s="2" t="str">
        <f>IF(Q2770="4급","심사불필요",VLOOKUP(K2770,'[1]자격증 backdata'!A:B,2,0))</f>
        <v>심사불필요</v>
      </c>
      <c r="X2770" s="3" t="str">
        <f>IF(R2770="A", MIN(20, SUMIFS(W:W, B:B, B2770, R:R, "A")),IF(R2770="B", MIN(30, SUMIFS(W:W, B:B, B2770, R:R, "B")),"비해당분야"))</f>
        <v>비해당분야</v>
      </c>
      <c r="Y2770" s="3" t="str">
        <f>IF(R2770="C",MIN(30,IF(COUNTIFS(B:B,B2770,W:W,"가1")=1,25,IF(COUNTIFS(B:B,B2770,W:W,"가1")&gt;=2,30,0))+IF(COUNTIFS(B:B,B2770,W:W,"나1")&gt;=4,30,IF(COUNTIFS(B:B,B2770,W:W,"나1")=3,26,IF(COUNTIFS(B:B,B2770,W:W,"나1")=2,22,IF(COUNTIFS(B:B,B2770,W:W,"나1")=1,18,0)))))+MIN(30,IF(COUNTIFS(B:B,B2770,W:W,"가2")=1,25,IF(COUNTIFS(B:B,B2770,W:W,"가2")&gt;=2,30,0))+IF(COUNTIFS(B:B,B2770,W:W,"나2")=3,30,IF(COUNTIFS(B:B,B2770,W:W,"나2")=2,25,IF(COUNTIFS(B:B,B2770,W:W,"나2")=1,20,0)))),"비해당분야")</f>
        <v>비해당분야</v>
      </c>
      <c r="Z2770" s="3" t="str">
        <f>IF(R2770="C",VLOOKUP(K2770,'[1]자격증 backdata'!A:F,6,0),"비해당분야")</f>
        <v>비해당분야</v>
      </c>
      <c r="AA2770" s="3" t="str">
        <f>IF(R2770="C",SUMIF(B:B,B2770,Z:Z),"비해당분야")</f>
        <v>비해당분야</v>
      </c>
      <c r="AB2770" s="3" t="str">
        <f>IF(R2770="C",SUM(Y2770,AA2770),"비해당분야")</f>
        <v>비해당분야</v>
      </c>
      <c r="AC2770" s="3" t="str">
        <f>IF(R2770="C",AB2770,X2770)</f>
        <v>비해당분야</v>
      </c>
      <c r="AD2770" s="3">
        <f>VLOOKUP(K2770,'[1]자격증 backdata'!A:D,4,0)</f>
        <v>0</v>
      </c>
      <c r="AE2770" s="3">
        <f>IF(_xlfn.MAXIFS(AD:AD,B:B,B2770)&gt;10,10,_xlfn.MAXIFS(AD:AD,B:B,B2770))</f>
        <v>0</v>
      </c>
      <c r="AG2770" s="2">
        <f>VLOOKUP(K2770,'[1]자격증 backdata'!A:C,3,0)</f>
        <v>0</v>
      </c>
      <c r="AH2770" s="2">
        <f>COUNTIFS($B:$B,$B2770,$AG:$AG,AH$1)</f>
        <v>0</v>
      </c>
      <c r="AI2770" s="2">
        <f>COUNTIFS($B:$B,$B2770,$AG:$AG,AI$1)</f>
        <v>0</v>
      </c>
      <c r="AJ2770" s="2">
        <f>COUNTIFS($B:$B,$B2770,$AG:$AG,AJ$1)</f>
        <v>0</v>
      </c>
      <c r="AK2770" s="2">
        <f>COUNTIFS($B:$B,$B2770,$AG:$AG,AK$1)</f>
        <v>0</v>
      </c>
      <c r="AL2770" s="2">
        <f>COUNTIFS($B:$B,$B2770,$AG:$AG,AL$1)</f>
        <v>0</v>
      </c>
      <c r="AM2770" s="2">
        <f>COUNTIFS($B:$B,$B2770,$AG:$AG,AM$1)</f>
        <v>0</v>
      </c>
      <c r="AN2770" s="2">
        <f>COUNTIFS($B:$B,$B2770,$AG:$AG,AN$1)</f>
        <v>0</v>
      </c>
      <c r="AO2770" s="2">
        <f>COUNTIFS($B:$B,$B2770,$AG:$AG,AO$1)</f>
        <v>0</v>
      </c>
      <c r="AP2770" s="2">
        <f>COUNTIFS($B:$B,$B2770,$AG:$AG,AP$1)</f>
        <v>0</v>
      </c>
      <c r="AQ2770" s="2">
        <f>COUNTIFS($B:$B,$B2770,$AG:$AG,AQ$1)</f>
        <v>0</v>
      </c>
      <c r="AR2770" s="2">
        <f>COUNTIFS($B:$B,$B2770,$AG:$AG,AR$1)</f>
        <v>0</v>
      </c>
      <c r="AS2770" s="2">
        <f>COUNTIFS($B:$B,$B2770,$AG:$AG,AS$1)</f>
        <v>0</v>
      </c>
      <c r="AT2770" s="2">
        <f>COUNTIFS($B:$B,$B2770,$AG:$AG,AT$1)</f>
        <v>0</v>
      </c>
      <c r="AU2770" s="2">
        <f>COUNTIFS($B:$B,$B2770,$AG:$AG,AU$1)</f>
        <v>0</v>
      </c>
    </row>
    <row r="2771" spans="1:47" ht="15" customHeight="1" x14ac:dyDescent="0.35">
      <c r="A2771" s="7">
        <f>IF(B2770=B2771,A2770,A2770+1)</f>
        <v>980</v>
      </c>
      <c r="B2771" s="7" t="s">
        <v>845</v>
      </c>
      <c r="C2771" s="7" t="s">
        <v>844</v>
      </c>
      <c r="D2771" s="7" t="s">
        <v>694</v>
      </c>
      <c r="E2771" s="7" t="s">
        <v>693</v>
      </c>
      <c r="F2771" s="4" t="s">
        <v>7</v>
      </c>
      <c r="G2771" s="4" t="s">
        <v>7</v>
      </c>
      <c r="H2771" s="4" t="s">
        <v>8</v>
      </c>
      <c r="I2771" s="3">
        <v>2</v>
      </c>
      <c r="J2771" s="3" t="s">
        <v>850</v>
      </c>
      <c r="K2771" s="3" t="s">
        <v>849</v>
      </c>
      <c r="L2771" s="3" t="s">
        <v>4</v>
      </c>
      <c r="M2771" s="3" t="s">
        <v>848</v>
      </c>
      <c r="N2771" s="3" t="s">
        <v>144</v>
      </c>
      <c r="P2771" s="3" t="s">
        <v>1</v>
      </c>
      <c r="Q2771" s="2" t="s">
        <v>0</v>
      </c>
      <c r="R2771" s="2"/>
      <c r="S2771" s="2">
        <f>IF(P2771="심사불필요","-",VLOOKUP(K2771,'[1]자격증 backdata'!A:G,7,0))</f>
        <v>0</v>
      </c>
      <c r="T2771" s="2" t="str">
        <f>IF(S2771="-","-",IF(COUNTIFS(B:B,B2771,S:S,"필수")&gt;0,"자격요건충족","확인필요"))</f>
        <v>자격요건충족</v>
      </c>
      <c r="U2771" s="2"/>
      <c r="W2771" s="2" t="str">
        <f>IF(Q2771="4급","심사불필요",VLOOKUP(K2771,'[1]자격증 backdata'!A:B,2,0))</f>
        <v>심사불필요</v>
      </c>
      <c r="X2771" s="3" t="str">
        <f>IF(R2771="A", MIN(20, SUMIFS(W:W, B:B, B2771, R:R, "A")),IF(R2771="B", MIN(30, SUMIFS(W:W, B:B, B2771, R:R, "B")),"비해당분야"))</f>
        <v>비해당분야</v>
      </c>
      <c r="Y2771" s="3" t="str">
        <f>IF(R2771="C",MIN(30,IF(COUNTIFS(B:B,B2771,W:W,"가1")=1,25,IF(COUNTIFS(B:B,B2771,W:W,"가1")&gt;=2,30,0))+IF(COUNTIFS(B:B,B2771,W:W,"나1")&gt;=4,30,IF(COUNTIFS(B:B,B2771,W:W,"나1")=3,26,IF(COUNTIFS(B:B,B2771,W:W,"나1")=2,22,IF(COUNTIFS(B:B,B2771,W:W,"나1")=1,18,0)))))+MIN(30,IF(COUNTIFS(B:B,B2771,W:W,"가2")=1,25,IF(COUNTIFS(B:B,B2771,W:W,"가2")&gt;=2,30,0))+IF(COUNTIFS(B:B,B2771,W:W,"나2")=3,30,IF(COUNTIFS(B:B,B2771,W:W,"나2")=2,25,IF(COUNTIFS(B:B,B2771,W:W,"나2")=1,20,0)))),"비해당분야")</f>
        <v>비해당분야</v>
      </c>
      <c r="Z2771" s="3" t="str">
        <f>IF(R2771="C",VLOOKUP(K2771,'[1]자격증 backdata'!A:F,6,0),"비해당분야")</f>
        <v>비해당분야</v>
      </c>
      <c r="AA2771" s="3" t="str">
        <f>IF(R2771="C",SUMIF(B:B,B2771,Z:Z),"비해당분야")</f>
        <v>비해당분야</v>
      </c>
      <c r="AB2771" s="3" t="str">
        <f>IF(R2771="C",SUM(Y2771,AA2771),"비해당분야")</f>
        <v>비해당분야</v>
      </c>
      <c r="AC2771" s="3" t="str">
        <f>IF(R2771="C",AB2771,X2771)</f>
        <v>비해당분야</v>
      </c>
      <c r="AD2771" s="3">
        <f>VLOOKUP(K2771,'[1]자격증 backdata'!A:D,4,0)</f>
        <v>0</v>
      </c>
      <c r="AE2771" s="3">
        <f>IF(_xlfn.MAXIFS(AD:AD,B:B,B2771)&gt;10,10,_xlfn.MAXIFS(AD:AD,B:B,B2771))</f>
        <v>0</v>
      </c>
      <c r="AG2771" s="2">
        <f>VLOOKUP(K2771,'[1]자격증 backdata'!A:C,3,0)</f>
        <v>0</v>
      </c>
      <c r="AH2771" s="2">
        <f>COUNTIFS($B:$B,$B2771,$AG:$AG,AH$1)</f>
        <v>0</v>
      </c>
      <c r="AI2771" s="2">
        <f>COUNTIFS($B:$B,$B2771,$AG:$AG,AI$1)</f>
        <v>0</v>
      </c>
      <c r="AJ2771" s="2">
        <f>COUNTIFS($B:$B,$B2771,$AG:$AG,AJ$1)</f>
        <v>0</v>
      </c>
      <c r="AK2771" s="2">
        <f>COUNTIFS($B:$B,$B2771,$AG:$AG,AK$1)</f>
        <v>0</v>
      </c>
      <c r="AL2771" s="2">
        <f>COUNTIFS($B:$B,$B2771,$AG:$AG,AL$1)</f>
        <v>0</v>
      </c>
      <c r="AM2771" s="2">
        <f>COUNTIFS($B:$B,$B2771,$AG:$AG,AM$1)</f>
        <v>0</v>
      </c>
      <c r="AN2771" s="2">
        <f>COUNTIFS($B:$B,$B2771,$AG:$AG,AN$1)</f>
        <v>0</v>
      </c>
      <c r="AO2771" s="2">
        <f>COUNTIFS($B:$B,$B2771,$AG:$AG,AO$1)</f>
        <v>0</v>
      </c>
      <c r="AP2771" s="2">
        <f>COUNTIFS($B:$B,$B2771,$AG:$AG,AP$1)</f>
        <v>0</v>
      </c>
      <c r="AQ2771" s="2">
        <f>COUNTIFS($B:$B,$B2771,$AG:$AG,AQ$1)</f>
        <v>0</v>
      </c>
      <c r="AR2771" s="2">
        <f>COUNTIFS($B:$B,$B2771,$AG:$AG,AR$1)</f>
        <v>0</v>
      </c>
      <c r="AS2771" s="2">
        <f>COUNTIFS($B:$B,$B2771,$AG:$AG,AS$1)</f>
        <v>0</v>
      </c>
      <c r="AT2771" s="2">
        <f>COUNTIFS($B:$B,$B2771,$AG:$AG,AT$1)</f>
        <v>0</v>
      </c>
      <c r="AU2771" s="2">
        <f>COUNTIFS($B:$B,$B2771,$AG:$AG,AU$1)</f>
        <v>0</v>
      </c>
    </row>
    <row r="2772" spans="1:47" ht="15" customHeight="1" x14ac:dyDescent="0.35">
      <c r="A2772" s="7">
        <f>IF(B2771=B2772,A2771,A2771+1)</f>
        <v>980</v>
      </c>
      <c r="B2772" s="7" t="s">
        <v>845</v>
      </c>
      <c r="C2772" s="7" t="s">
        <v>844</v>
      </c>
      <c r="D2772" s="7" t="s">
        <v>694</v>
      </c>
      <c r="E2772" s="7" t="s">
        <v>693</v>
      </c>
      <c r="F2772" s="4" t="s">
        <v>7</v>
      </c>
      <c r="G2772" s="4" t="s">
        <v>7</v>
      </c>
      <c r="H2772" s="4" t="s">
        <v>8</v>
      </c>
      <c r="I2772" s="3">
        <v>3</v>
      </c>
      <c r="J2772" s="3" t="s">
        <v>808</v>
      </c>
      <c r="K2772" s="3" t="s">
        <v>807</v>
      </c>
      <c r="L2772" s="3" t="s">
        <v>4</v>
      </c>
      <c r="M2772" s="3" t="s">
        <v>847</v>
      </c>
      <c r="N2772" s="3" t="s">
        <v>846</v>
      </c>
      <c r="P2772" s="3" t="s">
        <v>1</v>
      </c>
      <c r="Q2772" s="2" t="s">
        <v>0</v>
      </c>
      <c r="R2772" s="2"/>
      <c r="S2772" s="2">
        <f>IF(P2772="심사불필요","-",VLOOKUP(K2772,'[1]자격증 backdata'!A:G,7,0))</f>
        <v>0</v>
      </c>
      <c r="T2772" s="2" t="str">
        <f>IF(S2772="-","-",IF(COUNTIFS(B:B,B2772,S:S,"필수")&gt;0,"자격요건충족","확인필요"))</f>
        <v>자격요건충족</v>
      </c>
      <c r="U2772" s="2"/>
      <c r="W2772" s="2" t="str">
        <f>IF(Q2772="4급","심사불필요",VLOOKUP(K2772,'[1]자격증 backdata'!A:B,2,0))</f>
        <v>심사불필요</v>
      </c>
      <c r="X2772" s="3" t="str">
        <f>IF(R2772="A", MIN(20, SUMIFS(W:W, B:B, B2772, R:R, "A")),IF(R2772="B", MIN(30, SUMIFS(W:W, B:B, B2772, R:R, "B")),"비해당분야"))</f>
        <v>비해당분야</v>
      </c>
      <c r="Y2772" s="3" t="str">
        <f>IF(R2772="C",MIN(30,IF(COUNTIFS(B:B,B2772,W:W,"가1")=1,25,IF(COUNTIFS(B:B,B2772,W:W,"가1")&gt;=2,30,0))+IF(COUNTIFS(B:B,B2772,W:W,"나1")&gt;=4,30,IF(COUNTIFS(B:B,B2772,W:W,"나1")=3,26,IF(COUNTIFS(B:B,B2772,W:W,"나1")=2,22,IF(COUNTIFS(B:B,B2772,W:W,"나1")=1,18,0)))))+MIN(30,IF(COUNTIFS(B:B,B2772,W:W,"가2")=1,25,IF(COUNTIFS(B:B,B2772,W:W,"가2")&gt;=2,30,0))+IF(COUNTIFS(B:B,B2772,W:W,"나2")=3,30,IF(COUNTIFS(B:B,B2772,W:W,"나2")=2,25,IF(COUNTIFS(B:B,B2772,W:W,"나2")=1,20,0)))),"비해당분야")</f>
        <v>비해당분야</v>
      </c>
      <c r="Z2772" s="3" t="str">
        <f>IF(R2772="C",VLOOKUP(K2772,'[1]자격증 backdata'!A:F,6,0),"비해당분야")</f>
        <v>비해당분야</v>
      </c>
      <c r="AA2772" s="3" t="str">
        <f>IF(R2772="C",SUMIF(B:B,B2772,Z:Z),"비해당분야")</f>
        <v>비해당분야</v>
      </c>
      <c r="AB2772" s="3" t="str">
        <f>IF(R2772="C",SUM(Y2772,AA2772),"비해당분야")</f>
        <v>비해당분야</v>
      </c>
      <c r="AC2772" s="3" t="str">
        <f>IF(R2772="C",AB2772,X2772)</f>
        <v>비해당분야</v>
      </c>
      <c r="AD2772" s="3">
        <f>VLOOKUP(K2772,'[1]자격증 backdata'!A:D,4,0)</f>
        <v>0</v>
      </c>
      <c r="AE2772" s="3">
        <f>IF(_xlfn.MAXIFS(AD:AD,B:B,B2772)&gt;10,10,_xlfn.MAXIFS(AD:AD,B:B,B2772))</f>
        <v>0</v>
      </c>
      <c r="AG2772" s="2">
        <f>VLOOKUP(K2772,'[1]자격증 backdata'!A:C,3,0)</f>
        <v>0</v>
      </c>
      <c r="AH2772" s="2">
        <f>COUNTIFS($B:$B,$B2772,$AG:$AG,AH$1)</f>
        <v>0</v>
      </c>
      <c r="AI2772" s="2">
        <f>COUNTIFS($B:$B,$B2772,$AG:$AG,AI$1)</f>
        <v>0</v>
      </c>
      <c r="AJ2772" s="2">
        <f>COUNTIFS($B:$B,$B2772,$AG:$AG,AJ$1)</f>
        <v>0</v>
      </c>
      <c r="AK2772" s="2">
        <f>COUNTIFS($B:$B,$B2772,$AG:$AG,AK$1)</f>
        <v>0</v>
      </c>
      <c r="AL2772" s="2">
        <f>COUNTIFS($B:$B,$B2772,$AG:$AG,AL$1)</f>
        <v>0</v>
      </c>
      <c r="AM2772" s="2">
        <f>COUNTIFS($B:$B,$B2772,$AG:$AG,AM$1)</f>
        <v>0</v>
      </c>
      <c r="AN2772" s="2">
        <f>COUNTIFS($B:$B,$B2772,$AG:$AG,AN$1)</f>
        <v>0</v>
      </c>
      <c r="AO2772" s="2">
        <f>COUNTIFS($B:$B,$B2772,$AG:$AG,AO$1)</f>
        <v>0</v>
      </c>
      <c r="AP2772" s="2">
        <f>COUNTIFS($B:$B,$B2772,$AG:$AG,AP$1)</f>
        <v>0</v>
      </c>
      <c r="AQ2772" s="2">
        <f>COUNTIFS($B:$B,$B2772,$AG:$AG,AQ$1)</f>
        <v>0</v>
      </c>
      <c r="AR2772" s="2">
        <f>COUNTIFS($B:$B,$B2772,$AG:$AG,AR$1)</f>
        <v>0</v>
      </c>
      <c r="AS2772" s="2">
        <f>COUNTIFS($B:$B,$B2772,$AG:$AG,AS$1)</f>
        <v>0</v>
      </c>
      <c r="AT2772" s="2">
        <f>COUNTIFS($B:$B,$B2772,$AG:$AG,AT$1)</f>
        <v>0</v>
      </c>
      <c r="AU2772" s="2">
        <f>COUNTIFS($B:$B,$B2772,$AG:$AG,AU$1)</f>
        <v>0</v>
      </c>
    </row>
    <row r="2773" spans="1:47" ht="15" customHeight="1" x14ac:dyDescent="0.35">
      <c r="A2773" s="7">
        <f>IF(B2772=B2773,A2772,A2772+1)</f>
        <v>980</v>
      </c>
      <c r="B2773" s="7" t="s">
        <v>845</v>
      </c>
      <c r="C2773" s="7" t="s">
        <v>844</v>
      </c>
      <c r="D2773" s="7" t="s">
        <v>694</v>
      </c>
      <c r="E2773" s="7" t="s">
        <v>693</v>
      </c>
      <c r="F2773" s="4" t="s">
        <v>7</v>
      </c>
      <c r="G2773" s="4" t="s">
        <v>7</v>
      </c>
      <c r="H2773" s="4" t="s">
        <v>8</v>
      </c>
      <c r="I2773" s="3">
        <v>4</v>
      </c>
      <c r="J2773" s="3" t="s">
        <v>203</v>
      </c>
      <c r="K2773" s="3" t="s">
        <v>770</v>
      </c>
      <c r="L2773" s="3" t="s">
        <v>201</v>
      </c>
      <c r="M2773" s="3" t="s">
        <v>843</v>
      </c>
      <c r="N2773" s="3" t="s">
        <v>842</v>
      </c>
      <c r="P2773" s="3" t="s">
        <v>1</v>
      </c>
      <c r="Q2773" s="2" t="s">
        <v>0</v>
      </c>
      <c r="R2773" s="2"/>
      <c r="S2773" s="2">
        <f>IF(P2773="심사불필요","-",VLOOKUP(K2773,'[1]자격증 backdata'!A:G,7,0))</f>
        <v>0</v>
      </c>
      <c r="T2773" s="2" t="str">
        <f>IF(S2773="-","-",IF(COUNTIFS(B:B,B2773,S:S,"필수")&gt;0,"자격요건충족","확인필요"))</f>
        <v>자격요건충족</v>
      </c>
      <c r="U2773" s="2"/>
      <c r="W2773" s="2" t="str">
        <f>IF(Q2773="4급","심사불필요",VLOOKUP(K2773,'[1]자격증 backdata'!A:B,2,0))</f>
        <v>심사불필요</v>
      </c>
      <c r="X2773" s="3" t="str">
        <f>IF(R2773="A", MIN(20, SUMIFS(W:W, B:B, B2773, R:R, "A")),IF(R2773="B", MIN(30, SUMIFS(W:W, B:B, B2773, R:R, "B")),"비해당분야"))</f>
        <v>비해당분야</v>
      </c>
      <c r="Y2773" s="3" t="str">
        <f>IF(R2773="C",MIN(30,IF(COUNTIFS(B:B,B2773,W:W,"가1")=1,25,IF(COUNTIFS(B:B,B2773,W:W,"가1")&gt;=2,30,0))+IF(COUNTIFS(B:B,B2773,W:W,"나1")&gt;=4,30,IF(COUNTIFS(B:B,B2773,W:W,"나1")=3,26,IF(COUNTIFS(B:B,B2773,W:W,"나1")=2,22,IF(COUNTIFS(B:B,B2773,W:W,"나1")=1,18,0)))))+MIN(30,IF(COUNTIFS(B:B,B2773,W:W,"가2")=1,25,IF(COUNTIFS(B:B,B2773,W:W,"가2")&gt;=2,30,0))+IF(COUNTIFS(B:B,B2773,W:W,"나2")=3,30,IF(COUNTIFS(B:B,B2773,W:W,"나2")=2,25,IF(COUNTIFS(B:B,B2773,W:W,"나2")=1,20,0)))),"비해당분야")</f>
        <v>비해당분야</v>
      </c>
      <c r="Z2773" s="3" t="str">
        <f>IF(R2773="C",VLOOKUP(K2773,'[1]자격증 backdata'!A:F,6,0),"비해당분야")</f>
        <v>비해당분야</v>
      </c>
      <c r="AA2773" s="3" t="str">
        <f>IF(R2773="C",SUMIF(B:B,B2773,Z:Z),"비해당분야")</f>
        <v>비해당분야</v>
      </c>
      <c r="AB2773" s="3" t="str">
        <f>IF(R2773="C",SUM(Y2773,AA2773),"비해당분야")</f>
        <v>비해당분야</v>
      </c>
      <c r="AC2773" s="3" t="str">
        <f>IF(R2773="C",AB2773,X2773)</f>
        <v>비해당분야</v>
      </c>
      <c r="AD2773" s="3">
        <f>VLOOKUP(K2773,'[1]자격증 backdata'!A:D,4,0)</f>
        <v>0</v>
      </c>
      <c r="AE2773" s="3">
        <f>IF(_xlfn.MAXIFS(AD:AD,B:B,B2773)&gt;10,10,_xlfn.MAXIFS(AD:AD,B:B,B2773))</f>
        <v>0</v>
      </c>
      <c r="AG2773" s="2">
        <f>VLOOKUP(K2773,'[1]자격증 backdata'!A:C,3,0)</f>
        <v>0</v>
      </c>
      <c r="AH2773" s="2">
        <f>COUNTIFS($B:$B,$B2773,$AG:$AG,AH$1)</f>
        <v>0</v>
      </c>
      <c r="AI2773" s="2">
        <f>COUNTIFS($B:$B,$B2773,$AG:$AG,AI$1)</f>
        <v>0</v>
      </c>
      <c r="AJ2773" s="2">
        <f>COUNTIFS($B:$B,$B2773,$AG:$AG,AJ$1)</f>
        <v>0</v>
      </c>
      <c r="AK2773" s="2">
        <f>COUNTIFS($B:$B,$B2773,$AG:$AG,AK$1)</f>
        <v>0</v>
      </c>
      <c r="AL2773" s="2">
        <f>COUNTIFS($B:$B,$B2773,$AG:$AG,AL$1)</f>
        <v>0</v>
      </c>
      <c r="AM2773" s="2">
        <f>COUNTIFS($B:$B,$B2773,$AG:$AG,AM$1)</f>
        <v>0</v>
      </c>
      <c r="AN2773" s="2">
        <f>COUNTIFS($B:$B,$B2773,$AG:$AG,AN$1)</f>
        <v>0</v>
      </c>
      <c r="AO2773" s="2">
        <f>COUNTIFS($B:$B,$B2773,$AG:$AG,AO$1)</f>
        <v>0</v>
      </c>
      <c r="AP2773" s="2">
        <f>COUNTIFS($B:$B,$B2773,$AG:$AG,AP$1)</f>
        <v>0</v>
      </c>
      <c r="AQ2773" s="2">
        <f>COUNTIFS($B:$B,$B2773,$AG:$AG,AQ$1)</f>
        <v>0</v>
      </c>
      <c r="AR2773" s="2">
        <f>COUNTIFS($B:$B,$B2773,$AG:$AG,AR$1)</f>
        <v>0</v>
      </c>
      <c r="AS2773" s="2">
        <f>COUNTIFS($B:$B,$B2773,$AG:$AG,AS$1)</f>
        <v>0</v>
      </c>
      <c r="AT2773" s="2">
        <f>COUNTIFS($B:$B,$B2773,$AG:$AG,AT$1)</f>
        <v>0</v>
      </c>
      <c r="AU2773" s="2">
        <f>COUNTIFS($B:$B,$B2773,$AG:$AG,AU$1)</f>
        <v>0</v>
      </c>
    </row>
    <row r="2774" spans="1:47" ht="15" customHeight="1" x14ac:dyDescent="0.35">
      <c r="A2774" s="4">
        <f>IF(B2773=B2774,A2773,A2773+1)</f>
        <v>981</v>
      </c>
      <c r="B2774" s="4" t="s">
        <v>840</v>
      </c>
      <c r="C2774" s="4" t="s">
        <v>839</v>
      </c>
      <c r="D2774" s="4" t="s">
        <v>694</v>
      </c>
      <c r="E2774" s="4" t="s">
        <v>693</v>
      </c>
      <c r="F2774" s="4" t="s">
        <v>8</v>
      </c>
      <c r="G2774" s="4" t="s">
        <v>7</v>
      </c>
      <c r="H2774" s="4" t="s">
        <v>7</v>
      </c>
      <c r="I2774" s="4">
        <v>1</v>
      </c>
      <c r="J2774" s="4" t="s">
        <v>700</v>
      </c>
      <c r="K2774" s="4" t="s">
        <v>699</v>
      </c>
      <c r="L2774" s="4" t="s">
        <v>4</v>
      </c>
      <c r="M2774" s="4" t="s">
        <v>841</v>
      </c>
      <c r="N2774" s="4" t="s">
        <v>101</v>
      </c>
      <c r="P2774" s="4" t="s">
        <v>1</v>
      </c>
      <c r="Q2774" s="5" t="s">
        <v>0</v>
      </c>
      <c r="R2774" s="5"/>
      <c r="S2774" s="5" t="str">
        <f>IF(P2774="심사불필요","-",VLOOKUP(K2774,'[1]자격증 backdata'!A:G,7,0))</f>
        <v>필수</v>
      </c>
      <c r="T2774" s="5" t="str">
        <f>IF(S2774="-","-",IF(COUNTIFS(B:B,B2774,S:S,"필수")&gt;0,"자격요건충족","확인필요"))</f>
        <v>자격요건충족</v>
      </c>
      <c r="U2774" s="5"/>
      <c r="W2774" s="5" t="str">
        <f>IF(Q2774="4급","심사불필요",VLOOKUP(K2774,'[1]자격증 backdata'!A:B,2,0))</f>
        <v>심사불필요</v>
      </c>
      <c r="X2774" s="4" t="str">
        <f>IF(R2774="A", MIN(20, SUMIFS(W:W, B:B, B2774, R:R, "A")),IF(R2774="B", MIN(30, SUMIFS(W:W, B:B, B2774, R:R, "B")),"비해당분야"))</f>
        <v>비해당분야</v>
      </c>
      <c r="Y2774" s="4" t="str">
        <f>IF(R2774="C",MIN(30,IF(COUNTIFS(B:B,B2774,W:W,"가1")=1,25,IF(COUNTIFS(B:B,B2774,W:W,"가1")&gt;=2,30,0))+IF(COUNTIFS(B:B,B2774,W:W,"나1")&gt;=4,30,IF(COUNTIFS(B:B,B2774,W:W,"나1")=3,26,IF(COUNTIFS(B:B,B2774,W:W,"나1")=2,22,IF(COUNTIFS(B:B,B2774,W:W,"나1")=1,18,0)))))+MIN(30,IF(COUNTIFS(B:B,B2774,W:W,"가2")=1,25,IF(COUNTIFS(B:B,B2774,W:W,"가2")&gt;=2,30,0))+IF(COUNTIFS(B:B,B2774,W:W,"나2")=3,30,IF(COUNTIFS(B:B,B2774,W:W,"나2")=2,25,IF(COUNTIFS(B:B,B2774,W:W,"나2")=1,20,0)))),"비해당분야")</f>
        <v>비해당분야</v>
      </c>
      <c r="Z2774" s="4" t="str">
        <f>IF(R2774="C",VLOOKUP(K2774,'[1]자격증 backdata'!A:F,6,0),"비해당분야")</f>
        <v>비해당분야</v>
      </c>
      <c r="AA2774" s="4" t="str">
        <f>IF(R2774="C",SUMIF(B:B,B2774,Z:Z),"비해당분야")</f>
        <v>비해당분야</v>
      </c>
      <c r="AB2774" s="4" t="str">
        <f>IF(R2774="C",SUM(Y2774,AA2774),"비해당분야")</f>
        <v>비해당분야</v>
      </c>
      <c r="AC2774" s="4" t="str">
        <f>IF(R2774="C",AB2774,X2774)</f>
        <v>비해당분야</v>
      </c>
      <c r="AD2774" s="4">
        <f>VLOOKUP(K2774,'[1]자격증 backdata'!A:D,4,0)</f>
        <v>0</v>
      </c>
      <c r="AE2774" s="4">
        <f>IF(_xlfn.MAXIFS(AD:AD,B:B,B2774)&gt;10,10,_xlfn.MAXIFS(AD:AD,B:B,B2774))</f>
        <v>5</v>
      </c>
      <c r="AG2774" s="5">
        <f>VLOOKUP(K2774,'[1]자격증 backdata'!A:C,3,0)</f>
        <v>0</v>
      </c>
      <c r="AH2774" s="5">
        <f>COUNTIFS($B:$B,$B2774,$AG:$AG,AH$1)</f>
        <v>0</v>
      </c>
      <c r="AI2774" s="5">
        <f>COUNTIFS($B:$B,$B2774,$AG:$AG,AI$1)</f>
        <v>0</v>
      </c>
      <c r="AJ2774" s="5">
        <f>COUNTIFS($B:$B,$B2774,$AG:$AG,AJ$1)</f>
        <v>0</v>
      </c>
      <c r="AK2774" s="5">
        <f>COUNTIFS($B:$B,$B2774,$AG:$AG,AK$1)</f>
        <v>0</v>
      </c>
      <c r="AL2774" s="5">
        <f>COUNTIFS($B:$B,$B2774,$AG:$AG,AL$1)</f>
        <v>0</v>
      </c>
      <c r="AM2774" s="5">
        <f>COUNTIFS($B:$B,$B2774,$AG:$AG,AM$1)</f>
        <v>0</v>
      </c>
      <c r="AN2774" s="5">
        <f>COUNTIFS($B:$B,$B2774,$AG:$AG,AN$1)</f>
        <v>0</v>
      </c>
      <c r="AO2774" s="5">
        <f>COUNTIFS($B:$B,$B2774,$AG:$AG,AO$1)</f>
        <v>0</v>
      </c>
      <c r="AP2774" s="5">
        <f>COUNTIFS($B:$B,$B2774,$AG:$AG,AP$1)</f>
        <v>0</v>
      </c>
      <c r="AQ2774" s="5">
        <f>COUNTIFS($B:$B,$B2774,$AG:$AG,AQ$1)</f>
        <v>0</v>
      </c>
      <c r="AR2774" s="5">
        <f>COUNTIFS($B:$B,$B2774,$AG:$AG,AR$1)</f>
        <v>0</v>
      </c>
      <c r="AS2774" s="5">
        <f>COUNTIFS($B:$B,$B2774,$AG:$AG,AS$1)</f>
        <v>0</v>
      </c>
      <c r="AT2774" s="5">
        <f>COUNTIFS($B:$B,$B2774,$AG:$AG,AT$1)</f>
        <v>0</v>
      </c>
      <c r="AU2774" s="5">
        <f>COUNTIFS($B:$B,$B2774,$AG:$AG,AU$1)</f>
        <v>0</v>
      </c>
    </row>
    <row r="2775" spans="1:47" ht="15" customHeight="1" x14ac:dyDescent="0.35">
      <c r="A2775" s="6">
        <f>IF(B2774=B2775,A2774,A2774+1)</f>
        <v>981</v>
      </c>
      <c r="B2775" s="6" t="s">
        <v>840</v>
      </c>
      <c r="C2775" s="6" t="s">
        <v>839</v>
      </c>
      <c r="D2775" s="6" t="s">
        <v>694</v>
      </c>
      <c r="E2775" s="6" t="s">
        <v>693</v>
      </c>
      <c r="F2775" s="4" t="s">
        <v>7</v>
      </c>
      <c r="G2775" s="4" t="s">
        <v>7</v>
      </c>
      <c r="H2775" s="4" t="s">
        <v>8</v>
      </c>
      <c r="I2775" s="4">
        <v>2</v>
      </c>
      <c r="J2775" s="4" t="s">
        <v>69</v>
      </c>
      <c r="K2775" s="4" t="s">
        <v>780</v>
      </c>
      <c r="L2775" s="4" t="s">
        <v>36</v>
      </c>
      <c r="M2775" s="4" t="s">
        <v>838</v>
      </c>
      <c r="N2775" s="4" t="s">
        <v>138</v>
      </c>
      <c r="P2775" s="4" t="s">
        <v>1</v>
      </c>
      <c r="Q2775" s="5" t="s">
        <v>0</v>
      </c>
      <c r="R2775" s="5"/>
      <c r="S2775" s="5">
        <f>IF(P2775="심사불필요","-",VLOOKUP(K2775,'[1]자격증 backdata'!A:G,7,0))</f>
        <v>0</v>
      </c>
      <c r="T2775" s="5" t="str">
        <f>IF(S2775="-","-",IF(COUNTIFS(B:B,B2775,S:S,"필수")&gt;0,"자격요건충족","확인필요"))</f>
        <v>자격요건충족</v>
      </c>
      <c r="U2775" s="5"/>
      <c r="W2775" s="5" t="str">
        <f>IF(Q2775="4급","심사불필요",VLOOKUP(K2775,'[1]자격증 backdata'!A:B,2,0))</f>
        <v>심사불필요</v>
      </c>
      <c r="X2775" s="4" t="str">
        <f>IF(R2775="A", MIN(20, SUMIFS(W:W, B:B, B2775, R:R, "A")),IF(R2775="B", MIN(30, SUMIFS(W:W, B:B, B2775, R:R, "B")),"비해당분야"))</f>
        <v>비해당분야</v>
      </c>
      <c r="Y2775" s="4" t="str">
        <f>IF(R2775="C",MIN(30,IF(COUNTIFS(B:B,B2775,W:W,"가1")=1,25,IF(COUNTIFS(B:B,B2775,W:W,"가1")&gt;=2,30,0))+IF(COUNTIFS(B:B,B2775,W:W,"나1")&gt;=4,30,IF(COUNTIFS(B:B,B2775,W:W,"나1")=3,26,IF(COUNTIFS(B:B,B2775,W:W,"나1")=2,22,IF(COUNTIFS(B:B,B2775,W:W,"나1")=1,18,0)))))+MIN(30,IF(COUNTIFS(B:B,B2775,W:W,"가2")=1,25,IF(COUNTIFS(B:B,B2775,W:W,"가2")&gt;=2,30,0))+IF(COUNTIFS(B:B,B2775,W:W,"나2")=3,30,IF(COUNTIFS(B:B,B2775,W:W,"나2")=2,25,IF(COUNTIFS(B:B,B2775,W:W,"나2")=1,20,0)))),"비해당분야")</f>
        <v>비해당분야</v>
      </c>
      <c r="Z2775" s="4" t="str">
        <f>IF(R2775="C",VLOOKUP(K2775,'[1]자격증 backdata'!A:F,6,0),"비해당분야")</f>
        <v>비해당분야</v>
      </c>
      <c r="AA2775" s="4" t="str">
        <f>IF(R2775="C",SUMIF(B:B,B2775,Z:Z),"비해당분야")</f>
        <v>비해당분야</v>
      </c>
      <c r="AB2775" s="4" t="str">
        <f>IF(R2775="C",SUM(Y2775,AA2775),"비해당분야")</f>
        <v>비해당분야</v>
      </c>
      <c r="AC2775" s="4" t="str">
        <f>IF(R2775="C",AB2775,X2775)</f>
        <v>비해당분야</v>
      </c>
      <c r="AD2775" s="4">
        <f>VLOOKUP(K2775,'[1]자격증 backdata'!A:D,4,0)</f>
        <v>5</v>
      </c>
      <c r="AE2775" s="4">
        <f>IF(_xlfn.MAXIFS(AD:AD,B:B,B2775)&gt;10,10,_xlfn.MAXIFS(AD:AD,B:B,B2775))</f>
        <v>5</v>
      </c>
      <c r="AG2775" s="5">
        <f>VLOOKUP(K2775,'[1]자격증 backdata'!A:C,3,0)</f>
        <v>0</v>
      </c>
      <c r="AH2775" s="5">
        <f>COUNTIFS($B:$B,$B2775,$AG:$AG,AH$1)</f>
        <v>0</v>
      </c>
      <c r="AI2775" s="5">
        <f>COUNTIFS($B:$B,$B2775,$AG:$AG,AI$1)</f>
        <v>0</v>
      </c>
      <c r="AJ2775" s="5">
        <f>COUNTIFS($B:$B,$B2775,$AG:$AG,AJ$1)</f>
        <v>0</v>
      </c>
      <c r="AK2775" s="5">
        <f>COUNTIFS($B:$B,$B2775,$AG:$AG,AK$1)</f>
        <v>0</v>
      </c>
      <c r="AL2775" s="5">
        <f>COUNTIFS($B:$B,$B2775,$AG:$AG,AL$1)</f>
        <v>0</v>
      </c>
      <c r="AM2775" s="5">
        <f>COUNTIFS($B:$B,$B2775,$AG:$AG,AM$1)</f>
        <v>0</v>
      </c>
      <c r="AN2775" s="5">
        <f>COUNTIFS($B:$B,$B2775,$AG:$AG,AN$1)</f>
        <v>0</v>
      </c>
      <c r="AO2775" s="5">
        <f>COUNTIFS($B:$B,$B2775,$AG:$AG,AO$1)</f>
        <v>0</v>
      </c>
      <c r="AP2775" s="5">
        <f>COUNTIFS($B:$B,$B2775,$AG:$AG,AP$1)</f>
        <v>0</v>
      </c>
      <c r="AQ2775" s="5">
        <f>COUNTIFS($B:$B,$B2775,$AG:$AG,AQ$1)</f>
        <v>0</v>
      </c>
      <c r="AR2775" s="5">
        <f>COUNTIFS($B:$B,$B2775,$AG:$AG,AR$1)</f>
        <v>0</v>
      </c>
      <c r="AS2775" s="5">
        <f>COUNTIFS($B:$B,$B2775,$AG:$AG,AS$1)</f>
        <v>0</v>
      </c>
      <c r="AT2775" s="5">
        <f>COUNTIFS($B:$B,$B2775,$AG:$AG,AT$1)</f>
        <v>0</v>
      </c>
      <c r="AU2775" s="5">
        <f>COUNTIFS($B:$B,$B2775,$AG:$AG,AU$1)</f>
        <v>0</v>
      </c>
    </row>
    <row r="2776" spans="1:47" ht="15" customHeight="1" x14ac:dyDescent="0.35">
      <c r="A2776" s="3">
        <f>IF(B2775=B2776,A2775,A2775+1)</f>
        <v>982</v>
      </c>
      <c r="B2776" s="3" t="s">
        <v>828</v>
      </c>
      <c r="C2776" s="3" t="s">
        <v>827</v>
      </c>
      <c r="D2776" s="3" t="s">
        <v>694</v>
      </c>
      <c r="E2776" s="3" t="s">
        <v>693</v>
      </c>
      <c r="F2776" s="4" t="s">
        <v>7</v>
      </c>
      <c r="G2776" s="4" t="s">
        <v>7</v>
      </c>
      <c r="H2776" s="4" t="s">
        <v>8</v>
      </c>
      <c r="I2776" s="3">
        <v>1</v>
      </c>
      <c r="J2776" s="3" t="s">
        <v>735</v>
      </c>
      <c r="K2776" s="3" t="s">
        <v>734</v>
      </c>
      <c r="L2776" s="3" t="s">
        <v>4</v>
      </c>
      <c r="M2776" s="3" t="s">
        <v>837</v>
      </c>
      <c r="N2776" s="3" t="s">
        <v>246</v>
      </c>
      <c r="P2776" s="3" t="s">
        <v>1</v>
      </c>
      <c r="Q2776" s="2" t="s">
        <v>0</v>
      </c>
      <c r="R2776" s="2"/>
      <c r="S2776" s="2">
        <f>IF(P2776="심사불필요","-",VLOOKUP(K2776,'[1]자격증 backdata'!A:G,7,0))</f>
        <v>0</v>
      </c>
      <c r="T2776" s="2" t="str">
        <f>IF(S2776="-","-",IF(COUNTIFS(B:B,B2776,S:S,"필수")&gt;0,"자격요건충족","확인필요"))</f>
        <v>자격요건충족</v>
      </c>
      <c r="U2776" s="2"/>
      <c r="W2776" s="2" t="str">
        <f>IF(Q2776="4급","심사불필요",VLOOKUP(K2776,'[1]자격증 backdata'!A:B,2,0))</f>
        <v>심사불필요</v>
      </c>
      <c r="X2776" s="3" t="str">
        <f>IF(R2776="A", MIN(20, SUMIFS(W:W, B:B, B2776, R:R, "A")),IF(R2776="B", MIN(30, SUMIFS(W:W, B:B, B2776, R:R, "B")),"비해당분야"))</f>
        <v>비해당분야</v>
      </c>
      <c r="Y2776" s="3" t="str">
        <f>IF(R2776="C",MIN(30,IF(COUNTIFS(B:B,B2776,W:W,"가1")=1,25,IF(COUNTIFS(B:B,B2776,W:W,"가1")&gt;=2,30,0))+IF(COUNTIFS(B:B,B2776,W:W,"나1")&gt;=4,30,IF(COUNTIFS(B:B,B2776,W:W,"나1")=3,26,IF(COUNTIFS(B:B,B2776,W:W,"나1")=2,22,IF(COUNTIFS(B:B,B2776,W:W,"나1")=1,18,0)))))+MIN(30,IF(COUNTIFS(B:B,B2776,W:W,"가2")=1,25,IF(COUNTIFS(B:B,B2776,W:W,"가2")&gt;=2,30,0))+IF(COUNTIFS(B:B,B2776,W:W,"나2")=3,30,IF(COUNTIFS(B:B,B2776,W:W,"나2")=2,25,IF(COUNTIFS(B:B,B2776,W:W,"나2")=1,20,0)))),"비해당분야")</f>
        <v>비해당분야</v>
      </c>
      <c r="Z2776" s="3" t="str">
        <f>IF(R2776="C",VLOOKUP(K2776,'[1]자격증 backdata'!A:F,6,0),"비해당분야")</f>
        <v>비해당분야</v>
      </c>
      <c r="AA2776" s="3" t="str">
        <f>IF(R2776="C",SUMIF(B:B,B2776,Z:Z),"비해당분야")</f>
        <v>비해당분야</v>
      </c>
      <c r="AB2776" s="3" t="str">
        <f>IF(R2776="C",SUM(Y2776,AA2776),"비해당분야")</f>
        <v>비해당분야</v>
      </c>
      <c r="AC2776" s="3" t="str">
        <f>IF(R2776="C",AB2776,X2776)</f>
        <v>비해당분야</v>
      </c>
      <c r="AD2776" s="3">
        <f>VLOOKUP(K2776,'[1]자격증 backdata'!A:D,4,0)</f>
        <v>0</v>
      </c>
      <c r="AE2776" s="3">
        <f>IF(_xlfn.MAXIFS(AD:AD,B:B,B2776)&gt;10,10,_xlfn.MAXIFS(AD:AD,B:B,B2776))</f>
        <v>5</v>
      </c>
      <c r="AG2776" s="2">
        <f>VLOOKUP(K2776,'[1]자격증 backdata'!A:C,3,0)</f>
        <v>0</v>
      </c>
      <c r="AH2776" s="2">
        <f>COUNTIFS($B:$B,$B2776,$AG:$AG,AH$1)</f>
        <v>0</v>
      </c>
      <c r="AI2776" s="2">
        <f>COUNTIFS($B:$B,$B2776,$AG:$AG,AI$1)</f>
        <v>0</v>
      </c>
      <c r="AJ2776" s="2">
        <f>COUNTIFS($B:$B,$B2776,$AG:$AG,AJ$1)</f>
        <v>0</v>
      </c>
      <c r="AK2776" s="2">
        <f>COUNTIFS($B:$B,$B2776,$AG:$AG,AK$1)</f>
        <v>0</v>
      </c>
      <c r="AL2776" s="2">
        <f>COUNTIFS($B:$B,$B2776,$AG:$AG,AL$1)</f>
        <v>0</v>
      </c>
      <c r="AM2776" s="2">
        <f>COUNTIFS($B:$B,$B2776,$AG:$AG,AM$1)</f>
        <v>0</v>
      </c>
      <c r="AN2776" s="2">
        <f>COUNTIFS($B:$B,$B2776,$AG:$AG,AN$1)</f>
        <v>0</v>
      </c>
      <c r="AO2776" s="2">
        <f>COUNTIFS($B:$B,$B2776,$AG:$AG,AO$1)</f>
        <v>0</v>
      </c>
      <c r="AP2776" s="2">
        <f>COUNTIFS($B:$B,$B2776,$AG:$AG,AP$1)</f>
        <v>0</v>
      </c>
      <c r="AQ2776" s="2">
        <f>COUNTIFS($B:$B,$B2776,$AG:$AG,AQ$1)</f>
        <v>0</v>
      </c>
      <c r="AR2776" s="2">
        <f>COUNTIFS($B:$B,$B2776,$AG:$AG,AR$1)</f>
        <v>0</v>
      </c>
      <c r="AS2776" s="2">
        <f>COUNTIFS($B:$B,$B2776,$AG:$AG,AS$1)</f>
        <v>0</v>
      </c>
      <c r="AT2776" s="2">
        <f>COUNTIFS($B:$B,$B2776,$AG:$AG,AT$1)</f>
        <v>0</v>
      </c>
      <c r="AU2776" s="2">
        <f>COUNTIFS($B:$B,$B2776,$AG:$AG,AU$1)</f>
        <v>0</v>
      </c>
    </row>
    <row r="2777" spans="1:47" ht="15" customHeight="1" x14ac:dyDescent="0.35">
      <c r="A2777" s="7">
        <f>IF(B2776=B2777,A2776,A2776+1)</f>
        <v>982</v>
      </c>
      <c r="B2777" s="7" t="s">
        <v>828</v>
      </c>
      <c r="C2777" s="7" t="s">
        <v>827</v>
      </c>
      <c r="D2777" s="7" t="s">
        <v>694</v>
      </c>
      <c r="E2777" s="7" t="s">
        <v>693</v>
      </c>
      <c r="F2777" s="4" t="s">
        <v>8</v>
      </c>
      <c r="G2777" s="4" t="s">
        <v>7</v>
      </c>
      <c r="H2777" s="4" t="s">
        <v>7</v>
      </c>
      <c r="I2777" s="3">
        <v>2</v>
      </c>
      <c r="J2777" s="3" t="s">
        <v>700</v>
      </c>
      <c r="K2777" s="3" t="s">
        <v>699</v>
      </c>
      <c r="L2777" s="3" t="s">
        <v>4</v>
      </c>
      <c r="M2777" s="3" t="s">
        <v>836</v>
      </c>
      <c r="N2777" s="3" t="s">
        <v>602</v>
      </c>
      <c r="P2777" s="3" t="s">
        <v>1</v>
      </c>
      <c r="Q2777" s="2" t="s">
        <v>0</v>
      </c>
      <c r="R2777" s="2"/>
      <c r="S2777" s="2" t="str">
        <f>IF(P2777="심사불필요","-",VLOOKUP(K2777,'[1]자격증 backdata'!A:G,7,0))</f>
        <v>필수</v>
      </c>
      <c r="T2777" s="2" t="str">
        <f>IF(S2777="-","-",IF(COUNTIFS(B:B,B2777,S:S,"필수")&gt;0,"자격요건충족","확인필요"))</f>
        <v>자격요건충족</v>
      </c>
      <c r="U2777" s="2"/>
      <c r="W2777" s="2" t="str">
        <f>IF(Q2777="4급","심사불필요",VLOOKUP(K2777,'[1]자격증 backdata'!A:B,2,0))</f>
        <v>심사불필요</v>
      </c>
      <c r="X2777" s="3" t="str">
        <f>IF(R2777="A", MIN(20, SUMIFS(W:W, B:B, B2777, R:R, "A")),IF(R2777="B", MIN(30, SUMIFS(W:W, B:B, B2777, R:R, "B")),"비해당분야"))</f>
        <v>비해당분야</v>
      </c>
      <c r="Y2777" s="3" t="str">
        <f>IF(R2777="C",MIN(30,IF(COUNTIFS(B:B,B2777,W:W,"가1")=1,25,IF(COUNTIFS(B:B,B2777,W:W,"가1")&gt;=2,30,0))+IF(COUNTIFS(B:B,B2777,W:W,"나1")&gt;=4,30,IF(COUNTIFS(B:B,B2777,W:W,"나1")=3,26,IF(COUNTIFS(B:B,B2777,W:W,"나1")=2,22,IF(COUNTIFS(B:B,B2777,W:W,"나1")=1,18,0)))))+MIN(30,IF(COUNTIFS(B:B,B2777,W:W,"가2")=1,25,IF(COUNTIFS(B:B,B2777,W:W,"가2")&gt;=2,30,0))+IF(COUNTIFS(B:B,B2777,W:W,"나2")=3,30,IF(COUNTIFS(B:B,B2777,W:W,"나2")=2,25,IF(COUNTIFS(B:B,B2777,W:W,"나2")=1,20,0)))),"비해당분야")</f>
        <v>비해당분야</v>
      </c>
      <c r="Z2777" s="3" t="str">
        <f>IF(R2777="C",VLOOKUP(K2777,'[1]자격증 backdata'!A:F,6,0),"비해당분야")</f>
        <v>비해당분야</v>
      </c>
      <c r="AA2777" s="3" t="str">
        <f>IF(R2777="C",SUMIF(B:B,B2777,Z:Z),"비해당분야")</f>
        <v>비해당분야</v>
      </c>
      <c r="AB2777" s="3" t="str">
        <f>IF(R2777="C",SUM(Y2777,AA2777),"비해당분야")</f>
        <v>비해당분야</v>
      </c>
      <c r="AC2777" s="3" t="str">
        <f>IF(R2777="C",AB2777,X2777)</f>
        <v>비해당분야</v>
      </c>
      <c r="AD2777" s="3">
        <f>VLOOKUP(K2777,'[1]자격증 backdata'!A:D,4,0)</f>
        <v>0</v>
      </c>
      <c r="AE2777" s="3">
        <f>IF(_xlfn.MAXIFS(AD:AD,B:B,B2777)&gt;10,10,_xlfn.MAXIFS(AD:AD,B:B,B2777))</f>
        <v>5</v>
      </c>
      <c r="AG2777" s="2">
        <f>VLOOKUP(K2777,'[1]자격증 backdata'!A:C,3,0)</f>
        <v>0</v>
      </c>
      <c r="AH2777" s="2">
        <f>COUNTIFS($B:$B,$B2777,$AG:$AG,AH$1)</f>
        <v>0</v>
      </c>
      <c r="AI2777" s="2">
        <f>COUNTIFS($B:$B,$B2777,$AG:$AG,AI$1)</f>
        <v>0</v>
      </c>
      <c r="AJ2777" s="2">
        <f>COUNTIFS($B:$B,$B2777,$AG:$AG,AJ$1)</f>
        <v>0</v>
      </c>
      <c r="AK2777" s="2">
        <f>COUNTIFS($B:$B,$B2777,$AG:$AG,AK$1)</f>
        <v>0</v>
      </c>
      <c r="AL2777" s="2">
        <f>COUNTIFS($B:$B,$B2777,$AG:$AG,AL$1)</f>
        <v>0</v>
      </c>
      <c r="AM2777" s="2">
        <f>COUNTIFS($B:$B,$B2777,$AG:$AG,AM$1)</f>
        <v>0</v>
      </c>
      <c r="AN2777" s="2">
        <f>COUNTIFS($B:$B,$B2777,$AG:$AG,AN$1)</f>
        <v>0</v>
      </c>
      <c r="AO2777" s="2">
        <f>COUNTIFS($B:$B,$B2777,$AG:$AG,AO$1)</f>
        <v>0</v>
      </c>
      <c r="AP2777" s="2">
        <f>COUNTIFS($B:$B,$B2777,$AG:$AG,AP$1)</f>
        <v>0</v>
      </c>
      <c r="AQ2777" s="2">
        <f>COUNTIFS($B:$B,$B2777,$AG:$AG,AQ$1)</f>
        <v>0</v>
      </c>
      <c r="AR2777" s="2">
        <f>COUNTIFS($B:$B,$B2777,$AG:$AG,AR$1)</f>
        <v>0</v>
      </c>
      <c r="AS2777" s="2">
        <f>COUNTIFS($B:$B,$B2777,$AG:$AG,AS$1)</f>
        <v>0</v>
      </c>
      <c r="AT2777" s="2">
        <f>COUNTIFS($B:$B,$B2777,$AG:$AG,AT$1)</f>
        <v>0</v>
      </c>
      <c r="AU2777" s="2">
        <f>COUNTIFS($B:$B,$B2777,$AG:$AG,AU$1)</f>
        <v>0</v>
      </c>
    </row>
    <row r="2778" spans="1:47" ht="15" customHeight="1" x14ac:dyDescent="0.35">
      <c r="A2778" s="7">
        <f>IF(B2777=B2778,A2777,A2777+1)</f>
        <v>982</v>
      </c>
      <c r="B2778" s="7" t="s">
        <v>828</v>
      </c>
      <c r="C2778" s="7" t="s">
        <v>827</v>
      </c>
      <c r="D2778" s="7" t="s">
        <v>694</v>
      </c>
      <c r="E2778" s="7" t="s">
        <v>693</v>
      </c>
      <c r="F2778" s="4" t="s">
        <v>7</v>
      </c>
      <c r="G2778" s="4" t="s">
        <v>7</v>
      </c>
      <c r="H2778" s="4" t="s">
        <v>8</v>
      </c>
      <c r="I2778" s="3">
        <v>3</v>
      </c>
      <c r="J2778" s="3" t="s">
        <v>835</v>
      </c>
      <c r="K2778" s="3" t="s">
        <v>834</v>
      </c>
      <c r="L2778" s="3" t="s">
        <v>833</v>
      </c>
      <c r="M2778" s="3" t="s">
        <v>832</v>
      </c>
      <c r="N2778" s="3" t="s">
        <v>831</v>
      </c>
      <c r="P2778" s="3" t="s">
        <v>1</v>
      </c>
      <c r="Q2778" s="2" t="s">
        <v>0</v>
      </c>
      <c r="R2778" s="2"/>
      <c r="S2778" s="2">
        <f>IF(P2778="심사불필요","-",VLOOKUP(K2778,'[1]자격증 backdata'!A:G,7,0))</f>
        <v>0</v>
      </c>
      <c r="T2778" s="2" t="str">
        <f>IF(S2778="-","-",IF(COUNTIFS(B:B,B2778,S:S,"필수")&gt;0,"자격요건충족","확인필요"))</f>
        <v>자격요건충족</v>
      </c>
      <c r="U2778" s="2"/>
      <c r="W2778" s="2" t="str">
        <f>IF(Q2778="4급","심사불필요",VLOOKUP(K2778,'[1]자격증 backdata'!A:B,2,0))</f>
        <v>심사불필요</v>
      </c>
      <c r="X2778" s="3" t="str">
        <f>IF(R2778="A", MIN(20, SUMIFS(W:W, B:B, B2778, R:R, "A")),IF(R2778="B", MIN(30, SUMIFS(W:W, B:B, B2778, R:R, "B")),"비해당분야"))</f>
        <v>비해당분야</v>
      </c>
      <c r="Y2778" s="3" t="str">
        <f>IF(R2778="C",MIN(30,IF(COUNTIFS(B:B,B2778,W:W,"가1")=1,25,IF(COUNTIFS(B:B,B2778,W:W,"가1")&gt;=2,30,0))+IF(COUNTIFS(B:B,B2778,W:W,"나1")&gt;=4,30,IF(COUNTIFS(B:B,B2778,W:W,"나1")=3,26,IF(COUNTIFS(B:B,B2778,W:W,"나1")=2,22,IF(COUNTIFS(B:B,B2778,W:W,"나1")=1,18,0)))))+MIN(30,IF(COUNTIFS(B:B,B2778,W:W,"가2")=1,25,IF(COUNTIFS(B:B,B2778,W:W,"가2")&gt;=2,30,0))+IF(COUNTIFS(B:B,B2778,W:W,"나2")=3,30,IF(COUNTIFS(B:B,B2778,W:W,"나2")=2,25,IF(COUNTIFS(B:B,B2778,W:W,"나2")=1,20,0)))),"비해당분야")</f>
        <v>비해당분야</v>
      </c>
      <c r="Z2778" s="3" t="str">
        <f>IF(R2778="C",VLOOKUP(K2778,'[1]자격증 backdata'!A:F,6,0),"비해당분야")</f>
        <v>비해당분야</v>
      </c>
      <c r="AA2778" s="3" t="str">
        <f>IF(R2778="C",SUMIF(B:B,B2778,Z:Z),"비해당분야")</f>
        <v>비해당분야</v>
      </c>
      <c r="AB2778" s="3" t="str">
        <f>IF(R2778="C",SUM(Y2778,AA2778),"비해당분야")</f>
        <v>비해당분야</v>
      </c>
      <c r="AC2778" s="3" t="str">
        <f>IF(R2778="C",AB2778,X2778)</f>
        <v>비해당분야</v>
      </c>
      <c r="AD2778" s="3">
        <f>VLOOKUP(K2778,'[1]자격증 backdata'!A:D,4,0)</f>
        <v>0</v>
      </c>
      <c r="AE2778" s="3">
        <f>IF(_xlfn.MAXIFS(AD:AD,B:B,B2778)&gt;10,10,_xlfn.MAXIFS(AD:AD,B:B,B2778))</f>
        <v>5</v>
      </c>
      <c r="AG2778" s="2">
        <f>VLOOKUP(K2778,'[1]자격증 backdata'!A:C,3,0)</f>
        <v>0</v>
      </c>
      <c r="AH2778" s="2">
        <f>COUNTIFS($B:$B,$B2778,$AG:$AG,AH$1)</f>
        <v>0</v>
      </c>
      <c r="AI2778" s="2">
        <f>COUNTIFS($B:$B,$B2778,$AG:$AG,AI$1)</f>
        <v>0</v>
      </c>
      <c r="AJ2778" s="2">
        <f>COUNTIFS($B:$B,$B2778,$AG:$AG,AJ$1)</f>
        <v>0</v>
      </c>
      <c r="AK2778" s="2">
        <f>COUNTIFS($B:$B,$B2778,$AG:$AG,AK$1)</f>
        <v>0</v>
      </c>
      <c r="AL2778" s="2">
        <f>COUNTIFS($B:$B,$B2778,$AG:$AG,AL$1)</f>
        <v>0</v>
      </c>
      <c r="AM2778" s="2">
        <f>COUNTIFS($B:$B,$B2778,$AG:$AG,AM$1)</f>
        <v>0</v>
      </c>
      <c r="AN2778" s="2">
        <f>COUNTIFS($B:$B,$B2778,$AG:$AG,AN$1)</f>
        <v>0</v>
      </c>
      <c r="AO2778" s="2">
        <f>COUNTIFS($B:$B,$B2778,$AG:$AG,AO$1)</f>
        <v>0</v>
      </c>
      <c r="AP2778" s="2">
        <f>COUNTIFS($B:$B,$B2778,$AG:$AG,AP$1)</f>
        <v>0</v>
      </c>
      <c r="AQ2778" s="2">
        <f>COUNTIFS($B:$B,$B2778,$AG:$AG,AQ$1)</f>
        <v>0</v>
      </c>
      <c r="AR2778" s="2">
        <f>COUNTIFS($B:$B,$B2778,$AG:$AG,AR$1)</f>
        <v>0</v>
      </c>
      <c r="AS2778" s="2">
        <f>COUNTIFS($B:$B,$B2778,$AG:$AG,AS$1)</f>
        <v>0</v>
      </c>
      <c r="AT2778" s="2">
        <f>COUNTIFS($B:$B,$B2778,$AG:$AG,AT$1)</f>
        <v>0</v>
      </c>
      <c r="AU2778" s="2">
        <f>COUNTIFS($B:$B,$B2778,$AG:$AG,AU$1)</f>
        <v>0</v>
      </c>
    </row>
    <row r="2779" spans="1:47" ht="15" customHeight="1" x14ac:dyDescent="0.35">
      <c r="A2779" s="7">
        <f>IF(B2778=B2779,A2778,A2778+1)</f>
        <v>982</v>
      </c>
      <c r="B2779" s="7" t="s">
        <v>828</v>
      </c>
      <c r="C2779" s="7" t="s">
        <v>827</v>
      </c>
      <c r="D2779" s="7" t="s">
        <v>694</v>
      </c>
      <c r="E2779" s="7" t="s">
        <v>693</v>
      </c>
      <c r="F2779" s="4" t="s">
        <v>7</v>
      </c>
      <c r="G2779" s="4" t="s">
        <v>7</v>
      </c>
      <c r="H2779" s="4" t="s">
        <v>8</v>
      </c>
      <c r="I2779" s="3">
        <v>4</v>
      </c>
      <c r="J2779" s="3" t="s">
        <v>69</v>
      </c>
      <c r="K2779" s="3" t="s">
        <v>780</v>
      </c>
      <c r="L2779" s="3" t="s">
        <v>36</v>
      </c>
      <c r="M2779" s="3" t="s">
        <v>830</v>
      </c>
      <c r="N2779" s="3" t="s">
        <v>829</v>
      </c>
      <c r="P2779" s="3" t="s">
        <v>1</v>
      </c>
      <c r="Q2779" s="2" t="s">
        <v>0</v>
      </c>
      <c r="R2779" s="2"/>
      <c r="S2779" s="2">
        <f>IF(P2779="심사불필요","-",VLOOKUP(K2779,'[1]자격증 backdata'!A:G,7,0))</f>
        <v>0</v>
      </c>
      <c r="T2779" s="2" t="str">
        <f>IF(S2779="-","-",IF(COUNTIFS(B:B,B2779,S:S,"필수")&gt;0,"자격요건충족","확인필요"))</f>
        <v>자격요건충족</v>
      </c>
      <c r="U2779" s="2"/>
      <c r="W2779" s="2" t="str">
        <f>IF(Q2779="4급","심사불필요",VLOOKUP(K2779,'[1]자격증 backdata'!A:B,2,0))</f>
        <v>심사불필요</v>
      </c>
      <c r="X2779" s="3" t="str">
        <f>IF(R2779="A", MIN(20, SUMIFS(W:W, B:B, B2779, R:R, "A")),IF(R2779="B", MIN(30, SUMIFS(W:W, B:B, B2779, R:R, "B")),"비해당분야"))</f>
        <v>비해당분야</v>
      </c>
      <c r="Y2779" s="3" t="str">
        <f>IF(R2779="C",MIN(30,IF(COUNTIFS(B:B,B2779,W:W,"가1")=1,25,IF(COUNTIFS(B:B,B2779,W:W,"가1")&gt;=2,30,0))+IF(COUNTIFS(B:B,B2779,W:W,"나1")&gt;=4,30,IF(COUNTIFS(B:B,B2779,W:W,"나1")=3,26,IF(COUNTIFS(B:B,B2779,W:W,"나1")=2,22,IF(COUNTIFS(B:B,B2779,W:W,"나1")=1,18,0)))))+MIN(30,IF(COUNTIFS(B:B,B2779,W:W,"가2")=1,25,IF(COUNTIFS(B:B,B2779,W:W,"가2")&gt;=2,30,0))+IF(COUNTIFS(B:B,B2779,W:W,"나2")=3,30,IF(COUNTIFS(B:B,B2779,W:W,"나2")=2,25,IF(COUNTIFS(B:B,B2779,W:W,"나2")=1,20,0)))),"비해당분야")</f>
        <v>비해당분야</v>
      </c>
      <c r="Z2779" s="3" t="str">
        <f>IF(R2779="C",VLOOKUP(K2779,'[1]자격증 backdata'!A:F,6,0),"비해당분야")</f>
        <v>비해당분야</v>
      </c>
      <c r="AA2779" s="3" t="str">
        <f>IF(R2779="C",SUMIF(B:B,B2779,Z:Z),"비해당분야")</f>
        <v>비해당분야</v>
      </c>
      <c r="AB2779" s="3" t="str">
        <f>IF(R2779="C",SUM(Y2779,AA2779),"비해당분야")</f>
        <v>비해당분야</v>
      </c>
      <c r="AC2779" s="3" t="str">
        <f>IF(R2779="C",AB2779,X2779)</f>
        <v>비해당분야</v>
      </c>
      <c r="AD2779" s="3">
        <f>VLOOKUP(K2779,'[1]자격증 backdata'!A:D,4,0)</f>
        <v>5</v>
      </c>
      <c r="AE2779" s="3">
        <f>IF(_xlfn.MAXIFS(AD:AD,B:B,B2779)&gt;10,10,_xlfn.MAXIFS(AD:AD,B:B,B2779))</f>
        <v>5</v>
      </c>
      <c r="AG2779" s="2">
        <f>VLOOKUP(K2779,'[1]자격증 backdata'!A:C,3,0)</f>
        <v>0</v>
      </c>
      <c r="AH2779" s="2">
        <f>COUNTIFS($B:$B,$B2779,$AG:$AG,AH$1)</f>
        <v>0</v>
      </c>
      <c r="AI2779" s="2">
        <f>COUNTIFS($B:$B,$B2779,$AG:$AG,AI$1)</f>
        <v>0</v>
      </c>
      <c r="AJ2779" s="2">
        <f>COUNTIFS($B:$B,$B2779,$AG:$AG,AJ$1)</f>
        <v>0</v>
      </c>
      <c r="AK2779" s="2">
        <f>COUNTIFS($B:$B,$B2779,$AG:$AG,AK$1)</f>
        <v>0</v>
      </c>
      <c r="AL2779" s="2">
        <f>COUNTIFS($B:$B,$B2779,$AG:$AG,AL$1)</f>
        <v>0</v>
      </c>
      <c r="AM2779" s="2">
        <f>COUNTIFS($B:$B,$B2779,$AG:$AG,AM$1)</f>
        <v>0</v>
      </c>
      <c r="AN2779" s="2">
        <f>COUNTIFS($B:$B,$B2779,$AG:$AG,AN$1)</f>
        <v>0</v>
      </c>
      <c r="AO2779" s="2">
        <f>COUNTIFS($B:$B,$B2779,$AG:$AG,AO$1)</f>
        <v>0</v>
      </c>
      <c r="AP2779" s="2">
        <f>COUNTIFS($B:$B,$B2779,$AG:$AG,AP$1)</f>
        <v>0</v>
      </c>
      <c r="AQ2779" s="2">
        <f>COUNTIFS($B:$B,$B2779,$AG:$AG,AQ$1)</f>
        <v>0</v>
      </c>
      <c r="AR2779" s="2">
        <f>COUNTIFS($B:$B,$B2779,$AG:$AG,AR$1)</f>
        <v>0</v>
      </c>
      <c r="AS2779" s="2">
        <f>COUNTIFS($B:$B,$B2779,$AG:$AG,AS$1)</f>
        <v>0</v>
      </c>
      <c r="AT2779" s="2">
        <f>COUNTIFS($B:$B,$B2779,$AG:$AG,AT$1)</f>
        <v>0</v>
      </c>
      <c r="AU2779" s="2">
        <f>COUNTIFS($B:$B,$B2779,$AG:$AG,AU$1)</f>
        <v>0</v>
      </c>
    </row>
    <row r="2780" spans="1:47" ht="15" customHeight="1" x14ac:dyDescent="0.35">
      <c r="A2780" s="7">
        <f>IF(B2779=B2780,A2779,A2779+1)</f>
        <v>982</v>
      </c>
      <c r="B2780" s="7" t="s">
        <v>828</v>
      </c>
      <c r="C2780" s="7" t="s">
        <v>827</v>
      </c>
      <c r="D2780" s="7" t="s">
        <v>694</v>
      </c>
      <c r="E2780" s="7" t="s">
        <v>693</v>
      </c>
      <c r="F2780" s="4" t="s">
        <v>7</v>
      </c>
      <c r="G2780" s="4" t="s">
        <v>7</v>
      </c>
      <c r="H2780" s="4" t="s">
        <v>8</v>
      </c>
      <c r="I2780" s="3">
        <v>5</v>
      </c>
      <c r="J2780" s="3" t="s">
        <v>215</v>
      </c>
      <c r="K2780" s="3" t="s">
        <v>826</v>
      </c>
      <c r="L2780" s="3" t="s">
        <v>55</v>
      </c>
      <c r="M2780" s="3" t="s">
        <v>825</v>
      </c>
      <c r="N2780" s="3" t="s">
        <v>824</v>
      </c>
      <c r="P2780" s="3" t="s">
        <v>1</v>
      </c>
      <c r="Q2780" s="2" t="s">
        <v>0</v>
      </c>
      <c r="R2780" s="2"/>
      <c r="S2780" s="2">
        <f>IF(P2780="심사불필요","-",VLOOKUP(K2780,'[1]자격증 backdata'!A:G,7,0))</f>
        <v>0</v>
      </c>
      <c r="T2780" s="2" t="str">
        <f>IF(S2780="-","-",IF(COUNTIFS(B:B,B2780,S:S,"필수")&gt;0,"자격요건충족","확인필요"))</f>
        <v>자격요건충족</v>
      </c>
      <c r="U2780" s="2"/>
      <c r="W2780" s="2" t="str">
        <f>IF(Q2780="4급","심사불필요",VLOOKUP(K2780,'[1]자격증 backdata'!A:B,2,0))</f>
        <v>심사불필요</v>
      </c>
      <c r="X2780" s="3" t="str">
        <f>IF(R2780="A", MIN(20, SUMIFS(W:W, B:B, B2780, R:R, "A")),IF(R2780="B", MIN(30, SUMIFS(W:W, B:B, B2780, R:R, "B")),"비해당분야"))</f>
        <v>비해당분야</v>
      </c>
      <c r="Y2780" s="3" t="str">
        <f>IF(R2780="C",MIN(30,IF(COUNTIFS(B:B,B2780,W:W,"가1")=1,25,IF(COUNTIFS(B:B,B2780,W:W,"가1")&gt;=2,30,0))+IF(COUNTIFS(B:B,B2780,W:W,"나1")&gt;=4,30,IF(COUNTIFS(B:B,B2780,W:W,"나1")=3,26,IF(COUNTIFS(B:B,B2780,W:W,"나1")=2,22,IF(COUNTIFS(B:B,B2780,W:W,"나1")=1,18,0)))))+MIN(30,IF(COUNTIFS(B:B,B2780,W:W,"가2")=1,25,IF(COUNTIFS(B:B,B2780,W:W,"가2")&gt;=2,30,0))+IF(COUNTIFS(B:B,B2780,W:W,"나2")=3,30,IF(COUNTIFS(B:B,B2780,W:W,"나2")=2,25,IF(COUNTIFS(B:B,B2780,W:W,"나2")=1,20,0)))),"비해당분야")</f>
        <v>비해당분야</v>
      </c>
      <c r="Z2780" s="3" t="str">
        <f>IF(R2780="C",VLOOKUP(K2780,'[1]자격증 backdata'!A:F,6,0),"비해당분야")</f>
        <v>비해당분야</v>
      </c>
      <c r="AA2780" s="3" t="str">
        <f>IF(R2780="C",SUMIF(B:B,B2780,Z:Z),"비해당분야")</f>
        <v>비해당분야</v>
      </c>
      <c r="AB2780" s="3" t="str">
        <f>IF(R2780="C",SUM(Y2780,AA2780),"비해당분야")</f>
        <v>비해당분야</v>
      </c>
      <c r="AC2780" s="3" t="str">
        <f>IF(R2780="C",AB2780,X2780)</f>
        <v>비해당분야</v>
      </c>
      <c r="AD2780" s="3">
        <f>VLOOKUP(K2780,'[1]자격증 backdata'!A:D,4,0)</f>
        <v>0</v>
      </c>
      <c r="AE2780" s="3">
        <f>IF(_xlfn.MAXIFS(AD:AD,B:B,B2780)&gt;10,10,_xlfn.MAXIFS(AD:AD,B:B,B2780))</f>
        <v>5</v>
      </c>
      <c r="AG2780" s="2">
        <f>VLOOKUP(K2780,'[1]자격증 backdata'!A:C,3,0)</f>
        <v>0</v>
      </c>
      <c r="AH2780" s="2">
        <f>COUNTIFS($B:$B,$B2780,$AG:$AG,AH$1)</f>
        <v>0</v>
      </c>
      <c r="AI2780" s="2">
        <f>COUNTIFS($B:$B,$B2780,$AG:$AG,AI$1)</f>
        <v>0</v>
      </c>
      <c r="AJ2780" s="2">
        <f>COUNTIFS($B:$B,$B2780,$AG:$AG,AJ$1)</f>
        <v>0</v>
      </c>
      <c r="AK2780" s="2">
        <f>COUNTIFS($B:$B,$B2780,$AG:$AG,AK$1)</f>
        <v>0</v>
      </c>
      <c r="AL2780" s="2">
        <f>COUNTIFS($B:$B,$B2780,$AG:$AG,AL$1)</f>
        <v>0</v>
      </c>
      <c r="AM2780" s="2">
        <f>COUNTIFS($B:$B,$B2780,$AG:$AG,AM$1)</f>
        <v>0</v>
      </c>
      <c r="AN2780" s="2">
        <f>COUNTIFS($B:$B,$B2780,$AG:$AG,AN$1)</f>
        <v>0</v>
      </c>
      <c r="AO2780" s="2">
        <f>COUNTIFS($B:$B,$B2780,$AG:$AG,AO$1)</f>
        <v>0</v>
      </c>
      <c r="AP2780" s="2">
        <f>COUNTIFS($B:$B,$B2780,$AG:$AG,AP$1)</f>
        <v>0</v>
      </c>
      <c r="AQ2780" s="2">
        <f>COUNTIFS($B:$B,$B2780,$AG:$AG,AQ$1)</f>
        <v>0</v>
      </c>
      <c r="AR2780" s="2">
        <f>COUNTIFS($B:$B,$B2780,$AG:$AG,AR$1)</f>
        <v>0</v>
      </c>
      <c r="AS2780" s="2">
        <f>COUNTIFS($B:$B,$B2780,$AG:$AG,AS$1)</f>
        <v>0</v>
      </c>
      <c r="AT2780" s="2">
        <f>COUNTIFS($B:$B,$B2780,$AG:$AG,AT$1)</f>
        <v>0</v>
      </c>
      <c r="AU2780" s="2">
        <f>COUNTIFS($B:$B,$B2780,$AG:$AG,AU$1)</f>
        <v>0</v>
      </c>
    </row>
    <row r="2781" spans="1:47" ht="15" customHeight="1" x14ac:dyDescent="0.35">
      <c r="A2781" s="4">
        <f>IF(B2780=B2781,A2780,A2780+1)</f>
        <v>983</v>
      </c>
      <c r="B2781" s="4" t="s">
        <v>818</v>
      </c>
      <c r="C2781" s="4" t="s">
        <v>817</v>
      </c>
      <c r="D2781" s="4" t="s">
        <v>694</v>
      </c>
      <c r="E2781" s="4" t="s">
        <v>693</v>
      </c>
      <c r="F2781" s="4" t="s">
        <v>8</v>
      </c>
      <c r="G2781" s="4" t="s">
        <v>7</v>
      </c>
      <c r="H2781" s="4" t="s">
        <v>7</v>
      </c>
      <c r="I2781" s="4">
        <v>1</v>
      </c>
      <c r="J2781" s="4" t="s">
        <v>700</v>
      </c>
      <c r="K2781" s="4" t="s">
        <v>699</v>
      </c>
      <c r="L2781" s="4" t="s">
        <v>4</v>
      </c>
      <c r="M2781" s="4" t="s">
        <v>823</v>
      </c>
      <c r="N2781" s="4" t="s">
        <v>376</v>
      </c>
      <c r="P2781" s="4" t="s">
        <v>1</v>
      </c>
      <c r="Q2781" s="5" t="s">
        <v>0</v>
      </c>
      <c r="R2781" s="5"/>
      <c r="S2781" s="5" t="str">
        <f>IF(P2781="심사불필요","-",VLOOKUP(K2781,'[1]자격증 backdata'!A:G,7,0))</f>
        <v>필수</v>
      </c>
      <c r="T2781" s="5" t="str">
        <f>IF(S2781="-","-",IF(COUNTIFS(B:B,B2781,S:S,"필수")&gt;0,"자격요건충족","확인필요"))</f>
        <v>자격요건충족</v>
      </c>
      <c r="U2781" s="5"/>
      <c r="W2781" s="5" t="str">
        <f>IF(Q2781="4급","심사불필요",VLOOKUP(K2781,'[1]자격증 backdata'!A:B,2,0))</f>
        <v>심사불필요</v>
      </c>
      <c r="X2781" s="4" t="str">
        <f>IF(R2781="A", MIN(20, SUMIFS(W:W, B:B, B2781, R:R, "A")),IF(R2781="B", MIN(30, SUMIFS(W:W, B:B, B2781, R:R, "B")),"비해당분야"))</f>
        <v>비해당분야</v>
      </c>
      <c r="Y2781" s="4" t="str">
        <f>IF(R2781="C",MIN(30,IF(COUNTIFS(B:B,B2781,W:W,"가1")=1,25,IF(COUNTIFS(B:B,B2781,W:W,"가1")&gt;=2,30,0))+IF(COUNTIFS(B:B,B2781,W:W,"나1")&gt;=4,30,IF(COUNTIFS(B:B,B2781,W:W,"나1")=3,26,IF(COUNTIFS(B:B,B2781,W:W,"나1")=2,22,IF(COUNTIFS(B:B,B2781,W:W,"나1")=1,18,0)))))+MIN(30,IF(COUNTIFS(B:B,B2781,W:W,"가2")=1,25,IF(COUNTIFS(B:B,B2781,W:W,"가2")&gt;=2,30,0))+IF(COUNTIFS(B:B,B2781,W:W,"나2")=3,30,IF(COUNTIFS(B:B,B2781,W:W,"나2")=2,25,IF(COUNTIFS(B:B,B2781,W:W,"나2")=1,20,0)))),"비해당분야")</f>
        <v>비해당분야</v>
      </c>
      <c r="Z2781" s="4" t="str">
        <f>IF(R2781="C",VLOOKUP(K2781,'[1]자격증 backdata'!A:F,6,0),"비해당분야")</f>
        <v>비해당분야</v>
      </c>
      <c r="AA2781" s="4" t="str">
        <f>IF(R2781="C",SUMIF(B:B,B2781,Z:Z),"비해당분야")</f>
        <v>비해당분야</v>
      </c>
      <c r="AB2781" s="4" t="str">
        <f>IF(R2781="C",SUM(Y2781,AA2781),"비해당분야")</f>
        <v>비해당분야</v>
      </c>
      <c r="AC2781" s="4" t="str">
        <f>IF(R2781="C",AB2781,X2781)</f>
        <v>비해당분야</v>
      </c>
      <c r="AD2781" s="4">
        <f>VLOOKUP(K2781,'[1]자격증 backdata'!A:D,4,0)</f>
        <v>0</v>
      </c>
      <c r="AE2781" s="4">
        <f>IF(_xlfn.MAXIFS(AD:AD,B:B,B2781)&gt;10,10,_xlfn.MAXIFS(AD:AD,B:B,B2781))</f>
        <v>5</v>
      </c>
      <c r="AG2781" s="5">
        <f>VLOOKUP(K2781,'[1]자격증 backdata'!A:C,3,0)</f>
        <v>0</v>
      </c>
      <c r="AH2781" s="5">
        <f>COUNTIFS($B:$B,$B2781,$AG:$AG,AH$1)</f>
        <v>0</v>
      </c>
      <c r="AI2781" s="5">
        <f>COUNTIFS($B:$B,$B2781,$AG:$AG,AI$1)</f>
        <v>0</v>
      </c>
      <c r="AJ2781" s="5">
        <f>COUNTIFS($B:$B,$B2781,$AG:$AG,AJ$1)</f>
        <v>0</v>
      </c>
      <c r="AK2781" s="5">
        <f>COUNTIFS($B:$B,$B2781,$AG:$AG,AK$1)</f>
        <v>0</v>
      </c>
      <c r="AL2781" s="5">
        <f>COUNTIFS($B:$B,$B2781,$AG:$AG,AL$1)</f>
        <v>0</v>
      </c>
      <c r="AM2781" s="5">
        <f>COUNTIFS($B:$B,$B2781,$AG:$AG,AM$1)</f>
        <v>0</v>
      </c>
      <c r="AN2781" s="5">
        <f>COUNTIFS($B:$B,$B2781,$AG:$AG,AN$1)</f>
        <v>0</v>
      </c>
      <c r="AO2781" s="5">
        <f>COUNTIFS($B:$B,$B2781,$AG:$AG,AO$1)</f>
        <v>0</v>
      </c>
      <c r="AP2781" s="5">
        <f>COUNTIFS($B:$B,$B2781,$AG:$AG,AP$1)</f>
        <v>0</v>
      </c>
      <c r="AQ2781" s="5">
        <f>COUNTIFS($B:$B,$B2781,$AG:$AG,AQ$1)</f>
        <v>0</v>
      </c>
      <c r="AR2781" s="5">
        <f>COUNTIFS($B:$B,$B2781,$AG:$AG,AR$1)</f>
        <v>0</v>
      </c>
      <c r="AS2781" s="5">
        <f>COUNTIFS($B:$B,$B2781,$AG:$AG,AS$1)</f>
        <v>0</v>
      </c>
      <c r="AT2781" s="5">
        <f>COUNTIFS($B:$B,$B2781,$AG:$AG,AT$1)</f>
        <v>0</v>
      </c>
      <c r="AU2781" s="5">
        <f>COUNTIFS($B:$B,$B2781,$AG:$AG,AU$1)</f>
        <v>0</v>
      </c>
    </row>
    <row r="2782" spans="1:47" ht="15" customHeight="1" x14ac:dyDescent="0.35">
      <c r="A2782" s="6">
        <f>IF(B2781=B2782,A2781,A2781+1)</f>
        <v>983</v>
      </c>
      <c r="B2782" s="6" t="s">
        <v>818</v>
      </c>
      <c r="C2782" s="6" t="s">
        <v>817</v>
      </c>
      <c r="D2782" s="6" t="s">
        <v>694</v>
      </c>
      <c r="E2782" s="6" t="s">
        <v>693</v>
      </c>
      <c r="F2782" s="4" t="s">
        <v>7</v>
      </c>
      <c r="G2782" s="4" t="s">
        <v>7</v>
      </c>
      <c r="H2782" s="4" t="s">
        <v>8</v>
      </c>
      <c r="I2782" s="4">
        <v>2</v>
      </c>
      <c r="J2782" s="4" t="s">
        <v>822</v>
      </c>
      <c r="K2782" s="4" t="s">
        <v>821</v>
      </c>
      <c r="L2782" s="4" t="s">
        <v>4</v>
      </c>
      <c r="M2782" s="4" t="s">
        <v>820</v>
      </c>
      <c r="N2782" s="4" t="s">
        <v>819</v>
      </c>
      <c r="P2782" s="4" t="s">
        <v>1</v>
      </c>
      <c r="Q2782" s="5" t="s">
        <v>0</v>
      </c>
      <c r="R2782" s="5"/>
      <c r="S2782" s="5">
        <f>IF(P2782="심사불필요","-",VLOOKUP(K2782,'[1]자격증 backdata'!A:G,7,0))</f>
        <v>0</v>
      </c>
      <c r="T2782" s="5" t="str">
        <f>IF(S2782="-","-",IF(COUNTIFS(B:B,B2782,S:S,"필수")&gt;0,"자격요건충족","확인필요"))</f>
        <v>자격요건충족</v>
      </c>
      <c r="U2782" s="5"/>
      <c r="W2782" s="5" t="str">
        <f>IF(Q2782="4급","심사불필요",VLOOKUP(K2782,'[1]자격증 backdata'!A:B,2,0))</f>
        <v>심사불필요</v>
      </c>
      <c r="X2782" s="4" t="str">
        <f>IF(R2782="A", MIN(20, SUMIFS(W:W, B:B, B2782, R:R, "A")),IF(R2782="B", MIN(30, SUMIFS(W:W, B:B, B2782, R:R, "B")),"비해당분야"))</f>
        <v>비해당분야</v>
      </c>
      <c r="Y2782" s="4" t="str">
        <f>IF(R2782="C",MIN(30,IF(COUNTIFS(B:B,B2782,W:W,"가1")=1,25,IF(COUNTIFS(B:B,B2782,W:W,"가1")&gt;=2,30,0))+IF(COUNTIFS(B:B,B2782,W:W,"나1")&gt;=4,30,IF(COUNTIFS(B:B,B2782,W:W,"나1")=3,26,IF(COUNTIFS(B:B,B2782,W:W,"나1")=2,22,IF(COUNTIFS(B:B,B2782,W:W,"나1")=1,18,0)))))+MIN(30,IF(COUNTIFS(B:B,B2782,W:W,"가2")=1,25,IF(COUNTIFS(B:B,B2782,W:W,"가2")&gt;=2,30,0))+IF(COUNTIFS(B:B,B2782,W:W,"나2")=3,30,IF(COUNTIFS(B:B,B2782,W:W,"나2")=2,25,IF(COUNTIFS(B:B,B2782,W:W,"나2")=1,20,0)))),"비해당분야")</f>
        <v>비해당분야</v>
      </c>
      <c r="Z2782" s="4" t="str">
        <f>IF(R2782="C",VLOOKUP(K2782,'[1]자격증 backdata'!A:F,6,0),"비해당분야")</f>
        <v>비해당분야</v>
      </c>
      <c r="AA2782" s="4" t="str">
        <f>IF(R2782="C",SUMIF(B:B,B2782,Z:Z),"비해당분야")</f>
        <v>비해당분야</v>
      </c>
      <c r="AB2782" s="4" t="str">
        <f>IF(R2782="C",SUM(Y2782,AA2782),"비해당분야")</f>
        <v>비해당분야</v>
      </c>
      <c r="AC2782" s="4" t="str">
        <f>IF(R2782="C",AB2782,X2782)</f>
        <v>비해당분야</v>
      </c>
      <c r="AD2782" s="4">
        <f>VLOOKUP(K2782,'[1]자격증 backdata'!A:D,4,0)</f>
        <v>0</v>
      </c>
      <c r="AE2782" s="4">
        <f>IF(_xlfn.MAXIFS(AD:AD,B:B,B2782)&gt;10,10,_xlfn.MAXIFS(AD:AD,B:B,B2782))</f>
        <v>5</v>
      </c>
      <c r="AG2782" s="5">
        <f>VLOOKUP(K2782,'[1]자격증 backdata'!A:C,3,0)</f>
        <v>0</v>
      </c>
      <c r="AH2782" s="5">
        <f>COUNTIFS($B:$B,$B2782,$AG:$AG,AH$1)</f>
        <v>0</v>
      </c>
      <c r="AI2782" s="5">
        <f>COUNTIFS($B:$B,$B2782,$AG:$AG,AI$1)</f>
        <v>0</v>
      </c>
      <c r="AJ2782" s="5">
        <f>COUNTIFS($B:$B,$B2782,$AG:$AG,AJ$1)</f>
        <v>0</v>
      </c>
      <c r="AK2782" s="5">
        <f>COUNTIFS($B:$B,$B2782,$AG:$AG,AK$1)</f>
        <v>0</v>
      </c>
      <c r="AL2782" s="5">
        <f>COUNTIFS($B:$B,$B2782,$AG:$AG,AL$1)</f>
        <v>0</v>
      </c>
      <c r="AM2782" s="5">
        <f>COUNTIFS($B:$B,$B2782,$AG:$AG,AM$1)</f>
        <v>0</v>
      </c>
      <c r="AN2782" s="5">
        <f>COUNTIFS($B:$B,$B2782,$AG:$AG,AN$1)</f>
        <v>0</v>
      </c>
      <c r="AO2782" s="5">
        <f>COUNTIFS($B:$B,$B2782,$AG:$AG,AO$1)</f>
        <v>0</v>
      </c>
      <c r="AP2782" s="5">
        <f>COUNTIFS($B:$B,$B2782,$AG:$AG,AP$1)</f>
        <v>0</v>
      </c>
      <c r="AQ2782" s="5">
        <f>COUNTIFS($B:$B,$B2782,$AG:$AG,AQ$1)</f>
        <v>0</v>
      </c>
      <c r="AR2782" s="5">
        <f>COUNTIFS($B:$B,$B2782,$AG:$AG,AR$1)</f>
        <v>0</v>
      </c>
      <c r="AS2782" s="5">
        <f>COUNTIFS($B:$B,$B2782,$AG:$AG,AS$1)</f>
        <v>0</v>
      </c>
      <c r="AT2782" s="5">
        <f>COUNTIFS($B:$B,$B2782,$AG:$AG,AT$1)</f>
        <v>0</v>
      </c>
      <c r="AU2782" s="5">
        <f>COUNTIFS($B:$B,$B2782,$AG:$AG,AU$1)</f>
        <v>0</v>
      </c>
    </row>
    <row r="2783" spans="1:47" ht="15" customHeight="1" x14ac:dyDescent="0.35">
      <c r="A2783" s="6">
        <f>IF(B2782=B2783,A2782,A2782+1)</f>
        <v>983</v>
      </c>
      <c r="B2783" s="6" t="s">
        <v>818</v>
      </c>
      <c r="C2783" s="6" t="s">
        <v>817</v>
      </c>
      <c r="D2783" s="6" t="s">
        <v>694</v>
      </c>
      <c r="E2783" s="6" t="s">
        <v>693</v>
      </c>
      <c r="F2783" s="4" t="s">
        <v>7</v>
      </c>
      <c r="G2783" s="4" t="s">
        <v>7</v>
      </c>
      <c r="H2783" s="4" t="s">
        <v>8</v>
      </c>
      <c r="I2783" s="4">
        <v>3</v>
      </c>
      <c r="J2783" s="4" t="s">
        <v>38</v>
      </c>
      <c r="K2783" s="4" t="s">
        <v>692</v>
      </c>
      <c r="L2783" s="4" t="s">
        <v>36</v>
      </c>
      <c r="M2783" s="4" t="s">
        <v>816</v>
      </c>
      <c r="N2783" s="4" t="s">
        <v>815</v>
      </c>
      <c r="P2783" s="4" t="s">
        <v>1</v>
      </c>
      <c r="Q2783" s="5" t="s">
        <v>0</v>
      </c>
      <c r="R2783" s="5"/>
      <c r="S2783" s="5">
        <f>IF(P2783="심사불필요","-",VLOOKUP(K2783,'[1]자격증 backdata'!A:G,7,0))</f>
        <v>0</v>
      </c>
      <c r="T2783" s="5" t="str">
        <f>IF(S2783="-","-",IF(COUNTIFS(B:B,B2783,S:S,"필수")&gt;0,"자격요건충족","확인필요"))</f>
        <v>자격요건충족</v>
      </c>
      <c r="U2783" s="5"/>
      <c r="W2783" s="5" t="str">
        <f>IF(Q2783="4급","심사불필요",VLOOKUP(K2783,'[1]자격증 backdata'!A:B,2,0))</f>
        <v>심사불필요</v>
      </c>
      <c r="X2783" s="4" t="str">
        <f>IF(R2783="A", MIN(20, SUMIFS(W:W, B:B, B2783, R:R, "A")),IF(R2783="B", MIN(30, SUMIFS(W:W, B:B, B2783, R:R, "B")),"비해당분야"))</f>
        <v>비해당분야</v>
      </c>
      <c r="Y2783" s="4" t="str">
        <f>IF(R2783="C",MIN(30,IF(COUNTIFS(B:B,B2783,W:W,"가1")=1,25,IF(COUNTIFS(B:B,B2783,W:W,"가1")&gt;=2,30,0))+IF(COUNTIFS(B:B,B2783,W:W,"나1")&gt;=4,30,IF(COUNTIFS(B:B,B2783,W:W,"나1")=3,26,IF(COUNTIFS(B:B,B2783,W:W,"나1")=2,22,IF(COUNTIFS(B:B,B2783,W:W,"나1")=1,18,0)))))+MIN(30,IF(COUNTIFS(B:B,B2783,W:W,"가2")=1,25,IF(COUNTIFS(B:B,B2783,W:W,"가2")&gt;=2,30,0))+IF(COUNTIFS(B:B,B2783,W:W,"나2")=3,30,IF(COUNTIFS(B:B,B2783,W:W,"나2")=2,25,IF(COUNTIFS(B:B,B2783,W:W,"나2")=1,20,0)))),"비해당분야")</f>
        <v>비해당분야</v>
      </c>
      <c r="Z2783" s="4" t="str">
        <f>IF(R2783="C",VLOOKUP(K2783,'[1]자격증 backdata'!A:F,6,0),"비해당분야")</f>
        <v>비해당분야</v>
      </c>
      <c r="AA2783" s="4" t="str">
        <f>IF(R2783="C",SUMIF(B:B,B2783,Z:Z),"비해당분야")</f>
        <v>비해당분야</v>
      </c>
      <c r="AB2783" s="4" t="str">
        <f>IF(R2783="C",SUM(Y2783,AA2783),"비해당분야")</f>
        <v>비해당분야</v>
      </c>
      <c r="AC2783" s="4" t="str">
        <f>IF(R2783="C",AB2783,X2783)</f>
        <v>비해당분야</v>
      </c>
      <c r="AD2783" s="4">
        <f>VLOOKUP(K2783,'[1]자격증 backdata'!A:D,4,0)</f>
        <v>5</v>
      </c>
      <c r="AE2783" s="4">
        <f>IF(_xlfn.MAXIFS(AD:AD,B:B,B2783)&gt;10,10,_xlfn.MAXIFS(AD:AD,B:B,B2783))</f>
        <v>5</v>
      </c>
      <c r="AG2783" s="5">
        <f>VLOOKUP(K2783,'[1]자격증 backdata'!A:C,3,0)</f>
        <v>0</v>
      </c>
      <c r="AH2783" s="5">
        <f>COUNTIFS($B:$B,$B2783,$AG:$AG,AH$1)</f>
        <v>0</v>
      </c>
      <c r="AI2783" s="5">
        <f>COUNTIFS($B:$B,$B2783,$AG:$AG,AI$1)</f>
        <v>0</v>
      </c>
      <c r="AJ2783" s="5">
        <f>COUNTIFS($B:$B,$B2783,$AG:$AG,AJ$1)</f>
        <v>0</v>
      </c>
      <c r="AK2783" s="5">
        <f>COUNTIFS($B:$B,$B2783,$AG:$AG,AK$1)</f>
        <v>0</v>
      </c>
      <c r="AL2783" s="5">
        <f>COUNTIFS($B:$B,$B2783,$AG:$AG,AL$1)</f>
        <v>0</v>
      </c>
      <c r="AM2783" s="5">
        <f>COUNTIFS($B:$B,$B2783,$AG:$AG,AM$1)</f>
        <v>0</v>
      </c>
      <c r="AN2783" s="5">
        <f>COUNTIFS($B:$B,$B2783,$AG:$AG,AN$1)</f>
        <v>0</v>
      </c>
      <c r="AO2783" s="5">
        <f>COUNTIFS($B:$B,$B2783,$AG:$AG,AO$1)</f>
        <v>0</v>
      </c>
      <c r="AP2783" s="5">
        <f>COUNTIFS($B:$B,$B2783,$AG:$AG,AP$1)</f>
        <v>0</v>
      </c>
      <c r="AQ2783" s="5">
        <f>COUNTIFS($B:$B,$B2783,$AG:$AG,AQ$1)</f>
        <v>0</v>
      </c>
      <c r="AR2783" s="5">
        <f>COUNTIFS($B:$B,$B2783,$AG:$AG,AR$1)</f>
        <v>0</v>
      </c>
      <c r="AS2783" s="5">
        <f>COUNTIFS($B:$B,$B2783,$AG:$AG,AS$1)</f>
        <v>0</v>
      </c>
      <c r="AT2783" s="5">
        <f>COUNTIFS($B:$B,$B2783,$AG:$AG,AT$1)</f>
        <v>0</v>
      </c>
      <c r="AU2783" s="5">
        <f>COUNTIFS($B:$B,$B2783,$AG:$AG,AU$1)</f>
        <v>0</v>
      </c>
    </row>
    <row r="2784" spans="1:47" ht="15" customHeight="1" x14ac:dyDescent="0.35">
      <c r="A2784" s="3">
        <f>IF(B2783=B2784,A2783,A2783+1)</f>
        <v>984</v>
      </c>
      <c r="B2784" s="3" t="s">
        <v>814</v>
      </c>
      <c r="C2784" s="3" t="s">
        <v>813</v>
      </c>
      <c r="D2784" s="3" t="s">
        <v>694</v>
      </c>
      <c r="E2784" s="3" t="s">
        <v>693</v>
      </c>
      <c r="F2784" s="4" t="s">
        <v>8</v>
      </c>
      <c r="G2784" s="4" t="s">
        <v>7</v>
      </c>
      <c r="H2784" s="4" t="s">
        <v>7</v>
      </c>
      <c r="I2784" s="3">
        <v>1</v>
      </c>
      <c r="J2784" s="3" t="s">
        <v>700</v>
      </c>
      <c r="K2784" s="3" t="s">
        <v>699</v>
      </c>
      <c r="L2784" s="3" t="s">
        <v>4</v>
      </c>
      <c r="M2784" s="3" t="s">
        <v>812</v>
      </c>
      <c r="N2784" s="3" t="s">
        <v>656</v>
      </c>
      <c r="P2784" s="3" t="s">
        <v>1</v>
      </c>
      <c r="Q2784" s="2" t="s">
        <v>0</v>
      </c>
      <c r="R2784" s="2"/>
      <c r="S2784" s="2" t="str">
        <f>IF(P2784="심사불필요","-",VLOOKUP(K2784,'[1]자격증 backdata'!A:G,7,0))</f>
        <v>필수</v>
      </c>
      <c r="T2784" s="2" t="str">
        <f>IF(S2784="-","-",IF(COUNTIFS(B:B,B2784,S:S,"필수")&gt;0,"자격요건충족","확인필요"))</f>
        <v>자격요건충족</v>
      </c>
      <c r="U2784" s="2"/>
      <c r="W2784" s="2" t="str">
        <f>IF(Q2784="4급","심사불필요",VLOOKUP(K2784,'[1]자격증 backdata'!A:B,2,0))</f>
        <v>심사불필요</v>
      </c>
      <c r="X2784" s="3" t="str">
        <f>IF(R2784="A", MIN(20, SUMIFS(W:W, B:B, B2784, R:R, "A")),IF(R2784="B", MIN(30, SUMIFS(W:W, B:B, B2784, R:R, "B")),"비해당분야"))</f>
        <v>비해당분야</v>
      </c>
      <c r="Y2784" s="3" t="str">
        <f>IF(R2784="C",MIN(30,IF(COUNTIFS(B:B,B2784,W:W,"가1")=1,25,IF(COUNTIFS(B:B,B2784,W:W,"가1")&gt;=2,30,0))+IF(COUNTIFS(B:B,B2784,W:W,"나1")&gt;=4,30,IF(COUNTIFS(B:B,B2784,W:W,"나1")=3,26,IF(COUNTIFS(B:B,B2784,W:W,"나1")=2,22,IF(COUNTIFS(B:B,B2784,W:W,"나1")=1,18,0)))))+MIN(30,IF(COUNTIFS(B:B,B2784,W:W,"가2")=1,25,IF(COUNTIFS(B:B,B2784,W:W,"가2")&gt;=2,30,0))+IF(COUNTIFS(B:B,B2784,W:W,"나2")=3,30,IF(COUNTIFS(B:B,B2784,W:W,"나2")=2,25,IF(COUNTIFS(B:B,B2784,W:W,"나2")=1,20,0)))),"비해당분야")</f>
        <v>비해당분야</v>
      </c>
      <c r="Z2784" s="3" t="str">
        <f>IF(R2784="C",VLOOKUP(K2784,'[1]자격증 backdata'!A:F,6,0),"비해당분야")</f>
        <v>비해당분야</v>
      </c>
      <c r="AA2784" s="3" t="str">
        <f>IF(R2784="C",SUMIF(B:B,B2784,Z:Z),"비해당분야")</f>
        <v>비해당분야</v>
      </c>
      <c r="AB2784" s="3" t="str">
        <f>IF(R2784="C",SUM(Y2784,AA2784),"비해당분야")</f>
        <v>비해당분야</v>
      </c>
      <c r="AC2784" s="3" t="str">
        <f>IF(R2784="C",AB2784,X2784)</f>
        <v>비해당분야</v>
      </c>
      <c r="AD2784" s="3">
        <f>VLOOKUP(K2784,'[1]자격증 backdata'!A:D,4,0)</f>
        <v>0</v>
      </c>
      <c r="AE2784" s="3">
        <f>IF(_xlfn.MAXIFS(AD:AD,B:B,B2784)&gt;10,10,_xlfn.MAXIFS(AD:AD,B:B,B2784))</f>
        <v>0</v>
      </c>
      <c r="AG2784" s="2">
        <f>VLOOKUP(K2784,'[1]자격증 backdata'!A:C,3,0)</f>
        <v>0</v>
      </c>
      <c r="AH2784" s="2">
        <f>COUNTIFS($B:$B,$B2784,$AG:$AG,AH$1)</f>
        <v>0</v>
      </c>
      <c r="AI2784" s="2">
        <f>COUNTIFS($B:$B,$B2784,$AG:$AG,AI$1)</f>
        <v>0</v>
      </c>
      <c r="AJ2784" s="2">
        <f>COUNTIFS($B:$B,$B2784,$AG:$AG,AJ$1)</f>
        <v>0</v>
      </c>
      <c r="AK2784" s="2">
        <f>COUNTIFS($B:$B,$B2784,$AG:$AG,AK$1)</f>
        <v>0</v>
      </c>
      <c r="AL2784" s="2">
        <f>COUNTIFS($B:$B,$B2784,$AG:$AG,AL$1)</f>
        <v>0</v>
      </c>
      <c r="AM2784" s="2">
        <f>COUNTIFS($B:$B,$B2784,$AG:$AG,AM$1)</f>
        <v>0</v>
      </c>
      <c r="AN2784" s="2">
        <f>COUNTIFS($B:$B,$B2784,$AG:$AG,AN$1)</f>
        <v>0</v>
      </c>
      <c r="AO2784" s="2">
        <f>COUNTIFS($B:$B,$B2784,$AG:$AG,AO$1)</f>
        <v>0</v>
      </c>
      <c r="AP2784" s="2">
        <f>COUNTIFS($B:$B,$B2784,$AG:$AG,AP$1)</f>
        <v>0</v>
      </c>
      <c r="AQ2784" s="2">
        <f>COUNTIFS($B:$B,$B2784,$AG:$AG,AQ$1)</f>
        <v>0</v>
      </c>
      <c r="AR2784" s="2">
        <f>COUNTIFS($B:$B,$B2784,$AG:$AG,AR$1)</f>
        <v>0</v>
      </c>
      <c r="AS2784" s="2">
        <f>COUNTIFS($B:$B,$B2784,$AG:$AG,AS$1)</f>
        <v>0</v>
      </c>
      <c r="AT2784" s="2">
        <f>COUNTIFS($B:$B,$B2784,$AG:$AG,AT$1)</f>
        <v>0</v>
      </c>
      <c r="AU2784" s="2">
        <f>COUNTIFS($B:$B,$B2784,$AG:$AG,AU$1)</f>
        <v>0</v>
      </c>
    </row>
    <row r="2785" spans="1:47" ht="15" customHeight="1" x14ac:dyDescent="0.35">
      <c r="A2785" s="4">
        <f>IF(B2784=B2785,A2784,A2784+1)</f>
        <v>985</v>
      </c>
      <c r="B2785" s="4" t="s">
        <v>810</v>
      </c>
      <c r="C2785" s="4" t="s">
        <v>809</v>
      </c>
      <c r="D2785" s="4" t="s">
        <v>694</v>
      </c>
      <c r="E2785" s="4" t="s">
        <v>693</v>
      </c>
      <c r="F2785" s="4" t="s">
        <v>8</v>
      </c>
      <c r="G2785" s="4" t="s">
        <v>7</v>
      </c>
      <c r="H2785" s="4" t="s">
        <v>7</v>
      </c>
      <c r="I2785" s="4">
        <v>1</v>
      </c>
      <c r="J2785" s="4" t="s">
        <v>700</v>
      </c>
      <c r="K2785" s="4" t="s">
        <v>699</v>
      </c>
      <c r="L2785" s="4" t="s">
        <v>4</v>
      </c>
      <c r="M2785" s="4" t="s">
        <v>811</v>
      </c>
      <c r="N2785" s="4" t="s">
        <v>753</v>
      </c>
      <c r="P2785" s="4" t="s">
        <v>1</v>
      </c>
      <c r="Q2785" s="5" t="s">
        <v>0</v>
      </c>
      <c r="R2785" s="5"/>
      <c r="S2785" s="5" t="str">
        <f>IF(P2785="심사불필요","-",VLOOKUP(K2785,'[1]자격증 backdata'!A:G,7,0))</f>
        <v>필수</v>
      </c>
      <c r="T2785" s="5" t="str">
        <f>IF(S2785="-","-",IF(COUNTIFS(B:B,B2785,S:S,"필수")&gt;0,"자격요건충족","확인필요"))</f>
        <v>자격요건충족</v>
      </c>
      <c r="U2785" s="5"/>
      <c r="W2785" s="5" t="str">
        <f>IF(Q2785="4급","심사불필요",VLOOKUP(K2785,'[1]자격증 backdata'!A:B,2,0))</f>
        <v>심사불필요</v>
      </c>
      <c r="X2785" s="4" t="str">
        <f>IF(R2785="A", MIN(20, SUMIFS(W:W, B:B, B2785, R:R, "A")),IF(R2785="B", MIN(30, SUMIFS(W:W, B:B, B2785, R:R, "B")),"비해당분야"))</f>
        <v>비해당분야</v>
      </c>
      <c r="Y2785" s="4" t="str">
        <f>IF(R2785="C",MIN(30,IF(COUNTIFS(B:B,B2785,W:W,"가1")=1,25,IF(COUNTIFS(B:B,B2785,W:W,"가1")&gt;=2,30,0))+IF(COUNTIFS(B:B,B2785,W:W,"나1")&gt;=4,30,IF(COUNTIFS(B:B,B2785,W:W,"나1")=3,26,IF(COUNTIFS(B:B,B2785,W:W,"나1")=2,22,IF(COUNTIFS(B:B,B2785,W:W,"나1")=1,18,0)))))+MIN(30,IF(COUNTIFS(B:B,B2785,W:W,"가2")=1,25,IF(COUNTIFS(B:B,B2785,W:W,"가2")&gt;=2,30,0))+IF(COUNTIFS(B:B,B2785,W:W,"나2")=3,30,IF(COUNTIFS(B:B,B2785,W:W,"나2")=2,25,IF(COUNTIFS(B:B,B2785,W:W,"나2")=1,20,0)))),"비해당분야")</f>
        <v>비해당분야</v>
      </c>
      <c r="Z2785" s="4" t="str">
        <f>IF(R2785="C",VLOOKUP(K2785,'[1]자격증 backdata'!A:F,6,0),"비해당분야")</f>
        <v>비해당분야</v>
      </c>
      <c r="AA2785" s="4" t="str">
        <f>IF(R2785="C",SUMIF(B:B,B2785,Z:Z),"비해당분야")</f>
        <v>비해당분야</v>
      </c>
      <c r="AB2785" s="4" t="str">
        <f>IF(R2785="C",SUM(Y2785,AA2785),"비해당분야")</f>
        <v>비해당분야</v>
      </c>
      <c r="AC2785" s="4" t="str">
        <f>IF(R2785="C",AB2785,X2785)</f>
        <v>비해당분야</v>
      </c>
      <c r="AD2785" s="4">
        <f>VLOOKUP(K2785,'[1]자격증 backdata'!A:D,4,0)</f>
        <v>0</v>
      </c>
      <c r="AE2785" s="4">
        <f>IF(_xlfn.MAXIFS(AD:AD,B:B,B2785)&gt;10,10,_xlfn.MAXIFS(AD:AD,B:B,B2785))</f>
        <v>0</v>
      </c>
      <c r="AG2785" s="5">
        <f>VLOOKUP(K2785,'[1]자격증 backdata'!A:C,3,0)</f>
        <v>0</v>
      </c>
      <c r="AH2785" s="5">
        <f>COUNTIFS($B:$B,$B2785,$AG:$AG,AH$1)</f>
        <v>0</v>
      </c>
      <c r="AI2785" s="5">
        <f>COUNTIFS($B:$B,$B2785,$AG:$AG,AI$1)</f>
        <v>0</v>
      </c>
      <c r="AJ2785" s="5">
        <f>COUNTIFS($B:$B,$B2785,$AG:$AG,AJ$1)</f>
        <v>0</v>
      </c>
      <c r="AK2785" s="5">
        <f>COUNTIFS($B:$B,$B2785,$AG:$AG,AK$1)</f>
        <v>0</v>
      </c>
      <c r="AL2785" s="5">
        <f>COUNTIFS($B:$B,$B2785,$AG:$AG,AL$1)</f>
        <v>0</v>
      </c>
      <c r="AM2785" s="5">
        <f>COUNTIFS($B:$B,$B2785,$AG:$AG,AM$1)</f>
        <v>0</v>
      </c>
      <c r="AN2785" s="5">
        <f>COUNTIFS($B:$B,$B2785,$AG:$AG,AN$1)</f>
        <v>0</v>
      </c>
      <c r="AO2785" s="5">
        <f>COUNTIFS($B:$B,$B2785,$AG:$AG,AO$1)</f>
        <v>0</v>
      </c>
      <c r="AP2785" s="5">
        <f>COUNTIFS($B:$B,$B2785,$AG:$AG,AP$1)</f>
        <v>0</v>
      </c>
      <c r="AQ2785" s="5">
        <f>COUNTIFS($B:$B,$B2785,$AG:$AG,AQ$1)</f>
        <v>0</v>
      </c>
      <c r="AR2785" s="5">
        <f>COUNTIFS($B:$B,$B2785,$AG:$AG,AR$1)</f>
        <v>0</v>
      </c>
      <c r="AS2785" s="5">
        <f>COUNTIFS($B:$B,$B2785,$AG:$AG,AS$1)</f>
        <v>0</v>
      </c>
      <c r="AT2785" s="5">
        <f>COUNTIFS($B:$B,$B2785,$AG:$AG,AT$1)</f>
        <v>0</v>
      </c>
      <c r="AU2785" s="5">
        <f>COUNTIFS($B:$B,$B2785,$AG:$AG,AU$1)</f>
        <v>0</v>
      </c>
    </row>
    <row r="2786" spans="1:47" ht="15" customHeight="1" x14ac:dyDescent="0.35">
      <c r="A2786" s="6">
        <f>IF(B2785=B2786,A2785,A2785+1)</f>
        <v>985</v>
      </c>
      <c r="B2786" s="6" t="s">
        <v>810</v>
      </c>
      <c r="C2786" s="6" t="s">
        <v>809</v>
      </c>
      <c r="D2786" s="6" t="s">
        <v>694</v>
      </c>
      <c r="E2786" s="6" t="s">
        <v>693</v>
      </c>
      <c r="F2786" s="4" t="s">
        <v>7</v>
      </c>
      <c r="G2786" s="4" t="s">
        <v>7</v>
      </c>
      <c r="H2786" s="4" t="s">
        <v>8</v>
      </c>
      <c r="I2786" s="4">
        <v>2</v>
      </c>
      <c r="J2786" s="4" t="s">
        <v>808</v>
      </c>
      <c r="K2786" s="4" t="s">
        <v>807</v>
      </c>
      <c r="L2786" s="4" t="s">
        <v>4</v>
      </c>
      <c r="M2786" s="4" t="s">
        <v>806</v>
      </c>
      <c r="N2786" s="4" t="s">
        <v>805</v>
      </c>
      <c r="P2786" s="4" t="s">
        <v>1</v>
      </c>
      <c r="Q2786" s="5" t="s">
        <v>0</v>
      </c>
      <c r="R2786" s="5"/>
      <c r="S2786" s="5">
        <f>IF(P2786="심사불필요","-",VLOOKUP(K2786,'[1]자격증 backdata'!A:G,7,0))</f>
        <v>0</v>
      </c>
      <c r="T2786" s="5" t="str">
        <f>IF(S2786="-","-",IF(COUNTIFS(B:B,B2786,S:S,"필수")&gt;0,"자격요건충족","확인필요"))</f>
        <v>자격요건충족</v>
      </c>
      <c r="U2786" s="5"/>
      <c r="W2786" s="5" t="str">
        <f>IF(Q2786="4급","심사불필요",VLOOKUP(K2786,'[1]자격증 backdata'!A:B,2,0))</f>
        <v>심사불필요</v>
      </c>
      <c r="X2786" s="4" t="str">
        <f>IF(R2786="A", MIN(20, SUMIFS(W:W, B:B, B2786, R:R, "A")),IF(R2786="B", MIN(30, SUMIFS(W:W, B:B, B2786, R:R, "B")),"비해당분야"))</f>
        <v>비해당분야</v>
      </c>
      <c r="Y2786" s="4" t="str">
        <f>IF(R2786="C",MIN(30,IF(COUNTIFS(B:B,B2786,W:W,"가1")=1,25,IF(COUNTIFS(B:B,B2786,W:W,"가1")&gt;=2,30,0))+IF(COUNTIFS(B:B,B2786,W:W,"나1")&gt;=4,30,IF(COUNTIFS(B:B,B2786,W:W,"나1")=3,26,IF(COUNTIFS(B:B,B2786,W:W,"나1")=2,22,IF(COUNTIFS(B:B,B2786,W:W,"나1")=1,18,0)))))+MIN(30,IF(COUNTIFS(B:B,B2786,W:W,"가2")=1,25,IF(COUNTIFS(B:B,B2786,W:W,"가2")&gt;=2,30,0))+IF(COUNTIFS(B:B,B2786,W:W,"나2")=3,30,IF(COUNTIFS(B:B,B2786,W:W,"나2")=2,25,IF(COUNTIFS(B:B,B2786,W:W,"나2")=1,20,0)))),"비해당분야")</f>
        <v>비해당분야</v>
      </c>
      <c r="Z2786" s="4" t="str">
        <f>IF(R2786="C",VLOOKUP(K2786,'[1]자격증 backdata'!A:F,6,0),"비해당분야")</f>
        <v>비해당분야</v>
      </c>
      <c r="AA2786" s="4" t="str">
        <f>IF(R2786="C",SUMIF(B:B,B2786,Z:Z),"비해당분야")</f>
        <v>비해당분야</v>
      </c>
      <c r="AB2786" s="4" t="str">
        <f>IF(R2786="C",SUM(Y2786,AA2786),"비해당분야")</f>
        <v>비해당분야</v>
      </c>
      <c r="AC2786" s="4" t="str">
        <f>IF(R2786="C",AB2786,X2786)</f>
        <v>비해당분야</v>
      </c>
      <c r="AD2786" s="4">
        <f>VLOOKUP(K2786,'[1]자격증 backdata'!A:D,4,0)</f>
        <v>0</v>
      </c>
      <c r="AE2786" s="4">
        <f>IF(_xlfn.MAXIFS(AD:AD,B:B,B2786)&gt;10,10,_xlfn.MAXIFS(AD:AD,B:B,B2786))</f>
        <v>0</v>
      </c>
      <c r="AG2786" s="5">
        <f>VLOOKUP(K2786,'[1]자격증 backdata'!A:C,3,0)</f>
        <v>0</v>
      </c>
      <c r="AH2786" s="5">
        <f>COUNTIFS($B:$B,$B2786,$AG:$AG,AH$1)</f>
        <v>0</v>
      </c>
      <c r="AI2786" s="5">
        <f>COUNTIFS($B:$B,$B2786,$AG:$AG,AI$1)</f>
        <v>0</v>
      </c>
      <c r="AJ2786" s="5">
        <f>COUNTIFS($B:$B,$B2786,$AG:$AG,AJ$1)</f>
        <v>0</v>
      </c>
      <c r="AK2786" s="5">
        <f>COUNTIFS($B:$B,$B2786,$AG:$AG,AK$1)</f>
        <v>0</v>
      </c>
      <c r="AL2786" s="5">
        <f>COUNTIFS($B:$B,$B2786,$AG:$AG,AL$1)</f>
        <v>0</v>
      </c>
      <c r="AM2786" s="5">
        <f>COUNTIFS($B:$B,$B2786,$AG:$AG,AM$1)</f>
        <v>0</v>
      </c>
      <c r="AN2786" s="5">
        <f>COUNTIFS($B:$B,$B2786,$AG:$AG,AN$1)</f>
        <v>0</v>
      </c>
      <c r="AO2786" s="5">
        <f>COUNTIFS($B:$B,$B2786,$AG:$AG,AO$1)</f>
        <v>0</v>
      </c>
      <c r="AP2786" s="5">
        <f>COUNTIFS($B:$B,$B2786,$AG:$AG,AP$1)</f>
        <v>0</v>
      </c>
      <c r="AQ2786" s="5">
        <f>COUNTIFS($B:$B,$B2786,$AG:$AG,AQ$1)</f>
        <v>0</v>
      </c>
      <c r="AR2786" s="5">
        <f>COUNTIFS($B:$B,$B2786,$AG:$AG,AR$1)</f>
        <v>0</v>
      </c>
      <c r="AS2786" s="5">
        <f>COUNTIFS($B:$B,$B2786,$AG:$AG,AS$1)</f>
        <v>0</v>
      </c>
      <c r="AT2786" s="5">
        <f>COUNTIFS($B:$B,$B2786,$AG:$AG,AT$1)</f>
        <v>0</v>
      </c>
      <c r="AU2786" s="5">
        <f>COUNTIFS($B:$B,$B2786,$AG:$AG,AU$1)</f>
        <v>0</v>
      </c>
    </row>
    <row r="2787" spans="1:47" ht="15" customHeight="1" x14ac:dyDescent="0.35">
      <c r="A2787" s="3">
        <f>IF(B2786=B2787,A2786,A2786+1)</f>
        <v>986</v>
      </c>
      <c r="B2787" s="3" t="s">
        <v>802</v>
      </c>
      <c r="C2787" s="3" t="s">
        <v>801</v>
      </c>
      <c r="D2787" s="3" t="s">
        <v>694</v>
      </c>
      <c r="E2787" s="3" t="s">
        <v>693</v>
      </c>
      <c r="F2787" s="4" t="s">
        <v>8</v>
      </c>
      <c r="G2787" s="4" t="s">
        <v>7</v>
      </c>
      <c r="H2787" s="4" t="s">
        <v>7</v>
      </c>
      <c r="I2787" s="3">
        <v>1</v>
      </c>
      <c r="J2787" s="3" t="s">
        <v>700</v>
      </c>
      <c r="K2787" s="3" t="s">
        <v>699</v>
      </c>
      <c r="L2787" s="3" t="s">
        <v>4</v>
      </c>
      <c r="M2787" s="3" t="s">
        <v>804</v>
      </c>
      <c r="N2787" s="3" t="s">
        <v>656</v>
      </c>
      <c r="P2787" s="3" t="s">
        <v>1</v>
      </c>
      <c r="Q2787" s="2" t="s">
        <v>0</v>
      </c>
      <c r="R2787" s="2"/>
      <c r="S2787" s="2" t="str">
        <f>IF(P2787="심사불필요","-",VLOOKUP(K2787,'[1]자격증 backdata'!A:G,7,0))</f>
        <v>필수</v>
      </c>
      <c r="T2787" s="2" t="str">
        <f>IF(S2787="-","-",IF(COUNTIFS(B:B,B2787,S:S,"필수")&gt;0,"자격요건충족","확인필요"))</f>
        <v>자격요건충족</v>
      </c>
      <c r="U2787" s="2"/>
      <c r="W2787" s="2" t="str">
        <f>IF(Q2787="4급","심사불필요",VLOOKUP(K2787,'[1]자격증 backdata'!A:B,2,0))</f>
        <v>심사불필요</v>
      </c>
      <c r="X2787" s="3" t="str">
        <f>IF(R2787="A", MIN(20, SUMIFS(W:W, B:B, B2787, R:R, "A")),IF(R2787="B", MIN(30, SUMIFS(W:W, B:B, B2787, R:R, "B")),"비해당분야"))</f>
        <v>비해당분야</v>
      </c>
      <c r="Y2787" s="3" t="str">
        <f>IF(R2787="C",MIN(30,IF(COUNTIFS(B:B,B2787,W:W,"가1")=1,25,IF(COUNTIFS(B:B,B2787,W:W,"가1")&gt;=2,30,0))+IF(COUNTIFS(B:B,B2787,W:W,"나1")&gt;=4,30,IF(COUNTIFS(B:B,B2787,W:W,"나1")=3,26,IF(COUNTIFS(B:B,B2787,W:W,"나1")=2,22,IF(COUNTIFS(B:B,B2787,W:W,"나1")=1,18,0)))))+MIN(30,IF(COUNTIFS(B:B,B2787,W:W,"가2")=1,25,IF(COUNTIFS(B:B,B2787,W:W,"가2")&gt;=2,30,0))+IF(COUNTIFS(B:B,B2787,W:W,"나2")=3,30,IF(COUNTIFS(B:B,B2787,W:W,"나2")=2,25,IF(COUNTIFS(B:B,B2787,W:W,"나2")=1,20,0)))),"비해당분야")</f>
        <v>비해당분야</v>
      </c>
      <c r="Z2787" s="3" t="str">
        <f>IF(R2787="C",VLOOKUP(K2787,'[1]자격증 backdata'!A:F,6,0),"비해당분야")</f>
        <v>비해당분야</v>
      </c>
      <c r="AA2787" s="3" t="str">
        <f>IF(R2787="C",SUMIF(B:B,B2787,Z:Z),"비해당분야")</f>
        <v>비해당분야</v>
      </c>
      <c r="AB2787" s="3" t="str">
        <f>IF(R2787="C",SUM(Y2787,AA2787),"비해당분야")</f>
        <v>비해당분야</v>
      </c>
      <c r="AC2787" s="3" t="str">
        <f>IF(R2787="C",AB2787,X2787)</f>
        <v>비해당분야</v>
      </c>
      <c r="AD2787" s="3">
        <f>VLOOKUP(K2787,'[1]자격증 backdata'!A:D,4,0)</f>
        <v>0</v>
      </c>
      <c r="AE2787" s="3">
        <f>IF(_xlfn.MAXIFS(AD:AD,B:B,B2787)&gt;10,10,_xlfn.MAXIFS(AD:AD,B:B,B2787))</f>
        <v>0</v>
      </c>
      <c r="AG2787" s="2">
        <f>VLOOKUP(K2787,'[1]자격증 backdata'!A:C,3,0)</f>
        <v>0</v>
      </c>
      <c r="AH2787" s="2">
        <f>COUNTIFS($B:$B,$B2787,$AG:$AG,AH$1)</f>
        <v>0</v>
      </c>
      <c r="AI2787" s="2">
        <f>COUNTIFS($B:$B,$B2787,$AG:$AG,AI$1)</f>
        <v>0</v>
      </c>
      <c r="AJ2787" s="2">
        <f>COUNTIFS($B:$B,$B2787,$AG:$AG,AJ$1)</f>
        <v>0</v>
      </c>
      <c r="AK2787" s="2">
        <f>COUNTIFS($B:$B,$B2787,$AG:$AG,AK$1)</f>
        <v>0</v>
      </c>
      <c r="AL2787" s="2">
        <f>COUNTIFS($B:$B,$B2787,$AG:$AG,AL$1)</f>
        <v>0</v>
      </c>
      <c r="AM2787" s="2">
        <f>COUNTIFS($B:$B,$B2787,$AG:$AG,AM$1)</f>
        <v>0</v>
      </c>
      <c r="AN2787" s="2">
        <f>COUNTIFS($B:$B,$B2787,$AG:$AG,AN$1)</f>
        <v>0</v>
      </c>
      <c r="AO2787" s="2">
        <f>COUNTIFS($B:$B,$B2787,$AG:$AG,AO$1)</f>
        <v>0</v>
      </c>
      <c r="AP2787" s="2">
        <f>COUNTIFS($B:$B,$B2787,$AG:$AG,AP$1)</f>
        <v>0</v>
      </c>
      <c r="AQ2787" s="2">
        <f>COUNTIFS($B:$B,$B2787,$AG:$AG,AQ$1)</f>
        <v>0</v>
      </c>
      <c r="AR2787" s="2">
        <f>COUNTIFS($B:$B,$B2787,$AG:$AG,AR$1)</f>
        <v>0</v>
      </c>
      <c r="AS2787" s="2">
        <f>COUNTIFS($B:$B,$B2787,$AG:$AG,AS$1)</f>
        <v>0</v>
      </c>
      <c r="AT2787" s="2">
        <f>COUNTIFS($B:$B,$B2787,$AG:$AG,AT$1)</f>
        <v>0</v>
      </c>
      <c r="AU2787" s="2">
        <f>COUNTIFS($B:$B,$B2787,$AG:$AG,AU$1)</f>
        <v>0</v>
      </c>
    </row>
    <row r="2788" spans="1:47" ht="15" customHeight="1" x14ac:dyDescent="0.35">
      <c r="A2788" s="7">
        <f>IF(B2787=B2788,A2787,A2787+1)</f>
        <v>986</v>
      </c>
      <c r="B2788" s="7" t="s">
        <v>802</v>
      </c>
      <c r="C2788" s="7" t="s">
        <v>801</v>
      </c>
      <c r="D2788" s="7" t="s">
        <v>694</v>
      </c>
      <c r="E2788" s="7" t="s">
        <v>693</v>
      </c>
      <c r="F2788" s="4" t="s">
        <v>7</v>
      </c>
      <c r="G2788" s="4" t="s">
        <v>7</v>
      </c>
      <c r="H2788" s="4" t="s">
        <v>8</v>
      </c>
      <c r="I2788" s="3">
        <v>2</v>
      </c>
      <c r="J2788" s="3" t="s">
        <v>717</v>
      </c>
      <c r="K2788" s="3" t="s">
        <v>716</v>
      </c>
      <c r="L2788" s="3" t="s">
        <v>4</v>
      </c>
      <c r="M2788" s="3" t="s">
        <v>803</v>
      </c>
      <c r="N2788" s="3" t="s">
        <v>276</v>
      </c>
      <c r="P2788" s="3" t="s">
        <v>1</v>
      </c>
      <c r="Q2788" s="2" t="s">
        <v>0</v>
      </c>
      <c r="R2788" s="2"/>
      <c r="S2788" s="2">
        <f>IF(P2788="심사불필요","-",VLOOKUP(K2788,'[1]자격증 backdata'!A:G,7,0))</f>
        <v>0</v>
      </c>
      <c r="T2788" s="2" t="str">
        <f>IF(S2788="-","-",IF(COUNTIFS(B:B,B2788,S:S,"필수")&gt;0,"자격요건충족","확인필요"))</f>
        <v>자격요건충족</v>
      </c>
      <c r="U2788" s="2"/>
      <c r="W2788" s="2" t="str">
        <f>IF(Q2788="4급","심사불필요",VLOOKUP(K2788,'[1]자격증 backdata'!A:B,2,0))</f>
        <v>심사불필요</v>
      </c>
      <c r="X2788" s="3" t="str">
        <f>IF(R2788="A", MIN(20, SUMIFS(W:W, B:B, B2788, R:R, "A")),IF(R2788="B", MIN(30, SUMIFS(W:W, B:B, B2788, R:R, "B")),"비해당분야"))</f>
        <v>비해당분야</v>
      </c>
      <c r="Y2788" s="3" t="str">
        <f>IF(R2788="C",MIN(30,IF(COUNTIFS(B:B,B2788,W:W,"가1")=1,25,IF(COUNTIFS(B:B,B2788,W:W,"가1")&gt;=2,30,0))+IF(COUNTIFS(B:B,B2788,W:W,"나1")&gt;=4,30,IF(COUNTIFS(B:B,B2788,W:W,"나1")=3,26,IF(COUNTIFS(B:B,B2788,W:W,"나1")=2,22,IF(COUNTIFS(B:B,B2788,W:W,"나1")=1,18,0)))))+MIN(30,IF(COUNTIFS(B:B,B2788,W:W,"가2")=1,25,IF(COUNTIFS(B:B,B2788,W:W,"가2")&gt;=2,30,0))+IF(COUNTIFS(B:B,B2788,W:W,"나2")=3,30,IF(COUNTIFS(B:B,B2788,W:W,"나2")=2,25,IF(COUNTIFS(B:B,B2788,W:W,"나2")=1,20,0)))),"비해당분야")</f>
        <v>비해당분야</v>
      </c>
      <c r="Z2788" s="3" t="str">
        <f>IF(R2788="C",VLOOKUP(K2788,'[1]자격증 backdata'!A:F,6,0),"비해당분야")</f>
        <v>비해당분야</v>
      </c>
      <c r="AA2788" s="3" t="str">
        <f>IF(R2788="C",SUMIF(B:B,B2788,Z:Z),"비해당분야")</f>
        <v>비해당분야</v>
      </c>
      <c r="AB2788" s="3" t="str">
        <f>IF(R2788="C",SUM(Y2788,AA2788),"비해당분야")</f>
        <v>비해당분야</v>
      </c>
      <c r="AC2788" s="3" t="str">
        <f>IF(R2788="C",AB2788,X2788)</f>
        <v>비해당분야</v>
      </c>
      <c r="AD2788" s="3">
        <f>VLOOKUP(K2788,'[1]자격증 backdata'!A:D,4,0)</f>
        <v>0</v>
      </c>
      <c r="AE2788" s="3">
        <f>IF(_xlfn.MAXIFS(AD:AD,B:B,B2788)&gt;10,10,_xlfn.MAXIFS(AD:AD,B:B,B2788))</f>
        <v>0</v>
      </c>
      <c r="AG2788" s="2">
        <f>VLOOKUP(K2788,'[1]자격증 backdata'!A:C,3,0)</f>
        <v>0</v>
      </c>
      <c r="AH2788" s="2">
        <f>COUNTIFS($B:$B,$B2788,$AG:$AG,AH$1)</f>
        <v>0</v>
      </c>
      <c r="AI2788" s="2">
        <f>COUNTIFS($B:$B,$B2788,$AG:$AG,AI$1)</f>
        <v>0</v>
      </c>
      <c r="AJ2788" s="2">
        <f>COUNTIFS($B:$B,$B2788,$AG:$AG,AJ$1)</f>
        <v>0</v>
      </c>
      <c r="AK2788" s="2">
        <f>COUNTIFS($B:$B,$B2788,$AG:$AG,AK$1)</f>
        <v>0</v>
      </c>
      <c r="AL2788" s="2">
        <f>COUNTIFS($B:$B,$B2788,$AG:$AG,AL$1)</f>
        <v>0</v>
      </c>
      <c r="AM2788" s="2">
        <f>COUNTIFS($B:$B,$B2788,$AG:$AG,AM$1)</f>
        <v>0</v>
      </c>
      <c r="AN2788" s="2">
        <f>COUNTIFS($B:$B,$B2788,$AG:$AG,AN$1)</f>
        <v>0</v>
      </c>
      <c r="AO2788" s="2">
        <f>COUNTIFS($B:$B,$B2788,$AG:$AG,AO$1)</f>
        <v>0</v>
      </c>
      <c r="AP2788" s="2">
        <f>COUNTIFS($B:$B,$B2788,$AG:$AG,AP$1)</f>
        <v>0</v>
      </c>
      <c r="AQ2788" s="2">
        <f>COUNTIFS($B:$B,$B2788,$AG:$AG,AQ$1)</f>
        <v>0</v>
      </c>
      <c r="AR2788" s="2">
        <f>COUNTIFS($B:$B,$B2788,$AG:$AG,AR$1)</f>
        <v>0</v>
      </c>
      <c r="AS2788" s="2">
        <f>COUNTIFS($B:$B,$B2788,$AG:$AG,AS$1)</f>
        <v>0</v>
      </c>
      <c r="AT2788" s="2">
        <f>COUNTIFS($B:$B,$B2788,$AG:$AG,AT$1)</f>
        <v>0</v>
      </c>
      <c r="AU2788" s="2">
        <f>COUNTIFS($B:$B,$B2788,$AG:$AG,AU$1)</f>
        <v>0</v>
      </c>
    </row>
    <row r="2789" spans="1:47" ht="15" customHeight="1" x14ac:dyDescent="0.35">
      <c r="A2789" s="7">
        <f>IF(B2788=B2789,A2788,A2788+1)</f>
        <v>986</v>
      </c>
      <c r="B2789" s="7" t="s">
        <v>802</v>
      </c>
      <c r="C2789" s="7" t="s">
        <v>801</v>
      </c>
      <c r="D2789" s="7" t="s">
        <v>694</v>
      </c>
      <c r="E2789" s="7" t="s">
        <v>693</v>
      </c>
      <c r="F2789" s="4" t="s">
        <v>7</v>
      </c>
      <c r="G2789" s="4" t="s">
        <v>7</v>
      </c>
      <c r="H2789" s="4" t="s">
        <v>8</v>
      </c>
      <c r="I2789" s="3">
        <v>3</v>
      </c>
      <c r="J2789" s="3" t="s">
        <v>714</v>
      </c>
      <c r="K2789" s="3" t="s">
        <v>713</v>
      </c>
      <c r="L2789" s="3" t="s">
        <v>4</v>
      </c>
      <c r="M2789" s="3" t="s">
        <v>800</v>
      </c>
      <c r="N2789" s="3" t="s">
        <v>124</v>
      </c>
      <c r="P2789" s="3" t="s">
        <v>1</v>
      </c>
      <c r="Q2789" s="2" t="s">
        <v>0</v>
      </c>
      <c r="R2789" s="2"/>
      <c r="S2789" s="2">
        <f>IF(P2789="심사불필요","-",VLOOKUP(K2789,'[1]자격증 backdata'!A:G,7,0))</f>
        <v>0</v>
      </c>
      <c r="T2789" s="2" t="str">
        <f>IF(S2789="-","-",IF(COUNTIFS(B:B,B2789,S:S,"필수")&gt;0,"자격요건충족","확인필요"))</f>
        <v>자격요건충족</v>
      </c>
      <c r="U2789" s="2"/>
      <c r="W2789" s="2" t="str">
        <f>IF(Q2789="4급","심사불필요",VLOOKUP(K2789,'[1]자격증 backdata'!A:B,2,0))</f>
        <v>심사불필요</v>
      </c>
      <c r="X2789" s="3" t="str">
        <f>IF(R2789="A", MIN(20, SUMIFS(W:W, B:B, B2789, R:R, "A")),IF(R2789="B", MIN(30, SUMIFS(W:W, B:B, B2789, R:R, "B")),"비해당분야"))</f>
        <v>비해당분야</v>
      </c>
      <c r="Y2789" s="3" t="str">
        <f>IF(R2789="C",MIN(30,IF(COUNTIFS(B:B,B2789,W:W,"가1")=1,25,IF(COUNTIFS(B:B,B2789,W:W,"가1")&gt;=2,30,0))+IF(COUNTIFS(B:B,B2789,W:W,"나1")&gt;=4,30,IF(COUNTIFS(B:B,B2789,W:W,"나1")=3,26,IF(COUNTIFS(B:B,B2789,W:W,"나1")=2,22,IF(COUNTIFS(B:B,B2789,W:W,"나1")=1,18,0)))))+MIN(30,IF(COUNTIFS(B:B,B2789,W:W,"가2")=1,25,IF(COUNTIFS(B:B,B2789,W:W,"가2")&gt;=2,30,0))+IF(COUNTIFS(B:B,B2789,W:W,"나2")=3,30,IF(COUNTIFS(B:B,B2789,W:W,"나2")=2,25,IF(COUNTIFS(B:B,B2789,W:W,"나2")=1,20,0)))),"비해당분야")</f>
        <v>비해당분야</v>
      </c>
      <c r="Z2789" s="3" t="str">
        <f>IF(R2789="C",VLOOKUP(K2789,'[1]자격증 backdata'!A:F,6,0),"비해당분야")</f>
        <v>비해당분야</v>
      </c>
      <c r="AA2789" s="3" t="str">
        <f>IF(R2789="C",SUMIF(B:B,B2789,Z:Z),"비해당분야")</f>
        <v>비해당분야</v>
      </c>
      <c r="AB2789" s="3" t="str">
        <f>IF(R2789="C",SUM(Y2789,AA2789),"비해당분야")</f>
        <v>비해당분야</v>
      </c>
      <c r="AC2789" s="3" t="str">
        <f>IF(R2789="C",AB2789,X2789)</f>
        <v>비해당분야</v>
      </c>
      <c r="AD2789" s="3">
        <f>VLOOKUP(K2789,'[1]자격증 backdata'!A:D,4,0)</f>
        <v>0</v>
      </c>
      <c r="AE2789" s="3">
        <f>IF(_xlfn.MAXIFS(AD:AD,B:B,B2789)&gt;10,10,_xlfn.MAXIFS(AD:AD,B:B,B2789))</f>
        <v>0</v>
      </c>
      <c r="AG2789" s="2">
        <f>VLOOKUP(K2789,'[1]자격증 backdata'!A:C,3,0)</f>
        <v>0</v>
      </c>
      <c r="AH2789" s="2">
        <f>COUNTIFS($B:$B,$B2789,$AG:$AG,AH$1)</f>
        <v>0</v>
      </c>
      <c r="AI2789" s="2">
        <f>COUNTIFS($B:$B,$B2789,$AG:$AG,AI$1)</f>
        <v>0</v>
      </c>
      <c r="AJ2789" s="2">
        <f>COUNTIFS($B:$B,$B2789,$AG:$AG,AJ$1)</f>
        <v>0</v>
      </c>
      <c r="AK2789" s="2">
        <f>COUNTIFS($B:$B,$B2789,$AG:$AG,AK$1)</f>
        <v>0</v>
      </c>
      <c r="AL2789" s="2">
        <f>COUNTIFS($B:$B,$B2789,$AG:$AG,AL$1)</f>
        <v>0</v>
      </c>
      <c r="AM2789" s="2">
        <f>COUNTIFS($B:$B,$B2789,$AG:$AG,AM$1)</f>
        <v>0</v>
      </c>
      <c r="AN2789" s="2">
        <f>COUNTIFS($B:$B,$B2789,$AG:$AG,AN$1)</f>
        <v>0</v>
      </c>
      <c r="AO2789" s="2">
        <f>COUNTIFS($B:$B,$B2789,$AG:$AG,AO$1)</f>
        <v>0</v>
      </c>
      <c r="AP2789" s="2">
        <f>COUNTIFS($B:$B,$B2789,$AG:$AG,AP$1)</f>
        <v>0</v>
      </c>
      <c r="AQ2789" s="2">
        <f>COUNTIFS($B:$B,$B2789,$AG:$AG,AQ$1)</f>
        <v>0</v>
      </c>
      <c r="AR2789" s="2">
        <f>COUNTIFS($B:$B,$B2789,$AG:$AG,AR$1)</f>
        <v>0</v>
      </c>
      <c r="AS2789" s="2">
        <f>COUNTIFS($B:$B,$B2789,$AG:$AG,AS$1)</f>
        <v>0</v>
      </c>
      <c r="AT2789" s="2">
        <f>COUNTIFS($B:$B,$B2789,$AG:$AG,AT$1)</f>
        <v>0</v>
      </c>
      <c r="AU2789" s="2">
        <f>COUNTIFS($B:$B,$B2789,$AG:$AG,AU$1)</f>
        <v>0</v>
      </c>
    </row>
    <row r="2790" spans="1:47" ht="15" customHeight="1" x14ac:dyDescent="0.35">
      <c r="A2790" s="4">
        <f>IF(B2789=B2790,A2789,A2789+1)</f>
        <v>987</v>
      </c>
      <c r="B2790" s="4" t="s">
        <v>798</v>
      </c>
      <c r="C2790" s="4" t="s">
        <v>797</v>
      </c>
      <c r="D2790" s="4" t="s">
        <v>694</v>
      </c>
      <c r="E2790" s="4" t="s">
        <v>693</v>
      </c>
      <c r="F2790" s="4" t="s">
        <v>8</v>
      </c>
      <c r="G2790" s="4" t="s">
        <v>7</v>
      </c>
      <c r="H2790" s="4" t="s">
        <v>7</v>
      </c>
      <c r="I2790" s="4">
        <v>1</v>
      </c>
      <c r="J2790" s="4" t="s">
        <v>700</v>
      </c>
      <c r="K2790" s="4" t="s">
        <v>699</v>
      </c>
      <c r="L2790" s="4" t="s">
        <v>4</v>
      </c>
      <c r="M2790" s="4" t="s">
        <v>799</v>
      </c>
      <c r="N2790" s="4" t="s">
        <v>656</v>
      </c>
      <c r="P2790" s="4" t="s">
        <v>1</v>
      </c>
      <c r="Q2790" s="5" t="s">
        <v>0</v>
      </c>
      <c r="R2790" s="5"/>
      <c r="S2790" s="5" t="str">
        <f>IF(P2790="심사불필요","-",VLOOKUP(K2790,'[1]자격증 backdata'!A:G,7,0))</f>
        <v>필수</v>
      </c>
      <c r="T2790" s="5" t="str">
        <f>IF(S2790="-","-",IF(COUNTIFS(B:B,B2790,S:S,"필수")&gt;0,"자격요건충족","확인필요"))</f>
        <v>자격요건충족</v>
      </c>
      <c r="U2790" s="5"/>
      <c r="W2790" s="5" t="str">
        <f>IF(Q2790="4급","심사불필요",VLOOKUP(K2790,'[1]자격증 backdata'!A:B,2,0))</f>
        <v>심사불필요</v>
      </c>
      <c r="X2790" s="4" t="str">
        <f>IF(R2790="A", MIN(20, SUMIFS(W:W, B:B, B2790, R:R, "A")),IF(R2790="B", MIN(30, SUMIFS(W:W, B:B, B2790, R:R, "B")),"비해당분야"))</f>
        <v>비해당분야</v>
      </c>
      <c r="Y2790" s="4" t="str">
        <f>IF(R2790="C",MIN(30,IF(COUNTIFS(B:B,B2790,W:W,"가1")=1,25,IF(COUNTIFS(B:B,B2790,W:W,"가1")&gt;=2,30,0))+IF(COUNTIFS(B:B,B2790,W:W,"나1")&gt;=4,30,IF(COUNTIFS(B:B,B2790,W:W,"나1")=3,26,IF(COUNTIFS(B:B,B2790,W:W,"나1")=2,22,IF(COUNTIFS(B:B,B2790,W:W,"나1")=1,18,0)))))+MIN(30,IF(COUNTIFS(B:B,B2790,W:W,"가2")=1,25,IF(COUNTIFS(B:B,B2790,W:W,"가2")&gt;=2,30,0))+IF(COUNTIFS(B:B,B2790,W:W,"나2")=3,30,IF(COUNTIFS(B:B,B2790,W:W,"나2")=2,25,IF(COUNTIFS(B:B,B2790,W:W,"나2")=1,20,0)))),"비해당분야")</f>
        <v>비해당분야</v>
      </c>
      <c r="Z2790" s="4" t="str">
        <f>IF(R2790="C",VLOOKUP(K2790,'[1]자격증 backdata'!A:F,6,0),"비해당분야")</f>
        <v>비해당분야</v>
      </c>
      <c r="AA2790" s="4" t="str">
        <f>IF(R2790="C",SUMIF(B:B,B2790,Z:Z),"비해당분야")</f>
        <v>비해당분야</v>
      </c>
      <c r="AB2790" s="4" t="str">
        <f>IF(R2790="C",SUM(Y2790,AA2790),"비해당분야")</f>
        <v>비해당분야</v>
      </c>
      <c r="AC2790" s="4" t="str">
        <f>IF(R2790="C",AB2790,X2790)</f>
        <v>비해당분야</v>
      </c>
      <c r="AD2790" s="4">
        <f>VLOOKUP(K2790,'[1]자격증 backdata'!A:D,4,0)</f>
        <v>0</v>
      </c>
      <c r="AE2790" s="4">
        <f>IF(_xlfn.MAXIFS(AD:AD,B:B,B2790)&gt;10,10,_xlfn.MAXIFS(AD:AD,B:B,B2790))</f>
        <v>5</v>
      </c>
      <c r="AG2790" s="5">
        <f>VLOOKUP(K2790,'[1]자격증 backdata'!A:C,3,0)</f>
        <v>0</v>
      </c>
      <c r="AH2790" s="5">
        <f>COUNTIFS($B:$B,$B2790,$AG:$AG,AH$1)</f>
        <v>0</v>
      </c>
      <c r="AI2790" s="5">
        <f>COUNTIFS($B:$B,$B2790,$AG:$AG,AI$1)</f>
        <v>0</v>
      </c>
      <c r="AJ2790" s="5">
        <f>COUNTIFS($B:$B,$B2790,$AG:$AG,AJ$1)</f>
        <v>0</v>
      </c>
      <c r="AK2790" s="5">
        <f>COUNTIFS($B:$B,$B2790,$AG:$AG,AK$1)</f>
        <v>0</v>
      </c>
      <c r="AL2790" s="5">
        <f>COUNTIFS($B:$B,$B2790,$AG:$AG,AL$1)</f>
        <v>0</v>
      </c>
      <c r="AM2790" s="5">
        <f>COUNTIFS($B:$B,$B2790,$AG:$AG,AM$1)</f>
        <v>0</v>
      </c>
      <c r="AN2790" s="5">
        <f>COUNTIFS($B:$B,$B2790,$AG:$AG,AN$1)</f>
        <v>0</v>
      </c>
      <c r="AO2790" s="5">
        <f>COUNTIFS($B:$B,$B2790,$AG:$AG,AO$1)</f>
        <v>0</v>
      </c>
      <c r="AP2790" s="5">
        <f>COUNTIFS($B:$B,$B2790,$AG:$AG,AP$1)</f>
        <v>0</v>
      </c>
      <c r="AQ2790" s="5">
        <f>COUNTIFS($B:$B,$B2790,$AG:$AG,AQ$1)</f>
        <v>0</v>
      </c>
      <c r="AR2790" s="5">
        <f>COUNTIFS($B:$B,$B2790,$AG:$AG,AR$1)</f>
        <v>0</v>
      </c>
      <c r="AS2790" s="5">
        <f>COUNTIFS($B:$B,$B2790,$AG:$AG,AS$1)</f>
        <v>0</v>
      </c>
      <c r="AT2790" s="5">
        <f>COUNTIFS($B:$B,$B2790,$AG:$AG,AT$1)</f>
        <v>0</v>
      </c>
      <c r="AU2790" s="5">
        <f>COUNTIFS($B:$B,$B2790,$AG:$AG,AU$1)</f>
        <v>0</v>
      </c>
    </row>
    <row r="2791" spans="1:47" ht="15" customHeight="1" x14ac:dyDescent="0.35">
      <c r="A2791" s="6">
        <f>IF(B2790=B2791,A2790,A2790+1)</f>
        <v>987</v>
      </c>
      <c r="B2791" s="6" t="s">
        <v>798</v>
      </c>
      <c r="C2791" s="6" t="s">
        <v>797</v>
      </c>
      <c r="D2791" s="6" t="s">
        <v>694</v>
      </c>
      <c r="E2791" s="6" t="s">
        <v>693</v>
      </c>
      <c r="F2791" s="4" t="s">
        <v>7</v>
      </c>
      <c r="G2791" s="4" t="s">
        <v>7</v>
      </c>
      <c r="H2791" s="4" t="s">
        <v>8</v>
      </c>
      <c r="I2791" s="4">
        <v>2</v>
      </c>
      <c r="J2791" s="4" t="s">
        <v>38</v>
      </c>
      <c r="K2791" s="4" t="s">
        <v>692</v>
      </c>
      <c r="L2791" s="4" t="s">
        <v>36</v>
      </c>
      <c r="M2791" s="4" t="s">
        <v>796</v>
      </c>
      <c r="N2791" s="4" t="s">
        <v>795</v>
      </c>
      <c r="P2791" s="4" t="s">
        <v>1</v>
      </c>
      <c r="Q2791" s="5" t="s">
        <v>0</v>
      </c>
      <c r="R2791" s="5"/>
      <c r="S2791" s="5">
        <f>IF(P2791="심사불필요","-",VLOOKUP(K2791,'[1]자격증 backdata'!A:G,7,0))</f>
        <v>0</v>
      </c>
      <c r="T2791" s="5" t="str">
        <f>IF(S2791="-","-",IF(COUNTIFS(B:B,B2791,S:S,"필수")&gt;0,"자격요건충족","확인필요"))</f>
        <v>자격요건충족</v>
      </c>
      <c r="U2791" s="5"/>
      <c r="W2791" s="5" t="str">
        <f>IF(Q2791="4급","심사불필요",VLOOKUP(K2791,'[1]자격증 backdata'!A:B,2,0))</f>
        <v>심사불필요</v>
      </c>
      <c r="X2791" s="4" t="str">
        <f>IF(R2791="A", MIN(20, SUMIFS(W:W, B:B, B2791, R:R, "A")),IF(R2791="B", MIN(30, SUMIFS(W:W, B:B, B2791, R:R, "B")),"비해당분야"))</f>
        <v>비해당분야</v>
      </c>
      <c r="Y2791" s="4" t="str">
        <f>IF(R2791="C",MIN(30,IF(COUNTIFS(B:B,B2791,W:W,"가1")=1,25,IF(COUNTIFS(B:B,B2791,W:W,"가1")&gt;=2,30,0))+IF(COUNTIFS(B:B,B2791,W:W,"나1")&gt;=4,30,IF(COUNTIFS(B:B,B2791,W:W,"나1")=3,26,IF(COUNTIFS(B:B,B2791,W:W,"나1")=2,22,IF(COUNTIFS(B:B,B2791,W:W,"나1")=1,18,0)))))+MIN(30,IF(COUNTIFS(B:B,B2791,W:W,"가2")=1,25,IF(COUNTIFS(B:B,B2791,W:W,"가2")&gt;=2,30,0))+IF(COUNTIFS(B:B,B2791,W:W,"나2")=3,30,IF(COUNTIFS(B:B,B2791,W:W,"나2")=2,25,IF(COUNTIFS(B:B,B2791,W:W,"나2")=1,20,0)))),"비해당분야")</f>
        <v>비해당분야</v>
      </c>
      <c r="Z2791" s="4" t="str">
        <f>IF(R2791="C",VLOOKUP(K2791,'[1]자격증 backdata'!A:F,6,0),"비해당분야")</f>
        <v>비해당분야</v>
      </c>
      <c r="AA2791" s="4" t="str">
        <f>IF(R2791="C",SUMIF(B:B,B2791,Z:Z),"비해당분야")</f>
        <v>비해당분야</v>
      </c>
      <c r="AB2791" s="4" t="str">
        <f>IF(R2791="C",SUM(Y2791,AA2791),"비해당분야")</f>
        <v>비해당분야</v>
      </c>
      <c r="AC2791" s="4" t="str">
        <f>IF(R2791="C",AB2791,X2791)</f>
        <v>비해당분야</v>
      </c>
      <c r="AD2791" s="4">
        <f>VLOOKUP(K2791,'[1]자격증 backdata'!A:D,4,0)</f>
        <v>5</v>
      </c>
      <c r="AE2791" s="4">
        <f>IF(_xlfn.MAXIFS(AD:AD,B:B,B2791)&gt;10,10,_xlfn.MAXIFS(AD:AD,B:B,B2791))</f>
        <v>5</v>
      </c>
      <c r="AG2791" s="5">
        <f>VLOOKUP(K2791,'[1]자격증 backdata'!A:C,3,0)</f>
        <v>0</v>
      </c>
      <c r="AH2791" s="5">
        <f>COUNTIFS($B:$B,$B2791,$AG:$AG,AH$1)</f>
        <v>0</v>
      </c>
      <c r="AI2791" s="5">
        <f>COUNTIFS($B:$B,$B2791,$AG:$AG,AI$1)</f>
        <v>0</v>
      </c>
      <c r="AJ2791" s="5">
        <f>COUNTIFS($B:$B,$B2791,$AG:$AG,AJ$1)</f>
        <v>0</v>
      </c>
      <c r="AK2791" s="5">
        <f>COUNTIFS($B:$B,$B2791,$AG:$AG,AK$1)</f>
        <v>0</v>
      </c>
      <c r="AL2791" s="5">
        <f>COUNTIFS($B:$B,$B2791,$AG:$AG,AL$1)</f>
        <v>0</v>
      </c>
      <c r="AM2791" s="5">
        <f>COUNTIFS($B:$B,$B2791,$AG:$AG,AM$1)</f>
        <v>0</v>
      </c>
      <c r="AN2791" s="5">
        <f>COUNTIFS($B:$B,$B2791,$AG:$AG,AN$1)</f>
        <v>0</v>
      </c>
      <c r="AO2791" s="5">
        <f>COUNTIFS($B:$B,$B2791,$AG:$AG,AO$1)</f>
        <v>0</v>
      </c>
      <c r="AP2791" s="5">
        <f>COUNTIFS($B:$B,$B2791,$AG:$AG,AP$1)</f>
        <v>0</v>
      </c>
      <c r="AQ2791" s="5">
        <f>COUNTIFS($B:$B,$B2791,$AG:$AG,AQ$1)</f>
        <v>0</v>
      </c>
      <c r="AR2791" s="5">
        <f>COUNTIFS($B:$B,$B2791,$AG:$AG,AR$1)</f>
        <v>0</v>
      </c>
      <c r="AS2791" s="5">
        <f>COUNTIFS($B:$B,$B2791,$AG:$AG,AS$1)</f>
        <v>0</v>
      </c>
      <c r="AT2791" s="5">
        <f>COUNTIFS($B:$B,$B2791,$AG:$AG,AT$1)</f>
        <v>0</v>
      </c>
      <c r="AU2791" s="5">
        <f>COUNTIFS($B:$B,$B2791,$AG:$AG,AU$1)</f>
        <v>0</v>
      </c>
    </row>
    <row r="2792" spans="1:47" ht="15" customHeight="1" x14ac:dyDescent="0.35">
      <c r="A2792" s="3">
        <f>IF(B2791=B2792,A2791,A2791+1)</f>
        <v>988</v>
      </c>
      <c r="B2792" s="3" t="s">
        <v>794</v>
      </c>
      <c r="C2792" s="3" t="s">
        <v>793</v>
      </c>
      <c r="D2792" s="3" t="s">
        <v>694</v>
      </c>
      <c r="E2792" s="3" t="s">
        <v>693</v>
      </c>
      <c r="F2792" s="4" t="s">
        <v>8</v>
      </c>
      <c r="G2792" s="4" t="s">
        <v>7</v>
      </c>
      <c r="H2792" s="4" t="s">
        <v>7</v>
      </c>
      <c r="I2792" s="3">
        <v>1</v>
      </c>
      <c r="J2792" s="3" t="s">
        <v>700</v>
      </c>
      <c r="K2792" s="3" t="s">
        <v>699</v>
      </c>
      <c r="L2792" s="3" t="s">
        <v>4</v>
      </c>
      <c r="M2792" s="3" t="s">
        <v>792</v>
      </c>
      <c r="N2792" s="3" t="s">
        <v>148</v>
      </c>
      <c r="P2792" s="3" t="s">
        <v>1</v>
      </c>
      <c r="Q2792" s="2" t="s">
        <v>0</v>
      </c>
      <c r="R2792" s="2"/>
      <c r="S2792" s="2" t="str">
        <f>IF(P2792="심사불필요","-",VLOOKUP(K2792,'[1]자격증 backdata'!A:G,7,0))</f>
        <v>필수</v>
      </c>
      <c r="T2792" s="2" t="str">
        <f>IF(S2792="-","-",IF(COUNTIFS(B:B,B2792,S:S,"필수")&gt;0,"자격요건충족","확인필요"))</f>
        <v>자격요건충족</v>
      </c>
      <c r="U2792" s="2"/>
      <c r="W2792" s="2" t="str">
        <f>IF(Q2792="4급","심사불필요",VLOOKUP(K2792,'[1]자격증 backdata'!A:B,2,0))</f>
        <v>심사불필요</v>
      </c>
      <c r="X2792" s="3" t="str">
        <f>IF(R2792="A", MIN(20, SUMIFS(W:W, B:B, B2792, R:R, "A")),IF(R2792="B", MIN(30, SUMIFS(W:W, B:B, B2792, R:R, "B")),"비해당분야"))</f>
        <v>비해당분야</v>
      </c>
      <c r="Y2792" s="3" t="str">
        <f>IF(R2792="C",MIN(30,IF(COUNTIFS(B:B,B2792,W:W,"가1")=1,25,IF(COUNTIFS(B:B,B2792,W:W,"가1")&gt;=2,30,0))+IF(COUNTIFS(B:B,B2792,W:W,"나1")&gt;=4,30,IF(COUNTIFS(B:B,B2792,W:W,"나1")=3,26,IF(COUNTIFS(B:B,B2792,W:W,"나1")=2,22,IF(COUNTIFS(B:B,B2792,W:W,"나1")=1,18,0)))))+MIN(30,IF(COUNTIFS(B:B,B2792,W:W,"가2")=1,25,IF(COUNTIFS(B:B,B2792,W:W,"가2")&gt;=2,30,0))+IF(COUNTIFS(B:B,B2792,W:W,"나2")=3,30,IF(COUNTIFS(B:B,B2792,W:W,"나2")=2,25,IF(COUNTIFS(B:B,B2792,W:W,"나2")=1,20,0)))),"비해당분야")</f>
        <v>비해당분야</v>
      </c>
      <c r="Z2792" s="3" t="str">
        <f>IF(R2792="C",VLOOKUP(K2792,'[1]자격증 backdata'!A:F,6,0),"비해당분야")</f>
        <v>비해당분야</v>
      </c>
      <c r="AA2792" s="3" t="str">
        <f>IF(R2792="C",SUMIF(B:B,B2792,Z:Z),"비해당분야")</f>
        <v>비해당분야</v>
      </c>
      <c r="AB2792" s="3" t="str">
        <f>IF(R2792="C",SUM(Y2792,AA2792),"비해당분야")</f>
        <v>비해당분야</v>
      </c>
      <c r="AC2792" s="3" t="str">
        <f>IF(R2792="C",AB2792,X2792)</f>
        <v>비해당분야</v>
      </c>
      <c r="AD2792" s="3">
        <f>VLOOKUP(K2792,'[1]자격증 backdata'!A:D,4,0)</f>
        <v>0</v>
      </c>
      <c r="AE2792" s="3">
        <f>IF(_xlfn.MAXIFS(AD:AD,B:B,B2792)&gt;10,10,_xlfn.MAXIFS(AD:AD,B:B,B2792))</f>
        <v>0</v>
      </c>
      <c r="AG2792" s="2">
        <f>VLOOKUP(K2792,'[1]자격증 backdata'!A:C,3,0)</f>
        <v>0</v>
      </c>
      <c r="AH2792" s="2">
        <f>COUNTIFS($B:$B,$B2792,$AG:$AG,AH$1)</f>
        <v>0</v>
      </c>
      <c r="AI2792" s="2">
        <f>COUNTIFS($B:$B,$B2792,$AG:$AG,AI$1)</f>
        <v>0</v>
      </c>
      <c r="AJ2792" s="2">
        <f>COUNTIFS($B:$B,$B2792,$AG:$AG,AJ$1)</f>
        <v>0</v>
      </c>
      <c r="AK2792" s="2">
        <f>COUNTIFS($B:$B,$B2792,$AG:$AG,AK$1)</f>
        <v>0</v>
      </c>
      <c r="AL2792" s="2">
        <f>COUNTIFS($B:$B,$B2792,$AG:$AG,AL$1)</f>
        <v>0</v>
      </c>
      <c r="AM2792" s="2">
        <f>COUNTIFS($B:$B,$B2792,$AG:$AG,AM$1)</f>
        <v>0</v>
      </c>
      <c r="AN2792" s="2">
        <f>COUNTIFS($B:$B,$B2792,$AG:$AG,AN$1)</f>
        <v>0</v>
      </c>
      <c r="AO2792" s="2">
        <f>COUNTIFS($B:$B,$B2792,$AG:$AG,AO$1)</f>
        <v>0</v>
      </c>
      <c r="AP2792" s="2">
        <f>COUNTIFS($B:$B,$B2792,$AG:$AG,AP$1)</f>
        <v>0</v>
      </c>
      <c r="AQ2792" s="2">
        <f>COUNTIFS($B:$B,$B2792,$AG:$AG,AQ$1)</f>
        <v>0</v>
      </c>
      <c r="AR2792" s="2">
        <f>COUNTIFS($B:$B,$B2792,$AG:$AG,AR$1)</f>
        <v>0</v>
      </c>
      <c r="AS2792" s="2">
        <f>COUNTIFS($B:$B,$B2792,$AG:$AG,AS$1)</f>
        <v>0</v>
      </c>
      <c r="AT2792" s="2">
        <f>COUNTIFS($B:$B,$B2792,$AG:$AG,AT$1)</f>
        <v>0</v>
      </c>
      <c r="AU2792" s="2">
        <f>COUNTIFS($B:$B,$B2792,$AG:$AG,AU$1)</f>
        <v>0</v>
      </c>
    </row>
    <row r="2793" spans="1:47" ht="15" customHeight="1" x14ac:dyDescent="0.35">
      <c r="A2793" s="4">
        <f>IF(B2792=B2793,A2792,A2792+1)</f>
        <v>989</v>
      </c>
      <c r="B2793" s="4" t="s">
        <v>791</v>
      </c>
      <c r="C2793" s="4" t="s">
        <v>790</v>
      </c>
      <c r="D2793" s="4" t="s">
        <v>694</v>
      </c>
      <c r="E2793" s="4" t="s">
        <v>693</v>
      </c>
      <c r="F2793" s="4" t="s">
        <v>8</v>
      </c>
      <c r="G2793" s="4" t="s">
        <v>7</v>
      </c>
      <c r="H2793" s="4" t="s">
        <v>7</v>
      </c>
      <c r="I2793" s="4">
        <v>1</v>
      </c>
      <c r="J2793" s="4" t="s">
        <v>700</v>
      </c>
      <c r="K2793" s="4" t="s">
        <v>699</v>
      </c>
      <c r="L2793" s="4" t="s">
        <v>4</v>
      </c>
      <c r="M2793" s="4" t="s">
        <v>789</v>
      </c>
      <c r="N2793" s="4" t="s">
        <v>395</v>
      </c>
      <c r="P2793" s="4" t="s">
        <v>1</v>
      </c>
      <c r="Q2793" s="5" t="s">
        <v>0</v>
      </c>
      <c r="R2793" s="5"/>
      <c r="S2793" s="5" t="str">
        <f>IF(P2793="심사불필요","-",VLOOKUP(K2793,'[1]자격증 backdata'!A:G,7,0))</f>
        <v>필수</v>
      </c>
      <c r="T2793" s="5" t="str">
        <f>IF(S2793="-","-",IF(COUNTIFS(B:B,B2793,S:S,"필수")&gt;0,"자격요건충족","확인필요"))</f>
        <v>자격요건충족</v>
      </c>
      <c r="U2793" s="5"/>
      <c r="W2793" s="5" t="str">
        <f>IF(Q2793="4급","심사불필요",VLOOKUP(K2793,'[1]자격증 backdata'!A:B,2,0))</f>
        <v>심사불필요</v>
      </c>
      <c r="X2793" s="4" t="str">
        <f>IF(R2793="A", MIN(20, SUMIFS(W:W, B:B, B2793, R:R, "A")),IF(R2793="B", MIN(30, SUMIFS(W:W, B:B, B2793, R:R, "B")),"비해당분야"))</f>
        <v>비해당분야</v>
      </c>
      <c r="Y2793" s="4" t="str">
        <f>IF(R2793="C",MIN(30,IF(COUNTIFS(B:B,B2793,W:W,"가1")=1,25,IF(COUNTIFS(B:B,B2793,W:W,"가1")&gt;=2,30,0))+IF(COUNTIFS(B:B,B2793,W:W,"나1")&gt;=4,30,IF(COUNTIFS(B:B,B2793,W:W,"나1")=3,26,IF(COUNTIFS(B:B,B2793,W:W,"나1")=2,22,IF(COUNTIFS(B:B,B2793,W:W,"나1")=1,18,0)))))+MIN(30,IF(COUNTIFS(B:B,B2793,W:W,"가2")=1,25,IF(COUNTIFS(B:B,B2793,W:W,"가2")&gt;=2,30,0))+IF(COUNTIFS(B:B,B2793,W:W,"나2")=3,30,IF(COUNTIFS(B:B,B2793,W:W,"나2")=2,25,IF(COUNTIFS(B:B,B2793,W:W,"나2")=1,20,0)))),"비해당분야")</f>
        <v>비해당분야</v>
      </c>
      <c r="Z2793" s="4" t="str">
        <f>IF(R2793="C",VLOOKUP(K2793,'[1]자격증 backdata'!A:F,6,0),"비해당분야")</f>
        <v>비해당분야</v>
      </c>
      <c r="AA2793" s="4" t="str">
        <f>IF(R2793="C",SUMIF(B:B,B2793,Z:Z),"비해당분야")</f>
        <v>비해당분야</v>
      </c>
      <c r="AB2793" s="4" t="str">
        <f>IF(R2793="C",SUM(Y2793,AA2793),"비해당분야")</f>
        <v>비해당분야</v>
      </c>
      <c r="AC2793" s="4" t="str">
        <f>IF(R2793="C",AB2793,X2793)</f>
        <v>비해당분야</v>
      </c>
      <c r="AD2793" s="4">
        <f>VLOOKUP(K2793,'[1]자격증 backdata'!A:D,4,0)</f>
        <v>0</v>
      </c>
      <c r="AE2793" s="4">
        <f>IF(_xlfn.MAXIFS(AD:AD,B:B,B2793)&gt;10,10,_xlfn.MAXIFS(AD:AD,B:B,B2793))</f>
        <v>0</v>
      </c>
      <c r="AG2793" s="5">
        <f>VLOOKUP(K2793,'[1]자격증 backdata'!A:C,3,0)</f>
        <v>0</v>
      </c>
      <c r="AH2793" s="5">
        <f>COUNTIFS($B:$B,$B2793,$AG:$AG,AH$1)</f>
        <v>0</v>
      </c>
      <c r="AI2793" s="5">
        <f>COUNTIFS($B:$B,$B2793,$AG:$AG,AI$1)</f>
        <v>0</v>
      </c>
      <c r="AJ2793" s="5">
        <f>COUNTIFS($B:$B,$B2793,$AG:$AG,AJ$1)</f>
        <v>0</v>
      </c>
      <c r="AK2793" s="5">
        <f>COUNTIFS($B:$B,$B2793,$AG:$AG,AK$1)</f>
        <v>0</v>
      </c>
      <c r="AL2793" s="5">
        <f>COUNTIFS($B:$B,$B2793,$AG:$AG,AL$1)</f>
        <v>0</v>
      </c>
      <c r="AM2793" s="5">
        <f>COUNTIFS($B:$B,$B2793,$AG:$AG,AM$1)</f>
        <v>0</v>
      </c>
      <c r="AN2793" s="5">
        <f>COUNTIFS($B:$B,$B2793,$AG:$AG,AN$1)</f>
        <v>0</v>
      </c>
      <c r="AO2793" s="5">
        <f>COUNTIFS($B:$B,$B2793,$AG:$AG,AO$1)</f>
        <v>0</v>
      </c>
      <c r="AP2793" s="5">
        <f>COUNTIFS($B:$B,$B2793,$AG:$AG,AP$1)</f>
        <v>0</v>
      </c>
      <c r="AQ2793" s="5">
        <f>COUNTIFS($B:$B,$B2793,$AG:$AG,AQ$1)</f>
        <v>0</v>
      </c>
      <c r="AR2793" s="5">
        <f>COUNTIFS($B:$B,$B2793,$AG:$AG,AR$1)</f>
        <v>0</v>
      </c>
      <c r="AS2793" s="5">
        <f>COUNTIFS($B:$B,$B2793,$AG:$AG,AS$1)</f>
        <v>0</v>
      </c>
      <c r="AT2793" s="5">
        <f>COUNTIFS($B:$B,$B2793,$AG:$AG,AT$1)</f>
        <v>0</v>
      </c>
      <c r="AU2793" s="5">
        <f>COUNTIFS($B:$B,$B2793,$AG:$AG,AU$1)</f>
        <v>0</v>
      </c>
    </row>
    <row r="2794" spans="1:47" ht="15" customHeight="1" x14ac:dyDescent="0.35">
      <c r="A2794" s="3">
        <f>IF(B2793=B2794,A2793,A2793+1)</f>
        <v>990</v>
      </c>
      <c r="B2794" s="3" t="s">
        <v>787</v>
      </c>
      <c r="C2794" s="3" t="s">
        <v>786</v>
      </c>
      <c r="D2794" s="3" t="s">
        <v>694</v>
      </c>
      <c r="E2794" s="3" t="s">
        <v>693</v>
      </c>
      <c r="F2794" s="4" t="s">
        <v>8</v>
      </c>
      <c r="G2794" s="4" t="s">
        <v>7</v>
      </c>
      <c r="H2794" s="4" t="s">
        <v>7</v>
      </c>
      <c r="I2794" s="3">
        <v>1</v>
      </c>
      <c r="J2794" s="3" t="s">
        <v>700</v>
      </c>
      <c r="K2794" s="3" t="s">
        <v>699</v>
      </c>
      <c r="L2794" s="3" t="s">
        <v>4</v>
      </c>
      <c r="M2794" s="3" t="s">
        <v>788</v>
      </c>
      <c r="N2794" s="3" t="s">
        <v>376</v>
      </c>
      <c r="P2794" s="3" t="s">
        <v>1</v>
      </c>
      <c r="Q2794" s="2" t="s">
        <v>0</v>
      </c>
      <c r="R2794" s="2"/>
      <c r="S2794" s="2" t="str">
        <f>IF(P2794="심사불필요","-",VLOOKUP(K2794,'[1]자격증 backdata'!A:G,7,0))</f>
        <v>필수</v>
      </c>
      <c r="T2794" s="2" t="str">
        <f>IF(S2794="-","-",IF(COUNTIFS(B:B,B2794,S:S,"필수")&gt;0,"자격요건충족","확인필요"))</f>
        <v>자격요건충족</v>
      </c>
      <c r="U2794" s="2"/>
      <c r="W2794" s="2" t="str">
        <f>IF(Q2794="4급","심사불필요",VLOOKUP(K2794,'[1]자격증 backdata'!A:B,2,0))</f>
        <v>심사불필요</v>
      </c>
      <c r="X2794" s="3" t="str">
        <f>IF(R2794="A", MIN(20, SUMIFS(W:W, B:B, B2794, R:R, "A")),IF(R2794="B", MIN(30, SUMIFS(W:W, B:B, B2794, R:R, "B")),"비해당분야"))</f>
        <v>비해당분야</v>
      </c>
      <c r="Y2794" s="3" t="str">
        <f>IF(R2794="C",MIN(30,IF(COUNTIFS(B:B,B2794,W:W,"가1")=1,25,IF(COUNTIFS(B:B,B2794,W:W,"가1")&gt;=2,30,0))+IF(COUNTIFS(B:B,B2794,W:W,"나1")&gt;=4,30,IF(COUNTIFS(B:B,B2794,W:W,"나1")=3,26,IF(COUNTIFS(B:B,B2794,W:W,"나1")=2,22,IF(COUNTIFS(B:B,B2794,W:W,"나1")=1,18,0)))))+MIN(30,IF(COUNTIFS(B:B,B2794,W:W,"가2")=1,25,IF(COUNTIFS(B:B,B2794,W:W,"가2")&gt;=2,30,0))+IF(COUNTIFS(B:B,B2794,W:W,"나2")=3,30,IF(COUNTIFS(B:B,B2794,W:W,"나2")=2,25,IF(COUNTIFS(B:B,B2794,W:W,"나2")=1,20,0)))),"비해당분야")</f>
        <v>비해당분야</v>
      </c>
      <c r="Z2794" s="3" t="str">
        <f>IF(R2794="C",VLOOKUP(K2794,'[1]자격증 backdata'!A:F,6,0),"비해당분야")</f>
        <v>비해당분야</v>
      </c>
      <c r="AA2794" s="3" t="str">
        <f>IF(R2794="C",SUMIF(B:B,B2794,Z:Z),"비해당분야")</f>
        <v>비해당분야</v>
      </c>
      <c r="AB2794" s="3" t="str">
        <f>IF(R2794="C",SUM(Y2794,AA2794),"비해당분야")</f>
        <v>비해당분야</v>
      </c>
      <c r="AC2794" s="3" t="str">
        <f>IF(R2794="C",AB2794,X2794)</f>
        <v>비해당분야</v>
      </c>
      <c r="AD2794" s="3">
        <f>VLOOKUP(K2794,'[1]자격증 backdata'!A:D,4,0)</f>
        <v>0</v>
      </c>
      <c r="AE2794" s="3">
        <f>IF(_xlfn.MAXIFS(AD:AD,B:B,B2794)&gt;10,10,_xlfn.MAXIFS(AD:AD,B:B,B2794))</f>
        <v>5</v>
      </c>
      <c r="AG2794" s="2">
        <f>VLOOKUP(K2794,'[1]자격증 backdata'!A:C,3,0)</f>
        <v>0</v>
      </c>
      <c r="AH2794" s="2">
        <f>COUNTIFS($B:$B,$B2794,$AG:$AG,AH$1)</f>
        <v>0</v>
      </c>
      <c r="AI2794" s="2">
        <f>COUNTIFS($B:$B,$B2794,$AG:$AG,AI$1)</f>
        <v>0</v>
      </c>
      <c r="AJ2794" s="2">
        <f>COUNTIFS($B:$B,$B2794,$AG:$AG,AJ$1)</f>
        <v>0</v>
      </c>
      <c r="AK2794" s="2">
        <f>COUNTIFS($B:$B,$B2794,$AG:$AG,AK$1)</f>
        <v>0</v>
      </c>
      <c r="AL2794" s="2">
        <f>COUNTIFS($B:$B,$B2794,$AG:$AG,AL$1)</f>
        <v>0</v>
      </c>
      <c r="AM2794" s="2">
        <f>COUNTIFS($B:$B,$B2794,$AG:$AG,AM$1)</f>
        <v>0</v>
      </c>
      <c r="AN2794" s="2">
        <f>COUNTIFS($B:$B,$B2794,$AG:$AG,AN$1)</f>
        <v>0</v>
      </c>
      <c r="AO2794" s="2">
        <f>COUNTIFS($B:$B,$B2794,$AG:$AG,AO$1)</f>
        <v>0</v>
      </c>
      <c r="AP2794" s="2">
        <f>COUNTIFS($B:$B,$B2794,$AG:$AG,AP$1)</f>
        <v>0</v>
      </c>
      <c r="AQ2794" s="2">
        <f>COUNTIFS($B:$B,$B2794,$AG:$AG,AQ$1)</f>
        <v>0</v>
      </c>
      <c r="AR2794" s="2">
        <f>COUNTIFS($B:$B,$B2794,$AG:$AG,AR$1)</f>
        <v>0</v>
      </c>
      <c r="AS2794" s="2">
        <f>COUNTIFS($B:$B,$B2794,$AG:$AG,AS$1)</f>
        <v>0</v>
      </c>
      <c r="AT2794" s="2">
        <f>COUNTIFS($B:$B,$B2794,$AG:$AG,AT$1)</f>
        <v>0</v>
      </c>
      <c r="AU2794" s="2">
        <f>COUNTIFS($B:$B,$B2794,$AG:$AG,AU$1)</f>
        <v>0</v>
      </c>
    </row>
    <row r="2795" spans="1:47" ht="15" customHeight="1" x14ac:dyDescent="0.35">
      <c r="A2795" s="7">
        <f>IF(B2794=B2795,A2794,A2794+1)</f>
        <v>990</v>
      </c>
      <c r="B2795" s="7" t="s">
        <v>787</v>
      </c>
      <c r="C2795" s="7" t="s">
        <v>786</v>
      </c>
      <c r="D2795" s="7" t="s">
        <v>694</v>
      </c>
      <c r="E2795" s="7" t="s">
        <v>693</v>
      </c>
      <c r="F2795" s="4" t="s">
        <v>7</v>
      </c>
      <c r="G2795" s="4" t="s">
        <v>7</v>
      </c>
      <c r="H2795" s="4" t="s">
        <v>8</v>
      </c>
      <c r="I2795" s="3">
        <v>2</v>
      </c>
      <c r="J2795" s="3" t="s">
        <v>69</v>
      </c>
      <c r="K2795" s="3" t="s">
        <v>780</v>
      </c>
      <c r="L2795" s="3" t="s">
        <v>36</v>
      </c>
      <c r="M2795" s="3" t="s">
        <v>785</v>
      </c>
      <c r="N2795" s="3" t="s">
        <v>784</v>
      </c>
      <c r="P2795" s="3" t="s">
        <v>1</v>
      </c>
      <c r="Q2795" s="2" t="s">
        <v>0</v>
      </c>
      <c r="R2795" s="2"/>
      <c r="S2795" s="2">
        <f>IF(P2795="심사불필요","-",VLOOKUP(K2795,'[1]자격증 backdata'!A:G,7,0))</f>
        <v>0</v>
      </c>
      <c r="T2795" s="2" t="str">
        <f>IF(S2795="-","-",IF(COUNTIFS(B:B,B2795,S:S,"필수")&gt;0,"자격요건충족","확인필요"))</f>
        <v>자격요건충족</v>
      </c>
      <c r="U2795" s="2"/>
      <c r="W2795" s="2" t="str">
        <f>IF(Q2795="4급","심사불필요",VLOOKUP(K2795,'[1]자격증 backdata'!A:B,2,0))</f>
        <v>심사불필요</v>
      </c>
      <c r="X2795" s="3" t="str">
        <f>IF(R2795="A", MIN(20, SUMIFS(W:W, B:B, B2795, R:R, "A")),IF(R2795="B", MIN(30, SUMIFS(W:W, B:B, B2795, R:R, "B")),"비해당분야"))</f>
        <v>비해당분야</v>
      </c>
      <c r="Y2795" s="3" t="str">
        <f>IF(R2795="C",MIN(30,IF(COUNTIFS(B:B,B2795,W:W,"가1")=1,25,IF(COUNTIFS(B:B,B2795,W:W,"가1")&gt;=2,30,0))+IF(COUNTIFS(B:B,B2795,W:W,"나1")&gt;=4,30,IF(COUNTIFS(B:B,B2795,W:W,"나1")=3,26,IF(COUNTIFS(B:B,B2795,W:W,"나1")=2,22,IF(COUNTIFS(B:B,B2795,W:W,"나1")=1,18,0)))))+MIN(30,IF(COUNTIFS(B:B,B2795,W:W,"가2")=1,25,IF(COUNTIFS(B:B,B2795,W:W,"가2")&gt;=2,30,0))+IF(COUNTIFS(B:B,B2795,W:W,"나2")=3,30,IF(COUNTIFS(B:B,B2795,W:W,"나2")=2,25,IF(COUNTIFS(B:B,B2795,W:W,"나2")=1,20,0)))),"비해당분야")</f>
        <v>비해당분야</v>
      </c>
      <c r="Z2795" s="3" t="str">
        <f>IF(R2795="C",VLOOKUP(K2795,'[1]자격증 backdata'!A:F,6,0),"비해당분야")</f>
        <v>비해당분야</v>
      </c>
      <c r="AA2795" s="3" t="str">
        <f>IF(R2795="C",SUMIF(B:B,B2795,Z:Z),"비해당분야")</f>
        <v>비해당분야</v>
      </c>
      <c r="AB2795" s="3" t="str">
        <f>IF(R2795="C",SUM(Y2795,AA2795),"비해당분야")</f>
        <v>비해당분야</v>
      </c>
      <c r="AC2795" s="3" t="str">
        <f>IF(R2795="C",AB2795,X2795)</f>
        <v>비해당분야</v>
      </c>
      <c r="AD2795" s="3">
        <f>VLOOKUP(K2795,'[1]자격증 backdata'!A:D,4,0)</f>
        <v>5</v>
      </c>
      <c r="AE2795" s="3">
        <f>IF(_xlfn.MAXIFS(AD:AD,B:B,B2795)&gt;10,10,_xlfn.MAXIFS(AD:AD,B:B,B2795))</f>
        <v>5</v>
      </c>
      <c r="AG2795" s="2">
        <f>VLOOKUP(K2795,'[1]자격증 backdata'!A:C,3,0)</f>
        <v>0</v>
      </c>
      <c r="AH2795" s="2">
        <f>COUNTIFS($B:$B,$B2795,$AG:$AG,AH$1)</f>
        <v>0</v>
      </c>
      <c r="AI2795" s="2">
        <f>COUNTIFS($B:$B,$B2795,$AG:$AG,AI$1)</f>
        <v>0</v>
      </c>
      <c r="AJ2795" s="2">
        <f>COUNTIFS($B:$B,$B2795,$AG:$AG,AJ$1)</f>
        <v>0</v>
      </c>
      <c r="AK2795" s="2">
        <f>COUNTIFS($B:$B,$B2795,$AG:$AG,AK$1)</f>
        <v>0</v>
      </c>
      <c r="AL2795" s="2">
        <f>COUNTIFS($B:$B,$B2795,$AG:$AG,AL$1)</f>
        <v>0</v>
      </c>
      <c r="AM2795" s="2">
        <f>COUNTIFS($B:$B,$B2795,$AG:$AG,AM$1)</f>
        <v>0</v>
      </c>
      <c r="AN2795" s="2">
        <f>COUNTIFS($B:$B,$B2795,$AG:$AG,AN$1)</f>
        <v>0</v>
      </c>
      <c r="AO2795" s="2">
        <f>COUNTIFS($B:$B,$B2795,$AG:$AG,AO$1)</f>
        <v>0</v>
      </c>
      <c r="AP2795" s="2">
        <f>COUNTIFS($B:$B,$B2795,$AG:$AG,AP$1)</f>
        <v>0</v>
      </c>
      <c r="AQ2795" s="2">
        <f>COUNTIFS($B:$B,$B2795,$AG:$AG,AQ$1)</f>
        <v>0</v>
      </c>
      <c r="AR2795" s="2">
        <f>COUNTIFS($B:$B,$B2795,$AG:$AG,AR$1)</f>
        <v>0</v>
      </c>
      <c r="AS2795" s="2">
        <f>COUNTIFS($B:$B,$B2795,$AG:$AG,AS$1)</f>
        <v>0</v>
      </c>
      <c r="AT2795" s="2">
        <f>COUNTIFS($B:$B,$B2795,$AG:$AG,AT$1)</f>
        <v>0</v>
      </c>
      <c r="AU2795" s="2">
        <f>COUNTIFS($B:$B,$B2795,$AG:$AG,AU$1)</f>
        <v>0</v>
      </c>
    </row>
    <row r="2796" spans="1:47" ht="15" customHeight="1" x14ac:dyDescent="0.35">
      <c r="A2796" s="4">
        <f>IF(B2795=B2796,A2795,A2795+1)</f>
        <v>991</v>
      </c>
      <c r="B2796" s="4" t="s">
        <v>782</v>
      </c>
      <c r="C2796" s="4" t="s">
        <v>781</v>
      </c>
      <c r="D2796" s="4" t="s">
        <v>694</v>
      </c>
      <c r="E2796" s="4" t="s">
        <v>693</v>
      </c>
      <c r="F2796" s="4" t="s">
        <v>8</v>
      </c>
      <c r="G2796" s="4" t="s">
        <v>7</v>
      </c>
      <c r="H2796" s="4" t="s">
        <v>7</v>
      </c>
      <c r="I2796" s="4">
        <v>1</v>
      </c>
      <c r="J2796" s="4" t="s">
        <v>700</v>
      </c>
      <c r="K2796" s="4" t="s">
        <v>699</v>
      </c>
      <c r="L2796" s="4" t="s">
        <v>4</v>
      </c>
      <c r="M2796" s="4" t="s">
        <v>783</v>
      </c>
      <c r="N2796" s="4" t="s">
        <v>191</v>
      </c>
      <c r="P2796" s="4" t="s">
        <v>1</v>
      </c>
      <c r="Q2796" s="5" t="s">
        <v>0</v>
      </c>
      <c r="R2796" s="5"/>
      <c r="S2796" s="5" t="str">
        <f>IF(P2796="심사불필요","-",VLOOKUP(K2796,'[1]자격증 backdata'!A:G,7,0))</f>
        <v>필수</v>
      </c>
      <c r="T2796" s="5" t="str">
        <f>IF(S2796="-","-",IF(COUNTIFS(B:B,B2796,S:S,"필수")&gt;0,"자격요건충족","확인필요"))</f>
        <v>자격요건충족</v>
      </c>
      <c r="U2796" s="5"/>
      <c r="W2796" s="5" t="str">
        <f>IF(Q2796="4급","심사불필요",VLOOKUP(K2796,'[1]자격증 backdata'!A:B,2,0))</f>
        <v>심사불필요</v>
      </c>
      <c r="X2796" s="4" t="str">
        <f>IF(R2796="A", MIN(20, SUMIFS(W:W, B:B, B2796, R:R, "A")),IF(R2796="B", MIN(30, SUMIFS(W:W, B:B, B2796, R:R, "B")),"비해당분야"))</f>
        <v>비해당분야</v>
      </c>
      <c r="Y2796" s="4" t="str">
        <f>IF(R2796="C",MIN(30,IF(COUNTIFS(B:B,B2796,W:W,"가1")=1,25,IF(COUNTIFS(B:B,B2796,W:W,"가1")&gt;=2,30,0))+IF(COUNTIFS(B:B,B2796,W:W,"나1")&gt;=4,30,IF(COUNTIFS(B:B,B2796,W:W,"나1")=3,26,IF(COUNTIFS(B:B,B2796,W:W,"나1")=2,22,IF(COUNTIFS(B:B,B2796,W:W,"나1")=1,18,0)))))+MIN(30,IF(COUNTIFS(B:B,B2796,W:W,"가2")=1,25,IF(COUNTIFS(B:B,B2796,W:W,"가2")&gt;=2,30,0))+IF(COUNTIFS(B:B,B2796,W:W,"나2")=3,30,IF(COUNTIFS(B:B,B2796,W:W,"나2")=2,25,IF(COUNTIFS(B:B,B2796,W:W,"나2")=1,20,0)))),"비해당분야")</f>
        <v>비해당분야</v>
      </c>
      <c r="Z2796" s="4" t="str">
        <f>IF(R2796="C",VLOOKUP(K2796,'[1]자격증 backdata'!A:F,6,0),"비해당분야")</f>
        <v>비해당분야</v>
      </c>
      <c r="AA2796" s="4" t="str">
        <f>IF(R2796="C",SUMIF(B:B,B2796,Z:Z),"비해당분야")</f>
        <v>비해당분야</v>
      </c>
      <c r="AB2796" s="4" t="str">
        <f>IF(R2796="C",SUM(Y2796,AA2796),"비해당분야")</f>
        <v>비해당분야</v>
      </c>
      <c r="AC2796" s="4" t="str">
        <f>IF(R2796="C",AB2796,X2796)</f>
        <v>비해당분야</v>
      </c>
      <c r="AD2796" s="4">
        <f>VLOOKUP(K2796,'[1]자격증 backdata'!A:D,4,0)</f>
        <v>0</v>
      </c>
      <c r="AE2796" s="4">
        <f>IF(_xlfn.MAXIFS(AD:AD,B:B,B2796)&gt;10,10,_xlfn.MAXIFS(AD:AD,B:B,B2796))</f>
        <v>5</v>
      </c>
      <c r="AG2796" s="5">
        <f>VLOOKUP(K2796,'[1]자격증 backdata'!A:C,3,0)</f>
        <v>0</v>
      </c>
      <c r="AH2796" s="5">
        <f>COUNTIFS($B:$B,$B2796,$AG:$AG,AH$1)</f>
        <v>0</v>
      </c>
      <c r="AI2796" s="5">
        <f>COUNTIFS($B:$B,$B2796,$AG:$AG,AI$1)</f>
        <v>0</v>
      </c>
      <c r="AJ2796" s="5">
        <f>COUNTIFS($B:$B,$B2796,$AG:$AG,AJ$1)</f>
        <v>0</v>
      </c>
      <c r="AK2796" s="5">
        <f>COUNTIFS($B:$B,$B2796,$AG:$AG,AK$1)</f>
        <v>0</v>
      </c>
      <c r="AL2796" s="5">
        <f>COUNTIFS($B:$B,$B2796,$AG:$AG,AL$1)</f>
        <v>0</v>
      </c>
      <c r="AM2796" s="5">
        <f>COUNTIFS($B:$B,$B2796,$AG:$AG,AM$1)</f>
        <v>0</v>
      </c>
      <c r="AN2796" s="5">
        <f>COUNTIFS($B:$B,$B2796,$AG:$AG,AN$1)</f>
        <v>0</v>
      </c>
      <c r="AO2796" s="5">
        <f>COUNTIFS($B:$B,$B2796,$AG:$AG,AO$1)</f>
        <v>0</v>
      </c>
      <c r="AP2796" s="5">
        <f>COUNTIFS($B:$B,$B2796,$AG:$AG,AP$1)</f>
        <v>0</v>
      </c>
      <c r="AQ2796" s="5">
        <f>COUNTIFS($B:$B,$B2796,$AG:$AG,AQ$1)</f>
        <v>0</v>
      </c>
      <c r="AR2796" s="5">
        <f>COUNTIFS($B:$B,$B2796,$AG:$AG,AR$1)</f>
        <v>0</v>
      </c>
      <c r="AS2796" s="5">
        <f>COUNTIFS($B:$B,$B2796,$AG:$AG,AS$1)</f>
        <v>0</v>
      </c>
      <c r="AT2796" s="5">
        <f>COUNTIFS($B:$B,$B2796,$AG:$AG,AT$1)</f>
        <v>0</v>
      </c>
      <c r="AU2796" s="5">
        <f>COUNTIFS($B:$B,$B2796,$AG:$AG,AU$1)</f>
        <v>0</v>
      </c>
    </row>
    <row r="2797" spans="1:47" ht="15" customHeight="1" x14ac:dyDescent="0.35">
      <c r="A2797" s="6">
        <f>IF(B2796=B2797,A2796,A2796+1)</f>
        <v>991</v>
      </c>
      <c r="B2797" s="6" t="s">
        <v>782</v>
      </c>
      <c r="C2797" s="6" t="s">
        <v>781</v>
      </c>
      <c r="D2797" s="6" t="s">
        <v>694</v>
      </c>
      <c r="E2797" s="6" t="s">
        <v>693</v>
      </c>
      <c r="F2797" s="4" t="s">
        <v>7</v>
      </c>
      <c r="G2797" s="4" t="s">
        <v>7</v>
      </c>
      <c r="H2797" s="4" t="s">
        <v>8</v>
      </c>
      <c r="I2797" s="4">
        <v>2</v>
      </c>
      <c r="J2797" s="4" t="s">
        <v>69</v>
      </c>
      <c r="K2797" s="4" t="s">
        <v>780</v>
      </c>
      <c r="L2797" s="4" t="s">
        <v>36</v>
      </c>
      <c r="M2797" s="4" t="s">
        <v>779</v>
      </c>
      <c r="N2797" s="4" t="s">
        <v>778</v>
      </c>
      <c r="P2797" s="4" t="s">
        <v>1</v>
      </c>
      <c r="Q2797" s="5" t="s">
        <v>0</v>
      </c>
      <c r="R2797" s="5"/>
      <c r="S2797" s="5">
        <f>IF(P2797="심사불필요","-",VLOOKUP(K2797,'[1]자격증 backdata'!A:G,7,0))</f>
        <v>0</v>
      </c>
      <c r="T2797" s="5" t="str">
        <f>IF(S2797="-","-",IF(COUNTIFS(B:B,B2797,S:S,"필수")&gt;0,"자격요건충족","확인필요"))</f>
        <v>자격요건충족</v>
      </c>
      <c r="U2797" s="5"/>
      <c r="W2797" s="5" t="str">
        <f>IF(Q2797="4급","심사불필요",VLOOKUP(K2797,'[1]자격증 backdata'!A:B,2,0))</f>
        <v>심사불필요</v>
      </c>
      <c r="X2797" s="4" t="str">
        <f>IF(R2797="A", MIN(20, SUMIFS(W:W, B:B, B2797, R:R, "A")),IF(R2797="B", MIN(30, SUMIFS(W:W, B:B, B2797, R:R, "B")),"비해당분야"))</f>
        <v>비해당분야</v>
      </c>
      <c r="Y2797" s="4" t="str">
        <f>IF(R2797="C",MIN(30,IF(COUNTIFS(B:B,B2797,W:W,"가1")=1,25,IF(COUNTIFS(B:B,B2797,W:W,"가1")&gt;=2,30,0))+IF(COUNTIFS(B:B,B2797,W:W,"나1")&gt;=4,30,IF(COUNTIFS(B:B,B2797,W:W,"나1")=3,26,IF(COUNTIFS(B:B,B2797,W:W,"나1")=2,22,IF(COUNTIFS(B:B,B2797,W:W,"나1")=1,18,0)))))+MIN(30,IF(COUNTIFS(B:B,B2797,W:W,"가2")=1,25,IF(COUNTIFS(B:B,B2797,W:W,"가2")&gt;=2,30,0))+IF(COUNTIFS(B:B,B2797,W:W,"나2")=3,30,IF(COUNTIFS(B:B,B2797,W:W,"나2")=2,25,IF(COUNTIFS(B:B,B2797,W:W,"나2")=1,20,0)))),"비해당분야")</f>
        <v>비해당분야</v>
      </c>
      <c r="Z2797" s="4" t="str">
        <f>IF(R2797="C",VLOOKUP(K2797,'[1]자격증 backdata'!A:F,6,0),"비해당분야")</f>
        <v>비해당분야</v>
      </c>
      <c r="AA2797" s="4" t="str">
        <f>IF(R2797="C",SUMIF(B:B,B2797,Z:Z),"비해당분야")</f>
        <v>비해당분야</v>
      </c>
      <c r="AB2797" s="4" t="str">
        <f>IF(R2797="C",SUM(Y2797,AA2797),"비해당분야")</f>
        <v>비해당분야</v>
      </c>
      <c r="AC2797" s="4" t="str">
        <f>IF(R2797="C",AB2797,X2797)</f>
        <v>비해당분야</v>
      </c>
      <c r="AD2797" s="4">
        <f>VLOOKUP(K2797,'[1]자격증 backdata'!A:D,4,0)</f>
        <v>5</v>
      </c>
      <c r="AE2797" s="4">
        <f>IF(_xlfn.MAXIFS(AD:AD,B:B,B2797)&gt;10,10,_xlfn.MAXIFS(AD:AD,B:B,B2797))</f>
        <v>5</v>
      </c>
      <c r="AG2797" s="5">
        <f>VLOOKUP(K2797,'[1]자격증 backdata'!A:C,3,0)</f>
        <v>0</v>
      </c>
      <c r="AH2797" s="5">
        <f>COUNTIFS($B:$B,$B2797,$AG:$AG,AH$1)</f>
        <v>0</v>
      </c>
      <c r="AI2797" s="5">
        <f>COUNTIFS($B:$B,$B2797,$AG:$AG,AI$1)</f>
        <v>0</v>
      </c>
      <c r="AJ2797" s="5">
        <f>COUNTIFS($B:$B,$B2797,$AG:$AG,AJ$1)</f>
        <v>0</v>
      </c>
      <c r="AK2797" s="5">
        <f>COUNTIFS($B:$B,$B2797,$AG:$AG,AK$1)</f>
        <v>0</v>
      </c>
      <c r="AL2797" s="5">
        <f>COUNTIFS($B:$B,$B2797,$AG:$AG,AL$1)</f>
        <v>0</v>
      </c>
      <c r="AM2797" s="5">
        <f>COUNTIFS($B:$B,$B2797,$AG:$AG,AM$1)</f>
        <v>0</v>
      </c>
      <c r="AN2797" s="5">
        <f>COUNTIFS($B:$B,$B2797,$AG:$AG,AN$1)</f>
        <v>0</v>
      </c>
      <c r="AO2797" s="5">
        <f>COUNTIFS($B:$B,$B2797,$AG:$AG,AO$1)</f>
        <v>0</v>
      </c>
      <c r="AP2797" s="5">
        <f>COUNTIFS($B:$B,$B2797,$AG:$AG,AP$1)</f>
        <v>0</v>
      </c>
      <c r="AQ2797" s="5">
        <f>COUNTIFS($B:$B,$B2797,$AG:$AG,AQ$1)</f>
        <v>0</v>
      </c>
      <c r="AR2797" s="5">
        <f>COUNTIFS($B:$B,$B2797,$AG:$AG,AR$1)</f>
        <v>0</v>
      </c>
      <c r="AS2797" s="5">
        <f>COUNTIFS($B:$B,$B2797,$AG:$AG,AS$1)</f>
        <v>0</v>
      </c>
      <c r="AT2797" s="5">
        <f>COUNTIFS($B:$B,$B2797,$AG:$AG,AT$1)</f>
        <v>0</v>
      </c>
      <c r="AU2797" s="5">
        <f>COUNTIFS($B:$B,$B2797,$AG:$AG,AU$1)</f>
        <v>0</v>
      </c>
    </row>
    <row r="2798" spans="1:47" ht="15" customHeight="1" x14ac:dyDescent="0.35">
      <c r="A2798" s="3">
        <f>IF(B2797=B2798,A2797,A2797+1)</f>
        <v>992</v>
      </c>
      <c r="B2798" s="3" t="s">
        <v>760</v>
      </c>
      <c r="C2798" s="3" t="s">
        <v>759</v>
      </c>
      <c r="D2798" s="3" t="s">
        <v>694</v>
      </c>
      <c r="E2798" s="3" t="s">
        <v>693</v>
      </c>
      <c r="F2798" s="4" t="s">
        <v>8</v>
      </c>
      <c r="G2798" s="4" t="s">
        <v>7</v>
      </c>
      <c r="H2798" s="4" t="s">
        <v>7</v>
      </c>
      <c r="I2798" s="3">
        <v>1</v>
      </c>
      <c r="J2798" s="3" t="s">
        <v>700</v>
      </c>
      <c r="K2798" s="3" t="s">
        <v>699</v>
      </c>
      <c r="L2798" s="3" t="s">
        <v>4</v>
      </c>
      <c r="M2798" s="3" t="s">
        <v>777</v>
      </c>
      <c r="N2798" s="3" t="s">
        <v>656</v>
      </c>
      <c r="P2798" s="3" t="s">
        <v>1</v>
      </c>
      <c r="Q2798" s="2" t="s">
        <v>0</v>
      </c>
      <c r="R2798" s="2"/>
      <c r="S2798" s="2" t="str">
        <f>IF(P2798="심사불필요","-",VLOOKUP(K2798,'[1]자격증 backdata'!A:G,7,0))</f>
        <v>필수</v>
      </c>
      <c r="T2798" s="2" t="str">
        <f>IF(S2798="-","-",IF(COUNTIFS(B:B,B2798,S:S,"필수")&gt;0,"자격요건충족","확인필요"))</f>
        <v>자격요건충족</v>
      </c>
      <c r="U2798" s="2"/>
      <c r="W2798" s="2" t="str">
        <f>IF(Q2798="4급","심사불필요",VLOOKUP(K2798,'[1]자격증 backdata'!A:B,2,0))</f>
        <v>심사불필요</v>
      </c>
      <c r="X2798" s="3" t="str">
        <f>IF(R2798="A", MIN(20, SUMIFS(W:W, B:B, B2798, R:R, "A")),IF(R2798="B", MIN(30, SUMIFS(W:W, B:B, B2798, R:R, "B")),"비해당분야"))</f>
        <v>비해당분야</v>
      </c>
      <c r="Y2798" s="3" t="str">
        <f>IF(R2798="C",MIN(30,IF(COUNTIFS(B:B,B2798,W:W,"가1")=1,25,IF(COUNTIFS(B:B,B2798,W:W,"가1")&gt;=2,30,0))+IF(COUNTIFS(B:B,B2798,W:W,"나1")&gt;=4,30,IF(COUNTIFS(B:B,B2798,W:W,"나1")=3,26,IF(COUNTIFS(B:B,B2798,W:W,"나1")=2,22,IF(COUNTIFS(B:B,B2798,W:W,"나1")=1,18,0)))))+MIN(30,IF(COUNTIFS(B:B,B2798,W:W,"가2")=1,25,IF(COUNTIFS(B:B,B2798,W:W,"가2")&gt;=2,30,0))+IF(COUNTIFS(B:B,B2798,W:W,"나2")=3,30,IF(COUNTIFS(B:B,B2798,W:W,"나2")=2,25,IF(COUNTIFS(B:B,B2798,W:W,"나2")=1,20,0)))),"비해당분야")</f>
        <v>비해당분야</v>
      </c>
      <c r="Z2798" s="3" t="str">
        <f>IF(R2798="C",VLOOKUP(K2798,'[1]자격증 backdata'!A:F,6,0),"비해당분야")</f>
        <v>비해당분야</v>
      </c>
      <c r="AA2798" s="3" t="str">
        <f>IF(R2798="C",SUMIF(B:B,B2798,Z:Z),"비해당분야")</f>
        <v>비해당분야</v>
      </c>
      <c r="AB2798" s="3" t="str">
        <f>IF(R2798="C",SUM(Y2798,AA2798),"비해당분야")</f>
        <v>비해당분야</v>
      </c>
      <c r="AC2798" s="3" t="str">
        <f>IF(R2798="C",AB2798,X2798)</f>
        <v>비해당분야</v>
      </c>
      <c r="AD2798" s="3">
        <f>VLOOKUP(K2798,'[1]자격증 backdata'!A:D,4,0)</f>
        <v>0</v>
      </c>
      <c r="AE2798" s="3">
        <f>IF(_xlfn.MAXIFS(AD:AD,B:B,B2798)&gt;10,10,_xlfn.MAXIFS(AD:AD,B:B,B2798))</f>
        <v>5</v>
      </c>
      <c r="AG2798" s="2">
        <f>VLOOKUP(K2798,'[1]자격증 backdata'!A:C,3,0)</f>
        <v>0</v>
      </c>
      <c r="AH2798" s="2">
        <f>COUNTIFS($B:$B,$B2798,$AG:$AG,AH$1)</f>
        <v>0</v>
      </c>
      <c r="AI2798" s="2">
        <f>COUNTIFS($B:$B,$B2798,$AG:$AG,AI$1)</f>
        <v>0</v>
      </c>
      <c r="AJ2798" s="2">
        <f>COUNTIFS($B:$B,$B2798,$AG:$AG,AJ$1)</f>
        <v>0</v>
      </c>
      <c r="AK2798" s="2">
        <f>COUNTIFS($B:$B,$B2798,$AG:$AG,AK$1)</f>
        <v>0</v>
      </c>
      <c r="AL2798" s="2">
        <f>COUNTIFS($B:$B,$B2798,$AG:$AG,AL$1)</f>
        <v>0</v>
      </c>
      <c r="AM2798" s="2">
        <f>COUNTIFS($B:$B,$B2798,$AG:$AG,AM$1)</f>
        <v>0</v>
      </c>
      <c r="AN2798" s="2">
        <f>COUNTIFS($B:$B,$B2798,$AG:$AG,AN$1)</f>
        <v>0</v>
      </c>
      <c r="AO2798" s="2">
        <f>COUNTIFS($B:$B,$B2798,$AG:$AG,AO$1)</f>
        <v>0</v>
      </c>
      <c r="AP2798" s="2">
        <f>COUNTIFS($B:$B,$B2798,$AG:$AG,AP$1)</f>
        <v>0</v>
      </c>
      <c r="AQ2798" s="2">
        <f>COUNTIFS($B:$B,$B2798,$AG:$AG,AQ$1)</f>
        <v>0</v>
      </c>
      <c r="AR2798" s="2">
        <f>COUNTIFS($B:$B,$B2798,$AG:$AG,AR$1)</f>
        <v>0</v>
      </c>
      <c r="AS2798" s="2">
        <f>COUNTIFS($B:$B,$B2798,$AG:$AG,AS$1)</f>
        <v>0</v>
      </c>
      <c r="AT2798" s="2">
        <f>COUNTIFS($B:$B,$B2798,$AG:$AG,AT$1)</f>
        <v>0</v>
      </c>
      <c r="AU2798" s="2">
        <f>COUNTIFS($B:$B,$B2798,$AG:$AG,AU$1)</f>
        <v>0</v>
      </c>
    </row>
    <row r="2799" spans="1:47" ht="15" customHeight="1" x14ac:dyDescent="0.35">
      <c r="A2799" s="7">
        <f>IF(B2798=B2799,A2798,A2798+1)</f>
        <v>992</v>
      </c>
      <c r="B2799" s="7" t="s">
        <v>760</v>
      </c>
      <c r="C2799" s="7" t="s">
        <v>759</v>
      </c>
      <c r="D2799" s="7" t="s">
        <v>694</v>
      </c>
      <c r="E2799" s="7" t="s">
        <v>693</v>
      </c>
      <c r="F2799" s="4" t="s">
        <v>7</v>
      </c>
      <c r="G2799" s="4" t="s">
        <v>7</v>
      </c>
      <c r="H2799" s="4" t="s">
        <v>8</v>
      </c>
      <c r="I2799" s="3">
        <v>2</v>
      </c>
      <c r="J2799" s="3" t="s">
        <v>38</v>
      </c>
      <c r="K2799" s="3" t="s">
        <v>692</v>
      </c>
      <c r="L2799" s="3" t="s">
        <v>36</v>
      </c>
      <c r="M2799" s="3" t="s">
        <v>776</v>
      </c>
      <c r="N2799" s="3" t="s">
        <v>775</v>
      </c>
      <c r="P2799" s="3" t="s">
        <v>1</v>
      </c>
      <c r="Q2799" s="2" t="s">
        <v>0</v>
      </c>
      <c r="R2799" s="2"/>
      <c r="S2799" s="2">
        <f>IF(P2799="심사불필요","-",VLOOKUP(K2799,'[1]자격증 backdata'!A:G,7,0))</f>
        <v>0</v>
      </c>
      <c r="T2799" s="2" t="str">
        <f>IF(S2799="-","-",IF(COUNTIFS(B:B,B2799,S:S,"필수")&gt;0,"자격요건충족","확인필요"))</f>
        <v>자격요건충족</v>
      </c>
      <c r="U2799" s="2"/>
      <c r="W2799" s="2" t="str">
        <f>IF(Q2799="4급","심사불필요",VLOOKUP(K2799,'[1]자격증 backdata'!A:B,2,0))</f>
        <v>심사불필요</v>
      </c>
      <c r="X2799" s="3" t="str">
        <f>IF(R2799="A", MIN(20, SUMIFS(W:W, B:B, B2799, R:R, "A")),IF(R2799="B", MIN(30, SUMIFS(W:W, B:B, B2799, R:R, "B")),"비해당분야"))</f>
        <v>비해당분야</v>
      </c>
      <c r="Y2799" s="3" t="str">
        <f>IF(R2799="C",MIN(30,IF(COUNTIFS(B:B,B2799,W:W,"가1")=1,25,IF(COUNTIFS(B:B,B2799,W:W,"가1")&gt;=2,30,0))+IF(COUNTIFS(B:B,B2799,W:W,"나1")&gt;=4,30,IF(COUNTIFS(B:B,B2799,W:W,"나1")=3,26,IF(COUNTIFS(B:B,B2799,W:W,"나1")=2,22,IF(COUNTIFS(B:B,B2799,W:W,"나1")=1,18,0)))))+MIN(30,IF(COUNTIFS(B:B,B2799,W:W,"가2")=1,25,IF(COUNTIFS(B:B,B2799,W:W,"가2")&gt;=2,30,0))+IF(COUNTIFS(B:B,B2799,W:W,"나2")=3,30,IF(COUNTIFS(B:B,B2799,W:W,"나2")=2,25,IF(COUNTIFS(B:B,B2799,W:W,"나2")=1,20,0)))),"비해당분야")</f>
        <v>비해당분야</v>
      </c>
      <c r="Z2799" s="3" t="str">
        <f>IF(R2799="C",VLOOKUP(K2799,'[1]자격증 backdata'!A:F,6,0),"비해당분야")</f>
        <v>비해당분야</v>
      </c>
      <c r="AA2799" s="3" t="str">
        <f>IF(R2799="C",SUMIF(B:B,B2799,Z:Z),"비해당분야")</f>
        <v>비해당분야</v>
      </c>
      <c r="AB2799" s="3" t="str">
        <f>IF(R2799="C",SUM(Y2799,AA2799),"비해당분야")</f>
        <v>비해당분야</v>
      </c>
      <c r="AC2799" s="3" t="str">
        <f>IF(R2799="C",AB2799,X2799)</f>
        <v>비해당분야</v>
      </c>
      <c r="AD2799" s="3">
        <f>VLOOKUP(K2799,'[1]자격증 backdata'!A:D,4,0)</f>
        <v>5</v>
      </c>
      <c r="AE2799" s="3">
        <f>IF(_xlfn.MAXIFS(AD:AD,B:B,B2799)&gt;10,10,_xlfn.MAXIFS(AD:AD,B:B,B2799))</f>
        <v>5</v>
      </c>
      <c r="AG2799" s="2">
        <f>VLOOKUP(K2799,'[1]자격증 backdata'!A:C,3,0)</f>
        <v>0</v>
      </c>
      <c r="AH2799" s="2">
        <f>COUNTIFS($B:$B,$B2799,$AG:$AG,AH$1)</f>
        <v>0</v>
      </c>
      <c r="AI2799" s="2">
        <f>COUNTIFS($B:$B,$B2799,$AG:$AG,AI$1)</f>
        <v>0</v>
      </c>
      <c r="AJ2799" s="2">
        <f>COUNTIFS($B:$B,$B2799,$AG:$AG,AJ$1)</f>
        <v>0</v>
      </c>
      <c r="AK2799" s="2">
        <f>COUNTIFS($B:$B,$B2799,$AG:$AG,AK$1)</f>
        <v>0</v>
      </c>
      <c r="AL2799" s="2">
        <f>COUNTIFS($B:$B,$B2799,$AG:$AG,AL$1)</f>
        <v>0</v>
      </c>
      <c r="AM2799" s="2">
        <f>COUNTIFS($B:$B,$B2799,$AG:$AG,AM$1)</f>
        <v>0</v>
      </c>
      <c r="AN2799" s="2">
        <f>COUNTIFS($B:$B,$B2799,$AG:$AG,AN$1)</f>
        <v>0</v>
      </c>
      <c r="AO2799" s="2">
        <f>COUNTIFS($B:$B,$B2799,$AG:$AG,AO$1)</f>
        <v>0</v>
      </c>
      <c r="AP2799" s="2">
        <f>COUNTIFS($B:$B,$B2799,$AG:$AG,AP$1)</f>
        <v>0</v>
      </c>
      <c r="AQ2799" s="2">
        <f>COUNTIFS($B:$B,$B2799,$AG:$AG,AQ$1)</f>
        <v>0</v>
      </c>
      <c r="AR2799" s="2">
        <f>COUNTIFS($B:$B,$B2799,$AG:$AG,AR$1)</f>
        <v>0</v>
      </c>
      <c r="AS2799" s="2">
        <f>COUNTIFS($B:$B,$B2799,$AG:$AG,AS$1)</f>
        <v>0</v>
      </c>
      <c r="AT2799" s="2">
        <f>COUNTIFS($B:$B,$B2799,$AG:$AG,AT$1)</f>
        <v>0</v>
      </c>
      <c r="AU2799" s="2">
        <f>COUNTIFS($B:$B,$B2799,$AG:$AG,AU$1)</f>
        <v>0</v>
      </c>
    </row>
    <row r="2800" spans="1:47" ht="15" customHeight="1" x14ac:dyDescent="0.35">
      <c r="A2800" s="7">
        <f>IF(B2799=B2800,A2799,A2799+1)</f>
        <v>992</v>
      </c>
      <c r="B2800" s="7" t="s">
        <v>760</v>
      </c>
      <c r="C2800" s="7" t="s">
        <v>759</v>
      </c>
      <c r="D2800" s="7" t="s">
        <v>694</v>
      </c>
      <c r="E2800" s="7" t="s">
        <v>693</v>
      </c>
      <c r="F2800" s="4" t="s">
        <v>7</v>
      </c>
      <c r="G2800" s="4" t="s">
        <v>7</v>
      </c>
      <c r="H2800" s="4" t="s">
        <v>8</v>
      </c>
      <c r="I2800" s="3">
        <v>3</v>
      </c>
      <c r="J2800" s="3" t="s">
        <v>774</v>
      </c>
      <c r="K2800" s="3" t="s">
        <v>773</v>
      </c>
      <c r="L2800" s="3" t="s">
        <v>772</v>
      </c>
      <c r="M2800" s="3" t="s">
        <v>771</v>
      </c>
      <c r="N2800" s="3" t="s">
        <v>244</v>
      </c>
      <c r="P2800" s="3" t="s">
        <v>1</v>
      </c>
      <c r="Q2800" s="2" t="s">
        <v>0</v>
      </c>
      <c r="R2800" s="2"/>
      <c r="S2800" s="2">
        <f>IF(P2800="심사불필요","-",VLOOKUP(K2800,'[1]자격증 backdata'!A:G,7,0))</f>
        <v>0</v>
      </c>
      <c r="T2800" s="2" t="str">
        <f>IF(S2800="-","-",IF(COUNTIFS(B:B,B2800,S:S,"필수")&gt;0,"자격요건충족","확인필요"))</f>
        <v>자격요건충족</v>
      </c>
      <c r="U2800" s="2"/>
      <c r="W2800" s="2" t="str">
        <f>IF(Q2800="4급","심사불필요",VLOOKUP(K2800,'[1]자격증 backdata'!A:B,2,0))</f>
        <v>심사불필요</v>
      </c>
      <c r="X2800" s="3" t="str">
        <f>IF(R2800="A", MIN(20, SUMIFS(W:W, B:B, B2800, R:R, "A")),IF(R2800="B", MIN(30, SUMIFS(W:W, B:B, B2800, R:R, "B")),"비해당분야"))</f>
        <v>비해당분야</v>
      </c>
      <c r="Y2800" s="3" t="str">
        <f>IF(R2800="C",MIN(30,IF(COUNTIFS(B:B,B2800,W:W,"가1")=1,25,IF(COUNTIFS(B:B,B2800,W:W,"가1")&gt;=2,30,0))+IF(COUNTIFS(B:B,B2800,W:W,"나1")&gt;=4,30,IF(COUNTIFS(B:B,B2800,W:W,"나1")=3,26,IF(COUNTIFS(B:B,B2800,W:W,"나1")=2,22,IF(COUNTIFS(B:B,B2800,W:W,"나1")=1,18,0)))))+MIN(30,IF(COUNTIFS(B:B,B2800,W:W,"가2")=1,25,IF(COUNTIFS(B:B,B2800,W:W,"가2")&gt;=2,30,0))+IF(COUNTIFS(B:B,B2800,W:W,"나2")=3,30,IF(COUNTIFS(B:B,B2800,W:W,"나2")=2,25,IF(COUNTIFS(B:B,B2800,W:W,"나2")=1,20,0)))),"비해당분야")</f>
        <v>비해당분야</v>
      </c>
      <c r="Z2800" s="3" t="str">
        <f>IF(R2800="C",VLOOKUP(K2800,'[1]자격증 backdata'!A:F,6,0),"비해당분야")</f>
        <v>비해당분야</v>
      </c>
      <c r="AA2800" s="3" t="str">
        <f>IF(R2800="C",SUMIF(B:B,B2800,Z:Z),"비해당분야")</f>
        <v>비해당분야</v>
      </c>
      <c r="AB2800" s="3" t="str">
        <f>IF(R2800="C",SUM(Y2800,AA2800),"비해당분야")</f>
        <v>비해당분야</v>
      </c>
      <c r="AC2800" s="3" t="str">
        <f>IF(R2800="C",AB2800,X2800)</f>
        <v>비해당분야</v>
      </c>
      <c r="AD2800" s="3">
        <f>VLOOKUP(K2800,'[1]자격증 backdata'!A:D,4,0)</f>
        <v>0</v>
      </c>
      <c r="AE2800" s="3">
        <f>IF(_xlfn.MAXIFS(AD:AD,B:B,B2800)&gt;10,10,_xlfn.MAXIFS(AD:AD,B:B,B2800))</f>
        <v>5</v>
      </c>
      <c r="AG2800" s="2">
        <f>VLOOKUP(K2800,'[1]자격증 backdata'!A:C,3,0)</f>
        <v>0</v>
      </c>
      <c r="AH2800" s="2">
        <f>COUNTIFS($B:$B,$B2800,$AG:$AG,AH$1)</f>
        <v>0</v>
      </c>
      <c r="AI2800" s="2">
        <f>COUNTIFS($B:$B,$B2800,$AG:$AG,AI$1)</f>
        <v>0</v>
      </c>
      <c r="AJ2800" s="2">
        <f>COUNTIFS($B:$B,$B2800,$AG:$AG,AJ$1)</f>
        <v>0</v>
      </c>
      <c r="AK2800" s="2">
        <f>COUNTIFS($B:$B,$B2800,$AG:$AG,AK$1)</f>
        <v>0</v>
      </c>
      <c r="AL2800" s="2">
        <f>COUNTIFS($B:$B,$B2800,$AG:$AG,AL$1)</f>
        <v>0</v>
      </c>
      <c r="AM2800" s="2">
        <f>COUNTIFS($B:$B,$B2800,$AG:$AG,AM$1)</f>
        <v>0</v>
      </c>
      <c r="AN2800" s="2">
        <f>COUNTIFS($B:$B,$B2800,$AG:$AG,AN$1)</f>
        <v>0</v>
      </c>
      <c r="AO2800" s="2">
        <f>COUNTIFS($B:$B,$B2800,$AG:$AG,AO$1)</f>
        <v>0</v>
      </c>
      <c r="AP2800" s="2">
        <f>COUNTIFS($B:$B,$B2800,$AG:$AG,AP$1)</f>
        <v>0</v>
      </c>
      <c r="AQ2800" s="2">
        <f>COUNTIFS($B:$B,$B2800,$AG:$AG,AQ$1)</f>
        <v>0</v>
      </c>
      <c r="AR2800" s="2">
        <f>COUNTIFS($B:$B,$B2800,$AG:$AG,AR$1)</f>
        <v>0</v>
      </c>
      <c r="AS2800" s="2">
        <f>COUNTIFS($B:$B,$B2800,$AG:$AG,AS$1)</f>
        <v>0</v>
      </c>
      <c r="AT2800" s="2">
        <f>COUNTIFS($B:$B,$B2800,$AG:$AG,AT$1)</f>
        <v>0</v>
      </c>
      <c r="AU2800" s="2">
        <f>COUNTIFS($B:$B,$B2800,$AG:$AG,AU$1)</f>
        <v>0</v>
      </c>
    </row>
    <row r="2801" spans="1:47" ht="15" customHeight="1" x14ac:dyDescent="0.35">
      <c r="A2801" s="7">
        <f>IF(B2800=B2801,A2800,A2800+1)</f>
        <v>992</v>
      </c>
      <c r="B2801" s="7" t="s">
        <v>760</v>
      </c>
      <c r="C2801" s="7" t="s">
        <v>759</v>
      </c>
      <c r="D2801" s="7" t="s">
        <v>694</v>
      </c>
      <c r="E2801" s="7" t="s">
        <v>693</v>
      </c>
      <c r="F2801" s="4" t="s">
        <v>7</v>
      </c>
      <c r="G2801" s="4" t="s">
        <v>7</v>
      </c>
      <c r="H2801" s="4" t="s">
        <v>8</v>
      </c>
      <c r="I2801" s="3">
        <v>4</v>
      </c>
      <c r="J2801" s="3" t="s">
        <v>203</v>
      </c>
      <c r="K2801" s="3" t="s">
        <v>770</v>
      </c>
      <c r="L2801" s="3" t="s">
        <v>201</v>
      </c>
      <c r="M2801" s="3" t="s">
        <v>769</v>
      </c>
      <c r="N2801" s="3" t="s">
        <v>768</v>
      </c>
      <c r="P2801" s="3" t="s">
        <v>1</v>
      </c>
      <c r="Q2801" s="2" t="s">
        <v>0</v>
      </c>
      <c r="R2801" s="2"/>
      <c r="S2801" s="2">
        <f>IF(P2801="심사불필요","-",VLOOKUP(K2801,'[1]자격증 backdata'!A:G,7,0))</f>
        <v>0</v>
      </c>
      <c r="T2801" s="2" t="str">
        <f>IF(S2801="-","-",IF(COUNTIFS(B:B,B2801,S:S,"필수")&gt;0,"자격요건충족","확인필요"))</f>
        <v>자격요건충족</v>
      </c>
      <c r="U2801" s="2"/>
      <c r="W2801" s="2" t="str">
        <f>IF(Q2801="4급","심사불필요",VLOOKUP(K2801,'[1]자격증 backdata'!A:B,2,0))</f>
        <v>심사불필요</v>
      </c>
      <c r="X2801" s="3" t="str">
        <f>IF(R2801="A", MIN(20, SUMIFS(W:W, B:B, B2801, R:R, "A")),IF(R2801="B", MIN(30, SUMIFS(W:W, B:B, B2801, R:R, "B")),"비해당분야"))</f>
        <v>비해당분야</v>
      </c>
      <c r="Y2801" s="3" t="str">
        <f>IF(R2801="C",MIN(30,IF(COUNTIFS(B:B,B2801,W:W,"가1")=1,25,IF(COUNTIFS(B:B,B2801,W:W,"가1")&gt;=2,30,0))+IF(COUNTIFS(B:B,B2801,W:W,"나1")&gt;=4,30,IF(COUNTIFS(B:B,B2801,W:W,"나1")=3,26,IF(COUNTIFS(B:B,B2801,W:W,"나1")=2,22,IF(COUNTIFS(B:B,B2801,W:W,"나1")=1,18,0)))))+MIN(30,IF(COUNTIFS(B:B,B2801,W:W,"가2")=1,25,IF(COUNTIFS(B:B,B2801,W:W,"가2")&gt;=2,30,0))+IF(COUNTIFS(B:B,B2801,W:W,"나2")=3,30,IF(COUNTIFS(B:B,B2801,W:W,"나2")=2,25,IF(COUNTIFS(B:B,B2801,W:W,"나2")=1,20,0)))),"비해당분야")</f>
        <v>비해당분야</v>
      </c>
      <c r="Z2801" s="3" t="str">
        <f>IF(R2801="C",VLOOKUP(K2801,'[1]자격증 backdata'!A:F,6,0),"비해당분야")</f>
        <v>비해당분야</v>
      </c>
      <c r="AA2801" s="3" t="str">
        <f>IF(R2801="C",SUMIF(B:B,B2801,Z:Z),"비해당분야")</f>
        <v>비해당분야</v>
      </c>
      <c r="AB2801" s="3" t="str">
        <f>IF(R2801="C",SUM(Y2801,AA2801),"비해당분야")</f>
        <v>비해당분야</v>
      </c>
      <c r="AC2801" s="3" t="str">
        <f>IF(R2801="C",AB2801,X2801)</f>
        <v>비해당분야</v>
      </c>
      <c r="AD2801" s="3">
        <f>VLOOKUP(K2801,'[1]자격증 backdata'!A:D,4,0)</f>
        <v>0</v>
      </c>
      <c r="AE2801" s="3">
        <f>IF(_xlfn.MAXIFS(AD:AD,B:B,B2801)&gt;10,10,_xlfn.MAXIFS(AD:AD,B:B,B2801))</f>
        <v>5</v>
      </c>
      <c r="AG2801" s="2">
        <f>VLOOKUP(K2801,'[1]자격증 backdata'!A:C,3,0)</f>
        <v>0</v>
      </c>
      <c r="AH2801" s="2">
        <f>COUNTIFS($B:$B,$B2801,$AG:$AG,AH$1)</f>
        <v>0</v>
      </c>
      <c r="AI2801" s="2">
        <f>COUNTIFS($B:$B,$B2801,$AG:$AG,AI$1)</f>
        <v>0</v>
      </c>
      <c r="AJ2801" s="2">
        <f>COUNTIFS($B:$B,$B2801,$AG:$AG,AJ$1)</f>
        <v>0</v>
      </c>
      <c r="AK2801" s="2">
        <f>COUNTIFS($B:$B,$B2801,$AG:$AG,AK$1)</f>
        <v>0</v>
      </c>
      <c r="AL2801" s="2">
        <f>COUNTIFS($B:$B,$B2801,$AG:$AG,AL$1)</f>
        <v>0</v>
      </c>
      <c r="AM2801" s="2">
        <f>COUNTIFS($B:$B,$B2801,$AG:$AG,AM$1)</f>
        <v>0</v>
      </c>
      <c r="AN2801" s="2">
        <f>COUNTIFS($B:$B,$B2801,$AG:$AG,AN$1)</f>
        <v>0</v>
      </c>
      <c r="AO2801" s="2">
        <f>COUNTIFS($B:$B,$B2801,$AG:$AG,AO$1)</f>
        <v>0</v>
      </c>
      <c r="AP2801" s="2">
        <f>COUNTIFS($B:$B,$B2801,$AG:$AG,AP$1)</f>
        <v>0</v>
      </c>
      <c r="AQ2801" s="2">
        <f>COUNTIFS($B:$B,$B2801,$AG:$AG,AQ$1)</f>
        <v>0</v>
      </c>
      <c r="AR2801" s="2">
        <f>COUNTIFS($B:$B,$B2801,$AG:$AG,AR$1)</f>
        <v>0</v>
      </c>
      <c r="AS2801" s="2">
        <f>COUNTIFS($B:$B,$B2801,$AG:$AG,AS$1)</f>
        <v>0</v>
      </c>
      <c r="AT2801" s="2">
        <f>COUNTIFS($B:$B,$B2801,$AG:$AG,AT$1)</f>
        <v>0</v>
      </c>
      <c r="AU2801" s="2">
        <f>COUNTIFS($B:$B,$B2801,$AG:$AG,AU$1)</f>
        <v>0</v>
      </c>
    </row>
    <row r="2802" spans="1:47" ht="15" customHeight="1" x14ac:dyDescent="0.35">
      <c r="A2802" s="7">
        <f>IF(B2801=B2802,A2801,A2801+1)</f>
        <v>992</v>
      </c>
      <c r="B2802" s="7" t="s">
        <v>760</v>
      </c>
      <c r="C2802" s="7" t="s">
        <v>759</v>
      </c>
      <c r="D2802" s="7" t="s">
        <v>694</v>
      </c>
      <c r="E2802" s="7" t="s">
        <v>693</v>
      </c>
      <c r="F2802" s="4" t="s">
        <v>7</v>
      </c>
      <c r="G2802" s="4" t="s">
        <v>7</v>
      </c>
      <c r="H2802" s="4" t="s">
        <v>8</v>
      </c>
      <c r="I2802" s="3">
        <v>5</v>
      </c>
      <c r="J2802" s="3" t="s">
        <v>633</v>
      </c>
      <c r="K2802" s="3" t="s">
        <v>767</v>
      </c>
      <c r="L2802" s="3" t="s">
        <v>55</v>
      </c>
      <c r="M2802" s="3" t="s">
        <v>766</v>
      </c>
      <c r="N2802" s="3" t="s">
        <v>765</v>
      </c>
      <c r="P2802" s="3" t="s">
        <v>1</v>
      </c>
      <c r="Q2802" s="2" t="s">
        <v>0</v>
      </c>
      <c r="R2802" s="2"/>
      <c r="S2802" s="2">
        <f>IF(P2802="심사불필요","-",VLOOKUP(K2802,'[1]자격증 backdata'!A:G,7,0))</f>
        <v>0</v>
      </c>
      <c r="T2802" s="2" t="str">
        <f>IF(S2802="-","-",IF(COUNTIFS(B:B,B2802,S:S,"필수")&gt;0,"자격요건충족","확인필요"))</f>
        <v>자격요건충족</v>
      </c>
      <c r="U2802" s="2"/>
      <c r="W2802" s="2" t="str">
        <f>IF(Q2802="4급","심사불필요",VLOOKUP(K2802,'[1]자격증 backdata'!A:B,2,0))</f>
        <v>심사불필요</v>
      </c>
      <c r="X2802" s="3" t="str">
        <f>IF(R2802="A", MIN(20, SUMIFS(W:W, B:B, B2802, R:R, "A")),IF(R2802="B", MIN(30, SUMIFS(W:W, B:B, B2802, R:R, "B")),"비해당분야"))</f>
        <v>비해당분야</v>
      </c>
      <c r="Y2802" s="3" t="str">
        <f>IF(R2802="C",MIN(30,IF(COUNTIFS(B:B,B2802,W:W,"가1")=1,25,IF(COUNTIFS(B:B,B2802,W:W,"가1")&gt;=2,30,0))+IF(COUNTIFS(B:B,B2802,W:W,"나1")&gt;=4,30,IF(COUNTIFS(B:B,B2802,W:W,"나1")=3,26,IF(COUNTIFS(B:B,B2802,W:W,"나1")=2,22,IF(COUNTIFS(B:B,B2802,W:W,"나1")=1,18,0)))))+MIN(30,IF(COUNTIFS(B:B,B2802,W:W,"가2")=1,25,IF(COUNTIFS(B:B,B2802,W:W,"가2")&gt;=2,30,0))+IF(COUNTIFS(B:B,B2802,W:W,"나2")=3,30,IF(COUNTIFS(B:B,B2802,W:W,"나2")=2,25,IF(COUNTIFS(B:B,B2802,W:W,"나2")=1,20,0)))),"비해당분야")</f>
        <v>비해당분야</v>
      </c>
      <c r="Z2802" s="3" t="str">
        <f>IF(R2802="C",VLOOKUP(K2802,'[1]자격증 backdata'!A:F,6,0),"비해당분야")</f>
        <v>비해당분야</v>
      </c>
      <c r="AA2802" s="3" t="str">
        <f>IF(R2802="C",SUMIF(B:B,B2802,Z:Z),"비해당분야")</f>
        <v>비해당분야</v>
      </c>
      <c r="AB2802" s="3" t="str">
        <f>IF(R2802="C",SUM(Y2802,AA2802),"비해당분야")</f>
        <v>비해당분야</v>
      </c>
      <c r="AC2802" s="3" t="str">
        <f>IF(R2802="C",AB2802,X2802)</f>
        <v>비해당분야</v>
      </c>
      <c r="AD2802" s="3">
        <f>VLOOKUP(K2802,'[1]자격증 backdata'!A:D,4,0)</f>
        <v>0</v>
      </c>
      <c r="AE2802" s="3">
        <f>IF(_xlfn.MAXIFS(AD:AD,B:B,B2802)&gt;10,10,_xlfn.MAXIFS(AD:AD,B:B,B2802))</f>
        <v>5</v>
      </c>
      <c r="AG2802" s="2">
        <f>VLOOKUP(K2802,'[1]자격증 backdata'!A:C,3,0)</f>
        <v>0</v>
      </c>
      <c r="AH2802" s="2">
        <f>COUNTIFS($B:$B,$B2802,$AG:$AG,AH$1)</f>
        <v>0</v>
      </c>
      <c r="AI2802" s="2">
        <f>COUNTIFS($B:$B,$B2802,$AG:$AG,AI$1)</f>
        <v>0</v>
      </c>
      <c r="AJ2802" s="2">
        <f>COUNTIFS($B:$B,$B2802,$AG:$AG,AJ$1)</f>
        <v>0</v>
      </c>
      <c r="AK2802" s="2">
        <f>COUNTIFS($B:$B,$B2802,$AG:$AG,AK$1)</f>
        <v>0</v>
      </c>
      <c r="AL2802" s="2">
        <f>COUNTIFS($B:$B,$B2802,$AG:$AG,AL$1)</f>
        <v>0</v>
      </c>
      <c r="AM2802" s="2">
        <f>COUNTIFS($B:$B,$B2802,$AG:$AG,AM$1)</f>
        <v>0</v>
      </c>
      <c r="AN2802" s="2">
        <f>COUNTIFS($B:$B,$B2802,$AG:$AG,AN$1)</f>
        <v>0</v>
      </c>
      <c r="AO2802" s="2">
        <f>COUNTIFS($B:$B,$B2802,$AG:$AG,AO$1)</f>
        <v>0</v>
      </c>
      <c r="AP2802" s="2">
        <f>COUNTIFS($B:$B,$B2802,$AG:$AG,AP$1)</f>
        <v>0</v>
      </c>
      <c r="AQ2802" s="2">
        <f>COUNTIFS($B:$B,$B2802,$AG:$AG,AQ$1)</f>
        <v>0</v>
      </c>
      <c r="AR2802" s="2">
        <f>COUNTIFS($B:$B,$B2802,$AG:$AG,AR$1)</f>
        <v>0</v>
      </c>
      <c r="AS2802" s="2">
        <f>COUNTIFS($B:$B,$B2802,$AG:$AG,AS$1)</f>
        <v>0</v>
      </c>
      <c r="AT2802" s="2">
        <f>COUNTIFS($B:$B,$B2802,$AG:$AG,AT$1)</f>
        <v>0</v>
      </c>
      <c r="AU2802" s="2">
        <f>COUNTIFS($B:$B,$B2802,$AG:$AG,AU$1)</f>
        <v>0</v>
      </c>
    </row>
    <row r="2803" spans="1:47" ht="15" customHeight="1" x14ac:dyDescent="0.35">
      <c r="A2803" s="7">
        <f>IF(B2802=B2803,A2802,A2802+1)</f>
        <v>992</v>
      </c>
      <c r="B2803" s="7" t="s">
        <v>760</v>
      </c>
      <c r="C2803" s="7" t="s">
        <v>759</v>
      </c>
      <c r="D2803" s="7" t="s">
        <v>694</v>
      </c>
      <c r="E2803" s="7" t="s">
        <v>693</v>
      </c>
      <c r="F2803" s="4" t="s">
        <v>7</v>
      </c>
      <c r="G2803" s="4" t="s">
        <v>7</v>
      </c>
      <c r="H2803" s="4" t="s">
        <v>8</v>
      </c>
      <c r="I2803" s="3">
        <v>6</v>
      </c>
      <c r="J2803" s="3" t="s">
        <v>764</v>
      </c>
      <c r="K2803" s="3" t="s">
        <v>763</v>
      </c>
      <c r="L2803" s="3" t="s">
        <v>220</v>
      </c>
      <c r="M2803" s="3" t="s">
        <v>762</v>
      </c>
      <c r="N2803" s="3" t="s">
        <v>761</v>
      </c>
      <c r="P2803" s="3" t="s">
        <v>1</v>
      </c>
      <c r="Q2803" s="2" t="s">
        <v>0</v>
      </c>
      <c r="R2803" s="2"/>
      <c r="S2803" s="2">
        <f>IF(P2803="심사불필요","-",VLOOKUP(K2803,'[1]자격증 backdata'!A:G,7,0))</f>
        <v>0</v>
      </c>
      <c r="T2803" s="2" t="str">
        <f>IF(S2803="-","-",IF(COUNTIFS(B:B,B2803,S:S,"필수")&gt;0,"자격요건충족","확인필요"))</f>
        <v>자격요건충족</v>
      </c>
      <c r="U2803" s="2"/>
      <c r="W2803" s="2" t="str">
        <f>IF(Q2803="4급","심사불필요",VLOOKUP(K2803,'[1]자격증 backdata'!A:B,2,0))</f>
        <v>심사불필요</v>
      </c>
      <c r="X2803" s="3" t="str">
        <f>IF(R2803="A", MIN(20, SUMIFS(W:W, B:B, B2803, R:R, "A")),IF(R2803="B", MIN(30, SUMIFS(W:W, B:B, B2803, R:R, "B")),"비해당분야"))</f>
        <v>비해당분야</v>
      </c>
      <c r="Y2803" s="3" t="str">
        <f>IF(R2803="C",MIN(30,IF(COUNTIFS(B:B,B2803,W:W,"가1")=1,25,IF(COUNTIFS(B:B,B2803,W:W,"가1")&gt;=2,30,0))+IF(COUNTIFS(B:B,B2803,W:W,"나1")&gt;=4,30,IF(COUNTIFS(B:B,B2803,W:W,"나1")=3,26,IF(COUNTIFS(B:B,B2803,W:W,"나1")=2,22,IF(COUNTIFS(B:B,B2803,W:W,"나1")=1,18,0)))))+MIN(30,IF(COUNTIFS(B:B,B2803,W:W,"가2")=1,25,IF(COUNTIFS(B:B,B2803,W:W,"가2")&gt;=2,30,0))+IF(COUNTIFS(B:B,B2803,W:W,"나2")=3,30,IF(COUNTIFS(B:B,B2803,W:W,"나2")=2,25,IF(COUNTIFS(B:B,B2803,W:W,"나2")=1,20,0)))),"비해당분야")</f>
        <v>비해당분야</v>
      </c>
      <c r="Z2803" s="3" t="str">
        <f>IF(R2803="C",VLOOKUP(K2803,'[1]자격증 backdata'!A:F,6,0),"비해당분야")</f>
        <v>비해당분야</v>
      </c>
      <c r="AA2803" s="3" t="str">
        <f>IF(R2803="C",SUMIF(B:B,B2803,Z:Z),"비해당분야")</f>
        <v>비해당분야</v>
      </c>
      <c r="AB2803" s="3" t="str">
        <f>IF(R2803="C",SUM(Y2803,AA2803),"비해당분야")</f>
        <v>비해당분야</v>
      </c>
      <c r="AC2803" s="3" t="str">
        <f>IF(R2803="C",AB2803,X2803)</f>
        <v>비해당분야</v>
      </c>
      <c r="AD2803" s="3">
        <f>VLOOKUP(K2803,'[1]자격증 backdata'!A:D,4,0)</f>
        <v>0</v>
      </c>
      <c r="AE2803" s="3">
        <f>IF(_xlfn.MAXIFS(AD:AD,B:B,B2803)&gt;10,10,_xlfn.MAXIFS(AD:AD,B:B,B2803))</f>
        <v>5</v>
      </c>
      <c r="AG2803" s="2">
        <f>VLOOKUP(K2803,'[1]자격증 backdata'!A:C,3,0)</f>
        <v>0</v>
      </c>
      <c r="AH2803" s="2">
        <f>COUNTIFS($B:$B,$B2803,$AG:$AG,AH$1)</f>
        <v>0</v>
      </c>
      <c r="AI2803" s="2">
        <f>COUNTIFS($B:$B,$B2803,$AG:$AG,AI$1)</f>
        <v>0</v>
      </c>
      <c r="AJ2803" s="2">
        <f>COUNTIFS($B:$B,$B2803,$AG:$AG,AJ$1)</f>
        <v>0</v>
      </c>
      <c r="AK2803" s="2">
        <f>COUNTIFS($B:$B,$B2803,$AG:$AG,AK$1)</f>
        <v>0</v>
      </c>
      <c r="AL2803" s="2">
        <f>COUNTIFS($B:$B,$B2803,$AG:$AG,AL$1)</f>
        <v>0</v>
      </c>
      <c r="AM2803" s="2">
        <f>COUNTIFS($B:$B,$B2803,$AG:$AG,AM$1)</f>
        <v>0</v>
      </c>
      <c r="AN2803" s="2">
        <f>COUNTIFS($B:$B,$B2803,$AG:$AG,AN$1)</f>
        <v>0</v>
      </c>
      <c r="AO2803" s="2">
        <f>COUNTIFS($B:$B,$B2803,$AG:$AG,AO$1)</f>
        <v>0</v>
      </c>
      <c r="AP2803" s="2">
        <f>COUNTIFS($B:$B,$B2803,$AG:$AG,AP$1)</f>
        <v>0</v>
      </c>
      <c r="AQ2803" s="2">
        <f>COUNTIFS($B:$B,$B2803,$AG:$AG,AQ$1)</f>
        <v>0</v>
      </c>
      <c r="AR2803" s="2">
        <f>COUNTIFS($B:$B,$B2803,$AG:$AG,AR$1)</f>
        <v>0</v>
      </c>
      <c r="AS2803" s="2">
        <f>COUNTIFS($B:$B,$B2803,$AG:$AG,AS$1)</f>
        <v>0</v>
      </c>
      <c r="AT2803" s="2">
        <f>COUNTIFS($B:$B,$B2803,$AG:$AG,AT$1)</f>
        <v>0</v>
      </c>
      <c r="AU2803" s="2">
        <f>COUNTIFS($B:$B,$B2803,$AG:$AG,AU$1)</f>
        <v>0</v>
      </c>
    </row>
    <row r="2804" spans="1:47" ht="15" customHeight="1" x14ac:dyDescent="0.35">
      <c r="A2804" s="7">
        <f>IF(B2803=B2804,A2803,A2803+1)</f>
        <v>992</v>
      </c>
      <c r="B2804" s="7" t="s">
        <v>760</v>
      </c>
      <c r="C2804" s="7" t="s">
        <v>759</v>
      </c>
      <c r="D2804" s="7" t="s">
        <v>694</v>
      </c>
      <c r="E2804" s="7" t="s">
        <v>693</v>
      </c>
      <c r="F2804" s="4" t="s">
        <v>7</v>
      </c>
      <c r="G2804" s="4" t="s">
        <v>7</v>
      </c>
      <c r="H2804" s="4" t="s">
        <v>8</v>
      </c>
      <c r="I2804" s="3">
        <v>7</v>
      </c>
      <c r="J2804" s="3" t="s">
        <v>758</v>
      </c>
      <c r="K2804" s="3" t="s">
        <v>757</v>
      </c>
      <c r="L2804" s="3" t="s">
        <v>15</v>
      </c>
      <c r="M2804" s="3" t="s">
        <v>756</v>
      </c>
      <c r="N2804" s="3" t="s">
        <v>755</v>
      </c>
      <c r="P2804" s="3" t="s">
        <v>1</v>
      </c>
      <c r="Q2804" s="2" t="s">
        <v>0</v>
      </c>
      <c r="R2804" s="2"/>
      <c r="S2804" s="2">
        <f>IF(P2804="심사불필요","-",VLOOKUP(K2804,'[1]자격증 backdata'!A:G,7,0))</f>
        <v>0</v>
      </c>
      <c r="T2804" s="2" t="str">
        <f>IF(S2804="-","-",IF(COUNTIFS(B:B,B2804,S:S,"필수")&gt;0,"자격요건충족","확인필요"))</f>
        <v>자격요건충족</v>
      </c>
      <c r="U2804" s="2"/>
      <c r="W2804" s="2" t="str">
        <f>IF(Q2804="4급","심사불필요",VLOOKUP(K2804,'[1]자격증 backdata'!A:B,2,0))</f>
        <v>심사불필요</v>
      </c>
      <c r="X2804" s="3" t="str">
        <f>IF(R2804="A", MIN(20, SUMIFS(W:W, B:B, B2804, R:R, "A")),IF(R2804="B", MIN(30, SUMIFS(W:W, B:B, B2804, R:R, "B")),"비해당분야"))</f>
        <v>비해당분야</v>
      </c>
      <c r="Y2804" s="3" t="str">
        <f>IF(R2804="C",MIN(30,IF(COUNTIFS(B:B,B2804,W:W,"가1")=1,25,IF(COUNTIFS(B:B,B2804,W:W,"가1")&gt;=2,30,0))+IF(COUNTIFS(B:B,B2804,W:W,"나1")&gt;=4,30,IF(COUNTIFS(B:B,B2804,W:W,"나1")=3,26,IF(COUNTIFS(B:B,B2804,W:W,"나1")=2,22,IF(COUNTIFS(B:B,B2804,W:W,"나1")=1,18,0)))))+MIN(30,IF(COUNTIFS(B:B,B2804,W:W,"가2")=1,25,IF(COUNTIFS(B:B,B2804,W:W,"가2")&gt;=2,30,0))+IF(COUNTIFS(B:B,B2804,W:W,"나2")=3,30,IF(COUNTIFS(B:B,B2804,W:W,"나2")=2,25,IF(COUNTIFS(B:B,B2804,W:W,"나2")=1,20,0)))),"비해당분야")</f>
        <v>비해당분야</v>
      </c>
      <c r="Z2804" s="3" t="str">
        <f>IF(R2804="C",VLOOKUP(K2804,'[1]자격증 backdata'!A:F,6,0),"비해당분야")</f>
        <v>비해당분야</v>
      </c>
      <c r="AA2804" s="3" t="str">
        <f>IF(R2804="C",SUMIF(B:B,B2804,Z:Z),"비해당분야")</f>
        <v>비해당분야</v>
      </c>
      <c r="AB2804" s="3" t="str">
        <f>IF(R2804="C",SUM(Y2804,AA2804),"비해당분야")</f>
        <v>비해당분야</v>
      </c>
      <c r="AC2804" s="3" t="str">
        <f>IF(R2804="C",AB2804,X2804)</f>
        <v>비해당분야</v>
      </c>
      <c r="AD2804" s="3">
        <f>VLOOKUP(K2804,'[1]자격증 backdata'!A:D,4,0)</f>
        <v>0</v>
      </c>
      <c r="AE2804" s="3">
        <f>IF(_xlfn.MAXIFS(AD:AD,B:B,B2804)&gt;10,10,_xlfn.MAXIFS(AD:AD,B:B,B2804))</f>
        <v>5</v>
      </c>
      <c r="AG2804" s="2">
        <f>VLOOKUP(K2804,'[1]자격증 backdata'!A:C,3,0)</f>
        <v>0</v>
      </c>
      <c r="AH2804" s="2">
        <f>COUNTIFS($B:$B,$B2804,$AG:$AG,AH$1)</f>
        <v>0</v>
      </c>
      <c r="AI2804" s="2">
        <f>COUNTIFS($B:$B,$B2804,$AG:$AG,AI$1)</f>
        <v>0</v>
      </c>
      <c r="AJ2804" s="2">
        <f>COUNTIFS($B:$B,$B2804,$AG:$AG,AJ$1)</f>
        <v>0</v>
      </c>
      <c r="AK2804" s="2">
        <f>COUNTIFS($B:$B,$B2804,$AG:$AG,AK$1)</f>
        <v>0</v>
      </c>
      <c r="AL2804" s="2">
        <f>COUNTIFS($B:$B,$B2804,$AG:$AG,AL$1)</f>
        <v>0</v>
      </c>
      <c r="AM2804" s="2">
        <f>COUNTIFS($B:$B,$B2804,$AG:$AG,AM$1)</f>
        <v>0</v>
      </c>
      <c r="AN2804" s="2">
        <f>COUNTIFS($B:$B,$B2804,$AG:$AG,AN$1)</f>
        <v>0</v>
      </c>
      <c r="AO2804" s="2">
        <f>COUNTIFS($B:$B,$B2804,$AG:$AG,AO$1)</f>
        <v>0</v>
      </c>
      <c r="AP2804" s="2">
        <f>COUNTIFS($B:$B,$B2804,$AG:$AG,AP$1)</f>
        <v>0</v>
      </c>
      <c r="AQ2804" s="2">
        <f>COUNTIFS($B:$B,$B2804,$AG:$AG,AQ$1)</f>
        <v>0</v>
      </c>
      <c r="AR2804" s="2">
        <f>COUNTIFS($B:$B,$B2804,$AG:$AG,AR$1)</f>
        <v>0</v>
      </c>
      <c r="AS2804" s="2">
        <f>COUNTIFS($B:$B,$B2804,$AG:$AG,AS$1)</f>
        <v>0</v>
      </c>
      <c r="AT2804" s="2">
        <f>COUNTIFS($B:$B,$B2804,$AG:$AG,AT$1)</f>
        <v>0</v>
      </c>
      <c r="AU2804" s="2">
        <f>COUNTIFS($B:$B,$B2804,$AG:$AG,AU$1)</f>
        <v>0</v>
      </c>
    </row>
    <row r="2805" spans="1:47" ht="15" customHeight="1" x14ac:dyDescent="0.35">
      <c r="A2805" s="4">
        <f>IF(B2804=B2805,A2804,A2804+1)</f>
        <v>993</v>
      </c>
      <c r="B2805" s="4" t="s">
        <v>752</v>
      </c>
      <c r="C2805" s="4" t="s">
        <v>751</v>
      </c>
      <c r="D2805" s="4" t="s">
        <v>694</v>
      </c>
      <c r="E2805" s="4" t="s">
        <v>693</v>
      </c>
      <c r="F2805" s="4" t="s">
        <v>8</v>
      </c>
      <c r="G2805" s="4" t="s">
        <v>7</v>
      </c>
      <c r="H2805" s="4" t="s">
        <v>7</v>
      </c>
      <c r="I2805" s="4">
        <v>1</v>
      </c>
      <c r="J2805" s="4" t="s">
        <v>700</v>
      </c>
      <c r="K2805" s="4" t="s">
        <v>699</v>
      </c>
      <c r="L2805" s="4" t="s">
        <v>4</v>
      </c>
      <c r="M2805" s="4" t="s">
        <v>754</v>
      </c>
      <c r="N2805" s="4" t="s">
        <v>753</v>
      </c>
      <c r="P2805" s="4" t="s">
        <v>1</v>
      </c>
      <c r="Q2805" s="5" t="s">
        <v>0</v>
      </c>
      <c r="R2805" s="5"/>
      <c r="S2805" s="5" t="str">
        <f>IF(P2805="심사불필요","-",VLOOKUP(K2805,'[1]자격증 backdata'!A:G,7,0))</f>
        <v>필수</v>
      </c>
      <c r="T2805" s="5" t="str">
        <f>IF(S2805="-","-",IF(COUNTIFS(B:B,B2805,S:S,"필수")&gt;0,"자격요건충족","확인필요"))</f>
        <v>자격요건충족</v>
      </c>
      <c r="U2805" s="5"/>
      <c r="W2805" s="5" t="str">
        <f>IF(Q2805="4급","심사불필요",VLOOKUP(K2805,'[1]자격증 backdata'!A:B,2,0))</f>
        <v>심사불필요</v>
      </c>
      <c r="X2805" s="4" t="str">
        <f>IF(R2805="A", MIN(20, SUMIFS(W:W, B:B, B2805, R:R, "A")),IF(R2805="B", MIN(30, SUMIFS(W:W, B:B, B2805, R:R, "B")),"비해당분야"))</f>
        <v>비해당분야</v>
      </c>
      <c r="Y2805" s="4" t="str">
        <f>IF(R2805="C",MIN(30,IF(COUNTIFS(B:B,B2805,W:W,"가1")=1,25,IF(COUNTIFS(B:B,B2805,W:W,"가1")&gt;=2,30,0))+IF(COUNTIFS(B:B,B2805,W:W,"나1")&gt;=4,30,IF(COUNTIFS(B:B,B2805,W:W,"나1")=3,26,IF(COUNTIFS(B:B,B2805,W:W,"나1")=2,22,IF(COUNTIFS(B:B,B2805,W:W,"나1")=1,18,0)))))+MIN(30,IF(COUNTIFS(B:B,B2805,W:W,"가2")=1,25,IF(COUNTIFS(B:B,B2805,W:W,"가2")&gt;=2,30,0))+IF(COUNTIFS(B:B,B2805,W:W,"나2")=3,30,IF(COUNTIFS(B:B,B2805,W:W,"나2")=2,25,IF(COUNTIFS(B:B,B2805,W:W,"나2")=1,20,0)))),"비해당분야")</f>
        <v>비해당분야</v>
      </c>
      <c r="Z2805" s="4" t="str">
        <f>IF(R2805="C",VLOOKUP(K2805,'[1]자격증 backdata'!A:F,6,0),"비해당분야")</f>
        <v>비해당분야</v>
      </c>
      <c r="AA2805" s="4" t="str">
        <f>IF(R2805="C",SUMIF(B:B,B2805,Z:Z),"비해당분야")</f>
        <v>비해당분야</v>
      </c>
      <c r="AB2805" s="4" t="str">
        <f>IF(R2805="C",SUM(Y2805,AA2805),"비해당분야")</f>
        <v>비해당분야</v>
      </c>
      <c r="AC2805" s="4" t="str">
        <f>IF(R2805="C",AB2805,X2805)</f>
        <v>비해당분야</v>
      </c>
      <c r="AD2805" s="4">
        <f>VLOOKUP(K2805,'[1]자격증 backdata'!A:D,4,0)</f>
        <v>0</v>
      </c>
      <c r="AE2805" s="4">
        <f>IF(_xlfn.MAXIFS(AD:AD,B:B,B2805)&gt;10,10,_xlfn.MAXIFS(AD:AD,B:B,B2805))</f>
        <v>0</v>
      </c>
      <c r="AG2805" s="5">
        <f>VLOOKUP(K2805,'[1]자격증 backdata'!A:C,3,0)</f>
        <v>0</v>
      </c>
      <c r="AH2805" s="5">
        <f>COUNTIFS($B:$B,$B2805,$AG:$AG,AH$1)</f>
        <v>0</v>
      </c>
      <c r="AI2805" s="5">
        <f>COUNTIFS($B:$B,$B2805,$AG:$AG,AI$1)</f>
        <v>0</v>
      </c>
      <c r="AJ2805" s="5">
        <f>COUNTIFS($B:$B,$B2805,$AG:$AG,AJ$1)</f>
        <v>0</v>
      </c>
      <c r="AK2805" s="5">
        <f>COUNTIFS($B:$B,$B2805,$AG:$AG,AK$1)</f>
        <v>0</v>
      </c>
      <c r="AL2805" s="5">
        <f>COUNTIFS($B:$B,$B2805,$AG:$AG,AL$1)</f>
        <v>0</v>
      </c>
      <c r="AM2805" s="5">
        <f>COUNTIFS($B:$B,$B2805,$AG:$AG,AM$1)</f>
        <v>0</v>
      </c>
      <c r="AN2805" s="5">
        <f>COUNTIFS($B:$B,$B2805,$AG:$AG,AN$1)</f>
        <v>0</v>
      </c>
      <c r="AO2805" s="5">
        <f>COUNTIFS($B:$B,$B2805,$AG:$AG,AO$1)</f>
        <v>0</v>
      </c>
      <c r="AP2805" s="5">
        <f>COUNTIFS($B:$B,$B2805,$AG:$AG,AP$1)</f>
        <v>0</v>
      </c>
      <c r="AQ2805" s="5">
        <f>COUNTIFS($B:$B,$B2805,$AG:$AG,AQ$1)</f>
        <v>0</v>
      </c>
      <c r="AR2805" s="5">
        <f>COUNTIFS($B:$B,$B2805,$AG:$AG,AR$1)</f>
        <v>0</v>
      </c>
      <c r="AS2805" s="5">
        <f>COUNTIFS($B:$B,$B2805,$AG:$AG,AS$1)</f>
        <v>0</v>
      </c>
      <c r="AT2805" s="5">
        <f>COUNTIFS($B:$B,$B2805,$AG:$AG,AT$1)</f>
        <v>0</v>
      </c>
      <c r="AU2805" s="5">
        <f>COUNTIFS($B:$B,$B2805,$AG:$AG,AU$1)</f>
        <v>0</v>
      </c>
    </row>
    <row r="2806" spans="1:47" ht="15" customHeight="1" x14ac:dyDescent="0.35">
      <c r="A2806" s="6">
        <f>IF(B2805=B2806,A2805,A2805+1)</f>
        <v>993</v>
      </c>
      <c r="B2806" s="6" t="s">
        <v>752</v>
      </c>
      <c r="C2806" s="6" t="s">
        <v>751</v>
      </c>
      <c r="D2806" s="6" t="s">
        <v>694</v>
      </c>
      <c r="E2806" s="6" t="s">
        <v>693</v>
      </c>
      <c r="F2806" s="4" t="s">
        <v>7</v>
      </c>
      <c r="G2806" s="4" t="s">
        <v>7</v>
      </c>
      <c r="H2806" s="4" t="s">
        <v>8</v>
      </c>
      <c r="I2806" s="4">
        <v>2</v>
      </c>
      <c r="J2806" s="4" t="s">
        <v>714</v>
      </c>
      <c r="K2806" s="4" t="s">
        <v>713</v>
      </c>
      <c r="L2806" s="4" t="s">
        <v>4</v>
      </c>
      <c r="M2806" s="4" t="s">
        <v>750</v>
      </c>
      <c r="N2806" s="4" t="s">
        <v>385</v>
      </c>
      <c r="P2806" s="4" t="s">
        <v>1</v>
      </c>
      <c r="Q2806" s="5" t="s">
        <v>0</v>
      </c>
      <c r="R2806" s="5"/>
      <c r="S2806" s="5">
        <f>IF(P2806="심사불필요","-",VLOOKUP(K2806,'[1]자격증 backdata'!A:G,7,0))</f>
        <v>0</v>
      </c>
      <c r="T2806" s="5" t="str">
        <f>IF(S2806="-","-",IF(COUNTIFS(B:B,B2806,S:S,"필수")&gt;0,"자격요건충족","확인필요"))</f>
        <v>자격요건충족</v>
      </c>
      <c r="U2806" s="5"/>
      <c r="W2806" s="5" t="str">
        <f>IF(Q2806="4급","심사불필요",VLOOKUP(K2806,'[1]자격증 backdata'!A:B,2,0))</f>
        <v>심사불필요</v>
      </c>
      <c r="X2806" s="4" t="str">
        <f>IF(R2806="A", MIN(20, SUMIFS(W:W, B:B, B2806, R:R, "A")),IF(R2806="B", MIN(30, SUMIFS(W:W, B:B, B2806, R:R, "B")),"비해당분야"))</f>
        <v>비해당분야</v>
      </c>
      <c r="Y2806" s="4" t="str">
        <f>IF(R2806="C",MIN(30,IF(COUNTIFS(B:B,B2806,W:W,"가1")=1,25,IF(COUNTIFS(B:B,B2806,W:W,"가1")&gt;=2,30,0))+IF(COUNTIFS(B:B,B2806,W:W,"나1")&gt;=4,30,IF(COUNTIFS(B:B,B2806,W:W,"나1")=3,26,IF(COUNTIFS(B:B,B2806,W:W,"나1")=2,22,IF(COUNTIFS(B:B,B2806,W:W,"나1")=1,18,0)))))+MIN(30,IF(COUNTIFS(B:B,B2806,W:W,"가2")=1,25,IF(COUNTIFS(B:B,B2806,W:W,"가2")&gt;=2,30,0))+IF(COUNTIFS(B:B,B2806,W:W,"나2")=3,30,IF(COUNTIFS(B:B,B2806,W:W,"나2")=2,25,IF(COUNTIFS(B:B,B2806,W:W,"나2")=1,20,0)))),"비해당분야")</f>
        <v>비해당분야</v>
      </c>
      <c r="Z2806" s="4" t="str">
        <f>IF(R2806="C",VLOOKUP(K2806,'[1]자격증 backdata'!A:F,6,0),"비해당분야")</f>
        <v>비해당분야</v>
      </c>
      <c r="AA2806" s="4" t="str">
        <f>IF(R2806="C",SUMIF(B:B,B2806,Z:Z),"비해당분야")</f>
        <v>비해당분야</v>
      </c>
      <c r="AB2806" s="4" t="str">
        <f>IF(R2806="C",SUM(Y2806,AA2806),"비해당분야")</f>
        <v>비해당분야</v>
      </c>
      <c r="AC2806" s="4" t="str">
        <f>IF(R2806="C",AB2806,X2806)</f>
        <v>비해당분야</v>
      </c>
      <c r="AD2806" s="4">
        <f>VLOOKUP(K2806,'[1]자격증 backdata'!A:D,4,0)</f>
        <v>0</v>
      </c>
      <c r="AE2806" s="4">
        <f>IF(_xlfn.MAXIFS(AD:AD,B:B,B2806)&gt;10,10,_xlfn.MAXIFS(AD:AD,B:B,B2806))</f>
        <v>0</v>
      </c>
      <c r="AG2806" s="5">
        <f>VLOOKUP(K2806,'[1]자격증 backdata'!A:C,3,0)</f>
        <v>0</v>
      </c>
      <c r="AH2806" s="5">
        <f>COUNTIFS($B:$B,$B2806,$AG:$AG,AH$1)</f>
        <v>0</v>
      </c>
      <c r="AI2806" s="5">
        <f>COUNTIFS($B:$B,$B2806,$AG:$AG,AI$1)</f>
        <v>0</v>
      </c>
      <c r="AJ2806" s="5">
        <f>COUNTIFS($B:$B,$B2806,$AG:$AG,AJ$1)</f>
        <v>0</v>
      </c>
      <c r="AK2806" s="5">
        <f>COUNTIFS($B:$B,$B2806,$AG:$AG,AK$1)</f>
        <v>0</v>
      </c>
      <c r="AL2806" s="5">
        <f>COUNTIFS($B:$B,$B2806,$AG:$AG,AL$1)</f>
        <v>0</v>
      </c>
      <c r="AM2806" s="5">
        <f>COUNTIFS($B:$B,$B2806,$AG:$AG,AM$1)</f>
        <v>0</v>
      </c>
      <c r="AN2806" s="5">
        <f>COUNTIFS($B:$B,$B2806,$AG:$AG,AN$1)</f>
        <v>0</v>
      </c>
      <c r="AO2806" s="5">
        <f>COUNTIFS($B:$B,$B2806,$AG:$AG,AO$1)</f>
        <v>0</v>
      </c>
      <c r="AP2806" s="5">
        <f>COUNTIFS($B:$B,$B2806,$AG:$AG,AP$1)</f>
        <v>0</v>
      </c>
      <c r="AQ2806" s="5">
        <f>COUNTIFS($B:$B,$B2806,$AG:$AG,AQ$1)</f>
        <v>0</v>
      </c>
      <c r="AR2806" s="5">
        <f>COUNTIFS($B:$B,$B2806,$AG:$AG,AR$1)</f>
        <v>0</v>
      </c>
      <c r="AS2806" s="5">
        <f>COUNTIFS($B:$B,$B2806,$AG:$AG,AS$1)</f>
        <v>0</v>
      </c>
      <c r="AT2806" s="5">
        <f>COUNTIFS($B:$B,$B2806,$AG:$AG,AT$1)</f>
        <v>0</v>
      </c>
      <c r="AU2806" s="5">
        <f>COUNTIFS($B:$B,$B2806,$AG:$AG,AU$1)</f>
        <v>0</v>
      </c>
    </row>
    <row r="2807" spans="1:47" ht="15" customHeight="1" x14ac:dyDescent="0.35">
      <c r="A2807" s="3">
        <f>IF(B2806=B2807,A2806,A2806+1)</f>
        <v>994</v>
      </c>
      <c r="B2807" s="3" t="s">
        <v>748</v>
      </c>
      <c r="C2807" s="3" t="s">
        <v>747</v>
      </c>
      <c r="D2807" s="3" t="s">
        <v>694</v>
      </c>
      <c r="E2807" s="3" t="s">
        <v>693</v>
      </c>
      <c r="F2807" s="4" t="s">
        <v>8</v>
      </c>
      <c r="G2807" s="4" t="s">
        <v>7</v>
      </c>
      <c r="H2807" s="4" t="s">
        <v>7</v>
      </c>
      <c r="I2807" s="3">
        <v>1</v>
      </c>
      <c r="J2807" s="3" t="s">
        <v>700</v>
      </c>
      <c r="K2807" s="3" t="s">
        <v>699</v>
      </c>
      <c r="L2807" s="3" t="s">
        <v>4</v>
      </c>
      <c r="M2807" s="3" t="s">
        <v>749</v>
      </c>
      <c r="N2807" s="3" t="s">
        <v>148</v>
      </c>
      <c r="P2807" s="3" t="s">
        <v>1</v>
      </c>
      <c r="Q2807" s="2" t="s">
        <v>0</v>
      </c>
      <c r="R2807" s="2"/>
      <c r="S2807" s="2" t="str">
        <f>IF(P2807="심사불필요","-",VLOOKUP(K2807,'[1]자격증 backdata'!A:G,7,0))</f>
        <v>필수</v>
      </c>
      <c r="T2807" s="2" t="str">
        <f>IF(S2807="-","-",IF(COUNTIFS(B:B,B2807,S:S,"필수")&gt;0,"자격요건충족","확인필요"))</f>
        <v>자격요건충족</v>
      </c>
      <c r="U2807" s="2"/>
      <c r="W2807" s="2" t="str">
        <f>IF(Q2807="4급","심사불필요",VLOOKUP(K2807,'[1]자격증 backdata'!A:B,2,0))</f>
        <v>심사불필요</v>
      </c>
      <c r="X2807" s="3" t="str">
        <f>IF(R2807="A", MIN(20, SUMIFS(W:W, B:B, B2807, R:R, "A")),IF(R2807="B", MIN(30, SUMIFS(W:W, B:B, B2807, R:R, "B")),"비해당분야"))</f>
        <v>비해당분야</v>
      </c>
      <c r="Y2807" s="3" t="str">
        <f>IF(R2807="C",MIN(30,IF(COUNTIFS(B:B,B2807,W:W,"가1")=1,25,IF(COUNTIFS(B:B,B2807,W:W,"가1")&gt;=2,30,0))+IF(COUNTIFS(B:B,B2807,W:W,"나1")&gt;=4,30,IF(COUNTIFS(B:B,B2807,W:W,"나1")=3,26,IF(COUNTIFS(B:B,B2807,W:W,"나1")=2,22,IF(COUNTIFS(B:B,B2807,W:W,"나1")=1,18,0)))))+MIN(30,IF(COUNTIFS(B:B,B2807,W:W,"가2")=1,25,IF(COUNTIFS(B:B,B2807,W:W,"가2")&gt;=2,30,0))+IF(COUNTIFS(B:B,B2807,W:W,"나2")=3,30,IF(COUNTIFS(B:B,B2807,W:W,"나2")=2,25,IF(COUNTIFS(B:B,B2807,W:W,"나2")=1,20,0)))),"비해당분야")</f>
        <v>비해당분야</v>
      </c>
      <c r="Z2807" s="3" t="str">
        <f>IF(R2807="C",VLOOKUP(K2807,'[1]자격증 backdata'!A:F,6,0),"비해당분야")</f>
        <v>비해당분야</v>
      </c>
      <c r="AA2807" s="3" t="str">
        <f>IF(R2807="C",SUMIF(B:B,B2807,Z:Z),"비해당분야")</f>
        <v>비해당분야</v>
      </c>
      <c r="AB2807" s="3" t="str">
        <f>IF(R2807="C",SUM(Y2807,AA2807),"비해당분야")</f>
        <v>비해당분야</v>
      </c>
      <c r="AC2807" s="3" t="str">
        <f>IF(R2807="C",AB2807,X2807)</f>
        <v>비해당분야</v>
      </c>
      <c r="AD2807" s="3">
        <f>VLOOKUP(K2807,'[1]자격증 backdata'!A:D,4,0)</f>
        <v>0</v>
      </c>
      <c r="AE2807" s="3">
        <f>IF(_xlfn.MAXIFS(AD:AD,B:B,B2807)&gt;10,10,_xlfn.MAXIFS(AD:AD,B:B,B2807))</f>
        <v>0</v>
      </c>
      <c r="AG2807" s="2">
        <f>VLOOKUP(K2807,'[1]자격증 backdata'!A:C,3,0)</f>
        <v>0</v>
      </c>
      <c r="AH2807" s="2">
        <f>COUNTIFS($B:$B,$B2807,$AG:$AG,AH$1)</f>
        <v>0</v>
      </c>
      <c r="AI2807" s="2">
        <f>COUNTIFS($B:$B,$B2807,$AG:$AG,AI$1)</f>
        <v>0</v>
      </c>
      <c r="AJ2807" s="2">
        <f>COUNTIFS($B:$B,$B2807,$AG:$AG,AJ$1)</f>
        <v>0</v>
      </c>
      <c r="AK2807" s="2">
        <f>COUNTIFS($B:$B,$B2807,$AG:$AG,AK$1)</f>
        <v>0</v>
      </c>
      <c r="AL2807" s="2">
        <f>COUNTIFS($B:$B,$B2807,$AG:$AG,AL$1)</f>
        <v>0</v>
      </c>
      <c r="AM2807" s="2">
        <f>COUNTIFS($B:$B,$B2807,$AG:$AG,AM$1)</f>
        <v>0</v>
      </c>
      <c r="AN2807" s="2">
        <f>COUNTIFS($B:$B,$B2807,$AG:$AG,AN$1)</f>
        <v>0</v>
      </c>
      <c r="AO2807" s="2">
        <f>COUNTIFS($B:$B,$B2807,$AG:$AG,AO$1)</f>
        <v>0</v>
      </c>
      <c r="AP2807" s="2">
        <f>COUNTIFS($B:$B,$B2807,$AG:$AG,AP$1)</f>
        <v>0</v>
      </c>
      <c r="AQ2807" s="2">
        <f>COUNTIFS($B:$B,$B2807,$AG:$AG,AQ$1)</f>
        <v>0</v>
      </c>
      <c r="AR2807" s="2">
        <f>COUNTIFS($B:$B,$B2807,$AG:$AG,AR$1)</f>
        <v>0</v>
      </c>
      <c r="AS2807" s="2">
        <f>COUNTIFS($B:$B,$B2807,$AG:$AG,AS$1)</f>
        <v>0</v>
      </c>
      <c r="AT2807" s="2">
        <f>COUNTIFS($B:$B,$B2807,$AG:$AG,AT$1)</f>
        <v>0</v>
      </c>
      <c r="AU2807" s="2">
        <f>COUNTIFS($B:$B,$B2807,$AG:$AG,AU$1)</f>
        <v>0</v>
      </c>
    </row>
    <row r="2808" spans="1:47" ht="15" customHeight="1" x14ac:dyDescent="0.35">
      <c r="A2808" s="7">
        <f>IF(B2807=B2808,A2807,A2807+1)</f>
        <v>994</v>
      </c>
      <c r="B2808" s="7" t="s">
        <v>748</v>
      </c>
      <c r="C2808" s="7" t="s">
        <v>747</v>
      </c>
      <c r="D2808" s="7" t="s">
        <v>694</v>
      </c>
      <c r="E2808" s="7" t="s">
        <v>693</v>
      </c>
      <c r="F2808" s="4" t="s">
        <v>7</v>
      </c>
      <c r="G2808" s="4" t="s">
        <v>7</v>
      </c>
      <c r="H2808" s="4" t="s">
        <v>8</v>
      </c>
      <c r="I2808" s="3">
        <v>2</v>
      </c>
      <c r="J2808" s="3" t="s">
        <v>743</v>
      </c>
      <c r="K2808" s="3" t="s">
        <v>742</v>
      </c>
      <c r="L2808" s="3" t="s">
        <v>4</v>
      </c>
      <c r="M2808" s="3" t="s">
        <v>746</v>
      </c>
      <c r="N2808" s="3" t="s">
        <v>656</v>
      </c>
      <c r="P2808" s="3" t="s">
        <v>1</v>
      </c>
      <c r="Q2808" s="2" t="s">
        <v>0</v>
      </c>
      <c r="R2808" s="2"/>
      <c r="S2808" s="2">
        <f>IF(P2808="심사불필요","-",VLOOKUP(K2808,'[1]자격증 backdata'!A:G,7,0))</f>
        <v>0</v>
      </c>
      <c r="T2808" s="2" t="str">
        <f>IF(S2808="-","-",IF(COUNTIFS(B:B,B2808,S:S,"필수")&gt;0,"자격요건충족","확인필요"))</f>
        <v>자격요건충족</v>
      </c>
      <c r="U2808" s="2"/>
      <c r="W2808" s="2" t="str">
        <f>IF(Q2808="4급","심사불필요",VLOOKUP(K2808,'[1]자격증 backdata'!A:B,2,0))</f>
        <v>심사불필요</v>
      </c>
      <c r="X2808" s="3" t="str">
        <f>IF(R2808="A", MIN(20, SUMIFS(W:W, B:B, B2808, R:R, "A")),IF(R2808="B", MIN(30, SUMIFS(W:W, B:B, B2808, R:R, "B")),"비해당분야"))</f>
        <v>비해당분야</v>
      </c>
      <c r="Y2808" s="3" t="str">
        <f>IF(R2808="C",MIN(30,IF(COUNTIFS(B:B,B2808,W:W,"가1")=1,25,IF(COUNTIFS(B:B,B2808,W:W,"가1")&gt;=2,30,0))+IF(COUNTIFS(B:B,B2808,W:W,"나1")&gt;=4,30,IF(COUNTIFS(B:B,B2808,W:W,"나1")=3,26,IF(COUNTIFS(B:B,B2808,W:W,"나1")=2,22,IF(COUNTIFS(B:B,B2808,W:W,"나1")=1,18,0)))))+MIN(30,IF(COUNTIFS(B:B,B2808,W:W,"가2")=1,25,IF(COUNTIFS(B:B,B2808,W:W,"가2")&gt;=2,30,0))+IF(COUNTIFS(B:B,B2808,W:W,"나2")=3,30,IF(COUNTIFS(B:B,B2808,W:W,"나2")=2,25,IF(COUNTIFS(B:B,B2808,W:W,"나2")=1,20,0)))),"비해당분야")</f>
        <v>비해당분야</v>
      </c>
      <c r="Z2808" s="3" t="str">
        <f>IF(R2808="C",VLOOKUP(K2808,'[1]자격증 backdata'!A:F,6,0),"비해당분야")</f>
        <v>비해당분야</v>
      </c>
      <c r="AA2808" s="3" t="str">
        <f>IF(R2808="C",SUMIF(B:B,B2808,Z:Z),"비해당분야")</f>
        <v>비해당분야</v>
      </c>
      <c r="AB2808" s="3" t="str">
        <f>IF(R2808="C",SUM(Y2808,AA2808),"비해당분야")</f>
        <v>비해당분야</v>
      </c>
      <c r="AC2808" s="3" t="str">
        <f>IF(R2808="C",AB2808,X2808)</f>
        <v>비해당분야</v>
      </c>
      <c r="AD2808" s="3">
        <f>VLOOKUP(K2808,'[1]자격증 backdata'!A:D,4,0)</f>
        <v>0</v>
      </c>
      <c r="AE2808" s="3">
        <f>IF(_xlfn.MAXIFS(AD:AD,B:B,B2808)&gt;10,10,_xlfn.MAXIFS(AD:AD,B:B,B2808))</f>
        <v>0</v>
      </c>
      <c r="AG2808" s="2">
        <f>VLOOKUP(K2808,'[1]자격증 backdata'!A:C,3,0)</f>
        <v>0</v>
      </c>
      <c r="AH2808" s="2">
        <f>COUNTIFS($B:$B,$B2808,$AG:$AG,AH$1)</f>
        <v>0</v>
      </c>
      <c r="AI2808" s="2">
        <f>COUNTIFS($B:$B,$B2808,$AG:$AG,AI$1)</f>
        <v>0</v>
      </c>
      <c r="AJ2808" s="2">
        <f>COUNTIFS($B:$B,$B2808,$AG:$AG,AJ$1)</f>
        <v>0</v>
      </c>
      <c r="AK2808" s="2">
        <f>COUNTIFS($B:$B,$B2808,$AG:$AG,AK$1)</f>
        <v>0</v>
      </c>
      <c r="AL2808" s="2">
        <f>COUNTIFS($B:$B,$B2808,$AG:$AG,AL$1)</f>
        <v>0</v>
      </c>
      <c r="AM2808" s="2">
        <f>COUNTIFS($B:$B,$B2808,$AG:$AG,AM$1)</f>
        <v>0</v>
      </c>
      <c r="AN2808" s="2">
        <f>COUNTIFS($B:$B,$B2808,$AG:$AG,AN$1)</f>
        <v>0</v>
      </c>
      <c r="AO2808" s="2">
        <f>COUNTIFS($B:$B,$B2808,$AG:$AG,AO$1)</f>
        <v>0</v>
      </c>
      <c r="AP2808" s="2">
        <f>COUNTIFS($B:$B,$B2808,$AG:$AG,AP$1)</f>
        <v>0</v>
      </c>
      <c r="AQ2808" s="2">
        <f>COUNTIFS($B:$B,$B2808,$AG:$AG,AQ$1)</f>
        <v>0</v>
      </c>
      <c r="AR2808" s="2">
        <f>COUNTIFS($B:$B,$B2808,$AG:$AG,AR$1)</f>
        <v>0</v>
      </c>
      <c r="AS2808" s="2">
        <f>COUNTIFS($B:$B,$B2808,$AG:$AG,AS$1)</f>
        <v>0</v>
      </c>
      <c r="AT2808" s="2">
        <f>COUNTIFS($B:$B,$B2808,$AG:$AG,AT$1)</f>
        <v>0</v>
      </c>
      <c r="AU2808" s="2">
        <f>COUNTIFS($B:$B,$B2808,$AG:$AG,AU$1)</f>
        <v>0</v>
      </c>
    </row>
    <row r="2809" spans="1:47" ht="15" customHeight="1" x14ac:dyDescent="0.35">
      <c r="A2809" s="4">
        <f>IF(B2808=B2809,A2808,A2808+1)</f>
        <v>995</v>
      </c>
      <c r="B2809" s="4" t="s">
        <v>739</v>
      </c>
      <c r="C2809" s="4" t="s">
        <v>738</v>
      </c>
      <c r="D2809" s="4" t="s">
        <v>694</v>
      </c>
      <c r="E2809" s="4" t="s">
        <v>693</v>
      </c>
      <c r="F2809" s="4" t="s">
        <v>8</v>
      </c>
      <c r="G2809" s="4" t="s">
        <v>7</v>
      </c>
      <c r="H2809" s="4" t="s">
        <v>7</v>
      </c>
      <c r="I2809" s="4">
        <v>1</v>
      </c>
      <c r="J2809" s="4" t="s">
        <v>700</v>
      </c>
      <c r="K2809" s="4" t="s">
        <v>699</v>
      </c>
      <c r="L2809" s="4" t="s">
        <v>4</v>
      </c>
      <c r="M2809" s="4" t="s">
        <v>745</v>
      </c>
      <c r="N2809" s="4" t="s">
        <v>744</v>
      </c>
      <c r="P2809" s="4" t="s">
        <v>1</v>
      </c>
      <c r="Q2809" s="5" t="s">
        <v>0</v>
      </c>
      <c r="R2809" s="5"/>
      <c r="S2809" s="5" t="str">
        <f>IF(P2809="심사불필요","-",VLOOKUP(K2809,'[1]자격증 backdata'!A:G,7,0))</f>
        <v>필수</v>
      </c>
      <c r="T2809" s="5" t="str">
        <f>IF(S2809="-","-",IF(COUNTIFS(B:B,B2809,S:S,"필수")&gt;0,"자격요건충족","확인필요"))</f>
        <v>자격요건충족</v>
      </c>
      <c r="U2809" s="5"/>
      <c r="W2809" s="5" t="str">
        <f>IF(Q2809="4급","심사불필요",VLOOKUP(K2809,'[1]자격증 backdata'!A:B,2,0))</f>
        <v>심사불필요</v>
      </c>
      <c r="X2809" s="4" t="str">
        <f>IF(R2809="A", MIN(20, SUMIFS(W:W, B:B, B2809, R:R, "A")),IF(R2809="B", MIN(30, SUMIFS(W:W, B:B, B2809, R:R, "B")),"비해당분야"))</f>
        <v>비해당분야</v>
      </c>
      <c r="Y2809" s="4" t="str">
        <f>IF(R2809="C",MIN(30,IF(COUNTIFS(B:B,B2809,W:W,"가1")=1,25,IF(COUNTIFS(B:B,B2809,W:W,"가1")&gt;=2,30,0))+IF(COUNTIFS(B:B,B2809,W:W,"나1")&gt;=4,30,IF(COUNTIFS(B:B,B2809,W:W,"나1")=3,26,IF(COUNTIFS(B:B,B2809,W:W,"나1")=2,22,IF(COUNTIFS(B:B,B2809,W:W,"나1")=1,18,0)))))+MIN(30,IF(COUNTIFS(B:B,B2809,W:W,"가2")=1,25,IF(COUNTIFS(B:B,B2809,W:W,"가2")&gt;=2,30,0))+IF(COUNTIFS(B:B,B2809,W:W,"나2")=3,30,IF(COUNTIFS(B:B,B2809,W:W,"나2")=2,25,IF(COUNTIFS(B:B,B2809,W:W,"나2")=1,20,0)))),"비해당분야")</f>
        <v>비해당분야</v>
      </c>
      <c r="Z2809" s="4" t="str">
        <f>IF(R2809="C",VLOOKUP(K2809,'[1]자격증 backdata'!A:F,6,0),"비해당분야")</f>
        <v>비해당분야</v>
      </c>
      <c r="AA2809" s="4" t="str">
        <f>IF(R2809="C",SUMIF(B:B,B2809,Z:Z),"비해당분야")</f>
        <v>비해당분야</v>
      </c>
      <c r="AB2809" s="4" t="str">
        <f>IF(R2809="C",SUM(Y2809,AA2809),"비해당분야")</f>
        <v>비해당분야</v>
      </c>
      <c r="AC2809" s="4" t="str">
        <f>IF(R2809="C",AB2809,X2809)</f>
        <v>비해당분야</v>
      </c>
      <c r="AD2809" s="4">
        <f>VLOOKUP(K2809,'[1]자격증 backdata'!A:D,4,0)</f>
        <v>0</v>
      </c>
      <c r="AE2809" s="4">
        <f>IF(_xlfn.MAXIFS(AD:AD,B:B,B2809)&gt;10,10,_xlfn.MAXIFS(AD:AD,B:B,B2809))</f>
        <v>0</v>
      </c>
      <c r="AG2809" s="5">
        <f>VLOOKUP(K2809,'[1]자격증 backdata'!A:C,3,0)</f>
        <v>0</v>
      </c>
      <c r="AH2809" s="5">
        <f>COUNTIFS($B:$B,$B2809,$AG:$AG,AH$1)</f>
        <v>0</v>
      </c>
      <c r="AI2809" s="5">
        <f>COUNTIFS($B:$B,$B2809,$AG:$AG,AI$1)</f>
        <v>0</v>
      </c>
      <c r="AJ2809" s="5">
        <f>COUNTIFS($B:$B,$B2809,$AG:$AG,AJ$1)</f>
        <v>0</v>
      </c>
      <c r="AK2809" s="5">
        <f>COUNTIFS($B:$B,$B2809,$AG:$AG,AK$1)</f>
        <v>0</v>
      </c>
      <c r="AL2809" s="5">
        <f>COUNTIFS($B:$B,$B2809,$AG:$AG,AL$1)</f>
        <v>0</v>
      </c>
      <c r="AM2809" s="5">
        <f>COUNTIFS($B:$B,$B2809,$AG:$AG,AM$1)</f>
        <v>0</v>
      </c>
      <c r="AN2809" s="5">
        <f>COUNTIFS($B:$B,$B2809,$AG:$AG,AN$1)</f>
        <v>0</v>
      </c>
      <c r="AO2809" s="5">
        <f>COUNTIFS($B:$B,$B2809,$AG:$AG,AO$1)</f>
        <v>0</v>
      </c>
      <c r="AP2809" s="5">
        <f>COUNTIFS($B:$B,$B2809,$AG:$AG,AP$1)</f>
        <v>0</v>
      </c>
      <c r="AQ2809" s="5">
        <f>COUNTIFS($B:$B,$B2809,$AG:$AG,AQ$1)</f>
        <v>0</v>
      </c>
      <c r="AR2809" s="5">
        <f>COUNTIFS($B:$B,$B2809,$AG:$AG,AR$1)</f>
        <v>0</v>
      </c>
      <c r="AS2809" s="5">
        <f>COUNTIFS($B:$B,$B2809,$AG:$AG,AS$1)</f>
        <v>0</v>
      </c>
      <c r="AT2809" s="5">
        <f>COUNTIFS($B:$B,$B2809,$AG:$AG,AT$1)</f>
        <v>0</v>
      </c>
      <c r="AU2809" s="5">
        <f>COUNTIFS($B:$B,$B2809,$AG:$AG,AU$1)</f>
        <v>0</v>
      </c>
    </row>
    <row r="2810" spans="1:47" ht="15" customHeight="1" x14ac:dyDescent="0.35">
      <c r="A2810" s="6">
        <f>IF(B2809=B2810,A2809,A2809+1)</f>
        <v>995</v>
      </c>
      <c r="B2810" s="6" t="s">
        <v>739</v>
      </c>
      <c r="C2810" s="6" t="s">
        <v>738</v>
      </c>
      <c r="D2810" s="6" t="s">
        <v>694</v>
      </c>
      <c r="E2810" s="6" t="s">
        <v>693</v>
      </c>
      <c r="F2810" s="4" t="s">
        <v>7</v>
      </c>
      <c r="G2810" s="4" t="s">
        <v>7</v>
      </c>
      <c r="H2810" s="4" t="s">
        <v>8</v>
      </c>
      <c r="I2810" s="4">
        <v>2</v>
      </c>
      <c r="J2810" s="4" t="s">
        <v>743</v>
      </c>
      <c r="K2810" s="4" t="s">
        <v>742</v>
      </c>
      <c r="L2810" s="4" t="s">
        <v>4</v>
      </c>
      <c r="M2810" s="4" t="s">
        <v>741</v>
      </c>
      <c r="N2810" s="4" t="s">
        <v>740</v>
      </c>
      <c r="P2810" s="4" t="s">
        <v>1</v>
      </c>
      <c r="Q2810" s="5" t="s">
        <v>0</v>
      </c>
      <c r="R2810" s="5"/>
      <c r="S2810" s="5">
        <f>IF(P2810="심사불필요","-",VLOOKUP(K2810,'[1]자격증 backdata'!A:G,7,0))</f>
        <v>0</v>
      </c>
      <c r="T2810" s="5" t="str">
        <f>IF(S2810="-","-",IF(COUNTIFS(B:B,B2810,S:S,"필수")&gt;0,"자격요건충족","확인필요"))</f>
        <v>자격요건충족</v>
      </c>
      <c r="U2810" s="5"/>
      <c r="W2810" s="5" t="str">
        <f>IF(Q2810="4급","심사불필요",VLOOKUP(K2810,'[1]자격증 backdata'!A:B,2,0))</f>
        <v>심사불필요</v>
      </c>
      <c r="X2810" s="4" t="str">
        <f>IF(R2810="A", MIN(20, SUMIFS(W:W, B:B, B2810, R:R, "A")),IF(R2810="B", MIN(30, SUMIFS(W:W, B:B, B2810, R:R, "B")),"비해당분야"))</f>
        <v>비해당분야</v>
      </c>
      <c r="Y2810" s="4" t="str">
        <f>IF(R2810="C",MIN(30,IF(COUNTIFS(B:B,B2810,W:W,"가1")=1,25,IF(COUNTIFS(B:B,B2810,W:W,"가1")&gt;=2,30,0))+IF(COUNTIFS(B:B,B2810,W:W,"나1")&gt;=4,30,IF(COUNTIFS(B:B,B2810,W:W,"나1")=3,26,IF(COUNTIFS(B:B,B2810,W:W,"나1")=2,22,IF(COUNTIFS(B:B,B2810,W:W,"나1")=1,18,0)))))+MIN(30,IF(COUNTIFS(B:B,B2810,W:W,"가2")=1,25,IF(COUNTIFS(B:B,B2810,W:W,"가2")&gt;=2,30,0))+IF(COUNTIFS(B:B,B2810,W:W,"나2")=3,30,IF(COUNTIFS(B:B,B2810,W:W,"나2")=2,25,IF(COUNTIFS(B:B,B2810,W:W,"나2")=1,20,0)))),"비해당분야")</f>
        <v>비해당분야</v>
      </c>
      <c r="Z2810" s="4" t="str">
        <f>IF(R2810="C",VLOOKUP(K2810,'[1]자격증 backdata'!A:F,6,0),"비해당분야")</f>
        <v>비해당분야</v>
      </c>
      <c r="AA2810" s="4" t="str">
        <f>IF(R2810="C",SUMIF(B:B,B2810,Z:Z),"비해당분야")</f>
        <v>비해당분야</v>
      </c>
      <c r="AB2810" s="4" t="str">
        <f>IF(R2810="C",SUM(Y2810,AA2810),"비해당분야")</f>
        <v>비해당분야</v>
      </c>
      <c r="AC2810" s="4" t="str">
        <f>IF(R2810="C",AB2810,X2810)</f>
        <v>비해당분야</v>
      </c>
      <c r="AD2810" s="4">
        <f>VLOOKUP(K2810,'[1]자격증 backdata'!A:D,4,0)</f>
        <v>0</v>
      </c>
      <c r="AE2810" s="4">
        <f>IF(_xlfn.MAXIFS(AD:AD,B:B,B2810)&gt;10,10,_xlfn.MAXIFS(AD:AD,B:B,B2810))</f>
        <v>0</v>
      </c>
      <c r="AG2810" s="5">
        <f>VLOOKUP(K2810,'[1]자격증 backdata'!A:C,3,0)</f>
        <v>0</v>
      </c>
      <c r="AH2810" s="5">
        <f>COUNTIFS($B:$B,$B2810,$AG:$AG,AH$1)</f>
        <v>0</v>
      </c>
      <c r="AI2810" s="5">
        <f>COUNTIFS($B:$B,$B2810,$AG:$AG,AI$1)</f>
        <v>0</v>
      </c>
      <c r="AJ2810" s="5">
        <f>COUNTIFS($B:$B,$B2810,$AG:$AG,AJ$1)</f>
        <v>0</v>
      </c>
      <c r="AK2810" s="5">
        <f>COUNTIFS($B:$B,$B2810,$AG:$AG,AK$1)</f>
        <v>0</v>
      </c>
      <c r="AL2810" s="5">
        <f>COUNTIFS($B:$B,$B2810,$AG:$AG,AL$1)</f>
        <v>0</v>
      </c>
      <c r="AM2810" s="5">
        <f>COUNTIFS($B:$B,$B2810,$AG:$AG,AM$1)</f>
        <v>0</v>
      </c>
      <c r="AN2810" s="5">
        <f>COUNTIFS($B:$B,$B2810,$AG:$AG,AN$1)</f>
        <v>0</v>
      </c>
      <c r="AO2810" s="5">
        <f>COUNTIFS($B:$B,$B2810,$AG:$AG,AO$1)</f>
        <v>0</v>
      </c>
      <c r="AP2810" s="5">
        <f>COUNTIFS($B:$B,$B2810,$AG:$AG,AP$1)</f>
        <v>0</v>
      </c>
      <c r="AQ2810" s="5">
        <f>COUNTIFS($B:$B,$B2810,$AG:$AG,AQ$1)</f>
        <v>0</v>
      </c>
      <c r="AR2810" s="5">
        <f>COUNTIFS($B:$B,$B2810,$AG:$AG,AR$1)</f>
        <v>0</v>
      </c>
      <c r="AS2810" s="5">
        <f>COUNTIFS($B:$B,$B2810,$AG:$AG,AS$1)</f>
        <v>0</v>
      </c>
      <c r="AT2810" s="5">
        <f>COUNTIFS($B:$B,$B2810,$AG:$AG,AT$1)</f>
        <v>0</v>
      </c>
      <c r="AU2810" s="5">
        <f>COUNTIFS($B:$B,$B2810,$AG:$AG,AU$1)</f>
        <v>0</v>
      </c>
    </row>
    <row r="2811" spans="1:47" ht="15" customHeight="1" x14ac:dyDescent="0.35">
      <c r="A2811" s="6">
        <f>IF(B2810=B2811,A2810,A2810+1)</f>
        <v>995</v>
      </c>
      <c r="B2811" s="6" t="s">
        <v>739</v>
      </c>
      <c r="C2811" s="6" t="s">
        <v>738</v>
      </c>
      <c r="D2811" s="6" t="s">
        <v>694</v>
      </c>
      <c r="E2811" s="6" t="s">
        <v>693</v>
      </c>
      <c r="F2811" s="4" t="s">
        <v>7</v>
      </c>
      <c r="G2811" s="4" t="s">
        <v>7</v>
      </c>
      <c r="H2811" s="4" t="s">
        <v>8</v>
      </c>
      <c r="I2811" s="4">
        <v>3</v>
      </c>
      <c r="J2811" s="4" t="s">
        <v>717</v>
      </c>
      <c r="K2811" s="4" t="s">
        <v>716</v>
      </c>
      <c r="L2811" s="4" t="s">
        <v>4</v>
      </c>
      <c r="M2811" s="4" t="s">
        <v>737</v>
      </c>
      <c r="N2811" s="4" t="s">
        <v>697</v>
      </c>
      <c r="P2811" s="4" t="s">
        <v>1</v>
      </c>
      <c r="Q2811" s="5" t="s">
        <v>0</v>
      </c>
      <c r="R2811" s="5"/>
      <c r="S2811" s="5">
        <f>IF(P2811="심사불필요","-",VLOOKUP(K2811,'[1]자격증 backdata'!A:G,7,0))</f>
        <v>0</v>
      </c>
      <c r="T2811" s="5" t="str">
        <f>IF(S2811="-","-",IF(COUNTIFS(B:B,B2811,S:S,"필수")&gt;0,"자격요건충족","확인필요"))</f>
        <v>자격요건충족</v>
      </c>
      <c r="U2811" s="5"/>
      <c r="W2811" s="5" t="str">
        <f>IF(Q2811="4급","심사불필요",VLOOKUP(K2811,'[1]자격증 backdata'!A:B,2,0))</f>
        <v>심사불필요</v>
      </c>
      <c r="X2811" s="4" t="str">
        <f>IF(R2811="A", MIN(20, SUMIFS(W:W, B:B, B2811, R:R, "A")),IF(R2811="B", MIN(30, SUMIFS(W:W, B:B, B2811, R:R, "B")),"비해당분야"))</f>
        <v>비해당분야</v>
      </c>
      <c r="Y2811" s="4" t="str">
        <f>IF(R2811="C",MIN(30,IF(COUNTIFS(B:B,B2811,W:W,"가1")=1,25,IF(COUNTIFS(B:B,B2811,W:W,"가1")&gt;=2,30,0))+IF(COUNTIFS(B:B,B2811,W:W,"나1")&gt;=4,30,IF(COUNTIFS(B:B,B2811,W:W,"나1")=3,26,IF(COUNTIFS(B:B,B2811,W:W,"나1")=2,22,IF(COUNTIFS(B:B,B2811,W:W,"나1")=1,18,0)))))+MIN(30,IF(COUNTIFS(B:B,B2811,W:W,"가2")=1,25,IF(COUNTIFS(B:B,B2811,W:W,"가2")&gt;=2,30,0))+IF(COUNTIFS(B:B,B2811,W:W,"나2")=3,30,IF(COUNTIFS(B:B,B2811,W:W,"나2")=2,25,IF(COUNTIFS(B:B,B2811,W:W,"나2")=1,20,0)))),"비해당분야")</f>
        <v>비해당분야</v>
      </c>
      <c r="Z2811" s="4" t="str">
        <f>IF(R2811="C",VLOOKUP(K2811,'[1]자격증 backdata'!A:F,6,0),"비해당분야")</f>
        <v>비해당분야</v>
      </c>
      <c r="AA2811" s="4" t="str">
        <f>IF(R2811="C",SUMIF(B:B,B2811,Z:Z),"비해당분야")</f>
        <v>비해당분야</v>
      </c>
      <c r="AB2811" s="4" t="str">
        <f>IF(R2811="C",SUM(Y2811,AA2811),"비해당분야")</f>
        <v>비해당분야</v>
      </c>
      <c r="AC2811" s="4" t="str">
        <f>IF(R2811="C",AB2811,X2811)</f>
        <v>비해당분야</v>
      </c>
      <c r="AD2811" s="4">
        <f>VLOOKUP(K2811,'[1]자격증 backdata'!A:D,4,0)</f>
        <v>0</v>
      </c>
      <c r="AE2811" s="4">
        <f>IF(_xlfn.MAXIFS(AD:AD,B:B,B2811)&gt;10,10,_xlfn.MAXIFS(AD:AD,B:B,B2811))</f>
        <v>0</v>
      </c>
      <c r="AG2811" s="5">
        <f>VLOOKUP(K2811,'[1]자격증 backdata'!A:C,3,0)</f>
        <v>0</v>
      </c>
      <c r="AH2811" s="5">
        <f>COUNTIFS($B:$B,$B2811,$AG:$AG,AH$1)</f>
        <v>0</v>
      </c>
      <c r="AI2811" s="5">
        <f>COUNTIFS($B:$B,$B2811,$AG:$AG,AI$1)</f>
        <v>0</v>
      </c>
      <c r="AJ2811" s="5">
        <f>COUNTIFS($B:$B,$B2811,$AG:$AG,AJ$1)</f>
        <v>0</v>
      </c>
      <c r="AK2811" s="5">
        <f>COUNTIFS($B:$B,$B2811,$AG:$AG,AK$1)</f>
        <v>0</v>
      </c>
      <c r="AL2811" s="5">
        <f>COUNTIFS($B:$B,$B2811,$AG:$AG,AL$1)</f>
        <v>0</v>
      </c>
      <c r="AM2811" s="5">
        <f>COUNTIFS($B:$B,$B2811,$AG:$AG,AM$1)</f>
        <v>0</v>
      </c>
      <c r="AN2811" s="5">
        <f>COUNTIFS($B:$B,$B2811,$AG:$AG,AN$1)</f>
        <v>0</v>
      </c>
      <c r="AO2811" s="5">
        <f>COUNTIFS($B:$B,$B2811,$AG:$AG,AO$1)</f>
        <v>0</v>
      </c>
      <c r="AP2811" s="5">
        <f>COUNTIFS($B:$B,$B2811,$AG:$AG,AP$1)</f>
        <v>0</v>
      </c>
      <c r="AQ2811" s="5">
        <f>COUNTIFS($B:$B,$B2811,$AG:$AG,AQ$1)</f>
        <v>0</v>
      </c>
      <c r="AR2811" s="5">
        <f>COUNTIFS($B:$B,$B2811,$AG:$AG,AR$1)</f>
        <v>0</v>
      </c>
      <c r="AS2811" s="5">
        <f>COUNTIFS($B:$B,$B2811,$AG:$AG,AS$1)</f>
        <v>0</v>
      </c>
      <c r="AT2811" s="5">
        <f>COUNTIFS($B:$B,$B2811,$AG:$AG,AT$1)</f>
        <v>0</v>
      </c>
      <c r="AU2811" s="5">
        <f>COUNTIFS($B:$B,$B2811,$AG:$AG,AU$1)</f>
        <v>0</v>
      </c>
    </row>
    <row r="2812" spans="1:47" ht="15" customHeight="1" x14ac:dyDescent="0.35">
      <c r="A2812" s="3">
        <f>IF(B2811=B2812,A2811,A2811+1)</f>
        <v>996</v>
      </c>
      <c r="B2812" s="3" t="s">
        <v>724</v>
      </c>
      <c r="C2812" s="3" t="s">
        <v>723</v>
      </c>
      <c r="D2812" s="3" t="s">
        <v>694</v>
      </c>
      <c r="E2812" s="3" t="s">
        <v>693</v>
      </c>
      <c r="F2812" s="4" t="s">
        <v>8</v>
      </c>
      <c r="G2812" s="4" t="s">
        <v>7</v>
      </c>
      <c r="H2812" s="4" t="s">
        <v>7</v>
      </c>
      <c r="I2812" s="3">
        <v>1</v>
      </c>
      <c r="J2812" s="3" t="s">
        <v>700</v>
      </c>
      <c r="K2812" s="3" t="s">
        <v>699</v>
      </c>
      <c r="L2812" s="3" t="s">
        <v>4</v>
      </c>
      <c r="M2812" s="3" t="s">
        <v>736</v>
      </c>
      <c r="N2812" s="3" t="s">
        <v>101</v>
      </c>
      <c r="P2812" s="3" t="s">
        <v>1</v>
      </c>
      <c r="Q2812" s="2" t="s">
        <v>0</v>
      </c>
      <c r="R2812" s="2"/>
      <c r="S2812" s="2" t="str">
        <f>IF(P2812="심사불필요","-",VLOOKUP(K2812,'[1]자격증 backdata'!A:G,7,0))</f>
        <v>필수</v>
      </c>
      <c r="T2812" s="2" t="str">
        <f>IF(S2812="-","-",IF(COUNTIFS(B:B,B2812,S:S,"필수")&gt;0,"자격요건충족","확인필요"))</f>
        <v>자격요건충족</v>
      </c>
      <c r="U2812" s="2"/>
      <c r="W2812" s="2" t="str">
        <f>IF(Q2812="4급","심사불필요",VLOOKUP(K2812,'[1]자격증 backdata'!A:B,2,0))</f>
        <v>심사불필요</v>
      </c>
      <c r="X2812" s="3" t="str">
        <f>IF(R2812="A", MIN(20, SUMIFS(W:W, B:B, B2812, R:R, "A")),IF(R2812="B", MIN(30, SUMIFS(W:W, B:B, B2812, R:R, "B")),"비해당분야"))</f>
        <v>비해당분야</v>
      </c>
      <c r="Y2812" s="3" t="str">
        <f>IF(R2812="C",MIN(30,IF(COUNTIFS(B:B,B2812,W:W,"가1")=1,25,IF(COUNTIFS(B:B,B2812,W:W,"가1")&gt;=2,30,0))+IF(COUNTIFS(B:B,B2812,W:W,"나1")&gt;=4,30,IF(COUNTIFS(B:B,B2812,W:W,"나1")=3,26,IF(COUNTIFS(B:B,B2812,W:W,"나1")=2,22,IF(COUNTIFS(B:B,B2812,W:W,"나1")=1,18,0)))))+MIN(30,IF(COUNTIFS(B:B,B2812,W:W,"가2")=1,25,IF(COUNTIFS(B:B,B2812,W:W,"가2")&gt;=2,30,0))+IF(COUNTIFS(B:B,B2812,W:W,"나2")=3,30,IF(COUNTIFS(B:B,B2812,W:W,"나2")=2,25,IF(COUNTIFS(B:B,B2812,W:W,"나2")=1,20,0)))),"비해당분야")</f>
        <v>비해당분야</v>
      </c>
      <c r="Z2812" s="3" t="str">
        <f>IF(R2812="C",VLOOKUP(K2812,'[1]자격증 backdata'!A:F,6,0),"비해당분야")</f>
        <v>비해당분야</v>
      </c>
      <c r="AA2812" s="3" t="str">
        <f>IF(R2812="C",SUMIF(B:B,B2812,Z:Z),"비해당분야")</f>
        <v>비해당분야</v>
      </c>
      <c r="AB2812" s="3" t="str">
        <f>IF(R2812="C",SUM(Y2812,AA2812),"비해당분야")</f>
        <v>비해당분야</v>
      </c>
      <c r="AC2812" s="3" t="str">
        <f>IF(R2812="C",AB2812,X2812)</f>
        <v>비해당분야</v>
      </c>
      <c r="AD2812" s="3">
        <f>VLOOKUP(K2812,'[1]자격증 backdata'!A:D,4,0)</f>
        <v>0</v>
      </c>
      <c r="AE2812" s="3">
        <f>IF(_xlfn.MAXIFS(AD:AD,B:B,B2812)&gt;10,10,_xlfn.MAXIFS(AD:AD,B:B,B2812))</f>
        <v>0</v>
      </c>
      <c r="AG2812" s="2">
        <f>VLOOKUP(K2812,'[1]자격증 backdata'!A:C,3,0)</f>
        <v>0</v>
      </c>
      <c r="AH2812" s="2">
        <f>COUNTIFS($B:$B,$B2812,$AG:$AG,AH$1)</f>
        <v>0</v>
      </c>
      <c r="AI2812" s="2">
        <f>COUNTIFS($B:$B,$B2812,$AG:$AG,AI$1)</f>
        <v>0</v>
      </c>
      <c r="AJ2812" s="2">
        <f>COUNTIFS($B:$B,$B2812,$AG:$AG,AJ$1)</f>
        <v>0</v>
      </c>
      <c r="AK2812" s="2">
        <f>COUNTIFS($B:$B,$B2812,$AG:$AG,AK$1)</f>
        <v>0</v>
      </c>
      <c r="AL2812" s="2">
        <f>COUNTIFS($B:$B,$B2812,$AG:$AG,AL$1)</f>
        <v>0</v>
      </c>
      <c r="AM2812" s="2">
        <f>COUNTIFS($B:$B,$B2812,$AG:$AG,AM$1)</f>
        <v>0</v>
      </c>
      <c r="AN2812" s="2">
        <f>COUNTIFS($B:$B,$B2812,$AG:$AG,AN$1)</f>
        <v>0</v>
      </c>
      <c r="AO2812" s="2">
        <f>COUNTIFS($B:$B,$B2812,$AG:$AG,AO$1)</f>
        <v>0</v>
      </c>
      <c r="AP2812" s="2">
        <f>COUNTIFS($B:$B,$B2812,$AG:$AG,AP$1)</f>
        <v>0</v>
      </c>
      <c r="AQ2812" s="2">
        <f>COUNTIFS($B:$B,$B2812,$AG:$AG,AQ$1)</f>
        <v>0</v>
      </c>
      <c r="AR2812" s="2">
        <f>COUNTIFS($B:$B,$B2812,$AG:$AG,AR$1)</f>
        <v>0</v>
      </c>
      <c r="AS2812" s="2">
        <f>COUNTIFS($B:$B,$B2812,$AG:$AG,AS$1)</f>
        <v>0</v>
      </c>
      <c r="AT2812" s="2">
        <f>COUNTIFS($B:$B,$B2812,$AG:$AG,AT$1)</f>
        <v>0</v>
      </c>
      <c r="AU2812" s="2">
        <f>COUNTIFS($B:$B,$B2812,$AG:$AG,AU$1)</f>
        <v>0</v>
      </c>
    </row>
    <row r="2813" spans="1:47" ht="15" customHeight="1" x14ac:dyDescent="0.35">
      <c r="A2813" s="7">
        <f>IF(B2812=B2813,A2812,A2812+1)</f>
        <v>996</v>
      </c>
      <c r="B2813" s="7" t="s">
        <v>724</v>
      </c>
      <c r="C2813" s="7" t="s">
        <v>723</v>
      </c>
      <c r="D2813" s="7" t="s">
        <v>694</v>
      </c>
      <c r="E2813" s="7" t="s">
        <v>693</v>
      </c>
      <c r="F2813" s="4" t="s">
        <v>7</v>
      </c>
      <c r="G2813" s="4" t="s">
        <v>7</v>
      </c>
      <c r="H2813" s="4" t="s">
        <v>8</v>
      </c>
      <c r="I2813" s="3">
        <v>2</v>
      </c>
      <c r="J2813" s="3" t="s">
        <v>735</v>
      </c>
      <c r="K2813" s="3" t="s">
        <v>734</v>
      </c>
      <c r="L2813" s="3" t="s">
        <v>4</v>
      </c>
      <c r="M2813" s="3" t="s">
        <v>733</v>
      </c>
      <c r="N2813" s="3" t="s">
        <v>732</v>
      </c>
      <c r="P2813" s="3" t="s">
        <v>1</v>
      </c>
      <c r="Q2813" s="2" t="s">
        <v>0</v>
      </c>
      <c r="R2813" s="2"/>
      <c r="S2813" s="2">
        <f>IF(P2813="심사불필요","-",VLOOKUP(K2813,'[1]자격증 backdata'!A:G,7,0))</f>
        <v>0</v>
      </c>
      <c r="T2813" s="2" t="str">
        <f>IF(S2813="-","-",IF(COUNTIFS(B:B,B2813,S:S,"필수")&gt;0,"자격요건충족","확인필요"))</f>
        <v>자격요건충족</v>
      </c>
      <c r="U2813" s="2"/>
      <c r="W2813" s="2" t="str">
        <f>IF(Q2813="4급","심사불필요",VLOOKUP(K2813,'[1]자격증 backdata'!A:B,2,0))</f>
        <v>심사불필요</v>
      </c>
      <c r="X2813" s="3" t="str">
        <f>IF(R2813="A", MIN(20, SUMIFS(W:W, B:B, B2813, R:R, "A")),IF(R2813="B", MIN(30, SUMIFS(W:W, B:B, B2813, R:R, "B")),"비해당분야"))</f>
        <v>비해당분야</v>
      </c>
      <c r="Y2813" s="3" t="str">
        <f>IF(R2813="C",MIN(30,IF(COUNTIFS(B:B,B2813,W:W,"가1")=1,25,IF(COUNTIFS(B:B,B2813,W:W,"가1")&gt;=2,30,0))+IF(COUNTIFS(B:B,B2813,W:W,"나1")&gt;=4,30,IF(COUNTIFS(B:B,B2813,W:W,"나1")=3,26,IF(COUNTIFS(B:B,B2813,W:W,"나1")=2,22,IF(COUNTIFS(B:B,B2813,W:W,"나1")=1,18,0)))))+MIN(30,IF(COUNTIFS(B:B,B2813,W:W,"가2")=1,25,IF(COUNTIFS(B:B,B2813,W:W,"가2")&gt;=2,30,0))+IF(COUNTIFS(B:B,B2813,W:W,"나2")=3,30,IF(COUNTIFS(B:B,B2813,W:W,"나2")=2,25,IF(COUNTIFS(B:B,B2813,W:W,"나2")=1,20,0)))),"비해당분야")</f>
        <v>비해당분야</v>
      </c>
      <c r="Z2813" s="3" t="str">
        <f>IF(R2813="C",VLOOKUP(K2813,'[1]자격증 backdata'!A:F,6,0),"비해당분야")</f>
        <v>비해당분야</v>
      </c>
      <c r="AA2813" s="3" t="str">
        <f>IF(R2813="C",SUMIF(B:B,B2813,Z:Z),"비해당분야")</f>
        <v>비해당분야</v>
      </c>
      <c r="AB2813" s="3" t="str">
        <f>IF(R2813="C",SUM(Y2813,AA2813),"비해당분야")</f>
        <v>비해당분야</v>
      </c>
      <c r="AC2813" s="3" t="str">
        <f>IF(R2813="C",AB2813,X2813)</f>
        <v>비해당분야</v>
      </c>
      <c r="AD2813" s="3">
        <f>VLOOKUP(K2813,'[1]자격증 backdata'!A:D,4,0)</f>
        <v>0</v>
      </c>
      <c r="AE2813" s="3">
        <f>IF(_xlfn.MAXIFS(AD:AD,B:B,B2813)&gt;10,10,_xlfn.MAXIFS(AD:AD,B:B,B2813))</f>
        <v>0</v>
      </c>
      <c r="AG2813" s="2">
        <f>VLOOKUP(K2813,'[1]자격증 backdata'!A:C,3,0)</f>
        <v>0</v>
      </c>
      <c r="AH2813" s="2">
        <f>COUNTIFS($B:$B,$B2813,$AG:$AG,AH$1)</f>
        <v>0</v>
      </c>
      <c r="AI2813" s="2">
        <f>COUNTIFS($B:$B,$B2813,$AG:$AG,AI$1)</f>
        <v>0</v>
      </c>
      <c r="AJ2813" s="2">
        <f>COUNTIFS($B:$B,$B2813,$AG:$AG,AJ$1)</f>
        <v>0</v>
      </c>
      <c r="AK2813" s="2">
        <f>COUNTIFS($B:$B,$B2813,$AG:$AG,AK$1)</f>
        <v>0</v>
      </c>
      <c r="AL2813" s="2">
        <f>COUNTIFS($B:$B,$B2813,$AG:$AG,AL$1)</f>
        <v>0</v>
      </c>
      <c r="AM2813" s="2">
        <f>COUNTIFS($B:$B,$B2813,$AG:$AG,AM$1)</f>
        <v>0</v>
      </c>
      <c r="AN2813" s="2">
        <f>COUNTIFS($B:$B,$B2813,$AG:$AG,AN$1)</f>
        <v>0</v>
      </c>
      <c r="AO2813" s="2">
        <f>COUNTIFS($B:$B,$B2813,$AG:$AG,AO$1)</f>
        <v>0</v>
      </c>
      <c r="AP2813" s="2">
        <f>COUNTIFS($B:$B,$B2813,$AG:$AG,AP$1)</f>
        <v>0</v>
      </c>
      <c r="AQ2813" s="2">
        <f>COUNTIFS($B:$B,$B2813,$AG:$AG,AQ$1)</f>
        <v>0</v>
      </c>
      <c r="AR2813" s="2">
        <f>COUNTIFS($B:$B,$B2813,$AG:$AG,AR$1)</f>
        <v>0</v>
      </c>
      <c r="AS2813" s="2">
        <f>COUNTIFS($B:$B,$B2813,$AG:$AG,AS$1)</f>
        <v>0</v>
      </c>
      <c r="AT2813" s="2">
        <f>COUNTIFS($B:$B,$B2813,$AG:$AG,AT$1)</f>
        <v>0</v>
      </c>
      <c r="AU2813" s="2">
        <f>COUNTIFS($B:$B,$B2813,$AG:$AG,AU$1)</f>
        <v>0</v>
      </c>
    </row>
    <row r="2814" spans="1:47" ht="15" customHeight="1" x14ac:dyDescent="0.35">
      <c r="A2814" s="7">
        <f>IF(B2813=B2814,A2813,A2813+1)</f>
        <v>996</v>
      </c>
      <c r="B2814" s="7" t="s">
        <v>724</v>
      </c>
      <c r="C2814" s="7" t="s">
        <v>723</v>
      </c>
      <c r="D2814" s="7" t="s">
        <v>694</v>
      </c>
      <c r="E2814" s="7" t="s">
        <v>693</v>
      </c>
      <c r="F2814" s="4" t="s">
        <v>7</v>
      </c>
      <c r="G2814" s="4" t="s">
        <v>7</v>
      </c>
      <c r="H2814" s="4" t="s">
        <v>8</v>
      </c>
      <c r="I2814" s="3">
        <v>3</v>
      </c>
      <c r="J2814" s="3" t="s">
        <v>731</v>
      </c>
      <c r="K2814" s="3" t="s">
        <v>730</v>
      </c>
      <c r="L2814" s="3" t="s">
        <v>4</v>
      </c>
      <c r="M2814" s="3" t="s">
        <v>729</v>
      </c>
      <c r="N2814" s="3" t="s">
        <v>728</v>
      </c>
      <c r="P2814" s="3" t="s">
        <v>1</v>
      </c>
      <c r="Q2814" s="2" t="s">
        <v>0</v>
      </c>
      <c r="R2814" s="2"/>
      <c r="S2814" s="2">
        <f>IF(P2814="심사불필요","-",VLOOKUP(K2814,'[1]자격증 backdata'!A:G,7,0))</f>
        <v>0</v>
      </c>
      <c r="T2814" s="2" t="str">
        <f>IF(S2814="-","-",IF(COUNTIFS(B:B,B2814,S:S,"필수")&gt;0,"자격요건충족","확인필요"))</f>
        <v>자격요건충족</v>
      </c>
      <c r="U2814" s="2"/>
      <c r="W2814" s="2" t="str">
        <f>IF(Q2814="4급","심사불필요",VLOOKUP(K2814,'[1]자격증 backdata'!A:B,2,0))</f>
        <v>심사불필요</v>
      </c>
      <c r="X2814" s="3" t="str">
        <f>IF(R2814="A", MIN(20, SUMIFS(W:W, B:B, B2814, R:R, "A")),IF(R2814="B", MIN(30, SUMIFS(W:W, B:B, B2814, R:R, "B")),"비해당분야"))</f>
        <v>비해당분야</v>
      </c>
      <c r="Y2814" s="3" t="str">
        <f>IF(R2814="C",MIN(30,IF(COUNTIFS(B:B,B2814,W:W,"가1")=1,25,IF(COUNTIFS(B:B,B2814,W:W,"가1")&gt;=2,30,0))+IF(COUNTIFS(B:B,B2814,W:W,"나1")&gt;=4,30,IF(COUNTIFS(B:B,B2814,W:W,"나1")=3,26,IF(COUNTIFS(B:B,B2814,W:W,"나1")=2,22,IF(COUNTIFS(B:B,B2814,W:W,"나1")=1,18,0)))))+MIN(30,IF(COUNTIFS(B:B,B2814,W:W,"가2")=1,25,IF(COUNTIFS(B:B,B2814,W:W,"가2")&gt;=2,30,0))+IF(COUNTIFS(B:B,B2814,W:W,"나2")=3,30,IF(COUNTIFS(B:B,B2814,W:W,"나2")=2,25,IF(COUNTIFS(B:B,B2814,W:W,"나2")=1,20,0)))),"비해당분야")</f>
        <v>비해당분야</v>
      </c>
      <c r="Z2814" s="3" t="str">
        <f>IF(R2814="C",VLOOKUP(K2814,'[1]자격증 backdata'!A:F,6,0),"비해당분야")</f>
        <v>비해당분야</v>
      </c>
      <c r="AA2814" s="3" t="str">
        <f>IF(R2814="C",SUMIF(B:B,B2814,Z:Z),"비해당분야")</f>
        <v>비해당분야</v>
      </c>
      <c r="AB2814" s="3" t="str">
        <f>IF(R2814="C",SUM(Y2814,AA2814),"비해당분야")</f>
        <v>비해당분야</v>
      </c>
      <c r="AC2814" s="3" t="str">
        <f>IF(R2814="C",AB2814,X2814)</f>
        <v>비해당분야</v>
      </c>
      <c r="AD2814" s="3">
        <f>VLOOKUP(K2814,'[1]자격증 backdata'!A:D,4,0)</f>
        <v>0</v>
      </c>
      <c r="AE2814" s="3">
        <f>IF(_xlfn.MAXIFS(AD:AD,B:B,B2814)&gt;10,10,_xlfn.MAXIFS(AD:AD,B:B,B2814))</f>
        <v>0</v>
      </c>
      <c r="AG2814" s="2">
        <f>VLOOKUP(K2814,'[1]자격증 backdata'!A:C,3,0)</f>
        <v>0</v>
      </c>
      <c r="AH2814" s="2">
        <f>COUNTIFS($B:$B,$B2814,$AG:$AG,AH$1)</f>
        <v>0</v>
      </c>
      <c r="AI2814" s="2">
        <f>COUNTIFS($B:$B,$B2814,$AG:$AG,AI$1)</f>
        <v>0</v>
      </c>
      <c r="AJ2814" s="2">
        <f>COUNTIFS($B:$B,$B2814,$AG:$AG,AJ$1)</f>
        <v>0</v>
      </c>
      <c r="AK2814" s="2">
        <f>COUNTIFS($B:$B,$B2814,$AG:$AG,AK$1)</f>
        <v>0</v>
      </c>
      <c r="AL2814" s="2">
        <f>COUNTIFS($B:$B,$B2814,$AG:$AG,AL$1)</f>
        <v>0</v>
      </c>
      <c r="AM2814" s="2">
        <f>COUNTIFS($B:$B,$B2814,$AG:$AG,AM$1)</f>
        <v>0</v>
      </c>
      <c r="AN2814" s="2">
        <f>COUNTIFS($B:$B,$B2814,$AG:$AG,AN$1)</f>
        <v>0</v>
      </c>
      <c r="AO2814" s="2">
        <f>COUNTIFS($B:$B,$B2814,$AG:$AG,AO$1)</f>
        <v>0</v>
      </c>
      <c r="AP2814" s="2">
        <f>COUNTIFS($B:$B,$B2814,$AG:$AG,AP$1)</f>
        <v>0</v>
      </c>
      <c r="AQ2814" s="2">
        <f>COUNTIFS($B:$B,$B2814,$AG:$AG,AQ$1)</f>
        <v>0</v>
      </c>
      <c r="AR2814" s="2">
        <f>COUNTIFS($B:$B,$B2814,$AG:$AG,AR$1)</f>
        <v>0</v>
      </c>
      <c r="AS2814" s="2">
        <f>COUNTIFS($B:$B,$B2814,$AG:$AG,AS$1)</f>
        <v>0</v>
      </c>
      <c r="AT2814" s="2">
        <f>COUNTIFS($B:$B,$B2814,$AG:$AG,AT$1)</f>
        <v>0</v>
      </c>
      <c r="AU2814" s="2">
        <f>COUNTIFS($B:$B,$B2814,$AG:$AG,AU$1)</f>
        <v>0</v>
      </c>
    </row>
    <row r="2815" spans="1:47" ht="15" customHeight="1" x14ac:dyDescent="0.35">
      <c r="A2815" s="7">
        <f>IF(B2814=B2815,A2814,A2814+1)</f>
        <v>996</v>
      </c>
      <c r="B2815" s="7" t="s">
        <v>724</v>
      </c>
      <c r="C2815" s="7" t="s">
        <v>723</v>
      </c>
      <c r="D2815" s="7" t="s">
        <v>694</v>
      </c>
      <c r="E2815" s="7" t="s">
        <v>693</v>
      </c>
      <c r="F2815" s="4" t="s">
        <v>7</v>
      </c>
      <c r="G2815" s="4" t="s">
        <v>7</v>
      </c>
      <c r="H2815" s="4" t="s">
        <v>8</v>
      </c>
      <c r="I2815" s="3">
        <v>4</v>
      </c>
      <c r="J2815" s="3" t="s">
        <v>241</v>
      </c>
      <c r="K2815" s="3" t="s">
        <v>727</v>
      </c>
      <c r="L2815" s="3" t="s">
        <v>4</v>
      </c>
      <c r="M2815" s="3" t="s">
        <v>726</v>
      </c>
      <c r="N2815" s="3" t="s">
        <v>725</v>
      </c>
      <c r="P2815" s="3" t="s">
        <v>1</v>
      </c>
      <c r="Q2815" s="2" t="s">
        <v>0</v>
      </c>
      <c r="R2815" s="2"/>
      <c r="S2815" s="2">
        <f>IF(P2815="심사불필요","-",VLOOKUP(K2815,'[1]자격증 backdata'!A:G,7,0))</f>
        <v>0</v>
      </c>
      <c r="T2815" s="2" t="str">
        <f>IF(S2815="-","-",IF(COUNTIFS(B:B,B2815,S:S,"필수")&gt;0,"자격요건충족","확인필요"))</f>
        <v>자격요건충족</v>
      </c>
      <c r="U2815" s="2"/>
      <c r="W2815" s="2" t="str">
        <f>IF(Q2815="4급","심사불필요",VLOOKUP(K2815,'[1]자격증 backdata'!A:B,2,0))</f>
        <v>심사불필요</v>
      </c>
      <c r="X2815" s="3" t="str">
        <f>IF(R2815="A", MIN(20, SUMIFS(W:W, B:B, B2815, R:R, "A")),IF(R2815="B", MIN(30, SUMIFS(W:W, B:B, B2815, R:R, "B")),"비해당분야"))</f>
        <v>비해당분야</v>
      </c>
      <c r="Y2815" s="3" t="str">
        <f>IF(R2815="C",MIN(30,IF(COUNTIFS(B:B,B2815,W:W,"가1")=1,25,IF(COUNTIFS(B:B,B2815,W:W,"가1")&gt;=2,30,0))+IF(COUNTIFS(B:B,B2815,W:W,"나1")&gt;=4,30,IF(COUNTIFS(B:B,B2815,W:W,"나1")=3,26,IF(COUNTIFS(B:B,B2815,W:W,"나1")=2,22,IF(COUNTIFS(B:B,B2815,W:W,"나1")=1,18,0)))))+MIN(30,IF(COUNTIFS(B:B,B2815,W:W,"가2")=1,25,IF(COUNTIFS(B:B,B2815,W:W,"가2")&gt;=2,30,0))+IF(COUNTIFS(B:B,B2815,W:W,"나2")=3,30,IF(COUNTIFS(B:B,B2815,W:W,"나2")=2,25,IF(COUNTIFS(B:B,B2815,W:W,"나2")=1,20,0)))),"비해당분야")</f>
        <v>비해당분야</v>
      </c>
      <c r="Z2815" s="3" t="str">
        <f>IF(R2815="C",VLOOKUP(K2815,'[1]자격증 backdata'!A:F,6,0),"비해당분야")</f>
        <v>비해당분야</v>
      </c>
      <c r="AA2815" s="3" t="str">
        <f>IF(R2815="C",SUMIF(B:B,B2815,Z:Z),"비해당분야")</f>
        <v>비해당분야</v>
      </c>
      <c r="AB2815" s="3" t="str">
        <f>IF(R2815="C",SUM(Y2815,AA2815),"비해당분야")</f>
        <v>비해당분야</v>
      </c>
      <c r="AC2815" s="3" t="str">
        <f>IF(R2815="C",AB2815,X2815)</f>
        <v>비해당분야</v>
      </c>
      <c r="AD2815" s="3">
        <f>VLOOKUP(K2815,'[1]자격증 backdata'!A:D,4,0)</f>
        <v>0</v>
      </c>
      <c r="AE2815" s="3">
        <f>IF(_xlfn.MAXIFS(AD:AD,B:B,B2815)&gt;10,10,_xlfn.MAXIFS(AD:AD,B:B,B2815))</f>
        <v>0</v>
      </c>
      <c r="AG2815" s="2">
        <f>VLOOKUP(K2815,'[1]자격증 backdata'!A:C,3,0)</f>
        <v>0</v>
      </c>
      <c r="AH2815" s="2">
        <f>COUNTIFS($B:$B,$B2815,$AG:$AG,AH$1)</f>
        <v>0</v>
      </c>
      <c r="AI2815" s="2">
        <f>COUNTIFS($B:$B,$B2815,$AG:$AG,AI$1)</f>
        <v>0</v>
      </c>
      <c r="AJ2815" s="2">
        <f>COUNTIFS($B:$B,$B2815,$AG:$AG,AJ$1)</f>
        <v>0</v>
      </c>
      <c r="AK2815" s="2">
        <f>COUNTIFS($B:$B,$B2815,$AG:$AG,AK$1)</f>
        <v>0</v>
      </c>
      <c r="AL2815" s="2">
        <f>COUNTIFS($B:$B,$B2815,$AG:$AG,AL$1)</f>
        <v>0</v>
      </c>
      <c r="AM2815" s="2">
        <f>COUNTIFS($B:$B,$B2815,$AG:$AG,AM$1)</f>
        <v>0</v>
      </c>
      <c r="AN2815" s="2">
        <f>COUNTIFS($B:$B,$B2815,$AG:$AG,AN$1)</f>
        <v>0</v>
      </c>
      <c r="AO2815" s="2">
        <f>COUNTIFS($B:$B,$B2815,$AG:$AG,AO$1)</f>
        <v>0</v>
      </c>
      <c r="AP2815" s="2">
        <f>COUNTIFS($B:$B,$B2815,$AG:$AG,AP$1)</f>
        <v>0</v>
      </c>
      <c r="AQ2815" s="2">
        <f>COUNTIFS($B:$B,$B2815,$AG:$AG,AQ$1)</f>
        <v>0</v>
      </c>
      <c r="AR2815" s="2">
        <f>COUNTIFS($B:$B,$B2815,$AG:$AG,AR$1)</f>
        <v>0</v>
      </c>
      <c r="AS2815" s="2">
        <f>COUNTIFS($B:$B,$B2815,$AG:$AG,AS$1)</f>
        <v>0</v>
      </c>
      <c r="AT2815" s="2">
        <f>COUNTIFS($B:$B,$B2815,$AG:$AG,AT$1)</f>
        <v>0</v>
      </c>
      <c r="AU2815" s="2">
        <f>COUNTIFS($B:$B,$B2815,$AG:$AG,AU$1)</f>
        <v>0</v>
      </c>
    </row>
    <row r="2816" spans="1:47" ht="15" customHeight="1" x14ac:dyDescent="0.35">
      <c r="A2816" s="7">
        <f>IF(B2815=B2816,A2815,A2815+1)</f>
        <v>996</v>
      </c>
      <c r="B2816" s="7" t="s">
        <v>724</v>
      </c>
      <c r="C2816" s="7" t="s">
        <v>723</v>
      </c>
      <c r="D2816" s="7" t="s">
        <v>694</v>
      </c>
      <c r="E2816" s="7" t="s">
        <v>693</v>
      </c>
      <c r="F2816" s="4" t="s">
        <v>7</v>
      </c>
      <c r="G2816" s="4" t="s">
        <v>7</v>
      </c>
      <c r="H2816" s="4" t="s">
        <v>8</v>
      </c>
      <c r="I2816" s="3">
        <v>5</v>
      </c>
      <c r="J2816" s="3" t="s">
        <v>57</v>
      </c>
      <c r="K2816" s="3" t="s">
        <v>722</v>
      </c>
      <c r="L2816" s="3" t="s">
        <v>55</v>
      </c>
      <c r="M2816" s="3" t="s">
        <v>721</v>
      </c>
      <c r="N2816" s="3" t="s">
        <v>720</v>
      </c>
      <c r="P2816" s="3" t="s">
        <v>1</v>
      </c>
      <c r="Q2816" s="2" t="s">
        <v>0</v>
      </c>
      <c r="R2816" s="2"/>
      <c r="S2816" s="2">
        <f>IF(P2816="심사불필요","-",VLOOKUP(K2816,'[1]자격증 backdata'!A:G,7,0))</f>
        <v>0</v>
      </c>
      <c r="T2816" s="2" t="str">
        <f>IF(S2816="-","-",IF(COUNTIFS(B:B,B2816,S:S,"필수")&gt;0,"자격요건충족","확인필요"))</f>
        <v>자격요건충족</v>
      </c>
      <c r="U2816" s="2"/>
      <c r="W2816" s="2" t="str">
        <f>IF(Q2816="4급","심사불필요",VLOOKUP(K2816,'[1]자격증 backdata'!A:B,2,0))</f>
        <v>심사불필요</v>
      </c>
      <c r="X2816" s="3" t="str">
        <f>IF(R2816="A", MIN(20, SUMIFS(W:W, B:B, B2816, R:R, "A")),IF(R2816="B", MIN(30, SUMIFS(W:W, B:B, B2816, R:R, "B")),"비해당분야"))</f>
        <v>비해당분야</v>
      </c>
      <c r="Y2816" s="3" t="str">
        <f>IF(R2816="C",MIN(30,IF(COUNTIFS(B:B,B2816,W:W,"가1")=1,25,IF(COUNTIFS(B:B,B2816,W:W,"가1")&gt;=2,30,0))+IF(COUNTIFS(B:B,B2816,W:W,"나1")&gt;=4,30,IF(COUNTIFS(B:B,B2816,W:W,"나1")=3,26,IF(COUNTIFS(B:B,B2816,W:W,"나1")=2,22,IF(COUNTIFS(B:B,B2816,W:W,"나1")=1,18,0)))))+MIN(30,IF(COUNTIFS(B:B,B2816,W:W,"가2")=1,25,IF(COUNTIFS(B:B,B2816,W:W,"가2")&gt;=2,30,0))+IF(COUNTIFS(B:B,B2816,W:W,"나2")=3,30,IF(COUNTIFS(B:B,B2816,W:W,"나2")=2,25,IF(COUNTIFS(B:B,B2816,W:W,"나2")=1,20,0)))),"비해당분야")</f>
        <v>비해당분야</v>
      </c>
      <c r="Z2816" s="3" t="str">
        <f>IF(R2816="C",VLOOKUP(K2816,'[1]자격증 backdata'!A:F,6,0),"비해당분야")</f>
        <v>비해당분야</v>
      </c>
      <c r="AA2816" s="3" t="str">
        <f>IF(R2816="C",SUMIF(B:B,B2816,Z:Z),"비해당분야")</f>
        <v>비해당분야</v>
      </c>
      <c r="AB2816" s="3" t="str">
        <f>IF(R2816="C",SUM(Y2816,AA2816),"비해당분야")</f>
        <v>비해당분야</v>
      </c>
      <c r="AC2816" s="3" t="str">
        <f>IF(R2816="C",AB2816,X2816)</f>
        <v>비해당분야</v>
      </c>
      <c r="AD2816" s="3">
        <f>VLOOKUP(K2816,'[1]자격증 backdata'!A:D,4,0)</f>
        <v>0</v>
      </c>
      <c r="AE2816" s="3">
        <f>IF(_xlfn.MAXIFS(AD:AD,B:B,B2816)&gt;10,10,_xlfn.MAXIFS(AD:AD,B:B,B2816))</f>
        <v>0</v>
      </c>
      <c r="AG2816" s="2">
        <f>VLOOKUP(K2816,'[1]자격증 backdata'!A:C,3,0)</f>
        <v>0</v>
      </c>
      <c r="AH2816" s="2">
        <f>COUNTIFS($B:$B,$B2816,$AG:$AG,AH$1)</f>
        <v>0</v>
      </c>
      <c r="AI2816" s="2">
        <f>COUNTIFS($B:$B,$B2816,$AG:$AG,AI$1)</f>
        <v>0</v>
      </c>
      <c r="AJ2816" s="2">
        <f>COUNTIFS($B:$B,$B2816,$AG:$AG,AJ$1)</f>
        <v>0</v>
      </c>
      <c r="AK2816" s="2">
        <f>COUNTIFS($B:$B,$B2816,$AG:$AG,AK$1)</f>
        <v>0</v>
      </c>
      <c r="AL2816" s="2">
        <f>COUNTIFS($B:$B,$B2816,$AG:$AG,AL$1)</f>
        <v>0</v>
      </c>
      <c r="AM2816" s="2">
        <f>COUNTIFS($B:$B,$B2816,$AG:$AG,AM$1)</f>
        <v>0</v>
      </c>
      <c r="AN2816" s="2">
        <f>COUNTIFS($B:$B,$B2816,$AG:$AG,AN$1)</f>
        <v>0</v>
      </c>
      <c r="AO2816" s="2">
        <f>COUNTIFS($B:$B,$B2816,$AG:$AG,AO$1)</f>
        <v>0</v>
      </c>
      <c r="AP2816" s="2">
        <f>COUNTIFS($B:$B,$B2816,$AG:$AG,AP$1)</f>
        <v>0</v>
      </c>
      <c r="AQ2816" s="2">
        <f>COUNTIFS($B:$B,$B2816,$AG:$AG,AQ$1)</f>
        <v>0</v>
      </c>
      <c r="AR2816" s="2">
        <f>COUNTIFS($B:$B,$B2816,$AG:$AG,AR$1)</f>
        <v>0</v>
      </c>
      <c r="AS2816" s="2">
        <f>COUNTIFS($B:$B,$B2816,$AG:$AG,AS$1)</f>
        <v>0</v>
      </c>
      <c r="AT2816" s="2">
        <f>COUNTIFS($B:$B,$B2816,$AG:$AG,AT$1)</f>
        <v>0</v>
      </c>
      <c r="AU2816" s="2">
        <f>COUNTIFS($B:$B,$B2816,$AG:$AG,AU$1)</f>
        <v>0</v>
      </c>
    </row>
    <row r="2817" spans="1:47" ht="15" customHeight="1" x14ac:dyDescent="0.35">
      <c r="A2817" s="4">
        <f>IF(B2816=B2817,A2816,A2816+1)</f>
        <v>997</v>
      </c>
      <c r="B2817" s="4" t="s">
        <v>703</v>
      </c>
      <c r="C2817" s="4" t="s">
        <v>702</v>
      </c>
      <c r="D2817" s="4" t="s">
        <v>694</v>
      </c>
      <c r="E2817" s="4" t="s">
        <v>693</v>
      </c>
      <c r="F2817" s="4" t="s">
        <v>8</v>
      </c>
      <c r="G2817" s="4" t="s">
        <v>7</v>
      </c>
      <c r="H2817" s="4" t="s">
        <v>7</v>
      </c>
      <c r="I2817" s="4">
        <v>1</v>
      </c>
      <c r="J2817" s="4" t="s">
        <v>700</v>
      </c>
      <c r="K2817" s="4" t="s">
        <v>699</v>
      </c>
      <c r="L2817" s="4" t="s">
        <v>4</v>
      </c>
      <c r="M2817" s="4" t="s">
        <v>719</v>
      </c>
      <c r="N2817" s="4" t="s">
        <v>718</v>
      </c>
      <c r="P2817" s="4" t="s">
        <v>1</v>
      </c>
      <c r="Q2817" s="5" t="s">
        <v>0</v>
      </c>
      <c r="R2817" s="5"/>
      <c r="S2817" s="5" t="str">
        <f>IF(P2817="심사불필요","-",VLOOKUP(K2817,'[1]자격증 backdata'!A:G,7,0))</f>
        <v>필수</v>
      </c>
      <c r="T2817" s="5" t="str">
        <f>IF(S2817="-","-",IF(COUNTIFS(B:B,B2817,S:S,"필수")&gt;0,"자격요건충족","확인필요"))</f>
        <v>자격요건충족</v>
      </c>
      <c r="U2817" s="5"/>
      <c r="W2817" s="5" t="str">
        <f>IF(Q2817="4급","심사불필요",VLOOKUP(K2817,'[1]자격증 backdata'!A:B,2,0))</f>
        <v>심사불필요</v>
      </c>
      <c r="X2817" s="4" t="str">
        <f>IF(R2817="A", MIN(20, SUMIFS(W:W, B:B, B2817, R:R, "A")),IF(R2817="B", MIN(30, SUMIFS(W:W, B:B, B2817, R:R, "B")),"비해당분야"))</f>
        <v>비해당분야</v>
      </c>
      <c r="Y2817" s="4" t="str">
        <f>IF(R2817="C",MIN(30,IF(COUNTIFS(B:B,B2817,W:W,"가1")=1,25,IF(COUNTIFS(B:B,B2817,W:W,"가1")&gt;=2,30,0))+IF(COUNTIFS(B:B,B2817,W:W,"나1")&gt;=4,30,IF(COUNTIFS(B:B,B2817,W:W,"나1")=3,26,IF(COUNTIFS(B:B,B2817,W:W,"나1")=2,22,IF(COUNTIFS(B:B,B2817,W:W,"나1")=1,18,0)))))+MIN(30,IF(COUNTIFS(B:B,B2817,W:W,"가2")=1,25,IF(COUNTIFS(B:B,B2817,W:W,"가2")&gt;=2,30,0))+IF(COUNTIFS(B:B,B2817,W:W,"나2")=3,30,IF(COUNTIFS(B:B,B2817,W:W,"나2")=2,25,IF(COUNTIFS(B:B,B2817,W:W,"나2")=1,20,0)))),"비해당분야")</f>
        <v>비해당분야</v>
      </c>
      <c r="Z2817" s="4" t="str">
        <f>IF(R2817="C",VLOOKUP(K2817,'[1]자격증 backdata'!A:F,6,0),"비해당분야")</f>
        <v>비해당분야</v>
      </c>
      <c r="AA2817" s="4" t="str">
        <f>IF(R2817="C",SUMIF(B:B,B2817,Z:Z),"비해당분야")</f>
        <v>비해당분야</v>
      </c>
      <c r="AB2817" s="4" t="str">
        <f>IF(R2817="C",SUM(Y2817,AA2817),"비해당분야")</f>
        <v>비해당분야</v>
      </c>
      <c r="AC2817" s="4" t="str">
        <f>IF(R2817="C",AB2817,X2817)</f>
        <v>비해당분야</v>
      </c>
      <c r="AD2817" s="4">
        <f>VLOOKUP(K2817,'[1]자격증 backdata'!A:D,4,0)</f>
        <v>0</v>
      </c>
      <c r="AE2817" s="4">
        <f>IF(_xlfn.MAXIFS(AD:AD,B:B,B2817)&gt;10,10,_xlfn.MAXIFS(AD:AD,B:B,B2817))</f>
        <v>5</v>
      </c>
      <c r="AG2817" s="5">
        <f>VLOOKUP(K2817,'[1]자격증 backdata'!A:C,3,0)</f>
        <v>0</v>
      </c>
      <c r="AH2817" s="5">
        <f>COUNTIFS($B:$B,$B2817,$AG:$AG,AH$1)</f>
        <v>0</v>
      </c>
      <c r="AI2817" s="5">
        <f>COUNTIFS($B:$B,$B2817,$AG:$AG,AI$1)</f>
        <v>0</v>
      </c>
      <c r="AJ2817" s="5">
        <f>COUNTIFS($B:$B,$B2817,$AG:$AG,AJ$1)</f>
        <v>0</v>
      </c>
      <c r="AK2817" s="5">
        <f>COUNTIFS($B:$B,$B2817,$AG:$AG,AK$1)</f>
        <v>0</v>
      </c>
      <c r="AL2817" s="5">
        <f>COUNTIFS($B:$B,$B2817,$AG:$AG,AL$1)</f>
        <v>0</v>
      </c>
      <c r="AM2817" s="5">
        <f>COUNTIFS($B:$B,$B2817,$AG:$AG,AM$1)</f>
        <v>0</v>
      </c>
      <c r="AN2817" s="5">
        <f>COUNTIFS($B:$B,$B2817,$AG:$AG,AN$1)</f>
        <v>0</v>
      </c>
      <c r="AO2817" s="5">
        <f>COUNTIFS($B:$B,$B2817,$AG:$AG,AO$1)</f>
        <v>0</v>
      </c>
      <c r="AP2817" s="5">
        <f>COUNTIFS($B:$B,$B2817,$AG:$AG,AP$1)</f>
        <v>0</v>
      </c>
      <c r="AQ2817" s="5">
        <f>COUNTIFS($B:$B,$B2817,$AG:$AG,AQ$1)</f>
        <v>0</v>
      </c>
      <c r="AR2817" s="5">
        <f>COUNTIFS($B:$B,$B2817,$AG:$AG,AR$1)</f>
        <v>0</v>
      </c>
      <c r="AS2817" s="5">
        <f>COUNTIFS($B:$B,$B2817,$AG:$AG,AS$1)</f>
        <v>0</v>
      </c>
      <c r="AT2817" s="5">
        <f>COUNTIFS($B:$B,$B2817,$AG:$AG,AT$1)</f>
        <v>0</v>
      </c>
      <c r="AU2817" s="5">
        <f>COUNTIFS($B:$B,$B2817,$AG:$AG,AU$1)</f>
        <v>0</v>
      </c>
    </row>
    <row r="2818" spans="1:47" ht="15" customHeight="1" x14ac:dyDescent="0.35">
      <c r="A2818" s="6">
        <f>IF(B2817=B2818,A2817,A2817+1)</f>
        <v>997</v>
      </c>
      <c r="B2818" s="6" t="s">
        <v>703</v>
      </c>
      <c r="C2818" s="6" t="s">
        <v>702</v>
      </c>
      <c r="D2818" s="6" t="s">
        <v>694</v>
      </c>
      <c r="E2818" s="6" t="s">
        <v>693</v>
      </c>
      <c r="F2818" s="4" t="s">
        <v>7</v>
      </c>
      <c r="G2818" s="4" t="s">
        <v>7</v>
      </c>
      <c r="H2818" s="4" t="s">
        <v>8</v>
      </c>
      <c r="I2818" s="4">
        <v>2</v>
      </c>
      <c r="J2818" s="4" t="s">
        <v>717</v>
      </c>
      <c r="K2818" s="4" t="s">
        <v>716</v>
      </c>
      <c r="L2818" s="4" t="s">
        <v>4</v>
      </c>
      <c r="M2818" s="4" t="s">
        <v>715</v>
      </c>
      <c r="N2818" s="4" t="s">
        <v>246</v>
      </c>
      <c r="P2818" s="4" t="s">
        <v>1</v>
      </c>
      <c r="Q2818" s="5" t="s">
        <v>0</v>
      </c>
      <c r="R2818" s="5"/>
      <c r="S2818" s="5">
        <f>IF(P2818="심사불필요","-",VLOOKUP(K2818,'[1]자격증 backdata'!A:G,7,0))</f>
        <v>0</v>
      </c>
      <c r="T2818" s="5" t="str">
        <f>IF(S2818="-","-",IF(COUNTIFS(B:B,B2818,S:S,"필수")&gt;0,"자격요건충족","확인필요"))</f>
        <v>자격요건충족</v>
      </c>
      <c r="U2818" s="5"/>
      <c r="W2818" s="5" t="str">
        <f>IF(Q2818="4급","심사불필요",VLOOKUP(K2818,'[1]자격증 backdata'!A:B,2,0))</f>
        <v>심사불필요</v>
      </c>
      <c r="X2818" s="4" t="str">
        <f>IF(R2818="A", MIN(20, SUMIFS(W:W, B:B, B2818, R:R, "A")),IF(R2818="B", MIN(30, SUMIFS(W:W, B:B, B2818, R:R, "B")),"비해당분야"))</f>
        <v>비해당분야</v>
      </c>
      <c r="Y2818" s="4" t="str">
        <f>IF(R2818="C",MIN(30,IF(COUNTIFS(B:B,B2818,W:W,"가1")=1,25,IF(COUNTIFS(B:B,B2818,W:W,"가1")&gt;=2,30,0))+IF(COUNTIFS(B:B,B2818,W:W,"나1")&gt;=4,30,IF(COUNTIFS(B:B,B2818,W:W,"나1")=3,26,IF(COUNTIFS(B:B,B2818,W:W,"나1")=2,22,IF(COUNTIFS(B:B,B2818,W:W,"나1")=1,18,0)))))+MIN(30,IF(COUNTIFS(B:B,B2818,W:W,"가2")=1,25,IF(COUNTIFS(B:B,B2818,W:W,"가2")&gt;=2,30,0))+IF(COUNTIFS(B:B,B2818,W:W,"나2")=3,30,IF(COUNTIFS(B:B,B2818,W:W,"나2")=2,25,IF(COUNTIFS(B:B,B2818,W:W,"나2")=1,20,0)))),"비해당분야")</f>
        <v>비해당분야</v>
      </c>
      <c r="Z2818" s="4" t="str">
        <f>IF(R2818="C",VLOOKUP(K2818,'[1]자격증 backdata'!A:F,6,0),"비해당분야")</f>
        <v>비해당분야</v>
      </c>
      <c r="AA2818" s="4" t="str">
        <f>IF(R2818="C",SUMIF(B:B,B2818,Z:Z),"비해당분야")</f>
        <v>비해당분야</v>
      </c>
      <c r="AB2818" s="4" t="str">
        <f>IF(R2818="C",SUM(Y2818,AA2818),"비해당분야")</f>
        <v>비해당분야</v>
      </c>
      <c r="AC2818" s="4" t="str">
        <f>IF(R2818="C",AB2818,X2818)</f>
        <v>비해당분야</v>
      </c>
      <c r="AD2818" s="4">
        <f>VLOOKUP(K2818,'[1]자격증 backdata'!A:D,4,0)</f>
        <v>0</v>
      </c>
      <c r="AE2818" s="4">
        <f>IF(_xlfn.MAXIFS(AD:AD,B:B,B2818)&gt;10,10,_xlfn.MAXIFS(AD:AD,B:B,B2818))</f>
        <v>5</v>
      </c>
      <c r="AG2818" s="5">
        <f>VLOOKUP(K2818,'[1]자격증 backdata'!A:C,3,0)</f>
        <v>0</v>
      </c>
      <c r="AH2818" s="5">
        <f>COUNTIFS($B:$B,$B2818,$AG:$AG,AH$1)</f>
        <v>0</v>
      </c>
      <c r="AI2818" s="5">
        <f>COUNTIFS($B:$B,$B2818,$AG:$AG,AI$1)</f>
        <v>0</v>
      </c>
      <c r="AJ2818" s="5">
        <f>COUNTIFS($B:$B,$B2818,$AG:$AG,AJ$1)</f>
        <v>0</v>
      </c>
      <c r="AK2818" s="5">
        <f>COUNTIFS($B:$B,$B2818,$AG:$AG,AK$1)</f>
        <v>0</v>
      </c>
      <c r="AL2818" s="5">
        <f>COUNTIFS($B:$B,$B2818,$AG:$AG,AL$1)</f>
        <v>0</v>
      </c>
      <c r="AM2818" s="5">
        <f>COUNTIFS($B:$B,$B2818,$AG:$AG,AM$1)</f>
        <v>0</v>
      </c>
      <c r="AN2818" s="5">
        <f>COUNTIFS($B:$B,$B2818,$AG:$AG,AN$1)</f>
        <v>0</v>
      </c>
      <c r="AO2818" s="5">
        <f>COUNTIFS($B:$B,$B2818,$AG:$AG,AO$1)</f>
        <v>0</v>
      </c>
      <c r="AP2818" s="5">
        <f>COUNTIFS($B:$B,$B2818,$AG:$AG,AP$1)</f>
        <v>0</v>
      </c>
      <c r="AQ2818" s="5">
        <f>COUNTIFS($B:$B,$B2818,$AG:$AG,AQ$1)</f>
        <v>0</v>
      </c>
      <c r="AR2818" s="5">
        <f>COUNTIFS($B:$B,$B2818,$AG:$AG,AR$1)</f>
        <v>0</v>
      </c>
      <c r="AS2818" s="5">
        <f>COUNTIFS($B:$B,$B2818,$AG:$AG,AS$1)</f>
        <v>0</v>
      </c>
      <c r="AT2818" s="5">
        <f>COUNTIFS($B:$B,$B2818,$AG:$AG,AT$1)</f>
        <v>0</v>
      </c>
      <c r="AU2818" s="5">
        <f>COUNTIFS($B:$B,$B2818,$AG:$AG,AU$1)</f>
        <v>0</v>
      </c>
    </row>
    <row r="2819" spans="1:47" ht="15" customHeight="1" x14ac:dyDescent="0.35">
      <c r="A2819" s="6">
        <f>IF(B2818=B2819,A2818,A2818+1)</f>
        <v>997</v>
      </c>
      <c r="B2819" s="6" t="s">
        <v>703</v>
      </c>
      <c r="C2819" s="6" t="s">
        <v>702</v>
      </c>
      <c r="D2819" s="6" t="s">
        <v>694</v>
      </c>
      <c r="E2819" s="6" t="s">
        <v>693</v>
      </c>
      <c r="F2819" s="4" t="s">
        <v>7</v>
      </c>
      <c r="G2819" s="4" t="s">
        <v>7</v>
      </c>
      <c r="H2819" s="4" t="s">
        <v>8</v>
      </c>
      <c r="I2819" s="4">
        <v>3</v>
      </c>
      <c r="J2819" s="4" t="s">
        <v>714</v>
      </c>
      <c r="K2819" s="4" t="s">
        <v>713</v>
      </c>
      <c r="L2819" s="4" t="s">
        <v>4</v>
      </c>
      <c r="M2819" s="4" t="s">
        <v>712</v>
      </c>
      <c r="N2819" s="4" t="s">
        <v>344</v>
      </c>
      <c r="P2819" s="4" t="s">
        <v>1</v>
      </c>
      <c r="Q2819" s="5" t="s">
        <v>0</v>
      </c>
      <c r="R2819" s="5"/>
      <c r="S2819" s="5">
        <f>IF(P2819="심사불필요","-",VLOOKUP(K2819,'[1]자격증 backdata'!A:G,7,0))</f>
        <v>0</v>
      </c>
      <c r="T2819" s="5" t="str">
        <f>IF(S2819="-","-",IF(COUNTIFS(B:B,B2819,S:S,"필수")&gt;0,"자격요건충족","확인필요"))</f>
        <v>자격요건충족</v>
      </c>
      <c r="U2819" s="5"/>
      <c r="W2819" s="5" t="str">
        <f>IF(Q2819="4급","심사불필요",VLOOKUP(K2819,'[1]자격증 backdata'!A:B,2,0))</f>
        <v>심사불필요</v>
      </c>
      <c r="X2819" s="4" t="str">
        <f>IF(R2819="A", MIN(20, SUMIFS(W:W, B:B, B2819, R:R, "A")),IF(R2819="B", MIN(30, SUMIFS(W:W, B:B, B2819, R:R, "B")),"비해당분야"))</f>
        <v>비해당분야</v>
      </c>
      <c r="Y2819" s="4" t="str">
        <f>IF(R2819="C",MIN(30,IF(COUNTIFS(B:B,B2819,W:W,"가1")=1,25,IF(COUNTIFS(B:B,B2819,W:W,"가1")&gt;=2,30,0))+IF(COUNTIFS(B:B,B2819,W:W,"나1")&gt;=4,30,IF(COUNTIFS(B:B,B2819,W:W,"나1")=3,26,IF(COUNTIFS(B:B,B2819,W:W,"나1")=2,22,IF(COUNTIFS(B:B,B2819,W:W,"나1")=1,18,0)))))+MIN(30,IF(COUNTIFS(B:B,B2819,W:W,"가2")=1,25,IF(COUNTIFS(B:B,B2819,W:W,"가2")&gt;=2,30,0))+IF(COUNTIFS(B:B,B2819,W:W,"나2")=3,30,IF(COUNTIFS(B:B,B2819,W:W,"나2")=2,25,IF(COUNTIFS(B:B,B2819,W:W,"나2")=1,20,0)))),"비해당분야")</f>
        <v>비해당분야</v>
      </c>
      <c r="Z2819" s="4" t="str">
        <f>IF(R2819="C",VLOOKUP(K2819,'[1]자격증 backdata'!A:F,6,0),"비해당분야")</f>
        <v>비해당분야</v>
      </c>
      <c r="AA2819" s="4" t="str">
        <f>IF(R2819="C",SUMIF(B:B,B2819,Z:Z),"비해당분야")</f>
        <v>비해당분야</v>
      </c>
      <c r="AB2819" s="4" t="str">
        <f>IF(R2819="C",SUM(Y2819,AA2819),"비해당분야")</f>
        <v>비해당분야</v>
      </c>
      <c r="AC2819" s="4" t="str">
        <f>IF(R2819="C",AB2819,X2819)</f>
        <v>비해당분야</v>
      </c>
      <c r="AD2819" s="4">
        <f>VLOOKUP(K2819,'[1]자격증 backdata'!A:D,4,0)</f>
        <v>0</v>
      </c>
      <c r="AE2819" s="4">
        <f>IF(_xlfn.MAXIFS(AD:AD,B:B,B2819)&gt;10,10,_xlfn.MAXIFS(AD:AD,B:B,B2819))</f>
        <v>5</v>
      </c>
      <c r="AG2819" s="5">
        <f>VLOOKUP(K2819,'[1]자격증 backdata'!A:C,3,0)</f>
        <v>0</v>
      </c>
      <c r="AH2819" s="5">
        <f>COUNTIFS($B:$B,$B2819,$AG:$AG,AH$1)</f>
        <v>0</v>
      </c>
      <c r="AI2819" s="5">
        <f>COUNTIFS($B:$B,$B2819,$AG:$AG,AI$1)</f>
        <v>0</v>
      </c>
      <c r="AJ2819" s="5">
        <f>COUNTIFS($B:$B,$B2819,$AG:$AG,AJ$1)</f>
        <v>0</v>
      </c>
      <c r="AK2819" s="5">
        <f>COUNTIFS($B:$B,$B2819,$AG:$AG,AK$1)</f>
        <v>0</v>
      </c>
      <c r="AL2819" s="5">
        <f>COUNTIFS($B:$B,$B2819,$AG:$AG,AL$1)</f>
        <v>0</v>
      </c>
      <c r="AM2819" s="5">
        <f>COUNTIFS($B:$B,$B2819,$AG:$AG,AM$1)</f>
        <v>0</v>
      </c>
      <c r="AN2819" s="5">
        <f>COUNTIFS($B:$B,$B2819,$AG:$AG,AN$1)</f>
        <v>0</v>
      </c>
      <c r="AO2819" s="5">
        <f>COUNTIFS($B:$B,$B2819,$AG:$AG,AO$1)</f>
        <v>0</v>
      </c>
      <c r="AP2819" s="5">
        <f>COUNTIFS($B:$B,$B2819,$AG:$AG,AP$1)</f>
        <v>0</v>
      </c>
      <c r="AQ2819" s="5">
        <f>COUNTIFS($B:$B,$B2819,$AG:$AG,AQ$1)</f>
        <v>0</v>
      </c>
      <c r="AR2819" s="5">
        <f>COUNTIFS($B:$B,$B2819,$AG:$AG,AR$1)</f>
        <v>0</v>
      </c>
      <c r="AS2819" s="5">
        <f>COUNTIFS($B:$B,$B2819,$AG:$AG,AS$1)</f>
        <v>0</v>
      </c>
      <c r="AT2819" s="5">
        <f>COUNTIFS($B:$B,$B2819,$AG:$AG,AT$1)</f>
        <v>0</v>
      </c>
      <c r="AU2819" s="5">
        <f>COUNTIFS($B:$B,$B2819,$AG:$AG,AU$1)</f>
        <v>0</v>
      </c>
    </row>
    <row r="2820" spans="1:47" ht="15" customHeight="1" x14ac:dyDescent="0.35">
      <c r="A2820" s="6">
        <f>IF(B2819=B2820,A2819,A2819+1)</f>
        <v>997</v>
      </c>
      <c r="B2820" s="6" t="s">
        <v>703</v>
      </c>
      <c r="C2820" s="6" t="s">
        <v>702</v>
      </c>
      <c r="D2820" s="6" t="s">
        <v>694</v>
      </c>
      <c r="E2820" s="6" t="s">
        <v>693</v>
      </c>
      <c r="F2820" s="4" t="s">
        <v>7</v>
      </c>
      <c r="G2820" s="4" t="s">
        <v>7</v>
      </c>
      <c r="H2820" s="4" t="s">
        <v>8</v>
      </c>
      <c r="I2820" s="4">
        <v>4</v>
      </c>
      <c r="J2820" s="4" t="s">
        <v>106</v>
      </c>
      <c r="K2820" s="4" t="s">
        <v>711</v>
      </c>
      <c r="L2820" s="4" t="s">
        <v>55</v>
      </c>
      <c r="M2820" s="4" t="s">
        <v>710</v>
      </c>
      <c r="N2820" s="4" t="s">
        <v>709</v>
      </c>
      <c r="P2820" s="4" t="s">
        <v>1</v>
      </c>
      <c r="Q2820" s="5" t="s">
        <v>0</v>
      </c>
      <c r="R2820" s="5"/>
      <c r="S2820" s="5">
        <f>IF(P2820="심사불필요","-",VLOOKUP(K2820,'[1]자격증 backdata'!A:G,7,0))</f>
        <v>0</v>
      </c>
      <c r="T2820" s="5" t="str">
        <f>IF(S2820="-","-",IF(COUNTIFS(B:B,B2820,S:S,"필수")&gt;0,"자격요건충족","확인필요"))</f>
        <v>자격요건충족</v>
      </c>
      <c r="U2820" s="5"/>
      <c r="W2820" s="5" t="str">
        <f>IF(Q2820="4급","심사불필요",VLOOKUP(K2820,'[1]자격증 backdata'!A:B,2,0))</f>
        <v>심사불필요</v>
      </c>
      <c r="X2820" s="4" t="str">
        <f>IF(R2820="A", MIN(20, SUMIFS(W:W, B:B, B2820, R:R, "A")),IF(R2820="B", MIN(30, SUMIFS(W:W, B:B, B2820, R:R, "B")),"비해당분야"))</f>
        <v>비해당분야</v>
      </c>
      <c r="Y2820" s="4" t="str">
        <f>IF(R2820="C",MIN(30,IF(COUNTIFS(B:B,B2820,W:W,"가1")=1,25,IF(COUNTIFS(B:B,B2820,W:W,"가1")&gt;=2,30,0))+IF(COUNTIFS(B:B,B2820,W:W,"나1")&gt;=4,30,IF(COUNTIFS(B:B,B2820,W:W,"나1")=3,26,IF(COUNTIFS(B:B,B2820,W:W,"나1")=2,22,IF(COUNTIFS(B:B,B2820,W:W,"나1")=1,18,0)))))+MIN(30,IF(COUNTIFS(B:B,B2820,W:W,"가2")=1,25,IF(COUNTIFS(B:B,B2820,W:W,"가2")&gt;=2,30,0))+IF(COUNTIFS(B:B,B2820,W:W,"나2")=3,30,IF(COUNTIFS(B:B,B2820,W:W,"나2")=2,25,IF(COUNTIFS(B:B,B2820,W:W,"나2")=1,20,0)))),"비해당분야")</f>
        <v>비해당분야</v>
      </c>
      <c r="Z2820" s="4" t="str">
        <f>IF(R2820="C",VLOOKUP(K2820,'[1]자격증 backdata'!A:F,6,0),"비해당분야")</f>
        <v>비해당분야</v>
      </c>
      <c r="AA2820" s="4" t="str">
        <f>IF(R2820="C",SUMIF(B:B,B2820,Z:Z),"비해당분야")</f>
        <v>비해당분야</v>
      </c>
      <c r="AB2820" s="4" t="str">
        <f>IF(R2820="C",SUM(Y2820,AA2820),"비해당분야")</f>
        <v>비해당분야</v>
      </c>
      <c r="AC2820" s="4" t="str">
        <f>IF(R2820="C",AB2820,X2820)</f>
        <v>비해당분야</v>
      </c>
      <c r="AD2820" s="4">
        <f>VLOOKUP(K2820,'[1]자격증 backdata'!A:D,4,0)</f>
        <v>0</v>
      </c>
      <c r="AE2820" s="4">
        <f>IF(_xlfn.MAXIFS(AD:AD,B:B,B2820)&gt;10,10,_xlfn.MAXIFS(AD:AD,B:B,B2820))</f>
        <v>5</v>
      </c>
      <c r="AG2820" s="5">
        <f>VLOOKUP(K2820,'[1]자격증 backdata'!A:C,3,0)</f>
        <v>0</v>
      </c>
      <c r="AH2820" s="5">
        <f>COUNTIFS($B:$B,$B2820,$AG:$AG,AH$1)</f>
        <v>0</v>
      </c>
      <c r="AI2820" s="5">
        <f>COUNTIFS($B:$B,$B2820,$AG:$AG,AI$1)</f>
        <v>0</v>
      </c>
      <c r="AJ2820" s="5">
        <f>COUNTIFS($B:$B,$B2820,$AG:$AG,AJ$1)</f>
        <v>0</v>
      </c>
      <c r="AK2820" s="5">
        <f>COUNTIFS($B:$B,$B2820,$AG:$AG,AK$1)</f>
        <v>0</v>
      </c>
      <c r="AL2820" s="5">
        <f>COUNTIFS($B:$B,$B2820,$AG:$AG,AL$1)</f>
        <v>0</v>
      </c>
      <c r="AM2820" s="5">
        <f>COUNTIFS($B:$B,$B2820,$AG:$AG,AM$1)</f>
        <v>0</v>
      </c>
      <c r="AN2820" s="5">
        <f>COUNTIFS($B:$B,$B2820,$AG:$AG,AN$1)</f>
        <v>0</v>
      </c>
      <c r="AO2820" s="5">
        <f>COUNTIFS($B:$B,$B2820,$AG:$AG,AO$1)</f>
        <v>0</v>
      </c>
      <c r="AP2820" s="5">
        <f>COUNTIFS($B:$B,$B2820,$AG:$AG,AP$1)</f>
        <v>0</v>
      </c>
      <c r="AQ2820" s="5">
        <f>COUNTIFS($B:$B,$B2820,$AG:$AG,AQ$1)</f>
        <v>0</v>
      </c>
      <c r="AR2820" s="5">
        <f>COUNTIFS($B:$B,$B2820,$AG:$AG,AR$1)</f>
        <v>0</v>
      </c>
      <c r="AS2820" s="5">
        <f>COUNTIFS($B:$B,$B2820,$AG:$AG,AS$1)</f>
        <v>0</v>
      </c>
      <c r="AT2820" s="5">
        <f>COUNTIFS($B:$B,$B2820,$AG:$AG,AT$1)</f>
        <v>0</v>
      </c>
      <c r="AU2820" s="5">
        <f>COUNTIFS($B:$B,$B2820,$AG:$AG,AU$1)</f>
        <v>0</v>
      </c>
    </row>
    <row r="2821" spans="1:47" ht="15" customHeight="1" x14ac:dyDescent="0.35">
      <c r="A2821" s="6">
        <f>IF(B2820=B2821,A2820,A2820+1)</f>
        <v>997</v>
      </c>
      <c r="B2821" s="6" t="s">
        <v>703</v>
      </c>
      <c r="C2821" s="6" t="s">
        <v>702</v>
      </c>
      <c r="D2821" s="6" t="s">
        <v>694</v>
      </c>
      <c r="E2821" s="6" t="s">
        <v>693</v>
      </c>
      <c r="F2821" s="4" t="s">
        <v>7</v>
      </c>
      <c r="G2821" s="4" t="s">
        <v>7</v>
      </c>
      <c r="H2821" s="4" t="s">
        <v>8</v>
      </c>
      <c r="I2821" s="4">
        <v>5</v>
      </c>
      <c r="J2821" s="4" t="s">
        <v>708</v>
      </c>
      <c r="K2821" s="4" t="s">
        <v>707</v>
      </c>
      <c r="L2821" s="4" t="s">
        <v>706</v>
      </c>
      <c r="M2821" s="4" t="s">
        <v>705</v>
      </c>
      <c r="N2821" s="4" t="s">
        <v>704</v>
      </c>
      <c r="P2821" s="4" t="s">
        <v>1</v>
      </c>
      <c r="Q2821" s="5" t="s">
        <v>0</v>
      </c>
      <c r="R2821" s="5"/>
      <c r="S2821" s="5">
        <f>IF(P2821="심사불필요","-",VLOOKUP(K2821,'[1]자격증 backdata'!A:G,7,0))</f>
        <v>0</v>
      </c>
      <c r="T2821" s="5" t="str">
        <f>IF(S2821="-","-",IF(COUNTIFS(B:B,B2821,S:S,"필수")&gt;0,"자격요건충족","확인필요"))</f>
        <v>자격요건충족</v>
      </c>
      <c r="U2821" s="5"/>
      <c r="W2821" s="5" t="str">
        <f>IF(Q2821="4급","심사불필요",VLOOKUP(K2821,'[1]자격증 backdata'!A:B,2,0))</f>
        <v>심사불필요</v>
      </c>
      <c r="X2821" s="4" t="str">
        <f>IF(R2821="A", MIN(20, SUMIFS(W:W, B:B, B2821, R:R, "A")),IF(R2821="B", MIN(30, SUMIFS(W:W, B:B, B2821, R:R, "B")),"비해당분야"))</f>
        <v>비해당분야</v>
      </c>
      <c r="Y2821" s="4" t="str">
        <f>IF(R2821="C",MIN(30,IF(COUNTIFS(B:B,B2821,W:W,"가1")=1,25,IF(COUNTIFS(B:B,B2821,W:W,"가1")&gt;=2,30,0))+IF(COUNTIFS(B:B,B2821,W:W,"나1")&gt;=4,30,IF(COUNTIFS(B:B,B2821,W:W,"나1")=3,26,IF(COUNTIFS(B:B,B2821,W:W,"나1")=2,22,IF(COUNTIFS(B:B,B2821,W:W,"나1")=1,18,0)))))+MIN(30,IF(COUNTIFS(B:B,B2821,W:W,"가2")=1,25,IF(COUNTIFS(B:B,B2821,W:W,"가2")&gt;=2,30,0))+IF(COUNTIFS(B:B,B2821,W:W,"나2")=3,30,IF(COUNTIFS(B:B,B2821,W:W,"나2")=2,25,IF(COUNTIFS(B:B,B2821,W:W,"나2")=1,20,0)))),"비해당분야")</f>
        <v>비해당분야</v>
      </c>
      <c r="Z2821" s="4" t="str">
        <f>IF(R2821="C",VLOOKUP(K2821,'[1]자격증 backdata'!A:F,6,0),"비해당분야")</f>
        <v>비해당분야</v>
      </c>
      <c r="AA2821" s="4" t="str">
        <f>IF(R2821="C",SUMIF(B:B,B2821,Z:Z),"비해당분야")</f>
        <v>비해당분야</v>
      </c>
      <c r="AB2821" s="4" t="str">
        <f>IF(R2821="C",SUM(Y2821,AA2821),"비해당분야")</f>
        <v>비해당분야</v>
      </c>
      <c r="AC2821" s="4" t="str">
        <f>IF(R2821="C",AB2821,X2821)</f>
        <v>비해당분야</v>
      </c>
      <c r="AD2821" s="4">
        <f>VLOOKUP(K2821,'[1]자격증 backdata'!A:D,4,0)</f>
        <v>0</v>
      </c>
      <c r="AE2821" s="4">
        <f>IF(_xlfn.MAXIFS(AD:AD,B:B,B2821)&gt;10,10,_xlfn.MAXIFS(AD:AD,B:B,B2821))</f>
        <v>5</v>
      </c>
      <c r="AG2821" s="5">
        <f>VLOOKUP(K2821,'[1]자격증 backdata'!A:C,3,0)</f>
        <v>0</v>
      </c>
      <c r="AH2821" s="5">
        <f>COUNTIFS($B:$B,$B2821,$AG:$AG,AH$1)</f>
        <v>0</v>
      </c>
      <c r="AI2821" s="5">
        <f>COUNTIFS($B:$B,$B2821,$AG:$AG,AI$1)</f>
        <v>0</v>
      </c>
      <c r="AJ2821" s="5">
        <f>COUNTIFS($B:$B,$B2821,$AG:$AG,AJ$1)</f>
        <v>0</v>
      </c>
      <c r="AK2821" s="5">
        <f>COUNTIFS($B:$B,$B2821,$AG:$AG,AK$1)</f>
        <v>0</v>
      </c>
      <c r="AL2821" s="5">
        <f>COUNTIFS($B:$B,$B2821,$AG:$AG,AL$1)</f>
        <v>0</v>
      </c>
      <c r="AM2821" s="5">
        <f>COUNTIFS($B:$B,$B2821,$AG:$AG,AM$1)</f>
        <v>0</v>
      </c>
      <c r="AN2821" s="5">
        <f>COUNTIFS($B:$B,$B2821,$AG:$AG,AN$1)</f>
        <v>0</v>
      </c>
      <c r="AO2821" s="5">
        <f>COUNTIFS($B:$B,$B2821,$AG:$AG,AO$1)</f>
        <v>0</v>
      </c>
      <c r="AP2821" s="5">
        <f>COUNTIFS($B:$B,$B2821,$AG:$AG,AP$1)</f>
        <v>0</v>
      </c>
      <c r="AQ2821" s="5">
        <f>COUNTIFS($B:$B,$B2821,$AG:$AG,AQ$1)</f>
        <v>0</v>
      </c>
      <c r="AR2821" s="5">
        <f>COUNTIFS($B:$B,$B2821,$AG:$AG,AR$1)</f>
        <v>0</v>
      </c>
      <c r="AS2821" s="5">
        <f>COUNTIFS($B:$B,$B2821,$AG:$AG,AS$1)</f>
        <v>0</v>
      </c>
      <c r="AT2821" s="5">
        <f>COUNTIFS($B:$B,$B2821,$AG:$AG,AT$1)</f>
        <v>0</v>
      </c>
      <c r="AU2821" s="5">
        <f>COUNTIFS($B:$B,$B2821,$AG:$AG,AU$1)</f>
        <v>0</v>
      </c>
    </row>
    <row r="2822" spans="1:47" ht="15" customHeight="1" x14ac:dyDescent="0.35">
      <c r="A2822" s="6">
        <f>IF(B2821=B2822,A2821,A2821+1)</f>
        <v>997</v>
      </c>
      <c r="B2822" s="6" t="s">
        <v>703</v>
      </c>
      <c r="C2822" s="6" t="s">
        <v>702</v>
      </c>
      <c r="D2822" s="6" t="s">
        <v>694</v>
      </c>
      <c r="E2822" s="6" t="s">
        <v>693</v>
      </c>
      <c r="F2822" s="4" t="s">
        <v>7</v>
      </c>
      <c r="G2822" s="4" t="s">
        <v>7</v>
      </c>
      <c r="H2822" s="4" t="s">
        <v>8</v>
      </c>
      <c r="I2822" s="4">
        <v>6</v>
      </c>
      <c r="J2822" s="4" t="s">
        <v>38</v>
      </c>
      <c r="K2822" s="4" t="s">
        <v>692</v>
      </c>
      <c r="L2822" s="4" t="s">
        <v>36</v>
      </c>
      <c r="M2822" s="4" t="s">
        <v>701</v>
      </c>
      <c r="N2822" s="4" t="s">
        <v>66</v>
      </c>
      <c r="P2822" s="4" t="s">
        <v>1</v>
      </c>
      <c r="Q2822" s="5" t="s">
        <v>0</v>
      </c>
      <c r="R2822" s="5"/>
      <c r="S2822" s="5">
        <f>IF(P2822="심사불필요","-",VLOOKUP(K2822,'[1]자격증 backdata'!A:G,7,0))</f>
        <v>0</v>
      </c>
      <c r="T2822" s="5" t="str">
        <f>IF(S2822="-","-",IF(COUNTIFS(B:B,B2822,S:S,"필수")&gt;0,"자격요건충족","확인필요"))</f>
        <v>자격요건충족</v>
      </c>
      <c r="U2822" s="5"/>
      <c r="W2822" s="5" t="str">
        <f>IF(Q2822="4급","심사불필요",VLOOKUP(K2822,'[1]자격증 backdata'!A:B,2,0))</f>
        <v>심사불필요</v>
      </c>
      <c r="X2822" s="4" t="str">
        <f>IF(R2822="A", MIN(20, SUMIFS(W:W, B:B, B2822, R:R, "A")),IF(R2822="B", MIN(30, SUMIFS(W:W, B:B, B2822, R:R, "B")),"비해당분야"))</f>
        <v>비해당분야</v>
      </c>
      <c r="Y2822" s="4" t="str">
        <f>IF(R2822="C",MIN(30,IF(COUNTIFS(B:B,B2822,W:W,"가1")=1,25,IF(COUNTIFS(B:B,B2822,W:W,"가1")&gt;=2,30,0))+IF(COUNTIFS(B:B,B2822,W:W,"나1")&gt;=4,30,IF(COUNTIFS(B:B,B2822,W:W,"나1")=3,26,IF(COUNTIFS(B:B,B2822,W:W,"나1")=2,22,IF(COUNTIFS(B:B,B2822,W:W,"나1")=1,18,0)))))+MIN(30,IF(COUNTIFS(B:B,B2822,W:W,"가2")=1,25,IF(COUNTIFS(B:B,B2822,W:W,"가2")&gt;=2,30,0))+IF(COUNTIFS(B:B,B2822,W:W,"나2")=3,30,IF(COUNTIFS(B:B,B2822,W:W,"나2")=2,25,IF(COUNTIFS(B:B,B2822,W:W,"나2")=1,20,0)))),"비해당분야")</f>
        <v>비해당분야</v>
      </c>
      <c r="Z2822" s="4" t="str">
        <f>IF(R2822="C",VLOOKUP(K2822,'[1]자격증 backdata'!A:F,6,0),"비해당분야")</f>
        <v>비해당분야</v>
      </c>
      <c r="AA2822" s="4" t="str">
        <f>IF(R2822="C",SUMIF(B:B,B2822,Z:Z),"비해당분야")</f>
        <v>비해당분야</v>
      </c>
      <c r="AB2822" s="4" t="str">
        <f>IF(R2822="C",SUM(Y2822,AA2822),"비해당분야")</f>
        <v>비해당분야</v>
      </c>
      <c r="AC2822" s="4" t="str">
        <f>IF(R2822="C",AB2822,X2822)</f>
        <v>비해당분야</v>
      </c>
      <c r="AD2822" s="4">
        <f>VLOOKUP(K2822,'[1]자격증 backdata'!A:D,4,0)</f>
        <v>5</v>
      </c>
      <c r="AE2822" s="4">
        <f>IF(_xlfn.MAXIFS(AD:AD,B:B,B2822)&gt;10,10,_xlfn.MAXIFS(AD:AD,B:B,B2822))</f>
        <v>5</v>
      </c>
      <c r="AG2822" s="5">
        <f>VLOOKUP(K2822,'[1]자격증 backdata'!A:C,3,0)</f>
        <v>0</v>
      </c>
      <c r="AH2822" s="5">
        <f>COUNTIFS($B:$B,$B2822,$AG:$AG,AH$1)</f>
        <v>0</v>
      </c>
      <c r="AI2822" s="5">
        <f>COUNTIFS($B:$B,$B2822,$AG:$AG,AI$1)</f>
        <v>0</v>
      </c>
      <c r="AJ2822" s="5">
        <f>COUNTIFS($B:$B,$B2822,$AG:$AG,AJ$1)</f>
        <v>0</v>
      </c>
      <c r="AK2822" s="5">
        <f>COUNTIFS($B:$B,$B2822,$AG:$AG,AK$1)</f>
        <v>0</v>
      </c>
      <c r="AL2822" s="5">
        <f>COUNTIFS($B:$B,$B2822,$AG:$AG,AL$1)</f>
        <v>0</v>
      </c>
      <c r="AM2822" s="5">
        <f>COUNTIFS($B:$B,$B2822,$AG:$AG,AM$1)</f>
        <v>0</v>
      </c>
      <c r="AN2822" s="5">
        <f>COUNTIFS($B:$B,$B2822,$AG:$AG,AN$1)</f>
        <v>0</v>
      </c>
      <c r="AO2822" s="5">
        <f>COUNTIFS($B:$B,$B2822,$AG:$AG,AO$1)</f>
        <v>0</v>
      </c>
      <c r="AP2822" s="5">
        <f>COUNTIFS($B:$B,$B2822,$AG:$AG,AP$1)</f>
        <v>0</v>
      </c>
      <c r="AQ2822" s="5">
        <f>COUNTIFS($B:$B,$B2822,$AG:$AG,AQ$1)</f>
        <v>0</v>
      </c>
      <c r="AR2822" s="5">
        <f>COUNTIFS($B:$B,$B2822,$AG:$AG,AR$1)</f>
        <v>0</v>
      </c>
      <c r="AS2822" s="5">
        <f>COUNTIFS($B:$B,$B2822,$AG:$AG,AS$1)</f>
        <v>0</v>
      </c>
      <c r="AT2822" s="5">
        <f>COUNTIFS($B:$B,$B2822,$AG:$AG,AT$1)</f>
        <v>0</v>
      </c>
      <c r="AU2822" s="5">
        <f>COUNTIFS($B:$B,$B2822,$AG:$AG,AU$1)</f>
        <v>0</v>
      </c>
    </row>
    <row r="2823" spans="1:47" ht="15" customHeight="1" x14ac:dyDescent="0.35">
      <c r="A2823" s="3">
        <f>IF(B2822=B2823,A2822,A2822+1)</f>
        <v>998</v>
      </c>
      <c r="B2823" s="3" t="s">
        <v>696</v>
      </c>
      <c r="C2823" s="3" t="s">
        <v>695</v>
      </c>
      <c r="D2823" s="3" t="s">
        <v>694</v>
      </c>
      <c r="E2823" s="3" t="s">
        <v>693</v>
      </c>
      <c r="F2823" s="4" t="s">
        <v>8</v>
      </c>
      <c r="G2823" s="4" t="s">
        <v>7</v>
      </c>
      <c r="H2823" s="4" t="s">
        <v>7</v>
      </c>
      <c r="I2823" s="3">
        <v>1</v>
      </c>
      <c r="J2823" s="3" t="s">
        <v>700</v>
      </c>
      <c r="K2823" s="3" t="s">
        <v>699</v>
      </c>
      <c r="L2823" s="3" t="s">
        <v>4</v>
      </c>
      <c r="M2823" s="3" t="s">
        <v>698</v>
      </c>
      <c r="N2823" s="3" t="s">
        <v>697</v>
      </c>
      <c r="P2823" s="3" t="s">
        <v>1</v>
      </c>
      <c r="Q2823" s="2" t="s">
        <v>0</v>
      </c>
      <c r="R2823" s="2"/>
      <c r="S2823" s="2" t="str">
        <f>IF(P2823="심사불필요","-",VLOOKUP(K2823,'[1]자격증 backdata'!A:G,7,0))</f>
        <v>필수</v>
      </c>
      <c r="T2823" s="2" t="str">
        <f>IF(S2823="-","-",IF(COUNTIFS(B:B,B2823,S:S,"필수")&gt;0,"자격요건충족","확인필요"))</f>
        <v>자격요건충족</v>
      </c>
      <c r="U2823" s="2"/>
      <c r="W2823" s="2" t="str">
        <f>IF(Q2823="4급","심사불필요",VLOOKUP(K2823,'[1]자격증 backdata'!A:B,2,0))</f>
        <v>심사불필요</v>
      </c>
      <c r="X2823" s="3" t="str">
        <f>IF(R2823="A", MIN(20, SUMIFS(W:W, B:B, B2823, R:R, "A")),IF(R2823="B", MIN(30, SUMIFS(W:W, B:B, B2823, R:R, "B")),"비해당분야"))</f>
        <v>비해당분야</v>
      </c>
      <c r="Y2823" s="3" t="str">
        <f>IF(R2823="C",MIN(30,IF(COUNTIFS(B:B,B2823,W:W,"가1")=1,25,IF(COUNTIFS(B:B,B2823,W:W,"가1")&gt;=2,30,0))+IF(COUNTIFS(B:B,B2823,W:W,"나1")&gt;=4,30,IF(COUNTIFS(B:B,B2823,W:W,"나1")=3,26,IF(COUNTIFS(B:B,B2823,W:W,"나1")=2,22,IF(COUNTIFS(B:B,B2823,W:W,"나1")=1,18,0)))))+MIN(30,IF(COUNTIFS(B:B,B2823,W:W,"가2")=1,25,IF(COUNTIFS(B:B,B2823,W:W,"가2")&gt;=2,30,0))+IF(COUNTIFS(B:B,B2823,W:W,"나2")=3,30,IF(COUNTIFS(B:B,B2823,W:W,"나2")=2,25,IF(COUNTIFS(B:B,B2823,W:W,"나2")=1,20,0)))),"비해당분야")</f>
        <v>비해당분야</v>
      </c>
      <c r="Z2823" s="3" t="str">
        <f>IF(R2823="C",VLOOKUP(K2823,'[1]자격증 backdata'!A:F,6,0),"비해당분야")</f>
        <v>비해당분야</v>
      </c>
      <c r="AA2823" s="3" t="str">
        <f>IF(R2823="C",SUMIF(B:B,B2823,Z:Z),"비해당분야")</f>
        <v>비해당분야</v>
      </c>
      <c r="AB2823" s="3" t="str">
        <f>IF(R2823="C",SUM(Y2823,AA2823),"비해당분야")</f>
        <v>비해당분야</v>
      </c>
      <c r="AC2823" s="3" t="str">
        <f>IF(R2823="C",AB2823,X2823)</f>
        <v>비해당분야</v>
      </c>
      <c r="AD2823" s="3">
        <f>VLOOKUP(K2823,'[1]자격증 backdata'!A:D,4,0)</f>
        <v>0</v>
      </c>
      <c r="AE2823" s="3">
        <f>IF(_xlfn.MAXIFS(AD:AD,B:B,B2823)&gt;10,10,_xlfn.MAXIFS(AD:AD,B:B,B2823))</f>
        <v>5</v>
      </c>
      <c r="AG2823" s="2">
        <f>VLOOKUP(K2823,'[1]자격증 backdata'!A:C,3,0)</f>
        <v>0</v>
      </c>
      <c r="AH2823" s="2">
        <f>COUNTIFS($B:$B,$B2823,$AG:$AG,AH$1)</f>
        <v>0</v>
      </c>
      <c r="AI2823" s="2">
        <f>COUNTIFS($B:$B,$B2823,$AG:$AG,AI$1)</f>
        <v>0</v>
      </c>
      <c r="AJ2823" s="2">
        <f>COUNTIFS($B:$B,$B2823,$AG:$AG,AJ$1)</f>
        <v>0</v>
      </c>
      <c r="AK2823" s="2">
        <f>COUNTIFS($B:$B,$B2823,$AG:$AG,AK$1)</f>
        <v>0</v>
      </c>
      <c r="AL2823" s="2">
        <f>COUNTIFS($B:$B,$B2823,$AG:$AG,AL$1)</f>
        <v>0</v>
      </c>
      <c r="AM2823" s="2">
        <f>COUNTIFS($B:$B,$B2823,$AG:$AG,AM$1)</f>
        <v>0</v>
      </c>
      <c r="AN2823" s="2">
        <f>COUNTIFS($B:$B,$B2823,$AG:$AG,AN$1)</f>
        <v>0</v>
      </c>
      <c r="AO2823" s="2">
        <f>COUNTIFS($B:$B,$B2823,$AG:$AG,AO$1)</f>
        <v>0</v>
      </c>
      <c r="AP2823" s="2">
        <f>COUNTIFS($B:$B,$B2823,$AG:$AG,AP$1)</f>
        <v>0</v>
      </c>
      <c r="AQ2823" s="2">
        <f>COUNTIFS($B:$B,$B2823,$AG:$AG,AQ$1)</f>
        <v>0</v>
      </c>
      <c r="AR2823" s="2">
        <f>COUNTIFS($B:$B,$B2823,$AG:$AG,AR$1)</f>
        <v>0</v>
      </c>
      <c r="AS2823" s="2">
        <f>COUNTIFS($B:$B,$B2823,$AG:$AG,AS$1)</f>
        <v>0</v>
      </c>
      <c r="AT2823" s="2">
        <f>COUNTIFS($B:$B,$B2823,$AG:$AG,AT$1)</f>
        <v>0</v>
      </c>
      <c r="AU2823" s="2">
        <f>COUNTIFS($B:$B,$B2823,$AG:$AG,AU$1)</f>
        <v>0</v>
      </c>
    </row>
    <row r="2824" spans="1:47" ht="15" customHeight="1" x14ac:dyDescent="0.35">
      <c r="A2824" s="7">
        <f>IF(B2823=B2824,A2823,A2823+1)</f>
        <v>998</v>
      </c>
      <c r="B2824" s="7" t="s">
        <v>696</v>
      </c>
      <c r="C2824" s="7" t="s">
        <v>695</v>
      </c>
      <c r="D2824" s="7" t="s">
        <v>694</v>
      </c>
      <c r="E2824" s="7" t="s">
        <v>693</v>
      </c>
      <c r="F2824" s="4" t="s">
        <v>7</v>
      </c>
      <c r="G2824" s="4" t="s">
        <v>7</v>
      </c>
      <c r="H2824" s="4" t="s">
        <v>8</v>
      </c>
      <c r="I2824" s="3">
        <v>2</v>
      </c>
      <c r="J2824" s="3" t="s">
        <v>38</v>
      </c>
      <c r="K2824" s="3" t="s">
        <v>692</v>
      </c>
      <c r="L2824" s="3" t="s">
        <v>36</v>
      </c>
      <c r="M2824" s="3" t="s">
        <v>691</v>
      </c>
      <c r="N2824" s="3" t="s">
        <v>690</v>
      </c>
      <c r="P2824" s="3" t="s">
        <v>1</v>
      </c>
      <c r="Q2824" s="2" t="s">
        <v>0</v>
      </c>
      <c r="R2824" s="2"/>
      <c r="S2824" s="2">
        <f>IF(P2824="심사불필요","-",VLOOKUP(K2824,'[1]자격증 backdata'!A:G,7,0))</f>
        <v>0</v>
      </c>
      <c r="T2824" s="2" t="str">
        <f>IF(S2824="-","-",IF(COUNTIFS(B:B,B2824,S:S,"필수")&gt;0,"자격요건충족","확인필요"))</f>
        <v>자격요건충족</v>
      </c>
      <c r="U2824" s="2"/>
      <c r="W2824" s="2" t="str">
        <f>IF(Q2824="4급","심사불필요",VLOOKUP(K2824,'[1]자격증 backdata'!A:B,2,0))</f>
        <v>심사불필요</v>
      </c>
      <c r="X2824" s="3" t="str">
        <f>IF(R2824="A", MIN(20, SUMIFS(W:W, B:B, B2824, R:R, "A")),IF(R2824="B", MIN(30, SUMIFS(W:W, B:B, B2824, R:R, "B")),"비해당분야"))</f>
        <v>비해당분야</v>
      </c>
      <c r="Y2824" s="3" t="str">
        <f>IF(R2824="C",MIN(30,IF(COUNTIFS(B:B,B2824,W:W,"가1")=1,25,IF(COUNTIFS(B:B,B2824,W:W,"가1")&gt;=2,30,0))+IF(COUNTIFS(B:B,B2824,W:W,"나1")&gt;=4,30,IF(COUNTIFS(B:B,B2824,W:W,"나1")=3,26,IF(COUNTIFS(B:B,B2824,W:W,"나1")=2,22,IF(COUNTIFS(B:B,B2824,W:W,"나1")=1,18,0)))))+MIN(30,IF(COUNTIFS(B:B,B2824,W:W,"가2")=1,25,IF(COUNTIFS(B:B,B2824,W:W,"가2")&gt;=2,30,0))+IF(COUNTIFS(B:B,B2824,W:W,"나2")=3,30,IF(COUNTIFS(B:B,B2824,W:W,"나2")=2,25,IF(COUNTIFS(B:B,B2824,W:W,"나2")=1,20,0)))),"비해당분야")</f>
        <v>비해당분야</v>
      </c>
      <c r="Z2824" s="3" t="str">
        <f>IF(R2824="C",VLOOKUP(K2824,'[1]자격증 backdata'!A:F,6,0),"비해당분야")</f>
        <v>비해당분야</v>
      </c>
      <c r="AA2824" s="3" t="str">
        <f>IF(R2824="C",SUMIF(B:B,B2824,Z:Z),"비해당분야")</f>
        <v>비해당분야</v>
      </c>
      <c r="AB2824" s="3" t="str">
        <f>IF(R2824="C",SUM(Y2824,AA2824),"비해당분야")</f>
        <v>비해당분야</v>
      </c>
      <c r="AC2824" s="3" t="str">
        <f>IF(R2824="C",AB2824,X2824)</f>
        <v>비해당분야</v>
      </c>
      <c r="AD2824" s="3">
        <f>VLOOKUP(K2824,'[1]자격증 backdata'!A:D,4,0)</f>
        <v>5</v>
      </c>
      <c r="AE2824" s="3">
        <f>IF(_xlfn.MAXIFS(AD:AD,B:B,B2824)&gt;10,10,_xlfn.MAXIFS(AD:AD,B:B,B2824))</f>
        <v>5</v>
      </c>
      <c r="AG2824" s="2">
        <f>VLOOKUP(K2824,'[1]자격증 backdata'!A:C,3,0)</f>
        <v>0</v>
      </c>
      <c r="AH2824" s="2">
        <f>COUNTIFS($B:$B,$B2824,$AG:$AG,AH$1)</f>
        <v>0</v>
      </c>
      <c r="AI2824" s="2">
        <f>COUNTIFS($B:$B,$B2824,$AG:$AG,AI$1)</f>
        <v>0</v>
      </c>
      <c r="AJ2824" s="2">
        <f>COUNTIFS($B:$B,$B2824,$AG:$AG,AJ$1)</f>
        <v>0</v>
      </c>
      <c r="AK2824" s="2">
        <f>COUNTIFS($B:$B,$B2824,$AG:$AG,AK$1)</f>
        <v>0</v>
      </c>
      <c r="AL2824" s="2">
        <f>COUNTIFS($B:$B,$B2824,$AG:$AG,AL$1)</f>
        <v>0</v>
      </c>
      <c r="AM2824" s="2">
        <f>COUNTIFS($B:$B,$B2824,$AG:$AG,AM$1)</f>
        <v>0</v>
      </c>
      <c r="AN2824" s="2">
        <f>COUNTIFS($B:$B,$B2824,$AG:$AG,AN$1)</f>
        <v>0</v>
      </c>
      <c r="AO2824" s="2">
        <f>COUNTIFS($B:$B,$B2824,$AG:$AG,AO$1)</f>
        <v>0</v>
      </c>
      <c r="AP2824" s="2">
        <f>COUNTIFS($B:$B,$B2824,$AG:$AG,AP$1)</f>
        <v>0</v>
      </c>
      <c r="AQ2824" s="2">
        <f>COUNTIFS($B:$B,$B2824,$AG:$AG,AQ$1)</f>
        <v>0</v>
      </c>
      <c r="AR2824" s="2">
        <f>COUNTIFS($B:$B,$B2824,$AG:$AG,AR$1)</f>
        <v>0</v>
      </c>
      <c r="AS2824" s="2">
        <f>COUNTIFS($B:$B,$B2824,$AG:$AG,AS$1)</f>
        <v>0</v>
      </c>
      <c r="AT2824" s="2">
        <f>COUNTIFS($B:$B,$B2824,$AG:$AG,AT$1)</f>
        <v>0</v>
      </c>
      <c r="AU2824" s="2">
        <f>COUNTIFS($B:$B,$B2824,$AG:$AG,AU$1)</f>
        <v>0</v>
      </c>
    </row>
    <row r="2825" spans="1:47" ht="15" customHeight="1" x14ac:dyDescent="0.35">
      <c r="A2825" s="4">
        <f>IF(B2824=B2825,A2824,A2824+1)</f>
        <v>999</v>
      </c>
      <c r="B2825" s="4" t="s">
        <v>685</v>
      </c>
      <c r="C2825" s="4" t="s">
        <v>684</v>
      </c>
      <c r="D2825" s="4" t="s">
        <v>589</v>
      </c>
      <c r="E2825" s="4" t="s">
        <v>588</v>
      </c>
      <c r="F2825" s="4" t="s">
        <v>7</v>
      </c>
      <c r="G2825" s="4" t="s">
        <v>7</v>
      </c>
      <c r="H2825" s="4" t="s">
        <v>8</v>
      </c>
      <c r="I2825" s="4">
        <v>1</v>
      </c>
      <c r="J2825" s="4" t="s">
        <v>112</v>
      </c>
      <c r="K2825" s="4" t="s">
        <v>604</v>
      </c>
      <c r="L2825" s="4" t="s">
        <v>4</v>
      </c>
      <c r="M2825" s="4" t="s">
        <v>689</v>
      </c>
      <c r="N2825" s="4" t="s">
        <v>688</v>
      </c>
      <c r="P2825" s="4" t="s">
        <v>1</v>
      </c>
      <c r="Q2825" s="5" t="s">
        <v>0</v>
      </c>
      <c r="R2825" s="5"/>
      <c r="S2825" s="5" t="str">
        <f>IF(P2825="심사불필요","-",VLOOKUP(K2825,'[1]자격증 backdata'!A:G,7,0))</f>
        <v>필수</v>
      </c>
      <c r="T2825" s="5" t="str">
        <f>IF(S2825="-","-",IF(COUNTIFS(B:B,B2825,S:S,"필수")&gt;0,"자격요건충족","확인필요"))</f>
        <v>자격요건충족</v>
      </c>
      <c r="U2825" s="5" t="s">
        <v>562</v>
      </c>
      <c r="W2825" s="5" t="str">
        <f>IF(Q2825="4급","심사불필요",VLOOKUP(K2825,'[1]자격증 backdata'!A:B,2,0))</f>
        <v>심사불필요</v>
      </c>
      <c r="X2825" s="4" t="str">
        <f>IF(R2825="A", MIN(20, SUMIFS(W:W, B:B, B2825, R:R, "A")),IF(R2825="B", MIN(30, SUMIFS(W:W, B:B, B2825, R:R, "B")),"비해당분야"))</f>
        <v>비해당분야</v>
      </c>
      <c r="Y2825" s="4" t="str">
        <f>IF(R2825="C",MIN(30,IF(COUNTIFS(B:B,B2825,W:W,"가1")=1,25,IF(COUNTIFS(B:B,B2825,W:W,"가1")&gt;=2,30,0))+IF(COUNTIFS(B:B,B2825,W:W,"나1")&gt;=4,30,IF(COUNTIFS(B:B,B2825,W:W,"나1")=3,26,IF(COUNTIFS(B:B,B2825,W:W,"나1")=2,22,IF(COUNTIFS(B:B,B2825,W:W,"나1")=1,18,0)))))+MIN(30,IF(COUNTIFS(B:B,B2825,W:W,"가2")=1,25,IF(COUNTIFS(B:B,B2825,W:W,"가2")&gt;=2,30,0))+IF(COUNTIFS(B:B,B2825,W:W,"나2")=3,30,IF(COUNTIFS(B:B,B2825,W:W,"나2")=2,25,IF(COUNTIFS(B:B,B2825,W:W,"나2")=1,20,0)))),"비해당분야")</f>
        <v>비해당분야</v>
      </c>
      <c r="Z2825" s="4" t="str">
        <f>IF(R2825="C",VLOOKUP(K2825,'[1]자격증 backdata'!A:F,6,0),"비해당분야")</f>
        <v>비해당분야</v>
      </c>
      <c r="AA2825" s="4" t="str">
        <f>IF(R2825="C",SUMIF(B:B,B2825,Z:Z),"비해당분야")</f>
        <v>비해당분야</v>
      </c>
      <c r="AB2825" s="4" t="str">
        <f>IF(R2825="C",SUM(Y2825,AA2825),"비해당분야")</f>
        <v>비해당분야</v>
      </c>
      <c r="AC2825" s="4" t="str">
        <f>IF(R2825="C",AB2825,X2825)</f>
        <v>비해당분야</v>
      </c>
      <c r="AD2825" s="4">
        <f>VLOOKUP(K2825,'[1]자격증 backdata'!A:D,4,0)</f>
        <v>0</v>
      </c>
      <c r="AE2825" s="4">
        <f>IF(_xlfn.MAXIFS(AD:AD,B:B,B2825)&gt;10,10,_xlfn.MAXIFS(AD:AD,B:B,B2825))</f>
        <v>0</v>
      </c>
      <c r="AG2825" s="5">
        <f>VLOOKUP(K2825,'[1]자격증 backdata'!A:C,3,0)</f>
        <v>0</v>
      </c>
      <c r="AH2825" s="5">
        <f>COUNTIFS($B:$B,$B2825,$AG:$AG,AH$1)</f>
        <v>0</v>
      </c>
      <c r="AI2825" s="5">
        <f>COUNTIFS($B:$B,$B2825,$AG:$AG,AI$1)</f>
        <v>0</v>
      </c>
      <c r="AJ2825" s="5">
        <f>COUNTIFS($B:$B,$B2825,$AG:$AG,AJ$1)</f>
        <v>0</v>
      </c>
      <c r="AK2825" s="5">
        <f>COUNTIFS($B:$B,$B2825,$AG:$AG,AK$1)</f>
        <v>0</v>
      </c>
      <c r="AL2825" s="5">
        <f>COUNTIFS($B:$B,$B2825,$AG:$AG,AL$1)</f>
        <v>0</v>
      </c>
      <c r="AM2825" s="5">
        <f>COUNTIFS($B:$B,$B2825,$AG:$AG,AM$1)</f>
        <v>0</v>
      </c>
      <c r="AN2825" s="5">
        <f>COUNTIFS($B:$B,$B2825,$AG:$AG,AN$1)</f>
        <v>0</v>
      </c>
      <c r="AO2825" s="5">
        <f>COUNTIFS($B:$B,$B2825,$AG:$AG,AO$1)</f>
        <v>0</v>
      </c>
      <c r="AP2825" s="5">
        <f>COUNTIFS($B:$B,$B2825,$AG:$AG,AP$1)</f>
        <v>0</v>
      </c>
      <c r="AQ2825" s="5">
        <f>COUNTIFS($B:$B,$B2825,$AG:$AG,AQ$1)</f>
        <v>0</v>
      </c>
      <c r="AR2825" s="5">
        <f>COUNTIFS($B:$B,$B2825,$AG:$AG,AR$1)</f>
        <v>0</v>
      </c>
      <c r="AS2825" s="5">
        <f>COUNTIFS($B:$B,$B2825,$AG:$AG,AS$1)</f>
        <v>0</v>
      </c>
      <c r="AT2825" s="5">
        <f>COUNTIFS($B:$B,$B2825,$AG:$AG,AT$1)</f>
        <v>0</v>
      </c>
      <c r="AU2825" s="5">
        <f>COUNTIFS($B:$B,$B2825,$AG:$AG,AU$1)</f>
        <v>0</v>
      </c>
    </row>
    <row r="2826" spans="1:47" ht="15" customHeight="1" x14ac:dyDescent="0.35">
      <c r="A2826" s="6">
        <f>IF(B2825=B2826,A2825,A2825+1)</f>
        <v>999</v>
      </c>
      <c r="B2826" s="6" t="s">
        <v>685</v>
      </c>
      <c r="C2826" s="6" t="s">
        <v>684</v>
      </c>
      <c r="D2826" s="6" t="s">
        <v>589</v>
      </c>
      <c r="E2826" s="6" t="s">
        <v>588</v>
      </c>
      <c r="F2826" s="4" t="s">
        <v>7</v>
      </c>
      <c r="G2826" s="4" t="s">
        <v>7</v>
      </c>
      <c r="H2826" s="4" t="s">
        <v>8</v>
      </c>
      <c r="I2826" s="4">
        <v>2</v>
      </c>
      <c r="J2826" s="4" t="s">
        <v>28</v>
      </c>
      <c r="K2826" s="4" t="s">
        <v>601</v>
      </c>
      <c r="L2826" s="4" t="s">
        <v>26</v>
      </c>
      <c r="M2826" s="4" t="s">
        <v>687</v>
      </c>
      <c r="N2826" s="4" t="s">
        <v>686</v>
      </c>
      <c r="P2826" s="4" t="s">
        <v>545</v>
      </c>
      <c r="Q2826" s="5" t="s">
        <v>0</v>
      </c>
      <c r="R2826" s="5"/>
      <c r="S2826" s="5">
        <f>IF(P2826="심사불필요","-",VLOOKUP(K2826,'[1]자격증 backdata'!A:G,7,0))</f>
        <v>0</v>
      </c>
      <c r="T2826" s="5" t="str">
        <f>IF(S2826="-","-",IF(COUNTIFS(B:B,B2826,S:S,"필수")&gt;0,"자격요건충족","확인필요"))</f>
        <v>자격요건충족</v>
      </c>
      <c r="U2826" s="5"/>
      <c r="W2826" s="5" t="str">
        <f>IF(Q2826="4급","심사불필요",VLOOKUP(K2826,'[1]자격증 backdata'!A:B,2,0))</f>
        <v>심사불필요</v>
      </c>
      <c r="X2826" s="4" t="str">
        <f>IF(R2826="A", MIN(20, SUMIFS(W:W, B:B, B2826, R:R, "A")),IF(R2826="B", MIN(30, SUMIFS(W:W, B:B, B2826, R:R, "B")),"비해당분야"))</f>
        <v>비해당분야</v>
      </c>
      <c r="Y2826" s="4" t="str">
        <f>IF(R2826="C",MIN(30,IF(COUNTIFS(B:B,B2826,W:W,"가1")=1,25,IF(COUNTIFS(B:B,B2826,W:W,"가1")&gt;=2,30,0))+IF(COUNTIFS(B:B,B2826,W:W,"나1")&gt;=4,30,IF(COUNTIFS(B:B,B2826,W:W,"나1")=3,26,IF(COUNTIFS(B:B,B2826,W:W,"나1")=2,22,IF(COUNTIFS(B:B,B2826,W:W,"나1")=1,18,0)))))+MIN(30,IF(COUNTIFS(B:B,B2826,W:W,"가2")=1,25,IF(COUNTIFS(B:B,B2826,W:W,"가2")&gt;=2,30,0))+IF(COUNTIFS(B:B,B2826,W:W,"나2")=3,30,IF(COUNTIFS(B:B,B2826,W:W,"나2")=2,25,IF(COUNTIFS(B:B,B2826,W:W,"나2")=1,20,0)))),"비해당분야")</f>
        <v>비해당분야</v>
      </c>
      <c r="Z2826" s="4" t="str">
        <f>IF(R2826="C",VLOOKUP(K2826,'[1]자격증 backdata'!A:F,6,0),"비해당분야")</f>
        <v>비해당분야</v>
      </c>
      <c r="AA2826" s="4" t="str">
        <f>IF(R2826="C",SUMIF(B:B,B2826,Z:Z),"비해당분야")</f>
        <v>비해당분야</v>
      </c>
      <c r="AB2826" s="4" t="str">
        <f>IF(R2826="C",SUM(Y2826,AA2826),"비해당분야")</f>
        <v>비해당분야</v>
      </c>
      <c r="AC2826" s="4" t="str">
        <f>IF(R2826="C",AB2826,X2826)</f>
        <v>비해당분야</v>
      </c>
      <c r="AD2826" s="4">
        <f>VLOOKUP(K2826,'[1]자격증 backdata'!A:D,4,0)</f>
        <v>0</v>
      </c>
      <c r="AE2826" s="4">
        <f>IF(_xlfn.MAXIFS(AD:AD,B:B,B2826)&gt;10,10,_xlfn.MAXIFS(AD:AD,B:B,B2826))</f>
        <v>0</v>
      </c>
      <c r="AG2826" s="5">
        <f>VLOOKUP(K2826,'[1]자격증 backdata'!A:C,3,0)</f>
        <v>0</v>
      </c>
      <c r="AH2826" s="5">
        <f>COUNTIFS($B:$B,$B2826,$AG:$AG,AH$1)</f>
        <v>0</v>
      </c>
      <c r="AI2826" s="5">
        <f>COUNTIFS($B:$B,$B2826,$AG:$AG,AI$1)</f>
        <v>0</v>
      </c>
      <c r="AJ2826" s="5">
        <f>COUNTIFS($B:$B,$B2826,$AG:$AG,AJ$1)</f>
        <v>0</v>
      </c>
      <c r="AK2826" s="5">
        <f>COUNTIFS($B:$B,$B2826,$AG:$AG,AK$1)</f>
        <v>0</v>
      </c>
      <c r="AL2826" s="5">
        <f>COUNTIFS($B:$B,$B2826,$AG:$AG,AL$1)</f>
        <v>0</v>
      </c>
      <c r="AM2826" s="5">
        <f>COUNTIFS($B:$B,$B2826,$AG:$AG,AM$1)</f>
        <v>0</v>
      </c>
      <c r="AN2826" s="5">
        <f>COUNTIFS($B:$B,$B2826,$AG:$AG,AN$1)</f>
        <v>0</v>
      </c>
      <c r="AO2826" s="5">
        <f>COUNTIFS($B:$B,$B2826,$AG:$AG,AO$1)</f>
        <v>0</v>
      </c>
      <c r="AP2826" s="5">
        <f>COUNTIFS($B:$B,$B2826,$AG:$AG,AP$1)</f>
        <v>0</v>
      </c>
      <c r="AQ2826" s="5">
        <f>COUNTIFS($B:$B,$B2826,$AG:$AG,AQ$1)</f>
        <v>0</v>
      </c>
      <c r="AR2826" s="5">
        <f>COUNTIFS($B:$B,$B2826,$AG:$AG,AR$1)</f>
        <v>0</v>
      </c>
      <c r="AS2826" s="5">
        <f>COUNTIFS($B:$B,$B2826,$AG:$AG,AS$1)</f>
        <v>0</v>
      </c>
      <c r="AT2826" s="5">
        <f>COUNTIFS($B:$B,$B2826,$AG:$AG,AT$1)</f>
        <v>0</v>
      </c>
      <c r="AU2826" s="5">
        <f>COUNTIFS($B:$B,$B2826,$AG:$AG,AU$1)</f>
        <v>0</v>
      </c>
    </row>
    <row r="2827" spans="1:47" ht="15" customHeight="1" x14ac:dyDescent="0.35">
      <c r="A2827" s="6">
        <f>IF(B2826=B2827,A2826,A2826+1)</f>
        <v>999</v>
      </c>
      <c r="B2827" s="6" t="s">
        <v>685</v>
      </c>
      <c r="C2827" s="6" t="s">
        <v>684</v>
      </c>
      <c r="D2827" s="6" t="s">
        <v>589</v>
      </c>
      <c r="E2827" s="6" t="s">
        <v>588</v>
      </c>
      <c r="F2827" s="4" t="s">
        <v>7</v>
      </c>
      <c r="G2827" s="4" t="s">
        <v>7</v>
      </c>
      <c r="H2827" s="4" t="s">
        <v>8</v>
      </c>
      <c r="I2827" s="4">
        <v>3</v>
      </c>
      <c r="J2827" s="4" t="s">
        <v>515</v>
      </c>
      <c r="K2827" s="4" t="s">
        <v>645</v>
      </c>
      <c r="L2827" s="4" t="s">
        <v>26</v>
      </c>
      <c r="M2827" s="4" t="s">
        <v>683</v>
      </c>
      <c r="N2827" s="4" t="s">
        <v>682</v>
      </c>
      <c r="P2827" s="4" t="s">
        <v>545</v>
      </c>
      <c r="Q2827" s="5" t="s">
        <v>0</v>
      </c>
      <c r="R2827" s="5"/>
      <c r="S2827" s="5">
        <f>IF(P2827="심사불필요","-",VLOOKUP(K2827,'[1]자격증 backdata'!A:G,7,0))</f>
        <v>0</v>
      </c>
      <c r="T2827" s="5" t="str">
        <f>IF(S2827="-","-",IF(COUNTIFS(B:B,B2827,S:S,"필수")&gt;0,"자격요건충족","확인필요"))</f>
        <v>자격요건충족</v>
      </c>
      <c r="U2827" s="5"/>
      <c r="W2827" s="5" t="str">
        <f>IF(Q2827="4급","심사불필요",VLOOKUP(K2827,'[1]자격증 backdata'!A:B,2,0))</f>
        <v>심사불필요</v>
      </c>
      <c r="X2827" s="4" t="str">
        <f>IF(R2827="A", MIN(20, SUMIFS(W:W, B:B, B2827, R:R, "A")),IF(R2827="B", MIN(30, SUMIFS(W:W, B:B, B2827, R:R, "B")),"비해당분야"))</f>
        <v>비해당분야</v>
      </c>
      <c r="Y2827" s="4" t="str">
        <f>IF(R2827="C",MIN(30,IF(COUNTIFS(B:B,B2827,W:W,"가1")=1,25,IF(COUNTIFS(B:B,B2827,W:W,"가1")&gt;=2,30,0))+IF(COUNTIFS(B:B,B2827,W:W,"나1")&gt;=4,30,IF(COUNTIFS(B:B,B2827,W:W,"나1")=3,26,IF(COUNTIFS(B:B,B2827,W:W,"나1")=2,22,IF(COUNTIFS(B:B,B2827,W:W,"나1")=1,18,0)))))+MIN(30,IF(COUNTIFS(B:B,B2827,W:W,"가2")=1,25,IF(COUNTIFS(B:B,B2827,W:W,"가2")&gt;=2,30,0))+IF(COUNTIFS(B:B,B2827,W:W,"나2")=3,30,IF(COUNTIFS(B:B,B2827,W:W,"나2")=2,25,IF(COUNTIFS(B:B,B2827,W:W,"나2")=1,20,0)))),"비해당분야")</f>
        <v>비해당분야</v>
      </c>
      <c r="Z2827" s="4" t="str">
        <f>IF(R2827="C",VLOOKUP(K2827,'[1]자격증 backdata'!A:F,6,0),"비해당분야")</f>
        <v>비해당분야</v>
      </c>
      <c r="AA2827" s="4" t="str">
        <f>IF(R2827="C",SUMIF(B:B,B2827,Z:Z),"비해당분야")</f>
        <v>비해당분야</v>
      </c>
      <c r="AB2827" s="4" t="str">
        <f>IF(R2827="C",SUM(Y2827,AA2827),"비해당분야")</f>
        <v>비해당분야</v>
      </c>
      <c r="AC2827" s="4" t="str">
        <f>IF(R2827="C",AB2827,X2827)</f>
        <v>비해당분야</v>
      </c>
      <c r="AD2827" s="4">
        <f>VLOOKUP(K2827,'[1]자격증 backdata'!A:D,4,0)</f>
        <v>0</v>
      </c>
      <c r="AE2827" s="4">
        <f>IF(_xlfn.MAXIFS(AD:AD,B:B,B2827)&gt;10,10,_xlfn.MAXIFS(AD:AD,B:B,B2827))</f>
        <v>0</v>
      </c>
      <c r="AG2827" s="5">
        <f>VLOOKUP(K2827,'[1]자격증 backdata'!A:C,3,0)</f>
        <v>0</v>
      </c>
      <c r="AH2827" s="5">
        <f>COUNTIFS($B:$B,$B2827,$AG:$AG,AH$1)</f>
        <v>0</v>
      </c>
      <c r="AI2827" s="5">
        <f>COUNTIFS($B:$B,$B2827,$AG:$AG,AI$1)</f>
        <v>0</v>
      </c>
      <c r="AJ2827" s="5">
        <f>COUNTIFS($B:$B,$B2827,$AG:$AG,AJ$1)</f>
        <v>0</v>
      </c>
      <c r="AK2827" s="5">
        <f>COUNTIFS($B:$B,$B2827,$AG:$AG,AK$1)</f>
        <v>0</v>
      </c>
      <c r="AL2827" s="5">
        <f>COUNTIFS($B:$B,$B2827,$AG:$AG,AL$1)</f>
        <v>0</v>
      </c>
      <c r="AM2827" s="5">
        <f>COUNTIFS($B:$B,$B2827,$AG:$AG,AM$1)</f>
        <v>0</v>
      </c>
      <c r="AN2827" s="5">
        <f>COUNTIFS($B:$B,$B2827,$AG:$AG,AN$1)</f>
        <v>0</v>
      </c>
      <c r="AO2827" s="5">
        <f>COUNTIFS($B:$B,$B2827,$AG:$AG,AO$1)</f>
        <v>0</v>
      </c>
      <c r="AP2827" s="5">
        <f>COUNTIFS($B:$B,$B2827,$AG:$AG,AP$1)</f>
        <v>0</v>
      </c>
      <c r="AQ2827" s="5">
        <f>COUNTIFS($B:$B,$B2827,$AG:$AG,AQ$1)</f>
        <v>0</v>
      </c>
      <c r="AR2827" s="5">
        <f>COUNTIFS($B:$B,$B2827,$AG:$AG,AR$1)</f>
        <v>0</v>
      </c>
      <c r="AS2827" s="5">
        <f>COUNTIFS($B:$B,$B2827,$AG:$AG,AS$1)</f>
        <v>0</v>
      </c>
      <c r="AT2827" s="5">
        <f>COUNTIFS($B:$B,$B2827,$AG:$AG,AT$1)</f>
        <v>0</v>
      </c>
      <c r="AU2827" s="5">
        <f>COUNTIFS($B:$B,$B2827,$AG:$AG,AU$1)</f>
        <v>0</v>
      </c>
    </row>
    <row r="2828" spans="1:47" ht="15" customHeight="1" x14ac:dyDescent="0.35">
      <c r="A2828" s="3">
        <f>IF(B2827=B2828,A2827,A2827+1)</f>
        <v>1000</v>
      </c>
      <c r="B2828" s="3" t="s">
        <v>674</v>
      </c>
      <c r="C2828" s="3" t="s">
        <v>673</v>
      </c>
      <c r="D2828" s="3" t="s">
        <v>589</v>
      </c>
      <c r="E2828" s="3" t="s">
        <v>588</v>
      </c>
      <c r="F2828" s="4" t="s">
        <v>7</v>
      </c>
      <c r="G2828" s="4" t="s">
        <v>7</v>
      </c>
      <c r="H2828" s="4" t="s">
        <v>8</v>
      </c>
      <c r="I2828" s="3">
        <v>1</v>
      </c>
      <c r="J2828" s="3" t="s">
        <v>515</v>
      </c>
      <c r="K2828" s="3" t="s">
        <v>645</v>
      </c>
      <c r="L2828" s="3" t="s">
        <v>26</v>
      </c>
      <c r="M2828" s="3" t="s">
        <v>681</v>
      </c>
      <c r="N2828" s="3" t="s">
        <v>680</v>
      </c>
      <c r="P2828" s="3" t="s">
        <v>669</v>
      </c>
      <c r="Q2828" s="2" t="s">
        <v>0</v>
      </c>
      <c r="R2828" s="2"/>
      <c r="S2828" s="2" t="str">
        <f>IF(P2828="심사불필요","-",VLOOKUP(K2828,'[1]자격증 backdata'!A:G,7,0))</f>
        <v>-</v>
      </c>
      <c r="T2828" s="2" t="str">
        <f>IF(S2828="-","-",IF(COUNTIFS(B:B,B2828,S:S,"필수")&gt;0,"자격요건충족","확인필요"))</f>
        <v>-</v>
      </c>
      <c r="U2828" s="2" t="s">
        <v>566</v>
      </c>
      <c r="W2828" s="2" t="str">
        <f>IF(Q2828="4급","심사불필요",VLOOKUP(K2828,'[1]자격증 backdata'!A:B,2,0))</f>
        <v>심사불필요</v>
      </c>
      <c r="X2828" s="3" t="str">
        <f>IF(R2828="A", MIN(20, SUMIFS(W:W, B:B, B2828, R:R, "A")),IF(R2828="B", MIN(30, SUMIFS(W:W, B:B, B2828, R:R, "B")),"비해당분야"))</f>
        <v>비해당분야</v>
      </c>
      <c r="Y2828" s="3" t="str">
        <f>IF(R2828="C",MIN(30,IF(COUNTIFS(B:B,B2828,W:W,"가1")=1,25,IF(COUNTIFS(B:B,B2828,W:W,"가1")&gt;=2,30,0))+IF(COUNTIFS(B:B,B2828,W:W,"나1")&gt;=4,30,IF(COUNTIFS(B:B,B2828,W:W,"나1")=3,26,IF(COUNTIFS(B:B,B2828,W:W,"나1")=2,22,IF(COUNTIFS(B:B,B2828,W:W,"나1")=1,18,0)))))+MIN(30,IF(COUNTIFS(B:B,B2828,W:W,"가2")=1,25,IF(COUNTIFS(B:B,B2828,W:W,"가2")&gt;=2,30,0))+IF(COUNTIFS(B:B,B2828,W:W,"나2")=3,30,IF(COUNTIFS(B:B,B2828,W:W,"나2")=2,25,IF(COUNTIFS(B:B,B2828,W:W,"나2")=1,20,0)))),"비해당분야")</f>
        <v>비해당분야</v>
      </c>
      <c r="Z2828" s="3" t="str">
        <f>IF(R2828="C",VLOOKUP(K2828,'[1]자격증 backdata'!A:F,6,0),"비해당분야")</f>
        <v>비해당분야</v>
      </c>
      <c r="AA2828" s="3" t="str">
        <f>IF(R2828="C",SUMIF(B:B,B2828,Z:Z),"비해당분야")</f>
        <v>비해당분야</v>
      </c>
      <c r="AB2828" s="3" t="str">
        <f>IF(R2828="C",SUM(Y2828,AA2828),"비해당분야")</f>
        <v>비해당분야</v>
      </c>
      <c r="AC2828" s="3" t="str">
        <f>IF(R2828="C",AB2828,X2828)</f>
        <v>비해당분야</v>
      </c>
      <c r="AD2828" s="3">
        <f>VLOOKUP(K2828,'[1]자격증 backdata'!A:D,4,0)</f>
        <v>0</v>
      </c>
      <c r="AE2828" s="3">
        <f>IF(_xlfn.MAXIFS(AD:AD,B:B,B2828)&gt;10,10,_xlfn.MAXIFS(AD:AD,B:B,B2828))</f>
        <v>5</v>
      </c>
      <c r="AG2828" s="2">
        <f>VLOOKUP(K2828,'[1]자격증 backdata'!A:C,3,0)</f>
        <v>0</v>
      </c>
      <c r="AH2828" s="2">
        <f>COUNTIFS($B:$B,$B2828,$AG:$AG,AH$1)</f>
        <v>0</v>
      </c>
      <c r="AI2828" s="2">
        <f>COUNTIFS($B:$B,$B2828,$AG:$AG,AI$1)</f>
        <v>0</v>
      </c>
      <c r="AJ2828" s="2">
        <f>COUNTIFS($B:$B,$B2828,$AG:$AG,AJ$1)</f>
        <v>0</v>
      </c>
      <c r="AK2828" s="2">
        <f>COUNTIFS($B:$B,$B2828,$AG:$AG,AK$1)</f>
        <v>0</v>
      </c>
      <c r="AL2828" s="2">
        <f>COUNTIFS($B:$B,$B2828,$AG:$AG,AL$1)</f>
        <v>0</v>
      </c>
      <c r="AM2828" s="2">
        <f>COUNTIFS($B:$B,$B2828,$AG:$AG,AM$1)</f>
        <v>0</v>
      </c>
      <c r="AN2828" s="2">
        <f>COUNTIFS($B:$B,$B2828,$AG:$AG,AN$1)</f>
        <v>0</v>
      </c>
      <c r="AO2828" s="2">
        <f>COUNTIFS($B:$B,$B2828,$AG:$AG,AO$1)</f>
        <v>0</v>
      </c>
      <c r="AP2828" s="2">
        <f>COUNTIFS($B:$B,$B2828,$AG:$AG,AP$1)</f>
        <v>0</v>
      </c>
      <c r="AQ2828" s="2">
        <f>COUNTIFS($B:$B,$B2828,$AG:$AG,AQ$1)</f>
        <v>0</v>
      </c>
      <c r="AR2828" s="2">
        <f>COUNTIFS($B:$B,$B2828,$AG:$AG,AR$1)</f>
        <v>0</v>
      </c>
      <c r="AS2828" s="2">
        <f>COUNTIFS($B:$B,$B2828,$AG:$AG,AS$1)</f>
        <v>0</v>
      </c>
      <c r="AT2828" s="2">
        <f>COUNTIFS($B:$B,$B2828,$AG:$AG,AT$1)</f>
        <v>0</v>
      </c>
      <c r="AU2828" s="2">
        <f>COUNTIFS($B:$B,$B2828,$AG:$AG,AU$1)</f>
        <v>0</v>
      </c>
    </row>
    <row r="2829" spans="1:47" ht="15" customHeight="1" x14ac:dyDescent="0.35">
      <c r="A2829" s="7">
        <f>IF(B2828=B2829,A2828,A2828+1)</f>
        <v>1000</v>
      </c>
      <c r="B2829" s="7" t="s">
        <v>674</v>
      </c>
      <c r="C2829" s="7" t="s">
        <v>673</v>
      </c>
      <c r="D2829" s="7" t="s">
        <v>589</v>
      </c>
      <c r="E2829" s="7" t="s">
        <v>588</v>
      </c>
      <c r="F2829" s="4" t="s">
        <v>7</v>
      </c>
      <c r="G2829" s="4" t="s">
        <v>7</v>
      </c>
      <c r="H2829" s="4" t="s">
        <v>8</v>
      </c>
      <c r="I2829" s="3">
        <v>2</v>
      </c>
      <c r="J2829" s="3" t="s">
        <v>106</v>
      </c>
      <c r="K2829" s="3" t="s">
        <v>594</v>
      </c>
      <c r="L2829" s="3" t="s">
        <v>55</v>
      </c>
      <c r="M2829" s="3" t="s">
        <v>679</v>
      </c>
      <c r="N2829" s="3" t="s">
        <v>654</v>
      </c>
      <c r="P2829" s="3" t="s">
        <v>669</v>
      </c>
      <c r="Q2829" s="2" t="s">
        <v>0</v>
      </c>
      <c r="R2829" s="2"/>
      <c r="S2829" s="2" t="str">
        <f>IF(P2829="심사불필요","-",VLOOKUP(K2829,'[1]자격증 backdata'!A:G,7,0))</f>
        <v>-</v>
      </c>
      <c r="T2829" s="2" t="str">
        <f>IF(S2829="-","-",IF(COUNTIFS(B:B,B2829,S:S,"필수")&gt;0,"자격요건충족","확인필요"))</f>
        <v>-</v>
      </c>
      <c r="U2829" s="2"/>
      <c r="W2829" s="2" t="str">
        <f>IF(Q2829="4급","심사불필요",VLOOKUP(K2829,'[1]자격증 backdata'!A:B,2,0))</f>
        <v>심사불필요</v>
      </c>
      <c r="X2829" s="3" t="str">
        <f>IF(R2829="A", MIN(20, SUMIFS(W:W, B:B, B2829, R:R, "A")),IF(R2829="B", MIN(30, SUMIFS(W:W, B:B, B2829, R:R, "B")),"비해당분야"))</f>
        <v>비해당분야</v>
      </c>
      <c r="Y2829" s="3" t="str">
        <f>IF(R2829="C",MIN(30,IF(COUNTIFS(B:B,B2829,W:W,"가1")=1,25,IF(COUNTIFS(B:B,B2829,W:W,"가1")&gt;=2,30,0))+IF(COUNTIFS(B:B,B2829,W:W,"나1")&gt;=4,30,IF(COUNTIFS(B:B,B2829,W:W,"나1")=3,26,IF(COUNTIFS(B:B,B2829,W:W,"나1")=2,22,IF(COUNTIFS(B:B,B2829,W:W,"나1")=1,18,0)))))+MIN(30,IF(COUNTIFS(B:B,B2829,W:W,"가2")=1,25,IF(COUNTIFS(B:B,B2829,W:W,"가2")&gt;=2,30,0))+IF(COUNTIFS(B:B,B2829,W:W,"나2")=3,30,IF(COUNTIFS(B:B,B2829,W:W,"나2")=2,25,IF(COUNTIFS(B:B,B2829,W:W,"나2")=1,20,0)))),"비해당분야")</f>
        <v>비해당분야</v>
      </c>
      <c r="Z2829" s="3" t="str">
        <f>IF(R2829="C",VLOOKUP(K2829,'[1]자격증 backdata'!A:F,6,0),"비해당분야")</f>
        <v>비해당분야</v>
      </c>
      <c r="AA2829" s="3" t="str">
        <f>IF(R2829="C",SUMIF(B:B,B2829,Z:Z),"비해당분야")</f>
        <v>비해당분야</v>
      </c>
      <c r="AB2829" s="3" t="str">
        <f>IF(R2829="C",SUM(Y2829,AA2829),"비해당분야")</f>
        <v>비해당분야</v>
      </c>
      <c r="AC2829" s="3" t="str">
        <f>IF(R2829="C",AB2829,X2829)</f>
        <v>비해당분야</v>
      </c>
      <c r="AD2829" s="3">
        <f>VLOOKUP(K2829,'[1]자격증 backdata'!A:D,4,0)</f>
        <v>0</v>
      </c>
      <c r="AE2829" s="3">
        <f>IF(_xlfn.MAXIFS(AD:AD,B:B,B2829)&gt;10,10,_xlfn.MAXIFS(AD:AD,B:B,B2829))</f>
        <v>5</v>
      </c>
      <c r="AG2829" s="2">
        <f>VLOOKUP(K2829,'[1]자격증 backdata'!A:C,3,0)</f>
        <v>0</v>
      </c>
      <c r="AH2829" s="2">
        <f>COUNTIFS($B:$B,$B2829,$AG:$AG,AH$1)</f>
        <v>0</v>
      </c>
      <c r="AI2829" s="2">
        <f>COUNTIFS($B:$B,$B2829,$AG:$AG,AI$1)</f>
        <v>0</v>
      </c>
      <c r="AJ2829" s="2">
        <f>COUNTIFS($B:$B,$B2829,$AG:$AG,AJ$1)</f>
        <v>0</v>
      </c>
      <c r="AK2829" s="2">
        <f>COUNTIFS($B:$B,$B2829,$AG:$AG,AK$1)</f>
        <v>0</v>
      </c>
      <c r="AL2829" s="2">
        <f>COUNTIFS($B:$B,$B2829,$AG:$AG,AL$1)</f>
        <v>0</v>
      </c>
      <c r="AM2829" s="2">
        <f>COUNTIFS($B:$B,$B2829,$AG:$AG,AM$1)</f>
        <v>0</v>
      </c>
      <c r="AN2829" s="2">
        <f>COUNTIFS($B:$B,$B2829,$AG:$AG,AN$1)</f>
        <v>0</v>
      </c>
      <c r="AO2829" s="2">
        <f>COUNTIFS($B:$B,$B2829,$AG:$AG,AO$1)</f>
        <v>0</v>
      </c>
      <c r="AP2829" s="2">
        <f>COUNTIFS($B:$B,$B2829,$AG:$AG,AP$1)</f>
        <v>0</v>
      </c>
      <c r="AQ2829" s="2">
        <f>COUNTIFS($B:$B,$B2829,$AG:$AG,AQ$1)</f>
        <v>0</v>
      </c>
      <c r="AR2829" s="2">
        <f>COUNTIFS($B:$B,$B2829,$AG:$AG,AR$1)</f>
        <v>0</v>
      </c>
      <c r="AS2829" s="2">
        <f>COUNTIFS($B:$B,$B2829,$AG:$AG,AS$1)</f>
        <v>0</v>
      </c>
      <c r="AT2829" s="2">
        <f>COUNTIFS($B:$B,$B2829,$AG:$AG,AT$1)</f>
        <v>0</v>
      </c>
      <c r="AU2829" s="2">
        <f>COUNTIFS($B:$B,$B2829,$AG:$AG,AU$1)</f>
        <v>0</v>
      </c>
    </row>
    <row r="2830" spans="1:47" ht="15" customHeight="1" x14ac:dyDescent="0.35">
      <c r="A2830" s="7">
        <f>IF(B2829=B2830,A2829,A2829+1)</f>
        <v>1000</v>
      </c>
      <c r="B2830" s="7" t="s">
        <v>674</v>
      </c>
      <c r="C2830" s="7" t="s">
        <v>673</v>
      </c>
      <c r="D2830" s="7" t="s">
        <v>589</v>
      </c>
      <c r="E2830" s="7" t="s">
        <v>588</v>
      </c>
      <c r="F2830" s="4" t="s">
        <v>7</v>
      </c>
      <c r="G2830" s="4" t="s">
        <v>7</v>
      </c>
      <c r="H2830" s="4" t="s">
        <v>8</v>
      </c>
      <c r="I2830" s="3">
        <v>3</v>
      </c>
      <c r="J2830" s="3" t="s">
        <v>28</v>
      </c>
      <c r="K2830" s="3" t="s">
        <v>601</v>
      </c>
      <c r="L2830" s="3" t="s">
        <v>26</v>
      </c>
      <c r="M2830" s="3" t="s">
        <v>678</v>
      </c>
      <c r="N2830" s="3" t="s">
        <v>677</v>
      </c>
      <c r="P2830" s="3" t="s">
        <v>669</v>
      </c>
      <c r="Q2830" s="2" t="s">
        <v>0</v>
      </c>
      <c r="R2830" s="2"/>
      <c r="S2830" s="2" t="str">
        <f>IF(P2830="심사불필요","-",VLOOKUP(K2830,'[1]자격증 backdata'!A:G,7,0))</f>
        <v>-</v>
      </c>
      <c r="T2830" s="2" t="str">
        <f>IF(S2830="-","-",IF(COUNTIFS(B:B,B2830,S:S,"필수")&gt;0,"자격요건충족","확인필요"))</f>
        <v>-</v>
      </c>
      <c r="U2830" s="2"/>
      <c r="W2830" s="2" t="str">
        <f>IF(Q2830="4급","심사불필요",VLOOKUP(K2830,'[1]자격증 backdata'!A:B,2,0))</f>
        <v>심사불필요</v>
      </c>
      <c r="X2830" s="3" t="str">
        <f>IF(R2830="A", MIN(20, SUMIFS(W:W, B:B, B2830, R:R, "A")),IF(R2830="B", MIN(30, SUMIFS(W:W, B:B, B2830, R:R, "B")),"비해당분야"))</f>
        <v>비해당분야</v>
      </c>
      <c r="Y2830" s="3" t="str">
        <f>IF(R2830="C",MIN(30,IF(COUNTIFS(B:B,B2830,W:W,"가1")=1,25,IF(COUNTIFS(B:B,B2830,W:W,"가1")&gt;=2,30,0))+IF(COUNTIFS(B:B,B2830,W:W,"나1")&gt;=4,30,IF(COUNTIFS(B:B,B2830,W:W,"나1")=3,26,IF(COUNTIFS(B:B,B2830,W:W,"나1")=2,22,IF(COUNTIFS(B:B,B2830,W:W,"나1")=1,18,0)))))+MIN(30,IF(COUNTIFS(B:B,B2830,W:W,"가2")=1,25,IF(COUNTIFS(B:B,B2830,W:W,"가2")&gt;=2,30,0))+IF(COUNTIFS(B:B,B2830,W:W,"나2")=3,30,IF(COUNTIFS(B:B,B2830,W:W,"나2")=2,25,IF(COUNTIFS(B:B,B2830,W:W,"나2")=1,20,0)))),"비해당분야")</f>
        <v>비해당분야</v>
      </c>
      <c r="Z2830" s="3" t="str">
        <f>IF(R2830="C",VLOOKUP(K2830,'[1]자격증 backdata'!A:F,6,0),"비해당분야")</f>
        <v>비해당분야</v>
      </c>
      <c r="AA2830" s="3" t="str">
        <f>IF(R2830="C",SUMIF(B:B,B2830,Z:Z),"비해당분야")</f>
        <v>비해당분야</v>
      </c>
      <c r="AB2830" s="3" t="str">
        <f>IF(R2830="C",SUM(Y2830,AA2830),"비해당분야")</f>
        <v>비해당분야</v>
      </c>
      <c r="AC2830" s="3" t="str">
        <f>IF(R2830="C",AB2830,X2830)</f>
        <v>비해당분야</v>
      </c>
      <c r="AD2830" s="3">
        <f>VLOOKUP(K2830,'[1]자격증 backdata'!A:D,4,0)</f>
        <v>0</v>
      </c>
      <c r="AE2830" s="3">
        <f>IF(_xlfn.MAXIFS(AD:AD,B:B,B2830)&gt;10,10,_xlfn.MAXIFS(AD:AD,B:B,B2830))</f>
        <v>5</v>
      </c>
      <c r="AG2830" s="2">
        <f>VLOOKUP(K2830,'[1]자격증 backdata'!A:C,3,0)</f>
        <v>0</v>
      </c>
      <c r="AH2830" s="2">
        <f>COUNTIFS($B:$B,$B2830,$AG:$AG,AH$1)</f>
        <v>0</v>
      </c>
      <c r="AI2830" s="2">
        <f>COUNTIFS($B:$B,$B2830,$AG:$AG,AI$1)</f>
        <v>0</v>
      </c>
      <c r="AJ2830" s="2">
        <f>COUNTIFS($B:$B,$B2830,$AG:$AG,AJ$1)</f>
        <v>0</v>
      </c>
      <c r="AK2830" s="2">
        <f>COUNTIFS($B:$B,$B2830,$AG:$AG,AK$1)</f>
        <v>0</v>
      </c>
      <c r="AL2830" s="2">
        <f>COUNTIFS($B:$B,$B2830,$AG:$AG,AL$1)</f>
        <v>0</v>
      </c>
      <c r="AM2830" s="2">
        <f>COUNTIFS($B:$B,$B2830,$AG:$AG,AM$1)</f>
        <v>0</v>
      </c>
      <c r="AN2830" s="2">
        <f>COUNTIFS($B:$B,$B2830,$AG:$AG,AN$1)</f>
        <v>0</v>
      </c>
      <c r="AO2830" s="2">
        <f>COUNTIFS($B:$B,$B2830,$AG:$AG,AO$1)</f>
        <v>0</v>
      </c>
      <c r="AP2830" s="2">
        <f>COUNTIFS($B:$B,$B2830,$AG:$AG,AP$1)</f>
        <v>0</v>
      </c>
      <c r="AQ2830" s="2">
        <f>COUNTIFS($B:$B,$B2830,$AG:$AG,AQ$1)</f>
        <v>0</v>
      </c>
      <c r="AR2830" s="2">
        <f>COUNTIFS($B:$B,$B2830,$AG:$AG,AR$1)</f>
        <v>0</v>
      </c>
      <c r="AS2830" s="2">
        <f>COUNTIFS($B:$B,$B2830,$AG:$AG,AS$1)</f>
        <v>0</v>
      </c>
      <c r="AT2830" s="2">
        <f>COUNTIFS($B:$B,$B2830,$AG:$AG,AT$1)</f>
        <v>0</v>
      </c>
      <c r="AU2830" s="2">
        <f>COUNTIFS($B:$B,$B2830,$AG:$AG,AU$1)</f>
        <v>0</v>
      </c>
    </row>
    <row r="2831" spans="1:47" ht="15" customHeight="1" x14ac:dyDescent="0.35">
      <c r="A2831" s="7">
        <f>IF(B2830=B2831,A2830,A2830+1)</f>
        <v>1000</v>
      </c>
      <c r="B2831" s="7" t="s">
        <v>674</v>
      </c>
      <c r="C2831" s="7" t="s">
        <v>673</v>
      </c>
      <c r="D2831" s="7" t="s">
        <v>589</v>
      </c>
      <c r="E2831" s="7" t="s">
        <v>588</v>
      </c>
      <c r="F2831" s="4" t="s">
        <v>7</v>
      </c>
      <c r="G2831" s="4" t="s">
        <v>7</v>
      </c>
      <c r="H2831" s="4" t="s">
        <v>8</v>
      </c>
      <c r="I2831" s="3">
        <v>4</v>
      </c>
      <c r="J2831" s="3" t="s">
        <v>69</v>
      </c>
      <c r="K2831" s="3" t="s">
        <v>606</v>
      </c>
      <c r="L2831" s="3" t="s">
        <v>36</v>
      </c>
      <c r="M2831" s="3" t="s">
        <v>676</v>
      </c>
      <c r="N2831" s="3" t="s">
        <v>66</v>
      </c>
      <c r="P2831" s="3" t="s">
        <v>669</v>
      </c>
      <c r="Q2831" s="2" t="s">
        <v>0</v>
      </c>
      <c r="R2831" s="2"/>
      <c r="S2831" s="2" t="str">
        <f>IF(P2831="심사불필요","-",VLOOKUP(K2831,'[1]자격증 backdata'!A:G,7,0))</f>
        <v>-</v>
      </c>
      <c r="T2831" s="2" t="str">
        <f>IF(S2831="-","-",IF(COUNTIFS(B:B,B2831,S:S,"필수")&gt;0,"자격요건충족","확인필요"))</f>
        <v>-</v>
      </c>
      <c r="U2831" s="2"/>
      <c r="W2831" s="2" t="str">
        <f>IF(Q2831="4급","심사불필요",VLOOKUP(K2831,'[1]자격증 backdata'!A:B,2,0))</f>
        <v>심사불필요</v>
      </c>
      <c r="X2831" s="3" t="str">
        <f>IF(R2831="A", MIN(20, SUMIFS(W:W, B:B, B2831, R:R, "A")),IF(R2831="B", MIN(30, SUMIFS(W:W, B:B, B2831, R:R, "B")),"비해당분야"))</f>
        <v>비해당분야</v>
      </c>
      <c r="Y2831" s="3" t="str">
        <f>IF(R2831="C",MIN(30,IF(COUNTIFS(B:B,B2831,W:W,"가1")=1,25,IF(COUNTIFS(B:B,B2831,W:W,"가1")&gt;=2,30,0))+IF(COUNTIFS(B:B,B2831,W:W,"나1")&gt;=4,30,IF(COUNTIFS(B:B,B2831,W:W,"나1")=3,26,IF(COUNTIFS(B:B,B2831,W:W,"나1")=2,22,IF(COUNTIFS(B:B,B2831,W:W,"나1")=1,18,0)))))+MIN(30,IF(COUNTIFS(B:B,B2831,W:W,"가2")=1,25,IF(COUNTIFS(B:B,B2831,W:W,"가2")&gt;=2,30,0))+IF(COUNTIFS(B:B,B2831,W:W,"나2")=3,30,IF(COUNTIFS(B:B,B2831,W:W,"나2")=2,25,IF(COUNTIFS(B:B,B2831,W:W,"나2")=1,20,0)))),"비해당분야")</f>
        <v>비해당분야</v>
      </c>
      <c r="Z2831" s="3" t="str">
        <f>IF(R2831="C",VLOOKUP(K2831,'[1]자격증 backdata'!A:F,6,0),"비해당분야")</f>
        <v>비해당분야</v>
      </c>
      <c r="AA2831" s="3" t="str">
        <f>IF(R2831="C",SUMIF(B:B,B2831,Z:Z),"비해당분야")</f>
        <v>비해당분야</v>
      </c>
      <c r="AB2831" s="3" t="str">
        <f>IF(R2831="C",SUM(Y2831,AA2831),"비해당분야")</f>
        <v>비해당분야</v>
      </c>
      <c r="AC2831" s="3" t="str">
        <f>IF(R2831="C",AB2831,X2831)</f>
        <v>비해당분야</v>
      </c>
      <c r="AD2831" s="3">
        <f>VLOOKUP(K2831,'[1]자격증 backdata'!A:D,4,0)</f>
        <v>5</v>
      </c>
      <c r="AE2831" s="3">
        <f>IF(_xlfn.MAXIFS(AD:AD,B:B,B2831)&gt;10,10,_xlfn.MAXIFS(AD:AD,B:B,B2831))</f>
        <v>5</v>
      </c>
      <c r="AG2831" s="2">
        <f>VLOOKUP(K2831,'[1]자격증 backdata'!A:C,3,0)</f>
        <v>0</v>
      </c>
      <c r="AH2831" s="2">
        <f>COUNTIFS($B:$B,$B2831,$AG:$AG,AH$1)</f>
        <v>0</v>
      </c>
      <c r="AI2831" s="2">
        <f>COUNTIFS($B:$B,$B2831,$AG:$AG,AI$1)</f>
        <v>0</v>
      </c>
      <c r="AJ2831" s="2">
        <f>COUNTIFS($B:$B,$B2831,$AG:$AG,AJ$1)</f>
        <v>0</v>
      </c>
      <c r="AK2831" s="2">
        <f>COUNTIFS($B:$B,$B2831,$AG:$AG,AK$1)</f>
        <v>0</v>
      </c>
      <c r="AL2831" s="2">
        <f>COUNTIFS($B:$B,$B2831,$AG:$AG,AL$1)</f>
        <v>0</v>
      </c>
      <c r="AM2831" s="2">
        <f>COUNTIFS($B:$B,$B2831,$AG:$AG,AM$1)</f>
        <v>0</v>
      </c>
      <c r="AN2831" s="2">
        <f>COUNTIFS($B:$B,$B2831,$AG:$AG,AN$1)</f>
        <v>0</v>
      </c>
      <c r="AO2831" s="2">
        <f>COUNTIFS($B:$B,$B2831,$AG:$AG,AO$1)</f>
        <v>0</v>
      </c>
      <c r="AP2831" s="2">
        <f>COUNTIFS($B:$B,$B2831,$AG:$AG,AP$1)</f>
        <v>0</v>
      </c>
      <c r="AQ2831" s="2">
        <f>COUNTIFS($B:$B,$B2831,$AG:$AG,AQ$1)</f>
        <v>0</v>
      </c>
      <c r="AR2831" s="2">
        <f>COUNTIFS($B:$B,$B2831,$AG:$AG,AR$1)</f>
        <v>0</v>
      </c>
      <c r="AS2831" s="2">
        <f>COUNTIFS($B:$B,$B2831,$AG:$AG,AS$1)</f>
        <v>0</v>
      </c>
      <c r="AT2831" s="2">
        <f>COUNTIFS($B:$B,$B2831,$AG:$AG,AT$1)</f>
        <v>0</v>
      </c>
      <c r="AU2831" s="2">
        <f>COUNTIFS($B:$B,$B2831,$AG:$AG,AU$1)</f>
        <v>0</v>
      </c>
    </row>
    <row r="2832" spans="1:47" ht="15" customHeight="1" x14ac:dyDescent="0.35">
      <c r="A2832" s="7">
        <f>IF(B2831=B2832,A2831,A2831+1)</f>
        <v>1000</v>
      </c>
      <c r="B2832" s="7" t="s">
        <v>674</v>
      </c>
      <c r="C2832" s="7" t="s">
        <v>673</v>
      </c>
      <c r="D2832" s="7" t="s">
        <v>589</v>
      </c>
      <c r="E2832" s="7" t="s">
        <v>588</v>
      </c>
      <c r="F2832" s="4" t="s">
        <v>7</v>
      </c>
      <c r="G2832" s="4" t="s">
        <v>7</v>
      </c>
      <c r="H2832" s="4" t="s">
        <v>8</v>
      </c>
      <c r="I2832" s="3">
        <v>5</v>
      </c>
      <c r="J2832" s="3" t="s">
        <v>112</v>
      </c>
      <c r="K2832" s="3" t="s">
        <v>604</v>
      </c>
      <c r="L2832" s="3" t="s">
        <v>4</v>
      </c>
      <c r="M2832" s="3" t="s">
        <v>675</v>
      </c>
      <c r="N2832" s="3" t="s">
        <v>109</v>
      </c>
      <c r="P2832" s="3" t="s">
        <v>669</v>
      </c>
      <c r="Q2832" s="2" t="s">
        <v>0</v>
      </c>
      <c r="R2832" s="2"/>
      <c r="S2832" s="2" t="str">
        <f>IF(P2832="심사불필요","-",VLOOKUP(K2832,'[1]자격증 backdata'!A:G,7,0))</f>
        <v>-</v>
      </c>
      <c r="T2832" s="2" t="str">
        <f>IF(S2832="-","-",IF(COUNTIFS(B:B,B2832,S:S,"필수")&gt;0,"자격요건충족","확인필요"))</f>
        <v>-</v>
      </c>
      <c r="U2832" s="2"/>
      <c r="W2832" s="2" t="str">
        <f>IF(Q2832="4급","심사불필요",VLOOKUP(K2832,'[1]자격증 backdata'!A:B,2,0))</f>
        <v>심사불필요</v>
      </c>
      <c r="X2832" s="3" t="str">
        <f>IF(R2832="A", MIN(20, SUMIFS(W:W, B:B, B2832, R:R, "A")),IF(R2832="B", MIN(30, SUMIFS(W:W, B:B, B2832, R:R, "B")),"비해당분야"))</f>
        <v>비해당분야</v>
      </c>
      <c r="Y2832" s="3" t="str">
        <f>IF(R2832="C",MIN(30,IF(COUNTIFS(B:B,B2832,W:W,"가1")=1,25,IF(COUNTIFS(B:B,B2832,W:W,"가1")&gt;=2,30,0))+IF(COUNTIFS(B:B,B2832,W:W,"나1")&gt;=4,30,IF(COUNTIFS(B:B,B2832,W:W,"나1")=3,26,IF(COUNTIFS(B:B,B2832,W:W,"나1")=2,22,IF(COUNTIFS(B:B,B2832,W:W,"나1")=1,18,0)))))+MIN(30,IF(COUNTIFS(B:B,B2832,W:W,"가2")=1,25,IF(COUNTIFS(B:B,B2832,W:W,"가2")&gt;=2,30,0))+IF(COUNTIFS(B:B,B2832,W:W,"나2")=3,30,IF(COUNTIFS(B:B,B2832,W:W,"나2")=2,25,IF(COUNTIFS(B:B,B2832,W:W,"나2")=1,20,0)))),"비해당분야")</f>
        <v>비해당분야</v>
      </c>
      <c r="Z2832" s="3" t="str">
        <f>IF(R2832="C",VLOOKUP(K2832,'[1]자격증 backdata'!A:F,6,0),"비해당분야")</f>
        <v>비해당분야</v>
      </c>
      <c r="AA2832" s="3" t="str">
        <f>IF(R2832="C",SUMIF(B:B,B2832,Z:Z),"비해당분야")</f>
        <v>비해당분야</v>
      </c>
      <c r="AB2832" s="3" t="str">
        <f>IF(R2832="C",SUM(Y2832,AA2832),"비해당분야")</f>
        <v>비해당분야</v>
      </c>
      <c r="AC2832" s="3" t="str">
        <f>IF(R2832="C",AB2832,X2832)</f>
        <v>비해당분야</v>
      </c>
      <c r="AD2832" s="3">
        <f>VLOOKUP(K2832,'[1]자격증 backdata'!A:D,4,0)</f>
        <v>0</v>
      </c>
      <c r="AE2832" s="3">
        <f>IF(_xlfn.MAXIFS(AD:AD,B:B,B2832)&gt;10,10,_xlfn.MAXIFS(AD:AD,B:B,B2832))</f>
        <v>5</v>
      </c>
      <c r="AG2832" s="2">
        <f>VLOOKUP(K2832,'[1]자격증 backdata'!A:C,3,0)</f>
        <v>0</v>
      </c>
      <c r="AH2832" s="2">
        <f>COUNTIFS($B:$B,$B2832,$AG:$AG,AH$1)</f>
        <v>0</v>
      </c>
      <c r="AI2832" s="2">
        <f>COUNTIFS($B:$B,$B2832,$AG:$AG,AI$1)</f>
        <v>0</v>
      </c>
      <c r="AJ2832" s="2">
        <f>COUNTIFS($B:$B,$B2832,$AG:$AG,AJ$1)</f>
        <v>0</v>
      </c>
      <c r="AK2832" s="2">
        <f>COUNTIFS($B:$B,$B2832,$AG:$AG,AK$1)</f>
        <v>0</v>
      </c>
      <c r="AL2832" s="2">
        <f>COUNTIFS($B:$B,$B2832,$AG:$AG,AL$1)</f>
        <v>0</v>
      </c>
      <c r="AM2832" s="2">
        <f>COUNTIFS($B:$B,$B2832,$AG:$AG,AM$1)</f>
        <v>0</v>
      </c>
      <c r="AN2832" s="2">
        <f>COUNTIFS($B:$B,$B2832,$AG:$AG,AN$1)</f>
        <v>0</v>
      </c>
      <c r="AO2832" s="2">
        <f>COUNTIFS($B:$B,$B2832,$AG:$AG,AO$1)</f>
        <v>0</v>
      </c>
      <c r="AP2832" s="2">
        <f>COUNTIFS($B:$B,$B2832,$AG:$AG,AP$1)</f>
        <v>0</v>
      </c>
      <c r="AQ2832" s="2">
        <f>COUNTIFS($B:$B,$B2832,$AG:$AG,AQ$1)</f>
        <v>0</v>
      </c>
      <c r="AR2832" s="2">
        <f>COUNTIFS($B:$B,$B2832,$AG:$AG,AR$1)</f>
        <v>0</v>
      </c>
      <c r="AS2832" s="2">
        <f>COUNTIFS($B:$B,$B2832,$AG:$AG,AS$1)</f>
        <v>0</v>
      </c>
      <c r="AT2832" s="2">
        <f>COUNTIFS($B:$B,$B2832,$AG:$AG,AT$1)</f>
        <v>0</v>
      </c>
      <c r="AU2832" s="2">
        <f>COUNTIFS($B:$B,$B2832,$AG:$AG,AU$1)</f>
        <v>0</v>
      </c>
    </row>
    <row r="2833" spans="1:47" ht="15" customHeight="1" x14ac:dyDescent="0.35">
      <c r="A2833" s="7">
        <f>IF(B2832=B2833,A2832,A2832+1)</f>
        <v>1000</v>
      </c>
      <c r="B2833" s="7" t="s">
        <v>674</v>
      </c>
      <c r="C2833" s="7" t="s">
        <v>673</v>
      </c>
      <c r="D2833" s="7" t="s">
        <v>589</v>
      </c>
      <c r="E2833" s="7" t="s">
        <v>588</v>
      </c>
      <c r="F2833" s="4" t="s">
        <v>7</v>
      </c>
      <c r="G2833" s="4" t="s">
        <v>7</v>
      </c>
      <c r="H2833" s="4" t="s">
        <v>8</v>
      </c>
      <c r="I2833" s="3">
        <v>6</v>
      </c>
      <c r="J2833" s="3" t="s">
        <v>556</v>
      </c>
      <c r="K2833" s="3" t="s">
        <v>672</v>
      </c>
      <c r="L2833" s="3" t="s">
        <v>554</v>
      </c>
      <c r="M2833" s="3" t="s">
        <v>671</v>
      </c>
      <c r="N2833" s="3" t="s">
        <v>670</v>
      </c>
      <c r="P2833" s="3" t="s">
        <v>669</v>
      </c>
      <c r="Q2833" s="2" t="s">
        <v>0</v>
      </c>
      <c r="R2833" s="2"/>
      <c r="S2833" s="2" t="str">
        <f>IF(P2833="심사불필요","-",VLOOKUP(K2833,'[1]자격증 backdata'!A:G,7,0))</f>
        <v>-</v>
      </c>
      <c r="T2833" s="2" t="str">
        <f>IF(S2833="-","-",IF(COUNTIFS(B:B,B2833,S:S,"필수")&gt;0,"자격요건충족","확인필요"))</f>
        <v>-</v>
      </c>
      <c r="U2833" s="2"/>
      <c r="W2833" s="2" t="str">
        <f>IF(Q2833="4급","심사불필요",VLOOKUP(K2833,'[1]자격증 backdata'!A:B,2,0))</f>
        <v>심사불필요</v>
      </c>
      <c r="X2833" s="3" t="str">
        <f>IF(R2833="A", MIN(20, SUMIFS(W:W, B:B, B2833, R:R, "A")),IF(R2833="B", MIN(30, SUMIFS(W:W, B:B, B2833, R:R, "B")),"비해당분야"))</f>
        <v>비해당분야</v>
      </c>
      <c r="Y2833" s="3" t="str">
        <f>IF(R2833="C",MIN(30,IF(COUNTIFS(B:B,B2833,W:W,"가1")=1,25,IF(COUNTIFS(B:B,B2833,W:W,"가1")&gt;=2,30,0))+IF(COUNTIFS(B:B,B2833,W:W,"나1")&gt;=4,30,IF(COUNTIFS(B:B,B2833,W:W,"나1")=3,26,IF(COUNTIFS(B:B,B2833,W:W,"나1")=2,22,IF(COUNTIFS(B:B,B2833,W:W,"나1")=1,18,0)))))+MIN(30,IF(COUNTIFS(B:B,B2833,W:W,"가2")=1,25,IF(COUNTIFS(B:B,B2833,W:W,"가2")&gt;=2,30,0))+IF(COUNTIFS(B:B,B2833,W:W,"나2")=3,30,IF(COUNTIFS(B:B,B2833,W:W,"나2")=2,25,IF(COUNTIFS(B:B,B2833,W:W,"나2")=1,20,0)))),"비해당분야")</f>
        <v>비해당분야</v>
      </c>
      <c r="Z2833" s="3" t="str">
        <f>IF(R2833="C",VLOOKUP(K2833,'[1]자격증 backdata'!A:F,6,0),"비해당분야")</f>
        <v>비해당분야</v>
      </c>
      <c r="AA2833" s="3" t="str">
        <f>IF(R2833="C",SUMIF(B:B,B2833,Z:Z),"비해당분야")</f>
        <v>비해당분야</v>
      </c>
      <c r="AB2833" s="3" t="str">
        <f>IF(R2833="C",SUM(Y2833,AA2833),"비해당분야")</f>
        <v>비해당분야</v>
      </c>
      <c r="AC2833" s="3" t="str">
        <f>IF(R2833="C",AB2833,X2833)</f>
        <v>비해당분야</v>
      </c>
      <c r="AD2833" s="3">
        <f>VLOOKUP(K2833,'[1]자격증 backdata'!A:D,4,0)</f>
        <v>0</v>
      </c>
      <c r="AE2833" s="3">
        <f>IF(_xlfn.MAXIFS(AD:AD,B:B,B2833)&gt;10,10,_xlfn.MAXIFS(AD:AD,B:B,B2833))</f>
        <v>5</v>
      </c>
      <c r="AG2833" s="2">
        <f>VLOOKUP(K2833,'[1]자격증 backdata'!A:C,3,0)</f>
        <v>0</v>
      </c>
      <c r="AH2833" s="2">
        <f>COUNTIFS($B:$B,$B2833,$AG:$AG,AH$1)</f>
        <v>0</v>
      </c>
      <c r="AI2833" s="2">
        <f>COUNTIFS($B:$B,$B2833,$AG:$AG,AI$1)</f>
        <v>0</v>
      </c>
      <c r="AJ2833" s="2">
        <f>COUNTIFS($B:$B,$B2833,$AG:$AG,AJ$1)</f>
        <v>0</v>
      </c>
      <c r="AK2833" s="2">
        <f>COUNTIFS($B:$B,$B2833,$AG:$AG,AK$1)</f>
        <v>0</v>
      </c>
      <c r="AL2833" s="2">
        <f>COUNTIFS($B:$B,$B2833,$AG:$AG,AL$1)</f>
        <v>0</v>
      </c>
      <c r="AM2833" s="2">
        <f>COUNTIFS($B:$B,$B2833,$AG:$AG,AM$1)</f>
        <v>0</v>
      </c>
      <c r="AN2833" s="2">
        <f>COUNTIFS($B:$B,$B2833,$AG:$AG,AN$1)</f>
        <v>0</v>
      </c>
      <c r="AO2833" s="2">
        <f>COUNTIFS($B:$B,$B2833,$AG:$AG,AO$1)</f>
        <v>0</v>
      </c>
      <c r="AP2833" s="2">
        <f>COUNTIFS($B:$B,$B2833,$AG:$AG,AP$1)</f>
        <v>0</v>
      </c>
      <c r="AQ2833" s="2">
        <f>COUNTIFS($B:$B,$B2833,$AG:$AG,AQ$1)</f>
        <v>0</v>
      </c>
      <c r="AR2833" s="2">
        <f>COUNTIFS($B:$B,$B2833,$AG:$AG,AR$1)</f>
        <v>0</v>
      </c>
      <c r="AS2833" s="2">
        <f>COUNTIFS($B:$B,$B2833,$AG:$AG,AS$1)</f>
        <v>0</v>
      </c>
      <c r="AT2833" s="2">
        <f>COUNTIFS($B:$B,$B2833,$AG:$AG,AT$1)</f>
        <v>0</v>
      </c>
      <c r="AU2833" s="2">
        <f>COUNTIFS($B:$B,$B2833,$AG:$AG,AU$1)</f>
        <v>0</v>
      </c>
    </row>
    <row r="2834" spans="1:47" ht="15" customHeight="1" x14ac:dyDescent="0.35">
      <c r="A2834" s="4">
        <f>IF(B2833=B2834,A2833,A2833+1)</f>
        <v>1001</v>
      </c>
      <c r="B2834" s="4" t="s">
        <v>668</v>
      </c>
      <c r="C2834" s="4" t="s">
        <v>667</v>
      </c>
      <c r="D2834" s="4" t="s">
        <v>589</v>
      </c>
      <c r="E2834" s="4" t="s">
        <v>588</v>
      </c>
      <c r="F2834" s="4" t="s">
        <v>7</v>
      </c>
      <c r="G2834" s="4" t="s">
        <v>7</v>
      </c>
      <c r="H2834" s="4" t="s">
        <v>8</v>
      </c>
      <c r="I2834" s="4">
        <v>1</v>
      </c>
      <c r="J2834" s="4" t="s">
        <v>69</v>
      </c>
      <c r="K2834" s="4" t="s">
        <v>606</v>
      </c>
      <c r="L2834" s="4" t="s">
        <v>36</v>
      </c>
      <c r="M2834" s="4" t="s">
        <v>666</v>
      </c>
      <c r="N2834" s="4" t="s">
        <v>34</v>
      </c>
      <c r="P2834" s="4" t="s">
        <v>567</v>
      </c>
      <c r="Q2834" s="5" t="s">
        <v>0</v>
      </c>
      <c r="R2834" s="5"/>
      <c r="S2834" s="5" t="str">
        <f>IF(P2834="심사불필요","-",VLOOKUP(K2834,'[1]자격증 backdata'!A:G,7,0))</f>
        <v>-</v>
      </c>
      <c r="T2834" s="5" t="str">
        <f>IF(S2834="-","-",IF(COUNTIFS(B:B,B2834,S:S,"필수")&gt;0,"자격요건충족","확인필요"))</f>
        <v>-</v>
      </c>
      <c r="U2834" s="5" t="s">
        <v>566</v>
      </c>
      <c r="W2834" s="5" t="str">
        <f>IF(Q2834="4급","심사불필요",VLOOKUP(K2834,'[1]자격증 backdata'!A:B,2,0))</f>
        <v>심사불필요</v>
      </c>
      <c r="X2834" s="4" t="str">
        <f>IF(R2834="A", MIN(20, SUMIFS(W:W, B:B, B2834, R:R, "A")),IF(R2834="B", MIN(30, SUMIFS(W:W, B:B, B2834, R:R, "B")),"비해당분야"))</f>
        <v>비해당분야</v>
      </c>
      <c r="Y2834" s="4" t="str">
        <f>IF(R2834="C",MIN(30,IF(COUNTIFS(B:B,B2834,W:W,"가1")=1,25,IF(COUNTIFS(B:B,B2834,W:W,"가1")&gt;=2,30,0))+IF(COUNTIFS(B:B,B2834,W:W,"나1")&gt;=4,30,IF(COUNTIFS(B:B,B2834,W:W,"나1")=3,26,IF(COUNTIFS(B:B,B2834,W:W,"나1")=2,22,IF(COUNTIFS(B:B,B2834,W:W,"나1")=1,18,0)))))+MIN(30,IF(COUNTIFS(B:B,B2834,W:W,"가2")=1,25,IF(COUNTIFS(B:B,B2834,W:W,"가2")&gt;=2,30,0))+IF(COUNTIFS(B:B,B2834,W:W,"나2")=3,30,IF(COUNTIFS(B:B,B2834,W:W,"나2")=2,25,IF(COUNTIFS(B:B,B2834,W:W,"나2")=1,20,0)))),"비해당분야")</f>
        <v>비해당분야</v>
      </c>
      <c r="Z2834" s="4" t="str">
        <f>IF(R2834="C",VLOOKUP(K2834,'[1]자격증 backdata'!A:F,6,0),"비해당분야")</f>
        <v>비해당분야</v>
      </c>
      <c r="AA2834" s="4" t="str">
        <f>IF(R2834="C",SUMIF(B:B,B2834,Z:Z),"비해당분야")</f>
        <v>비해당분야</v>
      </c>
      <c r="AB2834" s="4" t="str">
        <f>IF(R2834="C",SUM(Y2834,AA2834),"비해당분야")</f>
        <v>비해당분야</v>
      </c>
      <c r="AC2834" s="4" t="str">
        <f>IF(R2834="C",AB2834,X2834)</f>
        <v>비해당분야</v>
      </c>
      <c r="AD2834" s="4">
        <f>VLOOKUP(K2834,'[1]자격증 backdata'!A:D,4,0)</f>
        <v>5</v>
      </c>
      <c r="AE2834" s="4">
        <f>IF(_xlfn.MAXIFS(AD:AD,B:B,B2834)&gt;10,10,_xlfn.MAXIFS(AD:AD,B:B,B2834))</f>
        <v>5</v>
      </c>
      <c r="AG2834" s="5">
        <f>VLOOKUP(K2834,'[1]자격증 backdata'!A:C,3,0)</f>
        <v>0</v>
      </c>
      <c r="AH2834" s="5">
        <f>COUNTIFS($B:$B,$B2834,$AG:$AG,AH$1)</f>
        <v>0</v>
      </c>
      <c r="AI2834" s="5">
        <f>COUNTIFS($B:$B,$B2834,$AG:$AG,AI$1)</f>
        <v>0</v>
      </c>
      <c r="AJ2834" s="5">
        <f>COUNTIFS($B:$B,$B2834,$AG:$AG,AJ$1)</f>
        <v>0</v>
      </c>
      <c r="AK2834" s="5">
        <f>COUNTIFS($B:$B,$B2834,$AG:$AG,AK$1)</f>
        <v>0</v>
      </c>
      <c r="AL2834" s="5">
        <f>COUNTIFS($B:$B,$B2834,$AG:$AG,AL$1)</f>
        <v>0</v>
      </c>
      <c r="AM2834" s="5">
        <f>COUNTIFS($B:$B,$B2834,$AG:$AG,AM$1)</f>
        <v>0</v>
      </c>
      <c r="AN2834" s="5">
        <f>COUNTIFS($B:$B,$B2834,$AG:$AG,AN$1)</f>
        <v>0</v>
      </c>
      <c r="AO2834" s="5">
        <f>COUNTIFS($B:$B,$B2834,$AG:$AG,AO$1)</f>
        <v>0</v>
      </c>
      <c r="AP2834" s="5">
        <f>COUNTIFS($B:$B,$B2834,$AG:$AG,AP$1)</f>
        <v>0</v>
      </c>
      <c r="AQ2834" s="5">
        <f>COUNTIFS($B:$B,$B2834,$AG:$AG,AQ$1)</f>
        <v>0</v>
      </c>
      <c r="AR2834" s="5">
        <f>COUNTIFS($B:$B,$B2834,$AG:$AG,AR$1)</f>
        <v>0</v>
      </c>
      <c r="AS2834" s="5">
        <f>COUNTIFS($B:$B,$B2834,$AG:$AG,AS$1)</f>
        <v>0</v>
      </c>
      <c r="AT2834" s="5">
        <f>COUNTIFS($B:$B,$B2834,$AG:$AG,AT$1)</f>
        <v>0</v>
      </c>
      <c r="AU2834" s="5">
        <f>COUNTIFS($B:$B,$B2834,$AG:$AG,AU$1)</f>
        <v>0</v>
      </c>
    </row>
    <row r="2835" spans="1:47" ht="15" customHeight="1" x14ac:dyDescent="0.35">
      <c r="A2835" s="3">
        <f>IF(B2834=B2835,A2834,A2834+1)</f>
        <v>1002</v>
      </c>
      <c r="B2835" s="3" t="s">
        <v>665</v>
      </c>
      <c r="C2835" s="3" t="s">
        <v>664</v>
      </c>
      <c r="D2835" s="3" t="s">
        <v>589</v>
      </c>
      <c r="E2835" s="3" t="s">
        <v>588</v>
      </c>
      <c r="F2835" s="4" t="s">
        <v>7</v>
      </c>
      <c r="G2835" s="4" t="s">
        <v>7</v>
      </c>
      <c r="H2835" s="4" t="s">
        <v>8</v>
      </c>
      <c r="I2835" s="3">
        <v>1</v>
      </c>
      <c r="J2835" s="3" t="s">
        <v>112</v>
      </c>
      <c r="K2835" s="3" t="s">
        <v>604</v>
      </c>
      <c r="L2835" s="3" t="s">
        <v>4</v>
      </c>
      <c r="M2835" s="3" t="s">
        <v>663</v>
      </c>
      <c r="N2835" s="3" t="s">
        <v>662</v>
      </c>
      <c r="P2835" s="3" t="s">
        <v>545</v>
      </c>
      <c r="Q2835" s="2" t="s">
        <v>0</v>
      </c>
      <c r="R2835" s="2"/>
      <c r="S2835" s="2" t="str">
        <f>IF(P2835="심사불필요","-",VLOOKUP(K2835,'[1]자격증 backdata'!A:G,7,0))</f>
        <v>필수</v>
      </c>
      <c r="T2835" s="2" t="str">
        <f>IF(S2835="-","-",IF(COUNTIFS(B:B,B2835,S:S,"필수")&gt;0,"자격요건충족","확인필요"))</f>
        <v>자격요건충족</v>
      </c>
      <c r="U2835" s="2" t="s">
        <v>562</v>
      </c>
      <c r="W2835" s="2" t="str">
        <f>IF(Q2835="4급","심사불필요",VLOOKUP(K2835,'[1]자격증 backdata'!A:B,2,0))</f>
        <v>심사불필요</v>
      </c>
      <c r="X2835" s="3" t="str">
        <f>IF(R2835="A", MIN(20, SUMIFS(W:W, B:B, B2835, R:R, "A")),IF(R2835="B", MIN(30, SUMIFS(W:W, B:B, B2835, R:R, "B")),"비해당분야"))</f>
        <v>비해당분야</v>
      </c>
      <c r="Y2835" s="3" t="str">
        <f>IF(R2835="C",MIN(30,IF(COUNTIFS(B:B,B2835,W:W,"가1")=1,25,IF(COUNTIFS(B:B,B2835,W:W,"가1")&gt;=2,30,0))+IF(COUNTIFS(B:B,B2835,W:W,"나1")&gt;=4,30,IF(COUNTIFS(B:B,B2835,W:W,"나1")=3,26,IF(COUNTIFS(B:B,B2835,W:W,"나1")=2,22,IF(COUNTIFS(B:B,B2835,W:W,"나1")=1,18,0)))))+MIN(30,IF(COUNTIFS(B:B,B2835,W:W,"가2")=1,25,IF(COUNTIFS(B:B,B2835,W:W,"가2")&gt;=2,30,0))+IF(COUNTIFS(B:B,B2835,W:W,"나2")=3,30,IF(COUNTIFS(B:B,B2835,W:W,"나2")=2,25,IF(COUNTIFS(B:B,B2835,W:W,"나2")=1,20,0)))),"비해당분야")</f>
        <v>비해당분야</v>
      </c>
      <c r="Z2835" s="3" t="str">
        <f>IF(R2835="C",VLOOKUP(K2835,'[1]자격증 backdata'!A:F,6,0),"비해당분야")</f>
        <v>비해당분야</v>
      </c>
      <c r="AA2835" s="3" t="str">
        <f>IF(R2835="C",SUMIF(B:B,B2835,Z:Z),"비해당분야")</f>
        <v>비해당분야</v>
      </c>
      <c r="AB2835" s="3" t="str">
        <f>IF(R2835="C",SUM(Y2835,AA2835),"비해당분야")</f>
        <v>비해당분야</v>
      </c>
      <c r="AC2835" s="3" t="str">
        <f>IF(R2835="C",AB2835,X2835)</f>
        <v>비해당분야</v>
      </c>
      <c r="AD2835" s="3">
        <f>VLOOKUP(K2835,'[1]자격증 backdata'!A:D,4,0)</f>
        <v>0</v>
      </c>
      <c r="AE2835" s="3">
        <f>IF(_xlfn.MAXIFS(AD:AD,B:B,B2835)&gt;10,10,_xlfn.MAXIFS(AD:AD,B:B,B2835))</f>
        <v>0</v>
      </c>
      <c r="AG2835" s="2">
        <f>VLOOKUP(K2835,'[1]자격증 backdata'!A:C,3,0)</f>
        <v>0</v>
      </c>
      <c r="AH2835" s="2">
        <f>COUNTIFS($B:$B,$B2835,$AG:$AG,AH$1)</f>
        <v>0</v>
      </c>
      <c r="AI2835" s="2">
        <f>COUNTIFS($B:$B,$B2835,$AG:$AG,AI$1)</f>
        <v>0</v>
      </c>
      <c r="AJ2835" s="2">
        <f>COUNTIFS($B:$B,$B2835,$AG:$AG,AJ$1)</f>
        <v>0</v>
      </c>
      <c r="AK2835" s="2">
        <f>COUNTIFS($B:$B,$B2835,$AG:$AG,AK$1)</f>
        <v>0</v>
      </c>
      <c r="AL2835" s="2">
        <f>COUNTIFS($B:$B,$B2835,$AG:$AG,AL$1)</f>
        <v>0</v>
      </c>
      <c r="AM2835" s="2">
        <f>COUNTIFS($B:$B,$B2835,$AG:$AG,AM$1)</f>
        <v>0</v>
      </c>
      <c r="AN2835" s="2">
        <f>COUNTIFS($B:$B,$B2835,$AG:$AG,AN$1)</f>
        <v>0</v>
      </c>
      <c r="AO2835" s="2">
        <f>COUNTIFS($B:$B,$B2835,$AG:$AG,AO$1)</f>
        <v>0</v>
      </c>
      <c r="AP2835" s="2">
        <f>COUNTIFS($B:$B,$B2835,$AG:$AG,AP$1)</f>
        <v>0</v>
      </c>
      <c r="AQ2835" s="2">
        <f>COUNTIFS($B:$B,$B2835,$AG:$AG,AQ$1)</f>
        <v>0</v>
      </c>
      <c r="AR2835" s="2">
        <f>COUNTIFS($B:$B,$B2835,$AG:$AG,AR$1)</f>
        <v>0</v>
      </c>
      <c r="AS2835" s="2">
        <f>COUNTIFS($B:$B,$B2835,$AG:$AG,AS$1)</f>
        <v>0</v>
      </c>
      <c r="AT2835" s="2">
        <f>COUNTIFS($B:$B,$B2835,$AG:$AG,AT$1)</f>
        <v>0</v>
      </c>
      <c r="AU2835" s="2">
        <f>COUNTIFS($B:$B,$B2835,$AG:$AG,AU$1)</f>
        <v>0</v>
      </c>
    </row>
    <row r="2836" spans="1:47" ht="15" customHeight="1" x14ac:dyDescent="0.35">
      <c r="A2836" s="4">
        <f>IF(B2835=B2836,A2835,A2835+1)</f>
        <v>1003</v>
      </c>
      <c r="B2836" s="4" t="s">
        <v>661</v>
      </c>
      <c r="C2836" s="4" t="s">
        <v>660</v>
      </c>
      <c r="D2836" s="4" t="s">
        <v>589</v>
      </c>
      <c r="E2836" s="4" t="s">
        <v>588</v>
      </c>
      <c r="F2836" s="4" t="s">
        <v>568</v>
      </c>
      <c r="G2836" s="4" t="s">
        <v>568</v>
      </c>
      <c r="H2836" s="4" t="s">
        <v>568</v>
      </c>
      <c r="I2836" s="4">
        <v>1</v>
      </c>
      <c r="J2836" s="4" t="s">
        <v>570</v>
      </c>
      <c r="K2836" s="4" t="s">
        <v>587</v>
      </c>
      <c r="L2836" s="4" t="s">
        <v>568</v>
      </c>
      <c r="M2836" s="4" t="s">
        <v>568</v>
      </c>
      <c r="N2836" s="4" t="s">
        <v>568</v>
      </c>
      <c r="P2836" s="4" t="s">
        <v>567</v>
      </c>
      <c r="Q2836" s="5" t="s">
        <v>0</v>
      </c>
      <c r="R2836" s="5"/>
      <c r="S2836" s="5" t="str">
        <f>IF(P2836="심사불필요","-",VLOOKUP(K2836,'[1]자격증 backdata'!A:G,7,0))</f>
        <v>-</v>
      </c>
      <c r="T2836" s="5" t="str">
        <f>IF(S2836="-","-",IF(COUNTIFS(B:B,B2836,S:S,"필수")&gt;0,"자격요건충족","확인필요"))</f>
        <v>-</v>
      </c>
      <c r="U2836" s="5" t="s">
        <v>566</v>
      </c>
      <c r="W2836" s="5" t="str">
        <f>IF(Q2836="4급","심사불필요",VLOOKUP(K2836,'[1]자격증 backdata'!A:B,2,0))</f>
        <v>심사불필요</v>
      </c>
      <c r="X2836" s="4" t="str">
        <f>IF(R2836="A", MIN(20, SUMIFS(W:W, B:B, B2836, R:R, "A")),IF(R2836="B", MIN(30, SUMIFS(W:W, B:B, B2836, R:R, "B")),"비해당분야"))</f>
        <v>비해당분야</v>
      </c>
      <c r="Y2836" s="4" t="str">
        <f>IF(R2836="C",MIN(30,IF(COUNTIFS(B:B,B2836,W:W,"가1")=1,25,IF(COUNTIFS(B:B,B2836,W:W,"가1")&gt;=2,30,0))+IF(COUNTIFS(B:B,B2836,W:W,"나1")&gt;=4,30,IF(COUNTIFS(B:B,B2836,W:W,"나1")=3,26,IF(COUNTIFS(B:B,B2836,W:W,"나1")=2,22,IF(COUNTIFS(B:B,B2836,W:W,"나1")=1,18,0)))))+MIN(30,IF(COUNTIFS(B:B,B2836,W:W,"가2")=1,25,IF(COUNTIFS(B:B,B2836,W:W,"가2")&gt;=2,30,0))+IF(COUNTIFS(B:B,B2836,W:W,"나2")=3,30,IF(COUNTIFS(B:B,B2836,W:W,"나2")=2,25,IF(COUNTIFS(B:B,B2836,W:W,"나2")=1,20,0)))),"비해당분야")</f>
        <v>비해당분야</v>
      </c>
      <c r="Z2836" s="4" t="str">
        <f>IF(R2836="C",VLOOKUP(K2836,'[1]자격증 backdata'!A:F,6,0),"비해당분야")</f>
        <v>비해당분야</v>
      </c>
      <c r="AA2836" s="4" t="str">
        <f>IF(R2836="C",SUMIF(B:B,B2836,Z:Z),"비해당분야")</f>
        <v>비해당분야</v>
      </c>
      <c r="AB2836" s="4" t="str">
        <f>IF(R2836="C",SUM(Y2836,AA2836),"비해당분야")</f>
        <v>비해당분야</v>
      </c>
      <c r="AC2836" s="4" t="str">
        <f>IF(R2836="C",AB2836,X2836)</f>
        <v>비해당분야</v>
      </c>
      <c r="AD2836" s="4">
        <f>VLOOKUP(K2836,'[1]자격증 backdata'!A:D,4,0)</f>
        <v>0</v>
      </c>
      <c r="AE2836" s="4">
        <f>IF(_xlfn.MAXIFS(AD:AD,B:B,B2836)&gt;10,10,_xlfn.MAXIFS(AD:AD,B:B,B2836))</f>
        <v>0</v>
      </c>
      <c r="AG2836" s="5">
        <f>VLOOKUP(K2836,'[1]자격증 backdata'!A:C,3,0)</f>
        <v>0</v>
      </c>
      <c r="AH2836" s="5">
        <f>COUNTIFS($B:$B,$B2836,$AG:$AG,AH$1)</f>
        <v>0</v>
      </c>
      <c r="AI2836" s="5">
        <f>COUNTIFS($B:$B,$B2836,$AG:$AG,AI$1)</f>
        <v>0</v>
      </c>
      <c r="AJ2836" s="5">
        <f>COUNTIFS($B:$B,$B2836,$AG:$AG,AJ$1)</f>
        <v>0</v>
      </c>
      <c r="AK2836" s="5">
        <f>COUNTIFS($B:$B,$B2836,$AG:$AG,AK$1)</f>
        <v>0</v>
      </c>
      <c r="AL2836" s="5">
        <f>COUNTIFS($B:$B,$B2836,$AG:$AG,AL$1)</f>
        <v>0</v>
      </c>
      <c r="AM2836" s="5">
        <f>COUNTIFS($B:$B,$B2836,$AG:$AG,AM$1)</f>
        <v>0</v>
      </c>
      <c r="AN2836" s="5">
        <f>COUNTIFS($B:$B,$B2836,$AG:$AG,AN$1)</f>
        <v>0</v>
      </c>
      <c r="AO2836" s="5">
        <f>COUNTIFS($B:$B,$B2836,$AG:$AG,AO$1)</f>
        <v>0</v>
      </c>
      <c r="AP2836" s="5">
        <f>COUNTIFS($B:$B,$B2836,$AG:$AG,AP$1)</f>
        <v>0</v>
      </c>
      <c r="AQ2836" s="5">
        <f>COUNTIFS($B:$B,$B2836,$AG:$AG,AQ$1)</f>
        <v>0</v>
      </c>
      <c r="AR2836" s="5">
        <f>COUNTIFS($B:$B,$B2836,$AG:$AG,AR$1)</f>
        <v>0</v>
      </c>
      <c r="AS2836" s="5">
        <f>COUNTIFS($B:$B,$B2836,$AG:$AG,AS$1)</f>
        <v>0</v>
      </c>
      <c r="AT2836" s="5">
        <f>COUNTIFS($B:$B,$B2836,$AG:$AG,AT$1)</f>
        <v>0</v>
      </c>
      <c r="AU2836" s="5">
        <f>COUNTIFS($B:$B,$B2836,$AG:$AG,AU$1)</f>
        <v>0</v>
      </c>
    </row>
    <row r="2837" spans="1:47" ht="15" customHeight="1" x14ac:dyDescent="0.35">
      <c r="A2837" s="3">
        <f>IF(B2836=B2837,A2836,A2836+1)</f>
        <v>1004</v>
      </c>
      <c r="B2837" s="3" t="s">
        <v>647</v>
      </c>
      <c r="C2837" s="3" t="s">
        <v>646</v>
      </c>
      <c r="D2837" s="3" t="s">
        <v>589</v>
      </c>
      <c r="E2837" s="3" t="s">
        <v>588</v>
      </c>
      <c r="F2837" s="4" t="s">
        <v>7</v>
      </c>
      <c r="G2837" s="4" t="s">
        <v>7</v>
      </c>
      <c r="H2837" s="4" t="s">
        <v>8</v>
      </c>
      <c r="I2837" s="3">
        <v>1</v>
      </c>
      <c r="J2837" s="3" t="s">
        <v>38</v>
      </c>
      <c r="K2837" s="3" t="s">
        <v>659</v>
      </c>
      <c r="L2837" s="3" t="s">
        <v>36</v>
      </c>
      <c r="M2837" s="3" t="s">
        <v>658</v>
      </c>
      <c r="N2837" s="3" t="s">
        <v>34</v>
      </c>
      <c r="P2837" s="3" t="s">
        <v>545</v>
      </c>
      <c r="Q2837" s="2" t="s">
        <v>0</v>
      </c>
      <c r="R2837" s="2"/>
      <c r="S2837" s="2">
        <f>IF(P2837="심사불필요","-",VLOOKUP(K2837,'[1]자격증 backdata'!A:G,7,0))</f>
        <v>0</v>
      </c>
      <c r="T2837" s="2" t="str">
        <f>IF(S2837="-","-",IF(COUNTIFS(B:B,B2837,S:S,"필수")&gt;0,"자격요건충족","확인필요"))</f>
        <v>자격요건충족</v>
      </c>
      <c r="U2837" s="2" t="s">
        <v>562</v>
      </c>
      <c r="W2837" s="2" t="str">
        <f>IF(Q2837="4급","심사불필요",VLOOKUP(K2837,'[1]자격증 backdata'!A:B,2,0))</f>
        <v>심사불필요</v>
      </c>
      <c r="X2837" s="3" t="str">
        <f>IF(R2837="A", MIN(20, SUMIFS(W:W, B:B, B2837, R:R, "A")),IF(R2837="B", MIN(30, SUMIFS(W:W, B:B, B2837, R:R, "B")),"비해당분야"))</f>
        <v>비해당분야</v>
      </c>
      <c r="Y2837" s="3" t="str">
        <f>IF(R2837="C",MIN(30,IF(COUNTIFS(B:B,B2837,W:W,"가1")=1,25,IF(COUNTIFS(B:B,B2837,W:W,"가1")&gt;=2,30,0))+IF(COUNTIFS(B:B,B2837,W:W,"나1")&gt;=4,30,IF(COUNTIFS(B:B,B2837,W:W,"나1")=3,26,IF(COUNTIFS(B:B,B2837,W:W,"나1")=2,22,IF(COUNTIFS(B:B,B2837,W:W,"나1")=1,18,0)))))+MIN(30,IF(COUNTIFS(B:B,B2837,W:W,"가2")=1,25,IF(COUNTIFS(B:B,B2837,W:W,"가2")&gt;=2,30,0))+IF(COUNTIFS(B:B,B2837,W:W,"나2")=3,30,IF(COUNTIFS(B:B,B2837,W:W,"나2")=2,25,IF(COUNTIFS(B:B,B2837,W:W,"나2")=1,20,0)))),"비해당분야")</f>
        <v>비해당분야</v>
      </c>
      <c r="Z2837" s="3" t="str">
        <f>IF(R2837="C",VLOOKUP(K2837,'[1]자격증 backdata'!A:F,6,0),"비해당분야")</f>
        <v>비해당분야</v>
      </c>
      <c r="AA2837" s="3" t="str">
        <f>IF(R2837="C",SUMIF(B:B,B2837,Z:Z),"비해당분야")</f>
        <v>비해당분야</v>
      </c>
      <c r="AB2837" s="3" t="str">
        <f>IF(R2837="C",SUM(Y2837,AA2837),"비해당분야")</f>
        <v>비해당분야</v>
      </c>
      <c r="AC2837" s="3" t="str">
        <f>IF(R2837="C",AB2837,X2837)</f>
        <v>비해당분야</v>
      </c>
      <c r="AD2837" s="3">
        <f>VLOOKUP(K2837,'[1]자격증 backdata'!A:D,4,0)</f>
        <v>5</v>
      </c>
      <c r="AE2837" s="3">
        <f>IF(_xlfn.MAXIFS(AD:AD,B:B,B2837)&gt;10,10,_xlfn.MAXIFS(AD:AD,B:B,B2837))</f>
        <v>5</v>
      </c>
      <c r="AG2837" s="2">
        <f>VLOOKUP(K2837,'[1]자격증 backdata'!A:C,3,0)</f>
        <v>0</v>
      </c>
      <c r="AH2837" s="2">
        <f>COUNTIFS($B:$B,$B2837,$AG:$AG,AH$1)</f>
        <v>0</v>
      </c>
      <c r="AI2837" s="2">
        <f>COUNTIFS($B:$B,$B2837,$AG:$AG,AI$1)</f>
        <v>0</v>
      </c>
      <c r="AJ2837" s="2">
        <f>COUNTIFS($B:$B,$B2837,$AG:$AG,AJ$1)</f>
        <v>0</v>
      </c>
      <c r="AK2837" s="2">
        <f>COUNTIFS($B:$B,$B2837,$AG:$AG,AK$1)</f>
        <v>0</v>
      </c>
      <c r="AL2837" s="2">
        <f>COUNTIFS($B:$B,$B2837,$AG:$AG,AL$1)</f>
        <v>0</v>
      </c>
      <c r="AM2837" s="2">
        <f>COUNTIFS($B:$B,$B2837,$AG:$AG,AM$1)</f>
        <v>0</v>
      </c>
      <c r="AN2837" s="2">
        <f>COUNTIFS($B:$B,$B2837,$AG:$AG,AN$1)</f>
        <v>0</v>
      </c>
      <c r="AO2837" s="2">
        <f>COUNTIFS($B:$B,$B2837,$AG:$AG,AO$1)</f>
        <v>0</v>
      </c>
      <c r="AP2837" s="2">
        <f>COUNTIFS($B:$B,$B2837,$AG:$AG,AP$1)</f>
        <v>0</v>
      </c>
      <c r="AQ2837" s="2">
        <f>COUNTIFS($B:$B,$B2837,$AG:$AG,AQ$1)</f>
        <v>0</v>
      </c>
      <c r="AR2837" s="2">
        <f>COUNTIFS($B:$B,$B2837,$AG:$AG,AR$1)</f>
        <v>0</v>
      </c>
      <c r="AS2837" s="2">
        <f>COUNTIFS($B:$B,$B2837,$AG:$AG,AS$1)</f>
        <v>0</v>
      </c>
      <c r="AT2837" s="2">
        <f>COUNTIFS($B:$B,$B2837,$AG:$AG,AT$1)</f>
        <v>0</v>
      </c>
      <c r="AU2837" s="2">
        <f>COUNTIFS($B:$B,$B2837,$AG:$AG,AU$1)</f>
        <v>0</v>
      </c>
    </row>
    <row r="2838" spans="1:47" ht="15" customHeight="1" x14ac:dyDescent="0.35">
      <c r="A2838" s="7">
        <f>IF(B2837=B2838,A2837,A2837+1)</f>
        <v>1004</v>
      </c>
      <c r="B2838" s="7" t="s">
        <v>647</v>
      </c>
      <c r="C2838" s="7" t="s">
        <v>646</v>
      </c>
      <c r="D2838" s="7" t="s">
        <v>589</v>
      </c>
      <c r="E2838" s="7" t="s">
        <v>588</v>
      </c>
      <c r="F2838" s="4" t="s">
        <v>7</v>
      </c>
      <c r="G2838" s="4" t="s">
        <v>7</v>
      </c>
      <c r="H2838" s="4" t="s">
        <v>8</v>
      </c>
      <c r="I2838" s="3">
        <v>2</v>
      </c>
      <c r="J2838" s="3" t="s">
        <v>112</v>
      </c>
      <c r="K2838" s="3" t="s">
        <v>604</v>
      </c>
      <c r="L2838" s="3" t="s">
        <v>4</v>
      </c>
      <c r="M2838" s="3" t="s">
        <v>657</v>
      </c>
      <c r="N2838" s="3" t="s">
        <v>656</v>
      </c>
      <c r="P2838" s="3" t="s">
        <v>545</v>
      </c>
      <c r="Q2838" s="2" t="s">
        <v>0</v>
      </c>
      <c r="R2838" s="2"/>
      <c r="S2838" s="2" t="str">
        <f>IF(P2838="심사불필요","-",VLOOKUP(K2838,'[1]자격증 backdata'!A:G,7,0))</f>
        <v>필수</v>
      </c>
      <c r="T2838" s="2" t="str">
        <f>IF(S2838="-","-",IF(COUNTIFS(B:B,B2838,S:S,"필수")&gt;0,"자격요건충족","확인필요"))</f>
        <v>자격요건충족</v>
      </c>
      <c r="U2838" s="2"/>
      <c r="W2838" s="2" t="str">
        <f>IF(Q2838="4급","심사불필요",VLOOKUP(K2838,'[1]자격증 backdata'!A:B,2,0))</f>
        <v>심사불필요</v>
      </c>
      <c r="X2838" s="3" t="str">
        <f>IF(R2838="A", MIN(20, SUMIFS(W:W, B:B, B2838, R:R, "A")),IF(R2838="B", MIN(30, SUMIFS(W:W, B:B, B2838, R:R, "B")),"비해당분야"))</f>
        <v>비해당분야</v>
      </c>
      <c r="Y2838" s="3" t="str">
        <f>IF(R2838="C",MIN(30,IF(COUNTIFS(B:B,B2838,W:W,"가1")=1,25,IF(COUNTIFS(B:B,B2838,W:W,"가1")&gt;=2,30,0))+IF(COUNTIFS(B:B,B2838,W:W,"나1")&gt;=4,30,IF(COUNTIFS(B:B,B2838,W:W,"나1")=3,26,IF(COUNTIFS(B:B,B2838,W:W,"나1")=2,22,IF(COUNTIFS(B:B,B2838,W:W,"나1")=1,18,0)))))+MIN(30,IF(COUNTIFS(B:B,B2838,W:W,"가2")=1,25,IF(COUNTIFS(B:B,B2838,W:W,"가2")&gt;=2,30,0))+IF(COUNTIFS(B:B,B2838,W:W,"나2")=3,30,IF(COUNTIFS(B:B,B2838,W:W,"나2")=2,25,IF(COUNTIFS(B:B,B2838,W:W,"나2")=1,20,0)))),"비해당분야")</f>
        <v>비해당분야</v>
      </c>
      <c r="Z2838" s="3" t="str">
        <f>IF(R2838="C",VLOOKUP(K2838,'[1]자격증 backdata'!A:F,6,0),"비해당분야")</f>
        <v>비해당분야</v>
      </c>
      <c r="AA2838" s="3" t="str">
        <f>IF(R2838="C",SUMIF(B:B,B2838,Z:Z),"비해당분야")</f>
        <v>비해당분야</v>
      </c>
      <c r="AB2838" s="3" t="str">
        <f>IF(R2838="C",SUM(Y2838,AA2838),"비해당분야")</f>
        <v>비해당분야</v>
      </c>
      <c r="AC2838" s="3" t="str">
        <f>IF(R2838="C",AB2838,X2838)</f>
        <v>비해당분야</v>
      </c>
      <c r="AD2838" s="3">
        <f>VLOOKUP(K2838,'[1]자격증 backdata'!A:D,4,0)</f>
        <v>0</v>
      </c>
      <c r="AE2838" s="3">
        <f>IF(_xlfn.MAXIFS(AD:AD,B:B,B2838)&gt;10,10,_xlfn.MAXIFS(AD:AD,B:B,B2838))</f>
        <v>5</v>
      </c>
      <c r="AG2838" s="2">
        <f>VLOOKUP(K2838,'[1]자격증 backdata'!A:C,3,0)</f>
        <v>0</v>
      </c>
      <c r="AH2838" s="2">
        <f>COUNTIFS($B:$B,$B2838,$AG:$AG,AH$1)</f>
        <v>0</v>
      </c>
      <c r="AI2838" s="2">
        <f>COUNTIFS($B:$B,$B2838,$AG:$AG,AI$1)</f>
        <v>0</v>
      </c>
      <c r="AJ2838" s="2">
        <f>COUNTIFS($B:$B,$B2838,$AG:$AG,AJ$1)</f>
        <v>0</v>
      </c>
      <c r="AK2838" s="2">
        <f>COUNTIFS($B:$B,$B2838,$AG:$AG,AK$1)</f>
        <v>0</v>
      </c>
      <c r="AL2838" s="2">
        <f>COUNTIFS($B:$B,$B2838,$AG:$AG,AL$1)</f>
        <v>0</v>
      </c>
      <c r="AM2838" s="2">
        <f>COUNTIFS($B:$B,$B2838,$AG:$AG,AM$1)</f>
        <v>0</v>
      </c>
      <c r="AN2838" s="2">
        <f>COUNTIFS($B:$B,$B2838,$AG:$AG,AN$1)</f>
        <v>0</v>
      </c>
      <c r="AO2838" s="2">
        <f>COUNTIFS($B:$B,$B2838,$AG:$AG,AO$1)</f>
        <v>0</v>
      </c>
      <c r="AP2838" s="2">
        <f>COUNTIFS($B:$B,$B2838,$AG:$AG,AP$1)</f>
        <v>0</v>
      </c>
      <c r="AQ2838" s="2">
        <f>COUNTIFS($B:$B,$B2838,$AG:$AG,AQ$1)</f>
        <v>0</v>
      </c>
      <c r="AR2838" s="2">
        <f>COUNTIFS($B:$B,$B2838,$AG:$AG,AR$1)</f>
        <v>0</v>
      </c>
      <c r="AS2838" s="2">
        <f>COUNTIFS($B:$B,$B2838,$AG:$AG,AS$1)</f>
        <v>0</v>
      </c>
      <c r="AT2838" s="2">
        <f>COUNTIFS($B:$B,$B2838,$AG:$AG,AT$1)</f>
        <v>0</v>
      </c>
      <c r="AU2838" s="2">
        <f>COUNTIFS($B:$B,$B2838,$AG:$AG,AU$1)</f>
        <v>0</v>
      </c>
    </row>
    <row r="2839" spans="1:47" ht="15" customHeight="1" x14ac:dyDescent="0.35">
      <c r="A2839" s="7">
        <f>IF(B2838=B2839,A2838,A2838+1)</f>
        <v>1004</v>
      </c>
      <c r="B2839" s="7" t="s">
        <v>647</v>
      </c>
      <c r="C2839" s="7" t="s">
        <v>646</v>
      </c>
      <c r="D2839" s="7" t="s">
        <v>589</v>
      </c>
      <c r="E2839" s="7" t="s">
        <v>588</v>
      </c>
      <c r="F2839" s="4" t="s">
        <v>7</v>
      </c>
      <c r="G2839" s="4" t="s">
        <v>7</v>
      </c>
      <c r="H2839" s="4" t="s">
        <v>8</v>
      </c>
      <c r="I2839" s="3">
        <v>3</v>
      </c>
      <c r="J2839" s="3" t="s">
        <v>106</v>
      </c>
      <c r="K2839" s="3" t="s">
        <v>594</v>
      </c>
      <c r="L2839" s="3" t="s">
        <v>55</v>
      </c>
      <c r="M2839" s="3" t="s">
        <v>655</v>
      </c>
      <c r="N2839" s="3" t="s">
        <v>654</v>
      </c>
      <c r="P2839" s="3" t="s">
        <v>545</v>
      </c>
      <c r="Q2839" s="2" t="s">
        <v>0</v>
      </c>
      <c r="R2839" s="2"/>
      <c r="S2839" s="2">
        <f>IF(P2839="심사불필요","-",VLOOKUP(K2839,'[1]자격증 backdata'!A:G,7,0))</f>
        <v>0</v>
      </c>
      <c r="T2839" s="2" t="str">
        <f>IF(S2839="-","-",IF(COUNTIFS(B:B,B2839,S:S,"필수")&gt;0,"자격요건충족","확인필요"))</f>
        <v>자격요건충족</v>
      </c>
      <c r="U2839" s="2"/>
      <c r="W2839" s="2" t="str">
        <f>IF(Q2839="4급","심사불필요",VLOOKUP(K2839,'[1]자격증 backdata'!A:B,2,0))</f>
        <v>심사불필요</v>
      </c>
      <c r="X2839" s="3" t="str">
        <f>IF(R2839="A", MIN(20, SUMIFS(W:W, B:B, B2839, R:R, "A")),IF(R2839="B", MIN(30, SUMIFS(W:W, B:B, B2839, R:R, "B")),"비해당분야"))</f>
        <v>비해당분야</v>
      </c>
      <c r="Y2839" s="3" t="str">
        <f>IF(R2839="C",MIN(30,IF(COUNTIFS(B:B,B2839,W:W,"가1")=1,25,IF(COUNTIFS(B:B,B2839,W:W,"가1")&gt;=2,30,0))+IF(COUNTIFS(B:B,B2839,W:W,"나1")&gt;=4,30,IF(COUNTIFS(B:B,B2839,W:W,"나1")=3,26,IF(COUNTIFS(B:B,B2839,W:W,"나1")=2,22,IF(COUNTIFS(B:B,B2839,W:W,"나1")=1,18,0)))))+MIN(30,IF(COUNTIFS(B:B,B2839,W:W,"가2")=1,25,IF(COUNTIFS(B:B,B2839,W:W,"가2")&gt;=2,30,0))+IF(COUNTIFS(B:B,B2839,W:W,"나2")=3,30,IF(COUNTIFS(B:B,B2839,W:W,"나2")=2,25,IF(COUNTIFS(B:B,B2839,W:W,"나2")=1,20,0)))),"비해당분야")</f>
        <v>비해당분야</v>
      </c>
      <c r="Z2839" s="3" t="str">
        <f>IF(R2839="C",VLOOKUP(K2839,'[1]자격증 backdata'!A:F,6,0),"비해당분야")</f>
        <v>비해당분야</v>
      </c>
      <c r="AA2839" s="3" t="str">
        <f>IF(R2839="C",SUMIF(B:B,B2839,Z:Z),"비해당분야")</f>
        <v>비해당분야</v>
      </c>
      <c r="AB2839" s="3" t="str">
        <f>IF(R2839="C",SUM(Y2839,AA2839),"비해당분야")</f>
        <v>비해당분야</v>
      </c>
      <c r="AC2839" s="3" t="str">
        <f>IF(R2839="C",AB2839,X2839)</f>
        <v>비해당분야</v>
      </c>
      <c r="AD2839" s="3">
        <f>VLOOKUP(K2839,'[1]자격증 backdata'!A:D,4,0)</f>
        <v>0</v>
      </c>
      <c r="AE2839" s="3">
        <f>IF(_xlfn.MAXIFS(AD:AD,B:B,B2839)&gt;10,10,_xlfn.MAXIFS(AD:AD,B:B,B2839))</f>
        <v>5</v>
      </c>
      <c r="AG2839" s="2">
        <f>VLOOKUP(K2839,'[1]자격증 backdata'!A:C,3,0)</f>
        <v>0</v>
      </c>
      <c r="AH2839" s="2">
        <f>COUNTIFS($B:$B,$B2839,$AG:$AG,AH$1)</f>
        <v>0</v>
      </c>
      <c r="AI2839" s="2">
        <f>COUNTIFS($B:$B,$B2839,$AG:$AG,AI$1)</f>
        <v>0</v>
      </c>
      <c r="AJ2839" s="2">
        <f>COUNTIFS($B:$B,$B2839,$AG:$AG,AJ$1)</f>
        <v>0</v>
      </c>
      <c r="AK2839" s="2">
        <f>COUNTIFS($B:$B,$B2839,$AG:$AG,AK$1)</f>
        <v>0</v>
      </c>
      <c r="AL2839" s="2">
        <f>COUNTIFS($B:$B,$B2839,$AG:$AG,AL$1)</f>
        <v>0</v>
      </c>
      <c r="AM2839" s="2">
        <f>COUNTIFS($B:$B,$B2839,$AG:$AG,AM$1)</f>
        <v>0</v>
      </c>
      <c r="AN2839" s="2">
        <f>COUNTIFS($B:$B,$B2839,$AG:$AG,AN$1)</f>
        <v>0</v>
      </c>
      <c r="AO2839" s="2">
        <f>COUNTIFS($B:$B,$B2839,$AG:$AG,AO$1)</f>
        <v>0</v>
      </c>
      <c r="AP2839" s="2">
        <f>COUNTIFS($B:$B,$B2839,$AG:$AG,AP$1)</f>
        <v>0</v>
      </c>
      <c r="AQ2839" s="2">
        <f>COUNTIFS($B:$B,$B2839,$AG:$AG,AQ$1)</f>
        <v>0</v>
      </c>
      <c r="AR2839" s="2">
        <f>COUNTIFS($B:$B,$B2839,$AG:$AG,AR$1)</f>
        <v>0</v>
      </c>
      <c r="AS2839" s="2">
        <f>COUNTIFS($B:$B,$B2839,$AG:$AG,AS$1)</f>
        <v>0</v>
      </c>
      <c r="AT2839" s="2">
        <f>COUNTIFS($B:$B,$B2839,$AG:$AG,AT$1)</f>
        <v>0</v>
      </c>
      <c r="AU2839" s="2">
        <f>COUNTIFS($B:$B,$B2839,$AG:$AG,AU$1)</f>
        <v>0</v>
      </c>
    </row>
    <row r="2840" spans="1:47" ht="15" customHeight="1" x14ac:dyDescent="0.35">
      <c r="A2840" s="7">
        <f>IF(B2839=B2840,A2839,A2839+1)</f>
        <v>1004</v>
      </c>
      <c r="B2840" s="7" t="s">
        <v>647</v>
      </c>
      <c r="C2840" s="7" t="s">
        <v>646</v>
      </c>
      <c r="D2840" s="7" t="s">
        <v>589</v>
      </c>
      <c r="E2840" s="7" t="s">
        <v>588</v>
      </c>
      <c r="F2840" s="4" t="s">
        <v>7</v>
      </c>
      <c r="G2840" s="4" t="s">
        <v>7</v>
      </c>
      <c r="H2840" s="4" t="s">
        <v>8</v>
      </c>
      <c r="I2840" s="3">
        <v>4</v>
      </c>
      <c r="J2840" s="3" t="s">
        <v>653</v>
      </c>
      <c r="K2840" s="3" t="s">
        <v>652</v>
      </c>
      <c r="L2840" s="3" t="s">
        <v>651</v>
      </c>
      <c r="M2840" s="3" t="s">
        <v>650</v>
      </c>
      <c r="N2840" s="3" t="s">
        <v>649</v>
      </c>
      <c r="P2840" s="3" t="s">
        <v>545</v>
      </c>
      <c r="Q2840" s="2" t="s">
        <v>0</v>
      </c>
      <c r="R2840" s="2"/>
      <c r="S2840" s="2">
        <f>IF(P2840="심사불필요","-",VLOOKUP(K2840,'[1]자격증 backdata'!A:G,7,0))</f>
        <v>0</v>
      </c>
      <c r="T2840" s="2" t="str">
        <f>IF(S2840="-","-",IF(COUNTIFS(B:B,B2840,S:S,"필수")&gt;0,"자격요건충족","확인필요"))</f>
        <v>자격요건충족</v>
      </c>
      <c r="U2840" s="2"/>
      <c r="W2840" s="2" t="str">
        <f>IF(Q2840="4급","심사불필요",VLOOKUP(K2840,'[1]자격증 backdata'!A:B,2,0))</f>
        <v>심사불필요</v>
      </c>
      <c r="X2840" s="3" t="str">
        <f>IF(R2840="A", MIN(20, SUMIFS(W:W, B:B, B2840, R:R, "A")),IF(R2840="B", MIN(30, SUMIFS(W:W, B:B, B2840, R:R, "B")),"비해당분야"))</f>
        <v>비해당분야</v>
      </c>
      <c r="Y2840" s="3" t="str">
        <f>IF(R2840="C",MIN(30,IF(COUNTIFS(B:B,B2840,W:W,"가1")=1,25,IF(COUNTIFS(B:B,B2840,W:W,"가1")&gt;=2,30,0))+IF(COUNTIFS(B:B,B2840,W:W,"나1")&gt;=4,30,IF(COUNTIFS(B:B,B2840,W:W,"나1")=3,26,IF(COUNTIFS(B:B,B2840,W:W,"나1")=2,22,IF(COUNTIFS(B:B,B2840,W:W,"나1")=1,18,0)))))+MIN(30,IF(COUNTIFS(B:B,B2840,W:W,"가2")=1,25,IF(COUNTIFS(B:B,B2840,W:W,"가2")&gt;=2,30,0))+IF(COUNTIFS(B:B,B2840,W:W,"나2")=3,30,IF(COUNTIFS(B:B,B2840,W:W,"나2")=2,25,IF(COUNTIFS(B:B,B2840,W:W,"나2")=1,20,0)))),"비해당분야")</f>
        <v>비해당분야</v>
      </c>
      <c r="Z2840" s="3" t="str">
        <f>IF(R2840="C",VLOOKUP(K2840,'[1]자격증 backdata'!A:F,6,0),"비해당분야")</f>
        <v>비해당분야</v>
      </c>
      <c r="AA2840" s="3" t="str">
        <f>IF(R2840="C",SUMIF(B:B,B2840,Z:Z),"비해당분야")</f>
        <v>비해당분야</v>
      </c>
      <c r="AB2840" s="3" t="str">
        <f>IF(R2840="C",SUM(Y2840,AA2840),"비해당분야")</f>
        <v>비해당분야</v>
      </c>
      <c r="AC2840" s="3" t="str">
        <f>IF(R2840="C",AB2840,X2840)</f>
        <v>비해당분야</v>
      </c>
      <c r="AD2840" s="3">
        <f>VLOOKUP(K2840,'[1]자격증 backdata'!A:D,4,0)</f>
        <v>0</v>
      </c>
      <c r="AE2840" s="3">
        <f>IF(_xlfn.MAXIFS(AD:AD,B:B,B2840)&gt;10,10,_xlfn.MAXIFS(AD:AD,B:B,B2840))</f>
        <v>5</v>
      </c>
      <c r="AG2840" s="2">
        <f>VLOOKUP(K2840,'[1]자격증 backdata'!A:C,3,0)</f>
        <v>0</v>
      </c>
      <c r="AH2840" s="2">
        <f>COUNTIFS($B:$B,$B2840,$AG:$AG,AH$1)</f>
        <v>0</v>
      </c>
      <c r="AI2840" s="2">
        <f>COUNTIFS($B:$B,$B2840,$AG:$AG,AI$1)</f>
        <v>0</v>
      </c>
      <c r="AJ2840" s="2">
        <f>COUNTIFS($B:$B,$B2840,$AG:$AG,AJ$1)</f>
        <v>0</v>
      </c>
      <c r="AK2840" s="2">
        <f>COUNTIFS($B:$B,$B2840,$AG:$AG,AK$1)</f>
        <v>0</v>
      </c>
      <c r="AL2840" s="2">
        <f>COUNTIFS($B:$B,$B2840,$AG:$AG,AL$1)</f>
        <v>0</v>
      </c>
      <c r="AM2840" s="2">
        <f>COUNTIFS($B:$B,$B2840,$AG:$AG,AM$1)</f>
        <v>0</v>
      </c>
      <c r="AN2840" s="2">
        <f>COUNTIFS($B:$B,$B2840,$AG:$AG,AN$1)</f>
        <v>0</v>
      </c>
      <c r="AO2840" s="2">
        <f>COUNTIFS($B:$B,$B2840,$AG:$AG,AO$1)</f>
        <v>0</v>
      </c>
      <c r="AP2840" s="2">
        <f>COUNTIFS($B:$B,$B2840,$AG:$AG,AP$1)</f>
        <v>0</v>
      </c>
      <c r="AQ2840" s="2">
        <f>COUNTIFS($B:$B,$B2840,$AG:$AG,AQ$1)</f>
        <v>0</v>
      </c>
      <c r="AR2840" s="2">
        <f>COUNTIFS($B:$B,$B2840,$AG:$AG,AR$1)</f>
        <v>0</v>
      </c>
      <c r="AS2840" s="2">
        <f>COUNTIFS($B:$B,$B2840,$AG:$AG,AS$1)</f>
        <v>0</v>
      </c>
      <c r="AT2840" s="2">
        <f>COUNTIFS($B:$B,$B2840,$AG:$AG,AT$1)</f>
        <v>0</v>
      </c>
      <c r="AU2840" s="2">
        <f>COUNTIFS($B:$B,$B2840,$AG:$AG,AU$1)</f>
        <v>0</v>
      </c>
    </row>
    <row r="2841" spans="1:47" ht="15" customHeight="1" x14ac:dyDescent="0.35">
      <c r="A2841" s="7">
        <f>IF(B2840=B2841,A2840,A2840+1)</f>
        <v>1004</v>
      </c>
      <c r="B2841" s="7" t="s">
        <v>647</v>
      </c>
      <c r="C2841" s="7" t="s">
        <v>646</v>
      </c>
      <c r="D2841" s="7" t="s">
        <v>589</v>
      </c>
      <c r="E2841" s="7" t="s">
        <v>588</v>
      </c>
      <c r="F2841" s="4" t="s">
        <v>7</v>
      </c>
      <c r="G2841" s="4" t="s">
        <v>7</v>
      </c>
      <c r="H2841" s="4" t="s">
        <v>8</v>
      </c>
      <c r="I2841" s="3">
        <v>5</v>
      </c>
      <c r="J2841" s="3" t="s">
        <v>28</v>
      </c>
      <c r="K2841" s="3" t="s">
        <v>601</v>
      </c>
      <c r="L2841" s="3" t="s">
        <v>26</v>
      </c>
      <c r="M2841" s="3" t="s">
        <v>648</v>
      </c>
      <c r="N2841" s="3" t="s">
        <v>557</v>
      </c>
      <c r="P2841" s="3" t="s">
        <v>545</v>
      </c>
      <c r="Q2841" s="2" t="s">
        <v>0</v>
      </c>
      <c r="R2841" s="2"/>
      <c r="S2841" s="2">
        <f>IF(P2841="심사불필요","-",VLOOKUP(K2841,'[1]자격증 backdata'!A:G,7,0))</f>
        <v>0</v>
      </c>
      <c r="T2841" s="2" t="str">
        <f>IF(S2841="-","-",IF(COUNTIFS(B:B,B2841,S:S,"필수")&gt;0,"자격요건충족","확인필요"))</f>
        <v>자격요건충족</v>
      </c>
      <c r="U2841" s="2"/>
      <c r="W2841" s="2" t="str">
        <f>IF(Q2841="4급","심사불필요",VLOOKUP(K2841,'[1]자격증 backdata'!A:B,2,0))</f>
        <v>심사불필요</v>
      </c>
      <c r="X2841" s="3" t="str">
        <f>IF(R2841="A", MIN(20, SUMIFS(W:W, B:B, B2841, R:R, "A")),IF(R2841="B", MIN(30, SUMIFS(W:W, B:B, B2841, R:R, "B")),"비해당분야"))</f>
        <v>비해당분야</v>
      </c>
      <c r="Y2841" s="3" t="str">
        <f>IF(R2841="C",MIN(30,IF(COUNTIFS(B:B,B2841,W:W,"가1")=1,25,IF(COUNTIFS(B:B,B2841,W:W,"가1")&gt;=2,30,0))+IF(COUNTIFS(B:B,B2841,W:W,"나1")&gt;=4,30,IF(COUNTIFS(B:B,B2841,W:W,"나1")=3,26,IF(COUNTIFS(B:B,B2841,W:W,"나1")=2,22,IF(COUNTIFS(B:B,B2841,W:W,"나1")=1,18,0)))))+MIN(30,IF(COUNTIFS(B:B,B2841,W:W,"가2")=1,25,IF(COUNTIFS(B:B,B2841,W:W,"가2")&gt;=2,30,0))+IF(COUNTIFS(B:B,B2841,W:W,"나2")=3,30,IF(COUNTIFS(B:B,B2841,W:W,"나2")=2,25,IF(COUNTIFS(B:B,B2841,W:W,"나2")=1,20,0)))),"비해당분야")</f>
        <v>비해당분야</v>
      </c>
      <c r="Z2841" s="3" t="str">
        <f>IF(R2841="C",VLOOKUP(K2841,'[1]자격증 backdata'!A:F,6,0),"비해당분야")</f>
        <v>비해당분야</v>
      </c>
      <c r="AA2841" s="3" t="str">
        <f>IF(R2841="C",SUMIF(B:B,B2841,Z:Z),"비해당분야")</f>
        <v>비해당분야</v>
      </c>
      <c r="AB2841" s="3" t="str">
        <f>IF(R2841="C",SUM(Y2841,AA2841),"비해당분야")</f>
        <v>비해당분야</v>
      </c>
      <c r="AC2841" s="3" t="str">
        <f>IF(R2841="C",AB2841,X2841)</f>
        <v>비해당분야</v>
      </c>
      <c r="AD2841" s="3">
        <f>VLOOKUP(K2841,'[1]자격증 backdata'!A:D,4,0)</f>
        <v>0</v>
      </c>
      <c r="AE2841" s="3">
        <f>IF(_xlfn.MAXIFS(AD:AD,B:B,B2841)&gt;10,10,_xlfn.MAXIFS(AD:AD,B:B,B2841))</f>
        <v>5</v>
      </c>
      <c r="AG2841" s="2">
        <f>VLOOKUP(K2841,'[1]자격증 backdata'!A:C,3,0)</f>
        <v>0</v>
      </c>
      <c r="AH2841" s="2">
        <f>COUNTIFS($B:$B,$B2841,$AG:$AG,AH$1)</f>
        <v>0</v>
      </c>
      <c r="AI2841" s="2">
        <f>COUNTIFS($B:$B,$B2841,$AG:$AG,AI$1)</f>
        <v>0</v>
      </c>
      <c r="AJ2841" s="2">
        <f>COUNTIFS($B:$B,$B2841,$AG:$AG,AJ$1)</f>
        <v>0</v>
      </c>
      <c r="AK2841" s="2">
        <f>COUNTIFS($B:$B,$B2841,$AG:$AG,AK$1)</f>
        <v>0</v>
      </c>
      <c r="AL2841" s="2">
        <f>COUNTIFS($B:$B,$B2841,$AG:$AG,AL$1)</f>
        <v>0</v>
      </c>
      <c r="AM2841" s="2">
        <f>COUNTIFS($B:$B,$B2841,$AG:$AG,AM$1)</f>
        <v>0</v>
      </c>
      <c r="AN2841" s="2">
        <f>COUNTIFS($B:$B,$B2841,$AG:$AG,AN$1)</f>
        <v>0</v>
      </c>
      <c r="AO2841" s="2">
        <f>COUNTIFS($B:$B,$B2841,$AG:$AG,AO$1)</f>
        <v>0</v>
      </c>
      <c r="AP2841" s="2">
        <f>COUNTIFS($B:$B,$B2841,$AG:$AG,AP$1)</f>
        <v>0</v>
      </c>
      <c r="AQ2841" s="2">
        <f>COUNTIFS($B:$B,$B2841,$AG:$AG,AQ$1)</f>
        <v>0</v>
      </c>
      <c r="AR2841" s="2">
        <f>COUNTIFS($B:$B,$B2841,$AG:$AG,AR$1)</f>
        <v>0</v>
      </c>
      <c r="AS2841" s="2">
        <f>COUNTIFS($B:$B,$B2841,$AG:$AG,AS$1)</f>
        <v>0</v>
      </c>
      <c r="AT2841" s="2">
        <f>COUNTIFS($B:$B,$B2841,$AG:$AG,AT$1)</f>
        <v>0</v>
      </c>
      <c r="AU2841" s="2">
        <f>COUNTIFS($B:$B,$B2841,$AG:$AG,AU$1)</f>
        <v>0</v>
      </c>
    </row>
    <row r="2842" spans="1:47" ht="15" customHeight="1" x14ac:dyDescent="0.35">
      <c r="A2842" s="7">
        <f>IF(B2841=B2842,A2841,A2841+1)</f>
        <v>1004</v>
      </c>
      <c r="B2842" s="7" t="s">
        <v>647</v>
      </c>
      <c r="C2842" s="7" t="s">
        <v>646</v>
      </c>
      <c r="D2842" s="7" t="s">
        <v>589</v>
      </c>
      <c r="E2842" s="7" t="s">
        <v>588</v>
      </c>
      <c r="F2842" s="4" t="s">
        <v>7</v>
      </c>
      <c r="G2842" s="4" t="s">
        <v>7</v>
      </c>
      <c r="H2842" s="4" t="s">
        <v>8</v>
      </c>
      <c r="I2842" s="3">
        <v>6</v>
      </c>
      <c r="J2842" s="3" t="s">
        <v>515</v>
      </c>
      <c r="K2842" s="3" t="s">
        <v>645</v>
      </c>
      <c r="L2842" s="3" t="s">
        <v>26</v>
      </c>
      <c r="M2842" s="3" t="s">
        <v>644</v>
      </c>
      <c r="N2842" s="3" t="s">
        <v>512</v>
      </c>
      <c r="P2842" s="3" t="s">
        <v>545</v>
      </c>
      <c r="Q2842" s="2" t="s">
        <v>0</v>
      </c>
      <c r="R2842" s="2"/>
      <c r="S2842" s="2">
        <f>IF(P2842="심사불필요","-",VLOOKUP(K2842,'[1]자격증 backdata'!A:G,7,0))</f>
        <v>0</v>
      </c>
      <c r="T2842" s="2" t="str">
        <f>IF(S2842="-","-",IF(COUNTIFS(B:B,B2842,S:S,"필수")&gt;0,"자격요건충족","확인필요"))</f>
        <v>자격요건충족</v>
      </c>
      <c r="U2842" s="2"/>
      <c r="W2842" s="2" t="str">
        <f>IF(Q2842="4급","심사불필요",VLOOKUP(K2842,'[1]자격증 backdata'!A:B,2,0))</f>
        <v>심사불필요</v>
      </c>
      <c r="X2842" s="3" t="str">
        <f>IF(R2842="A", MIN(20, SUMIFS(W:W, B:B, B2842, R:R, "A")),IF(R2842="B", MIN(30, SUMIFS(W:W, B:B, B2842, R:R, "B")),"비해당분야"))</f>
        <v>비해당분야</v>
      </c>
      <c r="Y2842" s="3" t="str">
        <f>IF(R2842="C",MIN(30,IF(COUNTIFS(B:B,B2842,W:W,"가1")=1,25,IF(COUNTIFS(B:B,B2842,W:W,"가1")&gt;=2,30,0))+IF(COUNTIFS(B:B,B2842,W:W,"나1")&gt;=4,30,IF(COUNTIFS(B:B,B2842,W:W,"나1")=3,26,IF(COUNTIFS(B:B,B2842,W:W,"나1")=2,22,IF(COUNTIFS(B:B,B2842,W:W,"나1")=1,18,0)))))+MIN(30,IF(COUNTIFS(B:B,B2842,W:W,"가2")=1,25,IF(COUNTIFS(B:B,B2842,W:W,"가2")&gt;=2,30,0))+IF(COUNTIFS(B:B,B2842,W:W,"나2")=3,30,IF(COUNTIFS(B:B,B2842,W:W,"나2")=2,25,IF(COUNTIFS(B:B,B2842,W:W,"나2")=1,20,0)))),"비해당분야")</f>
        <v>비해당분야</v>
      </c>
      <c r="Z2842" s="3" t="str">
        <f>IF(R2842="C",VLOOKUP(K2842,'[1]자격증 backdata'!A:F,6,0),"비해당분야")</f>
        <v>비해당분야</v>
      </c>
      <c r="AA2842" s="3" t="str">
        <f>IF(R2842="C",SUMIF(B:B,B2842,Z:Z),"비해당분야")</f>
        <v>비해당분야</v>
      </c>
      <c r="AB2842" s="3" t="str">
        <f>IF(R2842="C",SUM(Y2842,AA2842),"비해당분야")</f>
        <v>비해당분야</v>
      </c>
      <c r="AC2842" s="3" t="str">
        <f>IF(R2842="C",AB2842,X2842)</f>
        <v>비해당분야</v>
      </c>
      <c r="AD2842" s="3">
        <f>VLOOKUP(K2842,'[1]자격증 backdata'!A:D,4,0)</f>
        <v>0</v>
      </c>
      <c r="AE2842" s="3">
        <f>IF(_xlfn.MAXIFS(AD:AD,B:B,B2842)&gt;10,10,_xlfn.MAXIFS(AD:AD,B:B,B2842))</f>
        <v>5</v>
      </c>
      <c r="AG2842" s="2">
        <f>VLOOKUP(K2842,'[1]자격증 backdata'!A:C,3,0)</f>
        <v>0</v>
      </c>
      <c r="AH2842" s="2">
        <f>COUNTIFS($B:$B,$B2842,$AG:$AG,AH$1)</f>
        <v>0</v>
      </c>
      <c r="AI2842" s="2">
        <f>COUNTIFS($B:$B,$B2842,$AG:$AG,AI$1)</f>
        <v>0</v>
      </c>
      <c r="AJ2842" s="2">
        <f>COUNTIFS($B:$B,$B2842,$AG:$AG,AJ$1)</f>
        <v>0</v>
      </c>
      <c r="AK2842" s="2">
        <f>COUNTIFS($B:$B,$B2842,$AG:$AG,AK$1)</f>
        <v>0</v>
      </c>
      <c r="AL2842" s="2">
        <f>COUNTIFS($B:$B,$B2842,$AG:$AG,AL$1)</f>
        <v>0</v>
      </c>
      <c r="AM2842" s="2">
        <f>COUNTIFS($B:$B,$B2842,$AG:$AG,AM$1)</f>
        <v>0</v>
      </c>
      <c r="AN2842" s="2">
        <f>COUNTIFS($B:$B,$B2842,$AG:$AG,AN$1)</f>
        <v>0</v>
      </c>
      <c r="AO2842" s="2">
        <f>COUNTIFS($B:$B,$B2842,$AG:$AG,AO$1)</f>
        <v>0</v>
      </c>
      <c r="AP2842" s="2">
        <f>COUNTIFS($B:$B,$B2842,$AG:$AG,AP$1)</f>
        <v>0</v>
      </c>
      <c r="AQ2842" s="2">
        <f>COUNTIFS($B:$B,$B2842,$AG:$AG,AQ$1)</f>
        <v>0</v>
      </c>
      <c r="AR2842" s="2">
        <f>COUNTIFS($B:$B,$B2842,$AG:$AG,AR$1)</f>
        <v>0</v>
      </c>
      <c r="AS2842" s="2">
        <f>COUNTIFS($B:$B,$B2842,$AG:$AG,AS$1)</f>
        <v>0</v>
      </c>
      <c r="AT2842" s="2">
        <f>COUNTIFS($B:$B,$B2842,$AG:$AG,AT$1)</f>
        <v>0</v>
      </c>
      <c r="AU2842" s="2">
        <f>COUNTIFS($B:$B,$B2842,$AG:$AG,AU$1)</f>
        <v>0</v>
      </c>
    </row>
    <row r="2843" spans="1:47" ht="15" customHeight="1" x14ac:dyDescent="0.35">
      <c r="A2843" s="4">
        <f>IF(B2842=B2843,A2842,A2842+1)</f>
        <v>1005</v>
      </c>
      <c r="B2843" s="4" t="s">
        <v>643</v>
      </c>
      <c r="C2843" s="4" t="s">
        <v>642</v>
      </c>
      <c r="D2843" s="4" t="s">
        <v>589</v>
      </c>
      <c r="E2843" s="4" t="s">
        <v>588</v>
      </c>
      <c r="F2843" s="4" t="s">
        <v>568</v>
      </c>
      <c r="G2843" s="4" t="s">
        <v>568</v>
      </c>
      <c r="H2843" s="4" t="s">
        <v>568</v>
      </c>
      <c r="I2843" s="4">
        <v>1</v>
      </c>
      <c r="J2843" s="4" t="s">
        <v>570</v>
      </c>
      <c r="K2843" s="4" t="s">
        <v>587</v>
      </c>
      <c r="L2843" s="4" t="s">
        <v>568</v>
      </c>
      <c r="M2843" s="4" t="s">
        <v>568</v>
      </c>
      <c r="N2843" s="4" t="s">
        <v>568</v>
      </c>
      <c r="P2843" s="4" t="s">
        <v>567</v>
      </c>
      <c r="Q2843" s="5" t="s">
        <v>0</v>
      </c>
      <c r="R2843" s="5"/>
      <c r="S2843" s="5" t="str">
        <f>IF(P2843="심사불필요","-",VLOOKUP(K2843,'[1]자격증 backdata'!A:G,7,0))</f>
        <v>-</v>
      </c>
      <c r="T2843" s="5" t="str">
        <f>IF(S2843="-","-",IF(COUNTIFS(B:B,B2843,S:S,"필수")&gt;0,"자격요건충족","확인필요"))</f>
        <v>-</v>
      </c>
      <c r="U2843" s="5" t="s">
        <v>566</v>
      </c>
      <c r="W2843" s="5" t="str">
        <f>IF(Q2843="4급","심사불필요",VLOOKUP(K2843,'[1]자격증 backdata'!A:B,2,0))</f>
        <v>심사불필요</v>
      </c>
      <c r="X2843" s="4" t="str">
        <f>IF(R2843="A", MIN(20, SUMIFS(W:W, B:B, B2843, R:R, "A")),IF(R2843="B", MIN(30, SUMIFS(W:W, B:B, B2843, R:R, "B")),"비해당분야"))</f>
        <v>비해당분야</v>
      </c>
      <c r="Y2843" s="4" t="str">
        <f>IF(R2843="C",MIN(30,IF(COUNTIFS(B:B,B2843,W:W,"가1")=1,25,IF(COUNTIFS(B:B,B2843,W:W,"가1")&gt;=2,30,0))+IF(COUNTIFS(B:B,B2843,W:W,"나1")&gt;=4,30,IF(COUNTIFS(B:B,B2843,W:W,"나1")=3,26,IF(COUNTIFS(B:B,B2843,W:W,"나1")=2,22,IF(COUNTIFS(B:B,B2843,W:W,"나1")=1,18,0)))))+MIN(30,IF(COUNTIFS(B:B,B2843,W:W,"가2")=1,25,IF(COUNTIFS(B:B,B2843,W:W,"가2")&gt;=2,30,0))+IF(COUNTIFS(B:B,B2843,W:W,"나2")=3,30,IF(COUNTIFS(B:B,B2843,W:W,"나2")=2,25,IF(COUNTIFS(B:B,B2843,W:W,"나2")=1,20,0)))),"비해당분야")</f>
        <v>비해당분야</v>
      </c>
      <c r="Z2843" s="4" t="str">
        <f>IF(R2843="C",VLOOKUP(K2843,'[1]자격증 backdata'!A:F,6,0),"비해당분야")</f>
        <v>비해당분야</v>
      </c>
      <c r="AA2843" s="4" t="str">
        <f>IF(R2843="C",SUMIF(B:B,B2843,Z:Z),"비해당분야")</f>
        <v>비해당분야</v>
      </c>
      <c r="AB2843" s="4" t="str">
        <f>IF(R2843="C",SUM(Y2843,AA2843),"비해당분야")</f>
        <v>비해당분야</v>
      </c>
      <c r="AC2843" s="4" t="str">
        <f>IF(R2843="C",AB2843,X2843)</f>
        <v>비해당분야</v>
      </c>
      <c r="AD2843" s="4">
        <f>VLOOKUP(K2843,'[1]자격증 backdata'!A:D,4,0)</f>
        <v>0</v>
      </c>
      <c r="AE2843" s="4">
        <f>IF(_xlfn.MAXIFS(AD:AD,B:B,B2843)&gt;10,10,_xlfn.MAXIFS(AD:AD,B:B,B2843))</f>
        <v>0</v>
      </c>
      <c r="AG2843" s="5">
        <f>VLOOKUP(K2843,'[1]자격증 backdata'!A:C,3,0)</f>
        <v>0</v>
      </c>
      <c r="AH2843" s="5">
        <f>COUNTIFS($B:$B,$B2843,$AG:$AG,AH$1)</f>
        <v>0</v>
      </c>
      <c r="AI2843" s="5">
        <f>COUNTIFS($B:$B,$B2843,$AG:$AG,AI$1)</f>
        <v>0</v>
      </c>
      <c r="AJ2843" s="5">
        <f>COUNTIFS($B:$B,$B2843,$AG:$AG,AJ$1)</f>
        <v>0</v>
      </c>
      <c r="AK2843" s="5">
        <f>COUNTIFS($B:$B,$B2843,$AG:$AG,AK$1)</f>
        <v>0</v>
      </c>
      <c r="AL2843" s="5">
        <f>COUNTIFS($B:$B,$B2843,$AG:$AG,AL$1)</f>
        <v>0</v>
      </c>
      <c r="AM2843" s="5">
        <f>COUNTIFS($B:$B,$B2843,$AG:$AG,AM$1)</f>
        <v>0</v>
      </c>
      <c r="AN2843" s="5">
        <f>COUNTIFS($B:$B,$B2843,$AG:$AG,AN$1)</f>
        <v>0</v>
      </c>
      <c r="AO2843" s="5">
        <f>COUNTIFS($B:$B,$B2843,$AG:$AG,AO$1)</f>
        <v>0</v>
      </c>
      <c r="AP2843" s="5">
        <f>COUNTIFS($B:$B,$B2843,$AG:$AG,AP$1)</f>
        <v>0</v>
      </c>
      <c r="AQ2843" s="5">
        <f>COUNTIFS($B:$B,$B2843,$AG:$AG,AQ$1)</f>
        <v>0</v>
      </c>
      <c r="AR2843" s="5">
        <f>COUNTIFS($B:$B,$B2843,$AG:$AG,AR$1)</f>
        <v>0</v>
      </c>
      <c r="AS2843" s="5">
        <f>COUNTIFS($B:$B,$B2843,$AG:$AG,AS$1)</f>
        <v>0</v>
      </c>
      <c r="AT2843" s="5">
        <f>COUNTIFS($B:$B,$B2843,$AG:$AG,AT$1)</f>
        <v>0</v>
      </c>
      <c r="AU2843" s="5">
        <f>COUNTIFS($B:$B,$B2843,$AG:$AG,AU$1)</f>
        <v>0</v>
      </c>
    </row>
    <row r="2844" spans="1:47" ht="15" customHeight="1" x14ac:dyDescent="0.35">
      <c r="A2844" s="3">
        <f>IF(B2843=B2844,A2843,A2843+1)</f>
        <v>1006</v>
      </c>
      <c r="B2844" s="3" t="s">
        <v>635</v>
      </c>
      <c r="C2844" s="3" t="s">
        <v>634</v>
      </c>
      <c r="D2844" s="3" t="s">
        <v>589</v>
      </c>
      <c r="E2844" s="3" t="s">
        <v>588</v>
      </c>
      <c r="F2844" s="4" t="s">
        <v>7</v>
      </c>
      <c r="G2844" s="4" t="s">
        <v>7</v>
      </c>
      <c r="H2844" s="4" t="s">
        <v>8</v>
      </c>
      <c r="I2844" s="3">
        <v>1</v>
      </c>
      <c r="J2844" s="3" t="s">
        <v>28</v>
      </c>
      <c r="K2844" s="3" t="s">
        <v>601</v>
      </c>
      <c r="L2844" s="3" t="s">
        <v>26</v>
      </c>
      <c r="M2844" s="3" t="s">
        <v>641</v>
      </c>
      <c r="N2844" s="3" t="s">
        <v>640</v>
      </c>
      <c r="P2844" s="3" t="s">
        <v>567</v>
      </c>
      <c r="Q2844" s="2" t="s">
        <v>0</v>
      </c>
      <c r="R2844" s="2"/>
      <c r="S2844" s="2" t="str">
        <f>IF(P2844="심사불필요","-",VLOOKUP(K2844,'[1]자격증 backdata'!A:G,7,0))</f>
        <v>-</v>
      </c>
      <c r="T2844" s="2" t="str">
        <f>IF(S2844="-","-",IF(COUNTIFS(B:B,B2844,S:S,"필수")&gt;0,"자격요건충족","확인필요"))</f>
        <v>-</v>
      </c>
      <c r="U2844" s="2" t="s">
        <v>566</v>
      </c>
      <c r="W2844" s="2" t="str">
        <f>IF(Q2844="4급","심사불필요",VLOOKUP(K2844,'[1]자격증 backdata'!A:B,2,0))</f>
        <v>심사불필요</v>
      </c>
      <c r="X2844" s="3" t="str">
        <f>IF(R2844="A", MIN(20, SUMIFS(W:W, B:B, B2844, R:R, "A")),IF(R2844="B", MIN(30, SUMIFS(W:W, B:B, B2844, R:R, "B")),"비해당분야"))</f>
        <v>비해당분야</v>
      </c>
      <c r="Y2844" s="3" t="str">
        <f>IF(R2844="C",MIN(30,IF(COUNTIFS(B:B,B2844,W:W,"가1")=1,25,IF(COUNTIFS(B:B,B2844,W:W,"가1")&gt;=2,30,0))+IF(COUNTIFS(B:B,B2844,W:W,"나1")&gt;=4,30,IF(COUNTIFS(B:B,B2844,W:W,"나1")=3,26,IF(COUNTIFS(B:B,B2844,W:W,"나1")=2,22,IF(COUNTIFS(B:B,B2844,W:W,"나1")=1,18,0)))))+MIN(30,IF(COUNTIFS(B:B,B2844,W:W,"가2")=1,25,IF(COUNTIFS(B:B,B2844,W:W,"가2")&gt;=2,30,0))+IF(COUNTIFS(B:B,B2844,W:W,"나2")=3,30,IF(COUNTIFS(B:B,B2844,W:W,"나2")=2,25,IF(COUNTIFS(B:B,B2844,W:W,"나2")=1,20,0)))),"비해당분야")</f>
        <v>비해당분야</v>
      </c>
      <c r="Z2844" s="3" t="str">
        <f>IF(R2844="C",VLOOKUP(K2844,'[1]자격증 backdata'!A:F,6,0),"비해당분야")</f>
        <v>비해당분야</v>
      </c>
      <c r="AA2844" s="3" t="str">
        <f>IF(R2844="C",SUMIF(B:B,B2844,Z:Z),"비해당분야")</f>
        <v>비해당분야</v>
      </c>
      <c r="AB2844" s="3" t="str">
        <f>IF(R2844="C",SUM(Y2844,AA2844),"비해당분야")</f>
        <v>비해당분야</v>
      </c>
      <c r="AC2844" s="3" t="str">
        <f>IF(R2844="C",AB2844,X2844)</f>
        <v>비해당분야</v>
      </c>
      <c r="AD2844" s="3">
        <f>VLOOKUP(K2844,'[1]자격증 backdata'!A:D,4,0)</f>
        <v>0</v>
      </c>
      <c r="AE2844" s="3">
        <f>IF(_xlfn.MAXIFS(AD:AD,B:B,B2844)&gt;10,10,_xlfn.MAXIFS(AD:AD,B:B,B2844))</f>
        <v>5</v>
      </c>
      <c r="AG2844" s="2">
        <f>VLOOKUP(K2844,'[1]자격증 backdata'!A:C,3,0)</f>
        <v>0</v>
      </c>
      <c r="AH2844" s="2">
        <f>COUNTIFS($B:$B,$B2844,$AG:$AG,AH$1)</f>
        <v>0</v>
      </c>
      <c r="AI2844" s="2">
        <f>COUNTIFS($B:$B,$B2844,$AG:$AG,AI$1)</f>
        <v>0</v>
      </c>
      <c r="AJ2844" s="2">
        <f>COUNTIFS($B:$B,$B2844,$AG:$AG,AJ$1)</f>
        <v>0</v>
      </c>
      <c r="AK2844" s="2">
        <f>COUNTIFS($B:$B,$B2844,$AG:$AG,AK$1)</f>
        <v>0</v>
      </c>
      <c r="AL2844" s="2">
        <f>COUNTIFS($B:$B,$B2844,$AG:$AG,AL$1)</f>
        <v>0</v>
      </c>
      <c r="AM2844" s="2">
        <f>COUNTIFS($B:$B,$B2844,$AG:$AG,AM$1)</f>
        <v>0</v>
      </c>
      <c r="AN2844" s="2">
        <f>COUNTIFS($B:$B,$B2844,$AG:$AG,AN$1)</f>
        <v>0</v>
      </c>
      <c r="AO2844" s="2">
        <f>COUNTIFS($B:$B,$B2844,$AG:$AG,AO$1)</f>
        <v>0</v>
      </c>
      <c r="AP2844" s="2">
        <f>COUNTIFS($B:$B,$B2844,$AG:$AG,AP$1)</f>
        <v>0</v>
      </c>
      <c r="AQ2844" s="2">
        <f>COUNTIFS($B:$B,$B2844,$AG:$AG,AQ$1)</f>
        <v>0</v>
      </c>
      <c r="AR2844" s="2">
        <f>COUNTIFS($B:$B,$B2844,$AG:$AG,AR$1)</f>
        <v>0</v>
      </c>
      <c r="AS2844" s="2">
        <f>COUNTIFS($B:$B,$B2844,$AG:$AG,AS$1)</f>
        <v>0</v>
      </c>
      <c r="AT2844" s="2">
        <f>COUNTIFS($B:$B,$B2844,$AG:$AG,AT$1)</f>
        <v>0</v>
      </c>
      <c r="AU2844" s="2">
        <f>COUNTIFS($B:$B,$B2844,$AG:$AG,AU$1)</f>
        <v>0</v>
      </c>
    </row>
    <row r="2845" spans="1:47" ht="15" customHeight="1" x14ac:dyDescent="0.35">
      <c r="A2845" s="7">
        <f>IF(B2844=B2845,A2844,A2844+1)</f>
        <v>1006</v>
      </c>
      <c r="B2845" s="7" t="s">
        <v>635</v>
      </c>
      <c r="C2845" s="7" t="s">
        <v>634</v>
      </c>
      <c r="D2845" s="7" t="s">
        <v>589</v>
      </c>
      <c r="E2845" s="7" t="s">
        <v>588</v>
      </c>
      <c r="F2845" s="4" t="s">
        <v>7</v>
      </c>
      <c r="G2845" s="4" t="s">
        <v>7</v>
      </c>
      <c r="H2845" s="4" t="s">
        <v>8</v>
      </c>
      <c r="I2845" s="3">
        <v>2</v>
      </c>
      <c r="J2845" s="3" t="s">
        <v>69</v>
      </c>
      <c r="K2845" s="3" t="s">
        <v>606</v>
      </c>
      <c r="L2845" s="3" t="s">
        <v>36</v>
      </c>
      <c r="M2845" s="3" t="s">
        <v>639</v>
      </c>
      <c r="N2845" s="3" t="s">
        <v>319</v>
      </c>
      <c r="P2845" s="3" t="s">
        <v>567</v>
      </c>
      <c r="Q2845" s="2" t="s">
        <v>0</v>
      </c>
      <c r="R2845" s="2"/>
      <c r="S2845" s="2" t="str">
        <f>IF(P2845="심사불필요","-",VLOOKUP(K2845,'[1]자격증 backdata'!A:G,7,0))</f>
        <v>-</v>
      </c>
      <c r="T2845" s="2" t="str">
        <f>IF(S2845="-","-",IF(COUNTIFS(B:B,B2845,S:S,"필수")&gt;0,"자격요건충족","확인필요"))</f>
        <v>-</v>
      </c>
      <c r="U2845" s="2"/>
      <c r="W2845" s="2" t="str">
        <f>IF(Q2845="4급","심사불필요",VLOOKUP(K2845,'[1]자격증 backdata'!A:B,2,0))</f>
        <v>심사불필요</v>
      </c>
      <c r="X2845" s="3" t="str">
        <f>IF(R2845="A", MIN(20, SUMIFS(W:W, B:B, B2845, R:R, "A")),IF(R2845="B", MIN(30, SUMIFS(W:W, B:B, B2845, R:R, "B")),"비해당분야"))</f>
        <v>비해당분야</v>
      </c>
      <c r="Y2845" s="3" t="str">
        <f>IF(R2845="C",MIN(30,IF(COUNTIFS(B:B,B2845,W:W,"가1")=1,25,IF(COUNTIFS(B:B,B2845,W:W,"가1")&gt;=2,30,0))+IF(COUNTIFS(B:B,B2845,W:W,"나1")&gt;=4,30,IF(COUNTIFS(B:B,B2845,W:W,"나1")=3,26,IF(COUNTIFS(B:B,B2845,W:W,"나1")=2,22,IF(COUNTIFS(B:B,B2845,W:W,"나1")=1,18,0)))))+MIN(30,IF(COUNTIFS(B:B,B2845,W:W,"가2")=1,25,IF(COUNTIFS(B:B,B2845,W:W,"가2")&gt;=2,30,0))+IF(COUNTIFS(B:B,B2845,W:W,"나2")=3,30,IF(COUNTIFS(B:B,B2845,W:W,"나2")=2,25,IF(COUNTIFS(B:B,B2845,W:W,"나2")=1,20,0)))),"비해당분야")</f>
        <v>비해당분야</v>
      </c>
      <c r="Z2845" s="3" t="str">
        <f>IF(R2845="C",VLOOKUP(K2845,'[1]자격증 backdata'!A:F,6,0),"비해당분야")</f>
        <v>비해당분야</v>
      </c>
      <c r="AA2845" s="3" t="str">
        <f>IF(R2845="C",SUMIF(B:B,B2845,Z:Z),"비해당분야")</f>
        <v>비해당분야</v>
      </c>
      <c r="AB2845" s="3" t="str">
        <f>IF(R2845="C",SUM(Y2845,AA2845),"비해당분야")</f>
        <v>비해당분야</v>
      </c>
      <c r="AC2845" s="3" t="str">
        <f>IF(R2845="C",AB2845,X2845)</f>
        <v>비해당분야</v>
      </c>
      <c r="AD2845" s="3">
        <f>VLOOKUP(K2845,'[1]자격증 backdata'!A:D,4,0)</f>
        <v>5</v>
      </c>
      <c r="AE2845" s="3">
        <f>IF(_xlfn.MAXIFS(AD:AD,B:B,B2845)&gt;10,10,_xlfn.MAXIFS(AD:AD,B:B,B2845))</f>
        <v>5</v>
      </c>
      <c r="AG2845" s="2">
        <f>VLOOKUP(K2845,'[1]자격증 backdata'!A:C,3,0)</f>
        <v>0</v>
      </c>
      <c r="AH2845" s="2">
        <f>COUNTIFS($B:$B,$B2845,$AG:$AG,AH$1)</f>
        <v>0</v>
      </c>
      <c r="AI2845" s="2">
        <f>COUNTIFS($B:$B,$B2845,$AG:$AG,AI$1)</f>
        <v>0</v>
      </c>
      <c r="AJ2845" s="2">
        <f>COUNTIFS($B:$B,$B2845,$AG:$AG,AJ$1)</f>
        <v>0</v>
      </c>
      <c r="AK2845" s="2">
        <f>COUNTIFS($B:$B,$B2845,$AG:$AG,AK$1)</f>
        <v>0</v>
      </c>
      <c r="AL2845" s="2">
        <f>COUNTIFS($B:$B,$B2845,$AG:$AG,AL$1)</f>
        <v>0</v>
      </c>
      <c r="AM2845" s="2">
        <f>COUNTIFS($B:$B,$B2845,$AG:$AG,AM$1)</f>
        <v>0</v>
      </c>
      <c r="AN2845" s="2">
        <f>COUNTIFS($B:$B,$B2845,$AG:$AG,AN$1)</f>
        <v>0</v>
      </c>
      <c r="AO2845" s="2">
        <f>COUNTIFS($B:$B,$B2845,$AG:$AG,AO$1)</f>
        <v>0</v>
      </c>
      <c r="AP2845" s="2">
        <f>COUNTIFS($B:$B,$B2845,$AG:$AG,AP$1)</f>
        <v>0</v>
      </c>
      <c r="AQ2845" s="2">
        <f>COUNTIFS($B:$B,$B2845,$AG:$AG,AQ$1)</f>
        <v>0</v>
      </c>
      <c r="AR2845" s="2">
        <f>COUNTIFS($B:$B,$B2845,$AG:$AG,AR$1)</f>
        <v>0</v>
      </c>
      <c r="AS2845" s="2">
        <f>COUNTIFS($B:$B,$B2845,$AG:$AG,AS$1)</f>
        <v>0</v>
      </c>
      <c r="AT2845" s="2">
        <f>COUNTIFS($B:$B,$B2845,$AG:$AG,AT$1)</f>
        <v>0</v>
      </c>
      <c r="AU2845" s="2">
        <f>COUNTIFS($B:$B,$B2845,$AG:$AG,AU$1)</f>
        <v>0</v>
      </c>
    </row>
    <row r="2846" spans="1:47" ht="15" customHeight="1" x14ac:dyDescent="0.35">
      <c r="A2846" s="7">
        <f>IF(B2845=B2846,A2845,A2845+1)</f>
        <v>1006</v>
      </c>
      <c r="B2846" s="7" t="s">
        <v>635</v>
      </c>
      <c r="C2846" s="7" t="s">
        <v>634</v>
      </c>
      <c r="D2846" s="7" t="s">
        <v>589</v>
      </c>
      <c r="E2846" s="7" t="s">
        <v>588</v>
      </c>
      <c r="F2846" s="4" t="s">
        <v>7</v>
      </c>
      <c r="G2846" s="4" t="s">
        <v>7</v>
      </c>
      <c r="H2846" s="4" t="s">
        <v>8</v>
      </c>
      <c r="I2846" s="3">
        <v>3</v>
      </c>
      <c r="J2846" s="3" t="s">
        <v>112</v>
      </c>
      <c r="K2846" s="3" t="s">
        <v>604</v>
      </c>
      <c r="L2846" s="3" t="s">
        <v>4</v>
      </c>
      <c r="M2846" s="3" t="s">
        <v>638</v>
      </c>
      <c r="N2846" s="3" t="s">
        <v>148</v>
      </c>
      <c r="P2846" s="3" t="s">
        <v>567</v>
      </c>
      <c r="Q2846" s="2" t="s">
        <v>0</v>
      </c>
      <c r="R2846" s="2"/>
      <c r="S2846" s="2" t="str">
        <f>IF(P2846="심사불필요","-",VLOOKUP(K2846,'[1]자격증 backdata'!A:G,7,0))</f>
        <v>-</v>
      </c>
      <c r="T2846" s="2" t="str">
        <f>IF(S2846="-","-",IF(COUNTIFS(B:B,B2846,S:S,"필수")&gt;0,"자격요건충족","확인필요"))</f>
        <v>-</v>
      </c>
      <c r="U2846" s="2"/>
      <c r="W2846" s="2" t="str">
        <f>IF(Q2846="4급","심사불필요",VLOOKUP(K2846,'[1]자격증 backdata'!A:B,2,0))</f>
        <v>심사불필요</v>
      </c>
      <c r="X2846" s="3" t="str">
        <f>IF(R2846="A", MIN(20, SUMIFS(W:W, B:B, B2846, R:R, "A")),IF(R2846="B", MIN(30, SUMIFS(W:W, B:B, B2846, R:R, "B")),"비해당분야"))</f>
        <v>비해당분야</v>
      </c>
      <c r="Y2846" s="3" t="str">
        <f>IF(R2846="C",MIN(30,IF(COUNTIFS(B:B,B2846,W:W,"가1")=1,25,IF(COUNTIFS(B:B,B2846,W:W,"가1")&gt;=2,30,0))+IF(COUNTIFS(B:B,B2846,W:W,"나1")&gt;=4,30,IF(COUNTIFS(B:B,B2846,W:W,"나1")=3,26,IF(COUNTIFS(B:B,B2846,W:W,"나1")=2,22,IF(COUNTIFS(B:B,B2846,W:W,"나1")=1,18,0)))))+MIN(30,IF(COUNTIFS(B:B,B2846,W:W,"가2")=1,25,IF(COUNTIFS(B:B,B2846,W:W,"가2")&gt;=2,30,0))+IF(COUNTIFS(B:B,B2846,W:W,"나2")=3,30,IF(COUNTIFS(B:B,B2846,W:W,"나2")=2,25,IF(COUNTIFS(B:B,B2846,W:W,"나2")=1,20,0)))),"비해당분야")</f>
        <v>비해당분야</v>
      </c>
      <c r="Z2846" s="3" t="str">
        <f>IF(R2846="C",VLOOKUP(K2846,'[1]자격증 backdata'!A:F,6,0),"비해당분야")</f>
        <v>비해당분야</v>
      </c>
      <c r="AA2846" s="3" t="str">
        <f>IF(R2846="C",SUMIF(B:B,B2846,Z:Z),"비해당분야")</f>
        <v>비해당분야</v>
      </c>
      <c r="AB2846" s="3" t="str">
        <f>IF(R2846="C",SUM(Y2846,AA2846),"비해당분야")</f>
        <v>비해당분야</v>
      </c>
      <c r="AC2846" s="3" t="str">
        <f>IF(R2846="C",AB2846,X2846)</f>
        <v>비해당분야</v>
      </c>
      <c r="AD2846" s="3">
        <f>VLOOKUP(K2846,'[1]자격증 backdata'!A:D,4,0)</f>
        <v>0</v>
      </c>
      <c r="AE2846" s="3">
        <f>IF(_xlfn.MAXIFS(AD:AD,B:B,B2846)&gt;10,10,_xlfn.MAXIFS(AD:AD,B:B,B2846))</f>
        <v>5</v>
      </c>
      <c r="AG2846" s="2">
        <f>VLOOKUP(K2846,'[1]자격증 backdata'!A:C,3,0)</f>
        <v>0</v>
      </c>
      <c r="AH2846" s="2">
        <f>COUNTIFS($B:$B,$B2846,$AG:$AG,AH$1)</f>
        <v>0</v>
      </c>
      <c r="AI2846" s="2">
        <f>COUNTIFS($B:$B,$B2846,$AG:$AG,AI$1)</f>
        <v>0</v>
      </c>
      <c r="AJ2846" s="2">
        <f>COUNTIFS($B:$B,$B2846,$AG:$AG,AJ$1)</f>
        <v>0</v>
      </c>
      <c r="AK2846" s="2">
        <f>COUNTIFS($B:$B,$B2846,$AG:$AG,AK$1)</f>
        <v>0</v>
      </c>
      <c r="AL2846" s="2">
        <f>COUNTIFS($B:$B,$B2846,$AG:$AG,AL$1)</f>
        <v>0</v>
      </c>
      <c r="AM2846" s="2">
        <f>COUNTIFS($B:$B,$B2846,$AG:$AG,AM$1)</f>
        <v>0</v>
      </c>
      <c r="AN2846" s="2">
        <f>COUNTIFS($B:$B,$B2846,$AG:$AG,AN$1)</f>
        <v>0</v>
      </c>
      <c r="AO2846" s="2">
        <f>COUNTIFS($B:$B,$B2846,$AG:$AG,AO$1)</f>
        <v>0</v>
      </c>
      <c r="AP2846" s="2">
        <f>COUNTIFS($B:$B,$B2846,$AG:$AG,AP$1)</f>
        <v>0</v>
      </c>
      <c r="AQ2846" s="2">
        <f>COUNTIFS($B:$B,$B2846,$AG:$AG,AQ$1)</f>
        <v>0</v>
      </c>
      <c r="AR2846" s="2">
        <f>COUNTIFS($B:$B,$B2846,$AG:$AG,AR$1)</f>
        <v>0</v>
      </c>
      <c r="AS2846" s="2">
        <f>COUNTIFS($B:$B,$B2846,$AG:$AG,AS$1)</f>
        <v>0</v>
      </c>
      <c r="AT2846" s="2">
        <f>COUNTIFS($B:$B,$B2846,$AG:$AG,AT$1)</f>
        <v>0</v>
      </c>
      <c r="AU2846" s="2">
        <f>COUNTIFS($B:$B,$B2846,$AG:$AG,AU$1)</f>
        <v>0</v>
      </c>
    </row>
    <row r="2847" spans="1:47" ht="15" customHeight="1" x14ac:dyDescent="0.35">
      <c r="A2847" s="7">
        <f>IF(B2846=B2847,A2846,A2846+1)</f>
        <v>1006</v>
      </c>
      <c r="B2847" s="7" t="s">
        <v>635</v>
      </c>
      <c r="C2847" s="7" t="s">
        <v>634</v>
      </c>
      <c r="D2847" s="7" t="s">
        <v>589</v>
      </c>
      <c r="E2847" s="7" t="s">
        <v>588</v>
      </c>
      <c r="F2847" s="4" t="s">
        <v>7</v>
      </c>
      <c r="G2847" s="4" t="s">
        <v>7</v>
      </c>
      <c r="H2847" s="4" t="s">
        <v>8</v>
      </c>
      <c r="I2847" s="3">
        <v>4</v>
      </c>
      <c r="J2847" s="3" t="s">
        <v>106</v>
      </c>
      <c r="K2847" s="3" t="s">
        <v>594</v>
      </c>
      <c r="L2847" s="3" t="s">
        <v>55</v>
      </c>
      <c r="M2847" s="3" t="s">
        <v>637</v>
      </c>
      <c r="N2847" s="3" t="s">
        <v>636</v>
      </c>
      <c r="P2847" s="3" t="s">
        <v>567</v>
      </c>
      <c r="Q2847" s="2" t="s">
        <v>0</v>
      </c>
      <c r="R2847" s="2"/>
      <c r="S2847" s="2" t="str">
        <f>IF(P2847="심사불필요","-",VLOOKUP(K2847,'[1]자격증 backdata'!A:G,7,0))</f>
        <v>-</v>
      </c>
      <c r="T2847" s="2" t="str">
        <f>IF(S2847="-","-",IF(COUNTIFS(B:B,B2847,S:S,"필수")&gt;0,"자격요건충족","확인필요"))</f>
        <v>-</v>
      </c>
      <c r="U2847" s="2"/>
      <c r="W2847" s="2" t="str">
        <f>IF(Q2847="4급","심사불필요",VLOOKUP(K2847,'[1]자격증 backdata'!A:B,2,0))</f>
        <v>심사불필요</v>
      </c>
      <c r="X2847" s="3" t="str">
        <f>IF(R2847="A", MIN(20, SUMIFS(W:W, B:B, B2847, R:R, "A")),IF(R2847="B", MIN(30, SUMIFS(W:W, B:B, B2847, R:R, "B")),"비해당분야"))</f>
        <v>비해당분야</v>
      </c>
      <c r="Y2847" s="3" t="str">
        <f>IF(R2847="C",MIN(30,IF(COUNTIFS(B:B,B2847,W:W,"가1")=1,25,IF(COUNTIFS(B:B,B2847,W:W,"가1")&gt;=2,30,0))+IF(COUNTIFS(B:B,B2847,W:W,"나1")&gt;=4,30,IF(COUNTIFS(B:B,B2847,W:W,"나1")=3,26,IF(COUNTIFS(B:B,B2847,W:W,"나1")=2,22,IF(COUNTIFS(B:B,B2847,W:W,"나1")=1,18,0)))))+MIN(30,IF(COUNTIFS(B:B,B2847,W:W,"가2")=1,25,IF(COUNTIFS(B:B,B2847,W:W,"가2")&gt;=2,30,0))+IF(COUNTIFS(B:B,B2847,W:W,"나2")=3,30,IF(COUNTIFS(B:B,B2847,W:W,"나2")=2,25,IF(COUNTIFS(B:B,B2847,W:W,"나2")=1,20,0)))),"비해당분야")</f>
        <v>비해당분야</v>
      </c>
      <c r="Z2847" s="3" t="str">
        <f>IF(R2847="C",VLOOKUP(K2847,'[1]자격증 backdata'!A:F,6,0),"비해당분야")</f>
        <v>비해당분야</v>
      </c>
      <c r="AA2847" s="3" t="str">
        <f>IF(R2847="C",SUMIF(B:B,B2847,Z:Z),"비해당분야")</f>
        <v>비해당분야</v>
      </c>
      <c r="AB2847" s="3" t="str">
        <f>IF(R2847="C",SUM(Y2847,AA2847),"비해당분야")</f>
        <v>비해당분야</v>
      </c>
      <c r="AC2847" s="3" t="str">
        <f>IF(R2847="C",AB2847,X2847)</f>
        <v>비해당분야</v>
      </c>
      <c r="AD2847" s="3">
        <f>VLOOKUP(K2847,'[1]자격증 backdata'!A:D,4,0)</f>
        <v>0</v>
      </c>
      <c r="AE2847" s="3">
        <f>IF(_xlfn.MAXIFS(AD:AD,B:B,B2847)&gt;10,10,_xlfn.MAXIFS(AD:AD,B:B,B2847))</f>
        <v>5</v>
      </c>
      <c r="AG2847" s="2">
        <f>VLOOKUP(K2847,'[1]자격증 backdata'!A:C,3,0)</f>
        <v>0</v>
      </c>
      <c r="AH2847" s="2">
        <f>COUNTIFS($B:$B,$B2847,$AG:$AG,AH$1)</f>
        <v>0</v>
      </c>
      <c r="AI2847" s="2">
        <f>COUNTIFS($B:$B,$B2847,$AG:$AG,AI$1)</f>
        <v>0</v>
      </c>
      <c r="AJ2847" s="2">
        <f>COUNTIFS($B:$B,$B2847,$AG:$AG,AJ$1)</f>
        <v>0</v>
      </c>
      <c r="AK2847" s="2">
        <f>COUNTIFS($B:$B,$B2847,$AG:$AG,AK$1)</f>
        <v>0</v>
      </c>
      <c r="AL2847" s="2">
        <f>COUNTIFS($B:$B,$B2847,$AG:$AG,AL$1)</f>
        <v>0</v>
      </c>
      <c r="AM2847" s="2">
        <f>COUNTIFS($B:$B,$B2847,$AG:$AG,AM$1)</f>
        <v>0</v>
      </c>
      <c r="AN2847" s="2">
        <f>COUNTIFS($B:$B,$B2847,$AG:$AG,AN$1)</f>
        <v>0</v>
      </c>
      <c r="AO2847" s="2">
        <f>COUNTIFS($B:$B,$B2847,$AG:$AG,AO$1)</f>
        <v>0</v>
      </c>
      <c r="AP2847" s="2">
        <f>COUNTIFS($B:$B,$B2847,$AG:$AG,AP$1)</f>
        <v>0</v>
      </c>
      <c r="AQ2847" s="2">
        <f>COUNTIFS($B:$B,$B2847,$AG:$AG,AQ$1)</f>
        <v>0</v>
      </c>
      <c r="AR2847" s="2">
        <f>COUNTIFS($B:$B,$B2847,$AG:$AG,AR$1)</f>
        <v>0</v>
      </c>
      <c r="AS2847" s="2">
        <f>COUNTIFS($B:$B,$B2847,$AG:$AG,AS$1)</f>
        <v>0</v>
      </c>
      <c r="AT2847" s="2">
        <f>COUNTIFS($B:$B,$B2847,$AG:$AG,AT$1)</f>
        <v>0</v>
      </c>
      <c r="AU2847" s="2">
        <f>COUNTIFS($B:$B,$B2847,$AG:$AG,AU$1)</f>
        <v>0</v>
      </c>
    </row>
    <row r="2848" spans="1:47" ht="15" customHeight="1" x14ac:dyDescent="0.35">
      <c r="A2848" s="7">
        <f>IF(B2847=B2848,A2847,A2847+1)</f>
        <v>1006</v>
      </c>
      <c r="B2848" s="7" t="s">
        <v>635</v>
      </c>
      <c r="C2848" s="7" t="s">
        <v>634</v>
      </c>
      <c r="D2848" s="7" t="s">
        <v>589</v>
      </c>
      <c r="E2848" s="7" t="s">
        <v>588</v>
      </c>
      <c r="F2848" s="4" t="s">
        <v>7</v>
      </c>
      <c r="G2848" s="4" t="s">
        <v>7</v>
      </c>
      <c r="H2848" s="4" t="s">
        <v>8</v>
      </c>
      <c r="I2848" s="3">
        <v>5</v>
      </c>
      <c r="J2848" s="3" t="s">
        <v>633</v>
      </c>
      <c r="K2848" s="3" t="s">
        <v>632</v>
      </c>
      <c r="L2848" s="3" t="s">
        <v>55</v>
      </c>
      <c r="M2848" s="3" t="s">
        <v>631</v>
      </c>
      <c r="N2848" s="3" t="s">
        <v>486</v>
      </c>
      <c r="P2848" s="3" t="s">
        <v>567</v>
      </c>
      <c r="Q2848" s="2" t="s">
        <v>0</v>
      </c>
      <c r="R2848" s="2"/>
      <c r="S2848" s="2" t="str">
        <f>IF(P2848="심사불필요","-",VLOOKUP(K2848,'[1]자격증 backdata'!A:G,7,0))</f>
        <v>-</v>
      </c>
      <c r="T2848" s="2" t="str">
        <f>IF(S2848="-","-",IF(COUNTIFS(B:B,B2848,S:S,"필수")&gt;0,"자격요건충족","확인필요"))</f>
        <v>-</v>
      </c>
      <c r="U2848" s="2"/>
      <c r="W2848" s="2" t="str">
        <f>IF(Q2848="4급","심사불필요",VLOOKUP(K2848,'[1]자격증 backdata'!A:B,2,0))</f>
        <v>심사불필요</v>
      </c>
      <c r="X2848" s="3" t="str">
        <f>IF(R2848="A", MIN(20, SUMIFS(W:W, B:B, B2848, R:R, "A")),IF(R2848="B", MIN(30, SUMIFS(W:W, B:B, B2848, R:R, "B")),"비해당분야"))</f>
        <v>비해당분야</v>
      </c>
      <c r="Y2848" s="3" t="str">
        <f>IF(R2848="C",MIN(30,IF(COUNTIFS(B:B,B2848,W:W,"가1")=1,25,IF(COUNTIFS(B:B,B2848,W:W,"가1")&gt;=2,30,0))+IF(COUNTIFS(B:B,B2848,W:W,"나1")&gt;=4,30,IF(COUNTIFS(B:B,B2848,W:W,"나1")=3,26,IF(COUNTIFS(B:B,B2848,W:W,"나1")=2,22,IF(COUNTIFS(B:B,B2848,W:W,"나1")=1,18,0)))))+MIN(30,IF(COUNTIFS(B:B,B2848,W:W,"가2")=1,25,IF(COUNTIFS(B:B,B2848,W:W,"가2")&gt;=2,30,0))+IF(COUNTIFS(B:B,B2848,W:W,"나2")=3,30,IF(COUNTIFS(B:B,B2848,W:W,"나2")=2,25,IF(COUNTIFS(B:B,B2848,W:W,"나2")=1,20,0)))),"비해당분야")</f>
        <v>비해당분야</v>
      </c>
      <c r="Z2848" s="3" t="str">
        <f>IF(R2848="C",VLOOKUP(K2848,'[1]자격증 backdata'!A:F,6,0),"비해당분야")</f>
        <v>비해당분야</v>
      </c>
      <c r="AA2848" s="3" t="str">
        <f>IF(R2848="C",SUMIF(B:B,B2848,Z:Z),"비해당분야")</f>
        <v>비해당분야</v>
      </c>
      <c r="AB2848" s="3" t="str">
        <f>IF(R2848="C",SUM(Y2848,AA2848),"비해당분야")</f>
        <v>비해당분야</v>
      </c>
      <c r="AC2848" s="3" t="str">
        <f>IF(R2848="C",AB2848,X2848)</f>
        <v>비해당분야</v>
      </c>
      <c r="AD2848" s="3">
        <f>VLOOKUP(K2848,'[1]자격증 backdata'!A:D,4,0)</f>
        <v>0</v>
      </c>
      <c r="AE2848" s="3">
        <f>IF(_xlfn.MAXIFS(AD:AD,B:B,B2848)&gt;10,10,_xlfn.MAXIFS(AD:AD,B:B,B2848))</f>
        <v>5</v>
      </c>
      <c r="AG2848" s="2">
        <f>VLOOKUP(K2848,'[1]자격증 backdata'!A:C,3,0)</f>
        <v>0</v>
      </c>
      <c r="AH2848" s="2">
        <f>COUNTIFS($B:$B,$B2848,$AG:$AG,AH$1)</f>
        <v>0</v>
      </c>
      <c r="AI2848" s="2">
        <f>COUNTIFS($B:$B,$B2848,$AG:$AG,AI$1)</f>
        <v>0</v>
      </c>
      <c r="AJ2848" s="2">
        <f>COUNTIFS($B:$B,$B2848,$AG:$AG,AJ$1)</f>
        <v>0</v>
      </c>
      <c r="AK2848" s="2">
        <f>COUNTIFS($B:$B,$B2848,$AG:$AG,AK$1)</f>
        <v>0</v>
      </c>
      <c r="AL2848" s="2">
        <f>COUNTIFS($B:$B,$B2848,$AG:$AG,AL$1)</f>
        <v>0</v>
      </c>
      <c r="AM2848" s="2">
        <f>COUNTIFS($B:$B,$B2848,$AG:$AG,AM$1)</f>
        <v>0</v>
      </c>
      <c r="AN2848" s="2">
        <f>COUNTIFS($B:$B,$B2848,$AG:$AG,AN$1)</f>
        <v>0</v>
      </c>
      <c r="AO2848" s="2">
        <f>COUNTIFS($B:$B,$B2848,$AG:$AG,AO$1)</f>
        <v>0</v>
      </c>
      <c r="AP2848" s="2">
        <f>COUNTIFS($B:$B,$B2848,$AG:$AG,AP$1)</f>
        <v>0</v>
      </c>
      <c r="AQ2848" s="2">
        <f>COUNTIFS($B:$B,$B2848,$AG:$AG,AQ$1)</f>
        <v>0</v>
      </c>
      <c r="AR2848" s="2">
        <f>COUNTIFS($B:$B,$B2848,$AG:$AG,AR$1)</f>
        <v>0</v>
      </c>
      <c r="AS2848" s="2">
        <f>COUNTIFS($B:$B,$B2848,$AG:$AG,AS$1)</f>
        <v>0</v>
      </c>
      <c r="AT2848" s="2">
        <f>COUNTIFS($B:$B,$B2848,$AG:$AG,AT$1)</f>
        <v>0</v>
      </c>
      <c r="AU2848" s="2">
        <f>COUNTIFS($B:$B,$B2848,$AG:$AG,AU$1)</f>
        <v>0</v>
      </c>
    </row>
    <row r="2849" spans="1:47" ht="15" customHeight="1" x14ac:dyDescent="0.35">
      <c r="A2849" s="4">
        <f>IF(B2848=B2849,A2848,A2848+1)</f>
        <v>1007</v>
      </c>
      <c r="B2849" s="4" t="s">
        <v>620</v>
      </c>
      <c r="C2849" s="4" t="s">
        <v>619</v>
      </c>
      <c r="D2849" s="4" t="s">
        <v>589</v>
      </c>
      <c r="E2849" s="4" t="s">
        <v>588</v>
      </c>
      <c r="F2849" s="4" t="s">
        <v>7</v>
      </c>
      <c r="G2849" s="4" t="s">
        <v>7</v>
      </c>
      <c r="H2849" s="4" t="s">
        <v>8</v>
      </c>
      <c r="I2849" s="4">
        <v>1</v>
      </c>
      <c r="J2849" s="4" t="s">
        <v>112</v>
      </c>
      <c r="K2849" s="4" t="s">
        <v>604</v>
      </c>
      <c r="L2849" s="4" t="s">
        <v>4</v>
      </c>
      <c r="M2849" s="4" t="s">
        <v>630</v>
      </c>
      <c r="N2849" s="4" t="s">
        <v>109</v>
      </c>
      <c r="P2849" s="4" t="s">
        <v>545</v>
      </c>
      <c r="Q2849" s="5" t="s">
        <v>0</v>
      </c>
      <c r="R2849" s="5"/>
      <c r="S2849" s="5" t="str">
        <f>IF(P2849="심사불필요","-",VLOOKUP(K2849,'[1]자격증 backdata'!A:G,7,0))</f>
        <v>필수</v>
      </c>
      <c r="T2849" s="5" t="str">
        <f>IF(S2849="-","-",IF(COUNTIFS(B:B,B2849,S:S,"필수")&gt;0,"자격요건충족","확인필요"))</f>
        <v>자격요건충족</v>
      </c>
      <c r="U2849" s="5" t="s">
        <v>562</v>
      </c>
      <c r="W2849" s="5" t="str">
        <f>IF(Q2849="4급","심사불필요",VLOOKUP(K2849,'[1]자격증 backdata'!A:B,2,0))</f>
        <v>심사불필요</v>
      </c>
      <c r="X2849" s="4" t="str">
        <f>IF(R2849="A", MIN(20, SUMIFS(W:W, B:B, B2849, R:R, "A")),IF(R2849="B", MIN(30, SUMIFS(W:W, B:B, B2849, R:R, "B")),"비해당분야"))</f>
        <v>비해당분야</v>
      </c>
      <c r="Y2849" s="4" t="str">
        <f>IF(R2849="C",MIN(30,IF(COUNTIFS(B:B,B2849,W:W,"가1")=1,25,IF(COUNTIFS(B:B,B2849,W:W,"가1")&gt;=2,30,0))+IF(COUNTIFS(B:B,B2849,W:W,"나1")&gt;=4,30,IF(COUNTIFS(B:B,B2849,W:W,"나1")=3,26,IF(COUNTIFS(B:B,B2849,W:W,"나1")=2,22,IF(COUNTIFS(B:B,B2849,W:W,"나1")=1,18,0)))))+MIN(30,IF(COUNTIFS(B:B,B2849,W:W,"가2")=1,25,IF(COUNTIFS(B:B,B2849,W:W,"가2")&gt;=2,30,0))+IF(COUNTIFS(B:B,B2849,W:W,"나2")=3,30,IF(COUNTIFS(B:B,B2849,W:W,"나2")=2,25,IF(COUNTIFS(B:B,B2849,W:W,"나2")=1,20,0)))),"비해당분야")</f>
        <v>비해당분야</v>
      </c>
      <c r="Z2849" s="4" t="str">
        <f>IF(R2849="C",VLOOKUP(K2849,'[1]자격증 backdata'!A:F,6,0),"비해당분야")</f>
        <v>비해당분야</v>
      </c>
      <c r="AA2849" s="4" t="str">
        <f>IF(R2849="C",SUMIF(B:B,B2849,Z:Z),"비해당분야")</f>
        <v>비해당분야</v>
      </c>
      <c r="AB2849" s="4" t="str">
        <f>IF(R2849="C",SUM(Y2849,AA2849),"비해당분야")</f>
        <v>비해당분야</v>
      </c>
      <c r="AC2849" s="4" t="str">
        <f>IF(R2849="C",AB2849,X2849)</f>
        <v>비해당분야</v>
      </c>
      <c r="AD2849" s="4">
        <f>VLOOKUP(K2849,'[1]자격증 backdata'!A:D,4,0)</f>
        <v>0</v>
      </c>
      <c r="AE2849" s="4">
        <f>IF(_xlfn.MAXIFS(AD:AD,B:B,B2849)&gt;10,10,_xlfn.MAXIFS(AD:AD,B:B,B2849))</f>
        <v>0</v>
      </c>
      <c r="AG2849" s="5">
        <f>VLOOKUP(K2849,'[1]자격증 backdata'!A:C,3,0)</f>
        <v>0</v>
      </c>
      <c r="AH2849" s="5">
        <f>COUNTIFS($B:$B,$B2849,$AG:$AG,AH$1)</f>
        <v>0</v>
      </c>
      <c r="AI2849" s="5">
        <f>COUNTIFS($B:$B,$B2849,$AG:$AG,AI$1)</f>
        <v>0</v>
      </c>
      <c r="AJ2849" s="5">
        <f>COUNTIFS($B:$B,$B2849,$AG:$AG,AJ$1)</f>
        <v>0</v>
      </c>
      <c r="AK2849" s="5">
        <f>COUNTIFS($B:$B,$B2849,$AG:$AG,AK$1)</f>
        <v>0</v>
      </c>
      <c r="AL2849" s="5">
        <f>COUNTIFS($B:$B,$B2849,$AG:$AG,AL$1)</f>
        <v>0</v>
      </c>
      <c r="AM2849" s="5">
        <f>COUNTIFS($B:$B,$B2849,$AG:$AG,AM$1)</f>
        <v>0</v>
      </c>
      <c r="AN2849" s="5">
        <f>COUNTIFS($B:$B,$B2849,$AG:$AG,AN$1)</f>
        <v>0</v>
      </c>
      <c r="AO2849" s="5">
        <f>COUNTIFS($B:$B,$B2849,$AG:$AG,AO$1)</f>
        <v>0</v>
      </c>
      <c r="AP2849" s="5">
        <f>COUNTIFS($B:$B,$B2849,$AG:$AG,AP$1)</f>
        <v>0</v>
      </c>
      <c r="AQ2849" s="5">
        <f>COUNTIFS($B:$B,$B2849,$AG:$AG,AQ$1)</f>
        <v>0</v>
      </c>
      <c r="AR2849" s="5">
        <f>COUNTIFS($B:$B,$B2849,$AG:$AG,AR$1)</f>
        <v>0</v>
      </c>
      <c r="AS2849" s="5">
        <f>COUNTIFS($B:$B,$B2849,$AG:$AG,AS$1)</f>
        <v>0</v>
      </c>
      <c r="AT2849" s="5">
        <f>COUNTIFS($B:$B,$B2849,$AG:$AG,AT$1)</f>
        <v>0</v>
      </c>
      <c r="AU2849" s="5">
        <f>COUNTIFS($B:$B,$B2849,$AG:$AG,AU$1)</f>
        <v>0</v>
      </c>
    </row>
    <row r="2850" spans="1:47" ht="15" customHeight="1" x14ac:dyDescent="0.35">
      <c r="A2850" s="6">
        <f>IF(B2849=B2850,A2849,A2849+1)</f>
        <v>1007</v>
      </c>
      <c r="B2850" s="6" t="s">
        <v>620</v>
      </c>
      <c r="C2850" s="6" t="s">
        <v>619</v>
      </c>
      <c r="D2850" s="6" t="s">
        <v>589</v>
      </c>
      <c r="E2850" s="6" t="s">
        <v>588</v>
      </c>
      <c r="F2850" s="4" t="s">
        <v>7</v>
      </c>
      <c r="G2850" s="4" t="s">
        <v>7</v>
      </c>
      <c r="H2850" s="4" t="s">
        <v>8</v>
      </c>
      <c r="I2850" s="4">
        <v>2</v>
      </c>
      <c r="J2850" s="4" t="s">
        <v>629</v>
      </c>
      <c r="K2850" s="4" t="s">
        <v>628</v>
      </c>
      <c r="L2850" s="4" t="s">
        <v>627</v>
      </c>
      <c r="M2850" s="4" t="s">
        <v>626</v>
      </c>
      <c r="N2850" s="4" t="s">
        <v>625</v>
      </c>
      <c r="P2850" s="4" t="s">
        <v>545</v>
      </c>
      <c r="Q2850" s="5" t="s">
        <v>0</v>
      </c>
      <c r="R2850" s="5"/>
      <c r="S2850" s="5">
        <f>IF(P2850="심사불필요","-",VLOOKUP(K2850,'[1]자격증 backdata'!A:G,7,0))</f>
        <v>0</v>
      </c>
      <c r="T2850" s="5" t="str">
        <f>IF(S2850="-","-",IF(COUNTIFS(B:B,B2850,S:S,"필수")&gt;0,"자격요건충족","확인필요"))</f>
        <v>자격요건충족</v>
      </c>
      <c r="U2850" s="5"/>
      <c r="W2850" s="5" t="str">
        <f>IF(Q2850="4급","심사불필요",VLOOKUP(K2850,'[1]자격증 backdata'!A:B,2,0))</f>
        <v>심사불필요</v>
      </c>
      <c r="X2850" s="4" t="str">
        <f>IF(R2850="A", MIN(20, SUMIFS(W:W, B:B, B2850, R:R, "A")),IF(R2850="B", MIN(30, SUMIFS(W:W, B:B, B2850, R:R, "B")),"비해당분야"))</f>
        <v>비해당분야</v>
      </c>
      <c r="Y2850" s="4" t="str">
        <f>IF(R2850="C",MIN(30,IF(COUNTIFS(B:B,B2850,W:W,"가1")=1,25,IF(COUNTIFS(B:B,B2850,W:W,"가1")&gt;=2,30,0))+IF(COUNTIFS(B:B,B2850,W:W,"나1")&gt;=4,30,IF(COUNTIFS(B:B,B2850,W:W,"나1")=3,26,IF(COUNTIFS(B:B,B2850,W:W,"나1")=2,22,IF(COUNTIFS(B:B,B2850,W:W,"나1")=1,18,0)))))+MIN(30,IF(COUNTIFS(B:B,B2850,W:W,"가2")=1,25,IF(COUNTIFS(B:B,B2850,W:W,"가2")&gt;=2,30,0))+IF(COUNTIFS(B:B,B2850,W:W,"나2")=3,30,IF(COUNTIFS(B:B,B2850,W:W,"나2")=2,25,IF(COUNTIFS(B:B,B2850,W:W,"나2")=1,20,0)))),"비해당분야")</f>
        <v>비해당분야</v>
      </c>
      <c r="Z2850" s="4" t="str">
        <f>IF(R2850="C",VLOOKUP(K2850,'[1]자격증 backdata'!A:F,6,0),"비해당분야")</f>
        <v>비해당분야</v>
      </c>
      <c r="AA2850" s="4" t="str">
        <f>IF(R2850="C",SUMIF(B:B,B2850,Z:Z),"비해당분야")</f>
        <v>비해당분야</v>
      </c>
      <c r="AB2850" s="4" t="str">
        <f>IF(R2850="C",SUM(Y2850,AA2850),"비해당분야")</f>
        <v>비해당분야</v>
      </c>
      <c r="AC2850" s="4" t="str">
        <f>IF(R2850="C",AB2850,X2850)</f>
        <v>비해당분야</v>
      </c>
      <c r="AD2850" s="4">
        <f>VLOOKUP(K2850,'[1]자격증 backdata'!A:D,4,0)</f>
        <v>0</v>
      </c>
      <c r="AE2850" s="4">
        <f>IF(_xlfn.MAXIFS(AD:AD,B:B,B2850)&gt;10,10,_xlfn.MAXIFS(AD:AD,B:B,B2850))</f>
        <v>0</v>
      </c>
      <c r="AG2850" s="5">
        <f>VLOOKUP(K2850,'[1]자격증 backdata'!A:C,3,0)</f>
        <v>0</v>
      </c>
      <c r="AH2850" s="5">
        <f>COUNTIFS($B:$B,$B2850,$AG:$AG,AH$1)</f>
        <v>0</v>
      </c>
      <c r="AI2850" s="5">
        <f>COUNTIFS($B:$B,$B2850,$AG:$AG,AI$1)</f>
        <v>0</v>
      </c>
      <c r="AJ2850" s="5">
        <f>COUNTIFS($B:$B,$B2850,$AG:$AG,AJ$1)</f>
        <v>0</v>
      </c>
      <c r="AK2850" s="5">
        <f>COUNTIFS($B:$B,$B2850,$AG:$AG,AK$1)</f>
        <v>0</v>
      </c>
      <c r="AL2850" s="5">
        <f>COUNTIFS($B:$B,$B2850,$AG:$AG,AL$1)</f>
        <v>0</v>
      </c>
      <c r="AM2850" s="5">
        <f>COUNTIFS($B:$B,$B2850,$AG:$AG,AM$1)</f>
        <v>0</v>
      </c>
      <c r="AN2850" s="5">
        <f>COUNTIFS($B:$B,$B2850,$AG:$AG,AN$1)</f>
        <v>0</v>
      </c>
      <c r="AO2850" s="5">
        <f>COUNTIFS($B:$B,$B2850,$AG:$AG,AO$1)</f>
        <v>0</v>
      </c>
      <c r="AP2850" s="5">
        <f>COUNTIFS($B:$B,$B2850,$AG:$AG,AP$1)</f>
        <v>0</v>
      </c>
      <c r="AQ2850" s="5">
        <f>COUNTIFS($B:$B,$B2850,$AG:$AG,AQ$1)</f>
        <v>0</v>
      </c>
      <c r="AR2850" s="5">
        <f>COUNTIFS($B:$B,$B2850,$AG:$AG,AR$1)</f>
        <v>0</v>
      </c>
      <c r="AS2850" s="5">
        <f>COUNTIFS($B:$B,$B2850,$AG:$AG,AS$1)</f>
        <v>0</v>
      </c>
      <c r="AT2850" s="5">
        <f>COUNTIFS($B:$B,$B2850,$AG:$AG,AT$1)</f>
        <v>0</v>
      </c>
      <c r="AU2850" s="5">
        <f>COUNTIFS($B:$B,$B2850,$AG:$AG,AU$1)</f>
        <v>0</v>
      </c>
    </row>
    <row r="2851" spans="1:47" ht="15" customHeight="1" x14ac:dyDescent="0.35">
      <c r="A2851" s="6">
        <f>IF(B2850=B2851,A2850,A2850+1)</f>
        <v>1007</v>
      </c>
      <c r="B2851" s="6" t="s">
        <v>620</v>
      </c>
      <c r="C2851" s="6" t="s">
        <v>619</v>
      </c>
      <c r="D2851" s="6" t="s">
        <v>589</v>
      </c>
      <c r="E2851" s="6" t="s">
        <v>588</v>
      </c>
      <c r="F2851" s="4" t="s">
        <v>7</v>
      </c>
      <c r="G2851" s="4" t="s">
        <v>7</v>
      </c>
      <c r="H2851" s="4" t="s">
        <v>8</v>
      </c>
      <c r="I2851" s="4">
        <v>3</v>
      </c>
      <c r="J2851" s="4" t="s">
        <v>624</v>
      </c>
      <c r="K2851" s="4" t="s">
        <v>623</v>
      </c>
      <c r="L2851" s="4" t="s">
        <v>4</v>
      </c>
      <c r="M2851" s="4" t="s">
        <v>622</v>
      </c>
      <c r="N2851" s="4" t="s">
        <v>621</v>
      </c>
      <c r="P2851" s="4" t="s">
        <v>545</v>
      </c>
      <c r="Q2851" s="5" t="s">
        <v>0</v>
      </c>
      <c r="R2851" s="5"/>
      <c r="S2851" s="5">
        <f>IF(P2851="심사불필요","-",VLOOKUP(K2851,'[1]자격증 backdata'!A:G,7,0))</f>
        <v>0</v>
      </c>
      <c r="T2851" s="5" t="str">
        <f>IF(S2851="-","-",IF(COUNTIFS(B:B,B2851,S:S,"필수")&gt;0,"자격요건충족","확인필요"))</f>
        <v>자격요건충족</v>
      </c>
      <c r="U2851" s="5"/>
      <c r="W2851" s="5" t="str">
        <f>IF(Q2851="4급","심사불필요",VLOOKUP(K2851,'[1]자격증 backdata'!A:B,2,0))</f>
        <v>심사불필요</v>
      </c>
      <c r="X2851" s="4" t="str">
        <f>IF(R2851="A", MIN(20, SUMIFS(W:W, B:B, B2851, R:R, "A")),IF(R2851="B", MIN(30, SUMIFS(W:W, B:B, B2851, R:R, "B")),"비해당분야"))</f>
        <v>비해당분야</v>
      </c>
      <c r="Y2851" s="4" t="str">
        <f>IF(R2851="C",MIN(30,IF(COUNTIFS(B:B,B2851,W:W,"가1")=1,25,IF(COUNTIFS(B:B,B2851,W:W,"가1")&gt;=2,30,0))+IF(COUNTIFS(B:B,B2851,W:W,"나1")&gt;=4,30,IF(COUNTIFS(B:B,B2851,W:W,"나1")=3,26,IF(COUNTIFS(B:B,B2851,W:W,"나1")=2,22,IF(COUNTIFS(B:B,B2851,W:W,"나1")=1,18,0)))))+MIN(30,IF(COUNTIFS(B:B,B2851,W:W,"가2")=1,25,IF(COUNTIFS(B:B,B2851,W:W,"가2")&gt;=2,30,0))+IF(COUNTIFS(B:B,B2851,W:W,"나2")=3,30,IF(COUNTIFS(B:B,B2851,W:W,"나2")=2,25,IF(COUNTIFS(B:B,B2851,W:W,"나2")=1,20,0)))),"비해당분야")</f>
        <v>비해당분야</v>
      </c>
      <c r="Z2851" s="4" t="str">
        <f>IF(R2851="C",VLOOKUP(K2851,'[1]자격증 backdata'!A:F,6,0),"비해당분야")</f>
        <v>비해당분야</v>
      </c>
      <c r="AA2851" s="4" t="str">
        <f>IF(R2851="C",SUMIF(B:B,B2851,Z:Z),"비해당분야")</f>
        <v>비해당분야</v>
      </c>
      <c r="AB2851" s="4" t="str">
        <f>IF(R2851="C",SUM(Y2851,AA2851),"비해당분야")</f>
        <v>비해당분야</v>
      </c>
      <c r="AC2851" s="4" t="str">
        <f>IF(R2851="C",AB2851,X2851)</f>
        <v>비해당분야</v>
      </c>
      <c r="AD2851" s="4">
        <f>VLOOKUP(K2851,'[1]자격증 backdata'!A:D,4,0)</f>
        <v>0</v>
      </c>
      <c r="AE2851" s="4">
        <f>IF(_xlfn.MAXIFS(AD:AD,B:B,B2851)&gt;10,10,_xlfn.MAXIFS(AD:AD,B:B,B2851))</f>
        <v>0</v>
      </c>
      <c r="AG2851" s="5">
        <f>VLOOKUP(K2851,'[1]자격증 backdata'!A:C,3,0)</f>
        <v>0</v>
      </c>
      <c r="AH2851" s="5">
        <f>COUNTIFS($B:$B,$B2851,$AG:$AG,AH$1)</f>
        <v>0</v>
      </c>
      <c r="AI2851" s="5">
        <f>COUNTIFS($B:$B,$B2851,$AG:$AG,AI$1)</f>
        <v>0</v>
      </c>
      <c r="AJ2851" s="5">
        <f>COUNTIFS($B:$B,$B2851,$AG:$AG,AJ$1)</f>
        <v>0</v>
      </c>
      <c r="AK2851" s="5">
        <f>COUNTIFS($B:$B,$B2851,$AG:$AG,AK$1)</f>
        <v>0</v>
      </c>
      <c r="AL2851" s="5">
        <f>COUNTIFS($B:$B,$B2851,$AG:$AG,AL$1)</f>
        <v>0</v>
      </c>
      <c r="AM2851" s="5">
        <f>COUNTIFS($B:$B,$B2851,$AG:$AG,AM$1)</f>
        <v>0</v>
      </c>
      <c r="AN2851" s="5">
        <f>COUNTIFS($B:$B,$B2851,$AG:$AG,AN$1)</f>
        <v>0</v>
      </c>
      <c r="AO2851" s="5">
        <f>COUNTIFS($B:$B,$B2851,$AG:$AG,AO$1)</f>
        <v>0</v>
      </c>
      <c r="AP2851" s="5">
        <f>COUNTIFS($B:$B,$B2851,$AG:$AG,AP$1)</f>
        <v>0</v>
      </c>
      <c r="AQ2851" s="5">
        <f>COUNTIFS($B:$B,$B2851,$AG:$AG,AQ$1)</f>
        <v>0</v>
      </c>
      <c r="AR2851" s="5">
        <f>COUNTIFS($B:$B,$B2851,$AG:$AG,AR$1)</f>
        <v>0</v>
      </c>
      <c r="AS2851" s="5">
        <f>COUNTIFS($B:$B,$B2851,$AG:$AG,AS$1)</f>
        <v>0</v>
      </c>
      <c r="AT2851" s="5">
        <f>COUNTIFS($B:$B,$B2851,$AG:$AG,AT$1)</f>
        <v>0</v>
      </c>
      <c r="AU2851" s="5">
        <f>COUNTIFS($B:$B,$B2851,$AG:$AG,AU$1)</f>
        <v>0</v>
      </c>
    </row>
    <row r="2852" spans="1:47" ht="15" customHeight="1" x14ac:dyDescent="0.35">
      <c r="A2852" s="6">
        <f>IF(B2851=B2852,A2851,A2851+1)</f>
        <v>1007</v>
      </c>
      <c r="B2852" s="6" t="s">
        <v>620</v>
      </c>
      <c r="C2852" s="6" t="s">
        <v>619</v>
      </c>
      <c r="D2852" s="6" t="s">
        <v>589</v>
      </c>
      <c r="E2852" s="6" t="s">
        <v>588</v>
      </c>
      <c r="F2852" s="4" t="s">
        <v>7</v>
      </c>
      <c r="G2852" s="4" t="s">
        <v>7</v>
      </c>
      <c r="H2852" s="4" t="s">
        <v>8</v>
      </c>
      <c r="I2852" s="4">
        <v>4</v>
      </c>
      <c r="J2852" s="4" t="s">
        <v>364</v>
      </c>
      <c r="K2852" s="4" t="s">
        <v>618</v>
      </c>
      <c r="L2852" s="4" t="s">
        <v>254</v>
      </c>
      <c r="M2852" s="4" t="s">
        <v>617</v>
      </c>
      <c r="N2852" s="4" t="s">
        <v>616</v>
      </c>
      <c r="P2852" s="4" t="s">
        <v>545</v>
      </c>
      <c r="Q2852" s="5" t="s">
        <v>0</v>
      </c>
      <c r="R2852" s="5"/>
      <c r="S2852" s="5">
        <f>IF(P2852="심사불필요","-",VLOOKUP(K2852,'[1]자격증 backdata'!A:G,7,0))</f>
        <v>0</v>
      </c>
      <c r="T2852" s="5" t="str">
        <f>IF(S2852="-","-",IF(COUNTIFS(B:B,B2852,S:S,"필수")&gt;0,"자격요건충족","확인필요"))</f>
        <v>자격요건충족</v>
      </c>
      <c r="U2852" s="5"/>
      <c r="W2852" s="5" t="str">
        <f>IF(Q2852="4급","심사불필요",VLOOKUP(K2852,'[1]자격증 backdata'!A:B,2,0))</f>
        <v>심사불필요</v>
      </c>
      <c r="X2852" s="4" t="str">
        <f>IF(R2852="A", MIN(20, SUMIFS(W:W, B:B, B2852, R:R, "A")),IF(R2852="B", MIN(30, SUMIFS(W:W, B:B, B2852, R:R, "B")),"비해당분야"))</f>
        <v>비해당분야</v>
      </c>
      <c r="Y2852" s="4" t="str">
        <f>IF(R2852="C",MIN(30,IF(COUNTIFS(B:B,B2852,W:W,"가1")=1,25,IF(COUNTIFS(B:B,B2852,W:W,"가1")&gt;=2,30,0))+IF(COUNTIFS(B:B,B2852,W:W,"나1")&gt;=4,30,IF(COUNTIFS(B:B,B2852,W:W,"나1")=3,26,IF(COUNTIFS(B:B,B2852,W:W,"나1")=2,22,IF(COUNTIFS(B:B,B2852,W:W,"나1")=1,18,0)))))+MIN(30,IF(COUNTIFS(B:B,B2852,W:W,"가2")=1,25,IF(COUNTIFS(B:B,B2852,W:W,"가2")&gt;=2,30,0))+IF(COUNTIFS(B:B,B2852,W:W,"나2")=3,30,IF(COUNTIFS(B:B,B2852,W:W,"나2")=2,25,IF(COUNTIFS(B:B,B2852,W:W,"나2")=1,20,0)))),"비해당분야")</f>
        <v>비해당분야</v>
      </c>
      <c r="Z2852" s="4" t="str">
        <f>IF(R2852="C",VLOOKUP(K2852,'[1]자격증 backdata'!A:F,6,0),"비해당분야")</f>
        <v>비해당분야</v>
      </c>
      <c r="AA2852" s="4" t="str">
        <f>IF(R2852="C",SUMIF(B:B,B2852,Z:Z),"비해당분야")</f>
        <v>비해당분야</v>
      </c>
      <c r="AB2852" s="4" t="str">
        <f>IF(R2852="C",SUM(Y2852,AA2852),"비해당분야")</f>
        <v>비해당분야</v>
      </c>
      <c r="AC2852" s="4" t="str">
        <f>IF(R2852="C",AB2852,X2852)</f>
        <v>비해당분야</v>
      </c>
      <c r="AD2852" s="4">
        <f>VLOOKUP(K2852,'[1]자격증 backdata'!A:D,4,0)</f>
        <v>0</v>
      </c>
      <c r="AE2852" s="4">
        <f>IF(_xlfn.MAXIFS(AD:AD,B:B,B2852)&gt;10,10,_xlfn.MAXIFS(AD:AD,B:B,B2852))</f>
        <v>0</v>
      </c>
      <c r="AG2852" s="5">
        <f>VLOOKUP(K2852,'[1]자격증 backdata'!A:C,3,0)</f>
        <v>0</v>
      </c>
      <c r="AH2852" s="5">
        <f>COUNTIFS($B:$B,$B2852,$AG:$AG,AH$1)</f>
        <v>0</v>
      </c>
      <c r="AI2852" s="5">
        <f>COUNTIFS($B:$B,$B2852,$AG:$AG,AI$1)</f>
        <v>0</v>
      </c>
      <c r="AJ2852" s="5">
        <f>COUNTIFS($B:$B,$B2852,$AG:$AG,AJ$1)</f>
        <v>0</v>
      </c>
      <c r="AK2852" s="5">
        <f>COUNTIFS($B:$B,$B2852,$AG:$AG,AK$1)</f>
        <v>0</v>
      </c>
      <c r="AL2852" s="5">
        <f>COUNTIFS($B:$B,$B2852,$AG:$AG,AL$1)</f>
        <v>0</v>
      </c>
      <c r="AM2852" s="5">
        <f>COUNTIFS($B:$B,$B2852,$AG:$AG,AM$1)</f>
        <v>0</v>
      </c>
      <c r="AN2852" s="5">
        <f>COUNTIFS($B:$B,$B2852,$AG:$AG,AN$1)</f>
        <v>0</v>
      </c>
      <c r="AO2852" s="5">
        <f>COUNTIFS($B:$B,$B2852,$AG:$AG,AO$1)</f>
        <v>0</v>
      </c>
      <c r="AP2852" s="5">
        <f>COUNTIFS($B:$B,$B2852,$AG:$AG,AP$1)</f>
        <v>0</v>
      </c>
      <c r="AQ2852" s="5">
        <f>COUNTIFS($B:$B,$B2852,$AG:$AG,AQ$1)</f>
        <v>0</v>
      </c>
      <c r="AR2852" s="5">
        <f>COUNTIFS($B:$B,$B2852,$AG:$AG,AR$1)</f>
        <v>0</v>
      </c>
      <c r="AS2852" s="5">
        <f>COUNTIFS($B:$B,$B2852,$AG:$AG,AS$1)</f>
        <v>0</v>
      </c>
      <c r="AT2852" s="5">
        <f>COUNTIFS($B:$B,$B2852,$AG:$AG,AT$1)</f>
        <v>0</v>
      </c>
      <c r="AU2852" s="5">
        <f>COUNTIFS($B:$B,$B2852,$AG:$AG,AU$1)</f>
        <v>0</v>
      </c>
    </row>
    <row r="2853" spans="1:47" ht="15" customHeight="1" x14ac:dyDescent="0.35">
      <c r="A2853" s="3">
        <f>IF(B2852=B2853,A2852,A2852+1)</f>
        <v>1008</v>
      </c>
      <c r="B2853" s="3" t="s">
        <v>611</v>
      </c>
      <c r="C2853" s="3" t="s">
        <v>610</v>
      </c>
      <c r="D2853" s="3" t="s">
        <v>589</v>
      </c>
      <c r="E2853" s="3" t="s">
        <v>588</v>
      </c>
      <c r="F2853" s="4" t="s">
        <v>7</v>
      </c>
      <c r="G2853" s="4" t="s">
        <v>7</v>
      </c>
      <c r="H2853" s="4" t="s">
        <v>8</v>
      </c>
      <c r="I2853" s="3">
        <v>1</v>
      </c>
      <c r="J2853" s="3" t="s">
        <v>112</v>
      </c>
      <c r="K2853" s="3" t="s">
        <v>604</v>
      </c>
      <c r="L2853" s="3" t="s">
        <v>4</v>
      </c>
      <c r="M2853" s="3" t="s">
        <v>615</v>
      </c>
      <c r="N2853" s="3" t="s">
        <v>101</v>
      </c>
      <c r="P2853" s="3" t="s">
        <v>545</v>
      </c>
      <c r="Q2853" s="2" t="s">
        <v>0</v>
      </c>
      <c r="R2853" s="2"/>
      <c r="S2853" s="2" t="str">
        <f>IF(P2853="심사불필요","-",VLOOKUP(K2853,'[1]자격증 backdata'!A:G,7,0))</f>
        <v>필수</v>
      </c>
      <c r="T2853" s="2" t="str">
        <f>IF(S2853="-","-",IF(COUNTIFS(B:B,B2853,S:S,"필수")&gt;0,"자격요건충족","확인필요"))</f>
        <v>자격요건충족</v>
      </c>
      <c r="U2853" s="2" t="s">
        <v>562</v>
      </c>
      <c r="W2853" s="2" t="str">
        <f>IF(Q2853="4급","심사불필요",VLOOKUP(K2853,'[1]자격증 backdata'!A:B,2,0))</f>
        <v>심사불필요</v>
      </c>
      <c r="X2853" s="3" t="str">
        <f>IF(R2853="A", MIN(20, SUMIFS(W:W, B:B, B2853, R:R, "A")),IF(R2853="B", MIN(30, SUMIFS(W:W, B:B, B2853, R:R, "B")),"비해당분야"))</f>
        <v>비해당분야</v>
      </c>
      <c r="Y2853" s="3" t="str">
        <f>IF(R2853="C",MIN(30,IF(COUNTIFS(B:B,B2853,W:W,"가1")=1,25,IF(COUNTIFS(B:B,B2853,W:W,"가1")&gt;=2,30,0))+IF(COUNTIFS(B:B,B2853,W:W,"나1")&gt;=4,30,IF(COUNTIFS(B:B,B2853,W:W,"나1")=3,26,IF(COUNTIFS(B:B,B2853,W:W,"나1")=2,22,IF(COUNTIFS(B:B,B2853,W:W,"나1")=1,18,0)))))+MIN(30,IF(COUNTIFS(B:B,B2853,W:W,"가2")=1,25,IF(COUNTIFS(B:B,B2853,W:W,"가2")&gt;=2,30,0))+IF(COUNTIFS(B:B,B2853,W:W,"나2")=3,30,IF(COUNTIFS(B:B,B2853,W:W,"나2")=2,25,IF(COUNTIFS(B:B,B2853,W:W,"나2")=1,20,0)))),"비해당분야")</f>
        <v>비해당분야</v>
      </c>
      <c r="Z2853" s="3" t="str">
        <f>IF(R2853="C",VLOOKUP(K2853,'[1]자격증 backdata'!A:F,6,0),"비해당분야")</f>
        <v>비해당분야</v>
      </c>
      <c r="AA2853" s="3" t="str">
        <f>IF(R2853="C",SUMIF(B:B,B2853,Z:Z),"비해당분야")</f>
        <v>비해당분야</v>
      </c>
      <c r="AB2853" s="3" t="str">
        <f>IF(R2853="C",SUM(Y2853,AA2853),"비해당분야")</f>
        <v>비해당분야</v>
      </c>
      <c r="AC2853" s="3" t="str">
        <f>IF(R2853="C",AB2853,X2853)</f>
        <v>비해당분야</v>
      </c>
      <c r="AD2853" s="3">
        <f>VLOOKUP(K2853,'[1]자격증 backdata'!A:D,4,0)</f>
        <v>0</v>
      </c>
      <c r="AE2853" s="3">
        <f>IF(_xlfn.MAXIFS(AD:AD,B:B,B2853)&gt;10,10,_xlfn.MAXIFS(AD:AD,B:B,B2853))</f>
        <v>0</v>
      </c>
      <c r="AG2853" s="2">
        <f>VLOOKUP(K2853,'[1]자격증 backdata'!A:C,3,0)</f>
        <v>0</v>
      </c>
      <c r="AH2853" s="2">
        <f>COUNTIFS($B:$B,$B2853,$AG:$AG,AH$1)</f>
        <v>0</v>
      </c>
      <c r="AI2853" s="2">
        <f>COUNTIFS($B:$B,$B2853,$AG:$AG,AI$1)</f>
        <v>0</v>
      </c>
      <c r="AJ2853" s="2">
        <f>COUNTIFS($B:$B,$B2853,$AG:$AG,AJ$1)</f>
        <v>0</v>
      </c>
      <c r="AK2853" s="2">
        <f>COUNTIFS($B:$B,$B2853,$AG:$AG,AK$1)</f>
        <v>0</v>
      </c>
      <c r="AL2853" s="2">
        <f>COUNTIFS($B:$B,$B2853,$AG:$AG,AL$1)</f>
        <v>0</v>
      </c>
      <c r="AM2853" s="2">
        <f>COUNTIFS($B:$B,$B2853,$AG:$AG,AM$1)</f>
        <v>0</v>
      </c>
      <c r="AN2853" s="2">
        <f>COUNTIFS($B:$B,$B2853,$AG:$AG,AN$1)</f>
        <v>0</v>
      </c>
      <c r="AO2853" s="2">
        <f>COUNTIFS($B:$B,$B2853,$AG:$AG,AO$1)</f>
        <v>0</v>
      </c>
      <c r="AP2853" s="2">
        <f>COUNTIFS($B:$B,$B2853,$AG:$AG,AP$1)</f>
        <v>0</v>
      </c>
      <c r="AQ2853" s="2">
        <f>COUNTIFS($B:$B,$B2853,$AG:$AG,AQ$1)</f>
        <v>0</v>
      </c>
      <c r="AR2853" s="2">
        <f>COUNTIFS($B:$B,$B2853,$AG:$AG,AR$1)</f>
        <v>0</v>
      </c>
      <c r="AS2853" s="2">
        <f>COUNTIFS($B:$B,$B2853,$AG:$AG,AS$1)</f>
        <v>0</v>
      </c>
      <c r="AT2853" s="2">
        <f>COUNTIFS($B:$B,$B2853,$AG:$AG,AT$1)</f>
        <v>0</v>
      </c>
      <c r="AU2853" s="2">
        <f>COUNTIFS($B:$B,$B2853,$AG:$AG,AU$1)</f>
        <v>0</v>
      </c>
    </row>
    <row r="2854" spans="1:47" ht="15" customHeight="1" x14ac:dyDescent="0.35">
      <c r="A2854" s="7">
        <f>IF(B2853=B2854,A2853,A2853+1)</f>
        <v>1008</v>
      </c>
      <c r="B2854" s="7" t="s">
        <v>611</v>
      </c>
      <c r="C2854" s="7" t="s">
        <v>610</v>
      </c>
      <c r="D2854" s="7" t="s">
        <v>589</v>
      </c>
      <c r="E2854" s="7" t="s">
        <v>588</v>
      </c>
      <c r="F2854" s="4" t="s">
        <v>7</v>
      </c>
      <c r="G2854" s="4" t="s">
        <v>7</v>
      </c>
      <c r="H2854" s="4" t="s">
        <v>8</v>
      </c>
      <c r="I2854" s="3">
        <v>2</v>
      </c>
      <c r="J2854" s="3" t="s">
        <v>57</v>
      </c>
      <c r="K2854" s="3" t="s">
        <v>614</v>
      </c>
      <c r="L2854" s="3" t="s">
        <v>55</v>
      </c>
      <c r="M2854" s="3" t="s">
        <v>613</v>
      </c>
      <c r="N2854" s="3" t="s">
        <v>612</v>
      </c>
      <c r="P2854" s="3" t="s">
        <v>545</v>
      </c>
      <c r="Q2854" s="2" t="s">
        <v>0</v>
      </c>
      <c r="R2854" s="2"/>
      <c r="S2854" s="2">
        <f>IF(P2854="심사불필요","-",VLOOKUP(K2854,'[1]자격증 backdata'!A:G,7,0))</f>
        <v>0</v>
      </c>
      <c r="T2854" s="2" t="str">
        <f>IF(S2854="-","-",IF(COUNTIFS(B:B,B2854,S:S,"필수")&gt;0,"자격요건충족","확인필요"))</f>
        <v>자격요건충족</v>
      </c>
      <c r="U2854" s="2"/>
      <c r="W2854" s="2" t="str">
        <f>IF(Q2854="4급","심사불필요",VLOOKUP(K2854,'[1]자격증 backdata'!A:B,2,0))</f>
        <v>심사불필요</v>
      </c>
      <c r="X2854" s="3" t="str">
        <f>IF(R2854="A", MIN(20, SUMIFS(W:W, B:B, B2854, R:R, "A")),IF(R2854="B", MIN(30, SUMIFS(W:W, B:B, B2854, R:R, "B")),"비해당분야"))</f>
        <v>비해당분야</v>
      </c>
      <c r="Y2854" s="3" t="str">
        <f>IF(R2854="C",MIN(30,IF(COUNTIFS(B:B,B2854,W:W,"가1")=1,25,IF(COUNTIFS(B:B,B2854,W:W,"가1")&gt;=2,30,0))+IF(COUNTIFS(B:B,B2854,W:W,"나1")&gt;=4,30,IF(COUNTIFS(B:B,B2854,W:W,"나1")=3,26,IF(COUNTIFS(B:B,B2854,W:W,"나1")=2,22,IF(COUNTIFS(B:B,B2854,W:W,"나1")=1,18,0)))))+MIN(30,IF(COUNTIFS(B:B,B2854,W:W,"가2")=1,25,IF(COUNTIFS(B:B,B2854,W:W,"가2")&gt;=2,30,0))+IF(COUNTIFS(B:B,B2854,W:W,"나2")=3,30,IF(COUNTIFS(B:B,B2854,W:W,"나2")=2,25,IF(COUNTIFS(B:B,B2854,W:W,"나2")=1,20,0)))),"비해당분야")</f>
        <v>비해당분야</v>
      </c>
      <c r="Z2854" s="3" t="str">
        <f>IF(R2854="C",VLOOKUP(K2854,'[1]자격증 backdata'!A:F,6,0),"비해당분야")</f>
        <v>비해당분야</v>
      </c>
      <c r="AA2854" s="3" t="str">
        <f>IF(R2854="C",SUMIF(B:B,B2854,Z:Z),"비해당분야")</f>
        <v>비해당분야</v>
      </c>
      <c r="AB2854" s="3" t="str">
        <f>IF(R2854="C",SUM(Y2854,AA2854),"비해당분야")</f>
        <v>비해당분야</v>
      </c>
      <c r="AC2854" s="3" t="str">
        <f>IF(R2854="C",AB2854,X2854)</f>
        <v>비해당분야</v>
      </c>
      <c r="AD2854" s="3">
        <f>VLOOKUP(K2854,'[1]자격증 backdata'!A:D,4,0)</f>
        <v>0</v>
      </c>
      <c r="AE2854" s="3">
        <f>IF(_xlfn.MAXIFS(AD:AD,B:B,B2854)&gt;10,10,_xlfn.MAXIFS(AD:AD,B:B,B2854))</f>
        <v>0</v>
      </c>
      <c r="AG2854" s="2">
        <f>VLOOKUP(K2854,'[1]자격증 backdata'!A:C,3,0)</f>
        <v>0</v>
      </c>
      <c r="AH2854" s="2">
        <f>COUNTIFS($B:$B,$B2854,$AG:$AG,AH$1)</f>
        <v>0</v>
      </c>
      <c r="AI2854" s="2">
        <f>COUNTIFS($B:$B,$B2854,$AG:$AG,AI$1)</f>
        <v>0</v>
      </c>
      <c r="AJ2854" s="2">
        <f>COUNTIFS($B:$B,$B2854,$AG:$AG,AJ$1)</f>
        <v>0</v>
      </c>
      <c r="AK2854" s="2">
        <f>COUNTIFS($B:$B,$B2854,$AG:$AG,AK$1)</f>
        <v>0</v>
      </c>
      <c r="AL2854" s="2">
        <f>COUNTIFS($B:$B,$B2854,$AG:$AG,AL$1)</f>
        <v>0</v>
      </c>
      <c r="AM2854" s="2">
        <f>COUNTIFS($B:$B,$B2854,$AG:$AG,AM$1)</f>
        <v>0</v>
      </c>
      <c r="AN2854" s="2">
        <f>COUNTIFS($B:$B,$B2854,$AG:$AG,AN$1)</f>
        <v>0</v>
      </c>
      <c r="AO2854" s="2">
        <f>COUNTIFS($B:$B,$B2854,$AG:$AG,AO$1)</f>
        <v>0</v>
      </c>
      <c r="AP2854" s="2">
        <f>COUNTIFS($B:$B,$B2854,$AG:$AG,AP$1)</f>
        <v>0</v>
      </c>
      <c r="AQ2854" s="2">
        <f>COUNTIFS($B:$B,$B2854,$AG:$AG,AQ$1)</f>
        <v>0</v>
      </c>
      <c r="AR2854" s="2">
        <f>COUNTIFS($B:$B,$B2854,$AG:$AG,AR$1)</f>
        <v>0</v>
      </c>
      <c r="AS2854" s="2">
        <f>COUNTIFS($B:$B,$B2854,$AG:$AG,AS$1)</f>
        <v>0</v>
      </c>
      <c r="AT2854" s="2">
        <f>COUNTIFS($B:$B,$B2854,$AG:$AG,AT$1)</f>
        <v>0</v>
      </c>
      <c r="AU2854" s="2">
        <f>COUNTIFS($B:$B,$B2854,$AG:$AG,AU$1)</f>
        <v>0</v>
      </c>
    </row>
    <row r="2855" spans="1:47" ht="15" customHeight="1" x14ac:dyDescent="0.35">
      <c r="A2855" s="7">
        <f>IF(B2854=B2855,A2854,A2854+1)</f>
        <v>1008</v>
      </c>
      <c r="B2855" s="7" t="s">
        <v>611</v>
      </c>
      <c r="C2855" s="7" t="s">
        <v>610</v>
      </c>
      <c r="D2855" s="7" t="s">
        <v>589</v>
      </c>
      <c r="E2855" s="7" t="s">
        <v>588</v>
      </c>
      <c r="F2855" s="4" t="s">
        <v>7</v>
      </c>
      <c r="G2855" s="4" t="s">
        <v>7</v>
      </c>
      <c r="H2855" s="4" t="s">
        <v>8</v>
      </c>
      <c r="I2855" s="3">
        <v>3</v>
      </c>
      <c r="J2855" s="3" t="s">
        <v>203</v>
      </c>
      <c r="K2855" s="3" t="s">
        <v>609</v>
      </c>
      <c r="L2855" s="3" t="s">
        <v>201</v>
      </c>
      <c r="M2855" s="3" t="s">
        <v>608</v>
      </c>
      <c r="N2855" s="3" t="s">
        <v>607</v>
      </c>
      <c r="P2855" s="3" t="s">
        <v>545</v>
      </c>
      <c r="Q2855" s="2" t="s">
        <v>0</v>
      </c>
      <c r="R2855" s="2"/>
      <c r="S2855" s="2">
        <f>IF(P2855="심사불필요","-",VLOOKUP(K2855,'[1]자격증 backdata'!A:G,7,0))</f>
        <v>0</v>
      </c>
      <c r="T2855" s="2" t="str">
        <f>IF(S2855="-","-",IF(COUNTIFS(B:B,B2855,S:S,"필수")&gt;0,"자격요건충족","확인필요"))</f>
        <v>자격요건충족</v>
      </c>
      <c r="U2855" s="2"/>
      <c r="W2855" s="2" t="str">
        <f>IF(Q2855="4급","심사불필요",VLOOKUP(K2855,'[1]자격증 backdata'!A:B,2,0))</f>
        <v>심사불필요</v>
      </c>
      <c r="X2855" s="3" t="str">
        <f>IF(R2855="A", MIN(20, SUMIFS(W:W, B:B, B2855, R:R, "A")),IF(R2855="B", MIN(30, SUMIFS(W:W, B:B, B2855, R:R, "B")),"비해당분야"))</f>
        <v>비해당분야</v>
      </c>
      <c r="Y2855" s="3" t="str">
        <f>IF(R2855="C",MIN(30,IF(COUNTIFS(B:B,B2855,W:W,"가1")=1,25,IF(COUNTIFS(B:B,B2855,W:W,"가1")&gt;=2,30,0))+IF(COUNTIFS(B:B,B2855,W:W,"나1")&gt;=4,30,IF(COUNTIFS(B:B,B2855,W:W,"나1")=3,26,IF(COUNTIFS(B:B,B2855,W:W,"나1")=2,22,IF(COUNTIFS(B:B,B2855,W:W,"나1")=1,18,0)))))+MIN(30,IF(COUNTIFS(B:B,B2855,W:W,"가2")=1,25,IF(COUNTIFS(B:B,B2855,W:W,"가2")&gt;=2,30,0))+IF(COUNTIFS(B:B,B2855,W:W,"나2")=3,30,IF(COUNTIFS(B:B,B2855,W:W,"나2")=2,25,IF(COUNTIFS(B:B,B2855,W:W,"나2")=1,20,0)))),"비해당분야")</f>
        <v>비해당분야</v>
      </c>
      <c r="Z2855" s="3" t="str">
        <f>IF(R2855="C",VLOOKUP(K2855,'[1]자격증 backdata'!A:F,6,0),"비해당분야")</f>
        <v>비해당분야</v>
      </c>
      <c r="AA2855" s="3" t="str">
        <f>IF(R2855="C",SUMIF(B:B,B2855,Z:Z),"비해당분야")</f>
        <v>비해당분야</v>
      </c>
      <c r="AB2855" s="3" t="str">
        <f>IF(R2855="C",SUM(Y2855,AA2855),"비해당분야")</f>
        <v>비해당분야</v>
      </c>
      <c r="AC2855" s="3" t="str">
        <f>IF(R2855="C",AB2855,X2855)</f>
        <v>비해당분야</v>
      </c>
      <c r="AD2855" s="3">
        <f>VLOOKUP(K2855,'[1]자격증 backdata'!A:D,4,0)</f>
        <v>0</v>
      </c>
      <c r="AE2855" s="3">
        <f>IF(_xlfn.MAXIFS(AD:AD,B:B,B2855)&gt;10,10,_xlfn.MAXIFS(AD:AD,B:B,B2855))</f>
        <v>0</v>
      </c>
      <c r="AG2855" s="2">
        <f>VLOOKUP(K2855,'[1]자격증 backdata'!A:C,3,0)</f>
        <v>0</v>
      </c>
      <c r="AH2855" s="2">
        <f>COUNTIFS($B:$B,$B2855,$AG:$AG,AH$1)</f>
        <v>0</v>
      </c>
      <c r="AI2855" s="2">
        <f>COUNTIFS($B:$B,$B2855,$AG:$AG,AI$1)</f>
        <v>0</v>
      </c>
      <c r="AJ2855" s="2">
        <f>COUNTIFS($B:$B,$B2855,$AG:$AG,AJ$1)</f>
        <v>0</v>
      </c>
      <c r="AK2855" s="2">
        <f>COUNTIFS($B:$B,$B2855,$AG:$AG,AK$1)</f>
        <v>0</v>
      </c>
      <c r="AL2855" s="2">
        <f>COUNTIFS($B:$B,$B2855,$AG:$AG,AL$1)</f>
        <v>0</v>
      </c>
      <c r="AM2855" s="2">
        <f>COUNTIFS($B:$B,$B2855,$AG:$AG,AM$1)</f>
        <v>0</v>
      </c>
      <c r="AN2855" s="2">
        <f>COUNTIFS($B:$B,$B2855,$AG:$AG,AN$1)</f>
        <v>0</v>
      </c>
      <c r="AO2855" s="2">
        <f>COUNTIFS($B:$B,$B2855,$AG:$AG,AO$1)</f>
        <v>0</v>
      </c>
      <c r="AP2855" s="2">
        <f>COUNTIFS($B:$B,$B2855,$AG:$AG,AP$1)</f>
        <v>0</v>
      </c>
      <c r="AQ2855" s="2">
        <f>COUNTIFS($B:$B,$B2855,$AG:$AG,AQ$1)</f>
        <v>0</v>
      </c>
      <c r="AR2855" s="2">
        <f>COUNTIFS($B:$B,$B2855,$AG:$AG,AR$1)</f>
        <v>0</v>
      </c>
      <c r="AS2855" s="2">
        <f>COUNTIFS($B:$B,$B2855,$AG:$AG,AS$1)</f>
        <v>0</v>
      </c>
      <c r="AT2855" s="2">
        <f>COUNTIFS($B:$B,$B2855,$AG:$AG,AT$1)</f>
        <v>0</v>
      </c>
      <c r="AU2855" s="2">
        <f>COUNTIFS($B:$B,$B2855,$AG:$AG,AU$1)</f>
        <v>0</v>
      </c>
    </row>
    <row r="2856" spans="1:47" ht="15" customHeight="1" x14ac:dyDescent="0.35">
      <c r="A2856" s="4">
        <f>IF(B2855=B2856,A2855,A2855+1)</f>
        <v>1009</v>
      </c>
      <c r="B2856" s="4" t="s">
        <v>596</v>
      </c>
      <c r="C2856" s="4" t="s">
        <v>595</v>
      </c>
      <c r="D2856" s="4" t="s">
        <v>589</v>
      </c>
      <c r="E2856" s="4" t="s">
        <v>588</v>
      </c>
      <c r="F2856" s="4" t="s">
        <v>7</v>
      </c>
      <c r="G2856" s="4" t="s">
        <v>7</v>
      </c>
      <c r="H2856" s="4" t="s">
        <v>8</v>
      </c>
      <c r="I2856" s="4">
        <v>1</v>
      </c>
      <c r="J2856" s="4" t="s">
        <v>69</v>
      </c>
      <c r="K2856" s="4" t="s">
        <v>606</v>
      </c>
      <c r="L2856" s="4" t="s">
        <v>36</v>
      </c>
      <c r="M2856" s="4" t="s">
        <v>605</v>
      </c>
      <c r="N2856" s="4" t="s">
        <v>340</v>
      </c>
      <c r="P2856" s="4" t="s">
        <v>545</v>
      </c>
      <c r="Q2856" s="5" t="s">
        <v>0</v>
      </c>
      <c r="R2856" s="5"/>
      <c r="S2856" s="5">
        <f>IF(P2856="심사불필요","-",VLOOKUP(K2856,'[1]자격증 backdata'!A:G,7,0))</f>
        <v>0</v>
      </c>
      <c r="T2856" s="5" t="str">
        <f>IF(S2856="-","-",IF(COUNTIFS(B:B,B2856,S:S,"필수")&gt;0,"자격요건충족","확인필요"))</f>
        <v>자격요건충족</v>
      </c>
      <c r="U2856" s="5" t="s">
        <v>562</v>
      </c>
      <c r="W2856" s="5" t="str">
        <f>IF(Q2856="4급","심사불필요",VLOOKUP(K2856,'[1]자격증 backdata'!A:B,2,0))</f>
        <v>심사불필요</v>
      </c>
      <c r="X2856" s="4" t="str">
        <f>IF(R2856="A", MIN(20, SUMIFS(W:W, B:B, B2856, R:R, "A")),IF(R2856="B", MIN(30, SUMIFS(W:W, B:B, B2856, R:R, "B")),"비해당분야"))</f>
        <v>비해당분야</v>
      </c>
      <c r="Y2856" s="4" t="str">
        <f>IF(R2856="C",MIN(30,IF(COUNTIFS(B:B,B2856,W:W,"가1")=1,25,IF(COUNTIFS(B:B,B2856,W:W,"가1")&gt;=2,30,0))+IF(COUNTIFS(B:B,B2856,W:W,"나1")&gt;=4,30,IF(COUNTIFS(B:B,B2856,W:W,"나1")=3,26,IF(COUNTIFS(B:B,B2856,W:W,"나1")=2,22,IF(COUNTIFS(B:B,B2856,W:W,"나1")=1,18,0)))))+MIN(30,IF(COUNTIFS(B:B,B2856,W:W,"가2")=1,25,IF(COUNTIFS(B:B,B2856,W:W,"가2")&gt;=2,30,0))+IF(COUNTIFS(B:B,B2856,W:W,"나2")=3,30,IF(COUNTIFS(B:B,B2856,W:W,"나2")=2,25,IF(COUNTIFS(B:B,B2856,W:W,"나2")=1,20,0)))),"비해당분야")</f>
        <v>비해당분야</v>
      </c>
      <c r="Z2856" s="4" t="str">
        <f>IF(R2856="C",VLOOKUP(K2856,'[1]자격증 backdata'!A:F,6,0),"비해당분야")</f>
        <v>비해당분야</v>
      </c>
      <c r="AA2856" s="4" t="str">
        <f>IF(R2856="C",SUMIF(B:B,B2856,Z:Z),"비해당분야")</f>
        <v>비해당분야</v>
      </c>
      <c r="AB2856" s="4" t="str">
        <f>IF(R2856="C",SUM(Y2856,AA2856),"비해당분야")</f>
        <v>비해당분야</v>
      </c>
      <c r="AC2856" s="4" t="str">
        <f>IF(R2856="C",AB2856,X2856)</f>
        <v>비해당분야</v>
      </c>
      <c r="AD2856" s="4">
        <f>VLOOKUP(K2856,'[1]자격증 backdata'!A:D,4,0)</f>
        <v>5</v>
      </c>
      <c r="AE2856" s="4">
        <f>IF(_xlfn.MAXIFS(AD:AD,B:B,B2856)&gt;10,10,_xlfn.MAXIFS(AD:AD,B:B,B2856))</f>
        <v>5</v>
      </c>
      <c r="AG2856" s="5">
        <f>VLOOKUP(K2856,'[1]자격증 backdata'!A:C,3,0)</f>
        <v>0</v>
      </c>
      <c r="AH2856" s="5">
        <f>COUNTIFS($B:$B,$B2856,$AG:$AG,AH$1)</f>
        <v>0</v>
      </c>
      <c r="AI2856" s="5">
        <f>COUNTIFS($B:$B,$B2856,$AG:$AG,AI$1)</f>
        <v>0</v>
      </c>
      <c r="AJ2856" s="5">
        <f>COUNTIFS($B:$B,$B2856,$AG:$AG,AJ$1)</f>
        <v>0</v>
      </c>
      <c r="AK2856" s="5">
        <f>COUNTIFS($B:$B,$B2856,$AG:$AG,AK$1)</f>
        <v>0</v>
      </c>
      <c r="AL2856" s="5">
        <f>COUNTIFS($B:$B,$B2856,$AG:$AG,AL$1)</f>
        <v>0</v>
      </c>
      <c r="AM2856" s="5">
        <f>COUNTIFS($B:$B,$B2856,$AG:$AG,AM$1)</f>
        <v>0</v>
      </c>
      <c r="AN2856" s="5">
        <f>COUNTIFS($B:$B,$B2856,$AG:$AG,AN$1)</f>
        <v>0</v>
      </c>
      <c r="AO2856" s="5">
        <f>COUNTIFS($B:$B,$B2856,$AG:$AG,AO$1)</f>
        <v>0</v>
      </c>
      <c r="AP2856" s="5">
        <f>COUNTIFS($B:$B,$B2856,$AG:$AG,AP$1)</f>
        <v>0</v>
      </c>
      <c r="AQ2856" s="5">
        <f>COUNTIFS($B:$B,$B2856,$AG:$AG,AQ$1)</f>
        <v>0</v>
      </c>
      <c r="AR2856" s="5">
        <f>COUNTIFS($B:$B,$B2856,$AG:$AG,AR$1)</f>
        <v>0</v>
      </c>
      <c r="AS2856" s="5">
        <f>COUNTIFS($B:$B,$B2856,$AG:$AG,AS$1)</f>
        <v>0</v>
      </c>
      <c r="AT2856" s="5">
        <f>COUNTIFS($B:$B,$B2856,$AG:$AG,AT$1)</f>
        <v>0</v>
      </c>
      <c r="AU2856" s="5">
        <f>COUNTIFS($B:$B,$B2856,$AG:$AG,AU$1)</f>
        <v>0</v>
      </c>
    </row>
    <row r="2857" spans="1:47" ht="15" customHeight="1" x14ac:dyDescent="0.35">
      <c r="A2857" s="6">
        <f>IF(B2856=B2857,A2856,A2856+1)</f>
        <v>1009</v>
      </c>
      <c r="B2857" s="6" t="s">
        <v>596</v>
      </c>
      <c r="C2857" s="6" t="s">
        <v>595</v>
      </c>
      <c r="D2857" s="6" t="s">
        <v>589</v>
      </c>
      <c r="E2857" s="6" t="s">
        <v>588</v>
      </c>
      <c r="F2857" s="4" t="s">
        <v>7</v>
      </c>
      <c r="G2857" s="4" t="s">
        <v>7</v>
      </c>
      <c r="H2857" s="4" t="s">
        <v>8</v>
      </c>
      <c r="I2857" s="4">
        <v>2</v>
      </c>
      <c r="J2857" s="4" t="s">
        <v>112</v>
      </c>
      <c r="K2857" s="4" t="s">
        <v>604</v>
      </c>
      <c r="L2857" s="4" t="s">
        <v>4</v>
      </c>
      <c r="M2857" s="4" t="s">
        <v>603</v>
      </c>
      <c r="N2857" s="4" t="s">
        <v>602</v>
      </c>
      <c r="P2857" s="4" t="s">
        <v>545</v>
      </c>
      <c r="Q2857" s="5" t="s">
        <v>0</v>
      </c>
      <c r="R2857" s="5"/>
      <c r="S2857" s="5" t="str">
        <f>IF(P2857="심사불필요","-",VLOOKUP(K2857,'[1]자격증 backdata'!A:G,7,0))</f>
        <v>필수</v>
      </c>
      <c r="T2857" s="5" t="str">
        <f>IF(S2857="-","-",IF(COUNTIFS(B:B,B2857,S:S,"필수")&gt;0,"자격요건충족","확인필요"))</f>
        <v>자격요건충족</v>
      </c>
      <c r="U2857" s="5"/>
      <c r="W2857" s="5" t="str">
        <f>IF(Q2857="4급","심사불필요",VLOOKUP(K2857,'[1]자격증 backdata'!A:B,2,0))</f>
        <v>심사불필요</v>
      </c>
      <c r="X2857" s="4" t="str">
        <f>IF(R2857="A", MIN(20, SUMIFS(W:W, B:B, B2857, R:R, "A")),IF(R2857="B", MIN(30, SUMIFS(W:W, B:B, B2857, R:R, "B")),"비해당분야"))</f>
        <v>비해당분야</v>
      </c>
      <c r="Y2857" s="4" t="str">
        <f>IF(R2857="C",MIN(30,IF(COUNTIFS(B:B,B2857,W:W,"가1")=1,25,IF(COUNTIFS(B:B,B2857,W:W,"가1")&gt;=2,30,0))+IF(COUNTIFS(B:B,B2857,W:W,"나1")&gt;=4,30,IF(COUNTIFS(B:B,B2857,W:W,"나1")=3,26,IF(COUNTIFS(B:B,B2857,W:W,"나1")=2,22,IF(COUNTIFS(B:B,B2857,W:W,"나1")=1,18,0)))))+MIN(30,IF(COUNTIFS(B:B,B2857,W:W,"가2")=1,25,IF(COUNTIFS(B:B,B2857,W:W,"가2")&gt;=2,30,0))+IF(COUNTIFS(B:B,B2857,W:W,"나2")=3,30,IF(COUNTIFS(B:B,B2857,W:W,"나2")=2,25,IF(COUNTIFS(B:B,B2857,W:W,"나2")=1,20,0)))),"비해당분야")</f>
        <v>비해당분야</v>
      </c>
      <c r="Z2857" s="4" t="str">
        <f>IF(R2857="C",VLOOKUP(K2857,'[1]자격증 backdata'!A:F,6,0),"비해당분야")</f>
        <v>비해당분야</v>
      </c>
      <c r="AA2857" s="4" t="str">
        <f>IF(R2857="C",SUMIF(B:B,B2857,Z:Z),"비해당분야")</f>
        <v>비해당분야</v>
      </c>
      <c r="AB2857" s="4" t="str">
        <f>IF(R2857="C",SUM(Y2857,AA2857),"비해당분야")</f>
        <v>비해당분야</v>
      </c>
      <c r="AC2857" s="4" t="str">
        <f>IF(R2857="C",AB2857,X2857)</f>
        <v>비해당분야</v>
      </c>
      <c r="AD2857" s="4">
        <f>VLOOKUP(K2857,'[1]자격증 backdata'!A:D,4,0)</f>
        <v>0</v>
      </c>
      <c r="AE2857" s="4">
        <f>IF(_xlfn.MAXIFS(AD:AD,B:B,B2857)&gt;10,10,_xlfn.MAXIFS(AD:AD,B:B,B2857))</f>
        <v>5</v>
      </c>
      <c r="AG2857" s="5">
        <f>VLOOKUP(K2857,'[1]자격증 backdata'!A:C,3,0)</f>
        <v>0</v>
      </c>
      <c r="AH2857" s="5">
        <f>COUNTIFS($B:$B,$B2857,$AG:$AG,AH$1)</f>
        <v>0</v>
      </c>
      <c r="AI2857" s="5">
        <f>COUNTIFS($B:$B,$B2857,$AG:$AG,AI$1)</f>
        <v>0</v>
      </c>
      <c r="AJ2857" s="5">
        <f>COUNTIFS($B:$B,$B2857,$AG:$AG,AJ$1)</f>
        <v>0</v>
      </c>
      <c r="AK2857" s="5">
        <f>COUNTIFS($B:$B,$B2857,$AG:$AG,AK$1)</f>
        <v>0</v>
      </c>
      <c r="AL2857" s="5">
        <f>COUNTIFS($B:$B,$B2857,$AG:$AG,AL$1)</f>
        <v>0</v>
      </c>
      <c r="AM2857" s="5">
        <f>COUNTIFS($B:$B,$B2857,$AG:$AG,AM$1)</f>
        <v>0</v>
      </c>
      <c r="AN2857" s="5">
        <f>COUNTIFS($B:$B,$B2857,$AG:$AG,AN$1)</f>
        <v>0</v>
      </c>
      <c r="AO2857" s="5">
        <f>COUNTIFS($B:$B,$B2857,$AG:$AG,AO$1)</f>
        <v>0</v>
      </c>
      <c r="AP2857" s="5">
        <f>COUNTIFS($B:$B,$B2857,$AG:$AG,AP$1)</f>
        <v>0</v>
      </c>
      <c r="AQ2857" s="5">
        <f>COUNTIFS($B:$B,$B2857,$AG:$AG,AQ$1)</f>
        <v>0</v>
      </c>
      <c r="AR2857" s="5">
        <f>COUNTIFS($B:$B,$B2857,$AG:$AG,AR$1)</f>
        <v>0</v>
      </c>
      <c r="AS2857" s="5">
        <f>COUNTIFS($B:$B,$B2857,$AG:$AG,AS$1)</f>
        <v>0</v>
      </c>
      <c r="AT2857" s="5">
        <f>COUNTIFS($B:$B,$B2857,$AG:$AG,AT$1)</f>
        <v>0</v>
      </c>
      <c r="AU2857" s="5">
        <f>COUNTIFS($B:$B,$B2857,$AG:$AG,AU$1)</f>
        <v>0</v>
      </c>
    </row>
    <row r="2858" spans="1:47" ht="15" customHeight="1" x14ac:dyDescent="0.35">
      <c r="A2858" s="6">
        <f>IF(B2857=B2858,A2857,A2857+1)</f>
        <v>1009</v>
      </c>
      <c r="B2858" s="6" t="s">
        <v>596</v>
      </c>
      <c r="C2858" s="6" t="s">
        <v>595</v>
      </c>
      <c r="D2858" s="6" t="s">
        <v>589</v>
      </c>
      <c r="E2858" s="6" t="s">
        <v>588</v>
      </c>
      <c r="F2858" s="4" t="s">
        <v>7</v>
      </c>
      <c r="G2858" s="4" t="s">
        <v>7</v>
      </c>
      <c r="H2858" s="4" t="s">
        <v>8</v>
      </c>
      <c r="I2858" s="4">
        <v>3</v>
      </c>
      <c r="J2858" s="4" t="s">
        <v>28</v>
      </c>
      <c r="K2858" s="4" t="s">
        <v>601</v>
      </c>
      <c r="L2858" s="4" t="s">
        <v>26</v>
      </c>
      <c r="M2858" s="4" t="s">
        <v>600</v>
      </c>
      <c r="N2858" s="4" t="s">
        <v>599</v>
      </c>
      <c r="P2858" s="4" t="s">
        <v>545</v>
      </c>
      <c r="Q2858" s="5" t="s">
        <v>0</v>
      </c>
      <c r="R2858" s="5"/>
      <c r="S2858" s="5">
        <f>IF(P2858="심사불필요","-",VLOOKUP(K2858,'[1]자격증 backdata'!A:G,7,0))</f>
        <v>0</v>
      </c>
      <c r="T2858" s="5" t="str">
        <f>IF(S2858="-","-",IF(COUNTIFS(B:B,B2858,S:S,"필수")&gt;0,"자격요건충족","확인필요"))</f>
        <v>자격요건충족</v>
      </c>
      <c r="U2858" s="5"/>
      <c r="W2858" s="5" t="str">
        <f>IF(Q2858="4급","심사불필요",VLOOKUP(K2858,'[1]자격증 backdata'!A:B,2,0))</f>
        <v>심사불필요</v>
      </c>
      <c r="X2858" s="4" t="str">
        <f>IF(R2858="A", MIN(20, SUMIFS(W:W, B:B, B2858, R:R, "A")),IF(R2858="B", MIN(30, SUMIFS(W:W, B:B, B2858, R:R, "B")),"비해당분야"))</f>
        <v>비해당분야</v>
      </c>
      <c r="Y2858" s="4" t="str">
        <f>IF(R2858="C",MIN(30,IF(COUNTIFS(B:B,B2858,W:W,"가1")=1,25,IF(COUNTIFS(B:B,B2858,W:W,"가1")&gt;=2,30,0))+IF(COUNTIFS(B:B,B2858,W:W,"나1")&gt;=4,30,IF(COUNTIFS(B:B,B2858,W:W,"나1")=3,26,IF(COUNTIFS(B:B,B2858,W:W,"나1")=2,22,IF(COUNTIFS(B:B,B2858,W:W,"나1")=1,18,0)))))+MIN(30,IF(COUNTIFS(B:B,B2858,W:W,"가2")=1,25,IF(COUNTIFS(B:B,B2858,W:W,"가2")&gt;=2,30,0))+IF(COUNTIFS(B:B,B2858,W:W,"나2")=3,30,IF(COUNTIFS(B:B,B2858,W:W,"나2")=2,25,IF(COUNTIFS(B:B,B2858,W:W,"나2")=1,20,0)))),"비해당분야")</f>
        <v>비해당분야</v>
      </c>
      <c r="Z2858" s="4" t="str">
        <f>IF(R2858="C",VLOOKUP(K2858,'[1]자격증 backdata'!A:F,6,0),"비해당분야")</f>
        <v>비해당분야</v>
      </c>
      <c r="AA2858" s="4" t="str">
        <f>IF(R2858="C",SUMIF(B:B,B2858,Z:Z),"비해당분야")</f>
        <v>비해당분야</v>
      </c>
      <c r="AB2858" s="4" t="str">
        <f>IF(R2858="C",SUM(Y2858,AA2858),"비해당분야")</f>
        <v>비해당분야</v>
      </c>
      <c r="AC2858" s="4" t="str">
        <f>IF(R2858="C",AB2858,X2858)</f>
        <v>비해당분야</v>
      </c>
      <c r="AD2858" s="4">
        <f>VLOOKUP(K2858,'[1]자격증 backdata'!A:D,4,0)</f>
        <v>0</v>
      </c>
      <c r="AE2858" s="4">
        <f>IF(_xlfn.MAXIFS(AD:AD,B:B,B2858)&gt;10,10,_xlfn.MAXIFS(AD:AD,B:B,B2858))</f>
        <v>5</v>
      </c>
      <c r="AG2858" s="5">
        <f>VLOOKUP(K2858,'[1]자격증 backdata'!A:C,3,0)</f>
        <v>0</v>
      </c>
      <c r="AH2858" s="5">
        <f>COUNTIFS($B:$B,$B2858,$AG:$AG,AH$1)</f>
        <v>0</v>
      </c>
      <c r="AI2858" s="5">
        <f>COUNTIFS($B:$B,$B2858,$AG:$AG,AI$1)</f>
        <v>0</v>
      </c>
      <c r="AJ2858" s="5">
        <f>COUNTIFS($B:$B,$B2858,$AG:$AG,AJ$1)</f>
        <v>0</v>
      </c>
      <c r="AK2858" s="5">
        <f>COUNTIFS($B:$B,$B2858,$AG:$AG,AK$1)</f>
        <v>0</v>
      </c>
      <c r="AL2858" s="5">
        <f>COUNTIFS($B:$B,$B2858,$AG:$AG,AL$1)</f>
        <v>0</v>
      </c>
      <c r="AM2858" s="5">
        <f>COUNTIFS($B:$B,$B2858,$AG:$AG,AM$1)</f>
        <v>0</v>
      </c>
      <c r="AN2858" s="5">
        <f>COUNTIFS($B:$B,$B2858,$AG:$AG,AN$1)</f>
        <v>0</v>
      </c>
      <c r="AO2858" s="5">
        <f>COUNTIFS($B:$B,$B2858,$AG:$AG,AO$1)</f>
        <v>0</v>
      </c>
      <c r="AP2858" s="5">
        <f>COUNTIFS($B:$B,$B2858,$AG:$AG,AP$1)</f>
        <v>0</v>
      </c>
      <c r="AQ2858" s="5">
        <f>COUNTIFS($B:$B,$B2858,$AG:$AG,AQ$1)</f>
        <v>0</v>
      </c>
      <c r="AR2858" s="5">
        <f>COUNTIFS($B:$B,$B2858,$AG:$AG,AR$1)</f>
        <v>0</v>
      </c>
      <c r="AS2858" s="5">
        <f>COUNTIFS($B:$B,$B2858,$AG:$AG,AS$1)</f>
        <v>0</v>
      </c>
      <c r="AT2858" s="5">
        <f>COUNTIFS($B:$B,$B2858,$AG:$AG,AT$1)</f>
        <v>0</v>
      </c>
      <c r="AU2858" s="5">
        <f>COUNTIFS($B:$B,$B2858,$AG:$AG,AU$1)</f>
        <v>0</v>
      </c>
    </row>
    <row r="2859" spans="1:47" ht="15" customHeight="1" x14ac:dyDescent="0.35">
      <c r="A2859" s="6">
        <f>IF(B2858=B2859,A2858,A2858+1)</f>
        <v>1009</v>
      </c>
      <c r="B2859" s="6" t="s">
        <v>596</v>
      </c>
      <c r="C2859" s="6" t="s">
        <v>595</v>
      </c>
      <c r="D2859" s="6" t="s">
        <v>589</v>
      </c>
      <c r="E2859" s="6" t="s">
        <v>588</v>
      </c>
      <c r="F2859" s="4" t="s">
        <v>7</v>
      </c>
      <c r="G2859" s="4" t="s">
        <v>7</v>
      </c>
      <c r="H2859" s="4" t="s">
        <v>8</v>
      </c>
      <c r="I2859" s="4">
        <v>4</v>
      </c>
      <c r="J2859" s="4" t="s">
        <v>46</v>
      </c>
      <c r="K2859" s="4" t="s">
        <v>598</v>
      </c>
      <c r="L2859" s="4" t="s">
        <v>26</v>
      </c>
      <c r="M2859" s="4" t="s">
        <v>597</v>
      </c>
      <c r="N2859" s="4" t="s">
        <v>538</v>
      </c>
      <c r="P2859" s="4" t="s">
        <v>545</v>
      </c>
      <c r="Q2859" s="5" t="s">
        <v>0</v>
      </c>
      <c r="R2859" s="5"/>
      <c r="S2859" s="5">
        <f>IF(P2859="심사불필요","-",VLOOKUP(K2859,'[1]자격증 backdata'!A:G,7,0))</f>
        <v>0</v>
      </c>
      <c r="T2859" s="5" t="str">
        <f>IF(S2859="-","-",IF(COUNTIFS(B:B,B2859,S:S,"필수")&gt;0,"자격요건충족","확인필요"))</f>
        <v>자격요건충족</v>
      </c>
      <c r="U2859" s="5"/>
      <c r="W2859" s="5" t="str">
        <f>IF(Q2859="4급","심사불필요",VLOOKUP(K2859,'[1]자격증 backdata'!A:B,2,0))</f>
        <v>심사불필요</v>
      </c>
      <c r="X2859" s="4" t="str">
        <f>IF(R2859="A", MIN(20, SUMIFS(W:W, B:B, B2859, R:R, "A")),IF(R2859="B", MIN(30, SUMIFS(W:W, B:B, B2859, R:R, "B")),"비해당분야"))</f>
        <v>비해당분야</v>
      </c>
      <c r="Y2859" s="4" t="str">
        <f>IF(R2859="C",MIN(30,IF(COUNTIFS(B:B,B2859,W:W,"가1")=1,25,IF(COUNTIFS(B:B,B2859,W:W,"가1")&gt;=2,30,0))+IF(COUNTIFS(B:B,B2859,W:W,"나1")&gt;=4,30,IF(COUNTIFS(B:B,B2859,W:W,"나1")=3,26,IF(COUNTIFS(B:B,B2859,W:W,"나1")=2,22,IF(COUNTIFS(B:B,B2859,W:W,"나1")=1,18,0)))))+MIN(30,IF(COUNTIFS(B:B,B2859,W:W,"가2")=1,25,IF(COUNTIFS(B:B,B2859,W:W,"가2")&gt;=2,30,0))+IF(COUNTIFS(B:B,B2859,W:W,"나2")=3,30,IF(COUNTIFS(B:B,B2859,W:W,"나2")=2,25,IF(COUNTIFS(B:B,B2859,W:W,"나2")=1,20,0)))),"비해당분야")</f>
        <v>비해당분야</v>
      </c>
      <c r="Z2859" s="4" t="str">
        <f>IF(R2859="C",VLOOKUP(K2859,'[1]자격증 backdata'!A:F,6,0),"비해당분야")</f>
        <v>비해당분야</v>
      </c>
      <c r="AA2859" s="4" t="str">
        <f>IF(R2859="C",SUMIF(B:B,B2859,Z:Z),"비해당분야")</f>
        <v>비해당분야</v>
      </c>
      <c r="AB2859" s="4" t="str">
        <f>IF(R2859="C",SUM(Y2859,AA2859),"비해당분야")</f>
        <v>비해당분야</v>
      </c>
      <c r="AC2859" s="4" t="str">
        <f>IF(R2859="C",AB2859,X2859)</f>
        <v>비해당분야</v>
      </c>
      <c r="AD2859" s="4">
        <f>VLOOKUP(K2859,'[1]자격증 backdata'!A:D,4,0)</f>
        <v>0</v>
      </c>
      <c r="AE2859" s="4">
        <f>IF(_xlfn.MAXIFS(AD:AD,B:B,B2859)&gt;10,10,_xlfn.MAXIFS(AD:AD,B:B,B2859))</f>
        <v>5</v>
      </c>
      <c r="AG2859" s="5">
        <f>VLOOKUP(K2859,'[1]자격증 backdata'!A:C,3,0)</f>
        <v>0</v>
      </c>
      <c r="AH2859" s="5">
        <f>COUNTIFS($B:$B,$B2859,$AG:$AG,AH$1)</f>
        <v>0</v>
      </c>
      <c r="AI2859" s="5">
        <f>COUNTIFS($B:$B,$B2859,$AG:$AG,AI$1)</f>
        <v>0</v>
      </c>
      <c r="AJ2859" s="5">
        <f>COUNTIFS($B:$B,$B2859,$AG:$AG,AJ$1)</f>
        <v>0</v>
      </c>
      <c r="AK2859" s="5">
        <f>COUNTIFS($B:$B,$B2859,$AG:$AG,AK$1)</f>
        <v>0</v>
      </c>
      <c r="AL2859" s="5">
        <f>COUNTIFS($B:$B,$B2859,$AG:$AG,AL$1)</f>
        <v>0</v>
      </c>
      <c r="AM2859" s="5">
        <f>COUNTIFS($B:$B,$B2859,$AG:$AG,AM$1)</f>
        <v>0</v>
      </c>
      <c r="AN2859" s="5">
        <f>COUNTIFS($B:$B,$B2859,$AG:$AG,AN$1)</f>
        <v>0</v>
      </c>
      <c r="AO2859" s="5">
        <f>COUNTIFS($B:$B,$B2859,$AG:$AG,AO$1)</f>
        <v>0</v>
      </c>
      <c r="AP2859" s="5">
        <f>COUNTIFS($B:$B,$B2859,$AG:$AG,AP$1)</f>
        <v>0</v>
      </c>
      <c r="AQ2859" s="5">
        <f>COUNTIFS($B:$B,$B2859,$AG:$AG,AQ$1)</f>
        <v>0</v>
      </c>
      <c r="AR2859" s="5">
        <f>COUNTIFS($B:$B,$B2859,$AG:$AG,AR$1)</f>
        <v>0</v>
      </c>
      <c r="AS2859" s="5">
        <f>COUNTIFS($B:$B,$B2859,$AG:$AG,AS$1)</f>
        <v>0</v>
      </c>
      <c r="AT2859" s="5">
        <f>COUNTIFS($B:$B,$B2859,$AG:$AG,AT$1)</f>
        <v>0</v>
      </c>
      <c r="AU2859" s="5">
        <f>COUNTIFS($B:$B,$B2859,$AG:$AG,AU$1)</f>
        <v>0</v>
      </c>
    </row>
    <row r="2860" spans="1:47" ht="15" customHeight="1" x14ac:dyDescent="0.35">
      <c r="A2860" s="6">
        <f>IF(B2859=B2860,A2859,A2859+1)</f>
        <v>1009</v>
      </c>
      <c r="B2860" s="6" t="s">
        <v>596</v>
      </c>
      <c r="C2860" s="6" t="s">
        <v>595</v>
      </c>
      <c r="D2860" s="6" t="s">
        <v>589</v>
      </c>
      <c r="E2860" s="6" t="s">
        <v>588</v>
      </c>
      <c r="F2860" s="4" t="s">
        <v>7</v>
      </c>
      <c r="G2860" s="4" t="s">
        <v>7</v>
      </c>
      <c r="H2860" s="4" t="s">
        <v>8</v>
      </c>
      <c r="I2860" s="4">
        <v>5</v>
      </c>
      <c r="J2860" s="4" t="s">
        <v>106</v>
      </c>
      <c r="K2860" s="4" t="s">
        <v>594</v>
      </c>
      <c r="L2860" s="4" t="s">
        <v>55</v>
      </c>
      <c r="M2860" s="4" t="s">
        <v>593</v>
      </c>
      <c r="N2860" s="4" t="s">
        <v>592</v>
      </c>
      <c r="P2860" s="4" t="s">
        <v>545</v>
      </c>
      <c r="Q2860" s="5" t="s">
        <v>0</v>
      </c>
      <c r="R2860" s="5"/>
      <c r="S2860" s="5">
        <f>IF(P2860="심사불필요","-",VLOOKUP(K2860,'[1]자격증 backdata'!A:G,7,0))</f>
        <v>0</v>
      </c>
      <c r="T2860" s="5" t="str">
        <f>IF(S2860="-","-",IF(COUNTIFS(B:B,B2860,S:S,"필수")&gt;0,"자격요건충족","확인필요"))</f>
        <v>자격요건충족</v>
      </c>
      <c r="U2860" s="5"/>
      <c r="W2860" s="5" t="str">
        <f>IF(Q2860="4급","심사불필요",VLOOKUP(K2860,'[1]자격증 backdata'!A:B,2,0))</f>
        <v>심사불필요</v>
      </c>
      <c r="X2860" s="4" t="str">
        <f>IF(R2860="A", MIN(20, SUMIFS(W:W, B:B, B2860, R:R, "A")),IF(R2860="B", MIN(30, SUMIFS(W:W, B:B, B2860, R:R, "B")),"비해당분야"))</f>
        <v>비해당분야</v>
      </c>
      <c r="Y2860" s="4" t="str">
        <f>IF(R2860="C",MIN(30,IF(COUNTIFS(B:B,B2860,W:W,"가1")=1,25,IF(COUNTIFS(B:B,B2860,W:W,"가1")&gt;=2,30,0))+IF(COUNTIFS(B:B,B2860,W:W,"나1")&gt;=4,30,IF(COUNTIFS(B:B,B2860,W:W,"나1")=3,26,IF(COUNTIFS(B:B,B2860,W:W,"나1")=2,22,IF(COUNTIFS(B:B,B2860,W:W,"나1")=1,18,0)))))+MIN(30,IF(COUNTIFS(B:B,B2860,W:W,"가2")=1,25,IF(COUNTIFS(B:B,B2860,W:W,"가2")&gt;=2,30,0))+IF(COUNTIFS(B:B,B2860,W:W,"나2")=3,30,IF(COUNTIFS(B:B,B2860,W:W,"나2")=2,25,IF(COUNTIFS(B:B,B2860,W:W,"나2")=1,20,0)))),"비해당분야")</f>
        <v>비해당분야</v>
      </c>
      <c r="Z2860" s="4" t="str">
        <f>IF(R2860="C",VLOOKUP(K2860,'[1]자격증 backdata'!A:F,6,0),"비해당분야")</f>
        <v>비해당분야</v>
      </c>
      <c r="AA2860" s="4" t="str">
        <f>IF(R2860="C",SUMIF(B:B,B2860,Z:Z),"비해당분야")</f>
        <v>비해당분야</v>
      </c>
      <c r="AB2860" s="4" t="str">
        <f>IF(R2860="C",SUM(Y2860,AA2860),"비해당분야")</f>
        <v>비해당분야</v>
      </c>
      <c r="AC2860" s="4" t="str">
        <f>IF(R2860="C",AB2860,X2860)</f>
        <v>비해당분야</v>
      </c>
      <c r="AD2860" s="4">
        <f>VLOOKUP(K2860,'[1]자격증 backdata'!A:D,4,0)</f>
        <v>0</v>
      </c>
      <c r="AE2860" s="4">
        <f>IF(_xlfn.MAXIFS(AD:AD,B:B,B2860)&gt;10,10,_xlfn.MAXIFS(AD:AD,B:B,B2860))</f>
        <v>5</v>
      </c>
      <c r="AG2860" s="5">
        <f>VLOOKUP(K2860,'[1]자격증 backdata'!A:C,3,0)</f>
        <v>0</v>
      </c>
      <c r="AH2860" s="5">
        <f>COUNTIFS($B:$B,$B2860,$AG:$AG,AH$1)</f>
        <v>0</v>
      </c>
      <c r="AI2860" s="5">
        <f>COUNTIFS($B:$B,$B2860,$AG:$AG,AI$1)</f>
        <v>0</v>
      </c>
      <c r="AJ2860" s="5">
        <f>COUNTIFS($B:$B,$B2860,$AG:$AG,AJ$1)</f>
        <v>0</v>
      </c>
      <c r="AK2860" s="5">
        <f>COUNTIFS($B:$B,$B2860,$AG:$AG,AK$1)</f>
        <v>0</v>
      </c>
      <c r="AL2860" s="5">
        <f>COUNTIFS($B:$B,$B2860,$AG:$AG,AL$1)</f>
        <v>0</v>
      </c>
      <c r="AM2860" s="5">
        <f>COUNTIFS($B:$B,$B2860,$AG:$AG,AM$1)</f>
        <v>0</v>
      </c>
      <c r="AN2860" s="5">
        <f>COUNTIFS($B:$B,$B2860,$AG:$AG,AN$1)</f>
        <v>0</v>
      </c>
      <c r="AO2860" s="5">
        <f>COUNTIFS($B:$B,$B2860,$AG:$AG,AO$1)</f>
        <v>0</v>
      </c>
      <c r="AP2860" s="5">
        <f>COUNTIFS($B:$B,$B2860,$AG:$AG,AP$1)</f>
        <v>0</v>
      </c>
      <c r="AQ2860" s="5">
        <f>COUNTIFS($B:$B,$B2860,$AG:$AG,AQ$1)</f>
        <v>0</v>
      </c>
      <c r="AR2860" s="5">
        <f>COUNTIFS($B:$B,$B2860,$AG:$AG,AR$1)</f>
        <v>0</v>
      </c>
      <c r="AS2860" s="5">
        <f>COUNTIFS($B:$B,$B2860,$AG:$AG,AS$1)</f>
        <v>0</v>
      </c>
      <c r="AT2860" s="5">
        <f>COUNTIFS($B:$B,$B2860,$AG:$AG,AT$1)</f>
        <v>0</v>
      </c>
      <c r="AU2860" s="5">
        <f>COUNTIFS($B:$B,$B2860,$AG:$AG,AU$1)</f>
        <v>0</v>
      </c>
    </row>
    <row r="2861" spans="1:47" ht="15" customHeight="1" x14ac:dyDescent="0.35">
      <c r="A2861" s="3">
        <f>IF(B2860=B2861,A2860,A2860+1)</f>
        <v>1010</v>
      </c>
      <c r="B2861" s="3" t="s">
        <v>591</v>
      </c>
      <c r="C2861" s="3" t="s">
        <v>590</v>
      </c>
      <c r="D2861" s="3" t="s">
        <v>589</v>
      </c>
      <c r="E2861" s="3" t="s">
        <v>588</v>
      </c>
      <c r="F2861" s="4" t="s">
        <v>568</v>
      </c>
      <c r="G2861" s="4" t="s">
        <v>568</v>
      </c>
      <c r="H2861" s="4" t="s">
        <v>568</v>
      </c>
      <c r="I2861" s="3">
        <v>1</v>
      </c>
      <c r="J2861" s="3" t="s">
        <v>570</v>
      </c>
      <c r="K2861" s="3" t="s">
        <v>587</v>
      </c>
      <c r="L2861" s="3" t="s">
        <v>568</v>
      </c>
      <c r="M2861" s="3" t="s">
        <v>568</v>
      </c>
      <c r="N2861" s="3" t="s">
        <v>568</v>
      </c>
      <c r="P2861" s="3" t="s">
        <v>567</v>
      </c>
      <c r="Q2861" s="2" t="s">
        <v>0</v>
      </c>
      <c r="R2861" s="2"/>
      <c r="S2861" s="2" t="str">
        <f>IF(P2861="심사불필요","-",VLOOKUP(K2861,'[1]자격증 backdata'!A:G,7,0))</f>
        <v>-</v>
      </c>
      <c r="T2861" s="2" t="str">
        <f>IF(S2861="-","-",IF(COUNTIFS(B:B,B2861,S:S,"필수")&gt;0,"자격요건충족","확인필요"))</f>
        <v>-</v>
      </c>
      <c r="U2861" s="2" t="s">
        <v>566</v>
      </c>
      <c r="W2861" s="2" t="str">
        <f>IF(Q2861="4급","심사불필요",VLOOKUP(K2861,'[1]자격증 backdata'!A:B,2,0))</f>
        <v>심사불필요</v>
      </c>
      <c r="X2861" s="3" t="str">
        <f>IF(R2861="A", MIN(20, SUMIFS(W:W, B:B, B2861, R:R, "A")),IF(R2861="B", MIN(30, SUMIFS(W:W, B:B, B2861, R:R, "B")),"비해당분야"))</f>
        <v>비해당분야</v>
      </c>
      <c r="Y2861" s="3" t="str">
        <f>IF(R2861="C",MIN(30,IF(COUNTIFS(B:B,B2861,W:W,"가1")=1,25,IF(COUNTIFS(B:B,B2861,W:W,"가1")&gt;=2,30,0))+IF(COUNTIFS(B:B,B2861,W:W,"나1")&gt;=4,30,IF(COUNTIFS(B:B,B2861,W:W,"나1")=3,26,IF(COUNTIFS(B:B,B2861,W:W,"나1")=2,22,IF(COUNTIFS(B:B,B2861,W:W,"나1")=1,18,0)))))+MIN(30,IF(COUNTIFS(B:B,B2861,W:W,"가2")=1,25,IF(COUNTIFS(B:B,B2861,W:W,"가2")&gt;=2,30,0))+IF(COUNTIFS(B:B,B2861,W:W,"나2")=3,30,IF(COUNTIFS(B:B,B2861,W:W,"나2")=2,25,IF(COUNTIFS(B:B,B2861,W:W,"나2")=1,20,0)))),"비해당분야")</f>
        <v>비해당분야</v>
      </c>
      <c r="Z2861" s="3" t="str">
        <f>IF(R2861="C",VLOOKUP(K2861,'[1]자격증 backdata'!A:F,6,0),"비해당분야")</f>
        <v>비해당분야</v>
      </c>
      <c r="AA2861" s="3" t="str">
        <f>IF(R2861="C",SUMIF(B:B,B2861,Z:Z),"비해당분야")</f>
        <v>비해당분야</v>
      </c>
      <c r="AB2861" s="3" t="str">
        <f>IF(R2861="C",SUM(Y2861,AA2861),"비해당분야")</f>
        <v>비해당분야</v>
      </c>
      <c r="AC2861" s="3" t="str">
        <f>IF(R2861="C",AB2861,X2861)</f>
        <v>비해당분야</v>
      </c>
      <c r="AD2861" s="3">
        <f>VLOOKUP(K2861,'[1]자격증 backdata'!A:D,4,0)</f>
        <v>0</v>
      </c>
      <c r="AE2861" s="3">
        <f>IF(_xlfn.MAXIFS(AD:AD,B:B,B2861)&gt;10,10,_xlfn.MAXIFS(AD:AD,B:B,B2861))</f>
        <v>0</v>
      </c>
      <c r="AG2861" s="2">
        <f>VLOOKUP(K2861,'[1]자격증 backdata'!A:C,3,0)</f>
        <v>0</v>
      </c>
      <c r="AH2861" s="2">
        <f>COUNTIFS($B:$B,$B2861,$AG:$AG,AH$1)</f>
        <v>0</v>
      </c>
      <c r="AI2861" s="2">
        <f>COUNTIFS($B:$B,$B2861,$AG:$AG,AI$1)</f>
        <v>0</v>
      </c>
      <c r="AJ2861" s="2">
        <f>COUNTIFS($B:$B,$B2861,$AG:$AG,AJ$1)</f>
        <v>0</v>
      </c>
      <c r="AK2861" s="2">
        <f>COUNTIFS($B:$B,$B2861,$AG:$AG,AK$1)</f>
        <v>0</v>
      </c>
      <c r="AL2861" s="2">
        <f>COUNTIFS($B:$B,$B2861,$AG:$AG,AL$1)</f>
        <v>0</v>
      </c>
      <c r="AM2861" s="2">
        <f>COUNTIFS($B:$B,$B2861,$AG:$AG,AM$1)</f>
        <v>0</v>
      </c>
      <c r="AN2861" s="2">
        <f>COUNTIFS($B:$B,$B2861,$AG:$AG,AN$1)</f>
        <v>0</v>
      </c>
      <c r="AO2861" s="2">
        <f>COUNTIFS($B:$B,$B2861,$AG:$AG,AO$1)</f>
        <v>0</v>
      </c>
      <c r="AP2861" s="2">
        <f>COUNTIFS($B:$B,$B2861,$AG:$AG,AP$1)</f>
        <v>0</v>
      </c>
      <c r="AQ2861" s="2">
        <f>COUNTIFS($B:$B,$B2861,$AG:$AG,AQ$1)</f>
        <v>0</v>
      </c>
      <c r="AR2861" s="2">
        <f>COUNTIFS($B:$B,$B2861,$AG:$AG,AR$1)</f>
        <v>0</v>
      </c>
      <c r="AS2861" s="2">
        <f>COUNTIFS($B:$B,$B2861,$AG:$AG,AS$1)</f>
        <v>0</v>
      </c>
      <c r="AT2861" s="2">
        <f>COUNTIFS($B:$B,$B2861,$AG:$AG,AT$1)</f>
        <v>0</v>
      </c>
      <c r="AU2861" s="2">
        <f>COUNTIFS($B:$B,$B2861,$AG:$AG,AU$1)</f>
        <v>0</v>
      </c>
    </row>
    <row r="2862" spans="1:47" ht="15" customHeight="1" x14ac:dyDescent="0.35">
      <c r="A2862" s="4">
        <f>IF(B2861=B2862,A2861,A2861+1)</f>
        <v>1011</v>
      </c>
      <c r="B2862" s="4" t="s">
        <v>583</v>
      </c>
      <c r="C2862" s="4" t="s">
        <v>582</v>
      </c>
      <c r="D2862" s="4" t="s">
        <v>549</v>
      </c>
      <c r="E2862" s="4" t="s">
        <v>548</v>
      </c>
      <c r="F2862" s="4" t="s">
        <v>7</v>
      </c>
      <c r="G2862" s="4" t="s">
        <v>7</v>
      </c>
      <c r="H2862" s="4" t="s">
        <v>8</v>
      </c>
      <c r="I2862" s="4">
        <v>1</v>
      </c>
      <c r="J2862" s="4" t="s">
        <v>69</v>
      </c>
      <c r="K2862" s="4" t="s">
        <v>574</v>
      </c>
      <c r="L2862" s="4" t="s">
        <v>36</v>
      </c>
      <c r="M2862" s="4" t="s">
        <v>586</v>
      </c>
      <c r="N2862" s="4" t="s">
        <v>585</v>
      </c>
      <c r="P2862" s="4" t="s">
        <v>545</v>
      </c>
      <c r="Q2862" s="5" t="s">
        <v>0</v>
      </c>
      <c r="R2862" s="5"/>
      <c r="S2862" s="5">
        <f>IF(P2862="심사불필요","-",VLOOKUP(K2862,'[1]자격증 backdata'!A:G,7,0))</f>
        <v>0</v>
      </c>
      <c r="T2862" s="5" t="str">
        <f>IF(S2862="-","-",IF(COUNTIFS(B:B,B2862,S:S,"필수")&gt;0,"자격요건충족","확인필요"))</f>
        <v>자격요건충족</v>
      </c>
      <c r="U2862" s="5" t="s">
        <v>562</v>
      </c>
      <c r="W2862" s="5" t="str">
        <f>IF(Q2862="4급","심사불필요",VLOOKUP(K2862,'[1]자격증 backdata'!A:B,2,0))</f>
        <v>심사불필요</v>
      </c>
      <c r="X2862" s="4" t="str">
        <f>IF(R2862="A", MIN(20, SUMIFS(W:W, B:B, B2862, R:R, "A")),IF(R2862="B", MIN(30, SUMIFS(W:W, B:B, B2862, R:R, "B")),"비해당분야"))</f>
        <v>비해당분야</v>
      </c>
      <c r="Y2862" s="4" t="str">
        <f>IF(R2862="C",MIN(30,IF(COUNTIFS(B:B,B2862,W:W,"가1")=1,25,IF(COUNTIFS(B:B,B2862,W:W,"가1")&gt;=2,30,0))+IF(COUNTIFS(B:B,B2862,W:W,"나1")&gt;=4,30,IF(COUNTIFS(B:B,B2862,W:W,"나1")=3,26,IF(COUNTIFS(B:B,B2862,W:W,"나1")=2,22,IF(COUNTIFS(B:B,B2862,W:W,"나1")=1,18,0)))))+MIN(30,IF(COUNTIFS(B:B,B2862,W:W,"가2")=1,25,IF(COUNTIFS(B:B,B2862,W:W,"가2")&gt;=2,30,0))+IF(COUNTIFS(B:B,B2862,W:W,"나2")=3,30,IF(COUNTIFS(B:B,B2862,W:W,"나2")=2,25,IF(COUNTIFS(B:B,B2862,W:W,"나2")=1,20,0)))),"비해당분야")</f>
        <v>비해당분야</v>
      </c>
      <c r="Z2862" s="4" t="str">
        <f>IF(R2862="C",VLOOKUP(K2862,'[1]자격증 backdata'!A:F,6,0),"비해당분야")</f>
        <v>비해당분야</v>
      </c>
      <c r="AA2862" s="4" t="str">
        <f>IF(R2862="C",SUMIF(B:B,B2862,Z:Z),"비해당분야")</f>
        <v>비해당분야</v>
      </c>
      <c r="AB2862" s="4" t="str">
        <f>IF(R2862="C",SUM(Y2862,AA2862),"비해당분야")</f>
        <v>비해당분야</v>
      </c>
      <c r="AC2862" s="4" t="str">
        <f>IF(R2862="C",AB2862,X2862)</f>
        <v>비해당분야</v>
      </c>
      <c r="AD2862" s="4">
        <f>VLOOKUP(K2862,'[1]자격증 backdata'!A:D,4,0)</f>
        <v>5</v>
      </c>
      <c r="AE2862" s="4">
        <f>IF(_xlfn.MAXIFS(AD:AD,B:B,B2862)&gt;10,10,_xlfn.MAXIFS(AD:AD,B:B,B2862))</f>
        <v>5</v>
      </c>
      <c r="AG2862" s="5">
        <f>VLOOKUP(K2862,'[1]자격증 backdata'!A:C,3,0)</f>
        <v>0</v>
      </c>
      <c r="AH2862" s="5">
        <f>COUNTIFS($B:$B,$B2862,$AG:$AG,AH$1)</f>
        <v>0</v>
      </c>
      <c r="AI2862" s="5">
        <f>COUNTIFS($B:$B,$B2862,$AG:$AG,AI$1)</f>
        <v>0</v>
      </c>
      <c r="AJ2862" s="5">
        <f>COUNTIFS($B:$B,$B2862,$AG:$AG,AJ$1)</f>
        <v>0</v>
      </c>
      <c r="AK2862" s="5">
        <f>COUNTIFS($B:$B,$B2862,$AG:$AG,AK$1)</f>
        <v>0</v>
      </c>
      <c r="AL2862" s="5">
        <f>COUNTIFS($B:$B,$B2862,$AG:$AG,AL$1)</f>
        <v>0</v>
      </c>
      <c r="AM2862" s="5">
        <f>COUNTIFS($B:$B,$B2862,$AG:$AG,AM$1)</f>
        <v>0</v>
      </c>
      <c r="AN2862" s="5">
        <f>COUNTIFS($B:$B,$B2862,$AG:$AG,AN$1)</f>
        <v>0</v>
      </c>
      <c r="AO2862" s="5">
        <f>COUNTIFS($B:$B,$B2862,$AG:$AG,AO$1)</f>
        <v>0</v>
      </c>
      <c r="AP2862" s="5">
        <f>COUNTIFS($B:$B,$B2862,$AG:$AG,AP$1)</f>
        <v>0</v>
      </c>
      <c r="AQ2862" s="5">
        <f>COUNTIFS($B:$B,$B2862,$AG:$AG,AQ$1)</f>
        <v>0</v>
      </c>
      <c r="AR2862" s="5">
        <f>COUNTIFS($B:$B,$B2862,$AG:$AG,AR$1)</f>
        <v>0</v>
      </c>
      <c r="AS2862" s="5">
        <f>COUNTIFS($B:$B,$B2862,$AG:$AG,AS$1)</f>
        <v>0</v>
      </c>
      <c r="AT2862" s="5">
        <f>COUNTIFS($B:$B,$B2862,$AG:$AG,AT$1)</f>
        <v>0</v>
      </c>
      <c r="AU2862" s="5">
        <f>COUNTIFS($B:$B,$B2862,$AG:$AG,AU$1)</f>
        <v>0</v>
      </c>
    </row>
    <row r="2863" spans="1:47" ht="15" customHeight="1" x14ac:dyDescent="0.35">
      <c r="A2863" s="6">
        <f>IF(B2862=B2863,A2862,A2862+1)</f>
        <v>1011</v>
      </c>
      <c r="B2863" s="6" t="s">
        <v>583</v>
      </c>
      <c r="C2863" s="6" t="s">
        <v>582</v>
      </c>
      <c r="D2863" s="6" t="s">
        <v>549</v>
      </c>
      <c r="E2863" s="6" t="s">
        <v>548</v>
      </c>
      <c r="F2863" s="4" t="s">
        <v>7</v>
      </c>
      <c r="G2863" s="4" t="s">
        <v>7</v>
      </c>
      <c r="H2863" s="4" t="s">
        <v>8</v>
      </c>
      <c r="I2863" s="4">
        <v>2</v>
      </c>
      <c r="J2863" s="4" t="s">
        <v>112</v>
      </c>
      <c r="K2863" s="4" t="s">
        <v>547</v>
      </c>
      <c r="L2863" s="4" t="s">
        <v>4</v>
      </c>
      <c r="M2863" s="4" t="s">
        <v>584</v>
      </c>
      <c r="N2863" s="4" t="s">
        <v>88</v>
      </c>
      <c r="P2863" s="4" t="s">
        <v>545</v>
      </c>
      <c r="Q2863" s="5" t="s">
        <v>0</v>
      </c>
      <c r="R2863" s="5"/>
      <c r="S2863" s="5" t="str">
        <f>IF(P2863="심사불필요","-",VLOOKUP(K2863,'[1]자격증 backdata'!A:G,7,0))</f>
        <v>필수</v>
      </c>
      <c r="T2863" s="5" t="str">
        <f>IF(S2863="-","-",IF(COUNTIFS(B:B,B2863,S:S,"필수")&gt;0,"자격요건충족","확인필요"))</f>
        <v>자격요건충족</v>
      </c>
      <c r="U2863" s="5"/>
      <c r="W2863" s="5" t="str">
        <f>IF(Q2863="4급","심사불필요",VLOOKUP(K2863,'[1]자격증 backdata'!A:B,2,0))</f>
        <v>심사불필요</v>
      </c>
      <c r="X2863" s="4" t="str">
        <f>IF(R2863="A", MIN(20, SUMIFS(W:W, B:B, B2863, R:R, "A")),IF(R2863="B", MIN(30, SUMIFS(W:W, B:B, B2863, R:R, "B")),"비해당분야"))</f>
        <v>비해당분야</v>
      </c>
      <c r="Y2863" s="4" t="str">
        <f>IF(R2863="C",MIN(30,IF(COUNTIFS(B:B,B2863,W:W,"가1")=1,25,IF(COUNTIFS(B:B,B2863,W:W,"가1")&gt;=2,30,0))+IF(COUNTIFS(B:B,B2863,W:W,"나1")&gt;=4,30,IF(COUNTIFS(B:B,B2863,W:W,"나1")=3,26,IF(COUNTIFS(B:B,B2863,W:W,"나1")=2,22,IF(COUNTIFS(B:B,B2863,W:W,"나1")=1,18,0)))))+MIN(30,IF(COUNTIFS(B:B,B2863,W:W,"가2")=1,25,IF(COUNTIFS(B:B,B2863,W:W,"가2")&gt;=2,30,0))+IF(COUNTIFS(B:B,B2863,W:W,"나2")=3,30,IF(COUNTIFS(B:B,B2863,W:W,"나2")=2,25,IF(COUNTIFS(B:B,B2863,W:W,"나2")=1,20,0)))),"비해당분야")</f>
        <v>비해당분야</v>
      </c>
      <c r="Z2863" s="4" t="str">
        <f>IF(R2863="C",VLOOKUP(K2863,'[1]자격증 backdata'!A:F,6,0),"비해당분야")</f>
        <v>비해당분야</v>
      </c>
      <c r="AA2863" s="4" t="str">
        <f>IF(R2863="C",SUMIF(B:B,B2863,Z:Z),"비해당분야")</f>
        <v>비해당분야</v>
      </c>
      <c r="AB2863" s="4" t="str">
        <f>IF(R2863="C",SUM(Y2863,AA2863),"비해당분야")</f>
        <v>비해당분야</v>
      </c>
      <c r="AC2863" s="4" t="str">
        <f>IF(R2863="C",AB2863,X2863)</f>
        <v>비해당분야</v>
      </c>
      <c r="AD2863" s="4">
        <f>VLOOKUP(K2863,'[1]자격증 backdata'!A:D,4,0)</f>
        <v>0</v>
      </c>
      <c r="AE2863" s="4">
        <f>IF(_xlfn.MAXIFS(AD:AD,B:B,B2863)&gt;10,10,_xlfn.MAXIFS(AD:AD,B:B,B2863))</f>
        <v>5</v>
      </c>
      <c r="AG2863" s="5">
        <f>VLOOKUP(K2863,'[1]자격증 backdata'!A:C,3,0)</f>
        <v>0</v>
      </c>
      <c r="AH2863" s="5">
        <f>COUNTIFS($B:$B,$B2863,$AG:$AG,AH$1)</f>
        <v>0</v>
      </c>
      <c r="AI2863" s="5">
        <f>COUNTIFS($B:$B,$B2863,$AG:$AG,AI$1)</f>
        <v>0</v>
      </c>
      <c r="AJ2863" s="5">
        <f>COUNTIFS($B:$B,$B2863,$AG:$AG,AJ$1)</f>
        <v>0</v>
      </c>
      <c r="AK2863" s="5">
        <f>COUNTIFS($B:$B,$B2863,$AG:$AG,AK$1)</f>
        <v>0</v>
      </c>
      <c r="AL2863" s="5">
        <f>COUNTIFS($B:$B,$B2863,$AG:$AG,AL$1)</f>
        <v>0</v>
      </c>
      <c r="AM2863" s="5">
        <f>COUNTIFS($B:$B,$B2863,$AG:$AG,AM$1)</f>
        <v>0</v>
      </c>
      <c r="AN2863" s="5">
        <f>COUNTIFS($B:$B,$B2863,$AG:$AG,AN$1)</f>
        <v>0</v>
      </c>
      <c r="AO2863" s="5">
        <f>COUNTIFS($B:$B,$B2863,$AG:$AG,AO$1)</f>
        <v>0</v>
      </c>
      <c r="AP2863" s="5">
        <f>COUNTIFS($B:$B,$B2863,$AG:$AG,AP$1)</f>
        <v>0</v>
      </c>
      <c r="AQ2863" s="5">
        <f>COUNTIFS($B:$B,$B2863,$AG:$AG,AQ$1)</f>
        <v>0</v>
      </c>
      <c r="AR2863" s="5">
        <f>COUNTIFS($B:$B,$B2863,$AG:$AG,AR$1)</f>
        <v>0</v>
      </c>
      <c r="AS2863" s="5">
        <f>COUNTIFS($B:$B,$B2863,$AG:$AG,AS$1)</f>
        <v>0</v>
      </c>
      <c r="AT2863" s="5">
        <f>COUNTIFS($B:$B,$B2863,$AG:$AG,AT$1)</f>
        <v>0</v>
      </c>
      <c r="AU2863" s="5">
        <f>COUNTIFS($B:$B,$B2863,$AG:$AG,AU$1)</f>
        <v>0</v>
      </c>
    </row>
    <row r="2864" spans="1:47" ht="15" customHeight="1" x14ac:dyDescent="0.35">
      <c r="A2864" s="6">
        <f>IF(B2863=B2864,A2863,A2863+1)</f>
        <v>1011</v>
      </c>
      <c r="B2864" s="6" t="s">
        <v>583</v>
      </c>
      <c r="C2864" s="6" t="s">
        <v>582</v>
      </c>
      <c r="D2864" s="6" t="s">
        <v>549</v>
      </c>
      <c r="E2864" s="6" t="s">
        <v>548</v>
      </c>
      <c r="F2864" s="4" t="s">
        <v>7</v>
      </c>
      <c r="G2864" s="4" t="s">
        <v>7</v>
      </c>
      <c r="H2864" s="4" t="s">
        <v>8</v>
      </c>
      <c r="I2864" s="4">
        <v>3</v>
      </c>
      <c r="J2864" s="4" t="s">
        <v>106</v>
      </c>
      <c r="K2864" s="4" t="s">
        <v>581</v>
      </c>
      <c r="L2864" s="4" t="s">
        <v>55</v>
      </c>
      <c r="M2864" s="4" t="s">
        <v>580</v>
      </c>
      <c r="N2864" s="4" t="s">
        <v>579</v>
      </c>
      <c r="P2864" s="4" t="s">
        <v>545</v>
      </c>
      <c r="Q2864" s="5" t="s">
        <v>0</v>
      </c>
      <c r="R2864" s="5"/>
      <c r="S2864" s="5">
        <f>IF(P2864="심사불필요","-",VLOOKUP(K2864,'[1]자격증 backdata'!A:G,7,0))</f>
        <v>0</v>
      </c>
      <c r="T2864" s="5" t="str">
        <f>IF(S2864="-","-",IF(COUNTIFS(B:B,B2864,S:S,"필수")&gt;0,"자격요건충족","확인필요"))</f>
        <v>자격요건충족</v>
      </c>
      <c r="U2864" s="5"/>
      <c r="W2864" s="5" t="str">
        <f>IF(Q2864="4급","심사불필요",VLOOKUP(K2864,'[1]자격증 backdata'!A:B,2,0))</f>
        <v>심사불필요</v>
      </c>
      <c r="X2864" s="4" t="str">
        <f>IF(R2864="A", MIN(20, SUMIFS(W:W, B:B, B2864, R:R, "A")),IF(R2864="B", MIN(30, SUMIFS(W:W, B:B, B2864, R:R, "B")),"비해당분야"))</f>
        <v>비해당분야</v>
      </c>
      <c r="Y2864" s="4" t="str">
        <f>IF(R2864="C",MIN(30,IF(COUNTIFS(B:B,B2864,W:W,"가1")=1,25,IF(COUNTIFS(B:B,B2864,W:W,"가1")&gt;=2,30,0))+IF(COUNTIFS(B:B,B2864,W:W,"나1")&gt;=4,30,IF(COUNTIFS(B:B,B2864,W:W,"나1")=3,26,IF(COUNTIFS(B:B,B2864,W:W,"나1")=2,22,IF(COUNTIFS(B:B,B2864,W:W,"나1")=1,18,0)))))+MIN(30,IF(COUNTIFS(B:B,B2864,W:W,"가2")=1,25,IF(COUNTIFS(B:B,B2864,W:W,"가2")&gt;=2,30,0))+IF(COUNTIFS(B:B,B2864,W:W,"나2")=3,30,IF(COUNTIFS(B:B,B2864,W:W,"나2")=2,25,IF(COUNTIFS(B:B,B2864,W:W,"나2")=1,20,0)))),"비해당분야")</f>
        <v>비해당분야</v>
      </c>
      <c r="Z2864" s="4" t="str">
        <f>IF(R2864="C",VLOOKUP(K2864,'[1]자격증 backdata'!A:F,6,0),"비해당분야")</f>
        <v>비해당분야</v>
      </c>
      <c r="AA2864" s="4" t="str">
        <f>IF(R2864="C",SUMIF(B:B,B2864,Z:Z),"비해당분야")</f>
        <v>비해당분야</v>
      </c>
      <c r="AB2864" s="4" t="str">
        <f>IF(R2864="C",SUM(Y2864,AA2864),"비해당분야")</f>
        <v>비해당분야</v>
      </c>
      <c r="AC2864" s="4" t="str">
        <f>IF(R2864="C",AB2864,X2864)</f>
        <v>비해당분야</v>
      </c>
      <c r="AD2864" s="4">
        <f>VLOOKUP(K2864,'[1]자격증 backdata'!A:D,4,0)</f>
        <v>0</v>
      </c>
      <c r="AE2864" s="4">
        <f>IF(_xlfn.MAXIFS(AD:AD,B:B,B2864)&gt;10,10,_xlfn.MAXIFS(AD:AD,B:B,B2864))</f>
        <v>5</v>
      </c>
      <c r="AG2864" s="5">
        <f>VLOOKUP(K2864,'[1]자격증 backdata'!A:C,3,0)</f>
        <v>0</v>
      </c>
      <c r="AH2864" s="5">
        <f>COUNTIFS($B:$B,$B2864,$AG:$AG,AH$1)</f>
        <v>0</v>
      </c>
      <c r="AI2864" s="5">
        <f>COUNTIFS($B:$B,$B2864,$AG:$AG,AI$1)</f>
        <v>0</v>
      </c>
      <c r="AJ2864" s="5">
        <f>COUNTIFS($B:$B,$B2864,$AG:$AG,AJ$1)</f>
        <v>0</v>
      </c>
      <c r="AK2864" s="5">
        <f>COUNTIFS($B:$B,$B2864,$AG:$AG,AK$1)</f>
        <v>0</v>
      </c>
      <c r="AL2864" s="5">
        <f>COUNTIFS($B:$B,$B2864,$AG:$AG,AL$1)</f>
        <v>0</v>
      </c>
      <c r="AM2864" s="5">
        <f>COUNTIFS($B:$B,$B2864,$AG:$AG,AM$1)</f>
        <v>0</v>
      </c>
      <c r="AN2864" s="5">
        <f>COUNTIFS($B:$B,$B2864,$AG:$AG,AN$1)</f>
        <v>0</v>
      </c>
      <c r="AO2864" s="5">
        <f>COUNTIFS($B:$B,$B2864,$AG:$AG,AO$1)</f>
        <v>0</v>
      </c>
      <c r="AP2864" s="5">
        <f>COUNTIFS($B:$B,$B2864,$AG:$AG,AP$1)</f>
        <v>0</v>
      </c>
      <c r="AQ2864" s="5">
        <f>COUNTIFS($B:$B,$B2864,$AG:$AG,AQ$1)</f>
        <v>0</v>
      </c>
      <c r="AR2864" s="5">
        <f>COUNTIFS($B:$B,$B2864,$AG:$AG,AR$1)</f>
        <v>0</v>
      </c>
      <c r="AS2864" s="5">
        <f>COUNTIFS($B:$B,$B2864,$AG:$AG,AS$1)</f>
        <v>0</v>
      </c>
      <c r="AT2864" s="5">
        <f>COUNTIFS($B:$B,$B2864,$AG:$AG,AT$1)</f>
        <v>0</v>
      </c>
      <c r="AU2864" s="5">
        <f>COUNTIFS($B:$B,$B2864,$AG:$AG,AU$1)</f>
        <v>0</v>
      </c>
    </row>
    <row r="2865" spans="1:47" ht="15" customHeight="1" x14ac:dyDescent="0.35">
      <c r="A2865" s="3">
        <f>IF(B2864=B2865,A2864,A2864+1)</f>
        <v>1012</v>
      </c>
      <c r="B2865" s="3" t="s">
        <v>578</v>
      </c>
      <c r="C2865" s="3" t="s">
        <v>577</v>
      </c>
      <c r="D2865" s="3" t="s">
        <v>549</v>
      </c>
      <c r="E2865" s="3" t="s">
        <v>548</v>
      </c>
      <c r="F2865" s="4" t="s">
        <v>568</v>
      </c>
      <c r="G2865" s="4" t="s">
        <v>568</v>
      </c>
      <c r="H2865" s="4" t="s">
        <v>568</v>
      </c>
      <c r="I2865" s="3">
        <v>1</v>
      </c>
      <c r="J2865" s="3" t="s">
        <v>570</v>
      </c>
      <c r="K2865" s="3" t="s">
        <v>569</v>
      </c>
      <c r="L2865" s="3" t="s">
        <v>568</v>
      </c>
      <c r="M2865" s="3" t="s">
        <v>568</v>
      </c>
      <c r="N2865" s="3" t="s">
        <v>568</v>
      </c>
      <c r="P2865" s="3" t="s">
        <v>567</v>
      </c>
      <c r="Q2865" s="2" t="s">
        <v>0</v>
      </c>
      <c r="R2865" s="2"/>
      <c r="S2865" s="2" t="str">
        <f>IF(P2865="심사불필요","-",VLOOKUP(K2865,'[1]자격증 backdata'!A:G,7,0))</f>
        <v>-</v>
      </c>
      <c r="T2865" s="2" t="str">
        <f>IF(S2865="-","-",IF(COUNTIFS(B:B,B2865,S:S,"필수")&gt;0,"자격요건충족","확인필요"))</f>
        <v>-</v>
      </c>
      <c r="U2865" s="2" t="s">
        <v>566</v>
      </c>
      <c r="W2865" s="2" t="str">
        <f>IF(Q2865="4급","심사불필요",VLOOKUP(K2865,'[1]자격증 backdata'!A:B,2,0))</f>
        <v>심사불필요</v>
      </c>
      <c r="X2865" s="3" t="str">
        <f>IF(R2865="A", MIN(20, SUMIFS(W:W, B:B, B2865, R:R, "A")),IF(R2865="B", MIN(30, SUMIFS(W:W, B:B, B2865, R:R, "B")),"비해당분야"))</f>
        <v>비해당분야</v>
      </c>
      <c r="Y2865" s="3" t="str">
        <f>IF(R2865="C",MIN(30,IF(COUNTIFS(B:B,B2865,W:W,"가1")=1,25,IF(COUNTIFS(B:B,B2865,W:W,"가1")&gt;=2,30,0))+IF(COUNTIFS(B:B,B2865,W:W,"나1")&gt;=4,30,IF(COUNTIFS(B:B,B2865,W:W,"나1")=3,26,IF(COUNTIFS(B:B,B2865,W:W,"나1")=2,22,IF(COUNTIFS(B:B,B2865,W:W,"나1")=1,18,0)))))+MIN(30,IF(COUNTIFS(B:B,B2865,W:W,"가2")=1,25,IF(COUNTIFS(B:B,B2865,W:W,"가2")&gt;=2,30,0))+IF(COUNTIFS(B:B,B2865,W:W,"나2")=3,30,IF(COUNTIFS(B:B,B2865,W:W,"나2")=2,25,IF(COUNTIFS(B:B,B2865,W:W,"나2")=1,20,0)))),"비해당분야")</f>
        <v>비해당분야</v>
      </c>
      <c r="Z2865" s="3" t="str">
        <f>IF(R2865="C",VLOOKUP(K2865,'[1]자격증 backdata'!A:F,6,0),"비해당분야")</f>
        <v>비해당분야</v>
      </c>
      <c r="AA2865" s="3" t="str">
        <f>IF(R2865="C",SUMIF(B:B,B2865,Z:Z),"비해당분야")</f>
        <v>비해당분야</v>
      </c>
      <c r="AB2865" s="3" t="str">
        <f>IF(R2865="C",SUM(Y2865,AA2865),"비해당분야")</f>
        <v>비해당분야</v>
      </c>
      <c r="AC2865" s="3" t="str">
        <f>IF(R2865="C",AB2865,X2865)</f>
        <v>비해당분야</v>
      </c>
      <c r="AD2865" s="3">
        <f>VLOOKUP(K2865,'[1]자격증 backdata'!A:D,4,0)</f>
        <v>0</v>
      </c>
      <c r="AE2865" s="3">
        <f>IF(_xlfn.MAXIFS(AD:AD,B:B,B2865)&gt;10,10,_xlfn.MAXIFS(AD:AD,B:B,B2865))</f>
        <v>0</v>
      </c>
      <c r="AG2865" s="2">
        <f>VLOOKUP(K2865,'[1]자격증 backdata'!A:C,3,0)</f>
        <v>0</v>
      </c>
      <c r="AH2865" s="2">
        <f>COUNTIFS($B:$B,$B2865,$AG:$AG,AH$1)</f>
        <v>0</v>
      </c>
      <c r="AI2865" s="2">
        <f>COUNTIFS($B:$B,$B2865,$AG:$AG,AI$1)</f>
        <v>0</v>
      </c>
      <c r="AJ2865" s="2">
        <f>COUNTIFS($B:$B,$B2865,$AG:$AG,AJ$1)</f>
        <v>0</v>
      </c>
      <c r="AK2865" s="2">
        <f>COUNTIFS($B:$B,$B2865,$AG:$AG,AK$1)</f>
        <v>0</v>
      </c>
      <c r="AL2865" s="2">
        <f>COUNTIFS($B:$B,$B2865,$AG:$AG,AL$1)</f>
        <v>0</v>
      </c>
      <c r="AM2865" s="2">
        <f>COUNTIFS($B:$B,$B2865,$AG:$AG,AM$1)</f>
        <v>0</v>
      </c>
      <c r="AN2865" s="2">
        <f>COUNTIFS($B:$B,$B2865,$AG:$AG,AN$1)</f>
        <v>0</v>
      </c>
      <c r="AO2865" s="2">
        <f>COUNTIFS($B:$B,$B2865,$AG:$AG,AO$1)</f>
        <v>0</v>
      </c>
      <c r="AP2865" s="2">
        <f>COUNTIFS($B:$B,$B2865,$AG:$AG,AP$1)</f>
        <v>0</v>
      </c>
      <c r="AQ2865" s="2">
        <f>COUNTIFS($B:$B,$B2865,$AG:$AG,AQ$1)</f>
        <v>0</v>
      </c>
      <c r="AR2865" s="2">
        <f>COUNTIFS($B:$B,$B2865,$AG:$AG,AR$1)</f>
        <v>0</v>
      </c>
      <c r="AS2865" s="2">
        <f>COUNTIFS($B:$B,$B2865,$AG:$AG,AS$1)</f>
        <v>0</v>
      </c>
      <c r="AT2865" s="2">
        <f>COUNTIFS($B:$B,$B2865,$AG:$AG,AT$1)</f>
        <v>0</v>
      </c>
      <c r="AU2865" s="2">
        <f>COUNTIFS($B:$B,$B2865,$AG:$AG,AU$1)</f>
        <v>0</v>
      </c>
    </row>
    <row r="2866" spans="1:47" ht="15" customHeight="1" x14ac:dyDescent="0.35">
      <c r="A2866" s="4">
        <f>IF(B2865=B2866,A2865,A2865+1)</f>
        <v>1013</v>
      </c>
      <c r="B2866" s="4" t="s">
        <v>576</v>
      </c>
      <c r="C2866" s="4" t="s">
        <v>575</v>
      </c>
      <c r="D2866" s="4" t="s">
        <v>549</v>
      </c>
      <c r="E2866" s="4" t="s">
        <v>548</v>
      </c>
      <c r="F2866" s="4" t="s">
        <v>7</v>
      </c>
      <c r="G2866" s="4" t="s">
        <v>7</v>
      </c>
      <c r="H2866" s="4" t="s">
        <v>8</v>
      </c>
      <c r="I2866" s="4">
        <v>1</v>
      </c>
      <c r="J2866" s="4" t="s">
        <v>69</v>
      </c>
      <c r="K2866" s="4" t="s">
        <v>574</v>
      </c>
      <c r="L2866" s="4" t="s">
        <v>36</v>
      </c>
      <c r="M2866" s="4" t="s">
        <v>573</v>
      </c>
      <c r="N2866" s="4" t="s">
        <v>34</v>
      </c>
      <c r="P2866" s="4" t="s">
        <v>567</v>
      </c>
      <c r="Q2866" s="5" t="s">
        <v>0</v>
      </c>
      <c r="R2866" s="5"/>
      <c r="S2866" s="5" t="str">
        <f>IF(P2866="심사불필요","-",VLOOKUP(K2866,'[1]자격증 backdata'!A:G,7,0))</f>
        <v>-</v>
      </c>
      <c r="T2866" s="5" t="str">
        <f>IF(S2866="-","-",IF(COUNTIFS(B:B,B2866,S:S,"필수")&gt;0,"자격요건충족","확인필요"))</f>
        <v>-</v>
      </c>
      <c r="U2866" s="5" t="s">
        <v>566</v>
      </c>
      <c r="W2866" s="5" t="str">
        <f>IF(Q2866="4급","심사불필요",VLOOKUP(K2866,'[1]자격증 backdata'!A:B,2,0))</f>
        <v>심사불필요</v>
      </c>
      <c r="X2866" s="4" t="str">
        <f>IF(R2866="A", MIN(20, SUMIFS(W:W, B:B, B2866, R:R, "A")),IF(R2866="B", MIN(30, SUMIFS(W:W, B:B, B2866, R:R, "B")),"비해당분야"))</f>
        <v>비해당분야</v>
      </c>
      <c r="Y2866" s="4" t="str">
        <f>IF(R2866="C",MIN(30,IF(COUNTIFS(B:B,B2866,W:W,"가1")=1,25,IF(COUNTIFS(B:B,B2866,W:W,"가1")&gt;=2,30,0))+IF(COUNTIFS(B:B,B2866,W:W,"나1")&gt;=4,30,IF(COUNTIFS(B:B,B2866,W:W,"나1")=3,26,IF(COUNTIFS(B:B,B2866,W:W,"나1")=2,22,IF(COUNTIFS(B:B,B2866,W:W,"나1")=1,18,0)))))+MIN(30,IF(COUNTIFS(B:B,B2866,W:W,"가2")=1,25,IF(COUNTIFS(B:B,B2866,W:W,"가2")&gt;=2,30,0))+IF(COUNTIFS(B:B,B2866,W:W,"나2")=3,30,IF(COUNTIFS(B:B,B2866,W:W,"나2")=2,25,IF(COUNTIFS(B:B,B2866,W:W,"나2")=1,20,0)))),"비해당분야")</f>
        <v>비해당분야</v>
      </c>
      <c r="Z2866" s="4" t="str">
        <f>IF(R2866="C",VLOOKUP(K2866,'[1]자격증 backdata'!A:F,6,0),"비해당분야")</f>
        <v>비해당분야</v>
      </c>
      <c r="AA2866" s="4" t="str">
        <f>IF(R2866="C",SUMIF(B:B,B2866,Z:Z),"비해당분야")</f>
        <v>비해당분야</v>
      </c>
      <c r="AB2866" s="4" t="str">
        <f>IF(R2866="C",SUM(Y2866,AA2866),"비해당분야")</f>
        <v>비해당분야</v>
      </c>
      <c r="AC2866" s="4" t="str">
        <f>IF(R2866="C",AB2866,X2866)</f>
        <v>비해당분야</v>
      </c>
      <c r="AD2866" s="4">
        <f>VLOOKUP(K2866,'[1]자격증 backdata'!A:D,4,0)</f>
        <v>5</v>
      </c>
      <c r="AE2866" s="4">
        <f>IF(_xlfn.MAXIFS(AD:AD,B:B,B2866)&gt;10,10,_xlfn.MAXIFS(AD:AD,B:B,B2866))</f>
        <v>5</v>
      </c>
      <c r="AG2866" s="5">
        <f>VLOOKUP(K2866,'[1]자격증 backdata'!A:C,3,0)</f>
        <v>0</v>
      </c>
      <c r="AH2866" s="5">
        <f>COUNTIFS($B:$B,$B2866,$AG:$AG,AH$1)</f>
        <v>0</v>
      </c>
      <c r="AI2866" s="5">
        <f>COUNTIFS($B:$B,$B2866,$AG:$AG,AI$1)</f>
        <v>0</v>
      </c>
      <c r="AJ2866" s="5">
        <f>COUNTIFS($B:$B,$B2866,$AG:$AG,AJ$1)</f>
        <v>0</v>
      </c>
      <c r="AK2866" s="5">
        <f>COUNTIFS($B:$B,$B2866,$AG:$AG,AK$1)</f>
        <v>0</v>
      </c>
      <c r="AL2866" s="5">
        <f>COUNTIFS($B:$B,$B2866,$AG:$AG,AL$1)</f>
        <v>0</v>
      </c>
      <c r="AM2866" s="5">
        <f>COUNTIFS($B:$B,$B2866,$AG:$AG,AM$1)</f>
        <v>0</v>
      </c>
      <c r="AN2866" s="5">
        <f>COUNTIFS($B:$B,$B2866,$AG:$AG,AN$1)</f>
        <v>0</v>
      </c>
      <c r="AO2866" s="5">
        <f>COUNTIFS($B:$B,$B2866,$AG:$AG,AO$1)</f>
        <v>0</v>
      </c>
      <c r="AP2866" s="5">
        <f>COUNTIFS($B:$B,$B2866,$AG:$AG,AP$1)</f>
        <v>0</v>
      </c>
      <c r="AQ2866" s="5">
        <f>COUNTIFS($B:$B,$B2866,$AG:$AG,AQ$1)</f>
        <v>0</v>
      </c>
      <c r="AR2866" s="5">
        <f>COUNTIFS($B:$B,$B2866,$AG:$AG,AR$1)</f>
        <v>0</v>
      </c>
      <c r="AS2866" s="5">
        <f>COUNTIFS($B:$B,$B2866,$AG:$AG,AS$1)</f>
        <v>0</v>
      </c>
      <c r="AT2866" s="5">
        <f>COUNTIFS($B:$B,$B2866,$AG:$AG,AT$1)</f>
        <v>0</v>
      </c>
      <c r="AU2866" s="5">
        <f>COUNTIFS($B:$B,$B2866,$AG:$AG,AU$1)</f>
        <v>0</v>
      </c>
    </row>
    <row r="2867" spans="1:47" ht="15" customHeight="1" x14ac:dyDescent="0.35">
      <c r="A2867" s="3">
        <f>IF(B2866=B2867,A2866,A2866+1)</f>
        <v>1014</v>
      </c>
      <c r="B2867" s="3" t="s">
        <v>572</v>
      </c>
      <c r="C2867" s="3" t="s">
        <v>571</v>
      </c>
      <c r="D2867" s="3" t="s">
        <v>549</v>
      </c>
      <c r="E2867" s="3" t="s">
        <v>548</v>
      </c>
      <c r="F2867" s="4" t="s">
        <v>568</v>
      </c>
      <c r="G2867" s="4" t="s">
        <v>568</v>
      </c>
      <c r="H2867" s="4" t="s">
        <v>568</v>
      </c>
      <c r="I2867" s="3">
        <v>1</v>
      </c>
      <c r="J2867" s="3" t="s">
        <v>570</v>
      </c>
      <c r="K2867" s="3" t="s">
        <v>569</v>
      </c>
      <c r="L2867" s="3" t="s">
        <v>568</v>
      </c>
      <c r="M2867" s="3" t="s">
        <v>568</v>
      </c>
      <c r="N2867" s="3" t="s">
        <v>568</v>
      </c>
      <c r="P2867" s="3" t="s">
        <v>567</v>
      </c>
      <c r="Q2867" s="2" t="s">
        <v>0</v>
      </c>
      <c r="R2867" s="2"/>
      <c r="S2867" s="2" t="str">
        <f>IF(P2867="심사불필요","-",VLOOKUP(K2867,'[1]자격증 backdata'!A:G,7,0))</f>
        <v>-</v>
      </c>
      <c r="T2867" s="2" t="str">
        <f>IF(S2867="-","-",IF(COUNTIFS(B:B,B2867,S:S,"필수")&gt;0,"자격요건충족","확인필요"))</f>
        <v>-</v>
      </c>
      <c r="U2867" s="2" t="s">
        <v>566</v>
      </c>
      <c r="W2867" s="2" t="str">
        <f>IF(Q2867="4급","심사불필요",VLOOKUP(K2867,'[1]자격증 backdata'!A:B,2,0))</f>
        <v>심사불필요</v>
      </c>
      <c r="X2867" s="3" t="str">
        <f>IF(R2867="A", MIN(20, SUMIFS(W:W, B:B, B2867, R:R, "A")),IF(R2867="B", MIN(30, SUMIFS(W:W, B:B, B2867, R:R, "B")),"비해당분야"))</f>
        <v>비해당분야</v>
      </c>
      <c r="Y2867" s="3" t="str">
        <f>IF(R2867="C",MIN(30,IF(COUNTIFS(B:B,B2867,W:W,"가1")=1,25,IF(COUNTIFS(B:B,B2867,W:W,"가1")&gt;=2,30,0))+IF(COUNTIFS(B:B,B2867,W:W,"나1")&gt;=4,30,IF(COUNTIFS(B:B,B2867,W:W,"나1")=3,26,IF(COUNTIFS(B:B,B2867,W:W,"나1")=2,22,IF(COUNTIFS(B:B,B2867,W:W,"나1")=1,18,0)))))+MIN(30,IF(COUNTIFS(B:B,B2867,W:W,"가2")=1,25,IF(COUNTIFS(B:B,B2867,W:W,"가2")&gt;=2,30,0))+IF(COUNTIFS(B:B,B2867,W:W,"나2")=3,30,IF(COUNTIFS(B:B,B2867,W:W,"나2")=2,25,IF(COUNTIFS(B:B,B2867,W:W,"나2")=1,20,0)))),"비해당분야")</f>
        <v>비해당분야</v>
      </c>
      <c r="Z2867" s="3" t="str">
        <f>IF(R2867="C",VLOOKUP(K2867,'[1]자격증 backdata'!A:F,6,0),"비해당분야")</f>
        <v>비해당분야</v>
      </c>
      <c r="AA2867" s="3" t="str">
        <f>IF(R2867="C",SUMIF(B:B,B2867,Z:Z),"비해당분야")</f>
        <v>비해당분야</v>
      </c>
      <c r="AB2867" s="3" t="str">
        <f>IF(R2867="C",SUM(Y2867,AA2867),"비해당분야")</f>
        <v>비해당분야</v>
      </c>
      <c r="AC2867" s="3" t="str">
        <f>IF(R2867="C",AB2867,X2867)</f>
        <v>비해당분야</v>
      </c>
      <c r="AD2867" s="3">
        <f>VLOOKUP(K2867,'[1]자격증 backdata'!A:D,4,0)</f>
        <v>0</v>
      </c>
      <c r="AE2867" s="3">
        <f>IF(_xlfn.MAXIFS(AD:AD,B:B,B2867)&gt;10,10,_xlfn.MAXIFS(AD:AD,B:B,B2867))</f>
        <v>0</v>
      </c>
      <c r="AG2867" s="2">
        <f>VLOOKUP(K2867,'[1]자격증 backdata'!A:C,3,0)</f>
        <v>0</v>
      </c>
      <c r="AH2867" s="2">
        <f>COUNTIFS($B:$B,$B2867,$AG:$AG,AH$1)</f>
        <v>0</v>
      </c>
      <c r="AI2867" s="2">
        <f>COUNTIFS($B:$B,$B2867,$AG:$AG,AI$1)</f>
        <v>0</v>
      </c>
      <c r="AJ2867" s="2">
        <f>COUNTIFS($B:$B,$B2867,$AG:$AG,AJ$1)</f>
        <v>0</v>
      </c>
      <c r="AK2867" s="2">
        <f>COUNTIFS($B:$B,$B2867,$AG:$AG,AK$1)</f>
        <v>0</v>
      </c>
      <c r="AL2867" s="2">
        <f>COUNTIFS($B:$B,$B2867,$AG:$AG,AL$1)</f>
        <v>0</v>
      </c>
      <c r="AM2867" s="2">
        <f>COUNTIFS($B:$B,$B2867,$AG:$AG,AM$1)</f>
        <v>0</v>
      </c>
      <c r="AN2867" s="2">
        <f>COUNTIFS($B:$B,$B2867,$AG:$AG,AN$1)</f>
        <v>0</v>
      </c>
      <c r="AO2867" s="2">
        <f>COUNTIFS($B:$B,$B2867,$AG:$AG,AO$1)</f>
        <v>0</v>
      </c>
      <c r="AP2867" s="2">
        <f>COUNTIFS($B:$B,$B2867,$AG:$AG,AP$1)</f>
        <v>0</v>
      </c>
      <c r="AQ2867" s="2">
        <f>COUNTIFS($B:$B,$B2867,$AG:$AG,AQ$1)</f>
        <v>0</v>
      </c>
      <c r="AR2867" s="2">
        <f>COUNTIFS($B:$B,$B2867,$AG:$AG,AR$1)</f>
        <v>0</v>
      </c>
      <c r="AS2867" s="2">
        <f>COUNTIFS($B:$B,$B2867,$AG:$AG,AS$1)</f>
        <v>0</v>
      </c>
      <c r="AT2867" s="2">
        <f>COUNTIFS($B:$B,$B2867,$AG:$AG,AT$1)</f>
        <v>0</v>
      </c>
      <c r="AU2867" s="2">
        <f>COUNTIFS($B:$B,$B2867,$AG:$AG,AU$1)</f>
        <v>0</v>
      </c>
    </row>
    <row r="2868" spans="1:47" ht="15" customHeight="1" x14ac:dyDescent="0.35">
      <c r="A2868" s="4">
        <f>IF(B2867=B2868,A2867,A2867+1)</f>
        <v>1015</v>
      </c>
      <c r="B2868" s="4" t="s">
        <v>551</v>
      </c>
      <c r="C2868" s="4" t="s">
        <v>550</v>
      </c>
      <c r="D2868" s="4" t="s">
        <v>549</v>
      </c>
      <c r="E2868" s="4" t="s">
        <v>548</v>
      </c>
      <c r="F2868" s="4" t="s">
        <v>7</v>
      </c>
      <c r="G2868" s="4" t="s">
        <v>7</v>
      </c>
      <c r="H2868" s="4" t="s">
        <v>8</v>
      </c>
      <c r="I2868" s="4">
        <v>1</v>
      </c>
      <c r="J2868" s="4" t="s">
        <v>38</v>
      </c>
      <c r="K2868" s="4" t="s">
        <v>565</v>
      </c>
      <c r="L2868" s="4" t="s">
        <v>36</v>
      </c>
      <c r="M2868" s="4" t="s">
        <v>564</v>
      </c>
      <c r="N2868" s="4" t="s">
        <v>563</v>
      </c>
      <c r="P2868" s="4" t="s">
        <v>545</v>
      </c>
      <c r="Q2868" s="5" t="s">
        <v>0</v>
      </c>
      <c r="R2868" s="5"/>
      <c r="S2868" s="5">
        <f>IF(P2868="심사불필요","-",VLOOKUP(K2868,'[1]자격증 backdata'!A:G,7,0))</f>
        <v>0</v>
      </c>
      <c r="T2868" s="5" t="str">
        <f>IF(S2868="-","-",IF(COUNTIFS(B:B,B2868,S:S,"필수")&gt;0,"자격요건충족","확인필요"))</f>
        <v>자격요건충족</v>
      </c>
      <c r="U2868" s="5" t="s">
        <v>562</v>
      </c>
      <c r="W2868" s="5" t="str">
        <f>IF(Q2868="4급","심사불필요",VLOOKUP(K2868,'[1]자격증 backdata'!A:B,2,0))</f>
        <v>심사불필요</v>
      </c>
      <c r="X2868" s="4" t="str">
        <f>IF(R2868="A", MIN(20, SUMIFS(W:W, B:B, B2868, R:R, "A")),IF(R2868="B", MIN(30, SUMIFS(W:W, B:B, B2868, R:R, "B")),"비해당분야"))</f>
        <v>비해당분야</v>
      </c>
      <c r="Y2868" s="4" t="str">
        <f>IF(R2868="C",MIN(30,IF(COUNTIFS(B:B,B2868,W:W,"가1")=1,25,IF(COUNTIFS(B:B,B2868,W:W,"가1")&gt;=2,30,0))+IF(COUNTIFS(B:B,B2868,W:W,"나1")&gt;=4,30,IF(COUNTIFS(B:B,B2868,W:W,"나1")=3,26,IF(COUNTIFS(B:B,B2868,W:W,"나1")=2,22,IF(COUNTIFS(B:B,B2868,W:W,"나1")=1,18,0)))))+MIN(30,IF(COUNTIFS(B:B,B2868,W:W,"가2")=1,25,IF(COUNTIFS(B:B,B2868,W:W,"가2")&gt;=2,30,0))+IF(COUNTIFS(B:B,B2868,W:W,"나2")=3,30,IF(COUNTIFS(B:B,B2868,W:W,"나2")=2,25,IF(COUNTIFS(B:B,B2868,W:W,"나2")=1,20,0)))),"비해당분야")</f>
        <v>비해당분야</v>
      </c>
      <c r="Z2868" s="4" t="str">
        <f>IF(R2868="C",VLOOKUP(K2868,'[1]자격증 backdata'!A:F,6,0),"비해당분야")</f>
        <v>비해당분야</v>
      </c>
      <c r="AA2868" s="4" t="str">
        <f>IF(R2868="C",SUMIF(B:B,B2868,Z:Z),"비해당분야")</f>
        <v>비해당분야</v>
      </c>
      <c r="AB2868" s="4" t="str">
        <f>IF(R2868="C",SUM(Y2868,AA2868),"비해당분야")</f>
        <v>비해당분야</v>
      </c>
      <c r="AC2868" s="4" t="str">
        <f>IF(R2868="C",AB2868,X2868)</f>
        <v>비해당분야</v>
      </c>
      <c r="AD2868" s="4">
        <f>VLOOKUP(K2868,'[1]자격증 backdata'!A:D,4,0)</f>
        <v>5</v>
      </c>
      <c r="AE2868" s="4">
        <f>IF(_xlfn.MAXIFS(AD:AD,B:B,B2868)&gt;10,10,_xlfn.MAXIFS(AD:AD,B:B,B2868))</f>
        <v>5</v>
      </c>
      <c r="AG2868" s="5">
        <f>VLOOKUP(K2868,'[1]자격증 backdata'!A:C,3,0)</f>
        <v>0</v>
      </c>
      <c r="AH2868" s="5">
        <f>COUNTIFS($B:$B,$B2868,$AG:$AG,AH$1)</f>
        <v>0</v>
      </c>
      <c r="AI2868" s="5">
        <f>COUNTIFS($B:$B,$B2868,$AG:$AG,AI$1)</f>
        <v>0</v>
      </c>
      <c r="AJ2868" s="5">
        <f>COUNTIFS($B:$B,$B2868,$AG:$AG,AJ$1)</f>
        <v>0</v>
      </c>
      <c r="AK2868" s="5">
        <f>COUNTIFS($B:$B,$B2868,$AG:$AG,AK$1)</f>
        <v>0</v>
      </c>
      <c r="AL2868" s="5">
        <f>COUNTIFS($B:$B,$B2868,$AG:$AG,AL$1)</f>
        <v>0</v>
      </c>
      <c r="AM2868" s="5">
        <f>COUNTIFS($B:$B,$B2868,$AG:$AG,AM$1)</f>
        <v>0</v>
      </c>
      <c r="AN2868" s="5">
        <f>COUNTIFS($B:$B,$B2868,$AG:$AG,AN$1)</f>
        <v>0</v>
      </c>
      <c r="AO2868" s="5">
        <f>COUNTIFS($B:$B,$B2868,$AG:$AG,AO$1)</f>
        <v>0</v>
      </c>
      <c r="AP2868" s="5">
        <f>COUNTIFS($B:$B,$B2868,$AG:$AG,AP$1)</f>
        <v>0</v>
      </c>
      <c r="AQ2868" s="5">
        <f>COUNTIFS($B:$B,$B2868,$AG:$AG,AQ$1)</f>
        <v>0</v>
      </c>
      <c r="AR2868" s="5">
        <f>COUNTIFS($B:$B,$B2868,$AG:$AG,AR$1)</f>
        <v>0</v>
      </c>
      <c r="AS2868" s="5">
        <f>COUNTIFS($B:$B,$B2868,$AG:$AG,AS$1)</f>
        <v>0</v>
      </c>
      <c r="AT2868" s="5">
        <f>COUNTIFS($B:$B,$B2868,$AG:$AG,AT$1)</f>
        <v>0</v>
      </c>
      <c r="AU2868" s="5">
        <f>COUNTIFS($B:$B,$B2868,$AG:$AG,AU$1)</f>
        <v>0</v>
      </c>
    </row>
    <row r="2869" spans="1:47" ht="15" customHeight="1" x14ac:dyDescent="0.35">
      <c r="A2869" s="6">
        <f>IF(B2868=B2869,A2868,A2868+1)</f>
        <v>1015</v>
      </c>
      <c r="B2869" s="6" t="s">
        <v>551</v>
      </c>
      <c r="C2869" s="6" t="s">
        <v>550</v>
      </c>
      <c r="D2869" s="6" t="s">
        <v>549</v>
      </c>
      <c r="E2869" s="6" t="s">
        <v>548</v>
      </c>
      <c r="F2869" s="4" t="s">
        <v>7</v>
      </c>
      <c r="G2869" s="4" t="s">
        <v>7</v>
      </c>
      <c r="H2869" s="4" t="s">
        <v>8</v>
      </c>
      <c r="I2869" s="4">
        <v>2</v>
      </c>
      <c r="J2869" s="4" t="s">
        <v>515</v>
      </c>
      <c r="K2869" s="4" t="s">
        <v>561</v>
      </c>
      <c r="L2869" s="4" t="s">
        <v>26</v>
      </c>
      <c r="M2869" s="4" t="s">
        <v>560</v>
      </c>
      <c r="N2869" s="4" t="s">
        <v>512</v>
      </c>
      <c r="P2869" s="4" t="s">
        <v>545</v>
      </c>
      <c r="Q2869" s="5" t="s">
        <v>0</v>
      </c>
      <c r="R2869" s="5"/>
      <c r="S2869" s="5">
        <f>IF(P2869="심사불필요","-",VLOOKUP(K2869,'[1]자격증 backdata'!A:G,7,0))</f>
        <v>0</v>
      </c>
      <c r="T2869" s="5" t="str">
        <f>IF(S2869="-","-",IF(COUNTIFS(B:B,B2869,S:S,"필수")&gt;0,"자격요건충족","확인필요"))</f>
        <v>자격요건충족</v>
      </c>
      <c r="U2869" s="5"/>
      <c r="W2869" s="5" t="str">
        <f>IF(Q2869="4급","심사불필요",VLOOKUP(K2869,'[1]자격증 backdata'!A:B,2,0))</f>
        <v>심사불필요</v>
      </c>
      <c r="X2869" s="4" t="str">
        <f>IF(R2869="A", MIN(20, SUMIFS(W:W, B:B, B2869, R:R, "A")),IF(R2869="B", MIN(30, SUMIFS(W:W, B:B, B2869, R:R, "B")),"비해당분야"))</f>
        <v>비해당분야</v>
      </c>
      <c r="Y2869" s="4" t="str">
        <f>IF(R2869="C",MIN(30,IF(COUNTIFS(B:B,B2869,W:W,"가1")=1,25,IF(COUNTIFS(B:B,B2869,W:W,"가1")&gt;=2,30,0))+IF(COUNTIFS(B:B,B2869,W:W,"나1")&gt;=4,30,IF(COUNTIFS(B:B,B2869,W:W,"나1")=3,26,IF(COUNTIFS(B:B,B2869,W:W,"나1")=2,22,IF(COUNTIFS(B:B,B2869,W:W,"나1")=1,18,0)))))+MIN(30,IF(COUNTIFS(B:B,B2869,W:W,"가2")=1,25,IF(COUNTIFS(B:B,B2869,W:W,"가2")&gt;=2,30,0))+IF(COUNTIFS(B:B,B2869,W:W,"나2")=3,30,IF(COUNTIFS(B:B,B2869,W:W,"나2")=2,25,IF(COUNTIFS(B:B,B2869,W:W,"나2")=1,20,0)))),"비해당분야")</f>
        <v>비해당분야</v>
      </c>
      <c r="Z2869" s="4" t="str">
        <f>IF(R2869="C",VLOOKUP(K2869,'[1]자격증 backdata'!A:F,6,0),"비해당분야")</f>
        <v>비해당분야</v>
      </c>
      <c r="AA2869" s="4" t="str">
        <f>IF(R2869="C",SUMIF(B:B,B2869,Z:Z),"비해당분야")</f>
        <v>비해당분야</v>
      </c>
      <c r="AB2869" s="4" t="str">
        <f>IF(R2869="C",SUM(Y2869,AA2869),"비해당분야")</f>
        <v>비해당분야</v>
      </c>
      <c r="AC2869" s="4" t="str">
        <f>IF(R2869="C",AB2869,X2869)</f>
        <v>비해당분야</v>
      </c>
      <c r="AD2869" s="4">
        <f>VLOOKUP(K2869,'[1]자격증 backdata'!A:D,4,0)</f>
        <v>0</v>
      </c>
      <c r="AE2869" s="4">
        <f>IF(_xlfn.MAXIFS(AD:AD,B:B,B2869)&gt;10,10,_xlfn.MAXIFS(AD:AD,B:B,B2869))</f>
        <v>5</v>
      </c>
      <c r="AG2869" s="5">
        <f>VLOOKUP(K2869,'[1]자격증 backdata'!A:C,3,0)</f>
        <v>0</v>
      </c>
      <c r="AH2869" s="5">
        <f>COUNTIFS($B:$B,$B2869,$AG:$AG,AH$1)</f>
        <v>0</v>
      </c>
      <c r="AI2869" s="5">
        <f>COUNTIFS($B:$B,$B2869,$AG:$AG,AI$1)</f>
        <v>0</v>
      </c>
      <c r="AJ2869" s="5">
        <f>COUNTIFS($B:$B,$B2869,$AG:$AG,AJ$1)</f>
        <v>0</v>
      </c>
      <c r="AK2869" s="5">
        <f>COUNTIFS($B:$B,$B2869,$AG:$AG,AK$1)</f>
        <v>0</v>
      </c>
      <c r="AL2869" s="5">
        <f>COUNTIFS($B:$B,$B2869,$AG:$AG,AL$1)</f>
        <v>0</v>
      </c>
      <c r="AM2869" s="5">
        <f>COUNTIFS($B:$B,$B2869,$AG:$AG,AM$1)</f>
        <v>0</v>
      </c>
      <c r="AN2869" s="5">
        <f>COUNTIFS($B:$B,$B2869,$AG:$AG,AN$1)</f>
        <v>0</v>
      </c>
      <c r="AO2869" s="5">
        <f>COUNTIFS($B:$B,$B2869,$AG:$AG,AO$1)</f>
        <v>0</v>
      </c>
      <c r="AP2869" s="5">
        <f>COUNTIFS($B:$B,$B2869,$AG:$AG,AP$1)</f>
        <v>0</v>
      </c>
      <c r="AQ2869" s="5">
        <f>COUNTIFS($B:$B,$B2869,$AG:$AG,AQ$1)</f>
        <v>0</v>
      </c>
      <c r="AR2869" s="5">
        <f>COUNTIFS($B:$B,$B2869,$AG:$AG,AR$1)</f>
        <v>0</v>
      </c>
      <c r="AS2869" s="5">
        <f>COUNTIFS($B:$B,$B2869,$AG:$AG,AS$1)</f>
        <v>0</v>
      </c>
      <c r="AT2869" s="5">
        <f>COUNTIFS($B:$B,$B2869,$AG:$AG,AT$1)</f>
        <v>0</v>
      </c>
      <c r="AU2869" s="5">
        <f>COUNTIFS($B:$B,$B2869,$AG:$AG,AU$1)</f>
        <v>0</v>
      </c>
    </row>
    <row r="2870" spans="1:47" ht="15" customHeight="1" x14ac:dyDescent="0.35">
      <c r="A2870" s="6">
        <f>IF(B2869=B2870,A2869,A2869+1)</f>
        <v>1015</v>
      </c>
      <c r="B2870" s="6" t="s">
        <v>551</v>
      </c>
      <c r="C2870" s="6" t="s">
        <v>550</v>
      </c>
      <c r="D2870" s="6" t="s">
        <v>549</v>
      </c>
      <c r="E2870" s="6" t="s">
        <v>548</v>
      </c>
      <c r="F2870" s="4" t="s">
        <v>7</v>
      </c>
      <c r="G2870" s="4" t="s">
        <v>7</v>
      </c>
      <c r="H2870" s="4" t="s">
        <v>8</v>
      </c>
      <c r="I2870" s="4">
        <v>3</v>
      </c>
      <c r="J2870" s="4" t="s">
        <v>28</v>
      </c>
      <c r="K2870" s="4" t="s">
        <v>559</v>
      </c>
      <c r="L2870" s="4" t="s">
        <v>26</v>
      </c>
      <c r="M2870" s="4" t="s">
        <v>558</v>
      </c>
      <c r="N2870" s="4" t="s">
        <v>557</v>
      </c>
      <c r="P2870" s="4" t="s">
        <v>545</v>
      </c>
      <c r="Q2870" s="5" t="s">
        <v>0</v>
      </c>
      <c r="R2870" s="5"/>
      <c r="S2870" s="5">
        <f>IF(P2870="심사불필요","-",VLOOKUP(K2870,'[1]자격증 backdata'!A:G,7,0))</f>
        <v>0</v>
      </c>
      <c r="T2870" s="5" t="str">
        <f>IF(S2870="-","-",IF(COUNTIFS(B:B,B2870,S:S,"필수")&gt;0,"자격요건충족","확인필요"))</f>
        <v>자격요건충족</v>
      </c>
      <c r="U2870" s="5"/>
      <c r="W2870" s="5" t="str">
        <f>IF(Q2870="4급","심사불필요",VLOOKUP(K2870,'[1]자격증 backdata'!A:B,2,0))</f>
        <v>심사불필요</v>
      </c>
      <c r="X2870" s="4" t="str">
        <f>IF(R2870="A", MIN(20, SUMIFS(W:W, B:B, B2870, R:R, "A")),IF(R2870="B", MIN(30, SUMIFS(W:W, B:B, B2870, R:R, "B")),"비해당분야"))</f>
        <v>비해당분야</v>
      </c>
      <c r="Y2870" s="4" t="str">
        <f>IF(R2870="C",MIN(30,IF(COUNTIFS(B:B,B2870,W:W,"가1")=1,25,IF(COUNTIFS(B:B,B2870,W:W,"가1")&gt;=2,30,0))+IF(COUNTIFS(B:B,B2870,W:W,"나1")&gt;=4,30,IF(COUNTIFS(B:B,B2870,W:W,"나1")=3,26,IF(COUNTIFS(B:B,B2870,W:W,"나1")=2,22,IF(COUNTIFS(B:B,B2870,W:W,"나1")=1,18,0)))))+MIN(30,IF(COUNTIFS(B:B,B2870,W:W,"가2")=1,25,IF(COUNTIFS(B:B,B2870,W:W,"가2")&gt;=2,30,0))+IF(COUNTIFS(B:B,B2870,W:W,"나2")=3,30,IF(COUNTIFS(B:B,B2870,W:W,"나2")=2,25,IF(COUNTIFS(B:B,B2870,W:W,"나2")=1,20,0)))),"비해당분야")</f>
        <v>비해당분야</v>
      </c>
      <c r="Z2870" s="4" t="str">
        <f>IF(R2870="C",VLOOKUP(K2870,'[1]자격증 backdata'!A:F,6,0),"비해당분야")</f>
        <v>비해당분야</v>
      </c>
      <c r="AA2870" s="4" t="str">
        <f>IF(R2870="C",SUMIF(B:B,B2870,Z:Z),"비해당분야")</f>
        <v>비해당분야</v>
      </c>
      <c r="AB2870" s="4" t="str">
        <f>IF(R2870="C",SUM(Y2870,AA2870),"비해당분야")</f>
        <v>비해당분야</v>
      </c>
      <c r="AC2870" s="4" t="str">
        <f>IF(R2870="C",AB2870,X2870)</f>
        <v>비해당분야</v>
      </c>
      <c r="AD2870" s="4">
        <f>VLOOKUP(K2870,'[1]자격증 backdata'!A:D,4,0)</f>
        <v>0</v>
      </c>
      <c r="AE2870" s="4">
        <f>IF(_xlfn.MAXIFS(AD:AD,B:B,B2870)&gt;10,10,_xlfn.MAXIFS(AD:AD,B:B,B2870))</f>
        <v>5</v>
      </c>
      <c r="AG2870" s="5">
        <f>VLOOKUP(K2870,'[1]자격증 backdata'!A:C,3,0)</f>
        <v>0</v>
      </c>
      <c r="AH2870" s="5">
        <f>COUNTIFS($B:$B,$B2870,$AG:$AG,AH$1)</f>
        <v>0</v>
      </c>
      <c r="AI2870" s="5">
        <f>COUNTIFS($B:$B,$B2870,$AG:$AG,AI$1)</f>
        <v>0</v>
      </c>
      <c r="AJ2870" s="5">
        <f>COUNTIFS($B:$B,$B2870,$AG:$AG,AJ$1)</f>
        <v>0</v>
      </c>
      <c r="AK2870" s="5">
        <f>COUNTIFS($B:$B,$B2870,$AG:$AG,AK$1)</f>
        <v>0</v>
      </c>
      <c r="AL2870" s="5">
        <f>COUNTIFS($B:$B,$B2870,$AG:$AG,AL$1)</f>
        <v>0</v>
      </c>
      <c r="AM2870" s="5">
        <f>COUNTIFS($B:$B,$B2870,$AG:$AG,AM$1)</f>
        <v>0</v>
      </c>
      <c r="AN2870" s="5">
        <f>COUNTIFS($B:$B,$B2870,$AG:$AG,AN$1)</f>
        <v>0</v>
      </c>
      <c r="AO2870" s="5">
        <f>COUNTIFS($B:$B,$B2870,$AG:$AG,AO$1)</f>
        <v>0</v>
      </c>
      <c r="AP2870" s="5">
        <f>COUNTIFS($B:$B,$B2870,$AG:$AG,AP$1)</f>
        <v>0</v>
      </c>
      <c r="AQ2870" s="5">
        <f>COUNTIFS($B:$B,$B2870,$AG:$AG,AQ$1)</f>
        <v>0</v>
      </c>
      <c r="AR2870" s="5">
        <f>COUNTIFS($B:$B,$B2870,$AG:$AG,AR$1)</f>
        <v>0</v>
      </c>
      <c r="AS2870" s="5">
        <f>COUNTIFS($B:$B,$B2870,$AG:$AG,AS$1)</f>
        <v>0</v>
      </c>
      <c r="AT2870" s="5">
        <f>COUNTIFS($B:$B,$B2870,$AG:$AG,AT$1)</f>
        <v>0</v>
      </c>
      <c r="AU2870" s="5">
        <f>COUNTIFS($B:$B,$B2870,$AG:$AG,AU$1)</f>
        <v>0</v>
      </c>
    </row>
    <row r="2871" spans="1:47" ht="15" customHeight="1" x14ac:dyDescent="0.35">
      <c r="A2871" s="6">
        <f>IF(B2870=B2871,A2870,A2870+1)</f>
        <v>1015</v>
      </c>
      <c r="B2871" s="6" t="s">
        <v>551</v>
      </c>
      <c r="C2871" s="6" t="s">
        <v>550</v>
      </c>
      <c r="D2871" s="6" t="s">
        <v>549</v>
      </c>
      <c r="E2871" s="6" t="s">
        <v>548</v>
      </c>
      <c r="F2871" s="4" t="s">
        <v>7</v>
      </c>
      <c r="G2871" s="4" t="s">
        <v>7</v>
      </c>
      <c r="H2871" s="4" t="s">
        <v>8</v>
      </c>
      <c r="I2871" s="4">
        <v>4</v>
      </c>
      <c r="J2871" s="4" t="s">
        <v>556</v>
      </c>
      <c r="K2871" s="4" t="s">
        <v>555</v>
      </c>
      <c r="L2871" s="4" t="s">
        <v>554</v>
      </c>
      <c r="M2871" s="4" t="s">
        <v>553</v>
      </c>
      <c r="N2871" s="4" t="s">
        <v>552</v>
      </c>
      <c r="P2871" s="4" t="s">
        <v>545</v>
      </c>
      <c r="Q2871" s="5" t="s">
        <v>0</v>
      </c>
      <c r="R2871" s="5"/>
      <c r="S2871" s="5">
        <f>IF(P2871="심사불필요","-",VLOOKUP(K2871,'[1]자격증 backdata'!A:G,7,0))</f>
        <v>0</v>
      </c>
      <c r="T2871" s="5" t="str">
        <f>IF(S2871="-","-",IF(COUNTIFS(B:B,B2871,S:S,"필수")&gt;0,"자격요건충족","확인필요"))</f>
        <v>자격요건충족</v>
      </c>
      <c r="U2871" s="5"/>
      <c r="W2871" s="5" t="str">
        <f>IF(Q2871="4급","심사불필요",VLOOKUP(K2871,'[1]자격증 backdata'!A:B,2,0))</f>
        <v>심사불필요</v>
      </c>
      <c r="X2871" s="4" t="str">
        <f>IF(R2871="A", MIN(20, SUMIFS(W:W, B:B, B2871, R:R, "A")),IF(R2871="B", MIN(30, SUMIFS(W:W, B:B, B2871, R:R, "B")),"비해당분야"))</f>
        <v>비해당분야</v>
      </c>
      <c r="Y2871" s="4" t="str">
        <f>IF(R2871="C",MIN(30,IF(COUNTIFS(B:B,B2871,W:W,"가1")=1,25,IF(COUNTIFS(B:B,B2871,W:W,"가1")&gt;=2,30,0))+IF(COUNTIFS(B:B,B2871,W:W,"나1")&gt;=4,30,IF(COUNTIFS(B:B,B2871,W:W,"나1")=3,26,IF(COUNTIFS(B:B,B2871,W:W,"나1")=2,22,IF(COUNTIFS(B:B,B2871,W:W,"나1")=1,18,0)))))+MIN(30,IF(COUNTIFS(B:B,B2871,W:W,"가2")=1,25,IF(COUNTIFS(B:B,B2871,W:W,"가2")&gt;=2,30,0))+IF(COUNTIFS(B:B,B2871,W:W,"나2")=3,30,IF(COUNTIFS(B:B,B2871,W:W,"나2")=2,25,IF(COUNTIFS(B:B,B2871,W:W,"나2")=1,20,0)))),"비해당분야")</f>
        <v>비해당분야</v>
      </c>
      <c r="Z2871" s="4" t="str">
        <f>IF(R2871="C",VLOOKUP(K2871,'[1]자격증 backdata'!A:F,6,0),"비해당분야")</f>
        <v>비해당분야</v>
      </c>
      <c r="AA2871" s="4" t="str">
        <f>IF(R2871="C",SUMIF(B:B,B2871,Z:Z),"비해당분야")</f>
        <v>비해당분야</v>
      </c>
      <c r="AB2871" s="4" t="str">
        <f>IF(R2871="C",SUM(Y2871,AA2871),"비해당분야")</f>
        <v>비해당분야</v>
      </c>
      <c r="AC2871" s="4" t="str">
        <f>IF(R2871="C",AB2871,X2871)</f>
        <v>비해당분야</v>
      </c>
      <c r="AD2871" s="4">
        <f>VLOOKUP(K2871,'[1]자격증 backdata'!A:D,4,0)</f>
        <v>0</v>
      </c>
      <c r="AE2871" s="4">
        <f>IF(_xlfn.MAXIFS(AD:AD,B:B,B2871)&gt;10,10,_xlfn.MAXIFS(AD:AD,B:B,B2871))</f>
        <v>5</v>
      </c>
      <c r="AG2871" s="5">
        <f>VLOOKUP(K2871,'[1]자격증 backdata'!A:C,3,0)</f>
        <v>0</v>
      </c>
      <c r="AH2871" s="5">
        <f>COUNTIFS($B:$B,$B2871,$AG:$AG,AH$1)</f>
        <v>0</v>
      </c>
      <c r="AI2871" s="5">
        <f>COUNTIFS($B:$B,$B2871,$AG:$AG,AI$1)</f>
        <v>0</v>
      </c>
      <c r="AJ2871" s="5">
        <f>COUNTIFS($B:$B,$B2871,$AG:$AG,AJ$1)</f>
        <v>0</v>
      </c>
      <c r="AK2871" s="5">
        <f>COUNTIFS($B:$B,$B2871,$AG:$AG,AK$1)</f>
        <v>0</v>
      </c>
      <c r="AL2871" s="5">
        <f>COUNTIFS($B:$B,$B2871,$AG:$AG,AL$1)</f>
        <v>0</v>
      </c>
      <c r="AM2871" s="5">
        <f>COUNTIFS($B:$B,$B2871,$AG:$AG,AM$1)</f>
        <v>0</v>
      </c>
      <c r="AN2871" s="5">
        <f>COUNTIFS($B:$B,$B2871,$AG:$AG,AN$1)</f>
        <v>0</v>
      </c>
      <c r="AO2871" s="5">
        <f>COUNTIFS($B:$B,$B2871,$AG:$AG,AO$1)</f>
        <v>0</v>
      </c>
      <c r="AP2871" s="5">
        <f>COUNTIFS($B:$B,$B2871,$AG:$AG,AP$1)</f>
        <v>0</v>
      </c>
      <c r="AQ2871" s="5">
        <f>COUNTIFS($B:$B,$B2871,$AG:$AG,AQ$1)</f>
        <v>0</v>
      </c>
      <c r="AR2871" s="5">
        <f>COUNTIFS($B:$B,$B2871,$AG:$AG,AR$1)</f>
        <v>0</v>
      </c>
      <c r="AS2871" s="5">
        <f>COUNTIFS($B:$B,$B2871,$AG:$AG,AS$1)</f>
        <v>0</v>
      </c>
      <c r="AT2871" s="5">
        <f>COUNTIFS($B:$B,$B2871,$AG:$AG,AT$1)</f>
        <v>0</v>
      </c>
      <c r="AU2871" s="5">
        <f>COUNTIFS($B:$B,$B2871,$AG:$AG,AU$1)</f>
        <v>0</v>
      </c>
    </row>
    <row r="2872" spans="1:47" ht="15" customHeight="1" x14ac:dyDescent="0.35">
      <c r="A2872" s="6">
        <f>IF(B2871=B2872,A2871,A2871+1)</f>
        <v>1015</v>
      </c>
      <c r="B2872" s="6" t="s">
        <v>551</v>
      </c>
      <c r="C2872" s="6" t="s">
        <v>550</v>
      </c>
      <c r="D2872" s="6" t="s">
        <v>549</v>
      </c>
      <c r="E2872" s="6" t="s">
        <v>548</v>
      </c>
      <c r="F2872" s="4" t="s">
        <v>7</v>
      </c>
      <c r="G2872" s="4" t="s">
        <v>7</v>
      </c>
      <c r="H2872" s="4" t="s">
        <v>8</v>
      </c>
      <c r="I2872" s="4">
        <v>5</v>
      </c>
      <c r="J2872" s="4" t="s">
        <v>112</v>
      </c>
      <c r="K2872" s="4" t="s">
        <v>547</v>
      </c>
      <c r="L2872" s="4" t="s">
        <v>4</v>
      </c>
      <c r="M2872" s="4" t="s">
        <v>546</v>
      </c>
      <c r="N2872" s="4" t="s">
        <v>88</v>
      </c>
      <c r="P2872" s="4" t="s">
        <v>545</v>
      </c>
      <c r="Q2872" s="5" t="s">
        <v>0</v>
      </c>
      <c r="R2872" s="5"/>
      <c r="S2872" s="5" t="str">
        <f>IF(P2872="심사불필요","-",VLOOKUP(K2872,'[1]자격증 backdata'!A:G,7,0))</f>
        <v>필수</v>
      </c>
      <c r="T2872" s="5" t="str">
        <f>IF(S2872="-","-",IF(COUNTIFS(B:B,B2872,S:S,"필수")&gt;0,"자격요건충족","확인필요"))</f>
        <v>자격요건충족</v>
      </c>
      <c r="U2872" s="5"/>
      <c r="W2872" s="5" t="str">
        <f>IF(Q2872="4급","심사불필요",VLOOKUP(K2872,'[1]자격증 backdata'!A:B,2,0))</f>
        <v>심사불필요</v>
      </c>
      <c r="X2872" s="4" t="str">
        <f>IF(R2872="A", MIN(20, SUMIFS(W:W, B:B, B2872, R:R, "A")),IF(R2872="B", MIN(30, SUMIFS(W:W, B:B, B2872, R:R, "B")),"비해당분야"))</f>
        <v>비해당분야</v>
      </c>
      <c r="Y2872" s="4" t="str">
        <f>IF(R2872="C",MIN(30,IF(COUNTIFS(B:B,B2872,W:W,"가1")=1,25,IF(COUNTIFS(B:B,B2872,W:W,"가1")&gt;=2,30,0))+IF(COUNTIFS(B:B,B2872,W:W,"나1")&gt;=4,30,IF(COUNTIFS(B:B,B2872,W:W,"나1")=3,26,IF(COUNTIFS(B:B,B2872,W:W,"나1")=2,22,IF(COUNTIFS(B:B,B2872,W:W,"나1")=1,18,0)))))+MIN(30,IF(COUNTIFS(B:B,B2872,W:W,"가2")=1,25,IF(COUNTIFS(B:B,B2872,W:W,"가2")&gt;=2,30,0))+IF(COUNTIFS(B:B,B2872,W:W,"나2")=3,30,IF(COUNTIFS(B:B,B2872,W:W,"나2")=2,25,IF(COUNTIFS(B:B,B2872,W:W,"나2")=1,20,0)))),"비해당분야")</f>
        <v>비해당분야</v>
      </c>
      <c r="Z2872" s="4" t="str">
        <f>IF(R2872="C",VLOOKUP(K2872,'[1]자격증 backdata'!A:F,6,0),"비해당분야")</f>
        <v>비해당분야</v>
      </c>
      <c r="AA2872" s="4" t="str">
        <f>IF(R2872="C",SUMIF(B:B,B2872,Z:Z),"비해당분야")</f>
        <v>비해당분야</v>
      </c>
      <c r="AB2872" s="4" t="str">
        <f>IF(R2872="C",SUM(Y2872,AA2872),"비해당분야")</f>
        <v>비해당분야</v>
      </c>
      <c r="AC2872" s="4" t="str">
        <f>IF(R2872="C",AB2872,X2872)</f>
        <v>비해당분야</v>
      </c>
      <c r="AD2872" s="4">
        <f>VLOOKUP(K2872,'[1]자격증 backdata'!A:D,4,0)</f>
        <v>0</v>
      </c>
      <c r="AE2872" s="4">
        <f>IF(_xlfn.MAXIFS(AD:AD,B:B,B2872)&gt;10,10,_xlfn.MAXIFS(AD:AD,B:B,B2872))</f>
        <v>5</v>
      </c>
      <c r="AG2872" s="5">
        <f>VLOOKUP(K2872,'[1]자격증 backdata'!A:C,3,0)</f>
        <v>0</v>
      </c>
      <c r="AH2872" s="5">
        <f>COUNTIFS($B:$B,$B2872,$AG:$AG,AH$1)</f>
        <v>0</v>
      </c>
      <c r="AI2872" s="5">
        <f>COUNTIFS($B:$B,$B2872,$AG:$AG,AI$1)</f>
        <v>0</v>
      </c>
      <c r="AJ2872" s="5">
        <f>COUNTIFS($B:$B,$B2872,$AG:$AG,AJ$1)</f>
        <v>0</v>
      </c>
      <c r="AK2872" s="5">
        <f>COUNTIFS($B:$B,$B2872,$AG:$AG,AK$1)</f>
        <v>0</v>
      </c>
      <c r="AL2872" s="5">
        <f>COUNTIFS($B:$B,$B2872,$AG:$AG,AL$1)</f>
        <v>0</v>
      </c>
      <c r="AM2872" s="5">
        <f>COUNTIFS($B:$B,$B2872,$AG:$AG,AM$1)</f>
        <v>0</v>
      </c>
      <c r="AN2872" s="5">
        <f>COUNTIFS($B:$B,$B2872,$AG:$AG,AN$1)</f>
        <v>0</v>
      </c>
      <c r="AO2872" s="5">
        <f>COUNTIFS($B:$B,$B2872,$AG:$AG,AO$1)</f>
        <v>0</v>
      </c>
      <c r="AP2872" s="5">
        <f>COUNTIFS($B:$B,$B2872,$AG:$AG,AP$1)</f>
        <v>0</v>
      </c>
      <c r="AQ2872" s="5">
        <f>COUNTIFS($B:$B,$B2872,$AG:$AG,AQ$1)</f>
        <v>0</v>
      </c>
      <c r="AR2872" s="5">
        <f>COUNTIFS($B:$B,$B2872,$AG:$AG,AR$1)</f>
        <v>0</v>
      </c>
      <c r="AS2872" s="5">
        <f>COUNTIFS($B:$B,$B2872,$AG:$AG,AS$1)</f>
        <v>0</v>
      </c>
      <c r="AT2872" s="5">
        <f>COUNTIFS($B:$B,$B2872,$AG:$AG,AT$1)</f>
        <v>0</v>
      </c>
      <c r="AU2872" s="5">
        <f>COUNTIFS($B:$B,$B2872,$AG:$AG,AU$1)</f>
        <v>0</v>
      </c>
    </row>
    <row r="2873" spans="1:47" ht="15" customHeight="1" x14ac:dyDescent="0.35">
      <c r="A2873" s="3">
        <f>IF(B2872=B2873,A2872,A2872+1)</f>
        <v>1016</v>
      </c>
      <c r="B2873" s="3" t="s">
        <v>544</v>
      </c>
      <c r="C2873" s="3" t="s">
        <v>543</v>
      </c>
      <c r="D2873" s="3" t="s">
        <v>10</v>
      </c>
      <c r="E2873" s="3" t="s">
        <v>9</v>
      </c>
      <c r="F2873" s="4" t="s">
        <v>8</v>
      </c>
      <c r="G2873" s="4" t="s">
        <v>7</v>
      </c>
      <c r="H2873" s="4" t="s">
        <v>7</v>
      </c>
      <c r="I2873" s="3">
        <v>1</v>
      </c>
      <c r="J2873" s="3" t="s">
        <v>6</v>
      </c>
      <c r="K2873" s="3" t="s">
        <v>5</v>
      </c>
      <c r="L2873" s="3" t="s">
        <v>4</v>
      </c>
      <c r="M2873" s="3" t="s">
        <v>542</v>
      </c>
      <c r="N2873" s="3" t="s">
        <v>541</v>
      </c>
      <c r="P2873" s="3" t="s">
        <v>1</v>
      </c>
      <c r="Q2873" s="2" t="s">
        <v>0</v>
      </c>
      <c r="R2873" s="2"/>
      <c r="S2873" s="2" t="str">
        <f>IF(P2873="심사불필요","-",VLOOKUP(K2873,'[1]자격증 backdata'!A:G,7,0))</f>
        <v>필수</v>
      </c>
      <c r="T2873" s="2" t="str">
        <f>IF(S2873="-","-",IF(COUNTIFS(B:B,B2873,S:S,"필수")&gt;0,"자격요건충족","확인필요"))</f>
        <v>자격요건충족</v>
      </c>
      <c r="U2873" s="2"/>
      <c r="W2873" s="2" t="str">
        <f>IF(Q2873="4급","심사불필요",VLOOKUP(K2873,'[1]자격증 backdata'!A:B,2,0))</f>
        <v>심사불필요</v>
      </c>
      <c r="X2873" s="3" t="str">
        <f>IF(R2873="A", MIN(20, SUMIFS(W:W, B:B, B2873, R:R, "A")),IF(R2873="B", MIN(30, SUMIFS(W:W, B:B, B2873, R:R, "B")),"비해당분야"))</f>
        <v>비해당분야</v>
      </c>
      <c r="Y2873" s="3" t="str">
        <f>IF(R2873="C",MIN(30,IF(COUNTIFS(B:B,B2873,W:W,"가1")=1,25,IF(COUNTIFS(B:B,B2873,W:W,"가1")&gt;=2,30,0))+IF(COUNTIFS(B:B,B2873,W:W,"나1")&gt;=4,30,IF(COUNTIFS(B:B,B2873,W:W,"나1")=3,26,IF(COUNTIFS(B:B,B2873,W:W,"나1")=2,22,IF(COUNTIFS(B:B,B2873,W:W,"나1")=1,18,0)))))+MIN(30,IF(COUNTIFS(B:B,B2873,W:W,"가2")=1,25,IF(COUNTIFS(B:B,B2873,W:W,"가2")&gt;=2,30,0))+IF(COUNTIFS(B:B,B2873,W:W,"나2")=3,30,IF(COUNTIFS(B:B,B2873,W:W,"나2")=2,25,IF(COUNTIFS(B:B,B2873,W:W,"나2")=1,20,0)))),"비해당분야")</f>
        <v>비해당분야</v>
      </c>
      <c r="Z2873" s="3" t="str">
        <f>IF(R2873="C",VLOOKUP(K2873,'[1]자격증 backdata'!A:F,6,0),"비해당분야")</f>
        <v>비해당분야</v>
      </c>
      <c r="AA2873" s="3" t="str">
        <f>IF(R2873="C",SUMIF(B:B,B2873,Z:Z),"비해당분야")</f>
        <v>비해당분야</v>
      </c>
      <c r="AB2873" s="3" t="str">
        <f>IF(R2873="C",SUM(Y2873,AA2873),"비해당분야")</f>
        <v>비해당분야</v>
      </c>
      <c r="AC2873" s="3" t="str">
        <f>IF(R2873="C",AB2873,X2873)</f>
        <v>비해당분야</v>
      </c>
      <c r="AD2873" s="3">
        <f>VLOOKUP(K2873,'[1]자격증 backdata'!A:D,4,0)</f>
        <v>0</v>
      </c>
      <c r="AE2873" s="3">
        <f>IF(_xlfn.MAXIFS(AD:AD,B:B,B2873)&gt;10,10,_xlfn.MAXIFS(AD:AD,B:B,B2873))</f>
        <v>0</v>
      </c>
      <c r="AG2873" s="2">
        <f>VLOOKUP(K2873,'[1]자격증 backdata'!A:C,3,0)</f>
        <v>0</v>
      </c>
      <c r="AH2873" s="2">
        <f>COUNTIFS($B:$B,$B2873,$AG:$AG,AH$1)</f>
        <v>0</v>
      </c>
      <c r="AI2873" s="2">
        <f>COUNTIFS($B:$B,$B2873,$AG:$AG,AI$1)</f>
        <v>0</v>
      </c>
      <c r="AJ2873" s="2">
        <f>COUNTIFS($B:$B,$B2873,$AG:$AG,AJ$1)</f>
        <v>0</v>
      </c>
      <c r="AK2873" s="2">
        <f>COUNTIFS($B:$B,$B2873,$AG:$AG,AK$1)</f>
        <v>0</v>
      </c>
      <c r="AL2873" s="2">
        <f>COUNTIFS($B:$B,$B2873,$AG:$AG,AL$1)</f>
        <v>0</v>
      </c>
      <c r="AM2873" s="2">
        <f>COUNTIFS($B:$B,$B2873,$AG:$AG,AM$1)</f>
        <v>0</v>
      </c>
      <c r="AN2873" s="2">
        <f>COUNTIFS($B:$B,$B2873,$AG:$AG,AN$1)</f>
        <v>0</v>
      </c>
      <c r="AO2873" s="2">
        <f>COUNTIFS($B:$B,$B2873,$AG:$AG,AO$1)</f>
        <v>0</v>
      </c>
      <c r="AP2873" s="2">
        <f>COUNTIFS($B:$B,$B2873,$AG:$AG,AP$1)</f>
        <v>0</v>
      </c>
      <c r="AQ2873" s="2">
        <f>COUNTIFS($B:$B,$B2873,$AG:$AG,AQ$1)</f>
        <v>0</v>
      </c>
      <c r="AR2873" s="2">
        <f>COUNTIFS($B:$B,$B2873,$AG:$AG,AR$1)</f>
        <v>0</v>
      </c>
      <c r="AS2873" s="2">
        <f>COUNTIFS($B:$B,$B2873,$AG:$AG,AS$1)</f>
        <v>0</v>
      </c>
      <c r="AT2873" s="2">
        <f>COUNTIFS($B:$B,$B2873,$AG:$AG,AT$1)</f>
        <v>0</v>
      </c>
      <c r="AU2873" s="2">
        <f>COUNTIFS($B:$B,$B2873,$AG:$AG,AU$1)</f>
        <v>0</v>
      </c>
    </row>
    <row r="2874" spans="1:47" ht="15" customHeight="1" x14ac:dyDescent="0.35">
      <c r="A2874" s="4">
        <f>IF(B2873=B2874,A2873,A2873+1)</f>
        <v>1017</v>
      </c>
      <c r="B2874" s="4" t="s">
        <v>536</v>
      </c>
      <c r="C2874" s="4" t="s">
        <v>535</v>
      </c>
      <c r="D2874" s="4" t="s">
        <v>10</v>
      </c>
      <c r="E2874" s="4" t="s">
        <v>9</v>
      </c>
      <c r="F2874" s="4" t="s">
        <v>8</v>
      </c>
      <c r="G2874" s="4" t="s">
        <v>7</v>
      </c>
      <c r="H2874" s="4" t="s">
        <v>7</v>
      </c>
      <c r="I2874" s="4">
        <v>1</v>
      </c>
      <c r="J2874" s="4" t="s">
        <v>6</v>
      </c>
      <c r="K2874" s="4" t="s">
        <v>5</v>
      </c>
      <c r="L2874" s="4" t="s">
        <v>4</v>
      </c>
      <c r="M2874" s="4" t="s">
        <v>540</v>
      </c>
      <c r="N2874" s="4" t="s">
        <v>169</v>
      </c>
      <c r="P2874" s="4" t="s">
        <v>1</v>
      </c>
      <c r="Q2874" s="5" t="s">
        <v>0</v>
      </c>
      <c r="R2874" s="5"/>
      <c r="S2874" s="5" t="str">
        <f>IF(P2874="심사불필요","-",VLOOKUP(K2874,'[1]자격증 backdata'!A:G,7,0))</f>
        <v>필수</v>
      </c>
      <c r="T2874" s="5" t="str">
        <f>IF(S2874="-","-",IF(COUNTIFS(B:B,B2874,S:S,"필수")&gt;0,"자격요건충족","확인필요"))</f>
        <v>자격요건충족</v>
      </c>
      <c r="U2874" s="5"/>
      <c r="W2874" s="5" t="str">
        <f>IF(Q2874="4급","심사불필요",VLOOKUP(K2874,'[1]자격증 backdata'!A:B,2,0))</f>
        <v>심사불필요</v>
      </c>
      <c r="X2874" s="4" t="str">
        <f>IF(R2874="A", MIN(20, SUMIFS(W:W, B:B, B2874, R:R, "A")),IF(R2874="B", MIN(30, SUMIFS(W:W, B:B, B2874, R:R, "B")),"비해당분야"))</f>
        <v>비해당분야</v>
      </c>
      <c r="Y2874" s="4" t="str">
        <f>IF(R2874="C",MIN(30,IF(COUNTIFS(B:B,B2874,W:W,"가1")=1,25,IF(COUNTIFS(B:B,B2874,W:W,"가1")&gt;=2,30,0))+IF(COUNTIFS(B:B,B2874,W:W,"나1")&gt;=4,30,IF(COUNTIFS(B:B,B2874,W:W,"나1")=3,26,IF(COUNTIFS(B:B,B2874,W:W,"나1")=2,22,IF(COUNTIFS(B:B,B2874,W:W,"나1")=1,18,0)))))+MIN(30,IF(COUNTIFS(B:B,B2874,W:W,"가2")=1,25,IF(COUNTIFS(B:B,B2874,W:W,"가2")&gt;=2,30,0))+IF(COUNTIFS(B:B,B2874,W:W,"나2")=3,30,IF(COUNTIFS(B:B,B2874,W:W,"나2")=2,25,IF(COUNTIFS(B:B,B2874,W:W,"나2")=1,20,0)))),"비해당분야")</f>
        <v>비해당분야</v>
      </c>
      <c r="Z2874" s="4" t="str">
        <f>IF(R2874="C",VLOOKUP(K2874,'[1]자격증 backdata'!A:F,6,0),"비해당분야")</f>
        <v>비해당분야</v>
      </c>
      <c r="AA2874" s="4" t="str">
        <f>IF(R2874="C",SUMIF(B:B,B2874,Z:Z),"비해당분야")</f>
        <v>비해당분야</v>
      </c>
      <c r="AB2874" s="4" t="str">
        <f>IF(R2874="C",SUM(Y2874,AA2874),"비해당분야")</f>
        <v>비해당분야</v>
      </c>
      <c r="AC2874" s="4" t="str">
        <f>IF(R2874="C",AB2874,X2874)</f>
        <v>비해당분야</v>
      </c>
      <c r="AD2874" s="4">
        <f>VLOOKUP(K2874,'[1]자격증 backdata'!A:D,4,0)</f>
        <v>0</v>
      </c>
      <c r="AE2874" s="4">
        <f>IF(_xlfn.MAXIFS(AD:AD,B:B,B2874)&gt;10,10,_xlfn.MAXIFS(AD:AD,B:B,B2874))</f>
        <v>5</v>
      </c>
      <c r="AG2874" s="5">
        <f>VLOOKUP(K2874,'[1]자격증 backdata'!A:C,3,0)</f>
        <v>0</v>
      </c>
      <c r="AH2874" s="5">
        <f>COUNTIFS($B:$B,$B2874,$AG:$AG,AH$1)</f>
        <v>0</v>
      </c>
      <c r="AI2874" s="5">
        <f>COUNTIFS($B:$B,$B2874,$AG:$AG,AI$1)</f>
        <v>0</v>
      </c>
      <c r="AJ2874" s="5">
        <f>COUNTIFS($B:$B,$B2874,$AG:$AG,AJ$1)</f>
        <v>0</v>
      </c>
      <c r="AK2874" s="5">
        <f>COUNTIFS($B:$B,$B2874,$AG:$AG,AK$1)</f>
        <v>0</v>
      </c>
      <c r="AL2874" s="5">
        <f>COUNTIFS($B:$B,$B2874,$AG:$AG,AL$1)</f>
        <v>0</v>
      </c>
      <c r="AM2874" s="5">
        <f>COUNTIFS($B:$B,$B2874,$AG:$AG,AM$1)</f>
        <v>0</v>
      </c>
      <c r="AN2874" s="5">
        <f>COUNTIFS($B:$B,$B2874,$AG:$AG,AN$1)</f>
        <v>0</v>
      </c>
      <c r="AO2874" s="5">
        <f>COUNTIFS($B:$B,$B2874,$AG:$AG,AO$1)</f>
        <v>0</v>
      </c>
      <c r="AP2874" s="5">
        <f>COUNTIFS($B:$B,$B2874,$AG:$AG,AP$1)</f>
        <v>0</v>
      </c>
      <c r="AQ2874" s="5">
        <f>COUNTIFS($B:$B,$B2874,$AG:$AG,AQ$1)</f>
        <v>0</v>
      </c>
      <c r="AR2874" s="5">
        <f>COUNTIFS($B:$B,$B2874,$AG:$AG,AR$1)</f>
        <v>0</v>
      </c>
      <c r="AS2874" s="5">
        <f>COUNTIFS($B:$B,$B2874,$AG:$AG,AS$1)</f>
        <v>0</v>
      </c>
      <c r="AT2874" s="5">
        <f>COUNTIFS($B:$B,$B2874,$AG:$AG,AT$1)</f>
        <v>0</v>
      </c>
      <c r="AU2874" s="5">
        <f>COUNTIFS($B:$B,$B2874,$AG:$AG,AU$1)</f>
        <v>0</v>
      </c>
    </row>
    <row r="2875" spans="1:47" ht="15" customHeight="1" x14ac:dyDescent="0.35">
      <c r="A2875" s="6">
        <f>IF(B2874=B2875,A2874,A2874+1)</f>
        <v>1017</v>
      </c>
      <c r="B2875" s="6" t="s">
        <v>536</v>
      </c>
      <c r="C2875" s="6" t="s">
        <v>535</v>
      </c>
      <c r="D2875" s="6" t="s">
        <v>10</v>
      </c>
      <c r="E2875" s="6" t="s">
        <v>9</v>
      </c>
      <c r="F2875" s="4" t="s">
        <v>7</v>
      </c>
      <c r="G2875" s="4" t="s">
        <v>7</v>
      </c>
      <c r="H2875" s="4" t="s">
        <v>8</v>
      </c>
      <c r="I2875" s="4">
        <v>2</v>
      </c>
      <c r="J2875" s="4" t="s">
        <v>46</v>
      </c>
      <c r="K2875" s="4" t="s">
        <v>45</v>
      </c>
      <c r="L2875" s="4" t="s">
        <v>26</v>
      </c>
      <c r="M2875" s="4" t="s">
        <v>539</v>
      </c>
      <c r="N2875" s="4" t="s">
        <v>538</v>
      </c>
      <c r="P2875" s="4" t="s">
        <v>1</v>
      </c>
      <c r="Q2875" s="5" t="s">
        <v>0</v>
      </c>
      <c r="R2875" s="5"/>
      <c r="S2875" s="5">
        <f>IF(P2875="심사불필요","-",VLOOKUP(K2875,'[1]자격증 backdata'!A:G,7,0))</f>
        <v>0</v>
      </c>
      <c r="T2875" s="5" t="str">
        <f>IF(S2875="-","-",IF(COUNTIFS(B:B,B2875,S:S,"필수")&gt;0,"자격요건충족","확인필요"))</f>
        <v>자격요건충족</v>
      </c>
      <c r="U2875" s="5"/>
      <c r="W2875" s="5" t="str">
        <f>IF(Q2875="4급","심사불필요",VLOOKUP(K2875,'[1]자격증 backdata'!A:B,2,0))</f>
        <v>심사불필요</v>
      </c>
      <c r="X2875" s="4" t="str">
        <f>IF(R2875="A", MIN(20, SUMIFS(W:W, B:B, B2875, R:R, "A")),IF(R2875="B", MIN(30, SUMIFS(W:W, B:B, B2875, R:R, "B")),"비해당분야"))</f>
        <v>비해당분야</v>
      </c>
      <c r="Y2875" s="4" t="str">
        <f>IF(R2875="C",MIN(30,IF(COUNTIFS(B:B,B2875,W:W,"가1")=1,25,IF(COUNTIFS(B:B,B2875,W:W,"가1")&gt;=2,30,0))+IF(COUNTIFS(B:B,B2875,W:W,"나1")&gt;=4,30,IF(COUNTIFS(B:B,B2875,W:W,"나1")=3,26,IF(COUNTIFS(B:B,B2875,W:W,"나1")=2,22,IF(COUNTIFS(B:B,B2875,W:W,"나1")=1,18,0)))))+MIN(30,IF(COUNTIFS(B:B,B2875,W:W,"가2")=1,25,IF(COUNTIFS(B:B,B2875,W:W,"가2")&gt;=2,30,0))+IF(COUNTIFS(B:B,B2875,W:W,"나2")=3,30,IF(COUNTIFS(B:B,B2875,W:W,"나2")=2,25,IF(COUNTIFS(B:B,B2875,W:W,"나2")=1,20,0)))),"비해당분야")</f>
        <v>비해당분야</v>
      </c>
      <c r="Z2875" s="4" t="str">
        <f>IF(R2875="C",VLOOKUP(K2875,'[1]자격증 backdata'!A:F,6,0),"비해당분야")</f>
        <v>비해당분야</v>
      </c>
      <c r="AA2875" s="4" t="str">
        <f>IF(R2875="C",SUMIF(B:B,B2875,Z:Z),"비해당분야")</f>
        <v>비해당분야</v>
      </c>
      <c r="AB2875" s="4" t="str">
        <f>IF(R2875="C",SUM(Y2875,AA2875),"비해당분야")</f>
        <v>비해당분야</v>
      </c>
      <c r="AC2875" s="4" t="str">
        <f>IF(R2875="C",AB2875,X2875)</f>
        <v>비해당분야</v>
      </c>
      <c r="AD2875" s="4">
        <f>VLOOKUP(K2875,'[1]자격증 backdata'!A:D,4,0)</f>
        <v>0</v>
      </c>
      <c r="AE2875" s="4">
        <f>IF(_xlfn.MAXIFS(AD:AD,B:B,B2875)&gt;10,10,_xlfn.MAXIFS(AD:AD,B:B,B2875))</f>
        <v>5</v>
      </c>
      <c r="AG2875" s="5">
        <f>VLOOKUP(K2875,'[1]자격증 backdata'!A:C,3,0)</f>
        <v>0</v>
      </c>
      <c r="AH2875" s="5">
        <f>COUNTIFS($B:$B,$B2875,$AG:$AG,AH$1)</f>
        <v>0</v>
      </c>
      <c r="AI2875" s="5">
        <f>COUNTIFS($B:$B,$B2875,$AG:$AG,AI$1)</f>
        <v>0</v>
      </c>
      <c r="AJ2875" s="5">
        <f>COUNTIFS($B:$B,$B2875,$AG:$AG,AJ$1)</f>
        <v>0</v>
      </c>
      <c r="AK2875" s="5">
        <f>COUNTIFS($B:$B,$B2875,$AG:$AG,AK$1)</f>
        <v>0</v>
      </c>
      <c r="AL2875" s="5">
        <f>COUNTIFS($B:$B,$B2875,$AG:$AG,AL$1)</f>
        <v>0</v>
      </c>
      <c r="AM2875" s="5">
        <f>COUNTIFS($B:$B,$B2875,$AG:$AG,AM$1)</f>
        <v>0</v>
      </c>
      <c r="AN2875" s="5">
        <f>COUNTIFS($B:$B,$B2875,$AG:$AG,AN$1)</f>
        <v>0</v>
      </c>
      <c r="AO2875" s="5">
        <f>COUNTIFS($B:$B,$B2875,$AG:$AG,AO$1)</f>
        <v>0</v>
      </c>
      <c r="AP2875" s="5">
        <f>COUNTIFS($B:$B,$B2875,$AG:$AG,AP$1)</f>
        <v>0</v>
      </c>
      <c r="AQ2875" s="5">
        <f>COUNTIFS($B:$B,$B2875,$AG:$AG,AQ$1)</f>
        <v>0</v>
      </c>
      <c r="AR2875" s="5">
        <f>COUNTIFS($B:$B,$B2875,$AG:$AG,AR$1)</f>
        <v>0</v>
      </c>
      <c r="AS2875" s="5">
        <f>COUNTIFS($B:$B,$B2875,$AG:$AG,AS$1)</f>
        <v>0</v>
      </c>
      <c r="AT2875" s="5">
        <f>COUNTIFS($B:$B,$B2875,$AG:$AG,AT$1)</f>
        <v>0</v>
      </c>
      <c r="AU2875" s="5">
        <f>COUNTIFS($B:$B,$B2875,$AG:$AG,AU$1)</f>
        <v>0</v>
      </c>
    </row>
    <row r="2876" spans="1:47" ht="15" customHeight="1" x14ac:dyDescent="0.35">
      <c r="A2876" s="6">
        <f>IF(B2875=B2876,A2875,A2875+1)</f>
        <v>1017</v>
      </c>
      <c r="B2876" s="6" t="s">
        <v>536</v>
      </c>
      <c r="C2876" s="6" t="s">
        <v>535</v>
      </c>
      <c r="D2876" s="6" t="s">
        <v>10</v>
      </c>
      <c r="E2876" s="6" t="s">
        <v>9</v>
      </c>
      <c r="F2876" s="4" t="s">
        <v>7</v>
      </c>
      <c r="G2876" s="4" t="s">
        <v>7</v>
      </c>
      <c r="H2876" s="4" t="s">
        <v>8</v>
      </c>
      <c r="I2876" s="4">
        <v>3</v>
      </c>
      <c r="J2876" s="4" t="s">
        <v>69</v>
      </c>
      <c r="K2876" s="4" t="s">
        <v>68</v>
      </c>
      <c r="L2876" s="4" t="s">
        <v>36</v>
      </c>
      <c r="M2876" s="4" t="s">
        <v>537</v>
      </c>
      <c r="N2876" s="4" t="s">
        <v>90</v>
      </c>
      <c r="P2876" s="4" t="s">
        <v>1</v>
      </c>
      <c r="Q2876" s="5" t="s">
        <v>0</v>
      </c>
      <c r="R2876" s="5"/>
      <c r="S2876" s="5">
        <f>IF(P2876="심사불필요","-",VLOOKUP(K2876,'[1]자격증 backdata'!A:G,7,0))</f>
        <v>0</v>
      </c>
      <c r="T2876" s="5" t="str">
        <f>IF(S2876="-","-",IF(COUNTIFS(B:B,B2876,S:S,"필수")&gt;0,"자격요건충족","확인필요"))</f>
        <v>자격요건충족</v>
      </c>
      <c r="U2876" s="5"/>
      <c r="W2876" s="5" t="str">
        <f>IF(Q2876="4급","심사불필요",VLOOKUP(K2876,'[1]자격증 backdata'!A:B,2,0))</f>
        <v>심사불필요</v>
      </c>
      <c r="X2876" s="4" t="str">
        <f>IF(R2876="A", MIN(20, SUMIFS(W:W, B:B, B2876, R:R, "A")),IF(R2876="B", MIN(30, SUMIFS(W:W, B:B, B2876, R:R, "B")),"비해당분야"))</f>
        <v>비해당분야</v>
      </c>
      <c r="Y2876" s="4" t="str">
        <f>IF(R2876="C",MIN(30,IF(COUNTIFS(B:B,B2876,W:W,"가1")=1,25,IF(COUNTIFS(B:B,B2876,W:W,"가1")&gt;=2,30,0))+IF(COUNTIFS(B:B,B2876,W:W,"나1")&gt;=4,30,IF(COUNTIFS(B:B,B2876,W:W,"나1")=3,26,IF(COUNTIFS(B:B,B2876,W:W,"나1")=2,22,IF(COUNTIFS(B:B,B2876,W:W,"나1")=1,18,0)))))+MIN(30,IF(COUNTIFS(B:B,B2876,W:W,"가2")=1,25,IF(COUNTIFS(B:B,B2876,W:W,"가2")&gt;=2,30,0))+IF(COUNTIFS(B:B,B2876,W:W,"나2")=3,30,IF(COUNTIFS(B:B,B2876,W:W,"나2")=2,25,IF(COUNTIFS(B:B,B2876,W:W,"나2")=1,20,0)))),"비해당분야")</f>
        <v>비해당분야</v>
      </c>
      <c r="Z2876" s="4" t="str">
        <f>IF(R2876="C",VLOOKUP(K2876,'[1]자격증 backdata'!A:F,6,0),"비해당분야")</f>
        <v>비해당분야</v>
      </c>
      <c r="AA2876" s="4" t="str">
        <f>IF(R2876="C",SUMIF(B:B,B2876,Z:Z),"비해당분야")</f>
        <v>비해당분야</v>
      </c>
      <c r="AB2876" s="4" t="str">
        <f>IF(R2876="C",SUM(Y2876,AA2876),"비해당분야")</f>
        <v>비해당분야</v>
      </c>
      <c r="AC2876" s="4" t="str">
        <f>IF(R2876="C",AB2876,X2876)</f>
        <v>비해당분야</v>
      </c>
      <c r="AD2876" s="4">
        <f>VLOOKUP(K2876,'[1]자격증 backdata'!A:D,4,0)</f>
        <v>5</v>
      </c>
      <c r="AE2876" s="4">
        <f>IF(_xlfn.MAXIFS(AD:AD,B:B,B2876)&gt;10,10,_xlfn.MAXIFS(AD:AD,B:B,B2876))</f>
        <v>5</v>
      </c>
      <c r="AG2876" s="5">
        <f>VLOOKUP(K2876,'[1]자격증 backdata'!A:C,3,0)</f>
        <v>0</v>
      </c>
      <c r="AH2876" s="5">
        <f>COUNTIFS($B:$B,$B2876,$AG:$AG,AH$1)</f>
        <v>0</v>
      </c>
      <c r="AI2876" s="5">
        <f>COUNTIFS($B:$B,$B2876,$AG:$AG,AI$1)</f>
        <v>0</v>
      </c>
      <c r="AJ2876" s="5">
        <f>COUNTIFS($B:$B,$B2876,$AG:$AG,AJ$1)</f>
        <v>0</v>
      </c>
      <c r="AK2876" s="5">
        <f>COUNTIFS($B:$B,$B2876,$AG:$AG,AK$1)</f>
        <v>0</v>
      </c>
      <c r="AL2876" s="5">
        <f>COUNTIFS($B:$B,$B2876,$AG:$AG,AL$1)</f>
        <v>0</v>
      </c>
      <c r="AM2876" s="5">
        <f>COUNTIFS($B:$B,$B2876,$AG:$AG,AM$1)</f>
        <v>0</v>
      </c>
      <c r="AN2876" s="5">
        <f>COUNTIFS($B:$B,$B2876,$AG:$AG,AN$1)</f>
        <v>0</v>
      </c>
      <c r="AO2876" s="5">
        <f>COUNTIFS($B:$B,$B2876,$AG:$AG,AO$1)</f>
        <v>0</v>
      </c>
      <c r="AP2876" s="5">
        <f>COUNTIFS($B:$B,$B2876,$AG:$AG,AP$1)</f>
        <v>0</v>
      </c>
      <c r="AQ2876" s="5">
        <f>COUNTIFS($B:$B,$B2876,$AG:$AG,AQ$1)</f>
        <v>0</v>
      </c>
      <c r="AR2876" s="5">
        <f>COUNTIFS($B:$B,$B2876,$AG:$AG,AR$1)</f>
        <v>0</v>
      </c>
      <c r="AS2876" s="5">
        <f>COUNTIFS($B:$B,$B2876,$AG:$AG,AS$1)</f>
        <v>0</v>
      </c>
      <c r="AT2876" s="5">
        <f>COUNTIFS($B:$B,$B2876,$AG:$AG,AT$1)</f>
        <v>0</v>
      </c>
      <c r="AU2876" s="5">
        <f>COUNTIFS($B:$B,$B2876,$AG:$AG,AU$1)</f>
        <v>0</v>
      </c>
    </row>
    <row r="2877" spans="1:47" ht="15" customHeight="1" x14ac:dyDescent="0.35">
      <c r="A2877" s="6">
        <f>IF(B2876=B2877,A2876,A2876+1)</f>
        <v>1017</v>
      </c>
      <c r="B2877" s="6" t="s">
        <v>536</v>
      </c>
      <c r="C2877" s="6" t="s">
        <v>535</v>
      </c>
      <c r="D2877" s="6" t="s">
        <v>10</v>
      </c>
      <c r="E2877" s="6" t="s">
        <v>9</v>
      </c>
      <c r="F2877" s="4" t="s">
        <v>7</v>
      </c>
      <c r="G2877" s="4" t="s">
        <v>7</v>
      </c>
      <c r="H2877" s="4" t="s">
        <v>8</v>
      </c>
      <c r="I2877" s="4">
        <v>4</v>
      </c>
      <c r="J2877" s="4" t="s">
        <v>57</v>
      </c>
      <c r="K2877" s="4" t="s">
        <v>56</v>
      </c>
      <c r="L2877" s="4" t="s">
        <v>55</v>
      </c>
      <c r="M2877" s="4" t="s">
        <v>534</v>
      </c>
      <c r="N2877" s="4" t="s">
        <v>136</v>
      </c>
      <c r="P2877" s="4" t="s">
        <v>1</v>
      </c>
      <c r="Q2877" s="5" t="s">
        <v>0</v>
      </c>
      <c r="R2877" s="5"/>
      <c r="S2877" s="5">
        <f>IF(P2877="심사불필요","-",VLOOKUP(K2877,'[1]자격증 backdata'!A:G,7,0))</f>
        <v>0</v>
      </c>
      <c r="T2877" s="5" t="str">
        <f>IF(S2877="-","-",IF(COUNTIFS(B:B,B2877,S:S,"필수")&gt;0,"자격요건충족","확인필요"))</f>
        <v>자격요건충족</v>
      </c>
      <c r="U2877" s="5"/>
      <c r="W2877" s="5" t="str">
        <f>IF(Q2877="4급","심사불필요",VLOOKUP(K2877,'[1]자격증 backdata'!A:B,2,0))</f>
        <v>심사불필요</v>
      </c>
      <c r="X2877" s="4" t="str">
        <f>IF(R2877="A", MIN(20, SUMIFS(W:W, B:B, B2877, R:R, "A")),IF(R2877="B", MIN(30, SUMIFS(W:W, B:B, B2877, R:R, "B")),"비해당분야"))</f>
        <v>비해당분야</v>
      </c>
      <c r="Y2877" s="4" t="str">
        <f>IF(R2877="C",MIN(30,IF(COUNTIFS(B:B,B2877,W:W,"가1")=1,25,IF(COUNTIFS(B:B,B2877,W:W,"가1")&gt;=2,30,0))+IF(COUNTIFS(B:B,B2877,W:W,"나1")&gt;=4,30,IF(COUNTIFS(B:B,B2877,W:W,"나1")=3,26,IF(COUNTIFS(B:B,B2877,W:W,"나1")=2,22,IF(COUNTIFS(B:B,B2877,W:W,"나1")=1,18,0)))))+MIN(30,IF(COUNTIFS(B:B,B2877,W:W,"가2")=1,25,IF(COUNTIFS(B:B,B2877,W:W,"가2")&gt;=2,30,0))+IF(COUNTIFS(B:B,B2877,W:W,"나2")=3,30,IF(COUNTIFS(B:B,B2877,W:W,"나2")=2,25,IF(COUNTIFS(B:B,B2877,W:W,"나2")=1,20,0)))),"비해당분야")</f>
        <v>비해당분야</v>
      </c>
      <c r="Z2877" s="4" t="str">
        <f>IF(R2877="C",VLOOKUP(K2877,'[1]자격증 backdata'!A:F,6,0),"비해당분야")</f>
        <v>비해당분야</v>
      </c>
      <c r="AA2877" s="4" t="str">
        <f>IF(R2877="C",SUMIF(B:B,B2877,Z:Z),"비해당분야")</f>
        <v>비해당분야</v>
      </c>
      <c r="AB2877" s="4" t="str">
        <f>IF(R2877="C",SUM(Y2877,AA2877),"비해당분야")</f>
        <v>비해당분야</v>
      </c>
      <c r="AC2877" s="4" t="str">
        <f>IF(R2877="C",AB2877,X2877)</f>
        <v>비해당분야</v>
      </c>
      <c r="AD2877" s="4">
        <f>VLOOKUP(K2877,'[1]자격증 backdata'!A:D,4,0)</f>
        <v>0</v>
      </c>
      <c r="AE2877" s="4">
        <f>IF(_xlfn.MAXIFS(AD:AD,B:B,B2877)&gt;10,10,_xlfn.MAXIFS(AD:AD,B:B,B2877))</f>
        <v>5</v>
      </c>
      <c r="AG2877" s="5">
        <f>VLOOKUP(K2877,'[1]자격증 backdata'!A:C,3,0)</f>
        <v>0</v>
      </c>
      <c r="AH2877" s="5">
        <f>COUNTIFS($B:$B,$B2877,$AG:$AG,AH$1)</f>
        <v>0</v>
      </c>
      <c r="AI2877" s="5">
        <f>COUNTIFS($B:$B,$B2877,$AG:$AG,AI$1)</f>
        <v>0</v>
      </c>
      <c r="AJ2877" s="5">
        <f>COUNTIFS($B:$B,$B2877,$AG:$AG,AJ$1)</f>
        <v>0</v>
      </c>
      <c r="AK2877" s="5">
        <f>COUNTIFS($B:$B,$B2877,$AG:$AG,AK$1)</f>
        <v>0</v>
      </c>
      <c r="AL2877" s="5">
        <f>COUNTIFS($B:$B,$B2877,$AG:$AG,AL$1)</f>
        <v>0</v>
      </c>
      <c r="AM2877" s="5">
        <f>COUNTIFS($B:$B,$B2877,$AG:$AG,AM$1)</f>
        <v>0</v>
      </c>
      <c r="AN2877" s="5">
        <f>COUNTIFS($B:$B,$B2877,$AG:$AG,AN$1)</f>
        <v>0</v>
      </c>
      <c r="AO2877" s="5">
        <f>COUNTIFS($B:$B,$B2877,$AG:$AG,AO$1)</f>
        <v>0</v>
      </c>
      <c r="AP2877" s="5">
        <f>COUNTIFS($B:$B,$B2877,$AG:$AG,AP$1)</f>
        <v>0</v>
      </c>
      <c r="AQ2877" s="5">
        <f>COUNTIFS($B:$B,$B2877,$AG:$AG,AQ$1)</f>
        <v>0</v>
      </c>
      <c r="AR2877" s="5">
        <f>COUNTIFS($B:$B,$B2877,$AG:$AG,AR$1)</f>
        <v>0</v>
      </c>
      <c r="AS2877" s="5">
        <f>COUNTIFS($B:$B,$B2877,$AG:$AG,AS$1)</f>
        <v>0</v>
      </c>
      <c r="AT2877" s="5">
        <f>COUNTIFS($B:$B,$B2877,$AG:$AG,AT$1)</f>
        <v>0</v>
      </c>
      <c r="AU2877" s="5">
        <f>COUNTIFS($B:$B,$B2877,$AG:$AG,AU$1)</f>
        <v>0</v>
      </c>
    </row>
    <row r="2878" spans="1:47" ht="15" customHeight="1" x14ac:dyDescent="0.35">
      <c r="A2878" s="3">
        <f>IF(B2877=B2878,A2877,A2877+1)</f>
        <v>1018</v>
      </c>
      <c r="B2878" s="3" t="s">
        <v>533</v>
      </c>
      <c r="C2878" s="3" t="s">
        <v>532</v>
      </c>
      <c r="D2878" s="3" t="s">
        <v>10</v>
      </c>
      <c r="E2878" s="3" t="s">
        <v>9</v>
      </c>
      <c r="F2878" s="4" t="s">
        <v>8</v>
      </c>
      <c r="G2878" s="4" t="s">
        <v>7</v>
      </c>
      <c r="H2878" s="4" t="s">
        <v>7</v>
      </c>
      <c r="I2878" s="3">
        <v>1</v>
      </c>
      <c r="J2878" s="3" t="s">
        <v>6</v>
      </c>
      <c r="K2878" s="3" t="s">
        <v>5</v>
      </c>
      <c r="L2878" s="3" t="s">
        <v>4</v>
      </c>
      <c r="M2878" s="3" t="s">
        <v>531</v>
      </c>
      <c r="N2878" s="3" t="s">
        <v>344</v>
      </c>
      <c r="P2878" s="3" t="s">
        <v>1</v>
      </c>
      <c r="Q2878" s="2" t="s">
        <v>0</v>
      </c>
      <c r="R2878" s="2"/>
      <c r="S2878" s="2" t="str">
        <f>IF(P2878="심사불필요","-",VLOOKUP(K2878,'[1]자격증 backdata'!A:G,7,0))</f>
        <v>필수</v>
      </c>
      <c r="T2878" s="2" t="str">
        <f>IF(S2878="-","-",IF(COUNTIFS(B:B,B2878,S:S,"필수")&gt;0,"자격요건충족","확인필요"))</f>
        <v>자격요건충족</v>
      </c>
      <c r="U2878" s="2"/>
      <c r="W2878" s="2" t="str">
        <f>IF(Q2878="4급","심사불필요",VLOOKUP(K2878,'[1]자격증 backdata'!A:B,2,0))</f>
        <v>심사불필요</v>
      </c>
      <c r="X2878" s="3" t="str">
        <f>IF(R2878="A", MIN(20, SUMIFS(W:W, B:B, B2878, R:R, "A")),IF(R2878="B", MIN(30, SUMIFS(W:W, B:B, B2878, R:R, "B")),"비해당분야"))</f>
        <v>비해당분야</v>
      </c>
      <c r="Y2878" s="3" t="str">
        <f>IF(R2878="C",MIN(30,IF(COUNTIFS(B:B,B2878,W:W,"가1")=1,25,IF(COUNTIFS(B:B,B2878,W:W,"가1")&gt;=2,30,0))+IF(COUNTIFS(B:B,B2878,W:W,"나1")&gt;=4,30,IF(COUNTIFS(B:B,B2878,W:W,"나1")=3,26,IF(COUNTIFS(B:B,B2878,W:W,"나1")=2,22,IF(COUNTIFS(B:B,B2878,W:W,"나1")=1,18,0)))))+MIN(30,IF(COUNTIFS(B:B,B2878,W:W,"가2")=1,25,IF(COUNTIFS(B:B,B2878,W:W,"가2")&gt;=2,30,0))+IF(COUNTIFS(B:B,B2878,W:W,"나2")=3,30,IF(COUNTIFS(B:B,B2878,W:W,"나2")=2,25,IF(COUNTIFS(B:B,B2878,W:W,"나2")=1,20,0)))),"비해당분야")</f>
        <v>비해당분야</v>
      </c>
      <c r="Z2878" s="3" t="str">
        <f>IF(R2878="C",VLOOKUP(K2878,'[1]자격증 backdata'!A:F,6,0),"비해당분야")</f>
        <v>비해당분야</v>
      </c>
      <c r="AA2878" s="3" t="str">
        <f>IF(R2878="C",SUMIF(B:B,B2878,Z:Z),"비해당분야")</f>
        <v>비해당분야</v>
      </c>
      <c r="AB2878" s="3" t="str">
        <f>IF(R2878="C",SUM(Y2878,AA2878),"비해당분야")</f>
        <v>비해당분야</v>
      </c>
      <c r="AC2878" s="3" t="str">
        <f>IF(R2878="C",AB2878,X2878)</f>
        <v>비해당분야</v>
      </c>
      <c r="AD2878" s="3">
        <f>VLOOKUP(K2878,'[1]자격증 backdata'!A:D,4,0)</f>
        <v>0</v>
      </c>
      <c r="AE2878" s="3">
        <f>IF(_xlfn.MAXIFS(AD:AD,B:B,B2878)&gt;10,10,_xlfn.MAXIFS(AD:AD,B:B,B2878))</f>
        <v>0</v>
      </c>
      <c r="AG2878" s="2">
        <f>VLOOKUP(K2878,'[1]자격증 backdata'!A:C,3,0)</f>
        <v>0</v>
      </c>
      <c r="AH2878" s="2">
        <f>COUNTIFS($B:$B,$B2878,$AG:$AG,AH$1)</f>
        <v>0</v>
      </c>
      <c r="AI2878" s="2">
        <f>COUNTIFS($B:$B,$B2878,$AG:$AG,AI$1)</f>
        <v>0</v>
      </c>
      <c r="AJ2878" s="2">
        <f>COUNTIFS($B:$B,$B2878,$AG:$AG,AJ$1)</f>
        <v>0</v>
      </c>
      <c r="AK2878" s="2">
        <f>COUNTIFS($B:$B,$B2878,$AG:$AG,AK$1)</f>
        <v>0</v>
      </c>
      <c r="AL2878" s="2">
        <f>COUNTIFS($B:$B,$B2878,$AG:$AG,AL$1)</f>
        <v>0</v>
      </c>
      <c r="AM2878" s="2">
        <f>COUNTIFS($B:$B,$B2878,$AG:$AG,AM$1)</f>
        <v>0</v>
      </c>
      <c r="AN2878" s="2">
        <f>COUNTIFS($B:$B,$B2878,$AG:$AG,AN$1)</f>
        <v>0</v>
      </c>
      <c r="AO2878" s="2">
        <f>COUNTIFS($B:$B,$B2878,$AG:$AG,AO$1)</f>
        <v>0</v>
      </c>
      <c r="AP2878" s="2">
        <f>COUNTIFS($B:$B,$B2878,$AG:$AG,AP$1)</f>
        <v>0</v>
      </c>
      <c r="AQ2878" s="2">
        <f>COUNTIFS($B:$B,$B2878,$AG:$AG,AQ$1)</f>
        <v>0</v>
      </c>
      <c r="AR2878" s="2">
        <f>COUNTIFS($B:$B,$B2878,$AG:$AG,AR$1)</f>
        <v>0</v>
      </c>
      <c r="AS2878" s="2">
        <f>COUNTIFS($B:$B,$B2878,$AG:$AG,AS$1)</f>
        <v>0</v>
      </c>
      <c r="AT2878" s="2">
        <f>COUNTIFS($B:$B,$B2878,$AG:$AG,AT$1)</f>
        <v>0</v>
      </c>
      <c r="AU2878" s="2">
        <f>COUNTIFS($B:$B,$B2878,$AG:$AG,AU$1)</f>
        <v>0</v>
      </c>
    </row>
    <row r="2879" spans="1:47" ht="15" customHeight="1" x14ac:dyDescent="0.35">
      <c r="A2879" s="4">
        <f>IF(B2878=B2879,A2878,A2878+1)</f>
        <v>1019</v>
      </c>
      <c r="B2879" s="4" t="s">
        <v>530</v>
      </c>
      <c r="C2879" s="4" t="s">
        <v>529</v>
      </c>
      <c r="D2879" s="4" t="s">
        <v>10</v>
      </c>
      <c r="E2879" s="4" t="s">
        <v>9</v>
      </c>
      <c r="F2879" s="4" t="s">
        <v>8</v>
      </c>
      <c r="G2879" s="4" t="s">
        <v>7</v>
      </c>
      <c r="H2879" s="4" t="s">
        <v>7</v>
      </c>
      <c r="I2879" s="4">
        <v>1</v>
      </c>
      <c r="J2879" s="4" t="s">
        <v>6</v>
      </c>
      <c r="K2879" s="4" t="s">
        <v>5</v>
      </c>
      <c r="L2879" s="4" t="s">
        <v>4</v>
      </c>
      <c r="M2879" s="4" t="s">
        <v>528</v>
      </c>
      <c r="N2879" s="4" t="s">
        <v>169</v>
      </c>
      <c r="P2879" s="4" t="s">
        <v>1</v>
      </c>
      <c r="Q2879" s="5" t="s">
        <v>0</v>
      </c>
      <c r="R2879" s="5"/>
      <c r="S2879" s="5" t="str">
        <f>IF(P2879="심사불필요","-",VLOOKUP(K2879,'[1]자격증 backdata'!A:G,7,0))</f>
        <v>필수</v>
      </c>
      <c r="T2879" s="5" t="str">
        <f>IF(S2879="-","-",IF(COUNTIFS(B:B,B2879,S:S,"필수")&gt;0,"자격요건충족","확인필요"))</f>
        <v>자격요건충족</v>
      </c>
      <c r="U2879" s="5"/>
      <c r="W2879" s="5" t="str">
        <f>IF(Q2879="4급","심사불필요",VLOOKUP(K2879,'[1]자격증 backdata'!A:B,2,0))</f>
        <v>심사불필요</v>
      </c>
      <c r="X2879" s="4" t="str">
        <f>IF(R2879="A", MIN(20, SUMIFS(W:W, B:B, B2879, R:R, "A")),IF(R2879="B", MIN(30, SUMIFS(W:W, B:B, B2879, R:R, "B")),"비해당분야"))</f>
        <v>비해당분야</v>
      </c>
      <c r="Y2879" s="4" t="str">
        <f>IF(R2879="C",MIN(30,IF(COUNTIFS(B:B,B2879,W:W,"가1")=1,25,IF(COUNTIFS(B:B,B2879,W:W,"가1")&gt;=2,30,0))+IF(COUNTIFS(B:B,B2879,W:W,"나1")&gt;=4,30,IF(COUNTIFS(B:B,B2879,W:W,"나1")=3,26,IF(COUNTIFS(B:B,B2879,W:W,"나1")=2,22,IF(COUNTIFS(B:B,B2879,W:W,"나1")=1,18,0)))))+MIN(30,IF(COUNTIFS(B:B,B2879,W:W,"가2")=1,25,IF(COUNTIFS(B:B,B2879,W:W,"가2")&gt;=2,30,0))+IF(COUNTIFS(B:B,B2879,W:W,"나2")=3,30,IF(COUNTIFS(B:B,B2879,W:W,"나2")=2,25,IF(COUNTIFS(B:B,B2879,W:W,"나2")=1,20,0)))),"비해당분야")</f>
        <v>비해당분야</v>
      </c>
      <c r="Z2879" s="4" t="str">
        <f>IF(R2879="C",VLOOKUP(K2879,'[1]자격증 backdata'!A:F,6,0),"비해당분야")</f>
        <v>비해당분야</v>
      </c>
      <c r="AA2879" s="4" t="str">
        <f>IF(R2879="C",SUMIF(B:B,B2879,Z:Z),"비해당분야")</f>
        <v>비해당분야</v>
      </c>
      <c r="AB2879" s="4" t="str">
        <f>IF(R2879="C",SUM(Y2879,AA2879),"비해당분야")</f>
        <v>비해당분야</v>
      </c>
      <c r="AC2879" s="4" t="str">
        <f>IF(R2879="C",AB2879,X2879)</f>
        <v>비해당분야</v>
      </c>
      <c r="AD2879" s="4">
        <f>VLOOKUP(K2879,'[1]자격증 backdata'!A:D,4,0)</f>
        <v>0</v>
      </c>
      <c r="AE2879" s="4">
        <f>IF(_xlfn.MAXIFS(AD:AD,B:B,B2879)&gt;10,10,_xlfn.MAXIFS(AD:AD,B:B,B2879))</f>
        <v>0</v>
      </c>
      <c r="AG2879" s="5">
        <f>VLOOKUP(K2879,'[1]자격증 backdata'!A:C,3,0)</f>
        <v>0</v>
      </c>
      <c r="AH2879" s="5">
        <f>COUNTIFS($B:$B,$B2879,$AG:$AG,AH$1)</f>
        <v>0</v>
      </c>
      <c r="AI2879" s="5">
        <f>COUNTIFS($B:$B,$B2879,$AG:$AG,AI$1)</f>
        <v>0</v>
      </c>
      <c r="AJ2879" s="5">
        <f>COUNTIFS($B:$B,$B2879,$AG:$AG,AJ$1)</f>
        <v>0</v>
      </c>
      <c r="AK2879" s="5">
        <f>COUNTIFS($B:$B,$B2879,$AG:$AG,AK$1)</f>
        <v>0</v>
      </c>
      <c r="AL2879" s="5">
        <f>COUNTIFS($B:$B,$B2879,$AG:$AG,AL$1)</f>
        <v>0</v>
      </c>
      <c r="AM2879" s="5">
        <f>COUNTIFS($B:$B,$B2879,$AG:$AG,AM$1)</f>
        <v>0</v>
      </c>
      <c r="AN2879" s="5">
        <f>COUNTIFS($B:$B,$B2879,$AG:$AG,AN$1)</f>
        <v>0</v>
      </c>
      <c r="AO2879" s="5">
        <f>COUNTIFS($B:$B,$B2879,$AG:$AG,AO$1)</f>
        <v>0</v>
      </c>
      <c r="AP2879" s="5">
        <f>COUNTIFS($B:$B,$B2879,$AG:$AG,AP$1)</f>
        <v>0</v>
      </c>
      <c r="AQ2879" s="5">
        <f>COUNTIFS($B:$B,$B2879,$AG:$AG,AQ$1)</f>
        <v>0</v>
      </c>
      <c r="AR2879" s="5">
        <f>COUNTIFS($B:$B,$B2879,$AG:$AG,AR$1)</f>
        <v>0</v>
      </c>
      <c r="AS2879" s="5">
        <f>COUNTIFS($B:$B,$B2879,$AG:$AG,AS$1)</f>
        <v>0</v>
      </c>
      <c r="AT2879" s="5">
        <f>COUNTIFS($B:$B,$B2879,$AG:$AG,AT$1)</f>
        <v>0</v>
      </c>
      <c r="AU2879" s="5">
        <f>COUNTIFS($B:$B,$B2879,$AG:$AG,AU$1)</f>
        <v>0</v>
      </c>
    </row>
    <row r="2880" spans="1:47" ht="15" customHeight="1" x14ac:dyDescent="0.35">
      <c r="A2880" s="3">
        <f>IF(B2879=B2880,A2879,A2879+1)</f>
        <v>1020</v>
      </c>
      <c r="B2880" s="3" t="s">
        <v>523</v>
      </c>
      <c r="C2880" s="3" t="s">
        <v>522</v>
      </c>
      <c r="D2880" s="3" t="s">
        <v>10</v>
      </c>
      <c r="E2880" s="3" t="s">
        <v>9</v>
      </c>
      <c r="F2880" s="4" t="s">
        <v>8</v>
      </c>
      <c r="G2880" s="4" t="s">
        <v>7</v>
      </c>
      <c r="H2880" s="4" t="s">
        <v>7</v>
      </c>
      <c r="I2880" s="3">
        <v>1</v>
      </c>
      <c r="J2880" s="3" t="s">
        <v>6</v>
      </c>
      <c r="K2880" s="3" t="s">
        <v>5</v>
      </c>
      <c r="L2880" s="3" t="s">
        <v>4</v>
      </c>
      <c r="M2880" s="3" t="s">
        <v>527</v>
      </c>
      <c r="N2880" s="3" t="s">
        <v>101</v>
      </c>
      <c r="P2880" s="3" t="s">
        <v>1</v>
      </c>
      <c r="Q2880" s="2" t="s">
        <v>0</v>
      </c>
      <c r="R2880" s="2"/>
      <c r="S2880" s="2" t="str">
        <f>IF(P2880="심사불필요","-",VLOOKUP(K2880,'[1]자격증 backdata'!A:G,7,0))</f>
        <v>필수</v>
      </c>
      <c r="T2880" s="2" t="str">
        <f>IF(S2880="-","-",IF(COUNTIFS(B:B,B2880,S:S,"필수")&gt;0,"자격요건충족","확인필요"))</f>
        <v>자격요건충족</v>
      </c>
      <c r="U2880" s="2"/>
      <c r="W2880" s="2" t="str">
        <f>IF(Q2880="4급","심사불필요",VLOOKUP(K2880,'[1]자격증 backdata'!A:B,2,0))</f>
        <v>심사불필요</v>
      </c>
      <c r="X2880" s="3" t="str">
        <f>IF(R2880="A", MIN(20, SUMIFS(W:W, B:B, B2880, R:R, "A")),IF(R2880="B", MIN(30, SUMIFS(W:W, B:B, B2880, R:R, "B")),"비해당분야"))</f>
        <v>비해당분야</v>
      </c>
      <c r="Y2880" s="3" t="str">
        <f>IF(R2880="C",MIN(30,IF(COUNTIFS(B:B,B2880,W:W,"가1")=1,25,IF(COUNTIFS(B:B,B2880,W:W,"가1")&gt;=2,30,0))+IF(COUNTIFS(B:B,B2880,W:W,"나1")&gt;=4,30,IF(COUNTIFS(B:B,B2880,W:W,"나1")=3,26,IF(COUNTIFS(B:B,B2880,W:W,"나1")=2,22,IF(COUNTIFS(B:B,B2880,W:W,"나1")=1,18,0)))))+MIN(30,IF(COUNTIFS(B:B,B2880,W:W,"가2")=1,25,IF(COUNTIFS(B:B,B2880,W:W,"가2")&gt;=2,30,0))+IF(COUNTIFS(B:B,B2880,W:W,"나2")=3,30,IF(COUNTIFS(B:B,B2880,W:W,"나2")=2,25,IF(COUNTIFS(B:B,B2880,W:W,"나2")=1,20,0)))),"비해당분야")</f>
        <v>비해당분야</v>
      </c>
      <c r="Z2880" s="3" t="str">
        <f>IF(R2880="C",VLOOKUP(K2880,'[1]자격증 backdata'!A:F,6,0),"비해당분야")</f>
        <v>비해당분야</v>
      </c>
      <c r="AA2880" s="3" t="str">
        <f>IF(R2880="C",SUMIF(B:B,B2880,Z:Z),"비해당분야")</f>
        <v>비해당분야</v>
      </c>
      <c r="AB2880" s="3" t="str">
        <f>IF(R2880="C",SUM(Y2880,AA2880),"비해당분야")</f>
        <v>비해당분야</v>
      </c>
      <c r="AC2880" s="3" t="str">
        <f>IF(R2880="C",AB2880,X2880)</f>
        <v>비해당분야</v>
      </c>
      <c r="AD2880" s="3">
        <f>VLOOKUP(K2880,'[1]자격증 backdata'!A:D,4,0)</f>
        <v>0</v>
      </c>
      <c r="AE2880" s="3">
        <f>IF(_xlfn.MAXIFS(AD:AD,B:B,B2880)&gt;10,10,_xlfn.MAXIFS(AD:AD,B:B,B2880))</f>
        <v>0</v>
      </c>
      <c r="AG2880" s="2">
        <f>VLOOKUP(K2880,'[1]자격증 backdata'!A:C,3,0)</f>
        <v>0</v>
      </c>
      <c r="AH2880" s="2">
        <f>COUNTIFS($B:$B,$B2880,$AG:$AG,AH$1)</f>
        <v>0</v>
      </c>
      <c r="AI2880" s="2">
        <f>COUNTIFS($B:$B,$B2880,$AG:$AG,AI$1)</f>
        <v>0</v>
      </c>
      <c r="AJ2880" s="2">
        <f>COUNTIFS($B:$B,$B2880,$AG:$AG,AJ$1)</f>
        <v>0</v>
      </c>
      <c r="AK2880" s="2">
        <f>COUNTIFS($B:$B,$B2880,$AG:$AG,AK$1)</f>
        <v>0</v>
      </c>
      <c r="AL2880" s="2">
        <f>COUNTIFS($B:$B,$B2880,$AG:$AG,AL$1)</f>
        <v>0</v>
      </c>
      <c r="AM2880" s="2">
        <f>COUNTIFS($B:$B,$B2880,$AG:$AG,AM$1)</f>
        <v>0</v>
      </c>
      <c r="AN2880" s="2">
        <f>COUNTIFS($B:$B,$B2880,$AG:$AG,AN$1)</f>
        <v>0</v>
      </c>
      <c r="AO2880" s="2">
        <f>COUNTIFS($B:$B,$B2880,$AG:$AG,AO$1)</f>
        <v>0</v>
      </c>
      <c r="AP2880" s="2">
        <f>COUNTIFS($B:$B,$B2880,$AG:$AG,AP$1)</f>
        <v>0</v>
      </c>
      <c r="AQ2880" s="2">
        <f>COUNTIFS($B:$B,$B2880,$AG:$AG,AQ$1)</f>
        <v>0</v>
      </c>
      <c r="AR2880" s="2">
        <f>COUNTIFS($B:$B,$B2880,$AG:$AG,AR$1)</f>
        <v>0</v>
      </c>
      <c r="AS2880" s="2">
        <f>COUNTIFS($B:$B,$B2880,$AG:$AG,AS$1)</f>
        <v>0</v>
      </c>
      <c r="AT2880" s="2">
        <f>COUNTIFS($B:$B,$B2880,$AG:$AG,AT$1)</f>
        <v>0</v>
      </c>
      <c r="AU2880" s="2">
        <f>COUNTIFS($B:$B,$B2880,$AG:$AG,AU$1)</f>
        <v>0</v>
      </c>
    </row>
    <row r="2881" spans="1:47" ht="15" customHeight="1" x14ac:dyDescent="0.35">
      <c r="A2881" s="7">
        <f>IF(B2880=B2881,A2880,A2880+1)</f>
        <v>1020</v>
      </c>
      <c r="B2881" s="7" t="s">
        <v>523</v>
      </c>
      <c r="C2881" s="7" t="s">
        <v>522</v>
      </c>
      <c r="D2881" s="7" t="s">
        <v>10</v>
      </c>
      <c r="E2881" s="7" t="s">
        <v>9</v>
      </c>
      <c r="F2881" s="4" t="s">
        <v>7</v>
      </c>
      <c r="G2881" s="4" t="s">
        <v>7</v>
      </c>
      <c r="H2881" s="4" t="s">
        <v>8</v>
      </c>
      <c r="I2881" s="3">
        <v>2</v>
      </c>
      <c r="J2881" s="3" t="s">
        <v>135</v>
      </c>
      <c r="K2881" s="3" t="s">
        <v>134</v>
      </c>
      <c r="L2881" s="3" t="s">
        <v>133</v>
      </c>
      <c r="M2881" s="3" t="s">
        <v>526</v>
      </c>
      <c r="N2881" s="3" t="s">
        <v>432</v>
      </c>
      <c r="P2881" s="3" t="s">
        <v>1</v>
      </c>
      <c r="Q2881" s="2" t="s">
        <v>0</v>
      </c>
      <c r="R2881" s="2"/>
      <c r="S2881" s="2">
        <f>IF(P2881="심사불필요","-",VLOOKUP(K2881,'[1]자격증 backdata'!A:G,7,0))</f>
        <v>0</v>
      </c>
      <c r="T2881" s="2" t="str">
        <f>IF(S2881="-","-",IF(COUNTIFS(B:B,B2881,S:S,"필수")&gt;0,"자격요건충족","확인필요"))</f>
        <v>자격요건충족</v>
      </c>
      <c r="U2881" s="2"/>
      <c r="W2881" s="2" t="str">
        <f>IF(Q2881="4급","심사불필요",VLOOKUP(K2881,'[1]자격증 backdata'!A:B,2,0))</f>
        <v>심사불필요</v>
      </c>
      <c r="X2881" s="3" t="str">
        <f>IF(R2881="A", MIN(20, SUMIFS(W:W, B:B, B2881, R:R, "A")),IF(R2881="B", MIN(30, SUMIFS(W:W, B:B, B2881, R:R, "B")),"비해당분야"))</f>
        <v>비해당분야</v>
      </c>
      <c r="Y2881" s="3" t="str">
        <f>IF(R2881="C",MIN(30,IF(COUNTIFS(B:B,B2881,W:W,"가1")=1,25,IF(COUNTIFS(B:B,B2881,W:W,"가1")&gt;=2,30,0))+IF(COUNTIFS(B:B,B2881,W:W,"나1")&gt;=4,30,IF(COUNTIFS(B:B,B2881,W:W,"나1")=3,26,IF(COUNTIFS(B:B,B2881,W:W,"나1")=2,22,IF(COUNTIFS(B:B,B2881,W:W,"나1")=1,18,0)))))+MIN(30,IF(COUNTIFS(B:B,B2881,W:W,"가2")=1,25,IF(COUNTIFS(B:B,B2881,W:W,"가2")&gt;=2,30,0))+IF(COUNTIFS(B:B,B2881,W:W,"나2")=3,30,IF(COUNTIFS(B:B,B2881,W:W,"나2")=2,25,IF(COUNTIFS(B:B,B2881,W:W,"나2")=1,20,0)))),"비해당분야")</f>
        <v>비해당분야</v>
      </c>
      <c r="Z2881" s="3" t="str">
        <f>IF(R2881="C",VLOOKUP(K2881,'[1]자격증 backdata'!A:F,6,0),"비해당분야")</f>
        <v>비해당분야</v>
      </c>
      <c r="AA2881" s="3" t="str">
        <f>IF(R2881="C",SUMIF(B:B,B2881,Z:Z),"비해당분야")</f>
        <v>비해당분야</v>
      </c>
      <c r="AB2881" s="3" t="str">
        <f>IF(R2881="C",SUM(Y2881,AA2881),"비해당분야")</f>
        <v>비해당분야</v>
      </c>
      <c r="AC2881" s="3" t="str">
        <f>IF(R2881="C",AB2881,X2881)</f>
        <v>비해당분야</v>
      </c>
      <c r="AD2881" s="3">
        <f>VLOOKUP(K2881,'[1]자격증 backdata'!A:D,4,0)</f>
        <v>0</v>
      </c>
      <c r="AE2881" s="3">
        <f>IF(_xlfn.MAXIFS(AD:AD,B:B,B2881)&gt;10,10,_xlfn.MAXIFS(AD:AD,B:B,B2881))</f>
        <v>0</v>
      </c>
      <c r="AG2881" s="2">
        <f>VLOOKUP(K2881,'[1]자격증 backdata'!A:C,3,0)</f>
        <v>0</v>
      </c>
      <c r="AH2881" s="2">
        <f>COUNTIFS($B:$B,$B2881,$AG:$AG,AH$1)</f>
        <v>0</v>
      </c>
      <c r="AI2881" s="2">
        <f>COUNTIFS($B:$B,$B2881,$AG:$AG,AI$1)</f>
        <v>0</v>
      </c>
      <c r="AJ2881" s="2">
        <f>COUNTIFS($B:$B,$B2881,$AG:$AG,AJ$1)</f>
        <v>0</v>
      </c>
      <c r="AK2881" s="2">
        <f>COUNTIFS($B:$B,$B2881,$AG:$AG,AK$1)</f>
        <v>0</v>
      </c>
      <c r="AL2881" s="2">
        <f>COUNTIFS($B:$B,$B2881,$AG:$AG,AL$1)</f>
        <v>0</v>
      </c>
      <c r="AM2881" s="2">
        <f>COUNTIFS($B:$B,$B2881,$AG:$AG,AM$1)</f>
        <v>0</v>
      </c>
      <c r="AN2881" s="2">
        <f>COUNTIFS($B:$B,$B2881,$AG:$AG,AN$1)</f>
        <v>0</v>
      </c>
      <c r="AO2881" s="2">
        <f>COUNTIFS($B:$B,$B2881,$AG:$AG,AO$1)</f>
        <v>0</v>
      </c>
      <c r="AP2881" s="2">
        <f>COUNTIFS($B:$B,$B2881,$AG:$AG,AP$1)</f>
        <v>0</v>
      </c>
      <c r="AQ2881" s="2">
        <f>COUNTIFS($B:$B,$B2881,$AG:$AG,AQ$1)</f>
        <v>0</v>
      </c>
      <c r="AR2881" s="2">
        <f>COUNTIFS($B:$B,$B2881,$AG:$AG,AR$1)</f>
        <v>0</v>
      </c>
      <c r="AS2881" s="2">
        <f>COUNTIFS($B:$B,$B2881,$AG:$AG,AS$1)</f>
        <v>0</v>
      </c>
      <c r="AT2881" s="2">
        <f>COUNTIFS($B:$B,$B2881,$AG:$AG,AT$1)</f>
        <v>0</v>
      </c>
      <c r="AU2881" s="2">
        <f>COUNTIFS($B:$B,$B2881,$AG:$AG,AU$1)</f>
        <v>0</v>
      </c>
    </row>
    <row r="2882" spans="1:47" ht="15" customHeight="1" x14ac:dyDescent="0.35">
      <c r="A2882" s="7">
        <f>IF(B2881=B2882,A2881,A2881+1)</f>
        <v>1020</v>
      </c>
      <c r="B2882" s="7" t="s">
        <v>523</v>
      </c>
      <c r="C2882" s="7" t="s">
        <v>522</v>
      </c>
      <c r="D2882" s="7" t="s">
        <v>10</v>
      </c>
      <c r="E2882" s="7" t="s">
        <v>9</v>
      </c>
      <c r="F2882" s="4" t="s">
        <v>7</v>
      </c>
      <c r="G2882" s="4" t="s">
        <v>7</v>
      </c>
      <c r="H2882" s="4" t="s">
        <v>8</v>
      </c>
      <c r="I2882" s="3">
        <v>3</v>
      </c>
      <c r="J2882" s="3" t="s">
        <v>100</v>
      </c>
      <c r="K2882" s="3" t="s">
        <v>99</v>
      </c>
      <c r="L2882" s="3" t="s">
        <v>98</v>
      </c>
      <c r="M2882" s="3" t="s">
        <v>525</v>
      </c>
      <c r="N2882" s="3" t="s">
        <v>524</v>
      </c>
      <c r="P2882" s="3" t="s">
        <v>1</v>
      </c>
      <c r="Q2882" s="2" t="s">
        <v>0</v>
      </c>
      <c r="R2882" s="2"/>
      <c r="S2882" s="2">
        <f>IF(P2882="심사불필요","-",VLOOKUP(K2882,'[1]자격증 backdata'!A:G,7,0))</f>
        <v>0</v>
      </c>
      <c r="T2882" s="2" t="str">
        <f>IF(S2882="-","-",IF(COUNTIFS(B:B,B2882,S:S,"필수")&gt;0,"자격요건충족","확인필요"))</f>
        <v>자격요건충족</v>
      </c>
      <c r="U2882" s="2"/>
      <c r="W2882" s="2" t="str">
        <f>IF(Q2882="4급","심사불필요",VLOOKUP(K2882,'[1]자격증 backdata'!A:B,2,0))</f>
        <v>심사불필요</v>
      </c>
      <c r="X2882" s="3" t="str">
        <f>IF(R2882="A", MIN(20, SUMIFS(W:W, B:B, B2882, R:R, "A")),IF(R2882="B", MIN(30, SUMIFS(W:W, B:B, B2882, R:R, "B")),"비해당분야"))</f>
        <v>비해당분야</v>
      </c>
      <c r="Y2882" s="3" t="str">
        <f>IF(R2882="C",MIN(30,IF(COUNTIFS(B:B,B2882,W:W,"가1")=1,25,IF(COUNTIFS(B:B,B2882,W:W,"가1")&gt;=2,30,0))+IF(COUNTIFS(B:B,B2882,W:W,"나1")&gt;=4,30,IF(COUNTIFS(B:B,B2882,W:W,"나1")=3,26,IF(COUNTIFS(B:B,B2882,W:W,"나1")=2,22,IF(COUNTIFS(B:B,B2882,W:W,"나1")=1,18,0)))))+MIN(30,IF(COUNTIFS(B:B,B2882,W:W,"가2")=1,25,IF(COUNTIFS(B:B,B2882,W:W,"가2")&gt;=2,30,0))+IF(COUNTIFS(B:B,B2882,W:W,"나2")=3,30,IF(COUNTIFS(B:B,B2882,W:W,"나2")=2,25,IF(COUNTIFS(B:B,B2882,W:W,"나2")=1,20,0)))),"비해당분야")</f>
        <v>비해당분야</v>
      </c>
      <c r="Z2882" s="3" t="str">
        <f>IF(R2882="C",VLOOKUP(K2882,'[1]자격증 backdata'!A:F,6,0),"비해당분야")</f>
        <v>비해당분야</v>
      </c>
      <c r="AA2882" s="3" t="str">
        <f>IF(R2882="C",SUMIF(B:B,B2882,Z:Z),"비해당분야")</f>
        <v>비해당분야</v>
      </c>
      <c r="AB2882" s="3" t="str">
        <f>IF(R2882="C",SUM(Y2882,AA2882),"비해당분야")</f>
        <v>비해당분야</v>
      </c>
      <c r="AC2882" s="3" t="str">
        <f>IF(R2882="C",AB2882,X2882)</f>
        <v>비해당분야</v>
      </c>
      <c r="AD2882" s="3">
        <f>VLOOKUP(K2882,'[1]자격증 backdata'!A:D,4,0)</f>
        <v>0</v>
      </c>
      <c r="AE2882" s="3">
        <f>IF(_xlfn.MAXIFS(AD:AD,B:B,B2882)&gt;10,10,_xlfn.MAXIFS(AD:AD,B:B,B2882))</f>
        <v>0</v>
      </c>
      <c r="AG2882" s="2">
        <f>VLOOKUP(K2882,'[1]자격증 backdata'!A:C,3,0)</f>
        <v>0</v>
      </c>
      <c r="AH2882" s="2">
        <f>COUNTIFS($B:$B,$B2882,$AG:$AG,AH$1)</f>
        <v>0</v>
      </c>
      <c r="AI2882" s="2">
        <f>COUNTIFS($B:$B,$B2882,$AG:$AG,AI$1)</f>
        <v>0</v>
      </c>
      <c r="AJ2882" s="2">
        <f>COUNTIFS($B:$B,$B2882,$AG:$AG,AJ$1)</f>
        <v>0</v>
      </c>
      <c r="AK2882" s="2">
        <f>COUNTIFS($B:$B,$B2882,$AG:$AG,AK$1)</f>
        <v>0</v>
      </c>
      <c r="AL2882" s="2">
        <f>COUNTIFS($B:$B,$B2882,$AG:$AG,AL$1)</f>
        <v>0</v>
      </c>
      <c r="AM2882" s="2">
        <f>COUNTIFS($B:$B,$B2882,$AG:$AG,AM$1)</f>
        <v>0</v>
      </c>
      <c r="AN2882" s="2">
        <f>COUNTIFS($B:$B,$B2882,$AG:$AG,AN$1)</f>
        <v>0</v>
      </c>
      <c r="AO2882" s="2">
        <f>COUNTIFS($B:$B,$B2882,$AG:$AG,AO$1)</f>
        <v>0</v>
      </c>
      <c r="AP2882" s="2">
        <f>COUNTIFS($B:$B,$B2882,$AG:$AG,AP$1)</f>
        <v>0</v>
      </c>
      <c r="AQ2882" s="2">
        <f>COUNTIFS($B:$B,$B2882,$AG:$AG,AQ$1)</f>
        <v>0</v>
      </c>
      <c r="AR2882" s="2">
        <f>COUNTIFS($B:$B,$B2882,$AG:$AG,AR$1)</f>
        <v>0</v>
      </c>
      <c r="AS2882" s="2">
        <f>COUNTIFS($B:$B,$B2882,$AG:$AG,AS$1)</f>
        <v>0</v>
      </c>
      <c r="AT2882" s="2">
        <f>COUNTIFS($B:$B,$B2882,$AG:$AG,AT$1)</f>
        <v>0</v>
      </c>
      <c r="AU2882" s="2">
        <f>COUNTIFS($B:$B,$B2882,$AG:$AG,AU$1)</f>
        <v>0</v>
      </c>
    </row>
    <row r="2883" spans="1:47" ht="15" customHeight="1" x14ac:dyDescent="0.35">
      <c r="A2883" s="7">
        <f>IF(B2882=B2883,A2882,A2882+1)</f>
        <v>1020</v>
      </c>
      <c r="B2883" s="7" t="s">
        <v>523</v>
      </c>
      <c r="C2883" s="7" t="s">
        <v>522</v>
      </c>
      <c r="D2883" s="7" t="s">
        <v>10</v>
      </c>
      <c r="E2883" s="7" t="s">
        <v>9</v>
      </c>
      <c r="F2883" s="4" t="s">
        <v>7</v>
      </c>
      <c r="G2883" s="4" t="s">
        <v>7</v>
      </c>
      <c r="H2883" s="4" t="s">
        <v>8</v>
      </c>
      <c r="I2883" s="3">
        <v>4</v>
      </c>
      <c r="J2883" s="3" t="s">
        <v>161</v>
      </c>
      <c r="K2883" s="3" t="s">
        <v>160</v>
      </c>
      <c r="L2883" s="3" t="s">
        <v>159</v>
      </c>
      <c r="M2883" s="3" t="s">
        <v>521</v>
      </c>
      <c r="N2883" s="3" t="s">
        <v>520</v>
      </c>
      <c r="P2883" s="3" t="s">
        <v>1</v>
      </c>
      <c r="Q2883" s="2" t="s">
        <v>0</v>
      </c>
      <c r="R2883" s="2"/>
      <c r="S2883" s="2">
        <f>IF(P2883="심사불필요","-",VLOOKUP(K2883,'[1]자격증 backdata'!A:G,7,0))</f>
        <v>0</v>
      </c>
      <c r="T2883" s="2" t="str">
        <f>IF(S2883="-","-",IF(COUNTIFS(B:B,B2883,S:S,"필수")&gt;0,"자격요건충족","확인필요"))</f>
        <v>자격요건충족</v>
      </c>
      <c r="U2883" s="2"/>
      <c r="W2883" s="2" t="str">
        <f>IF(Q2883="4급","심사불필요",VLOOKUP(K2883,'[1]자격증 backdata'!A:B,2,0))</f>
        <v>심사불필요</v>
      </c>
      <c r="X2883" s="3" t="str">
        <f>IF(R2883="A", MIN(20, SUMIFS(W:W, B:B, B2883, R:R, "A")),IF(R2883="B", MIN(30, SUMIFS(W:W, B:B, B2883, R:R, "B")),"비해당분야"))</f>
        <v>비해당분야</v>
      </c>
      <c r="Y2883" s="3" t="str">
        <f>IF(R2883="C",MIN(30,IF(COUNTIFS(B:B,B2883,W:W,"가1")=1,25,IF(COUNTIFS(B:B,B2883,W:W,"가1")&gt;=2,30,0))+IF(COUNTIFS(B:B,B2883,W:W,"나1")&gt;=4,30,IF(COUNTIFS(B:B,B2883,W:W,"나1")=3,26,IF(COUNTIFS(B:B,B2883,W:W,"나1")=2,22,IF(COUNTIFS(B:B,B2883,W:W,"나1")=1,18,0)))))+MIN(30,IF(COUNTIFS(B:B,B2883,W:W,"가2")=1,25,IF(COUNTIFS(B:B,B2883,W:W,"가2")&gt;=2,30,0))+IF(COUNTIFS(B:B,B2883,W:W,"나2")=3,30,IF(COUNTIFS(B:B,B2883,W:W,"나2")=2,25,IF(COUNTIFS(B:B,B2883,W:W,"나2")=1,20,0)))),"비해당분야")</f>
        <v>비해당분야</v>
      </c>
      <c r="Z2883" s="3" t="str">
        <f>IF(R2883="C",VLOOKUP(K2883,'[1]자격증 backdata'!A:F,6,0),"비해당분야")</f>
        <v>비해당분야</v>
      </c>
      <c r="AA2883" s="3" t="str">
        <f>IF(R2883="C",SUMIF(B:B,B2883,Z:Z),"비해당분야")</f>
        <v>비해당분야</v>
      </c>
      <c r="AB2883" s="3" t="str">
        <f>IF(R2883="C",SUM(Y2883,AA2883),"비해당분야")</f>
        <v>비해당분야</v>
      </c>
      <c r="AC2883" s="3" t="str">
        <f>IF(R2883="C",AB2883,X2883)</f>
        <v>비해당분야</v>
      </c>
      <c r="AD2883" s="3">
        <f>VLOOKUP(K2883,'[1]자격증 backdata'!A:D,4,0)</f>
        <v>0</v>
      </c>
      <c r="AE2883" s="3">
        <f>IF(_xlfn.MAXIFS(AD:AD,B:B,B2883)&gt;10,10,_xlfn.MAXIFS(AD:AD,B:B,B2883))</f>
        <v>0</v>
      </c>
      <c r="AG2883" s="2">
        <f>VLOOKUP(K2883,'[1]자격증 backdata'!A:C,3,0)</f>
        <v>0</v>
      </c>
      <c r="AH2883" s="2">
        <f>COUNTIFS($B:$B,$B2883,$AG:$AG,AH$1)</f>
        <v>0</v>
      </c>
      <c r="AI2883" s="2">
        <f>COUNTIFS($B:$B,$B2883,$AG:$AG,AI$1)</f>
        <v>0</v>
      </c>
      <c r="AJ2883" s="2">
        <f>COUNTIFS($B:$B,$B2883,$AG:$AG,AJ$1)</f>
        <v>0</v>
      </c>
      <c r="AK2883" s="2">
        <f>COUNTIFS($B:$B,$B2883,$AG:$AG,AK$1)</f>
        <v>0</v>
      </c>
      <c r="AL2883" s="2">
        <f>COUNTIFS($B:$B,$B2883,$AG:$AG,AL$1)</f>
        <v>0</v>
      </c>
      <c r="AM2883" s="2">
        <f>COUNTIFS($B:$B,$B2883,$AG:$AG,AM$1)</f>
        <v>0</v>
      </c>
      <c r="AN2883" s="2">
        <f>COUNTIFS($B:$B,$B2883,$AG:$AG,AN$1)</f>
        <v>0</v>
      </c>
      <c r="AO2883" s="2">
        <f>COUNTIFS($B:$B,$B2883,$AG:$AG,AO$1)</f>
        <v>0</v>
      </c>
      <c r="AP2883" s="2">
        <f>COUNTIFS($B:$B,$B2883,$AG:$AG,AP$1)</f>
        <v>0</v>
      </c>
      <c r="AQ2883" s="2">
        <f>COUNTIFS($B:$B,$B2883,$AG:$AG,AQ$1)</f>
        <v>0</v>
      </c>
      <c r="AR2883" s="2">
        <f>COUNTIFS($B:$B,$B2883,$AG:$AG,AR$1)</f>
        <v>0</v>
      </c>
      <c r="AS2883" s="2">
        <f>COUNTIFS($B:$B,$B2883,$AG:$AG,AS$1)</f>
        <v>0</v>
      </c>
      <c r="AT2883" s="2">
        <f>COUNTIFS($B:$B,$B2883,$AG:$AG,AT$1)</f>
        <v>0</v>
      </c>
      <c r="AU2883" s="2">
        <f>COUNTIFS($B:$B,$B2883,$AG:$AG,AU$1)</f>
        <v>0</v>
      </c>
    </row>
    <row r="2884" spans="1:47" ht="15" customHeight="1" x14ac:dyDescent="0.35">
      <c r="A2884" s="4">
        <f>IF(B2883=B2884,A2883,A2883+1)</f>
        <v>1021</v>
      </c>
      <c r="B2884" s="4" t="s">
        <v>519</v>
      </c>
      <c r="C2884" s="4" t="s">
        <v>518</v>
      </c>
      <c r="D2884" s="4" t="s">
        <v>10</v>
      </c>
      <c r="E2884" s="4" t="s">
        <v>9</v>
      </c>
      <c r="F2884" s="4" t="s">
        <v>8</v>
      </c>
      <c r="G2884" s="4" t="s">
        <v>7</v>
      </c>
      <c r="H2884" s="4" t="s">
        <v>7</v>
      </c>
      <c r="I2884" s="4">
        <v>1</v>
      </c>
      <c r="J2884" s="4" t="s">
        <v>6</v>
      </c>
      <c r="K2884" s="4" t="s">
        <v>5</v>
      </c>
      <c r="L2884" s="4" t="s">
        <v>4</v>
      </c>
      <c r="M2884" s="4" t="s">
        <v>517</v>
      </c>
      <c r="N2884" s="4" t="s">
        <v>333</v>
      </c>
      <c r="P2884" s="4" t="s">
        <v>1</v>
      </c>
      <c r="Q2884" s="5" t="s">
        <v>0</v>
      </c>
      <c r="R2884" s="5"/>
      <c r="S2884" s="5" t="str">
        <f>IF(P2884="심사불필요","-",VLOOKUP(K2884,'[1]자격증 backdata'!A:G,7,0))</f>
        <v>필수</v>
      </c>
      <c r="T2884" s="5" t="str">
        <f>IF(S2884="-","-",IF(COUNTIFS(B:B,B2884,S:S,"필수")&gt;0,"자격요건충족","확인필요"))</f>
        <v>자격요건충족</v>
      </c>
      <c r="U2884" s="5"/>
      <c r="W2884" s="5" t="str">
        <f>IF(Q2884="4급","심사불필요",VLOOKUP(K2884,'[1]자격증 backdata'!A:B,2,0))</f>
        <v>심사불필요</v>
      </c>
      <c r="X2884" s="4" t="str">
        <f>IF(R2884="A", MIN(20, SUMIFS(W:W, B:B, B2884, R:R, "A")),IF(R2884="B", MIN(30, SUMIFS(W:W, B:B, B2884, R:R, "B")),"비해당분야"))</f>
        <v>비해당분야</v>
      </c>
      <c r="Y2884" s="4" t="str">
        <f>IF(R2884="C",MIN(30,IF(COUNTIFS(B:B,B2884,W:W,"가1")=1,25,IF(COUNTIFS(B:B,B2884,W:W,"가1")&gt;=2,30,0))+IF(COUNTIFS(B:B,B2884,W:W,"나1")&gt;=4,30,IF(COUNTIFS(B:B,B2884,W:W,"나1")=3,26,IF(COUNTIFS(B:B,B2884,W:W,"나1")=2,22,IF(COUNTIFS(B:B,B2884,W:W,"나1")=1,18,0)))))+MIN(30,IF(COUNTIFS(B:B,B2884,W:W,"가2")=1,25,IF(COUNTIFS(B:B,B2884,W:W,"가2")&gt;=2,30,0))+IF(COUNTIFS(B:B,B2884,W:W,"나2")=3,30,IF(COUNTIFS(B:B,B2884,W:W,"나2")=2,25,IF(COUNTIFS(B:B,B2884,W:W,"나2")=1,20,0)))),"비해당분야")</f>
        <v>비해당분야</v>
      </c>
      <c r="Z2884" s="4" t="str">
        <f>IF(R2884="C",VLOOKUP(K2884,'[1]자격증 backdata'!A:F,6,0),"비해당분야")</f>
        <v>비해당분야</v>
      </c>
      <c r="AA2884" s="4" t="str">
        <f>IF(R2884="C",SUMIF(B:B,B2884,Z:Z),"비해당분야")</f>
        <v>비해당분야</v>
      </c>
      <c r="AB2884" s="4" t="str">
        <f>IF(R2884="C",SUM(Y2884,AA2884),"비해당분야")</f>
        <v>비해당분야</v>
      </c>
      <c r="AC2884" s="4" t="str">
        <f>IF(R2884="C",AB2884,X2884)</f>
        <v>비해당분야</v>
      </c>
      <c r="AD2884" s="4">
        <f>VLOOKUP(K2884,'[1]자격증 backdata'!A:D,4,0)</f>
        <v>0</v>
      </c>
      <c r="AE2884" s="4">
        <f>IF(_xlfn.MAXIFS(AD:AD,B:B,B2884)&gt;10,10,_xlfn.MAXIFS(AD:AD,B:B,B2884))</f>
        <v>0</v>
      </c>
      <c r="AG2884" s="5">
        <f>VLOOKUP(K2884,'[1]자격증 backdata'!A:C,3,0)</f>
        <v>0</v>
      </c>
      <c r="AH2884" s="5">
        <f>COUNTIFS($B:$B,$B2884,$AG:$AG,AH$1)</f>
        <v>0</v>
      </c>
      <c r="AI2884" s="5">
        <f>COUNTIFS($B:$B,$B2884,$AG:$AG,AI$1)</f>
        <v>0</v>
      </c>
      <c r="AJ2884" s="5">
        <f>COUNTIFS($B:$B,$B2884,$AG:$AG,AJ$1)</f>
        <v>0</v>
      </c>
      <c r="AK2884" s="5">
        <f>COUNTIFS($B:$B,$B2884,$AG:$AG,AK$1)</f>
        <v>0</v>
      </c>
      <c r="AL2884" s="5">
        <f>COUNTIFS($B:$B,$B2884,$AG:$AG,AL$1)</f>
        <v>0</v>
      </c>
      <c r="AM2884" s="5">
        <f>COUNTIFS($B:$B,$B2884,$AG:$AG,AM$1)</f>
        <v>0</v>
      </c>
      <c r="AN2884" s="5">
        <f>COUNTIFS($B:$B,$B2884,$AG:$AG,AN$1)</f>
        <v>0</v>
      </c>
      <c r="AO2884" s="5">
        <f>COUNTIFS($B:$B,$B2884,$AG:$AG,AO$1)</f>
        <v>0</v>
      </c>
      <c r="AP2884" s="5">
        <f>COUNTIFS($B:$B,$B2884,$AG:$AG,AP$1)</f>
        <v>0</v>
      </c>
      <c r="AQ2884" s="5">
        <f>COUNTIFS($B:$B,$B2884,$AG:$AG,AQ$1)</f>
        <v>0</v>
      </c>
      <c r="AR2884" s="5">
        <f>COUNTIFS($B:$B,$B2884,$AG:$AG,AR$1)</f>
        <v>0</v>
      </c>
      <c r="AS2884" s="5">
        <f>COUNTIFS($B:$B,$B2884,$AG:$AG,AS$1)</f>
        <v>0</v>
      </c>
      <c r="AT2884" s="5">
        <f>COUNTIFS($B:$B,$B2884,$AG:$AG,AT$1)</f>
        <v>0</v>
      </c>
      <c r="AU2884" s="5">
        <f>COUNTIFS($B:$B,$B2884,$AG:$AG,AU$1)</f>
        <v>0</v>
      </c>
    </row>
    <row r="2885" spans="1:47" ht="15" customHeight="1" x14ac:dyDescent="0.35">
      <c r="A2885" s="3">
        <f>IF(B2884=B2885,A2884,A2884+1)</f>
        <v>1022</v>
      </c>
      <c r="B2885" s="3" t="s">
        <v>511</v>
      </c>
      <c r="C2885" s="3" t="s">
        <v>510</v>
      </c>
      <c r="D2885" s="3" t="s">
        <v>10</v>
      </c>
      <c r="E2885" s="3" t="s">
        <v>9</v>
      </c>
      <c r="F2885" s="4" t="s">
        <v>8</v>
      </c>
      <c r="G2885" s="4" t="s">
        <v>7</v>
      </c>
      <c r="H2885" s="4" t="s">
        <v>7</v>
      </c>
      <c r="I2885" s="3">
        <v>1</v>
      </c>
      <c r="J2885" s="3" t="s">
        <v>6</v>
      </c>
      <c r="K2885" s="3" t="s">
        <v>5</v>
      </c>
      <c r="L2885" s="3" t="s">
        <v>4</v>
      </c>
      <c r="M2885" s="3" t="s">
        <v>516</v>
      </c>
      <c r="N2885" s="3" t="s">
        <v>207</v>
      </c>
      <c r="P2885" s="3" t="s">
        <v>1</v>
      </c>
      <c r="Q2885" s="2" t="s">
        <v>0</v>
      </c>
      <c r="R2885" s="2"/>
      <c r="S2885" s="2" t="str">
        <f>IF(P2885="심사불필요","-",VLOOKUP(K2885,'[1]자격증 backdata'!A:G,7,0))</f>
        <v>필수</v>
      </c>
      <c r="T2885" s="2" t="str">
        <f>IF(S2885="-","-",IF(COUNTIFS(B:B,B2885,S:S,"필수")&gt;0,"자격요건충족","확인필요"))</f>
        <v>자격요건충족</v>
      </c>
      <c r="U2885" s="2"/>
      <c r="W2885" s="2" t="str">
        <f>IF(Q2885="4급","심사불필요",VLOOKUP(K2885,'[1]자격증 backdata'!A:B,2,0))</f>
        <v>심사불필요</v>
      </c>
      <c r="X2885" s="3" t="str">
        <f>IF(R2885="A", MIN(20, SUMIFS(W:W, B:B, B2885, R:R, "A")),IF(R2885="B", MIN(30, SUMIFS(W:W, B:B, B2885, R:R, "B")),"비해당분야"))</f>
        <v>비해당분야</v>
      </c>
      <c r="Y2885" s="3" t="str">
        <f>IF(R2885="C",MIN(30,IF(COUNTIFS(B:B,B2885,W:W,"가1")=1,25,IF(COUNTIFS(B:B,B2885,W:W,"가1")&gt;=2,30,0))+IF(COUNTIFS(B:B,B2885,W:W,"나1")&gt;=4,30,IF(COUNTIFS(B:B,B2885,W:W,"나1")=3,26,IF(COUNTIFS(B:B,B2885,W:W,"나1")=2,22,IF(COUNTIFS(B:B,B2885,W:W,"나1")=1,18,0)))))+MIN(30,IF(COUNTIFS(B:B,B2885,W:W,"가2")=1,25,IF(COUNTIFS(B:B,B2885,W:W,"가2")&gt;=2,30,0))+IF(COUNTIFS(B:B,B2885,W:W,"나2")=3,30,IF(COUNTIFS(B:B,B2885,W:W,"나2")=2,25,IF(COUNTIFS(B:B,B2885,W:W,"나2")=1,20,0)))),"비해당분야")</f>
        <v>비해당분야</v>
      </c>
      <c r="Z2885" s="3" t="str">
        <f>IF(R2885="C",VLOOKUP(K2885,'[1]자격증 backdata'!A:F,6,0),"비해당분야")</f>
        <v>비해당분야</v>
      </c>
      <c r="AA2885" s="3" t="str">
        <f>IF(R2885="C",SUMIF(B:B,B2885,Z:Z),"비해당분야")</f>
        <v>비해당분야</v>
      </c>
      <c r="AB2885" s="3" t="str">
        <f>IF(R2885="C",SUM(Y2885,AA2885),"비해당분야")</f>
        <v>비해당분야</v>
      </c>
      <c r="AC2885" s="3" t="str">
        <f>IF(R2885="C",AB2885,X2885)</f>
        <v>비해당분야</v>
      </c>
      <c r="AD2885" s="3">
        <f>VLOOKUP(K2885,'[1]자격증 backdata'!A:D,4,0)</f>
        <v>0</v>
      </c>
      <c r="AE2885" s="3">
        <f>IF(_xlfn.MAXIFS(AD:AD,B:B,B2885)&gt;10,10,_xlfn.MAXIFS(AD:AD,B:B,B2885))</f>
        <v>0</v>
      </c>
      <c r="AG2885" s="2">
        <f>VLOOKUP(K2885,'[1]자격증 backdata'!A:C,3,0)</f>
        <v>0</v>
      </c>
      <c r="AH2885" s="2">
        <f>COUNTIFS($B:$B,$B2885,$AG:$AG,AH$1)</f>
        <v>0</v>
      </c>
      <c r="AI2885" s="2">
        <f>COUNTIFS($B:$B,$B2885,$AG:$AG,AI$1)</f>
        <v>0</v>
      </c>
      <c r="AJ2885" s="2">
        <f>COUNTIFS($B:$B,$B2885,$AG:$AG,AJ$1)</f>
        <v>0</v>
      </c>
      <c r="AK2885" s="2">
        <f>COUNTIFS($B:$B,$B2885,$AG:$AG,AK$1)</f>
        <v>0</v>
      </c>
      <c r="AL2885" s="2">
        <f>COUNTIFS($B:$B,$B2885,$AG:$AG,AL$1)</f>
        <v>0</v>
      </c>
      <c r="AM2885" s="2">
        <f>COUNTIFS($B:$B,$B2885,$AG:$AG,AM$1)</f>
        <v>0</v>
      </c>
      <c r="AN2885" s="2">
        <f>COUNTIFS($B:$B,$B2885,$AG:$AG,AN$1)</f>
        <v>0</v>
      </c>
      <c r="AO2885" s="2">
        <f>COUNTIFS($B:$B,$B2885,$AG:$AG,AO$1)</f>
        <v>0</v>
      </c>
      <c r="AP2885" s="2">
        <f>COUNTIFS($B:$B,$B2885,$AG:$AG,AP$1)</f>
        <v>0</v>
      </c>
      <c r="AQ2885" s="2">
        <f>COUNTIFS($B:$B,$B2885,$AG:$AG,AQ$1)</f>
        <v>0</v>
      </c>
      <c r="AR2885" s="2">
        <f>COUNTIFS($B:$B,$B2885,$AG:$AG,AR$1)</f>
        <v>0</v>
      </c>
      <c r="AS2885" s="2">
        <f>COUNTIFS($B:$B,$B2885,$AG:$AG,AS$1)</f>
        <v>0</v>
      </c>
      <c r="AT2885" s="2">
        <f>COUNTIFS($B:$B,$B2885,$AG:$AG,AT$1)</f>
        <v>0</v>
      </c>
      <c r="AU2885" s="2">
        <f>COUNTIFS($B:$B,$B2885,$AG:$AG,AU$1)</f>
        <v>0</v>
      </c>
    </row>
    <row r="2886" spans="1:47" ht="15" customHeight="1" x14ac:dyDescent="0.35">
      <c r="A2886" s="7">
        <f>IF(B2885=B2886,A2885,A2885+1)</f>
        <v>1022</v>
      </c>
      <c r="B2886" s="7" t="s">
        <v>511</v>
      </c>
      <c r="C2886" s="7" t="s">
        <v>510</v>
      </c>
      <c r="D2886" s="7" t="s">
        <v>10</v>
      </c>
      <c r="E2886" s="7" t="s">
        <v>9</v>
      </c>
      <c r="F2886" s="4" t="s">
        <v>7</v>
      </c>
      <c r="G2886" s="4" t="s">
        <v>7</v>
      </c>
      <c r="H2886" s="4" t="s">
        <v>8</v>
      </c>
      <c r="I2886" s="3">
        <v>2</v>
      </c>
      <c r="J2886" s="3" t="s">
        <v>515</v>
      </c>
      <c r="K2886" s="3" t="s">
        <v>514</v>
      </c>
      <c r="L2886" s="3" t="s">
        <v>26</v>
      </c>
      <c r="M2886" s="3" t="s">
        <v>513</v>
      </c>
      <c r="N2886" s="3" t="s">
        <v>512</v>
      </c>
      <c r="P2886" s="3" t="s">
        <v>1</v>
      </c>
      <c r="Q2886" s="2" t="s">
        <v>0</v>
      </c>
      <c r="R2886" s="2"/>
      <c r="S2886" s="2">
        <f>IF(P2886="심사불필요","-",VLOOKUP(K2886,'[1]자격증 backdata'!A:G,7,0))</f>
        <v>0</v>
      </c>
      <c r="T2886" s="2" t="str">
        <f>IF(S2886="-","-",IF(COUNTIFS(B:B,B2886,S:S,"필수")&gt;0,"자격요건충족","확인필요"))</f>
        <v>자격요건충족</v>
      </c>
      <c r="U2886" s="2"/>
      <c r="W2886" s="2" t="str">
        <f>IF(Q2886="4급","심사불필요",VLOOKUP(K2886,'[1]자격증 backdata'!A:B,2,0))</f>
        <v>심사불필요</v>
      </c>
      <c r="X2886" s="3" t="str">
        <f>IF(R2886="A", MIN(20, SUMIFS(W:W, B:B, B2886, R:R, "A")),IF(R2886="B", MIN(30, SUMIFS(W:W, B:B, B2886, R:R, "B")),"비해당분야"))</f>
        <v>비해당분야</v>
      </c>
      <c r="Y2886" s="3" t="str">
        <f>IF(R2886="C",MIN(30,IF(COUNTIFS(B:B,B2886,W:W,"가1")=1,25,IF(COUNTIFS(B:B,B2886,W:W,"가1")&gt;=2,30,0))+IF(COUNTIFS(B:B,B2886,W:W,"나1")&gt;=4,30,IF(COUNTIFS(B:B,B2886,W:W,"나1")=3,26,IF(COUNTIFS(B:B,B2886,W:W,"나1")=2,22,IF(COUNTIFS(B:B,B2886,W:W,"나1")=1,18,0)))))+MIN(30,IF(COUNTIFS(B:B,B2886,W:W,"가2")=1,25,IF(COUNTIFS(B:B,B2886,W:W,"가2")&gt;=2,30,0))+IF(COUNTIFS(B:B,B2886,W:W,"나2")=3,30,IF(COUNTIFS(B:B,B2886,W:W,"나2")=2,25,IF(COUNTIFS(B:B,B2886,W:W,"나2")=1,20,0)))),"비해당분야")</f>
        <v>비해당분야</v>
      </c>
      <c r="Z2886" s="3" t="str">
        <f>IF(R2886="C",VLOOKUP(K2886,'[1]자격증 backdata'!A:F,6,0),"비해당분야")</f>
        <v>비해당분야</v>
      </c>
      <c r="AA2886" s="3" t="str">
        <f>IF(R2886="C",SUMIF(B:B,B2886,Z:Z),"비해당분야")</f>
        <v>비해당분야</v>
      </c>
      <c r="AB2886" s="3" t="str">
        <f>IF(R2886="C",SUM(Y2886,AA2886),"비해당분야")</f>
        <v>비해당분야</v>
      </c>
      <c r="AC2886" s="3" t="str">
        <f>IF(R2886="C",AB2886,X2886)</f>
        <v>비해당분야</v>
      </c>
      <c r="AD2886" s="3">
        <f>VLOOKUP(K2886,'[1]자격증 backdata'!A:D,4,0)</f>
        <v>0</v>
      </c>
      <c r="AE2886" s="3">
        <f>IF(_xlfn.MAXIFS(AD:AD,B:B,B2886)&gt;10,10,_xlfn.MAXIFS(AD:AD,B:B,B2886))</f>
        <v>0</v>
      </c>
      <c r="AG2886" s="2">
        <f>VLOOKUP(K2886,'[1]자격증 backdata'!A:C,3,0)</f>
        <v>0</v>
      </c>
      <c r="AH2886" s="2">
        <f>COUNTIFS($B:$B,$B2886,$AG:$AG,AH$1)</f>
        <v>0</v>
      </c>
      <c r="AI2886" s="2">
        <f>COUNTIFS($B:$B,$B2886,$AG:$AG,AI$1)</f>
        <v>0</v>
      </c>
      <c r="AJ2886" s="2">
        <f>COUNTIFS($B:$B,$B2886,$AG:$AG,AJ$1)</f>
        <v>0</v>
      </c>
      <c r="AK2886" s="2">
        <f>COUNTIFS($B:$B,$B2886,$AG:$AG,AK$1)</f>
        <v>0</v>
      </c>
      <c r="AL2886" s="2">
        <f>COUNTIFS($B:$B,$B2886,$AG:$AG,AL$1)</f>
        <v>0</v>
      </c>
      <c r="AM2886" s="2">
        <f>COUNTIFS($B:$B,$B2886,$AG:$AG,AM$1)</f>
        <v>0</v>
      </c>
      <c r="AN2886" s="2">
        <f>COUNTIFS($B:$B,$B2886,$AG:$AG,AN$1)</f>
        <v>0</v>
      </c>
      <c r="AO2886" s="2">
        <f>COUNTIFS($B:$B,$B2886,$AG:$AG,AO$1)</f>
        <v>0</v>
      </c>
      <c r="AP2886" s="2">
        <f>COUNTIFS($B:$B,$B2886,$AG:$AG,AP$1)</f>
        <v>0</v>
      </c>
      <c r="AQ2886" s="2">
        <f>COUNTIFS($B:$B,$B2886,$AG:$AG,AQ$1)</f>
        <v>0</v>
      </c>
      <c r="AR2886" s="2">
        <f>COUNTIFS($B:$B,$B2886,$AG:$AG,AR$1)</f>
        <v>0</v>
      </c>
      <c r="AS2886" s="2">
        <f>COUNTIFS($B:$B,$B2886,$AG:$AG,AS$1)</f>
        <v>0</v>
      </c>
      <c r="AT2886" s="2">
        <f>COUNTIFS($B:$B,$B2886,$AG:$AG,AT$1)</f>
        <v>0</v>
      </c>
      <c r="AU2886" s="2">
        <f>COUNTIFS($B:$B,$B2886,$AG:$AG,AU$1)</f>
        <v>0</v>
      </c>
    </row>
    <row r="2887" spans="1:47" ht="15" customHeight="1" x14ac:dyDescent="0.35">
      <c r="A2887" s="7">
        <f>IF(B2886=B2887,A2886,A2886+1)</f>
        <v>1022</v>
      </c>
      <c r="B2887" s="7" t="s">
        <v>511</v>
      </c>
      <c r="C2887" s="7" t="s">
        <v>510</v>
      </c>
      <c r="D2887" s="7" t="s">
        <v>10</v>
      </c>
      <c r="E2887" s="7" t="s">
        <v>9</v>
      </c>
      <c r="F2887" s="4" t="s">
        <v>7</v>
      </c>
      <c r="G2887" s="4" t="s">
        <v>7</v>
      </c>
      <c r="H2887" s="4" t="s">
        <v>8</v>
      </c>
      <c r="I2887" s="3">
        <v>3</v>
      </c>
      <c r="J2887" s="3" t="s">
        <v>46</v>
      </c>
      <c r="K2887" s="3" t="s">
        <v>45</v>
      </c>
      <c r="L2887" s="3" t="s">
        <v>26</v>
      </c>
      <c r="M2887" s="3" t="s">
        <v>509</v>
      </c>
      <c r="N2887" s="3" t="s">
        <v>508</v>
      </c>
      <c r="P2887" s="3" t="s">
        <v>1</v>
      </c>
      <c r="Q2887" s="2" t="s">
        <v>0</v>
      </c>
      <c r="R2887" s="2"/>
      <c r="S2887" s="2">
        <f>IF(P2887="심사불필요","-",VLOOKUP(K2887,'[1]자격증 backdata'!A:G,7,0))</f>
        <v>0</v>
      </c>
      <c r="T2887" s="2" t="str">
        <f>IF(S2887="-","-",IF(COUNTIFS(B:B,B2887,S:S,"필수")&gt;0,"자격요건충족","확인필요"))</f>
        <v>자격요건충족</v>
      </c>
      <c r="U2887" s="2"/>
      <c r="W2887" s="2" t="str">
        <f>IF(Q2887="4급","심사불필요",VLOOKUP(K2887,'[1]자격증 backdata'!A:B,2,0))</f>
        <v>심사불필요</v>
      </c>
      <c r="X2887" s="3" t="str">
        <f>IF(R2887="A", MIN(20, SUMIFS(W:W, B:B, B2887, R:R, "A")),IF(R2887="B", MIN(30, SUMIFS(W:W, B:B, B2887, R:R, "B")),"비해당분야"))</f>
        <v>비해당분야</v>
      </c>
      <c r="Y2887" s="3" t="str">
        <f>IF(R2887="C",MIN(30,IF(COUNTIFS(B:B,B2887,W:W,"가1")=1,25,IF(COUNTIFS(B:B,B2887,W:W,"가1")&gt;=2,30,0))+IF(COUNTIFS(B:B,B2887,W:W,"나1")&gt;=4,30,IF(COUNTIFS(B:B,B2887,W:W,"나1")=3,26,IF(COUNTIFS(B:B,B2887,W:W,"나1")=2,22,IF(COUNTIFS(B:B,B2887,W:W,"나1")=1,18,0)))))+MIN(30,IF(COUNTIFS(B:B,B2887,W:W,"가2")=1,25,IF(COUNTIFS(B:B,B2887,W:W,"가2")&gt;=2,30,0))+IF(COUNTIFS(B:B,B2887,W:W,"나2")=3,30,IF(COUNTIFS(B:B,B2887,W:W,"나2")=2,25,IF(COUNTIFS(B:B,B2887,W:W,"나2")=1,20,0)))),"비해당분야")</f>
        <v>비해당분야</v>
      </c>
      <c r="Z2887" s="3" t="str">
        <f>IF(R2887="C",VLOOKUP(K2887,'[1]자격증 backdata'!A:F,6,0),"비해당분야")</f>
        <v>비해당분야</v>
      </c>
      <c r="AA2887" s="3" t="str">
        <f>IF(R2887="C",SUMIF(B:B,B2887,Z:Z),"비해당분야")</f>
        <v>비해당분야</v>
      </c>
      <c r="AB2887" s="3" t="str">
        <f>IF(R2887="C",SUM(Y2887,AA2887),"비해당분야")</f>
        <v>비해당분야</v>
      </c>
      <c r="AC2887" s="3" t="str">
        <f>IF(R2887="C",AB2887,X2887)</f>
        <v>비해당분야</v>
      </c>
      <c r="AD2887" s="3">
        <f>VLOOKUP(K2887,'[1]자격증 backdata'!A:D,4,0)</f>
        <v>0</v>
      </c>
      <c r="AE2887" s="3">
        <f>IF(_xlfn.MAXIFS(AD:AD,B:B,B2887)&gt;10,10,_xlfn.MAXIFS(AD:AD,B:B,B2887))</f>
        <v>0</v>
      </c>
      <c r="AG2887" s="2">
        <f>VLOOKUP(K2887,'[1]자격증 backdata'!A:C,3,0)</f>
        <v>0</v>
      </c>
      <c r="AH2887" s="2">
        <f>COUNTIFS($B:$B,$B2887,$AG:$AG,AH$1)</f>
        <v>0</v>
      </c>
      <c r="AI2887" s="2">
        <f>COUNTIFS($B:$B,$B2887,$AG:$AG,AI$1)</f>
        <v>0</v>
      </c>
      <c r="AJ2887" s="2">
        <f>COUNTIFS($B:$B,$B2887,$AG:$AG,AJ$1)</f>
        <v>0</v>
      </c>
      <c r="AK2887" s="2">
        <f>COUNTIFS($B:$B,$B2887,$AG:$AG,AK$1)</f>
        <v>0</v>
      </c>
      <c r="AL2887" s="2">
        <f>COUNTIFS($B:$B,$B2887,$AG:$AG,AL$1)</f>
        <v>0</v>
      </c>
      <c r="AM2887" s="2">
        <f>COUNTIFS($B:$B,$B2887,$AG:$AG,AM$1)</f>
        <v>0</v>
      </c>
      <c r="AN2887" s="2">
        <f>COUNTIFS($B:$B,$B2887,$AG:$AG,AN$1)</f>
        <v>0</v>
      </c>
      <c r="AO2887" s="2">
        <f>COUNTIFS($B:$B,$B2887,$AG:$AG,AO$1)</f>
        <v>0</v>
      </c>
      <c r="AP2887" s="2">
        <f>COUNTIFS($B:$B,$B2887,$AG:$AG,AP$1)</f>
        <v>0</v>
      </c>
      <c r="AQ2887" s="2">
        <f>COUNTIFS($B:$B,$B2887,$AG:$AG,AQ$1)</f>
        <v>0</v>
      </c>
      <c r="AR2887" s="2">
        <f>COUNTIFS($B:$B,$B2887,$AG:$AG,AR$1)</f>
        <v>0</v>
      </c>
      <c r="AS2887" s="2">
        <f>COUNTIFS($B:$B,$B2887,$AG:$AG,AS$1)</f>
        <v>0</v>
      </c>
      <c r="AT2887" s="2">
        <f>COUNTIFS($B:$B,$B2887,$AG:$AG,AT$1)</f>
        <v>0</v>
      </c>
      <c r="AU2887" s="2">
        <f>COUNTIFS($B:$B,$B2887,$AG:$AG,AU$1)</f>
        <v>0</v>
      </c>
    </row>
    <row r="2888" spans="1:47" ht="15" customHeight="1" x14ac:dyDescent="0.35">
      <c r="A2888" s="4">
        <f>IF(B2887=B2888,A2887,A2887+1)</f>
        <v>1023</v>
      </c>
      <c r="B2888" s="4" t="s">
        <v>507</v>
      </c>
      <c r="C2888" s="4" t="s">
        <v>506</v>
      </c>
      <c r="D2888" s="4" t="s">
        <v>10</v>
      </c>
      <c r="E2888" s="4" t="s">
        <v>9</v>
      </c>
      <c r="F2888" s="4" t="s">
        <v>8</v>
      </c>
      <c r="G2888" s="4" t="s">
        <v>7</v>
      </c>
      <c r="H2888" s="4" t="s">
        <v>7</v>
      </c>
      <c r="I2888" s="4">
        <v>1</v>
      </c>
      <c r="J2888" s="4" t="s">
        <v>6</v>
      </c>
      <c r="K2888" s="4" t="s">
        <v>5</v>
      </c>
      <c r="L2888" s="4" t="s">
        <v>4</v>
      </c>
      <c r="M2888" s="4" t="s">
        <v>505</v>
      </c>
      <c r="N2888" s="4" t="s">
        <v>372</v>
      </c>
      <c r="P2888" s="4" t="s">
        <v>1</v>
      </c>
      <c r="Q2888" s="5" t="s">
        <v>0</v>
      </c>
      <c r="R2888" s="5"/>
      <c r="S2888" s="5" t="str">
        <f>IF(P2888="심사불필요","-",VLOOKUP(K2888,'[1]자격증 backdata'!A:G,7,0))</f>
        <v>필수</v>
      </c>
      <c r="T2888" s="5" t="str">
        <f>IF(S2888="-","-",IF(COUNTIFS(B:B,B2888,S:S,"필수")&gt;0,"자격요건충족","확인필요"))</f>
        <v>자격요건충족</v>
      </c>
      <c r="U2888" s="5"/>
      <c r="W2888" s="5" t="str">
        <f>IF(Q2888="4급","심사불필요",VLOOKUP(K2888,'[1]자격증 backdata'!A:B,2,0))</f>
        <v>심사불필요</v>
      </c>
      <c r="X2888" s="4" t="str">
        <f>IF(R2888="A", MIN(20, SUMIFS(W:W, B:B, B2888, R:R, "A")),IF(R2888="B", MIN(30, SUMIFS(W:W, B:B, B2888, R:R, "B")),"비해당분야"))</f>
        <v>비해당분야</v>
      </c>
      <c r="Y2888" s="4" t="str">
        <f>IF(R2888="C",MIN(30,IF(COUNTIFS(B:B,B2888,W:W,"가1")=1,25,IF(COUNTIFS(B:B,B2888,W:W,"가1")&gt;=2,30,0))+IF(COUNTIFS(B:B,B2888,W:W,"나1")&gt;=4,30,IF(COUNTIFS(B:B,B2888,W:W,"나1")=3,26,IF(COUNTIFS(B:B,B2888,W:W,"나1")=2,22,IF(COUNTIFS(B:B,B2888,W:W,"나1")=1,18,0)))))+MIN(30,IF(COUNTIFS(B:B,B2888,W:W,"가2")=1,25,IF(COUNTIFS(B:B,B2888,W:W,"가2")&gt;=2,30,0))+IF(COUNTIFS(B:B,B2888,W:W,"나2")=3,30,IF(COUNTIFS(B:B,B2888,W:W,"나2")=2,25,IF(COUNTIFS(B:B,B2888,W:W,"나2")=1,20,0)))),"비해당분야")</f>
        <v>비해당분야</v>
      </c>
      <c r="Z2888" s="4" t="str">
        <f>IF(R2888="C",VLOOKUP(K2888,'[1]자격증 backdata'!A:F,6,0),"비해당분야")</f>
        <v>비해당분야</v>
      </c>
      <c r="AA2888" s="4" t="str">
        <f>IF(R2888="C",SUMIF(B:B,B2888,Z:Z),"비해당분야")</f>
        <v>비해당분야</v>
      </c>
      <c r="AB2888" s="4" t="str">
        <f>IF(R2888="C",SUM(Y2888,AA2888),"비해당분야")</f>
        <v>비해당분야</v>
      </c>
      <c r="AC2888" s="4" t="str">
        <f>IF(R2888="C",AB2888,X2888)</f>
        <v>비해당분야</v>
      </c>
      <c r="AD2888" s="4">
        <f>VLOOKUP(K2888,'[1]자격증 backdata'!A:D,4,0)</f>
        <v>0</v>
      </c>
      <c r="AE2888" s="4">
        <f>IF(_xlfn.MAXIFS(AD:AD,B:B,B2888)&gt;10,10,_xlfn.MAXIFS(AD:AD,B:B,B2888))</f>
        <v>0</v>
      </c>
      <c r="AG2888" s="5">
        <f>VLOOKUP(K2888,'[1]자격증 backdata'!A:C,3,0)</f>
        <v>0</v>
      </c>
      <c r="AH2888" s="5">
        <f>COUNTIFS($B:$B,$B2888,$AG:$AG,AH$1)</f>
        <v>0</v>
      </c>
      <c r="AI2888" s="5">
        <f>COUNTIFS($B:$B,$B2888,$AG:$AG,AI$1)</f>
        <v>0</v>
      </c>
      <c r="AJ2888" s="5">
        <f>COUNTIFS($B:$B,$B2888,$AG:$AG,AJ$1)</f>
        <v>0</v>
      </c>
      <c r="AK2888" s="5">
        <f>COUNTIFS($B:$B,$B2888,$AG:$AG,AK$1)</f>
        <v>0</v>
      </c>
      <c r="AL2888" s="5">
        <f>COUNTIFS($B:$B,$B2888,$AG:$AG,AL$1)</f>
        <v>0</v>
      </c>
      <c r="AM2888" s="5">
        <f>COUNTIFS($B:$B,$B2888,$AG:$AG,AM$1)</f>
        <v>0</v>
      </c>
      <c r="AN2888" s="5">
        <f>COUNTIFS($B:$B,$B2888,$AG:$AG,AN$1)</f>
        <v>0</v>
      </c>
      <c r="AO2888" s="5">
        <f>COUNTIFS($B:$B,$B2888,$AG:$AG,AO$1)</f>
        <v>0</v>
      </c>
      <c r="AP2888" s="5">
        <f>COUNTIFS($B:$B,$B2888,$AG:$AG,AP$1)</f>
        <v>0</v>
      </c>
      <c r="AQ2888" s="5">
        <f>COUNTIFS($B:$B,$B2888,$AG:$AG,AQ$1)</f>
        <v>0</v>
      </c>
      <c r="AR2888" s="5">
        <f>COUNTIFS($B:$B,$B2888,$AG:$AG,AR$1)</f>
        <v>0</v>
      </c>
      <c r="AS2888" s="5">
        <f>COUNTIFS($B:$B,$B2888,$AG:$AG,AS$1)</f>
        <v>0</v>
      </c>
      <c r="AT2888" s="5">
        <f>COUNTIFS($B:$B,$B2888,$AG:$AG,AT$1)</f>
        <v>0</v>
      </c>
      <c r="AU2888" s="5">
        <f>COUNTIFS($B:$B,$B2888,$AG:$AG,AU$1)</f>
        <v>0</v>
      </c>
    </row>
    <row r="2889" spans="1:47" ht="15" customHeight="1" x14ac:dyDescent="0.35">
      <c r="A2889" s="3">
        <f>IF(B2888=B2889,A2888,A2888+1)</f>
        <v>1024</v>
      </c>
      <c r="B2889" s="3" t="s">
        <v>501</v>
      </c>
      <c r="C2889" s="3" t="s">
        <v>500</v>
      </c>
      <c r="D2889" s="3" t="s">
        <v>10</v>
      </c>
      <c r="E2889" s="3" t="s">
        <v>9</v>
      </c>
      <c r="F2889" s="4" t="s">
        <v>8</v>
      </c>
      <c r="G2889" s="4" t="s">
        <v>7</v>
      </c>
      <c r="H2889" s="4" t="s">
        <v>7</v>
      </c>
      <c r="I2889" s="3">
        <v>1</v>
      </c>
      <c r="J2889" s="3" t="s">
        <v>6</v>
      </c>
      <c r="K2889" s="3" t="s">
        <v>5</v>
      </c>
      <c r="L2889" s="3" t="s">
        <v>4</v>
      </c>
      <c r="M2889" s="3" t="s">
        <v>504</v>
      </c>
      <c r="N2889" s="3" t="s">
        <v>169</v>
      </c>
      <c r="P2889" s="3" t="s">
        <v>1</v>
      </c>
      <c r="Q2889" s="2" t="s">
        <v>0</v>
      </c>
      <c r="R2889" s="2"/>
      <c r="S2889" s="2" t="str">
        <f>IF(P2889="심사불필요","-",VLOOKUP(K2889,'[1]자격증 backdata'!A:G,7,0))</f>
        <v>필수</v>
      </c>
      <c r="T2889" s="2" t="str">
        <f>IF(S2889="-","-",IF(COUNTIFS(B:B,B2889,S:S,"필수")&gt;0,"자격요건충족","확인필요"))</f>
        <v>자격요건충족</v>
      </c>
      <c r="U2889" s="2"/>
      <c r="W2889" s="2" t="str">
        <f>IF(Q2889="4급","심사불필요",VLOOKUP(K2889,'[1]자격증 backdata'!A:B,2,0))</f>
        <v>심사불필요</v>
      </c>
      <c r="X2889" s="3" t="str">
        <f>IF(R2889="A", MIN(20, SUMIFS(W:W, B:B, B2889, R:R, "A")),IF(R2889="B", MIN(30, SUMIFS(W:W, B:B, B2889, R:R, "B")),"비해당분야"))</f>
        <v>비해당분야</v>
      </c>
      <c r="Y2889" s="3" t="str">
        <f>IF(R2889="C",MIN(30,IF(COUNTIFS(B:B,B2889,W:W,"가1")=1,25,IF(COUNTIFS(B:B,B2889,W:W,"가1")&gt;=2,30,0))+IF(COUNTIFS(B:B,B2889,W:W,"나1")&gt;=4,30,IF(COUNTIFS(B:B,B2889,W:W,"나1")=3,26,IF(COUNTIFS(B:B,B2889,W:W,"나1")=2,22,IF(COUNTIFS(B:B,B2889,W:W,"나1")=1,18,0)))))+MIN(30,IF(COUNTIFS(B:B,B2889,W:W,"가2")=1,25,IF(COUNTIFS(B:B,B2889,W:W,"가2")&gt;=2,30,0))+IF(COUNTIFS(B:B,B2889,W:W,"나2")=3,30,IF(COUNTIFS(B:B,B2889,W:W,"나2")=2,25,IF(COUNTIFS(B:B,B2889,W:W,"나2")=1,20,0)))),"비해당분야")</f>
        <v>비해당분야</v>
      </c>
      <c r="Z2889" s="3" t="str">
        <f>IF(R2889="C",VLOOKUP(K2889,'[1]자격증 backdata'!A:F,6,0),"비해당분야")</f>
        <v>비해당분야</v>
      </c>
      <c r="AA2889" s="3" t="str">
        <f>IF(R2889="C",SUMIF(B:B,B2889,Z:Z),"비해당분야")</f>
        <v>비해당분야</v>
      </c>
      <c r="AB2889" s="3" t="str">
        <f>IF(R2889="C",SUM(Y2889,AA2889),"비해당분야")</f>
        <v>비해당분야</v>
      </c>
      <c r="AC2889" s="3" t="str">
        <f>IF(R2889="C",AB2889,X2889)</f>
        <v>비해당분야</v>
      </c>
      <c r="AD2889" s="3">
        <f>VLOOKUP(K2889,'[1]자격증 backdata'!A:D,4,0)</f>
        <v>0</v>
      </c>
      <c r="AE2889" s="3">
        <f>IF(_xlfn.MAXIFS(AD:AD,B:B,B2889)&gt;10,10,_xlfn.MAXIFS(AD:AD,B:B,B2889))</f>
        <v>0</v>
      </c>
      <c r="AG2889" s="2">
        <f>VLOOKUP(K2889,'[1]자격증 backdata'!A:C,3,0)</f>
        <v>0</v>
      </c>
      <c r="AH2889" s="2">
        <f>COUNTIFS($B:$B,$B2889,$AG:$AG,AH$1)</f>
        <v>0</v>
      </c>
      <c r="AI2889" s="2">
        <f>COUNTIFS($B:$B,$B2889,$AG:$AG,AI$1)</f>
        <v>0</v>
      </c>
      <c r="AJ2889" s="2">
        <f>COUNTIFS($B:$B,$B2889,$AG:$AG,AJ$1)</f>
        <v>0</v>
      </c>
      <c r="AK2889" s="2">
        <f>COUNTIFS($B:$B,$B2889,$AG:$AG,AK$1)</f>
        <v>0</v>
      </c>
      <c r="AL2889" s="2">
        <f>COUNTIFS($B:$B,$B2889,$AG:$AG,AL$1)</f>
        <v>0</v>
      </c>
      <c r="AM2889" s="2">
        <f>COUNTIFS($B:$B,$B2889,$AG:$AG,AM$1)</f>
        <v>0</v>
      </c>
      <c r="AN2889" s="2">
        <f>COUNTIFS($B:$B,$B2889,$AG:$AG,AN$1)</f>
        <v>0</v>
      </c>
      <c r="AO2889" s="2">
        <f>COUNTIFS($B:$B,$B2889,$AG:$AG,AO$1)</f>
        <v>0</v>
      </c>
      <c r="AP2889" s="2">
        <f>COUNTIFS($B:$B,$B2889,$AG:$AG,AP$1)</f>
        <v>0</v>
      </c>
      <c r="AQ2889" s="2">
        <f>COUNTIFS($B:$B,$B2889,$AG:$AG,AQ$1)</f>
        <v>0</v>
      </c>
      <c r="AR2889" s="2">
        <f>COUNTIFS($B:$B,$B2889,$AG:$AG,AR$1)</f>
        <v>0</v>
      </c>
      <c r="AS2889" s="2">
        <f>COUNTIFS($B:$B,$B2889,$AG:$AG,AS$1)</f>
        <v>0</v>
      </c>
      <c r="AT2889" s="2">
        <f>COUNTIFS($B:$B,$B2889,$AG:$AG,AT$1)</f>
        <v>0</v>
      </c>
      <c r="AU2889" s="2">
        <f>COUNTIFS($B:$B,$B2889,$AG:$AG,AU$1)</f>
        <v>0</v>
      </c>
    </row>
    <row r="2890" spans="1:47" ht="15" customHeight="1" x14ac:dyDescent="0.35">
      <c r="A2890" s="7">
        <f>IF(B2889=B2890,A2889,A2889+1)</f>
        <v>1024</v>
      </c>
      <c r="B2890" s="7" t="s">
        <v>501</v>
      </c>
      <c r="C2890" s="7" t="s">
        <v>500</v>
      </c>
      <c r="D2890" s="7" t="s">
        <v>10</v>
      </c>
      <c r="E2890" s="7" t="s">
        <v>9</v>
      </c>
      <c r="F2890" s="4" t="s">
        <v>7</v>
      </c>
      <c r="G2890" s="4" t="s">
        <v>7</v>
      </c>
      <c r="H2890" s="4" t="s">
        <v>8</v>
      </c>
      <c r="I2890" s="3">
        <v>2</v>
      </c>
      <c r="J2890" s="3" t="s">
        <v>100</v>
      </c>
      <c r="K2890" s="3" t="s">
        <v>99</v>
      </c>
      <c r="L2890" s="3" t="s">
        <v>98</v>
      </c>
      <c r="M2890" s="3" t="s">
        <v>503</v>
      </c>
      <c r="N2890" s="3" t="s">
        <v>502</v>
      </c>
      <c r="P2890" s="3" t="s">
        <v>1</v>
      </c>
      <c r="Q2890" s="2" t="s">
        <v>0</v>
      </c>
      <c r="R2890" s="2"/>
      <c r="S2890" s="2">
        <f>IF(P2890="심사불필요","-",VLOOKUP(K2890,'[1]자격증 backdata'!A:G,7,0))</f>
        <v>0</v>
      </c>
      <c r="T2890" s="2" t="str">
        <f>IF(S2890="-","-",IF(COUNTIFS(B:B,B2890,S:S,"필수")&gt;0,"자격요건충족","확인필요"))</f>
        <v>자격요건충족</v>
      </c>
      <c r="U2890" s="2"/>
      <c r="W2890" s="2" t="str">
        <f>IF(Q2890="4급","심사불필요",VLOOKUP(K2890,'[1]자격증 backdata'!A:B,2,0))</f>
        <v>심사불필요</v>
      </c>
      <c r="X2890" s="3" t="str">
        <f>IF(R2890="A", MIN(20, SUMIFS(W:W, B:B, B2890, R:R, "A")),IF(R2890="B", MIN(30, SUMIFS(W:W, B:B, B2890, R:R, "B")),"비해당분야"))</f>
        <v>비해당분야</v>
      </c>
      <c r="Y2890" s="3" t="str">
        <f>IF(R2890="C",MIN(30,IF(COUNTIFS(B:B,B2890,W:W,"가1")=1,25,IF(COUNTIFS(B:B,B2890,W:W,"가1")&gt;=2,30,0))+IF(COUNTIFS(B:B,B2890,W:W,"나1")&gt;=4,30,IF(COUNTIFS(B:B,B2890,W:W,"나1")=3,26,IF(COUNTIFS(B:B,B2890,W:W,"나1")=2,22,IF(COUNTIFS(B:B,B2890,W:W,"나1")=1,18,0)))))+MIN(30,IF(COUNTIFS(B:B,B2890,W:W,"가2")=1,25,IF(COUNTIFS(B:B,B2890,W:W,"가2")&gt;=2,30,0))+IF(COUNTIFS(B:B,B2890,W:W,"나2")=3,30,IF(COUNTIFS(B:B,B2890,W:W,"나2")=2,25,IF(COUNTIFS(B:B,B2890,W:W,"나2")=1,20,0)))),"비해당분야")</f>
        <v>비해당분야</v>
      </c>
      <c r="Z2890" s="3" t="str">
        <f>IF(R2890="C",VLOOKUP(K2890,'[1]자격증 backdata'!A:F,6,0),"비해당분야")</f>
        <v>비해당분야</v>
      </c>
      <c r="AA2890" s="3" t="str">
        <f>IF(R2890="C",SUMIF(B:B,B2890,Z:Z),"비해당분야")</f>
        <v>비해당분야</v>
      </c>
      <c r="AB2890" s="3" t="str">
        <f>IF(R2890="C",SUM(Y2890,AA2890),"비해당분야")</f>
        <v>비해당분야</v>
      </c>
      <c r="AC2890" s="3" t="str">
        <f>IF(R2890="C",AB2890,X2890)</f>
        <v>비해당분야</v>
      </c>
      <c r="AD2890" s="3">
        <f>VLOOKUP(K2890,'[1]자격증 backdata'!A:D,4,0)</f>
        <v>0</v>
      </c>
      <c r="AE2890" s="3">
        <f>IF(_xlfn.MAXIFS(AD:AD,B:B,B2890)&gt;10,10,_xlfn.MAXIFS(AD:AD,B:B,B2890))</f>
        <v>0</v>
      </c>
      <c r="AG2890" s="2">
        <f>VLOOKUP(K2890,'[1]자격증 backdata'!A:C,3,0)</f>
        <v>0</v>
      </c>
      <c r="AH2890" s="2">
        <f>COUNTIFS($B:$B,$B2890,$AG:$AG,AH$1)</f>
        <v>0</v>
      </c>
      <c r="AI2890" s="2">
        <f>COUNTIFS($B:$B,$B2890,$AG:$AG,AI$1)</f>
        <v>0</v>
      </c>
      <c r="AJ2890" s="2">
        <f>COUNTIFS($B:$B,$B2890,$AG:$AG,AJ$1)</f>
        <v>0</v>
      </c>
      <c r="AK2890" s="2">
        <f>COUNTIFS($B:$B,$B2890,$AG:$AG,AK$1)</f>
        <v>0</v>
      </c>
      <c r="AL2890" s="2">
        <f>COUNTIFS($B:$B,$B2890,$AG:$AG,AL$1)</f>
        <v>0</v>
      </c>
      <c r="AM2890" s="2">
        <f>COUNTIFS($B:$B,$B2890,$AG:$AG,AM$1)</f>
        <v>0</v>
      </c>
      <c r="AN2890" s="2">
        <f>COUNTIFS($B:$B,$B2890,$AG:$AG,AN$1)</f>
        <v>0</v>
      </c>
      <c r="AO2890" s="2">
        <f>COUNTIFS($B:$B,$B2890,$AG:$AG,AO$1)</f>
        <v>0</v>
      </c>
      <c r="AP2890" s="2">
        <f>COUNTIFS($B:$B,$B2890,$AG:$AG,AP$1)</f>
        <v>0</v>
      </c>
      <c r="AQ2890" s="2">
        <f>COUNTIFS($B:$B,$B2890,$AG:$AG,AQ$1)</f>
        <v>0</v>
      </c>
      <c r="AR2890" s="2">
        <f>COUNTIFS($B:$B,$B2890,$AG:$AG,AR$1)</f>
        <v>0</v>
      </c>
      <c r="AS2890" s="2">
        <f>COUNTIFS($B:$B,$B2890,$AG:$AG,AS$1)</f>
        <v>0</v>
      </c>
      <c r="AT2890" s="2">
        <f>COUNTIFS($B:$B,$B2890,$AG:$AG,AT$1)</f>
        <v>0</v>
      </c>
      <c r="AU2890" s="2">
        <f>COUNTIFS($B:$B,$B2890,$AG:$AG,AU$1)</f>
        <v>0</v>
      </c>
    </row>
    <row r="2891" spans="1:47" ht="15" customHeight="1" x14ac:dyDescent="0.35">
      <c r="A2891" s="7">
        <f>IF(B2890=B2891,A2890,A2890+1)</f>
        <v>1024</v>
      </c>
      <c r="B2891" s="7" t="s">
        <v>501</v>
      </c>
      <c r="C2891" s="7" t="s">
        <v>500</v>
      </c>
      <c r="D2891" s="7" t="s">
        <v>10</v>
      </c>
      <c r="E2891" s="7" t="s">
        <v>9</v>
      </c>
      <c r="F2891" s="4" t="s">
        <v>7</v>
      </c>
      <c r="G2891" s="4" t="s">
        <v>7</v>
      </c>
      <c r="H2891" s="4" t="s">
        <v>8</v>
      </c>
      <c r="I2891" s="3">
        <v>3</v>
      </c>
      <c r="J2891" s="3" t="s">
        <v>499</v>
      </c>
      <c r="K2891" s="3" t="s">
        <v>498</v>
      </c>
      <c r="L2891" s="3" t="s">
        <v>133</v>
      </c>
      <c r="M2891" s="3" t="s">
        <v>497</v>
      </c>
      <c r="N2891" s="3" t="s">
        <v>496</v>
      </c>
      <c r="P2891" s="3" t="s">
        <v>1</v>
      </c>
      <c r="Q2891" s="2" t="s">
        <v>0</v>
      </c>
      <c r="R2891" s="2"/>
      <c r="S2891" s="2">
        <f>IF(P2891="심사불필요","-",VLOOKUP(K2891,'[1]자격증 backdata'!A:G,7,0))</f>
        <v>0</v>
      </c>
      <c r="T2891" s="2" t="str">
        <f>IF(S2891="-","-",IF(COUNTIFS(B:B,B2891,S:S,"필수")&gt;0,"자격요건충족","확인필요"))</f>
        <v>자격요건충족</v>
      </c>
      <c r="U2891" s="2"/>
      <c r="W2891" s="2" t="str">
        <f>IF(Q2891="4급","심사불필요",VLOOKUP(K2891,'[1]자격증 backdata'!A:B,2,0))</f>
        <v>심사불필요</v>
      </c>
      <c r="X2891" s="3" t="str">
        <f>IF(R2891="A", MIN(20, SUMIFS(W:W, B:B, B2891, R:R, "A")),IF(R2891="B", MIN(30, SUMIFS(W:W, B:B, B2891, R:R, "B")),"비해당분야"))</f>
        <v>비해당분야</v>
      </c>
      <c r="Y2891" s="3" t="str">
        <f>IF(R2891="C",MIN(30,IF(COUNTIFS(B:B,B2891,W:W,"가1")=1,25,IF(COUNTIFS(B:B,B2891,W:W,"가1")&gt;=2,30,0))+IF(COUNTIFS(B:B,B2891,W:W,"나1")&gt;=4,30,IF(COUNTIFS(B:B,B2891,W:W,"나1")=3,26,IF(COUNTIFS(B:B,B2891,W:W,"나1")=2,22,IF(COUNTIFS(B:B,B2891,W:W,"나1")=1,18,0)))))+MIN(30,IF(COUNTIFS(B:B,B2891,W:W,"가2")=1,25,IF(COUNTIFS(B:B,B2891,W:W,"가2")&gt;=2,30,0))+IF(COUNTIFS(B:B,B2891,W:W,"나2")=3,30,IF(COUNTIFS(B:B,B2891,W:W,"나2")=2,25,IF(COUNTIFS(B:B,B2891,W:W,"나2")=1,20,0)))),"비해당분야")</f>
        <v>비해당분야</v>
      </c>
      <c r="Z2891" s="3" t="str">
        <f>IF(R2891="C",VLOOKUP(K2891,'[1]자격증 backdata'!A:F,6,0),"비해당분야")</f>
        <v>비해당분야</v>
      </c>
      <c r="AA2891" s="3" t="str">
        <f>IF(R2891="C",SUMIF(B:B,B2891,Z:Z),"비해당분야")</f>
        <v>비해당분야</v>
      </c>
      <c r="AB2891" s="3" t="str">
        <f>IF(R2891="C",SUM(Y2891,AA2891),"비해당분야")</f>
        <v>비해당분야</v>
      </c>
      <c r="AC2891" s="3" t="str">
        <f>IF(R2891="C",AB2891,X2891)</f>
        <v>비해당분야</v>
      </c>
      <c r="AD2891" s="3">
        <f>VLOOKUP(K2891,'[1]자격증 backdata'!A:D,4,0)</f>
        <v>0</v>
      </c>
      <c r="AE2891" s="3">
        <f>IF(_xlfn.MAXIFS(AD:AD,B:B,B2891)&gt;10,10,_xlfn.MAXIFS(AD:AD,B:B,B2891))</f>
        <v>0</v>
      </c>
      <c r="AG2891" s="2">
        <f>VLOOKUP(K2891,'[1]자격증 backdata'!A:C,3,0)</f>
        <v>0</v>
      </c>
      <c r="AH2891" s="2">
        <f>COUNTIFS($B:$B,$B2891,$AG:$AG,AH$1)</f>
        <v>0</v>
      </c>
      <c r="AI2891" s="2">
        <f>COUNTIFS($B:$B,$B2891,$AG:$AG,AI$1)</f>
        <v>0</v>
      </c>
      <c r="AJ2891" s="2">
        <f>COUNTIFS($B:$B,$B2891,$AG:$AG,AJ$1)</f>
        <v>0</v>
      </c>
      <c r="AK2891" s="2">
        <f>COUNTIFS($B:$B,$B2891,$AG:$AG,AK$1)</f>
        <v>0</v>
      </c>
      <c r="AL2891" s="2">
        <f>COUNTIFS($B:$B,$B2891,$AG:$AG,AL$1)</f>
        <v>0</v>
      </c>
      <c r="AM2891" s="2">
        <f>COUNTIFS($B:$B,$B2891,$AG:$AG,AM$1)</f>
        <v>0</v>
      </c>
      <c r="AN2891" s="2">
        <f>COUNTIFS($B:$B,$B2891,$AG:$AG,AN$1)</f>
        <v>0</v>
      </c>
      <c r="AO2891" s="2">
        <f>COUNTIFS($B:$B,$B2891,$AG:$AG,AO$1)</f>
        <v>0</v>
      </c>
      <c r="AP2891" s="2">
        <f>COUNTIFS($B:$B,$B2891,$AG:$AG,AP$1)</f>
        <v>0</v>
      </c>
      <c r="AQ2891" s="2">
        <f>COUNTIFS($B:$B,$B2891,$AG:$AG,AQ$1)</f>
        <v>0</v>
      </c>
      <c r="AR2891" s="2">
        <f>COUNTIFS($B:$B,$B2891,$AG:$AG,AR$1)</f>
        <v>0</v>
      </c>
      <c r="AS2891" s="2">
        <f>COUNTIFS($B:$B,$B2891,$AG:$AG,AS$1)</f>
        <v>0</v>
      </c>
      <c r="AT2891" s="2">
        <f>COUNTIFS($B:$B,$B2891,$AG:$AG,AT$1)</f>
        <v>0</v>
      </c>
      <c r="AU2891" s="2">
        <f>COUNTIFS($B:$B,$B2891,$AG:$AG,AU$1)</f>
        <v>0</v>
      </c>
    </row>
    <row r="2892" spans="1:47" ht="15" customHeight="1" x14ac:dyDescent="0.35">
      <c r="A2892" s="4">
        <f>IF(B2891=B2892,A2891,A2891+1)</f>
        <v>1025</v>
      </c>
      <c r="B2892" s="4" t="s">
        <v>495</v>
      </c>
      <c r="C2892" s="4" t="s">
        <v>494</v>
      </c>
      <c r="D2892" s="4" t="s">
        <v>10</v>
      </c>
      <c r="E2892" s="4" t="s">
        <v>9</v>
      </c>
      <c r="F2892" s="4" t="s">
        <v>8</v>
      </c>
      <c r="G2892" s="4" t="s">
        <v>7</v>
      </c>
      <c r="H2892" s="4" t="s">
        <v>7</v>
      </c>
      <c r="I2892" s="4">
        <v>1</v>
      </c>
      <c r="J2892" s="4" t="s">
        <v>6</v>
      </c>
      <c r="K2892" s="4" t="s">
        <v>5</v>
      </c>
      <c r="L2892" s="4" t="s">
        <v>4</v>
      </c>
      <c r="M2892" s="4" t="s">
        <v>493</v>
      </c>
      <c r="N2892" s="4" t="s">
        <v>492</v>
      </c>
      <c r="P2892" s="4" t="s">
        <v>1</v>
      </c>
      <c r="Q2892" s="5" t="s">
        <v>0</v>
      </c>
      <c r="R2892" s="5"/>
      <c r="S2892" s="5" t="str">
        <f>IF(P2892="심사불필요","-",VLOOKUP(K2892,'[1]자격증 backdata'!A:G,7,0))</f>
        <v>필수</v>
      </c>
      <c r="T2892" s="5" t="str">
        <f>IF(S2892="-","-",IF(COUNTIFS(B:B,B2892,S:S,"필수")&gt;0,"자격요건충족","확인필요"))</f>
        <v>자격요건충족</v>
      </c>
      <c r="U2892" s="5"/>
      <c r="W2892" s="5" t="str">
        <f>IF(Q2892="4급","심사불필요",VLOOKUP(K2892,'[1]자격증 backdata'!A:B,2,0))</f>
        <v>심사불필요</v>
      </c>
      <c r="X2892" s="4" t="str">
        <f>IF(R2892="A", MIN(20, SUMIFS(W:W, B:B, B2892, R:R, "A")),IF(R2892="B", MIN(30, SUMIFS(W:W, B:B, B2892, R:R, "B")),"비해당분야"))</f>
        <v>비해당분야</v>
      </c>
      <c r="Y2892" s="4" t="str">
        <f>IF(R2892="C",MIN(30,IF(COUNTIFS(B:B,B2892,W:W,"가1")=1,25,IF(COUNTIFS(B:B,B2892,W:W,"가1")&gt;=2,30,0))+IF(COUNTIFS(B:B,B2892,W:W,"나1")&gt;=4,30,IF(COUNTIFS(B:B,B2892,W:W,"나1")=3,26,IF(COUNTIFS(B:B,B2892,W:W,"나1")=2,22,IF(COUNTIFS(B:B,B2892,W:W,"나1")=1,18,0)))))+MIN(30,IF(COUNTIFS(B:B,B2892,W:W,"가2")=1,25,IF(COUNTIFS(B:B,B2892,W:W,"가2")&gt;=2,30,0))+IF(COUNTIFS(B:B,B2892,W:W,"나2")=3,30,IF(COUNTIFS(B:B,B2892,W:W,"나2")=2,25,IF(COUNTIFS(B:B,B2892,W:W,"나2")=1,20,0)))),"비해당분야")</f>
        <v>비해당분야</v>
      </c>
      <c r="Z2892" s="4" t="str">
        <f>IF(R2892="C",VLOOKUP(K2892,'[1]자격증 backdata'!A:F,6,0),"비해당분야")</f>
        <v>비해당분야</v>
      </c>
      <c r="AA2892" s="4" t="str">
        <f>IF(R2892="C",SUMIF(B:B,B2892,Z:Z),"비해당분야")</f>
        <v>비해당분야</v>
      </c>
      <c r="AB2892" s="4" t="str">
        <f>IF(R2892="C",SUM(Y2892,AA2892),"비해당분야")</f>
        <v>비해당분야</v>
      </c>
      <c r="AC2892" s="4" t="str">
        <f>IF(R2892="C",AB2892,X2892)</f>
        <v>비해당분야</v>
      </c>
      <c r="AD2892" s="4">
        <f>VLOOKUP(K2892,'[1]자격증 backdata'!A:D,4,0)</f>
        <v>0</v>
      </c>
      <c r="AE2892" s="4">
        <f>IF(_xlfn.MAXIFS(AD:AD,B:B,B2892)&gt;10,10,_xlfn.MAXIFS(AD:AD,B:B,B2892))</f>
        <v>0</v>
      </c>
      <c r="AG2892" s="5">
        <f>VLOOKUP(K2892,'[1]자격증 backdata'!A:C,3,0)</f>
        <v>0</v>
      </c>
      <c r="AH2892" s="5">
        <f>COUNTIFS($B:$B,$B2892,$AG:$AG,AH$1)</f>
        <v>0</v>
      </c>
      <c r="AI2892" s="5">
        <f>COUNTIFS($B:$B,$B2892,$AG:$AG,AI$1)</f>
        <v>0</v>
      </c>
      <c r="AJ2892" s="5">
        <f>COUNTIFS($B:$B,$B2892,$AG:$AG,AJ$1)</f>
        <v>0</v>
      </c>
      <c r="AK2892" s="5">
        <f>COUNTIFS($B:$B,$B2892,$AG:$AG,AK$1)</f>
        <v>0</v>
      </c>
      <c r="AL2892" s="5">
        <f>COUNTIFS($B:$B,$B2892,$AG:$AG,AL$1)</f>
        <v>0</v>
      </c>
      <c r="AM2892" s="5">
        <f>COUNTIFS($B:$B,$B2892,$AG:$AG,AM$1)</f>
        <v>0</v>
      </c>
      <c r="AN2892" s="5">
        <f>COUNTIFS($B:$B,$B2892,$AG:$AG,AN$1)</f>
        <v>0</v>
      </c>
      <c r="AO2892" s="5">
        <f>COUNTIFS($B:$B,$B2892,$AG:$AG,AO$1)</f>
        <v>0</v>
      </c>
      <c r="AP2892" s="5">
        <f>COUNTIFS($B:$B,$B2892,$AG:$AG,AP$1)</f>
        <v>0</v>
      </c>
      <c r="AQ2892" s="5">
        <f>COUNTIFS($B:$B,$B2892,$AG:$AG,AQ$1)</f>
        <v>0</v>
      </c>
      <c r="AR2892" s="5">
        <f>COUNTIFS($B:$B,$B2892,$AG:$AG,AR$1)</f>
        <v>0</v>
      </c>
      <c r="AS2892" s="5">
        <f>COUNTIFS($B:$B,$B2892,$AG:$AG,AS$1)</f>
        <v>0</v>
      </c>
      <c r="AT2892" s="5">
        <f>COUNTIFS($B:$B,$B2892,$AG:$AG,AT$1)</f>
        <v>0</v>
      </c>
      <c r="AU2892" s="5">
        <f>COUNTIFS($B:$B,$B2892,$AG:$AG,AU$1)</f>
        <v>0</v>
      </c>
    </row>
    <row r="2893" spans="1:47" ht="15" customHeight="1" x14ac:dyDescent="0.35">
      <c r="A2893" s="3">
        <f>IF(B2892=B2893,A2892,A2892+1)</f>
        <v>1026</v>
      </c>
      <c r="B2893" s="3" t="s">
        <v>491</v>
      </c>
      <c r="C2893" s="3" t="s">
        <v>490</v>
      </c>
      <c r="D2893" s="3" t="s">
        <v>10</v>
      </c>
      <c r="E2893" s="3" t="s">
        <v>9</v>
      </c>
      <c r="F2893" s="4" t="s">
        <v>8</v>
      </c>
      <c r="G2893" s="4" t="s">
        <v>7</v>
      </c>
      <c r="H2893" s="4" t="s">
        <v>7</v>
      </c>
      <c r="I2893" s="3">
        <v>1</v>
      </c>
      <c r="J2893" s="3" t="s">
        <v>6</v>
      </c>
      <c r="K2893" s="3" t="s">
        <v>5</v>
      </c>
      <c r="L2893" s="3" t="s">
        <v>4</v>
      </c>
      <c r="M2893" s="3" t="s">
        <v>489</v>
      </c>
      <c r="N2893" s="3" t="s">
        <v>326</v>
      </c>
      <c r="P2893" s="3" t="s">
        <v>1</v>
      </c>
      <c r="Q2893" s="2" t="s">
        <v>0</v>
      </c>
      <c r="R2893" s="2"/>
      <c r="S2893" s="2" t="str">
        <f>IF(P2893="심사불필요","-",VLOOKUP(K2893,'[1]자격증 backdata'!A:G,7,0))</f>
        <v>필수</v>
      </c>
      <c r="T2893" s="2" t="str">
        <f>IF(S2893="-","-",IF(COUNTIFS(B:B,B2893,S:S,"필수")&gt;0,"자격요건충족","확인필요"))</f>
        <v>자격요건충족</v>
      </c>
      <c r="U2893" s="2"/>
      <c r="W2893" s="2" t="str">
        <f>IF(Q2893="4급","심사불필요",VLOOKUP(K2893,'[1]자격증 backdata'!A:B,2,0))</f>
        <v>심사불필요</v>
      </c>
      <c r="X2893" s="3" t="str">
        <f>IF(R2893="A", MIN(20, SUMIFS(W:W, B:B, B2893, R:R, "A")),IF(R2893="B", MIN(30, SUMIFS(W:W, B:B, B2893, R:R, "B")),"비해당분야"))</f>
        <v>비해당분야</v>
      </c>
      <c r="Y2893" s="3" t="str">
        <f>IF(R2893="C",MIN(30,IF(COUNTIFS(B:B,B2893,W:W,"가1")=1,25,IF(COUNTIFS(B:B,B2893,W:W,"가1")&gt;=2,30,0))+IF(COUNTIFS(B:B,B2893,W:W,"나1")&gt;=4,30,IF(COUNTIFS(B:B,B2893,W:W,"나1")=3,26,IF(COUNTIFS(B:B,B2893,W:W,"나1")=2,22,IF(COUNTIFS(B:B,B2893,W:W,"나1")=1,18,0)))))+MIN(30,IF(COUNTIFS(B:B,B2893,W:W,"가2")=1,25,IF(COUNTIFS(B:B,B2893,W:W,"가2")&gt;=2,30,0))+IF(COUNTIFS(B:B,B2893,W:W,"나2")=3,30,IF(COUNTIFS(B:B,B2893,W:W,"나2")=2,25,IF(COUNTIFS(B:B,B2893,W:W,"나2")=1,20,0)))),"비해당분야")</f>
        <v>비해당분야</v>
      </c>
      <c r="Z2893" s="3" t="str">
        <f>IF(R2893="C",VLOOKUP(K2893,'[1]자격증 backdata'!A:F,6,0),"비해당분야")</f>
        <v>비해당분야</v>
      </c>
      <c r="AA2893" s="3" t="str">
        <f>IF(R2893="C",SUMIF(B:B,B2893,Z:Z),"비해당분야")</f>
        <v>비해당분야</v>
      </c>
      <c r="AB2893" s="3" t="str">
        <f>IF(R2893="C",SUM(Y2893,AA2893),"비해당분야")</f>
        <v>비해당분야</v>
      </c>
      <c r="AC2893" s="3" t="str">
        <f>IF(R2893="C",AB2893,X2893)</f>
        <v>비해당분야</v>
      </c>
      <c r="AD2893" s="3">
        <f>VLOOKUP(K2893,'[1]자격증 backdata'!A:D,4,0)</f>
        <v>0</v>
      </c>
      <c r="AE2893" s="3">
        <f>IF(_xlfn.MAXIFS(AD:AD,B:B,B2893)&gt;10,10,_xlfn.MAXIFS(AD:AD,B:B,B2893))</f>
        <v>0</v>
      </c>
      <c r="AG2893" s="2">
        <f>VLOOKUP(K2893,'[1]자격증 backdata'!A:C,3,0)</f>
        <v>0</v>
      </c>
      <c r="AH2893" s="2">
        <f>COUNTIFS($B:$B,$B2893,$AG:$AG,AH$1)</f>
        <v>0</v>
      </c>
      <c r="AI2893" s="2">
        <f>COUNTIFS($B:$B,$B2893,$AG:$AG,AI$1)</f>
        <v>0</v>
      </c>
      <c r="AJ2893" s="2">
        <f>COUNTIFS($B:$B,$B2893,$AG:$AG,AJ$1)</f>
        <v>0</v>
      </c>
      <c r="AK2893" s="2">
        <f>COUNTIFS($B:$B,$B2893,$AG:$AG,AK$1)</f>
        <v>0</v>
      </c>
      <c r="AL2893" s="2">
        <f>COUNTIFS($B:$B,$B2893,$AG:$AG,AL$1)</f>
        <v>0</v>
      </c>
      <c r="AM2893" s="2">
        <f>COUNTIFS($B:$B,$B2893,$AG:$AG,AM$1)</f>
        <v>0</v>
      </c>
      <c r="AN2893" s="2">
        <f>COUNTIFS($B:$B,$B2893,$AG:$AG,AN$1)</f>
        <v>0</v>
      </c>
      <c r="AO2893" s="2">
        <f>COUNTIFS($B:$B,$B2893,$AG:$AG,AO$1)</f>
        <v>0</v>
      </c>
      <c r="AP2893" s="2">
        <f>COUNTIFS($B:$B,$B2893,$AG:$AG,AP$1)</f>
        <v>0</v>
      </c>
      <c r="AQ2893" s="2">
        <f>COUNTIFS($B:$B,$B2893,$AG:$AG,AQ$1)</f>
        <v>0</v>
      </c>
      <c r="AR2893" s="2">
        <f>COUNTIFS($B:$B,$B2893,$AG:$AG,AR$1)</f>
        <v>0</v>
      </c>
      <c r="AS2893" s="2">
        <f>COUNTIFS($B:$B,$B2893,$AG:$AG,AS$1)</f>
        <v>0</v>
      </c>
      <c r="AT2893" s="2">
        <f>COUNTIFS($B:$B,$B2893,$AG:$AG,AT$1)</f>
        <v>0</v>
      </c>
      <c r="AU2893" s="2">
        <f>COUNTIFS($B:$B,$B2893,$AG:$AG,AU$1)</f>
        <v>0</v>
      </c>
    </row>
    <row r="2894" spans="1:47" ht="15" customHeight="1" x14ac:dyDescent="0.35">
      <c r="A2894" s="4">
        <f>IF(B2893=B2894,A2893,A2893+1)</f>
        <v>1027</v>
      </c>
      <c r="B2894" s="4" t="s">
        <v>485</v>
      </c>
      <c r="C2894" s="4" t="s">
        <v>484</v>
      </c>
      <c r="D2894" s="4" t="s">
        <v>10</v>
      </c>
      <c r="E2894" s="4" t="s">
        <v>9</v>
      </c>
      <c r="F2894" s="4" t="s">
        <v>8</v>
      </c>
      <c r="G2894" s="4" t="s">
        <v>7</v>
      </c>
      <c r="H2894" s="4" t="s">
        <v>7</v>
      </c>
      <c r="I2894" s="4">
        <v>1</v>
      </c>
      <c r="J2894" s="4" t="s">
        <v>6</v>
      </c>
      <c r="K2894" s="4" t="s">
        <v>5</v>
      </c>
      <c r="L2894" s="4" t="s">
        <v>4</v>
      </c>
      <c r="M2894" s="4" t="s">
        <v>488</v>
      </c>
      <c r="N2894" s="4" t="s">
        <v>124</v>
      </c>
      <c r="P2894" s="4" t="s">
        <v>1</v>
      </c>
      <c r="Q2894" s="5" t="s">
        <v>0</v>
      </c>
      <c r="R2894" s="5"/>
      <c r="S2894" s="5" t="str">
        <f>IF(P2894="심사불필요","-",VLOOKUP(K2894,'[1]자격증 backdata'!A:G,7,0))</f>
        <v>필수</v>
      </c>
      <c r="T2894" s="5" t="str">
        <f>IF(S2894="-","-",IF(COUNTIFS(B:B,B2894,S:S,"필수")&gt;0,"자격요건충족","확인필요"))</f>
        <v>자격요건충족</v>
      </c>
      <c r="U2894" s="5"/>
      <c r="W2894" s="5" t="str">
        <f>IF(Q2894="4급","심사불필요",VLOOKUP(K2894,'[1]자격증 backdata'!A:B,2,0))</f>
        <v>심사불필요</v>
      </c>
      <c r="X2894" s="4" t="str">
        <f>IF(R2894="A", MIN(20, SUMIFS(W:W, B:B, B2894, R:R, "A")),IF(R2894="B", MIN(30, SUMIFS(W:W, B:B, B2894, R:R, "B")),"비해당분야"))</f>
        <v>비해당분야</v>
      </c>
      <c r="Y2894" s="4" t="str">
        <f>IF(R2894="C",MIN(30,IF(COUNTIFS(B:B,B2894,W:W,"가1")=1,25,IF(COUNTIFS(B:B,B2894,W:W,"가1")&gt;=2,30,0))+IF(COUNTIFS(B:B,B2894,W:W,"나1")&gt;=4,30,IF(COUNTIFS(B:B,B2894,W:W,"나1")=3,26,IF(COUNTIFS(B:B,B2894,W:W,"나1")=2,22,IF(COUNTIFS(B:B,B2894,W:W,"나1")=1,18,0)))))+MIN(30,IF(COUNTIFS(B:B,B2894,W:W,"가2")=1,25,IF(COUNTIFS(B:B,B2894,W:W,"가2")&gt;=2,30,0))+IF(COUNTIFS(B:B,B2894,W:W,"나2")=3,30,IF(COUNTIFS(B:B,B2894,W:W,"나2")=2,25,IF(COUNTIFS(B:B,B2894,W:W,"나2")=1,20,0)))),"비해당분야")</f>
        <v>비해당분야</v>
      </c>
      <c r="Z2894" s="4" t="str">
        <f>IF(R2894="C",VLOOKUP(K2894,'[1]자격증 backdata'!A:F,6,0),"비해당분야")</f>
        <v>비해당분야</v>
      </c>
      <c r="AA2894" s="4" t="str">
        <f>IF(R2894="C",SUMIF(B:B,B2894,Z:Z),"비해당분야")</f>
        <v>비해당분야</v>
      </c>
      <c r="AB2894" s="4" t="str">
        <f>IF(R2894="C",SUM(Y2894,AA2894),"비해당분야")</f>
        <v>비해당분야</v>
      </c>
      <c r="AC2894" s="4" t="str">
        <f>IF(R2894="C",AB2894,X2894)</f>
        <v>비해당분야</v>
      </c>
      <c r="AD2894" s="4">
        <f>VLOOKUP(K2894,'[1]자격증 backdata'!A:D,4,0)</f>
        <v>0</v>
      </c>
      <c r="AE2894" s="4">
        <f>IF(_xlfn.MAXIFS(AD:AD,B:B,B2894)&gt;10,10,_xlfn.MAXIFS(AD:AD,B:B,B2894))</f>
        <v>0</v>
      </c>
      <c r="AG2894" s="5">
        <f>VLOOKUP(K2894,'[1]자격증 backdata'!A:C,3,0)</f>
        <v>0</v>
      </c>
      <c r="AH2894" s="5">
        <f>COUNTIFS($B:$B,$B2894,$AG:$AG,AH$1)</f>
        <v>0</v>
      </c>
      <c r="AI2894" s="5">
        <f>COUNTIFS($B:$B,$B2894,$AG:$AG,AI$1)</f>
        <v>0</v>
      </c>
      <c r="AJ2894" s="5">
        <f>COUNTIFS($B:$B,$B2894,$AG:$AG,AJ$1)</f>
        <v>0</v>
      </c>
      <c r="AK2894" s="5">
        <f>COUNTIFS($B:$B,$B2894,$AG:$AG,AK$1)</f>
        <v>0</v>
      </c>
      <c r="AL2894" s="5">
        <f>COUNTIFS($B:$B,$B2894,$AG:$AG,AL$1)</f>
        <v>0</v>
      </c>
      <c r="AM2894" s="5">
        <f>COUNTIFS($B:$B,$B2894,$AG:$AG,AM$1)</f>
        <v>0</v>
      </c>
      <c r="AN2894" s="5">
        <f>COUNTIFS($B:$B,$B2894,$AG:$AG,AN$1)</f>
        <v>0</v>
      </c>
      <c r="AO2894" s="5">
        <f>COUNTIFS($B:$B,$B2894,$AG:$AG,AO$1)</f>
        <v>0</v>
      </c>
      <c r="AP2894" s="5">
        <f>COUNTIFS($B:$B,$B2894,$AG:$AG,AP$1)</f>
        <v>0</v>
      </c>
      <c r="AQ2894" s="5">
        <f>COUNTIFS($B:$B,$B2894,$AG:$AG,AQ$1)</f>
        <v>0</v>
      </c>
      <c r="AR2894" s="5">
        <f>COUNTIFS($B:$B,$B2894,$AG:$AG,AR$1)</f>
        <v>0</v>
      </c>
      <c r="AS2894" s="5">
        <f>COUNTIFS($B:$B,$B2894,$AG:$AG,AS$1)</f>
        <v>0</v>
      </c>
      <c r="AT2894" s="5">
        <f>COUNTIFS($B:$B,$B2894,$AG:$AG,AT$1)</f>
        <v>0</v>
      </c>
      <c r="AU2894" s="5">
        <f>COUNTIFS($B:$B,$B2894,$AG:$AG,AU$1)</f>
        <v>0</v>
      </c>
    </row>
    <row r="2895" spans="1:47" ht="15" customHeight="1" x14ac:dyDescent="0.35">
      <c r="A2895" s="6">
        <f>IF(B2894=B2895,A2894,A2894+1)</f>
        <v>1027</v>
      </c>
      <c r="B2895" s="6" t="s">
        <v>485</v>
      </c>
      <c r="C2895" s="6" t="s">
        <v>484</v>
      </c>
      <c r="D2895" s="6" t="s">
        <v>10</v>
      </c>
      <c r="E2895" s="6" t="s">
        <v>9</v>
      </c>
      <c r="F2895" s="4" t="s">
        <v>7</v>
      </c>
      <c r="G2895" s="4" t="s">
        <v>7</v>
      </c>
      <c r="H2895" s="4" t="s">
        <v>8</v>
      </c>
      <c r="I2895" s="4">
        <v>2</v>
      </c>
      <c r="J2895" s="4" t="s">
        <v>430</v>
      </c>
      <c r="K2895" s="4" t="s">
        <v>429</v>
      </c>
      <c r="L2895" s="4" t="s">
        <v>428</v>
      </c>
      <c r="M2895" s="4" t="s">
        <v>487</v>
      </c>
      <c r="N2895" s="4" t="s">
        <v>486</v>
      </c>
      <c r="P2895" s="4" t="s">
        <v>1</v>
      </c>
      <c r="Q2895" s="5" t="s">
        <v>0</v>
      </c>
      <c r="R2895" s="5"/>
      <c r="S2895" s="5">
        <f>IF(P2895="심사불필요","-",VLOOKUP(K2895,'[1]자격증 backdata'!A:G,7,0))</f>
        <v>0</v>
      </c>
      <c r="T2895" s="5" t="str">
        <f>IF(S2895="-","-",IF(COUNTIFS(B:B,B2895,S:S,"필수")&gt;0,"자격요건충족","확인필요"))</f>
        <v>자격요건충족</v>
      </c>
      <c r="U2895" s="5"/>
      <c r="W2895" s="5" t="str">
        <f>IF(Q2895="4급","심사불필요",VLOOKUP(K2895,'[1]자격증 backdata'!A:B,2,0))</f>
        <v>심사불필요</v>
      </c>
      <c r="X2895" s="4" t="str">
        <f>IF(R2895="A", MIN(20, SUMIFS(W:W, B:B, B2895, R:R, "A")),IF(R2895="B", MIN(30, SUMIFS(W:W, B:B, B2895, R:R, "B")),"비해당분야"))</f>
        <v>비해당분야</v>
      </c>
      <c r="Y2895" s="4" t="str">
        <f>IF(R2895="C",MIN(30,IF(COUNTIFS(B:B,B2895,W:W,"가1")=1,25,IF(COUNTIFS(B:B,B2895,W:W,"가1")&gt;=2,30,0))+IF(COUNTIFS(B:B,B2895,W:W,"나1")&gt;=4,30,IF(COUNTIFS(B:B,B2895,W:W,"나1")=3,26,IF(COUNTIFS(B:B,B2895,W:W,"나1")=2,22,IF(COUNTIFS(B:B,B2895,W:W,"나1")=1,18,0)))))+MIN(30,IF(COUNTIFS(B:B,B2895,W:W,"가2")=1,25,IF(COUNTIFS(B:B,B2895,W:W,"가2")&gt;=2,30,0))+IF(COUNTIFS(B:B,B2895,W:W,"나2")=3,30,IF(COUNTIFS(B:B,B2895,W:W,"나2")=2,25,IF(COUNTIFS(B:B,B2895,W:W,"나2")=1,20,0)))),"비해당분야")</f>
        <v>비해당분야</v>
      </c>
      <c r="Z2895" s="4" t="str">
        <f>IF(R2895="C",VLOOKUP(K2895,'[1]자격증 backdata'!A:F,6,0),"비해당분야")</f>
        <v>비해당분야</v>
      </c>
      <c r="AA2895" s="4" t="str">
        <f>IF(R2895="C",SUMIF(B:B,B2895,Z:Z),"비해당분야")</f>
        <v>비해당분야</v>
      </c>
      <c r="AB2895" s="4" t="str">
        <f>IF(R2895="C",SUM(Y2895,AA2895),"비해당분야")</f>
        <v>비해당분야</v>
      </c>
      <c r="AC2895" s="4" t="str">
        <f>IF(R2895="C",AB2895,X2895)</f>
        <v>비해당분야</v>
      </c>
      <c r="AD2895" s="4">
        <f>VLOOKUP(K2895,'[1]자격증 backdata'!A:D,4,0)</f>
        <v>0</v>
      </c>
      <c r="AE2895" s="4">
        <f>IF(_xlfn.MAXIFS(AD:AD,B:B,B2895)&gt;10,10,_xlfn.MAXIFS(AD:AD,B:B,B2895))</f>
        <v>0</v>
      </c>
      <c r="AG2895" s="5">
        <f>VLOOKUP(K2895,'[1]자격증 backdata'!A:C,3,0)</f>
        <v>0</v>
      </c>
      <c r="AH2895" s="5">
        <f>COUNTIFS($B:$B,$B2895,$AG:$AG,AH$1)</f>
        <v>0</v>
      </c>
      <c r="AI2895" s="5">
        <f>COUNTIFS($B:$B,$B2895,$AG:$AG,AI$1)</f>
        <v>0</v>
      </c>
      <c r="AJ2895" s="5">
        <f>COUNTIFS($B:$B,$B2895,$AG:$AG,AJ$1)</f>
        <v>0</v>
      </c>
      <c r="AK2895" s="5">
        <f>COUNTIFS($B:$B,$B2895,$AG:$AG,AK$1)</f>
        <v>0</v>
      </c>
      <c r="AL2895" s="5">
        <f>COUNTIFS($B:$B,$B2895,$AG:$AG,AL$1)</f>
        <v>0</v>
      </c>
      <c r="AM2895" s="5">
        <f>COUNTIFS($B:$B,$B2895,$AG:$AG,AM$1)</f>
        <v>0</v>
      </c>
      <c r="AN2895" s="5">
        <f>COUNTIFS($B:$B,$B2895,$AG:$AG,AN$1)</f>
        <v>0</v>
      </c>
      <c r="AO2895" s="5">
        <f>COUNTIFS($B:$B,$B2895,$AG:$AG,AO$1)</f>
        <v>0</v>
      </c>
      <c r="AP2895" s="5">
        <f>COUNTIFS($B:$B,$B2895,$AG:$AG,AP$1)</f>
        <v>0</v>
      </c>
      <c r="AQ2895" s="5">
        <f>COUNTIFS($B:$B,$B2895,$AG:$AG,AQ$1)</f>
        <v>0</v>
      </c>
      <c r="AR2895" s="5">
        <f>COUNTIFS($B:$B,$B2895,$AG:$AG,AR$1)</f>
        <v>0</v>
      </c>
      <c r="AS2895" s="5">
        <f>COUNTIFS($B:$B,$B2895,$AG:$AG,AS$1)</f>
        <v>0</v>
      </c>
      <c r="AT2895" s="5">
        <f>COUNTIFS($B:$B,$B2895,$AG:$AG,AT$1)</f>
        <v>0</v>
      </c>
      <c r="AU2895" s="5">
        <f>COUNTIFS($B:$B,$B2895,$AG:$AG,AU$1)</f>
        <v>0</v>
      </c>
    </row>
    <row r="2896" spans="1:47" ht="15" customHeight="1" x14ac:dyDescent="0.35">
      <c r="A2896" s="6">
        <f>IF(B2895=B2896,A2895,A2895+1)</f>
        <v>1027</v>
      </c>
      <c r="B2896" s="6" t="s">
        <v>485</v>
      </c>
      <c r="C2896" s="6" t="s">
        <v>484</v>
      </c>
      <c r="D2896" s="6" t="s">
        <v>10</v>
      </c>
      <c r="E2896" s="6" t="s">
        <v>9</v>
      </c>
      <c r="F2896" s="4" t="s">
        <v>7</v>
      </c>
      <c r="G2896" s="4" t="s">
        <v>7</v>
      </c>
      <c r="H2896" s="4" t="s">
        <v>8</v>
      </c>
      <c r="I2896" s="4">
        <v>3</v>
      </c>
      <c r="J2896" s="4" t="s">
        <v>161</v>
      </c>
      <c r="K2896" s="4" t="s">
        <v>160</v>
      </c>
      <c r="L2896" s="4" t="s">
        <v>159</v>
      </c>
      <c r="M2896" s="4" t="s">
        <v>483</v>
      </c>
      <c r="N2896" s="4" t="s">
        <v>482</v>
      </c>
      <c r="P2896" s="4" t="s">
        <v>1</v>
      </c>
      <c r="Q2896" s="5" t="s">
        <v>0</v>
      </c>
      <c r="R2896" s="5"/>
      <c r="S2896" s="5">
        <f>IF(P2896="심사불필요","-",VLOOKUP(K2896,'[1]자격증 backdata'!A:G,7,0))</f>
        <v>0</v>
      </c>
      <c r="T2896" s="5" t="str">
        <f>IF(S2896="-","-",IF(COUNTIFS(B:B,B2896,S:S,"필수")&gt;0,"자격요건충족","확인필요"))</f>
        <v>자격요건충족</v>
      </c>
      <c r="U2896" s="5"/>
      <c r="W2896" s="5" t="str">
        <f>IF(Q2896="4급","심사불필요",VLOOKUP(K2896,'[1]자격증 backdata'!A:B,2,0))</f>
        <v>심사불필요</v>
      </c>
      <c r="X2896" s="4" t="str">
        <f>IF(R2896="A", MIN(20, SUMIFS(W:W, B:B, B2896, R:R, "A")),IF(R2896="B", MIN(30, SUMIFS(W:W, B:B, B2896, R:R, "B")),"비해당분야"))</f>
        <v>비해당분야</v>
      </c>
      <c r="Y2896" s="4" t="str">
        <f>IF(R2896="C",MIN(30,IF(COUNTIFS(B:B,B2896,W:W,"가1")=1,25,IF(COUNTIFS(B:B,B2896,W:W,"가1")&gt;=2,30,0))+IF(COUNTIFS(B:B,B2896,W:W,"나1")&gt;=4,30,IF(COUNTIFS(B:B,B2896,W:W,"나1")=3,26,IF(COUNTIFS(B:B,B2896,W:W,"나1")=2,22,IF(COUNTIFS(B:B,B2896,W:W,"나1")=1,18,0)))))+MIN(30,IF(COUNTIFS(B:B,B2896,W:W,"가2")=1,25,IF(COUNTIFS(B:B,B2896,W:W,"가2")&gt;=2,30,0))+IF(COUNTIFS(B:B,B2896,W:W,"나2")=3,30,IF(COUNTIFS(B:B,B2896,W:W,"나2")=2,25,IF(COUNTIFS(B:B,B2896,W:W,"나2")=1,20,0)))),"비해당분야")</f>
        <v>비해당분야</v>
      </c>
      <c r="Z2896" s="4" t="str">
        <f>IF(R2896="C",VLOOKUP(K2896,'[1]자격증 backdata'!A:F,6,0),"비해당분야")</f>
        <v>비해당분야</v>
      </c>
      <c r="AA2896" s="4" t="str">
        <f>IF(R2896="C",SUMIF(B:B,B2896,Z:Z),"비해당분야")</f>
        <v>비해당분야</v>
      </c>
      <c r="AB2896" s="4" t="str">
        <f>IF(R2896="C",SUM(Y2896,AA2896),"비해당분야")</f>
        <v>비해당분야</v>
      </c>
      <c r="AC2896" s="4" t="str">
        <f>IF(R2896="C",AB2896,X2896)</f>
        <v>비해당분야</v>
      </c>
      <c r="AD2896" s="4">
        <f>VLOOKUP(K2896,'[1]자격증 backdata'!A:D,4,0)</f>
        <v>0</v>
      </c>
      <c r="AE2896" s="4">
        <f>IF(_xlfn.MAXIFS(AD:AD,B:B,B2896)&gt;10,10,_xlfn.MAXIFS(AD:AD,B:B,B2896))</f>
        <v>0</v>
      </c>
      <c r="AG2896" s="5">
        <f>VLOOKUP(K2896,'[1]자격증 backdata'!A:C,3,0)</f>
        <v>0</v>
      </c>
      <c r="AH2896" s="5">
        <f>COUNTIFS($B:$B,$B2896,$AG:$AG,AH$1)</f>
        <v>0</v>
      </c>
      <c r="AI2896" s="5">
        <f>COUNTIFS($B:$B,$B2896,$AG:$AG,AI$1)</f>
        <v>0</v>
      </c>
      <c r="AJ2896" s="5">
        <f>COUNTIFS($B:$B,$B2896,$AG:$AG,AJ$1)</f>
        <v>0</v>
      </c>
      <c r="AK2896" s="5">
        <f>COUNTIFS($B:$B,$B2896,$AG:$AG,AK$1)</f>
        <v>0</v>
      </c>
      <c r="AL2896" s="5">
        <f>COUNTIFS($B:$B,$B2896,$AG:$AG,AL$1)</f>
        <v>0</v>
      </c>
      <c r="AM2896" s="5">
        <f>COUNTIFS($B:$B,$B2896,$AG:$AG,AM$1)</f>
        <v>0</v>
      </c>
      <c r="AN2896" s="5">
        <f>COUNTIFS($B:$B,$B2896,$AG:$AG,AN$1)</f>
        <v>0</v>
      </c>
      <c r="AO2896" s="5">
        <f>COUNTIFS($B:$B,$B2896,$AG:$AG,AO$1)</f>
        <v>0</v>
      </c>
      <c r="AP2896" s="5">
        <f>COUNTIFS($B:$B,$B2896,$AG:$AG,AP$1)</f>
        <v>0</v>
      </c>
      <c r="AQ2896" s="5">
        <f>COUNTIFS($B:$B,$B2896,$AG:$AG,AQ$1)</f>
        <v>0</v>
      </c>
      <c r="AR2896" s="5">
        <f>COUNTIFS($B:$B,$B2896,$AG:$AG,AR$1)</f>
        <v>0</v>
      </c>
      <c r="AS2896" s="5">
        <f>COUNTIFS($B:$B,$B2896,$AG:$AG,AS$1)</f>
        <v>0</v>
      </c>
      <c r="AT2896" s="5">
        <f>COUNTIFS($B:$B,$B2896,$AG:$AG,AT$1)</f>
        <v>0</v>
      </c>
      <c r="AU2896" s="5">
        <f>COUNTIFS($B:$B,$B2896,$AG:$AG,AU$1)</f>
        <v>0</v>
      </c>
    </row>
    <row r="2897" spans="1:47" ht="15" customHeight="1" x14ac:dyDescent="0.35">
      <c r="A2897" s="3">
        <f>IF(B2896=B2897,A2896,A2896+1)</f>
        <v>1028</v>
      </c>
      <c r="B2897" s="3" t="s">
        <v>473</v>
      </c>
      <c r="C2897" s="3" t="s">
        <v>472</v>
      </c>
      <c r="D2897" s="3" t="s">
        <v>10</v>
      </c>
      <c r="E2897" s="3" t="s">
        <v>9</v>
      </c>
      <c r="F2897" s="4" t="s">
        <v>8</v>
      </c>
      <c r="G2897" s="4" t="s">
        <v>7</v>
      </c>
      <c r="H2897" s="4" t="s">
        <v>7</v>
      </c>
      <c r="I2897" s="3">
        <v>1</v>
      </c>
      <c r="J2897" s="3" t="s">
        <v>6</v>
      </c>
      <c r="K2897" s="3" t="s">
        <v>5</v>
      </c>
      <c r="L2897" s="3" t="s">
        <v>4</v>
      </c>
      <c r="M2897" s="3" t="s">
        <v>481</v>
      </c>
      <c r="N2897" s="3" t="s">
        <v>385</v>
      </c>
      <c r="P2897" s="3" t="s">
        <v>1</v>
      </c>
      <c r="Q2897" s="2" t="s">
        <v>0</v>
      </c>
      <c r="R2897" s="2"/>
      <c r="S2897" s="2" t="str">
        <f>IF(P2897="심사불필요","-",VLOOKUP(K2897,'[1]자격증 backdata'!A:G,7,0))</f>
        <v>필수</v>
      </c>
      <c r="T2897" s="2" t="str">
        <f>IF(S2897="-","-",IF(COUNTIFS(B:B,B2897,S:S,"필수")&gt;0,"자격요건충족","확인필요"))</f>
        <v>자격요건충족</v>
      </c>
      <c r="U2897" s="2"/>
      <c r="W2897" s="2" t="str">
        <f>IF(Q2897="4급","심사불필요",VLOOKUP(K2897,'[1]자격증 backdata'!A:B,2,0))</f>
        <v>심사불필요</v>
      </c>
      <c r="X2897" s="3" t="str">
        <f>IF(R2897="A", MIN(20, SUMIFS(W:W, B:B, B2897, R:R, "A")),IF(R2897="B", MIN(30, SUMIFS(W:W, B:B, B2897, R:R, "B")),"비해당분야"))</f>
        <v>비해당분야</v>
      </c>
      <c r="Y2897" s="3" t="str">
        <f>IF(R2897="C",MIN(30,IF(COUNTIFS(B:B,B2897,W:W,"가1")=1,25,IF(COUNTIFS(B:B,B2897,W:W,"가1")&gt;=2,30,0))+IF(COUNTIFS(B:B,B2897,W:W,"나1")&gt;=4,30,IF(COUNTIFS(B:B,B2897,W:W,"나1")=3,26,IF(COUNTIFS(B:B,B2897,W:W,"나1")=2,22,IF(COUNTIFS(B:B,B2897,W:W,"나1")=1,18,0)))))+MIN(30,IF(COUNTIFS(B:B,B2897,W:W,"가2")=1,25,IF(COUNTIFS(B:B,B2897,W:W,"가2")&gt;=2,30,0))+IF(COUNTIFS(B:B,B2897,W:W,"나2")=3,30,IF(COUNTIFS(B:B,B2897,W:W,"나2")=2,25,IF(COUNTIFS(B:B,B2897,W:W,"나2")=1,20,0)))),"비해당분야")</f>
        <v>비해당분야</v>
      </c>
      <c r="Z2897" s="3" t="str">
        <f>IF(R2897="C",VLOOKUP(K2897,'[1]자격증 backdata'!A:F,6,0),"비해당분야")</f>
        <v>비해당분야</v>
      </c>
      <c r="AA2897" s="3" t="str">
        <f>IF(R2897="C",SUMIF(B:B,B2897,Z:Z),"비해당분야")</f>
        <v>비해당분야</v>
      </c>
      <c r="AB2897" s="3" t="str">
        <f>IF(R2897="C",SUM(Y2897,AA2897),"비해당분야")</f>
        <v>비해당분야</v>
      </c>
      <c r="AC2897" s="3" t="str">
        <f>IF(R2897="C",AB2897,X2897)</f>
        <v>비해당분야</v>
      </c>
      <c r="AD2897" s="3">
        <f>VLOOKUP(K2897,'[1]자격증 backdata'!A:D,4,0)</f>
        <v>0</v>
      </c>
      <c r="AE2897" s="3">
        <f>IF(_xlfn.MAXIFS(AD:AD,B:B,B2897)&gt;10,10,_xlfn.MAXIFS(AD:AD,B:B,B2897))</f>
        <v>0</v>
      </c>
      <c r="AG2897" s="2">
        <f>VLOOKUP(K2897,'[1]자격증 backdata'!A:C,3,0)</f>
        <v>0</v>
      </c>
      <c r="AH2897" s="2">
        <f>COUNTIFS($B:$B,$B2897,$AG:$AG,AH$1)</f>
        <v>0</v>
      </c>
      <c r="AI2897" s="2">
        <f>COUNTIFS($B:$B,$B2897,$AG:$AG,AI$1)</f>
        <v>0</v>
      </c>
      <c r="AJ2897" s="2">
        <f>COUNTIFS($B:$B,$B2897,$AG:$AG,AJ$1)</f>
        <v>0</v>
      </c>
      <c r="AK2897" s="2">
        <f>COUNTIFS($B:$B,$B2897,$AG:$AG,AK$1)</f>
        <v>0</v>
      </c>
      <c r="AL2897" s="2">
        <f>COUNTIFS($B:$B,$B2897,$AG:$AG,AL$1)</f>
        <v>0</v>
      </c>
      <c r="AM2897" s="2">
        <f>COUNTIFS($B:$B,$B2897,$AG:$AG,AM$1)</f>
        <v>0</v>
      </c>
      <c r="AN2897" s="2">
        <f>COUNTIFS($B:$B,$B2897,$AG:$AG,AN$1)</f>
        <v>0</v>
      </c>
      <c r="AO2897" s="2">
        <f>COUNTIFS($B:$B,$B2897,$AG:$AG,AO$1)</f>
        <v>0</v>
      </c>
      <c r="AP2897" s="2">
        <f>COUNTIFS($B:$B,$B2897,$AG:$AG,AP$1)</f>
        <v>0</v>
      </c>
      <c r="AQ2897" s="2">
        <f>COUNTIFS($B:$B,$B2897,$AG:$AG,AQ$1)</f>
        <v>0</v>
      </c>
      <c r="AR2897" s="2">
        <f>COUNTIFS($B:$B,$B2897,$AG:$AG,AR$1)</f>
        <v>0</v>
      </c>
      <c r="AS2897" s="2">
        <f>COUNTIFS($B:$B,$B2897,$AG:$AG,AS$1)</f>
        <v>0</v>
      </c>
      <c r="AT2897" s="2">
        <f>COUNTIFS($B:$B,$B2897,$AG:$AG,AT$1)</f>
        <v>0</v>
      </c>
      <c r="AU2897" s="2">
        <f>COUNTIFS($B:$B,$B2897,$AG:$AG,AU$1)</f>
        <v>0</v>
      </c>
    </row>
    <row r="2898" spans="1:47" ht="15" customHeight="1" x14ac:dyDescent="0.35">
      <c r="A2898" s="7">
        <f>IF(B2897=B2898,A2897,A2897+1)</f>
        <v>1028</v>
      </c>
      <c r="B2898" s="7" t="s">
        <v>473</v>
      </c>
      <c r="C2898" s="7" t="s">
        <v>472</v>
      </c>
      <c r="D2898" s="7" t="s">
        <v>10</v>
      </c>
      <c r="E2898" s="7" t="s">
        <v>9</v>
      </c>
      <c r="F2898" s="4" t="s">
        <v>7</v>
      </c>
      <c r="G2898" s="4" t="s">
        <v>7</v>
      </c>
      <c r="H2898" s="4" t="s">
        <v>8</v>
      </c>
      <c r="I2898" s="3">
        <v>2</v>
      </c>
      <c r="J2898" s="3" t="s">
        <v>480</v>
      </c>
      <c r="K2898" s="3" t="s">
        <v>479</v>
      </c>
      <c r="L2898" s="3" t="s">
        <v>478</v>
      </c>
      <c r="M2898" s="3" t="s">
        <v>477</v>
      </c>
      <c r="N2898" s="3" t="s">
        <v>476</v>
      </c>
      <c r="P2898" s="3" t="s">
        <v>1</v>
      </c>
      <c r="Q2898" s="2" t="s">
        <v>0</v>
      </c>
      <c r="R2898" s="2"/>
      <c r="S2898" s="2">
        <f>IF(P2898="심사불필요","-",VLOOKUP(K2898,'[1]자격증 backdata'!A:G,7,0))</f>
        <v>0</v>
      </c>
      <c r="T2898" s="2" t="str">
        <f>IF(S2898="-","-",IF(COUNTIFS(B:B,B2898,S:S,"필수")&gt;0,"자격요건충족","확인필요"))</f>
        <v>자격요건충족</v>
      </c>
      <c r="U2898" s="2"/>
      <c r="W2898" s="2" t="str">
        <f>IF(Q2898="4급","심사불필요",VLOOKUP(K2898,'[1]자격증 backdata'!A:B,2,0))</f>
        <v>심사불필요</v>
      </c>
      <c r="X2898" s="3" t="str">
        <f>IF(R2898="A", MIN(20, SUMIFS(W:W, B:B, B2898, R:R, "A")),IF(R2898="B", MIN(30, SUMIFS(W:W, B:B, B2898, R:R, "B")),"비해당분야"))</f>
        <v>비해당분야</v>
      </c>
      <c r="Y2898" s="3" t="str">
        <f>IF(R2898="C",MIN(30,IF(COUNTIFS(B:B,B2898,W:W,"가1")=1,25,IF(COUNTIFS(B:B,B2898,W:W,"가1")&gt;=2,30,0))+IF(COUNTIFS(B:B,B2898,W:W,"나1")&gt;=4,30,IF(COUNTIFS(B:B,B2898,W:W,"나1")=3,26,IF(COUNTIFS(B:B,B2898,W:W,"나1")=2,22,IF(COUNTIFS(B:B,B2898,W:W,"나1")=1,18,0)))))+MIN(30,IF(COUNTIFS(B:B,B2898,W:W,"가2")=1,25,IF(COUNTIFS(B:B,B2898,W:W,"가2")&gt;=2,30,0))+IF(COUNTIFS(B:B,B2898,W:W,"나2")=3,30,IF(COUNTIFS(B:B,B2898,W:W,"나2")=2,25,IF(COUNTIFS(B:B,B2898,W:W,"나2")=1,20,0)))),"비해당분야")</f>
        <v>비해당분야</v>
      </c>
      <c r="Z2898" s="3" t="str">
        <f>IF(R2898="C",VLOOKUP(K2898,'[1]자격증 backdata'!A:F,6,0),"비해당분야")</f>
        <v>비해당분야</v>
      </c>
      <c r="AA2898" s="3" t="str">
        <f>IF(R2898="C",SUMIF(B:B,B2898,Z:Z),"비해당분야")</f>
        <v>비해당분야</v>
      </c>
      <c r="AB2898" s="3" t="str">
        <f>IF(R2898="C",SUM(Y2898,AA2898),"비해당분야")</f>
        <v>비해당분야</v>
      </c>
      <c r="AC2898" s="3" t="str">
        <f>IF(R2898="C",AB2898,X2898)</f>
        <v>비해당분야</v>
      </c>
      <c r="AD2898" s="3">
        <f>VLOOKUP(K2898,'[1]자격증 backdata'!A:D,4,0)</f>
        <v>0</v>
      </c>
      <c r="AE2898" s="3">
        <f>IF(_xlfn.MAXIFS(AD:AD,B:B,B2898)&gt;10,10,_xlfn.MAXIFS(AD:AD,B:B,B2898))</f>
        <v>0</v>
      </c>
      <c r="AG2898" s="2">
        <f>VLOOKUP(K2898,'[1]자격증 backdata'!A:C,3,0)</f>
        <v>0</v>
      </c>
      <c r="AH2898" s="2">
        <f>COUNTIFS($B:$B,$B2898,$AG:$AG,AH$1)</f>
        <v>0</v>
      </c>
      <c r="AI2898" s="2">
        <f>COUNTIFS($B:$B,$B2898,$AG:$AG,AI$1)</f>
        <v>0</v>
      </c>
      <c r="AJ2898" s="2">
        <f>COUNTIFS($B:$B,$B2898,$AG:$AG,AJ$1)</f>
        <v>0</v>
      </c>
      <c r="AK2898" s="2">
        <f>COUNTIFS($B:$B,$B2898,$AG:$AG,AK$1)</f>
        <v>0</v>
      </c>
      <c r="AL2898" s="2">
        <f>COUNTIFS($B:$B,$B2898,$AG:$AG,AL$1)</f>
        <v>0</v>
      </c>
      <c r="AM2898" s="2">
        <f>COUNTIFS($B:$B,$B2898,$AG:$AG,AM$1)</f>
        <v>0</v>
      </c>
      <c r="AN2898" s="2">
        <f>COUNTIFS($B:$B,$B2898,$AG:$AG,AN$1)</f>
        <v>0</v>
      </c>
      <c r="AO2898" s="2">
        <f>COUNTIFS($B:$B,$B2898,$AG:$AG,AO$1)</f>
        <v>0</v>
      </c>
      <c r="AP2898" s="2">
        <f>COUNTIFS($B:$B,$B2898,$AG:$AG,AP$1)</f>
        <v>0</v>
      </c>
      <c r="AQ2898" s="2">
        <f>COUNTIFS($B:$B,$B2898,$AG:$AG,AQ$1)</f>
        <v>0</v>
      </c>
      <c r="AR2898" s="2">
        <f>COUNTIFS($B:$B,$B2898,$AG:$AG,AR$1)</f>
        <v>0</v>
      </c>
      <c r="AS2898" s="2">
        <f>COUNTIFS($B:$B,$B2898,$AG:$AG,AS$1)</f>
        <v>0</v>
      </c>
      <c r="AT2898" s="2">
        <f>COUNTIFS($B:$B,$B2898,$AG:$AG,AT$1)</f>
        <v>0</v>
      </c>
      <c r="AU2898" s="2">
        <f>COUNTIFS($B:$B,$B2898,$AG:$AG,AU$1)</f>
        <v>0</v>
      </c>
    </row>
    <row r="2899" spans="1:47" ht="15" customHeight="1" x14ac:dyDescent="0.35">
      <c r="A2899" s="7">
        <f>IF(B2898=B2899,A2898,A2898+1)</f>
        <v>1028</v>
      </c>
      <c r="B2899" s="7" t="s">
        <v>473</v>
      </c>
      <c r="C2899" s="7" t="s">
        <v>472</v>
      </c>
      <c r="D2899" s="7" t="s">
        <v>10</v>
      </c>
      <c r="E2899" s="7" t="s">
        <v>9</v>
      </c>
      <c r="F2899" s="4" t="s">
        <v>7</v>
      </c>
      <c r="G2899" s="4" t="s">
        <v>7</v>
      </c>
      <c r="H2899" s="4" t="s">
        <v>8</v>
      </c>
      <c r="I2899" s="3">
        <v>3</v>
      </c>
      <c r="J2899" s="3" t="s">
        <v>135</v>
      </c>
      <c r="K2899" s="3" t="s">
        <v>134</v>
      </c>
      <c r="L2899" s="3" t="s">
        <v>133</v>
      </c>
      <c r="M2899" s="3" t="s">
        <v>475</v>
      </c>
      <c r="N2899" s="3" t="s">
        <v>474</v>
      </c>
      <c r="P2899" s="3" t="s">
        <v>1</v>
      </c>
      <c r="Q2899" s="2" t="s">
        <v>0</v>
      </c>
      <c r="R2899" s="2"/>
      <c r="S2899" s="2">
        <f>IF(P2899="심사불필요","-",VLOOKUP(K2899,'[1]자격증 backdata'!A:G,7,0))</f>
        <v>0</v>
      </c>
      <c r="T2899" s="2" t="str">
        <f>IF(S2899="-","-",IF(COUNTIFS(B:B,B2899,S:S,"필수")&gt;0,"자격요건충족","확인필요"))</f>
        <v>자격요건충족</v>
      </c>
      <c r="U2899" s="2"/>
      <c r="W2899" s="2" t="str">
        <f>IF(Q2899="4급","심사불필요",VLOOKUP(K2899,'[1]자격증 backdata'!A:B,2,0))</f>
        <v>심사불필요</v>
      </c>
      <c r="X2899" s="3" t="str">
        <f>IF(R2899="A", MIN(20, SUMIFS(W:W, B:B, B2899, R:R, "A")),IF(R2899="B", MIN(30, SUMIFS(W:W, B:B, B2899, R:R, "B")),"비해당분야"))</f>
        <v>비해당분야</v>
      </c>
      <c r="Y2899" s="3" t="str">
        <f>IF(R2899="C",MIN(30,IF(COUNTIFS(B:B,B2899,W:W,"가1")=1,25,IF(COUNTIFS(B:B,B2899,W:W,"가1")&gt;=2,30,0))+IF(COUNTIFS(B:B,B2899,W:W,"나1")&gt;=4,30,IF(COUNTIFS(B:B,B2899,W:W,"나1")=3,26,IF(COUNTIFS(B:B,B2899,W:W,"나1")=2,22,IF(COUNTIFS(B:B,B2899,W:W,"나1")=1,18,0)))))+MIN(30,IF(COUNTIFS(B:B,B2899,W:W,"가2")=1,25,IF(COUNTIFS(B:B,B2899,W:W,"가2")&gt;=2,30,0))+IF(COUNTIFS(B:B,B2899,W:W,"나2")=3,30,IF(COUNTIFS(B:B,B2899,W:W,"나2")=2,25,IF(COUNTIFS(B:B,B2899,W:W,"나2")=1,20,0)))),"비해당분야")</f>
        <v>비해당분야</v>
      </c>
      <c r="Z2899" s="3" t="str">
        <f>IF(R2899="C",VLOOKUP(K2899,'[1]자격증 backdata'!A:F,6,0),"비해당분야")</f>
        <v>비해당분야</v>
      </c>
      <c r="AA2899" s="3" t="str">
        <f>IF(R2899="C",SUMIF(B:B,B2899,Z:Z),"비해당분야")</f>
        <v>비해당분야</v>
      </c>
      <c r="AB2899" s="3" t="str">
        <f>IF(R2899="C",SUM(Y2899,AA2899),"비해당분야")</f>
        <v>비해당분야</v>
      </c>
      <c r="AC2899" s="3" t="str">
        <f>IF(R2899="C",AB2899,X2899)</f>
        <v>비해당분야</v>
      </c>
      <c r="AD2899" s="3">
        <f>VLOOKUP(K2899,'[1]자격증 backdata'!A:D,4,0)</f>
        <v>0</v>
      </c>
      <c r="AE2899" s="3">
        <f>IF(_xlfn.MAXIFS(AD:AD,B:B,B2899)&gt;10,10,_xlfn.MAXIFS(AD:AD,B:B,B2899))</f>
        <v>0</v>
      </c>
      <c r="AG2899" s="2">
        <f>VLOOKUP(K2899,'[1]자격증 backdata'!A:C,3,0)</f>
        <v>0</v>
      </c>
      <c r="AH2899" s="2">
        <f>COUNTIFS($B:$B,$B2899,$AG:$AG,AH$1)</f>
        <v>0</v>
      </c>
      <c r="AI2899" s="2">
        <f>COUNTIFS($B:$B,$B2899,$AG:$AG,AI$1)</f>
        <v>0</v>
      </c>
      <c r="AJ2899" s="2">
        <f>COUNTIFS($B:$B,$B2899,$AG:$AG,AJ$1)</f>
        <v>0</v>
      </c>
      <c r="AK2899" s="2">
        <f>COUNTIFS($B:$B,$B2899,$AG:$AG,AK$1)</f>
        <v>0</v>
      </c>
      <c r="AL2899" s="2">
        <f>COUNTIFS($B:$B,$B2899,$AG:$AG,AL$1)</f>
        <v>0</v>
      </c>
      <c r="AM2899" s="2">
        <f>COUNTIFS($B:$B,$B2899,$AG:$AG,AM$1)</f>
        <v>0</v>
      </c>
      <c r="AN2899" s="2">
        <f>COUNTIFS($B:$B,$B2899,$AG:$AG,AN$1)</f>
        <v>0</v>
      </c>
      <c r="AO2899" s="2">
        <f>COUNTIFS($B:$B,$B2899,$AG:$AG,AO$1)</f>
        <v>0</v>
      </c>
      <c r="AP2899" s="2">
        <f>COUNTIFS($B:$B,$B2899,$AG:$AG,AP$1)</f>
        <v>0</v>
      </c>
      <c r="AQ2899" s="2">
        <f>COUNTIFS($B:$B,$B2899,$AG:$AG,AQ$1)</f>
        <v>0</v>
      </c>
      <c r="AR2899" s="2">
        <f>COUNTIFS($B:$B,$B2899,$AG:$AG,AR$1)</f>
        <v>0</v>
      </c>
      <c r="AS2899" s="2">
        <f>COUNTIFS($B:$B,$B2899,$AG:$AG,AS$1)</f>
        <v>0</v>
      </c>
      <c r="AT2899" s="2">
        <f>COUNTIFS($B:$B,$B2899,$AG:$AG,AT$1)</f>
        <v>0</v>
      </c>
      <c r="AU2899" s="2">
        <f>COUNTIFS($B:$B,$B2899,$AG:$AG,AU$1)</f>
        <v>0</v>
      </c>
    </row>
    <row r="2900" spans="1:47" ht="15" customHeight="1" x14ac:dyDescent="0.35">
      <c r="A2900" s="7">
        <f>IF(B2899=B2900,A2899,A2899+1)</f>
        <v>1028</v>
      </c>
      <c r="B2900" s="7" t="s">
        <v>473</v>
      </c>
      <c r="C2900" s="7" t="s">
        <v>472</v>
      </c>
      <c r="D2900" s="7" t="s">
        <v>10</v>
      </c>
      <c r="E2900" s="7" t="s">
        <v>9</v>
      </c>
      <c r="F2900" s="4" t="s">
        <v>7</v>
      </c>
      <c r="G2900" s="4" t="s">
        <v>7</v>
      </c>
      <c r="H2900" s="4" t="s">
        <v>8</v>
      </c>
      <c r="I2900" s="3">
        <v>4</v>
      </c>
      <c r="J2900" s="3" t="s">
        <v>106</v>
      </c>
      <c r="K2900" s="3" t="s">
        <v>105</v>
      </c>
      <c r="L2900" s="3" t="s">
        <v>55</v>
      </c>
      <c r="M2900" s="3" t="s">
        <v>471</v>
      </c>
      <c r="N2900" s="3" t="s">
        <v>470</v>
      </c>
      <c r="P2900" s="3" t="s">
        <v>1</v>
      </c>
      <c r="Q2900" s="2" t="s">
        <v>0</v>
      </c>
      <c r="R2900" s="2"/>
      <c r="S2900" s="2">
        <f>IF(P2900="심사불필요","-",VLOOKUP(K2900,'[1]자격증 backdata'!A:G,7,0))</f>
        <v>0</v>
      </c>
      <c r="T2900" s="2" t="str">
        <f>IF(S2900="-","-",IF(COUNTIFS(B:B,B2900,S:S,"필수")&gt;0,"자격요건충족","확인필요"))</f>
        <v>자격요건충족</v>
      </c>
      <c r="U2900" s="2"/>
      <c r="W2900" s="2" t="str">
        <f>IF(Q2900="4급","심사불필요",VLOOKUP(K2900,'[1]자격증 backdata'!A:B,2,0))</f>
        <v>심사불필요</v>
      </c>
      <c r="X2900" s="3" t="str">
        <f>IF(R2900="A", MIN(20, SUMIFS(W:W, B:B, B2900, R:R, "A")),IF(R2900="B", MIN(30, SUMIFS(W:W, B:B, B2900, R:R, "B")),"비해당분야"))</f>
        <v>비해당분야</v>
      </c>
      <c r="Y2900" s="3" t="str">
        <f>IF(R2900="C",MIN(30,IF(COUNTIFS(B:B,B2900,W:W,"가1")=1,25,IF(COUNTIFS(B:B,B2900,W:W,"가1")&gt;=2,30,0))+IF(COUNTIFS(B:B,B2900,W:W,"나1")&gt;=4,30,IF(COUNTIFS(B:B,B2900,W:W,"나1")=3,26,IF(COUNTIFS(B:B,B2900,W:W,"나1")=2,22,IF(COUNTIFS(B:B,B2900,W:W,"나1")=1,18,0)))))+MIN(30,IF(COUNTIFS(B:B,B2900,W:W,"가2")=1,25,IF(COUNTIFS(B:B,B2900,W:W,"가2")&gt;=2,30,0))+IF(COUNTIFS(B:B,B2900,W:W,"나2")=3,30,IF(COUNTIFS(B:B,B2900,W:W,"나2")=2,25,IF(COUNTIFS(B:B,B2900,W:W,"나2")=1,20,0)))),"비해당분야")</f>
        <v>비해당분야</v>
      </c>
      <c r="Z2900" s="3" t="str">
        <f>IF(R2900="C",VLOOKUP(K2900,'[1]자격증 backdata'!A:F,6,0),"비해당분야")</f>
        <v>비해당분야</v>
      </c>
      <c r="AA2900" s="3" t="str">
        <f>IF(R2900="C",SUMIF(B:B,B2900,Z:Z),"비해당분야")</f>
        <v>비해당분야</v>
      </c>
      <c r="AB2900" s="3" t="str">
        <f>IF(R2900="C",SUM(Y2900,AA2900),"비해당분야")</f>
        <v>비해당분야</v>
      </c>
      <c r="AC2900" s="3" t="str">
        <f>IF(R2900="C",AB2900,X2900)</f>
        <v>비해당분야</v>
      </c>
      <c r="AD2900" s="3">
        <f>VLOOKUP(K2900,'[1]자격증 backdata'!A:D,4,0)</f>
        <v>0</v>
      </c>
      <c r="AE2900" s="3">
        <f>IF(_xlfn.MAXIFS(AD:AD,B:B,B2900)&gt;10,10,_xlfn.MAXIFS(AD:AD,B:B,B2900))</f>
        <v>0</v>
      </c>
      <c r="AG2900" s="2">
        <f>VLOOKUP(K2900,'[1]자격증 backdata'!A:C,3,0)</f>
        <v>0</v>
      </c>
      <c r="AH2900" s="2">
        <f>COUNTIFS($B:$B,$B2900,$AG:$AG,AH$1)</f>
        <v>0</v>
      </c>
      <c r="AI2900" s="2">
        <f>COUNTIFS($B:$B,$B2900,$AG:$AG,AI$1)</f>
        <v>0</v>
      </c>
      <c r="AJ2900" s="2">
        <f>COUNTIFS($B:$B,$B2900,$AG:$AG,AJ$1)</f>
        <v>0</v>
      </c>
      <c r="AK2900" s="2">
        <f>COUNTIFS($B:$B,$B2900,$AG:$AG,AK$1)</f>
        <v>0</v>
      </c>
      <c r="AL2900" s="2">
        <f>COUNTIFS($B:$B,$B2900,$AG:$AG,AL$1)</f>
        <v>0</v>
      </c>
      <c r="AM2900" s="2">
        <f>COUNTIFS($B:$B,$B2900,$AG:$AG,AM$1)</f>
        <v>0</v>
      </c>
      <c r="AN2900" s="2">
        <f>COUNTIFS($B:$B,$B2900,$AG:$AG,AN$1)</f>
        <v>0</v>
      </c>
      <c r="AO2900" s="2">
        <f>COUNTIFS($B:$B,$B2900,$AG:$AG,AO$1)</f>
        <v>0</v>
      </c>
      <c r="AP2900" s="2">
        <f>COUNTIFS($B:$B,$B2900,$AG:$AG,AP$1)</f>
        <v>0</v>
      </c>
      <c r="AQ2900" s="2">
        <f>COUNTIFS($B:$B,$B2900,$AG:$AG,AQ$1)</f>
        <v>0</v>
      </c>
      <c r="AR2900" s="2">
        <f>COUNTIFS($B:$B,$B2900,$AG:$AG,AR$1)</f>
        <v>0</v>
      </c>
      <c r="AS2900" s="2">
        <f>COUNTIFS($B:$B,$B2900,$AG:$AG,AS$1)</f>
        <v>0</v>
      </c>
      <c r="AT2900" s="2">
        <f>COUNTIFS($B:$B,$B2900,$AG:$AG,AT$1)</f>
        <v>0</v>
      </c>
      <c r="AU2900" s="2">
        <f>COUNTIFS($B:$B,$B2900,$AG:$AG,AU$1)</f>
        <v>0</v>
      </c>
    </row>
    <row r="2901" spans="1:47" ht="15" customHeight="1" x14ac:dyDescent="0.35">
      <c r="A2901" s="4">
        <f>IF(B2900=B2901,A2900,A2900+1)</f>
        <v>1029</v>
      </c>
      <c r="B2901" s="4" t="s">
        <v>469</v>
      </c>
      <c r="C2901" s="4" t="s">
        <v>468</v>
      </c>
      <c r="D2901" s="4" t="s">
        <v>10</v>
      </c>
      <c r="E2901" s="4" t="s">
        <v>9</v>
      </c>
      <c r="F2901" s="4" t="s">
        <v>8</v>
      </c>
      <c r="G2901" s="4" t="s">
        <v>7</v>
      </c>
      <c r="H2901" s="4" t="s">
        <v>7</v>
      </c>
      <c r="I2901" s="4">
        <v>1</v>
      </c>
      <c r="J2901" s="4" t="s">
        <v>6</v>
      </c>
      <c r="K2901" s="4" t="s">
        <v>5</v>
      </c>
      <c r="L2901" s="4" t="s">
        <v>4</v>
      </c>
      <c r="M2901" s="4" t="s">
        <v>467</v>
      </c>
      <c r="N2901" s="4" t="s">
        <v>395</v>
      </c>
      <c r="P2901" s="4" t="s">
        <v>1</v>
      </c>
      <c r="Q2901" s="5" t="s">
        <v>0</v>
      </c>
      <c r="R2901" s="5"/>
      <c r="S2901" s="5" t="str">
        <f>IF(P2901="심사불필요","-",VLOOKUP(K2901,'[1]자격증 backdata'!A:G,7,0))</f>
        <v>필수</v>
      </c>
      <c r="T2901" s="5" t="str">
        <f>IF(S2901="-","-",IF(COUNTIFS(B:B,B2901,S:S,"필수")&gt;0,"자격요건충족","확인필요"))</f>
        <v>자격요건충족</v>
      </c>
      <c r="U2901" s="5"/>
      <c r="W2901" s="5" t="str">
        <f>IF(Q2901="4급","심사불필요",VLOOKUP(K2901,'[1]자격증 backdata'!A:B,2,0))</f>
        <v>심사불필요</v>
      </c>
      <c r="X2901" s="4" t="str">
        <f>IF(R2901="A", MIN(20, SUMIFS(W:W, B:B, B2901, R:R, "A")),IF(R2901="B", MIN(30, SUMIFS(W:W, B:B, B2901, R:R, "B")),"비해당분야"))</f>
        <v>비해당분야</v>
      </c>
      <c r="Y2901" s="4" t="str">
        <f>IF(R2901="C",MIN(30,IF(COUNTIFS(B:B,B2901,W:W,"가1")=1,25,IF(COUNTIFS(B:B,B2901,W:W,"가1")&gt;=2,30,0))+IF(COUNTIFS(B:B,B2901,W:W,"나1")&gt;=4,30,IF(COUNTIFS(B:B,B2901,W:W,"나1")=3,26,IF(COUNTIFS(B:B,B2901,W:W,"나1")=2,22,IF(COUNTIFS(B:B,B2901,W:W,"나1")=1,18,0)))))+MIN(30,IF(COUNTIFS(B:B,B2901,W:W,"가2")=1,25,IF(COUNTIFS(B:B,B2901,W:W,"가2")&gt;=2,30,0))+IF(COUNTIFS(B:B,B2901,W:W,"나2")=3,30,IF(COUNTIFS(B:B,B2901,W:W,"나2")=2,25,IF(COUNTIFS(B:B,B2901,W:W,"나2")=1,20,0)))),"비해당분야")</f>
        <v>비해당분야</v>
      </c>
      <c r="Z2901" s="4" t="str">
        <f>IF(R2901="C",VLOOKUP(K2901,'[1]자격증 backdata'!A:F,6,0),"비해당분야")</f>
        <v>비해당분야</v>
      </c>
      <c r="AA2901" s="4" t="str">
        <f>IF(R2901="C",SUMIF(B:B,B2901,Z:Z),"비해당분야")</f>
        <v>비해당분야</v>
      </c>
      <c r="AB2901" s="4" t="str">
        <f>IF(R2901="C",SUM(Y2901,AA2901),"비해당분야")</f>
        <v>비해당분야</v>
      </c>
      <c r="AC2901" s="4" t="str">
        <f>IF(R2901="C",AB2901,X2901)</f>
        <v>비해당분야</v>
      </c>
      <c r="AD2901" s="4">
        <f>VLOOKUP(K2901,'[1]자격증 backdata'!A:D,4,0)</f>
        <v>0</v>
      </c>
      <c r="AE2901" s="4">
        <f>IF(_xlfn.MAXIFS(AD:AD,B:B,B2901)&gt;10,10,_xlfn.MAXIFS(AD:AD,B:B,B2901))</f>
        <v>0</v>
      </c>
      <c r="AG2901" s="5">
        <f>VLOOKUP(K2901,'[1]자격증 backdata'!A:C,3,0)</f>
        <v>0</v>
      </c>
      <c r="AH2901" s="5">
        <f>COUNTIFS($B:$B,$B2901,$AG:$AG,AH$1)</f>
        <v>0</v>
      </c>
      <c r="AI2901" s="5">
        <f>COUNTIFS($B:$B,$B2901,$AG:$AG,AI$1)</f>
        <v>0</v>
      </c>
      <c r="AJ2901" s="5">
        <f>COUNTIFS($B:$B,$B2901,$AG:$AG,AJ$1)</f>
        <v>0</v>
      </c>
      <c r="AK2901" s="5">
        <f>COUNTIFS($B:$B,$B2901,$AG:$AG,AK$1)</f>
        <v>0</v>
      </c>
      <c r="AL2901" s="5">
        <f>COUNTIFS($B:$B,$B2901,$AG:$AG,AL$1)</f>
        <v>0</v>
      </c>
      <c r="AM2901" s="5">
        <f>COUNTIFS($B:$B,$B2901,$AG:$AG,AM$1)</f>
        <v>0</v>
      </c>
      <c r="AN2901" s="5">
        <f>COUNTIFS($B:$B,$B2901,$AG:$AG,AN$1)</f>
        <v>0</v>
      </c>
      <c r="AO2901" s="5">
        <f>COUNTIFS($B:$B,$B2901,$AG:$AG,AO$1)</f>
        <v>0</v>
      </c>
      <c r="AP2901" s="5">
        <f>COUNTIFS($B:$B,$B2901,$AG:$AG,AP$1)</f>
        <v>0</v>
      </c>
      <c r="AQ2901" s="5">
        <f>COUNTIFS($B:$B,$B2901,$AG:$AG,AQ$1)</f>
        <v>0</v>
      </c>
      <c r="AR2901" s="5">
        <f>COUNTIFS($B:$B,$B2901,$AG:$AG,AR$1)</f>
        <v>0</v>
      </c>
      <c r="AS2901" s="5">
        <f>COUNTIFS($B:$B,$B2901,$AG:$AG,AS$1)</f>
        <v>0</v>
      </c>
      <c r="AT2901" s="5">
        <f>COUNTIFS($B:$B,$B2901,$AG:$AG,AT$1)</f>
        <v>0</v>
      </c>
      <c r="AU2901" s="5">
        <f>COUNTIFS($B:$B,$B2901,$AG:$AG,AU$1)</f>
        <v>0</v>
      </c>
    </row>
    <row r="2902" spans="1:47" ht="15" customHeight="1" x14ac:dyDescent="0.35">
      <c r="A2902" s="3">
        <f>IF(B2901=B2902,A2901,A2901+1)</f>
        <v>1030</v>
      </c>
      <c r="B2902" s="3" t="s">
        <v>460</v>
      </c>
      <c r="C2902" s="3" t="s">
        <v>459</v>
      </c>
      <c r="D2902" s="3" t="s">
        <v>10</v>
      </c>
      <c r="E2902" s="3" t="s">
        <v>9</v>
      </c>
      <c r="F2902" s="4" t="s">
        <v>8</v>
      </c>
      <c r="G2902" s="4" t="s">
        <v>7</v>
      </c>
      <c r="H2902" s="4" t="s">
        <v>7</v>
      </c>
      <c r="I2902" s="3">
        <v>1</v>
      </c>
      <c r="J2902" s="3" t="s">
        <v>6</v>
      </c>
      <c r="K2902" s="3" t="s">
        <v>5</v>
      </c>
      <c r="L2902" s="3" t="s">
        <v>4</v>
      </c>
      <c r="M2902" s="3" t="s">
        <v>466</v>
      </c>
      <c r="N2902" s="3" t="s">
        <v>191</v>
      </c>
      <c r="P2902" s="3" t="s">
        <v>1</v>
      </c>
      <c r="Q2902" s="2" t="s">
        <v>0</v>
      </c>
      <c r="R2902" s="2"/>
      <c r="S2902" s="2" t="str">
        <f>IF(P2902="심사불필요","-",VLOOKUP(K2902,'[1]자격증 backdata'!A:G,7,0))</f>
        <v>필수</v>
      </c>
      <c r="T2902" s="2" t="str">
        <f>IF(S2902="-","-",IF(COUNTIFS(B:B,B2902,S:S,"필수")&gt;0,"자격요건충족","확인필요"))</f>
        <v>자격요건충족</v>
      </c>
      <c r="U2902" s="2"/>
      <c r="W2902" s="2" t="str">
        <f>IF(Q2902="4급","심사불필요",VLOOKUP(K2902,'[1]자격증 backdata'!A:B,2,0))</f>
        <v>심사불필요</v>
      </c>
      <c r="X2902" s="3" t="str">
        <f>IF(R2902="A", MIN(20, SUMIFS(W:W, B:B, B2902, R:R, "A")),IF(R2902="B", MIN(30, SUMIFS(W:W, B:B, B2902, R:R, "B")),"비해당분야"))</f>
        <v>비해당분야</v>
      </c>
      <c r="Y2902" s="3" t="str">
        <f>IF(R2902="C",MIN(30,IF(COUNTIFS(B:B,B2902,W:W,"가1")=1,25,IF(COUNTIFS(B:B,B2902,W:W,"가1")&gt;=2,30,0))+IF(COUNTIFS(B:B,B2902,W:W,"나1")&gt;=4,30,IF(COUNTIFS(B:B,B2902,W:W,"나1")=3,26,IF(COUNTIFS(B:B,B2902,W:W,"나1")=2,22,IF(COUNTIFS(B:B,B2902,W:W,"나1")=1,18,0)))))+MIN(30,IF(COUNTIFS(B:B,B2902,W:W,"가2")=1,25,IF(COUNTIFS(B:B,B2902,W:W,"가2")&gt;=2,30,0))+IF(COUNTIFS(B:B,B2902,W:W,"나2")=3,30,IF(COUNTIFS(B:B,B2902,W:W,"나2")=2,25,IF(COUNTIFS(B:B,B2902,W:W,"나2")=1,20,0)))),"비해당분야")</f>
        <v>비해당분야</v>
      </c>
      <c r="Z2902" s="3" t="str">
        <f>IF(R2902="C",VLOOKUP(K2902,'[1]자격증 backdata'!A:F,6,0),"비해당분야")</f>
        <v>비해당분야</v>
      </c>
      <c r="AA2902" s="3" t="str">
        <f>IF(R2902="C",SUMIF(B:B,B2902,Z:Z),"비해당분야")</f>
        <v>비해당분야</v>
      </c>
      <c r="AB2902" s="3" t="str">
        <f>IF(R2902="C",SUM(Y2902,AA2902),"비해당분야")</f>
        <v>비해당분야</v>
      </c>
      <c r="AC2902" s="3" t="str">
        <f>IF(R2902="C",AB2902,X2902)</f>
        <v>비해당분야</v>
      </c>
      <c r="AD2902" s="3">
        <f>VLOOKUP(K2902,'[1]자격증 backdata'!A:D,4,0)</f>
        <v>0</v>
      </c>
      <c r="AE2902" s="3">
        <f>IF(_xlfn.MAXIFS(AD:AD,B:B,B2902)&gt;10,10,_xlfn.MAXIFS(AD:AD,B:B,B2902))</f>
        <v>0</v>
      </c>
      <c r="AG2902" s="2">
        <f>VLOOKUP(K2902,'[1]자격증 backdata'!A:C,3,0)</f>
        <v>0</v>
      </c>
      <c r="AH2902" s="2">
        <f>COUNTIFS($B:$B,$B2902,$AG:$AG,AH$1)</f>
        <v>0</v>
      </c>
      <c r="AI2902" s="2">
        <f>COUNTIFS($B:$B,$B2902,$AG:$AG,AI$1)</f>
        <v>0</v>
      </c>
      <c r="AJ2902" s="2">
        <f>COUNTIFS($B:$B,$B2902,$AG:$AG,AJ$1)</f>
        <v>0</v>
      </c>
      <c r="AK2902" s="2">
        <f>COUNTIFS($B:$B,$B2902,$AG:$AG,AK$1)</f>
        <v>0</v>
      </c>
      <c r="AL2902" s="2">
        <f>COUNTIFS($B:$B,$B2902,$AG:$AG,AL$1)</f>
        <v>0</v>
      </c>
      <c r="AM2902" s="2">
        <f>COUNTIFS($B:$B,$B2902,$AG:$AG,AM$1)</f>
        <v>0</v>
      </c>
      <c r="AN2902" s="2">
        <f>COUNTIFS($B:$B,$B2902,$AG:$AG,AN$1)</f>
        <v>0</v>
      </c>
      <c r="AO2902" s="2">
        <f>COUNTIFS($B:$B,$B2902,$AG:$AG,AO$1)</f>
        <v>0</v>
      </c>
      <c r="AP2902" s="2">
        <f>COUNTIFS($B:$B,$B2902,$AG:$AG,AP$1)</f>
        <v>0</v>
      </c>
      <c r="AQ2902" s="2">
        <f>COUNTIFS($B:$B,$B2902,$AG:$AG,AQ$1)</f>
        <v>0</v>
      </c>
      <c r="AR2902" s="2">
        <f>COUNTIFS($B:$B,$B2902,$AG:$AG,AR$1)</f>
        <v>0</v>
      </c>
      <c r="AS2902" s="2">
        <f>COUNTIFS($B:$B,$B2902,$AG:$AG,AS$1)</f>
        <v>0</v>
      </c>
      <c r="AT2902" s="2">
        <f>COUNTIFS($B:$B,$B2902,$AG:$AG,AT$1)</f>
        <v>0</v>
      </c>
      <c r="AU2902" s="2">
        <f>COUNTIFS($B:$B,$B2902,$AG:$AG,AU$1)</f>
        <v>0</v>
      </c>
    </row>
    <row r="2903" spans="1:47" ht="15" customHeight="1" x14ac:dyDescent="0.35">
      <c r="A2903" s="7">
        <f>IF(B2902=B2903,A2902,A2902+1)</f>
        <v>1030</v>
      </c>
      <c r="B2903" s="7" t="s">
        <v>460</v>
      </c>
      <c r="C2903" s="7" t="s">
        <v>459</v>
      </c>
      <c r="D2903" s="7" t="s">
        <v>10</v>
      </c>
      <c r="E2903" s="7" t="s">
        <v>9</v>
      </c>
      <c r="F2903" s="4" t="s">
        <v>7</v>
      </c>
      <c r="G2903" s="4" t="s">
        <v>7</v>
      </c>
      <c r="H2903" s="4" t="s">
        <v>8</v>
      </c>
      <c r="I2903" s="3">
        <v>2</v>
      </c>
      <c r="J2903" s="3" t="s">
        <v>135</v>
      </c>
      <c r="K2903" s="3" t="s">
        <v>134</v>
      </c>
      <c r="L2903" s="3" t="s">
        <v>133</v>
      </c>
      <c r="M2903" s="3" t="s">
        <v>465</v>
      </c>
      <c r="N2903" s="3" t="s">
        <v>432</v>
      </c>
      <c r="P2903" s="3" t="s">
        <v>1</v>
      </c>
      <c r="Q2903" s="2" t="s">
        <v>0</v>
      </c>
      <c r="R2903" s="2"/>
      <c r="S2903" s="2">
        <f>IF(P2903="심사불필요","-",VLOOKUP(K2903,'[1]자격증 backdata'!A:G,7,0))</f>
        <v>0</v>
      </c>
      <c r="T2903" s="2" t="str">
        <f>IF(S2903="-","-",IF(COUNTIFS(B:B,B2903,S:S,"필수")&gt;0,"자격요건충족","확인필요"))</f>
        <v>자격요건충족</v>
      </c>
      <c r="U2903" s="2"/>
      <c r="W2903" s="2" t="str">
        <f>IF(Q2903="4급","심사불필요",VLOOKUP(K2903,'[1]자격증 backdata'!A:B,2,0))</f>
        <v>심사불필요</v>
      </c>
      <c r="X2903" s="3" t="str">
        <f>IF(R2903="A", MIN(20, SUMIFS(W:W, B:B, B2903, R:R, "A")),IF(R2903="B", MIN(30, SUMIFS(W:W, B:B, B2903, R:R, "B")),"비해당분야"))</f>
        <v>비해당분야</v>
      </c>
      <c r="Y2903" s="3" t="str">
        <f>IF(R2903="C",MIN(30,IF(COUNTIFS(B:B,B2903,W:W,"가1")=1,25,IF(COUNTIFS(B:B,B2903,W:W,"가1")&gt;=2,30,0))+IF(COUNTIFS(B:B,B2903,W:W,"나1")&gt;=4,30,IF(COUNTIFS(B:B,B2903,W:W,"나1")=3,26,IF(COUNTIFS(B:B,B2903,W:W,"나1")=2,22,IF(COUNTIFS(B:B,B2903,W:W,"나1")=1,18,0)))))+MIN(30,IF(COUNTIFS(B:B,B2903,W:W,"가2")=1,25,IF(COUNTIFS(B:B,B2903,W:W,"가2")&gt;=2,30,0))+IF(COUNTIFS(B:B,B2903,W:W,"나2")=3,30,IF(COUNTIFS(B:B,B2903,W:W,"나2")=2,25,IF(COUNTIFS(B:B,B2903,W:W,"나2")=1,20,0)))),"비해당분야")</f>
        <v>비해당분야</v>
      </c>
      <c r="Z2903" s="3" t="str">
        <f>IF(R2903="C",VLOOKUP(K2903,'[1]자격증 backdata'!A:F,6,0),"비해당분야")</f>
        <v>비해당분야</v>
      </c>
      <c r="AA2903" s="3" t="str">
        <f>IF(R2903="C",SUMIF(B:B,B2903,Z:Z),"비해당분야")</f>
        <v>비해당분야</v>
      </c>
      <c r="AB2903" s="3" t="str">
        <f>IF(R2903="C",SUM(Y2903,AA2903),"비해당분야")</f>
        <v>비해당분야</v>
      </c>
      <c r="AC2903" s="3" t="str">
        <f>IF(R2903="C",AB2903,X2903)</f>
        <v>비해당분야</v>
      </c>
      <c r="AD2903" s="3">
        <f>VLOOKUP(K2903,'[1]자격증 backdata'!A:D,4,0)</f>
        <v>0</v>
      </c>
      <c r="AE2903" s="3">
        <f>IF(_xlfn.MAXIFS(AD:AD,B:B,B2903)&gt;10,10,_xlfn.MAXIFS(AD:AD,B:B,B2903))</f>
        <v>0</v>
      </c>
      <c r="AG2903" s="2">
        <f>VLOOKUP(K2903,'[1]자격증 backdata'!A:C,3,0)</f>
        <v>0</v>
      </c>
      <c r="AH2903" s="2">
        <f>COUNTIFS($B:$B,$B2903,$AG:$AG,AH$1)</f>
        <v>0</v>
      </c>
      <c r="AI2903" s="2">
        <f>COUNTIFS($B:$B,$B2903,$AG:$AG,AI$1)</f>
        <v>0</v>
      </c>
      <c r="AJ2903" s="2">
        <f>COUNTIFS($B:$B,$B2903,$AG:$AG,AJ$1)</f>
        <v>0</v>
      </c>
      <c r="AK2903" s="2">
        <f>COUNTIFS($B:$B,$B2903,$AG:$AG,AK$1)</f>
        <v>0</v>
      </c>
      <c r="AL2903" s="2">
        <f>COUNTIFS($B:$B,$B2903,$AG:$AG,AL$1)</f>
        <v>0</v>
      </c>
      <c r="AM2903" s="2">
        <f>COUNTIFS($B:$B,$B2903,$AG:$AG,AM$1)</f>
        <v>0</v>
      </c>
      <c r="AN2903" s="2">
        <f>COUNTIFS($B:$B,$B2903,$AG:$AG,AN$1)</f>
        <v>0</v>
      </c>
      <c r="AO2903" s="2">
        <f>COUNTIFS($B:$B,$B2903,$AG:$AG,AO$1)</f>
        <v>0</v>
      </c>
      <c r="AP2903" s="2">
        <f>COUNTIFS($B:$B,$B2903,$AG:$AG,AP$1)</f>
        <v>0</v>
      </c>
      <c r="AQ2903" s="2">
        <f>COUNTIFS($B:$B,$B2903,$AG:$AG,AQ$1)</f>
        <v>0</v>
      </c>
      <c r="AR2903" s="2">
        <f>COUNTIFS($B:$B,$B2903,$AG:$AG,AR$1)</f>
        <v>0</v>
      </c>
      <c r="AS2903" s="2">
        <f>COUNTIFS($B:$B,$B2903,$AG:$AG,AS$1)</f>
        <v>0</v>
      </c>
      <c r="AT2903" s="2">
        <f>COUNTIFS($B:$B,$B2903,$AG:$AG,AT$1)</f>
        <v>0</v>
      </c>
      <c r="AU2903" s="2">
        <f>COUNTIFS($B:$B,$B2903,$AG:$AG,AU$1)</f>
        <v>0</v>
      </c>
    </row>
    <row r="2904" spans="1:47" ht="15" customHeight="1" x14ac:dyDescent="0.35">
      <c r="A2904" s="7">
        <f>IF(B2903=B2904,A2903,A2903+1)</f>
        <v>1030</v>
      </c>
      <c r="B2904" s="7" t="s">
        <v>460</v>
      </c>
      <c r="C2904" s="7" t="s">
        <v>459</v>
      </c>
      <c r="D2904" s="7" t="s">
        <v>10</v>
      </c>
      <c r="E2904" s="7" t="s">
        <v>9</v>
      </c>
      <c r="F2904" s="4" t="s">
        <v>7</v>
      </c>
      <c r="G2904" s="4" t="s">
        <v>7</v>
      </c>
      <c r="H2904" s="4" t="s">
        <v>8</v>
      </c>
      <c r="I2904" s="3">
        <v>3</v>
      </c>
      <c r="J2904" s="3" t="s">
        <v>117</v>
      </c>
      <c r="K2904" s="3" t="s">
        <v>116</v>
      </c>
      <c r="L2904" s="3" t="s">
        <v>115</v>
      </c>
      <c r="M2904" s="3" t="s">
        <v>464</v>
      </c>
      <c r="N2904" s="3" t="s">
        <v>463</v>
      </c>
      <c r="P2904" s="3" t="s">
        <v>1</v>
      </c>
      <c r="Q2904" s="2" t="s">
        <v>0</v>
      </c>
      <c r="R2904" s="2"/>
      <c r="S2904" s="2">
        <f>IF(P2904="심사불필요","-",VLOOKUP(K2904,'[1]자격증 backdata'!A:G,7,0))</f>
        <v>0</v>
      </c>
      <c r="T2904" s="2" t="str">
        <f>IF(S2904="-","-",IF(COUNTIFS(B:B,B2904,S:S,"필수")&gt;0,"자격요건충족","확인필요"))</f>
        <v>자격요건충족</v>
      </c>
      <c r="U2904" s="2"/>
      <c r="W2904" s="2" t="str">
        <f>IF(Q2904="4급","심사불필요",VLOOKUP(K2904,'[1]자격증 backdata'!A:B,2,0))</f>
        <v>심사불필요</v>
      </c>
      <c r="X2904" s="3" t="str">
        <f>IF(R2904="A", MIN(20, SUMIFS(W:W, B:B, B2904, R:R, "A")),IF(R2904="B", MIN(30, SUMIFS(W:W, B:B, B2904, R:R, "B")),"비해당분야"))</f>
        <v>비해당분야</v>
      </c>
      <c r="Y2904" s="3" t="str">
        <f>IF(R2904="C",MIN(30,IF(COUNTIFS(B:B,B2904,W:W,"가1")=1,25,IF(COUNTIFS(B:B,B2904,W:W,"가1")&gt;=2,30,0))+IF(COUNTIFS(B:B,B2904,W:W,"나1")&gt;=4,30,IF(COUNTIFS(B:B,B2904,W:W,"나1")=3,26,IF(COUNTIFS(B:B,B2904,W:W,"나1")=2,22,IF(COUNTIFS(B:B,B2904,W:W,"나1")=1,18,0)))))+MIN(30,IF(COUNTIFS(B:B,B2904,W:W,"가2")=1,25,IF(COUNTIFS(B:B,B2904,W:W,"가2")&gt;=2,30,0))+IF(COUNTIFS(B:B,B2904,W:W,"나2")=3,30,IF(COUNTIFS(B:B,B2904,W:W,"나2")=2,25,IF(COUNTIFS(B:B,B2904,W:W,"나2")=1,20,0)))),"비해당분야")</f>
        <v>비해당분야</v>
      </c>
      <c r="Z2904" s="3" t="str">
        <f>IF(R2904="C",VLOOKUP(K2904,'[1]자격증 backdata'!A:F,6,0),"비해당분야")</f>
        <v>비해당분야</v>
      </c>
      <c r="AA2904" s="3" t="str">
        <f>IF(R2904="C",SUMIF(B:B,B2904,Z:Z),"비해당분야")</f>
        <v>비해당분야</v>
      </c>
      <c r="AB2904" s="3" t="str">
        <f>IF(R2904="C",SUM(Y2904,AA2904),"비해당분야")</f>
        <v>비해당분야</v>
      </c>
      <c r="AC2904" s="3" t="str">
        <f>IF(R2904="C",AB2904,X2904)</f>
        <v>비해당분야</v>
      </c>
      <c r="AD2904" s="3">
        <f>VLOOKUP(K2904,'[1]자격증 backdata'!A:D,4,0)</f>
        <v>0</v>
      </c>
      <c r="AE2904" s="3">
        <f>IF(_xlfn.MAXIFS(AD:AD,B:B,B2904)&gt;10,10,_xlfn.MAXIFS(AD:AD,B:B,B2904))</f>
        <v>0</v>
      </c>
      <c r="AG2904" s="2">
        <f>VLOOKUP(K2904,'[1]자격증 backdata'!A:C,3,0)</f>
        <v>0</v>
      </c>
      <c r="AH2904" s="2">
        <f>COUNTIFS($B:$B,$B2904,$AG:$AG,AH$1)</f>
        <v>0</v>
      </c>
      <c r="AI2904" s="2">
        <f>COUNTIFS($B:$B,$B2904,$AG:$AG,AI$1)</f>
        <v>0</v>
      </c>
      <c r="AJ2904" s="2">
        <f>COUNTIFS($B:$B,$B2904,$AG:$AG,AJ$1)</f>
        <v>0</v>
      </c>
      <c r="AK2904" s="2">
        <f>COUNTIFS($B:$B,$B2904,$AG:$AG,AK$1)</f>
        <v>0</v>
      </c>
      <c r="AL2904" s="2">
        <f>COUNTIFS($B:$B,$B2904,$AG:$AG,AL$1)</f>
        <v>0</v>
      </c>
      <c r="AM2904" s="2">
        <f>COUNTIFS($B:$B,$B2904,$AG:$AG,AM$1)</f>
        <v>0</v>
      </c>
      <c r="AN2904" s="2">
        <f>COUNTIFS($B:$B,$B2904,$AG:$AG,AN$1)</f>
        <v>0</v>
      </c>
      <c r="AO2904" s="2">
        <f>COUNTIFS($B:$B,$B2904,$AG:$AG,AO$1)</f>
        <v>0</v>
      </c>
      <c r="AP2904" s="2">
        <f>COUNTIFS($B:$B,$B2904,$AG:$AG,AP$1)</f>
        <v>0</v>
      </c>
      <c r="AQ2904" s="2">
        <f>COUNTIFS($B:$B,$B2904,$AG:$AG,AQ$1)</f>
        <v>0</v>
      </c>
      <c r="AR2904" s="2">
        <f>COUNTIFS($B:$B,$B2904,$AG:$AG,AR$1)</f>
        <v>0</v>
      </c>
      <c r="AS2904" s="2">
        <f>COUNTIFS($B:$B,$B2904,$AG:$AG,AS$1)</f>
        <v>0</v>
      </c>
      <c r="AT2904" s="2">
        <f>COUNTIFS($B:$B,$B2904,$AG:$AG,AT$1)</f>
        <v>0</v>
      </c>
      <c r="AU2904" s="2">
        <f>COUNTIFS($B:$B,$B2904,$AG:$AG,AU$1)</f>
        <v>0</v>
      </c>
    </row>
    <row r="2905" spans="1:47" ht="15" customHeight="1" x14ac:dyDescent="0.35">
      <c r="A2905" s="7">
        <f>IF(B2904=B2905,A2904,A2904+1)</f>
        <v>1030</v>
      </c>
      <c r="B2905" s="7" t="s">
        <v>460</v>
      </c>
      <c r="C2905" s="7" t="s">
        <v>459</v>
      </c>
      <c r="D2905" s="7" t="s">
        <v>10</v>
      </c>
      <c r="E2905" s="7" t="s">
        <v>9</v>
      </c>
      <c r="F2905" s="4" t="s">
        <v>7</v>
      </c>
      <c r="G2905" s="4" t="s">
        <v>7</v>
      </c>
      <c r="H2905" s="4" t="s">
        <v>8</v>
      </c>
      <c r="I2905" s="3">
        <v>4</v>
      </c>
      <c r="J2905" s="3" t="s">
        <v>46</v>
      </c>
      <c r="K2905" s="3" t="s">
        <v>45</v>
      </c>
      <c r="L2905" s="3" t="s">
        <v>26</v>
      </c>
      <c r="M2905" s="3" t="s">
        <v>462</v>
      </c>
      <c r="N2905" s="3" t="s">
        <v>183</v>
      </c>
      <c r="P2905" s="3" t="s">
        <v>1</v>
      </c>
      <c r="Q2905" s="2" t="s">
        <v>0</v>
      </c>
      <c r="R2905" s="2"/>
      <c r="S2905" s="2">
        <f>IF(P2905="심사불필요","-",VLOOKUP(K2905,'[1]자격증 backdata'!A:G,7,0))</f>
        <v>0</v>
      </c>
      <c r="T2905" s="2" t="str">
        <f>IF(S2905="-","-",IF(COUNTIFS(B:B,B2905,S:S,"필수")&gt;0,"자격요건충족","확인필요"))</f>
        <v>자격요건충족</v>
      </c>
      <c r="U2905" s="2"/>
      <c r="W2905" s="2" t="str">
        <f>IF(Q2905="4급","심사불필요",VLOOKUP(K2905,'[1]자격증 backdata'!A:B,2,0))</f>
        <v>심사불필요</v>
      </c>
      <c r="X2905" s="3" t="str">
        <f>IF(R2905="A", MIN(20, SUMIFS(W:W, B:B, B2905, R:R, "A")),IF(R2905="B", MIN(30, SUMIFS(W:W, B:B, B2905, R:R, "B")),"비해당분야"))</f>
        <v>비해당분야</v>
      </c>
      <c r="Y2905" s="3" t="str">
        <f>IF(R2905="C",MIN(30,IF(COUNTIFS(B:B,B2905,W:W,"가1")=1,25,IF(COUNTIFS(B:B,B2905,W:W,"가1")&gt;=2,30,0))+IF(COUNTIFS(B:B,B2905,W:W,"나1")&gt;=4,30,IF(COUNTIFS(B:B,B2905,W:W,"나1")=3,26,IF(COUNTIFS(B:B,B2905,W:W,"나1")=2,22,IF(COUNTIFS(B:B,B2905,W:W,"나1")=1,18,0)))))+MIN(30,IF(COUNTIFS(B:B,B2905,W:W,"가2")=1,25,IF(COUNTIFS(B:B,B2905,W:W,"가2")&gt;=2,30,0))+IF(COUNTIFS(B:B,B2905,W:W,"나2")=3,30,IF(COUNTIFS(B:B,B2905,W:W,"나2")=2,25,IF(COUNTIFS(B:B,B2905,W:W,"나2")=1,20,0)))),"비해당분야")</f>
        <v>비해당분야</v>
      </c>
      <c r="Z2905" s="3" t="str">
        <f>IF(R2905="C",VLOOKUP(K2905,'[1]자격증 backdata'!A:F,6,0),"비해당분야")</f>
        <v>비해당분야</v>
      </c>
      <c r="AA2905" s="3" t="str">
        <f>IF(R2905="C",SUMIF(B:B,B2905,Z:Z),"비해당분야")</f>
        <v>비해당분야</v>
      </c>
      <c r="AB2905" s="3" t="str">
        <f>IF(R2905="C",SUM(Y2905,AA2905),"비해당분야")</f>
        <v>비해당분야</v>
      </c>
      <c r="AC2905" s="3" t="str">
        <f>IF(R2905="C",AB2905,X2905)</f>
        <v>비해당분야</v>
      </c>
      <c r="AD2905" s="3">
        <f>VLOOKUP(K2905,'[1]자격증 backdata'!A:D,4,0)</f>
        <v>0</v>
      </c>
      <c r="AE2905" s="3">
        <f>IF(_xlfn.MAXIFS(AD:AD,B:B,B2905)&gt;10,10,_xlfn.MAXIFS(AD:AD,B:B,B2905))</f>
        <v>0</v>
      </c>
      <c r="AG2905" s="2">
        <f>VLOOKUP(K2905,'[1]자격증 backdata'!A:C,3,0)</f>
        <v>0</v>
      </c>
      <c r="AH2905" s="2">
        <f>COUNTIFS($B:$B,$B2905,$AG:$AG,AH$1)</f>
        <v>0</v>
      </c>
      <c r="AI2905" s="2">
        <f>COUNTIFS($B:$B,$B2905,$AG:$AG,AI$1)</f>
        <v>0</v>
      </c>
      <c r="AJ2905" s="2">
        <f>COUNTIFS($B:$B,$B2905,$AG:$AG,AJ$1)</f>
        <v>0</v>
      </c>
      <c r="AK2905" s="2">
        <f>COUNTIFS($B:$B,$B2905,$AG:$AG,AK$1)</f>
        <v>0</v>
      </c>
      <c r="AL2905" s="2">
        <f>COUNTIFS($B:$B,$B2905,$AG:$AG,AL$1)</f>
        <v>0</v>
      </c>
      <c r="AM2905" s="2">
        <f>COUNTIFS($B:$B,$B2905,$AG:$AG,AM$1)</f>
        <v>0</v>
      </c>
      <c r="AN2905" s="2">
        <f>COUNTIFS($B:$B,$B2905,$AG:$AG,AN$1)</f>
        <v>0</v>
      </c>
      <c r="AO2905" s="2">
        <f>COUNTIFS($B:$B,$B2905,$AG:$AG,AO$1)</f>
        <v>0</v>
      </c>
      <c r="AP2905" s="2">
        <f>COUNTIFS($B:$B,$B2905,$AG:$AG,AP$1)</f>
        <v>0</v>
      </c>
      <c r="AQ2905" s="2">
        <f>COUNTIFS($B:$B,$B2905,$AG:$AG,AQ$1)</f>
        <v>0</v>
      </c>
      <c r="AR2905" s="2">
        <f>COUNTIFS($B:$B,$B2905,$AG:$AG,AR$1)</f>
        <v>0</v>
      </c>
      <c r="AS2905" s="2">
        <f>COUNTIFS($B:$B,$B2905,$AG:$AG,AS$1)</f>
        <v>0</v>
      </c>
      <c r="AT2905" s="2">
        <f>COUNTIFS($B:$B,$B2905,$AG:$AG,AT$1)</f>
        <v>0</v>
      </c>
      <c r="AU2905" s="2">
        <f>COUNTIFS($B:$B,$B2905,$AG:$AG,AU$1)</f>
        <v>0</v>
      </c>
    </row>
    <row r="2906" spans="1:47" ht="15" customHeight="1" x14ac:dyDescent="0.35">
      <c r="A2906" s="7">
        <f>IF(B2905=B2906,A2905,A2905+1)</f>
        <v>1030</v>
      </c>
      <c r="B2906" s="7" t="s">
        <v>460</v>
      </c>
      <c r="C2906" s="7" t="s">
        <v>459</v>
      </c>
      <c r="D2906" s="7" t="s">
        <v>10</v>
      </c>
      <c r="E2906" s="7" t="s">
        <v>9</v>
      </c>
      <c r="F2906" s="4" t="s">
        <v>7</v>
      </c>
      <c r="G2906" s="4" t="s">
        <v>7</v>
      </c>
      <c r="H2906" s="4" t="s">
        <v>8</v>
      </c>
      <c r="I2906" s="3">
        <v>5</v>
      </c>
      <c r="J2906" s="3" t="s">
        <v>391</v>
      </c>
      <c r="K2906" s="3" t="s">
        <v>390</v>
      </c>
      <c r="L2906" s="3" t="s">
        <v>133</v>
      </c>
      <c r="M2906" s="3" t="s">
        <v>461</v>
      </c>
      <c r="N2906" s="3" t="s">
        <v>388</v>
      </c>
      <c r="P2906" s="3" t="s">
        <v>1</v>
      </c>
      <c r="Q2906" s="2" t="s">
        <v>0</v>
      </c>
      <c r="R2906" s="2"/>
      <c r="S2906" s="2">
        <f>IF(P2906="심사불필요","-",VLOOKUP(K2906,'[1]자격증 backdata'!A:G,7,0))</f>
        <v>0</v>
      </c>
      <c r="T2906" s="2" t="str">
        <f>IF(S2906="-","-",IF(COUNTIFS(B:B,B2906,S:S,"필수")&gt;0,"자격요건충족","확인필요"))</f>
        <v>자격요건충족</v>
      </c>
      <c r="U2906" s="2"/>
      <c r="W2906" s="2" t="str">
        <f>IF(Q2906="4급","심사불필요",VLOOKUP(K2906,'[1]자격증 backdata'!A:B,2,0))</f>
        <v>심사불필요</v>
      </c>
      <c r="X2906" s="3" t="str">
        <f>IF(R2906="A", MIN(20, SUMIFS(W:W, B:B, B2906, R:R, "A")),IF(R2906="B", MIN(30, SUMIFS(W:W, B:B, B2906, R:R, "B")),"비해당분야"))</f>
        <v>비해당분야</v>
      </c>
      <c r="Y2906" s="3" t="str">
        <f>IF(R2906="C",MIN(30,IF(COUNTIFS(B:B,B2906,W:W,"가1")=1,25,IF(COUNTIFS(B:B,B2906,W:W,"가1")&gt;=2,30,0))+IF(COUNTIFS(B:B,B2906,W:W,"나1")&gt;=4,30,IF(COUNTIFS(B:B,B2906,W:W,"나1")=3,26,IF(COUNTIFS(B:B,B2906,W:W,"나1")=2,22,IF(COUNTIFS(B:B,B2906,W:W,"나1")=1,18,0)))))+MIN(30,IF(COUNTIFS(B:B,B2906,W:W,"가2")=1,25,IF(COUNTIFS(B:B,B2906,W:W,"가2")&gt;=2,30,0))+IF(COUNTIFS(B:B,B2906,W:W,"나2")=3,30,IF(COUNTIFS(B:B,B2906,W:W,"나2")=2,25,IF(COUNTIFS(B:B,B2906,W:W,"나2")=1,20,0)))),"비해당분야")</f>
        <v>비해당분야</v>
      </c>
      <c r="Z2906" s="3" t="str">
        <f>IF(R2906="C",VLOOKUP(K2906,'[1]자격증 backdata'!A:F,6,0),"비해당분야")</f>
        <v>비해당분야</v>
      </c>
      <c r="AA2906" s="3" t="str">
        <f>IF(R2906="C",SUMIF(B:B,B2906,Z:Z),"비해당분야")</f>
        <v>비해당분야</v>
      </c>
      <c r="AB2906" s="3" t="str">
        <f>IF(R2906="C",SUM(Y2906,AA2906),"비해당분야")</f>
        <v>비해당분야</v>
      </c>
      <c r="AC2906" s="3" t="str">
        <f>IF(R2906="C",AB2906,X2906)</f>
        <v>비해당분야</v>
      </c>
      <c r="AD2906" s="3">
        <f>VLOOKUP(K2906,'[1]자격증 backdata'!A:D,4,0)</f>
        <v>0</v>
      </c>
      <c r="AE2906" s="3">
        <f>IF(_xlfn.MAXIFS(AD:AD,B:B,B2906)&gt;10,10,_xlfn.MAXIFS(AD:AD,B:B,B2906))</f>
        <v>0</v>
      </c>
      <c r="AG2906" s="2">
        <f>VLOOKUP(K2906,'[1]자격증 backdata'!A:C,3,0)</f>
        <v>0</v>
      </c>
      <c r="AH2906" s="2">
        <f>COUNTIFS($B:$B,$B2906,$AG:$AG,AH$1)</f>
        <v>0</v>
      </c>
      <c r="AI2906" s="2">
        <f>COUNTIFS($B:$B,$B2906,$AG:$AG,AI$1)</f>
        <v>0</v>
      </c>
      <c r="AJ2906" s="2">
        <f>COUNTIFS($B:$B,$B2906,$AG:$AG,AJ$1)</f>
        <v>0</v>
      </c>
      <c r="AK2906" s="2">
        <f>COUNTIFS($B:$B,$B2906,$AG:$AG,AK$1)</f>
        <v>0</v>
      </c>
      <c r="AL2906" s="2">
        <f>COUNTIFS($B:$B,$B2906,$AG:$AG,AL$1)</f>
        <v>0</v>
      </c>
      <c r="AM2906" s="2">
        <f>COUNTIFS($B:$B,$B2906,$AG:$AG,AM$1)</f>
        <v>0</v>
      </c>
      <c r="AN2906" s="2">
        <f>COUNTIFS($B:$B,$B2906,$AG:$AG,AN$1)</f>
        <v>0</v>
      </c>
      <c r="AO2906" s="2">
        <f>COUNTIFS($B:$B,$B2906,$AG:$AG,AO$1)</f>
        <v>0</v>
      </c>
      <c r="AP2906" s="2">
        <f>COUNTIFS($B:$B,$B2906,$AG:$AG,AP$1)</f>
        <v>0</v>
      </c>
      <c r="AQ2906" s="2">
        <f>COUNTIFS($B:$B,$B2906,$AG:$AG,AQ$1)</f>
        <v>0</v>
      </c>
      <c r="AR2906" s="2">
        <f>COUNTIFS($B:$B,$B2906,$AG:$AG,AR$1)</f>
        <v>0</v>
      </c>
      <c r="AS2906" s="2">
        <f>COUNTIFS($B:$B,$B2906,$AG:$AG,AS$1)</f>
        <v>0</v>
      </c>
      <c r="AT2906" s="2">
        <f>COUNTIFS($B:$B,$B2906,$AG:$AG,AT$1)</f>
        <v>0</v>
      </c>
      <c r="AU2906" s="2">
        <f>COUNTIFS($B:$B,$B2906,$AG:$AG,AU$1)</f>
        <v>0</v>
      </c>
    </row>
    <row r="2907" spans="1:47" ht="15" customHeight="1" x14ac:dyDescent="0.35">
      <c r="A2907" s="7">
        <f>IF(B2906=B2907,A2906,A2906+1)</f>
        <v>1030</v>
      </c>
      <c r="B2907" s="7" t="s">
        <v>460</v>
      </c>
      <c r="C2907" s="7" t="s">
        <v>459</v>
      </c>
      <c r="D2907" s="7" t="s">
        <v>10</v>
      </c>
      <c r="E2907" s="7" t="s">
        <v>9</v>
      </c>
      <c r="F2907" s="4" t="s">
        <v>7</v>
      </c>
      <c r="G2907" s="4" t="s">
        <v>7</v>
      </c>
      <c r="H2907" s="4" t="s">
        <v>8</v>
      </c>
      <c r="I2907" s="3">
        <v>6</v>
      </c>
      <c r="J2907" s="3" t="s">
        <v>325</v>
      </c>
      <c r="K2907" s="3" t="s">
        <v>324</v>
      </c>
      <c r="L2907" s="3" t="s">
        <v>4</v>
      </c>
      <c r="M2907" s="3" t="s">
        <v>458</v>
      </c>
      <c r="N2907" s="3" t="s">
        <v>169</v>
      </c>
      <c r="P2907" s="3" t="s">
        <v>1</v>
      </c>
      <c r="Q2907" s="2" t="s">
        <v>0</v>
      </c>
      <c r="R2907" s="2"/>
      <c r="S2907" s="2">
        <f>IF(P2907="심사불필요","-",VLOOKUP(K2907,'[1]자격증 backdata'!A:G,7,0))</f>
        <v>0</v>
      </c>
      <c r="T2907" s="2" t="str">
        <f>IF(S2907="-","-",IF(COUNTIFS(B:B,B2907,S:S,"필수")&gt;0,"자격요건충족","확인필요"))</f>
        <v>자격요건충족</v>
      </c>
      <c r="U2907" s="2"/>
      <c r="W2907" s="2" t="str">
        <f>IF(Q2907="4급","심사불필요",VLOOKUP(K2907,'[1]자격증 backdata'!A:B,2,0))</f>
        <v>심사불필요</v>
      </c>
      <c r="X2907" s="3" t="str">
        <f>IF(R2907="A", MIN(20, SUMIFS(W:W, B:B, B2907, R:R, "A")),IF(R2907="B", MIN(30, SUMIFS(W:W, B:B, B2907, R:R, "B")),"비해당분야"))</f>
        <v>비해당분야</v>
      </c>
      <c r="Y2907" s="3" t="str">
        <f>IF(R2907="C",MIN(30,IF(COUNTIFS(B:B,B2907,W:W,"가1")=1,25,IF(COUNTIFS(B:B,B2907,W:W,"가1")&gt;=2,30,0))+IF(COUNTIFS(B:B,B2907,W:W,"나1")&gt;=4,30,IF(COUNTIFS(B:B,B2907,W:W,"나1")=3,26,IF(COUNTIFS(B:B,B2907,W:W,"나1")=2,22,IF(COUNTIFS(B:B,B2907,W:W,"나1")=1,18,0)))))+MIN(30,IF(COUNTIFS(B:B,B2907,W:W,"가2")=1,25,IF(COUNTIFS(B:B,B2907,W:W,"가2")&gt;=2,30,0))+IF(COUNTIFS(B:B,B2907,W:W,"나2")=3,30,IF(COUNTIFS(B:B,B2907,W:W,"나2")=2,25,IF(COUNTIFS(B:B,B2907,W:W,"나2")=1,20,0)))),"비해당분야")</f>
        <v>비해당분야</v>
      </c>
      <c r="Z2907" s="3" t="str">
        <f>IF(R2907="C",VLOOKUP(K2907,'[1]자격증 backdata'!A:F,6,0),"비해당분야")</f>
        <v>비해당분야</v>
      </c>
      <c r="AA2907" s="3" t="str">
        <f>IF(R2907="C",SUMIF(B:B,B2907,Z:Z),"비해당분야")</f>
        <v>비해당분야</v>
      </c>
      <c r="AB2907" s="3" t="str">
        <f>IF(R2907="C",SUM(Y2907,AA2907),"비해당분야")</f>
        <v>비해당분야</v>
      </c>
      <c r="AC2907" s="3" t="str">
        <f>IF(R2907="C",AB2907,X2907)</f>
        <v>비해당분야</v>
      </c>
      <c r="AD2907" s="3">
        <f>VLOOKUP(K2907,'[1]자격증 backdata'!A:D,4,0)</f>
        <v>0</v>
      </c>
      <c r="AE2907" s="3">
        <f>IF(_xlfn.MAXIFS(AD:AD,B:B,B2907)&gt;10,10,_xlfn.MAXIFS(AD:AD,B:B,B2907))</f>
        <v>0</v>
      </c>
      <c r="AG2907" s="2">
        <f>VLOOKUP(K2907,'[1]자격증 backdata'!A:C,3,0)</f>
        <v>0</v>
      </c>
      <c r="AH2907" s="2">
        <f>COUNTIFS($B:$B,$B2907,$AG:$AG,AH$1)</f>
        <v>0</v>
      </c>
      <c r="AI2907" s="2">
        <f>COUNTIFS($B:$B,$B2907,$AG:$AG,AI$1)</f>
        <v>0</v>
      </c>
      <c r="AJ2907" s="2">
        <f>COUNTIFS($B:$B,$B2907,$AG:$AG,AJ$1)</f>
        <v>0</v>
      </c>
      <c r="AK2907" s="2">
        <f>COUNTIFS($B:$B,$B2907,$AG:$AG,AK$1)</f>
        <v>0</v>
      </c>
      <c r="AL2907" s="2">
        <f>COUNTIFS($B:$B,$B2907,$AG:$AG,AL$1)</f>
        <v>0</v>
      </c>
      <c r="AM2907" s="2">
        <f>COUNTIFS($B:$B,$B2907,$AG:$AG,AM$1)</f>
        <v>0</v>
      </c>
      <c r="AN2907" s="2">
        <f>COUNTIFS($B:$B,$B2907,$AG:$AG,AN$1)</f>
        <v>0</v>
      </c>
      <c r="AO2907" s="2">
        <f>COUNTIFS($B:$B,$B2907,$AG:$AG,AO$1)</f>
        <v>0</v>
      </c>
      <c r="AP2907" s="2">
        <f>COUNTIFS($B:$B,$B2907,$AG:$AG,AP$1)</f>
        <v>0</v>
      </c>
      <c r="AQ2907" s="2">
        <f>COUNTIFS($B:$B,$B2907,$AG:$AG,AQ$1)</f>
        <v>0</v>
      </c>
      <c r="AR2907" s="2">
        <f>COUNTIFS($B:$B,$B2907,$AG:$AG,AR$1)</f>
        <v>0</v>
      </c>
      <c r="AS2907" s="2">
        <f>COUNTIFS($B:$B,$B2907,$AG:$AG,AS$1)</f>
        <v>0</v>
      </c>
      <c r="AT2907" s="2">
        <f>COUNTIFS($B:$B,$B2907,$AG:$AG,AT$1)</f>
        <v>0</v>
      </c>
      <c r="AU2907" s="2">
        <f>COUNTIFS($B:$B,$B2907,$AG:$AG,AU$1)</f>
        <v>0</v>
      </c>
    </row>
    <row r="2908" spans="1:47" ht="15" customHeight="1" x14ac:dyDescent="0.35">
      <c r="A2908" s="4">
        <f>IF(B2907=B2908,A2907,A2907+1)</f>
        <v>1031</v>
      </c>
      <c r="B2908" s="4" t="s">
        <v>457</v>
      </c>
      <c r="C2908" s="4" t="s">
        <v>456</v>
      </c>
      <c r="D2908" s="4" t="s">
        <v>10</v>
      </c>
      <c r="E2908" s="4" t="s">
        <v>9</v>
      </c>
      <c r="F2908" s="4" t="s">
        <v>8</v>
      </c>
      <c r="G2908" s="4" t="s">
        <v>7</v>
      </c>
      <c r="H2908" s="4" t="s">
        <v>7</v>
      </c>
      <c r="I2908" s="4">
        <v>1</v>
      </c>
      <c r="J2908" s="4" t="s">
        <v>6</v>
      </c>
      <c r="K2908" s="4" t="s">
        <v>5</v>
      </c>
      <c r="L2908" s="4" t="s">
        <v>4</v>
      </c>
      <c r="M2908" s="4" t="s">
        <v>455</v>
      </c>
      <c r="N2908" s="4" t="s">
        <v>301</v>
      </c>
      <c r="P2908" s="4" t="s">
        <v>1</v>
      </c>
      <c r="Q2908" s="5" t="s">
        <v>0</v>
      </c>
      <c r="R2908" s="5"/>
      <c r="S2908" s="5" t="str">
        <f>IF(P2908="심사불필요","-",VLOOKUP(K2908,'[1]자격증 backdata'!A:G,7,0))</f>
        <v>필수</v>
      </c>
      <c r="T2908" s="5" t="str">
        <f>IF(S2908="-","-",IF(COUNTIFS(B:B,B2908,S:S,"필수")&gt;0,"자격요건충족","확인필요"))</f>
        <v>자격요건충족</v>
      </c>
      <c r="U2908" s="5"/>
      <c r="W2908" s="5" t="str">
        <f>IF(Q2908="4급","심사불필요",VLOOKUP(K2908,'[1]자격증 backdata'!A:B,2,0))</f>
        <v>심사불필요</v>
      </c>
      <c r="X2908" s="4" t="str">
        <f>IF(R2908="A", MIN(20, SUMIFS(W:W, B:B, B2908, R:R, "A")),IF(R2908="B", MIN(30, SUMIFS(W:W, B:B, B2908, R:R, "B")),"비해당분야"))</f>
        <v>비해당분야</v>
      </c>
      <c r="Y2908" s="4" t="str">
        <f>IF(R2908="C",MIN(30,IF(COUNTIFS(B:B,B2908,W:W,"가1")=1,25,IF(COUNTIFS(B:B,B2908,W:W,"가1")&gt;=2,30,0))+IF(COUNTIFS(B:B,B2908,W:W,"나1")&gt;=4,30,IF(COUNTIFS(B:B,B2908,W:W,"나1")=3,26,IF(COUNTIFS(B:B,B2908,W:W,"나1")=2,22,IF(COUNTIFS(B:B,B2908,W:W,"나1")=1,18,0)))))+MIN(30,IF(COUNTIFS(B:B,B2908,W:W,"가2")=1,25,IF(COUNTIFS(B:B,B2908,W:W,"가2")&gt;=2,30,0))+IF(COUNTIFS(B:B,B2908,W:W,"나2")=3,30,IF(COUNTIFS(B:B,B2908,W:W,"나2")=2,25,IF(COUNTIFS(B:B,B2908,W:W,"나2")=1,20,0)))),"비해당분야")</f>
        <v>비해당분야</v>
      </c>
      <c r="Z2908" s="4" t="str">
        <f>IF(R2908="C",VLOOKUP(K2908,'[1]자격증 backdata'!A:F,6,0),"비해당분야")</f>
        <v>비해당분야</v>
      </c>
      <c r="AA2908" s="4" t="str">
        <f>IF(R2908="C",SUMIF(B:B,B2908,Z:Z),"비해당분야")</f>
        <v>비해당분야</v>
      </c>
      <c r="AB2908" s="4" t="str">
        <f>IF(R2908="C",SUM(Y2908,AA2908),"비해당분야")</f>
        <v>비해당분야</v>
      </c>
      <c r="AC2908" s="4" t="str">
        <f>IF(R2908="C",AB2908,X2908)</f>
        <v>비해당분야</v>
      </c>
      <c r="AD2908" s="4">
        <f>VLOOKUP(K2908,'[1]자격증 backdata'!A:D,4,0)</f>
        <v>0</v>
      </c>
      <c r="AE2908" s="4">
        <f>IF(_xlfn.MAXIFS(AD:AD,B:B,B2908)&gt;10,10,_xlfn.MAXIFS(AD:AD,B:B,B2908))</f>
        <v>0</v>
      </c>
      <c r="AG2908" s="5">
        <f>VLOOKUP(K2908,'[1]자격증 backdata'!A:C,3,0)</f>
        <v>0</v>
      </c>
      <c r="AH2908" s="5">
        <f>COUNTIFS($B:$B,$B2908,$AG:$AG,AH$1)</f>
        <v>0</v>
      </c>
      <c r="AI2908" s="5">
        <f>COUNTIFS($B:$B,$B2908,$AG:$AG,AI$1)</f>
        <v>0</v>
      </c>
      <c r="AJ2908" s="5">
        <f>COUNTIFS($B:$B,$B2908,$AG:$AG,AJ$1)</f>
        <v>0</v>
      </c>
      <c r="AK2908" s="5">
        <f>COUNTIFS($B:$B,$B2908,$AG:$AG,AK$1)</f>
        <v>0</v>
      </c>
      <c r="AL2908" s="5">
        <f>COUNTIFS($B:$B,$B2908,$AG:$AG,AL$1)</f>
        <v>0</v>
      </c>
      <c r="AM2908" s="5">
        <f>COUNTIFS($B:$B,$B2908,$AG:$AG,AM$1)</f>
        <v>0</v>
      </c>
      <c r="AN2908" s="5">
        <f>COUNTIFS($B:$B,$B2908,$AG:$AG,AN$1)</f>
        <v>0</v>
      </c>
      <c r="AO2908" s="5">
        <f>COUNTIFS($B:$B,$B2908,$AG:$AG,AO$1)</f>
        <v>0</v>
      </c>
      <c r="AP2908" s="5">
        <f>COUNTIFS($B:$B,$B2908,$AG:$AG,AP$1)</f>
        <v>0</v>
      </c>
      <c r="AQ2908" s="5">
        <f>COUNTIFS($B:$B,$B2908,$AG:$AG,AQ$1)</f>
        <v>0</v>
      </c>
      <c r="AR2908" s="5">
        <f>COUNTIFS($B:$B,$B2908,$AG:$AG,AR$1)</f>
        <v>0</v>
      </c>
      <c r="AS2908" s="5">
        <f>COUNTIFS($B:$B,$B2908,$AG:$AG,AS$1)</f>
        <v>0</v>
      </c>
      <c r="AT2908" s="5">
        <f>COUNTIFS($B:$B,$B2908,$AG:$AG,AT$1)</f>
        <v>0</v>
      </c>
      <c r="AU2908" s="5">
        <f>COUNTIFS($B:$B,$B2908,$AG:$AG,AU$1)</f>
        <v>0</v>
      </c>
    </row>
    <row r="2909" spans="1:47" ht="15" customHeight="1" x14ac:dyDescent="0.35">
      <c r="A2909" s="3">
        <f>IF(B2908=B2909,A2908,A2908+1)</f>
        <v>1032</v>
      </c>
      <c r="B2909" s="3" t="s">
        <v>454</v>
      </c>
      <c r="C2909" s="3" t="s">
        <v>453</v>
      </c>
      <c r="D2909" s="3" t="s">
        <v>10</v>
      </c>
      <c r="E2909" s="3" t="s">
        <v>9</v>
      </c>
      <c r="F2909" s="4" t="s">
        <v>8</v>
      </c>
      <c r="G2909" s="4" t="s">
        <v>7</v>
      </c>
      <c r="H2909" s="4" t="s">
        <v>7</v>
      </c>
      <c r="I2909" s="3">
        <v>1</v>
      </c>
      <c r="J2909" s="3" t="s">
        <v>6</v>
      </c>
      <c r="K2909" s="3" t="s">
        <v>5</v>
      </c>
      <c r="L2909" s="3" t="s">
        <v>4</v>
      </c>
      <c r="M2909" s="3" t="s">
        <v>452</v>
      </c>
      <c r="N2909" s="3" t="s">
        <v>451</v>
      </c>
      <c r="P2909" s="3" t="s">
        <v>1</v>
      </c>
      <c r="Q2909" s="2" t="s">
        <v>0</v>
      </c>
      <c r="R2909" s="2"/>
      <c r="S2909" s="2" t="str">
        <f>IF(P2909="심사불필요","-",VLOOKUP(K2909,'[1]자격증 backdata'!A:G,7,0))</f>
        <v>필수</v>
      </c>
      <c r="T2909" s="2" t="str">
        <f>IF(S2909="-","-",IF(COUNTIFS(B:B,B2909,S:S,"필수")&gt;0,"자격요건충족","확인필요"))</f>
        <v>자격요건충족</v>
      </c>
      <c r="U2909" s="2"/>
      <c r="W2909" s="2" t="str">
        <f>IF(Q2909="4급","심사불필요",VLOOKUP(K2909,'[1]자격증 backdata'!A:B,2,0))</f>
        <v>심사불필요</v>
      </c>
      <c r="X2909" s="3" t="str">
        <f>IF(R2909="A", MIN(20, SUMIFS(W:W, B:B, B2909, R:R, "A")),IF(R2909="B", MIN(30, SUMIFS(W:W, B:B, B2909, R:R, "B")),"비해당분야"))</f>
        <v>비해당분야</v>
      </c>
      <c r="Y2909" s="3" t="str">
        <f>IF(R2909="C",MIN(30,IF(COUNTIFS(B:B,B2909,W:W,"가1")=1,25,IF(COUNTIFS(B:B,B2909,W:W,"가1")&gt;=2,30,0))+IF(COUNTIFS(B:B,B2909,W:W,"나1")&gt;=4,30,IF(COUNTIFS(B:B,B2909,W:W,"나1")=3,26,IF(COUNTIFS(B:B,B2909,W:W,"나1")=2,22,IF(COUNTIFS(B:B,B2909,W:W,"나1")=1,18,0)))))+MIN(30,IF(COUNTIFS(B:B,B2909,W:W,"가2")=1,25,IF(COUNTIFS(B:B,B2909,W:W,"가2")&gt;=2,30,0))+IF(COUNTIFS(B:B,B2909,W:W,"나2")=3,30,IF(COUNTIFS(B:B,B2909,W:W,"나2")=2,25,IF(COUNTIFS(B:B,B2909,W:W,"나2")=1,20,0)))),"비해당분야")</f>
        <v>비해당분야</v>
      </c>
      <c r="Z2909" s="3" t="str">
        <f>IF(R2909="C",VLOOKUP(K2909,'[1]자격증 backdata'!A:F,6,0),"비해당분야")</f>
        <v>비해당분야</v>
      </c>
      <c r="AA2909" s="3" t="str">
        <f>IF(R2909="C",SUMIF(B:B,B2909,Z:Z),"비해당분야")</f>
        <v>비해당분야</v>
      </c>
      <c r="AB2909" s="3" t="str">
        <f>IF(R2909="C",SUM(Y2909,AA2909),"비해당분야")</f>
        <v>비해당분야</v>
      </c>
      <c r="AC2909" s="3" t="str">
        <f>IF(R2909="C",AB2909,X2909)</f>
        <v>비해당분야</v>
      </c>
      <c r="AD2909" s="3">
        <f>VLOOKUP(K2909,'[1]자격증 backdata'!A:D,4,0)</f>
        <v>0</v>
      </c>
      <c r="AE2909" s="3">
        <f>IF(_xlfn.MAXIFS(AD:AD,B:B,B2909)&gt;10,10,_xlfn.MAXIFS(AD:AD,B:B,B2909))</f>
        <v>0</v>
      </c>
      <c r="AG2909" s="2">
        <f>VLOOKUP(K2909,'[1]자격증 backdata'!A:C,3,0)</f>
        <v>0</v>
      </c>
      <c r="AH2909" s="2">
        <f>COUNTIFS($B:$B,$B2909,$AG:$AG,AH$1)</f>
        <v>0</v>
      </c>
      <c r="AI2909" s="2">
        <f>COUNTIFS($B:$B,$B2909,$AG:$AG,AI$1)</f>
        <v>0</v>
      </c>
      <c r="AJ2909" s="2">
        <f>COUNTIFS($B:$B,$B2909,$AG:$AG,AJ$1)</f>
        <v>0</v>
      </c>
      <c r="AK2909" s="2">
        <f>COUNTIFS($B:$B,$B2909,$AG:$AG,AK$1)</f>
        <v>0</v>
      </c>
      <c r="AL2909" s="2">
        <f>COUNTIFS($B:$B,$B2909,$AG:$AG,AL$1)</f>
        <v>0</v>
      </c>
      <c r="AM2909" s="2">
        <f>COUNTIFS($B:$B,$B2909,$AG:$AG,AM$1)</f>
        <v>0</v>
      </c>
      <c r="AN2909" s="2">
        <f>COUNTIFS($B:$B,$B2909,$AG:$AG,AN$1)</f>
        <v>0</v>
      </c>
      <c r="AO2909" s="2">
        <f>COUNTIFS($B:$B,$B2909,$AG:$AG,AO$1)</f>
        <v>0</v>
      </c>
      <c r="AP2909" s="2">
        <f>COUNTIFS($B:$B,$B2909,$AG:$AG,AP$1)</f>
        <v>0</v>
      </c>
      <c r="AQ2909" s="2">
        <f>COUNTIFS($B:$B,$B2909,$AG:$AG,AQ$1)</f>
        <v>0</v>
      </c>
      <c r="AR2909" s="2">
        <f>COUNTIFS($B:$B,$B2909,$AG:$AG,AR$1)</f>
        <v>0</v>
      </c>
      <c r="AS2909" s="2">
        <f>COUNTIFS($B:$B,$B2909,$AG:$AG,AS$1)</f>
        <v>0</v>
      </c>
      <c r="AT2909" s="2">
        <f>COUNTIFS($B:$B,$B2909,$AG:$AG,AT$1)</f>
        <v>0</v>
      </c>
      <c r="AU2909" s="2">
        <f>COUNTIFS($B:$B,$B2909,$AG:$AG,AU$1)</f>
        <v>0</v>
      </c>
    </row>
    <row r="2910" spans="1:47" ht="15" customHeight="1" x14ac:dyDescent="0.35">
      <c r="A2910" s="4">
        <f>IF(B2909=B2910,A2909,A2909+1)</f>
        <v>1033</v>
      </c>
      <c r="B2910" s="4" t="s">
        <v>444</v>
      </c>
      <c r="C2910" s="4" t="s">
        <v>443</v>
      </c>
      <c r="D2910" s="4" t="s">
        <v>10</v>
      </c>
      <c r="E2910" s="4" t="s">
        <v>9</v>
      </c>
      <c r="F2910" s="4" t="s">
        <v>8</v>
      </c>
      <c r="G2910" s="4" t="s">
        <v>7</v>
      </c>
      <c r="H2910" s="4" t="s">
        <v>7</v>
      </c>
      <c r="I2910" s="4">
        <v>1</v>
      </c>
      <c r="J2910" s="4" t="s">
        <v>6</v>
      </c>
      <c r="K2910" s="4" t="s">
        <v>5</v>
      </c>
      <c r="L2910" s="4" t="s">
        <v>4</v>
      </c>
      <c r="M2910" s="4" t="s">
        <v>450</v>
      </c>
      <c r="N2910" s="4" t="s">
        <v>144</v>
      </c>
      <c r="P2910" s="4" t="s">
        <v>1</v>
      </c>
      <c r="Q2910" s="5" t="s">
        <v>0</v>
      </c>
      <c r="R2910" s="5"/>
      <c r="S2910" s="5" t="str">
        <f>IF(P2910="심사불필요","-",VLOOKUP(K2910,'[1]자격증 backdata'!A:G,7,0))</f>
        <v>필수</v>
      </c>
      <c r="T2910" s="5" t="str">
        <f>IF(S2910="-","-",IF(COUNTIFS(B:B,B2910,S:S,"필수")&gt;0,"자격요건충족","확인필요"))</f>
        <v>자격요건충족</v>
      </c>
      <c r="U2910" s="5"/>
      <c r="W2910" s="5" t="str">
        <f>IF(Q2910="4급","심사불필요",VLOOKUP(K2910,'[1]자격증 backdata'!A:B,2,0))</f>
        <v>심사불필요</v>
      </c>
      <c r="X2910" s="4" t="str">
        <f>IF(R2910="A", MIN(20, SUMIFS(W:W, B:B, B2910, R:R, "A")),IF(R2910="B", MIN(30, SUMIFS(W:W, B:B, B2910, R:R, "B")),"비해당분야"))</f>
        <v>비해당분야</v>
      </c>
      <c r="Y2910" s="4" t="str">
        <f>IF(R2910="C",MIN(30,IF(COUNTIFS(B:B,B2910,W:W,"가1")=1,25,IF(COUNTIFS(B:B,B2910,W:W,"가1")&gt;=2,30,0))+IF(COUNTIFS(B:B,B2910,W:W,"나1")&gt;=4,30,IF(COUNTIFS(B:B,B2910,W:W,"나1")=3,26,IF(COUNTIFS(B:B,B2910,W:W,"나1")=2,22,IF(COUNTIFS(B:B,B2910,W:W,"나1")=1,18,0)))))+MIN(30,IF(COUNTIFS(B:B,B2910,W:W,"가2")=1,25,IF(COUNTIFS(B:B,B2910,W:W,"가2")&gt;=2,30,0))+IF(COUNTIFS(B:B,B2910,W:W,"나2")=3,30,IF(COUNTIFS(B:B,B2910,W:W,"나2")=2,25,IF(COUNTIFS(B:B,B2910,W:W,"나2")=1,20,0)))),"비해당분야")</f>
        <v>비해당분야</v>
      </c>
      <c r="Z2910" s="4" t="str">
        <f>IF(R2910="C",VLOOKUP(K2910,'[1]자격증 backdata'!A:F,6,0),"비해당분야")</f>
        <v>비해당분야</v>
      </c>
      <c r="AA2910" s="4" t="str">
        <f>IF(R2910="C",SUMIF(B:B,B2910,Z:Z),"비해당분야")</f>
        <v>비해당분야</v>
      </c>
      <c r="AB2910" s="4" t="str">
        <f>IF(R2910="C",SUM(Y2910,AA2910),"비해당분야")</f>
        <v>비해당분야</v>
      </c>
      <c r="AC2910" s="4" t="str">
        <f>IF(R2910="C",AB2910,X2910)</f>
        <v>비해당분야</v>
      </c>
      <c r="AD2910" s="4">
        <f>VLOOKUP(K2910,'[1]자격증 backdata'!A:D,4,0)</f>
        <v>0</v>
      </c>
      <c r="AE2910" s="4">
        <f>IF(_xlfn.MAXIFS(AD:AD,B:B,B2910)&gt;10,10,_xlfn.MAXIFS(AD:AD,B:B,B2910))</f>
        <v>0</v>
      </c>
      <c r="AG2910" s="5">
        <f>VLOOKUP(K2910,'[1]자격증 backdata'!A:C,3,0)</f>
        <v>0</v>
      </c>
      <c r="AH2910" s="5">
        <f>COUNTIFS($B:$B,$B2910,$AG:$AG,AH$1)</f>
        <v>0</v>
      </c>
      <c r="AI2910" s="5">
        <f>COUNTIFS($B:$B,$B2910,$AG:$AG,AI$1)</f>
        <v>0</v>
      </c>
      <c r="AJ2910" s="5">
        <f>COUNTIFS($B:$B,$B2910,$AG:$AG,AJ$1)</f>
        <v>0</v>
      </c>
      <c r="AK2910" s="5">
        <f>COUNTIFS($B:$B,$B2910,$AG:$AG,AK$1)</f>
        <v>0</v>
      </c>
      <c r="AL2910" s="5">
        <f>COUNTIFS($B:$B,$B2910,$AG:$AG,AL$1)</f>
        <v>0</v>
      </c>
      <c r="AM2910" s="5">
        <f>COUNTIFS($B:$B,$B2910,$AG:$AG,AM$1)</f>
        <v>0</v>
      </c>
      <c r="AN2910" s="5">
        <f>COUNTIFS($B:$B,$B2910,$AG:$AG,AN$1)</f>
        <v>0</v>
      </c>
      <c r="AO2910" s="5">
        <f>COUNTIFS($B:$B,$B2910,$AG:$AG,AO$1)</f>
        <v>0</v>
      </c>
      <c r="AP2910" s="5">
        <f>COUNTIFS($B:$B,$B2910,$AG:$AG,AP$1)</f>
        <v>0</v>
      </c>
      <c r="AQ2910" s="5">
        <f>COUNTIFS($B:$B,$B2910,$AG:$AG,AQ$1)</f>
        <v>0</v>
      </c>
      <c r="AR2910" s="5">
        <f>COUNTIFS($B:$B,$B2910,$AG:$AG,AR$1)</f>
        <v>0</v>
      </c>
      <c r="AS2910" s="5">
        <f>COUNTIFS($B:$B,$B2910,$AG:$AG,AS$1)</f>
        <v>0</v>
      </c>
      <c r="AT2910" s="5">
        <f>COUNTIFS($B:$B,$B2910,$AG:$AG,AT$1)</f>
        <v>0</v>
      </c>
      <c r="AU2910" s="5">
        <f>COUNTIFS($B:$B,$B2910,$AG:$AG,AU$1)</f>
        <v>0</v>
      </c>
    </row>
    <row r="2911" spans="1:47" ht="15" customHeight="1" x14ac:dyDescent="0.35">
      <c r="A2911" s="6">
        <f>IF(B2910=B2911,A2910,A2910+1)</f>
        <v>1033</v>
      </c>
      <c r="B2911" s="6" t="s">
        <v>444</v>
      </c>
      <c r="C2911" s="6" t="s">
        <v>443</v>
      </c>
      <c r="D2911" s="6" t="s">
        <v>10</v>
      </c>
      <c r="E2911" s="6" t="s">
        <v>9</v>
      </c>
      <c r="F2911" s="4" t="s">
        <v>7</v>
      </c>
      <c r="G2911" s="4" t="s">
        <v>7</v>
      </c>
      <c r="H2911" s="4" t="s">
        <v>8</v>
      </c>
      <c r="I2911" s="4">
        <v>2</v>
      </c>
      <c r="J2911" s="4" t="s">
        <v>449</v>
      </c>
      <c r="K2911" s="4" t="s">
        <v>448</v>
      </c>
      <c r="L2911" s="4" t="s">
        <v>159</v>
      </c>
      <c r="M2911" s="4" t="s">
        <v>447</v>
      </c>
      <c r="N2911" s="4" t="s">
        <v>446</v>
      </c>
      <c r="P2911" s="4" t="s">
        <v>1</v>
      </c>
      <c r="Q2911" s="5" t="s">
        <v>0</v>
      </c>
      <c r="R2911" s="5"/>
      <c r="S2911" s="5">
        <f>IF(P2911="심사불필요","-",VLOOKUP(K2911,'[1]자격증 backdata'!A:G,7,0))</f>
        <v>0</v>
      </c>
      <c r="T2911" s="5" t="str">
        <f>IF(S2911="-","-",IF(COUNTIFS(B:B,B2911,S:S,"필수")&gt;0,"자격요건충족","확인필요"))</f>
        <v>자격요건충족</v>
      </c>
      <c r="U2911" s="5"/>
      <c r="W2911" s="5" t="str">
        <f>IF(Q2911="4급","심사불필요",VLOOKUP(K2911,'[1]자격증 backdata'!A:B,2,0))</f>
        <v>심사불필요</v>
      </c>
      <c r="X2911" s="4" t="str">
        <f>IF(R2911="A", MIN(20, SUMIFS(W:W, B:B, B2911, R:R, "A")),IF(R2911="B", MIN(30, SUMIFS(W:W, B:B, B2911, R:R, "B")),"비해당분야"))</f>
        <v>비해당분야</v>
      </c>
      <c r="Y2911" s="4" t="str">
        <f>IF(R2911="C",MIN(30,IF(COUNTIFS(B:B,B2911,W:W,"가1")=1,25,IF(COUNTIFS(B:B,B2911,W:W,"가1")&gt;=2,30,0))+IF(COUNTIFS(B:B,B2911,W:W,"나1")&gt;=4,30,IF(COUNTIFS(B:B,B2911,W:W,"나1")=3,26,IF(COUNTIFS(B:B,B2911,W:W,"나1")=2,22,IF(COUNTIFS(B:B,B2911,W:W,"나1")=1,18,0)))))+MIN(30,IF(COUNTIFS(B:B,B2911,W:W,"가2")=1,25,IF(COUNTIFS(B:B,B2911,W:W,"가2")&gt;=2,30,0))+IF(COUNTIFS(B:B,B2911,W:W,"나2")=3,30,IF(COUNTIFS(B:B,B2911,W:W,"나2")=2,25,IF(COUNTIFS(B:B,B2911,W:W,"나2")=1,20,0)))),"비해당분야")</f>
        <v>비해당분야</v>
      </c>
      <c r="Z2911" s="4" t="str">
        <f>IF(R2911="C",VLOOKUP(K2911,'[1]자격증 backdata'!A:F,6,0),"비해당분야")</f>
        <v>비해당분야</v>
      </c>
      <c r="AA2911" s="4" t="str">
        <f>IF(R2911="C",SUMIF(B:B,B2911,Z:Z),"비해당분야")</f>
        <v>비해당분야</v>
      </c>
      <c r="AB2911" s="4" t="str">
        <f>IF(R2911="C",SUM(Y2911,AA2911),"비해당분야")</f>
        <v>비해당분야</v>
      </c>
      <c r="AC2911" s="4" t="str">
        <f>IF(R2911="C",AB2911,X2911)</f>
        <v>비해당분야</v>
      </c>
      <c r="AD2911" s="4">
        <f>VLOOKUP(K2911,'[1]자격증 backdata'!A:D,4,0)</f>
        <v>0</v>
      </c>
      <c r="AE2911" s="4">
        <f>IF(_xlfn.MAXIFS(AD:AD,B:B,B2911)&gt;10,10,_xlfn.MAXIFS(AD:AD,B:B,B2911))</f>
        <v>0</v>
      </c>
      <c r="AG2911" s="5">
        <f>VLOOKUP(K2911,'[1]자격증 backdata'!A:C,3,0)</f>
        <v>0</v>
      </c>
      <c r="AH2911" s="5">
        <f>COUNTIFS($B:$B,$B2911,$AG:$AG,AH$1)</f>
        <v>0</v>
      </c>
      <c r="AI2911" s="5">
        <f>COUNTIFS($B:$B,$B2911,$AG:$AG,AI$1)</f>
        <v>0</v>
      </c>
      <c r="AJ2911" s="5">
        <f>COUNTIFS($B:$B,$B2911,$AG:$AG,AJ$1)</f>
        <v>0</v>
      </c>
      <c r="AK2911" s="5">
        <f>COUNTIFS($B:$B,$B2911,$AG:$AG,AK$1)</f>
        <v>0</v>
      </c>
      <c r="AL2911" s="5">
        <f>COUNTIFS($B:$B,$B2911,$AG:$AG,AL$1)</f>
        <v>0</v>
      </c>
      <c r="AM2911" s="5">
        <f>COUNTIFS($B:$B,$B2911,$AG:$AG,AM$1)</f>
        <v>0</v>
      </c>
      <c r="AN2911" s="5">
        <f>COUNTIFS($B:$B,$B2911,$AG:$AG,AN$1)</f>
        <v>0</v>
      </c>
      <c r="AO2911" s="5">
        <f>COUNTIFS($B:$B,$B2911,$AG:$AG,AO$1)</f>
        <v>0</v>
      </c>
      <c r="AP2911" s="5">
        <f>COUNTIFS($B:$B,$B2911,$AG:$AG,AP$1)</f>
        <v>0</v>
      </c>
      <c r="AQ2911" s="5">
        <f>COUNTIFS($B:$B,$B2911,$AG:$AG,AQ$1)</f>
        <v>0</v>
      </c>
      <c r="AR2911" s="5">
        <f>COUNTIFS($B:$B,$B2911,$AG:$AG,AR$1)</f>
        <v>0</v>
      </c>
      <c r="AS2911" s="5">
        <f>COUNTIFS($B:$B,$B2911,$AG:$AG,AS$1)</f>
        <v>0</v>
      </c>
      <c r="AT2911" s="5">
        <f>COUNTIFS($B:$B,$B2911,$AG:$AG,AT$1)</f>
        <v>0</v>
      </c>
      <c r="AU2911" s="5">
        <f>COUNTIFS($B:$B,$B2911,$AG:$AG,AU$1)</f>
        <v>0</v>
      </c>
    </row>
    <row r="2912" spans="1:47" ht="15" customHeight="1" x14ac:dyDescent="0.35">
      <c r="A2912" s="6">
        <f>IF(B2911=B2912,A2911,A2911+1)</f>
        <v>1033</v>
      </c>
      <c r="B2912" s="6" t="s">
        <v>444</v>
      </c>
      <c r="C2912" s="6" t="s">
        <v>443</v>
      </c>
      <c r="D2912" s="6" t="s">
        <v>10</v>
      </c>
      <c r="E2912" s="6" t="s">
        <v>9</v>
      </c>
      <c r="F2912" s="4" t="s">
        <v>7</v>
      </c>
      <c r="G2912" s="4" t="s">
        <v>7</v>
      </c>
      <c r="H2912" s="4" t="s">
        <v>8</v>
      </c>
      <c r="I2912" s="4">
        <v>3</v>
      </c>
      <c r="J2912" s="4" t="s">
        <v>46</v>
      </c>
      <c r="K2912" s="4" t="s">
        <v>45</v>
      </c>
      <c r="L2912" s="4" t="s">
        <v>26</v>
      </c>
      <c r="M2912" s="4" t="s">
        <v>445</v>
      </c>
      <c r="N2912" s="4" t="s">
        <v>298</v>
      </c>
      <c r="P2912" s="4" t="s">
        <v>1</v>
      </c>
      <c r="Q2912" s="5" t="s">
        <v>0</v>
      </c>
      <c r="R2912" s="5"/>
      <c r="S2912" s="5">
        <f>IF(P2912="심사불필요","-",VLOOKUP(K2912,'[1]자격증 backdata'!A:G,7,0))</f>
        <v>0</v>
      </c>
      <c r="T2912" s="5" t="str">
        <f>IF(S2912="-","-",IF(COUNTIFS(B:B,B2912,S:S,"필수")&gt;0,"자격요건충족","확인필요"))</f>
        <v>자격요건충족</v>
      </c>
      <c r="U2912" s="5"/>
      <c r="W2912" s="5" t="str">
        <f>IF(Q2912="4급","심사불필요",VLOOKUP(K2912,'[1]자격증 backdata'!A:B,2,0))</f>
        <v>심사불필요</v>
      </c>
      <c r="X2912" s="4" t="str">
        <f>IF(R2912="A", MIN(20, SUMIFS(W:W, B:B, B2912, R:R, "A")),IF(R2912="B", MIN(30, SUMIFS(W:W, B:B, B2912, R:R, "B")),"비해당분야"))</f>
        <v>비해당분야</v>
      </c>
      <c r="Y2912" s="4" t="str">
        <f>IF(R2912="C",MIN(30,IF(COUNTIFS(B:B,B2912,W:W,"가1")=1,25,IF(COUNTIFS(B:B,B2912,W:W,"가1")&gt;=2,30,0))+IF(COUNTIFS(B:B,B2912,W:W,"나1")&gt;=4,30,IF(COUNTIFS(B:B,B2912,W:W,"나1")=3,26,IF(COUNTIFS(B:B,B2912,W:W,"나1")=2,22,IF(COUNTIFS(B:B,B2912,W:W,"나1")=1,18,0)))))+MIN(30,IF(COUNTIFS(B:B,B2912,W:W,"가2")=1,25,IF(COUNTIFS(B:B,B2912,W:W,"가2")&gt;=2,30,0))+IF(COUNTIFS(B:B,B2912,W:W,"나2")=3,30,IF(COUNTIFS(B:B,B2912,W:W,"나2")=2,25,IF(COUNTIFS(B:B,B2912,W:W,"나2")=1,20,0)))),"비해당분야")</f>
        <v>비해당분야</v>
      </c>
      <c r="Z2912" s="4" t="str">
        <f>IF(R2912="C",VLOOKUP(K2912,'[1]자격증 backdata'!A:F,6,0),"비해당분야")</f>
        <v>비해당분야</v>
      </c>
      <c r="AA2912" s="4" t="str">
        <f>IF(R2912="C",SUMIF(B:B,B2912,Z:Z),"비해당분야")</f>
        <v>비해당분야</v>
      </c>
      <c r="AB2912" s="4" t="str">
        <f>IF(R2912="C",SUM(Y2912,AA2912),"비해당분야")</f>
        <v>비해당분야</v>
      </c>
      <c r="AC2912" s="4" t="str">
        <f>IF(R2912="C",AB2912,X2912)</f>
        <v>비해당분야</v>
      </c>
      <c r="AD2912" s="4">
        <f>VLOOKUP(K2912,'[1]자격증 backdata'!A:D,4,0)</f>
        <v>0</v>
      </c>
      <c r="AE2912" s="4">
        <f>IF(_xlfn.MAXIFS(AD:AD,B:B,B2912)&gt;10,10,_xlfn.MAXIFS(AD:AD,B:B,B2912))</f>
        <v>0</v>
      </c>
      <c r="AG2912" s="5">
        <f>VLOOKUP(K2912,'[1]자격증 backdata'!A:C,3,0)</f>
        <v>0</v>
      </c>
      <c r="AH2912" s="5">
        <f>COUNTIFS($B:$B,$B2912,$AG:$AG,AH$1)</f>
        <v>0</v>
      </c>
      <c r="AI2912" s="5">
        <f>COUNTIFS($B:$B,$B2912,$AG:$AG,AI$1)</f>
        <v>0</v>
      </c>
      <c r="AJ2912" s="5">
        <f>COUNTIFS($B:$B,$B2912,$AG:$AG,AJ$1)</f>
        <v>0</v>
      </c>
      <c r="AK2912" s="5">
        <f>COUNTIFS($B:$B,$B2912,$AG:$AG,AK$1)</f>
        <v>0</v>
      </c>
      <c r="AL2912" s="5">
        <f>COUNTIFS($B:$B,$B2912,$AG:$AG,AL$1)</f>
        <v>0</v>
      </c>
      <c r="AM2912" s="5">
        <f>COUNTIFS($B:$B,$B2912,$AG:$AG,AM$1)</f>
        <v>0</v>
      </c>
      <c r="AN2912" s="5">
        <f>COUNTIFS($B:$B,$B2912,$AG:$AG,AN$1)</f>
        <v>0</v>
      </c>
      <c r="AO2912" s="5">
        <f>COUNTIFS($B:$B,$B2912,$AG:$AG,AO$1)</f>
        <v>0</v>
      </c>
      <c r="AP2912" s="5">
        <f>COUNTIFS($B:$B,$B2912,$AG:$AG,AP$1)</f>
        <v>0</v>
      </c>
      <c r="AQ2912" s="5">
        <f>COUNTIFS($B:$B,$B2912,$AG:$AG,AQ$1)</f>
        <v>0</v>
      </c>
      <c r="AR2912" s="5">
        <f>COUNTIFS($B:$B,$B2912,$AG:$AG,AR$1)</f>
        <v>0</v>
      </c>
      <c r="AS2912" s="5">
        <f>COUNTIFS($B:$B,$B2912,$AG:$AG,AS$1)</f>
        <v>0</v>
      </c>
      <c r="AT2912" s="5">
        <f>COUNTIFS($B:$B,$B2912,$AG:$AG,AT$1)</f>
        <v>0</v>
      </c>
      <c r="AU2912" s="5">
        <f>COUNTIFS($B:$B,$B2912,$AG:$AG,AU$1)</f>
        <v>0</v>
      </c>
    </row>
    <row r="2913" spans="1:47" ht="15" customHeight="1" x14ac:dyDescent="0.35">
      <c r="A2913" s="6">
        <f>IF(B2912=B2913,A2912,A2912+1)</f>
        <v>1033</v>
      </c>
      <c r="B2913" s="6" t="s">
        <v>444</v>
      </c>
      <c r="C2913" s="6" t="s">
        <v>443</v>
      </c>
      <c r="D2913" s="6" t="s">
        <v>10</v>
      </c>
      <c r="E2913" s="6" t="s">
        <v>9</v>
      </c>
      <c r="F2913" s="4" t="s">
        <v>7</v>
      </c>
      <c r="G2913" s="4" t="s">
        <v>7</v>
      </c>
      <c r="H2913" s="4" t="s">
        <v>8</v>
      </c>
      <c r="I2913" s="4">
        <v>4</v>
      </c>
      <c r="J2913" s="4" t="s">
        <v>442</v>
      </c>
      <c r="K2913" s="4" t="s">
        <v>441</v>
      </c>
      <c r="L2913" s="4" t="s">
        <v>133</v>
      </c>
      <c r="M2913" s="4" t="s">
        <v>440</v>
      </c>
      <c r="N2913" s="4" t="s">
        <v>439</v>
      </c>
      <c r="P2913" s="4" t="s">
        <v>1</v>
      </c>
      <c r="Q2913" s="5" t="s">
        <v>0</v>
      </c>
      <c r="R2913" s="5"/>
      <c r="S2913" s="5">
        <f>IF(P2913="심사불필요","-",VLOOKUP(K2913,'[1]자격증 backdata'!A:G,7,0))</f>
        <v>0</v>
      </c>
      <c r="T2913" s="5" t="str">
        <f>IF(S2913="-","-",IF(COUNTIFS(B:B,B2913,S:S,"필수")&gt;0,"자격요건충족","확인필요"))</f>
        <v>자격요건충족</v>
      </c>
      <c r="U2913" s="5"/>
      <c r="W2913" s="5" t="str">
        <f>IF(Q2913="4급","심사불필요",VLOOKUP(K2913,'[1]자격증 backdata'!A:B,2,0))</f>
        <v>심사불필요</v>
      </c>
      <c r="X2913" s="4" t="str">
        <f>IF(R2913="A", MIN(20, SUMIFS(W:W, B:B, B2913, R:R, "A")),IF(R2913="B", MIN(30, SUMIFS(W:W, B:B, B2913, R:R, "B")),"비해당분야"))</f>
        <v>비해당분야</v>
      </c>
      <c r="Y2913" s="4" t="str">
        <f>IF(R2913="C",MIN(30,IF(COUNTIFS(B:B,B2913,W:W,"가1")=1,25,IF(COUNTIFS(B:B,B2913,W:W,"가1")&gt;=2,30,0))+IF(COUNTIFS(B:B,B2913,W:W,"나1")&gt;=4,30,IF(COUNTIFS(B:B,B2913,W:W,"나1")=3,26,IF(COUNTIFS(B:B,B2913,W:W,"나1")=2,22,IF(COUNTIFS(B:B,B2913,W:W,"나1")=1,18,0)))))+MIN(30,IF(COUNTIFS(B:B,B2913,W:W,"가2")=1,25,IF(COUNTIFS(B:B,B2913,W:W,"가2")&gt;=2,30,0))+IF(COUNTIFS(B:B,B2913,W:W,"나2")=3,30,IF(COUNTIFS(B:B,B2913,W:W,"나2")=2,25,IF(COUNTIFS(B:B,B2913,W:W,"나2")=1,20,0)))),"비해당분야")</f>
        <v>비해당분야</v>
      </c>
      <c r="Z2913" s="4" t="str">
        <f>IF(R2913="C",VLOOKUP(K2913,'[1]자격증 backdata'!A:F,6,0),"비해당분야")</f>
        <v>비해당분야</v>
      </c>
      <c r="AA2913" s="4" t="str">
        <f>IF(R2913="C",SUMIF(B:B,B2913,Z:Z),"비해당분야")</f>
        <v>비해당분야</v>
      </c>
      <c r="AB2913" s="4" t="str">
        <f>IF(R2913="C",SUM(Y2913,AA2913),"비해당분야")</f>
        <v>비해당분야</v>
      </c>
      <c r="AC2913" s="4" t="str">
        <f>IF(R2913="C",AB2913,X2913)</f>
        <v>비해당분야</v>
      </c>
      <c r="AD2913" s="4">
        <f>VLOOKUP(K2913,'[1]자격증 backdata'!A:D,4,0)</f>
        <v>0</v>
      </c>
      <c r="AE2913" s="4">
        <f>IF(_xlfn.MAXIFS(AD:AD,B:B,B2913)&gt;10,10,_xlfn.MAXIFS(AD:AD,B:B,B2913))</f>
        <v>0</v>
      </c>
      <c r="AG2913" s="5">
        <f>VLOOKUP(K2913,'[1]자격증 backdata'!A:C,3,0)</f>
        <v>0</v>
      </c>
      <c r="AH2913" s="5">
        <f>COUNTIFS($B:$B,$B2913,$AG:$AG,AH$1)</f>
        <v>0</v>
      </c>
      <c r="AI2913" s="5">
        <f>COUNTIFS($B:$B,$B2913,$AG:$AG,AI$1)</f>
        <v>0</v>
      </c>
      <c r="AJ2913" s="5">
        <f>COUNTIFS($B:$B,$B2913,$AG:$AG,AJ$1)</f>
        <v>0</v>
      </c>
      <c r="AK2913" s="5">
        <f>COUNTIFS($B:$B,$B2913,$AG:$AG,AK$1)</f>
        <v>0</v>
      </c>
      <c r="AL2913" s="5">
        <f>COUNTIFS($B:$B,$B2913,$AG:$AG,AL$1)</f>
        <v>0</v>
      </c>
      <c r="AM2913" s="5">
        <f>COUNTIFS($B:$B,$B2913,$AG:$AG,AM$1)</f>
        <v>0</v>
      </c>
      <c r="AN2913" s="5">
        <f>COUNTIFS($B:$B,$B2913,$AG:$AG,AN$1)</f>
        <v>0</v>
      </c>
      <c r="AO2913" s="5">
        <f>COUNTIFS($B:$B,$B2913,$AG:$AG,AO$1)</f>
        <v>0</v>
      </c>
      <c r="AP2913" s="5">
        <f>COUNTIFS($B:$B,$B2913,$AG:$AG,AP$1)</f>
        <v>0</v>
      </c>
      <c r="AQ2913" s="5">
        <f>COUNTIFS($B:$B,$B2913,$AG:$AG,AQ$1)</f>
        <v>0</v>
      </c>
      <c r="AR2913" s="5">
        <f>COUNTIFS($B:$B,$B2913,$AG:$AG,AR$1)</f>
        <v>0</v>
      </c>
      <c r="AS2913" s="5">
        <f>COUNTIFS($B:$B,$B2913,$AG:$AG,AS$1)</f>
        <v>0</v>
      </c>
      <c r="AT2913" s="5">
        <f>COUNTIFS($B:$B,$B2913,$AG:$AG,AT$1)</f>
        <v>0</v>
      </c>
      <c r="AU2913" s="5">
        <f>COUNTIFS($B:$B,$B2913,$AG:$AG,AU$1)</f>
        <v>0</v>
      </c>
    </row>
    <row r="2914" spans="1:47" ht="15" customHeight="1" x14ac:dyDescent="0.35">
      <c r="A2914" s="3">
        <f>IF(B2913=B2914,A2913,A2913+1)</f>
        <v>1034</v>
      </c>
      <c r="B2914" s="3" t="s">
        <v>435</v>
      </c>
      <c r="C2914" s="3" t="s">
        <v>434</v>
      </c>
      <c r="D2914" s="3" t="s">
        <v>10</v>
      </c>
      <c r="E2914" s="3" t="s">
        <v>9</v>
      </c>
      <c r="F2914" s="4" t="s">
        <v>8</v>
      </c>
      <c r="G2914" s="4" t="s">
        <v>7</v>
      </c>
      <c r="H2914" s="4" t="s">
        <v>7</v>
      </c>
      <c r="I2914" s="3">
        <v>1</v>
      </c>
      <c r="J2914" s="3" t="s">
        <v>6</v>
      </c>
      <c r="K2914" s="3" t="s">
        <v>5</v>
      </c>
      <c r="L2914" s="3" t="s">
        <v>4</v>
      </c>
      <c r="M2914" s="3" t="s">
        <v>438</v>
      </c>
      <c r="N2914" s="3" t="s">
        <v>437</v>
      </c>
      <c r="P2914" s="3" t="s">
        <v>1</v>
      </c>
      <c r="Q2914" s="2" t="s">
        <v>0</v>
      </c>
      <c r="R2914" s="2"/>
      <c r="S2914" s="2" t="str">
        <f>IF(P2914="심사불필요","-",VLOOKUP(K2914,'[1]자격증 backdata'!A:G,7,0))</f>
        <v>필수</v>
      </c>
      <c r="T2914" s="2" t="str">
        <f>IF(S2914="-","-",IF(COUNTIFS(B:B,B2914,S:S,"필수")&gt;0,"자격요건충족","확인필요"))</f>
        <v>자격요건충족</v>
      </c>
      <c r="U2914" s="2"/>
      <c r="W2914" s="2" t="str">
        <f>IF(Q2914="4급","심사불필요",VLOOKUP(K2914,'[1]자격증 backdata'!A:B,2,0))</f>
        <v>심사불필요</v>
      </c>
      <c r="X2914" s="3" t="str">
        <f>IF(R2914="A", MIN(20, SUMIFS(W:W, B:B, B2914, R:R, "A")),IF(R2914="B", MIN(30, SUMIFS(W:W, B:B, B2914, R:R, "B")),"비해당분야"))</f>
        <v>비해당분야</v>
      </c>
      <c r="Y2914" s="3" t="str">
        <f>IF(R2914="C",MIN(30,IF(COUNTIFS(B:B,B2914,W:W,"가1")=1,25,IF(COUNTIFS(B:B,B2914,W:W,"가1")&gt;=2,30,0))+IF(COUNTIFS(B:B,B2914,W:W,"나1")&gt;=4,30,IF(COUNTIFS(B:B,B2914,W:W,"나1")=3,26,IF(COUNTIFS(B:B,B2914,W:W,"나1")=2,22,IF(COUNTIFS(B:B,B2914,W:W,"나1")=1,18,0)))))+MIN(30,IF(COUNTIFS(B:B,B2914,W:W,"가2")=1,25,IF(COUNTIFS(B:B,B2914,W:W,"가2")&gt;=2,30,0))+IF(COUNTIFS(B:B,B2914,W:W,"나2")=3,30,IF(COUNTIFS(B:B,B2914,W:W,"나2")=2,25,IF(COUNTIFS(B:B,B2914,W:W,"나2")=1,20,0)))),"비해당분야")</f>
        <v>비해당분야</v>
      </c>
      <c r="Z2914" s="3" t="str">
        <f>IF(R2914="C",VLOOKUP(K2914,'[1]자격증 backdata'!A:F,6,0),"비해당분야")</f>
        <v>비해당분야</v>
      </c>
      <c r="AA2914" s="3" t="str">
        <f>IF(R2914="C",SUMIF(B:B,B2914,Z:Z),"비해당분야")</f>
        <v>비해당분야</v>
      </c>
      <c r="AB2914" s="3" t="str">
        <f>IF(R2914="C",SUM(Y2914,AA2914),"비해당분야")</f>
        <v>비해당분야</v>
      </c>
      <c r="AC2914" s="3" t="str">
        <f>IF(R2914="C",AB2914,X2914)</f>
        <v>비해당분야</v>
      </c>
      <c r="AD2914" s="3">
        <f>VLOOKUP(K2914,'[1]자격증 backdata'!A:D,4,0)</f>
        <v>0</v>
      </c>
      <c r="AE2914" s="3">
        <f>IF(_xlfn.MAXIFS(AD:AD,B:B,B2914)&gt;10,10,_xlfn.MAXIFS(AD:AD,B:B,B2914))</f>
        <v>5</v>
      </c>
      <c r="AG2914" s="2">
        <f>VLOOKUP(K2914,'[1]자격증 backdata'!A:C,3,0)</f>
        <v>0</v>
      </c>
      <c r="AH2914" s="2">
        <f>COUNTIFS($B:$B,$B2914,$AG:$AG,AH$1)</f>
        <v>0</v>
      </c>
      <c r="AI2914" s="2">
        <f>COUNTIFS($B:$B,$B2914,$AG:$AG,AI$1)</f>
        <v>0</v>
      </c>
      <c r="AJ2914" s="2">
        <f>COUNTIFS($B:$B,$B2914,$AG:$AG,AJ$1)</f>
        <v>0</v>
      </c>
      <c r="AK2914" s="2">
        <f>COUNTIFS($B:$B,$B2914,$AG:$AG,AK$1)</f>
        <v>0</v>
      </c>
      <c r="AL2914" s="2">
        <f>COUNTIFS($B:$B,$B2914,$AG:$AG,AL$1)</f>
        <v>0</v>
      </c>
      <c r="AM2914" s="2">
        <f>COUNTIFS($B:$B,$B2914,$AG:$AG,AM$1)</f>
        <v>0</v>
      </c>
      <c r="AN2914" s="2">
        <f>COUNTIFS($B:$B,$B2914,$AG:$AG,AN$1)</f>
        <v>0</v>
      </c>
      <c r="AO2914" s="2">
        <f>COUNTIFS($B:$B,$B2914,$AG:$AG,AO$1)</f>
        <v>0</v>
      </c>
      <c r="AP2914" s="2">
        <f>COUNTIFS($B:$B,$B2914,$AG:$AG,AP$1)</f>
        <v>0</v>
      </c>
      <c r="AQ2914" s="2">
        <f>COUNTIFS($B:$B,$B2914,$AG:$AG,AQ$1)</f>
        <v>0</v>
      </c>
      <c r="AR2914" s="2">
        <f>COUNTIFS($B:$B,$B2914,$AG:$AG,AR$1)</f>
        <v>0</v>
      </c>
      <c r="AS2914" s="2">
        <f>COUNTIFS($B:$B,$B2914,$AG:$AG,AS$1)</f>
        <v>0</v>
      </c>
      <c r="AT2914" s="2">
        <f>COUNTIFS($B:$B,$B2914,$AG:$AG,AT$1)</f>
        <v>0</v>
      </c>
      <c r="AU2914" s="2">
        <f>COUNTIFS($B:$B,$B2914,$AG:$AG,AU$1)</f>
        <v>0</v>
      </c>
    </row>
    <row r="2915" spans="1:47" ht="15" customHeight="1" x14ac:dyDescent="0.35">
      <c r="A2915" s="7">
        <f>IF(B2914=B2915,A2914,A2914+1)</f>
        <v>1034</v>
      </c>
      <c r="B2915" s="7" t="s">
        <v>435</v>
      </c>
      <c r="C2915" s="7" t="s">
        <v>434</v>
      </c>
      <c r="D2915" s="7" t="s">
        <v>10</v>
      </c>
      <c r="E2915" s="7" t="s">
        <v>9</v>
      </c>
      <c r="F2915" s="4" t="s">
        <v>7</v>
      </c>
      <c r="G2915" s="4" t="s">
        <v>7</v>
      </c>
      <c r="H2915" s="4" t="s">
        <v>8</v>
      </c>
      <c r="I2915" s="3">
        <v>2</v>
      </c>
      <c r="J2915" s="3" t="s">
        <v>38</v>
      </c>
      <c r="K2915" s="3" t="s">
        <v>37</v>
      </c>
      <c r="L2915" s="3" t="s">
        <v>36</v>
      </c>
      <c r="M2915" s="3" t="s">
        <v>436</v>
      </c>
      <c r="N2915" s="3" t="s">
        <v>340</v>
      </c>
      <c r="P2915" s="3" t="s">
        <v>1</v>
      </c>
      <c r="Q2915" s="2" t="s">
        <v>0</v>
      </c>
      <c r="R2915" s="2"/>
      <c r="S2915" s="2">
        <f>IF(P2915="심사불필요","-",VLOOKUP(K2915,'[1]자격증 backdata'!A:G,7,0))</f>
        <v>0</v>
      </c>
      <c r="T2915" s="2" t="str">
        <f>IF(S2915="-","-",IF(COUNTIFS(B:B,B2915,S:S,"필수")&gt;0,"자격요건충족","확인필요"))</f>
        <v>자격요건충족</v>
      </c>
      <c r="U2915" s="2"/>
      <c r="W2915" s="2" t="str">
        <f>IF(Q2915="4급","심사불필요",VLOOKUP(K2915,'[1]자격증 backdata'!A:B,2,0))</f>
        <v>심사불필요</v>
      </c>
      <c r="X2915" s="3" t="str">
        <f>IF(R2915="A", MIN(20, SUMIFS(W:W, B:B, B2915, R:R, "A")),IF(R2915="B", MIN(30, SUMIFS(W:W, B:B, B2915, R:R, "B")),"비해당분야"))</f>
        <v>비해당분야</v>
      </c>
      <c r="Y2915" s="3" t="str">
        <f>IF(R2915="C",MIN(30,IF(COUNTIFS(B:B,B2915,W:W,"가1")=1,25,IF(COUNTIFS(B:B,B2915,W:W,"가1")&gt;=2,30,0))+IF(COUNTIFS(B:B,B2915,W:W,"나1")&gt;=4,30,IF(COUNTIFS(B:B,B2915,W:W,"나1")=3,26,IF(COUNTIFS(B:B,B2915,W:W,"나1")=2,22,IF(COUNTIFS(B:B,B2915,W:W,"나1")=1,18,0)))))+MIN(30,IF(COUNTIFS(B:B,B2915,W:W,"가2")=1,25,IF(COUNTIFS(B:B,B2915,W:W,"가2")&gt;=2,30,0))+IF(COUNTIFS(B:B,B2915,W:W,"나2")=3,30,IF(COUNTIFS(B:B,B2915,W:W,"나2")=2,25,IF(COUNTIFS(B:B,B2915,W:W,"나2")=1,20,0)))),"비해당분야")</f>
        <v>비해당분야</v>
      </c>
      <c r="Z2915" s="3" t="str">
        <f>IF(R2915="C",VLOOKUP(K2915,'[1]자격증 backdata'!A:F,6,0),"비해당분야")</f>
        <v>비해당분야</v>
      </c>
      <c r="AA2915" s="3" t="str">
        <f>IF(R2915="C",SUMIF(B:B,B2915,Z:Z),"비해당분야")</f>
        <v>비해당분야</v>
      </c>
      <c r="AB2915" s="3" t="str">
        <f>IF(R2915="C",SUM(Y2915,AA2915),"비해당분야")</f>
        <v>비해당분야</v>
      </c>
      <c r="AC2915" s="3" t="str">
        <f>IF(R2915="C",AB2915,X2915)</f>
        <v>비해당분야</v>
      </c>
      <c r="AD2915" s="3">
        <f>VLOOKUP(K2915,'[1]자격증 backdata'!A:D,4,0)</f>
        <v>5</v>
      </c>
      <c r="AE2915" s="3">
        <f>IF(_xlfn.MAXIFS(AD:AD,B:B,B2915)&gt;10,10,_xlfn.MAXIFS(AD:AD,B:B,B2915))</f>
        <v>5</v>
      </c>
      <c r="AG2915" s="2">
        <f>VLOOKUP(K2915,'[1]자격증 backdata'!A:C,3,0)</f>
        <v>0</v>
      </c>
      <c r="AH2915" s="2">
        <f>COUNTIFS($B:$B,$B2915,$AG:$AG,AH$1)</f>
        <v>0</v>
      </c>
      <c r="AI2915" s="2">
        <f>COUNTIFS($B:$B,$B2915,$AG:$AG,AI$1)</f>
        <v>0</v>
      </c>
      <c r="AJ2915" s="2">
        <f>COUNTIFS($B:$B,$B2915,$AG:$AG,AJ$1)</f>
        <v>0</v>
      </c>
      <c r="AK2915" s="2">
        <f>COUNTIFS($B:$B,$B2915,$AG:$AG,AK$1)</f>
        <v>0</v>
      </c>
      <c r="AL2915" s="2">
        <f>COUNTIFS($B:$B,$B2915,$AG:$AG,AL$1)</f>
        <v>0</v>
      </c>
      <c r="AM2915" s="2">
        <f>COUNTIFS($B:$B,$B2915,$AG:$AG,AM$1)</f>
        <v>0</v>
      </c>
      <c r="AN2915" s="2">
        <f>COUNTIFS($B:$B,$B2915,$AG:$AG,AN$1)</f>
        <v>0</v>
      </c>
      <c r="AO2915" s="2">
        <f>COUNTIFS($B:$B,$B2915,$AG:$AG,AO$1)</f>
        <v>0</v>
      </c>
      <c r="AP2915" s="2">
        <f>COUNTIFS($B:$B,$B2915,$AG:$AG,AP$1)</f>
        <v>0</v>
      </c>
      <c r="AQ2915" s="2">
        <f>COUNTIFS($B:$B,$B2915,$AG:$AG,AQ$1)</f>
        <v>0</v>
      </c>
      <c r="AR2915" s="2">
        <f>COUNTIFS($B:$B,$B2915,$AG:$AG,AR$1)</f>
        <v>0</v>
      </c>
      <c r="AS2915" s="2">
        <f>COUNTIFS($B:$B,$B2915,$AG:$AG,AS$1)</f>
        <v>0</v>
      </c>
      <c r="AT2915" s="2">
        <f>COUNTIFS($B:$B,$B2915,$AG:$AG,AT$1)</f>
        <v>0</v>
      </c>
      <c r="AU2915" s="2">
        <f>COUNTIFS($B:$B,$B2915,$AG:$AG,AU$1)</f>
        <v>0</v>
      </c>
    </row>
    <row r="2916" spans="1:47" ht="15" customHeight="1" x14ac:dyDescent="0.35">
      <c r="A2916" s="7">
        <f>IF(B2915=B2916,A2915,A2915+1)</f>
        <v>1034</v>
      </c>
      <c r="B2916" s="7" t="s">
        <v>435</v>
      </c>
      <c r="C2916" s="7" t="s">
        <v>434</v>
      </c>
      <c r="D2916" s="7" t="s">
        <v>10</v>
      </c>
      <c r="E2916" s="7" t="s">
        <v>9</v>
      </c>
      <c r="F2916" s="4" t="s">
        <v>7</v>
      </c>
      <c r="G2916" s="4" t="s">
        <v>7</v>
      </c>
      <c r="H2916" s="4" t="s">
        <v>8</v>
      </c>
      <c r="I2916" s="3">
        <v>3</v>
      </c>
      <c r="J2916" s="3" t="s">
        <v>135</v>
      </c>
      <c r="K2916" s="3" t="s">
        <v>134</v>
      </c>
      <c r="L2916" s="3" t="s">
        <v>133</v>
      </c>
      <c r="M2916" s="3" t="s">
        <v>433</v>
      </c>
      <c r="N2916" s="3" t="s">
        <v>432</v>
      </c>
      <c r="P2916" s="3" t="s">
        <v>1</v>
      </c>
      <c r="Q2916" s="2" t="s">
        <v>0</v>
      </c>
      <c r="R2916" s="2"/>
      <c r="S2916" s="2">
        <f>IF(P2916="심사불필요","-",VLOOKUP(K2916,'[1]자격증 backdata'!A:G,7,0))</f>
        <v>0</v>
      </c>
      <c r="T2916" s="2" t="str">
        <f>IF(S2916="-","-",IF(COUNTIFS(B:B,B2916,S:S,"필수")&gt;0,"자격요건충족","확인필요"))</f>
        <v>자격요건충족</v>
      </c>
      <c r="U2916" s="2"/>
      <c r="W2916" s="2" t="str">
        <f>IF(Q2916="4급","심사불필요",VLOOKUP(K2916,'[1]자격증 backdata'!A:B,2,0))</f>
        <v>심사불필요</v>
      </c>
      <c r="X2916" s="3" t="str">
        <f>IF(R2916="A", MIN(20, SUMIFS(W:W, B:B, B2916, R:R, "A")),IF(R2916="B", MIN(30, SUMIFS(W:W, B:B, B2916, R:R, "B")),"비해당분야"))</f>
        <v>비해당분야</v>
      </c>
      <c r="Y2916" s="3" t="str">
        <f>IF(R2916="C",MIN(30,IF(COUNTIFS(B:B,B2916,W:W,"가1")=1,25,IF(COUNTIFS(B:B,B2916,W:W,"가1")&gt;=2,30,0))+IF(COUNTIFS(B:B,B2916,W:W,"나1")&gt;=4,30,IF(COUNTIFS(B:B,B2916,W:W,"나1")=3,26,IF(COUNTIFS(B:B,B2916,W:W,"나1")=2,22,IF(COUNTIFS(B:B,B2916,W:W,"나1")=1,18,0)))))+MIN(30,IF(COUNTIFS(B:B,B2916,W:W,"가2")=1,25,IF(COUNTIFS(B:B,B2916,W:W,"가2")&gt;=2,30,0))+IF(COUNTIFS(B:B,B2916,W:W,"나2")=3,30,IF(COUNTIFS(B:B,B2916,W:W,"나2")=2,25,IF(COUNTIFS(B:B,B2916,W:W,"나2")=1,20,0)))),"비해당분야")</f>
        <v>비해당분야</v>
      </c>
      <c r="Z2916" s="3" t="str">
        <f>IF(R2916="C",VLOOKUP(K2916,'[1]자격증 backdata'!A:F,6,0),"비해당분야")</f>
        <v>비해당분야</v>
      </c>
      <c r="AA2916" s="3" t="str">
        <f>IF(R2916="C",SUMIF(B:B,B2916,Z:Z),"비해당분야")</f>
        <v>비해당분야</v>
      </c>
      <c r="AB2916" s="3" t="str">
        <f>IF(R2916="C",SUM(Y2916,AA2916),"비해당분야")</f>
        <v>비해당분야</v>
      </c>
      <c r="AC2916" s="3" t="str">
        <f>IF(R2916="C",AB2916,X2916)</f>
        <v>비해당분야</v>
      </c>
      <c r="AD2916" s="3">
        <f>VLOOKUP(K2916,'[1]자격증 backdata'!A:D,4,0)</f>
        <v>0</v>
      </c>
      <c r="AE2916" s="3">
        <f>IF(_xlfn.MAXIFS(AD:AD,B:B,B2916)&gt;10,10,_xlfn.MAXIFS(AD:AD,B:B,B2916))</f>
        <v>5</v>
      </c>
      <c r="AG2916" s="2">
        <f>VLOOKUP(K2916,'[1]자격증 backdata'!A:C,3,0)</f>
        <v>0</v>
      </c>
      <c r="AH2916" s="2">
        <f>COUNTIFS($B:$B,$B2916,$AG:$AG,AH$1)</f>
        <v>0</v>
      </c>
      <c r="AI2916" s="2">
        <f>COUNTIFS($B:$B,$B2916,$AG:$AG,AI$1)</f>
        <v>0</v>
      </c>
      <c r="AJ2916" s="2">
        <f>COUNTIFS($B:$B,$B2916,$AG:$AG,AJ$1)</f>
        <v>0</v>
      </c>
      <c r="AK2916" s="2">
        <f>COUNTIFS($B:$B,$B2916,$AG:$AG,AK$1)</f>
        <v>0</v>
      </c>
      <c r="AL2916" s="2">
        <f>COUNTIFS($B:$B,$B2916,$AG:$AG,AL$1)</f>
        <v>0</v>
      </c>
      <c r="AM2916" s="2">
        <f>COUNTIFS($B:$B,$B2916,$AG:$AG,AM$1)</f>
        <v>0</v>
      </c>
      <c r="AN2916" s="2">
        <f>COUNTIFS($B:$B,$B2916,$AG:$AG,AN$1)</f>
        <v>0</v>
      </c>
      <c r="AO2916" s="2">
        <f>COUNTIFS($B:$B,$B2916,$AG:$AG,AO$1)</f>
        <v>0</v>
      </c>
      <c r="AP2916" s="2">
        <f>COUNTIFS($B:$B,$B2916,$AG:$AG,AP$1)</f>
        <v>0</v>
      </c>
      <c r="AQ2916" s="2">
        <f>COUNTIFS($B:$B,$B2916,$AG:$AG,AQ$1)</f>
        <v>0</v>
      </c>
      <c r="AR2916" s="2">
        <f>COUNTIFS($B:$B,$B2916,$AG:$AG,AR$1)</f>
        <v>0</v>
      </c>
      <c r="AS2916" s="2">
        <f>COUNTIFS($B:$B,$B2916,$AG:$AG,AS$1)</f>
        <v>0</v>
      </c>
      <c r="AT2916" s="2">
        <f>COUNTIFS($B:$B,$B2916,$AG:$AG,AT$1)</f>
        <v>0</v>
      </c>
      <c r="AU2916" s="2">
        <f>COUNTIFS($B:$B,$B2916,$AG:$AG,AU$1)</f>
        <v>0</v>
      </c>
    </row>
    <row r="2917" spans="1:47" ht="15" customHeight="1" x14ac:dyDescent="0.35">
      <c r="A2917" s="4">
        <f>IF(B2916=B2917,A2916,A2916+1)</f>
        <v>1035</v>
      </c>
      <c r="B2917" s="4" t="s">
        <v>425</v>
      </c>
      <c r="C2917" s="4" t="s">
        <v>424</v>
      </c>
      <c r="D2917" s="4" t="s">
        <v>10</v>
      </c>
      <c r="E2917" s="4" t="s">
        <v>9</v>
      </c>
      <c r="F2917" s="4" t="s">
        <v>8</v>
      </c>
      <c r="G2917" s="4" t="s">
        <v>7</v>
      </c>
      <c r="H2917" s="4" t="s">
        <v>7</v>
      </c>
      <c r="I2917" s="4">
        <v>1</v>
      </c>
      <c r="J2917" s="4" t="s">
        <v>6</v>
      </c>
      <c r="K2917" s="4" t="s">
        <v>5</v>
      </c>
      <c r="L2917" s="4" t="s">
        <v>4</v>
      </c>
      <c r="M2917" s="4" t="s">
        <v>431</v>
      </c>
      <c r="N2917" s="4" t="s">
        <v>372</v>
      </c>
      <c r="P2917" s="4" t="s">
        <v>1</v>
      </c>
      <c r="Q2917" s="5" t="s">
        <v>0</v>
      </c>
      <c r="R2917" s="5"/>
      <c r="S2917" s="5" t="str">
        <f>IF(P2917="심사불필요","-",VLOOKUP(K2917,'[1]자격증 backdata'!A:G,7,0))</f>
        <v>필수</v>
      </c>
      <c r="T2917" s="5" t="str">
        <f>IF(S2917="-","-",IF(COUNTIFS(B:B,B2917,S:S,"필수")&gt;0,"자격요건충족","확인필요"))</f>
        <v>자격요건충족</v>
      </c>
      <c r="U2917" s="5"/>
      <c r="W2917" s="5" t="str">
        <f>IF(Q2917="4급","심사불필요",VLOOKUP(K2917,'[1]자격증 backdata'!A:B,2,0))</f>
        <v>심사불필요</v>
      </c>
      <c r="X2917" s="4" t="str">
        <f>IF(R2917="A", MIN(20, SUMIFS(W:W, B:B, B2917, R:R, "A")),IF(R2917="B", MIN(30, SUMIFS(W:W, B:B, B2917, R:R, "B")),"비해당분야"))</f>
        <v>비해당분야</v>
      </c>
      <c r="Y2917" s="4" t="str">
        <f>IF(R2917="C",MIN(30,IF(COUNTIFS(B:B,B2917,W:W,"가1")=1,25,IF(COUNTIFS(B:B,B2917,W:W,"가1")&gt;=2,30,0))+IF(COUNTIFS(B:B,B2917,W:W,"나1")&gt;=4,30,IF(COUNTIFS(B:B,B2917,W:W,"나1")=3,26,IF(COUNTIFS(B:B,B2917,W:W,"나1")=2,22,IF(COUNTIFS(B:B,B2917,W:W,"나1")=1,18,0)))))+MIN(30,IF(COUNTIFS(B:B,B2917,W:W,"가2")=1,25,IF(COUNTIFS(B:B,B2917,W:W,"가2")&gt;=2,30,0))+IF(COUNTIFS(B:B,B2917,W:W,"나2")=3,30,IF(COUNTIFS(B:B,B2917,W:W,"나2")=2,25,IF(COUNTIFS(B:B,B2917,W:W,"나2")=1,20,0)))),"비해당분야")</f>
        <v>비해당분야</v>
      </c>
      <c r="Z2917" s="4" t="str">
        <f>IF(R2917="C",VLOOKUP(K2917,'[1]자격증 backdata'!A:F,6,0),"비해당분야")</f>
        <v>비해당분야</v>
      </c>
      <c r="AA2917" s="4" t="str">
        <f>IF(R2917="C",SUMIF(B:B,B2917,Z:Z),"비해당분야")</f>
        <v>비해당분야</v>
      </c>
      <c r="AB2917" s="4" t="str">
        <f>IF(R2917="C",SUM(Y2917,AA2917),"비해당분야")</f>
        <v>비해당분야</v>
      </c>
      <c r="AC2917" s="4" t="str">
        <f>IF(R2917="C",AB2917,X2917)</f>
        <v>비해당분야</v>
      </c>
      <c r="AD2917" s="4">
        <f>VLOOKUP(K2917,'[1]자격증 backdata'!A:D,4,0)</f>
        <v>0</v>
      </c>
      <c r="AE2917" s="4">
        <f>IF(_xlfn.MAXIFS(AD:AD,B:B,B2917)&gt;10,10,_xlfn.MAXIFS(AD:AD,B:B,B2917))</f>
        <v>5</v>
      </c>
      <c r="AG2917" s="5">
        <f>VLOOKUP(K2917,'[1]자격증 backdata'!A:C,3,0)</f>
        <v>0</v>
      </c>
      <c r="AH2917" s="5">
        <f>COUNTIFS($B:$B,$B2917,$AG:$AG,AH$1)</f>
        <v>0</v>
      </c>
      <c r="AI2917" s="5">
        <f>COUNTIFS($B:$B,$B2917,$AG:$AG,AI$1)</f>
        <v>0</v>
      </c>
      <c r="AJ2917" s="5">
        <f>COUNTIFS($B:$B,$B2917,$AG:$AG,AJ$1)</f>
        <v>0</v>
      </c>
      <c r="AK2917" s="5">
        <f>COUNTIFS($B:$B,$B2917,$AG:$AG,AK$1)</f>
        <v>0</v>
      </c>
      <c r="AL2917" s="5">
        <f>COUNTIFS($B:$B,$B2917,$AG:$AG,AL$1)</f>
        <v>0</v>
      </c>
      <c r="AM2917" s="5">
        <f>COUNTIFS($B:$B,$B2917,$AG:$AG,AM$1)</f>
        <v>0</v>
      </c>
      <c r="AN2917" s="5">
        <f>COUNTIFS($B:$B,$B2917,$AG:$AG,AN$1)</f>
        <v>0</v>
      </c>
      <c r="AO2917" s="5">
        <f>COUNTIFS($B:$B,$B2917,$AG:$AG,AO$1)</f>
        <v>0</v>
      </c>
      <c r="AP2917" s="5">
        <f>COUNTIFS($B:$B,$B2917,$AG:$AG,AP$1)</f>
        <v>0</v>
      </c>
      <c r="AQ2917" s="5">
        <f>COUNTIFS($B:$B,$B2917,$AG:$AG,AQ$1)</f>
        <v>0</v>
      </c>
      <c r="AR2917" s="5">
        <f>COUNTIFS($B:$B,$B2917,$AG:$AG,AR$1)</f>
        <v>0</v>
      </c>
      <c r="AS2917" s="5">
        <f>COUNTIFS($B:$B,$B2917,$AG:$AG,AS$1)</f>
        <v>0</v>
      </c>
      <c r="AT2917" s="5">
        <f>COUNTIFS($B:$B,$B2917,$AG:$AG,AT$1)</f>
        <v>0</v>
      </c>
      <c r="AU2917" s="5">
        <f>COUNTIFS($B:$B,$B2917,$AG:$AG,AU$1)</f>
        <v>0</v>
      </c>
    </row>
    <row r="2918" spans="1:47" ht="15" customHeight="1" x14ac:dyDescent="0.35">
      <c r="A2918" s="6">
        <f>IF(B2917=B2918,A2917,A2917+1)</f>
        <v>1035</v>
      </c>
      <c r="B2918" s="6" t="s">
        <v>425</v>
      </c>
      <c r="C2918" s="6" t="s">
        <v>424</v>
      </c>
      <c r="D2918" s="6" t="s">
        <v>10</v>
      </c>
      <c r="E2918" s="6" t="s">
        <v>9</v>
      </c>
      <c r="F2918" s="4" t="s">
        <v>7</v>
      </c>
      <c r="G2918" s="4" t="s">
        <v>7</v>
      </c>
      <c r="H2918" s="4" t="s">
        <v>8</v>
      </c>
      <c r="I2918" s="4">
        <v>2</v>
      </c>
      <c r="J2918" s="4" t="s">
        <v>430</v>
      </c>
      <c r="K2918" s="4" t="s">
        <v>429</v>
      </c>
      <c r="L2918" s="4" t="s">
        <v>428</v>
      </c>
      <c r="M2918" s="4" t="s">
        <v>427</v>
      </c>
      <c r="N2918" s="4" t="s">
        <v>426</v>
      </c>
      <c r="P2918" s="4" t="s">
        <v>1</v>
      </c>
      <c r="Q2918" s="5" t="s">
        <v>0</v>
      </c>
      <c r="R2918" s="5"/>
      <c r="S2918" s="5">
        <f>IF(P2918="심사불필요","-",VLOOKUP(K2918,'[1]자격증 backdata'!A:G,7,0))</f>
        <v>0</v>
      </c>
      <c r="T2918" s="5" t="str">
        <f>IF(S2918="-","-",IF(COUNTIFS(B:B,B2918,S:S,"필수")&gt;0,"자격요건충족","확인필요"))</f>
        <v>자격요건충족</v>
      </c>
      <c r="U2918" s="5"/>
      <c r="W2918" s="5" t="str">
        <f>IF(Q2918="4급","심사불필요",VLOOKUP(K2918,'[1]자격증 backdata'!A:B,2,0))</f>
        <v>심사불필요</v>
      </c>
      <c r="X2918" s="4" t="str">
        <f>IF(R2918="A", MIN(20, SUMIFS(W:W, B:B, B2918, R:R, "A")),IF(R2918="B", MIN(30, SUMIFS(W:W, B:B, B2918, R:R, "B")),"비해당분야"))</f>
        <v>비해당분야</v>
      </c>
      <c r="Y2918" s="4" t="str">
        <f>IF(R2918="C",MIN(30,IF(COUNTIFS(B:B,B2918,W:W,"가1")=1,25,IF(COUNTIFS(B:B,B2918,W:W,"가1")&gt;=2,30,0))+IF(COUNTIFS(B:B,B2918,W:W,"나1")&gt;=4,30,IF(COUNTIFS(B:B,B2918,W:W,"나1")=3,26,IF(COUNTIFS(B:B,B2918,W:W,"나1")=2,22,IF(COUNTIFS(B:B,B2918,W:W,"나1")=1,18,0)))))+MIN(30,IF(COUNTIFS(B:B,B2918,W:W,"가2")=1,25,IF(COUNTIFS(B:B,B2918,W:W,"가2")&gt;=2,30,0))+IF(COUNTIFS(B:B,B2918,W:W,"나2")=3,30,IF(COUNTIFS(B:B,B2918,W:W,"나2")=2,25,IF(COUNTIFS(B:B,B2918,W:W,"나2")=1,20,0)))),"비해당분야")</f>
        <v>비해당분야</v>
      </c>
      <c r="Z2918" s="4" t="str">
        <f>IF(R2918="C",VLOOKUP(K2918,'[1]자격증 backdata'!A:F,6,0),"비해당분야")</f>
        <v>비해당분야</v>
      </c>
      <c r="AA2918" s="4" t="str">
        <f>IF(R2918="C",SUMIF(B:B,B2918,Z:Z),"비해당분야")</f>
        <v>비해당분야</v>
      </c>
      <c r="AB2918" s="4" t="str">
        <f>IF(R2918="C",SUM(Y2918,AA2918),"비해당분야")</f>
        <v>비해당분야</v>
      </c>
      <c r="AC2918" s="4" t="str">
        <f>IF(R2918="C",AB2918,X2918)</f>
        <v>비해당분야</v>
      </c>
      <c r="AD2918" s="4">
        <f>VLOOKUP(K2918,'[1]자격증 backdata'!A:D,4,0)</f>
        <v>0</v>
      </c>
      <c r="AE2918" s="4">
        <f>IF(_xlfn.MAXIFS(AD:AD,B:B,B2918)&gt;10,10,_xlfn.MAXIFS(AD:AD,B:B,B2918))</f>
        <v>5</v>
      </c>
      <c r="AG2918" s="5">
        <f>VLOOKUP(K2918,'[1]자격증 backdata'!A:C,3,0)</f>
        <v>0</v>
      </c>
      <c r="AH2918" s="5">
        <f>COUNTIFS($B:$B,$B2918,$AG:$AG,AH$1)</f>
        <v>0</v>
      </c>
      <c r="AI2918" s="5">
        <f>COUNTIFS($B:$B,$B2918,$AG:$AG,AI$1)</f>
        <v>0</v>
      </c>
      <c r="AJ2918" s="5">
        <f>COUNTIFS($B:$B,$B2918,$AG:$AG,AJ$1)</f>
        <v>0</v>
      </c>
      <c r="AK2918" s="5">
        <f>COUNTIFS($B:$B,$B2918,$AG:$AG,AK$1)</f>
        <v>0</v>
      </c>
      <c r="AL2918" s="5">
        <f>COUNTIFS($B:$B,$B2918,$AG:$AG,AL$1)</f>
        <v>0</v>
      </c>
      <c r="AM2918" s="5">
        <f>COUNTIFS($B:$B,$B2918,$AG:$AG,AM$1)</f>
        <v>0</v>
      </c>
      <c r="AN2918" s="5">
        <f>COUNTIFS($B:$B,$B2918,$AG:$AG,AN$1)</f>
        <v>0</v>
      </c>
      <c r="AO2918" s="5">
        <f>COUNTIFS($B:$B,$B2918,$AG:$AG,AO$1)</f>
        <v>0</v>
      </c>
      <c r="AP2918" s="5">
        <f>COUNTIFS($B:$B,$B2918,$AG:$AG,AP$1)</f>
        <v>0</v>
      </c>
      <c r="AQ2918" s="5">
        <f>COUNTIFS($B:$B,$B2918,$AG:$AG,AQ$1)</f>
        <v>0</v>
      </c>
      <c r="AR2918" s="5">
        <f>COUNTIFS($B:$B,$B2918,$AG:$AG,AR$1)</f>
        <v>0</v>
      </c>
      <c r="AS2918" s="5">
        <f>COUNTIFS($B:$B,$B2918,$AG:$AG,AS$1)</f>
        <v>0</v>
      </c>
      <c r="AT2918" s="5">
        <f>COUNTIFS($B:$B,$B2918,$AG:$AG,AT$1)</f>
        <v>0</v>
      </c>
      <c r="AU2918" s="5">
        <f>COUNTIFS($B:$B,$B2918,$AG:$AG,AU$1)</f>
        <v>0</v>
      </c>
    </row>
    <row r="2919" spans="1:47" ht="15" customHeight="1" x14ac:dyDescent="0.35">
      <c r="A2919" s="6">
        <f>IF(B2918=B2919,A2918,A2918+1)</f>
        <v>1035</v>
      </c>
      <c r="B2919" s="6" t="s">
        <v>425</v>
      </c>
      <c r="C2919" s="6" t="s">
        <v>424</v>
      </c>
      <c r="D2919" s="6" t="s">
        <v>10</v>
      </c>
      <c r="E2919" s="6" t="s">
        <v>9</v>
      </c>
      <c r="F2919" s="4" t="s">
        <v>7</v>
      </c>
      <c r="G2919" s="4" t="s">
        <v>7</v>
      </c>
      <c r="H2919" s="4" t="s">
        <v>8</v>
      </c>
      <c r="I2919" s="4">
        <v>3</v>
      </c>
      <c r="J2919" s="4" t="s">
        <v>69</v>
      </c>
      <c r="K2919" s="4" t="s">
        <v>68</v>
      </c>
      <c r="L2919" s="4" t="s">
        <v>36</v>
      </c>
      <c r="M2919" s="4" t="s">
        <v>423</v>
      </c>
      <c r="N2919" s="4" t="s">
        <v>422</v>
      </c>
      <c r="P2919" s="4" t="s">
        <v>1</v>
      </c>
      <c r="Q2919" s="5" t="s">
        <v>0</v>
      </c>
      <c r="R2919" s="5"/>
      <c r="S2919" s="5">
        <f>IF(P2919="심사불필요","-",VLOOKUP(K2919,'[1]자격증 backdata'!A:G,7,0))</f>
        <v>0</v>
      </c>
      <c r="T2919" s="5" t="str">
        <f>IF(S2919="-","-",IF(COUNTIFS(B:B,B2919,S:S,"필수")&gt;0,"자격요건충족","확인필요"))</f>
        <v>자격요건충족</v>
      </c>
      <c r="U2919" s="5"/>
      <c r="W2919" s="5" t="str">
        <f>IF(Q2919="4급","심사불필요",VLOOKUP(K2919,'[1]자격증 backdata'!A:B,2,0))</f>
        <v>심사불필요</v>
      </c>
      <c r="X2919" s="4" t="str">
        <f>IF(R2919="A", MIN(20, SUMIFS(W:W, B:B, B2919, R:R, "A")),IF(R2919="B", MIN(30, SUMIFS(W:W, B:B, B2919, R:R, "B")),"비해당분야"))</f>
        <v>비해당분야</v>
      </c>
      <c r="Y2919" s="4" t="str">
        <f>IF(R2919="C",MIN(30,IF(COUNTIFS(B:B,B2919,W:W,"가1")=1,25,IF(COUNTIFS(B:B,B2919,W:W,"가1")&gt;=2,30,0))+IF(COUNTIFS(B:B,B2919,W:W,"나1")&gt;=4,30,IF(COUNTIFS(B:B,B2919,W:W,"나1")=3,26,IF(COUNTIFS(B:B,B2919,W:W,"나1")=2,22,IF(COUNTIFS(B:B,B2919,W:W,"나1")=1,18,0)))))+MIN(30,IF(COUNTIFS(B:B,B2919,W:W,"가2")=1,25,IF(COUNTIFS(B:B,B2919,W:W,"가2")&gt;=2,30,0))+IF(COUNTIFS(B:B,B2919,W:W,"나2")=3,30,IF(COUNTIFS(B:B,B2919,W:W,"나2")=2,25,IF(COUNTIFS(B:B,B2919,W:W,"나2")=1,20,0)))),"비해당분야")</f>
        <v>비해당분야</v>
      </c>
      <c r="Z2919" s="4" t="str">
        <f>IF(R2919="C",VLOOKUP(K2919,'[1]자격증 backdata'!A:F,6,0),"비해당분야")</f>
        <v>비해당분야</v>
      </c>
      <c r="AA2919" s="4" t="str">
        <f>IF(R2919="C",SUMIF(B:B,B2919,Z:Z),"비해당분야")</f>
        <v>비해당분야</v>
      </c>
      <c r="AB2919" s="4" t="str">
        <f>IF(R2919="C",SUM(Y2919,AA2919),"비해당분야")</f>
        <v>비해당분야</v>
      </c>
      <c r="AC2919" s="4" t="str">
        <f>IF(R2919="C",AB2919,X2919)</f>
        <v>비해당분야</v>
      </c>
      <c r="AD2919" s="4">
        <f>VLOOKUP(K2919,'[1]자격증 backdata'!A:D,4,0)</f>
        <v>5</v>
      </c>
      <c r="AE2919" s="4">
        <f>IF(_xlfn.MAXIFS(AD:AD,B:B,B2919)&gt;10,10,_xlfn.MAXIFS(AD:AD,B:B,B2919))</f>
        <v>5</v>
      </c>
      <c r="AG2919" s="5">
        <f>VLOOKUP(K2919,'[1]자격증 backdata'!A:C,3,0)</f>
        <v>0</v>
      </c>
      <c r="AH2919" s="5">
        <f>COUNTIFS($B:$B,$B2919,$AG:$AG,AH$1)</f>
        <v>0</v>
      </c>
      <c r="AI2919" s="5">
        <f>COUNTIFS($B:$B,$B2919,$AG:$AG,AI$1)</f>
        <v>0</v>
      </c>
      <c r="AJ2919" s="5">
        <f>COUNTIFS($B:$B,$B2919,$AG:$AG,AJ$1)</f>
        <v>0</v>
      </c>
      <c r="AK2919" s="5">
        <f>COUNTIFS($B:$B,$B2919,$AG:$AG,AK$1)</f>
        <v>0</v>
      </c>
      <c r="AL2919" s="5">
        <f>COUNTIFS($B:$B,$B2919,$AG:$AG,AL$1)</f>
        <v>0</v>
      </c>
      <c r="AM2919" s="5">
        <f>COUNTIFS($B:$B,$B2919,$AG:$AG,AM$1)</f>
        <v>0</v>
      </c>
      <c r="AN2919" s="5">
        <f>COUNTIFS($B:$B,$B2919,$AG:$AG,AN$1)</f>
        <v>0</v>
      </c>
      <c r="AO2919" s="5">
        <f>COUNTIFS($B:$B,$B2919,$AG:$AG,AO$1)</f>
        <v>0</v>
      </c>
      <c r="AP2919" s="5">
        <f>COUNTIFS($B:$B,$B2919,$AG:$AG,AP$1)</f>
        <v>0</v>
      </c>
      <c r="AQ2919" s="5">
        <f>COUNTIFS($B:$B,$B2919,$AG:$AG,AQ$1)</f>
        <v>0</v>
      </c>
      <c r="AR2919" s="5">
        <f>COUNTIFS($B:$B,$B2919,$AG:$AG,AR$1)</f>
        <v>0</v>
      </c>
      <c r="AS2919" s="5">
        <f>COUNTIFS($B:$B,$B2919,$AG:$AG,AS$1)</f>
        <v>0</v>
      </c>
      <c r="AT2919" s="5">
        <f>COUNTIFS($B:$B,$B2919,$AG:$AG,AT$1)</f>
        <v>0</v>
      </c>
      <c r="AU2919" s="5">
        <f>COUNTIFS($B:$B,$B2919,$AG:$AG,AU$1)</f>
        <v>0</v>
      </c>
    </row>
    <row r="2920" spans="1:47" ht="15" customHeight="1" x14ac:dyDescent="0.35">
      <c r="A2920" s="3">
        <f>IF(B2919=B2920,A2919,A2919+1)</f>
        <v>1036</v>
      </c>
      <c r="B2920" s="3" t="s">
        <v>419</v>
      </c>
      <c r="C2920" s="3" t="s">
        <v>418</v>
      </c>
      <c r="D2920" s="3" t="s">
        <v>10</v>
      </c>
      <c r="E2920" s="3" t="s">
        <v>9</v>
      </c>
      <c r="F2920" s="4" t="s">
        <v>8</v>
      </c>
      <c r="G2920" s="4" t="s">
        <v>7</v>
      </c>
      <c r="H2920" s="4" t="s">
        <v>7</v>
      </c>
      <c r="I2920" s="3">
        <v>1</v>
      </c>
      <c r="J2920" s="3" t="s">
        <v>6</v>
      </c>
      <c r="K2920" s="3" t="s">
        <v>5</v>
      </c>
      <c r="L2920" s="3" t="s">
        <v>4</v>
      </c>
      <c r="M2920" s="3" t="s">
        <v>421</v>
      </c>
      <c r="N2920" s="3" t="s">
        <v>376</v>
      </c>
      <c r="P2920" s="3" t="s">
        <v>1</v>
      </c>
      <c r="Q2920" s="2" t="s">
        <v>0</v>
      </c>
      <c r="R2920" s="2"/>
      <c r="S2920" s="2" t="str">
        <f>IF(P2920="심사불필요","-",VLOOKUP(K2920,'[1]자격증 backdata'!A:G,7,0))</f>
        <v>필수</v>
      </c>
      <c r="T2920" s="2" t="str">
        <f>IF(S2920="-","-",IF(COUNTIFS(B:B,B2920,S:S,"필수")&gt;0,"자격요건충족","확인필요"))</f>
        <v>자격요건충족</v>
      </c>
      <c r="U2920" s="2"/>
      <c r="W2920" s="2" t="str">
        <f>IF(Q2920="4급","심사불필요",VLOOKUP(K2920,'[1]자격증 backdata'!A:B,2,0))</f>
        <v>심사불필요</v>
      </c>
      <c r="X2920" s="3" t="str">
        <f>IF(R2920="A", MIN(20, SUMIFS(W:W, B:B, B2920, R:R, "A")),IF(R2920="B", MIN(30, SUMIFS(W:W, B:B, B2920, R:R, "B")),"비해당분야"))</f>
        <v>비해당분야</v>
      </c>
      <c r="Y2920" s="3" t="str">
        <f>IF(R2920="C",MIN(30,IF(COUNTIFS(B:B,B2920,W:W,"가1")=1,25,IF(COUNTIFS(B:B,B2920,W:W,"가1")&gt;=2,30,0))+IF(COUNTIFS(B:B,B2920,W:W,"나1")&gt;=4,30,IF(COUNTIFS(B:B,B2920,W:W,"나1")=3,26,IF(COUNTIFS(B:B,B2920,W:W,"나1")=2,22,IF(COUNTIFS(B:B,B2920,W:W,"나1")=1,18,0)))))+MIN(30,IF(COUNTIFS(B:B,B2920,W:W,"가2")=1,25,IF(COUNTIFS(B:B,B2920,W:W,"가2")&gt;=2,30,0))+IF(COUNTIFS(B:B,B2920,W:W,"나2")=3,30,IF(COUNTIFS(B:B,B2920,W:W,"나2")=2,25,IF(COUNTIFS(B:B,B2920,W:W,"나2")=1,20,0)))),"비해당분야")</f>
        <v>비해당분야</v>
      </c>
      <c r="Z2920" s="3" t="str">
        <f>IF(R2920="C",VLOOKUP(K2920,'[1]자격증 backdata'!A:F,6,0),"비해당분야")</f>
        <v>비해당분야</v>
      </c>
      <c r="AA2920" s="3" t="str">
        <f>IF(R2920="C",SUMIF(B:B,B2920,Z:Z),"비해당분야")</f>
        <v>비해당분야</v>
      </c>
      <c r="AB2920" s="3" t="str">
        <f>IF(R2920="C",SUM(Y2920,AA2920),"비해당분야")</f>
        <v>비해당분야</v>
      </c>
      <c r="AC2920" s="3" t="str">
        <f>IF(R2920="C",AB2920,X2920)</f>
        <v>비해당분야</v>
      </c>
      <c r="AD2920" s="3">
        <f>VLOOKUP(K2920,'[1]자격증 backdata'!A:D,4,0)</f>
        <v>0</v>
      </c>
      <c r="AE2920" s="3">
        <f>IF(_xlfn.MAXIFS(AD:AD,B:B,B2920)&gt;10,10,_xlfn.MAXIFS(AD:AD,B:B,B2920))</f>
        <v>5</v>
      </c>
      <c r="AG2920" s="2">
        <f>VLOOKUP(K2920,'[1]자격증 backdata'!A:C,3,0)</f>
        <v>0</v>
      </c>
      <c r="AH2920" s="2">
        <f>COUNTIFS($B:$B,$B2920,$AG:$AG,AH$1)</f>
        <v>0</v>
      </c>
      <c r="AI2920" s="2">
        <f>COUNTIFS($B:$B,$B2920,$AG:$AG,AI$1)</f>
        <v>0</v>
      </c>
      <c r="AJ2920" s="2">
        <f>COUNTIFS($B:$B,$B2920,$AG:$AG,AJ$1)</f>
        <v>0</v>
      </c>
      <c r="AK2920" s="2">
        <f>COUNTIFS($B:$B,$B2920,$AG:$AG,AK$1)</f>
        <v>0</v>
      </c>
      <c r="AL2920" s="2">
        <f>COUNTIFS($B:$B,$B2920,$AG:$AG,AL$1)</f>
        <v>0</v>
      </c>
      <c r="AM2920" s="2">
        <f>COUNTIFS($B:$B,$B2920,$AG:$AG,AM$1)</f>
        <v>0</v>
      </c>
      <c r="AN2920" s="2">
        <f>COUNTIFS($B:$B,$B2920,$AG:$AG,AN$1)</f>
        <v>0</v>
      </c>
      <c r="AO2920" s="2">
        <f>COUNTIFS($B:$B,$B2920,$AG:$AG,AO$1)</f>
        <v>0</v>
      </c>
      <c r="AP2920" s="2">
        <f>COUNTIFS($B:$B,$B2920,$AG:$AG,AP$1)</f>
        <v>0</v>
      </c>
      <c r="AQ2920" s="2">
        <f>COUNTIFS($B:$B,$B2920,$AG:$AG,AQ$1)</f>
        <v>0</v>
      </c>
      <c r="AR2920" s="2">
        <f>COUNTIFS($B:$B,$B2920,$AG:$AG,AR$1)</f>
        <v>0</v>
      </c>
      <c r="AS2920" s="2">
        <f>COUNTIFS($B:$B,$B2920,$AG:$AG,AS$1)</f>
        <v>0</v>
      </c>
      <c r="AT2920" s="2">
        <f>COUNTIFS($B:$B,$B2920,$AG:$AG,AT$1)</f>
        <v>0</v>
      </c>
      <c r="AU2920" s="2">
        <f>COUNTIFS($B:$B,$B2920,$AG:$AG,AU$1)</f>
        <v>0</v>
      </c>
    </row>
    <row r="2921" spans="1:47" ht="15" customHeight="1" x14ac:dyDescent="0.35">
      <c r="A2921" s="7">
        <f>IF(B2920=B2921,A2920,A2920+1)</f>
        <v>1036</v>
      </c>
      <c r="B2921" s="7" t="s">
        <v>419</v>
      </c>
      <c r="C2921" s="7" t="s">
        <v>418</v>
      </c>
      <c r="D2921" s="7" t="s">
        <v>10</v>
      </c>
      <c r="E2921" s="7" t="s">
        <v>9</v>
      </c>
      <c r="F2921" s="4" t="s">
        <v>7</v>
      </c>
      <c r="G2921" s="4" t="s">
        <v>7</v>
      </c>
      <c r="H2921" s="4" t="s">
        <v>8</v>
      </c>
      <c r="I2921" s="3">
        <v>2</v>
      </c>
      <c r="J2921" s="3" t="s">
        <v>69</v>
      </c>
      <c r="K2921" s="3" t="s">
        <v>68</v>
      </c>
      <c r="L2921" s="3" t="s">
        <v>36</v>
      </c>
      <c r="M2921" s="3" t="s">
        <v>420</v>
      </c>
      <c r="N2921" s="3" t="s">
        <v>90</v>
      </c>
      <c r="P2921" s="3" t="s">
        <v>1</v>
      </c>
      <c r="Q2921" s="2" t="s">
        <v>0</v>
      </c>
      <c r="R2921" s="2"/>
      <c r="S2921" s="2">
        <f>IF(P2921="심사불필요","-",VLOOKUP(K2921,'[1]자격증 backdata'!A:G,7,0))</f>
        <v>0</v>
      </c>
      <c r="T2921" s="2" t="str">
        <f>IF(S2921="-","-",IF(COUNTIFS(B:B,B2921,S:S,"필수")&gt;0,"자격요건충족","확인필요"))</f>
        <v>자격요건충족</v>
      </c>
      <c r="U2921" s="2"/>
      <c r="W2921" s="2" t="str">
        <f>IF(Q2921="4급","심사불필요",VLOOKUP(K2921,'[1]자격증 backdata'!A:B,2,0))</f>
        <v>심사불필요</v>
      </c>
      <c r="X2921" s="3" t="str">
        <f>IF(R2921="A", MIN(20, SUMIFS(W:W, B:B, B2921, R:R, "A")),IF(R2921="B", MIN(30, SUMIFS(W:W, B:B, B2921, R:R, "B")),"비해당분야"))</f>
        <v>비해당분야</v>
      </c>
      <c r="Y2921" s="3" t="str">
        <f>IF(R2921="C",MIN(30,IF(COUNTIFS(B:B,B2921,W:W,"가1")=1,25,IF(COUNTIFS(B:B,B2921,W:W,"가1")&gt;=2,30,0))+IF(COUNTIFS(B:B,B2921,W:W,"나1")&gt;=4,30,IF(COUNTIFS(B:B,B2921,W:W,"나1")=3,26,IF(COUNTIFS(B:B,B2921,W:W,"나1")=2,22,IF(COUNTIFS(B:B,B2921,W:W,"나1")=1,18,0)))))+MIN(30,IF(COUNTIFS(B:B,B2921,W:W,"가2")=1,25,IF(COUNTIFS(B:B,B2921,W:W,"가2")&gt;=2,30,0))+IF(COUNTIFS(B:B,B2921,W:W,"나2")=3,30,IF(COUNTIFS(B:B,B2921,W:W,"나2")=2,25,IF(COUNTIFS(B:B,B2921,W:W,"나2")=1,20,0)))),"비해당분야")</f>
        <v>비해당분야</v>
      </c>
      <c r="Z2921" s="3" t="str">
        <f>IF(R2921="C",VLOOKUP(K2921,'[1]자격증 backdata'!A:F,6,0),"비해당분야")</f>
        <v>비해당분야</v>
      </c>
      <c r="AA2921" s="3" t="str">
        <f>IF(R2921="C",SUMIF(B:B,B2921,Z:Z),"비해당분야")</f>
        <v>비해당분야</v>
      </c>
      <c r="AB2921" s="3" t="str">
        <f>IF(R2921="C",SUM(Y2921,AA2921),"비해당분야")</f>
        <v>비해당분야</v>
      </c>
      <c r="AC2921" s="3" t="str">
        <f>IF(R2921="C",AB2921,X2921)</f>
        <v>비해당분야</v>
      </c>
      <c r="AD2921" s="3">
        <f>VLOOKUP(K2921,'[1]자격증 backdata'!A:D,4,0)</f>
        <v>5</v>
      </c>
      <c r="AE2921" s="3">
        <f>IF(_xlfn.MAXIFS(AD:AD,B:B,B2921)&gt;10,10,_xlfn.MAXIFS(AD:AD,B:B,B2921))</f>
        <v>5</v>
      </c>
      <c r="AG2921" s="2">
        <f>VLOOKUP(K2921,'[1]자격증 backdata'!A:C,3,0)</f>
        <v>0</v>
      </c>
      <c r="AH2921" s="2">
        <f>COUNTIFS($B:$B,$B2921,$AG:$AG,AH$1)</f>
        <v>0</v>
      </c>
      <c r="AI2921" s="2">
        <f>COUNTIFS($B:$B,$B2921,$AG:$AG,AI$1)</f>
        <v>0</v>
      </c>
      <c r="AJ2921" s="2">
        <f>COUNTIFS($B:$B,$B2921,$AG:$AG,AJ$1)</f>
        <v>0</v>
      </c>
      <c r="AK2921" s="2">
        <f>COUNTIFS($B:$B,$B2921,$AG:$AG,AK$1)</f>
        <v>0</v>
      </c>
      <c r="AL2921" s="2">
        <f>COUNTIFS($B:$B,$B2921,$AG:$AG,AL$1)</f>
        <v>0</v>
      </c>
      <c r="AM2921" s="2">
        <f>COUNTIFS($B:$B,$B2921,$AG:$AG,AM$1)</f>
        <v>0</v>
      </c>
      <c r="AN2921" s="2">
        <f>COUNTIFS($B:$B,$B2921,$AG:$AG,AN$1)</f>
        <v>0</v>
      </c>
      <c r="AO2921" s="2">
        <f>COUNTIFS($B:$B,$B2921,$AG:$AG,AO$1)</f>
        <v>0</v>
      </c>
      <c r="AP2921" s="2">
        <f>COUNTIFS($B:$B,$B2921,$AG:$AG,AP$1)</f>
        <v>0</v>
      </c>
      <c r="AQ2921" s="2">
        <f>COUNTIFS($B:$B,$B2921,$AG:$AG,AQ$1)</f>
        <v>0</v>
      </c>
      <c r="AR2921" s="2">
        <f>COUNTIFS($B:$B,$B2921,$AG:$AG,AR$1)</f>
        <v>0</v>
      </c>
      <c r="AS2921" s="2">
        <f>COUNTIFS($B:$B,$B2921,$AG:$AG,AS$1)</f>
        <v>0</v>
      </c>
      <c r="AT2921" s="2">
        <f>COUNTIFS($B:$B,$B2921,$AG:$AG,AT$1)</f>
        <v>0</v>
      </c>
      <c r="AU2921" s="2">
        <f>COUNTIFS($B:$B,$B2921,$AG:$AG,AU$1)</f>
        <v>0</v>
      </c>
    </row>
    <row r="2922" spans="1:47" ht="15" customHeight="1" x14ac:dyDescent="0.35">
      <c r="A2922" s="7">
        <f>IF(B2921=B2922,A2921,A2921+1)</f>
        <v>1036</v>
      </c>
      <c r="B2922" s="7" t="s">
        <v>419</v>
      </c>
      <c r="C2922" s="7" t="s">
        <v>418</v>
      </c>
      <c r="D2922" s="7" t="s">
        <v>10</v>
      </c>
      <c r="E2922" s="7" t="s">
        <v>9</v>
      </c>
      <c r="F2922" s="4" t="s">
        <v>7</v>
      </c>
      <c r="G2922" s="4" t="s">
        <v>7</v>
      </c>
      <c r="H2922" s="4" t="s">
        <v>8</v>
      </c>
      <c r="I2922" s="3">
        <v>3</v>
      </c>
      <c r="J2922" s="3" t="s">
        <v>106</v>
      </c>
      <c r="K2922" s="3" t="s">
        <v>105</v>
      </c>
      <c r="L2922" s="3" t="s">
        <v>55</v>
      </c>
      <c r="M2922" s="3" t="s">
        <v>417</v>
      </c>
      <c r="N2922" s="3" t="s">
        <v>416</v>
      </c>
      <c r="P2922" s="3" t="s">
        <v>1</v>
      </c>
      <c r="Q2922" s="2" t="s">
        <v>0</v>
      </c>
      <c r="R2922" s="2"/>
      <c r="S2922" s="2">
        <f>IF(P2922="심사불필요","-",VLOOKUP(K2922,'[1]자격증 backdata'!A:G,7,0))</f>
        <v>0</v>
      </c>
      <c r="T2922" s="2" t="str">
        <f>IF(S2922="-","-",IF(COUNTIFS(B:B,B2922,S:S,"필수")&gt;0,"자격요건충족","확인필요"))</f>
        <v>자격요건충족</v>
      </c>
      <c r="U2922" s="2"/>
      <c r="W2922" s="2" t="str">
        <f>IF(Q2922="4급","심사불필요",VLOOKUP(K2922,'[1]자격증 backdata'!A:B,2,0))</f>
        <v>심사불필요</v>
      </c>
      <c r="X2922" s="3" t="str">
        <f>IF(R2922="A", MIN(20, SUMIFS(W:W, B:B, B2922, R:R, "A")),IF(R2922="B", MIN(30, SUMIFS(W:W, B:B, B2922, R:R, "B")),"비해당분야"))</f>
        <v>비해당분야</v>
      </c>
      <c r="Y2922" s="3" t="str">
        <f>IF(R2922="C",MIN(30,IF(COUNTIFS(B:B,B2922,W:W,"가1")=1,25,IF(COUNTIFS(B:B,B2922,W:W,"가1")&gt;=2,30,0))+IF(COUNTIFS(B:B,B2922,W:W,"나1")&gt;=4,30,IF(COUNTIFS(B:B,B2922,W:W,"나1")=3,26,IF(COUNTIFS(B:B,B2922,W:W,"나1")=2,22,IF(COUNTIFS(B:B,B2922,W:W,"나1")=1,18,0)))))+MIN(30,IF(COUNTIFS(B:B,B2922,W:W,"가2")=1,25,IF(COUNTIFS(B:B,B2922,W:W,"가2")&gt;=2,30,0))+IF(COUNTIFS(B:B,B2922,W:W,"나2")=3,30,IF(COUNTIFS(B:B,B2922,W:W,"나2")=2,25,IF(COUNTIFS(B:B,B2922,W:W,"나2")=1,20,0)))),"비해당분야")</f>
        <v>비해당분야</v>
      </c>
      <c r="Z2922" s="3" t="str">
        <f>IF(R2922="C",VLOOKUP(K2922,'[1]자격증 backdata'!A:F,6,0),"비해당분야")</f>
        <v>비해당분야</v>
      </c>
      <c r="AA2922" s="3" t="str">
        <f>IF(R2922="C",SUMIF(B:B,B2922,Z:Z),"비해당분야")</f>
        <v>비해당분야</v>
      </c>
      <c r="AB2922" s="3" t="str">
        <f>IF(R2922="C",SUM(Y2922,AA2922),"비해당분야")</f>
        <v>비해당분야</v>
      </c>
      <c r="AC2922" s="3" t="str">
        <f>IF(R2922="C",AB2922,X2922)</f>
        <v>비해당분야</v>
      </c>
      <c r="AD2922" s="3">
        <f>VLOOKUP(K2922,'[1]자격증 backdata'!A:D,4,0)</f>
        <v>0</v>
      </c>
      <c r="AE2922" s="3">
        <f>IF(_xlfn.MAXIFS(AD:AD,B:B,B2922)&gt;10,10,_xlfn.MAXIFS(AD:AD,B:B,B2922))</f>
        <v>5</v>
      </c>
      <c r="AG2922" s="2">
        <f>VLOOKUP(K2922,'[1]자격증 backdata'!A:C,3,0)</f>
        <v>0</v>
      </c>
      <c r="AH2922" s="2">
        <f>COUNTIFS($B:$B,$B2922,$AG:$AG,AH$1)</f>
        <v>0</v>
      </c>
      <c r="AI2922" s="2">
        <f>COUNTIFS($B:$B,$B2922,$AG:$AG,AI$1)</f>
        <v>0</v>
      </c>
      <c r="AJ2922" s="2">
        <f>COUNTIFS($B:$B,$B2922,$AG:$AG,AJ$1)</f>
        <v>0</v>
      </c>
      <c r="AK2922" s="2">
        <f>COUNTIFS($B:$B,$B2922,$AG:$AG,AK$1)</f>
        <v>0</v>
      </c>
      <c r="AL2922" s="2">
        <f>COUNTIFS($B:$B,$B2922,$AG:$AG,AL$1)</f>
        <v>0</v>
      </c>
      <c r="AM2922" s="2">
        <f>COUNTIFS($B:$B,$B2922,$AG:$AG,AM$1)</f>
        <v>0</v>
      </c>
      <c r="AN2922" s="2">
        <f>COUNTIFS($B:$B,$B2922,$AG:$AG,AN$1)</f>
        <v>0</v>
      </c>
      <c r="AO2922" s="2">
        <f>COUNTIFS($B:$B,$B2922,$AG:$AG,AO$1)</f>
        <v>0</v>
      </c>
      <c r="AP2922" s="2">
        <f>COUNTIFS($B:$B,$B2922,$AG:$AG,AP$1)</f>
        <v>0</v>
      </c>
      <c r="AQ2922" s="2">
        <f>COUNTIFS($B:$B,$B2922,$AG:$AG,AQ$1)</f>
        <v>0</v>
      </c>
      <c r="AR2922" s="2">
        <f>COUNTIFS($B:$B,$B2922,$AG:$AG,AR$1)</f>
        <v>0</v>
      </c>
      <c r="AS2922" s="2">
        <f>COUNTIFS($B:$B,$B2922,$AG:$AG,AS$1)</f>
        <v>0</v>
      </c>
      <c r="AT2922" s="2">
        <f>COUNTIFS($B:$B,$B2922,$AG:$AG,AT$1)</f>
        <v>0</v>
      </c>
      <c r="AU2922" s="2">
        <f>COUNTIFS($B:$B,$B2922,$AG:$AG,AU$1)</f>
        <v>0</v>
      </c>
    </row>
    <row r="2923" spans="1:47" ht="15" customHeight="1" x14ac:dyDescent="0.35">
      <c r="A2923" s="4">
        <f>IF(B2922=B2923,A2922,A2922+1)</f>
        <v>1037</v>
      </c>
      <c r="B2923" s="4" t="s">
        <v>413</v>
      </c>
      <c r="C2923" s="4" t="s">
        <v>412</v>
      </c>
      <c r="D2923" s="4" t="s">
        <v>10</v>
      </c>
      <c r="E2923" s="4" t="s">
        <v>9</v>
      </c>
      <c r="F2923" s="4" t="s">
        <v>8</v>
      </c>
      <c r="G2923" s="4" t="s">
        <v>7</v>
      </c>
      <c r="H2923" s="4" t="s">
        <v>7</v>
      </c>
      <c r="I2923" s="4">
        <v>1</v>
      </c>
      <c r="J2923" s="4" t="s">
        <v>6</v>
      </c>
      <c r="K2923" s="4" t="s">
        <v>5</v>
      </c>
      <c r="L2923" s="4" t="s">
        <v>4</v>
      </c>
      <c r="M2923" s="4" t="s">
        <v>415</v>
      </c>
      <c r="N2923" s="4" t="s">
        <v>404</v>
      </c>
      <c r="P2923" s="4" t="s">
        <v>1</v>
      </c>
      <c r="Q2923" s="5" t="s">
        <v>0</v>
      </c>
      <c r="R2923" s="5"/>
      <c r="S2923" s="5" t="str">
        <f>IF(P2923="심사불필요","-",VLOOKUP(K2923,'[1]자격증 backdata'!A:G,7,0))</f>
        <v>필수</v>
      </c>
      <c r="T2923" s="5" t="str">
        <f>IF(S2923="-","-",IF(COUNTIFS(B:B,B2923,S:S,"필수")&gt;0,"자격요건충족","확인필요"))</f>
        <v>자격요건충족</v>
      </c>
      <c r="U2923" s="5"/>
      <c r="W2923" s="5" t="str">
        <f>IF(Q2923="4급","심사불필요",VLOOKUP(K2923,'[1]자격증 backdata'!A:B,2,0))</f>
        <v>심사불필요</v>
      </c>
      <c r="X2923" s="4" t="str">
        <f>IF(R2923="A", MIN(20, SUMIFS(W:W, B:B, B2923, R:R, "A")),IF(R2923="B", MIN(30, SUMIFS(W:W, B:B, B2923, R:R, "B")),"비해당분야"))</f>
        <v>비해당분야</v>
      </c>
      <c r="Y2923" s="4" t="str">
        <f>IF(R2923="C",MIN(30,IF(COUNTIFS(B:B,B2923,W:W,"가1")=1,25,IF(COUNTIFS(B:B,B2923,W:W,"가1")&gt;=2,30,0))+IF(COUNTIFS(B:B,B2923,W:W,"나1")&gt;=4,30,IF(COUNTIFS(B:B,B2923,W:W,"나1")=3,26,IF(COUNTIFS(B:B,B2923,W:W,"나1")=2,22,IF(COUNTIFS(B:B,B2923,W:W,"나1")=1,18,0)))))+MIN(30,IF(COUNTIFS(B:B,B2923,W:W,"가2")=1,25,IF(COUNTIFS(B:B,B2923,W:W,"가2")&gt;=2,30,0))+IF(COUNTIFS(B:B,B2923,W:W,"나2")=3,30,IF(COUNTIFS(B:B,B2923,W:W,"나2")=2,25,IF(COUNTIFS(B:B,B2923,W:W,"나2")=1,20,0)))),"비해당분야")</f>
        <v>비해당분야</v>
      </c>
      <c r="Z2923" s="4" t="str">
        <f>IF(R2923="C",VLOOKUP(K2923,'[1]자격증 backdata'!A:F,6,0),"비해당분야")</f>
        <v>비해당분야</v>
      </c>
      <c r="AA2923" s="4" t="str">
        <f>IF(R2923="C",SUMIF(B:B,B2923,Z:Z),"비해당분야")</f>
        <v>비해당분야</v>
      </c>
      <c r="AB2923" s="4" t="str">
        <f>IF(R2923="C",SUM(Y2923,AA2923),"비해당분야")</f>
        <v>비해당분야</v>
      </c>
      <c r="AC2923" s="4" t="str">
        <f>IF(R2923="C",AB2923,X2923)</f>
        <v>비해당분야</v>
      </c>
      <c r="AD2923" s="4">
        <f>VLOOKUP(K2923,'[1]자격증 backdata'!A:D,4,0)</f>
        <v>0</v>
      </c>
      <c r="AE2923" s="4">
        <f>IF(_xlfn.MAXIFS(AD:AD,B:B,B2923)&gt;10,10,_xlfn.MAXIFS(AD:AD,B:B,B2923))</f>
        <v>0</v>
      </c>
      <c r="AG2923" s="5">
        <f>VLOOKUP(K2923,'[1]자격증 backdata'!A:C,3,0)</f>
        <v>0</v>
      </c>
      <c r="AH2923" s="5">
        <f>COUNTIFS($B:$B,$B2923,$AG:$AG,AH$1)</f>
        <v>0</v>
      </c>
      <c r="AI2923" s="5">
        <f>COUNTIFS($B:$B,$B2923,$AG:$AG,AI$1)</f>
        <v>0</v>
      </c>
      <c r="AJ2923" s="5">
        <f>COUNTIFS($B:$B,$B2923,$AG:$AG,AJ$1)</f>
        <v>0</v>
      </c>
      <c r="AK2923" s="5">
        <f>COUNTIFS($B:$B,$B2923,$AG:$AG,AK$1)</f>
        <v>0</v>
      </c>
      <c r="AL2923" s="5">
        <f>COUNTIFS($B:$B,$B2923,$AG:$AG,AL$1)</f>
        <v>0</v>
      </c>
      <c r="AM2923" s="5">
        <f>COUNTIFS($B:$B,$B2923,$AG:$AG,AM$1)</f>
        <v>0</v>
      </c>
      <c r="AN2923" s="5">
        <f>COUNTIFS($B:$B,$B2923,$AG:$AG,AN$1)</f>
        <v>0</v>
      </c>
      <c r="AO2923" s="5">
        <f>COUNTIFS($B:$B,$B2923,$AG:$AG,AO$1)</f>
        <v>0</v>
      </c>
      <c r="AP2923" s="5">
        <f>COUNTIFS($B:$B,$B2923,$AG:$AG,AP$1)</f>
        <v>0</v>
      </c>
      <c r="AQ2923" s="5">
        <f>COUNTIFS($B:$B,$B2923,$AG:$AG,AQ$1)</f>
        <v>0</v>
      </c>
      <c r="AR2923" s="5">
        <f>COUNTIFS($B:$B,$B2923,$AG:$AG,AR$1)</f>
        <v>0</v>
      </c>
      <c r="AS2923" s="5">
        <f>COUNTIFS($B:$B,$B2923,$AG:$AG,AS$1)</f>
        <v>0</v>
      </c>
      <c r="AT2923" s="5">
        <f>COUNTIFS($B:$B,$B2923,$AG:$AG,AT$1)</f>
        <v>0</v>
      </c>
      <c r="AU2923" s="5">
        <f>COUNTIFS($B:$B,$B2923,$AG:$AG,AU$1)</f>
        <v>0</v>
      </c>
    </row>
    <row r="2924" spans="1:47" ht="15" customHeight="1" x14ac:dyDescent="0.35">
      <c r="A2924" s="6">
        <f>IF(B2923=B2924,A2923,A2923+1)</f>
        <v>1037</v>
      </c>
      <c r="B2924" s="6" t="s">
        <v>413</v>
      </c>
      <c r="C2924" s="6" t="s">
        <v>412</v>
      </c>
      <c r="D2924" s="6" t="s">
        <v>10</v>
      </c>
      <c r="E2924" s="6" t="s">
        <v>9</v>
      </c>
      <c r="F2924" s="4" t="s">
        <v>7</v>
      </c>
      <c r="G2924" s="4" t="s">
        <v>7</v>
      </c>
      <c r="H2924" s="4" t="s">
        <v>8</v>
      </c>
      <c r="I2924" s="4">
        <v>2</v>
      </c>
      <c r="J2924" s="4" t="s">
        <v>57</v>
      </c>
      <c r="K2924" s="4" t="s">
        <v>56</v>
      </c>
      <c r="L2924" s="4" t="s">
        <v>55</v>
      </c>
      <c r="M2924" s="4" t="s">
        <v>414</v>
      </c>
      <c r="N2924" s="4" t="s">
        <v>2</v>
      </c>
      <c r="P2924" s="4" t="s">
        <v>1</v>
      </c>
      <c r="Q2924" s="5" t="s">
        <v>0</v>
      </c>
      <c r="R2924" s="5"/>
      <c r="S2924" s="5">
        <f>IF(P2924="심사불필요","-",VLOOKUP(K2924,'[1]자격증 backdata'!A:G,7,0))</f>
        <v>0</v>
      </c>
      <c r="T2924" s="5" t="str">
        <f>IF(S2924="-","-",IF(COUNTIFS(B:B,B2924,S:S,"필수")&gt;0,"자격요건충족","확인필요"))</f>
        <v>자격요건충족</v>
      </c>
      <c r="U2924" s="5"/>
      <c r="W2924" s="5" t="str">
        <f>IF(Q2924="4급","심사불필요",VLOOKUP(K2924,'[1]자격증 backdata'!A:B,2,0))</f>
        <v>심사불필요</v>
      </c>
      <c r="X2924" s="4" t="str">
        <f>IF(R2924="A", MIN(20, SUMIFS(W:W, B:B, B2924, R:R, "A")),IF(R2924="B", MIN(30, SUMIFS(W:W, B:B, B2924, R:R, "B")),"비해당분야"))</f>
        <v>비해당분야</v>
      </c>
      <c r="Y2924" s="4" t="str">
        <f>IF(R2924="C",MIN(30,IF(COUNTIFS(B:B,B2924,W:W,"가1")=1,25,IF(COUNTIFS(B:B,B2924,W:W,"가1")&gt;=2,30,0))+IF(COUNTIFS(B:B,B2924,W:W,"나1")&gt;=4,30,IF(COUNTIFS(B:B,B2924,W:W,"나1")=3,26,IF(COUNTIFS(B:B,B2924,W:W,"나1")=2,22,IF(COUNTIFS(B:B,B2924,W:W,"나1")=1,18,0)))))+MIN(30,IF(COUNTIFS(B:B,B2924,W:W,"가2")=1,25,IF(COUNTIFS(B:B,B2924,W:W,"가2")&gt;=2,30,0))+IF(COUNTIFS(B:B,B2924,W:W,"나2")=3,30,IF(COUNTIFS(B:B,B2924,W:W,"나2")=2,25,IF(COUNTIFS(B:B,B2924,W:W,"나2")=1,20,0)))),"비해당분야")</f>
        <v>비해당분야</v>
      </c>
      <c r="Z2924" s="4" t="str">
        <f>IF(R2924="C",VLOOKUP(K2924,'[1]자격증 backdata'!A:F,6,0),"비해당분야")</f>
        <v>비해당분야</v>
      </c>
      <c r="AA2924" s="4" t="str">
        <f>IF(R2924="C",SUMIF(B:B,B2924,Z:Z),"비해당분야")</f>
        <v>비해당분야</v>
      </c>
      <c r="AB2924" s="4" t="str">
        <f>IF(R2924="C",SUM(Y2924,AA2924),"비해당분야")</f>
        <v>비해당분야</v>
      </c>
      <c r="AC2924" s="4" t="str">
        <f>IF(R2924="C",AB2924,X2924)</f>
        <v>비해당분야</v>
      </c>
      <c r="AD2924" s="4">
        <f>VLOOKUP(K2924,'[1]자격증 backdata'!A:D,4,0)</f>
        <v>0</v>
      </c>
      <c r="AE2924" s="4">
        <f>IF(_xlfn.MAXIFS(AD:AD,B:B,B2924)&gt;10,10,_xlfn.MAXIFS(AD:AD,B:B,B2924))</f>
        <v>0</v>
      </c>
      <c r="AG2924" s="5">
        <f>VLOOKUP(K2924,'[1]자격증 backdata'!A:C,3,0)</f>
        <v>0</v>
      </c>
      <c r="AH2924" s="5">
        <f>COUNTIFS($B:$B,$B2924,$AG:$AG,AH$1)</f>
        <v>0</v>
      </c>
      <c r="AI2924" s="5">
        <f>COUNTIFS($B:$B,$B2924,$AG:$AG,AI$1)</f>
        <v>0</v>
      </c>
      <c r="AJ2924" s="5">
        <f>COUNTIFS($B:$B,$B2924,$AG:$AG,AJ$1)</f>
        <v>0</v>
      </c>
      <c r="AK2924" s="5">
        <f>COUNTIFS($B:$B,$B2924,$AG:$AG,AK$1)</f>
        <v>0</v>
      </c>
      <c r="AL2924" s="5">
        <f>COUNTIFS($B:$B,$B2924,$AG:$AG,AL$1)</f>
        <v>0</v>
      </c>
      <c r="AM2924" s="5">
        <f>COUNTIFS($B:$B,$B2924,$AG:$AG,AM$1)</f>
        <v>0</v>
      </c>
      <c r="AN2924" s="5">
        <f>COUNTIFS($B:$B,$B2924,$AG:$AG,AN$1)</f>
        <v>0</v>
      </c>
      <c r="AO2924" s="5">
        <f>COUNTIFS($B:$B,$B2924,$AG:$AG,AO$1)</f>
        <v>0</v>
      </c>
      <c r="AP2924" s="5">
        <f>COUNTIFS($B:$B,$B2924,$AG:$AG,AP$1)</f>
        <v>0</v>
      </c>
      <c r="AQ2924" s="5">
        <f>COUNTIFS($B:$B,$B2924,$AG:$AG,AQ$1)</f>
        <v>0</v>
      </c>
      <c r="AR2924" s="5">
        <f>COUNTIFS($B:$B,$B2924,$AG:$AG,AR$1)</f>
        <v>0</v>
      </c>
      <c r="AS2924" s="5">
        <f>COUNTIFS($B:$B,$B2924,$AG:$AG,AS$1)</f>
        <v>0</v>
      </c>
      <c r="AT2924" s="5">
        <f>COUNTIFS($B:$B,$B2924,$AG:$AG,AT$1)</f>
        <v>0</v>
      </c>
      <c r="AU2924" s="5">
        <f>COUNTIFS($B:$B,$B2924,$AG:$AG,AU$1)</f>
        <v>0</v>
      </c>
    </row>
    <row r="2925" spans="1:47" ht="15" customHeight="1" x14ac:dyDescent="0.35">
      <c r="A2925" s="6">
        <f>IF(B2924=B2925,A2924,A2924+1)</f>
        <v>1037</v>
      </c>
      <c r="B2925" s="6" t="s">
        <v>413</v>
      </c>
      <c r="C2925" s="6" t="s">
        <v>412</v>
      </c>
      <c r="D2925" s="6" t="s">
        <v>10</v>
      </c>
      <c r="E2925" s="6" t="s">
        <v>9</v>
      </c>
      <c r="F2925" s="4" t="s">
        <v>7</v>
      </c>
      <c r="G2925" s="4" t="s">
        <v>7</v>
      </c>
      <c r="H2925" s="4" t="s">
        <v>8</v>
      </c>
      <c r="I2925" s="4">
        <v>3</v>
      </c>
      <c r="J2925" s="4" t="s">
        <v>411</v>
      </c>
      <c r="K2925" s="4" t="s">
        <v>410</v>
      </c>
      <c r="L2925" s="4" t="s">
        <v>55</v>
      </c>
      <c r="M2925" s="4" t="s">
        <v>409</v>
      </c>
      <c r="N2925" s="4" t="s">
        <v>408</v>
      </c>
      <c r="P2925" s="4" t="s">
        <v>1</v>
      </c>
      <c r="Q2925" s="5" t="s">
        <v>0</v>
      </c>
      <c r="R2925" s="5"/>
      <c r="S2925" s="5">
        <f>IF(P2925="심사불필요","-",VLOOKUP(K2925,'[1]자격증 backdata'!A:G,7,0))</f>
        <v>0</v>
      </c>
      <c r="T2925" s="5" t="str">
        <f>IF(S2925="-","-",IF(COUNTIFS(B:B,B2925,S:S,"필수")&gt;0,"자격요건충족","확인필요"))</f>
        <v>자격요건충족</v>
      </c>
      <c r="U2925" s="5"/>
      <c r="W2925" s="5" t="str">
        <f>IF(Q2925="4급","심사불필요",VLOOKUP(K2925,'[1]자격증 backdata'!A:B,2,0))</f>
        <v>심사불필요</v>
      </c>
      <c r="X2925" s="4" t="str">
        <f>IF(R2925="A", MIN(20, SUMIFS(W:W, B:B, B2925, R:R, "A")),IF(R2925="B", MIN(30, SUMIFS(W:W, B:B, B2925, R:R, "B")),"비해당분야"))</f>
        <v>비해당분야</v>
      </c>
      <c r="Y2925" s="4" t="str">
        <f>IF(R2925="C",MIN(30,IF(COUNTIFS(B:B,B2925,W:W,"가1")=1,25,IF(COUNTIFS(B:B,B2925,W:W,"가1")&gt;=2,30,0))+IF(COUNTIFS(B:B,B2925,W:W,"나1")&gt;=4,30,IF(COUNTIFS(B:B,B2925,W:W,"나1")=3,26,IF(COUNTIFS(B:B,B2925,W:W,"나1")=2,22,IF(COUNTIFS(B:B,B2925,W:W,"나1")=1,18,0)))))+MIN(30,IF(COUNTIFS(B:B,B2925,W:W,"가2")=1,25,IF(COUNTIFS(B:B,B2925,W:W,"가2")&gt;=2,30,0))+IF(COUNTIFS(B:B,B2925,W:W,"나2")=3,30,IF(COUNTIFS(B:B,B2925,W:W,"나2")=2,25,IF(COUNTIFS(B:B,B2925,W:W,"나2")=1,20,0)))),"비해당분야")</f>
        <v>비해당분야</v>
      </c>
      <c r="Z2925" s="4" t="str">
        <f>IF(R2925="C",VLOOKUP(K2925,'[1]자격증 backdata'!A:F,6,0),"비해당분야")</f>
        <v>비해당분야</v>
      </c>
      <c r="AA2925" s="4" t="str">
        <f>IF(R2925="C",SUMIF(B:B,B2925,Z:Z),"비해당분야")</f>
        <v>비해당분야</v>
      </c>
      <c r="AB2925" s="4" t="str">
        <f>IF(R2925="C",SUM(Y2925,AA2925),"비해당분야")</f>
        <v>비해당분야</v>
      </c>
      <c r="AC2925" s="4" t="str">
        <f>IF(R2925="C",AB2925,X2925)</f>
        <v>비해당분야</v>
      </c>
      <c r="AD2925" s="4">
        <f>VLOOKUP(K2925,'[1]자격증 backdata'!A:D,4,0)</f>
        <v>0</v>
      </c>
      <c r="AE2925" s="4">
        <f>IF(_xlfn.MAXIFS(AD:AD,B:B,B2925)&gt;10,10,_xlfn.MAXIFS(AD:AD,B:B,B2925))</f>
        <v>0</v>
      </c>
      <c r="AG2925" s="5">
        <f>VLOOKUP(K2925,'[1]자격증 backdata'!A:C,3,0)</f>
        <v>0</v>
      </c>
      <c r="AH2925" s="5">
        <f>COUNTIFS($B:$B,$B2925,$AG:$AG,AH$1)</f>
        <v>0</v>
      </c>
      <c r="AI2925" s="5">
        <f>COUNTIFS($B:$B,$B2925,$AG:$AG,AI$1)</f>
        <v>0</v>
      </c>
      <c r="AJ2925" s="5">
        <f>COUNTIFS($B:$B,$B2925,$AG:$AG,AJ$1)</f>
        <v>0</v>
      </c>
      <c r="AK2925" s="5">
        <f>COUNTIFS($B:$B,$B2925,$AG:$AG,AK$1)</f>
        <v>0</v>
      </c>
      <c r="AL2925" s="5">
        <f>COUNTIFS($B:$B,$B2925,$AG:$AG,AL$1)</f>
        <v>0</v>
      </c>
      <c r="AM2925" s="5">
        <f>COUNTIFS($B:$B,$B2925,$AG:$AG,AM$1)</f>
        <v>0</v>
      </c>
      <c r="AN2925" s="5">
        <f>COUNTIFS($B:$B,$B2925,$AG:$AG,AN$1)</f>
        <v>0</v>
      </c>
      <c r="AO2925" s="5">
        <f>COUNTIFS($B:$B,$B2925,$AG:$AG,AO$1)</f>
        <v>0</v>
      </c>
      <c r="AP2925" s="5">
        <f>COUNTIFS($B:$B,$B2925,$AG:$AG,AP$1)</f>
        <v>0</v>
      </c>
      <c r="AQ2925" s="5">
        <f>COUNTIFS($B:$B,$B2925,$AG:$AG,AQ$1)</f>
        <v>0</v>
      </c>
      <c r="AR2925" s="5">
        <f>COUNTIFS($B:$B,$B2925,$AG:$AG,AR$1)</f>
        <v>0</v>
      </c>
      <c r="AS2925" s="5">
        <f>COUNTIFS($B:$B,$B2925,$AG:$AG,AS$1)</f>
        <v>0</v>
      </c>
      <c r="AT2925" s="5">
        <f>COUNTIFS($B:$B,$B2925,$AG:$AG,AT$1)</f>
        <v>0</v>
      </c>
      <c r="AU2925" s="5">
        <f>COUNTIFS($B:$B,$B2925,$AG:$AG,AU$1)</f>
        <v>0</v>
      </c>
    </row>
    <row r="2926" spans="1:47" ht="15" customHeight="1" x14ac:dyDescent="0.35">
      <c r="A2926" s="3">
        <f>IF(B2925=B2926,A2925,A2925+1)</f>
        <v>1038</v>
      </c>
      <c r="B2926" s="3" t="s">
        <v>407</v>
      </c>
      <c r="C2926" s="3" t="s">
        <v>406</v>
      </c>
      <c r="D2926" s="3" t="s">
        <v>10</v>
      </c>
      <c r="E2926" s="3" t="s">
        <v>9</v>
      </c>
      <c r="F2926" s="4" t="s">
        <v>8</v>
      </c>
      <c r="G2926" s="4" t="s">
        <v>7</v>
      </c>
      <c r="H2926" s="4" t="s">
        <v>7</v>
      </c>
      <c r="I2926" s="3">
        <v>1</v>
      </c>
      <c r="J2926" s="3" t="s">
        <v>6</v>
      </c>
      <c r="K2926" s="3" t="s">
        <v>5</v>
      </c>
      <c r="L2926" s="3" t="s">
        <v>4</v>
      </c>
      <c r="M2926" s="3" t="s">
        <v>405</v>
      </c>
      <c r="N2926" s="3" t="s">
        <v>404</v>
      </c>
      <c r="P2926" s="3" t="s">
        <v>1</v>
      </c>
      <c r="Q2926" s="2" t="s">
        <v>0</v>
      </c>
      <c r="R2926" s="2"/>
      <c r="S2926" s="2" t="str">
        <f>IF(P2926="심사불필요","-",VLOOKUP(K2926,'[1]자격증 backdata'!A:G,7,0))</f>
        <v>필수</v>
      </c>
      <c r="T2926" s="2" t="str">
        <f>IF(S2926="-","-",IF(COUNTIFS(B:B,B2926,S:S,"필수")&gt;0,"자격요건충족","확인필요"))</f>
        <v>자격요건충족</v>
      </c>
      <c r="U2926" s="2"/>
      <c r="W2926" s="2" t="str">
        <f>IF(Q2926="4급","심사불필요",VLOOKUP(K2926,'[1]자격증 backdata'!A:B,2,0))</f>
        <v>심사불필요</v>
      </c>
      <c r="X2926" s="3" t="str">
        <f>IF(R2926="A", MIN(20, SUMIFS(W:W, B:B, B2926, R:R, "A")),IF(R2926="B", MIN(30, SUMIFS(W:W, B:B, B2926, R:R, "B")),"비해당분야"))</f>
        <v>비해당분야</v>
      </c>
      <c r="Y2926" s="3" t="str">
        <f>IF(R2926="C",MIN(30,IF(COUNTIFS(B:B,B2926,W:W,"가1")=1,25,IF(COUNTIFS(B:B,B2926,W:W,"가1")&gt;=2,30,0))+IF(COUNTIFS(B:B,B2926,W:W,"나1")&gt;=4,30,IF(COUNTIFS(B:B,B2926,W:W,"나1")=3,26,IF(COUNTIFS(B:B,B2926,W:W,"나1")=2,22,IF(COUNTIFS(B:B,B2926,W:W,"나1")=1,18,0)))))+MIN(30,IF(COUNTIFS(B:B,B2926,W:W,"가2")=1,25,IF(COUNTIFS(B:B,B2926,W:W,"가2")&gt;=2,30,0))+IF(COUNTIFS(B:B,B2926,W:W,"나2")=3,30,IF(COUNTIFS(B:B,B2926,W:W,"나2")=2,25,IF(COUNTIFS(B:B,B2926,W:W,"나2")=1,20,0)))),"비해당분야")</f>
        <v>비해당분야</v>
      </c>
      <c r="Z2926" s="3" t="str">
        <f>IF(R2926="C",VLOOKUP(K2926,'[1]자격증 backdata'!A:F,6,0),"비해당분야")</f>
        <v>비해당분야</v>
      </c>
      <c r="AA2926" s="3" t="str">
        <f>IF(R2926="C",SUMIF(B:B,B2926,Z:Z),"비해당분야")</f>
        <v>비해당분야</v>
      </c>
      <c r="AB2926" s="3" t="str">
        <f>IF(R2926="C",SUM(Y2926,AA2926),"비해당분야")</f>
        <v>비해당분야</v>
      </c>
      <c r="AC2926" s="3" t="str">
        <f>IF(R2926="C",AB2926,X2926)</f>
        <v>비해당분야</v>
      </c>
      <c r="AD2926" s="3">
        <f>VLOOKUP(K2926,'[1]자격증 backdata'!A:D,4,0)</f>
        <v>0</v>
      </c>
      <c r="AE2926" s="3">
        <f>IF(_xlfn.MAXIFS(AD:AD,B:B,B2926)&gt;10,10,_xlfn.MAXIFS(AD:AD,B:B,B2926))</f>
        <v>0</v>
      </c>
      <c r="AG2926" s="2">
        <f>VLOOKUP(K2926,'[1]자격증 backdata'!A:C,3,0)</f>
        <v>0</v>
      </c>
      <c r="AH2926" s="2">
        <f>COUNTIFS($B:$B,$B2926,$AG:$AG,AH$1)</f>
        <v>0</v>
      </c>
      <c r="AI2926" s="2">
        <f>COUNTIFS($B:$B,$B2926,$AG:$AG,AI$1)</f>
        <v>0</v>
      </c>
      <c r="AJ2926" s="2">
        <f>COUNTIFS($B:$B,$B2926,$AG:$AG,AJ$1)</f>
        <v>0</v>
      </c>
      <c r="AK2926" s="2">
        <f>COUNTIFS($B:$B,$B2926,$AG:$AG,AK$1)</f>
        <v>0</v>
      </c>
      <c r="AL2926" s="2">
        <f>COUNTIFS($B:$B,$B2926,$AG:$AG,AL$1)</f>
        <v>0</v>
      </c>
      <c r="AM2926" s="2">
        <f>COUNTIFS($B:$B,$B2926,$AG:$AG,AM$1)</f>
        <v>0</v>
      </c>
      <c r="AN2926" s="2">
        <f>COUNTIFS($B:$B,$B2926,$AG:$AG,AN$1)</f>
        <v>0</v>
      </c>
      <c r="AO2926" s="2">
        <f>COUNTIFS($B:$B,$B2926,$AG:$AG,AO$1)</f>
        <v>0</v>
      </c>
      <c r="AP2926" s="2">
        <f>COUNTIFS($B:$B,$B2926,$AG:$AG,AP$1)</f>
        <v>0</v>
      </c>
      <c r="AQ2926" s="2">
        <f>COUNTIFS($B:$B,$B2926,$AG:$AG,AQ$1)</f>
        <v>0</v>
      </c>
      <c r="AR2926" s="2">
        <f>COUNTIFS($B:$B,$B2926,$AG:$AG,AR$1)</f>
        <v>0</v>
      </c>
      <c r="AS2926" s="2">
        <f>COUNTIFS($B:$B,$B2926,$AG:$AG,AS$1)</f>
        <v>0</v>
      </c>
      <c r="AT2926" s="2">
        <f>COUNTIFS($B:$B,$B2926,$AG:$AG,AT$1)</f>
        <v>0</v>
      </c>
      <c r="AU2926" s="2">
        <f>COUNTIFS($B:$B,$B2926,$AG:$AG,AU$1)</f>
        <v>0</v>
      </c>
    </row>
    <row r="2927" spans="1:47" ht="15" customHeight="1" x14ac:dyDescent="0.35">
      <c r="A2927" s="4">
        <f>IF(B2926=B2927,A2926,A2926+1)</f>
        <v>1039</v>
      </c>
      <c r="B2927" s="4" t="s">
        <v>403</v>
      </c>
      <c r="C2927" s="4" t="s">
        <v>402</v>
      </c>
      <c r="D2927" s="4" t="s">
        <v>10</v>
      </c>
      <c r="E2927" s="4" t="s">
        <v>9</v>
      </c>
      <c r="F2927" s="4" t="s">
        <v>8</v>
      </c>
      <c r="G2927" s="4" t="s">
        <v>7</v>
      </c>
      <c r="H2927" s="4" t="s">
        <v>7</v>
      </c>
      <c r="I2927" s="4">
        <v>1</v>
      </c>
      <c r="J2927" s="4" t="s">
        <v>6</v>
      </c>
      <c r="K2927" s="4" t="s">
        <v>5</v>
      </c>
      <c r="L2927" s="4" t="s">
        <v>4</v>
      </c>
      <c r="M2927" s="4" t="s">
        <v>401</v>
      </c>
      <c r="N2927" s="4" t="s">
        <v>284</v>
      </c>
      <c r="P2927" s="4" t="s">
        <v>1</v>
      </c>
      <c r="Q2927" s="5" t="s">
        <v>0</v>
      </c>
      <c r="R2927" s="5"/>
      <c r="S2927" s="5" t="str">
        <f>IF(P2927="심사불필요","-",VLOOKUP(K2927,'[1]자격증 backdata'!A:G,7,0))</f>
        <v>필수</v>
      </c>
      <c r="T2927" s="5" t="str">
        <f>IF(S2927="-","-",IF(COUNTIFS(B:B,B2927,S:S,"필수")&gt;0,"자격요건충족","확인필요"))</f>
        <v>자격요건충족</v>
      </c>
      <c r="U2927" s="5"/>
      <c r="W2927" s="5" t="str">
        <f>IF(Q2927="4급","심사불필요",VLOOKUP(K2927,'[1]자격증 backdata'!A:B,2,0))</f>
        <v>심사불필요</v>
      </c>
      <c r="X2927" s="4" t="str">
        <f>IF(R2927="A", MIN(20, SUMIFS(W:W, B:B, B2927, R:R, "A")),IF(R2927="B", MIN(30, SUMIFS(W:W, B:B, B2927, R:R, "B")),"비해당분야"))</f>
        <v>비해당분야</v>
      </c>
      <c r="Y2927" s="4" t="str">
        <f>IF(R2927="C",MIN(30,IF(COUNTIFS(B:B,B2927,W:W,"가1")=1,25,IF(COUNTIFS(B:B,B2927,W:W,"가1")&gt;=2,30,0))+IF(COUNTIFS(B:B,B2927,W:W,"나1")&gt;=4,30,IF(COUNTIFS(B:B,B2927,W:W,"나1")=3,26,IF(COUNTIFS(B:B,B2927,W:W,"나1")=2,22,IF(COUNTIFS(B:B,B2927,W:W,"나1")=1,18,0)))))+MIN(30,IF(COUNTIFS(B:B,B2927,W:W,"가2")=1,25,IF(COUNTIFS(B:B,B2927,W:W,"가2")&gt;=2,30,0))+IF(COUNTIFS(B:B,B2927,W:W,"나2")=3,30,IF(COUNTIFS(B:B,B2927,W:W,"나2")=2,25,IF(COUNTIFS(B:B,B2927,W:W,"나2")=1,20,0)))),"비해당분야")</f>
        <v>비해당분야</v>
      </c>
      <c r="Z2927" s="4" t="str">
        <f>IF(R2927="C",VLOOKUP(K2927,'[1]자격증 backdata'!A:F,6,0),"비해당분야")</f>
        <v>비해당분야</v>
      </c>
      <c r="AA2927" s="4" t="str">
        <f>IF(R2927="C",SUMIF(B:B,B2927,Z:Z),"비해당분야")</f>
        <v>비해당분야</v>
      </c>
      <c r="AB2927" s="4" t="str">
        <f>IF(R2927="C",SUM(Y2927,AA2927),"비해당분야")</f>
        <v>비해당분야</v>
      </c>
      <c r="AC2927" s="4" t="str">
        <f>IF(R2927="C",AB2927,X2927)</f>
        <v>비해당분야</v>
      </c>
      <c r="AD2927" s="4">
        <f>VLOOKUP(K2927,'[1]자격증 backdata'!A:D,4,0)</f>
        <v>0</v>
      </c>
      <c r="AE2927" s="4">
        <f>IF(_xlfn.MAXIFS(AD:AD,B:B,B2927)&gt;10,10,_xlfn.MAXIFS(AD:AD,B:B,B2927))</f>
        <v>0</v>
      </c>
      <c r="AG2927" s="5">
        <f>VLOOKUP(K2927,'[1]자격증 backdata'!A:C,3,0)</f>
        <v>0</v>
      </c>
      <c r="AH2927" s="5">
        <f>COUNTIFS($B:$B,$B2927,$AG:$AG,AH$1)</f>
        <v>0</v>
      </c>
      <c r="AI2927" s="5">
        <f>COUNTIFS($B:$B,$B2927,$AG:$AG,AI$1)</f>
        <v>0</v>
      </c>
      <c r="AJ2927" s="5">
        <f>COUNTIFS($B:$B,$B2927,$AG:$AG,AJ$1)</f>
        <v>0</v>
      </c>
      <c r="AK2927" s="5">
        <f>COUNTIFS($B:$B,$B2927,$AG:$AG,AK$1)</f>
        <v>0</v>
      </c>
      <c r="AL2927" s="5">
        <f>COUNTIFS($B:$B,$B2927,$AG:$AG,AL$1)</f>
        <v>0</v>
      </c>
      <c r="AM2927" s="5">
        <f>COUNTIFS($B:$B,$B2927,$AG:$AG,AM$1)</f>
        <v>0</v>
      </c>
      <c r="AN2927" s="5">
        <f>COUNTIFS($B:$B,$B2927,$AG:$AG,AN$1)</f>
        <v>0</v>
      </c>
      <c r="AO2927" s="5">
        <f>COUNTIFS($B:$B,$B2927,$AG:$AG,AO$1)</f>
        <v>0</v>
      </c>
      <c r="AP2927" s="5">
        <f>COUNTIFS($B:$B,$B2927,$AG:$AG,AP$1)</f>
        <v>0</v>
      </c>
      <c r="AQ2927" s="5">
        <f>COUNTIFS($B:$B,$B2927,$AG:$AG,AQ$1)</f>
        <v>0</v>
      </c>
      <c r="AR2927" s="5">
        <f>COUNTIFS($B:$B,$B2927,$AG:$AG,AR$1)</f>
        <v>0</v>
      </c>
      <c r="AS2927" s="5">
        <f>COUNTIFS($B:$B,$B2927,$AG:$AG,AS$1)</f>
        <v>0</v>
      </c>
      <c r="AT2927" s="5">
        <f>COUNTIFS($B:$B,$B2927,$AG:$AG,AT$1)</f>
        <v>0</v>
      </c>
      <c r="AU2927" s="5">
        <f>COUNTIFS($B:$B,$B2927,$AG:$AG,AU$1)</f>
        <v>0</v>
      </c>
    </row>
    <row r="2928" spans="1:47" ht="15" customHeight="1" x14ac:dyDescent="0.35">
      <c r="A2928" s="3">
        <f>IF(B2927=B2928,A2927,A2927+1)</f>
        <v>1040</v>
      </c>
      <c r="B2928" s="3" t="s">
        <v>400</v>
      </c>
      <c r="C2928" s="3" t="s">
        <v>399</v>
      </c>
      <c r="D2928" s="3" t="s">
        <v>10</v>
      </c>
      <c r="E2928" s="3" t="s">
        <v>9</v>
      </c>
      <c r="F2928" s="4" t="s">
        <v>8</v>
      </c>
      <c r="G2928" s="4" t="s">
        <v>7</v>
      </c>
      <c r="H2928" s="4" t="s">
        <v>7</v>
      </c>
      <c r="I2928" s="3">
        <v>1</v>
      </c>
      <c r="J2928" s="3" t="s">
        <v>6</v>
      </c>
      <c r="K2928" s="3" t="s">
        <v>5</v>
      </c>
      <c r="L2928" s="3" t="s">
        <v>4</v>
      </c>
      <c r="M2928" s="3" t="s">
        <v>398</v>
      </c>
      <c r="N2928" s="3" t="s">
        <v>397</v>
      </c>
      <c r="P2928" s="3" t="s">
        <v>1</v>
      </c>
      <c r="Q2928" s="2" t="s">
        <v>0</v>
      </c>
      <c r="R2928" s="2"/>
      <c r="S2928" s="2" t="str">
        <f>IF(P2928="심사불필요","-",VLOOKUP(K2928,'[1]자격증 backdata'!A:G,7,0))</f>
        <v>필수</v>
      </c>
      <c r="T2928" s="2" t="str">
        <f>IF(S2928="-","-",IF(COUNTIFS(B:B,B2928,S:S,"필수")&gt;0,"자격요건충족","확인필요"))</f>
        <v>자격요건충족</v>
      </c>
      <c r="U2928" s="2"/>
      <c r="W2928" s="2" t="str">
        <f>IF(Q2928="4급","심사불필요",VLOOKUP(K2928,'[1]자격증 backdata'!A:B,2,0))</f>
        <v>심사불필요</v>
      </c>
      <c r="X2928" s="3" t="str">
        <f>IF(R2928="A", MIN(20, SUMIFS(W:W, B:B, B2928, R:R, "A")),IF(R2928="B", MIN(30, SUMIFS(W:W, B:B, B2928, R:R, "B")),"비해당분야"))</f>
        <v>비해당분야</v>
      </c>
      <c r="Y2928" s="3" t="str">
        <f>IF(R2928="C",MIN(30,IF(COUNTIFS(B:B,B2928,W:W,"가1")=1,25,IF(COUNTIFS(B:B,B2928,W:W,"가1")&gt;=2,30,0))+IF(COUNTIFS(B:B,B2928,W:W,"나1")&gt;=4,30,IF(COUNTIFS(B:B,B2928,W:W,"나1")=3,26,IF(COUNTIFS(B:B,B2928,W:W,"나1")=2,22,IF(COUNTIFS(B:B,B2928,W:W,"나1")=1,18,0)))))+MIN(30,IF(COUNTIFS(B:B,B2928,W:W,"가2")=1,25,IF(COUNTIFS(B:B,B2928,W:W,"가2")&gt;=2,30,0))+IF(COUNTIFS(B:B,B2928,W:W,"나2")=3,30,IF(COUNTIFS(B:B,B2928,W:W,"나2")=2,25,IF(COUNTIFS(B:B,B2928,W:W,"나2")=1,20,0)))),"비해당분야")</f>
        <v>비해당분야</v>
      </c>
      <c r="Z2928" s="3" t="str">
        <f>IF(R2928="C",VLOOKUP(K2928,'[1]자격증 backdata'!A:F,6,0),"비해당분야")</f>
        <v>비해당분야</v>
      </c>
      <c r="AA2928" s="3" t="str">
        <f>IF(R2928="C",SUMIF(B:B,B2928,Z:Z),"비해당분야")</f>
        <v>비해당분야</v>
      </c>
      <c r="AB2928" s="3" t="str">
        <f>IF(R2928="C",SUM(Y2928,AA2928),"비해당분야")</f>
        <v>비해당분야</v>
      </c>
      <c r="AC2928" s="3" t="str">
        <f>IF(R2928="C",AB2928,X2928)</f>
        <v>비해당분야</v>
      </c>
      <c r="AD2928" s="3">
        <f>VLOOKUP(K2928,'[1]자격증 backdata'!A:D,4,0)</f>
        <v>0</v>
      </c>
      <c r="AE2928" s="3">
        <f>IF(_xlfn.MAXIFS(AD:AD,B:B,B2928)&gt;10,10,_xlfn.MAXIFS(AD:AD,B:B,B2928))</f>
        <v>0</v>
      </c>
      <c r="AG2928" s="2">
        <f>VLOOKUP(K2928,'[1]자격증 backdata'!A:C,3,0)</f>
        <v>0</v>
      </c>
      <c r="AH2928" s="2">
        <f>COUNTIFS($B:$B,$B2928,$AG:$AG,AH$1)</f>
        <v>0</v>
      </c>
      <c r="AI2928" s="2">
        <f>COUNTIFS($B:$B,$B2928,$AG:$AG,AI$1)</f>
        <v>0</v>
      </c>
      <c r="AJ2928" s="2">
        <f>COUNTIFS($B:$B,$B2928,$AG:$AG,AJ$1)</f>
        <v>0</v>
      </c>
      <c r="AK2928" s="2">
        <f>COUNTIFS($B:$B,$B2928,$AG:$AG,AK$1)</f>
        <v>0</v>
      </c>
      <c r="AL2928" s="2">
        <f>COUNTIFS($B:$B,$B2928,$AG:$AG,AL$1)</f>
        <v>0</v>
      </c>
      <c r="AM2928" s="2">
        <f>COUNTIFS($B:$B,$B2928,$AG:$AG,AM$1)</f>
        <v>0</v>
      </c>
      <c r="AN2928" s="2">
        <f>COUNTIFS($B:$B,$B2928,$AG:$AG,AN$1)</f>
        <v>0</v>
      </c>
      <c r="AO2928" s="2">
        <f>COUNTIFS($B:$B,$B2928,$AG:$AG,AO$1)</f>
        <v>0</v>
      </c>
      <c r="AP2928" s="2">
        <f>COUNTIFS($B:$B,$B2928,$AG:$AG,AP$1)</f>
        <v>0</v>
      </c>
      <c r="AQ2928" s="2">
        <f>COUNTIFS($B:$B,$B2928,$AG:$AG,AQ$1)</f>
        <v>0</v>
      </c>
      <c r="AR2928" s="2">
        <f>COUNTIFS($B:$B,$B2928,$AG:$AG,AR$1)</f>
        <v>0</v>
      </c>
      <c r="AS2928" s="2">
        <f>COUNTIFS($B:$B,$B2928,$AG:$AG,AS$1)</f>
        <v>0</v>
      </c>
      <c r="AT2928" s="2">
        <f>COUNTIFS($B:$B,$B2928,$AG:$AG,AT$1)</f>
        <v>0</v>
      </c>
      <c r="AU2928" s="2">
        <f>COUNTIFS($B:$B,$B2928,$AG:$AG,AU$1)</f>
        <v>0</v>
      </c>
    </row>
    <row r="2929" spans="1:47" ht="15" customHeight="1" x14ac:dyDescent="0.35">
      <c r="A2929" s="4">
        <f>IF(B2928=B2929,A2928,A2928+1)</f>
        <v>1041</v>
      </c>
      <c r="B2929" s="4" t="s">
        <v>393</v>
      </c>
      <c r="C2929" s="4" t="s">
        <v>392</v>
      </c>
      <c r="D2929" s="4" t="s">
        <v>10</v>
      </c>
      <c r="E2929" s="4" t="s">
        <v>9</v>
      </c>
      <c r="F2929" s="4" t="s">
        <v>8</v>
      </c>
      <c r="G2929" s="4" t="s">
        <v>7</v>
      </c>
      <c r="H2929" s="4" t="s">
        <v>7</v>
      </c>
      <c r="I2929" s="4">
        <v>1</v>
      </c>
      <c r="J2929" s="4" t="s">
        <v>6</v>
      </c>
      <c r="K2929" s="4" t="s">
        <v>5</v>
      </c>
      <c r="L2929" s="4" t="s">
        <v>4</v>
      </c>
      <c r="M2929" s="4" t="s">
        <v>396</v>
      </c>
      <c r="N2929" s="4" t="s">
        <v>395</v>
      </c>
      <c r="P2929" s="4" t="s">
        <v>1</v>
      </c>
      <c r="Q2929" s="5" t="s">
        <v>0</v>
      </c>
      <c r="R2929" s="5"/>
      <c r="S2929" s="5" t="str">
        <f>IF(P2929="심사불필요","-",VLOOKUP(K2929,'[1]자격증 backdata'!A:G,7,0))</f>
        <v>필수</v>
      </c>
      <c r="T2929" s="5" t="str">
        <f>IF(S2929="-","-",IF(COUNTIFS(B:B,B2929,S:S,"필수")&gt;0,"자격요건충족","확인필요"))</f>
        <v>자격요건충족</v>
      </c>
      <c r="U2929" s="5"/>
      <c r="W2929" s="5" t="str">
        <f>IF(Q2929="4급","심사불필요",VLOOKUP(K2929,'[1]자격증 backdata'!A:B,2,0))</f>
        <v>심사불필요</v>
      </c>
      <c r="X2929" s="4" t="str">
        <f>IF(R2929="A", MIN(20, SUMIFS(W:W, B:B, B2929, R:R, "A")),IF(R2929="B", MIN(30, SUMIFS(W:W, B:B, B2929, R:R, "B")),"비해당분야"))</f>
        <v>비해당분야</v>
      </c>
      <c r="Y2929" s="4" t="str">
        <f>IF(R2929="C",MIN(30,IF(COUNTIFS(B:B,B2929,W:W,"가1")=1,25,IF(COUNTIFS(B:B,B2929,W:W,"가1")&gt;=2,30,0))+IF(COUNTIFS(B:B,B2929,W:W,"나1")&gt;=4,30,IF(COUNTIFS(B:B,B2929,W:W,"나1")=3,26,IF(COUNTIFS(B:B,B2929,W:W,"나1")=2,22,IF(COUNTIFS(B:B,B2929,W:W,"나1")=1,18,0)))))+MIN(30,IF(COUNTIFS(B:B,B2929,W:W,"가2")=1,25,IF(COUNTIFS(B:B,B2929,W:W,"가2")&gt;=2,30,0))+IF(COUNTIFS(B:B,B2929,W:W,"나2")=3,30,IF(COUNTIFS(B:B,B2929,W:W,"나2")=2,25,IF(COUNTIFS(B:B,B2929,W:W,"나2")=1,20,0)))),"비해당분야")</f>
        <v>비해당분야</v>
      </c>
      <c r="Z2929" s="4" t="str">
        <f>IF(R2929="C",VLOOKUP(K2929,'[1]자격증 backdata'!A:F,6,0),"비해당분야")</f>
        <v>비해당분야</v>
      </c>
      <c r="AA2929" s="4" t="str">
        <f>IF(R2929="C",SUMIF(B:B,B2929,Z:Z),"비해당분야")</f>
        <v>비해당분야</v>
      </c>
      <c r="AB2929" s="4" t="str">
        <f>IF(R2929="C",SUM(Y2929,AA2929),"비해당분야")</f>
        <v>비해당분야</v>
      </c>
      <c r="AC2929" s="4" t="str">
        <f>IF(R2929="C",AB2929,X2929)</f>
        <v>비해당분야</v>
      </c>
      <c r="AD2929" s="4">
        <f>VLOOKUP(K2929,'[1]자격증 backdata'!A:D,4,0)</f>
        <v>0</v>
      </c>
      <c r="AE2929" s="4">
        <f>IF(_xlfn.MAXIFS(AD:AD,B:B,B2929)&gt;10,10,_xlfn.MAXIFS(AD:AD,B:B,B2929))</f>
        <v>0</v>
      </c>
      <c r="AG2929" s="5">
        <f>VLOOKUP(K2929,'[1]자격증 backdata'!A:C,3,0)</f>
        <v>0</v>
      </c>
      <c r="AH2929" s="5">
        <f>COUNTIFS($B:$B,$B2929,$AG:$AG,AH$1)</f>
        <v>0</v>
      </c>
      <c r="AI2929" s="5">
        <f>COUNTIFS($B:$B,$B2929,$AG:$AG,AI$1)</f>
        <v>0</v>
      </c>
      <c r="AJ2929" s="5">
        <f>COUNTIFS($B:$B,$B2929,$AG:$AG,AJ$1)</f>
        <v>0</v>
      </c>
      <c r="AK2929" s="5">
        <f>COUNTIFS($B:$B,$B2929,$AG:$AG,AK$1)</f>
        <v>0</v>
      </c>
      <c r="AL2929" s="5">
        <f>COUNTIFS($B:$B,$B2929,$AG:$AG,AL$1)</f>
        <v>0</v>
      </c>
      <c r="AM2929" s="5">
        <f>COUNTIFS($B:$B,$B2929,$AG:$AG,AM$1)</f>
        <v>0</v>
      </c>
      <c r="AN2929" s="5">
        <f>COUNTIFS($B:$B,$B2929,$AG:$AG,AN$1)</f>
        <v>0</v>
      </c>
      <c r="AO2929" s="5">
        <f>COUNTIFS($B:$B,$B2929,$AG:$AG,AO$1)</f>
        <v>0</v>
      </c>
      <c r="AP2929" s="5">
        <f>COUNTIFS($B:$B,$B2929,$AG:$AG,AP$1)</f>
        <v>0</v>
      </c>
      <c r="AQ2929" s="5">
        <f>COUNTIFS($B:$B,$B2929,$AG:$AG,AQ$1)</f>
        <v>0</v>
      </c>
      <c r="AR2929" s="5">
        <f>COUNTIFS($B:$B,$B2929,$AG:$AG,AR$1)</f>
        <v>0</v>
      </c>
      <c r="AS2929" s="5">
        <f>COUNTIFS($B:$B,$B2929,$AG:$AG,AS$1)</f>
        <v>0</v>
      </c>
      <c r="AT2929" s="5">
        <f>COUNTIFS($B:$B,$B2929,$AG:$AG,AT$1)</f>
        <v>0</v>
      </c>
      <c r="AU2929" s="5">
        <f>COUNTIFS($B:$B,$B2929,$AG:$AG,AU$1)</f>
        <v>0</v>
      </c>
    </row>
    <row r="2930" spans="1:47" ht="15" customHeight="1" x14ac:dyDescent="0.35">
      <c r="A2930" s="6">
        <f>IF(B2929=B2930,A2929,A2929+1)</f>
        <v>1041</v>
      </c>
      <c r="B2930" s="6" t="s">
        <v>393</v>
      </c>
      <c r="C2930" s="6" t="s">
        <v>392</v>
      </c>
      <c r="D2930" s="6" t="s">
        <v>10</v>
      </c>
      <c r="E2930" s="6" t="s">
        <v>9</v>
      </c>
      <c r="F2930" s="4" t="s">
        <v>7</v>
      </c>
      <c r="G2930" s="4" t="s">
        <v>7</v>
      </c>
      <c r="H2930" s="4" t="s">
        <v>8</v>
      </c>
      <c r="I2930" s="4">
        <v>2</v>
      </c>
      <c r="J2930" s="4" t="s">
        <v>325</v>
      </c>
      <c r="K2930" s="4" t="s">
        <v>324</v>
      </c>
      <c r="L2930" s="4" t="s">
        <v>4</v>
      </c>
      <c r="M2930" s="4" t="s">
        <v>394</v>
      </c>
      <c r="N2930" s="4" t="s">
        <v>372</v>
      </c>
      <c r="P2930" s="4" t="s">
        <v>1</v>
      </c>
      <c r="Q2930" s="5" t="s">
        <v>0</v>
      </c>
      <c r="R2930" s="5"/>
      <c r="S2930" s="5">
        <f>IF(P2930="심사불필요","-",VLOOKUP(K2930,'[1]자격증 backdata'!A:G,7,0))</f>
        <v>0</v>
      </c>
      <c r="T2930" s="5" t="str">
        <f>IF(S2930="-","-",IF(COUNTIFS(B:B,B2930,S:S,"필수")&gt;0,"자격요건충족","확인필요"))</f>
        <v>자격요건충족</v>
      </c>
      <c r="U2930" s="5"/>
      <c r="W2930" s="5" t="str">
        <f>IF(Q2930="4급","심사불필요",VLOOKUP(K2930,'[1]자격증 backdata'!A:B,2,0))</f>
        <v>심사불필요</v>
      </c>
      <c r="X2930" s="4" t="str">
        <f>IF(R2930="A", MIN(20, SUMIFS(W:W, B:B, B2930, R:R, "A")),IF(R2930="B", MIN(30, SUMIFS(W:W, B:B, B2930, R:R, "B")),"비해당분야"))</f>
        <v>비해당분야</v>
      </c>
      <c r="Y2930" s="4" t="str">
        <f>IF(R2930="C",MIN(30,IF(COUNTIFS(B:B,B2930,W:W,"가1")=1,25,IF(COUNTIFS(B:B,B2930,W:W,"가1")&gt;=2,30,0))+IF(COUNTIFS(B:B,B2930,W:W,"나1")&gt;=4,30,IF(COUNTIFS(B:B,B2930,W:W,"나1")=3,26,IF(COUNTIFS(B:B,B2930,W:W,"나1")=2,22,IF(COUNTIFS(B:B,B2930,W:W,"나1")=1,18,0)))))+MIN(30,IF(COUNTIFS(B:B,B2930,W:W,"가2")=1,25,IF(COUNTIFS(B:B,B2930,W:W,"가2")&gt;=2,30,0))+IF(COUNTIFS(B:B,B2930,W:W,"나2")=3,30,IF(COUNTIFS(B:B,B2930,W:W,"나2")=2,25,IF(COUNTIFS(B:B,B2930,W:W,"나2")=1,20,0)))),"비해당분야")</f>
        <v>비해당분야</v>
      </c>
      <c r="Z2930" s="4" t="str">
        <f>IF(R2930="C",VLOOKUP(K2930,'[1]자격증 backdata'!A:F,6,0),"비해당분야")</f>
        <v>비해당분야</v>
      </c>
      <c r="AA2930" s="4" t="str">
        <f>IF(R2930="C",SUMIF(B:B,B2930,Z:Z),"비해당분야")</f>
        <v>비해당분야</v>
      </c>
      <c r="AB2930" s="4" t="str">
        <f>IF(R2930="C",SUM(Y2930,AA2930),"비해당분야")</f>
        <v>비해당분야</v>
      </c>
      <c r="AC2930" s="4" t="str">
        <f>IF(R2930="C",AB2930,X2930)</f>
        <v>비해당분야</v>
      </c>
      <c r="AD2930" s="4">
        <f>VLOOKUP(K2930,'[1]자격증 backdata'!A:D,4,0)</f>
        <v>0</v>
      </c>
      <c r="AE2930" s="4">
        <f>IF(_xlfn.MAXIFS(AD:AD,B:B,B2930)&gt;10,10,_xlfn.MAXIFS(AD:AD,B:B,B2930))</f>
        <v>0</v>
      </c>
      <c r="AG2930" s="5">
        <f>VLOOKUP(K2930,'[1]자격증 backdata'!A:C,3,0)</f>
        <v>0</v>
      </c>
      <c r="AH2930" s="5">
        <f>COUNTIFS($B:$B,$B2930,$AG:$AG,AH$1)</f>
        <v>0</v>
      </c>
      <c r="AI2930" s="5">
        <f>COUNTIFS($B:$B,$B2930,$AG:$AG,AI$1)</f>
        <v>0</v>
      </c>
      <c r="AJ2930" s="5">
        <f>COUNTIFS($B:$B,$B2930,$AG:$AG,AJ$1)</f>
        <v>0</v>
      </c>
      <c r="AK2930" s="5">
        <f>COUNTIFS($B:$B,$B2930,$AG:$AG,AK$1)</f>
        <v>0</v>
      </c>
      <c r="AL2930" s="5">
        <f>COUNTIFS($B:$B,$B2930,$AG:$AG,AL$1)</f>
        <v>0</v>
      </c>
      <c r="AM2930" s="5">
        <f>COUNTIFS($B:$B,$B2930,$AG:$AG,AM$1)</f>
        <v>0</v>
      </c>
      <c r="AN2930" s="5">
        <f>COUNTIFS($B:$B,$B2930,$AG:$AG,AN$1)</f>
        <v>0</v>
      </c>
      <c r="AO2930" s="5">
        <f>COUNTIFS($B:$B,$B2930,$AG:$AG,AO$1)</f>
        <v>0</v>
      </c>
      <c r="AP2930" s="5">
        <f>COUNTIFS($B:$B,$B2930,$AG:$AG,AP$1)</f>
        <v>0</v>
      </c>
      <c r="AQ2930" s="5">
        <f>COUNTIFS($B:$B,$B2930,$AG:$AG,AQ$1)</f>
        <v>0</v>
      </c>
      <c r="AR2930" s="5">
        <f>COUNTIFS($B:$B,$B2930,$AG:$AG,AR$1)</f>
        <v>0</v>
      </c>
      <c r="AS2930" s="5">
        <f>COUNTIFS($B:$B,$B2930,$AG:$AG,AS$1)</f>
        <v>0</v>
      </c>
      <c r="AT2930" s="5">
        <f>COUNTIFS($B:$B,$B2930,$AG:$AG,AT$1)</f>
        <v>0</v>
      </c>
      <c r="AU2930" s="5">
        <f>COUNTIFS($B:$B,$B2930,$AG:$AG,AU$1)</f>
        <v>0</v>
      </c>
    </row>
    <row r="2931" spans="1:47" ht="15" customHeight="1" x14ac:dyDescent="0.35">
      <c r="A2931" s="6">
        <f>IF(B2930=B2931,A2930,A2930+1)</f>
        <v>1041</v>
      </c>
      <c r="B2931" s="6" t="s">
        <v>393</v>
      </c>
      <c r="C2931" s="6" t="s">
        <v>392</v>
      </c>
      <c r="D2931" s="6" t="s">
        <v>10</v>
      </c>
      <c r="E2931" s="6" t="s">
        <v>9</v>
      </c>
      <c r="F2931" s="4" t="s">
        <v>7</v>
      </c>
      <c r="G2931" s="4" t="s">
        <v>7</v>
      </c>
      <c r="H2931" s="4" t="s">
        <v>8</v>
      </c>
      <c r="I2931" s="4">
        <v>3</v>
      </c>
      <c r="J2931" s="4" t="s">
        <v>391</v>
      </c>
      <c r="K2931" s="4" t="s">
        <v>390</v>
      </c>
      <c r="L2931" s="4" t="s">
        <v>133</v>
      </c>
      <c r="M2931" s="4" t="s">
        <v>389</v>
      </c>
      <c r="N2931" s="4" t="s">
        <v>388</v>
      </c>
      <c r="P2931" s="4" t="s">
        <v>1</v>
      </c>
      <c r="Q2931" s="5" t="s">
        <v>0</v>
      </c>
      <c r="R2931" s="5"/>
      <c r="S2931" s="5">
        <f>IF(P2931="심사불필요","-",VLOOKUP(K2931,'[1]자격증 backdata'!A:G,7,0))</f>
        <v>0</v>
      </c>
      <c r="T2931" s="5" t="str">
        <f>IF(S2931="-","-",IF(COUNTIFS(B:B,B2931,S:S,"필수")&gt;0,"자격요건충족","확인필요"))</f>
        <v>자격요건충족</v>
      </c>
      <c r="U2931" s="5"/>
      <c r="W2931" s="5" t="str">
        <f>IF(Q2931="4급","심사불필요",VLOOKUP(K2931,'[1]자격증 backdata'!A:B,2,0))</f>
        <v>심사불필요</v>
      </c>
      <c r="X2931" s="4" t="str">
        <f>IF(R2931="A", MIN(20, SUMIFS(W:W, B:B, B2931, R:R, "A")),IF(R2931="B", MIN(30, SUMIFS(W:W, B:B, B2931, R:R, "B")),"비해당분야"))</f>
        <v>비해당분야</v>
      </c>
      <c r="Y2931" s="4" t="str">
        <f>IF(R2931="C",MIN(30,IF(COUNTIFS(B:B,B2931,W:W,"가1")=1,25,IF(COUNTIFS(B:B,B2931,W:W,"가1")&gt;=2,30,0))+IF(COUNTIFS(B:B,B2931,W:W,"나1")&gt;=4,30,IF(COUNTIFS(B:B,B2931,W:W,"나1")=3,26,IF(COUNTIFS(B:B,B2931,W:W,"나1")=2,22,IF(COUNTIFS(B:B,B2931,W:W,"나1")=1,18,0)))))+MIN(30,IF(COUNTIFS(B:B,B2931,W:W,"가2")=1,25,IF(COUNTIFS(B:B,B2931,W:W,"가2")&gt;=2,30,0))+IF(COUNTIFS(B:B,B2931,W:W,"나2")=3,30,IF(COUNTIFS(B:B,B2931,W:W,"나2")=2,25,IF(COUNTIFS(B:B,B2931,W:W,"나2")=1,20,0)))),"비해당분야")</f>
        <v>비해당분야</v>
      </c>
      <c r="Z2931" s="4" t="str">
        <f>IF(R2931="C",VLOOKUP(K2931,'[1]자격증 backdata'!A:F,6,0),"비해당분야")</f>
        <v>비해당분야</v>
      </c>
      <c r="AA2931" s="4" t="str">
        <f>IF(R2931="C",SUMIF(B:B,B2931,Z:Z),"비해당분야")</f>
        <v>비해당분야</v>
      </c>
      <c r="AB2931" s="4" t="str">
        <f>IF(R2931="C",SUM(Y2931,AA2931),"비해당분야")</f>
        <v>비해당분야</v>
      </c>
      <c r="AC2931" s="4" t="str">
        <f>IF(R2931="C",AB2931,X2931)</f>
        <v>비해당분야</v>
      </c>
      <c r="AD2931" s="4">
        <f>VLOOKUP(K2931,'[1]자격증 backdata'!A:D,4,0)</f>
        <v>0</v>
      </c>
      <c r="AE2931" s="4">
        <f>IF(_xlfn.MAXIFS(AD:AD,B:B,B2931)&gt;10,10,_xlfn.MAXIFS(AD:AD,B:B,B2931))</f>
        <v>0</v>
      </c>
      <c r="AG2931" s="5">
        <f>VLOOKUP(K2931,'[1]자격증 backdata'!A:C,3,0)</f>
        <v>0</v>
      </c>
      <c r="AH2931" s="5">
        <f>COUNTIFS($B:$B,$B2931,$AG:$AG,AH$1)</f>
        <v>0</v>
      </c>
      <c r="AI2931" s="5">
        <f>COUNTIFS($B:$B,$B2931,$AG:$AG,AI$1)</f>
        <v>0</v>
      </c>
      <c r="AJ2931" s="5">
        <f>COUNTIFS($B:$B,$B2931,$AG:$AG,AJ$1)</f>
        <v>0</v>
      </c>
      <c r="AK2931" s="5">
        <f>COUNTIFS($B:$B,$B2931,$AG:$AG,AK$1)</f>
        <v>0</v>
      </c>
      <c r="AL2931" s="5">
        <f>COUNTIFS($B:$B,$B2931,$AG:$AG,AL$1)</f>
        <v>0</v>
      </c>
      <c r="AM2931" s="5">
        <f>COUNTIFS($B:$B,$B2931,$AG:$AG,AM$1)</f>
        <v>0</v>
      </c>
      <c r="AN2931" s="5">
        <f>COUNTIFS($B:$B,$B2931,$AG:$AG,AN$1)</f>
        <v>0</v>
      </c>
      <c r="AO2931" s="5">
        <f>COUNTIFS($B:$B,$B2931,$AG:$AG,AO$1)</f>
        <v>0</v>
      </c>
      <c r="AP2931" s="5">
        <f>COUNTIFS($B:$B,$B2931,$AG:$AG,AP$1)</f>
        <v>0</v>
      </c>
      <c r="AQ2931" s="5">
        <f>COUNTIFS($B:$B,$B2931,$AG:$AG,AQ$1)</f>
        <v>0</v>
      </c>
      <c r="AR2931" s="5">
        <f>COUNTIFS($B:$B,$B2931,$AG:$AG,AR$1)</f>
        <v>0</v>
      </c>
      <c r="AS2931" s="5">
        <f>COUNTIFS($B:$B,$B2931,$AG:$AG,AS$1)</f>
        <v>0</v>
      </c>
      <c r="AT2931" s="5">
        <f>COUNTIFS($B:$B,$B2931,$AG:$AG,AT$1)</f>
        <v>0</v>
      </c>
      <c r="AU2931" s="5">
        <f>COUNTIFS($B:$B,$B2931,$AG:$AG,AU$1)</f>
        <v>0</v>
      </c>
    </row>
    <row r="2932" spans="1:47" ht="15" customHeight="1" x14ac:dyDescent="0.35">
      <c r="A2932" s="3">
        <f>IF(B2931=B2932,A2931,A2931+1)</f>
        <v>1042</v>
      </c>
      <c r="B2932" s="3" t="s">
        <v>382</v>
      </c>
      <c r="C2932" s="3" t="s">
        <v>381</v>
      </c>
      <c r="D2932" s="3" t="s">
        <v>10</v>
      </c>
      <c r="E2932" s="3" t="s">
        <v>9</v>
      </c>
      <c r="F2932" s="4" t="s">
        <v>8</v>
      </c>
      <c r="G2932" s="4" t="s">
        <v>7</v>
      </c>
      <c r="H2932" s="4" t="s">
        <v>7</v>
      </c>
      <c r="I2932" s="3">
        <v>1</v>
      </c>
      <c r="J2932" s="3" t="s">
        <v>6</v>
      </c>
      <c r="K2932" s="3" t="s">
        <v>5</v>
      </c>
      <c r="L2932" s="3" t="s">
        <v>4</v>
      </c>
      <c r="M2932" s="3" t="s">
        <v>387</v>
      </c>
      <c r="N2932" s="3" t="s">
        <v>169</v>
      </c>
      <c r="P2932" s="3" t="s">
        <v>1</v>
      </c>
      <c r="Q2932" s="2" t="s">
        <v>0</v>
      </c>
      <c r="R2932" s="2"/>
      <c r="S2932" s="2" t="str">
        <f>IF(P2932="심사불필요","-",VLOOKUP(K2932,'[1]자격증 backdata'!A:G,7,0))</f>
        <v>필수</v>
      </c>
      <c r="T2932" s="2" t="str">
        <f>IF(S2932="-","-",IF(COUNTIFS(B:B,B2932,S:S,"필수")&gt;0,"자격요건충족","확인필요"))</f>
        <v>자격요건충족</v>
      </c>
      <c r="U2932" s="2"/>
      <c r="W2932" s="2" t="str">
        <f>IF(Q2932="4급","심사불필요",VLOOKUP(K2932,'[1]자격증 backdata'!A:B,2,0))</f>
        <v>심사불필요</v>
      </c>
      <c r="X2932" s="3" t="str">
        <f>IF(R2932="A", MIN(20, SUMIFS(W:W, B:B, B2932, R:R, "A")),IF(R2932="B", MIN(30, SUMIFS(W:W, B:B, B2932, R:R, "B")),"비해당분야"))</f>
        <v>비해당분야</v>
      </c>
      <c r="Y2932" s="3" t="str">
        <f>IF(R2932="C",MIN(30,IF(COUNTIFS(B:B,B2932,W:W,"가1")=1,25,IF(COUNTIFS(B:B,B2932,W:W,"가1")&gt;=2,30,0))+IF(COUNTIFS(B:B,B2932,W:W,"나1")&gt;=4,30,IF(COUNTIFS(B:B,B2932,W:W,"나1")=3,26,IF(COUNTIFS(B:B,B2932,W:W,"나1")=2,22,IF(COUNTIFS(B:B,B2932,W:W,"나1")=1,18,0)))))+MIN(30,IF(COUNTIFS(B:B,B2932,W:W,"가2")=1,25,IF(COUNTIFS(B:B,B2932,W:W,"가2")&gt;=2,30,0))+IF(COUNTIFS(B:B,B2932,W:W,"나2")=3,30,IF(COUNTIFS(B:B,B2932,W:W,"나2")=2,25,IF(COUNTIFS(B:B,B2932,W:W,"나2")=1,20,0)))),"비해당분야")</f>
        <v>비해당분야</v>
      </c>
      <c r="Z2932" s="3" t="str">
        <f>IF(R2932="C",VLOOKUP(K2932,'[1]자격증 backdata'!A:F,6,0),"비해당분야")</f>
        <v>비해당분야</v>
      </c>
      <c r="AA2932" s="3" t="str">
        <f>IF(R2932="C",SUMIF(B:B,B2932,Z:Z),"비해당분야")</f>
        <v>비해당분야</v>
      </c>
      <c r="AB2932" s="3" t="str">
        <f>IF(R2932="C",SUM(Y2932,AA2932),"비해당분야")</f>
        <v>비해당분야</v>
      </c>
      <c r="AC2932" s="3" t="str">
        <f>IF(R2932="C",AB2932,X2932)</f>
        <v>비해당분야</v>
      </c>
      <c r="AD2932" s="3">
        <f>VLOOKUP(K2932,'[1]자격증 backdata'!A:D,4,0)</f>
        <v>0</v>
      </c>
      <c r="AE2932" s="3">
        <f>IF(_xlfn.MAXIFS(AD:AD,B:B,B2932)&gt;10,10,_xlfn.MAXIFS(AD:AD,B:B,B2932))</f>
        <v>5</v>
      </c>
      <c r="AG2932" s="2">
        <f>VLOOKUP(K2932,'[1]자격증 backdata'!A:C,3,0)</f>
        <v>0</v>
      </c>
      <c r="AH2932" s="2">
        <f>COUNTIFS($B:$B,$B2932,$AG:$AG,AH$1)</f>
        <v>0</v>
      </c>
      <c r="AI2932" s="2">
        <f>COUNTIFS($B:$B,$B2932,$AG:$AG,AI$1)</f>
        <v>0</v>
      </c>
      <c r="AJ2932" s="2">
        <f>COUNTIFS($B:$B,$B2932,$AG:$AG,AJ$1)</f>
        <v>0</v>
      </c>
      <c r="AK2932" s="2">
        <f>COUNTIFS($B:$B,$B2932,$AG:$AG,AK$1)</f>
        <v>0</v>
      </c>
      <c r="AL2932" s="2">
        <f>COUNTIFS($B:$B,$B2932,$AG:$AG,AL$1)</f>
        <v>0</v>
      </c>
      <c r="AM2932" s="2">
        <f>COUNTIFS($B:$B,$B2932,$AG:$AG,AM$1)</f>
        <v>0</v>
      </c>
      <c r="AN2932" s="2">
        <f>COUNTIFS($B:$B,$B2932,$AG:$AG,AN$1)</f>
        <v>0</v>
      </c>
      <c r="AO2932" s="2">
        <f>COUNTIFS($B:$B,$B2932,$AG:$AG,AO$1)</f>
        <v>0</v>
      </c>
      <c r="AP2932" s="2">
        <f>COUNTIFS($B:$B,$B2932,$AG:$AG,AP$1)</f>
        <v>0</v>
      </c>
      <c r="AQ2932" s="2">
        <f>COUNTIFS($B:$B,$B2932,$AG:$AG,AQ$1)</f>
        <v>0</v>
      </c>
      <c r="AR2932" s="2">
        <f>COUNTIFS($B:$B,$B2932,$AG:$AG,AR$1)</f>
        <v>0</v>
      </c>
      <c r="AS2932" s="2">
        <f>COUNTIFS($B:$B,$B2932,$AG:$AG,AS$1)</f>
        <v>0</v>
      </c>
      <c r="AT2932" s="2">
        <f>COUNTIFS($B:$B,$B2932,$AG:$AG,AT$1)</f>
        <v>0</v>
      </c>
      <c r="AU2932" s="2">
        <f>COUNTIFS($B:$B,$B2932,$AG:$AG,AU$1)</f>
        <v>0</v>
      </c>
    </row>
    <row r="2933" spans="1:47" ht="15" customHeight="1" x14ac:dyDescent="0.35">
      <c r="A2933" s="7">
        <f>IF(B2932=B2933,A2932,A2932+1)</f>
        <v>1042</v>
      </c>
      <c r="B2933" s="7" t="s">
        <v>382</v>
      </c>
      <c r="C2933" s="7" t="s">
        <v>381</v>
      </c>
      <c r="D2933" s="7" t="s">
        <v>10</v>
      </c>
      <c r="E2933" s="7" t="s">
        <v>9</v>
      </c>
      <c r="F2933" s="4" t="s">
        <v>7</v>
      </c>
      <c r="G2933" s="4" t="s">
        <v>7</v>
      </c>
      <c r="H2933" s="4" t="s">
        <v>8</v>
      </c>
      <c r="I2933" s="3">
        <v>2</v>
      </c>
      <c r="J2933" s="3" t="s">
        <v>112</v>
      </c>
      <c r="K2933" s="3" t="s">
        <v>111</v>
      </c>
      <c r="L2933" s="3" t="s">
        <v>4</v>
      </c>
      <c r="M2933" s="3" t="s">
        <v>386</v>
      </c>
      <c r="N2933" s="3" t="s">
        <v>385</v>
      </c>
      <c r="P2933" s="3" t="s">
        <v>1</v>
      </c>
      <c r="Q2933" s="2" t="s">
        <v>0</v>
      </c>
      <c r="R2933" s="2"/>
      <c r="S2933" s="2">
        <f>IF(P2933="심사불필요","-",VLOOKUP(K2933,'[1]자격증 backdata'!A:G,7,0))</f>
        <v>0</v>
      </c>
      <c r="T2933" s="2" t="str">
        <f>IF(S2933="-","-",IF(COUNTIFS(B:B,B2933,S:S,"필수")&gt;0,"자격요건충족","확인필요"))</f>
        <v>자격요건충족</v>
      </c>
      <c r="U2933" s="2"/>
      <c r="W2933" s="2" t="str">
        <f>IF(Q2933="4급","심사불필요",VLOOKUP(K2933,'[1]자격증 backdata'!A:B,2,0))</f>
        <v>심사불필요</v>
      </c>
      <c r="X2933" s="3" t="str">
        <f>IF(R2933="A", MIN(20, SUMIFS(W:W, B:B, B2933, R:R, "A")),IF(R2933="B", MIN(30, SUMIFS(W:W, B:B, B2933, R:R, "B")),"비해당분야"))</f>
        <v>비해당분야</v>
      </c>
      <c r="Y2933" s="3" t="str">
        <f>IF(R2933="C",MIN(30,IF(COUNTIFS(B:B,B2933,W:W,"가1")=1,25,IF(COUNTIFS(B:B,B2933,W:W,"가1")&gt;=2,30,0))+IF(COUNTIFS(B:B,B2933,W:W,"나1")&gt;=4,30,IF(COUNTIFS(B:B,B2933,W:W,"나1")=3,26,IF(COUNTIFS(B:B,B2933,W:W,"나1")=2,22,IF(COUNTIFS(B:B,B2933,W:W,"나1")=1,18,0)))))+MIN(30,IF(COUNTIFS(B:B,B2933,W:W,"가2")=1,25,IF(COUNTIFS(B:B,B2933,W:W,"가2")&gt;=2,30,0))+IF(COUNTIFS(B:B,B2933,W:W,"나2")=3,30,IF(COUNTIFS(B:B,B2933,W:W,"나2")=2,25,IF(COUNTIFS(B:B,B2933,W:W,"나2")=1,20,0)))),"비해당분야")</f>
        <v>비해당분야</v>
      </c>
      <c r="Z2933" s="3" t="str">
        <f>IF(R2933="C",VLOOKUP(K2933,'[1]자격증 backdata'!A:F,6,0),"비해당분야")</f>
        <v>비해당분야</v>
      </c>
      <c r="AA2933" s="3" t="str">
        <f>IF(R2933="C",SUMIF(B:B,B2933,Z:Z),"비해당분야")</f>
        <v>비해당분야</v>
      </c>
      <c r="AB2933" s="3" t="str">
        <f>IF(R2933="C",SUM(Y2933,AA2933),"비해당분야")</f>
        <v>비해당분야</v>
      </c>
      <c r="AC2933" s="3" t="str">
        <f>IF(R2933="C",AB2933,X2933)</f>
        <v>비해당분야</v>
      </c>
      <c r="AD2933" s="3">
        <f>VLOOKUP(K2933,'[1]자격증 backdata'!A:D,4,0)</f>
        <v>0</v>
      </c>
      <c r="AE2933" s="3">
        <f>IF(_xlfn.MAXIFS(AD:AD,B:B,B2933)&gt;10,10,_xlfn.MAXIFS(AD:AD,B:B,B2933))</f>
        <v>5</v>
      </c>
      <c r="AG2933" s="2">
        <f>VLOOKUP(K2933,'[1]자격증 backdata'!A:C,3,0)</f>
        <v>0</v>
      </c>
      <c r="AH2933" s="2">
        <f>COUNTIFS($B:$B,$B2933,$AG:$AG,AH$1)</f>
        <v>0</v>
      </c>
      <c r="AI2933" s="2">
        <f>COUNTIFS($B:$B,$B2933,$AG:$AG,AI$1)</f>
        <v>0</v>
      </c>
      <c r="AJ2933" s="2">
        <f>COUNTIFS($B:$B,$B2933,$AG:$AG,AJ$1)</f>
        <v>0</v>
      </c>
      <c r="AK2933" s="2">
        <f>COUNTIFS($B:$B,$B2933,$AG:$AG,AK$1)</f>
        <v>0</v>
      </c>
      <c r="AL2933" s="2">
        <f>COUNTIFS($B:$B,$B2933,$AG:$AG,AL$1)</f>
        <v>0</v>
      </c>
      <c r="AM2933" s="2">
        <f>COUNTIFS($B:$B,$B2933,$AG:$AG,AM$1)</f>
        <v>0</v>
      </c>
      <c r="AN2933" s="2">
        <f>COUNTIFS($B:$B,$B2933,$AG:$AG,AN$1)</f>
        <v>0</v>
      </c>
      <c r="AO2933" s="2">
        <f>COUNTIFS($B:$B,$B2933,$AG:$AG,AO$1)</f>
        <v>0</v>
      </c>
      <c r="AP2933" s="2">
        <f>COUNTIFS($B:$B,$B2933,$AG:$AG,AP$1)</f>
        <v>0</v>
      </c>
      <c r="AQ2933" s="2">
        <f>COUNTIFS($B:$B,$B2933,$AG:$AG,AQ$1)</f>
        <v>0</v>
      </c>
      <c r="AR2933" s="2">
        <f>COUNTIFS($B:$B,$B2933,$AG:$AG,AR$1)</f>
        <v>0</v>
      </c>
      <c r="AS2933" s="2">
        <f>COUNTIFS($B:$B,$B2933,$AG:$AG,AS$1)</f>
        <v>0</v>
      </c>
      <c r="AT2933" s="2">
        <f>COUNTIFS($B:$B,$B2933,$AG:$AG,AT$1)</f>
        <v>0</v>
      </c>
      <c r="AU2933" s="2">
        <f>COUNTIFS($B:$B,$B2933,$AG:$AG,AU$1)</f>
        <v>0</v>
      </c>
    </row>
    <row r="2934" spans="1:47" ht="15" customHeight="1" x14ac:dyDescent="0.35">
      <c r="A2934" s="7">
        <f>IF(B2933=B2934,A2933,A2933+1)</f>
        <v>1042</v>
      </c>
      <c r="B2934" s="7" t="s">
        <v>382</v>
      </c>
      <c r="C2934" s="7" t="s">
        <v>381</v>
      </c>
      <c r="D2934" s="7" t="s">
        <v>10</v>
      </c>
      <c r="E2934" s="7" t="s">
        <v>9</v>
      </c>
      <c r="F2934" s="4" t="s">
        <v>7</v>
      </c>
      <c r="G2934" s="4" t="s">
        <v>7</v>
      </c>
      <c r="H2934" s="4" t="s">
        <v>8</v>
      </c>
      <c r="I2934" s="3">
        <v>3</v>
      </c>
      <c r="J2934" s="3" t="s">
        <v>106</v>
      </c>
      <c r="K2934" s="3" t="s">
        <v>105</v>
      </c>
      <c r="L2934" s="3" t="s">
        <v>55</v>
      </c>
      <c r="M2934" s="3" t="s">
        <v>384</v>
      </c>
      <c r="N2934" s="3" t="s">
        <v>383</v>
      </c>
      <c r="P2934" s="3" t="s">
        <v>1</v>
      </c>
      <c r="Q2934" s="2" t="s">
        <v>0</v>
      </c>
      <c r="R2934" s="2"/>
      <c r="S2934" s="2">
        <f>IF(P2934="심사불필요","-",VLOOKUP(K2934,'[1]자격증 backdata'!A:G,7,0))</f>
        <v>0</v>
      </c>
      <c r="T2934" s="2" t="str">
        <f>IF(S2934="-","-",IF(COUNTIFS(B:B,B2934,S:S,"필수")&gt;0,"자격요건충족","확인필요"))</f>
        <v>자격요건충족</v>
      </c>
      <c r="U2934" s="2"/>
      <c r="W2934" s="2" t="str">
        <f>IF(Q2934="4급","심사불필요",VLOOKUP(K2934,'[1]자격증 backdata'!A:B,2,0))</f>
        <v>심사불필요</v>
      </c>
      <c r="X2934" s="3" t="str">
        <f>IF(R2934="A", MIN(20, SUMIFS(W:W, B:B, B2934, R:R, "A")),IF(R2934="B", MIN(30, SUMIFS(W:W, B:B, B2934, R:R, "B")),"비해당분야"))</f>
        <v>비해당분야</v>
      </c>
      <c r="Y2934" s="3" t="str">
        <f>IF(R2934="C",MIN(30,IF(COUNTIFS(B:B,B2934,W:W,"가1")=1,25,IF(COUNTIFS(B:B,B2934,W:W,"가1")&gt;=2,30,0))+IF(COUNTIFS(B:B,B2934,W:W,"나1")&gt;=4,30,IF(COUNTIFS(B:B,B2934,W:W,"나1")=3,26,IF(COUNTIFS(B:B,B2934,W:W,"나1")=2,22,IF(COUNTIFS(B:B,B2934,W:W,"나1")=1,18,0)))))+MIN(30,IF(COUNTIFS(B:B,B2934,W:W,"가2")=1,25,IF(COUNTIFS(B:B,B2934,W:W,"가2")&gt;=2,30,0))+IF(COUNTIFS(B:B,B2934,W:W,"나2")=3,30,IF(COUNTIFS(B:B,B2934,W:W,"나2")=2,25,IF(COUNTIFS(B:B,B2934,W:W,"나2")=1,20,0)))),"비해당분야")</f>
        <v>비해당분야</v>
      </c>
      <c r="Z2934" s="3" t="str">
        <f>IF(R2934="C",VLOOKUP(K2934,'[1]자격증 backdata'!A:F,6,0),"비해당분야")</f>
        <v>비해당분야</v>
      </c>
      <c r="AA2934" s="3" t="str">
        <f>IF(R2934="C",SUMIF(B:B,B2934,Z:Z),"비해당분야")</f>
        <v>비해당분야</v>
      </c>
      <c r="AB2934" s="3" t="str">
        <f>IF(R2934="C",SUM(Y2934,AA2934),"비해당분야")</f>
        <v>비해당분야</v>
      </c>
      <c r="AC2934" s="3" t="str">
        <f>IF(R2934="C",AB2934,X2934)</f>
        <v>비해당분야</v>
      </c>
      <c r="AD2934" s="3">
        <f>VLOOKUP(K2934,'[1]자격증 backdata'!A:D,4,0)</f>
        <v>0</v>
      </c>
      <c r="AE2934" s="3">
        <f>IF(_xlfn.MAXIFS(AD:AD,B:B,B2934)&gt;10,10,_xlfn.MAXIFS(AD:AD,B:B,B2934))</f>
        <v>5</v>
      </c>
      <c r="AG2934" s="2">
        <f>VLOOKUP(K2934,'[1]자격증 backdata'!A:C,3,0)</f>
        <v>0</v>
      </c>
      <c r="AH2934" s="2">
        <f>COUNTIFS($B:$B,$B2934,$AG:$AG,AH$1)</f>
        <v>0</v>
      </c>
      <c r="AI2934" s="2">
        <f>COUNTIFS($B:$B,$B2934,$AG:$AG,AI$1)</f>
        <v>0</v>
      </c>
      <c r="AJ2934" s="2">
        <f>COUNTIFS($B:$B,$B2934,$AG:$AG,AJ$1)</f>
        <v>0</v>
      </c>
      <c r="AK2934" s="2">
        <f>COUNTIFS($B:$B,$B2934,$AG:$AG,AK$1)</f>
        <v>0</v>
      </c>
      <c r="AL2934" s="2">
        <f>COUNTIFS($B:$B,$B2934,$AG:$AG,AL$1)</f>
        <v>0</v>
      </c>
      <c r="AM2934" s="2">
        <f>COUNTIFS($B:$B,$B2934,$AG:$AG,AM$1)</f>
        <v>0</v>
      </c>
      <c r="AN2934" s="2">
        <f>COUNTIFS($B:$B,$B2934,$AG:$AG,AN$1)</f>
        <v>0</v>
      </c>
      <c r="AO2934" s="2">
        <f>COUNTIFS($B:$B,$B2934,$AG:$AG,AO$1)</f>
        <v>0</v>
      </c>
      <c r="AP2934" s="2">
        <f>COUNTIFS($B:$B,$B2934,$AG:$AG,AP$1)</f>
        <v>0</v>
      </c>
      <c r="AQ2934" s="2">
        <f>COUNTIFS($B:$B,$B2934,$AG:$AG,AQ$1)</f>
        <v>0</v>
      </c>
      <c r="AR2934" s="2">
        <f>COUNTIFS($B:$B,$B2934,$AG:$AG,AR$1)</f>
        <v>0</v>
      </c>
      <c r="AS2934" s="2">
        <f>COUNTIFS($B:$B,$B2934,$AG:$AG,AS$1)</f>
        <v>0</v>
      </c>
      <c r="AT2934" s="2">
        <f>COUNTIFS($B:$B,$B2934,$AG:$AG,AT$1)</f>
        <v>0</v>
      </c>
      <c r="AU2934" s="2">
        <f>COUNTIFS($B:$B,$B2934,$AG:$AG,AU$1)</f>
        <v>0</v>
      </c>
    </row>
    <row r="2935" spans="1:47" ht="15" customHeight="1" x14ac:dyDescent="0.35">
      <c r="A2935" s="7">
        <f>IF(B2934=B2935,A2934,A2934+1)</f>
        <v>1042</v>
      </c>
      <c r="B2935" s="7" t="s">
        <v>382</v>
      </c>
      <c r="C2935" s="7" t="s">
        <v>381</v>
      </c>
      <c r="D2935" s="7" t="s">
        <v>10</v>
      </c>
      <c r="E2935" s="7" t="s">
        <v>9</v>
      </c>
      <c r="F2935" s="4" t="s">
        <v>7</v>
      </c>
      <c r="G2935" s="4" t="s">
        <v>7</v>
      </c>
      <c r="H2935" s="4" t="s">
        <v>8</v>
      </c>
      <c r="I2935" s="3">
        <v>4</v>
      </c>
      <c r="J2935" s="3" t="s">
        <v>38</v>
      </c>
      <c r="K2935" s="3" t="s">
        <v>37</v>
      </c>
      <c r="L2935" s="3" t="s">
        <v>36</v>
      </c>
      <c r="M2935" s="3" t="s">
        <v>380</v>
      </c>
      <c r="N2935" s="3" t="s">
        <v>66</v>
      </c>
      <c r="P2935" s="3" t="s">
        <v>1</v>
      </c>
      <c r="Q2935" s="2" t="s">
        <v>0</v>
      </c>
      <c r="R2935" s="2"/>
      <c r="S2935" s="2">
        <f>IF(P2935="심사불필요","-",VLOOKUP(K2935,'[1]자격증 backdata'!A:G,7,0))</f>
        <v>0</v>
      </c>
      <c r="T2935" s="2" t="str">
        <f>IF(S2935="-","-",IF(COUNTIFS(B:B,B2935,S:S,"필수")&gt;0,"자격요건충족","확인필요"))</f>
        <v>자격요건충족</v>
      </c>
      <c r="U2935" s="2"/>
      <c r="W2935" s="2" t="str">
        <f>IF(Q2935="4급","심사불필요",VLOOKUP(K2935,'[1]자격증 backdata'!A:B,2,0))</f>
        <v>심사불필요</v>
      </c>
      <c r="X2935" s="3" t="str">
        <f>IF(R2935="A", MIN(20, SUMIFS(W:W, B:B, B2935, R:R, "A")),IF(R2935="B", MIN(30, SUMIFS(W:W, B:B, B2935, R:R, "B")),"비해당분야"))</f>
        <v>비해당분야</v>
      </c>
      <c r="Y2935" s="3" t="str">
        <f>IF(R2935="C",MIN(30,IF(COUNTIFS(B:B,B2935,W:W,"가1")=1,25,IF(COUNTIFS(B:B,B2935,W:W,"가1")&gt;=2,30,0))+IF(COUNTIFS(B:B,B2935,W:W,"나1")&gt;=4,30,IF(COUNTIFS(B:B,B2935,W:W,"나1")=3,26,IF(COUNTIFS(B:B,B2935,W:W,"나1")=2,22,IF(COUNTIFS(B:B,B2935,W:W,"나1")=1,18,0)))))+MIN(30,IF(COUNTIFS(B:B,B2935,W:W,"가2")=1,25,IF(COUNTIFS(B:B,B2935,W:W,"가2")&gt;=2,30,0))+IF(COUNTIFS(B:B,B2935,W:W,"나2")=3,30,IF(COUNTIFS(B:B,B2935,W:W,"나2")=2,25,IF(COUNTIFS(B:B,B2935,W:W,"나2")=1,20,0)))),"비해당분야")</f>
        <v>비해당분야</v>
      </c>
      <c r="Z2935" s="3" t="str">
        <f>IF(R2935="C",VLOOKUP(K2935,'[1]자격증 backdata'!A:F,6,0),"비해당분야")</f>
        <v>비해당분야</v>
      </c>
      <c r="AA2935" s="3" t="str">
        <f>IF(R2935="C",SUMIF(B:B,B2935,Z:Z),"비해당분야")</f>
        <v>비해당분야</v>
      </c>
      <c r="AB2935" s="3" t="str">
        <f>IF(R2935="C",SUM(Y2935,AA2935),"비해당분야")</f>
        <v>비해당분야</v>
      </c>
      <c r="AC2935" s="3" t="str">
        <f>IF(R2935="C",AB2935,X2935)</f>
        <v>비해당분야</v>
      </c>
      <c r="AD2935" s="3">
        <f>VLOOKUP(K2935,'[1]자격증 backdata'!A:D,4,0)</f>
        <v>5</v>
      </c>
      <c r="AE2935" s="3">
        <f>IF(_xlfn.MAXIFS(AD:AD,B:B,B2935)&gt;10,10,_xlfn.MAXIFS(AD:AD,B:B,B2935))</f>
        <v>5</v>
      </c>
      <c r="AG2935" s="2">
        <f>VLOOKUP(K2935,'[1]자격증 backdata'!A:C,3,0)</f>
        <v>0</v>
      </c>
      <c r="AH2935" s="2">
        <f>COUNTIFS($B:$B,$B2935,$AG:$AG,AH$1)</f>
        <v>0</v>
      </c>
      <c r="AI2935" s="2">
        <f>COUNTIFS($B:$B,$B2935,$AG:$AG,AI$1)</f>
        <v>0</v>
      </c>
      <c r="AJ2935" s="2">
        <f>COUNTIFS($B:$B,$B2935,$AG:$AG,AJ$1)</f>
        <v>0</v>
      </c>
      <c r="AK2935" s="2">
        <f>COUNTIFS($B:$B,$B2935,$AG:$AG,AK$1)</f>
        <v>0</v>
      </c>
      <c r="AL2935" s="2">
        <f>COUNTIFS($B:$B,$B2935,$AG:$AG,AL$1)</f>
        <v>0</v>
      </c>
      <c r="AM2935" s="2">
        <f>COUNTIFS($B:$B,$B2935,$AG:$AG,AM$1)</f>
        <v>0</v>
      </c>
      <c r="AN2935" s="2">
        <f>COUNTIFS($B:$B,$B2935,$AG:$AG,AN$1)</f>
        <v>0</v>
      </c>
      <c r="AO2935" s="2">
        <f>COUNTIFS($B:$B,$B2935,$AG:$AG,AO$1)</f>
        <v>0</v>
      </c>
      <c r="AP2935" s="2">
        <f>COUNTIFS($B:$B,$B2935,$AG:$AG,AP$1)</f>
        <v>0</v>
      </c>
      <c r="AQ2935" s="2">
        <f>COUNTIFS($B:$B,$B2935,$AG:$AG,AQ$1)</f>
        <v>0</v>
      </c>
      <c r="AR2935" s="2">
        <f>COUNTIFS($B:$B,$B2935,$AG:$AG,AR$1)</f>
        <v>0</v>
      </c>
      <c r="AS2935" s="2">
        <f>COUNTIFS($B:$B,$B2935,$AG:$AG,AS$1)</f>
        <v>0</v>
      </c>
      <c r="AT2935" s="2">
        <f>COUNTIFS($B:$B,$B2935,$AG:$AG,AT$1)</f>
        <v>0</v>
      </c>
      <c r="AU2935" s="2">
        <f>COUNTIFS($B:$B,$B2935,$AG:$AG,AU$1)</f>
        <v>0</v>
      </c>
    </row>
    <row r="2936" spans="1:47" ht="15" customHeight="1" x14ac:dyDescent="0.35">
      <c r="A2936" s="4">
        <f>IF(B2935=B2936,A2935,A2935+1)</f>
        <v>1043</v>
      </c>
      <c r="B2936" s="4" t="s">
        <v>379</v>
      </c>
      <c r="C2936" s="4" t="s">
        <v>378</v>
      </c>
      <c r="D2936" s="4" t="s">
        <v>10</v>
      </c>
      <c r="E2936" s="4" t="s">
        <v>9</v>
      </c>
      <c r="F2936" s="4" t="s">
        <v>8</v>
      </c>
      <c r="G2936" s="4" t="s">
        <v>7</v>
      </c>
      <c r="H2936" s="4" t="s">
        <v>7</v>
      </c>
      <c r="I2936" s="4">
        <v>1</v>
      </c>
      <c r="J2936" s="4" t="s">
        <v>6</v>
      </c>
      <c r="K2936" s="4" t="s">
        <v>5</v>
      </c>
      <c r="L2936" s="4" t="s">
        <v>4</v>
      </c>
      <c r="M2936" s="4" t="s">
        <v>377</v>
      </c>
      <c r="N2936" s="4" t="s">
        <v>376</v>
      </c>
      <c r="P2936" s="4" t="s">
        <v>1</v>
      </c>
      <c r="Q2936" s="5" t="s">
        <v>0</v>
      </c>
      <c r="R2936" s="5"/>
      <c r="S2936" s="5" t="str">
        <f>IF(P2936="심사불필요","-",VLOOKUP(K2936,'[1]자격증 backdata'!A:G,7,0))</f>
        <v>필수</v>
      </c>
      <c r="T2936" s="5" t="str">
        <f>IF(S2936="-","-",IF(COUNTIFS(B:B,B2936,S:S,"필수")&gt;0,"자격요건충족","확인필요"))</f>
        <v>자격요건충족</v>
      </c>
      <c r="U2936" s="5"/>
      <c r="W2936" s="5" t="str">
        <f>IF(Q2936="4급","심사불필요",VLOOKUP(K2936,'[1]자격증 backdata'!A:B,2,0))</f>
        <v>심사불필요</v>
      </c>
      <c r="X2936" s="4" t="str">
        <f>IF(R2936="A", MIN(20, SUMIFS(W:W, B:B, B2936, R:R, "A")),IF(R2936="B", MIN(30, SUMIFS(W:W, B:B, B2936, R:R, "B")),"비해당분야"))</f>
        <v>비해당분야</v>
      </c>
      <c r="Y2936" s="4" t="str">
        <f>IF(R2936="C",MIN(30,IF(COUNTIFS(B:B,B2936,W:W,"가1")=1,25,IF(COUNTIFS(B:B,B2936,W:W,"가1")&gt;=2,30,0))+IF(COUNTIFS(B:B,B2936,W:W,"나1")&gt;=4,30,IF(COUNTIFS(B:B,B2936,W:W,"나1")=3,26,IF(COUNTIFS(B:B,B2936,W:W,"나1")=2,22,IF(COUNTIFS(B:B,B2936,W:W,"나1")=1,18,0)))))+MIN(30,IF(COUNTIFS(B:B,B2936,W:W,"가2")=1,25,IF(COUNTIFS(B:B,B2936,W:W,"가2")&gt;=2,30,0))+IF(COUNTIFS(B:B,B2936,W:W,"나2")=3,30,IF(COUNTIFS(B:B,B2936,W:W,"나2")=2,25,IF(COUNTIFS(B:B,B2936,W:W,"나2")=1,20,0)))),"비해당분야")</f>
        <v>비해당분야</v>
      </c>
      <c r="Z2936" s="4" t="str">
        <f>IF(R2936="C",VLOOKUP(K2936,'[1]자격증 backdata'!A:F,6,0),"비해당분야")</f>
        <v>비해당분야</v>
      </c>
      <c r="AA2936" s="4" t="str">
        <f>IF(R2936="C",SUMIF(B:B,B2936,Z:Z),"비해당분야")</f>
        <v>비해당분야</v>
      </c>
      <c r="AB2936" s="4" t="str">
        <f>IF(R2936="C",SUM(Y2936,AA2936),"비해당분야")</f>
        <v>비해당분야</v>
      </c>
      <c r="AC2936" s="4" t="str">
        <f>IF(R2936="C",AB2936,X2936)</f>
        <v>비해당분야</v>
      </c>
      <c r="AD2936" s="4">
        <f>VLOOKUP(K2936,'[1]자격증 backdata'!A:D,4,0)</f>
        <v>0</v>
      </c>
      <c r="AE2936" s="4">
        <f>IF(_xlfn.MAXIFS(AD:AD,B:B,B2936)&gt;10,10,_xlfn.MAXIFS(AD:AD,B:B,B2936))</f>
        <v>0</v>
      </c>
      <c r="AG2936" s="5">
        <f>VLOOKUP(K2936,'[1]자격증 backdata'!A:C,3,0)</f>
        <v>0</v>
      </c>
      <c r="AH2936" s="5">
        <f>COUNTIFS($B:$B,$B2936,$AG:$AG,AH$1)</f>
        <v>0</v>
      </c>
      <c r="AI2936" s="5">
        <f>COUNTIFS($B:$B,$B2936,$AG:$AG,AI$1)</f>
        <v>0</v>
      </c>
      <c r="AJ2936" s="5">
        <f>COUNTIFS($B:$B,$B2936,$AG:$AG,AJ$1)</f>
        <v>0</v>
      </c>
      <c r="AK2936" s="5">
        <f>COUNTIFS($B:$B,$B2936,$AG:$AG,AK$1)</f>
        <v>0</v>
      </c>
      <c r="AL2936" s="5">
        <f>COUNTIFS($B:$B,$B2936,$AG:$AG,AL$1)</f>
        <v>0</v>
      </c>
      <c r="AM2936" s="5">
        <f>COUNTIFS($B:$B,$B2936,$AG:$AG,AM$1)</f>
        <v>0</v>
      </c>
      <c r="AN2936" s="5">
        <f>COUNTIFS($B:$B,$B2936,$AG:$AG,AN$1)</f>
        <v>0</v>
      </c>
      <c r="AO2936" s="5">
        <f>COUNTIFS($B:$B,$B2936,$AG:$AG,AO$1)</f>
        <v>0</v>
      </c>
      <c r="AP2936" s="5">
        <f>COUNTIFS($B:$B,$B2936,$AG:$AG,AP$1)</f>
        <v>0</v>
      </c>
      <c r="AQ2936" s="5">
        <f>COUNTIFS($B:$B,$B2936,$AG:$AG,AQ$1)</f>
        <v>0</v>
      </c>
      <c r="AR2936" s="5">
        <f>COUNTIFS($B:$B,$B2936,$AG:$AG,AR$1)</f>
        <v>0</v>
      </c>
      <c r="AS2936" s="5">
        <f>COUNTIFS($B:$B,$B2936,$AG:$AG,AS$1)</f>
        <v>0</v>
      </c>
      <c r="AT2936" s="5">
        <f>COUNTIFS($B:$B,$B2936,$AG:$AG,AT$1)</f>
        <v>0</v>
      </c>
      <c r="AU2936" s="5">
        <f>COUNTIFS($B:$B,$B2936,$AG:$AG,AU$1)</f>
        <v>0</v>
      </c>
    </row>
    <row r="2937" spans="1:47" ht="15" customHeight="1" x14ac:dyDescent="0.35">
      <c r="A2937" s="3">
        <f>IF(B2936=B2937,A2936,A2936+1)</f>
        <v>1044</v>
      </c>
      <c r="B2937" s="3" t="s">
        <v>375</v>
      </c>
      <c r="C2937" s="3" t="s">
        <v>374</v>
      </c>
      <c r="D2937" s="3" t="s">
        <v>10</v>
      </c>
      <c r="E2937" s="3" t="s">
        <v>9</v>
      </c>
      <c r="F2937" s="4" t="s">
        <v>8</v>
      </c>
      <c r="G2937" s="4" t="s">
        <v>7</v>
      </c>
      <c r="H2937" s="4" t="s">
        <v>7</v>
      </c>
      <c r="I2937" s="3">
        <v>1</v>
      </c>
      <c r="J2937" s="3" t="s">
        <v>6</v>
      </c>
      <c r="K2937" s="3" t="s">
        <v>5</v>
      </c>
      <c r="L2937" s="3" t="s">
        <v>4</v>
      </c>
      <c r="M2937" s="3" t="s">
        <v>373</v>
      </c>
      <c r="N2937" s="3" t="s">
        <v>372</v>
      </c>
      <c r="P2937" s="3" t="s">
        <v>1</v>
      </c>
      <c r="Q2937" s="2" t="s">
        <v>0</v>
      </c>
      <c r="R2937" s="2"/>
      <c r="S2937" s="2" t="str">
        <f>IF(P2937="심사불필요","-",VLOOKUP(K2937,'[1]자격증 backdata'!A:G,7,0))</f>
        <v>필수</v>
      </c>
      <c r="T2937" s="2" t="str">
        <f>IF(S2937="-","-",IF(COUNTIFS(B:B,B2937,S:S,"필수")&gt;0,"자격요건충족","확인필요"))</f>
        <v>자격요건충족</v>
      </c>
      <c r="U2937" s="2"/>
      <c r="W2937" s="2" t="str">
        <f>IF(Q2937="4급","심사불필요",VLOOKUP(K2937,'[1]자격증 backdata'!A:B,2,0))</f>
        <v>심사불필요</v>
      </c>
      <c r="X2937" s="3" t="str">
        <f>IF(R2937="A", MIN(20, SUMIFS(W:W, B:B, B2937, R:R, "A")),IF(R2937="B", MIN(30, SUMIFS(W:W, B:B, B2937, R:R, "B")),"비해당분야"))</f>
        <v>비해당분야</v>
      </c>
      <c r="Y2937" s="3" t="str">
        <f>IF(R2937="C",MIN(30,IF(COUNTIFS(B:B,B2937,W:W,"가1")=1,25,IF(COUNTIFS(B:B,B2937,W:W,"가1")&gt;=2,30,0))+IF(COUNTIFS(B:B,B2937,W:W,"나1")&gt;=4,30,IF(COUNTIFS(B:B,B2937,W:W,"나1")=3,26,IF(COUNTIFS(B:B,B2937,W:W,"나1")=2,22,IF(COUNTIFS(B:B,B2937,W:W,"나1")=1,18,0)))))+MIN(30,IF(COUNTIFS(B:B,B2937,W:W,"가2")=1,25,IF(COUNTIFS(B:B,B2937,W:W,"가2")&gt;=2,30,0))+IF(COUNTIFS(B:B,B2937,W:W,"나2")=3,30,IF(COUNTIFS(B:B,B2937,W:W,"나2")=2,25,IF(COUNTIFS(B:B,B2937,W:W,"나2")=1,20,0)))),"비해당분야")</f>
        <v>비해당분야</v>
      </c>
      <c r="Z2937" s="3" t="str">
        <f>IF(R2937="C",VLOOKUP(K2937,'[1]자격증 backdata'!A:F,6,0),"비해당분야")</f>
        <v>비해당분야</v>
      </c>
      <c r="AA2937" s="3" t="str">
        <f>IF(R2937="C",SUMIF(B:B,B2937,Z:Z),"비해당분야")</f>
        <v>비해당분야</v>
      </c>
      <c r="AB2937" s="3" t="str">
        <f>IF(R2937="C",SUM(Y2937,AA2937),"비해당분야")</f>
        <v>비해당분야</v>
      </c>
      <c r="AC2937" s="3" t="str">
        <f>IF(R2937="C",AB2937,X2937)</f>
        <v>비해당분야</v>
      </c>
      <c r="AD2937" s="3">
        <f>VLOOKUP(K2937,'[1]자격증 backdata'!A:D,4,0)</f>
        <v>0</v>
      </c>
      <c r="AE2937" s="3">
        <f>IF(_xlfn.MAXIFS(AD:AD,B:B,B2937)&gt;10,10,_xlfn.MAXIFS(AD:AD,B:B,B2937))</f>
        <v>0</v>
      </c>
      <c r="AG2937" s="2">
        <f>VLOOKUP(K2937,'[1]자격증 backdata'!A:C,3,0)</f>
        <v>0</v>
      </c>
      <c r="AH2937" s="2">
        <f>COUNTIFS($B:$B,$B2937,$AG:$AG,AH$1)</f>
        <v>0</v>
      </c>
      <c r="AI2937" s="2">
        <f>COUNTIFS($B:$B,$B2937,$AG:$AG,AI$1)</f>
        <v>0</v>
      </c>
      <c r="AJ2937" s="2">
        <f>COUNTIFS($B:$B,$B2937,$AG:$AG,AJ$1)</f>
        <v>0</v>
      </c>
      <c r="AK2937" s="2">
        <f>COUNTIFS($B:$B,$B2937,$AG:$AG,AK$1)</f>
        <v>0</v>
      </c>
      <c r="AL2937" s="2">
        <f>COUNTIFS($B:$B,$B2937,$AG:$AG,AL$1)</f>
        <v>0</v>
      </c>
      <c r="AM2937" s="2">
        <f>COUNTIFS($B:$B,$B2937,$AG:$AG,AM$1)</f>
        <v>0</v>
      </c>
      <c r="AN2937" s="2">
        <f>COUNTIFS($B:$B,$B2937,$AG:$AG,AN$1)</f>
        <v>0</v>
      </c>
      <c r="AO2937" s="2">
        <f>COUNTIFS($B:$B,$B2937,$AG:$AG,AO$1)</f>
        <v>0</v>
      </c>
      <c r="AP2937" s="2">
        <f>COUNTIFS($B:$B,$B2937,$AG:$AG,AP$1)</f>
        <v>0</v>
      </c>
      <c r="AQ2937" s="2">
        <f>COUNTIFS($B:$B,$B2937,$AG:$AG,AQ$1)</f>
        <v>0</v>
      </c>
      <c r="AR2937" s="2">
        <f>COUNTIFS($B:$B,$B2937,$AG:$AG,AR$1)</f>
        <v>0</v>
      </c>
      <c r="AS2937" s="2">
        <f>COUNTIFS($B:$B,$B2937,$AG:$AG,AS$1)</f>
        <v>0</v>
      </c>
      <c r="AT2937" s="2">
        <f>COUNTIFS($B:$B,$B2937,$AG:$AG,AT$1)</f>
        <v>0</v>
      </c>
      <c r="AU2937" s="2">
        <f>COUNTIFS($B:$B,$B2937,$AG:$AG,AU$1)</f>
        <v>0</v>
      </c>
    </row>
    <row r="2938" spans="1:47" ht="15" customHeight="1" x14ac:dyDescent="0.35">
      <c r="A2938" s="4">
        <f>IF(B2937=B2938,A2937,A2937+1)</f>
        <v>1045</v>
      </c>
      <c r="B2938" s="4" t="s">
        <v>360</v>
      </c>
      <c r="C2938" s="4" t="s">
        <v>359</v>
      </c>
      <c r="D2938" s="4" t="s">
        <v>10</v>
      </c>
      <c r="E2938" s="4" t="s">
        <v>9</v>
      </c>
      <c r="F2938" s="4" t="s">
        <v>8</v>
      </c>
      <c r="G2938" s="4" t="s">
        <v>7</v>
      </c>
      <c r="H2938" s="4" t="s">
        <v>7</v>
      </c>
      <c r="I2938" s="4">
        <v>1</v>
      </c>
      <c r="J2938" s="4" t="s">
        <v>6</v>
      </c>
      <c r="K2938" s="4" t="s">
        <v>5</v>
      </c>
      <c r="L2938" s="4" t="s">
        <v>4</v>
      </c>
      <c r="M2938" s="4" t="s">
        <v>371</v>
      </c>
      <c r="N2938" s="4" t="s">
        <v>246</v>
      </c>
      <c r="P2938" s="4" t="s">
        <v>1</v>
      </c>
      <c r="Q2938" s="5" t="s">
        <v>0</v>
      </c>
      <c r="R2938" s="5"/>
      <c r="S2938" s="5" t="str">
        <f>IF(P2938="심사불필요","-",VLOOKUP(K2938,'[1]자격증 backdata'!A:G,7,0))</f>
        <v>필수</v>
      </c>
      <c r="T2938" s="5" t="str">
        <f>IF(S2938="-","-",IF(COUNTIFS(B:B,B2938,S:S,"필수")&gt;0,"자격요건충족","확인필요"))</f>
        <v>자격요건충족</v>
      </c>
      <c r="U2938" s="5"/>
      <c r="W2938" s="5" t="str">
        <f>IF(Q2938="4급","심사불필요",VLOOKUP(K2938,'[1]자격증 backdata'!A:B,2,0))</f>
        <v>심사불필요</v>
      </c>
      <c r="X2938" s="4" t="str">
        <f>IF(R2938="A", MIN(20, SUMIFS(W:W, B:B, B2938, R:R, "A")),IF(R2938="B", MIN(30, SUMIFS(W:W, B:B, B2938, R:R, "B")),"비해당분야"))</f>
        <v>비해당분야</v>
      </c>
      <c r="Y2938" s="4" t="str">
        <f>IF(R2938="C",MIN(30,IF(COUNTIFS(B:B,B2938,W:W,"가1")=1,25,IF(COUNTIFS(B:B,B2938,W:W,"가1")&gt;=2,30,0))+IF(COUNTIFS(B:B,B2938,W:W,"나1")&gt;=4,30,IF(COUNTIFS(B:B,B2938,W:W,"나1")=3,26,IF(COUNTIFS(B:B,B2938,W:W,"나1")=2,22,IF(COUNTIFS(B:B,B2938,W:W,"나1")=1,18,0)))))+MIN(30,IF(COUNTIFS(B:B,B2938,W:W,"가2")=1,25,IF(COUNTIFS(B:B,B2938,W:W,"가2")&gt;=2,30,0))+IF(COUNTIFS(B:B,B2938,W:W,"나2")=3,30,IF(COUNTIFS(B:B,B2938,W:W,"나2")=2,25,IF(COUNTIFS(B:B,B2938,W:W,"나2")=1,20,0)))),"비해당분야")</f>
        <v>비해당분야</v>
      </c>
      <c r="Z2938" s="4" t="str">
        <f>IF(R2938="C",VLOOKUP(K2938,'[1]자격증 backdata'!A:F,6,0),"비해당분야")</f>
        <v>비해당분야</v>
      </c>
      <c r="AA2938" s="4" t="str">
        <f>IF(R2938="C",SUMIF(B:B,B2938,Z:Z),"비해당분야")</f>
        <v>비해당분야</v>
      </c>
      <c r="AB2938" s="4" t="str">
        <f>IF(R2938="C",SUM(Y2938,AA2938),"비해당분야")</f>
        <v>비해당분야</v>
      </c>
      <c r="AC2938" s="4" t="str">
        <f>IF(R2938="C",AB2938,X2938)</f>
        <v>비해당분야</v>
      </c>
      <c r="AD2938" s="4">
        <f>VLOOKUP(K2938,'[1]자격증 backdata'!A:D,4,0)</f>
        <v>0</v>
      </c>
      <c r="AE2938" s="4">
        <f>IF(_xlfn.MAXIFS(AD:AD,B:B,B2938)&gt;10,10,_xlfn.MAXIFS(AD:AD,B:B,B2938))</f>
        <v>0</v>
      </c>
      <c r="AG2938" s="5">
        <f>VLOOKUP(K2938,'[1]자격증 backdata'!A:C,3,0)</f>
        <v>0</v>
      </c>
      <c r="AH2938" s="5">
        <f>COUNTIFS($B:$B,$B2938,$AG:$AG,AH$1)</f>
        <v>0</v>
      </c>
      <c r="AI2938" s="5">
        <f>COUNTIFS($B:$B,$B2938,$AG:$AG,AI$1)</f>
        <v>0</v>
      </c>
      <c r="AJ2938" s="5">
        <f>COUNTIFS($B:$B,$B2938,$AG:$AG,AJ$1)</f>
        <v>0</v>
      </c>
      <c r="AK2938" s="5">
        <f>COUNTIFS($B:$B,$B2938,$AG:$AG,AK$1)</f>
        <v>0</v>
      </c>
      <c r="AL2938" s="5">
        <f>COUNTIFS($B:$B,$B2938,$AG:$AG,AL$1)</f>
        <v>0</v>
      </c>
      <c r="AM2938" s="5">
        <f>COUNTIFS($B:$B,$B2938,$AG:$AG,AM$1)</f>
        <v>0</v>
      </c>
      <c r="AN2938" s="5">
        <f>COUNTIFS($B:$B,$B2938,$AG:$AG,AN$1)</f>
        <v>0</v>
      </c>
      <c r="AO2938" s="5">
        <f>COUNTIFS($B:$B,$B2938,$AG:$AG,AO$1)</f>
        <v>0</v>
      </c>
      <c r="AP2938" s="5">
        <f>COUNTIFS($B:$B,$B2938,$AG:$AG,AP$1)</f>
        <v>0</v>
      </c>
      <c r="AQ2938" s="5">
        <f>COUNTIFS($B:$B,$B2938,$AG:$AG,AQ$1)</f>
        <v>0</v>
      </c>
      <c r="AR2938" s="5">
        <f>COUNTIFS($B:$B,$B2938,$AG:$AG,AR$1)</f>
        <v>0</v>
      </c>
      <c r="AS2938" s="5">
        <f>COUNTIFS($B:$B,$B2938,$AG:$AG,AS$1)</f>
        <v>0</v>
      </c>
      <c r="AT2938" s="5">
        <f>COUNTIFS($B:$B,$B2938,$AG:$AG,AT$1)</f>
        <v>0</v>
      </c>
      <c r="AU2938" s="5">
        <f>COUNTIFS($B:$B,$B2938,$AG:$AG,AU$1)</f>
        <v>0</v>
      </c>
    </row>
    <row r="2939" spans="1:47" ht="15" customHeight="1" x14ac:dyDescent="0.35">
      <c r="A2939" s="6">
        <f>IF(B2938=B2939,A2938,A2938+1)</f>
        <v>1045</v>
      </c>
      <c r="B2939" s="6" t="s">
        <v>360</v>
      </c>
      <c r="C2939" s="6" t="s">
        <v>359</v>
      </c>
      <c r="D2939" s="6" t="s">
        <v>10</v>
      </c>
      <c r="E2939" s="6" t="s">
        <v>9</v>
      </c>
      <c r="F2939" s="4" t="s">
        <v>7</v>
      </c>
      <c r="G2939" s="4" t="s">
        <v>7</v>
      </c>
      <c r="H2939" s="4" t="s">
        <v>8</v>
      </c>
      <c r="I2939" s="4">
        <v>2</v>
      </c>
      <c r="J2939" s="4" t="s">
        <v>46</v>
      </c>
      <c r="K2939" s="4" t="s">
        <v>45</v>
      </c>
      <c r="L2939" s="4" t="s">
        <v>26</v>
      </c>
      <c r="M2939" s="4" t="s">
        <v>370</v>
      </c>
      <c r="N2939" s="4" t="s">
        <v>369</v>
      </c>
      <c r="P2939" s="4" t="s">
        <v>1</v>
      </c>
      <c r="Q2939" s="5" t="s">
        <v>0</v>
      </c>
      <c r="R2939" s="5"/>
      <c r="S2939" s="5">
        <f>IF(P2939="심사불필요","-",VLOOKUP(K2939,'[1]자격증 backdata'!A:G,7,0))</f>
        <v>0</v>
      </c>
      <c r="T2939" s="5" t="str">
        <f>IF(S2939="-","-",IF(COUNTIFS(B:B,B2939,S:S,"필수")&gt;0,"자격요건충족","확인필요"))</f>
        <v>자격요건충족</v>
      </c>
      <c r="U2939" s="5"/>
      <c r="W2939" s="5" t="str">
        <f>IF(Q2939="4급","심사불필요",VLOOKUP(K2939,'[1]자격증 backdata'!A:B,2,0))</f>
        <v>심사불필요</v>
      </c>
      <c r="X2939" s="4" t="str">
        <f>IF(R2939="A", MIN(20, SUMIFS(W:W, B:B, B2939, R:R, "A")),IF(R2939="B", MIN(30, SUMIFS(W:W, B:B, B2939, R:R, "B")),"비해당분야"))</f>
        <v>비해당분야</v>
      </c>
      <c r="Y2939" s="4" t="str">
        <f>IF(R2939="C",MIN(30,IF(COUNTIFS(B:B,B2939,W:W,"가1")=1,25,IF(COUNTIFS(B:B,B2939,W:W,"가1")&gt;=2,30,0))+IF(COUNTIFS(B:B,B2939,W:W,"나1")&gt;=4,30,IF(COUNTIFS(B:B,B2939,W:W,"나1")=3,26,IF(COUNTIFS(B:B,B2939,W:W,"나1")=2,22,IF(COUNTIFS(B:B,B2939,W:W,"나1")=1,18,0)))))+MIN(30,IF(COUNTIFS(B:B,B2939,W:W,"가2")=1,25,IF(COUNTIFS(B:B,B2939,W:W,"가2")&gt;=2,30,0))+IF(COUNTIFS(B:B,B2939,W:W,"나2")=3,30,IF(COUNTIFS(B:B,B2939,W:W,"나2")=2,25,IF(COUNTIFS(B:B,B2939,W:W,"나2")=1,20,0)))),"비해당분야")</f>
        <v>비해당분야</v>
      </c>
      <c r="Z2939" s="4" t="str">
        <f>IF(R2939="C",VLOOKUP(K2939,'[1]자격증 backdata'!A:F,6,0),"비해당분야")</f>
        <v>비해당분야</v>
      </c>
      <c r="AA2939" s="4" t="str">
        <f>IF(R2939="C",SUMIF(B:B,B2939,Z:Z),"비해당분야")</f>
        <v>비해당분야</v>
      </c>
      <c r="AB2939" s="4" t="str">
        <f>IF(R2939="C",SUM(Y2939,AA2939),"비해당분야")</f>
        <v>비해당분야</v>
      </c>
      <c r="AC2939" s="4" t="str">
        <f>IF(R2939="C",AB2939,X2939)</f>
        <v>비해당분야</v>
      </c>
      <c r="AD2939" s="4">
        <f>VLOOKUP(K2939,'[1]자격증 backdata'!A:D,4,0)</f>
        <v>0</v>
      </c>
      <c r="AE2939" s="4">
        <f>IF(_xlfn.MAXIFS(AD:AD,B:B,B2939)&gt;10,10,_xlfn.MAXIFS(AD:AD,B:B,B2939))</f>
        <v>0</v>
      </c>
      <c r="AG2939" s="5">
        <f>VLOOKUP(K2939,'[1]자격증 backdata'!A:C,3,0)</f>
        <v>0</v>
      </c>
      <c r="AH2939" s="5">
        <f>COUNTIFS($B:$B,$B2939,$AG:$AG,AH$1)</f>
        <v>0</v>
      </c>
      <c r="AI2939" s="5">
        <f>COUNTIFS($B:$B,$B2939,$AG:$AG,AI$1)</f>
        <v>0</v>
      </c>
      <c r="AJ2939" s="5">
        <f>COUNTIFS($B:$B,$B2939,$AG:$AG,AJ$1)</f>
        <v>0</v>
      </c>
      <c r="AK2939" s="5">
        <f>COUNTIFS($B:$B,$B2939,$AG:$AG,AK$1)</f>
        <v>0</v>
      </c>
      <c r="AL2939" s="5">
        <f>COUNTIFS($B:$B,$B2939,$AG:$AG,AL$1)</f>
        <v>0</v>
      </c>
      <c r="AM2939" s="5">
        <f>COUNTIFS($B:$B,$B2939,$AG:$AG,AM$1)</f>
        <v>0</v>
      </c>
      <c r="AN2939" s="5">
        <f>COUNTIFS($B:$B,$B2939,$AG:$AG,AN$1)</f>
        <v>0</v>
      </c>
      <c r="AO2939" s="5">
        <f>COUNTIFS($B:$B,$B2939,$AG:$AG,AO$1)</f>
        <v>0</v>
      </c>
      <c r="AP2939" s="5">
        <f>COUNTIFS($B:$B,$B2939,$AG:$AG,AP$1)</f>
        <v>0</v>
      </c>
      <c r="AQ2939" s="5">
        <f>COUNTIFS($B:$B,$B2939,$AG:$AG,AQ$1)</f>
        <v>0</v>
      </c>
      <c r="AR2939" s="5">
        <f>COUNTIFS($B:$B,$B2939,$AG:$AG,AR$1)</f>
        <v>0</v>
      </c>
      <c r="AS2939" s="5">
        <f>COUNTIFS($B:$B,$B2939,$AG:$AG,AS$1)</f>
        <v>0</v>
      </c>
      <c r="AT2939" s="5">
        <f>COUNTIFS($B:$B,$B2939,$AG:$AG,AT$1)</f>
        <v>0</v>
      </c>
      <c r="AU2939" s="5">
        <f>COUNTIFS($B:$B,$B2939,$AG:$AG,AU$1)</f>
        <v>0</v>
      </c>
    </row>
    <row r="2940" spans="1:47" ht="15" customHeight="1" x14ac:dyDescent="0.35">
      <c r="A2940" s="6">
        <f>IF(B2939=B2940,A2939,A2939+1)</f>
        <v>1045</v>
      </c>
      <c r="B2940" s="6" t="s">
        <v>360</v>
      </c>
      <c r="C2940" s="6" t="s">
        <v>359</v>
      </c>
      <c r="D2940" s="6" t="s">
        <v>10</v>
      </c>
      <c r="E2940" s="6" t="s">
        <v>9</v>
      </c>
      <c r="F2940" s="4" t="s">
        <v>7</v>
      </c>
      <c r="G2940" s="4" t="s">
        <v>7</v>
      </c>
      <c r="H2940" s="4" t="s">
        <v>8</v>
      </c>
      <c r="I2940" s="4">
        <v>3</v>
      </c>
      <c r="J2940" s="4" t="s">
        <v>28</v>
      </c>
      <c r="K2940" s="4" t="s">
        <v>27</v>
      </c>
      <c r="L2940" s="4" t="s">
        <v>26</v>
      </c>
      <c r="M2940" s="4" t="s">
        <v>368</v>
      </c>
      <c r="N2940" s="4" t="s">
        <v>367</v>
      </c>
      <c r="P2940" s="4" t="s">
        <v>1</v>
      </c>
      <c r="Q2940" s="5" t="s">
        <v>0</v>
      </c>
      <c r="R2940" s="5"/>
      <c r="S2940" s="5">
        <f>IF(P2940="심사불필요","-",VLOOKUP(K2940,'[1]자격증 backdata'!A:G,7,0))</f>
        <v>0</v>
      </c>
      <c r="T2940" s="5" t="str">
        <f>IF(S2940="-","-",IF(COUNTIFS(B:B,B2940,S:S,"필수")&gt;0,"자격요건충족","확인필요"))</f>
        <v>자격요건충족</v>
      </c>
      <c r="U2940" s="5"/>
      <c r="W2940" s="5" t="str">
        <f>IF(Q2940="4급","심사불필요",VLOOKUP(K2940,'[1]자격증 backdata'!A:B,2,0))</f>
        <v>심사불필요</v>
      </c>
      <c r="X2940" s="4" t="str">
        <f>IF(R2940="A", MIN(20, SUMIFS(W:W, B:B, B2940, R:R, "A")),IF(R2940="B", MIN(30, SUMIFS(W:W, B:B, B2940, R:R, "B")),"비해당분야"))</f>
        <v>비해당분야</v>
      </c>
      <c r="Y2940" s="4" t="str">
        <f>IF(R2940="C",MIN(30,IF(COUNTIFS(B:B,B2940,W:W,"가1")=1,25,IF(COUNTIFS(B:B,B2940,W:W,"가1")&gt;=2,30,0))+IF(COUNTIFS(B:B,B2940,W:W,"나1")&gt;=4,30,IF(COUNTIFS(B:B,B2940,W:W,"나1")=3,26,IF(COUNTIFS(B:B,B2940,W:W,"나1")=2,22,IF(COUNTIFS(B:B,B2940,W:W,"나1")=1,18,0)))))+MIN(30,IF(COUNTIFS(B:B,B2940,W:W,"가2")=1,25,IF(COUNTIFS(B:B,B2940,W:W,"가2")&gt;=2,30,0))+IF(COUNTIFS(B:B,B2940,W:W,"나2")=3,30,IF(COUNTIFS(B:B,B2940,W:W,"나2")=2,25,IF(COUNTIFS(B:B,B2940,W:W,"나2")=1,20,0)))),"비해당분야")</f>
        <v>비해당분야</v>
      </c>
      <c r="Z2940" s="4" t="str">
        <f>IF(R2940="C",VLOOKUP(K2940,'[1]자격증 backdata'!A:F,6,0),"비해당분야")</f>
        <v>비해당분야</v>
      </c>
      <c r="AA2940" s="4" t="str">
        <f>IF(R2940="C",SUMIF(B:B,B2940,Z:Z),"비해당분야")</f>
        <v>비해당분야</v>
      </c>
      <c r="AB2940" s="4" t="str">
        <f>IF(R2940="C",SUM(Y2940,AA2940),"비해당분야")</f>
        <v>비해당분야</v>
      </c>
      <c r="AC2940" s="4" t="str">
        <f>IF(R2940="C",AB2940,X2940)</f>
        <v>비해당분야</v>
      </c>
      <c r="AD2940" s="4">
        <f>VLOOKUP(K2940,'[1]자격증 backdata'!A:D,4,0)</f>
        <v>0</v>
      </c>
      <c r="AE2940" s="4">
        <f>IF(_xlfn.MAXIFS(AD:AD,B:B,B2940)&gt;10,10,_xlfn.MAXIFS(AD:AD,B:B,B2940))</f>
        <v>0</v>
      </c>
      <c r="AG2940" s="5">
        <f>VLOOKUP(K2940,'[1]자격증 backdata'!A:C,3,0)</f>
        <v>0</v>
      </c>
      <c r="AH2940" s="5">
        <f>COUNTIFS($B:$B,$B2940,$AG:$AG,AH$1)</f>
        <v>0</v>
      </c>
      <c r="AI2940" s="5">
        <f>COUNTIFS($B:$B,$B2940,$AG:$AG,AI$1)</f>
        <v>0</v>
      </c>
      <c r="AJ2940" s="5">
        <f>COUNTIFS($B:$B,$B2940,$AG:$AG,AJ$1)</f>
        <v>0</v>
      </c>
      <c r="AK2940" s="5">
        <f>COUNTIFS($B:$B,$B2940,$AG:$AG,AK$1)</f>
        <v>0</v>
      </c>
      <c r="AL2940" s="5">
        <f>COUNTIFS($B:$B,$B2940,$AG:$AG,AL$1)</f>
        <v>0</v>
      </c>
      <c r="AM2940" s="5">
        <f>COUNTIFS($B:$B,$B2940,$AG:$AG,AM$1)</f>
        <v>0</v>
      </c>
      <c r="AN2940" s="5">
        <f>COUNTIFS($B:$B,$B2940,$AG:$AG,AN$1)</f>
        <v>0</v>
      </c>
      <c r="AO2940" s="5">
        <f>COUNTIFS($B:$B,$B2940,$AG:$AG,AO$1)</f>
        <v>0</v>
      </c>
      <c r="AP2940" s="5">
        <f>COUNTIFS($B:$B,$B2940,$AG:$AG,AP$1)</f>
        <v>0</v>
      </c>
      <c r="AQ2940" s="5">
        <f>COUNTIFS($B:$B,$B2940,$AG:$AG,AQ$1)</f>
        <v>0</v>
      </c>
      <c r="AR2940" s="5">
        <f>COUNTIFS($B:$B,$B2940,$AG:$AG,AR$1)</f>
        <v>0</v>
      </c>
      <c r="AS2940" s="5">
        <f>COUNTIFS($B:$B,$B2940,$AG:$AG,AS$1)</f>
        <v>0</v>
      </c>
      <c r="AT2940" s="5">
        <f>COUNTIFS($B:$B,$B2940,$AG:$AG,AT$1)</f>
        <v>0</v>
      </c>
      <c r="AU2940" s="5">
        <f>COUNTIFS($B:$B,$B2940,$AG:$AG,AU$1)</f>
        <v>0</v>
      </c>
    </row>
    <row r="2941" spans="1:47" ht="15" customHeight="1" x14ac:dyDescent="0.35">
      <c r="A2941" s="6">
        <f>IF(B2940=B2941,A2940,A2940+1)</f>
        <v>1045</v>
      </c>
      <c r="B2941" s="6" t="s">
        <v>360</v>
      </c>
      <c r="C2941" s="6" t="s">
        <v>359</v>
      </c>
      <c r="D2941" s="6" t="s">
        <v>10</v>
      </c>
      <c r="E2941" s="6" t="s">
        <v>9</v>
      </c>
      <c r="F2941" s="4" t="s">
        <v>7</v>
      </c>
      <c r="G2941" s="4" t="s">
        <v>7</v>
      </c>
      <c r="H2941" s="4" t="s">
        <v>8</v>
      </c>
      <c r="I2941" s="4">
        <v>4</v>
      </c>
      <c r="J2941" s="4" t="s">
        <v>57</v>
      </c>
      <c r="K2941" s="4" t="s">
        <v>56</v>
      </c>
      <c r="L2941" s="4" t="s">
        <v>55</v>
      </c>
      <c r="M2941" s="4" t="s">
        <v>366</v>
      </c>
      <c r="N2941" s="4" t="s">
        <v>365</v>
      </c>
      <c r="P2941" s="4" t="s">
        <v>1</v>
      </c>
      <c r="Q2941" s="5" t="s">
        <v>0</v>
      </c>
      <c r="R2941" s="5"/>
      <c r="S2941" s="5">
        <f>IF(P2941="심사불필요","-",VLOOKUP(K2941,'[1]자격증 backdata'!A:G,7,0))</f>
        <v>0</v>
      </c>
      <c r="T2941" s="5" t="str">
        <f>IF(S2941="-","-",IF(COUNTIFS(B:B,B2941,S:S,"필수")&gt;0,"자격요건충족","확인필요"))</f>
        <v>자격요건충족</v>
      </c>
      <c r="U2941" s="5"/>
      <c r="W2941" s="5" t="str">
        <f>IF(Q2941="4급","심사불필요",VLOOKUP(K2941,'[1]자격증 backdata'!A:B,2,0))</f>
        <v>심사불필요</v>
      </c>
      <c r="X2941" s="4" t="str">
        <f>IF(R2941="A", MIN(20, SUMIFS(W:W, B:B, B2941, R:R, "A")),IF(R2941="B", MIN(30, SUMIFS(W:W, B:B, B2941, R:R, "B")),"비해당분야"))</f>
        <v>비해당분야</v>
      </c>
      <c r="Y2941" s="4" t="str">
        <f>IF(R2941="C",MIN(30,IF(COUNTIFS(B:B,B2941,W:W,"가1")=1,25,IF(COUNTIFS(B:B,B2941,W:W,"가1")&gt;=2,30,0))+IF(COUNTIFS(B:B,B2941,W:W,"나1")&gt;=4,30,IF(COUNTIFS(B:B,B2941,W:W,"나1")=3,26,IF(COUNTIFS(B:B,B2941,W:W,"나1")=2,22,IF(COUNTIFS(B:B,B2941,W:W,"나1")=1,18,0)))))+MIN(30,IF(COUNTIFS(B:B,B2941,W:W,"가2")=1,25,IF(COUNTIFS(B:B,B2941,W:W,"가2")&gt;=2,30,0))+IF(COUNTIFS(B:B,B2941,W:W,"나2")=3,30,IF(COUNTIFS(B:B,B2941,W:W,"나2")=2,25,IF(COUNTIFS(B:B,B2941,W:W,"나2")=1,20,0)))),"비해당분야")</f>
        <v>비해당분야</v>
      </c>
      <c r="Z2941" s="4" t="str">
        <f>IF(R2941="C",VLOOKUP(K2941,'[1]자격증 backdata'!A:F,6,0),"비해당분야")</f>
        <v>비해당분야</v>
      </c>
      <c r="AA2941" s="4" t="str">
        <f>IF(R2941="C",SUMIF(B:B,B2941,Z:Z),"비해당분야")</f>
        <v>비해당분야</v>
      </c>
      <c r="AB2941" s="4" t="str">
        <f>IF(R2941="C",SUM(Y2941,AA2941),"비해당분야")</f>
        <v>비해당분야</v>
      </c>
      <c r="AC2941" s="4" t="str">
        <f>IF(R2941="C",AB2941,X2941)</f>
        <v>비해당분야</v>
      </c>
      <c r="AD2941" s="4">
        <f>VLOOKUP(K2941,'[1]자격증 backdata'!A:D,4,0)</f>
        <v>0</v>
      </c>
      <c r="AE2941" s="4">
        <f>IF(_xlfn.MAXIFS(AD:AD,B:B,B2941)&gt;10,10,_xlfn.MAXIFS(AD:AD,B:B,B2941))</f>
        <v>0</v>
      </c>
      <c r="AG2941" s="5">
        <f>VLOOKUP(K2941,'[1]자격증 backdata'!A:C,3,0)</f>
        <v>0</v>
      </c>
      <c r="AH2941" s="5">
        <f>COUNTIFS($B:$B,$B2941,$AG:$AG,AH$1)</f>
        <v>0</v>
      </c>
      <c r="AI2941" s="5">
        <f>COUNTIFS($B:$B,$B2941,$AG:$AG,AI$1)</f>
        <v>0</v>
      </c>
      <c r="AJ2941" s="5">
        <f>COUNTIFS($B:$B,$B2941,$AG:$AG,AJ$1)</f>
        <v>0</v>
      </c>
      <c r="AK2941" s="5">
        <f>COUNTIFS($B:$B,$B2941,$AG:$AG,AK$1)</f>
        <v>0</v>
      </c>
      <c r="AL2941" s="5">
        <f>COUNTIFS($B:$B,$B2941,$AG:$AG,AL$1)</f>
        <v>0</v>
      </c>
      <c r="AM2941" s="5">
        <f>COUNTIFS($B:$B,$B2941,$AG:$AG,AM$1)</f>
        <v>0</v>
      </c>
      <c r="AN2941" s="5">
        <f>COUNTIFS($B:$B,$B2941,$AG:$AG,AN$1)</f>
        <v>0</v>
      </c>
      <c r="AO2941" s="5">
        <f>COUNTIFS($B:$B,$B2941,$AG:$AG,AO$1)</f>
        <v>0</v>
      </c>
      <c r="AP2941" s="5">
        <f>COUNTIFS($B:$B,$B2941,$AG:$AG,AP$1)</f>
        <v>0</v>
      </c>
      <c r="AQ2941" s="5">
        <f>COUNTIFS($B:$B,$B2941,$AG:$AG,AQ$1)</f>
        <v>0</v>
      </c>
      <c r="AR2941" s="5">
        <f>COUNTIFS($B:$B,$B2941,$AG:$AG,AR$1)</f>
        <v>0</v>
      </c>
      <c r="AS2941" s="5">
        <f>COUNTIFS($B:$B,$B2941,$AG:$AG,AS$1)</f>
        <v>0</v>
      </c>
      <c r="AT2941" s="5">
        <f>COUNTIFS($B:$B,$B2941,$AG:$AG,AT$1)</f>
        <v>0</v>
      </c>
      <c r="AU2941" s="5">
        <f>COUNTIFS($B:$B,$B2941,$AG:$AG,AU$1)</f>
        <v>0</v>
      </c>
    </row>
    <row r="2942" spans="1:47" ht="15" customHeight="1" x14ac:dyDescent="0.35">
      <c r="A2942" s="6">
        <f>IF(B2941=B2942,A2941,A2941+1)</f>
        <v>1045</v>
      </c>
      <c r="B2942" s="6" t="s">
        <v>360</v>
      </c>
      <c r="C2942" s="6" t="s">
        <v>359</v>
      </c>
      <c r="D2942" s="6" t="s">
        <v>10</v>
      </c>
      <c r="E2942" s="6" t="s">
        <v>9</v>
      </c>
      <c r="F2942" s="4" t="s">
        <v>7</v>
      </c>
      <c r="G2942" s="4" t="s">
        <v>7</v>
      </c>
      <c r="H2942" s="4" t="s">
        <v>8</v>
      </c>
      <c r="I2942" s="4">
        <v>5</v>
      </c>
      <c r="J2942" s="4" t="s">
        <v>364</v>
      </c>
      <c r="K2942" s="4" t="s">
        <v>363</v>
      </c>
      <c r="L2942" s="4" t="s">
        <v>254</v>
      </c>
      <c r="M2942" s="4" t="s">
        <v>362</v>
      </c>
      <c r="N2942" s="4" t="s">
        <v>361</v>
      </c>
      <c r="P2942" s="4" t="s">
        <v>1</v>
      </c>
      <c r="Q2942" s="5" t="s">
        <v>0</v>
      </c>
      <c r="R2942" s="5"/>
      <c r="S2942" s="5">
        <f>IF(P2942="심사불필요","-",VLOOKUP(K2942,'[1]자격증 backdata'!A:G,7,0))</f>
        <v>0</v>
      </c>
      <c r="T2942" s="5" t="str">
        <f>IF(S2942="-","-",IF(COUNTIFS(B:B,B2942,S:S,"필수")&gt;0,"자격요건충족","확인필요"))</f>
        <v>자격요건충족</v>
      </c>
      <c r="U2942" s="5"/>
      <c r="W2942" s="5" t="str">
        <f>IF(Q2942="4급","심사불필요",VLOOKUP(K2942,'[1]자격증 backdata'!A:B,2,0))</f>
        <v>심사불필요</v>
      </c>
      <c r="X2942" s="4" t="str">
        <f>IF(R2942="A", MIN(20, SUMIFS(W:W, B:B, B2942, R:R, "A")),IF(R2942="B", MIN(30, SUMIFS(W:W, B:B, B2942, R:R, "B")),"비해당분야"))</f>
        <v>비해당분야</v>
      </c>
      <c r="Y2942" s="4" t="str">
        <f>IF(R2942="C",MIN(30,IF(COUNTIFS(B:B,B2942,W:W,"가1")=1,25,IF(COUNTIFS(B:B,B2942,W:W,"가1")&gt;=2,30,0))+IF(COUNTIFS(B:B,B2942,W:W,"나1")&gt;=4,30,IF(COUNTIFS(B:B,B2942,W:W,"나1")=3,26,IF(COUNTIFS(B:B,B2942,W:W,"나1")=2,22,IF(COUNTIFS(B:B,B2942,W:W,"나1")=1,18,0)))))+MIN(30,IF(COUNTIFS(B:B,B2942,W:W,"가2")=1,25,IF(COUNTIFS(B:B,B2942,W:W,"가2")&gt;=2,30,0))+IF(COUNTIFS(B:B,B2942,W:W,"나2")=3,30,IF(COUNTIFS(B:B,B2942,W:W,"나2")=2,25,IF(COUNTIFS(B:B,B2942,W:W,"나2")=1,20,0)))),"비해당분야")</f>
        <v>비해당분야</v>
      </c>
      <c r="Z2942" s="4" t="str">
        <f>IF(R2942="C",VLOOKUP(K2942,'[1]자격증 backdata'!A:F,6,0),"비해당분야")</f>
        <v>비해당분야</v>
      </c>
      <c r="AA2942" s="4" t="str">
        <f>IF(R2942="C",SUMIF(B:B,B2942,Z:Z),"비해당분야")</f>
        <v>비해당분야</v>
      </c>
      <c r="AB2942" s="4" t="str">
        <f>IF(R2942="C",SUM(Y2942,AA2942),"비해당분야")</f>
        <v>비해당분야</v>
      </c>
      <c r="AC2942" s="4" t="str">
        <f>IF(R2942="C",AB2942,X2942)</f>
        <v>비해당분야</v>
      </c>
      <c r="AD2942" s="4">
        <f>VLOOKUP(K2942,'[1]자격증 backdata'!A:D,4,0)</f>
        <v>0</v>
      </c>
      <c r="AE2942" s="4">
        <f>IF(_xlfn.MAXIFS(AD:AD,B:B,B2942)&gt;10,10,_xlfn.MAXIFS(AD:AD,B:B,B2942))</f>
        <v>0</v>
      </c>
      <c r="AG2942" s="5">
        <f>VLOOKUP(K2942,'[1]자격증 backdata'!A:C,3,0)</f>
        <v>0</v>
      </c>
      <c r="AH2942" s="5">
        <f>COUNTIFS($B:$B,$B2942,$AG:$AG,AH$1)</f>
        <v>0</v>
      </c>
      <c r="AI2942" s="5">
        <f>COUNTIFS($B:$B,$B2942,$AG:$AG,AI$1)</f>
        <v>0</v>
      </c>
      <c r="AJ2942" s="5">
        <f>COUNTIFS($B:$B,$B2942,$AG:$AG,AJ$1)</f>
        <v>0</v>
      </c>
      <c r="AK2942" s="5">
        <f>COUNTIFS($B:$B,$B2942,$AG:$AG,AK$1)</f>
        <v>0</v>
      </c>
      <c r="AL2942" s="5">
        <f>COUNTIFS($B:$B,$B2942,$AG:$AG,AL$1)</f>
        <v>0</v>
      </c>
      <c r="AM2942" s="5">
        <f>COUNTIFS($B:$B,$B2942,$AG:$AG,AM$1)</f>
        <v>0</v>
      </c>
      <c r="AN2942" s="5">
        <f>COUNTIFS($B:$B,$B2942,$AG:$AG,AN$1)</f>
        <v>0</v>
      </c>
      <c r="AO2942" s="5">
        <f>COUNTIFS($B:$B,$B2942,$AG:$AG,AO$1)</f>
        <v>0</v>
      </c>
      <c r="AP2942" s="5">
        <f>COUNTIFS($B:$B,$B2942,$AG:$AG,AP$1)</f>
        <v>0</v>
      </c>
      <c r="AQ2942" s="5">
        <f>COUNTIFS($B:$B,$B2942,$AG:$AG,AQ$1)</f>
        <v>0</v>
      </c>
      <c r="AR2942" s="5">
        <f>COUNTIFS($B:$B,$B2942,$AG:$AG,AR$1)</f>
        <v>0</v>
      </c>
      <c r="AS2942" s="5">
        <f>COUNTIFS($B:$B,$B2942,$AG:$AG,AS$1)</f>
        <v>0</v>
      </c>
      <c r="AT2942" s="5">
        <f>COUNTIFS($B:$B,$B2942,$AG:$AG,AT$1)</f>
        <v>0</v>
      </c>
      <c r="AU2942" s="5">
        <f>COUNTIFS($B:$B,$B2942,$AG:$AG,AU$1)</f>
        <v>0</v>
      </c>
    </row>
    <row r="2943" spans="1:47" ht="15" customHeight="1" x14ac:dyDescent="0.35">
      <c r="A2943" s="6">
        <f>IF(B2942=B2943,A2942,A2942+1)</f>
        <v>1045</v>
      </c>
      <c r="B2943" s="6" t="s">
        <v>360</v>
      </c>
      <c r="C2943" s="6" t="s">
        <v>359</v>
      </c>
      <c r="D2943" s="6" t="s">
        <v>10</v>
      </c>
      <c r="E2943" s="6" t="s">
        <v>9</v>
      </c>
      <c r="F2943" s="4" t="s">
        <v>7</v>
      </c>
      <c r="G2943" s="4" t="s">
        <v>7</v>
      </c>
      <c r="H2943" s="4" t="s">
        <v>8</v>
      </c>
      <c r="I2943" s="4">
        <v>6</v>
      </c>
      <c r="J2943" s="4" t="s">
        <v>112</v>
      </c>
      <c r="K2943" s="4" t="s">
        <v>111</v>
      </c>
      <c r="L2943" s="4" t="s">
        <v>4</v>
      </c>
      <c r="M2943" s="4" t="s">
        <v>358</v>
      </c>
      <c r="N2943" s="4" t="s">
        <v>357</v>
      </c>
      <c r="P2943" s="4" t="s">
        <v>1</v>
      </c>
      <c r="Q2943" s="5" t="s">
        <v>0</v>
      </c>
      <c r="R2943" s="5"/>
      <c r="S2943" s="5">
        <f>IF(P2943="심사불필요","-",VLOOKUP(K2943,'[1]자격증 backdata'!A:G,7,0))</f>
        <v>0</v>
      </c>
      <c r="T2943" s="5" t="str">
        <f>IF(S2943="-","-",IF(COUNTIFS(B:B,B2943,S:S,"필수")&gt;0,"자격요건충족","확인필요"))</f>
        <v>자격요건충족</v>
      </c>
      <c r="U2943" s="5"/>
      <c r="W2943" s="5" t="str">
        <f>IF(Q2943="4급","심사불필요",VLOOKUP(K2943,'[1]자격증 backdata'!A:B,2,0))</f>
        <v>심사불필요</v>
      </c>
      <c r="X2943" s="4" t="str">
        <f>IF(R2943="A", MIN(20, SUMIFS(W:W, B:B, B2943, R:R, "A")),IF(R2943="B", MIN(30, SUMIFS(W:W, B:B, B2943, R:R, "B")),"비해당분야"))</f>
        <v>비해당분야</v>
      </c>
      <c r="Y2943" s="4" t="str">
        <f>IF(R2943="C",MIN(30,IF(COUNTIFS(B:B,B2943,W:W,"가1")=1,25,IF(COUNTIFS(B:B,B2943,W:W,"가1")&gt;=2,30,0))+IF(COUNTIFS(B:B,B2943,W:W,"나1")&gt;=4,30,IF(COUNTIFS(B:B,B2943,W:W,"나1")=3,26,IF(COUNTIFS(B:B,B2943,W:W,"나1")=2,22,IF(COUNTIFS(B:B,B2943,W:W,"나1")=1,18,0)))))+MIN(30,IF(COUNTIFS(B:B,B2943,W:W,"가2")=1,25,IF(COUNTIFS(B:B,B2943,W:W,"가2")&gt;=2,30,0))+IF(COUNTIFS(B:B,B2943,W:W,"나2")=3,30,IF(COUNTIFS(B:B,B2943,W:W,"나2")=2,25,IF(COUNTIFS(B:B,B2943,W:W,"나2")=1,20,0)))),"비해당분야")</f>
        <v>비해당분야</v>
      </c>
      <c r="Z2943" s="4" t="str">
        <f>IF(R2943="C",VLOOKUP(K2943,'[1]자격증 backdata'!A:F,6,0),"비해당분야")</f>
        <v>비해당분야</v>
      </c>
      <c r="AA2943" s="4" t="str">
        <f>IF(R2943="C",SUMIF(B:B,B2943,Z:Z),"비해당분야")</f>
        <v>비해당분야</v>
      </c>
      <c r="AB2943" s="4" t="str">
        <f>IF(R2943="C",SUM(Y2943,AA2943),"비해당분야")</f>
        <v>비해당분야</v>
      </c>
      <c r="AC2943" s="4" t="str">
        <f>IF(R2943="C",AB2943,X2943)</f>
        <v>비해당분야</v>
      </c>
      <c r="AD2943" s="4">
        <f>VLOOKUP(K2943,'[1]자격증 backdata'!A:D,4,0)</f>
        <v>0</v>
      </c>
      <c r="AE2943" s="4">
        <f>IF(_xlfn.MAXIFS(AD:AD,B:B,B2943)&gt;10,10,_xlfn.MAXIFS(AD:AD,B:B,B2943))</f>
        <v>0</v>
      </c>
      <c r="AG2943" s="5">
        <f>VLOOKUP(K2943,'[1]자격증 backdata'!A:C,3,0)</f>
        <v>0</v>
      </c>
      <c r="AH2943" s="5">
        <f>COUNTIFS($B:$B,$B2943,$AG:$AG,AH$1)</f>
        <v>0</v>
      </c>
      <c r="AI2943" s="5">
        <f>COUNTIFS($B:$B,$B2943,$AG:$AG,AI$1)</f>
        <v>0</v>
      </c>
      <c r="AJ2943" s="5">
        <f>COUNTIFS($B:$B,$B2943,$AG:$AG,AJ$1)</f>
        <v>0</v>
      </c>
      <c r="AK2943" s="5">
        <f>COUNTIFS($B:$B,$B2943,$AG:$AG,AK$1)</f>
        <v>0</v>
      </c>
      <c r="AL2943" s="5">
        <f>COUNTIFS($B:$B,$B2943,$AG:$AG,AL$1)</f>
        <v>0</v>
      </c>
      <c r="AM2943" s="5">
        <f>COUNTIFS($B:$B,$B2943,$AG:$AG,AM$1)</f>
        <v>0</v>
      </c>
      <c r="AN2943" s="5">
        <f>COUNTIFS($B:$B,$B2943,$AG:$AG,AN$1)</f>
        <v>0</v>
      </c>
      <c r="AO2943" s="5">
        <f>COUNTIFS($B:$B,$B2943,$AG:$AG,AO$1)</f>
        <v>0</v>
      </c>
      <c r="AP2943" s="5">
        <f>COUNTIFS($B:$B,$B2943,$AG:$AG,AP$1)</f>
        <v>0</v>
      </c>
      <c r="AQ2943" s="5">
        <f>COUNTIFS($B:$B,$B2943,$AG:$AG,AQ$1)</f>
        <v>0</v>
      </c>
      <c r="AR2943" s="5">
        <f>COUNTIFS($B:$B,$B2943,$AG:$AG,AR$1)</f>
        <v>0</v>
      </c>
      <c r="AS2943" s="5">
        <f>COUNTIFS($B:$B,$B2943,$AG:$AG,AS$1)</f>
        <v>0</v>
      </c>
      <c r="AT2943" s="5">
        <f>COUNTIFS($B:$B,$B2943,$AG:$AG,AT$1)</f>
        <v>0</v>
      </c>
      <c r="AU2943" s="5">
        <f>COUNTIFS($B:$B,$B2943,$AG:$AG,AU$1)</f>
        <v>0</v>
      </c>
    </row>
    <row r="2944" spans="1:47" ht="15" customHeight="1" x14ac:dyDescent="0.35">
      <c r="A2944" s="3">
        <f>IF(B2943=B2944,A2943,A2943+1)</f>
        <v>1046</v>
      </c>
      <c r="B2944" s="3" t="s">
        <v>352</v>
      </c>
      <c r="C2944" s="3" t="s">
        <v>351</v>
      </c>
      <c r="D2944" s="3" t="s">
        <v>10</v>
      </c>
      <c r="E2944" s="3" t="s">
        <v>9</v>
      </c>
      <c r="F2944" s="4" t="s">
        <v>8</v>
      </c>
      <c r="G2944" s="4" t="s">
        <v>7</v>
      </c>
      <c r="H2944" s="4" t="s">
        <v>7</v>
      </c>
      <c r="I2944" s="3">
        <v>1</v>
      </c>
      <c r="J2944" s="3" t="s">
        <v>6</v>
      </c>
      <c r="K2944" s="3" t="s">
        <v>5</v>
      </c>
      <c r="L2944" s="3" t="s">
        <v>4</v>
      </c>
      <c r="M2944" s="3" t="s">
        <v>356</v>
      </c>
      <c r="N2944" s="3" t="s">
        <v>355</v>
      </c>
      <c r="P2944" s="3" t="s">
        <v>1</v>
      </c>
      <c r="Q2944" s="2" t="s">
        <v>0</v>
      </c>
      <c r="R2944" s="2"/>
      <c r="S2944" s="2" t="str">
        <f>IF(P2944="심사불필요","-",VLOOKUP(K2944,'[1]자격증 backdata'!A:G,7,0))</f>
        <v>필수</v>
      </c>
      <c r="T2944" s="2" t="str">
        <f>IF(S2944="-","-",IF(COUNTIFS(B:B,B2944,S:S,"필수")&gt;0,"자격요건충족","확인필요"))</f>
        <v>자격요건충족</v>
      </c>
      <c r="U2944" s="2"/>
      <c r="W2944" s="2" t="str">
        <f>IF(Q2944="4급","심사불필요",VLOOKUP(K2944,'[1]자격증 backdata'!A:B,2,0))</f>
        <v>심사불필요</v>
      </c>
      <c r="X2944" s="3" t="str">
        <f>IF(R2944="A", MIN(20, SUMIFS(W:W, B:B, B2944, R:R, "A")),IF(R2944="B", MIN(30, SUMIFS(W:W, B:B, B2944, R:R, "B")),"비해당분야"))</f>
        <v>비해당분야</v>
      </c>
      <c r="Y2944" s="3" t="str">
        <f>IF(R2944="C",MIN(30,IF(COUNTIFS(B:B,B2944,W:W,"가1")=1,25,IF(COUNTIFS(B:B,B2944,W:W,"가1")&gt;=2,30,0))+IF(COUNTIFS(B:B,B2944,W:W,"나1")&gt;=4,30,IF(COUNTIFS(B:B,B2944,W:W,"나1")=3,26,IF(COUNTIFS(B:B,B2944,W:W,"나1")=2,22,IF(COUNTIFS(B:B,B2944,W:W,"나1")=1,18,0)))))+MIN(30,IF(COUNTIFS(B:B,B2944,W:W,"가2")=1,25,IF(COUNTIFS(B:B,B2944,W:W,"가2")&gt;=2,30,0))+IF(COUNTIFS(B:B,B2944,W:W,"나2")=3,30,IF(COUNTIFS(B:B,B2944,W:W,"나2")=2,25,IF(COUNTIFS(B:B,B2944,W:W,"나2")=1,20,0)))),"비해당분야")</f>
        <v>비해당분야</v>
      </c>
      <c r="Z2944" s="3" t="str">
        <f>IF(R2944="C",VLOOKUP(K2944,'[1]자격증 backdata'!A:F,6,0),"비해당분야")</f>
        <v>비해당분야</v>
      </c>
      <c r="AA2944" s="3" t="str">
        <f>IF(R2944="C",SUMIF(B:B,B2944,Z:Z),"비해당분야")</f>
        <v>비해당분야</v>
      </c>
      <c r="AB2944" s="3" t="str">
        <f>IF(R2944="C",SUM(Y2944,AA2944),"비해당분야")</f>
        <v>비해당분야</v>
      </c>
      <c r="AC2944" s="3" t="str">
        <f>IF(R2944="C",AB2944,X2944)</f>
        <v>비해당분야</v>
      </c>
      <c r="AD2944" s="3">
        <f>VLOOKUP(K2944,'[1]자격증 backdata'!A:D,4,0)</f>
        <v>0</v>
      </c>
      <c r="AE2944" s="3">
        <f>IF(_xlfn.MAXIFS(AD:AD,B:B,B2944)&gt;10,10,_xlfn.MAXIFS(AD:AD,B:B,B2944))</f>
        <v>0</v>
      </c>
      <c r="AG2944" s="2">
        <f>VLOOKUP(K2944,'[1]자격증 backdata'!A:C,3,0)</f>
        <v>0</v>
      </c>
      <c r="AH2944" s="2">
        <f>COUNTIFS($B:$B,$B2944,$AG:$AG,AH$1)</f>
        <v>0</v>
      </c>
      <c r="AI2944" s="2">
        <f>COUNTIFS($B:$B,$B2944,$AG:$AG,AI$1)</f>
        <v>0</v>
      </c>
      <c r="AJ2944" s="2">
        <f>COUNTIFS($B:$B,$B2944,$AG:$AG,AJ$1)</f>
        <v>0</v>
      </c>
      <c r="AK2944" s="2">
        <f>COUNTIFS($B:$B,$B2944,$AG:$AG,AK$1)</f>
        <v>0</v>
      </c>
      <c r="AL2944" s="2">
        <f>COUNTIFS($B:$B,$B2944,$AG:$AG,AL$1)</f>
        <v>0</v>
      </c>
      <c r="AM2944" s="2">
        <f>COUNTIFS($B:$B,$B2944,$AG:$AG,AM$1)</f>
        <v>0</v>
      </c>
      <c r="AN2944" s="2">
        <f>COUNTIFS($B:$B,$B2944,$AG:$AG,AN$1)</f>
        <v>0</v>
      </c>
      <c r="AO2944" s="2">
        <f>COUNTIFS($B:$B,$B2944,$AG:$AG,AO$1)</f>
        <v>0</v>
      </c>
      <c r="AP2944" s="2">
        <f>COUNTIFS($B:$B,$B2944,$AG:$AG,AP$1)</f>
        <v>0</v>
      </c>
      <c r="AQ2944" s="2">
        <f>COUNTIFS($B:$B,$B2944,$AG:$AG,AQ$1)</f>
        <v>0</v>
      </c>
      <c r="AR2944" s="2">
        <f>COUNTIFS($B:$B,$B2944,$AG:$AG,AR$1)</f>
        <v>0</v>
      </c>
      <c r="AS2944" s="2">
        <f>COUNTIFS($B:$B,$B2944,$AG:$AG,AS$1)</f>
        <v>0</v>
      </c>
      <c r="AT2944" s="2">
        <f>COUNTIFS($B:$B,$B2944,$AG:$AG,AT$1)</f>
        <v>0</v>
      </c>
      <c r="AU2944" s="2">
        <f>COUNTIFS($B:$B,$B2944,$AG:$AG,AU$1)</f>
        <v>0</v>
      </c>
    </row>
    <row r="2945" spans="1:47" ht="15" customHeight="1" x14ac:dyDescent="0.35">
      <c r="A2945" s="7">
        <f>IF(B2944=B2945,A2944,A2944+1)</f>
        <v>1046</v>
      </c>
      <c r="B2945" s="7" t="s">
        <v>352</v>
      </c>
      <c r="C2945" s="7" t="s">
        <v>351</v>
      </c>
      <c r="D2945" s="7" t="s">
        <v>10</v>
      </c>
      <c r="E2945" s="7" t="s">
        <v>9</v>
      </c>
      <c r="F2945" s="4" t="s">
        <v>7</v>
      </c>
      <c r="G2945" s="4" t="s">
        <v>7</v>
      </c>
      <c r="H2945" s="4" t="s">
        <v>8</v>
      </c>
      <c r="I2945" s="3">
        <v>2</v>
      </c>
      <c r="J2945" s="3" t="s">
        <v>222</v>
      </c>
      <c r="K2945" s="3" t="s">
        <v>221</v>
      </c>
      <c r="L2945" s="3" t="s">
        <v>220</v>
      </c>
      <c r="M2945" s="3" t="s">
        <v>354</v>
      </c>
      <c r="N2945" s="3" t="s">
        <v>353</v>
      </c>
      <c r="P2945" s="3" t="s">
        <v>1</v>
      </c>
      <c r="Q2945" s="2" t="s">
        <v>0</v>
      </c>
      <c r="R2945" s="2"/>
      <c r="S2945" s="2">
        <f>IF(P2945="심사불필요","-",VLOOKUP(K2945,'[1]자격증 backdata'!A:G,7,0))</f>
        <v>0</v>
      </c>
      <c r="T2945" s="2" t="str">
        <f>IF(S2945="-","-",IF(COUNTIFS(B:B,B2945,S:S,"필수")&gt;0,"자격요건충족","확인필요"))</f>
        <v>자격요건충족</v>
      </c>
      <c r="U2945" s="2"/>
      <c r="W2945" s="2" t="str">
        <f>IF(Q2945="4급","심사불필요",VLOOKUP(K2945,'[1]자격증 backdata'!A:B,2,0))</f>
        <v>심사불필요</v>
      </c>
      <c r="X2945" s="3" t="str">
        <f>IF(R2945="A", MIN(20, SUMIFS(W:W, B:B, B2945, R:R, "A")),IF(R2945="B", MIN(30, SUMIFS(W:W, B:B, B2945, R:R, "B")),"비해당분야"))</f>
        <v>비해당분야</v>
      </c>
      <c r="Y2945" s="3" t="str">
        <f>IF(R2945="C",MIN(30,IF(COUNTIFS(B:B,B2945,W:W,"가1")=1,25,IF(COUNTIFS(B:B,B2945,W:W,"가1")&gt;=2,30,0))+IF(COUNTIFS(B:B,B2945,W:W,"나1")&gt;=4,30,IF(COUNTIFS(B:B,B2945,W:W,"나1")=3,26,IF(COUNTIFS(B:B,B2945,W:W,"나1")=2,22,IF(COUNTIFS(B:B,B2945,W:W,"나1")=1,18,0)))))+MIN(30,IF(COUNTIFS(B:B,B2945,W:W,"가2")=1,25,IF(COUNTIFS(B:B,B2945,W:W,"가2")&gt;=2,30,0))+IF(COUNTIFS(B:B,B2945,W:W,"나2")=3,30,IF(COUNTIFS(B:B,B2945,W:W,"나2")=2,25,IF(COUNTIFS(B:B,B2945,W:W,"나2")=1,20,0)))),"비해당분야")</f>
        <v>비해당분야</v>
      </c>
      <c r="Z2945" s="3" t="str">
        <f>IF(R2945="C",VLOOKUP(K2945,'[1]자격증 backdata'!A:F,6,0),"비해당분야")</f>
        <v>비해당분야</v>
      </c>
      <c r="AA2945" s="3" t="str">
        <f>IF(R2945="C",SUMIF(B:B,B2945,Z:Z),"비해당분야")</f>
        <v>비해당분야</v>
      </c>
      <c r="AB2945" s="3" t="str">
        <f>IF(R2945="C",SUM(Y2945,AA2945),"비해당분야")</f>
        <v>비해당분야</v>
      </c>
      <c r="AC2945" s="3" t="str">
        <f>IF(R2945="C",AB2945,X2945)</f>
        <v>비해당분야</v>
      </c>
      <c r="AD2945" s="3">
        <f>VLOOKUP(K2945,'[1]자격증 backdata'!A:D,4,0)</f>
        <v>0</v>
      </c>
      <c r="AE2945" s="3">
        <f>IF(_xlfn.MAXIFS(AD:AD,B:B,B2945)&gt;10,10,_xlfn.MAXIFS(AD:AD,B:B,B2945))</f>
        <v>0</v>
      </c>
      <c r="AG2945" s="2">
        <f>VLOOKUP(K2945,'[1]자격증 backdata'!A:C,3,0)</f>
        <v>0</v>
      </c>
      <c r="AH2945" s="2">
        <f>COUNTIFS($B:$B,$B2945,$AG:$AG,AH$1)</f>
        <v>0</v>
      </c>
      <c r="AI2945" s="2">
        <f>COUNTIFS($B:$B,$B2945,$AG:$AG,AI$1)</f>
        <v>0</v>
      </c>
      <c r="AJ2945" s="2">
        <f>COUNTIFS($B:$B,$B2945,$AG:$AG,AJ$1)</f>
        <v>0</v>
      </c>
      <c r="AK2945" s="2">
        <f>COUNTIFS($B:$B,$B2945,$AG:$AG,AK$1)</f>
        <v>0</v>
      </c>
      <c r="AL2945" s="2">
        <f>COUNTIFS($B:$B,$B2945,$AG:$AG,AL$1)</f>
        <v>0</v>
      </c>
      <c r="AM2945" s="2">
        <f>COUNTIFS($B:$B,$B2945,$AG:$AG,AM$1)</f>
        <v>0</v>
      </c>
      <c r="AN2945" s="2">
        <f>COUNTIFS($B:$B,$B2945,$AG:$AG,AN$1)</f>
        <v>0</v>
      </c>
      <c r="AO2945" s="2">
        <f>COUNTIFS($B:$B,$B2945,$AG:$AG,AO$1)</f>
        <v>0</v>
      </c>
      <c r="AP2945" s="2">
        <f>COUNTIFS($B:$B,$B2945,$AG:$AG,AP$1)</f>
        <v>0</v>
      </c>
      <c r="AQ2945" s="2">
        <f>COUNTIFS($B:$B,$B2945,$AG:$AG,AQ$1)</f>
        <v>0</v>
      </c>
      <c r="AR2945" s="2">
        <f>COUNTIFS($B:$B,$B2945,$AG:$AG,AR$1)</f>
        <v>0</v>
      </c>
      <c r="AS2945" s="2">
        <f>COUNTIFS($B:$B,$B2945,$AG:$AG,AS$1)</f>
        <v>0</v>
      </c>
      <c r="AT2945" s="2">
        <f>COUNTIFS($B:$B,$B2945,$AG:$AG,AT$1)</f>
        <v>0</v>
      </c>
      <c r="AU2945" s="2">
        <f>COUNTIFS($B:$B,$B2945,$AG:$AG,AU$1)</f>
        <v>0</v>
      </c>
    </row>
    <row r="2946" spans="1:47" ht="15" customHeight="1" x14ac:dyDescent="0.35">
      <c r="A2946" s="7">
        <f>IF(B2945=B2946,A2945,A2945+1)</f>
        <v>1046</v>
      </c>
      <c r="B2946" s="7" t="s">
        <v>352</v>
      </c>
      <c r="C2946" s="7" t="s">
        <v>351</v>
      </c>
      <c r="D2946" s="7" t="s">
        <v>10</v>
      </c>
      <c r="E2946" s="7" t="s">
        <v>9</v>
      </c>
      <c r="F2946" s="4" t="s">
        <v>7</v>
      </c>
      <c r="G2946" s="4" t="s">
        <v>7</v>
      </c>
      <c r="H2946" s="4" t="s">
        <v>8</v>
      </c>
      <c r="I2946" s="3">
        <v>3</v>
      </c>
      <c r="J2946" s="3" t="s">
        <v>350</v>
      </c>
      <c r="K2946" s="3" t="s">
        <v>349</v>
      </c>
      <c r="L2946" s="3" t="s">
        <v>348</v>
      </c>
      <c r="M2946" s="3" t="s">
        <v>347</v>
      </c>
      <c r="N2946" s="3" t="s">
        <v>346</v>
      </c>
      <c r="P2946" s="3" t="s">
        <v>1</v>
      </c>
      <c r="Q2946" s="2" t="s">
        <v>0</v>
      </c>
      <c r="R2946" s="2"/>
      <c r="S2946" s="2">
        <f>IF(P2946="심사불필요","-",VLOOKUP(K2946,'[1]자격증 backdata'!A:G,7,0))</f>
        <v>0</v>
      </c>
      <c r="T2946" s="2" t="str">
        <f>IF(S2946="-","-",IF(COUNTIFS(B:B,B2946,S:S,"필수")&gt;0,"자격요건충족","확인필요"))</f>
        <v>자격요건충족</v>
      </c>
      <c r="U2946" s="2"/>
      <c r="W2946" s="2" t="str">
        <f>IF(Q2946="4급","심사불필요",VLOOKUP(K2946,'[1]자격증 backdata'!A:B,2,0))</f>
        <v>심사불필요</v>
      </c>
      <c r="X2946" s="3" t="str">
        <f>IF(R2946="A", MIN(20, SUMIFS(W:W, B:B, B2946, R:R, "A")),IF(R2946="B", MIN(30, SUMIFS(W:W, B:B, B2946, R:R, "B")),"비해당분야"))</f>
        <v>비해당분야</v>
      </c>
      <c r="Y2946" s="3" t="str">
        <f>IF(R2946="C",MIN(30,IF(COUNTIFS(B:B,B2946,W:W,"가1")=1,25,IF(COUNTIFS(B:B,B2946,W:W,"가1")&gt;=2,30,0))+IF(COUNTIFS(B:B,B2946,W:W,"나1")&gt;=4,30,IF(COUNTIFS(B:B,B2946,W:W,"나1")=3,26,IF(COUNTIFS(B:B,B2946,W:W,"나1")=2,22,IF(COUNTIFS(B:B,B2946,W:W,"나1")=1,18,0)))))+MIN(30,IF(COUNTIFS(B:B,B2946,W:W,"가2")=1,25,IF(COUNTIFS(B:B,B2946,W:W,"가2")&gt;=2,30,0))+IF(COUNTIFS(B:B,B2946,W:W,"나2")=3,30,IF(COUNTIFS(B:B,B2946,W:W,"나2")=2,25,IF(COUNTIFS(B:B,B2946,W:W,"나2")=1,20,0)))),"비해당분야")</f>
        <v>비해당분야</v>
      </c>
      <c r="Z2946" s="3" t="str">
        <f>IF(R2946="C",VLOOKUP(K2946,'[1]자격증 backdata'!A:F,6,0),"비해당분야")</f>
        <v>비해당분야</v>
      </c>
      <c r="AA2946" s="3" t="str">
        <f>IF(R2946="C",SUMIF(B:B,B2946,Z:Z),"비해당분야")</f>
        <v>비해당분야</v>
      </c>
      <c r="AB2946" s="3" t="str">
        <f>IF(R2946="C",SUM(Y2946,AA2946),"비해당분야")</f>
        <v>비해당분야</v>
      </c>
      <c r="AC2946" s="3" t="str">
        <f>IF(R2946="C",AB2946,X2946)</f>
        <v>비해당분야</v>
      </c>
      <c r="AD2946" s="3">
        <f>VLOOKUP(K2946,'[1]자격증 backdata'!A:D,4,0)</f>
        <v>0</v>
      </c>
      <c r="AE2946" s="3">
        <f>IF(_xlfn.MAXIFS(AD:AD,B:B,B2946)&gt;10,10,_xlfn.MAXIFS(AD:AD,B:B,B2946))</f>
        <v>0</v>
      </c>
      <c r="AG2946" s="2">
        <f>VLOOKUP(K2946,'[1]자격증 backdata'!A:C,3,0)</f>
        <v>0</v>
      </c>
      <c r="AH2946" s="2">
        <f>COUNTIFS($B:$B,$B2946,$AG:$AG,AH$1)</f>
        <v>0</v>
      </c>
      <c r="AI2946" s="2">
        <f>COUNTIFS($B:$B,$B2946,$AG:$AG,AI$1)</f>
        <v>0</v>
      </c>
      <c r="AJ2946" s="2">
        <f>COUNTIFS($B:$B,$B2946,$AG:$AG,AJ$1)</f>
        <v>0</v>
      </c>
      <c r="AK2946" s="2">
        <f>COUNTIFS($B:$B,$B2946,$AG:$AG,AK$1)</f>
        <v>0</v>
      </c>
      <c r="AL2946" s="2">
        <f>COUNTIFS($B:$B,$B2946,$AG:$AG,AL$1)</f>
        <v>0</v>
      </c>
      <c r="AM2946" s="2">
        <f>COUNTIFS($B:$B,$B2946,$AG:$AG,AM$1)</f>
        <v>0</v>
      </c>
      <c r="AN2946" s="2">
        <f>COUNTIFS($B:$B,$B2946,$AG:$AG,AN$1)</f>
        <v>0</v>
      </c>
      <c r="AO2946" s="2">
        <f>COUNTIFS($B:$B,$B2946,$AG:$AG,AO$1)</f>
        <v>0</v>
      </c>
      <c r="AP2946" s="2">
        <f>COUNTIFS($B:$B,$B2946,$AG:$AG,AP$1)</f>
        <v>0</v>
      </c>
      <c r="AQ2946" s="2">
        <f>COUNTIFS($B:$B,$B2946,$AG:$AG,AQ$1)</f>
        <v>0</v>
      </c>
      <c r="AR2946" s="2">
        <f>COUNTIFS($B:$B,$B2946,$AG:$AG,AR$1)</f>
        <v>0</v>
      </c>
      <c r="AS2946" s="2">
        <f>COUNTIFS($B:$B,$B2946,$AG:$AG,AS$1)</f>
        <v>0</v>
      </c>
      <c r="AT2946" s="2">
        <f>COUNTIFS($B:$B,$B2946,$AG:$AG,AT$1)</f>
        <v>0</v>
      </c>
      <c r="AU2946" s="2">
        <f>COUNTIFS($B:$B,$B2946,$AG:$AG,AU$1)</f>
        <v>0</v>
      </c>
    </row>
    <row r="2947" spans="1:47" ht="15" customHeight="1" x14ac:dyDescent="0.35">
      <c r="A2947" s="4">
        <f>IF(B2946=B2947,A2946,A2946+1)</f>
        <v>1047</v>
      </c>
      <c r="B2947" s="4" t="s">
        <v>343</v>
      </c>
      <c r="C2947" s="4" t="s">
        <v>342</v>
      </c>
      <c r="D2947" s="4" t="s">
        <v>10</v>
      </c>
      <c r="E2947" s="4" t="s">
        <v>9</v>
      </c>
      <c r="F2947" s="4" t="s">
        <v>8</v>
      </c>
      <c r="G2947" s="4" t="s">
        <v>7</v>
      </c>
      <c r="H2947" s="4" t="s">
        <v>7</v>
      </c>
      <c r="I2947" s="4">
        <v>1</v>
      </c>
      <c r="J2947" s="4" t="s">
        <v>6</v>
      </c>
      <c r="K2947" s="4" t="s">
        <v>5</v>
      </c>
      <c r="L2947" s="4" t="s">
        <v>4</v>
      </c>
      <c r="M2947" s="4" t="s">
        <v>345</v>
      </c>
      <c r="N2947" s="4" t="s">
        <v>344</v>
      </c>
      <c r="P2947" s="4" t="s">
        <v>1</v>
      </c>
      <c r="Q2947" s="5" t="s">
        <v>0</v>
      </c>
      <c r="R2947" s="5"/>
      <c r="S2947" s="5" t="str">
        <f>IF(P2947="심사불필요","-",VLOOKUP(K2947,'[1]자격증 backdata'!A:G,7,0))</f>
        <v>필수</v>
      </c>
      <c r="T2947" s="5" t="str">
        <f>IF(S2947="-","-",IF(COUNTIFS(B:B,B2947,S:S,"필수")&gt;0,"자격요건충족","확인필요"))</f>
        <v>자격요건충족</v>
      </c>
      <c r="U2947" s="5"/>
      <c r="W2947" s="5" t="str">
        <f>IF(Q2947="4급","심사불필요",VLOOKUP(K2947,'[1]자격증 backdata'!A:B,2,0))</f>
        <v>심사불필요</v>
      </c>
      <c r="X2947" s="4" t="str">
        <f>IF(R2947="A", MIN(20, SUMIFS(W:W, B:B, B2947, R:R, "A")),IF(R2947="B", MIN(30, SUMIFS(W:W, B:B, B2947, R:R, "B")),"비해당분야"))</f>
        <v>비해당분야</v>
      </c>
      <c r="Y2947" s="4" t="str">
        <f>IF(R2947="C",MIN(30,IF(COUNTIFS(B:B,B2947,W:W,"가1")=1,25,IF(COUNTIFS(B:B,B2947,W:W,"가1")&gt;=2,30,0))+IF(COUNTIFS(B:B,B2947,W:W,"나1")&gt;=4,30,IF(COUNTIFS(B:B,B2947,W:W,"나1")=3,26,IF(COUNTIFS(B:B,B2947,W:W,"나1")=2,22,IF(COUNTIFS(B:B,B2947,W:W,"나1")=1,18,0)))))+MIN(30,IF(COUNTIFS(B:B,B2947,W:W,"가2")=1,25,IF(COUNTIFS(B:B,B2947,W:W,"가2")&gt;=2,30,0))+IF(COUNTIFS(B:B,B2947,W:W,"나2")=3,30,IF(COUNTIFS(B:B,B2947,W:W,"나2")=2,25,IF(COUNTIFS(B:B,B2947,W:W,"나2")=1,20,0)))),"비해당분야")</f>
        <v>비해당분야</v>
      </c>
      <c r="Z2947" s="4" t="str">
        <f>IF(R2947="C",VLOOKUP(K2947,'[1]자격증 backdata'!A:F,6,0),"비해당분야")</f>
        <v>비해당분야</v>
      </c>
      <c r="AA2947" s="4" t="str">
        <f>IF(R2947="C",SUMIF(B:B,B2947,Z:Z),"비해당분야")</f>
        <v>비해당분야</v>
      </c>
      <c r="AB2947" s="4" t="str">
        <f>IF(R2947="C",SUM(Y2947,AA2947),"비해당분야")</f>
        <v>비해당분야</v>
      </c>
      <c r="AC2947" s="4" t="str">
        <f>IF(R2947="C",AB2947,X2947)</f>
        <v>비해당분야</v>
      </c>
      <c r="AD2947" s="4">
        <f>VLOOKUP(K2947,'[1]자격증 backdata'!A:D,4,0)</f>
        <v>0</v>
      </c>
      <c r="AE2947" s="4">
        <f>IF(_xlfn.MAXIFS(AD:AD,B:B,B2947)&gt;10,10,_xlfn.MAXIFS(AD:AD,B:B,B2947))</f>
        <v>5</v>
      </c>
      <c r="AG2947" s="5">
        <f>VLOOKUP(K2947,'[1]자격증 backdata'!A:C,3,0)</f>
        <v>0</v>
      </c>
      <c r="AH2947" s="5">
        <f>COUNTIFS($B:$B,$B2947,$AG:$AG,AH$1)</f>
        <v>0</v>
      </c>
      <c r="AI2947" s="5">
        <f>COUNTIFS($B:$B,$B2947,$AG:$AG,AI$1)</f>
        <v>0</v>
      </c>
      <c r="AJ2947" s="5">
        <f>COUNTIFS($B:$B,$B2947,$AG:$AG,AJ$1)</f>
        <v>0</v>
      </c>
      <c r="AK2947" s="5">
        <f>COUNTIFS($B:$B,$B2947,$AG:$AG,AK$1)</f>
        <v>0</v>
      </c>
      <c r="AL2947" s="5">
        <f>COUNTIFS($B:$B,$B2947,$AG:$AG,AL$1)</f>
        <v>0</v>
      </c>
      <c r="AM2947" s="5">
        <f>COUNTIFS($B:$B,$B2947,$AG:$AG,AM$1)</f>
        <v>0</v>
      </c>
      <c r="AN2947" s="5">
        <f>COUNTIFS($B:$B,$B2947,$AG:$AG,AN$1)</f>
        <v>0</v>
      </c>
      <c r="AO2947" s="5">
        <f>COUNTIFS($B:$B,$B2947,$AG:$AG,AO$1)</f>
        <v>0</v>
      </c>
      <c r="AP2947" s="5">
        <f>COUNTIFS($B:$B,$B2947,$AG:$AG,AP$1)</f>
        <v>0</v>
      </c>
      <c r="AQ2947" s="5">
        <f>COUNTIFS($B:$B,$B2947,$AG:$AG,AQ$1)</f>
        <v>0</v>
      </c>
      <c r="AR2947" s="5">
        <f>COUNTIFS($B:$B,$B2947,$AG:$AG,AR$1)</f>
        <v>0</v>
      </c>
      <c r="AS2947" s="5">
        <f>COUNTIFS($B:$B,$B2947,$AG:$AG,AS$1)</f>
        <v>0</v>
      </c>
      <c r="AT2947" s="5">
        <f>COUNTIFS($B:$B,$B2947,$AG:$AG,AT$1)</f>
        <v>0</v>
      </c>
      <c r="AU2947" s="5">
        <f>COUNTIFS($B:$B,$B2947,$AG:$AG,AU$1)</f>
        <v>0</v>
      </c>
    </row>
    <row r="2948" spans="1:47" ht="15" customHeight="1" x14ac:dyDescent="0.35">
      <c r="A2948" s="6">
        <f>IF(B2947=B2948,A2947,A2947+1)</f>
        <v>1047</v>
      </c>
      <c r="B2948" s="6" t="s">
        <v>343</v>
      </c>
      <c r="C2948" s="6" t="s">
        <v>342</v>
      </c>
      <c r="D2948" s="6" t="s">
        <v>10</v>
      </c>
      <c r="E2948" s="6" t="s">
        <v>9</v>
      </c>
      <c r="F2948" s="4" t="s">
        <v>7</v>
      </c>
      <c r="G2948" s="4" t="s">
        <v>7</v>
      </c>
      <c r="H2948" s="4" t="s">
        <v>8</v>
      </c>
      <c r="I2948" s="4">
        <v>2</v>
      </c>
      <c r="J2948" s="4" t="s">
        <v>69</v>
      </c>
      <c r="K2948" s="4" t="s">
        <v>68</v>
      </c>
      <c r="L2948" s="4" t="s">
        <v>36</v>
      </c>
      <c r="M2948" s="4" t="s">
        <v>341</v>
      </c>
      <c r="N2948" s="4" t="s">
        <v>340</v>
      </c>
      <c r="P2948" s="4" t="s">
        <v>1</v>
      </c>
      <c r="Q2948" s="5" t="s">
        <v>0</v>
      </c>
      <c r="R2948" s="5"/>
      <c r="S2948" s="5">
        <f>IF(P2948="심사불필요","-",VLOOKUP(K2948,'[1]자격증 backdata'!A:G,7,0))</f>
        <v>0</v>
      </c>
      <c r="T2948" s="5" t="str">
        <f>IF(S2948="-","-",IF(COUNTIFS(B:B,B2948,S:S,"필수")&gt;0,"자격요건충족","확인필요"))</f>
        <v>자격요건충족</v>
      </c>
      <c r="U2948" s="5"/>
      <c r="W2948" s="5" t="str">
        <f>IF(Q2948="4급","심사불필요",VLOOKUP(K2948,'[1]자격증 backdata'!A:B,2,0))</f>
        <v>심사불필요</v>
      </c>
      <c r="X2948" s="4" t="str">
        <f>IF(R2948="A", MIN(20, SUMIFS(W:W, B:B, B2948, R:R, "A")),IF(R2948="B", MIN(30, SUMIFS(W:W, B:B, B2948, R:R, "B")),"비해당분야"))</f>
        <v>비해당분야</v>
      </c>
      <c r="Y2948" s="4" t="str">
        <f>IF(R2948="C",MIN(30,IF(COUNTIFS(B:B,B2948,W:W,"가1")=1,25,IF(COUNTIFS(B:B,B2948,W:W,"가1")&gt;=2,30,0))+IF(COUNTIFS(B:B,B2948,W:W,"나1")&gt;=4,30,IF(COUNTIFS(B:B,B2948,W:W,"나1")=3,26,IF(COUNTIFS(B:B,B2948,W:W,"나1")=2,22,IF(COUNTIFS(B:B,B2948,W:W,"나1")=1,18,0)))))+MIN(30,IF(COUNTIFS(B:B,B2948,W:W,"가2")=1,25,IF(COUNTIFS(B:B,B2948,W:W,"가2")&gt;=2,30,0))+IF(COUNTIFS(B:B,B2948,W:W,"나2")=3,30,IF(COUNTIFS(B:B,B2948,W:W,"나2")=2,25,IF(COUNTIFS(B:B,B2948,W:W,"나2")=1,20,0)))),"비해당분야")</f>
        <v>비해당분야</v>
      </c>
      <c r="Z2948" s="4" t="str">
        <f>IF(R2948="C",VLOOKUP(K2948,'[1]자격증 backdata'!A:F,6,0),"비해당분야")</f>
        <v>비해당분야</v>
      </c>
      <c r="AA2948" s="4" t="str">
        <f>IF(R2948="C",SUMIF(B:B,B2948,Z:Z),"비해당분야")</f>
        <v>비해당분야</v>
      </c>
      <c r="AB2948" s="4" t="str">
        <f>IF(R2948="C",SUM(Y2948,AA2948),"비해당분야")</f>
        <v>비해당분야</v>
      </c>
      <c r="AC2948" s="4" t="str">
        <f>IF(R2948="C",AB2948,X2948)</f>
        <v>비해당분야</v>
      </c>
      <c r="AD2948" s="4">
        <f>VLOOKUP(K2948,'[1]자격증 backdata'!A:D,4,0)</f>
        <v>5</v>
      </c>
      <c r="AE2948" s="4">
        <f>IF(_xlfn.MAXIFS(AD:AD,B:B,B2948)&gt;10,10,_xlfn.MAXIFS(AD:AD,B:B,B2948))</f>
        <v>5</v>
      </c>
      <c r="AG2948" s="5">
        <f>VLOOKUP(K2948,'[1]자격증 backdata'!A:C,3,0)</f>
        <v>0</v>
      </c>
      <c r="AH2948" s="5">
        <f>COUNTIFS($B:$B,$B2948,$AG:$AG,AH$1)</f>
        <v>0</v>
      </c>
      <c r="AI2948" s="5">
        <f>COUNTIFS($B:$B,$B2948,$AG:$AG,AI$1)</f>
        <v>0</v>
      </c>
      <c r="AJ2948" s="5">
        <f>COUNTIFS($B:$B,$B2948,$AG:$AG,AJ$1)</f>
        <v>0</v>
      </c>
      <c r="AK2948" s="5">
        <f>COUNTIFS($B:$B,$B2948,$AG:$AG,AK$1)</f>
        <v>0</v>
      </c>
      <c r="AL2948" s="5">
        <f>COUNTIFS($B:$B,$B2948,$AG:$AG,AL$1)</f>
        <v>0</v>
      </c>
      <c r="AM2948" s="5">
        <f>COUNTIFS($B:$B,$B2948,$AG:$AG,AM$1)</f>
        <v>0</v>
      </c>
      <c r="AN2948" s="5">
        <f>COUNTIFS($B:$B,$B2948,$AG:$AG,AN$1)</f>
        <v>0</v>
      </c>
      <c r="AO2948" s="5">
        <f>COUNTIFS($B:$B,$B2948,$AG:$AG,AO$1)</f>
        <v>0</v>
      </c>
      <c r="AP2948" s="5">
        <f>COUNTIFS($B:$B,$B2948,$AG:$AG,AP$1)</f>
        <v>0</v>
      </c>
      <c r="AQ2948" s="5">
        <f>COUNTIFS($B:$B,$B2948,$AG:$AG,AQ$1)</f>
        <v>0</v>
      </c>
      <c r="AR2948" s="5">
        <f>COUNTIFS($B:$B,$B2948,$AG:$AG,AR$1)</f>
        <v>0</v>
      </c>
      <c r="AS2948" s="5">
        <f>COUNTIFS($B:$B,$B2948,$AG:$AG,AS$1)</f>
        <v>0</v>
      </c>
      <c r="AT2948" s="5">
        <f>COUNTIFS($B:$B,$B2948,$AG:$AG,AT$1)</f>
        <v>0</v>
      </c>
      <c r="AU2948" s="5">
        <f>COUNTIFS($B:$B,$B2948,$AG:$AG,AU$1)</f>
        <v>0</v>
      </c>
    </row>
    <row r="2949" spans="1:47" ht="15" customHeight="1" x14ac:dyDescent="0.35">
      <c r="A2949" s="3">
        <f>IF(B2948=B2949,A2948,A2948+1)</f>
        <v>1048</v>
      </c>
      <c r="B2949" s="3" t="s">
        <v>339</v>
      </c>
      <c r="C2949" s="3" t="s">
        <v>338</v>
      </c>
      <c r="D2949" s="3" t="s">
        <v>10</v>
      </c>
      <c r="E2949" s="3" t="s">
        <v>9</v>
      </c>
      <c r="F2949" s="4" t="s">
        <v>8</v>
      </c>
      <c r="G2949" s="4" t="s">
        <v>7</v>
      </c>
      <c r="H2949" s="4" t="s">
        <v>7</v>
      </c>
      <c r="I2949" s="3">
        <v>1</v>
      </c>
      <c r="J2949" s="3" t="s">
        <v>6</v>
      </c>
      <c r="K2949" s="3" t="s">
        <v>5</v>
      </c>
      <c r="L2949" s="3" t="s">
        <v>4</v>
      </c>
      <c r="M2949" s="3" t="s">
        <v>337</v>
      </c>
      <c r="N2949" s="3" t="s">
        <v>191</v>
      </c>
      <c r="P2949" s="3" t="s">
        <v>1</v>
      </c>
      <c r="Q2949" s="2" t="s">
        <v>0</v>
      </c>
      <c r="R2949" s="2"/>
      <c r="S2949" s="2" t="str">
        <f>IF(P2949="심사불필요","-",VLOOKUP(K2949,'[1]자격증 backdata'!A:G,7,0))</f>
        <v>필수</v>
      </c>
      <c r="T2949" s="2" t="str">
        <f>IF(S2949="-","-",IF(COUNTIFS(B:B,B2949,S:S,"필수")&gt;0,"자격요건충족","확인필요"))</f>
        <v>자격요건충족</v>
      </c>
      <c r="U2949" s="2"/>
      <c r="W2949" s="2" t="str">
        <f>IF(Q2949="4급","심사불필요",VLOOKUP(K2949,'[1]자격증 backdata'!A:B,2,0))</f>
        <v>심사불필요</v>
      </c>
      <c r="X2949" s="3" t="str">
        <f>IF(R2949="A", MIN(20, SUMIFS(W:W, B:B, B2949, R:R, "A")),IF(R2949="B", MIN(30, SUMIFS(W:W, B:B, B2949, R:R, "B")),"비해당분야"))</f>
        <v>비해당분야</v>
      </c>
      <c r="Y2949" s="3" t="str">
        <f>IF(R2949="C",MIN(30,IF(COUNTIFS(B:B,B2949,W:W,"가1")=1,25,IF(COUNTIFS(B:B,B2949,W:W,"가1")&gt;=2,30,0))+IF(COUNTIFS(B:B,B2949,W:W,"나1")&gt;=4,30,IF(COUNTIFS(B:B,B2949,W:W,"나1")=3,26,IF(COUNTIFS(B:B,B2949,W:W,"나1")=2,22,IF(COUNTIFS(B:B,B2949,W:W,"나1")=1,18,0)))))+MIN(30,IF(COUNTIFS(B:B,B2949,W:W,"가2")=1,25,IF(COUNTIFS(B:B,B2949,W:W,"가2")&gt;=2,30,0))+IF(COUNTIFS(B:B,B2949,W:W,"나2")=3,30,IF(COUNTIFS(B:B,B2949,W:W,"나2")=2,25,IF(COUNTIFS(B:B,B2949,W:W,"나2")=1,20,0)))),"비해당분야")</f>
        <v>비해당분야</v>
      </c>
      <c r="Z2949" s="3" t="str">
        <f>IF(R2949="C",VLOOKUP(K2949,'[1]자격증 backdata'!A:F,6,0),"비해당분야")</f>
        <v>비해당분야</v>
      </c>
      <c r="AA2949" s="3" t="str">
        <f>IF(R2949="C",SUMIF(B:B,B2949,Z:Z),"비해당분야")</f>
        <v>비해당분야</v>
      </c>
      <c r="AB2949" s="3" t="str">
        <f>IF(R2949="C",SUM(Y2949,AA2949),"비해당분야")</f>
        <v>비해당분야</v>
      </c>
      <c r="AC2949" s="3" t="str">
        <f>IF(R2949="C",AB2949,X2949)</f>
        <v>비해당분야</v>
      </c>
      <c r="AD2949" s="3">
        <f>VLOOKUP(K2949,'[1]자격증 backdata'!A:D,4,0)</f>
        <v>0</v>
      </c>
      <c r="AE2949" s="3">
        <f>IF(_xlfn.MAXIFS(AD:AD,B:B,B2949)&gt;10,10,_xlfn.MAXIFS(AD:AD,B:B,B2949))</f>
        <v>0</v>
      </c>
      <c r="AG2949" s="2">
        <f>VLOOKUP(K2949,'[1]자격증 backdata'!A:C,3,0)</f>
        <v>0</v>
      </c>
      <c r="AH2949" s="2">
        <f>COUNTIFS($B:$B,$B2949,$AG:$AG,AH$1)</f>
        <v>0</v>
      </c>
      <c r="AI2949" s="2">
        <f>COUNTIFS($B:$B,$B2949,$AG:$AG,AI$1)</f>
        <v>0</v>
      </c>
      <c r="AJ2949" s="2">
        <f>COUNTIFS($B:$B,$B2949,$AG:$AG,AJ$1)</f>
        <v>0</v>
      </c>
      <c r="AK2949" s="2">
        <f>COUNTIFS($B:$B,$B2949,$AG:$AG,AK$1)</f>
        <v>0</v>
      </c>
      <c r="AL2949" s="2">
        <f>COUNTIFS($B:$B,$B2949,$AG:$AG,AL$1)</f>
        <v>0</v>
      </c>
      <c r="AM2949" s="2">
        <f>COUNTIFS($B:$B,$B2949,$AG:$AG,AM$1)</f>
        <v>0</v>
      </c>
      <c r="AN2949" s="2">
        <f>COUNTIFS($B:$B,$B2949,$AG:$AG,AN$1)</f>
        <v>0</v>
      </c>
      <c r="AO2949" s="2">
        <f>COUNTIFS($B:$B,$B2949,$AG:$AG,AO$1)</f>
        <v>0</v>
      </c>
      <c r="AP2949" s="2">
        <f>COUNTIFS($B:$B,$B2949,$AG:$AG,AP$1)</f>
        <v>0</v>
      </c>
      <c r="AQ2949" s="2">
        <f>COUNTIFS($B:$B,$B2949,$AG:$AG,AQ$1)</f>
        <v>0</v>
      </c>
      <c r="AR2949" s="2">
        <f>COUNTIFS($B:$B,$B2949,$AG:$AG,AR$1)</f>
        <v>0</v>
      </c>
      <c r="AS2949" s="2">
        <f>COUNTIFS($B:$B,$B2949,$AG:$AG,AS$1)</f>
        <v>0</v>
      </c>
      <c r="AT2949" s="2">
        <f>COUNTIFS($B:$B,$B2949,$AG:$AG,AT$1)</f>
        <v>0</v>
      </c>
      <c r="AU2949" s="2">
        <f>COUNTIFS($B:$B,$B2949,$AG:$AG,AU$1)</f>
        <v>0</v>
      </c>
    </row>
    <row r="2950" spans="1:47" ht="15" customHeight="1" x14ac:dyDescent="0.35">
      <c r="A2950" s="4">
        <f>IF(B2949=B2950,A2949,A2949+1)</f>
        <v>1049</v>
      </c>
      <c r="B2950" s="4" t="s">
        <v>336</v>
      </c>
      <c r="C2950" s="4" t="s">
        <v>335</v>
      </c>
      <c r="D2950" s="4" t="s">
        <v>10</v>
      </c>
      <c r="E2950" s="4" t="s">
        <v>9</v>
      </c>
      <c r="F2950" s="4" t="s">
        <v>8</v>
      </c>
      <c r="G2950" s="4" t="s">
        <v>7</v>
      </c>
      <c r="H2950" s="4" t="s">
        <v>7</v>
      </c>
      <c r="I2950" s="4">
        <v>1</v>
      </c>
      <c r="J2950" s="4" t="s">
        <v>6</v>
      </c>
      <c r="K2950" s="4" t="s">
        <v>5</v>
      </c>
      <c r="L2950" s="4" t="s">
        <v>4</v>
      </c>
      <c r="M2950" s="4" t="s">
        <v>334</v>
      </c>
      <c r="N2950" s="4" t="s">
        <v>333</v>
      </c>
      <c r="P2950" s="4" t="s">
        <v>1</v>
      </c>
      <c r="Q2950" s="5" t="s">
        <v>0</v>
      </c>
      <c r="R2950" s="5"/>
      <c r="S2950" s="5" t="str">
        <f>IF(P2950="심사불필요","-",VLOOKUP(K2950,'[1]자격증 backdata'!A:G,7,0))</f>
        <v>필수</v>
      </c>
      <c r="T2950" s="5" t="str">
        <f>IF(S2950="-","-",IF(COUNTIFS(B:B,B2950,S:S,"필수")&gt;0,"자격요건충족","확인필요"))</f>
        <v>자격요건충족</v>
      </c>
      <c r="U2950" s="5"/>
      <c r="W2950" s="5" t="str">
        <f>IF(Q2950="4급","심사불필요",VLOOKUP(K2950,'[1]자격증 backdata'!A:B,2,0))</f>
        <v>심사불필요</v>
      </c>
      <c r="X2950" s="4" t="str">
        <f>IF(R2950="A", MIN(20, SUMIFS(W:W, B:B, B2950, R:R, "A")),IF(R2950="B", MIN(30, SUMIFS(W:W, B:B, B2950, R:R, "B")),"비해당분야"))</f>
        <v>비해당분야</v>
      </c>
      <c r="Y2950" s="4" t="str">
        <f>IF(R2950="C",MIN(30,IF(COUNTIFS(B:B,B2950,W:W,"가1")=1,25,IF(COUNTIFS(B:B,B2950,W:W,"가1")&gt;=2,30,0))+IF(COUNTIFS(B:B,B2950,W:W,"나1")&gt;=4,30,IF(COUNTIFS(B:B,B2950,W:W,"나1")=3,26,IF(COUNTIFS(B:B,B2950,W:W,"나1")=2,22,IF(COUNTIFS(B:B,B2950,W:W,"나1")=1,18,0)))))+MIN(30,IF(COUNTIFS(B:B,B2950,W:W,"가2")=1,25,IF(COUNTIFS(B:B,B2950,W:W,"가2")&gt;=2,30,0))+IF(COUNTIFS(B:B,B2950,W:W,"나2")=3,30,IF(COUNTIFS(B:B,B2950,W:W,"나2")=2,25,IF(COUNTIFS(B:B,B2950,W:W,"나2")=1,20,0)))),"비해당분야")</f>
        <v>비해당분야</v>
      </c>
      <c r="Z2950" s="4" t="str">
        <f>IF(R2950="C",VLOOKUP(K2950,'[1]자격증 backdata'!A:F,6,0),"비해당분야")</f>
        <v>비해당분야</v>
      </c>
      <c r="AA2950" s="4" t="str">
        <f>IF(R2950="C",SUMIF(B:B,B2950,Z:Z),"비해당분야")</f>
        <v>비해당분야</v>
      </c>
      <c r="AB2950" s="4" t="str">
        <f>IF(R2950="C",SUM(Y2950,AA2950),"비해당분야")</f>
        <v>비해당분야</v>
      </c>
      <c r="AC2950" s="4" t="str">
        <f>IF(R2950="C",AB2950,X2950)</f>
        <v>비해당분야</v>
      </c>
      <c r="AD2950" s="4">
        <f>VLOOKUP(K2950,'[1]자격증 backdata'!A:D,4,0)</f>
        <v>0</v>
      </c>
      <c r="AE2950" s="4">
        <f>IF(_xlfn.MAXIFS(AD:AD,B:B,B2950)&gt;10,10,_xlfn.MAXIFS(AD:AD,B:B,B2950))</f>
        <v>0</v>
      </c>
      <c r="AG2950" s="5">
        <f>VLOOKUP(K2950,'[1]자격증 backdata'!A:C,3,0)</f>
        <v>0</v>
      </c>
      <c r="AH2950" s="5">
        <f>COUNTIFS($B:$B,$B2950,$AG:$AG,AH$1)</f>
        <v>0</v>
      </c>
      <c r="AI2950" s="5">
        <f>COUNTIFS($B:$B,$B2950,$AG:$AG,AI$1)</f>
        <v>0</v>
      </c>
      <c r="AJ2950" s="5">
        <f>COUNTIFS($B:$B,$B2950,$AG:$AG,AJ$1)</f>
        <v>0</v>
      </c>
      <c r="AK2950" s="5">
        <f>COUNTIFS($B:$B,$B2950,$AG:$AG,AK$1)</f>
        <v>0</v>
      </c>
      <c r="AL2950" s="5">
        <f>COUNTIFS($B:$B,$B2950,$AG:$AG,AL$1)</f>
        <v>0</v>
      </c>
      <c r="AM2950" s="5">
        <f>COUNTIFS($B:$B,$B2950,$AG:$AG,AM$1)</f>
        <v>0</v>
      </c>
      <c r="AN2950" s="5">
        <f>COUNTIFS($B:$B,$B2950,$AG:$AG,AN$1)</f>
        <v>0</v>
      </c>
      <c r="AO2950" s="5">
        <f>COUNTIFS($B:$B,$B2950,$AG:$AG,AO$1)</f>
        <v>0</v>
      </c>
      <c r="AP2950" s="5">
        <f>COUNTIFS($B:$B,$B2950,$AG:$AG,AP$1)</f>
        <v>0</v>
      </c>
      <c r="AQ2950" s="5">
        <f>COUNTIFS($B:$B,$B2950,$AG:$AG,AQ$1)</f>
        <v>0</v>
      </c>
      <c r="AR2950" s="5">
        <f>COUNTIFS($B:$B,$B2950,$AG:$AG,AR$1)</f>
        <v>0</v>
      </c>
      <c r="AS2950" s="5">
        <f>COUNTIFS($B:$B,$B2950,$AG:$AG,AS$1)</f>
        <v>0</v>
      </c>
      <c r="AT2950" s="5">
        <f>COUNTIFS($B:$B,$B2950,$AG:$AG,AT$1)</f>
        <v>0</v>
      </c>
      <c r="AU2950" s="5">
        <f>COUNTIFS($B:$B,$B2950,$AG:$AG,AU$1)</f>
        <v>0</v>
      </c>
    </row>
    <row r="2951" spans="1:47" ht="15" customHeight="1" x14ac:dyDescent="0.35">
      <c r="A2951" s="3">
        <f>IF(B2950=B2951,A2950,A2950+1)</f>
        <v>1050</v>
      </c>
      <c r="B2951" s="3" t="s">
        <v>331</v>
      </c>
      <c r="C2951" s="3" t="s">
        <v>330</v>
      </c>
      <c r="D2951" s="3" t="s">
        <v>10</v>
      </c>
      <c r="E2951" s="3" t="s">
        <v>9</v>
      </c>
      <c r="F2951" s="4" t="s">
        <v>8</v>
      </c>
      <c r="G2951" s="4" t="s">
        <v>7</v>
      </c>
      <c r="H2951" s="4" t="s">
        <v>7</v>
      </c>
      <c r="I2951" s="3">
        <v>1</v>
      </c>
      <c r="J2951" s="3" t="s">
        <v>6</v>
      </c>
      <c r="K2951" s="3" t="s">
        <v>5</v>
      </c>
      <c r="L2951" s="3" t="s">
        <v>4</v>
      </c>
      <c r="M2951" s="3" t="s">
        <v>332</v>
      </c>
      <c r="N2951" s="3" t="s">
        <v>284</v>
      </c>
      <c r="P2951" s="3" t="s">
        <v>1</v>
      </c>
      <c r="Q2951" s="2" t="s">
        <v>0</v>
      </c>
      <c r="R2951" s="2"/>
      <c r="S2951" s="2" t="str">
        <f>IF(P2951="심사불필요","-",VLOOKUP(K2951,'[1]자격증 backdata'!A:G,7,0))</f>
        <v>필수</v>
      </c>
      <c r="T2951" s="2" t="str">
        <f>IF(S2951="-","-",IF(COUNTIFS(B:B,B2951,S:S,"필수")&gt;0,"자격요건충족","확인필요"))</f>
        <v>자격요건충족</v>
      </c>
      <c r="U2951" s="2"/>
      <c r="W2951" s="2" t="str">
        <f>IF(Q2951="4급","심사불필요",VLOOKUP(K2951,'[1]자격증 backdata'!A:B,2,0))</f>
        <v>심사불필요</v>
      </c>
      <c r="X2951" s="3" t="str">
        <f>IF(R2951="A", MIN(20, SUMIFS(W:W, B:B, B2951, R:R, "A")),IF(R2951="B", MIN(30, SUMIFS(W:W, B:B, B2951, R:R, "B")),"비해당분야"))</f>
        <v>비해당분야</v>
      </c>
      <c r="Y2951" s="3" t="str">
        <f>IF(R2951="C",MIN(30,IF(COUNTIFS(B:B,B2951,W:W,"가1")=1,25,IF(COUNTIFS(B:B,B2951,W:W,"가1")&gt;=2,30,0))+IF(COUNTIFS(B:B,B2951,W:W,"나1")&gt;=4,30,IF(COUNTIFS(B:B,B2951,W:W,"나1")=3,26,IF(COUNTIFS(B:B,B2951,W:W,"나1")=2,22,IF(COUNTIFS(B:B,B2951,W:W,"나1")=1,18,0)))))+MIN(30,IF(COUNTIFS(B:B,B2951,W:W,"가2")=1,25,IF(COUNTIFS(B:B,B2951,W:W,"가2")&gt;=2,30,0))+IF(COUNTIFS(B:B,B2951,W:W,"나2")=3,30,IF(COUNTIFS(B:B,B2951,W:W,"나2")=2,25,IF(COUNTIFS(B:B,B2951,W:W,"나2")=1,20,0)))),"비해당분야")</f>
        <v>비해당분야</v>
      </c>
      <c r="Z2951" s="3" t="str">
        <f>IF(R2951="C",VLOOKUP(K2951,'[1]자격증 backdata'!A:F,6,0),"비해당분야")</f>
        <v>비해당분야</v>
      </c>
      <c r="AA2951" s="3" t="str">
        <f>IF(R2951="C",SUMIF(B:B,B2951,Z:Z),"비해당분야")</f>
        <v>비해당분야</v>
      </c>
      <c r="AB2951" s="3" t="str">
        <f>IF(R2951="C",SUM(Y2951,AA2951),"비해당분야")</f>
        <v>비해당분야</v>
      </c>
      <c r="AC2951" s="3" t="str">
        <f>IF(R2951="C",AB2951,X2951)</f>
        <v>비해당분야</v>
      </c>
      <c r="AD2951" s="3">
        <f>VLOOKUP(K2951,'[1]자격증 backdata'!A:D,4,0)</f>
        <v>0</v>
      </c>
      <c r="AE2951" s="3">
        <f>IF(_xlfn.MAXIFS(AD:AD,B:B,B2951)&gt;10,10,_xlfn.MAXIFS(AD:AD,B:B,B2951))</f>
        <v>5</v>
      </c>
      <c r="AG2951" s="2">
        <f>VLOOKUP(K2951,'[1]자격증 backdata'!A:C,3,0)</f>
        <v>0</v>
      </c>
      <c r="AH2951" s="2">
        <f>COUNTIFS($B:$B,$B2951,$AG:$AG,AH$1)</f>
        <v>0</v>
      </c>
      <c r="AI2951" s="2">
        <f>COUNTIFS($B:$B,$B2951,$AG:$AG,AI$1)</f>
        <v>0</v>
      </c>
      <c r="AJ2951" s="2">
        <f>COUNTIFS($B:$B,$B2951,$AG:$AG,AJ$1)</f>
        <v>0</v>
      </c>
      <c r="AK2951" s="2">
        <f>COUNTIFS($B:$B,$B2951,$AG:$AG,AK$1)</f>
        <v>0</v>
      </c>
      <c r="AL2951" s="2">
        <f>COUNTIFS($B:$B,$B2951,$AG:$AG,AL$1)</f>
        <v>0</v>
      </c>
      <c r="AM2951" s="2">
        <f>COUNTIFS($B:$B,$B2951,$AG:$AG,AM$1)</f>
        <v>0</v>
      </c>
      <c r="AN2951" s="2">
        <f>COUNTIFS($B:$B,$B2951,$AG:$AG,AN$1)</f>
        <v>0</v>
      </c>
      <c r="AO2951" s="2">
        <f>COUNTIFS($B:$B,$B2951,$AG:$AG,AO$1)</f>
        <v>0</v>
      </c>
      <c r="AP2951" s="2">
        <f>COUNTIFS($B:$B,$B2951,$AG:$AG,AP$1)</f>
        <v>0</v>
      </c>
      <c r="AQ2951" s="2">
        <f>COUNTIFS($B:$B,$B2951,$AG:$AG,AQ$1)</f>
        <v>0</v>
      </c>
      <c r="AR2951" s="2">
        <f>COUNTIFS($B:$B,$B2951,$AG:$AG,AR$1)</f>
        <v>0</v>
      </c>
      <c r="AS2951" s="2">
        <f>COUNTIFS($B:$B,$B2951,$AG:$AG,AS$1)</f>
        <v>0</v>
      </c>
      <c r="AT2951" s="2">
        <f>COUNTIFS($B:$B,$B2951,$AG:$AG,AT$1)</f>
        <v>0</v>
      </c>
      <c r="AU2951" s="2">
        <f>COUNTIFS($B:$B,$B2951,$AG:$AG,AU$1)</f>
        <v>0</v>
      </c>
    </row>
    <row r="2952" spans="1:47" ht="15" customHeight="1" x14ac:dyDescent="0.35">
      <c r="A2952" s="7">
        <f>IF(B2951=B2952,A2951,A2951+1)</f>
        <v>1050</v>
      </c>
      <c r="B2952" s="7" t="s">
        <v>331</v>
      </c>
      <c r="C2952" s="7" t="s">
        <v>330</v>
      </c>
      <c r="D2952" s="7" t="s">
        <v>10</v>
      </c>
      <c r="E2952" s="7" t="s">
        <v>9</v>
      </c>
      <c r="F2952" s="4" t="s">
        <v>7</v>
      </c>
      <c r="G2952" s="4" t="s">
        <v>7</v>
      </c>
      <c r="H2952" s="4" t="s">
        <v>8</v>
      </c>
      <c r="I2952" s="3">
        <v>2</v>
      </c>
      <c r="J2952" s="3" t="s">
        <v>69</v>
      </c>
      <c r="K2952" s="3" t="s">
        <v>68</v>
      </c>
      <c r="L2952" s="3" t="s">
        <v>36</v>
      </c>
      <c r="M2952" s="3" t="s">
        <v>329</v>
      </c>
      <c r="N2952" s="3" t="s">
        <v>328</v>
      </c>
      <c r="P2952" s="3" t="s">
        <v>1</v>
      </c>
      <c r="Q2952" s="2" t="s">
        <v>0</v>
      </c>
      <c r="R2952" s="2"/>
      <c r="S2952" s="2">
        <f>IF(P2952="심사불필요","-",VLOOKUP(K2952,'[1]자격증 backdata'!A:G,7,0))</f>
        <v>0</v>
      </c>
      <c r="T2952" s="2" t="str">
        <f>IF(S2952="-","-",IF(COUNTIFS(B:B,B2952,S:S,"필수")&gt;0,"자격요건충족","확인필요"))</f>
        <v>자격요건충족</v>
      </c>
      <c r="U2952" s="2"/>
      <c r="W2952" s="2" t="str">
        <f>IF(Q2952="4급","심사불필요",VLOOKUP(K2952,'[1]자격증 backdata'!A:B,2,0))</f>
        <v>심사불필요</v>
      </c>
      <c r="X2952" s="3" t="str">
        <f>IF(R2952="A", MIN(20, SUMIFS(W:W, B:B, B2952, R:R, "A")),IF(R2952="B", MIN(30, SUMIFS(W:W, B:B, B2952, R:R, "B")),"비해당분야"))</f>
        <v>비해당분야</v>
      </c>
      <c r="Y2952" s="3" t="str">
        <f>IF(R2952="C",MIN(30,IF(COUNTIFS(B:B,B2952,W:W,"가1")=1,25,IF(COUNTIFS(B:B,B2952,W:W,"가1")&gt;=2,30,0))+IF(COUNTIFS(B:B,B2952,W:W,"나1")&gt;=4,30,IF(COUNTIFS(B:B,B2952,W:W,"나1")=3,26,IF(COUNTIFS(B:B,B2952,W:W,"나1")=2,22,IF(COUNTIFS(B:B,B2952,W:W,"나1")=1,18,0)))))+MIN(30,IF(COUNTIFS(B:B,B2952,W:W,"가2")=1,25,IF(COUNTIFS(B:B,B2952,W:W,"가2")&gt;=2,30,0))+IF(COUNTIFS(B:B,B2952,W:W,"나2")=3,30,IF(COUNTIFS(B:B,B2952,W:W,"나2")=2,25,IF(COUNTIFS(B:B,B2952,W:W,"나2")=1,20,0)))),"비해당분야")</f>
        <v>비해당분야</v>
      </c>
      <c r="Z2952" s="3" t="str">
        <f>IF(R2952="C",VLOOKUP(K2952,'[1]자격증 backdata'!A:F,6,0),"비해당분야")</f>
        <v>비해당분야</v>
      </c>
      <c r="AA2952" s="3" t="str">
        <f>IF(R2952="C",SUMIF(B:B,B2952,Z:Z),"비해당분야")</f>
        <v>비해당분야</v>
      </c>
      <c r="AB2952" s="3" t="str">
        <f>IF(R2952="C",SUM(Y2952,AA2952),"비해당분야")</f>
        <v>비해당분야</v>
      </c>
      <c r="AC2952" s="3" t="str">
        <f>IF(R2952="C",AB2952,X2952)</f>
        <v>비해당분야</v>
      </c>
      <c r="AD2952" s="3">
        <f>VLOOKUP(K2952,'[1]자격증 backdata'!A:D,4,0)</f>
        <v>5</v>
      </c>
      <c r="AE2952" s="3">
        <f>IF(_xlfn.MAXIFS(AD:AD,B:B,B2952)&gt;10,10,_xlfn.MAXIFS(AD:AD,B:B,B2952))</f>
        <v>5</v>
      </c>
      <c r="AG2952" s="2">
        <f>VLOOKUP(K2952,'[1]자격증 backdata'!A:C,3,0)</f>
        <v>0</v>
      </c>
      <c r="AH2952" s="2">
        <f>COUNTIFS($B:$B,$B2952,$AG:$AG,AH$1)</f>
        <v>0</v>
      </c>
      <c r="AI2952" s="2">
        <f>COUNTIFS($B:$B,$B2952,$AG:$AG,AI$1)</f>
        <v>0</v>
      </c>
      <c r="AJ2952" s="2">
        <f>COUNTIFS($B:$B,$B2952,$AG:$AG,AJ$1)</f>
        <v>0</v>
      </c>
      <c r="AK2952" s="2">
        <f>COUNTIFS($B:$B,$B2952,$AG:$AG,AK$1)</f>
        <v>0</v>
      </c>
      <c r="AL2952" s="2">
        <f>COUNTIFS($B:$B,$B2952,$AG:$AG,AL$1)</f>
        <v>0</v>
      </c>
      <c r="AM2952" s="2">
        <f>COUNTIFS($B:$B,$B2952,$AG:$AG,AM$1)</f>
        <v>0</v>
      </c>
      <c r="AN2952" s="2">
        <f>COUNTIFS($B:$B,$B2952,$AG:$AG,AN$1)</f>
        <v>0</v>
      </c>
      <c r="AO2952" s="2">
        <f>COUNTIFS($B:$B,$B2952,$AG:$AG,AO$1)</f>
        <v>0</v>
      </c>
      <c r="AP2952" s="2">
        <f>COUNTIFS($B:$B,$B2952,$AG:$AG,AP$1)</f>
        <v>0</v>
      </c>
      <c r="AQ2952" s="2">
        <f>COUNTIFS($B:$B,$B2952,$AG:$AG,AQ$1)</f>
        <v>0</v>
      </c>
      <c r="AR2952" s="2">
        <f>COUNTIFS($B:$B,$B2952,$AG:$AG,AR$1)</f>
        <v>0</v>
      </c>
      <c r="AS2952" s="2">
        <f>COUNTIFS($B:$B,$B2952,$AG:$AG,AS$1)</f>
        <v>0</v>
      </c>
      <c r="AT2952" s="2">
        <f>COUNTIFS($B:$B,$B2952,$AG:$AG,AT$1)</f>
        <v>0</v>
      </c>
      <c r="AU2952" s="2">
        <f>COUNTIFS($B:$B,$B2952,$AG:$AG,AU$1)</f>
        <v>0</v>
      </c>
    </row>
    <row r="2953" spans="1:47" ht="15" customHeight="1" x14ac:dyDescent="0.35">
      <c r="A2953" s="4">
        <f>IF(B2952=B2953,A2952,A2952+1)</f>
        <v>1051</v>
      </c>
      <c r="B2953" s="4" t="s">
        <v>318</v>
      </c>
      <c r="C2953" s="4" t="s">
        <v>317</v>
      </c>
      <c r="D2953" s="4" t="s">
        <v>10</v>
      </c>
      <c r="E2953" s="4" t="s">
        <v>9</v>
      </c>
      <c r="F2953" s="4" t="s">
        <v>8</v>
      </c>
      <c r="G2953" s="4" t="s">
        <v>7</v>
      </c>
      <c r="H2953" s="4" t="s">
        <v>7</v>
      </c>
      <c r="I2953" s="4">
        <v>1</v>
      </c>
      <c r="J2953" s="4" t="s">
        <v>6</v>
      </c>
      <c r="K2953" s="4" t="s">
        <v>5</v>
      </c>
      <c r="L2953" s="4" t="s">
        <v>4</v>
      </c>
      <c r="M2953" s="4" t="s">
        <v>327</v>
      </c>
      <c r="N2953" s="4" t="s">
        <v>326</v>
      </c>
      <c r="P2953" s="4" t="s">
        <v>1</v>
      </c>
      <c r="Q2953" s="5" t="s">
        <v>0</v>
      </c>
      <c r="R2953" s="5"/>
      <c r="S2953" s="5" t="str">
        <f>IF(P2953="심사불필요","-",VLOOKUP(K2953,'[1]자격증 backdata'!A:G,7,0))</f>
        <v>필수</v>
      </c>
      <c r="T2953" s="5" t="str">
        <f>IF(S2953="-","-",IF(COUNTIFS(B:B,B2953,S:S,"필수")&gt;0,"자격요건충족","확인필요"))</f>
        <v>자격요건충족</v>
      </c>
      <c r="U2953" s="5"/>
      <c r="W2953" s="5" t="str">
        <f>IF(Q2953="4급","심사불필요",VLOOKUP(K2953,'[1]자격증 backdata'!A:B,2,0))</f>
        <v>심사불필요</v>
      </c>
      <c r="X2953" s="4" t="str">
        <f>IF(R2953="A", MIN(20, SUMIFS(W:W, B:B, B2953, R:R, "A")),IF(R2953="B", MIN(30, SUMIFS(W:W, B:B, B2953, R:R, "B")),"비해당분야"))</f>
        <v>비해당분야</v>
      </c>
      <c r="Y2953" s="4" t="str">
        <f>IF(R2953="C",MIN(30,IF(COUNTIFS(B:B,B2953,W:W,"가1")=1,25,IF(COUNTIFS(B:B,B2953,W:W,"가1")&gt;=2,30,0))+IF(COUNTIFS(B:B,B2953,W:W,"나1")&gt;=4,30,IF(COUNTIFS(B:B,B2953,W:W,"나1")=3,26,IF(COUNTIFS(B:B,B2953,W:W,"나1")=2,22,IF(COUNTIFS(B:B,B2953,W:W,"나1")=1,18,0)))))+MIN(30,IF(COUNTIFS(B:B,B2953,W:W,"가2")=1,25,IF(COUNTIFS(B:B,B2953,W:W,"가2")&gt;=2,30,0))+IF(COUNTIFS(B:B,B2953,W:W,"나2")=3,30,IF(COUNTIFS(B:B,B2953,W:W,"나2")=2,25,IF(COUNTIFS(B:B,B2953,W:W,"나2")=1,20,0)))),"비해당분야")</f>
        <v>비해당분야</v>
      </c>
      <c r="Z2953" s="4" t="str">
        <f>IF(R2953="C",VLOOKUP(K2953,'[1]자격증 backdata'!A:F,6,0),"비해당분야")</f>
        <v>비해당분야</v>
      </c>
      <c r="AA2953" s="4" t="str">
        <f>IF(R2953="C",SUMIF(B:B,B2953,Z:Z),"비해당분야")</f>
        <v>비해당분야</v>
      </c>
      <c r="AB2953" s="4" t="str">
        <f>IF(R2953="C",SUM(Y2953,AA2953),"비해당분야")</f>
        <v>비해당분야</v>
      </c>
      <c r="AC2953" s="4" t="str">
        <f>IF(R2953="C",AB2953,X2953)</f>
        <v>비해당분야</v>
      </c>
      <c r="AD2953" s="4">
        <f>VLOOKUP(K2953,'[1]자격증 backdata'!A:D,4,0)</f>
        <v>0</v>
      </c>
      <c r="AE2953" s="4">
        <f>IF(_xlfn.MAXIFS(AD:AD,B:B,B2953)&gt;10,10,_xlfn.MAXIFS(AD:AD,B:B,B2953))</f>
        <v>5</v>
      </c>
      <c r="AG2953" s="5">
        <f>VLOOKUP(K2953,'[1]자격증 backdata'!A:C,3,0)</f>
        <v>0</v>
      </c>
      <c r="AH2953" s="5">
        <f>COUNTIFS($B:$B,$B2953,$AG:$AG,AH$1)</f>
        <v>0</v>
      </c>
      <c r="AI2953" s="5">
        <f>COUNTIFS($B:$B,$B2953,$AG:$AG,AI$1)</f>
        <v>0</v>
      </c>
      <c r="AJ2953" s="5">
        <f>COUNTIFS($B:$B,$B2953,$AG:$AG,AJ$1)</f>
        <v>0</v>
      </c>
      <c r="AK2953" s="5">
        <f>COUNTIFS($B:$B,$B2953,$AG:$AG,AK$1)</f>
        <v>0</v>
      </c>
      <c r="AL2953" s="5">
        <f>COUNTIFS($B:$B,$B2953,$AG:$AG,AL$1)</f>
        <v>0</v>
      </c>
      <c r="AM2953" s="5">
        <f>COUNTIFS($B:$B,$B2953,$AG:$AG,AM$1)</f>
        <v>0</v>
      </c>
      <c r="AN2953" s="5">
        <f>COUNTIFS($B:$B,$B2953,$AG:$AG,AN$1)</f>
        <v>0</v>
      </c>
      <c r="AO2953" s="5">
        <f>COUNTIFS($B:$B,$B2953,$AG:$AG,AO$1)</f>
        <v>0</v>
      </c>
      <c r="AP2953" s="5">
        <f>COUNTIFS($B:$B,$B2953,$AG:$AG,AP$1)</f>
        <v>0</v>
      </c>
      <c r="AQ2953" s="5">
        <f>COUNTIFS($B:$B,$B2953,$AG:$AG,AQ$1)</f>
        <v>0</v>
      </c>
      <c r="AR2953" s="5">
        <f>COUNTIFS($B:$B,$B2953,$AG:$AG,AR$1)</f>
        <v>0</v>
      </c>
      <c r="AS2953" s="5">
        <f>COUNTIFS($B:$B,$B2953,$AG:$AG,AS$1)</f>
        <v>0</v>
      </c>
      <c r="AT2953" s="5">
        <f>COUNTIFS($B:$B,$B2953,$AG:$AG,AT$1)</f>
        <v>0</v>
      </c>
      <c r="AU2953" s="5">
        <f>COUNTIFS($B:$B,$B2953,$AG:$AG,AU$1)</f>
        <v>0</v>
      </c>
    </row>
    <row r="2954" spans="1:47" ht="15" customHeight="1" x14ac:dyDescent="0.35">
      <c r="A2954" s="6">
        <f>IF(B2953=B2954,A2953,A2953+1)</f>
        <v>1051</v>
      </c>
      <c r="B2954" s="6" t="s">
        <v>318</v>
      </c>
      <c r="C2954" s="6" t="s">
        <v>317</v>
      </c>
      <c r="D2954" s="6" t="s">
        <v>10</v>
      </c>
      <c r="E2954" s="6" t="s">
        <v>9</v>
      </c>
      <c r="F2954" s="4" t="s">
        <v>7</v>
      </c>
      <c r="G2954" s="4" t="s">
        <v>7</v>
      </c>
      <c r="H2954" s="4" t="s">
        <v>8</v>
      </c>
      <c r="I2954" s="4">
        <v>2</v>
      </c>
      <c r="J2954" s="4" t="s">
        <v>325</v>
      </c>
      <c r="K2954" s="4" t="s">
        <v>324</v>
      </c>
      <c r="L2954" s="4" t="s">
        <v>4</v>
      </c>
      <c r="M2954" s="4" t="s">
        <v>323</v>
      </c>
      <c r="N2954" s="4" t="s">
        <v>276</v>
      </c>
      <c r="P2954" s="4" t="s">
        <v>1</v>
      </c>
      <c r="Q2954" s="5" t="s">
        <v>0</v>
      </c>
      <c r="R2954" s="5"/>
      <c r="S2954" s="5">
        <f>IF(P2954="심사불필요","-",VLOOKUP(K2954,'[1]자격증 backdata'!A:G,7,0))</f>
        <v>0</v>
      </c>
      <c r="T2954" s="5" t="str">
        <f>IF(S2954="-","-",IF(COUNTIFS(B:B,B2954,S:S,"필수")&gt;0,"자격요건충족","확인필요"))</f>
        <v>자격요건충족</v>
      </c>
      <c r="U2954" s="5"/>
      <c r="W2954" s="5" t="str">
        <f>IF(Q2954="4급","심사불필요",VLOOKUP(K2954,'[1]자격증 backdata'!A:B,2,0))</f>
        <v>심사불필요</v>
      </c>
      <c r="X2954" s="4" t="str">
        <f>IF(R2954="A", MIN(20, SUMIFS(W:W, B:B, B2954, R:R, "A")),IF(R2954="B", MIN(30, SUMIFS(W:W, B:B, B2954, R:R, "B")),"비해당분야"))</f>
        <v>비해당분야</v>
      </c>
      <c r="Y2954" s="4" t="str">
        <f>IF(R2954="C",MIN(30,IF(COUNTIFS(B:B,B2954,W:W,"가1")=1,25,IF(COUNTIFS(B:B,B2954,W:W,"가1")&gt;=2,30,0))+IF(COUNTIFS(B:B,B2954,W:W,"나1")&gt;=4,30,IF(COUNTIFS(B:B,B2954,W:W,"나1")=3,26,IF(COUNTIFS(B:B,B2954,W:W,"나1")=2,22,IF(COUNTIFS(B:B,B2954,W:W,"나1")=1,18,0)))))+MIN(30,IF(COUNTIFS(B:B,B2954,W:W,"가2")=1,25,IF(COUNTIFS(B:B,B2954,W:W,"가2")&gt;=2,30,0))+IF(COUNTIFS(B:B,B2954,W:W,"나2")=3,30,IF(COUNTIFS(B:B,B2954,W:W,"나2")=2,25,IF(COUNTIFS(B:B,B2954,W:W,"나2")=1,20,0)))),"비해당분야")</f>
        <v>비해당분야</v>
      </c>
      <c r="Z2954" s="4" t="str">
        <f>IF(R2954="C",VLOOKUP(K2954,'[1]자격증 backdata'!A:F,6,0),"비해당분야")</f>
        <v>비해당분야</v>
      </c>
      <c r="AA2954" s="4" t="str">
        <f>IF(R2954="C",SUMIF(B:B,B2954,Z:Z),"비해당분야")</f>
        <v>비해당분야</v>
      </c>
      <c r="AB2954" s="4" t="str">
        <f>IF(R2954="C",SUM(Y2954,AA2954),"비해당분야")</f>
        <v>비해당분야</v>
      </c>
      <c r="AC2954" s="4" t="str">
        <f>IF(R2954="C",AB2954,X2954)</f>
        <v>비해당분야</v>
      </c>
      <c r="AD2954" s="4">
        <f>VLOOKUP(K2954,'[1]자격증 backdata'!A:D,4,0)</f>
        <v>0</v>
      </c>
      <c r="AE2954" s="4">
        <f>IF(_xlfn.MAXIFS(AD:AD,B:B,B2954)&gt;10,10,_xlfn.MAXIFS(AD:AD,B:B,B2954))</f>
        <v>5</v>
      </c>
      <c r="AG2954" s="5">
        <f>VLOOKUP(K2954,'[1]자격증 backdata'!A:C,3,0)</f>
        <v>0</v>
      </c>
      <c r="AH2954" s="5">
        <f>COUNTIFS($B:$B,$B2954,$AG:$AG,AH$1)</f>
        <v>0</v>
      </c>
      <c r="AI2954" s="5">
        <f>COUNTIFS($B:$B,$B2954,$AG:$AG,AI$1)</f>
        <v>0</v>
      </c>
      <c r="AJ2954" s="5">
        <f>COUNTIFS($B:$B,$B2954,$AG:$AG,AJ$1)</f>
        <v>0</v>
      </c>
      <c r="AK2954" s="5">
        <f>COUNTIFS($B:$B,$B2954,$AG:$AG,AK$1)</f>
        <v>0</v>
      </c>
      <c r="AL2954" s="5">
        <f>COUNTIFS($B:$B,$B2954,$AG:$AG,AL$1)</f>
        <v>0</v>
      </c>
      <c r="AM2954" s="5">
        <f>COUNTIFS($B:$B,$B2954,$AG:$AG,AM$1)</f>
        <v>0</v>
      </c>
      <c r="AN2954" s="5">
        <f>COUNTIFS($B:$B,$B2954,$AG:$AG,AN$1)</f>
        <v>0</v>
      </c>
      <c r="AO2954" s="5">
        <f>COUNTIFS($B:$B,$B2954,$AG:$AG,AO$1)</f>
        <v>0</v>
      </c>
      <c r="AP2954" s="5">
        <f>COUNTIFS($B:$B,$B2954,$AG:$AG,AP$1)</f>
        <v>0</v>
      </c>
      <c r="AQ2954" s="5">
        <f>COUNTIFS($B:$B,$B2954,$AG:$AG,AQ$1)</f>
        <v>0</v>
      </c>
      <c r="AR2954" s="5">
        <f>COUNTIFS($B:$B,$B2954,$AG:$AG,AR$1)</f>
        <v>0</v>
      </c>
      <c r="AS2954" s="5">
        <f>COUNTIFS($B:$B,$B2954,$AG:$AG,AS$1)</f>
        <v>0</v>
      </c>
      <c r="AT2954" s="5">
        <f>COUNTIFS($B:$B,$B2954,$AG:$AG,AT$1)</f>
        <v>0</v>
      </c>
      <c r="AU2954" s="5">
        <f>COUNTIFS($B:$B,$B2954,$AG:$AG,AU$1)</f>
        <v>0</v>
      </c>
    </row>
    <row r="2955" spans="1:47" ht="15" customHeight="1" x14ac:dyDescent="0.35">
      <c r="A2955" s="6">
        <f>IF(B2954=B2955,A2954,A2954+1)</f>
        <v>1051</v>
      </c>
      <c r="B2955" s="6" t="s">
        <v>318</v>
      </c>
      <c r="C2955" s="6" t="s">
        <v>317</v>
      </c>
      <c r="D2955" s="6" t="s">
        <v>10</v>
      </c>
      <c r="E2955" s="6" t="s">
        <v>9</v>
      </c>
      <c r="F2955" s="4" t="s">
        <v>7</v>
      </c>
      <c r="G2955" s="4" t="s">
        <v>7</v>
      </c>
      <c r="H2955" s="4" t="s">
        <v>8</v>
      </c>
      <c r="I2955" s="4">
        <v>3</v>
      </c>
      <c r="J2955" s="4" t="s">
        <v>106</v>
      </c>
      <c r="K2955" s="4" t="s">
        <v>105</v>
      </c>
      <c r="L2955" s="4" t="s">
        <v>55</v>
      </c>
      <c r="M2955" s="4" t="s">
        <v>322</v>
      </c>
      <c r="N2955" s="4" t="s">
        <v>321</v>
      </c>
      <c r="P2955" s="4" t="s">
        <v>1</v>
      </c>
      <c r="Q2955" s="5" t="s">
        <v>0</v>
      </c>
      <c r="R2955" s="5"/>
      <c r="S2955" s="5">
        <f>IF(P2955="심사불필요","-",VLOOKUP(K2955,'[1]자격증 backdata'!A:G,7,0))</f>
        <v>0</v>
      </c>
      <c r="T2955" s="5" t="str">
        <f>IF(S2955="-","-",IF(COUNTIFS(B:B,B2955,S:S,"필수")&gt;0,"자격요건충족","확인필요"))</f>
        <v>자격요건충족</v>
      </c>
      <c r="U2955" s="5"/>
      <c r="W2955" s="5" t="str">
        <f>IF(Q2955="4급","심사불필요",VLOOKUP(K2955,'[1]자격증 backdata'!A:B,2,0))</f>
        <v>심사불필요</v>
      </c>
      <c r="X2955" s="4" t="str">
        <f>IF(R2955="A", MIN(20, SUMIFS(W:W, B:B, B2955, R:R, "A")),IF(R2955="B", MIN(30, SUMIFS(W:W, B:B, B2955, R:R, "B")),"비해당분야"))</f>
        <v>비해당분야</v>
      </c>
      <c r="Y2955" s="4" t="str">
        <f>IF(R2955="C",MIN(30,IF(COUNTIFS(B:B,B2955,W:W,"가1")=1,25,IF(COUNTIFS(B:B,B2955,W:W,"가1")&gt;=2,30,0))+IF(COUNTIFS(B:B,B2955,W:W,"나1")&gt;=4,30,IF(COUNTIFS(B:B,B2955,W:W,"나1")=3,26,IF(COUNTIFS(B:B,B2955,W:W,"나1")=2,22,IF(COUNTIFS(B:B,B2955,W:W,"나1")=1,18,0)))))+MIN(30,IF(COUNTIFS(B:B,B2955,W:W,"가2")=1,25,IF(COUNTIFS(B:B,B2955,W:W,"가2")&gt;=2,30,0))+IF(COUNTIFS(B:B,B2955,W:W,"나2")=3,30,IF(COUNTIFS(B:B,B2955,W:W,"나2")=2,25,IF(COUNTIFS(B:B,B2955,W:W,"나2")=1,20,0)))),"비해당분야")</f>
        <v>비해당분야</v>
      </c>
      <c r="Z2955" s="4" t="str">
        <f>IF(R2955="C",VLOOKUP(K2955,'[1]자격증 backdata'!A:F,6,0),"비해당분야")</f>
        <v>비해당분야</v>
      </c>
      <c r="AA2955" s="4" t="str">
        <f>IF(R2955="C",SUMIF(B:B,B2955,Z:Z),"비해당분야")</f>
        <v>비해당분야</v>
      </c>
      <c r="AB2955" s="4" t="str">
        <f>IF(R2955="C",SUM(Y2955,AA2955),"비해당분야")</f>
        <v>비해당분야</v>
      </c>
      <c r="AC2955" s="4" t="str">
        <f>IF(R2955="C",AB2955,X2955)</f>
        <v>비해당분야</v>
      </c>
      <c r="AD2955" s="4">
        <f>VLOOKUP(K2955,'[1]자격증 backdata'!A:D,4,0)</f>
        <v>0</v>
      </c>
      <c r="AE2955" s="4">
        <f>IF(_xlfn.MAXIFS(AD:AD,B:B,B2955)&gt;10,10,_xlfn.MAXIFS(AD:AD,B:B,B2955))</f>
        <v>5</v>
      </c>
      <c r="AG2955" s="5">
        <f>VLOOKUP(K2955,'[1]자격증 backdata'!A:C,3,0)</f>
        <v>0</v>
      </c>
      <c r="AH2955" s="5">
        <f>COUNTIFS($B:$B,$B2955,$AG:$AG,AH$1)</f>
        <v>0</v>
      </c>
      <c r="AI2955" s="5">
        <f>COUNTIFS($B:$B,$B2955,$AG:$AG,AI$1)</f>
        <v>0</v>
      </c>
      <c r="AJ2955" s="5">
        <f>COUNTIFS($B:$B,$B2955,$AG:$AG,AJ$1)</f>
        <v>0</v>
      </c>
      <c r="AK2955" s="5">
        <f>COUNTIFS($B:$B,$B2955,$AG:$AG,AK$1)</f>
        <v>0</v>
      </c>
      <c r="AL2955" s="5">
        <f>COUNTIFS($B:$B,$B2955,$AG:$AG,AL$1)</f>
        <v>0</v>
      </c>
      <c r="AM2955" s="5">
        <f>COUNTIFS($B:$B,$B2955,$AG:$AG,AM$1)</f>
        <v>0</v>
      </c>
      <c r="AN2955" s="5">
        <f>COUNTIFS($B:$B,$B2955,$AG:$AG,AN$1)</f>
        <v>0</v>
      </c>
      <c r="AO2955" s="5">
        <f>COUNTIFS($B:$B,$B2955,$AG:$AG,AO$1)</f>
        <v>0</v>
      </c>
      <c r="AP2955" s="5">
        <f>COUNTIFS($B:$B,$B2955,$AG:$AG,AP$1)</f>
        <v>0</v>
      </c>
      <c r="AQ2955" s="5">
        <f>COUNTIFS($B:$B,$B2955,$AG:$AG,AQ$1)</f>
        <v>0</v>
      </c>
      <c r="AR2955" s="5">
        <f>COUNTIFS($B:$B,$B2955,$AG:$AG,AR$1)</f>
        <v>0</v>
      </c>
      <c r="AS2955" s="5">
        <f>COUNTIFS($B:$B,$B2955,$AG:$AG,AS$1)</f>
        <v>0</v>
      </c>
      <c r="AT2955" s="5">
        <f>COUNTIFS($B:$B,$B2955,$AG:$AG,AT$1)</f>
        <v>0</v>
      </c>
      <c r="AU2955" s="5">
        <f>COUNTIFS($B:$B,$B2955,$AG:$AG,AU$1)</f>
        <v>0</v>
      </c>
    </row>
    <row r="2956" spans="1:47" ht="15" customHeight="1" x14ac:dyDescent="0.35">
      <c r="A2956" s="6">
        <f>IF(B2955=B2956,A2955,A2955+1)</f>
        <v>1051</v>
      </c>
      <c r="B2956" s="6" t="s">
        <v>318</v>
      </c>
      <c r="C2956" s="6" t="s">
        <v>317</v>
      </c>
      <c r="D2956" s="6" t="s">
        <v>10</v>
      </c>
      <c r="E2956" s="6" t="s">
        <v>9</v>
      </c>
      <c r="F2956" s="4" t="s">
        <v>7</v>
      </c>
      <c r="G2956" s="4" t="s">
        <v>7</v>
      </c>
      <c r="H2956" s="4" t="s">
        <v>8</v>
      </c>
      <c r="I2956" s="4">
        <v>4</v>
      </c>
      <c r="J2956" s="4" t="s">
        <v>69</v>
      </c>
      <c r="K2956" s="4" t="s">
        <v>68</v>
      </c>
      <c r="L2956" s="4" t="s">
        <v>36</v>
      </c>
      <c r="M2956" s="4" t="s">
        <v>320</v>
      </c>
      <c r="N2956" s="4" t="s">
        <v>319</v>
      </c>
      <c r="P2956" s="4" t="s">
        <v>1</v>
      </c>
      <c r="Q2956" s="5" t="s">
        <v>0</v>
      </c>
      <c r="R2956" s="5"/>
      <c r="S2956" s="5">
        <f>IF(P2956="심사불필요","-",VLOOKUP(K2956,'[1]자격증 backdata'!A:G,7,0))</f>
        <v>0</v>
      </c>
      <c r="T2956" s="5" t="str">
        <f>IF(S2956="-","-",IF(COUNTIFS(B:B,B2956,S:S,"필수")&gt;0,"자격요건충족","확인필요"))</f>
        <v>자격요건충족</v>
      </c>
      <c r="U2956" s="5"/>
      <c r="W2956" s="5" t="str">
        <f>IF(Q2956="4급","심사불필요",VLOOKUP(K2956,'[1]자격증 backdata'!A:B,2,0))</f>
        <v>심사불필요</v>
      </c>
      <c r="X2956" s="4" t="str">
        <f>IF(R2956="A", MIN(20, SUMIFS(W:W, B:B, B2956, R:R, "A")),IF(R2956="B", MIN(30, SUMIFS(W:W, B:B, B2956, R:R, "B")),"비해당분야"))</f>
        <v>비해당분야</v>
      </c>
      <c r="Y2956" s="4" t="str">
        <f>IF(R2956="C",MIN(30,IF(COUNTIFS(B:B,B2956,W:W,"가1")=1,25,IF(COUNTIFS(B:B,B2956,W:W,"가1")&gt;=2,30,0))+IF(COUNTIFS(B:B,B2956,W:W,"나1")&gt;=4,30,IF(COUNTIFS(B:B,B2956,W:W,"나1")=3,26,IF(COUNTIFS(B:B,B2956,W:W,"나1")=2,22,IF(COUNTIFS(B:B,B2956,W:W,"나1")=1,18,0)))))+MIN(30,IF(COUNTIFS(B:B,B2956,W:W,"가2")=1,25,IF(COUNTIFS(B:B,B2956,W:W,"가2")&gt;=2,30,0))+IF(COUNTIFS(B:B,B2956,W:W,"나2")=3,30,IF(COUNTIFS(B:B,B2956,W:W,"나2")=2,25,IF(COUNTIFS(B:B,B2956,W:W,"나2")=1,20,0)))),"비해당분야")</f>
        <v>비해당분야</v>
      </c>
      <c r="Z2956" s="4" t="str">
        <f>IF(R2956="C",VLOOKUP(K2956,'[1]자격증 backdata'!A:F,6,0),"비해당분야")</f>
        <v>비해당분야</v>
      </c>
      <c r="AA2956" s="4" t="str">
        <f>IF(R2956="C",SUMIF(B:B,B2956,Z:Z),"비해당분야")</f>
        <v>비해당분야</v>
      </c>
      <c r="AB2956" s="4" t="str">
        <f>IF(R2956="C",SUM(Y2956,AA2956),"비해당분야")</f>
        <v>비해당분야</v>
      </c>
      <c r="AC2956" s="4" t="str">
        <f>IF(R2956="C",AB2956,X2956)</f>
        <v>비해당분야</v>
      </c>
      <c r="AD2956" s="4">
        <f>VLOOKUP(K2956,'[1]자격증 backdata'!A:D,4,0)</f>
        <v>5</v>
      </c>
      <c r="AE2956" s="4">
        <f>IF(_xlfn.MAXIFS(AD:AD,B:B,B2956)&gt;10,10,_xlfn.MAXIFS(AD:AD,B:B,B2956))</f>
        <v>5</v>
      </c>
      <c r="AG2956" s="5">
        <f>VLOOKUP(K2956,'[1]자격증 backdata'!A:C,3,0)</f>
        <v>0</v>
      </c>
      <c r="AH2956" s="5">
        <f>COUNTIFS($B:$B,$B2956,$AG:$AG,AH$1)</f>
        <v>0</v>
      </c>
      <c r="AI2956" s="5">
        <f>COUNTIFS($B:$B,$B2956,$AG:$AG,AI$1)</f>
        <v>0</v>
      </c>
      <c r="AJ2956" s="5">
        <f>COUNTIFS($B:$B,$B2956,$AG:$AG,AJ$1)</f>
        <v>0</v>
      </c>
      <c r="AK2956" s="5">
        <f>COUNTIFS($B:$B,$B2956,$AG:$AG,AK$1)</f>
        <v>0</v>
      </c>
      <c r="AL2956" s="5">
        <f>COUNTIFS($B:$B,$B2956,$AG:$AG,AL$1)</f>
        <v>0</v>
      </c>
      <c r="AM2956" s="5">
        <f>COUNTIFS($B:$B,$B2956,$AG:$AG,AM$1)</f>
        <v>0</v>
      </c>
      <c r="AN2956" s="5">
        <f>COUNTIFS($B:$B,$B2956,$AG:$AG,AN$1)</f>
        <v>0</v>
      </c>
      <c r="AO2956" s="5">
        <f>COUNTIFS($B:$B,$B2956,$AG:$AG,AO$1)</f>
        <v>0</v>
      </c>
      <c r="AP2956" s="5">
        <f>COUNTIFS($B:$B,$B2956,$AG:$AG,AP$1)</f>
        <v>0</v>
      </c>
      <c r="AQ2956" s="5">
        <f>COUNTIFS($B:$B,$B2956,$AG:$AG,AQ$1)</f>
        <v>0</v>
      </c>
      <c r="AR2956" s="5">
        <f>COUNTIFS($B:$B,$B2956,$AG:$AG,AR$1)</f>
        <v>0</v>
      </c>
      <c r="AS2956" s="5">
        <f>COUNTIFS($B:$B,$B2956,$AG:$AG,AS$1)</f>
        <v>0</v>
      </c>
      <c r="AT2956" s="5">
        <f>COUNTIFS($B:$B,$B2956,$AG:$AG,AT$1)</f>
        <v>0</v>
      </c>
      <c r="AU2956" s="5">
        <f>COUNTIFS($B:$B,$B2956,$AG:$AG,AU$1)</f>
        <v>0</v>
      </c>
    </row>
    <row r="2957" spans="1:47" ht="15" customHeight="1" x14ac:dyDescent="0.35">
      <c r="A2957" s="6">
        <f>IF(B2956=B2957,A2956,A2956+1)</f>
        <v>1051</v>
      </c>
      <c r="B2957" s="6" t="s">
        <v>318</v>
      </c>
      <c r="C2957" s="6" t="s">
        <v>317</v>
      </c>
      <c r="D2957" s="6" t="s">
        <v>10</v>
      </c>
      <c r="E2957" s="6" t="s">
        <v>9</v>
      </c>
      <c r="F2957" s="4" t="s">
        <v>7</v>
      </c>
      <c r="G2957" s="4" t="s">
        <v>7</v>
      </c>
      <c r="H2957" s="4" t="s">
        <v>8</v>
      </c>
      <c r="I2957" s="4">
        <v>5</v>
      </c>
      <c r="J2957" s="4" t="s">
        <v>215</v>
      </c>
      <c r="K2957" s="4" t="s">
        <v>214</v>
      </c>
      <c r="L2957" s="4" t="s">
        <v>55</v>
      </c>
      <c r="M2957" s="4" t="s">
        <v>316</v>
      </c>
      <c r="N2957" s="4" t="s">
        <v>315</v>
      </c>
      <c r="P2957" s="4" t="s">
        <v>1</v>
      </c>
      <c r="Q2957" s="5" t="s">
        <v>0</v>
      </c>
      <c r="R2957" s="5"/>
      <c r="S2957" s="5">
        <f>IF(P2957="심사불필요","-",VLOOKUP(K2957,'[1]자격증 backdata'!A:G,7,0))</f>
        <v>0</v>
      </c>
      <c r="T2957" s="5" t="str">
        <f>IF(S2957="-","-",IF(COUNTIFS(B:B,B2957,S:S,"필수")&gt;0,"자격요건충족","확인필요"))</f>
        <v>자격요건충족</v>
      </c>
      <c r="U2957" s="5"/>
      <c r="W2957" s="5" t="str">
        <f>IF(Q2957="4급","심사불필요",VLOOKUP(K2957,'[1]자격증 backdata'!A:B,2,0))</f>
        <v>심사불필요</v>
      </c>
      <c r="X2957" s="4" t="str">
        <f>IF(R2957="A", MIN(20, SUMIFS(W:W, B:B, B2957, R:R, "A")),IF(R2957="B", MIN(30, SUMIFS(W:W, B:B, B2957, R:R, "B")),"비해당분야"))</f>
        <v>비해당분야</v>
      </c>
      <c r="Y2957" s="4" t="str">
        <f>IF(R2957="C",MIN(30,IF(COUNTIFS(B:B,B2957,W:W,"가1")=1,25,IF(COUNTIFS(B:B,B2957,W:W,"가1")&gt;=2,30,0))+IF(COUNTIFS(B:B,B2957,W:W,"나1")&gt;=4,30,IF(COUNTIFS(B:B,B2957,W:W,"나1")=3,26,IF(COUNTIFS(B:B,B2957,W:W,"나1")=2,22,IF(COUNTIFS(B:B,B2957,W:W,"나1")=1,18,0)))))+MIN(30,IF(COUNTIFS(B:B,B2957,W:W,"가2")=1,25,IF(COUNTIFS(B:B,B2957,W:W,"가2")&gt;=2,30,0))+IF(COUNTIFS(B:B,B2957,W:W,"나2")=3,30,IF(COUNTIFS(B:B,B2957,W:W,"나2")=2,25,IF(COUNTIFS(B:B,B2957,W:W,"나2")=1,20,0)))),"비해당분야")</f>
        <v>비해당분야</v>
      </c>
      <c r="Z2957" s="4" t="str">
        <f>IF(R2957="C",VLOOKUP(K2957,'[1]자격증 backdata'!A:F,6,0),"비해당분야")</f>
        <v>비해당분야</v>
      </c>
      <c r="AA2957" s="4" t="str">
        <f>IF(R2957="C",SUMIF(B:B,B2957,Z:Z),"비해당분야")</f>
        <v>비해당분야</v>
      </c>
      <c r="AB2957" s="4" t="str">
        <f>IF(R2957="C",SUM(Y2957,AA2957),"비해당분야")</f>
        <v>비해당분야</v>
      </c>
      <c r="AC2957" s="4" t="str">
        <f>IF(R2957="C",AB2957,X2957)</f>
        <v>비해당분야</v>
      </c>
      <c r="AD2957" s="4">
        <f>VLOOKUP(K2957,'[1]자격증 backdata'!A:D,4,0)</f>
        <v>0</v>
      </c>
      <c r="AE2957" s="4">
        <f>IF(_xlfn.MAXIFS(AD:AD,B:B,B2957)&gt;10,10,_xlfn.MAXIFS(AD:AD,B:B,B2957))</f>
        <v>5</v>
      </c>
      <c r="AG2957" s="5">
        <f>VLOOKUP(K2957,'[1]자격증 backdata'!A:C,3,0)</f>
        <v>0</v>
      </c>
      <c r="AH2957" s="5">
        <f>COUNTIFS($B:$B,$B2957,$AG:$AG,AH$1)</f>
        <v>0</v>
      </c>
      <c r="AI2957" s="5">
        <f>COUNTIFS($B:$B,$B2957,$AG:$AG,AI$1)</f>
        <v>0</v>
      </c>
      <c r="AJ2957" s="5">
        <f>COUNTIFS($B:$B,$B2957,$AG:$AG,AJ$1)</f>
        <v>0</v>
      </c>
      <c r="AK2957" s="5">
        <f>COUNTIFS($B:$B,$B2957,$AG:$AG,AK$1)</f>
        <v>0</v>
      </c>
      <c r="AL2957" s="5">
        <f>COUNTIFS($B:$B,$B2957,$AG:$AG,AL$1)</f>
        <v>0</v>
      </c>
      <c r="AM2957" s="5">
        <f>COUNTIFS($B:$B,$B2957,$AG:$AG,AM$1)</f>
        <v>0</v>
      </c>
      <c r="AN2957" s="5">
        <f>COUNTIFS($B:$B,$B2957,$AG:$AG,AN$1)</f>
        <v>0</v>
      </c>
      <c r="AO2957" s="5">
        <f>COUNTIFS($B:$B,$B2957,$AG:$AG,AO$1)</f>
        <v>0</v>
      </c>
      <c r="AP2957" s="5">
        <f>COUNTIFS($B:$B,$B2957,$AG:$AG,AP$1)</f>
        <v>0</v>
      </c>
      <c r="AQ2957" s="5">
        <f>COUNTIFS($B:$B,$B2957,$AG:$AG,AQ$1)</f>
        <v>0</v>
      </c>
      <c r="AR2957" s="5">
        <f>COUNTIFS($B:$B,$B2957,$AG:$AG,AR$1)</f>
        <v>0</v>
      </c>
      <c r="AS2957" s="5">
        <f>COUNTIFS($B:$B,$B2957,$AG:$AG,AS$1)</f>
        <v>0</v>
      </c>
      <c r="AT2957" s="5">
        <f>COUNTIFS($B:$B,$B2957,$AG:$AG,AT$1)</f>
        <v>0</v>
      </c>
      <c r="AU2957" s="5">
        <f>COUNTIFS($B:$B,$B2957,$AG:$AG,AU$1)</f>
        <v>0</v>
      </c>
    </row>
    <row r="2958" spans="1:47" ht="15" customHeight="1" x14ac:dyDescent="0.35">
      <c r="A2958" s="3">
        <f>IF(B2957=B2958,A2957,A2957+1)</f>
        <v>1052</v>
      </c>
      <c r="B2958" s="3" t="s">
        <v>308</v>
      </c>
      <c r="C2958" s="3" t="s">
        <v>307</v>
      </c>
      <c r="D2958" s="3" t="s">
        <v>10</v>
      </c>
      <c r="E2958" s="3" t="s">
        <v>9</v>
      </c>
      <c r="F2958" s="4" t="s">
        <v>8</v>
      </c>
      <c r="G2958" s="4" t="s">
        <v>7</v>
      </c>
      <c r="H2958" s="4" t="s">
        <v>7</v>
      </c>
      <c r="I2958" s="3">
        <v>1</v>
      </c>
      <c r="J2958" s="3" t="s">
        <v>6</v>
      </c>
      <c r="K2958" s="3" t="s">
        <v>5</v>
      </c>
      <c r="L2958" s="3" t="s">
        <v>4</v>
      </c>
      <c r="M2958" s="3" t="s">
        <v>314</v>
      </c>
      <c r="N2958" s="3" t="s">
        <v>313</v>
      </c>
      <c r="P2958" s="3" t="s">
        <v>1</v>
      </c>
      <c r="Q2958" s="2" t="s">
        <v>0</v>
      </c>
      <c r="R2958" s="2"/>
      <c r="S2958" s="2" t="str">
        <f>IF(P2958="심사불필요","-",VLOOKUP(K2958,'[1]자격증 backdata'!A:G,7,0))</f>
        <v>필수</v>
      </c>
      <c r="T2958" s="2" t="str">
        <f>IF(S2958="-","-",IF(COUNTIFS(B:B,B2958,S:S,"필수")&gt;0,"자격요건충족","확인필요"))</f>
        <v>자격요건충족</v>
      </c>
      <c r="U2958" s="2"/>
      <c r="W2958" s="2" t="str">
        <f>IF(Q2958="4급","심사불필요",VLOOKUP(K2958,'[1]자격증 backdata'!A:B,2,0))</f>
        <v>심사불필요</v>
      </c>
      <c r="X2958" s="3" t="str">
        <f>IF(R2958="A", MIN(20, SUMIFS(W:W, B:B, B2958, R:R, "A")),IF(R2958="B", MIN(30, SUMIFS(W:W, B:B, B2958, R:R, "B")),"비해당분야"))</f>
        <v>비해당분야</v>
      </c>
      <c r="Y2958" s="3" t="str">
        <f>IF(R2958="C",MIN(30,IF(COUNTIFS(B:B,B2958,W:W,"가1")=1,25,IF(COUNTIFS(B:B,B2958,W:W,"가1")&gt;=2,30,0))+IF(COUNTIFS(B:B,B2958,W:W,"나1")&gt;=4,30,IF(COUNTIFS(B:B,B2958,W:W,"나1")=3,26,IF(COUNTIFS(B:B,B2958,W:W,"나1")=2,22,IF(COUNTIFS(B:B,B2958,W:W,"나1")=1,18,0)))))+MIN(30,IF(COUNTIFS(B:B,B2958,W:W,"가2")=1,25,IF(COUNTIFS(B:B,B2958,W:W,"가2")&gt;=2,30,0))+IF(COUNTIFS(B:B,B2958,W:W,"나2")=3,30,IF(COUNTIFS(B:B,B2958,W:W,"나2")=2,25,IF(COUNTIFS(B:B,B2958,W:W,"나2")=1,20,0)))),"비해당분야")</f>
        <v>비해당분야</v>
      </c>
      <c r="Z2958" s="3" t="str">
        <f>IF(R2958="C",VLOOKUP(K2958,'[1]자격증 backdata'!A:F,6,0),"비해당분야")</f>
        <v>비해당분야</v>
      </c>
      <c r="AA2958" s="3" t="str">
        <f>IF(R2958="C",SUMIF(B:B,B2958,Z:Z),"비해당분야")</f>
        <v>비해당분야</v>
      </c>
      <c r="AB2958" s="3" t="str">
        <f>IF(R2958="C",SUM(Y2958,AA2958),"비해당분야")</f>
        <v>비해당분야</v>
      </c>
      <c r="AC2958" s="3" t="str">
        <f>IF(R2958="C",AB2958,X2958)</f>
        <v>비해당분야</v>
      </c>
      <c r="AD2958" s="3">
        <f>VLOOKUP(K2958,'[1]자격증 backdata'!A:D,4,0)</f>
        <v>0</v>
      </c>
      <c r="AE2958" s="3">
        <f>IF(_xlfn.MAXIFS(AD:AD,B:B,B2958)&gt;10,10,_xlfn.MAXIFS(AD:AD,B:B,B2958))</f>
        <v>5</v>
      </c>
      <c r="AG2958" s="2">
        <f>VLOOKUP(K2958,'[1]자격증 backdata'!A:C,3,0)</f>
        <v>0</v>
      </c>
      <c r="AH2958" s="2">
        <f>COUNTIFS($B:$B,$B2958,$AG:$AG,AH$1)</f>
        <v>0</v>
      </c>
      <c r="AI2958" s="2">
        <f>COUNTIFS($B:$B,$B2958,$AG:$AG,AI$1)</f>
        <v>0</v>
      </c>
      <c r="AJ2958" s="2">
        <f>COUNTIFS($B:$B,$B2958,$AG:$AG,AJ$1)</f>
        <v>0</v>
      </c>
      <c r="AK2958" s="2">
        <f>COUNTIFS($B:$B,$B2958,$AG:$AG,AK$1)</f>
        <v>0</v>
      </c>
      <c r="AL2958" s="2">
        <f>COUNTIFS($B:$B,$B2958,$AG:$AG,AL$1)</f>
        <v>0</v>
      </c>
      <c r="AM2958" s="2">
        <f>COUNTIFS($B:$B,$B2958,$AG:$AG,AM$1)</f>
        <v>0</v>
      </c>
      <c r="AN2958" s="2">
        <f>COUNTIFS($B:$B,$B2958,$AG:$AG,AN$1)</f>
        <v>0</v>
      </c>
      <c r="AO2958" s="2">
        <f>COUNTIFS($B:$B,$B2958,$AG:$AG,AO$1)</f>
        <v>0</v>
      </c>
      <c r="AP2958" s="2">
        <f>COUNTIFS($B:$B,$B2958,$AG:$AG,AP$1)</f>
        <v>0</v>
      </c>
      <c r="AQ2958" s="2">
        <f>COUNTIFS($B:$B,$B2958,$AG:$AG,AQ$1)</f>
        <v>0</v>
      </c>
      <c r="AR2958" s="2">
        <f>COUNTIFS($B:$B,$B2958,$AG:$AG,AR$1)</f>
        <v>0</v>
      </c>
      <c r="AS2958" s="2">
        <f>COUNTIFS($B:$B,$B2958,$AG:$AG,AS$1)</f>
        <v>0</v>
      </c>
      <c r="AT2958" s="2">
        <f>COUNTIFS($B:$B,$B2958,$AG:$AG,AT$1)</f>
        <v>0</v>
      </c>
      <c r="AU2958" s="2">
        <f>COUNTIFS($B:$B,$B2958,$AG:$AG,AU$1)</f>
        <v>0</v>
      </c>
    </row>
    <row r="2959" spans="1:47" ht="15" customHeight="1" x14ac:dyDescent="0.35">
      <c r="A2959" s="7">
        <f>IF(B2958=B2959,A2958,A2958+1)</f>
        <v>1052</v>
      </c>
      <c r="B2959" s="7" t="s">
        <v>308</v>
      </c>
      <c r="C2959" s="7" t="s">
        <v>307</v>
      </c>
      <c r="D2959" s="7" t="s">
        <v>10</v>
      </c>
      <c r="E2959" s="7" t="s">
        <v>9</v>
      </c>
      <c r="F2959" s="4" t="s">
        <v>7</v>
      </c>
      <c r="G2959" s="4" t="s">
        <v>7</v>
      </c>
      <c r="H2959" s="4" t="s">
        <v>8</v>
      </c>
      <c r="I2959" s="3">
        <v>2</v>
      </c>
      <c r="J2959" s="3" t="s">
        <v>215</v>
      </c>
      <c r="K2959" s="3" t="s">
        <v>214</v>
      </c>
      <c r="L2959" s="3" t="s">
        <v>55</v>
      </c>
      <c r="M2959" s="3" t="s">
        <v>312</v>
      </c>
      <c r="N2959" s="3" t="s">
        <v>311</v>
      </c>
      <c r="P2959" s="3" t="s">
        <v>1</v>
      </c>
      <c r="Q2959" s="2" t="s">
        <v>0</v>
      </c>
      <c r="R2959" s="2"/>
      <c r="S2959" s="2">
        <f>IF(P2959="심사불필요","-",VLOOKUP(K2959,'[1]자격증 backdata'!A:G,7,0))</f>
        <v>0</v>
      </c>
      <c r="T2959" s="2" t="str">
        <f>IF(S2959="-","-",IF(COUNTIFS(B:B,B2959,S:S,"필수")&gt;0,"자격요건충족","확인필요"))</f>
        <v>자격요건충족</v>
      </c>
      <c r="U2959" s="2"/>
      <c r="W2959" s="2" t="str">
        <f>IF(Q2959="4급","심사불필요",VLOOKUP(K2959,'[1]자격증 backdata'!A:B,2,0))</f>
        <v>심사불필요</v>
      </c>
      <c r="X2959" s="3" t="str">
        <f>IF(R2959="A", MIN(20, SUMIFS(W:W, B:B, B2959, R:R, "A")),IF(R2959="B", MIN(30, SUMIFS(W:W, B:B, B2959, R:R, "B")),"비해당분야"))</f>
        <v>비해당분야</v>
      </c>
      <c r="Y2959" s="3" t="str">
        <f>IF(R2959="C",MIN(30,IF(COUNTIFS(B:B,B2959,W:W,"가1")=1,25,IF(COUNTIFS(B:B,B2959,W:W,"가1")&gt;=2,30,0))+IF(COUNTIFS(B:B,B2959,W:W,"나1")&gt;=4,30,IF(COUNTIFS(B:B,B2959,W:W,"나1")=3,26,IF(COUNTIFS(B:B,B2959,W:W,"나1")=2,22,IF(COUNTIFS(B:B,B2959,W:W,"나1")=1,18,0)))))+MIN(30,IF(COUNTIFS(B:B,B2959,W:W,"가2")=1,25,IF(COUNTIFS(B:B,B2959,W:W,"가2")&gt;=2,30,0))+IF(COUNTIFS(B:B,B2959,W:W,"나2")=3,30,IF(COUNTIFS(B:B,B2959,W:W,"나2")=2,25,IF(COUNTIFS(B:B,B2959,W:W,"나2")=1,20,0)))),"비해당분야")</f>
        <v>비해당분야</v>
      </c>
      <c r="Z2959" s="3" t="str">
        <f>IF(R2959="C",VLOOKUP(K2959,'[1]자격증 backdata'!A:F,6,0),"비해당분야")</f>
        <v>비해당분야</v>
      </c>
      <c r="AA2959" s="3" t="str">
        <f>IF(R2959="C",SUMIF(B:B,B2959,Z:Z),"비해당분야")</f>
        <v>비해당분야</v>
      </c>
      <c r="AB2959" s="3" t="str">
        <f>IF(R2959="C",SUM(Y2959,AA2959),"비해당분야")</f>
        <v>비해당분야</v>
      </c>
      <c r="AC2959" s="3" t="str">
        <f>IF(R2959="C",AB2959,X2959)</f>
        <v>비해당분야</v>
      </c>
      <c r="AD2959" s="3">
        <f>VLOOKUP(K2959,'[1]자격증 backdata'!A:D,4,0)</f>
        <v>0</v>
      </c>
      <c r="AE2959" s="3">
        <f>IF(_xlfn.MAXIFS(AD:AD,B:B,B2959)&gt;10,10,_xlfn.MAXIFS(AD:AD,B:B,B2959))</f>
        <v>5</v>
      </c>
      <c r="AG2959" s="2">
        <f>VLOOKUP(K2959,'[1]자격증 backdata'!A:C,3,0)</f>
        <v>0</v>
      </c>
      <c r="AH2959" s="2">
        <f>COUNTIFS($B:$B,$B2959,$AG:$AG,AH$1)</f>
        <v>0</v>
      </c>
      <c r="AI2959" s="2">
        <f>COUNTIFS($B:$B,$B2959,$AG:$AG,AI$1)</f>
        <v>0</v>
      </c>
      <c r="AJ2959" s="2">
        <f>COUNTIFS($B:$B,$B2959,$AG:$AG,AJ$1)</f>
        <v>0</v>
      </c>
      <c r="AK2959" s="2">
        <f>COUNTIFS($B:$B,$B2959,$AG:$AG,AK$1)</f>
        <v>0</v>
      </c>
      <c r="AL2959" s="2">
        <f>COUNTIFS($B:$B,$B2959,$AG:$AG,AL$1)</f>
        <v>0</v>
      </c>
      <c r="AM2959" s="2">
        <f>COUNTIFS($B:$B,$B2959,$AG:$AG,AM$1)</f>
        <v>0</v>
      </c>
      <c r="AN2959" s="2">
        <f>COUNTIFS($B:$B,$B2959,$AG:$AG,AN$1)</f>
        <v>0</v>
      </c>
      <c r="AO2959" s="2">
        <f>COUNTIFS($B:$B,$B2959,$AG:$AG,AO$1)</f>
        <v>0</v>
      </c>
      <c r="AP2959" s="2">
        <f>COUNTIFS($B:$B,$B2959,$AG:$AG,AP$1)</f>
        <v>0</v>
      </c>
      <c r="AQ2959" s="2">
        <f>COUNTIFS($B:$B,$B2959,$AG:$AG,AQ$1)</f>
        <v>0</v>
      </c>
      <c r="AR2959" s="2">
        <f>COUNTIFS($B:$B,$B2959,$AG:$AG,AR$1)</f>
        <v>0</v>
      </c>
      <c r="AS2959" s="2">
        <f>COUNTIFS($B:$B,$B2959,$AG:$AG,AS$1)</f>
        <v>0</v>
      </c>
      <c r="AT2959" s="2">
        <f>COUNTIFS($B:$B,$B2959,$AG:$AG,AT$1)</f>
        <v>0</v>
      </c>
      <c r="AU2959" s="2">
        <f>COUNTIFS($B:$B,$B2959,$AG:$AG,AU$1)</f>
        <v>0</v>
      </c>
    </row>
    <row r="2960" spans="1:47" ht="15" customHeight="1" x14ac:dyDescent="0.35">
      <c r="A2960" s="7">
        <f>IF(B2959=B2960,A2959,A2959+1)</f>
        <v>1052</v>
      </c>
      <c r="B2960" s="7" t="s">
        <v>308</v>
      </c>
      <c r="C2960" s="7" t="s">
        <v>307</v>
      </c>
      <c r="D2960" s="7" t="s">
        <v>10</v>
      </c>
      <c r="E2960" s="7" t="s">
        <v>9</v>
      </c>
      <c r="F2960" s="4" t="s">
        <v>7</v>
      </c>
      <c r="G2960" s="4" t="s">
        <v>7</v>
      </c>
      <c r="H2960" s="4" t="s">
        <v>8</v>
      </c>
      <c r="I2960" s="3">
        <v>3</v>
      </c>
      <c r="J2960" s="3" t="s">
        <v>57</v>
      </c>
      <c r="K2960" s="3" t="s">
        <v>56</v>
      </c>
      <c r="L2960" s="3" t="s">
        <v>55</v>
      </c>
      <c r="M2960" s="3" t="s">
        <v>310</v>
      </c>
      <c r="N2960" s="3" t="s">
        <v>309</v>
      </c>
      <c r="P2960" s="3" t="s">
        <v>1</v>
      </c>
      <c r="Q2960" s="2" t="s">
        <v>0</v>
      </c>
      <c r="R2960" s="2"/>
      <c r="S2960" s="2">
        <f>IF(P2960="심사불필요","-",VLOOKUP(K2960,'[1]자격증 backdata'!A:G,7,0))</f>
        <v>0</v>
      </c>
      <c r="T2960" s="2" t="str">
        <f>IF(S2960="-","-",IF(COUNTIFS(B:B,B2960,S:S,"필수")&gt;0,"자격요건충족","확인필요"))</f>
        <v>자격요건충족</v>
      </c>
      <c r="U2960" s="2"/>
      <c r="W2960" s="2" t="str">
        <f>IF(Q2960="4급","심사불필요",VLOOKUP(K2960,'[1]자격증 backdata'!A:B,2,0))</f>
        <v>심사불필요</v>
      </c>
      <c r="X2960" s="3" t="str">
        <f>IF(R2960="A", MIN(20, SUMIFS(W:W, B:B, B2960, R:R, "A")),IF(R2960="B", MIN(30, SUMIFS(W:W, B:B, B2960, R:R, "B")),"비해당분야"))</f>
        <v>비해당분야</v>
      </c>
      <c r="Y2960" s="3" t="str">
        <f>IF(R2960="C",MIN(30,IF(COUNTIFS(B:B,B2960,W:W,"가1")=1,25,IF(COUNTIFS(B:B,B2960,W:W,"가1")&gt;=2,30,0))+IF(COUNTIFS(B:B,B2960,W:W,"나1")&gt;=4,30,IF(COUNTIFS(B:B,B2960,W:W,"나1")=3,26,IF(COUNTIFS(B:B,B2960,W:W,"나1")=2,22,IF(COUNTIFS(B:B,B2960,W:W,"나1")=1,18,0)))))+MIN(30,IF(COUNTIFS(B:B,B2960,W:W,"가2")=1,25,IF(COUNTIFS(B:B,B2960,W:W,"가2")&gt;=2,30,0))+IF(COUNTIFS(B:B,B2960,W:W,"나2")=3,30,IF(COUNTIFS(B:B,B2960,W:W,"나2")=2,25,IF(COUNTIFS(B:B,B2960,W:W,"나2")=1,20,0)))),"비해당분야")</f>
        <v>비해당분야</v>
      </c>
      <c r="Z2960" s="3" t="str">
        <f>IF(R2960="C",VLOOKUP(K2960,'[1]자격증 backdata'!A:F,6,0),"비해당분야")</f>
        <v>비해당분야</v>
      </c>
      <c r="AA2960" s="3" t="str">
        <f>IF(R2960="C",SUMIF(B:B,B2960,Z:Z),"비해당분야")</f>
        <v>비해당분야</v>
      </c>
      <c r="AB2960" s="3" t="str">
        <f>IF(R2960="C",SUM(Y2960,AA2960),"비해당분야")</f>
        <v>비해당분야</v>
      </c>
      <c r="AC2960" s="3" t="str">
        <f>IF(R2960="C",AB2960,X2960)</f>
        <v>비해당분야</v>
      </c>
      <c r="AD2960" s="3">
        <f>VLOOKUP(K2960,'[1]자격증 backdata'!A:D,4,0)</f>
        <v>0</v>
      </c>
      <c r="AE2960" s="3">
        <f>IF(_xlfn.MAXIFS(AD:AD,B:B,B2960)&gt;10,10,_xlfn.MAXIFS(AD:AD,B:B,B2960))</f>
        <v>5</v>
      </c>
      <c r="AG2960" s="2">
        <f>VLOOKUP(K2960,'[1]자격증 backdata'!A:C,3,0)</f>
        <v>0</v>
      </c>
      <c r="AH2960" s="2">
        <f>COUNTIFS($B:$B,$B2960,$AG:$AG,AH$1)</f>
        <v>0</v>
      </c>
      <c r="AI2960" s="2">
        <f>COUNTIFS($B:$B,$B2960,$AG:$AG,AI$1)</f>
        <v>0</v>
      </c>
      <c r="AJ2960" s="2">
        <f>COUNTIFS($B:$B,$B2960,$AG:$AG,AJ$1)</f>
        <v>0</v>
      </c>
      <c r="AK2960" s="2">
        <f>COUNTIFS($B:$B,$B2960,$AG:$AG,AK$1)</f>
        <v>0</v>
      </c>
      <c r="AL2960" s="2">
        <f>COUNTIFS($B:$B,$B2960,$AG:$AG,AL$1)</f>
        <v>0</v>
      </c>
      <c r="AM2960" s="2">
        <f>COUNTIFS($B:$B,$B2960,$AG:$AG,AM$1)</f>
        <v>0</v>
      </c>
      <c r="AN2960" s="2">
        <f>COUNTIFS($B:$B,$B2960,$AG:$AG,AN$1)</f>
        <v>0</v>
      </c>
      <c r="AO2960" s="2">
        <f>COUNTIFS($B:$B,$B2960,$AG:$AG,AO$1)</f>
        <v>0</v>
      </c>
      <c r="AP2960" s="2">
        <f>COUNTIFS($B:$B,$B2960,$AG:$AG,AP$1)</f>
        <v>0</v>
      </c>
      <c r="AQ2960" s="2">
        <f>COUNTIFS($B:$B,$B2960,$AG:$AG,AQ$1)</f>
        <v>0</v>
      </c>
      <c r="AR2960" s="2">
        <f>COUNTIFS($B:$B,$B2960,$AG:$AG,AR$1)</f>
        <v>0</v>
      </c>
      <c r="AS2960" s="2">
        <f>COUNTIFS($B:$B,$B2960,$AG:$AG,AS$1)</f>
        <v>0</v>
      </c>
      <c r="AT2960" s="2">
        <f>COUNTIFS($B:$B,$B2960,$AG:$AG,AT$1)</f>
        <v>0</v>
      </c>
      <c r="AU2960" s="2">
        <f>COUNTIFS($B:$B,$B2960,$AG:$AG,AU$1)</f>
        <v>0</v>
      </c>
    </row>
    <row r="2961" spans="1:47" ht="15" customHeight="1" x14ac:dyDescent="0.35">
      <c r="A2961" s="7">
        <f>IF(B2960=B2961,A2960,A2960+1)</f>
        <v>1052</v>
      </c>
      <c r="B2961" s="7" t="s">
        <v>308</v>
      </c>
      <c r="C2961" s="7" t="s">
        <v>307</v>
      </c>
      <c r="D2961" s="7" t="s">
        <v>10</v>
      </c>
      <c r="E2961" s="7" t="s">
        <v>9</v>
      </c>
      <c r="F2961" s="4" t="s">
        <v>7</v>
      </c>
      <c r="G2961" s="4" t="s">
        <v>7</v>
      </c>
      <c r="H2961" s="4" t="s">
        <v>8</v>
      </c>
      <c r="I2961" s="3">
        <v>4</v>
      </c>
      <c r="J2961" s="3" t="s">
        <v>69</v>
      </c>
      <c r="K2961" s="3" t="s">
        <v>68</v>
      </c>
      <c r="L2961" s="3" t="s">
        <v>36</v>
      </c>
      <c r="M2961" s="3" t="s">
        <v>306</v>
      </c>
      <c r="N2961" s="3" t="s">
        <v>305</v>
      </c>
      <c r="P2961" s="3" t="s">
        <v>1</v>
      </c>
      <c r="Q2961" s="2" t="s">
        <v>0</v>
      </c>
      <c r="R2961" s="2"/>
      <c r="S2961" s="2">
        <f>IF(P2961="심사불필요","-",VLOOKUP(K2961,'[1]자격증 backdata'!A:G,7,0))</f>
        <v>0</v>
      </c>
      <c r="T2961" s="2" t="str">
        <f>IF(S2961="-","-",IF(COUNTIFS(B:B,B2961,S:S,"필수")&gt;0,"자격요건충족","확인필요"))</f>
        <v>자격요건충족</v>
      </c>
      <c r="U2961" s="2"/>
      <c r="W2961" s="2" t="str">
        <f>IF(Q2961="4급","심사불필요",VLOOKUP(K2961,'[1]자격증 backdata'!A:B,2,0))</f>
        <v>심사불필요</v>
      </c>
      <c r="X2961" s="3" t="str">
        <f>IF(R2961="A", MIN(20, SUMIFS(W:W, B:B, B2961, R:R, "A")),IF(R2961="B", MIN(30, SUMIFS(W:W, B:B, B2961, R:R, "B")),"비해당분야"))</f>
        <v>비해당분야</v>
      </c>
      <c r="Y2961" s="3" t="str">
        <f>IF(R2961="C",MIN(30,IF(COUNTIFS(B:B,B2961,W:W,"가1")=1,25,IF(COUNTIFS(B:B,B2961,W:W,"가1")&gt;=2,30,0))+IF(COUNTIFS(B:B,B2961,W:W,"나1")&gt;=4,30,IF(COUNTIFS(B:B,B2961,W:W,"나1")=3,26,IF(COUNTIFS(B:B,B2961,W:W,"나1")=2,22,IF(COUNTIFS(B:B,B2961,W:W,"나1")=1,18,0)))))+MIN(30,IF(COUNTIFS(B:B,B2961,W:W,"가2")=1,25,IF(COUNTIFS(B:B,B2961,W:W,"가2")&gt;=2,30,0))+IF(COUNTIFS(B:B,B2961,W:W,"나2")=3,30,IF(COUNTIFS(B:B,B2961,W:W,"나2")=2,25,IF(COUNTIFS(B:B,B2961,W:W,"나2")=1,20,0)))),"비해당분야")</f>
        <v>비해당분야</v>
      </c>
      <c r="Z2961" s="3" t="str">
        <f>IF(R2961="C",VLOOKUP(K2961,'[1]자격증 backdata'!A:F,6,0),"비해당분야")</f>
        <v>비해당분야</v>
      </c>
      <c r="AA2961" s="3" t="str">
        <f>IF(R2961="C",SUMIF(B:B,B2961,Z:Z),"비해당분야")</f>
        <v>비해당분야</v>
      </c>
      <c r="AB2961" s="3" t="str">
        <f>IF(R2961="C",SUM(Y2961,AA2961),"비해당분야")</f>
        <v>비해당분야</v>
      </c>
      <c r="AC2961" s="3" t="str">
        <f>IF(R2961="C",AB2961,X2961)</f>
        <v>비해당분야</v>
      </c>
      <c r="AD2961" s="3">
        <f>VLOOKUP(K2961,'[1]자격증 backdata'!A:D,4,0)</f>
        <v>5</v>
      </c>
      <c r="AE2961" s="3">
        <f>IF(_xlfn.MAXIFS(AD:AD,B:B,B2961)&gt;10,10,_xlfn.MAXIFS(AD:AD,B:B,B2961))</f>
        <v>5</v>
      </c>
      <c r="AG2961" s="2">
        <f>VLOOKUP(K2961,'[1]자격증 backdata'!A:C,3,0)</f>
        <v>0</v>
      </c>
      <c r="AH2961" s="2">
        <f>COUNTIFS($B:$B,$B2961,$AG:$AG,AH$1)</f>
        <v>0</v>
      </c>
      <c r="AI2961" s="2">
        <f>COUNTIFS($B:$B,$B2961,$AG:$AG,AI$1)</f>
        <v>0</v>
      </c>
      <c r="AJ2961" s="2">
        <f>COUNTIFS($B:$B,$B2961,$AG:$AG,AJ$1)</f>
        <v>0</v>
      </c>
      <c r="AK2961" s="2">
        <f>COUNTIFS($B:$B,$B2961,$AG:$AG,AK$1)</f>
        <v>0</v>
      </c>
      <c r="AL2961" s="2">
        <f>COUNTIFS($B:$B,$B2961,$AG:$AG,AL$1)</f>
        <v>0</v>
      </c>
      <c r="AM2961" s="2">
        <f>COUNTIFS($B:$B,$B2961,$AG:$AG,AM$1)</f>
        <v>0</v>
      </c>
      <c r="AN2961" s="2">
        <f>COUNTIFS($B:$B,$B2961,$AG:$AG,AN$1)</f>
        <v>0</v>
      </c>
      <c r="AO2961" s="2">
        <f>COUNTIFS($B:$B,$B2961,$AG:$AG,AO$1)</f>
        <v>0</v>
      </c>
      <c r="AP2961" s="2">
        <f>COUNTIFS($B:$B,$B2961,$AG:$AG,AP$1)</f>
        <v>0</v>
      </c>
      <c r="AQ2961" s="2">
        <f>COUNTIFS($B:$B,$B2961,$AG:$AG,AQ$1)</f>
        <v>0</v>
      </c>
      <c r="AR2961" s="2">
        <f>COUNTIFS($B:$B,$B2961,$AG:$AG,AR$1)</f>
        <v>0</v>
      </c>
      <c r="AS2961" s="2">
        <f>COUNTIFS($B:$B,$B2961,$AG:$AG,AS$1)</f>
        <v>0</v>
      </c>
      <c r="AT2961" s="2">
        <f>COUNTIFS($B:$B,$B2961,$AG:$AG,AT$1)</f>
        <v>0</v>
      </c>
      <c r="AU2961" s="2">
        <f>COUNTIFS($B:$B,$B2961,$AG:$AG,AU$1)</f>
        <v>0</v>
      </c>
    </row>
    <row r="2962" spans="1:47" ht="15" customHeight="1" x14ac:dyDescent="0.35">
      <c r="A2962" s="4">
        <f>IF(B2961=B2962,A2961,A2961+1)</f>
        <v>1053</v>
      </c>
      <c r="B2962" s="4" t="s">
        <v>304</v>
      </c>
      <c r="C2962" s="4" t="s">
        <v>303</v>
      </c>
      <c r="D2962" s="4" t="s">
        <v>10</v>
      </c>
      <c r="E2962" s="4" t="s">
        <v>9</v>
      </c>
      <c r="F2962" s="4" t="s">
        <v>8</v>
      </c>
      <c r="G2962" s="4" t="s">
        <v>7</v>
      </c>
      <c r="H2962" s="4" t="s">
        <v>7</v>
      </c>
      <c r="I2962" s="4">
        <v>1</v>
      </c>
      <c r="J2962" s="4" t="s">
        <v>6</v>
      </c>
      <c r="K2962" s="4" t="s">
        <v>5</v>
      </c>
      <c r="L2962" s="4" t="s">
        <v>4</v>
      </c>
      <c r="M2962" s="4" t="s">
        <v>302</v>
      </c>
      <c r="N2962" s="4" t="s">
        <v>301</v>
      </c>
      <c r="P2962" s="4" t="s">
        <v>1</v>
      </c>
      <c r="Q2962" s="5" t="s">
        <v>0</v>
      </c>
      <c r="R2962" s="5"/>
      <c r="S2962" s="5" t="str">
        <f>IF(P2962="심사불필요","-",VLOOKUP(K2962,'[1]자격증 backdata'!A:G,7,0))</f>
        <v>필수</v>
      </c>
      <c r="T2962" s="5" t="str">
        <f>IF(S2962="-","-",IF(COUNTIFS(B:B,B2962,S:S,"필수")&gt;0,"자격요건충족","확인필요"))</f>
        <v>자격요건충족</v>
      </c>
      <c r="U2962" s="5"/>
      <c r="W2962" s="5" t="str">
        <f>IF(Q2962="4급","심사불필요",VLOOKUP(K2962,'[1]자격증 backdata'!A:B,2,0))</f>
        <v>심사불필요</v>
      </c>
      <c r="X2962" s="4" t="str">
        <f>IF(R2962="A", MIN(20, SUMIFS(W:W, B:B, B2962, R:R, "A")),IF(R2962="B", MIN(30, SUMIFS(W:W, B:B, B2962, R:R, "B")),"비해당분야"))</f>
        <v>비해당분야</v>
      </c>
      <c r="Y2962" s="4" t="str">
        <f>IF(R2962="C",MIN(30,IF(COUNTIFS(B:B,B2962,W:W,"가1")=1,25,IF(COUNTIFS(B:B,B2962,W:W,"가1")&gt;=2,30,0))+IF(COUNTIFS(B:B,B2962,W:W,"나1")&gt;=4,30,IF(COUNTIFS(B:B,B2962,W:W,"나1")=3,26,IF(COUNTIFS(B:B,B2962,W:W,"나1")=2,22,IF(COUNTIFS(B:B,B2962,W:W,"나1")=1,18,0)))))+MIN(30,IF(COUNTIFS(B:B,B2962,W:W,"가2")=1,25,IF(COUNTIFS(B:B,B2962,W:W,"가2")&gt;=2,30,0))+IF(COUNTIFS(B:B,B2962,W:W,"나2")=3,30,IF(COUNTIFS(B:B,B2962,W:W,"나2")=2,25,IF(COUNTIFS(B:B,B2962,W:W,"나2")=1,20,0)))),"비해당분야")</f>
        <v>비해당분야</v>
      </c>
      <c r="Z2962" s="4" t="str">
        <f>IF(R2962="C",VLOOKUP(K2962,'[1]자격증 backdata'!A:F,6,0),"비해당분야")</f>
        <v>비해당분야</v>
      </c>
      <c r="AA2962" s="4" t="str">
        <f>IF(R2962="C",SUMIF(B:B,B2962,Z:Z),"비해당분야")</f>
        <v>비해당분야</v>
      </c>
      <c r="AB2962" s="4" t="str">
        <f>IF(R2962="C",SUM(Y2962,AA2962),"비해당분야")</f>
        <v>비해당분야</v>
      </c>
      <c r="AC2962" s="4" t="str">
        <f>IF(R2962="C",AB2962,X2962)</f>
        <v>비해당분야</v>
      </c>
      <c r="AD2962" s="4">
        <f>VLOOKUP(K2962,'[1]자격증 backdata'!A:D,4,0)</f>
        <v>0</v>
      </c>
      <c r="AE2962" s="4">
        <f>IF(_xlfn.MAXIFS(AD:AD,B:B,B2962)&gt;10,10,_xlfn.MAXIFS(AD:AD,B:B,B2962))</f>
        <v>0</v>
      </c>
      <c r="AG2962" s="5">
        <f>VLOOKUP(K2962,'[1]자격증 backdata'!A:C,3,0)</f>
        <v>0</v>
      </c>
      <c r="AH2962" s="5">
        <f>COUNTIFS($B:$B,$B2962,$AG:$AG,AH$1)</f>
        <v>0</v>
      </c>
      <c r="AI2962" s="5">
        <f>COUNTIFS($B:$B,$B2962,$AG:$AG,AI$1)</f>
        <v>0</v>
      </c>
      <c r="AJ2962" s="5">
        <f>COUNTIFS($B:$B,$B2962,$AG:$AG,AJ$1)</f>
        <v>0</v>
      </c>
      <c r="AK2962" s="5">
        <f>COUNTIFS($B:$B,$B2962,$AG:$AG,AK$1)</f>
        <v>0</v>
      </c>
      <c r="AL2962" s="5">
        <f>COUNTIFS($B:$B,$B2962,$AG:$AG,AL$1)</f>
        <v>0</v>
      </c>
      <c r="AM2962" s="5">
        <f>COUNTIFS($B:$B,$B2962,$AG:$AG,AM$1)</f>
        <v>0</v>
      </c>
      <c r="AN2962" s="5">
        <f>COUNTIFS($B:$B,$B2962,$AG:$AG,AN$1)</f>
        <v>0</v>
      </c>
      <c r="AO2962" s="5">
        <f>COUNTIFS($B:$B,$B2962,$AG:$AG,AO$1)</f>
        <v>0</v>
      </c>
      <c r="AP2962" s="5">
        <f>COUNTIFS($B:$B,$B2962,$AG:$AG,AP$1)</f>
        <v>0</v>
      </c>
      <c r="AQ2962" s="5">
        <f>COUNTIFS($B:$B,$B2962,$AG:$AG,AQ$1)</f>
        <v>0</v>
      </c>
      <c r="AR2962" s="5">
        <f>COUNTIFS($B:$B,$B2962,$AG:$AG,AR$1)</f>
        <v>0</v>
      </c>
      <c r="AS2962" s="5">
        <f>COUNTIFS($B:$B,$B2962,$AG:$AG,AS$1)</f>
        <v>0</v>
      </c>
      <c r="AT2962" s="5">
        <f>COUNTIFS($B:$B,$B2962,$AG:$AG,AT$1)</f>
        <v>0</v>
      </c>
      <c r="AU2962" s="5">
        <f>COUNTIFS($B:$B,$B2962,$AG:$AG,AU$1)</f>
        <v>0</v>
      </c>
    </row>
    <row r="2963" spans="1:47" ht="15" customHeight="1" x14ac:dyDescent="0.35">
      <c r="A2963" s="3">
        <f>IF(B2962=B2963,A2962,A2962+1)</f>
        <v>1054</v>
      </c>
      <c r="B2963" s="3" t="s">
        <v>297</v>
      </c>
      <c r="C2963" s="3" t="s">
        <v>296</v>
      </c>
      <c r="D2963" s="3" t="s">
        <v>10</v>
      </c>
      <c r="E2963" s="3" t="s">
        <v>9</v>
      </c>
      <c r="F2963" s="4" t="s">
        <v>8</v>
      </c>
      <c r="G2963" s="4" t="s">
        <v>7</v>
      </c>
      <c r="H2963" s="4" t="s">
        <v>7</v>
      </c>
      <c r="I2963" s="3">
        <v>1</v>
      </c>
      <c r="J2963" s="3" t="s">
        <v>6</v>
      </c>
      <c r="K2963" s="3" t="s">
        <v>5</v>
      </c>
      <c r="L2963" s="3" t="s">
        <v>4</v>
      </c>
      <c r="M2963" s="3" t="s">
        <v>300</v>
      </c>
      <c r="N2963" s="3" t="s">
        <v>191</v>
      </c>
      <c r="P2963" s="3" t="s">
        <v>1</v>
      </c>
      <c r="Q2963" s="2" t="s">
        <v>0</v>
      </c>
      <c r="R2963" s="2"/>
      <c r="S2963" s="2" t="str">
        <f>IF(P2963="심사불필요","-",VLOOKUP(K2963,'[1]자격증 backdata'!A:G,7,0))</f>
        <v>필수</v>
      </c>
      <c r="T2963" s="2" t="str">
        <f>IF(S2963="-","-",IF(COUNTIFS(B:B,B2963,S:S,"필수")&gt;0,"자격요건충족","확인필요"))</f>
        <v>자격요건충족</v>
      </c>
      <c r="U2963" s="2"/>
      <c r="W2963" s="2" t="str">
        <f>IF(Q2963="4급","심사불필요",VLOOKUP(K2963,'[1]자격증 backdata'!A:B,2,0))</f>
        <v>심사불필요</v>
      </c>
      <c r="X2963" s="3" t="str">
        <f>IF(R2963="A", MIN(20, SUMIFS(W:W, B:B, B2963, R:R, "A")),IF(R2963="B", MIN(30, SUMIFS(W:W, B:B, B2963, R:R, "B")),"비해당분야"))</f>
        <v>비해당분야</v>
      </c>
      <c r="Y2963" s="3" t="str">
        <f>IF(R2963="C",MIN(30,IF(COUNTIFS(B:B,B2963,W:W,"가1")=1,25,IF(COUNTIFS(B:B,B2963,W:W,"가1")&gt;=2,30,0))+IF(COUNTIFS(B:B,B2963,W:W,"나1")&gt;=4,30,IF(COUNTIFS(B:B,B2963,W:W,"나1")=3,26,IF(COUNTIFS(B:B,B2963,W:W,"나1")=2,22,IF(COUNTIFS(B:B,B2963,W:W,"나1")=1,18,0)))))+MIN(30,IF(COUNTIFS(B:B,B2963,W:W,"가2")=1,25,IF(COUNTIFS(B:B,B2963,W:W,"가2")&gt;=2,30,0))+IF(COUNTIFS(B:B,B2963,W:W,"나2")=3,30,IF(COUNTIFS(B:B,B2963,W:W,"나2")=2,25,IF(COUNTIFS(B:B,B2963,W:W,"나2")=1,20,0)))),"비해당분야")</f>
        <v>비해당분야</v>
      </c>
      <c r="Z2963" s="3" t="str">
        <f>IF(R2963="C",VLOOKUP(K2963,'[1]자격증 backdata'!A:F,6,0),"비해당분야")</f>
        <v>비해당분야</v>
      </c>
      <c r="AA2963" s="3" t="str">
        <f>IF(R2963="C",SUMIF(B:B,B2963,Z:Z),"비해당분야")</f>
        <v>비해당분야</v>
      </c>
      <c r="AB2963" s="3" t="str">
        <f>IF(R2963="C",SUM(Y2963,AA2963),"비해당분야")</f>
        <v>비해당분야</v>
      </c>
      <c r="AC2963" s="3" t="str">
        <f>IF(R2963="C",AB2963,X2963)</f>
        <v>비해당분야</v>
      </c>
      <c r="AD2963" s="3">
        <f>VLOOKUP(K2963,'[1]자격증 backdata'!A:D,4,0)</f>
        <v>0</v>
      </c>
      <c r="AE2963" s="3">
        <f>IF(_xlfn.MAXIFS(AD:AD,B:B,B2963)&gt;10,10,_xlfn.MAXIFS(AD:AD,B:B,B2963))</f>
        <v>0</v>
      </c>
      <c r="AG2963" s="2">
        <f>VLOOKUP(K2963,'[1]자격증 backdata'!A:C,3,0)</f>
        <v>0</v>
      </c>
      <c r="AH2963" s="2">
        <f>COUNTIFS($B:$B,$B2963,$AG:$AG,AH$1)</f>
        <v>0</v>
      </c>
      <c r="AI2963" s="2">
        <f>COUNTIFS($B:$B,$B2963,$AG:$AG,AI$1)</f>
        <v>0</v>
      </c>
      <c r="AJ2963" s="2">
        <f>COUNTIFS($B:$B,$B2963,$AG:$AG,AJ$1)</f>
        <v>0</v>
      </c>
      <c r="AK2963" s="2">
        <f>COUNTIFS($B:$B,$B2963,$AG:$AG,AK$1)</f>
        <v>0</v>
      </c>
      <c r="AL2963" s="2">
        <f>COUNTIFS($B:$B,$B2963,$AG:$AG,AL$1)</f>
        <v>0</v>
      </c>
      <c r="AM2963" s="2">
        <f>COUNTIFS($B:$B,$B2963,$AG:$AG,AM$1)</f>
        <v>0</v>
      </c>
      <c r="AN2963" s="2">
        <f>COUNTIFS($B:$B,$B2963,$AG:$AG,AN$1)</f>
        <v>0</v>
      </c>
      <c r="AO2963" s="2">
        <f>COUNTIFS($B:$B,$B2963,$AG:$AG,AO$1)</f>
        <v>0</v>
      </c>
      <c r="AP2963" s="2">
        <f>COUNTIFS($B:$B,$B2963,$AG:$AG,AP$1)</f>
        <v>0</v>
      </c>
      <c r="AQ2963" s="2">
        <f>COUNTIFS($B:$B,$B2963,$AG:$AG,AQ$1)</f>
        <v>0</v>
      </c>
      <c r="AR2963" s="2">
        <f>COUNTIFS($B:$B,$B2963,$AG:$AG,AR$1)</f>
        <v>0</v>
      </c>
      <c r="AS2963" s="2">
        <f>COUNTIFS($B:$B,$B2963,$AG:$AG,AS$1)</f>
        <v>0</v>
      </c>
      <c r="AT2963" s="2">
        <f>COUNTIFS($B:$B,$B2963,$AG:$AG,AT$1)</f>
        <v>0</v>
      </c>
      <c r="AU2963" s="2">
        <f>COUNTIFS($B:$B,$B2963,$AG:$AG,AU$1)</f>
        <v>0</v>
      </c>
    </row>
    <row r="2964" spans="1:47" ht="15" customHeight="1" x14ac:dyDescent="0.35">
      <c r="A2964" s="7">
        <f>IF(B2963=B2964,A2963,A2963+1)</f>
        <v>1054</v>
      </c>
      <c r="B2964" s="7" t="s">
        <v>297</v>
      </c>
      <c r="C2964" s="7" t="s">
        <v>296</v>
      </c>
      <c r="D2964" s="7" t="s">
        <v>10</v>
      </c>
      <c r="E2964" s="7" t="s">
        <v>9</v>
      </c>
      <c r="F2964" s="4" t="s">
        <v>7</v>
      </c>
      <c r="G2964" s="4" t="s">
        <v>7</v>
      </c>
      <c r="H2964" s="4" t="s">
        <v>8</v>
      </c>
      <c r="I2964" s="3">
        <v>2</v>
      </c>
      <c r="J2964" s="3" t="s">
        <v>46</v>
      </c>
      <c r="K2964" s="3" t="s">
        <v>45</v>
      </c>
      <c r="L2964" s="3" t="s">
        <v>26</v>
      </c>
      <c r="M2964" s="3" t="s">
        <v>299</v>
      </c>
      <c r="N2964" s="3" t="s">
        <v>298</v>
      </c>
      <c r="P2964" s="3" t="s">
        <v>1</v>
      </c>
      <c r="Q2964" s="2" t="s">
        <v>0</v>
      </c>
      <c r="R2964" s="2"/>
      <c r="S2964" s="2">
        <f>IF(P2964="심사불필요","-",VLOOKUP(K2964,'[1]자격증 backdata'!A:G,7,0))</f>
        <v>0</v>
      </c>
      <c r="T2964" s="2" t="str">
        <f>IF(S2964="-","-",IF(COUNTIFS(B:B,B2964,S:S,"필수")&gt;0,"자격요건충족","확인필요"))</f>
        <v>자격요건충족</v>
      </c>
      <c r="U2964" s="2"/>
      <c r="W2964" s="2" t="str">
        <f>IF(Q2964="4급","심사불필요",VLOOKUP(K2964,'[1]자격증 backdata'!A:B,2,0))</f>
        <v>심사불필요</v>
      </c>
      <c r="X2964" s="3" t="str">
        <f>IF(R2964="A", MIN(20, SUMIFS(W:W, B:B, B2964, R:R, "A")),IF(R2964="B", MIN(30, SUMIFS(W:W, B:B, B2964, R:R, "B")),"비해당분야"))</f>
        <v>비해당분야</v>
      </c>
      <c r="Y2964" s="3" t="str">
        <f>IF(R2964="C",MIN(30,IF(COUNTIFS(B:B,B2964,W:W,"가1")=1,25,IF(COUNTIFS(B:B,B2964,W:W,"가1")&gt;=2,30,0))+IF(COUNTIFS(B:B,B2964,W:W,"나1")&gt;=4,30,IF(COUNTIFS(B:B,B2964,W:W,"나1")=3,26,IF(COUNTIFS(B:B,B2964,W:W,"나1")=2,22,IF(COUNTIFS(B:B,B2964,W:W,"나1")=1,18,0)))))+MIN(30,IF(COUNTIFS(B:B,B2964,W:W,"가2")=1,25,IF(COUNTIFS(B:B,B2964,W:W,"가2")&gt;=2,30,0))+IF(COUNTIFS(B:B,B2964,W:W,"나2")=3,30,IF(COUNTIFS(B:B,B2964,W:W,"나2")=2,25,IF(COUNTIFS(B:B,B2964,W:W,"나2")=1,20,0)))),"비해당분야")</f>
        <v>비해당분야</v>
      </c>
      <c r="Z2964" s="3" t="str">
        <f>IF(R2964="C",VLOOKUP(K2964,'[1]자격증 backdata'!A:F,6,0),"비해당분야")</f>
        <v>비해당분야</v>
      </c>
      <c r="AA2964" s="3" t="str">
        <f>IF(R2964="C",SUMIF(B:B,B2964,Z:Z),"비해당분야")</f>
        <v>비해당분야</v>
      </c>
      <c r="AB2964" s="3" t="str">
        <f>IF(R2964="C",SUM(Y2964,AA2964),"비해당분야")</f>
        <v>비해당분야</v>
      </c>
      <c r="AC2964" s="3" t="str">
        <f>IF(R2964="C",AB2964,X2964)</f>
        <v>비해당분야</v>
      </c>
      <c r="AD2964" s="3">
        <f>VLOOKUP(K2964,'[1]자격증 backdata'!A:D,4,0)</f>
        <v>0</v>
      </c>
      <c r="AE2964" s="3">
        <f>IF(_xlfn.MAXIFS(AD:AD,B:B,B2964)&gt;10,10,_xlfn.MAXIFS(AD:AD,B:B,B2964))</f>
        <v>0</v>
      </c>
      <c r="AG2964" s="2">
        <f>VLOOKUP(K2964,'[1]자격증 backdata'!A:C,3,0)</f>
        <v>0</v>
      </c>
      <c r="AH2964" s="2">
        <f>COUNTIFS($B:$B,$B2964,$AG:$AG,AH$1)</f>
        <v>0</v>
      </c>
      <c r="AI2964" s="2">
        <f>COUNTIFS($B:$B,$B2964,$AG:$AG,AI$1)</f>
        <v>0</v>
      </c>
      <c r="AJ2964" s="2">
        <f>COUNTIFS($B:$B,$B2964,$AG:$AG,AJ$1)</f>
        <v>0</v>
      </c>
      <c r="AK2964" s="2">
        <f>COUNTIFS($B:$B,$B2964,$AG:$AG,AK$1)</f>
        <v>0</v>
      </c>
      <c r="AL2964" s="2">
        <f>COUNTIFS($B:$B,$B2964,$AG:$AG,AL$1)</f>
        <v>0</v>
      </c>
      <c r="AM2964" s="2">
        <f>COUNTIFS($B:$B,$B2964,$AG:$AG,AM$1)</f>
        <v>0</v>
      </c>
      <c r="AN2964" s="2">
        <f>COUNTIFS($B:$B,$B2964,$AG:$AG,AN$1)</f>
        <v>0</v>
      </c>
      <c r="AO2964" s="2">
        <f>COUNTIFS($B:$B,$B2964,$AG:$AG,AO$1)</f>
        <v>0</v>
      </c>
      <c r="AP2964" s="2">
        <f>COUNTIFS($B:$B,$B2964,$AG:$AG,AP$1)</f>
        <v>0</v>
      </c>
      <c r="AQ2964" s="2">
        <f>COUNTIFS($B:$B,$B2964,$AG:$AG,AQ$1)</f>
        <v>0</v>
      </c>
      <c r="AR2964" s="2">
        <f>COUNTIFS($B:$B,$B2964,$AG:$AG,AR$1)</f>
        <v>0</v>
      </c>
      <c r="AS2964" s="2">
        <f>COUNTIFS($B:$B,$B2964,$AG:$AG,AS$1)</f>
        <v>0</v>
      </c>
      <c r="AT2964" s="2">
        <f>COUNTIFS($B:$B,$B2964,$AG:$AG,AT$1)</f>
        <v>0</v>
      </c>
      <c r="AU2964" s="2">
        <f>COUNTIFS($B:$B,$B2964,$AG:$AG,AU$1)</f>
        <v>0</v>
      </c>
    </row>
    <row r="2965" spans="1:47" ht="15" customHeight="1" x14ac:dyDescent="0.35">
      <c r="A2965" s="7">
        <f>IF(B2964=B2965,A2964,A2964+1)</f>
        <v>1054</v>
      </c>
      <c r="B2965" s="7" t="s">
        <v>297</v>
      </c>
      <c r="C2965" s="7" t="s">
        <v>296</v>
      </c>
      <c r="D2965" s="7" t="s">
        <v>10</v>
      </c>
      <c r="E2965" s="7" t="s">
        <v>9</v>
      </c>
      <c r="F2965" s="4" t="s">
        <v>7</v>
      </c>
      <c r="G2965" s="4" t="s">
        <v>7</v>
      </c>
      <c r="H2965" s="4" t="s">
        <v>8</v>
      </c>
      <c r="I2965" s="3">
        <v>3</v>
      </c>
      <c r="J2965" s="3" t="s">
        <v>28</v>
      </c>
      <c r="K2965" s="3" t="s">
        <v>27</v>
      </c>
      <c r="L2965" s="3" t="s">
        <v>26</v>
      </c>
      <c r="M2965" s="3" t="s">
        <v>295</v>
      </c>
      <c r="N2965" s="3" t="s">
        <v>294</v>
      </c>
      <c r="P2965" s="3" t="s">
        <v>1</v>
      </c>
      <c r="Q2965" s="2" t="s">
        <v>0</v>
      </c>
      <c r="R2965" s="2"/>
      <c r="S2965" s="2">
        <f>IF(P2965="심사불필요","-",VLOOKUP(K2965,'[1]자격증 backdata'!A:G,7,0))</f>
        <v>0</v>
      </c>
      <c r="T2965" s="2" t="str">
        <f>IF(S2965="-","-",IF(COUNTIFS(B:B,B2965,S:S,"필수")&gt;0,"자격요건충족","확인필요"))</f>
        <v>자격요건충족</v>
      </c>
      <c r="U2965" s="2"/>
      <c r="W2965" s="2" t="str">
        <f>IF(Q2965="4급","심사불필요",VLOOKUP(K2965,'[1]자격증 backdata'!A:B,2,0))</f>
        <v>심사불필요</v>
      </c>
      <c r="X2965" s="3" t="str">
        <f>IF(R2965="A", MIN(20, SUMIFS(W:W, B:B, B2965, R:R, "A")),IF(R2965="B", MIN(30, SUMIFS(W:W, B:B, B2965, R:R, "B")),"비해당분야"))</f>
        <v>비해당분야</v>
      </c>
      <c r="Y2965" s="3" t="str">
        <f>IF(R2965="C",MIN(30,IF(COUNTIFS(B:B,B2965,W:W,"가1")=1,25,IF(COUNTIFS(B:B,B2965,W:W,"가1")&gt;=2,30,0))+IF(COUNTIFS(B:B,B2965,W:W,"나1")&gt;=4,30,IF(COUNTIFS(B:B,B2965,W:W,"나1")=3,26,IF(COUNTIFS(B:B,B2965,W:W,"나1")=2,22,IF(COUNTIFS(B:B,B2965,W:W,"나1")=1,18,0)))))+MIN(30,IF(COUNTIFS(B:B,B2965,W:W,"가2")=1,25,IF(COUNTIFS(B:B,B2965,W:W,"가2")&gt;=2,30,0))+IF(COUNTIFS(B:B,B2965,W:W,"나2")=3,30,IF(COUNTIFS(B:B,B2965,W:W,"나2")=2,25,IF(COUNTIFS(B:B,B2965,W:W,"나2")=1,20,0)))),"비해당분야")</f>
        <v>비해당분야</v>
      </c>
      <c r="Z2965" s="3" t="str">
        <f>IF(R2965="C",VLOOKUP(K2965,'[1]자격증 backdata'!A:F,6,0),"비해당분야")</f>
        <v>비해당분야</v>
      </c>
      <c r="AA2965" s="3" t="str">
        <f>IF(R2965="C",SUMIF(B:B,B2965,Z:Z),"비해당분야")</f>
        <v>비해당분야</v>
      </c>
      <c r="AB2965" s="3" t="str">
        <f>IF(R2965="C",SUM(Y2965,AA2965),"비해당분야")</f>
        <v>비해당분야</v>
      </c>
      <c r="AC2965" s="3" t="str">
        <f>IF(R2965="C",AB2965,X2965)</f>
        <v>비해당분야</v>
      </c>
      <c r="AD2965" s="3">
        <f>VLOOKUP(K2965,'[1]자격증 backdata'!A:D,4,0)</f>
        <v>0</v>
      </c>
      <c r="AE2965" s="3">
        <f>IF(_xlfn.MAXIFS(AD:AD,B:B,B2965)&gt;10,10,_xlfn.MAXIFS(AD:AD,B:B,B2965))</f>
        <v>0</v>
      </c>
      <c r="AG2965" s="2">
        <f>VLOOKUP(K2965,'[1]자격증 backdata'!A:C,3,0)</f>
        <v>0</v>
      </c>
      <c r="AH2965" s="2">
        <f>COUNTIFS($B:$B,$B2965,$AG:$AG,AH$1)</f>
        <v>0</v>
      </c>
      <c r="AI2965" s="2">
        <f>COUNTIFS($B:$B,$B2965,$AG:$AG,AI$1)</f>
        <v>0</v>
      </c>
      <c r="AJ2965" s="2">
        <f>COUNTIFS($B:$B,$B2965,$AG:$AG,AJ$1)</f>
        <v>0</v>
      </c>
      <c r="AK2965" s="2">
        <f>COUNTIFS($B:$B,$B2965,$AG:$AG,AK$1)</f>
        <v>0</v>
      </c>
      <c r="AL2965" s="2">
        <f>COUNTIFS($B:$B,$B2965,$AG:$AG,AL$1)</f>
        <v>0</v>
      </c>
      <c r="AM2965" s="2">
        <f>COUNTIFS($B:$B,$B2965,$AG:$AG,AM$1)</f>
        <v>0</v>
      </c>
      <c r="AN2965" s="2">
        <f>COUNTIFS($B:$B,$B2965,$AG:$AG,AN$1)</f>
        <v>0</v>
      </c>
      <c r="AO2965" s="2">
        <f>COUNTIFS($B:$B,$B2965,$AG:$AG,AO$1)</f>
        <v>0</v>
      </c>
      <c r="AP2965" s="2">
        <f>COUNTIFS($B:$B,$B2965,$AG:$AG,AP$1)</f>
        <v>0</v>
      </c>
      <c r="AQ2965" s="2">
        <f>COUNTIFS($B:$B,$B2965,$AG:$AG,AQ$1)</f>
        <v>0</v>
      </c>
      <c r="AR2965" s="2">
        <f>COUNTIFS($B:$B,$B2965,$AG:$AG,AR$1)</f>
        <v>0</v>
      </c>
      <c r="AS2965" s="2">
        <f>COUNTIFS($B:$B,$B2965,$AG:$AG,AS$1)</f>
        <v>0</v>
      </c>
      <c r="AT2965" s="2">
        <f>COUNTIFS($B:$B,$B2965,$AG:$AG,AT$1)</f>
        <v>0</v>
      </c>
      <c r="AU2965" s="2">
        <f>COUNTIFS($B:$B,$B2965,$AG:$AG,AU$1)</f>
        <v>0</v>
      </c>
    </row>
    <row r="2966" spans="1:47" ht="15" customHeight="1" x14ac:dyDescent="0.35">
      <c r="A2966" s="4">
        <f>IF(B2965=B2966,A2965,A2965+1)</f>
        <v>1055</v>
      </c>
      <c r="B2966" s="4" t="s">
        <v>293</v>
      </c>
      <c r="C2966" s="4" t="s">
        <v>292</v>
      </c>
      <c r="D2966" s="4" t="s">
        <v>10</v>
      </c>
      <c r="E2966" s="4" t="s">
        <v>9</v>
      </c>
      <c r="F2966" s="4" t="s">
        <v>8</v>
      </c>
      <c r="G2966" s="4" t="s">
        <v>7</v>
      </c>
      <c r="H2966" s="4" t="s">
        <v>7</v>
      </c>
      <c r="I2966" s="4">
        <v>1</v>
      </c>
      <c r="J2966" s="4" t="s">
        <v>6</v>
      </c>
      <c r="K2966" s="4" t="s">
        <v>5</v>
      </c>
      <c r="L2966" s="4" t="s">
        <v>4</v>
      </c>
      <c r="M2966" s="4" t="s">
        <v>291</v>
      </c>
      <c r="N2966" s="4" t="s">
        <v>101</v>
      </c>
      <c r="P2966" s="4" t="s">
        <v>1</v>
      </c>
      <c r="Q2966" s="5" t="s">
        <v>0</v>
      </c>
      <c r="R2966" s="5"/>
      <c r="S2966" s="5" t="str">
        <f>IF(P2966="심사불필요","-",VLOOKUP(K2966,'[1]자격증 backdata'!A:G,7,0))</f>
        <v>필수</v>
      </c>
      <c r="T2966" s="5" t="str">
        <f>IF(S2966="-","-",IF(COUNTIFS(B:B,B2966,S:S,"필수")&gt;0,"자격요건충족","확인필요"))</f>
        <v>자격요건충족</v>
      </c>
      <c r="U2966" s="5"/>
      <c r="W2966" s="5" t="str">
        <f>IF(Q2966="4급","심사불필요",VLOOKUP(K2966,'[1]자격증 backdata'!A:B,2,0))</f>
        <v>심사불필요</v>
      </c>
      <c r="X2966" s="4" t="str">
        <f>IF(R2966="A", MIN(20, SUMIFS(W:W, B:B, B2966, R:R, "A")),IF(R2966="B", MIN(30, SUMIFS(W:W, B:B, B2966, R:R, "B")),"비해당분야"))</f>
        <v>비해당분야</v>
      </c>
      <c r="Y2966" s="4" t="str">
        <f>IF(R2966="C",MIN(30,IF(COUNTIFS(B:B,B2966,W:W,"가1")=1,25,IF(COUNTIFS(B:B,B2966,W:W,"가1")&gt;=2,30,0))+IF(COUNTIFS(B:B,B2966,W:W,"나1")&gt;=4,30,IF(COUNTIFS(B:B,B2966,W:W,"나1")=3,26,IF(COUNTIFS(B:B,B2966,W:W,"나1")=2,22,IF(COUNTIFS(B:B,B2966,W:W,"나1")=1,18,0)))))+MIN(30,IF(COUNTIFS(B:B,B2966,W:W,"가2")=1,25,IF(COUNTIFS(B:B,B2966,W:W,"가2")&gt;=2,30,0))+IF(COUNTIFS(B:B,B2966,W:W,"나2")=3,30,IF(COUNTIFS(B:B,B2966,W:W,"나2")=2,25,IF(COUNTIFS(B:B,B2966,W:W,"나2")=1,20,0)))),"비해당분야")</f>
        <v>비해당분야</v>
      </c>
      <c r="Z2966" s="4" t="str">
        <f>IF(R2966="C",VLOOKUP(K2966,'[1]자격증 backdata'!A:F,6,0),"비해당분야")</f>
        <v>비해당분야</v>
      </c>
      <c r="AA2966" s="4" t="str">
        <f>IF(R2966="C",SUMIF(B:B,B2966,Z:Z),"비해당분야")</f>
        <v>비해당분야</v>
      </c>
      <c r="AB2966" s="4" t="str">
        <f>IF(R2966="C",SUM(Y2966,AA2966),"비해당분야")</f>
        <v>비해당분야</v>
      </c>
      <c r="AC2966" s="4" t="str">
        <f>IF(R2966="C",AB2966,X2966)</f>
        <v>비해당분야</v>
      </c>
      <c r="AD2966" s="4">
        <f>VLOOKUP(K2966,'[1]자격증 backdata'!A:D,4,0)</f>
        <v>0</v>
      </c>
      <c r="AE2966" s="4">
        <f>IF(_xlfn.MAXIFS(AD:AD,B:B,B2966)&gt;10,10,_xlfn.MAXIFS(AD:AD,B:B,B2966))</f>
        <v>0</v>
      </c>
      <c r="AG2966" s="5">
        <f>VLOOKUP(K2966,'[1]자격증 backdata'!A:C,3,0)</f>
        <v>0</v>
      </c>
      <c r="AH2966" s="5">
        <f>COUNTIFS($B:$B,$B2966,$AG:$AG,AH$1)</f>
        <v>0</v>
      </c>
      <c r="AI2966" s="5">
        <f>COUNTIFS($B:$B,$B2966,$AG:$AG,AI$1)</f>
        <v>0</v>
      </c>
      <c r="AJ2966" s="5">
        <f>COUNTIFS($B:$B,$B2966,$AG:$AG,AJ$1)</f>
        <v>0</v>
      </c>
      <c r="AK2966" s="5">
        <f>COUNTIFS($B:$B,$B2966,$AG:$AG,AK$1)</f>
        <v>0</v>
      </c>
      <c r="AL2966" s="5">
        <f>COUNTIFS($B:$B,$B2966,$AG:$AG,AL$1)</f>
        <v>0</v>
      </c>
      <c r="AM2966" s="5">
        <f>COUNTIFS($B:$B,$B2966,$AG:$AG,AM$1)</f>
        <v>0</v>
      </c>
      <c r="AN2966" s="5">
        <f>COUNTIFS($B:$B,$B2966,$AG:$AG,AN$1)</f>
        <v>0</v>
      </c>
      <c r="AO2966" s="5">
        <f>COUNTIFS($B:$B,$B2966,$AG:$AG,AO$1)</f>
        <v>0</v>
      </c>
      <c r="AP2966" s="5">
        <f>COUNTIFS($B:$B,$B2966,$AG:$AG,AP$1)</f>
        <v>0</v>
      </c>
      <c r="AQ2966" s="5">
        <f>COUNTIFS($B:$B,$B2966,$AG:$AG,AQ$1)</f>
        <v>0</v>
      </c>
      <c r="AR2966" s="5">
        <f>COUNTIFS($B:$B,$B2966,$AG:$AG,AR$1)</f>
        <v>0</v>
      </c>
      <c r="AS2966" s="5">
        <f>COUNTIFS($B:$B,$B2966,$AG:$AG,AS$1)</f>
        <v>0</v>
      </c>
      <c r="AT2966" s="5">
        <f>COUNTIFS($B:$B,$B2966,$AG:$AG,AT$1)</f>
        <v>0</v>
      </c>
      <c r="AU2966" s="5">
        <f>COUNTIFS($B:$B,$B2966,$AG:$AG,AU$1)</f>
        <v>0</v>
      </c>
    </row>
    <row r="2967" spans="1:47" ht="15" customHeight="1" x14ac:dyDescent="0.35">
      <c r="A2967" s="3">
        <f>IF(B2966=B2967,A2966,A2966+1)</f>
        <v>1056</v>
      </c>
      <c r="B2967" s="3" t="s">
        <v>289</v>
      </c>
      <c r="C2967" s="3" t="s">
        <v>288</v>
      </c>
      <c r="D2967" s="3" t="s">
        <v>10</v>
      </c>
      <c r="E2967" s="3" t="s">
        <v>9</v>
      </c>
      <c r="F2967" s="4" t="s">
        <v>8</v>
      </c>
      <c r="G2967" s="4" t="s">
        <v>7</v>
      </c>
      <c r="H2967" s="4" t="s">
        <v>7</v>
      </c>
      <c r="I2967" s="3">
        <v>1</v>
      </c>
      <c r="J2967" s="3" t="s">
        <v>6</v>
      </c>
      <c r="K2967" s="3" t="s">
        <v>5</v>
      </c>
      <c r="L2967" s="3" t="s">
        <v>4</v>
      </c>
      <c r="M2967" s="3" t="s">
        <v>290</v>
      </c>
      <c r="N2967" s="3" t="s">
        <v>169</v>
      </c>
      <c r="P2967" s="3" t="s">
        <v>1</v>
      </c>
      <c r="Q2967" s="2" t="s">
        <v>0</v>
      </c>
      <c r="R2967" s="2"/>
      <c r="S2967" s="2" t="str">
        <f>IF(P2967="심사불필요","-",VLOOKUP(K2967,'[1]자격증 backdata'!A:G,7,0))</f>
        <v>필수</v>
      </c>
      <c r="T2967" s="2" t="str">
        <f>IF(S2967="-","-",IF(COUNTIFS(B:B,B2967,S:S,"필수")&gt;0,"자격요건충족","확인필요"))</f>
        <v>자격요건충족</v>
      </c>
      <c r="U2967" s="2"/>
      <c r="W2967" s="2" t="str">
        <f>IF(Q2967="4급","심사불필요",VLOOKUP(K2967,'[1]자격증 backdata'!A:B,2,0))</f>
        <v>심사불필요</v>
      </c>
      <c r="X2967" s="3" t="str">
        <f>IF(R2967="A", MIN(20, SUMIFS(W:W, B:B, B2967, R:R, "A")),IF(R2967="B", MIN(30, SUMIFS(W:W, B:B, B2967, R:R, "B")),"비해당분야"))</f>
        <v>비해당분야</v>
      </c>
      <c r="Y2967" s="3" t="str">
        <f>IF(R2967="C",MIN(30,IF(COUNTIFS(B:B,B2967,W:W,"가1")=1,25,IF(COUNTIFS(B:B,B2967,W:W,"가1")&gt;=2,30,0))+IF(COUNTIFS(B:B,B2967,W:W,"나1")&gt;=4,30,IF(COUNTIFS(B:B,B2967,W:W,"나1")=3,26,IF(COUNTIFS(B:B,B2967,W:W,"나1")=2,22,IF(COUNTIFS(B:B,B2967,W:W,"나1")=1,18,0)))))+MIN(30,IF(COUNTIFS(B:B,B2967,W:W,"가2")=1,25,IF(COUNTIFS(B:B,B2967,W:W,"가2")&gt;=2,30,0))+IF(COUNTIFS(B:B,B2967,W:W,"나2")=3,30,IF(COUNTIFS(B:B,B2967,W:W,"나2")=2,25,IF(COUNTIFS(B:B,B2967,W:W,"나2")=1,20,0)))),"비해당분야")</f>
        <v>비해당분야</v>
      </c>
      <c r="Z2967" s="3" t="str">
        <f>IF(R2967="C",VLOOKUP(K2967,'[1]자격증 backdata'!A:F,6,0),"비해당분야")</f>
        <v>비해당분야</v>
      </c>
      <c r="AA2967" s="3" t="str">
        <f>IF(R2967="C",SUMIF(B:B,B2967,Z:Z),"비해당분야")</f>
        <v>비해당분야</v>
      </c>
      <c r="AB2967" s="3" t="str">
        <f>IF(R2967="C",SUM(Y2967,AA2967),"비해당분야")</f>
        <v>비해당분야</v>
      </c>
      <c r="AC2967" s="3" t="str">
        <f>IF(R2967="C",AB2967,X2967)</f>
        <v>비해당분야</v>
      </c>
      <c r="AD2967" s="3">
        <f>VLOOKUP(K2967,'[1]자격증 backdata'!A:D,4,0)</f>
        <v>0</v>
      </c>
      <c r="AE2967" s="3">
        <f>IF(_xlfn.MAXIFS(AD:AD,B:B,B2967)&gt;10,10,_xlfn.MAXIFS(AD:AD,B:B,B2967))</f>
        <v>0</v>
      </c>
      <c r="AG2967" s="2">
        <f>VLOOKUP(K2967,'[1]자격증 backdata'!A:C,3,0)</f>
        <v>0</v>
      </c>
      <c r="AH2967" s="2">
        <f>COUNTIFS($B:$B,$B2967,$AG:$AG,AH$1)</f>
        <v>0</v>
      </c>
      <c r="AI2967" s="2">
        <f>COUNTIFS($B:$B,$B2967,$AG:$AG,AI$1)</f>
        <v>0</v>
      </c>
      <c r="AJ2967" s="2">
        <f>COUNTIFS($B:$B,$B2967,$AG:$AG,AJ$1)</f>
        <v>0</v>
      </c>
      <c r="AK2967" s="2">
        <f>COUNTIFS($B:$B,$B2967,$AG:$AG,AK$1)</f>
        <v>0</v>
      </c>
      <c r="AL2967" s="2">
        <f>COUNTIFS($B:$B,$B2967,$AG:$AG,AL$1)</f>
        <v>0</v>
      </c>
      <c r="AM2967" s="2">
        <f>COUNTIFS($B:$B,$B2967,$AG:$AG,AM$1)</f>
        <v>0</v>
      </c>
      <c r="AN2967" s="2">
        <f>COUNTIFS($B:$B,$B2967,$AG:$AG,AN$1)</f>
        <v>0</v>
      </c>
      <c r="AO2967" s="2">
        <f>COUNTIFS($B:$B,$B2967,$AG:$AG,AO$1)</f>
        <v>0</v>
      </c>
      <c r="AP2967" s="2">
        <f>COUNTIFS($B:$B,$B2967,$AG:$AG,AP$1)</f>
        <v>0</v>
      </c>
      <c r="AQ2967" s="2">
        <f>COUNTIFS($B:$B,$B2967,$AG:$AG,AQ$1)</f>
        <v>0</v>
      </c>
      <c r="AR2967" s="2">
        <f>COUNTIFS($B:$B,$B2967,$AG:$AG,AR$1)</f>
        <v>0</v>
      </c>
      <c r="AS2967" s="2">
        <f>COUNTIFS($B:$B,$B2967,$AG:$AG,AS$1)</f>
        <v>0</v>
      </c>
      <c r="AT2967" s="2">
        <f>COUNTIFS($B:$B,$B2967,$AG:$AG,AT$1)</f>
        <v>0</v>
      </c>
      <c r="AU2967" s="2">
        <f>COUNTIFS($B:$B,$B2967,$AG:$AG,AU$1)</f>
        <v>0</v>
      </c>
    </row>
    <row r="2968" spans="1:47" ht="15" customHeight="1" x14ac:dyDescent="0.35">
      <c r="A2968" s="7">
        <f>IF(B2967=B2968,A2967,A2967+1)</f>
        <v>1056</v>
      </c>
      <c r="B2968" s="7" t="s">
        <v>289</v>
      </c>
      <c r="C2968" s="7" t="s">
        <v>288</v>
      </c>
      <c r="D2968" s="7" t="s">
        <v>10</v>
      </c>
      <c r="E2968" s="7" t="s">
        <v>9</v>
      </c>
      <c r="F2968" s="4" t="s">
        <v>7</v>
      </c>
      <c r="G2968" s="4" t="s">
        <v>7</v>
      </c>
      <c r="H2968" s="4" t="s">
        <v>8</v>
      </c>
      <c r="I2968" s="3">
        <v>2</v>
      </c>
      <c r="J2968" s="3" t="s">
        <v>100</v>
      </c>
      <c r="K2968" s="3" t="s">
        <v>99</v>
      </c>
      <c r="L2968" s="3" t="s">
        <v>98</v>
      </c>
      <c r="M2968" s="3" t="s">
        <v>287</v>
      </c>
      <c r="N2968" s="3" t="s">
        <v>286</v>
      </c>
      <c r="P2968" s="3" t="s">
        <v>1</v>
      </c>
      <c r="Q2968" s="2" t="s">
        <v>0</v>
      </c>
      <c r="R2968" s="2"/>
      <c r="S2968" s="2">
        <f>IF(P2968="심사불필요","-",VLOOKUP(K2968,'[1]자격증 backdata'!A:G,7,0))</f>
        <v>0</v>
      </c>
      <c r="T2968" s="2" t="str">
        <f>IF(S2968="-","-",IF(COUNTIFS(B:B,B2968,S:S,"필수")&gt;0,"자격요건충족","확인필요"))</f>
        <v>자격요건충족</v>
      </c>
      <c r="U2968" s="2"/>
      <c r="W2968" s="2" t="str">
        <f>IF(Q2968="4급","심사불필요",VLOOKUP(K2968,'[1]자격증 backdata'!A:B,2,0))</f>
        <v>심사불필요</v>
      </c>
      <c r="X2968" s="3" t="str">
        <f>IF(R2968="A", MIN(20, SUMIFS(W:W, B:B, B2968, R:R, "A")),IF(R2968="B", MIN(30, SUMIFS(W:W, B:B, B2968, R:R, "B")),"비해당분야"))</f>
        <v>비해당분야</v>
      </c>
      <c r="Y2968" s="3" t="str">
        <f>IF(R2968="C",MIN(30,IF(COUNTIFS(B:B,B2968,W:W,"가1")=1,25,IF(COUNTIFS(B:B,B2968,W:W,"가1")&gt;=2,30,0))+IF(COUNTIFS(B:B,B2968,W:W,"나1")&gt;=4,30,IF(COUNTIFS(B:B,B2968,W:W,"나1")=3,26,IF(COUNTIFS(B:B,B2968,W:W,"나1")=2,22,IF(COUNTIFS(B:B,B2968,W:W,"나1")=1,18,0)))))+MIN(30,IF(COUNTIFS(B:B,B2968,W:W,"가2")=1,25,IF(COUNTIFS(B:B,B2968,W:W,"가2")&gt;=2,30,0))+IF(COUNTIFS(B:B,B2968,W:W,"나2")=3,30,IF(COUNTIFS(B:B,B2968,W:W,"나2")=2,25,IF(COUNTIFS(B:B,B2968,W:W,"나2")=1,20,0)))),"비해당분야")</f>
        <v>비해당분야</v>
      </c>
      <c r="Z2968" s="3" t="str">
        <f>IF(R2968="C",VLOOKUP(K2968,'[1]자격증 backdata'!A:F,6,0),"비해당분야")</f>
        <v>비해당분야</v>
      </c>
      <c r="AA2968" s="3" t="str">
        <f>IF(R2968="C",SUMIF(B:B,B2968,Z:Z),"비해당분야")</f>
        <v>비해당분야</v>
      </c>
      <c r="AB2968" s="3" t="str">
        <f>IF(R2968="C",SUM(Y2968,AA2968),"비해당분야")</f>
        <v>비해당분야</v>
      </c>
      <c r="AC2968" s="3" t="str">
        <f>IF(R2968="C",AB2968,X2968)</f>
        <v>비해당분야</v>
      </c>
      <c r="AD2968" s="3">
        <f>VLOOKUP(K2968,'[1]자격증 backdata'!A:D,4,0)</f>
        <v>0</v>
      </c>
      <c r="AE2968" s="3">
        <f>IF(_xlfn.MAXIFS(AD:AD,B:B,B2968)&gt;10,10,_xlfn.MAXIFS(AD:AD,B:B,B2968))</f>
        <v>0</v>
      </c>
      <c r="AG2968" s="2">
        <f>VLOOKUP(K2968,'[1]자격증 backdata'!A:C,3,0)</f>
        <v>0</v>
      </c>
      <c r="AH2968" s="2">
        <f>COUNTIFS($B:$B,$B2968,$AG:$AG,AH$1)</f>
        <v>0</v>
      </c>
      <c r="AI2968" s="2">
        <f>COUNTIFS($B:$B,$B2968,$AG:$AG,AI$1)</f>
        <v>0</v>
      </c>
      <c r="AJ2968" s="2">
        <f>COUNTIFS($B:$B,$B2968,$AG:$AG,AJ$1)</f>
        <v>0</v>
      </c>
      <c r="AK2968" s="2">
        <f>COUNTIFS($B:$B,$B2968,$AG:$AG,AK$1)</f>
        <v>0</v>
      </c>
      <c r="AL2968" s="2">
        <f>COUNTIFS($B:$B,$B2968,$AG:$AG,AL$1)</f>
        <v>0</v>
      </c>
      <c r="AM2968" s="2">
        <f>COUNTIFS($B:$B,$B2968,$AG:$AG,AM$1)</f>
        <v>0</v>
      </c>
      <c r="AN2968" s="2">
        <f>COUNTIFS($B:$B,$B2968,$AG:$AG,AN$1)</f>
        <v>0</v>
      </c>
      <c r="AO2968" s="2">
        <f>COUNTIFS($B:$B,$B2968,$AG:$AG,AO$1)</f>
        <v>0</v>
      </c>
      <c r="AP2968" s="2">
        <f>COUNTIFS($B:$B,$B2968,$AG:$AG,AP$1)</f>
        <v>0</v>
      </c>
      <c r="AQ2968" s="2">
        <f>COUNTIFS($B:$B,$B2968,$AG:$AG,AQ$1)</f>
        <v>0</v>
      </c>
      <c r="AR2968" s="2">
        <f>COUNTIFS($B:$B,$B2968,$AG:$AG,AR$1)</f>
        <v>0</v>
      </c>
      <c r="AS2968" s="2">
        <f>COUNTIFS($B:$B,$B2968,$AG:$AG,AS$1)</f>
        <v>0</v>
      </c>
      <c r="AT2968" s="2">
        <f>COUNTIFS($B:$B,$B2968,$AG:$AG,AT$1)</f>
        <v>0</v>
      </c>
      <c r="AU2968" s="2">
        <f>COUNTIFS($B:$B,$B2968,$AG:$AG,AU$1)</f>
        <v>0</v>
      </c>
    </row>
    <row r="2969" spans="1:47" ht="15" customHeight="1" x14ac:dyDescent="0.35">
      <c r="A2969" s="4">
        <f>IF(B2968=B2969,A2968,A2968+1)</f>
        <v>1057</v>
      </c>
      <c r="B2969" s="4" t="s">
        <v>281</v>
      </c>
      <c r="C2969" s="4" t="s">
        <v>280</v>
      </c>
      <c r="D2969" s="4" t="s">
        <v>10</v>
      </c>
      <c r="E2969" s="4" t="s">
        <v>9</v>
      </c>
      <c r="F2969" s="4" t="s">
        <v>8</v>
      </c>
      <c r="G2969" s="4" t="s">
        <v>7</v>
      </c>
      <c r="H2969" s="4" t="s">
        <v>7</v>
      </c>
      <c r="I2969" s="4">
        <v>1</v>
      </c>
      <c r="J2969" s="4" t="s">
        <v>6</v>
      </c>
      <c r="K2969" s="4" t="s">
        <v>5</v>
      </c>
      <c r="L2969" s="4" t="s">
        <v>4</v>
      </c>
      <c r="M2969" s="4" t="s">
        <v>285</v>
      </c>
      <c r="N2969" s="4" t="s">
        <v>284</v>
      </c>
      <c r="P2969" s="4" t="s">
        <v>1</v>
      </c>
      <c r="Q2969" s="5" t="s">
        <v>0</v>
      </c>
      <c r="R2969" s="5"/>
      <c r="S2969" s="5" t="str">
        <f>IF(P2969="심사불필요","-",VLOOKUP(K2969,'[1]자격증 backdata'!A:G,7,0))</f>
        <v>필수</v>
      </c>
      <c r="T2969" s="5" t="str">
        <f>IF(S2969="-","-",IF(COUNTIFS(B:B,B2969,S:S,"필수")&gt;0,"자격요건충족","확인필요"))</f>
        <v>자격요건충족</v>
      </c>
      <c r="U2969" s="5"/>
      <c r="W2969" s="5" t="str">
        <f>IF(Q2969="4급","심사불필요",VLOOKUP(K2969,'[1]자격증 backdata'!A:B,2,0))</f>
        <v>심사불필요</v>
      </c>
      <c r="X2969" s="4" t="str">
        <f>IF(R2969="A", MIN(20, SUMIFS(W:W, B:B, B2969, R:R, "A")),IF(R2969="B", MIN(30, SUMIFS(W:W, B:B, B2969, R:R, "B")),"비해당분야"))</f>
        <v>비해당분야</v>
      </c>
      <c r="Y2969" s="4" t="str">
        <f>IF(R2969="C",MIN(30,IF(COUNTIFS(B:B,B2969,W:W,"가1")=1,25,IF(COUNTIFS(B:B,B2969,W:W,"가1")&gt;=2,30,0))+IF(COUNTIFS(B:B,B2969,W:W,"나1")&gt;=4,30,IF(COUNTIFS(B:B,B2969,W:W,"나1")=3,26,IF(COUNTIFS(B:B,B2969,W:W,"나1")=2,22,IF(COUNTIFS(B:B,B2969,W:W,"나1")=1,18,0)))))+MIN(30,IF(COUNTIFS(B:B,B2969,W:W,"가2")=1,25,IF(COUNTIFS(B:B,B2969,W:W,"가2")&gt;=2,30,0))+IF(COUNTIFS(B:B,B2969,W:W,"나2")=3,30,IF(COUNTIFS(B:B,B2969,W:W,"나2")=2,25,IF(COUNTIFS(B:B,B2969,W:W,"나2")=1,20,0)))),"비해당분야")</f>
        <v>비해당분야</v>
      </c>
      <c r="Z2969" s="4" t="str">
        <f>IF(R2969="C",VLOOKUP(K2969,'[1]자격증 backdata'!A:F,6,0),"비해당분야")</f>
        <v>비해당분야</v>
      </c>
      <c r="AA2969" s="4" t="str">
        <f>IF(R2969="C",SUMIF(B:B,B2969,Z:Z),"비해당분야")</f>
        <v>비해당분야</v>
      </c>
      <c r="AB2969" s="4" t="str">
        <f>IF(R2969="C",SUM(Y2969,AA2969),"비해당분야")</f>
        <v>비해당분야</v>
      </c>
      <c r="AC2969" s="4" t="str">
        <f>IF(R2969="C",AB2969,X2969)</f>
        <v>비해당분야</v>
      </c>
      <c r="AD2969" s="4">
        <f>VLOOKUP(K2969,'[1]자격증 backdata'!A:D,4,0)</f>
        <v>0</v>
      </c>
      <c r="AE2969" s="4">
        <f>IF(_xlfn.MAXIFS(AD:AD,B:B,B2969)&gt;10,10,_xlfn.MAXIFS(AD:AD,B:B,B2969))</f>
        <v>0</v>
      </c>
      <c r="AG2969" s="5">
        <f>VLOOKUP(K2969,'[1]자격증 backdata'!A:C,3,0)</f>
        <v>0</v>
      </c>
      <c r="AH2969" s="5">
        <f>COUNTIFS($B:$B,$B2969,$AG:$AG,AH$1)</f>
        <v>0</v>
      </c>
      <c r="AI2969" s="5">
        <f>COUNTIFS($B:$B,$B2969,$AG:$AG,AI$1)</f>
        <v>0</v>
      </c>
      <c r="AJ2969" s="5">
        <f>COUNTIFS($B:$B,$B2969,$AG:$AG,AJ$1)</f>
        <v>0</v>
      </c>
      <c r="AK2969" s="5">
        <f>COUNTIFS($B:$B,$B2969,$AG:$AG,AK$1)</f>
        <v>0</v>
      </c>
      <c r="AL2969" s="5">
        <f>COUNTIFS($B:$B,$B2969,$AG:$AG,AL$1)</f>
        <v>0</v>
      </c>
      <c r="AM2969" s="5">
        <f>COUNTIFS($B:$B,$B2969,$AG:$AG,AM$1)</f>
        <v>0</v>
      </c>
      <c r="AN2969" s="5">
        <f>COUNTIFS($B:$B,$B2969,$AG:$AG,AN$1)</f>
        <v>0</v>
      </c>
      <c r="AO2969" s="5">
        <f>COUNTIFS($B:$B,$B2969,$AG:$AG,AO$1)</f>
        <v>0</v>
      </c>
      <c r="AP2969" s="5">
        <f>COUNTIFS($B:$B,$B2969,$AG:$AG,AP$1)</f>
        <v>0</v>
      </c>
      <c r="AQ2969" s="5">
        <f>COUNTIFS($B:$B,$B2969,$AG:$AG,AQ$1)</f>
        <v>0</v>
      </c>
      <c r="AR2969" s="5">
        <f>COUNTIFS($B:$B,$B2969,$AG:$AG,AR$1)</f>
        <v>0</v>
      </c>
      <c r="AS2969" s="5">
        <f>COUNTIFS($B:$B,$B2969,$AG:$AG,AS$1)</f>
        <v>0</v>
      </c>
      <c r="AT2969" s="5">
        <f>COUNTIFS($B:$B,$B2969,$AG:$AG,AT$1)</f>
        <v>0</v>
      </c>
      <c r="AU2969" s="5">
        <f>COUNTIFS($B:$B,$B2969,$AG:$AG,AU$1)</f>
        <v>0</v>
      </c>
    </row>
    <row r="2970" spans="1:47" ht="15" customHeight="1" x14ac:dyDescent="0.35">
      <c r="A2970" s="6">
        <f>IF(B2969=B2970,A2969,A2969+1)</f>
        <v>1057</v>
      </c>
      <c r="B2970" s="6" t="s">
        <v>281</v>
      </c>
      <c r="C2970" s="6" t="s">
        <v>280</v>
      </c>
      <c r="D2970" s="6" t="s">
        <v>10</v>
      </c>
      <c r="E2970" s="6" t="s">
        <v>9</v>
      </c>
      <c r="F2970" s="4" t="s">
        <v>7</v>
      </c>
      <c r="G2970" s="4" t="s">
        <v>7</v>
      </c>
      <c r="H2970" s="4" t="s">
        <v>8</v>
      </c>
      <c r="I2970" s="4">
        <v>2</v>
      </c>
      <c r="J2970" s="4" t="s">
        <v>57</v>
      </c>
      <c r="K2970" s="4" t="s">
        <v>56</v>
      </c>
      <c r="L2970" s="4" t="s">
        <v>55</v>
      </c>
      <c r="M2970" s="4" t="s">
        <v>283</v>
      </c>
      <c r="N2970" s="4" t="s">
        <v>282</v>
      </c>
      <c r="P2970" s="4" t="s">
        <v>1</v>
      </c>
      <c r="Q2970" s="5" t="s">
        <v>0</v>
      </c>
      <c r="R2970" s="5"/>
      <c r="S2970" s="5">
        <f>IF(P2970="심사불필요","-",VLOOKUP(K2970,'[1]자격증 backdata'!A:G,7,0))</f>
        <v>0</v>
      </c>
      <c r="T2970" s="5" t="str">
        <f>IF(S2970="-","-",IF(COUNTIFS(B:B,B2970,S:S,"필수")&gt;0,"자격요건충족","확인필요"))</f>
        <v>자격요건충족</v>
      </c>
      <c r="U2970" s="5"/>
      <c r="W2970" s="5" t="str">
        <f>IF(Q2970="4급","심사불필요",VLOOKUP(K2970,'[1]자격증 backdata'!A:B,2,0))</f>
        <v>심사불필요</v>
      </c>
      <c r="X2970" s="4" t="str">
        <f>IF(R2970="A", MIN(20, SUMIFS(W:W, B:B, B2970, R:R, "A")),IF(R2970="B", MIN(30, SUMIFS(W:W, B:B, B2970, R:R, "B")),"비해당분야"))</f>
        <v>비해당분야</v>
      </c>
      <c r="Y2970" s="4" t="str">
        <f>IF(R2970="C",MIN(30,IF(COUNTIFS(B:B,B2970,W:W,"가1")=1,25,IF(COUNTIFS(B:B,B2970,W:W,"가1")&gt;=2,30,0))+IF(COUNTIFS(B:B,B2970,W:W,"나1")&gt;=4,30,IF(COUNTIFS(B:B,B2970,W:W,"나1")=3,26,IF(COUNTIFS(B:B,B2970,W:W,"나1")=2,22,IF(COUNTIFS(B:B,B2970,W:W,"나1")=1,18,0)))))+MIN(30,IF(COUNTIFS(B:B,B2970,W:W,"가2")=1,25,IF(COUNTIFS(B:B,B2970,W:W,"가2")&gt;=2,30,0))+IF(COUNTIFS(B:B,B2970,W:W,"나2")=3,30,IF(COUNTIFS(B:B,B2970,W:W,"나2")=2,25,IF(COUNTIFS(B:B,B2970,W:W,"나2")=1,20,0)))),"비해당분야")</f>
        <v>비해당분야</v>
      </c>
      <c r="Z2970" s="4" t="str">
        <f>IF(R2970="C",VLOOKUP(K2970,'[1]자격증 backdata'!A:F,6,0),"비해당분야")</f>
        <v>비해당분야</v>
      </c>
      <c r="AA2970" s="4" t="str">
        <f>IF(R2970="C",SUMIF(B:B,B2970,Z:Z),"비해당분야")</f>
        <v>비해당분야</v>
      </c>
      <c r="AB2970" s="4" t="str">
        <f>IF(R2970="C",SUM(Y2970,AA2970),"비해당분야")</f>
        <v>비해당분야</v>
      </c>
      <c r="AC2970" s="4" t="str">
        <f>IF(R2970="C",AB2970,X2970)</f>
        <v>비해당분야</v>
      </c>
      <c r="AD2970" s="4">
        <f>VLOOKUP(K2970,'[1]자격증 backdata'!A:D,4,0)</f>
        <v>0</v>
      </c>
      <c r="AE2970" s="4">
        <f>IF(_xlfn.MAXIFS(AD:AD,B:B,B2970)&gt;10,10,_xlfn.MAXIFS(AD:AD,B:B,B2970))</f>
        <v>0</v>
      </c>
      <c r="AG2970" s="5">
        <f>VLOOKUP(K2970,'[1]자격증 backdata'!A:C,3,0)</f>
        <v>0</v>
      </c>
      <c r="AH2970" s="5">
        <f>COUNTIFS($B:$B,$B2970,$AG:$AG,AH$1)</f>
        <v>0</v>
      </c>
      <c r="AI2970" s="5">
        <f>COUNTIFS($B:$B,$B2970,$AG:$AG,AI$1)</f>
        <v>0</v>
      </c>
      <c r="AJ2970" s="5">
        <f>COUNTIFS($B:$B,$B2970,$AG:$AG,AJ$1)</f>
        <v>0</v>
      </c>
      <c r="AK2970" s="5">
        <f>COUNTIFS($B:$B,$B2970,$AG:$AG,AK$1)</f>
        <v>0</v>
      </c>
      <c r="AL2970" s="5">
        <f>COUNTIFS($B:$B,$B2970,$AG:$AG,AL$1)</f>
        <v>0</v>
      </c>
      <c r="AM2970" s="5">
        <f>COUNTIFS($B:$B,$B2970,$AG:$AG,AM$1)</f>
        <v>0</v>
      </c>
      <c r="AN2970" s="5">
        <f>COUNTIFS($B:$B,$B2970,$AG:$AG,AN$1)</f>
        <v>0</v>
      </c>
      <c r="AO2970" s="5">
        <f>COUNTIFS($B:$B,$B2970,$AG:$AG,AO$1)</f>
        <v>0</v>
      </c>
      <c r="AP2970" s="5">
        <f>COUNTIFS($B:$B,$B2970,$AG:$AG,AP$1)</f>
        <v>0</v>
      </c>
      <c r="AQ2970" s="5">
        <f>COUNTIFS($B:$B,$B2970,$AG:$AG,AQ$1)</f>
        <v>0</v>
      </c>
      <c r="AR2970" s="5">
        <f>COUNTIFS($B:$B,$B2970,$AG:$AG,AR$1)</f>
        <v>0</v>
      </c>
      <c r="AS2970" s="5">
        <f>COUNTIFS($B:$B,$B2970,$AG:$AG,AS$1)</f>
        <v>0</v>
      </c>
      <c r="AT2970" s="5">
        <f>COUNTIFS($B:$B,$B2970,$AG:$AG,AT$1)</f>
        <v>0</v>
      </c>
      <c r="AU2970" s="5">
        <f>COUNTIFS($B:$B,$B2970,$AG:$AG,AU$1)</f>
        <v>0</v>
      </c>
    </row>
    <row r="2971" spans="1:47" ht="15" customHeight="1" x14ac:dyDescent="0.35">
      <c r="A2971" s="6">
        <f>IF(B2970=B2971,A2970,A2970+1)</f>
        <v>1057</v>
      </c>
      <c r="B2971" s="6" t="s">
        <v>281</v>
      </c>
      <c r="C2971" s="6" t="s">
        <v>280</v>
      </c>
      <c r="D2971" s="6" t="s">
        <v>10</v>
      </c>
      <c r="E2971" s="6" t="s">
        <v>9</v>
      </c>
      <c r="F2971" s="4" t="s">
        <v>7</v>
      </c>
      <c r="G2971" s="4" t="s">
        <v>7</v>
      </c>
      <c r="H2971" s="4" t="s">
        <v>8</v>
      </c>
      <c r="I2971" s="4">
        <v>3</v>
      </c>
      <c r="J2971" s="4" t="s">
        <v>215</v>
      </c>
      <c r="K2971" s="4" t="s">
        <v>214</v>
      </c>
      <c r="L2971" s="4" t="s">
        <v>55</v>
      </c>
      <c r="M2971" s="4" t="s">
        <v>279</v>
      </c>
      <c r="N2971" s="4" t="s">
        <v>278</v>
      </c>
      <c r="P2971" s="4" t="s">
        <v>1</v>
      </c>
      <c r="Q2971" s="5" t="s">
        <v>0</v>
      </c>
      <c r="R2971" s="5"/>
      <c r="S2971" s="5">
        <f>IF(P2971="심사불필요","-",VLOOKUP(K2971,'[1]자격증 backdata'!A:G,7,0))</f>
        <v>0</v>
      </c>
      <c r="T2971" s="5" t="str">
        <f>IF(S2971="-","-",IF(COUNTIFS(B:B,B2971,S:S,"필수")&gt;0,"자격요건충족","확인필요"))</f>
        <v>자격요건충족</v>
      </c>
      <c r="U2971" s="5"/>
      <c r="W2971" s="5" t="str">
        <f>IF(Q2971="4급","심사불필요",VLOOKUP(K2971,'[1]자격증 backdata'!A:B,2,0))</f>
        <v>심사불필요</v>
      </c>
      <c r="X2971" s="4" t="str">
        <f>IF(R2971="A", MIN(20, SUMIFS(W:W, B:B, B2971, R:R, "A")),IF(R2971="B", MIN(30, SUMIFS(W:W, B:B, B2971, R:R, "B")),"비해당분야"))</f>
        <v>비해당분야</v>
      </c>
      <c r="Y2971" s="4" t="str">
        <f>IF(R2971="C",MIN(30,IF(COUNTIFS(B:B,B2971,W:W,"가1")=1,25,IF(COUNTIFS(B:B,B2971,W:W,"가1")&gt;=2,30,0))+IF(COUNTIFS(B:B,B2971,W:W,"나1")&gt;=4,30,IF(COUNTIFS(B:B,B2971,W:W,"나1")=3,26,IF(COUNTIFS(B:B,B2971,W:W,"나1")=2,22,IF(COUNTIFS(B:B,B2971,W:W,"나1")=1,18,0)))))+MIN(30,IF(COUNTIFS(B:B,B2971,W:W,"가2")=1,25,IF(COUNTIFS(B:B,B2971,W:W,"가2")&gt;=2,30,0))+IF(COUNTIFS(B:B,B2971,W:W,"나2")=3,30,IF(COUNTIFS(B:B,B2971,W:W,"나2")=2,25,IF(COUNTIFS(B:B,B2971,W:W,"나2")=1,20,0)))),"비해당분야")</f>
        <v>비해당분야</v>
      </c>
      <c r="Z2971" s="4" t="str">
        <f>IF(R2971="C",VLOOKUP(K2971,'[1]자격증 backdata'!A:F,6,0),"비해당분야")</f>
        <v>비해당분야</v>
      </c>
      <c r="AA2971" s="4" t="str">
        <f>IF(R2971="C",SUMIF(B:B,B2971,Z:Z),"비해당분야")</f>
        <v>비해당분야</v>
      </c>
      <c r="AB2971" s="4" t="str">
        <f>IF(R2971="C",SUM(Y2971,AA2971),"비해당분야")</f>
        <v>비해당분야</v>
      </c>
      <c r="AC2971" s="4" t="str">
        <f>IF(R2971="C",AB2971,X2971)</f>
        <v>비해당분야</v>
      </c>
      <c r="AD2971" s="4">
        <f>VLOOKUP(K2971,'[1]자격증 backdata'!A:D,4,0)</f>
        <v>0</v>
      </c>
      <c r="AE2971" s="4">
        <f>IF(_xlfn.MAXIFS(AD:AD,B:B,B2971)&gt;10,10,_xlfn.MAXIFS(AD:AD,B:B,B2971))</f>
        <v>0</v>
      </c>
      <c r="AG2971" s="5">
        <f>VLOOKUP(K2971,'[1]자격증 backdata'!A:C,3,0)</f>
        <v>0</v>
      </c>
      <c r="AH2971" s="5">
        <f>COUNTIFS($B:$B,$B2971,$AG:$AG,AH$1)</f>
        <v>0</v>
      </c>
      <c r="AI2971" s="5">
        <f>COUNTIFS($B:$B,$B2971,$AG:$AG,AI$1)</f>
        <v>0</v>
      </c>
      <c r="AJ2971" s="5">
        <f>COUNTIFS($B:$B,$B2971,$AG:$AG,AJ$1)</f>
        <v>0</v>
      </c>
      <c r="AK2971" s="5">
        <f>COUNTIFS($B:$B,$B2971,$AG:$AG,AK$1)</f>
        <v>0</v>
      </c>
      <c r="AL2971" s="5">
        <f>COUNTIFS($B:$B,$B2971,$AG:$AG,AL$1)</f>
        <v>0</v>
      </c>
      <c r="AM2971" s="5">
        <f>COUNTIFS($B:$B,$B2971,$AG:$AG,AM$1)</f>
        <v>0</v>
      </c>
      <c r="AN2971" s="5">
        <f>COUNTIFS($B:$B,$B2971,$AG:$AG,AN$1)</f>
        <v>0</v>
      </c>
      <c r="AO2971" s="5">
        <f>COUNTIFS($B:$B,$B2971,$AG:$AG,AO$1)</f>
        <v>0</v>
      </c>
      <c r="AP2971" s="5">
        <f>COUNTIFS($B:$B,$B2971,$AG:$AG,AP$1)</f>
        <v>0</v>
      </c>
      <c r="AQ2971" s="5">
        <f>COUNTIFS($B:$B,$B2971,$AG:$AG,AQ$1)</f>
        <v>0</v>
      </c>
      <c r="AR2971" s="5">
        <f>COUNTIFS($B:$B,$B2971,$AG:$AG,AR$1)</f>
        <v>0</v>
      </c>
      <c r="AS2971" s="5">
        <f>COUNTIFS($B:$B,$B2971,$AG:$AG,AS$1)</f>
        <v>0</v>
      </c>
      <c r="AT2971" s="5">
        <f>COUNTIFS($B:$B,$B2971,$AG:$AG,AT$1)</f>
        <v>0</v>
      </c>
      <c r="AU2971" s="5">
        <f>COUNTIFS($B:$B,$B2971,$AG:$AG,AU$1)</f>
        <v>0</v>
      </c>
    </row>
    <row r="2972" spans="1:47" ht="15" customHeight="1" x14ac:dyDescent="0.35">
      <c r="A2972" s="3">
        <f>IF(B2971=B2972,A2971,A2971+1)</f>
        <v>1058</v>
      </c>
      <c r="B2972" s="3" t="s">
        <v>275</v>
      </c>
      <c r="C2972" s="3" t="s">
        <v>274</v>
      </c>
      <c r="D2972" s="3" t="s">
        <v>10</v>
      </c>
      <c r="E2972" s="3" t="s">
        <v>9</v>
      </c>
      <c r="F2972" s="4" t="s">
        <v>8</v>
      </c>
      <c r="G2972" s="4" t="s">
        <v>7</v>
      </c>
      <c r="H2972" s="4" t="s">
        <v>7</v>
      </c>
      <c r="I2972" s="3">
        <v>1</v>
      </c>
      <c r="J2972" s="3" t="s">
        <v>6</v>
      </c>
      <c r="K2972" s="3" t="s">
        <v>5</v>
      </c>
      <c r="L2972" s="3" t="s">
        <v>4</v>
      </c>
      <c r="M2972" s="3" t="s">
        <v>277</v>
      </c>
      <c r="N2972" s="3" t="s">
        <v>276</v>
      </c>
      <c r="P2972" s="3" t="s">
        <v>1</v>
      </c>
      <c r="Q2972" s="2" t="s">
        <v>0</v>
      </c>
      <c r="R2972" s="2"/>
      <c r="S2972" s="2" t="str">
        <f>IF(P2972="심사불필요","-",VLOOKUP(K2972,'[1]자격증 backdata'!A:G,7,0))</f>
        <v>필수</v>
      </c>
      <c r="T2972" s="2" t="str">
        <f>IF(S2972="-","-",IF(COUNTIFS(B:B,B2972,S:S,"필수")&gt;0,"자격요건충족","확인필요"))</f>
        <v>자격요건충족</v>
      </c>
      <c r="U2972" s="2"/>
      <c r="W2972" s="2" t="str">
        <f>IF(Q2972="4급","심사불필요",VLOOKUP(K2972,'[1]자격증 backdata'!A:B,2,0))</f>
        <v>심사불필요</v>
      </c>
      <c r="X2972" s="3" t="str">
        <f>IF(R2972="A", MIN(20, SUMIFS(W:W, B:B, B2972, R:R, "A")),IF(R2972="B", MIN(30, SUMIFS(W:W, B:B, B2972, R:R, "B")),"비해당분야"))</f>
        <v>비해당분야</v>
      </c>
      <c r="Y2972" s="3" t="str">
        <f>IF(R2972="C",MIN(30,IF(COUNTIFS(B:B,B2972,W:W,"가1")=1,25,IF(COUNTIFS(B:B,B2972,W:W,"가1")&gt;=2,30,0))+IF(COUNTIFS(B:B,B2972,W:W,"나1")&gt;=4,30,IF(COUNTIFS(B:B,B2972,W:W,"나1")=3,26,IF(COUNTIFS(B:B,B2972,W:W,"나1")=2,22,IF(COUNTIFS(B:B,B2972,W:W,"나1")=1,18,0)))))+MIN(30,IF(COUNTIFS(B:B,B2972,W:W,"가2")=1,25,IF(COUNTIFS(B:B,B2972,W:W,"가2")&gt;=2,30,0))+IF(COUNTIFS(B:B,B2972,W:W,"나2")=3,30,IF(COUNTIFS(B:B,B2972,W:W,"나2")=2,25,IF(COUNTIFS(B:B,B2972,W:W,"나2")=1,20,0)))),"비해당분야")</f>
        <v>비해당분야</v>
      </c>
      <c r="Z2972" s="3" t="str">
        <f>IF(R2972="C",VLOOKUP(K2972,'[1]자격증 backdata'!A:F,6,0),"비해당분야")</f>
        <v>비해당분야</v>
      </c>
      <c r="AA2972" s="3" t="str">
        <f>IF(R2972="C",SUMIF(B:B,B2972,Z:Z),"비해당분야")</f>
        <v>비해당분야</v>
      </c>
      <c r="AB2972" s="3" t="str">
        <f>IF(R2972="C",SUM(Y2972,AA2972),"비해당분야")</f>
        <v>비해당분야</v>
      </c>
      <c r="AC2972" s="3" t="str">
        <f>IF(R2972="C",AB2972,X2972)</f>
        <v>비해당분야</v>
      </c>
      <c r="AD2972" s="3">
        <f>VLOOKUP(K2972,'[1]자격증 backdata'!A:D,4,0)</f>
        <v>0</v>
      </c>
      <c r="AE2972" s="3">
        <f>IF(_xlfn.MAXIFS(AD:AD,B:B,B2972)&gt;10,10,_xlfn.MAXIFS(AD:AD,B:B,B2972))</f>
        <v>0</v>
      </c>
      <c r="AG2972" s="2">
        <f>VLOOKUP(K2972,'[1]자격증 backdata'!A:C,3,0)</f>
        <v>0</v>
      </c>
      <c r="AH2972" s="2">
        <f>COUNTIFS($B:$B,$B2972,$AG:$AG,AH$1)</f>
        <v>0</v>
      </c>
      <c r="AI2972" s="2">
        <f>COUNTIFS($B:$B,$B2972,$AG:$AG,AI$1)</f>
        <v>0</v>
      </c>
      <c r="AJ2972" s="2">
        <f>COUNTIFS($B:$B,$B2972,$AG:$AG,AJ$1)</f>
        <v>0</v>
      </c>
      <c r="AK2972" s="2">
        <f>COUNTIFS($B:$B,$B2972,$AG:$AG,AK$1)</f>
        <v>0</v>
      </c>
      <c r="AL2972" s="2">
        <f>COUNTIFS($B:$B,$B2972,$AG:$AG,AL$1)</f>
        <v>0</v>
      </c>
      <c r="AM2972" s="2">
        <f>COUNTIFS($B:$B,$B2972,$AG:$AG,AM$1)</f>
        <v>0</v>
      </c>
      <c r="AN2972" s="2">
        <f>COUNTIFS($B:$B,$B2972,$AG:$AG,AN$1)</f>
        <v>0</v>
      </c>
      <c r="AO2972" s="2">
        <f>COUNTIFS($B:$B,$B2972,$AG:$AG,AO$1)</f>
        <v>0</v>
      </c>
      <c r="AP2972" s="2">
        <f>COUNTIFS($B:$B,$B2972,$AG:$AG,AP$1)</f>
        <v>0</v>
      </c>
      <c r="AQ2972" s="2">
        <f>COUNTIFS($B:$B,$B2972,$AG:$AG,AQ$1)</f>
        <v>0</v>
      </c>
      <c r="AR2972" s="2">
        <f>COUNTIFS($B:$B,$B2972,$AG:$AG,AR$1)</f>
        <v>0</v>
      </c>
      <c r="AS2972" s="2">
        <f>COUNTIFS($B:$B,$B2972,$AG:$AG,AS$1)</f>
        <v>0</v>
      </c>
      <c r="AT2972" s="2">
        <f>COUNTIFS($B:$B,$B2972,$AG:$AG,AT$1)</f>
        <v>0</v>
      </c>
      <c r="AU2972" s="2">
        <f>COUNTIFS($B:$B,$B2972,$AG:$AG,AU$1)</f>
        <v>0</v>
      </c>
    </row>
    <row r="2973" spans="1:47" ht="15" customHeight="1" x14ac:dyDescent="0.35">
      <c r="A2973" s="7">
        <f>IF(B2972=B2973,A2972,A2972+1)</f>
        <v>1058</v>
      </c>
      <c r="B2973" s="7" t="s">
        <v>275</v>
      </c>
      <c r="C2973" s="7" t="s">
        <v>274</v>
      </c>
      <c r="D2973" s="7" t="s">
        <v>10</v>
      </c>
      <c r="E2973" s="7" t="s">
        <v>9</v>
      </c>
      <c r="F2973" s="4" t="s">
        <v>7</v>
      </c>
      <c r="G2973" s="4" t="s">
        <v>7</v>
      </c>
      <c r="H2973" s="4" t="s">
        <v>8</v>
      </c>
      <c r="I2973" s="3">
        <v>2</v>
      </c>
      <c r="J2973" s="3" t="s">
        <v>215</v>
      </c>
      <c r="K2973" s="3" t="s">
        <v>214</v>
      </c>
      <c r="L2973" s="3" t="s">
        <v>55</v>
      </c>
      <c r="M2973" s="3" t="s">
        <v>273</v>
      </c>
      <c r="N2973" s="3" t="s">
        <v>272</v>
      </c>
      <c r="P2973" s="3" t="s">
        <v>1</v>
      </c>
      <c r="Q2973" s="2" t="s">
        <v>0</v>
      </c>
      <c r="R2973" s="2"/>
      <c r="S2973" s="2">
        <f>IF(P2973="심사불필요","-",VLOOKUP(K2973,'[1]자격증 backdata'!A:G,7,0))</f>
        <v>0</v>
      </c>
      <c r="T2973" s="2" t="str">
        <f>IF(S2973="-","-",IF(COUNTIFS(B:B,B2973,S:S,"필수")&gt;0,"자격요건충족","확인필요"))</f>
        <v>자격요건충족</v>
      </c>
      <c r="U2973" s="2"/>
      <c r="W2973" s="2" t="str">
        <f>IF(Q2973="4급","심사불필요",VLOOKUP(K2973,'[1]자격증 backdata'!A:B,2,0))</f>
        <v>심사불필요</v>
      </c>
      <c r="X2973" s="3" t="str">
        <f>IF(R2973="A", MIN(20, SUMIFS(W:W, B:B, B2973, R:R, "A")),IF(R2973="B", MIN(30, SUMIFS(W:W, B:B, B2973, R:R, "B")),"비해당분야"))</f>
        <v>비해당분야</v>
      </c>
      <c r="Y2973" s="3" t="str">
        <f>IF(R2973="C",MIN(30,IF(COUNTIFS(B:B,B2973,W:W,"가1")=1,25,IF(COUNTIFS(B:B,B2973,W:W,"가1")&gt;=2,30,0))+IF(COUNTIFS(B:B,B2973,W:W,"나1")&gt;=4,30,IF(COUNTIFS(B:B,B2973,W:W,"나1")=3,26,IF(COUNTIFS(B:B,B2973,W:W,"나1")=2,22,IF(COUNTIFS(B:B,B2973,W:W,"나1")=1,18,0)))))+MIN(30,IF(COUNTIFS(B:B,B2973,W:W,"가2")=1,25,IF(COUNTIFS(B:B,B2973,W:W,"가2")&gt;=2,30,0))+IF(COUNTIFS(B:B,B2973,W:W,"나2")=3,30,IF(COUNTIFS(B:B,B2973,W:W,"나2")=2,25,IF(COUNTIFS(B:B,B2973,W:W,"나2")=1,20,0)))),"비해당분야")</f>
        <v>비해당분야</v>
      </c>
      <c r="Z2973" s="3" t="str">
        <f>IF(R2973="C",VLOOKUP(K2973,'[1]자격증 backdata'!A:F,6,0),"비해당분야")</f>
        <v>비해당분야</v>
      </c>
      <c r="AA2973" s="3" t="str">
        <f>IF(R2973="C",SUMIF(B:B,B2973,Z:Z),"비해당분야")</f>
        <v>비해당분야</v>
      </c>
      <c r="AB2973" s="3" t="str">
        <f>IF(R2973="C",SUM(Y2973,AA2973),"비해당분야")</f>
        <v>비해당분야</v>
      </c>
      <c r="AC2973" s="3" t="str">
        <f>IF(R2973="C",AB2973,X2973)</f>
        <v>비해당분야</v>
      </c>
      <c r="AD2973" s="3">
        <f>VLOOKUP(K2973,'[1]자격증 backdata'!A:D,4,0)</f>
        <v>0</v>
      </c>
      <c r="AE2973" s="3">
        <f>IF(_xlfn.MAXIFS(AD:AD,B:B,B2973)&gt;10,10,_xlfn.MAXIFS(AD:AD,B:B,B2973))</f>
        <v>0</v>
      </c>
      <c r="AG2973" s="2">
        <f>VLOOKUP(K2973,'[1]자격증 backdata'!A:C,3,0)</f>
        <v>0</v>
      </c>
      <c r="AH2973" s="2">
        <f>COUNTIFS($B:$B,$B2973,$AG:$AG,AH$1)</f>
        <v>0</v>
      </c>
      <c r="AI2973" s="2">
        <f>COUNTIFS($B:$B,$B2973,$AG:$AG,AI$1)</f>
        <v>0</v>
      </c>
      <c r="AJ2973" s="2">
        <f>COUNTIFS($B:$B,$B2973,$AG:$AG,AJ$1)</f>
        <v>0</v>
      </c>
      <c r="AK2973" s="2">
        <f>COUNTIFS($B:$B,$B2973,$AG:$AG,AK$1)</f>
        <v>0</v>
      </c>
      <c r="AL2973" s="2">
        <f>COUNTIFS($B:$B,$B2973,$AG:$AG,AL$1)</f>
        <v>0</v>
      </c>
      <c r="AM2973" s="2">
        <f>COUNTIFS($B:$B,$B2973,$AG:$AG,AM$1)</f>
        <v>0</v>
      </c>
      <c r="AN2973" s="2">
        <f>COUNTIFS($B:$B,$B2973,$AG:$AG,AN$1)</f>
        <v>0</v>
      </c>
      <c r="AO2973" s="2">
        <f>COUNTIFS($B:$B,$B2973,$AG:$AG,AO$1)</f>
        <v>0</v>
      </c>
      <c r="AP2973" s="2">
        <f>COUNTIFS($B:$B,$B2973,$AG:$AG,AP$1)</f>
        <v>0</v>
      </c>
      <c r="AQ2973" s="2">
        <f>COUNTIFS($B:$B,$B2973,$AG:$AG,AQ$1)</f>
        <v>0</v>
      </c>
      <c r="AR2973" s="2">
        <f>COUNTIFS($B:$B,$B2973,$AG:$AG,AR$1)</f>
        <v>0</v>
      </c>
      <c r="AS2973" s="2">
        <f>COUNTIFS($B:$B,$B2973,$AG:$AG,AS$1)</f>
        <v>0</v>
      </c>
      <c r="AT2973" s="2">
        <f>COUNTIFS($B:$B,$B2973,$AG:$AG,AT$1)</f>
        <v>0</v>
      </c>
      <c r="AU2973" s="2">
        <f>COUNTIFS($B:$B,$B2973,$AG:$AG,AU$1)</f>
        <v>0</v>
      </c>
    </row>
    <row r="2974" spans="1:47" ht="15" customHeight="1" x14ac:dyDescent="0.35">
      <c r="A2974" s="4">
        <f>IF(B2973=B2974,A2973,A2973+1)</f>
        <v>1059</v>
      </c>
      <c r="B2974" s="4" t="s">
        <v>271</v>
      </c>
      <c r="C2974" s="4" t="s">
        <v>270</v>
      </c>
      <c r="D2974" s="4" t="s">
        <v>10</v>
      </c>
      <c r="E2974" s="4" t="s">
        <v>9</v>
      </c>
      <c r="F2974" s="4" t="s">
        <v>8</v>
      </c>
      <c r="G2974" s="4" t="s">
        <v>7</v>
      </c>
      <c r="H2974" s="4" t="s">
        <v>7</v>
      </c>
      <c r="I2974" s="4">
        <v>1</v>
      </c>
      <c r="J2974" s="4" t="s">
        <v>6</v>
      </c>
      <c r="K2974" s="4" t="s">
        <v>5</v>
      </c>
      <c r="L2974" s="4" t="s">
        <v>4</v>
      </c>
      <c r="M2974" s="4" t="s">
        <v>269</v>
      </c>
      <c r="N2974" s="4" t="s">
        <v>268</v>
      </c>
      <c r="P2974" s="4" t="s">
        <v>1</v>
      </c>
      <c r="Q2974" s="5" t="s">
        <v>0</v>
      </c>
      <c r="R2974" s="5"/>
      <c r="S2974" s="5" t="str">
        <f>IF(P2974="심사불필요","-",VLOOKUP(K2974,'[1]자격증 backdata'!A:G,7,0))</f>
        <v>필수</v>
      </c>
      <c r="T2974" s="5" t="str">
        <f>IF(S2974="-","-",IF(COUNTIFS(B:B,B2974,S:S,"필수")&gt;0,"자격요건충족","확인필요"))</f>
        <v>자격요건충족</v>
      </c>
      <c r="U2974" s="5"/>
      <c r="W2974" s="5" t="str">
        <f>IF(Q2974="4급","심사불필요",VLOOKUP(K2974,'[1]자격증 backdata'!A:B,2,0))</f>
        <v>심사불필요</v>
      </c>
      <c r="X2974" s="4" t="str">
        <f>IF(R2974="A", MIN(20, SUMIFS(W:W, B:B, B2974, R:R, "A")),IF(R2974="B", MIN(30, SUMIFS(W:W, B:B, B2974, R:R, "B")),"비해당분야"))</f>
        <v>비해당분야</v>
      </c>
      <c r="Y2974" s="4" t="str">
        <f>IF(R2974="C",MIN(30,IF(COUNTIFS(B:B,B2974,W:W,"가1")=1,25,IF(COUNTIFS(B:B,B2974,W:W,"가1")&gt;=2,30,0))+IF(COUNTIFS(B:B,B2974,W:W,"나1")&gt;=4,30,IF(COUNTIFS(B:B,B2974,W:W,"나1")=3,26,IF(COUNTIFS(B:B,B2974,W:W,"나1")=2,22,IF(COUNTIFS(B:B,B2974,W:W,"나1")=1,18,0)))))+MIN(30,IF(COUNTIFS(B:B,B2974,W:W,"가2")=1,25,IF(COUNTIFS(B:B,B2974,W:W,"가2")&gt;=2,30,0))+IF(COUNTIFS(B:B,B2974,W:W,"나2")=3,30,IF(COUNTIFS(B:B,B2974,W:W,"나2")=2,25,IF(COUNTIFS(B:B,B2974,W:W,"나2")=1,20,0)))),"비해당분야")</f>
        <v>비해당분야</v>
      </c>
      <c r="Z2974" s="4" t="str">
        <f>IF(R2974="C",VLOOKUP(K2974,'[1]자격증 backdata'!A:F,6,0),"비해당분야")</f>
        <v>비해당분야</v>
      </c>
      <c r="AA2974" s="4" t="str">
        <f>IF(R2974="C",SUMIF(B:B,B2974,Z:Z),"비해당분야")</f>
        <v>비해당분야</v>
      </c>
      <c r="AB2974" s="4" t="str">
        <f>IF(R2974="C",SUM(Y2974,AA2974),"비해당분야")</f>
        <v>비해당분야</v>
      </c>
      <c r="AC2974" s="4" t="str">
        <f>IF(R2974="C",AB2974,X2974)</f>
        <v>비해당분야</v>
      </c>
      <c r="AD2974" s="4">
        <f>VLOOKUP(K2974,'[1]자격증 backdata'!A:D,4,0)</f>
        <v>0</v>
      </c>
      <c r="AE2974" s="4">
        <f>IF(_xlfn.MAXIFS(AD:AD,B:B,B2974)&gt;10,10,_xlfn.MAXIFS(AD:AD,B:B,B2974))</f>
        <v>0</v>
      </c>
      <c r="AG2974" s="5">
        <f>VLOOKUP(K2974,'[1]자격증 backdata'!A:C,3,0)</f>
        <v>0</v>
      </c>
      <c r="AH2974" s="5">
        <f>COUNTIFS($B:$B,$B2974,$AG:$AG,AH$1)</f>
        <v>0</v>
      </c>
      <c r="AI2974" s="5">
        <f>COUNTIFS($B:$B,$B2974,$AG:$AG,AI$1)</f>
        <v>0</v>
      </c>
      <c r="AJ2974" s="5">
        <f>COUNTIFS($B:$B,$B2974,$AG:$AG,AJ$1)</f>
        <v>0</v>
      </c>
      <c r="AK2974" s="5">
        <f>COUNTIFS($B:$B,$B2974,$AG:$AG,AK$1)</f>
        <v>0</v>
      </c>
      <c r="AL2974" s="5">
        <f>COUNTIFS($B:$B,$B2974,$AG:$AG,AL$1)</f>
        <v>0</v>
      </c>
      <c r="AM2974" s="5">
        <f>COUNTIFS($B:$B,$B2974,$AG:$AG,AM$1)</f>
        <v>0</v>
      </c>
      <c r="AN2974" s="5">
        <f>COUNTIFS($B:$B,$B2974,$AG:$AG,AN$1)</f>
        <v>0</v>
      </c>
      <c r="AO2974" s="5">
        <f>COUNTIFS($B:$B,$B2974,$AG:$AG,AO$1)</f>
        <v>0</v>
      </c>
      <c r="AP2974" s="5">
        <f>COUNTIFS($B:$B,$B2974,$AG:$AG,AP$1)</f>
        <v>0</v>
      </c>
      <c r="AQ2974" s="5">
        <f>COUNTIFS($B:$B,$B2974,$AG:$AG,AQ$1)</f>
        <v>0</v>
      </c>
      <c r="AR2974" s="5">
        <f>COUNTIFS($B:$B,$B2974,$AG:$AG,AR$1)</f>
        <v>0</v>
      </c>
      <c r="AS2974" s="5">
        <f>COUNTIFS($B:$B,$B2974,$AG:$AG,AS$1)</f>
        <v>0</v>
      </c>
      <c r="AT2974" s="5">
        <f>COUNTIFS($B:$B,$B2974,$AG:$AG,AT$1)</f>
        <v>0</v>
      </c>
      <c r="AU2974" s="5">
        <f>COUNTIFS($B:$B,$B2974,$AG:$AG,AU$1)</f>
        <v>0</v>
      </c>
    </row>
    <row r="2975" spans="1:47" ht="15" customHeight="1" x14ac:dyDescent="0.35">
      <c r="A2975" s="3">
        <f>IF(B2974=B2975,A2974,A2974+1)</f>
        <v>1060</v>
      </c>
      <c r="B2975" s="3" t="s">
        <v>267</v>
      </c>
      <c r="C2975" s="3" t="s">
        <v>266</v>
      </c>
      <c r="D2975" s="3" t="s">
        <v>10</v>
      </c>
      <c r="E2975" s="3" t="s">
        <v>9</v>
      </c>
      <c r="F2975" s="4" t="s">
        <v>8</v>
      </c>
      <c r="G2975" s="4" t="s">
        <v>7</v>
      </c>
      <c r="H2975" s="4" t="s">
        <v>7</v>
      </c>
      <c r="I2975" s="3">
        <v>1</v>
      </c>
      <c r="J2975" s="3" t="s">
        <v>6</v>
      </c>
      <c r="K2975" s="3" t="s">
        <v>5</v>
      </c>
      <c r="L2975" s="3" t="s">
        <v>4</v>
      </c>
      <c r="M2975" s="3" t="s">
        <v>265</v>
      </c>
      <c r="N2975" s="3" t="s">
        <v>60</v>
      </c>
      <c r="P2975" s="3" t="s">
        <v>1</v>
      </c>
      <c r="Q2975" s="2" t="s">
        <v>0</v>
      </c>
      <c r="R2975" s="2"/>
      <c r="S2975" s="2" t="str">
        <f>IF(P2975="심사불필요","-",VLOOKUP(K2975,'[1]자격증 backdata'!A:G,7,0))</f>
        <v>필수</v>
      </c>
      <c r="T2975" s="2" t="str">
        <f>IF(S2975="-","-",IF(COUNTIFS(B:B,B2975,S:S,"필수")&gt;0,"자격요건충족","확인필요"))</f>
        <v>자격요건충족</v>
      </c>
      <c r="U2975" s="2"/>
      <c r="W2975" s="2" t="str">
        <f>IF(Q2975="4급","심사불필요",VLOOKUP(K2975,'[1]자격증 backdata'!A:B,2,0))</f>
        <v>심사불필요</v>
      </c>
      <c r="X2975" s="3" t="str">
        <f>IF(R2975="A", MIN(20, SUMIFS(W:W, B:B, B2975, R:R, "A")),IF(R2975="B", MIN(30, SUMIFS(W:W, B:B, B2975, R:R, "B")),"비해당분야"))</f>
        <v>비해당분야</v>
      </c>
      <c r="Y2975" s="3" t="str">
        <f>IF(R2975="C",MIN(30,IF(COUNTIFS(B:B,B2975,W:W,"가1")=1,25,IF(COUNTIFS(B:B,B2975,W:W,"가1")&gt;=2,30,0))+IF(COUNTIFS(B:B,B2975,W:W,"나1")&gt;=4,30,IF(COUNTIFS(B:B,B2975,W:W,"나1")=3,26,IF(COUNTIFS(B:B,B2975,W:W,"나1")=2,22,IF(COUNTIFS(B:B,B2975,W:W,"나1")=1,18,0)))))+MIN(30,IF(COUNTIFS(B:B,B2975,W:W,"가2")=1,25,IF(COUNTIFS(B:B,B2975,W:W,"가2")&gt;=2,30,0))+IF(COUNTIFS(B:B,B2975,W:W,"나2")=3,30,IF(COUNTIFS(B:B,B2975,W:W,"나2")=2,25,IF(COUNTIFS(B:B,B2975,W:W,"나2")=1,20,0)))),"비해당분야")</f>
        <v>비해당분야</v>
      </c>
      <c r="Z2975" s="3" t="str">
        <f>IF(R2975="C",VLOOKUP(K2975,'[1]자격증 backdata'!A:F,6,0),"비해당분야")</f>
        <v>비해당분야</v>
      </c>
      <c r="AA2975" s="3" t="str">
        <f>IF(R2975="C",SUMIF(B:B,B2975,Z:Z),"비해당분야")</f>
        <v>비해당분야</v>
      </c>
      <c r="AB2975" s="3" t="str">
        <f>IF(R2975="C",SUM(Y2975,AA2975),"비해당분야")</f>
        <v>비해당분야</v>
      </c>
      <c r="AC2975" s="3" t="str">
        <f>IF(R2975="C",AB2975,X2975)</f>
        <v>비해당분야</v>
      </c>
      <c r="AD2975" s="3">
        <f>VLOOKUP(K2975,'[1]자격증 backdata'!A:D,4,0)</f>
        <v>0</v>
      </c>
      <c r="AE2975" s="3">
        <f>IF(_xlfn.MAXIFS(AD:AD,B:B,B2975)&gt;10,10,_xlfn.MAXIFS(AD:AD,B:B,B2975))</f>
        <v>0</v>
      </c>
      <c r="AG2975" s="2">
        <f>VLOOKUP(K2975,'[1]자격증 backdata'!A:C,3,0)</f>
        <v>0</v>
      </c>
      <c r="AH2975" s="2">
        <f>COUNTIFS($B:$B,$B2975,$AG:$AG,AH$1)</f>
        <v>0</v>
      </c>
      <c r="AI2975" s="2">
        <f>COUNTIFS($B:$B,$B2975,$AG:$AG,AI$1)</f>
        <v>0</v>
      </c>
      <c r="AJ2975" s="2">
        <f>COUNTIFS($B:$B,$B2975,$AG:$AG,AJ$1)</f>
        <v>0</v>
      </c>
      <c r="AK2975" s="2">
        <f>COUNTIFS($B:$B,$B2975,$AG:$AG,AK$1)</f>
        <v>0</v>
      </c>
      <c r="AL2975" s="2">
        <f>COUNTIFS($B:$B,$B2975,$AG:$AG,AL$1)</f>
        <v>0</v>
      </c>
      <c r="AM2975" s="2">
        <f>COUNTIFS($B:$B,$B2975,$AG:$AG,AM$1)</f>
        <v>0</v>
      </c>
      <c r="AN2975" s="2">
        <f>COUNTIFS($B:$B,$B2975,$AG:$AG,AN$1)</f>
        <v>0</v>
      </c>
      <c r="AO2975" s="2">
        <f>COUNTIFS($B:$B,$B2975,$AG:$AG,AO$1)</f>
        <v>0</v>
      </c>
      <c r="AP2975" s="2">
        <f>COUNTIFS($B:$B,$B2975,$AG:$AG,AP$1)</f>
        <v>0</v>
      </c>
      <c r="AQ2975" s="2">
        <f>COUNTIFS($B:$B,$B2975,$AG:$AG,AQ$1)</f>
        <v>0</v>
      </c>
      <c r="AR2975" s="2">
        <f>COUNTIFS($B:$B,$B2975,$AG:$AG,AR$1)</f>
        <v>0</v>
      </c>
      <c r="AS2975" s="2">
        <f>COUNTIFS($B:$B,$B2975,$AG:$AG,AS$1)</f>
        <v>0</v>
      </c>
      <c r="AT2975" s="2">
        <f>COUNTIFS($B:$B,$B2975,$AG:$AG,AT$1)</f>
        <v>0</v>
      </c>
      <c r="AU2975" s="2">
        <f>COUNTIFS($B:$B,$B2975,$AG:$AG,AU$1)</f>
        <v>0</v>
      </c>
    </row>
    <row r="2976" spans="1:47" ht="15" customHeight="1" x14ac:dyDescent="0.35">
      <c r="A2976" s="4">
        <f>IF(B2975=B2976,A2975,A2975+1)</f>
        <v>1061</v>
      </c>
      <c r="B2976" s="4" t="s">
        <v>258</v>
      </c>
      <c r="C2976" s="4" t="s">
        <v>257</v>
      </c>
      <c r="D2976" s="4" t="s">
        <v>10</v>
      </c>
      <c r="E2976" s="4" t="s">
        <v>9</v>
      </c>
      <c r="F2976" s="4" t="s">
        <v>8</v>
      </c>
      <c r="G2976" s="4" t="s">
        <v>7</v>
      </c>
      <c r="H2976" s="4" t="s">
        <v>7</v>
      </c>
      <c r="I2976" s="4">
        <v>1</v>
      </c>
      <c r="J2976" s="4" t="s">
        <v>6</v>
      </c>
      <c r="K2976" s="4" t="s">
        <v>5</v>
      </c>
      <c r="L2976" s="4" t="s">
        <v>4</v>
      </c>
      <c r="M2976" s="4" t="s">
        <v>264</v>
      </c>
      <c r="N2976" s="4" t="s">
        <v>169</v>
      </c>
      <c r="P2976" s="4" t="s">
        <v>1</v>
      </c>
      <c r="Q2976" s="5" t="s">
        <v>0</v>
      </c>
      <c r="R2976" s="5"/>
      <c r="S2976" s="5" t="str">
        <f>IF(P2976="심사불필요","-",VLOOKUP(K2976,'[1]자격증 backdata'!A:G,7,0))</f>
        <v>필수</v>
      </c>
      <c r="T2976" s="5" t="str">
        <f>IF(S2976="-","-",IF(COUNTIFS(B:B,B2976,S:S,"필수")&gt;0,"자격요건충족","확인필요"))</f>
        <v>자격요건충족</v>
      </c>
      <c r="U2976" s="5"/>
      <c r="W2976" s="5" t="str">
        <f>IF(Q2976="4급","심사불필요",VLOOKUP(K2976,'[1]자격증 backdata'!A:B,2,0))</f>
        <v>심사불필요</v>
      </c>
      <c r="X2976" s="4" t="str">
        <f>IF(R2976="A", MIN(20, SUMIFS(W:W, B:B, B2976, R:R, "A")),IF(R2976="B", MIN(30, SUMIFS(W:W, B:B, B2976, R:R, "B")),"비해당분야"))</f>
        <v>비해당분야</v>
      </c>
      <c r="Y2976" s="4" t="str">
        <f>IF(R2976="C",MIN(30,IF(COUNTIFS(B:B,B2976,W:W,"가1")=1,25,IF(COUNTIFS(B:B,B2976,W:W,"가1")&gt;=2,30,0))+IF(COUNTIFS(B:B,B2976,W:W,"나1")&gt;=4,30,IF(COUNTIFS(B:B,B2976,W:W,"나1")=3,26,IF(COUNTIFS(B:B,B2976,W:W,"나1")=2,22,IF(COUNTIFS(B:B,B2976,W:W,"나1")=1,18,0)))))+MIN(30,IF(COUNTIFS(B:B,B2976,W:W,"가2")=1,25,IF(COUNTIFS(B:B,B2976,W:W,"가2")&gt;=2,30,0))+IF(COUNTIFS(B:B,B2976,W:W,"나2")=3,30,IF(COUNTIFS(B:B,B2976,W:W,"나2")=2,25,IF(COUNTIFS(B:B,B2976,W:W,"나2")=1,20,0)))),"비해당분야")</f>
        <v>비해당분야</v>
      </c>
      <c r="Z2976" s="4" t="str">
        <f>IF(R2976="C",VLOOKUP(K2976,'[1]자격증 backdata'!A:F,6,0),"비해당분야")</f>
        <v>비해당분야</v>
      </c>
      <c r="AA2976" s="4" t="str">
        <f>IF(R2976="C",SUMIF(B:B,B2976,Z:Z),"비해당분야")</f>
        <v>비해당분야</v>
      </c>
      <c r="AB2976" s="4" t="str">
        <f>IF(R2976="C",SUM(Y2976,AA2976),"비해당분야")</f>
        <v>비해당분야</v>
      </c>
      <c r="AC2976" s="4" t="str">
        <f>IF(R2976="C",AB2976,X2976)</f>
        <v>비해당분야</v>
      </c>
      <c r="AD2976" s="4">
        <f>VLOOKUP(K2976,'[1]자격증 backdata'!A:D,4,0)</f>
        <v>0</v>
      </c>
      <c r="AE2976" s="4">
        <f>IF(_xlfn.MAXIFS(AD:AD,B:B,B2976)&gt;10,10,_xlfn.MAXIFS(AD:AD,B:B,B2976))</f>
        <v>0</v>
      </c>
      <c r="AG2976" s="5">
        <f>VLOOKUP(K2976,'[1]자격증 backdata'!A:C,3,0)</f>
        <v>0</v>
      </c>
      <c r="AH2976" s="5">
        <f>COUNTIFS($B:$B,$B2976,$AG:$AG,AH$1)</f>
        <v>0</v>
      </c>
      <c r="AI2976" s="5">
        <f>COUNTIFS($B:$B,$B2976,$AG:$AG,AI$1)</f>
        <v>0</v>
      </c>
      <c r="AJ2976" s="5">
        <f>COUNTIFS($B:$B,$B2976,$AG:$AG,AJ$1)</f>
        <v>0</v>
      </c>
      <c r="AK2976" s="5">
        <f>COUNTIFS($B:$B,$B2976,$AG:$AG,AK$1)</f>
        <v>0</v>
      </c>
      <c r="AL2976" s="5">
        <f>COUNTIFS($B:$B,$B2976,$AG:$AG,AL$1)</f>
        <v>0</v>
      </c>
      <c r="AM2976" s="5">
        <f>COUNTIFS($B:$B,$B2976,$AG:$AG,AM$1)</f>
        <v>0</v>
      </c>
      <c r="AN2976" s="5">
        <f>COUNTIFS($B:$B,$B2976,$AG:$AG,AN$1)</f>
        <v>0</v>
      </c>
      <c r="AO2976" s="5">
        <f>COUNTIFS($B:$B,$B2976,$AG:$AG,AO$1)</f>
        <v>0</v>
      </c>
      <c r="AP2976" s="5">
        <f>COUNTIFS($B:$B,$B2976,$AG:$AG,AP$1)</f>
        <v>0</v>
      </c>
      <c r="AQ2976" s="5">
        <f>COUNTIFS($B:$B,$B2976,$AG:$AG,AQ$1)</f>
        <v>0</v>
      </c>
      <c r="AR2976" s="5">
        <f>COUNTIFS($B:$B,$B2976,$AG:$AG,AR$1)</f>
        <v>0</v>
      </c>
      <c r="AS2976" s="5">
        <f>COUNTIFS($B:$B,$B2976,$AG:$AG,AS$1)</f>
        <v>0</v>
      </c>
      <c r="AT2976" s="5">
        <f>COUNTIFS($B:$B,$B2976,$AG:$AG,AT$1)</f>
        <v>0</v>
      </c>
      <c r="AU2976" s="5">
        <f>COUNTIFS($B:$B,$B2976,$AG:$AG,AU$1)</f>
        <v>0</v>
      </c>
    </row>
    <row r="2977" spans="1:47" ht="15" customHeight="1" x14ac:dyDescent="0.35">
      <c r="A2977" s="6">
        <f>IF(B2976=B2977,A2976,A2976+1)</f>
        <v>1061</v>
      </c>
      <c r="B2977" s="6" t="s">
        <v>258</v>
      </c>
      <c r="C2977" s="6" t="s">
        <v>257</v>
      </c>
      <c r="D2977" s="6" t="s">
        <v>10</v>
      </c>
      <c r="E2977" s="6" t="s">
        <v>9</v>
      </c>
      <c r="F2977" s="4" t="s">
        <v>7</v>
      </c>
      <c r="G2977" s="4" t="s">
        <v>7</v>
      </c>
      <c r="H2977" s="4" t="s">
        <v>8</v>
      </c>
      <c r="I2977" s="4">
        <v>2</v>
      </c>
      <c r="J2977" s="4" t="s">
        <v>241</v>
      </c>
      <c r="K2977" s="4" t="s">
        <v>240</v>
      </c>
      <c r="L2977" s="4" t="s">
        <v>4</v>
      </c>
      <c r="M2977" s="4" t="s">
        <v>263</v>
      </c>
      <c r="N2977" s="4" t="s">
        <v>191</v>
      </c>
      <c r="P2977" s="4" t="s">
        <v>1</v>
      </c>
      <c r="Q2977" s="5" t="s">
        <v>0</v>
      </c>
      <c r="R2977" s="5"/>
      <c r="S2977" s="5">
        <f>IF(P2977="심사불필요","-",VLOOKUP(K2977,'[1]자격증 backdata'!A:G,7,0))</f>
        <v>0</v>
      </c>
      <c r="T2977" s="5" t="str">
        <f>IF(S2977="-","-",IF(COUNTIFS(B:B,B2977,S:S,"필수")&gt;0,"자격요건충족","확인필요"))</f>
        <v>자격요건충족</v>
      </c>
      <c r="U2977" s="5"/>
      <c r="W2977" s="5" t="str">
        <f>IF(Q2977="4급","심사불필요",VLOOKUP(K2977,'[1]자격증 backdata'!A:B,2,0))</f>
        <v>심사불필요</v>
      </c>
      <c r="X2977" s="4" t="str">
        <f>IF(R2977="A", MIN(20, SUMIFS(W:W, B:B, B2977, R:R, "A")),IF(R2977="B", MIN(30, SUMIFS(W:W, B:B, B2977, R:R, "B")),"비해당분야"))</f>
        <v>비해당분야</v>
      </c>
      <c r="Y2977" s="4" t="str">
        <f>IF(R2977="C",MIN(30,IF(COUNTIFS(B:B,B2977,W:W,"가1")=1,25,IF(COUNTIFS(B:B,B2977,W:W,"가1")&gt;=2,30,0))+IF(COUNTIFS(B:B,B2977,W:W,"나1")&gt;=4,30,IF(COUNTIFS(B:B,B2977,W:W,"나1")=3,26,IF(COUNTIFS(B:B,B2977,W:W,"나1")=2,22,IF(COUNTIFS(B:B,B2977,W:W,"나1")=1,18,0)))))+MIN(30,IF(COUNTIFS(B:B,B2977,W:W,"가2")=1,25,IF(COUNTIFS(B:B,B2977,W:W,"가2")&gt;=2,30,0))+IF(COUNTIFS(B:B,B2977,W:W,"나2")=3,30,IF(COUNTIFS(B:B,B2977,W:W,"나2")=2,25,IF(COUNTIFS(B:B,B2977,W:W,"나2")=1,20,0)))),"비해당분야")</f>
        <v>비해당분야</v>
      </c>
      <c r="Z2977" s="4" t="str">
        <f>IF(R2977="C",VLOOKUP(K2977,'[1]자격증 backdata'!A:F,6,0),"비해당분야")</f>
        <v>비해당분야</v>
      </c>
      <c r="AA2977" s="4" t="str">
        <f>IF(R2977="C",SUMIF(B:B,B2977,Z:Z),"비해당분야")</f>
        <v>비해당분야</v>
      </c>
      <c r="AB2977" s="4" t="str">
        <f>IF(R2977="C",SUM(Y2977,AA2977),"비해당분야")</f>
        <v>비해당분야</v>
      </c>
      <c r="AC2977" s="4" t="str">
        <f>IF(R2977="C",AB2977,X2977)</f>
        <v>비해당분야</v>
      </c>
      <c r="AD2977" s="4">
        <f>VLOOKUP(K2977,'[1]자격증 backdata'!A:D,4,0)</f>
        <v>0</v>
      </c>
      <c r="AE2977" s="4">
        <f>IF(_xlfn.MAXIFS(AD:AD,B:B,B2977)&gt;10,10,_xlfn.MAXIFS(AD:AD,B:B,B2977))</f>
        <v>0</v>
      </c>
      <c r="AG2977" s="5">
        <f>VLOOKUP(K2977,'[1]자격증 backdata'!A:C,3,0)</f>
        <v>0</v>
      </c>
      <c r="AH2977" s="5">
        <f>COUNTIFS($B:$B,$B2977,$AG:$AG,AH$1)</f>
        <v>0</v>
      </c>
      <c r="AI2977" s="5">
        <f>COUNTIFS($B:$B,$B2977,$AG:$AG,AI$1)</f>
        <v>0</v>
      </c>
      <c r="AJ2977" s="5">
        <f>COUNTIFS($B:$B,$B2977,$AG:$AG,AJ$1)</f>
        <v>0</v>
      </c>
      <c r="AK2977" s="5">
        <f>COUNTIFS($B:$B,$B2977,$AG:$AG,AK$1)</f>
        <v>0</v>
      </c>
      <c r="AL2977" s="5">
        <f>COUNTIFS($B:$B,$B2977,$AG:$AG,AL$1)</f>
        <v>0</v>
      </c>
      <c r="AM2977" s="5">
        <f>COUNTIFS($B:$B,$B2977,$AG:$AG,AM$1)</f>
        <v>0</v>
      </c>
      <c r="AN2977" s="5">
        <f>COUNTIFS($B:$B,$B2977,$AG:$AG,AN$1)</f>
        <v>0</v>
      </c>
      <c r="AO2977" s="5">
        <f>COUNTIFS($B:$B,$B2977,$AG:$AG,AO$1)</f>
        <v>0</v>
      </c>
      <c r="AP2977" s="5">
        <f>COUNTIFS($B:$B,$B2977,$AG:$AG,AP$1)</f>
        <v>0</v>
      </c>
      <c r="AQ2977" s="5">
        <f>COUNTIFS($B:$B,$B2977,$AG:$AG,AQ$1)</f>
        <v>0</v>
      </c>
      <c r="AR2977" s="5">
        <f>COUNTIFS($B:$B,$B2977,$AG:$AG,AR$1)</f>
        <v>0</v>
      </c>
      <c r="AS2977" s="5">
        <f>COUNTIFS($B:$B,$B2977,$AG:$AG,AS$1)</f>
        <v>0</v>
      </c>
      <c r="AT2977" s="5">
        <f>COUNTIFS($B:$B,$B2977,$AG:$AG,AT$1)</f>
        <v>0</v>
      </c>
      <c r="AU2977" s="5">
        <f>COUNTIFS($B:$B,$B2977,$AG:$AG,AU$1)</f>
        <v>0</v>
      </c>
    </row>
    <row r="2978" spans="1:47" ht="15" customHeight="1" x14ac:dyDescent="0.35">
      <c r="A2978" s="6">
        <f>IF(B2977=B2978,A2977,A2977+1)</f>
        <v>1061</v>
      </c>
      <c r="B2978" s="6" t="s">
        <v>258</v>
      </c>
      <c r="C2978" s="6" t="s">
        <v>257</v>
      </c>
      <c r="D2978" s="6" t="s">
        <v>10</v>
      </c>
      <c r="E2978" s="6" t="s">
        <v>9</v>
      </c>
      <c r="F2978" s="4" t="s">
        <v>7</v>
      </c>
      <c r="G2978" s="4" t="s">
        <v>7</v>
      </c>
      <c r="H2978" s="4" t="s">
        <v>8</v>
      </c>
      <c r="I2978" s="4">
        <v>3</v>
      </c>
      <c r="J2978" s="4" t="s">
        <v>106</v>
      </c>
      <c r="K2978" s="4" t="s">
        <v>105</v>
      </c>
      <c r="L2978" s="4" t="s">
        <v>55</v>
      </c>
      <c r="M2978" s="4" t="s">
        <v>262</v>
      </c>
      <c r="N2978" s="4" t="s">
        <v>261</v>
      </c>
      <c r="P2978" s="4" t="s">
        <v>1</v>
      </c>
      <c r="Q2978" s="5" t="s">
        <v>0</v>
      </c>
      <c r="R2978" s="5"/>
      <c r="S2978" s="5">
        <f>IF(P2978="심사불필요","-",VLOOKUP(K2978,'[1]자격증 backdata'!A:G,7,0))</f>
        <v>0</v>
      </c>
      <c r="T2978" s="5" t="str">
        <f>IF(S2978="-","-",IF(COUNTIFS(B:B,B2978,S:S,"필수")&gt;0,"자격요건충족","확인필요"))</f>
        <v>자격요건충족</v>
      </c>
      <c r="U2978" s="5"/>
      <c r="W2978" s="5" t="str">
        <f>IF(Q2978="4급","심사불필요",VLOOKUP(K2978,'[1]자격증 backdata'!A:B,2,0))</f>
        <v>심사불필요</v>
      </c>
      <c r="X2978" s="4" t="str">
        <f>IF(R2978="A", MIN(20, SUMIFS(W:W, B:B, B2978, R:R, "A")),IF(R2978="B", MIN(30, SUMIFS(W:W, B:B, B2978, R:R, "B")),"비해당분야"))</f>
        <v>비해당분야</v>
      </c>
      <c r="Y2978" s="4" t="str">
        <f>IF(R2978="C",MIN(30,IF(COUNTIFS(B:B,B2978,W:W,"가1")=1,25,IF(COUNTIFS(B:B,B2978,W:W,"가1")&gt;=2,30,0))+IF(COUNTIFS(B:B,B2978,W:W,"나1")&gt;=4,30,IF(COUNTIFS(B:B,B2978,W:W,"나1")=3,26,IF(COUNTIFS(B:B,B2978,W:W,"나1")=2,22,IF(COUNTIFS(B:B,B2978,W:W,"나1")=1,18,0)))))+MIN(30,IF(COUNTIFS(B:B,B2978,W:W,"가2")=1,25,IF(COUNTIFS(B:B,B2978,W:W,"가2")&gt;=2,30,0))+IF(COUNTIFS(B:B,B2978,W:W,"나2")=3,30,IF(COUNTIFS(B:B,B2978,W:W,"나2")=2,25,IF(COUNTIFS(B:B,B2978,W:W,"나2")=1,20,0)))),"비해당분야")</f>
        <v>비해당분야</v>
      </c>
      <c r="Z2978" s="4" t="str">
        <f>IF(R2978="C",VLOOKUP(K2978,'[1]자격증 backdata'!A:F,6,0),"비해당분야")</f>
        <v>비해당분야</v>
      </c>
      <c r="AA2978" s="4" t="str">
        <f>IF(R2978="C",SUMIF(B:B,B2978,Z:Z),"비해당분야")</f>
        <v>비해당분야</v>
      </c>
      <c r="AB2978" s="4" t="str">
        <f>IF(R2978="C",SUM(Y2978,AA2978),"비해당분야")</f>
        <v>비해당분야</v>
      </c>
      <c r="AC2978" s="4" t="str">
        <f>IF(R2978="C",AB2978,X2978)</f>
        <v>비해당분야</v>
      </c>
      <c r="AD2978" s="4">
        <f>VLOOKUP(K2978,'[1]자격증 backdata'!A:D,4,0)</f>
        <v>0</v>
      </c>
      <c r="AE2978" s="4">
        <f>IF(_xlfn.MAXIFS(AD:AD,B:B,B2978)&gt;10,10,_xlfn.MAXIFS(AD:AD,B:B,B2978))</f>
        <v>0</v>
      </c>
      <c r="AG2978" s="5">
        <f>VLOOKUP(K2978,'[1]자격증 backdata'!A:C,3,0)</f>
        <v>0</v>
      </c>
      <c r="AH2978" s="5">
        <f>COUNTIFS($B:$B,$B2978,$AG:$AG,AH$1)</f>
        <v>0</v>
      </c>
      <c r="AI2978" s="5">
        <f>COUNTIFS($B:$B,$B2978,$AG:$AG,AI$1)</f>
        <v>0</v>
      </c>
      <c r="AJ2978" s="5">
        <f>COUNTIFS($B:$B,$B2978,$AG:$AG,AJ$1)</f>
        <v>0</v>
      </c>
      <c r="AK2978" s="5">
        <f>COUNTIFS($B:$B,$B2978,$AG:$AG,AK$1)</f>
        <v>0</v>
      </c>
      <c r="AL2978" s="5">
        <f>COUNTIFS($B:$B,$B2978,$AG:$AG,AL$1)</f>
        <v>0</v>
      </c>
      <c r="AM2978" s="5">
        <f>COUNTIFS($B:$B,$B2978,$AG:$AG,AM$1)</f>
        <v>0</v>
      </c>
      <c r="AN2978" s="5">
        <f>COUNTIFS($B:$B,$B2978,$AG:$AG,AN$1)</f>
        <v>0</v>
      </c>
      <c r="AO2978" s="5">
        <f>COUNTIFS($B:$B,$B2978,$AG:$AG,AO$1)</f>
        <v>0</v>
      </c>
      <c r="AP2978" s="5">
        <f>COUNTIFS($B:$B,$B2978,$AG:$AG,AP$1)</f>
        <v>0</v>
      </c>
      <c r="AQ2978" s="5">
        <f>COUNTIFS($B:$B,$B2978,$AG:$AG,AQ$1)</f>
        <v>0</v>
      </c>
      <c r="AR2978" s="5">
        <f>COUNTIFS($B:$B,$B2978,$AG:$AG,AR$1)</f>
        <v>0</v>
      </c>
      <c r="AS2978" s="5">
        <f>COUNTIFS($B:$B,$B2978,$AG:$AG,AS$1)</f>
        <v>0</v>
      </c>
      <c r="AT2978" s="5">
        <f>COUNTIFS($B:$B,$B2978,$AG:$AG,AT$1)</f>
        <v>0</v>
      </c>
      <c r="AU2978" s="5">
        <f>COUNTIFS($B:$B,$B2978,$AG:$AG,AU$1)</f>
        <v>0</v>
      </c>
    </row>
    <row r="2979" spans="1:47" ht="15" customHeight="1" x14ac:dyDescent="0.35">
      <c r="A2979" s="6">
        <f>IF(B2978=B2979,A2978,A2978+1)</f>
        <v>1061</v>
      </c>
      <c r="B2979" s="6" t="s">
        <v>258</v>
      </c>
      <c r="C2979" s="6" t="s">
        <v>257</v>
      </c>
      <c r="D2979" s="6" t="s">
        <v>10</v>
      </c>
      <c r="E2979" s="6" t="s">
        <v>9</v>
      </c>
      <c r="F2979" s="4" t="s">
        <v>7</v>
      </c>
      <c r="G2979" s="4" t="s">
        <v>7</v>
      </c>
      <c r="H2979" s="4" t="s">
        <v>8</v>
      </c>
      <c r="I2979" s="4">
        <v>4</v>
      </c>
      <c r="J2979" s="4" t="s">
        <v>215</v>
      </c>
      <c r="K2979" s="4" t="s">
        <v>214</v>
      </c>
      <c r="L2979" s="4" t="s">
        <v>55</v>
      </c>
      <c r="M2979" s="4" t="s">
        <v>260</v>
      </c>
      <c r="N2979" s="4" t="s">
        <v>259</v>
      </c>
      <c r="P2979" s="4" t="s">
        <v>1</v>
      </c>
      <c r="Q2979" s="5" t="s">
        <v>0</v>
      </c>
      <c r="R2979" s="5"/>
      <c r="S2979" s="5">
        <f>IF(P2979="심사불필요","-",VLOOKUP(K2979,'[1]자격증 backdata'!A:G,7,0))</f>
        <v>0</v>
      </c>
      <c r="T2979" s="5" t="str">
        <f>IF(S2979="-","-",IF(COUNTIFS(B:B,B2979,S:S,"필수")&gt;0,"자격요건충족","확인필요"))</f>
        <v>자격요건충족</v>
      </c>
      <c r="U2979" s="5"/>
      <c r="W2979" s="5" t="str">
        <f>IF(Q2979="4급","심사불필요",VLOOKUP(K2979,'[1]자격증 backdata'!A:B,2,0))</f>
        <v>심사불필요</v>
      </c>
      <c r="X2979" s="4" t="str">
        <f>IF(R2979="A", MIN(20, SUMIFS(W:W, B:B, B2979, R:R, "A")),IF(R2979="B", MIN(30, SUMIFS(W:W, B:B, B2979, R:R, "B")),"비해당분야"))</f>
        <v>비해당분야</v>
      </c>
      <c r="Y2979" s="4" t="str">
        <f>IF(R2979="C",MIN(30,IF(COUNTIFS(B:B,B2979,W:W,"가1")=1,25,IF(COUNTIFS(B:B,B2979,W:W,"가1")&gt;=2,30,0))+IF(COUNTIFS(B:B,B2979,W:W,"나1")&gt;=4,30,IF(COUNTIFS(B:B,B2979,W:W,"나1")=3,26,IF(COUNTIFS(B:B,B2979,W:W,"나1")=2,22,IF(COUNTIFS(B:B,B2979,W:W,"나1")=1,18,0)))))+MIN(30,IF(COUNTIFS(B:B,B2979,W:W,"가2")=1,25,IF(COUNTIFS(B:B,B2979,W:W,"가2")&gt;=2,30,0))+IF(COUNTIFS(B:B,B2979,W:W,"나2")=3,30,IF(COUNTIFS(B:B,B2979,W:W,"나2")=2,25,IF(COUNTIFS(B:B,B2979,W:W,"나2")=1,20,0)))),"비해당분야")</f>
        <v>비해당분야</v>
      </c>
      <c r="Z2979" s="4" t="str">
        <f>IF(R2979="C",VLOOKUP(K2979,'[1]자격증 backdata'!A:F,6,0),"비해당분야")</f>
        <v>비해당분야</v>
      </c>
      <c r="AA2979" s="4" t="str">
        <f>IF(R2979="C",SUMIF(B:B,B2979,Z:Z),"비해당분야")</f>
        <v>비해당분야</v>
      </c>
      <c r="AB2979" s="4" t="str">
        <f>IF(R2979="C",SUM(Y2979,AA2979),"비해당분야")</f>
        <v>비해당분야</v>
      </c>
      <c r="AC2979" s="4" t="str">
        <f>IF(R2979="C",AB2979,X2979)</f>
        <v>비해당분야</v>
      </c>
      <c r="AD2979" s="4">
        <f>VLOOKUP(K2979,'[1]자격증 backdata'!A:D,4,0)</f>
        <v>0</v>
      </c>
      <c r="AE2979" s="4">
        <f>IF(_xlfn.MAXIFS(AD:AD,B:B,B2979)&gt;10,10,_xlfn.MAXIFS(AD:AD,B:B,B2979))</f>
        <v>0</v>
      </c>
      <c r="AG2979" s="5">
        <f>VLOOKUP(K2979,'[1]자격증 backdata'!A:C,3,0)</f>
        <v>0</v>
      </c>
      <c r="AH2979" s="5">
        <f>COUNTIFS($B:$B,$B2979,$AG:$AG,AH$1)</f>
        <v>0</v>
      </c>
      <c r="AI2979" s="5">
        <f>COUNTIFS($B:$B,$B2979,$AG:$AG,AI$1)</f>
        <v>0</v>
      </c>
      <c r="AJ2979" s="5">
        <f>COUNTIFS($B:$B,$B2979,$AG:$AG,AJ$1)</f>
        <v>0</v>
      </c>
      <c r="AK2979" s="5">
        <f>COUNTIFS($B:$B,$B2979,$AG:$AG,AK$1)</f>
        <v>0</v>
      </c>
      <c r="AL2979" s="5">
        <f>COUNTIFS($B:$B,$B2979,$AG:$AG,AL$1)</f>
        <v>0</v>
      </c>
      <c r="AM2979" s="5">
        <f>COUNTIFS($B:$B,$B2979,$AG:$AG,AM$1)</f>
        <v>0</v>
      </c>
      <c r="AN2979" s="5">
        <f>COUNTIFS($B:$B,$B2979,$AG:$AG,AN$1)</f>
        <v>0</v>
      </c>
      <c r="AO2979" s="5">
        <f>COUNTIFS($B:$B,$B2979,$AG:$AG,AO$1)</f>
        <v>0</v>
      </c>
      <c r="AP2979" s="5">
        <f>COUNTIFS($B:$B,$B2979,$AG:$AG,AP$1)</f>
        <v>0</v>
      </c>
      <c r="AQ2979" s="5">
        <f>COUNTIFS($B:$B,$B2979,$AG:$AG,AQ$1)</f>
        <v>0</v>
      </c>
      <c r="AR2979" s="5">
        <f>COUNTIFS($B:$B,$B2979,$AG:$AG,AR$1)</f>
        <v>0</v>
      </c>
      <c r="AS2979" s="5">
        <f>COUNTIFS($B:$B,$B2979,$AG:$AG,AS$1)</f>
        <v>0</v>
      </c>
      <c r="AT2979" s="5">
        <f>COUNTIFS($B:$B,$B2979,$AG:$AG,AT$1)</f>
        <v>0</v>
      </c>
      <c r="AU2979" s="5">
        <f>COUNTIFS($B:$B,$B2979,$AG:$AG,AU$1)</f>
        <v>0</v>
      </c>
    </row>
    <row r="2980" spans="1:47" ht="15" customHeight="1" x14ac:dyDescent="0.35">
      <c r="A2980" s="6">
        <f>IF(B2979=B2980,A2979,A2979+1)</f>
        <v>1061</v>
      </c>
      <c r="B2980" s="6" t="s">
        <v>258</v>
      </c>
      <c r="C2980" s="6" t="s">
        <v>257</v>
      </c>
      <c r="D2980" s="6" t="s">
        <v>10</v>
      </c>
      <c r="E2980" s="6" t="s">
        <v>9</v>
      </c>
      <c r="F2980" s="4" t="s">
        <v>7</v>
      </c>
      <c r="G2980" s="4" t="s">
        <v>7</v>
      </c>
      <c r="H2980" s="4" t="s">
        <v>8</v>
      </c>
      <c r="I2980" s="4">
        <v>5</v>
      </c>
      <c r="J2980" s="4" t="s">
        <v>256</v>
      </c>
      <c r="K2980" s="4" t="s">
        <v>255</v>
      </c>
      <c r="L2980" s="4" t="s">
        <v>254</v>
      </c>
      <c r="M2980" s="4" t="s">
        <v>253</v>
      </c>
      <c r="N2980" s="4" t="s">
        <v>252</v>
      </c>
      <c r="P2980" s="4" t="s">
        <v>1</v>
      </c>
      <c r="Q2980" s="5" t="s">
        <v>0</v>
      </c>
      <c r="R2980" s="5"/>
      <c r="S2980" s="5">
        <f>IF(P2980="심사불필요","-",VLOOKUP(K2980,'[1]자격증 backdata'!A:G,7,0))</f>
        <v>0</v>
      </c>
      <c r="T2980" s="5" t="str">
        <f>IF(S2980="-","-",IF(COUNTIFS(B:B,B2980,S:S,"필수")&gt;0,"자격요건충족","확인필요"))</f>
        <v>자격요건충족</v>
      </c>
      <c r="U2980" s="5"/>
      <c r="W2980" s="5" t="str">
        <f>IF(Q2980="4급","심사불필요",VLOOKUP(K2980,'[1]자격증 backdata'!A:B,2,0))</f>
        <v>심사불필요</v>
      </c>
      <c r="X2980" s="4" t="str">
        <f>IF(R2980="A", MIN(20, SUMIFS(W:W, B:B, B2980, R:R, "A")),IF(R2980="B", MIN(30, SUMIFS(W:W, B:B, B2980, R:R, "B")),"비해당분야"))</f>
        <v>비해당분야</v>
      </c>
      <c r="Y2980" s="4" t="str">
        <f>IF(R2980="C",MIN(30,IF(COUNTIFS(B:B,B2980,W:W,"가1")=1,25,IF(COUNTIFS(B:B,B2980,W:W,"가1")&gt;=2,30,0))+IF(COUNTIFS(B:B,B2980,W:W,"나1")&gt;=4,30,IF(COUNTIFS(B:B,B2980,W:W,"나1")=3,26,IF(COUNTIFS(B:B,B2980,W:W,"나1")=2,22,IF(COUNTIFS(B:B,B2980,W:W,"나1")=1,18,0)))))+MIN(30,IF(COUNTIFS(B:B,B2980,W:W,"가2")=1,25,IF(COUNTIFS(B:B,B2980,W:W,"가2")&gt;=2,30,0))+IF(COUNTIFS(B:B,B2980,W:W,"나2")=3,30,IF(COUNTIFS(B:B,B2980,W:W,"나2")=2,25,IF(COUNTIFS(B:B,B2980,W:W,"나2")=1,20,0)))),"비해당분야")</f>
        <v>비해당분야</v>
      </c>
      <c r="Z2980" s="4" t="str">
        <f>IF(R2980="C",VLOOKUP(K2980,'[1]자격증 backdata'!A:F,6,0),"비해당분야")</f>
        <v>비해당분야</v>
      </c>
      <c r="AA2980" s="4" t="str">
        <f>IF(R2980="C",SUMIF(B:B,B2980,Z:Z),"비해당분야")</f>
        <v>비해당분야</v>
      </c>
      <c r="AB2980" s="4" t="str">
        <f>IF(R2980="C",SUM(Y2980,AA2980),"비해당분야")</f>
        <v>비해당분야</v>
      </c>
      <c r="AC2980" s="4" t="str">
        <f>IF(R2980="C",AB2980,X2980)</f>
        <v>비해당분야</v>
      </c>
      <c r="AD2980" s="4">
        <f>VLOOKUP(K2980,'[1]자격증 backdata'!A:D,4,0)</f>
        <v>0</v>
      </c>
      <c r="AE2980" s="4">
        <f>IF(_xlfn.MAXIFS(AD:AD,B:B,B2980)&gt;10,10,_xlfn.MAXIFS(AD:AD,B:B,B2980))</f>
        <v>0</v>
      </c>
      <c r="AG2980" s="5">
        <f>VLOOKUP(K2980,'[1]자격증 backdata'!A:C,3,0)</f>
        <v>0</v>
      </c>
      <c r="AH2980" s="5">
        <f>COUNTIFS($B:$B,$B2980,$AG:$AG,AH$1)</f>
        <v>0</v>
      </c>
      <c r="AI2980" s="5">
        <f>COUNTIFS($B:$B,$B2980,$AG:$AG,AI$1)</f>
        <v>0</v>
      </c>
      <c r="AJ2980" s="5">
        <f>COUNTIFS($B:$B,$B2980,$AG:$AG,AJ$1)</f>
        <v>0</v>
      </c>
      <c r="AK2980" s="5">
        <f>COUNTIFS($B:$B,$B2980,$AG:$AG,AK$1)</f>
        <v>0</v>
      </c>
      <c r="AL2980" s="5">
        <f>COUNTIFS($B:$B,$B2980,$AG:$AG,AL$1)</f>
        <v>0</v>
      </c>
      <c r="AM2980" s="5">
        <f>COUNTIFS($B:$B,$B2980,$AG:$AG,AM$1)</f>
        <v>0</v>
      </c>
      <c r="AN2980" s="5">
        <f>COUNTIFS($B:$B,$B2980,$AG:$AG,AN$1)</f>
        <v>0</v>
      </c>
      <c r="AO2980" s="5">
        <f>COUNTIFS($B:$B,$B2980,$AG:$AG,AO$1)</f>
        <v>0</v>
      </c>
      <c r="AP2980" s="5">
        <f>COUNTIFS($B:$B,$B2980,$AG:$AG,AP$1)</f>
        <v>0</v>
      </c>
      <c r="AQ2980" s="5">
        <f>COUNTIFS($B:$B,$B2980,$AG:$AG,AQ$1)</f>
        <v>0</v>
      </c>
      <c r="AR2980" s="5">
        <f>COUNTIFS($B:$B,$B2980,$AG:$AG,AR$1)</f>
        <v>0</v>
      </c>
      <c r="AS2980" s="5">
        <f>COUNTIFS($B:$B,$B2980,$AG:$AG,AS$1)</f>
        <v>0</v>
      </c>
      <c r="AT2980" s="5">
        <f>COUNTIFS($B:$B,$B2980,$AG:$AG,AT$1)</f>
        <v>0</v>
      </c>
      <c r="AU2980" s="5">
        <f>COUNTIFS($B:$B,$B2980,$AG:$AG,AU$1)</f>
        <v>0</v>
      </c>
    </row>
    <row r="2981" spans="1:47" ht="15" customHeight="1" x14ac:dyDescent="0.35">
      <c r="A2981" s="3">
        <f>IF(B2980=B2981,A2980,A2980+1)</f>
        <v>1062</v>
      </c>
      <c r="B2981" s="3" t="s">
        <v>251</v>
      </c>
      <c r="C2981" s="3" t="s">
        <v>250</v>
      </c>
      <c r="D2981" s="3" t="s">
        <v>10</v>
      </c>
      <c r="E2981" s="3" t="s">
        <v>9</v>
      </c>
      <c r="F2981" s="4" t="s">
        <v>8</v>
      </c>
      <c r="G2981" s="4" t="s">
        <v>7</v>
      </c>
      <c r="H2981" s="4" t="s">
        <v>7</v>
      </c>
      <c r="I2981" s="3">
        <v>1</v>
      </c>
      <c r="J2981" s="3" t="s">
        <v>6</v>
      </c>
      <c r="K2981" s="3" t="s">
        <v>5</v>
      </c>
      <c r="L2981" s="3" t="s">
        <v>4</v>
      </c>
      <c r="M2981" s="3" t="s">
        <v>249</v>
      </c>
      <c r="N2981" s="3" t="s">
        <v>248</v>
      </c>
      <c r="P2981" s="3" t="s">
        <v>1</v>
      </c>
      <c r="Q2981" s="2" t="s">
        <v>0</v>
      </c>
      <c r="R2981" s="2"/>
      <c r="S2981" s="2" t="str">
        <f>IF(P2981="심사불필요","-",VLOOKUP(K2981,'[1]자격증 backdata'!A:G,7,0))</f>
        <v>필수</v>
      </c>
      <c r="T2981" s="2" t="str">
        <f>IF(S2981="-","-",IF(COUNTIFS(B:B,B2981,S:S,"필수")&gt;0,"자격요건충족","확인필요"))</f>
        <v>자격요건충족</v>
      </c>
      <c r="U2981" s="2"/>
      <c r="W2981" s="2" t="str">
        <f>IF(Q2981="4급","심사불필요",VLOOKUP(K2981,'[1]자격증 backdata'!A:B,2,0))</f>
        <v>심사불필요</v>
      </c>
      <c r="X2981" s="3" t="str">
        <f>IF(R2981="A", MIN(20, SUMIFS(W:W, B:B, B2981, R:R, "A")),IF(R2981="B", MIN(30, SUMIFS(W:W, B:B, B2981, R:R, "B")),"비해당분야"))</f>
        <v>비해당분야</v>
      </c>
      <c r="Y2981" s="3" t="str">
        <f>IF(R2981="C",MIN(30,IF(COUNTIFS(B:B,B2981,W:W,"가1")=1,25,IF(COUNTIFS(B:B,B2981,W:W,"가1")&gt;=2,30,0))+IF(COUNTIFS(B:B,B2981,W:W,"나1")&gt;=4,30,IF(COUNTIFS(B:B,B2981,W:W,"나1")=3,26,IF(COUNTIFS(B:B,B2981,W:W,"나1")=2,22,IF(COUNTIFS(B:B,B2981,W:W,"나1")=1,18,0)))))+MIN(30,IF(COUNTIFS(B:B,B2981,W:W,"가2")=1,25,IF(COUNTIFS(B:B,B2981,W:W,"가2")&gt;=2,30,0))+IF(COUNTIFS(B:B,B2981,W:W,"나2")=3,30,IF(COUNTIFS(B:B,B2981,W:W,"나2")=2,25,IF(COUNTIFS(B:B,B2981,W:W,"나2")=1,20,0)))),"비해당분야")</f>
        <v>비해당분야</v>
      </c>
      <c r="Z2981" s="3" t="str">
        <f>IF(R2981="C",VLOOKUP(K2981,'[1]자격증 backdata'!A:F,6,0),"비해당분야")</f>
        <v>비해당분야</v>
      </c>
      <c r="AA2981" s="3" t="str">
        <f>IF(R2981="C",SUMIF(B:B,B2981,Z:Z),"비해당분야")</f>
        <v>비해당분야</v>
      </c>
      <c r="AB2981" s="3" t="str">
        <f>IF(R2981="C",SUM(Y2981,AA2981),"비해당분야")</f>
        <v>비해당분야</v>
      </c>
      <c r="AC2981" s="3" t="str">
        <f>IF(R2981="C",AB2981,X2981)</f>
        <v>비해당분야</v>
      </c>
      <c r="AD2981" s="3">
        <f>VLOOKUP(K2981,'[1]자격증 backdata'!A:D,4,0)</f>
        <v>0</v>
      </c>
      <c r="AE2981" s="3">
        <f>IF(_xlfn.MAXIFS(AD:AD,B:B,B2981)&gt;10,10,_xlfn.MAXIFS(AD:AD,B:B,B2981))</f>
        <v>0</v>
      </c>
      <c r="AG2981" s="2">
        <f>VLOOKUP(K2981,'[1]자격증 backdata'!A:C,3,0)</f>
        <v>0</v>
      </c>
      <c r="AH2981" s="2">
        <f>COUNTIFS($B:$B,$B2981,$AG:$AG,AH$1)</f>
        <v>0</v>
      </c>
      <c r="AI2981" s="2">
        <f>COUNTIFS($B:$B,$B2981,$AG:$AG,AI$1)</f>
        <v>0</v>
      </c>
      <c r="AJ2981" s="2">
        <f>COUNTIFS($B:$B,$B2981,$AG:$AG,AJ$1)</f>
        <v>0</v>
      </c>
      <c r="AK2981" s="2">
        <f>COUNTIFS($B:$B,$B2981,$AG:$AG,AK$1)</f>
        <v>0</v>
      </c>
      <c r="AL2981" s="2">
        <f>COUNTIFS($B:$B,$B2981,$AG:$AG,AL$1)</f>
        <v>0</v>
      </c>
      <c r="AM2981" s="2">
        <f>COUNTIFS($B:$B,$B2981,$AG:$AG,AM$1)</f>
        <v>0</v>
      </c>
      <c r="AN2981" s="2">
        <f>COUNTIFS($B:$B,$B2981,$AG:$AG,AN$1)</f>
        <v>0</v>
      </c>
      <c r="AO2981" s="2">
        <f>COUNTIFS($B:$B,$B2981,$AG:$AG,AO$1)</f>
        <v>0</v>
      </c>
      <c r="AP2981" s="2">
        <f>COUNTIFS($B:$B,$B2981,$AG:$AG,AP$1)</f>
        <v>0</v>
      </c>
      <c r="AQ2981" s="2">
        <f>COUNTIFS($B:$B,$B2981,$AG:$AG,AQ$1)</f>
        <v>0</v>
      </c>
      <c r="AR2981" s="2">
        <f>COUNTIFS($B:$B,$B2981,$AG:$AG,AR$1)</f>
        <v>0</v>
      </c>
      <c r="AS2981" s="2">
        <f>COUNTIFS($B:$B,$B2981,$AG:$AG,AS$1)</f>
        <v>0</v>
      </c>
      <c r="AT2981" s="2">
        <f>COUNTIFS($B:$B,$B2981,$AG:$AG,AT$1)</f>
        <v>0</v>
      </c>
      <c r="AU2981" s="2">
        <f>COUNTIFS($B:$B,$B2981,$AG:$AG,AU$1)</f>
        <v>0</v>
      </c>
    </row>
    <row r="2982" spans="1:47" ht="15" customHeight="1" x14ac:dyDescent="0.35">
      <c r="A2982" s="4">
        <f>IF(B2981=B2982,A2981,A2981+1)</f>
        <v>1063</v>
      </c>
      <c r="B2982" s="4" t="s">
        <v>237</v>
      </c>
      <c r="C2982" s="4" t="s">
        <v>236</v>
      </c>
      <c r="D2982" s="4" t="s">
        <v>10</v>
      </c>
      <c r="E2982" s="4" t="s">
        <v>9</v>
      </c>
      <c r="F2982" s="4" t="s">
        <v>8</v>
      </c>
      <c r="G2982" s="4" t="s">
        <v>7</v>
      </c>
      <c r="H2982" s="4" t="s">
        <v>7</v>
      </c>
      <c r="I2982" s="4">
        <v>1</v>
      </c>
      <c r="J2982" s="4" t="s">
        <v>6</v>
      </c>
      <c r="K2982" s="4" t="s">
        <v>5</v>
      </c>
      <c r="L2982" s="4" t="s">
        <v>4</v>
      </c>
      <c r="M2982" s="4" t="s">
        <v>247</v>
      </c>
      <c r="N2982" s="4" t="s">
        <v>246</v>
      </c>
      <c r="P2982" s="4" t="s">
        <v>1</v>
      </c>
      <c r="Q2982" s="5" t="s">
        <v>0</v>
      </c>
      <c r="R2982" s="5"/>
      <c r="S2982" s="5" t="str">
        <f>IF(P2982="심사불필요","-",VLOOKUP(K2982,'[1]자격증 backdata'!A:G,7,0))</f>
        <v>필수</v>
      </c>
      <c r="T2982" s="5" t="str">
        <f>IF(S2982="-","-",IF(COUNTIFS(B:B,B2982,S:S,"필수")&gt;0,"자격요건충족","확인필요"))</f>
        <v>자격요건충족</v>
      </c>
      <c r="U2982" s="5"/>
      <c r="W2982" s="5" t="str">
        <f>IF(Q2982="4급","심사불필요",VLOOKUP(K2982,'[1]자격증 backdata'!A:B,2,0))</f>
        <v>심사불필요</v>
      </c>
      <c r="X2982" s="4" t="str">
        <f>IF(R2982="A", MIN(20, SUMIFS(W:W, B:B, B2982, R:R, "A")),IF(R2982="B", MIN(30, SUMIFS(W:W, B:B, B2982, R:R, "B")),"비해당분야"))</f>
        <v>비해당분야</v>
      </c>
      <c r="Y2982" s="4" t="str">
        <f>IF(R2982="C",MIN(30,IF(COUNTIFS(B:B,B2982,W:W,"가1")=1,25,IF(COUNTIFS(B:B,B2982,W:W,"가1")&gt;=2,30,0))+IF(COUNTIFS(B:B,B2982,W:W,"나1")&gt;=4,30,IF(COUNTIFS(B:B,B2982,W:W,"나1")=3,26,IF(COUNTIFS(B:B,B2982,W:W,"나1")=2,22,IF(COUNTIFS(B:B,B2982,W:W,"나1")=1,18,0)))))+MIN(30,IF(COUNTIFS(B:B,B2982,W:W,"가2")=1,25,IF(COUNTIFS(B:B,B2982,W:W,"가2")&gt;=2,30,0))+IF(COUNTIFS(B:B,B2982,W:W,"나2")=3,30,IF(COUNTIFS(B:B,B2982,W:W,"나2")=2,25,IF(COUNTIFS(B:B,B2982,W:W,"나2")=1,20,0)))),"비해당분야")</f>
        <v>비해당분야</v>
      </c>
      <c r="Z2982" s="4" t="str">
        <f>IF(R2982="C",VLOOKUP(K2982,'[1]자격증 backdata'!A:F,6,0),"비해당분야")</f>
        <v>비해당분야</v>
      </c>
      <c r="AA2982" s="4" t="str">
        <f>IF(R2982="C",SUMIF(B:B,B2982,Z:Z),"비해당분야")</f>
        <v>비해당분야</v>
      </c>
      <c r="AB2982" s="4" t="str">
        <f>IF(R2982="C",SUM(Y2982,AA2982),"비해당분야")</f>
        <v>비해당분야</v>
      </c>
      <c r="AC2982" s="4" t="str">
        <f>IF(R2982="C",AB2982,X2982)</f>
        <v>비해당분야</v>
      </c>
      <c r="AD2982" s="4">
        <f>VLOOKUP(K2982,'[1]자격증 backdata'!A:D,4,0)</f>
        <v>0</v>
      </c>
      <c r="AE2982" s="4">
        <f>IF(_xlfn.MAXIFS(AD:AD,B:B,B2982)&gt;10,10,_xlfn.MAXIFS(AD:AD,B:B,B2982))</f>
        <v>5</v>
      </c>
      <c r="AG2982" s="5">
        <f>VLOOKUP(K2982,'[1]자격증 backdata'!A:C,3,0)</f>
        <v>0</v>
      </c>
      <c r="AH2982" s="5">
        <f>COUNTIFS($B:$B,$B2982,$AG:$AG,AH$1)</f>
        <v>0</v>
      </c>
      <c r="AI2982" s="5">
        <f>COUNTIFS($B:$B,$B2982,$AG:$AG,AI$1)</f>
        <v>0</v>
      </c>
      <c r="AJ2982" s="5">
        <f>COUNTIFS($B:$B,$B2982,$AG:$AG,AJ$1)</f>
        <v>0</v>
      </c>
      <c r="AK2982" s="5">
        <f>COUNTIFS($B:$B,$B2982,$AG:$AG,AK$1)</f>
        <v>0</v>
      </c>
      <c r="AL2982" s="5">
        <f>COUNTIFS($B:$B,$B2982,$AG:$AG,AL$1)</f>
        <v>0</v>
      </c>
      <c r="AM2982" s="5">
        <f>COUNTIFS($B:$B,$B2982,$AG:$AG,AM$1)</f>
        <v>0</v>
      </c>
      <c r="AN2982" s="5">
        <f>COUNTIFS($B:$B,$B2982,$AG:$AG,AN$1)</f>
        <v>0</v>
      </c>
      <c r="AO2982" s="5">
        <f>COUNTIFS($B:$B,$B2982,$AG:$AG,AO$1)</f>
        <v>0</v>
      </c>
      <c r="AP2982" s="5">
        <f>COUNTIFS($B:$B,$B2982,$AG:$AG,AP$1)</f>
        <v>0</v>
      </c>
      <c r="AQ2982" s="5">
        <f>COUNTIFS($B:$B,$B2982,$AG:$AG,AQ$1)</f>
        <v>0</v>
      </c>
      <c r="AR2982" s="5">
        <f>COUNTIFS($B:$B,$B2982,$AG:$AG,AR$1)</f>
        <v>0</v>
      </c>
      <c r="AS2982" s="5">
        <f>COUNTIFS($B:$B,$B2982,$AG:$AG,AS$1)</f>
        <v>0</v>
      </c>
      <c r="AT2982" s="5">
        <f>COUNTIFS($B:$B,$B2982,$AG:$AG,AT$1)</f>
        <v>0</v>
      </c>
      <c r="AU2982" s="5">
        <f>COUNTIFS($B:$B,$B2982,$AG:$AG,AU$1)</f>
        <v>0</v>
      </c>
    </row>
    <row r="2983" spans="1:47" ht="15" customHeight="1" x14ac:dyDescent="0.35">
      <c r="A2983" s="6">
        <f>IF(B2982=B2983,A2982,A2982+1)</f>
        <v>1063</v>
      </c>
      <c r="B2983" s="6" t="s">
        <v>237</v>
      </c>
      <c r="C2983" s="6" t="s">
        <v>236</v>
      </c>
      <c r="D2983" s="6" t="s">
        <v>10</v>
      </c>
      <c r="E2983" s="6" t="s">
        <v>9</v>
      </c>
      <c r="F2983" s="4" t="s">
        <v>7</v>
      </c>
      <c r="G2983" s="4" t="s">
        <v>7</v>
      </c>
      <c r="H2983" s="4" t="s">
        <v>8</v>
      </c>
      <c r="I2983" s="4">
        <v>2</v>
      </c>
      <c r="J2983" s="4" t="s">
        <v>38</v>
      </c>
      <c r="K2983" s="4" t="s">
        <v>37</v>
      </c>
      <c r="L2983" s="4" t="s">
        <v>36</v>
      </c>
      <c r="M2983" s="4" t="s">
        <v>245</v>
      </c>
      <c r="N2983" s="4" t="s">
        <v>244</v>
      </c>
      <c r="P2983" s="4" t="s">
        <v>1</v>
      </c>
      <c r="Q2983" s="5" t="s">
        <v>0</v>
      </c>
      <c r="R2983" s="5"/>
      <c r="S2983" s="5">
        <f>IF(P2983="심사불필요","-",VLOOKUP(K2983,'[1]자격증 backdata'!A:G,7,0))</f>
        <v>0</v>
      </c>
      <c r="T2983" s="5" t="str">
        <f>IF(S2983="-","-",IF(COUNTIFS(B:B,B2983,S:S,"필수")&gt;0,"자격요건충족","확인필요"))</f>
        <v>자격요건충족</v>
      </c>
      <c r="U2983" s="5"/>
      <c r="W2983" s="5" t="str">
        <f>IF(Q2983="4급","심사불필요",VLOOKUP(K2983,'[1]자격증 backdata'!A:B,2,0))</f>
        <v>심사불필요</v>
      </c>
      <c r="X2983" s="4" t="str">
        <f>IF(R2983="A", MIN(20, SUMIFS(W:W, B:B, B2983, R:R, "A")),IF(R2983="B", MIN(30, SUMIFS(W:W, B:B, B2983, R:R, "B")),"비해당분야"))</f>
        <v>비해당분야</v>
      </c>
      <c r="Y2983" s="4" t="str">
        <f>IF(R2983="C",MIN(30,IF(COUNTIFS(B:B,B2983,W:W,"가1")=1,25,IF(COUNTIFS(B:B,B2983,W:W,"가1")&gt;=2,30,0))+IF(COUNTIFS(B:B,B2983,W:W,"나1")&gt;=4,30,IF(COUNTIFS(B:B,B2983,W:W,"나1")=3,26,IF(COUNTIFS(B:B,B2983,W:W,"나1")=2,22,IF(COUNTIFS(B:B,B2983,W:W,"나1")=1,18,0)))))+MIN(30,IF(COUNTIFS(B:B,B2983,W:W,"가2")=1,25,IF(COUNTIFS(B:B,B2983,W:W,"가2")&gt;=2,30,0))+IF(COUNTIFS(B:B,B2983,W:W,"나2")=3,30,IF(COUNTIFS(B:B,B2983,W:W,"나2")=2,25,IF(COUNTIFS(B:B,B2983,W:W,"나2")=1,20,0)))),"비해당분야")</f>
        <v>비해당분야</v>
      </c>
      <c r="Z2983" s="4" t="str">
        <f>IF(R2983="C",VLOOKUP(K2983,'[1]자격증 backdata'!A:F,6,0),"비해당분야")</f>
        <v>비해당분야</v>
      </c>
      <c r="AA2983" s="4" t="str">
        <f>IF(R2983="C",SUMIF(B:B,B2983,Z:Z),"비해당분야")</f>
        <v>비해당분야</v>
      </c>
      <c r="AB2983" s="4" t="str">
        <f>IF(R2983="C",SUM(Y2983,AA2983),"비해당분야")</f>
        <v>비해당분야</v>
      </c>
      <c r="AC2983" s="4" t="str">
        <f>IF(R2983="C",AB2983,X2983)</f>
        <v>비해당분야</v>
      </c>
      <c r="AD2983" s="4">
        <f>VLOOKUP(K2983,'[1]자격증 backdata'!A:D,4,0)</f>
        <v>5</v>
      </c>
      <c r="AE2983" s="4">
        <f>IF(_xlfn.MAXIFS(AD:AD,B:B,B2983)&gt;10,10,_xlfn.MAXIFS(AD:AD,B:B,B2983))</f>
        <v>5</v>
      </c>
      <c r="AG2983" s="5">
        <f>VLOOKUP(K2983,'[1]자격증 backdata'!A:C,3,0)</f>
        <v>0</v>
      </c>
      <c r="AH2983" s="5">
        <f>COUNTIFS($B:$B,$B2983,$AG:$AG,AH$1)</f>
        <v>0</v>
      </c>
      <c r="AI2983" s="5">
        <f>COUNTIFS($B:$B,$B2983,$AG:$AG,AI$1)</f>
        <v>0</v>
      </c>
      <c r="AJ2983" s="5">
        <f>COUNTIFS($B:$B,$B2983,$AG:$AG,AJ$1)</f>
        <v>0</v>
      </c>
      <c r="AK2983" s="5">
        <f>COUNTIFS($B:$B,$B2983,$AG:$AG,AK$1)</f>
        <v>0</v>
      </c>
      <c r="AL2983" s="5">
        <f>COUNTIFS($B:$B,$B2983,$AG:$AG,AL$1)</f>
        <v>0</v>
      </c>
      <c r="AM2983" s="5">
        <f>COUNTIFS($B:$B,$B2983,$AG:$AG,AM$1)</f>
        <v>0</v>
      </c>
      <c r="AN2983" s="5">
        <f>COUNTIFS($B:$B,$B2983,$AG:$AG,AN$1)</f>
        <v>0</v>
      </c>
      <c r="AO2983" s="5">
        <f>COUNTIFS($B:$B,$B2983,$AG:$AG,AO$1)</f>
        <v>0</v>
      </c>
      <c r="AP2983" s="5">
        <f>COUNTIFS($B:$B,$B2983,$AG:$AG,AP$1)</f>
        <v>0</v>
      </c>
      <c r="AQ2983" s="5">
        <f>COUNTIFS($B:$B,$B2983,$AG:$AG,AQ$1)</f>
        <v>0</v>
      </c>
      <c r="AR2983" s="5">
        <f>COUNTIFS($B:$B,$B2983,$AG:$AG,AR$1)</f>
        <v>0</v>
      </c>
      <c r="AS2983" s="5">
        <f>COUNTIFS($B:$B,$B2983,$AG:$AG,AS$1)</f>
        <v>0</v>
      </c>
      <c r="AT2983" s="5">
        <f>COUNTIFS($B:$B,$B2983,$AG:$AG,AT$1)</f>
        <v>0</v>
      </c>
      <c r="AU2983" s="5">
        <f>COUNTIFS($B:$B,$B2983,$AG:$AG,AU$1)</f>
        <v>0</v>
      </c>
    </row>
    <row r="2984" spans="1:47" ht="15" customHeight="1" x14ac:dyDescent="0.35">
      <c r="A2984" s="6">
        <f>IF(B2983=B2984,A2983,A2983+1)</f>
        <v>1063</v>
      </c>
      <c r="B2984" s="6" t="s">
        <v>237</v>
      </c>
      <c r="C2984" s="6" t="s">
        <v>236</v>
      </c>
      <c r="D2984" s="6" t="s">
        <v>10</v>
      </c>
      <c r="E2984" s="6" t="s">
        <v>9</v>
      </c>
      <c r="F2984" s="4" t="s">
        <v>7</v>
      </c>
      <c r="G2984" s="4" t="s">
        <v>7</v>
      </c>
      <c r="H2984" s="4" t="s">
        <v>8</v>
      </c>
      <c r="I2984" s="4">
        <v>3</v>
      </c>
      <c r="J2984" s="4" t="s">
        <v>100</v>
      </c>
      <c r="K2984" s="4" t="s">
        <v>99</v>
      </c>
      <c r="L2984" s="4" t="s">
        <v>98</v>
      </c>
      <c r="M2984" s="4" t="s">
        <v>243</v>
      </c>
      <c r="N2984" s="4" t="s">
        <v>242</v>
      </c>
      <c r="P2984" s="4" t="s">
        <v>1</v>
      </c>
      <c r="Q2984" s="5" t="s">
        <v>0</v>
      </c>
      <c r="R2984" s="5"/>
      <c r="S2984" s="5">
        <f>IF(P2984="심사불필요","-",VLOOKUP(K2984,'[1]자격증 backdata'!A:G,7,0))</f>
        <v>0</v>
      </c>
      <c r="T2984" s="5" t="str">
        <f>IF(S2984="-","-",IF(COUNTIFS(B:B,B2984,S:S,"필수")&gt;0,"자격요건충족","확인필요"))</f>
        <v>자격요건충족</v>
      </c>
      <c r="U2984" s="5"/>
      <c r="W2984" s="5" t="str">
        <f>IF(Q2984="4급","심사불필요",VLOOKUP(K2984,'[1]자격증 backdata'!A:B,2,0))</f>
        <v>심사불필요</v>
      </c>
      <c r="X2984" s="4" t="str">
        <f>IF(R2984="A", MIN(20, SUMIFS(W:W, B:B, B2984, R:R, "A")),IF(R2984="B", MIN(30, SUMIFS(W:W, B:B, B2984, R:R, "B")),"비해당분야"))</f>
        <v>비해당분야</v>
      </c>
      <c r="Y2984" s="4" t="str">
        <f>IF(R2984="C",MIN(30,IF(COUNTIFS(B:B,B2984,W:W,"가1")=1,25,IF(COUNTIFS(B:B,B2984,W:W,"가1")&gt;=2,30,0))+IF(COUNTIFS(B:B,B2984,W:W,"나1")&gt;=4,30,IF(COUNTIFS(B:B,B2984,W:W,"나1")=3,26,IF(COUNTIFS(B:B,B2984,W:W,"나1")=2,22,IF(COUNTIFS(B:B,B2984,W:W,"나1")=1,18,0)))))+MIN(30,IF(COUNTIFS(B:B,B2984,W:W,"가2")=1,25,IF(COUNTIFS(B:B,B2984,W:W,"가2")&gt;=2,30,0))+IF(COUNTIFS(B:B,B2984,W:W,"나2")=3,30,IF(COUNTIFS(B:B,B2984,W:W,"나2")=2,25,IF(COUNTIFS(B:B,B2984,W:W,"나2")=1,20,0)))),"비해당분야")</f>
        <v>비해당분야</v>
      </c>
      <c r="Z2984" s="4" t="str">
        <f>IF(R2984="C",VLOOKUP(K2984,'[1]자격증 backdata'!A:F,6,0),"비해당분야")</f>
        <v>비해당분야</v>
      </c>
      <c r="AA2984" s="4" t="str">
        <f>IF(R2984="C",SUMIF(B:B,B2984,Z:Z),"비해당분야")</f>
        <v>비해당분야</v>
      </c>
      <c r="AB2984" s="4" t="str">
        <f>IF(R2984="C",SUM(Y2984,AA2984),"비해당분야")</f>
        <v>비해당분야</v>
      </c>
      <c r="AC2984" s="4" t="str">
        <f>IF(R2984="C",AB2984,X2984)</f>
        <v>비해당분야</v>
      </c>
      <c r="AD2984" s="4">
        <f>VLOOKUP(K2984,'[1]자격증 backdata'!A:D,4,0)</f>
        <v>0</v>
      </c>
      <c r="AE2984" s="4">
        <f>IF(_xlfn.MAXIFS(AD:AD,B:B,B2984)&gt;10,10,_xlfn.MAXIFS(AD:AD,B:B,B2984))</f>
        <v>5</v>
      </c>
      <c r="AG2984" s="5">
        <f>VLOOKUP(K2984,'[1]자격증 backdata'!A:C,3,0)</f>
        <v>0</v>
      </c>
      <c r="AH2984" s="5">
        <f>COUNTIFS($B:$B,$B2984,$AG:$AG,AH$1)</f>
        <v>0</v>
      </c>
      <c r="AI2984" s="5">
        <f>COUNTIFS($B:$B,$B2984,$AG:$AG,AI$1)</f>
        <v>0</v>
      </c>
      <c r="AJ2984" s="5">
        <f>COUNTIFS($B:$B,$B2984,$AG:$AG,AJ$1)</f>
        <v>0</v>
      </c>
      <c r="AK2984" s="5">
        <f>COUNTIFS($B:$B,$B2984,$AG:$AG,AK$1)</f>
        <v>0</v>
      </c>
      <c r="AL2984" s="5">
        <f>COUNTIFS($B:$B,$B2984,$AG:$AG,AL$1)</f>
        <v>0</v>
      </c>
      <c r="AM2984" s="5">
        <f>COUNTIFS($B:$B,$B2984,$AG:$AG,AM$1)</f>
        <v>0</v>
      </c>
      <c r="AN2984" s="5">
        <f>COUNTIFS($B:$B,$B2984,$AG:$AG,AN$1)</f>
        <v>0</v>
      </c>
      <c r="AO2984" s="5">
        <f>COUNTIFS($B:$B,$B2984,$AG:$AG,AO$1)</f>
        <v>0</v>
      </c>
      <c r="AP2984" s="5">
        <f>COUNTIFS($B:$B,$B2984,$AG:$AG,AP$1)</f>
        <v>0</v>
      </c>
      <c r="AQ2984" s="5">
        <f>COUNTIFS($B:$B,$B2984,$AG:$AG,AQ$1)</f>
        <v>0</v>
      </c>
      <c r="AR2984" s="5">
        <f>COUNTIFS($B:$B,$B2984,$AG:$AG,AR$1)</f>
        <v>0</v>
      </c>
      <c r="AS2984" s="5">
        <f>COUNTIFS($B:$B,$B2984,$AG:$AG,AS$1)</f>
        <v>0</v>
      </c>
      <c r="AT2984" s="5">
        <f>COUNTIFS($B:$B,$B2984,$AG:$AG,AT$1)</f>
        <v>0</v>
      </c>
      <c r="AU2984" s="5">
        <f>COUNTIFS($B:$B,$B2984,$AG:$AG,AU$1)</f>
        <v>0</v>
      </c>
    </row>
    <row r="2985" spans="1:47" ht="15" customHeight="1" x14ac:dyDescent="0.35">
      <c r="A2985" s="6">
        <f>IF(B2984=B2985,A2984,A2984+1)</f>
        <v>1063</v>
      </c>
      <c r="B2985" s="6" t="s">
        <v>237</v>
      </c>
      <c r="C2985" s="6" t="s">
        <v>236</v>
      </c>
      <c r="D2985" s="6" t="s">
        <v>10</v>
      </c>
      <c r="E2985" s="6" t="s">
        <v>9</v>
      </c>
      <c r="F2985" s="4" t="s">
        <v>7</v>
      </c>
      <c r="G2985" s="4" t="s">
        <v>7</v>
      </c>
      <c r="H2985" s="4" t="s">
        <v>8</v>
      </c>
      <c r="I2985" s="4">
        <v>4</v>
      </c>
      <c r="J2985" s="4" t="s">
        <v>241</v>
      </c>
      <c r="K2985" s="4" t="s">
        <v>240</v>
      </c>
      <c r="L2985" s="4" t="s">
        <v>4</v>
      </c>
      <c r="M2985" s="4" t="s">
        <v>239</v>
      </c>
      <c r="N2985" s="4" t="s">
        <v>238</v>
      </c>
      <c r="P2985" s="4" t="s">
        <v>1</v>
      </c>
      <c r="Q2985" s="5" t="s">
        <v>0</v>
      </c>
      <c r="R2985" s="5"/>
      <c r="S2985" s="5">
        <f>IF(P2985="심사불필요","-",VLOOKUP(K2985,'[1]자격증 backdata'!A:G,7,0))</f>
        <v>0</v>
      </c>
      <c r="T2985" s="5" t="str">
        <f>IF(S2985="-","-",IF(COUNTIFS(B:B,B2985,S:S,"필수")&gt;0,"자격요건충족","확인필요"))</f>
        <v>자격요건충족</v>
      </c>
      <c r="U2985" s="5"/>
      <c r="W2985" s="5" t="str">
        <f>IF(Q2985="4급","심사불필요",VLOOKUP(K2985,'[1]자격증 backdata'!A:B,2,0))</f>
        <v>심사불필요</v>
      </c>
      <c r="X2985" s="4" t="str">
        <f>IF(R2985="A", MIN(20, SUMIFS(W:W, B:B, B2985, R:R, "A")),IF(R2985="B", MIN(30, SUMIFS(W:W, B:B, B2985, R:R, "B")),"비해당분야"))</f>
        <v>비해당분야</v>
      </c>
      <c r="Y2985" s="4" t="str">
        <f>IF(R2985="C",MIN(30,IF(COUNTIFS(B:B,B2985,W:W,"가1")=1,25,IF(COUNTIFS(B:B,B2985,W:W,"가1")&gt;=2,30,0))+IF(COUNTIFS(B:B,B2985,W:W,"나1")&gt;=4,30,IF(COUNTIFS(B:B,B2985,W:W,"나1")=3,26,IF(COUNTIFS(B:B,B2985,W:W,"나1")=2,22,IF(COUNTIFS(B:B,B2985,W:W,"나1")=1,18,0)))))+MIN(30,IF(COUNTIFS(B:B,B2985,W:W,"가2")=1,25,IF(COUNTIFS(B:B,B2985,W:W,"가2")&gt;=2,30,0))+IF(COUNTIFS(B:B,B2985,W:W,"나2")=3,30,IF(COUNTIFS(B:B,B2985,W:W,"나2")=2,25,IF(COUNTIFS(B:B,B2985,W:W,"나2")=1,20,0)))),"비해당분야")</f>
        <v>비해당분야</v>
      </c>
      <c r="Z2985" s="4" t="str">
        <f>IF(R2985="C",VLOOKUP(K2985,'[1]자격증 backdata'!A:F,6,0),"비해당분야")</f>
        <v>비해당분야</v>
      </c>
      <c r="AA2985" s="4" t="str">
        <f>IF(R2985="C",SUMIF(B:B,B2985,Z:Z),"비해당분야")</f>
        <v>비해당분야</v>
      </c>
      <c r="AB2985" s="4" t="str">
        <f>IF(R2985="C",SUM(Y2985,AA2985),"비해당분야")</f>
        <v>비해당분야</v>
      </c>
      <c r="AC2985" s="4" t="str">
        <f>IF(R2985="C",AB2985,X2985)</f>
        <v>비해당분야</v>
      </c>
      <c r="AD2985" s="4">
        <f>VLOOKUP(K2985,'[1]자격증 backdata'!A:D,4,0)</f>
        <v>0</v>
      </c>
      <c r="AE2985" s="4">
        <f>IF(_xlfn.MAXIFS(AD:AD,B:B,B2985)&gt;10,10,_xlfn.MAXIFS(AD:AD,B:B,B2985))</f>
        <v>5</v>
      </c>
      <c r="AG2985" s="5">
        <f>VLOOKUP(K2985,'[1]자격증 backdata'!A:C,3,0)</f>
        <v>0</v>
      </c>
      <c r="AH2985" s="5">
        <f>COUNTIFS($B:$B,$B2985,$AG:$AG,AH$1)</f>
        <v>0</v>
      </c>
      <c r="AI2985" s="5">
        <f>COUNTIFS($B:$B,$B2985,$AG:$AG,AI$1)</f>
        <v>0</v>
      </c>
      <c r="AJ2985" s="5">
        <f>COUNTIFS($B:$B,$B2985,$AG:$AG,AJ$1)</f>
        <v>0</v>
      </c>
      <c r="AK2985" s="5">
        <f>COUNTIFS($B:$B,$B2985,$AG:$AG,AK$1)</f>
        <v>0</v>
      </c>
      <c r="AL2985" s="5">
        <f>COUNTIFS($B:$B,$B2985,$AG:$AG,AL$1)</f>
        <v>0</v>
      </c>
      <c r="AM2985" s="5">
        <f>COUNTIFS($B:$B,$B2985,$AG:$AG,AM$1)</f>
        <v>0</v>
      </c>
      <c r="AN2985" s="5">
        <f>COUNTIFS($B:$B,$B2985,$AG:$AG,AN$1)</f>
        <v>0</v>
      </c>
      <c r="AO2985" s="5">
        <f>COUNTIFS($B:$B,$B2985,$AG:$AG,AO$1)</f>
        <v>0</v>
      </c>
      <c r="AP2985" s="5">
        <f>COUNTIFS($B:$B,$B2985,$AG:$AG,AP$1)</f>
        <v>0</v>
      </c>
      <c r="AQ2985" s="5">
        <f>COUNTIFS($B:$B,$B2985,$AG:$AG,AQ$1)</f>
        <v>0</v>
      </c>
      <c r="AR2985" s="5">
        <f>COUNTIFS($B:$B,$B2985,$AG:$AG,AR$1)</f>
        <v>0</v>
      </c>
      <c r="AS2985" s="5">
        <f>COUNTIFS($B:$B,$B2985,$AG:$AG,AS$1)</f>
        <v>0</v>
      </c>
      <c r="AT2985" s="5">
        <f>COUNTIFS($B:$B,$B2985,$AG:$AG,AT$1)</f>
        <v>0</v>
      </c>
      <c r="AU2985" s="5">
        <f>COUNTIFS($B:$B,$B2985,$AG:$AG,AU$1)</f>
        <v>0</v>
      </c>
    </row>
    <row r="2986" spans="1:47" ht="15" customHeight="1" x14ac:dyDescent="0.35">
      <c r="A2986" s="6">
        <f>IF(B2985=B2986,A2985,A2985+1)</f>
        <v>1063</v>
      </c>
      <c r="B2986" s="6" t="s">
        <v>237</v>
      </c>
      <c r="C2986" s="6" t="s">
        <v>236</v>
      </c>
      <c r="D2986" s="6" t="s">
        <v>10</v>
      </c>
      <c r="E2986" s="6" t="s">
        <v>9</v>
      </c>
      <c r="F2986" s="4" t="s">
        <v>7</v>
      </c>
      <c r="G2986" s="4" t="s">
        <v>7</v>
      </c>
      <c r="H2986" s="4" t="s">
        <v>8</v>
      </c>
      <c r="I2986" s="4">
        <v>5</v>
      </c>
      <c r="J2986" s="4" t="s">
        <v>215</v>
      </c>
      <c r="K2986" s="4" t="s">
        <v>214</v>
      </c>
      <c r="L2986" s="4" t="s">
        <v>55</v>
      </c>
      <c r="M2986" s="4" t="s">
        <v>235</v>
      </c>
      <c r="N2986" s="4" t="s">
        <v>234</v>
      </c>
      <c r="P2986" s="4" t="s">
        <v>1</v>
      </c>
      <c r="Q2986" s="5" t="s">
        <v>0</v>
      </c>
      <c r="R2986" s="5"/>
      <c r="S2986" s="5">
        <f>IF(P2986="심사불필요","-",VLOOKUP(K2986,'[1]자격증 backdata'!A:G,7,0))</f>
        <v>0</v>
      </c>
      <c r="T2986" s="5" t="str">
        <f>IF(S2986="-","-",IF(COUNTIFS(B:B,B2986,S:S,"필수")&gt;0,"자격요건충족","확인필요"))</f>
        <v>자격요건충족</v>
      </c>
      <c r="U2986" s="5"/>
      <c r="W2986" s="5" t="str">
        <f>IF(Q2986="4급","심사불필요",VLOOKUP(K2986,'[1]자격증 backdata'!A:B,2,0))</f>
        <v>심사불필요</v>
      </c>
      <c r="X2986" s="4" t="str">
        <f>IF(R2986="A", MIN(20, SUMIFS(W:W, B:B, B2986, R:R, "A")),IF(R2986="B", MIN(30, SUMIFS(W:W, B:B, B2986, R:R, "B")),"비해당분야"))</f>
        <v>비해당분야</v>
      </c>
      <c r="Y2986" s="4" t="str">
        <f>IF(R2986="C",MIN(30,IF(COUNTIFS(B:B,B2986,W:W,"가1")=1,25,IF(COUNTIFS(B:B,B2986,W:W,"가1")&gt;=2,30,0))+IF(COUNTIFS(B:B,B2986,W:W,"나1")&gt;=4,30,IF(COUNTIFS(B:B,B2986,W:W,"나1")=3,26,IF(COUNTIFS(B:B,B2986,W:W,"나1")=2,22,IF(COUNTIFS(B:B,B2986,W:W,"나1")=1,18,0)))))+MIN(30,IF(COUNTIFS(B:B,B2986,W:W,"가2")=1,25,IF(COUNTIFS(B:B,B2986,W:W,"가2")&gt;=2,30,0))+IF(COUNTIFS(B:B,B2986,W:W,"나2")=3,30,IF(COUNTIFS(B:B,B2986,W:W,"나2")=2,25,IF(COUNTIFS(B:B,B2986,W:W,"나2")=1,20,0)))),"비해당분야")</f>
        <v>비해당분야</v>
      </c>
      <c r="Z2986" s="4" t="str">
        <f>IF(R2986="C",VLOOKUP(K2986,'[1]자격증 backdata'!A:F,6,0),"비해당분야")</f>
        <v>비해당분야</v>
      </c>
      <c r="AA2986" s="4" t="str">
        <f>IF(R2986="C",SUMIF(B:B,B2986,Z:Z),"비해당분야")</f>
        <v>비해당분야</v>
      </c>
      <c r="AB2986" s="4" t="str">
        <f>IF(R2986="C",SUM(Y2986,AA2986),"비해당분야")</f>
        <v>비해당분야</v>
      </c>
      <c r="AC2986" s="4" t="str">
        <f>IF(R2986="C",AB2986,X2986)</f>
        <v>비해당분야</v>
      </c>
      <c r="AD2986" s="4">
        <f>VLOOKUP(K2986,'[1]자격증 backdata'!A:D,4,0)</f>
        <v>0</v>
      </c>
      <c r="AE2986" s="4">
        <f>IF(_xlfn.MAXIFS(AD:AD,B:B,B2986)&gt;10,10,_xlfn.MAXIFS(AD:AD,B:B,B2986))</f>
        <v>5</v>
      </c>
      <c r="AG2986" s="5">
        <f>VLOOKUP(K2986,'[1]자격증 backdata'!A:C,3,0)</f>
        <v>0</v>
      </c>
      <c r="AH2986" s="5">
        <f>COUNTIFS($B:$B,$B2986,$AG:$AG,AH$1)</f>
        <v>0</v>
      </c>
      <c r="AI2986" s="5">
        <f>COUNTIFS($B:$B,$B2986,$AG:$AG,AI$1)</f>
        <v>0</v>
      </c>
      <c r="AJ2986" s="5">
        <f>COUNTIFS($B:$B,$B2986,$AG:$AG,AJ$1)</f>
        <v>0</v>
      </c>
      <c r="AK2986" s="5">
        <f>COUNTIFS($B:$B,$B2986,$AG:$AG,AK$1)</f>
        <v>0</v>
      </c>
      <c r="AL2986" s="5">
        <f>COUNTIFS($B:$B,$B2986,$AG:$AG,AL$1)</f>
        <v>0</v>
      </c>
      <c r="AM2986" s="5">
        <f>COUNTIFS($B:$B,$B2986,$AG:$AG,AM$1)</f>
        <v>0</v>
      </c>
      <c r="AN2986" s="5">
        <f>COUNTIFS($B:$B,$B2986,$AG:$AG,AN$1)</f>
        <v>0</v>
      </c>
      <c r="AO2986" s="5">
        <f>COUNTIFS($B:$B,$B2986,$AG:$AG,AO$1)</f>
        <v>0</v>
      </c>
      <c r="AP2986" s="5">
        <f>COUNTIFS($B:$B,$B2986,$AG:$AG,AP$1)</f>
        <v>0</v>
      </c>
      <c r="AQ2986" s="5">
        <f>COUNTIFS($B:$B,$B2986,$AG:$AG,AQ$1)</f>
        <v>0</v>
      </c>
      <c r="AR2986" s="5">
        <f>COUNTIFS($B:$B,$B2986,$AG:$AG,AR$1)</f>
        <v>0</v>
      </c>
      <c r="AS2986" s="5">
        <f>COUNTIFS($B:$B,$B2986,$AG:$AG,AS$1)</f>
        <v>0</v>
      </c>
      <c r="AT2986" s="5">
        <f>COUNTIFS($B:$B,$B2986,$AG:$AG,AT$1)</f>
        <v>0</v>
      </c>
      <c r="AU2986" s="5">
        <f>COUNTIFS($B:$B,$B2986,$AG:$AG,AU$1)</f>
        <v>0</v>
      </c>
    </row>
    <row r="2987" spans="1:47" ht="15" customHeight="1" x14ac:dyDescent="0.35">
      <c r="A2987" s="3">
        <f>IF(B2986=B2987,A2986,A2986+1)</f>
        <v>1064</v>
      </c>
      <c r="B2987" s="3" t="s">
        <v>232</v>
      </c>
      <c r="C2987" s="3" t="s">
        <v>231</v>
      </c>
      <c r="D2987" s="3" t="s">
        <v>10</v>
      </c>
      <c r="E2987" s="3" t="s">
        <v>9</v>
      </c>
      <c r="F2987" s="4" t="s">
        <v>8</v>
      </c>
      <c r="G2987" s="4" t="s">
        <v>7</v>
      </c>
      <c r="H2987" s="4" t="s">
        <v>7</v>
      </c>
      <c r="I2987" s="3">
        <v>1</v>
      </c>
      <c r="J2987" s="3" t="s">
        <v>6</v>
      </c>
      <c r="K2987" s="3" t="s">
        <v>5</v>
      </c>
      <c r="L2987" s="3" t="s">
        <v>4</v>
      </c>
      <c r="M2987" s="3" t="s">
        <v>233</v>
      </c>
      <c r="N2987" s="3" t="s">
        <v>169</v>
      </c>
      <c r="P2987" s="3" t="s">
        <v>1</v>
      </c>
      <c r="Q2987" s="2" t="s">
        <v>0</v>
      </c>
      <c r="R2987" s="2"/>
      <c r="S2987" s="2" t="str">
        <f>IF(P2987="심사불필요","-",VLOOKUP(K2987,'[1]자격증 backdata'!A:G,7,0))</f>
        <v>필수</v>
      </c>
      <c r="T2987" s="2" t="str">
        <f>IF(S2987="-","-",IF(COUNTIFS(B:B,B2987,S:S,"필수")&gt;0,"자격요건충족","확인필요"))</f>
        <v>자격요건충족</v>
      </c>
      <c r="U2987" s="2"/>
      <c r="W2987" s="2" t="str">
        <f>IF(Q2987="4급","심사불필요",VLOOKUP(K2987,'[1]자격증 backdata'!A:B,2,0))</f>
        <v>심사불필요</v>
      </c>
      <c r="X2987" s="3" t="str">
        <f>IF(R2987="A", MIN(20, SUMIFS(W:W, B:B, B2987, R:R, "A")),IF(R2987="B", MIN(30, SUMIFS(W:W, B:B, B2987, R:R, "B")),"비해당분야"))</f>
        <v>비해당분야</v>
      </c>
      <c r="Y2987" s="3" t="str">
        <f>IF(R2987="C",MIN(30,IF(COUNTIFS(B:B,B2987,W:W,"가1")=1,25,IF(COUNTIFS(B:B,B2987,W:W,"가1")&gt;=2,30,0))+IF(COUNTIFS(B:B,B2987,W:W,"나1")&gt;=4,30,IF(COUNTIFS(B:B,B2987,W:W,"나1")=3,26,IF(COUNTIFS(B:B,B2987,W:W,"나1")=2,22,IF(COUNTIFS(B:B,B2987,W:W,"나1")=1,18,0)))))+MIN(30,IF(COUNTIFS(B:B,B2987,W:W,"가2")=1,25,IF(COUNTIFS(B:B,B2987,W:W,"가2")&gt;=2,30,0))+IF(COUNTIFS(B:B,B2987,W:W,"나2")=3,30,IF(COUNTIFS(B:B,B2987,W:W,"나2")=2,25,IF(COUNTIFS(B:B,B2987,W:W,"나2")=1,20,0)))),"비해당분야")</f>
        <v>비해당분야</v>
      </c>
      <c r="Z2987" s="3" t="str">
        <f>IF(R2987="C",VLOOKUP(K2987,'[1]자격증 backdata'!A:F,6,0),"비해당분야")</f>
        <v>비해당분야</v>
      </c>
      <c r="AA2987" s="3" t="str">
        <f>IF(R2987="C",SUMIF(B:B,B2987,Z:Z),"비해당분야")</f>
        <v>비해당분야</v>
      </c>
      <c r="AB2987" s="3" t="str">
        <f>IF(R2987="C",SUM(Y2987,AA2987),"비해당분야")</f>
        <v>비해당분야</v>
      </c>
      <c r="AC2987" s="3" t="str">
        <f>IF(R2987="C",AB2987,X2987)</f>
        <v>비해당분야</v>
      </c>
      <c r="AD2987" s="3">
        <f>VLOOKUP(K2987,'[1]자격증 backdata'!A:D,4,0)</f>
        <v>0</v>
      </c>
      <c r="AE2987" s="3">
        <f>IF(_xlfn.MAXIFS(AD:AD,B:B,B2987)&gt;10,10,_xlfn.MAXIFS(AD:AD,B:B,B2987))</f>
        <v>0</v>
      </c>
      <c r="AG2987" s="2">
        <f>VLOOKUP(K2987,'[1]자격증 backdata'!A:C,3,0)</f>
        <v>0</v>
      </c>
      <c r="AH2987" s="2">
        <f>COUNTIFS($B:$B,$B2987,$AG:$AG,AH$1)</f>
        <v>0</v>
      </c>
      <c r="AI2987" s="2">
        <f>COUNTIFS($B:$B,$B2987,$AG:$AG,AI$1)</f>
        <v>0</v>
      </c>
      <c r="AJ2987" s="2">
        <f>COUNTIFS($B:$B,$B2987,$AG:$AG,AJ$1)</f>
        <v>0</v>
      </c>
      <c r="AK2987" s="2">
        <f>COUNTIFS($B:$B,$B2987,$AG:$AG,AK$1)</f>
        <v>0</v>
      </c>
      <c r="AL2987" s="2">
        <f>COUNTIFS($B:$B,$B2987,$AG:$AG,AL$1)</f>
        <v>0</v>
      </c>
      <c r="AM2987" s="2">
        <f>COUNTIFS($B:$B,$B2987,$AG:$AG,AM$1)</f>
        <v>0</v>
      </c>
      <c r="AN2987" s="2">
        <f>COUNTIFS($B:$B,$B2987,$AG:$AG,AN$1)</f>
        <v>0</v>
      </c>
      <c r="AO2987" s="2">
        <f>COUNTIFS($B:$B,$B2987,$AG:$AG,AO$1)</f>
        <v>0</v>
      </c>
      <c r="AP2987" s="2">
        <f>COUNTIFS($B:$B,$B2987,$AG:$AG,AP$1)</f>
        <v>0</v>
      </c>
      <c r="AQ2987" s="2">
        <f>COUNTIFS($B:$B,$B2987,$AG:$AG,AQ$1)</f>
        <v>0</v>
      </c>
      <c r="AR2987" s="2">
        <f>COUNTIFS($B:$B,$B2987,$AG:$AG,AR$1)</f>
        <v>0</v>
      </c>
      <c r="AS2987" s="2">
        <f>COUNTIFS($B:$B,$B2987,$AG:$AG,AS$1)</f>
        <v>0</v>
      </c>
      <c r="AT2987" s="2">
        <f>COUNTIFS($B:$B,$B2987,$AG:$AG,AT$1)</f>
        <v>0</v>
      </c>
      <c r="AU2987" s="2">
        <f>COUNTIFS($B:$B,$B2987,$AG:$AG,AU$1)</f>
        <v>0</v>
      </c>
    </row>
    <row r="2988" spans="1:47" ht="15" customHeight="1" x14ac:dyDescent="0.35">
      <c r="A2988" s="7">
        <f>IF(B2987=B2988,A2987,A2987+1)</f>
        <v>1064</v>
      </c>
      <c r="B2988" s="7" t="s">
        <v>232</v>
      </c>
      <c r="C2988" s="7" t="s">
        <v>231</v>
      </c>
      <c r="D2988" s="7" t="s">
        <v>10</v>
      </c>
      <c r="E2988" s="7" t="s">
        <v>9</v>
      </c>
      <c r="F2988" s="4" t="s">
        <v>7</v>
      </c>
      <c r="G2988" s="4" t="s">
        <v>7</v>
      </c>
      <c r="H2988" s="4" t="s">
        <v>8</v>
      </c>
      <c r="I2988" s="3">
        <v>2</v>
      </c>
      <c r="J2988" s="3" t="s">
        <v>46</v>
      </c>
      <c r="K2988" s="3" t="s">
        <v>45</v>
      </c>
      <c r="L2988" s="3" t="s">
        <v>26</v>
      </c>
      <c r="M2988" s="3" t="s">
        <v>230</v>
      </c>
      <c r="N2988" s="3" t="s">
        <v>80</v>
      </c>
      <c r="P2988" s="3" t="s">
        <v>1</v>
      </c>
      <c r="Q2988" s="2" t="s">
        <v>0</v>
      </c>
      <c r="R2988" s="2"/>
      <c r="S2988" s="2">
        <f>IF(P2988="심사불필요","-",VLOOKUP(K2988,'[1]자격증 backdata'!A:G,7,0))</f>
        <v>0</v>
      </c>
      <c r="T2988" s="2" t="str">
        <f>IF(S2988="-","-",IF(COUNTIFS(B:B,B2988,S:S,"필수")&gt;0,"자격요건충족","확인필요"))</f>
        <v>자격요건충족</v>
      </c>
      <c r="U2988" s="2"/>
      <c r="W2988" s="2" t="str">
        <f>IF(Q2988="4급","심사불필요",VLOOKUP(K2988,'[1]자격증 backdata'!A:B,2,0))</f>
        <v>심사불필요</v>
      </c>
      <c r="X2988" s="3" t="str">
        <f>IF(R2988="A", MIN(20, SUMIFS(W:W, B:B, B2988, R:R, "A")),IF(R2988="B", MIN(30, SUMIFS(W:W, B:B, B2988, R:R, "B")),"비해당분야"))</f>
        <v>비해당분야</v>
      </c>
      <c r="Y2988" s="3" t="str">
        <f>IF(R2988="C",MIN(30,IF(COUNTIFS(B:B,B2988,W:W,"가1")=1,25,IF(COUNTIFS(B:B,B2988,W:W,"가1")&gt;=2,30,0))+IF(COUNTIFS(B:B,B2988,W:W,"나1")&gt;=4,30,IF(COUNTIFS(B:B,B2988,W:W,"나1")=3,26,IF(COUNTIFS(B:B,B2988,W:W,"나1")=2,22,IF(COUNTIFS(B:B,B2988,W:W,"나1")=1,18,0)))))+MIN(30,IF(COUNTIFS(B:B,B2988,W:W,"가2")=1,25,IF(COUNTIFS(B:B,B2988,W:W,"가2")&gt;=2,30,0))+IF(COUNTIFS(B:B,B2988,W:W,"나2")=3,30,IF(COUNTIFS(B:B,B2988,W:W,"나2")=2,25,IF(COUNTIFS(B:B,B2988,W:W,"나2")=1,20,0)))),"비해당분야")</f>
        <v>비해당분야</v>
      </c>
      <c r="Z2988" s="3" t="str">
        <f>IF(R2988="C",VLOOKUP(K2988,'[1]자격증 backdata'!A:F,6,0),"비해당분야")</f>
        <v>비해당분야</v>
      </c>
      <c r="AA2988" s="3" t="str">
        <f>IF(R2988="C",SUMIF(B:B,B2988,Z:Z),"비해당분야")</f>
        <v>비해당분야</v>
      </c>
      <c r="AB2988" s="3" t="str">
        <f>IF(R2988="C",SUM(Y2988,AA2988),"비해당분야")</f>
        <v>비해당분야</v>
      </c>
      <c r="AC2988" s="3" t="str">
        <f>IF(R2988="C",AB2988,X2988)</f>
        <v>비해당분야</v>
      </c>
      <c r="AD2988" s="3">
        <f>VLOOKUP(K2988,'[1]자격증 backdata'!A:D,4,0)</f>
        <v>0</v>
      </c>
      <c r="AE2988" s="3">
        <f>IF(_xlfn.MAXIFS(AD:AD,B:B,B2988)&gt;10,10,_xlfn.MAXIFS(AD:AD,B:B,B2988))</f>
        <v>0</v>
      </c>
      <c r="AG2988" s="2">
        <f>VLOOKUP(K2988,'[1]자격증 backdata'!A:C,3,0)</f>
        <v>0</v>
      </c>
      <c r="AH2988" s="2">
        <f>COUNTIFS($B:$B,$B2988,$AG:$AG,AH$1)</f>
        <v>0</v>
      </c>
      <c r="AI2988" s="2">
        <f>COUNTIFS($B:$B,$B2988,$AG:$AG,AI$1)</f>
        <v>0</v>
      </c>
      <c r="AJ2988" s="2">
        <f>COUNTIFS($B:$B,$B2988,$AG:$AG,AJ$1)</f>
        <v>0</v>
      </c>
      <c r="AK2988" s="2">
        <f>COUNTIFS($B:$B,$B2988,$AG:$AG,AK$1)</f>
        <v>0</v>
      </c>
      <c r="AL2988" s="2">
        <f>COUNTIFS($B:$B,$B2988,$AG:$AG,AL$1)</f>
        <v>0</v>
      </c>
      <c r="AM2988" s="2">
        <f>COUNTIFS($B:$B,$B2988,$AG:$AG,AM$1)</f>
        <v>0</v>
      </c>
      <c r="AN2988" s="2">
        <f>COUNTIFS($B:$B,$B2988,$AG:$AG,AN$1)</f>
        <v>0</v>
      </c>
      <c r="AO2988" s="2">
        <f>COUNTIFS($B:$B,$B2988,$AG:$AG,AO$1)</f>
        <v>0</v>
      </c>
      <c r="AP2988" s="2">
        <f>COUNTIFS($B:$B,$B2988,$AG:$AG,AP$1)</f>
        <v>0</v>
      </c>
      <c r="AQ2988" s="2">
        <f>COUNTIFS($B:$B,$B2988,$AG:$AG,AQ$1)</f>
        <v>0</v>
      </c>
      <c r="AR2988" s="2">
        <f>COUNTIFS($B:$B,$B2988,$AG:$AG,AR$1)</f>
        <v>0</v>
      </c>
      <c r="AS2988" s="2">
        <f>COUNTIFS($B:$B,$B2988,$AG:$AG,AS$1)</f>
        <v>0</v>
      </c>
      <c r="AT2988" s="2">
        <f>COUNTIFS($B:$B,$B2988,$AG:$AG,AT$1)</f>
        <v>0</v>
      </c>
      <c r="AU2988" s="2">
        <f>COUNTIFS($B:$B,$B2988,$AG:$AG,AU$1)</f>
        <v>0</v>
      </c>
    </row>
    <row r="2989" spans="1:47" ht="15" customHeight="1" x14ac:dyDescent="0.35">
      <c r="A2989" s="4">
        <f>IF(B2988=B2989,A2988,A2988+1)</f>
        <v>1065</v>
      </c>
      <c r="B2989" s="4" t="s">
        <v>229</v>
      </c>
      <c r="C2989" s="4" t="s">
        <v>228</v>
      </c>
      <c r="D2989" s="4" t="s">
        <v>10</v>
      </c>
      <c r="E2989" s="4" t="s">
        <v>9</v>
      </c>
      <c r="F2989" s="4" t="s">
        <v>8</v>
      </c>
      <c r="G2989" s="4" t="s">
        <v>7</v>
      </c>
      <c r="H2989" s="4" t="s">
        <v>7</v>
      </c>
      <c r="I2989" s="4">
        <v>1</v>
      </c>
      <c r="J2989" s="4" t="s">
        <v>6</v>
      </c>
      <c r="K2989" s="4" t="s">
        <v>5</v>
      </c>
      <c r="L2989" s="4" t="s">
        <v>4</v>
      </c>
      <c r="M2989" s="4" t="s">
        <v>227</v>
      </c>
      <c r="N2989" s="4" t="s">
        <v>101</v>
      </c>
      <c r="P2989" s="4" t="s">
        <v>1</v>
      </c>
      <c r="Q2989" s="5" t="s">
        <v>0</v>
      </c>
      <c r="R2989" s="5"/>
      <c r="S2989" s="5" t="str">
        <f>IF(P2989="심사불필요","-",VLOOKUP(K2989,'[1]자격증 backdata'!A:G,7,0))</f>
        <v>필수</v>
      </c>
      <c r="T2989" s="5" t="str">
        <f>IF(S2989="-","-",IF(COUNTIFS(B:B,B2989,S:S,"필수")&gt;0,"자격요건충족","확인필요"))</f>
        <v>자격요건충족</v>
      </c>
      <c r="U2989" s="5"/>
      <c r="W2989" s="5" t="str">
        <f>IF(Q2989="4급","심사불필요",VLOOKUP(K2989,'[1]자격증 backdata'!A:B,2,0))</f>
        <v>심사불필요</v>
      </c>
      <c r="X2989" s="4" t="str">
        <f>IF(R2989="A", MIN(20, SUMIFS(W:W, B:B, B2989, R:R, "A")),IF(R2989="B", MIN(30, SUMIFS(W:W, B:B, B2989, R:R, "B")),"비해당분야"))</f>
        <v>비해당분야</v>
      </c>
      <c r="Y2989" s="4" t="str">
        <f>IF(R2989="C",MIN(30,IF(COUNTIFS(B:B,B2989,W:W,"가1")=1,25,IF(COUNTIFS(B:B,B2989,W:W,"가1")&gt;=2,30,0))+IF(COUNTIFS(B:B,B2989,W:W,"나1")&gt;=4,30,IF(COUNTIFS(B:B,B2989,W:W,"나1")=3,26,IF(COUNTIFS(B:B,B2989,W:W,"나1")=2,22,IF(COUNTIFS(B:B,B2989,W:W,"나1")=1,18,0)))))+MIN(30,IF(COUNTIFS(B:B,B2989,W:W,"가2")=1,25,IF(COUNTIFS(B:B,B2989,W:W,"가2")&gt;=2,30,0))+IF(COUNTIFS(B:B,B2989,W:W,"나2")=3,30,IF(COUNTIFS(B:B,B2989,W:W,"나2")=2,25,IF(COUNTIFS(B:B,B2989,W:W,"나2")=1,20,0)))),"비해당분야")</f>
        <v>비해당분야</v>
      </c>
      <c r="Z2989" s="4" t="str">
        <f>IF(R2989="C",VLOOKUP(K2989,'[1]자격증 backdata'!A:F,6,0),"비해당분야")</f>
        <v>비해당분야</v>
      </c>
      <c r="AA2989" s="4" t="str">
        <f>IF(R2989="C",SUMIF(B:B,B2989,Z:Z),"비해당분야")</f>
        <v>비해당분야</v>
      </c>
      <c r="AB2989" s="4" t="str">
        <f>IF(R2989="C",SUM(Y2989,AA2989),"비해당분야")</f>
        <v>비해당분야</v>
      </c>
      <c r="AC2989" s="4" t="str">
        <f>IF(R2989="C",AB2989,X2989)</f>
        <v>비해당분야</v>
      </c>
      <c r="AD2989" s="4">
        <f>VLOOKUP(K2989,'[1]자격증 backdata'!A:D,4,0)</f>
        <v>0</v>
      </c>
      <c r="AE2989" s="4">
        <f>IF(_xlfn.MAXIFS(AD:AD,B:B,B2989)&gt;10,10,_xlfn.MAXIFS(AD:AD,B:B,B2989))</f>
        <v>0</v>
      </c>
      <c r="AG2989" s="5">
        <f>VLOOKUP(K2989,'[1]자격증 backdata'!A:C,3,0)</f>
        <v>0</v>
      </c>
      <c r="AH2989" s="5">
        <f>COUNTIFS($B:$B,$B2989,$AG:$AG,AH$1)</f>
        <v>0</v>
      </c>
      <c r="AI2989" s="5">
        <f>COUNTIFS($B:$B,$B2989,$AG:$AG,AI$1)</f>
        <v>0</v>
      </c>
      <c r="AJ2989" s="5">
        <f>COUNTIFS($B:$B,$B2989,$AG:$AG,AJ$1)</f>
        <v>0</v>
      </c>
      <c r="AK2989" s="5">
        <f>COUNTIFS($B:$B,$B2989,$AG:$AG,AK$1)</f>
        <v>0</v>
      </c>
      <c r="AL2989" s="5">
        <f>COUNTIFS($B:$B,$B2989,$AG:$AG,AL$1)</f>
        <v>0</v>
      </c>
      <c r="AM2989" s="5">
        <f>COUNTIFS($B:$B,$B2989,$AG:$AG,AM$1)</f>
        <v>0</v>
      </c>
      <c r="AN2989" s="5">
        <f>COUNTIFS($B:$B,$B2989,$AG:$AG,AN$1)</f>
        <v>0</v>
      </c>
      <c r="AO2989" s="5">
        <f>COUNTIFS($B:$B,$B2989,$AG:$AG,AO$1)</f>
        <v>0</v>
      </c>
      <c r="AP2989" s="5">
        <f>COUNTIFS($B:$B,$B2989,$AG:$AG,AP$1)</f>
        <v>0</v>
      </c>
      <c r="AQ2989" s="5">
        <f>COUNTIFS($B:$B,$B2989,$AG:$AG,AQ$1)</f>
        <v>0</v>
      </c>
      <c r="AR2989" s="5">
        <f>COUNTIFS($B:$B,$B2989,$AG:$AG,AR$1)</f>
        <v>0</v>
      </c>
      <c r="AS2989" s="5">
        <f>COUNTIFS($B:$B,$B2989,$AG:$AG,AS$1)</f>
        <v>0</v>
      </c>
      <c r="AT2989" s="5">
        <f>COUNTIFS($B:$B,$B2989,$AG:$AG,AT$1)</f>
        <v>0</v>
      </c>
      <c r="AU2989" s="5">
        <f>COUNTIFS($B:$B,$B2989,$AG:$AG,AU$1)</f>
        <v>0</v>
      </c>
    </row>
    <row r="2990" spans="1:47" ht="15" customHeight="1" x14ac:dyDescent="0.35">
      <c r="A2990" s="3">
        <f>IF(B2989=B2990,A2989,A2989+1)</f>
        <v>1066</v>
      </c>
      <c r="B2990" s="3" t="s">
        <v>217</v>
      </c>
      <c r="C2990" s="3" t="s">
        <v>216</v>
      </c>
      <c r="D2990" s="3" t="s">
        <v>10</v>
      </c>
      <c r="E2990" s="3" t="s">
        <v>9</v>
      </c>
      <c r="F2990" s="4" t="s">
        <v>8</v>
      </c>
      <c r="G2990" s="4" t="s">
        <v>7</v>
      </c>
      <c r="H2990" s="4" t="s">
        <v>7</v>
      </c>
      <c r="I2990" s="3">
        <v>1</v>
      </c>
      <c r="J2990" s="3" t="s">
        <v>6</v>
      </c>
      <c r="K2990" s="3" t="s">
        <v>5</v>
      </c>
      <c r="L2990" s="3" t="s">
        <v>4</v>
      </c>
      <c r="M2990" s="3" t="s">
        <v>226</v>
      </c>
      <c r="N2990" s="3" t="s">
        <v>82</v>
      </c>
      <c r="P2990" s="3" t="s">
        <v>1</v>
      </c>
      <c r="Q2990" s="2" t="s">
        <v>0</v>
      </c>
      <c r="R2990" s="2"/>
      <c r="S2990" s="2" t="str">
        <f>IF(P2990="심사불필요","-",VLOOKUP(K2990,'[1]자격증 backdata'!A:G,7,0))</f>
        <v>필수</v>
      </c>
      <c r="T2990" s="2" t="str">
        <f>IF(S2990="-","-",IF(COUNTIFS(B:B,B2990,S:S,"필수")&gt;0,"자격요건충족","확인필요"))</f>
        <v>자격요건충족</v>
      </c>
      <c r="U2990" s="2"/>
      <c r="W2990" s="2" t="str">
        <f>IF(Q2990="4급","심사불필요",VLOOKUP(K2990,'[1]자격증 backdata'!A:B,2,0))</f>
        <v>심사불필요</v>
      </c>
      <c r="X2990" s="3" t="str">
        <f>IF(R2990="A", MIN(20, SUMIFS(W:W, B:B, B2990, R:R, "A")),IF(R2990="B", MIN(30, SUMIFS(W:W, B:B, B2990, R:R, "B")),"비해당분야"))</f>
        <v>비해당분야</v>
      </c>
      <c r="Y2990" s="3" t="str">
        <f>IF(R2990="C",MIN(30,IF(COUNTIFS(B:B,B2990,W:W,"가1")=1,25,IF(COUNTIFS(B:B,B2990,W:W,"가1")&gt;=2,30,0))+IF(COUNTIFS(B:B,B2990,W:W,"나1")&gt;=4,30,IF(COUNTIFS(B:B,B2990,W:W,"나1")=3,26,IF(COUNTIFS(B:B,B2990,W:W,"나1")=2,22,IF(COUNTIFS(B:B,B2990,W:W,"나1")=1,18,0)))))+MIN(30,IF(COUNTIFS(B:B,B2990,W:W,"가2")=1,25,IF(COUNTIFS(B:B,B2990,W:W,"가2")&gt;=2,30,0))+IF(COUNTIFS(B:B,B2990,W:W,"나2")=3,30,IF(COUNTIFS(B:B,B2990,W:W,"나2")=2,25,IF(COUNTIFS(B:B,B2990,W:W,"나2")=1,20,0)))),"비해당분야")</f>
        <v>비해당분야</v>
      </c>
      <c r="Z2990" s="3" t="str">
        <f>IF(R2990="C",VLOOKUP(K2990,'[1]자격증 backdata'!A:F,6,0),"비해당분야")</f>
        <v>비해당분야</v>
      </c>
      <c r="AA2990" s="3" t="str">
        <f>IF(R2990="C",SUMIF(B:B,B2990,Z:Z),"비해당분야")</f>
        <v>비해당분야</v>
      </c>
      <c r="AB2990" s="3" t="str">
        <f>IF(R2990="C",SUM(Y2990,AA2990),"비해당분야")</f>
        <v>비해당분야</v>
      </c>
      <c r="AC2990" s="3" t="str">
        <f>IF(R2990="C",AB2990,X2990)</f>
        <v>비해당분야</v>
      </c>
      <c r="AD2990" s="3">
        <f>VLOOKUP(K2990,'[1]자격증 backdata'!A:D,4,0)</f>
        <v>0</v>
      </c>
      <c r="AE2990" s="3">
        <f>IF(_xlfn.MAXIFS(AD:AD,B:B,B2990)&gt;10,10,_xlfn.MAXIFS(AD:AD,B:B,B2990))</f>
        <v>0</v>
      </c>
      <c r="AG2990" s="2">
        <f>VLOOKUP(K2990,'[1]자격증 backdata'!A:C,3,0)</f>
        <v>0</v>
      </c>
      <c r="AH2990" s="2">
        <f>COUNTIFS($B:$B,$B2990,$AG:$AG,AH$1)</f>
        <v>0</v>
      </c>
      <c r="AI2990" s="2">
        <f>COUNTIFS($B:$B,$B2990,$AG:$AG,AI$1)</f>
        <v>0</v>
      </c>
      <c r="AJ2990" s="2">
        <f>COUNTIFS($B:$B,$B2990,$AG:$AG,AJ$1)</f>
        <v>0</v>
      </c>
      <c r="AK2990" s="2">
        <f>COUNTIFS($B:$B,$B2990,$AG:$AG,AK$1)</f>
        <v>0</v>
      </c>
      <c r="AL2990" s="2">
        <f>COUNTIFS($B:$B,$B2990,$AG:$AG,AL$1)</f>
        <v>0</v>
      </c>
      <c r="AM2990" s="2">
        <f>COUNTIFS($B:$B,$B2990,$AG:$AG,AM$1)</f>
        <v>0</v>
      </c>
      <c r="AN2990" s="2">
        <f>COUNTIFS($B:$B,$B2990,$AG:$AG,AN$1)</f>
        <v>0</v>
      </c>
      <c r="AO2990" s="2">
        <f>COUNTIFS($B:$B,$B2990,$AG:$AG,AO$1)</f>
        <v>0</v>
      </c>
      <c r="AP2990" s="2">
        <f>COUNTIFS($B:$B,$B2990,$AG:$AG,AP$1)</f>
        <v>0</v>
      </c>
      <c r="AQ2990" s="2">
        <f>COUNTIFS($B:$B,$B2990,$AG:$AG,AQ$1)</f>
        <v>0</v>
      </c>
      <c r="AR2990" s="2">
        <f>COUNTIFS($B:$B,$B2990,$AG:$AG,AR$1)</f>
        <v>0</v>
      </c>
      <c r="AS2990" s="2">
        <f>COUNTIFS($B:$B,$B2990,$AG:$AG,AS$1)</f>
        <v>0</v>
      </c>
      <c r="AT2990" s="2">
        <f>COUNTIFS($B:$B,$B2990,$AG:$AG,AT$1)</f>
        <v>0</v>
      </c>
      <c r="AU2990" s="2">
        <f>COUNTIFS($B:$B,$B2990,$AG:$AG,AU$1)</f>
        <v>0</v>
      </c>
    </row>
    <row r="2991" spans="1:47" ht="15" customHeight="1" x14ac:dyDescent="0.35">
      <c r="A2991" s="7">
        <f>IF(B2990=B2991,A2990,A2990+1)</f>
        <v>1066</v>
      </c>
      <c r="B2991" s="7" t="s">
        <v>217</v>
      </c>
      <c r="C2991" s="7" t="s">
        <v>216</v>
      </c>
      <c r="D2991" s="7" t="s">
        <v>10</v>
      </c>
      <c r="E2991" s="7" t="s">
        <v>9</v>
      </c>
      <c r="F2991" s="4" t="s">
        <v>7</v>
      </c>
      <c r="G2991" s="4" t="s">
        <v>7</v>
      </c>
      <c r="H2991" s="4" t="s">
        <v>8</v>
      </c>
      <c r="I2991" s="3">
        <v>2</v>
      </c>
      <c r="J2991" s="3" t="s">
        <v>46</v>
      </c>
      <c r="K2991" s="3" t="s">
        <v>45</v>
      </c>
      <c r="L2991" s="3" t="s">
        <v>26</v>
      </c>
      <c r="M2991" s="3" t="s">
        <v>225</v>
      </c>
      <c r="N2991" s="3" t="s">
        <v>80</v>
      </c>
      <c r="P2991" s="3" t="s">
        <v>1</v>
      </c>
      <c r="Q2991" s="2" t="s">
        <v>0</v>
      </c>
      <c r="R2991" s="2"/>
      <c r="S2991" s="2">
        <f>IF(P2991="심사불필요","-",VLOOKUP(K2991,'[1]자격증 backdata'!A:G,7,0))</f>
        <v>0</v>
      </c>
      <c r="T2991" s="2" t="str">
        <f>IF(S2991="-","-",IF(COUNTIFS(B:B,B2991,S:S,"필수")&gt;0,"자격요건충족","확인필요"))</f>
        <v>자격요건충족</v>
      </c>
      <c r="U2991" s="2"/>
      <c r="W2991" s="2" t="str">
        <f>IF(Q2991="4급","심사불필요",VLOOKUP(K2991,'[1]자격증 backdata'!A:B,2,0))</f>
        <v>심사불필요</v>
      </c>
      <c r="X2991" s="3" t="str">
        <f>IF(R2991="A", MIN(20, SUMIFS(W:W, B:B, B2991, R:R, "A")),IF(R2991="B", MIN(30, SUMIFS(W:W, B:B, B2991, R:R, "B")),"비해당분야"))</f>
        <v>비해당분야</v>
      </c>
      <c r="Y2991" s="3" t="str">
        <f>IF(R2991="C",MIN(30,IF(COUNTIFS(B:B,B2991,W:W,"가1")=1,25,IF(COUNTIFS(B:B,B2991,W:W,"가1")&gt;=2,30,0))+IF(COUNTIFS(B:B,B2991,W:W,"나1")&gt;=4,30,IF(COUNTIFS(B:B,B2991,W:W,"나1")=3,26,IF(COUNTIFS(B:B,B2991,W:W,"나1")=2,22,IF(COUNTIFS(B:B,B2991,W:W,"나1")=1,18,0)))))+MIN(30,IF(COUNTIFS(B:B,B2991,W:W,"가2")=1,25,IF(COUNTIFS(B:B,B2991,W:W,"가2")&gt;=2,30,0))+IF(COUNTIFS(B:B,B2991,W:W,"나2")=3,30,IF(COUNTIFS(B:B,B2991,W:W,"나2")=2,25,IF(COUNTIFS(B:B,B2991,W:W,"나2")=1,20,0)))),"비해당분야")</f>
        <v>비해당분야</v>
      </c>
      <c r="Z2991" s="3" t="str">
        <f>IF(R2991="C",VLOOKUP(K2991,'[1]자격증 backdata'!A:F,6,0),"비해당분야")</f>
        <v>비해당분야</v>
      </c>
      <c r="AA2991" s="3" t="str">
        <f>IF(R2991="C",SUMIF(B:B,B2991,Z:Z),"비해당분야")</f>
        <v>비해당분야</v>
      </c>
      <c r="AB2991" s="3" t="str">
        <f>IF(R2991="C",SUM(Y2991,AA2991),"비해당분야")</f>
        <v>비해당분야</v>
      </c>
      <c r="AC2991" s="3" t="str">
        <f>IF(R2991="C",AB2991,X2991)</f>
        <v>비해당분야</v>
      </c>
      <c r="AD2991" s="3">
        <f>VLOOKUP(K2991,'[1]자격증 backdata'!A:D,4,0)</f>
        <v>0</v>
      </c>
      <c r="AE2991" s="3">
        <f>IF(_xlfn.MAXIFS(AD:AD,B:B,B2991)&gt;10,10,_xlfn.MAXIFS(AD:AD,B:B,B2991))</f>
        <v>0</v>
      </c>
      <c r="AG2991" s="2">
        <f>VLOOKUP(K2991,'[1]자격증 backdata'!A:C,3,0)</f>
        <v>0</v>
      </c>
      <c r="AH2991" s="2">
        <f>COUNTIFS($B:$B,$B2991,$AG:$AG,AH$1)</f>
        <v>0</v>
      </c>
      <c r="AI2991" s="2">
        <f>COUNTIFS($B:$B,$B2991,$AG:$AG,AI$1)</f>
        <v>0</v>
      </c>
      <c r="AJ2991" s="2">
        <f>COUNTIFS($B:$B,$B2991,$AG:$AG,AJ$1)</f>
        <v>0</v>
      </c>
      <c r="AK2991" s="2">
        <f>COUNTIFS($B:$B,$B2991,$AG:$AG,AK$1)</f>
        <v>0</v>
      </c>
      <c r="AL2991" s="2">
        <f>COUNTIFS($B:$B,$B2991,$AG:$AG,AL$1)</f>
        <v>0</v>
      </c>
      <c r="AM2991" s="2">
        <f>COUNTIFS($B:$B,$B2991,$AG:$AG,AM$1)</f>
        <v>0</v>
      </c>
      <c r="AN2991" s="2">
        <f>COUNTIFS($B:$B,$B2991,$AG:$AG,AN$1)</f>
        <v>0</v>
      </c>
      <c r="AO2991" s="2">
        <f>COUNTIFS($B:$B,$B2991,$AG:$AG,AO$1)</f>
        <v>0</v>
      </c>
      <c r="AP2991" s="2">
        <f>COUNTIFS($B:$B,$B2991,$AG:$AG,AP$1)</f>
        <v>0</v>
      </c>
      <c r="AQ2991" s="2">
        <f>COUNTIFS($B:$B,$B2991,$AG:$AG,AQ$1)</f>
        <v>0</v>
      </c>
      <c r="AR2991" s="2">
        <f>COUNTIFS($B:$B,$B2991,$AG:$AG,AR$1)</f>
        <v>0</v>
      </c>
      <c r="AS2991" s="2">
        <f>COUNTIFS($B:$B,$B2991,$AG:$AG,AS$1)</f>
        <v>0</v>
      </c>
      <c r="AT2991" s="2">
        <f>COUNTIFS($B:$B,$B2991,$AG:$AG,AT$1)</f>
        <v>0</v>
      </c>
      <c r="AU2991" s="2">
        <f>COUNTIFS($B:$B,$B2991,$AG:$AG,AU$1)</f>
        <v>0</v>
      </c>
    </row>
    <row r="2992" spans="1:47" ht="15" customHeight="1" x14ac:dyDescent="0.35">
      <c r="A2992" s="7">
        <f>IF(B2991=B2992,A2991,A2991+1)</f>
        <v>1066</v>
      </c>
      <c r="B2992" s="7" t="s">
        <v>217</v>
      </c>
      <c r="C2992" s="7" t="s">
        <v>216</v>
      </c>
      <c r="D2992" s="7" t="s">
        <v>10</v>
      </c>
      <c r="E2992" s="7" t="s">
        <v>9</v>
      </c>
      <c r="F2992" s="4" t="s">
        <v>7</v>
      </c>
      <c r="G2992" s="4" t="s">
        <v>7</v>
      </c>
      <c r="H2992" s="4" t="s">
        <v>8</v>
      </c>
      <c r="I2992" s="3">
        <v>3</v>
      </c>
      <c r="J2992" s="3" t="s">
        <v>57</v>
      </c>
      <c r="K2992" s="3" t="s">
        <v>56</v>
      </c>
      <c r="L2992" s="3" t="s">
        <v>55</v>
      </c>
      <c r="M2992" s="3" t="s">
        <v>224</v>
      </c>
      <c r="N2992" s="3" t="s">
        <v>223</v>
      </c>
      <c r="P2992" s="3" t="s">
        <v>1</v>
      </c>
      <c r="Q2992" s="2" t="s">
        <v>0</v>
      </c>
      <c r="R2992" s="2"/>
      <c r="S2992" s="2">
        <f>IF(P2992="심사불필요","-",VLOOKUP(K2992,'[1]자격증 backdata'!A:G,7,0))</f>
        <v>0</v>
      </c>
      <c r="T2992" s="2" t="str">
        <f>IF(S2992="-","-",IF(COUNTIFS(B:B,B2992,S:S,"필수")&gt;0,"자격요건충족","확인필요"))</f>
        <v>자격요건충족</v>
      </c>
      <c r="U2992" s="2"/>
      <c r="W2992" s="2" t="str">
        <f>IF(Q2992="4급","심사불필요",VLOOKUP(K2992,'[1]자격증 backdata'!A:B,2,0))</f>
        <v>심사불필요</v>
      </c>
      <c r="X2992" s="3" t="str">
        <f>IF(R2992="A", MIN(20, SUMIFS(W:W, B:B, B2992, R:R, "A")),IF(R2992="B", MIN(30, SUMIFS(W:W, B:B, B2992, R:R, "B")),"비해당분야"))</f>
        <v>비해당분야</v>
      </c>
      <c r="Y2992" s="3" t="str">
        <f>IF(R2992="C",MIN(30,IF(COUNTIFS(B:B,B2992,W:W,"가1")=1,25,IF(COUNTIFS(B:B,B2992,W:W,"가1")&gt;=2,30,0))+IF(COUNTIFS(B:B,B2992,W:W,"나1")&gt;=4,30,IF(COUNTIFS(B:B,B2992,W:W,"나1")=3,26,IF(COUNTIFS(B:B,B2992,W:W,"나1")=2,22,IF(COUNTIFS(B:B,B2992,W:W,"나1")=1,18,0)))))+MIN(30,IF(COUNTIFS(B:B,B2992,W:W,"가2")=1,25,IF(COUNTIFS(B:B,B2992,W:W,"가2")&gt;=2,30,0))+IF(COUNTIFS(B:B,B2992,W:W,"나2")=3,30,IF(COUNTIFS(B:B,B2992,W:W,"나2")=2,25,IF(COUNTIFS(B:B,B2992,W:W,"나2")=1,20,0)))),"비해당분야")</f>
        <v>비해당분야</v>
      </c>
      <c r="Z2992" s="3" t="str">
        <f>IF(R2992="C",VLOOKUP(K2992,'[1]자격증 backdata'!A:F,6,0),"비해당분야")</f>
        <v>비해당분야</v>
      </c>
      <c r="AA2992" s="3" t="str">
        <f>IF(R2992="C",SUMIF(B:B,B2992,Z:Z),"비해당분야")</f>
        <v>비해당분야</v>
      </c>
      <c r="AB2992" s="3" t="str">
        <f>IF(R2992="C",SUM(Y2992,AA2992),"비해당분야")</f>
        <v>비해당분야</v>
      </c>
      <c r="AC2992" s="3" t="str">
        <f>IF(R2992="C",AB2992,X2992)</f>
        <v>비해당분야</v>
      </c>
      <c r="AD2992" s="3">
        <f>VLOOKUP(K2992,'[1]자격증 backdata'!A:D,4,0)</f>
        <v>0</v>
      </c>
      <c r="AE2992" s="3">
        <f>IF(_xlfn.MAXIFS(AD:AD,B:B,B2992)&gt;10,10,_xlfn.MAXIFS(AD:AD,B:B,B2992))</f>
        <v>0</v>
      </c>
      <c r="AG2992" s="2">
        <f>VLOOKUP(K2992,'[1]자격증 backdata'!A:C,3,0)</f>
        <v>0</v>
      </c>
      <c r="AH2992" s="2">
        <f>COUNTIFS($B:$B,$B2992,$AG:$AG,AH$1)</f>
        <v>0</v>
      </c>
      <c r="AI2992" s="2">
        <f>COUNTIFS($B:$B,$B2992,$AG:$AG,AI$1)</f>
        <v>0</v>
      </c>
      <c r="AJ2992" s="2">
        <f>COUNTIFS($B:$B,$B2992,$AG:$AG,AJ$1)</f>
        <v>0</v>
      </c>
      <c r="AK2992" s="2">
        <f>COUNTIFS($B:$B,$B2992,$AG:$AG,AK$1)</f>
        <v>0</v>
      </c>
      <c r="AL2992" s="2">
        <f>COUNTIFS($B:$B,$B2992,$AG:$AG,AL$1)</f>
        <v>0</v>
      </c>
      <c r="AM2992" s="2">
        <f>COUNTIFS($B:$B,$B2992,$AG:$AG,AM$1)</f>
        <v>0</v>
      </c>
      <c r="AN2992" s="2">
        <f>COUNTIFS($B:$B,$B2992,$AG:$AG,AN$1)</f>
        <v>0</v>
      </c>
      <c r="AO2992" s="2">
        <f>COUNTIFS($B:$B,$B2992,$AG:$AG,AO$1)</f>
        <v>0</v>
      </c>
      <c r="AP2992" s="2">
        <f>COUNTIFS($B:$B,$B2992,$AG:$AG,AP$1)</f>
        <v>0</v>
      </c>
      <c r="AQ2992" s="2">
        <f>COUNTIFS($B:$B,$B2992,$AG:$AG,AQ$1)</f>
        <v>0</v>
      </c>
      <c r="AR2992" s="2">
        <f>COUNTIFS($B:$B,$B2992,$AG:$AG,AR$1)</f>
        <v>0</v>
      </c>
      <c r="AS2992" s="2">
        <f>COUNTIFS($B:$B,$B2992,$AG:$AG,AS$1)</f>
        <v>0</v>
      </c>
      <c r="AT2992" s="2">
        <f>COUNTIFS($B:$B,$B2992,$AG:$AG,AT$1)</f>
        <v>0</v>
      </c>
      <c r="AU2992" s="2">
        <f>COUNTIFS($B:$B,$B2992,$AG:$AG,AU$1)</f>
        <v>0</v>
      </c>
    </row>
    <row r="2993" spans="1:47" ht="15" customHeight="1" x14ac:dyDescent="0.35">
      <c r="A2993" s="7">
        <f>IF(B2992=B2993,A2992,A2992+1)</f>
        <v>1066</v>
      </c>
      <c r="B2993" s="7" t="s">
        <v>217</v>
      </c>
      <c r="C2993" s="7" t="s">
        <v>216</v>
      </c>
      <c r="D2993" s="7" t="s">
        <v>10</v>
      </c>
      <c r="E2993" s="7" t="s">
        <v>9</v>
      </c>
      <c r="F2993" s="4" t="s">
        <v>7</v>
      </c>
      <c r="G2993" s="4" t="s">
        <v>7</v>
      </c>
      <c r="H2993" s="4" t="s">
        <v>8</v>
      </c>
      <c r="I2993" s="3">
        <v>4</v>
      </c>
      <c r="J2993" s="3" t="s">
        <v>222</v>
      </c>
      <c r="K2993" s="3" t="s">
        <v>221</v>
      </c>
      <c r="L2993" s="3" t="s">
        <v>220</v>
      </c>
      <c r="M2993" s="3" t="s">
        <v>219</v>
      </c>
      <c r="N2993" s="3" t="s">
        <v>218</v>
      </c>
      <c r="P2993" s="3" t="s">
        <v>1</v>
      </c>
      <c r="Q2993" s="2" t="s">
        <v>0</v>
      </c>
      <c r="R2993" s="2"/>
      <c r="S2993" s="2">
        <f>IF(P2993="심사불필요","-",VLOOKUP(K2993,'[1]자격증 backdata'!A:G,7,0))</f>
        <v>0</v>
      </c>
      <c r="T2993" s="2" t="str">
        <f>IF(S2993="-","-",IF(COUNTIFS(B:B,B2993,S:S,"필수")&gt;0,"자격요건충족","확인필요"))</f>
        <v>자격요건충족</v>
      </c>
      <c r="U2993" s="2"/>
      <c r="W2993" s="2" t="str">
        <f>IF(Q2993="4급","심사불필요",VLOOKUP(K2993,'[1]자격증 backdata'!A:B,2,0))</f>
        <v>심사불필요</v>
      </c>
      <c r="X2993" s="3" t="str">
        <f>IF(R2993="A", MIN(20, SUMIFS(W:W, B:B, B2993, R:R, "A")),IF(R2993="B", MIN(30, SUMIFS(W:W, B:B, B2993, R:R, "B")),"비해당분야"))</f>
        <v>비해당분야</v>
      </c>
      <c r="Y2993" s="3" t="str">
        <f>IF(R2993="C",MIN(30,IF(COUNTIFS(B:B,B2993,W:W,"가1")=1,25,IF(COUNTIFS(B:B,B2993,W:W,"가1")&gt;=2,30,0))+IF(COUNTIFS(B:B,B2993,W:W,"나1")&gt;=4,30,IF(COUNTIFS(B:B,B2993,W:W,"나1")=3,26,IF(COUNTIFS(B:B,B2993,W:W,"나1")=2,22,IF(COUNTIFS(B:B,B2993,W:W,"나1")=1,18,0)))))+MIN(30,IF(COUNTIFS(B:B,B2993,W:W,"가2")=1,25,IF(COUNTIFS(B:B,B2993,W:W,"가2")&gt;=2,30,0))+IF(COUNTIFS(B:B,B2993,W:W,"나2")=3,30,IF(COUNTIFS(B:B,B2993,W:W,"나2")=2,25,IF(COUNTIFS(B:B,B2993,W:W,"나2")=1,20,0)))),"비해당분야")</f>
        <v>비해당분야</v>
      </c>
      <c r="Z2993" s="3" t="str">
        <f>IF(R2993="C",VLOOKUP(K2993,'[1]자격증 backdata'!A:F,6,0),"비해당분야")</f>
        <v>비해당분야</v>
      </c>
      <c r="AA2993" s="3" t="str">
        <f>IF(R2993="C",SUMIF(B:B,B2993,Z:Z),"비해당분야")</f>
        <v>비해당분야</v>
      </c>
      <c r="AB2993" s="3" t="str">
        <f>IF(R2993="C",SUM(Y2993,AA2993),"비해당분야")</f>
        <v>비해당분야</v>
      </c>
      <c r="AC2993" s="3" t="str">
        <f>IF(R2993="C",AB2993,X2993)</f>
        <v>비해당분야</v>
      </c>
      <c r="AD2993" s="3">
        <f>VLOOKUP(K2993,'[1]자격증 backdata'!A:D,4,0)</f>
        <v>0</v>
      </c>
      <c r="AE2993" s="3">
        <f>IF(_xlfn.MAXIFS(AD:AD,B:B,B2993)&gt;10,10,_xlfn.MAXIFS(AD:AD,B:B,B2993))</f>
        <v>0</v>
      </c>
      <c r="AG2993" s="2">
        <f>VLOOKUP(K2993,'[1]자격증 backdata'!A:C,3,0)</f>
        <v>0</v>
      </c>
      <c r="AH2993" s="2">
        <f>COUNTIFS($B:$B,$B2993,$AG:$AG,AH$1)</f>
        <v>0</v>
      </c>
      <c r="AI2993" s="2">
        <f>COUNTIFS($B:$B,$B2993,$AG:$AG,AI$1)</f>
        <v>0</v>
      </c>
      <c r="AJ2993" s="2">
        <f>COUNTIFS($B:$B,$B2993,$AG:$AG,AJ$1)</f>
        <v>0</v>
      </c>
      <c r="AK2993" s="2">
        <f>COUNTIFS($B:$B,$B2993,$AG:$AG,AK$1)</f>
        <v>0</v>
      </c>
      <c r="AL2993" s="2">
        <f>COUNTIFS($B:$B,$B2993,$AG:$AG,AL$1)</f>
        <v>0</v>
      </c>
      <c r="AM2993" s="2">
        <f>COUNTIFS($B:$B,$B2993,$AG:$AG,AM$1)</f>
        <v>0</v>
      </c>
      <c r="AN2993" s="2">
        <f>COUNTIFS($B:$B,$B2993,$AG:$AG,AN$1)</f>
        <v>0</v>
      </c>
      <c r="AO2993" s="2">
        <f>COUNTIFS($B:$B,$B2993,$AG:$AG,AO$1)</f>
        <v>0</v>
      </c>
      <c r="AP2993" s="2">
        <f>COUNTIFS($B:$B,$B2993,$AG:$AG,AP$1)</f>
        <v>0</v>
      </c>
      <c r="AQ2993" s="2">
        <f>COUNTIFS($B:$B,$B2993,$AG:$AG,AQ$1)</f>
        <v>0</v>
      </c>
      <c r="AR2993" s="2">
        <f>COUNTIFS($B:$B,$B2993,$AG:$AG,AR$1)</f>
        <v>0</v>
      </c>
      <c r="AS2993" s="2">
        <f>COUNTIFS($B:$B,$B2993,$AG:$AG,AS$1)</f>
        <v>0</v>
      </c>
      <c r="AT2993" s="2">
        <f>COUNTIFS($B:$B,$B2993,$AG:$AG,AT$1)</f>
        <v>0</v>
      </c>
      <c r="AU2993" s="2">
        <f>COUNTIFS($B:$B,$B2993,$AG:$AG,AU$1)</f>
        <v>0</v>
      </c>
    </row>
    <row r="2994" spans="1:47" ht="15" customHeight="1" x14ac:dyDescent="0.35">
      <c r="A2994" s="7">
        <f>IF(B2993=B2994,A2993,A2993+1)</f>
        <v>1066</v>
      </c>
      <c r="B2994" s="7" t="s">
        <v>217</v>
      </c>
      <c r="C2994" s="7" t="s">
        <v>216</v>
      </c>
      <c r="D2994" s="7" t="s">
        <v>10</v>
      </c>
      <c r="E2994" s="7" t="s">
        <v>9</v>
      </c>
      <c r="F2994" s="4" t="s">
        <v>7</v>
      </c>
      <c r="G2994" s="4" t="s">
        <v>7</v>
      </c>
      <c r="H2994" s="4" t="s">
        <v>8</v>
      </c>
      <c r="I2994" s="3">
        <v>5</v>
      </c>
      <c r="J2994" s="3" t="s">
        <v>215</v>
      </c>
      <c r="K2994" s="3" t="s">
        <v>214</v>
      </c>
      <c r="L2994" s="3" t="s">
        <v>55</v>
      </c>
      <c r="M2994" s="3" t="s">
        <v>213</v>
      </c>
      <c r="N2994" s="3" t="s">
        <v>212</v>
      </c>
      <c r="P2994" s="3" t="s">
        <v>1</v>
      </c>
      <c r="Q2994" s="2" t="s">
        <v>0</v>
      </c>
      <c r="R2994" s="2"/>
      <c r="S2994" s="2">
        <f>IF(P2994="심사불필요","-",VLOOKUP(K2994,'[1]자격증 backdata'!A:G,7,0))</f>
        <v>0</v>
      </c>
      <c r="T2994" s="2" t="str">
        <f>IF(S2994="-","-",IF(COUNTIFS(B:B,B2994,S:S,"필수")&gt;0,"자격요건충족","확인필요"))</f>
        <v>자격요건충족</v>
      </c>
      <c r="U2994" s="2"/>
      <c r="W2994" s="2" t="str">
        <f>IF(Q2994="4급","심사불필요",VLOOKUP(K2994,'[1]자격증 backdata'!A:B,2,0))</f>
        <v>심사불필요</v>
      </c>
      <c r="X2994" s="3" t="str">
        <f>IF(R2994="A", MIN(20, SUMIFS(W:W, B:B, B2994, R:R, "A")),IF(R2994="B", MIN(30, SUMIFS(W:W, B:B, B2994, R:R, "B")),"비해당분야"))</f>
        <v>비해당분야</v>
      </c>
      <c r="Y2994" s="3" t="str">
        <f>IF(R2994="C",MIN(30,IF(COUNTIFS(B:B,B2994,W:W,"가1")=1,25,IF(COUNTIFS(B:B,B2994,W:W,"가1")&gt;=2,30,0))+IF(COUNTIFS(B:B,B2994,W:W,"나1")&gt;=4,30,IF(COUNTIFS(B:B,B2994,W:W,"나1")=3,26,IF(COUNTIFS(B:B,B2994,W:W,"나1")=2,22,IF(COUNTIFS(B:B,B2994,W:W,"나1")=1,18,0)))))+MIN(30,IF(COUNTIFS(B:B,B2994,W:W,"가2")=1,25,IF(COUNTIFS(B:B,B2994,W:W,"가2")&gt;=2,30,0))+IF(COUNTIFS(B:B,B2994,W:W,"나2")=3,30,IF(COUNTIFS(B:B,B2994,W:W,"나2")=2,25,IF(COUNTIFS(B:B,B2994,W:W,"나2")=1,20,0)))),"비해당분야")</f>
        <v>비해당분야</v>
      </c>
      <c r="Z2994" s="3" t="str">
        <f>IF(R2994="C",VLOOKUP(K2994,'[1]자격증 backdata'!A:F,6,0),"비해당분야")</f>
        <v>비해당분야</v>
      </c>
      <c r="AA2994" s="3" t="str">
        <f>IF(R2994="C",SUMIF(B:B,B2994,Z:Z),"비해당분야")</f>
        <v>비해당분야</v>
      </c>
      <c r="AB2994" s="3" t="str">
        <f>IF(R2994="C",SUM(Y2994,AA2994),"비해당분야")</f>
        <v>비해당분야</v>
      </c>
      <c r="AC2994" s="3" t="str">
        <f>IF(R2994="C",AB2994,X2994)</f>
        <v>비해당분야</v>
      </c>
      <c r="AD2994" s="3">
        <f>VLOOKUP(K2994,'[1]자격증 backdata'!A:D,4,0)</f>
        <v>0</v>
      </c>
      <c r="AE2994" s="3">
        <f>IF(_xlfn.MAXIFS(AD:AD,B:B,B2994)&gt;10,10,_xlfn.MAXIFS(AD:AD,B:B,B2994))</f>
        <v>0</v>
      </c>
      <c r="AG2994" s="2">
        <f>VLOOKUP(K2994,'[1]자격증 backdata'!A:C,3,0)</f>
        <v>0</v>
      </c>
      <c r="AH2994" s="2">
        <f>COUNTIFS($B:$B,$B2994,$AG:$AG,AH$1)</f>
        <v>0</v>
      </c>
      <c r="AI2994" s="2">
        <f>COUNTIFS($B:$B,$B2994,$AG:$AG,AI$1)</f>
        <v>0</v>
      </c>
      <c r="AJ2994" s="2">
        <f>COUNTIFS($B:$B,$B2994,$AG:$AG,AJ$1)</f>
        <v>0</v>
      </c>
      <c r="AK2994" s="2">
        <f>COUNTIFS($B:$B,$B2994,$AG:$AG,AK$1)</f>
        <v>0</v>
      </c>
      <c r="AL2994" s="2">
        <f>COUNTIFS($B:$B,$B2994,$AG:$AG,AL$1)</f>
        <v>0</v>
      </c>
      <c r="AM2994" s="2">
        <f>COUNTIFS($B:$B,$B2994,$AG:$AG,AM$1)</f>
        <v>0</v>
      </c>
      <c r="AN2994" s="2">
        <f>COUNTIFS($B:$B,$B2994,$AG:$AG,AN$1)</f>
        <v>0</v>
      </c>
      <c r="AO2994" s="2">
        <f>COUNTIFS($B:$B,$B2994,$AG:$AG,AO$1)</f>
        <v>0</v>
      </c>
      <c r="AP2994" s="2">
        <f>COUNTIFS($B:$B,$B2994,$AG:$AG,AP$1)</f>
        <v>0</v>
      </c>
      <c r="AQ2994" s="2">
        <f>COUNTIFS($B:$B,$B2994,$AG:$AG,AQ$1)</f>
        <v>0</v>
      </c>
      <c r="AR2994" s="2">
        <f>COUNTIFS($B:$B,$B2994,$AG:$AG,AR$1)</f>
        <v>0</v>
      </c>
      <c r="AS2994" s="2">
        <f>COUNTIFS($B:$B,$B2994,$AG:$AG,AS$1)</f>
        <v>0</v>
      </c>
      <c r="AT2994" s="2">
        <f>COUNTIFS($B:$B,$B2994,$AG:$AG,AT$1)</f>
        <v>0</v>
      </c>
      <c r="AU2994" s="2">
        <f>COUNTIFS($B:$B,$B2994,$AG:$AG,AU$1)</f>
        <v>0</v>
      </c>
    </row>
    <row r="2995" spans="1:47" ht="15" customHeight="1" x14ac:dyDescent="0.35">
      <c r="A2995" s="4">
        <f>IF(B2994=B2995,A2994,A2994+1)</f>
        <v>1067</v>
      </c>
      <c r="B2995" s="4" t="s">
        <v>211</v>
      </c>
      <c r="C2995" s="4" t="s">
        <v>210</v>
      </c>
      <c r="D2995" s="4" t="s">
        <v>10</v>
      </c>
      <c r="E2995" s="4" t="s">
        <v>9</v>
      </c>
      <c r="F2995" s="4" t="s">
        <v>8</v>
      </c>
      <c r="G2995" s="4" t="s">
        <v>7</v>
      </c>
      <c r="H2995" s="4" t="s">
        <v>7</v>
      </c>
      <c r="I2995" s="4">
        <v>1</v>
      </c>
      <c r="J2995" s="4" t="s">
        <v>6</v>
      </c>
      <c r="K2995" s="4" t="s">
        <v>5</v>
      </c>
      <c r="L2995" s="4" t="s">
        <v>4</v>
      </c>
      <c r="M2995" s="4" t="s">
        <v>209</v>
      </c>
      <c r="N2995" s="4" t="s">
        <v>88</v>
      </c>
      <c r="P2995" s="4" t="s">
        <v>1</v>
      </c>
      <c r="Q2995" s="5" t="s">
        <v>0</v>
      </c>
      <c r="R2995" s="5"/>
      <c r="S2995" s="5" t="str">
        <f>IF(P2995="심사불필요","-",VLOOKUP(K2995,'[1]자격증 backdata'!A:G,7,0))</f>
        <v>필수</v>
      </c>
      <c r="T2995" s="5" t="str">
        <f>IF(S2995="-","-",IF(COUNTIFS(B:B,B2995,S:S,"필수")&gt;0,"자격요건충족","확인필요"))</f>
        <v>자격요건충족</v>
      </c>
      <c r="U2995" s="5"/>
      <c r="W2995" s="5" t="str">
        <f>IF(Q2995="4급","심사불필요",VLOOKUP(K2995,'[1]자격증 backdata'!A:B,2,0))</f>
        <v>심사불필요</v>
      </c>
      <c r="X2995" s="4" t="str">
        <f>IF(R2995="A", MIN(20, SUMIFS(W:W, B:B, B2995, R:R, "A")),IF(R2995="B", MIN(30, SUMIFS(W:W, B:B, B2995, R:R, "B")),"비해당분야"))</f>
        <v>비해당분야</v>
      </c>
      <c r="Y2995" s="4" t="str">
        <f>IF(R2995="C",MIN(30,IF(COUNTIFS(B:B,B2995,W:W,"가1")=1,25,IF(COUNTIFS(B:B,B2995,W:W,"가1")&gt;=2,30,0))+IF(COUNTIFS(B:B,B2995,W:W,"나1")&gt;=4,30,IF(COUNTIFS(B:B,B2995,W:W,"나1")=3,26,IF(COUNTIFS(B:B,B2995,W:W,"나1")=2,22,IF(COUNTIFS(B:B,B2995,W:W,"나1")=1,18,0)))))+MIN(30,IF(COUNTIFS(B:B,B2995,W:W,"가2")=1,25,IF(COUNTIFS(B:B,B2995,W:W,"가2")&gt;=2,30,0))+IF(COUNTIFS(B:B,B2995,W:W,"나2")=3,30,IF(COUNTIFS(B:B,B2995,W:W,"나2")=2,25,IF(COUNTIFS(B:B,B2995,W:W,"나2")=1,20,0)))),"비해당분야")</f>
        <v>비해당분야</v>
      </c>
      <c r="Z2995" s="4" t="str">
        <f>IF(R2995="C",VLOOKUP(K2995,'[1]자격증 backdata'!A:F,6,0),"비해당분야")</f>
        <v>비해당분야</v>
      </c>
      <c r="AA2995" s="4" t="str">
        <f>IF(R2995="C",SUMIF(B:B,B2995,Z:Z),"비해당분야")</f>
        <v>비해당분야</v>
      </c>
      <c r="AB2995" s="4" t="str">
        <f>IF(R2995="C",SUM(Y2995,AA2995),"비해당분야")</f>
        <v>비해당분야</v>
      </c>
      <c r="AC2995" s="4" t="str">
        <f>IF(R2995="C",AB2995,X2995)</f>
        <v>비해당분야</v>
      </c>
      <c r="AD2995" s="4">
        <f>VLOOKUP(K2995,'[1]자격증 backdata'!A:D,4,0)</f>
        <v>0</v>
      </c>
      <c r="AE2995" s="4">
        <f>IF(_xlfn.MAXIFS(AD:AD,B:B,B2995)&gt;10,10,_xlfn.MAXIFS(AD:AD,B:B,B2995))</f>
        <v>0</v>
      </c>
      <c r="AG2995" s="5">
        <f>VLOOKUP(K2995,'[1]자격증 backdata'!A:C,3,0)</f>
        <v>0</v>
      </c>
      <c r="AH2995" s="5">
        <f>COUNTIFS($B:$B,$B2995,$AG:$AG,AH$1)</f>
        <v>0</v>
      </c>
      <c r="AI2995" s="5">
        <f>COUNTIFS($B:$B,$B2995,$AG:$AG,AI$1)</f>
        <v>0</v>
      </c>
      <c r="AJ2995" s="5">
        <f>COUNTIFS($B:$B,$B2995,$AG:$AG,AJ$1)</f>
        <v>0</v>
      </c>
      <c r="AK2995" s="5">
        <f>COUNTIFS($B:$B,$B2995,$AG:$AG,AK$1)</f>
        <v>0</v>
      </c>
      <c r="AL2995" s="5">
        <f>COUNTIFS($B:$B,$B2995,$AG:$AG,AL$1)</f>
        <v>0</v>
      </c>
      <c r="AM2995" s="5">
        <f>COUNTIFS($B:$B,$B2995,$AG:$AG,AM$1)</f>
        <v>0</v>
      </c>
      <c r="AN2995" s="5">
        <f>COUNTIFS($B:$B,$B2995,$AG:$AG,AN$1)</f>
        <v>0</v>
      </c>
      <c r="AO2995" s="5">
        <f>COUNTIFS($B:$B,$B2995,$AG:$AG,AO$1)</f>
        <v>0</v>
      </c>
      <c r="AP2995" s="5">
        <f>COUNTIFS($B:$B,$B2995,$AG:$AG,AP$1)</f>
        <v>0</v>
      </c>
      <c r="AQ2995" s="5">
        <f>COUNTIFS($B:$B,$B2995,$AG:$AG,AQ$1)</f>
        <v>0</v>
      </c>
      <c r="AR2995" s="5">
        <f>COUNTIFS($B:$B,$B2995,$AG:$AG,AR$1)</f>
        <v>0</v>
      </c>
      <c r="AS2995" s="5">
        <f>COUNTIFS($B:$B,$B2995,$AG:$AG,AS$1)</f>
        <v>0</v>
      </c>
      <c r="AT2995" s="5">
        <f>COUNTIFS($B:$B,$B2995,$AG:$AG,AT$1)</f>
        <v>0</v>
      </c>
      <c r="AU2995" s="5">
        <f>COUNTIFS($B:$B,$B2995,$AG:$AG,AU$1)</f>
        <v>0</v>
      </c>
    </row>
    <row r="2996" spans="1:47" ht="15" customHeight="1" x14ac:dyDescent="0.35">
      <c r="A2996" s="3">
        <f>IF(B2995=B2996,A2995,A2995+1)</f>
        <v>1068</v>
      </c>
      <c r="B2996" s="3" t="s">
        <v>198</v>
      </c>
      <c r="C2996" s="3" t="s">
        <v>197</v>
      </c>
      <c r="D2996" s="3" t="s">
        <v>10</v>
      </c>
      <c r="E2996" s="3" t="s">
        <v>9</v>
      </c>
      <c r="F2996" s="4" t="s">
        <v>8</v>
      </c>
      <c r="G2996" s="4" t="s">
        <v>7</v>
      </c>
      <c r="H2996" s="4" t="s">
        <v>7</v>
      </c>
      <c r="I2996" s="3">
        <v>1</v>
      </c>
      <c r="J2996" s="3" t="s">
        <v>6</v>
      </c>
      <c r="K2996" s="3" t="s">
        <v>5</v>
      </c>
      <c r="L2996" s="3" t="s">
        <v>4</v>
      </c>
      <c r="M2996" s="3" t="s">
        <v>208</v>
      </c>
      <c r="N2996" s="3" t="s">
        <v>207</v>
      </c>
      <c r="P2996" s="3" t="s">
        <v>1</v>
      </c>
      <c r="Q2996" s="2" t="s">
        <v>0</v>
      </c>
      <c r="R2996" s="2"/>
      <c r="S2996" s="2" t="str">
        <f>IF(P2996="심사불필요","-",VLOOKUP(K2996,'[1]자격증 backdata'!A:G,7,0))</f>
        <v>필수</v>
      </c>
      <c r="T2996" s="2" t="str">
        <f>IF(S2996="-","-",IF(COUNTIFS(B:B,B2996,S:S,"필수")&gt;0,"자격요건충족","확인필요"))</f>
        <v>자격요건충족</v>
      </c>
      <c r="U2996" s="2"/>
      <c r="W2996" s="2" t="str">
        <f>IF(Q2996="4급","심사불필요",VLOOKUP(K2996,'[1]자격증 backdata'!A:B,2,0))</f>
        <v>심사불필요</v>
      </c>
      <c r="X2996" s="3" t="str">
        <f>IF(R2996="A", MIN(20, SUMIFS(W:W, B:B, B2996, R:R, "A")),IF(R2996="B", MIN(30, SUMIFS(W:W, B:B, B2996, R:R, "B")),"비해당분야"))</f>
        <v>비해당분야</v>
      </c>
      <c r="Y2996" s="3" t="str">
        <f>IF(R2996="C",MIN(30,IF(COUNTIFS(B:B,B2996,W:W,"가1")=1,25,IF(COUNTIFS(B:B,B2996,W:W,"가1")&gt;=2,30,0))+IF(COUNTIFS(B:B,B2996,W:W,"나1")&gt;=4,30,IF(COUNTIFS(B:B,B2996,W:W,"나1")=3,26,IF(COUNTIFS(B:B,B2996,W:W,"나1")=2,22,IF(COUNTIFS(B:B,B2996,W:W,"나1")=1,18,0)))))+MIN(30,IF(COUNTIFS(B:B,B2996,W:W,"가2")=1,25,IF(COUNTIFS(B:B,B2996,W:W,"가2")&gt;=2,30,0))+IF(COUNTIFS(B:B,B2996,W:W,"나2")=3,30,IF(COUNTIFS(B:B,B2996,W:W,"나2")=2,25,IF(COUNTIFS(B:B,B2996,W:W,"나2")=1,20,0)))),"비해당분야")</f>
        <v>비해당분야</v>
      </c>
      <c r="Z2996" s="3" t="str">
        <f>IF(R2996="C",VLOOKUP(K2996,'[1]자격증 backdata'!A:F,6,0),"비해당분야")</f>
        <v>비해당분야</v>
      </c>
      <c r="AA2996" s="3" t="str">
        <f>IF(R2996="C",SUMIF(B:B,B2996,Z:Z),"비해당분야")</f>
        <v>비해당분야</v>
      </c>
      <c r="AB2996" s="3" t="str">
        <f>IF(R2996="C",SUM(Y2996,AA2996),"비해당분야")</f>
        <v>비해당분야</v>
      </c>
      <c r="AC2996" s="3" t="str">
        <f>IF(R2996="C",AB2996,X2996)</f>
        <v>비해당분야</v>
      </c>
      <c r="AD2996" s="3">
        <f>VLOOKUP(K2996,'[1]자격증 backdata'!A:D,4,0)</f>
        <v>0</v>
      </c>
      <c r="AE2996" s="3">
        <f>IF(_xlfn.MAXIFS(AD:AD,B:B,B2996)&gt;10,10,_xlfn.MAXIFS(AD:AD,B:B,B2996))</f>
        <v>5</v>
      </c>
      <c r="AG2996" s="2">
        <f>VLOOKUP(K2996,'[1]자격증 backdata'!A:C,3,0)</f>
        <v>0</v>
      </c>
      <c r="AH2996" s="2">
        <f>COUNTIFS($B:$B,$B2996,$AG:$AG,AH$1)</f>
        <v>0</v>
      </c>
      <c r="AI2996" s="2">
        <f>COUNTIFS($B:$B,$B2996,$AG:$AG,AI$1)</f>
        <v>0</v>
      </c>
      <c r="AJ2996" s="2">
        <f>COUNTIFS($B:$B,$B2996,$AG:$AG,AJ$1)</f>
        <v>0</v>
      </c>
      <c r="AK2996" s="2">
        <f>COUNTIFS($B:$B,$B2996,$AG:$AG,AK$1)</f>
        <v>0</v>
      </c>
      <c r="AL2996" s="2">
        <f>COUNTIFS($B:$B,$B2996,$AG:$AG,AL$1)</f>
        <v>0</v>
      </c>
      <c r="AM2996" s="2">
        <f>COUNTIFS($B:$B,$B2996,$AG:$AG,AM$1)</f>
        <v>0</v>
      </c>
      <c r="AN2996" s="2">
        <f>COUNTIFS($B:$B,$B2996,$AG:$AG,AN$1)</f>
        <v>0</v>
      </c>
      <c r="AO2996" s="2">
        <f>COUNTIFS($B:$B,$B2996,$AG:$AG,AO$1)</f>
        <v>0</v>
      </c>
      <c r="AP2996" s="2">
        <f>COUNTIFS($B:$B,$B2996,$AG:$AG,AP$1)</f>
        <v>0</v>
      </c>
      <c r="AQ2996" s="2">
        <f>COUNTIFS($B:$B,$B2996,$AG:$AG,AQ$1)</f>
        <v>0</v>
      </c>
      <c r="AR2996" s="2">
        <f>COUNTIFS($B:$B,$B2996,$AG:$AG,AR$1)</f>
        <v>0</v>
      </c>
      <c r="AS2996" s="2">
        <f>COUNTIFS($B:$B,$B2996,$AG:$AG,AS$1)</f>
        <v>0</v>
      </c>
      <c r="AT2996" s="2">
        <f>COUNTIFS($B:$B,$B2996,$AG:$AG,AT$1)</f>
        <v>0</v>
      </c>
      <c r="AU2996" s="2">
        <f>COUNTIFS($B:$B,$B2996,$AG:$AG,AU$1)</f>
        <v>0</v>
      </c>
    </row>
    <row r="2997" spans="1:47" ht="15" customHeight="1" x14ac:dyDescent="0.35">
      <c r="A2997" s="7">
        <f>IF(B2996=B2997,A2996,A2996+1)</f>
        <v>1068</v>
      </c>
      <c r="B2997" s="7" t="s">
        <v>198</v>
      </c>
      <c r="C2997" s="7" t="s">
        <v>197</v>
      </c>
      <c r="D2997" s="7" t="s">
        <v>10</v>
      </c>
      <c r="E2997" s="7" t="s">
        <v>9</v>
      </c>
      <c r="F2997" s="4" t="s">
        <v>7</v>
      </c>
      <c r="G2997" s="4" t="s">
        <v>7</v>
      </c>
      <c r="H2997" s="4" t="s">
        <v>8</v>
      </c>
      <c r="I2997" s="3">
        <v>2</v>
      </c>
      <c r="J2997" s="3" t="s">
        <v>38</v>
      </c>
      <c r="K2997" s="3" t="s">
        <v>37</v>
      </c>
      <c r="L2997" s="3" t="s">
        <v>36</v>
      </c>
      <c r="M2997" s="3" t="s">
        <v>206</v>
      </c>
      <c r="N2997" s="3" t="s">
        <v>205</v>
      </c>
      <c r="P2997" s="3" t="s">
        <v>1</v>
      </c>
      <c r="Q2997" s="2" t="s">
        <v>0</v>
      </c>
      <c r="R2997" s="2"/>
      <c r="S2997" s="2">
        <f>IF(P2997="심사불필요","-",VLOOKUP(K2997,'[1]자격증 backdata'!A:G,7,0))</f>
        <v>0</v>
      </c>
      <c r="T2997" s="2" t="str">
        <f>IF(S2997="-","-",IF(COUNTIFS(B:B,B2997,S:S,"필수")&gt;0,"자격요건충족","확인필요"))</f>
        <v>자격요건충족</v>
      </c>
      <c r="U2997" s="2"/>
      <c r="W2997" s="2" t="str">
        <f>IF(Q2997="4급","심사불필요",VLOOKUP(K2997,'[1]자격증 backdata'!A:B,2,0))</f>
        <v>심사불필요</v>
      </c>
      <c r="X2997" s="3" t="str">
        <f>IF(R2997="A", MIN(20, SUMIFS(W:W, B:B, B2997, R:R, "A")),IF(R2997="B", MIN(30, SUMIFS(W:W, B:B, B2997, R:R, "B")),"비해당분야"))</f>
        <v>비해당분야</v>
      </c>
      <c r="Y2997" s="3" t="str">
        <f>IF(R2997="C",MIN(30,IF(COUNTIFS(B:B,B2997,W:W,"가1")=1,25,IF(COUNTIFS(B:B,B2997,W:W,"가1")&gt;=2,30,0))+IF(COUNTIFS(B:B,B2997,W:W,"나1")&gt;=4,30,IF(COUNTIFS(B:B,B2997,W:W,"나1")=3,26,IF(COUNTIFS(B:B,B2997,W:W,"나1")=2,22,IF(COUNTIFS(B:B,B2997,W:W,"나1")=1,18,0)))))+MIN(30,IF(COUNTIFS(B:B,B2997,W:W,"가2")=1,25,IF(COUNTIFS(B:B,B2997,W:W,"가2")&gt;=2,30,0))+IF(COUNTIFS(B:B,B2997,W:W,"나2")=3,30,IF(COUNTIFS(B:B,B2997,W:W,"나2")=2,25,IF(COUNTIFS(B:B,B2997,W:W,"나2")=1,20,0)))),"비해당분야")</f>
        <v>비해당분야</v>
      </c>
      <c r="Z2997" s="3" t="str">
        <f>IF(R2997="C",VLOOKUP(K2997,'[1]자격증 backdata'!A:F,6,0),"비해당분야")</f>
        <v>비해당분야</v>
      </c>
      <c r="AA2997" s="3" t="str">
        <f>IF(R2997="C",SUMIF(B:B,B2997,Z:Z),"비해당분야")</f>
        <v>비해당분야</v>
      </c>
      <c r="AB2997" s="3" t="str">
        <f>IF(R2997="C",SUM(Y2997,AA2997),"비해당분야")</f>
        <v>비해당분야</v>
      </c>
      <c r="AC2997" s="3" t="str">
        <f>IF(R2997="C",AB2997,X2997)</f>
        <v>비해당분야</v>
      </c>
      <c r="AD2997" s="3">
        <f>VLOOKUP(K2997,'[1]자격증 backdata'!A:D,4,0)</f>
        <v>5</v>
      </c>
      <c r="AE2997" s="3">
        <f>IF(_xlfn.MAXIFS(AD:AD,B:B,B2997)&gt;10,10,_xlfn.MAXIFS(AD:AD,B:B,B2997))</f>
        <v>5</v>
      </c>
      <c r="AG2997" s="2">
        <f>VLOOKUP(K2997,'[1]자격증 backdata'!A:C,3,0)</f>
        <v>0</v>
      </c>
      <c r="AH2997" s="2">
        <f>COUNTIFS($B:$B,$B2997,$AG:$AG,AH$1)</f>
        <v>0</v>
      </c>
      <c r="AI2997" s="2">
        <f>COUNTIFS($B:$B,$B2997,$AG:$AG,AI$1)</f>
        <v>0</v>
      </c>
      <c r="AJ2997" s="2">
        <f>COUNTIFS($B:$B,$B2997,$AG:$AG,AJ$1)</f>
        <v>0</v>
      </c>
      <c r="AK2997" s="2">
        <f>COUNTIFS($B:$B,$B2997,$AG:$AG,AK$1)</f>
        <v>0</v>
      </c>
      <c r="AL2997" s="2">
        <f>COUNTIFS($B:$B,$B2997,$AG:$AG,AL$1)</f>
        <v>0</v>
      </c>
      <c r="AM2997" s="2">
        <f>COUNTIFS($B:$B,$B2997,$AG:$AG,AM$1)</f>
        <v>0</v>
      </c>
      <c r="AN2997" s="2">
        <f>COUNTIFS($B:$B,$B2997,$AG:$AG,AN$1)</f>
        <v>0</v>
      </c>
      <c r="AO2997" s="2">
        <f>COUNTIFS($B:$B,$B2997,$AG:$AG,AO$1)</f>
        <v>0</v>
      </c>
      <c r="AP2997" s="2">
        <f>COUNTIFS($B:$B,$B2997,$AG:$AG,AP$1)</f>
        <v>0</v>
      </c>
      <c r="AQ2997" s="2">
        <f>COUNTIFS($B:$B,$B2997,$AG:$AG,AQ$1)</f>
        <v>0</v>
      </c>
      <c r="AR2997" s="2">
        <f>COUNTIFS($B:$B,$B2997,$AG:$AG,AR$1)</f>
        <v>0</v>
      </c>
      <c r="AS2997" s="2">
        <f>COUNTIFS($B:$B,$B2997,$AG:$AG,AS$1)</f>
        <v>0</v>
      </c>
      <c r="AT2997" s="2">
        <f>COUNTIFS($B:$B,$B2997,$AG:$AG,AT$1)</f>
        <v>0</v>
      </c>
      <c r="AU2997" s="2">
        <f>COUNTIFS($B:$B,$B2997,$AG:$AG,AU$1)</f>
        <v>0</v>
      </c>
    </row>
    <row r="2998" spans="1:47" ht="15" customHeight="1" x14ac:dyDescent="0.35">
      <c r="A2998" s="7">
        <f>IF(B2997=B2998,A2997,A2997+1)</f>
        <v>1068</v>
      </c>
      <c r="B2998" s="7" t="s">
        <v>198</v>
      </c>
      <c r="C2998" s="7" t="s">
        <v>197</v>
      </c>
      <c r="D2998" s="7" t="s">
        <v>10</v>
      </c>
      <c r="E2998" s="7" t="s">
        <v>9</v>
      </c>
      <c r="F2998" s="4" t="s">
        <v>7</v>
      </c>
      <c r="G2998" s="4" t="s">
        <v>7</v>
      </c>
      <c r="H2998" s="4" t="s">
        <v>8</v>
      </c>
      <c r="I2998" s="3">
        <v>3</v>
      </c>
      <c r="J2998" s="3" t="s">
        <v>112</v>
      </c>
      <c r="K2998" s="3" t="s">
        <v>111</v>
      </c>
      <c r="L2998" s="3" t="s">
        <v>4</v>
      </c>
      <c r="M2998" s="3" t="s">
        <v>204</v>
      </c>
      <c r="N2998" s="3" t="s">
        <v>148</v>
      </c>
      <c r="P2998" s="3" t="s">
        <v>1</v>
      </c>
      <c r="Q2998" s="2" t="s">
        <v>0</v>
      </c>
      <c r="R2998" s="2"/>
      <c r="S2998" s="2">
        <f>IF(P2998="심사불필요","-",VLOOKUP(K2998,'[1]자격증 backdata'!A:G,7,0))</f>
        <v>0</v>
      </c>
      <c r="T2998" s="2" t="str">
        <f>IF(S2998="-","-",IF(COUNTIFS(B:B,B2998,S:S,"필수")&gt;0,"자격요건충족","확인필요"))</f>
        <v>자격요건충족</v>
      </c>
      <c r="U2998" s="2"/>
      <c r="W2998" s="2" t="str">
        <f>IF(Q2998="4급","심사불필요",VLOOKUP(K2998,'[1]자격증 backdata'!A:B,2,0))</f>
        <v>심사불필요</v>
      </c>
      <c r="X2998" s="3" t="str">
        <f>IF(R2998="A", MIN(20, SUMIFS(W:W, B:B, B2998, R:R, "A")),IF(R2998="B", MIN(30, SUMIFS(W:W, B:B, B2998, R:R, "B")),"비해당분야"))</f>
        <v>비해당분야</v>
      </c>
      <c r="Y2998" s="3" t="str">
        <f>IF(R2998="C",MIN(30,IF(COUNTIFS(B:B,B2998,W:W,"가1")=1,25,IF(COUNTIFS(B:B,B2998,W:W,"가1")&gt;=2,30,0))+IF(COUNTIFS(B:B,B2998,W:W,"나1")&gt;=4,30,IF(COUNTIFS(B:B,B2998,W:W,"나1")=3,26,IF(COUNTIFS(B:B,B2998,W:W,"나1")=2,22,IF(COUNTIFS(B:B,B2998,W:W,"나1")=1,18,0)))))+MIN(30,IF(COUNTIFS(B:B,B2998,W:W,"가2")=1,25,IF(COUNTIFS(B:B,B2998,W:W,"가2")&gt;=2,30,0))+IF(COUNTIFS(B:B,B2998,W:W,"나2")=3,30,IF(COUNTIFS(B:B,B2998,W:W,"나2")=2,25,IF(COUNTIFS(B:B,B2998,W:W,"나2")=1,20,0)))),"비해당분야")</f>
        <v>비해당분야</v>
      </c>
      <c r="Z2998" s="3" t="str">
        <f>IF(R2998="C",VLOOKUP(K2998,'[1]자격증 backdata'!A:F,6,0),"비해당분야")</f>
        <v>비해당분야</v>
      </c>
      <c r="AA2998" s="3" t="str">
        <f>IF(R2998="C",SUMIF(B:B,B2998,Z:Z),"비해당분야")</f>
        <v>비해당분야</v>
      </c>
      <c r="AB2998" s="3" t="str">
        <f>IF(R2998="C",SUM(Y2998,AA2998),"비해당분야")</f>
        <v>비해당분야</v>
      </c>
      <c r="AC2998" s="3" t="str">
        <f>IF(R2998="C",AB2998,X2998)</f>
        <v>비해당분야</v>
      </c>
      <c r="AD2998" s="3">
        <f>VLOOKUP(K2998,'[1]자격증 backdata'!A:D,4,0)</f>
        <v>0</v>
      </c>
      <c r="AE2998" s="3">
        <f>IF(_xlfn.MAXIFS(AD:AD,B:B,B2998)&gt;10,10,_xlfn.MAXIFS(AD:AD,B:B,B2998))</f>
        <v>5</v>
      </c>
      <c r="AG2998" s="2">
        <f>VLOOKUP(K2998,'[1]자격증 backdata'!A:C,3,0)</f>
        <v>0</v>
      </c>
      <c r="AH2998" s="2">
        <f>COUNTIFS($B:$B,$B2998,$AG:$AG,AH$1)</f>
        <v>0</v>
      </c>
      <c r="AI2998" s="2">
        <f>COUNTIFS($B:$B,$B2998,$AG:$AG,AI$1)</f>
        <v>0</v>
      </c>
      <c r="AJ2998" s="2">
        <f>COUNTIFS($B:$B,$B2998,$AG:$AG,AJ$1)</f>
        <v>0</v>
      </c>
      <c r="AK2998" s="2">
        <f>COUNTIFS($B:$B,$B2998,$AG:$AG,AK$1)</f>
        <v>0</v>
      </c>
      <c r="AL2998" s="2">
        <f>COUNTIFS($B:$B,$B2998,$AG:$AG,AL$1)</f>
        <v>0</v>
      </c>
      <c r="AM2998" s="2">
        <f>COUNTIFS($B:$B,$B2998,$AG:$AG,AM$1)</f>
        <v>0</v>
      </c>
      <c r="AN2998" s="2">
        <f>COUNTIFS($B:$B,$B2998,$AG:$AG,AN$1)</f>
        <v>0</v>
      </c>
      <c r="AO2998" s="2">
        <f>COUNTIFS($B:$B,$B2998,$AG:$AG,AO$1)</f>
        <v>0</v>
      </c>
      <c r="AP2998" s="2">
        <f>COUNTIFS($B:$B,$B2998,$AG:$AG,AP$1)</f>
        <v>0</v>
      </c>
      <c r="AQ2998" s="2">
        <f>COUNTIFS($B:$B,$B2998,$AG:$AG,AQ$1)</f>
        <v>0</v>
      </c>
      <c r="AR2998" s="2">
        <f>COUNTIFS($B:$B,$B2998,$AG:$AG,AR$1)</f>
        <v>0</v>
      </c>
      <c r="AS2998" s="2">
        <f>COUNTIFS($B:$B,$B2998,$AG:$AG,AS$1)</f>
        <v>0</v>
      </c>
      <c r="AT2998" s="2">
        <f>COUNTIFS($B:$B,$B2998,$AG:$AG,AT$1)</f>
        <v>0</v>
      </c>
      <c r="AU2998" s="2">
        <f>COUNTIFS($B:$B,$B2998,$AG:$AG,AU$1)</f>
        <v>0</v>
      </c>
    </row>
    <row r="2999" spans="1:47" ht="15" customHeight="1" x14ac:dyDescent="0.35">
      <c r="A2999" s="7">
        <f>IF(B2998=B2999,A2998,A2998+1)</f>
        <v>1068</v>
      </c>
      <c r="B2999" s="7" t="s">
        <v>198</v>
      </c>
      <c r="C2999" s="7" t="s">
        <v>197</v>
      </c>
      <c r="D2999" s="7" t="s">
        <v>10</v>
      </c>
      <c r="E2999" s="7" t="s">
        <v>9</v>
      </c>
      <c r="F2999" s="4" t="s">
        <v>7</v>
      </c>
      <c r="G2999" s="4" t="s">
        <v>7</v>
      </c>
      <c r="H2999" s="4" t="s">
        <v>8</v>
      </c>
      <c r="I2999" s="3">
        <v>4</v>
      </c>
      <c r="J2999" s="3" t="s">
        <v>203</v>
      </c>
      <c r="K2999" s="3" t="s">
        <v>202</v>
      </c>
      <c r="L2999" s="3" t="s">
        <v>201</v>
      </c>
      <c r="M2999" s="3" t="s">
        <v>200</v>
      </c>
      <c r="N2999" s="3" t="s">
        <v>199</v>
      </c>
      <c r="P2999" s="3" t="s">
        <v>1</v>
      </c>
      <c r="Q2999" s="2" t="s">
        <v>0</v>
      </c>
      <c r="R2999" s="2"/>
      <c r="S2999" s="2">
        <f>IF(P2999="심사불필요","-",VLOOKUP(K2999,'[1]자격증 backdata'!A:G,7,0))</f>
        <v>0</v>
      </c>
      <c r="T2999" s="2" t="str">
        <f>IF(S2999="-","-",IF(COUNTIFS(B:B,B2999,S:S,"필수")&gt;0,"자격요건충족","확인필요"))</f>
        <v>자격요건충족</v>
      </c>
      <c r="U2999" s="2"/>
      <c r="W2999" s="2" t="str">
        <f>IF(Q2999="4급","심사불필요",VLOOKUP(K2999,'[1]자격증 backdata'!A:B,2,0))</f>
        <v>심사불필요</v>
      </c>
      <c r="X2999" s="3" t="str">
        <f>IF(R2999="A", MIN(20, SUMIFS(W:W, B:B, B2999, R:R, "A")),IF(R2999="B", MIN(30, SUMIFS(W:W, B:B, B2999, R:R, "B")),"비해당분야"))</f>
        <v>비해당분야</v>
      </c>
      <c r="Y2999" s="3" t="str">
        <f>IF(R2999="C",MIN(30,IF(COUNTIFS(B:B,B2999,W:W,"가1")=1,25,IF(COUNTIFS(B:B,B2999,W:W,"가1")&gt;=2,30,0))+IF(COUNTIFS(B:B,B2999,W:W,"나1")&gt;=4,30,IF(COUNTIFS(B:B,B2999,W:W,"나1")=3,26,IF(COUNTIFS(B:B,B2999,W:W,"나1")=2,22,IF(COUNTIFS(B:B,B2999,W:W,"나1")=1,18,0)))))+MIN(30,IF(COUNTIFS(B:B,B2999,W:W,"가2")=1,25,IF(COUNTIFS(B:B,B2999,W:W,"가2")&gt;=2,30,0))+IF(COUNTIFS(B:B,B2999,W:W,"나2")=3,30,IF(COUNTIFS(B:B,B2999,W:W,"나2")=2,25,IF(COUNTIFS(B:B,B2999,W:W,"나2")=1,20,0)))),"비해당분야")</f>
        <v>비해당분야</v>
      </c>
      <c r="Z2999" s="3" t="str">
        <f>IF(R2999="C",VLOOKUP(K2999,'[1]자격증 backdata'!A:F,6,0),"비해당분야")</f>
        <v>비해당분야</v>
      </c>
      <c r="AA2999" s="3" t="str">
        <f>IF(R2999="C",SUMIF(B:B,B2999,Z:Z),"비해당분야")</f>
        <v>비해당분야</v>
      </c>
      <c r="AB2999" s="3" t="str">
        <f>IF(R2999="C",SUM(Y2999,AA2999),"비해당분야")</f>
        <v>비해당분야</v>
      </c>
      <c r="AC2999" s="3" t="str">
        <f>IF(R2999="C",AB2999,X2999)</f>
        <v>비해당분야</v>
      </c>
      <c r="AD2999" s="3">
        <f>VLOOKUP(K2999,'[1]자격증 backdata'!A:D,4,0)</f>
        <v>0</v>
      </c>
      <c r="AE2999" s="3">
        <f>IF(_xlfn.MAXIFS(AD:AD,B:B,B2999)&gt;10,10,_xlfn.MAXIFS(AD:AD,B:B,B2999))</f>
        <v>5</v>
      </c>
      <c r="AG2999" s="2">
        <f>VLOOKUP(K2999,'[1]자격증 backdata'!A:C,3,0)</f>
        <v>0</v>
      </c>
      <c r="AH2999" s="2">
        <f>COUNTIFS($B:$B,$B2999,$AG:$AG,AH$1)</f>
        <v>0</v>
      </c>
      <c r="AI2999" s="2">
        <f>COUNTIFS($B:$B,$B2999,$AG:$AG,AI$1)</f>
        <v>0</v>
      </c>
      <c r="AJ2999" s="2">
        <f>COUNTIFS($B:$B,$B2999,$AG:$AG,AJ$1)</f>
        <v>0</v>
      </c>
      <c r="AK2999" s="2">
        <f>COUNTIFS($B:$B,$B2999,$AG:$AG,AK$1)</f>
        <v>0</v>
      </c>
      <c r="AL2999" s="2">
        <f>COUNTIFS($B:$B,$B2999,$AG:$AG,AL$1)</f>
        <v>0</v>
      </c>
      <c r="AM2999" s="2">
        <f>COUNTIFS($B:$B,$B2999,$AG:$AG,AM$1)</f>
        <v>0</v>
      </c>
      <c r="AN2999" s="2">
        <f>COUNTIFS($B:$B,$B2999,$AG:$AG,AN$1)</f>
        <v>0</v>
      </c>
      <c r="AO2999" s="2">
        <f>COUNTIFS($B:$B,$B2999,$AG:$AG,AO$1)</f>
        <v>0</v>
      </c>
      <c r="AP2999" s="2">
        <f>COUNTIFS($B:$B,$B2999,$AG:$AG,AP$1)</f>
        <v>0</v>
      </c>
      <c r="AQ2999" s="2">
        <f>COUNTIFS($B:$B,$B2999,$AG:$AG,AQ$1)</f>
        <v>0</v>
      </c>
      <c r="AR2999" s="2">
        <f>COUNTIFS($B:$B,$B2999,$AG:$AG,AR$1)</f>
        <v>0</v>
      </c>
      <c r="AS2999" s="2">
        <f>COUNTIFS($B:$B,$B2999,$AG:$AG,AS$1)</f>
        <v>0</v>
      </c>
      <c r="AT2999" s="2">
        <f>COUNTIFS($B:$B,$B2999,$AG:$AG,AT$1)</f>
        <v>0</v>
      </c>
      <c r="AU2999" s="2">
        <f>COUNTIFS($B:$B,$B2999,$AG:$AG,AU$1)</f>
        <v>0</v>
      </c>
    </row>
    <row r="3000" spans="1:47" ht="15" customHeight="1" x14ac:dyDescent="0.35">
      <c r="A3000" s="7">
        <f>IF(B2999=B3000,A2999,A2999+1)</f>
        <v>1068</v>
      </c>
      <c r="B3000" s="7" t="s">
        <v>198</v>
      </c>
      <c r="C3000" s="7" t="s">
        <v>197</v>
      </c>
      <c r="D3000" s="7" t="s">
        <v>10</v>
      </c>
      <c r="E3000" s="7" t="s">
        <v>9</v>
      </c>
      <c r="F3000" s="4" t="s">
        <v>7</v>
      </c>
      <c r="G3000" s="4" t="s">
        <v>7</v>
      </c>
      <c r="H3000" s="4" t="s">
        <v>8</v>
      </c>
      <c r="I3000" s="3">
        <v>5</v>
      </c>
      <c r="J3000" s="3" t="s">
        <v>196</v>
      </c>
      <c r="K3000" s="3" t="s">
        <v>195</v>
      </c>
      <c r="L3000" s="3" t="s">
        <v>4</v>
      </c>
      <c r="M3000" s="3" t="s">
        <v>194</v>
      </c>
      <c r="N3000" s="3" t="s">
        <v>193</v>
      </c>
      <c r="P3000" s="3" t="s">
        <v>1</v>
      </c>
      <c r="Q3000" s="2" t="s">
        <v>0</v>
      </c>
      <c r="R3000" s="2"/>
      <c r="S3000" s="2">
        <f>IF(P3000="심사불필요","-",VLOOKUP(K3000,'[1]자격증 backdata'!A:G,7,0))</f>
        <v>0</v>
      </c>
      <c r="T3000" s="2" t="str">
        <f>IF(S3000="-","-",IF(COUNTIFS(B:B,B3000,S:S,"필수")&gt;0,"자격요건충족","확인필요"))</f>
        <v>자격요건충족</v>
      </c>
      <c r="U3000" s="2"/>
      <c r="W3000" s="2" t="str">
        <f>IF(Q3000="4급","심사불필요",VLOOKUP(K3000,'[1]자격증 backdata'!A:B,2,0))</f>
        <v>심사불필요</v>
      </c>
      <c r="X3000" s="3" t="str">
        <f>IF(R3000="A", MIN(20, SUMIFS(W:W, B:B, B3000, R:R, "A")),IF(R3000="B", MIN(30, SUMIFS(W:W, B:B, B3000, R:R, "B")),"비해당분야"))</f>
        <v>비해당분야</v>
      </c>
      <c r="Y3000" s="3" t="str">
        <f>IF(R3000="C",MIN(30,IF(COUNTIFS(B:B,B3000,W:W,"가1")=1,25,IF(COUNTIFS(B:B,B3000,W:W,"가1")&gt;=2,30,0))+IF(COUNTIFS(B:B,B3000,W:W,"나1")&gt;=4,30,IF(COUNTIFS(B:B,B3000,W:W,"나1")=3,26,IF(COUNTIFS(B:B,B3000,W:W,"나1")=2,22,IF(COUNTIFS(B:B,B3000,W:W,"나1")=1,18,0)))))+MIN(30,IF(COUNTIFS(B:B,B3000,W:W,"가2")=1,25,IF(COUNTIFS(B:B,B3000,W:W,"가2")&gt;=2,30,0))+IF(COUNTIFS(B:B,B3000,W:W,"나2")=3,30,IF(COUNTIFS(B:B,B3000,W:W,"나2")=2,25,IF(COUNTIFS(B:B,B3000,W:W,"나2")=1,20,0)))),"비해당분야")</f>
        <v>비해당분야</v>
      </c>
      <c r="Z3000" s="3" t="str">
        <f>IF(R3000="C",VLOOKUP(K3000,'[1]자격증 backdata'!A:F,6,0),"비해당분야")</f>
        <v>비해당분야</v>
      </c>
      <c r="AA3000" s="3" t="str">
        <f>IF(R3000="C",SUMIF(B:B,B3000,Z:Z),"비해당분야")</f>
        <v>비해당분야</v>
      </c>
      <c r="AB3000" s="3" t="str">
        <f>IF(R3000="C",SUM(Y3000,AA3000),"비해당분야")</f>
        <v>비해당분야</v>
      </c>
      <c r="AC3000" s="3" t="str">
        <f>IF(R3000="C",AB3000,X3000)</f>
        <v>비해당분야</v>
      </c>
      <c r="AD3000" s="3">
        <f>VLOOKUP(K3000,'[1]자격증 backdata'!A:D,4,0)</f>
        <v>0</v>
      </c>
      <c r="AE3000" s="3">
        <f>IF(_xlfn.MAXIFS(AD:AD,B:B,B3000)&gt;10,10,_xlfn.MAXIFS(AD:AD,B:B,B3000))</f>
        <v>5</v>
      </c>
      <c r="AG3000" s="2">
        <f>VLOOKUP(K3000,'[1]자격증 backdata'!A:C,3,0)</f>
        <v>0</v>
      </c>
      <c r="AH3000" s="2">
        <f>COUNTIFS($B:$B,$B3000,$AG:$AG,AH$1)</f>
        <v>0</v>
      </c>
      <c r="AI3000" s="2">
        <f>COUNTIFS($B:$B,$B3000,$AG:$AG,AI$1)</f>
        <v>0</v>
      </c>
      <c r="AJ3000" s="2">
        <f>COUNTIFS($B:$B,$B3000,$AG:$AG,AJ$1)</f>
        <v>0</v>
      </c>
      <c r="AK3000" s="2">
        <f>COUNTIFS($B:$B,$B3000,$AG:$AG,AK$1)</f>
        <v>0</v>
      </c>
      <c r="AL3000" s="2">
        <f>COUNTIFS($B:$B,$B3000,$AG:$AG,AL$1)</f>
        <v>0</v>
      </c>
      <c r="AM3000" s="2">
        <f>COUNTIFS($B:$B,$B3000,$AG:$AG,AM$1)</f>
        <v>0</v>
      </c>
      <c r="AN3000" s="2">
        <f>COUNTIFS($B:$B,$B3000,$AG:$AG,AN$1)</f>
        <v>0</v>
      </c>
      <c r="AO3000" s="2">
        <f>COUNTIFS($B:$B,$B3000,$AG:$AG,AO$1)</f>
        <v>0</v>
      </c>
      <c r="AP3000" s="2">
        <f>COUNTIFS($B:$B,$B3000,$AG:$AG,AP$1)</f>
        <v>0</v>
      </c>
      <c r="AQ3000" s="2">
        <f>COUNTIFS($B:$B,$B3000,$AG:$AG,AQ$1)</f>
        <v>0</v>
      </c>
      <c r="AR3000" s="2">
        <f>COUNTIFS($B:$B,$B3000,$AG:$AG,AR$1)</f>
        <v>0</v>
      </c>
      <c r="AS3000" s="2">
        <f>COUNTIFS($B:$B,$B3000,$AG:$AG,AS$1)</f>
        <v>0</v>
      </c>
      <c r="AT3000" s="2">
        <f>COUNTIFS($B:$B,$B3000,$AG:$AG,AT$1)</f>
        <v>0</v>
      </c>
      <c r="AU3000" s="2">
        <f>COUNTIFS($B:$B,$B3000,$AG:$AG,AU$1)</f>
        <v>0</v>
      </c>
    </row>
    <row r="3001" spans="1:47" ht="15" customHeight="1" x14ac:dyDescent="0.35">
      <c r="A3001" s="4">
        <f>IF(B3000=B3001,A3000,A3000+1)</f>
        <v>1069</v>
      </c>
      <c r="B3001" s="4" t="s">
        <v>186</v>
      </c>
      <c r="C3001" s="4" t="s">
        <v>185</v>
      </c>
      <c r="D3001" s="4" t="s">
        <v>10</v>
      </c>
      <c r="E3001" s="4" t="s">
        <v>9</v>
      </c>
      <c r="F3001" s="4" t="s">
        <v>8</v>
      </c>
      <c r="G3001" s="4" t="s">
        <v>7</v>
      </c>
      <c r="H3001" s="4" t="s">
        <v>7</v>
      </c>
      <c r="I3001" s="4">
        <v>1</v>
      </c>
      <c r="J3001" s="4" t="s">
        <v>6</v>
      </c>
      <c r="K3001" s="4" t="s">
        <v>5</v>
      </c>
      <c r="L3001" s="4" t="s">
        <v>4</v>
      </c>
      <c r="M3001" s="4" t="s">
        <v>192</v>
      </c>
      <c r="N3001" s="4" t="s">
        <v>191</v>
      </c>
      <c r="P3001" s="4" t="s">
        <v>1</v>
      </c>
      <c r="Q3001" s="5" t="s">
        <v>0</v>
      </c>
      <c r="R3001" s="5"/>
      <c r="S3001" s="5" t="str">
        <f>IF(P3001="심사불필요","-",VLOOKUP(K3001,'[1]자격증 backdata'!A:G,7,0))</f>
        <v>필수</v>
      </c>
      <c r="T3001" s="5" t="str">
        <f>IF(S3001="-","-",IF(COUNTIFS(B:B,B3001,S:S,"필수")&gt;0,"자격요건충족","확인필요"))</f>
        <v>자격요건충족</v>
      </c>
      <c r="U3001" s="5"/>
      <c r="W3001" s="5" t="str">
        <f>IF(Q3001="4급","심사불필요",VLOOKUP(K3001,'[1]자격증 backdata'!A:B,2,0))</f>
        <v>심사불필요</v>
      </c>
      <c r="X3001" s="4" t="str">
        <f>IF(R3001="A", MIN(20, SUMIFS(W:W, B:B, B3001, R:R, "A")),IF(R3001="B", MIN(30, SUMIFS(W:W, B:B, B3001, R:R, "B")),"비해당분야"))</f>
        <v>비해당분야</v>
      </c>
      <c r="Y3001" s="4" t="str">
        <f>IF(R3001="C",MIN(30,IF(COUNTIFS(B:B,B3001,W:W,"가1")=1,25,IF(COUNTIFS(B:B,B3001,W:W,"가1")&gt;=2,30,0))+IF(COUNTIFS(B:B,B3001,W:W,"나1")&gt;=4,30,IF(COUNTIFS(B:B,B3001,W:W,"나1")=3,26,IF(COUNTIFS(B:B,B3001,W:W,"나1")=2,22,IF(COUNTIFS(B:B,B3001,W:W,"나1")=1,18,0)))))+MIN(30,IF(COUNTIFS(B:B,B3001,W:W,"가2")=1,25,IF(COUNTIFS(B:B,B3001,W:W,"가2")&gt;=2,30,0))+IF(COUNTIFS(B:B,B3001,W:W,"나2")=3,30,IF(COUNTIFS(B:B,B3001,W:W,"나2")=2,25,IF(COUNTIFS(B:B,B3001,W:W,"나2")=1,20,0)))),"비해당분야")</f>
        <v>비해당분야</v>
      </c>
      <c r="Z3001" s="4" t="str">
        <f>IF(R3001="C",VLOOKUP(K3001,'[1]자격증 backdata'!A:F,6,0),"비해당분야")</f>
        <v>비해당분야</v>
      </c>
      <c r="AA3001" s="4" t="str">
        <f>IF(R3001="C",SUMIF(B:B,B3001,Z:Z),"비해당분야")</f>
        <v>비해당분야</v>
      </c>
      <c r="AB3001" s="4" t="str">
        <f>IF(R3001="C",SUM(Y3001,AA3001),"비해당분야")</f>
        <v>비해당분야</v>
      </c>
      <c r="AC3001" s="4" t="str">
        <f>IF(R3001="C",AB3001,X3001)</f>
        <v>비해당분야</v>
      </c>
      <c r="AD3001" s="4">
        <f>VLOOKUP(K3001,'[1]자격증 backdata'!A:D,4,0)</f>
        <v>0</v>
      </c>
      <c r="AE3001" s="4">
        <f>IF(_xlfn.MAXIFS(AD:AD,B:B,B3001)&gt;10,10,_xlfn.MAXIFS(AD:AD,B:B,B3001))</f>
        <v>5</v>
      </c>
      <c r="AG3001" s="5">
        <f>VLOOKUP(K3001,'[1]자격증 backdata'!A:C,3,0)</f>
        <v>0</v>
      </c>
      <c r="AH3001" s="5">
        <f>COUNTIFS($B:$B,$B3001,$AG:$AG,AH$1)</f>
        <v>0</v>
      </c>
      <c r="AI3001" s="5">
        <f>COUNTIFS($B:$B,$B3001,$AG:$AG,AI$1)</f>
        <v>0</v>
      </c>
      <c r="AJ3001" s="5">
        <f>COUNTIFS($B:$B,$B3001,$AG:$AG,AJ$1)</f>
        <v>0</v>
      </c>
      <c r="AK3001" s="5">
        <f>COUNTIFS($B:$B,$B3001,$AG:$AG,AK$1)</f>
        <v>0</v>
      </c>
      <c r="AL3001" s="5">
        <f>COUNTIFS($B:$B,$B3001,$AG:$AG,AL$1)</f>
        <v>0</v>
      </c>
      <c r="AM3001" s="5">
        <f>COUNTIFS($B:$B,$B3001,$AG:$AG,AM$1)</f>
        <v>0</v>
      </c>
      <c r="AN3001" s="5">
        <f>COUNTIFS($B:$B,$B3001,$AG:$AG,AN$1)</f>
        <v>0</v>
      </c>
      <c r="AO3001" s="5">
        <f>COUNTIFS($B:$B,$B3001,$AG:$AG,AO$1)</f>
        <v>0</v>
      </c>
      <c r="AP3001" s="5">
        <f>COUNTIFS($B:$B,$B3001,$AG:$AG,AP$1)</f>
        <v>0</v>
      </c>
      <c r="AQ3001" s="5">
        <f>COUNTIFS($B:$B,$B3001,$AG:$AG,AQ$1)</f>
        <v>0</v>
      </c>
      <c r="AR3001" s="5">
        <f>COUNTIFS($B:$B,$B3001,$AG:$AG,AR$1)</f>
        <v>0</v>
      </c>
      <c r="AS3001" s="5">
        <f>COUNTIFS($B:$B,$B3001,$AG:$AG,AS$1)</f>
        <v>0</v>
      </c>
      <c r="AT3001" s="5">
        <f>COUNTIFS($B:$B,$B3001,$AG:$AG,AT$1)</f>
        <v>0</v>
      </c>
      <c r="AU3001" s="5">
        <f>COUNTIFS($B:$B,$B3001,$AG:$AG,AU$1)</f>
        <v>0</v>
      </c>
    </row>
    <row r="3002" spans="1:47" ht="15" customHeight="1" x14ac:dyDescent="0.35">
      <c r="A3002" s="6">
        <f>IF(B3001=B3002,A3001,A3001+1)</f>
        <v>1069</v>
      </c>
      <c r="B3002" s="6" t="s">
        <v>186</v>
      </c>
      <c r="C3002" s="6" t="s">
        <v>185</v>
      </c>
      <c r="D3002" s="6" t="s">
        <v>10</v>
      </c>
      <c r="E3002" s="6" t="s">
        <v>9</v>
      </c>
      <c r="F3002" s="4" t="s">
        <v>7</v>
      </c>
      <c r="G3002" s="4" t="s">
        <v>7</v>
      </c>
      <c r="H3002" s="4" t="s">
        <v>8</v>
      </c>
      <c r="I3002" s="4">
        <v>2</v>
      </c>
      <c r="J3002" s="4" t="s">
        <v>69</v>
      </c>
      <c r="K3002" s="4" t="s">
        <v>68</v>
      </c>
      <c r="L3002" s="4" t="s">
        <v>36</v>
      </c>
      <c r="M3002" s="4" t="s">
        <v>190</v>
      </c>
      <c r="N3002" s="4" t="s">
        <v>189</v>
      </c>
      <c r="P3002" s="4" t="s">
        <v>1</v>
      </c>
      <c r="Q3002" s="5" t="s">
        <v>0</v>
      </c>
      <c r="R3002" s="5"/>
      <c r="S3002" s="5">
        <f>IF(P3002="심사불필요","-",VLOOKUP(K3002,'[1]자격증 backdata'!A:G,7,0))</f>
        <v>0</v>
      </c>
      <c r="T3002" s="5" t="str">
        <f>IF(S3002="-","-",IF(COUNTIFS(B:B,B3002,S:S,"필수")&gt;0,"자격요건충족","확인필요"))</f>
        <v>자격요건충족</v>
      </c>
      <c r="U3002" s="5"/>
      <c r="W3002" s="5" t="str">
        <f>IF(Q3002="4급","심사불필요",VLOOKUP(K3002,'[1]자격증 backdata'!A:B,2,0))</f>
        <v>심사불필요</v>
      </c>
      <c r="X3002" s="4" t="str">
        <f>IF(R3002="A", MIN(20, SUMIFS(W:W, B:B, B3002, R:R, "A")),IF(R3002="B", MIN(30, SUMIFS(W:W, B:B, B3002, R:R, "B")),"비해당분야"))</f>
        <v>비해당분야</v>
      </c>
      <c r="Y3002" s="4" t="str">
        <f>IF(R3002="C",MIN(30,IF(COUNTIFS(B:B,B3002,W:W,"가1")=1,25,IF(COUNTIFS(B:B,B3002,W:W,"가1")&gt;=2,30,0))+IF(COUNTIFS(B:B,B3002,W:W,"나1")&gt;=4,30,IF(COUNTIFS(B:B,B3002,W:W,"나1")=3,26,IF(COUNTIFS(B:B,B3002,W:W,"나1")=2,22,IF(COUNTIFS(B:B,B3002,W:W,"나1")=1,18,0)))))+MIN(30,IF(COUNTIFS(B:B,B3002,W:W,"가2")=1,25,IF(COUNTIFS(B:B,B3002,W:W,"가2")&gt;=2,30,0))+IF(COUNTIFS(B:B,B3002,W:W,"나2")=3,30,IF(COUNTIFS(B:B,B3002,W:W,"나2")=2,25,IF(COUNTIFS(B:B,B3002,W:W,"나2")=1,20,0)))),"비해당분야")</f>
        <v>비해당분야</v>
      </c>
      <c r="Z3002" s="4" t="str">
        <f>IF(R3002="C",VLOOKUP(K3002,'[1]자격증 backdata'!A:F,6,0),"비해당분야")</f>
        <v>비해당분야</v>
      </c>
      <c r="AA3002" s="4" t="str">
        <f>IF(R3002="C",SUMIF(B:B,B3002,Z:Z),"비해당분야")</f>
        <v>비해당분야</v>
      </c>
      <c r="AB3002" s="4" t="str">
        <f>IF(R3002="C",SUM(Y3002,AA3002),"비해당분야")</f>
        <v>비해당분야</v>
      </c>
      <c r="AC3002" s="4" t="str">
        <f>IF(R3002="C",AB3002,X3002)</f>
        <v>비해당분야</v>
      </c>
      <c r="AD3002" s="4">
        <f>VLOOKUP(K3002,'[1]자격증 backdata'!A:D,4,0)</f>
        <v>5</v>
      </c>
      <c r="AE3002" s="4">
        <f>IF(_xlfn.MAXIFS(AD:AD,B:B,B3002)&gt;10,10,_xlfn.MAXIFS(AD:AD,B:B,B3002))</f>
        <v>5</v>
      </c>
      <c r="AG3002" s="5">
        <f>VLOOKUP(K3002,'[1]자격증 backdata'!A:C,3,0)</f>
        <v>0</v>
      </c>
      <c r="AH3002" s="5">
        <f>COUNTIFS($B:$B,$B3002,$AG:$AG,AH$1)</f>
        <v>0</v>
      </c>
      <c r="AI3002" s="5">
        <f>COUNTIFS($B:$B,$B3002,$AG:$AG,AI$1)</f>
        <v>0</v>
      </c>
      <c r="AJ3002" s="5">
        <f>COUNTIFS($B:$B,$B3002,$AG:$AG,AJ$1)</f>
        <v>0</v>
      </c>
      <c r="AK3002" s="5">
        <f>COUNTIFS($B:$B,$B3002,$AG:$AG,AK$1)</f>
        <v>0</v>
      </c>
      <c r="AL3002" s="5">
        <f>COUNTIFS($B:$B,$B3002,$AG:$AG,AL$1)</f>
        <v>0</v>
      </c>
      <c r="AM3002" s="5">
        <f>COUNTIFS($B:$B,$B3002,$AG:$AG,AM$1)</f>
        <v>0</v>
      </c>
      <c r="AN3002" s="5">
        <f>COUNTIFS($B:$B,$B3002,$AG:$AG,AN$1)</f>
        <v>0</v>
      </c>
      <c r="AO3002" s="5">
        <f>COUNTIFS($B:$B,$B3002,$AG:$AG,AO$1)</f>
        <v>0</v>
      </c>
      <c r="AP3002" s="5">
        <f>COUNTIFS($B:$B,$B3002,$AG:$AG,AP$1)</f>
        <v>0</v>
      </c>
      <c r="AQ3002" s="5">
        <f>COUNTIFS($B:$B,$B3002,$AG:$AG,AQ$1)</f>
        <v>0</v>
      </c>
      <c r="AR3002" s="5">
        <f>COUNTIFS($B:$B,$B3002,$AG:$AG,AR$1)</f>
        <v>0</v>
      </c>
      <c r="AS3002" s="5">
        <f>COUNTIFS($B:$B,$B3002,$AG:$AG,AS$1)</f>
        <v>0</v>
      </c>
      <c r="AT3002" s="5">
        <f>COUNTIFS($B:$B,$B3002,$AG:$AG,AT$1)</f>
        <v>0</v>
      </c>
      <c r="AU3002" s="5">
        <f>COUNTIFS($B:$B,$B3002,$AG:$AG,AU$1)</f>
        <v>0</v>
      </c>
    </row>
    <row r="3003" spans="1:47" ht="15" customHeight="1" x14ac:dyDescent="0.35">
      <c r="A3003" s="6">
        <f>IF(B3002=B3003,A3002,A3002+1)</f>
        <v>1069</v>
      </c>
      <c r="B3003" s="6" t="s">
        <v>186</v>
      </c>
      <c r="C3003" s="6" t="s">
        <v>185</v>
      </c>
      <c r="D3003" s="6" t="s">
        <v>10</v>
      </c>
      <c r="E3003" s="6" t="s">
        <v>9</v>
      </c>
      <c r="F3003" s="4" t="s">
        <v>7</v>
      </c>
      <c r="G3003" s="4" t="s">
        <v>7</v>
      </c>
      <c r="H3003" s="4" t="s">
        <v>8</v>
      </c>
      <c r="I3003" s="4">
        <v>3</v>
      </c>
      <c r="J3003" s="4" t="s">
        <v>161</v>
      </c>
      <c r="K3003" s="4" t="s">
        <v>160</v>
      </c>
      <c r="L3003" s="4" t="s">
        <v>159</v>
      </c>
      <c r="M3003" s="4" t="s">
        <v>188</v>
      </c>
      <c r="N3003" s="4" t="s">
        <v>187</v>
      </c>
      <c r="P3003" s="4" t="s">
        <v>1</v>
      </c>
      <c r="Q3003" s="5" t="s">
        <v>0</v>
      </c>
      <c r="R3003" s="5"/>
      <c r="S3003" s="5">
        <f>IF(P3003="심사불필요","-",VLOOKUP(K3003,'[1]자격증 backdata'!A:G,7,0))</f>
        <v>0</v>
      </c>
      <c r="T3003" s="5" t="str">
        <f>IF(S3003="-","-",IF(COUNTIFS(B:B,B3003,S:S,"필수")&gt;0,"자격요건충족","확인필요"))</f>
        <v>자격요건충족</v>
      </c>
      <c r="U3003" s="5"/>
      <c r="W3003" s="5" t="str">
        <f>IF(Q3003="4급","심사불필요",VLOOKUP(K3003,'[1]자격증 backdata'!A:B,2,0))</f>
        <v>심사불필요</v>
      </c>
      <c r="X3003" s="4" t="str">
        <f>IF(R3003="A", MIN(20, SUMIFS(W:W, B:B, B3003, R:R, "A")),IF(R3003="B", MIN(30, SUMIFS(W:W, B:B, B3003, R:R, "B")),"비해당분야"))</f>
        <v>비해당분야</v>
      </c>
      <c r="Y3003" s="4" t="str">
        <f>IF(R3003="C",MIN(30,IF(COUNTIFS(B:B,B3003,W:W,"가1")=1,25,IF(COUNTIFS(B:B,B3003,W:W,"가1")&gt;=2,30,0))+IF(COUNTIFS(B:B,B3003,W:W,"나1")&gt;=4,30,IF(COUNTIFS(B:B,B3003,W:W,"나1")=3,26,IF(COUNTIFS(B:B,B3003,W:W,"나1")=2,22,IF(COUNTIFS(B:B,B3003,W:W,"나1")=1,18,0)))))+MIN(30,IF(COUNTIFS(B:B,B3003,W:W,"가2")=1,25,IF(COUNTIFS(B:B,B3003,W:W,"가2")&gt;=2,30,0))+IF(COUNTIFS(B:B,B3003,W:W,"나2")=3,30,IF(COUNTIFS(B:B,B3003,W:W,"나2")=2,25,IF(COUNTIFS(B:B,B3003,W:W,"나2")=1,20,0)))),"비해당분야")</f>
        <v>비해당분야</v>
      </c>
      <c r="Z3003" s="4" t="str">
        <f>IF(R3003="C",VLOOKUP(K3003,'[1]자격증 backdata'!A:F,6,0),"비해당분야")</f>
        <v>비해당분야</v>
      </c>
      <c r="AA3003" s="4" t="str">
        <f>IF(R3003="C",SUMIF(B:B,B3003,Z:Z),"비해당분야")</f>
        <v>비해당분야</v>
      </c>
      <c r="AB3003" s="4" t="str">
        <f>IF(R3003="C",SUM(Y3003,AA3003),"비해당분야")</f>
        <v>비해당분야</v>
      </c>
      <c r="AC3003" s="4" t="str">
        <f>IF(R3003="C",AB3003,X3003)</f>
        <v>비해당분야</v>
      </c>
      <c r="AD3003" s="4">
        <f>VLOOKUP(K3003,'[1]자격증 backdata'!A:D,4,0)</f>
        <v>0</v>
      </c>
      <c r="AE3003" s="4">
        <f>IF(_xlfn.MAXIFS(AD:AD,B:B,B3003)&gt;10,10,_xlfn.MAXIFS(AD:AD,B:B,B3003))</f>
        <v>5</v>
      </c>
      <c r="AG3003" s="5">
        <f>VLOOKUP(K3003,'[1]자격증 backdata'!A:C,3,0)</f>
        <v>0</v>
      </c>
      <c r="AH3003" s="5">
        <f>COUNTIFS($B:$B,$B3003,$AG:$AG,AH$1)</f>
        <v>0</v>
      </c>
      <c r="AI3003" s="5">
        <f>COUNTIFS($B:$B,$B3003,$AG:$AG,AI$1)</f>
        <v>0</v>
      </c>
      <c r="AJ3003" s="5">
        <f>COUNTIFS($B:$B,$B3003,$AG:$AG,AJ$1)</f>
        <v>0</v>
      </c>
      <c r="AK3003" s="5">
        <f>COUNTIFS($B:$B,$B3003,$AG:$AG,AK$1)</f>
        <v>0</v>
      </c>
      <c r="AL3003" s="5">
        <f>COUNTIFS($B:$B,$B3003,$AG:$AG,AL$1)</f>
        <v>0</v>
      </c>
      <c r="AM3003" s="5">
        <f>COUNTIFS($B:$B,$B3003,$AG:$AG,AM$1)</f>
        <v>0</v>
      </c>
      <c r="AN3003" s="5">
        <f>COUNTIFS($B:$B,$B3003,$AG:$AG,AN$1)</f>
        <v>0</v>
      </c>
      <c r="AO3003" s="5">
        <f>COUNTIFS($B:$B,$B3003,$AG:$AG,AO$1)</f>
        <v>0</v>
      </c>
      <c r="AP3003" s="5">
        <f>COUNTIFS($B:$B,$B3003,$AG:$AG,AP$1)</f>
        <v>0</v>
      </c>
      <c r="AQ3003" s="5">
        <f>COUNTIFS($B:$B,$B3003,$AG:$AG,AQ$1)</f>
        <v>0</v>
      </c>
      <c r="AR3003" s="5">
        <f>COUNTIFS($B:$B,$B3003,$AG:$AG,AR$1)</f>
        <v>0</v>
      </c>
      <c r="AS3003" s="5">
        <f>COUNTIFS($B:$B,$B3003,$AG:$AG,AS$1)</f>
        <v>0</v>
      </c>
      <c r="AT3003" s="5">
        <f>COUNTIFS($B:$B,$B3003,$AG:$AG,AT$1)</f>
        <v>0</v>
      </c>
      <c r="AU3003" s="5">
        <f>COUNTIFS($B:$B,$B3003,$AG:$AG,AU$1)</f>
        <v>0</v>
      </c>
    </row>
    <row r="3004" spans="1:47" ht="15" customHeight="1" x14ac:dyDescent="0.35">
      <c r="A3004" s="6">
        <f>IF(B3003=B3004,A3003,A3003+1)</f>
        <v>1069</v>
      </c>
      <c r="B3004" s="6" t="s">
        <v>186</v>
      </c>
      <c r="C3004" s="6" t="s">
        <v>185</v>
      </c>
      <c r="D3004" s="6" t="s">
        <v>10</v>
      </c>
      <c r="E3004" s="6" t="s">
        <v>9</v>
      </c>
      <c r="F3004" s="4" t="s">
        <v>7</v>
      </c>
      <c r="G3004" s="4" t="s">
        <v>7</v>
      </c>
      <c r="H3004" s="4" t="s">
        <v>8</v>
      </c>
      <c r="I3004" s="4">
        <v>4</v>
      </c>
      <c r="J3004" s="4" t="s">
        <v>46</v>
      </c>
      <c r="K3004" s="4" t="s">
        <v>45</v>
      </c>
      <c r="L3004" s="4" t="s">
        <v>26</v>
      </c>
      <c r="M3004" s="4" t="s">
        <v>184</v>
      </c>
      <c r="N3004" s="4" t="s">
        <v>183</v>
      </c>
      <c r="P3004" s="4" t="s">
        <v>1</v>
      </c>
      <c r="Q3004" s="5" t="s">
        <v>0</v>
      </c>
      <c r="R3004" s="5"/>
      <c r="S3004" s="5">
        <f>IF(P3004="심사불필요","-",VLOOKUP(K3004,'[1]자격증 backdata'!A:G,7,0))</f>
        <v>0</v>
      </c>
      <c r="T3004" s="5" t="str">
        <f>IF(S3004="-","-",IF(COUNTIFS(B:B,B3004,S:S,"필수")&gt;0,"자격요건충족","확인필요"))</f>
        <v>자격요건충족</v>
      </c>
      <c r="U3004" s="5"/>
      <c r="W3004" s="5" t="str">
        <f>IF(Q3004="4급","심사불필요",VLOOKUP(K3004,'[1]자격증 backdata'!A:B,2,0))</f>
        <v>심사불필요</v>
      </c>
      <c r="X3004" s="4" t="str">
        <f>IF(R3004="A", MIN(20, SUMIFS(W:W, B:B, B3004, R:R, "A")),IF(R3004="B", MIN(30, SUMIFS(W:W, B:B, B3004, R:R, "B")),"비해당분야"))</f>
        <v>비해당분야</v>
      </c>
      <c r="Y3004" s="4" t="str">
        <f>IF(R3004="C",MIN(30,IF(COUNTIFS(B:B,B3004,W:W,"가1")=1,25,IF(COUNTIFS(B:B,B3004,W:W,"가1")&gt;=2,30,0))+IF(COUNTIFS(B:B,B3004,W:W,"나1")&gt;=4,30,IF(COUNTIFS(B:B,B3004,W:W,"나1")=3,26,IF(COUNTIFS(B:B,B3004,W:W,"나1")=2,22,IF(COUNTIFS(B:B,B3004,W:W,"나1")=1,18,0)))))+MIN(30,IF(COUNTIFS(B:B,B3004,W:W,"가2")=1,25,IF(COUNTIFS(B:B,B3004,W:W,"가2")&gt;=2,30,0))+IF(COUNTIFS(B:B,B3004,W:W,"나2")=3,30,IF(COUNTIFS(B:B,B3004,W:W,"나2")=2,25,IF(COUNTIFS(B:B,B3004,W:W,"나2")=1,20,0)))),"비해당분야")</f>
        <v>비해당분야</v>
      </c>
      <c r="Z3004" s="4" t="str">
        <f>IF(R3004="C",VLOOKUP(K3004,'[1]자격증 backdata'!A:F,6,0),"비해당분야")</f>
        <v>비해당분야</v>
      </c>
      <c r="AA3004" s="4" t="str">
        <f>IF(R3004="C",SUMIF(B:B,B3004,Z:Z),"비해당분야")</f>
        <v>비해당분야</v>
      </c>
      <c r="AB3004" s="4" t="str">
        <f>IF(R3004="C",SUM(Y3004,AA3004),"비해당분야")</f>
        <v>비해당분야</v>
      </c>
      <c r="AC3004" s="4" t="str">
        <f>IF(R3004="C",AB3004,X3004)</f>
        <v>비해당분야</v>
      </c>
      <c r="AD3004" s="4">
        <f>VLOOKUP(K3004,'[1]자격증 backdata'!A:D,4,0)</f>
        <v>0</v>
      </c>
      <c r="AE3004" s="4">
        <f>IF(_xlfn.MAXIFS(AD:AD,B:B,B3004)&gt;10,10,_xlfn.MAXIFS(AD:AD,B:B,B3004))</f>
        <v>5</v>
      </c>
      <c r="AG3004" s="5">
        <f>VLOOKUP(K3004,'[1]자격증 backdata'!A:C,3,0)</f>
        <v>0</v>
      </c>
      <c r="AH3004" s="5">
        <f>COUNTIFS($B:$B,$B3004,$AG:$AG,AH$1)</f>
        <v>0</v>
      </c>
      <c r="AI3004" s="5">
        <f>COUNTIFS($B:$B,$B3004,$AG:$AG,AI$1)</f>
        <v>0</v>
      </c>
      <c r="AJ3004" s="5">
        <f>COUNTIFS($B:$B,$B3004,$AG:$AG,AJ$1)</f>
        <v>0</v>
      </c>
      <c r="AK3004" s="5">
        <f>COUNTIFS($B:$B,$B3004,$AG:$AG,AK$1)</f>
        <v>0</v>
      </c>
      <c r="AL3004" s="5">
        <f>COUNTIFS($B:$B,$B3004,$AG:$AG,AL$1)</f>
        <v>0</v>
      </c>
      <c r="AM3004" s="5">
        <f>COUNTIFS($B:$B,$B3004,$AG:$AG,AM$1)</f>
        <v>0</v>
      </c>
      <c r="AN3004" s="5">
        <f>COUNTIFS($B:$B,$B3004,$AG:$AG,AN$1)</f>
        <v>0</v>
      </c>
      <c r="AO3004" s="5">
        <f>COUNTIFS($B:$B,$B3004,$AG:$AG,AO$1)</f>
        <v>0</v>
      </c>
      <c r="AP3004" s="5">
        <f>COUNTIFS($B:$B,$B3004,$AG:$AG,AP$1)</f>
        <v>0</v>
      </c>
      <c r="AQ3004" s="5">
        <f>COUNTIFS($B:$B,$B3004,$AG:$AG,AQ$1)</f>
        <v>0</v>
      </c>
      <c r="AR3004" s="5">
        <f>COUNTIFS($B:$B,$B3004,$AG:$AG,AR$1)</f>
        <v>0</v>
      </c>
      <c r="AS3004" s="5">
        <f>COUNTIFS($B:$B,$B3004,$AG:$AG,AS$1)</f>
        <v>0</v>
      </c>
      <c r="AT3004" s="5">
        <f>COUNTIFS($B:$B,$B3004,$AG:$AG,AT$1)</f>
        <v>0</v>
      </c>
      <c r="AU3004" s="5">
        <f>COUNTIFS($B:$B,$B3004,$AG:$AG,AU$1)</f>
        <v>0</v>
      </c>
    </row>
    <row r="3005" spans="1:47" ht="15" customHeight="1" x14ac:dyDescent="0.35">
      <c r="A3005" s="3">
        <f>IF(B3004=B3005,A3004,A3004+1)</f>
        <v>1070</v>
      </c>
      <c r="B3005" s="3" t="s">
        <v>181</v>
      </c>
      <c r="C3005" s="3" t="s">
        <v>180</v>
      </c>
      <c r="D3005" s="3" t="s">
        <v>10</v>
      </c>
      <c r="E3005" s="3" t="s">
        <v>9</v>
      </c>
      <c r="F3005" s="4" t="s">
        <v>8</v>
      </c>
      <c r="G3005" s="4" t="s">
        <v>7</v>
      </c>
      <c r="H3005" s="4" t="s">
        <v>7</v>
      </c>
      <c r="I3005" s="3">
        <v>1</v>
      </c>
      <c r="J3005" s="3" t="s">
        <v>6</v>
      </c>
      <c r="K3005" s="3" t="s">
        <v>5</v>
      </c>
      <c r="L3005" s="3" t="s">
        <v>4</v>
      </c>
      <c r="M3005" s="3" t="s">
        <v>182</v>
      </c>
      <c r="N3005" s="3" t="s">
        <v>169</v>
      </c>
      <c r="P3005" s="3" t="s">
        <v>1</v>
      </c>
      <c r="Q3005" s="2" t="s">
        <v>0</v>
      </c>
      <c r="R3005" s="2"/>
      <c r="S3005" s="2" t="str">
        <f>IF(P3005="심사불필요","-",VLOOKUP(K3005,'[1]자격증 backdata'!A:G,7,0))</f>
        <v>필수</v>
      </c>
      <c r="T3005" s="2" t="str">
        <f>IF(S3005="-","-",IF(COUNTIFS(B:B,B3005,S:S,"필수")&gt;0,"자격요건충족","확인필요"))</f>
        <v>자격요건충족</v>
      </c>
      <c r="U3005" s="2"/>
      <c r="W3005" s="2" t="str">
        <f>IF(Q3005="4급","심사불필요",VLOOKUP(K3005,'[1]자격증 backdata'!A:B,2,0))</f>
        <v>심사불필요</v>
      </c>
      <c r="X3005" s="3" t="str">
        <f>IF(R3005="A", MIN(20, SUMIFS(W:W, B:B, B3005, R:R, "A")),IF(R3005="B", MIN(30, SUMIFS(W:W, B:B, B3005, R:R, "B")),"비해당분야"))</f>
        <v>비해당분야</v>
      </c>
      <c r="Y3005" s="3" t="str">
        <f>IF(R3005="C",MIN(30,IF(COUNTIFS(B:B,B3005,W:W,"가1")=1,25,IF(COUNTIFS(B:B,B3005,W:W,"가1")&gt;=2,30,0))+IF(COUNTIFS(B:B,B3005,W:W,"나1")&gt;=4,30,IF(COUNTIFS(B:B,B3005,W:W,"나1")=3,26,IF(COUNTIFS(B:B,B3005,W:W,"나1")=2,22,IF(COUNTIFS(B:B,B3005,W:W,"나1")=1,18,0)))))+MIN(30,IF(COUNTIFS(B:B,B3005,W:W,"가2")=1,25,IF(COUNTIFS(B:B,B3005,W:W,"가2")&gt;=2,30,0))+IF(COUNTIFS(B:B,B3005,W:W,"나2")=3,30,IF(COUNTIFS(B:B,B3005,W:W,"나2")=2,25,IF(COUNTIFS(B:B,B3005,W:W,"나2")=1,20,0)))),"비해당분야")</f>
        <v>비해당분야</v>
      </c>
      <c r="Z3005" s="3" t="str">
        <f>IF(R3005="C",VLOOKUP(K3005,'[1]자격증 backdata'!A:F,6,0),"비해당분야")</f>
        <v>비해당분야</v>
      </c>
      <c r="AA3005" s="3" t="str">
        <f>IF(R3005="C",SUMIF(B:B,B3005,Z:Z),"비해당분야")</f>
        <v>비해당분야</v>
      </c>
      <c r="AB3005" s="3" t="str">
        <f>IF(R3005="C",SUM(Y3005,AA3005),"비해당분야")</f>
        <v>비해당분야</v>
      </c>
      <c r="AC3005" s="3" t="str">
        <f>IF(R3005="C",AB3005,X3005)</f>
        <v>비해당분야</v>
      </c>
      <c r="AD3005" s="3">
        <f>VLOOKUP(K3005,'[1]자격증 backdata'!A:D,4,0)</f>
        <v>0</v>
      </c>
      <c r="AE3005" s="3">
        <f>IF(_xlfn.MAXIFS(AD:AD,B:B,B3005)&gt;10,10,_xlfn.MAXIFS(AD:AD,B:B,B3005))</f>
        <v>0</v>
      </c>
      <c r="AG3005" s="2">
        <f>VLOOKUP(K3005,'[1]자격증 backdata'!A:C,3,0)</f>
        <v>0</v>
      </c>
      <c r="AH3005" s="2">
        <f>COUNTIFS($B:$B,$B3005,$AG:$AG,AH$1)</f>
        <v>0</v>
      </c>
      <c r="AI3005" s="2">
        <f>COUNTIFS($B:$B,$B3005,$AG:$AG,AI$1)</f>
        <v>0</v>
      </c>
      <c r="AJ3005" s="2">
        <f>COUNTIFS($B:$B,$B3005,$AG:$AG,AJ$1)</f>
        <v>0</v>
      </c>
      <c r="AK3005" s="2">
        <f>COUNTIFS($B:$B,$B3005,$AG:$AG,AK$1)</f>
        <v>0</v>
      </c>
      <c r="AL3005" s="2">
        <f>COUNTIFS($B:$B,$B3005,$AG:$AG,AL$1)</f>
        <v>0</v>
      </c>
      <c r="AM3005" s="2">
        <f>COUNTIFS($B:$B,$B3005,$AG:$AG,AM$1)</f>
        <v>0</v>
      </c>
      <c r="AN3005" s="2">
        <f>COUNTIFS($B:$B,$B3005,$AG:$AG,AN$1)</f>
        <v>0</v>
      </c>
      <c r="AO3005" s="2">
        <f>COUNTIFS($B:$B,$B3005,$AG:$AG,AO$1)</f>
        <v>0</v>
      </c>
      <c r="AP3005" s="2">
        <f>COUNTIFS($B:$B,$B3005,$AG:$AG,AP$1)</f>
        <v>0</v>
      </c>
      <c r="AQ3005" s="2">
        <f>COUNTIFS($B:$B,$B3005,$AG:$AG,AQ$1)</f>
        <v>0</v>
      </c>
      <c r="AR3005" s="2">
        <f>COUNTIFS($B:$B,$B3005,$AG:$AG,AR$1)</f>
        <v>0</v>
      </c>
      <c r="AS3005" s="2">
        <f>COUNTIFS($B:$B,$B3005,$AG:$AG,AS$1)</f>
        <v>0</v>
      </c>
      <c r="AT3005" s="2">
        <f>COUNTIFS($B:$B,$B3005,$AG:$AG,AT$1)</f>
        <v>0</v>
      </c>
      <c r="AU3005" s="2">
        <f>COUNTIFS($B:$B,$B3005,$AG:$AG,AU$1)</f>
        <v>0</v>
      </c>
    </row>
    <row r="3006" spans="1:47" ht="15" customHeight="1" x14ac:dyDescent="0.35">
      <c r="A3006" s="7">
        <f>IF(B3005=B3006,A3005,A3005+1)</f>
        <v>1070</v>
      </c>
      <c r="B3006" s="7" t="s">
        <v>181</v>
      </c>
      <c r="C3006" s="7" t="s">
        <v>180</v>
      </c>
      <c r="D3006" s="7" t="s">
        <v>10</v>
      </c>
      <c r="E3006" s="7" t="s">
        <v>9</v>
      </c>
      <c r="F3006" s="4" t="s">
        <v>7</v>
      </c>
      <c r="G3006" s="4" t="s">
        <v>7</v>
      </c>
      <c r="H3006" s="4" t="s">
        <v>8</v>
      </c>
      <c r="I3006" s="3">
        <v>2</v>
      </c>
      <c r="J3006" s="3" t="s">
        <v>46</v>
      </c>
      <c r="K3006" s="3" t="s">
        <v>45</v>
      </c>
      <c r="L3006" s="3" t="s">
        <v>26</v>
      </c>
      <c r="M3006" s="3" t="s">
        <v>179</v>
      </c>
      <c r="N3006" s="3" t="s">
        <v>178</v>
      </c>
      <c r="P3006" s="3" t="s">
        <v>1</v>
      </c>
      <c r="Q3006" s="2" t="s">
        <v>0</v>
      </c>
      <c r="R3006" s="2"/>
      <c r="S3006" s="2">
        <f>IF(P3006="심사불필요","-",VLOOKUP(K3006,'[1]자격증 backdata'!A:G,7,0))</f>
        <v>0</v>
      </c>
      <c r="T3006" s="2" t="str">
        <f>IF(S3006="-","-",IF(COUNTIFS(B:B,B3006,S:S,"필수")&gt;0,"자격요건충족","확인필요"))</f>
        <v>자격요건충족</v>
      </c>
      <c r="U3006" s="2"/>
      <c r="W3006" s="2" t="str">
        <f>IF(Q3006="4급","심사불필요",VLOOKUP(K3006,'[1]자격증 backdata'!A:B,2,0))</f>
        <v>심사불필요</v>
      </c>
      <c r="X3006" s="3" t="str">
        <f>IF(R3006="A", MIN(20, SUMIFS(W:W, B:B, B3006, R:R, "A")),IF(R3006="B", MIN(30, SUMIFS(W:W, B:B, B3006, R:R, "B")),"비해당분야"))</f>
        <v>비해당분야</v>
      </c>
      <c r="Y3006" s="3" t="str">
        <f>IF(R3006="C",MIN(30,IF(COUNTIFS(B:B,B3006,W:W,"가1")=1,25,IF(COUNTIFS(B:B,B3006,W:W,"가1")&gt;=2,30,0))+IF(COUNTIFS(B:B,B3006,W:W,"나1")&gt;=4,30,IF(COUNTIFS(B:B,B3006,W:W,"나1")=3,26,IF(COUNTIFS(B:B,B3006,W:W,"나1")=2,22,IF(COUNTIFS(B:B,B3006,W:W,"나1")=1,18,0)))))+MIN(30,IF(COUNTIFS(B:B,B3006,W:W,"가2")=1,25,IF(COUNTIFS(B:B,B3006,W:W,"가2")&gt;=2,30,0))+IF(COUNTIFS(B:B,B3006,W:W,"나2")=3,30,IF(COUNTIFS(B:B,B3006,W:W,"나2")=2,25,IF(COUNTIFS(B:B,B3006,W:W,"나2")=1,20,0)))),"비해당분야")</f>
        <v>비해당분야</v>
      </c>
      <c r="Z3006" s="3" t="str">
        <f>IF(R3006="C",VLOOKUP(K3006,'[1]자격증 backdata'!A:F,6,0),"비해당분야")</f>
        <v>비해당분야</v>
      </c>
      <c r="AA3006" s="3" t="str">
        <f>IF(R3006="C",SUMIF(B:B,B3006,Z:Z),"비해당분야")</f>
        <v>비해당분야</v>
      </c>
      <c r="AB3006" s="3" t="str">
        <f>IF(R3006="C",SUM(Y3006,AA3006),"비해당분야")</f>
        <v>비해당분야</v>
      </c>
      <c r="AC3006" s="3" t="str">
        <f>IF(R3006="C",AB3006,X3006)</f>
        <v>비해당분야</v>
      </c>
      <c r="AD3006" s="3">
        <f>VLOOKUP(K3006,'[1]자격증 backdata'!A:D,4,0)</f>
        <v>0</v>
      </c>
      <c r="AE3006" s="3">
        <f>IF(_xlfn.MAXIFS(AD:AD,B:B,B3006)&gt;10,10,_xlfn.MAXIFS(AD:AD,B:B,B3006))</f>
        <v>0</v>
      </c>
      <c r="AG3006" s="2">
        <f>VLOOKUP(K3006,'[1]자격증 backdata'!A:C,3,0)</f>
        <v>0</v>
      </c>
      <c r="AH3006" s="2">
        <f>COUNTIFS($B:$B,$B3006,$AG:$AG,AH$1)</f>
        <v>0</v>
      </c>
      <c r="AI3006" s="2">
        <f>COUNTIFS($B:$B,$B3006,$AG:$AG,AI$1)</f>
        <v>0</v>
      </c>
      <c r="AJ3006" s="2">
        <f>COUNTIFS($B:$B,$B3006,$AG:$AG,AJ$1)</f>
        <v>0</v>
      </c>
      <c r="AK3006" s="2">
        <f>COUNTIFS($B:$B,$B3006,$AG:$AG,AK$1)</f>
        <v>0</v>
      </c>
      <c r="AL3006" s="2">
        <f>COUNTIFS($B:$B,$B3006,$AG:$AG,AL$1)</f>
        <v>0</v>
      </c>
      <c r="AM3006" s="2">
        <f>COUNTIFS($B:$B,$B3006,$AG:$AG,AM$1)</f>
        <v>0</v>
      </c>
      <c r="AN3006" s="2">
        <f>COUNTIFS($B:$B,$B3006,$AG:$AG,AN$1)</f>
        <v>0</v>
      </c>
      <c r="AO3006" s="2">
        <f>COUNTIFS($B:$B,$B3006,$AG:$AG,AO$1)</f>
        <v>0</v>
      </c>
      <c r="AP3006" s="2">
        <f>COUNTIFS($B:$B,$B3006,$AG:$AG,AP$1)</f>
        <v>0</v>
      </c>
      <c r="AQ3006" s="2">
        <f>COUNTIFS($B:$B,$B3006,$AG:$AG,AQ$1)</f>
        <v>0</v>
      </c>
      <c r="AR3006" s="2">
        <f>COUNTIFS($B:$B,$B3006,$AG:$AG,AR$1)</f>
        <v>0</v>
      </c>
      <c r="AS3006" s="2">
        <f>COUNTIFS($B:$B,$B3006,$AG:$AG,AS$1)</f>
        <v>0</v>
      </c>
      <c r="AT3006" s="2">
        <f>COUNTIFS($B:$B,$B3006,$AG:$AG,AT$1)</f>
        <v>0</v>
      </c>
      <c r="AU3006" s="2">
        <f>COUNTIFS($B:$B,$B3006,$AG:$AG,AU$1)</f>
        <v>0</v>
      </c>
    </row>
    <row r="3007" spans="1:47" ht="15" customHeight="1" x14ac:dyDescent="0.35">
      <c r="A3007" s="4">
        <f>IF(B3006=B3007,A3006,A3006+1)</f>
        <v>1071</v>
      </c>
      <c r="B3007" s="4" t="s">
        <v>176</v>
      </c>
      <c r="C3007" s="4" t="s">
        <v>175</v>
      </c>
      <c r="D3007" s="4" t="s">
        <v>10</v>
      </c>
      <c r="E3007" s="4" t="s">
        <v>9</v>
      </c>
      <c r="F3007" s="4" t="s">
        <v>8</v>
      </c>
      <c r="G3007" s="4" t="s">
        <v>7</v>
      </c>
      <c r="H3007" s="4" t="s">
        <v>7</v>
      </c>
      <c r="I3007" s="4">
        <v>1</v>
      </c>
      <c r="J3007" s="4" t="s">
        <v>6</v>
      </c>
      <c r="K3007" s="4" t="s">
        <v>5</v>
      </c>
      <c r="L3007" s="4" t="s">
        <v>4</v>
      </c>
      <c r="M3007" s="4" t="s">
        <v>177</v>
      </c>
      <c r="N3007" s="4" t="s">
        <v>60</v>
      </c>
      <c r="P3007" s="4" t="s">
        <v>1</v>
      </c>
      <c r="Q3007" s="5" t="s">
        <v>0</v>
      </c>
      <c r="R3007" s="5"/>
      <c r="S3007" s="5" t="str">
        <f>IF(P3007="심사불필요","-",VLOOKUP(K3007,'[1]자격증 backdata'!A:G,7,0))</f>
        <v>필수</v>
      </c>
      <c r="T3007" s="5" t="str">
        <f>IF(S3007="-","-",IF(COUNTIFS(B:B,B3007,S:S,"필수")&gt;0,"자격요건충족","확인필요"))</f>
        <v>자격요건충족</v>
      </c>
      <c r="U3007" s="5"/>
      <c r="W3007" s="5" t="str">
        <f>IF(Q3007="4급","심사불필요",VLOOKUP(K3007,'[1]자격증 backdata'!A:B,2,0))</f>
        <v>심사불필요</v>
      </c>
      <c r="X3007" s="4" t="str">
        <f>IF(R3007="A", MIN(20, SUMIFS(W:W, B:B, B3007, R:R, "A")),IF(R3007="B", MIN(30, SUMIFS(W:W, B:B, B3007, R:R, "B")),"비해당분야"))</f>
        <v>비해당분야</v>
      </c>
      <c r="Y3007" s="4" t="str">
        <f>IF(R3007="C",MIN(30,IF(COUNTIFS(B:B,B3007,W:W,"가1")=1,25,IF(COUNTIFS(B:B,B3007,W:W,"가1")&gt;=2,30,0))+IF(COUNTIFS(B:B,B3007,W:W,"나1")&gt;=4,30,IF(COUNTIFS(B:B,B3007,W:W,"나1")=3,26,IF(COUNTIFS(B:B,B3007,W:W,"나1")=2,22,IF(COUNTIFS(B:B,B3007,W:W,"나1")=1,18,0)))))+MIN(30,IF(COUNTIFS(B:B,B3007,W:W,"가2")=1,25,IF(COUNTIFS(B:B,B3007,W:W,"가2")&gt;=2,30,0))+IF(COUNTIFS(B:B,B3007,W:W,"나2")=3,30,IF(COUNTIFS(B:B,B3007,W:W,"나2")=2,25,IF(COUNTIFS(B:B,B3007,W:W,"나2")=1,20,0)))),"비해당분야")</f>
        <v>비해당분야</v>
      </c>
      <c r="Z3007" s="4" t="str">
        <f>IF(R3007="C",VLOOKUP(K3007,'[1]자격증 backdata'!A:F,6,0),"비해당분야")</f>
        <v>비해당분야</v>
      </c>
      <c r="AA3007" s="4" t="str">
        <f>IF(R3007="C",SUMIF(B:B,B3007,Z:Z),"비해당분야")</f>
        <v>비해당분야</v>
      </c>
      <c r="AB3007" s="4" t="str">
        <f>IF(R3007="C",SUM(Y3007,AA3007),"비해당분야")</f>
        <v>비해당분야</v>
      </c>
      <c r="AC3007" s="4" t="str">
        <f>IF(R3007="C",AB3007,X3007)</f>
        <v>비해당분야</v>
      </c>
      <c r="AD3007" s="4">
        <f>VLOOKUP(K3007,'[1]자격증 backdata'!A:D,4,0)</f>
        <v>0</v>
      </c>
      <c r="AE3007" s="4">
        <f>IF(_xlfn.MAXIFS(AD:AD,B:B,B3007)&gt;10,10,_xlfn.MAXIFS(AD:AD,B:B,B3007))</f>
        <v>5</v>
      </c>
      <c r="AG3007" s="5">
        <f>VLOOKUP(K3007,'[1]자격증 backdata'!A:C,3,0)</f>
        <v>0</v>
      </c>
      <c r="AH3007" s="5">
        <f>COUNTIFS($B:$B,$B3007,$AG:$AG,AH$1)</f>
        <v>0</v>
      </c>
      <c r="AI3007" s="5">
        <f>COUNTIFS($B:$B,$B3007,$AG:$AG,AI$1)</f>
        <v>0</v>
      </c>
      <c r="AJ3007" s="5">
        <f>COUNTIFS($B:$B,$B3007,$AG:$AG,AJ$1)</f>
        <v>0</v>
      </c>
      <c r="AK3007" s="5">
        <f>COUNTIFS($B:$B,$B3007,$AG:$AG,AK$1)</f>
        <v>0</v>
      </c>
      <c r="AL3007" s="5">
        <f>COUNTIFS($B:$B,$B3007,$AG:$AG,AL$1)</f>
        <v>0</v>
      </c>
      <c r="AM3007" s="5">
        <f>COUNTIFS($B:$B,$B3007,$AG:$AG,AM$1)</f>
        <v>0</v>
      </c>
      <c r="AN3007" s="5">
        <f>COUNTIFS($B:$B,$B3007,$AG:$AG,AN$1)</f>
        <v>0</v>
      </c>
      <c r="AO3007" s="5">
        <f>COUNTIFS($B:$B,$B3007,$AG:$AG,AO$1)</f>
        <v>0</v>
      </c>
      <c r="AP3007" s="5">
        <f>COUNTIFS($B:$B,$B3007,$AG:$AG,AP$1)</f>
        <v>0</v>
      </c>
      <c r="AQ3007" s="5">
        <f>COUNTIFS($B:$B,$B3007,$AG:$AG,AQ$1)</f>
        <v>0</v>
      </c>
      <c r="AR3007" s="5">
        <f>COUNTIFS($B:$B,$B3007,$AG:$AG,AR$1)</f>
        <v>0</v>
      </c>
      <c r="AS3007" s="5">
        <f>COUNTIFS($B:$B,$B3007,$AG:$AG,AS$1)</f>
        <v>0</v>
      </c>
      <c r="AT3007" s="5">
        <f>COUNTIFS($B:$B,$B3007,$AG:$AG,AT$1)</f>
        <v>0</v>
      </c>
      <c r="AU3007" s="5">
        <f>COUNTIFS($B:$B,$B3007,$AG:$AG,AU$1)</f>
        <v>0</v>
      </c>
    </row>
    <row r="3008" spans="1:47" ht="15" customHeight="1" x14ac:dyDescent="0.35">
      <c r="A3008" s="6">
        <f>IF(B3007=B3008,A3007,A3007+1)</f>
        <v>1071</v>
      </c>
      <c r="B3008" s="6" t="s">
        <v>176</v>
      </c>
      <c r="C3008" s="6" t="s">
        <v>175</v>
      </c>
      <c r="D3008" s="6" t="s">
        <v>10</v>
      </c>
      <c r="E3008" s="6" t="s">
        <v>9</v>
      </c>
      <c r="F3008" s="4" t="s">
        <v>7</v>
      </c>
      <c r="G3008" s="4" t="s">
        <v>7</v>
      </c>
      <c r="H3008" s="4" t="s">
        <v>8</v>
      </c>
      <c r="I3008" s="4">
        <v>2</v>
      </c>
      <c r="J3008" s="4" t="s">
        <v>69</v>
      </c>
      <c r="K3008" s="4" t="s">
        <v>68</v>
      </c>
      <c r="L3008" s="4" t="s">
        <v>36</v>
      </c>
      <c r="M3008" s="4" t="s">
        <v>174</v>
      </c>
      <c r="N3008" s="4" t="s">
        <v>173</v>
      </c>
      <c r="P3008" s="4" t="s">
        <v>1</v>
      </c>
      <c r="Q3008" s="5" t="s">
        <v>0</v>
      </c>
      <c r="R3008" s="5"/>
      <c r="S3008" s="5">
        <f>IF(P3008="심사불필요","-",VLOOKUP(K3008,'[1]자격증 backdata'!A:G,7,0))</f>
        <v>0</v>
      </c>
      <c r="T3008" s="5" t="str">
        <f>IF(S3008="-","-",IF(COUNTIFS(B:B,B3008,S:S,"필수")&gt;0,"자격요건충족","확인필요"))</f>
        <v>자격요건충족</v>
      </c>
      <c r="U3008" s="5"/>
      <c r="W3008" s="5" t="str">
        <f>IF(Q3008="4급","심사불필요",VLOOKUP(K3008,'[1]자격증 backdata'!A:B,2,0))</f>
        <v>심사불필요</v>
      </c>
      <c r="X3008" s="4" t="str">
        <f>IF(R3008="A", MIN(20, SUMIFS(W:W, B:B, B3008, R:R, "A")),IF(R3008="B", MIN(30, SUMIFS(W:W, B:B, B3008, R:R, "B")),"비해당분야"))</f>
        <v>비해당분야</v>
      </c>
      <c r="Y3008" s="4" t="str">
        <f>IF(R3008="C",MIN(30,IF(COUNTIFS(B:B,B3008,W:W,"가1")=1,25,IF(COUNTIFS(B:B,B3008,W:W,"가1")&gt;=2,30,0))+IF(COUNTIFS(B:B,B3008,W:W,"나1")&gt;=4,30,IF(COUNTIFS(B:B,B3008,W:W,"나1")=3,26,IF(COUNTIFS(B:B,B3008,W:W,"나1")=2,22,IF(COUNTIFS(B:B,B3008,W:W,"나1")=1,18,0)))))+MIN(30,IF(COUNTIFS(B:B,B3008,W:W,"가2")=1,25,IF(COUNTIFS(B:B,B3008,W:W,"가2")&gt;=2,30,0))+IF(COUNTIFS(B:B,B3008,W:W,"나2")=3,30,IF(COUNTIFS(B:B,B3008,W:W,"나2")=2,25,IF(COUNTIFS(B:B,B3008,W:W,"나2")=1,20,0)))),"비해당분야")</f>
        <v>비해당분야</v>
      </c>
      <c r="Z3008" s="4" t="str">
        <f>IF(R3008="C",VLOOKUP(K3008,'[1]자격증 backdata'!A:F,6,0),"비해당분야")</f>
        <v>비해당분야</v>
      </c>
      <c r="AA3008" s="4" t="str">
        <f>IF(R3008="C",SUMIF(B:B,B3008,Z:Z),"비해당분야")</f>
        <v>비해당분야</v>
      </c>
      <c r="AB3008" s="4" t="str">
        <f>IF(R3008="C",SUM(Y3008,AA3008),"비해당분야")</f>
        <v>비해당분야</v>
      </c>
      <c r="AC3008" s="4" t="str">
        <f>IF(R3008="C",AB3008,X3008)</f>
        <v>비해당분야</v>
      </c>
      <c r="AD3008" s="4">
        <f>VLOOKUP(K3008,'[1]자격증 backdata'!A:D,4,0)</f>
        <v>5</v>
      </c>
      <c r="AE3008" s="4">
        <f>IF(_xlfn.MAXIFS(AD:AD,B:B,B3008)&gt;10,10,_xlfn.MAXIFS(AD:AD,B:B,B3008))</f>
        <v>5</v>
      </c>
      <c r="AG3008" s="5">
        <f>VLOOKUP(K3008,'[1]자격증 backdata'!A:C,3,0)</f>
        <v>0</v>
      </c>
      <c r="AH3008" s="5">
        <f>COUNTIFS($B:$B,$B3008,$AG:$AG,AH$1)</f>
        <v>0</v>
      </c>
      <c r="AI3008" s="5">
        <f>COUNTIFS($B:$B,$B3008,$AG:$AG,AI$1)</f>
        <v>0</v>
      </c>
      <c r="AJ3008" s="5">
        <f>COUNTIFS($B:$B,$B3008,$AG:$AG,AJ$1)</f>
        <v>0</v>
      </c>
      <c r="AK3008" s="5">
        <f>COUNTIFS($B:$B,$B3008,$AG:$AG,AK$1)</f>
        <v>0</v>
      </c>
      <c r="AL3008" s="5">
        <f>COUNTIFS($B:$B,$B3008,$AG:$AG,AL$1)</f>
        <v>0</v>
      </c>
      <c r="AM3008" s="5">
        <f>COUNTIFS($B:$B,$B3008,$AG:$AG,AM$1)</f>
        <v>0</v>
      </c>
      <c r="AN3008" s="5">
        <f>COUNTIFS($B:$B,$B3008,$AG:$AG,AN$1)</f>
        <v>0</v>
      </c>
      <c r="AO3008" s="5">
        <f>COUNTIFS($B:$B,$B3008,$AG:$AG,AO$1)</f>
        <v>0</v>
      </c>
      <c r="AP3008" s="5">
        <f>COUNTIFS($B:$B,$B3008,$AG:$AG,AP$1)</f>
        <v>0</v>
      </c>
      <c r="AQ3008" s="5">
        <f>COUNTIFS($B:$B,$B3008,$AG:$AG,AQ$1)</f>
        <v>0</v>
      </c>
      <c r="AR3008" s="5">
        <f>COUNTIFS($B:$B,$B3008,$AG:$AG,AR$1)</f>
        <v>0</v>
      </c>
      <c r="AS3008" s="5">
        <f>COUNTIFS($B:$B,$B3008,$AG:$AG,AS$1)</f>
        <v>0</v>
      </c>
      <c r="AT3008" s="5">
        <f>COUNTIFS($B:$B,$B3008,$AG:$AG,AT$1)</f>
        <v>0</v>
      </c>
      <c r="AU3008" s="5">
        <f>COUNTIFS($B:$B,$B3008,$AG:$AG,AU$1)</f>
        <v>0</v>
      </c>
    </row>
    <row r="3009" spans="1:47" ht="15" customHeight="1" x14ac:dyDescent="0.35">
      <c r="A3009" s="3">
        <f>IF(B3008=B3009,A3008,A3008+1)</f>
        <v>1072</v>
      </c>
      <c r="B3009" s="3" t="s">
        <v>172</v>
      </c>
      <c r="C3009" s="3" t="s">
        <v>171</v>
      </c>
      <c r="D3009" s="3" t="s">
        <v>10</v>
      </c>
      <c r="E3009" s="3" t="s">
        <v>9</v>
      </c>
      <c r="F3009" s="4" t="s">
        <v>8</v>
      </c>
      <c r="G3009" s="4" t="s">
        <v>7</v>
      </c>
      <c r="H3009" s="4" t="s">
        <v>7</v>
      </c>
      <c r="I3009" s="3">
        <v>1</v>
      </c>
      <c r="J3009" s="3" t="s">
        <v>6</v>
      </c>
      <c r="K3009" s="3" t="s">
        <v>5</v>
      </c>
      <c r="L3009" s="3" t="s">
        <v>4</v>
      </c>
      <c r="M3009" s="3" t="s">
        <v>170</v>
      </c>
      <c r="N3009" s="3" t="s">
        <v>169</v>
      </c>
      <c r="P3009" s="3" t="s">
        <v>1</v>
      </c>
      <c r="Q3009" s="2" t="s">
        <v>0</v>
      </c>
      <c r="R3009" s="2"/>
      <c r="S3009" s="2" t="str">
        <f>IF(P3009="심사불필요","-",VLOOKUP(K3009,'[1]자격증 backdata'!A:G,7,0))</f>
        <v>필수</v>
      </c>
      <c r="T3009" s="2" t="str">
        <f>IF(S3009="-","-",IF(COUNTIFS(B:B,B3009,S:S,"필수")&gt;0,"자격요건충족","확인필요"))</f>
        <v>자격요건충족</v>
      </c>
      <c r="U3009" s="2"/>
      <c r="W3009" s="2" t="str">
        <f>IF(Q3009="4급","심사불필요",VLOOKUP(K3009,'[1]자격증 backdata'!A:B,2,0))</f>
        <v>심사불필요</v>
      </c>
      <c r="X3009" s="3" t="str">
        <f>IF(R3009="A", MIN(20, SUMIFS(W:W, B:B, B3009, R:R, "A")),IF(R3009="B", MIN(30, SUMIFS(W:W, B:B, B3009, R:R, "B")),"비해당분야"))</f>
        <v>비해당분야</v>
      </c>
      <c r="Y3009" s="3" t="str">
        <f>IF(R3009="C",MIN(30,IF(COUNTIFS(B:B,B3009,W:W,"가1")=1,25,IF(COUNTIFS(B:B,B3009,W:W,"가1")&gt;=2,30,0))+IF(COUNTIFS(B:B,B3009,W:W,"나1")&gt;=4,30,IF(COUNTIFS(B:B,B3009,W:W,"나1")=3,26,IF(COUNTIFS(B:B,B3009,W:W,"나1")=2,22,IF(COUNTIFS(B:B,B3009,W:W,"나1")=1,18,0)))))+MIN(30,IF(COUNTIFS(B:B,B3009,W:W,"가2")=1,25,IF(COUNTIFS(B:B,B3009,W:W,"가2")&gt;=2,30,0))+IF(COUNTIFS(B:B,B3009,W:W,"나2")=3,30,IF(COUNTIFS(B:B,B3009,W:W,"나2")=2,25,IF(COUNTIFS(B:B,B3009,W:W,"나2")=1,20,0)))),"비해당분야")</f>
        <v>비해당분야</v>
      </c>
      <c r="Z3009" s="3" t="str">
        <f>IF(R3009="C",VLOOKUP(K3009,'[1]자격증 backdata'!A:F,6,0),"비해당분야")</f>
        <v>비해당분야</v>
      </c>
      <c r="AA3009" s="3" t="str">
        <f>IF(R3009="C",SUMIF(B:B,B3009,Z:Z),"비해당분야")</f>
        <v>비해당분야</v>
      </c>
      <c r="AB3009" s="3" t="str">
        <f>IF(R3009="C",SUM(Y3009,AA3009),"비해당분야")</f>
        <v>비해당분야</v>
      </c>
      <c r="AC3009" s="3" t="str">
        <f>IF(R3009="C",AB3009,X3009)</f>
        <v>비해당분야</v>
      </c>
      <c r="AD3009" s="3">
        <f>VLOOKUP(K3009,'[1]자격증 backdata'!A:D,4,0)</f>
        <v>0</v>
      </c>
      <c r="AE3009" s="3">
        <f>IF(_xlfn.MAXIFS(AD:AD,B:B,B3009)&gt;10,10,_xlfn.MAXIFS(AD:AD,B:B,B3009))</f>
        <v>0</v>
      </c>
      <c r="AG3009" s="2">
        <f>VLOOKUP(K3009,'[1]자격증 backdata'!A:C,3,0)</f>
        <v>0</v>
      </c>
      <c r="AH3009" s="2">
        <f>COUNTIFS($B:$B,$B3009,$AG:$AG,AH$1)</f>
        <v>0</v>
      </c>
      <c r="AI3009" s="2">
        <f>COUNTIFS($B:$B,$B3009,$AG:$AG,AI$1)</f>
        <v>0</v>
      </c>
      <c r="AJ3009" s="2">
        <f>COUNTIFS($B:$B,$B3009,$AG:$AG,AJ$1)</f>
        <v>0</v>
      </c>
      <c r="AK3009" s="2">
        <f>COUNTIFS($B:$B,$B3009,$AG:$AG,AK$1)</f>
        <v>0</v>
      </c>
      <c r="AL3009" s="2">
        <f>COUNTIFS($B:$B,$B3009,$AG:$AG,AL$1)</f>
        <v>0</v>
      </c>
      <c r="AM3009" s="2">
        <f>COUNTIFS($B:$B,$B3009,$AG:$AG,AM$1)</f>
        <v>0</v>
      </c>
      <c r="AN3009" s="2">
        <f>COUNTIFS($B:$B,$B3009,$AG:$AG,AN$1)</f>
        <v>0</v>
      </c>
      <c r="AO3009" s="2">
        <f>COUNTIFS($B:$B,$B3009,$AG:$AG,AO$1)</f>
        <v>0</v>
      </c>
      <c r="AP3009" s="2">
        <f>COUNTIFS($B:$B,$B3009,$AG:$AG,AP$1)</f>
        <v>0</v>
      </c>
      <c r="AQ3009" s="2">
        <f>COUNTIFS($B:$B,$B3009,$AG:$AG,AQ$1)</f>
        <v>0</v>
      </c>
      <c r="AR3009" s="2">
        <f>COUNTIFS($B:$B,$B3009,$AG:$AG,AR$1)</f>
        <v>0</v>
      </c>
      <c r="AS3009" s="2">
        <f>COUNTIFS($B:$B,$B3009,$AG:$AG,AS$1)</f>
        <v>0</v>
      </c>
      <c r="AT3009" s="2">
        <f>COUNTIFS($B:$B,$B3009,$AG:$AG,AT$1)</f>
        <v>0</v>
      </c>
      <c r="AU3009" s="2">
        <f>COUNTIFS($B:$B,$B3009,$AG:$AG,AU$1)</f>
        <v>0</v>
      </c>
    </row>
    <row r="3010" spans="1:47" ht="15" customHeight="1" x14ac:dyDescent="0.35">
      <c r="A3010" s="4">
        <f>IF(B3009=B3010,A3009,A3009+1)</f>
        <v>1073</v>
      </c>
      <c r="B3010" s="4" t="s">
        <v>168</v>
      </c>
      <c r="C3010" s="4" t="s">
        <v>167</v>
      </c>
      <c r="D3010" s="4" t="s">
        <v>10</v>
      </c>
      <c r="E3010" s="4" t="s">
        <v>9</v>
      </c>
      <c r="F3010" s="4" t="s">
        <v>8</v>
      </c>
      <c r="G3010" s="4" t="s">
        <v>7</v>
      </c>
      <c r="H3010" s="4" t="s">
        <v>7</v>
      </c>
      <c r="I3010" s="4">
        <v>1</v>
      </c>
      <c r="J3010" s="4" t="s">
        <v>6</v>
      </c>
      <c r="K3010" s="4" t="s">
        <v>5</v>
      </c>
      <c r="L3010" s="4" t="s">
        <v>4</v>
      </c>
      <c r="M3010" s="4" t="s">
        <v>166</v>
      </c>
      <c r="N3010" s="4" t="s">
        <v>165</v>
      </c>
      <c r="P3010" s="4" t="s">
        <v>1</v>
      </c>
      <c r="Q3010" s="5" t="s">
        <v>0</v>
      </c>
      <c r="R3010" s="5"/>
      <c r="S3010" s="5" t="str">
        <f>IF(P3010="심사불필요","-",VLOOKUP(K3010,'[1]자격증 backdata'!A:G,7,0))</f>
        <v>필수</v>
      </c>
      <c r="T3010" s="5" t="str">
        <f>IF(S3010="-","-",IF(COUNTIFS(B:B,B3010,S:S,"필수")&gt;0,"자격요건충족","확인필요"))</f>
        <v>자격요건충족</v>
      </c>
      <c r="U3010" s="5"/>
      <c r="W3010" s="5" t="str">
        <f>IF(Q3010="4급","심사불필요",VLOOKUP(K3010,'[1]자격증 backdata'!A:B,2,0))</f>
        <v>심사불필요</v>
      </c>
      <c r="X3010" s="4" t="str">
        <f>IF(R3010="A", MIN(20, SUMIFS(W:W, B:B, B3010, R:R, "A")),IF(R3010="B", MIN(30, SUMIFS(W:W, B:B, B3010, R:R, "B")),"비해당분야"))</f>
        <v>비해당분야</v>
      </c>
      <c r="Y3010" s="4" t="str">
        <f>IF(R3010="C",MIN(30,IF(COUNTIFS(B:B,B3010,W:W,"가1")=1,25,IF(COUNTIFS(B:B,B3010,W:W,"가1")&gt;=2,30,0))+IF(COUNTIFS(B:B,B3010,W:W,"나1")&gt;=4,30,IF(COUNTIFS(B:B,B3010,W:W,"나1")=3,26,IF(COUNTIFS(B:B,B3010,W:W,"나1")=2,22,IF(COUNTIFS(B:B,B3010,W:W,"나1")=1,18,0)))))+MIN(30,IF(COUNTIFS(B:B,B3010,W:W,"가2")=1,25,IF(COUNTIFS(B:B,B3010,W:W,"가2")&gt;=2,30,0))+IF(COUNTIFS(B:B,B3010,W:W,"나2")=3,30,IF(COUNTIFS(B:B,B3010,W:W,"나2")=2,25,IF(COUNTIFS(B:B,B3010,W:W,"나2")=1,20,0)))),"비해당분야")</f>
        <v>비해당분야</v>
      </c>
      <c r="Z3010" s="4" t="str">
        <f>IF(R3010="C",VLOOKUP(K3010,'[1]자격증 backdata'!A:F,6,0),"비해당분야")</f>
        <v>비해당분야</v>
      </c>
      <c r="AA3010" s="4" t="str">
        <f>IF(R3010="C",SUMIF(B:B,B3010,Z:Z),"비해당분야")</f>
        <v>비해당분야</v>
      </c>
      <c r="AB3010" s="4" t="str">
        <f>IF(R3010="C",SUM(Y3010,AA3010),"비해당분야")</f>
        <v>비해당분야</v>
      </c>
      <c r="AC3010" s="4" t="str">
        <f>IF(R3010="C",AB3010,X3010)</f>
        <v>비해당분야</v>
      </c>
      <c r="AD3010" s="4">
        <f>VLOOKUP(K3010,'[1]자격증 backdata'!A:D,4,0)</f>
        <v>0</v>
      </c>
      <c r="AE3010" s="4">
        <f>IF(_xlfn.MAXIFS(AD:AD,B:B,B3010)&gt;10,10,_xlfn.MAXIFS(AD:AD,B:B,B3010))</f>
        <v>0</v>
      </c>
      <c r="AG3010" s="5">
        <f>VLOOKUP(K3010,'[1]자격증 backdata'!A:C,3,0)</f>
        <v>0</v>
      </c>
      <c r="AH3010" s="5">
        <f>COUNTIFS($B:$B,$B3010,$AG:$AG,AH$1)</f>
        <v>0</v>
      </c>
      <c r="AI3010" s="5">
        <f>COUNTIFS($B:$B,$B3010,$AG:$AG,AI$1)</f>
        <v>0</v>
      </c>
      <c r="AJ3010" s="5">
        <f>COUNTIFS($B:$B,$B3010,$AG:$AG,AJ$1)</f>
        <v>0</v>
      </c>
      <c r="AK3010" s="5">
        <f>COUNTIFS($B:$B,$B3010,$AG:$AG,AK$1)</f>
        <v>0</v>
      </c>
      <c r="AL3010" s="5">
        <f>COUNTIFS($B:$B,$B3010,$AG:$AG,AL$1)</f>
        <v>0</v>
      </c>
      <c r="AM3010" s="5">
        <f>COUNTIFS($B:$B,$B3010,$AG:$AG,AM$1)</f>
        <v>0</v>
      </c>
      <c r="AN3010" s="5">
        <f>COUNTIFS($B:$B,$B3010,$AG:$AG,AN$1)</f>
        <v>0</v>
      </c>
      <c r="AO3010" s="5">
        <f>COUNTIFS($B:$B,$B3010,$AG:$AG,AO$1)</f>
        <v>0</v>
      </c>
      <c r="AP3010" s="5">
        <f>COUNTIFS($B:$B,$B3010,$AG:$AG,AP$1)</f>
        <v>0</v>
      </c>
      <c r="AQ3010" s="5">
        <f>COUNTIFS($B:$B,$B3010,$AG:$AG,AQ$1)</f>
        <v>0</v>
      </c>
      <c r="AR3010" s="5">
        <f>COUNTIFS($B:$B,$B3010,$AG:$AG,AR$1)</f>
        <v>0</v>
      </c>
      <c r="AS3010" s="5">
        <f>COUNTIFS($B:$B,$B3010,$AG:$AG,AS$1)</f>
        <v>0</v>
      </c>
      <c r="AT3010" s="5">
        <f>COUNTIFS($B:$B,$B3010,$AG:$AG,AT$1)</f>
        <v>0</v>
      </c>
      <c r="AU3010" s="5">
        <f>COUNTIFS($B:$B,$B3010,$AG:$AG,AU$1)</f>
        <v>0</v>
      </c>
    </row>
    <row r="3011" spans="1:47" ht="15" customHeight="1" x14ac:dyDescent="0.35">
      <c r="A3011" s="3">
        <f>IF(B3010=B3011,A3010,A3010+1)</f>
        <v>1074</v>
      </c>
      <c r="B3011" s="3" t="s">
        <v>155</v>
      </c>
      <c r="C3011" s="3" t="s">
        <v>154</v>
      </c>
      <c r="D3011" s="3" t="s">
        <v>10</v>
      </c>
      <c r="E3011" s="3" t="s">
        <v>9</v>
      </c>
      <c r="F3011" s="4" t="s">
        <v>8</v>
      </c>
      <c r="G3011" s="4" t="s">
        <v>7</v>
      </c>
      <c r="H3011" s="4" t="s">
        <v>7</v>
      </c>
      <c r="I3011" s="3">
        <v>1</v>
      </c>
      <c r="J3011" s="3" t="s">
        <v>6</v>
      </c>
      <c r="K3011" s="3" t="s">
        <v>5</v>
      </c>
      <c r="L3011" s="3" t="s">
        <v>4</v>
      </c>
      <c r="M3011" s="3" t="s">
        <v>164</v>
      </c>
      <c r="N3011" s="3" t="s">
        <v>124</v>
      </c>
      <c r="P3011" s="3" t="s">
        <v>1</v>
      </c>
      <c r="Q3011" s="2" t="s">
        <v>0</v>
      </c>
      <c r="R3011" s="2"/>
      <c r="S3011" s="2" t="str">
        <f>IF(P3011="심사불필요","-",VLOOKUP(K3011,'[1]자격증 backdata'!A:G,7,0))</f>
        <v>필수</v>
      </c>
      <c r="T3011" s="2" t="str">
        <f>IF(S3011="-","-",IF(COUNTIFS(B:B,B3011,S:S,"필수")&gt;0,"자격요건충족","확인필요"))</f>
        <v>자격요건충족</v>
      </c>
      <c r="U3011" s="2"/>
      <c r="W3011" s="2" t="str">
        <f>IF(Q3011="4급","심사불필요",VLOOKUP(K3011,'[1]자격증 backdata'!A:B,2,0))</f>
        <v>심사불필요</v>
      </c>
      <c r="X3011" s="3" t="str">
        <f>IF(R3011="A", MIN(20, SUMIFS(W:W, B:B, B3011, R:R, "A")),IF(R3011="B", MIN(30, SUMIFS(W:W, B:B, B3011, R:R, "B")),"비해당분야"))</f>
        <v>비해당분야</v>
      </c>
      <c r="Y3011" s="3" t="str">
        <f>IF(R3011="C",MIN(30,IF(COUNTIFS(B:B,B3011,W:W,"가1")=1,25,IF(COUNTIFS(B:B,B3011,W:W,"가1")&gt;=2,30,0))+IF(COUNTIFS(B:B,B3011,W:W,"나1")&gt;=4,30,IF(COUNTIFS(B:B,B3011,W:W,"나1")=3,26,IF(COUNTIFS(B:B,B3011,W:W,"나1")=2,22,IF(COUNTIFS(B:B,B3011,W:W,"나1")=1,18,0)))))+MIN(30,IF(COUNTIFS(B:B,B3011,W:W,"가2")=1,25,IF(COUNTIFS(B:B,B3011,W:W,"가2")&gt;=2,30,0))+IF(COUNTIFS(B:B,B3011,W:W,"나2")=3,30,IF(COUNTIFS(B:B,B3011,W:W,"나2")=2,25,IF(COUNTIFS(B:B,B3011,W:W,"나2")=1,20,0)))),"비해당분야")</f>
        <v>비해당분야</v>
      </c>
      <c r="Z3011" s="3" t="str">
        <f>IF(R3011="C",VLOOKUP(K3011,'[1]자격증 backdata'!A:F,6,0),"비해당분야")</f>
        <v>비해당분야</v>
      </c>
      <c r="AA3011" s="3" t="str">
        <f>IF(R3011="C",SUMIF(B:B,B3011,Z:Z),"비해당분야")</f>
        <v>비해당분야</v>
      </c>
      <c r="AB3011" s="3" t="str">
        <f>IF(R3011="C",SUM(Y3011,AA3011),"비해당분야")</f>
        <v>비해당분야</v>
      </c>
      <c r="AC3011" s="3" t="str">
        <f>IF(R3011="C",AB3011,X3011)</f>
        <v>비해당분야</v>
      </c>
      <c r="AD3011" s="3">
        <f>VLOOKUP(K3011,'[1]자격증 backdata'!A:D,4,0)</f>
        <v>0</v>
      </c>
      <c r="AE3011" s="3">
        <f>IF(_xlfn.MAXIFS(AD:AD,B:B,B3011)&gt;10,10,_xlfn.MAXIFS(AD:AD,B:B,B3011))</f>
        <v>5</v>
      </c>
      <c r="AG3011" s="2">
        <f>VLOOKUP(K3011,'[1]자격증 backdata'!A:C,3,0)</f>
        <v>0</v>
      </c>
      <c r="AH3011" s="2">
        <f>COUNTIFS($B:$B,$B3011,$AG:$AG,AH$1)</f>
        <v>0</v>
      </c>
      <c r="AI3011" s="2">
        <f>COUNTIFS($B:$B,$B3011,$AG:$AG,AI$1)</f>
        <v>0</v>
      </c>
      <c r="AJ3011" s="2">
        <f>COUNTIFS($B:$B,$B3011,$AG:$AG,AJ$1)</f>
        <v>0</v>
      </c>
      <c r="AK3011" s="2">
        <f>COUNTIFS($B:$B,$B3011,$AG:$AG,AK$1)</f>
        <v>0</v>
      </c>
      <c r="AL3011" s="2">
        <f>COUNTIFS($B:$B,$B3011,$AG:$AG,AL$1)</f>
        <v>0</v>
      </c>
      <c r="AM3011" s="2">
        <f>COUNTIFS($B:$B,$B3011,$AG:$AG,AM$1)</f>
        <v>0</v>
      </c>
      <c r="AN3011" s="2">
        <f>COUNTIFS($B:$B,$B3011,$AG:$AG,AN$1)</f>
        <v>0</v>
      </c>
      <c r="AO3011" s="2">
        <f>COUNTIFS($B:$B,$B3011,$AG:$AG,AO$1)</f>
        <v>0</v>
      </c>
      <c r="AP3011" s="2">
        <f>COUNTIFS($B:$B,$B3011,$AG:$AG,AP$1)</f>
        <v>0</v>
      </c>
      <c r="AQ3011" s="2">
        <f>COUNTIFS($B:$B,$B3011,$AG:$AG,AQ$1)</f>
        <v>0</v>
      </c>
      <c r="AR3011" s="2">
        <f>COUNTIFS($B:$B,$B3011,$AG:$AG,AR$1)</f>
        <v>0</v>
      </c>
      <c r="AS3011" s="2">
        <f>COUNTIFS($B:$B,$B3011,$AG:$AG,AS$1)</f>
        <v>0</v>
      </c>
      <c r="AT3011" s="2">
        <f>COUNTIFS($B:$B,$B3011,$AG:$AG,AT$1)</f>
        <v>0</v>
      </c>
      <c r="AU3011" s="2">
        <f>COUNTIFS($B:$B,$B3011,$AG:$AG,AU$1)</f>
        <v>0</v>
      </c>
    </row>
    <row r="3012" spans="1:47" ht="15" customHeight="1" x14ac:dyDescent="0.35">
      <c r="A3012" s="7">
        <f>IF(B3011=B3012,A3011,A3011+1)</f>
        <v>1074</v>
      </c>
      <c r="B3012" s="7" t="s">
        <v>155</v>
      </c>
      <c r="C3012" s="7" t="s">
        <v>154</v>
      </c>
      <c r="D3012" s="7" t="s">
        <v>10</v>
      </c>
      <c r="E3012" s="7" t="s">
        <v>9</v>
      </c>
      <c r="F3012" s="4" t="s">
        <v>7</v>
      </c>
      <c r="G3012" s="4" t="s">
        <v>7</v>
      </c>
      <c r="H3012" s="4" t="s">
        <v>8</v>
      </c>
      <c r="I3012" s="3">
        <v>2</v>
      </c>
      <c r="J3012" s="3" t="s">
        <v>100</v>
      </c>
      <c r="K3012" s="3" t="s">
        <v>99</v>
      </c>
      <c r="L3012" s="3" t="s">
        <v>98</v>
      </c>
      <c r="M3012" s="3" t="s">
        <v>163</v>
      </c>
      <c r="N3012" s="3" t="s">
        <v>162</v>
      </c>
      <c r="P3012" s="3" t="s">
        <v>1</v>
      </c>
      <c r="Q3012" s="2" t="s">
        <v>0</v>
      </c>
      <c r="R3012" s="2"/>
      <c r="S3012" s="2">
        <f>IF(P3012="심사불필요","-",VLOOKUP(K3012,'[1]자격증 backdata'!A:G,7,0))</f>
        <v>0</v>
      </c>
      <c r="T3012" s="2" t="str">
        <f>IF(S3012="-","-",IF(COUNTIFS(B:B,B3012,S:S,"필수")&gt;0,"자격요건충족","확인필요"))</f>
        <v>자격요건충족</v>
      </c>
      <c r="U3012" s="2"/>
      <c r="W3012" s="2" t="str">
        <f>IF(Q3012="4급","심사불필요",VLOOKUP(K3012,'[1]자격증 backdata'!A:B,2,0))</f>
        <v>심사불필요</v>
      </c>
      <c r="X3012" s="3" t="str">
        <f>IF(R3012="A", MIN(20, SUMIFS(W:W, B:B, B3012, R:R, "A")),IF(R3012="B", MIN(30, SUMIFS(W:W, B:B, B3012, R:R, "B")),"비해당분야"))</f>
        <v>비해당분야</v>
      </c>
      <c r="Y3012" s="3" t="str">
        <f>IF(R3012="C",MIN(30,IF(COUNTIFS(B:B,B3012,W:W,"가1")=1,25,IF(COUNTIFS(B:B,B3012,W:W,"가1")&gt;=2,30,0))+IF(COUNTIFS(B:B,B3012,W:W,"나1")&gt;=4,30,IF(COUNTIFS(B:B,B3012,W:W,"나1")=3,26,IF(COUNTIFS(B:B,B3012,W:W,"나1")=2,22,IF(COUNTIFS(B:B,B3012,W:W,"나1")=1,18,0)))))+MIN(30,IF(COUNTIFS(B:B,B3012,W:W,"가2")=1,25,IF(COUNTIFS(B:B,B3012,W:W,"가2")&gt;=2,30,0))+IF(COUNTIFS(B:B,B3012,W:W,"나2")=3,30,IF(COUNTIFS(B:B,B3012,W:W,"나2")=2,25,IF(COUNTIFS(B:B,B3012,W:W,"나2")=1,20,0)))),"비해당분야")</f>
        <v>비해당분야</v>
      </c>
      <c r="Z3012" s="3" t="str">
        <f>IF(R3012="C",VLOOKUP(K3012,'[1]자격증 backdata'!A:F,6,0),"비해당분야")</f>
        <v>비해당분야</v>
      </c>
      <c r="AA3012" s="3" t="str">
        <f>IF(R3012="C",SUMIF(B:B,B3012,Z:Z),"비해당분야")</f>
        <v>비해당분야</v>
      </c>
      <c r="AB3012" s="3" t="str">
        <f>IF(R3012="C",SUM(Y3012,AA3012),"비해당분야")</f>
        <v>비해당분야</v>
      </c>
      <c r="AC3012" s="3" t="str">
        <f>IF(R3012="C",AB3012,X3012)</f>
        <v>비해당분야</v>
      </c>
      <c r="AD3012" s="3">
        <f>VLOOKUP(K3012,'[1]자격증 backdata'!A:D,4,0)</f>
        <v>0</v>
      </c>
      <c r="AE3012" s="3">
        <f>IF(_xlfn.MAXIFS(AD:AD,B:B,B3012)&gt;10,10,_xlfn.MAXIFS(AD:AD,B:B,B3012))</f>
        <v>5</v>
      </c>
      <c r="AG3012" s="2">
        <f>VLOOKUP(K3012,'[1]자격증 backdata'!A:C,3,0)</f>
        <v>0</v>
      </c>
      <c r="AH3012" s="2">
        <f>COUNTIFS($B:$B,$B3012,$AG:$AG,AH$1)</f>
        <v>0</v>
      </c>
      <c r="AI3012" s="2">
        <f>COUNTIFS($B:$B,$B3012,$AG:$AG,AI$1)</f>
        <v>0</v>
      </c>
      <c r="AJ3012" s="2">
        <f>COUNTIFS($B:$B,$B3012,$AG:$AG,AJ$1)</f>
        <v>0</v>
      </c>
      <c r="AK3012" s="2">
        <f>COUNTIFS($B:$B,$B3012,$AG:$AG,AK$1)</f>
        <v>0</v>
      </c>
      <c r="AL3012" s="2">
        <f>COUNTIFS($B:$B,$B3012,$AG:$AG,AL$1)</f>
        <v>0</v>
      </c>
      <c r="AM3012" s="2">
        <f>COUNTIFS($B:$B,$B3012,$AG:$AG,AM$1)</f>
        <v>0</v>
      </c>
      <c r="AN3012" s="2">
        <f>COUNTIFS($B:$B,$B3012,$AG:$AG,AN$1)</f>
        <v>0</v>
      </c>
      <c r="AO3012" s="2">
        <f>COUNTIFS($B:$B,$B3012,$AG:$AG,AO$1)</f>
        <v>0</v>
      </c>
      <c r="AP3012" s="2">
        <f>COUNTIFS($B:$B,$B3012,$AG:$AG,AP$1)</f>
        <v>0</v>
      </c>
      <c r="AQ3012" s="2">
        <f>COUNTIFS($B:$B,$B3012,$AG:$AG,AQ$1)</f>
        <v>0</v>
      </c>
      <c r="AR3012" s="2">
        <f>COUNTIFS($B:$B,$B3012,$AG:$AG,AR$1)</f>
        <v>0</v>
      </c>
      <c r="AS3012" s="2">
        <f>COUNTIFS($B:$B,$B3012,$AG:$AG,AS$1)</f>
        <v>0</v>
      </c>
      <c r="AT3012" s="2">
        <f>COUNTIFS($B:$B,$B3012,$AG:$AG,AT$1)</f>
        <v>0</v>
      </c>
      <c r="AU3012" s="2">
        <f>COUNTIFS($B:$B,$B3012,$AG:$AG,AU$1)</f>
        <v>0</v>
      </c>
    </row>
    <row r="3013" spans="1:47" ht="15" customHeight="1" x14ac:dyDescent="0.35">
      <c r="A3013" s="7">
        <f>IF(B3012=B3013,A3012,A3012+1)</f>
        <v>1074</v>
      </c>
      <c r="B3013" s="7" t="s">
        <v>155</v>
      </c>
      <c r="C3013" s="7" t="s">
        <v>154</v>
      </c>
      <c r="D3013" s="7" t="s">
        <v>10</v>
      </c>
      <c r="E3013" s="7" t="s">
        <v>9</v>
      </c>
      <c r="F3013" s="4" t="s">
        <v>7</v>
      </c>
      <c r="G3013" s="4" t="s">
        <v>7</v>
      </c>
      <c r="H3013" s="4" t="s">
        <v>8</v>
      </c>
      <c r="I3013" s="3">
        <v>3</v>
      </c>
      <c r="J3013" s="3" t="s">
        <v>161</v>
      </c>
      <c r="K3013" s="3" t="s">
        <v>160</v>
      </c>
      <c r="L3013" s="3" t="s">
        <v>159</v>
      </c>
      <c r="M3013" s="3" t="s">
        <v>158</v>
      </c>
      <c r="N3013" s="3" t="s">
        <v>157</v>
      </c>
      <c r="P3013" s="3" t="s">
        <v>1</v>
      </c>
      <c r="Q3013" s="2" t="s">
        <v>0</v>
      </c>
      <c r="R3013" s="2"/>
      <c r="S3013" s="2">
        <f>IF(P3013="심사불필요","-",VLOOKUP(K3013,'[1]자격증 backdata'!A:G,7,0))</f>
        <v>0</v>
      </c>
      <c r="T3013" s="2" t="str">
        <f>IF(S3013="-","-",IF(COUNTIFS(B:B,B3013,S:S,"필수")&gt;0,"자격요건충족","확인필요"))</f>
        <v>자격요건충족</v>
      </c>
      <c r="U3013" s="2"/>
      <c r="W3013" s="2" t="str">
        <f>IF(Q3013="4급","심사불필요",VLOOKUP(K3013,'[1]자격증 backdata'!A:B,2,0))</f>
        <v>심사불필요</v>
      </c>
      <c r="X3013" s="3" t="str">
        <f>IF(R3013="A", MIN(20, SUMIFS(W:W, B:B, B3013, R:R, "A")),IF(R3013="B", MIN(30, SUMIFS(W:W, B:B, B3013, R:R, "B")),"비해당분야"))</f>
        <v>비해당분야</v>
      </c>
      <c r="Y3013" s="3" t="str">
        <f>IF(R3013="C",MIN(30,IF(COUNTIFS(B:B,B3013,W:W,"가1")=1,25,IF(COUNTIFS(B:B,B3013,W:W,"가1")&gt;=2,30,0))+IF(COUNTIFS(B:B,B3013,W:W,"나1")&gt;=4,30,IF(COUNTIFS(B:B,B3013,W:W,"나1")=3,26,IF(COUNTIFS(B:B,B3013,W:W,"나1")=2,22,IF(COUNTIFS(B:B,B3013,W:W,"나1")=1,18,0)))))+MIN(30,IF(COUNTIFS(B:B,B3013,W:W,"가2")=1,25,IF(COUNTIFS(B:B,B3013,W:W,"가2")&gt;=2,30,0))+IF(COUNTIFS(B:B,B3013,W:W,"나2")=3,30,IF(COUNTIFS(B:B,B3013,W:W,"나2")=2,25,IF(COUNTIFS(B:B,B3013,W:W,"나2")=1,20,0)))),"비해당분야")</f>
        <v>비해당분야</v>
      </c>
      <c r="Z3013" s="3" t="str">
        <f>IF(R3013="C",VLOOKUP(K3013,'[1]자격증 backdata'!A:F,6,0),"비해당분야")</f>
        <v>비해당분야</v>
      </c>
      <c r="AA3013" s="3" t="str">
        <f>IF(R3013="C",SUMIF(B:B,B3013,Z:Z),"비해당분야")</f>
        <v>비해당분야</v>
      </c>
      <c r="AB3013" s="3" t="str">
        <f>IF(R3013="C",SUM(Y3013,AA3013),"비해당분야")</f>
        <v>비해당분야</v>
      </c>
      <c r="AC3013" s="3" t="str">
        <f>IF(R3013="C",AB3013,X3013)</f>
        <v>비해당분야</v>
      </c>
      <c r="AD3013" s="3">
        <f>VLOOKUP(K3013,'[1]자격증 backdata'!A:D,4,0)</f>
        <v>0</v>
      </c>
      <c r="AE3013" s="3">
        <f>IF(_xlfn.MAXIFS(AD:AD,B:B,B3013)&gt;10,10,_xlfn.MAXIFS(AD:AD,B:B,B3013))</f>
        <v>5</v>
      </c>
      <c r="AG3013" s="2">
        <f>VLOOKUP(K3013,'[1]자격증 backdata'!A:C,3,0)</f>
        <v>0</v>
      </c>
      <c r="AH3013" s="2">
        <f>COUNTIFS($B:$B,$B3013,$AG:$AG,AH$1)</f>
        <v>0</v>
      </c>
      <c r="AI3013" s="2">
        <f>COUNTIFS($B:$B,$B3013,$AG:$AG,AI$1)</f>
        <v>0</v>
      </c>
      <c r="AJ3013" s="2">
        <f>COUNTIFS($B:$B,$B3013,$AG:$AG,AJ$1)</f>
        <v>0</v>
      </c>
      <c r="AK3013" s="2">
        <f>COUNTIFS($B:$B,$B3013,$AG:$AG,AK$1)</f>
        <v>0</v>
      </c>
      <c r="AL3013" s="2">
        <f>COUNTIFS($B:$B,$B3013,$AG:$AG,AL$1)</f>
        <v>0</v>
      </c>
      <c r="AM3013" s="2">
        <f>COUNTIFS($B:$B,$B3013,$AG:$AG,AM$1)</f>
        <v>0</v>
      </c>
      <c r="AN3013" s="2">
        <f>COUNTIFS($B:$B,$B3013,$AG:$AG,AN$1)</f>
        <v>0</v>
      </c>
      <c r="AO3013" s="2">
        <f>COUNTIFS($B:$B,$B3013,$AG:$AG,AO$1)</f>
        <v>0</v>
      </c>
      <c r="AP3013" s="2">
        <f>COUNTIFS($B:$B,$B3013,$AG:$AG,AP$1)</f>
        <v>0</v>
      </c>
      <c r="AQ3013" s="2">
        <f>COUNTIFS($B:$B,$B3013,$AG:$AG,AQ$1)</f>
        <v>0</v>
      </c>
      <c r="AR3013" s="2">
        <f>COUNTIFS($B:$B,$B3013,$AG:$AG,AR$1)</f>
        <v>0</v>
      </c>
      <c r="AS3013" s="2">
        <f>COUNTIFS($B:$B,$B3013,$AG:$AG,AS$1)</f>
        <v>0</v>
      </c>
      <c r="AT3013" s="2">
        <f>COUNTIFS($B:$B,$B3013,$AG:$AG,AT$1)</f>
        <v>0</v>
      </c>
      <c r="AU3013" s="2">
        <f>COUNTIFS($B:$B,$B3013,$AG:$AG,AU$1)</f>
        <v>0</v>
      </c>
    </row>
    <row r="3014" spans="1:47" ht="15" customHeight="1" x14ac:dyDescent="0.35">
      <c r="A3014" s="7">
        <f>IF(B3013=B3014,A3013,A3013+1)</f>
        <v>1074</v>
      </c>
      <c r="B3014" s="7" t="s">
        <v>155</v>
      </c>
      <c r="C3014" s="7" t="s">
        <v>154</v>
      </c>
      <c r="D3014" s="7" t="s">
        <v>10</v>
      </c>
      <c r="E3014" s="7" t="s">
        <v>9</v>
      </c>
      <c r="F3014" s="4" t="s">
        <v>7</v>
      </c>
      <c r="G3014" s="4" t="s">
        <v>7</v>
      </c>
      <c r="H3014" s="4" t="s">
        <v>8</v>
      </c>
      <c r="I3014" s="3">
        <v>4</v>
      </c>
      <c r="J3014" s="3" t="s">
        <v>106</v>
      </c>
      <c r="K3014" s="3" t="s">
        <v>105</v>
      </c>
      <c r="L3014" s="3" t="s">
        <v>55</v>
      </c>
      <c r="M3014" s="3" t="s">
        <v>55</v>
      </c>
      <c r="N3014" s="3" t="s">
        <v>156</v>
      </c>
      <c r="P3014" s="3" t="s">
        <v>1</v>
      </c>
      <c r="Q3014" s="2" t="s">
        <v>0</v>
      </c>
      <c r="R3014" s="2"/>
      <c r="S3014" s="2">
        <f>IF(P3014="심사불필요","-",VLOOKUP(K3014,'[1]자격증 backdata'!A:G,7,0))</f>
        <v>0</v>
      </c>
      <c r="T3014" s="2" t="str">
        <f>IF(S3014="-","-",IF(COUNTIFS(B:B,B3014,S:S,"필수")&gt;0,"자격요건충족","확인필요"))</f>
        <v>자격요건충족</v>
      </c>
      <c r="U3014" s="2"/>
      <c r="W3014" s="2" t="str">
        <f>IF(Q3014="4급","심사불필요",VLOOKUP(K3014,'[1]자격증 backdata'!A:B,2,0))</f>
        <v>심사불필요</v>
      </c>
      <c r="X3014" s="3" t="str">
        <f>IF(R3014="A", MIN(20, SUMIFS(W:W, B:B, B3014, R:R, "A")),IF(R3014="B", MIN(30, SUMIFS(W:W, B:B, B3014, R:R, "B")),"비해당분야"))</f>
        <v>비해당분야</v>
      </c>
      <c r="Y3014" s="3" t="str">
        <f>IF(R3014="C",MIN(30,IF(COUNTIFS(B:B,B3014,W:W,"가1")=1,25,IF(COUNTIFS(B:B,B3014,W:W,"가1")&gt;=2,30,0))+IF(COUNTIFS(B:B,B3014,W:W,"나1")&gt;=4,30,IF(COUNTIFS(B:B,B3014,W:W,"나1")=3,26,IF(COUNTIFS(B:B,B3014,W:W,"나1")=2,22,IF(COUNTIFS(B:B,B3014,W:W,"나1")=1,18,0)))))+MIN(30,IF(COUNTIFS(B:B,B3014,W:W,"가2")=1,25,IF(COUNTIFS(B:B,B3014,W:W,"가2")&gt;=2,30,0))+IF(COUNTIFS(B:B,B3014,W:W,"나2")=3,30,IF(COUNTIFS(B:B,B3014,W:W,"나2")=2,25,IF(COUNTIFS(B:B,B3014,W:W,"나2")=1,20,0)))),"비해당분야")</f>
        <v>비해당분야</v>
      </c>
      <c r="Z3014" s="3" t="str">
        <f>IF(R3014="C",VLOOKUP(K3014,'[1]자격증 backdata'!A:F,6,0),"비해당분야")</f>
        <v>비해당분야</v>
      </c>
      <c r="AA3014" s="3" t="str">
        <f>IF(R3014="C",SUMIF(B:B,B3014,Z:Z),"비해당분야")</f>
        <v>비해당분야</v>
      </c>
      <c r="AB3014" s="3" t="str">
        <f>IF(R3014="C",SUM(Y3014,AA3014),"비해당분야")</f>
        <v>비해당분야</v>
      </c>
      <c r="AC3014" s="3" t="str">
        <f>IF(R3014="C",AB3014,X3014)</f>
        <v>비해당분야</v>
      </c>
      <c r="AD3014" s="3">
        <f>VLOOKUP(K3014,'[1]자격증 backdata'!A:D,4,0)</f>
        <v>0</v>
      </c>
      <c r="AE3014" s="3">
        <f>IF(_xlfn.MAXIFS(AD:AD,B:B,B3014)&gt;10,10,_xlfn.MAXIFS(AD:AD,B:B,B3014))</f>
        <v>5</v>
      </c>
      <c r="AG3014" s="2">
        <f>VLOOKUP(K3014,'[1]자격증 backdata'!A:C,3,0)</f>
        <v>0</v>
      </c>
      <c r="AH3014" s="2">
        <f>COUNTIFS($B:$B,$B3014,$AG:$AG,AH$1)</f>
        <v>0</v>
      </c>
      <c r="AI3014" s="2">
        <f>COUNTIFS($B:$B,$B3014,$AG:$AG,AI$1)</f>
        <v>0</v>
      </c>
      <c r="AJ3014" s="2">
        <f>COUNTIFS($B:$B,$B3014,$AG:$AG,AJ$1)</f>
        <v>0</v>
      </c>
      <c r="AK3014" s="2">
        <f>COUNTIFS($B:$B,$B3014,$AG:$AG,AK$1)</f>
        <v>0</v>
      </c>
      <c r="AL3014" s="2">
        <f>COUNTIFS($B:$B,$B3014,$AG:$AG,AL$1)</f>
        <v>0</v>
      </c>
      <c r="AM3014" s="2">
        <f>COUNTIFS($B:$B,$B3014,$AG:$AG,AM$1)</f>
        <v>0</v>
      </c>
      <c r="AN3014" s="2">
        <f>COUNTIFS($B:$B,$B3014,$AG:$AG,AN$1)</f>
        <v>0</v>
      </c>
      <c r="AO3014" s="2">
        <f>COUNTIFS($B:$B,$B3014,$AG:$AG,AO$1)</f>
        <v>0</v>
      </c>
      <c r="AP3014" s="2">
        <f>COUNTIFS($B:$B,$B3014,$AG:$AG,AP$1)</f>
        <v>0</v>
      </c>
      <c r="AQ3014" s="2">
        <f>COUNTIFS($B:$B,$B3014,$AG:$AG,AQ$1)</f>
        <v>0</v>
      </c>
      <c r="AR3014" s="2">
        <f>COUNTIFS($B:$B,$B3014,$AG:$AG,AR$1)</f>
        <v>0</v>
      </c>
      <c r="AS3014" s="2">
        <f>COUNTIFS($B:$B,$B3014,$AG:$AG,AS$1)</f>
        <v>0</v>
      </c>
      <c r="AT3014" s="2">
        <f>COUNTIFS($B:$B,$B3014,$AG:$AG,AT$1)</f>
        <v>0</v>
      </c>
      <c r="AU3014" s="2">
        <f>COUNTIFS($B:$B,$B3014,$AG:$AG,AU$1)</f>
        <v>0</v>
      </c>
    </row>
    <row r="3015" spans="1:47" ht="15" customHeight="1" x14ac:dyDescent="0.35">
      <c r="A3015" s="7">
        <f>IF(B3014=B3015,A3014,A3014+1)</f>
        <v>1074</v>
      </c>
      <c r="B3015" s="7" t="s">
        <v>155</v>
      </c>
      <c r="C3015" s="7" t="s">
        <v>154</v>
      </c>
      <c r="D3015" s="7" t="s">
        <v>10</v>
      </c>
      <c r="E3015" s="7" t="s">
        <v>9</v>
      </c>
      <c r="F3015" s="4" t="s">
        <v>7</v>
      </c>
      <c r="G3015" s="4" t="s">
        <v>7</v>
      </c>
      <c r="H3015" s="4" t="s">
        <v>8</v>
      </c>
      <c r="I3015" s="3">
        <v>5</v>
      </c>
      <c r="J3015" s="3" t="s">
        <v>69</v>
      </c>
      <c r="K3015" s="3" t="s">
        <v>68</v>
      </c>
      <c r="L3015" s="3" t="s">
        <v>36</v>
      </c>
      <c r="M3015" s="3" t="s">
        <v>153</v>
      </c>
      <c r="N3015" s="3" t="s">
        <v>152</v>
      </c>
      <c r="P3015" s="3" t="s">
        <v>1</v>
      </c>
      <c r="Q3015" s="2" t="s">
        <v>0</v>
      </c>
      <c r="R3015" s="2"/>
      <c r="S3015" s="2">
        <f>IF(P3015="심사불필요","-",VLOOKUP(K3015,'[1]자격증 backdata'!A:G,7,0))</f>
        <v>0</v>
      </c>
      <c r="T3015" s="2" t="str">
        <f>IF(S3015="-","-",IF(COUNTIFS(B:B,B3015,S:S,"필수")&gt;0,"자격요건충족","확인필요"))</f>
        <v>자격요건충족</v>
      </c>
      <c r="U3015" s="2"/>
      <c r="W3015" s="2" t="str">
        <f>IF(Q3015="4급","심사불필요",VLOOKUP(K3015,'[1]자격증 backdata'!A:B,2,0))</f>
        <v>심사불필요</v>
      </c>
      <c r="X3015" s="3" t="str">
        <f>IF(R3015="A", MIN(20, SUMIFS(W:W, B:B, B3015, R:R, "A")),IF(R3015="B", MIN(30, SUMIFS(W:W, B:B, B3015, R:R, "B")),"비해당분야"))</f>
        <v>비해당분야</v>
      </c>
      <c r="Y3015" s="3" t="str">
        <f>IF(R3015="C",MIN(30,IF(COUNTIFS(B:B,B3015,W:W,"가1")=1,25,IF(COUNTIFS(B:B,B3015,W:W,"가1")&gt;=2,30,0))+IF(COUNTIFS(B:B,B3015,W:W,"나1")&gt;=4,30,IF(COUNTIFS(B:B,B3015,W:W,"나1")=3,26,IF(COUNTIFS(B:B,B3015,W:W,"나1")=2,22,IF(COUNTIFS(B:B,B3015,W:W,"나1")=1,18,0)))))+MIN(30,IF(COUNTIFS(B:B,B3015,W:W,"가2")=1,25,IF(COUNTIFS(B:B,B3015,W:W,"가2")&gt;=2,30,0))+IF(COUNTIFS(B:B,B3015,W:W,"나2")=3,30,IF(COUNTIFS(B:B,B3015,W:W,"나2")=2,25,IF(COUNTIFS(B:B,B3015,W:W,"나2")=1,20,0)))),"비해당분야")</f>
        <v>비해당분야</v>
      </c>
      <c r="Z3015" s="3" t="str">
        <f>IF(R3015="C",VLOOKUP(K3015,'[1]자격증 backdata'!A:F,6,0),"비해당분야")</f>
        <v>비해당분야</v>
      </c>
      <c r="AA3015" s="3" t="str">
        <f>IF(R3015="C",SUMIF(B:B,B3015,Z:Z),"비해당분야")</f>
        <v>비해당분야</v>
      </c>
      <c r="AB3015" s="3" t="str">
        <f>IF(R3015="C",SUM(Y3015,AA3015),"비해당분야")</f>
        <v>비해당분야</v>
      </c>
      <c r="AC3015" s="3" t="str">
        <f>IF(R3015="C",AB3015,X3015)</f>
        <v>비해당분야</v>
      </c>
      <c r="AD3015" s="3">
        <f>VLOOKUP(K3015,'[1]자격증 backdata'!A:D,4,0)</f>
        <v>5</v>
      </c>
      <c r="AE3015" s="3">
        <f>IF(_xlfn.MAXIFS(AD:AD,B:B,B3015)&gt;10,10,_xlfn.MAXIFS(AD:AD,B:B,B3015))</f>
        <v>5</v>
      </c>
      <c r="AG3015" s="2">
        <f>VLOOKUP(K3015,'[1]자격증 backdata'!A:C,3,0)</f>
        <v>0</v>
      </c>
      <c r="AH3015" s="2">
        <f>COUNTIFS($B:$B,$B3015,$AG:$AG,AH$1)</f>
        <v>0</v>
      </c>
      <c r="AI3015" s="2">
        <f>COUNTIFS($B:$B,$B3015,$AG:$AG,AI$1)</f>
        <v>0</v>
      </c>
      <c r="AJ3015" s="2">
        <f>COUNTIFS($B:$B,$B3015,$AG:$AG,AJ$1)</f>
        <v>0</v>
      </c>
      <c r="AK3015" s="2">
        <f>COUNTIFS($B:$B,$B3015,$AG:$AG,AK$1)</f>
        <v>0</v>
      </c>
      <c r="AL3015" s="2">
        <f>COUNTIFS($B:$B,$B3015,$AG:$AG,AL$1)</f>
        <v>0</v>
      </c>
      <c r="AM3015" s="2">
        <f>COUNTIFS($B:$B,$B3015,$AG:$AG,AM$1)</f>
        <v>0</v>
      </c>
      <c r="AN3015" s="2">
        <f>COUNTIFS($B:$B,$B3015,$AG:$AG,AN$1)</f>
        <v>0</v>
      </c>
      <c r="AO3015" s="2">
        <f>COUNTIFS($B:$B,$B3015,$AG:$AG,AO$1)</f>
        <v>0</v>
      </c>
      <c r="AP3015" s="2">
        <f>COUNTIFS($B:$B,$B3015,$AG:$AG,AP$1)</f>
        <v>0</v>
      </c>
      <c r="AQ3015" s="2">
        <f>COUNTIFS($B:$B,$B3015,$AG:$AG,AQ$1)</f>
        <v>0</v>
      </c>
      <c r="AR3015" s="2">
        <f>COUNTIFS($B:$B,$B3015,$AG:$AG,AR$1)</f>
        <v>0</v>
      </c>
      <c r="AS3015" s="2">
        <f>COUNTIFS($B:$B,$B3015,$AG:$AG,AS$1)</f>
        <v>0</v>
      </c>
      <c r="AT3015" s="2">
        <f>COUNTIFS($B:$B,$B3015,$AG:$AG,AT$1)</f>
        <v>0</v>
      </c>
      <c r="AU3015" s="2">
        <f>COUNTIFS($B:$B,$B3015,$AG:$AG,AU$1)</f>
        <v>0</v>
      </c>
    </row>
    <row r="3016" spans="1:47" ht="15" customHeight="1" x14ac:dyDescent="0.35">
      <c r="A3016" s="4">
        <f>IF(B3015=B3016,A3015,A3015+1)</f>
        <v>1075</v>
      </c>
      <c r="B3016" s="4" t="s">
        <v>151</v>
      </c>
      <c r="C3016" s="4" t="s">
        <v>150</v>
      </c>
      <c r="D3016" s="4" t="s">
        <v>10</v>
      </c>
      <c r="E3016" s="4" t="s">
        <v>9</v>
      </c>
      <c r="F3016" s="4" t="s">
        <v>8</v>
      </c>
      <c r="G3016" s="4" t="s">
        <v>7</v>
      </c>
      <c r="H3016" s="4" t="s">
        <v>7</v>
      </c>
      <c r="I3016" s="4">
        <v>1</v>
      </c>
      <c r="J3016" s="4" t="s">
        <v>6</v>
      </c>
      <c r="K3016" s="4" t="s">
        <v>5</v>
      </c>
      <c r="L3016" s="4" t="s">
        <v>4</v>
      </c>
      <c r="M3016" s="4" t="s">
        <v>149</v>
      </c>
      <c r="N3016" s="4" t="s">
        <v>148</v>
      </c>
      <c r="P3016" s="4" t="s">
        <v>1</v>
      </c>
      <c r="Q3016" s="5" t="s">
        <v>0</v>
      </c>
      <c r="R3016" s="5"/>
      <c r="S3016" s="5" t="str">
        <f>IF(P3016="심사불필요","-",VLOOKUP(K3016,'[1]자격증 backdata'!A:G,7,0))</f>
        <v>필수</v>
      </c>
      <c r="T3016" s="5" t="str">
        <f>IF(S3016="-","-",IF(COUNTIFS(B:B,B3016,S:S,"필수")&gt;0,"자격요건충족","확인필요"))</f>
        <v>자격요건충족</v>
      </c>
      <c r="U3016" s="5"/>
      <c r="W3016" s="5" t="str">
        <f>IF(Q3016="4급","심사불필요",VLOOKUP(K3016,'[1]자격증 backdata'!A:B,2,0))</f>
        <v>심사불필요</v>
      </c>
      <c r="X3016" s="4" t="str">
        <f>IF(R3016="A", MIN(20, SUMIFS(W:W, B:B, B3016, R:R, "A")),IF(R3016="B", MIN(30, SUMIFS(W:W, B:B, B3016, R:R, "B")),"비해당분야"))</f>
        <v>비해당분야</v>
      </c>
      <c r="Y3016" s="4" t="str">
        <f>IF(R3016="C",MIN(30,IF(COUNTIFS(B:B,B3016,W:W,"가1")=1,25,IF(COUNTIFS(B:B,B3016,W:W,"가1")&gt;=2,30,0))+IF(COUNTIFS(B:B,B3016,W:W,"나1")&gt;=4,30,IF(COUNTIFS(B:B,B3016,W:W,"나1")=3,26,IF(COUNTIFS(B:B,B3016,W:W,"나1")=2,22,IF(COUNTIFS(B:B,B3016,W:W,"나1")=1,18,0)))))+MIN(30,IF(COUNTIFS(B:B,B3016,W:W,"가2")=1,25,IF(COUNTIFS(B:B,B3016,W:W,"가2")&gt;=2,30,0))+IF(COUNTIFS(B:B,B3016,W:W,"나2")=3,30,IF(COUNTIFS(B:B,B3016,W:W,"나2")=2,25,IF(COUNTIFS(B:B,B3016,W:W,"나2")=1,20,0)))),"비해당분야")</f>
        <v>비해당분야</v>
      </c>
      <c r="Z3016" s="4" t="str">
        <f>IF(R3016="C",VLOOKUP(K3016,'[1]자격증 backdata'!A:F,6,0),"비해당분야")</f>
        <v>비해당분야</v>
      </c>
      <c r="AA3016" s="4" t="str">
        <f>IF(R3016="C",SUMIF(B:B,B3016,Z:Z),"비해당분야")</f>
        <v>비해당분야</v>
      </c>
      <c r="AB3016" s="4" t="str">
        <f>IF(R3016="C",SUM(Y3016,AA3016),"비해당분야")</f>
        <v>비해당분야</v>
      </c>
      <c r="AC3016" s="4" t="str">
        <f>IF(R3016="C",AB3016,X3016)</f>
        <v>비해당분야</v>
      </c>
      <c r="AD3016" s="4">
        <f>VLOOKUP(K3016,'[1]자격증 backdata'!A:D,4,0)</f>
        <v>0</v>
      </c>
      <c r="AE3016" s="4">
        <f>IF(_xlfn.MAXIFS(AD:AD,B:B,B3016)&gt;10,10,_xlfn.MAXIFS(AD:AD,B:B,B3016))</f>
        <v>0</v>
      </c>
      <c r="AG3016" s="5">
        <f>VLOOKUP(K3016,'[1]자격증 backdata'!A:C,3,0)</f>
        <v>0</v>
      </c>
      <c r="AH3016" s="5">
        <f>COUNTIFS($B:$B,$B3016,$AG:$AG,AH$1)</f>
        <v>0</v>
      </c>
      <c r="AI3016" s="5">
        <f>COUNTIFS($B:$B,$B3016,$AG:$AG,AI$1)</f>
        <v>0</v>
      </c>
      <c r="AJ3016" s="5">
        <f>COUNTIFS($B:$B,$B3016,$AG:$AG,AJ$1)</f>
        <v>0</v>
      </c>
      <c r="AK3016" s="5">
        <f>COUNTIFS($B:$B,$B3016,$AG:$AG,AK$1)</f>
        <v>0</v>
      </c>
      <c r="AL3016" s="5">
        <f>COUNTIFS($B:$B,$B3016,$AG:$AG,AL$1)</f>
        <v>0</v>
      </c>
      <c r="AM3016" s="5">
        <f>COUNTIFS($B:$B,$B3016,$AG:$AG,AM$1)</f>
        <v>0</v>
      </c>
      <c r="AN3016" s="5">
        <f>COUNTIFS($B:$B,$B3016,$AG:$AG,AN$1)</f>
        <v>0</v>
      </c>
      <c r="AO3016" s="5">
        <f>COUNTIFS($B:$B,$B3016,$AG:$AG,AO$1)</f>
        <v>0</v>
      </c>
      <c r="AP3016" s="5">
        <f>COUNTIFS($B:$B,$B3016,$AG:$AG,AP$1)</f>
        <v>0</v>
      </c>
      <c r="AQ3016" s="5">
        <f>COUNTIFS($B:$B,$B3016,$AG:$AG,AQ$1)</f>
        <v>0</v>
      </c>
      <c r="AR3016" s="5">
        <f>COUNTIFS($B:$B,$B3016,$AG:$AG,AR$1)</f>
        <v>0</v>
      </c>
      <c r="AS3016" s="5">
        <f>COUNTIFS($B:$B,$B3016,$AG:$AG,AS$1)</f>
        <v>0</v>
      </c>
      <c r="AT3016" s="5">
        <f>COUNTIFS($B:$B,$B3016,$AG:$AG,AT$1)</f>
        <v>0</v>
      </c>
      <c r="AU3016" s="5">
        <f>COUNTIFS($B:$B,$B3016,$AG:$AG,AU$1)</f>
        <v>0</v>
      </c>
    </row>
    <row r="3017" spans="1:47" ht="15" customHeight="1" x14ac:dyDescent="0.35">
      <c r="A3017" s="3">
        <f>IF(B3016=B3017,A3016,A3016+1)</f>
        <v>1076</v>
      </c>
      <c r="B3017" s="3" t="s">
        <v>147</v>
      </c>
      <c r="C3017" s="3" t="s">
        <v>146</v>
      </c>
      <c r="D3017" s="3" t="s">
        <v>10</v>
      </c>
      <c r="E3017" s="3" t="s">
        <v>9</v>
      </c>
      <c r="F3017" s="4" t="s">
        <v>8</v>
      </c>
      <c r="G3017" s="4" t="s">
        <v>7</v>
      </c>
      <c r="H3017" s="4" t="s">
        <v>7</v>
      </c>
      <c r="I3017" s="3">
        <v>1</v>
      </c>
      <c r="J3017" s="3" t="s">
        <v>6</v>
      </c>
      <c r="K3017" s="3" t="s">
        <v>5</v>
      </c>
      <c r="L3017" s="3" t="s">
        <v>4</v>
      </c>
      <c r="M3017" s="3" t="s">
        <v>145</v>
      </c>
      <c r="N3017" s="3" t="s">
        <v>144</v>
      </c>
      <c r="P3017" s="3" t="s">
        <v>1</v>
      </c>
      <c r="Q3017" s="2" t="s">
        <v>0</v>
      </c>
      <c r="R3017" s="2"/>
      <c r="S3017" s="2" t="str">
        <f>IF(P3017="심사불필요","-",VLOOKUP(K3017,'[1]자격증 backdata'!A:G,7,0))</f>
        <v>필수</v>
      </c>
      <c r="T3017" s="2" t="str">
        <f>IF(S3017="-","-",IF(COUNTIFS(B:B,B3017,S:S,"필수")&gt;0,"자격요건충족","확인필요"))</f>
        <v>자격요건충족</v>
      </c>
      <c r="U3017" s="2"/>
      <c r="W3017" s="2" t="str">
        <f>IF(Q3017="4급","심사불필요",VLOOKUP(K3017,'[1]자격증 backdata'!A:B,2,0))</f>
        <v>심사불필요</v>
      </c>
      <c r="X3017" s="3" t="str">
        <f>IF(R3017="A", MIN(20, SUMIFS(W:W, B:B, B3017, R:R, "A")),IF(R3017="B", MIN(30, SUMIFS(W:W, B:B, B3017, R:R, "B")),"비해당분야"))</f>
        <v>비해당분야</v>
      </c>
      <c r="Y3017" s="3" t="str">
        <f>IF(R3017="C",MIN(30,IF(COUNTIFS(B:B,B3017,W:W,"가1")=1,25,IF(COUNTIFS(B:B,B3017,W:W,"가1")&gt;=2,30,0))+IF(COUNTIFS(B:B,B3017,W:W,"나1")&gt;=4,30,IF(COUNTIFS(B:B,B3017,W:W,"나1")=3,26,IF(COUNTIFS(B:B,B3017,W:W,"나1")=2,22,IF(COUNTIFS(B:B,B3017,W:W,"나1")=1,18,0)))))+MIN(30,IF(COUNTIFS(B:B,B3017,W:W,"가2")=1,25,IF(COUNTIFS(B:B,B3017,W:W,"가2")&gt;=2,30,0))+IF(COUNTIFS(B:B,B3017,W:W,"나2")=3,30,IF(COUNTIFS(B:B,B3017,W:W,"나2")=2,25,IF(COUNTIFS(B:B,B3017,W:W,"나2")=1,20,0)))),"비해당분야")</f>
        <v>비해당분야</v>
      </c>
      <c r="Z3017" s="3" t="str">
        <f>IF(R3017="C",VLOOKUP(K3017,'[1]자격증 backdata'!A:F,6,0),"비해당분야")</f>
        <v>비해당분야</v>
      </c>
      <c r="AA3017" s="3" t="str">
        <f>IF(R3017="C",SUMIF(B:B,B3017,Z:Z),"비해당분야")</f>
        <v>비해당분야</v>
      </c>
      <c r="AB3017" s="3" t="str">
        <f>IF(R3017="C",SUM(Y3017,AA3017),"비해당분야")</f>
        <v>비해당분야</v>
      </c>
      <c r="AC3017" s="3" t="str">
        <f>IF(R3017="C",AB3017,X3017)</f>
        <v>비해당분야</v>
      </c>
      <c r="AD3017" s="3">
        <f>VLOOKUP(K3017,'[1]자격증 backdata'!A:D,4,0)</f>
        <v>0</v>
      </c>
      <c r="AE3017" s="3">
        <f>IF(_xlfn.MAXIFS(AD:AD,B:B,B3017)&gt;10,10,_xlfn.MAXIFS(AD:AD,B:B,B3017))</f>
        <v>0</v>
      </c>
      <c r="AG3017" s="2">
        <f>VLOOKUP(K3017,'[1]자격증 backdata'!A:C,3,0)</f>
        <v>0</v>
      </c>
      <c r="AH3017" s="2">
        <f>COUNTIFS($B:$B,$B3017,$AG:$AG,AH$1)</f>
        <v>0</v>
      </c>
      <c r="AI3017" s="2">
        <f>COUNTIFS($B:$B,$B3017,$AG:$AG,AI$1)</f>
        <v>0</v>
      </c>
      <c r="AJ3017" s="2">
        <f>COUNTIFS($B:$B,$B3017,$AG:$AG,AJ$1)</f>
        <v>0</v>
      </c>
      <c r="AK3017" s="2">
        <f>COUNTIFS($B:$B,$B3017,$AG:$AG,AK$1)</f>
        <v>0</v>
      </c>
      <c r="AL3017" s="2">
        <f>COUNTIFS($B:$B,$B3017,$AG:$AG,AL$1)</f>
        <v>0</v>
      </c>
      <c r="AM3017" s="2">
        <f>COUNTIFS($B:$B,$B3017,$AG:$AG,AM$1)</f>
        <v>0</v>
      </c>
      <c r="AN3017" s="2">
        <f>COUNTIFS($B:$B,$B3017,$AG:$AG,AN$1)</f>
        <v>0</v>
      </c>
      <c r="AO3017" s="2">
        <f>COUNTIFS($B:$B,$B3017,$AG:$AG,AO$1)</f>
        <v>0</v>
      </c>
      <c r="AP3017" s="2">
        <f>COUNTIFS($B:$B,$B3017,$AG:$AG,AP$1)</f>
        <v>0</v>
      </c>
      <c r="AQ3017" s="2">
        <f>COUNTIFS($B:$B,$B3017,$AG:$AG,AQ$1)</f>
        <v>0</v>
      </c>
      <c r="AR3017" s="2">
        <f>COUNTIFS($B:$B,$B3017,$AG:$AG,AR$1)</f>
        <v>0</v>
      </c>
      <c r="AS3017" s="2">
        <f>COUNTIFS($B:$B,$B3017,$AG:$AG,AS$1)</f>
        <v>0</v>
      </c>
      <c r="AT3017" s="2">
        <f>COUNTIFS($B:$B,$B3017,$AG:$AG,AT$1)</f>
        <v>0</v>
      </c>
      <c r="AU3017" s="2">
        <f>COUNTIFS($B:$B,$B3017,$AG:$AG,AU$1)</f>
        <v>0</v>
      </c>
    </row>
    <row r="3018" spans="1:47" ht="15" customHeight="1" x14ac:dyDescent="0.35">
      <c r="A3018" s="4">
        <f>IF(B3017=B3018,A3017,A3017+1)</f>
        <v>1077</v>
      </c>
      <c r="B3018" s="4" t="s">
        <v>141</v>
      </c>
      <c r="C3018" s="4" t="s">
        <v>140</v>
      </c>
      <c r="D3018" s="4" t="s">
        <v>10</v>
      </c>
      <c r="E3018" s="4" t="s">
        <v>9</v>
      </c>
      <c r="F3018" s="4" t="s">
        <v>8</v>
      </c>
      <c r="G3018" s="4" t="s">
        <v>7</v>
      </c>
      <c r="H3018" s="4" t="s">
        <v>7</v>
      </c>
      <c r="I3018" s="4">
        <v>1</v>
      </c>
      <c r="J3018" s="4" t="s">
        <v>6</v>
      </c>
      <c r="K3018" s="4" t="s">
        <v>5</v>
      </c>
      <c r="L3018" s="4" t="s">
        <v>4</v>
      </c>
      <c r="M3018" s="4" t="s">
        <v>143</v>
      </c>
      <c r="N3018" s="4" t="s">
        <v>142</v>
      </c>
      <c r="P3018" s="4" t="s">
        <v>1</v>
      </c>
      <c r="Q3018" s="5" t="s">
        <v>0</v>
      </c>
      <c r="R3018" s="5"/>
      <c r="S3018" s="5" t="str">
        <f>IF(P3018="심사불필요","-",VLOOKUP(K3018,'[1]자격증 backdata'!A:G,7,0))</f>
        <v>필수</v>
      </c>
      <c r="T3018" s="5" t="str">
        <f>IF(S3018="-","-",IF(COUNTIFS(B:B,B3018,S:S,"필수")&gt;0,"자격요건충족","확인필요"))</f>
        <v>자격요건충족</v>
      </c>
      <c r="U3018" s="5"/>
      <c r="W3018" s="5" t="str">
        <f>IF(Q3018="4급","심사불필요",VLOOKUP(K3018,'[1]자격증 backdata'!A:B,2,0))</f>
        <v>심사불필요</v>
      </c>
      <c r="X3018" s="4" t="str">
        <f>IF(R3018="A", MIN(20, SUMIFS(W:W, B:B, B3018, R:R, "A")),IF(R3018="B", MIN(30, SUMIFS(W:W, B:B, B3018, R:R, "B")),"비해당분야"))</f>
        <v>비해당분야</v>
      </c>
      <c r="Y3018" s="4" t="str">
        <f>IF(R3018="C",MIN(30,IF(COUNTIFS(B:B,B3018,W:W,"가1")=1,25,IF(COUNTIFS(B:B,B3018,W:W,"가1")&gt;=2,30,0))+IF(COUNTIFS(B:B,B3018,W:W,"나1")&gt;=4,30,IF(COUNTIFS(B:B,B3018,W:W,"나1")=3,26,IF(COUNTIFS(B:B,B3018,W:W,"나1")=2,22,IF(COUNTIFS(B:B,B3018,W:W,"나1")=1,18,0)))))+MIN(30,IF(COUNTIFS(B:B,B3018,W:W,"가2")=1,25,IF(COUNTIFS(B:B,B3018,W:W,"가2")&gt;=2,30,0))+IF(COUNTIFS(B:B,B3018,W:W,"나2")=3,30,IF(COUNTIFS(B:B,B3018,W:W,"나2")=2,25,IF(COUNTIFS(B:B,B3018,W:W,"나2")=1,20,0)))),"비해당분야")</f>
        <v>비해당분야</v>
      </c>
      <c r="Z3018" s="4" t="str">
        <f>IF(R3018="C",VLOOKUP(K3018,'[1]자격증 backdata'!A:F,6,0),"비해당분야")</f>
        <v>비해당분야</v>
      </c>
      <c r="AA3018" s="4" t="str">
        <f>IF(R3018="C",SUMIF(B:B,B3018,Z:Z),"비해당분야")</f>
        <v>비해당분야</v>
      </c>
      <c r="AB3018" s="4" t="str">
        <f>IF(R3018="C",SUM(Y3018,AA3018),"비해당분야")</f>
        <v>비해당분야</v>
      </c>
      <c r="AC3018" s="4" t="str">
        <f>IF(R3018="C",AB3018,X3018)</f>
        <v>비해당분야</v>
      </c>
      <c r="AD3018" s="4">
        <f>VLOOKUP(K3018,'[1]자격증 backdata'!A:D,4,0)</f>
        <v>0</v>
      </c>
      <c r="AE3018" s="4">
        <f>IF(_xlfn.MAXIFS(AD:AD,B:B,B3018)&gt;10,10,_xlfn.MAXIFS(AD:AD,B:B,B3018))</f>
        <v>5</v>
      </c>
      <c r="AG3018" s="5">
        <f>VLOOKUP(K3018,'[1]자격증 backdata'!A:C,3,0)</f>
        <v>0</v>
      </c>
      <c r="AH3018" s="5">
        <f>COUNTIFS($B:$B,$B3018,$AG:$AG,AH$1)</f>
        <v>0</v>
      </c>
      <c r="AI3018" s="5">
        <f>COUNTIFS($B:$B,$B3018,$AG:$AG,AI$1)</f>
        <v>0</v>
      </c>
      <c r="AJ3018" s="5">
        <f>COUNTIFS($B:$B,$B3018,$AG:$AG,AJ$1)</f>
        <v>0</v>
      </c>
      <c r="AK3018" s="5">
        <f>COUNTIFS($B:$B,$B3018,$AG:$AG,AK$1)</f>
        <v>0</v>
      </c>
      <c r="AL3018" s="5">
        <f>COUNTIFS($B:$B,$B3018,$AG:$AG,AL$1)</f>
        <v>0</v>
      </c>
      <c r="AM3018" s="5">
        <f>COUNTIFS($B:$B,$B3018,$AG:$AG,AM$1)</f>
        <v>0</v>
      </c>
      <c r="AN3018" s="5">
        <f>COUNTIFS($B:$B,$B3018,$AG:$AG,AN$1)</f>
        <v>0</v>
      </c>
      <c r="AO3018" s="5">
        <f>COUNTIFS($B:$B,$B3018,$AG:$AG,AO$1)</f>
        <v>0</v>
      </c>
      <c r="AP3018" s="5">
        <f>COUNTIFS($B:$B,$B3018,$AG:$AG,AP$1)</f>
        <v>0</v>
      </c>
      <c r="AQ3018" s="5">
        <f>COUNTIFS($B:$B,$B3018,$AG:$AG,AQ$1)</f>
        <v>0</v>
      </c>
      <c r="AR3018" s="5">
        <f>COUNTIFS($B:$B,$B3018,$AG:$AG,AR$1)</f>
        <v>0</v>
      </c>
      <c r="AS3018" s="5">
        <f>COUNTIFS($B:$B,$B3018,$AG:$AG,AS$1)</f>
        <v>0</v>
      </c>
      <c r="AT3018" s="5">
        <f>COUNTIFS($B:$B,$B3018,$AG:$AG,AT$1)</f>
        <v>0</v>
      </c>
      <c r="AU3018" s="5">
        <f>COUNTIFS($B:$B,$B3018,$AG:$AG,AU$1)</f>
        <v>0</v>
      </c>
    </row>
    <row r="3019" spans="1:47" ht="15" customHeight="1" x14ac:dyDescent="0.35">
      <c r="A3019" s="6">
        <f>IF(B3018=B3019,A3018,A3018+1)</f>
        <v>1077</v>
      </c>
      <c r="B3019" s="6" t="s">
        <v>141</v>
      </c>
      <c r="C3019" s="6" t="s">
        <v>140</v>
      </c>
      <c r="D3019" s="6" t="s">
        <v>10</v>
      </c>
      <c r="E3019" s="6" t="s">
        <v>9</v>
      </c>
      <c r="F3019" s="4" t="s">
        <v>7</v>
      </c>
      <c r="G3019" s="4" t="s">
        <v>7</v>
      </c>
      <c r="H3019" s="4" t="s">
        <v>8</v>
      </c>
      <c r="I3019" s="4">
        <v>2</v>
      </c>
      <c r="J3019" s="4" t="s">
        <v>69</v>
      </c>
      <c r="K3019" s="4" t="s">
        <v>68</v>
      </c>
      <c r="L3019" s="4" t="s">
        <v>36</v>
      </c>
      <c r="M3019" s="4" t="s">
        <v>139</v>
      </c>
      <c r="N3019" s="4" t="s">
        <v>138</v>
      </c>
      <c r="P3019" s="4" t="s">
        <v>1</v>
      </c>
      <c r="Q3019" s="5" t="s">
        <v>0</v>
      </c>
      <c r="R3019" s="5"/>
      <c r="S3019" s="5">
        <f>IF(P3019="심사불필요","-",VLOOKUP(K3019,'[1]자격증 backdata'!A:G,7,0))</f>
        <v>0</v>
      </c>
      <c r="T3019" s="5" t="str">
        <f>IF(S3019="-","-",IF(COUNTIFS(B:B,B3019,S:S,"필수")&gt;0,"자격요건충족","확인필요"))</f>
        <v>자격요건충족</v>
      </c>
      <c r="U3019" s="5"/>
      <c r="W3019" s="5" t="str">
        <f>IF(Q3019="4급","심사불필요",VLOOKUP(K3019,'[1]자격증 backdata'!A:B,2,0))</f>
        <v>심사불필요</v>
      </c>
      <c r="X3019" s="4" t="str">
        <f>IF(R3019="A", MIN(20, SUMIFS(W:W, B:B, B3019, R:R, "A")),IF(R3019="B", MIN(30, SUMIFS(W:W, B:B, B3019, R:R, "B")),"비해당분야"))</f>
        <v>비해당분야</v>
      </c>
      <c r="Y3019" s="4" t="str">
        <f>IF(R3019="C",MIN(30,IF(COUNTIFS(B:B,B3019,W:W,"가1")=1,25,IF(COUNTIFS(B:B,B3019,W:W,"가1")&gt;=2,30,0))+IF(COUNTIFS(B:B,B3019,W:W,"나1")&gt;=4,30,IF(COUNTIFS(B:B,B3019,W:W,"나1")=3,26,IF(COUNTIFS(B:B,B3019,W:W,"나1")=2,22,IF(COUNTIFS(B:B,B3019,W:W,"나1")=1,18,0)))))+MIN(30,IF(COUNTIFS(B:B,B3019,W:W,"가2")=1,25,IF(COUNTIFS(B:B,B3019,W:W,"가2")&gt;=2,30,0))+IF(COUNTIFS(B:B,B3019,W:W,"나2")=3,30,IF(COUNTIFS(B:B,B3019,W:W,"나2")=2,25,IF(COUNTIFS(B:B,B3019,W:W,"나2")=1,20,0)))),"비해당분야")</f>
        <v>비해당분야</v>
      </c>
      <c r="Z3019" s="4" t="str">
        <f>IF(R3019="C",VLOOKUP(K3019,'[1]자격증 backdata'!A:F,6,0),"비해당분야")</f>
        <v>비해당분야</v>
      </c>
      <c r="AA3019" s="4" t="str">
        <f>IF(R3019="C",SUMIF(B:B,B3019,Z:Z),"비해당분야")</f>
        <v>비해당분야</v>
      </c>
      <c r="AB3019" s="4" t="str">
        <f>IF(R3019="C",SUM(Y3019,AA3019),"비해당분야")</f>
        <v>비해당분야</v>
      </c>
      <c r="AC3019" s="4" t="str">
        <f>IF(R3019="C",AB3019,X3019)</f>
        <v>비해당분야</v>
      </c>
      <c r="AD3019" s="4">
        <f>VLOOKUP(K3019,'[1]자격증 backdata'!A:D,4,0)</f>
        <v>5</v>
      </c>
      <c r="AE3019" s="4">
        <f>IF(_xlfn.MAXIFS(AD:AD,B:B,B3019)&gt;10,10,_xlfn.MAXIFS(AD:AD,B:B,B3019))</f>
        <v>5</v>
      </c>
      <c r="AG3019" s="5">
        <f>VLOOKUP(K3019,'[1]자격증 backdata'!A:C,3,0)</f>
        <v>0</v>
      </c>
      <c r="AH3019" s="5">
        <f>COUNTIFS($B:$B,$B3019,$AG:$AG,AH$1)</f>
        <v>0</v>
      </c>
      <c r="AI3019" s="5">
        <f>COUNTIFS($B:$B,$B3019,$AG:$AG,AI$1)</f>
        <v>0</v>
      </c>
      <c r="AJ3019" s="5">
        <f>COUNTIFS($B:$B,$B3019,$AG:$AG,AJ$1)</f>
        <v>0</v>
      </c>
      <c r="AK3019" s="5">
        <f>COUNTIFS($B:$B,$B3019,$AG:$AG,AK$1)</f>
        <v>0</v>
      </c>
      <c r="AL3019" s="5">
        <f>COUNTIFS($B:$B,$B3019,$AG:$AG,AL$1)</f>
        <v>0</v>
      </c>
      <c r="AM3019" s="5">
        <f>COUNTIFS($B:$B,$B3019,$AG:$AG,AM$1)</f>
        <v>0</v>
      </c>
      <c r="AN3019" s="5">
        <f>COUNTIFS($B:$B,$B3019,$AG:$AG,AN$1)</f>
        <v>0</v>
      </c>
      <c r="AO3019" s="5">
        <f>COUNTIFS($B:$B,$B3019,$AG:$AG,AO$1)</f>
        <v>0</v>
      </c>
      <c r="AP3019" s="5">
        <f>COUNTIFS($B:$B,$B3019,$AG:$AG,AP$1)</f>
        <v>0</v>
      </c>
      <c r="AQ3019" s="5">
        <f>COUNTIFS($B:$B,$B3019,$AG:$AG,AQ$1)</f>
        <v>0</v>
      </c>
      <c r="AR3019" s="5">
        <f>COUNTIFS($B:$B,$B3019,$AG:$AG,AR$1)</f>
        <v>0</v>
      </c>
      <c r="AS3019" s="5">
        <f>COUNTIFS($B:$B,$B3019,$AG:$AG,AS$1)</f>
        <v>0</v>
      </c>
      <c r="AT3019" s="5">
        <f>COUNTIFS($B:$B,$B3019,$AG:$AG,AT$1)</f>
        <v>0</v>
      </c>
      <c r="AU3019" s="5">
        <f>COUNTIFS($B:$B,$B3019,$AG:$AG,AU$1)</f>
        <v>0</v>
      </c>
    </row>
    <row r="3020" spans="1:47" ht="15" customHeight="1" x14ac:dyDescent="0.35">
      <c r="A3020" s="3">
        <f>IF(B3019=B3020,A3019,A3019+1)</f>
        <v>1078</v>
      </c>
      <c r="B3020" s="3" t="s">
        <v>129</v>
      </c>
      <c r="C3020" s="3" t="s">
        <v>128</v>
      </c>
      <c r="D3020" s="3" t="s">
        <v>10</v>
      </c>
      <c r="E3020" s="3" t="s">
        <v>9</v>
      </c>
      <c r="F3020" s="4" t="s">
        <v>8</v>
      </c>
      <c r="G3020" s="4" t="s">
        <v>7</v>
      </c>
      <c r="H3020" s="4" t="s">
        <v>7</v>
      </c>
      <c r="I3020" s="3">
        <v>1</v>
      </c>
      <c r="J3020" s="3" t="s">
        <v>6</v>
      </c>
      <c r="K3020" s="3" t="s">
        <v>5</v>
      </c>
      <c r="L3020" s="3" t="s">
        <v>4</v>
      </c>
      <c r="M3020" s="3" t="s">
        <v>137</v>
      </c>
      <c r="N3020" s="3" t="s">
        <v>136</v>
      </c>
      <c r="P3020" s="3" t="s">
        <v>1</v>
      </c>
      <c r="Q3020" s="2" t="s">
        <v>0</v>
      </c>
      <c r="R3020" s="2"/>
      <c r="S3020" s="2" t="str">
        <f>IF(P3020="심사불필요","-",VLOOKUP(K3020,'[1]자격증 backdata'!A:G,7,0))</f>
        <v>필수</v>
      </c>
      <c r="T3020" s="2" t="str">
        <f>IF(S3020="-","-",IF(COUNTIFS(B:B,B3020,S:S,"필수")&gt;0,"자격요건충족","확인필요"))</f>
        <v>자격요건충족</v>
      </c>
      <c r="U3020" s="2"/>
      <c r="W3020" s="2" t="str">
        <f>IF(Q3020="4급","심사불필요",VLOOKUP(K3020,'[1]자격증 backdata'!A:B,2,0))</f>
        <v>심사불필요</v>
      </c>
      <c r="X3020" s="3" t="str">
        <f>IF(R3020="A", MIN(20, SUMIFS(W:W, B:B, B3020, R:R, "A")),IF(R3020="B", MIN(30, SUMIFS(W:W, B:B, B3020, R:R, "B")),"비해당분야"))</f>
        <v>비해당분야</v>
      </c>
      <c r="Y3020" s="3" t="str">
        <f>IF(R3020="C",MIN(30,IF(COUNTIFS(B:B,B3020,W:W,"가1")=1,25,IF(COUNTIFS(B:B,B3020,W:W,"가1")&gt;=2,30,0))+IF(COUNTIFS(B:B,B3020,W:W,"나1")&gt;=4,30,IF(COUNTIFS(B:B,B3020,W:W,"나1")=3,26,IF(COUNTIFS(B:B,B3020,W:W,"나1")=2,22,IF(COUNTIFS(B:B,B3020,W:W,"나1")=1,18,0)))))+MIN(30,IF(COUNTIFS(B:B,B3020,W:W,"가2")=1,25,IF(COUNTIFS(B:B,B3020,W:W,"가2")&gt;=2,30,0))+IF(COUNTIFS(B:B,B3020,W:W,"나2")=3,30,IF(COUNTIFS(B:B,B3020,W:W,"나2")=2,25,IF(COUNTIFS(B:B,B3020,W:W,"나2")=1,20,0)))),"비해당분야")</f>
        <v>비해당분야</v>
      </c>
      <c r="Z3020" s="3" t="str">
        <f>IF(R3020="C",VLOOKUP(K3020,'[1]자격증 backdata'!A:F,6,0),"비해당분야")</f>
        <v>비해당분야</v>
      </c>
      <c r="AA3020" s="3" t="str">
        <f>IF(R3020="C",SUMIF(B:B,B3020,Z:Z),"비해당분야")</f>
        <v>비해당분야</v>
      </c>
      <c r="AB3020" s="3" t="str">
        <f>IF(R3020="C",SUM(Y3020,AA3020),"비해당분야")</f>
        <v>비해당분야</v>
      </c>
      <c r="AC3020" s="3" t="str">
        <f>IF(R3020="C",AB3020,X3020)</f>
        <v>비해당분야</v>
      </c>
      <c r="AD3020" s="3">
        <f>VLOOKUP(K3020,'[1]자격증 backdata'!A:D,4,0)</f>
        <v>0</v>
      </c>
      <c r="AE3020" s="3">
        <f>IF(_xlfn.MAXIFS(AD:AD,B:B,B3020)&gt;10,10,_xlfn.MAXIFS(AD:AD,B:B,B3020))</f>
        <v>5</v>
      </c>
      <c r="AG3020" s="2">
        <f>VLOOKUP(K3020,'[1]자격증 backdata'!A:C,3,0)</f>
        <v>0</v>
      </c>
      <c r="AH3020" s="2">
        <f>COUNTIFS($B:$B,$B3020,$AG:$AG,AH$1)</f>
        <v>0</v>
      </c>
      <c r="AI3020" s="2">
        <f>COUNTIFS($B:$B,$B3020,$AG:$AG,AI$1)</f>
        <v>0</v>
      </c>
      <c r="AJ3020" s="2">
        <f>COUNTIFS($B:$B,$B3020,$AG:$AG,AJ$1)</f>
        <v>0</v>
      </c>
      <c r="AK3020" s="2">
        <f>COUNTIFS($B:$B,$B3020,$AG:$AG,AK$1)</f>
        <v>0</v>
      </c>
      <c r="AL3020" s="2">
        <f>COUNTIFS($B:$B,$B3020,$AG:$AG,AL$1)</f>
        <v>0</v>
      </c>
      <c r="AM3020" s="2">
        <f>COUNTIFS($B:$B,$B3020,$AG:$AG,AM$1)</f>
        <v>0</v>
      </c>
      <c r="AN3020" s="2">
        <f>COUNTIFS($B:$B,$B3020,$AG:$AG,AN$1)</f>
        <v>0</v>
      </c>
      <c r="AO3020" s="2">
        <f>COUNTIFS($B:$B,$B3020,$AG:$AG,AO$1)</f>
        <v>0</v>
      </c>
      <c r="AP3020" s="2">
        <f>COUNTIFS($B:$B,$B3020,$AG:$AG,AP$1)</f>
        <v>0</v>
      </c>
      <c r="AQ3020" s="2">
        <f>COUNTIFS($B:$B,$B3020,$AG:$AG,AQ$1)</f>
        <v>0</v>
      </c>
      <c r="AR3020" s="2">
        <f>COUNTIFS($B:$B,$B3020,$AG:$AG,AR$1)</f>
        <v>0</v>
      </c>
      <c r="AS3020" s="2">
        <f>COUNTIFS($B:$B,$B3020,$AG:$AG,AS$1)</f>
        <v>0</v>
      </c>
      <c r="AT3020" s="2">
        <f>COUNTIFS($B:$B,$B3020,$AG:$AG,AT$1)</f>
        <v>0</v>
      </c>
      <c r="AU3020" s="2">
        <f>COUNTIFS($B:$B,$B3020,$AG:$AG,AU$1)</f>
        <v>0</v>
      </c>
    </row>
    <row r="3021" spans="1:47" ht="15" customHeight="1" x14ac:dyDescent="0.35">
      <c r="A3021" s="7">
        <f>IF(B3020=B3021,A3020,A3020+1)</f>
        <v>1078</v>
      </c>
      <c r="B3021" s="7" t="s">
        <v>129</v>
      </c>
      <c r="C3021" s="7" t="s">
        <v>128</v>
      </c>
      <c r="D3021" s="7" t="s">
        <v>10</v>
      </c>
      <c r="E3021" s="7" t="s">
        <v>9</v>
      </c>
      <c r="F3021" s="4" t="s">
        <v>7</v>
      </c>
      <c r="G3021" s="4" t="s">
        <v>7</v>
      </c>
      <c r="H3021" s="4" t="s">
        <v>8</v>
      </c>
      <c r="I3021" s="3">
        <v>2</v>
      </c>
      <c r="J3021" s="3" t="s">
        <v>135</v>
      </c>
      <c r="K3021" s="3" t="s">
        <v>134</v>
      </c>
      <c r="L3021" s="3" t="s">
        <v>133</v>
      </c>
      <c r="M3021" s="3" t="s">
        <v>132</v>
      </c>
      <c r="N3021" s="3" t="s">
        <v>131</v>
      </c>
      <c r="P3021" s="3" t="s">
        <v>1</v>
      </c>
      <c r="Q3021" s="2" t="s">
        <v>0</v>
      </c>
      <c r="R3021" s="2"/>
      <c r="S3021" s="2">
        <f>IF(P3021="심사불필요","-",VLOOKUP(K3021,'[1]자격증 backdata'!A:G,7,0))</f>
        <v>0</v>
      </c>
      <c r="T3021" s="2" t="str">
        <f>IF(S3021="-","-",IF(COUNTIFS(B:B,B3021,S:S,"필수")&gt;0,"자격요건충족","확인필요"))</f>
        <v>자격요건충족</v>
      </c>
      <c r="U3021" s="2"/>
      <c r="W3021" s="2" t="str">
        <f>IF(Q3021="4급","심사불필요",VLOOKUP(K3021,'[1]자격증 backdata'!A:B,2,0))</f>
        <v>심사불필요</v>
      </c>
      <c r="X3021" s="3" t="str">
        <f>IF(R3021="A", MIN(20, SUMIFS(W:W, B:B, B3021, R:R, "A")),IF(R3021="B", MIN(30, SUMIFS(W:W, B:B, B3021, R:R, "B")),"비해당분야"))</f>
        <v>비해당분야</v>
      </c>
      <c r="Y3021" s="3" t="str">
        <f>IF(R3021="C",MIN(30,IF(COUNTIFS(B:B,B3021,W:W,"가1")=1,25,IF(COUNTIFS(B:B,B3021,W:W,"가1")&gt;=2,30,0))+IF(COUNTIFS(B:B,B3021,W:W,"나1")&gt;=4,30,IF(COUNTIFS(B:B,B3021,W:W,"나1")=3,26,IF(COUNTIFS(B:B,B3021,W:W,"나1")=2,22,IF(COUNTIFS(B:B,B3021,W:W,"나1")=1,18,0)))))+MIN(30,IF(COUNTIFS(B:B,B3021,W:W,"가2")=1,25,IF(COUNTIFS(B:B,B3021,W:W,"가2")&gt;=2,30,0))+IF(COUNTIFS(B:B,B3021,W:W,"나2")=3,30,IF(COUNTIFS(B:B,B3021,W:W,"나2")=2,25,IF(COUNTIFS(B:B,B3021,W:W,"나2")=1,20,0)))),"비해당분야")</f>
        <v>비해당분야</v>
      </c>
      <c r="Z3021" s="3" t="str">
        <f>IF(R3021="C",VLOOKUP(K3021,'[1]자격증 backdata'!A:F,6,0),"비해당분야")</f>
        <v>비해당분야</v>
      </c>
      <c r="AA3021" s="3" t="str">
        <f>IF(R3021="C",SUMIF(B:B,B3021,Z:Z),"비해당분야")</f>
        <v>비해당분야</v>
      </c>
      <c r="AB3021" s="3" t="str">
        <f>IF(R3021="C",SUM(Y3021,AA3021),"비해당분야")</f>
        <v>비해당분야</v>
      </c>
      <c r="AC3021" s="3" t="str">
        <f>IF(R3021="C",AB3021,X3021)</f>
        <v>비해당분야</v>
      </c>
      <c r="AD3021" s="3">
        <f>VLOOKUP(K3021,'[1]자격증 backdata'!A:D,4,0)</f>
        <v>0</v>
      </c>
      <c r="AE3021" s="3">
        <f>IF(_xlfn.MAXIFS(AD:AD,B:B,B3021)&gt;10,10,_xlfn.MAXIFS(AD:AD,B:B,B3021))</f>
        <v>5</v>
      </c>
      <c r="AG3021" s="2">
        <f>VLOOKUP(K3021,'[1]자격증 backdata'!A:C,3,0)</f>
        <v>0</v>
      </c>
      <c r="AH3021" s="2">
        <f>COUNTIFS($B:$B,$B3021,$AG:$AG,AH$1)</f>
        <v>0</v>
      </c>
      <c r="AI3021" s="2">
        <f>COUNTIFS($B:$B,$B3021,$AG:$AG,AI$1)</f>
        <v>0</v>
      </c>
      <c r="AJ3021" s="2">
        <f>COUNTIFS($B:$B,$B3021,$AG:$AG,AJ$1)</f>
        <v>0</v>
      </c>
      <c r="AK3021" s="2">
        <f>COUNTIFS($B:$B,$B3021,$AG:$AG,AK$1)</f>
        <v>0</v>
      </c>
      <c r="AL3021" s="2">
        <f>COUNTIFS($B:$B,$B3021,$AG:$AG,AL$1)</f>
        <v>0</v>
      </c>
      <c r="AM3021" s="2">
        <f>COUNTIFS($B:$B,$B3021,$AG:$AG,AM$1)</f>
        <v>0</v>
      </c>
      <c r="AN3021" s="2">
        <f>COUNTIFS($B:$B,$B3021,$AG:$AG,AN$1)</f>
        <v>0</v>
      </c>
      <c r="AO3021" s="2">
        <f>COUNTIFS($B:$B,$B3021,$AG:$AG,AO$1)</f>
        <v>0</v>
      </c>
      <c r="AP3021" s="2">
        <f>COUNTIFS($B:$B,$B3021,$AG:$AG,AP$1)</f>
        <v>0</v>
      </c>
      <c r="AQ3021" s="2">
        <f>COUNTIFS($B:$B,$B3021,$AG:$AG,AQ$1)</f>
        <v>0</v>
      </c>
      <c r="AR3021" s="2">
        <f>COUNTIFS($B:$B,$B3021,$AG:$AG,AR$1)</f>
        <v>0</v>
      </c>
      <c r="AS3021" s="2">
        <f>COUNTIFS($B:$B,$B3021,$AG:$AG,AS$1)</f>
        <v>0</v>
      </c>
      <c r="AT3021" s="2">
        <f>COUNTIFS($B:$B,$B3021,$AG:$AG,AT$1)</f>
        <v>0</v>
      </c>
      <c r="AU3021" s="2">
        <f>COUNTIFS($B:$B,$B3021,$AG:$AG,AU$1)</f>
        <v>0</v>
      </c>
    </row>
    <row r="3022" spans="1:47" ht="15" customHeight="1" x14ac:dyDescent="0.35">
      <c r="A3022" s="7">
        <f>IF(B3021=B3022,A3021,A3021+1)</f>
        <v>1078</v>
      </c>
      <c r="B3022" s="7" t="s">
        <v>129</v>
      </c>
      <c r="C3022" s="7" t="s">
        <v>128</v>
      </c>
      <c r="D3022" s="7" t="s">
        <v>10</v>
      </c>
      <c r="E3022" s="7" t="s">
        <v>9</v>
      </c>
      <c r="F3022" s="4" t="s">
        <v>7</v>
      </c>
      <c r="G3022" s="4" t="s">
        <v>7</v>
      </c>
      <c r="H3022" s="4" t="s">
        <v>8</v>
      </c>
      <c r="I3022" s="3">
        <v>3</v>
      </c>
      <c r="J3022" s="3" t="s">
        <v>69</v>
      </c>
      <c r="K3022" s="3" t="s">
        <v>68</v>
      </c>
      <c r="L3022" s="3" t="s">
        <v>36</v>
      </c>
      <c r="M3022" s="3" t="s">
        <v>130</v>
      </c>
      <c r="N3022" s="3" t="s">
        <v>66</v>
      </c>
      <c r="P3022" s="3" t="s">
        <v>1</v>
      </c>
      <c r="Q3022" s="2" t="s">
        <v>0</v>
      </c>
      <c r="R3022" s="2"/>
      <c r="S3022" s="2">
        <f>IF(P3022="심사불필요","-",VLOOKUP(K3022,'[1]자격증 backdata'!A:G,7,0))</f>
        <v>0</v>
      </c>
      <c r="T3022" s="2" t="str">
        <f>IF(S3022="-","-",IF(COUNTIFS(B:B,B3022,S:S,"필수")&gt;0,"자격요건충족","확인필요"))</f>
        <v>자격요건충족</v>
      </c>
      <c r="U3022" s="2"/>
      <c r="W3022" s="2" t="str">
        <f>IF(Q3022="4급","심사불필요",VLOOKUP(K3022,'[1]자격증 backdata'!A:B,2,0))</f>
        <v>심사불필요</v>
      </c>
      <c r="X3022" s="3" t="str">
        <f>IF(R3022="A", MIN(20, SUMIFS(W:W, B:B, B3022, R:R, "A")),IF(R3022="B", MIN(30, SUMIFS(W:W, B:B, B3022, R:R, "B")),"비해당분야"))</f>
        <v>비해당분야</v>
      </c>
      <c r="Y3022" s="3" t="str">
        <f>IF(R3022="C",MIN(30,IF(COUNTIFS(B:B,B3022,W:W,"가1")=1,25,IF(COUNTIFS(B:B,B3022,W:W,"가1")&gt;=2,30,0))+IF(COUNTIFS(B:B,B3022,W:W,"나1")&gt;=4,30,IF(COUNTIFS(B:B,B3022,W:W,"나1")=3,26,IF(COUNTIFS(B:B,B3022,W:W,"나1")=2,22,IF(COUNTIFS(B:B,B3022,W:W,"나1")=1,18,0)))))+MIN(30,IF(COUNTIFS(B:B,B3022,W:W,"가2")=1,25,IF(COUNTIFS(B:B,B3022,W:W,"가2")&gt;=2,30,0))+IF(COUNTIFS(B:B,B3022,W:W,"나2")=3,30,IF(COUNTIFS(B:B,B3022,W:W,"나2")=2,25,IF(COUNTIFS(B:B,B3022,W:W,"나2")=1,20,0)))),"비해당분야")</f>
        <v>비해당분야</v>
      </c>
      <c r="Z3022" s="3" t="str">
        <f>IF(R3022="C",VLOOKUP(K3022,'[1]자격증 backdata'!A:F,6,0),"비해당분야")</f>
        <v>비해당분야</v>
      </c>
      <c r="AA3022" s="3" t="str">
        <f>IF(R3022="C",SUMIF(B:B,B3022,Z:Z),"비해당분야")</f>
        <v>비해당분야</v>
      </c>
      <c r="AB3022" s="3" t="str">
        <f>IF(R3022="C",SUM(Y3022,AA3022),"비해당분야")</f>
        <v>비해당분야</v>
      </c>
      <c r="AC3022" s="3" t="str">
        <f>IF(R3022="C",AB3022,X3022)</f>
        <v>비해당분야</v>
      </c>
      <c r="AD3022" s="3">
        <f>VLOOKUP(K3022,'[1]자격증 backdata'!A:D,4,0)</f>
        <v>5</v>
      </c>
      <c r="AE3022" s="3">
        <f>IF(_xlfn.MAXIFS(AD:AD,B:B,B3022)&gt;10,10,_xlfn.MAXIFS(AD:AD,B:B,B3022))</f>
        <v>5</v>
      </c>
      <c r="AG3022" s="2">
        <f>VLOOKUP(K3022,'[1]자격증 backdata'!A:C,3,0)</f>
        <v>0</v>
      </c>
      <c r="AH3022" s="2">
        <f>COUNTIFS($B:$B,$B3022,$AG:$AG,AH$1)</f>
        <v>0</v>
      </c>
      <c r="AI3022" s="2">
        <f>COUNTIFS($B:$B,$B3022,$AG:$AG,AI$1)</f>
        <v>0</v>
      </c>
      <c r="AJ3022" s="2">
        <f>COUNTIFS($B:$B,$B3022,$AG:$AG,AJ$1)</f>
        <v>0</v>
      </c>
      <c r="AK3022" s="2">
        <f>COUNTIFS($B:$B,$B3022,$AG:$AG,AK$1)</f>
        <v>0</v>
      </c>
      <c r="AL3022" s="2">
        <f>COUNTIFS($B:$B,$B3022,$AG:$AG,AL$1)</f>
        <v>0</v>
      </c>
      <c r="AM3022" s="2">
        <f>COUNTIFS($B:$B,$B3022,$AG:$AG,AM$1)</f>
        <v>0</v>
      </c>
      <c r="AN3022" s="2">
        <f>COUNTIFS($B:$B,$B3022,$AG:$AG,AN$1)</f>
        <v>0</v>
      </c>
      <c r="AO3022" s="2">
        <f>COUNTIFS($B:$B,$B3022,$AG:$AG,AO$1)</f>
        <v>0</v>
      </c>
      <c r="AP3022" s="2">
        <f>COUNTIFS($B:$B,$B3022,$AG:$AG,AP$1)</f>
        <v>0</v>
      </c>
      <c r="AQ3022" s="2">
        <f>COUNTIFS($B:$B,$B3022,$AG:$AG,AQ$1)</f>
        <v>0</v>
      </c>
      <c r="AR3022" s="2">
        <f>COUNTIFS($B:$B,$B3022,$AG:$AG,AR$1)</f>
        <v>0</v>
      </c>
      <c r="AS3022" s="2">
        <f>COUNTIFS($B:$B,$B3022,$AG:$AG,AS$1)</f>
        <v>0</v>
      </c>
      <c r="AT3022" s="2">
        <f>COUNTIFS($B:$B,$B3022,$AG:$AG,AT$1)</f>
        <v>0</v>
      </c>
      <c r="AU3022" s="2">
        <f>COUNTIFS($B:$B,$B3022,$AG:$AG,AU$1)</f>
        <v>0</v>
      </c>
    </row>
    <row r="3023" spans="1:47" ht="15" customHeight="1" x14ac:dyDescent="0.35">
      <c r="A3023" s="7">
        <f>IF(B3022=B3023,A3022,A3022+1)</f>
        <v>1078</v>
      </c>
      <c r="B3023" s="7" t="s">
        <v>129</v>
      </c>
      <c r="C3023" s="7" t="s">
        <v>128</v>
      </c>
      <c r="D3023" s="7" t="s">
        <v>10</v>
      </c>
      <c r="E3023" s="7" t="s">
        <v>9</v>
      </c>
      <c r="F3023" s="4" t="s">
        <v>7</v>
      </c>
      <c r="G3023" s="4" t="s">
        <v>7</v>
      </c>
      <c r="H3023" s="4" t="s">
        <v>8</v>
      </c>
      <c r="I3023" s="3">
        <v>4</v>
      </c>
      <c r="J3023" s="3" t="s">
        <v>117</v>
      </c>
      <c r="K3023" s="3" t="s">
        <v>116</v>
      </c>
      <c r="L3023" s="3" t="s">
        <v>115</v>
      </c>
      <c r="M3023" s="3" t="s">
        <v>127</v>
      </c>
      <c r="N3023" s="3" t="s">
        <v>126</v>
      </c>
      <c r="P3023" s="3" t="s">
        <v>1</v>
      </c>
      <c r="Q3023" s="2" t="s">
        <v>0</v>
      </c>
      <c r="R3023" s="2"/>
      <c r="S3023" s="2">
        <f>IF(P3023="심사불필요","-",VLOOKUP(K3023,'[1]자격증 backdata'!A:G,7,0))</f>
        <v>0</v>
      </c>
      <c r="T3023" s="2" t="str">
        <f>IF(S3023="-","-",IF(COUNTIFS(B:B,B3023,S:S,"필수")&gt;0,"자격요건충족","확인필요"))</f>
        <v>자격요건충족</v>
      </c>
      <c r="U3023" s="2"/>
      <c r="W3023" s="2" t="str">
        <f>IF(Q3023="4급","심사불필요",VLOOKUP(K3023,'[1]자격증 backdata'!A:B,2,0))</f>
        <v>심사불필요</v>
      </c>
      <c r="X3023" s="3" t="str">
        <f>IF(R3023="A", MIN(20, SUMIFS(W:W, B:B, B3023, R:R, "A")),IF(R3023="B", MIN(30, SUMIFS(W:W, B:B, B3023, R:R, "B")),"비해당분야"))</f>
        <v>비해당분야</v>
      </c>
      <c r="Y3023" s="3" t="str">
        <f>IF(R3023="C",MIN(30,IF(COUNTIFS(B:B,B3023,W:W,"가1")=1,25,IF(COUNTIFS(B:B,B3023,W:W,"가1")&gt;=2,30,0))+IF(COUNTIFS(B:B,B3023,W:W,"나1")&gt;=4,30,IF(COUNTIFS(B:B,B3023,W:W,"나1")=3,26,IF(COUNTIFS(B:B,B3023,W:W,"나1")=2,22,IF(COUNTIFS(B:B,B3023,W:W,"나1")=1,18,0)))))+MIN(30,IF(COUNTIFS(B:B,B3023,W:W,"가2")=1,25,IF(COUNTIFS(B:B,B3023,W:W,"가2")&gt;=2,30,0))+IF(COUNTIFS(B:B,B3023,W:W,"나2")=3,30,IF(COUNTIFS(B:B,B3023,W:W,"나2")=2,25,IF(COUNTIFS(B:B,B3023,W:W,"나2")=1,20,0)))),"비해당분야")</f>
        <v>비해당분야</v>
      </c>
      <c r="Z3023" s="3" t="str">
        <f>IF(R3023="C",VLOOKUP(K3023,'[1]자격증 backdata'!A:F,6,0),"비해당분야")</f>
        <v>비해당분야</v>
      </c>
      <c r="AA3023" s="3" t="str">
        <f>IF(R3023="C",SUMIF(B:B,B3023,Z:Z),"비해당분야")</f>
        <v>비해당분야</v>
      </c>
      <c r="AB3023" s="3" t="str">
        <f>IF(R3023="C",SUM(Y3023,AA3023),"비해당분야")</f>
        <v>비해당분야</v>
      </c>
      <c r="AC3023" s="3" t="str">
        <f>IF(R3023="C",AB3023,X3023)</f>
        <v>비해당분야</v>
      </c>
      <c r="AD3023" s="3">
        <f>VLOOKUP(K3023,'[1]자격증 backdata'!A:D,4,0)</f>
        <v>0</v>
      </c>
      <c r="AE3023" s="3">
        <f>IF(_xlfn.MAXIFS(AD:AD,B:B,B3023)&gt;10,10,_xlfn.MAXIFS(AD:AD,B:B,B3023))</f>
        <v>5</v>
      </c>
      <c r="AG3023" s="2">
        <f>VLOOKUP(K3023,'[1]자격증 backdata'!A:C,3,0)</f>
        <v>0</v>
      </c>
      <c r="AH3023" s="2">
        <f>COUNTIFS($B:$B,$B3023,$AG:$AG,AH$1)</f>
        <v>0</v>
      </c>
      <c r="AI3023" s="2">
        <f>COUNTIFS($B:$B,$B3023,$AG:$AG,AI$1)</f>
        <v>0</v>
      </c>
      <c r="AJ3023" s="2">
        <f>COUNTIFS($B:$B,$B3023,$AG:$AG,AJ$1)</f>
        <v>0</v>
      </c>
      <c r="AK3023" s="2">
        <f>COUNTIFS($B:$B,$B3023,$AG:$AG,AK$1)</f>
        <v>0</v>
      </c>
      <c r="AL3023" s="2">
        <f>COUNTIFS($B:$B,$B3023,$AG:$AG,AL$1)</f>
        <v>0</v>
      </c>
      <c r="AM3023" s="2">
        <f>COUNTIFS($B:$B,$B3023,$AG:$AG,AM$1)</f>
        <v>0</v>
      </c>
      <c r="AN3023" s="2">
        <f>COUNTIFS($B:$B,$B3023,$AG:$AG,AN$1)</f>
        <v>0</v>
      </c>
      <c r="AO3023" s="2">
        <f>COUNTIFS($B:$B,$B3023,$AG:$AG,AO$1)</f>
        <v>0</v>
      </c>
      <c r="AP3023" s="2">
        <f>COUNTIFS($B:$B,$B3023,$AG:$AG,AP$1)</f>
        <v>0</v>
      </c>
      <c r="AQ3023" s="2">
        <f>COUNTIFS($B:$B,$B3023,$AG:$AG,AQ$1)</f>
        <v>0</v>
      </c>
      <c r="AR3023" s="2">
        <f>COUNTIFS($B:$B,$B3023,$AG:$AG,AR$1)</f>
        <v>0</v>
      </c>
      <c r="AS3023" s="2">
        <f>COUNTIFS($B:$B,$B3023,$AG:$AG,AS$1)</f>
        <v>0</v>
      </c>
      <c r="AT3023" s="2">
        <f>COUNTIFS($B:$B,$B3023,$AG:$AG,AT$1)</f>
        <v>0</v>
      </c>
      <c r="AU3023" s="2">
        <f>COUNTIFS($B:$B,$B3023,$AG:$AG,AU$1)</f>
        <v>0</v>
      </c>
    </row>
    <row r="3024" spans="1:47" ht="15" customHeight="1" x14ac:dyDescent="0.35">
      <c r="A3024" s="4">
        <f>IF(B3023=B3024,A3023,A3023+1)</f>
        <v>1079</v>
      </c>
      <c r="B3024" s="4" t="s">
        <v>108</v>
      </c>
      <c r="C3024" s="4" t="s">
        <v>107</v>
      </c>
      <c r="D3024" s="4" t="s">
        <v>10</v>
      </c>
      <c r="E3024" s="4" t="s">
        <v>9</v>
      </c>
      <c r="F3024" s="4" t="s">
        <v>8</v>
      </c>
      <c r="G3024" s="4" t="s">
        <v>7</v>
      </c>
      <c r="H3024" s="4" t="s">
        <v>7</v>
      </c>
      <c r="I3024" s="4">
        <v>1</v>
      </c>
      <c r="J3024" s="4" t="s">
        <v>6</v>
      </c>
      <c r="K3024" s="4" t="s">
        <v>5</v>
      </c>
      <c r="L3024" s="4" t="s">
        <v>4</v>
      </c>
      <c r="M3024" s="4" t="s">
        <v>125</v>
      </c>
      <c r="N3024" s="4" t="s">
        <v>124</v>
      </c>
      <c r="P3024" s="4" t="s">
        <v>1</v>
      </c>
      <c r="Q3024" s="5" t="s">
        <v>0</v>
      </c>
      <c r="R3024" s="5"/>
      <c r="S3024" s="5" t="str">
        <f>IF(P3024="심사불필요","-",VLOOKUP(K3024,'[1]자격증 backdata'!A:G,7,0))</f>
        <v>필수</v>
      </c>
      <c r="T3024" s="5" t="str">
        <f>IF(S3024="-","-",IF(COUNTIFS(B:B,B3024,S:S,"필수")&gt;0,"자격요건충족","확인필요"))</f>
        <v>자격요건충족</v>
      </c>
      <c r="U3024" s="5"/>
      <c r="W3024" s="5" t="str">
        <f>IF(Q3024="4급","심사불필요",VLOOKUP(K3024,'[1]자격증 backdata'!A:B,2,0))</f>
        <v>심사불필요</v>
      </c>
      <c r="X3024" s="4" t="str">
        <f>IF(R3024="A", MIN(20, SUMIFS(W:W, B:B, B3024, R:R, "A")),IF(R3024="B", MIN(30, SUMIFS(W:W, B:B, B3024, R:R, "B")),"비해당분야"))</f>
        <v>비해당분야</v>
      </c>
      <c r="Y3024" s="4" t="str">
        <f>IF(R3024="C",MIN(30,IF(COUNTIFS(B:B,B3024,W:W,"가1")=1,25,IF(COUNTIFS(B:B,B3024,W:W,"가1")&gt;=2,30,0))+IF(COUNTIFS(B:B,B3024,W:W,"나1")&gt;=4,30,IF(COUNTIFS(B:B,B3024,W:W,"나1")=3,26,IF(COUNTIFS(B:B,B3024,W:W,"나1")=2,22,IF(COUNTIFS(B:B,B3024,W:W,"나1")=1,18,0)))))+MIN(30,IF(COUNTIFS(B:B,B3024,W:W,"가2")=1,25,IF(COUNTIFS(B:B,B3024,W:W,"가2")&gt;=2,30,0))+IF(COUNTIFS(B:B,B3024,W:W,"나2")=3,30,IF(COUNTIFS(B:B,B3024,W:W,"나2")=2,25,IF(COUNTIFS(B:B,B3024,W:W,"나2")=1,20,0)))),"비해당분야")</f>
        <v>비해당분야</v>
      </c>
      <c r="Z3024" s="4" t="str">
        <f>IF(R3024="C",VLOOKUP(K3024,'[1]자격증 backdata'!A:F,6,0),"비해당분야")</f>
        <v>비해당분야</v>
      </c>
      <c r="AA3024" s="4" t="str">
        <f>IF(R3024="C",SUMIF(B:B,B3024,Z:Z),"비해당분야")</f>
        <v>비해당분야</v>
      </c>
      <c r="AB3024" s="4" t="str">
        <f>IF(R3024="C",SUM(Y3024,AA3024),"비해당분야")</f>
        <v>비해당분야</v>
      </c>
      <c r="AC3024" s="4" t="str">
        <f>IF(R3024="C",AB3024,X3024)</f>
        <v>비해당분야</v>
      </c>
      <c r="AD3024" s="4">
        <f>VLOOKUP(K3024,'[1]자격증 backdata'!A:D,4,0)</f>
        <v>0</v>
      </c>
      <c r="AE3024" s="4">
        <f>IF(_xlfn.MAXIFS(AD:AD,B:B,B3024)&gt;10,10,_xlfn.MAXIFS(AD:AD,B:B,B3024))</f>
        <v>5</v>
      </c>
      <c r="AG3024" s="5">
        <f>VLOOKUP(K3024,'[1]자격증 backdata'!A:C,3,0)</f>
        <v>0</v>
      </c>
      <c r="AH3024" s="5">
        <f>COUNTIFS($B:$B,$B3024,$AG:$AG,AH$1)</f>
        <v>0</v>
      </c>
      <c r="AI3024" s="5">
        <f>COUNTIFS($B:$B,$B3024,$AG:$AG,AI$1)</f>
        <v>0</v>
      </c>
      <c r="AJ3024" s="5">
        <f>COUNTIFS($B:$B,$B3024,$AG:$AG,AJ$1)</f>
        <v>0</v>
      </c>
      <c r="AK3024" s="5">
        <f>COUNTIFS($B:$B,$B3024,$AG:$AG,AK$1)</f>
        <v>0</v>
      </c>
      <c r="AL3024" s="5">
        <f>COUNTIFS($B:$B,$B3024,$AG:$AG,AL$1)</f>
        <v>0</v>
      </c>
      <c r="AM3024" s="5">
        <f>COUNTIFS($B:$B,$B3024,$AG:$AG,AM$1)</f>
        <v>0</v>
      </c>
      <c r="AN3024" s="5">
        <f>COUNTIFS($B:$B,$B3024,$AG:$AG,AN$1)</f>
        <v>0</v>
      </c>
      <c r="AO3024" s="5">
        <f>COUNTIFS($B:$B,$B3024,$AG:$AG,AO$1)</f>
        <v>0</v>
      </c>
      <c r="AP3024" s="5">
        <f>COUNTIFS($B:$B,$B3024,$AG:$AG,AP$1)</f>
        <v>0</v>
      </c>
      <c r="AQ3024" s="5">
        <f>COUNTIFS($B:$B,$B3024,$AG:$AG,AQ$1)</f>
        <v>0</v>
      </c>
      <c r="AR3024" s="5">
        <f>COUNTIFS($B:$B,$B3024,$AG:$AG,AR$1)</f>
        <v>0</v>
      </c>
      <c r="AS3024" s="5">
        <f>COUNTIFS($B:$B,$B3024,$AG:$AG,AS$1)</f>
        <v>0</v>
      </c>
      <c r="AT3024" s="5">
        <f>COUNTIFS($B:$B,$B3024,$AG:$AG,AT$1)</f>
        <v>0</v>
      </c>
      <c r="AU3024" s="5">
        <f>COUNTIFS($B:$B,$B3024,$AG:$AG,AU$1)</f>
        <v>0</v>
      </c>
    </row>
    <row r="3025" spans="1:47" ht="15" customHeight="1" x14ac:dyDescent="0.35">
      <c r="A3025" s="6">
        <f>IF(B3024=B3025,A3024,A3024+1)</f>
        <v>1079</v>
      </c>
      <c r="B3025" s="6" t="s">
        <v>108</v>
      </c>
      <c r="C3025" s="6" t="s">
        <v>107</v>
      </c>
      <c r="D3025" s="6" t="s">
        <v>10</v>
      </c>
      <c r="E3025" s="6" t="s">
        <v>9</v>
      </c>
      <c r="F3025" s="4" t="s">
        <v>7</v>
      </c>
      <c r="G3025" s="4" t="s">
        <v>7</v>
      </c>
      <c r="H3025" s="4" t="s">
        <v>8</v>
      </c>
      <c r="I3025" s="4">
        <v>2</v>
      </c>
      <c r="J3025" s="4" t="s">
        <v>69</v>
      </c>
      <c r="K3025" s="4" t="s">
        <v>68</v>
      </c>
      <c r="L3025" s="4" t="s">
        <v>36</v>
      </c>
      <c r="M3025" s="4" t="s">
        <v>123</v>
      </c>
      <c r="N3025" s="4" t="s">
        <v>122</v>
      </c>
      <c r="P3025" s="4" t="s">
        <v>1</v>
      </c>
      <c r="Q3025" s="5" t="s">
        <v>0</v>
      </c>
      <c r="R3025" s="5"/>
      <c r="S3025" s="5">
        <f>IF(P3025="심사불필요","-",VLOOKUP(K3025,'[1]자격증 backdata'!A:G,7,0))</f>
        <v>0</v>
      </c>
      <c r="T3025" s="5" t="str">
        <f>IF(S3025="-","-",IF(COUNTIFS(B:B,B3025,S:S,"필수")&gt;0,"자격요건충족","확인필요"))</f>
        <v>자격요건충족</v>
      </c>
      <c r="U3025" s="5"/>
      <c r="W3025" s="5" t="str">
        <f>IF(Q3025="4급","심사불필요",VLOOKUP(K3025,'[1]자격증 backdata'!A:B,2,0))</f>
        <v>심사불필요</v>
      </c>
      <c r="X3025" s="4" t="str">
        <f>IF(R3025="A", MIN(20, SUMIFS(W:W, B:B, B3025, R:R, "A")),IF(R3025="B", MIN(30, SUMIFS(W:W, B:B, B3025, R:R, "B")),"비해당분야"))</f>
        <v>비해당분야</v>
      </c>
      <c r="Y3025" s="4" t="str">
        <f>IF(R3025="C",MIN(30,IF(COUNTIFS(B:B,B3025,W:W,"가1")=1,25,IF(COUNTIFS(B:B,B3025,W:W,"가1")&gt;=2,30,0))+IF(COUNTIFS(B:B,B3025,W:W,"나1")&gt;=4,30,IF(COUNTIFS(B:B,B3025,W:W,"나1")=3,26,IF(COUNTIFS(B:B,B3025,W:W,"나1")=2,22,IF(COUNTIFS(B:B,B3025,W:W,"나1")=1,18,0)))))+MIN(30,IF(COUNTIFS(B:B,B3025,W:W,"가2")=1,25,IF(COUNTIFS(B:B,B3025,W:W,"가2")&gt;=2,30,0))+IF(COUNTIFS(B:B,B3025,W:W,"나2")=3,30,IF(COUNTIFS(B:B,B3025,W:W,"나2")=2,25,IF(COUNTIFS(B:B,B3025,W:W,"나2")=1,20,0)))),"비해당분야")</f>
        <v>비해당분야</v>
      </c>
      <c r="Z3025" s="4" t="str">
        <f>IF(R3025="C",VLOOKUP(K3025,'[1]자격증 backdata'!A:F,6,0),"비해당분야")</f>
        <v>비해당분야</v>
      </c>
      <c r="AA3025" s="4" t="str">
        <f>IF(R3025="C",SUMIF(B:B,B3025,Z:Z),"비해당분야")</f>
        <v>비해당분야</v>
      </c>
      <c r="AB3025" s="4" t="str">
        <f>IF(R3025="C",SUM(Y3025,AA3025),"비해당분야")</f>
        <v>비해당분야</v>
      </c>
      <c r="AC3025" s="4" t="str">
        <f>IF(R3025="C",AB3025,X3025)</f>
        <v>비해당분야</v>
      </c>
      <c r="AD3025" s="4">
        <f>VLOOKUP(K3025,'[1]자격증 backdata'!A:D,4,0)</f>
        <v>5</v>
      </c>
      <c r="AE3025" s="4">
        <f>IF(_xlfn.MAXIFS(AD:AD,B:B,B3025)&gt;10,10,_xlfn.MAXIFS(AD:AD,B:B,B3025))</f>
        <v>5</v>
      </c>
      <c r="AG3025" s="5">
        <f>VLOOKUP(K3025,'[1]자격증 backdata'!A:C,3,0)</f>
        <v>0</v>
      </c>
      <c r="AH3025" s="5">
        <f>COUNTIFS($B:$B,$B3025,$AG:$AG,AH$1)</f>
        <v>0</v>
      </c>
      <c r="AI3025" s="5">
        <f>COUNTIFS($B:$B,$B3025,$AG:$AG,AI$1)</f>
        <v>0</v>
      </c>
      <c r="AJ3025" s="5">
        <f>COUNTIFS($B:$B,$B3025,$AG:$AG,AJ$1)</f>
        <v>0</v>
      </c>
      <c r="AK3025" s="5">
        <f>COUNTIFS($B:$B,$B3025,$AG:$AG,AK$1)</f>
        <v>0</v>
      </c>
      <c r="AL3025" s="5">
        <f>COUNTIFS($B:$B,$B3025,$AG:$AG,AL$1)</f>
        <v>0</v>
      </c>
      <c r="AM3025" s="5">
        <f>COUNTIFS($B:$B,$B3025,$AG:$AG,AM$1)</f>
        <v>0</v>
      </c>
      <c r="AN3025" s="5">
        <f>COUNTIFS($B:$B,$B3025,$AG:$AG,AN$1)</f>
        <v>0</v>
      </c>
      <c r="AO3025" s="5">
        <f>COUNTIFS($B:$B,$B3025,$AG:$AG,AO$1)</f>
        <v>0</v>
      </c>
      <c r="AP3025" s="5">
        <f>COUNTIFS($B:$B,$B3025,$AG:$AG,AP$1)</f>
        <v>0</v>
      </c>
      <c r="AQ3025" s="5">
        <f>COUNTIFS($B:$B,$B3025,$AG:$AG,AQ$1)</f>
        <v>0</v>
      </c>
      <c r="AR3025" s="5">
        <f>COUNTIFS($B:$B,$B3025,$AG:$AG,AR$1)</f>
        <v>0</v>
      </c>
      <c r="AS3025" s="5">
        <f>COUNTIFS($B:$B,$B3025,$AG:$AG,AS$1)</f>
        <v>0</v>
      </c>
      <c r="AT3025" s="5">
        <f>COUNTIFS($B:$B,$B3025,$AG:$AG,AT$1)</f>
        <v>0</v>
      </c>
      <c r="AU3025" s="5">
        <f>COUNTIFS($B:$B,$B3025,$AG:$AG,AU$1)</f>
        <v>0</v>
      </c>
    </row>
    <row r="3026" spans="1:47" ht="15" customHeight="1" x14ac:dyDescent="0.35">
      <c r="A3026" s="6">
        <f>IF(B3025=B3026,A3025,A3025+1)</f>
        <v>1079</v>
      </c>
      <c r="B3026" s="6" t="s">
        <v>108</v>
      </c>
      <c r="C3026" s="6" t="s">
        <v>107</v>
      </c>
      <c r="D3026" s="6" t="s">
        <v>10</v>
      </c>
      <c r="E3026" s="6" t="s">
        <v>9</v>
      </c>
      <c r="F3026" s="4" t="s">
        <v>7</v>
      </c>
      <c r="G3026" s="4" t="s">
        <v>7</v>
      </c>
      <c r="H3026" s="4" t="s">
        <v>8</v>
      </c>
      <c r="I3026" s="4">
        <v>3</v>
      </c>
      <c r="J3026" s="4" t="s">
        <v>28</v>
      </c>
      <c r="K3026" s="4" t="s">
        <v>27</v>
      </c>
      <c r="L3026" s="4" t="s">
        <v>26</v>
      </c>
      <c r="M3026" s="4" t="s">
        <v>121</v>
      </c>
      <c r="N3026" s="4" t="s">
        <v>120</v>
      </c>
      <c r="P3026" s="4" t="s">
        <v>1</v>
      </c>
      <c r="Q3026" s="5" t="s">
        <v>0</v>
      </c>
      <c r="R3026" s="5"/>
      <c r="S3026" s="5">
        <f>IF(P3026="심사불필요","-",VLOOKUP(K3026,'[1]자격증 backdata'!A:G,7,0))</f>
        <v>0</v>
      </c>
      <c r="T3026" s="5" t="str">
        <f>IF(S3026="-","-",IF(COUNTIFS(B:B,B3026,S:S,"필수")&gt;0,"자격요건충족","확인필요"))</f>
        <v>자격요건충족</v>
      </c>
      <c r="U3026" s="5"/>
      <c r="W3026" s="5" t="str">
        <f>IF(Q3026="4급","심사불필요",VLOOKUP(K3026,'[1]자격증 backdata'!A:B,2,0))</f>
        <v>심사불필요</v>
      </c>
      <c r="X3026" s="4" t="str">
        <f>IF(R3026="A", MIN(20, SUMIFS(W:W, B:B, B3026, R:R, "A")),IF(R3026="B", MIN(30, SUMIFS(W:W, B:B, B3026, R:R, "B")),"비해당분야"))</f>
        <v>비해당분야</v>
      </c>
      <c r="Y3026" s="4" t="str">
        <f>IF(R3026="C",MIN(30,IF(COUNTIFS(B:B,B3026,W:W,"가1")=1,25,IF(COUNTIFS(B:B,B3026,W:W,"가1")&gt;=2,30,0))+IF(COUNTIFS(B:B,B3026,W:W,"나1")&gt;=4,30,IF(COUNTIFS(B:B,B3026,W:W,"나1")=3,26,IF(COUNTIFS(B:B,B3026,W:W,"나1")=2,22,IF(COUNTIFS(B:B,B3026,W:W,"나1")=1,18,0)))))+MIN(30,IF(COUNTIFS(B:B,B3026,W:W,"가2")=1,25,IF(COUNTIFS(B:B,B3026,W:W,"가2")&gt;=2,30,0))+IF(COUNTIFS(B:B,B3026,W:W,"나2")=3,30,IF(COUNTIFS(B:B,B3026,W:W,"나2")=2,25,IF(COUNTIFS(B:B,B3026,W:W,"나2")=1,20,0)))),"비해당분야")</f>
        <v>비해당분야</v>
      </c>
      <c r="Z3026" s="4" t="str">
        <f>IF(R3026="C",VLOOKUP(K3026,'[1]자격증 backdata'!A:F,6,0),"비해당분야")</f>
        <v>비해당분야</v>
      </c>
      <c r="AA3026" s="4" t="str">
        <f>IF(R3026="C",SUMIF(B:B,B3026,Z:Z),"비해당분야")</f>
        <v>비해당분야</v>
      </c>
      <c r="AB3026" s="4" t="str">
        <f>IF(R3026="C",SUM(Y3026,AA3026),"비해당분야")</f>
        <v>비해당분야</v>
      </c>
      <c r="AC3026" s="4" t="str">
        <f>IF(R3026="C",AB3026,X3026)</f>
        <v>비해당분야</v>
      </c>
      <c r="AD3026" s="4">
        <f>VLOOKUP(K3026,'[1]자격증 backdata'!A:D,4,0)</f>
        <v>0</v>
      </c>
      <c r="AE3026" s="4">
        <f>IF(_xlfn.MAXIFS(AD:AD,B:B,B3026)&gt;10,10,_xlfn.MAXIFS(AD:AD,B:B,B3026))</f>
        <v>5</v>
      </c>
      <c r="AG3026" s="5">
        <f>VLOOKUP(K3026,'[1]자격증 backdata'!A:C,3,0)</f>
        <v>0</v>
      </c>
      <c r="AH3026" s="5">
        <f>COUNTIFS($B:$B,$B3026,$AG:$AG,AH$1)</f>
        <v>0</v>
      </c>
      <c r="AI3026" s="5">
        <f>COUNTIFS($B:$B,$B3026,$AG:$AG,AI$1)</f>
        <v>0</v>
      </c>
      <c r="AJ3026" s="5">
        <f>COUNTIFS($B:$B,$B3026,$AG:$AG,AJ$1)</f>
        <v>0</v>
      </c>
      <c r="AK3026" s="5">
        <f>COUNTIFS($B:$B,$B3026,$AG:$AG,AK$1)</f>
        <v>0</v>
      </c>
      <c r="AL3026" s="5">
        <f>COUNTIFS($B:$B,$B3026,$AG:$AG,AL$1)</f>
        <v>0</v>
      </c>
      <c r="AM3026" s="5">
        <f>COUNTIFS($B:$B,$B3026,$AG:$AG,AM$1)</f>
        <v>0</v>
      </c>
      <c r="AN3026" s="5">
        <f>COUNTIFS($B:$B,$B3026,$AG:$AG,AN$1)</f>
        <v>0</v>
      </c>
      <c r="AO3026" s="5">
        <f>COUNTIFS($B:$B,$B3026,$AG:$AG,AO$1)</f>
        <v>0</v>
      </c>
      <c r="AP3026" s="5">
        <f>COUNTIFS($B:$B,$B3026,$AG:$AG,AP$1)</f>
        <v>0</v>
      </c>
      <c r="AQ3026" s="5">
        <f>COUNTIFS($B:$B,$B3026,$AG:$AG,AQ$1)</f>
        <v>0</v>
      </c>
      <c r="AR3026" s="5">
        <f>COUNTIFS($B:$B,$B3026,$AG:$AG,AR$1)</f>
        <v>0</v>
      </c>
      <c r="AS3026" s="5">
        <f>COUNTIFS($B:$B,$B3026,$AG:$AG,AS$1)</f>
        <v>0</v>
      </c>
      <c r="AT3026" s="5">
        <f>COUNTIFS($B:$B,$B3026,$AG:$AG,AT$1)</f>
        <v>0</v>
      </c>
      <c r="AU3026" s="5">
        <f>COUNTIFS($B:$B,$B3026,$AG:$AG,AU$1)</f>
        <v>0</v>
      </c>
    </row>
    <row r="3027" spans="1:47" ht="15" customHeight="1" x14ac:dyDescent="0.35">
      <c r="A3027" s="6">
        <f>IF(B3026=B3027,A3026,A3026+1)</f>
        <v>1079</v>
      </c>
      <c r="B3027" s="6" t="s">
        <v>108</v>
      </c>
      <c r="C3027" s="6" t="s">
        <v>107</v>
      </c>
      <c r="D3027" s="6" t="s">
        <v>10</v>
      </c>
      <c r="E3027" s="6" t="s">
        <v>9</v>
      </c>
      <c r="F3027" s="4" t="s">
        <v>7</v>
      </c>
      <c r="G3027" s="4" t="s">
        <v>7</v>
      </c>
      <c r="H3027" s="4" t="s">
        <v>8</v>
      </c>
      <c r="I3027" s="4">
        <v>4</v>
      </c>
      <c r="J3027" s="4" t="s">
        <v>46</v>
      </c>
      <c r="K3027" s="4" t="s">
        <v>45</v>
      </c>
      <c r="L3027" s="4" t="s">
        <v>26</v>
      </c>
      <c r="M3027" s="4" t="s">
        <v>119</v>
      </c>
      <c r="N3027" s="4" t="s">
        <v>118</v>
      </c>
      <c r="P3027" s="4" t="s">
        <v>1</v>
      </c>
      <c r="Q3027" s="5" t="s">
        <v>0</v>
      </c>
      <c r="R3027" s="5"/>
      <c r="S3027" s="5">
        <f>IF(P3027="심사불필요","-",VLOOKUP(K3027,'[1]자격증 backdata'!A:G,7,0))</f>
        <v>0</v>
      </c>
      <c r="T3027" s="5" t="str">
        <f>IF(S3027="-","-",IF(COUNTIFS(B:B,B3027,S:S,"필수")&gt;0,"자격요건충족","확인필요"))</f>
        <v>자격요건충족</v>
      </c>
      <c r="U3027" s="5"/>
      <c r="W3027" s="5" t="str">
        <f>IF(Q3027="4급","심사불필요",VLOOKUP(K3027,'[1]자격증 backdata'!A:B,2,0))</f>
        <v>심사불필요</v>
      </c>
      <c r="X3027" s="4" t="str">
        <f>IF(R3027="A", MIN(20, SUMIFS(W:W, B:B, B3027, R:R, "A")),IF(R3027="B", MIN(30, SUMIFS(W:W, B:B, B3027, R:R, "B")),"비해당분야"))</f>
        <v>비해당분야</v>
      </c>
      <c r="Y3027" s="4" t="str">
        <f>IF(R3027="C",MIN(30,IF(COUNTIFS(B:B,B3027,W:W,"가1")=1,25,IF(COUNTIFS(B:B,B3027,W:W,"가1")&gt;=2,30,0))+IF(COUNTIFS(B:B,B3027,W:W,"나1")&gt;=4,30,IF(COUNTIFS(B:B,B3027,W:W,"나1")=3,26,IF(COUNTIFS(B:B,B3027,W:W,"나1")=2,22,IF(COUNTIFS(B:B,B3027,W:W,"나1")=1,18,0)))))+MIN(30,IF(COUNTIFS(B:B,B3027,W:W,"가2")=1,25,IF(COUNTIFS(B:B,B3027,W:W,"가2")&gt;=2,30,0))+IF(COUNTIFS(B:B,B3027,W:W,"나2")=3,30,IF(COUNTIFS(B:B,B3027,W:W,"나2")=2,25,IF(COUNTIFS(B:B,B3027,W:W,"나2")=1,20,0)))),"비해당분야")</f>
        <v>비해당분야</v>
      </c>
      <c r="Z3027" s="4" t="str">
        <f>IF(R3027="C",VLOOKUP(K3027,'[1]자격증 backdata'!A:F,6,0),"비해당분야")</f>
        <v>비해당분야</v>
      </c>
      <c r="AA3027" s="4" t="str">
        <f>IF(R3027="C",SUMIF(B:B,B3027,Z:Z),"비해당분야")</f>
        <v>비해당분야</v>
      </c>
      <c r="AB3027" s="4" t="str">
        <f>IF(R3027="C",SUM(Y3027,AA3027),"비해당분야")</f>
        <v>비해당분야</v>
      </c>
      <c r="AC3027" s="4" t="str">
        <f>IF(R3027="C",AB3027,X3027)</f>
        <v>비해당분야</v>
      </c>
      <c r="AD3027" s="4">
        <f>VLOOKUP(K3027,'[1]자격증 backdata'!A:D,4,0)</f>
        <v>0</v>
      </c>
      <c r="AE3027" s="4">
        <f>IF(_xlfn.MAXIFS(AD:AD,B:B,B3027)&gt;10,10,_xlfn.MAXIFS(AD:AD,B:B,B3027))</f>
        <v>5</v>
      </c>
      <c r="AG3027" s="5">
        <f>VLOOKUP(K3027,'[1]자격증 backdata'!A:C,3,0)</f>
        <v>0</v>
      </c>
      <c r="AH3027" s="5">
        <f>COUNTIFS($B:$B,$B3027,$AG:$AG,AH$1)</f>
        <v>0</v>
      </c>
      <c r="AI3027" s="5">
        <f>COUNTIFS($B:$B,$B3027,$AG:$AG,AI$1)</f>
        <v>0</v>
      </c>
      <c r="AJ3027" s="5">
        <f>COUNTIFS($B:$B,$B3027,$AG:$AG,AJ$1)</f>
        <v>0</v>
      </c>
      <c r="AK3027" s="5">
        <f>COUNTIFS($B:$B,$B3027,$AG:$AG,AK$1)</f>
        <v>0</v>
      </c>
      <c r="AL3027" s="5">
        <f>COUNTIFS($B:$B,$B3027,$AG:$AG,AL$1)</f>
        <v>0</v>
      </c>
      <c r="AM3027" s="5">
        <f>COUNTIFS($B:$B,$B3027,$AG:$AG,AM$1)</f>
        <v>0</v>
      </c>
      <c r="AN3027" s="5">
        <f>COUNTIFS($B:$B,$B3027,$AG:$AG,AN$1)</f>
        <v>0</v>
      </c>
      <c r="AO3027" s="5">
        <f>COUNTIFS($B:$B,$B3027,$AG:$AG,AO$1)</f>
        <v>0</v>
      </c>
      <c r="AP3027" s="5">
        <f>COUNTIFS($B:$B,$B3027,$AG:$AG,AP$1)</f>
        <v>0</v>
      </c>
      <c r="AQ3027" s="5">
        <f>COUNTIFS($B:$B,$B3027,$AG:$AG,AQ$1)</f>
        <v>0</v>
      </c>
      <c r="AR3027" s="5">
        <f>COUNTIFS($B:$B,$B3027,$AG:$AG,AR$1)</f>
        <v>0</v>
      </c>
      <c r="AS3027" s="5">
        <f>COUNTIFS($B:$B,$B3027,$AG:$AG,AS$1)</f>
        <v>0</v>
      </c>
      <c r="AT3027" s="5">
        <f>COUNTIFS($B:$B,$B3027,$AG:$AG,AT$1)</f>
        <v>0</v>
      </c>
      <c r="AU3027" s="5">
        <f>COUNTIFS($B:$B,$B3027,$AG:$AG,AU$1)</f>
        <v>0</v>
      </c>
    </row>
    <row r="3028" spans="1:47" ht="15" customHeight="1" x14ac:dyDescent="0.35">
      <c r="A3028" s="6">
        <f>IF(B3027=B3028,A3027,A3027+1)</f>
        <v>1079</v>
      </c>
      <c r="B3028" s="6" t="s">
        <v>108</v>
      </c>
      <c r="C3028" s="6" t="s">
        <v>107</v>
      </c>
      <c r="D3028" s="6" t="s">
        <v>10</v>
      </c>
      <c r="E3028" s="6" t="s">
        <v>9</v>
      </c>
      <c r="F3028" s="4" t="s">
        <v>7</v>
      </c>
      <c r="G3028" s="4" t="s">
        <v>7</v>
      </c>
      <c r="H3028" s="4" t="s">
        <v>8</v>
      </c>
      <c r="I3028" s="4">
        <v>5</v>
      </c>
      <c r="J3028" s="4" t="s">
        <v>117</v>
      </c>
      <c r="K3028" s="4" t="s">
        <v>116</v>
      </c>
      <c r="L3028" s="4" t="s">
        <v>115</v>
      </c>
      <c r="M3028" s="4" t="s">
        <v>114</v>
      </c>
      <c r="N3028" s="4" t="s">
        <v>113</v>
      </c>
      <c r="P3028" s="4" t="s">
        <v>1</v>
      </c>
      <c r="Q3028" s="5" t="s">
        <v>0</v>
      </c>
      <c r="R3028" s="5"/>
      <c r="S3028" s="5">
        <f>IF(P3028="심사불필요","-",VLOOKUP(K3028,'[1]자격증 backdata'!A:G,7,0))</f>
        <v>0</v>
      </c>
      <c r="T3028" s="5" t="str">
        <f>IF(S3028="-","-",IF(COUNTIFS(B:B,B3028,S:S,"필수")&gt;0,"자격요건충족","확인필요"))</f>
        <v>자격요건충족</v>
      </c>
      <c r="U3028" s="5"/>
      <c r="W3028" s="5" t="str">
        <f>IF(Q3028="4급","심사불필요",VLOOKUP(K3028,'[1]자격증 backdata'!A:B,2,0))</f>
        <v>심사불필요</v>
      </c>
      <c r="X3028" s="4" t="str">
        <f>IF(R3028="A", MIN(20, SUMIFS(W:W, B:B, B3028, R:R, "A")),IF(R3028="B", MIN(30, SUMIFS(W:W, B:B, B3028, R:R, "B")),"비해당분야"))</f>
        <v>비해당분야</v>
      </c>
      <c r="Y3028" s="4" t="str">
        <f>IF(R3028="C",MIN(30,IF(COUNTIFS(B:B,B3028,W:W,"가1")=1,25,IF(COUNTIFS(B:B,B3028,W:W,"가1")&gt;=2,30,0))+IF(COUNTIFS(B:B,B3028,W:W,"나1")&gt;=4,30,IF(COUNTIFS(B:B,B3028,W:W,"나1")=3,26,IF(COUNTIFS(B:B,B3028,W:W,"나1")=2,22,IF(COUNTIFS(B:B,B3028,W:W,"나1")=1,18,0)))))+MIN(30,IF(COUNTIFS(B:B,B3028,W:W,"가2")=1,25,IF(COUNTIFS(B:B,B3028,W:W,"가2")&gt;=2,30,0))+IF(COUNTIFS(B:B,B3028,W:W,"나2")=3,30,IF(COUNTIFS(B:B,B3028,W:W,"나2")=2,25,IF(COUNTIFS(B:B,B3028,W:W,"나2")=1,20,0)))),"비해당분야")</f>
        <v>비해당분야</v>
      </c>
      <c r="Z3028" s="4" t="str">
        <f>IF(R3028="C",VLOOKUP(K3028,'[1]자격증 backdata'!A:F,6,0),"비해당분야")</f>
        <v>비해당분야</v>
      </c>
      <c r="AA3028" s="4" t="str">
        <f>IF(R3028="C",SUMIF(B:B,B3028,Z:Z),"비해당분야")</f>
        <v>비해당분야</v>
      </c>
      <c r="AB3028" s="4" t="str">
        <f>IF(R3028="C",SUM(Y3028,AA3028),"비해당분야")</f>
        <v>비해당분야</v>
      </c>
      <c r="AC3028" s="4" t="str">
        <f>IF(R3028="C",AB3028,X3028)</f>
        <v>비해당분야</v>
      </c>
      <c r="AD3028" s="4">
        <f>VLOOKUP(K3028,'[1]자격증 backdata'!A:D,4,0)</f>
        <v>0</v>
      </c>
      <c r="AE3028" s="4">
        <f>IF(_xlfn.MAXIFS(AD:AD,B:B,B3028)&gt;10,10,_xlfn.MAXIFS(AD:AD,B:B,B3028))</f>
        <v>5</v>
      </c>
      <c r="AG3028" s="5">
        <f>VLOOKUP(K3028,'[1]자격증 backdata'!A:C,3,0)</f>
        <v>0</v>
      </c>
      <c r="AH3028" s="5">
        <f>COUNTIFS($B:$B,$B3028,$AG:$AG,AH$1)</f>
        <v>0</v>
      </c>
      <c r="AI3028" s="5">
        <f>COUNTIFS($B:$B,$B3028,$AG:$AG,AI$1)</f>
        <v>0</v>
      </c>
      <c r="AJ3028" s="5">
        <f>COUNTIFS($B:$B,$B3028,$AG:$AG,AJ$1)</f>
        <v>0</v>
      </c>
      <c r="AK3028" s="5">
        <f>COUNTIFS($B:$B,$B3028,$AG:$AG,AK$1)</f>
        <v>0</v>
      </c>
      <c r="AL3028" s="5">
        <f>COUNTIFS($B:$B,$B3028,$AG:$AG,AL$1)</f>
        <v>0</v>
      </c>
      <c r="AM3028" s="5">
        <f>COUNTIFS($B:$B,$B3028,$AG:$AG,AM$1)</f>
        <v>0</v>
      </c>
      <c r="AN3028" s="5">
        <f>COUNTIFS($B:$B,$B3028,$AG:$AG,AN$1)</f>
        <v>0</v>
      </c>
      <c r="AO3028" s="5">
        <f>COUNTIFS($B:$B,$B3028,$AG:$AG,AO$1)</f>
        <v>0</v>
      </c>
      <c r="AP3028" s="5">
        <f>COUNTIFS($B:$B,$B3028,$AG:$AG,AP$1)</f>
        <v>0</v>
      </c>
      <c r="AQ3028" s="5">
        <f>COUNTIFS($B:$B,$B3028,$AG:$AG,AQ$1)</f>
        <v>0</v>
      </c>
      <c r="AR3028" s="5">
        <f>COUNTIFS($B:$B,$B3028,$AG:$AG,AR$1)</f>
        <v>0</v>
      </c>
      <c r="AS3028" s="5">
        <f>COUNTIFS($B:$B,$B3028,$AG:$AG,AS$1)</f>
        <v>0</v>
      </c>
      <c r="AT3028" s="5">
        <f>COUNTIFS($B:$B,$B3028,$AG:$AG,AT$1)</f>
        <v>0</v>
      </c>
      <c r="AU3028" s="5">
        <f>COUNTIFS($B:$B,$B3028,$AG:$AG,AU$1)</f>
        <v>0</v>
      </c>
    </row>
    <row r="3029" spans="1:47" ht="15" customHeight="1" x14ac:dyDescent="0.35">
      <c r="A3029" s="6">
        <f>IF(B3028=B3029,A3028,A3028+1)</f>
        <v>1079</v>
      </c>
      <c r="B3029" s="6" t="s">
        <v>108</v>
      </c>
      <c r="C3029" s="6" t="s">
        <v>107</v>
      </c>
      <c r="D3029" s="6" t="s">
        <v>10</v>
      </c>
      <c r="E3029" s="6" t="s">
        <v>9</v>
      </c>
      <c r="F3029" s="4" t="s">
        <v>7</v>
      </c>
      <c r="G3029" s="4" t="s">
        <v>7</v>
      </c>
      <c r="H3029" s="4" t="s">
        <v>8</v>
      </c>
      <c r="I3029" s="4">
        <v>6</v>
      </c>
      <c r="J3029" s="4" t="s">
        <v>112</v>
      </c>
      <c r="K3029" s="4" t="s">
        <v>111</v>
      </c>
      <c r="L3029" s="4" t="s">
        <v>4</v>
      </c>
      <c r="M3029" s="4" t="s">
        <v>110</v>
      </c>
      <c r="N3029" s="4" t="s">
        <v>109</v>
      </c>
      <c r="P3029" s="4" t="s">
        <v>1</v>
      </c>
      <c r="Q3029" s="5" t="s">
        <v>0</v>
      </c>
      <c r="R3029" s="5"/>
      <c r="S3029" s="5">
        <f>IF(P3029="심사불필요","-",VLOOKUP(K3029,'[1]자격증 backdata'!A:G,7,0))</f>
        <v>0</v>
      </c>
      <c r="T3029" s="5" t="str">
        <f>IF(S3029="-","-",IF(COUNTIFS(B:B,B3029,S:S,"필수")&gt;0,"자격요건충족","확인필요"))</f>
        <v>자격요건충족</v>
      </c>
      <c r="U3029" s="5"/>
      <c r="W3029" s="5" t="str">
        <f>IF(Q3029="4급","심사불필요",VLOOKUP(K3029,'[1]자격증 backdata'!A:B,2,0))</f>
        <v>심사불필요</v>
      </c>
      <c r="X3029" s="4" t="str">
        <f>IF(R3029="A", MIN(20, SUMIFS(W:W, B:B, B3029, R:R, "A")),IF(R3029="B", MIN(30, SUMIFS(W:W, B:B, B3029, R:R, "B")),"비해당분야"))</f>
        <v>비해당분야</v>
      </c>
      <c r="Y3029" s="4" t="str">
        <f>IF(R3029="C",MIN(30,IF(COUNTIFS(B:B,B3029,W:W,"가1")=1,25,IF(COUNTIFS(B:B,B3029,W:W,"가1")&gt;=2,30,0))+IF(COUNTIFS(B:B,B3029,W:W,"나1")&gt;=4,30,IF(COUNTIFS(B:B,B3029,W:W,"나1")=3,26,IF(COUNTIFS(B:B,B3029,W:W,"나1")=2,22,IF(COUNTIFS(B:B,B3029,W:W,"나1")=1,18,0)))))+MIN(30,IF(COUNTIFS(B:B,B3029,W:W,"가2")=1,25,IF(COUNTIFS(B:B,B3029,W:W,"가2")&gt;=2,30,0))+IF(COUNTIFS(B:B,B3029,W:W,"나2")=3,30,IF(COUNTIFS(B:B,B3029,W:W,"나2")=2,25,IF(COUNTIFS(B:B,B3029,W:W,"나2")=1,20,0)))),"비해당분야")</f>
        <v>비해당분야</v>
      </c>
      <c r="Z3029" s="4" t="str">
        <f>IF(R3029="C",VLOOKUP(K3029,'[1]자격증 backdata'!A:F,6,0),"비해당분야")</f>
        <v>비해당분야</v>
      </c>
      <c r="AA3029" s="4" t="str">
        <f>IF(R3029="C",SUMIF(B:B,B3029,Z:Z),"비해당분야")</f>
        <v>비해당분야</v>
      </c>
      <c r="AB3029" s="4" t="str">
        <f>IF(R3029="C",SUM(Y3029,AA3029),"비해당분야")</f>
        <v>비해당분야</v>
      </c>
      <c r="AC3029" s="4" t="str">
        <f>IF(R3029="C",AB3029,X3029)</f>
        <v>비해당분야</v>
      </c>
      <c r="AD3029" s="4">
        <f>VLOOKUP(K3029,'[1]자격증 backdata'!A:D,4,0)</f>
        <v>0</v>
      </c>
      <c r="AE3029" s="4">
        <f>IF(_xlfn.MAXIFS(AD:AD,B:B,B3029)&gt;10,10,_xlfn.MAXIFS(AD:AD,B:B,B3029))</f>
        <v>5</v>
      </c>
      <c r="AG3029" s="5">
        <f>VLOOKUP(K3029,'[1]자격증 backdata'!A:C,3,0)</f>
        <v>0</v>
      </c>
      <c r="AH3029" s="5">
        <f>COUNTIFS($B:$B,$B3029,$AG:$AG,AH$1)</f>
        <v>0</v>
      </c>
      <c r="AI3029" s="5">
        <f>COUNTIFS($B:$B,$B3029,$AG:$AG,AI$1)</f>
        <v>0</v>
      </c>
      <c r="AJ3029" s="5">
        <f>COUNTIFS($B:$B,$B3029,$AG:$AG,AJ$1)</f>
        <v>0</v>
      </c>
      <c r="AK3029" s="5">
        <f>COUNTIFS($B:$B,$B3029,$AG:$AG,AK$1)</f>
        <v>0</v>
      </c>
      <c r="AL3029" s="5">
        <f>COUNTIFS($B:$B,$B3029,$AG:$AG,AL$1)</f>
        <v>0</v>
      </c>
      <c r="AM3029" s="5">
        <f>COUNTIFS($B:$B,$B3029,$AG:$AG,AM$1)</f>
        <v>0</v>
      </c>
      <c r="AN3029" s="5">
        <f>COUNTIFS($B:$B,$B3029,$AG:$AG,AN$1)</f>
        <v>0</v>
      </c>
      <c r="AO3029" s="5">
        <f>COUNTIFS($B:$B,$B3029,$AG:$AG,AO$1)</f>
        <v>0</v>
      </c>
      <c r="AP3029" s="5">
        <f>COUNTIFS($B:$B,$B3029,$AG:$AG,AP$1)</f>
        <v>0</v>
      </c>
      <c r="AQ3029" s="5">
        <f>COUNTIFS($B:$B,$B3029,$AG:$AG,AQ$1)</f>
        <v>0</v>
      </c>
      <c r="AR3029" s="5">
        <f>COUNTIFS($B:$B,$B3029,$AG:$AG,AR$1)</f>
        <v>0</v>
      </c>
      <c r="AS3029" s="5">
        <f>COUNTIFS($B:$B,$B3029,$AG:$AG,AS$1)</f>
        <v>0</v>
      </c>
      <c r="AT3029" s="5">
        <f>COUNTIFS($B:$B,$B3029,$AG:$AG,AT$1)</f>
        <v>0</v>
      </c>
      <c r="AU3029" s="5">
        <f>COUNTIFS($B:$B,$B3029,$AG:$AG,AU$1)</f>
        <v>0</v>
      </c>
    </row>
    <row r="3030" spans="1:47" ht="15" customHeight="1" x14ac:dyDescent="0.35">
      <c r="A3030" s="6">
        <f>IF(B3029=B3030,A3029,A3029+1)</f>
        <v>1079</v>
      </c>
      <c r="B3030" s="6" t="s">
        <v>108</v>
      </c>
      <c r="C3030" s="6" t="s">
        <v>107</v>
      </c>
      <c r="D3030" s="6" t="s">
        <v>10</v>
      </c>
      <c r="E3030" s="6" t="s">
        <v>9</v>
      </c>
      <c r="F3030" s="4" t="s">
        <v>7</v>
      </c>
      <c r="G3030" s="4" t="s">
        <v>7</v>
      </c>
      <c r="H3030" s="4" t="s">
        <v>8</v>
      </c>
      <c r="I3030" s="4">
        <v>7</v>
      </c>
      <c r="J3030" s="4" t="s">
        <v>106</v>
      </c>
      <c r="K3030" s="4" t="s">
        <v>105</v>
      </c>
      <c r="L3030" s="4" t="s">
        <v>55</v>
      </c>
      <c r="M3030" s="4" t="s">
        <v>104</v>
      </c>
      <c r="N3030" s="4" t="s">
        <v>103</v>
      </c>
      <c r="P3030" s="4" t="s">
        <v>1</v>
      </c>
      <c r="Q3030" s="5" t="s">
        <v>0</v>
      </c>
      <c r="R3030" s="5"/>
      <c r="S3030" s="5">
        <f>IF(P3030="심사불필요","-",VLOOKUP(K3030,'[1]자격증 backdata'!A:G,7,0))</f>
        <v>0</v>
      </c>
      <c r="T3030" s="5" t="str">
        <f>IF(S3030="-","-",IF(COUNTIFS(B:B,B3030,S:S,"필수")&gt;0,"자격요건충족","확인필요"))</f>
        <v>자격요건충족</v>
      </c>
      <c r="U3030" s="5"/>
      <c r="W3030" s="5" t="str">
        <f>IF(Q3030="4급","심사불필요",VLOOKUP(K3030,'[1]자격증 backdata'!A:B,2,0))</f>
        <v>심사불필요</v>
      </c>
      <c r="X3030" s="4" t="str">
        <f>IF(R3030="A", MIN(20, SUMIFS(W:W, B:B, B3030, R:R, "A")),IF(R3030="B", MIN(30, SUMIFS(W:W, B:B, B3030, R:R, "B")),"비해당분야"))</f>
        <v>비해당분야</v>
      </c>
      <c r="Y3030" s="4" t="str">
        <f>IF(R3030="C",MIN(30,IF(COUNTIFS(B:B,B3030,W:W,"가1")=1,25,IF(COUNTIFS(B:B,B3030,W:W,"가1")&gt;=2,30,0))+IF(COUNTIFS(B:B,B3030,W:W,"나1")&gt;=4,30,IF(COUNTIFS(B:B,B3030,W:W,"나1")=3,26,IF(COUNTIFS(B:B,B3030,W:W,"나1")=2,22,IF(COUNTIFS(B:B,B3030,W:W,"나1")=1,18,0)))))+MIN(30,IF(COUNTIFS(B:B,B3030,W:W,"가2")=1,25,IF(COUNTIFS(B:B,B3030,W:W,"가2")&gt;=2,30,0))+IF(COUNTIFS(B:B,B3030,W:W,"나2")=3,30,IF(COUNTIFS(B:B,B3030,W:W,"나2")=2,25,IF(COUNTIFS(B:B,B3030,W:W,"나2")=1,20,0)))),"비해당분야")</f>
        <v>비해당분야</v>
      </c>
      <c r="Z3030" s="4" t="str">
        <f>IF(R3030="C",VLOOKUP(K3030,'[1]자격증 backdata'!A:F,6,0),"비해당분야")</f>
        <v>비해당분야</v>
      </c>
      <c r="AA3030" s="4" t="str">
        <f>IF(R3030="C",SUMIF(B:B,B3030,Z:Z),"비해당분야")</f>
        <v>비해당분야</v>
      </c>
      <c r="AB3030" s="4" t="str">
        <f>IF(R3030="C",SUM(Y3030,AA3030),"비해당분야")</f>
        <v>비해당분야</v>
      </c>
      <c r="AC3030" s="4" t="str">
        <f>IF(R3030="C",AB3030,X3030)</f>
        <v>비해당분야</v>
      </c>
      <c r="AD3030" s="4">
        <f>VLOOKUP(K3030,'[1]자격증 backdata'!A:D,4,0)</f>
        <v>0</v>
      </c>
      <c r="AE3030" s="4">
        <f>IF(_xlfn.MAXIFS(AD:AD,B:B,B3030)&gt;10,10,_xlfn.MAXIFS(AD:AD,B:B,B3030))</f>
        <v>5</v>
      </c>
      <c r="AG3030" s="5">
        <f>VLOOKUP(K3030,'[1]자격증 backdata'!A:C,3,0)</f>
        <v>0</v>
      </c>
      <c r="AH3030" s="5">
        <f>COUNTIFS($B:$B,$B3030,$AG:$AG,AH$1)</f>
        <v>0</v>
      </c>
      <c r="AI3030" s="5">
        <f>COUNTIFS($B:$B,$B3030,$AG:$AG,AI$1)</f>
        <v>0</v>
      </c>
      <c r="AJ3030" s="5">
        <f>COUNTIFS($B:$B,$B3030,$AG:$AG,AJ$1)</f>
        <v>0</v>
      </c>
      <c r="AK3030" s="5">
        <f>COUNTIFS($B:$B,$B3030,$AG:$AG,AK$1)</f>
        <v>0</v>
      </c>
      <c r="AL3030" s="5">
        <f>COUNTIFS($B:$B,$B3030,$AG:$AG,AL$1)</f>
        <v>0</v>
      </c>
      <c r="AM3030" s="5">
        <f>COUNTIFS($B:$B,$B3030,$AG:$AG,AM$1)</f>
        <v>0</v>
      </c>
      <c r="AN3030" s="5">
        <f>COUNTIFS($B:$B,$B3030,$AG:$AG,AN$1)</f>
        <v>0</v>
      </c>
      <c r="AO3030" s="5">
        <f>COUNTIFS($B:$B,$B3030,$AG:$AG,AO$1)</f>
        <v>0</v>
      </c>
      <c r="AP3030" s="5">
        <f>COUNTIFS($B:$B,$B3030,$AG:$AG,AP$1)</f>
        <v>0</v>
      </c>
      <c r="AQ3030" s="5">
        <f>COUNTIFS($B:$B,$B3030,$AG:$AG,AQ$1)</f>
        <v>0</v>
      </c>
      <c r="AR3030" s="5">
        <f>COUNTIFS($B:$B,$B3030,$AG:$AG,AR$1)</f>
        <v>0</v>
      </c>
      <c r="AS3030" s="5">
        <f>COUNTIFS($B:$B,$B3030,$AG:$AG,AS$1)</f>
        <v>0</v>
      </c>
      <c r="AT3030" s="5">
        <f>COUNTIFS($B:$B,$B3030,$AG:$AG,AT$1)</f>
        <v>0</v>
      </c>
      <c r="AU3030" s="5">
        <f>COUNTIFS($B:$B,$B3030,$AG:$AG,AU$1)</f>
        <v>0</v>
      </c>
    </row>
    <row r="3031" spans="1:47" ht="15" customHeight="1" x14ac:dyDescent="0.35">
      <c r="A3031" s="3">
        <f>IF(B3030=B3031,A3030,A3030+1)</f>
        <v>1080</v>
      </c>
      <c r="B3031" s="3" t="s">
        <v>93</v>
      </c>
      <c r="C3031" s="3" t="s">
        <v>92</v>
      </c>
      <c r="D3031" s="3" t="s">
        <v>10</v>
      </c>
      <c r="E3031" s="3" t="s">
        <v>9</v>
      </c>
      <c r="F3031" s="4" t="s">
        <v>8</v>
      </c>
      <c r="G3031" s="4" t="s">
        <v>7</v>
      </c>
      <c r="H3031" s="4" t="s">
        <v>7</v>
      </c>
      <c r="I3031" s="3">
        <v>1</v>
      </c>
      <c r="J3031" s="3" t="s">
        <v>6</v>
      </c>
      <c r="K3031" s="3" t="s">
        <v>5</v>
      </c>
      <c r="L3031" s="3" t="s">
        <v>4</v>
      </c>
      <c r="M3031" s="3" t="s">
        <v>102</v>
      </c>
      <c r="N3031" s="3" t="s">
        <v>101</v>
      </c>
      <c r="P3031" s="3" t="s">
        <v>1</v>
      </c>
      <c r="Q3031" s="2" t="s">
        <v>0</v>
      </c>
      <c r="R3031" s="2"/>
      <c r="S3031" s="2" t="str">
        <f>IF(P3031="심사불필요","-",VLOOKUP(K3031,'[1]자격증 backdata'!A:G,7,0))</f>
        <v>필수</v>
      </c>
      <c r="T3031" s="2" t="str">
        <f>IF(S3031="-","-",IF(COUNTIFS(B:B,B3031,S:S,"필수")&gt;0,"자격요건충족","확인필요"))</f>
        <v>자격요건충족</v>
      </c>
      <c r="U3031" s="2"/>
      <c r="W3031" s="2" t="str">
        <f>IF(Q3031="4급","심사불필요",VLOOKUP(K3031,'[1]자격증 backdata'!A:B,2,0))</f>
        <v>심사불필요</v>
      </c>
      <c r="X3031" s="3" t="str">
        <f>IF(R3031="A", MIN(20, SUMIFS(W:W, B:B, B3031, R:R, "A")),IF(R3031="B", MIN(30, SUMIFS(W:W, B:B, B3031, R:R, "B")),"비해당분야"))</f>
        <v>비해당분야</v>
      </c>
      <c r="Y3031" s="3" t="str">
        <f>IF(R3031="C",MIN(30,IF(COUNTIFS(B:B,B3031,W:W,"가1")=1,25,IF(COUNTIFS(B:B,B3031,W:W,"가1")&gt;=2,30,0))+IF(COUNTIFS(B:B,B3031,W:W,"나1")&gt;=4,30,IF(COUNTIFS(B:B,B3031,W:W,"나1")=3,26,IF(COUNTIFS(B:B,B3031,W:W,"나1")=2,22,IF(COUNTIFS(B:B,B3031,W:W,"나1")=1,18,0)))))+MIN(30,IF(COUNTIFS(B:B,B3031,W:W,"가2")=1,25,IF(COUNTIFS(B:B,B3031,W:W,"가2")&gt;=2,30,0))+IF(COUNTIFS(B:B,B3031,W:W,"나2")=3,30,IF(COUNTIFS(B:B,B3031,W:W,"나2")=2,25,IF(COUNTIFS(B:B,B3031,W:W,"나2")=1,20,0)))),"비해당분야")</f>
        <v>비해당분야</v>
      </c>
      <c r="Z3031" s="3" t="str">
        <f>IF(R3031="C",VLOOKUP(K3031,'[1]자격증 backdata'!A:F,6,0),"비해당분야")</f>
        <v>비해당분야</v>
      </c>
      <c r="AA3031" s="3" t="str">
        <f>IF(R3031="C",SUMIF(B:B,B3031,Z:Z),"비해당분야")</f>
        <v>비해당분야</v>
      </c>
      <c r="AB3031" s="3" t="str">
        <f>IF(R3031="C",SUM(Y3031,AA3031),"비해당분야")</f>
        <v>비해당분야</v>
      </c>
      <c r="AC3031" s="3" t="str">
        <f>IF(R3031="C",AB3031,X3031)</f>
        <v>비해당분야</v>
      </c>
      <c r="AD3031" s="3">
        <f>VLOOKUP(K3031,'[1]자격증 backdata'!A:D,4,0)</f>
        <v>0</v>
      </c>
      <c r="AE3031" s="3">
        <f>IF(_xlfn.MAXIFS(AD:AD,B:B,B3031)&gt;10,10,_xlfn.MAXIFS(AD:AD,B:B,B3031))</f>
        <v>5</v>
      </c>
      <c r="AG3031" s="2">
        <f>VLOOKUP(K3031,'[1]자격증 backdata'!A:C,3,0)</f>
        <v>0</v>
      </c>
      <c r="AH3031" s="2">
        <f>COUNTIFS($B:$B,$B3031,$AG:$AG,AH$1)</f>
        <v>0</v>
      </c>
      <c r="AI3031" s="2">
        <f>COUNTIFS($B:$B,$B3031,$AG:$AG,AI$1)</f>
        <v>0</v>
      </c>
      <c r="AJ3031" s="2">
        <f>COUNTIFS($B:$B,$B3031,$AG:$AG,AJ$1)</f>
        <v>0</v>
      </c>
      <c r="AK3031" s="2">
        <f>COUNTIFS($B:$B,$B3031,$AG:$AG,AK$1)</f>
        <v>0</v>
      </c>
      <c r="AL3031" s="2">
        <f>COUNTIFS($B:$B,$B3031,$AG:$AG,AL$1)</f>
        <v>0</v>
      </c>
      <c r="AM3031" s="2">
        <f>COUNTIFS($B:$B,$B3031,$AG:$AG,AM$1)</f>
        <v>0</v>
      </c>
      <c r="AN3031" s="2">
        <f>COUNTIFS($B:$B,$B3031,$AG:$AG,AN$1)</f>
        <v>0</v>
      </c>
      <c r="AO3031" s="2">
        <f>COUNTIFS($B:$B,$B3031,$AG:$AG,AO$1)</f>
        <v>0</v>
      </c>
      <c r="AP3031" s="2">
        <f>COUNTIFS($B:$B,$B3031,$AG:$AG,AP$1)</f>
        <v>0</v>
      </c>
      <c r="AQ3031" s="2">
        <f>COUNTIFS($B:$B,$B3031,$AG:$AG,AQ$1)</f>
        <v>0</v>
      </c>
      <c r="AR3031" s="2">
        <f>COUNTIFS($B:$B,$B3031,$AG:$AG,AR$1)</f>
        <v>0</v>
      </c>
      <c r="AS3031" s="2">
        <f>COUNTIFS($B:$B,$B3031,$AG:$AG,AS$1)</f>
        <v>0</v>
      </c>
      <c r="AT3031" s="2">
        <f>COUNTIFS($B:$B,$B3031,$AG:$AG,AT$1)</f>
        <v>0</v>
      </c>
      <c r="AU3031" s="2">
        <f>COUNTIFS($B:$B,$B3031,$AG:$AG,AU$1)</f>
        <v>0</v>
      </c>
    </row>
    <row r="3032" spans="1:47" ht="15" customHeight="1" x14ac:dyDescent="0.35">
      <c r="A3032" s="7">
        <f>IF(B3031=B3032,A3031,A3031+1)</f>
        <v>1080</v>
      </c>
      <c r="B3032" s="7" t="s">
        <v>93</v>
      </c>
      <c r="C3032" s="7" t="s">
        <v>92</v>
      </c>
      <c r="D3032" s="7" t="s">
        <v>10</v>
      </c>
      <c r="E3032" s="7" t="s">
        <v>9</v>
      </c>
      <c r="F3032" s="4" t="s">
        <v>7</v>
      </c>
      <c r="G3032" s="4" t="s">
        <v>7</v>
      </c>
      <c r="H3032" s="4" t="s">
        <v>8</v>
      </c>
      <c r="I3032" s="3">
        <v>2</v>
      </c>
      <c r="J3032" s="3" t="s">
        <v>100</v>
      </c>
      <c r="K3032" s="3" t="s">
        <v>99</v>
      </c>
      <c r="L3032" s="3" t="s">
        <v>98</v>
      </c>
      <c r="M3032" s="3" t="s">
        <v>97</v>
      </c>
      <c r="N3032" s="3" t="s">
        <v>96</v>
      </c>
      <c r="P3032" s="3" t="s">
        <v>1</v>
      </c>
      <c r="Q3032" s="2" t="s">
        <v>0</v>
      </c>
      <c r="R3032" s="2"/>
      <c r="S3032" s="2">
        <f>IF(P3032="심사불필요","-",VLOOKUP(K3032,'[1]자격증 backdata'!A:G,7,0))</f>
        <v>0</v>
      </c>
      <c r="T3032" s="2" t="str">
        <f>IF(S3032="-","-",IF(COUNTIFS(B:B,B3032,S:S,"필수")&gt;0,"자격요건충족","확인필요"))</f>
        <v>자격요건충족</v>
      </c>
      <c r="U3032" s="2"/>
      <c r="W3032" s="2" t="str">
        <f>IF(Q3032="4급","심사불필요",VLOOKUP(K3032,'[1]자격증 backdata'!A:B,2,0))</f>
        <v>심사불필요</v>
      </c>
      <c r="X3032" s="3" t="str">
        <f>IF(R3032="A", MIN(20, SUMIFS(W:W, B:B, B3032, R:R, "A")),IF(R3032="B", MIN(30, SUMIFS(W:W, B:B, B3032, R:R, "B")),"비해당분야"))</f>
        <v>비해당분야</v>
      </c>
      <c r="Y3032" s="3" t="str">
        <f>IF(R3032="C",MIN(30,IF(COUNTIFS(B:B,B3032,W:W,"가1")=1,25,IF(COUNTIFS(B:B,B3032,W:W,"가1")&gt;=2,30,0))+IF(COUNTIFS(B:B,B3032,W:W,"나1")&gt;=4,30,IF(COUNTIFS(B:B,B3032,W:W,"나1")=3,26,IF(COUNTIFS(B:B,B3032,W:W,"나1")=2,22,IF(COUNTIFS(B:B,B3032,W:W,"나1")=1,18,0)))))+MIN(30,IF(COUNTIFS(B:B,B3032,W:W,"가2")=1,25,IF(COUNTIFS(B:B,B3032,W:W,"가2")&gt;=2,30,0))+IF(COUNTIFS(B:B,B3032,W:W,"나2")=3,30,IF(COUNTIFS(B:B,B3032,W:W,"나2")=2,25,IF(COUNTIFS(B:B,B3032,W:W,"나2")=1,20,0)))),"비해당분야")</f>
        <v>비해당분야</v>
      </c>
      <c r="Z3032" s="3" t="str">
        <f>IF(R3032="C",VLOOKUP(K3032,'[1]자격증 backdata'!A:F,6,0),"비해당분야")</f>
        <v>비해당분야</v>
      </c>
      <c r="AA3032" s="3" t="str">
        <f>IF(R3032="C",SUMIF(B:B,B3032,Z:Z),"비해당분야")</f>
        <v>비해당분야</v>
      </c>
      <c r="AB3032" s="3" t="str">
        <f>IF(R3032="C",SUM(Y3032,AA3032),"비해당분야")</f>
        <v>비해당분야</v>
      </c>
      <c r="AC3032" s="3" t="str">
        <f>IF(R3032="C",AB3032,X3032)</f>
        <v>비해당분야</v>
      </c>
      <c r="AD3032" s="3">
        <f>VLOOKUP(K3032,'[1]자격증 backdata'!A:D,4,0)</f>
        <v>0</v>
      </c>
      <c r="AE3032" s="3">
        <f>IF(_xlfn.MAXIFS(AD:AD,B:B,B3032)&gt;10,10,_xlfn.MAXIFS(AD:AD,B:B,B3032))</f>
        <v>5</v>
      </c>
      <c r="AG3032" s="2">
        <f>VLOOKUP(K3032,'[1]자격증 backdata'!A:C,3,0)</f>
        <v>0</v>
      </c>
      <c r="AH3032" s="2">
        <f>COUNTIFS($B:$B,$B3032,$AG:$AG,AH$1)</f>
        <v>0</v>
      </c>
      <c r="AI3032" s="2">
        <f>COUNTIFS($B:$B,$B3032,$AG:$AG,AI$1)</f>
        <v>0</v>
      </c>
      <c r="AJ3032" s="2">
        <f>COUNTIFS($B:$B,$B3032,$AG:$AG,AJ$1)</f>
        <v>0</v>
      </c>
      <c r="AK3032" s="2">
        <f>COUNTIFS($B:$B,$B3032,$AG:$AG,AK$1)</f>
        <v>0</v>
      </c>
      <c r="AL3032" s="2">
        <f>COUNTIFS($B:$B,$B3032,$AG:$AG,AL$1)</f>
        <v>0</v>
      </c>
      <c r="AM3032" s="2">
        <f>COUNTIFS($B:$B,$B3032,$AG:$AG,AM$1)</f>
        <v>0</v>
      </c>
      <c r="AN3032" s="2">
        <f>COUNTIFS($B:$B,$B3032,$AG:$AG,AN$1)</f>
        <v>0</v>
      </c>
      <c r="AO3032" s="2">
        <f>COUNTIFS($B:$B,$B3032,$AG:$AG,AO$1)</f>
        <v>0</v>
      </c>
      <c r="AP3032" s="2">
        <f>COUNTIFS($B:$B,$B3032,$AG:$AG,AP$1)</f>
        <v>0</v>
      </c>
      <c r="AQ3032" s="2">
        <f>COUNTIFS($B:$B,$B3032,$AG:$AG,AQ$1)</f>
        <v>0</v>
      </c>
      <c r="AR3032" s="2">
        <f>COUNTIFS($B:$B,$B3032,$AG:$AG,AR$1)</f>
        <v>0</v>
      </c>
      <c r="AS3032" s="2">
        <f>COUNTIFS($B:$B,$B3032,$AG:$AG,AS$1)</f>
        <v>0</v>
      </c>
      <c r="AT3032" s="2">
        <f>COUNTIFS($B:$B,$B3032,$AG:$AG,AT$1)</f>
        <v>0</v>
      </c>
      <c r="AU3032" s="2">
        <f>COUNTIFS($B:$B,$B3032,$AG:$AG,AU$1)</f>
        <v>0</v>
      </c>
    </row>
    <row r="3033" spans="1:47" ht="15" customHeight="1" x14ac:dyDescent="0.35">
      <c r="A3033" s="7">
        <f>IF(B3032=B3033,A3032,A3032+1)</f>
        <v>1080</v>
      </c>
      <c r="B3033" s="7" t="s">
        <v>93</v>
      </c>
      <c r="C3033" s="7" t="s">
        <v>92</v>
      </c>
      <c r="D3033" s="7" t="s">
        <v>10</v>
      </c>
      <c r="E3033" s="7" t="s">
        <v>9</v>
      </c>
      <c r="F3033" s="4" t="s">
        <v>7</v>
      </c>
      <c r="G3033" s="4" t="s">
        <v>7</v>
      </c>
      <c r="H3033" s="4" t="s">
        <v>8</v>
      </c>
      <c r="I3033" s="3">
        <v>3</v>
      </c>
      <c r="J3033" s="3" t="s">
        <v>46</v>
      </c>
      <c r="K3033" s="3" t="s">
        <v>45</v>
      </c>
      <c r="L3033" s="3" t="s">
        <v>26</v>
      </c>
      <c r="M3033" s="3" t="s">
        <v>95</v>
      </c>
      <c r="N3033" s="3" t="s">
        <v>94</v>
      </c>
      <c r="P3033" s="3" t="s">
        <v>1</v>
      </c>
      <c r="Q3033" s="2" t="s">
        <v>0</v>
      </c>
      <c r="R3033" s="2"/>
      <c r="S3033" s="2">
        <f>IF(P3033="심사불필요","-",VLOOKUP(K3033,'[1]자격증 backdata'!A:G,7,0))</f>
        <v>0</v>
      </c>
      <c r="T3033" s="2" t="str">
        <f>IF(S3033="-","-",IF(COUNTIFS(B:B,B3033,S:S,"필수")&gt;0,"자격요건충족","확인필요"))</f>
        <v>자격요건충족</v>
      </c>
      <c r="U3033" s="2"/>
      <c r="W3033" s="2" t="str">
        <f>IF(Q3033="4급","심사불필요",VLOOKUP(K3033,'[1]자격증 backdata'!A:B,2,0))</f>
        <v>심사불필요</v>
      </c>
      <c r="X3033" s="3" t="str">
        <f>IF(R3033="A", MIN(20, SUMIFS(W:W, B:B, B3033, R:R, "A")),IF(R3033="B", MIN(30, SUMIFS(W:W, B:B, B3033, R:R, "B")),"비해당분야"))</f>
        <v>비해당분야</v>
      </c>
      <c r="Y3033" s="3" t="str">
        <f>IF(R3033="C",MIN(30,IF(COUNTIFS(B:B,B3033,W:W,"가1")=1,25,IF(COUNTIFS(B:B,B3033,W:W,"가1")&gt;=2,30,0))+IF(COUNTIFS(B:B,B3033,W:W,"나1")&gt;=4,30,IF(COUNTIFS(B:B,B3033,W:W,"나1")=3,26,IF(COUNTIFS(B:B,B3033,W:W,"나1")=2,22,IF(COUNTIFS(B:B,B3033,W:W,"나1")=1,18,0)))))+MIN(30,IF(COUNTIFS(B:B,B3033,W:W,"가2")=1,25,IF(COUNTIFS(B:B,B3033,W:W,"가2")&gt;=2,30,0))+IF(COUNTIFS(B:B,B3033,W:W,"나2")=3,30,IF(COUNTIFS(B:B,B3033,W:W,"나2")=2,25,IF(COUNTIFS(B:B,B3033,W:W,"나2")=1,20,0)))),"비해당분야")</f>
        <v>비해당분야</v>
      </c>
      <c r="Z3033" s="3" t="str">
        <f>IF(R3033="C",VLOOKUP(K3033,'[1]자격증 backdata'!A:F,6,0),"비해당분야")</f>
        <v>비해당분야</v>
      </c>
      <c r="AA3033" s="3" t="str">
        <f>IF(R3033="C",SUMIF(B:B,B3033,Z:Z),"비해당분야")</f>
        <v>비해당분야</v>
      </c>
      <c r="AB3033" s="3" t="str">
        <f>IF(R3033="C",SUM(Y3033,AA3033),"비해당분야")</f>
        <v>비해당분야</v>
      </c>
      <c r="AC3033" s="3" t="str">
        <f>IF(R3033="C",AB3033,X3033)</f>
        <v>비해당분야</v>
      </c>
      <c r="AD3033" s="3">
        <f>VLOOKUP(K3033,'[1]자격증 backdata'!A:D,4,0)</f>
        <v>0</v>
      </c>
      <c r="AE3033" s="3">
        <f>IF(_xlfn.MAXIFS(AD:AD,B:B,B3033)&gt;10,10,_xlfn.MAXIFS(AD:AD,B:B,B3033))</f>
        <v>5</v>
      </c>
      <c r="AG3033" s="2">
        <f>VLOOKUP(K3033,'[1]자격증 backdata'!A:C,3,0)</f>
        <v>0</v>
      </c>
      <c r="AH3033" s="2">
        <f>COUNTIFS($B:$B,$B3033,$AG:$AG,AH$1)</f>
        <v>0</v>
      </c>
      <c r="AI3033" s="2">
        <f>COUNTIFS($B:$B,$B3033,$AG:$AG,AI$1)</f>
        <v>0</v>
      </c>
      <c r="AJ3033" s="2">
        <f>COUNTIFS($B:$B,$B3033,$AG:$AG,AJ$1)</f>
        <v>0</v>
      </c>
      <c r="AK3033" s="2">
        <f>COUNTIFS($B:$B,$B3033,$AG:$AG,AK$1)</f>
        <v>0</v>
      </c>
      <c r="AL3033" s="2">
        <f>COUNTIFS($B:$B,$B3033,$AG:$AG,AL$1)</f>
        <v>0</v>
      </c>
      <c r="AM3033" s="2">
        <f>COUNTIFS($B:$B,$B3033,$AG:$AG,AM$1)</f>
        <v>0</v>
      </c>
      <c r="AN3033" s="2">
        <f>COUNTIFS($B:$B,$B3033,$AG:$AG,AN$1)</f>
        <v>0</v>
      </c>
      <c r="AO3033" s="2">
        <f>COUNTIFS($B:$B,$B3033,$AG:$AG,AO$1)</f>
        <v>0</v>
      </c>
      <c r="AP3033" s="2">
        <f>COUNTIFS($B:$B,$B3033,$AG:$AG,AP$1)</f>
        <v>0</v>
      </c>
      <c r="AQ3033" s="2">
        <f>COUNTIFS($B:$B,$B3033,$AG:$AG,AQ$1)</f>
        <v>0</v>
      </c>
      <c r="AR3033" s="2">
        <f>COUNTIFS($B:$B,$B3033,$AG:$AG,AR$1)</f>
        <v>0</v>
      </c>
      <c r="AS3033" s="2">
        <f>COUNTIFS($B:$B,$B3033,$AG:$AG,AS$1)</f>
        <v>0</v>
      </c>
      <c r="AT3033" s="2">
        <f>COUNTIFS($B:$B,$B3033,$AG:$AG,AT$1)</f>
        <v>0</v>
      </c>
      <c r="AU3033" s="2">
        <f>COUNTIFS($B:$B,$B3033,$AG:$AG,AU$1)</f>
        <v>0</v>
      </c>
    </row>
    <row r="3034" spans="1:47" ht="15" customHeight="1" x14ac:dyDescent="0.35">
      <c r="A3034" s="7">
        <f>IF(B3033=B3034,A3033,A3033+1)</f>
        <v>1080</v>
      </c>
      <c r="B3034" s="7" t="s">
        <v>93</v>
      </c>
      <c r="C3034" s="7" t="s">
        <v>92</v>
      </c>
      <c r="D3034" s="7" t="s">
        <v>10</v>
      </c>
      <c r="E3034" s="7" t="s">
        <v>9</v>
      </c>
      <c r="F3034" s="4" t="s">
        <v>7</v>
      </c>
      <c r="G3034" s="4" t="s">
        <v>7</v>
      </c>
      <c r="H3034" s="4" t="s">
        <v>8</v>
      </c>
      <c r="I3034" s="3">
        <v>4</v>
      </c>
      <c r="J3034" s="3" t="s">
        <v>69</v>
      </c>
      <c r="K3034" s="3" t="s">
        <v>68</v>
      </c>
      <c r="L3034" s="3" t="s">
        <v>36</v>
      </c>
      <c r="M3034" s="3" t="s">
        <v>91</v>
      </c>
      <c r="N3034" s="3" t="s">
        <v>90</v>
      </c>
      <c r="P3034" s="3" t="s">
        <v>1</v>
      </c>
      <c r="Q3034" s="2" t="s">
        <v>0</v>
      </c>
      <c r="R3034" s="2"/>
      <c r="S3034" s="2">
        <f>IF(P3034="심사불필요","-",VLOOKUP(K3034,'[1]자격증 backdata'!A:G,7,0))</f>
        <v>0</v>
      </c>
      <c r="T3034" s="2" t="str">
        <f>IF(S3034="-","-",IF(COUNTIFS(B:B,B3034,S:S,"필수")&gt;0,"자격요건충족","확인필요"))</f>
        <v>자격요건충족</v>
      </c>
      <c r="U3034" s="2"/>
      <c r="W3034" s="2" t="str">
        <f>IF(Q3034="4급","심사불필요",VLOOKUP(K3034,'[1]자격증 backdata'!A:B,2,0))</f>
        <v>심사불필요</v>
      </c>
      <c r="X3034" s="3" t="str">
        <f>IF(R3034="A", MIN(20, SUMIFS(W:W, B:B, B3034, R:R, "A")),IF(R3034="B", MIN(30, SUMIFS(W:W, B:B, B3034, R:R, "B")),"비해당분야"))</f>
        <v>비해당분야</v>
      </c>
      <c r="Y3034" s="3" t="str">
        <f>IF(R3034="C",MIN(30,IF(COUNTIFS(B:B,B3034,W:W,"가1")=1,25,IF(COUNTIFS(B:B,B3034,W:W,"가1")&gt;=2,30,0))+IF(COUNTIFS(B:B,B3034,W:W,"나1")&gt;=4,30,IF(COUNTIFS(B:B,B3034,W:W,"나1")=3,26,IF(COUNTIFS(B:B,B3034,W:W,"나1")=2,22,IF(COUNTIFS(B:B,B3034,W:W,"나1")=1,18,0)))))+MIN(30,IF(COUNTIFS(B:B,B3034,W:W,"가2")=1,25,IF(COUNTIFS(B:B,B3034,W:W,"가2")&gt;=2,30,0))+IF(COUNTIFS(B:B,B3034,W:W,"나2")=3,30,IF(COUNTIFS(B:B,B3034,W:W,"나2")=2,25,IF(COUNTIFS(B:B,B3034,W:W,"나2")=1,20,0)))),"비해당분야")</f>
        <v>비해당분야</v>
      </c>
      <c r="Z3034" s="3" t="str">
        <f>IF(R3034="C",VLOOKUP(K3034,'[1]자격증 backdata'!A:F,6,0),"비해당분야")</f>
        <v>비해당분야</v>
      </c>
      <c r="AA3034" s="3" t="str">
        <f>IF(R3034="C",SUMIF(B:B,B3034,Z:Z),"비해당분야")</f>
        <v>비해당분야</v>
      </c>
      <c r="AB3034" s="3" t="str">
        <f>IF(R3034="C",SUM(Y3034,AA3034),"비해당분야")</f>
        <v>비해당분야</v>
      </c>
      <c r="AC3034" s="3" t="str">
        <f>IF(R3034="C",AB3034,X3034)</f>
        <v>비해당분야</v>
      </c>
      <c r="AD3034" s="3">
        <f>VLOOKUP(K3034,'[1]자격증 backdata'!A:D,4,0)</f>
        <v>5</v>
      </c>
      <c r="AE3034" s="3">
        <f>IF(_xlfn.MAXIFS(AD:AD,B:B,B3034)&gt;10,10,_xlfn.MAXIFS(AD:AD,B:B,B3034))</f>
        <v>5</v>
      </c>
      <c r="AG3034" s="2">
        <f>VLOOKUP(K3034,'[1]자격증 backdata'!A:C,3,0)</f>
        <v>0</v>
      </c>
      <c r="AH3034" s="2">
        <f>COUNTIFS($B:$B,$B3034,$AG:$AG,AH$1)</f>
        <v>0</v>
      </c>
      <c r="AI3034" s="2">
        <f>COUNTIFS($B:$B,$B3034,$AG:$AG,AI$1)</f>
        <v>0</v>
      </c>
      <c r="AJ3034" s="2">
        <f>COUNTIFS($B:$B,$B3034,$AG:$AG,AJ$1)</f>
        <v>0</v>
      </c>
      <c r="AK3034" s="2">
        <f>COUNTIFS($B:$B,$B3034,$AG:$AG,AK$1)</f>
        <v>0</v>
      </c>
      <c r="AL3034" s="2">
        <f>COUNTIFS($B:$B,$B3034,$AG:$AG,AL$1)</f>
        <v>0</v>
      </c>
      <c r="AM3034" s="2">
        <f>COUNTIFS($B:$B,$B3034,$AG:$AG,AM$1)</f>
        <v>0</v>
      </c>
      <c r="AN3034" s="2">
        <f>COUNTIFS($B:$B,$B3034,$AG:$AG,AN$1)</f>
        <v>0</v>
      </c>
      <c r="AO3034" s="2">
        <f>COUNTIFS($B:$B,$B3034,$AG:$AG,AO$1)</f>
        <v>0</v>
      </c>
      <c r="AP3034" s="2">
        <f>COUNTIFS($B:$B,$B3034,$AG:$AG,AP$1)</f>
        <v>0</v>
      </c>
      <c r="AQ3034" s="2">
        <f>COUNTIFS($B:$B,$B3034,$AG:$AG,AQ$1)</f>
        <v>0</v>
      </c>
      <c r="AR3034" s="2">
        <f>COUNTIFS($B:$B,$B3034,$AG:$AG,AR$1)</f>
        <v>0</v>
      </c>
      <c r="AS3034" s="2">
        <f>COUNTIFS($B:$B,$B3034,$AG:$AG,AS$1)</f>
        <v>0</v>
      </c>
      <c r="AT3034" s="2">
        <f>COUNTIFS($B:$B,$B3034,$AG:$AG,AT$1)</f>
        <v>0</v>
      </c>
      <c r="AU3034" s="2">
        <f>COUNTIFS($B:$B,$B3034,$AG:$AG,AU$1)</f>
        <v>0</v>
      </c>
    </row>
    <row r="3035" spans="1:47" ht="15" customHeight="1" x14ac:dyDescent="0.35">
      <c r="A3035" s="4">
        <f>IF(B3034=B3035,A3034,A3034+1)</f>
        <v>1081</v>
      </c>
      <c r="B3035" s="4" t="s">
        <v>87</v>
      </c>
      <c r="C3035" s="4" t="s">
        <v>86</v>
      </c>
      <c r="D3035" s="4" t="s">
        <v>10</v>
      </c>
      <c r="E3035" s="4" t="s">
        <v>9</v>
      </c>
      <c r="F3035" s="4" t="s">
        <v>8</v>
      </c>
      <c r="G3035" s="4" t="s">
        <v>7</v>
      </c>
      <c r="H3035" s="4" t="s">
        <v>7</v>
      </c>
      <c r="I3035" s="4">
        <v>1</v>
      </c>
      <c r="J3035" s="4" t="s">
        <v>6</v>
      </c>
      <c r="K3035" s="4" t="s">
        <v>5</v>
      </c>
      <c r="L3035" s="4" t="s">
        <v>4</v>
      </c>
      <c r="M3035" s="4" t="s">
        <v>89</v>
      </c>
      <c r="N3035" s="4" t="s">
        <v>88</v>
      </c>
      <c r="P3035" s="4" t="s">
        <v>1</v>
      </c>
      <c r="Q3035" s="5" t="s">
        <v>0</v>
      </c>
      <c r="R3035" s="5"/>
      <c r="S3035" s="5" t="str">
        <f>IF(P3035="심사불필요","-",VLOOKUP(K3035,'[1]자격증 backdata'!A:G,7,0))</f>
        <v>필수</v>
      </c>
      <c r="T3035" s="5" t="str">
        <f>IF(S3035="-","-",IF(COUNTIFS(B:B,B3035,S:S,"필수")&gt;0,"자격요건충족","확인필요"))</f>
        <v>자격요건충족</v>
      </c>
      <c r="U3035" s="5"/>
      <c r="W3035" s="5" t="str">
        <f>IF(Q3035="4급","심사불필요",VLOOKUP(K3035,'[1]자격증 backdata'!A:B,2,0))</f>
        <v>심사불필요</v>
      </c>
      <c r="X3035" s="4" t="str">
        <f>IF(R3035="A", MIN(20, SUMIFS(W:W, B:B, B3035, R:R, "A")),IF(R3035="B", MIN(30, SUMIFS(W:W, B:B, B3035, R:R, "B")),"비해당분야"))</f>
        <v>비해당분야</v>
      </c>
      <c r="Y3035" s="4" t="str">
        <f>IF(R3035="C",MIN(30,IF(COUNTIFS(B:B,B3035,W:W,"가1")=1,25,IF(COUNTIFS(B:B,B3035,W:W,"가1")&gt;=2,30,0))+IF(COUNTIFS(B:B,B3035,W:W,"나1")&gt;=4,30,IF(COUNTIFS(B:B,B3035,W:W,"나1")=3,26,IF(COUNTIFS(B:B,B3035,W:W,"나1")=2,22,IF(COUNTIFS(B:B,B3035,W:W,"나1")=1,18,0)))))+MIN(30,IF(COUNTIFS(B:B,B3035,W:W,"가2")=1,25,IF(COUNTIFS(B:B,B3035,W:W,"가2")&gt;=2,30,0))+IF(COUNTIFS(B:B,B3035,W:W,"나2")=3,30,IF(COUNTIFS(B:B,B3035,W:W,"나2")=2,25,IF(COUNTIFS(B:B,B3035,W:W,"나2")=1,20,0)))),"비해당분야")</f>
        <v>비해당분야</v>
      </c>
      <c r="Z3035" s="4" t="str">
        <f>IF(R3035="C",VLOOKUP(K3035,'[1]자격증 backdata'!A:F,6,0),"비해당분야")</f>
        <v>비해당분야</v>
      </c>
      <c r="AA3035" s="4" t="str">
        <f>IF(R3035="C",SUMIF(B:B,B3035,Z:Z),"비해당분야")</f>
        <v>비해당분야</v>
      </c>
      <c r="AB3035" s="4" t="str">
        <f>IF(R3035="C",SUM(Y3035,AA3035),"비해당분야")</f>
        <v>비해당분야</v>
      </c>
      <c r="AC3035" s="4" t="str">
        <f>IF(R3035="C",AB3035,X3035)</f>
        <v>비해당분야</v>
      </c>
      <c r="AD3035" s="4">
        <f>VLOOKUP(K3035,'[1]자격증 backdata'!A:D,4,0)</f>
        <v>0</v>
      </c>
      <c r="AE3035" s="4">
        <f>IF(_xlfn.MAXIFS(AD:AD,B:B,B3035)&gt;10,10,_xlfn.MAXIFS(AD:AD,B:B,B3035))</f>
        <v>0</v>
      </c>
      <c r="AG3035" s="5">
        <f>VLOOKUP(K3035,'[1]자격증 backdata'!A:C,3,0)</f>
        <v>0</v>
      </c>
      <c r="AH3035" s="5">
        <f>COUNTIFS($B:$B,$B3035,$AG:$AG,AH$1)</f>
        <v>0</v>
      </c>
      <c r="AI3035" s="5">
        <f>COUNTIFS($B:$B,$B3035,$AG:$AG,AI$1)</f>
        <v>0</v>
      </c>
      <c r="AJ3035" s="5">
        <f>COUNTIFS($B:$B,$B3035,$AG:$AG,AJ$1)</f>
        <v>0</v>
      </c>
      <c r="AK3035" s="5">
        <f>COUNTIFS($B:$B,$B3035,$AG:$AG,AK$1)</f>
        <v>0</v>
      </c>
      <c r="AL3035" s="5">
        <f>COUNTIFS($B:$B,$B3035,$AG:$AG,AL$1)</f>
        <v>0</v>
      </c>
      <c r="AM3035" s="5">
        <f>COUNTIFS($B:$B,$B3035,$AG:$AG,AM$1)</f>
        <v>0</v>
      </c>
      <c r="AN3035" s="5">
        <f>COUNTIFS($B:$B,$B3035,$AG:$AG,AN$1)</f>
        <v>0</v>
      </c>
      <c r="AO3035" s="5">
        <f>COUNTIFS($B:$B,$B3035,$AG:$AG,AO$1)</f>
        <v>0</v>
      </c>
      <c r="AP3035" s="5">
        <f>COUNTIFS($B:$B,$B3035,$AG:$AG,AP$1)</f>
        <v>0</v>
      </c>
      <c r="AQ3035" s="5">
        <f>COUNTIFS($B:$B,$B3035,$AG:$AG,AQ$1)</f>
        <v>0</v>
      </c>
      <c r="AR3035" s="5">
        <f>COUNTIFS($B:$B,$B3035,$AG:$AG,AR$1)</f>
        <v>0</v>
      </c>
      <c r="AS3035" s="5">
        <f>COUNTIFS($B:$B,$B3035,$AG:$AG,AS$1)</f>
        <v>0</v>
      </c>
      <c r="AT3035" s="5">
        <f>COUNTIFS($B:$B,$B3035,$AG:$AG,AT$1)</f>
        <v>0</v>
      </c>
      <c r="AU3035" s="5">
        <f>COUNTIFS($B:$B,$B3035,$AG:$AG,AU$1)</f>
        <v>0</v>
      </c>
    </row>
    <row r="3036" spans="1:47" ht="15" customHeight="1" x14ac:dyDescent="0.35">
      <c r="A3036" s="6">
        <f>IF(B3035=B3036,A3035,A3035+1)</f>
        <v>1081</v>
      </c>
      <c r="B3036" s="6" t="s">
        <v>87</v>
      </c>
      <c r="C3036" s="6" t="s">
        <v>86</v>
      </c>
      <c r="D3036" s="6" t="s">
        <v>10</v>
      </c>
      <c r="E3036" s="6" t="s">
        <v>9</v>
      </c>
      <c r="F3036" s="4" t="s">
        <v>7</v>
      </c>
      <c r="G3036" s="4" t="s">
        <v>7</v>
      </c>
      <c r="H3036" s="4" t="s">
        <v>8</v>
      </c>
      <c r="I3036" s="4">
        <v>2</v>
      </c>
      <c r="J3036" s="4" t="s">
        <v>46</v>
      </c>
      <c r="K3036" s="4" t="s">
        <v>45</v>
      </c>
      <c r="L3036" s="4" t="s">
        <v>26</v>
      </c>
      <c r="M3036" s="4" t="s">
        <v>85</v>
      </c>
      <c r="N3036" s="4" t="s">
        <v>84</v>
      </c>
      <c r="P3036" s="4" t="s">
        <v>1</v>
      </c>
      <c r="Q3036" s="5" t="s">
        <v>0</v>
      </c>
      <c r="R3036" s="5"/>
      <c r="S3036" s="5">
        <f>IF(P3036="심사불필요","-",VLOOKUP(K3036,'[1]자격증 backdata'!A:G,7,0))</f>
        <v>0</v>
      </c>
      <c r="T3036" s="5" t="str">
        <f>IF(S3036="-","-",IF(COUNTIFS(B:B,B3036,S:S,"필수")&gt;0,"자격요건충족","확인필요"))</f>
        <v>자격요건충족</v>
      </c>
      <c r="U3036" s="5"/>
      <c r="W3036" s="5" t="str">
        <f>IF(Q3036="4급","심사불필요",VLOOKUP(K3036,'[1]자격증 backdata'!A:B,2,0))</f>
        <v>심사불필요</v>
      </c>
      <c r="X3036" s="4" t="str">
        <f>IF(R3036="A", MIN(20, SUMIFS(W:W, B:B, B3036, R:R, "A")),IF(R3036="B", MIN(30, SUMIFS(W:W, B:B, B3036, R:R, "B")),"비해당분야"))</f>
        <v>비해당분야</v>
      </c>
      <c r="Y3036" s="4" t="str">
        <f>IF(R3036="C",MIN(30,IF(COUNTIFS(B:B,B3036,W:W,"가1")=1,25,IF(COUNTIFS(B:B,B3036,W:W,"가1")&gt;=2,30,0))+IF(COUNTIFS(B:B,B3036,W:W,"나1")&gt;=4,30,IF(COUNTIFS(B:B,B3036,W:W,"나1")=3,26,IF(COUNTIFS(B:B,B3036,W:W,"나1")=2,22,IF(COUNTIFS(B:B,B3036,W:W,"나1")=1,18,0)))))+MIN(30,IF(COUNTIFS(B:B,B3036,W:W,"가2")=1,25,IF(COUNTIFS(B:B,B3036,W:W,"가2")&gt;=2,30,0))+IF(COUNTIFS(B:B,B3036,W:W,"나2")=3,30,IF(COUNTIFS(B:B,B3036,W:W,"나2")=2,25,IF(COUNTIFS(B:B,B3036,W:W,"나2")=1,20,0)))),"비해당분야")</f>
        <v>비해당분야</v>
      </c>
      <c r="Z3036" s="4" t="str">
        <f>IF(R3036="C",VLOOKUP(K3036,'[1]자격증 backdata'!A:F,6,0),"비해당분야")</f>
        <v>비해당분야</v>
      </c>
      <c r="AA3036" s="4" t="str">
        <f>IF(R3036="C",SUMIF(B:B,B3036,Z:Z),"비해당분야")</f>
        <v>비해당분야</v>
      </c>
      <c r="AB3036" s="4" t="str">
        <f>IF(R3036="C",SUM(Y3036,AA3036),"비해당분야")</f>
        <v>비해당분야</v>
      </c>
      <c r="AC3036" s="4" t="str">
        <f>IF(R3036="C",AB3036,X3036)</f>
        <v>비해당분야</v>
      </c>
      <c r="AD3036" s="4">
        <f>VLOOKUP(K3036,'[1]자격증 backdata'!A:D,4,0)</f>
        <v>0</v>
      </c>
      <c r="AE3036" s="4">
        <f>IF(_xlfn.MAXIFS(AD:AD,B:B,B3036)&gt;10,10,_xlfn.MAXIFS(AD:AD,B:B,B3036))</f>
        <v>0</v>
      </c>
      <c r="AG3036" s="5">
        <f>VLOOKUP(K3036,'[1]자격증 backdata'!A:C,3,0)</f>
        <v>0</v>
      </c>
      <c r="AH3036" s="5">
        <f>COUNTIFS($B:$B,$B3036,$AG:$AG,AH$1)</f>
        <v>0</v>
      </c>
      <c r="AI3036" s="5">
        <f>COUNTIFS($B:$B,$B3036,$AG:$AG,AI$1)</f>
        <v>0</v>
      </c>
      <c r="AJ3036" s="5">
        <f>COUNTIFS($B:$B,$B3036,$AG:$AG,AJ$1)</f>
        <v>0</v>
      </c>
      <c r="AK3036" s="5">
        <f>COUNTIFS($B:$B,$B3036,$AG:$AG,AK$1)</f>
        <v>0</v>
      </c>
      <c r="AL3036" s="5">
        <f>COUNTIFS($B:$B,$B3036,$AG:$AG,AL$1)</f>
        <v>0</v>
      </c>
      <c r="AM3036" s="5">
        <f>COUNTIFS($B:$B,$B3036,$AG:$AG,AM$1)</f>
        <v>0</v>
      </c>
      <c r="AN3036" s="5">
        <f>COUNTIFS($B:$B,$B3036,$AG:$AG,AN$1)</f>
        <v>0</v>
      </c>
      <c r="AO3036" s="5">
        <f>COUNTIFS($B:$B,$B3036,$AG:$AG,AO$1)</f>
        <v>0</v>
      </c>
      <c r="AP3036" s="5">
        <f>COUNTIFS($B:$B,$B3036,$AG:$AG,AP$1)</f>
        <v>0</v>
      </c>
      <c r="AQ3036" s="5">
        <f>COUNTIFS($B:$B,$B3036,$AG:$AG,AQ$1)</f>
        <v>0</v>
      </c>
      <c r="AR3036" s="5">
        <f>COUNTIFS($B:$B,$B3036,$AG:$AG,AR$1)</f>
        <v>0</v>
      </c>
      <c r="AS3036" s="5">
        <f>COUNTIFS($B:$B,$B3036,$AG:$AG,AS$1)</f>
        <v>0</v>
      </c>
      <c r="AT3036" s="5">
        <f>COUNTIFS($B:$B,$B3036,$AG:$AG,AT$1)</f>
        <v>0</v>
      </c>
      <c r="AU3036" s="5">
        <f>COUNTIFS($B:$B,$B3036,$AG:$AG,AU$1)</f>
        <v>0</v>
      </c>
    </row>
    <row r="3037" spans="1:47" ht="15" customHeight="1" x14ac:dyDescent="0.35">
      <c r="A3037" s="3">
        <f>IF(B3036=B3037,A3036,A3036+1)</f>
        <v>1082</v>
      </c>
      <c r="B3037" s="3" t="s">
        <v>79</v>
      </c>
      <c r="C3037" s="3" t="s">
        <v>78</v>
      </c>
      <c r="D3037" s="3" t="s">
        <v>10</v>
      </c>
      <c r="E3037" s="3" t="s">
        <v>9</v>
      </c>
      <c r="F3037" s="4" t="s">
        <v>8</v>
      </c>
      <c r="G3037" s="4" t="s">
        <v>7</v>
      </c>
      <c r="H3037" s="4" t="s">
        <v>7</v>
      </c>
      <c r="I3037" s="3">
        <v>1</v>
      </c>
      <c r="J3037" s="3" t="s">
        <v>6</v>
      </c>
      <c r="K3037" s="3" t="s">
        <v>5</v>
      </c>
      <c r="L3037" s="3" t="s">
        <v>4</v>
      </c>
      <c r="M3037" s="3" t="s">
        <v>83</v>
      </c>
      <c r="N3037" s="3" t="s">
        <v>82</v>
      </c>
      <c r="P3037" s="3" t="s">
        <v>1</v>
      </c>
      <c r="Q3037" s="2" t="s">
        <v>0</v>
      </c>
      <c r="R3037" s="2"/>
      <c r="S3037" s="2" t="str">
        <f>IF(P3037="심사불필요","-",VLOOKUP(K3037,'[1]자격증 backdata'!A:G,7,0))</f>
        <v>필수</v>
      </c>
      <c r="T3037" s="2" t="str">
        <f>IF(S3037="-","-",IF(COUNTIFS(B:B,B3037,S:S,"필수")&gt;0,"자격요건충족","확인필요"))</f>
        <v>자격요건충족</v>
      </c>
      <c r="U3037" s="2"/>
      <c r="W3037" s="2" t="str">
        <f>IF(Q3037="4급","심사불필요",VLOOKUP(K3037,'[1]자격증 backdata'!A:B,2,0))</f>
        <v>심사불필요</v>
      </c>
      <c r="X3037" s="3" t="str">
        <f>IF(R3037="A", MIN(20, SUMIFS(W:W, B:B, B3037, R:R, "A")),IF(R3037="B", MIN(30, SUMIFS(W:W, B:B, B3037, R:R, "B")),"비해당분야"))</f>
        <v>비해당분야</v>
      </c>
      <c r="Y3037" s="3" t="str">
        <f>IF(R3037="C",MIN(30,IF(COUNTIFS(B:B,B3037,W:W,"가1")=1,25,IF(COUNTIFS(B:B,B3037,W:W,"가1")&gt;=2,30,0))+IF(COUNTIFS(B:B,B3037,W:W,"나1")&gt;=4,30,IF(COUNTIFS(B:B,B3037,W:W,"나1")=3,26,IF(COUNTIFS(B:B,B3037,W:W,"나1")=2,22,IF(COUNTIFS(B:B,B3037,W:W,"나1")=1,18,0)))))+MIN(30,IF(COUNTIFS(B:B,B3037,W:W,"가2")=1,25,IF(COUNTIFS(B:B,B3037,W:W,"가2")&gt;=2,30,0))+IF(COUNTIFS(B:B,B3037,W:W,"나2")=3,30,IF(COUNTIFS(B:B,B3037,W:W,"나2")=2,25,IF(COUNTIFS(B:B,B3037,W:W,"나2")=1,20,0)))),"비해당분야")</f>
        <v>비해당분야</v>
      </c>
      <c r="Z3037" s="3" t="str">
        <f>IF(R3037="C",VLOOKUP(K3037,'[1]자격증 backdata'!A:F,6,0),"비해당분야")</f>
        <v>비해당분야</v>
      </c>
      <c r="AA3037" s="3" t="str">
        <f>IF(R3037="C",SUMIF(B:B,B3037,Z:Z),"비해당분야")</f>
        <v>비해당분야</v>
      </c>
      <c r="AB3037" s="3" t="str">
        <f>IF(R3037="C",SUM(Y3037,AA3037),"비해당분야")</f>
        <v>비해당분야</v>
      </c>
      <c r="AC3037" s="3" t="str">
        <f>IF(R3037="C",AB3037,X3037)</f>
        <v>비해당분야</v>
      </c>
      <c r="AD3037" s="3">
        <f>VLOOKUP(K3037,'[1]자격증 backdata'!A:D,4,0)</f>
        <v>0</v>
      </c>
      <c r="AE3037" s="3">
        <f>IF(_xlfn.MAXIFS(AD:AD,B:B,B3037)&gt;10,10,_xlfn.MAXIFS(AD:AD,B:B,B3037))</f>
        <v>0</v>
      </c>
      <c r="AG3037" s="2">
        <f>VLOOKUP(K3037,'[1]자격증 backdata'!A:C,3,0)</f>
        <v>0</v>
      </c>
      <c r="AH3037" s="2">
        <f>COUNTIFS($B:$B,$B3037,$AG:$AG,AH$1)</f>
        <v>0</v>
      </c>
      <c r="AI3037" s="2">
        <f>COUNTIFS($B:$B,$B3037,$AG:$AG,AI$1)</f>
        <v>0</v>
      </c>
      <c r="AJ3037" s="2">
        <f>COUNTIFS($B:$B,$B3037,$AG:$AG,AJ$1)</f>
        <v>0</v>
      </c>
      <c r="AK3037" s="2">
        <f>COUNTIFS($B:$B,$B3037,$AG:$AG,AK$1)</f>
        <v>0</v>
      </c>
      <c r="AL3037" s="2">
        <f>COUNTIFS($B:$B,$B3037,$AG:$AG,AL$1)</f>
        <v>0</v>
      </c>
      <c r="AM3037" s="2">
        <f>COUNTIFS($B:$B,$B3037,$AG:$AG,AM$1)</f>
        <v>0</v>
      </c>
      <c r="AN3037" s="2">
        <f>COUNTIFS($B:$B,$B3037,$AG:$AG,AN$1)</f>
        <v>0</v>
      </c>
      <c r="AO3037" s="2">
        <f>COUNTIFS($B:$B,$B3037,$AG:$AG,AO$1)</f>
        <v>0</v>
      </c>
      <c r="AP3037" s="2">
        <f>COUNTIFS($B:$B,$B3037,$AG:$AG,AP$1)</f>
        <v>0</v>
      </c>
      <c r="AQ3037" s="2">
        <f>COUNTIFS($B:$B,$B3037,$AG:$AG,AQ$1)</f>
        <v>0</v>
      </c>
      <c r="AR3037" s="2">
        <f>COUNTIFS($B:$B,$B3037,$AG:$AG,AR$1)</f>
        <v>0</v>
      </c>
      <c r="AS3037" s="2">
        <f>COUNTIFS($B:$B,$B3037,$AG:$AG,AS$1)</f>
        <v>0</v>
      </c>
      <c r="AT3037" s="2">
        <f>COUNTIFS($B:$B,$B3037,$AG:$AG,AT$1)</f>
        <v>0</v>
      </c>
      <c r="AU3037" s="2">
        <f>COUNTIFS($B:$B,$B3037,$AG:$AG,AU$1)</f>
        <v>0</v>
      </c>
    </row>
    <row r="3038" spans="1:47" ht="15" customHeight="1" x14ac:dyDescent="0.35">
      <c r="A3038" s="7">
        <f>IF(B3037=B3038,A3037,A3037+1)</f>
        <v>1082</v>
      </c>
      <c r="B3038" s="7" t="s">
        <v>79</v>
      </c>
      <c r="C3038" s="7" t="s">
        <v>78</v>
      </c>
      <c r="D3038" s="7" t="s">
        <v>10</v>
      </c>
      <c r="E3038" s="7" t="s">
        <v>9</v>
      </c>
      <c r="F3038" s="4" t="s">
        <v>7</v>
      </c>
      <c r="G3038" s="4" t="s">
        <v>7</v>
      </c>
      <c r="H3038" s="4" t="s">
        <v>8</v>
      </c>
      <c r="I3038" s="3">
        <v>2</v>
      </c>
      <c r="J3038" s="3" t="s">
        <v>46</v>
      </c>
      <c r="K3038" s="3" t="s">
        <v>45</v>
      </c>
      <c r="L3038" s="3" t="s">
        <v>26</v>
      </c>
      <c r="M3038" s="3" t="s">
        <v>81</v>
      </c>
      <c r="N3038" s="3" t="s">
        <v>80</v>
      </c>
      <c r="P3038" s="3" t="s">
        <v>1</v>
      </c>
      <c r="Q3038" s="2" t="s">
        <v>0</v>
      </c>
      <c r="R3038" s="2"/>
      <c r="S3038" s="2">
        <f>IF(P3038="심사불필요","-",VLOOKUP(K3038,'[1]자격증 backdata'!A:G,7,0))</f>
        <v>0</v>
      </c>
      <c r="T3038" s="2" t="str">
        <f>IF(S3038="-","-",IF(COUNTIFS(B:B,B3038,S:S,"필수")&gt;0,"자격요건충족","확인필요"))</f>
        <v>자격요건충족</v>
      </c>
      <c r="U3038" s="2"/>
      <c r="W3038" s="2" t="str">
        <f>IF(Q3038="4급","심사불필요",VLOOKUP(K3038,'[1]자격증 backdata'!A:B,2,0))</f>
        <v>심사불필요</v>
      </c>
      <c r="X3038" s="3" t="str">
        <f>IF(R3038="A", MIN(20, SUMIFS(W:W, B:B, B3038, R:R, "A")),IF(R3038="B", MIN(30, SUMIFS(W:W, B:B, B3038, R:R, "B")),"비해당분야"))</f>
        <v>비해당분야</v>
      </c>
      <c r="Y3038" s="3" t="str">
        <f>IF(R3038="C",MIN(30,IF(COUNTIFS(B:B,B3038,W:W,"가1")=1,25,IF(COUNTIFS(B:B,B3038,W:W,"가1")&gt;=2,30,0))+IF(COUNTIFS(B:B,B3038,W:W,"나1")&gt;=4,30,IF(COUNTIFS(B:B,B3038,W:W,"나1")=3,26,IF(COUNTIFS(B:B,B3038,W:W,"나1")=2,22,IF(COUNTIFS(B:B,B3038,W:W,"나1")=1,18,0)))))+MIN(30,IF(COUNTIFS(B:B,B3038,W:W,"가2")=1,25,IF(COUNTIFS(B:B,B3038,W:W,"가2")&gt;=2,30,0))+IF(COUNTIFS(B:B,B3038,W:W,"나2")=3,30,IF(COUNTIFS(B:B,B3038,W:W,"나2")=2,25,IF(COUNTIFS(B:B,B3038,W:W,"나2")=1,20,0)))),"비해당분야")</f>
        <v>비해당분야</v>
      </c>
      <c r="Z3038" s="3" t="str">
        <f>IF(R3038="C",VLOOKUP(K3038,'[1]자격증 backdata'!A:F,6,0),"비해당분야")</f>
        <v>비해당분야</v>
      </c>
      <c r="AA3038" s="3" t="str">
        <f>IF(R3038="C",SUMIF(B:B,B3038,Z:Z),"비해당분야")</f>
        <v>비해당분야</v>
      </c>
      <c r="AB3038" s="3" t="str">
        <f>IF(R3038="C",SUM(Y3038,AA3038),"비해당분야")</f>
        <v>비해당분야</v>
      </c>
      <c r="AC3038" s="3" t="str">
        <f>IF(R3038="C",AB3038,X3038)</f>
        <v>비해당분야</v>
      </c>
      <c r="AD3038" s="3">
        <f>VLOOKUP(K3038,'[1]자격증 backdata'!A:D,4,0)</f>
        <v>0</v>
      </c>
      <c r="AE3038" s="3">
        <f>IF(_xlfn.MAXIFS(AD:AD,B:B,B3038)&gt;10,10,_xlfn.MAXIFS(AD:AD,B:B,B3038))</f>
        <v>0</v>
      </c>
      <c r="AG3038" s="2">
        <f>VLOOKUP(K3038,'[1]자격증 backdata'!A:C,3,0)</f>
        <v>0</v>
      </c>
      <c r="AH3038" s="2">
        <f>COUNTIFS($B:$B,$B3038,$AG:$AG,AH$1)</f>
        <v>0</v>
      </c>
      <c r="AI3038" s="2">
        <f>COUNTIFS($B:$B,$B3038,$AG:$AG,AI$1)</f>
        <v>0</v>
      </c>
      <c r="AJ3038" s="2">
        <f>COUNTIFS($B:$B,$B3038,$AG:$AG,AJ$1)</f>
        <v>0</v>
      </c>
      <c r="AK3038" s="2">
        <f>COUNTIFS($B:$B,$B3038,$AG:$AG,AK$1)</f>
        <v>0</v>
      </c>
      <c r="AL3038" s="2">
        <f>COUNTIFS($B:$B,$B3038,$AG:$AG,AL$1)</f>
        <v>0</v>
      </c>
      <c r="AM3038" s="2">
        <f>COUNTIFS($B:$B,$B3038,$AG:$AG,AM$1)</f>
        <v>0</v>
      </c>
      <c r="AN3038" s="2">
        <f>COUNTIFS($B:$B,$B3038,$AG:$AG,AN$1)</f>
        <v>0</v>
      </c>
      <c r="AO3038" s="2">
        <f>COUNTIFS($B:$B,$B3038,$AG:$AG,AO$1)</f>
        <v>0</v>
      </c>
      <c r="AP3038" s="2">
        <f>COUNTIFS($B:$B,$B3038,$AG:$AG,AP$1)</f>
        <v>0</v>
      </c>
      <c r="AQ3038" s="2">
        <f>COUNTIFS($B:$B,$B3038,$AG:$AG,AQ$1)</f>
        <v>0</v>
      </c>
      <c r="AR3038" s="2">
        <f>COUNTIFS($B:$B,$B3038,$AG:$AG,AR$1)</f>
        <v>0</v>
      </c>
      <c r="AS3038" s="2">
        <f>COUNTIFS($B:$B,$B3038,$AG:$AG,AS$1)</f>
        <v>0</v>
      </c>
      <c r="AT3038" s="2">
        <f>COUNTIFS($B:$B,$B3038,$AG:$AG,AT$1)</f>
        <v>0</v>
      </c>
      <c r="AU3038" s="2">
        <f>COUNTIFS($B:$B,$B3038,$AG:$AG,AU$1)</f>
        <v>0</v>
      </c>
    </row>
    <row r="3039" spans="1:47" ht="15" customHeight="1" x14ac:dyDescent="0.35">
      <c r="A3039" s="7">
        <f>IF(B3038=B3039,A3038,A3038+1)</f>
        <v>1082</v>
      </c>
      <c r="B3039" s="7" t="s">
        <v>79</v>
      </c>
      <c r="C3039" s="7" t="s">
        <v>78</v>
      </c>
      <c r="D3039" s="7" t="s">
        <v>10</v>
      </c>
      <c r="E3039" s="7" t="s">
        <v>9</v>
      </c>
      <c r="F3039" s="4" t="s">
        <v>7</v>
      </c>
      <c r="G3039" s="4" t="s">
        <v>7</v>
      </c>
      <c r="H3039" s="4" t="s">
        <v>8</v>
      </c>
      <c r="I3039" s="3">
        <v>3</v>
      </c>
      <c r="J3039" s="3" t="s">
        <v>77</v>
      </c>
      <c r="K3039" s="3" t="s">
        <v>76</v>
      </c>
      <c r="L3039" s="3" t="s">
        <v>75</v>
      </c>
      <c r="M3039" s="3" t="s">
        <v>74</v>
      </c>
      <c r="N3039" s="3" t="s">
        <v>73</v>
      </c>
      <c r="P3039" s="3" t="s">
        <v>1</v>
      </c>
      <c r="Q3039" s="2" t="s">
        <v>0</v>
      </c>
      <c r="R3039" s="2"/>
      <c r="S3039" s="2">
        <f>IF(P3039="심사불필요","-",VLOOKUP(K3039,'[1]자격증 backdata'!A:G,7,0))</f>
        <v>0</v>
      </c>
      <c r="T3039" s="2" t="str">
        <f>IF(S3039="-","-",IF(COUNTIFS(B:B,B3039,S:S,"필수")&gt;0,"자격요건충족","확인필요"))</f>
        <v>자격요건충족</v>
      </c>
      <c r="U3039" s="2"/>
      <c r="W3039" s="2" t="str">
        <f>IF(Q3039="4급","심사불필요",VLOOKUP(K3039,'[1]자격증 backdata'!A:B,2,0))</f>
        <v>심사불필요</v>
      </c>
      <c r="X3039" s="3" t="str">
        <f>IF(R3039="A", MIN(20, SUMIFS(W:W, B:B, B3039, R:R, "A")),IF(R3039="B", MIN(30, SUMIFS(W:W, B:B, B3039, R:R, "B")),"비해당분야"))</f>
        <v>비해당분야</v>
      </c>
      <c r="Y3039" s="3" t="str">
        <f>IF(R3039="C",MIN(30,IF(COUNTIFS(B:B,B3039,W:W,"가1")=1,25,IF(COUNTIFS(B:B,B3039,W:W,"가1")&gt;=2,30,0))+IF(COUNTIFS(B:B,B3039,W:W,"나1")&gt;=4,30,IF(COUNTIFS(B:B,B3039,W:W,"나1")=3,26,IF(COUNTIFS(B:B,B3039,W:W,"나1")=2,22,IF(COUNTIFS(B:B,B3039,W:W,"나1")=1,18,0)))))+MIN(30,IF(COUNTIFS(B:B,B3039,W:W,"가2")=1,25,IF(COUNTIFS(B:B,B3039,W:W,"가2")&gt;=2,30,0))+IF(COUNTIFS(B:B,B3039,W:W,"나2")=3,30,IF(COUNTIFS(B:B,B3039,W:W,"나2")=2,25,IF(COUNTIFS(B:B,B3039,W:W,"나2")=1,20,0)))),"비해당분야")</f>
        <v>비해당분야</v>
      </c>
      <c r="Z3039" s="3" t="str">
        <f>IF(R3039="C",VLOOKUP(K3039,'[1]자격증 backdata'!A:F,6,0),"비해당분야")</f>
        <v>비해당분야</v>
      </c>
      <c r="AA3039" s="3" t="str">
        <f>IF(R3039="C",SUMIF(B:B,B3039,Z:Z),"비해당분야")</f>
        <v>비해당분야</v>
      </c>
      <c r="AB3039" s="3" t="str">
        <f>IF(R3039="C",SUM(Y3039,AA3039),"비해당분야")</f>
        <v>비해당분야</v>
      </c>
      <c r="AC3039" s="3" t="str">
        <f>IF(R3039="C",AB3039,X3039)</f>
        <v>비해당분야</v>
      </c>
      <c r="AD3039" s="3">
        <f>VLOOKUP(K3039,'[1]자격증 backdata'!A:D,4,0)</f>
        <v>0</v>
      </c>
      <c r="AE3039" s="3">
        <f>IF(_xlfn.MAXIFS(AD:AD,B:B,B3039)&gt;10,10,_xlfn.MAXIFS(AD:AD,B:B,B3039))</f>
        <v>0</v>
      </c>
      <c r="AG3039" s="2">
        <f>VLOOKUP(K3039,'[1]자격증 backdata'!A:C,3,0)</f>
        <v>0</v>
      </c>
      <c r="AH3039" s="2">
        <f>COUNTIFS($B:$B,$B3039,$AG:$AG,AH$1)</f>
        <v>0</v>
      </c>
      <c r="AI3039" s="2">
        <f>COUNTIFS($B:$B,$B3039,$AG:$AG,AI$1)</f>
        <v>0</v>
      </c>
      <c r="AJ3039" s="2">
        <f>COUNTIFS($B:$B,$B3039,$AG:$AG,AJ$1)</f>
        <v>0</v>
      </c>
      <c r="AK3039" s="2">
        <f>COUNTIFS($B:$B,$B3039,$AG:$AG,AK$1)</f>
        <v>0</v>
      </c>
      <c r="AL3039" s="2">
        <f>COUNTIFS($B:$B,$B3039,$AG:$AG,AL$1)</f>
        <v>0</v>
      </c>
      <c r="AM3039" s="2">
        <f>COUNTIFS($B:$B,$B3039,$AG:$AG,AM$1)</f>
        <v>0</v>
      </c>
      <c r="AN3039" s="2">
        <f>COUNTIFS($B:$B,$B3039,$AG:$AG,AN$1)</f>
        <v>0</v>
      </c>
      <c r="AO3039" s="2">
        <f>COUNTIFS($B:$B,$B3039,$AG:$AG,AO$1)</f>
        <v>0</v>
      </c>
      <c r="AP3039" s="2">
        <f>COUNTIFS($B:$B,$B3039,$AG:$AG,AP$1)</f>
        <v>0</v>
      </c>
      <c r="AQ3039" s="2">
        <f>COUNTIFS($B:$B,$B3039,$AG:$AG,AQ$1)</f>
        <v>0</v>
      </c>
      <c r="AR3039" s="2">
        <f>COUNTIFS($B:$B,$B3039,$AG:$AG,AR$1)</f>
        <v>0</v>
      </c>
      <c r="AS3039" s="2">
        <f>COUNTIFS($B:$B,$B3039,$AG:$AG,AS$1)</f>
        <v>0</v>
      </c>
      <c r="AT3039" s="2">
        <f>COUNTIFS($B:$B,$B3039,$AG:$AG,AT$1)</f>
        <v>0</v>
      </c>
      <c r="AU3039" s="2">
        <f>COUNTIFS($B:$B,$B3039,$AG:$AG,AU$1)</f>
        <v>0</v>
      </c>
    </row>
    <row r="3040" spans="1:47" ht="15" customHeight="1" x14ac:dyDescent="0.35">
      <c r="A3040" s="4">
        <f>IF(B3039=B3040,A3039,A3039+1)</f>
        <v>1083</v>
      </c>
      <c r="B3040" s="4" t="s">
        <v>71</v>
      </c>
      <c r="C3040" s="4" t="s">
        <v>70</v>
      </c>
      <c r="D3040" s="4" t="s">
        <v>10</v>
      </c>
      <c r="E3040" s="4" t="s">
        <v>9</v>
      </c>
      <c r="F3040" s="4" t="s">
        <v>8</v>
      </c>
      <c r="G3040" s="4" t="s">
        <v>7</v>
      </c>
      <c r="H3040" s="4" t="s">
        <v>7</v>
      </c>
      <c r="I3040" s="4">
        <v>1</v>
      </c>
      <c r="J3040" s="4" t="s">
        <v>6</v>
      </c>
      <c r="K3040" s="4" t="s">
        <v>5</v>
      </c>
      <c r="L3040" s="4" t="s">
        <v>4</v>
      </c>
      <c r="M3040" s="4" t="s">
        <v>72</v>
      </c>
      <c r="N3040" s="4" t="s">
        <v>60</v>
      </c>
      <c r="P3040" s="4" t="s">
        <v>1</v>
      </c>
      <c r="Q3040" s="5" t="s">
        <v>0</v>
      </c>
      <c r="R3040" s="5"/>
      <c r="S3040" s="5" t="str">
        <f>IF(P3040="심사불필요","-",VLOOKUP(K3040,'[1]자격증 backdata'!A:G,7,0))</f>
        <v>필수</v>
      </c>
      <c r="T3040" s="5" t="str">
        <f>IF(S3040="-","-",IF(COUNTIFS(B:B,B3040,S:S,"필수")&gt;0,"자격요건충족","확인필요"))</f>
        <v>자격요건충족</v>
      </c>
      <c r="U3040" s="5"/>
      <c r="W3040" s="5" t="str">
        <f>IF(Q3040="4급","심사불필요",VLOOKUP(K3040,'[1]자격증 backdata'!A:B,2,0))</f>
        <v>심사불필요</v>
      </c>
      <c r="X3040" s="4" t="str">
        <f>IF(R3040="A", MIN(20, SUMIFS(W:W, B:B, B3040, R:R, "A")),IF(R3040="B", MIN(30, SUMIFS(W:W, B:B, B3040, R:R, "B")),"비해당분야"))</f>
        <v>비해당분야</v>
      </c>
      <c r="Y3040" s="4" t="str">
        <f>IF(R3040="C",MIN(30,IF(COUNTIFS(B:B,B3040,W:W,"가1")=1,25,IF(COUNTIFS(B:B,B3040,W:W,"가1")&gt;=2,30,0))+IF(COUNTIFS(B:B,B3040,W:W,"나1")&gt;=4,30,IF(COUNTIFS(B:B,B3040,W:W,"나1")=3,26,IF(COUNTIFS(B:B,B3040,W:W,"나1")=2,22,IF(COUNTIFS(B:B,B3040,W:W,"나1")=1,18,0)))))+MIN(30,IF(COUNTIFS(B:B,B3040,W:W,"가2")=1,25,IF(COUNTIFS(B:B,B3040,W:W,"가2")&gt;=2,30,0))+IF(COUNTIFS(B:B,B3040,W:W,"나2")=3,30,IF(COUNTIFS(B:B,B3040,W:W,"나2")=2,25,IF(COUNTIFS(B:B,B3040,W:W,"나2")=1,20,0)))),"비해당분야")</f>
        <v>비해당분야</v>
      </c>
      <c r="Z3040" s="4" t="str">
        <f>IF(R3040="C",VLOOKUP(K3040,'[1]자격증 backdata'!A:F,6,0),"비해당분야")</f>
        <v>비해당분야</v>
      </c>
      <c r="AA3040" s="4" t="str">
        <f>IF(R3040="C",SUMIF(B:B,B3040,Z:Z),"비해당분야")</f>
        <v>비해당분야</v>
      </c>
      <c r="AB3040" s="4" t="str">
        <f>IF(R3040="C",SUM(Y3040,AA3040),"비해당분야")</f>
        <v>비해당분야</v>
      </c>
      <c r="AC3040" s="4" t="str">
        <f>IF(R3040="C",AB3040,X3040)</f>
        <v>비해당분야</v>
      </c>
      <c r="AD3040" s="4">
        <f>VLOOKUP(K3040,'[1]자격증 backdata'!A:D,4,0)</f>
        <v>0</v>
      </c>
      <c r="AE3040" s="4">
        <f>IF(_xlfn.MAXIFS(AD:AD,B:B,B3040)&gt;10,10,_xlfn.MAXIFS(AD:AD,B:B,B3040))</f>
        <v>5</v>
      </c>
      <c r="AG3040" s="5">
        <f>VLOOKUP(K3040,'[1]자격증 backdata'!A:C,3,0)</f>
        <v>0</v>
      </c>
      <c r="AH3040" s="5">
        <f>COUNTIFS($B:$B,$B3040,$AG:$AG,AH$1)</f>
        <v>0</v>
      </c>
      <c r="AI3040" s="5">
        <f>COUNTIFS($B:$B,$B3040,$AG:$AG,AI$1)</f>
        <v>0</v>
      </c>
      <c r="AJ3040" s="5">
        <f>COUNTIFS($B:$B,$B3040,$AG:$AG,AJ$1)</f>
        <v>0</v>
      </c>
      <c r="AK3040" s="5">
        <f>COUNTIFS($B:$B,$B3040,$AG:$AG,AK$1)</f>
        <v>0</v>
      </c>
      <c r="AL3040" s="5">
        <f>COUNTIFS($B:$B,$B3040,$AG:$AG,AL$1)</f>
        <v>0</v>
      </c>
      <c r="AM3040" s="5">
        <f>COUNTIFS($B:$B,$B3040,$AG:$AG,AM$1)</f>
        <v>0</v>
      </c>
      <c r="AN3040" s="5">
        <f>COUNTIFS($B:$B,$B3040,$AG:$AG,AN$1)</f>
        <v>0</v>
      </c>
      <c r="AO3040" s="5">
        <f>COUNTIFS($B:$B,$B3040,$AG:$AG,AO$1)</f>
        <v>0</v>
      </c>
      <c r="AP3040" s="5">
        <f>COUNTIFS($B:$B,$B3040,$AG:$AG,AP$1)</f>
        <v>0</v>
      </c>
      <c r="AQ3040" s="5">
        <f>COUNTIFS($B:$B,$B3040,$AG:$AG,AQ$1)</f>
        <v>0</v>
      </c>
      <c r="AR3040" s="5">
        <f>COUNTIFS($B:$B,$B3040,$AG:$AG,AR$1)</f>
        <v>0</v>
      </c>
      <c r="AS3040" s="5">
        <f>COUNTIFS($B:$B,$B3040,$AG:$AG,AS$1)</f>
        <v>0</v>
      </c>
      <c r="AT3040" s="5">
        <f>COUNTIFS($B:$B,$B3040,$AG:$AG,AT$1)</f>
        <v>0</v>
      </c>
      <c r="AU3040" s="5">
        <f>COUNTIFS($B:$B,$B3040,$AG:$AG,AU$1)</f>
        <v>0</v>
      </c>
    </row>
    <row r="3041" spans="1:47" ht="15" customHeight="1" x14ac:dyDescent="0.35">
      <c r="A3041" s="6">
        <f>IF(B3040=B3041,A3040,A3040+1)</f>
        <v>1083</v>
      </c>
      <c r="B3041" s="6" t="s">
        <v>71</v>
      </c>
      <c r="C3041" s="6" t="s">
        <v>70</v>
      </c>
      <c r="D3041" s="6" t="s">
        <v>10</v>
      </c>
      <c r="E3041" s="6" t="s">
        <v>9</v>
      </c>
      <c r="F3041" s="4" t="s">
        <v>7</v>
      </c>
      <c r="G3041" s="4" t="s">
        <v>7</v>
      </c>
      <c r="H3041" s="4" t="s">
        <v>8</v>
      </c>
      <c r="I3041" s="4">
        <v>2</v>
      </c>
      <c r="J3041" s="4" t="s">
        <v>69</v>
      </c>
      <c r="K3041" s="4" t="s">
        <v>68</v>
      </c>
      <c r="L3041" s="4" t="s">
        <v>36</v>
      </c>
      <c r="M3041" s="4" t="s">
        <v>67</v>
      </c>
      <c r="N3041" s="4" t="s">
        <v>66</v>
      </c>
      <c r="P3041" s="4" t="s">
        <v>1</v>
      </c>
      <c r="Q3041" s="5" t="s">
        <v>0</v>
      </c>
      <c r="R3041" s="5"/>
      <c r="S3041" s="5">
        <f>IF(P3041="심사불필요","-",VLOOKUP(K3041,'[1]자격증 backdata'!A:G,7,0))</f>
        <v>0</v>
      </c>
      <c r="T3041" s="5" t="str">
        <f>IF(S3041="-","-",IF(COUNTIFS(B:B,B3041,S:S,"필수")&gt;0,"자격요건충족","확인필요"))</f>
        <v>자격요건충족</v>
      </c>
      <c r="U3041" s="5"/>
      <c r="W3041" s="5" t="str">
        <f>IF(Q3041="4급","심사불필요",VLOOKUP(K3041,'[1]자격증 backdata'!A:B,2,0))</f>
        <v>심사불필요</v>
      </c>
      <c r="X3041" s="4" t="str">
        <f>IF(R3041="A", MIN(20, SUMIFS(W:W, B:B, B3041, R:R, "A")),IF(R3041="B", MIN(30, SUMIFS(W:W, B:B, B3041, R:R, "B")),"비해당분야"))</f>
        <v>비해당분야</v>
      </c>
      <c r="Y3041" s="4" t="str">
        <f>IF(R3041="C",MIN(30,IF(COUNTIFS(B:B,B3041,W:W,"가1")=1,25,IF(COUNTIFS(B:B,B3041,W:W,"가1")&gt;=2,30,0))+IF(COUNTIFS(B:B,B3041,W:W,"나1")&gt;=4,30,IF(COUNTIFS(B:B,B3041,W:W,"나1")=3,26,IF(COUNTIFS(B:B,B3041,W:W,"나1")=2,22,IF(COUNTIFS(B:B,B3041,W:W,"나1")=1,18,0)))))+MIN(30,IF(COUNTIFS(B:B,B3041,W:W,"가2")=1,25,IF(COUNTIFS(B:B,B3041,W:W,"가2")&gt;=2,30,0))+IF(COUNTIFS(B:B,B3041,W:W,"나2")=3,30,IF(COUNTIFS(B:B,B3041,W:W,"나2")=2,25,IF(COUNTIFS(B:B,B3041,W:W,"나2")=1,20,0)))),"비해당분야")</f>
        <v>비해당분야</v>
      </c>
      <c r="Z3041" s="4" t="str">
        <f>IF(R3041="C",VLOOKUP(K3041,'[1]자격증 backdata'!A:F,6,0),"비해당분야")</f>
        <v>비해당분야</v>
      </c>
      <c r="AA3041" s="4" t="str">
        <f>IF(R3041="C",SUMIF(B:B,B3041,Z:Z),"비해당분야")</f>
        <v>비해당분야</v>
      </c>
      <c r="AB3041" s="4" t="str">
        <f>IF(R3041="C",SUM(Y3041,AA3041),"비해당분야")</f>
        <v>비해당분야</v>
      </c>
      <c r="AC3041" s="4" t="str">
        <f>IF(R3041="C",AB3041,X3041)</f>
        <v>비해당분야</v>
      </c>
      <c r="AD3041" s="4">
        <f>VLOOKUP(K3041,'[1]자격증 backdata'!A:D,4,0)</f>
        <v>5</v>
      </c>
      <c r="AE3041" s="4">
        <f>IF(_xlfn.MAXIFS(AD:AD,B:B,B3041)&gt;10,10,_xlfn.MAXIFS(AD:AD,B:B,B3041))</f>
        <v>5</v>
      </c>
      <c r="AG3041" s="5">
        <f>VLOOKUP(K3041,'[1]자격증 backdata'!A:C,3,0)</f>
        <v>0</v>
      </c>
      <c r="AH3041" s="5">
        <f>COUNTIFS($B:$B,$B3041,$AG:$AG,AH$1)</f>
        <v>0</v>
      </c>
      <c r="AI3041" s="5">
        <f>COUNTIFS($B:$B,$B3041,$AG:$AG,AI$1)</f>
        <v>0</v>
      </c>
      <c r="AJ3041" s="5">
        <f>COUNTIFS($B:$B,$B3041,$AG:$AG,AJ$1)</f>
        <v>0</v>
      </c>
      <c r="AK3041" s="5">
        <f>COUNTIFS($B:$B,$B3041,$AG:$AG,AK$1)</f>
        <v>0</v>
      </c>
      <c r="AL3041" s="5">
        <f>COUNTIFS($B:$B,$B3041,$AG:$AG,AL$1)</f>
        <v>0</v>
      </c>
      <c r="AM3041" s="5">
        <f>COUNTIFS($B:$B,$B3041,$AG:$AG,AM$1)</f>
        <v>0</v>
      </c>
      <c r="AN3041" s="5">
        <f>COUNTIFS($B:$B,$B3041,$AG:$AG,AN$1)</f>
        <v>0</v>
      </c>
      <c r="AO3041" s="5">
        <f>COUNTIFS($B:$B,$B3041,$AG:$AG,AO$1)</f>
        <v>0</v>
      </c>
      <c r="AP3041" s="5">
        <f>COUNTIFS($B:$B,$B3041,$AG:$AG,AP$1)</f>
        <v>0</v>
      </c>
      <c r="AQ3041" s="5">
        <f>COUNTIFS($B:$B,$B3041,$AG:$AG,AQ$1)</f>
        <v>0</v>
      </c>
      <c r="AR3041" s="5">
        <f>COUNTIFS($B:$B,$B3041,$AG:$AG,AR$1)</f>
        <v>0</v>
      </c>
      <c r="AS3041" s="5">
        <f>COUNTIFS($B:$B,$B3041,$AG:$AG,AS$1)</f>
        <v>0</v>
      </c>
      <c r="AT3041" s="5">
        <f>COUNTIFS($B:$B,$B3041,$AG:$AG,AT$1)</f>
        <v>0</v>
      </c>
      <c r="AU3041" s="5">
        <f>COUNTIFS($B:$B,$B3041,$AG:$AG,AU$1)</f>
        <v>0</v>
      </c>
    </row>
    <row r="3042" spans="1:47" ht="15" customHeight="1" x14ac:dyDescent="0.35">
      <c r="A3042" s="3">
        <f>IF(B3041=B3042,A3041,A3041+1)</f>
        <v>1084</v>
      </c>
      <c r="B3042" s="3" t="s">
        <v>65</v>
      </c>
      <c r="C3042" s="3" t="s">
        <v>64</v>
      </c>
      <c r="D3042" s="3" t="s">
        <v>10</v>
      </c>
      <c r="E3042" s="3" t="s">
        <v>9</v>
      </c>
      <c r="F3042" s="4" t="s">
        <v>8</v>
      </c>
      <c r="G3042" s="4" t="s">
        <v>7</v>
      </c>
      <c r="H3042" s="4" t="s">
        <v>7</v>
      </c>
      <c r="I3042" s="3">
        <v>1</v>
      </c>
      <c r="J3042" s="3" t="s">
        <v>6</v>
      </c>
      <c r="K3042" s="3" t="s">
        <v>5</v>
      </c>
      <c r="L3042" s="3" t="s">
        <v>4</v>
      </c>
      <c r="M3042" s="3" t="s">
        <v>63</v>
      </c>
      <c r="N3042" s="3" t="s">
        <v>62</v>
      </c>
      <c r="P3042" s="3" t="s">
        <v>1</v>
      </c>
      <c r="Q3042" s="2" t="s">
        <v>0</v>
      </c>
      <c r="R3042" s="2"/>
      <c r="S3042" s="2" t="str">
        <f>IF(P3042="심사불필요","-",VLOOKUP(K3042,'[1]자격증 backdata'!A:G,7,0))</f>
        <v>필수</v>
      </c>
      <c r="T3042" s="2" t="str">
        <f>IF(S3042="-","-",IF(COUNTIFS(B:B,B3042,S:S,"필수")&gt;0,"자격요건충족","확인필요"))</f>
        <v>자격요건충족</v>
      </c>
      <c r="U3042" s="2"/>
      <c r="W3042" s="2" t="str">
        <f>IF(Q3042="4급","심사불필요",VLOOKUP(K3042,'[1]자격증 backdata'!A:B,2,0))</f>
        <v>심사불필요</v>
      </c>
      <c r="X3042" s="3" t="str">
        <f>IF(R3042="A", MIN(20, SUMIFS(W:W, B:B, B3042, R:R, "A")),IF(R3042="B", MIN(30, SUMIFS(W:W, B:B, B3042, R:R, "B")),"비해당분야"))</f>
        <v>비해당분야</v>
      </c>
      <c r="Y3042" s="3" t="str">
        <f>IF(R3042="C",MIN(30,IF(COUNTIFS(B:B,B3042,W:W,"가1")=1,25,IF(COUNTIFS(B:B,B3042,W:W,"가1")&gt;=2,30,0))+IF(COUNTIFS(B:B,B3042,W:W,"나1")&gt;=4,30,IF(COUNTIFS(B:B,B3042,W:W,"나1")=3,26,IF(COUNTIFS(B:B,B3042,W:W,"나1")=2,22,IF(COUNTIFS(B:B,B3042,W:W,"나1")=1,18,0)))))+MIN(30,IF(COUNTIFS(B:B,B3042,W:W,"가2")=1,25,IF(COUNTIFS(B:B,B3042,W:W,"가2")&gt;=2,30,0))+IF(COUNTIFS(B:B,B3042,W:W,"나2")=3,30,IF(COUNTIFS(B:B,B3042,W:W,"나2")=2,25,IF(COUNTIFS(B:B,B3042,W:W,"나2")=1,20,0)))),"비해당분야")</f>
        <v>비해당분야</v>
      </c>
      <c r="Z3042" s="3" t="str">
        <f>IF(R3042="C",VLOOKUP(K3042,'[1]자격증 backdata'!A:F,6,0),"비해당분야")</f>
        <v>비해당분야</v>
      </c>
      <c r="AA3042" s="3" t="str">
        <f>IF(R3042="C",SUMIF(B:B,B3042,Z:Z),"비해당분야")</f>
        <v>비해당분야</v>
      </c>
      <c r="AB3042" s="3" t="str">
        <f>IF(R3042="C",SUM(Y3042,AA3042),"비해당분야")</f>
        <v>비해당분야</v>
      </c>
      <c r="AC3042" s="3" t="str">
        <f>IF(R3042="C",AB3042,X3042)</f>
        <v>비해당분야</v>
      </c>
      <c r="AD3042" s="3">
        <f>VLOOKUP(K3042,'[1]자격증 backdata'!A:D,4,0)</f>
        <v>0</v>
      </c>
      <c r="AE3042" s="3">
        <f>IF(_xlfn.MAXIFS(AD:AD,B:B,B3042)&gt;10,10,_xlfn.MAXIFS(AD:AD,B:B,B3042))</f>
        <v>0</v>
      </c>
      <c r="AG3042" s="2">
        <f>VLOOKUP(K3042,'[1]자격증 backdata'!A:C,3,0)</f>
        <v>0</v>
      </c>
      <c r="AH3042" s="2">
        <f>COUNTIFS($B:$B,$B3042,$AG:$AG,AH$1)</f>
        <v>0</v>
      </c>
      <c r="AI3042" s="2">
        <f>COUNTIFS($B:$B,$B3042,$AG:$AG,AI$1)</f>
        <v>0</v>
      </c>
      <c r="AJ3042" s="2">
        <f>COUNTIFS($B:$B,$B3042,$AG:$AG,AJ$1)</f>
        <v>0</v>
      </c>
      <c r="AK3042" s="2">
        <f>COUNTIFS($B:$B,$B3042,$AG:$AG,AK$1)</f>
        <v>0</v>
      </c>
      <c r="AL3042" s="2">
        <f>COUNTIFS($B:$B,$B3042,$AG:$AG,AL$1)</f>
        <v>0</v>
      </c>
      <c r="AM3042" s="2">
        <f>COUNTIFS($B:$B,$B3042,$AG:$AG,AM$1)</f>
        <v>0</v>
      </c>
      <c r="AN3042" s="2">
        <f>COUNTIFS($B:$B,$B3042,$AG:$AG,AN$1)</f>
        <v>0</v>
      </c>
      <c r="AO3042" s="2">
        <f>COUNTIFS($B:$B,$B3042,$AG:$AG,AO$1)</f>
        <v>0</v>
      </c>
      <c r="AP3042" s="2">
        <f>COUNTIFS($B:$B,$B3042,$AG:$AG,AP$1)</f>
        <v>0</v>
      </c>
      <c r="AQ3042" s="2">
        <f>COUNTIFS($B:$B,$B3042,$AG:$AG,AQ$1)</f>
        <v>0</v>
      </c>
      <c r="AR3042" s="2">
        <f>COUNTIFS($B:$B,$B3042,$AG:$AG,AR$1)</f>
        <v>0</v>
      </c>
      <c r="AS3042" s="2">
        <f>COUNTIFS($B:$B,$B3042,$AG:$AG,AS$1)</f>
        <v>0</v>
      </c>
      <c r="AT3042" s="2">
        <f>COUNTIFS($B:$B,$B3042,$AG:$AG,AT$1)</f>
        <v>0</v>
      </c>
      <c r="AU3042" s="2">
        <f>COUNTIFS($B:$B,$B3042,$AG:$AG,AU$1)</f>
        <v>0</v>
      </c>
    </row>
    <row r="3043" spans="1:47" ht="15" customHeight="1" x14ac:dyDescent="0.35">
      <c r="A3043" s="4">
        <f>IF(B3042=B3043,A3042,A3042+1)</f>
        <v>1085</v>
      </c>
      <c r="B3043" s="4" t="s">
        <v>59</v>
      </c>
      <c r="C3043" s="4" t="s">
        <v>58</v>
      </c>
      <c r="D3043" s="4" t="s">
        <v>10</v>
      </c>
      <c r="E3043" s="4" t="s">
        <v>9</v>
      </c>
      <c r="F3043" s="4" t="s">
        <v>8</v>
      </c>
      <c r="G3043" s="4" t="s">
        <v>7</v>
      </c>
      <c r="H3043" s="4" t="s">
        <v>7</v>
      </c>
      <c r="I3043" s="4">
        <v>1</v>
      </c>
      <c r="J3043" s="4" t="s">
        <v>6</v>
      </c>
      <c r="K3043" s="4" t="s">
        <v>5</v>
      </c>
      <c r="L3043" s="4" t="s">
        <v>4</v>
      </c>
      <c r="M3043" s="4" t="s">
        <v>61</v>
      </c>
      <c r="N3043" s="4" t="s">
        <v>60</v>
      </c>
      <c r="P3043" s="4" t="s">
        <v>1</v>
      </c>
      <c r="Q3043" s="5" t="s">
        <v>0</v>
      </c>
      <c r="R3043" s="5"/>
      <c r="S3043" s="5" t="str">
        <f>IF(P3043="심사불필요","-",VLOOKUP(K3043,'[1]자격증 backdata'!A:G,7,0))</f>
        <v>필수</v>
      </c>
      <c r="T3043" s="5" t="str">
        <f>IF(S3043="-","-",IF(COUNTIFS(B:B,B3043,S:S,"필수")&gt;0,"자격요건충족","확인필요"))</f>
        <v>자격요건충족</v>
      </c>
      <c r="U3043" s="5"/>
      <c r="W3043" s="5" t="str">
        <f>IF(Q3043="4급","심사불필요",VLOOKUP(K3043,'[1]자격증 backdata'!A:B,2,0))</f>
        <v>심사불필요</v>
      </c>
      <c r="X3043" s="4" t="str">
        <f>IF(R3043="A", MIN(20, SUMIFS(W:W, B:B, B3043, R:R, "A")),IF(R3043="B", MIN(30, SUMIFS(W:W, B:B, B3043, R:R, "B")),"비해당분야"))</f>
        <v>비해당분야</v>
      </c>
      <c r="Y3043" s="4" t="str">
        <f>IF(R3043="C",MIN(30,IF(COUNTIFS(B:B,B3043,W:W,"가1")=1,25,IF(COUNTIFS(B:B,B3043,W:W,"가1")&gt;=2,30,0))+IF(COUNTIFS(B:B,B3043,W:W,"나1")&gt;=4,30,IF(COUNTIFS(B:B,B3043,W:W,"나1")=3,26,IF(COUNTIFS(B:B,B3043,W:W,"나1")=2,22,IF(COUNTIFS(B:B,B3043,W:W,"나1")=1,18,0)))))+MIN(30,IF(COUNTIFS(B:B,B3043,W:W,"가2")=1,25,IF(COUNTIFS(B:B,B3043,W:W,"가2")&gt;=2,30,0))+IF(COUNTIFS(B:B,B3043,W:W,"나2")=3,30,IF(COUNTIFS(B:B,B3043,W:W,"나2")=2,25,IF(COUNTIFS(B:B,B3043,W:W,"나2")=1,20,0)))),"비해당분야")</f>
        <v>비해당분야</v>
      </c>
      <c r="Z3043" s="4" t="str">
        <f>IF(R3043="C",VLOOKUP(K3043,'[1]자격증 backdata'!A:F,6,0),"비해당분야")</f>
        <v>비해당분야</v>
      </c>
      <c r="AA3043" s="4" t="str">
        <f>IF(R3043="C",SUMIF(B:B,B3043,Z:Z),"비해당분야")</f>
        <v>비해당분야</v>
      </c>
      <c r="AB3043" s="4" t="str">
        <f>IF(R3043="C",SUM(Y3043,AA3043),"비해당분야")</f>
        <v>비해당분야</v>
      </c>
      <c r="AC3043" s="4" t="str">
        <f>IF(R3043="C",AB3043,X3043)</f>
        <v>비해당분야</v>
      </c>
      <c r="AD3043" s="4">
        <f>VLOOKUP(K3043,'[1]자격증 backdata'!A:D,4,0)</f>
        <v>0</v>
      </c>
      <c r="AE3043" s="4">
        <f>IF(_xlfn.MAXIFS(AD:AD,B:B,B3043)&gt;10,10,_xlfn.MAXIFS(AD:AD,B:B,B3043))</f>
        <v>0</v>
      </c>
      <c r="AG3043" s="5">
        <f>VLOOKUP(K3043,'[1]자격증 backdata'!A:C,3,0)</f>
        <v>0</v>
      </c>
      <c r="AH3043" s="5">
        <f>COUNTIFS($B:$B,$B3043,$AG:$AG,AH$1)</f>
        <v>0</v>
      </c>
      <c r="AI3043" s="5">
        <f>COUNTIFS($B:$B,$B3043,$AG:$AG,AI$1)</f>
        <v>0</v>
      </c>
      <c r="AJ3043" s="5">
        <f>COUNTIFS($B:$B,$B3043,$AG:$AG,AJ$1)</f>
        <v>0</v>
      </c>
      <c r="AK3043" s="5">
        <f>COUNTIFS($B:$B,$B3043,$AG:$AG,AK$1)</f>
        <v>0</v>
      </c>
      <c r="AL3043" s="5">
        <f>COUNTIFS($B:$B,$B3043,$AG:$AG,AL$1)</f>
        <v>0</v>
      </c>
      <c r="AM3043" s="5">
        <f>COUNTIFS($B:$B,$B3043,$AG:$AG,AM$1)</f>
        <v>0</v>
      </c>
      <c r="AN3043" s="5">
        <f>COUNTIFS($B:$B,$B3043,$AG:$AG,AN$1)</f>
        <v>0</v>
      </c>
      <c r="AO3043" s="5">
        <f>COUNTIFS($B:$B,$B3043,$AG:$AG,AO$1)</f>
        <v>0</v>
      </c>
      <c r="AP3043" s="5">
        <f>COUNTIFS($B:$B,$B3043,$AG:$AG,AP$1)</f>
        <v>0</v>
      </c>
      <c r="AQ3043" s="5">
        <f>COUNTIFS($B:$B,$B3043,$AG:$AG,AQ$1)</f>
        <v>0</v>
      </c>
      <c r="AR3043" s="5">
        <f>COUNTIFS($B:$B,$B3043,$AG:$AG,AR$1)</f>
        <v>0</v>
      </c>
      <c r="AS3043" s="5">
        <f>COUNTIFS($B:$B,$B3043,$AG:$AG,AS$1)</f>
        <v>0</v>
      </c>
      <c r="AT3043" s="5">
        <f>COUNTIFS($B:$B,$B3043,$AG:$AG,AT$1)</f>
        <v>0</v>
      </c>
      <c r="AU3043" s="5">
        <f>COUNTIFS($B:$B,$B3043,$AG:$AG,AU$1)</f>
        <v>0</v>
      </c>
    </row>
    <row r="3044" spans="1:47" ht="15" customHeight="1" x14ac:dyDescent="0.35">
      <c r="A3044" s="6">
        <f>IF(B3043=B3044,A3043,A3043+1)</f>
        <v>1085</v>
      </c>
      <c r="B3044" s="6" t="s">
        <v>59</v>
      </c>
      <c r="C3044" s="6" t="s">
        <v>58</v>
      </c>
      <c r="D3044" s="6" t="s">
        <v>10</v>
      </c>
      <c r="E3044" s="6" t="s">
        <v>9</v>
      </c>
      <c r="F3044" s="4" t="s">
        <v>7</v>
      </c>
      <c r="G3044" s="4" t="s">
        <v>7</v>
      </c>
      <c r="H3044" s="4" t="s">
        <v>8</v>
      </c>
      <c r="I3044" s="4">
        <v>2</v>
      </c>
      <c r="J3044" s="4" t="s">
        <v>57</v>
      </c>
      <c r="K3044" s="4" t="s">
        <v>56</v>
      </c>
      <c r="L3044" s="4" t="s">
        <v>55</v>
      </c>
      <c r="M3044" s="4" t="s">
        <v>54</v>
      </c>
      <c r="N3044" s="4" t="s">
        <v>53</v>
      </c>
      <c r="P3044" s="4" t="s">
        <v>1</v>
      </c>
      <c r="Q3044" s="5" t="s">
        <v>0</v>
      </c>
      <c r="R3044" s="5"/>
      <c r="S3044" s="5">
        <f>IF(P3044="심사불필요","-",VLOOKUP(K3044,'[1]자격증 backdata'!A:G,7,0))</f>
        <v>0</v>
      </c>
      <c r="T3044" s="5" t="str">
        <f>IF(S3044="-","-",IF(COUNTIFS(B:B,B3044,S:S,"필수")&gt;0,"자격요건충족","확인필요"))</f>
        <v>자격요건충족</v>
      </c>
      <c r="U3044" s="5"/>
      <c r="W3044" s="5" t="str">
        <f>IF(Q3044="4급","심사불필요",VLOOKUP(K3044,'[1]자격증 backdata'!A:B,2,0))</f>
        <v>심사불필요</v>
      </c>
      <c r="X3044" s="4" t="str">
        <f>IF(R3044="A", MIN(20, SUMIFS(W:W, B:B, B3044, R:R, "A")),IF(R3044="B", MIN(30, SUMIFS(W:W, B:B, B3044, R:R, "B")),"비해당분야"))</f>
        <v>비해당분야</v>
      </c>
      <c r="Y3044" s="4" t="str">
        <f>IF(R3044="C",MIN(30,IF(COUNTIFS(B:B,B3044,W:W,"가1")=1,25,IF(COUNTIFS(B:B,B3044,W:W,"가1")&gt;=2,30,0))+IF(COUNTIFS(B:B,B3044,W:W,"나1")&gt;=4,30,IF(COUNTIFS(B:B,B3044,W:W,"나1")=3,26,IF(COUNTIFS(B:B,B3044,W:W,"나1")=2,22,IF(COUNTIFS(B:B,B3044,W:W,"나1")=1,18,0)))))+MIN(30,IF(COUNTIFS(B:B,B3044,W:W,"가2")=1,25,IF(COUNTIFS(B:B,B3044,W:W,"가2")&gt;=2,30,0))+IF(COUNTIFS(B:B,B3044,W:W,"나2")=3,30,IF(COUNTIFS(B:B,B3044,W:W,"나2")=2,25,IF(COUNTIFS(B:B,B3044,W:W,"나2")=1,20,0)))),"비해당분야")</f>
        <v>비해당분야</v>
      </c>
      <c r="Z3044" s="4" t="str">
        <f>IF(R3044="C",VLOOKUP(K3044,'[1]자격증 backdata'!A:F,6,0),"비해당분야")</f>
        <v>비해당분야</v>
      </c>
      <c r="AA3044" s="4" t="str">
        <f>IF(R3044="C",SUMIF(B:B,B3044,Z:Z),"비해당분야")</f>
        <v>비해당분야</v>
      </c>
      <c r="AB3044" s="4" t="str">
        <f>IF(R3044="C",SUM(Y3044,AA3044),"비해당분야")</f>
        <v>비해당분야</v>
      </c>
      <c r="AC3044" s="4" t="str">
        <f>IF(R3044="C",AB3044,X3044)</f>
        <v>비해당분야</v>
      </c>
      <c r="AD3044" s="4">
        <f>VLOOKUP(K3044,'[1]자격증 backdata'!A:D,4,0)</f>
        <v>0</v>
      </c>
      <c r="AE3044" s="4">
        <f>IF(_xlfn.MAXIFS(AD:AD,B:B,B3044)&gt;10,10,_xlfn.MAXIFS(AD:AD,B:B,B3044))</f>
        <v>0</v>
      </c>
      <c r="AG3044" s="5">
        <f>VLOOKUP(K3044,'[1]자격증 backdata'!A:C,3,0)</f>
        <v>0</v>
      </c>
      <c r="AH3044" s="5">
        <f>COUNTIFS($B:$B,$B3044,$AG:$AG,AH$1)</f>
        <v>0</v>
      </c>
      <c r="AI3044" s="5">
        <f>COUNTIFS($B:$B,$B3044,$AG:$AG,AI$1)</f>
        <v>0</v>
      </c>
      <c r="AJ3044" s="5">
        <f>COUNTIFS($B:$B,$B3044,$AG:$AG,AJ$1)</f>
        <v>0</v>
      </c>
      <c r="AK3044" s="5">
        <f>COUNTIFS($B:$B,$B3044,$AG:$AG,AK$1)</f>
        <v>0</v>
      </c>
      <c r="AL3044" s="5">
        <f>COUNTIFS($B:$B,$B3044,$AG:$AG,AL$1)</f>
        <v>0</v>
      </c>
      <c r="AM3044" s="5">
        <f>COUNTIFS($B:$B,$B3044,$AG:$AG,AM$1)</f>
        <v>0</v>
      </c>
      <c r="AN3044" s="5">
        <f>COUNTIFS($B:$B,$B3044,$AG:$AG,AN$1)</f>
        <v>0</v>
      </c>
      <c r="AO3044" s="5">
        <f>COUNTIFS($B:$B,$B3044,$AG:$AG,AO$1)</f>
        <v>0</v>
      </c>
      <c r="AP3044" s="5">
        <f>COUNTIFS($B:$B,$B3044,$AG:$AG,AP$1)</f>
        <v>0</v>
      </c>
      <c r="AQ3044" s="5">
        <f>COUNTIFS($B:$B,$B3044,$AG:$AG,AQ$1)</f>
        <v>0</v>
      </c>
      <c r="AR3044" s="5">
        <f>COUNTIFS($B:$B,$B3044,$AG:$AG,AR$1)</f>
        <v>0</v>
      </c>
      <c r="AS3044" s="5">
        <f>COUNTIFS($B:$B,$B3044,$AG:$AG,AS$1)</f>
        <v>0</v>
      </c>
      <c r="AT3044" s="5">
        <f>COUNTIFS($B:$B,$B3044,$AG:$AG,AT$1)</f>
        <v>0</v>
      </c>
      <c r="AU3044" s="5">
        <f>COUNTIFS($B:$B,$B3044,$AG:$AG,AU$1)</f>
        <v>0</v>
      </c>
    </row>
    <row r="3045" spans="1:47" ht="15" customHeight="1" x14ac:dyDescent="0.35">
      <c r="A3045" s="3">
        <f>IF(B3044=B3045,A3044,A3044+1)</f>
        <v>1086</v>
      </c>
      <c r="B3045" s="3" t="s">
        <v>52</v>
      </c>
      <c r="C3045" s="3" t="s">
        <v>51</v>
      </c>
      <c r="D3045" s="3" t="s">
        <v>10</v>
      </c>
      <c r="E3045" s="3" t="s">
        <v>9</v>
      </c>
      <c r="F3045" s="4" t="s">
        <v>8</v>
      </c>
      <c r="G3045" s="4" t="s">
        <v>7</v>
      </c>
      <c r="H3045" s="4" t="s">
        <v>7</v>
      </c>
      <c r="I3045" s="3">
        <v>1</v>
      </c>
      <c r="J3045" s="3" t="s">
        <v>6</v>
      </c>
      <c r="K3045" s="3" t="s">
        <v>5</v>
      </c>
      <c r="L3045" s="3" t="s">
        <v>4</v>
      </c>
      <c r="M3045" s="3" t="s">
        <v>50</v>
      </c>
      <c r="N3045" s="3" t="s">
        <v>49</v>
      </c>
      <c r="P3045" s="3" t="s">
        <v>1</v>
      </c>
      <c r="Q3045" s="2" t="s">
        <v>0</v>
      </c>
      <c r="R3045" s="2"/>
      <c r="S3045" s="2" t="str">
        <f>IF(P3045="심사불필요","-",VLOOKUP(K3045,'[1]자격증 backdata'!A:G,7,0))</f>
        <v>필수</v>
      </c>
      <c r="T3045" s="2" t="str">
        <f>IF(S3045="-","-",IF(COUNTIFS(B:B,B3045,S:S,"필수")&gt;0,"자격요건충족","확인필요"))</f>
        <v>자격요건충족</v>
      </c>
      <c r="U3045" s="2"/>
      <c r="W3045" s="2" t="str">
        <f>IF(Q3045="4급","심사불필요",VLOOKUP(K3045,'[1]자격증 backdata'!A:B,2,0))</f>
        <v>심사불필요</v>
      </c>
      <c r="X3045" s="3" t="str">
        <f>IF(R3045="A", MIN(20, SUMIFS(W:W, B:B, B3045, R:R, "A")),IF(R3045="B", MIN(30, SUMIFS(W:W, B:B, B3045, R:R, "B")),"비해당분야"))</f>
        <v>비해당분야</v>
      </c>
      <c r="Y3045" s="3" t="str">
        <f>IF(R3045="C",MIN(30,IF(COUNTIFS(B:B,B3045,W:W,"가1")=1,25,IF(COUNTIFS(B:B,B3045,W:W,"가1")&gt;=2,30,0))+IF(COUNTIFS(B:B,B3045,W:W,"나1")&gt;=4,30,IF(COUNTIFS(B:B,B3045,W:W,"나1")=3,26,IF(COUNTIFS(B:B,B3045,W:W,"나1")=2,22,IF(COUNTIFS(B:B,B3045,W:W,"나1")=1,18,0)))))+MIN(30,IF(COUNTIFS(B:B,B3045,W:W,"가2")=1,25,IF(COUNTIFS(B:B,B3045,W:W,"가2")&gt;=2,30,0))+IF(COUNTIFS(B:B,B3045,W:W,"나2")=3,30,IF(COUNTIFS(B:B,B3045,W:W,"나2")=2,25,IF(COUNTIFS(B:B,B3045,W:W,"나2")=1,20,0)))),"비해당분야")</f>
        <v>비해당분야</v>
      </c>
      <c r="Z3045" s="3" t="str">
        <f>IF(R3045="C",VLOOKUP(K3045,'[1]자격증 backdata'!A:F,6,0),"비해당분야")</f>
        <v>비해당분야</v>
      </c>
      <c r="AA3045" s="3" t="str">
        <f>IF(R3045="C",SUMIF(B:B,B3045,Z:Z),"비해당분야")</f>
        <v>비해당분야</v>
      </c>
      <c r="AB3045" s="3" t="str">
        <f>IF(R3045="C",SUM(Y3045,AA3045),"비해당분야")</f>
        <v>비해당분야</v>
      </c>
      <c r="AC3045" s="3" t="str">
        <f>IF(R3045="C",AB3045,X3045)</f>
        <v>비해당분야</v>
      </c>
      <c r="AD3045" s="3">
        <f>VLOOKUP(K3045,'[1]자격증 backdata'!A:D,4,0)</f>
        <v>0</v>
      </c>
      <c r="AE3045" s="3">
        <f>IF(_xlfn.MAXIFS(AD:AD,B:B,B3045)&gt;10,10,_xlfn.MAXIFS(AD:AD,B:B,B3045))</f>
        <v>0</v>
      </c>
      <c r="AG3045" s="2">
        <f>VLOOKUP(K3045,'[1]자격증 backdata'!A:C,3,0)</f>
        <v>0</v>
      </c>
      <c r="AH3045" s="2">
        <f>COUNTIFS($B:$B,$B3045,$AG:$AG,AH$1)</f>
        <v>0</v>
      </c>
      <c r="AI3045" s="2">
        <f>COUNTIFS($B:$B,$B3045,$AG:$AG,AI$1)</f>
        <v>0</v>
      </c>
      <c r="AJ3045" s="2">
        <f>COUNTIFS($B:$B,$B3045,$AG:$AG,AJ$1)</f>
        <v>0</v>
      </c>
      <c r="AK3045" s="2">
        <f>COUNTIFS($B:$B,$B3045,$AG:$AG,AK$1)</f>
        <v>0</v>
      </c>
      <c r="AL3045" s="2">
        <f>COUNTIFS($B:$B,$B3045,$AG:$AG,AL$1)</f>
        <v>0</v>
      </c>
      <c r="AM3045" s="2">
        <f>COUNTIFS($B:$B,$B3045,$AG:$AG,AM$1)</f>
        <v>0</v>
      </c>
      <c r="AN3045" s="2">
        <f>COUNTIFS($B:$B,$B3045,$AG:$AG,AN$1)</f>
        <v>0</v>
      </c>
      <c r="AO3045" s="2">
        <f>COUNTIFS($B:$B,$B3045,$AG:$AG,AO$1)</f>
        <v>0</v>
      </c>
      <c r="AP3045" s="2">
        <f>COUNTIFS($B:$B,$B3045,$AG:$AG,AP$1)</f>
        <v>0</v>
      </c>
      <c r="AQ3045" s="2">
        <f>COUNTIFS($B:$B,$B3045,$AG:$AG,AQ$1)</f>
        <v>0</v>
      </c>
      <c r="AR3045" s="2">
        <f>COUNTIFS($B:$B,$B3045,$AG:$AG,AR$1)</f>
        <v>0</v>
      </c>
      <c r="AS3045" s="2">
        <f>COUNTIFS($B:$B,$B3045,$AG:$AG,AS$1)</f>
        <v>0</v>
      </c>
      <c r="AT3045" s="2">
        <f>COUNTIFS($B:$B,$B3045,$AG:$AG,AT$1)</f>
        <v>0</v>
      </c>
      <c r="AU3045" s="2">
        <f>COUNTIFS($B:$B,$B3045,$AG:$AG,AU$1)</f>
        <v>0</v>
      </c>
    </row>
    <row r="3046" spans="1:47" ht="15" customHeight="1" x14ac:dyDescent="0.35">
      <c r="A3046" s="4">
        <f>IF(B3045=B3046,A3045,A3045+1)</f>
        <v>1087</v>
      </c>
      <c r="B3046" s="4" t="s">
        <v>40</v>
      </c>
      <c r="C3046" s="4" t="s">
        <v>39</v>
      </c>
      <c r="D3046" s="4" t="s">
        <v>10</v>
      </c>
      <c r="E3046" s="4" t="s">
        <v>9</v>
      </c>
      <c r="F3046" s="4" t="s">
        <v>8</v>
      </c>
      <c r="G3046" s="4" t="s">
        <v>7</v>
      </c>
      <c r="H3046" s="4" t="s">
        <v>7</v>
      </c>
      <c r="I3046" s="4">
        <v>1</v>
      </c>
      <c r="J3046" s="4" t="s">
        <v>6</v>
      </c>
      <c r="K3046" s="4" t="s">
        <v>5</v>
      </c>
      <c r="L3046" s="4" t="s">
        <v>4</v>
      </c>
      <c r="M3046" s="4" t="s">
        <v>48</v>
      </c>
      <c r="N3046" s="4" t="s">
        <v>47</v>
      </c>
      <c r="P3046" s="4" t="s">
        <v>1</v>
      </c>
      <c r="Q3046" s="5" t="s">
        <v>0</v>
      </c>
      <c r="R3046" s="5"/>
      <c r="S3046" s="5" t="str">
        <f>IF(P3046="심사불필요","-",VLOOKUP(K3046,'[1]자격증 backdata'!A:G,7,0))</f>
        <v>필수</v>
      </c>
      <c r="T3046" s="5" t="str">
        <f>IF(S3046="-","-",IF(COUNTIFS(B:B,B3046,S:S,"필수")&gt;0,"자격요건충족","확인필요"))</f>
        <v>자격요건충족</v>
      </c>
      <c r="U3046" s="5"/>
      <c r="W3046" s="5" t="str">
        <f>IF(Q3046="4급","심사불필요",VLOOKUP(K3046,'[1]자격증 backdata'!A:B,2,0))</f>
        <v>심사불필요</v>
      </c>
      <c r="X3046" s="4" t="str">
        <f>IF(R3046="A", MIN(20, SUMIFS(W:W, B:B, B3046, R:R, "A")),IF(R3046="B", MIN(30, SUMIFS(W:W, B:B, B3046, R:R, "B")),"비해당분야"))</f>
        <v>비해당분야</v>
      </c>
      <c r="Y3046" s="4" t="str">
        <f>IF(R3046="C",MIN(30,IF(COUNTIFS(B:B,B3046,W:W,"가1")=1,25,IF(COUNTIFS(B:B,B3046,W:W,"가1")&gt;=2,30,0))+IF(COUNTIFS(B:B,B3046,W:W,"나1")&gt;=4,30,IF(COUNTIFS(B:B,B3046,W:W,"나1")=3,26,IF(COUNTIFS(B:B,B3046,W:W,"나1")=2,22,IF(COUNTIFS(B:B,B3046,W:W,"나1")=1,18,0)))))+MIN(30,IF(COUNTIFS(B:B,B3046,W:W,"가2")=1,25,IF(COUNTIFS(B:B,B3046,W:W,"가2")&gt;=2,30,0))+IF(COUNTIFS(B:B,B3046,W:W,"나2")=3,30,IF(COUNTIFS(B:B,B3046,W:W,"나2")=2,25,IF(COUNTIFS(B:B,B3046,W:W,"나2")=1,20,0)))),"비해당분야")</f>
        <v>비해당분야</v>
      </c>
      <c r="Z3046" s="4" t="str">
        <f>IF(R3046="C",VLOOKUP(K3046,'[1]자격증 backdata'!A:F,6,0),"비해당분야")</f>
        <v>비해당분야</v>
      </c>
      <c r="AA3046" s="4" t="str">
        <f>IF(R3046="C",SUMIF(B:B,B3046,Z:Z),"비해당분야")</f>
        <v>비해당분야</v>
      </c>
      <c r="AB3046" s="4" t="str">
        <f>IF(R3046="C",SUM(Y3046,AA3046),"비해당분야")</f>
        <v>비해당분야</v>
      </c>
      <c r="AC3046" s="4" t="str">
        <f>IF(R3046="C",AB3046,X3046)</f>
        <v>비해당분야</v>
      </c>
      <c r="AD3046" s="4">
        <f>VLOOKUP(K3046,'[1]자격증 backdata'!A:D,4,0)</f>
        <v>0</v>
      </c>
      <c r="AE3046" s="4">
        <f>IF(_xlfn.MAXIFS(AD:AD,B:B,B3046)&gt;10,10,_xlfn.MAXIFS(AD:AD,B:B,B3046))</f>
        <v>5</v>
      </c>
      <c r="AG3046" s="5">
        <f>VLOOKUP(K3046,'[1]자격증 backdata'!A:C,3,0)</f>
        <v>0</v>
      </c>
      <c r="AH3046" s="5">
        <f>COUNTIFS($B:$B,$B3046,$AG:$AG,AH$1)</f>
        <v>0</v>
      </c>
      <c r="AI3046" s="5">
        <f>COUNTIFS($B:$B,$B3046,$AG:$AG,AI$1)</f>
        <v>0</v>
      </c>
      <c r="AJ3046" s="5">
        <f>COUNTIFS($B:$B,$B3046,$AG:$AG,AJ$1)</f>
        <v>0</v>
      </c>
      <c r="AK3046" s="5">
        <f>COUNTIFS($B:$B,$B3046,$AG:$AG,AK$1)</f>
        <v>0</v>
      </c>
      <c r="AL3046" s="5">
        <f>COUNTIFS($B:$B,$B3046,$AG:$AG,AL$1)</f>
        <v>0</v>
      </c>
      <c r="AM3046" s="5">
        <f>COUNTIFS($B:$B,$B3046,$AG:$AG,AM$1)</f>
        <v>0</v>
      </c>
      <c r="AN3046" s="5">
        <f>COUNTIFS($B:$B,$B3046,$AG:$AG,AN$1)</f>
        <v>0</v>
      </c>
      <c r="AO3046" s="5">
        <f>COUNTIFS($B:$B,$B3046,$AG:$AG,AO$1)</f>
        <v>0</v>
      </c>
      <c r="AP3046" s="5">
        <f>COUNTIFS($B:$B,$B3046,$AG:$AG,AP$1)</f>
        <v>0</v>
      </c>
      <c r="AQ3046" s="5">
        <f>COUNTIFS($B:$B,$B3046,$AG:$AG,AQ$1)</f>
        <v>0</v>
      </c>
      <c r="AR3046" s="5">
        <f>COUNTIFS($B:$B,$B3046,$AG:$AG,AR$1)</f>
        <v>0</v>
      </c>
      <c r="AS3046" s="5">
        <f>COUNTIFS($B:$B,$B3046,$AG:$AG,AS$1)</f>
        <v>0</v>
      </c>
      <c r="AT3046" s="5">
        <f>COUNTIFS($B:$B,$B3046,$AG:$AG,AT$1)</f>
        <v>0</v>
      </c>
      <c r="AU3046" s="5">
        <f>COUNTIFS($B:$B,$B3046,$AG:$AG,AU$1)</f>
        <v>0</v>
      </c>
    </row>
    <row r="3047" spans="1:47" ht="15" customHeight="1" x14ac:dyDescent="0.35">
      <c r="A3047" s="6">
        <f>IF(B3046=B3047,A3046,A3046+1)</f>
        <v>1087</v>
      </c>
      <c r="B3047" s="6" t="s">
        <v>40</v>
      </c>
      <c r="C3047" s="6" t="s">
        <v>39</v>
      </c>
      <c r="D3047" s="6" t="s">
        <v>10</v>
      </c>
      <c r="E3047" s="6" t="s">
        <v>9</v>
      </c>
      <c r="F3047" s="4" t="s">
        <v>7</v>
      </c>
      <c r="G3047" s="4" t="s">
        <v>7</v>
      </c>
      <c r="H3047" s="4" t="s">
        <v>8</v>
      </c>
      <c r="I3047" s="4">
        <v>2</v>
      </c>
      <c r="J3047" s="4" t="s">
        <v>46</v>
      </c>
      <c r="K3047" s="4" t="s">
        <v>45</v>
      </c>
      <c r="L3047" s="4" t="s">
        <v>26</v>
      </c>
      <c r="M3047" s="4" t="s">
        <v>44</v>
      </c>
      <c r="N3047" s="4" t="s">
        <v>43</v>
      </c>
      <c r="P3047" s="4" t="s">
        <v>1</v>
      </c>
      <c r="Q3047" s="5" t="s">
        <v>0</v>
      </c>
      <c r="R3047" s="5"/>
      <c r="S3047" s="5">
        <f>IF(P3047="심사불필요","-",VLOOKUP(K3047,'[1]자격증 backdata'!A:G,7,0))</f>
        <v>0</v>
      </c>
      <c r="T3047" s="5" t="str">
        <f>IF(S3047="-","-",IF(COUNTIFS(B:B,B3047,S:S,"필수")&gt;0,"자격요건충족","확인필요"))</f>
        <v>자격요건충족</v>
      </c>
      <c r="U3047" s="5"/>
      <c r="W3047" s="5" t="str">
        <f>IF(Q3047="4급","심사불필요",VLOOKUP(K3047,'[1]자격증 backdata'!A:B,2,0))</f>
        <v>심사불필요</v>
      </c>
      <c r="X3047" s="4" t="str">
        <f>IF(R3047="A", MIN(20, SUMIFS(W:W, B:B, B3047, R:R, "A")),IF(R3047="B", MIN(30, SUMIFS(W:W, B:B, B3047, R:R, "B")),"비해당분야"))</f>
        <v>비해당분야</v>
      </c>
      <c r="Y3047" s="4" t="str">
        <f>IF(R3047="C",MIN(30,IF(COUNTIFS(B:B,B3047,W:W,"가1")=1,25,IF(COUNTIFS(B:B,B3047,W:W,"가1")&gt;=2,30,0))+IF(COUNTIFS(B:B,B3047,W:W,"나1")&gt;=4,30,IF(COUNTIFS(B:B,B3047,W:W,"나1")=3,26,IF(COUNTIFS(B:B,B3047,W:W,"나1")=2,22,IF(COUNTIFS(B:B,B3047,W:W,"나1")=1,18,0)))))+MIN(30,IF(COUNTIFS(B:B,B3047,W:W,"가2")=1,25,IF(COUNTIFS(B:B,B3047,W:W,"가2")&gt;=2,30,0))+IF(COUNTIFS(B:B,B3047,W:W,"나2")=3,30,IF(COUNTIFS(B:B,B3047,W:W,"나2")=2,25,IF(COUNTIFS(B:B,B3047,W:W,"나2")=1,20,0)))),"비해당분야")</f>
        <v>비해당분야</v>
      </c>
      <c r="Z3047" s="4" t="str">
        <f>IF(R3047="C",VLOOKUP(K3047,'[1]자격증 backdata'!A:F,6,0),"비해당분야")</f>
        <v>비해당분야</v>
      </c>
      <c r="AA3047" s="4" t="str">
        <f>IF(R3047="C",SUMIF(B:B,B3047,Z:Z),"비해당분야")</f>
        <v>비해당분야</v>
      </c>
      <c r="AB3047" s="4" t="str">
        <f>IF(R3047="C",SUM(Y3047,AA3047),"비해당분야")</f>
        <v>비해당분야</v>
      </c>
      <c r="AC3047" s="4" t="str">
        <f>IF(R3047="C",AB3047,X3047)</f>
        <v>비해당분야</v>
      </c>
      <c r="AD3047" s="4">
        <f>VLOOKUP(K3047,'[1]자격증 backdata'!A:D,4,0)</f>
        <v>0</v>
      </c>
      <c r="AE3047" s="4">
        <f>IF(_xlfn.MAXIFS(AD:AD,B:B,B3047)&gt;10,10,_xlfn.MAXIFS(AD:AD,B:B,B3047))</f>
        <v>5</v>
      </c>
      <c r="AG3047" s="5">
        <f>VLOOKUP(K3047,'[1]자격증 backdata'!A:C,3,0)</f>
        <v>0</v>
      </c>
      <c r="AH3047" s="5">
        <f>COUNTIFS($B:$B,$B3047,$AG:$AG,AH$1)</f>
        <v>0</v>
      </c>
      <c r="AI3047" s="5">
        <f>COUNTIFS($B:$B,$B3047,$AG:$AG,AI$1)</f>
        <v>0</v>
      </c>
      <c r="AJ3047" s="5">
        <f>COUNTIFS($B:$B,$B3047,$AG:$AG,AJ$1)</f>
        <v>0</v>
      </c>
      <c r="AK3047" s="5">
        <f>COUNTIFS($B:$B,$B3047,$AG:$AG,AK$1)</f>
        <v>0</v>
      </c>
      <c r="AL3047" s="5">
        <f>COUNTIFS($B:$B,$B3047,$AG:$AG,AL$1)</f>
        <v>0</v>
      </c>
      <c r="AM3047" s="5">
        <f>COUNTIFS($B:$B,$B3047,$AG:$AG,AM$1)</f>
        <v>0</v>
      </c>
      <c r="AN3047" s="5">
        <f>COUNTIFS($B:$B,$B3047,$AG:$AG,AN$1)</f>
        <v>0</v>
      </c>
      <c r="AO3047" s="5">
        <f>COUNTIFS($B:$B,$B3047,$AG:$AG,AO$1)</f>
        <v>0</v>
      </c>
      <c r="AP3047" s="5">
        <f>COUNTIFS($B:$B,$B3047,$AG:$AG,AP$1)</f>
        <v>0</v>
      </c>
      <c r="AQ3047" s="5">
        <f>COUNTIFS($B:$B,$B3047,$AG:$AG,AQ$1)</f>
        <v>0</v>
      </c>
      <c r="AR3047" s="5">
        <f>COUNTIFS($B:$B,$B3047,$AG:$AG,AR$1)</f>
        <v>0</v>
      </c>
      <c r="AS3047" s="5">
        <f>COUNTIFS($B:$B,$B3047,$AG:$AG,AS$1)</f>
        <v>0</v>
      </c>
      <c r="AT3047" s="5">
        <f>COUNTIFS($B:$B,$B3047,$AG:$AG,AT$1)</f>
        <v>0</v>
      </c>
      <c r="AU3047" s="5">
        <f>COUNTIFS($B:$B,$B3047,$AG:$AG,AU$1)</f>
        <v>0</v>
      </c>
    </row>
    <row r="3048" spans="1:47" ht="15" customHeight="1" x14ac:dyDescent="0.35">
      <c r="A3048" s="6">
        <f>IF(B3047=B3048,A3047,A3047+1)</f>
        <v>1087</v>
      </c>
      <c r="B3048" s="6" t="s">
        <v>40</v>
      </c>
      <c r="C3048" s="6" t="s">
        <v>39</v>
      </c>
      <c r="D3048" s="6" t="s">
        <v>10</v>
      </c>
      <c r="E3048" s="6" t="s">
        <v>9</v>
      </c>
      <c r="F3048" s="4" t="s">
        <v>7</v>
      </c>
      <c r="G3048" s="4" t="s">
        <v>7</v>
      </c>
      <c r="H3048" s="4" t="s">
        <v>8</v>
      </c>
      <c r="I3048" s="4">
        <v>3</v>
      </c>
      <c r="J3048" s="4" t="s">
        <v>28</v>
      </c>
      <c r="K3048" s="4" t="s">
        <v>27</v>
      </c>
      <c r="L3048" s="4" t="s">
        <v>26</v>
      </c>
      <c r="M3048" s="4" t="s">
        <v>42</v>
      </c>
      <c r="N3048" s="4" t="s">
        <v>41</v>
      </c>
      <c r="P3048" s="4" t="s">
        <v>1</v>
      </c>
      <c r="Q3048" s="5" t="s">
        <v>0</v>
      </c>
      <c r="R3048" s="5"/>
      <c r="S3048" s="5">
        <f>IF(P3048="심사불필요","-",VLOOKUP(K3048,'[1]자격증 backdata'!A:G,7,0))</f>
        <v>0</v>
      </c>
      <c r="T3048" s="5" t="str">
        <f>IF(S3048="-","-",IF(COUNTIFS(B:B,B3048,S:S,"필수")&gt;0,"자격요건충족","확인필요"))</f>
        <v>자격요건충족</v>
      </c>
      <c r="U3048" s="5"/>
      <c r="W3048" s="5" t="str">
        <f>IF(Q3048="4급","심사불필요",VLOOKUP(K3048,'[1]자격증 backdata'!A:B,2,0))</f>
        <v>심사불필요</v>
      </c>
      <c r="X3048" s="4" t="str">
        <f>IF(R3048="A", MIN(20, SUMIFS(W:W, B:B, B3048, R:R, "A")),IF(R3048="B", MIN(30, SUMIFS(W:W, B:B, B3048, R:R, "B")),"비해당분야"))</f>
        <v>비해당분야</v>
      </c>
      <c r="Y3048" s="4" t="str">
        <f>IF(R3048="C",MIN(30,IF(COUNTIFS(B:B,B3048,W:W,"가1")=1,25,IF(COUNTIFS(B:B,B3048,W:W,"가1")&gt;=2,30,0))+IF(COUNTIFS(B:B,B3048,W:W,"나1")&gt;=4,30,IF(COUNTIFS(B:B,B3048,W:W,"나1")=3,26,IF(COUNTIFS(B:B,B3048,W:W,"나1")=2,22,IF(COUNTIFS(B:B,B3048,W:W,"나1")=1,18,0)))))+MIN(30,IF(COUNTIFS(B:B,B3048,W:W,"가2")=1,25,IF(COUNTIFS(B:B,B3048,W:W,"가2")&gt;=2,30,0))+IF(COUNTIFS(B:B,B3048,W:W,"나2")=3,30,IF(COUNTIFS(B:B,B3048,W:W,"나2")=2,25,IF(COUNTIFS(B:B,B3048,W:W,"나2")=1,20,0)))),"비해당분야")</f>
        <v>비해당분야</v>
      </c>
      <c r="Z3048" s="4" t="str">
        <f>IF(R3048="C",VLOOKUP(K3048,'[1]자격증 backdata'!A:F,6,0),"비해당분야")</f>
        <v>비해당분야</v>
      </c>
      <c r="AA3048" s="4" t="str">
        <f>IF(R3048="C",SUMIF(B:B,B3048,Z:Z),"비해당분야")</f>
        <v>비해당분야</v>
      </c>
      <c r="AB3048" s="4" t="str">
        <f>IF(R3048="C",SUM(Y3048,AA3048),"비해당분야")</f>
        <v>비해당분야</v>
      </c>
      <c r="AC3048" s="4" t="str">
        <f>IF(R3048="C",AB3048,X3048)</f>
        <v>비해당분야</v>
      </c>
      <c r="AD3048" s="4">
        <f>VLOOKUP(K3048,'[1]자격증 backdata'!A:D,4,0)</f>
        <v>0</v>
      </c>
      <c r="AE3048" s="4">
        <f>IF(_xlfn.MAXIFS(AD:AD,B:B,B3048)&gt;10,10,_xlfn.MAXIFS(AD:AD,B:B,B3048))</f>
        <v>5</v>
      </c>
      <c r="AG3048" s="5">
        <f>VLOOKUP(K3048,'[1]자격증 backdata'!A:C,3,0)</f>
        <v>0</v>
      </c>
      <c r="AH3048" s="5">
        <f>COUNTIFS($B:$B,$B3048,$AG:$AG,AH$1)</f>
        <v>0</v>
      </c>
      <c r="AI3048" s="5">
        <f>COUNTIFS($B:$B,$B3048,$AG:$AG,AI$1)</f>
        <v>0</v>
      </c>
      <c r="AJ3048" s="5">
        <f>COUNTIFS($B:$B,$B3048,$AG:$AG,AJ$1)</f>
        <v>0</v>
      </c>
      <c r="AK3048" s="5">
        <f>COUNTIFS($B:$B,$B3048,$AG:$AG,AK$1)</f>
        <v>0</v>
      </c>
      <c r="AL3048" s="5">
        <f>COUNTIFS($B:$B,$B3048,$AG:$AG,AL$1)</f>
        <v>0</v>
      </c>
      <c r="AM3048" s="5">
        <f>COUNTIFS($B:$B,$B3048,$AG:$AG,AM$1)</f>
        <v>0</v>
      </c>
      <c r="AN3048" s="5">
        <f>COUNTIFS($B:$B,$B3048,$AG:$AG,AN$1)</f>
        <v>0</v>
      </c>
      <c r="AO3048" s="5">
        <f>COUNTIFS($B:$B,$B3048,$AG:$AG,AO$1)</f>
        <v>0</v>
      </c>
      <c r="AP3048" s="5">
        <f>COUNTIFS($B:$B,$B3048,$AG:$AG,AP$1)</f>
        <v>0</v>
      </c>
      <c r="AQ3048" s="5">
        <f>COUNTIFS($B:$B,$B3048,$AG:$AG,AQ$1)</f>
        <v>0</v>
      </c>
      <c r="AR3048" s="5">
        <f>COUNTIFS($B:$B,$B3048,$AG:$AG,AR$1)</f>
        <v>0</v>
      </c>
      <c r="AS3048" s="5">
        <f>COUNTIFS($B:$B,$B3048,$AG:$AG,AS$1)</f>
        <v>0</v>
      </c>
      <c r="AT3048" s="5">
        <f>COUNTIFS($B:$B,$B3048,$AG:$AG,AT$1)</f>
        <v>0</v>
      </c>
      <c r="AU3048" s="5">
        <f>COUNTIFS($B:$B,$B3048,$AG:$AG,AU$1)</f>
        <v>0</v>
      </c>
    </row>
    <row r="3049" spans="1:47" ht="15" customHeight="1" x14ac:dyDescent="0.35">
      <c r="A3049" s="6">
        <f>IF(B3048=B3049,A3048,A3048+1)</f>
        <v>1087</v>
      </c>
      <c r="B3049" s="6" t="s">
        <v>40</v>
      </c>
      <c r="C3049" s="6" t="s">
        <v>39</v>
      </c>
      <c r="D3049" s="6" t="s">
        <v>10</v>
      </c>
      <c r="E3049" s="6" t="s">
        <v>9</v>
      </c>
      <c r="F3049" s="4" t="s">
        <v>7</v>
      </c>
      <c r="G3049" s="4" t="s">
        <v>7</v>
      </c>
      <c r="H3049" s="4" t="s">
        <v>8</v>
      </c>
      <c r="I3049" s="4">
        <v>4</v>
      </c>
      <c r="J3049" s="4" t="s">
        <v>38</v>
      </c>
      <c r="K3049" s="4" t="s">
        <v>37</v>
      </c>
      <c r="L3049" s="4" t="s">
        <v>36</v>
      </c>
      <c r="M3049" s="4" t="s">
        <v>35</v>
      </c>
      <c r="N3049" s="4" t="s">
        <v>34</v>
      </c>
      <c r="P3049" s="4" t="s">
        <v>1</v>
      </c>
      <c r="Q3049" s="5" t="s">
        <v>0</v>
      </c>
      <c r="R3049" s="5"/>
      <c r="S3049" s="5">
        <f>IF(P3049="심사불필요","-",VLOOKUP(K3049,'[1]자격증 backdata'!A:G,7,0))</f>
        <v>0</v>
      </c>
      <c r="T3049" s="5" t="str">
        <f>IF(S3049="-","-",IF(COUNTIFS(B:B,B3049,S:S,"필수")&gt;0,"자격요건충족","확인필요"))</f>
        <v>자격요건충족</v>
      </c>
      <c r="U3049" s="5"/>
      <c r="W3049" s="5" t="str">
        <f>IF(Q3049="4급","심사불필요",VLOOKUP(K3049,'[1]자격증 backdata'!A:B,2,0))</f>
        <v>심사불필요</v>
      </c>
      <c r="X3049" s="4" t="str">
        <f>IF(R3049="A", MIN(20, SUMIFS(W:W, B:B, B3049, R:R, "A")),IF(R3049="B", MIN(30, SUMIFS(W:W, B:B, B3049, R:R, "B")),"비해당분야"))</f>
        <v>비해당분야</v>
      </c>
      <c r="Y3049" s="4" t="str">
        <f>IF(R3049="C",MIN(30,IF(COUNTIFS(B:B,B3049,W:W,"가1")=1,25,IF(COUNTIFS(B:B,B3049,W:W,"가1")&gt;=2,30,0))+IF(COUNTIFS(B:B,B3049,W:W,"나1")&gt;=4,30,IF(COUNTIFS(B:B,B3049,W:W,"나1")=3,26,IF(COUNTIFS(B:B,B3049,W:W,"나1")=2,22,IF(COUNTIFS(B:B,B3049,W:W,"나1")=1,18,0)))))+MIN(30,IF(COUNTIFS(B:B,B3049,W:W,"가2")=1,25,IF(COUNTIFS(B:B,B3049,W:W,"가2")&gt;=2,30,0))+IF(COUNTIFS(B:B,B3049,W:W,"나2")=3,30,IF(COUNTIFS(B:B,B3049,W:W,"나2")=2,25,IF(COUNTIFS(B:B,B3049,W:W,"나2")=1,20,0)))),"비해당분야")</f>
        <v>비해당분야</v>
      </c>
      <c r="Z3049" s="4" t="str">
        <f>IF(R3049="C",VLOOKUP(K3049,'[1]자격증 backdata'!A:F,6,0),"비해당분야")</f>
        <v>비해당분야</v>
      </c>
      <c r="AA3049" s="4" t="str">
        <f>IF(R3049="C",SUMIF(B:B,B3049,Z:Z),"비해당분야")</f>
        <v>비해당분야</v>
      </c>
      <c r="AB3049" s="4" t="str">
        <f>IF(R3049="C",SUM(Y3049,AA3049),"비해당분야")</f>
        <v>비해당분야</v>
      </c>
      <c r="AC3049" s="4" t="str">
        <f>IF(R3049="C",AB3049,X3049)</f>
        <v>비해당분야</v>
      </c>
      <c r="AD3049" s="4">
        <f>VLOOKUP(K3049,'[1]자격증 backdata'!A:D,4,0)</f>
        <v>5</v>
      </c>
      <c r="AE3049" s="4">
        <f>IF(_xlfn.MAXIFS(AD:AD,B:B,B3049)&gt;10,10,_xlfn.MAXIFS(AD:AD,B:B,B3049))</f>
        <v>5</v>
      </c>
      <c r="AG3049" s="5">
        <f>VLOOKUP(K3049,'[1]자격증 backdata'!A:C,3,0)</f>
        <v>0</v>
      </c>
      <c r="AH3049" s="5">
        <f>COUNTIFS($B:$B,$B3049,$AG:$AG,AH$1)</f>
        <v>0</v>
      </c>
      <c r="AI3049" s="5">
        <f>COUNTIFS($B:$B,$B3049,$AG:$AG,AI$1)</f>
        <v>0</v>
      </c>
      <c r="AJ3049" s="5">
        <f>COUNTIFS($B:$B,$B3049,$AG:$AG,AJ$1)</f>
        <v>0</v>
      </c>
      <c r="AK3049" s="5">
        <f>COUNTIFS($B:$B,$B3049,$AG:$AG,AK$1)</f>
        <v>0</v>
      </c>
      <c r="AL3049" s="5">
        <f>COUNTIFS($B:$B,$B3049,$AG:$AG,AL$1)</f>
        <v>0</v>
      </c>
      <c r="AM3049" s="5">
        <f>COUNTIFS($B:$B,$B3049,$AG:$AG,AM$1)</f>
        <v>0</v>
      </c>
      <c r="AN3049" s="5">
        <f>COUNTIFS($B:$B,$B3049,$AG:$AG,AN$1)</f>
        <v>0</v>
      </c>
      <c r="AO3049" s="5">
        <f>COUNTIFS($B:$B,$B3049,$AG:$AG,AO$1)</f>
        <v>0</v>
      </c>
      <c r="AP3049" s="5">
        <f>COUNTIFS($B:$B,$B3049,$AG:$AG,AP$1)</f>
        <v>0</v>
      </c>
      <c r="AQ3049" s="5">
        <f>COUNTIFS($B:$B,$B3049,$AG:$AG,AQ$1)</f>
        <v>0</v>
      </c>
      <c r="AR3049" s="5">
        <f>COUNTIFS($B:$B,$B3049,$AG:$AG,AR$1)</f>
        <v>0</v>
      </c>
      <c r="AS3049" s="5">
        <f>COUNTIFS($B:$B,$B3049,$AG:$AG,AS$1)</f>
        <v>0</v>
      </c>
      <c r="AT3049" s="5">
        <f>COUNTIFS($B:$B,$B3049,$AG:$AG,AT$1)</f>
        <v>0</v>
      </c>
      <c r="AU3049" s="5">
        <f>COUNTIFS($B:$B,$B3049,$AG:$AG,AU$1)</f>
        <v>0</v>
      </c>
    </row>
    <row r="3050" spans="1:47" ht="15" customHeight="1" x14ac:dyDescent="0.35">
      <c r="A3050" s="3">
        <f>IF(B3049=B3050,A3049,A3049+1)</f>
        <v>1088</v>
      </c>
      <c r="B3050" s="3" t="s">
        <v>33</v>
      </c>
      <c r="C3050" s="3" t="s">
        <v>32</v>
      </c>
      <c r="D3050" s="3" t="s">
        <v>10</v>
      </c>
      <c r="E3050" s="3" t="s">
        <v>9</v>
      </c>
      <c r="F3050" s="4" t="s">
        <v>8</v>
      </c>
      <c r="G3050" s="4" t="s">
        <v>7</v>
      </c>
      <c r="H3050" s="4" t="s">
        <v>7</v>
      </c>
      <c r="I3050" s="3">
        <v>1</v>
      </c>
      <c r="J3050" s="3" t="s">
        <v>6</v>
      </c>
      <c r="K3050" s="3" t="s">
        <v>5</v>
      </c>
      <c r="L3050" s="3" t="s">
        <v>4</v>
      </c>
      <c r="M3050" s="3" t="s">
        <v>31</v>
      </c>
      <c r="N3050" s="3" t="s">
        <v>30</v>
      </c>
      <c r="P3050" s="3" t="s">
        <v>1</v>
      </c>
      <c r="Q3050" s="2" t="s">
        <v>0</v>
      </c>
      <c r="R3050" s="2"/>
      <c r="S3050" s="2" t="str">
        <f>IF(P3050="심사불필요","-",VLOOKUP(K3050,'[1]자격증 backdata'!A:G,7,0))</f>
        <v>필수</v>
      </c>
      <c r="T3050" s="2" t="str">
        <f>IF(S3050="-","-",IF(COUNTIFS(B:B,B3050,S:S,"필수")&gt;0,"자격요건충족","확인필요"))</f>
        <v>자격요건충족</v>
      </c>
      <c r="U3050" s="2"/>
      <c r="W3050" s="2" t="str">
        <f>IF(Q3050="4급","심사불필요",VLOOKUP(K3050,'[1]자격증 backdata'!A:B,2,0))</f>
        <v>심사불필요</v>
      </c>
      <c r="X3050" s="3" t="str">
        <f>IF(R3050="A", MIN(20, SUMIFS(W:W, B:B, B3050, R:R, "A")),IF(R3050="B", MIN(30, SUMIFS(W:W, B:B, B3050, R:R, "B")),"비해당분야"))</f>
        <v>비해당분야</v>
      </c>
      <c r="Y3050" s="3" t="str">
        <f>IF(R3050="C",MIN(30,IF(COUNTIFS(B:B,B3050,W:W,"가1")=1,25,IF(COUNTIFS(B:B,B3050,W:W,"가1")&gt;=2,30,0))+IF(COUNTIFS(B:B,B3050,W:W,"나1")&gt;=4,30,IF(COUNTIFS(B:B,B3050,W:W,"나1")=3,26,IF(COUNTIFS(B:B,B3050,W:W,"나1")=2,22,IF(COUNTIFS(B:B,B3050,W:W,"나1")=1,18,0)))))+MIN(30,IF(COUNTIFS(B:B,B3050,W:W,"가2")=1,25,IF(COUNTIFS(B:B,B3050,W:W,"가2")&gt;=2,30,0))+IF(COUNTIFS(B:B,B3050,W:W,"나2")=3,30,IF(COUNTIFS(B:B,B3050,W:W,"나2")=2,25,IF(COUNTIFS(B:B,B3050,W:W,"나2")=1,20,0)))),"비해당분야")</f>
        <v>비해당분야</v>
      </c>
      <c r="Z3050" s="3" t="str">
        <f>IF(R3050="C",VLOOKUP(K3050,'[1]자격증 backdata'!A:F,6,0),"비해당분야")</f>
        <v>비해당분야</v>
      </c>
      <c r="AA3050" s="3" t="str">
        <f>IF(R3050="C",SUMIF(B:B,B3050,Z:Z),"비해당분야")</f>
        <v>비해당분야</v>
      </c>
      <c r="AB3050" s="3" t="str">
        <f>IF(R3050="C",SUM(Y3050,AA3050),"비해당분야")</f>
        <v>비해당분야</v>
      </c>
      <c r="AC3050" s="3" t="str">
        <f>IF(R3050="C",AB3050,X3050)</f>
        <v>비해당분야</v>
      </c>
      <c r="AD3050" s="3">
        <f>VLOOKUP(K3050,'[1]자격증 backdata'!A:D,4,0)</f>
        <v>0</v>
      </c>
      <c r="AE3050" s="3">
        <f>IF(_xlfn.MAXIFS(AD:AD,B:B,B3050)&gt;10,10,_xlfn.MAXIFS(AD:AD,B:B,B3050))</f>
        <v>0</v>
      </c>
      <c r="AG3050" s="2">
        <f>VLOOKUP(K3050,'[1]자격증 backdata'!A:C,3,0)</f>
        <v>0</v>
      </c>
      <c r="AH3050" s="2">
        <f>COUNTIFS($B:$B,$B3050,$AG:$AG,AH$1)</f>
        <v>0</v>
      </c>
      <c r="AI3050" s="2">
        <f>COUNTIFS($B:$B,$B3050,$AG:$AG,AI$1)</f>
        <v>0</v>
      </c>
      <c r="AJ3050" s="2">
        <f>COUNTIFS($B:$B,$B3050,$AG:$AG,AJ$1)</f>
        <v>0</v>
      </c>
      <c r="AK3050" s="2">
        <f>COUNTIFS($B:$B,$B3050,$AG:$AG,AK$1)</f>
        <v>0</v>
      </c>
      <c r="AL3050" s="2">
        <f>COUNTIFS($B:$B,$B3050,$AG:$AG,AL$1)</f>
        <v>0</v>
      </c>
      <c r="AM3050" s="2">
        <f>COUNTIFS($B:$B,$B3050,$AG:$AG,AM$1)</f>
        <v>0</v>
      </c>
      <c r="AN3050" s="2">
        <f>COUNTIFS($B:$B,$B3050,$AG:$AG,AN$1)</f>
        <v>0</v>
      </c>
      <c r="AO3050" s="2">
        <f>COUNTIFS($B:$B,$B3050,$AG:$AG,AO$1)</f>
        <v>0</v>
      </c>
      <c r="AP3050" s="2">
        <f>COUNTIFS($B:$B,$B3050,$AG:$AG,AP$1)</f>
        <v>0</v>
      </c>
      <c r="AQ3050" s="2">
        <f>COUNTIFS($B:$B,$B3050,$AG:$AG,AQ$1)</f>
        <v>0</v>
      </c>
      <c r="AR3050" s="2">
        <f>COUNTIFS($B:$B,$B3050,$AG:$AG,AR$1)</f>
        <v>0</v>
      </c>
      <c r="AS3050" s="2">
        <f>COUNTIFS($B:$B,$B3050,$AG:$AG,AS$1)</f>
        <v>0</v>
      </c>
      <c r="AT3050" s="2">
        <f>COUNTIFS($B:$B,$B3050,$AG:$AG,AT$1)</f>
        <v>0</v>
      </c>
      <c r="AU3050" s="2">
        <f>COUNTIFS($B:$B,$B3050,$AG:$AG,AU$1)</f>
        <v>0</v>
      </c>
    </row>
    <row r="3051" spans="1:47" ht="15" customHeight="1" x14ac:dyDescent="0.35">
      <c r="A3051" s="4">
        <f>IF(B3050=B3051,A3050,A3050+1)</f>
        <v>1089</v>
      </c>
      <c r="B3051" s="4" t="s">
        <v>19</v>
      </c>
      <c r="C3051" s="4" t="s">
        <v>18</v>
      </c>
      <c r="D3051" s="4" t="s">
        <v>10</v>
      </c>
      <c r="E3051" s="4" t="s">
        <v>9</v>
      </c>
      <c r="F3051" s="4" t="s">
        <v>8</v>
      </c>
      <c r="G3051" s="4" t="s">
        <v>7</v>
      </c>
      <c r="H3051" s="4" t="s">
        <v>7</v>
      </c>
      <c r="I3051" s="4">
        <v>1</v>
      </c>
      <c r="J3051" s="4" t="s">
        <v>6</v>
      </c>
      <c r="K3051" s="4" t="s">
        <v>5</v>
      </c>
      <c r="L3051" s="4" t="s">
        <v>4</v>
      </c>
      <c r="M3051" s="4" t="s">
        <v>29</v>
      </c>
      <c r="N3051" s="4" t="s">
        <v>2</v>
      </c>
      <c r="P3051" s="4" t="s">
        <v>1</v>
      </c>
      <c r="Q3051" s="5" t="s">
        <v>0</v>
      </c>
      <c r="R3051" s="5"/>
      <c r="S3051" s="5" t="str">
        <f>IF(P3051="심사불필요","-",VLOOKUP(K3051,'[1]자격증 backdata'!A:G,7,0))</f>
        <v>필수</v>
      </c>
      <c r="T3051" s="5" t="str">
        <f>IF(S3051="-","-",IF(COUNTIFS(B:B,B3051,S:S,"필수")&gt;0,"자격요건충족","확인필요"))</f>
        <v>자격요건충족</v>
      </c>
      <c r="U3051" s="5"/>
      <c r="W3051" s="5" t="str">
        <f>IF(Q3051="4급","심사불필요",VLOOKUP(K3051,'[1]자격증 backdata'!A:B,2,0))</f>
        <v>심사불필요</v>
      </c>
      <c r="X3051" s="4" t="str">
        <f>IF(R3051="A", MIN(20, SUMIFS(W:W, B:B, B3051, R:R, "A")),IF(R3051="B", MIN(30, SUMIFS(W:W, B:B, B3051, R:R, "B")),"비해당분야"))</f>
        <v>비해당분야</v>
      </c>
      <c r="Y3051" s="4" t="str">
        <f>IF(R3051="C",MIN(30,IF(COUNTIFS(B:B,B3051,W:W,"가1")=1,25,IF(COUNTIFS(B:B,B3051,W:W,"가1")&gt;=2,30,0))+IF(COUNTIFS(B:B,B3051,W:W,"나1")&gt;=4,30,IF(COUNTIFS(B:B,B3051,W:W,"나1")=3,26,IF(COUNTIFS(B:B,B3051,W:W,"나1")=2,22,IF(COUNTIFS(B:B,B3051,W:W,"나1")=1,18,0)))))+MIN(30,IF(COUNTIFS(B:B,B3051,W:W,"가2")=1,25,IF(COUNTIFS(B:B,B3051,W:W,"가2")&gt;=2,30,0))+IF(COUNTIFS(B:B,B3051,W:W,"나2")=3,30,IF(COUNTIFS(B:B,B3051,W:W,"나2")=2,25,IF(COUNTIFS(B:B,B3051,W:W,"나2")=1,20,0)))),"비해당분야")</f>
        <v>비해당분야</v>
      </c>
      <c r="Z3051" s="4" t="str">
        <f>IF(R3051="C",VLOOKUP(K3051,'[1]자격증 backdata'!A:F,6,0),"비해당분야")</f>
        <v>비해당분야</v>
      </c>
      <c r="AA3051" s="4" t="str">
        <f>IF(R3051="C",SUMIF(B:B,B3051,Z:Z),"비해당분야")</f>
        <v>비해당분야</v>
      </c>
      <c r="AB3051" s="4" t="str">
        <f>IF(R3051="C",SUM(Y3051,AA3051),"비해당분야")</f>
        <v>비해당분야</v>
      </c>
      <c r="AC3051" s="4" t="str">
        <f>IF(R3051="C",AB3051,X3051)</f>
        <v>비해당분야</v>
      </c>
      <c r="AD3051" s="4">
        <f>VLOOKUP(K3051,'[1]자격증 backdata'!A:D,4,0)</f>
        <v>0</v>
      </c>
      <c r="AE3051" s="4">
        <f>IF(_xlfn.MAXIFS(AD:AD,B:B,B3051)&gt;10,10,_xlfn.MAXIFS(AD:AD,B:B,B3051))</f>
        <v>0</v>
      </c>
      <c r="AG3051" s="5">
        <f>VLOOKUP(K3051,'[1]자격증 backdata'!A:C,3,0)</f>
        <v>0</v>
      </c>
      <c r="AH3051" s="5">
        <f>COUNTIFS($B:$B,$B3051,$AG:$AG,AH$1)</f>
        <v>0</v>
      </c>
      <c r="AI3051" s="5">
        <f>COUNTIFS($B:$B,$B3051,$AG:$AG,AI$1)</f>
        <v>0</v>
      </c>
      <c r="AJ3051" s="5">
        <f>COUNTIFS($B:$B,$B3051,$AG:$AG,AJ$1)</f>
        <v>0</v>
      </c>
      <c r="AK3051" s="5">
        <f>COUNTIFS($B:$B,$B3051,$AG:$AG,AK$1)</f>
        <v>0</v>
      </c>
      <c r="AL3051" s="5">
        <f>COUNTIFS($B:$B,$B3051,$AG:$AG,AL$1)</f>
        <v>0</v>
      </c>
      <c r="AM3051" s="5">
        <f>COUNTIFS($B:$B,$B3051,$AG:$AG,AM$1)</f>
        <v>0</v>
      </c>
      <c r="AN3051" s="5">
        <f>COUNTIFS($B:$B,$B3051,$AG:$AG,AN$1)</f>
        <v>0</v>
      </c>
      <c r="AO3051" s="5">
        <f>COUNTIFS($B:$B,$B3051,$AG:$AG,AO$1)</f>
        <v>0</v>
      </c>
      <c r="AP3051" s="5">
        <f>COUNTIFS($B:$B,$B3051,$AG:$AG,AP$1)</f>
        <v>0</v>
      </c>
      <c r="AQ3051" s="5">
        <f>COUNTIFS($B:$B,$B3051,$AG:$AG,AQ$1)</f>
        <v>0</v>
      </c>
      <c r="AR3051" s="5">
        <f>COUNTIFS($B:$B,$B3051,$AG:$AG,AR$1)</f>
        <v>0</v>
      </c>
      <c r="AS3051" s="5">
        <f>COUNTIFS($B:$B,$B3051,$AG:$AG,AS$1)</f>
        <v>0</v>
      </c>
      <c r="AT3051" s="5">
        <f>COUNTIFS($B:$B,$B3051,$AG:$AG,AT$1)</f>
        <v>0</v>
      </c>
      <c r="AU3051" s="5">
        <f>COUNTIFS($B:$B,$B3051,$AG:$AG,AU$1)</f>
        <v>0</v>
      </c>
    </row>
    <row r="3052" spans="1:47" ht="15" customHeight="1" x14ac:dyDescent="0.35">
      <c r="A3052" s="6">
        <f>IF(B3051=B3052,A3051,A3051+1)</f>
        <v>1089</v>
      </c>
      <c r="B3052" s="6" t="s">
        <v>19</v>
      </c>
      <c r="C3052" s="6" t="s">
        <v>18</v>
      </c>
      <c r="D3052" s="6" t="s">
        <v>10</v>
      </c>
      <c r="E3052" s="6" t="s">
        <v>9</v>
      </c>
      <c r="F3052" s="4" t="s">
        <v>7</v>
      </c>
      <c r="G3052" s="4" t="s">
        <v>7</v>
      </c>
      <c r="H3052" s="4" t="s">
        <v>8</v>
      </c>
      <c r="I3052" s="4">
        <v>2</v>
      </c>
      <c r="J3052" s="4" t="s">
        <v>28</v>
      </c>
      <c r="K3052" s="4" t="s">
        <v>27</v>
      </c>
      <c r="L3052" s="4" t="s">
        <v>26</v>
      </c>
      <c r="M3052" s="4" t="s">
        <v>25</v>
      </c>
      <c r="N3052" s="4" t="s">
        <v>24</v>
      </c>
      <c r="P3052" s="4" t="s">
        <v>1</v>
      </c>
      <c r="Q3052" s="5" t="s">
        <v>0</v>
      </c>
      <c r="R3052" s="5"/>
      <c r="S3052" s="5">
        <f>IF(P3052="심사불필요","-",VLOOKUP(K3052,'[1]자격증 backdata'!A:G,7,0))</f>
        <v>0</v>
      </c>
      <c r="T3052" s="5" t="str">
        <f>IF(S3052="-","-",IF(COUNTIFS(B:B,B3052,S:S,"필수")&gt;0,"자격요건충족","확인필요"))</f>
        <v>자격요건충족</v>
      </c>
      <c r="U3052" s="5"/>
      <c r="W3052" s="5" t="str">
        <f>IF(Q3052="4급","심사불필요",VLOOKUP(K3052,'[1]자격증 backdata'!A:B,2,0))</f>
        <v>심사불필요</v>
      </c>
      <c r="X3052" s="4" t="str">
        <f>IF(R3052="A", MIN(20, SUMIFS(W:W, B:B, B3052, R:R, "A")),IF(R3052="B", MIN(30, SUMIFS(W:W, B:B, B3052, R:R, "B")),"비해당분야"))</f>
        <v>비해당분야</v>
      </c>
      <c r="Y3052" s="4" t="str">
        <f>IF(R3052="C",MIN(30,IF(COUNTIFS(B:B,B3052,W:W,"가1")=1,25,IF(COUNTIFS(B:B,B3052,W:W,"가1")&gt;=2,30,0))+IF(COUNTIFS(B:B,B3052,W:W,"나1")&gt;=4,30,IF(COUNTIFS(B:B,B3052,W:W,"나1")=3,26,IF(COUNTIFS(B:B,B3052,W:W,"나1")=2,22,IF(COUNTIFS(B:B,B3052,W:W,"나1")=1,18,0)))))+MIN(30,IF(COUNTIFS(B:B,B3052,W:W,"가2")=1,25,IF(COUNTIFS(B:B,B3052,W:W,"가2")&gt;=2,30,0))+IF(COUNTIFS(B:B,B3052,W:W,"나2")=3,30,IF(COUNTIFS(B:B,B3052,W:W,"나2")=2,25,IF(COUNTIFS(B:B,B3052,W:W,"나2")=1,20,0)))),"비해당분야")</f>
        <v>비해당분야</v>
      </c>
      <c r="Z3052" s="4" t="str">
        <f>IF(R3052="C",VLOOKUP(K3052,'[1]자격증 backdata'!A:F,6,0),"비해당분야")</f>
        <v>비해당분야</v>
      </c>
      <c r="AA3052" s="4" t="str">
        <f>IF(R3052="C",SUMIF(B:B,B3052,Z:Z),"비해당분야")</f>
        <v>비해당분야</v>
      </c>
      <c r="AB3052" s="4" t="str">
        <f>IF(R3052="C",SUM(Y3052,AA3052),"비해당분야")</f>
        <v>비해당분야</v>
      </c>
      <c r="AC3052" s="4" t="str">
        <f>IF(R3052="C",AB3052,X3052)</f>
        <v>비해당분야</v>
      </c>
      <c r="AD3052" s="4">
        <f>VLOOKUP(K3052,'[1]자격증 backdata'!A:D,4,0)</f>
        <v>0</v>
      </c>
      <c r="AE3052" s="4">
        <f>IF(_xlfn.MAXIFS(AD:AD,B:B,B3052)&gt;10,10,_xlfn.MAXIFS(AD:AD,B:B,B3052))</f>
        <v>0</v>
      </c>
      <c r="AG3052" s="5">
        <f>VLOOKUP(K3052,'[1]자격증 backdata'!A:C,3,0)</f>
        <v>0</v>
      </c>
      <c r="AH3052" s="5">
        <f>COUNTIFS($B:$B,$B3052,$AG:$AG,AH$1)</f>
        <v>0</v>
      </c>
      <c r="AI3052" s="5">
        <f>COUNTIFS($B:$B,$B3052,$AG:$AG,AI$1)</f>
        <v>0</v>
      </c>
      <c r="AJ3052" s="5">
        <f>COUNTIFS($B:$B,$B3052,$AG:$AG,AJ$1)</f>
        <v>0</v>
      </c>
      <c r="AK3052" s="5">
        <f>COUNTIFS($B:$B,$B3052,$AG:$AG,AK$1)</f>
        <v>0</v>
      </c>
      <c r="AL3052" s="5">
        <f>COUNTIFS($B:$B,$B3052,$AG:$AG,AL$1)</f>
        <v>0</v>
      </c>
      <c r="AM3052" s="5">
        <f>COUNTIFS($B:$B,$B3052,$AG:$AG,AM$1)</f>
        <v>0</v>
      </c>
      <c r="AN3052" s="5">
        <f>COUNTIFS($B:$B,$B3052,$AG:$AG,AN$1)</f>
        <v>0</v>
      </c>
      <c r="AO3052" s="5">
        <f>COUNTIFS($B:$B,$B3052,$AG:$AG,AO$1)</f>
        <v>0</v>
      </c>
      <c r="AP3052" s="5">
        <f>COUNTIFS($B:$B,$B3052,$AG:$AG,AP$1)</f>
        <v>0</v>
      </c>
      <c r="AQ3052" s="5">
        <f>COUNTIFS($B:$B,$B3052,$AG:$AG,AQ$1)</f>
        <v>0</v>
      </c>
      <c r="AR3052" s="5">
        <f>COUNTIFS($B:$B,$B3052,$AG:$AG,AR$1)</f>
        <v>0</v>
      </c>
      <c r="AS3052" s="5">
        <f>COUNTIFS($B:$B,$B3052,$AG:$AG,AS$1)</f>
        <v>0</v>
      </c>
      <c r="AT3052" s="5">
        <f>COUNTIFS($B:$B,$B3052,$AG:$AG,AT$1)</f>
        <v>0</v>
      </c>
      <c r="AU3052" s="5">
        <f>COUNTIFS($B:$B,$B3052,$AG:$AG,AU$1)</f>
        <v>0</v>
      </c>
    </row>
    <row r="3053" spans="1:47" ht="15" customHeight="1" x14ac:dyDescent="0.35">
      <c r="A3053" s="6">
        <f>IF(B3052=B3053,A3052,A3052+1)</f>
        <v>1089</v>
      </c>
      <c r="B3053" s="6" t="s">
        <v>19</v>
      </c>
      <c r="C3053" s="6" t="s">
        <v>18</v>
      </c>
      <c r="D3053" s="6" t="s">
        <v>10</v>
      </c>
      <c r="E3053" s="6" t="s">
        <v>9</v>
      </c>
      <c r="F3053" s="4" t="s">
        <v>7</v>
      </c>
      <c r="G3053" s="4" t="s">
        <v>7</v>
      </c>
      <c r="H3053" s="4" t="s">
        <v>8</v>
      </c>
      <c r="I3053" s="4">
        <v>3</v>
      </c>
      <c r="J3053" s="4" t="s">
        <v>23</v>
      </c>
      <c r="K3053" s="4" t="s">
        <v>22</v>
      </c>
      <c r="L3053" s="4" t="s">
        <v>15</v>
      </c>
      <c r="M3053" s="4" t="s">
        <v>21</v>
      </c>
      <c r="N3053" s="4" t="s">
        <v>20</v>
      </c>
      <c r="P3053" s="4" t="s">
        <v>1</v>
      </c>
      <c r="Q3053" s="5" t="s">
        <v>0</v>
      </c>
      <c r="R3053" s="5"/>
      <c r="S3053" s="5">
        <f>IF(P3053="심사불필요","-",VLOOKUP(K3053,'[1]자격증 backdata'!A:G,7,0))</f>
        <v>0</v>
      </c>
      <c r="T3053" s="5" t="str">
        <f>IF(S3053="-","-",IF(COUNTIFS(B:B,B3053,S:S,"필수")&gt;0,"자격요건충족","확인필요"))</f>
        <v>자격요건충족</v>
      </c>
      <c r="U3053" s="5"/>
      <c r="W3053" s="5" t="str">
        <f>IF(Q3053="4급","심사불필요",VLOOKUP(K3053,'[1]자격증 backdata'!A:B,2,0))</f>
        <v>심사불필요</v>
      </c>
      <c r="X3053" s="4" t="str">
        <f>IF(R3053="A", MIN(20, SUMIFS(W:W, B:B, B3053, R:R, "A")),IF(R3053="B", MIN(30, SUMIFS(W:W, B:B, B3053, R:R, "B")),"비해당분야"))</f>
        <v>비해당분야</v>
      </c>
      <c r="Y3053" s="4" t="str">
        <f>IF(R3053="C",MIN(30,IF(COUNTIFS(B:B,B3053,W:W,"가1")=1,25,IF(COUNTIFS(B:B,B3053,W:W,"가1")&gt;=2,30,0))+IF(COUNTIFS(B:B,B3053,W:W,"나1")&gt;=4,30,IF(COUNTIFS(B:B,B3053,W:W,"나1")=3,26,IF(COUNTIFS(B:B,B3053,W:W,"나1")=2,22,IF(COUNTIFS(B:B,B3053,W:W,"나1")=1,18,0)))))+MIN(30,IF(COUNTIFS(B:B,B3053,W:W,"가2")=1,25,IF(COUNTIFS(B:B,B3053,W:W,"가2")&gt;=2,30,0))+IF(COUNTIFS(B:B,B3053,W:W,"나2")=3,30,IF(COUNTIFS(B:B,B3053,W:W,"나2")=2,25,IF(COUNTIFS(B:B,B3053,W:W,"나2")=1,20,0)))),"비해당분야")</f>
        <v>비해당분야</v>
      </c>
      <c r="Z3053" s="4" t="str">
        <f>IF(R3053="C",VLOOKUP(K3053,'[1]자격증 backdata'!A:F,6,0),"비해당분야")</f>
        <v>비해당분야</v>
      </c>
      <c r="AA3053" s="4" t="str">
        <f>IF(R3053="C",SUMIF(B:B,B3053,Z:Z),"비해당분야")</f>
        <v>비해당분야</v>
      </c>
      <c r="AB3053" s="4" t="str">
        <f>IF(R3053="C",SUM(Y3053,AA3053),"비해당분야")</f>
        <v>비해당분야</v>
      </c>
      <c r="AC3053" s="4" t="str">
        <f>IF(R3053="C",AB3053,X3053)</f>
        <v>비해당분야</v>
      </c>
      <c r="AD3053" s="4">
        <f>VLOOKUP(K3053,'[1]자격증 backdata'!A:D,4,0)</f>
        <v>0</v>
      </c>
      <c r="AE3053" s="4">
        <f>IF(_xlfn.MAXIFS(AD:AD,B:B,B3053)&gt;10,10,_xlfn.MAXIFS(AD:AD,B:B,B3053))</f>
        <v>0</v>
      </c>
      <c r="AG3053" s="5">
        <f>VLOOKUP(K3053,'[1]자격증 backdata'!A:C,3,0)</f>
        <v>0</v>
      </c>
      <c r="AH3053" s="5">
        <f>COUNTIFS($B:$B,$B3053,$AG:$AG,AH$1)</f>
        <v>0</v>
      </c>
      <c r="AI3053" s="5">
        <f>COUNTIFS($B:$B,$B3053,$AG:$AG,AI$1)</f>
        <v>0</v>
      </c>
      <c r="AJ3053" s="5">
        <f>COUNTIFS($B:$B,$B3053,$AG:$AG,AJ$1)</f>
        <v>0</v>
      </c>
      <c r="AK3053" s="5">
        <f>COUNTIFS($B:$B,$B3053,$AG:$AG,AK$1)</f>
        <v>0</v>
      </c>
      <c r="AL3053" s="5">
        <f>COUNTIFS($B:$B,$B3053,$AG:$AG,AL$1)</f>
        <v>0</v>
      </c>
      <c r="AM3053" s="5">
        <f>COUNTIFS($B:$B,$B3053,$AG:$AG,AM$1)</f>
        <v>0</v>
      </c>
      <c r="AN3053" s="5">
        <f>COUNTIFS($B:$B,$B3053,$AG:$AG,AN$1)</f>
        <v>0</v>
      </c>
      <c r="AO3053" s="5">
        <f>COUNTIFS($B:$B,$B3053,$AG:$AG,AO$1)</f>
        <v>0</v>
      </c>
      <c r="AP3053" s="5">
        <f>COUNTIFS($B:$B,$B3053,$AG:$AG,AP$1)</f>
        <v>0</v>
      </c>
      <c r="AQ3053" s="5">
        <f>COUNTIFS($B:$B,$B3053,$AG:$AG,AQ$1)</f>
        <v>0</v>
      </c>
      <c r="AR3053" s="5">
        <f>COUNTIFS($B:$B,$B3053,$AG:$AG,AR$1)</f>
        <v>0</v>
      </c>
      <c r="AS3053" s="5">
        <f>COUNTIFS($B:$B,$B3053,$AG:$AG,AS$1)</f>
        <v>0</v>
      </c>
      <c r="AT3053" s="5">
        <f>COUNTIFS($B:$B,$B3053,$AG:$AG,AT$1)</f>
        <v>0</v>
      </c>
      <c r="AU3053" s="5">
        <f>COUNTIFS($B:$B,$B3053,$AG:$AG,AU$1)</f>
        <v>0</v>
      </c>
    </row>
    <row r="3054" spans="1:47" ht="15" customHeight="1" x14ac:dyDescent="0.35">
      <c r="A3054" s="6">
        <f>IF(B3053=B3054,A3053,A3053+1)</f>
        <v>1089</v>
      </c>
      <c r="B3054" s="6" t="s">
        <v>19</v>
      </c>
      <c r="C3054" s="6" t="s">
        <v>18</v>
      </c>
      <c r="D3054" s="6" t="s">
        <v>10</v>
      </c>
      <c r="E3054" s="6" t="s">
        <v>9</v>
      </c>
      <c r="F3054" s="4" t="s">
        <v>7</v>
      </c>
      <c r="G3054" s="4" t="s">
        <v>7</v>
      </c>
      <c r="H3054" s="4" t="s">
        <v>8</v>
      </c>
      <c r="I3054" s="4">
        <v>4</v>
      </c>
      <c r="J3054" s="4" t="s">
        <v>17</v>
      </c>
      <c r="K3054" s="4" t="s">
        <v>16</v>
      </c>
      <c r="L3054" s="4" t="s">
        <v>15</v>
      </c>
      <c r="M3054" s="4" t="s">
        <v>14</v>
      </c>
      <c r="N3054" s="4" t="s">
        <v>13</v>
      </c>
      <c r="P3054" s="4" t="s">
        <v>1</v>
      </c>
      <c r="Q3054" s="5" t="s">
        <v>0</v>
      </c>
      <c r="R3054" s="5"/>
      <c r="S3054" s="5">
        <f>IF(P3054="심사불필요","-",VLOOKUP(K3054,'[1]자격증 backdata'!A:G,7,0))</f>
        <v>0</v>
      </c>
      <c r="T3054" s="5" t="str">
        <f>IF(S3054="-","-",IF(COUNTIFS(B:B,B3054,S:S,"필수")&gt;0,"자격요건충족","확인필요"))</f>
        <v>자격요건충족</v>
      </c>
      <c r="U3054" s="5"/>
      <c r="W3054" s="5" t="str">
        <f>IF(Q3054="4급","심사불필요",VLOOKUP(K3054,'[1]자격증 backdata'!A:B,2,0))</f>
        <v>심사불필요</v>
      </c>
      <c r="X3054" s="4" t="str">
        <f>IF(R3054="A", MIN(20, SUMIFS(W:W, B:B, B3054, R:R, "A")),IF(R3054="B", MIN(30, SUMIFS(W:W, B:B, B3054, R:R, "B")),"비해당분야"))</f>
        <v>비해당분야</v>
      </c>
      <c r="Y3054" s="4" t="str">
        <f>IF(R3054="C",MIN(30,IF(COUNTIFS(B:B,B3054,W:W,"가1")=1,25,IF(COUNTIFS(B:B,B3054,W:W,"가1")&gt;=2,30,0))+IF(COUNTIFS(B:B,B3054,W:W,"나1")&gt;=4,30,IF(COUNTIFS(B:B,B3054,W:W,"나1")=3,26,IF(COUNTIFS(B:B,B3054,W:W,"나1")=2,22,IF(COUNTIFS(B:B,B3054,W:W,"나1")=1,18,0)))))+MIN(30,IF(COUNTIFS(B:B,B3054,W:W,"가2")=1,25,IF(COUNTIFS(B:B,B3054,W:W,"가2")&gt;=2,30,0))+IF(COUNTIFS(B:B,B3054,W:W,"나2")=3,30,IF(COUNTIFS(B:B,B3054,W:W,"나2")=2,25,IF(COUNTIFS(B:B,B3054,W:W,"나2")=1,20,0)))),"비해당분야")</f>
        <v>비해당분야</v>
      </c>
      <c r="Z3054" s="4" t="str">
        <f>IF(R3054="C",VLOOKUP(K3054,'[1]자격증 backdata'!A:F,6,0),"비해당분야")</f>
        <v>비해당분야</v>
      </c>
      <c r="AA3054" s="4" t="str">
        <f>IF(R3054="C",SUMIF(B:B,B3054,Z:Z),"비해당분야")</f>
        <v>비해당분야</v>
      </c>
      <c r="AB3054" s="4" t="str">
        <f>IF(R3054="C",SUM(Y3054,AA3054),"비해당분야")</f>
        <v>비해당분야</v>
      </c>
      <c r="AC3054" s="4" t="str">
        <f>IF(R3054="C",AB3054,X3054)</f>
        <v>비해당분야</v>
      </c>
      <c r="AD3054" s="4">
        <f>VLOOKUP(K3054,'[1]자격증 backdata'!A:D,4,0)</f>
        <v>0</v>
      </c>
      <c r="AE3054" s="4">
        <f>IF(_xlfn.MAXIFS(AD:AD,B:B,B3054)&gt;10,10,_xlfn.MAXIFS(AD:AD,B:B,B3054))</f>
        <v>0</v>
      </c>
      <c r="AG3054" s="5">
        <f>VLOOKUP(K3054,'[1]자격증 backdata'!A:C,3,0)</f>
        <v>0</v>
      </c>
      <c r="AH3054" s="5">
        <f>COUNTIFS($B:$B,$B3054,$AG:$AG,AH$1)</f>
        <v>0</v>
      </c>
      <c r="AI3054" s="5">
        <f>COUNTIFS($B:$B,$B3054,$AG:$AG,AI$1)</f>
        <v>0</v>
      </c>
      <c r="AJ3054" s="5">
        <f>COUNTIFS($B:$B,$B3054,$AG:$AG,AJ$1)</f>
        <v>0</v>
      </c>
      <c r="AK3054" s="5">
        <f>COUNTIFS($B:$B,$B3054,$AG:$AG,AK$1)</f>
        <v>0</v>
      </c>
      <c r="AL3054" s="5">
        <f>COUNTIFS($B:$B,$B3054,$AG:$AG,AL$1)</f>
        <v>0</v>
      </c>
      <c r="AM3054" s="5">
        <f>COUNTIFS($B:$B,$B3054,$AG:$AG,AM$1)</f>
        <v>0</v>
      </c>
      <c r="AN3054" s="5">
        <f>COUNTIFS($B:$B,$B3054,$AG:$AG,AN$1)</f>
        <v>0</v>
      </c>
      <c r="AO3054" s="5">
        <f>COUNTIFS($B:$B,$B3054,$AG:$AG,AO$1)</f>
        <v>0</v>
      </c>
      <c r="AP3054" s="5">
        <f>COUNTIFS($B:$B,$B3054,$AG:$AG,AP$1)</f>
        <v>0</v>
      </c>
      <c r="AQ3054" s="5">
        <f>COUNTIFS($B:$B,$B3054,$AG:$AG,AQ$1)</f>
        <v>0</v>
      </c>
      <c r="AR3054" s="5">
        <f>COUNTIFS($B:$B,$B3054,$AG:$AG,AR$1)</f>
        <v>0</v>
      </c>
      <c r="AS3054" s="5">
        <f>COUNTIFS($B:$B,$B3054,$AG:$AG,AS$1)</f>
        <v>0</v>
      </c>
      <c r="AT3054" s="5">
        <f>COUNTIFS($B:$B,$B3054,$AG:$AG,AT$1)</f>
        <v>0</v>
      </c>
      <c r="AU3054" s="5">
        <f>COUNTIFS($B:$B,$B3054,$AG:$AG,AU$1)</f>
        <v>0</v>
      </c>
    </row>
    <row r="3055" spans="1:47" ht="15" customHeight="1" x14ac:dyDescent="0.35">
      <c r="A3055" s="3">
        <f>IF(B3054=B3055,A3054,A3054+1)</f>
        <v>1090</v>
      </c>
      <c r="B3055" s="3" t="s">
        <v>12</v>
      </c>
      <c r="C3055" s="3" t="s">
        <v>11</v>
      </c>
      <c r="D3055" s="3" t="s">
        <v>10</v>
      </c>
      <c r="E3055" s="3" t="s">
        <v>9</v>
      </c>
      <c r="F3055" s="4" t="s">
        <v>8</v>
      </c>
      <c r="G3055" s="4" t="s">
        <v>7</v>
      </c>
      <c r="H3055" s="4" t="s">
        <v>7</v>
      </c>
      <c r="I3055" s="3">
        <v>1</v>
      </c>
      <c r="J3055" s="3" t="s">
        <v>6</v>
      </c>
      <c r="K3055" s="3" t="s">
        <v>5</v>
      </c>
      <c r="L3055" s="3" t="s">
        <v>4</v>
      </c>
      <c r="M3055" s="3" t="s">
        <v>3</v>
      </c>
      <c r="N3055" s="3" t="s">
        <v>2</v>
      </c>
      <c r="P3055" s="3" t="s">
        <v>1</v>
      </c>
      <c r="Q3055" s="2" t="s">
        <v>0</v>
      </c>
      <c r="R3055" s="2"/>
      <c r="S3055" s="2" t="str">
        <f>IF(P3055="심사불필요","-",VLOOKUP(K3055,'[1]자격증 backdata'!A:G,7,0))</f>
        <v>필수</v>
      </c>
      <c r="T3055" s="2" t="str">
        <f>IF(S3055="-","-",IF(COUNTIFS(B:B,B3055,S:S,"필수")&gt;0,"자격요건충족","확인필요"))</f>
        <v>자격요건충족</v>
      </c>
      <c r="U3055" s="2"/>
      <c r="W3055" s="2" t="str">
        <f>IF(Q3055="4급","심사불필요",VLOOKUP(K3055,'[1]자격증 backdata'!A:B,2,0))</f>
        <v>심사불필요</v>
      </c>
      <c r="X3055" s="3" t="str">
        <f>IF(R3055="A", MIN(20, SUMIFS(W:W, B:B, B3055, R:R, "A")),IF(R3055="B", MIN(30, SUMIFS(W:W, B:B, B3055, R:R, "B")),"비해당분야"))</f>
        <v>비해당분야</v>
      </c>
      <c r="Y3055" s="3" t="str">
        <f>IF(R3055="C",MIN(30,IF(COUNTIFS(B:B,B3055,W:W,"가1")=1,25,IF(COUNTIFS(B:B,B3055,W:W,"가1")&gt;=2,30,0))+IF(COUNTIFS(B:B,B3055,W:W,"나1")&gt;=4,30,IF(COUNTIFS(B:B,B3055,W:W,"나1")=3,26,IF(COUNTIFS(B:B,B3055,W:W,"나1")=2,22,IF(COUNTIFS(B:B,B3055,W:W,"나1")=1,18,0)))))+MIN(30,IF(COUNTIFS(B:B,B3055,W:W,"가2")=1,25,IF(COUNTIFS(B:B,B3055,W:W,"가2")&gt;=2,30,0))+IF(COUNTIFS(B:B,B3055,W:W,"나2")=3,30,IF(COUNTIFS(B:B,B3055,W:W,"나2")=2,25,IF(COUNTIFS(B:B,B3055,W:W,"나2")=1,20,0)))),"비해당분야")</f>
        <v>비해당분야</v>
      </c>
      <c r="Z3055" s="3" t="str">
        <f>IF(R3055="C",VLOOKUP(K3055,'[1]자격증 backdata'!A:F,6,0),"비해당분야")</f>
        <v>비해당분야</v>
      </c>
      <c r="AA3055" s="3" t="str">
        <f>IF(R3055="C",SUMIF(B:B,B3055,Z:Z),"비해당분야")</f>
        <v>비해당분야</v>
      </c>
      <c r="AB3055" s="3" t="str">
        <f>IF(R3055="C",SUM(Y3055,AA3055),"비해당분야")</f>
        <v>비해당분야</v>
      </c>
      <c r="AC3055" s="3" t="str">
        <f>IF(R3055="C",AB3055,X3055)</f>
        <v>비해당분야</v>
      </c>
      <c r="AD3055" s="3">
        <f>VLOOKUP(K3055,'[1]자격증 backdata'!A:D,4,0)</f>
        <v>0</v>
      </c>
      <c r="AE3055" s="3">
        <f>IF(_xlfn.MAXIFS(AD:AD,B:B,B3055)&gt;10,10,_xlfn.MAXIFS(AD:AD,B:B,B3055))</f>
        <v>0</v>
      </c>
      <c r="AG3055" s="2">
        <f>VLOOKUP(K3055,'[1]자격증 backdata'!A:C,3,0)</f>
        <v>0</v>
      </c>
      <c r="AH3055" s="2">
        <f>COUNTIFS($B:$B,$B3055,$AG:$AG,AH$1)</f>
        <v>0</v>
      </c>
      <c r="AI3055" s="2">
        <f>COUNTIFS($B:$B,$B3055,$AG:$AG,AI$1)</f>
        <v>0</v>
      </c>
      <c r="AJ3055" s="2">
        <f>COUNTIFS($B:$B,$B3055,$AG:$AG,AJ$1)</f>
        <v>0</v>
      </c>
      <c r="AK3055" s="2">
        <f>COUNTIFS($B:$B,$B3055,$AG:$AG,AK$1)</f>
        <v>0</v>
      </c>
      <c r="AL3055" s="2">
        <f>COUNTIFS($B:$B,$B3055,$AG:$AG,AL$1)</f>
        <v>0</v>
      </c>
      <c r="AM3055" s="2">
        <f>COUNTIFS($B:$B,$B3055,$AG:$AG,AM$1)</f>
        <v>0</v>
      </c>
      <c r="AN3055" s="2">
        <f>COUNTIFS($B:$B,$B3055,$AG:$AG,AN$1)</f>
        <v>0</v>
      </c>
      <c r="AO3055" s="2">
        <f>COUNTIFS($B:$B,$B3055,$AG:$AG,AO$1)</f>
        <v>0</v>
      </c>
      <c r="AP3055" s="2">
        <f>COUNTIFS($B:$B,$B3055,$AG:$AG,AP$1)</f>
        <v>0</v>
      </c>
      <c r="AQ3055" s="2">
        <f>COUNTIFS($B:$B,$B3055,$AG:$AG,AQ$1)</f>
        <v>0</v>
      </c>
      <c r="AR3055" s="2">
        <f>COUNTIFS($B:$B,$B3055,$AG:$AG,AR$1)</f>
        <v>0</v>
      </c>
      <c r="AS3055" s="2">
        <f>COUNTIFS($B:$B,$B3055,$AG:$AG,AS$1)</f>
        <v>0</v>
      </c>
      <c r="AT3055" s="2">
        <f>COUNTIFS($B:$B,$B3055,$AG:$AG,AT$1)</f>
        <v>0</v>
      </c>
      <c r="AU3055" s="2">
        <f>COUNTIFS($B:$B,$B3055,$AG:$AG,AU$1)</f>
        <v>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43053-9A64-4829-8BE4-541C899D574E}">
  <dimension ref="A1:AO998"/>
  <sheetViews>
    <sheetView zoomScale="70" zoomScaleNormal="70" workbookViewId="0">
      <pane xSplit="5" ySplit="1" topLeftCell="N2" activePane="bottomRight" state="frozen"/>
      <selection activeCell="AW7" sqref="AW7"/>
      <selection pane="topRight" activeCell="AW7" sqref="AW7"/>
      <selection pane="bottomLeft" activeCell="AW7" sqref="AW7"/>
      <selection pane="bottomRight" activeCell="AW7" sqref="AW7"/>
    </sheetView>
  </sheetViews>
  <sheetFormatPr defaultColWidth="9.109375" defaultRowHeight="17.399999999999999" x14ac:dyDescent="0.4"/>
  <cols>
    <col min="1" max="1" width="5.33203125" style="16" bestFit="1" customWidth="1"/>
    <col min="2" max="2" width="9.44140625" style="16" bestFit="1" customWidth="1"/>
    <col min="3" max="3" width="9.33203125" style="16" bestFit="1" customWidth="1"/>
    <col min="4" max="4" width="29.109375" style="16" hidden="1" customWidth="1"/>
    <col min="5" max="5" width="29.109375" style="16" customWidth="1"/>
    <col min="6" max="6" width="9.44140625" style="16" bestFit="1" customWidth="1"/>
    <col min="7" max="8" width="15" style="16" customWidth="1"/>
    <col min="9" max="9" width="58.6640625" style="16" bestFit="1" customWidth="1"/>
    <col min="10" max="13" width="15" style="16" customWidth="1"/>
    <col min="14" max="17" width="9.109375" style="16"/>
    <col min="18" max="18" width="11.33203125" style="16" bestFit="1" customWidth="1"/>
    <col min="19" max="19" width="11.88671875" style="16" bestFit="1" customWidth="1"/>
    <col min="20" max="20" width="9.109375" style="16"/>
    <col min="21" max="22" width="12.5546875" style="16" bestFit="1" customWidth="1"/>
    <col min="23" max="23" width="9.109375" style="16"/>
    <col min="24" max="24" width="29.44140625" style="16" customWidth="1"/>
    <col min="25" max="25" width="17.33203125" style="16" customWidth="1"/>
    <col min="26" max="26" width="40.6640625" style="16" customWidth="1"/>
    <col min="27" max="27" width="9.109375" style="16" customWidth="1"/>
    <col min="28" max="28" width="17.6640625" style="16" customWidth="1"/>
    <col min="29" max="29" width="9.109375" style="16"/>
    <col min="30" max="30" width="18.44140625" style="16" bestFit="1" customWidth="1"/>
    <col min="31" max="32" width="24" style="16" bestFit="1" customWidth="1"/>
    <col min="33" max="33" width="16.33203125" style="16" bestFit="1" customWidth="1"/>
    <col min="34" max="34" width="19.5546875" style="16" bestFit="1" customWidth="1"/>
    <col min="35" max="35" width="19.44140625" style="16" bestFit="1" customWidth="1"/>
    <col min="36" max="37" width="13.6640625" style="16" bestFit="1" customWidth="1"/>
    <col min="38" max="39" width="9.109375" style="16"/>
    <col min="40" max="40" width="23.33203125" style="16" bestFit="1" customWidth="1"/>
    <col min="41" max="41" width="18.33203125" style="16" customWidth="1"/>
    <col min="42" max="16384" width="9.109375" style="16"/>
  </cols>
  <sheetData>
    <row r="1" spans="1:41" ht="31.2" x14ac:dyDescent="0.4">
      <c r="A1" s="15" t="s">
        <v>6371</v>
      </c>
      <c r="B1" s="15" t="s">
        <v>7652</v>
      </c>
      <c r="C1" s="15" t="s">
        <v>7651</v>
      </c>
      <c r="D1" s="15" t="s">
        <v>7650</v>
      </c>
      <c r="E1" s="15" t="s">
        <v>6367</v>
      </c>
      <c r="F1" s="15" t="s">
        <v>6363</v>
      </c>
      <c r="G1" s="15" t="s">
        <v>7649</v>
      </c>
      <c r="H1" s="15" t="s">
        <v>7648</v>
      </c>
      <c r="I1" s="15" t="s">
        <v>7647</v>
      </c>
      <c r="J1" s="15" t="s">
        <v>7646</v>
      </c>
      <c r="K1" s="15" t="s">
        <v>7645</v>
      </c>
      <c r="L1" s="15" t="s">
        <v>7644</v>
      </c>
      <c r="M1" s="15" t="s">
        <v>7643</v>
      </c>
      <c r="P1" s="30" t="s">
        <v>7642</v>
      </c>
      <c r="Q1" s="28" t="s">
        <v>7641</v>
      </c>
      <c r="R1" s="29" t="s">
        <v>7640</v>
      </c>
      <c r="S1" s="28" t="s">
        <v>7639</v>
      </c>
      <c r="T1" s="29" t="s">
        <v>7638</v>
      </c>
      <c r="U1" s="28" t="s">
        <v>7637</v>
      </c>
      <c r="V1" s="28" t="s">
        <v>7636</v>
      </c>
      <c r="W1" s="28" t="s">
        <v>7635</v>
      </c>
      <c r="X1" s="27" t="s">
        <v>7634</v>
      </c>
      <c r="Y1" s="27" t="s">
        <v>7633</v>
      </c>
      <c r="Z1" s="27" t="s">
        <v>7632</v>
      </c>
      <c r="AA1" s="27" t="s">
        <v>6353</v>
      </c>
      <c r="AB1" s="27" t="s">
        <v>7631</v>
      </c>
      <c r="AC1" s="21"/>
      <c r="AD1" s="26" t="s">
        <v>7630</v>
      </c>
      <c r="AE1" s="22" t="s">
        <v>7629</v>
      </c>
      <c r="AF1" s="26" t="s">
        <v>7628</v>
      </c>
      <c r="AG1" s="22" t="s">
        <v>7627</v>
      </c>
      <c r="AH1" s="26" t="s">
        <v>7626</v>
      </c>
      <c r="AI1" s="26" t="s">
        <v>7625</v>
      </c>
      <c r="AJ1" s="24" t="s">
        <v>7624</v>
      </c>
      <c r="AK1" s="25" t="s">
        <v>7623</v>
      </c>
      <c r="AL1" s="24" t="s">
        <v>7622</v>
      </c>
      <c r="AM1" s="23"/>
      <c r="AN1" s="22" t="s">
        <v>7621</v>
      </c>
      <c r="AO1" s="22" t="s">
        <v>7620</v>
      </c>
    </row>
    <row r="2" spans="1:41" x14ac:dyDescent="0.4">
      <c r="A2" s="4">
        <v>1</v>
      </c>
      <c r="B2" s="4" t="s">
        <v>6326</v>
      </c>
      <c r="C2" s="4" t="s">
        <v>6325</v>
      </c>
      <c r="D2" s="4" t="s">
        <v>3044</v>
      </c>
      <c r="E2" s="4" t="s">
        <v>3043</v>
      </c>
      <c r="F2" s="4">
        <f>IF(B2=B1,F1+1,1)</f>
        <v>1</v>
      </c>
      <c r="G2" s="4" t="s">
        <v>6384</v>
      </c>
      <c r="H2" s="4" t="s">
        <v>6379</v>
      </c>
      <c r="I2" s="4" t="s">
        <v>6378</v>
      </c>
      <c r="J2" s="4" t="s">
        <v>6472</v>
      </c>
      <c r="K2" s="4"/>
      <c r="L2" s="4" t="s">
        <v>6609</v>
      </c>
      <c r="M2" s="4" t="s">
        <v>7619</v>
      </c>
      <c r="P2" s="4" t="s">
        <v>2434</v>
      </c>
      <c r="Q2" s="4">
        <f>IF(H2="TOEIC",VALUE(L2),0)</f>
        <v>965</v>
      </c>
      <c r="R2" s="4">
        <f>IF(H2="NEW TEPS",VALUE(L2),0)</f>
        <v>0</v>
      </c>
      <c r="S2" s="4">
        <f>IF(H2="TOEFL(ibt)",VALUE(L2),0)</f>
        <v>0</v>
      </c>
      <c r="T2" s="4">
        <f>IF(H2="JPT",VALUE(L2),0)</f>
        <v>0</v>
      </c>
      <c r="U2" s="4">
        <f>IF(H2="HSK",VALUE(K2),0)</f>
        <v>0</v>
      </c>
      <c r="V2" s="4">
        <f>IF(H2="HSK",VALUE(L2),0)</f>
        <v>0</v>
      </c>
      <c r="W2" s="4">
        <f>IF(H2="G-TELP Level2",VALUE(L2),0)</f>
        <v>0</v>
      </c>
      <c r="X2" s="4">
        <f>IF(P2="A",IF(Q2&gt;849,1,IF(R2&gt;335,1,IF(S2&gt;97,1,IF(T2&gt;849,1,IF(W2&gt;82,1,IF(U2=6,1,IF(U2=5,IF(V2&gt;254,1,0),0))))))),IF(P2="B",IF(Q2&gt;699,1,IF(R2&gt;263,1,IF(S2&gt;78,1,IF(T2&gt;699,1,IF(W2&gt;63,1,IF(U2=6,1,IF(U2=5,IF(V2&gt;179,1,0),0))))))),IF(P2="C",IF(Q2&gt;599,1,IF(R2&gt;226,1,IF(S2&gt;67,1,IF(T2&gt;599,1,IF(W2&gt;49,1,IF(U2=6,1,IF(U2=5,1,IF(U2=4,IF(V2&gt;209,1,0),0)))))))),IF(P2="D",IF(Q2&gt;649,1,IF(R2&gt;244,1,IF(S2&gt;73,1,IF(T2&gt;649,1,IF(W2&gt;56,1,IF(U2=6,1,IF(U2=5,1,IF(U2=4,IF(V2&gt;254,1,0),0)))))))),0))))</f>
        <v>1</v>
      </c>
      <c r="Y2" s="4">
        <f>SUMIF(B:B,B2,X:X)</f>
        <v>1</v>
      </c>
      <c r="Z2" s="4" t="str">
        <f>IF(Y2&gt;0,"어학 충족","자격미달")</f>
        <v>어학 충족</v>
      </c>
      <c r="AA2" s="4"/>
      <c r="AB2" s="4" t="str">
        <f>IF(P2="A",IF(Q2&gt;849,"TOEIC 충족",IF(R2&gt;335,"New-TEPS 충족",IF(S2&gt;97,"TOEFL 충족",IF(T2&gt;849,"JPT 충족",IF(W2&gt;82,"G-TELP 충족",IF(U2=6,"HSK점수 충족",IF(U2=5,IF(V2&gt;254,"HSK점수 충족","자격미달"),"자격미달"))))))),IF(P2="B",IF(Q2&gt;699,"TOEIC 충족",IF(R2&gt;263,"New-TEPS 충족",IF(S2&gt;78,"TOEFL 충족",IF(T2&gt;699,"JPT 충족",IF(W2&gt;63,"G-TELP 충족",IF(U2=6,"HSK점수 충족",IF(U2=5,IF(V2&gt;179,"HSK점수 충족","자격미달"),"자격미달"))))))),IF(P2="C",IF(Q2&gt;599,"TOEIC 충족",IF(R2&gt;226,"New-TEPS 충족",IF(S2&gt;67,"TOEFL 충족",IF(T2&gt;599,"JPT 충족",IF(W2&gt;49,"G-TELP 충족",IF(U2=6,"HSK점수 충족",IF(U2=5,"HSK점수 충족",IF(U2=4,IF(V2&gt;209,"HSK점수 충족","자격미달"),"자격미달")))))))),IF(P2="D",IF(Q2&gt;649,"TOEIC 충족",IF(R2&gt;244,"New-TEPS 충족",IF(S2&gt;73,"TOEFL 충족",IF(T2&gt;649,"JPT 충족",IF(W2&gt;56,"G-TELP 충족",IF(U943=6,"HSK점수 충족",IF(U943=5,"HSK점수 충족",IF(U943=4,IF(V943&gt;254,"HSK점수 충족","자격미달"),"자격미달")))))))),0))))</f>
        <v>TOEIC 충족</v>
      </c>
      <c r="AC2" s="21"/>
      <c r="AD2" s="4">
        <f>IF(P2="A",VLOOKUP(Q2,[1]교육_어학_경력backdata!$B$3:$C$9,2,1),IF(P2="B",VLOOKUP(Q2,[1]교육_어학_경력backdata!$G$3:$H$9,2,1),IF(P2="C",0,"오류")))</f>
        <v>20</v>
      </c>
      <c r="AE2" s="4">
        <f>IF(P2="A",VLOOKUP(R2,[1]교육_어학_경력backdata!$B$11:$C$17,2,1),IF(P2="B",VLOOKUP(R2,[1]교육_어학_경력backdata!$G$11:$H$17,2,1),IF(P2="C",0,"오류")))</f>
        <v>0</v>
      </c>
      <c r="AF2" s="4">
        <f>IF(P2="A",VLOOKUP(S2,[1]교육_어학_경력backdata!$B$19:$C$25,2,1),IF(P2="B",VLOOKUP(S2,[1]교육_어학_경력backdata!$G$19:$H$25,2,1),IF(P2="C",0,"오류")))</f>
        <v>0</v>
      </c>
      <c r="AG2" s="4">
        <f>IF(P2="A",VLOOKUP(T2,[1]교육_어학_경력backdata!$B$3:$C$9,2,1),IF(P2="B",VLOOKUP(T2,[1]교육_어학_경력backdata!$G$3:$H$9,2,1),IF(P2="C",0,"오류")))</f>
        <v>0</v>
      </c>
      <c r="AH2" s="4">
        <f>IF(P2="A",IF(U2=0,0,IF(U2=4,0,IF(U2=5,VLOOKUP(V2,[1]교육_어학_경력backdata!$B$27:$C$29,2,1),IF(U2=6,VLOOKUP(V2,[1]교육_어학_경력backdata!$B$31:$C$34,2,1))))),IF(P2="B",IF(U2=0,0,IF(U2=4,0,IF(U2=5,VLOOKUP(V2,[1]교육_어학_경력backdata!$G$27:$H$31,2,1),IF(U2=6,VLOOKUP(V2,[1]교육_어학_경력backdata!$G$33:$H$34,2,1))))),IF(CT2="C",0,"오류")))</f>
        <v>0</v>
      </c>
      <c r="AI2" s="4">
        <f>IF(P2="A",VLOOKUP(W2,[1]교육_어학_경력backdata!$B$36:$C$42,2,1),IF(P2="B",VLOOKUP(W2,[1]교육_어학_경력backdata!$G$36:$H$42,2,1),IF(P2="C",0,"오류")))</f>
        <v>0</v>
      </c>
      <c r="AJ2" s="4">
        <f>SUM(AD2:AI2)</f>
        <v>20</v>
      </c>
      <c r="AK2" s="4">
        <f>_xlfn.MAXIFS(AJ:AJ,B:B,B2)</f>
        <v>20</v>
      </c>
      <c r="AL2" s="4"/>
      <c r="AM2" s="21"/>
      <c r="AN2" s="4"/>
      <c r="AO2" s="4"/>
    </row>
    <row r="3" spans="1:41" x14ac:dyDescent="0.4">
      <c r="A3" s="3">
        <f>IF(B2=B3,A2,A2+1)</f>
        <v>2</v>
      </c>
      <c r="B3" s="3" t="s">
        <v>6320</v>
      </c>
      <c r="C3" s="3" t="s">
        <v>6319</v>
      </c>
      <c r="D3" s="3" t="s">
        <v>3044</v>
      </c>
      <c r="E3" s="3" t="s">
        <v>3043</v>
      </c>
      <c r="F3" s="3">
        <f>IF(B3=B2,F2+1,1)</f>
        <v>1</v>
      </c>
      <c r="G3" s="3" t="s">
        <v>6384</v>
      </c>
      <c r="H3" s="3" t="s">
        <v>6379</v>
      </c>
      <c r="I3" s="3" t="s">
        <v>6378</v>
      </c>
      <c r="J3" s="3" t="s">
        <v>6595</v>
      </c>
      <c r="K3" s="3"/>
      <c r="L3" s="3" t="s">
        <v>6533</v>
      </c>
      <c r="M3" s="3" t="s">
        <v>7618</v>
      </c>
      <c r="P3" s="3" t="s">
        <v>2434</v>
      </c>
      <c r="Q3" s="3">
        <f>IF(H3="TOEIC",VALUE(L3),0)</f>
        <v>885</v>
      </c>
      <c r="R3" s="3">
        <f>IF(H3="NEW TEPS",VALUE(L3),0)</f>
        <v>0</v>
      </c>
      <c r="S3" s="3">
        <f>IF(H3="TOEFL(ibt)",VALUE(L3),0)</f>
        <v>0</v>
      </c>
      <c r="T3" s="3">
        <f>IF(H3="JPT",VALUE(L3),0)</f>
        <v>0</v>
      </c>
      <c r="U3" s="3">
        <f>IF(H3="HSK",VALUE(K3),0)</f>
        <v>0</v>
      </c>
      <c r="V3" s="3">
        <f>IF(H3="HSK",VALUE(L3),0)</f>
        <v>0</v>
      </c>
      <c r="W3" s="3">
        <f>IF(H3="G-TELP Level2",VALUE(L3),0)</f>
        <v>0</v>
      </c>
      <c r="X3" s="3">
        <f>IF(P3="A",IF(Q3&gt;849,1,IF(R3&gt;335,1,IF(S3&gt;97,1,IF(T3&gt;849,1,IF(W3&gt;82,1,IF(U3=6,1,IF(U3=5,IF(V3&gt;254,1,0),0))))))),IF(P3="B",IF(Q3&gt;699,1,IF(R3&gt;263,1,IF(S3&gt;78,1,IF(T3&gt;699,1,IF(W3&gt;63,1,IF(U3=6,1,IF(U3=5,IF(V3&gt;179,1,0),0))))))),IF(P3="C",IF(Q3&gt;599,1,IF(R3&gt;226,1,IF(S3&gt;67,1,IF(T3&gt;599,1,IF(W3&gt;49,1,IF(U3=6,1,IF(U3=5,1,IF(U3=4,IF(V3&gt;209,1,0),0)))))))),IF(P3="D",IF(Q3&gt;649,1,IF(R3&gt;244,1,IF(S3&gt;73,1,IF(T3&gt;649,1,IF(W3&gt;56,1,IF(U3=6,1,IF(U3=5,1,IF(U3=4,IF(V3&gt;254,1,0),0)))))))),0))))</f>
        <v>1</v>
      </c>
      <c r="Y3" s="3">
        <f>SUMIF(B:B,B3,X:X)</f>
        <v>2</v>
      </c>
      <c r="Z3" s="3" t="str">
        <f>IF(Y3&gt;0,"어학 충족","자격미달")</f>
        <v>어학 충족</v>
      </c>
      <c r="AA3" s="3"/>
      <c r="AB3" s="3" t="str">
        <f>IF(P3="A",IF(Q3&gt;849,"TOEIC 충족",IF(R3&gt;335,"New-TEPS 충족",IF(S3&gt;97,"TOEFL 충족",IF(T3&gt;849,"JPT 충족",IF(W3&gt;82,"G-TELP 충족",IF(U3=6,"HSK점수 충족",IF(U3=5,IF(V3&gt;254,"HSK점수 충족","자격미달"),"자격미달"))))))),IF(P3="B",IF(Q3&gt;699,"TOEIC 충족",IF(R3&gt;263,"New-TEPS 충족",IF(S3&gt;78,"TOEFL 충족",IF(T3&gt;699,"JPT 충족",IF(W3&gt;63,"G-TELP 충족",IF(U3=6,"HSK점수 충족",IF(U3=5,IF(V3&gt;179,"HSK점수 충족","자격미달"),"자격미달"))))))),IF(P3="C",IF(Q3&gt;599,"TOEIC 충족",IF(R3&gt;226,"New-TEPS 충족",IF(S3&gt;67,"TOEFL 충족",IF(T3&gt;599,"JPT 충족",IF(W3&gt;49,"G-TELP 충족",IF(U3=6,"HSK점수 충족",IF(U3=5,"HSK점수 충족",IF(U3=4,IF(V3&gt;209,"HSK점수 충족","자격미달"),"자격미달")))))))),IF(P3="D",IF(Q3&gt;649,"TOEIC 충족",IF(R3&gt;244,"New-TEPS 충족",IF(S3&gt;73,"TOEFL 충족",IF(T3&gt;649,"JPT 충족",IF(W3&gt;56,"G-TELP 충족",IF(U944=6,"HSK점수 충족",IF(U944=5,"HSK점수 충족",IF(U944=4,IF(V944&gt;254,"HSK점수 충족","자격미달"),"자격미달")))))))),0))))</f>
        <v>TOEIC 충족</v>
      </c>
      <c r="AC3" s="21"/>
      <c r="AD3" s="3">
        <f>IF(P3="A",VLOOKUP(Q3,[1]교육_어학_경력backdata!$B$3:$C$9,2,1),IF(P3="B",VLOOKUP(Q3,[1]교육_어학_경력backdata!$G$3:$H$9,2,1),IF(P3="C",0,"오류")))</f>
        <v>14</v>
      </c>
      <c r="AE3" s="3">
        <f>IF(P3="A",VLOOKUP(R3,[1]교육_어학_경력backdata!$B$11:$C$17,2,1),IF(P3="B",VLOOKUP(R3,[1]교육_어학_경력backdata!$G$11:$H$17,2,1),IF(P3="C",0,"오류")))</f>
        <v>0</v>
      </c>
      <c r="AF3" s="3">
        <f>IF(P3="A",VLOOKUP(S3,[1]교육_어학_경력backdata!$B$19:$C$25,2,1),IF(P3="B",VLOOKUP(S3,[1]교육_어학_경력backdata!$G$19:$H$25,2,1),IF(P3="C",0,"오류")))</f>
        <v>0</v>
      </c>
      <c r="AG3" s="3">
        <f>IF(P3="A",VLOOKUP(T3,[1]교육_어학_경력backdata!$B$3:$C$9,2,1),IF(P3="B",VLOOKUP(T3,[1]교육_어학_경력backdata!$G$3:$H$9,2,1),IF(P3="C",0,"오류")))</f>
        <v>0</v>
      </c>
      <c r="AH3" s="3">
        <f>IF(P3="A",IF(U3=0,0,IF(U3=4,0,IF(U3=5,VLOOKUP(V3,[1]교육_어학_경력backdata!$B$27:$C$29,2,1),IF(U3=6,VLOOKUP(V3,[1]교육_어학_경력backdata!$B$31:$C$34,2,1))))),IF(P3="B",IF(U3=0,0,IF(U3=4,0,IF(U3=5,VLOOKUP(V3,[1]교육_어학_경력backdata!$G$27:$H$31,2,1),IF(U3=6,VLOOKUP(V3,[1]교육_어학_경력backdata!$G$33:$H$34,2,1))))),IF(CT3="C",0,"오류")))</f>
        <v>0</v>
      </c>
      <c r="AI3" s="3">
        <f>IF(P3="A",VLOOKUP(W3,[1]교육_어학_경력backdata!$B$36:$C$42,2,1),IF(P3="B",VLOOKUP(W3,[1]교육_어학_경력backdata!$G$36:$H$42,2,1),IF(P3="C",0,"오류")))</f>
        <v>0</v>
      </c>
      <c r="AJ3" s="3">
        <f>SUM(AD3:AI3)</f>
        <v>14</v>
      </c>
      <c r="AK3" s="3">
        <f>_xlfn.MAXIFS(AJ:AJ,B:B,B3)</f>
        <v>16</v>
      </c>
      <c r="AL3" s="3"/>
      <c r="AM3" s="21"/>
      <c r="AN3" s="3" t="s">
        <v>6404</v>
      </c>
      <c r="AO3" s="3"/>
    </row>
    <row r="4" spans="1:41" x14ac:dyDescent="0.4">
      <c r="A4" s="7">
        <f>IF(B3=B4,A3,A3+1)</f>
        <v>2</v>
      </c>
      <c r="B4" s="7" t="s">
        <v>6320</v>
      </c>
      <c r="C4" s="7" t="s">
        <v>6319</v>
      </c>
      <c r="D4" s="7" t="s">
        <v>3044</v>
      </c>
      <c r="E4" s="7" t="s">
        <v>3043</v>
      </c>
      <c r="F4" s="3">
        <f>IF(B4=B3,F3+1,1)</f>
        <v>2</v>
      </c>
      <c r="G4" s="3" t="s">
        <v>6380</v>
      </c>
      <c r="H4" s="3" t="s">
        <v>6583</v>
      </c>
      <c r="I4" s="3" t="s">
        <v>6582</v>
      </c>
      <c r="J4" s="3" t="s">
        <v>6777</v>
      </c>
      <c r="K4" s="3" t="s">
        <v>6759</v>
      </c>
      <c r="L4" s="3" t="s">
        <v>7617</v>
      </c>
      <c r="M4" s="3" t="s">
        <v>7616</v>
      </c>
      <c r="P4" s="3" t="s">
        <v>2434</v>
      </c>
      <c r="Q4" s="3">
        <f>IF(H4="TOEIC",VALUE(L4),0)</f>
        <v>0</v>
      </c>
      <c r="R4" s="3">
        <f>IF(H4="NEW TEPS",VALUE(L4),0)</f>
        <v>0</v>
      </c>
      <c r="S4" s="3">
        <f>IF(H4="TOEFL(ibt)",VALUE(L4),0)</f>
        <v>0</v>
      </c>
      <c r="T4" s="3">
        <f>IF(H4="JPT",VALUE(L4),0)</f>
        <v>0</v>
      </c>
      <c r="U4" s="3">
        <f>IF(H4="HSK",VALUE(K4),0)</f>
        <v>6</v>
      </c>
      <c r="V4" s="3">
        <f>IF(H4="HSK",VALUE(L4),0)</f>
        <v>185</v>
      </c>
      <c r="W4" s="3">
        <f>IF(H4="G-TELP Level2",VALUE(L4),0)</f>
        <v>0</v>
      </c>
      <c r="X4" s="3">
        <f>IF(P4="A",IF(Q4&gt;849,1,IF(R4&gt;335,1,IF(S4&gt;97,1,IF(T4&gt;849,1,IF(W4&gt;82,1,IF(U4=6,1,IF(U4=5,IF(V4&gt;254,1,0),0))))))),IF(P4="B",IF(Q4&gt;699,1,IF(R4&gt;263,1,IF(S4&gt;78,1,IF(T4&gt;699,1,IF(W4&gt;63,1,IF(U4=6,1,IF(U4=5,IF(V4&gt;179,1,0),0))))))),IF(P4="C",IF(Q4&gt;599,1,IF(R4&gt;226,1,IF(S4&gt;67,1,IF(T4&gt;599,1,IF(W4&gt;49,1,IF(U4=6,1,IF(U4=5,1,IF(U4=4,IF(V4&gt;209,1,0),0)))))))),IF(P4="D",IF(Q4&gt;649,1,IF(R4&gt;244,1,IF(S4&gt;73,1,IF(T4&gt;649,1,IF(W4&gt;56,1,IF(U4=6,1,IF(U4=5,1,IF(U4=4,IF(V4&gt;254,1,0),0)))))))),0))))</f>
        <v>1</v>
      </c>
      <c r="Y4" s="3">
        <f>SUMIF(B:B,B4,X:X)</f>
        <v>2</v>
      </c>
      <c r="Z4" s="3" t="str">
        <f>IF(Y4&gt;0,"어학 충족","자격미달")</f>
        <v>어학 충족</v>
      </c>
      <c r="AA4" s="3"/>
      <c r="AB4" s="3" t="str">
        <f>IF(P4="A",IF(Q4&gt;849,"TOEIC 충족",IF(R4&gt;335,"New-TEPS 충족",IF(S4&gt;97,"TOEFL 충족",IF(T4&gt;849,"JPT 충족",IF(W4&gt;82,"G-TELP 충족",IF(U4=6,"HSK점수 충족",IF(U4=5,IF(V4&gt;254,"HSK점수 충족","자격미달"),"자격미달"))))))),IF(P4="B",IF(Q4&gt;699,"TOEIC 충족",IF(R4&gt;263,"New-TEPS 충족",IF(S4&gt;78,"TOEFL 충족",IF(T4&gt;699,"JPT 충족",IF(W4&gt;63,"G-TELP 충족",IF(U4=6,"HSK점수 충족",IF(U4=5,IF(V4&gt;179,"HSK점수 충족","자격미달"),"자격미달"))))))),IF(P4="C",IF(Q4&gt;599,"TOEIC 충족",IF(R4&gt;226,"New-TEPS 충족",IF(S4&gt;67,"TOEFL 충족",IF(T4&gt;599,"JPT 충족",IF(W4&gt;49,"G-TELP 충족",IF(U4=6,"HSK점수 충족",IF(U4=5,"HSK점수 충족",IF(U4=4,IF(V4&gt;209,"HSK점수 충족","자격미달"),"자격미달")))))))),IF(P4="D",IF(Q4&gt;649,"TOEIC 충족",IF(R4&gt;244,"New-TEPS 충족",IF(S4&gt;73,"TOEFL 충족",IF(T4&gt;649,"JPT 충족",IF(W4&gt;56,"G-TELP 충족",IF(U945=6,"HSK점수 충족",IF(U945=5,"HSK점수 충족",IF(U945=4,IF(V945&gt;254,"HSK점수 충족","자격미달"),"자격미달")))))))),0))))</f>
        <v>HSK점수 충족</v>
      </c>
      <c r="AC4" s="21"/>
      <c r="AD4" s="3">
        <f>IF(P4="A",VLOOKUP(Q4,[1]교육_어학_경력backdata!$B$3:$C$9,2,1),IF(P4="B",VLOOKUP(Q4,[1]교육_어학_경력backdata!$G$3:$H$9,2,1),IF(P4="C",0,"오류")))</f>
        <v>0</v>
      </c>
      <c r="AE4" s="3">
        <f>IF(P4="A",VLOOKUP(R4,[1]교육_어학_경력backdata!$B$11:$C$17,2,1),IF(P4="B",VLOOKUP(R4,[1]교육_어학_경력backdata!$G$11:$H$17,2,1),IF(P4="C",0,"오류")))</f>
        <v>0</v>
      </c>
      <c r="AF4" s="3">
        <f>IF(P4="A",VLOOKUP(S4,[1]교육_어학_경력backdata!$B$19:$C$25,2,1),IF(P4="B",VLOOKUP(S4,[1]교육_어학_경력backdata!$G$19:$H$25,2,1),IF(P4="C",0,"오류")))</f>
        <v>0</v>
      </c>
      <c r="AG4" s="3">
        <f>IF(P4="A",VLOOKUP(T4,[1]교육_어학_경력backdata!$B$3:$C$9,2,1),IF(P4="B",VLOOKUP(T4,[1]교육_어학_경력backdata!$G$3:$H$9,2,1),IF(P4="C",0,"오류")))</f>
        <v>0</v>
      </c>
      <c r="AH4" s="3">
        <f>IF(P4="A",IF(U4=0,0,IF(U4=4,0,IF(U4=5,VLOOKUP(V4,[1]교육_어학_경력backdata!$B$27:$C$29,2,1),IF(U4=6,VLOOKUP(V4,[1]교육_어학_경력backdata!$B$31:$C$34,2,1))))),IF(P4="B",IF(U4=0,0,IF(U4=4,0,IF(U4=5,VLOOKUP(V4,[1]교육_어학_경력backdata!$G$27:$H$31,2,1),IF(U4=6,VLOOKUP(V4,[1]교육_어학_경력backdata!$G$33:$H$34,2,1))))),IF(CT4="C",0,"오류")))</f>
        <v>16</v>
      </c>
      <c r="AI4" s="3">
        <f>IF(P4="A",VLOOKUP(W4,[1]교육_어학_경력backdata!$B$36:$C$42,2,1),IF(P4="B",VLOOKUP(W4,[1]교육_어학_경력backdata!$G$36:$H$42,2,1),IF(P4="C",0,"오류")))</f>
        <v>0</v>
      </c>
      <c r="AJ4" s="3">
        <f>SUM(AD4:AI4)</f>
        <v>16</v>
      </c>
      <c r="AK4" s="3">
        <f>_xlfn.MAXIFS(AJ:AJ,B:B,B4)</f>
        <v>16</v>
      </c>
      <c r="AL4" s="3"/>
      <c r="AM4" s="21"/>
      <c r="AN4" s="3" t="s">
        <v>6404</v>
      </c>
      <c r="AO4" s="3"/>
    </row>
    <row r="5" spans="1:41" x14ac:dyDescent="0.4">
      <c r="A5" s="4">
        <f>IF(B4=B5,A4,A4+1)</f>
        <v>3</v>
      </c>
      <c r="B5" s="4" t="s">
        <v>6316</v>
      </c>
      <c r="C5" s="4" t="s">
        <v>6315</v>
      </c>
      <c r="D5" s="4" t="s">
        <v>3044</v>
      </c>
      <c r="E5" s="4" t="s">
        <v>3043</v>
      </c>
      <c r="F5" s="4">
        <f>IF(B5=B4,F4+1,1)</f>
        <v>1</v>
      </c>
      <c r="G5" s="4" t="s">
        <v>6380</v>
      </c>
      <c r="H5" s="4" t="s">
        <v>6379</v>
      </c>
      <c r="I5" s="4" t="s">
        <v>6378</v>
      </c>
      <c r="J5" s="4" t="s">
        <v>6553</v>
      </c>
      <c r="K5" s="4"/>
      <c r="L5" s="4" t="s">
        <v>6498</v>
      </c>
      <c r="M5" s="4" t="s">
        <v>7615</v>
      </c>
      <c r="P5" s="4" t="s">
        <v>2434</v>
      </c>
      <c r="Q5" s="4">
        <f>IF(H5="TOEIC",VALUE(L5),0)</f>
        <v>890</v>
      </c>
      <c r="R5" s="4">
        <f>IF(H5="NEW TEPS",VALUE(L5),0)</f>
        <v>0</v>
      </c>
      <c r="S5" s="4">
        <f>IF(H5="TOEFL(ibt)",VALUE(L5),0)</f>
        <v>0</v>
      </c>
      <c r="T5" s="4">
        <f>IF(H5="JPT",VALUE(L5),0)</f>
        <v>0</v>
      </c>
      <c r="U5" s="4">
        <f>IF(H5="HSK",VALUE(K5),0)</f>
        <v>0</v>
      </c>
      <c r="V5" s="4">
        <f>IF(H5="HSK",VALUE(L5),0)</f>
        <v>0</v>
      </c>
      <c r="W5" s="4">
        <f>IF(H5="G-TELP Level2",VALUE(L5),0)</f>
        <v>0</v>
      </c>
      <c r="X5" s="4">
        <f>IF(P5="A",IF(Q5&gt;849,1,IF(R5&gt;335,1,IF(S5&gt;97,1,IF(T5&gt;849,1,IF(W5&gt;82,1,IF(U5=6,1,IF(U5=5,IF(V5&gt;254,1,0),0))))))),IF(P5="B",IF(Q5&gt;699,1,IF(R5&gt;263,1,IF(S5&gt;78,1,IF(T5&gt;699,1,IF(W5&gt;63,1,IF(U5=6,1,IF(U5=5,IF(V5&gt;179,1,0),0))))))),IF(P5="C",IF(Q5&gt;599,1,IF(R5&gt;226,1,IF(S5&gt;67,1,IF(T5&gt;599,1,IF(W5&gt;49,1,IF(U5=6,1,IF(U5=5,1,IF(U5=4,IF(V5&gt;209,1,0),0)))))))),IF(P5="D",IF(Q5&gt;649,1,IF(R5&gt;244,1,IF(S5&gt;73,1,IF(T5&gt;649,1,IF(W5&gt;56,1,IF(U5=6,1,IF(U5=5,1,IF(U5=4,IF(V5&gt;254,1,0),0)))))))),0))))</f>
        <v>1</v>
      </c>
      <c r="Y5" s="4">
        <f>SUMIF(B:B,B5,X:X)</f>
        <v>2</v>
      </c>
      <c r="Z5" s="4" t="str">
        <f>IF(Y5&gt;0,"어학 충족","자격미달")</f>
        <v>어학 충족</v>
      </c>
      <c r="AA5" s="4"/>
      <c r="AB5" s="4" t="str">
        <f>IF(P5="A",IF(Q5&gt;849,"TOEIC 충족",IF(R5&gt;335,"New-TEPS 충족",IF(S5&gt;97,"TOEFL 충족",IF(T5&gt;849,"JPT 충족",IF(W5&gt;82,"G-TELP 충족",IF(U5=6,"HSK점수 충족",IF(U5=5,IF(V5&gt;254,"HSK점수 충족","자격미달"),"자격미달"))))))),IF(P5="B",IF(Q5&gt;699,"TOEIC 충족",IF(R5&gt;263,"New-TEPS 충족",IF(S5&gt;78,"TOEFL 충족",IF(T5&gt;699,"JPT 충족",IF(W5&gt;63,"G-TELP 충족",IF(U5=6,"HSK점수 충족",IF(U5=5,IF(V5&gt;179,"HSK점수 충족","자격미달"),"자격미달"))))))),IF(P5="C",IF(Q5&gt;599,"TOEIC 충족",IF(R5&gt;226,"New-TEPS 충족",IF(S5&gt;67,"TOEFL 충족",IF(T5&gt;599,"JPT 충족",IF(W5&gt;49,"G-TELP 충족",IF(U5=6,"HSK점수 충족",IF(U5=5,"HSK점수 충족",IF(U5=4,IF(V5&gt;209,"HSK점수 충족","자격미달"),"자격미달")))))))),IF(P5="D",IF(Q5&gt;649,"TOEIC 충족",IF(R5&gt;244,"New-TEPS 충족",IF(S5&gt;73,"TOEFL 충족",IF(T5&gt;649,"JPT 충족",IF(W5&gt;56,"G-TELP 충족",IF(U946=6,"HSK점수 충족",IF(U946=5,"HSK점수 충족",IF(U946=4,IF(V946&gt;254,"HSK점수 충족","자격미달"),"자격미달")))))))),0))))</f>
        <v>TOEIC 충족</v>
      </c>
      <c r="AC5" s="21"/>
      <c r="AD5" s="4">
        <f>IF(P5="A",VLOOKUP(Q5,[1]교육_어학_경력backdata!$B$3:$C$9,2,1),IF(P5="B",VLOOKUP(Q5,[1]교육_어학_경력backdata!$G$3:$H$9,2,1),IF(P5="C",0,"오류")))</f>
        <v>14</v>
      </c>
      <c r="AE5" s="4">
        <f>IF(P5="A",VLOOKUP(R5,[1]교육_어학_경력backdata!$B$11:$C$17,2,1),IF(P5="B",VLOOKUP(R5,[1]교육_어학_경력backdata!$G$11:$H$17,2,1),IF(P5="C",0,"오류")))</f>
        <v>0</v>
      </c>
      <c r="AF5" s="4">
        <f>IF(P5="A",VLOOKUP(S5,[1]교육_어학_경력backdata!$B$19:$C$25,2,1),IF(P5="B",VLOOKUP(S5,[1]교육_어학_경력backdata!$G$19:$H$25,2,1),IF(P5="C",0,"오류")))</f>
        <v>0</v>
      </c>
      <c r="AG5" s="4">
        <f>IF(P5="A",VLOOKUP(T5,[1]교육_어학_경력backdata!$B$3:$C$9,2,1),IF(P5="B",VLOOKUP(T5,[1]교육_어학_경력backdata!$G$3:$H$9,2,1),IF(P5="C",0,"오류")))</f>
        <v>0</v>
      </c>
      <c r="AH5" s="4">
        <f>IF(P5="A",IF(U5=0,0,IF(U5=4,0,IF(U5=5,VLOOKUP(V5,[1]교육_어학_경력backdata!$B$27:$C$29,2,1),IF(U5=6,VLOOKUP(V5,[1]교육_어학_경력backdata!$B$31:$C$34,2,1))))),IF(P5="B",IF(U5=0,0,IF(U5=4,0,IF(U5=5,VLOOKUP(V5,[1]교육_어학_경력backdata!$G$27:$H$31,2,1),IF(U5=6,VLOOKUP(V5,[1]교육_어학_경력backdata!$G$33:$H$34,2,1))))),IF(CT5="C",0,"오류")))</f>
        <v>0</v>
      </c>
      <c r="AI5" s="4">
        <f>IF(P5="A",VLOOKUP(W5,[1]교육_어학_경력backdata!$B$36:$C$42,2,1),IF(P5="B",VLOOKUP(W5,[1]교육_어학_경력backdata!$G$36:$H$42,2,1),IF(P5="C",0,"오류")))</f>
        <v>0</v>
      </c>
      <c r="AJ5" s="4">
        <f>SUM(AD5:AI5)</f>
        <v>14</v>
      </c>
      <c r="AK5" s="4">
        <f>_xlfn.MAXIFS(AJ:AJ,B:B,B5)</f>
        <v>16</v>
      </c>
      <c r="AL5" s="4"/>
      <c r="AM5" s="21"/>
      <c r="AN5" s="4" t="s">
        <v>6404</v>
      </c>
      <c r="AO5" s="4"/>
    </row>
    <row r="6" spans="1:41" x14ac:dyDescent="0.4">
      <c r="A6" s="6">
        <f>IF(B5=B6,A5,A5+1)</f>
        <v>3</v>
      </c>
      <c r="B6" s="6" t="s">
        <v>6316</v>
      </c>
      <c r="C6" s="6" t="s">
        <v>6315</v>
      </c>
      <c r="D6" s="6" t="s">
        <v>3044</v>
      </c>
      <c r="E6" s="6" t="s">
        <v>3043</v>
      </c>
      <c r="F6" s="4">
        <f>IF(B6=B5,F5+1,1)</f>
        <v>2</v>
      </c>
      <c r="G6" s="4" t="s">
        <v>6380</v>
      </c>
      <c r="H6" s="4" t="s">
        <v>6583</v>
      </c>
      <c r="I6" s="4" t="s">
        <v>6582</v>
      </c>
      <c r="J6" s="4" t="s">
        <v>7614</v>
      </c>
      <c r="K6" s="4" t="s">
        <v>6759</v>
      </c>
      <c r="L6" s="4" t="s">
        <v>6855</v>
      </c>
      <c r="M6" s="4" t="s">
        <v>7613</v>
      </c>
      <c r="P6" s="4" t="s">
        <v>2434</v>
      </c>
      <c r="Q6" s="4">
        <f>IF(H6="TOEIC",VALUE(L6),0)</f>
        <v>0</v>
      </c>
      <c r="R6" s="4">
        <f>IF(H6="NEW TEPS",VALUE(L6),0)</f>
        <v>0</v>
      </c>
      <c r="S6" s="4">
        <f>IF(H6="TOEFL(ibt)",VALUE(L6),0)</f>
        <v>0</v>
      </c>
      <c r="T6" s="4">
        <f>IF(H6="JPT",VALUE(L6),0)</f>
        <v>0</v>
      </c>
      <c r="U6" s="4">
        <f>IF(H6="HSK",VALUE(K6),0)</f>
        <v>6</v>
      </c>
      <c r="V6" s="4">
        <f>IF(H6="HSK",VALUE(L6),0)</f>
        <v>183</v>
      </c>
      <c r="W6" s="4">
        <f>IF(H6="G-TELP Level2",VALUE(L6),0)</f>
        <v>0</v>
      </c>
      <c r="X6" s="4">
        <f>IF(P6="A",IF(Q6&gt;849,1,IF(R6&gt;335,1,IF(S6&gt;97,1,IF(T6&gt;849,1,IF(W6&gt;82,1,IF(U6=6,1,IF(U6=5,IF(V6&gt;254,1,0),0))))))),IF(P6="B",IF(Q6&gt;699,1,IF(R6&gt;263,1,IF(S6&gt;78,1,IF(T6&gt;699,1,IF(W6&gt;63,1,IF(U6=6,1,IF(U6=5,IF(V6&gt;179,1,0),0))))))),IF(P6="C",IF(Q6&gt;599,1,IF(R6&gt;226,1,IF(S6&gt;67,1,IF(T6&gt;599,1,IF(W6&gt;49,1,IF(U6=6,1,IF(U6=5,1,IF(U6=4,IF(V6&gt;209,1,0),0)))))))),IF(P6="D",IF(Q6&gt;649,1,IF(R6&gt;244,1,IF(S6&gt;73,1,IF(T6&gt;649,1,IF(W6&gt;56,1,IF(U6=6,1,IF(U6=5,1,IF(U6=4,IF(V6&gt;254,1,0),0)))))))),0))))</f>
        <v>1</v>
      </c>
      <c r="Y6" s="4">
        <f>SUMIF(B:B,B6,X:X)</f>
        <v>2</v>
      </c>
      <c r="Z6" s="4" t="str">
        <f>IF(Y6&gt;0,"어학 충족","자격미달")</f>
        <v>어학 충족</v>
      </c>
      <c r="AA6" s="4"/>
      <c r="AB6" s="4" t="str">
        <f>IF(P6="A",IF(Q6&gt;849,"TOEIC 충족",IF(R6&gt;335,"New-TEPS 충족",IF(S6&gt;97,"TOEFL 충족",IF(T6&gt;849,"JPT 충족",IF(W6&gt;82,"G-TELP 충족",IF(U6=6,"HSK점수 충족",IF(U6=5,IF(V6&gt;254,"HSK점수 충족","자격미달"),"자격미달"))))))),IF(P6="B",IF(Q6&gt;699,"TOEIC 충족",IF(R6&gt;263,"New-TEPS 충족",IF(S6&gt;78,"TOEFL 충족",IF(T6&gt;699,"JPT 충족",IF(W6&gt;63,"G-TELP 충족",IF(U6=6,"HSK점수 충족",IF(U6=5,IF(V6&gt;179,"HSK점수 충족","자격미달"),"자격미달"))))))),IF(P6="C",IF(Q6&gt;599,"TOEIC 충족",IF(R6&gt;226,"New-TEPS 충족",IF(S6&gt;67,"TOEFL 충족",IF(T6&gt;599,"JPT 충족",IF(W6&gt;49,"G-TELP 충족",IF(U6=6,"HSK점수 충족",IF(U6=5,"HSK점수 충족",IF(U6=4,IF(V6&gt;209,"HSK점수 충족","자격미달"),"자격미달")))))))),IF(P6="D",IF(Q6&gt;649,"TOEIC 충족",IF(R6&gt;244,"New-TEPS 충족",IF(S6&gt;73,"TOEFL 충족",IF(T6&gt;649,"JPT 충족",IF(W6&gt;56,"G-TELP 충족",IF(U947=6,"HSK점수 충족",IF(U947=5,"HSK점수 충족",IF(U947=4,IF(V947&gt;254,"HSK점수 충족","자격미달"),"자격미달")))))))),0))))</f>
        <v>HSK점수 충족</v>
      </c>
      <c r="AC6" s="21"/>
      <c r="AD6" s="4">
        <f>IF(P6="A",VLOOKUP(Q6,[1]교육_어학_경력backdata!$B$3:$C$9,2,1),IF(P6="B",VLOOKUP(Q6,[1]교육_어학_경력backdata!$G$3:$H$9,2,1),IF(P6="C",0,"오류")))</f>
        <v>0</v>
      </c>
      <c r="AE6" s="4">
        <f>IF(P6="A",VLOOKUP(R6,[1]교육_어학_경력backdata!$B$11:$C$17,2,1),IF(P6="B",VLOOKUP(R6,[1]교육_어학_경력backdata!$G$11:$H$17,2,1),IF(P6="C",0,"오류")))</f>
        <v>0</v>
      </c>
      <c r="AF6" s="4">
        <f>IF(P6="A",VLOOKUP(S6,[1]교육_어학_경력backdata!$B$19:$C$25,2,1),IF(P6="B",VLOOKUP(S6,[1]교육_어학_경력backdata!$G$19:$H$25,2,1),IF(P6="C",0,"오류")))</f>
        <v>0</v>
      </c>
      <c r="AG6" s="4">
        <f>IF(P6="A",VLOOKUP(T6,[1]교육_어학_경력backdata!$B$3:$C$9,2,1),IF(P6="B",VLOOKUP(T6,[1]교육_어학_경력backdata!$G$3:$H$9,2,1),IF(P6="C",0,"오류")))</f>
        <v>0</v>
      </c>
      <c r="AH6" s="4">
        <f>IF(P6="A",IF(U6=0,0,IF(U6=4,0,IF(U6=5,VLOOKUP(V6,[1]교육_어학_경력backdata!$B$27:$C$29,2,1),IF(U6=6,VLOOKUP(V6,[1]교육_어학_경력backdata!$B$31:$C$34,2,1))))),IF(P6="B",IF(U6=0,0,IF(U6=4,0,IF(U6=5,VLOOKUP(V6,[1]교육_어학_경력backdata!$G$27:$H$31,2,1),IF(U6=6,VLOOKUP(V6,[1]교육_어학_경력backdata!$G$33:$H$34,2,1))))),IF(CT6="C",0,"오류")))</f>
        <v>16</v>
      </c>
      <c r="AI6" s="4">
        <f>IF(P6="A",VLOOKUP(W6,[1]교육_어학_경력backdata!$B$36:$C$42,2,1),IF(P6="B",VLOOKUP(W6,[1]교육_어학_경력backdata!$G$36:$H$42,2,1),IF(P6="C",0,"오류")))</f>
        <v>0</v>
      </c>
      <c r="AJ6" s="4">
        <f>SUM(AD6:AI6)</f>
        <v>16</v>
      </c>
      <c r="AK6" s="4">
        <f>_xlfn.MAXIFS(AJ:AJ,B:B,B6)</f>
        <v>16</v>
      </c>
      <c r="AL6" s="4"/>
      <c r="AM6" s="21"/>
      <c r="AN6" s="4" t="s">
        <v>6404</v>
      </c>
      <c r="AO6" s="4"/>
    </row>
    <row r="7" spans="1:41" x14ac:dyDescent="0.4">
      <c r="A7" s="6">
        <f>IF(B6=B7,A6,A6+1)</f>
        <v>3</v>
      </c>
      <c r="B7" s="6" t="s">
        <v>6316</v>
      </c>
      <c r="C7" s="6" t="s">
        <v>6315</v>
      </c>
      <c r="D7" s="6" t="s">
        <v>3044</v>
      </c>
      <c r="E7" s="6" t="s">
        <v>3043</v>
      </c>
      <c r="F7" s="4">
        <f>IF(B7=B6,F6+1,1)</f>
        <v>3</v>
      </c>
      <c r="G7" s="4" t="s">
        <v>6384</v>
      </c>
      <c r="H7" s="4" t="s">
        <v>6409</v>
      </c>
      <c r="I7" s="4" t="s">
        <v>6408</v>
      </c>
      <c r="J7" s="4" t="s">
        <v>7612</v>
      </c>
      <c r="K7" s="4"/>
      <c r="L7" s="4" t="s">
        <v>6441</v>
      </c>
      <c r="M7" s="4" t="s">
        <v>7611</v>
      </c>
      <c r="P7" s="4" t="s">
        <v>2434</v>
      </c>
      <c r="Q7" s="4">
        <f>IF(H7="TOEIC",VALUE(L7),0)</f>
        <v>0</v>
      </c>
      <c r="R7" s="4">
        <f>IF(H7="NEW TEPS",VALUE(L7),0)</f>
        <v>0</v>
      </c>
      <c r="S7" s="4">
        <f>IF(H7="TOEFL(ibt)",VALUE(L7),0)</f>
        <v>0</v>
      </c>
      <c r="T7" s="4">
        <f>IF(H7="JPT",VALUE(L7),0)</f>
        <v>815</v>
      </c>
      <c r="U7" s="4">
        <f>IF(H7="HSK",VALUE(K7),0)</f>
        <v>0</v>
      </c>
      <c r="V7" s="4">
        <f>IF(H7="HSK",VALUE(L7),0)</f>
        <v>0</v>
      </c>
      <c r="W7" s="4">
        <f>IF(H7="G-TELP Level2",VALUE(L7),0)</f>
        <v>0</v>
      </c>
      <c r="X7" s="4">
        <f>IF(P7="A",IF(Q7&gt;849,1,IF(R7&gt;335,1,IF(S7&gt;97,1,IF(T7&gt;849,1,IF(W7&gt;82,1,IF(U7=6,1,IF(U7=5,IF(V7&gt;254,1,0),0))))))),IF(P7="B",IF(Q7&gt;699,1,IF(R7&gt;263,1,IF(S7&gt;78,1,IF(T7&gt;699,1,IF(W7&gt;63,1,IF(U7=6,1,IF(U7=5,IF(V7&gt;179,1,0),0))))))),IF(P7="C",IF(Q7&gt;599,1,IF(R7&gt;226,1,IF(S7&gt;67,1,IF(T7&gt;599,1,IF(W7&gt;49,1,IF(U7=6,1,IF(U7=5,1,IF(U7=4,IF(V7&gt;209,1,0),0)))))))),IF(P7="D",IF(Q7&gt;649,1,IF(R7&gt;244,1,IF(S7&gt;73,1,IF(T7&gt;649,1,IF(W7&gt;56,1,IF(U7=6,1,IF(U7=5,1,IF(U7=4,IF(V7&gt;254,1,0),0)))))))),0))))</f>
        <v>0</v>
      </c>
      <c r="Y7" s="4">
        <f>SUMIF(B:B,B7,X:X)</f>
        <v>2</v>
      </c>
      <c r="Z7" s="4" t="str">
        <f>IF(Y7&gt;0,"어학 충족","자격미달")</f>
        <v>어학 충족</v>
      </c>
      <c r="AA7" s="4"/>
      <c r="AB7" s="4" t="str">
        <f>IF(P7="A",IF(Q7&gt;849,"TOEIC 충족",IF(R7&gt;335,"New-TEPS 충족",IF(S7&gt;97,"TOEFL 충족",IF(T7&gt;849,"JPT 충족",IF(W7&gt;82,"G-TELP 충족",IF(U7=6,"HSK점수 충족",IF(U7=5,IF(V7&gt;254,"HSK점수 충족","자격미달"),"자격미달"))))))),IF(P7="B",IF(Q7&gt;699,"TOEIC 충족",IF(R7&gt;263,"New-TEPS 충족",IF(S7&gt;78,"TOEFL 충족",IF(T7&gt;699,"JPT 충족",IF(W7&gt;63,"G-TELP 충족",IF(U7=6,"HSK점수 충족",IF(U7=5,IF(V7&gt;179,"HSK점수 충족","자격미달"),"자격미달"))))))),IF(P7="C",IF(Q7&gt;599,"TOEIC 충족",IF(R7&gt;226,"New-TEPS 충족",IF(S7&gt;67,"TOEFL 충족",IF(T7&gt;599,"JPT 충족",IF(W7&gt;49,"G-TELP 충족",IF(U7=6,"HSK점수 충족",IF(U7=5,"HSK점수 충족",IF(U7=4,IF(V7&gt;209,"HSK점수 충족","자격미달"),"자격미달")))))))),IF(P7="D",IF(Q7&gt;649,"TOEIC 충족",IF(R7&gt;244,"New-TEPS 충족",IF(S7&gt;73,"TOEFL 충족",IF(T7&gt;649,"JPT 충족",IF(W7&gt;56,"G-TELP 충족",IF(U948=6,"HSK점수 충족",IF(U948=5,"HSK점수 충족",IF(U948=4,IF(V948&gt;254,"HSK점수 충족","자격미달"),"자격미달")))))))),0))))</f>
        <v>자격미달</v>
      </c>
      <c r="AC7" s="21"/>
      <c r="AD7" s="4">
        <f>IF(P7="A",VLOOKUP(Q7,[1]교육_어학_경력backdata!$B$3:$C$9,2,1),IF(P7="B",VLOOKUP(Q7,[1]교육_어학_경력backdata!$G$3:$H$9,2,1),IF(P7="C",0,"오류")))</f>
        <v>0</v>
      </c>
      <c r="AE7" s="4">
        <f>IF(P7="A",VLOOKUP(R7,[1]교육_어학_경력backdata!$B$11:$C$17,2,1),IF(P7="B",VLOOKUP(R7,[1]교육_어학_경력backdata!$G$11:$H$17,2,1),IF(P7="C",0,"오류")))</f>
        <v>0</v>
      </c>
      <c r="AF7" s="4">
        <f>IF(P7="A",VLOOKUP(S7,[1]교육_어학_경력backdata!$B$19:$C$25,2,1),IF(P7="B",VLOOKUP(S7,[1]교육_어학_경력backdata!$G$19:$H$25,2,1),IF(P7="C",0,"오류")))</f>
        <v>0</v>
      </c>
      <c r="AG7" s="4">
        <f>IF(P7="A",VLOOKUP(T7,[1]교육_어학_경력backdata!$B$3:$C$9,2,1),IF(P7="B",VLOOKUP(T7,[1]교육_어학_경력backdata!$G$3:$H$9,2,1),IF(P7="C",0,"오류")))</f>
        <v>0</v>
      </c>
      <c r="AH7" s="4">
        <f>IF(P7="A",IF(U7=0,0,IF(U7=4,0,IF(U7=5,VLOOKUP(V7,[1]교육_어학_경력backdata!$B$27:$C$29,2,1),IF(U7=6,VLOOKUP(V7,[1]교육_어학_경력backdata!$B$31:$C$34,2,1))))),IF(P7="B",IF(U7=0,0,IF(U7=4,0,IF(U7=5,VLOOKUP(V7,[1]교육_어학_경력backdata!$G$27:$H$31,2,1),IF(U7=6,VLOOKUP(V7,[1]교육_어학_경력backdata!$G$33:$H$34,2,1))))),IF(CT7="C",0,"오류")))</f>
        <v>0</v>
      </c>
      <c r="AI7" s="4">
        <f>IF(P7="A",VLOOKUP(W7,[1]교육_어학_경력backdata!$B$36:$C$42,2,1),IF(P7="B",VLOOKUP(W7,[1]교육_어학_경력backdata!$G$36:$H$42,2,1),IF(P7="C",0,"오류")))</f>
        <v>0</v>
      </c>
      <c r="AJ7" s="4">
        <f>SUM(AD7:AI7)</f>
        <v>0</v>
      </c>
      <c r="AK7" s="4">
        <f>_xlfn.MAXIFS(AJ:AJ,B:B,B7)</f>
        <v>16</v>
      </c>
      <c r="AL7" s="4"/>
      <c r="AM7" s="21"/>
      <c r="AN7" s="4" t="s">
        <v>6404</v>
      </c>
      <c r="AO7" s="4"/>
    </row>
    <row r="8" spans="1:41" x14ac:dyDescent="0.4">
      <c r="A8" s="3">
        <f>IF(B7=B8,A7,A7+1)</f>
        <v>4</v>
      </c>
      <c r="B8" s="3" t="s">
        <v>6310</v>
      </c>
      <c r="C8" s="3" t="s">
        <v>6309</v>
      </c>
      <c r="D8" s="3" t="s">
        <v>3044</v>
      </c>
      <c r="E8" s="3" t="s">
        <v>3043</v>
      </c>
      <c r="F8" s="3">
        <f>IF(B8=B7,F7+1,1)</f>
        <v>1</v>
      </c>
      <c r="G8" s="3" t="s">
        <v>6380</v>
      </c>
      <c r="H8" s="3" t="s">
        <v>6379</v>
      </c>
      <c r="I8" s="3" t="s">
        <v>6378</v>
      </c>
      <c r="J8" s="3" t="s">
        <v>6830</v>
      </c>
      <c r="K8" s="3"/>
      <c r="L8" s="3" t="s">
        <v>6399</v>
      </c>
      <c r="M8" s="3" t="s">
        <v>7610</v>
      </c>
      <c r="P8" s="3" t="s">
        <v>2434</v>
      </c>
      <c r="Q8" s="3">
        <f>IF(H8="TOEIC",VALUE(L8),0)</f>
        <v>900</v>
      </c>
      <c r="R8" s="3">
        <f>IF(H8="NEW TEPS",VALUE(L8),0)</f>
        <v>0</v>
      </c>
      <c r="S8" s="3">
        <f>IF(H8="TOEFL(ibt)",VALUE(L8),0)</f>
        <v>0</v>
      </c>
      <c r="T8" s="3">
        <f>IF(H8="JPT",VALUE(L8),0)</f>
        <v>0</v>
      </c>
      <c r="U8" s="3">
        <f>IF(H8="HSK",VALUE(K8),0)</f>
        <v>0</v>
      </c>
      <c r="V8" s="3">
        <f>IF(H8="HSK",VALUE(L8),0)</f>
        <v>0</v>
      </c>
      <c r="W8" s="3">
        <f>IF(H8="G-TELP Level2",VALUE(L8),0)</f>
        <v>0</v>
      </c>
      <c r="X8" s="3">
        <f>IF(P8="A",IF(Q8&gt;849,1,IF(R8&gt;335,1,IF(S8&gt;97,1,IF(T8&gt;849,1,IF(W8&gt;82,1,IF(U8=6,1,IF(U8=5,IF(V8&gt;254,1,0),0))))))),IF(P8="B",IF(Q8&gt;699,1,IF(R8&gt;263,1,IF(S8&gt;78,1,IF(T8&gt;699,1,IF(W8&gt;63,1,IF(U8=6,1,IF(U8=5,IF(V8&gt;179,1,0),0))))))),IF(P8="C",IF(Q8&gt;599,1,IF(R8&gt;226,1,IF(S8&gt;67,1,IF(T8&gt;599,1,IF(W8&gt;49,1,IF(U8=6,1,IF(U8=5,1,IF(U8=4,IF(V8&gt;209,1,0),0)))))))),IF(P8="D",IF(Q8&gt;649,1,IF(R8&gt;244,1,IF(S8&gt;73,1,IF(T8&gt;649,1,IF(W8&gt;56,1,IF(U8=6,1,IF(U8=5,1,IF(U8=4,IF(V8&gt;254,1,0),0)))))))),0))))</f>
        <v>1</v>
      </c>
      <c r="Y8" s="3">
        <f>SUMIF(B:B,B8,X:X)</f>
        <v>1</v>
      </c>
      <c r="Z8" s="3" t="str">
        <f>IF(Y8&gt;0,"어학 충족","자격미달")</f>
        <v>어학 충족</v>
      </c>
      <c r="AA8" s="3"/>
      <c r="AB8" s="3" t="str">
        <f>IF(P8="A",IF(Q8&gt;849,"TOEIC 충족",IF(R8&gt;335,"New-TEPS 충족",IF(S8&gt;97,"TOEFL 충족",IF(T8&gt;849,"JPT 충족",IF(W8&gt;82,"G-TELP 충족",IF(U8=6,"HSK점수 충족",IF(U8=5,IF(V8&gt;254,"HSK점수 충족","자격미달"),"자격미달"))))))),IF(P8="B",IF(Q8&gt;699,"TOEIC 충족",IF(R8&gt;263,"New-TEPS 충족",IF(S8&gt;78,"TOEFL 충족",IF(T8&gt;699,"JPT 충족",IF(W8&gt;63,"G-TELP 충족",IF(U8=6,"HSK점수 충족",IF(U8=5,IF(V8&gt;179,"HSK점수 충족","자격미달"),"자격미달"))))))),IF(P8="C",IF(Q8&gt;599,"TOEIC 충족",IF(R8&gt;226,"New-TEPS 충족",IF(S8&gt;67,"TOEFL 충족",IF(T8&gt;599,"JPT 충족",IF(W8&gt;49,"G-TELP 충족",IF(U8=6,"HSK점수 충족",IF(U8=5,"HSK점수 충족",IF(U8=4,IF(V8&gt;209,"HSK점수 충족","자격미달"),"자격미달")))))))),IF(P8="D",IF(Q8&gt;649,"TOEIC 충족",IF(R8&gt;244,"New-TEPS 충족",IF(S8&gt;73,"TOEFL 충족",IF(T8&gt;649,"JPT 충족",IF(W8&gt;56,"G-TELP 충족",IF(U949=6,"HSK점수 충족",IF(U949=5,"HSK점수 충족",IF(U949=4,IF(V949&gt;254,"HSK점수 충족","자격미달"),"자격미달")))))))),0))))</f>
        <v>TOEIC 충족</v>
      </c>
      <c r="AC8" s="21"/>
      <c r="AD8" s="3">
        <f>IF(P8="A",VLOOKUP(Q8,[1]교육_어학_경력backdata!$B$3:$C$9,2,1),IF(P8="B",VLOOKUP(Q8,[1]교육_어학_경력backdata!$G$3:$H$9,2,1),IF(P8="C",0,"오류")))</f>
        <v>16</v>
      </c>
      <c r="AE8" s="3">
        <f>IF(P8="A",VLOOKUP(R8,[1]교육_어학_경력backdata!$B$11:$C$17,2,1),IF(P8="B",VLOOKUP(R8,[1]교육_어학_경력backdata!$G$11:$H$17,2,1),IF(P8="C",0,"오류")))</f>
        <v>0</v>
      </c>
      <c r="AF8" s="3">
        <f>IF(P8="A",VLOOKUP(S8,[1]교육_어학_경력backdata!$B$19:$C$25,2,1),IF(P8="B",VLOOKUP(S8,[1]교육_어학_경력backdata!$G$19:$H$25,2,1),IF(P8="C",0,"오류")))</f>
        <v>0</v>
      </c>
      <c r="AG8" s="3">
        <f>IF(P8="A",VLOOKUP(T8,[1]교육_어학_경력backdata!$B$3:$C$9,2,1),IF(P8="B",VLOOKUP(T8,[1]교육_어학_경력backdata!$G$3:$H$9,2,1),IF(P8="C",0,"오류")))</f>
        <v>0</v>
      </c>
      <c r="AH8" s="3">
        <f>IF(P8="A",IF(U8=0,0,IF(U8=4,0,IF(U8=5,VLOOKUP(V8,[1]교육_어학_경력backdata!$B$27:$C$29,2,1),IF(U8=6,VLOOKUP(V8,[1]교육_어학_경력backdata!$B$31:$C$34,2,1))))),IF(P8="B",IF(U8=0,0,IF(U8=4,0,IF(U8=5,VLOOKUP(V8,[1]교육_어학_경력backdata!$G$27:$H$31,2,1),IF(U8=6,VLOOKUP(V8,[1]교육_어학_경력backdata!$G$33:$H$34,2,1))))),IF(CT8="C",0,"오류")))</f>
        <v>0</v>
      </c>
      <c r="AI8" s="3">
        <f>IF(P8="A",VLOOKUP(W8,[1]교육_어학_경력backdata!$B$36:$C$42,2,1),IF(P8="B",VLOOKUP(W8,[1]교육_어학_경력backdata!$G$36:$H$42,2,1),IF(P8="C",0,"오류")))</f>
        <v>0</v>
      </c>
      <c r="AJ8" s="3">
        <f>SUM(AD8:AI8)</f>
        <v>16</v>
      </c>
      <c r="AK8" s="3">
        <f>_xlfn.MAXIFS(AJ:AJ,B:B,B8)</f>
        <v>16</v>
      </c>
      <c r="AL8" s="3"/>
      <c r="AM8" s="21"/>
      <c r="AN8" s="3"/>
      <c r="AO8" s="3"/>
    </row>
    <row r="9" spans="1:41" x14ac:dyDescent="0.4">
      <c r="A9" s="7">
        <f>IF(B8=B9,A8,A8+1)</f>
        <v>4</v>
      </c>
      <c r="B9" s="7" t="s">
        <v>6310</v>
      </c>
      <c r="C9" s="7" t="s">
        <v>6309</v>
      </c>
      <c r="D9" s="7" t="s">
        <v>3044</v>
      </c>
      <c r="E9" s="7" t="s">
        <v>3043</v>
      </c>
      <c r="F9" s="3">
        <f>IF(B9=B8,F8+1,1)</f>
        <v>2</v>
      </c>
      <c r="G9" s="3" t="s">
        <v>6380</v>
      </c>
      <c r="H9" s="3" t="s">
        <v>6583</v>
      </c>
      <c r="I9" s="3" t="s">
        <v>7609</v>
      </c>
      <c r="J9" s="3" t="s">
        <v>6383</v>
      </c>
      <c r="K9" s="3" t="s">
        <v>6580</v>
      </c>
      <c r="L9" s="3" t="s">
        <v>7608</v>
      </c>
      <c r="M9" s="3" t="s">
        <v>7607</v>
      </c>
      <c r="P9" s="3" t="s">
        <v>2434</v>
      </c>
      <c r="Q9" s="3">
        <f>IF(H9="TOEIC",VALUE(L9),0)</f>
        <v>0</v>
      </c>
      <c r="R9" s="3">
        <f>IF(H9="NEW TEPS",VALUE(L9),0)</f>
        <v>0</v>
      </c>
      <c r="S9" s="3">
        <f>IF(H9="TOEFL(ibt)",VALUE(L9),0)</f>
        <v>0</v>
      </c>
      <c r="T9" s="3">
        <f>IF(H9="JPT",VALUE(L9),0)</f>
        <v>0</v>
      </c>
      <c r="U9" s="3">
        <f>IF(H9="HSK",VALUE(K9),0)</f>
        <v>5</v>
      </c>
      <c r="V9" s="3">
        <f>IF(H9="HSK",VALUE(L9),0)</f>
        <v>223</v>
      </c>
      <c r="W9" s="3">
        <f>IF(H9="G-TELP Level2",VALUE(L9),0)</f>
        <v>0</v>
      </c>
      <c r="X9" s="3">
        <f>IF(P9="A",IF(Q9&gt;849,1,IF(R9&gt;335,1,IF(S9&gt;97,1,IF(T9&gt;849,1,IF(W9&gt;82,1,IF(U9=6,1,IF(U9=5,IF(V9&gt;254,1,0),0))))))),IF(P9="B",IF(Q9&gt;699,1,IF(R9&gt;263,1,IF(S9&gt;78,1,IF(T9&gt;699,1,IF(W9&gt;63,1,IF(U9=6,1,IF(U9=5,IF(V9&gt;179,1,0),0))))))),IF(P9="C",IF(Q9&gt;599,1,IF(R9&gt;226,1,IF(S9&gt;67,1,IF(T9&gt;599,1,IF(W9&gt;49,1,IF(U9=6,1,IF(U9=5,1,IF(U9=4,IF(V9&gt;209,1,0),0)))))))),IF(P9="D",IF(Q9&gt;649,1,IF(R9&gt;244,1,IF(S9&gt;73,1,IF(T9&gt;649,1,IF(W9&gt;56,1,IF(U9=6,1,IF(U9=5,1,IF(U9=4,IF(V9&gt;254,1,0),0)))))))),0))))</f>
        <v>0</v>
      </c>
      <c r="Y9" s="3">
        <f>SUMIF(B:B,B9,X:X)</f>
        <v>1</v>
      </c>
      <c r="Z9" s="3" t="str">
        <f>IF(Y9&gt;0,"어학 충족","자격미달")</f>
        <v>어학 충족</v>
      </c>
      <c r="AA9" s="3"/>
      <c r="AB9" s="3" t="str">
        <f>IF(P9="A",IF(Q9&gt;849,"TOEIC 충족",IF(R9&gt;335,"New-TEPS 충족",IF(S9&gt;97,"TOEFL 충족",IF(T9&gt;849,"JPT 충족",IF(W9&gt;82,"G-TELP 충족",IF(U9=6,"HSK점수 충족",IF(U9=5,IF(V9&gt;254,"HSK점수 충족","자격미달"),"자격미달"))))))),IF(P9="B",IF(Q9&gt;699,"TOEIC 충족",IF(R9&gt;263,"New-TEPS 충족",IF(S9&gt;78,"TOEFL 충족",IF(T9&gt;699,"JPT 충족",IF(W9&gt;63,"G-TELP 충족",IF(U9=6,"HSK점수 충족",IF(U9=5,IF(V9&gt;179,"HSK점수 충족","자격미달"),"자격미달"))))))),IF(P9="C",IF(Q9&gt;599,"TOEIC 충족",IF(R9&gt;226,"New-TEPS 충족",IF(S9&gt;67,"TOEFL 충족",IF(T9&gt;599,"JPT 충족",IF(W9&gt;49,"G-TELP 충족",IF(U9=6,"HSK점수 충족",IF(U9=5,"HSK점수 충족",IF(U9=4,IF(V9&gt;209,"HSK점수 충족","자격미달"),"자격미달")))))))),IF(P9="D",IF(Q9&gt;649,"TOEIC 충족",IF(R9&gt;244,"New-TEPS 충족",IF(S9&gt;73,"TOEFL 충족",IF(T9&gt;649,"JPT 충족",IF(W9&gt;56,"G-TELP 충족",IF(U950=6,"HSK점수 충족",IF(U950=5,"HSK점수 충족",IF(U950=4,IF(V950&gt;254,"HSK점수 충족","자격미달"),"자격미달")))))))),0))))</f>
        <v>자격미달</v>
      </c>
      <c r="AC9" s="21"/>
      <c r="AD9" s="3">
        <f>IF(P9="A",VLOOKUP(Q9,[1]교육_어학_경력backdata!$B$3:$C$9,2,1),IF(P9="B",VLOOKUP(Q9,[1]교육_어학_경력backdata!$G$3:$H$9,2,1),IF(P9="C",0,"오류")))</f>
        <v>0</v>
      </c>
      <c r="AE9" s="3">
        <f>IF(P9="A",VLOOKUP(R9,[1]교육_어학_경력backdata!$B$11:$C$17,2,1),IF(P9="B",VLOOKUP(R9,[1]교육_어학_경력backdata!$G$11:$H$17,2,1),IF(P9="C",0,"오류")))</f>
        <v>0</v>
      </c>
      <c r="AF9" s="3">
        <f>IF(P9="A",VLOOKUP(S9,[1]교육_어학_경력backdata!$B$19:$C$25,2,1),IF(P9="B",VLOOKUP(S9,[1]교육_어학_경력backdata!$G$19:$H$25,2,1),IF(P9="C",0,"오류")))</f>
        <v>0</v>
      </c>
      <c r="AG9" s="3">
        <f>IF(P9="A",VLOOKUP(T9,[1]교육_어학_경력backdata!$B$3:$C$9,2,1),IF(P9="B",VLOOKUP(T9,[1]교육_어학_경력backdata!$G$3:$H$9,2,1),IF(P9="C",0,"오류")))</f>
        <v>0</v>
      </c>
      <c r="AH9" s="3">
        <f>IF(P9="A",IF(U9=0,0,IF(U9=4,0,IF(U9=5,VLOOKUP(V9,[1]교육_어학_경력backdata!$B$27:$C$29,2,1),IF(U9=6,VLOOKUP(V9,[1]교육_어학_경력backdata!$B$31:$C$34,2,1))))),IF(P9="B",IF(U9=0,0,IF(U9=4,0,IF(U9=5,VLOOKUP(V9,[1]교육_어학_경력backdata!$G$27:$H$31,2,1),IF(U9=6,VLOOKUP(V9,[1]교육_어학_경력backdata!$G$33:$H$34,2,1))))),IF(CT9="C",0,"오류")))</f>
        <v>0</v>
      </c>
      <c r="AI9" s="3">
        <f>IF(P9="A",VLOOKUP(W9,[1]교육_어학_경력backdata!$B$36:$C$42,2,1),IF(P9="B",VLOOKUP(W9,[1]교육_어학_경력backdata!$G$36:$H$42,2,1),IF(P9="C",0,"오류")))</f>
        <v>0</v>
      </c>
      <c r="AJ9" s="3">
        <f>SUM(AD9:AI9)</f>
        <v>0</v>
      </c>
      <c r="AK9" s="3">
        <f>_xlfn.MAXIFS(AJ:AJ,B:B,B9)</f>
        <v>16</v>
      </c>
      <c r="AL9" s="3"/>
      <c r="AM9" s="21"/>
      <c r="AN9" s="3"/>
      <c r="AO9" s="3"/>
    </row>
    <row r="10" spans="1:41" x14ac:dyDescent="0.4">
      <c r="A10" s="4">
        <f>IF(B9=B10,A9,A9+1)</f>
        <v>5</v>
      </c>
      <c r="B10" s="4" t="s">
        <v>6305</v>
      </c>
      <c r="C10" s="4" t="s">
        <v>4730</v>
      </c>
      <c r="D10" s="4" t="s">
        <v>3044</v>
      </c>
      <c r="E10" s="4" t="s">
        <v>3043</v>
      </c>
      <c r="F10" s="4">
        <f>IF(B10=B9,F9+1,1)</f>
        <v>1</v>
      </c>
      <c r="G10" s="4" t="s">
        <v>6380</v>
      </c>
      <c r="H10" s="4" t="s">
        <v>6409</v>
      </c>
      <c r="I10" s="4" t="s">
        <v>6408</v>
      </c>
      <c r="J10" s="4" t="s">
        <v>7606</v>
      </c>
      <c r="K10" s="4"/>
      <c r="L10" s="4" t="s">
        <v>6569</v>
      </c>
      <c r="M10" s="4" t="s">
        <v>7605</v>
      </c>
      <c r="P10" s="4" t="s">
        <v>2434</v>
      </c>
      <c r="Q10" s="4">
        <f>IF(H10="TOEIC",VALUE(L10),0)</f>
        <v>0</v>
      </c>
      <c r="R10" s="4">
        <f>IF(H10="NEW TEPS",VALUE(L10),0)</f>
        <v>0</v>
      </c>
      <c r="S10" s="4">
        <f>IF(H10="TOEFL(ibt)",VALUE(L10),0)</f>
        <v>0</v>
      </c>
      <c r="T10" s="4">
        <f>IF(H10="JPT",VALUE(L10),0)</f>
        <v>910</v>
      </c>
      <c r="U10" s="4">
        <f>IF(H10="HSK",VALUE(K10),0)</f>
        <v>0</v>
      </c>
      <c r="V10" s="4">
        <f>IF(H10="HSK",VALUE(L10),0)</f>
        <v>0</v>
      </c>
      <c r="W10" s="4">
        <f>IF(H10="G-TELP Level2",VALUE(L10),0)</f>
        <v>0</v>
      </c>
      <c r="X10" s="4">
        <f>IF(P10="A",IF(Q10&gt;849,1,IF(R10&gt;335,1,IF(S10&gt;97,1,IF(T10&gt;849,1,IF(W10&gt;82,1,IF(U10=6,1,IF(U10=5,IF(V10&gt;254,1,0),0))))))),IF(P10="B",IF(Q10&gt;699,1,IF(R10&gt;263,1,IF(S10&gt;78,1,IF(T10&gt;699,1,IF(W10&gt;63,1,IF(U10=6,1,IF(U10=5,IF(V10&gt;179,1,0),0))))))),IF(P10="C",IF(Q10&gt;599,1,IF(R10&gt;226,1,IF(S10&gt;67,1,IF(T10&gt;599,1,IF(W10&gt;49,1,IF(U10=6,1,IF(U10=5,1,IF(U10=4,IF(V10&gt;209,1,0),0)))))))),IF(P10="D",IF(Q10&gt;649,1,IF(R10&gt;244,1,IF(S10&gt;73,1,IF(T10&gt;649,1,IF(W10&gt;56,1,IF(U10=6,1,IF(U10=5,1,IF(U10=4,IF(V10&gt;254,1,0),0)))))))),0))))</f>
        <v>1</v>
      </c>
      <c r="Y10" s="4">
        <f>SUMIF(B:B,B10,X:X)</f>
        <v>1</v>
      </c>
      <c r="Z10" s="4" t="str">
        <f>IF(Y10&gt;0,"어학 충족","자격미달")</f>
        <v>어학 충족</v>
      </c>
      <c r="AA10" s="4"/>
      <c r="AB10" s="4" t="str">
        <f>IF(P10="A",IF(Q10&gt;849,"TOEIC 충족",IF(R10&gt;335,"New-TEPS 충족",IF(S10&gt;97,"TOEFL 충족",IF(T10&gt;849,"JPT 충족",IF(W10&gt;82,"G-TELP 충족",IF(U10=6,"HSK점수 충족",IF(U10=5,IF(V10&gt;254,"HSK점수 충족","자격미달"),"자격미달"))))))),IF(P10="B",IF(Q10&gt;699,"TOEIC 충족",IF(R10&gt;263,"New-TEPS 충족",IF(S10&gt;78,"TOEFL 충족",IF(T10&gt;699,"JPT 충족",IF(W10&gt;63,"G-TELP 충족",IF(U10=6,"HSK점수 충족",IF(U10=5,IF(V10&gt;179,"HSK점수 충족","자격미달"),"자격미달"))))))),IF(P10="C",IF(Q10&gt;599,"TOEIC 충족",IF(R10&gt;226,"New-TEPS 충족",IF(S10&gt;67,"TOEFL 충족",IF(T10&gt;599,"JPT 충족",IF(W10&gt;49,"G-TELP 충족",IF(U10=6,"HSK점수 충족",IF(U10=5,"HSK점수 충족",IF(U10=4,IF(V10&gt;209,"HSK점수 충족","자격미달"),"자격미달")))))))),IF(P10="D",IF(Q10&gt;649,"TOEIC 충족",IF(R10&gt;244,"New-TEPS 충족",IF(S10&gt;73,"TOEFL 충족",IF(T10&gt;649,"JPT 충족",IF(W10&gt;56,"G-TELP 충족",IF(U951=6,"HSK점수 충족",IF(U951=5,"HSK점수 충족",IF(U951=4,IF(V951&gt;254,"HSK점수 충족","자격미달"),"자격미달")))))))),0))))</f>
        <v>JPT 충족</v>
      </c>
      <c r="AC10" s="21"/>
      <c r="AD10" s="4">
        <f>IF(P10="A",VLOOKUP(Q10,[1]교육_어학_경력backdata!$B$3:$C$9,2,1),IF(P10="B",VLOOKUP(Q10,[1]교육_어학_경력backdata!$G$3:$H$9,2,1),IF(P10="C",0,"오류")))</f>
        <v>0</v>
      </c>
      <c r="AE10" s="4">
        <f>IF(P10="A",VLOOKUP(R10,[1]교육_어학_경력backdata!$B$11:$C$17,2,1),IF(P10="B",VLOOKUP(R10,[1]교육_어학_경력backdata!$G$11:$H$17,2,1),IF(P10="C",0,"오류")))</f>
        <v>0</v>
      </c>
      <c r="AF10" s="4">
        <f>IF(P10="A",VLOOKUP(S10,[1]교육_어학_경력backdata!$B$19:$C$25,2,1),IF(P10="B",VLOOKUP(S10,[1]교육_어학_경력backdata!$G$19:$H$25,2,1),IF(P10="C",0,"오류")))</f>
        <v>0</v>
      </c>
      <c r="AG10" s="4">
        <f>IF(P10="A",VLOOKUP(T10,[1]교육_어학_경력backdata!$B$3:$C$9,2,1),IF(P10="B",VLOOKUP(T10,[1]교육_어학_경력backdata!$G$3:$H$9,2,1),IF(P10="C",0,"오류")))</f>
        <v>16</v>
      </c>
      <c r="AH10" s="4">
        <f>IF(P10="A",IF(U10=0,0,IF(U10=4,0,IF(U10=5,VLOOKUP(V10,[1]교육_어학_경력backdata!$B$27:$C$29,2,1),IF(U10=6,VLOOKUP(V10,[1]교육_어학_경력backdata!$B$31:$C$34,2,1))))),IF(P10="B",IF(U10=0,0,IF(U10=4,0,IF(U10=5,VLOOKUP(V10,[1]교육_어학_경력backdata!$G$27:$H$31,2,1),IF(U10=6,VLOOKUP(V10,[1]교육_어학_경력backdata!$G$33:$H$34,2,1))))),IF(CT10="C",0,"오류")))</f>
        <v>0</v>
      </c>
      <c r="AI10" s="4">
        <f>IF(P10="A",VLOOKUP(W10,[1]교육_어학_경력backdata!$B$36:$C$42,2,1),IF(P10="B",VLOOKUP(W10,[1]교육_어학_경력backdata!$G$36:$H$42,2,1),IF(P10="C",0,"오류")))</f>
        <v>0</v>
      </c>
      <c r="AJ10" s="4">
        <f>SUM(AD10:AI10)</f>
        <v>16</v>
      </c>
      <c r="AK10" s="4">
        <f>_xlfn.MAXIFS(AJ:AJ,B:B,B10)</f>
        <v>16</v>
      </c>
      <c r="AL10" s="4"/>
      <c r="AM10" s="21"/>
      <c r="AN10" s="4"/>
      <c r="AO10" s="4"/>
    </row>
    <row r="11" spans="1:41" x14ac:dyDescent="0.4">
      <c r="A11" s="6">
        <f>IF(B10=B11,A10,A10+1)</f>
        <v>5</v>
      </c>
      <c r="B11" s="6" t="s">
        <v>6305</v>
      </c>
      <c r="C11" s="6" t="s">
        <v>4730</v>
      </c>
      <c r="D11" s="6" t="s">
        <v>3044</v>
      </c>
      <c r="E11" s="6" t="s">
        <v>3043</v>
      </c>
      <c r="F11" s="4">
        <f>IF(B11=B10,F10+1,1)</f>
        <v>2</v>
      </c>
      <c r="G11" s="4" t="s">
        <v>6384</v>
      </c>
      <c r="H11" s="4" t="s">
        <v>6379</v>
      </c>
      <c r="I11" s="4" t="s">
        <v>6378</v>
      </c>
      <c r="J11" s="4" t="s">
        <v>6542</v>
      </c>
      <c r="K11" s="4"/>
      <c r="L11" s="4" t="s">
        <v>6376</v>
      </c>
      <c r="M11" s="4" t="s">
        <v>7604</v>
      </c>
      <c r="P11" s="4" t="s">
        <v>2434</v>
      </c>
      <c r="Q11" s="4">
        <f>IF(H11="TOEIC",VALUE(L11),0)</f>
        <v>820</v>
      </c>
      <c r="R11" s="4">
        <f>IF(H11="NEW TEPS",VALUE(L11),0)</f>
        <v>0</v>
      </c>
      <c r="S11" s="4">
        <f>IF(H11="TOEFL(ibt)",VALUE(L11),0)</f>
        <v>0</v>
      </c>
      <c r="T11" s="4">
        <f>IF(H11="JPT",VALUE(L11),0)</f>
        <v>0</v>
      </c>
      <c r="U11" s="4">
        <f>IF(H11="HSK",VALUE(K11),0)</f>
        <v>0</v>
      </c>
      <c r="V11" s="4">
        <f>IF(H11="HSK",VALUE(L11),0)</f>
        <v>0</v>
      </c>
      <c r="W11" s="4">
        <f>IF(H11="G-TELP Level2",VALUE(L11),0)</f>
        <v>0</v>
      </c>
      <c r="X11" s="4">
        <f>IF(P11="A",IF(Q11&gt;849,1,IF(R11&gt;335,1,IF(S11&gt;97,1,IF(T11&gt;849,1,IF(W11&gt;82,1,IF(U11=6,1,IF(U11=5,IF(V11&gt;254,1,0),0))))))),IF(P11="B",IF(Q11&gt;699,1,IF(R11&gt;263,1,IF(S11&gt;78,1,IF(T11&gt;699,1,IF(W11&gt;63,1,IF(U11=6,1,IF(U11=5,IF(V11&gt;179,1,0),0))))))),IF(P11="C",IF(Q11&gt;599,1,IF(R11&gt;226,1,IF(S11&gt;67,1,IF(T11&gt;599,1,IF(W11&gt;49,1,IF(U11=6,1,IF(U11=5,1,IF(U11=4,IF(V11&gt;209,1,0),0)))))))),IF(P11="D",IF(Q11&gt;649,1,IF(R11&gt;244,1,IF(S11&gt;73,1,IF(T11&gt;649,1,IF(W11&gt;56,1,IF(U11=6,1,IF(U11=5,1,IF(U11=4,IF(V11&gt;254,1,0),0)))))))),0))))</f>
        <v>0</v>
      </c>
      <c r="Y11" s="4">
        <f>SUMIF(B:B,B11,X:X)</f>
        <v>1</v>
      </c>
      <c r="Z11" s="4" t="str">
        <f>IF(Y11&gt;0,"어학 충족","자격미달")</f>
        <v>어학 충족</v>
      </c>
      <c r="AA11" s="4"/>
      <c r="AB11" s="4" t="str">
        <f>IF(P11="A",IF(Q11&gt;849,"TOEIC 충족",IF(R11&gt;335,"New-TEPS 충족",IF(S11&gt;97,"TOEFL 충족",IF(T11&gt;849,"JPT 충족",IF(W11&gt;82,"G-TELP 충족",IF(U11=6,"HSK점수 충족",IF(U11=5,IF(V11&gt;254,"HSK점수 충족","자격미달"),"자격미달"))))))),IF(P11="B",IF(Q11&gt;699,"TOEIC 충족",IF(R11&gt;263,"New-TEPS 충족",IF(S11&gt;78,"TOEFL 충족",IF(T11&gt;699,"JPT 충족",IF(W11&gt;63,"G-TELP 충족",IF(U11=6,"HSK점수 충족",IF(U11=5,IF(V11&gt;179,"HSK점수 충족","자격미달"),"자격미달"))))))),IF(P11="C",IF(Q11&gt;599,"TOEIC 충족",IF(R11&gt;226,"New-TEPS 충족",IF(S11&gt;67,"TOEFL 충족",IF(T11&gt;599,"JPT 충족",IF(W11&gt;49,"G-TELP 충족",IF(U11=6,"HSK점수 충족",IF(U11=5,"HSK점수 충족",IF(U11=4,IF(V11&gt;209,"HSK점수 충족","자격미달"),"자격미달")))))))),IF(P11="D",IF(Q11&gt;649,"TOEIC 충족",IF(R11&gt;244,"New-TEPS 충족",IF(S11&gt;73,"TOEFL 충족",IF(T11&gt;649,"JPT 충족",IF(W11&gt;56,"G-TELP 충족",IF(U952=6,"HSK점수 충족",IF(U952=5,"HSK점수 충족",IF(U952=4,IF(V952&gt;254,"HSK점수 충족","자격미달"),"자격미달")))))))),0))))</f>
        <v>자격미달</v>
      </c>
      <c r="AC11" s="21"/>
      <c r="AD11" s="4">
        <f>IF(P11="A",VLOOKUP(Q11,[1]교육_어학_경력backdata!$B$3:$C$9,2,1),IF(P11="B",VLOOKUP(Q11,[1]교육_어학_경력backdata!$G$3:$H$9,2,1),IF(P11="C",0,"오류")))</f>
        <v>0</v>
      </c>
      <c r="AE11" s="4">
        <f>IF(P11="A",VLOOKUP(R11,[1]교육_어학_경력backdata!$B$11:$C$17,2,1),IF(P11="B",VLOOKUP(R11,[1]교육_어학_경력backdata!$G$11:$H$17,2,1),IF(P11="C",0,"오류")))</f>
        <v>0</v>
      </c>
      <c r="AF11" s="4">
        <f>IF(P11="A",VLOOKUP(S11,[1]교육_어학_경력backdata!$B$19:$C$25,2,1),IF(P11="B",VLOOKUP(S11,[1]교육_어학_경력backdata!$G$19:$H$25,2,1),IF(P11="C",0,"오류")))</f>
        <v>0</v>
      </c>
      <c r="AG11" s="4">
        <f>IF(P11="A",VLOOKUP(T11,[1]교육_어학_경력backdata!$B$3:$C$9,2,1),IF(P11="B",VLOOKUP(T11,[1]교육_어학_경력backdata!$G$3:$H$9,2,1),IF(P11="C",0,"오류")))</f>
        <v>0</v>
      </c>
      <c r="AH11" s="4">
        <f>IF(P11="A",IF(U11=0,0,IF(U11=4,0,IF(U11=5,VLOOKUP(V11,[1]교육_어학_경력backdata!$B$27:$C$29,2,1),IF(U11=6,VLOOKUP(V11,[1]교육_어학_경력backdata!$B$31:$C$34,2,1))))),IF(P11="B",IF(U11=0,0,IF(U11=4,0,IF(U11=5,VLOOKUP(V11,[1]교육_어학_경력backdata!$G$27:$H$31,2,1),IF(U11=6,VLOOKUP(V11,[1]교육_어학_경력backdata!$G$33:$H$34,2,1))))),IF(CT11="C",0,"오류")))</f>
        <v>0</v>
      </c>
      <c r="AI11" s="4">
        <f>IF(P11="A",VLOOKUP(W11,[1]교육_어학_경력backdata!$B$36:$C$42,2,1),IF(P11="B",VLOOKUP(W11,[1]교육_어학_경력backdata!$G$36:$H$42,2,1),IF(P11="C",0,"오류")))</f>
        <v>0</v>
      </c>
      <c r="AJ11" s="4">
        <f>SUM(AD11:AI11)</f>
        <v>0</v>
      </c>
      <c r="AK11" s="4">
        <f>_xlfn.MAXIFS(AJ:AJ,B:B,B11)</f>
        <v>16</v>
      </c>
      <c r="AL11" s="4"/>
      <c r="AM11" s="21"/>
      <c r="AN11" s="4"/>
      <c r="AO11" s="4"/>
    </row>
    <row r="12" spans="1:41" x14ac:dyDescent="0.4">
      <c r="A12" s="3">
        <f>IF(B11=B12,A11,A11+1)</f>
        <v>6</v>
      </c>
      <c r="B12" s="3" t="s">
        <v>6298</v>
      </c>
      <c r="C12" s="3" t="s">
        <v>6297</v>
      </c>
      <c r="D12" s="3" t="s">
        <v>3044</v>
      </c>
      <c r="E12" s="3" t="s">
        <v>3043</v>
      </c>
      <c r="F12" s="3">
        <f>IF(B12=B11,F11+1,1)</f>
        <v>1</v>
      </c>
      <c r="G12" s="3" t="s">
        <v>6380</v>
      </c>
      <c r="H12" s="3" t="s">
        <v>6379</v>
      </c>
      <c r="I12" s="3" t="s">
        <v>6378</v>
      </c>
      <c r="J12" s="3" t="s">
        <v>6575</v>
      </c>
      <c r="K12" s="3"/>
      <c r="L12" s="3" t="s">
        <v>6726</v>
      </c>
      <c r="M12" s="3" t="s">
        <v>7603</v>
      </c>
      <c r="P12" s="3" t="s">
        <v>2434</v>
      </c>
      <c r="Q12" s="3">
        <f>IF(H12="TOEIC",VALUE(L12),0)</f>
        <v>980</v>
      </c>
      <c r="R12" s="3">
        <f>IF(H12="NEW TEPS",VALUE(L12),0)</f>
        <v>0</v>
      </c>
      <c r="S12" s="3">
        <f>IF(H12="TOEFL(ibt)",VALUE(L12),0)</f>
        <v>0</v>
      </c>
      <c r="T12" s="3">
        <f>IF(H12="JPT",VALUE(L12),0)</f>
        <v>0</v>
      </c>
      <c r="U12" s="3">
        <f>IF(H12="HSK",VALUE(K12),0)</f>
        <v>0</v>
      </c>
      <c r="V12" s="3">
        <f>IF(H12="HSK",VALUE(L12),0)</f>
        <v>0</v>
      </c>
      <c r="W12" s="3">
        <f>IF(H12="G-TELP Level2",VALUE(L12),0)</f>
        <v>0</v>
      </c>
      <c r="X12" s="3">
        <f>IF(P12="A",IF(Q12&gt;849,1,IF(R12&gt;335,1,IF(S12&gt;97,1,IF(T12&gt;849,1,IF(W12&gt;82,1,IF(U12=6,1,IF(U12=5,IF(V12&gt;254,1,0),0))))))),IF(P12="B",IF(Q12&gt;699,1,IF(R12&gt;263,1,IF(S12&gt;78,1,IF(T12&gt;699,1,IF(W12&gt;63,1,IF(U12=6,1,IF(U12=5,IF(V12&gt;179,1,0),0))))))),IF(P12="C",IF(Q12&gt;599,1,IF(R12&gt;226,1,IF(S12&gt;67,1,IF(T12&gt;599,1,IF(W12&gt;49,1,IF(U12=6,1,IF(U12=5,1,IF(U12=4,IF(V12&gt;209,1,0),0)))))))),IF(P12="D",IF(Q12&gt;649,1,IF(R12&gt;244,1,IF(S12&gt;73,1,IF(T12&gt;649,1,IF(W12&gt;56,1,IF(U12=6,1,IF(U12=5,1,IF(U12=4,IF(V12&gt;254,1,0),0)))))))),0))))</f>
        <v>1</v>
      </c>
      <c r="Y12" s="3">
        <f>SUMIF(B:B,B12,X:X)</f>
        <v>1</v>
      </c>
      <c r="Z12" s="3" t="str">
        <f>IF(Y12&gt;0,"어학 충족","자격미달")</f>
        <v>어학 충족</v>
      </c>
      <c r="AA12" s="3"/>
      <c r="AB12" s="3" t="str">
        <f>IF(P12="A",IF(Q12&gt;849,"TOEIC 충족",IF(R12&gt;335,"New-TEPS 충족",IF(S12&gt;97,"TOEFL 충족",IF(T12&gt;849,"JPT 충족",IF(W12&gt;82,"G-TELP 충족",IF(U12=6,"HSK점수 충족",IF(U12=5,IF(V12&gt;254,"HSK점수 충족","자격미달"),"자격미달"))))))),IF(P12="B",IF(Q12&gt;699,"TOEIC 충족",IF(R12&gt;263,"New-TEPS 충족",IF(S12&gt;78,"TOEFL 충족",IF(T12&gt;699,"JPT 충족",IF(W12&gt;63,"G-TELP 충족",IF(U12=6,"HSK점수 충족",IF(U12=5,IF(V12&gt;179,"HSK점수 충족","자격미달"),"자격미달"))))))),IF(P12="C",IF(Q12&gt;599,"TOEIC 충족",IF(R12&gt;226,"New-TEPS 충족",IF(S12&gt;67,"TOEFL 충족",IF(T12&gt;599,"JPT 충족",IF(W12&gt;49,"G-TELP 충족",IF(U12=6,"HSK점수 충족",IF(U12=5,"HSK점수 충족",IF(U12=4,IF(V12&gt;209,"HSK점수 충족","자격미달"),"자격미달")))))))),IF(P12="D",IF(Q12&gt;649,"TOEIC 충족",IF(R12&gt;244,"New-TEPS 충족",IF(S12&gt;73,"TOEFL 충족",IF(T12&gt;649,"JPT 충족",IF(W12&gt;56,"G-TELP 충족",IF(U953=6,"HSK점수 충족",IF(U953=5,"HSK점수 충족",IF(U953=4,IF(V953&gt;254,"HSK점수 충족","자격미달"),"자격미달")))))))),0))))</f>
        <v>TOEIC 충족</v>
      </c>
      <c r="AC12" s="21"/>
      <c r="AD12" s="3">
        <f>IF(P12="A",VLOOKUP(Q12,[1]교육_어학_경력backdata!$B$3:$C$9,2,1),IF(P12="B",VLOOKUP(Q12,[1]교육_어학_경력backdata!$G$3:$H$9,2,1),IF(P12="C",0,"오류")))</f>
        <v>20</v>
      </c>
      <c r="AE12" s="3">
        <f>IF(P12="A",VLOOKUP(R12,[1]교육_어학_경력backdata!$B$11:$C$17,2,1),IF(P12="B",VLOOKUP(R12,[1]교육_어학_경력backdata!$G$11:$H$17,2,1),IF(P12="C",0,"오류")))</f>
        <v>0</v>
      </c>
      <c r="AF12" s="3">
        <f>IF(P12="A",VLOOKUP(S12,[1]교육_어학_경력backdata!$B$19:$C$25,2,1),IF(P12="B",VLOOKUP(S12,[1]교육_어학_경력backdata!$G$19:$H$25,2,1),IF(P12="C",0,"오류")))</f>
        <v>0</v>
      </c>
      <c r="AG12" s="3">
        <f>IF(P12="A",VLOOKUP(T12,[1]교육_어학_경력backdata!$B$3:$C$9,2,1),IF(P12="B",VLOOKUP(T12,[1]교육_어학_경력backdata!$G$3:$H$9,2,1),IF(P12="C",0,"오류")))</f>
        <v>0</v>
      </c>
      <c r="AH12" s="3">
        <f>IF(P12="A",IF(U12=0,0,IF(U12=4,0,IF(U12=5,VLOOKUP(V12,[1]교육_어학_경력backdata!$B$27:$C$29,2,1),IF(U12=6,VLOOKUP(V12,[1]교육_어학_경력backdata!$B$31:$C$34,2,1))))),IF(P12="B",IF(U12=0,0,IF(U12=4,0,IF(U12=5,VLOOKUP(V12,[1]교육_어학_경력backdata!$G$27:$H$31,2,1),IF(U12=6,VLOOKUP(V12,[1]교육_어학_경력backdata!$G$33:$H$34,2,1))))),IF(CT12="C",0,"오류")))</f>
        <v>0</v>
      </c>
      <c r="AI12" s="3">
        <f>IF(P12="A",VLOOKUP(W12,[1]교육_어학_경력backdata!$B$36:$C$42,2,1),IF(P12="B",VLOOKUP(W12,[1]교육_어학_경력backdata!$G$36:$H$42,2,1),IF(P12="C",0,"오류")))</f>
        <v>0</v>
      </c>
      <c r="AJ12" s="3">
        <f>SUM(AD12:AI12)</f>
        <v>20</v>
      </c>
      <c r="AK12" s="3">
        <f>_xlfn.MAXIFS(AJ:AJ,B:B,B12)</f>
        <v>20</v>
      </c>
      <c r="AL12" s="3"/>
      <c r="AM12" s="21"/>
      <c r="AN12" s="3"/>
      <c r="AO12" s="3"/>
    </row>
    <row r="13" spans="1:41" x14ac:dyDescent="0.4">
      <c r="A13" s="4">
        <f>IF(B12=B13,A12,A12+1)</f>
        <v>7</v>
      </c>
      <c r="B13" s="4" t="s">
        <v>6294</v>
      </c>
      <c r="C13" s="4" t="s">
        <v>6293</v>
      </c>
      <c r="D13" s="4" t="s">
        <v>3044</v>
      </c>
      <c r="E13" s="4" t="s">
        <v>3043</v>
      </c>
      <c r="F13" s="4">
        <f>IF(B13=B12,F12+1,1)</f>
        <v>1</v>
      </c>
      <c r="G13" s="4" t="s">
        <v>6384</v>
      </c>
      <c r="H13" s="4" t="s">
        <v>6583</v>
      </c>
      <c r="I13" s="4" t="s">
        <v>6582</v>
      </c>
      <c r="J13" s="4" t="s">
        <v>6542</v>
      </c>
      <c r="K13" s="4" t="s">
        <v>6759</v>
      </c>
      <c r="L13" s="4" t="s">
        <v>7602</v>
      </c>
      <c r="M13" s="4" t="s">
        <v>7601</v>
      </c>
      <c r="P13" s="4" t="s">
        <v>2434</v>
      </c>
      <c r="Q13" s="4">
        <f>IF(H13="TOEIC",VALUE(L13),0)</f>
        <v>0</v>
      </c>
      <c r="R13" s="4">
        <f>IF(H13="NEW TEPS",VALUE(L13),0)</f>
        <v>0</v>
      </c>
      <c r="S13" s="4">
        <f>IF(H13="TOEFL(ibt)",VALUE(L13),0)</f>
        <v>0</v>
      </c>
      <c r="T13" s="4">
        <f>IF(H13="JPT",VALUE(L13),0)</f>
        <v>0</v>
      </c>
      <c r="U13" s="4">
        <f>IF(H13="HSK",VALUE(K13),0)</f>
        <v>6</v>
      </c>
      <c r="V13" s="4">
        <f>IF(H13="HSK",VALUE(L13),0)</f>
        <v>221</v>
      </c>
      <c r="W13" s="4">
        <f>IF(H13="G-TELP Level2",VALUE(L13),0)</f>
        <v>0</v>
      </c>
      <c r="X13" s="4">
        <f>IF(P13="A",IF(Q13&gt;849,1,IF(R13&gt;335,1,IF(S13&gt;97,1,IF(T13&gt;849,1,IF(W13&gt;82,1,IF(U13=6,1,IF(U13=5,IF(V13&gt;254,1,0),0))))))),IF(P13="B",IF(Q13&gt;699,1,IF(R13&gt;263,1,IF(S13&gt;78,1,IF(T13&gt;699,1,IF(W13&gt;63,1,IF(U13=6,1,IF(U13=5,IF(V13&gt;179,1,0),0))))))),IF(P13="C",IF(Q13&gt;599,1,IF(R13&gt;226,1,IF(S13&gt;67,1,IF(T13&gt;599,1,IF(W13&gt;49,1,IF(U13=6,1,IF(U13=5,1,IF(U13=4,IF(V13&gt;209,1,0),0)))))))),IF(P13="D",IF(Q13&gt;649,1,IF(R13&gt;244,1,IF(S13&gt;73,1,IF(T13&gt;649,1,IF(W13&gt;56,1,IF(U13=6,1,IF(U13=5,1,IF(U13=4,IF(V13&gt;254,1,0),0)))))))),0))))</f>
        <v>1</v>
      </c>
      <c r="Y13" s="4">
        <f>SUMIF(B:B,B13,X:X)</f>
        <v>1</v>
      </c>
      <c r="Z13" s="4" t="str">
        <f>IF(Y13&gt;0,"어학 충족","자격미달")</f>
        <v>어학 충족</v>
      </c>
      <c r="AA13" s="4"/>
      <c r="AB13" s="4" t="str">
        <f>IF(P13="A",IF(Q13&gt;849,"TOEIC 충족",IF(R13&gt;335,"New-TEPS 충족",IF(S13&gt;97,"TOEFL 충족",IF(T13&gt;849,"JPT 충족",IF(W13&gt;82,"G-TELP 충족",IF(U13=6,"HSK점수 충족",IF(U13=5,IF(V13&gt;254,"HSK점수 충족","자격미달"),"자격미달"))))))),IF(P13="B",IF(Q13&gt;699,"TOEIC 충족",IF(R13&gt;263,"New-TEPS 충족",IF(S13&gt;78,"TOEFL 충족",IF(T13&gt;699,"JPT 충족",IF(W13&gt;63,"G-TELP 충족",IF(U13=6,"HSK점수 충족",IF(U13=5,IF(V13&gt;179,"HSK점수 충족","자격미달"),"자격미달"))))))),IF(P13="C",IF(Q13&gt;599,"TOEIC 충족",IF(R13&gt;226,"New-TEPS 충족",IF(S13&gt;67,"TOEFL 충족",IF(T13&gt;599,"JPT 충족",IF(W13&gt;49,"G-TELP 충족",IF(U13=6,"HSK점수 충족",IF(U13=5,"HSK점수 충족",IF(U13=4,IF(V13&gt;209,"HSK점수 충족","자격미달"),"자격미달")))))))),IF(P13="D",IF(Q13&gt;649,"TOEIC 충족",IF(R13&gt;244,"New-TEPS 충족",IF(S13&gt;73,"TOEFL 충족",IF(T13&gt;649,"JPT 충족",IF(W13&gt;56,"G-TELP 충족",IF(U954=6,"HSK점수 충족",IF(U954=5,"HSK점수 충족",IF(U954=4,IF(V954&gt;254,"HSK점수 충족","자격미달"),"자격미달")))))))),0))))</f>
        <v>HSK점수 충족</v>
      </c>
      <c r="AC13" s="21"/>
      <c r="AD13" s="4">
        <f>IF(P13="A",VLOOKUP(Q13,[1]교육_어학_경력backdata!$B$3:$C$9,2,1),IF(P13="B",VLOOKUP(Q13,[1]교육_어학_경력backdata!$G$3:$H$9,2,1),IF(P13="C",0,"오류")))</f>
        <v>0</v>
      </c>
      <c r="AE13" s="4">
        <f>IF(P13="A",VLOOKUP(R13,[1]교육_어학_경력backdata!$B$11:$C$17,2,1),IF(P13="B",VLOOKUP(R13,[1]교육_어학_경력backdata!$G$11:$H$17,2,1),IF(P13="C",0,"오류")))</f>
        <v>0</v>
      </c>
      <c r="AF13" s="4">
        <f>IF(P13="A",VLOOKUP(S13,[1]교육_어학_경력backdata!$B$19:$C$25,2,1),IF(P13="B",VLOOKUP(S13,[1]교육_어학_경력backdata!$G$19:$H$25,2,1),IF(P13="C",0,"오류")))</f>
        <v>0</v>
      </c>
      <c r="AG13" s="4">
        <f>IF(P13="A",VLOOKUP(T13,[1]교육_어학_경력backdata!$B$3:$C$9,2,1),IF(P13="B",VLOOKUP(T13,[1]교육_어학_경력backdata!$G$3:$H$9,2,1),IF(P13="C",0,"오류")))</f>
        <v>0</v>
      </c>
      <c r="AH13" s="4">
        <f>IF(P13="A",IF(U13=0,0,IF(U13=4,0,IF(U13=5,VLOOKUP(V13,[1]교육_어학_경력backdata!$B$27:$C$29,2,1),IF(U13=6,VLOOKUP(V13,[1]교육_어학_경력backdata!$B$31:$C$34,2,1))))),IF(P13="B",IF(U13=0,0,IF(U13=4,0,IF(U13=5,VLOOKUP(V13,[1]교육_어학_경력backdata!$G$27:$H$31,2,1),IF(U13=6,VLOOKUP(V13,[1]교육_어학_경력backdata!$G$33:$H$34,2,1))))),IF(CT13="C",0,"오류")))</f>
        <v>20</v>
      </c>
      <c r="AI13" s="4">
        <f>IF(P13="A",VLOOKUP(W13,[1]교육_어학_경력backdata!$B$36:$C$42,2,1),IF(P13="B",VLOOKUP(W13,[1]교육_어학_경력backdata!$G$36:$H$42,2,1),IF(P13="C",0,"오류")))</f>
        <v>0</v>
      </c>
      <c r="AJ13" s="4">
        <f>SUM(AD13:AI13)</f>
        <v>20</v>
      </c>
      <c r="AK13" s="4">
        <f>_xlfn.MAXIFS(AJ:AJ,B:B,B13)</f>
        <v>20</v>
      </c>
      <c r="AL13" s="4"/>
      <c r="AM13" s="21"/>
      <c r="AN13" s="4"/>
      <c r="AO13" s="4"/>
    </row>
    <row r="14" spans="1:41" x14ac:dyDescent="0.4">
      <c r="A14" s="3">
        <f>IF(B13=B14,A13,A13+1)</f>
        <v>8</v>
      </c>
      <c r="B14" s="3" t="s">
        <v>6287</v>
      </c>
      <c r="C14" s="3" t="s">
        <v>6286</v>
      </c>
      <c r="D14" s="3" t="s">
        <v>3044</v>
      </c>
      <c r="E14" s="3" t="s">
        <v>3043</v>
      </c>
      <c r="F14" s="3">
        <f>IF(B14=B13,F13+1,1)</f>
        <v>1</v>
      </c>
      <c r="G14" s="3" t="s">
        <v>6380</v>
      </c>
      <c r="H14" s="3" t="s">
        <v>6379</v>
      </c>
      <c r="I14" s="3" t="s">
        <v>6378</v>
      </c>
      <c r="J14" s="3" t="s">
        <v>6542</v>
      </c>
      <c r="K14" s="3"/>
      <c r="L14" s="3" t="s">
        <v>6492</v>
      </c>
      <c r="M14" s="3" t="s">
        <v>7600</v>
      </c>
      <c r="P14" s="3" t="s">
        <v>2434</v>
      </c>
      <c r="Q14" s="3">
        <f>IF(H14="TOEIC",VALUE(L14),0)</f>
        <v>855</v>
      </c>
      <c r="R14" s="3">
        <f>IF(H14="NEW TEPS",VALUE(L14),0)</f>
        <v>0</v>
      </c>
      <c r="S14" s="3">
        <f>IF(H14="TOEFL(ibt)",VALUE(L14),0)</f>
        <v>0</v>
      </c>
      <c r="T14" s="3">
        <f>IF(H14="JPT",VALUE(L14),0)</f>
        <v>0</v>
      </c>
      <c r="U14" s="3">
        <f>IF(H14="HSK",VALUE(K14),0)</f>
        <v>0</v>
      </c>
      <c r="V14" s="3">
        <f>IF(H14="HSK",VALUE(L14),0)</f>
        <v>0</v>
      </c>
      <c r="W14" s="3">
        <f>IF(H14="G-TELP Level2",VALUE(L14),0)</f>
        <v>0</v>
      </c>
      <c r="X14" s="3">
        <f>IF(P14="A",IF(Q14&gt;849,1,IF(R14&gt;335,1,IF(S14&gt;97,1,IF(T14&gt;849,1,IF(W14&gt;82,1,IF(U14=6,1,IF(U14=5,IF(V14&gt;254,1,0),0))))))),IF(P14="B",IF(Q14&gt;699,1,IF(R14&gt;263,1,IF(S14&gt;78,1,IF(T14&gt;699,1,IF(W14&gt;63,1,IF(U14=6,1,IF(U14=5,IF(V14&gt;179,1,0),0))))))),IF(P14="C",IF(Q14&gt;599,1,IF(R14&gt;226,1,IF(S14&gt;67,1,IF(T14&gt;599,1,IF(W14&gt;49,1,IF(U14=6,1,IF(U14=5,1,IF(U14=4,IF(V14&gt;209,1,0),0)))))))),IF(P14="D",IF(Q14&gt;649,1,IF(R14&gt;244,1,IF(S14&gt;73,1,IF(T14&gt;649,1,IF(W14&gt;56,1,IF(U14=6,1,IF(U14=5,1,IF(U14=4,IF(V14&gt;254,1,0),0)))))))),0))))</f>
        <v>1</v>
      </c>
      <c r="Y14" s="3">
        <f>SUMIF(B:B,B14,X:X)</f>
        <v>1</v>
      </c>
      <c r="Z14" s="3" t="str">
        <f>IF(Y14&gt;0,"어학 충족","자격미달")</f>
        <v>어학 충족</v>
      </c>
      <c r="AA14" s="3"/>
      <c r="AB14" s="3" t="str">
        <f>IF(P14="A",IF(Q14&gt;849,"TOEIC 충족",IF(R14&gt;335,"New-TEPS 충족",IF(S14&gt;97,"TOEFL 충족",IF(T14&gt;849,"JPT 충족",IF(W14&gt;82,"G-TELP 충족",IF(U14=6,"HSK점수 충족",IF(U14=5,IF(V14&gt;254,"HSK점수 충족","자격미달"),"자격미달"))))))),IF(P14="B",IF(Q14&gt;699,"TOEIC 충족",IF(R14&gt;263,"New-TEPS 충족",IF(S14&gt;78,"TOEFL 충족",IF(T14&gt;699,"JPT 충족",IF(W14&gt;63,"G-TELP 충족",IF(U14=6,"HSK점수 충족",IF(U14=5,IF(V14&gt;179,"HSK점수 충족","자격미달"),"자격미달"))))))),IF(P14="C",IF(Q14&gt;599,"TOEIC 충족",IF(R14&gt;226,"New-TEPS 충족",IF(S14&gt;67,"TOEFL 충족",IF(T14&gt;599,"JPT 충족",IF(W14&gt;49,"G-TELP 충족",IF(U14=6,"HSK점수 충족",IF(U14=5,"HSK점수 충족",IF(U14=4,IF(V14&gt;209,"HSK점수 충족","자격미달"),"자격미달")))))))),IF(P14="D",IF(Q14&gt;649,"TOEIC 충족",IF(R14&gt;244,"New-TEPS 충족",IF(S14&gt;73,"TOEFL 충족",IF(T14&gt;649,"JPT 충족",IF(W14&gt;56,"G-TELP 충족",IF(U955=6,"HSK점수 충족",IF(U955=5,"HSK점수 충족",IF(U955=4,IF(V955&gt;254,"HSK점수 충족","자격미달"),"자격미달")))))))),0))))</f>
        <v>TOEIC 충족</v>
      </c>
      <c r="AC14" s="21"/>
      <c r="AD14" s="3">
        <f>IF(P14="A",VLOOKUP(Q14,[1]교육_어학_경력backdata!$B$3:$C$9,2,1),IF(P14="B",VLOOKUP(Q14,[1]교육_어학_경력backdata!$G$3:$H$9,2,1),IF(P14="C",0,"오류")))</f>
        <v>12</v>
      </c>
      <c r="AE14" s="3">
        <f>IF(P14="A",VLOOKUP(R14,[1]교육_어학_경력backdata!$B$11:$C$17,2,1),IF(P14="B",VLOOKUP(R14,[1]교육_어학_경력backdata!$G$11:$H$17,2,1),IF(P14="C",0,"오류")))</f>
        <v>0</v>
      </c>
      <c r="AF14" s="3">
        <f>IF(P14="A",VLOOKUP(S14,[1]교육_어학_경력backdata!$B$19:$C$25,2,1),IF(P14="B",VLOOKUP(S14,[1]교육_어학_경력backdata!$G$19:$H$25,2,1),IF(P14="C",0,"오류")))</f>
        <v>0</v>
      </c>
      <c r="AG14" s="3">
        <f>IF(P14="A",VLOOKUP(T14,[1]교육_어학_경력backdata!$B$3:$C$9,2,1),IF(P14="B",VLOOKUP(T14,[1]교육_어학_경력backdata!$G$3:$H$9,2,1),IF(P14="C",0,"오류")))</f>
        <v>0</v>
      </c>
      <c r="AH14" s="3">
        <f>IF(P14="A",IF(U14=0,0,IF(U14=4,0,IF(U14=5,VLOOKUP(V14,[1]교육_어학_경력backdata!$B$27:$C$29,2,1),IF(U14=6,VLOOKUP(V14,[1]교육_어학_경력backdata!$B$31:$C$34,2,1))))),IF(P14="B",IF(U14=0,0,IF(U14=4,0,IF(U14=5,VLOOKUP(V14,[1]교육_어학_경력backdata!$G$27:$H$31,2,1),IF(U14=6,VLOOKUP(V14,[1]교육_어학_경력backdata!$G$33:$H$34,2,1))))),IF(CT14="C",0,"오류")))</f>
        <v>0</v>
      </c>
      <c r="AI14" s="3">
        <f>IF(P14="A",VLOOKUP(W14,[1]교육_어학_경력backdata!$B$36:$C$42,2,1),IF(P14="B",VLOOKUP(W14,[1]교육_어학_경력backdata!$G$36:$H$42,2,1),IF(P14="C",0,"오류")))</f>
        <v>0</v>
      </c>
      <c r="AJ14" s="3">
        <f>SUM(AD14:AI14)</f>
        <v>12</v>
      </c>
      <c r="AK14" s="3">
        <f>_xlfn.MAXIFS(AJ:AJ,B:B,B14)</f>
        <v>12</v>
      </c>
      <c r="AL14" s="3"/>
      <c r="AM14" s="21"/>
      <c r="AN14" s="3"/>
      <c r="AO14" s="3"/>
    </row>
    <row r="15" spans="1:41" x14ac:dyDescent="0.4">
      <c r="A15" s="4">
        <f>IF(B14=B15,A14,A14+1)</f>
        <v>9</v>
      </c>
      <c r="B15" s="4" t="s">
        <v>6281</v>
      </c>
      <c r="C15" s="4" t="s">
        <v>6280</v>
      </c>
      <c r="D15" s="4" t="s">
        <v>3044</v>
      </c>
      <c r="E15" s="4" t="s">
        <v>3043</v>
      </c>
      <c r="F15" s="4">
        <f>IF(B15=B14,F14+1,1)</f>
        <v>1</v>
      </c>
      <c r="G15" s="4" t="s">
        <v>6384</v>
      </c>
      <c r="H15" s="4" t="s">
        <v>6379</v>
      </c>
      <c r="I15" s="4" t="s">
        <v>6378</v>
      </c>
      <c r="J15" s="4" t="s">
        <v>6377</v>
      </c>
      <c r="K15" s="4"/>
      <c r="L15" s="4" t="s">
        <v>6448</v>
      </c>
      <c r="M15" s="4" t="s">
        <v>7599</v>
      </c>
      <c r="P15" s="4" t="s">
        <v>2434</v>
      </c>
      <c r="Q15" s="4">
        <f>IF(H15="TOEIC",VALUE(L15),0)</f>
        <v>865</v>
      </c>
      <c r="R15" s="4">
        <f>IF(H15="NEW TEPS",VALUE(L15),0)</f>
        <v>0</v>
      </c>
      <c r="S15" s="4">
        <f>IF(H15="TOEFL(ibt)",VALUE(L15),0)</f>
        <v>0</v>
      </c>
      <c r="T15" s="4">
        <f>IF(H15="JPT",VALUE(L15),0)</f>
        <v>0</v>
      </c>
      <c r="U15" s="4">
        <f>IF(H15="HSK",VALUE(K15),0)</f>
        <v>0</v>
      </c>
      <c r="V15" s="4">
        <f>IF(H15="HSK",VALUE(L15),0)</f>
        <v>0</v>
      </c>
      <c r="W15" s="4">
        <f>IF(H15="G-TELP Level2",VALUE(L15),0)</f>
        <v>0</v>
      </c>
      <c r="X15" s="4">
        <f>IF(P15="A",IF(Q15&gt;849,1,IF(R15&gt;335,1,IF(S15&gt;97,1,IF(T15&gt;849,1,IF(W15&gt;82,1,IF(U15=6,1,IF(U15=5,IF(V15&gt;254,1,0),0))))))),IF(P15="B",IF(Q15&gt;699,1,IF(R15&gt;263,1,IF(S15&gt;78,1,IF(T15&gt;699,1,IF(W15&gt;63,1,IF(U15=6,1,IF(U15=5,IF(V15&gt;179,1,0),0))))))),IF(P15="C",IF(Q15&gt;599,1,IF(R15&gt;226,1,IF(S15&gt;67,1,IF(T15&gt;599,1,IF(W15&gt;49,1,IF(U15=6,1,IF(U15=5,1,IF(U15=4,IF(V15&gt;209,1,0),0)))))))),IF(P15="D",IF(Q15&gt;649,1,IF(R15&gt;244,1,IF(S15&gt;73,1,IF(T15&gt;649,1,IF(W15&gt;56,1,IF(U15=6,1,IF(U15=5,1,IF(U15=4,IF(V15&gt;254,1,0),0)))))))),0))))</f>
        <v>1</v>
      </c>
      <c r="Y15" s="4">
        <f>SUMIF(B:B,B15,X:X)</f>
        <v>1</v>
      </c>
      <c r="Z15" s="4" t="str">
        <f>IF(Y15&gt;0,"어학 충족","자격미달")</f>
        <v>어학 충족</v>
      </c>
      <c r="AA15" s="4"/>
      <c r="AB15" s="4" t="str">
        <f>IF(P15="A",IF(Q15&gt;849,"TOEIC 충족",IF(R15&gt;335,"New-TEPS 충족",IF(S15&gt;97,"TOEFL 충족",IF(T15&gt;849,"JPT 충족",IF(W15&gt;82,"G-TELP 충족",IF(U15=6,"HSK점수 충족",IF(U15=5,IF(V15&gt;254,"HSK점수 충족","자격미달"),"자격미달"))))))),IF(P15="B",IF(Q15&gt;699,"TOEIC 충족",IF(R15&gt;263,"New-TEPS 충족",IF(S15&gt;78,"TOEFL 충족",IF(T15&gt;699,"JPT 충족",IF(W15&gt;63,"G-TELP 충족",IF(U15=6,"HSK점수 충족",IF(U15=5,IF(V15&gt;179,"HSK점수 충족","자격미달"),"자격미달"))))))),IF(P15="C",IF(Q15&gt;599,"TOEIC 충족",IF(R15&gt;226,"New-TEPS 충족",IF(S15&gt;67,"TOEFL 충족",IF(T15&gt;599,"JPT 충족",IF(W15&gt;49,"G-TELP 충족",IF(U15=6,"HSK점수 충족",IF(U15=5,"HSK점수 충족",IF(U15=4,IF(V15&gt;209,"HSK점수 충족","자격미달"),"자격미달")))))))),IF(P15="D",IF(Q15&gt;649,"TOEIC 충족",IF(R15&gt;244,"New-TEPS 충족",IF(S15&gt;73,"TOEFL 충족",IF(T15&gt;649,"JPT 충족",IF(W15&gt;56,"G-TELP 충족",IF(U956=6,"HSK점수 충족",IF(U956=5,"HSK점수 충족",IF(U956=4,IF(V956&gt;254,"HSK점수 충족","자격미달"),"자격미달")))))))),0))))</f>
        <v>TOEIC 충족</v>
      </c>
      <c r="AC15" s="21"/>
      <c r="AD15" s="4">
        <f>IF(P15="A",VLOOKUP(Q15,[1]교육_어학_경력backdata!$B$3:$C$9,2,1),IF(P15="B",VLOOKUP(Q15,[1]교육_어학_경력backdata!$G$3:$H$9,2,1),IF(P15="C",0,"오류")))</f>
        <v>12</v>
      </c>
      <c r="AE15" s="4">
        <f>IF(P15="A",VLOOKUP(R15,[1]교육_어학_경력backdata!$B$11:$C$17,2,1),IF(P15="B",VLOOKUP(R15,[1]교육_어학_경력backdata!$G$11:$H$17,2,1),IF(P15="C",0,"오류")))</f>
        <v>0</v>
      </c>
      <c r="AF15" s="4">
        <f>IF(P15="A",VLOOKUP(S15,[1]교육_어학_경력backdata!$B$19:$C$25,2,1),IF(P15="B",VLOOKUP(S15,[1]교육_어학_경력backdata!$G$19:$H$25,2,1),IF(P15="C",0,"오류")))</f>
        <v>0</v>
      </c>
      <c r="AG15" s="4">
        <f>IF(P15="A",VLOOKUP(T15,[1]교육_어학_경력backdata!$B$3:$C$9,2,1),IF(P15="B",VLOOKUP(T15,[1]교육_어학_경력backdata!$G$3:$H$9,2,1),IF(P15="C",0,"오류")))</f>
        <v>0</v>
      </c>
      <c r="AH15" s="4">
        <f>IF(P15="A",IF(U15=0,0,IF(U15=4,0,IF(U15=5,VLOOKUP(V15,[1]교육_어학_경력backdata!$B$27:$C$29,2,1),IF(U15=6,VLOOKUP(V15,[1]교육_어학_경력backdata!$B$31:$C$34,2,1))))),IF(P15="B",IF(U15=0,0,IF(U15=4,0,IF(U15=5,VLOOKUP(V15,[1]교육_어학_경력backdata!$G$27:$H$31,2,1),IF(U15=6,VLOOKUP(V15,[1]교육_어학_경력backdata!$G$33:$H$34,2,1))))),IF(CT15="C",0,"오류")))</f>
        <v>0</v>
      </c>
      <c r="AI15" s="4">
        <f>IF(P15="A",VLOOKUP(W15,[1]교육_어학_경력backdata!$B$36:$C$42,2,1),IF(P15="B",VLOOKUP(W15,[1]교육_어학_경력backdata!$G$36:$H$42,2,1),IF(P15="C",0,"오류")))</f>
        <v>0</v>
      </c>
      <c r="AJ15" s="4">
        <f>SUM(AD15:AI15)</f>
        <v>12</v>
      </c>
      <c r="AK15" s="4">
        <f>_xlfn.MAXIFS(AJ:AJ,B:B,B15)</f>
        <v>12</v>
      </c>
      <c r="AL15" s="4"/>
      <c r="AM15" s="21"/>
      <c r="AN15" s="4"/>
      <c r="AO15" s="4"/>
    </row>
    <row r="16" spans="1:41" x14ac:dyDescent="0.4">
      <c r="A16" s="3">
        <f>IF(B15=B16,A15,A15+1)</f>
        <v>10</v>
      </c>
      <c r="B16" s="3" t="s">
        <v>6273</v>
      </c>
      <c r="C16" s="3" t="s">
        <v>6272</v>
      </c>
      <c r="D16" s="3" t="s">
        <v>3044</v>
      </c>
      <c r="E16" s="3" t="s">
        <v>3043</v>
      </c>
      <c r="F16" s="3">
        <f>IF(B16=B15,F15+1,1)</f>
        <v>1</v>
      </c>
      <c r="G16" s="3" t="s">
        <v>6380</v>
      </c>
      <c r="H16" s="3" t="s">
        <v>6379</v>
      </c>
      <c r="I16" s="3" t="s">
        <v>6378</v>
      </c>
      <c r="J16" s="3" t="s">
        <v>6397</v>
      </c>
      <c r="K16" s="3"/>
      <c r="L16" s="3" t="s">
        <v>6492</v>
      </c>
      <c r="M16" s="3" t="s">
        <v>7598</v>
      </c>
      <c r="P16" s="3" t="s">
        <v>2434</v>
      </c>
      <c r="Q16" s="3">
        <f>IF(H16="TOEIC",VALUE(L16),0)</f>
        <v>855</v>
      </c>
      <c r="R16" s="3">
        <f>IF(H16="NEW TEPS",VALUE(L16),0)</f>
        <v>0</v>
      </c>
      <c r="S16" s="3">
        <f>IF(H16="TOEFL(ibt)",VALUE(L16),0)</f>
        <v>0</v>
      </c>
      <c r="T16" s="3">
        <f>IF(H16="JPT",VALUE(L16),0)</f>
        <v>0</v>
      </c>
      <c r="U16" s="3">
        <f>IF(H16="HSK",VALUE(K16),0)</f>
        <v>0</v>
      </c>
      <c r="V16" s="3">
        <f>IF(H16="HSK",VALUE(L16),0)</f>
        <v>0</v>
      </c>
      <c r="W16" s="3">
        <f>IF(H16="G-TELP Level2",VALUE(L16),0)</f>
        <v>0</v>
      </c>
      <c r="X16" s="3">
        <f>IF(P16="A",IF(Q16&gt;849,1,IF(R16&gt;335,1,IF(S16&gt;97,1,IF(T16&gt;849,1,IF(W16&gt;82,1,IF(U16=6,1,IF(U16=5,IF(V16&gt;254,1,0),0))))))),IF(P16="B",IF(Q16&gt;699,1,IF(R16&gt;263,1,IF(S16&gt;78,1,IF(T16&gt;699,1,IF(W16&gt;63,1,IF(U16=6,1,IF(U16=5,IF(V16&gt;179,1,0),0))))))),IF(P16="C",IF(Q16&gt;599,1,IF(R16&gt;226,1,IF(S16&gt;67,1,IF(T16&gt;599,1,IF(W16&gt;49,1,IF(U16=6,1,IF(U16=5,1,IF(U16=4,IF(V16&gt;209,1,0),0)))))))),IF(P16="D",IF(Q16&gt;649,1,IF(R16&gt;244,1,IF(S16&gt;73,1,IF(T16&gt;649,1,IF(W16&gt;56,1,IF(U16=6,1,IF(U16=5,1,IF(U16=4,IF(V16&gt;254,1,0),0)))))))),0))))</f>
        <v>1</v>
      </c>
      <c r="Y16" s="3">
        <f>SUMIF(B:B,B16,X:X)</f>
        <v>1</v>
      </c>
      <c r="Z16" s="3" t="str">
        <f>IF(Y16&gt;0,"어학 충족","자격미달")</f>
        <v>어학 충족</v>
      </c>
      <c r="AA16" s="3"/>
      <c r="AB16" s="3" t="str">
        <f>IF(P16="A",IF(Q16&gt;849,"TOEIC 충족",IF(R16&gt;335,"New-TEPS 충족",IF(S16&gt;97,"TOEFL 충족",IF(T16&gt;849,"JPT 충족",IF(W16&gt;82,"G-TELP 충족",IF(U16=6,"HSK점수 충족",IF(U16=5,IF(V16&gt;254,"HSK점수 충족","자격미달"),"자격미달"))))))),IF(P16="B",IF(Q16&gt;699,"TOEIC 충족",IF(R16&gt;263,"New-TEPS 충족",IF(S16&gt;78,"TOEFL 충족",IF(T16&gt;699,"JPT 충족",IF(W16&gt;63,"G-TELP 충족",IF(U16=6,"HSK점수 충족",IF(U16=5,IF(V16&gt;179,"HSK점수 충족","자격미달"),"자격미달"))))))),IF(P16="C",IF(Q16&gt;599,"TOEIC 충족",IF(R16&gt;226,"New-TEPS 충족",IF(S16&gt;67,"TOEFL 충족",IF(T16&gt;599,"JPT 충족",IF(W16&gt;49,"G-TELP 충족",IF(U16=6,"HSK점수 충족",IF(U16=5,"HSK점수 충족",IF(U16=4,IF(V16&gt;209,"HSK점수 충족","자격미달"),"자격미달")))))))),IF(P16="D",IF(Q16&gt;649,"TOEIC 충족",IF(R16&gt;244,"New-TEPS 충족",IF(S16&gt;73,"TOEFL 충족",IF(T16&gt;649,"JPT 충족",IF(W16&gt;56,"G-TELP 충족",IF(U957=6,"HSK점수 충족",IF(U957=5,"HSK점수 충족",IF(U957=4,IF(V957&gt;254,"HSK점수 충족","자격미달"),"자격미달")))))))),0))))</f>
        <v>TOEIC 충족</v>
      </c>
      <c r="AC16" s="21"/>
      <c r="AD16" s="3">
        <f>IF(P16="A",VLOOKUP(Q16,[1]교육_어학_경력backdata!$B$3:$C$9,2,1),IF(P16="B",VLOOKUP(Q16,[1]교육_어학_경력backdata!$G$3:$H$9,2,1),IF(P16="C",0,"오류")))</f>
        <v>12</v>
      </c>
      <c r="AE16" s="3">
        <f>IF(P16="A",VLOOKUP(R16,[1]교육_어학_경력backdata!$B$11:$C$17,2,1),IF(P16="B",VLOOKUP(R16,[1]교육_어학_경력backdata!$G$11:$H$17,2,1),IF(P16="C",0,"오류")))</f>
        <v>0</v>
      </c>
      <c r="AF16" s="3">
        <f>IF(P16="A",VLOOKUP(S16,[1]교육_어학_경력backdata!$B$19:$C$25,2,1),IF(P16="B",VLOOKUP(S16,[1]교육_어학_경력backdata!$G$19:$H$25,2,1),IF(P16="C",0,"오류")))</f>
        <v>0</v>
      </c>
      <c r="AG16" s="3">
        <f>IF(P16="A",VLOOKUP(T16,[1]교육_어학_경력backdata!$B$3:$C$9,2,1),IF(P16="B",VLOOKUP(T16,[1]교육_어학_경력backdata!$G$3:$H$9,2,1),IF(P16="C",0,"오류")))</f>
        <v>0</v>
      </c>
      <c r="AH16" s="3">
        <f>IF(P16="A",IF(U16=0,0,IF(U16=4,0,IF(U16=5,VLOOKUP(V16,[1]교육_어학_경력backdata!$B$27:$C$29,2,1),IF(U16=6,VLOOKUP(V16,[1]교육_어학_경력backdata!$B$31:$C$34,2,1))))),IF(P16="B",IF(U16=0,0,IF(U16=4,0,IF(U16=5,VLOOKUP(V16,[1]교육_어학_경력backdata!$G$27:$H$31,2,1),IF(U16=6,VLOOKUP(V16,[1]교육_어학_경력backdata!$G$33:$H$34,2,1))))),IF(CT16="C",0,"오류")))</f>
        <v>0</v>
      </c>
      <c r="AI16" s="3">
        <f>IF(P16="A",VLOOKUP(W16,[1]교육_어학_경력backdata!$B$36:$C$42,2,1),IF(P16="B",VLOOKUP(W16,[1]교육_어학_경력backdata!$G$36:$H$42,2,1),IF(P16="C",0,"오류")))</f>
        <v>0</v>
      </c>
      <c r="AJ16" s="3">
        <f>SUM(AD16:AI16)</f>
        <v>12</v>
      </c>
      <c r="AK16" s="3">
        <f>_xlfn.MAXIFS(AJ:AJ,B:B,B16)</f>
        <v>12</v>
      </c>
      <c r="AL16" s="3"/>
      <c r="AM16" s="21"/>
      <c r="AN16" s="3"/>
      <c r="AO16" s="3"/>
    </row>
    <row r="17" spans="1:41" x14ac:dyDescent="0.4">
      <c r="A17" s="4">
        <f>IF(B16=B17,A16,A16+1)</f>
        <v>11</v>
      </c>
      <c r="B17" s="4" t="s">
        <v>6266</v>
      </c>
      <c r="C17" s="4" t="s">
        <v>6265</v>
      </c>
      <c r="D17" s="4" t="s">
        <v>3044</v>
      </c>
      <c r="E17" s="4" t="s">
        <v>3043</v>
      </c>
      <c r="F17" s="4">
        <f>IF(B17=B16,F16+1,1)</f>
        <v>1</v>
      </c>
      <c r="G17" s="4" t="s">
        <v>6380</v>
      </c>
      <c r="H17" s="4" t="s">
        <v>6379</v>
      </c>
      <c r="I17" s="4" t="s">
        <v>6378</v>
      </c>
      <c r="J17" s="4" t="s">
        <v>6537</v>
      </c>
      <c r="K17" s="4"/>
      <c r="L17" s="4" t="s">
        <v>6399</v>
      </c>
      <c r="M17" s="4" t="s">
        <v>7597</v>
      </c>
      <c r="P17" s="4" t="s">
        <v>2434</v>
      </c>
      <c r="Q17" s="4">
        <f>IF(H17="TOEIC",VALUE(L17),0)</f>
        <v>900</v>
      </c>
      <c r="R17" s="4">
        <f>IF(H17="NEW TEPS",VALUE(L17),0)</f>
        <v>0</v>
      </c>
      <c r="S17" s="4">
        <f>IF(H17="TOEFL(ibt)",VALUE(L17),0)</f>
        <v>0</v>
      </c>
      <c r="T17" s="4">
        <f>IF(H17="JPT",VALUE(L17),0)</f>
        <v>0</v>
      </c>
      <c r="U17" s="4">
        <f>IF(H17="HSK",VALUE(K17),0)</f>
        <v>0</v>
      </c>
      <c r="V17" s="4">
        <f>IF(H17="HSK",VALUE(L17),0)</f>
        <v>0</v>
      </c>
      <c r="W17" s="4">
        <f>IF(H17="G-TELP Level2",VALUE(L17),0)</f>
        <v>0</v>
      </c>
      <c r="X17" s="4">
        <f>IF(P17="A",IF(Q17&gt;849,1,IF(R17&gt;335,1,IF(S17&gt;97,1,IF(T17&gt;849,1,IF(W17&gt;82,1,IF(U17=6,1,IF(U17=5,IF(V17&gt;254,1,0),0))))))),IF(P17="B",IF(Q17&gt;699,1,IF(R17&gt;263,1,IF(S17&gt;78,1,IF(T17&gt;699,1,IF(W17&gt;63,1,IF(U17=6,1,IF(U17=5,IF(V17&gt;179,1,0),0))))))),IF(P17="C",IF(Q17&gt;599,1,IF(R17&gt;226,1,IF(S17&gt;67,1,IF(T17&gt;599,1,IF(W17&gt;49,1,IF(U17=6,1,IF(U17=5,1,IF(U17=4,IF(V17&gt;209,1,0),0)))))))),IF(P17="D",IF(Q17&gt;649,1,IF(R17&gt;244,1,IF(S17&gt;73,1,IF(T17&gt;649,1,IF(W17&gt;56,1,IF(U17=6,1,IF(U17=5,1,IF(U17=4,IF(V17&gt;254,1,0),0)))))))),0))))</f>
        <v>1</v>
      </c>
      <c r="Y17" s="4">
        <f>SUMIF(B:B,B17,X:X)</f>
        <v>1</v>
      </c>
      <c r="Z17" s="4" t="str">
        <f>IF(Y17&gt;0,"어학 충족","자격미달")</f>
        <v>어학 충족</v>
      </c>
      <c r="AA17" s="4"/>
      <c r="AB17" s="4" t="str">
        <f>IF(P17="A",IF(Q17&gt;849,"TOEIC 충족",IF(R17&gt;335,"New-TEPS 충족",IF(S17&gt;97,"TOEFL 충족",IF(T17&gt;849,"JPT 충족",IF(W17&gt;82,"G-TELP 충족",IF(U17=6,"HSK점수 충족",IF(U17=5,IF(V17&gt;254,"HSK점수 충족","자격미달"),"자격미달"))))))),IF(P17="B",IF(Q17&gt;699,"TOEIC 충족",IF(R17&gt;263,"New-TEPS 충족",IF(S17&gt;78,"TOEFL 충족",IF(T17&gt;699,"JPT 충족",IF(W17&gt;63,"G-TELP 충족",IF(U17=6,"HSK점수 충족",IF(U17=5,IF(V17&gt;179,"HSK점수 충족","자격미달"),"자격미달"))))))),IF(P17="C",IF(Q17&gt;599,"TOEIC 충족",IF(R17&gt;226,"New-TEPS 충족",IF(S17&gt;67,"TOEFL 충족",IF(T17&gt;599,"JPT 충족",IF(W17&gt;49,"G-TELP 충족",IF(U17=6,"HSK점수 충족",IF(U17=5,"HSK점수 충족",IF(U17=4,IF(V17&gt;209,"HSK점수 충족","자격미달"),"자격미달")))))))),IF(P17="D",IF(Q17&gt;649,"TOEIC 충족",IF(R17&gt;244,"New-TEPS 충족",IF(S17&gt;73,"TOEFL 충족",IF(T17&gt;649,"JPT 충족",IF(W17&gt;56,"G-TELP 충족",IF(U958=6,"HSK점수 충족",IF(U958=5,"HSK점수 충족",IF(U958=4,IF(V958&gt;254,"HSK점수 충족","자격미달"),"자격미달")))))))),0))))</f>
        <v>TOEIC 충족</v>
      </c>
      <c r="AC17" s="21"/>
      <c r="AD17" s="4">
        <f>IF(P17="A",VLOOKUP(Q17,[1]교육_어학_경력backdata!$B$3:$C$9,2,1),IF(P17="B",VLOOKUP(Q17,[1]교육_어학_경력backdata!$G$3:$H$9,2,1),IF(P17="C",0,"오류")))</f>
        <v>16</v>
      </c>
      <c r="AE17" s="4">
        <f>IF(P17="A",VLOOKUP(R17,[1]교육_어학_경력backdata!$B$11:$C$17,2,1),IF(P17="B",VLOOKUP(R17,[1]교육_어학_경력backdata!$G$11:$H$17,2,1),IF(P17="C",0,"오류")))</f>
        <v>0</v>
      </c>
      <c r="AF17" s="4">
        <f>IF(P17="A",VLOOKUP(S17,[1]교육_어학_경력backdata!$B$19:$C$25,2,1),IF(P17="B",VLOOKUP(S17,[1]교육_어학_경력backdata!$G$19:$H$25,2,1),IF(P17="C",0,"오류")))</f>
        <v>0</v>
      </c>
      <c r="AG17" s="4">
        <f>IF(P17="A",VLOOKUP(T17,[1]교육_어학_경력backdata!$B$3:$C$9,2,1),IF(P17="B",VLOOKUP(T17,[1]교육_어학_경력backdata!$G$3:$H$9,2,1),IF(P17="C",0,"오류")))</f>
        <v>0</v>
      </c>
      <c r="AH17" s="4">
        <f>IF(P17="A",IF(U17=0,0,IF(U17=4,0,IF(U17=5,VLOOKUP(V17,[1]교육_어학_경력backdata!$B$27:$C$29,2,1),IF(U17=6,VLOOKUP(V17,[1]교육_어학_경력backdata!$B$31:$C$34,2,1))))),IF(P17="B",IF(U17=0,0,IF(U17=4,0,IF(U17=5,VLOOKUP(V17,[1]교육_어학_경력backdata!$G$27:$H$31,2,1),IF(U17=6,VLOOKUP(V17,[1]교육_어학_경력backdata!$G$33:$H$34,2,1))))),IF(CT17="C",0,"오류")))</f>
        <v>0</v>
      </c>
      <c r="AI17" s="4">
        <f>IF(P17="A",VLOOKUP(W17,[1]교육_어학_경력backdata!$B$36:$C$42,2,1),IF(P17="B",VLOOKUP(W17,[1]교육_어학_경력backdata!$G$36:$H$42,2,1),IF(P17="C",0,"오류")))</f>
        <v>0</v>
      </c>
      <c r="AJ17" s="4">
        <f>SUM(AD17:AI17)</f>
        <v>16</v>
      </c>
      <c r="AK17" s="4">
        <f>_xlfn.MAXIFS(AJ:AJ,B:B,B17)</f>
        <v>16</v>
      </c>
      <c r="AL17" s="4"/>
      <c r="AM17" s="21"/>
      <c r="AN17" s="4"/>
      <c r="AO17" s="4"/>
    </row>
    <row r="18" spans="1:41" x14ac:dyDescent="0.4">
      <c r="A18" s="3">
        <f>IF(B17=B18,A17,A17+1)</f>
        <v>12</v>
      </c>
      <c r="B18" s="3" t="s">
        <v>6258</v>
      </c>
      <c r="C18" s="3" t="s">
        <v>6257</v>
      </c>
      <c r="D18" s="3" t="s">
        <v>3044</v>
      </c>
      <c r="E18" s="3" t="s">
        <v>3043</v>
      </c>
      <c r="F18" s="3">
        <f>IF(B18=B17,F17+1,1)</f>
        <v>1</v>
      </c>
      <c r="G18" s="3" t="s">
        <v>6380</v>
      </c>
      <c r="H18" s="3" t="s">
        <v>6379</v>
      </c>
      <c r="I18" s="3" t="s">
        <v>6378</v>
      </c>
      <c r="J18" s="3" t="s">
        <v>6567</v>
      </c>
      <c r="K18" s="3"/>
      <c r="L18" s="3" t="s">
        <v>6430</v>
      </c>
      <c r="M18" s="3" t="s">
        <v>7596</v>
      </c>
      <c r="P18" s="3" t="s">
        <v>2434</v>
      </c>
      <c r="Q18" s="3">
        <f>IF(H18="TOEIC",VALUE(L18),0)</f>
        <v>850</v>
      </c>
      <c r="R18" s="3">
        <f>IF(H18="NEW TEPS",VALUE(L18),0)</f>
        <v>0</v>
      </c>
      <c r="S18" s="3">
        <f>IF(H18="TOEFL(ibt)",VALUE(L18),0)</f>
        <v>0</v>
      </c>
      <c r="T18" s="3">
        <f>IF(H18="JPT",VALUE(L18),0)</f>
        <v>0</v>
      </c>
      <c r="U18" s="3">
        <f>IF(H18="HSK",VALUE(K18),0)</f>
        <v>0</v>
      </c>
      <c r="V18" s="3">
        <f>IF(H18="HSK",VALUE(L18),0)</f>
        <v>0</v>
      </c>
      <c r="W18" s="3">
        <f>IF(H18="G-TELP Level2",VALUE(L18),0)</f>
        <v>0</v>
      </c>
      <c r="X18" s="3">
        <f>IF(P18="A",IF(Q18&gt;849,1,IF(R18&gt;335,1,IF(S18&gt;97,1,IF(T18&gt;849,1,IF(W18&gt;82,1,IF(U18=6,1,IF(U18=5,IF(V18&gt;254,1,0),0))))))),IF(P18="B",IF(Q18&gt;699,1,IF(R18&gt;263,1,IF(S18&gt;78,1,IF(T18&gt;699,1,IF(W18&gt;63,1,IF(U18=6,1,IF(U18=5,IF(V18&gt;179,1,0),0))))))),IF(P18="C",IF(Q18&gt;599,1,IF(R18&gt;226,1,IF(S18&gt;67,1,IF(T18&gt;599,1,IF(W18&gt;49,1,IF(U18=6,1,IF(U18=5,1,IF(U18=4,IF(V18&gt;209,1,0),0)))))))),IF(P18="D",IF(Q18&gt;649,1,IF(R18&gt;244,1,IF(S18&gt;73,1,IF(T18&gt;649,1,IF(W18&gt;56,1,IF(U18=6,1,IF(U18=5,1,IF(U18=4,IF(V18&gt;254,1,0),0)))))))),0))))</f>
        <v>1</v>
      </c>
      <c r="Y18" s="3">
        <f>SUMIF(B:B,B18,X:X)</f>
        <v>1</v>
      </c>
      <c r="Z18" s="3" t="str">
        <f>IF(Y18&gt;0,"어학 충족","자격미달")</f>
        <v>어학 충족</v>
      </c>
      <c r="AA18" s="3"/>
      <c r="AB18" s="3" t="str">
        <f>IF(P18="A",IF(Q18&gt;849,"TOEIC 충족",IF(R18&gt;335,"New-TEPS 충족",IF(S18&gt;97,"TOEFL 충족",IF(T18&gt;849,"JPT 충족",IF(W18&gt;82,"G-TELP 충족",IF(U18=6,"HSK점수 충족",IF(U18=5,IF(V18&gt;254,"HSK점수 충족","자격미달"),"자격미달"))))))),IF(P18="B",IF(Q18&gt;699,"TOEIC 충족",IF(R18&gt;263,"New-TEPS 충족",IF(S18&gt;78,"TOEFL 충족",IF(T18&gt;699,"JPT 충족",IF(W18&gt;63,"G-TELP 충족",IF(U18=6,"HSK점수 충족",IF(U18=5,IF(V18&gt;179,"HSK점수 충족","자격미달"),"자격미달"))))))),IF(P18="C",IF(Q18&gt;599,"TOEIC 충족",IF(R18&gt;226,"New-TEPS 충족",IF(S18&gt;67,"TOEFL 충족",IF(T18&gt;599,"JPT 충족",IF(W18&gt;49,"G-TELP 충족",IF(U18=6,"HSK점수 충족",IF(U18=5,"HSK점수 충족",IF(U18=4,IF(V18&gt;209,"HSK점수 충족","자격미달"),"자격미달")))))))),IF(P18="D",IF(Q18&gt;649,"TOEIC 충족",IF(R18&gt;244,"New-TEPS 충족",IF(S18&gt;73,"TOEFL 충족",IF(T18&gt;649,"JPT 충족",IF(W18&gt;56,"G-TELP 충족",IF(U959=6,"HSK점수 충족",IF(U959=5,"HSK점수 충족",IF(U959=4,IF(V959&gt;254,"HSK점수 충족","자격미달"),"자격미달")))))))),0))))</f>
        <v>TOEIC 충족</v>
      </c>
      <c r="AC18" s="21"/>
      <c r="AD18" s="3">
        <f>IF(P18="A",VLOOKUP(Q18,[1]교육_어학_경력backdata!$B$3:$C$9,2,1),IF(P18="B",VLOOKUP(Q18,[1]교육_어학_경력backdata!$G$3:$H$9,2,1),IF(P18="C",0,"오류")))</f>
        <v>12</v>
      </c>
      <c r="AE18" s="3">
        <f>IF(P18="A",VLOOKUP(R18,[1]교육_어학_경력backdata!$B$11:$C$17,2,1),IF(P18="B",VLOOKUP(R18,[1]교육_어학_경력backdata!$G$11:$H$17,2,1),IF(P18="C",0,"오류")))</f>
        <v>0</v>
      </c>
      <c r="AF18" s="3">
        <f>IF(P18="A",VLOOKUP(S18,[1]교육_어학_경력backdata!$B$19:$C$25,2,1),IF(P18="B",VLOOKUP(S18,[1]교육_어학_경력backdata!$G$19:$H$25,2,1),IF(P18="C",0,"오류")))</f>
        <v>0</v>
      </c>
      <c r="AG18" s="3">
        <f>IF(P18="A",VLOOKUP(T18,[1]교육_어학_경력backdata!$B$3:$C$9,2,1),IF(P18="B",VLOOKUP(T18,[1]교육_어학_경력backdata!$G$3:$H$9,2,1),IF(P18="C",0,"오류")))</f>
        <v>0</v>
      </c>
      <c r="AH18" s="3">
        <f>IF(P18="A",IF(U18=0,0,IF(U18=4,0,IF(U18=5,VLOOKUP(V18,[1]교육_어학_경력backdata!$B$27:$C$29,2,1),IF(U18=6,VLOOKUP(V18,[1]교육_어학_경력backdata!$B$31:$C$34,2,1))))),IF(P18="B",IF(U18=0,0,IF(U18=4,0,IF(U18=5,VLOOKUP(V18,[1]교육_어학_경력backdata!$G$27:$H$31,2,1),IF(U18=6,VLOOKUP(V18,[1]교육_어학_경력backdata!$G$33:$H$34,2,1))))),IF(CT18="C",0,"오류")))</f>
        <v>0</v>
      </c>
      <c r="AI18" s="3">
        <f>IF(P18="A",VLOOKUP(W18,[1]교육_어학_경력backdata!$B$36:$C$42,2,1),IF(P18="B",VLOOKUP(W18,[1]교육_어학_경력backdata!$G$36:$H$42,2,1),IF(P18="C",0,"오류")))</f>
        <v>0</v>
      </c>
      <c r="AJ18" s="3">
        <f>SUM(AD18:AI18)</f>
        <v>12</v>
      </c>
      <c r="AK18" s="3">
        <f>_xlfn.MAXIFS(AJ:AJ,B:B,B18)</f>
        <v>12</v>
      </c>
      <c r="AL18" s="3"/>
      <c r="AM18" s="21"/>
      <c r="AN18" s="3"/>
      <c r="AO18" s="3"/>
    </row>
    <row r="19" spans="1:41" x14ac:dyDescent="0.4">
      <c r="A19" s="4">
        <f>IF(B18=B19,A18,A18+1)</f>
        <v>13</v>
      </c>
      <c r="B19" s="4" t="s">
        <v>6249</v>
      </c>
      <c r="C19" s="4" t="s">
        <v>6248</v>
      </c>
      <c r="D19" s="4" t="s">
        <v>3044</v>
      </c>
      <c r="E19" s="4" t="s">
        <v>3043</v>
      </c>
      <c r="F19" s="4">
        <f>IF(B19=B18,F18+1,1)</f>
        <v>1</v>
      </c>
      <c r="G19" s="4" t="s">
        <v>6384</v>
      </c>
      <c r="H19" s="4" t="s">
        <v>6379</v>
      </c>
      <c r="I19" s="4" t="s">
        <v>6378</v>
      </c>
      <c r="J19" s="4" t="s">
        <v>6559</v>
      </c>
      <c r="K19" s="4"/>
      <c r="L19" s="4" t="s">
        <v>6674</v>
      </c>
      <c r="M19" s="4" t="s">
        <v>7595</v>
      </c>
      <c r="P19" s="4" t="s">
        <v>2434</v>
      </c>
      <c r="Q19" s="4">
        <f>IF(H19="TOEIC",VALUE(L19),0)</f>
        <v>905</v>
      </c>
      <c r="R19" s="4">
        <f>IF(H19="NEW TEPS",VALUE(L19),0)</f>
        <v>0</v>
      </c>
      <c r="S19" s="4">
        <f>IF(H19="TOEFL(ibt)",VALUE(L19),0)</f>
        <v>0</v>
      </c>
      <c r="T19" s="4">
        <f>IF(H19="JPT",VALUE(L19),0)</f>
        <v>0</v>
      </c>
      <c r="U19" s="4">
        <f>IF(H19="HSK",VALUE(K19),0)</f>
        <v>0</v>
      </c>
      <c r="V19" s="4">
        <f>IF(H19="HSK",VALUE(L19),0)</f>
        <v>0</v>
      </c>
      <c r="W19" s="4">
        <f>IF(H19="G-TELP Level2",VALUE(L19),0)</f>
        <v>0</v>
      </c>
      <c r="X19" s="4">
        <f>IF(P19="A",IF(Q19&gt;849,1,IF(R19&gt;335,1,IF(S19&gt;97,1,IF(T19&gt;849,1,IF(W19&gt;82,1,IF(U19=6,1,IF(U19=5,IF(V19&gt;254,1,0),0))))))),IF(P19="B",IF(Q19&gt;699,1,IF(R19&gt;263,1,IF(S19&gt;78,1,IF(T19&gt;699,1,IF(W19&gt;63,1,IF(U19=6,1,IF(U19=5,IF(V19&gt;179,1,0),0))))))),IF(P19="C",IF(Q19&gt;599,1,IF(R19&gt;226,1,IF(S19&gt;67,1,IF(T19&gt;599,1,IF(W19&gt;49,1,IF(U19=6,1,IF(U19=5,1,IF(U19=4,IF(V19&gt;209,1,0),0)))))))),IF(P19="D",IF(Q19&gt;649,1,IF(R19&gt;244,1,IF(S19&gt;73,1,IF(T19&gt;649,1,IF(W19&gt;56,1,IF(U19=6,1,IF(U19=5,1,IF(U19=4,IF(V19&gt;254,1,0),0)))))))),0))))</f>
        <v>1</v>
      </c>
      <c r="Y19" s="4">
        <f>SUMIF(B:B,B19,X:X)</f>
        <v>1</v>
      </c>
      <c r="Z19" s="4" t="str">
        <f>IF(Y19&gt;0,"어학 충족","자격미달")</f>
        <v>어학 충족</v>
      </c>
      <c r="AA19" s="4"/>
      <c r="AB19" s="4" t="str">
        <f>IF(P19="A",IF(Q19&gt;849,"TOEIC 충족",IF(R19&gt;335,"New-TEPS 충족",IF(S19&gt;97,"TOEFL 충족",IF(T19&gt;849,"JPT 충족",IF(W19&gt;82,"G-TELP 충족",IF(U19=6,"HSK점수 충족",IF(U19=5,IF(V19&gt;254,"HSK점수 충족","자격미달"),"자격미달"))))))),IF(P19="B",IF(Q19&gt;699,"TOEIC 충족",IF(R19&gt;263,"New-TEPS 충족",IF(S19&gt;78,"TOEFL 충족",IF(T19&gt;699,"JPT 충족",IF(W19&gt;63,"G-TELP 충족",IF(U19=6,"HSK점수 충족",IF(U19=5,IF(V19&gt;179,"HSK점수 충족","자격미달"),"자격미달"))))))),IF(P19="C",IF(Q19&gt;599,"TOEIC 충족",IF(R19&gt;226,"New-TEPS 충족",IF(S19&gt;67,"TOEFL 충족",IF(T19&gt;599,"JPT 충족",IF(W19&gt;49,"G-TELP 충족",IF(U19=6,"HSK점수 충족",IF(U19=5,"HSK점수 충족",IF(U19=4,IF(V19&gt;209,"HSK점수 충족","자격미달"),"자격미달")))))))),IF(P19="D",IF(Q19&gt;649,"TOEIC 충족",IF(R19&gt;244,"New-TEPS 충족",IF(S19&gt;73,"TOEFL 충족",IF(T19&gt;649,"JPT 충족",IF(W19&gt;56,"G-TELP 충족",IF(U960=6,"HSK점수 충족",IF(U960=5,"HSK점수 충족",IF(U960=4,IF(V960&gt;254,"HSK점수 충족","자격미달"),"자격미달")))))))),0))))</f>
        <v>TOEIC 충족</v>
      </c>
      <c r="AC19" s="21"/>
      <c r="AD19" s="4">
        <f>IF(P19="A",VLOOKUP(Q19,[1]교육_어학_경력backdata!$B$3:$C$9,2,1),IF(P19="B",VLOOKUP(Q19,[1]교육_어학_경력backdata!$G$3:$H$9,2,1),IF(P19="C",0,"오류")))</f>
        <v>16</v>
      </c>
      <c r="AE19" s="4">
        <f>IF(P19="A",VLOOKUP(R19,[1]교육_어학_경력backdata!$B$11:$C$17,2,1),IF(P19="B",VLOOKUP(R19,[1]교육_어학_경력backdata!$G$11:$H$17,2,1),IF(P19="C",0,"오류")))</f>
        <v>0</v>
      </c>
      <c r="AF19" s="4">
        <f>IF(P19="A",VLOOKUP(S19,[1]교육_어학_경력backdata!$B$19:$C$25,2,1),IF(P19="B",VLOOKUP(S19,[1]교육_어학_경력backdata!$G$19:$H$25,2,1),IF(P19="C",0,"오류")))</f>
        <v>0</v>
      </c>
      <c r="AG19" s="4">
        <f>IF(P19="A",VLOOKUP(T19,[1]교육_어학_경력backdata!$B$3:$C$9,2,1),IF(P19="B",VLOOKUP(T19,[1]교육_어학_경력backdata!$G$3:$H$9,2,1),IF(P19="C",0,"오류")))</f>
        <v>0</v>
      </c>
      <c r="AH19" s="4">
        <f>IF(P19="A",IF(U19=0,0,IF(U19=4,0,IF(U19=5,VLOOKUP(V19,[1]교육_어학_경력backdata!$B$27:$C$29,2,1),IF(U19=6,VLOOKUP(V19,[1]교육_어학_경력backdata!$B$31:$C$34,2,1))))),IF(P19="B",IF(U19=0,0,IF(U19=4,0,IF(U19=5,VLOOKUP(V19,[1]교육_어학_경력backdata!$G$27:$H$31,2,1),IF(U19=6,VLOOKUP(V19,[1]교육_어학_경력backdata!$G$33:$H$34,2,1))))),IF(CT19="C",0,"오류")))</f>
        <v>0</v>
      </c>
      <c r="AI19" s="4">
        <f>IF(P19="A",VLOOKUP(W19,[1]교육_어학_경력backdata!$B$36:$C$42,2,1),IF(P19="B",VLOOKUP(W19,[1]교육_어학_경력backdata!$G$36:$H$42,2,1),IF(P19="C",0,"오류")))</f>
        <v>0</v>
      </c>
      <c r="AJ19" s="4">
        <f>SUM(AD19:AI19)</f>
        <v>16</v>
      </c>
      <c r="AK19" s="4">
        <f>_xlfn.MAXIFS(AJ:AJ,B:B,B19)</f>
        <v>16</v>
      </c>
      <c r="AL19" s="4"/>
      <c r="AM19" s="21"/>
      <c r="AN19" s="4"/>
      <c r="AO19" s="4"/>
    </row>
    <row r="20" spans="1:41" x14ac:dyDescent="0.4">
      <c r="A20" s="3">
        <f>IF(B19=B20,A19,A19+1)</f>
        <v>14</v>
      </c>
      <c r="B20" s="3" t="s">
        <v>6242</v>
      </c>
      <c r="C20" s="3" t="s">
        <v>6241</v>
      </c>
      <c r="D20" s="3" t="s">
        <v>3044</v>
      </c>
      <c r="E20" s="3" t="s">
        <v>3043</v>
      </c>
      <c r="F20" s="3">
        <f>IF(B20=B19,F19+1,1)</f>
        <v>1</v>
      </c>
      <c r="G20" s="3" t="s">
        <v>6380</v>
      </c>
      <c r="H20" s="3" t="s">
        <v>6379</v>
      </c>
      <c r="I20" s="3" t="s">
        <v>6378</v>
      </c>
      <c r="J20" s="3" t="s">
        <v>6686</v>
      </c>
      <c r="K20" s="3"/>
      <c r="L20" s="3" t="s">
        <v>6517</v>
      </c>
      <c r="M20" s="3" t="s">
        <v>7594</v>
      </c>
      <c r="P20" s="3" t="s">
        <v>2434</v>
      </c>
      <c r="Q20" s="3">
        <f>IF(H20="TOEIC",VALUE(L20),0)</f>
        <v>875</v>
      </c>
      <c r="R20" s="3">
        <f>IF(H20="NEW TEPS",VALUE(L20),0)</f>
        <v>0</v>
      </c>
      <c r="S20" s="3">
        <f>IF(H20="TOEFL(ibt)",VALUE(L20),0)</f>
        <v>0</v>
      </c>
      <c r="T20" s="3">
        <f>IF(H20="JPT",VALUE(L20),0)</f>
        <v>0</v>
      </c>
      <c r="U20" s="3">
        <f>IF(H20="HSK",VALUE(K20),0)</f>
        <v>0</v>
      </c>
      <c r="V20" s="3">
        <f>IF(H20="HSK",VALUE(L20),0)</f>
        <v>0</v>
      </c>
      <c r="W20" s="3">
        <f>IF(H20="G-TELP Level2",VALUE(L20),0)</f>
        <v>0</v>
      </c>
      <c r="X20" s="3">
        <f>IF(P20="A",IF(Q20&gt;849,1,IF(R20&gt;335,1,IF(S20&gt;97,1,IF(T20&gt;849,1,IF(W20&gt;82,1,IF(U20=6,1,IF(U20=5,IF(V20&gt;254,1,0),0))))))),IF(P20="B",IF(Q20&gt;699,1,IF(R20&gt;263,1,IF(S20&gt;78,1,IF(T20&gt;699,1,IF(W20&gt;63,1,IF(U20=6,1,IF(U20=5,IF(V20&gt;179,1,0),0))))))),IF(P20="C",IF(Q20&gt;599,1,IF(R20&gt;226,1,IF(S20&gt;67,1,IF(T20&gt;599,1,IF(W20&gt;49,1,IF(U20=6,1,IF(U20=5,1,IF(U20=4,IF(V20&gt;209,1,0),0)))))))),IF(P20="D",IF(Q20&gt;649,1,IF(R20&gt;244,1,IF(S20&gt;73,1,IF(T20&gt;649,1,IF(W20&gt;56,1,IF(U20=6,1,IF(U20=5,1,IF(U20=4,IF(V20&gt;254,1,0),0)))))))),0))))</f>
        <v>1</v>
      </c>
      <c r="Y20" s="3">
        <f>SUMIF(B:B,B20,X:X)</f>
        <v>1</v>
      </c>
      <c r="Z20" s="3" t="str">
        <f>IF(Y20&gt;0,"어학 충족","자격미달")</f>
        <v>어학 충족</v>
      </c>
      <c r="AA20" s="3"/>
      <c r="AB20" s="3" t="str">
        <f>IF(P20="A",IF(Q20&gt;849,"TOEIC 충족",IF(R20&gt;335,"New-TEPS 충족",IF(S20&gt;97,"TOEFL 충족",IF(T20&gt;849,"JPT 충족",IF(W20&gt;82,"G-TELP 충족",IF(U20=6,"HSK점수 충족",IF(U20=5,IF(V20&gt;254,"HSK점수 충족","자격미달"),"자격미달"))))))),IF(P20="B",IF(Q20&gt;699,"TOEIC 충족",IF(R20&gt;263,"New-TEPS 충족",IF(S20&gt;78,"TOEFL 충족",IF(T20&gt;699,"JPT 충족",IF(W20&gt;63,"G-TELP 충족",IF(U20=6,"HSK점수 충족",IF(U20=5,IF(V20&gt;179,"HSK점수 충족","자격미달"),"자격미달"))))))),IF(P20="C",IF(Q20&gt;599,"TOEIC 충족",IF(R20&gt;226,"New-TEPS 충족",IF(S20&gt;67,"TOEFL 충족",IF(T20&gt;599,"JPT 충족",IF(W20&gt;49,"G-TELP 충족",IF(U20=6,"HSK점수 충족",IF(U20=5,"HSK점수 충족",IF(U20=4,IF(V20&gt;209,"HSK점수 충족","자격미달"),"자격미달")))))))),IF(P20="D",IF(Q20&gt;649,"TOEIC 충족",IF(R20&gt;244,"New-TEPS 충족",IF(S20&gt;73,"TOEFL 충족",IF(T20&gt;649,"JPT 충족",IF(W20&gt;56,"G-TELP 충족",IF(U961=6,"HSK점수 충족",IF(U961=5,"HSK점수 충족",IF(U961=4,IF(V961&gt;254,"HSK점수 충족","자격미달"),"자격미달")))))))),0))))</f>
        <v>TOEIC 충족</v>
      </c>
      <c r="AC20" s="21"/>
      <c r="AD20" s="3">
        <f>IF(P20="A",VLOOKUP(Q20,[1]교육_어학_경력backdata!$B$3:$C$9,2,1),IF(P20="B",VLOOKUP(Q20,[1]교육_어학_경력backdata!$G$3:$H$9,2,1),IF(P20="C",0,"오류")))</f>
        <v>14</v>
      </c>
      <c r="AE20" s="3">
        <f>IF(P20="A",VLOOKUP(R20,[1]교육_어학_경력backdata!$B$11:$C$17,2,1),IF(P20="B",VLOOKUP(R20,[1]교육_어학_경력backdata!$G$11:$H$17,2,1),IF(P20="C",0,"오류")))</f>
        <v>0</v>
      </c>
      <c r="AF20" s="3">
        <f>IF(P20="A",VLOOKUP(S20,[1]교육_어학_경력backdata!$B$19:$C$25,2,1),IF(P20="B",VLOOKUP(S20,[1]교육_어학_경력backdata!$G$19:$H$25,2,1),IF(P20="C",0,"오류")))</f>
        <v>0</v>
      </c>
      <c r="AG20" s="3">
        <f>IF(P20="A",VLOOKUP(T20,[1]교육_어학_경력backdata!$B$3:$C$9,2,1),IF(P20="B",VLOOKUP(T20,[1]교육_어학_경력backdata!$G$3:$H$9,2,1),IF(P20="C",0,"오류")))</f>
        <v>0</v>
      </c>
      <c r="AH20" s="3">
        <f>IF(P20="A",IF(U20=0,0,IF(U20=4,0,IF(U20=5,VLOOKUP(V20,[1]교육_어학_경력backdata!$B$27:$C$29,2,1),IF(U20=6,VLOOKUP(V20,[1]교육_어학_경력backdata!$B$31:$C$34,2,1))))),IF(P20="B",IF(U20=0,0,IF(U20=4,0,IF(U20=5,VLOOKUP(V20,[1]교육_어학_경력backdata!$G$27:$H$31,2,1),IF(U20=6,VLOOKUP(V20,[1]교육_어학_경력backdata!$G$33:$H$34,2,1))))),IF(CT20="C",0,"오류")))</f>
        <v>0</v>
      </c>
      <c r="AI20" s="3">
        <f>IF(P20="A",VLOOKUP(W20,[1]교육_어학_경력backdata!$B$36:$C$42,2,1),IF(P20="B",VLOOKUP(W20,[1]교육_어학_경력backdata!$G$36:$H$42,2,1),IF(P20="C",0,"오류")))</f>
        <v>0</v>
      </c>
      <c r="AJ20" s="3">
        <f>SUM(AD20:AI20)</f>
        <v>14</v>
      </c>
      <c r="AK20" s="3">
        <f>_xlfn.MAXIFS(AJ:AJ,B:B,B20)</f>
        <v>14</v>
      </c>
      <c r="AL20" s="3"/>
      <c r="AM20" s="21"/>
      <c r="AN20" s="3"/>
      <c r="AO20" s="3"/>
    </row>
    <row r="21" spans="1:41" x14ac:dyDescent="0.4">
      <c r="A21" s="4">
        <f>IF(B20=B21,A20,A20+1)</f>
        <v>15</v>
      </c>
      <c r="B21" s="4" t="s">
        <v>6238</v>
      </c>
      <c r="C21" s="4" t="s">
        <v>3463</v>
      </c>
      <c r="D21" s="4" t="s">
        <v>3044</v>
      </c>
      <c r="E21" s="4" t="s">
        <v>3043</v>
      </c>
      <c r="F21" s="4">
        <f>IF(B21=B20,F20+1,1)</f>
        <v>1</v>
      </c>
      <c r="G21" s="4" t="s">
        <v>6380</v>
      </c>
      <c r="H21" s="4" t="s">
        <v>6583</v>
      </c>
      <c r="I21" s="4" t="s">
        <v>6582</v>
      </c>
      <c r="J21" s="4" t="s">
        <v>7086</v>
      </c>
      <c r="K21" s="4" t="s">
        <v>6759</v>
      </c>
      <c r="L21" s="4" t="s">
        <v>7593</v>
      </c>
      <c r="M21" s="4" t="s">
        <v>7592</v>
      </c>
      <c r="P21" s="4" t="s">
        <v>2434</v>
      </c>
      <c r="Q21" s="4">
        <f>IF(H21="TOEIC",VALUE(L21),0)</f>
        <v>0</v>
      </c>
      <c r="R21" s="4">
        <f>IF(H21="NEW TEPS",VALUE(L21),0)</f>
        <v>0</v>
      </c>
      <c r="S21" s="4">
        <f>IF(H21="TOEFL(ibt)",VALUE(L21),0)</f>
        <v>0</v>
      </c>
      <c r="T21" s="4">
        <f>IF(H21="JPT",VALUE(L21),0)</f>
        <v>0</v>
      </c>
      <c r="U21" s="4">
        <f>IF(H21="HSK",VALUE(K21),0)</f>
        <v>6</v>
      </c>
      <c r="V21" s="4">
        <f>IF(H21="HSK",VALUE(L21),0)</f>
        <v>202</v>
      </c>
      <c r="W21" s="4">
        <f>IF(H21="G-TELP Level2",VALUE(L21),0)</f>
        <v>0</v>
      </c>
      <c r="X21" s="4">
        <f>IF(P21="A",IF(Q21&gt;849,1,IF(R21&gt;335,1,IF(S21&gt;97,1,IF(T21&gt;849,1,IF(W21&gt;82,1,IF(U21=6,1,IF(U21=5,IF(V21&gt;254,1,0),0))))))),IF(P21="B",IF(Q21&gt;699,1,IF(R21&gt;263,1,IF(S21&gt;78,1,IF(T21&gt;699,1,IF(W21&gt;63,1,IF(U21=6,1,IF(U21=5,IF(V21&gt;179,1,0),0))))))),IF(P21="C",IF(Q21&gt;599,1,IF(R21&gt;226,1,IF(S21&gt;67,1,IF(T21&gt;599,1,IF(W21&gt;49,1,IF(U21=6,1,IF(U21=5,1,IF(U21=4,IF(V21&gt;209,1,0),0)))))))),IF(P21="D",IF(Q21&gt;649,1,IF(R21&gt;244,1,IF(S21&gt;73,1,IF(T21&gt;649,1,IF(W21&gt;56,1,IF(U21=6,1,IF(U21=5,1,IF(U21=4,IF(V21&gt;254,1,0),0)))))))),0))))</f>
        <v>1</v>
      </c>
      <c r="Y21" s="4">
        <f>SUMIF(B:B,B21,X:X)</f>
        <v>1</v>
      </c>
      <c r="Z21" s="4" t="str">
        <f>IF(Y21&gt;0,"어학 충족","자격미달")</f>
        <v>어학 충족</v>
      </c>
      <c r="AA21" s="4"/>
      <c r="AB21" s="4" t="str">
        <f>IF(P21="A",IF(Q21&gt;849,"TOEIC 충족",IF(R21&gt;335,"New-TEPS 충족",IF(S21&gt;97,"TOEFL 충족",IF(T21&gt;849,"JPT 충족",IF(W21&gt;82,"G-TELP 충족",IF(U21=6,"HSK점수 충족",IF(U21=5,IF(V21&gt;254,"HSK점수 충족","자격미달"),"자격미달"))))))),IF(P21="B",IF(Q21&gt;699,"TOEIC 충족",IF(R21&gt;263,"New-TEPS 충족",IF(S21&gt;78,"TOEFL 충족",IF(T21&gt;699,"JPT 충족",IF(W21&gt;63,"G-TELP 충족",IF(U21=6,"HSK점수 충족",IF(U21=5,IF(V21&gt;179,"HSK점수 충족","자격미달"),"자격미달"))))))),IF(P21="C",IF(Q21&gt;599,"TOEIC 충족",IF(R21&gt;226,"New-TEPS 충족",IF(S21&gt;67,"TOEFL 충족",IF(T21&gt;599,"JPT 충족",IF(W21&gt;49,"G-TELP 충족",IF(U21=6,"HSK점수 충족",IF(U21=5,"HSK점수 충족",IF(U21=4,IF(V21&gt;209,"HSK점수 충족","자격미달"),"자격미달")))))))),IF(P21="D",IF(Q21&gt;649,"TOEIC 충족",IF(R21&gt;244,"New-TEPS 충족",IF(S21&gt;73,"TOEFL 충족",IF(T21&gt;649,"JPT 충족",IF(W21&gt;56,"G-TELP 충족",IF(U962=6,"HSK점수 충족",IF(U962=5,"HSK점수 충족",IF(U962=4,IF(V962&gt;254,"HSK점수 충족","자격미달"),"자격미달")))))))),0))))</f>
        <v>HSK점수 충족</v>
      </c>
      <c r="AC21" s="21"/>
      <c r="AD21" s="4">
        <f>IF(P21="A",VLOOKUP(Q21,[1]교육_어학_경력backdata!$B$3:$C$9,2,1),IF(P21="B",VLOOKUP(Q21,[1]교육_어학_경력backdata!$G$3:$H$9,2,1),IF(P21="C",0,"오류")))</f>
        <v>0</v>
      </c>
      <c r="AE21" s="4">
        <f>IF(P21="A",VLOOKUP(R21,[1]교육_어학_경력backdata!$B$11:$C$17,2,1),IF(P21="B",VLOOKUP(R21,[1]교육_어학_경력backdata!$G$11:$H$17,2,1),IF(P21="C",0,"오류")))</f>
        <v>0</v>
      </c>
      <c r="AF21" s="4">
        <f>IF(P21="A",VLOOKUP(S21,[1]교육_어학_경력backdata!$B$19:$C$25,2,1),IF(P21="B",VLOOKUP(S21,[1]교육_어학_경력backdata!$G$19:$H$25,2,1),IF(P21="C",0,"오류")))</f>
        <v>0</v>
      </c>
      <c r="AG21" s="4">
        <f>IF(P21="A",VLOOKUP(T21,[1]교육_어학_경력backdata!$B$3:$C$9,2,1),IF(P21="B",VLOOKUP(T21,[1]교육_어학_경력backdata!$G$3:$H$9,2,1),IF(P21="C",0,"오류")))</f>
        <v>0</v>
      </c>
      <c r="AH21" s="4">
        <f>IF(P21="A",IF(U21=0,0,IF(U21=4,0,IF(U21=5,VLOOKUP(V21,[1]교육_어학_경력backdata!$B$27:$C$29,2,1),IF(U21=6,VLOOKUP(V21,[1]교육_어학_경력backdata!$B$31:$C$34,2,1))))),IF(P21="B",IF(U21=0,0,IF(U21=4,0,IF(U21=5,VLOOKUP(V21,[1]교육_어학_경력backdata!$G$27:$H$31,2,1),IF(U21=6,VLOOKUP(V21,[1]교육_어학_경력backdata!$G$33:$H$34,2,1))))),IF(CT21="C",0,"오류")))</f>
        <v>18</v>
      </c>
      <c r="AI21" s="4">
        <f>IF(P21="A",VLOOKUP(W21,[1]교육_어학_경력backdata!$B$36:$C$42,2,1),IF(P21="B",VLOOKUP(W21,[1]교육_어학_경력backdata!$G$36:$H$42,2,1),IF(P21="C",0,"오류")))</f>
        <v>0</v>
      </c>
      <c r="AJ21" s="4">
        <f>SUM(AD21:AI21)</f>
        <v>18</v>
      </c>
      <c r="AK21" s="4">
        <f>_xlfn.MAXIFS(AJ:AJ,B:B,B21)</f>
        <v>18</v>
      </c>
      <c r="AL21" s="4"/>
      <c r="AM21" s="21"/>
      <c r="AN21" s="4"/>
      <c r="AO21" s="4"/>
    </row>
    <row r="22" spans="1:41" x14ac:dyDescent="0.4">
      <c r="A22" s="3">
        <f>IF(B21=B22,A21,A21+1)</f>
        <v>16</v>
      </c>
      <c r="B22" s="3" t="s">
        <v>6232</v>
      </c>
      <c r="C22" s="3" t="s">
        <v>6231</v>
      </c>
      <c r="D22" s="3" t="s">
        <v>3044</v>
      </c>
      <c r="E22" s="3" t="s">
        <v>3043</v>
      </c>
      <c r="F22" s="3">
        <f>IF(B22=B21,F21+1,1)</f>
        <v>1</v>
      </c>
      <c r="G22" s="3" t="s">
        <v>6380</v>
      </c>
      <c r="H22" s="3" t="s">
        <v>6379</v>
      </c>
      <c r="I22" s="3" t="s">
        <v>6378</v>
      </c>
      <c r="J22" s="3" t="s">
        <v>6414</v>
      </c>
      <c r="K22" s="3"/>
      <c r="L22" s="3" t="s">
        <v>6430</v>
      </c>
      <c r="M22" s="3" t="s">
        <v>7591</v>
      </c>
      <c r="P22" s="3" t="s">
        <v>2434</v>
      </c>
      <c r="Q22" s="3">
        <f>IF(H22="TOEIC",VALUE(L22),0)</f>
        <v>850</v>
      </c>
      <c r="R22" s="3">
        <f>IF(H22="NEW TEPS",VALUE(L22),0)</f>
        <v>0</v>
      </c>
      <c r="S22" s="3">
        <f>IF(H22="TOEFL(ibt)",VALUE(L22),0)</f>
        <v>0</v>
      </c>
      <c r="T22" s="3">
        <f>IF(H22="JPT",VALUE(L22),0)</f>
        <v>0</v>
      </c>
      <c r="U22" s="3">
        <f>IF(H22="HSK",VALUE(K22),0)</f>
        <v>0</v>
      </c>
      <c r="V22" s="3">
        <f>IF(H22="HSK",VALUE(L22),0)</f>
        <v>0</v>
      </c>
      <c r="W22" s="3">
        <f>IF(H22="G-TELP Level2",VALUE(L22),0)</f>
        <v>0</v>
      </c>
      <c r="X22" s="3">
        <f>IF(P22="A",IF(Q22&gt;849,1,IF(R22&gt;335,1,IF(S22&gt;97,1,IF(T22&gt;849,1,IF(W22&gt;82,1,IF(U22=6,1,IF(U22=5,IF(V22&gt;254,1,0),0))))))),IF(P22="B",IF(Q22&gt;699,1,IF(R22&gt;263,1,IF(S22&gt;78,1,IF(T22&gt;699,1,IF(W22&gt;63,1,IF(U22=6,1,IF(U22=5,IF(V22&gt;179,1,0),0))))))),IF(P22="C",IF(Q22&gt;599,1,IF(R22&gt;226,1,IF(S22&gt;67,1,IF(T22&gt;599,1,IF(W22&gt;49,1,IF(U22=6,1,IF(U22=5,1,IF(U22=4,IF(V22&gt;209,1,0),0)))))))),IF(P22="D",IF(Q22&gt;649,1,IF(R22&gt;244,1,IF(S22&gt;73,1,IF(T22&gt;649,1,IF(W22&gt;56,1,IF(U22=6,1,IF(U22=5,1,IF(U22=4,IF(V22&gt;254,1,0),0)))))))),0))))</f>
        <v>1</v>
      </c>
      <c r="Y22" s="3">
        <f>SUMIF(B:B,B22,X:X)</f>
        <v>1</v>
      </c>
      <c r="Z22" s="3" t="str">
        <f>IF(Y22&gt;0,"어학 충족","자격미달")</f>
        <v>어학 충족</v>
      </c>
      <c r="AA22" s="3"/>
      <c r="AB22" s="3" t="str">
        <f>IF(P22="A",IF(Q22&gt;849,"TOEIC 충족",IF(R22&gt;335,"New-TEPS 충족",IF(S22&gt;97,"TOEFL 충족",IF(T22&gt;849,"JPT 충족",IF(W22&gt;82,"G-TELP 충족",IF(U22=6,"HSK점수 충족",IF(U22=5,IF(V22&gt;254,"HSK점수 충족","자격미달"),"자격미달"))))))),IF(P22="B",IF(Q22&gt;699,"TOEIC 충족",IF(R22&gt;263,"New-TEPS 충족",IF(S22&gt;78,"TOEFL 충족",IF(T22&gt;699,"JPT 충족",IF(W22&gt;63,"G-TELP 충족",IF(U22=6,"HSK점수 충족",IF(U22=5,IF(V22&gt;179,"HSK점수 충족","자격미달"),"자격미달"))))))),IF(P22="C",IF(Q22&gt;599,"TOEIC 충족",IF(R22&gt;226,"New-TEPS 충족",IF(S22&gt;67,"TOEFL 충족",IF(T22&gt;599,"JPT 충족",IF(W22&gt;49,"G-TELP 충족",IF(U22=6,"HSK점수 충족",IF(U22=5,"HSK점수 충족",IF(U22=4,IF(V22&gt;209,"HSK점수 충족","자격미달"),"자격미달")))))))),IF(P22="D",IF(Q22&gt;649,"TOEIC 충족",IF(R22&gt;244,"New-TEPS 충족",IF(S22&gt;73,"TOEFL 충족",IF(T22&gt;649,"JPT 충족",IF(W22&gt;56,"G-TELP 충족",IF(U963=6,"HSK점수 충족",IF(U963=5,"HSK점수 충족",IF(U963=4,IF(V963&gt;254,"HSK점수 충족","자격미달"),"자격미달")))))))),0))))</f>
        <v>TOEIC 충족</v>
      </c>
      <c r="AC22" s="21"/>
      <c r="AD22" s="3">
        <f>IF(P22="A",VLOOKUP(Q22,[1]교육_어학_경력backdata!$B$3:$C$9,2,1),IF(P22="B",VLOOKUP(Q22,[1]교육_어학_경력backdata!$G$3:$H$9,2,1),IF(P22="C",0,"오류")))</f>
        <v>12</v>
      </c>
      <c r="AE22" s="3">
        <f>IF(P22="A",VLOOKUP(R22,[1]교육_어학_경력backdata!$B$11:$C$17,2,1),IF(P22="B",VLOOKUP(R22,[1]교육_어학_경력backdata!$G$11:$H$17,2,1),IF(P22="C",0,"오류")))</f>
        <v>0</v>
      </c>
      <c r="AF22" s="3">
        <f>IF(P22="A",VLOOKUP(S22,[1]교육_어학_경력backdata!$B$19:$C$25,2,1),IF(P22="B",VLOOKUP(S22,[1]교육_어학_경력backdata!$G$19:$H$25,2,1),IF(P22="C",0,"오류")))</f>
        <v>0</v>
      </c>
      <c r="AG22" s="3">
        <f>IF(P22="A",VLOOKUP(T22,[1]교육_어학_경력backdata!$B$3:$C$9,2,1),IF(P22="B",VLOOKUP(T22,[1]교육_어학_경력backdata!$G$3:$H$9,2,1),IF(P22="C",0,"오류")))</f>
        <v>0</v>
      </c>
      <c r="AH22" s="3">
        <f>IF(P22="A",IF(U22=0,0,IF(U22=4,0,IF(U22=5,VLOOKUP(V22,[1]교육_어학_경력backdata!$B$27:$C$29,2,1),IF(U22=6,VLOOKUP(V22,[1]교육_어학_경력backdata!$B$31:$C$34,2,1))))),IF(P22="B",IF(U22=0,0,IF(U22=4,0,IF(U22=5,VLOOKUP(V22,[1]교육_어학_경력backdata!$G$27:$H$31,2,1),IF(U22=6,VLOOKUP(V22,[1]교육_어학_경력backdata!$G$33:$H$34,2,1))))),IF(CT22="C",0,"오류")))</f>
        <v>0</v>
      </c>
      <c r="AI22" s="3">
        <f>IF(P22="A",VLOOKUP(W22,[1]교육_어학_경력backdata!$B$36:$C$42,2,1),IF(P22="B",VLOOKUP(W22,[1]교육_어학_경력backdata!$G$36:$H$42,2,1),IF(P22="C",0,"오류")))</f>
        <v>0</v>
      </c>
      <c r="AJ22" s="3">
        <f>SUM(AD22:AI22)</f>
        <v>12</v>
      </c>
      <c r="AK22" s="3">
        <f>_xlfn.MAXIFS(AJ:AJ,B:B,B22)</f>
        <v>12</v>
      </c>
      <c r="AL22" s="3"/>
      <c r="AM22" s="21"/>
      <c r="AN22" s="3"/>
      <c r="AO22" s="3"/>
    </row>
    <row r="23" spans="1:41" x14ac:dyDescent="0.4">
      <c r="A23" s="4">
        <f>IF(B22=B23,A22,A22+1)</f>
        <v>17</v>
      </c>
      <c r="B23" s="4" t="s">
        <v>6228</v>
      </c>
      <c r="C23" s="4" t="s">
        <v>6227</v>
      </c>
      <c r="D23" s="4" t="s">
        <v>3044</v>
      </c>
      <c r="E23" s="4" t="s">
        <v>3043</v>
      </c>
      <c r="F23" s="4">
        <f>IF(B23=B22,F22+1,1)</f>
        <v>1</v>
      </c>
      <c r="G23" s="4" t="s">
        <v>6380</v>
      </c>
      <c r="H23" s="4" t="s">
        <v>6583</v>
      </c>
      <c r="I23" s="4" t="s">
        <v>6582</v>
      </c>
      <c r="J23" s="4" t="s">
        <v>7590</v>
      </c>
      <c r="K23" s="4" t="s">
        <v>6759</v>
      </c>
      <c r="L23" s="4" t="s">
        <v>7545</v>
      </c>
      <c r="M23" s="4" t="s">
        <v>7589</v>
      </c>
      <c r="P23" s="4" t="s">
        <v>2434</v>
      </c>
      <c r="Q23" s="4">
        <f>IF(H23="TOEIC",VALUE(L23),0)</f>
        <v>0</v>
      </c>
      <c r="R23" s="4">
        <f>IF(H23="NEW TEPS",VALUE(L23),0)</f>
        <v>0</v>
      </c>
      <c r="S23" s="4">
        <f>IF(H23="TOEFL(ibt)",VALUE(L23),0)</f>
        <v>0</v>
      </c>
      <c r="T23" s="4">
        <f>IF(H23="JPT",VALUE(L23),0)</f>
        <v>0</v>
      </c>
      <c r="U23" s="4">
        <f>IF(H23="HSK",VALUE(K23),0)</f>
        <v>6</v>
      </c>
      <c r="V23" s="4">
        <f>IF(H23="HSK",VALUE(L23),0)</f>
        <v>212</v>
      </c>
      <c r="W23" s="4">
        <f>IF(H23="G-TELP Level2",VALUE(L23),0)</f>
        <v>0</v>
      </c>
      <c r="X23" s="4">
        <f>IF(P23="A",IF(Q23&gt;849,1,IF(R23&gt;335,1,IF(S23&gt;97,1,IF(T23&gt;849,1,IF(W23&gt;82,1,IF(U23=6,1,IF(U23=5,IF(V23&gt;254,1,0),0))))))),IF(P23="B",IF(Q23&gt;699,1,IF(R23&gt;263,1,IF(S23&gt;78,1,IF(T23&gt;699,1,IF(W23&gt;63,1,IF(U23=6,1,IF(U23=5,IF(V23&gt;179,1,0),0))))))),IF(P23="C",IF(Q23&gt;599,1,IF(R23&gt;226,1,IF(S23&gt;67,1,IF(T23&gt;599,1,IF(W23&gt;49,1,IF(U23=6,1,IF(U23=5,1,IF(U23=4,IF(V23&gt;209,1,0),0)))))))),IF(P23="D",IF(Q23&gt;649,1,IF(R23&gt;244,1,IF(S23&gt;73,1,IF(T23&gt;649,1,IF(W23&gt;56,1,IF(U23=6,1,IF(U23=5,1,IF(U23=4,IF(V23&gt;254,1,0),0)))))))),0))))</f>
        <v>1</v>
      </c>
      <c r="Y23" s="4">
        <f>SUMIF(B:B,B23,X:X)</f>
        <v>2</v>
      </c>
      <c r="Z23" s="4" t="str">
        <f>IF(Y23&gt;0,"어학 충족","자격미달")</f>
        <v>어학 충족</v>
      </c>
      <c r="AA23" s="4"/>
      <c r="AB23" s="4" t="str">
        <f>IF(P23="A",IF(Q23&gt;849,"TOEIC 충족",IF(R23&gt;335,"New-TEPS 충족",IF(S23&gt;97,"TOEFL 충족",IF(T23&gt;849,"JPT 충족",IF(W23&gt;82,"G-TELP 충족",IF(U23=6,"HSK점수 충족",IF(U23=5,IF(V23&gt;254,"HSK점수 충족","자격미달"),"자격미달"))))))),IF(P23="B",IF(Q23&gt;699,"TOEIC 충족",IF(R23&gt;263,"New-TEPS 충족",IF(S23&gt;78,"TOEFL 충족",IF(T23&gt;699,"JPT 충족",IF(W23&gt;63,"G-TELP 충족",IF(U23=6,"HSK점수 충족",IF(U23=5,IF(V23&gt;179,"HSK점수 충족","자격미달"),"자격미달"))))))),IF(P23="C",IF(Q23&gt;599,"TOEIC 충족",IF(R23&gt;226,"New-TEPS 충족",IF(S23&gt;67,"TOEFL 충족",IF(T23&gt;599,"JPT 충족",IF(W23&gt;49,"G-TELP 충족",IF(U23=6,"HSK점수 충족",IF(U23=5,"HSK점수 충족",IF(U23=4,IF(V23&gt;209,"HSK점수 충족","자격미달"),"자격미달")))))))),IF(P23="D",IF(Q23&gt;649,"TOEIC 충족",IF(R23&gt;244,"New-TEPS 충족",IF(S23&gt;73,"TOEFL 충족",IF(T23&gt;649,"JPT 충족",IF(W23&gt;56,"G-TELP 충족",IF(U964=6,"HSK점수 충족",IF(U964=5,"HSK점수 충족",IF(U964=4,IF(V964&gt;254,"HSK점수 충족","자격미달"),"자격미달")))))))),0))))</f>
        <v>HSK점수 충족</v>
      </c>
      <c r="AC23" s="21"/>
      <c r="AD23" s="4">
        <f>IF(P23="A",VLOOKUP(Q23,[1]교육_어학_경력backdata!$B$3:$C$9,2,1),IF(P23="B",VLOOKUP(Q23,[1]교육_어학_경력backdata!$G$3:$H$9,2,1),IF(P23="C",0,"오류")))</f>
        <v>0</v>
      </c>
      <c r="AE23" s="4">
        <f>IF(P23="A",VLOOKUP(R23,[1]교육_어학_경력backdata!$B$11:$C$17,2,1),IF(P23="B",VLOOKUP(R23,[1]교육_어학_경력backdata!$G$11:$H$17,2,1),IF(P23="C",0,"오류")))</f>
        <v>0</v>
      </c>
      <c r="AF23" s="4">
        <f>IF(P23="A",VLOOKUP(S23,[1]교육_어학_경력backdata!$B$19:$C$25,2,1),IF(P23="B",VLOOKUP(S23,[1]교육_어학_경력backdata!$G$19:$H$25,2,1),IF(P23="C",0,"오류")))</f>
        <v>0</v>
      </c>
      <c r="AG23" s="4">
        <f>IF(P23="A",VLOOKUP(T23,[1]교육_어학_경력backdata!$B$3:$C$9,2,1),IF(P23="B",VLOOKUP(T23,[1]교육_어학_경력backdata!$G$3:$H$9,2,1),IF(P23="C",0,"오류")))</f>
        <v>0</v>
      </c>
      <c r="AH23" s="4">
        <f>IF(P23="A",IF(U23=0,0,IF(U23=4,0,IF(U23=5,VLOOKUP(V23,[1]교육_어학_경력backdata!$B$27:$C$29,2,1),IF(U23=6,VLOOKUP(V23,[1]교육_어학_경력backdata!$B$31:$C$34,2,1))))),IF(P23="B",IF(U23=0,0,IF(U23=4,0,IF(U23=5,VLOOKUP(V23,[1]교육_어학_경력backdata!$G$27:$H$31,2,1),IF(U23=6,VLOOKUP(V23,[1]교육_어학_경력backdata!$G$33:$H$34,2,1))))),IF(CT23="C",0,"오류")))</f>
        <v>20</v>
      </c>
      <c r="AI23" s="4">
        <f>IF(P23="A",VLOOKUP(W23,[1]교육_어학_경력backdata!$B$36:$C$42,2,1),IF(P23="B",VLOOKUP(W23,[1]교육_어학_경력backdata!$G$36:$H$42,2,1),IF(P23="C",0,"오류")))</f>
        <v>0</v>
      </c>
      <c r="AJ23" s="4">
        <f>SUM(AD23:AI23)</f>
        <v>20</v>
      </c>
      <c r="AK23" s="4">
        <f>_xlfn.MAXIFS(AJ:AJ,B:B,B23)</f>
        <v>20</v>
      </c>
      <c r="AL23" s="4"/>
      <c r="AM23" s="21"/>
      <c r="AN23" s="4" t="s">
        <v>6404</v>
      </c>
      <c r="AO23" s="4">
        <v>10</v>
      </c>
    </row>
    <row r="24" spans="1:41" x14ac:dyDescent="0.4">
      <c r="A24" s="6">
        <f>IF(B23=B24,A23,A23+1)</f>
        <v>17</v>
      </c>
      <c r="B24" s="6" t="s">
        <v>6228</v>
      </c>
      <c r="C24" s="6" t="s">
        <v>6227</v>
      </c>
      <c r="D24" s="6" t="s">
        <v>3044</v>
      </c>
      <c r="E24" s="6" t="s">
        <v>3043</v>
      </c>
      <c r="F24" s="4">
        <f>IF(B24=B23,F23+1,1)</f>
        <v>2</v>
      </c>
      <c r="G24" s="4" t="s">
        <v>6380</v>
      </c>
      <c r="H24" s="4" t="s">
        <v>6379</v>
      </c>
      <c r="I24" s="4" t="s">
        <v>6378</v>
      </c>
      <c r="J24" s="4" t="s">
        <v>6556</v>
      </c>
      <c r="K24" s="4"/>
      <c r="L24" s="4" t="s">
        <v>6674</v>
      </c>
      <c r="M24" s="4" t="s">
        <v>7588</v>
      </c>
      <c r="P24" s="4" t="s">
        <v>2434</v>
      </c>
      <c r="Q24" s="4">
        <f>IF(H24="TOEIC",VALUE(L24),0)</f>
        <v>905</v>
      </c>
      <c r="R24" s="4">
        <f>IF(H24="NEW TEPS",VALUE(L24),0)</f>
        <v>0</v>
      </c>
      <c r="S24" s="4">
        <f>IF(H24="TOEFL(ibt)",VALUE(L24),0)</f>
        <v>0</v>
      </c>
      <c r="T24" s="4">
        <f>IF(H24="JPT",VALUE(L24),0)</f>
        <v>0</v>
      </c>
      <c r="U24" s="4">
        <f>IF(H24="HSK",VALUE(K24),0)</f>
        <v>0</v>
      </c>
      <c r="V24" s="4">
        <f>IF(H24="HSK",VALUE(L24),0)</f>
        <v>0</v>
      </c>
      <c r="W24" s="4">
        <f>IF(H24="G-TELP Level2",VALUE(L24),0)</f>
        <v>0</v>
      </c>
      <c r="X24" s="4">
        <f>IF(P24="A",IF(Q24&gt;849,1,IF(R24&gt;335,1,IF(S24&gt;97,1,IF(T24&gt;849,1,IF(W24&gt;82,1,IF(U24=6,1,IF(U24=5,IF(V24&gt;254,1,0),0))))))),IF(P24="B",IF(Q24&gt;699,1,IF(R24&gt;263,1,IF(S24&gt;78,1,IF(T24&gt;699,1,IF(W24&gt;63,1,IF(U24=6,1,IF(U24=5,IF(V24&gt;179,1,0),0))))))),IF(P24="C",IF(Q24&gt;599,1,IF(R24&gt;226,1,IF(S24&gt;67,1,IF(T24&gt;599,1,IF(W24&gt;49,1,IF(U24=6,1,IF(U24=5,1,IF(U24=4,IF(V24&gt;209,1,0),0)))))))),IF(P24="D",IF(Q24&gt;649,1,IF(R24&gt;244,1,IF(S24&gt;73,1,IF(T24&gt;649,1,IF(W24&gt;56,1,IF(U24=6,1,IF(U24=5,1,IF(U24=4,IF(V24&gt;254,1,0),0)))))))),0))))</f>
        <v>1</v>
      </c>
      <c r="Y24" s="4">
        <f>SUMIF(B:B,B24,X:X)</f>
        <v>2</v>
      </c>
      <c r="Z24" s="4" t="str">
        <f>IF(Y24&gt;0,"어학 충족","자격미달")</f>
        <v>어학 충족</v>
      </c>
      <c r="AA24" s="4"/>
      <c r="AB24" s="4" t="str">
        <f>IF(P24="A",IF(Q24&gt;849,"TOEIC 충족",IF(R24&gt;335,"New-TEPS 충족",IF(S24&gt;97,"TOEFL 충족",IF(T24&gt;849,"JPT 충족",IF(W24&gt;82,"G-TELP 충족",IF(U24=6,"HSK점수 충족",IF(U24=5,IF(V24&gt;254,"HSK점수 충족","자격미달"),"자격미달"))))))),IF(P24="B",IF(Q24&gt;699,"TOEIC 충족",IF(R24&gt;263,"New-TEPS 충족",IF(S24&gt;78,"TOEFL 충족",IF(T24&gt;699,"JPT 충족",IF(W24&gt;63,"G-TELP 충족",IF(U24=6,"HSK점수 충족",IF(U24=5,IF(V24&gt;179,"HSK점수 충족","자격미달"),"자격미달"))))))),IF(P24="C",IF(Q24&gt;599,"TOEIC 충족",IF(R24&gt;226,"New-TEPS 충족",IF(S24&gt;67,"TOEFL 충족",IF(T24&gt;599,"JPT 충족",IF(W24&gt;49,"G-TELP 충족",IF(U24=6,"HSK점수 충족",IF(U24=5,"HSK점수 충족",IF(U24=4,IF(V24&gt;209,"HSK점수 충족","자격미달"),"자격미달")))))))),IF(P24="D",IF(Q24&gt;649,"TOEIC 충족",IF(R24&gt;244,"New-TEPS 충족",IF(S24&gt;73,"TOEFL 충족",IF(T24&gt;649,"JPT 충족",IF(W24&gt;56,"G-TELP 충족",IF(U965=6,"HSK점수 충족",IF(U965=5,"HSK점수 충족",IF(U965=4,IF(V965&gt;254,"HSK점수 충족","자격미달"),"자격미달")))))))),0))))</f>
        <v>TOEIC 충족</v>
      </c>
      <c r="AC24" s="21"/>
      <c r="AD24" s="4">
        <f>IF(P24="A",VLOOKUP(Q24,[1]교육_어학_경력backdata!$B$3:$C$9,2,1),IF(P24="B",VLOOKUP(Q24,[1]교육_어학_경력backdata!$G$3:$H$9,2,1),IF(P24="C",0,"오류")))</f>
        <v>16</v>
      </c>
      <c r="AE24" s="4">
        <f>IF(P24="A",VLOOKUP(R24,[1]교육_어학_경력backdata!$B$11:$C$17,2,1),IF(P24="B",VLOOKUP(R24,[1]교육_어학_경력backdata!$G$11:$H$17,2,1),IF(P24="C",0,"오류")))</f>
        <v>0</v>
      </c>
      <c r="AF24" s="4">
        <f>IF(P24="A",VLOOKUP(S24,[1]교육_어학_경력backdata!$B$19:$C$25,2,1),IF(P24="B",VLOOKUP(S24,[1]교육_어학_경력backdata!$G$19:$H$25,2,1),IF(P24="C",0,"오류")))</f>
        <v>0</v>
      </c>
      <c r="AG24" s="4">
        <f>IF(P24="A",VLOOKUP(T24,[1]교육_어학_경력backdata!$B$3:$C$9,2,1),IF(P24="B",VLOOKUP(T24,[1]교육_어학_경력backdata!$G$3:$H$9,2,1),IF(P24="C",0,"오류")))</f>
        <v>0</v>
      </c>
      <c r="AH24" s="4">
        <f>IF(P24="A",IF(U24=0,0,IF(U24=4,0,IF(U24=5,VLOOKUP(V24,[1]교육_어학_경력backdata!$B$27:$C$29,2,1),IF(U24=6,VLOOKUP(V24,[1]교육_어학_경력backdata!$B$31:$C$34,2,1))))),IF(P24="B",IF(U24=0,0,IF(U24=4,0,IF(U24=5,VLOOKUP(V24,[1]교육_어학_경력backdata!$G$27:$H$31,2,1),IF(U24=6,VLOOKUP(V24,[1]교육_어학_경력backdata!$G$33:$H$34,2,1))))),IF(CT24="C",0,"오류")))</f>
        <v>0</v>
      </c>
      <c r="AI24" s="4">
        <f>IF(P24="A",VLOOKUP(W24,[1]교육_어학_경력backdata!$B$36:$C$42,2,1),IF(P24="B",VLOOKUP(W24,[1]교육_어학_경력backdata!$G$36:$H$42,2,1),IF(P24="C",0,"오류")))</f>
        <v>0</v>
      </c>
      <c r="AJ24" s="4">
        <f>SUM(AD24:AI24)</f>
        <v>16</v>
      </c>
      <c r="AK24" s="4">
        <f>_xlfn.MAXIFS(AJ:AJ,B:B,B24)</f>
        <v>20</v>
      </c>
      <c r="AL24" s="4"/>
      <c r="AM24" s="21"/>
      <c r="AN24" s="4" t="s">
        <v>6404</v>
      </c>
      <c r="AO24" s="4">
        <v>10</v>
      </c>
    </row>
    <row r="25" spans="1:41" x14ac:dyDescent="0.4">
      <c r="A25" s="3">
        <f>IF(B24=B25,A24,A24+1)</f>
        <v>18</v>
      </c>
      <c r="B25" s="3" t="s">
        <v>6223</v>
      </c>
      <c r="C25" s="3" t="s">
        <v>6222</v>
      </c>
      <c r="D25" s="3" t="s">
        <v>3044</v>
      </c>
      <c r="E25" s="3" t="s">
        <v>3043</v>
      </c>
      <c r="F25" s="3">
        <f>IF(B25=B24,F24+1,1)</f>
        <v>1</v>
      </c>
      <c r="G25" s="3" t="s">
        <v>6380</v>
      </c>
      <c r="H25" s="3" t="s">
        <v>6379</v>
      </c>
      <c r="I25" s="3" t="s">
        <v>6378</v>
      </c>
      <c r="J25" s="3" t="s">
        <v>6414</v>
      </c>
      <c r="K25" s="3"/>
      <c r="L25" s="3" t="s">
        <v>6406</v>
      </c>
      <c r="M25" s="3" t="s">
        <v>7587</v>
      </c>
      <c r="P25" s="3" t="s">
        <v>2434</v>
      </c>
      <c r="Q25" s="3">
        <f>IF(H25="TOEIC",VALUE(L25),0)</f>
        <v>945</v>
      </c>
      <c r="R25" s="3">
        <f>IF(H25="NEW TEPS",VALUE(L25),0)</f>
        <v>0</v>
      </c>
      <c r="S25" s="3">
        <f>IF(H25="TOEFL(ibt)",VALUE(L25),0)</f>
        <v>0</v>
      </c>
      <c r="T25" s="3">
        <f>IF(H25="JPT",VALUE(L25),0)</f>
        <v>0</v>
      </c>
      <c r="U25" s="3">
        <f>IF(H25="HSK",VALUE(K25),0)</f>
        <v>0</v>
      </c>
      <c r="V25" s="3">
        <f>IF(H25="HSK",VALUE(L25),0)</f>
        <v>0</v>
      </c>
      <c r="W25" s="3">
        <f>IF(H25="G-TELP Level2",VALUE(L25),0)</f>
        <v>0</v>
      </c>
      <c r="X25" s="3">
        <f>IF(P25="A",IF(Q25&gt;849,1,IF(R25&gt;335,1,IF(S25&gt;97,1,IF(T25&gt;849,1,IF(W25&gt;82,1,IF(U25=6,1,IF(U25=5,IF(V25&gt;254,1,0),0))))))),IF(P25="B",IF(Q25&gt;699,1,IF(R25&gt;263,1,IF(S25&gt;78,1,IF(T25&gt;699,1,IF(W25&gt;63,1,IF(U25=6,1,IF(U25=5,IF(V25&gt;179,1,0),0))))))),IF(P25="C",IF(Q25&gt;599,1,IF(R25&gt;226,1,IF(S25&gt;67,1,IF(T25&gt;599,1,IF(W25&gt;49,1,IF(U25=6,1,IF(U25=5,1,IF(U25=4,IF(V25&gt;209,1,0),0)))))))),IF(P25="D",IF(Q25&gt;649,1,IF(R25&gt;244,1,IF(S25&gt;73,1,IF(T25&gt;649,1,IF(W25&gt;56,1,IF(U25=6,1,IF(U25=5,1,IF(U25=4,IF(V25&gt;254,1,0),0)))))))),0))))</f>
        <v>1</v>
      </c>
      <c r="Y25" s="3">
        <f>SUMIF(B:B,B25,X:X)</f>
        <v>1</v>
      </c>
      <c r="Z25" s="3" t="str">
        <f>IF(Y25&gt;0,"어학 충족","자격미달")</f>
        <v>어학 충족</v>
      </c>
      <c r="AA25" s="3"/>
      <c r="AB25" s="3" t="str">
        <f>IF(P25="A",IF(Q25&gt;849,"TOEIC 충족",IF(R25&gt;335,"New-TEPS 충족",IF(S25&gt;97,"TOEFL 충족",IF(T25&gt;849,"JPT 충족",IF(W25&gt;82,"G-TELP 충족",IF(U25=6,"HSK점수 충족",IF(U25=5,IF(V25&gt;254,"HSK점수 충족","자격미달"),"자격미달"))))))),IF(P25="B",IF(Q25&gt;699,"TOEIC 충족",IF(R25&gt;263,"New-TEPS 충족",IF(S25&gt;78,"TOEFL 충족",IF(T25&gt;699,"JPT 충족",IF(W25&gt;63,"G-TELP 충족",IF(U25=6,"HSK점수 충족",IF(U25=5,IF(V25&gt;179,"HSK점수 충족","자격미달"),"자격미달"))))))),IF(P25="C",IF(Q25&gt;599,"TOEIC 충족",IF(R25&gt;226,"New-TEPS 충족",IF(S25&gt;67,"TOEFL 충족",IF(T25&gt;599,"JPT 충족",IF(W25&gt;49,"G-TELP 충족",IF(U25=6,"HSK점수 충족",IF(U25=5,"HSK점수 충족",IF(U25=4,IF(V25&gt;209,"HSK점수 충족","자격미달"),"자격미달")))))))),IF(P25="D",IF(Q25&gt;649,"TOEIC 충족",IF(R25&gt;244,"New-TEPS 충족",IF(S25&gt;73,"TOEFL 충족",IF(T25&gt;649,"JPT 충족",IF(W25&gt;56,"G-TELP 충족",IF(U966=6,"HSK점수 충족",IF(U966=5,"HSK점수 충족",IF(U966=4,IF(V966&gt;254,"HSK점수 충족","자격미달"),"자격미달")))))))),0))))</f>
        <v>TOEIC 충족</v>
      </c>
      <c r="AC25" s="21"/>
      <c r="AD25" s="3">
        <f>IF(P25="A",VLOOKUP(Q25,[1]교육_어학_경력backdata!$B$3:$C$9,2,1),IF(P25="B",VLOOKUP(Q25,[1]교육_어학_경력backdata!$G$3:$H$9,2,1),IF(P25="C",0,"오류")))</f>
        <v>18</v>
      </c>
      <c r="AE25" s="3">
        <f>IF(P25="A",VLOOKUP(R25,[1]교육_어학_경력backdata!$B$11:$C$17,2,1),IF(P25="B",VLOOKUP(R25,[1]교육_어학_경력backdata!$G$11:$H$17,2,1),IF(P25="C",0,"오류")))</f>
        <v>0</v>
      </c>
      <c r="AF25" s="3">
        <f>IF(P25="A",VLOOKUP(S25,[1]교육_어학_경력backdata!$B$19:$C$25,2,1),IF(P25="B",VLOOKUP(S25,[1]교육_어학_경력backdata!$G$19:$H$25,2,1),IF(P25="C",0,"오류")))</f>
        <v>0</v>
      </c>
      <c r="AG25" s="3">
        <f>IF(P25="A",VLOOKUP(T25,[1]교육_어학_경력backdata!$B$3:$C$9,2,1),IF(P25="B",VLOOKUP(T25,[1]교육_어학_경력backdata!$G$3:$H$9,2,1),IF(P25="C",0,"오류")))</f>
        <v>0</v>
      </c>
      <c r="AH25" s="3">
        <f>IF(P25="A",IF(U25=0,0,IF(U25=4,0,IF(U25=5,VLOOKUP(V25,[1]교육_어학_경력backdata!$B$27:$C$29,2,1),IF(U25=6,VLOOKUP(V25,[1]교육_어학_경력backdata!$B$31:$C$34,2,1))))),IF(P25="B",IF(U25=0,0,IF(U25=4,0,IF(U25=5,VLOOKUP(V25,[1]교육_어학_경력backdata!$G$27:$H$31,2,1),IF(U25=6,VLOOKUP(V25,[1]교육_어학_경력backdata!$G$33:$H$34,2,1))))),IF(CT25="C",0,"오류")))</f>
        <v>0</v>
      </c>
      <c r="AI25" s="3">
        <f>IF(P25="A",VLOOKUP(W25,[1]교육_어학_경력backdata!$B$36:$C$42,2,1),IF(P25="B",VLOOKUP(W25,[1]교육_어학_경력backdata!$G$36:$H$42,2,1),IF(P25="C",0,"오류")))</f>
        <v>0</v>
      </c>
      <c r="AJ25" s="3">
        <f>SUM(AD25:AI25)</f>
        <v>18</v>
      </c>
      <c r="AK25" s="3">
        <f>_xlfn.MAXIFS(AJ:AJ,B:B,B25)</f>
        <v>18</v>
      </c>
      <c r="AL25" s="3"/>
      <c r="AM25" s="21"/>
      <c r="AN25" s="3"/>
      <c r="AO25" s="3"/>
    </row>
    <row r="26" spans="1:41" x14ac:dyDescent="0.4">
      <c r="A26" s="4">
        <f>IF(B25=B26,A25,A25+1)</f>
        <v>19</v>
      </c>
      <c r="B26" s="4" t="s">
        <v>6219</v>
      </c>
      <c r="C26" s="4" t="s">
        <v>6218</v>
      </c>
      <c r="D26" s="4" t="s">
        <v>3044</v>
      </c>
      <c r="E26" s="4" t="s">
        <v>3043</v>
      </c>
      <c r="F26" s="4">
        <f>IF(B26=B25,F25+1,1)</f>
        <v>1</v>
      </c>
      <c r="G26" s="4" t="s">
        <v>6380</v>
      </c>
      <c r="H26" s="4" t="s">
        <v>6379</v>
      </c>
      <c r="I26" s="4" t="s">
        <v>6378</v>
      </c>
      <c r="J26" s="4" t="s">
        <v>6643</v>
      </c>
      <c r="K26" s="4"/>
      <c r="L26" s="4" t="s">
        <v>6614</v>
      </c>
      <c r="M26" s="4" t="s">
        <v>7586</v>
      </c>
      <c r="P26" s="4" t="s">
        <v>2434</v>
      </c>
      <c r="Q26" s="4">
        <f>IF(H26="TOEIC",VALUE(L26),0)</f>
        <v>925</v>
      </c>
      <c r="R26" s="4">
        <f>IF(H26="NEW TEPS",VALUE(L26),0)</f>
        <v>0</v>
      </c>
      <c r="S26" s="4">
        <f>IF(H26="TOEFL(ibt)",VALUE(L26),0)</f>
        <v>0</v>
      </c>
      <c r="T26" s="4">
        <f>IF(H26="JPT",VALUE(L26),0)</f>
        <v>0</v>
      </c>
      <c r="U26" s="4">
        <f>IF(H26="HSK",VALUE(K26),0)</f>
        <v>0</v>
      </c>
      <c r="V26" s="4">
        <f>IF(H26="HSK",VALUE(L26),0)</f>
        <v>0</v>
      </c>
      <c r="W26" s="4">
        <f>IF(H26="G-TELP Level2",VALUE(L26),0)</f>
        <v>0</v>
      </c>
      <c r="X26" s="4">
        <f>IF(P26="A",IF(Q26&gt;849,1,IF(R26&gt;335,1,IF(S26&gt;97,1,IF(T26&gt;849,1,IF(W26&gt;82,1,IF(U26=6,1,IF(U26=5,IF(V26&gt;254,1,0),0))))))),IF(P26="B",IF(Q26&gt;699,1,IF(R26&gt;263,1,IF(S26&gt;78,1,IF(T26&gt;699,1,IF(W26&gt;63,1,IF(U26=6,1,IF(U26=5,IF(V26&gt;179,1,0),0))))))),IF(P26="C",IF(Q26&gt;599,1,IF(R26&gt;226,1,IF(S26&gt;67,1,IF(T26&gt;599,1,IF(W26&gt;49,1,IF(U26=6,1,IF(U26=5,1,IF(U26=4,IF(V26&gt;209,1,0),0)))))))),IF(P26="D",IF(Q26&gt;649,1,IF(R26&gt;244,1,IF(S26&gt;73,1,IF(T26&gt;649,1,IF(W26&gt;56,1,IF(U26=6,1,IF(U26=5,1,IF(U26=4,IF(V26&gt;254,1,0),0)))))))),0))))</f>
        <v>1</v>
      </c>
      <c r="Y26" s="4">
        <f>SUMIF(B:B,B26,X:X)</f>
        <v>1</v>
      </c>
      <c r="Z26" s="4" t="str">
        <f>IF(Y26&gt;0,"어학 충족","자격미달")</f>
        <v>어학 충족</v>
      </c>
      <c r="AA26" s="4"/>
      <c r="AB26" s="4" t="str">
        <f>IF(P26="A",IF(Q26&gt;849,"TOEIC 충족",IF(R26&gt;335,"New-TEPS 충족",IF(S26&gt;97,"TOEFL 충족",IF(T26&gt;849,"JPT 충족",IF(W26&gt;82,"G-TELP 충족",IF(U26=6,"HSK점수 충족",IF(U26=5,IF(V26&gt;254,"HSK점수 충족","자격미달"),"자격미달"))))))),IF(P26="B",IF(Q26&gt;699,"TOEIC 충족",IF(R26&gt;263,"New-TEPS 충족",IF(S26&gt;78,"TOEFL 충족",IF(T26&gt;699,"JPT 충족",IF(W26&gt;63,"G-TELP 충족",IF(U26=6,"HSK점수 충족",IF(U26=5,IF(V26&gt;179,"HSK점수 충족","자격미달"),"자격미달"))))))),IF(P26="C",IF(Q26&gt;599,"TOEIC 충족",IF(R26&gt;226,"New-TEPS 충족",IF(S26&gt;67,"TOEFL 충족",IF(T26&gt;599,"JPT 충족",IF(W26&gt;49,"G-TELP 충족",IF(U26=6,"HSK점수 충족",IF(U26=5,"HSK점수 충족",IF(U26=4,IF(V26&gt;209,"HSK점수 충족","자격미달"),"자격미달")))))))),IF(P26="D",IF(Q26&gt;649,"TOEIC 충족",IF(R26&gt;244,"New-TEPS 충족",IF(S26&gt;73,"TOEFL 충족",IF(T26&gt;649,"JPT 충족",IF(W26&gt;56,"G-TELP 충족",IF(U967=6,"HSK점수 충족",IF(U967=5,"HSK점수 충족",IF(U967=4,IF(V967&gt;254,"HSK점수 충족","자격미달"),"자격미달")))))))),0))))</f>
        <v>TOEIC 충족</v>
      </c>
      <c r="AC26" s="21"/>
      <c r="AD26" s="4">
        <f>IF(P26="A",VLOOKUP(Q26,[1]교육_어학_경력backdata!$B$3:$C$9,2,1),IF(P26="B",VLOOKUP(Q26,[1]교육_어학_경력backdata!$G$3:$H$9,2,1),IF(P26="C",0,"오류")))</f>
        <v>18</v>
      </c>
      <c r="AE26" s="4">
        <f>IF(P26="A",VLOOKUP(R26,[1]교육_어학_경력backdata!$B$11:$C$17,2,1),IF(P26="B",VLOOKUP(R26,[1]교육_어학_경력backdata!$G$11:$H$17,2,1),IF(P26="C",0,"오류")))</f>
        <v>0</v>
      </c>
      <c r="AF26" s="4">
        <f>IF(P26="A",VLOOKUP(S26,[1]교육_어학_경력backdata!$B$19:$C$25,2,1),IF(P26="B",VLOOKUP(S26,[1]교육_어학_경력backdata!$G$19:$H$25,2,1),IF(P26="C",0,"오류")))</f>
        <v>0</v>
      </c>
      <c r="AG26" s="4">
        <f>IF(P26="A",VLOOKUP(T26,[1]교육_어학_경력backdata!$B$3:$C$9,2,1),IF(P26="B",VLOOKUP(T26,[1]교육_어학_경력backdata!$G$3:$H$9,2,1),IF(P26="C",0,"오류")))</f>
        <v>0</v>
      </c>
      <c r="AH26" s="4">
        <f>IF(P26="A",IF(U26=0,0,IF(U26=4,0,IF(U26=5,VLOOKUP(V26,[1]교육_어학_경력backdata!$B$27:$C$29,2,1),IF(U26=6,VLOOKUP(V26,[1]교육_어학_경력backdata!$B$31:$C$34,2,1))))),IF(P26="B",IF(U26=0,0,IF(U26=4,0,IF(U26=5,VLOOKUP(V26,[1]교육_어학_경력backdata!$G$27:$H$31,2,1),IF(U26=6,VLOOKUP(V26,[1]교육_어학_경력backdata!$G$33:$H$34,2,1))))),IF(CT26="C",0,"오류")))</f>
        <v>0</v>
      </c>
      <c r="AI26" s="4">
        <f>IF(P26="A",VLOOKUP(W26,[1]교육_어학_경력backdata!$B$36:$C$42,2,1),IF(P26="B",VLOOKUP(W26,[1]교육_어학_경력backdata!$G$36:$H$42,2,1),IF(P26="C",0,"오류")))</f>
        <v>0</v>
      </c>
      <c r="AJ26" s="4">
        <f>SUM(AD26:AI26)</f>
        <v>18</v>
      </c>
      <c r="AK26" s="4">
        <f>_xlfn.MAXIFS(AJ:AJ,B:B,B26)</f>
        <v>18</v>
      </c>
      <c r="AL26" s="4"/>
      <c r="AM26" s="21"/>
      <c r="AN26" s="4"/>
      <c r="AO26" s="4"/>
    </row>
    <row r="27" spans="1:41" x14ac:dyDescent="0.4">
      <c r="A27" s="3">
        <f>IF(B26=B27,A26,A26+1)</f>
        <v>20</v>
      </c>
      <c r="B27" s="3" t="s">
        <v>6213</v>
      </c>
      <c r="C27" s="3" t="s">
        <v>6212</v>
      </c>
      <c r="D27" s="3" t="s">
        <v>3044</v>
      </c>
      <c r="E27" s="3" t="s">
        <v>3043</v>
      </c>
      <c r="F27" s="3">
        <f>IF(B27=B26,F26+1,1)</f>
        <v>1</v>
      </c>
      <c r="G27" s="3" t="s">
        <v>6380</v>
      </c>
      <c r="H27" s="3" t="s">
        <v>6419</v>
      </c>
      <c r="I27" s="3" t="s">
        <v>6418</v>
      </c>
      <c r="J27" s="3" t="s">
        <v>4293</v>
      </c>
      <c r="K27" s="3"/>
      <c r="L27" s="3" t="s">
        <v>7585</v>
      </c>
      <c r="M27" s="3" t="s">
        <v>7584</v>
      </c>
      <c r="P27" s="3" t="s">
        <v>2434</v>
      </c>
      <c r="Q27" s="3">
        <f>IF(H27="TOEIC",VALUE(L27),0)</f>
        <v>0</v>
      </c>
      <c r="R27" s="3">
        <f>IF(H27="NEW TEPS",VALUE(L27),0)</f>
        <v>0</v>
      </c>
      <c r="S27" s="3">
        <f>IF(H27="TOEFL(ibt)",VALUE(L27),0)</f>
        <v>0</v>
      </c>
      <c r="T27" s="3">
        <f>IF(H27="JPT",VALUE(L27),0)</f>
        <v>0</v>
      </c>
      <c r="U27" s="3">
        <f>IF(H27="HSK",VALUE(K27),0)</f>
        <v>0</v>
      </c>
      <c r="V27" s="3">
        <f>IF(H27="HSK",VALUE(L27),0)</f>
        <v>0</v>
      </c>
      <c r="W27" s="3">
        <f>IF(H27="G-TELP Level2",VALUE(L27),0)</f>
        <v>88</v>
      </c>
      <c r="X27" s="3">
        <f>IF(P27="A",IF(Q27&gt;849,1,IF(R27&gt;335,1,IF(S27&gt;97,1,IF(T27&gt;849,1,IF(W27&gt;82,1,IF(U27=6,1,IF(U27=5,IF(V27&gt;254,1,0),0))))))),IF(P27="B",IF(Q27&gt;699,1,IF(R27&gt;263,1,IF(S27&gt;78,1,IF(T27&gt;699,1,IF(W27&gt;63,1,IF(U27=6,1,IF(U27=5,IF(V27&gt;179,1,0),0))))))),IF(P27="C",IF(Q27&gt;599,1,IF(R27&gt;226,1,IF(S27&gt;67,1,IF(T27&gt;599,1,IF(W27&gt;49,1,IF(U27=6,1,IF(U27=5,1,IF(U27=4,IF(V27&gt;209,1,0),0)))))))),IF(P27="D",IF(Q27&gt;649,1,IF(R27&gt;244,1,IF(S27&gt;73,1,IF(T27&gt;649,1,IF(W27&gt;56,1,IF(U27=6,1,IF(U27=5,1,IF(U27=4,IF(V27&gt;254,1,0),0)))))))),0))))</f>
        <v>1</v>
      </c>
      <c r="Y27" s="3">
        <f>SUMIF(B:B,B27,X:X)</f>
        <v>1</v>
      </c>
      <c r="Z27" s="3" t="str">
        <f>IF(Y27&gt;0,"어학 충족","자격미달")</f>
        <v>어학 충족</v>
      </c>
      <c r="AA27" s="3"/>
      <c r="AB27" s="3" t="str">
        <f>IF(P27="A",IF(Q27&gt;849,"TOEIC 충족",IF(R27&gt;335,"New-TEPS 충족",IF(S27&gt;97,"TOEFL 충족",IF(T27&gt;849,"JPT 충족",IF(W27&gt;82,"G-TELP 충족",IF(U27=6,"HSK점수 충족",IF(U27=5,IF(V27&gt;254,"HSK점수 충족","자격미달"),"자격미달"))))))),IF(P27="B",IF(Q27&gt;699,"TOEIC 충족",IF(R27&gt;263,"New-TEPS 충족",IF(S27&gt;78,"TOEFL 충족",IF(T27&gt;699,"JPT 충족",IF(W27&gt;63,"G-TELP 충족",IF(U27=6,"HSK점수 충족",IF(U27=5,IF(V27&gt;179,"HSK점수 충족","자격미달"),"자격미달"))))))),IF(P27="C",IF(Q27&gt;599,"TOEIC 충족",IF(R27&gt;226,"New-TEPS 충족",IF(S27&gt;67,"TOEFL 충족",IF(T27&gt;599,"JPT 충족",IF(W27&gt;49,"G-TELP 충족",IF(U27=6,"HSK점수 충족",IF(U27=5,"HSK점수 충족",IF(U27=4,IF(V27&gt;209,"HSK점수 충족","자격미달"),"자격미달")))))))),IF(P27="D",IF(Q27&gt;649,"TOEIC 충족",IF(R27&gt;244,"New-TEPS 충족",IF(S27&gt;73,"TOEFL 충족",IF(T27&gt;649,"JPT 충족",IF(W27&gt;56,"G-TELP 충족",IF(U968=6,"HSK점수 충족",IF(U968=5,"HSK점수 충족",IF(U968=4,IF(V968&gt;254,"HSK점수 충족","자격미달"),"자격미달")))))))),0))))</f>
        <v>G-TELP 충족</v>
      </c>
      <c r="AC27" s="21"/>
      <c r="AD27" s="3">
        <f>IF(P27="A",VLOOKUP(Q27,[1]교육_어학_경력backdata!$B$3:$C$9,2,1),IF(P27="B",VLOOKUP(Q27,[1]교육_어학_경력backdata!$G$3:$H$9,2,1),IF(P27="C",0,"오류")))</f>
        <v>0</v>
      </c>
      <c r="AE27" s="3">
        <f>IF(P27="A",VLOOKUP(R27,[1]교육_어학_경력backdata!$B$11:$C$17,2,1),IF(P27="B",VLOOKUP(R27,[1]교육_어학_경력backdata!$G$11:$H$17,2,1),IF(P27="C",0,"오류")))</f>
        <v>0</v>
      </c>
      <c r="AF27" s="3">
        <f>IF(P27="A",VLOOKUP(S27,[1]교육_어학_경력backdata!$B$19:$C$25,2,1),IF(P27="B",VLOOKUP(S27,[1]교육_어학_경력backdata!$G$19:$H$25,2,1),IF(P27="C",0,"오류")))</f>
        <v>0</v>
      </c>
      <c r="AG27" s="3">
        <f>IF(P27="A",VLOOKUP(T27,[1]교육_어학_경력backdata!$B$3:$C$9,2,1),IF(P27="B",VLOOKUP(T27,[1]교육_어학_경력backdata!$G$3:$H$9,2,1),IF(P27="C",0,"오류")))</f>
        <v>0</v>
      </c>
      <c r="AH27" s="3">
        <f>IF(P27="A",IF(U27=0,0,IF(U27=4,0,IF(U27=5,VLOOKUP(V27,[1]교육_어학_경력backdata!$B$27:$C$29,2,1),IF(U27=6,VLOOKUP(V27,[1]교육_어학_경력backdata!$B$31:$C$34,2,1))))),IF(P27="B",IF(U27=0,0,IF(U27=4,0,IF(U27=5,VLOOKUP(V27,[1]교육_어학_경력backdata!$G$27:$H$31,2,1),IF(U27=6,VLOOKUP(V27,[1]교육_어학_경력backdata!$G$33:$H$34,2,1))))),IF(CT27="C",0,"오류")))</f>
        <v>0</v>
      </c>
      <c r="AI27" s="3">
        <f>IF(P27="A",VLOOKUP(W27,[1]교육_어학_경력backdata!$B$36:$C$42,2,1),IF(P27="B",VLOOKUP(W27,[1]교육_어학_경력backdata!$G$36:$H$42,2,1),IF(P27="C",0,"오류")))</f>
        <v>14</v>
      </c>
      <c r="AJ27" s="3">
        <f>SUM(AD27:AI27)</f>
        <v>14</v>
      </c>
      <c r="AK27" s="3">
        <f>_xlfn.MAXIFS(AJ:AJ,B:B,B27)</f>
        <v>14</v>
      </c>
      <c r="AL27" s="3"/>
      <c r="AM27" s="21"/>
      <c r="AN27" s="3"/>
      <c r="AO27" s="3"/>
    </row>
    <row r="28" spans="1:41" x14ac:dyDescent="0.4">
      <c r="A28" s="4">
        <f>IF(B27=B28,A27,A27+1)</f>
        <v>21</v>
      </c>
      <c r="B28" s="4" t="s">
        <v>6208</v>
      </c>
      <c r="C28" s="4" t="s">
        <v>6207</v>
      </c>
      <c r="D28" s="4" t="s">
        <v>3044</v>
      </c>
      <c r="E28" s="4" t="s">
        <v>3043</v>
      </c>
      <c r="F28" s="4">
        <f>IF(B28=B27,F27+1,1)</f>
        <v>1</v>
      </c>
      <c r="G28" s="4" t="s">
        <v>6384</v>
      </c>
      <c r="H28" s="4" t="s">
        <v>6379</v>
      </c>
      <c r="I28" s="4" t="s">
        <v>6378</v>
      </c>
      <c r="J28" s="4" t="s">
        <v>6414</v>
      </c>
      <c r="K28" s="4"/>
      <c r="L28" s="4" t="s">
        <v>6406</v>
      </c>
      <c r="M28" s="4" t="s">
        <v>7583</v>
      </c>
      <c r="P28" s="4" t="s">
        <v>2434</v>
      </c>
      <c r="Q28" s="4">
        <f>IF(H28="TOEIC",VALUE(L28),0)</f>
        <v>945</v>
      </c>
      <c r="R28" s="4">
        <f>IF(H28="NEW TEPS",VALUE(L28),0)</f>
        <v>0</v>
      </c>
      <c r="S28" s="4">
        <f>IF(H28="TOEFL(ibt)",VALUE(L28),0)</f>
        <v>0</v>
      </c>
      <c r="T28" s="4">
        <f>IF(H28="JPT",VALUE(L28),0)</f>
        <v>0</v>
      </c>
      <c r="U28" s="4">
        <f>IF(H28="HSK",VALUE(K28),0)</f>
        <v>0</v>
      </c>
      <c r="V28" s="4">
        <f>IF(H28="HSK",VALUE(L28),0)</f>
        <v>0</v>
      </c>
      <c r="W28" s="4">
        <f>IF(H28="G-TELP Level2",VALUE(L28),0)</f>
        <v>0</v>
      </c>
      <c r="X28" s="4">
        <f>IF(P28="A",IF(Q28&gt;849,1,IF(R28&gt;335,1,IF(S28&gt;97,1,IF(T28&gt;849,1,IF(W28&gt;82,1,IF(U28=6,1,IF(U28=5,IF(V28&gt;254,1,0),0))))))),IF(P28="B",IF(Q28&gt;699,1,IF(R28&gt;263,1,IF(S28&gt;78,1,IF(T28&gt;699,1,IF(W28&gt;63,1,IF(U28=6,1,IF(U28=5,IF(V28&gt;179,1,0),0))))))),IF(P28="C",IF(Q28&gt;599,1,IF(R28&gt;226,1,IF(S28&gt;67,1,IF(T28&gt;599,1,IF(W28&gt;49,1,IF(U28=6,1,IF(U28=5,1,IF(U28=4,IF(V28&gt;209,1,0),0)))))))),IF(P28="D",IF(Q28&gt;649,1,IF(R28&gt;244,1,IF(S28&gt;73,1,IF(T28&gt;649,1,IF(W28&gt;56,1,IF(U28=6,1,IF(U28=5,1,IF(U28=4,IF(V28&gt;254,1,0),0)))))))),0))))</f>
        <v>1</v>
      </c>
      <c r="Y28" s="4">
        <f>SUMIF(B:B,B28,X:X)</f>
        <v>1</v>
      </c>
      <c r="Z28" s="4" t="str">
        <f>IF(Y28&gt;0,"어학 충족","자격미달")</f>
        <v>어학 충족</v>
      </c>
      <c r="AA28" s="4"/>
      <c r="AB28" s="4" t="str">
        <f>IF(P28="A",IF(Q28&gt;849,"TOEIC 충족",IF(R28&gt;335,"New-TEPS 충족",IF(S28&gt;97,"TOEFL 충족",IF(T28&gt;849,"JPT 충족",IF(W28&gt;82,"G-TELP 충족",IF(U28=6,"HSK점수 충족",IF(U28=5,IF(V28&gt;254,"HSK점수 충족","자격미달"),"자격미달"))))))),IF(P28="B",IF(Q28&gt;699,"TOEIC 충족",IF(R28&gt;263,"New-TEPS 충족",IF(S28&gt;78,"TOEFL 충족",IF(T28&gt;699,"JPT 충족",IF(W28&gt;63,"G-TELP 충족",IF(U28=6,"HSK점수 충족",IF(U28=5,IF(V28&gt;179,"HSK점수 충족","자격미달"),"자격미달"))))))),IF(P28="C",IF(Q28&gt;599,"TOEIC 충족",IF(R28&gt;226,"New-TEPS 충족",IF(S28&gt;67,"TOEFL 충족",IF(T28&gt;599,"JPT 충족",IF(W28&gt;49,"G-TELP 충족",IF(U28=6,"HSK점수 충족",IF(U28=5,"HSK점수 충족",IF(U28=4,IF(V28&gt;209,"HSK점수 충족","자격미달"),"자격미달")))))))),IF(P28="D",IF(Q28&gt;649,"TOEIC 충족",IF(R28&gt;244,"New-TEPS 충족",IF(S28&gt;73,"TOEFL 충족",IF(T28&gt;649,"JPT 충족",IF(W28&gt;56,"G-TELP 충족",IF(U969=6,"HSK점수 충족",IF(U969=5,"HSK점수 충족",IF(U969=4,IF(V969&gt;254,"HSK점수 충족","자격미달"),"자격미달")))))))),0))))</f>
        <v>TOEIC 충족</v>
      </c>
      <c r="AC28" s="21"/>
      <c r="AD28" s="4">
        <f>IF(P28="A",VLOOKUP(Q28,[1]교육_어학_경력backdata!$B$3:$C$9,2,1),IF(P28="B",VLOOKUP(Q28,[1]교육_어학_경력backdata!$G$3:$H$9,2,1),IF(P28="C",0,"오류")))</f>
        <v>18</v>
      </c>
      <c r="AE28" s="4">
        <f>IF(P28="A",VLOOKUP(R28,[1]교육_어학_경력backdata!$B$11:$C$17,2,1),IF(P28="B",VLOOKUP(R28,[1]교육_어학_경력backdata!$G$11:$H$17,2,1),IF(P28="C",0,"오류")))</f>
        <v>0</v>
      </c>
      <c r="AF28" s="4">
        <f>IF(P28="A",VLOOKUP(S28,[1]교육_어학_경력backdata!$B$19:$C$25,2,1),IF(P28="B",VLOOKUP(S28,[1]교육_어학_경력backdata!$G$19:$H$25,2,1),IF(P28="C",0,"오류")))</f>
        <v>0</v>
      </c>
      <c r="AG28" s="4">
        <f>IF(P28="A",VLOOKUP(T28,[1]교육_어학_경력backdata!$B$3:$C$9,2,1),IF(P28="B",VLOOKUP(T28,[1]교육_어학_경력backdata!$G$3:$H$9,2,1),IF(P28="C",0,"오류")))</f>
        <v>0</v>
      </c>
      <c r="AH28" s="4">
        <f>IF(P28="A",IF(U28=0,0,IF(U28=4,0,IF(U28=5,VLOOKUP(V28,[1]교육_어학_경력backdata!$B$27:$C$29,2,1),IF(U28=6,VLOOKUP(V28,[1]교육_어학_경력backdata!$B$31:$C$34,2,1))))),IF(P28="B",IF(U28=0,0,IF(U28=4,0,IF(U28=5,VLOOKUP(V28,[1]교육_어학_경력backdata!$G$27:$H$31,2,1),IF(U28=6,VLOOKUP(V28,[1]교육_어학_경력backdata!$G$33:$H$34,2,1))))),IF(CT28="C",0,"오류")))</f>
        <v>0</v>
      </c>
      <c r="AI28" s="4">
        <f>IF(P28="A",VLOOKUP(W28,[1]교육_어학_경력backdata!$B$36:$C$42,2,1),IF(P28="B",VLOOKUP(W28,[1]교육_어학_경력backdata!$G$36:$H$42,2,1),IF(P28="C",0,"오류")))</f>
        <v>0</v>
      </c>
      <c r="AJ28" s="4">
        <f>SUM(AD28:AI28)</f>
        <v>18</v>
      </c>
      <c r="AK28" s="4">
        <f>_xlfn.MAXIFS(AJ:AJ,B:B,B28)</f>
        <v>18</v>
      </c>
      <c r="AL28" s="4"/>
      <c r="AM28" s="21"/>
      <c r="AN28" s="4"/>
      <c r="AO28" s="4"/>
    </row>
    <row r="29" spans="1:41" x14ac:dyDescent="0.4">
      <c r="A29" s="3">
        <f>IF(B28=B29,A28,A28+1)</f>
        <v>22</v>
      </c>
      <c r="B29" s="3" t="s">
        <v>6203</v>
      </c>
      <c r="C29" s="3" t="s">
        <v>2504</v>
      </c>
      <c r="D29" s="3" t="s">
        <v>3044</v>
      </c>
      <c r="E29" s="3" t="s">
        <v>3043</v>
      </c>
      <c r="F29" s="3">
        <f>IF(B29=B28,F28+1,1)</f>
        <v>1</v>
      </c>
      <c r="G29" s="3" t="s">
        <v>6380</v>
      </c>
      <c r="H29" s="3" t="s">
        <v>6379</v>
      </c>
      <c r="I29" s="3" t="s">
        <v>6378</v>
      </c>
      <c r="J29" s="3" t="s">
        <v>6529</v>
      </c>
      <c r="K29" s="3"/>
      <c r="L29" s="3" t="s">
        <v>6533</v>
      </c>
      <c r="M29" s="3" t="s">
        <v>7582</v>
      </c>
      <c r="P29" s="3" t="s">
        <v>2434</v>
      </c>
      <c r="Q29" s="3">
        <f>IF(H29="TOEIC",VALUE(L29),0)</f>
        <v>885</v>
      </c>
      <c r="R29" s="3">
        <f>IF(H29="NEW TEPS",VALUE(L29),0)</f>
        <v>0</v>
      </c>
      <c r="S29" s="3">
        <f>IF(H29="TOEFL(ibt)",VALUE(L29),0)</f>
        <v>0</v>
      </c>
      <c r="T29" s="3">
        <f>IF(H29="JPT",VALUE(L29),0)</f>
        <v>0</v>
      </c>
      <c r="U29" s="3">
        <f>IF(H29="HSK",VALUE(K29),0)</f>
        <v>0</v>
      </c>
      <c r="V29" s="3">
        <f>IF(H29="HSK",VALUE(L29),0)</f>
        <v>0</v>
      </c>
      <c r="W29" s="3">
        <f>IF(H29="G-TELP Level2",VALUE(L29),0)</f>
        <v>0</v>
      </c>
      <c r="X29" s="3">
        <f>IF(P29="A",IF(Q29&gt;849,1,IF(R29&gt;335,1,IF(S29&gt;97,1,IF(T29&gt;849,1,IF(W29&gt;82,1,IF(U29=6,1,IF(U29=5,IF(V29&gt;254,1,0),0))))))),IF(P29="B",IF(Q29&gt;699,1,IF(R29&gt;263,1,IF(S29&gt;78,1,IF(T29&gt;699,1,IF(W29&gt;63,1,IF(U29=6,1,IF(U29=5,IF(V29&gt;179,1,0),0))))))),IF(P29="C",IF(Q29&gt;599,1,IF(R29&gt;226,1,IF(S29&gt;67,1,IF(T29&gt;599,1,IF(W29&gt;49,1,IF(U29=6,1,IF(U29=5,1,IF(U29=4,IF(V29&gt;209,1,0),0)))))))),IF(P29="D",IF(Q29&gt;649,1,IF(R29&gt;244,1,IF(S29&gt;73,1,IF(T29&gt;649,1,IF(W29&gt;56,1,IF(U29=6,1,IF(U29=5,1,IF(U29=4,IF(V29&gt;254,1,0),0)))))))),0))))</f>
        <v>1</v>
      </c>
      <c r="Y29" s="3">
        <f>SUMIF(B:B,B29,X:X)</f>
        <v>1</v>
      </c>
      <c r="Z29" s="3" t="str">
        <f>IF(Y29&gt;0,"어학 충족","자격미달")</f>
        <v>어학 충족</v>
      </c>
      <c r="AA29" s="3"/>
      <c r="AB29" s="3" t="str">
        <f>IF(P29="A",IF(Q29&gt;849,"TOEIC 충족",IF(R29&gt;335,"New-TEPS 충족",IF(S29&gt;97,"TOEFL 충족",IF(T29&gt;849,"JPT 충족",IF(W29&gt;82,"G-TELP 충족",IF(U29=6,"HSK점수 충족",IF(U29=5,IF(V29&gt;254,"HSK점수 충족","자격미달"),"자격미달"))))))),IF(P29="B",IF(Q29&gt;699,"TOEIC 충족",IF(R29&gt;263,"New-TEPS 충족",IF(S29&gt;78,"TOEFL 충족",IF(T29&gt;699,"JPT 충족",IF(W29&gt;63,"G-TELP 충족",IF(U29=6,"HSK점수 충족",IF(U29=5,IF(V29&gt;179,"HSK점수 충족","자격미달"),"자격미달"))))))),IF(P29="C",IF(Q29&gt;599,"TOEIC 충족",IF(R29&gt;226,"New-TEPS 충족",IF(S29&gt;67,"TOEFL 충족",IF(T29&gt;599,"JPT 충족",IF(W29&gt;49,"G-TELP 충족",IF(U29=6,"HSK점수 충족",IF(U29=5,"HSK점수 충족",IF(U29=4,IF(V29&gt;209,"HSK점수 충족","자격미달"),"자격미달")))))))),IF(P29="D",IF(Q29&gt;649,"TOEIC 충족",IF(R29&gt;244,"New-TEPS 충족",IF(S29&gt;73,"TOEFL 충족",IF(T29&gt;649,"JPT 충족",IF(W29&gt;56,"G-TELP 충족",IF(U970=6,"HSK점수 충족",IF(U970=5,"HSK점수 충족",IF(U970=4,IF(V970&gt;254,"HSK점수 충족","자격미달"),"자격미달")))))))),0))))</f>
        <v>TOEIC 충족</v>
      </c>
      <c r="AC29" s="21"/>
      <c r="AD29" s="3">
        <f>IF(P29="A",VLOOKUP(Q29,[1]교육_어학_경력backdata!$B$3:$C$9,2,1),IF(P29="B",VLOOKUP(Q29,[1]교육_어학_경력backdata!$G$3:$H$9,2,1),IF(P29="C",0,"오류")))</f>
        <v>14</v>
      </c>
      <c r="AE29" s="3">
        <f>IF(P29="A",VLOOKUP(R29,[1]교육_어학_경력backdata!$B$11:$C$17,2,1),IF(P29="B",VLOOKUP(R29,[1]교육_어학_경력backdata!$G$11:$H$17,2,1),IF(P29="C",0,"오류")))</f>
        <v>0</v>
      </c>
      <c r="AF29" s="3">
        <f>IF(P29="A",VLOOKUP(S29,[1]교육_어학_경력backdata!$B$19:$C$25,2,1),IF(P29="B",VLOOKUP(S29,[1]교육_어학_경력backdata!$G$19:$H$25,2,1),IF(P29="C",0,"오류")))</f>
        <v>0</v>
      </c>
      <c r="AG29" s="3">
        <f>IF(P29="A",VLOOKUP(T29,[1]교육_어학_경력backdata!$B$3:$C$9,2,1),IF(P29="B",VLOOKUP(T29,[1]교육_어학_경력backdata!$G$3:$H$9,2,1),IF(P29="C",0,"오류")))</f>
        <v>0</v>
      </c>
      <c r="AH29" s="3">
        <f>IF(P29="A",IF(U29=0,0,IF(U29=4,0,IF(U29=5,VLOOKUP(V29,[1]교육_어학_경력backdata!$B$27:$C$29,2,1),IF(U29=6,VLOOKUP(V29,[1]교육_어학_경력backdata!$B$31:$C$34,2,1))))),IF(P29="B",IF(U29=0,0,IF(U29=4,0,IF(U29=5,VLOOKUP(V29,[1]교육_어학_경력backdata!$G$27:$H$31,2,1),IF(U29=6,VLOOKUP(V29,[1]교육_어학_경력backdata!$G$33:$H$34,2,1))))),IF(CT29="C",0,"오류")))</f>
        <v>0</v>
      </c>
      <c r="AI29" s="3">
        <f>IF(P29="A",VLOOKUP(W29,[1]교육_어학_경력backdata!$B$36:$C$42,2,1),IF(P29="B",VLOOKUP(W29,[1]교육_어학_경력backdata!$G$36:$H$42,2,1),IF(P29="C",0,"오류")))</f>
        <v>0</v>
      </c>
      <c r="AJ29" s="3">
        <f>SUM(AD29:AI29)</f>
        <v>14</v>
      </c>
      <c r="AK29" s="3">
        <f>_xlfn.MAXIFS(AJ:AJ,B:B,B29)</f>
        <v>14</v>
      </c>
      <c r="AL29" s="3"/>
      <c r="AM29" s="21"/>
      <c r="AN29" s="3"/>
      <c r="AO29" s="3"/>
    </row>
    <row r="30" spans="1:41" x14ac:dyDescent="0.4">
      <c r="A30" s="4">
        <f>IF(B29=B30,A29,A29+1)</f>
        <v>23</v>
      </c>
      <c r="B30" s="4" t="s">
        <v>6197</v>
      </c>
      <c r="C30" s="4" t="s">
        <v>6196</v>
      </c>
      <c r="D30" s="4" t="s">
        <v>3044</v>
      </c>
      <c r="E30" s="4" t="s">
        <v>3043</v>
      </c>
      <c r="F30" s="4">
        <f>IF(B30=B29,F29+1,1)</f>
        <v>1</v>
      </c>
      <c r="G30" s="4" t="s">
        <v>6380</v>
      </c>
      <c r="H30" s="4" t="s">
        <v>6379</v>
      </c>
      <c r="I30" s="4" t="s">
        <v>6378</v>
      </c>
      <c r="J30" s="4" t="s">
        <v>6553</v>
      </c>
      <c r="K30" s="4"/>
      <c r="L30" s="4" t="s">
        <v>6506</v>
      </c>
      <c r="M30" s="4" t="s">
        <v>7581</v>
      </c>
      <c r="P30" s="4" t="s">
        <v>2434</v>
      </c>
      <c r="Q30" s="4">
        <f>IF(H30="TOEIC",VALUE(L30),0)</f>
        <v>930</v>
      </c>
      <c r="R30" s="4">
        <f>IF(H30="NEW TEPS",VALUE(L30),0)</f>
        <v>0</v>
      </c>
      <c r="S30" s="4">
        <f>IF(H30="TOEFL(ibt)",VALUE(L30),0)</f>
        <v>0</v>
      </c>
      <c r="T30" s="4">
        <f>IF(H30="JPT",VALUE(L30),0)</f>
        <v>0</v>
      </c>
      <c r="U30" s="4">
        <f>IF(H30="HSK",VALUE(K30),0)</f>
        <v>0</v>
      </c>
      <c r="V30" s="4">
        <f>IF(H30="HSK",VALUE(L30),0)</f>
        <v>0</v>
      </c>
      <c r="W30" s="4">
        <f>IF(H30="G-TELP Level2",VALUE(L30),0)</f>
        <v>0</v>
      </c>
      <c r="X30" s="4">
        <f>IF(P30="A",IF(Q30&gt;849,1,IF(R30&gt;335,1,IF(S30&gt;97,1,IF(T30&gt;849,1,IF(W30&gt;82,1,IF(U30=6,1,IF(U30=5,IF(V30&gt;254,1,0),0))))))),IF(P30="B",IF(Q30&gt;699,1,IF(R30&gt;263,1,IF(S30&gt;78,1,IF(T30&gt;699,1,IF(W30&gt;63,1,IF(U30=6,1,IF(U30=5,IF(V30&gt;179,1,0),0))))))),IF(P30="C",IF(Q30&gt;599,1,IF(R30&gt;226,1,IF(S30&gt;67,1,IF(T30&gt;599,1,IF(W30&gt;49,1,IF(U30=6,1,IF(U30=5,1,IF(U30=4,IF(V30&gt;209,1,0),0)))))))),IF(P30="D",IF(Q30&gt;649,1,IF(R30&gt;244,1,IF(S30&gt;73,1,IF(T30&gt;649,1,IF(W30&gt;56,1,IF(U30=6,1,IF(U30=5,1,IF(U30=4,IF(V30&gt;254,1,0),0)))))))),0))))</f>
        <v>1</v>
      </c>
      <c r="Y30" s="4">
        <f>SUMIF(B:B,B30,X:X)</f>
        <v>1</v>
      </c>
      <c r="Z30" s="4" t="str">
        <f>IF(Y30&gt;0,"어학 충족","자격미달")</f>
        <v>어학 충족</v>
      </c>
      <c r="AA30" s="4"/>
      <c r="AB30" s="4" t="str">
        <f>IF(P30="A",IF(Q30&gt;849,"TOEIC 충족",IF(R30&gt;335,"New-TEPS 충족",IF(S30&gt;97,"TOEFL 충족",IF(T30&gt;849,"JPT 충족",IF(W30&gt;82,"G-TELP 충족",IF(U30=6,"HSK점수 충족",IF(U30=5,IF(V30&gt;254,"HSK점수 충족","자격미달"),"자격미달"))))))),IF(P30="B",IF(Q30&gt;699,"TOEIC 충족",IF(R30&gt;263,"New-TEPS 충족",IF(S30&gt;78,"TOEFL 충족",IF(T30&gt;699,"JPT 충족",IF(W30&gt;63,"G-TELP 충족",IF(U30=6,"HSK점수 충족",IF(U30=5,IF(V30&gt;179,"HSK점수 충족","자격미달"),"자격미달"))))))),IF(P30="C",IF(Q30&gt;599,"TOEIC 충족",IF(R30&gt;226,"New-TEPS 충족",IF(S30&gt;67,"TOEFL 충족",IF(T30&gt;599,"JPT 충족",IF(W30&gt;49,"G-TELP 충족",IF(U30=6,"HSK점수 충족",IF(U30=5,"HSK점수 충족",IF(U30=4,IF(V30&gt;209,"HSK점수 충족","자격미달"),"자격미달")))))))),IF(P30="D",IF(Q30&gt;649,"TOEIC 충족",IF(R30&gt;244,"New-TEPS 충족",IF(S30&gt;73,"TOEFL 충족",IF(T30&gt;649,"JPT 충족",IF(W30&gt;56,"G-TELP 충족",IF(U971=6,"HSK점수 충족",IF(U971=5,"HSK점수 충족",IF(U971=4,IF(V971&gt;254,"HSK점수 충족","자격미달"),"자격미달")))))))),0))))</f>
        <v>TOEIC 충족</v>
      </c>
      <c r="AC30" s="21"/>
      <c r="AD30" s="4">
        <f>IF(P30="A",VLOOKUP(Q30,[1]교육_어학_경력backdata!$B$3:$C$9,2,1),IF(P30="B",VLOOKUP(Q30,[1]교육_어학_경력backdata!$G$3:$H$9,2,1),IF(P30="C",0,"오류")))</f>
        <v>18</v>
      </c>
      <c r="AE30" s="4">
        <f>IF(P30="A",VLOOKUP(R30,[1]교육_어학_경력backdata!$B$11:$C$17,2,1),IF(P30="B",VLOOKUP(R30,[1]교육_어학_경력backdata!$G$11:$H$17,2,1),IF(P30="C",0,"오류")))</f>
        <v>0</v>
      </c>
      <c r="AF30" s="4">
        <f>IF(P30="A",VLOOKUP(S30,[1]교육_어학_경력backdata!$B$19:$C$25,2,1),IF(P30="B",VLOOKUP(S30,[1]교육_어학_경력backdata!$G$19:$H$25,2,1),IF(P30="C",0,"오류")))</f>
        <v>0</v>
      </c>
      <c r="AG30" s="4">
        <f>IF(P30="A",VLOOKUP(T30,[1]교육_어학_경력backdata!$B$3:$C$9,2,1),IF(P30="B",VLOOKUP(T30,[1]교육_어학_경력backdata!$G$3:$H$9,2,1),IF(P30="C",0,"오류")))</f>
        <v>0</v>
      </c>
      <c r="AH30" s="4">
        <f>IF(P30="A",IF(U30=0,0,IF(U30=4,0,IF(U30=5,VLOOKUP(V30,[1]교육_어학_경력backdata!$B$27:$C$29,2,1),IF(U30=6,VLOOKUP(V30,[1]교육_어학_경력backdata!$B$31:$C$34,2,1))))),IF(P30="B",IF(U30=0,0,IF(U30=4,0,IF(U30=5,VLOOKUP(V30,[1]교육_어학_경력backdata!$G$27:$H$31,2,1),IF(U30=6,VLOOKUP(V30,[1]교육_어학_경력backdata!$G$33:$H$34,2,1))))),IF(CT30="C",0,"오류")))</f>
        <v>0</v>
      </c>
      <c r="AI30" s="4">
        <f>IF(P30="A",VLOOKUP(W30,[1]교육_어학_경력backdata!$B$36:$C$42,2,1),IF(P30="B",VLOOKUP(W30,[1]교육_어학_경력backdata!$G$36:$H$42,2,1),IF(P30="C",0,"오류")))</f>
        <v>0</v>
      </c>
      <c r="AJ30" s="4">
        <f>SUM(AD30:AI30)</f>
        <v>18</v>
      </c>
      <c r="AK30" s="4">
        <f>_xlfn.MAXIFS(AJ:AJ,B:B,B30)</f>
        <v>18</v>
      </c>
      <c r="AL30" s="4"/>
      <c r="AM30" s="21"/>
      <c r="AN30" s="4"/>
      <c r="AO30" s="4"/>
    </row>
    <row r="31" spans="1:41" x14ac:dyDescent="0.4">
      <c r="A31" s="3">
        <f>IF(B30=B31,A30,A30+1)</f>
        <v>24</v>
      </c>
      <c r="B31" s="3" t="s">
        <v>6187</v>
      </c>
      <c r="C31" s="3" t="s">
        <v>6186</v>
      </c>
      <c r="D31" s="3" t="s">
        <v>3044</v>
      </c>
      <c r="E31" s="3" t="s">
        <v>3043</v>
      </c>
      <c r="F31" s="3">
        <f>IF(B31=B30,F30+1,1)</f>
        <v>1</v>
      </c>
      <c r="G31" s="3" t="s">
        <v>6384</v>
      </c>
      <c r="H31" s="3" t="s">
        <v>6379</v>
      </c>
      <c r="I31" s="3" t="s">
        <v>6378</v>
      </c>
      <c r="J31" s="3" t="s">
        <v>6512</v>
      </c>
      <c r="K31" s="3"/>
      <c r="L31" s="3" t="s">
        <v>6726</v>
      </c>
      <c r="M31" s="3" t="s">
        <v>7580</v>
      </c>
      <c r="P31" s="3" t="s">
        <v>2434</v>
      </c>
      <c r="Q31" s="3">
        <f>IF(H31="TOEIC",VALUE(L31),0)</f>
        <v>980</v>
      </c>
      <c r="R31" s="3">
        <f>IF(H31="NEW TEPS",VALUE(L31),0)</f>
        <v>0</v>
      </c>
      <c r="S31" s="3">
        <f>IF(H31="TOEFL(ibt)",VALUE(L31),0)</f>
        <v>0</v>
      </c>
      <c r="T31" s="3">
        <f>IF(H31="JPT",VALUE(L31),0)</f>
        <v>0</v>
      </c>
      <c r="U31" s="3">
        <f>IF(H31="HSK",VALUE(K31),0)</f>
        <v>0</v>
      </c>
      <c r="V31" s="3">
        <f>IF(H31="HSK",VALUE(L31),0)</f>
        <v>0</v>
      </c>
      <c r="W31" s="3">
        <f>IF(H31="G-TELP Level2",VALUE(L31),0)</f>
        <v>0</v>
      </c>
      <c r="X31" s="3">
        <f>IF(P31="A",IF(Q31&gt;849,1,IF(R31&gt;335,1,IF(S31&gt;97,1,IF(T31&gt;849,1,IF(W31&gt;82,1,IF(U31=6,1,IF(U31=5,IF(V31&gt;254,1,0),0))))))),IF(P31="B",IF(Q31&gt;699,1,IF(R31&gt;263,1,IF(S31&gt;78,1,IF(T31&gt;699,1,IF(W31&gt;63,1,IF(U31=6,1,IF(U31=5,IF(V31&gt;179,1,0),0))))))),IF(P31="C",IF(Q31&gt;599,1,IF(R31&gt;226,1,IF(S31&gt;67,1,IF(T31&gt;599,1,IF(W31&gt;49,1,IF(U31=6,1,IF(U31=5,1,IF(U31=4,IF(V31&gt;209,1,0),0)))))))),IF(P31="D",IF(Q31&gt;649,1,IF(R31&gt;244,1,IF(S31&gt;73,1,IF(T31&gt;649,1,IF(W31&gt;56,1,IF(U31=6,1,IF(U31=5,1,IF(U31=4,IF(V31&gt;254,1,0),0)))))))),0))))</f>
        <v>1</v>
      </c>
      <c r="Y31" s="3">
        <f>SUMIF(B:B,B31,X:X)</f>
        <v>1</v>
      </c>
      <c r="Z31" s="3" t="str">
        <f>IF(Y31&gt;0,"어학 충족","자격미달")</f>
        <v>어학 충족</v>
      </c>
      <c r="AA31" s="3"/>
      <c r="AB31" s="3" t="str">
        <f>IF(P31="A",IF(Q31&gt;849,"TOEIC 충족",IF(R31&gt;335,"New-TEPS 충족",IF(S31&gt;97,"TOEFL 충족",IF(T31&gt;849,"JPT 충족",IF(W31&gt;82,"G-TELP 충족",IF(U31=6,"HSK점수 충족",IF(U31=5,IF(V31&gt;254,"HSK점수 충족","자격미달"),"자격미달"))))))),IF(P31="B",IF(Q31&gt;699,"TOEIC 충족",IF(R31&gt;263,"New-TEPS 충족",IF(S31&gt;78,"TOEFL 충족",IF(T31&gt;699,"JPT 충족",IF(W31&gt;63,"G-TELP 충족",IF(U31=6,"HSK점수 충족",IF(U31=5,IF(V31&gt;179,"HSK점수 충족","자격미달"),"자격미달"))))))),IF(P31="C",IF(Q31&gt;599,"TOEIC 충족",IF(R31&gt;226,"New-TEPS 충족",IF(S31&gt;67,"TOEFL 충족",IF(T31&gt;599,"JPT 충족",IF(W31&gt;49,"G-TELP 충족",IF(U31=6,"HSK점수 충족",IF(U31=5,"HSK점수 충족",IF(U31=4,IF(V31&gt;209,"HSK점수 충족","자격미달"),"자격미달")))))))),IF(P31="D",IF(Q31&gt;649,"TOEIC 충족",IF(R31&gt;244,"New-TEPS 충족",IF(S31&gt;73,"TOEFL 충족",IF(T31&gt;649,"JPT 충족",IF(W31&gt;56,"G-TELP 충족",IF(U972=6,"HSK점수 충족",IF(U972=5,"HSK점수 충족",IF(U972=4,IF(V972&gt;254,"HSK점수 충족","자격미달"),"자격미달")))))))),0))))</f>
        <v>TOEIC 충족</v>
      </c>
      <c r="AC31" s="21"/>
      <c r="AD31" s="3">
        <f>IF(P31="A",VLOOKUP(Q31,[1]교육_어학_경력backdata!$B$3:$C$9,2,1),IF(P31="B",VLOOKUP(Q31,[1]교육_어학_경력backdata!$G$3:$H$9,2,1),IF(P31="C",0,"오류")))</f>
        <v>20</v>
      </c>
      <c r="AE31" s="3">
        <f>IF(P31="A",VLOOKUP(R31,[1]교육_어학_경력backdata!$B$11:$C$17,2,1),IF(P31="B",VLOOKUP(R31,[1]교육_어학_경력backdata!$G$11:$H$17,2,1),IF(P31="C",0,"오류")))</f>
        <v>0</v>
      </c>
      <c r="AF31" s="3">
        <f>IF(P31="A",VLOOKUP(S31,[1]교육_어학_경력backdata!$B$19:$C$25,2,1),IF(P31="B",VLOOKUP(S31,[1]교육_어학_경력backdata!$G$19:$H$25,2,1),IF(P31="C",0,"오류")))</f>
        <v>0</v>
      </c>
      <c r="AG31" s="3">
        <f>IF(P31="A",VLOOKUP(T31,[1]교육_어학_경력backdata!$B$3:$C$9,2,1),IF(P31="B",VLOOKUP(T31,[1]교육_어학_경력backdata!$G$3:$H$9,2,1),IF(P31="C",0,"오류")))</f>
        <v>0</v>
      </c>
      <c r="AH31" s="3">
        <f>IF(P31="A",IF(U31=0,0,IF(U31=4,0,IF(U31=5,VLOOKUP(V31,[1]교육_어학_경력backdata!$B$27:$C$29,2,1),IF(U31=6,VLOOKUP(V31,[1]교육_어학_경력backdata!$B$31:$C$34,2,1))))),IF(P31="B",IF(U31=0,0,IF(U31=4,0,IF(U31=5,VLOOKUP(V31,[1]교육_어학_경력backdata!$G$27:$H$31,2,1),IF(U31=6,VLOOKUP(V31,[1]교육_어학_경력backdata!$G$33:$H$34,2,1))))),IF(CT31="C",0,"오류")))</f>
        <v>0</v>
      </c>
      <c r="AI31" s="3">
        <f>IF(P31="A",VLOOKUP(W31,[1]교육_어학_경력backdata!$B$36:$C$42,2,1),IF(P31="B",VLOOKUP(W31,[1]교육_어학_경력backdata!$G$36:$H$42,2,1),IF(P31="C",0,"오류")))</f>
        <v>0</v>
      </c>
      <c r="AJ31" s="3">
        <f>SUM(AD31:AI31)</f>
        <v>20</v>
      </c>
      <c r="AK31" s="3">
        <f>_xlfn.MAXIFS(AJ:AJ,B:B,B31)</f>
        <v>20</v>
      </c>
      <c r="AL31" s="3"/>
      <c r="AM31" s="21"/>
      <c r="AN31" s="3"/>
      <c r="AO31" s="3"/>
    </row>
    <row r="32" spans="1:41" x14ac:dyDescent="0.4">
      <c r="A32" s="4">
        <f>IF(B31=B32,A31,A31+1)</f>
        <v>25</v>
      </c>
      <c r="B32" s="4" t="s">
        <v>6181</v>
      </c>
      <c r="C32" s="4" t="s">
        <v>6180</v>
      </c>
      <c r="D32" s="4" t="s">
        <v>3044</v>
      </c>
      <c r="E32" s="4" t="s">
        <v>3043</v>
      </c>
      <c r="F32" s="4">
        <f>IF(B32=B31,F31+1,1)</f>
        <v>1</v>
      </c>
      <c r="G32" s="4" t="s">
        <v>6384</v>
      </c>
      <c r="H32" s="4" t="s">
        <v>6379</v>
      </c>
      <c r="I32" s="4" t="s">
        <v>6378</v>
      </c>
      <c r="J32" s="4" t="s">
        <v>6445</v>
      </c>
      <c r="K32" s="4"/>
      <c r="L32" s="4" t="s">
        <v>6448</v>
      </c>
      <c r="M32" s="4" t="s">
        <v>7579</v>
      </c>
      <c r="P32" s="4" t="s">
        <v>2434</v>
      </c>
      <c r="Q32" s="4">
        <f>IF(H32="TOEIC",VALUE(L32),0)</f>
        <v>865</v>
      </c>
      <c r="R32" s="4">
        <f>IF(H32="NEW TEPS",VALUE(L32),0)</f>
        <v>0</v>
      </c>
      <c r="S32" s="4">
        <f>IF(H32="TOEFL(ibt)",VALUE(L32),0)</f>
        <v>0</v>
      </c>
      <c r="T32" s="4">
        <f>IF(H32="JPT",VALUE(L32),0)</f>
        <v>0</v>
      </c>
      <c r="U32" s="4">
        <f>IF(H32="HSK",VALUE(K32),0)</f>
        <v>0</v>
      </c>
      <c r="V32" s="4">
        <f>IF(H32="HSK",VALUE(L32),0)</f>
        <v>0</v>
      </c>
      <c r="W32" s="4">
        <f>IF(H32="G-TELP Level2",VALUE(L32),0)</f>
        <v>0</v>
      </c>
      <c r="X32" s="4">
        <f>IF(P32="A",IF(Q32&gt;849,1,IF(R32&gt;335,1,IF(S32&gt;97,1,IF(T32&gt;849,1,IF(W32&gt;82,1,IF(U32=6,1,IF(U32=5,IF(V32&gt;254,1,0),0))))))),IF(P32="B",IF(Q32&gt;699,1,IF(R32&gt;263,1,IF(S32&gt;78,1,IF(T32&gt;699,1,IF(W32&gt;63,1,IF(U32=6,1,IF(U32=5,IF(V32&gt;179,1,0),0))))))),IF(P32="C",IF(Q32&gt;599,1,IF(R32&gt;226,1,IF(S32&gt;67,1,IF(T32&gt;599,1,IF(W32&gt;49,1,IF(U32=6,1,IF(U32=5,1,IF(U32=4,IF(V32&gt;209,1,0),0)))))))),IF(P32="D",IF(Q32&gt;649,1,IF(R32&gt;244,1,IF(S32&gt;73,1,IF(T32&gt;649,1,IF(W32&gt;56,1,IF(U32=6,1,IF(U32=5,1,IF(U32=4,IF(V32&gt;254,1,0),0)))))))),0))))</f>
        <v>1</v>
      </c>
      <c r="Y32" s="4">
        <f>SUMIF(B:B,B32,X:X)</f>
        <v>1</v>
      </c>
      <c r="Z32" s="4" t="str">
        <f>IF(Y32&gt;0,"어학 충족","자격미달")</f>
        <v>어학 충족</v>
      </c>
      <c r="AA32" s="4"/>
      <c r="AB32" s="4" t="str">
        <f>IF(P32="A",IF(Q32&gt;849,"TOEIC 충족",IF(R32&gt;335,"New-TEPS 충족",IF(S32&gt;97,"TOEFL 충족",IF(T32&gt;849,"JPT 충족",IF(W32&gt;82,"G-TELP 충족",IF(U32=6,"HSK점수 충족",IF(U32=5,IF(V32&gt;254,"HSK점수 충족","자격미달"),"자격미달"))))))),IF(P32="B",IF(Q32&gt;699,"TOEIC 충족",IF(R32&gt;263,"New-TEPS 충족",IF(S32&gt;78,"TOEFL 충족",IF(T32&gt;699,"JPT 충족",IF(W32&gt;63,"G-TELP 충족",IF(U32=6,"HSK점수 충족",IF(U32=5,IF(V32&gt;179,"HSK점수 충족","자격미달"),"자격미달"))))))),IF(P32="C",IF(Q32&gt;599,"TOEIC 충족",IF(R32&gt;226,"New-TEPS 충족",IF(S32&gt;67,"TOEFL 충족",IF(T32&gt;599,"JPT 충족",IF(W32&gt;49,"G-TELP 충족",IF(U32=6,"HSK점수 충족",IF(U32=5,"HSK점수 충족",IF(U32=4,IF(V32&gt;209,"HSK점수 충족","자격미달"),"자격미달")))))))),IF(P32="D",IF(Q32&gt;649,"TOEIC 충족",IF(R32&gt;244,"New-TEPS 충족",IF(S32&gt;73,"TOEFL 충족",IF(T32&gt;649,"JPT 충족",IF(W32&gt;56,"G-TELP 충족",IF(U973=6,"HSK점수 충족",IF(U973=5,"HSK점수 충족",IF(U973=4,IF(V973&gt;254,"HSK점수 충족","자격미달"),"자격미달")))))))),0))))</f>
        <v>TOEIC 충족</v>
      </c>
      <c r="AC32" s="21"/>
      <c r="AD32" s="4">
        <f>IF(P32="A",VLOOKUP(Q32,[1]교육_어학_경력backdata!$B$3:$C$9,2,1),IF(P32="B",VLOOKUP(Q32,[1]교육_어학_경력backdata!$G$3:$H$9,2,1),IF(P32="C",0,"오류")))</f>
        <v>12</v>
      </c>
      <c r="AE32" s="4">
        <f>IF(P32="A",VLOOKUP(R32,[1]교육_어학_경력backdata!$B$11:$C$17,2,1),IF(P32="B",VLOOKUP(R32,[1]교육_어학_경력backdata!$G$11:$H$17,2,1),IF(P32="C",0,"오류")))</f>
        <v>0</v>
      </c>
      <c r="AF32" s="4">
        <f>IF(P32="A",VLOOKUP(S32,[1]교육_어학_경력backdata!$B$19:$C$25,2,1),IF(P32="B",VLOOKUP(S32,[1]교육_어학_경력backdata!$G$19:$H$25,2,1),IF(P32="C",0,"오류")))</f>
        <v>0</v>
      </c>
      <c r="AG32" s="4">
        <f>IF(P32="A",VLOOKUP(T32,[1]교육_어학_경력backdata!$B$3:$C$9,2,1),IF(P32="B",VLOOKUP(T32,[1]교육_어학_경력backdata!$G$3:$H$9,2,1),IF(P32="C",0,"오류")))</f>
        <v>0</v>
      </c>
      <c r="AH32" s="4">
        <f>IF(P32="A",IF(U32=0,0,IF(U32=4,0,IF(U32=5,VLOOKUP(V32,[1]교육_어학_경력backdata!$B$27:$C$29,2,1),IF(U32=6,VLOOKUP(V32,[1]교육_어학_경력backdata!$B$31:$C$34,2,1))))),IF(P32="B",IF(U32=0,0,IF(U32=4,0,IF(U32=5,VLOOKUP(V32,[1]교육_어학_경력backdata!$G$27:$H$31,2,1),IF(U32=6,VLOOKUP(V32,[1]교육_어학_경력backdata!$G$33:$H$34,2,1))))),IF(CT32="C",0,"오류")))</f>
        <v>0</v>
      </c>
      <c r="AI32" s="4">
        <f>IF(P32="A",VLOOKUP(W32,[1]교육_어학_경력backdata!$B$36:$C$42,2,1),IF(P32="B",VLOOKUP(W32,[1]교육_어학_경력backdata!$G$36:$H$42,2,1),IF(P32="C",0,"오류")))</f>
        <v>0</v>
      </c>
      <c r="AJ32" s="4">
        <f>SUM(AD32:AI32)</f>
        <v>12</v>
      </c>
      <c r="AK32" s="4">
        <f>_xlfn.MAXIFS(AJ:AJ,B:B,B32)</f>
        <v>12</v>
      </c>
      <c r="AL32" s="4"/>
      <c r="AM32" s="21"/>
      <c r="AN32" s="4"/>
      <c r="AO32" s="4"/>
    </row>
    <row r="33" spans="1:41" x14ac:dyDescent="0.4">
      <c r="A33" s="3">
        <f>IF(B32=B33,A32,A32+1)</f>
        <v>26</v>
      </c>
      <c r="B33" s="3" t="s">
        <v>6175</v>
      </c>
      <c r="C33" s="3" t="s">
        <v>6174</v>
      </c>
      <c r="D33" s="3" t="s">
        <v>3044</v>
      </c>
      <c r="E33" s="3" t="s">
        <v>3043</v>
      </c>
      <c r="F33" s="3">
        <f>IF(B33=B32,F32+1,1)</f>
        <v>1</v>
      </c>
      <c r="G33" s="3" t="s">
        <v>6380</v>
      </c>
      <c r="H33" s="3" t="s">
        <v>6379</v>
      </c>
      <c r="I33" s="3" t="s">
        <v>6378</v>
      </c>
      <c r="J33" s="3" t="s">
        <v>6581</v>
      </c>
      <c r="K33" s="3"/>
      <c r="L33" s="3" t="s">
        <v>6451</v>
      </c>
      <c r="M33" s="3" t="s">
        <v>7578</v>
      </c>
      <c r="P33" s="3" t="s">
        <v>2434</v>
      </c>
      <c r="Q33" s="3">
        <f>IF(H33="TOEIC",VALUE(L33),0)</f>
        <v>920</v>
      </c>
      <c r="R33" s="3">
        <f>IF(H33="NEW TEPS",VALUE(L33),0)</f>
        <v>0</v>
      </c>
      <c r="S33" s="3">
        <f>IF(H33="TOEFL(ibt)",VALUE(L33),0)</f>
        <v>0</v>
      </c>
      <c r="T33" s="3">
        <f>IF(H33="JPT",VALUE(L33),0)</f>
        <v>0</v>
      </c>
      <c r="U33" s="3">
        <f>IF(H33="HSK",VALUE(K33),0)</f>
        <v>0</v>
      </c>
      <c r="V33" s="3">
        <f>IF(H33="HSK",VALUE(L33),0)</f>
        <v>0</v>
      </c>
      <c r="W33" s="3">
        <f>IF(H33="G-TELP Level2",VALUE(L33),0)</f>
        <v>0</v>
      </c>
      <c r="X33" s="3">
        <f>IF(P33="A",IF(Q33&gt;849,1,IF(R33&gt;335,1,IF(S33&gt;97,1,IF(T33&gt;849,1,IF(W33&gt;82,1,IF(U33=6,1,IF(U33=5,IF(V33&gt;254,1,0),0))))))),IF(P33="B",IF(Q33&gt;699,1,IF(R33&gt;263,1,IF(S33&gt;78,1,IF(T33&gt;699,1,IF(W33&gt;63,1,IF(U33=6,1,IF(U33=5,IF(V33&gt;179,1,0),0))))))),IF(P33="C",IF(Q33&gt;599,1,IF(R33&gt;226,1,IF(S33&gt;67,1,IF(T33&gt;599,1,IF(W33&gt;49,1,IF(U33=6,1,IF(U33=5,1,IF(U33=4,IF(V33&gt;209,1,0),0)))))))),IF(P33="D",IF(Q33&gt;649,1,IF(R33&gt;244,1,IF(S33&gt;73,1,IF(T33&gt;649,1,IF(W33&gt;56,1,IF(U33=6,1,IF(U33=5,1,IF(U33=4,IF(V33&gt;254,1,0),0)))))))),0))))</f>
        <v>1</v>
      </c>
      <c r="Y33" s="3">
        <f>SUMIF(B:B,B33,X:X)</f>
        <v>1</v>
      </c>
      <c r="Z33" s="3" t="str">
        <f>IF(Y33&gt;0,"어학 충족","자격미달")</f>
        <v>어학 충족</v>
      </c>
      <c r="AA33" s="3"/>
      <c r="AB33" s="3" t="str">
        <f>IF(P33="A",IF(Q33&gt;849,"TOEIC 충족",IF(R33&gt;335,"New-TEPS 충족",IF(S33&gt;97,"TOEFL 충족",IF(T33&gt;849,"JPT 충족",IF(W33&gt;82,"G-TELP 충족",IF(U33=6,"HSK점수 충족",IF(U33=5,IF(V33&gt;254,"HSK점수 충족","자격미달"),"자격미달"))))))),IF(P33="B",IF(Q33&gt;699,"TOEIC 충족",IF(R33&gt;263,"New-TEPS 충족",IF(S33&gt;78,"TOEFL 충족",IF(T33&gt;699,"JPT 충족",IF(W33&gt;63,"G-TELP 충족",IF(U33=6,"HSK점수 충족",IF(U33=5,IF(V33&gt;179,"HSK점수 충족","자격미달"),"자격미달"))))))),IF(P33="C",IF(Q33&gt;599,"TOEIC 충족",IF(R33&gt;226,"New-TEPS 충족",IF(S33&gt;67,"TOEFL 충족",IF(T33&gt;599,"JPT 충족",IF(W33&gt;49,"G-TELP 충족",IF(U33=6,"HSK점수 충족",IF(U33=5,"HSK점수 충족",IF(U33=4,IF(V33&gt;209,"HSK점수 충족","자격미달"),"자격미달")))))))),IF(P33="D",IF(Q33&gt;649,"TOEIC 충족",IF(R33&gt;244,"New-TEPS 충족",IF(S33&gt;73,"TOEFL 충족",IF(T33&gt;649,"JPT 충족",IF(W33&gt;56,"G-TELP 충족",IF(U974=6,"HSK점수 충족",IF(U974=5,"HSK점수 충족",IF(U974=4,IF(V974&gt;254,"HSK점수 충족","자격미달"),"자격미달")))))))),0))))</f>
        <v>TOEIC 충족</v>
      </c>
      <c r="AC33" s="21"/>
      <c r="AD33" s="3">
        <f>IF(P33="A",VLOOKUP(Q33,[1]교육_어학_경력backdata!$B$3:$C$9,2,1),IF(P33="B",VLOOKUP(Q33,[1]교육_어학_경력backdata!$G$3:$H$9,2,1),IF(P33="C",0,"오류")))</f>
        <v>16</v>
      </c>
      <c r="AE33" s="3">
        <f>IF(P33="A",VLOOKUP(R33,[1]교육_어학_경력backdata!$B$11:$C$17,2,1),IF(P33="B",VLOOKUP(R33,[1]교육_어학_경력backdata!$G$11:$H$17,2,1),IF(P33="C",0,"오류")))</f>
        <v>0</v>
      </c>
      <c r="AF33" s="3">
        <f>IF(P33="A",VLOOKUP(S33,[1]교육_어학_경력backdata!$B$19:$C$25,2,1),IF(P33="B",VLOOKUP(S33,[1]교육_어학_경력backdata!$G$19:$H$25,2,1),IF(P33="C",0,"오류")))</f>
        <v>0</v>
      </c>
      <c r="AG33" s="3">
        <f>IF(P33="A",VLOOKUP(T33,[1]교육_어학_경력backdata!$B$3:$C$9,2,1),IF(P33="B",VLOOKUP(T33,[1]교육_어학_경력backdata!$G$3:$H$9,2,1),IF(P33="C",0,"오류")))</f>
        <v>0</v>
      </c>
      <c r="AH33" s="3">
        <f>IF(P33="A",IF(U33=0,0,IF(U33=4,0,IF(U33=5,VLOOKUP(V33,[1]교육_어학_경력backdata!$B$27:$C$29,2,1),IF(U33=6,VLOOKUP(V33,[1]교육_어학_경력backdata!$B$31:$C$34,2,1))))),IF(P33="B",IF(U33=0,0,IF(U33=4,0,IF(U33=5,VLOOKUP(V33,[1]교육_어학_경력backdata!$G$27:$H$31,2,1),IF(U33=6,VLOOKUP(V33,[1]교육_어학_경력backdata!$G$33:$H$34,2,1))))),IF(CT33="C",0,"오류")))</f>
        <v>0</v>
      </c>
      <c r="AI33" s="3">
        <f>IF(P33="A",VLOOKUP(W33,[1]교육_어학_경력backdata!$B$36:$C$42,2,1),IF(P33="B",VLOOKUP(W33,[1]교육_어학_경력backdata!$G$36:$H$42,2,1),IF(P33="C",0,"오류")))</f>
        <v>0</v>
      </c>
      <c r="AJ33" s="3">
        <f>SUM(AD33:AI33)</f>
        <v>16</v>
      </c>
      <c r="AK33" s="3">
        <f>_xlfn.MAXIFS(AJ:AJ,B:B,B33)</f>
        <v>16</v>
      </c>
      <c r="AL33" s="3"/>
      <c r="AM33" s="21"/>
      <c r="AN33" s="3"/>
      <c r="AO33" s="3"/>
    </row>
    <row r="34" spans="1:41" x14ac:dyDescent="0.4">
      <c r="A34" s="7">
        <f>IF(B33=B34,A33,A33+1)</f>
        <v>26</v>
      </c>
      <c r="B34" s="7" t="s">
        <v>6175</v>
      </c>
      <c r="C34" s="7" t="s">
        <v>6174</v>
      </c>
      <c r="D34" s="7" t="s">
        <v>3044</v>
      </c>
      <c r="E34" s="7" t="s">
        <v>3043</v>
      </c>
      <c r="F34" s="3">
        <f>IF(B34=B33,F33+1,1)</f>
        <v>2</v>
      </c>
      <c r="G34" s="3" t="s">
        <v>6380</v>
      </c>
      <c r="H34" s="3" t="s">
        <v>6409</v>
      </c>
      <c r="I34" s="3" t="s">
        <v>6408</v>
      </c>
      <c r="J34" s="3" t="s">
        <v>6812</v>
      </c>
      <c r="K34" s="3"/>
      <c r="L34" s="3" t="s">
        <v>6421</v>
      </c>
      <c r="M34" s="3" t="s">
        <v>7577</v>
      </c>
      <c r="P34" s="3" t="s">
        <v>2434</v>
      </c>
      <c r="Q34" s="3">
        <f>IF(H34="TOEIC",VALUE(L34),0)</f>
        <v>0</v>
      </c>
      <c r="R34" s="3">
        <f>IF(H34="NEW TEPS",VALUE(L34),0)</f>
        <v>0</v>
      </c>
      <c r="S34" s="3">
        <f>IF(H34="TOEFL(ibt)",VALUE(L34),0)</f>
        <v>0</v>
      </c>
      <c r="T34" s="3">
        <f>IF(H34="JPT",VALUE(L34),0)</f>
        <v>805</v>
      </c>
      <c r="U34" s="3">
        <f>IF(H34="HSK",VALUE(K34),0)</f>
        <v>0</v>
      </c>
      <c r="V34" s="3">
        <f>IF(H34="HSK",VALUE(L34),0)</f>
        <v>0</v>
      </c>
      <c r="W34" s="3">
        <f>IF(H34="G-TELP Level2",VALUE(L34),0)</f>
        <v>0</v>
      </c>
      <c r="X34" s="3">
        <f>IF(P34="A",IF(Q34&gt;849,1,IF(R34&gt;335,1,IF(S34&gt;97,1,IF(T34&gt;849,1,IF(W34&gt;82,1,IF(U34=6,1,IF(U34=5,IF(V34&gt;254,1,0),0))))))),IF(P34="B",IF(Q34&gt;699,1,IF(R34&gt;263,1,IF(S34&gt;78,1,IF(T34&gt;699,1,IF(W34&gt;63,1,IF(U34=6,1,IF(U34=5,IF(V34&gt;179,1,0),0))))))),IF(P34="C",IF(Q34&gt;599,1,IF(R34&gt;226,1,IF(S34&gt;67,1,IF(T34&gt;599,1,IF(W34&gt;49,1,IF(U34=6,1,IF(U34=5,1,IF(U34=4,IF(V34&gt;209,1,0),0)))))))),IF(P34="D",IF(Q34&gt;649,1,IF(R34&gt;244,1,IF(S34&gt;73,1,IF(T34&gt;649,1,IF(W34&gt;56,1,IF(U34=6,1,IF(U34=5,1,IF(U34=4,IF(V34&gt;254,1,0),0)))))))),0))))</f>
        <v>0</v>
      </c>
      <c r="Y34" s="3">
        <f>SUMIF(B:B,B34,X:X)</f>
        <v>1</v>
      </c>
      <c r="Z34" s="3" t="str">
        <f>IF(Y34&gt;0,"어학 충족","자격미달")</f>
        <v>어학 충족</v>
      </c>
      <c r="AA34" s="3"/>
      <c r="AB34" s="3" t="str">
        <f>IF(P34="A",IF(Q34&gt;849,"TOEIC 충족",IF(R34&gt;335,"New-TEPS 충족",IF(S34&gt;97,"TOEFL 충족",IF(T34&gt;849,"JPT 충족",IF(W34&gt;82,"G-TELP 충족",IF(U34=6,"HSK점수 충족",IF(U34=5,IF(V34&gt;254,"HSK점수 충족","자격미달"),"자격미달"))))))),IF(P34="B",IF(Q34&gt;699,"TOEIC 충족",IF(R34&gt;263,"New-TEPS 충족",IF(S34&gt;78,"TOEFL 충족",IF(T34&gt;699,"JPT 충족",IF(W34&gt;63,"G-TELP 충족",IF(U34=6,"HSK점수 충족",IF(U34=5,IF(V34&gt;179,"HSK점수 충족","자격미달"),"자격미달"))))))),IF(P34="C",IF(Q34&gt;599,"TOEIC 충족",IF(R34&gt;226,"New-TEPS 충족",IF(S34&gt;67,"TOEFL 충족",IF(T34&gt;599,"JPT 충족",IF(W34&gt;49,"G-TELP 충족",IF(U34=6,"HSK점수 충족",IF(U34=5,"HSK점수 충족",IF(U34=4,IF(V34&gt;209,"HSK점수 충족","자격미달"),"자격미달")))))))),IF(P34="D",IF(Q34&gt;649,"TOEIC 충족",IF(R34&gt;244,"New-TEPS 충족",IF(S34&gt;73,"TOEFL 충족",IF(T34&gt;649,"JPT 충족",IF(W34&gt;56,"G-TELP 충족",IF(U975=6,"HSK점수 충족",IF(U975=5,"HSK점수 충족",IF(U975=4,IF(V975&gt;254,"HSK점수 충족","자격미달"),"자격미달")))))))),0))))</f>
        <v>자격미달</v>
      </c>
      <c r="AC34" s="21"/>
      <c r="AD34" s="3">
        <f>IF(P34="A",VLOOKUP(Q34,[1]교육_어학_경력backdata!$B$3:$C$9,2,1),IF(P34="B",VLOOKUP(Q34,[1]교육_어학_경력backdata!$G$3:$H$9,2,1),IF(P34="C",0,"오류")))</f>
        <v>0</v>
      </c>
      <c r="AE34" s="3">
        <f>IF(P34="A",VLOOKUP(R34,[1]교육_어학_경력backdata!$B$11:$C$17,2,1),IF(P34="B",VLOOKUP(R34,[1]교육_어학_경력backdata!$G$11:$H$17,2,1),IF(P34="C",0,"오류")))</f>
        <v>0</v>
      </c>
      <c r="AF34" s="3">
        <f>IF(P34="A",VLOOKUP(S34,[1]교육_어학_경력backdata!$B$19:$C$25,2,1),IF(P34="B",VLOOKUP(S34,[1]교육_어학_경력backdata!$G$19:$H$25,2,1),IF(P34="C",0,"오류")))</f>
        <v>0</v>
      </c>
      <c r="AG34" s="3">
        <f>IF(P34="A",VLOOKUP(T34,[1]교육_어학_경력backdata!$B$3:$C$9,2,1),IF(P34="B",VLOOKUP(T34,[1]교육_어학_경력backdata!$G$3:$H$9,2,1),IF(P34="C",0,"오류")))</f>
        <v>0</v>
      </c>
      <c r="AH34" s="3">
        <f>IF(P34="A",IF(U34=0,0,IF(U34=4,0,IF(U34=5,VLOOKUP(V34,[1]교육_어학_경력backdata!$B$27:$C$29,2,1),IF(U34=6,VLOOKUP(V34,[1]교육_어학_경력backdata!$B$31:$C$34,2,1))))),IF(P34="B",IF(U34=0,0,IF(U34=4,0,IF(U34=5,VLOOKUP(V34,[1]교육_어학_경력backdata!$G$27:$H$31,2,1),IF(U34=6,VLOOKUP(V34,[1]교육_어학_경력backdata!$G$33:$H$34,2,1))))),IF(CT34="C",0,"오류")))</f>
        <v>0</v>
      </c>
      <c r="AI34" s="3">
        <f>IF(P34="A",VLOOKUP(W34,[1]교육_어학_경력backdata!$B$36:$C$42,2,1),IF(P34="B",VLOOKUP(W34,[1]교육_어학_경력backdata!$G$36:$H$42,2,1),IF(P34="C",0,"오류")))</f>
        <v>0</v>
      </c>
      <c r="AJ34" s="3">
        <f>SUM(AD34:AI34)</f>
        <v>0</v>
      </c>
      <c r="AK34" s="3">
        <f>_xlfn.MAXIFS(AJ:AJ,B:B,B34)</f>
        <v>16</v>
      </c>
      <c r="AL34" s="3"/>
      <c r="AM34" s="21"/>
      <c r="AN34" s="3"/>
      <c r="AO34" s="3"/>
    </row>
    <row r="35" spans="1:41" x14ac:dyDescent="0.4">
      <c r="A35" s="4">
        <f>IF(B34=B35,A34,A34+1)</f>
        <v>27</v>
      </c>
      <c r="B35" s="4" t="s">
        <v>6171</v>
      </c>
      <c r="C35" s="4" t="s">
        <v>6170</v>
      </c>
      <c r="D35" s="4" t="s">
        <v>3044</v>
      </c>
      <c r="E35" s="4" t="s">
        <v>3043</v>
      </c>
      <c r="F35" s="4">
        <f>IF(B35=B34,F34+1,1)</f>
        <v>1</v>
      </c>
      <c r="G35" s="4" t="s">
        <v>6380</v>
      </c>
      <c r="H35" s="4" t="s">
        <v>6379</v>
      </c>
      <c r="I35" s="4" t="s">
        <v>6378</v>
      </c>
      <c r="J35" s="4" t="s">
        <v>6428</v>
      </c>
      <c r="K35" s="4"/>
      <c r="L35" s="4" t="s">
        <v>6471</v>
      </c>
      <c r="M35" s="4" t="s">
        <v>7576</v>
      </c>
      <c r="P35" s="4" t="s">
        <v>2434</v>
      </c>
      <c r="Q35" s="4">
        <f>IF(H35="TOEIC",VALUE(L35),0)</f>
        <v>870</v>
      </c>
      <c r="R35" s="4">
        <f>IF(H35="NEW TEPS",VALUE(L35),0)</f>
        <v>0</v>
      </c>
      <c r="S35" s="4">
        <f>IF(H35="TOEFL(ibt)",VALUE(L35),0)</f>
        <v>0</v>
      </c>
      <c r="T35" s="4">
        <f>IF(H35="JPT",VALUE(L35),0)</f>
        <v>0</v>
      </c>
      <c r="U35" s="4">
        <f>IF(H35="HSK",VALUE(K35),0)</f>
        <v>0</v>
      </c>
      <c r="V35" s="4">
        <f>IF(H35="HSK",VALUE(L35),0)</f>
        <v>0</v>
      </c>
      <c r="W35" s="4">
        <f>IF(H35="G-TELP Level2",VALUE(L35),0)</f>
        <v>0</v>
      </c>
      <c r="X35" s="4">
        <f>IF(P35="A",IF(Q35&gt;849,1,IF(R35&gt;335,1,IF(S35&gt;97,1,IF(T35&gt;849,1,IF(W35&gt;82,1,IF(U35=6,1,IF(U35=5,IF(V35&gt;254,1,0),0))))))),IF(P35="B",IF(Q35&gt;699,1,IF(R35&gt;263,1,IF(S35&gt;78,1,IF(T35&gt;699,1,IF(W35&gt;63,1,IF(U35=6,1,IF(U35=5,IF(V35&gt;179,1,0),0))))))),IF(P35="C",IF(Q35&gt;599,1,IF(R35&gt;226,1,IF(S35&gt;67,1,IF(T35&gt;599,1,IF(W35&gt;49,1,IF(U35=6,1,IF(U35=5,1,IF(U35=4,IF(V35&gt;209,1,0),0)))))))),IF(P35="D",IF(Q35&gt;649,1,IF(R35&gt;244,1,IF(S35&gt;73,1,IF(T35&gt;649,1,IF(W35&gt;56,1,IF(U35=6,1,IF(U35=5,1,IF(U35=4,IF(V35&gt;254,1,0),0)))))))),0))))</f>
        <v>1</v>
      </c>
      <c r="Y35" s="4">
        <f>SUMIF(B:B,B35,X:X)</f>
        <v>1</v>
      </c>
      <c r="Z35" s="4" t="str">
        <f>IF(Y35&gt;0,"어학 충족","자격미달")</f>
        <v>어학 충족</v>
      </c>
      <c r="AA35" s="4"/>
      <c r="AB35" s="4" t="str">
        <f>IF(P35="A",IF(Q35&gt;849,"TOEIC 충족",IF(R35&gt;335,"New-TEPS 충족",IF(S35&gt;97,"TOEFL 충족",IF(T35&gt;849,"JPT 충족",IF(W35&gt;82,"G-TELP 충족",IF(U35=6,"HSK점수 충족",IF(U35=5,IF(V35&gt;254,"HSK점수 충족","자격미달"),"자격미달"))))))),IF(P35="B",IF(Q35&gt;699,"TOEIC 충족",IF(R35&gt;263,"New-TEPS 충족",IF(S35&gt;78,"TOEFL 충족",IF(T35&gt;699,"JPT 충족",IF(W35&gt;63,"G-TELP 충족",IF(U35=6,"HSK점수 충족",IF(U35=5,IF(V35&gt;179,"HSK점수 충족","자격미달"),"자격미달"))))))),IF(P35="C",IF(Q35&gt;599,"TOEIC 충족",IF(R35&gt;226,"New-TEPS 충족",IF(S35&gt;67,"TOEFL 충족",IF(T35&gt;599,"JPT 충족",IF(W35&gt;49,"G-TELP 충족",IF(U35=6,"HSK점수 충족",IF(U35=5,"HSK점수 충족",IF(U35=4,IF(V35&gt;209,"HSK점수 충족","자격미달"),"자격미달")))))))),IF(P35="D",IF(Q35&gt;649,"TOEIC 충족",IF(R35&gt;244,"New-TEPS 충족",IF(S35&gt;73,"TOEFL 충족",IF(T35&gt;649,"JPT 충족",IF(W35&gt;56,"G-TELP 충족",IF(U976=6,"HSK점수 충족",IF(U976=5,"HSK점수 충족",IF(U976=4,IF(V976&gt;254,"HSK점수 충족","자격미달"),"자격미달")))))))),0))))</f>
        <v>TOEIC 충족</v>
      </c>
      <c r="AC35" s="21"/>
      <c r="AD35" s="4">
        <f>IF(P35="A",VLOOKUP(Q35,[1]교육_어학_경력backdata!$B$3:$C$9,2,1),IF(P35="B",VLOOKUP(Q35,[1]교육_어학_경력backdata!$G$3:$H$9,2,1),IF(P35="C",0,"오류")))</f>
        <v>12</v>
      </c>
      <c r="AE35" s="4">
        <f>IF(P35="A",VLOOKUP(R35,[1]교육_어학_경력backdata!$B$11:$C$17,2,1),IF(P35="B",VLOOKUP(R35,[1]교육_어학_경력backdata!$G$11:$H$17,2,1),IF(P35="C",0,"오류")))</f>
        <v>0</v>
      </c>
      <c r="AF35" s="4">
        <f>IF(P35="A",VLOOKUP(S35,[1]교육_어학_경력backdata!$B$19:$C$25,2,1),IF(P35="B",VLOOKUP(S35,[1]교육_어학_경력backdata!$G$19:$H$25,2,1),IF(P35="C",0,"오류")))</f>
        <v>0</v>
      </c>
      <c r="AG35" s="4">
        <f>IF(P35="A",VLOOKUP(T35,[1]교육_어학_경력backdata!$B$3:$C$9,2,1),IF(P35="B",VLOOKUP(T35,[1]교육_어학_경력backdata!$G$3:$H$9,2,1),IF(P35="C",0,"오류")))</f>
        <v>0</v>
      </c>
      <c r="AH35" s="4">
        <f>IF(P35="A",IF(U35=0,0,IF(U35=4,0,IF(U35=5,VLOOKUP(V35,[1]교육_어학_경력backdata!$B$27:$C$29,2,1),IF(U35=6,VLOOKUP(V35,[1]교육_어학_경력backdata!$B$31:$C$34,2,1))))),IF(P35="B",IF(U35=0,0,IF(U35=4,0,IF(U35=5,VLOOKUP(V35,[1]교육_어학_경력backdata!$G$27:$H$31,2,1),IF(U35=6,VLOOKUP(V35,[1]교육_어학_경력backdata!$G$33:$H$34,2,1))))),IF(CT35="C",0,"오류")))</f>
        <v>0</v>
      </c>
      <c r="AI35" s="4">
        <f>IF(P35="A",VLOOKUP(W35,[1]교육_어학_경력backdata!$B$36:$C$42,2,1),IF(P35="B",VLOOKUP(W35,[1]교육_어학_경력backdata!$G$36:$H$42,2,1),IF(P35="C",0,"오류")))</f>
        <v>0</v>
      </c>
      <c r="AJ35" s="4">
        <f>SUM(AD35:AI35)</f>
        <v>12</v>
      </c>
      <c r="AK35" s="4">
        <f>_xlfn.MAXIFS(AJ:AJ,B:B,B35)</f>
        <v>12</v>
      </c>
      <c r="AL35" s="4"/>
      <c r="AM35" s="21"/>
      <c r="AN35" s="4"/>
      <c r="AO35" s="4"/>
    </row>
    <row r="36" spans="1:41" x14ac:dyDescent="0.4">
      <c r="A36" s="3">
        <f>IF(B35=B36,A35,A35+1)</f>
        <v>28</v>
      </c>
      <c r="B36" s="3" t="s">
        <v>6168</v>
      </c>
      <c r="C36" s="3" t="s">
        <v>6167</v>
      </c>
      <c r="D36" s="3" t="s">
        <v>3044</v>
      </c>
      <c r="E36" s="3" t="s">
        <v>3043</v>
      </c>
      <c r="F36" s="3">
        <f>IF(B36=B35,F35+1,1)</f>
        <v>1</v>
      </c>
      <c r="G36" s="3" t="s">
        <v>6380</v>
      </c>
      <c r="H36" s="3" t="s">
        <v>6379</v>
      </c>
      <c r="I36" s="3" t="s">
        <v>6378</v>
      </c>
      <c r="J36" s="3" t="s">
        <v>6590</v>
      </c>
      <c r="K36" s="3"/>
      <c r="L36" s="3" t="s">
        <v>6406</v>
      </c>
      <c r="M36" s="3" t="s">
        <v>7575</v>
      </c>
      <c r="P36" s="3" t="s">
        <v>2434</v>
      </c>
      <c r="Q36" s="3">
        <f>IF(H36="TOEIC",VALUE(L36),0)</f>
        <v>945</v>
      </c>
      <c r="R36" s="3">
        <f>IF(H36="NEW TEPS",VALUE(L36),0)</f>
        <v>0</v>
      </c>
      <c r="S36" s="3">
        <f>IF(H36="TOEFL(ibt)",VALUE(L36),0)</f>
        <v>0</v>
      </c>
      <c r="T36" s="3">
        <f>IF(H36="JPT",VALUE(L36),0)</f>
        <v>0</v>
      </c>
      <c r="U36" s="3">
        <f>IF(H36="HSK",VALUE(K36),0)</f>
        <v>0</v>
      </c>
      <c r="V36" s="3">
        <f>IF(H36="HSK",VALUE(L36),0)</f>
        <v>0</v>
      </c>
      <c r="W36" s="3">
        <f>IF(H36="G-TELP Level2",VALUE(L36),0)</f>
        <v>0</v>
      </c>
      <c r="X36" s="3">
        <f>IF(P36="A",IF(Q36&gt;849,1,IF(R36&gt;335,1,IF(S36&gt;97,1,IF(T36&gt;849,1,IF(W36&gt;82,1,IF(U36=6,1,IF(U36=5,IF(V36&gt;254,1,0),0))))))),IF(P36="B",IF(Q36&gt;699,1,IF(R36&gt;263,1,IF(S36&gt;78,1,IF(T36&gt;699,1,IF(W36&gt;63,1,IF(U36=6,1,IF(U36=5,IF(V36&gt;179,1,0),0))))))),IF(P36="C",IF(Q36&gt;599,1,IF(R36&gt;226,1,IF(S36&gt;67,1,IF(T36&gt;599,1,IF(W36&gt;49,1,IF(U36=6,1,IF(U36=5,1,IF(U36=4,IF(V36&gt;209,1,0),0)))))))),IF(P36="D",IF(Q36&gt;649,1,IF(R36&gt;244,1,IF(S36&gt;73,1,IF(T36&gt;649,1,IF(W36&gt;56,1,IF(U36=6,1,IF(U36=5,1,IF(U36=4,IF(V36&gt;254,1,0),0)))))))),0))))</f>
        <v>1</v>
      </c>
      <c r="Y36" s="3">
        <f>SUMIF(B:B,B36,X:X)</f>
        <v>1</v>
      </c>
      <c r="Z36" s="3" t="str">
        <f>IF(Y36&gt;0,"어학 충족","자격미달")</f>
        <v>어학 충족</v>
      </c>
      <c r="AA36" s="3"/>
      <c r="AB36" s="3" t="str">
        <f>IF(P36="A",IF(Q36&gt;849,"TOEIC 충족",IF(R36&gt;335,"New-TEPS 충족",IF(S36&gt;97,"TOEFL 충족",IF(T36&gt;849,"JPT 충족",IF(W36&gt;82,"G-TELP 충족",IF(U36=6,"HSK점수 충족",IF(U36=5,IF(V36&gt;254,"HSK점수 충족","자격미달"),"자격미달"))))))),IF(P36="B",IF(Q36&gt;699,"TOEIC 충족",IF(R36&gt;263,"New-TEPS 충족",IF(S36&gt;78,"TOEFL 충족",IF(T36&gt;699,"JPT 충족",IF(W36&gt;63,"G-TELP 충족",IF(U36=6,"HSK점수 충족",IF(U36=5,IF(V36&gt;179,"HSK점수 충족","자격미달"),"자격미달"))))))),IF(P36="C",IF(Q36&gt;599,"TOEIC 충족",IF(R36&gt;226,"New-TEPS 충족",IF(S36&gt;67,"TOEFL 충족",IF(T36&gt;599,"JPT 충족",IF(W36&gt;49,"G-TELP 충족",IF(U36=6,"HSK점수 충족",IF(U36=5,"HSK점수 충족",IF(U36=4,IF(V36&gt;209,"HSK점수 충족","자격미달"),"자격미달")))))))),IF(P36="D",IF(Q36&gt;649,"TOEIC 충족",IF(R36&gt;244,"New-TEPS 충족",IF(S36&gt;73,"TOEFL 충족",IF(T36&gt;649,"JPT 충족",IF(W36&gt;56,"G-TELP 충족",IF(U977=6,"HSK점수 충족",IF(U977=5,"HSK점수 충족",IF(U977=4,IF(V977&gt;254,"HSK점수 충족","자격미달"),"자격미달")))))))),0))))</f>
        <v>TOEIC 충족</v>
      </c>
      <c r="AC36" s="21"/>
      <c r="AD36" s="3">
        <f>IF(P36="A",VLOOKUP(Q36,[1]교육_어학_경력backdata!$B$3:$C$9,2,1),IF(P36="B",VLOOKUP(Q36,[1]교육_어학_경력backdata!$G$3:$H$9,2,1),IF(P36="C",0,"오류")))</f>
        <v>18</v>
      </c>
      <c r="AE36" s="3">
        <f>IF(P36="A",VLOOKUP(R36,[1]교육_어학_경력backdata!$B$11:$C$17,2,1),IF(P36="B",VLOOKUP(R36,[1]교육_어학_경력backdata!$G$11:$H$17,2,1),IF(P36="C",0,"오류")))</f>
        <v>0</v>
      </c>
      <c r="AF36" s="3">
        <f>IF(P36="A",VLOOKUP(S36,[1]교육_어학_경력backdata!$B$19:$C$25,2,1),IF(P36="B",VLOOKUP(S36,[1]교육_어학_경력backdata!$G$19:$H$25,2,1),IF(P36="C",0,"오류")))</f>
        <v>0</v>
      </c>
      <c r="AG36" s="3">
        <f>IF(P36="A",VLOOKUP(T36,[1]교육_어학_경력backdata!$B$3:$C$9,2,1),IF(P36="B",VLOOKUP(T36,[1]교육_어학_경력backdata!$G$3:$H$9,2,1),IF(P36="C",0,"오류")))</f>
        <v>0</v>
      </c>
      <c r="AH36" s="3">
        <f>IF(P36="A",IF(U36=0,0,IF(U36=4,0,IF(U36=5,VLOOKUP(V36,[1]교육_어학_경력backdata!$B$27:$C$29,2,1),IF(U36=6,VLOOKUP(V36,[1]교육_어학_경력backdata!$B$31:$C$34,2,1))))),IF(P36="B",IF(U36=0,0,IF(U36=4,0,IF(U36=5,VLOOKUP(V36,[1]교육_어학_경력backdata!$G$27:$H$31,2,1),IF(U36=6,VLOOKUP(V36,[1]교육_어학_경력backdata!$G$33:$H$34,2,1))))),IF(CT36="C",0,"오류")))</f>
        <v>0</v>
      </c>
      <c r="AI36" s="3">
        <f>IF(P36="A",VLOOKUP(W36,[1]교육_어학_경력backdata!$B$36:$C$42,2,1),IF(P36="B",VLOOKUP(W36,[1]교육_어학_경력backdata!$G$36:$H$42,2,1),IF(P36="C",0,"오류")))</f>
        <v>0</v>
      </c>
      <c r="AJ36" s="3">
        <f>SUM(AD36:AI36)</f>
        <v>18</v>
      </c>
      <c r="AK36" s="3">
        <f>_xlfn.MAXIFS(AJ:AJ,B:B,B36)</f>
        <v>18</v>
      </c>
      <c r="AL36" s="3"/>
      <c r="AM36" s="21"/>
      <c r="AN36" s="3"/>
      <c r="AO36" s="3"/>
    </row>
    <row r="37" spans="1:41" x14ac:dyDescent="0.4">
      <c r="A37" s="4">
        <f>IF(B36=B37,A36,A36+1)</f>
        <v>29</v>
      </c>
      <c r="B37" s="4" t="s">
        <v>6166</v>
      </c>
      <c r="C37" s="4" t="s">
        <v>6165</v>
      </c>
      <c r="D37" s="4" t="s">
        <v>3044</v>
      </c>
      <c r="E37" s="4" t="s">
        <v>3043</v>
      </c>
      <c r="F37" s="4">
        <f>IF(B37=B36,F36+1,1)</f>
        <v>1</v>
      </c>
      <c r="G37" s="4" t="s">
        <v>6374</v>
      </c>
      <c r="H37" s="4" t="s">
        <v>6374</v>
      </c>
      <c r="I37" s="4" t="s">
        <v>568</v>
      </c>
      <c r="J37" s="4" t="s">
        <v>568</v>
      </c>
      <c r="K37" s="4" t="s">
        <v>568</v>
      </c>
      <c r="L37" s="4" t="s">
        <v>568</v>
      </c>
      <c r="M37" s="4" t="s">
        <v>568</v>
      </c>
      <c r="P37" s="4" t="s">
        <v>2434</v>
      </c>
      <c r="Q37" s="4">
        <f>IF(H37="TOEIC",VALUE(L37),0)</f>
        <v>0</v>
      </c>
      <c r="R37" s="4">
        <f>IF(H37="NEW TEPS",VALUE(L37),0)</f>
        <v>0</v>
      </c>
      <c r="S37" s="4">
        <f>IF(H37="TOEFL(ibt)",VALUE(L37),0)</f>
        <v>0</v>
      </c>
      <c r="T37" s="4">
        <f>IF(H37="JPT",VALUE(L37),0)</f>
        <v>0</v>
      </c>
      <c r="U37" s="4">
        <f>IF(H37="HSK",VALUE(K37),0)</f>
        <v>0</v>
      </c>
      <c r="V37" s="4">
        <f>IF(H37="HSK",VALUE(L37),0)</f>
        <v>0</v>
      </c>
      <c r="W37" s="4">
        <f>IF(H37="G-TELP Level2",VALUE(L37),0)</f>
        <v>0</v>
      </c>
      <c r="X37" s="4">
        <f>IF(P37="A",IF(Q37&gt;849,1,IF(R37&gt;335,1,IF(S37&gt;97,1,IF(T37&gt;849,1,IF(W37&gt;82,1,IF(U37=6,1,IF(U37=5,IF(V37&gt;254,1,0),0))))))),IF(P37="B",IF(Q37&gt;699,1,IF(R37&gt;263,1,IF(S37&gt;78,1,IF(T37&gt;699,1,IF(W37&gt;63,1,IF(U37=6,1,IF(U37=5,IF(V37&gt;179,1,0),0))))))),IF(P37="C",IF(Q37&gt;599,1,IF(R37&gt;226,1,IF(S37&gt;67,1,IF(T37&gt;599,1,IF(W37&gt;49,1,IF(U37=6,1,IF(U37=5,1,IF(U37=4,IF(V37&gt;209,1,0),0)))))))),IF(P37="D",IF(Q37&gt;649,1,IF(R37&gt;244,1,IF(S37&gt;73,1,IF(T37&gt;649,1,IF(W37&gt;56,1,IF(U37=6,1,IF(U37=5,1,IF(U37=4,IF(V37&gt;254,1,0),0)))))))),0))))</f>
        <v>0</v>
      </c>
      <c r="Y37" s="4">
        <f>SUMIF(B:B,B37,X:X)</f>
        <v>0</v>
      </c>
      <c r="Z37" s="4" t="str">
        <f>IF(Y37&gt;0,"어학 충족","자격미달")</f>
        <v>자격미달</v>
      </c>
      <c r="AA37" s="4"/>
      <c r="AB37" s="4" t="str">
        <f>IF(P37="A",IF(Q37&gt;849,"TOEIC 충족",IF(R37&gt;335,"New-TEPS 충족",IF(S37&gt;97,"TOEFL 충족",IF(T37&gt;849,"JPT 충족",IF(W37&gt;82,"G-TELP 충족",IF(U37=6,"HSK점수 충족",IF(U37=5,IF(V37&gt;254,"HSK점수 충족","자격미달"),"자격미달"))))))),IF(P37="B",IF(Q37&gt;699,"TOEIC 충족",IF(R37&gt;263,"New-TEPS 충족",IF(S37&gt;78,"TOEFL 충족",IF(T37&gt;699,"JPT 충족",IF(W37&gt;63,"G-TELP 충족",IF(U37=6,"HSK점수 충족",IF(U37=5,IF(V37&gt;179,"HSK점수 충족","자격미달"),"자격미달"))))))),IF(P37="C",IF(Q37&gt;599,"TOEIC 충족",IF(R37&gt;226,"New-TEPS 충족",IF(S37&gt;67,"TOEFL 충족",IF(T37&gt;599,"JPT 충족",IF(W37&gt;49,"G-TELP 충족",IF(U37=6,"HSK점수 충족",IF(U37=5,"HSK점수 충족",IF(U37=4,IF(V37&gt;209,"HSK점수 충족","자격미달"),"자격미달")))))))),IF(P37="D",IF(Q37&gt;649,"TOEIC 충족",IF(R37&gt;244,"New-TEPS 충족",IF(S37&gt;73,"TOEFL 충족",IF(T37&gt;649,"JPT 충족",IF(W37&gt;56,"G-TELP 충족",IF(U978=6,"HSK점수 충족",IF(U978=5,"HSK점수 충족",IF(U978=4,IF(V978&gt;254,"HSK점수 충족","자격미달"),"자격미달")))))))),0))))</f>
        <v>자격미달</v>
      </c>
      <c r="AC37" s="21"/>
      <c r="AD37" s="4">
        <f>IF(P37="A",VLOOKUP(Q37,[1]교육_어학_경력backdata!$B$3:$C$9,2,1),IF(P37="B",VLOOKUP(Q37,[1]교육_어학_경력backdata!$G$3:$H$9,2,1),IF(P37="C",0,"오류")))</f>
        <v>0</v>
      </c>
      <c r="AE37" s="4">
        <f>IF(P37="A",VLOOKUP(R37,[1]교육_어학_경력backdata!$B$11:$C$17,2,1),IF(P37="B",VLOOKUP(R37,[1]교육_어학_경력backdata!$G$11:$H$17,2,1),IF(P37="C",0,"오류")))</f>
        <v>0</v>
      </c>
      <c r="AF37" s="4">
        <f>IF(P37="A",VLOOKUP(S37,[1]교육_어학_경력backdata!$B$19:$C$25,2,1),IF(P37="B",VLOOKUP(S37,[1]교육_어학_경력backdata!$G$19:$H$25,2,1),IF(P37="C",0,"오류")))</f>
        <v>0</v>
      </c>
      <c r="AG37" s="4">
        <f>IF(P37="A",VLOOKUP(T37,[1]교육_어학_경력backdata!$B$3:$C$9,2,1),IF(P37="B",VLOOKUP(T37,[1]교육_어학_경력backdata!$G$3:$H$9,2,1),IF(P37="C",0,"오류")))</f>
        <v>0</v>
      </c>
      <c r="AH37" s="4">
        <f>IF(P37="A",IF(U37=0,0,IF(U37=4,0,IF(U37=5,VLOOKUP(V37,[1]교육_어학_경력backdata!$B$27:$C$29,2,1),IF(U37=6,VLOOKUP(V37,[1]교육_어학_경력backdata!$B$31:$C$34,2,1))))),IF(P37="B",IF(U37=0,0,IF(U37=4,0,IF(U37=5,VLOOKUP(V37,[1]교육_어학_경력backdata!$G$27:$H$31,2,1),IF(U37=6,VLOOKUP(V37,[1]교육_어학_경력backdata!$G$33:$H$34,2,1))))),IF(CT37="C",0,"오류")))</f>
        <v>0</v>
      </c>
      <c r="AI37" s="4">
        <f>IF(P37="A",VLOOKUP(W37,[1]교육_어학_경력backdata!$B$36:$C$42,2,1),IF(P37="B",VLOOKUP(W37,[1]교육_어학_경력backdata!$G$36:$H$42,2,1),IF(P37="C",0,"오류")))</f>
        <v>0</v>
      </c>
      <c r="AJ37" s="4">
        <f>SUM(AD37:AI37)</f>
        <v>0</v>
      </c>
      <c r="AK37" s="4">
        <f>_xlfn.MAXIFS(AJ:AJ,B:B,B37)</f>
        <v>0</v>
      </c>
      <c r="AL37" s="4"/>
      <c r="AM37" s="21"/>
      <c r="AN37" s="4"/>
      <c r="AO37" s="4"/>
    </row>
    <row r="38" spans="1:41" x14ac:dyDescent="0.4">
      <c r="A38" s="3">
        <f>IF(B37=B38,A37,A37+1)</f>
        <v>30</v>
      </c>
      <c r="B38" s="3" t="s">
        <v>6160</v>
      </c>
      <c r="C38" s="3" t="s">
        <v>4447</v>
      </c>
      <c r="D38" s="3" t="s">
        <v>3044</v>
      </c>
      <c r="E38" s="3" t="s">
        <v>3043</v>
      </c>
      <c r="F38" s="3">
        <f>IF(B38=B37,F37+1,1)</f>
        <v>1</v>
      </c>
      <c r="G38" s="3" t="s">
        <v>6380</v>
      </c>
      <c r="H38" s="3" t="s">
        <v>6379</v>
      </c>
      <c r="I38" s="3" t="s">
        <v>6378</v>
      </c>
      <c r="J38" s="3" t="s">
        <v>7574</v>
      </c>
      <c r="K38" s="3"/>
      <c r="L38" s="3" t="s">
        <v>6451</v>
      </c>
      <c r="M38" s="3" t="s">
        <v>7573</v>
      </c>
      <c r="P38" s="3" t="s">
        <v>2434</v>
      </c>
      <c r="Q38" s="3">
        <f>IF(H38="TOEIC",VALUE(L38),0)</f>
        <v>920</v>
      </c>
      <c r="R38" s="3">
        <f>IF(H38="NEW TEPS",VALUE(L38),0)</f>
        <v>0</v>
      </c>
      <c r="S38" s="3">
        <f>IF(H38="TOEFL(ibt)",VALUE(L38),0)</f>
        <v>0</v>
      </c>
      <c r="T38" s="3">
        <f>IF(H38="JPT",VALUE(L38),0)</f>
        <v>0</v>
      </c>
      <c r="U38" s="3">
        <f>IF(H38="HSK",VALUE(K38),0)</f>
        <v>0</v>
      </c>
      <c r="V38" s="3">
        <f>IF(H38="HSK",VALUE(L38),0)</f>
        <v>0</v>
      </c>
      <c r="W38" s="3">
        <f>IF(H38="G-TELP Level2",VALUE(L38),0)</f>
        <v>0</v>
      </c>
      <c r="X38" s="3">
        <f>IF(P38="A",IF(Q38&gt;849,1,IF(R38&gt;335,1,IF(S38&gt;97,1,IF(T38&gt;849,1,IF(W38&gt;82,1,IF(U38=6,1,IF(U38=5,IF(V38&gt;254,1,0),0))))))),IF(P38="B",IF(Q38&gt;699,1,IF(R38&gt;263,1,IF(S38&gt;78,1,IF(T38&gt;699,1,IF(W38&gt;63,1,IF(U38=6,1,IF(U38=5,IF(V38&gt;179,1,0),0))))))),IF(P38="C",IF(Q38&gt;599,1,IF(R38&gt;226,1,IF(S38&gt;67,1,IF(T38&gt;599,1,IF(W38&gt;49,1,IF(U38=6,1,IF(U38=5,1,IF(U38=4,IF(V38&gt;209,1,0),0)))))))),IF(P38="D",IF(Q38&gt;649,1,IF(R38&gt;244,1,IF(S38&gt;73,1,IF(T38&gt;649,1,IF(W38&gt;56,1,IF(U38=6,1,IF(U38=5,1,IF(U38=4,IF(V38&gt;254,1,0),0)))))))),0))))</f>
        <v>1</v>
      </c>
      <c r="Y38" s="3">
        <f>SUMIF(B:B,B38,X:X)</f>
        <v>1</v>
      </c>
      <c r="Z38" s="3" t="str">
        <f>IF(Y38&gt;0,"어학 충족","자격미달")</f>
        <v>어학 충족</v>
      </c>
      <c r="AA38" s="3"/>
      <c r="AB38" s="3" t="str">
        <f>IF(P38="A",IF(Q38&gt;849,"TOEIC 충족",IF(R38&gt;335,"New-TEPS 충족",IF(S38&gt;97,"TOEFL 충족",IF(T38&gt;849,"JPT 충족",IF(W38&gt;82,"G-TELP 충족",IF(U38=6,"HSK점수 충족",IF(U38=5,IF(V38&gt;254,"HSK점수 충족","자격미달"),"자격미달"))))))),IF(P38="B",IF(Q38&gt;699,"TOEIC 충족",IF(R38&gt;263,"New-TEPS 충족",IF(S38&gt;78,"TOEFL 충족",IF(T38&gt;699,"JPT 충족",IF(W38&gt;63,"G-TELP 충족",IF(U38=6,"HSK점수 충족",IF(U38=5,IF(V38&gt;179,"HSK점수 충족","자격미달"),"자격미달"))))))),IF(P38="C",IF(Q38&gt;599,"TOEIC 충족",IF(R38&gt;226,"New-TEPS 충족",IF(S38&gt;67,"TOEFL 충족",IF(T38&gt;599,"JPT 충족",IF(W38&gt;49,"G-TELP 충족",IF(U38=6,"HSK점수 충족",IF(U38=5,"HSK점수 충족",IF(U38=4,IF(V38&gt;209,"HSK점수 충족","자격미달"),"자격미달")))))))),IF(P38="D",IF(Q38&gt;649,"TOEIC 충족",IF(R38&gt;244,"New-TEPS 충족",IF(S38&gt;73,"TOEFL 충족",IF(T38&gt;649,"JPT 충족",IF(W38&gt;56,"G-TELP 충족",IF(U979=6,"HSK점수 충족",IF(U979=5,"HSK점수 충족",IF(U979=4,IF(V979&gt;254,"HSK점수 충족","자격미달"),"자격미달")))))))),0))))</f>
        <v>TOEIC 충족</v>
      </c>
      <c r="AC38" s="21"/>
      <c r="AD38" s="3">
        <f>IF(P38="A",VLOOKUP(Q38,[1]교육_어학_경력backdata!$B$3:$C$9,2,1),IF(P38="B",VLOOKUP(Q38,[1]교육_어학_경력backdata!$G$3:$H$9,2,1),IF(P38="C",0,"오류")))</f>
        <v>16</v>
      </c>
      <c r="AE38" s="3">
        <f>IF(P38="A",VLOOKUP(R38,[1]교육_어학_경력backdata!$B$11:$C$17,2,1),IF(P38="B",VLOOKUP(R38,[1]교육_어학_경력backdata!$G$11:$H$17,2,1),IF(P38="C",0,"오류")))</f>
        <v>0</v>
      </c>
      <c r="AF38" s="3">
        <f>IF(P38="A",VLOOKUP(S38,[1]교육_어학_경력backdata!$B$19:$C$25,2,1),IF(P38="B",VLOOKUP(S38,[1]교육_어학_경력backdata!$G$19:$H$25,2,1),IF(P38="C",0,"오류")))</f>
        <v>0</v>
      </c>
      <c r="AG38" s="3">
        <f>IF(P38="A",VLOOKUP(T38,[1]교육_어학_경력backdata!$B$3:$C$9,2,1),IF(P38="B",VLOOKUP(T38,[1]교육_어학_경력backdata!$G$3:$H$9,2,1),IF(P38="C",0,"오류")))</f>
        <v>0</v>
      </c>
      <c r="AH38" s="3">
        <f>IF(P38="A",IF(U38=0,0,IF(U38=4,0,IF(U38=5,VLOOKUP(V38,[1]교육_어학_경력backdata!$B$27:$C$29,2,1),IF(U38=6,VLOOKUP(V38,[1]교육_어학_경력backdata!$B$31:$C$34,2,1))))),IF(P38="B",IF(U38=0,0,IF(U38=4,0,IF(U38=5,VLOOKUP(V38,[1]교육_어학_경력backdata!$G$27:$H$31,2,1),IF(U38=6,VLOOKUP(V38,[1]교육_어학_경력backdata!$G$33:$H$34,2,1))))),IF(CT38="C",0,"오류")))</f>
        <v>0</v>
      </c>
      <c r="AI38" s="3">
        <f>IF(P38="A",VLOOKUP(W38,[1]교육_어학_경력backdata!$B$36:$C$42,2,1),IF(P38="B",VLOOKUP(W38,[1]교육_어학_경력backdata!$G$36:$H$42,2,1),IF(P38="C",0,"오류")))</f>
        <v>0</v>
      </c>
      <c r="AJ38" s="3">
        <f>SUM(AD38:AI38)</f>
        <v>16</v>
      </c>
      <c r="AK38" s="3">
        <f>_xlfn.MAXIFS(AJ:AJ,B:B,B38)</f>
        <v>16</v>
      </c>
      <c r="AL38" s="3"/>
      <c r="AM38" s="21"/>
      <c r="AN38" s="3"/>
      <c r="AO38" s="3"/>
    </row>
    <row r="39" spans="1:41" x14ac:dyDescent="0.4">
      <c r="A39" s="4">
        <f>IF(B38=B39,A38,A38+1)</f>
        <v>31</v>
      </c>
      <c r="B39" s="4" t="s">
        <v>6157</v>
      </c>
      <c r="C39" s="4" t="s">
        <v>2482</v>
      </c>
      <c r="D39" s="4" t="s">
        <v>3044</v>
      </c>
      <c r="E39" s="4" t="s">
        <v>3043</v>
      </c>
      <c r="F39" s="4">
        <f>IF(B39=B38,F38+1,1)</f>
        <v>1</v>
      </c>
      <c r="G39" s="4" t="s">
        <v>6380</v>
      </c>
      <c r="H39" s="4" t="s">
        <v>6379</v>
      </c>
      <c r="I39" s="4" t="s">
        <v>6378</v>
      </c>
      <c r="J39" s="4" t="s">
        <v>6742</v>
      </c>
      <c r="K39" s="4"/>
      <c r="L39" s="4" t="s">
        <v>6569</v>
      </c>
      <c r="M39" s="4" t="s">
        <v>7572</v>
      </c>
      <c r="P39" s="4" t="s">
        <v>2434</v>
      </c>
      <c r="Q39" s="4">
        <f>IF(H39="TOEIC",VALUE(L39),0)</f>
        <v>910</v>
      </c>
      <c r="R39" s="4">
        <f>IF(H39="NEW TEPS",VALUE(L39),0)</f>
        <v>0</v>
      </c>
      <c r="S39" s="4">
        <f>IF(H39="TOEFL(ibt)",VALUE(L39),0)</f>
        <v>0</v>
      </c>
      <c r="T39" s="4">
        <f>IF(H39="JPT",VALUE(L39),0)</f>
        <v>0</v>
      </c>
      <c r="U39" s="4">
        <f>IF(H39="HSK",VALUE(K39),0)</f>
        <v>0</v>
      </c>
      <c r="V39" s="4">
        <f>IF(H39="HSK",VALUE(L39),0)</f>
        <v>0</v>
      </c>
      <c r="W39" s="4">
        <f>IF(H39="G-TELP Level2",VALUE(L39),0)</f>
        <v>0</v>
      </c>
      <c r="X39" s="4">
        <f>IF(P39="A",IF(Q39&gt;849,1,IF(R39&gt;335,1,IF(S39&gt;97,1,IF(T39&gt;849,1,IF(W39&gt;82,1,IF(U39=6,1,IF(U39=5,IF(V39&gt;254,1,0),0))))))),IF(P39="B",IF(Q39&gt;699,1,IF(R39&gt;263,1,IF(S39&gt;78,1,IF(T39&gt;699,1,IF(W39&gt;63,1,IF(U39=6,1,IF(U39=5,IF(V39&gt;179,1,0),0))))))),IF(P39="C",IF(Q39&gt;599,1,IF(R39&gt;226,1,IF(S39&gt;67,1,IF(T39&gt;599,1,IF(W39&gt;49,1,IF(U39=6,1,IF(U39=5,1,IF(U39=4,IF(V39&gt;209,1,0),0)))))))),IF(P39="D",IF(Q39&gt;649,1,IF(R39&gt;244,1,IF(S39&gt;73,1,IF(T39&gt;649,1,IF(W39&gt;56,1,IF(U39=6,1,IF(U39=5,1,IF(U39=4,IF(V39&gt;254,1,0),0)))))))),0))))</f>
        <v>1</v>
      </c>
      <c r="Y39" s="4">
        <f>SUMIF(B:B,B39,X:X)</f>
        <v>1</v>
      </c>
      <c r="Z39" s="4" t="str">
        <f>IF(Y39&gt;0,"어학 충족","자격미달")</f>
        <v>어학 충족</v>
      </c>
      <c r="AA39" s="4"/>
      <c r="AB39" s="4" t="str">
        <f>IF(P39="A",IF(Q39&gt;849,"TOEIC 충족",IF(R39&gt;335,"New-TEPS 충족",IF(S39&gt;97,"TOEFL 충족",IF(T39&gt;849,"JPT 충족",IF(W39&gt;82,"G-TELP 충족",IF(U39=6,"HSK점수 충족",IF(U39=5,IF(V39&gt;254,"HSK점수 충족","자격미달"),"자격미달"))))))),IF(P39="B",IF(Q39&gt;699,"TOEIC 충족",IF(R39&gt;263,"New-TEPS 충족",IF(S39&gt;78,"TOEFL 충족",IF(T39&gt;699,"JPT 충족",IF(W39&gt;63,"G-TELP 충족",IF(U39=6,"HSK점수 충족",IF(U39=5,IF(V39&gt;179,"HSK점수 충족","자격미달"),"자격미달"))))))),IF(P39="C",IF(Q39&gt;599,"TOEIC 충족",IF(R39&gt;226,"New-TEPS 충족",IF(S39&gt;67,"TOEFL 충족",IF(T39&gt;599,"JPT 충족",IF(W39&gt;49,"G-TELP 충족",IF(U39=6,"HSK점수 충족",IF(U39=5,"HSK점수 충족",IF(U39=4,IF(V39&gt;209,"HSK점수 충족","자격미달"),"자격미달")))))))),IF(P39="D",IF(Q39&gt;649,"TOEIC 충족",IF(R39&gt;244,"New-TEPS 충족",IF(S39&gt;73,"TOEFL 충족",IF(T39&gt;649,"JPT 충족",IF(W39&gt;56,"G-TELP 충족",IF(U980=6,"HSK점수 충족",IF(U980=5,"HSK점수 충족",IF(U980=4,IF(V980&gt;254,"HSK점수 충족","자격미달"),"자격미달")))))))),0))))</f>
        <v>TOEIC 충족</v>
      </c>
      <c r="AC39" s="21"/>
      <c r="AD39" s="4">
        <f>IF(P39="A",VLOOKUP(Q39,[1]교육_어학_경력backdata!$B$3:$C$9,2,1),IF(P39="B",VLOOKUP(Q39,[1]교육_어학_경력backdata!$G$3:$H$9,2,1),IF(P39="C",0,"오류")))</f>
        <v>16</v>
      </c>
      <c r="AE39" s="4">
        <f>IF(P39="A",VLOOKUP(R39,[1]교육_어학_경력backdata!$B$11:$C$17,2,1),IF(P39="B",VLOOKUP(R39,[1]교육_어학_경력backdata!$G$11:$H$17,2,1),IF(P39="C",0,"오류")))</f>
        <v>0</v>
      </c>
      <c r="AF39" s="4">
        <f>IF(P39="A",VLOOKUP(S39,[1]교육_어학_경력backdata!$B$19:$C$25,2,1),IF(P39="B",VLOOKUP(S39,[1]교육_어학_경력backdata!$G$19:$H$25,2,1),IF(P39="C",0,"오류")))</f>
        <v>0</v>
      </c>
      <c r="AG39" s="4">
        <f>IF(P39="A",VLOOKUP(T39,[1]교육_어학_경력backdata!$B$3:$C$9,2,1),IF(P39="B",VLOOKUP(T39,[1]교육_어학_경력backdata!$G$3:$H$9,2,1),IF(P39="C",0,"오류")))</f>
        <v>0</v>
      </c>
      <c r="AH39" s="4">
        <f>IF(P39="A",IF(U39=0,0,IF(U39=4,0,IF(U39=5,VLOOKUP(V39,[1]교육_어학_경력backdata!$B$27:$C$29,2,1),IF(U39=6,VLOOKUP(V39,[1]교육_어학_경력backdata!$B$31:$C$34,2,1))))),IF(P39="B",IF(U39=0,0,IF(U39=4,0,IF(U39=5,VLOOKUP(V39,[1]교육_어학_경력backdata!$G$27:$H$31,2,1),IF(U39=6,VLOOKUP(V39,[1]교육_어학_경력backdata!$G$33:$H$34,2,1))))),IF(CT39="C",0,"오류")))</f>
        <v>0</v>
      </c>
      <c r="AI39" s="4">
        <f>IF(P39="A",VLOOKUP(W39,[1]교육_어학_경력backdata!$B$36:$C$42,2,1),IF(P39="B",VLOOKUP(W39,[1]교육_어학_경력backdata!$G$36:$H$42,2,1),IF(P39="C",0,"오류")))</f>
        <v>0</v>
      </c>
      <c r="AJ39" s="4">
        <f>SUM(AD39:AI39)</f>
        <v>16</v>
      </c>
      <c r="AK39" s="4">
        <f>_xlfn.MAXIFS(AJ:AJ,B:B,B39)</f>
        <v>16</v>
      </c>
      <c r="AL39" s="4"/>
      <c r="AM39" s="21"/>
      <c r="AN39" s="4"/>
      <c r="AO39" s="4"/>
    </row>
    <row r="40" spans="1:41" x14ac:dyDescent="0.4">
      <c r="A40" s="3">
        <f>IF(B39=B40,A39,A39+1)</f>
        <v>32</v>
      </c>
      <c r="B40" s="3" t="s">
        <v>6152</v>
      </c>
      <c r="C40" s="3" t="s">
        <v>3654</v>
      </c>
      <c r="D40" s="3" t="s">
        <v>3044</v>
      </c>
      <c r="E40" s="3" t="s">
        <v>3043</v>
      </c>
      <c r="F40" s="3">
        <f>IF(B40=B39,F39+1,1)</f>
        <v>1</v>
      </c>
      <c r="G40" s="3" t="s">
        <v>6380</v>
      </c>
      <c r="H40" s="3" t="s">
        <v>6379</v>
      </c>
      <c r="I40" s="3" t="s">
        <v>6378</v>
      </c>
      <c r="J40" s="3" t="s">
        <v>6686</v>
      </c>
      <c r="K40" s="3"/>
      <c r="L40" s="3" t="s">
        <v>6454</v>
      </c>
      <c r="M40" s="3" t="s">
        <v>7571</v>
      </c>
      <c r="P40" s="3" t="s">
        <v>2434</v>
      </c>
      <c r="Q40" s="3">
        <f>IF(H40="TOEIC",VALUE(L40),0)</f>
        <v>895</v>
      </c>
      <c r="R40" s="3">
        <f>IF(H40="NEW TEPS",VALUE(L40),0)</f>
        <v>0</v>
      </c>
      <c r="S40" s="3">
        <f>IF(H40="TOEFL(ibt)",VALUE(L40),0)</f>
        <v>0</v>
      </c>
      <c r="T40" s="3">
        <f>IF(H40="JPT",VALUE(L40),0)</f>
        <v>0</v>
      </c>
      <c r="U40" s="3">
        <f>IF(H40="HSK",VALUE(K40),0)</f>
        <v>0</v>
      </c>
      <c r="V40" s="3">
        <f>IF(H40="HSK",VALUE(L40),0)</f>
        <v>0</v>
      </c>
      <c r="W40" s="3">
        <f>IF(H40="G-TELP Level2",VALUE(L40),0)</f>
        <v>0</v>
      </c>
      <c r="X40" s="3">
        <f>IF(P40="A",IF(Q40&gt;849,1,IF(R40&gt;335,1,IF(S40&gt;97,1,IF(T40&gt;849,1,IF(W40&gt;82,1,IF(U40=6,1,IF(U40=5,IF(V40&gt;254,1,0),0))))))),IF(P40="B",IF(Q40&gt;699,1,IF(R40&gt;263,1,IF(S40&gt;78,1,IF(T40&gt;699,1,IF(W40&gt;63,1,IF(U40=6,1,IF(U40=5,IF(V40&gt;179,1,0),0))))))),IF(P40="C",IF(Q40&gt;599,1,IF(R40&gt;226,1,IF(S40&gt;67,1,IF(T40&gt;599,1,IF(W40&gt;49,1,IF(U40=6,1,IF(U40=5,1,IF(U40=4,IF(V40&gt;209,1,0),0)))))))),IF(P40="D",IF(Q40&gt;649,1,IF(R40&gt;244,1,IF(S40&gt;73,1,IF(T40&gt;649,1,IF(W40&gt;56,1,IF(U40=6,1,IF(U40=5,1,IF(U40=4,IF(V40&gt;254,1,0),0)))))))),0))))</f>
        <v>1</v>
      </c>
      <c r="Y40" s="3">
        <f>SUMIF(B:B,B40,X:X)</f>
        <v>1</v>
      </c>
      <c r="Z40" s="3" t="str">
        <f>IF(Y40&gt;0,"어학 충족","자격미달")</f>
        <v>어학 충족</v>
      </c>
      <c r="AA40" s="3"/>
      <c r="AB40" s="3" t="str">
        <f>IF(P40="A",IF(Q40&gt;849,"TOEIC 충족",IF(R40&gt;335,"New-TEPS 충족",IF(S40&gt;97,"TOEFL 충족",IF(T40&gt;849,"JPT 충족",IF(W40&gt;82,"G-TELP 충족",IF(U40=6,"HSK점수 충족",IF(U40=5,IF(V40&gt;254,"HSK점수 충족","자격미달"),"자격미달"))))))),IF(P40="B",IF(Q40&gt;699,"TOEIC 충족",IF(R40&gt;263,"New-TEPS 충족",IF(S40&gt;78,"TOEFL 충족",IF(T40&gt;699,"JPT 충족",IF(W40&gt;63,"G-TELP 충족",IF(U40=6,"HSK점수 충족",IF(U40=5,IF(V40&gt;179,"HSK점수 충족","자격미달"),"자격미달"))))))),IF(P40="C",IF(Q40&gt;599,"TOEIC 충족",IF(R40&gt;226,"New-TEPS 충족",IF(S40&gt;67,"TOEFL 충족",IF(T40&gt;599,"JPT 충족",IF(W40&gt;49,"G-TELP 충족",IF(U40=6,"HSK점수 충족",IF(U40=5,"HSK점수 충족",IF(U40=4,IF(V40&gt;209,"HSK점수 충족","자격미달"),"자격미달")))))))),IF(P40="D",IF(Q40&gt;649,"TOEIC 충족",IF(R40&gt;244,"New-TEPS 충족",IF(S40&gt;73,"TOEFL 충족",IF(T40&gt;649,"JPT 충족",IF(W40&gt;56,"G-TELP 충족",IF(U981=6,"HSK점수 충족",IF(U981=5,"HSK점수 충족",IF(U981=4,IF(V981&gt;254,"HSK점수 충족","자격미달"),"자격미달")))))))),0))))</f>
        <v>TOEIC 충족</v>
      </c>
      <c r="AC40" s="21"/>
      <c r="AD40" s="3">
        <f>IF(P40="A",VLOOKUP(Q40,[1]교육_어학_경력backdata!$B$3:$C$9,2,1),IF(P40="B",VLOOKUP(Q40,[1]교육_어학_경력backdata!$G$3:$H$9,2,1),IF(P40="C",0,"오류")))</f>
        <v>14</v>
      </c>
      <c r="AE40" s="3">
        <f>IF(P40="A",VLOOKUP(R40,[1]교육_어학_경력backdata!$B$11:$C$17,2,1),IF(P40="B",VLOOKUP(R40,[1]교육_어학_경력backdata!$G$11:$H$17,2,1),IF(P40="C",0,"오류")))</f>
        <v>0</v>
      </c>
      <c r="AF40" s="3">
        <f>IF(P40="A",VLOOKUP(S40,[1]교육_어학_경력backdata!$B$19:$C$25,2,1),IF(P40="B",VLOOKUP(S40,[1]교육_어학_경력backdata!$G$19:$H$25,2,1),IF(P40="C",0,"오류")))</f>
        <v>0</v>
      </c>
      <c r="AG40" s="3">
        <f>IF(P40="A",VLOOKUP(T40,[1]교육_어학_경력backdata!$B$3:$C$9,2,1),IF(P40="B",VLOOKUP(T40,[1]교육_어학_경력backdata!$G$3:$H$9,2,1),IF(P40="C",0,"오류")))</f>
        <v>0</v>
      </c>
      <c r="AH40" s="3">
        <f>IF(P40="A",IF(U40=0,0,IF(U40=4,0,IF(U40=5,VLOOKUP(V40,[1]교육_어학_경력backdata!$B$27:$C$29,2,1),IF(U40=6,VLOOKUP(V40,[1]교육_어학_경력backdata!$B$31:$C$34,2,1))))),IF(P40="B",IF(U40=0,0,IF(U40=4,0,IF(U40=5,VLOOKUP(V40,[1]교육_어학_경력backdata!$G$27:$H$31,2,1),IF(U40=6,VLOOKUP(V40,[1]교육_어학_경력backdata!$G$33:$H$34,2,1))))),IF(CT40="C",0,"오류")))</f>
        <v>0</v>
      </c>
      <c r="AI40" s="3">
        <f>IF(P40="A",VLOOKUP(W40,[1]교육_어학_경력backdata!$B$36:$C$42,2,1),IF(P40="B",VLOOKUP(W40,[1]교육_어학_경력backdata!$G$36:$H$42,2,1),IF(P40="C",0,"오류")))</f>
        <v>0</v>
      </c>
      <c r="AJ40" s="3">
        <f>SUM(AD40:AI40)</f>
        <v>14</v>
      </c>
      <c r="AK40" s="3">
        <f>_xlfn.MAXIFS(AJ:AJ,B:B,B40)</f>
        <v>14</v>
      </c>
      <c r="AL40" s="3"/>
      <c r="AM40" s="21"/>
      <c r="AN40" s="3"/>
      <c r="AO40" s="3"/>
    </row>
    <row r="41" spans="1:41" x14ac:dyDescent="0.4">
      <c r="A41" s="4">
        <f>IF(B40=B41,A40,A40+1)</f>
        <v>33</v>
      </c>
      <c r="B41" s="4" t="s">
        <v>6149</v>
      </c>
      <c r="C41" s="4" t="s">
        <v>6148</v>
      </c>
      <c r="D41" s="4" t="s">
        <v>3044</v>
      </c>
      <c r="E41" s="4" t="s">
        <v>3043</v>
      </c>
      <c r="F41" s="4">
        <f>IF(B41=B40,F40+1,1)</f>
        <v>1</v>
      </c>
      <c r="G41" s="4" t="s">
        <v>6380</v>
      </c>
      <c r="H41" s="4" t="s">
        <v>6379</v>
      </c>
      <c r="I41" s="4" t="s">
        <v>6378</v>
      </c>
      <c r="J41" s="4" t="s">
        <v>6428</v>
      </c>
      <c r="K41" s="4"/>
      <c r="L41" s="4" t="s">
        <v>6808</v>
      </c>
      <c r="M41" s="4" t="s">
        <v>7570</v>
      </c>
      <c r="P41" s="4" t="s">
        <v>2434</v>
      </c>
      <c r="Q41" s="4">
        <f>IF(H41="TOEIC",VALUE(L41),0)</f>
        <v>950</v>
      </c>
      <c r="R41" s="4">
        <f>IF(H41="NEW TEPS",VALUE(L41),0)</f>
        <v>0</v>
      </c>
      <c r="S41" s="4">
        <f>IF(H41="TOEFL(ibt)",VALUE(L41),0)</f>
        <v>0</v>
      </c>
      <c r="T41" s="4">
        <f>IF(H41="JPT",VALUE(L41),0)</f>
        <v>0</v>
      </c>
      <c r="U41" s="4">
        <f>IF(H41="HSK",VALUE(K41),0)</f>
        <v>0</v>
      </c>
      <c r="V41" s="4">
        <f>IF(H41="HSK",VALUE(L41),0)</f>
        <v>0</v>
      </c>
      <c r="W41" s="4">
        <f>IF(H41="G-TELP Level2",VALUE(L41),0)</f>
        <v>0</v>
      </c>
      <c r="X41" s="4">
        <f>IF(P41="A",IF(Q41&gt;849,1,IF(R41&gt;335,1,IF(S41&gt;97,1,IF(T41&gt;849,1,IF(W41&gt;82,1,IF(U41=6,1,IF(U41=5,IF(V41&gt;254,1,0),0))))))),IF(P41="B",IF(Q41&gt;699,1,IF(R41&gt;263,1,IF(S41&gt;78,1,IF(T41&gt;699,1,IF(W41&gt;63,1,IF(U41=6,1,IF(U41=5,IF(V41&gt;179,1,0),0))))))),IF(P41="C",IF(Q41&gt;599,1,IF(R41&gt;226,1,IF(S41&gt;67,1,IF(T41&gt;599,1,IF(W41&gt;49,1,IF(U41=6,1,IF(U41=5,1,IF(U41=4,IF(V41&gt;209,1,0),0)))))))),IF(P41="D",IF(Q41&gt;649,1,IF(R41&gt;244,1,IF(S41&gt;73,1,IF(T41&gt;649,1,IF(W41&gt;56,1,IF(U41=6,1,IF(U41=5,1,IF(U41=4,IF(V41&gt;254,1,0),0)))))))),0))))</f>
        <v>1</v>
      </c>
      <c r="Y41" s="4">
        <f>SUMIF(B:B,B41,X:X)</f>
        <v>1</v>
      </c>
      <c r="Z41" s="4" t="str">
        <f>IF(Y41&gt;0,"어학 충족","자격미달")</f>
        <v>어학 충족</v>
      </c>
      <c r="AA41" s="4"/>
      <c r="AB41" s="4" t="str">
        <f>IF(P41="A",IF(Q41&gt;849,"TOEIC 충족",IF(R41&gt;335,"New-TEPS 충족",IF(S41&gt;97,"TOEFL 충족",IF(T41&gt;849,"JPT 충족",IF(W41&gt;82,"G-TELP 충족",IF(U41=6,"HSK점수 충족",IF(U41=5,IF(V41&gt;254,"HSK점수 충족","자격미달"),"자격미달"))))))),IF(P41="B",IF(Q41&gt;699,"TOEIC 충족",IF(R41&gt;263,"New-TEPS 충족",IF(S41&gt;78,"TOEFL 충족",IF(T41&gt;699,"JPT 충족",IF(W41&gt;63,"G-TELP 충족",IF(U41=6,"HSK점수 충족",IF(U41=5,IF(V41&gt;179,"HSK점수 충족","자격미달"),"자격미달"))))))),IF(P41="C",IF(Q41&gt;599,"TOEIC 충족",IF(R41&gt;226,"New-TEPS 충족",IF(S41&gt;67,"TOEFL 충족",IF(T41&gt;599,"JPT 충족",IF(W41&gt;49,"G-TELP 충족",IF(U41=6,"HSK점수 충족",IF(U41=5,"HSK점수 충족",IF(U41=4,IF(V41&gt;209,"HSK점수 충족","자격미달"),"자격미달")))))))),IF(P41="D",IF(Q41&gt;649,"TOEIC 충족",IF(R41&gt;244,"New-TEPS 충족",IF(S41&gt;73,"TOEFL 충족",IF(T41&gt;649,"JPT 충족",IF(W41&gt;56,"G-TELP 충족",IF(U982=6,"HSK점수 충족",IF(U982=5,"HSK점수 충족",IF(U982=4,IF(V982&gt;254,"HSK점수 충족","자격미달"),"자격미달")))))))),0))))</f>
        <v>TOEIC 충족</v>
      </c>
      <c r="AC41" s="21"/>
      <c r="AD41" s="4">
        <f>IF(P41="A",VLOOKUP(Q41,[1]교육_어학_경력backdata!$B$3:$C$9,2,1),IF(P41="B",VLOOKUP(Q41,[1]교육_어학_경력backdata!$G$3:$H$9,2,1),IF(P41="C",0,"오류")))</f>
        <v>20</v>
      </c>
      <c r="AE41" s="4">
        <f>IF(P41="A",VLOOKUP(R41,[1]교육_어학_경력backdata!$B$11:$C$17,2,1),IF(P41="B",VLOOKUP(R41,[1]교육_어학_경력backdata!$G$11:$H$17,2,1),IF(P41="C",0,"오류")))</f>
        <v>0</v>
      </c>
      <c r="AF41" s="4">
        <f>IF(P41="A",VLOOKUP(S41,[1]교육_어학_경력backdata!$B$19:$C$25,2,1),IF(P41="B",VLOOKUP(S41,[1]교육_어학_경력backdata!$G$19:$H$25,2,1),IF(P41="C",0,"오류")))</f>
        <v>0</v>
      </c>
      <c r="AG41" s="4">
        <f>IF(P41="A",VLOOKUP(T41,[1]교육_어학_경력backdata!$B$3:$C$9,2,1),IF(P41="B",VLOOKUP(T41,[1]교육_어학_경력backdata!$G$3:$H$9,2,1),IF(P41="C",0,"오류")))</f>
        <v>0</v>
      </c>
      <c r="AH41" s="4">
        <f>IF(P41="A",IF(U41=0,0,IF(U41=4,0,IF(U41=5,VLOOKUP(V41,[1]교육_어학_경력backdata!$B$27:$C$29,2,1),IF(U41=6,VLOOKUP(V41,[1]교육_어학_경력backdata!$B$31:$C$34,2,1))))),IF(P41="B",IF(U41=0,0,IF(U41=4,0,IF(U41=5,VLOOKUP(V41,[1]교육_어학_경력backdata!$G$27:$H$31,2,1),IF(U41=6,VLOOKUP(V41,[1]교육_어학_경력backdata!$G$33:$H$34,2,1))))),IF(CT41="C",0,"오류")))</f>
        <v>0</v>
      </c>
      <c r="AI41" s="4">
        <f>IF(P41="A",VLOOKUP(W41,[1]교육_어학_경력backdata!$B$36:$C$42,2,1),IF(P41="B",VLOOKUP(W41,[1]교육_어학_경력backdata!$G$36:$H$42,2,1),IF(P41="C",0,"오류")))</f>
        <v>0</v>
      </c>
      <c r="AJ41" s="4">
        <f>SUM(AD41:AI41)</f>
        <v>20</v>
      </c>
      <c r="AK41" s="4">
        <f>_xlfn.MAXIFS(AJ:AJ,B:B,B41)</f>
        <v>20</v>
      </c>
      <c r="AL41" s="4"/>
      <c r="AM41" s="21"/>
      <c r="AN41" s="4"/>
      <c r="AO41" s="4"/>
    </row>
    <row r="42" spans="1:41" x14ac:dyDescent="0.4">
      <c r="A42" s="3">
        <f>IF(B41=B42,A41,A41+1)</f>
        <v>34</v>
      </c>
      <c r="B42" s="3" t="s">
        <v>6143</v>
      </c>
      <c r="C42" s="3" t="s">
        <v>6142</v>
      </c>
      <c r="D42" s="3" t="s">
        <v>3044</v>
      </c>
      <c r="E42" s="3" t="s">
        <v>3043</v>
      </c>
      <c r="F42" s="3">
        <f>IF(B42=B41,F41+1,1)</f>
        <v>1</v>
      </c>
      <c r="G42" s="3" t="s">
        <v>6384</v>
      </c>
      <c r="H42" s="3" t="s">
        <v>6379</v>
      </c>
      <c r="I42" s="3" t="s">
        <v>6378</v>
      </c>
      <c r="J42" s="3" t="s">
        <v>6397</v>
      </c>
      <c r="K42" s="3"/>
      <c r="L42" s="3" t="s">
        <v>6448</v>
      </c>
      <c r="M42" s="3" t="s">
        <v>7569</v>
      </c>
      <c r="P42" s="3" t="s">
        <v>2434</v>
      </c>
      <c r="Q42" s="3">
        <f>IF(H42="TOEIC",VALUE(L42),0)</f>
        <v>865</v>
      </c>
      <c r="R42" s="3">
        <f>IF(H42="NEW TEPS",VALUE(L42),0)</f>
        <v>0</v>
      </c>
      <c r="S42" s="3">
        <f>IF(H42="TOEFL(ibt)",VALUE(L42),0)</f>
        <v>0</v>
      </c>
      <c r="T42" s="3">
        <f>IF(H42="JPT",VALUE(L42),0)</f>
        <v>0</v>
      </c>
      <c r="U42" s="3">
        <f>IF(H42="HSK",VALUE(K42),0)</f>
        <v>0</v>
      </c>
      <c r="V42" s="3">
        <f>IF(H42="HSK",VALUE(L42),0)</f>
        <v>0</v>
      </c>
      <c r="W42" s="3">
        <f>IF(H42="G-TELP Level2",VALUE(L42),0)</f>
        <v>0</v>
      </c>
      <c r="X42" s="3">
        <f>IF(P42="A",IF(Q42&gt;849,1,IF(R42&gt;335,1,IF(S42&gt;97,1,IF(T42&gt;849,1,IF(W42&gt;82,1,IF(U42=6,1,IF(U42=5,IF(V42&gt;254,1,0),0))))))),IF(P42="B",IF(Q42&gt;699,1,IF(R42&gt;263,1,IF(S42&gt;78,1,IF(T42&gt;699,1,IF(W42&gt;63,1,IF(U42=6,1,IF(U42=5,IF(V42&gt;179,1,0),0))))))),IF(P42="C",IF(Q42&gt;599,1,IF(R42&gt;226,1,IF(S42&gt;67,1,IF(T42&gt;599,1,IF(W42&gt;49,1,IF(U42=6,1,IF(U42=5,1,IF(U42=4,IF(V42&gt;209,1,0),0)))))))),IF(P42="D",IF(Q42&gt;649,1,IF(R42&gt;244,1,IF(S42&gt;73,1,IF(T42&gt;649,1,IF(W42&gt;56,1,IF(U42=6,1,IF(U42=5,1,IF(U42=4,IF(V42&gt;254,1,0),0)))))))),0))))</f>
        <v>1</v>
      </c>
      <c r="Y42" s="3">
        <f>SUMIF(B:B,B42,X:X)</f>
        <v>1</v>
      </c>
      <c r="Z42" s="3" t="str">
        <f>IF(Y42&gt;0,"어학 충족","자격미달")</f>
        <v>어학 충족</v>
      </c>
      <c r="AA42" s="3"/>
      <c r="AB42" s="3" t="str">
        <f>IF(P42="A",IF(Q42&gt;849,"TOEIC 충족",IF(R42&gt;335,"New-TEPS 충족",IF(S42&gt;97,"TOEFL 충족",IF(T42&gt;849,"JPT 충족",IF(W42&gt;82,"G-TELP 충족",IF(U42=6,"HSK점수 충족",IF(U42=5,IF(V42&gt;254,"HSK점수 충족","자격미달"),"자격미달"))))))),IF(P42="B",IF(Q42&gt;699,"TOEIC 충족",IF(R42&gt;263,"New-TEPS 충족",IF(S42&gt;78,"TOEFL 충족",IF(T42&gt;699,"JPT 충족",IF(W42&gt;63,"G-TELP 충족",IF(U42=6,"HSK점수 충족",IF(U42=5,IF(V42&gt;179,"HSK점수 충족","자격미달"),"자격미달"))))))),IF(P42="C",IF(Q42&gt;599,"TOEIC 충족",IF(R42&gt;226,"New-TEPS 충족",IF(S42&gt;67,"TOEFL 충족",IF(T42&gt;599,"JPT 충족",IF(W42&gt;49,"G-TELP 충족",IF(U42=6,"HSK점수 충족",IF(U42=5,"HSK점수 충족",IF(U42=4,IF(V42&gt;209,"HSK점수 충족","자격미달"),"자격미달")))))))),IF(P42="D",IF(Q42&gt;649,"TOEIC 충족",IF(R42&gt;244,"New-TEPS 충족",IF(S42&gt;73,"TOEFL 충족",IF(T42&gt;649,"JPT 충족",IF(W42&gt;56,"G-TELP 충족",IF(U983=6,"HSK점수 충족",IF(U983=5,"HSK점수 충족",IF(U983=4,IF(V983&gt;254,"HSK점수 충족","자격미달"),"자격미달")))))))),0))))</f>
        <v>TOEIC 충족</v>
      </c>
      <c r="AC42" s="21"/>
      <c r="AD42" s="3">
        <f>IF(P42="A",VLOOKUP(Q42,[1]교육_어학_경력backdata!$B$3:$C$9,2,1),IF(P42="B",VLOOKUP(Q42,[1]교육_어학_경력backdata!$G$3:$H$9,2,1),IF(P42="C",0,"오류")))</f>
        <v>12</v>
      </c>
      <c r="AE42" s="3">
        <f>IF(P42="A",VLOOKUP(R42,[1]교육_어학_경력backdata!$B$11:$C$17,2,1),IF(P42="B",VLOOKUP(R42,[1]교육_어학_경력backdata!$G$11:$H$17,2,1),IF(P42="C",0,"오류")))</f>
        <v>0</v>
      </c>
      <c r="AF42" s="3">
        <f>IF(P42="A",VLOOKUP(S42,[1]교육_어학_경력backdata!$B$19:$C$25,2,1),IF(P42="B",VLOOKUP(S42,[1]교육_어학_경력backdata!$G$19:$H$25,2,1),IF(P42="C",0,"오류")))</f>
        <v>0</v>
      </c>
      <c r="AG42" s="3">
        <f>IF(P42="A",VLOOKUP(T42,[1]교육_어학_경력backdata!$B$3:$C$9,2,1),IF(P42="B",VLOOKUP(T42,[1]교육_어학_경력backdata!$G$3:$H$9,2,1),IF(P42="C",0,"오류")))</f>
        <v>0</v>
      </c>
      <c r="AH42" s="3">
        <f>IF(P42="A",IF(U42=0,0,IF(U42=4,0,IF(U42=5,VLOOKUP(V42,[1]교육_어학_경력backdata!$B$27:$C$29,2,1),IF(U42=6,VLOOKUP(V42,[1]교육_어학_경력backdata!$B$31:$C$34,2,1))))),IF(P42="B",IF(U42=0,0,IF(U42=4,0,IF(U42=5,VLOOKUP(V42,[1]교육_어학_경력backdata!$G$27:$H$31,2,1),IF(U42=6,VLOOKUP(V42,[1]교육_어학_경력backdata!$G$33:$H$34,2,1))))),IF(CT42="C",0,"오류")))</f>
        <v>0</v>
      </c>
      <c r="AI42" s="3">
        <f>IF(P42="A",VLOOKUP(W42,[1]교육_어학_경력backdata!$B$36:$C$42,2,1),IF(P42="B",VLOOKUP(W42,[1]교육_어학_경력backdata!$G$36:$H$42,2,1),IF(P42="C",0,"오류")))</f>
        <v>0</v>
      </c>
      <c r="AJ42" s="3">
        <f>SUM(AD42:AI42)</f>
        <v>12</v>
      </c>
      <c r="AK42" s="3">
        <f>_xlfn.MAXIFS(AJ:AJ,B:B,B42)</f>
        <v>12</v>
      </c>
      <c r="AL42" s="3"/>
      <c r="AM42" s="21"/>
      <c r="AN42" s="3"/>
      <c r="AO42" s="3"/>
    </row>
    <row r="43" spans="1:41" x14ac:dyDescent="0.4">
      <c r="A43" s="4">
        <f>IF(B42=B43,A42,A42+1)</f>
        <v>35</v>
      </c>
      <c r="B43" s="4" t="s">
        <v>6138</v>
      </c>
      <c r="C43" s="4" t="s">
        <v>6137</v>
      </c>
      <c r="D43" s="4" t="s">
        <v>3044</v>
      </c>
      <c r="E43" s="4" t="s">
        <v>3043</v>
      </c>
      <c r="F43" s="4">
        <f>IF(B43=B42,F42+1,1)</f>
        <v>1</v>
      </c>
      <c r="G43" s="4" t="s">
        <v>6380</v>
      </c>
      <c r="H43" s="4" t="s">
        <v>6379</v>
      </c>
      <c r="I43" s="4" t="s">
        <v>6378</v>
      </c>
      <c r="J43" s="4" t="s">
        <v>6692</v>
      </c>
      <c r="K43" s="4"/>
      <c r="L43" s="4" t="s">
        <v>6411</v>
      </c>
      <c r="M43" s="4" t="s">
        <v>7568</v>
      </c>
      <c r="P43" s="4" t="s">
        <v>2434</v>
      </c>
      <c r="Q43" s="4">
        <f>IF(H43="TOEIC",VALUE(L43),0)</f>
        <v>915</v>
      </c>
      <c r="R43" s="4">
        <f>IF(H43="NEW TEPS",VALUE(L43),0)</f>
        <v>0</v>
      </c>
      <c r="S43" s="4">
        <f>IF(H43="TOEFL(ibt)",VALUE(L43),0)</f>
        <v>0</v>
      </c>
      <c r="T43" s="4">
        <f>IF(H43="JPT",VALUE(L43),0)</f>
        <v>0</v>
      </c>
      <c r="U43" s="4">
        <f>IF(H43="HSK",VALUE(K43),0)</f>
        <v>0</v>
      </c>
      <c r="V43" s="4">
        <f>IF(H43="HSK",VALUE(L43),0)</f>
        <v>0</v>
      </c>
      <c r="W43" s="4">
        <f>IF(H43="G-TELP Level2",VALUE(L43),0)</f>
        <v>0</v>
      </c>
      <c r="X43" s="4">
        <f>IF(P43="A",IF(Q43&gt;849,1,IF(R43&gt;335,1,IF(S43&gt;97,1,IF(T43&gt;849,1,IF(W43&gt;82,1,IF(U43=6,1,IF(U43=5,IF(V43&gt;254,1,0),0))))))),IF(P43="B",IF(Q43&gt;699,1,IF(R43&gt;263,1,IF(S43&gt;78,1,IF(T43&gt;699,1,IF(W43&gt;63,1,IF(U43=6,1,IF(U43=5,IF(V43&gt;179,1,0),0))))))),IF(P43="C",IF(Q43&gt;599,1,IF(R43&gt;226,1,IF(S43&gt;67,1,IF(T43&gt;599,1,IF(W43&gt;49,1,IF(U43=6,1,IF(U43=5,1,IF(U43=4,IF(V43&gt;209,1,0),0)))))))),IF(P43="D",IF(Q43&gt;649,1,IF(R43&gt;244,1,IF(S43&gt;73,1,IF(T43&gt;649,1,IF(W43&gt;56,1,IF(U43=6,1,IF(U43=5,1,IF(U43=4,IF(V43&gt;254,1,0),0)))))))),0))))</f>
        <v>1</v>
      </c>
      <c r="Y43" s="4">
        <f>SUMIF(B:B,B43,X:X)</f>
        <v>1</v>
      </c>
      <c r="Z43" s="4" t="str">
        <f>IF(Y43&gt;0,"어학 충족","자격미달")</f>
        <v>어학 충족</v>
      </c>
      <c r="AA43" s="4"/>
      <c r="AB43" s="4" t="str">
        <f>IF(P43="A",IF(Q43&gt;849,"TOEIC 충족",IF(R43&gt;335,"New-TEPS 충족",IF(S43&gt;97,"TOEFL 충족",IF(T43&gt;849,"JPT 충족",IF(W43&gt;82,"G-TELP 충족",IF(U43=6,"HSK점수 충족",IF(U43=5,IF(V43&gt;254,"HSK점수 충족","자격미달"),"자격미달"))))))),IF(P43="B",IF(Q43&gt;699,"TOEIC 충족",IF(R43&gt;263,"New-TEPS 충족",IF(S43&gt;78,"TOEFL 충족",IF(T43&gt;699,"JPT 충족",IF(W43&gt;63,"G-TELP 충족",IF(U43=6,"HSK점수 충족",IF(U43=5,IF(V43&gt;179,"HSK점수 충족","자격미달"),"자격미달"))))))),IF(P43="C",IF(Q43&gt;599,"TOEIC 충족",IF(R43&gt;226,"New-TEPS 충족",IF(S43&gt;67,"TOEFL 충족",IF(T43&gt;599,"JPT 충족",IF(W43&gt;49,"G-TELP 충족",IF(U43=6,"HSK점수 충족",IF(U43=5,"HSK점수 충족",IF(U43=4,IF(V43&gt;209,"HSK점수 충족","자격미달"),"자격미달")))))))),IF(P43="D",IF(Q43&gt;649,"TOEIC 충족",IF(R43&gt;244,"New-TEPS 충족",IF(S43&gt;73,"TOEFL 충족",IF(T43&gt;649,"JPT 충족",IF(W43&gt;56,"G-TELP 충족",IF(U984=6,"HSK점수 충족",IF(U984=5,"HSK점수 충족",IF(U984=4,IF(V984&gt;254,"HSK점수 충족","자격미달"),"자격미달")))))))),0))))</f>
        <v>TOEIC 충족</v>
      </c>
      <c r="AC43" s="21"/>
      <c r="AD43" s="4">
        <f>IF(P43="A",VLOOKUP(Q43,[1]교육_어학_경력backdata!$B$3:$C$9,2,1),IF(P43="B",VLOOKUP(Q43,[1]교육_어학_경력backdata!$G$3:$H$9,2,1),IF(P43="C",0,"오류")))</f>
        <v>16</v>
      </c>
      <c r="AE43" s="4">
        <f>IF(P43="A",VLOOKUP(R43,[1]교육_어학_경력backdata!$B$11:$C$17,2,1),IF(P43="B",VLOOKUP(R43,[1]교육_어학_경력backdata!$G$11:$H$17,2,1),IF(P43="C",0,"오류")))</f>
        <v>0</v>
      </c>
      <c r="AF43" s="4">
        <f>IF(P43="A",VLOOKUP(S43,[1]교육_어학_경력backdata!$B$19:$C$25,2,1),IF(P43="B",VLOOKUP(S43,[1]교육_어학_경력backdata!$G$19:$H$25,2,1),IF(P43="C",0,"오류")))</f>
        <v>0</v>
      </c>
      <c r="AG43" s="4">
        <f>IF(P43="A",VLOOKUP(T43,[1]교육_어학_경력backdata!$B$3:$C$9,2,1),IF(P43="B",VLOOKUP(T43,[1]교육_어학_경력backdata!$G$3:$H$9,2,1),IF(P43="C",0,"오류")))</f>
        <v>0</v>
      </c>
      <c r="AH43" s="4">
        <f>IF(P43="A",IF(U43=0,0,IF(U43=4,0,IF(U43=5,VLOOKUP(V43,[1]교육_어학_경력backdata!$B$27:$C$29,2,1),IF(U43=6,VLOOKUP(V43,[1]교육_어학_경력backdata!$B$31:$C$34,2,1))))),IF(P43="B",IF(U43=0,0,IF(U43=4,0,IF(U43=5,VLOOKUP(V43,[1]교육_어학_경력backdata!$G$27:$H$31,2,1),IF(U43=6,VLOOKUP(V43,[1]교육_어학_경력backdata!$G$33:$H$34,2,1))))),IF(CT43="C",0,"오류")))</f>
        <v>0</v>
      </c>
      <c r="AI43" s="4">
        <f>IF(P43="A",VLOOKUP(W43,[1]교육_어학_경력backdata!$B$36:$C$42,2,1),IF(P43="B",VLOOKUP(W43,[1]교육_어학_경력backdata!$G$36:$H$42,2,1),IF(P43="C",0,"오류")))</f>
        <v>0</v>
      </c>
      <c r="AJ43" s="4">
        <f>SUM(AD43:AI43)</f>
        <v>16</v>
      </c>
      <c r="AK43" s="4">
        <f>_xlfn.MAXIFS(AJ:AJ,B:B,B43)</f>
        <v>16</v>
      </c>
      <c r="AL43" s="4"/>
      <c r="AM43" s="21"/>
      <c r="AN43" s="4"/>
      <c r="AO43" s="4"/>
    </row>
    <row r="44" spans="1:41" x14ac:dyDescent="0.4">
      <c r="A44" s="3">
        <f>IF(B43=B44,A43,A43+1)</f>
        <v>36</v>
      </c>
      <c r="B44" s="3" t="s">
        <v>6132</v>
      </c>
      <c r="C44" s="3" t="s">
        <v>6131</v>
      </c>
      <c r="D44" s="3" t="s">
        <v>3044</v>
      </c>
      <c r="E44" s="3" t="s">
        <v>3043</v>
      </c>
      <c r="F44" s="3">
        <f>IF(B44=B43,F43+1,1)</f>
        <v>1</v>
      </c>
      <c r="G44" s="3" t="s">
        <v>6380</v>
      </c>
      <c r="H44" s="3" t="s">
        <v>6379</v>
      </c>
      <c r="I44" s="3" t="s">
        <v>6378</v>
      </c>
      <c r="J44" s="3" t="s">
        <v>6547</v>
      </c>
      <c r="K44" s="3"/>
      <c r="L44" s="3" t="s">
        <v>6517</v>
      </c>
      <c r="M44" s="3" t="s">
        <v>7567</v>
      </c>
      <c r="P44" s="3" t="s">
        <v>2434</v>
      </c>
      <c r="Q44" s="3">
        <f>IF(H44="TOEIC",VALUE(L44),0)</f>
        <v>875</v>
      </c>
      <c r="R44" s="3">
        <f>IF(H44="NEW TEPS",VALUE(L44),0)</f>
        <v>0</v>
      </c>
      <c r="S44" s="3">
        <f>IF(H44="TOEFL(ibt)",VALUE(L44),0)</f>
        <v>0</v>
      </c>
      <c r="T44" s="3">
        <f>IF(H44="JPT",VALUE(L44),0)</f>
        <v>0</v>
      </c>
      <c r="U44" s="3">
        <f>IF(H44="HSK",VALUE(K44),0)</f>
        <v>0</v>
      </c>
      <c r="V44" s="3">
        <f>IF(H44="HSK",VALUE(L44),0)</f>
        <v>0</v>
      </c>
      <c r="W44" s="3">
        <f>IF(H44="G-TELP Level2",VALUE(L44),0)</f>
        <v>0</v>
      </c>
      <c r="X44" s="3">
        <f>IF(P44="A",IF(Q44&gt;849,1,IF(R44&gt;335,1,IF(S44&gt;97,1,IF(T44&gt;849,1,IF(W44&gt;82,1,IF(U44=6,1,IF(U44=5,IF(V44&gt;254,1,0),0))))))),IF(P44="B",IF(Q44&gt;699,1,IF(R44&gt;263,1,IF(S44&gt;78,1,IF(T44&gt;699,1,IF(W44&gt;63,1,IF(U44=6,1,IF(U44=5,IF(V44&gt;179,1,0),0))))))),IF(P44="C",IF(Q44&gt;599,1,IF(R44&gt;226,1,IF(S44&gt;67,1,IF(T44&gt;599,1,IF(W44&gt;49,1,IF(U44=6,1,IF(U44=5,1,IF(U44=4,IF(V44&gt;209,1,0),0)))))))),IF(P44="D",IF(Q44&gt;649,1,IF(R44&gt;244,1,IF(S44&gt;73,1,IF(T44&gt;649,1,IF(W44&gt;56,1,IF(U44=6,1,IF(U44=5,1,IF(U44=4,IF(V44&gt;254,1,0),0)))))))),0))))</f>
        <v>1</v>
      </c>
      <c r="Y44" s="3">
        <f>SUMIF(B:B,B44,X:X)</f>
        <v>1</v>
      </c>
      <c r="Z44" s="3" t="str">
        <f>IF(Y44&gt;0,"어학 충족","자격미달")</f>
        <v>어학 충족</v>
      </c>
      <c r="AA44" s="3"/>
      <c r="AB44" s="3" t="str">
        <f>IF(P44="A",IF(Q44&gt;849,"TOEIC 충족",IF(R44&gt;335,"New-TEPS 충족",IF(S44&gt;97,"TOEFL 충족",IF(T44&gt;849,"JPT 충족",IF(W44&gt;82,"G-TELP 충족",IF(U44=6,"HSK점수 충족",IF(U44=5,IF(V44&gt;254,"HSK점수 충족","자격미달"),"자격미달"))))))),IF(P44="B",IF(Q44&gt;699,"TOEIC 충족",IF(R44&gt;263,"New-TEPS 충족",IF(S44&gt;78,"TOEFL 충족",IF(T44&gt;699,"JPT 충족",IF(W44&gt;63,"G-TELP 충족",IF(U44=6,"HSK점수 충족",IF(U44=5,IF(V44&gt;179,"HSK점수 충족","자격미달"),"자격미달"))))))),IF(P44="C",IF(Q44&gt;599,"TOEIC 충족",IF(R44&gt;226,"New-TEPS 충족",IF(S44&gt;67,"TOEFL 충족",IF(T44&gt;599,"JPT 충족",IF(W44&gt;49,"G-TELP 충족",IF(U44=6,"HSK점수 충족",IF(U44=5,"HSK점수 충족",IF(U44=4,IF(V44&gt;209,"HSK점수 충족","자격미달"),"자격미달")))))))),IF(P44="D",IF(Q44&gt;649,"TOEIC 충족",IF(R44&gt;244,"New-TEPS 충족",IF(S44&gt;73,"TOEFL 충족",IF(T44&gt;649,"JPT 충족",IF(W44&gt;56,"G-TELP 충족",IF(U985=6,"HSK점수 충족",IF(U985=5,"HSK점수 충족",IF(U985=4,IF(V985&gt;254,"HSK점수 충족","자격미달"),"자격미달")))))))),0))))</f>
        <v>TOEIC 충족</v>
      </c>
      <c r="AC44" s="21"/>
      <c r="AD44" s="3">
        <f>IF(P44="A",VLOOKUP(Q44,[1]교육_어학_경력backdata!$B$3:$C$9,2,1),IF(P44="B",VLOOKUP(Q44,[1]교육_어학_경력backdata!$G$3:$H$9,2,1),IF(P44="C",0,"오류")))</f>
        <v>14</v>
      </c>
      <c r="AE44" s="3">
        <f>IF(P44="A",VLOOKUP(R44,[1]교육_어학_경력backdata!$B$11:$C$17,2,1),IF(P44="B",VLOOKUP(R44,[1]교육_어학_경력backdata!$G$11:$H$17,2,1),IF(P44="C",0,"오류")))</f>
        <v>0</v>
      </c>
      <c r="AF44" s="3">
        <f>IF(P44="A",VLOOKUP(S44,[1]교육_어학_경력backdata!$B$19:$C$25,2,1),IF(P44="B",VLOOKUP(S44,[1]교육_어학_경력backdata!$G$19:$H$25,2,1),IF(P44="C",0,"오류")))</f>
        <v>0</v>
      </c>
      <c r="AG44" s="3">
        <f>IF(P44="A",VLOOKUP(T44,[1]교육_어학_경력backdata!$B$3:$C$9,2,1),IF(P44="B",VLOOKUP(T44,[1]교육_어학_경력backdata!$G$3:$H$9,2,1),IF(P44="C",0,"오류")))</f>
        <v>0</v>
      </c>
      <c r="AH44" s="3">
        <f>IF(P44="A",IF(U44=0,0,IF(U44=4,0,IF(U44=5,VLOOKUP(V44,[1]교육_어학_경력backdata!$B$27:$C$29,2,1),IF(U44=6,VLOOKUP(V44,[1]교육_어학_경력backdata!$B$31:$C$34,2,1))))),IF(P44="B",IF(U44=0,0,IF(U44=4,0,IF(U44=5,VLOOKUP(V44,[1]교육_어학_경력backdata!$G$27:$H$31,2,1),IF(U44=6,VLOOKUP(V44,[1]교육_어학_경력backdata!$G$33:$H$34,2,1))))),IF(CT44="C",0,"오류")))</f>
        <v>0</v>
      </c>
      <c r="AI44" s="3">
        <f>IF(P44="A",VLOOKUP(W44,[1]교육_어학_경력backdata!$B$36:$C$42,2,1),IF(P44="B",VLOOKUP(W44,[1]교육_어학_경력backdata!$G$36:$H$42,2,1),IF(P44="C",0,"오류")))</f>
        <v>0</v>
      </c>
      <c r="AJ44" s="3">
        <f>SUM(AD44:AI44)</f>
        <v>14</v>
      </c>
      <c r="AK44" s="3">
        <f>_xlfn.MAXIFS(AJ:AJ,B:B,B44)</f>
        <v>14</v>
      </c>
      <c r="AL44" s="3"/>
      <c r="AM44" s="21"/>
      <c r="AN44" s="3"/>
      <c r="AO44" s="3"/>
    </row>
    <row r="45" spans="1:41" x14ac:dyDescent="0.4">
      <c r="A45" s="4">
        <f>IF(B44=B45,A44,A44+1)</f>
        <v>37</v>
      </c>
      <c r="B45" s="4" t="s">
        <v>6129</v>
      </c>
      <c r="C45" s="4" t="s">
        <v>6128</v>
      </c>
      <c r="D45" s="4" t="s">
        <v>3044</v>
      </c>
      <c r="E45" s="4" t="s">
        <v>3043</v>
      </c>
      <c r="F45" s="4">
        <f>IF(B45=B44,F44+1,1)</f>
        <v>1</v>
      </c>
      <c r="G45" s="4" t="s">
        <v>6380</v>
      </c>
      <c r="H45" s="4" t="s">
        <v>6379</v>
      </c>
      <c r="I45" s="4" t="s">
        <v>6378</v>
      </c>
      <c r="J45" s="4" t="s">
        <v>6559</v>
      </c>
      <c r="K45" s="4"/>
      <c r="L45" s="4" t="s">
        <v>6808</v>
      </c>
      <c r="M45" s="4" t="s">
        <v>7566</v>
      </c>
      <c r="P45" s="4" t="s">
        <v>2434</v>
      </c>
      <c r="Q45" s="4">
        <f>IF(H45="TOEIC",VALUE(L45),0)</f>
        <v>950</v>
      </c>
      <c r="R45" s="4">
        <f>IF(H45="NEW TEPS",VALUE(L45),0)</f>
        <v>0</v>
      </c>
      <c r="S45" s="4">
        <f>IF(H45="TOEFL(ibt)",VALUE(L45),0)</f>
        <v>0</v>
      </c>
      <c r="T45" s="4">
        <f>IF(H45="JPT",VALUE(L45),0)</f>
        <v>0</v>
      </c>
      <c r="U45" s="4">
        <f>IF(H45="HSK",VALUE(K45),0)</f>
        <v>0</v>
      </c>
      <c r="V45" s="4">
        <f>IF(H45="HSK",VALUE(L45),0)</f>
        <v>0</v>
      </c>
      <c r="W45" s="4">
        <f>IF(H45="G-TELP Level2",VALUE(L45),0)</f>
        <v>0</v>
      </c>
      <c r="X45" s="4">
        <f>IF(P45="A",IF(Q45&gt;849,1,IF(R45&gt;335,1,IF(S45&gt;97,1,IF(T45&gt;849,1,IF(W45&gt;82,1,IF(U45=6,1,IF(U45=5,IF(V45&gt;254,1,0),0))))))),IF(P45="B",IF(Q45&gt;699,1,IF(R45&gt;263,1,IF(S45&gt;78,1,IF(T45&gt;699,1,IF(W45&gt;63,1,IF(U45=6,1,IF(U45=5,IF(V45&gt;179,1,0),0))))))),IF(P45="C",IF(Q45&gt;599,1,IF(R45&gt;226,1,IF(S45&gt;67,1,IF(T45&gt;599,1,IF(W45&gt;49,1,IF(U45=6,1,IF(U45=5,1,IF(U45=4,IF(V45&gt;209,1,0),0)))))))),IF(P45="D",IF(Q45&gt;649,1,IF(R45&gt;244,1,IF(S45&gt;73,1,IF(T45&gt;649,1,IF(W45&gt;56,1,IF(U45=6,1,IF(U45=5,1,IF(U45=4,IF(V45&gt;254,1,0),0)))))))),0))))</f>
        <v>1</v>
      </c>
      <c r="Y45" s="4">
        <f>SUMIF(B:B,B45,X:X)</f>
        <v>1</v>
      </c>
      <c r="Z45" s="4" t="str">
        <f>IF(Y45&gt;0,"어학 충족","자격미달")</f>
        <v>어학 충족</v>
      </c>
      <c r="AA45" s="4"/>
      <c r="AB45" s="4" t="str">
        <f>IF(P45="A",IF(Q45&gt;849,"TOEIC 충족",IF(R45&gt;335,"New-TEPS 충족",IF(S45&gt;97,"TOEFL 충족",IF(T45&gt;849,"JPT 충족",IF(W45&gt;82,"G-TELP 충족",IF(U45=6,"HSK점수 충족",IF(U45=5,IF(V45&gt;254,"HSK점수 충족","자격미달"),"자격미달"))))))),IF(P45="B",IF(Q45&gt;699,"TOEIC 충족",IF(R45&gt;263,"New-TEPS 충족",IF(S45&gt;78,"TOEFL 충족",IF(T45&gt;699,"JPT 충족",IF(W45&gt;63,"G-TELP 충족",IF(U45=6,"HSK점수 충족",IF(U45=5,IF(V45&gt;179,"HSK점수 충족","자격미달"),"자격미달"))))))),IF(P45="C",IF(Q45&gt;599,"TOEIC 충족",IF(R45&gt;226,"New-TEPS 충족",IF(S45&gt;67,"TOEFL 충족",IF(T45&gt;599,"JPT 충족",IF(W45&gt;49,"G-TELP 충족",IF(U45=6,"HSK점수 충족",IF(U45=5,"HSK점수 충족",IF(U45=4,IF(V45&gt;209,"HSK점수 충족","자격미달"),"자격미달")))))))),IF(P45="D",IF(Q45&gt;649,"TOEIC 충족",IF(R45&gt;244,"New-TEPS 충족",IF(S45&gt;73,"TOEFL 충족",IF(T45&gt;649,"JPT 충족",IF(W45&gt;56,"G-TELP 충족",IF(U986=6,"HSK점수 충족",IF(U986=5,"HSK점수 충족",IF(U986=4,IF(V986&gt;254,"HSK점수 충족","자격미달"),"자격미달")))))))),0))))</f>
        <v>TOEIC 충족</v>
      </c>
      <c r="AC45" s="21"/>
      <c r="AD45" s="4">
        <f>IF(P45="A",VLOOKUP(Q45,[1]교육_어학_경력backdata!$B$3:$C$9,2,1),IF(P45="B",VLOOKUP(Q45,[1]교육_어학_경력backdata!$G$3:$H$9,2,1),IF(P45="C",0,"오류")))</f>
        <v>20</v>
      </c>
      <c r="AE45" s="4">
        <f>IF(P45="A",VLOOKUP(R45,[1]교육_어학_경력backdata!$B$11:$C$17,2,1),IF(P45="B",VLOOKUP(R45,[1]교육_어학_경력backdata!$G$11:$H$17,2,1),IF(P45="C",0,"오류")))</f>
        <v>0</v>
      </c>
      <c r="AF45" s="4">
        <f>IF(P45="A",VLOOKUP(S45,[1]교육_어학_경력backdata!$B$19:$C$25,2,1),IF(P45="B",VLOOKUP(S45,[1]교육_어학_경력backdata!$G$19:$H$25,2,1),IF(P45="C",0,"오류")))</f>
        <v>0</v>
      </c>
      <c r="AG45" s="4">
        <f>IF(P45="A",VLOOKUP(T45,[1]교육_어학_경력backdata!$B$3:$C$9,2,1),IF(P45="B",VLOOKUP(T45,[1]교육_어학_경력backdata!$G$3:$H$9,2,1),IF(P45="C",0,"오류")))</f>
        <v>0</v>
      </c>
      <c r="AH45" s="4">
        <f>IF(P45="A",IF(U45=0,0,IF(U45=4,0,IF(U45=5,VLOOKUP(V45,[1]교육_어학_경력backdata!$B$27:$C$29,2,1),IF(U45=6,VLOOKUP(V45,[1]교육_어학_경력backdata!$B$31:$C$34,2,1))))),IF(P45="B",IF(U45=0,0,IF(U45=4,0,IF(U45=5,VLOOKUP(V45,[1]교육_어학_경력backdata!$G$27:$H$31,2,1),IF(U45=6,VLOOKUP(V45,[1]교육_어학_경력backdata!$G$33:$H$34,2,1))))),IF(CT45="C",0,"오류")))</f>
        <v>0</v>
      </c>
      <c r="AI45" s="4">
        <f>IF(P45="A",VLOOKUP(W45,[1]교육_어학_경력backdata!$B$36:$C$42,2,1),IF(P45="B",VLOOKUP(W45,[1]교육_어학_경력backdata!$G$36:$H$42,2,1),IF(P45="C",0,"오류")))</f>
        <v>0</v>
      </c>
      <c r="AJ45" s="4">
        <f>SUM(AD45:AI45)</f>
        <v>20</v>
      </c>
      <c r="AK45" s="4">
        <f>_xlfn.MAXIFS(AJ:AJ,B:B,B45)</f>
        <v>20</v>
      </c>
      <c r="AL45" s="4"/>
      <c r="AM45" s="21"/>
      <c r="AN45" s="4"/>
      <c r="AO45" s="4"/>
    </row>
    <row r="46" spans="1:41" x14ac:dyDescent="0.4">
      <c r="A46" s="3">
        <f>IF(B45=B46,A45,A45+1)</f>
        <v>38</v>
      </c>
      <c r="B46" s="3" t="s">
        <v>6123</v>
      </c>
      <c r="C46" s="3" t="s">
        <v>5938</v>
      </c>
      <c r="D46" s="3" t="s">
        <v>3044</v>
      </c>
      <c r="E46" s="3" t="s">
        <v>3043</v>
      </c>
      <c r="F46" s="3">
        <f>IF(B46=B45,F45+1,1)</f>
        <v>1</v>
      </c>
      <c r="G46" s="3" t="s">
        <v>6384</v>
      </c>
      <c r="H46" s="3" t="s">
        <v>6379</v>
      </c>
      <c r="I46" s="3" t="s">
        <v>6378</v>
      </c>
      <c r="J46" s="3" t="s">
        <v>6636</v>
      </c>
      <c r="K46" s="3"/>
      <c r="L46" s="3" t="s">
        <v>6623</v>
      </c>
      <c r="M46" s="3" t="s">
        <v>7565</v>
      </c>
      <c r="P46" s="3" t="s">
        <v>2434</v>
      </c>
      <c r="Q46" s="3">
        <f>IF(H46="TOEIC",VALUE(L46),0)</f>
        <v>860</v>
      </c>
      <c r="R46" s="3">
        <f>IF(H46="NEW TEPS",VALUE(L46),0)</f>
        <v>0</v>
      </c>
      <c r="S46" s="3">
        <f>IF(H46="TOEFL(ibt)",VALUE(L46),0)</f>
        <v>0</v>
      </c>
      <c r="T46" s="3">
        <f>IF(H46="JPT",VALUE(L46),0)</f>
        <v>0</v>
      </c>
      <c r="U46" s="3">
        <f>IF(H46="HSK",VALUE(K46),0)</f>
        <v>0</v>
      </c>
      <c r="V46" s="3">
        <f>IF(H46="HSK",VALUE(L46),0)</f>
        <v>0</v>
      </c>
      <c r="W46" s="3">
        <f>IF(H46="G-TELP Level2",VALUE(L46),0)</f>
        <v>0</v>
      </c>
      <c r="X46" s="3">
        <f>IF(P46="A",IF(Q46&gt;849,1,IF(R46&gt;335,1,IF(S46&gt;97,1,IF(T46&gt;849,1,IF(W46&gt;82,1,IF(U46=6,1,IF(U46=5,IF(V46&gt;254,1,0),0))))))),IF(P46="B",IF(Q46&gt;699,1,IF(R46&gt;263,1,IF(S46&gt;78,1,IF(T46&gt;699,1,IF(W46&gt;63,1,IF(U46=6,1,IF(U46=5,IF(V46&gt;179,1,0),0))))))),IF(P46="C",IF(Q46&gt;599,1,IF(R46&gt;226,1,IF(S46&gt;67,1,IF(T46&gt;599,1,IF(W46&gt;49,1,IF(U46=6,1,IF(U46=5,1,IF(U46=4,IF(V46&gt;209,1,0),0)))))))),IF(P46="D",IF(Q46&gt;649,1,IF(R46&gt;244,1,IF(S46&gt;73,1,IF(T46&gt;649,1,IF(W46&gt;56,1,IF(U46=6,1,IF(U46=5,1,IF(U46=4,IF(V46&gt;254,1,0),0)))))))),0))))</f>
        <v>1</v>
      </c>
      <c r="Y46" s="3">
        <f>SUMIF(B:B,B46,X:X)</f>
        <v>1</v>
      </c>
      <c r="Z46" s="3" t="str">
        <f>IF(Y46&gt;0,"어학 충족","자격미달")</f>
        <v>어학 충족</v>
      </c>
      <c r="AA46" s="3"/>
      <c r="AB46" s="3" t="str">
        <f>IF(P46="A",IF(Q46&gt;849,"TOEIC 충족",IF(R46&gt;335,"New-TEPS 충족",IF(S46&gt;97,"TOEFL 충족",IF(T46&gt;849,"JPT 충족",IF(W46&gt;82,"G-TELP 충족",IF(U46=6,"HSK점수 충족",IF(U46=5,IF(V46&gt;254,"HSK점수 충족","자격미달"),"자격미달"))))))),IF(P46="B",IF(Q46&gt;699,"TOEIC 충족",IF(R46&gt;263,"New-TEPS 충족",IF(S46&gt;78,"TOEFL 충족",IF(T46&gt;699,"JPT 충족",IF(W46&gt;63,"G-TELP 충족",IF(U46=6,"HSK점수 충족",IF(U46=5,IF(V46&gt;179,"HSK점수 충족","자격미달"),"자격미달"))))))),IF(P46="C",IF(Q46&gt;599,"TOEIC 충족",IF(R46&gt;226,"New-TEPS 충족",IF(S46&gt;67,"TOEFL 충족",IF(T46&gt;599,"JPT 충족",IF(W46&gt;49,"G-TELP 충족",IF(U46=6,"HSK점수 충족",IF(U46=5,"HSK점수 충족",IF(U46=4,IF(V46&gt;209,"HSK점수 충족","자격미달"),"자격미달")))))))),IF(P46="D",IF(Q46&gt;649,"TOEIC 충족",IF(R46&gt;244,"New-TEPS 충족",IF(S46&gt;73,"TOEFL 충족",IF(T46&gt;649,"JPT 충족",IF(W46&gt;56,"G-TELP 충족",IF(U987=6,"HSK점수 충족",IF(U987=5,"HSK점수 충족",IF(U987=4,IF(V987&gt;254,"HSK점수 충족","자격미달"),"자격미달")))))))),0))))</f>
        <v>TOEIC 충족</v>
      </c>
      <c r="AC46" s="21"/>
      <c r="AD46" s="3">
        <f>IF(P46="A",VLOOKUP(Q46,[1]교육_어학_경력backdata!$B$3:$C$9,2,1),IF(P46="B",VLOOKUP(Q46,[1]교육_어학_경력backdata!$G$3:$H$9,2,1),IF(P46="C",0,"오류")))</f>
        <v>12</v>
      </c>
      <c r="AE46" s="3">
        <f>IF(P46="A",VLOOKUP(R46,[1]교육_어학_경력backdata!$B$11:$C$17,2,1),IF(P46="B",VLOOKUP(R46,[1]교육_어학_경력backdata!$G$11:$H$17,2,1),IF(P46="C",0,"오류")))</f>
        <v>0</v>
      </c>
      <c r="AF46" s="3">
        <f>IF(P46="A",VLOOKUP(S46,[1]교육_어학_경력backdata!$B$19:$C$25,2,1),IF(P46="B",VLOOKUP(S46,[1]교육_어학_경력backdata!$G$19:$H$25,2,1),IF(P46="C",0,"오류")))</f>
        <v>0</v>
      </c>
      <c r="AG46" s="3">
        <f>IF(P46="A",VLOOKUP(T46,[1]교육_어학_경력backdata!$B$3:$C$9,2,1),IF(P46="B",VLOOKUP(T46,[1]교육_어학_경력backdata!$G$3:$H$9,2,1),IF(P46="C",0,"오류")))</f>
        <v>0</v>
      </c>
      <c r="AH46" s="3">
        <f>IF(P46="A",IF(U46=0,0,IF(U46=4,0,IF(U46=5,VLOOKUP(V46,[1]교육_어학_경력backdata!$B$27:$C$29,2,1),IF(U46=6,VLOOKUP(V46,[1]교육_어학_경력backdata!$B$31:$C$34,2,1))))),IF(P46="B",IF(U46=0,0,IF(U46=4,0,IF(U46=5,VLOOKUP(V46,[1]교육_어학_경력backdata!$G$27:$H$31,2,1),IF(U46=6,VLOOKUP(V46,[1]교육_어학_경력backdata!$G$33:$H$34,2,1))))),IF(CT46="C",0,"오류")))</f>
        <v>0</v>
      </c>
      <c r="AI46" s="3">
        <f>IF(P46="A",VLOOKUP(W46,[1]교육_어학_경력backdata!$B$36:$C$42,2,1),IF(P46="B",VLOOKUP(W46,[1]교육_어학_경력backdata!$G$36:$H$42,2,1),IF(P46="C",0,"오류")))</f>
        <v>0</v>
      </c>
      <c r="AJ46" s="3">
        <f>SUM(AD46:AI46)</f>
        <v>12</v>
      </c>
      <c r="AK46" s="3">
        <f>_xlfn.MAXIFS(AJ:AJ,B:B,B46)</f>
        <v>12</v>
      </c>
      <c r="AL46" s="3"/>
      <c r="AM46" s="21"/>
      <c r="AN46" s="3"/>
      <c r="AO46" s="3"/>
    </row>
    <row r="47" spans="1:41" x14ac:dyDescent="0.4">
      <c r="A47" s="4">
        <f>IF(B46=B47,A46,A46+1)</f>
        <v>39</v>
      </c>
      <c r="B47" s="4" t="s">
        <v>6119</v>
      </c>
      <c r="C47" s="4" t="s">
        <v>6118</v>
      </c>
      <c r="D47" s="4" t="s">
        <v>3044</v>
      </c>
      <c r="E47" s="4" t="s">
        <v>3043</v>
      </c>
      <c r="F47" s="4">
        <f>IF(B47=B46,F46+1,1)</f>
        <v>1</v>
      </c>
      <c r="G47" s="4" t="s">
        <v>6380</v>
      </c>
      <c r="H47" s="4" t="s">
        <v>6379</v>
      </c>
      <c r="I47" s="4" t="s">
        <v>6378</v>
      </c>
      <c r="J47" s="4" t="s">
        <v>6452</v>
      </c>
      <c r="K47" s="4"/>
      <c r="L47" s="4" t="s">
        <v>6569</v>
      </c>
      <c r="M47" s="4" t="s">
        <v>7564</v>
      </c>
      <c r="P47" s="4" t="s">
        <v>2434</v>
      </c>
      <c r="Q47" s="4">
        <f>IF(H47="TOEIC",VALUE(L47),0)</f>
        <v>910</v>
      </c>
      <c r="R47" s="4">
        <f>IF(H47="NEW TEPS",VALUE(L47),0)</f>
        <v>0</v>
      </c>
      <c r="S47" s="4">
        <f>IF(H47="TOEFL(ibt)",VALUE(L47),0)</f>
        <v>0</v>
      </c>
      <c r="T47" s="4">
        <f>IF(H47="JPT",VALUE(L47),0)</f>
        <v>0</v>
      </c>
      <c r="U47" s="4">
        <f>IF(H47="HSK",VALUE(K47),0)</f>
        <v>0</v>
      </c>
      <c r="V47" s="4">
        <f>IF(H47="HSK",VALUE(L47),0)</f>
        <v>0</v>
      </c>
      <c r="W47" s="4">
        <f>IF(H47="G-TELP Level2",VALUE(L47),0)</f>
        <v>0</v>
      </c>
      <c r="X47" s="4">
        <f>IF(P47="A",IF(Q47&gt;849,1,IF(R47&gt;335,1,IF(S47&gt;97,1,IF(T47&gt;849,1,IF(W47&gt;82,1,IF(U47=6,1,IF(U47=5,IF(V47&gt;254,1,0),0))))))),IF(P47="B",IF(Q47&gt;699,1,IF(R47&gt;263,1,IF(S47&gt;78,1,IF(T47&gt;699,1,IF(W47&gt;63,1,IF(U47=6,1,IF(U47=5,IF(V47&gt;179,1,0),0))))))),IF(P47="C",IF(Q47&gt;599,1,IF(R47&gt;226,1,IF(S47&gt;67,1,IF(T47&gt;599,1,IF(W47&gt;49,1,IF(U47=6,1,IF(U47=5,1,IF(U47=4,IF(V47&gt;209,1,0),0)))))))),IF(P47="D",IF(Q47&gt;649,1,IF(R47&gt;244,1,IF(S47&gt;73,1,IF(T47&gt;649,1,IF(W47&gt;56,1,IF(U47=6,1,IF(U47=5,1,IF(U47=4,IF(V47&gt;254,1,0),0)))))))),0))))</f>
        <v>1</v>
      </c>
      <c r="Y47" s="4">
        <f>SUMIF(B:B,B47,X:X)</f>
        <v>1</v>
      </c>
      <c r="Z47" s="4" t="str">
        <f>IF(Y47&gt;0,"어학 충족","자격미달")</f>
        <v>어학 충족</v>
      </c>
      <c r="AA47" s="4"/>
      <c r="AB47" s="4" t="str">
        <f>IF(P47="A",IF(Q47&gt;849,"TOEIC 충족",IF(R47&gt;335,"New-TEPS 충족",IF(S47&gt;97,"TOEFL 충족",IF(T47&gt;849,"JPT 충족",IF(W47&gt;82,"G-TELP 충족",IF(U47=6,"HSK점수 충족",IF(U47=5,IF(V47&gt;254,"HSK점수 충족","자격미달"),"자격미달"))))))),IF(P47="B",IF(Q47&gt;699,"TOEIC 충족",IF(R47&gt;263,"New-TEPS 충족",IF(S47&gt;78,"TOEFL 충족",IF(T47&gt;699,"JPT 충족",IF(W47&gt;63,"G-TELP 충족",IF(U47=6,"HSK점수 충족",IF(U47=5,IF(V47&gt;179,"HSK점수 충족","자격미달"),"자격미달"))))))),IF(P47="C",IF(Q47&gt;599,"TOEIC 충족",IF(R47&gt;226,"New-TEPS 충족",IF(S47&gt;67,"TOEFL 충족",IF(T47&gt;599,"JPT 충족",IF(W47&gt;49,"G-TELP 충족",IF(U47=6,"HSK점수 충족",IF(U47=5,"HSK점수 충족",IF(U47=4,IF(V47&gt;209,"HSK점수 충족","자격미달"),"자격미달")))))))),IF(P47="D",IF(Q47&gt;649,"TOEIC 충족",IF(R47&gt;244,"New-TEPS 충족",IF(S47&gt;73,"TOEFL 충족",IF(T47&gt;649,"JPT 충족",IF(W47&gt;56,"G-TELP 충족",IF(U988=6,"HSK점수 충족",IF(U988=5,"HSK점수 충족",IF(U988=4,IF(V988&gt;254,"HSK점수 충족","자격미달"),"자격미달")))))))),0))))</f>
        <v>TOEIC 충족</v>
      </c>
      <c r="AC47" s="21"/>
      <c r="AD47" s="4">
        <f>IF(P47="A",VLOOKUP(Q47,[1]교육_어학_경력backdata!$B$3:$C$9,2,1),IF(P47="B",VLOOKUP(Q47,[1]교육_어학_경력backdata!$G$3:$H$9,2,1),IF(P47="C",0,"오류")))</f>
        <v>16</v>
      </c>
      <c r="AE47" s="4">
        <f>IF(P47="A",VLOOKUP(R47,[1]교육_어학_경력backdata!$B$11:$C$17,2,1),IF(P47="B",VLOOKUP(R47,[1]교육_어학_경력backdata!$G$11:$H$17,2,1),IF(P47="C",0,"오류")))</f>
        <v>0</v>
      </c>
      <c r="AF47" s="4">
        <f>IF(P47="A",VLOOKUP(S47,[1]교육_어학_경력backdata!$B$19:$C$25,2,1),IF(P47="B",VLOOKUP(S47,[1]교육_어학_경력backdata!$G$19:$H$25,2,1),IF(P47="C",0,"오류")))</f>
        <v>0</v>
      </c>
      <c r="AG47" s="4">
        <f>IF(P47="A",VLOOKUP(T47,[1]교육_어학_경력backdata!$B$3:$C$9,2,1),IF(P47="B",VLOOKUP(T47,[1]교육_어학_경력backdata!$G$3:$H$9,2,1),IF(P47="C",0,"오류")))</f>
        <v>0</v>
      </c>
      <c r="AH47" s="4">
        <f>IF(P47="A",IF(U47=0,0,IF(U47=4,0,IF(U47=5,VLOOKUP(V47,[1]교육_어학_경력backdata!$B$27:$C$29,2,1),IF(U47=6,VLOOKUP(V47,[1]교육_어학_경력backdata!$B$31:$C$34,2,1))))),IF(P47="B",IF(U47=0,0,IF(U47=4,0,IF(U47=5,VLOOKUP(V47,[1]교육_어학_경력backdata!$G$27:$H$31,2,1),IF(U47=6,VLOOKUP(V47,[1]교육_어학_경력backdata!$G$33:$H$34,2,1))))),IF(CT47="C",0,"오류")))</f>
        <v>0</v>
      </c>
      <c r="AI47" s="4">
        <f>IF(P47="A",VLOOKUP(W47,[1]교육_어학_경력backdata!$B$36:$C$42,2,1),IF(P47="B",VLOOKUP(W47,[1]교육_어학_경력backdata!$G$36:$H$42,2,1),IF(P47="C",0,"오류")))</f>
        <v>0</v>
      </c>
      <c r="AJ47" s="4">
        <f>SUM(AD47:AI47)</f>
        <v>16</v>
      </c>
      <c r="AK47" s="4">
        <f>_xlfn.MAXIFS(AJ:AJ,B:B,B47)</f>
        <v>16</v>
      </c>
      <c r="AL47" s="4"/>
      <c r="AM47" s="21"/>
      <c r="AN47" s="4"/>
      <c r="AO47" s="4"/>
    </row>
    <row r="48" spans="1:41" x14ac:dyDescent="0.4">
      <c r="A48" s="3">
        <f>IF(B47=B48,A47,A47+1)</f>
        <v>40</v>
      </c>
      <c r="B48" s="3" t="s">
        <v>6113</v>
      </c>
      <c r="C48" s="3" t="s">
        <v>5090</v>
      </c>
      <c r="D48" s="3" t="s">
        <v>3044</v>
      </c>
      <c r="E48" s="3" t="s">
        <v>3043</v>
      </c>
      <c r="F48" s="3">
        <f>IF(B48=B47,F47+1,1)</f>
        <v>1</v>
      </c>
      <c r="G48" s="3" t="s">
        <v>6384</v>
      </c>
      <c r="H48" s="3" t="s">
        <v>6379</v>
      </c>
      <c r="I48" s="3" t="s">
        <v>6378</v>
      </c>
      <c r="J48" s="3" t="s">
        <v>6694</v>
      </c>
      <c r="K48" s="3"/>
      <c r="L48" s="3" t="s">
        <v>6697</v>
      </c>
      <c r="M48" s="3" t="s">
        <v>7563</v>
      </c>
      <c r="P48" s="3" t="s">
        <v>2434</v>
      </c>
      <c r="Q48" s="3">
        <f>IF(H48="TOEIC",VALUE(L48),0)</f>
        <v>960</v>
      </c>
      <c r="R48" s="3">
        <f>IF(H48="NEW TEPS",VALUE(L48),0)</f>
        <v>0</v>
      </c>
      <c r="S48" s="3">
        <f>IF(H48="TOEFL(ibt)",VALUE(L48),0)</f>
        <v>0</v>
      </c>
      <c r="T48" s="3">
        <f>IF(H48="JPT",VALUE(L48),0)</f>
        <v>0</v>
      </c>
      <c r="U48" s="3">
        <f>IF(H48="HSK",VALUE(K48),0)</f>
        <v>0</v>
      </c>
      <c r="V48" s="3">
        <f>IF(H48="HSK",VALUE(L48),0)</f>
        <v>0</v>
      </c>
      <c r="W48" s="3">
        <f>IF(H48="G-TELP Level2",VALUE(L48),0)</f>
        <v>0</v>
      </c>
      <c r="X48" s="3">
        <f>IF(P48="A",IF(Q48&gt;849,1,IF(R48&gt;335,1,IF(S48&gt;97,1,IF(T48&gt;849,1,IF(W48&gt;82,1,IF(U48=6,1,IF(U48=5,IF(V48&gt;254,1,0),0))))))),IF(P48="B",IF(Q48&gt;699,1,IF(R48&gt;263,1,IF(S48&gt;78,1,IF(T48&gt;699,1,IF(W48&gt;63,1,IF(U48=6,1,IF(U48=5,IF(V48&gt;179,1,0),0))))))),IF(P48="C",IF(Q48&gt;599,1,IF(R48&gt;226,1,IF(S48&gt;67,1,IF(T48&gt;599,1,IF(W48&gt;49,1,IF(U48=6,1,IF(U48=5,1,IF(U48=4,IF(V48&gt;209,1,0),0)))))))),IF(P48="D",IF(Q48&gt;649,1,IF(R48&gt;244,1,IF(S48&gt;73,1,IF(T48&gt;649,1,IF(W48&gt;56,1,IF(U48=6,1,IF(U48=5,1,IF(U48=4,IF(V48&gt;254,1,0),0)))))))),0))))</f>
        <v>1</v>
      </c>
      <c r="Y48" s="3">
        <f>SUMIF(B:B,B48,X:X)</f>
        <v>1</v>
      </c>
      <c r="Z48" s="3" t="str">
        <f>IF(Y48&gt;0,"어학 충족","자격미달")</f>
        <v>어학 충족</v>
      </c>
      <c r="AA48" s="3"/>
      <c r="AB48" s="3" t="str">
        <f>IF(P48="A",IF(Q48&gt;849,"TOEIC 충족",IF(R48&gt;335,"New-TEPS 충족",IF(S48&gt;97,"TOEFL 충족",IF(T48&gt;849,"JPT 충족",IF(W48&gt;82,"G-TELP 충족",IF(U48=6,"HSK점수 충족",IF(U48=5,IF(V48&gt;254,"HSK점수 충족","자격미달"),"자격미달"))))))),IF(P48="B",IF(Q48&gt;699,"TOEIC 충족",IF(R48&gt;263,"New-TEPS 충족",IF(S48&gt;78,"TOEFL 충족",IF(T48&gt;699,"JPT 충족",IF(W48&gt;63,"G-TELP 충족",IF(U48=6,"HSK점수 충족",IF(U48=5,IF(V48&gt;179,"HSK점수 충족","자격미달"),"자격미달"))))))),IF(P48="C",IF(Q48&gt;599,"TOEIC 충족",IF(R48&gt;226,"New-TEPS 충족",IF(S48&gt;67,"TOEFL 충족",IF(T48&gt;599,"JPT 충족",IF(W48&gt;49,"G-TELP 충족",IF(U48=6,"HSK점수 충족",IF(U48=5,"HSK점수 충족",IF(U48=4,IF(V48&gt;209,"HSK점수 충족","자격미달"),"자격미달")))))))),IF(P48="D",IF(Q48&gt;649,"TOEIC 충족",IF(R48&gt;244,"New-TEPS 충족",IF(S48&gt;73,"TOEFL 충족",IF(T48&gt;649,"JPT 충족",IF(W48&gt;56,"G-TELP 충족",IF(U989=6,"HSK점수 충족",IF(U989=5,"HSK점수 충족",IF(U989=4,IF(V989&gt;254,"HSK점수 충족","자격미달"),"자격미달")))))))),0))))</f>
        <v>TOEIC 충족</v>
      </c>
      <c r="AC48" s="21"/>
      <c r="AD48" s="3">
        <f>IF(P48="A",VLOOKUP(Q48,[1]교육_어학_경력backdata!$B$3:$C$9,2,1),IF(P48="B",VLOOKUP(Q48,[1]교육_어학_경력backdata!$G$3:$H$9,2,1),IF(P48="C",0,"오류")))</f>
        <v>20</v>
      </c>
      <c r="AE48" s="3">
        <f>IF(P48="A",VLOOKUP(R48,[1]교육_어학_경력backdata!$B$11:$C$17,2,1),IF(P48="B",VLOOKUP(R48,[1]교육_어학_경력backdata!$G$11:$H$17,2,1),IF(P48="C",0,"오류")))</f>
        <v>0</v>
      </c>
      <c r="AF48" s="3">
        <f>IF(P48="A",VLOOKUP(S48,[1]교육_어학_경력backdata!$B$19:$C$25,2,1),IF(P48="B",VLOOKUP(S48,[1]교육_어학_경력backdata!$G$19:$H$25,2,1),IF(P48="C",0,"오류")))</f>
        <v>0</v>
      </c>
      <c r="AG48" s="3">
        <f>IF(P48="A",VLOOKUP(T48,[1]교육_어학_경력backdata!$B$3:$C$9,2,1),IF(P48="B",VLOOKUP(T48,[1]교육_어학_경력backdata!$G$3:$H$9,2,1),IF(P48="C",0,"오류")))</f>
        <v>0</v>
      </c>
      <c r="AH48" s="3">
        <f>IF(P48="A",IF(U48=0,0,IF(U48=4,0,IF(U48=5,VLOOKUP(V48,[1]교육_어학_경력backdata!$B$27:$C$29,2,1),IF(U48=6,VLOOKUP(V48,[1]교육_어학_경력backdata!$B$31:$C$34,2,1))))),IF(P48="B",IF(U48=0,0,IF(U48=4,0,IF(U48=5,VLOOKUP(V48,[1]교육_어학_경력backdata!$G$27:$H$31,2,1),IF(U48=6,VLOOKUP(V48,[1]교육_어학_경력backdata!$G$33:$H$34,2,1))))),IF(CT48="C",0,"오류")))</f>
        <v>0</v>
      </c>
      <c r="AI48" s="3">
        <f>IF(P48="A",VLOOKUP(W48,[1]교육_어학_경력backdata!$B$36:$C$42,2,1),IF(P48="B",VLOOKUP(W48,[1]교육_어학_경력backdata!$G$36:$H$42,2,1),IF(P48="C",0,"오류")))</f>
        <v>0</v>
      </c>
      <c r="AJ48" s="3">
        <f>SUM(AD48:AI48)</f>
        <v>20</v>
      </c>
      <c r="AK48" s="3">
        <f>_xlfn.MAXIFS(AJ:AJ,B:B,B48)</f>
        <v>20</v>
      </c>
      <c r="AL48" s="3"/>
      <c r="AM48" s="21"/>
      <c r="AN48" s="3"/>
      <c r="AO48" s="3"/>
    </row>
    <row r="49" spans="1:41" x14ac:dyDescent="0.4">
      <c r="A49" s="4">
        <f>IF(B48=B49,A48,A48+1)</f>
        <v>41</v>
      </c>
      <c r="B49" s="4" t="s">
        <v>6110</v>
      </c>
      <c r="C49" s="4" t="s">
        <v>6109</v>
      </c>
      <c r="D49" s="4" t="s">
        <v>3044</v>
      </c>
      <c r="E49" s="4" t="s">
        <v>3043</v>
      </c>
      <c r="F49" s="4">
        <f>IF(B49=B48,F48+1,1)</f>
        <v>1</v>
      </c>
      <c r="G49" s="4" t="s">
        <v>6380</v>
      </c>
      <c r="H49" s="4" t="s">
        <v>6379</v>
      </c>
      <c r="I49" s="4" t="s">
        <v>6378</v>
      </c>
      <c r="J49" s="4" t="s">
        <v>6567</v>
      </c>
      <c r="K49" s="4"/>
      <c r="L49" s="4" t="s">
        <v>6533</v>
      </c>
      <c r="M49" s="4" t="s">
        <v>7562</v>
      </c>
      <c r="P49" s="4" t="s">
        <v>2434</v>
      </c>
      <c r="Q49" s="4">
        <f>IF(H49="TOEIC",VALUE(L49),0)</f>
        <v>885</v>
      </c>
      <c r="R49" s="4">
        <f>IF(H49="NEW TEPS",VALUE(L49),0)</f>
        <v>0</v>
      </c>
      <c r="S49" s="4">
        <f>IF(H49="TOEFL(ibt)",VALUE(L49),0)</f>
        <v>0</v>
      </c>
      <c r="T49" s="4">
        <f>IF(H49="JPT",VALUE(L49),0)</f>
        <v>0</v>
      </c>
      <c r="U49" s="4">
        <f>IF(H49="HSK",VALUE(K49),0)</f>
        <v>0</v>
      </c>
      <c r="V49" s="4">
        <f>IF(H49="HSK",VALUE(L49),0)</f>
        <v>0</v>
      </c>
      <c r="W49" s="4">
        <f>IF(H49="G-TELP Level2",VALUE(L49),0)</f>
        <v>0</v>
      </c>
      <c r="X49" s="4">
        <f>IF(P49="A",IF(Q49&gt;849,1,IF(R49&gt;335,1,IF(S49&gt;97,1,IF(T49&gt;849,1,IF(W49&gt;82,1,IF(U49=6,1,IF(U49=5,IF(V49&gt;254,1,0),0))))))),IF(P49="B",IF(Q49&gt;699,1,IF(R49&gt;263,1,IF(S49&gt;78,1,IF(T49&gt;699,1,IF(W49&gt;63,1,IF(U49=6,1,IF(U49=5,IF(V49&gt;179,1,0),0))))))),IF(P49="C",IF(Q49&gt;599,1,IF(R49&gt;226,1,IF(S49&gt;67,1,IF(T49&gt;599,1,IF(W49&gt;49,1,IF(U49=6,1,IF(U49=5,1,IF(U49=4,IF(V49&gt;209,1,0),0)))))))),IF(P49="D",IF(Q49&gt;649,1,IF(R49&gt;244,1,IF(S49&gt;73,1,IF(T49&gt;649,1,IF(W49&gt;56,1,IF(U49=6,1,IF(U49=5,1,IF(U49=4,IF(V49&gt;254,1,0),0)))))))),0))))</f>
        <v>1</v>
      </c>
      <c r="Y49" s="4">
        <f>SUMIF(B:B,B49,X:X)</f>
        <v>1</v>
      </c>
      <c r="Z49" s="4" t="str">
        <f>IF(Y49&gt;0,"어학 충족","자격미달")</f>
        <v>어학 충족</v>
      </c>
      <c r="AA49" s="4"/>
      <c r="AB49" s="4" t="str">
        <f>IF(P49="A",IF(Q49&gt;849,"TOEIC 충족",IF(R49&gt;335,"New-TEPS 충족",IF(S49&gt;97,"TOEFL 충족",IF(T49&gt;849,"JPT 충족",IF(W49&gt;82,"G-TELP 충족",IF(U49=6,"HSK점수 충족",IF(U49=5,IF(V49&gt;254,"HSK점수 충족","자격미달"),"자격미달"))))))),IF(P49="B",IF(Q49&gt;699,"TOEIC 충족",IF(R49&gt;263,"New-TEPS 충족",IF(S49&gt;78,"TOEFL 충족",IF(T49&gt;699,"JPT 충족",IF(W49&gt;63,"G-TELP 충족",IF(U49=6,"HSK점수 충족",IF(U49=5,IF(V49&gt;179,"HSK점수 충족","자격미달"),"자격미달"))))))),IF(P49="C",IF(Q49&gt;599,"TOEIC 충족",IF(R49&gt;226,"New-TEPS 충족",IF(S49&gt;67,"TOEFL 충족",IF(T49&gt;599,"JPT 충족",IF(W49&gt;49,"G-TELP 충족",IF(U49=6,"HSK점수 충족",IF(U49=5,"HSK점수 충족",IF(U49=4,IF(V49&gt;209,"HSK점수 충족","자격미달"),"자격미달")))))))),IF(P49="D",IF(Q49&gt;649,"TOEIC 충족",IF(R49&gt;244,"New-TEPS 충족",IF(S49&gt;73,"TOEFL 충족",IF(T49&gt;649,"JPT 충족",IF(W49&gt;56,"G-TELP 충족",IF(U990=6,"HSK점수 충족",IF(U990=5,"HSK점수 충족",IF(U990=4,IF(V990&gt;254,"HSK점수 충족","자격미달"),"자격미달")))))))),0))))</f>
        <v>TOEIC 충족</v>
      </c>
      <c r="AC49" s="21"/>
      <c r="AD49" s="4">
        <f>IF(P49="A",VLOOKUP(Q49,[1]교육_어학_경력backdata!$B$3:$C$9,2,1),IF(P49="B",VLOOKUP(Q49,[1]교육_어학_경력backdata!$G$3:$H$9,2,1),IF(P49="C",0,"오류")))</f>
        <v>14</v>
      </c>
      <c r="AE49" s="4">
        <f>IF(P49="A",VLOOKUP(R49,[1]교육_어학_경력backdata!$B$11:$C$17,2,1),IF(P49="B",VLOOKUP(R49,[1]교육_어학_경력backdata!$G$11:$H$17,2,1),IF(P49="C",0,"오류")))</f>
        <v>0</v>
      </c>
      <c r="AF49" s="4">
        <f>IF(P49="A",VLOOKUP(S49,[1]교육_어학_경력backdata!$B$19:$C$25,2,1),IF(P49="B",VLOOKUP(S49,[1]교육_어학_경력backdata!$G$19:$H$25,2,1),IF(P49="C",0,"오류")))</f>
        <v>0</v>
      </c>
      <c r="AG49" s="4">
        <f>IF(P49="A",VLOOKUP(T49,[1]교육_어학_경력backdata!$B$3:$C$9,2,1),IF(P49="B",VLOOKUP(T49,[1]교육_어학_경력backdata!$G$3:$H$9,2,1),IF(P49="C",0,"오류")))</f>
        <v>0</v>
      </c>
      <c r="AH49" s="4">
        <f>IF(P49="A",IF(U49=0,0,IF(U49=4,0,IF(U49=5,VLOOKUP(V49,[1]교육_어학_경력backdata!$B$27:$C$29,2,1),IF(U49=6,VLOOKUP(V49,[1]교육_어학_경력backdata!$B$31:$C$34,2,1))))),IF(P49="B",IF(U49=0,0,IF(U49=4,0,IF(U49=5,VLOOKUP(V49,[1]교육_어학_경력backdata!$G$27:$H$31,2,1),IF(U49=6,VLOOKUP(V49,[1]교육_어학_경력backdata!$G$33:$H$34,2,1))))),IF(CT49="C",0,"오류")))</f>
        <v>0</v>
      </c>
      <c r="AI49" s="4">
        <f>IF(P49="A",VLOOKUP(W49,[1]교육_어학_경력backdata!$B$36:$C$42,2,1),IF(P49="B",VLOOKUP(W49,[1]교육_어학_경력backdata!$G$36:$H$42,2,1),IF(P49="C",0,"오류")))</f>
        <v>0</v>
      </c>
      <c r="AJ49" s="4">
        <f>SUM(AD49:AI49)</f>
        <v>14</v>
      </c>
      <c r="AK49" s="4">
        <f>_xlfn.MAXIFS(AJ:AJ,B:B,B49)</f>
        <v>14</v>
      </c>
      <c r="AL49" s="4"/>
      <c r="AM49" s="21"/>
      <c r="AN49" s="4"/>
      <c r="AO49" s="4"/>
    </row>
    <row r="50" spans="1:41" x14ac:dyDescent="0.4">
      <c r="A50" s="3">
        <f>IF(B49=B50,A49,A49+1)</f>
        <v>42</v>
      </c>
      <c r="B50" s="3" t="s">
        <v>6106</v>
      </c>
      <c r="C50" s="3" t="s">
        <v>6105</v>
      </c>
      <c r="D50" s="3" t="s">
        <v>3044</v>
      </c>
      <c r="E50" s="3" t="s">
        <v>3043</v>
      </c>
      <c r="F50" s="3">
        <f>IF(B50=B49,F49+1,1)</f>
        <v>1</v>
      </c>
      <c r="G50" s="3" t="s">
        <v>6380</v>
      </c>
      <c r="H50" s="3" t="s">
        <v>6379</v>
      </c>
      <c r="I50" s="3" t="s">
        <v>6378</v>
      </c>
      <c r="J50" s="3" t="s">
        <v>6466</v>
      </c>
      <c r="K50" s="3"/>
      <c r="L50" s="3" t="s">
        <v>6533</v>
      </c>
      <c r="M50" s="3" t="s">
        <v>7561</v>
      </c>
      <c r="P50" s="3" t="s">
        <v>2434</v>
      </c>
      <c r="Q50" s="3">
        <f>IF(H50="TOEIC",VALUE(L50),0)</f>
        <v>885</v>
      </c>
      <c r="R50" s="3">
        <f>IF(H50="NEW TEPS",VALUE(L50),0)</f>
        <v>0</v>
      </c>
      <c r="S50" s="3">
        <f>IF(H50="TOEFL(ibt)",VALUE(L50),0)</f>
        <v>0</v>
      </c>
      <c r="T50" s="3">
        <f>IF(H50="JPT",VALUE(L50),0)</f>
        <v>0</v>
      </c>
      <c r="U50" s="3">
        <f>IF(H50="HSK",VALUE(K50),0)</f>
        <v>0</v>
      </c>
      <c r="V50" s="3">
        <f>IF(H50="HSK",VALUE(L50),0)</f>
        <v>0</v>
      </c>
      <c r="W50" s="3">
        <f>IF(H50="G-TELP Level2",VALUE(L50),0)</f>
        <v>0</v>
      </c>
      <c r="X50" s="3">
        <f>IF(P50="A",IF(Q50&gt;849,1,IF(R50&gt;335,1,IF(S50&gt;97,1,IF(T50&gt;849,1,IF(W50&gt;82,1,IF(U50=6,1,IF(U50=5,IF(V50&gt;254,1,0),0))))))),IF(P50="B",IF(Q50&gt;699,1,IF(R50&gt;263,1,IF(S50&gt;78,1,IF(T50&gt;699,1,IF(W50&gt;63,1,IF(U50=6,1,IF(U50=5,IF(V50&gt;179,1,0),0))))))),IF(P50="C",IF(Q50&gt;599,1,IF(R50&gt;226,1,IF(S50&gt;67,1,IF(T50&gt;599,1,IF(W50&gt;49,1,IF(U50=6,1,IF(U50=5,1,IF(U50=4,IF(V50&gt;209,1,0),0)))))))),IF(P50="D",IF(Q50&gt;649,1,IF(R50&gt;244,1,IF(S50&gt;73,1,IF(T50&gt;649,1,IF(W50&gt;56,1,IF(U50=6,1,IF(U50=5,1,IF(U50=4,IF(V50&gt;254,1,0),0)))))))),0))))</f>
        <v>1</v>
      </c>
      <c r="Y50" s="3">
        <f>SUMIF(B:B,B50,X:X)</f>
        <v>1</v>
      </c>
      <c r="Z50" s="3" t="str">
        <f>IF(Y50&gt;0,"어학 충족","자격미달")</f>
        <v>어학 충족</v>
      </c>
      <c r="AA50" s="3"/>
      <c r="AB50" s="3" t="str">
        <f>IF(P50="A",IF(Q50&gt;849,"TOEIC 충족",IF(R50&gt;335,"New-TEPS 충족",IF(S50&gt;97,"TOEFL 충족",IF(T50&gt;849,"JPT 충족",IF(W50&gt;82,"G-TELP 충족",IF(U50=6,"HSK점수 충족",IF(U50=5,IF(V50&gt;254,"HSK점수 충족","자격미달"),"자격미달"))))))),IF(P50="B",IF(Q50&gt;699,"TOEIC 충족",IF(R50&gt;263,"New-TEPS 충족",IF(S50&gt;78,"TOEFL 충족",IF(T50&gt;699,"JPT 충족",IF(W50&gt;63,"G-TELP 충족",IF(U50=6,"HSK점수 충족",IF(U50=5,IF(V50&gt;179,"HSK점수 충족","자격미달"),"자격미달"))))))),IF(P50="C",IF(Q50&gt;599,"TOEIC 충족",IF(R50&gt;226,"New-TEPS 충족",IF(S50&gt;67,"TOEFL 충족",IF(T50&gt;599,"JPT 충족",IF(W50&gt;49,"G-TELP 충족",IF(U50=6,"HSK점수 충족",IF(U50=5,"HSK점수 충족",IF(U50=4,IF(V50&gt;209,"HSK점수 충족","자격미달"),"자격미달")))))))),IF(P50="D",IF(Q50&gt;649,"TOEIC 충족",IF(R50&gt;244,"New-TEPS 충족",IF(S50&gt;73,"TOEFL 충족",IF(T50&gt;649,"JPT 충족",IF(W50&gt;56,"G-TELP 충족",IF(U991=6,"HSK점수 충족",IF(U991=5,"HSK점수 충족",IF(U991=4,IF(V991&gt;254,"HSK점수 충족","자격미달"),"자격미달")))))))),0))))</f>
        <v>TOEIC 충족</v>
      </c>
      <c r="AC50" s="21"/>
      <c r="AD50" s="3">
        <f>IF(P50="A",VLOOKUP(Q50,[1]교육_어학_경력backdata!$B$3:$C$9,2,1),IF(P50="B",VLOOKUP(Q50,[1]교육_어학_경력backdata!$G$3:$H$9,2,1),IF(P50="C",0,"오류")))</f>
        <v>14</v>
      </c>
      <c r="AE50" s="3">
        <f>IF(P50="A",VLOOKUP(R50,[1]교육_어학_경력backdata!$B$11:$C$17,2,1),IF(P50="B",VLOOKUP(R50,[1]교육_어학_경력backdata!$G$11:$H$17,2,1),IF(P50="C",0,"오류")))</f>
        <v>0</v>
      </c>
      <c r="AF50" s="3">
        <f>IF(P50="A",VLOOKUP(S50,[1]교육_어학_경력backdata!$B$19:$C$25,2,1),IF(P50="B",VLOOKUP(S50,[1]교육_어학_경력backdata!$G$19:$H$25,2,1),IF(P50="C",0,"오류")))</f>
        <v>0</v>
      </c>
      <c r="AG50" s="3">
        <f>IF(P50="A",VLOOKUP(T50,[1]교육_어학_경력backdata!$B$3:$C$9,2,1),IF(P50="B",VLOOKUP(T50,[1]교육_어학_경력backdata!$G$3:$H$9,2,1),IF(P50="C",0,"오류")))</f>
        <v>0</v>
      </c>
      <c r="AH50" s="3">
        <f>IF(P50="A",IF(U50=0,0,IF(U50=4,0,IF(U50=5,VLOOKUP(V50,[1]교육_어학_경력backdata!$B$27:$C$29,2,1),IF(U50=6,VLOOKUP(V50,[1]교육_어학_경력backdata!$B$31:$C$34,2,1))))),IF(P50="B",IF(U50=0,0,IF(U50=4,0,IF(U50=5,VLOOKUP(V50,[1]교육_어학_경력backdata!$G$27:$H$31,2,1),IF(U50=6,VLOOKUP(V50,[1]교육_어학_경력backdata!$G$33:$H$34,2,1))))),IF(CT50="C",0,"오류")))</f>
        <v>0</v>
      </c>
      <c r="AI50" s="3">
        <f>IF(P50="A",VLOOKUP(W50,[1]교육_어학_경력backdata!$B$36:$C$42,2,1),IF(P50="B",VLOOKUP(W50,[1]교육_어학_경력backdata!$G$36:$H$42,2,1),IF(P50="C",0,"오류")))</f>
        <v>0</v>
      </c>
      <c r="AJ50" s="3">
        <f>SUM(AD50:AI50)</f>
        <v>14</v>
      </c>
      <c r="AK50" s="3">
        <f>_xlfn.MAXIFS(AJ:AJ,B:B,B50)</f>
        <v>14</v>
      </c>
      <c r="AL50" s="3"/>
      <c r="AM50" s="21"/>
      <c r="AN50" s="3"/>
      <c r="AO50" s="3"/>
    </row>
    <row r="51" spans="1:41" x14ac:dyDescent="0.4">
      <c r="A51" s="4">
        <f>IF(B50=B51,A50,A50+1)</f>
        <v>43</v>
      </c>
      <c r="B51" s="4" t="s">
        <v>6097</v>
      </c>
      <c r="C51" s="4" t="s">
        <v>6096</v>
      </c>
      <c r="D51" s="4" t="s">
        <v>3044</v>
      </c>
      <c r="E51" s="4" t="s">
        <v>3043</v>
      </c>
      <c r="F51" s="4">
        <f>IF(B51=B50,F50+1,1)</f>
        <v>1</v>
      </c>
      <c r="G51" s="4" t="s">
        <v>6384</v>
      </c>
      <c r="H51" s="4" t="s">
        <v>6379</v>
      </c>
      <c r="I51" s="4" t="s">
        <v>6378</v>
      </c>
      <c r="J51" s="4" t="s">
        <v>6483</v>
      </c>
      <c r="K51" s="4"/>
      <c r="L51" s="4" t="s">
        <v>6623</v>
      </c>
      <c r="M51" s="4" t="s">
        <v>7560</v>
      </c>
      <c r="P51" s="4" t="s">
        <v>2434</v>
      </c>
      <c r="Q51" s="4">
        <f>IF(H51="TOEIC",VALUE(L51),0)</f>
        <v>860</v>
      </c>
      <c r="R51" s="4">
        <f>IF(H51="NEW TEPS",VALUE(L51),0)</f>
        <v>0</v>
      </c>
      <c r="S51" s="4">
        <f>IF(H51="TOEFL(ibt)",VALUE(L51),0)</f>
        <v>0</v>
      </c>
      <c r="T51" s="4">
        <f>IF(H51="JPT",VALUE(L51),0)</f>
        <v>0</v>
      </c>
      <c r="U51" s="4">
        <f>IF(H51="HSK",VALUE(K51),0)</f>
        <v>0</v>
      </c>
      <c r="V51" s="4">
        <f>IF(H51="HSK",VALUE(L51),0)</f>
        <v>0</v>
      </c>
      <c r="W51" s="4">
        <f>IF(H51="G-TELP Level2",VALUE(L51),0)</f>
        <v>0</v>
      </c>
      <c r="X51" s="4">
        <f>IF(P51="A",IF(Q51&gt;849,1,IF(R51&gt;335,1,IF(S51&gt;97,1,IF(T51&gt;849,1,IF(W51&gt;82,1,IF(U51=6,1,IF(U51=5,IF(V51&gt;254,1,0),0))))))),IF(P51="B",IF(Q51&gt;699,1,IF(R51&gt;263,1,IF(S51&gt;78,1,IF(T51&gt;699,1,IF(W51&gt;63,1,IF(U51=6,1,IF(U51=5,IF(V51&gt;179,1,0),0))))))),IF(P51="C",IF(Q51&gt;599,1,IF(R51&gt;226,1,IF(S51&gt;67,1,IF(T51&gt;599,1,IF(W51&gt;49,1,IF(U51=6,1,IF(U51=5,1,IF(U51=4,IF(V51&gt;209,1,0),0)))))))),IF(P51="D",IF(Q51&gt;649,1,IF(R51&gt;244,1,IF(S51&gt;73,1,IF(T51&gt;649,1,IF(W51&gt;56,1,IF(U51=6,1,IF(U51=5,1,IF(U51=4,IF(V51&gt;254,1,0),0)))))))),0))))</f>
        <v>1</v>
      </c>
      <c r="Y51" s="4">
        <f>SUMIF(B:B,B51,X:X)</f>
        <v>1</v>
      </c>
      <c r="Z51" s="4" t="str">
        <f>IF(Y51&gt;0,"어학 충족","자격미달")</f>
        <v>어학 충족</v>
      </c>
      <c r="AA51" s="4"/>
      <c r="AB51" s="4" t="str">
        <f>IF(P51="A",IF(Q51&gt;849,"TOEIC 충족",IF(R51&gt;335,"New-TEPS 충족",IF(S51&gt;97,"TOEFL 충족",IF(T51&gt;849,"JPT 충족",IF(W51&gt;82,"G-TELP 충족",IF(U51=6,"HSK점수 충족",IF(U51=5,IF(V51&gt;254,"HSK점수 충족","자격미달"),"자격미달"))))))),IF(P51="B",IF(Q51&gt;699,"TOEIC 충족",IF(R51&gt;263,"New-TEPS 충족",IF(S51&gt;78,"TOEFL 충족",IF(T51&gt;699,"JPT 충족",IF(W51&gt;63,"G-TELP 충족",IF(U51=6,"HSK점수 충족",IF(U51=5,IF(V51&gt;179,"HSK점수 충족","자격미달"),"자격미달"))))))),IF(P51="C",IF(Q51&gt;599,"TOEIC 충족",IF(R51&gt;226,"New-TEPS 충족",IF(S51&gt;67,"TOEFL 충족",IF(T51&gt;599,"JPT 충족",IF(W51&gt;49,"G-TELP 충족",IF(U51=6,"HSK점수 충족",IF(U51=5,"HSK점수 충족",IF(U51=4,IF(V51&gt;209,"HSK점수 충족","자격미달"),"자격미달")))))))),IF(P51="D",IF(Q51&gt;649,"TOEIC 충족",IF(R51&gt;244,"New-TEPS 충족",IF(S51&gt;73,"TOEFL 충족",IF(T51&gt;649,"JPT 충족",IF(W51&gt;56,"G-TELP 충족",IF(U992=6,"HSK점수 충족",IF(U992=5,"HSK점수 충족",IF(U992=4,IF(V992&gt;254,"HSK점수 충족","자격미달"),"자격미달")))))))),0))))</f>
        <v>TOEIC 충족</v>
      </c>
      <c r="AC51" s="21"/>
      <c r="AD51" s="4">
        <f>IF(P51="A",VLOOKUP(Q51,[1]교육_어학_경력backdata!$B$3:$C$9,2,1),IF(P51="B",VLOOKUP(Q51,[1]교육_어학_경력backdata!$G$3:$H$9,2,1),IF(P51="C",0,"오류")))</f>
        <v>12</v>
      </c>
      <c r="AE51" s="4">
        <f>IF(P51="A",VLOOKUP(R51,[1]교육_어학_경력backdata!$B$11:$C$17,2,1),IF(P51="B",VLOOKUP(R51,[1]교육_어학_경력backdata!$G$11:$H$17,2,1),IF(P51="C",0,"오류")))</f>
        <v>0</v>
      </c>
      <c r="AF51" s="4">
        <f>IF(P51="A",VLOOKUP(S51,[1]교육_어학_경력backdata!$B$19:$C$25,2,1),IF(P51="B",VLOOKUP(S51,[1]교육_어학_경력backdata!$G$19:$H$25,2,1),IF(P51="C",0,"오류")))</f>
        <v>0</v>
      </c>
      <c r="AG51" s="4">
        <f>IF(P51="A",VLOOKUP(T51,[1]교육_어학_경력backdata!$B$3:$C$9,2,1),IF(P51="B",VLOOKUP(T51,[1]교육_어학_경력backdata!$G$3:$H$9,2,1),IF(P51="C",0,"오류")))</f>
        <v>0</v>
      </c>
      <c r="AH51" s="4">
        <f>IF(P51="A",IF(U51=0,0,IF(U51=4,0,IF(U51=5,VLOOKUP(V51,[1]교육_어학_경력backdata!$B$27:$C$29,2,1),IF(U51=6,VLOOKUP(V51,[1]교육_어학_경력backdata!$B$31:$C$34,2,1))))),IF(P51="B",IF(U51=0,0,IF(U51=4,0,IF(U51=5,VLOOKUP(V51,[1]교육_어학_경력backdata!$G$27:$H$31,2,1),IF(U51=6,VLOOKUP(V51,[1]교육_어학_경력backdata!$G$33:$H$34,2,1))))),IF(CT51="C",0,"오류")))</f>
        <v>0</v>
      </c>
      <c r="AI51" s="4">
        <f>IF(P51="A",VLOOKUP(W51,[1]교육_어학_경력backdata!$B$36:$C$42,2,1),IF(P51="B",VLOOKUP(W51,[1]교육_어학_경력backdata!$G$36:$H$42,2,1),IF(P51="C",0,"오류")))</f>
        <v>0</v>
      </c>
      <c r="AJ51" s="4">
        <f>SUM(AD51:AI51)</f>
        <v>12</v>
      </c>
      <c r="AK51" s="4">
        <f>_xlfn.MAXIFS(AJ:AJ,B:B,B51)</f>
        <v>12</v>
      </c>
      <c r="AL51" s="4"/>
      <c r="AM51" s="21"/>
      <c r="AN51" s="4"/>
      <c r="AO51" s="4"/>
    </row>
    <row r="52" spans="1:41" x14ac:dyDescent="0.4">
      <c r="A52" s="3">
        <f>IF(B51=B52,A51,A51+1)</f>
        <v>44</v>
      </c>
      <c r="B52" s="3" t="s">
        <v>6091</v>
      </c>
      <c r="C52" s="3" t="s">
        <v>6090</v>
      </c>
      <c r="D52" s="3" t="s">
        <v>3044</v>
      </c>
      <c r="E52" s="3" t="s">
        <v>3043</v>
      </c>
      <c r="F52" s="3">
        <f>IF(B52=B51,F51+1,1)</f>
        <v>1</v>
      </c>
      <c r="G52" s="3" t="s">
        <v>6380</v>
      </c>
      <c r="H52" s="3" t="s">
        <v>6379</v>
      </c>
      <c r="I52" s="3" t="s">
        <v>6378</v>
      </c>
      <c r="J52" s="3" t="s">
        <v>7200</v>
      </c>
      <c r="K52" s="3"/>
      <c r="L52" s="3" t="s">
        <v>6448</v>
      </c>
      <c r="M52" s="3" t="s">
        <v>7559</v>
      </c>
      <c r="P52" s="3" t="s">
        <v>2434</v>
      </c>
      <c r="Q52" s="3">
        <f>IF(H52="TOEIC",VALUE(L52),0)</f>
        <v>865</v>
      </c>
      <c r="R52" s="3">
        <f>IF(H52="NEW TEPS",VALUE(L52),0)</f>
        <v>0</v>
      </c>
      <c r="S52" s="3">
        <f>IF(H52="TOEFL(ibt)",VALUE(L52),0)</f>
        <v>0</v>
      </c>
      <c r="T52" s="3">
        <f>IF(H52="JPT",VALUE(L52),0)</f>
        <v>0</v>
      </c>
      <c r="U52" s="3">
        <f>IF(H52="HSK",VALUE(K52),0)</f>
        <v>0</v>
      </c>
      <c r="V52" s="3">
        <f>IF(H52="HSK",VALUE(L52),0)</f>
        <v>0</v>
      </c>
      <c r="W52" s="3">
        <f>IF(H52="G-TELP Level2",VALUE(L52),0)</f>
        <v>0</v>
      </c>
      <c r="X52" s="3">
        <f>IF(P52="A",IF(Q52&gt;849,1,IF(R52&gt;335,1,IF(S52&gt;97,1,IF(T52&gt;849,1,IF(W52&gt;82,1,IF(U52=6,1,IF(U52=5,IF(V52&gt;254,1,0),0))))))),IF(P52="B",IF(Q52&gt;699,1,IF(R52&gt;263,1,IF(S52&gt;78,1,IF(T52&gt;699,1,IF(W52&gt;63,1,IF(U52=6,1,IF(U52=5,IF(V52&gt;179,1,0),0))))))),IF(P52="C",IF(Q52&gt;599,1,IF(R52&gt;226,1,IF(S52&gt;67,1,IF(T52&gt;599,1,IF(W52&gt;49,1,IF(U52=6,1,IF(U52=5,1,IF(U52=4,IF(V52&gt;209,1,0),0)))))))),IF(P52="D",IF(Q52&gt;649,1,IF(R52&gt;244,1,IF(S52&gt;73,1,IF(T52&gt;649,1,IF(W52&gt;56,1,IF(U52=6,1,IF(U52=5,1,IF(U52=4,IF(V52&gt;254,1,0),0)))))))),0))))</f>
        <v>1</v>
      </c>
      <c r="Y52" s="3">
        <f>SUMIF(B:B,B52,X:X)</f>
        <v>1</v>
      </c>
      <c r="Z52" s="3" t="str">
        <f>IF(Y52&gt;0,"어학 충족","자격미달")</f>
        <v>어학 충족</v>
      </c>
      <c r="AA52" s="3"/>
      <c r="AB52" s="3" t="str">
        <f>IF(P52="A",IF(Q52&gt;849,"TOEIC 충족",IF(R52&gt;335,"New-TEPS 충족",IF(S52&gt;97,"TOEFL 충족",IF(T52&gt;849,"JPT 충족",IF(W52&gt;82,"G-TELP 충족",IF(U52=6,"HSK점수 충족",IF(U52=5,IF(V52&gt;254,"HSK점수 충족","자격미달"),"자격미달"))))))),IF(P52="B",IF(Q52&gt;699,"TOEIC 충족",IF(R52&gt;263,"New-TEPS 충족",IF(S52&gt;78,"TOEFL 충족",IF(T52&gt;699,"JPT 충족",IF(W52&gt;63,"G-TELP 충족",IF(U52=6,"HSK점수 충족",IF(U52=5,IF(V52&gt;179,"HSK점수 충족","자격미달"),"자격미달"))))))),IF(P52="C",IF(Q52&gt;599,"TOEIC 충족",IF(R52&gt;226,"New-TEPS 충족",IF(S52&gt;67,"TOEFL 충족",IF(T52&gt;599,"JPT 충족",IF(W52&gt;49,"G-TELP 충족",IF(U52=6,"HSK점수 충족",IF(U52=5,"HSK점수 충족",IF(U52=4,IF(V52&gt;209,"HSK점수 충족","자격미달"),"자격미달")))))))),IF(P52="D",IF(Q52&gt;649,"TOEIC 충족",IF(R52&gt;244,"New-TEPS 충족",IF(S52&gt;73,"TOEFL 충족",IF(T52&gt;649,"JPT 충족",IF(W52&gt;56,"G-TELP 충족",IF(U993=6,"HSK점수 충족",IF(U993=5,"HSK점수 충족",IF(U993=4,IF(V993&gt;254,"HSK점수 충족","자격미달"),"자격미달")))))))),0))))</f>
        <v>TOEIC 충족</v>
      </c>
      <c r="AC52" s="21"/>
      <c r="AD52" s="3">
        <f>IF(P52="A",VLOOKUP(Q52,[1]교육_어학_경력backdata!$B$3:$C$9,2,1),IF(P52="B",VLOOKUP(Q52,[1]교육_어학_경력backdata!$G$3:$H$9,2,1),IF(P52="C",0,"오류")))</f>
        <v>12</v>
      </c>
      <c r="AE52" s="3">
        <f>IF(P52="A",VLOOKUP(R52,[1]교육_어학_경력backdata!$B$11:$C$17,2,1),IF(P52="B",VLOOKUP(R52,[1]교육_어학_경력backdata!$G$11:$H$17,2,1),IF(P52="C",0,"오류")))</f>
        <v>0</v>
      </c>
      <c r="AF52" s="3">
        <f>IF(P52="A",VLOOKUP(S52,[1]교육_어학_경력backdata!$B$19:$C$25,2,1),IF(P52="B",VLOOKUP(S52,[1]교육_어학_경력backdata!$G$19:$H$25,2,1),IF(P52="C",0,"오류")))</f>
        <v>0</v>
      </c>
      <c r="AG52" s="3">
        <f>IF(P52="A",VLOOKUP(T52,[1]교육_어학_경력backdata!$B$3:$C$9,2,1),IF(P52="B",VLOOKUP(T52,[1]교육_어학_경력backdata!$G$3:$H$9,2,1),IF(P52="C",0,"오류")))</f>
        <v>0</v>
      </c>
      <c r="AH52" s="3">
        <f>IF(P52="A",IF(U52=0,0,IF(U52=4,0,IF(U52=5,VLOOKUP(V52,[1]교육_어학_경력backdata!$B$27:$C$29,2,1),IF(U52=6,VLOOKUP(V52,[1]교육_어학_경력backdata!$B$31:$C$34,2,1))))),IF(P52="B",IF(U52=0,0,IF(U52=4,0,IF(U52=5,VLOOKUP(V52,[1]교육_어학_경력backdata!$G$27:$H$31,2,1),IF(U52=6,VLOOKUP(V52,[1]교육_어학_경력backdata!$G$33:$H$34,2,1))))),IF(CT52="C",0,"오류")))</f>
        <v>0</v>
      </c>
      <c r="AI52" s="3">
        <f>IF(P52="A",VLOOKUP(W52,[1]교육_어학_경력backdata!$B$36:$C$42,2,1),IF(P52="B",VLOOKUP(W52,[1]교육_어학_경력backdata!$G$36:$H$42,2,1),IF(P52="C",0,"오류")))</f>
        <v>0</v>
      </c>
      <c r="AJ52" s="3">
        <f>SUM(AD52:AI52)</f>
        <v>12</v>
      </c>
      <c r="AK52" s="3">
        <f>_xlfn.MAXIFS(AJ:AJ,B:B,B52)</f>
        <v>12</v>
      </c>
      <c r="AL52" s="3"/>
      <c r="AM52" s="21"/>
      <c r="AN52" s="3"/>
      <c r="AO52" s="3"/>
    </row>
    <row r="53" spans="1:41" x14ac:dyDescent="0.4">
      <c r="A53" s="4">
        <f>IF(B52=B53,A52,A52+1)</f>
        <v>45</v>
      </c>
      <c r="B53" s="4" t="s">
        <v>6087</v>
      </c>
      <c r="C53" s="4" t="s">
        <v>6086</v>
      </c>
      <c r="D53" s="4" t="s">
        <v>3044</v>
      </c>
      <c r="E53" s="4" t="s">
        <v>3043</v>
      </c>
      <c r="F53" s="4">
        <f>IF(B53=B52,F52+1,1)</f>
        <v>1</v>
      </c>
      <c r="G53" s="4" t="s">
        <v>6380</v>
      </c>
      <c r="H53" s="4" t="s">
        <v>6379</v>
      </c>
      <c r="I53" s="4" t="s">
        <v>6378</v>
      </c>
      <c r="J53" s="4" t="s">
        <v>2779</v>
      </c>
      <c r="K53" s="4"/>
      <c r="L53" s="4" t="s">
        <v>6604</v>
      </c>
      <c r="M53" s="4" t="s">
        <v>7558</v>
      </c>
      <c r="P53" s="4" t="s">
        <v>2434</v>
      </c>
      <c r="Q53" s="4">
        <f>IF(H53="TOEIC",VALUE(L53),0)</f>
        <v>985</v>
      </c>
      <c r="R53" s="4">
        <f>IF(H53="NEW TEPS",VALUE(L53),0)</f>
        <v>0</v>
      </c>
      <c r="S53" s="4">
        <f>IF(H53="TOEFL(ibt)",VALUE(L53),0)</f>
        <v>0</v>
      </c>
      <c r="T53" s="4">
        <f>IF(H53="JPT",VALUE(L53),0)</f>
        <v>0</v>
      </c>
      <c r="U53" s="4">
        <f>IF(H53="HSK",VALUE(K53),0)</f>
        <v>0</v>
      </c>
      <c r="V53" s="4">
        <f>IF(H53="HSK",VALUE(L53),0)</f>
        <v>0</v>
      </c>
      <c r="W53" s="4">
        <f>IF(H53="G-TELP Level2",VALUE(L53),0)</f>
        <v>0</v>
      </c>
      <c r="X53" s="4">
        <f>IF(P53="A",IF(Q53&gt;849,1,IF(R53&gt;335,1,IF(S53&gt;97,1,IF(T53&gt;849,1,IF(W53&gt;82,1,IF(U53=6,1,IF(U53=5,IF(V53&gt;254,1,0),0))))))),IF(P53="B",IF(Q53&gt;699,1,IF(R53&gt;263,1,IF(S53&gt;78,1,IF(T53&gt;699,1,IF(W53&gt;63,1,IF(U53=6,1,IF(U53=5,IF(V53&gt;179,1,0),0))))))),IF(P53="C",IF(Q53&gt;599,1,IF(R53&gt;226,1,IF(S53&gt;67,1,IF(T53&gt;599,1,IF(W53&gt;49,1,IF(U53=6,1,IF(U53=5,1,IF(U53=4,IF(V53&gt;209,1,0),0)))))))),IF(P53="D",IF(Q53&gt;649,1,IF(R53&gt;244,1,IF(S53&gt;73,1,IF(T53&gt;649,1,IF(W53&gt;56,1,IF(U53=6,1,IF(U53=5,1,IF(U53=4,IF(V53&gt;254,1,0),0)))))))),0))))</f>
        <v>1</v>
      </c>
      <c r="Y53" s="4">
        <f>SUMIF(B:B,B53,X:X)</f>
        <v>1</v>
      </c>
      <c r="Z53" s="4" t="str">
        <f>IF(Y53&gt;0,"어학 충족","자격미달")</f>
        <v>어학 충족</v>
      </c>
      <c r="AA53" s="4"/>
      <c r="AB53" s="4" t="str">
        <f>IF(P53="A",IF(Q53&gt;849,"TOEIC 충족",IF(R53&gt;335,"New-TEPS 충족",IF(S53&gt;97,"TOEFL 충족",IF(T53&gt;849,"JPT 충족",IF(W53&gt;82,"G-TELP 충족",IF(U53=6,"HSK점수 충족",IF(U53=5,IF(V53&gt;254,"HSK점수 충족","자격미달"),"자격미달"))))))),IF(P53="B",IF(Q53&gt;699,"TOEIC 충족",IF(R53&gt;263,"New-TEPS 충족",IF(S53&gt;78,"TOEFL 충족",IF(T53&gt;699,"JPT 충족",IF(W53&gt;63,"G-TELP 충족",IF(U53=6,"HSK점수 충족",IF(U53=5,IF(V53&gt;179,"HSK점수 충족","자격미달"),"자격미달"))))))),IF(P53="C",IF(Q53&gt;599,"TOEIC 충족",IF(R53&gt;226,"New-TEPS 충족",IF(S53&gt;67,"TOEFL 충족",IF(T53&gt;599,"JPT 충족",IF(W53&gt;49,"G-TELP 충족",IF(U53=6,"HSK점수 충족",IF(U53=5,"HSK점수 충족",IF(U53=4,IF(V53&gt;209,"HSK점수 충족","자격미달"),"자격미달")))))))),IF(P53="D",IF(Q53&gt;649,"TOEIC 충족",IF(R53&gt;244,"New-TEPS 충족",IF(S53&gt;73,"TOEFL 충족",IF(T53&gt;649,"JPT 충족",IF(W53&gt;56,"G-TELP 충족",IF(U994=6,"HSK점수 충족",IF(U994=5,"HSK점수 충족",IF(U994=4,IF(V994&gt;254,"HSK점수 충족","자격미달"),"자격미달")))))))),0))))</f>
        <v>TOEIC 충족</v>
      </c>
      <c r="AC53" s="21"/>
      <c r="AD53" s="4">
        <f>IF(P53="A",VLOOKUP(Q53,[1]교육_어학_경력backdata!$B$3:$C$9,2,1),IF(P53="B",VLOOKUP(Q53,[1]교육_어학_경력backdata!$G$3:$H$9,2,1),IF(P53="C",0,"오류")))</f>
        <v>20</v>
      </c>
      <c r="AE53" s="4">
        <f>IF(P53="A",VLOOKUP(R53,[1]교육_어학_경력backdata!$B$11:$C$17,2,1),IF(P53="B",VLOOKUP(R53,[1]교육_어학_경력backdata!$G$11:$H$17,2,1),IF(P53="C",0,"오류")))</f>
        <v>0</v>
      </c>
      <c r="AF53" s="4">
        <f>IF(P53="A",VLOOKUP(S53,[1]교육_어학_경력backdata!$B$19:$C$25,2,1),IF(P53="B",VLOOKUP(S53,[1]교육_어학_경력backdata!$G$19:$H$25,2,1),IF(P53="C",0,"오류")))</f>
        <v>0</v>
      </c>
      <c r="AG53" s="4">
        <f>IF(P53="A",VLOOKUP(T53,[1]교육_어학_경력backdata!$B$3:$C$9,2,1),IF(P53="B",VLOOKUP(T53,[1]교육_어학_경력backdata!$G$3:$H$9,2,1),IF(P53="C",0,"오류")))</f>
        <v>0</v>
      </c>
      <c r="AH53" s="4">
        <f>IF(P53="A",IF(U53=0,0,IF(U53=4,0,IF(U53=5,VLOOKUP(V53,[1]교육_어학_경력backdata!$B$27:$C$29,2,1),IF(U53=6,VLOOKUP(V53,[1]교육_어학_경력backdata!$B$31:$C$34,2,1))))),IF(P53="B",IF(U53=0,0,IF(U53=4,0,IF(U53=5,VLOOKUP(V53,[1]교육_어학_경력backdata!$G$27:$H$31,2,1),IF(U53=6,VLOOKUP(V53,[1]교육_어학_경력backdata!$G$33:$H$34,2,1))))),IF(CT53="C",0,"오류")))</f>
        <v>0</v>
      </c>
      <c r="AI53" s="4">
        <f>IF(P53="A",VLOOKUP(W53,[1]교육_어학_경력backdata!$B$36:$C$42,2,1),IF(P53="B",VLOOKUP(W53,[1]교육_어학_경력backdata!$G$36:$H$42,2,1),IF(P53="C",0,"오류")))</f>
        <v>0</v>
      </c>
      <c r="AJ53" s="4">
        <f>SUM(AD53:AI53)</f>
        <v>20</v>
      </c>
      <c r="AK53" s="4">
        <f>_xlfn.MAXIFS(AJ:AJ,B:B,B53)</f>
        <v>20</v>
      </c>
      <c r="AL53" s="4"/>
      <c r="AM53" s="21"/>
      <c r="AN53" s="4"/>
      <c r="AO53" s="4"/>
    </row>
    <row r="54" spans="1:41" x14ac:dyDescent="0.4">
      <c r="A54" s="3">
        <f>IF(B53=B54,A53,A53+1)</f>
        <v>46</v>
      </c>
      <c r="B54" s="3" t="s">
        <v>6083</v>
      </c>
      <c r="C54" s="3" t="s">
        <v>2937</v>
      </c>
      <c r="D54" s="3" t="s">
        <v>3044</v>
      </c>
      <c r="E54" s="3" t="s">
        <v>3043</v>
      </c>
      <c r="F54" s="3">
        <f>IF(B54=B53,F53+1,1)</f>
        <v>1</v>
      </c>
      <c r="G54" s="3" t="s">
        <v>6384</v>
      </c>
      <c r="H54" s="3" t="s">
        <v>6379</v>
      </c>
      <c r="I54" s="3" t="s">
        <v>6378</v>
      </c>
      <c r="J54" s="3" t="s">
        <v>6390</v>
      </c>
      <c r="K54" s="3"/>
      <c r="L54" s="3" t="s">
        <v>6808</v>
      </c>
      <c r="M54" s="3" t="s">
        <v>7557</v>
      </c>
      <c r="P54" s="3" t="s">
        <v>2434</v>
      </c>
      <c r="Q54" s="3">
        <f>IF(H54="TOEIC",VALUE(L54),0)</f>
        <v>950</v>
      </c>
      <c r="R54" s="3">
        <f>IF(H54="NEW TEPS",VALUE(L54),0)</f>
        <v>0</v>
      </c>
      <c r="S54" s="3">
        <f>IF(H54="TOEFL(ibt)",VALUE(L54),0)</f>
        <v>0</v>
      </c>
      <c r="T54" s="3">
        <f>IF(H54="JPT",VALUE(L54),0)</f>
        <v>0</v>
      </c>
      <c r="U54" s="3">
        <f>IF(H54="HSK",VALUE(K54),0)</f>
        <v>0</v>
      </c>
      <c r="V54" s="3">
        <f>IF(H54="HSK",VALUE(L54),0)</f>
        <v>0</v>
      </c>
      <c r="W54" s="3">
        <f>IF(H54="G-TELP Level2",VALUE(L54),0)</f>
        <v>0</v>
      </c>
      <c r="X54" s="3">
        <f>IF(P54="A",IF(Q54&gt;849,1,IF(R54&gt;335,1,IF(S54&gt;97,1,IF(T54&gt;849,1,IF(W54&gt;82,1,IF(U54=6,1,IF(U54=5,IF(V54&gt;254,1,0),0))))))),IF(P54="B",IF(Q54&gt;699,1,IF(R54&gt;263,1,IF(S54&gt;78,1,IF(T54&gt;699,1,IF(W54&gt;63,1,IF(U54=6,1,IF(U54=5,IF(V54&gt;179,1,0),0))))))),IF(P54="C",IF(Q54&gt;599,1,IF(R54&gt;226,1,IF(S54&gt;67,1,IF(T54&gt;599,1,IF(W54&gt;49,1,IF(U54=6,1,IF(U54=5,1,IF(U54=4,IF(V54&gt;209,1,0),0)))))))),IF(P54="D",IF(Q54&gt;649,1,IF(R54&gt;244,1,IF(S54&gt;73,1,IF(T54&gt;649,1,IF(W54&gt;56,1,IF(U54=6,1,IF(U54=5,1,IF(U54=4,IF(V54&gt;254,1,0),0)))))))),0))))</f>
        <v>1</v>
      </c>
      <c r="Y54" s="3">
        <f>SUMIF(B:B,B54,X:X)</f>
        <v>1</v>
      </c>
      <c r="Z54" s="3" t="str">
        <f>IF(Y54&gt;0,"어학 충족","자격미달")</f>
        <v>어학 충족</v>
      </c>
      <c r="AA54" s="3"/>
      <c r="AB54" s="3" t="str">
        <f>IF(P54="A",IF(Q54&gt;849,"TOEIC 충족",IF(R54&gt;335,"New-TEPS 충족",IF(S54&gt;97,"TOEFL 충족",IF(T54&gt;849,"JPT 충족",IF(W54&gt;82,"G-TELP 충족",IF(U54=6,"HSK점수 충족",IF(U54=5,IF(V54&gt;254,"HSK점수 충족","자격미달"),"자격미달"))))))),IF(P54="B",IF(Q54&gt;699,"TOEIC 충족",IF(R54&gt;263,"New-TEPS 충족",IF(S54&gt;78,"TOEFL 충족",IF(T54&gt;699,"JPT 충족",IF(W54&gt;63,"G-TELP 충족",IF(U54=6,"HSK점수 충족",IF(U54=5,IF(V54&gt;179,"HSK점수 충족","자격미달"),"자격미달"))))))),IF(P54="C",IF(Q54&gt;599,"TOEIC 충족",IF(R54&gt;226,"New-TEPS 충족",IF(S54&gt;67,"TOEFL 충족",IF(T54&gt;599,"JPT 충족",IF(W54&gt;49,"G-TELP 충족",IF(U54=6,"HSK점수 충족",IF(U54=5,"HSK점수 충족",IF(U54=4,IF(V54&gt;209,"HSK점수 충족","자격미달"),"자격미달")))))))),IF(P54="D",IF(Q54&gt;649,"TOEIC 충족",IF(R54&gt;244,"New-TEPS 충족",IF(S54&gt;73,"TOEFL 충족",IF(T54&gt;649,"JPT 충족",IF(W54&gt;56,"G-TELP 충족",IF(U995=6,"HSK점수 충족",IF(U995=5,"HSK점수 충족",IF(U995=4,IF(V995&gt;254,"HSK점수 충족","자격미달"),"자격미달")))))))),0))))</f>
        <v>TOEIC 충족</v>
      </c>
      <c r="AC54" s="21"/>
      <c r="AD54" s="3">
        <f>IF(P54="A",VLOOKUP(Q54,[1]교육_어학_경력backdata!$B$3:$C$9,2,1),IF(P54="B",VLOOKUP(Q54,[1]교육_어학_경력backdata!$G$3:$H$9,2,1),IF(P54="C",0,"오류")))</f>
        <v>20</v>
      </c>
      <c r="AE54" s="3">
        <f>IF(P54="A",VLOOKUP(R54,[1]교육_어학_경력backdata!$B$11:$C$17,2,1),IF(P54="B",VLOOKUP(R54,[1]교육_어학_경력backdata!$G$11:$H$17,2,1),IF(P54="C",0,"오류")))</f>
        <v>0</v>
      </c>
      <c r="AF54" s="3">
        <f>IF(P54="A",VLOOKUP(S54,[1]교육_어학_경력backdata!$B$19:$C$25,2,1),IF(P54="B",VLOOKUP(S54,[1]교육_어학_경력backdata!$G$19:$H$25,2,1),IF(P54="C",0,"오류")))</f>
        <v>0</v>
      </c>
      <c r="AG54" s="3">
        <f>IF(P54="A",VLOOKUP(T54,[1]교육_어학_경력backdata!$B$3:$C$9,2,1),IF(P54="B",VLOOKUP(T54,[1]교육_어학_경력backdata!$G$3:$H$9,2,1),IF(P54="C",0,"오류")))</f>
        <v>0</v>
      </c>
      <c r="AH54" s="3">
        <f>IF(P54="A",IF(U54=0,0,IF(U54=4,0,IF(U54=5,VLOOKUP(V54,[1]교육_어학_경력backdata!$B$27:$C$29,2,1),IF(U54=6,VLOOKUP(V54,[1]교육_어학_경력backdata!$B$31:$C$34,2,1))))),IF(P54="B",IF(U54=0,0,IF(U54=4,0,IF(U54=5,VLOOKUP(V54,[1]교육_어학_경력backdata!$G$27:$H$31,2,1),IF(U54=6,VLOOKUP(V54,[1]교육_어학_경력backdata!$G$33:$H$34,2,1))))),IF(CT54="C",0,"오류")))</f>
        <v>0</v>
      </c>
      <c r="AI54" s="3">
        <f>IF(P54="A",VLOOKUP(W54,[1]교육_어학_경력backdata!$B$36:$C$42,2,1),IF(P54="B",VLOOKUP(W54,[1]교육_어학_경력backdata!$G$36:$H$42,2,1),IF(P54="C",0,"오류")))</f>
        <v>0</v>
      </c>
      <c r="AJ54" s="3">
        <f>SUM(AD54:AI54)</f>
        <v>20</v>
      </c>
      <c r="AK54" s="3">
        <f>_xlfn.MAXIFS(AJ:AJ,B:B,B54)</f>
        <v>20</v>
      </c>
      <c r="AL54" s="3"/>
      <c r="AM54" s="21"/>
      <c r="AN54" s="3"/>
      <c r="AO54" s="3"/>
    </row>
    <row r="55" spans="1:41" x14ac:dyDescent="0.4">
      <c r="A55" s="4">
        <f>IF(B54=B55,A54,A54+1)</f>
        <v>47</v>
      </c>
      <c r="B55" s="4" t="s">
        <v>6078</v>
      </c>
      <c r="C55" s="4" t="s">
        <v>6077</v>
      </c>
      <c r="D55" s="4" t="s">
        <v>3044</v>
      </c>
      <c r="E55" s="4" t="s">
        <v>3043</v>
      </c>
      <c r="F55" s="4">
        <f>IF(B55=B54,F54+1,1)</f>
        <v>1</v>
      </c>
      <c r="G55" s="4" t="s">
        <v>6384</v>
      </c>
      <c r="H55" s="4" t="s">
        <v>6379</v>
      </c>
      <c r="I55" s="4" t="s">
        <v>6378</v>
      </c>
      <c r="J55" s="4" t="s">
        <v>6478</v>
      </c>
      <c r="K55" s="4"/>
      <c r="L55" s="4" t="s">
        <v>6498</v>
      </c>
      <c r="M55" s="4" t="s">
        <v>7556</v>
      </c>
      <c r="P55" s="4" t="s">
        <v>2434</v>
      </c>
      <c r="Q55" s="4">
        <f>IF(H55="TOEIC",VALUE(L55),0)</f>
        <v>890</v>
      </c>
      <c r="R55" s="4">
        <f>IF(H55="NEW TEPS",VALUE(L55),0)</f>
        <v>0</v>
      </c>
      <c r="S55" s="4">
        <f>IF(H55="TOEFL(ibt)",VALUE(L55),0)</f>
        <v>0</v>
      </c>
      <c r="T55" s="4">
        <f>IF(H55="JPT",VALUE(L55),0)</f>
        <v>0</v>
      </c>
      <c r="U55" s="4">
        <f>IF(H55="HSK",VALUE(K55),0)</f>
        <v>0</v>
      </c>
      <c r="V55" s="4">
        <f>IF(H55="HSK",VALUE(L55),0)</f>
        <v>0</v>
      </c>
      <c r="W55" s="4">
        <f>IF(H55="G-TELP Level2",VALUE(L55),0)</f>
        <v>0</v>
      </c>
      <c r="X55" s="4">
        <f>IF(P55="A",IF(Q55&gt;849,1,IF(R55&gt;335,1,IF(S55&gt;97,1,IF(T55&gt;849,1,IF(W55&gt;82,1,IF(U55=6,1,IF(U55=5,IF(V55&gt;254,1,0),0))))))),IF(P55="B",IF(Q55&gt;699,1,IF(R55&gt;263,1,IF(S55&gt;78,1,IF(T55&gt;699,1,IF(W55&gt;63,1,IF(U55=6,1,IF(U55=5,IF(V55&gt;179,1,0),0))))))),IF(P55="C",IF(Q55&gt;599,1,IF(R55&gt;226,1,IF(S55&gt;67,1,IF(T55&gt;599,1,IF(W55&gt;49,1,IF(U55=6,1,IF(U55=5,1,IF(U55=4,IF(V55&gt;209,1,0),0)))))))),IF(P55="D",IF(Q55&gt;649,1,IF(R55&gt;244,1,IF(S55&gt;73,1,IF(T55&gt;649,1,IF(W55&gt;56,1,IF(U55=6,1,IF(U55=5,1,IF(U55=4,IF(V55&gt;254,1,0),0)))))))),0))))</f>
        <v>1</v>
      </c>
      <c r="Y55" s="4">
        <f>SUMIF(B:B,B55,X:X)</f>
        <v>1</v>
      </c>
      <c r="Z55" s="4" t="str">
        <f>IF(Y55&gt;0,"어학 충족","자격미달")</f>
        <v>어학 충족</v>
      </c>
      <c r="AA55" s="4"/>
      <c r="AB55" s="4" t="str">
        <f>IF(P55="A",IF(Q55&gt;849,"TOEIC 충족",IF(R55&gt;335,"New-TEPS 충족",IF(S55&gt;97,"TOEFL 충족",IF(T55&gt;849,"JPT 충족",IF(W55&gt;82,"G-TELP 충족",IF(U55=6,"HSK점수 충족",IF(U55=5,IF(V55&gt;254,"HSK점수 충족","자격미달"),"자격미달"))))))),IF(P55="B",IF(Q55&gt;699,"TOEIC 충족",IF(R55&gt;263,"New-TEPS 충족",IF(S55&gt;78,"TOEFL 충족",IF(T55&gt;699,"JPT 충족",IF(W55&gt;63,"G-TELP 충족",IF(U55=6,"HSK점수 충족",IF(U55=5,IF(V55&gt;179,"HSK점수 충족","자격미달"),"자격미달"))))))),IF(P55="C",IF(Q55&gt;599,"TOEIC 충족",IF(R55&gt;226,"New-TEPS 충족",IF(S55&gt;67,"TOEFL 충족",IF(T55&gt;599,"JPT 충족",IF(W55&gt;49,"G-TELP 충족",IF(U55=6,"HSK점수 충족",IF(U55=5,"HSK점수 충족",IF(U55=4,IF(V55&gt;209,"HSK점수 충족","자격미달"),"자격미달")))))))),IF(P55="D",IF(Q55&gt;649,"TOEIC 충족",IF(R55&gt;244,"New-TEPS 충족",IF(S55&gt;73,"TOEFL 충족",IF(T55&gt;649,"JPT 충족",IF(W55&gt;56,"G-TELP 충족",IF(U996=6,"HSK점수 충족",IF(U996=5,"HSK점수 충족",IF(U996=4,IF(V996&gt;254,"HSK점수 충족","자격미달"),"자격미달")))))))),0))))</f>
        <v>TOEIC 충족</v>
      </c>
      <c r="AC55" s="21"/>
      <c r="AD55" s="4">
        <f>IF(P55="A",VLOOKUP(Q55,[1]교육_어학_경력backdata!$B$3:$C$9,2,1),IF(P55="B",VLOOKUP(Q55,[1]교육_어학_경력backdata!$G$3:$H$9,2,1),IF(P55="C",0,"오류")))</f>
        <v>14</v>
      </c>
      <c r="AE55" s="4">
        <f>IF(P55="A",VLOOKUP(R55,[1]교육_어학_경력backdata!$B$11:$C$17,2,1),IF(P55="B",VLOOKUP(R55,[1]교육_어학_경력backdata!$G$11:$H$17,2,1),IF(P55="C",0,"오류")))</f>
        <v>0</v>
      </c>
      <c r="AF55" s="4">
        <f>IF(P55="A",VLOOKUP(S55,[1]교육_어학_경력backdata!$B$19:$C$25,2,1),IF(P55="B",VLOOKUP(S55,[1]교육_어학_경력backdata!$G$19:$H$25,2,1),IF(P55="C",0,"오류")))</f>
        <v>0</v>
      </c>
      <c r="AG55" s="4">
        <f>IF(P55="A",VLOOKUP(T55,[1]교육_어학_경력backdata!$B$3:$C$9,2,1),IF(P55="B",VLOOKUP(T55,[1]교육_어학_경력backdata!$G$3:$H$9,2,1),IF(P55="C",0,"오류")))</f>
        <v>0</v>
      </c>
      <c r="AH55" s="4">
        <f>IF(P55="A",IF(U55=0,0,IF(U55=4,0,IF(U55=5,VLOOKUP(V55,[1]교육_어학_경력backdata!$B$27:$C$29,2,1),IF(U55=6,VLOOKUP(V55,[1]교육_어학_경력backdata!$B$31:$C$34,2,1))))),IF(P55="B",IF(U55=0,0,IF(U55=4,0,IF(U55=5,VLOOKUP(V55,[1]교육_어학_경력backdata!$G$27:$H$31,2,1),IF(U55=6,VLOOKUP(V55,[1]교육_어학_경력backdata!$G$33:$H$34,2,1))))),IF(CT55="C",0,"오류")))</f>
        <v>0</v>
      </c>
      <c r="AI55" s="4">
        <f>IF(P55="A",VLOOKUP(W55,[1]교육_어학_경력backdata!$B$36:$C$42,2,1),IF(P55="B",VLOOKUP(W55,[1]교육_어학_경력backdata!$G$36:$H$42,2,1),IF(P55="C",0,"오류")))</f>
        <v>0</v>
      </c>
      <c r="AJ55" s="4">
        <f>SUM(AD55:AI55)</f>
        <v>14</v>
      </c>
      <c r="AK55" s="4">
        <f>_xlfn.MAXIFS(AJ:AJ,B:B,B55)</f>
        <v>14</v>
      </c>
      <c r="AL55" s="4"/>
      <c r="AM55" s="21"/>
      <c r="AN55" s="4"/>
      <c r="AO55" s="4"/>
    </row>
    <row r="56" spans="1:41" x14ac:dyDescent="0.4">
      <c r="A56" s="3">
        <f>IF(B55=B56,A55,A55+1)</f>
        <v>48</v>
      </c>
      <c r="B56" s="3" t="s">
        <v>6073</v>
      </c>
      <c r="C56" s="3" t="s">
        <v>6072</v>
      </c>
      <c r="D56" s="3" t="s">
        <v>3044</v>
      </c>
      <c r="E56" s="3" t="s">
        <v>3043</v>
      </c>
      <c r="F56" s="3">
        <f>IF(B56=B55,F55+1,1)</f>
        <v>1</v>
      </c>
      <c r="G56" s="3" t="s">
        <v>6380</v>
      </c>
      <c r="H56" s="3" t="s">
        <v>6379</v>
      </c>
      <c r="I56" s="3" t="s">
        <v>6378</v>
      </c>
      <c r="J56" s="3" t="s">
        <v>6830</v>
      </c>
      <c r="K56" s="3"/>
      <c r="L56" s="3" t="s">
        <v>6448</v>
      </c>
      <c r="M56" s="3" t="s">
        <v>7555</v>
      </c>
      <c r="P56" s="3" t="s">
        <v>2434</v>
      </c>
      <c r="Q56" s="3">
        <f>IF(H56="TOEIC",VALUE(L56),0)</f>
        <v>865</v>
      </c>
      <c r="R56" s="3">
        <f>IF(H56="NEW TEPS",VALUE(L56),0)</f>
        <v>0</v>
      </c>
      <c r="S56" s="3">
        <f>IF(H56="TOEFL(ibt)",VALUE(L56),0)</f>
        <v>0</v>
      </c>
      <c r="T56" s="3">
        <f>IF(H56="JPT",VALUE(L56),0)</f>
        <v>0</v>
      </c>
      <c r="U56" s="3">
        <f>IF(H56="HSK",VALUE(K56),0)</f>
        <v>0</v>
      </c>
      <c r="V56" s="3">
        <f>IF(H56="HSK",VALUE(L56),0)</f>
        <v>0</v>
      </c>
      <c r="W56" s="3">
        <f>IF(H56="G-TELP Level2",VALUE(L56),0)</f>
        <v>0</v>
      </c>
      <c r="X56" s="3">
        <f>IF(P56="A",IF(Q56&gt;849,1,IF(R56&gt;335,1,IF(S56&gt;97,1,IF(T56&gt;849,1,IF(W56&gt;82,1,IF(U56=6,1,IF(U56=5,IF(V56&gt;254,1,0),0))))))),IF(P56="B",IF(Q56&gt;699,1,IF(R56&gt;263,1,IF(S56&gt;78,1,IF(T56&gt;699,1,IF(W56&gt;63,1,IF(U56=6,1,IF(U56=5,IF(V56&gt;179,1,0),0))))))),IF(P56="C",IF(Q56&gt;599,1,IF(R56&gt;226,1,IF(S56&gt;67,1,IF(T56&gt;599,1,IF(W56&gt;49,1,IF(U56=6,1,IF(U56=5,1,IF(U56=4,IF(V56&gt;209,1,0),0)))))))),IF(P56="D",IF(Q56&gt;649,1,IF(R56&gt;244,1,IF(S56&gt;73,1,IF(T56&gt;649,1,IF(W56&gt;56,1,IF(U56=6,1,IF(U56=5,1,IF(U56=4,IF(V56&gt;254,1,0),0)))))))),0))))</f>
        <v>1</v>
      </c>
      <c r="Y56" s="3">
        <f>SUMIF(B:B,B56,X:X)</f>
        <v>1</v>
      </c>
      <c r="Z56" s="3" t="str">
        <f>IF(Y56&gt;0,"어학 충족","자격미달")</f>
        <v>어학 충족</v>
      </c>
      <c r="AA56" s="3"/>
      <c r="AB56" s="3" t="str">
        <f>IF(P56="A",IF(Q56&gt;849,"TOEIC 충족",IF(R56&gt;335,"New-TEPS 충족",IF(S56&gt;97,"TOEFL 충족",IF(T56&gt;849,"JPT 충족",IF(W56&gt;82,"G-TELP 충족",IF(U56=6,"HSK점수 충족",IF(U56=5,IF(V56&gt;254,"HSK점수 충족","자격미달"),"자격미달"))))))),IF(P56="B",IF(Q56&gt;699,"TOEIC 충족",IF(R56&gt;263,"New-TEPS 충족",IF(S56&gt;78,"TOEFL 충족",IF(T56&gt;699,"JPT 충족",IF(W56&gt;63,"G-TELP 충족",IF(U56=6,"HSK점수 충족",IF(U56=5,IF(V56&gt;179,"HSK점수 충족","자격미달"),"자격미달"))))))),IF(P56="C",IF(Q56&gt;599,"TOEIC 충족",IF(R56&gt;226,"New-TEPS 충족",IF(S56&gt;67,"TOEFL 충족",IF(T56&gt;599,"JPT 충족",IF(W56&gt;49,"G-TELP 충족",IF(U56=6,"HSK점수 충족",IF(U56=5,"HSK점수 충족",IF(U56=4,IF(V56&gt;209,"HSK점수 충족","자격미달"),"자격미달")))))))),IF(P56="D",IF(Q56&gt;649,"TOEIC 충족",IF(R56&gt;244,"New-TEPS 충족",IF(S56&gt;73,"TOEFL 충족",IF(T56&gt;649,"JPT 충족",IF(W56&gt;56,"G-TELP 충족",IF(U997=6,"HSK점수 충족",IF(U997=5,"HSK점수 충족",IF(U997=4,IF(V997&gt;254,"HSK점수 충족","자격미달"),"자격미달")))))))),0))))</f>
        <v>TOEIC 충족</v>
      </c>
      <c r="AC56" s="21"/>
      <c r="AD56" s="3">
        <f>IF(P56="A",VLOOKUP(Q56,[1]교육_어학_경력backdata!$B$3:$C$9,2,1),IF(P56="B",VLOOKUP(Q56,[1]교육_어학_경력backdata!$G$3:$H$9,2,1),IF(P56="C",0,"오류")))</f>
        <v>12</v>
      </c>
      <c r="AE56" s="3">
        <f>IF(P56="A",VLOOKUP(R56,[1]교육_어학_경력backdata!$B$11:$C$17,2,1),IF(P56="B",VLOOKUP(R56,[1]교육_어학_경력backdata!$G$11:$H$17,2,1),IF(P56="C",0,"오류")))</f>
        <v>0</v>
      </c>
      <c r="AF56" s="3">
        <f>IF(P56="A",VLOOKUP(S56,[1]교육_어학_경력backdata!$B$19:$C$25,2,1),IF(P56="B",VLOOKUP(S56,[1]교육_어학_경력backdata!$G$19:$H$25,2,1),IF(P56="C",0,"오류")))</f>
        <v>0</v>
      </c>
      <c r="AG56" s="3">
        <f>IF(P56="A",VLOOKUP(T56,[1]교육_어학_경력backdata!$B$3:$C$9,2,1),IF(P56="B",VLOOKUP(T56,[1]교육_어학_경력backdata!$G$3:$H$9,2,1),IF(P56="C",0,"오류")))</f>
        <v>0</v>
      </c>
      <c r="AH56" s="3">
        <f>IF(P56="A",IF(U56=0,0,IF(U56=4,0,IF(U56=5,VLOOKUP(V56,[1]교육_어학_경력backdata!$B$27:$C$29,2,1),IF(U56=6,VLOOKUP(V56,[1]교육_어학_경력backdata!$B$31:$C$34,2,1))))),IF(P56="B",IF(U56=0,0,IF(U56=4,0,IF(U56=5,VLOOKUP(V56,[1]교육_어학_경력backdata!$G$27:$H$31,2,1),IF(U56=6,VLOOKUP(V56,[1]교육_어학_경력backdata!$G$33:$H$34,2,1))))),IF(CT56="C",0,"오류")))</f>
        <v>0</v>
      </c>
      <c r="AI56" s="3">
        <f>IF(P56="A",VLOOKUP(W56,[1]교육_어학_경력backdata!$B$36:$C$42,2,1),IF(P56="B",VLOOKUP(W56,[1]교육_어학_경력backdata!$G$36:$H$42,2,1),IF(P56="C",0,"오류")))</f>
        <v>0</v>
      </c>
      <c r="AJ56" s="3">
        <f>SUM(AD56:AI56)</f>
        <v>12</v>
      </c>
      <c r="AK56" s="3">
        <f>_xlfn.MAXIFS(AJ:AJ,B:B,B56)</f>
        <v>12</v>
      </c>
      <c r="AL56" s="3"/>
      <c r="AM56" s="21"/>
      <c r="AN56" s="3"/>
      <c r="AO56" s="3"/>
    </row>
    <row r="57" spans="1:41" x14ac:dyDescent="0.4">
      <c r="A57" s="4">
        <f>IF(B56=B57,A56,A56+1)</f>
        <v>49</v>
      </c>
      <c r="B57" s="4" t="s">
        <v>6068</v>
      </c>
      <c r="C57" s="4" t="s">
        <v>6067</v>
      </c>
      <c r="D57" s="4" t="s">
        <v>3044</v>
      </c>
      <c r="E57" s="4" t="s">
        <v>3043</v>
      </c>
      <c r="F57" s="4">
        <f>IF(B57=B56,F56+1,1)</f>
        <v>1</v>
      </c>
      <c r="G57" s="4" t="s">
        <v>6380</v>
      </c>
      <c r="H57" s="4" t="s">
        <v>6379</v>
      </c>
      <c r="I57" s="4" t="s">
        <v>6378</v>
      </c>
      <c r="J57" s="4" t="s">
        <v>6610</v>
      </c>
      <c r="K57" s="4"/>
      <c r="L57" s="4" t="s">
        <v>6506</v>
      </c>
      <c r="M57" s="4" t="s">
        <v>7554</v>
      </c>
      <c r="P57" s="4" t="s">
        <v>2434</v>
      </c>
      <c r="Q57" s="4">
        <f>IF(H57="TOEIC",VALUE(L57),0)</f>
        <v>930</v>
      </c>
      <c r="R57" s="4">
        <f>IF(H57="NEW TEPS",VALUE(L57),0)</f>
        <v>0</v>
      </c>
      <c r="S57" s="4">
        <f>IF(H57="TOEFL(ibt)",VALUE(L57),0)</f>
        <v>0</v>
      </c>
      <c r="T57" s="4">
        <f>IF(H57="JPT",VALUE(L57),0)</f>
        <v>0</v>
      </c>
      <c r="U57" s="4">
        <f>IF(H57="HSK",VALUE(K57),0)</f>
        <v>0</v>
      </c>
      <c r="V57" s="4">
        <f>IF(H57="HSK",VALUE(L57),0)</f>
        <v>0</v>
      </c>
      <c r="W57" s="4">
        <f>IF(H57="G-TELP Level2",VALUE(L57),0)</f>
        <v>0</v>
      </c>
      <c r="X57" s="4">
        <f>IF(P57="A",IF(Q57&gt;849,1,IF(R57&gt;335,1,IF(S57&gt;97,1,IF(T57&gt;849,1,IF(W57&gt;82,1,IF(U57=6,1,IF(U57=5,IF(V57&gt;254,1,0),0))))))),IF(P57="B",IF(Q57&gt;699,1,IF(R57&gt;263,1,IF(S57&gt;78,1,IF(T57&gt;699,1,IF(W57&gt;63,1,IF(U57=6,1,IF(U57=5,IF(V57&gt;179,1,0),0))))))),IF(P57="C",IF(Q57&gt;599,1,IF(R57&gt;226,1,IF(S57&gt;67,1,IF(T57&gt;599,1,IF(W57&gt;49,1,IF(U57=6,1,IF(U57=5,1,IF(U57=4,IF(V57&gt;209,1,0),0)))))))),IF(P57="D",IF(Q57&gt;649,1,IF(R57&gt;244,1,IF(S57&gt;73,1,IF(T57&gt;649,1,IF(W57&gt;56,1,IF(U57=6,1,IF(U57=5,1,IF(U57=4,IF(V57&gt;254,1,0),0)))))))),0))))</f>
        <v>1</v>
      </c>
      <c r="Y57" s="4">
        <f>SUMIF(B:B,B57,X:X)</f>
        <v>1</v>
      </c>
      <c r="Z57" s="4" t="str">
        <f>IF(Y57&gt;0,"어학 충족","자격미달")</f>
        <v>어학 충족</v>
      </c>
      <c r="AA57" s="4"/>
      <c r="AB57" s="4" t="str">
        <f>IF(P57="A",IF(Q57&gt;849,"TOEIC 충족",IF(R57&gt;335,"New-TEPS 충족",IF(S57&gt;97,"TOEFL 충족",IF(T57&gt;849,"JPT 충족",IF(W57&gt;82,"G-TELP 충족",IF(U57=6,"HSK점수 충족",IF(U57=5,IF(V57&gt;254,"HSK점수 충족","자격미달"),"자격미달"))))))),IF(P57="B",IF(Q57&gt;699,"TOEIC 충족",IF(R57&gt;263,"New-TEPS 충족",IF(S57&gt;78,"TOEFL 충족",IF(T57&gt;699,"JPT 충족",IF(W57&gt;63,"G-TELP 충족",IF(U57=6,"HSK점수 충족",IF(U57=5,IF(V57&gt;179,"HSK점수 충족","자격미달"),"자격미달"))))))),IF(P57="C",IF(Q57&gt;599,"TOEIC 충족",IF(R57&gt;226,"New-TEPS 충족",IF(S57&gt;67,"TOEFL 충족",IF(T57&gt;599,"JPT 충족",IF(W57&gt;49,"G-TELP 충족",IF(U57=6,"HSK점수 충족",IF(U57=5,"HSK점수 충족",IF(U57=4,IF(V57&gt;209,"HSK점수 충족","자격미달"),"자격미달")))))))),IF(P57="D",IF(Q57&gt;649,"TOEIC 충족",IF(R57&gt;244,"New-TEPS 충족",IF(S57&gt;73,"TOEFL 충족",IF(T57&gt;649,"JPT 충족",IF(W57&gt;56,"G-TELP 충족",IF(U998=6,"HSK점수 충족",IF(U998=5,"HSK점수 충족",IF(U998=4,IF(V998&gt;254,"HSK점수 충족","자격미달"),"자격미달")))))))),0))))</f>
        <v>TOEIC 충족</v>
      </c>
      <c r="AC57" s="21"/>
      <c r="AD57" s="4">
        <f>IF(P57="A",VLOOKUP(Q57,[1]교육_어학_경력backdata!$B$3:$C$9,2,1),IF(P57="B",VLOOKUP(Q57,[1]교육_어학_경력backdata!$G$3:$H$9,2,1),IF(P57="C",0,"오류")))</f>
        <v>18</v>
      </c>
      <c r="AE57" s="4">
        <f>IF(P57="A",VLOOKUP(R57,[1]교육_어학_경력backdata!$B$11:$C$17,2,1),IF(P57="B",VLOOKUP(R57,[1]교육_어학_경력backdata!$G$11:$H$17,2,1),IF(P57="C",0,"오류")))</f>
        <v>0</v>
      </c>
      <c r="AF57" s="4">
        <f>IF(P57="A",VLOOKUP(S57,[1]교육_어학_경력backdata!$B$19:$C$25,2,1),IF(P57="B",VLOOKUP(S57,[1]교육_어학_경력backdata!$G$19:$H$25,2,1),IF(P57="C",0,"오류")))</f>
        <v>0</v>
      </c>
      <c r="AG57" s="4">
        <f>IF(P57="A",VLOOKUP(T57,[1]교육_어학_경력backdata!$B$3:$C$9,2,1),IF(P57="B",VLOOKUP(T57,[1]교육_어학_경력backdata!$G$3:$H$9,2,1),IF(P57="C",0,"오류")))</f>
        <v>0</v>
      </c>
      <c r="AH57" s="4">
        <f>IF(P57="A",IF(U57=0,0,IF(U57=4,0,IF(U57=5,VLOOKUP(V57,[1]교육_어학_경력backdata!$B$27:$C$29,2,1),IF(U57=6,VLOOKUP(V57,[1]교육_어학_경력backdata!$B$31:$C$34,2,1))))),IF(P57="B",IF(U57=0,0,IF(U57=4,0,IF(U57=5,VLOOKUP(V57,[1]교육_어학_경력backdata!$G$27:$H$31,2,1),IF(U57=6,VLOOKUP(V57,[1]교육_어학_경력backdata!$G$33:$H$34,2,1))))),IF(CT57="C",0,"오류")))</f>
        <v>0</v>
      </c>
      <c r="AI57" s="4">
        <f>IF(P57="A",VLOOKUP(W57,[1]교육_어학_경력backdata!$B$36:$C$42,2,1),IF(P57="B",VLOOKUP(W57,[1]교육_어학_경력backdata!$G$36:$H$42,2,1),IF(P57="C",0,"오류")))</f>
        <v>0</v>
      </c>
      <c r="AJ57" s="4">
        <f>SUM(AD57:AI57)</f>
        <v>18</v>
      </c>
      <c r="AK57" s="4">
        <f>_xlfn.MAXIFS(AJ:AJ,B:B,B57)</f>
        <v>18</v>
      </c>
      <c r="AL57" s="4"/>
      <c r="AM57" s="21"/>
      <c r="AN57" s="4"/>
      <c r="AO57" s="4"/>
    </row>
    <row r="58" spans="1:41" x14ac:dyDescent="0.4">
      <c r="A58" s="3">
        <f>IF(B57=B58,A57,A57+1)</f>
        <v>50</v>
      </c>
      <c r="B58" s="3" t="s">
        <v>6063</v>
      </c>
      <c r="C58" s="3" t="s">
        <v>6062</v>
      </c>
      <c r="D58" s="3" t="s">
        <v>3044</v>
      </c>
      <c r="E58" s="3" t="s">
        <v>3043</v>
      </c>
      <c r="F58" s="3">
        <f>IF(B58=B57,F57+1,1)</f>
        <v>1</v>
      </c>
      <c r="G58" s="3" t="s">
        <v>6380</v>
      </c>
      <c r="H58" s="3" t="s">
        <v>6379</v>
      </c>
      <c r="I58" s="3" t="s">
        <v>6378</v>
      </c>
      <c r="J58" s="3" t="s">
        <v>6708</v>
      </c>
      <c r="K58" s="3"/>
      <c r="L58" s="3" t="s">
        <v>6597</v>
      </c>
      <c r="M58" s="3" t="s">
        <v>7553</v>
      </c>
      <c r="P58" s="3" t="s">
        <v>2434</v>
      </c>
      <c r="Q58" s="3">
        <f>IF(H58="TOEIC",VALUE(L58),0)</f>
        <v>975</v>
      </c>
      <c r="R58" s="3">
        <f>IF(H58="NEW TEPS",VALUE(L58),0)</f>
        <v>0</v>
      </c>
      <c r="S58" s="3">
        <f>IF(H58="TOEFL(ibt)",VALUE(L58),0)</f>
        <v>0</v>
      </c>
      <c r="T58" s="3">
        <f>IF(H58="JPT",VALUE(L58),0)</f>
        <v>0</v>
      </c>
      <c r="U58" s="3">
        <f>IF(H58="HSK",VALUE(K58),0)</f>
        <v>0</v>
      </c>
      <c r="V58" s="3">
        <f>IF(H58="HSK",VALUE(L58),0)</f>
        <v>0</v>
      </c>
      <c r="W58" s="3">
        <f>IF(H58="G-TELP Level2",VALUE(L58),0)</f>
        <v>0</v>
      </c>
      <c r="X58" s="3">
        <f>IF(P58="A",IF(Q58&gt;849,1,IF(R58&gt;335,1,IF(S58&gt;97,1,IF(T58&gt;849,1,IF(W58&gt;82,1,IF(U58=6,1,IF(U58=5,IF(V58&gt;254,1,0),0))))))),IF(P58="B",IF(Q58&gt;699,1,IF(R58&gt;263,1,IF(S58&gt;78,1,IF(T58&gt;699,1,IF(W58&gt;63,1,IF(U58=6,1,IF(U58=5,IF(V58&gt;179,1,0),0))))))),IF(P58="C",IF(Q58&gt;599,1,IF(R58&gt;226,1,IF(S58&gt;67,1,IF(T58&gt;599,1,IF(W58&gt;49,1,IF(U58=6,1,IF(U58=5,1,IF(U58=4,IF(V58&gt;209,1,0),0)))))))),IF(P58="D",IF(Q58&gt;649,1,IF(R58&gt;244,1,IF(S58&gt;73,1,IF(T58&gt;649,1,IF(W58&gt;56,1,IF(U58=6,1,IF(U58=5,1,IF(U58=4,IF(V58&gt;254,1,0),0)))))))),0))))</f>
        <v>1</v>
      </c>
      <c r="Y58" s="3">
        <f>SUMIF(B:B,B58,X:X)</f>
        <v>1</v>
      </c>
      <c r="Z58" s="3" t="str">
        <f>IF(Y58&gt;0,"어학 충족","자격미달")</f>
        <v>어학 충족</v>
      </c>
      <c r="AA58" s="3"/>
      <c r="AB58" s="3" t="str">
        <f>IF(P58="A",IF(Q58&gt;849,"TOEIC 충족",IF(R58&gt;335,"New-TEPS 충족",IF(S58&gt;97,"TOEFL 충족",IF(T58&gt;849,"JPT 충족",IF(W58&gt;82,"G-TELP 충족",IF(U58=6,"HSK점수 충족",IF(U58=5,IF(V58&gt;254,"HSK점수 충족","자격미달"),"자격미달"))))))),IF(P58="B",IF(Q58&gt;699,"TOEIC 충족",IF(R58&gt;263,"New-TEPS 충족",IF(S58&gt;78,"TOEFL 충족",IF(T58&gt;699,"JPT 충족",IF(W58&gt;63,"G-TELP 충족",IF(U58=6,"HSK점수 충족",IF(U58=5,IF(V58&gt;179,"HSK점수 충족","자격미달"),"자격미달"))))))),IF(P58="C",IF(Q58&gt;599,"TOEIC 충족",IF(R58&gt;226,"New-TEPS 충족",IF(S58&gt;67,"TOEFL 충족",IF(T58&gt;599,"JPT 충족",IF(W58&gt;49,"G-TELP 충족",IF(U58=6,"HSK점수 충족",IF(U58=5,"HSK점수 충족",IF(U58=4,IF(V58&gt;209,"HSK점수 충족","자격미달"),"자격미달")))))))),IF(P58="D",IF(Q58&gt;649,"TOEIC 충족",IF(R58&gt;244,"New-TEPS 충족",IF(S58&gt;73,"TOEFL 충족",IF(T58&gt;649,"JPT 충족",IF(W58&gt;56,"G-TELP 충족",IF(U999=6,"HSK점수 충족",IF(U999=5,"HSK점수 충족",IF(U999=4,IF(V999&gt;254,"HSK점수 충족","자격미달"),"자격미달")))))))),0))))</f>
        <v>TOEIC 충족</v>
      </c>
      <c r="AC58" s="21"/>
      <c r="AD58" s="3">
        <f>IF(P58="A",VLOOKUP(Q58,[1]교육_어학_경력backdata!$B$3:$C$9,2,1),IF(P58="B",VLOOKUP(Q58,[1]교육_어학_경력backdata!$G$3:$H$9,2,1),IF(P58="C",0,"오류")))</f>
        <v>20</v>
      </c>
      <c r="AE58" s="3">
        <f>IF(P58="A",VLOOKUP(R58,[1]교육_어학_경력backdata!$B$11:$C$17,2,1),IF(P58="B",VLOOKUP(R58,[1]교육_어학_경력backdata!$G$11:$H$17,2,1),IF(P58="C",0,"오류")))</f>
        <v>0</v>
      </c>
      <c r="AF58" s="3">
        <f>IF(P58="A",VLOOKUP(S58,[1]교육_어학_경력backdata!$B$19:$C$25,2,1),IF(P58="B",VLOOKUP(S58,[1]교육_어학_경력backdata!$G$19:$H$25,2,1),IF(P58="C",0,"오류")))</f>
        <v>0</v>
      </c>
      <c r="AG58" s="3">
        <f>IF(P58="A",VLOOKUP(T58,[1]교육_어학_경력backdata!$B$3:$C$9,2,1),IF(P58="B",VLOOKUP(T58,[1]교육_어학_경력backdata!$G$3:$H$9,2,1),IF(P58="C",0,"오류")))</f>
        <v>0</v>
      </c>
      <c r="AH58" s="3">
        <f>IF(P58="A",IF(U58=0,0,IF(U58=4,0,IF(U58=5,VLOOKUP(V58,[1]교육_어학_경력backdata!$B$27:$C$29,2,1),IF(U58=6,VLOOKUP(V58,[1]교육_어학_경력backdata!$B$31:$C$34,2,1))))),IF(P58="B",IF(U58=0,0,IF(U58=4,0,IF(U58=5,VLOOKUP(V58,[1]교육_어학_경력backdata!$G$27:$H$31,2,1),IF(U58=6,VLOOKUP(V58,[1]교육_어학_경력backdata!$G$33:$H$34,2,1))))),IF(CT58="C",0,"오류")))</f>
        <v>0</v>
      </c>
      <c r="AI58" s="3">
        <f>IF(P58="A",VLOOKUP(W58,[1]교육_어학_경력backdata!$B$36:$C$42,2,1),IF(P58="B",VLOOKUP(W58,[1]교육_어학_경력backdata!$G$36:$H$42,2,1),IF(P58="C",0,"오류")))</f>
        <v>0</v>
      </c>
      <c r="AJ58" s="3">
        <f>SUM(AD58:AI58)</f>
        <v>20</v>
      </c>
      <c r="AK58" s="3">
        <f>_xlfn.MAXIFS(AJ:AJ,B:B,B58)</f>
        <v>20</v>
      </c>
      <c r="AL58" s="3"/>
      <c r="AM58" s="21"/>
      <c r="AN58" s="3"/>
      <c r="AO58" s="3"/>
    </row>
    <row r="59" spans="1:41" x14ac:dyDescent="0.4">
      <c r="A59" s="4">
        <f>IF(B58=B59,A58,A58+1)</f>
        <v>51</v>
      </c>
      <c r="B59" s="4" t="s">
        <v>6059</v>
      </c>
      <c r="C59" s="4" t="s">
        <v>6058</v>
      </c>
      <c r="D59" s="4" t="s">
        <v>3044</v>
      </c>
      <c r="E59" s="4" t="s">
        <v>3043</v>
      </c>
      <c r="F59" s="4">
        <f>IF(B59=B58,F58+1,1)</f>
        <v>1</v>
      </c>
      <c r="G59" s="4" t="s">
        <v>6384</v>
      </c>
      <c r="H59" s="4" t="s">
        <v>6379</v>
      </c>
      <c r="I59" s="4" t="s">
        <v>6378</v>
      </c>
      <c r="J59" s="4" t="s">
        <v>6527</v>
      </c>
      <c r="K59" s="4"/>
      <c r="L59" s="4" t="s">
        <v>6614</v>
      </c>
      <c r="M59" s="4" t="s">
        <v>7552</v>
      </c>
      <c r="P59" s="4" t="s">
        <v>2434</v>
      </c>
      <c r="Q59" s="4">
        <f>IF(H59="TOEIC",VALUE(L59),0)</f>
        <v>925</v>
      </c>
      <c r="R59" s="4">
        <f>IF(H59="NEW TEPS",VALUE(L59),0)</f>
        <v>0</v>
      </c>
      <c r="S59" s="4">
        <f>IF(H59="TOEFL(ibt)",VALUE(L59),0)</f>
        <v>0</v>
      </c>
      <c r="T59" s="4">
        <f>IF(H59="JPT",VALUE(L59),0)</f>
        <v>0</v>
      </c>
      <c r="U59" s="4">
        <f>IF(H59="HSK",VALUE(K59),0)</f>
        <v>0</v>
      </c>
      <c r="V59" s="4">
        <f>IF(H59="HSK",VALUE(L59),0)</f>
        <v>0</v>
      </c>
      <c r="W59" s="4">
        <f>IF(H59="G-TELP Level2",VALUE(L59),0)</f>
        <v>0</v>
      </c>
      <c r="X59" s="4">
        <f>IF(P59="A",IF(Q59&gt;849,1,IF(R59&gt;335,1,IF(S59&gt;97,1,IF(T59&gt;849,1,IF(W59&gt;82,1,IF(U59=6,1,IF(U59=5,IF(V59&gt;254,1,0),0))))))),IF(P59="B",IF(Q59&gt;699,1,IF(R59&gt;263,1,IF(S59&gt;78,1,IF(T59&gt;699,1,IF(W59&gt;63,1,IF(U59=6,1,IF(U59=5,IF(V59&gt;179,1,0),0))))))),IF(P59="C",IF(Q59&gt;599,1,IF(R59&gt;226,1,IF(S59&gt;67,1,IF(T59&gt;599,1,IF(W59&gt;49,1,IF(U59=6,1,IF(U59=5,1,IF(U59=4,IF(V59&gt;209,1,0),0)))))))),IF(P59="D",IF(Q59&gt;649,1,IF(R59&gt;244,1,IF(S59&gt;73,1,IF(T59&gt;649,1,IF(W59&gt;56,1,IF(U59=6,1,IF(U59=5,1,IF(U59=4,IF(V59&gt;254,1,0),0)))))))),0))))</f>
        <v>1</v>
      </c>
      <c r="Y59" s="4">
        <f>SUMIF(B:B,B59,X:X)</f>
        <v>1</v>
      </c>
      <c r="Z59" s="4" t="str">
        <f>IF(Y59&gt;0,"어학 충족","자격미달")</f>
        <v>어학 충족</v>
      </c>
      <c r="AA59" s="4"/>
      <c r="AB59" s="4" t="str">
        <f>IF(P59="A",IF(Q59&gt;849,"TOEIC 충족",IF(R59&gt;335,"New-TEPS 충족",IF(S59&gt;97,"TOEFL 충족",IF(T59&gt;849,"JPT 충족",IF(W59&gt;82,"G-TELP 충족",IF(U59=6,"HSK점수 충족",IF(U59=5,IF(V59&gt;254,"HSK점수 충족","자격미달"),"자격미달"))))))),IF(P59="B",IF(Q59&gt;699,"TOEIC 충족",IF(R59&gt;263,"New-TEPS 충족",IF(S59&gt;78,"TOEFL 충족",IF(T59&gt;699,"JPT 충족",IF(W59&gt;63,"G-TELP 충족",IF(U59=6,"HSK점수 충족",IF(U59=5,IF(V59&gt;179,"HSK점수 충족","자격미달"),"자격미달"))))))),IF(P59="C",IF(Q59&gt;599,"TOEIC 충족",IF(R59&gt;226,"New-TEPS 충족",IF(S59&gt;67,"TOEFL 충족",IF(T59&gt;599,"JPT 충족",IF(W59&gt;49,"G-TELP 충족",IF(U59=6,"HSK점수 충족",IF(U59=5,"HSK점수 충족",IF(U59=4,IF(V59&gt;209,"HSK점수 충족","자격미달"),"자격미달")))))))),IF(P59="D",IF(Q59&gt;649,"TOEIC 충족",IF(R59&gt;244,"New-TEPS 충족",IF(S59&gt;73,"TOEFL 충족",IF(T59&gt;649,"JPT 충족",IF(W59&gt;56,"G-TELP 충족",IF(U1000=6,"HSK점수 충족",IF(U1000=5,"HSK점수 충족",IF(U1000=4,IF(V1000&gt;254,"HSK점수 충족","자격미달"),"자격미달")))))))),0))))</f>
        <v>TOEIC 충족</v>
      </c>
      <c r="AC59" s="21"/>
      <c r="AD59" s="4">
        <f>IF(P59="A",VLOOKUP(Q59,[1]교육_어학_경력backdata!$B$3:$C$9,2,1),IF(P59="B",VLOOKUP(Q59,[1]교육_어학_경력backdata!$G$3:$H$9,2,1),IF(P59="C",0,"오류")))</f>
        <v>18</v>
      </c>
      <c r="AE59" s="4">
        <f>IF(P59="A",VLOOKUP(R59,[1]교육_어학_경력backdata!$B$11:$C$17,2,1),IF(P59="B",VLOOKUP(R59,[1]교육_어학_경력backdata!$G$11:$H$17,2,1),IF(P59="C",0,"오류")))</f>
        <v>0</v>
      </c>
      <c r="AF59" s="4">
        <f>IF(P59="A",VLOOKUP(S59,[1]교육_어학_경력backdata!$B$19:$C$25,2,1),IF(P59="B",VLOOKUP(S59,[1]교육_어학_경력backdata!$G$19:$H$25,2,1),IF(P59="C",0,"오류")))</f>
        <v>0</v>
      </c>
      <c r="AG59" s="4">
        <f>IF(P59="A",VLOOKUP(T59,[1]교육_어학_경력backdata!$B$3:$C$9,2,1),IF(P59="B",VLOOKUP(T59,[1]교육_어학_경력backdata!$G$3:$H$9,2,1),IF(P59="C",0,"오류")))</f>
        <v>0</v>
      </c>
      <c r="AH59" s="4">
        <f>IF(P59="A",IF(U59=0,0,IF(U59=4,0,IF(U59=5,VLOOKUP(V59,[1]교육_어학_경력backdata!$B$27:$C$29,2,1),IF(U59=6,VLOOKUP(V59,[1]교육_어학_경력backdata!$B$31:$C$34,2,1))))),IF(P59="B",IF(U59=0,0,IF(U59=4,0,IF(U59=5,VLOOKUP(V59,[1]교육_어학_경력backdata!$G$27:$H$31,2,1),IF(U59=6,VLOOKUP(V59,[1]교육_어학_경력backdata!$G$33:$H$34,2,1))))),IF(CT59="C",0,"오류")))</f>
        <v>0</v>
      </c>
      <c r="AI59" s="4">
        <f>IF(P59="A",VLOOKUP(W59,[1]교육_어학_경력backdata!$B$36:$C$42,2,1),IF(P59="B",VLOOKUP(W59,[1]교육_어학_경력backdata!$G$36:$H$42,2,1),IF(P59="C",0,"오류")))</f>
        <v>0</v>
      </c>
      <c r="AJ59" s="4">
        <f>SUM(AD59:AI59)</f>
        <v>18</v>
      </c>
      <c r="AK59" s="4">
        <f>_xlfn.MAXIFS(AJ:AJ,B:B,B59)</f>
        <v>18</v>
      </c>
      <c r="AL59" s="4"/>
      <c r="AM59" s="21"/>
      <c r="AN59" s="4"/>
      <c r="AO59" s="4"/>
    </row>
    <row r="60" spans="1:41" x14ac:dyDescent="0.4">
      <c r="A60" s="3">
        <f>IF(B59=B60,A59,A59+1)</f>
        <v>52</v>
      </c>
      <c r="B60" s="3" t="s">
        <v>6055</v>
      </c>
      <c r="C60" s="3" t="s">
        <v>6054</v>
      </c>
      <c r="D60" s="3" t="s">
        <v>3044</v>
      </c>
      <c r="E60" s="3" t="s">
        <v>3043</v>
      </c>
      <c r="F60" s="3">
        <f>IF(B60=B59,F59+1,1)</f>
        <v>1</v>
      </c>
      <c r="G60" s="3" t="s">
        <v>6380</v>
      </c>
      <c r="H60" s="3" t="s">
        <v>6379</v>
      </c>
      <c r="I60" s="3" t="s">
        <v>6378</v>
      </c>
      <c r="J60" s="3" t="s">
        <v>1933</v>
      </c>
      <c r="K60" s="3"/>
      <c r="L60" s="3" t="s">
        <v>6430</v>
      </c>
      <c r="M60" s="3" t="s">
        <v>7551</v>
      </c>
      <c r="P60" s="3" t="s">
        <v>2434</v>
      </c>
      <c r="Q60" s="3">
        <f>IF(H60="TOEIC",VALUE(L60),0)</f>
        <v>850</v>
      </c>
      <c r="R60" s="3">
        <f>IF(H60="NEW TEPS",VALUE(L60),0)</f>
        <v>0</v>
      </c>
      <c r="S60" s="3">
        <f>IF(H60="TOEFL(ibt)",VALUE(L60),0)</f>
        <v>0</v>
      </c>
      <c r="T60" s="3">
        <f>IF(H60="JPT",VALUE(L60),0)</f>
        <v>0</v>
      </c>
      <c r="U60" s="3">
        <f>IF(H60="HSK",VALUE(K60),0)</f>
        <v>0</v>
      </c>
      <c r="V60" s="3">
        <f>IF(H60="HSK",VALUE(L60),0)</f>
        <v>0</v>
      </c>
      <c r="W60" s="3">
        <f>IF(H60="G-TELP Level2",VALUE(L60),0)</f>
        <v>0</v>
      </c>
      <c r="X60" s="3">
        <f>IF(P60="A",IF(Q60&gt;849,1,IF(R60&gt;335,1,IF(S60&gt;97,1,IF(T60&gt;849,1,IF(W60&gt;82,1,IF(U60=6,1,IF(U60=5,IF(V60&gt;254,1,0),0))))))),IF(P60="B",IF(Q60&gt;699,1,IF(R60&gt;263,1,IF(S60&gt;78,1,IF(T60&gt;699,1,IF(W60&gt;63,1,IF(U60=6,1,IF(U60=5,IF(V60&gt;179,1,0),0))))))),IF(P60="C",IF(Q60&gt;599,1,IF(R60&gt;226,1,IF(S60&gt;67,1,IF(T60&gt;599,1,IF(W60&gt;49,1,IF(U60=6,1,IF(U60=5,1,IF(U60=4,IF(V60&gt;209,1,0),0)))))))),IF(P60="D",IF(Q60&gt;649,1,IF(R60&gt;244,1,IF(S60&gt;73,1,IF(T60&gt;649,1,IF(W60&gt;56,1,IF(U60=6,1,IF(U60=5,1,IF(U60=4,IF(V60&gt;254,1,0),0)))))))),0))))</f>
        <v>1</v>
      </c>
      <c r="Y60" s="3">
        <f>SUMIF(B:B,B60,X:X)</f>
        <v>1</v>
      </c>
      <c r="Z60" s="3" t="str">
        <f>IF(Y60&gt;0,"어학 충족","자격미달")</f>
        <v>어학 충족</v>
      </c>
      <c r="AA60" s="3"/>
      <c r="AB60" s="3" t="str">
        <f>IF(P60="A",IF(Q60&gt;849,"TOEIC 충족",IF(R60&gt;335,"New-TEPS 충족",IF(S60&gt;97,"TOEFL 충족",IF(T60&gt;849,"JPT 충족",IF(W60&gt;82,"G-TELP 충족",IF(U60=6,"HSK점수 충족",IF(U60=5,IF(V60&gt;254,"HSK점수 충족","자격미달"),"자격미달"))))))),IF(P60="B",IF(Q60&gt;699,"TOEIC 충족",IF(R60&gt;263,"New-TEPS 충족",IF(S60&gt;78,"TOEFL 충족",IF(T60&gt;699,"JPT 충족",IF(W60&gt;63,"G-TELP 충족",IF(U60=6,"HSK점수 충족",IF(U60=5,IF(V60&gt;179,"HSK점수 충족","자격미달"),"자격미달"))))))),IF(P60="C",IF(Q60&gt;599,"TOEIC 충족",IF(R60&gt;226,"New-TEPS 충족",IF(S60&gt;67,"TOEFL 충족",IF(T60&gt;599,"JPT 충족",IF(W60&gt;49,"G-TELP 충족",IF(U60=6,"HSK점수 충족",IF(U60=5,"HSK점수 충족",IF(U60=4,IF(V60&gt;209,"HSK점수 충족","자격미달"),"자격미달")))))))),IF(P60="D",IF(Q60&gt;649,"TOEIC 충족",IF(R60&gt;244,"New-TEPS 충족",IF(S60&gt;73,"TOEFL 충족",IF(T60&gt;649,"JPT 충족",IF(W60&gt;56,"G-TELP 충족",IF(U1001=6,"HSK점수 충족",IF(U1001=5,"HSK점수 충족",IF(U1001=4,IF(V1001&gt;254,"HSK점수 충족","자격미달"),"자격미달")))))))),0))))</f>
        <v>TOEIC 충족</v>
      </c>
      <c r="AC60" s="21"/>
      <c r="AD60" s="3">
        <f>IF(P60="A",VLOOKUP(Q60,[1]교육_어학_경력backdata!$B$3:$C$9,2,1),IF(P60="B",VLOOKUP(Q60,[1]교육_어학_경력backdata!$G$3:$H$9,2,1),IF(P60="C",0,"오류")))</f>
        <v>12</v>
      </c>
      <c r="AE60" s="3">
        <f>IF(P60="A",VLOOKUP(R60,[1]교육_어학_경력backdata!$B$11:$C$17,2,1),IF(P60="B",VLOOKUP(R60,[1]교육_어학_경력backdata!$G$11:$H$17,2,1),IF(P60="C",0,"오류")))</f>
        <v>0</v>
      </c>
      <c r="AF60" s="3">
        <f>IF(P60="A",VLOOKUP(S60,[1]교육_어학_경력backdata!$B$19:$C$25,2,1),IF(P60="B",VLOOKUP(S60,[1]교육_어학_경력backdata!$G$19:$H$25,2,1),IF(P60="C",0,"오류")))</f>
        <v>0</v>
      </c>
      <c r="AG60" s="3">
        <f>IF(P60="A",VLOOKUP(T60,[1]교육_어학_경력backdata!$B$3:$C$9,2,1),IF(P60="B",VLOOKUP(T60,[1]교육_어학_경력backdata!$G$3:$H$9,2,1),IF(P60="C",0,"오류")))</f>
        <v>0</v>
      </c>
      <c r="AH60" s="3">
        <f>IF(P60="A",IF(U60=0,0,IF(U60=4,0,IF(U60=5,VLOOKUP(V60,[1]교육_어학_경력backdata!$B$27:$C$29,2,1),IF(U60=6,VLOOKUP(V60,[1]교육_어학_경력backdata!$B$31:$C$34,2,1))))),IF(P60="B",IF(U60=0,0,IF(U60=4,0,IF(U60=5,VLOOKUP(V60,[1]교육_어학_경력backdata!$G$27:$H$31,2,1),IF(U60=6,VLOOKUP(V60,[1]교육_어학_경력backdata!$G$33:$H$34,2,1))))),IF(CT60="C",0,"오류")))</f>
        <v>0</v>
      </c>
      <c r="AI60" s="3">
        <f>IF(P60="A",VLOOKUP(W60,[1]교육_어학_경력backdata!$B$36:$C$42,2,1),IF(P60="B",VLOOKUP(W60,[1]교육_어학_경력backdata!$G$36:$H$42,2,1),IF(P60="C",0,"오류")))</f>
        <v>0</v>
      </c>
      <c r="AJ60" s="3">
        <f>SUM(AD60:AI60)</f>
        <v>12</v>
      </c>
      <c r="AK60" s="3">
        <f>_xlfn.MAXIFS(AJ:AJ,B:B,B60)</f>
        <v>12</v>
      </c>
      <c r="AL60" s="3"/>
      <c r="AM60" s="21"/>
      <c r="AN60" s="3"/>
      <c r="AO60" s="3"/>
    </row>
    <row r="61" spans="1:41" x14ac:dyDescent="0.4">
      <c r="A61" s="4">
        <f>IF(B60=B61,A60,A60+1)</f>
        <v>53</v>
      </c>
      <c r="B61" s="4" t="s">
        <v>6046</v>
      </c>
      <c r="C61" s="4" t="s">
        <v>6045</v>
      </c>
      <c r="D61" s="4" t="s">
        <v>3044</v>
      </c>
      <c r="E61" s="4" t="s">
        <v>3043</v>
      </c>
      <c r="F61" s="4">
        <f>IF(B61=B60,F60+1,1)</f>
        <v>1</v>
      </c>
      <c r="G61" s="4" t="s">
        <v>6380</v>
      </c>
      <c r="H61" s="4" t="s">
        <v>6379</v>
      </c>
      <c r="I61" s="4" t="s">
        <v>6378</v>
      </c>
      <c r="J61" s="4" t="s">
        <v>6518</v>
      </c>
      <c r="K61" s="4"/>
      <c r="L61" s="4" t="s">
        <v>6471</v>
      </c>
      <c r="M61" s="4" t="s">
        <v>7550</v>
      </c>
      <c r="P61" s="4" t="s">
        <v>2434</v>
      </c>
      <c r="Q61" s="4">
        <f>IF(H61="TOEIC",VALUE(L61),0)</f>
        <v>870</v>
      </c>
      <c r="R61" s="4">
        <f>IF(H61="NEW TEPS",VALUE(L61),0)</f>
        <v>0</v>
      </c>
      <c r="S61" s="4">
        <f>IF(H61="TOEFL(ibt)",VALUE(L61),0)</f>
        <v>0</v>
      </c>
      <c r="T61" s="4">
        <f>IF(H61="JPT",VALUE(L61),0)</f>
        <v>0</v>
      </c>
      <c r="U61" s="4">
        <f>IF(H61="HSK",VALUE(K61),0)</f>
        <v>0</v>
      </c>
      <c r="V61" s="4">
        <f>IF(H61="HSK",VALUE(L61),0)</f>
        <v>0</v>
      </c>
      <c r="W61" s="4">
        <f>IF(H61="G-TELP Level2",VALUE(L61),0)</f>
        <v>0</v>
      </c>
      <c r="X61" s="4">
        <f>IF(P61="A",IF(Q61&gt;849,1,IF(R61&gt;335,1,IF(S61&gt;97,1,IF(T61&gt;849,1,IF(W61&gt;82,1,IF(U61=6,1,IF(U61=5,IF(V61&gt;254,1,0),0))))))),IF(P61="B",IF(Q61&gt;699,1,IF(R61&gt;263,1,IF(S61&gt;78,1,IF(T61&gt;699,1,IF(W61&gt;63,1,IF(U61=6,1,IF(U61=5,IF(V61&gt;179,1,0),0))))))),IF(P61="C",IF(Q61&gt;599,1,IF(R61&gt;226,1,IF(S61&gt;67,1,IF(T61&gt;599,1,IF(W61&gt;49,1,IF(U61=6,1,IF(U61=5,1,IF(U61=4,IF(V61&gt;209,1,0),0)))))))),IF(P61="D",IF(Q61&gt;649,1,IF(R61&gt;244,1,IF(S61&gt;73,1,IF(T61&gt;649,1,IF(W61&gt;56,1,IF(U61=6,1,IF(U61=5,1,IF(U61=4,IF(V61&gt;254,1,0),0)))))))),0))))</f>
        <v>1</v>
      </c>
      <c r="Y61" s="4">
        <f>SUMIF(B:B,B61,X:X)</f>
        <v>1</v>
      </c>
      <c r="Z61" s="4" t="str">
        <f>IF(Y61&gt;0,"어학 충족","자격미달")</f>
        <v>어학 충족</v>
      </c>
      <c r="AA61" s="4"/>
      <c r="AB61" s="4" t="str">
        <f>IF(P61="A",IF(Q61&gt;849,"TOEIC 충족",IF(R61&gt;335,"New-TEPS 충족",IF(S61&gt;97,"TOEFL 충족",IF(T61&gt;849,"JPT 충족",IF(W61&gt;82,"G-TELP 충족",IF(U61=6,"HSK점수 충족",IF(U61=5,IF(V61&gt;254,"HSK점수 충족","자격미달"),"자격미달"))))))),IF(P61="B",IF(Q61&gt;699,"TOEIC 충족",IF(R61&gt;263,"New-TEPS 충족",IF(S61&gt;78,"TOEFL 충족",IF(T61&gt;699,"JPT 충족",IF(W61&gt;63,"G-TELP 충족",IF(U61=6,"HSK점수 충족",IF(U61=5,IF(V61&gt;179,"HSK점수 충족","자격미달"),"자격미달"))))))),IF(P61="C",IF(Q61&gt;599,"TOEIC 충족",IF(R61&gt;226,"New-TEPS 충족",IF(S61&gt;67,"TOEFL 충족",IF(T61&gt;599,"JPT 충족",IF(W61&gt;49,"G-TELP 충족",IF(U61=6,"HSK점수 충족",IF(U61=5,"HSK점수 충족",IF(U61=4,IF(V61&gt;209,"HSK점수 충족","자격미달"),"자격미달")))))))),IF(P61="D",IF(Q61&gt;649,"TOEIC 충족",IF(R61&gt;244,"New-TEPS 충족",IF(S61&gt;73,"TOEFL 충족",IF(T61&gt;649,"JPT 충족",IF(W61&gt;56,"G-TELP 충족",IF(U1002=6,"HSK점수 충족",IF(U1002=5,"HSK점수 충족",IF(U1002=4,IF(V1002&gt;254,"HSK점수 충족","자격미달"),"자격미달")))))))),0))))</f>
        <v>TOEIC 충족</v>
      </c>
      <c r="AC61" s="21"/>
      <c r="AD61" s="4">
        <f>IF(P61="A",VLOOKUP(Q61,[1]교육_어학_경력backdata!$B$3:$C$9,2,1),IF(P61="B",VLOOKUP(Q61,[1]교육_어학_경력backdata!$G$3:$H$9,2,1),IF(P61="C",0,"오류")))</f>
        <v>12</v>
      </c>
      <c r="AE61" s="4">
        <f>IF(P61="A",VLOOKUP(R61,[1]교육_어학_경력backdata!$B$11:$C$17,2,1),IF(P61="B",VLOOKUP(R61,[1]교육_어학_경력backdata!$G$11:$H$17,2,1),IF(P61="C",0,"오류")))</f>
        <v>0</v>
      </c>
      <c r="AF61" s="4">
        <f>IF(P61="A",VLOOKUP(S61,[1]교육_어학_경력backdata!$B$19:$C$25,2,1),IF(P61="B",VLOOKUP(S61,[1]교육_어학_경력backdata!$G$19:$H$25,2,1),IF(P61="C",0,"오류")))</f>
        <v>0</v>
      </c>
      <c r="AG61" s="4">
        <f>IF(P61="A",VLOOKUP(T61,[1]교육_어학_경력backdata!$B$3:$C$9,2,1),IF(P61="B",VLOOKUP(T61,[1]교육_어학_경력backdata!$G$3:$H$9,2,1),IF(P61="C",0,"오류")))</f>
        <v>0</v>
      </c>
      <c r="AH61" s="4">
        <f>IF(P61="A",IF(U61=0,0,IF(U61=4,0,IF(U61=5,VLOOKUP(V61,[1]교육_어학_경력backdata!$B$27:$C$29,2,1),IF(U61=6,VLOOKUP(V61,[1]교육_어학_경력backdata!$B$31:$C$34,2,1))))),IF(P61="B",IF(U61=0,0,IF(U61=4,0,IF(U61=5,VLOOKUP(V61,[1]교육_어학_경력backdata!$G$27:$H$31,2,1),IF(U61=6,VLOOKUP(V61,[1]교육_어학_경력backdata!$G$33:$H$34,2,1))))),IF(CT61="C",0,"오류")))</f>
        <v>0</v>
      </c>
      <c r="AI61" s="4">
        <f>IF(P61="A",VLOOKUP(W61,[1]교육_어학_경력backdata!$B$36:$C$42,2,1),IF(P61="B",VLOOKUP(W61,[1]교육_어학_경력backdata!$G$36:$H$42,2,1),IF(P61="C",0,"오류")))</f>
        <v>0</v>
      </c>
      <c r="AJ61" s="4">
        <f>SUM(AD61:AI61)</f>
        <v>12</v>
      </c>
      <c r="AK61" s="4">
        <f>_xlfn.MAXIFS(AJ:AJ,B:B,B61)</f>
        <v>12</v>
      </c>
      <c r="AL61" s="4"/>
      <c r="AM61" s="21"/>
      <c r="AN61" s="4"/>
      <c r="AO61" s="4"/>
    </row>
    <row r="62" spans="1:41" x14ac:dyDescent="0.4">
      <c r="A62" s="3">
        <f>IF(B61=B62,A61,A61+1)</f>
        <v>54</v>
      </c>
      <c r="B62" s="3" t="s">
        <v>6043</v>
      </c>
      <c r="C62" s="3" t="s">
        <v>6042</v>
      </c>
      <c r="D62" s="3" t="s">
        <v>3044</v>
      </c>
      <c r="E62" s="3" t="s">
        <v>3043</v>
      </c>
      <c r="F62" s="3">
        <f>IF(B62=B61,F61+1,1)</f>
        <v>1</v>
      </c>
      <c r="G62" s="3" t="s">
        <v>6380</v>
      </c>
      <c r="H62" s="3" t="s">
        <v>6379</v>
      </c>
      <c r="I62" s="3" t="s">
        <v>6378</v>
      </c>
      <c r="J62" s="3" t="s">
        <v>6527</v>
      </c>
      <c r="K62" s="3"/>
      <c r="L62" s="3" t="s">
        <v>6430</v>
      </c>
      <c r="M62" s="3" t="s">
        <v>7549</v>
      </c>
      <c r="P62" s="3" t="s">
        <v>2434</v>
      </c>
      <c r="Q62" s="3">
        <f>IF(H62="TOEIC",VALUE(L62),0)</f>
        <v>850</v>
      </c>
      <c r="R62" s="3">
        <f>IF(H62="NEW TEPS",VALUE(L62),0)</f>
        <v>0</v>
      </c>
      <c r="S62" s="3">
        <f>IF(H62="TOEFL(ibt)",VALUE(L62),0)</f>
        <v>0</v>
      </c>
      <c r="T62" s="3">
        <f>IF(H62="JPT",VALUE(L62),0)</f>
        <v>0</v>
      </c>
      <c r="U62" s="3">
        <f>IF(H62="HSK",VALUE(K62),0)</f>
        <v>0</v>
      </c>
      <c r="V62" s="3">
        <f>IF(H62="HSK",VALUE(L62),0)</f>
        <v>0</v>
      </c>
      <c r="W62" s="3">
        <f>IF(H62="G-TELP Level2",VALUE(L62),0)</f>
        <v>0</v>
      </c>
      <c r="X62" s="3">
        <f>IF(P62="A",IF(Q62&gt;849,1,IF(R62&gt;335,1,IF(S62&gt;97,1,IF(T62&gt;849,1,IF(W62&gt;82,1,IF(U62=6,1,IF(U62=5,IF(V62&gt;254,1,0),0))))))),IF(P62="B",IF(Q62&gt;699,1,IF(R62&gt;263,1,IF(S62&gt;78,1,IF(T62&gt;699,1,IF(W62&gt;63,1,IF(U62=6,1,IF(U62=5,IF(V62&gt;179,1,0),0))))))),IF(P62="C",IF(Q62&gt;599,1,IF(R62&gt;226,1,IF(S62&gt;67,1,IF(T62&gt;599,1,IF(W62&gt;49,1,IF(U62=6,1,IF(U62=5,1,IF(U62=4,IF(V62&gt;209,1,0),0)))))))),IF(P62="D",IF(Q62&gt;649,1,IF(R62&gt;244,1,IF(S62&gt;73,1,IF(T62&gt;649,1,IF(W62&gt;56,1,IF(U62=6,1,IF(U62=5,1,IF(U62=4,IF(V62&gt;254,1,0),0)))))))),0))))</f>
        <v>1</v>
      </c>
      <c r="Y62" s="3">
        <f>SUMIF(B:B,B62,X:X)</f>
        <v>1</v>
      </c>
      <c r="Z62" s="3" t="str">
        <f>IF(Y62&gt;0,"어학 충족","자격미달")</f>
        <v>어학 충족</v>
      </c>
      <c r="AA62" s="3"/>
      <c r="AB62" s="3" t="str">
        <f>IF(P62="A",IF(Q62&gt;849,"TOEIC 충족",IF(R62&gt;335,"New-TEPS 충족",IF(S62&gt;97,"TOEFL 충족",IF(T62&gt;849,"JPT 충족",IF(W62&gt;82,"G-TELP 충족",IF(U62=6,"HSK점수 충족",IF(U62=5,IF(V62&gt;254,"HSK점수 충족","자격미달"),"자격미달"))))))),IF(P62="B",IF(Q62&gt;699,"TOEIC 충족",IF(R62&gt;263,"New-TEPS 충족",IF(S62&gt;78,"TOEFL 충족",IF(T62&gt;699,"JPT 충족",IF(W62&gt;63,"G-TELP 충족",IF(U62=6,"HSK점수 충족",IF(U62=5,IF(V62&gt;179,"HSK점수 충족","자격미달"),"자격미달"))))))),IF(P62="C",IF(Q62&gt;599,"TOEIC 충족",IF(R62&gt;226,"New-TEPS 충족",IF(S62&gt;67,"TOEFL 충족",IF(T62&gt;599,"JPT 충족",IF(W62&gt;49,"G-TELP 충족",IF(U62=6,"HSK점수 충족",IF(U62=5,"HSK점수 충족",IF(U62=4,IF(V62&gt;209,"HSK점수 충족","자격미달"),"자격미달")))))))),IF(P62="D",IF(Q62&gt;649,"TOEIC 충족",IF(R62&gt;244,"New-TEPS 충족",IF(S62&gt;73,"TOEFL 충족",IF(T62&gt;649,"JPT 충족",IF(W62&gt;56,"G-TELP 충족",IF(U1003=6,"HSK점수 충족",IF(U1003=5,"HSK점수 충족",IF(U1003=4,IF(V1003&gt;254,"HSK점수 충족","자격미달"),"자격미달")))))))),0))))</f>
        <v>TOEIC 충족</v>
      </c>
      <c r="AC62" s="21"/>
      <c r="AD62" s="3">
        <f>IF(P62="A",VLOOKUP(Q62,[1]교육_어학_경력backdata!$B$3:$C$9,2,1),IF(P62="B",VLOOKUP(Q62,[1]교육_어학_경력backdata!$G$3:$H$9,2,1),IF(P62="C",0,"오류")))</f>
        <v>12</v>
      </c>
      <c r="AE62" s="3">
        <f>IF(P62="A",VLOOKUP(R62,[1]교육_어학_경력backdata!$B$11:$C$17,2,1),IF(P62="B",VLOOKUP(R62,[1]교육_어학_경력backdata!$G$11:$H$17,2,1),IF(P62="C",0,"오류")))</f>
        <v>0</v>
      </c>
      <c r="AF62" s="3">
        <f>IF(P62="A",VLOOKUP(S62,[1]교육_어학_경력backdata!$B$19:$C$25,2,1),IF(P62="B",VLOOKUP(S62,[1]교육_어학_경력backdata!$G$19:$H$25,2,1),IF(P62="C",0,"오류")))</f>
        <v>0</v>
      </c>
      <c r="AG62" s="3">
        <f>IF(P62="A",VLOOKUP(T62,[1]교육_어학_경력backdata!$B$3:$C$9,2,1),IF(P62="B",VLOOKUP(T62,[1]교육_어학_경력backdata!$G$3:$H$9,2,1),IF(P62="C",0,"오류")))</f>
        <v>0</v>
      </c>
      <c r="AH62" s="3">
        <f>IF(P62="A",IF(U62=0,0,IF(U62=4,0,IF(U62=5,VLOOKUP(V62,[1]교육_어학_경력backdata!$B$27:$C$29,2,1),IF(U62=6,VLOOKUP(V62,[1]교육_어학_경력backdata!$B$31:$C$34,2,1))))),IF(P62="B",IF(U62=0,0,IF(U62=4,0,IF(U62=5,VLOOKUP(V62,[1]교육_어학_경력backdata!$G$27:$H$31,2,1),IF(U62=6,VLOOKUP(V62,[1]교육_어학_경력backdata!$G$33:$H$34,2,1))))),IF(CT62="C",0,"오류")))</f>
        <v>0</v>
      </c>
      <c r="AI62" s="3">
        <f>IF(P62="A",VLOOKUP(W62,[1]교육_어학_경력backdata!$B$36:$C$42,2,1),IF(P62="B",VLOOKUP(W62,[1]교육_어학_경력backdata!$G$36:$H$42,2,1),IF(P62="C",0,"오류")))</f>
        <v>0</v>
      </c>
      <c r="AJ62" s="3">
        <f>SUM(AD62:AI62)</f>
        <v>12</v>
      </c>
      <c r="AK62" s="3">
        <f>_xlfn.MAXIFS(AJ:AJ,B:B,B62)</f>
        <v>12</v>
      </c>
      <c r="AL62" s="3"/>
      <c r="AM62" s="21"/>
      <c r="AN62" s="3"/>
      <c r="AO62" s="3"/>
    </row>
    <row r="63" spans="1:41" x14ac:dyDescent="0.4">
      <c r="A63" s="4">
        <f>IF(B62=B63,A62,A62+1)</f>
        <v>55</v>
      </c>
      <c r="B63" s="4" t="s">
        <v>6039</v>
      </c>
      <c r="C63" s="4" t="s">
        <v>6038</v>
      </c>
      <c r="D63" s="4" t="s">
        <v>3044</v>
      </c>
      <c r="E63" s="4" t="s">
        <v>3043</v>
      </c>
      <c r="F63" s="4">
        <f>IF(B63=B62,F62+1,1)</f>
        <v>1</v>
      </c>
      <c r="G63" s="4" t="s">
        <v>6384</v>
      </c>
      <c r="H63" s="4" t="s">
        <v>6379</v>
      </c>
      <c r="I63" s="4" t="s">
        <v>6378</v>
      </c>
      <c r="J63" s="4" t="s">
        <v>6397</v>
      </c>
      <c r="K63" s="4"/>
      <c r="L63" s="4" t="s">
        <v>6413</v>
      </c>
      <c r="M63" s="4" t="s">
        <v>7548</v>
      </c>
      <c r="P63" s="4" t="s">
        <v>2434</v>
      </c>
      <c r="Q63" s="4">
        <f>IF(H63="TOEIC",VALUE(L63),0)</f>
        <v>880</v>
      </c>
      <c r="R63" s="4">
        <f>IF(H63="NEW TEPS",VALUE(L63),0)</f>
        <v>0</v>
      </c>
      <c r="S63" s="4">
        <f>IF(H63="TOEFL(ibt)",VALUE(L63),0)</f>
        <v>0</v>
      </c>
      <c r="T63" s="4">
        <f>IF(H63="JPT",VALUE(L63),0)</f>
        <v>0</v>
      </c>
      <c r="U63" s="4">
        <f>IF(H63="HSK",VALUE(K63),0)</f>
        <v>0</v>
      </c>
      <c r="V63" s="4">
        <f>IF(H63="HSK",VALUE(L63),0)</f>
        <v>0</v>
      </c>
      <c r="W63" s="4">
        <f>IF(H63="G-TELP Level2",VALUE(L63),0)</f>
        <v>0</v>
      </c>
      <c r="X63" s="4">
        <f>IF(P63="A",IF(Q63&gt;849,1,IF(R63&gt;335,1,IF(S63&gt;97,1,IF(T63&gt;849,1,IF(W63&gt;82,1,IF(U63=6,1,IF(U63=5,IF(V63&gt;254,1,0),0))))))),IF(P63="B",IF(Q63&gt;699,1,IF(R63&gt;263,1,IF(S63&gt;78,1,IF(T63&gt;699,1,IF(W63&gt;63,1,IF(U63=6,1,IF(U63=5,IF(V63&gt;179,1,0),0))))))),IF(P63="C",IF(Q63&gt;599,1,IF(R63&gt;226,1,IF(S63&gt;67,1,IF(T63&gt;599,1,IF(W63&gt;49,1,IF(U63=6,1,IF(U63=5,1,IF(U63=4,IF(V63&gt;209,1,0),0)))))))),IF(P63="D",IF(Q63&gt;649,1,IF(R63&gt;244,1,IF(S63&gt;73,1,IF(T63&gt;649,1,IF(W63&gt;56,1,IF(U63=6,1,IF(U63=5,1,IF(U63=4,IF(V63&gt;254,1,0),0)))))))),0))))</f>
        <v>1</v>
      </c>
      <c r="Y63" s="4">
        <f>SUMIF(B:B,B63,X:X)</f>
        <v>1</v>
      </c>
      <c r="Z63" s="4" t="str">
        <f>IF(Y63&gt;0,"어학 충족","자격미달")</f>
        <v>어학 충족</v>
      </c>
      <c r="AA63" s="4"/>
      <c r="AB63" s="4" t="str">
        <f>IF(P63="A",IF(Q63&gt;849,"TOEIC 충족",IF(R63&gt;335,"New-TEPS 충족",IF(S63&gt;97,"TOEFL 충족",IF(T63&gt;849,"JPT 충족",IF(W63&gt;82,"G-TELP 충족",IF(U63=6,"HSK점수 충족",IF(U63=5,IF(V63&gt;254,"HSK점수 충족","자격미달"),"자격미달"))))))),IF(P63="B",IF(Q63&gt;699,"TOEIC 충족",IF(R63&gt;263,"New-TEPS 충족",IF(S63&gt;78,"TOEFL 충족",IF(T63&gt;699,"JPT 충족",IF(W63&gt;63,"G-TELP 충족",IF(U63=6,"HSK점수 충족",IF(U63=5,IF(V63&gt;179,"HSK점수 충족","자격미달"),"자격미달"))))))),IF(P63="C",IF(Q63&gt;599,"TOEIC 충족",IF(R63&gt;226,"New-TEPS 충족",IF(S63&gt;67,"TOEFL 충족",IF(T63&gt;599,"JPT 충족",IF(W63&gt;49,"G-TELP 충족",IF(U63=6,"HSK점수 충족",IF(U63=5,"HSK점수 충족",IF(U63=4,IF(V63&gt;209,"HSK점수 충족","자격미달"),"자격미달")))))))),IF(P63="D",IF(Q63&gt;649,"TOEIC 충족",IF(R63&gt;244,"New-TEPS 충족",IF(S63&gt;73,"TOEFL 충족",IF(T63&gt;649,"JPT 충족",IF(W63&gt;56,"G-TELP 충족",IF(U1004=6,"HSK점수 충족",IF(U1004=5,"HSK점수 충족",IF(U1004=4,IF(V1004&gt;254,"HSK점수 충족","자격미달"),"자격미달")))))))),0))))</f>
        <v>TOEIC 충족</v>
      </c>
      <c r="AC63" s="21"/>
      <c r="AD63" s="4">
        <f>IF(P63="A",VLOOKUP(Q63,[1]교육_어학_경력backdata!$B$3:$C$9,2,1),IF(P63="B",VLOOKUP(Q63,[1]교육_어학_경력backdata!$G$3:$H$9,2,1),IF(P63="C",0,"오류")))</f>
        <v>14</v>
      </c>
      <c r="AE63" s="4">
        <f>IF(P63="A",VLOOKUP(R63,[1]교육_어학_경력backdata!$B$11:$C$17,2,1),IF(P63="B",VLOOKUP(R63,[1]교육_어학_경력backdata!$G$11:$H$17,2,1),IF(P63="C",0,"오류")))</f>
        <v>0</v>
      </c>
      <c r="AF63" s="4">
        <f>IF(P63="A",VLOOKUP(S63,[1]교육_어학_경력backdata!$B$19:$C$25,2,1),IF(P63="B",VLOOKUP(S63,[1]교육_어학_경력backdata!$G$19:$H$25,2,1),IF(P63="C",0,"오류")))</f>
        <v>0</v>
      </c>
      <c r="AG63" s="4">
        <f>IF(P63="A",VLOOKUP(T63,[1]교육_어학_경력backdata!$B$3:$C$9,2,1),IF(P63="B",VLOOKUP(T63,[1]교육_어학_경력backdata!$G$3:$H$9,2,1),IF(P63="C",0,"오류")))</f>
        <v>0</v>
      </c>
      <c r="AH63" s="4">
        <f>IF(P63="A",IF(U63=0,0,IF(U63=4,0,IF(U63=5,VLOOKUP(V63,[1]교육_어학_경력backdata!$B$27:$C$29,2,1),IF(U63=6,VLOOKUP(V63,[1]교육_어학_경력backdata!$B$31:$C$34,2,1))))),IF(P63="B",IF(U63=0,0,IF(U63=4,0,IF(U63=5,VLOOKUP(V63,[1]교육_어학_경력backdata!$G$27:$H$31,2,1),IF(U63=6,VLOOKUP(V63,[1]교육_어학_경력backdata!$G$33:$H$34,2,1))))),IF(CT63="C",0,"오류")))</f>
        <v>0</v>
      </c>
      <c r="AI63" s="4">
        <f>IF(P63="A",VLOOKUP(W63,[1]교육_어학_경력backdata!$B$36:$C$42,2,1),IF(P63="B",VLOOKUP(W63,[1]교육_어학_경력backdata!$G$36:$H$42,2,1),IF(P63="C",0,"오류")))</f>
        <v>0</v>
      </c>
      <c r="AJ63" s="4">
        <f>SUM(AD63:AI63)</f>
        <v>14</v>
      </c>
      <c r="AK63" s="4">
        <f>_xlfn.MAXIFS(AJ:AJ,B:B,B63)</f>
        <v>14</v>
      </c>
      <c r="AL63" s="4"/>
      <c r="AM63" s="21"/>
      <c r="AN63" s="4"/>
      <c r="AO63" s="4"/>
    </row>
    <row r="64" spans="1:41" x14ac:dyDescent="0.4">
      <c r="A64" s="3">
        <f>IF(B63=B64,A63,A63+1)</f>
        <v>56</v>
      </c>
      <c r="B64" s="3" t="s">
        <v>6032</v>
      </c>
      <c r="C64" s="3" t="s">
        <v>6031</v>
      </c>
      <c r="D64" s="3" t="s">
        <v>3044</v>
      </c>
      <c r="E64" s="3" t="s">
        <v>3043</v>
      </c>
      <c r="F64" s="3">
        <f>IF(B64=B63,F63+1,1)</f>
        <v>1</v>
      </c>
      <c r="G64" s="3" t="s">
        <v>6384</v>
      </c>
      <c r="H64" s="3" t="s">
        <v>6379</v>
      </c>
      <c r="I64" s="3" t="s">
        <v>6378</v>
      </c>
      <c r="J64" s="3" t="s">
        <v>6487</v>
      </c>
      <c r="K64" s="3"/>
      <c r="L64" s="3" t="s">
        <v>6614</v>
      </c>
      <c r="M64" s="3" t="s">
        <v>7547</v>
      </c>
      <c r="P64" s="3" t="s">
        <v>2434</v>
      </c>
      <c r="Q64" s="3">
        <f>IF(H64="TOEIC",VALUE(L64),0)</f>
        <v>925</v>
      </c>
      <c r="R64" s="3">
        <f>IF(H64="NEW TEPS",VALUE(L64),0)</f>
        <v>0</v>
      </c>
      <c r="S64" s="3">
        <f>IF(H64="TOEFL(ibt)",VALUE(L64),0)</f>
        <v>0</v>
      </c>
      <c r="T64" s="3">
        <f>IF(H64="JPT",VALUE(L64),0)</f>
        <v>0</v>
      </c>
      <c r="U64" s="3">
        <f>IF(H64="HSK",VALUE(K64),0)</f>
        <v>0</v>
      </c>
      <c r="V64" s="3">
        <f>IF(H64="HSK",VALUE(L64),0)</f>
        <v>0</v>
      </c>
      <c r="W64" s="3">
        <f>IF(H64="G-TELP Level2",VALUE(L64),0)</f>
        <v>0</v>
      </c>
      <c r="X64" s="3">
        <f>IF(P64="A",IF(Q64&gt;849,1,IF(R64&gt;335,1,IF(S64&gt;97,1,IF(T64&gt;849,1,IF(W64&gt;82,1,IF(U64=6,1,IF(U64=5,IF(V64&gt;254,1,0),0))))))),IF(P64="B",IF(Q64&gt;699,1,IF(R64&gt;263,1,IF(S64&gt;78,1,IF(T64&gt;699,1,IF(W64&gt;63,1,IF(U64=6,1,IF(U64=5,IF(V64&gt;179,1,0),0))))))),IF(P64="C",IF(Q64&gt;599,1,IF(R64&gt;226,1,IF(S64&gt;67,1,IF(T64&gt;599,1,IF(W64&gt;49,1,IF(U64=6,1,IF(U64=5,1,IF(U64=4,IF(V64&gt;209,1,0),0)))))))),IF(P64="D",IF(Q64&gt;649,1,IF(R64&gt;244,1,IF(S64&gt;73,1,IF(T64&gt;649,1,IF(W64&gt;56,1,IF(U64=6,1,IF(U64=5,1,IF(U64=4,IF(V64&gt;254,1,0),0)))))))),0))))</f>
        <v>1</v>
      </c>
      <c r="Y64" s="3">
        <f>SUMIF(B:B,B64,X:X)</f>
        <v>1</v>
      </c>
      <c r="Z64" s="3" t="str">
        <f>IF(Y64&gt;0,"어학 충족","자격미달")</f>
        <v>어학 충족</v>
      </c>
      <c r="AA64" s="3"/>
      <c r="AB64" s="3" t="str">
        <f>IF(P64="A",IF(Q64&gt;849,"TOEIC 충족",IF(R64&gt;335,"New-TEPS 충족",IF(S64&gt;97,"TOEFL 충족",IF(T64&gt;849,"JPT 충족",IF(W64&gt;82,"G-TELP 충족",IF(U64=6,"HSK점수 충족",IF(U64=5,IF(V64&gt;254,"HSK점수 충족","자격미달"),"자격미달"))))))),IF(P64="B",IF(Q64&gt;699,"TOEIC 충족",IF(R64&gt;263,"New-TEPS 충족",IF(S64&gt;78,"TOEFL 충족",IF(T64&gt;699,"JPT 충족",IF(W64&gt;63,"G-TELP 충족",IF(U64=6,"HSK점수 충족",IF(U64=5,IF(V64&gt;179,"HSK점수 충족","자격미달"),"자격미달"))))))),IF(P64="C",IF(Q64&gt;599,"TOEIC 충족",IF(R64&gt;226,"New-TEPS 충족",IF(S64&gt;67,"TOEFL 충족",IF(T64&gt;599,"JPT 충족",IF(W64&gt;49,"G-TELP 충족",IF(U64=6,"HSK점수 충족",IF(U64=5,"HSK점수 충족",IF(U64=4,IF(V64&gt;209,"HSK점수 충족","자격미달"),"자격미달")))))))),IF(P64="D",IF(Q64&gt;649,"TOEIC 충족",IF(R64&gt;244,"New-TEPS 충족",IF(S64&gt;73,"TOEFL 충족",IF(T64&gt;649,"JPT 충족",IF(W64&gt;56,"G-TELP 충족",IF(U1005=6,"HSK점수 충족",IF(U1005=5,"HSK점수 충족",IF(U1005=4,IF(V1005&gt;254,"HSK점수 충족","자격미달"),"자격미달")))))))),0))))</f>
        <v>TOEIC 충족</v>
      </c>
      <c r="AC64" s="21"/>
      <c r="AD64" s="3">
        <f>IF(P64="A",VLOOKUP(Q64,[1]교육_어학_경력backdata!$B$3:$C$9,2,1),IF(P64="B",VLOOKUP(Q64,[1]교육_어학_경력backdata!$G$3:$H$9,2,1),IF(P64="C",0,"오류")))</f>
        <v>18</v>
      </c>
      <c r="AE64" s="3">
        <f>IF(P64="A",VLOOKUP(R64,[1]교육_어학_경력backdata!$B$11:$C$17,2,1),IF(P64="B",VLOOKUP(R64,[1]교육_어학_경력backdata!$G$11:$H$17,2,1),IF(P64="C",0,"오류")))</f>
        <v>0</v>
      </c>
      <c r="AF64" s="3">
        <f>IF(P64="A",VLOOKUP(S64,[1]교육_어학_경력backdata!$B$19:$C$25,2,1),IF(P64="B",VLOOKUP(S64,[1]교육_어학_경력backdata!$G$19:$H$25,2,1),IF(P64="C",0,"오류")))</f>
        <v>0</v>
      </c>
      <c r="AG64" s="3">
        <f>IF(P64="A",VLOOKUP(T64,[1]교육_어학_경력backdata!$B$3:$C$9,2,1),IF(P64="B",VLOOKUP(T64,[1]교육_어학_경력backdata!$G$3:$H$9,2,1),IF(P64="C",0,"오류")))</f>
        <v>0</v>
      </c>
      <c r="AH64" s="3">
        <f>IF(P64="A",IF(U64=0,0,IF(U64=4,0,IF(U64=5,VLOOKUP(V64,[1]교육_어학_경력backdata!$B$27:$C$29,2,1),IF(U64=6,VLOOKUP(V64,[1]교육_어학_경력backdata!$B$31:$C$34,2,1))))),IF(P64="B",IF(U64=0,0,IF(U64=4,0,IF(U64=5,VLOOKUP(V64,[1]교육_어학_경력backdata!$G$27:$H$31,2,1),IF(U64=6,VLOOKUP(V64,[1]교육_어학_경력backdata!$G$33:$H$34,2,1))))),IF(CT64="C",0,"오류")))</f>
        <v>0</v>
      </c>
      <c r="AI64" s="3">
        <f>IF(P64="A",VLOOKUP(W64,[1]교육_어학_경력backdata!$B$36:$C$42,2,1),IF(P64="B",VLOOKUP(W64,[1]교육_어학_경력backdata!$G$36:$H$42,2,1),IF(P64="C",0,"오류")))</f>
        <v>0</v>
      </c>
      <c r="AJ64" s="3">
        <f>SUM(AD64:AI64)</f>
        <v>18</v>
      </c>
      <c r="AK64" s="3">
        <f>_xlfn.MAXIFS(AJ:AJ,B:B,B64)</f>
        <v>18</v>
      </c>
      <c r="AL64" s="3"/>
      <c r="AM64" s="21"/>
      <c r="AN64" s="3"/>
      <c r="AO64" s="3"/>
    </row>
    <row r="65" spans="1:41" x14ac:dyDescent="0.4">
      <c r="A65" s="4">
        <f>IF(B64=B65,A64,A64+1)</f>
        <v>57</v>
      </c>
      <c r="B65" s="4" t="s">
        <v>6025</v>
      </c>
      <c r="C65" s="4" t="s">
        <v>6024</v>
      </c>
      <c r="D65" s="4" t="s">
        <v>3044</v>
      </c>
      <c r="E65" s="4" t="s">
        <v>3043</v>
      </c>
      <c r="F65" s="4">
        <f>IF(B65=B64,F64+1,1)</f>
        <v>1</v>
      </c>
      <c r="G65" s="4" t="s">
        <v>6380</v>
      </c>
      <c r="H65" s="4" t="s">
        <v>6379</v>
      </c>
      <c r="I65" s="4" t="s">
        <v>6378</v>
      </c>
      <c r="J65" s="4" t="s">
        <v>6542</v>
      </c>
      <c r="K65" s="4"/>
      <c r="L65" s="4" t="s">
        <v>6448</v>
      </c>
      <c r="M65" s="4" t="s">
        <v>7546</v>
      </c>
      <c r="P65" s="4" t="s">
        <v>2434</v>
      </c>
      <c r="Q65" s="4">
        <f>IF(H65="TOEIC",VALUE(L65),0)</f>
        <v>865</v>
      </c>
      <c r="R65" s="4">
        <f>IF(H65="NEW TEPS",VALUE(L65),0)</f>
        <v>0</v>
      </c>
      <c r="S65" s="4">
        <f>IF(H65="TOEFL(ibt)",VALUE(L65),0)</f>
        <v>0</v>
      </c>
      <c r="T65" s="4">
        <f>IF(H65="JPT",VALUE(L65),0)</f>
        <v>0</v>
      </c>
      <c r="U65" s="4">
        <f>IF(H65="HSK",VALUE(K65),0)</f>
        <v>0</v>
      </c>
      <c r="V65" s="4">
        <f>IF(H65="HSK",VALUE(L65),0)</f>
        <v>0</v>
      </c>
      <c r="W65" s="4">
        <f>IF(H65="G-TELP Level2",VALUE(L65),0)</f>
        <v>0</v>
      </c>
      <c r="X65" s="4">
        <f>IF(P65="A",IF(Q65&gt;849,1,IF(R65&gt;335,1,IF(S65&gt;97,1,IF(T65&gt;849,1,IF(W65&gt;82,1,IF(U65=6,1,IF(U65=5,IF(V65&gt;254,1,0),0))))))),IF(P65="B",IF(Q65&gt;699,1,IF(R65&gt;263,1,IF(S65&gt;78,1,IF(T65&gt;699,1,IF(W65&gt;63,1,IF(U65=6,1,IF(U65=5,IF(V65&gt;179,1,0),0))))))),IF(P65="C",IF(Q65&gt;599,1,IF(R65&gt;226,1,IF(S65&gt;67,1,IF(T65&gt;599,1,IF(W65&gt;49,1,IF(U65=6,1,IF(U65=5,1,IF(U65=4,IF(V65&gt;209,1,0),0)))))))),IF(P65="D",IF(Q65&gt;649,1,IF(R65&gt;244,1,IF(S65&gt;73,1,IF(T65&gt;649,1,IF(W65&gt;56,1,IF(U65=6,1,IF(U65=5,1,IF(U65=4,IF(V65&gt;254,1,0),0)))))))),0))))</f>
        <v>1</v>
      </c>
      <c r="Y65" s="4">
        <f>SUMIF(B:B,B65,X:X)</f>
        <v>1</v>
      </c>
      <c r="Z65" s="4" t="str">
        <f>IF(Y65&gt;0,"어학 충족","자격미달")</f>
        <v>어학 충족</v>
      </c>
      <c r="AA65" s="4"/>
      <c r="AB65" s="4" t="str">
        <f>IF(P65="A",IF(Q65&gt;849,"TOEIC 충족",IF(R65&gt;335,"New-TEPS 충족",IF(S65&gt;97,"TOEFL 충족",IF(T65&gt;849,"JPT 충족",IF(W65&gt;82,"G-TELP 충족",IF(U65=6,"HSK점수 충족",IF(U65=5,IF(V65&gt;254,"HSK점수 충족","자격미달"),"자격미달"))))))),IF(P65="B",IF(Q65&gt;699,"TOEIC 충족",IF(R65&gt;263,"New-TEPS 충족",IF(S65&gt;78,"TOEFL 충족",IF(T65&gt;699,"JPT 충족",IF(W65&gt;63,"G-TELP 충족",IF(U65=6,"HSK점수 충족",IF(U65=5,IF(V65&gt;179,"HSK점수 충족","자격미달"),"자격미달"))))))),IF(P65="C",IF(Q65&gt;599,"TOEIC 충족",IF(R65&gt;226,"New-TEPS 충족",IF(S65&gt;67,"TOEFL 충족",IF(T65&gt;599,"JPT 충족",IF(W65&gt;49,"G-TELP 충족",IF(U65=6,"HSK점수 충족",IF(U65=5,"HSK점수 충족",IF(U65=4,IF(V65&gt;209,"HSK점수 충족","자격미달"),"자격미달")))))))),IF(P65="D",IF(Q65&gt;649,"TOEIC 충족",IF(R65&gt;244,"New-TEPS 충족",IF(S65&gt;73,"TOEFL 충족",IF(T65&gt;649,"JPT 충족",IF(W65&gt;56,"G-TELP 충족",IF(U1006=6,"HSK점수 충족",IF(U1006=5,"HSK점수 충족",IF(U1006=4,IF(V1006&gt;254,"HSK점수 충족","자격미달"),"자격미달")))))))),0))))</f>
        <v>TOEIC 충족</v>
      </c>
      <c r="AC65" s="21"/>
      <c r="AD65" s="4">
        <f>IF(P65="A",VLOOKUP(Q65,[1]교육_어학_경력backdata!$B$3:$C$9,2,1),IF(P65="B",VLOOKUP(Q65,[1]교육_어학_경력backdata!$G$3:$H$9,2,1),IF(P65="C",0,"오류")))</f>
        <v>12</v>
      </c>
      <c r="AE65" s="4">
        <f>IF(P65="A",VLOOKUP(R65,[1]교육_어학_경력backdata!$B$11:$C$17,2,1),IF(P65="B",VLOOKUP(R65,[1]교육_어학_경력backdata!$G$11:$H$17,2,1),IF(P65="C",0,"오류")))</f>
        <v>0</v>
      </c>
      <c r="AF65" s="4">
        <f>IF(P65="A",VLOOKUP(S65,[1]교육_어학_경력backdata!$B$19:$C$25,2,1),IF(P65="B",VLOOKUP(S65,[1]교육_어학_경력backdata!$G$19:$H$25,2,1),IF(P65="C",0,"오류")))</f>
        <v>0</v>
      </c>
      <c r="AG65" s="4">
        <f>IF(P65="A",VLOOKUP(T65,[1]교육_어학_경력backdata!$B$3:$C$9,2,1),IF(P65="B",VLOOKUP(T65,[1]교육_어학_경력backdata!$G$3:$H$9,2,1),IF(P65="C",0,"오류")))</f>
        <v>0</v>
      </c>
      <c r="AH65" s="4">
        <f>IF(P65="A",IF(U65=0,0,IF(U65=4,0,IF(U65=5,VLOOKUP(V65,[1]교육_어학_경력backdata!$B$27:$C$29,2,1),IF(U65=6,VLOOKUP(V65,[1]교육_어학_경력backdata!$B$31:$C$34,2,1))))),IF(P65="B",IF(U65=0,0,IF(U65=4,0,IF(U65=5,VLOOKUP(V65,[1]교육_어학_경력backdata!$G$27:$H$31,2,1),IF(U65=6,VLOOKUP(V65,[1]교육_어학_경력backdata!$G$33:$H$34,2,1))))),IF(CT65="C",0,"오류")))</f>
        <v>0</v>
      </c>
      <c r="AI65" s="4">
        <f>IF(P65="A",VLOOKUP(W65,[1]교육_어학_경력backdata!$B$36:$C$42,2,1),IF(P65="B",VLOOKUP(W65,[1]교육_어학_경력backdata!$G$36:$H$42,2,1),IF(P65="C",0,"오류")))</f>
        <v>0</v>
      </c>
      <c r="AJ65" s="4">
        <f>SUM(AD65:AI65)</f>
        <v>12</v>
      </c>
      <c r="AK65" s="4">
        <f>_xlfn.MAXIFS(AJ:AJ,B:B,B65)</f>
        <v>12</v>
      </c>
      <c r="AL65" s="4"/>
      <c r="AM65" s="21"/>
      <c r="AN65" s="4"/>
      <c r="AO65" s="4"/>
    </row>
    <row r="66" spans="1:41" x14ac:dyDescent="0.4">
      <c r="A66" s="6">
        <f>IF(B65=B66,A65,A65+1)</f>
        <v>57</v>
      </c>
      <c r="B66" s="6" t="s">
        <v>6025</v>
      </c>
      <c r="C66" s="6" t="s">
        <v>6024</v>
      </c>
      <c r="D66" s="6" t="s">
        <v>3044</v>
      </c>
      <c r="E66" s="6" t="s">
        <v>3043</v>
      </c>
      <c r="F66" s="4">
        <f>IF(B66=B65,F65+1,1)</f>
        <v>2</v>
      </c>
      <c r="G66" s="4" t="s">
        <v>6380</v>
      </c>
      <c r="H66" s="4" t="s">
        <v>6583</v>
      </c>
      <c r="I66" s="4" t="s">
        <v>6582</v>
      </c>
      <c r="J66" s="4" t="s">
        <v>7335</v>
      </c>
      <c r="K66" s="4" t="s">
        <v>6580</v>
      </c>
      <c r="L66" s="4" t="s">
        <v>7545</v>
      </c>
      <c r="M66" s="4" t="s">
        <v>7544</v>
      </c>
      <c r="P66" s="4" t="s">
        <v>2434</v>
      </c>
      <c r="Q66" s="4">
        <f>IF(H66="TOEIC",VALUE(L66),0)</f>
        <v>0</v>
      </c>
      <c r="R66" s="4">
        <f>IF(H66="NEW TEPS",VALUE(L66),0)</f>
        <v>0</v>
      </c>
      <c r="S66" s="4">
        <f>IF(H66="TOEFL(ibt)",VALUE(L66),0)</f>
        <v>0</v>
      </c>
      <c r="T66" s="4">
        <f>IF(H66="JPT",VALUE(L66),0)</f>
        <v>0</v>
      </c>
      <c r="U66" s="4">
        <f>IF(H66="HSK",VALUE(K66),0)</f>
        <v>5</v>
      </c>
      <c r="V66" s="4">
        <f>IF(H66="HSK",VALUE(L66),0)</f>
        <v>212</v>
      </c>
      <c r="W66" s="4">
        <f>IF(H66="G-TELP Level2",VALUE(L66),0)</f>
        <v>0</v>
      </c>
      <c r="X66" s="4">
        <f>IF(P66="A",IF(Q66&gt;849,1,IF(R66&gt;335,1,IF(S66&gt;97,1,IF(T66&gt;849,1,IF(W66&gt;82,1,IF(U66=6,1,IF(U66=5,IF(V66&gt;254,1,0),0))))))),IF(P66="B",IF(Q66&gt;699,1,IF(R66&gt;263,1,IF(S66&gt;78,1,IF(T66&gt;699,1,IF(W66&gt;63,1,IF(U66=6,1,IF(U66=5,IF(V66&gt;179,1,0),0))))))),IF(P66="C",IF(Q66&gt;599,1,IF(R66&gt;226,1,IF(S66&gt;67,1,IF(T66&gt;599,1,IF(W66&gt;49,1,IF(U66=6,1,IF(U66=5,1,IF(U66=4,IF(V66&gt;209,1,0),0)))))))),IF(P66="D",IF(Q66&gt;649,1,IF(R66&gt;244,1,IF(S66&gt;73,1,IF(T66&gt;649,1,IF(W66&gt;56,1,IF(U66=6,1,IF(U66=5,1,IF(U66=4,IF(V66&gt;254,1,0),0)))))))),0))))</f>
        <v>0</v>
      </c>
      <c r="Y66" s="4">
        <f>SUMIF(B:B,B66,X:X)</f>
        <v>1</v>
      </c>
      <c r="Z66" s="4" t="str">
        <f>IF(Y66&gt;0,"어학 충족","자격미달")</f>
        <v>어학 충족</v>
      </c>
      <c r="AA66" s="4"/>
      <c r="AB66" s="4" t="str">
        <f>IF(P66="A",IF(Q66&gt;849,"TOEIC 충족",IF(R66&gt;335,"New-TEPS 충족",IF(S66&gt;97,"TOEFL 충족",IF(T66&gt;849,"JPT 충족",IF(W66&gt;82,"G-TELP 충족",IF(U66=6,"HSK점수 충족",IF(U66=5,IF(V66&gt;254,"HSK점수 충족","자격미달"),"자격미달"))))))),IF(P66="B",IF(Q66&gt;699,"TOEIC 충족",IF(R66&gt;263,"New-TEPS 충족",IF(S66&gt;78,"TOEFL 충족",IF(T66&gt;699,"JPT 충족",IF(W66&gt;63,"G-TELP 충족",IF(U66=6,"HSK점수 충족",IF(U66=5,IF(V66&gt;179,"HSK점수 충족","자격미달"),"자격미달"))))))),IF(P66="C",IF(Q66&gt;599,"TOEIC 충족",IF(R66&gt;226,"New-TEPS 충족",IF(S66&gt;67,"TOEFL 충족",IF(T66&gt;599,"JPT 충족",IF(W66&gt;49,"G-TELP 충족",IF(U66=6,"HSK점수 충족",IF(U66=5,"HSK점수 충족",IF(U66=4,IF(V66&gt;209,"HSK점수 충족","자격미달"),"자격미달")))))))),IF(P66="D",IF(Q66&gt;649,"TOEIC 충족",IF(R66&gt;244,"New-TEPS 충족",IF(S66&gt;73,"TOEFL 충족",IF(T66&gt;649,"JPT 충족",IF(W66&gt;56,"G-TELP 충족",IF(U1007=6,"HSK점수 충족",IF(U1007=5,"HSK점수 충족",IF(U1007=4,IF(V1007&gt;254,"HSK점수 충족","자격미달"),"자격미달")))))))),0))))</f>
        <v>자격미달</v>
      </c>
      <c r="AC66" s="21"/>
      <c r="AD66" s="4">
        <f>IF(P66="A",VLOOKUP(Q66,[1]교육_어학_경력backdata!$B$3:$C$9,2,1),IF(P66="B",VLOOKUP(Q66,[1]교육_어학_경력backdata!$G$3:$H$9,2,1),IF(P66="C",0,"오류")))</f>
        <v>0</v>
      </c>
      <c r="AE66" s="4">
        <f>IF(P66="A",VLOOKUP(R66,[1]교육_어학_경력backdata!$B$11:$C$17,2,1),IF(P66="B",VLOOKUP(R66,[1]교육_어학_경력backdata!$G$11:$H$17,2,1),IF(P66="C",0,"오류")))</f>
        <v>0</v>
      </c>
      <c r="AF66" s="4">
        <f>IF(P66="A",VLOOKUP(S66,[1]교육_어학_경력backdata!$B$19:$C$25,2,1),IF(P66="B",VLOOKUP(S66,[1]교육_어학_경력backdata!$G$19:$H$25,2,1),IF(P66="C",0,"오류")))</f>
        <v>0</v>
      </c>
      <c r="AG66" s="4">
        <f>IF(P66="A",VLOOKUP(T66,[1]교육_어학_경력backdata!$B$3:$C$9,2,1),IF(P66="B",VLOOKUP(T66,[1]교육_어학_경력backdata!$G$3:$H$9,2,1),IF(P66="C",0,"오류")))</f>
        <v>0</v>
      </c>
      <c r="AH66" s="4">
        <f>IF(P66="A",IF(U66=0,0,IF(U66=4,0,IF(U66=5,VLOOKUP(V66,[1]교육_어학_경력backdata!$B$27:$C$29,2,1),IF(U66=6,VLOOKUP(V66,[1]교육_어학_경력backdata!$B$31:$C$34,2,1))))),IF(P66="B",IF(U66=0,0,IF(U66=4,0,IF(U66=5,VLOOKUP(V66,[1]교육_어학_경력backdata!$G$27:$H$31,2,1),IF(U66=6,VLOOKUP(V66,[1]교육_어학_경력backdata!$G$33:$H$34,2,1))))),IF(CT66="C",0,"오류")))</f>
        <v>0</v>
      </c>
      <c r="AI66" s="4">
        <f>IF(P66="A",VLOOKUP(W66,[1]교육_어학_경력backdata!$B$36:$C$42,2,1),IF(P66="B",VLOOKUP(W66,[1]교육_어학_경력backdata!$G$36:$H$42,2,1),IF(P66="C",0,"오류")))</f>
        <v>0</v>
      </c>
      <c r="AJ66" s="4">
        <f>SUM(AD66:AI66)</f>
        <v>0</v>
      </c>
      <c r="AK66" s="4">
        <f>_xlfn.MAXIFS(AJ:AJ,B:B,B66)</f>
        <v>12</v>
      </c>
      <c r="AL66" s="4"/>
      <c r="AM66" s="21"/>
      <c r="AN66" s="4"/>
      <c r="AO66" s="4"/>
    </row>
    <row r="67" spans="1:41" x14ac:dyDescent="0.4">
      <c r="A67" s="3">
        <f>IF(B66=B67,A66,A66+1)</f>
        <v>58</v>
      </c>
      <c r="B67" s="3" t="s">
        <v>6022</v>
      </c>
      <c r="C67" s="3" t="s">
        <v>4702</v>
      </c>
      <c r="D67" s="3" t="s">
        <v>3044</v>
      </c>
      <c r="E67" s="3" t="s">
        <v>3043</v>
      </c>
      <c r="F67" s="3">
        <f>IF(B67=B66,F66+1,1)</f>
        <v>1</v>
      </c>
      <c r="G67" s="3" t="s">
        <v>6374</v>
      </c>
      <c r="H67" s="3" t="s">
        <v>6374</v>
      </c>
      <c r="I67" s="3" t="s">
        <v>568</v>
      </c>
      <c r="J67" s="3" t="s">
        <v>568</v>
      </c>
      <c r="K67" s="3" t="s">
        <v>568</v>
      </c>
      <c r="L67" s="3" t="s">
        <v>568</v>
      </c>
      <c r="M67" s="3" t="s">
        <v>568</v>
      </c>
      <c r="P67" s="3" t="s">
        <v>2434</v>
      </c>
      <c r="Q67" s="3">
        <f>IF(H67="TOEIC",VALUE(L67),0)</f>
        <v>0</v>
      </c>
      <c r="R67" s="3">
        <f>IF(H67="NEW TEPS",VALUE(L67),0)</f>
        <v>0</v>
      </c>
      <c r="S67" s="3">
        <f>IF(H67="TOEFL(ibt)",VALUE(L67),0)</f>
        <v>0</v>
      </c>
      <c r="T67" s="3">
        <f>IF(H67="JPT",VALUE(L67),0)</f>
        <v>0</v>
      </c>
      <c r="U67" s="3">
        <f>IF(H67="HSK",VALUE(K67),0)</f>
        <v>0</v>
      </c>
      <c r="V67" s="3">
        <f>IF(H67="HSK",VALUE(L67),0)</f>
        <v>0</v>
      </c>
      <c r="W67" s="3">
        <f>IF(H67="G-TELP Level2",VALUE(L67),0)</f>
        <v>0</v>
      </c>
      <c r="X67" s="3">
        <f>IF(P67="A",IF(Q67&gt;849,1,IF(R67&gt;335,1,IF(S67&gt;97,1,IF(T67&gt;849,1,IF(W67&gt;82,1,IF(U67=6,1,IF(U67=5,IF(V67&gt;254,1,0),0))))))),IF(P67="B",IF(Q67&gt;699,1,IF(R67&gt;263,1,IF(S67&gt;78,1,IF(T67&gt;699,1,IF(W67&gt;63,1,IF(U67=6,1,IF(U67=5,IF(V67&gt;179,1,0),0))))))),IF(P67="C",IF(Q67&gt;599,1,IF(R67&gt;226,1,IF(S67&gt;67,1,IF(T67&gt;599,1,IF(W67&gt;49,1,IF(U67=6,1,IF(U67=5,1,IF(U67=4,IF(V67&gt;209,1,0),0)))))))),IF(P67="D",IF(Q67&gt;649,1,IF(R67&gt;244,1,IF(S67&gt;73,1,IF(T67&gt;649,1,IF(W67&gt;56,1,IF(U67=6,1,IF(U67=5,1,IF(U67=4,IF(V67&gt;254,1,0),0)))))))),0))))</f>
        <v>0</v>
      </c>
      <c r="Y67" s="3">
        <f>SUMIF(B:B,B67,X:X)</f>
        <v>0</v>
      </c>
      <c r="Z67" s="3" t="str">
        <f>IF(Y67&gt;0,"어학 충족","자격미달")</f>
        <v>자격미달</v>
      </c>
      <c r="AA67" s="3"/>
      <c r="AB67" s="3" t="str">
        <f>IF(P67="A",IF(Q67&gt;849,"TOEIC 충족",IF(R67&gt;335,"New-TEPS 충족",IF(S67&gt;97,"TOEFL 충족",IF(T67&gt;849,"JPT 충족",IF(W67&gt;82,"G-TELP 충족",IF(U67=6,"HSK점수 충족",IF(U67=5,IF(V67&gt;254,"HSK점수 충족","자격미달"),"자격미달"))))))),IF(P67="B",IF(Q67&gt;699,"TOEIC 충족",IF(R67&gt;263,"New-TEPS 충족",IF(S67&gt;78,"TOEFL 충족",IF(T67&gt;699,"JPT 충족",IF(W67&gt;63,"G-TELP 충족",IF(U67=6,"HSK점수 충족",IF(U67=5,IF(V67&gt;179,"HSK점수 충족","자격미달"),"자격미달"))))))),IF(P67="C",IF(Q67&gt;599,"TOEIC 충족",IF(R67&gt;226,"New-TEPS 충족",IF(S67&gt;67,"TOEFL 충족",IF(T67&gt;599,"JPT 충족",IF(W67&gt;49,"G-TELP 충족",IF(U67=6,"HSK점수 충족",IF(U67=5,"HSK점수 충족",IF(U67=4,IF(V67&gt;209,"HSK점수 충족","자격미달"),"자격미달")))))))),IF(P67="D",IF(Q67&gt;649,"TOEIC 충족",IF(R67&gt;244,"New-TEPS 충족",IF(S67&gt;73,"TOEFL 충족",IF(T67&gt;649,"JPT 충족",IF(W67&gt;56,"G-TELP 충족",IF(U1008=6,"HSK점수 충족",IF(U1008=5,"HSK점수 충족",IF(U1008=4,IF(V1008&gt;254,"HSK점수 충족","자격미달"),"자격미달")))))))),0))))</f>
        <v>자격미달</v>
      </c>
      <c r="AC67" s="21"/>
      <c r="AD67" s="3">
        <f>IF(P67="A",VLOOKUP(Q67,[1]교육_어학_경력backdata!$B$3:$C$9,2,1),IF(P67="B",VLOOKUP(Q67,[1]교육_어학_경력backdata!$G$3:$H$9,2,1),IF(P67="C",0,"오류")))</f>
        <v>0</v>
      </c>
      <c r="AE67" s="3">
        <f>IF(P67="A",VLOOKUP(R67,[1]교육_어학_경력backdata!$B$11:$C$17,2,1),IF(P67="B",VLOOKUP(R67,[1]교육_어학_경력backdata!$G$11:$H$17,2,1),IF(P67="C",0,"오류")))</f>
        <v>0</v>
      </c>
      <c r="AF67" s="3">
        <f>IF(P67="A",VLOOKUP(S67,[1]교육_어학_경력backdata!$B$19:$C$25,2,1),IF(P67="B",VLOOKUP(S67,[1]교육_어학_경력backdata!$G$19:$H$25,2,1),IF(P67="C",0,"오류")))</f>
        <v>0</v>
      </c>
      <c r="AG67" s="3">
        <f>IF(P67="A",VLOOKUP(T67,[1]교육_어학_경력backdata!$B$3:$C$9,2,1),IF(P67="B",VLOOKUP(T67,[1]교육_어학_경력backdata!$G$3:$H$9,2,1),IF(P67="C",0,"오류")))</f>
        <v>0</v>
      </c>
      <c r="AH67" s="3">
        <f>IF(P67="A",IF(U67=0,0,IF(U67=4,0,IF(U67=5,VLOOKUP(V67,[1]교육_어학_경력backdata!$B$27:$C$29,2,1),IF(U67=6,VLOOKUP(V67,[1]교육_어학_경력backdata!$B$31:$C$34,2,1))))),IF(P67="B",IF(U67=0,0,IF(U67=4,0,IF(U67=5,VLOOKUP(V67,[1]교육_어학_경력backdata!$G$27:$H$31,2,1),IF(U67=6,VLOOKUP(V67,[1]교육_어학_경력backdata!$G$33:$H$34,2,1))))),IF(CT67="C",0,"오류")))</f>
        <v>0</v>
      </c>
      <c r="AI67" s="3">
        <f>IF(P67="A",VLOOKUP(W67,[1]교육_어학_경력backdata!$B$36:$C$42,2,1),IF(P67="B",VLOOKUP(W67,[1]교육_어학_경력backdata!$G$36:$H$42,2,1),IF(P67="C",0,"오류")))</f>
        <v>0</v>
      </c>
      <c r="AJ67" s="3">
        <f>SUM(AD67:AI67)</f>
        <v>0</v>
      </c>
      <c r="AK67" s="3">
        <f>_xlfn.MAXIFS(AJ:AJ,B:B,B67)</f>
        <v>0</v>
      </c>
      <c r="AL67" s="3"/>
      <c r="AM67" s="21"/>
      <c r="AN67" s="3"/>
      <c r="AO67" s="3"/>
    </row>
    <row r="68" spans="1:41" x14ac:dyDescent="0.4">
      <c r="A68" s="4">
        <f>IF(B67=B68,A67,A67+1)</f>
        <v>59</v>
      </c>
      <c r="B68" s="4" t="s">
        <v>6017</v>
      </c>
      <c r="C68" s="4" t="s">
        <v>6016</v>
      </c>
      <c r="D68" s="4" t="s">
        <v>3044</v>
      </c>
      <c r="E68" s="4" t="s">
        <v>3043</v>
      </c>
      <c r="F68" s="4">
        <f>IF(B68=B67,F67+1,1)</f>
        <v>1</v>
      </c>
      <c r="G68" s="4" t="s">
        <v>6384</v>
      </c>
      <c r="H68" s="4" t="s">
        <v>6379</v>
      </c>
      <c r="I68" s="4" t="s">
        <v>6378</v>
      </c>
      <c r="J68" s="4" t="s">
        <v>6483</v>
      </c>
      <c r="K68" s="4"/>
      <c r="L68" s="4" t="s">
        <v>6471</v>
      </c>
      <c r="M68" s="4" t="s">
        <v>7543</v>
      </c>
      <c r="P68" s="4" t="s">
        <v>2434</v>
      </c>
      <c r="Q68" s="4">
        <f>IF(H68="TOEIC",VALUE(L68),0)</f>
        <v>870</v>
      </c>
      <c r="R68" s="4">
        <f>IF(H68="NEW TEPS",VALUE(L68),0)</f>
        <v>0</v>
      </c>
      <c r="S68" s="4">
        <f>IF(H68="TOEFL(ibt)",VALUE(L68),0)</f>
        <v>0</v>
      </c>
      <c r="T68" s="4">
        <f>IF(H68="JPT",VALUE(L68),0)</f>
        <v>0</v>
      </c>
      <c r="U68" s="4">
        <f>IF(H68="HSK",VALUE(K68),0)</f>
        <v>0</v>
      </c>
      <c r="V68" s="4">
        <f>IF(H68="HSK",VALUE(L68),0)</f>
        <v>0</v>
      </c>
      <c r="W68" s="4">
        <f>IF(H68="G-TELP Level2",VALUE(L68),0)</f>
        <v>0</v>
      </c>
      <c r="X68" s="4">
        <f>IF(P68="A",IF(Q68&gt;849,1,IF(R68&gt;335,1,IF(S68&gt;97,1,IF(T68&gt;849,1,IF(W68&gt;82,1,IF(U68=6,1,IF(U68=5,IF(V68&gt;254,1,0),0))))))),IF(P68="B",IF(Q68&gt;699,1,IF(R68&gt;263,1,IF(S68&gt;78,1,IF(T68&gt;699,1,IF(W68&gt;63,1,IF(U68=6,1,IF(U68=5,IF(V68&gt;179,1,0),0))))))),IF(P68="C",IF(Q68&gt;599,1,IF(R68&gt;226,1,IF(S68&gt;67,1,IF(T68&gt;599,1,IF(W68&gt;49,1,IF(U68=6,1,IF(U68=5,1,IF(U68=4,IF(V68&gt;209,1,0),0)))))))),IF(P68="D",IF(Q68&gt;649,1,IF(R68&gt;244,1,IF(S68&gt;73,1,IF(T68&gt;649,1,IF(W68&gt;56,1,IF(U68=6,1,IF(U68=5,1,IF(U68=4,IF(V68&gt;254,1,0),0)))))))),0))))</f>
        <v>1</v>
      </c>
      <c r="Y68" s="4">
        <f>SUMIF(B:B,B68,X:X)</f>
        <v>1</v>
      </c>
      <c r="Z68" s="4" t="str">
        <f>IF(Y68&gt;0,"어학 충족","자격미달")</f>
        <v>어학 충족</v>
      </c>
      <c r="AA68" s="4"/>
      <c r="AB68" s="4" t="str">
        <f>IF(P68="A",IF(Q68&gt;849,"TOEIC 충족",IF(R68&gt;335,"New-TEPS 충족",IF(S68&gt;97,"TOEFL 충족",IF(T68&gt;849,"JPT 충족",IF(W68&gt;82,"G-TELP 충족",IF(U68=6,"HSK점수 충족",IF(U68=5,IF(V68&gt;254,"HSK점수 충족","자격미달"),"자격미달"))))))),IF(P68="B",IF(Q68&gt;699,"TOEIC 충족",IF(R68&gt;263,"New-TEPS 충족",IF(S68&gt;78,"TOEFL 충족",IF(T68&gt;699,"JPT 충족",IF(W68&gt;63,"G-TELP 충족",IF(U68=6,"HSK점수 충족",IF(U68=5,IF(V68&gt;179,"HSK점수 충족","자격미달"),"자격미달"))))))),IF(P68="C",IF(Q68&gt;599,"TOEIC 충족",IF(R68&gt;226,"New-TEPS 충족",IF(S68&gt;67,"TOEFL 충족",IF(T68&gt;599,"JPT 충족",IF(W68&gt;49,"G-TELP 충족",IF(U68=6,"HSK점수 충족",IF(U68=5,"HSK점수 충족",IF(U68=4,IF(V68&gt;209,"HSK점수 충족","자격미달"),"자격미달")))))))),IF(P68="D",IF(Q68&gt;649,"TOEIC 충족",IF(R68&gt;244,"New-TEPS 충족",IF(S68&gt;73,"TOEFL 충족",IF(T68&gt;649,"JPT 충족",IF(W68&gt;56,"G-TELP 충족",IF(U1009=6,"HSK점수 충족",IF(U1009=5,"HSK점수 충족",IF(U1009=4,IF(V1009&gt;254,"HSK점수 충족","자격미달"),"자격미달")))))))),0))))</f>
        <v>TOEIC 충족</v>
      </c>
      <c r="AC68" s="21"/>
      <c r="AD68" s="4">
        <f>IF(P68="A",VLOOKUP(Q68,[1]교육_어학_경력backdata!$B$3:$C$9,2,1),IF(P68="B",VLOOKUP(Q68,[1]교육_어학_경력backdata!$G$3:$H$9,2,1),IF(P68="C",0,"오류")))</f>
        <v>12</v>
      </c>
      <c r="AE68" s="4">
        <f>IF(P68="A",VLOOKUP(R68,[1]교육_어학_경력backdata!$B$11:$C$17,2,1),IF(P68="B",VLOOKUP(R68,[1]교육_어학_경력backdata!$G$11:$H$17,2,1),IF(P68="C",0,"오류")))</f>
        <v>0</v>
      </c>
      <c r="AF68" s="4">
        <f>IF(P68="A",VLOOKUP(S68,[1]교육_어학_경력backdata!$B$19:$C$25,2,1),IF(P68="B",VLOOKUP(S68,[1]교육_어학_경력backdata!$G$19:$H$25,2,1),IF(P68="C",0,"오류")))</f>
        <v>0</v>
      </c>
      <c r="AG68" s="4">
        <f>IF(P68="A",VLOOKUP(T68,[1]교육_어학_경력backdata!$B$3:$C$9,2,1),IF(P68="B",VLOOKUP(T68,[1]교육_어학_경력backdata!$G$3:$H$9,2,1),IF(P68="C",0,"오류")))</f>
        <v>0</v>
      </c>
      <c r="AH68" s="4">
        <f>IF(P68="A",IF(U68=0,0,IF(U68=4,0,IF(U68=5,VLOOKUP(V68,[1]교육_어학_경력backdata!$B$27:$C$29,2,1),IF(U68=6,VLOOKUP(V68,[1]교육_어학_경력backdata!$B$31:$C$34,2,1))))),IF(P68="B",IF(U68=0,0,IF(U68=4,0,IF(U68=5,VLOOKUP(V68,[1]교육_어학_경력backdata!$G$27:$H$31,2,1),IF(U68=6,VLOOKUP(V68,[1]교육_어학_경력backdata!$G$33:$H$34,2,1))))),IF(CT68="C",0,"오류")))</f>
        <v>0</v>
      </c>
      <c r="AI68" s="4">
        <f>IF(P68="A",VLOOKUP(W68,[1]교육_어학_경력backdata!$B$36:$C$42,2,1),IF(P68="B",VLOOKUP(W68,[1]교육_어학_경력backdata!$G$36:$H$42,2,1),IF(P68="C",0,"오류")))</f>
        <v>0</v>
      </c>
      <c r="AJ68" s="4">
        <f>SUM(AD68:AI68)</f>
        <v>12</v>
      </c>
      <c r="AK68" s="4">
        <f>_xlfn.MAXIFS(AJ:AJ,B:B,B68)</f>
        <v>12</v>
      </c>
      <c r="AL68" s="4"/>
      <c r="AM68" s="21"/>
      <c r="AN68" s="4"/>
      <c r="AO68" s="4"/>
    </row>
    <row r="69" spans="1:41" x14ac:dyDescent="0.4">
      <c r="A69" s="3">
        <f>IF(B68=B69,A68,A68+1)</f>
        <v>60</v>
      </c>
      <c r="B69" s="3" t="s">
        <v>6009</v>
      </c>
      <c r="C69" s="3" t="s">
        <v>6008</v>
      </c>
      <c r="D69" s="3" t="s">
        <v>3044</v>
      </c>
      <c r="E69" s="3" t="s">
        <v>3043</v>
      </c>
      <c r="F69" s="3">
        <f>IF(B69=B68,F68+1,1)</f>
        <v>1</v>
      </c>
      <c r="G69" s="3" t="s">
        <v>6380</v>
      </c>
      <c r="H69" s="3" t="s">
        <v>6379</v>
      </c>
      <c r="I69" s="3" t="s">
        <v>6378</v>
      </c>
      <c r="J69" s="3" t="s">
        <v>6636</v>
      </c>
      <c r="K69" s="3"/>
      <c r="L69" s="3" t="s">
        <v>6674</v>
      </c>
      <c r="M69" s="3" t="s">
        <v>7542</v>
      </c>
      <c r="P69" s="3" t="s">
        <v>2434</v>
      </c>
      <c r="Q69" s="3">
        <f>IF(H69="TOEIC",VALUE(L69),0)</f>
        <v>905</v>
      </c>
      <c r="R69" s="3">
        <f>IF(H69="NEW TEPS",VALUE(L69),0)</f>
        <v>0</v>
      </c>
      <c r="S69" s="3">
        <f>IF(H69="TOEFL(ibt)",VALUE(L69),0)</f>
        <v>0</v>
      </c>
      <c r="T69" s="3">
        <f>IF(H69="JPT",VALUE(L69),0)</f>
        <v>0</v>
      </c>
      <c r="U69" s="3">
        <f>IF(H69="HSK",VALUE(K69),0)</f>
        <v>0</v>
      </c>
      <c r="V69" s="3">
        <f>IF(H69="HSK",VALUE(L69),0)</f>
        <v>0</v>
      </c>
      <c r="W69" s="3">
        <f>IF(H69="G-TELP Level2",VALUE(L69),0)</f>
        <v>0</v>
      </c>
      <c r="X69" s="3">
        <f>IF(P69="A",IF(Q69&gt;849,1,IF(R69&gt;335,1,IF(S69&gt;97,1,IF(T69&gt;849,1,IF(W69&gt;82,1,IF(U69=6,1,IF(U69=5,IF(V69&gt;254,1,0),0))))))),IF(P69="B",IF(Q69&gt;699,1,IF(R69&gt;263,1,IF(S69&gt;78,1,IF(T69&gt;699,1,IF(W69&gt;63,1,IF(U69=6,1,IF(U69=5,IF(V69&gt;179,1,0),0))))))),IF(P69="C",IF(Q69&gt;599,1,IF(R69&gt;226,1,IF(S69&gt;67,1,IF(T69&gt;599,1,IF(W69&gt;49,1,IF(U69=6,1,IF(U69=5,1,IF(U69=4,IF(V69&gt;209,1,0),0)))))))),IF(P69="D",IF(Q69&gt;649,1,IF(R69&gt;244,1,IF(S69&gt;73,1,IF(T69&gt;649,1,IF(W69&gt;56,1,IF(U69=6,1,IF(U69=5,1,IF(U69=4,IF(V69&gt;254,1,0),0)))))))),0))))</f>
        <v>1</v>
      </c>
      <c r="Y69" s="3">
        <f>SUMIF(B:B,B69,X:X)</f>
        <v>1</v>
      </c>
      <c r="Z69" s="3" t="str">
        <f>IF(Y69&gt;0,"어학 충족","자격미달")</f>
        <v>어학 충족</v>
      </c>
      <c r="AA69" s="3"/>
      <c r="AB69" s="3" t="str">
        <f>IF(P69="A",IF(Q69&gt;849,"TOEIC 충족",IF(R69&gt;335,"New-TEPS 충족",IF(S69&gt;97,"TOEFL 충족",IF(T69&gt;849,"JPT 충족",IF(W69&gt;82,"G-TELP 충족",IF(U69=6,"HSK점수 충족",IF(U69=5,IF(V69&gt;254,"HSK점수 충족","자격미달"),"자격미달"))))))),IF(P69="B",IF(Q69&gt;699,"TOEIC 충족",IF(R69&gt;263,"New-TEPS 충족",IF(S69&gt;78,"TOEFL 충족",IF(T69&gt;699,"JPT 충족",IF(W69&gt;63,"G-TELP 충족",IF(U69=6,"HSK점수 충족",IF(U69=5,IF(V69&gt;179,"HSK점수 충족","자격미달"),"자격미달"))))))),IF(P69="C",IF(Q69&gt;599,"TOEIC 충족",IF(R69&gt;226,"New-TEPS 충족",IF(S69&gt;67,"TOEFL 충족",IF(T69&gt;599,"JPT 충족",IF(W69&gt;49,"G-TELP 충족",IF(U69=6,"HSK점수 충족",IF(U69=5,"HSK점수 충족",IF(U69=4,IF(V69&gt;209,"HSK점수 충족","자격미달"),"자격미달")))))))),IF(P69="D",IF(Q69&gt;649,"TOEIC 충족",IF(R69&gt;244,"New-TEPS 충족",IF(S69&gt;73,"TOEFL 충족",IF(T69&gt;649,"JPT 충족",IF(W69&gt;56,"G-TELP 충족",IF(U1010=6,"HSK점수 충족",IF(U1010=5,"HSK점수 충족",IF(U1010=4,IF(V1010&gt;254,"HSK점수 충족","자격미달"),"자격미달")))))))),0))))</f>
        <v>TOEIC 충족</v>
      </c>
      <c r="AC69" s="21"/>
      <c r="AD69" s="3">
        <f>IF(P69="A",VLOOKUP(Q69,[1]교육_어학_경력backdata!$B$3:$C$9,2,1),IF(P69="B",VLOOKUP(Q69,[1]교육_어학_경력backdata!$G$3:$H$9,2,1),IF(P69="C",0,"오류")))</f>
        <v>16</v>
      </c>
      <c r="AE69" s="3">
        <f>IF(P69="A",VLOOKUP(R69,[1]교육_어학_경력backdata!$B$11:$C$17,2,1),IF(P69="B",VLOOKUP(R69,[1]교육_어학_경력backdata!$G$11:$H$17,2,1),IF(P69="C",0,"오류")))</f>
        <v>0</v>
      </c>
      <c r="AF69" s="3">
        <f>IF(P69="A",VLOOKUP(S69,[1]교육_어학_경력backdata!$B$19:$C$25,2,1),IF(P69="B",VLOOKUP(S69,[1]교육_어학_경력backdata!$G$19:$H$25,2,1),IF(P69="C",0,"오류")))</f>
        <v>0</v>
      </c>
      <c r="AG69" s="3">
        <f>IF(P69="A",VLOOKUP(T69,[1]교육_어학_경력backdata!$B$3:$C$9,2,1),IF(P69="B",VLOOKUP(T69,[1]교육_어학_경력backdata!$G$3:$H$9,2,1),IF(P69="C",0,"오류")))</f>
        <v>0</v>
      </c>
      <c r="AH69" s="3">
        <f>IF(P69="A",IF(U69=0,0,IF(U69=4,0,IF(U69=5,VLOOKUP(V69,[1]교육_어학_경력backdata!$B$27:$C$29,2,1),IF(U69=6,VLOOKUP(V69,[1]교육_어학_경력backdata!$B$31:$C$34,2,1))))),IF(P69="B",IF(U69=0,0,IF(U69=4,0,IF(U69=5,VLOOKUP(V69,[1]교육_어학_경력backdata!$G$27:$H$31,2,1),IF(U69=6,VLOOKUP(V69,[1]교육_어학_경력backdata!$G$33:$H$34,2,1))))),IF(CT69="C",0,"오류")))</f>
        <v>0</v>
      </c>
      <c r="AI69" s="3">
        <f>IF(P69="A",VLOOKUP(W69,[1]교육_어학_경력backdata!$B$36:$C$42,2,1),IF(P69="B",VLOOKUP(W69,[1]교육_어학_경력backdata!$G$36:$H$42,2,1),IF(P69="C",0,"오류")))</f>
        <v>0</v>
      </c>
      <c r="AJ69" s="3">
        <f>SUM(AD69:AI69)</f>
        <v>16</v>
      </c>
      <c r="AK69" s="3">
        <f>_xlfn.MAXIFS(AJ:AJ,B:B,B69)</f>
        <v>16</v>
      </c>
      <c r="AL69" s="3"/>
      <c r="AM69" s="21"/>
      <c r="AN69" s="3"/>
      <c r="AO69" s="3"/>
    </row>
    <row r="70" spans="1:41" x14ac:dyDescent="0.4">
      <c r="A70" s="4">
        <f>IF(B69=B70,A69,A69+1)</f>
        <v>61</v>
      </c>
      <c r="B70" s="4" t="s">
        <v>6003</v>
      </c>
      <c r="C70" s="4" t="s">
        <v>6002</v>
      </c>
      <c r="D70" s="4" t="s">
        <v>3044</v>
      </c>
      <c r="E70" s="4" t="s">
        <v>3043</v>
      </c>
      <c r="F70" s="4">
        <f>IF(B70=B69,F69+1,1)</f>
        <v>1</v>
      </c>
      <c r="G70" s="4" t="s">
        <v>6384</v>
      </c>
      <c r="H70" s="4" t="s">
        <v>6379</v>
      </c>
      <c r="I70" s="4" t="s">
        <v>6378</v>
      </c>
      <c r="J70" s="4" t="s">
        <v>6400</v>
      </c>
      <c r="K70" s="4"/>
      <c r="L70" s="4" t="s">
        <v>6533</v>
      </c>
      <c r="M70" s="4" t="s">
        <v>7541</v>
      </c>
      <c r="P70" s="4" t="s">
        <v>2434</v>
      </c>
      <c r="Q70" s="4">
        <f>IF(H70="TOEIC",VALUE(L70),0)</f>
        <v>885</v>
      </c>
      <c r="R70" s="4">
        <f>IF(H70="NEW TEPS",VALUE(L70),0)</f>
        <v>0</v>
      </c>
      <c r="S70" s="4">
        <f>IF(H70="TOEFL(ibt)",VALUE(L70),0)</f>
        <v>0</v>
      </c>
      <c r="T70" s="4">
        <f>IF(H70="JPT",VALUE(L70),0)</f>
        <v>0</v>
      </c>
      <c r="U70" s="4">
        <f>IF(H70="HSK",VALUE(K70),0)</f>
        <v>0</v>
      </c>
      <c r="V70" s="4">
        <f>IF(H70="HSK",VALUE(L70),0)</f>
        <v>0</v>
      </c>
      <c r="W70" s="4">
        <f>IF(H70="G-TELP Level2",VALUE(L70),0)</f>
        <v>0</v>
      </c>
      <c r="X70" s="4">
        <f>IF(P70="A",IF(Q70&gt;849,1,IF(R70&gt;335,1,IF(S70&gt;97,1,IF(T70&gt;849,1,IF(W70&gt;82,1,IF(U70=6,1,IF(U70=5,IF(V70&gt;254,1,0),0))))))),IF(P70="B",IF(Q70&gt;699,1,IF(R70&gt;263,1,IF(S70&gt;78,1,IF(T70&gt;699,1,IF(W70&gt;63,1,IF(U70=6,1,IF(U70=5,IF(V70&gt;179,1,0),0))))))),IF(P70="C",IF(Q70&gt;599,1,IF(R70&gt;226,1,IF(S70&gt;67,1,IF(T70&gt;599,1,IF(W70&gt;49,1,IF(U70=6,1,IF(U70=5,1,IF(U70=4,IF(V70&gt;209,1,0),0)))))))),IF(P70="D",IF(Q70&gt;649,1,IF(R70&gt;244,1,IF(S70&gt;73,1,IF(T70&gt;649,1,IF(W70&gt;56,1,IF(U70=6,1,IF(U70=5,1,IF(U70=4,IF(V70&gt;254,1,0),0)))))))),0))))</f>
        <v>1</v>
      </c>
      <c r="Y70" s="4">
        <f>SUMIF(B:B,B70,X:X)</f>
        <v>1</v>
      </c>
      <c r="Z70" s="4" t="str">
        <f>IF(Y70&gt;0,"어학 충족","자격미달")</f>
        <v>어학 충족</v>
      </c>
      <c r="AA70" s="4"/>
      <c r="AB70" s="4" t="str">
        <f>IF(P70="A",IF(Q70&gt;849,"TOEIC 충족",IF(R70&gt;335,"New-TEPS 충족",IF(S70&gt;97,"TOEFL 충족",IF(T70&gt;849,"JPT 충족",IF(W70&gt;82,"G-TELP 충족",IF(U70=6,"HSK점수 충족",IF(U70=5,IF(V70&gt;254,"HSK점수 충족","자격미달"),"자격미달"))))))),IF(P70="B",IF(Q70&gt;699,"TOEIC 충족",IF(R70&gt;263,"New-TEPS 충족",IF(S70&gt;78,"TOEFL 충족",IF(T70&gt;699,"JPT 충족",IF(W70&gt;63,"G-TELP 충족",IF(U70=6,"HSK점수 충족",IF(U70=5,IF(V70&gt;179,"HSK점수 충족","자격미달"),"자격미달"))))))),IF(P70="C",IF(Q70&gt;599,"TOEIC 충족",IF(R70&gt;226,"New-TEPS 충족",IF(S70&gt;67,"TOEFL 충족",IF(T70&gt;599,"JPT 충족",IF(W70&gt;49,"G-TELP 충족",IF(U70=6,"HSK점수 충족",IF(U70=5,"HSK점수 충족",IF(U70=4,IF(V70&gt;209,"HSK점수 충족","자격미달"),"자격미달")))))))),IF(P70="D",IF(Q70&gt;649,"TOEIC 충족",IF(R70&gt;244,"New-TEPS 충족",IF(S70&gt;73,"TOEFL 충족",IF(T70&gt;649,"JPT 충족",IF(W70&gt;56,"G-TELP 충족",IF(U1011=6,"HSK점수 충족",IF(U1011=5,"HSK점수 충족",IF(U1011=4,IF(V1011&gt;254,"HSK점수 충족","자격미달"),"자격미달")))))))),0))))</f>
        <v>TOEIC 충족</v>
      </c>
      <c r="AC70" s="21"/>
      <c r="AD70" s="4">
        <f>IF(P70="A",VLOOKUP(Q70,[1]교육_어학_경력backdata!$B$3:$C$9,2,1),IF(P70="B",VLOOKUP(Q70,[1]교육_어학_경력backdata!$G$3:$H$9,2,1),IF(P70="C",0,"오류")))</f>
        <v>14</v>
      </c>
      <c r="AE70" s="4">
        <f>IF(P70="A",VLOOKUP(R70,[1]교육_어학_경력backdata!$B$11:$C$17,2,1),IF(P70="B",VLOOKUP(R70,[1]교육_어학_경력backdata!$G$11:$H$17,2,1),IF(P70="C",0,"오류")))</f>
        <v>0</v>
      </c>
      <c r="AF70" s="4">
        <f>IF(P70="A",VLOOKUP(S70,[1]교육_어학_경력backdata!$B$19:$C$25,2,1),IF(P70="B",VLOOKUP(S70,[1]교육_어학_경력backdata!$G$19:$H$25,2,1),IF(P70="C",0,"오류")))</f>
        <v>0</v>
      </c>
      <c r="AG70" s="4">
        <f>IF(P70="A",VLOOKUP(T70,[1]교육_어학_경력backdata!$B$3:$C$9,2,1),IF(P70="B",VLOOKUP(T70,[1]교육_어학_경력backdata!$G$3:$H$9,2,1),IF(P70="C",0,"오류")))</f>
        <v>0</v>
      </c>
      <c r="AH70" s="4">
        <f>IF(P70="A",IF(U70=0,0,IF(U70=4,0,IF(U70=5,VLOOKUP(V70,[1]교육_어학_경력backdata!$B$27:$C$29,2,1),IF(U70=6,VLOOKUP(V70,[1]교육_어학_경력backdata!$B$31:$C$34,2,1))))),IF(P70="B",IF(U70=0,0,IF(U70=4,0,IF(U70=5,VLOOKUP(V70,[1]교육_어학_경력backdata!$G$27:$H$31,2,1),IF(U70=6,VLOOKUP(V70,[1]교육_어학_경력backdata!$G$33:$H$34,2,1))))),IF(CT70="C",0,"오류")))</f>
        <v>0</v>
      </c>
      <c r="AI70" s="4">
        <f>IF(P70="A",VLOOKUP(W70,[1]교육_어학_경력backdata!$B$36:$C$42,2,1),IF(P70="B",VLOOKUP(W70,[1]교육_어학_경력backdata!$G$36:$H$42,2,1),IF(P70="C",0,"오류")))</f>
        <v>0</v>
      </c>
      <c r="AJ70" s="4">
        <f>SUM(AD70:AI70)</f>
        <v>14</v>
      </c>
      <c r="AK70" s="4">
        <f>_xlfn.MAXIFS(AJ:AJ,B:B,B70)</f>
        <v>14</v>
      </c>
      <c r="AL70" s="4"/>
      <c r="AM70" s="21"/>
      <c r="AN70" s="4"/>
      <c r="AO70" s="4"/>
    </row>
    <row r="71" spans="1:41" x14ac:dyDescent="0.4">
      <c r="A71" s="3">
        <f>IF(B70=B71,A70,A70+1)</f>
        <v>62</v>
      </c>
      <c r="B71" s="3" t="s">
        <v>5998</v>
      </c>
      <c r="C71" s="3" t="s">
        <v>5997</v>
      </c>
      <c r="D71" s="3" t="s">
        <v>3044</v>
      </c>
      <c r="E71" s="3" t="s">
        <v>3043</v>
      </c>
      <c r="F71" s="3">
        <f>IF(B71=B70,F70+1,1)</f>
        <v>1</v>
      </c>
      <c r="G71" s="3" t="s">
        <v>6380</v>
      </c>
      <c r="H71" s="3" t="s">
        <v>6379</v>
      </c>
      <c r="I71" s="3" t="s">
        <v>6378</v>
      </c>
      <c r="J71" s="3" t="s">
        <v>6610</v>
      </c>
      <c r="K71" s="3"/>
      <c r="L71" s="3" t="s">
        <v>6492</v>
      </c>
      <c r="M71" s="3" t="s">
        <v>7540</v>
      </c>
      <c r="P71" s="3" t="s">
        <v>2434</v>
      </c>
      <c r="Q71" s="3">
        <f>IF(H71="TOEIC",VALUE(L71),0)</f>
        <v>855</v>
      </c>
      <c r="R71" s="3">
        <f>IF(H71="NEW TEPS",VALUE(L71),0)</f>
        <v>0</v>
      </c>
      <c r="S71" s="3">
        <f>IF(H71="TOEFL(ibt)",VALUE(L71),0)</f>
        <v>0</v>
      </c>
      <c r="T71" s="3">
        <f>IF(H71="JPT",VALUE(L71),0)</f>
        <v>0</v>
      </c>
      <c r="U71" s="3">
        <f>IF(H71="HSK",VALUE(K71),0)</f>
        <v>0</v>
      </c>
      <c r="V71" s="3">
        <f>IF(H71="HSK",VALUE(L71),0)</f>
        <v>0</v>
      </c>
      <c r="W71" s="3">
        <f>IF(H71="G-TELP Level2",VALUE(L71),0)</f>
        <v>0</v>
      </c>
      <c r="X71" s="3">
        <f>IF(P71="A",IF(Q71&gt;849,1,IF(R71&gt;335,1,IF(S71&gt;97,1,IF(T71&gt;849,1,IF(W71&gt;82,1,IF(U71=6,1,IF(U71=5,IF(V71&gt;254,1,0),0))))))),IF(P71="B",IF(Q71&gt;699,1,IF(R71&gt;263,1,IF(S71&gt;78,1,IF(T71&gt;699,1,IF(W71&gt;63,1,IF(U71=6,1,IF(U71=5,IF(V71&gt;179,1,0),0))))))),IF(P71="C",IF(Q71&gt;599,1,IF(R71&gt;226,1,IF(S71&gt;67,1,IF(T71&gt;599,1,IF(W71&gt;49,1,IF(U71=6,1,IF(U71=5,1,IF(U71=4,IF(V71&gt;209,1,0),0)))))))),IF(P71="D",IF(Q71&gt;649,1,IF(R71&gt;244,1,IF(S71&gt;73,1,IF(T71&gt;649,1,IF(W71&gt;56,1,IF(U71=6,1,IF(U71=5,1,IF(U71=4,IF(V71&gt;254,1,0),0)))))))),0))))</f>
        <v>1</v>
      </c>
      <c r="Y71" s="3">
        <f>SUMIF(B:B,B71,X:X)</f>
        <v>1</v>
      </c>
      <c r="Z71" s="3" t="str">
        <f>IF(Y71&gt;0,"어학 충족","자격미달")</f>
        <v>어학 충족</v>
      </c>
      <c r="AA71" s="3"/>
      <c r="AB71" s="3" t="str">
        <f>IF(P71="A",IF(Q71&gt;849,"TOEIC 충족",IF(R71&gt;335,"New-TEPS 충족",IF(S71&gt;97,"TOEFL 충족",IF(T71&gt;849,"JPT 충족",IF(W71&gt;82,"G-TELP 충족",IF(U71=6,"HSK점수 충족",IF(U71=5,IF(V71&gt;254,"HSK점수 충족","자격미달"),"자격미달"))))))),IF(P71="B",IF(Q71&gt;699,"TOEIC 충족",IF(R71&gt;263,"New-TEPS 충족",IF(S71&gt;78,"TOEFL 충족",IF(T71&gt;699,"JPT 충족",IF(W71&gt;63,"G-TELP 충족",IF(U71=6,"HSK점수 충족",IF(U71=5,IF(V71&gt;179,"HSK점수 충족","자격미달"),"자격미달"))))))),IF(P71="C",IF(Q71&gt;599,"TOEIC 충족",IF(R71&gt;226,"New-TEPS 충족",IF(S71&gt;67,"TOEFL 충족",IF(T71&gt;599,"JPT 충족",IF(W71&gt;49,"G-TELP 충족",IF(U71=6,"HSK점수 충족",IF(U71=5,"HSK점수 충족",IF(U71=4,IF(V71&gt;209,"HSK점수 충족","자격미달"),"자격미달")))))))),IF(P71="D",IF(Q71&gt;649,"TOEIC 충족",IF(R71&gt;244,"New-TEPS 충족",IF(S71&gt;73,"TOEFL 충족",IF(T71&gt;649,"JPT 충족",IF(W71&gt;56,"G-TELP 충족",IF(U1012=6,"HSK점수 충족",IF(U1012=5,"HSK점수 충족",IF(U1012=4,IF(V1012&gt;254,"HSK점수 충족","자격미달"),"자격미달")))))))),0))))</f>
        <v>TOEIC 충족</v>
      </c>
      <c r="AC71" s="21"/>
      <c r="AD71" s="3">
        <f>IF(P71="A",VLOOKUP(Q71,[1]교육_어학_경력backdata!$B$3:$C$9,2,1),IF(P71="B",VLOOKUP(Q71,[1]교육_어학_경력backdata!$G$3:$H$9,2,1),IF(P71="C",0,"오류")))</f>
        <v>12</v>
      </c>
      <c r="AE71" s="3">
        <f>IF(P71="A",VLOOKUP(R71,[1]교육_어학_경력backdata!$B$11:$C$17,2,1),IF(P71="B",VLOOKUP(R71,[1]교육_어학_경력backdata!$G$11:$H$17,2,1),IF(P71="C",0,"오류")))</f>
        <v>0</v>
      </c>
      <c r="AF71" s="3">
        <f>IF(P71="A",VLOOKUP(S71,[1]교육_어학_경력backdata!$B$19:$C$25,2,1),IF(P71="B",VLOOKUP(S71,[1]교육_어학_경력backdata!$G$19:$H$25,2,1),IF(P71="C",0,"오류")))</f>
        <v>0</v>
      </c>
      <c r="AG71" s="3">
        <f>IF(P71="A",VLOOKUP(T71,[1]교육_어학_경력backdata!$B$3:$C$9,2,1),IF(P71="B",VLOOKUP(T71,[1]교육_어학_경력backdata!$G$3:$H$9,2,1),IF(P71="C",0,"오류")))</f>
        <v>0</v>
      </c>
      <c r="AH71" s="3">
        <f>IF(P71="A",IF(U71=0,0,IF(U71=4,0,IF(U71=5,VLOOKUP(V71,[1]교육_어학_경력backdata!$B$27:$C$29,2,1),IF(U71=6,VLOOKUP(V71,[1]교육_어학_경력backdata!$B$31:$C$34,2,1))))),IF(P71="B",IF(U71=0,0,IF(U71=4,0,IF(U71=5,VLOOKUP(V71,[1]교육_어학_경력backdata!$G$27:$H$31,2,1),IF(U71=6,VLOOKUP(V71,[1]교육_어학_경력backdata!$G$33:$H$34,2,1))))),IF(CT71="C",0,"오류")))</f>
        <v>0</v>
      </c>
      <c r="AI71" s="3">
        <f>IF(P71="A",VLOOKUP(W71,[1]교육_어학_경력backdata!$B$36:$C$42,2,1),IF(P71="B",VLOOKUP(W71,[1]교육_어학_경력backdata!$G$36:$H$42,2,1),IF(P71="C",0,"오류")))</f>
        <v>0</v>
      </c>
      <c r="AJ71" s="3">
        <f>SUM(AD71:AI71)</f>
        <v>12</v>
      </c>
      <c r="AK71" s="3">
        <f>_xlfn.MAXIFS(AJ:AJ,B:B,B71)</f>
        <v>12</v>
      </c>
      <c r="AL71" s="3"/>
      <c r="AM71" s="21"/>
      <c r="AN71" s="3"/>
      <c r="AO71" s="3"/>
    </row>
    <row r="72" spans="1:41" x14ac:dyDescent="0.4">
      <c r="A72" s="4">
        <f>IF(B71=B72,A71,A71+1)</f>
        <v>63</v>
      </c>
      <c r="B72" s="4" t="s">
        <v>5987</v>
      </c>
      <c r="C72" s="4" t="s">
        <v>5986</v>
      </c>
      <c r="D72" s="4" t="s">
        <v>3044</v>
      </c>
      <c r="E72" s="4" t="s">
        <v>3043</v>
      </c>
      <c r="F72" s="4">
        <f>IF(B72=B71,F71+1,1)</f>
        <v>1</v>
      </c>
      <c r="G72" s="4" t="s">
        <v>6380</v>
      </c>
      <c r="H72" s="4" t="s">
        <v>6379</v>
      </c>
      <c r="I72" s="4" t="s">
        <v>6378</v>
      </c>
      <c r="J72" s="4" t="s">
        <v>6955</v>
      </c>
      <c r="K72" s="4"/>
      <c r="L72" s="4" t="s">
        <v>6459</v>
      </c>
      <c r="M72" s="4" t="s">
        <v>7539</v>
      </c>
      <c r="P72" s="4" t="s">
        <v>2434</v>
      </c>
      <c r="Q72" s="4">
        <f>IF(H72="TOEIC",VALUE(L72),0)</f>
        <v>940</v>
      </c>
      <c r="R72" s="4">
        <f>IF(H72="NEW TEPS",VALUE(L72),0)</f>
        <v>0</v>
      </c>
      <c r="S72" s="4">
        <f>IF(H72="TOEFL(ibt)",VALUE(L72),0)</f>
        <v>0</v>
      </c>
      <c r="T72" s="4">
        <f>IF(H72="JPT",VALUE(L72),0)</f>
        <v>0</v>
      </c>
      <c r="U72" s="4">
        <f>IF(H72="HSK",VALUE(K72),0)</f>
        <v>0</v>
      </c>
      <c r="V72" s="4">
        <f>IF(H72="HSK",VALUE(L72),0)</f>
        <v>0</v>
      </c>
      <c r="W72" s="4">
        <f>IF(H72="G-TELP Level2",VALUE(L72),0)</f>
        <v>0</v>
      </c>
      <c r="X72" s="4">
        <f>IF(P72="A",IF(Q72&gt;849,1,IF(R72&gt;335,1,IF(S72&gt;97,1,IF(T72&gt;849,1,IF(W72&gt;82,1,IF(U72=6,1,IF(U72=5,IF(V72&gt;254,1,0),0))))))),IF(P72="B",IF(Q72&gt;699,1,IF(R72&gt;263,1,IF(S72&gt;78,1,IF(T72&gt;699,1,IF(W72&gt;63,1,IF(U72=6,1,IF(U72=5,IF(V72&gt;179,1,0),0))))))),IF(P72="C",IF(Q72&gt;599,1,IF(R72&gt;226,1,IF(S72&gt;67,1,IF(T72&gt;599,1,IF(W72&gt;49,1,IF(U72=6,1,IF(U72=5,1,IF(U72=4,IF(V72&gt;209,1,0),0)))))))),IF(P72="D",IF(Q72&gt;649,1,IF(R72&gt;244,1,IF(S72&gt;73,1,IF(T72&gt;649,1,IF(W72&gt;56,1,IF(U72=6,1,IF(U72=5,1,IF(U72=4,IF(V72&gt;254,1,0),0)))))))),0))))</f>
        <v>1</v>
      </c>
      <c r="Y72" s="4">
        <f>SUMIF(B:B,B72,X:X)</f>
        <v>1</v>
      </c>
      <c r="Z72" s="4" t="str">
        <f>IF(Y72&gt;0,"어학 충족","자격미달")</f>
        <v>어학 충족</v>
      </c>
      <c r="AA72" s="4"/>
      <c r="AB72" s="4" t="str">
        <f>IF(P72="A",IF(Q72&gt;849,"TOEIC 충족",IF(R72&gt;335,"New-TEPS 충족",IF(S72&gt;97,"TOEFL 충족",IF(T72&gt;849,"JPT 충족",IF(W72&gt;82,"G-TELP 충족",IF(U72=6,"HSK점수 충족",IF(U72=5,IF(V72&gt;254,"HSK점수 충족","자격미달"),"자격미달"))))))),IF(P72="B",IF(Q72&gt;699,"TOEIC 충족",IF(R72&gt;263,"New-TEPS 충족",IF(S72&gt;78,"TOEFL 충족",IF(T72&gt;699,"JPT 충족",IF(W72&gt;63,"G-TELP 충족",IF(U72=6,"HSK점수 충족",IF(U72=5,IF(V72&gt;179,"HSK점수 충족","자격미달"),"자격미달"))))))),IF(P72="C",IF(Q72&gt;599,"TOEIC 충족",IF(R72&gt;226,"New-TEPS 충족",IF(S72&gt;67,"TOEFL 충족",IF(T72&gt;599,"JPT 충족",IF(W72&gt;49,"G-TELP 충족",IF(U72=6,"HSK점수 충족",IF(U72=5,"HSK점수 충족",IF(U72=4,IF(V72&gt;209,"HSK점수 충족","자격미달"),"자격미달")))))))),IF(P72="D",IF(Q72&gt;649,"TOEIC 충족",IF(R72&gt;244,"New-TEPS 충족",IF(S72&gt;73,"TOEFL 충족",IF(T72&gt;649,"JPT 충족",IF(W72&gt;56,"G-TELP 충족",IF(U1013=6,"HSK점수 충족",IF(U1013=5,"HSK점수 충족",IF(U1013=4,IF(V1013&gt;254,"HSK점수 충족","자격미달"),"자격미달")))))))),0))))</f>
        <v>TOEIC 충족</v>
      </c>
      <c r="AC72" s="21"/>
      <c r="AD72" s="4">
        <f>IF(P72="A",VLOOKUP(Q72,[1]교육_어학_경력backdata!$B$3:$C$9,2,1),IF(P72="B",VLOOKUP(Q72,[1]교육_어학_경력backdata!$G$3:$H$9,2,1),IF(P72="C",0,"오류")))</f>
        <v>18</v>
      </c>
      <c r="AE72" s="4">
        <f>IF(P72="A",VLOOKUP(R72,[1]교육_어학_경력backdata!$B$11:$C$17,2,1),IF(P72="B",VLOOKUP(R72,[1]교육_어학_경력backdata!$G$11:$H$17,2,1),IF(P72="C",0,"오류")))</f>
        <v>0</v>
      </c>
      <c r="AF72" s="4">
        <f>IF(P72="A",VLOOKUP(S72,[1]교육_어학_경력backdata!$B$19:$C$25,2,1),IF(P72="B",VLOOKUP(S72,[1]교육_어학_경력backdata!$G$19:$H$25,2,1),IF(P72="C",0,"오류")))</f>
        <v>0</v>
      </c>
      <c r="AG72" s="4">
        <f>IF(P72="A",VLOOKUP(T72,[1]교육_어학_경력backdata!$B$3:$C$9,2,1),IF(P72="B",VLOOKUP(T72,[1]교육_어학_경력backdata!$G$3:$H$9,2,1),IF(P72="C",0,"오류")))</f>
        <v>0</v>
      </c>
      <c r="AH72" s="4">
        <f>IF(P72="A",IF(U72=0,0,IF(U72=4,0,IF(U72=5,VLOOKUP(V72,[1]교육_어학_경력backdata!$B$27:$C$29,2,1),IF(U72=6,VLOOKUP(V72,[1]교육_어학_경력backdata!$B$31:$C$34,2,1))))),IF(P72="B",IF(U72=0,0,IF(U72=4,0,IF(U72=5,VLOOKUP(V72,[1]교육_어학_경력backdata!$G$27:$H$31,2,1),IF(U72=6,VLOOKUP(V72,[1]교육_어학_경력backdata!$G$33:$H$34,2,1))))),IF(CT72="C",0,"오류")))</f>
        <v>0</v>
      </c>
      <c r="AI72" s="4">
        <f>IF(P72="A",VLOOKUP(W72,[1]교육_어학_경력backdata!$B$36:$C$42,2,1),IF(P72="B",VLOOKUP(W72,[1]교육_어학_경력backdata!$G$36:$H$42,2,1),IF(P72="C",0,"오류")))</f>
        <v>0</v>
      </c>
      <c r="AJ72" s="4">
        <f>SUM(AD72:AI72)</f>
        <v>18</v>
      </c>
      <c r="AK72" s="4">
        <f>_xlfn.MAXIFS(AJ:AJ,B:B,B72)</f>
        <v>18</v>
      </c>
      <c r="AL72" s="4"/>
      <c r="AM72" s="21"/>
      <c r="AN72" s="4"/>
      <c r="AO72" s="4"/>
    </row>
    <row r="73" spans="1:41" x14ac:dyDescent="0.4">
      <c r="A73" s="3">
        <f>IF(B72=B73,A72,A72+1)</f>
        <v>64</v>
      </c>
      <c r="B73" s="3" t="s">
        <v>5982</v>
      </c>
      <c r="C73" s="3" t="s">
        <v>5981</v>
      </c>
      <c r="D73" s="3" t="s">
        <v>3044</v>
      </c>
      <c r="E73" s="3" t="s">
        <v>3043</v>
      </c>
      <c r="F73" s="3">
        <f>IF(B73=B72,F72+1,1)</f>
        <v>1</v>
      </c>
      <c r="G73" s="3" t="s">
        <v>6374</v>
      </c>
      <c r="H73" s="3" t="s">
        <v>6374</v>
      </c>
      <c r="I73" s="3" t="s">
        <v>568</v>
      </c>
      <c r="J73" s="3" t="s">
        <v>568</v>
      </c>
      <c r="K73" s="3" t="s">
        <v>568</v>
      </c>
      <c r="L73" s="3" t="s">
        <v>568</v>
      </c>
      <c r="M73" s="3" t="s">
        <v>568</v>
      </c>
      <c r="P73" s="3" t="s">
        <v>2434</v>
      </c>
      <c r="Q73" s="3">
        <f>IF(H73="TOEIC",VALUE(L73),0)</f>
        <v>0</v>
      </c>
      <c r="R73" s="3">
        <f>IF(H73="NEW TEPS",VALUE(L73),0)</f>
        <v>0</v>
      </c>
      <c r="S73" s="3">
        <f>IF(H73="TOEFL(ibt)",VALUE(L73),0)</f>
        <v>0</v>
      </c>
      <c r="T73" s="3">
        <f>IF(H73="JPT",VALUE(L73),0)</f>
        <v>0</v>
      </c>
      <c r="U73" s="3">
        <f>IF(H73="HSK",VALUE(K73),0)</f>
        <v>0</v>
      </c>
      <c r="V73" s="3">
        <f>IF(H73="HSK",VALUE(L73),0)</f>
        <v>0</v>
      </c>
      <c r="W73" s="3">
        <f>IF(H73="G-TELP Level2",VALUE(L73),0)</f>
        <v>0</v>
      </c>
      <c r="X73" s="3">
        <f>IF(P73="A",IF(Q73&gt;849,1,IF(R73&gt;335,1,IF(S73&gt;97,1,IF(T73&gt;849,1,IF(W73&gt;82,1,IF(U73=6,1,IF(U73=5,IF(V73&gt;254,1,0),0))))))),IF(P73="B",IF(Q73&gt;699,1,IF(R73&gt;263,1,IF(S73&gt;78,1,IF(T73&gt;699,1,IF(W73&gt;63,1,IF(U73=6,1,IF(U73=5,IF(V73&gt;179,1,0),0))))))),IF(P73="C",IF(Q73&gt;599,1,IF(R73&gt;226,1,IF(S73&gt;67,1,IF(T73&gt;599,1,IF(W73&gt;49,1,IF(U73=6,1,IF(U73=5,1,IF(U73=4,IF(V73&gt;209,1,0),0)))))))),IF(P73="D",IF(Q73&gt;649,1,IF(R73&gt;244,1,IF(S73&gt;73,1,IF(T73&gt;649,1,IF(W73&gt;56,1,IF(U73=6,1,IF(U73=5,1,IF(U73=4,IF(V73&gt;254,1,0),0)))))))),0))))</f>
        <v>0</v>
      </c>
      <c r="Y73" s="3">
        <f>SUMIF(B:B,B73,X:X)</f>
        <v>0</v>
      </c>
      <c r="Z73" s="3" t="str">
        <f>IF(Y73&gt;0,"어학 충족","자격미달")</f>
        <v>자격미달</v>
      </c>
      <c r="AA73" s="3"/>
      <c r="AB73" s="3" t="str">
        <f>IF(P73="A",IF(Q73&gt;849,"TOEIC 충족",IF(R73&gt;335,"New-TEPS 충족",IF(S73&gt;97,"TOEFL 충족",IF(T73&gt;849,"JPT 충족",IF(W73&gt;82,"G-TELP 충족",IF(U73=6,"HSK점수 충족",IF(U73=5,IF(V73&gt;254,"HSK점수 충족","자격미달"),"자격미달"))))))),IF(P73="B",IF(Q73&gt;699,"TOEIC 충족",IF(R73&gt;263,"New-TEPS 충족",IF(S73&gt;78,"TOEFL 충족",IF(T73&gt;699,"JPT 충족",IF(W73&gt;63,"G-TELP 충족",IF(U73=6,"HSK점수 충족",IF(U73=5,IF(V73&gt;179,"HSK점수 충족","자격미달"),"자격미달"))))))),IF(P73="C",IF(Q73&gt;599,"TOEIC 충족",IF(R73&gt;226,"New-TEPS 충족",IF(S73&gt;67,"TOEFL 충족",IF(T73&gt;599,"JPT 충족",IF(W73&gt;49,"G-TELP 충족",IF(U73=6,"HSK점수 충족",IF(U73=5,"HSK점수 충족",IF(U73=4,IF(V73&gt;209,"HSK점수 충족","자격미달"),"자격미달")))))))),IF(P73="D",IF(Q73&gt;649,"TOEIC 충족",IF(R73&gt;244,"New-TEPS 충족",IF(S73&gt;73,"TOEFL 충족",IF(T73&gt;649,"JPT 충족",IF(W73&gt;56,"G-TELP 충족",IF(U1014=6,"HSK점수 충족",IF(U1014=5,"HSK점수 충족",IF(U1014=4,IF(V1014&gt;254,"HSK점수 충족","자격미달"),"자격미달")))))))),0))))</f>
        <v>자격미달</v>
      </c>
      <c r="AC73" s="21"/>
      <c r="AD73" s="3">
        <f>IF(P73="A",VLOOKUP(Q73,[1]교육_어학_경력backdata!$B$3:$C$9,2,1),IF(P73="B",VLOOKUP(Q73,[1]교육_어학_경력backdata!$G$3:$H$9,2,1),IF(P73="C",0,"오류")))</f>
        <v>0</v>
      </c>
      <c r="AE73" s="3">
        <f>IF(P73="A",VLOOKUP(R73,[1]교육_어학_경력backdata!$B$11:$C$17,2,1),IF(P73="B",VLOOKUP(R73,[1]교육_어학_경력backdata!$G$11:$H$17,2,1),IF(P73="C",0,"오류")))</f>
        <v>0</v>
      </c>
      <c r="AF73" s="3">
        <f>IF(P73="A",VLOOKUP(S73,[1]교육_어학_경력backdata!$B$19:$C$25,2,1),IF(P73="B",VLOOKUP(S73,[1]교육_어학_경력backdata!$G$19:$H$25,2,1),IF(P73="C",0,"오류")))</f>
        <v>0</v>
      </c>
      <c r="AG73" s="3">
        <f>IF(P73="A",VLOOKUP(T73,[1]교육_어학_경력backdata!$B$3:$C$9,2,1),IF(P73="B",VLOOKUP(T73,[1]교육_어학_경력backdata!$G$3:$H$9,2,1),IF(P73="C",0,"오류")))</f>
        <v>0</v>
      </c>
      <c r="AH73" s="3">
        <f>IF(P73="A",IF(U73=0,0,IF(U73=4,0,IF(U73=5,VLOOKUP(V73,[1]교육_어학_경력backdata!$B$27:$C$29,2,1),IF(U73=6,VLOOKUP(V73,[1]교육_어학_경력backdata!$B$31:$C$34,2,1))))),IF(P73="B",IF(U73=0,0,IF(U73=4,0,IF(U73=5,VLOOKUP(V73,[1]교육_어학_경력backdata!$G$27:$H$31,2,1),IF(U73=6,VLOOKUP(V73,[1]교육_어학_경력backdata!$G$33:$H$34,2,1))))),IF(CT73="C",0,"오류")))</f>
        <v>0</v>
      </c>
      <c r="AI73" s="3">
        <f>IF(P73="A",VLOOKUP(W73,[1]교육_어학_경력backdata!$B$36:$C$42,2,1),IF(P73="B",VLOOKUP(W73,[1]교육_어학_경력backdata!$G$36:$H$42,2,1),IF(P73="C",0,"오류")))</f>
        <v>0</v>
      </c>
      <c r="AJ73" s="3">
        <f>SUM(AD73:AI73)</f>
        <v>0</v>
      </c>
      <c r="AK73" s="3">
        <f>_xlfn.MAXIFS(AJ:AJ,B:B,B73)</f>
        <v>0</v>
      </c>
      <c r="AL73" s="3"/>
      <c r="AM73" s="21"/>
      <c r="AN73" s="3"/>
      <c r="AO73" s="3"/>
    </row>
    <row r="74" spans="1:41" x14ac:dyDescent="0.4">
      <c r="A74" s="4">
        <f>IF(B73=B74,A73,A73+1)</f>
        <v>65</v>
      </c>
      <c r="B74" s="4" t="s">
        <v>5972</v>
      </c>
      <c r="C74" s="4" t="s">
        <v>5273</v>
      </c>
      <c r="D74" s="4" t="s">
        <v>3044</v>
      </c>
      <c r="E74" s="4" t="s">
        <v>3043</v>
      </c>
      <c r="F74" s="4">
        <f>IF(B74=B73,F73+1,1)</f>
        <v>1</v>
      </c>
      <c r="G74" s="4" t="s">
        <v>6380</v>
      </c>
      <c r="H74" s="4" t="s">
        <v>6379</v>
      </c>
      <c r="I74" s="4" t="s">
        <v>6378</v>
      </c>
      <c r="J74" s="4" t="s">
        <v>6510</v>
      </c>
      <c r="K74" s="4"/>
      <c r="L74" s="4" t="s">
        <v>6448</v>
      </c>
      <c r="M74" s="4" t="s">
        <v>7538</v>
      </c>
      <c r="P74" s="4" t="s">
        <v>2434</v>
      </c>
      <c r="Q74" s="4">
        <f>IF(H74="TOEIC",VALUE(L74),0)</f>
        <v>865</v>
      </c>
      <c r="R74" s="4">
        <f>IF(H74="NEW TEPS",VALUE(L74),0)</f>
        <v>0</v>
      </c>
      <c r="S74" s="4">
        <f>IF(H74="TOEFL(ibt)",VALUE(L74),0)</f>
        <v>0</v>
      </c>
      <c r="T74" s="4">
        <f>IF(H74="JPT",VALUE(L74),0)</f>
        <v>0</v>
      </c>
      <c r="U74" s="4">
        <f>IF(H74="HSK",VALUE(K74),0)</f>
        <v>0</v>
      </c>
      <c r="V74" s="4">
        <f>IF(H74="HSK",VALUE(L74),0)</f>
        <v>0</v>
      </c>
      <c r="W74" s="4">
        <f>IF(H74="G-TELP Level2",VALUE(L74),0)</f>
        <v>0</v>
      </c>
      <c r="X74" s="4">
        <f>IF(P74="A",IF(Q74&gt;849,1,IF(R74&gt;335,1,IF(S74&gt;97,1,IF(T74&gt;849,1,IF(W74&gt;82,1,IF(U74=6,1,IF(U74=5,IF(V74&gt;254,1,0),0))))))),IF(P74="B",IF(Q74&gt;699,1,IF(R74&gt;263,1,IF(S74&gt;78,1,IF(T74&gt;699,1,IF(W74&gt;63,1,IF(U74=6,1,IF(U74=5,IF(V74&gt;179,1,0),0))))))),IF(P74="C",IF(Q74&gt;599,1,IF(R74&gt;226,1,IF(S74&gt;67,1,IF(T74&gt;599,1,IF(W74&gt;49,1,IF(U74=6,1,IF(U74=5,1,IF(U74=4,IF(V74&gt;209,1,0),0)))))))),IF(P74="D",IF(Q74&gt;649,1,IF(R74&gt;244,1,IF(S74&gt;73,1,IF(T74&gt;649,1,IF(W74&gt;56,1,IF(U74=6,1,IF(U74=5,1,IF(U74=4,IF(V74&gt;254,1,0),0)))))))),0))))</f>
        <v>1</v>
      </c>
      <c r="Y74" s="4">
        <f>SUMIF(B:B,B74,X:X)</f>
        <v>1</v>
      </c>
      <c r="Z74" s="4" t="str">
        <f>IF(Y74&gt;0,"어학 충족","자격미달")</f>
        <v>어학 충족</v>
      </c>
      <c r="AA74" s="4"/>
      <c r="AB74" s="4" t="str">
        <f>IF(P74="A",IF(Q74&gt;849,"TOEIC 충족",IF(R74&gt;335,"New-TEPS 충족",IF(S74&gt;97,"TOEFL 충족",IF(T74&gt;849,"JPT 충족",IF(W74&gt;82,"G-TELP 충족",IF(U74=6,"HSK점수 충족",IF(U74=5,IF(V74&gt;254,"HSK점수 충족","자격미달"),"자격미달"))))))),IF(P74="B",IF(Q74&gt;699,"TOEIC 충족",IF(R74&gt;263,"New-TEPS 충족",IF(S74&gt;78,"TOEFL 충족",IF(T74&gt;699,"JPT 충족",IF(W74&gt;63,"G-TELP 충족",IF(U74=6,"HSK점수 충족",IF(U74=5,IF(V74&gt;179,"HSK점수 충족","자격미달"),"자격미달"))))))),IF(P74="C",IF(Q74&gt;599,"TOEIC 충족",IF(R74&gt;226,"New-TEPS 충족",IF(S74&gt;67,"TOEFL 충족",IF(T74&gt;599,"JPT 충족",IF(W74&gt;49,"G-TELP 충족",IF(U74=6,"HSK점수 충족",IF(U74=5,"HSK점수 충족",IF(U74=4,IF(V74&gt;209,"HSK점수 충족","자격미달"),"자격미달")))))))),IF(P74="D",IF(Q74&gt;649,"TOEIC 충족",IF(R74&gt;244,"New-TEPS 충족",IF(S74&gt;73,"TOEFL 충족",IF(T74&gt;649,"JPT 충족",IF(W74&gt;56,"G-TELP 충족",IF(U1015=6,"HSK점수 충족",IF(U1015=5,"HSK점수 충족",IF(U1015=4,IF(V1015&gt;254,"HSK점수 충족","자격미달"),"자격미달")))))))),0))))</f>
        <v>TOEIC 충족</v>
      </c>
      <c r="AC74" s="21"/>
      <c r="AD74" s="4">
        <f>IF(P74="A",VLOOKUP(Q74,[1]교육_어학_경력backdata!$B$3:$C$9,2,1),IF(P74="B",VLOOKUP(Q74,[1]교육_어학_경력backdata!$G$3:$H$9,2,1),IF(P74="C",0,"오류")))</f>
        <v>12</v>
      </c>
      <c r="AE74" s="4">
        <f>IF(P74="A",VLOOKUP(R74,[1]교육_어학_경력backdata!$B$11:$C$17,2,1),IF(P74="B",VLOOKUP(R74,[1]교육_어학_경력backdata!$G$11:$H$17,2,1),IF(P74="C",0,"오류")))</f>
        <v>0</v>
      </c>
      <c r="AF74" s="4">
        <f>IF(P74="A",VLOOKUP(S74,[1]교육_어학_경력backdata!$B$19:$C$25,2,1),IF(P74="B",VLOOKUP(S74,[1]교육_어학_경력backdata!$G$19:$H$25,2,1),IF(P74="C",0,"오류")))</f>
        <v>0</v>
      </c>
      <c r="AG74" s="4">
        <f>IF(P74="A",VLOOKUP(T74,[1]교육_어학_경력backdata!$B$3:$C$9,2,1),IF(P74="B",VLOOKUP(T74,[1]교육_어학_경력backdata!$G$3:$H$9,2,1),IF(P74="C",0,"오류")))</f>
        <v>0</v>
      </c>
      <c r="AH74" s="4">
        <f>IF(P74="A",IF(U74=0,0,IF(U74=4,0,IF(U74=5,VLOOKUP(V74,[1]교육_어학_경력backdata!$B$27:$C$29,2,1),IF(U74=6,VLOOKUP(V74,[1]교육_어학_경력backdata!$B$31:$C$34,2,1))))),IF(P74="B",IF(U74=0,0,IF(U74=4,0,IF(U74=5,VLOOKUP(V74,[1]교육_어학_경력backdata!$G$27:$H$31,2,1),IF(U74=6,VLOOKUP(V74,[1]교육_어학_경력backdata!$G$33:$H$34,2,1))))),IF(CT74="C",0,"오류")))</f>
        <v>0</v>
      </c>
      <c r="AI74" s="4">
        <f>IF(P74="A",VLOOKUP(W74,[1]교육_어학_경력backdata!$B$36:$C$42,2,1),IF(P74="B",VLOOKUP(W74,[1]교육_어학_경력backdata!$G$36:$H$42,2,1),IF(P74="C",0,"오류")))</f>
        <v>0</v>
      </c>
      <c r="AJ74" s="4">
        <f>SUM(AD74:AI74)</f>
        <v>12</v>
      </c>
      <c r="AK74" s="4">
        <f>_xlfn.MAXIFS(AJ:AJ,B:B,B74)</f>
        <v>12</v>
      </c>
      <c r="AL74" s="4"/>
      <c r="AM74" s="21"/>
      <c r="AN74" s="4"/>
      <c r="AO74" s="4"/>
    </row>
    <row r="75" spans="1:41" x14ac:dyDescent="0.4">
      <c r="A75" s="3">
        <f>IF(B74=B75,A74,A74+1)</f>
        <v>66</v>
      </c>
      <c r="B75" s="3" t="s">
        <v>5970</v>
      </c>
      <c r="C75" s="3" t="s">
        <v>5969</v>
      </c>
      <c r="D75" s="3" t="s">
        <v>3044</v>
      </c>
      <c r="E75" s="3" t="s">
        <v>3043</v>
      </c>
      <c r="F75" s="3">
        <f>IF(B75=B74,F74+1,1)</f>
        <v>1</v>
      </c>
      <c r="G75" s="3" t="s">
        <v>6384</v>
      </c>
      <c r="H75" s="3" t="s">
        <v>6379</v>
      </c>
      <c r="I75" s="3" t="s">
        <v>6378</v>
      </c>
      <c r="J75" s="3" t="s">
        <v>6397</v>
      </c>
      <c r="K75" s="3"/>
      <c r="L75" s="3" t="s">
        <v>6498</v>
      </c>
      <c r="M75" s="3" t="s">
        <v>7537</v>
      </c>
      <c r="P75" s="3" t="s">
        <v>2434</v>
      </c>
      <c r="Q75" s="3">
        <f>IF(H75="TOEIC",VALUE(L75),0)</f>
        <v>890</v>
      </c>
      <c r="R75" s="3">
        <f>IF(H75="NEW TEPS",VALUE(L75),0)</f>
        <v>0</v>
      </c>
      <c r="S75" s="3">
        <f>IF(H75="TOEFL(ibt)",VALUE(L75),0)</f>
        <v>0</v>
      </c>
      <c r="T75" s="3">
        <f>IF(H75="JPT",VALUE(L75),0)</f>
        <v>0</v>
      </c>
      <c r="U75" s="3">
        <f>IF(H75="HSK",VALUE(K75),0)</f>
        <v>0</v>
      </c>
      <c r="V75" s="3">
        <f>IF(H75="HSK",VALUE(L75),0)</f>
        <v>0</v>
      </c>
      <c r="W75" s="3">
        <f>IF(H75="G-TELP Level2",VALUE(L75),0)</f>
        <v>0</v>
      </c>
      <c r="X75" s="3">
        <f>IF(P75="A",IF(Q75&gt;849,1,IF(R75&gt;335,1,IF(S75&gt;97,1,IF(T75&gt;849,1,IF(W75&gt;82,1,IF(U75=6,1,IF(U75=5,IF(V75&gt;254,1,0),0))))))),IF(P75="B",IF(Q75&gt;699,1,IF(R75&gt;263,1,IF(S75&gt;78,1,IF(T75&gt;699,1,IF(W75&gt;63,1,IF(U75=6,1,IF(U75=5,IF(V75&gt;179,1,0),0))))))),IF(P75="C",IF(Q75&gt;599,1,IF(R75&gt;226,1,IF(S75&gt;67,1,IF(T75&gt;599,1,IF(W75&gt;49,1,IF(U75=6,1,IF(U75=5,1,IF(U75=4,IF(V75&gt;209,1,0),0)))))))),IF(P75="D",IF(Q75&gt;649,1,IF(R75&gt;244,1,IF(S75&gt;73,1,IF(T75&gt;649,1,IF(W75&gt;56,1,IF(U75=6,1,IF(U75=5,1,IF(U75=4,IF(V75&gt;254,1,0),0)))))))),0))))</f>
        <v>1</v>
      </c>
      <c r="Y75" s="3">
        <f>SUMIF(B:B,B75,X:X)</f>
        <v>1</v>
      </c>
      <c r="Z75" s="3" t="str">
        <f>IF(Y75&gt;0,"어학 충족","자격미달")</f>
        <v>어학 충족</v>
      </c>
      <c r="AA75" s="3"/>
      <c r="AB75" s="3" t="str">
        <f>IF(P75="A",IF(Q75&gt;849,"TOEIC 충족",IF(R75&gt;335,"New-TEPS 충족",IF(S75&gt;97,"TOEFL 충족",IF(T75&gt;849,"JPT 충족",IF(W75&gt;82,"G-TELP 충족",IF(U75=6,"HSK점수 충족",IF(U75=5,IF(V75&gt;254,"HSK점수 충족","자격미달"),"자격미달"))))))),IF(P75="B",IF(Q75&gt;699,"TOEIC 충족",IF(R75&gt;263,"New-TEPS 충족",IF(S75&gt;78,"TOEFL 충족",IF(T75&gt;699,"JPT 충족",IF(W75&gt;63,"G-TELP 충족",IF(U75=6,"HSK점수 충족",IF(U75=5,IF(V75&gt;179,"HSK점수 충족","자격미달"),"자격미달"))))))),IF(P75="C",IF(Q75&gt;599,"TOEIC 충족",IF(R75&gt;226,"New-TEPS 충족",IF(S75&gt;67,"TOEFL 충족",IF(T75&gt;599,"JPT 충족",IF(W75&gt;49,"G-TELP 충족",IF(U75=6,"HSK점수 충족",IF(U75=5,"HSK점수 충족",IF(U75=4,IF(V75&gt;209,"HSK점수 충족","자격미달"),"자격미달")))))))),IF(P75="D",IF(Q75&gt;649,"TOEIC 충족",IF(R75&gt;244,"New-TEPS 충족",IF(S75&gt;73,"TOEFL 충족",IF(T75&gt;649,"JPT 충족",IF(W75&gt;56,"G-TELP 충족",IF(U1016=6,"HSK점수 충족",IF(U1016=5,"HSK점수 충족",IF(U1016=4,IF(V1016&gt;254,"HSK점수 충족","자격미달"),"자격미달")))))))),0))))</f>
        <v>TOEIC 충족</v>
      </c>
      <c r="AC75" s="21"/>
      <c r="AD75" s="3">
        <f>IF(P75="A",VLOOKUP(Q75,[1]교육_어학_경력backdata!$B$3:$C$9,2,1),IF(P75="B",VLOOKUP(Q75,[1]교육_어학_경력backdata!$G$3:$H$9,2,1),IF(P75="C",0,"오류")))</f>
        <v>14</v>
      </c>
      <c r="AE75" s="3">
        <f>IF(P75="A",VLOOKUP(R75,[1]교육_어학_경력backdata!$B$11:$C$17,2,1),IF(P75="B",VLOOKUP(R75,[1]교육_어학_경력backdata!$G$11:$H$17,2,1),IF(P75="C",0,"오류")))</f>
        <v>0</v>
      </c>
      <c r="AF75" s="3">
        <f>IF(P75="A",VLOOKUP(S75,[1]교육_어학_경력backdata!$B$19:$C$25,2,1),IF(P75="B",VLOOKUP(S75,[1]교육_어학_경력backdata!$G$19:$H$25,2,1),IF(P75="C",0,"오류")))</f>
        <v>0</v>
      </c>
      <c r="AG75" s="3">
        <f>IF(P75="A",VLOOKUP(T75,[1]교육_어학_경력backdata!$B$3:$C$9,2,1),IF(P75="B",VLOOKUP(T75,[1]교육_어학_경력backdata!$G$3:$H$9,2,1),IF(P75="C",0,"오류")))</f>
        <v>0</v>
      </c>
      <c r="AH75" s="3">
        <f>IF(P75="A",IF(U75=0,0,IF(U75=4,0,IF(U75=5,VLOOKUP(V75,[1]교육_어학_경력backdata!$B$27:$C$29,2,1),IF(U75=6,VLOOKUP(V75,[1]교육_어학_경력backdata!$B$31:$C$34,2,1))))),IF(P75="B",IF(U75=0,0,IF(U75=4,0,IF(U75=5,VLOOKUP(V75,[1]교육_어학_경력backdata!$G$27:$H$31,2,1),IF(U75=6,VLOOKUP(V75,[1]교육_어학_경력backdata!$G$33:$H$34,2,1))))),IF(CT75="C",0,"오류")))</f>
        <v>0</v>
      </c>
      <c r="AI75" s="3">
        <f>IF(P75="A",VLOOKUP(W75,[1]교육_어학_경력backdata!$B$36:$C$42,2,1),IF(P75="B",VLOOKUP(W75,[1]교육_어학_경력backdata!$G$36:$H$42,2,1),IF(P75="C",0,"오류")))</f>
        <v>0</v>
      </c>
      <c r="AJ75" s="3">
        <f>SUM(AD75:AI75)</f>
        <v>14</v>
      </c>
      <c r="AK75" s="3">
        <f>_xlfn.MAXIFS(AJ:AJ,B:B,B75)</f>
        <v>14</v>
      </c>
      <c r="AL75" s="3"/>
      <c r="AM75" s="21"/>
      <c r="AN75" s="3"/>
      <c r="AO75" s="3"/>
    </row>
    <row r="76" spans="1:41" x14ac:dyDescent="0.4">
      <c r="A76" s="4">
        <f>IF(B75=B76,A75,A75+1)</f>
        <v>67</v>
      </c>
      <c r="B76" s="4" t="s">
        <v>5966</v>
      </c>
      <c r="C76" s="4" t="s">
        <v>5965</v>
      </c>
      <c r="D76" s="4" t="s">
        <v>3044</v>
      </c>
      <c r="E76" s="4" t="s">
        <v>3043</v>
      </c>
      <c r="F76" s="4">
        <f>IF(B76=B75,F75+1,1)</f>
        <v>1</v>
      </c>
      <c r="G76" s="4" t="s">
        <v>6380</v>
      </c>
      <c r="H76" s="4" t="s">
        <v>6379</v>
      </c>
      <c r="I76" s="4" t="s">
        <v>6378</v>
      </c>
      <c r="J76" s="4" t="s">
        <v>6581</v>
      </c>
      <c r="K76" s="4"/>
      <c r="L76" s="4" t="s">
        <v>6411</v>
      </c>
      <c r="M76" s="4" t="s">
        <v>7536</v>
      </c>
      <c r="P76" s="4" t="s">
        <v>2434</v>
      </c>
      <c r="Q76" s="4">
        <f>IF(H76="TOEIC",VALUE(L76),0)</f>
        <v>915</v>
      </c>
      <c r="R76" s="4">
        <f>IF(H76="NEW TEPS",VALUE(L76),0)</f>
        <v>0</v>
      </c>
      <c r="S76" s="4">
        <f>IF(H76="TOEFL(ibt)",VALUE(L76),0)</f>
        <v>0</v>
      </c>
      <c r="T76" s="4">
        <f>IF(H76="JPT",VALUE(L76),0)</f>
        <v>0</v>
      </c>
      <c r="U76" s="4">
        <f>IF(H76="HSK",VALUE(K76),0)</f>
        <v>0</v>
      </c>
      <c r="V76" s="4">
        <f>IF(H76="HSK",VALUE(L76),0)</f>
        <v>0</v>
      </c>
      <c r="W76" s="4">
        <f>IF(H76="G-TELP Level2",VALUE(L76),0)</f>
        <v>0</v>
      </c>
      <c r="X76" s="4">
        <f>IF(P76="A",IF(Q76&gt;849,1,IF(R76&gt;335,1,IF(S76&gt;97,1,IF(T76&gt;849,1,IF(W76&gt;82,1,IF(U76=6,1,IF(U76=5,IF(V76&gt;254,1,0),0))))))),IF(P76="B",IF(Q76&gt;699,1,IF(R76&gt;263,1,IF(S76&gt;78,1,IF(T76&gt;699,1,IF(W76&gt;63,1,IF(U76=6,1,IF(U76=5,IF(V76&gt;179,1,0),0))))))),IF(P76="C",IF(Q76&gt;599,1,IF(R76&gt;226,1,IF(S76&gt;67,1,IF(T76&gt;599,1,IF(W76&gt;49,1,IF(U76=6,1,IF(U76=5,1,IF(U76=4,IF(V76&gt;209,1,0),0)))))))),IF(P76="D",IF(Q76&gt;649,1,IF(R76&gt;244,1,IF(S76&gt;73,1,IF(T76&gt;649,1,IF(W76&gt;56,1,IF(U76=6,1,IF(U76=5,1,IF(U76=4,IF(V76&gt;254,1,0),0)))))))),0))))</f>
        <v>1</v>
      </c>
      <c r="Y76" s="4">
        <f>SUMIF(B:B,B76,X:X)</f>
        <v>1</v>
      </c>
      <c r="Z76" s="4" t="str">
        <f>IF(Y76&gt;0,"어학 충족","자격미달")</f>
        <v>어학 충족</v>
      </c>
      <c r="AA76" s="4"/>
      <c r="AB76" s="4" t="str">
        <f>IF(P76="A",IF(Q76&gt;849,"TOEIC 충족",IF(R76&gt;335,"New-TEPS 충족",IF(S76&gt;97,"TOEFL 충족",IF(T76&gt;849,"JPT 충족",IF(W76&gt;82,"G-TELP 충족",IF(U76=6,"HSK점수 충족",IF(U76=5,IF(V76&gt;254,"HSK점수 충족","자격미달"),"자격미달"))))))),IF(P76="B",IF(Q76&gt;699,"TOEIC 충족",IF(R76&gt;263,"New-TEPS 충족",IF(S76&gt;78,"TOEFL 충족",IF(T76&gt;699,"JPT 충족",IF(W76&gt;63,"G-TELP 충족",IF(U76=6,"HSK점수 충족",IF(U76=5,IF(V76&gt;179,"HSK점수 충족","자격미달"),"자격미달"))))))),IF(P76="C",IF(Q76&gt;599,"TOEIC 충족",IF(R76&gt;226,"New-TEPS 충족",IF(S76&gt;67,"TOEFL 충족",IF(T76&gt;599,"JPT 충족",IF(W76&gt;49,"G-TELP 충족",IF(U76=6,"HSK점수 충족",IF(U76=5,"HSK점수 충족",IF(U76=4,IF(V76&gt;209,"HSK점수 충족","자격미달"),"자격미달")))))))),IF(P76="D",IF(Q76&gt;649,"TOEIC 충족",IF(R76&gt;244,"New-TEPS 충족",IF(S76&gt;73,"TOEFL 충족",IF(T76&gt;649,"JPT 충족",IF(W76&gt;56,"G-TELP 충족",IF(U1017=6,"HSK점수 충족",IF(U1017=5,"HSK점수 충족",IF(U1017=4,IF(V1017&gt;254,"HSK점수 충족","자격미달"),"자격미달")))))))),0))))</f>
        <v>TOEIC 충족</v>
      </c>
      <c r="AC76" s="21"/>
      <c r="AD76" s="4">
        <f>IF(P76="A",VLOOKUP(Q76,[1]교육_어학_경력backdata!$B$3:$C$9,2,1),IF(P76="B",VLOOKUP(Q76,[1]교육_어학_경력backdata!$G$3:$H$9,2,1),IF(P76="C",0,"오류")))</f>
        <v>16</v>
      </c>
      <c r="AE76" s="4">
        <f>IF(P76="A",VLOOKUP(R76,[1]교육_어학_경력backdata!$B$11:$C$17,2,1),IF(P76="B",VLOOKUP(R76,[1]교육_어학_경력backdata!$G$11:$H$17,2,1),IF(P76="C",0,"오류")))</f>
        <v>0</v>
      </c>
      <c r="AF76" s="4">
        <f>IF(P76="A",VLOOKUP(S76,[1]교육_어학_경력backdata!$B$19:$C$25,2,1),IF(P76="B",VLOOKUP(S76,[1]교육_어학_경력backdata!$G$19:$H$25,2,1),IF(P76="C",0,"오류")))</f>
        <v>0</v>
      </c>
      <c r="AG76" s="4">
        <f>IF(P76="A",VLOOKUP(T76,[1]교육_어학_경력backdata!$B$3:$C$9,2,1),IF(P76="B",VLOOKUP(T76,[1]교육_어학_경력backdata!$G$3:$H$9,2,1),IF(P76="C",0,"오류")))</f>
        <v>0</v>
      </c>
      <c r="AH76" s="4">
        <f>IF(P76="A",IF(U76=0,0,IF(U76=4,0,IF(U76=5,VLOOKUP(V76,[1]교육_어학_경력backdata!$B$27:$C$29,2,1),IF(U76=6,VLOOKUP(V76,[1]교육_어학_경력backdata!$B$31:$C$34,2,1))))),IF(P76="B",IF(U76=0,0,IF(U76=4,0,IF(U76=5,VLOOKUP(V76,[1]교육_어학_경력backdata!$G$27:$H$31,2,1),IF(U76=6,VLOOKUP(V76,[1]교육_어학_경력backdata!$G$33:$H$34,2,1))))),IF(CT76="C",0,"오류")))</f>
        <v>0</v>
      </c>
      <c r="AI76" s="4">
        <f>IF(P76="A",VLOOKUP(W76,[1]교육_어학_경력backdata!$B$36:$C$42,2,1),IF(P76="B",VLOOKUP(W76,[1]교육_어학_경력backdata!$G$36:$H$42,2,1),IF(P76="C",0,"오류")))</f>
        <v>0</v>
      </c>
      <c r="AJ76" s="4">
        <f>SUM(AD76:AI76)</f>
        <v>16</v>
      </c>
      <c r="AK76" s="4">
        <f>_xlfn.MAXIFS(AJ:AJ,B:B,B76)</f>
        <v>16</v>
      </c>
      <c r="AL76" s="4"/>
      <c r="AM76" s="21"/>
      <c r="AN76" s="4"/>
      <c r="AO76" s="4"/>
    </row>
    <row r="77" spans="1:41" x14ac:dyDescent="0.4">
      <c r="A77" s="3">
        <f>IF(B76=B77,A76,A76+1)</f>
        <v>68</v>
      </c>
      <c r="B77" s="3" t="s">
        <v>5960</v>
      </c>
      <c r="C77" s="3" t="s">
        <v>5959</v>
      </c>
      <c r="D77" s="3" t="s">
        <v>3044</v>
      </c>
      <c r="E77" s="3" t="s">
        <v>3043</v>
      </c>
      <c r="F77" s="3">
        <f>IF(B77=B76,F76+1,1)</f>
        <v>1</v>
      </c>
      <c r="G77" s="3" t="s">
        <v>6384</v>
      </c>
      <c r="H77" s="3" t="s">
        <v>6379</v>
      </c>
      <c r="I77" s="3" t="s">
        <v>6378</v>
      </c>
      <c r="J77" s="3" t="s">
        <v>6472</v>
      </c>
      <c r="K77" s="3"/>
      <c r="L77" s="3" t="s">
        <v>6471</v>
      </c>
      <c r="M77" s="3" t="s">
        <v>7535</v>
      </c>
      <c r="P77" s="3" t="s">
        <v>2434</v>
      </c>
      <c r="Q77" s="3">
        <f>IF(H77="TOEIC",VALUE(L77),0)</f>
        <v>870</v>
      </c>
      <c r="R77" s="3">
        <f>IF(H77="NEW TEPS",VALUE(L77),0)</f>
        <v>0</v>
      </c>
      <c r="S77" s="3">
        <f>IF(H77="TOEFL(ibt)",VALUE(L77),0)</f>
        <v>0</v>
      </c>
      <c r="T77" s="3">
        <f>IF(H77="JPT",VALUE(L77),0)</f>
        <v>0</v>
      </c>
      <c r="U77" s="3">
        <f>IF(H77="HSK",VALUE(K77),0)</f>
        <v>0</v>
      </c>
      <c r="V77" s="3">
        <f>IF(H77="HSK",VALUE(L77),0)</f>
        <v>0</v>
      </c>
      <c r="W77" s="3">
        <f>IF(H77="G-TELP Level2",VALUE(L77),0)</f>
        <v>0</v>
      </c>
      <c r="X77" s="3">
        <f>IF(P77="A",IF(Q77&gt;849,1,IF(R77&gt;335,1,IF(S77&gt;97,1,IF(T77&gt;849,1,IF(W77&gt;82,1,IF(U77=6,1,IF(U77=5,IF(V77&gt;254,1,0),0))))))),IF(P77="B",IF(Q77&gt;699,1,IF(R77&gt;263,1,IF(S77&gt;78,1,IF(T77&gt;699,1,IF(W77&gt;63,1,IF(U77=6,1,IF(U77=5,IF(V77&gt;179,1,0),0))))))),IF(P77="C",IF(Q77&gt;599,1,IF(R77&gt;226,1,IF(S77&gt;67,1,IF(T77&gt;599,1,IF(W77&gt;49,1,IF(U77=6,1,IF(U77=5,1,IF(U77=4,IF(V77&gt;209,1,0),0)))))))),IF(P77="D",IF(Q77&gt;649,1,IF(R77&gt;244,1,IF(S77&gt;73,1,IF(T77&gt;649,1,IF(W77&gt;56,1,IF(U77=6,1,IF(U77=5,1,IF(U77=4,IF(V77&gt;254,1,0),0)))))))),0))))</f>
        <v>1</v>
      </c>
      <c r="Y77" s="3">
        <f>SUMIF(B:B,B77,X:X)</f>
        <v>1</v>
      </c>
      <c r="Z77" s="3" t="str">
        <f>IF(Y77&gt;0,"어학 충족","자격미달")</f>
        <v>어학 충족</v>
      </c>
      <c r="AA77" s="3"/>
      <c r="AB77" s="3" t="str">
        <f>IF(P77="A",IF(Q77&gt;849,"TOEIC 충족",IF(R77&gt;335,"New-TEPS 충족",IF(S77&gt;97,"TOEFL 충족",IF(T77&gt;849,"JPT 충족",IF(W77&gt;82,"G-TELP 충족",IF(U77=6,"HSK점수 충족",IF(U77=5,IF(V77&gt;254,"HSK점수 충족","자격미달"),"자격미달"))))))),IF(P77="B",IF(Q77&gt;699,"TOEIC 충족",IF(R77&gt;263,"New-TEPS 충족",IF(S77&gt;78,"TOEFL 충족",IF(T77&gt;699,"JPT 충족",IF(W77&gt;63,"G-TELP 충족",IF(U77=6,"HSK점수 충족",IF(U77=5,IF(V77&gt;179,"HSK점수 충족","자격미달"),"자격미달"))))))),IF(P77="C",IF(Q77&gt;599,"TOEIC 충족",IF(R77&gt;226,"New-TEPS 충족",IF(S77&gt;67,"TOEFL 충족",IF(T77&gt;599,"JPT 충족",IF(W77&gt;49,"G-TELP 충족",IF(U77=6,"HSK점수 충족",IF(U77=5,"HSK점수 충족",IF(U77=4,IF(V77&gt;209,"HSK점수 충족","자격미달"),"자격미달")))))))),IF(P77="D",IF(Q77&gt;649,"TOEIC 충족",IF(R77&gt;244,"New-TEPS 충족",IF(S77&gt;73,"TOEFL 충족",IF(T77&gt;649,"JPT 충족",IF(W77&gt;56,"G-TELP 충족",IF(U1018=6,"HSK점수 충족",IF(U1018=5,"HSK점수 충족",IF(U1018=4,IF(V1018&gt;254,"HSK점수 충족","자격미달"),"자격미달")))))))),0))))</f>
        <v>TOEIC 충족</v>
      </c>
      <c r="AC77" s="21"/>
      <c r="AD77" s="3">
        <f>IF(P77="A",VLOOKUP(Q77,[1]교육_어학_경력backdata!$B$3:$C$9,2,1),IF(P77="B",VLOOKUP(Q77,[1]교육_어학_경력backdata!$G$3:$H$9,2,1),IF(P77="C",0,"오류")))</f>
        <v>12</v>
      </c>
      <c r="AE77" s="3">
        <f>IF(P77="A",VLOOKUP(R77,[1]교육_어학_경력backdata!$B$11:$C$17,2,1),IF(P77="B",VLOOKUP(R77,[1]교육_어학_경력backdata!$G$11:$H$17,2,1),IF(P77="C",0,"오류")))</f>
        <v>0</v>
      </c>
      <c r="AF77" s="3">
        <f>IF(P77="A",VLOOKUP(S77,[1]교육_어학_경력backdata!$B$19:$C$25,2,1),IF(P77="B",VLOOKUP(S77,[1]교육_어학_경력backdata!$G$19:$H$25,2,1),IF(P77="C",0,"오류")))</f>
        <v>0</v>
      </c>
      <c r="AG77" s="3">
        <f>IF(P77="A",VLOOKUP(T77,[1]교육_어학_경력backdata!$B$3:$C$9,2,1),IF(P77="B",VLOOKUP(T77,[1]교육_어학_경력backdata!$G$3:$H$9,2,1),IF(P77="C",0,"오류")))</f>
        <v>0</v>
      </c>
      <c r="AH77" s="3">
        <f>IF(P77="A",IF(U77=0,0,IF(U77=4,0,IF(U77=5,VLOOKUP(V77,[1]교육_어학_경력backdata!$B$27:$C$29,2,1),IF(U77=6,VLOOKUP(V77,[1]교육_어학_경력backdata!$B$31:$C$34,2,1))))),IF(P77="B",IF(U77=0,0,IF(U77=4,0,IF(U77=5,VLOOKUP(V77,[1]교육_어학_경력backdata!$G$27:$H$31,2,1),IF(U77=6,VLOOKUP(V77,[1]교육_어학_경력backdata!$G$33:$H$34,2,1))))),IF(CT77="C",0,"오류")))</f>
        <v>0</v>
      </c>
      <c r="AI77" s="3">
        <f>IF(P77="A",VLOOKUP(W77,[1]교육_어학_경력backdata!$B$36:$C$42,2,1),IF(P77="B",VLOOKUP(W77,[1]교육_어학_경력backdata!$G$36:$H$42,2,1),IF(P77="C",0,"오류")))</f>
        <v>0</v>
      </c>
      <c r="AJ77" s="3">
        <f>SUM(AD77:AI77)</f>
        <v>12</v>
      </c>
      <c r="AK77" s="3">
        <f>_xlfn.MAXIFS(AJ:AJ,B:B,B77)</f>
        <v>12</v>
      </c>
      <c r="AL77" s="3"/>
      <c r="AM77" s="21"/>
      <c r="AN77" s="3"/>
      <c r="AO77" s="3"/>
    </row>
    <row r="78" spans="1:41" x14ac:dyDescent="0.4">
      <c r="A78" s="4">
        <f>IF(B77=B78,A77,A77+1)</f>
        <v>69</v>
      </c>
      <c r="B78" s="4" t="s">
        <v>5956</v>
      </c>
      <c r="C78" s="4" t="s">
        <v>5955</v>
      </c>
      <c r="D78" s="4" t="s">
        <v>3044</v>
      </c>
      <c r="E78" s="4" t="s">
        <v>3043</v>
      </c>
      <c r="F78" s="4">
        <f>IF(B78=B77,F77+1,1)</f>
        <v>1</v>
      </c>
      <c r="G78" s="4" t="s">
        <v>6380</v>
      </c>
      <c r="H78" s="4" t="s">
        <v>6379</v>
      </c>
      <c r="I78" s="4" t="s">
        <v>6378</v>
      </c>
      <c r="J78" s="4" t="s">
        <v>6377</v>
      </c>
      <c r="K78" s="4"/>
      <c r="L78" s="4" t="s">
        <v>6623</v>
      </c>
      <c r="M78" s="4" t="s">
        <v>7534</v>
      </c>
      <c r="P78" s="4" t="s">
        <v>2434</v>
      </c>
      <c r="Q78" s="4">
        <f>IF(H78="TOEIC",VALUE(L78),0)</f>
        <v>860</v>
      </c>
      <c r="R78" s="4">
        <f>IF(H78="NEW TEPS",VALUE(L78),0)</f>
        <v>0</v>
      </c>
      <c r="S78" s="4">
        <f>IF(H78="TOEFL(ibt)",VALUE(L78),0)</f>
        <v>0</v>
      </c>
      <c r="T78" s="4">
        <f>IF(H78="JPT",VALUE(L78),0)</f>
        <v>0</v>
      </c>
      <c r="U78" s="4">
        <f>IF(H78="HSK",VALUE(K78),0)</f>
        <v>0</v>
      </c>
      <c r="V78" s="4">
        <f>IF(H78="HSK",VALUE(L78),0)</f>
        <v>0</v>
      </c>
      <c r="W78" s="4">
        <f>IF(H78="G-TELP Level2",VALUE(L78),0)</f>
        <v>0</v>
      </c>
      <c r="X78" s="4">
        <f>IF(P78="A",IF(Q78&gt;849,1,IF(R78&gt;335,1,IF(S78&gt;97,1,IF(T78&gt;849,1,IF(W78&gt;82,1,IF(U78=6,1,IF(U78=5,IF(V78&gt;254,1,0),0))))))),IF(P78="B",IF(Q78&gt;699,1,IF(R78&gt;263,1,IF(S78&gt;78,1,IF(T78&gt;699,1,IF(W78&gt;63,1,IF(U78=6,1,IF(U78=5,IF(V78&gt;179,1,0),0))))))),IF(P78="C",IF(Q78&gt;599,1,IF(R78&gt;226,1,IF(S78&gt;67,1,IF(T78&gt;599,1,IF(W78&gt;49,1,IF(U78=6,1,IF(U78=5,1,IF(U78=4,IF(V78&gt;209,1,0),0)))))))),IF(P78="D",IF(Q78&gt;649,1,IF(R78&gt;244,1,IF(S78&gt;73,1,IF(T78&gt;649,1,IF(W78&gt;56,1,IF(U78=6,1,IF(U78=5,1,IF(U78=4,IF(V78&gt;254,1,0),0)))))))),0))))</f>
        <v>1</v>
      </c>
      <c r="Y78" s="4">
        <f>SUMIF(B:B,B78,X:X)</f>
        <v>1</v>
      </c>
      <c r="Z78" s="4" t="str">
        <f>IF(Y78&gt;0,"어학 충족","자격미달")</f>
        <v>어학 충족</v>
      </c>
      <c r="AA78" s="4"/>
      <c r="AB78" s="4" t="str">
        <f>IF(P78="A",IF(Q78&gt;849,"TOEIC 충족",IF(R78&gt;335,"New-TEPS 충족",IF(S78&gt;97,"TOEFL 충족",IF(T78&gt;849,"JPT 충족",IF(W78&gt;82,"G-TELP 충족",IF(U78=6,"HSK점수 충족",IF(U78=5,IF(V78&gt;254,"HSK점수 충족","자격미달"),"자격미달"))))))),IF(P78="B",IF(Q78&gt;699,"TOEIC 충족",IF(R78&gt;263,"New-TEPS 충족",IF(S78&gt;78,"TOEFL 충족",IF(T78&gt;699,"JPT 충족",IF(W78&gt;63,"G-TELP 충족",IF(U78=6,"HSK점수 충족",IF(U78=5,IF(V78&gt;179,"HSK점수 충족","자격미달"),"자격미달"))))))),IF(P78="C",IF(Q78&gt;599,"TOEIC 충족",IF(R78&gt;226,"New-TEPS 충족",IF(S78&gt;67,"TOEFL 충족",IF(T78&gt;599,"JPT 충족",IF(W78&gt;49,"G-TELP 충족",IF(U78=6,"HSK점수 충족",IF(U78=5,"HSK점수 충족",IF(U78=4,IF(V78&gt;209,"HSK점수 충족","자격미달"),"자격미달")))))))),IF(P78="D",IF(Q78&gt;649,"TOEIC 충족",IF(R78&gt;244,"New-TEPS 충족",IF(S78&gt;73,"TOEFL 충족",IF(T78&gt;649,"JPT 충족",IF(W78&gt;56,"G-TELP 충족",IF(U1019=6,"HSK점수 충족",IF(U1019=5,"HSK점수 충족",IF(U1019=4,IF(V1019&gt;254,"HSK점수 충족","자격미달"),"자격미달")))))))),0))))</f>
        <v>TOEIC 충족</v>
      </c>
      <c r="AC78" s="21"/>
      <c r="AD78" s="4">
        <f>IF(P78="A",VLOOKUP(Q78,[1]교육_어학_경력backdata!$B$3:$C$9,2,1),IF(P78="B",VLOOKUP(Q78,[1]교육_어학_경력backdata!$G$3:$H$9,2,1),IF(P78="C",0,"오류")))</f>
        <v>12</v>
      </c>
      <c r="AE78" s="4">
        <f>IF(P78="A",VLOOKUP(R78,[1]교육_어학_경력backdata!$B$11:$C$17,2,1),IF(P78="B",VLOOKUP(R78,[1]교육_어학_경력backdata!$G$11:$H$17,2,1),IF(P78="C",0,"오류")))</f>
        <v>0</v>
      </c>
      <c r="AF78" s="4">
        <f>IF(P78="A",VLOOKUP(S78,[1]교육_어학_경력backdata!$B$19:$C$25,2,1),IF(P78="B",VLOOKUP(S78,[1]교육_어학_경력backdata!$G$19:$H$25,2,1),IF(P78="C",0,"오류")))</f>
        <v>0</v>
      </c>
      <c r="AG78" s="4">
        <f>IF(P78="A",VLOOKUP(T78,[1]교육_어학_경력backdata!$B$3:$C$9,2,1),IF(P78="B",VLOOKUP(T78,[1]교육_어학_경력backdata!$G$3:$H$9,2,1),IF(P78="C",0,"오류")))</f>
        <v>0</v>
      </c>
      <c r="AH78" s="4">
        <f>IF(P78="A",IF(U78=0,0,IF(U78=4,0,IF(U78=5,VLOOKUP(V78,[1]교육_어학_경력backdata!$B$27:$C$29,2,1),IF(U78=6,VLOOKUP(V78,[1]교육_어학_경력backdata!$B$31:$C$34,2,1))))),IF(P78="B",IF(U78=0,0,IF(U78=4,0,IF(U78=5,VLOOKUP(V78,[1]교육_어학_경력backdata!$G$27:$H$31,2,1),IF(U78=6,VLOOKUP(V78,[1]교육_어학_경력backdata!$G$33:$H$34,2,1))))),IF(CT78="C",0,"오류")))</f>
        <v>0</v>
      </c>
      <c r="AI78" s="4">
        <f>IF(P78="A",VLOOKUP(W78,[1]교육_어학_경력backdata!$B$36:$C$42,2,1),IF(P78="B",VLOOKUP(W78,[1]교육_어학_경력backdata!$G$36:$H$42,2,1),IF(P78="C",0,"오류")))</f>
        <v>0</v>
      </c>
      <c r="AJ78" s="4">
        <f>SUM(AD78:AI78)</f>
        <v>12</v>
      </c>
      <c r="AK78" s="4">
        <f>_xlfn.MAXIFS(AJ:AJ,B:B,B78)</f>
        <v>12</v>
      </c>
      <c r="AL78" s="4"/>
      <c r="AM78" s="21"/>
      <c r="AN78" s="4"/>
      <c r="AO78" s="4"/>
    </row>
    <row r="79" spans="1:41" x14ac:dyDescent="0.4">
      <c r="A79" s="3">
        <f>IF(B78=B79,A78,A78+1)</f>
        <v>70</v>
      </c>
      <c r="B79" s="3" t="s">
        <v>5953</v>
      </c>
      <c r="C79" s="3" t="s">
        <v>5952</v>
      </c>
      <c r="D79" s="3" t="s">
        <v>3044</v>
      </c>
      <c r="E79" s="3" t="s">
        <v>3043</v>
      </c>
      <c r="F79" s="3">
        <f>IF(B79=B78,F78+1,1)</f>
        <v>1</v>
      </c>
      <c r="G79" s="3" t="s">
        <v>6380</v>
      </c>
      <c r="H79" s="3" t="s">
        <v>6379</v>
      </c>
      <c r="I79" s="3" t="s">
        <v>6378</v>
      </c>
      <c r="J79" s="3" t="s">
        <v>7533</v>
      </c>
      <c r="K79" s="3"/>
      <c r="L79" s="3" t="s">
        <v>6599</v>
      </c>
      <c r="M79" s="3" t="s">
        <v>7532</v>
      </c>
      <c r="P79" s="3" t="s">
        <v>2434</v>
      </c>
      <c r="Q79" s="3">
        <f>IF(H79="TOEIC",VALUE(L79),0)</f>
        <v>760</v>
      </c>
      <c r="R79" s="3">
        <f>IF(H79="NEW TEPS",VALUE(L79),0)</f>
        <v>0</v>
      </c>
      <c r="S79" s="3">
        <f>IF(H79="TOEFL(ibt)",VALUE(L79),0)</f>
        <v>0</v>
      </c>
      <c r="T79" s="3">
        <f>IF(H79="JPT",VALUE(L79),0)</f>
        <v>0</v>
      </c>
      <c r="U79" s="3">
        <f>IF(H79="HSK",VALUE(K79),0)</f>
        <v>0</v>
      </c>
      <c r="V79" s="3">
        <f>IF(H79="HSK",VALUE(L79),0)</f>
        <v>0</v>
      </c>
      <c r="W79" s="3">
        <f>IF(H79="G-TELP Level2",VALUE(L79),0)</f>
        <v>0</v>
      </c>
      <c r="X79" s="3">
        <f>IF(P79="A",IF(Q79&gt;849,1,IF(R79&gt;335,1,IF(S79&gt;97,1,IF(T79&gt;849,1,IF(W79&gt;82,1,IF(U79=6,1,IF(U79=5,IF(V79&gt;254,1,0),0))))))),IF(P79="B",IF(Q79&gt;699,1,IF(R79&gt;263,1,IF(S79&gt;78,1,IF(T79&gt;699,1,IF(W79&gt;63,1,IF(U79=6,1,IF(U79=5,IF(V79&gt;179,1,0),0))))))),IF(P79="C",IF(Q79&gt;599,1,IF(R79&gt;226,1,IF(S79&gt;67,1,IF(T79&gt;599,1,IF(W79&gt;49,1,IF(U79=6,1,IF(U79=5,1,IF(U79=4,IF(V79&gt;209,1,0),0)))))))),IF(P79="D",IF(Q79&gt;649,1,IF(R79&gt;244,1,IF(S79&gt;73,1,IF(T79&gt;649,1,IF(W79&gt;56,1,IF(U79=6,1,IF(U79=5,1,IF(U79=4,IF(V79&gt;254,1,0),0)))))))),0))))</f>
        <v>0</v>
      </c>
      <c r="Y79" s="3">
        <f>SUMIF(B:B,B79,X:X)</f>
        <v>0</v>
      </c>
      <c r="Z79" s="3" t="str">
        <f>IF(Y79&gt;0,"어학 충족","자격미달")</f>
        <v>자격미달</v>
      </c>
      <c r="AA79" s="3"/>
      <c r="AB79" s="3" t="str">
        <f>IF(P79="A",IF(Q79&gt;849,"TOEIC 충족",IF(R79&gt;335,"New-TEPS 충족",IF(S79&gt;97,"TOEFL 충족",IF(T79&gt;849,"JPT 충족",IF(W79&gt;82,"G-TELP 충족",IF(U79=6,"HSK점수 충족",IF(U79=5,IF(V79&gt;254,"HSK점수 충족","자격미달"),"자격미달"))))))),IF(P79="B",IF(Q79&gt;699,"TOEIC 충족",IF(R79&gt;263,"New-TEPS 충족",IF(S79&gt;78,"TOEFL 충족",IF(T79&gt;699,"JPT 충족",IF(W79&gt;63,"G-TELP 충족",IF(U79=6,"HSK점수 충족",IF(U79=5,IF(V79&gt;179,"HSK점수 충족","자격미달"),"자격미달"))))))),IF(P79="C",IF(Q79&gt;599,"TOEIC 충족",IF(R79&gt;226,"New-TEPS 충족",IF(S79&gt;67,"TOEFL 충족",IF(T79&gt;599,"JPT 충족",IF(W79&gt;49,"G-TELP 충족",IF(U79=6,"HSK점수 충족",IF(U79=5,"HSK점수 충족",IF(U79=4,IF(V79&gt;209,"HSK점수 충족","자격미달"),"자격미달")))))))),IF(P79="D",IF(Q79&gt;649,"TOEIC 충족",IF(R79&gt;244,"New-TEPS 충족",IF(S79&gt;73,"TOEFL 충족",IF(T79&gt;649,"JPT 충족",IF(W79&gt;56,"G-TELP 충족",IF(U1020=6,"HSK점수 충족",IF(U1020=5,"HSK점수 충족",IF(U1020=4,IF(V1020&gt;254,"HSK점수 충족","자격미달"),"자격미달")))))))),0))))</f>
        <v>자격미달</v>
      </c>
      <c r="AC79" s="21"/>
      <c r="AD79" s="3">
        <f>IF(P79="A",VLOOKUP(Q79,[1]교육_어학_경력backdata!$B$3:$C$9,2,1),IF(P79="B",VLOOKUP(Q79,[1]교육_어학_경력backdata!$G$3:$H$9,2,1),IF(P79="C",0,"오류")))</f>
        <v>0</v>
      </c>
      <c r="AE79" s="3">
        <f>IF(P79="A",VLOOKUP(R79,[1]교육_어학_경력backdata!$B$11:$C$17,2,1),IF(P79="B",VLOOKUP(R79,[1]교육_어학_경력backdata!$G$11:$H$17,2,1),IF(P79="C",0,"오류")))</f>
        <v>0</v>
      </c>
      <c r="AF79" s="3">
        <f>IF(P79="A",VLOOKUP(S79,[1]교육_어학_경력backdata!$B$19:$C$25,2,1),IF(P79="B",VLOOKUP(S79,[1]교육_어학_경력backdata!$G$19:$H$25,2,1),IF(P79="C",0,"오류")))</f>
        <v>0</v>
      </c>
      <c r="AG79" s="3">
        <f>IF(P79="A",VLOOKUP(T79,[1]교육_어학_경력backdata!$B$3:$C$9,2,1),IF(P79="B",VLOOKUP(T79,[1]교육_어학_경력backdata!$G$3:$H$9,2,1),IF(P79="C",0,"오류")))</f>
        <v>0</v>
      </c>
      <c r="AH79" s="3">
        <f>IF(P79="A",IF(U79=0,0,IF(U79=4,0,IF(U79=5,VLOOKUP(V79,[1]교육_어학_경력backdata!$B$27:$C$29,2,1),IF(U79=6,VLOOKUP(V79,[1]교육_어학_경력backdata!$B$31:$C$34,2,1))))),IF(P79="B",IF(U79=0,0,IF(U79=4,0,IF(U79=5,VLOOKUP(V79,[1]교육_어학_경력backdata!$G$27:$H$31,2,1),IF(U79=6,VLOOKUP(V79,[1]교육_어학_경력backdata!$G$33:$H$34,2,1))))),IF(CT79="C",0,"오류")))</f>
        <v>0</v>
      </c>
      <c r="AI79" s="3">
        <f>IF(P79="A",VLOOKUP(W79,[1]교육_어학_경력backdata!$B$36:$C$42,2,1),IF(P79="B",VLOOKUP(W79,[1]교육_어학_경력backdata!$G$36:$H$42,2,1),IF(P79="C",0,"오류")))</f>
        <v>0</v>
      </c>
      <c r="AJ79" s="3">
        <f>SUM(AD79:AI79)</f>
        <v>0</v>
      </c>
      <c r="AK79" s="3">
        <f>_xlfn.MAXIFS(AJ:AJ,B:B,B79)</f>
        <v>0</v>
      </c>
      <c r="AL79" s="3"/>
      <c r="AM79" s="21"/>
      <c r="AN79" s="3"/>
      <c r="AO79" s="3"/>
    </row>
    <row r="80" spans="1:41" x14ac:dyDescent="0.4">
      <c r="A80" s="4">
        <f>IF(B79=B80,A79,A79+1)</f>
        <v>71</v>
      </c>
      <c r="B80" s="4" t="s">
        <v>5945</v>
      </c>
      <c r="C80" s="4" t="s">
        <v>5944</v>
      </c>
      <c r="D80" s="4" t="s">
        <v>3044</v>
      </c>
      <c r="E80" s="4" t="s">
        <v>3043</v>
      </c>
      <c r="F80" s="4">
        <f>IF(B80=B79,F79+1,1)</f>
        <v>1</v>
      </c>
      <c r="G80" s="4" t="s">
        <v>6380</v>
      </c>
      <c r="H80" s="4" t="s">
        <v>6583</v>
      </c>
      <c r="I80" s="4" t="s">
        <v>6582</v>
      </c>
      <c r="J80" s="4" t="s">
        <v>6742</v>
      </c>
      <c r="K80" s="4" t="s">
        <v>6759</v>
      </c>
      <c r="L80" s="4" t="s">
        <v>7531</v>
      </c>
      <c r="M80" s="4" t="s">
        <v>7530</v>
      </c>
      <c r="P80" s="4" t="s">
        <v>2434</v>
      </c>
      <c r="Q80" s="4">
        <f>IF(H80="TOEIC",VALUE(L80),0)</f>
        <v>0</v>
      </c>
      <c r="R80" s="4">
        <f>IF(H80="NEW TEPS",VALUE(L80),0)</f>
        <v>0</v>
      </c>
      <c r="S80" s="4">
        <f>IF(H80="TOEFL(ibt)",VALUE(L80),0)</f>
        <v>0</v>
      </c>
      <c r="T80" s="4">
        <f>IF(H80="JPT",VALUE(L80),0)</f>
        <v>0</v>
      </c>
      <c r="U80" s="4">
        <f>IF(H80="HSK",VALUE(K80),0)</f>
        <v>6</v>
      </c>
      <c r="V80" s="4">
        <f>IF(H80="HSK",VALUE(L80),0)</f>
        <v>187</v>
      </c>
      <c r="W80" s="4">
        <f>IF(H80="G-TELP Level2",VALUE(L80),0)</f>
        <v>0</v>
      </c>
      <c r="X80" s="4">
        <f>IF(P80="A",IF(Q80&gt;849,1,IF(R80&gt;335,1,IF(S80&gt;97,1,IF(T80&gt;849,1,IF(W80&gt;82,1,IF(U80=6,1,IF(U80=5,IF(V80&gt;254,1,0),0))))))),IF(P80="B",IF(Q80&gt;699,1,IF(R80&gt;263,1,IF(S80&gt;78,1,IF(T80&gt;699,1,IF(W80&gt;63,1,IF(U80=6,1,IF(U80=5,IF(V80&gt;179,1,0),0))))))),IF(P80="C",IF(Q80&gt;599,1,IF(R80&gt;226,1,IF(S80&gt;67,1,IF(T80&gt;599,1,IF(W80&gt;49,1,IF(U80=6,1,IF(U80=5,1,IF(U80=4,IF(V80&gt;209,1,0),0)))))))),IF(P80="D",IF(Q80&gt;649,1,IF(R80&gt;244,1,IF(S80&gt;73,1,IF(T80&gt;649,1,IF(W80&gt;56,1,IF(U80=6,1,IF(U80=5,1,IF(U80=4,IF(V80&gt;254,1,0),0)))))))),0))))</f>
        <v>1</v>
      </c>
      <c r="Y80" s="4">
        <f>SUMIF(B:B,B80,X:X)</f>
        <v>1</v>
      </c>
      <c r="Z80" s="4" t="str">
        <f>IF(Y80&gt;0,"어학 충족","자격미달")</f>
        <v>어학 충족</v>
      </c>
      <c r="AA80" s="4"/>
      <c r="AB80" s="4" t="str">
        <f>IF(P80="A",IF(Q80&gt;849,"TOEIC 충족",IF(R80&gt;335,"New-TEPS 충족",IF(S80&gt;97,"TOEFL 충족",IF(T80&gt;849,"JPT 충족",IF(W80&gt;82,"G-TELP 충족",IF(U80=6,"HSK점수 충족",IF(U80=5,IF(V80&gt;254,"HSK점수 충족","자격미달"),"자격미달"))))))),IF(P80="B",IF(Q80&gt;699,"TOEIC 충족",IF(R80&gt;263,"New-TEPS 충족",IF(S80&gt;78,"TOEFL 충족",IF(T80&gt;699,"JPT 충족",IF(W80&gt;63,"G-TELP 충족",IF(U80=6,"HSK점수 충족",IF(U80=5,IF(V80&gt;179,"HSK점수 충족","자격미달"),"자격미달"))))))),IF(P80="C",IF(Q80&gt;599,"TOEIC 충족",IF(R80&gt;226,"New-TEPS 충족",IF(S80&gt;67,"TOEFL 충족",IF(T80&gt;599,"JPT 충족",IF(W80&gt;49,"G-TELP 충족",IF(U80=6,"HSK점수 충족",IF(U80=5,"HSK점수 충족",IF(U80=4,IF(V80&gt;209,"HSK점수 충족","자격미달"),"자격미달")))))))),IF(P80="D",IF(Q80&gt;649,"TOEIC 충족",IF(R80&gt;244,"New-TEPS 충족",IF(S80&gt;73,"TOEFL 충족",IF(T80&gt;649,"JPT 충족",IF(W80&gt;56,"G-TELP 충족",IF(U1021=6,"HSK점수 충족",IF(U1021=5,"HSK점수 충족",IF(U1021=4,IF(V1021&gt;254,"HSK점수 충족","자격미달"),"자격미달")))))))),0))))</f>
        <v>HSK점수 충족</v>
      </c>
      <c r="AC80" s="21"/>
      <c r="AD80" s="4">
        <f>IF(P80="A",VLOOKUP(Q80,[1]교육_어학_경력backdata!$B$3:$C$9,2,1),IF(P80="B",VLOOKUP(Q80,[1]교육_어학_경력backdata!$G$3:$H$9,2,1),IF(P80="C",0,"오류")))</f>
        <v>0</v>
      </c>
      <c r="AE80" s="4">
        <f>IF(P80="A",VLOOKUP(R80,[1]교육_어학_경력backdata!$B$11:$C$17,2,1),IF(P80="B",VLOOKUP(R80,[1]교육_어학_경력backdata!$G$11:$H$17,2,1),IF(P80="C",0,"오류")))</f>
        <v>0</v>
      </c>
      <c r="AF80" s="4">
        <f>IF(P80="A",VLOOKUP(S80,[1]교육_어학_경력backdata!$B$19:$C$25,2,1),IF(P80="B",VLOOKUP(S80,[1]교육_어학_경력backdata!$G$19:$H$25,2,1),IF(P80="C",0,"오류")))</f>
        <v>0</v>
      </c>
      <c r="AG80" s="4">
        <f>IF(P80="A",VLOOKUP(T80,[1]교육_어학_경력backdata!$B$3:$C$9,2,1),IF(P80="B",VLOOKUP(T80,[1]교육_어학_경력backdata!$G$3:$H$9,2,1),IF(P80="C",0,"오류")))</f>
        <v>0</v>
      </c>
      <c r="AH80" s="4">
        <f>IF(P80="A",IF(U80=0,0,IF(U80=4,0,IF(U80=5,VLOOKUP(V80,[1]교육_어학_경력backdata!$B$27:$C$29,2,1),IF(U80=6,VLOOKUP(V80,[1]교육_어학_경력backdata!$B$31:$C$34,2,1))))),IF(P80="B",IF(U80=0,0,IF(U80=4,0,IF(U80=5,VLOOKUP(V80,[1]교육_어학_경력backdata!$G$27:$H$31,2,1),IF(U80=6,VLOOKUP(V80,[1]교육_어학_경력backdata!$G$33:$H$34,2,1))))),IF(CT80="C",0,"오류")))</f>
        <v>16</v>
      </c>
      <c r="AI80" s="4">
        <f>IF(P80="A",VLOOKUP(W80,[1]교육_어학_경력backdata!$B$36:$C$42,2,1),IF(P80="B",VLOOKUP(W80,[1]교육_어학_경력backdata!$G$36:$H$42,2,1),IF(P80="C",0,"오류")))</f>
        <v>0</v>
      </c>
      <c r="AJ80" s="4">
        <f>SUM(AD80:AI80)</f>
        <v>16</v>
      </c>
      <c r="AK80" s="4">
        <f>_xlfn.MAXIFS(AJ:AJ,B:B,B80)</f>
        <v>16</v>
      </c>
      <c r="AL80" s="4"/>
      <c r="AM80" s="21"/>
      <c r="AN80" s="4"/>
      <c r="AO80" s="4"/>
    </row>
    <row r="81" spans="1:41" x14ac:dyDescent="0.4">
      <c r="A81" s="3">
        <f>IF(B80=B81,A80,A80+1)</f>
        <v>72</v>
      </c>
      <c r="B81" s="3" t="s">
        <v>5939</v>
      </c>
      <c r="C81" s="3" t="s">
        <v>5938</v>
      </c>
      <c r="D81" s="3" t="s">
        <v>3044</v>
      </c>
      <c r="E81" s="3" t="s">
        <v>3043</v>
      </c>
      <c r="F81" s="3">
        <f>IF(B81=B80,F80+1,1)</f>
        <v>1</v>
      </c>
      <c r="G81" s="3" t="s">
        <v>6380</v>
      </c>
      <c r="H81" s="3" t="s">
        <v>6379</v>
      </c>
      <c r="I81" s="3" t="s">
        <v>6378</v>
      </c>
      <c r="J81" s="3" t="s">
        <v>6449</v>
      </c>
      <c r="K81" s="3"/>
      <c r="L81" s="3" t="s">
        <v>6430</v>
      </c>
      <c r="M81" s="3" t="s">
        <v>7529</v>
      </c>
      <c r="P81" s="3" t="s">
        <v>2434</v>
      </c>
      <c r="Q81" s="3">
        <f>IF(H81="TOEIC",VALUE(L81),0)</f>
        <v>850</v>
      </c>
      <c r="R81" s="3">
        <f>IF(H81="NEW TEPS",VALUE(L81),0)</f>
        <v>0</v>
      </c>
      <c r="S81" s="3">
        <f>IF(H81="TOEFL(ibt)",VALUE(L81),0)</f>
        <v>0</v>
      </c>
      <c r="T81" s="3">
        <f>IF(H81="JPT",VALUE(L81),0)</f>
        <v>0</v>
      </c>
      <c r="U81" s="3">
        <f>IF(H81="HSK",VALUE(K81),0)</f>
        <v>0</v>
      </c>
      <c r="V81" s="3">
        <f>IF(H81="HSK",VALUE(L81),0)</f>
        <v>0</v>
      </c>
      <c r="W81" s="3">
        <f>IF(H81="G-TELP Level2",VALUE(L81),0)</f>
        <v>0</v>
      </c>
      <c r="X81" s="3">
        <f>IF(P81="A",IF(Q81&gt;849,1,IF(R81&gt;335,1,IF(S81&gt;97,1,IF(T81&gt;849,1,IF(W81&gt;82,1,IF(U81=6,1,IF(U81=5,IF(V81&gt;254,1,0),0))))))),IF(P81="B",IF(Q81&gt;699,1,IF(R81&gt;263,1,IF(S81&gt;78,1,IF(T81&gt;699,1,IF(W81&gt;63,1,IF(U81=6,1,IF(U81=5,IF(V81&gt;179,1,0),0))))))),IF(P81="C",IF(Q81&gt;599,1,IF(R81&gt;226,1,IF(S81&gt;67,1,IF(T81&gt;599,1,IF(W81&gt;49,1,IF(U81=6,1,IF(U81=5,1,IF(U81=4,IF(V81&gt;209,1,0),0)))))))),IF(P81="D",IF(Q81&gt;649,1,IF(R81&gt;244,1,IF(S81&gt;73,1,IF(T81&gt;649,1,IF(W81&gt;56,1,IF(U81=6,1,IF(U81=5,1,IF(U81=4,IF(V81&gt;254,1,0),0)))))))),0))))</f>
        <v>1</v>
      </c>
      <c r="Y81" s="3">
        <f>SUMIF(B:B,B81,X:X)</f>
        <v>1</v>
      </c>
      <c r="Z81" s="3" t="str">
        <f>IF(Y81&gt;0,"어학 충족","자격미달")</f>
        <v>어학 충족</v>
      </c>
      <c r="AA81" s="3"/>
      <c r="AB81" s="3" t="str">
        <f>IF(P81="A",IF(Q81&gt;849,"TOEIC 충족",IF(R81&gt;335,"New-TEPS 충족",IF(S81&gt;97,"TOEFL 충족",IF(T81&gt;849,"JPT 충족",IF(W81&gt;82,"G-TELP 충족",IF(U81=6,"HSK점수 충족",IF(U81=5,IF(V81&gt;254,"HSK점수 충족","자격미달"),"자격미달"))))))),IF(P81="B",IF(Q81&gt;699,"TOEIC 충족",IF(R81&gt;263,"New-TEPS 충족",IF(S81&gt;78,"TOEFL 충족",IF(T81&gt;699,"JPT 충족",IF(W81&gt;63,"G-TELP 충족",IF(U81=6,"HSK점수 충족",IF(U81=5,IF(V81&gt;179,"HSK점수 충족","자격미달"),"자격미달"))))))),IF(P81="C",IF(Q81&gt;599,"TOEIC 충족",IF(R81&gt;226,"New-TEPS 충족",IF(S81&gt;67,"TOEFL 충족",IF(T81&gt;599,"JPT 충족",IF(W81&gt;49,"G-TELP 충족",IF(U81=6,"HSK점수 충족",IF(U81=5,"HSK점수 충족",IF(U81=4,IF(V81&gt;209,"HSK점수 충족","자격미달"),"자격미달")))))))),IF(P81="D",IF(Q81&gt;649,"TOEIC 충족",IF(R81&gt;244,"New-TEPS 충족",IF(S81&gt;73,"TOEFL 충족",IF(T81&gt;649,"JPT 충족",IF(W81&gt;56,"G-TELP 충족",IF(U1022=6,"HSK점수 충족",IF(U1022=5,"HSK점수 충족",IF(U1022=4,IF(V1022&gt;254,"HSK점수 충족","자격미달"),"자격미달")))))))),0))))</f>
        <v>TOEIC 충족</v>
      </c>
      <c r="AC81" s="21"/>
      <c r="AD81" s="3">
        <f>IF(P81="A",VLOOKUP(Q81,[1]교육_어학_경력backdata!$B$3:$C$9,2,1),IF(P81="B",VLOOKUP(Q81,[1]교육_어학_경력backdata!$G$3:$H$9,2,1),IF(P81="C",0,"오류")))</f>
        <v>12</v>
      </c>
      <c r="AE81" s="3">
        <f>IF(P81="A",VLOOKUP(R81,[1]교육_어학_경력backdata!$B$11:$C$17,2,1),IF(P81="B",VLOOKUP(R81,[1]교육_어학_경력backdata!$G$11:$H$17,2,1),IF(P81="C",0,"오류")))</f>
        <v>0</v>
      </c>
      <c r="AF81" s="3">
        <f>IF(P81="A",VLOOKUP(S81,[1]교육_어학_경력backdata!$B$19:$C$25,2,1),IF(P81="B",VLOOKUP(S81,[1]교육_어학_경력backdata!$G$19:$H$25,2,1),IF(P81="C",0,"오류")))</f>
        <v>0</v>
      </c>
      <c r="AG81" s="3">
        <f>IF(P81="A",VLOOKUP(T81,[1]교육_어학_경력backdata!$B$3:$C$9,2,1),IF(P81="B",VLOOKUP(T81,[1]교육_어학_경력backdata!$G$3:$H$9,2,1),IF(P81="C",0,"오류")))</f>
        <v>0</v>
      </c>
      <c r="AH81" s="3">
        <f>IF(P81="A",IF(U81=0,0,IF(U81=4,0,IF(U81=5,VLOOKUP(V81,[1]교육_어학_경력backdata!$B$27:$C$29,2,1),IF(U81=6,VLOOKUP(V81,[1]교육_어학_경력backdata!$B$31:$C$34,2,1))))),IF(P81="B",IF(U81=0,0,IF(U81=4,0,IF(U81=5,VLOOKUP(V81,[1]교육_어학_경력backdata!$G$27:$H$31,2,1),IF(U81=6,VLOOKUP(V81,[1]교육_어학_경력backdata!$G$33:$H$34,2,1))))),IF(CT81="C",0,"오류")))</f>
        <v>0</v>
      </c>
      <c r="AI81" s="3">
        <f>IF(P81="A",VLOOKUP(W81,[1]교육_어학_경력backdata!$B$36:$C$42,2,1),IF(P81="B",VLOOKUP(W81,[1]교육_어학_경력backdata!$G$36:$H$42,2,1),IF(P81="C",0,"오류")))</f>
        <v>0</v>
      </c>
      <c r="AJ81" s="3">
        <f>SUM(AD81:AI81)</f>
        <v>12</v>
      </c>
      <c r="AK81" s="3">
        <f>_xlfn.MAXIFS(AJ:AJ,B:B,B81)</f>
        <v>12</v>
      </c>
      <c r="AL81" s="3"/>
      <c r="AM81" s="21"/>
      <c r="AN81" s="3"/>
      <c r="AO81" s="3"/>
    </row>
    <row r="82" spans="1:41" x14ac:dyDescent="0.4">
      <c r="A82" s="4">
        <f>IF(B81=B82,A81,A81+1)</f>
        <v>73</v>
      </c>
      <c r="B82" s="4" t="s">
        <v>5935</v>
      </c>
      <c r="C82" s="4" t="s">
        <v>5934</v>
      </c>
      <c r="D82" s="4" t="s">
        <v>3044</v>
      </c>
      <c r="E82" s="4" t="s">
        <v>3043</v>
      </c>
      <c r="F82" s="4">
        <f>IF(B82=B81,F81+1,1)</f>
        <v>1</v>
      </c>
      <c r="G82" s="4" t="s">
        <v>6384</v>
      </c>
      <c r="H82" s="4" t="s">
        <v>6379</v>
      </c>
      <c r="I82" s="4" t="s">
        <v>6378</v>
      </c>
      <c r="J82" s="4" t="s">
        <v>6442</v>
      </c>
      <c r="K82" s="4"/>
      <c r="L82" s="4" t="s">
        <v>6533</v>
      </c>
      <c r="M82" s="4" t="s">
        <v>7528</v>
      </c>
      <c r="P82" s="4" t="s">
        <v>2434</v>
      </c>
      <c r="Q82" s="4">
        <f>IF(H82="TOEIC",VALUE(L82),0)</f>
        <v>885</v>
      </c>
      <c r="R82" s="4">
        <f>IF(H82="NEW TEPS",VALUE(L82),0)</f>
        <v>0</v>
      </c>
      <c r="S82" s="4">
        <f>IF(H82="TOEFL(ibt)",VALUE(L82),0)</f>
        <v>0</v>
      </c>
      <c r="T82" s="4">
        <f>IF(H82="JPT",VALUE(L82),0)</f>
        <v>0</v>
      </c>
      <c r="U82" s="4">
        <f>IF(H82="HSK",VALUE(K82),0)</f>
        <v>0</v>
      </c>
      <c r="V82" s="4">
        <f>IF(H82="HSK",VALUE(L82),0)</f>
        <v>0</v>
      </c>
      <c r="W82" s="4">
        <f>IF(H82="G-TELP Level2",VALUE(L82),0)</f>
        <v>0</v>
      </c>
      <c r="X82" s="4">
        <f>IF(P82="A",IF(Q82&gt;849,1,IF(R82&gt;335,1,IF(S82&gt;97,1,IF(T82&gt;849,1,IF(W82&gt;82,1,IF(U82=6,1,IF(U82=5,IF(V82&gt;254,1,0),0))))))),IF(P82="B",IF(Q82&gt;699,1,IF(R82&gt;263,1,IF(S82&gt;78,1,IF(T82&gt;699,1,IF(W82&gt;63,1,IF(U82=6,1,IF(U82=5,IF(V82&gt;179,1,0),0))))))),IF(P82="C",IF(Q82&gt;599,1,IF(R82&gt;226,1,IF(S82&gt;67,1,IF(T82&gt;599,1,IF(W82&gt;49,1,IF(U82=6,1,IF(U82=5,1,IF(U82=4,IF(V82&gt;209,1,0),0)))))))),IF(P82="D",IF(Q82&gt;649,1,IF(R82&gt;244,1,IF(S82&gt;73,1,IF(T82&gt;649,1,IF(W82&gt;56,1,IF(U82=6,1,IF(U82=5,1,IF(U82=4,IF(V82&gt;254,1,0),0)))))))),0))))</f>
        <v>1</v>
      </c>
      <c r="Y82" s="4">
        <f>SUMIF(B:B,B82,X:X)</f>
        <v>1</v>
      </c>
      <c r="Z82" s="4" t="str">
        <f>IF(Y82&gt;0,"어학 충족","자격미달")</f>
        <v>어학 충족</v>
      </c>
      <c r="AA82" s="4"/>
      <c r="AB82" s="4" t="str">
        <f>IF(P82="A",IF(Q82&gt;849,"TOEIC 충족",IF(R82&gt;335,"New-TEPS 충족",IF(S82&gt;97,"TOEFL 충족",IF(T82&gt;849,"JPT 충족",IF(W82&gt;82,"G-TELP 충족",IF(U82=6,"HSK점수 충족",IF(U82=5,IF(V82&gt;254,"HSK점수 충족","자격미달"),"자격미달"))))))),IF(P82="B",IF(Q82&gt;699,"TOEIC 충족",IF(R82&gt;263,"New-TEPS 충족",IF(S82&gt;78,"TOEFL 충족",IF(T82&gt;699,"JPT 충족",IF(W82&gt;63,"G-TELP 충족",IF(U82=6,"HSK점수 충족",IF(U82=5,IF(V82&gt;179,"HSK점수 충족","자격미달"),"자격미달"))))))),IF(P82="C",IF(Q82&gt;599,"TOEIC 충족",IF(R82&gt;226,"New-TEPS 충족",IF(S82&gt;67,"TOEFL 충족",IF(T82&gt;599,"JPT 충족",IF(W82&gt;49,"G-TELP 충족",IF(U82=6,"HSK점수 충족",IF(U82=5,"HSK점수 충족",IF(U82=4,IF(V82&gt;209,"HSK점수 충족","자격미달"),"자격미달")))))))),IF(P82="D",IF(Q82&gt;649,"TOEIC 충족",IF(R82&gt;244,"New-TEPS 충족",IF(S82&gt;73,"TOEFL 충족",IF(T82&gt;649,"JPT 충족",IF(W82&gt;56,"G-TELP 충족",IF(U1023=6,"HSK점수 충족",IF(U1023=5,"HSK점수 충족",IF(U1023=4,IF(V1023&gt;254,"HSK점수 충족","자격미달"),"자격미달")))))))),0))))</f>
        <v>TOEIC 충족</v>
      </c>
      <c r="AC82" s="21"/>
      <c r="AD82" s="4">
        <f>IF(P82="A",VLOOKUP(Q82,[1]교육_어학_경력backdata!$B$3:$C$9,2,1),IF(P82="B",VLOOKUP(Q82,[1]교육_어학_경력backdata!$G$3:$H$9,2,1),IF(P82="C",0,"오류")))</f>
        <v>14</v>
      </c>
      <c r="AE82" s="4">
        <f>IF(P82="A",VLOOKUP(R82,[1]교육_어학_경력backdata!$B$11:$C$17,2,1),IF(P82="B",VLOOKUP(R82,[1]교육_어학_경력backdata!$G$11:$H$17,2,1),IF(P82="C",0,"오류")))</f>
        <v>0</v>
      </c>
      <c r="AF82" s="4">
        <f>IF(P82="A",VLOOKUP(S82,[1]교육_어학_경력backdata!$B$19:$C$25,2,1),IF(P82="B",VLOOKUP(S82,[1]교육_어학_경력backdata!$G$19:$H$25,2,1),IF(P82="C",0,"오류")))</f>
        <v>0</v>
      </c>
      <c r="AG82" s="4">
        <f>IF(P82="A",VLOOKUP(T82,[1]교육_어학_경력backdata!$B$3:$C$9,2,1),IF(P82="B",VLOOKUP(T82,[1]교육_어학_경력backdata!$G$3:$H$9,2,1),IF(P82="C",0,"오류")))</f>
        <v>0</v>
      </c>
      <c r="AH82" s="4">
        <f>IF(P82="A",IF(U82=0,0,IF(U82=4,0,IF(U82=5,VLOOKUP(V82,[1]교육_어학_경력backdata!$B$27:$C$29,2,1),IF(U82=6,VLOOKUP(V82,[1]교육_어학_경력backdata!$B$31:$C$34,2,1))))),IF(P82="B",IF(U82=0,0,IF(U82=4,0,IF(U82=5,VLOOKUP(V82,[1]교육_어학_경력backdata!$G$27:$H$31,2,1),IF(U82=6,VLOOKUP(V82,[1]교육_어학_경력backdata!$G$33:$H$34,2,1))))),IF(CT82="C",0,"오류")))</f>
        <v>0</v>
      </c>
      <c r="AI82" s="4">
        <f>IF(P82="A",VLOOKUP(W82,[1]교육_어학_경력backdata!$B$36:$C$42,2,1),IF(P82="B",VLOOKUP(W82,[1]교육_어학_경력backdata!$G$36:$H$42,2,1),IF(P82="C",0,"오류")))</f>
        <v>0</v>
      </c>
      <c r="AJ82" s="4">
        <f>SUM(AD82:AI82)</f>
        <v>14</v>
      </c>
      <c r="AK82" s="4">
        <f>_xlfn.MAXIFS(AJ:AJ,B:B,B82)</f>
        <v>14</v>
      </c>
      <c r="AL82" s="4"/>
      <c r="AM82" s="21"/>
      <c r="AN82" s="4"/>
      <c r="AO82" s="4"/>
    </row>
    <row r="83" spans="1:41" x14ac:dyDescent="0.4">
      <c r="A83" s="3">
        <f>IF(B82=B83,A82,A82+1)</f>
        <v>74</v>
      </c>
      <c r="B83" s="3" t="s">
        <v>5928</v>
      </c>
      <c r="C83" s="3" t="s">
        <v>4805</v>
      </c>
      <c r="D83" s="3" t="s">
        <v>3044</v>
      </c>
      <c r="E83" s="3" t="s">
        <v>3043</v>
      </c>
      <c r="F83" s="3">
        <f>IF(B83=B82,F82+1,1)</f>
        <v>1</v>
      </c>
      <c r="G83" s="3" t="s">
        <v>6380</v>
      </c>
      <c r="H83" s="3" t="s">
        <v>6379</v>
      </c>
      <c r="I83" s="3" t="s">
        <v>6378</v>
      </c>
      <c r="J83" s="3" t="s">
        <v>6708</v>
      </c>
      <c r="K83" s="3"/>
      <c r="L83" s="3" t="s">
        <v>6430</v>
      </c>
      <c r="M83" s="3" t="s">
        <v>7527</v>
      </c>
      <c r="P83" s="3" t="s">
        <v>2434</v>
      </c>
      <c r="Q83" s="3">
        <f>IF(H83="TOEIC",VALUE(L83),0)</f>
        <v>850</v>
      </c>
      <c r="R83" s="3">
        <f>IF(H83="NEW TEPS",VALUE(L83),0)</f>
        <v>0</v>
      </c>
      <c r="S83" s="3">
        <f>IF(H83="TOEFL(ibt)",VALUE(L83),0)</f>
        <v>0</v>
      </c>
      <c r="T83" s="3">
        <f>IF(H83="JPT",VALUE(L83),0)</f>
        <v>0</v>
      </c>
      <c r="U83" s="3">
        <f>IF(H83="HSK",VALUE(K83),0)</f>
        <v>0</v>
      </c>
      <c r="V83" s="3">
        <f>IF(H83="HSK",VALUE(L83),0)</f>
        <v>0</v>
      </c>
      <c r="W83" s="3">
        <f>IF(H83="G-TELP Level2",VALUE(L83),0)</f>
        <v>0</v>
      </c>
      <c r="X83" s="3">
        <f>IF(P83="A",IF(Q83&gt;849,1,IF(R83&gt;335,1,IF(S83&gt;97,1,IF(T83&gt;849,1,IF(W83&gt;82,1,IF(U83=6,1,IF(U83=5,IF(V83&gt;254,1,0),0))))))),IF(P83="B",IF(Q83&gt;699,1,IF(R83&gt;263,1,IF(S83&gt;78,1,IF(T83&gt;699,1,IF(W83&gt;63,1,IF(U83=6,1,IF(U83=5,IF(V83&gt;179,1,0),0))))))),IF(P83="C",IF(Q83&gt;599,1,IF(R83&gt;226,1,IF(S83&gt;67,1,IF(T83&gt;599,1,IF(W83&gt;49,1,IF(U83=6,1,IF(U83=5,1,IF(U83=4,IF(V83&gt;209,1,0),0)))))))),IF(P83="D",IF(Q83&gt;649,1,IF(R83&gt;244,1,IF(S83&gt;73,1,IF(T83&gt;649,1,IF(W83&gt;56,1,IF(U83=6,1,IF(U83=5,1,IF(U83=4,IF(V83&gt;254,1,0),0)))))))),0))))</f>
        <v>1</v>
      </c>
      <c r="Y83" s="3">
        <f>SUMIF(B:B,B83,X:X)</f>
        <v>1</v>
      </c>
      <c r="Z83" s="3" t="str">
        <f>IF(Y83&gt;0,"어학 충족","자격미달")</f>
        <v>어학 충족</v>
      </c>
      <c r="AA83" s="3"/>
      <c r="AB83" s="3" t="str">
        <f>IF(P83="A",IF(Q83&gt;849,"TOEIC 충족",IF(R83&gt;335,"New-TEPS 충족",IF(S83&gt;97,"TOEFL 충족",IF(T83&gt;849,"JPT 충족",IF(W83&gt;82,"G-TELP 충족",IF(U83=6,"HSK점수 충족",IF(U83=5,IF(V83&gt;254,"HSK점수 충족","자격미달"),"자격미달"))))))),IF(P83="B",IF(Q83&gt;699,"TOEIC 충족",IF(R83&gt;263,"New-TEPS 충족",IF(S83&gt;78,"TOEFL 충족",IF(T83&gt;699,"JPT 충족",IF(W83&gt;63,"G-TELP 충족",IF(U83=6,"HSK점수 충족",IF(U83=5,IF(V83&gt;179,"HSK점수 충족","자격미달"),"자격미달"))))))),IF(P83="C",IF(Q83&gt;599,"TOEIC 충족",IF(R83&gt;226,"New-TEPS 충족",IF(S83&gt;67,"TOEFL 충족",IF(T83&gt;599,"JPT 충족",IF(W83&gt;49,"G-TELP 충족",IF(U83=6,"HSK점수 충족",IF(U83=5,"HSK점수 충족",IF(U83=4,IF(V83&gt;209,"HSK점수 충족","자격미달"),"자격미달")))))))),IF(P83="D",IF(Q83&gt;649,"TOEIC 충족",IF(R83&gt;244,"New-TEPS 충족",IF(S83&gt;73,"TOEFL 충족",IF(T83&gt;649,"JPT 충족",IF(W83&gt;56,"G-TELP 충족",IF(U1024=6,"HSK점수 충족",IF(U1024=5,"HSK점수 충족",IF(U1024=4,IF(V1024&gt;254,"HSK점수 충족","자격미달"),"자격미달")))))))),0))))</f>
        <v>TOEIC 충족</v>
      </c>
      <c r="AC83" s="21"/>
      <c r="AD83" s="3">
        <f>IF(P83="A",VLOOKUP(Q83,[1]교육_어학_경력backdata!$B$3:$C$9,2,1),IF(P83="B",VLOOKUP(Q83,[1]교육_어학_경력backdata!$G$3:$H$9,2,1),IF(P83="C",0,"오류")))</f>
        <v>12</v>
      </c>
      <c r="AE83" s="3">
        <f>IF(P83="A",VLOOKUP(R83,[1]교육_어학_경력backdata!$B$11:$C$17,2,1),IF(P83="B",VLOOKUP(R83,[1]교육_어학_경력backdata!$G$11:$H$17,2,1),IF(P83="C",0,"오류")))</f>
        <v>0</v>
      </c>
      <c r="AF83" s="3">
        <f>IF(P83="A",VLOOKUP(S83,[1]교육_어학_경력backdata!$B$19:$C$25,2,1),IF(P83="B",VLOOKUP(S83,[1]교육_어학_경력backdata!$G$19:$H$25,2,1),IF(P83="C",0,"오류")))</f>
        <v>0</v>
      </c>
      <c r="AG83" s="3">
        <f>IF(P83="A",VLOOKUP(T83,[1]교육_어학_경력backdata!$B$3:$C$9,2,1),IF(P83="B",VLOOKUP(T83,[1]교육_어학_경력backdata!$G$3:$H$9,2,1),IF(P83="C",0,"오류")))</f>
        <v>0</v>
      </c>
      <c r="AH83" s="3">
        <f>IF(P83="A",IF(U83=0,0,IF(U83=4,0,IF(U83=5,VLOOKUP(V83,[1]교육_어학_경력backdata!$B$27:$C$29,2,1),IF(U83=6,VLOOKUP(V83,[1]교육_어학_경력backdata!$B$31:$C$34,2,1))))),IF(P83="B",IF(U83=0,0,IF(U83=4,0,IF(U83=5,VLOOKUP(V83,[1]교육_어학_경력backdata!$G$27:$H$31,2,1),IF(U83=6,VLOOKUP(V83,[1]교육_어학_경력backdata!$G$33:$H$34,2,1))))),IF(CT83="C",0,"오류")))</f>
        <v>0</v>
      </c>
      <c r="AI83" s="3">
        <f>IF(P83="A",VLOOKUP(W83,[1]교육_어학_경력backdata!$B$36:$C$42,2,1),IF(P83="B",VLOOKUP(W83,[1]교육_어학_경력backdata!$G$36:$H$42,2,1),IF(P83="C",0,"오류")))</f>
        <v>0</v>
      </c>
      <c r="AJ83" s="3">
        <f>SUM(AD83:AI83)</f>
        <v>12</v>
      </c>
      <c r="AK83" s="3">
        <f>_xlfn.MAXIFS(AJ:AJ,B:B,B83)</f>
        <v>12</v>
      </c>
      <c r="AL83" s="3"/>
      <c r="AM83" s="21"/>
      <c r="AN83" s="3"/>
      <c r="AO83" s="3"/>
    </row>
    <row r="84" spans="1:41" x14ac:dyDescent="0.4">
      <c r="A84" s="4">
        <f>IF(B83=B84,A83,A83+1)</f>
        <v>75</v>
      </c>
      <c r="B84" s="4" t="s">
        <v>5923</v>
      </c>
      <c r="C84" s="4" t="s">
        <v>5922</v>
      </c>
      <c r="D84" s="4" t="s">
        <v>3044</v>
      </c>
      <c r="E84" s="4" t="s">
        <v>3043</v>
      </c>
      <c r="F84" s="4">
        <f>IF(B84=B83,F83+1,1)</f>
        <v>1</v>
      </c>
      <c r="G84" s="4" t="s">
        <v>6380</v>
      </c>
      <c r="H84" s="4" t="s">
        <v>6379</v>
      </c>
      <c r="I84" s="4" t="s">
        <v>6378</v>
      </c>
      <c r="J84" s="4" t="s">
        <v>6826</v>
      </c>
      <c r="K84" s="4"/>
      <c r="L84" s="4" t="s">
        <v>6533</v>
      </c>
      <c r="M84" s="4" t="s">
        <v>7526</v>
      </c>
      <c r="P84" s="4" t="s">
        <v>2434</v>
      </c>
      <c r="Q84" s="4">
        <f>IF(H84="TOEIC",VALUE(L84),0)</f>
        <v>885</v>
      </c>
      <c r="R84" s="4">
        <f>IF(H84="NEW TEPS",VALUE(L84),0)</f>
        <v>0</v>
      </c>
      <c r="S84" s="4">
        <f>IF(H84="TOEFL(ibt)",VALUE(L84),0)</f>
        <v>0</v>
      </c>
      <c r="T84" s="4">
        <f>IF(H84="JPT",VALUE(L84),0)</f>
        <v>0</v>
      </c>
      <c r="U84" s="4">
        <f>IF(H84="HSK",VALUE(K84),0)</f>
        <v>0</v>
      </c>
      <c r="V84" s="4">
        <f>IF(H84="HSK",VALUE(L84),0)</f>
        <v>0</v>
      </c>
      <c r="W84" s="4">
        <f>IF(H84="G-TELP Level2",VALUE(L84),0)</f>
        <v>0</v>
      </c>
      <c r="X84" s="4">
        <f>IF(P84="A",IF(Q84&gt;849,1,IF(R84&gt;335,1,IF(S84&gt;97,1,IF(T84&gt;849,1,IF(W84&gt;82,1,IF(U84=6,1,IF(U84=5,IF(V84&gt;254,1,0),0))))))),IF(P84="B",IF(Q84&gt;699,1,IF(R84&gt;263,1,IF(S84&gt;78,1,IF(T84&gt;699,1,IF(W84&gt;63,1,IF(U84=6,1,IF(U84=5,IF(V84&gt;179,1,0),0))))))),IF(P84="C",IF(Q84&gt;599,1,IF(R84&gt;226,1,IF(S84&gt;67,1,IF(T84&gt;599,1,IF(W84&gt;49,1,IF(U84=6,1,IF(U84=5,1,IF(U84=4,IF(V84&gt;209,1,0),0)))))))),IF(P84="D",IF(Q84&gt;649,1,IF(R84&gt;244,1,IF(S84&gt;73,1,IF(T84&gt;649,1,IF(W84&gt;56,1,IF(U84=6,1,IF(U84=5,1,IF(U84=4,IF(V84&gt;254,1,0),0)))))))),0))))</f>
        <v>1</v>
      </c>
      <c r="Y84" s="4">
        <f>SUMIF(B:B,B84,X:X)</f>
        <v>1</v>
      </c>
      <c r="Z84" s="4" t="str">
        <f>IF(Y84&gt;0,"어학 충족","자격미달")</f>
        <v>어학 충족</v>
      </c>
      <c r="AA84" s="4"/>
      <c r="AB84" s="4" t="str">
        <f>IF(P84="A",IF(Q84&gt;849,"TOEIC 충족",IF(R84&gt;335,"New-TEPS 충족",IF(S84&gt;97,"TOEFL 충족",IF(T84&gt;849,"JPT 충족",IF(W84&gt;82,"G-TELP 충족",IF(U84=6,"HSK점수 충족",IF(U84=5,IF(V84&gt;254,"HSK점수 충족","자격미달"),"자격미달"))))))),IF(P84="B",IF(Q84&gt;699,"TOEIC 충족",IF(R84&gt;263,"New-TEPS 충족",IF(S84&gt;78,"TOEFL 충족",IF(T84&gt;699,"JPT 충족",IF(W84&gt;63,"G-TELP 충족",IF(U84=6,"HSK점수 충족",IF(U84=5,IF(V84&gt;179,"HSK점수 충족","자격미달"),"자격미달"))))))),IF(P84="C",IF(Q84&gt;599,"TOEIC 충족",IF(R84&gt;226,"New-TEPS 충족",IF(S84&gt;67,"TOEFL 충족",IF(T84&gt;599,"JPT 충족",IF(W84&gt;49,"G-TELP 충족",IF(U84=6,"HSK점수 충족",IF(U84=5,"HSK점수 충족",IF(U84=4,IF(V84&gt;209,"HSK점수 충족","자격미달"),"자격미달")))))))),IF(P84="D",IF(Q84&gt;649,"TOEIC 충족",IF(R84&gt;244,"New-TEPS 충족",IF(S84&gt;73,"TOEFL 충족",IF(T84&gt;649,"JPT 충족",IF(W84&gt;56,"G-TELP 충족",IF(U1025=6,"HSK점수 충족",IF(U1025=5,"HSK점수 충족",IF(U1025=4,IF(V1025&gt;254,"HSK점수 충족","자격미달"),"자격미달")))))))),0))))</f>
        <v>TOEIC 충족</v>
      </c>
      <c r="AC84" s="21"/>
      <c r="AD84" s="4">
        <f>IF(P84="A",VLOOKUP(Q84,[1]교육_어학_경력backdata!$B$3:$C$9,2,1),IF(P84="B",VLOOKUP(Q84,[1]교육_어학_경력backdata!$G$3:$H$9,2,1),IF(P84="C",0,"오류")))</f>
        <v>14</v>
      </c>
      <c r="AE84" s="4">
        <f>IF(P84="A",VLOOKUP(R84,[1]교육_어학_경력backdata!$B$11:$C$17,2,1),IF(P84="B",VLOOKUP(R84,[1]교육_어학_경력backdata!$G$11:$H$17,2,1),IF(P84="C",0,"오류")))</f>
        <v>0</v>
      </c>
      <c r="AF84" s="4">
        <f>IF(P84="A",VLOOKUP(S84,[1]교육_어학_경력backdata!$B$19:$C$25,2,1),IF(P84="B",VLOOKUP(S84,[1]교육_어학_경력backdata!$G$19:$H$25,2,1),IF(P84="C",0,"오류")))</f>
        <v>0</v>
      </c>
      <c r="AG84" s="4">
        <f>IF(P84="A",VLOOKUP(T84,[1]교육_어학_경력backdata!$B$3:$C$9,2,1),IF(P84="B",VLOOKUP(T84,[1]교육_어학_경력backdata!$G$3:$H$9,2,1),IF(P84="C",0,"오류")))</f>
        <v>0</v>
      </c>
      <c r="AH84" s="4">
        <f>IF(P84="A",IF(U84=0,0,IF(U84=4,0,IF(U84=5,VLOOKUP(V84,[1]교육_어학_경력backdata!$B$27:$C$29,2,1),IF(U84=6,VLOOKUP(V84,[1]교육_어학_경력backdata!$B$31:$C$34,2,1))))),IF(P84="B",IF(U84=0,0,IF(U84=4,0,IF(U84=5,VLOOKUP(V84,[1]교육_어학_경력backdata!$G$27:$H$31,2,1),IF(U84=6,VLOOKUP(V84,[1]교육_어학_경력backdata!$G$33:$H$34,2,1))))),IF(CT84="C",0,"오류")))</f>
        <v>0</v>
      </c>
      <c r="AI84" s="4">
        <f>IF(P84="A",VLOOKUP(W84,[1]교육_어학_경력backdata!$B$36:$C$42,2,1),IF(P84="B",VLOOKUP(W84,[1]교육_어학_경력backdata!$G$36:$H$42,2,1),IF(P84="C",0,"오류")))</f>
        <v>0</v>
      </c>
      <c r="AJ84" s="4">
        <f>SUM(AD84:AI84)</f>
        <v>14</v>
      </c>
      <c r="AK84" s="4">
        <f>_xlfn.MAXIFS(AJ:AJ,B:B,B84)</f>
        <v>14</v>
      </c>
      <c r="AL84" s="4"/>
      <c r="AM84" s="21"/>
      <c r="AN84" s="4"/>
      <c r="AO84" s="4"/>
    </row>
    <row r="85" spans="1:41" x14ac:dyDescent="0.4">
      <c r="A85" s="3">
        <f>IF(B84=B85,A84,A84+1)</f>
        <v>76</v>
      </c>
      <c r="B85" s="3" t="s">
        <v>5918</v>
      </c>
      <c r="C85" s="3" t="s">
        <v>5917</v>
      </c>
      <c r="D85" s="3" t="s">
        <v>3044</v>
      </c>
      <c r="E85" s="3" t="s">
        <v>3043</v>
      </c>
      <c r="F85" s="3">
        <f>IF(B85=B84,F84+1,1)</f>
        <v>1</v>
      </c>
      <c r="G85" s="3" t="s">
        <v>6380</v>
      </c>
      <c r="H85" s="3" t="s">
        <v>6379</v>
      </c>
      <c r="I85" s="3" t="s">
        <v>6378</v>
      </c>
      <c r="J85" s="3" t="s">
        <v>6658</v>
      </c>
      <c r="K85" s="3"/>
      <c r="L85" s="3" t="s">
        <v>6448</v>
      </c>
      <c r="M85" s="3" t="s">
        <v>7525</v>
      </c>
      <c r="P85" s="3" t="s">
        <v>2434</v>
      </c>
      <c r="Q85" s="3">
        <f>IF(H85="TOEIC",VALUE(L85),0)</f>
        <v>865</v>
      </c>
      <c r="R85" s="3">
        <f>IF(H85="NEW TEPS",VALUE(L85),0)</f>
        <v>0</v>
      </c>
      <c r="S85" s="3">
        <f>IF(H85="TOEFL(ibt)",VALUE(L85),0)</f>
        <v>0</v>
      </c>
      <c r="T85" s="3">
        <f>IF(H85="JPT",VALUE(L85),0)</f>
        <v>0</v>
      </c>
      <c r="U85" s="3">
        <f>IF(H85="HSK",VALUE(K85),0)</f>
        <v>0</v>
      </c>
      <c r="V85" s="3">
        <f>IF(H85="HSK",VALUE(L85),0)</f>
        <v>0</v>
      </c>
      <c r="W85" s="3">
        <f>IF(H85="G-TELP Level2",VALUE(L85),0)</f>
        <v>0</v>
      </c>
      <c r="X85" s="3">
        <f>IF(P85="A",IF(Q85&gt;849,1,IF(R85&gt;335,1,IF(S85&gt;97,1,IF(T85&gt;849,1,IF(W85&gt;82,1,IF(U85=6,1,IF(U85=5,IF(V85&gt;254,1,0),0))))))),IF(P85="B",IF(Q85&gt;699,1,IF(R85&gt;263,1,IF(S85&gt;78,1,IF(T85&gt;699,1,IF(W85&gt;63,1,IF(U85=6,1,IF(U85=5,IF(V85&gt;179,1,0),0))))))),IF(P85="C",IF(Q85&gt;599,1,IF(R85&gt;226,1,IF(S85&gt;67,1,IF(T85&gt;599,1,IF(W85&gt;49,1,IF(U85=6,1,IF(U85=5,1,IF(U85=4,IF(V85&gt;209,1,0),0)))))))),IF(P85="D",IF(Q85&gt;649,1,IF(R85&gt;244,1,IF(S85&gt;73,1,IF(T85&gt;649,1,IF(W85&gt;56,1,IF(U85=6,1,IF(U85=5,1,IF(U85=4,IF(V85&gt;254,1,0),0)))))))),0))))</f>
        <v>1</v>
      </c>
      <c r="Y85" s="3">
        <f>SUMIF(B:B,B85,X:X)</f>
        <v>1</v>
      </c>
      <c r="Z85" s="3" t="str">
        <f>IF(Y85&gt;0,"어학 충족","자격미달")</f>
        <v>어학 충족</v>
      </c>
      <c r="AA85" s="3"/>
      <c r="AB85" s="3" t="str">
        <f>IF(P85="A",IF(Q85&gt;849,"TOEIC 충족",IF(R85&gt;335,"New-TEPS 충족",IF(S85&gt;97,"TOEFL 충족",IF(T85&gt;849,"JPT 충족",IF(W85&gt;82,"G-TELP 충족",IF(U85=6,"HSK점수 충족",IF(U85=5,IF(V85&gt;254,"HSK점수 충족","자격미달"),"자격미달"))))))),IF(P85="B",IF(Q85&gt;699,"TOEIC 충족",IF(R85&gt;263,"New-TEPS 충족",IF(S85&gt;78,"TOEFL 충족",IF(T85&gt;699,"JPT 충족",IF(W85&gt;63,"G-TELP 충족",IF(U85=6,"HSK점수 충족",IF(U85=5,IF(V85&gt;179,"HSK점수 충족","자격미달"),"자격미달"))))))),IF(P85="C",IF(Q85&gt;599,"TOEIC 충족",IF(R85&gt;226,"New-TEPS 충족",IF(S85&gt;67,"TOEFL 충족",IF(T85&gt;599,"JPT 충족",IF(W85&gt;49,"G-TELP 충족",IF(U85=6,"HSK점수 충족",IF(U85=5,"HSK점수 충족",IF(U85=4,IF(V85&gt;209,"HSK점수 충족","자격미달"),"자격미달")))))))),IF(P85="D",IF(Q85&gt;649,"TOEIC 충족",IF(R85&gt;244,"New-TEPS 충족",IF(S85&gt;73,"TOEFL 충족",IF(T85&gt;649,"JPT 충족",IF(W85&gt;56,"G-TELP 충족",IF(U1026=6,"HSK점수 충족",IF(U1026=5,"HSK점수 충족",IF(U1026=4,IF(V1026&gt;254,"HSK점수 충족","자격미달"),"자격미달")))))))),0))))</f>
        <v>TOEIC 충족</v>
      </c>
      <c r="AC85" s="21"/>
      <c r="AD85" s="3">
        <f>IF(P85="A",VLOOKUP(Q85,[1]교육_어학_경력backdata!$B$3:$C$9,2,1),IF(P85="B",VLOOKUP(Q85,[1]교육_어학_경력backdata!$G$3:$H$9,2,1),IF(P85="C",0,"오류")))</f>
        <v>12</v>
      </c>
      <c r="AE85" s="3">
        <f>IF(P85="A",VLOOKUP(R85,[1]교육_어학_경력backdata!$B$11:$C$17,2,1),IF(P85="B",VLOOKUP(R85,[1]교육_어학_경력backdata!$G$11:$H$17,2,1),IF(P85="C",0,"오류")))</f>
        <v>0</v>
      </c>
      <c r="AF85" s="3">
        <f>IF(P85="A",VLOOKUP(S85,[1]교육_어학_경력backdata!$B$19:$C$25,2,1),IF(P85="B",VLOOKUP(S85,[1]교육_어학_경력backdata!$G$19:$H$25,2,1),IF(P85="C",0,"오류")))</f>
        <v>0</v>
      </c>
      <c r="AG85" s="3">
        <f>IF(P85="A",VLOOKUP(T85,[1]교육_어학_경력backdata!$B$3:$C$9,2,1),IF(P85="B",VLOOKUP(T85,[1]교육_어학_경력backdata!$G$3:$H$9,2,1),IF(P85="C",0,"오류")))</f>
        <v>0</v>
      </c>
      <c r="AH85" s="3">
        <f>IF(P85="A",IF(U85=0,0,IF(U85=4,0,IF(U85=5,VLOOKUP(V85,[1]교육_어학_경력backdata!$B$27:$C$29,2,1),IF(U85=6,VLOOKUP(V85,[1]교육_어학_경력backdata!$B$31:$C$34,2,1))))),IF(P85="B",IF(U85=0,0,IF(U85=4,0,IF(U85=5,VLOOKUP(V85,[1]교육_어학_경력backdata!$G$27:$H$31,2,1),IF(U85=6,VLOOKUP(V85,[1]교육_어학_경력backdata!$G$33:$H$34,2,1))))),IF(CT85="C",0,"오류")))</f>
        <v>0</v>
      </c>
      <c r="AI85" s="3">
        <f>IF(P85="A",VLOOKUP(W85,[1]교육_어학_경력backdata!$B$36:$C$42,2,1),IF(P85="B",VLOOKUP(W85,[1]교육_어학_경력backdata!$G$36:$H$42,2,1),IF(P85="C",0,"오류")))</f>
        <v>0</v>
      </c>
      <c r="AJ85" s="3">
        <f>SUM(AD85:AI85)</f>
        <v>12</v>
      </c>
      <c r="AK85" s="3">
        <f>_xlfn.MAXIFS(AJ:AJ,B:B,B85)</f>
        <v>12</v>
      </c>
      <c r="AL85" s="3"/>
      <c r="AM85" s="21"/>
      <c r="AN85" s="3"/>
      <c r="AO85" s="3"/>
    </row>
    <row r="86" spans="1:41" x14ac:dyDescent="0.4">
      <c r="A86" s="4">
        <f>IF(B85=B86,A85,A85+1)</f>
        <v>77</v>
      </c>
      <c r="B86" s="4" t="s">
        <v>5908</v>
      </c>
      <c r="C86" s="4" t="s">
        <v>5907</v>
      </c>
      <c r="D86" s="4" t="s">
        <v>3044</v>
      </c>
      <c r="E86" s="4" t="s">
        <v>3043</v>
      </c>
      <c r="F86" s="4">
        <f>IF(B86=B85,F85+1,1)</f>
        <v>1</v>
      </c>
      <c r="G86" s="4" t="s">
        <v>6380</v>
      </c>
      <c r="H86" s="4" t="s">
        <v>6379</v>
      </c>
      <c r="I86" s="4" t="s">
        <v>6378</v>
      </c>
      <c r="J86" s="4" t="s">
        <v>6537</v>
      </c>
      <c r="K86" s="4"/>
      <c r="L86" s="4" t="s">
        <v>6448</v>
      </c>
      <c r="M86" s="4" t="s">
        <v>7524</v>
      </c>
      <c r="P86" s="4" t="s">
        <v>2434</v>
      </c>
      <c r="Q86" s="4">
        <f>IF(H86="TOEIC",VALUE(L86),0)</f>
        <v>865</v>
      </c>
      <c r="R86" s="4">
        <f>IF(H86="NEW TEPS",VALUE(L86),0)</f>
        <v>0</v>
      </c>
      <c r="S86" s="4">
        <f>IF(H86="TOEFL(ibt)",VALUE(L86),0)</f>
        <v>0</v>
      </c>
      <c r="T86" s="4">
        <f>IF(H86="JPT",VALUE(L86),0)</f>
        <v>0</v>
      </c>
      <c r="U86" s="4">
        <f>IF(H86="HSK",VALUE(K86),0)</f>
        <v>0</v>
      </c>
      <c r="V86" s="4">
        <f>IF(H86="HSK",VALUE(L86),0)</f>
        <v>0</v>
      </c>
      <c r="W86" s="4">
        <f>IF(H86="G-TELP Level2",VALUE(L86),0)</f>
        <v>0</v>
      </c>
      <c r="X86" s="4">
        <f>IF(P86="A",IF(Q86&gt;849,1,IF(R86&gt;335,1,IF(S86&gt;97,1,IF(T86&gt;849,1,IF(W86&gt;82,1,IF(U86=6,1,IF(U86=5,IF(V86&gt;254,1,0),0))))))),IF(P86="B",IF(Q86&gt;699,1,IF(R86&gt;263,1,IF(S86&gt;78,1,IF(T86&gt;699,1,IF(W86&gt;63,1,IF(U86=6,1,IF(U86=5,IF(V86&gt;179,1,0),0))))))),IF(P86="C",IF(Q86&gt;599,1,IF(R86&gt;226,1,IF(S86&gt;67,1,IF(T86&gt;599,1,IF(W86&gt;49,1,IF(U86=6,1,IF(U86=5,1,IF(U86=4,IF(V86&gt;209,1,0),0)))))))),IF(P86="D",IF(Q86&gt;649,1,IF(R86&gt;244,1,IF(S86&gt;73,1,IF(T86&gt;649,1,IF(W86&gt;56,1,IF(U86=6,1,IF(U86=5,1,IF(U86=4,IF(V86&gt;254,1,0),0)))))))),0))))</f>
        <v>1</v>
      </c>
      <c r="Y86" s="4">
        <f>SUMIF(B:B,B86,X:X)</f>
        <v>1</v>
      </c>
      <c r="Z86" s="4" t="str">
        <f>IF(Y86&gt;0,"어학 충족","자격미달")</f>
        <v>어학 충족</v>
      </c>
      <c r="AA86" s="4"/>
      <c r="AB86" s="4" t="str">
        <f>IF(P86="A",IF(Q86&gt;849,"TOEIC 충족",IF(R86&gt;335,"New-TEPS 충족",IF(S86&gt;97,"TOEFL 충족",IF(T86&gt;849,"JPT 충족",IF(W86&gt;82,"G-TELP 충족",IF(U86=6,"HSK점수 충족",IF(U86=5,IF(V86&gt;254,"HSK점수 충족","자격미달"),"자격미달"))))))),IF(P86="B",IF(Q86&gt;699,"TOEIC 충족",IF(R86&gt;263,"New-TEPS 충족",IF(S86&gt;78,"TOEFL 충족",IF(T86&gt;699,"JPT 충족",IF(W86&gt;63,"G-TELP 충족",IF(U86=6,"HSK점수 충족",IF(U86=5,IF(V86&gt;179,"HSK점수 충족","자격미달"),"자격미달"))))))),IF(P86="C",IF(Q86&gt;599,"TOEIC 충족",IF(R86&gt;226,"New-TEPS 충족",IF(S86&gt;67,"TOEFL 충족",IF(T86&gt;599,"JPT 충족",IF(W86&gt;49,"G-TELP 충족",IF(U86=6,"HSK점수 충족",IF(U86=5,"HSK점수 충족",IF(U86=4,IF(V86&gt;209,"HSK점수 충족","자격미달"),"자격미달")))))))),IF(P86="D",IF(Q86&gt;649,"TOEIC 충족",IF(R86&gt;244,"New-TEPS 충족",IF(S86&gt;73,"TOEFL 충족",IF(T86&gt;649,"JPT 충족",IF(W86&gt;56,"G-TELP 충족",IF(U1027=6,"HSK점수 충족",IF(U1027=5,"HSK점수 충족",IF(U1027=4,IF(V1027&gt;254,"HSK점수 충족","자격미달"),"자격미달")))))))),0))))</f>
        <v>TOEIC 충족</v>
      </c>
      <c r="AC86" s="21"/>
      <c r="AD86" s="4">
        <f>IF(P86="A",VLOOKUP(Q86,[1]교육_어학_경력backdata!$B$3:$C$9,2,1),IF(P86="B",VLOOKUP(Q86,[1]교육_어학_경력backdata!$G$3:$H$9,2,1),IF(P86="C",0,"오류")))</f>
        <v>12</v>
      </c>
      <c r="AE86" s="4">
        <f>IF(P86="A",VLOOKUP(R86,[1]교육_어학_경력backdata!$B$11:$C$17,2,1),IF(P86="B",VLOOKUP(R86,[1]교육_어학_경력backdata!$G$11:$H$17,2,1),IF(P86="C",0,"오류")))</f>
        <v>0</v>
      </c>
      <c r="AF86" s="4">
        <f>IF(P86="A",VLOOKUP(S86,[1]교육_어학_경력backdata!$B$19:$C$25,2,1),IF(P86="B",VLOOKUP(S86,[1]교육_어학_경력backdata!$G$19:$H$25,2,1),IF(P86="C",0,"오류")))</f>
        <v>0</v>
      </c>
      <c r="AG86" s="4">
        <f>IF(P86="A",VLOOKUP(T86,[1]교육_어학_경력backdata!$B$3:$C$9,2,1),IF(P86="B",VLOOKUP(T86,[1]교육_어학_경력backdata!$G$3:$H$9,2,1),IF(P86="C",0,"오류")))</f>
        <v>0</v>
      </c>
      <c r="AH86" s="4">
        <f>IF(P86="A",IF(U86=0,0,IF(U86=4,0,IF(U86=5,VLOOKUP(V86,[1]교육_어학_경력backdata!$B$27:$C$29,2,1),IF(U86=6,VLOOKUP(V86,[1]교육_어학_경력backdata!$B$31:$C$34,2,1))))),IF(P86="B",IF(U86=0,0,IF(U86=4,0,IF(U86=5,VLOOKUP(V86,[1]교육_어학_경력backdata!$G$27:$H$31,2,1),IF(U86=6,VLOOKUP(V86,[1]교육_어학_경력backdata!$G$33:$H$34,2,1))))),IF(CT86="C",0,"오류")))</f>
        <v>0</v>
      </c>
      <c r="AI86" s="4">
        <f>IF(P86="A",VLOOKUP(W86,[1]교육_어학_경력backdata!$B$36:$C$42,2,1),IF(P86="B",VLOOKUP(W86,[1]교육_어학_경력backdata!$G$36:$H$42,2,1),IF(P86="C",0,"오류")))</f>
        <v>0</v>
      </c>
      <c r="AJ86" s="4">
        <f>SUM(AD86:AI86)</f>
        <v>12</v>
      </c>
      <c r="AK86" s="4">
        <f>_xlfn.MAXIFS(AJ:AJ,B:B,B86)</f>
        <v>12</v>
      </c>
      <c r="AL86" s="4"/>
      <c r="AM86" s="21"/>
      <c r="AN86" s="4"/>
      <c r="AO86" s="4"/>
    </row>
    <row r="87" spans="1:41" x14ac:dyDescent="0.4">
      <c r="A87" s="3">
        <f>IF(B86=B87,A86,A86+1)</f>
        <v>78</v>
      </c>
      <c r="B87" s="3" t="s">
        <v>5904</v>
      </c>
      <c r="C87" s="3" t="s">
        <v>5903</v>
      </c>
      <c r="D87" s="3" t="s">
        <v>3044</v>
      </c>
      <c r="E87" s="3" t="s">
        <v>3043</v>
      </c>
      <c r="F87" s="3">
        <f>IF(B87=B86,F86+1,1)</f>
        <v>1</v>
      </c>
      <c r="G87" s="3" t="s">
        <v>6380</v>
      </c>
      <c r="H87" s="3" t="s">
        <v>6379</v>
      </c>
      <c r="I87" s="3" t="s">
        <v>6378</v>
      </c>
      <c r="J87" s="3" t="s">
        <v>6466</v>
      </c>
      <c r="K87" s="3"/>
      <c r="L87" s="3" t="s">
        <v>6674</v>
      </c>
      <c r="M87" s="3" t="s">
        <v>7523</v>
      </c>
      <c r="P87" s="3" t="s">
        <v>2434</v>
      </c>
      <c r="Q87" s="3">
        <f>IF(H87="TOEIC",VALUE(L87),0)</f>
        <v>905</v>
      </c>
      <c r="R87" s="3">
        <f>IF(H87="NEW TEPS",VALUE(L87),0)</f>
        <v>0</v>
      </c>
      <c r="S87" s="3">
        <f>IF(H87="TOEFL(ibt)",VALUE(L87),0)</f>
        <v>0</v>
      </c>
      <c r="T87" s="3">
        <f>IF(H87="JPT",VALUE(L87),0)</f>
        <v>0</v>
      </c>
      <c r="U87" s="3">
        <f>IF(H87="HSK",VALUE(K87),0)</f>
        <v>0</v>
      </c>
      <c r="V87" s="3">
        <f>IF(H87="HSK",VALUE(L87),0)</f>
        <v>0</v>
      </c>
      <c r="W87" s="3">
        <f>IF(H87="G-TELP Level2",VALUE(L87),0)</f>
        <v>0</v>
      </c>
      <c r="X87" s="3">
        <f>IF(P87="A",IF(Q87&gt;849,1,IF(R87&gt;335,1,IF(S87&gt;97,1,IF(T87&gt;849,1,IF(W87&gt;82,1,IF(U87=6,1,IF(U87=5,IF(V87&gt;254,1,0),0))))))),IF(P87="B",IF(Q87&gt;699,1,IF(R87&gt;263,1,IF(S87&gt;78,1,IF(T87&gt;699,1,IF(W87&gt;63,1,IF(U87=6,1,IF(U87=5,IF(V87&gt;179,1,0),0))))))),IF(P87="C",IF(Q87&gt;599,1,IF(R87&gt;226,1,IF(S87&gt;67,1,IF(T87&gt;599,1,IF(W87&gt;49,1,IF(U87=6,1,IF(U87=5,1,IF(U87=4,IF(V87&gt;209,1,0),0)))))))),IF(P87="D",IF(Q87&gt;649,1,IF(R87&gt;244,1,IF(S87&gt;73,1,IF(T87&gt;649,1,IF(W87&gt;56,1,IF(U87=6,1,IF(U87=5,1,IF(U87=4,IF(V87&gt;254,1,0),0)))))))),0))))</f>
        <v>1</v>
      </c>
      <c r="Y87" s="3">
        <f>SUMIF(B:B,B87,X:X)</f>
        <v>2</v>
      </c>
      <c r="Z87" s="3" t="str">
        <f>IF(Y87&gt;0,"어학 충족","자격미달")</f>
        <v>어학 충족</v>
      </c>
      <c r="AA87" s="3"/>
      <c r="AB87" s="3" t="str">
        <f>IF(P87="A",IF(Q87&gt;849,"TOEIC 충족",IF(R87&gt;335,"New-TEPS 충족",IF(S87&gt;97,"TOEFL 충족",IF(T87&gt;849,"JPT 충족",IF(W87&gt;82,"G-TELP 충족",IF(U87=6,"HSK점수 충족",IF(U87=5,IF(V87&gt;254,"HSK점수 충족","자격미달"),"자격미달"))))))),IF(P87="B",IF(Q87&gt;699,"TOEIC 충족",IF(R87&gt;263,"New-TEPS 충족",IF(S87&gt;78,"TOEFL 충족",IF(T87&gt;699,"JPT 충족",IF(W87&gt;63,"G-TELP 충족",IF(U87=6,"HSK점수 충족",IF(U87=5,IF(V87&gt;179,"HSK점수 충족","자격미달"),"자격미달"))))))),IF(P87="C",IF(Q87&gt;599,"TOEIC 충족",IF(R87&gt;226,"New-TEPS 충족",IF(S87&gt;67,"TOEFL 충족",IF(T87&gt;599,"JPT 충족",IF(W87&gt;49,"G-TELP 충족",IF(U87=6,"HSK점수 충족",IF(U87=5,"HSK점수 충족",IF(U87=4,IF(V87&gt;209,"HSK점수 충족","자격미달"),"자격미달")))))))),IF(P87="D",IF(Q87&gt;649,"TOEIC 충족",IF(R87&gt;244,"New-TEPS 충족",IF(S87&gt;73,"TOEFL 충족",IF(T87&gt;649,"JPT 충족",IF(W87&gt;56,"G-TELP 충족",IF(U1028=6,"HSK점수 충족",IF(U1028=5,"HSK점수 충족",IF(U1028=4,IF(V1028&gt;254,"HSK점수 충족","자격미달"),"자격미달")))))))),0))))</f>
        <v>TOEIC 충족</v>
      </c>
      <c r="AC87" s="21"/>
      <c r="AD87" s="3">
        <f>IF(P87="A",VLOOKUP(Q87,[1]교육_어학_경력backdata!$B$3:$C$9,2,1),IF(P87="B",VLOOKUP(Q87,[1]교육_어학_경력backdata!$G$3:$H$9,2,1),IF(P87="C",0,"오류")))</f>
        <v>16</v>
      </c>
      <c r="AE87" s="3">
        <f>IF(P87="A",VLOOKUP(R87,[1]교육_어학_경력backdata!$B$11:$C$17,2,1),IF(P87="B",VLOOKUP(R87,[1]교육_어학_경력backdata!$G$11:$H$17,2,1),IF(P87="C",0,"오류")))</f>
        <v>0</v>
      </c>
      <c r="AF87" s="3">
        <f>IF(P87="A",VLOOKUP(S87,[1]교육_어학_경력backdata!$B$19:$C$25,2,1),IF(P87="B",VLOOKUP(S87,[1]교육_어학_경력backdata!$G$19:$H$25,2,1),IF(P87="C",0,"오류")))</f>
        <v>0</v>
      </c>
      <c r="AG87" s="3">
        <f>IF(P87="A",VLOOKUP(T87,[1]교육_어학_경력backdata!$B$3:$C$9,2,1),IF(P87="B",VLOOKUP(T87,[1]교육_어학_경력backdata!$G$3:$H$9,2,1),IF(P87="C",0,"오류")))</f>
        <v>0</v>
      </c>
      <c r="AH87" s="3">
        <f>IF(P87="A",IF(U87=0,0,IF(U87=4,0,IF(U87=5,VLOOKUP(V87,[1]교육_어학_경력backdata!$B$27:$C$29,2,1),IF(U87=6,VLOOKUP(V87,[1]교육_어학_경력backdata!$B$31:$C$34,2,1))))),IF(P87="B",IF(U87=0,0,IF(U87=4,0,IF(U87=5,VLOOKUP(V87,[1]교육_어학_경력backdata!$G$27:$H$31,2,1),IF(U87=6,VLOOKUP(V87,[1]교육_어학_경력backdata!$G$33:$H$34,2,1))))),IF(CT87="C",0,"오류")))</f>
        <v>0</v>
      </c>
      <c r="AI87" s="3">
        <f>IF(P87="A",VLOOKUP(W87,[1]교육_어학_경력backdata!$B$36:$C$42,2,1),IF(P87="B",VLOOKUP(W87,[1]교육_어학_경력backdata!$G$36:$H$42,2,1),IF(P87="C",0,"오류")))</f>
        <v>0</v>
      </c>
      <c r="AJ87" s="3">
        <f>SUM(AD87:AI87)</f>
        <v>16</v>
      </c>
      <c r="AK87" s="3">
        <f>_xlfn.MAXIFS(AJ:AJ,B:B,B87)</f>
        <v>16</v>
      </c>
      <c r="AL87" s="3"/>
      <c r="AM87" s="21"/>
      <c r="AN87" s="3" t="s">
        <v>6404</v>
      </c>
      <c r="AO87" s="3"/>
    </row>
    <row r="88" spans="1:41" x14ac:dyDescent="0.4">
      <c r="A88" s="7">
        <f>IF(B87=B88,A87,A87+1)</f>
        <v>78</v>
      </c>
      <c r="B88" s="7" t="s">
        <v>5904</v>
      </c>
      <c r="C88" s="7" t="s">
        <v>5903</v>
      </c>
      <c r="D88" s="7" t="s">
        <v>3044</v>
      </c>
      <c r="E88" s="7" t="s">
        <v>3043</v>
      </c>
      <c r="F88" s="3">
        <f>IF(B88=B87,F87+1,1)</f>
        <v>2</v>
      </c>
      <c r="G88" s="3" t="s">
        <v>6380</v>
      </c>
      <c r="H88" s="3" t="s">
        <v>6409</v>
      </c>
      <c r="I88" s="3" t="s">
        <v>6408</v>
      </c>
      <c r="J88" s="3" t="s">
        <v>7522</v>
      </c>
      <c r="K88" s="3"/>
      <c r="L88" s="3" t="s">
        <v>6517</v>
      </c>
      <c r="M88" s="3" t="s">
        <v>7521</v>
      </c>
      <c r="P88" s="3" t="s">
        <v>2434</v>
      </c>
      <c r="Q88" s="3">
        <f>IF(H88="TOEIC",VALUE(L88),0)</f>
        <v>0</v>
      </c>
      <c r="R88" s="3">
        <f>IF(H88="NEW TEPS",VALUE(L88),0)</f>
        <v>0</v>
      </c>
      <c r="S88" s="3">
        <f>IF(H88="TOEFL(ibt)",VALUE(L88),0)</f>
        <v>0</v>
      </c>
      <c r="T88" s="3">
        <f>IF(H88="JPT",VALUE(L88),0)</f>
        <v>875</v>
      </c>
      <c r="U88" s="3">
        <f>IF(H88="HSK",VALUE(K88),0)</f>
        <v>0</v>
      </c>
      <c r="V88" s="3">
        <f>IF(H88="HSK",VALUE(L88),0)</f>
        <v>0</v>
      </c>
      <c r="W88" s="3">
        <f>IF(H88="G-TELP Level2",VALUE(L88),0)</f>
        <v>0</v>
      </c>
      <c r="X88" s="3">
        <f>IF(P88="A",IF(Q88&gt;849,1,IF(R88&gt;335,1,IF(S88&gt;97,1,IF(T88&gt;849,1,IF(W88&gt;82,1,IF(U88=6,1,IF(U88=5,IF(V88&gt;254,1,0),0))))))),IF(P88="B",IF(Q88&gt;699,1,IF(R88&gt;263,1,IF(S88&gt;78,1,IF(T88&gt;699,1,IF(W88&gt;63,1,IF(U88=6,1,IF(U88=5,IF(V88&gt;179,1,0),0))))))),IF(P88="C",IF(Q88&gt;599,1,IF(R88&gt;226,1,IF(S88&gt;67,1,IF(T88&gt;599,1,IF(W88&gt;49,1,IF(U88=6,1,IF(U88=5,1,IF(U88=4,IF(V88&gt;209,1,0),0)))))))),IF(P88="D",IF(Q88&gt;649,1,IF(R88&gt;244,1,IF(S88&gt;73,1,IF(T88&gt;649,1,IF(W88&gt;56,1,IF(U88=6,1,IF(U88=5,1,IF(U88=4,IF(V88&gt;254,1,0),0)))))))),0))))</f>
        <v>1</v>
      </c>
      <c r="Y88" s="3">
        <f>SUMIF(B:B,B88,X:X)</f>
        <v>2</v>
      </c>
      <c r="Z88" s="3" t="str">
        <f>IF(Y88&gt;0,"어학 충족","자격미달")</f>
        <v>어학 충족</v>
      </c>
      <c r="AA88" s="3"/>
      <c r="AB88" s="3" t="str">
        <f>IF(P88="A",IF(Q88&gt;849,"TOEIC 충족",IF(R88&gt;335,"New-TEPS 충족",IF(S88&gt;97,"TOEFL 충족",IF(T88&gt;849,"JPT 충족",IF(W88&gt;82,"G-TELP 충족",IF(U88=6,"HSK점수 충족",IF(U88=5,IF(V88&gt;254,"HSK점수 충족","자격미달"),"자격미달"))))))),IF(P88="B",IF(Q88&gt;699,"TOEIC 충족",IF(R88&gt;263,"New-TEPS 충족",IF(S88&gt;78,"TOEFL 충족",IF(T88&gt;699,"JPT 충족",IF(W88&gt;63,"G-TELP 충족",IF(U88=6,"HSK점수 충족",IF(U88=5,IF(V88&gt;179,"HSK점수 충족","자격미달"),"자격미달"))))))),IF(P88="C",IF(Q88&gt;599,"TOEIC 충족",IF(R88&gt;226,"New-TEPS 충족",IF(S88&gt;67,"TOEFL 충족",IF(T88&gt;599,"JPT 충족",IF(W88&gt;49,"G-TELP 충족",IF(U88=6,"HSK점수 충족",IF(U88=5,"HSK점수 충족",IF(U88=4,IF(V88&gt;209,"HSK점수 충족","자격미달"),"자격미달")))))))),IF(P88="D",IF(Q88&gt;649,"TOEIC 충족",IF(R88&gt;244,"New-TEPS 충족",IF(S88&gt;73,"TOEFL 충족",IF(T88&gt;649,"JPT 충족",IF(W88&gt;56,"G-TELP 충족",IF(U1029=6,"HSK점수 충족",IF(U1029=5,"HSK점수 충족",IF(U1029=4,IF(V1029&gt;254,"HSK점수 충족","자격미달"),"자격미달")))))))),0))))</f>
        <v>JPT 충족</v>
      </c>
      <c r="AC88" s="21"/>
      <c r="AD88" s="3">
        <f>IF(P88="A",VLOOKUP(Q88,[1]교육_어학_경력backdata!$B$3:$C$9,2,1),IF(P88="B",VLOOKUP(Q88,[1]교육_어학_경력backdata!$G$3:$H$9,2,1),IF(P88="C",0,"오류")))</f>
        <v>0</v>
      </c>
      <c r="AE88" s="3">
        <f>IF(P88="A",VLOOKUP(R88,[1]교육_어학_경력backdata!$B$11:$C$17,2,1),IF(P88="B",VLOOKUP(R88,[1]교육_어학_경력backdata!$G$11:$H$17,2,1),IF(P88="C",0,"오류")))</f>
        <v>0</v>
      </c>
      <c r="AF88" s="3">
        <f>IF(P88="A",VLOOKUP(S88,[1]교육_어학_경력backdata!$B$19:$C$25,2,1),IF(P88="B",VLOOKUP(S88,[1]교육_어학_경력backdata!$G$19:$H$25,2,1),IF(P88="C",0,"오류")))</f>
        <v>0</v>
      </c>
      <c r="AG88" s="3">
        <f>IF(P88="A",VLOOKUP(T88,[1]교육_어학_경력backdata!$B$3:$C$9,2,1),IF(P88="B",VLOOKUP(T88,[1]교육_어학_경력backdata!$G$3:$H$9,2,1),IF(P88="C",0,"오류")))</f>
        <v>14</v>
      </c>
      <c r="AH88" s="3">
        <f>IF(P88="A",IF(U88=0,0,IF(U88=4,0,IF(U88=5,VLOOKUP(V88,[1]교육_어학_경력backdata!$B$27:$C$29,2,1),IF(U88=6,VLOOKUP(V88,[1]교육_어학_경력backdata!$B$31:$C$34,2,1))))),IF(P88="B",IF(U88=0,0,IF(U88=4,0,IF(U88=5,VLOOKUP(V88,[1]교육_어학_경력backdata!$G$27:$H$31,2,1),IF(U88=6,VLOOKUP(V88,[1]교육_어학_경력backdata!$G$33:$H$34,2,1))))),IF(CT88="C",0,"오류")))</f>
        <v>0</v>
      </c>
      <c r="AI88" s="3">
        <f>IF(P88="A",VLOOKUP(W88,[1]교육_어학_경력backdata!$B$36:$C$42,2,1),IF(P88="B",VLOOKUP(W88,[1]교육_어학_경력backdata!$G$36:$H$42,2,1),IF(P88="C",0,"오류")))</f>
        <v>0</v>
      </c>
      <c r="AJ88" s="3">
        <f>SUM(AD88:AI88)</f>
        <v>14</v>
      </c>
      <c r="AK88" s="3">
        <f>_xlfn.MAXIFS(AJ:AJ,B:B,B88)</f>
        <v>16</v>
      </c>
      <c r="AL88" s="3"/>
      <c r="AM88" s="21"/>
      <c r="AN88" s="3" t="s">
        <v>6404</v>
      </c>
      <c r="AO88" s="3"/>
    </row>
    <row r="89" spans="1:41" x14ac:dyDescent="0.4">
      <c r="A89" s="4">
        <f>IF(B88=B89,A88,A88+1)</f>
        <v>79</v>
      </c>
      <c r="B89" s="4" t="s">
        <v>5896</v>
      </c>
      <c r="C89" s="4" t="s">
        <v>5895</v>
      </c>
      <c r="D89" s="4" t="s">
        <v>3044</v>
      </c>
      <c r="E89" s="4" t="s">
        <v>3043</v>
      </c>
      <c r="F89" s="4">
        <f>IF(B89=B88,F88+1,1)</f>
        <v>1</v>
      </c>
      <c r="G89" s="4" t="s">
        <v>6380</v>
      </c>
      <c r="H89" s="4" t="s">
        <v>6379</v>
      </c>
      <c r="I89" s="4" t="s">
        <v>6378</v>
      </c>
      <c r="J89" s="4" t="s">
        <v>6464</v>
      </c>
      <c r="K89" s="4"/>
      <c r="L89" s="4" t="s">
        <v>6697</v>
      </c>
      <c r="M89" s="4" t="s">
        <v>7520</v>
      </c>
      <c r="P89" s="4" t="s">
        <v>2434</v>
      </c>
      <c r="Q89" s="4">
        <f>IF(H89="TOEIC",VALUE(L89),0)</f>
        <v>960</v>
      </c>
      <c r="R89" s="4">
        <f>IF(H89="NEW TEPS",VALUE(L89),0)</f>
        <v>0</v>
      </c>
      <c r="S89" s="4">
        <f>IF(H89="TOEFL(ibt)",VALUE(L89),0)</f>
        <v>0</v>
      </c>
      <c r="T89" s="4">
        <f>IF(H89="JPT",VALUE(L89),0)</f>
        <v>0</v>
      </c>
      <c r="U89" s="4">
        <f>IF(H89="HSK",VALUE(K89),0)</f>
        <v>0</v>
      </c>
      <c r="V89" s="4">
        <f>IF(H89="HSK",VALUE(L89),0)</f>
        <v>0</v>
      </c>
      <c r="W89" s="4">
        <f>IF(H89="G-TELP Level2",VALUE(L89),0)</f>
        <v>0</v>
      </c>
      <c r="X89" s="4">
        <f>IF(P89="A",IF(Q89&gt;849,1,IF(R89&gt;335,1,IF(S89&gt;97,1,IF(T89&gt;849,1,IF(W89&gt;82,1,IF(U89=6,1,IF(U89=5,IF(V89&gt;254,1,0),0))))))),IF(P89="B",IF(Q89&gt;699,1,IF(R89&gt;263,1,IF(S89&gt;78,1,IF(T89&gt;699,1,IF(W89&gt;63,1,IF(U89=6,1,IF(U89=5,IF(V89&gt;179,1,0),0))))))),IF(P89="C",IF(Q89&gt;599,1,IF(R89&gt;226,1,IF(S89&gt;67,1,IF(T89&gt;599,1,IF(W89&gt;49,1,IF(U89=6,1,IF(U89=5,1,IF(U89=4,IF(V89&gt;209,1,0),0)))))))),IF(P89="D",IF(Q89&gt;649,1,IF(R89&gt;244,1,IF(S89&gt;73,1,IF(T89&gt;649,1,IF(W89&gt;56,1,IF(U89=6,1,IF(U89=5,1,IF(U89=4,IF(V89&gt;254,1,0),0)))))))),0))))</f>
        <v>1</v>
      </c>
      <c r="Y89" s="4">
        <f>SUMIF(B:B,B89,X:X)</f>
        <v>1</v>
      </c>
      <c r="Z89" s="4" t="str">
        <f>IF(Y89&gt;0,"어학 충족","자격미달")</f>
        <v>어학 충족</v>
      </c>
      <c r="AA89" s="4"/>
      <c r="AB89" s="4" t="str">
        <f>IF(P89="A",IF(Q89&gt;849,"TOEIC 충족",IF(R89&gt;335,"New-TEPS 충족",IF(S89&gt;97,"TOEFL 충족",IF(T89&gt;849,"JPT 충족",IF(W89&gt;82,"G-TELP 충족",IF(U89=6,"HSK점수 충족",IF(U89=5,IF(V89&gt;254,"HSK점수 충족","자격미달"),"자격미달"))))))),IF(P89="B",IF(Q89&gt;699,"TOEIC 충족",IF(R89&gt;263,"New-TEPS 충족",IF(S89&gt;78,"TOEFL 충족",IF(T89&gt;699,"JPT 충족",IF(W89&gt;63,"G-TELP 충족",IF(U89=6,"HSK점수 충족",IF(U89=5,IF(V89&gt;179,"HSK점수 충족","자격미달"),"자격미달"))))))),IF(P89="C",IF(Q89&gt;599,"TOEIC 충족",IF(R89&gt;226,"New-TEPS 충족",IF(S89&gt;67,"TOEFL 충족",IF(T89&gt;599,"JPT 충족",IF(W89&gt;49,"G-TELP 충족",IF(U89=6,"HSK점수 충족",IF(U89=5,"HSK점수 충족",IF(U89=4,IF(V89&gt;209,"HSK점수 충족","자격미달"),"자격미달")))))))),IF(P89="D",IF(Q89&gt;649,"TOEIC 충족",IF(R89&gt;244,"New-TEPS 충족",IF(S89&gt;73,"TOEFL 충족",IF(T89&gt;649,"JPT 충족",IF(W89&gt;56,"G-TELP 충족",IF(U1030=6,"HSK점수 충족",IF(U1030=5,"HSK점수 충족",IF(U1030=4,IF(V1030&gt;254,"HSK점수 충족","자격미달"),"자격미달")))))))),0))))</f>
        <v>TOEIC 충족</v>
      </c>
      <c r="AC89" s="21"/>
      <c r="AD89" s="4">
        <f>IF(P89="A",VLOOKUP(Q89,[1]교육_어학_경력backdata!$B$3:$C$9,2,1),IF(P89="B",VLOOKUP(Q89,[1]교육_어학_경력backdata!$G$3:$H$9,2,1),IF(P89="C",0,"오류")))</f>
        <v>20</v>
      </c>
      <c r="AE89" s="4">
        <f>IF(P89="A",VLOOKUP(R89,[1]교육_어학_경력backdata!$B$11:$C$17,2,1),IF(P89="B",VLOOKUP(R89,[1]교육_어학_경력backdata!$G$11:$H$17,2,1),IF(P89="C",0,"오류")))</f>
        <v>0</v>
      </c>
      <c r="AF89" s="4">
        <f>IF(P89="A",VLOOKUP(S89,[1]교육_어학_경력backdata!$B$19:$C$25,2,1),IF(P89="B",VLOOKUP(S89,[1]교육_어학_경력backdata!$G$19:$H$25,2,1),IF(P89="C",0,"오류")))</f>
        <v>0</v>
      </c>
      <c r="AG89" s="4">
        <f>IF(P89="A",VLOOKUP(T89,[1]교육_어학_경력backdata!$B$3:$C$9,2,1),IF(P89="B",VLOOKUP(T89,[1]교육_어학_경력backdata!$G$3:$H$9,2,1),IF(P89="C",0,"오류")))</f>
        <v>0</v>
      </c>
      <c r="AH89" s="4">
        <f>IF(P89="A",IF(U89=0,0,IF(U89=4,0,IF(U89=5,VLOOKUP(V89,[1]교육_어학_경력backdata!$B$27:$C$29,2,1),IF(U89=6,VLOOKUP(V89,[1]교육_어학_경력backdata!$B$31:$C$34,2,1))))),IF(P89="B",IF(U89=0,0,IF(U89=4,0,IF(U89=5,VLOOKUP(V89,[1]교육_어학_경력backdata!$G$27:$H$31,2,1),IF(U89=6,VLOOKUP(V89,[1]교육_어학_경력backdata!$G$33:$H$34,2,1))))),IF(CT89="C",0,"오류")))</f>
        <v>0</v>
      </c>
      <c r="AI89" s="4">
        <f>IF(P89="A",VLOOKUP(W89,[1]교육_어학_경력backdata!$B$36:$C$42,2,1),IF(P89="B",VLOOKUP(W89,[1]교육_어학_경력backdata!$G$36:$H$42,2,1),IF(P89="C",0,"오류")))</f>
        <v>0</v>
      </c>
      <c r="AJ89" s="4">
        <f>SUM(AD89:AI89)</f>
        <v>20</v>
      </c>
      <c r="AK89" s="4">
        <f>_xlfn.MAXIFS(AJ:AJ,B:B,B89)</f>
        <v>20</v>
      </c>
      <c r="AL89" s="4"/>
      <c r="AM89" s="21"/>
      <c r="AN89" s="4"/>
      <c r="AO89" s="4"/>
    </row>
    <row r="90" spans="1:41" x14ac:dyDescent="0.4">
      <c r="A90" s="3">
        <f>IF(B89=B90,A89,A89+1)</f>
        <v>80</v>
      </c>
      <c r="B90" s="3" t="s">
        <v>5892</v>
      </c>
      <c r="C90" s="3" t="s">
        <v>5891</v>
      </c>
      <c r="D90" s="3" t="s">
        <v>3044</v>
      </c>
      <c r="E90" s="3" t="s">
        <v>3043</v>
      </c>
      <c r="F90" s="3">
        <f>IF(B90=B89,F89+1,1)</f>
        <v>1</v>
      </c>
      <c r="G90" s="3" t="s">
        <v>6384</v>
      </c>
      <c r="H90" s="3" t="s">
        <v>6379</v>
      </c>
      <c r="I90" s="3" t="s">
        <v>6378</v>
      </c>
      <c r="J90" s="3" t="s">
        <v>6445</v>
      </c>
      <c r="K90" s="3"/>
      <c r="L90" s="3" t="s">
        <v>6411</v>
      </c>
      <c r="M90" s="3" t="s">
        <v>7519</v>
      </c>
      <c r="P90" s="3" t="s">
        <v>2434</v>
      </c>
      <c r="Q90" s="3">
        <f>IF(H90="TOEIC",VALUE(L90),0)</f>
        <v>915</v>
      </c>
      <c r="R90" s="3">
        <f>IF(H90="NEW TEPS",VALUE(L90),0)</f>
        <v>0</v>
      </c>
      <c r="S90" s="3">
        <f>IF(H90="TOEFL(ibt)",VALUE(L90),0)</f>
        <v>0</v>
      </c>
      <c r="T90" s="3">
        <f>IF(H90="JPT",VALUE(L90),0)</f>
        <v>0</v>
      </c>
      <c r="U90" s="3">
        <f>IF(H90="HSK",VALUE(K90),0)</f>
        <v>0</v>
      </c>
      <c r="V90" s="3">
        <f>IF(H90="HSK",VALUE(L90),0)</f>
        <v>0</v>
      </c>
      <c r="W90" s="3">
        <f>IF(H90="G-TELP Level2",VALUE(L90),0)</f>
        <v>0</v>
      </c>
      <c r="X90" s="3">
        <f>IF(P90="A",IF(Q90&gt;849,1,IF(R90&gt;335,1,IF(S90&gt;97,1,IF(T90&gt;849,1,IF(W90&gt;82,1,IF(U90=6,1,IF(U90=5,IF(V90&gt;254,1,0),0))))))),IF(P90="B",IF(Q90&gt;699,1,IF(R90&gt;263,1,IF(S90&gt;78,1,IF(T90&gt;699,1,IF(W90&gt;63,1,IF(U90=6,1,IF(U90=5,IF(V90&gt;179,1,0),0))))))),IF(P90="C",IF(Q90&gt;599,1,IF(R90&gt;226,1,IF(S90&gt;67,1,IF(T90&gt;599,1,IF(W90&gt;49,1,IF(U90=6,1,IF(U90=5,1,IF(U90=4,IF(V90&gt;209,1,0),0)))))))),IF(P90="D",IF(Q90&gt;649,1,IF(R90&gt;244,1,IF(S90&gt;73,1,IF(T90&gt;649,1,IF(W90&gt;56,1,IF(U90=6,1,IF(U90=5,1,IF(U90=4,IF(V90&gt;254,1,0),0)))))))),0))))</f>
        <v>1</v>
      </c>
      <c r="Y90" s="3">
        <f>SUMIF(B:B,B90,X:X)</f>
        <v>1</v>
      </c>
      <c r="Z90" s="3" t="str">
        <f>IF(Y90&gt;0,"어학 충족","자격미달")</f>
        <v>어학 충족</v>
      </c>
      <c r="AA90" s="3"/>
      <c r="AB90" s="3" t="str">
        <f>IF(P90="A",IF(Q90&gt;849,"TOEIC 충족",IF(R90&gt;335,"New-TEPS 충족",IF(S90&gt;97,"TOEFL 충족",IF(T90&gt;849,"JPT 충족",IF(W90&gt;82,"G-TELP 충족",IF(U90=6,"HSK점수 충족",IF(U90=5,IF(V90&gt;254,"HSK점수 충족","자격미달"),"자격미달"))))))),IF(P90="B",IF(Q90&gt;699,"TOEIC 충족",IF(R90&gt;263,"New-TEPS 충족",IF(S90&gt;78,"TOEFL 충족",IF(T90&gt;699,"JPT 충족",IF(W90&gt;63,"G-TELP 충족",IF(U90=6,"HSK점수 충족",IF(U90=5,IF(V90&gt;179,"HSK점수 충족","자격미달"),"자격미달"))))))),IF(P90="C",IF(Q90&gt;599,"TOEIC 충족",IF(R90&gt;226,"New-TEPS 충족",IF(S90&gt;67,"TOEFL 충족",IF(T90&gt;599,"JPT 충족",IF(W90&gt;49,"G-TELP 충족",IF(U90=6,"HSK점수 충족",IF(U90=5,"HSK점수 충족",IF(U90=4,IF(V90&gt;209,"HSK점수 충족","자격미달"),"자격미달")))))))),IF(P90="D",IF(Q90&gt;649,"TOEIC 충족",IF(R90&gt;244,"New-TEPS 충족",IF(S90&gt;73,"TOEFL 충족",IF(T90&gt;649,"JPT 충족",IF(W90&gt;56,"G-TELP 충족",IF(U1031=6,"HSK점수 충족",IF(U1031=5,"HSK점수 충족",IF(U1031=4,IF(V1031&gt;254,"HSK점수 충족","자격미달"),"자격미달")))))))),0))))</f>
        <v>TOEIC 충족</v>
      </c>
      <c r="AC90" s="21"/>
      <c r="AD90" s="3">
        <f>IF(P90="A",VLOOKUP(Q90,[1]교육_어학_경력backdata!$B$3:$C$9,2,1),IF(P90="B",VLOOKUP(Q90,[1]교육_어학_경력backdata!$G$3:$H$9,2,1),IF(P90="C",0,"오류")))</f>
        <v>16</v>
      </c>
      <c r="AE90" s="3">
        <f>IF(P90="A",VLOOKUP(R90,[1]교육_어학_경력backdata!$B$11:$C$17,2,1),IF(P90="B",VLOOKUP(R90,[1]교육_어학_경력backdata!$G$11:$H$17,2,1),IF(P90="C",0,"오류")))</f>
        <v>0</v>
      </c>
      <c r="AF90" s="3">
        <f>IF(P90="A",VLOOKUP(S90,[1]교육_어학_경력backdata!$B$19:$C$25,2,1),IF(P90="B",VLOOKUP(S90,[1]교육_어학_경력backdata!$G$19:$H$25,2,1),IF(P90="C",0,"오류")))</f>
        <v>0</v>
      </c>
      <c r="AG90" s="3">
        <f>IF(P90="A",VLOOKUP(T90,[1]교육_어학_경력backdata!$B$3:$C$9,2,1),IF(P90="B",VLOOKUP(T90,[1]교육_어학_경력backdata!$G$3:$H$9,2,1),IF(P90="C",0,"오류")))</f>
        <v>0</v>
      </c>
      <c r="AH90" s="3">
        <f>IF(P90="A",IF(U90=0,0,IF(U90=4,0,IF(U90=5,VLOOKUP(V90,[1]교육_어학_경력backdata!$B$27:$C$29,2,1),IF(U90=6,VLOOKUP(V90,[1]교육_어학_경력backdata!$B$31:$C$34,2,1))))),IF(P90="B",IF(U90=0,0,IF(U90=4,0,IF(U90=5,VLOOKUP(V90,[1]교육_어학_경력backdata!$G$27:$H$31,2,1),IF(U90=6,VLOOKUP(V90,[1]교육_어학_경력backdata!$G$33:$H$34,2,1))))),IF(CT90="C",0,"오류")))</f>
        <v>0</v>
      </c>
      <c r="AI90" s="3">
        <f>IF(P90="A",VLOOKUP(W90,[1]교육_어학_경력backdata!$B$36:$C$42,2,1),IF(P90="B",VLOOKUP(W90,[1]교육_어학_경력backdata!$G$36:$H$42,2,1),IF(P90="C",0,"오류")))</f>
        <v>0</v>
      </c>
      <c r="AJ90" s="3">
        <f>SUM(AD90:AI90)</f>
        <v>16</v>
      </c>
      <c r="AK90" s="3">
        <f>_xlfn.MAXIFS(AJ:AJ,B:B,B90)</f>
        <v>16</v>
      </c>
      <c r="AL90" s="3"/>
      <c r="AM90" s="21"/>
      <c r="AN90" s="3"/>
      <c r="AO90" s="3"/>
    </row>
    <row r="91" spans="1:41" x14ac:dyDescent="0.4">
      <c r="A91" s="4">
        <f>IF(B90=B91,A90,A90+1)</f>
        <v>81</v>
      </c>
      <c r="B91" s="4" t="s">
        <v>5885</v>
      </c>
      <c r="C91" s="4" t="s">
        <v>5884</v>
      </c>
      <c r="D91" s="4" t="s">
        <v>3044</v>
      </c>
      <c r="E91" s="4" t="s">
        <v>3043</v>
      </c>
      <c r="F91" s="4">
        <f>IF(B91=B90,F90+1,1)</f>
        <v>1</v>
      </c>
      <c r="G91" s="4" t="s">
        <v>6380</v>
      </c>
      <c r="H91" s="4" t="s">
        <v>6379</v>
      </c>
      <c r="I91" s="4" t="s">
        <v>6378</v>
      </c>
      <c r="J91" s="4" t="s">
        <v>6742</v>
      </c>
      <c r="K91" s="4"/>
      <c r="L91" s="4" t="s">
        <v>6533</v>
      </c>
      <c r="M91" s="4" t="s">
        <v>7518</v>
      </c>
      <c r="P91" s="4" t="s">
        <v>2434</v>
      </c>
      <c r="Q91" s="4">
        <f>IF(H91="TOEIC",VALUE(L91),0)</f>
        <v>885</v>
      </c>
      <c r="R91" s="4">
        <f>IF(H91="NEW TEPS",VALUE(L91),0)</f>
        <v>0</v>
      </c>
      <c r="S91" s="4">
        <f>IF(H91="TOEFL(ibt)",VALUE(L91),0)</f>
        <v>0</v>
      </c>
      <c r="T91" s="4">
        <f>IF(H91="JPT",VALUE(L91),0)</f>
        <v>0</v>
      </c>
      <c r="U91" s="4">
        <f>IF(H91="HSK",VALUE(K91),0)</f>
        <v>0</v>
      </c>
      <c r="V91" s="4">
        <f>IF(H91="HSK",VALUE(L91),0)</f>
        <v>0</v>
      </c>
      <c r="W91" s="4">
        <f>IF(H91="G-TELP Level2",VALUE(L91),0)</f>
        <v>0</v>
      </c>
      <c r="X91" s="4">
        <f>IF(P91="A",IF(Q91&gt;849,1,IF(R91&gt;335,1,IF(S91&gt;97,1,IF(T91&gt;849,1,IF(W91&gt;82,1,IF(U91=6,1,IF(U91=5,IF(V91&gt;254,1,0),0))))))),IF(P91="B",IF(Q91&gt;699,1,IF(R91&gt;263,1,IF(S91&gt;78,1,IF(T91&gt;699,1,IF(W91&gt;63,1,IF(U91=6,1,IF(U91=5,IF(V91&gt;179,1,0),0))))))),IF(P91="C",IF(Q91&gt;599,1,IF(R91&gt;226,1,IF(S91&gt;67,1,IF(T91&gt;599,1,IF(W91&gt;49,1,IF(U91=6,1,IF(U91=5,1,IF(U91=4,IF(V91&gt;209,1,0),0)))))))),IF(P91="D",IF(Q91&gt;649,1,IF(R91&gt;244,1,IF(S91&gt;73,1,IF(T91&gt;649,1,IF(W91&gt;56,1,IF(U91=6,1,IF(U91=5,1,IF(U91=4,IF(V91&gt;254,1,0),0)))))))),0))))</f>
        <v>1</v>
      </c>
      <c r="Y91" s="4">
        <f>SUMIF(B:B,B91,X:X)</f>
        <v>1</v>
      </c>
      <c r="Z91" s="4" t="str">
        <f>IF(Y91&gt;0,"어학 충족","자격미달")</f>
        <v>어학 충족</v>
      </c>
      <c r="AA91" s="4"/>
      <c r="AB91" s="4" t="str">
        <f>IF(P91="A",IF(Q91&gt;849,"TOEIC 충족",IF(R91&gt;335,"New-TEPS 충족",IF(S91&gt;97,"TOEFL 충족",IF(T91&gt;849,"JPT 충족",IF(W91&gt;82,"G-TELP 충족",IF(U91=6,"HSK점수 충족",IF(U91=5,IF(V91&gt;254,"HSK점수 충족","자격미달"),"자격미달"))))))),IF(P91="B",IF(Q91&gt;699,"TOEIC 충족",IF(R91&gt;263,"New-TEPS 충족",IF(S91&gt;78,"TOEFL 충족",IF(T91&gt;699,"JPT 충족",IF(W91&gt;63,"G-TELP 충족",IF(U91=6,"HSK점수 충족",IF(U91=5,IF(V91&gt;179,"HSK점수 충족","자격미달"),"자격미달"))))))),IF(P91="C",IF(Q91&gt;599,"TOEIC 충족",IF(R91&gt;226,"New-TEPS 충족",IF(S91&gt;67,"TOEFL 충족",IF(T91&gt;599,"JPT 충족",IF(W91&gt;49,"G-TELP 충족",IF(U91=6,"HSK점수 충족",IF(U91=5,"HSK점수 충족",IF(U91=4,IF(V91&gt;209,"HSK점수 충족","자격미달"),"자격미달")))))))),IF(P91="D",IF(Q91&gt;649,"TOEIC 충족",IF(R91&gt;244,"New-TEPS 충족",IF(S91&gt;73,"TOEFL 충족",IF(T91&gt;649,"JPT 충족",IF(W91&gt;56,"G-TELP 충족",IF(U1032=6,"HSK점수 충족",IF(U1032=5,"HSK점수 충족",IF(U1032=4,IF(V1032&gt;254,"HSK점수 충족","자격미달"),"자격미달")))))))),0))))</f>
        <v>TOEIC 충족</v>
      </c>
      <c r="AC91" s="21"/>
      <c r="AD91" s="4">
        <f>IF(P91="A",VLOOKUP(Q91,[1]교육_어학_경력backdata!$B$3:$C$9,2,1),IF(P91="B",VLOOKUP(Q91,[1]교육_어학_경력backdata!$G$3:$H$9,2,1),IF(P91="C",0,"오류")))</f>
        <v>14</v>
      </c>
      <c r="AE91" s="4">
        <f>IF(P91="A",VLOOKUP(R91,[1]교육_어학_경력backdata!$B$11:$C$17,2,1),IF(P91="B",VLOOKUP(R91,[1]교육_어학_경력backdata!$G$11:$H$17,2,1),IF(P91="C",0,"오류")))</f>
        <v>0</v>
      </c>
      <c r="AF91" s="4">
        <f>IF(P91="A",VLOOKUP(S91,[1]교육_어학_경력backdata!$B$19:$C$25,2,1),IF(P91="B",VLOOKUP(S91,[1]교육_어학_경력backdata!$G$19:$H$25,2,1),IF(P91="C",0,"오류")))</f>
        <v>0</v>
      </c>
      <c r="AG91" s="4">
        <f>IF(P91="A",VLOOKUP(T91,[1]교육_어학_경력backdata!$B$3:$C$9,2,1),IF(P91="B",VLOOKUP(T91,[1]교육_어학_경력backdata!$G$3:$H$9,2,1),IF(P91="C",0,"오류")))</f>
        <v>0</v>
      </c>
      <c r="AH91" s="4">
        <f>IF(P91="A",IF(U91=0,0,IF(U91=4,0,IF(U91=5,VLOOKUP(V91,[1]교육_어학_경력backdata!$B$27:$C$29,2,1),IF(U91=6,VLOOKUP(V91,[1]교육_어학_경력backdata!$B$31:$C$34,2,1))))),IF(P91="B",IF(U91=0,0,IF(U91=4,0,IF(U91=5,VLOOKUP(V91,[1]교육_어학_경력backdata!$G$27:$H$31,2,1),IF(U91=6,VLOOKUP(V91,[1]교육_어학_경력backdata!$G$33:$H$34,2,1))))),IF(CT91="C",0,"오류")))</f>
        <v>0</v>
      </c>
      <c r="AI91" s="4">
        <f>IF(P91="A",VLOOKUP(W91,[1]교육_어학_경력backdata!$B$36:$C$42,2,1),IF(P91="B",VLOOKUP(W91,[1]교육_어학_경력backdata!$G$36:$H$42,2,1),IF(P91="C",0,"오류")))</f>
        <v>0</v>
      </c>
      <c r="AJ91" s="4">
        <f>SUM(AD91:AI91)</f>
        <v>14</v>
      </c>
      <c r="AK91" s="4">
        <f>_xlfn.MAXIFS(AJ:AJ,B:B,B91)</f>
        <v>14</v>
      </c>
      <c r="AL91" s="4"/>
      <c r="AM91" s="21"/>
      <c r="AN91" s="4"/>
      <c r="AO91" s="4"/>
    </row>
    <row r="92" spans="1:41" x14ac:dyDescent="0.4">
      <c r="A92" s="3">
        <f>IF(B91=B92,A91,A91+1)</f>
        <v>82</v>
      </c>
      <c r="B92" s="3" t="s">
        <v>5880</v>
      </c>
      <c r="C92" s="3" t="s">
        <v>1185</v>
      </c>
      <c r="D92" s="3" t="s">
        <v>3044</v>
      </c>
      <c r="E92" s="3" t="s">
        <v>3043</v>
      </c>
      <c r="F92" s="3">
        <f>IF(B92=B91,F91+1,1)</f>
        <v>1</v>
      </c>
      <c r="G92" s="3" t="s">
        <v>6384</v>
      </c>
      <c r="H92" s="3" t="s">
        <v>6379</v>
      </c>
      <c r="I92" s="3" t="s">
        <v>6378</v>
      </c>
      <c r="J92" s="3" t="s">
        <v>6527</v>
      </c>
      <c r="K92" s="3"/>
      <c r="L92" s="3" t="s">
        <v>6786</v>
      </c>
      <c r="M92" s="3" t="s">
        <v>7517</v>
      </c>
      <c r="P92" s="3" t="s">
        <v>2434</v>
      </c>
      <c r="Q92" s="3">
        <f>IF(H92="TOEIC",VALUE(L92),0)</f>
        <v>955</v>
      </c>
      <c r="R92" s="3">
        <f>IF(H92="NEW TEPS",VALUE(L92),0)</f>
        <v>0</v>
      </c>
      <c r="S92" s="3">
        <f>IF(H92="TOEFL(ibt)",VALUE(L92),0)</f>
        <v>0</v>
      </c>
      <c r="T92" s="3">
        <f>IF(H92="JPT",VALUE(L92),0)</f>
        <v>0</v>
      </c>
      <c r="U92" s="3">
        <f>IF(H92="HSK",VALUE(K92),0)</f>
        <v>0</v>
      </c>
      <c r="V92" s="3">
        <f>IF(H92="HSK",VALUE(L92),0)</f>
        <v>0</v>
      </c>
      <c r="W92" s="3">
        <f>IF(H92="G-TELP Level2",VALUE(L92),0)</f>
        <v>0</v>
      </c>
      <c r="X92" s="3">
        <f>IF(P92="A",IF(Q92&gt;849,1,IF(R92&gt;335,1,IF(S92&gt;97,1,IF(T92&gt;849,1,IF(W92&gt;82,1,IF(U92=6,1,IF(U92=5,IF(V92&gt;254,1,0),0))))))),IF(P92="B",IF(Q92&gt;699,1,IF(R92&gt;263,1,IF(S92&gt;78,1,IF(T92&gt;699,1,IF(W92&gt;63,1,IF(U92=6,1,IF(U92=5,IF(V92&gt;179,1,0),0))))))),IF(P92="C",IF(Q92&gt;599,1,IF(R92&gt;226,1,IF(S92&gt;67,1,IF(T92&gt;599,1,IF(W92&gt;49,1,IF(U92=6,1,IF(U92=5,1,IF(U92=4,IF(V92&gt;209,1,0),0)))))))),IF(P92="D",IF(Q92&gt;649,1,IF(R92&gt;244,1,IF(S92&gt;73,1,IF(T92&gt;649,1,IF(W92&gt;56,1,IF(U92=6,1,IF(U92=5,1,IF(U92=4,IF(V92&gt;254,1,0),0)))))))),0))))</f>
        <v>1</v>
      </c>
      <c r="Y92" s="3">
        <f>SUMIF(B:B,B92,X:X)</f>
        <v>1</v>
      </c>
      <c r="Z92" s="3" t="str">
        <f>IF(Y92&gt;0,"어학 충족","자격미달")</f>
        <v>어학 충족</v>
      </c>
      <c r="AA92" s="3"/>
      <c r="AB92" s="3" t="str">
        <f>IF(P92="A",IF(Q92&gt;849,"TOEIC 충족",IF(R92&gt;335,"New-TEPS 충족",IF(S92&gt;97,"TOEFL 충족",IF(T92&gt;849,"JPT 충족",IF(W92&gt;82,"G-TELP 충족",IF(U92=6,"HSK점수 충족",IF(U92=5,IF(V92&gt;254,"HSK점수 충족","자격미달"),"자격미달"))))))),IF(P92="B",IF(Q92&gt;699,"TOEIC 충족",IF(R92&gt;263,"New-TEPS 충족",IF(S92&gt;78,"TOEFL 충족",IF(T92&gt;699,"JPT 충족",IF(W92&gt;63,"G-TELP 충족",IF(U92=6,"HSK점수 충족",IF(U92=5,IF(V92&gt;179,"HSK점수 충족","자격미달"),"자격미달"))))))),IF(P92="C",IF(Q92&gt;599,"TOEIC 충족",IF(R92&gt;226,"New-TEPS 충족",IF(S92&gt;67,"TOEFL 충족",IF(T92&gt;599,"JPT 충족",IF(W92&gt;49,"G-TELP 충족",IF(U92=6,"HSK점수 충족",IF(U92=5,"HSK점수 충족",IF(U92=4,IF(V92&gt;209,"HSK점수 충족","자격미달"),"자격미달")))))))),IF(P92="D",IF(Q92&gt;649,"TOEIC 충족",IF(R92&gt;244,"New-TEPS 충족",IF(S92&gt;73,"TOEFL 충족",IF(T92&gt;649,"JPT 충족",IF(W92&gt;56,"G-TELP 충족",IF(U1033=6,"HSK점수 충족",IF(U1033=5,"HSK점수 충족",IF(U1033=4,IF(V1033&gt;254,"HSK점수 충족","자격미달"),"자격미달")))))))),0))))</f>
        <v>TOEIC 충족</v>
      </c>
      <c r="AC92" s="21"/>
      <c r="AD92" s="3">
        <f>IF(P92="A",VLOOKUP(Q92,[1]교육_어학_경력backdata!$B$3:$C$9,2,1),IF(P92="B",VLOOKUP(Q92,[1]교육_어학_경력backdata!$G$3:$H$9,2,1),IF(P92="C",0,"오류")))</f>
        <v>20</v>
      </c>
      <c r="AE92" s="3">
        <f>IF(P92="A",VLOOKUP(R92,[1]교육_어학_경력backdata!$B$11:$C$17,2,1),IF(P92="B",VLOOKUP(R92,[1]교육_어학_경력backdata!$G$11:$H$17,2,1),IF(P92="C",0,"오류")))</f>
        <v>0</v>
      </c>
      <c r="AF92" s="3">
        <f>IF(P92="A",VLOOKUP(S92,[1]교육_어학_경력backdata!$B$19:$C$25,2,1),IF(P92="B",VLOOKUP(S92,[1]교육_어학_경력backdata!$G$19:$H$25,2,1),IF(P92="C",0,"오류")))</f>
        <v>0</v>
      </c>
      <c r="AG92" s="3">
        <f>IF(P92="A",VLOOKUP(T92,[1]교육_어학_경력backdata!$B$3:$C$9,2,1),IF(P92="B",VLOOKUP(T92,[1]교육_어학_경력backdata!$G$3:$H$9,2,1),IF(P92="C",0,"오류")))</f>
        <v>0</v>
      </c>
      <c r="AH92" s="3">
        <f>IF(P92="A",IF(U92=0,0,IF(U92=4,0,IF(U92=5,VLOOKUP(V92,[1]교육_어학_경력backdata!$B$27:$C$29,2,1),IF(U92=6,VLOOKUP(V92,[1]교육_어학_경력backdata!$B$31:$C$34,2,1))))),IF(P92="B",IF(U92=0,0,IF(U92=4,0,IF(U92=5,VLOOKUP(V92,[1]교육_어학_경력backdata!$G$27:$H$31,2,1),IF(U92=6,VLOOKUP(V92,[1]교육_어학_경력backdata!$G$33:$H$34,2,1))))),IF(CT92="C",0,"오류")))</f>
        <v>0</v>
      </c>
      <c r="AI92" s="3">
        <f>IF(P92="A",VLOOKUP(W92,[1]교육_어학_경력backdata!$B$36:$C$42,2,1),IF(P92="B",VLOOKUP(W92,[1]교육_어학_경력backdata!$G$36:$H$42,2,1),IF(P92="C",0,"오류")))</f>
        <v>0</v>
      </c>
      <c r="AJ92" s="3">
        <f>SUM(AD92:AI92)</f>
        <v>20</v>
      </c>
      <c r="AK92" s="3">
        <f>_xlfn.MAXIFS(AJ:AJ,B:B,B92)</f>
        <v>20</v>
      </c>
      <c r="AL92" s="3"/>
      <c r="AM92" s="21"/>
      <c r="AN92" s="3"/>
      <c r="AO92" s="3"/>
    </row>
    <row r="93" spans="1:41" x14ac:dyDescent="0.4">
      <c r="A93" s="4">
        <f>IF(B92=B93,A92,A92+1)</f>
        <v>83</v>
      </c>
      <c r="B93" s="4" t="s">
        <v>5869</v>
      </c>
      <c r="C93" s="4" t="s">
        <v>5868</v>
      </c>
      <c r="D93" s="4" t="s">
        <v>3044</v>
      </c>
      <c r="E93" s="4" t="s">
        <v>3043</v>
      </c>
      <c r="F93" s="4">
        <f>IF(B93=B92,F92+1,1)</f>
        <v>1</v>
      </c>
      <c r="G93" s="4" t="s">
        <v>6380</v>
      </c>
      <c r="H93" s="4" t="s">
        <v>6379</v>
      </c>
      <c r="I93" s="4" t="s">
        <v>6378</v>
      </c>
      <c r="J93" s="4" t="s">
        <v>6481</v>
      </c>
      <c r="K93" s="4"/>
      <c r="L93" s="4" t="s">
        <v>6674</v>
      </c>
      <c r="M93" s="4" t="s">
        <v>7516</v>
      </c>
      <c r="P93" s="4" t="s">
        <v>2434</v>
      </c>
      <c r="Q93" s="4">
        <f>IF(H93="TOEIC",VALUE(L93),0)</f>
        <v>905</v>
      </c>
      <c r="R93" s="4">
        <f>IF(H93="NEW TEPS",VALUE(L93),0)</f>
        <v>0</v>
      </c>
      <c r="S93" s="4">
        <f>IF(H93="TOEFL(ibt)",VALUE(L93),0)</f>
        <v>0</v>
      </c>
      <c r="T93" s="4">
        <f>IF(H93="JPT",VALUE(L93),0)</f>
        <v>0</v>
      </c>
      <c r="U93" s="4">
        <f>IF(H93="HSK",VALUE(K93),0)</f>
        <v>0</v>
      </c>
      <c r="V93" s="4">
        <f>IF(H93="HSK",VALUE(L93),0)</f>
        <v>0</v>
      </c>
      <c r="W93" s="4">
        <f>IF(H93="G-TELP Level2",VALUE(L93),0)</f>
        <v>0</v>
      </c>
      <c r="X93" s="4">
        <f>IF(P93="A",IF(Q93&gt;849,1,IF(R93&gt;335,1,IF(S93&gt;97,1,IF(T93&gt;849,1,IF(W93&gt;82,1,IF(U93=6,1,IF(U93=5,IF(V93&gt;254,1,0),0))))))),IF(P93="B",IF(Q93&gt;699,1,IF(R93&gt;263,1,IF(S93&gt;78,1,IF(T93&gt;699,1,IF(W93&gt;63,1,IF(U93=6,1,IF(U93=5,IF(V93&gt;179,1,0),0))))))),IF(P93="C",IF(Q93&gt;599,1,IF(R93&gt;226,1,IF(S93&gt;67,1,IF(T93&gt;599,1,IF(W93&gt;49,1,IF(U93=6,1,IF(U93=5,1,IF(U93=4,IF(V93&gt;209,1,0),0)))))))),IF(P93="D",IF(Q93&gt;649,1,IF(R93&gt;244,1,IF(S93&gt;73,1,IF(T93&gt;649,1,IF(W93&gt;56,1,IF(U93=6,1,IF(U93=5,1,IF(U93=4,IF(V93&gt;254,1,0),0)))))))),0))))</f>
        <v>1</v>
      </c>
      <c r="Y93" s="4">
        <f>SUMIF(B:B,B93,X:X)</f>
        <v>1</v>
      </c>
      <c r="Z93" s="4" t="str">
        <f>IF(Y93&gt;0,"어학 충족","자격미달")</f>
        <v>어학 충족</v>
      </c>
      <c r="AA93" s="4"/>
      <c r="AB93" s="4" t="str">
        <f>IF(P93="A",IF(Q93&gt;849,"TOEIC 충족",IF(R93&gt;335,"New-TEPS 충족",IF(S93&gt;97,"TOEFL 충족",IF(T93&gt;849,"JPT 충족",IF(W93&gt;82,"G-TELP 충족",IF(U93=6,"HSK점수 충족",IF(U93=5,IF(V93&gt;254,"HSK점수 충족","자격미달"),"자격미달"))))))),IF(P93="B",IF(Q93&gt;699,"TOEIC 충족",IF(R93&gt;263,"New-TEPS 충족",IF(S93&gt;78,"TOEFL 충족",IF(T93&gt;699,"JPT 충족",IF(W93&gt;63,"G-TELP 충족",IF(U93=6,"HSK점수 충족",IF(U93=5,IF(V93&gt;179,"HSK점수 충족","자격미달"),"자격미달"))))))),IF(P93="C",IF(Q93&gt;599,"TOEIC 충족",IF(R93&gt;226,"New-TEPS 충족",IF(S93&gt;67,"TOEFL 충족",IF(T93&gt;599,"JPT 충족",IF(W93&gt;49,"G-TELP 충족",IF(U93=6,"HSK점수 충족",IF(U93=5,"HSK점수 충족",IF(U93=4,IF(V93&gt;209,"HSK점수 충족","자격미달"),"자격미달")))))))),IF(P93="D",IF(Q93&gt;649,"TOEIC 충족",IF(R93&gt;244,"New-TEPS 충족",IF(S93&gt;73,"TOEFL 충족",IF(T93&gt;649,"JPT 충족",IF(W93&gt;56,"G-TELP 충족",IF(U1034=6,"HSK점수 충족",IF(U1034=5,"HSK점수 충족",IF(U1034=4,IF(V1034&gt;254,"HSK점수 충족","자격미달"),"자격미달")))))))),0))))</f>
        <v>TOEIC 충족</v>
      </c>
      <c r="AC93" s="21"/>
      <c r="AD93" s="4">
        <f>IF(P93="A",VLOOKUP(Q93,[1]교육_어학_경력backdata!$B$3:$C$9,2,1),IF(P93="B",VLOOKUP(Q93,[1]교육_어학_경력backdata!$G$3:$H$9,2,1),IF(P93="C",0,"오류")))</f>
        <v>16</v>
      </c>
      <c r="AE93" s="4">
        <f>IF(P93="A",VLOOKUP(R93,[1]교육_어학_경력backdata!$B$11:$C$17,2,1),IF(P93="B",VLOOKUP(R93,[1]교육_어학_경력backdata!$G$11:$H$17,2,1),IF(P93="C",0,"오류")))</f>
        <v>0</v>
      </c>
      <c r="AF93" s="4">
        <f>IF(P93="A",VLOOKUP(S93,[1]교육_어학_경력backdata!$B$19:$C$25,2,1),IF(P93="B",VLOOKUP(S93,[1]교육_어학_경력backdata!$G$19:$H$25,2,1),IF(P93="C",0,"오류")))</f>
        <v>0</v>
      </c>
      <c r="AG93" s="4">
        <f>IF(P93="A",VLOOKUP(T93,[1]교육_어학_경력backdata!$B$3:$C$9,2,1),IF(P93="B",VLOOKUP(T93,[1]교육_어학_경력backdata!$G$3:$H$9,2,1),IF(P93="C",0,"오류")))</f>
        <v>0</v>
      </c>
      <c r="AH93" s="4">
        <f>IF(P93="A",IF(U93=0,0,IF(U93=4,0,IF(U93=5,VLOOKUP(V93,[1]교육_어학_경력backdata!$B$27:$C$29,2,1),IF(U93=6,VLOOKUP(V93,[1]교육_어학_경력backdata!$B$31:$C$34,2,1))))),IF(P93="B",IF(U93=0,0,IF(U93=4,0,IF(U93=5,VLOOKUP(V93,[1]교육_어학_경력backdata!$G$27:$H$31,2,1),IF(U93=6,VLOOKUP(V93,[1]교육_어학_경력backdata!$G$33:$H$34,2,1))))),IF(CT93="C",0,"오류")))</f>
        <v>0</v>
      </c>
      <c r="AI93" s="4">
        <f>IF(P93="A",VLOOKUP(W93,[1]교육_어학_경력backdata!$B$36:$C$42,2,1),IF(P93="B",VLOOKUP(W93,[1]교육_어학_경력backdata!$G$36:$H$42,2,1),IF(P93="C",0,"오류")))</f>
        <v>0</v>
      </c>
      <c r="AJ93" s="4">
        <f>SUM(AD93:AI93)</f>
        <v>16</v>
      </c>
      <c r="AK93" s="4">
        <f>_xlfn.MAXIFS(AJ:AJ,B:B,B93)</f>
        <v>16</v>
      </c>
      <c r="AL93" s="4"/>
      <c r="AM93" s="21"/>
      <c r="AN93" s="4"/>
      <c r="AO93" s="4"/>
    </row>
    <row r="94" spans="1:41" x14ac:dyDescent="0.4">
      <c r="A94" s="3">
        <f>IF(B93=B94,A93,A93+1)</f>
        <v>84</v>
      </c>
      <c r="B94" s="3" t="s">
        <v>5865</v>
      </c>
      <c r="C94" s="3" t="s">
        <v>5864</v>
      </c>
      <c r="D94" s="3" t="s">
        <v>3044</v>
      </c>
      <c r="E94" s="3" t="s">
        <v>3043</v>
      </c>
      <c r="F94" s="3">
        <f>IF(B94=B93,F93+1,1)</f>
        <v>1</v>
      </c>
      <c r="G94" s="3" t="s">
        <v>6380</v>
      </c>
      <c r="H94" s="3" t="s">
        <v>6379</v>
      </c>
      <c r="I94" s="3" t="s">
        <v>6378</v>
      </c>
      <c r="J94" s="3" t="s">
        <v>6475</v>
      </c>
      <c r="K94" s="3"/>
      <c r="L94" s="3" t="s">
        <v>6413</v>
      </c>
      <c r="M94" s="3" t="s">
        <v>7515</v>
      </c>
      <c r="P94" s="3" t="s">
        <v>2434</v>
      </c>
      <c r="Q94" s="3">
        <f>IF(H94="TOEIC",VALUE(L94),0)</f>
        <v>880</v>
      </c>
      <c r="R94" s="3">
        <f>IF(H94="NEW TEPS",VALUE(L94),0)</f>
        <v>0</v>
      </c>
      <c r="S94" s="3">
        <f>IF(H94="TOEFL(ibt)",VALUE(L94),0)</f>
        <v>0</v>
      </c>
      <c r="T94" s="3">
        <f>IF(H94="JPT",VALUE(L94),0)</f>
        <v>0</v>
      </c>
      <c r="U94" s="3">
        <f>IF(H94="HSK",VALUE(K94),0)</f>
        <v>0</v>
      </c>
      <c r="V94" s="3">
        <f>IF(H94="HSK",VALUE(L94),0)</f>
        <v>0</v>
      </c>
      <c r="W94" s="3">
        <f>IF(H94="G-TELP Level2",VALUE(L94),0)</f>
        <v>0</v>
      </c>
      <c r="X94" s="3">
        <f>IF(P94="A",IF(Q94&gt;849,1,IF(R94&gt;335,1,IF(S94&gt;97,1,IF(T94&gt;849,1,IF(W94&gt;82,1,IF(U94=6,1,IF(U94=5,IF(V94&gt;254,1,0),0))))))),IF(P94="B",IF(Q94&gt;699,1,IF(R94&gt;263,1,IF(S94&gt;78,1,IF(T94&gt;699,1,IF(W94&gt;63,1,IF(U94=6,1,IF(U94=5,IF(V94&gt;179,1,0),0))))))),IF(P94="C",IF(Q94&gt;599,1,IF(R94&gt;226,1,IF(S94&gt;67,1,IF(T94&gt;599,1,IF(W94&gt;49,1,IF(U94=6,1,IF(U94=5,1,IF(U94=4,IF(V94&gt;209,1,0),0)))))))),IF(P94="D",IF(Q94&gt;649,1,IF(R94&gt;244,1,IF(S94&gt;73,1,IF(T94&gt;649,1,IF(W94&gt;56,1,IF(U94=6,1,IF(U94=5,1,IF(U94=4,IF(V94&gt;254,1,0),0)))))))),0))))</f>
        <v>1</v>
      </c>
      <c r="Y94" s="3">
        <f>SUMIF(B:B,B94,X:X)</f>
        <v>1</v>
      </c>
      <c r="Z94" s="3" t="str">
        <f>IF(Y94&gt;0,"어학 충족","자격미달")</f>
        <v>어학 충족</v>
      </c>
      <c r="AA94" s="3"/>
      <c r="AB94" s="3" t="str">
        <f>IF(P94="A",IF(Q94&gt;849,"TOEIC 충족",IF(R94&gt;335,"New-TEPS 충족",IF(S94&gt;97,"TOEFL 충족",IF(T94&gt;849,"JPT 충족",IF(W94&gt;82,"G-TELP 충족",IF(U94=6,"HSK점수 충족",IF(U94=5,IF(V94&gt;254,"HSK점수 충족","자격미달"),"자격미달"))))))),IF(P94="B",IF(Q94&gt;699,"TOEIC 충족",IF(R94&gt;263,"New-TEPS 충족",IF(S94&gt;78,"TOEFL 충족",IF(T94&gt;699,"JPT 충족",IF(W94&gt;63,"G-TELP 충족",IF(U94=6,"HSK점수 충족",IF(U94=5,IF(V94&gt;179,"HSK점수 충족","자격미달"),"자격미달"))))))),IF(P94="C",IF(Q94&gt;599,"TOEIC 충족",IF(R94&gt;226,"New-TEPS 충족",IF(S94&gt;67,"TOEFL 충족",IF(T94&gt;599,"JPT 충족",IF(W94&gt;49,"G-TELP 충족",IF(U94=6,"HSK점수 충족",IF(U94=5,"HSK점수 충족",IF(U94=4,IF(V94&gt;209,"HSK점수 충족","자격미달"),"자격미달")))))))),IF(P94="D",IF(Q94&gt;649,"TOEIC 충족",IF(R94&gt;244,"New-TEPS 충족",IF(S94&gt;73,"TOEFL 충족",IF(T94&gt;649,"JPT 충족",IF(W94&gt;56,"G-TELP 충족",IF(U1035=6,"HSK점수 충족",IF(U1035=5,"HSK점수 충족",IF(U1035=4,IF(V1035&gt;254,"HSK점수 충족","자격미달"),"자격미달")))))))),0))))</f>
        <v>TOEIC 충족</v>
      </c>
      <c r="AC94" s="21"/>
      <c r="AD94" s="3">
        <f>IF(P94="A",VLOOKUP(Q94,[1]교육_어학_경력backdata!$B$3:$C$9,2,1),IF(P94="B",VLOOKUP(Q94,[1]교육_어학_경력backdata!$G$3:$H$9,2,1),IF(P94="C",0,"오류")))</f>
        <v>14</v>
      </c>
      <c r="AE94" s="3">
        <f>IF(P94="A",VLOOKUP(R94,[1]교육_어학_경력backdata!$B$11:$C$17,2,1),IF(P94="B",VLOOKUP(R94,[1]교육_어학_경력backdata!$G$11:$H$17,2,1),IF(P94="C",0,"오류")))</f>
        <v>0</v>
      </c>
      <c r="AF94" s="3">
        <f>IF(P94="A",VLOOKUP(S94,[1]교육_어학_경력backdata!$B$19:$C$25,2,1),IF(P94="B",VLOOKUP(S94,[1]교육_어학_경력backdata!$G$19:$H$25,2,1),IF(P94="C",0,"오류")))</f>
        <v>0</v>
      </c>
      <c r="AG94" s="3">
        <f>IF(P94="A",VLOOKUP(T94,[1]교육_어학_경력backdata!$B$3:$C$9,2,1),IF(P94="B",VLOOKUP(T94,[1]교육_어학_경력backdata!$G$3:$H$9,2,1),IF(P94="C",0,"오류")))</f>
        <v>0</v>
      </c>
      <c r="AH94" s="3">
        <f>IF(P94="A",IF(U94=0,0,IF(U94=4,0,IF(U94=5,VLOOKUP(V94,[1]교육_어학_경력backdata!$B$27:$C$29,2,1),IF(U94=6,VLOOKUP(V94,[1]교육_어학_경력backdata!$B$31:$C$34,2,1))))),IF(P94="B",IF(U94=0,0,IF(U94=4,0,IF(U94=5,VLOOKUP(V94,[1]교육_어학_경력backdata!$G$27:$H$31,2,1),IF(U94=6,VLOOKUP(V94,[1]교육_어학_경력backdata!$G$33:$H$34,2,1))))),IF(CT94="C",0,"오류")))</f>
        <v>0</v>
      </c>
      <c r="AI94" s="3">
        <f>IF(P94="A",VLOOKUP(W94,[1]교육_어학_경력backdata!$B$36:$C$42,2,1),IF(P94="B",VLOOKUP(W94,[1]교육_어학_경력backdata!$G$36:$H$42,2,1),IF(P94="C",0,"오류")))</f>
        <v>0</v>
      </c>
      <c r="AJ94" s="3">
        <f>SUM(AD94:AI94)</f>
        <v>14</v>
      </c>
      <c r="AK94" s="3">
        <f>_xlfn.MAXIFS(AJ:AJ,B:B,B94)</f>
        <v>14</v>
      </c>
      <c r="AL94" s="3"/>
      <c r="AM94" s="21"/>
      <c r="AN94" s="3"/>
      <c r="AO94" s="3"/>
    </row>
    <row r="95" spans="1:41" x14ac:dyDescent="0.4">
      <c r="A95" s="4">
        <f>IF(B94=B95,A94,A94+1)</f>
        <v>85</v>
      </c>
      <c r="B95" s="4" t="s">
        <v>5861</v>
      </c>
      <c r="C95" s="4" t="s">
        <v>5860</v>
      </c>
      <c r="D95" s="4" t="s">
        <v>3044</v>
      </c>
      <c r="E95" s="4" t="s">
        <v>3043</v>
      </c>
      <c r="F95" s="4">
        <f>IF(B95=B94,F94+1,1)</f>
        <v>1</v>
      </c>
      <c r="G95" s="4" t="s">
        <v>6384</v>
      </c>
      <c r="H95" s="4" t="s">
        <v>6379</v>
      </c>
      <c r="I95" s="4" t="s">
        <v>6378</v>
      </c>
      <c r="J95" s="4" t="s">
        <v>6595</v>
      </c>
      <c r="K95" s="4"/>
      <c r="L95" s="4" t="s">
        <v>6869</v>
      </c>
      <c r="M95" s="4" t="s">
        <v>7514</v>
      </c>
      <c r="P95" s="4" t="s">
        <v>2434</v>
      </c>
      <c r="Q95" s="4">
        <f>IF(H95="TOEIC",VALUE(L95),0)</f>
        <v>990</v>
      </c>
      <c r="R95" s="4">
        <f>IF(H95="NEW TEPS",VALUE(L95),0)</f>
        <v>0</v>
      </c>
      <c r="S95" s="4">
        <f>IF(H95="TOEFL(ibt)",VALUE(L95),0)</f>
        <v>0</v>
      </c>
      <c r="T95" s="4">
        <f>IF(H95="JPT",VALUE(L95),0)</f>
        <v>0</v>
      </c>
      <c r="U95" s="4">
        <f>IF(H95="HSK",VALUE(K95),0)</f>
        <v>0</v>
      </c>
      <c r="V95" s="4">
        <f>IF(H95="HSK",VALUE(L95),0)</f>
        <v>0</v>
      </c>
      <c r="W95" s="4">
        <f>IF(H95="G-TELP Level2",VALUE(L95),0)</f>
        <v>0</v>
      </c>
      <c r="X95" s="4">
        <f>IF(P95="A",IF(Q95&gt;849,1,IF(R95&gt;335,1,IF(S95&gt;97,1,IF(T95&gt;849,1,IF(W95&gt;82,1,IF(U95=6,1,IF(U95=5,IF(V95&gt;254,1,0),0))))))),IF(P95="B",IF(Q95&gt;699,1,IF(R95&gt;263,1,IF(S95&gt;78,1,IF(T95&gt;699,1,IF(W95&gt;63,1,IF(U95=6,1,IF(U95=5,IF(V95&gt;179,1,0),0))))))),IF(P95="C",IF(Q95&gt;599,1,IF(R95&gt;226,1,IF(S95&gt;67,1,IF(T95&gt;599,1,IF(W95&gt;49,1,IF(U95=6,1,IF(U95=5,1,IF(U95=4,IF(V95&gt;209,1,0),0)))))))),IF(P95="D",IF(Q95&gt;649,1,IF(R95&gt;244,1,IF(S95&gt;73,1,IF(T95&gt;649,1,IF(W95&gt;56,1,IF(U95=6,1,IF(U95=5,1,IF(U95=4,IF(V95&gt;254,1,0),0)))))))),0))))</f>
        <v>1</v>
      </c>
      <c r="Y95" s="4">
        <f>SUMIF(B:B,B95,X:X)</f>
        <v>1</v>
      </c>
      <c r="Z95" s="4" t="str">
        <f>IF(Y95&gt;0,"어학 충족","자격미달")</f>
        <v>어학 충족</v>
      </c>
      <c r="AA95" s="4"/>
      <c r="AB95" s="4" t="str">
        <f>IF(P95="A",IF(Q95&gt;849,"TOEIC 충족",IF(R95&gt;335,"New-TEPS 충족",IF(S95&gt;97,"TOEFL 충족",IF(T95&gt;849,"JPT 충족",IF(W95&gt;82,"G-TELP 충족",IF(U95=6,"HSK점수 충족",IF(U95=5,IF(V95&gt;254,"HSK점수 충족","자격미달"),"자격미달"))))))),IF(P95="B",IF(Q95&gt;699,"TOEIC 충족",IF(R95&gt;263,"New-TEPS 충족",IF(S95&gt;78,"TOEFL 충족",IF(T95&gt;699,"JPT 충족",IF(W95&gt;63,"G-TELP 충족",IF(U95=6,"HSK점수 충족",IF(U95=5,IF(V95&gt;179,"HSK점수 충족","자격미달"),"자격미달"))))))),IF(P95="C",IF(Q95&gt;599,"TOEIC 충족",IF(R95&gt;226,"New-TEPS 충족",IF(S95&gt;67,"TOEFL 충족",IF(T95&gt;599,"JPT 충족",IF(W95&gt;49,"G-TELP 충족",IF(U95=6,"HSK점수 충족",IF(U95=5,"HSK점수 충족",IF(U95=4,IF(V95&gt;209,"HSK점수 충족","자격미달"),"자격미달")))))))),IF(P95="D",IF(Q95&gt;649,"TOEIC 충족",IF(R95&gt;244,"New-TEPS 충족",IF(S95&gt;73,"TOEFL 충족",IF(T95&gt;649,"JPT 충족",IF(W95&gt;56,"G-TELP 충족",IF(U1036=6,"HSK점수 충족",IF(U1036=5,"HSK점수 충족",IF(U1036=4,IF(V1036&gt;254,"HSK점수 충족","자격미달"),"자격미달")))))))),0))))</f>
        <v>TOEIC 충족</v>
      </c>
      <c r="AC95" s="21"/>
      <c r="AD95" s="4">
        <f>IF(P95="A",VLOOKUP(Q95,[1]교육_어학_경력backdata!$B$3:$C$9,2,1),IF(P95="B",VLOOKUP(Q95,[1]교육_어학_경력backdata!$G$3:$H$9,2,1),IF(P95="C",0,"오류")))</f>
        <v>20</v>
      </c>
      <c r="AE95" s="4">
        <f>IF(P95="A",VLOOKUP(R95,[1]교육_어학_경력backdata!$B$11:$C$17,2,1),IF(P95="B",VLOOKUP(R95,[1]교육_어학_경력backdata!$G$11:$H$17,2,1),IF(P95="C",0,"오류")))</f>
        <v>0</v>
      </c>
      <c r="AF95" s="4">
        <f>IF(P95="A",VLOOKUP(S95,[1]교육_어학_경력backdata!$B$19:$C$25,2,1),IF(P95="B",VLOOKUP(S95,[1]교육_어학_경력backdata!$G$19:$H$25,2,1),IF(P95="C",0,"오류")))</f>
        <v>0</v>
      </c>
      <c r="AG95" s="4">
        <f>IF(P95="A",VLOOKUP(T95,[1]교육_어학_경력backdata!$B$3:$C$9,2,1),IF(P95="B",VLOOKUP(T95,[1]교육_어학_경력backdata!$G$3:$H$9,2,1),IF(P95="C",0,"오류")))</f>
        <v>0</v>
      </c>
      <c r="AH95" s="4">
        <f>IF(P95="A",IF(U95=0,0,IF(U95=4,0,IF(U95=5,VLOOKUP(V95,[1]교육_어학_경력backdata!$B$27:$C$29,2,1),IF(U95=6,VLOOKUP(V95,[1]교육_어학_경력backdata!$B$31:$C$34,2,1))))),IF(P95="B",IF(U95=0,0,IF(U95=4,0,IF(U95=5,VLOOKUP(V95,[1]교육_어학_경력backdata!$G$27:$H$31,2,1),IF(U95=6,VLOOKUP(V95,[1]교육_어학_경력backdata!$G$33:$H$34,2,1))))),IF(CT95="C",0,"오류")))</f>
        <v>0</v>
      </c>
      <c r="AI95" s="4">
        <f>IF(P95="A",VLOOKUP(W95,[1]교육_어학_경력backdata!$B$36:$C$42,2,1),IF(P95="B",VLOOKUP(W95,[1]교육_어학_경력backdata!$G$36:$H$42,2,1),IF(P95="C",0,"오류")))</f>
        <v>0</v>
      </c>
      <c r="AJ95" s="4">
        <f>SUM(AD95:AI95)</f>
        <v>20</v>
      </c>
      <c r="AK95" s="4">
        <f>_xlfn.MAXIFS(AJ:AJ,B:B,B95)</f>
        <v>20</v>
      </c>
      <c r="AL95" s="4"/>
      <c r="AM95" s="21"/>
      <c r="AN95" s="4"/>
      <c r="AO95" s="4"/>
    </row>
    <row r="96" spans="1:41" x14ac:dyDescent="0.4">
      <c r="A96" s="3">
        <f>IF(B95=B96,A95,A95+1)</f>
        <v>86</v>
      </c>
      <c r="B96" s="3" t="s">
        <v>5856</v>
      </c>
      <c r="C96" s="3" t="s">
        <v>5855</v>
      </c>
      <c r="D96" s="3" t="s">
        <v>3044</v>
      </c>
      <c r="E96" s="3" t="s">
        <v>3043</v>
      </c>
      <c r="F96" s="3">
        <f>IF(B96=B95,F95+1,1)</f>
        <v>1</v>
      </c>
      <c r="G96" s="3" t="s">
        <v>6380</v>
      </c>
      <c r="H96" s="3" t="s">
        <v>6379</v>
      </c>
      <c r="I96" s="3" t="s">
        <v>6378</v>
      </c>
      <c r="J96" s="3" t="s">
        <v>6481</v>
      </c>
      <c r="K96" s="3"/>
      <c r="L96" s="3" t="s">
        <v>6454</v>
      </c>
      <c r="M96" s="3" t="s">
        <v>7513</v>
      </c>
      <c r="P96" s="3" t="s">
        <v>2434</v>
      </c>
      <c r="Q96" s="3">
        <f>IF(H96="TOEIC",VALUE(L96),0)</f>
        <v>895</v>
      </c>
      <c r="R96" s="3">
        <f>IF(H96="NEW TEPS",VALUE(L96),0)</f>
        <v>0</v>
      </c>
      <c r="S96" s="3">
        <f>IF(H96="TOEFL(ibt)",VALUE(L96),0)</f>
        <v>0</v>
      </c>
      <c r="T96" s="3">
        <f>IF(H96="JPT",VALUE(L96),0)</f>
        <v>0</v>
      </c>
      <c r="U96" s="3">
        <f>IF(H96="HSK",VALUE(K96),0)</f>
        <v>0</v>
      </c>
      <c r="V96" s="3">
        <f>IF(H96="HSK",VALUE(L96),0)</f>
        <v>0</v>
      </c>
      <c r="W96" s="3">
        <f>IF(H96="G-TELP Level2",VALUE(L96),0)</f>
        <v>0</v>
      </c>
      <c r="X96" s="3">
        <f>IF(P96="A",IF(Q96&gt;849,1,IF(R96&gt;335,1,IF(S96&gt;97,1,IF(T96&gt;849,1,IF(W96&gt;82,1,IF(U96=6,1,IF(U96=5,IF(V96&gt;254,1,0),0))))))),IF(P96="B",IF(Q96&gt;699,1,IF(R96&gt;263,1,IF(S96&gt;78,1,IF(T96&gt;699,1,IF(W96&gt;63,1,IF(U96=6,1,IF(U96=5,IF(V96&gt;179,1,0),0))))))),IF(P96="C",IF(Q96&gt;599,1,IF(R96&gt;226,1,IF(S96&gt;67,1,IF(T96&gt;599,1,IF(W96&gt;49,1,IF(U96=6,1,IF(U96=5,1,IF(U96=4,IF(V96&gt;209,1,0),0)))))))),IF(P96="D",IF(Q96&gt;649,1,IF(R96&gt;244,1,IF(S96&gt;73,1,IF(T96&gt;649,1,IF(W96&gt;56,1,IF(U96=6,1,IF(U96=5,1,IF(U96=4,IF(V96&gt;254,1,0),0)))))))),0))))</f>
        <v>1</v>
      </c>
      <c r="Y96" s="3">
        <f>SUMIF(B:B,B96,X:X)</f>
        <v>1</v>
      </c>
      <c r="Z96" s="3" t="str">
        <f>IF(Y96&gt;0,"어학 충족","자격미달")</f>
        <v>어학 충족</v>
      </c>
      <c r="AA96" s="3"/>
      <c r="AB96" s="3" t="str">
        <f>IF(P96="A",IF(Q96&gt;849,"TOEIC 충족",IF(R96&gt;335,"New-TEPS 충족",IF(S96&gt;97,"TOEFL 충족",IF(T96&gt;849,"JPT 충족",IF(W96&gt;82,"G-TELP 충족",IF(U96=6,"HSK점수 충족",IF(U96=5,IF(V96&gt;254,"HSK점수 충족","자격미달"),"자격미달"))))))),IF(P96="B",IF(Q96&gt;699,"TOEIC 충족",IF(R96&gt;263,"New-TEPS 충족",IF(S96&gt;78,"TOEFL 충족",IF(T96&gt;699,"JPT 충족",IF(W96&gt;63,"G-TELP 충족",IF(U96=6,"HSK점수 충족",IF(U96=5,IF(V96&gt;179,"HSK점수 충족","자격미달"),"자격미달"))))))),IF(P96="C",IF(Q96&gt;599,"TOEIC 충족",IF(R96&gt;226,"New-TEPS 충족",IF(S96&gt;67,"TOEFL 충족",IF(T96&gt;599,"JPT 충족",IF(W96&gt;49,"G-TELP 충족",IF(U96=6,"HSK점수 충족",IF(U96=5,"HSK점수 충족",IF(U96=4,IF(V96&gt;209,"HSK점수 충족","자격미달"),"자격미달")))))))),IF(P96="D",IF(Q96&gt;649,"TOEIC 충족",IF(R96&gt;244,"New-TEPS 충족",IF(S96&gt;73,"TOEFL 충족",IF(T96&gt;649,"JPT 충족",IF(W96&gt;56,"G-TELP 충족",IF(U1037=6,"HSK점수 충족",IF(U1037=5,"HSK점수 충족",IF(U1037=4,IF(V1037&gt;254,"HSK점수 충족","자격미달"),"자격미달")))))))),0))))</f>
        <v>TOEIC 충족</v>
      </c>
      <c r="AC96" s="21"/>
      <c r="AD96" s="3">
        <f>IF(P96="A",VLOOKUP(Q96,[1]교육_어학_경력backdata!$B$3:$C$9,2,1),IF(P96="B",VLOOKUP(Q96,[1]교육_어학_경력backdata!$G$3:$H$9,2,1),IF(P96="C",0,"오류")))</f>
        <v>14</v>
      </c>
      <c r="AE96" s="3">
        <f>IF(P96="A",VLOOKUP(R96,[1]교육_어학_경력backdata!$B$11:$C$17,2,1),IF(P96="B",VLOOKUP(R96,[1]교육_어학_경력backdata!$G$11:$H$17,2,1),IF(P96="C",0,"오류")))</f>
        <v>0</v>
      </c>
      <c r="AF96" s="3">
        <f>IF(P96="A",VLOOKUP(S96,[1]교육_어학_경력backdata!$B$19:$C$25,2,1),IF(P96="B",VLOOKUP(S96,[1]교육_어학_경력backdata!$G$19:$H$25,2,1),IF(P96="C",0,"오류")))</f>
        <v>0</v>
      </c>
      <c r="AG96" s="3">
        <f>IF(P96="A",VLOOKUP(T96,[1]교육_어학_경력backdata!$B$3:$C$9,2,1),IF(P96="B",VLOOKUP(T96,[1]교육_어학_경력backdata!$G$3:$H$9,2,1),IF(P96="C",0,"오류")))</f>
        <v>0</v>
      </c>
      <c r="AH96" s="3">
        <f>IF(P96="A",IF(U96=0,0,IF(U96=4,0,IF(U96=5,VLOOKUP(V96,[1]교육_어학_경력backdata!$B$27:$C$29,2,1),IF(U96=6,VLOOKUP(V96,[1]교육_어학_경력backdata!$B$31:$C$34,2,1))))),IF(P96="B",IF(U96=0,0,IF(U96=4,0,IF(U96=5,VLOOKUP(V96,[1]교육_어학_경력backdata!$G$27:$H$31,2,1),IF(U96=6,VLOOKUP(V96,[1]교육_어학_경력backdata!$G$33:$H$34,2,1))))),IF(CT96="C",0,"오류")))</f>
        <v>0</v>
      </c>
      <c r="AI96" s="3">
        <f>IF(P96="A",VLOOKUP(W96,[1]교육_어학_경력backdata!$B$36:$C$42,2,1),IF(P96="B",VLOOKUP(W96,[1]교육_어학_경력backdata!$G$36:$H$42,2,1),IF(P96="C",0,"오류")))</f>
        <v>0</v>
      </c>
      <c r="AJ96" s="3">
        <f>SUM(AD96:AI96)</f>
        <v>14</v>
      </c>
      <c r="AK96" s="3">
        <f>_xlfn.MAXIFS(AJ:AJ,B:B,B96)</f>
        <v>14</v>
      </c>
      <c r="AL96" s="3"/>
      <c r="AM96" s="21"/>
      <c r="AN96" s="3"/>
      <c r="AO96" s="3"/>
    </row>
    <row r="97" spans="1:41" x14ac:dyDescent="0.4">
      <c r="A97" s="4">
        <f>IF(B96=B97,A96,A96+1)</f>
        <v>87</v>
      </c>
      <c r="B97" s="4" t="s">
        <v>5850</v>
      </c>
      <c r="C97" s="4" t="s">
        <v>5849</v>
      </c>
      <c r="D97" s="4" t="s">
        <v>3044</v>
      </c>
      <c r="E97" s="4" t="s">
        <v>3043</v>
      </c>
      <c r="F97" s="4">
        <f>IF(B97=B96,F96+1,1)</f>
        <v>1</v>
      </c>
      <c r="G97" s="4" t="s">
        <v>6380</v>
      </c>
      <c r="H97" s="4" t="s">
        <v>6379</v>
      </c>
      <c r="I97" s="4" t="s">
        <v>6378</v>
      </c>
      <c r="J97" s="4" t="s">
        <v>6575</v>
      </c>
      <c r="K97" s="4"/>
      <c r="L97" s="4" t="s">
        <v>6399</v>
      </c>
      <c r="M97" s="4" t="s">
        <v>7512</v>
      </c>
      <c r="P97" s="4" t="s">
        <v>2434</v>
      </c>
      <c r="Q97" s="4">
        <f>IF(H97="TOEIC",VALUE(L97),0)</f>
        <v>900</v>
      </c>
      <c r="R97" s="4">
        <f>IF(H97="NEW TEPS",VALUE(L97),0)</f>
        <v>0</v>
      </c>
      <c r="S97" s="4">
        <f>IF(H97="TOEFL(ibt)",VALUE(L97),0)</f>
        <v>0</v>
      </c>
      <c r="T97" s="4">
        <f>IF(H97="JPT",VALUE(L97),0)</f>
        <v>0</v>
      </c>
      <c r="U97" s="4">
        <f>IF(H97="HSK",VALUE(K97),0)</f>
        <v>0</v>
      </c>
      <c r="V97" s="4">
        <f>IF(H97="HSK",VALUE(L97),0)</f>
        <v>0</v>
      </c>
      <c r="W97" s="4">
        <f>IF(H97="G-TELP Level2",VALUE(L97),0)</f>
        <v>0</v>
      </c>
      <c r="X97" s="4">
        <f>IF(P97="A",IF(Q97&gt;849,1,IF(R97&gt;335,1,IF(S97&gt;97,1,IF(T97&gt;849,1,IF(W97&gt;82,1,IF(U97=6,1,IF(U97=5,IF(V97&gt;254,1,0),0))))))),IF(P97="B",IF(Q97&gt;699,1,IF(R97&gt;263,1,IF(S97&gt;78,1,IF(T97&gt;699,1,IF(W97&gt;63,1,IF(U97=6,1,IF(U97=5,IF(V97&gt;179,1,0),0))))))),IF(P97="C",IF(Q97&gt;599,1,IF(R97&gt;226,1,IF(S97&gt;67,1,IF(T97&gt;599,1,IF(W97&gt;49,1,IF(U97=6,1,IF(U97=5,1,IF(U97=4,IF(V97&gt;209,1,0),0)))))))),IF(P97="D",IF(Q97&gt;649,1,IF(R97&gt;244,1,IF(S97&gt;73,1,IF(T97&gt;649,1,IF(W97&gt;56,1,IF(U97=6,1,IF(U97=5,1,IF(U97=4,IF(V97&gt;254,1,0),0)))))))),0))))</f>
        <v>1</v>
      </c>
      <c r="Y97" s="4">
        <f>SUMIF(B:B,B97,X:X)</f>
        <v>1</v>
      </c>
      <c r="Z97" s="4" t="str">
        <f>IF(Y97&gt;0,"어학 충족","자격미달")</f>
        <v>어학 충족</v>
      </c>
      <c r="AA97" s="4"/>
      <c r="AB97" s="4" t="str">
        <f>IF(P97="A",IF(Q97&gt;849,"TOEIC 충족",IF(R97&gt;335,"New-TEPS 충족",IF(S97&gt;97,"TOEFL 충족",IF(T97&gt;849,"JPT 충족",IF(W97&gt;82,"G-TELP 충족",IF(U97=6,"HSK점수 충족",IF(U97=5,IF(V97&gt;254,"HSK점수 충족","자격미달"),"자격미달"))))))),IF(P97="B",IF(Q97&gt;699,"TOEIC 충족",IF(R97&gt;263,"New-TEPS 충족",IF(S97&gt;78,"TOEFL 충족",IF(T97&gt;699,"JPT 충족",IF(W97&gt;63,"G-TELP 충족",IF(U97=6,"HSK점수 충족",IF(U97=5,IF(V97&gt;179,"HSK점수 충족","자격미달"),"자격미달"))))))),IF(P97="C",IF(Q97&gt;599,"TOEIC 충족",IF(R97&gt;226,"New-TEPS 충족",IF(S97&gt;67,"TOEFL 충족",IF(T97&gt;599,"JPT 충족",IF(W97&gt;49,"G-TELP 충족",IF(U97=6,"HSK점수 충족",IF(U97=5,"HSK점수 충족",IF(U97=4,IF(V97&gt;209,"HSK점수 충족","자격미달"),"자격미달")))))))),IF(P97="D",IF(Q97&gt;649,"TOEIC 충족",IF(R97&gt;244,"New-TEPS 충족",IF(S97&gt;73,"TOEFL 충족",IF(T97&gt;649,"JPT 충족",IF(W97&gt;56,"G-TELP 충족",IF(U1038=6,"HSK점수 충족",IF(U1038=5,"HSK점수 충족",IF(U1038=4,IF(V1038&gt;254,"HSK점수 충족","자격미달"),"자격미달")))))))),0))))</f>
        <v>TOEIC 충족</v>
      </c>
      <c r="AC97" s="21"/>
      <c r="AD97" s="4">
        <f>IF(P97="A",VLOOKUP(Q97,[1]교육_어학_경력backdata!$B$3:$C$9,2,1),IF(P97="B",VLOOKUP(Q97,[1]교육_어학_경력backdata!$G$3:$H$9,2,1),IF(P97="C",0,"오류")))</f>
        <v>16</v>
      </c>
      <c r="AE97" s="4">
        <f>IF(P97="A",VLOOKUP(R97,[1]교육_어학_경력backdata!$B$11:$C$17,2,1),IF(P97="B",VLOOKUP(R97,[1]교육_어학_경력backdata!$G$11:$H$17,2,1),IF(P97="C",0,"오류")))</f>
        <v>0</v>
      </c>
      <c r="AF97" s="4">
        <f>IF(P97="A",VLOOKUP(S97,[1]교육_어학_경력backdata!$B$19:$C$25,2,1),IF(P97="B",VLOOKUP(S97,[1]교육_어학_경력backdata!$G$19:$H$25,2,1),IF(P97="C",0,"오류")))</f>
        <v>0</v>
      </c>
      <c r="AG97" s="4">
        <f>IF(P97="A",VLOOKUP(T97,[1]교육_어학_경력backdata!$B$3:$C$9,2,1),IF(P97="B",VLOOKUP(T97,[1]교육_어학_경력backdata!$G$3:$H$9,2,1),IF(P97="C",0,"오류")))</f>
        <v>0</v>
      </c>
      <c r="AH97" s="4">
        <f>IF(P97="A",IF(U97=0,0,IF(U97=4,0,IF(U97=5,VLOOKUP(V97,[1]교육_어학_경력backdata!$B$27:$C$29,2,1),IF(U97=6,VLOOKUP(V97,[1]교육_어학_경력backdata!$B$31:$C$34,2,1))))),IF(P97="B",IF(U97=0,0,IF(U97=4,0,IF(U97=5,VLOOKUP(V97,[1]교육_어학_경력backdata!$G$27:$H$31,2,1),IF(U97=6,VLOOKUP(V97,[1]교육_어학_경력backdata!$G$33:$H$34,2,1))))),IF(CT97="C",0,"오류")))</f>
        <v>0</v>
      </c>
      <c r="AI97" s="4">
        <f>IF(P97="A",VLOOKUP(W97,[1]교육_어학_경력backdata!$B$36:$C$42,2,1),IF(P97="B",VLOOKUP(W97,[1]교육_어학_경력backdata!$G$36:$H$42,2,1),IF(P97="C",0,"오류")))</f>
        <v>0</v>
      </c>
      <c r="AJ97" s="4">
        <f>SUM(AD97:AI97)</f>
        <v>16</v>
      </c>
      <c r="AK97" s="4">
        <f>_xlfn.MAXIFS(AJ:AJ,B:B,B97)</f>
        <v>16</v>
      </c>
      <c r="AL97" s="4"/>
      <c r="AM97" s="21"/>
      <c r="AN97" s="4"/>
      <c r="AO97" s="4"/>
    </row>
    <row r="98" spans="1:41" x14ac:dyDescent="0.4">
      <c r="A98" s="3">
        <f>IF(B97=B98,A97,A97+1)</f>
        <v>88</v>
      </c>
      <c r="B98" s="3" t="s">
        <v>5843</v>
      </c>
      <c r="C98" s="3" t="s">
        <v>5842</v>
      </c>
      <c r="D98" s="3" t="s">
        <v>3044</v>
      </c>
      <c r="E98" s="3" t="s">
        <v>3043</v>
      </c>
      <c r="F98" s="3">
        <f>IF(B98=B97,F97+1,1)</f>
        <v>1</v>
      </c>
      <c r="G98" s="3" t="s">
        <v>6380</v>
      </c>
      <c r="H98" s="3" t="s">
        <v>6379</v>
      </c>
      <c r="I98" s="3" t="s">
        <v>6378</v>
      </c>
      <c r="J98" s="3" t="s">
        <v>6826</v>
      </c>
      <c r="K98" s="3"/>
      <c r="L98" s="3" t="s">
        <v>6875</v>
      </c>
      <c r="M98" s="3" t="s">
        <v>7511</v>
      </c>
      <c r="P98" s="3" t="s">
        <v>2434</v>
      </c>
      <c r="Q98" s="3">
        <f>IF(H98="TOEIC",VALUE(L98),0)</f>
        <v>970</v>
      </c>
      <c r="R98" s="3">
        <f>IF(H98="NEW TEPS",VALUE(L98),0)</f>
        <v>0</v>
      </c>
      <c r="S98" s="3">
        <f>IF(H98="TOEFL(ibt)",VALUE(L98),0)</f>
        <v>0</v>
      </c>
      <c r="T98" s="3">
        <f>IF(H98="JPT",VALUE(L98),0)</f>
        <v>0</v>
      </c>
      <c r="U98" s="3">
        <f>IF(H98="HSK",VALUE(K98),0)</f>
        <v>0</v>
      </c>
      <c r="V98" s="3">
        <f>IF(H98="HSK",VALUE(L98),0)</f>
        <v>0</v>
      </c>
      <c r="W98" s="3">
        <f>IF(H98="G-TELP Level2",VALUE(L98),0)</f>
        <v>0</v>
      </c>
      <c r="X98" s="3">
        <f>IF(P98="A",IF(Q98&gt;849,1,IF(R98&gt;335,1,IF(S98&gt;97,1,IF(T98&gt;849,1,IF(W98&gt;82,1,IF(U98=6,1,IF(U98=5,IF(V98&gt;254,1,0),0))))))),IF(P98="B",IF(Q98&gt;699,1,IF(R98&gt;263,1,IF(S98&gt;78,1,IF(T98&gt;699,1,IF(W98&gt;63,1,IF(U98=6,1,IF(U98=5,IF(V98&gt;179,1,0),0))))))),IF(P98="C",IF(Q98&gt;599,1,IF(R98&gt;226,1,IF(S98&gt;67,1,IF(T98&gt;599,1,IF(W98&gt;49,1,IF(U98=6,1,IF(U98=5,1,IF(U98=4,IF(V98&gt;209,1,0),0)))))))),IF(P98="D",IF(Q98&gt;649,1,IF(R98&gt;244,1,IF(S98&gt;73,1,IF(T98&gt;649,1,IF(W98&gt;56,1,IF(U98=6,1,IF(U98=5,1,IF(U98=4,IF(V98&gt;254,1,0),0)))))))),0))))</f>
        <v>1</v>
      </c>
      <c r="Y98" s="3">
        <f>SUMIF(B:B,B98,X:X)</f>
        <v>1</v>
      </c>
      <c r="Z98" s="3" t="str">
        <f>IF(Y98&gt;0,"어학 충족","자격미달")</f>
        <v>어학 충족</v>
      </c>
      <c r="AA98" s="3"/>
      <c r="AB98" s="3" t="str">
        <f>IF(P98="A",IF(Q98&gt;849,"TOEIC 충족",IF(R98&gt;335,"New-TEPS 충족",IF(S98&gt;97,"TOEFL 충족",IF(T98&gt;849,"JPT 충족",IF(W98&gt;82,"G-TELP 충족",IF(U98=6,"HSK점수 충족",IF(U98=5,IF(V98&gt;254,"HSK점수 충족","자격미달"),"자격미달"))))))),IF(P98="B",IF(Q98&gt;699,"TOEIC 충족",IF(R98&gt;263,"New-TEPS 충족",IF(S98&gt;78,"TOEFL 충족",IF(T98&gt;699,"JPT 충족",IF(W98&gt;63,"G-TELP 충족",IF(U98=6,"HSK점수 충족",IF(U98=5,IF(V98&gt;179,"HSK점수 충족","자격미달"),"자격미달"))))))),IF(P98="C",IF(Q98&gt;599,"TOEIC 충족",IF(R98&gt;226,"New-TEPS 충족",IF(S98&gt;67,"TOEFL 충족",IF(T98&gt;599,"JPT 충족",IF(W98&gt;49,"G-TELP 충족",IF(U98=6,"HSK점수 충족",IF(U98=5,"HSK점수 충족",IF(U98=4,IF(V98&gt;209,"HSK점수 충족","자격미달"),"자격미달")))))))),IF(P98="D",IF(Q98&gt;649,"TOEIC 충족",IF(R98&gt;244,"New-TEPS 충족",IF(S98&gt;73,"TOEFL 충족",IF(T98&gt;649,"JPT 충족",IF(W98&gt;56,"G-TELP 충족",IF(U1039=6,"HSK점수 충족",IF(U1039=5,"HSK점수 충족",IF(U1039=4,IF(V1039&gt;254,"HSK점수 충족","자격미달"),"자격미달")))))))),0))))</f>
        <v>TOEIC 충족</v>
      </c>
      <c r="AC98" s="21"/>
      <c r="AD98" s="3">
        <f>IF(P98="A",VLOOKUP(Q98,[1]교육_어학_경력backdata!$B$3:$C$9,2,1),IF(P98="B",VLOOKUP(Q98,[1]교육_어학_경력backdata!$G$3:$H$9,2,1),IF(P98="C",0,"오류")))</f>
        <v>20</v>
      </c>
      <c r="AE98" s="3">
        <f>IF(P98="A",VLOOKUP(R98,[1]교육_어학_경력backdata!$B$11:$C$17,2,1),IF(P98="B",VLOOKUP(R98,[1]교육_어학_경력backdata!$G$11:$H$17,2,1),IF(P98="C",0,"오류")))</f>
        <v>0</v>
      </c>
      <c r="AF98" s="3">
        <f>IF(P98="A",VLOOKUP(S98,[1]교육_어학_경력backdata!$B$19:$C$25,2,1),IF(P98="B",VLOOKUP(S98,[1]교육_어학_경력backdata!$G$19:$H$25,2,1),IF(P98="C",0,"오류")))</f>
        <v>0</v>
      </c>
      <c r="AG98" s="3">
        <f>IF(P98="A",VLOOKUP(T98,[1]교육_어학_경력backdata!$B$3:$C$9,2,1),IF(P98="B",VLOOKUP(T98,[1]교육_어학_경력backdata!$G$3:$H$9,2,1),IF(P98="C",0,"오류")))</f>
        <v>0</v>
      </c>
      <c r="AH98" s="3">
        <f>IF(P98="A",IF(U98=0,0,IF(U98=4,0,IF(U98=5,VLOOKUP(V98,[1]교육_어학_경력backdata!$B$27:$C$29,2,1),IF(U98=6,VLOOKUP(V98,[1]교육_어학_경력backdata!$B$31:$C$34,2,1))))),IF(P98="B",IF(U98=0,0,IF(U98=4,0,IF(U98=5,VLOOKUP(V98,[1]교육_어학_경력backdata!$G$27:$H$31,2,1),IF(U98=6,VLOOKUP(V98,[1]교육_어학_경력backdata!$G$33:$H$34,2,1))))),IF(CT98="C",0,"오류")))</f>
        <v>0</v>
      </c>
      <c r="AI98" s="3">
        <f>IF(P98="A",VLOOKUP(W98,[1]교육_어학_경력backdata!$B$36:$C$42,2,1),IF(P98="B",VLOOKUP(W98,[1]교육_어학_경력backdata!$G$36:$H$42,2,1),IF(P98="C",0,"오류")))</f>
        <v>0</v>
      </c>
      <c r="AJ98" s="3">
        <f>SUM(AD98:AI98)</f>
        <v>20</v>
      </c>
      <c r="AK98" s="3">
        <f>_xlfn.MAXIFS(AJ:AJ,B:B,B98)</f>
        <v>20</v>
      </c>
      <c r="AL98" s="3"/>
      <c r="AM98" s="21"/>
      <c r="AN98" s="3"/>
      <c r="AO98" s="3"/>
    </row>
    <row r="99" spans="1:41" x14ac:dyDescent="0.4">
      <c r="A99" s="4">
        <f>IF(B98=B99,A98,A98+1)</f>
        <v>89</v>
      </c>
      <c r="B99" s="4" t="s">
        <v>5839</v>
      </c>
      <c r="C99" s="4" t="s">
        <v>5838</v>
      </c>
      <c r="D99" s="4" t="s">
        <v>3044</v>
      </c>
      <c r="E99" s="4" t="s">
        <v>3043</v>
      </c>
      <c r="F99" s="4">
        <f>IF(B99=B98,F98+1,1)</f>
        <v>1</v>
      </c>
      <c r="G99" s="4" t="s">
        <v>6380</v>
      </c>
      <c r="H99" s="4" t="s">
        <v>6379</v>
      </c>
      <c r="I99" s="4" t="s">
        <v>6378</v>
      </c>
      <c r="J99" s="4" t="s">
        <v>6567</v>
      </c>
      <c r="K99" s="4"/>
      <c r="L99" s="4" t="s">
        <v>6875</v>
      </c>
      <c r="M99" s="4" t="s">
        <v>7510</v>
      </c>
      <c r="P99" s="4" t="s">
        <v>2434</v>
      </c>
      <c r="Q99" s="4">
        <f>IF(H99="TOEIC",VALUE(L99),0)</f>
        <v>970</v>
      </c>
      <c r="R99" s="4">
        <f>IF(H99="NEW TEPS",VALUE(L99),0)</f>
        <v>0</v>
      </c>
      <c r="S99" s="4">
        <f>IF(H99="TOEFL(ibt)",VALUE(L99),0)</f>
        <v>0</v>
      </c>
      <c r="T99" s="4">
        <f>IF(H99="JPT",VALUE(L99),0)</f>
        <v>0</v>
      </c>
      <c r="U99" s="4">
        <f>IF(H99="HSK",VALUE(K99),0)</f>
        <v>0</v>
      </c>
      <c r="V99" s="4">
        <f>IF(H99="HSK",VALUE(L99),0)</f>
        <v>0</v>
      </c>
      <c r="W99" s="4">
        <f>IF(H99="G-TELP Level2",VALUE(L99),0)</f>
        <v>0</v>
      </c>
      <c r="X99" s="4">
        <f>IF(P99="A",IF(Q99&gt;849,1,IF(R99&gt;335,1,IF(S99&gt;97,1,IF(T99&gt;849,1,IF(W99&gt;82,1,IF(U99=6,1,IF(U99=5,IF(V99&gt;254,1,0),0))))))),IF(P99="B",IF(Q99&gt;699,1,IF(R99&gt;263,1,IF(S99&gt;78,1,IF(T99&gt;699,1,IF(W99&gt;63,1,IF(U99=6,1,IF(U99=5,IF(V99&gt;179,1,0),0))))))),IF(P99="C",IF(Q99&gt;599,1,IF(R99&gt;226,1,IF(S99&gt;67,1,IF(T99&gt;599,1,IF(W99&gt;49,1,IF(U99=6,1,IF(U99=5,1,IF(U99=4,IF(V99&gt;209,1,0),0)))))))),IF(P99="D",IF(Q99&gt;649,1,IF(R99&gt;244,1,IF(S99&gt;73,1,IF(T99&gt;649,1,IF(W99&gt;56,1,IF(U99=6,1,IF(U99=5,1,IF(U99=4,IF(V99&gt;254,1,0),0)))))))),0))))</f>
        <v>1</v>
      </c>
      <c r="Y99" s="4">
        <f>SUMIF(B:B,B99,X:X)</f>
        <v>1</v>
      </c>
      <c r="Z99" s="4" t="str">
        <f>IF(Y99&gt;0,"어학 충족","자격미달")</f>
        <v>어학 충족</v>
      </c>
      <c r="AA99" s="4"/>
      <c r="AB99" s="4" t="str">
        <f>IF(P99="A",IF(Q99&gt;849,"TOEIC 충족",IF(R99&gt;335,"New-TEPS 충족",IF(S99&gt;97,"TOEFL 충족",IF(T99&gt;849,"JPT 충족",IF(W99&gt;82,"G-TELP 충족",IF(U99=6,"HSK점수 충족",IF(U99=5,IF(V99&gt;254,"HSK점수 충족","자격미달"),"자격미달"))))))),IF(P99="B",IF(Q99&gt;699,"TOEIC 충족",IF(R99&gt;263,"New-TEPS 충족",IF(S99&gt;78,"TOEFL 충족",IF(T99&gt;699,"JPT 충족",IF(W99&gt;63,"G-TELP 충족",IF(U99=6,"HSK점수 충족",IF(U99=5,IF(V99&gt;179,"HSK점수 충족","자격미달"),"자격미달"))))))),IF(P99="C",IF(Q99&gt;599,"TOEIC 충족",IF(R99&gt;226,"New-TEPS 충족",IF(S99&gt;67,"TOEFL 충족",IF(T99&gt;599,"JPT 충족",IF(W99&gt;49,"G-TELP 충족",IF(U99=6,"HSK점수 충족",IF(U99=5,"HSK점수 충족",IF(U99=4,IF(V99&gt;209,"HSK점수 충족","자격미달"),"자격미달")))))))),IF(P99="D",IF(Q99&gt;649,"TOEIC 충족",IF(R99&gt;244,"New-TEPS 충족",IF(S99&gt;73,"TOEFL 충족",IF(T99&gt;649,"JPT 충족",IF(W99&gt;56,"G-TELP 충족",IF(U1040=6,"HSK점수 충족",IF(U1040=5,"HSK점수 충족",IF(U1040=4,IF(V1040&gt;254,"HSK점수 충족","자격미달"),"자격미달")))))))),0))))</f>
        <v>TOEIC 충족</v>
      </c>
      <c r="AC99" s="21"/>
      <c r="AD99" s="4">
        <f>IF(P99="A",VLOOKUP(Q99,[1]교육_어학_경력backdata!$B$3:$C$9,2,1),IF(P99="B",VLOOKUP(Q99,[1]교육_어학_경력backdata!$G$3:$H$9,2,1),IF(P99="C",0,"오류")))</f>
        <v>20</v>
      </c>
      <c r="AE99" s="4">
        <f>IF(P99="A",VLOOKUP(R99,[1]교육_어학_경력backdata!$B$11:$C$17,2,1),IF(P99="B",VLOOKUP(R99,[1]교육_어학_경력backdata!$G$11:$H$17,2,1),IF(P99="C",0,"오류")))</f>
        <v>0</v>
      </c>
      <c r="AF99" s="4">
        <f>IF(P99="A",VLOOKUP(S99,[1]교육_어학_경력backdata!$B$19:$C$25,2,1),IF(P99="B",VLOOKUP(S99,[1]교육_어학_경력backdata!$G$19:$H$25,2,1),IF(P99="C",0,"오류")))</f>
        <v>0</v>
      </c>
      <c r="AG99" s="4">
        <f>IF(P99="A",VLOOKUP(T99,[1]교육_어학_경력backdata!$B$3:$C$9,2,1),IF(P99="B",VLOOKUP(T99,[1]교육_어학_경력backdata!$G$3:$H$9,2,1),IF(P99="C",0,"오류")))</f>
        <v>0</v>
      </c>
      <c r="AH99" s="4">
        <f>IF(P99="A",IF(U99=0,0,IF(U99=4,0,IF(U99=5,VLOOKUP(V99,[1]교육_어학_경력backdata!$B$27:$C$29,2,1),IF(U99=6,VLOOKUP(V99,[1]교육_어학_경력backdata!$B$31:$C$34,2,1))))),IF(P99="B",IF(U99=0,0,IF(U99=4,0,IF(U99=5,VLOOKUP(V99,[1]교육_어학_경력backdata!$G$27:$H$31,2,1),IF(U99=6,VLOOKUP(V99,[1]교육_어학_경력backdata!$G$33:$H$34,2,1))))),IF(CT99="C",0,"오류")))</f>
        <v>0</v>
      </c>
      <c r="AI99" s="4">
        <f>IF(P99="A",VLOOKUP(W99,[1]교육_어학_경력backdata!$B$36:$C$42,2,1),IF(P99="B",VLOOKUP(W99,[1]교육_어학_경력backdata!$G$36:$H$42,2,1),IF(P99="C",0,"오류")))</f>
        <v>0</v>
      </c>
      <c r="AJ99" s="4">
        <f>SUM(AD99:AI99)</f>
        <v>20</v>
      </c>
      <c r="AK99" s="4">
        <f>_xlfn.MAXIFS(AJ:AJ,B:B,B99)</f>
        <v>20</v>
      </c>
      <c r="AL99" s="4"/>
      <c r="AM99" s="21"/>
      <c r="AN99" s="4"/>
      <c r="AO99" s="4"/>
    </row>
    <row r="100" spans="1:41" x14ac:dyDescent="0.4">
      <c r="A100" s="3">
        <f>IF(B99=B100,A99,A99+1)</f>
        <v>90</v>
      </c>
      <c r="B100" s="3" t="s">
        <v>5835</v>
      </c>
      <c r="C100" s="3" t="s">
        <v>140</v>
      </c>
      <c r="D100" s="3" t="s">
        <v>3044</v>
      </c>
      <c r="E100" s="3" t="s">
        <v>3043</v>
      </c>
      <c r="F100" s="3">
        <f>IF(B100=B99,F99+1,1)</f>
        <v>1</v>
      </c>
      <c r="G100" s="3" t="s">
        <v>6380</v>
      </c>
      <c r="H100" s="3" t="s">
        <v>6409</v>
      </c>
      <c r="I100" s="3" t="s">
        <v>6408</v>
      </c>
      <c r="J100" s="3" t="s">
        <v>7509</v>
      </c>
      <c r="K100" s="3"/>
      <c r="L100" s="3" t="s">
        <v>6451</v>
      </c>
      <c r="M100" s="3" t="s">
        <v>7508</v>
      </c>
      <c r="P100" s="3" t="s">
        <v>2434</v>
      </c>
      <c r="Q100" s="3">
        <f>IF(H100="TOEIC",VALUE(L100),0)</f>
        <v>0</v>
      </c>
      <c r="R100" s="3">
        <f>IF(H100="NEW TEPS",VALUE(L100),0)</f>
        <v>0</v>
      </c>
      <c r="S100" s="3">
        <f>IF(H100="TOEFL(ibt)",VALUE(L100),0)</f>
        <v>0</v>
      </c>
      <c r="T100" s="3">
        <f>IF(H100="JPT",VALUE(L100),0)</f>
        <v>920</v>
      </c>
      <c r="U100" s="3">
        <f>IF(H100="HSK",VALUE(K100),0)</f>
        <v>0</v>
      </c>
      <c r="V100" s="3">
        <f>IF(H100="HSK",VALUE(L100),0)</f>
        <v>0</v>
      </c>
      <c r="W100" s="3">
        <f>IF(H100="G-TELP Level2",VALUE(L100),0)</f>
        <v>0</v>
      </c>
      <c r="X100" s="3">
        <f>IF(P100="A",IF(Q100&gt;849,1,IF(R100&gt;335,1,IF(S100&gt;97,1,IF(T100&gt;849,1,IF(W100&gt;82,1,IF(U100=6,1,IF(U100=5,IF(V100&gt;254,1,0),0))))))),IF(P100="B",IF(Q100&gt;699,1,IF(R100&gt;263,1,IF(S100&gt;78,1,IF(T100&gt;699,1,IF(W100&gt;63,1,IF(U100=6,1,IF(U100=5,IF(V100&gt;179,1,0),0))))))),IF(P100="C",IF(Q100&gt;599,1,IF(R100&gt;226,1,IF(S100&gt;67,1,IF(T100&gt;599,1,IF(W100&gt;49,1,IF(U100=6,1,IF(U100=5,1,IF(U100=4,IF(V100&gt;209,1,0),0)))))))),IF(P100="D",IF(Q100&gt;649,1,IF(R100&gt;244,1,IF(S100&gt;73,1,IF(T100&gt;649,1,IF(W100&gt;56,1,IF(U100=6,1,IF(U100=5,1,IF(U100=4,IF(V100&gt;254,1,0),0)))))))),0))))</f>
        <v>1</v>
      </c>
      <c r="Y100" s="3">
        <f>SUMIF(B:B,B100,X:X)</f>
        <v>2</v>
      </c>
      <c r="Z100" s="3" t="str">
        <f>IF(Y100&gt;0,"어학 충족","자격미달")</f>
        <v>어학 충족</v>
      </c>
      <c r="AA100" s="3"/>
      <c r="AB100" s="3" t="str">
        <f>IF(P100="A",IF(Q100&gt;849,"TOEIC 충족",IF(R100&gt;335,"New-TEPS 충족",IF(S100&gt;97,"TOEFL 충족",IF(T100&gt;849,"JPT 충족",IF(W100&gt;82,"G-TELP 충족",IF(U100=6,"HSK점수 충족",IF(U100=5,IF(V100&gt;254,"HSK점수 충족","자격미달"),"자격미달"))))))),IF(P100="B",IF(Q100&gt;699,"TOEIC 충족",IF(R100&gt;263,"New-TEPS 충족",IF(S100&gt;78,"TOEFL 충족",IF(T100&gt;699,"JPT 충족",IF(W100&gt;63,"G-TELP 충족",IF(U100=6,"HSK점수 충족",IF(U100=5,IF(V100&gt;179,"HSK점수 충족","자격미달"),"자격미달"))))))),IF(P100="C",IF(Q100&gt;599,"TOEIC 충족",IF(R100&gt;226,"New-TEPS 충족",IF(S100&gt;67,"TOEFL 충족",IF(T100&gt;599,"JPT 충족",IF(W100&gt;49,"G-TELP 충족",IF(U100=6,"HSK점수 충족",IF(U100=5,"HSK점수 충족",IF(U100=4,IF(V100&gt;209,"HSK점수 충족","자격미달"),"자격미달")))))))),IF(P100="D",IF(Q100&gt;649,"TOEIC 충족",IF(R100&gt;244,"New-TEPS 충족",IF(S100&gt;73,"TOEFL 충족",IF(T100&gt;649,"JPT 충족",IF(W100&gt;56,"G-TELP 충족",IF(U1041=6,"HSK점수 충족",IF(U1041=5,"HSK점수 충족",IF(U1041=4,IF(V1041&gt;254,"HSK점수 충족","자격미달"),"자격미달")))))))),0))))</f>
        <v>JPT 충족</v>
      </c>
      <c r="AC100" s="21"/>
      <c r="AD100" s="3">
        <f>IF(P100="A",VLOOKUP(Q100,[1]교육_어학_경력backdata!$B$3:$C$9,2,1),IF(P100="B",VLOOKUP(Q100,[1]교육_어학_경력backdata!$G$3:$H$9,2,1),IF(P100="C",0,"오류")))</f>
        <v>0</v>
      </c>
      <c r="AE100" s="3">
        <f>IF(P100="A",VLOOKUP(R100,[1]교육_어학_경력backdata!$B$11:$C$17,2,1),IF(P100="B",VLOOKUP(R100,[1]교육_어학_경력backdata!$G$11:$H$17,2,1),IF(P100="C",0,"오류")))</f>
        <v>0</v>
      </c>
      <c r="AF100" s="3">
        <f>IF(P100="A",VLOOKUP(S100,[1]교육_어학_경력backdata!$B$19:$C$25,2,1),IF(P100="B",VLOOKUP(S100,[1]교육_어학_경력backdata!$G$19:$H$25,2,1),IF(P100="C",0,"오류")))</f>
        <v>0</v>
      </c>
      <c r="AG100" s="3">
        <f>IF(P100="A",VLOOKUP(T100,[1]교육_어학_경력backdata!$B$3:$C$9,2,1),IF(P100="B",VLOOKUP(T100,[1]교육_어학_경력backdata!$G$3:$H$9,2,1),IF(P100="C",0,"오류")))</f>
        <v>16</v>
      </c>
      <c r="AH100" s="3">
        <f>IF(P100="A",IF(U100=0,0,IF(U100=4,0,IF(U100=5,VLOOKUP(V100,[1]교육_어학_경력backdata!$B$27:$C$29,2,1),IF(U100=6,VLOOKUP(V100,[1]교육_어학_경력backdata!$B$31:$C$34,2,1))))),IF(P100="B",IF(U100=0,0,IF(U100=4,0,IF(U100=5,VLOOKUP(V100,[1]교육_어학_경력backdata!$G$27:$H$31,2,1),IF(U100=6,VLOOKUP(V100,[1]교육_어학_경력backdata!$G$33:$H$34,2,1))))),IF(CT100="C",0,"오류")))</f>
        <v>0</v>
      </c>
      <c r="AI100" s="3">
        <f>IF(P100="A",VLOOKUP(W100,[1]교육_어학_경력backdata!$B$36:$C$42,2,1),IF(P100="B",VLOOKUP(W100,[1]교육_어학_경력backdata!$G$36:$H$42,2,1),IF(P100="C",0,"오류")))</f>
        <v>0</v>
      </c>
      <c r="AJ100" s="3">
        <f>SUM(AD100:AI100)</f>
        <v>16</v>
      </c>
      <c r="AK100" s="3">
        <f>_xlfn.MAXIFS(AJ:AJ,B:B,B100)</f>
        <v>16</v>
      </c>
      <c r="AL100" s="3"/>
      <c r="AM100" s="21"/>
      <c r="AN100" s="3" t="s">
        <v>6404</v>
      </c>
      <c r="AO100" s="3"/>
    </row>
    <row r="101" spans="1:41" x14ac:dyDescent="0.4">
      <c r="A101" s="7">
        <f>IF(B100=B101,A100,A100+1)</f>
        <v>90</v>
      </c>
      <c r="B101" s="7" t="s">
        <v>5835</v>
      </c>
      <c r="C101" s="7" t="s">
        <v>140</v>
      </c>
      <c r="D101" s="7" t="s">
        <v>3044</v>
      </c>
      <c r="E101" s="7" t="s">
        <v>3043</v>
      </c>
      <c r="F101" s="3">
        <f>IF(B101=B100,F100+1,1)</f>
        <v>2</v>
      </c>
      <c r="G101" s="3" t="s">
        <v>6380</v>
      </c>
      <c r="H101" s="3" t="s">
        <v>6379</v>
      </c>
      <c r="I101" s="3" t="s">
        <v>6378</v>
      </c>
      <c r="J101" s="3" t="s">
        <v>6487</v>
      </c>
      <c r="K101" s="3"/>
      <c r="L101" s="3" t="s">
        <v>6492</v>
      </c>
      <c r="M101" s="3" t="s">
        <v>7507</v>
      </c>
      <c r="P101" s="3" t="s">
        <v>2434</v>
      </c>
      <c r="Q101" s="3">
        <f>IF(H101="TOEIC",VALUE(L101),0)</f>
        <v>855</v>
      </c>
      <c r="R101" s="3">
        <f>IF(H101="NEW TEPS",VALUE(L101),0)</f>
        <v>0</v>
      </c>
      <c r="S101" s="3">
        <f>IF(H101="TOEFL(ibt)",VALUE(L101),0)</f>
        <v>0</v>
      </c>
      <c r="T101" s="3">
        <f>IF(H101="JPT",VALUE(L101),0)</f>
        <v>0</v>
      </c>
      <c r="U101" s="3">
        <f>IF(H101="HSK",VALUE(K101),0)</f>
        <v>0</v>
      </c>
      <c r="V101" s="3">
        <f>IF(H101="HSK",VALUE(L101),0)</f>
        <v>0</v>
      </c>
      <c r="W101" s="3">
        <f>IF(H101="G-TELP Level2",VALUE(L101),0)</f>
        <v>0</v>
      </c>
      <c r="X101" s="3">
        <f>IF(P101="A",IF(Q101&gt;849,1,IF(R101&gt;335,1,IF(S101&gt;97,1,IF(T101&gt;849,1,IF(W101&gt;82,1,IF(U101=6,1,IF(U101=5,IF(V101&gt;254,1,0),0))))))),IF(P101="B",IF(Q101&gt;699,1,IF(R101&gt;263,1,IF(S101&gt;78,1,IF(T101&gt;699,1,IF(W101&gt;63,1,IF(U101=6,1,IF(U101=5,IF(V101&gt;179,1,0),0))))))),IF(P101="C",IF(Q101&gt;599,1,IF(R101&gt;226,1,IF(S101&gt;67,1,IF(T101&gt;599,1,IF(W101&gt;49,1,IF(U101=6,1,IF(U101=5,1,IF(U101=4,IF(V101&gt;209,1,0),0)))))))),IF(P101="D",IF(Q101&gt;649,1,IF(R101&gt;244,1,IF(S101&gt;73,1,IF(T101&gt;649,1,IF(W101&gt;56,1,IF(U101=6,1,IF(U101=5,1,IF(U101=4,IF(V101&gt;254,1,0),0)))))))),0))))</f>
        <v>1</v>
      </c>
      <c r="Y101" s="3">
        <f>SUMIF(B:B,B101,X:X)</f>
        <v>2</v>
      </c>
      <c r="Z101" s="3" t="str">
        <f>IF(Y101&gt;0,"어학 충족","자격미달")</f>
        <v>어학 충족</v>
      </c>
      <c r="AA101" s="3"/>
      <c r="AB101" s="3" t="str">
        <f>IF(P101="A",IF(Q101&gt;849,"TOEIC 충족",IF(R101&gt;335,"New-TEPS 충족",IF(S101&gt;97,"TOEFL 충족",IF(T101&gt;849,"JPT 충족",IF(W101&gt;82,"G-TELP 충족",IF(U101=6,"HSK점수 충족",IF(U101=5,IF(V101&gt;254,"HSK점수 충족","자격미달"),"자격미달"))))))),IF(P101="B",IF(Q101&gt;699,"TOEIC 충족",IF(R101&gt;263,"New-TEPS 충족",IF(S101&gt;78,"TOEFL 충족",IF(T101&gt;699,"JPT 충족",IF(W101&gt;63,"G-TELP 충족",IF(U101=6,"HSK점수 충족",IF(U101=5,IF(V101&gt;179,"HSK점수 충족","자격미달"),"자격미달"))))))),IF(P101="C",IF(Q101&gt;599,"TOEIC 충족",IF(R101&gt;226,"New-TEPS 충족",IF(S101&gt;67,"TOEFL 충족",IF(T101&gt;599,"JPT 충족",IF(W101&gt;49,"G-TELP 충족",IF(U101=6,"HSK점수 충족",IF(U101=5,"HSK점수 충족",IF(U101=4,IF(V101&gt;209,"HSK점수 충족","자격미달"),"자격미달")))))))),IF(P101="D",IF(Q101&gt;649,"TOEIC 충족",IF(R101&gt;244,"New-TEPS 충족",IF(S101&gt;73,"TOEFL 충족",IF(T101&gt;649,"JPT 충족",IF(W101&gt;56,"G-TELP 충족",IF(U1042=6,"HSK점수 충족",IF(U1042=5,"HSK점수 충족",IF(U1042=4,IF(V1042&gt;254,"HSK점수 충족","자격미달"),"자격미달")))))))),0))))</f>
        <v>TOEIC 충족</v>
      </c>
      <c r="AC101" s="21"/>
      <c r="AD101" s="3">
        <f>IF(P101="A",VLOOKUP(Q101,[1]교육_어학_경력backdata!$B$3:$C$9,2,1),IF(P101="B",VLOOKUP(Q101,[1]교육_어학_경력backdata!$G$3:$H$9,2,1),IF(P101="C",0,"오류")))</f>
        <v>12</v>
      </c>
      <c r="AE101" s="3">
        <f>IF(P101="A",VLOOKUP(R101,[1]교육_어학_경력backdata!$B$11:$C$17,2,1),IF(P101="B",VLOOKUP(R101,[1]교육_어학_경력backdata!$G$11:$H$17,2,1),IF(P101="C",0,"오류")))</f>
        <v>0</v>
      </c>
      <c r="AF101" s="3">
        <f>IF(P101="A",VLOOKUP(S101,[1]교육_어학_경력backdata!$B$19:$C$25,2,1),IF(P101="B",VLOOKUP(S101,[1]교육_어학_경력backdata!$G$19:$H$25,2,1),IF(P101="C",0,"오류")))</f>
        <v>0</v>
      </c>
      <c r="AG101" s="3">
        <f>IF(P101="A",VLOOKUP(T101,[1]교육_어학_경력backdata!$B$3:$C$9,2,1),IF(P101="B",VLOOKUP(T101,[1]교육_어학_경력backdata!$G$3:$H$9,2,1),IF(P101="C",0,"오류")))</f>
        <v>0</v>
      </c>
      <c r="AH101" s="3">
        <f>IF(P101="A",IF(U101=0,0,IF(U101=4,0,IF(U101=5,VLOOKUP(V101,[1]교육_어학_경력backdata!$B$27:$C$29,2,1),IF(U101=6,VLOOKUP(V101,[1]교육_어학_경력backdata!$B$31:$C$34,2,1))))),IF(P101="B",IF(U101=0,0,IF(U101=4,0,IF(U101=5,VLOOKUP(V101,[1]교육_어학_경력backdata!$G$27:$H$31,2,1),IF(U101=6,VLOOKUP(V101,[1]교육_어학_경력backdata!$G$33:$H$34,2,1))))),IF(CT101="C",0,"오류")))</f>
        <v>0</v>
      </c>
      <c r="AI101" s="3">
        <f>IF(P101="A",VLOOKUP(W101,[1]교육_어학_경력backdata!$B$36:$C$42,2,1),IF(P101="B",VLOOKUP(W101,[1]교육_어학_경력backdata!$G$36:$H$42,2,1),IF(P101="C",0,"오류")))</f>
        <v>0</v>
      </c>
      <c r="AJ101" s="3">
        <f>SUM(AD101:AI101)</f>
        <v>12</v>
      </c>
      <c r="AK101" s="3">
        <f>_xlfn.MAXIFS(AJ:AJ,B:B,B101)</f>
        <v>16</v>
      </c>
      <c r="AL101" s="3"/>
      <c r="AM101" s="21"/>
      <c r="AN101" s="3" t="s">
        <v>6404</v>
      </c>
      <c r="AO101" s="3"/>
    </row>
    <row r="102" spans="1:41" x14ac:dyDescent="0.4">
      <c r="A102" s="4">
        <f>IF(B101=B102,A101,A101+1)</f>
        <v>91</v>
      </c>
      <c r="B102" s="4" t="s">
        <v>5833</v>
      </c>
      <c r="C102" s="4" t="s">
        <v>5832</v>
      </c>
      <c r="D102" s="4" t="s">
        <v>3044</v>
      </c>
      <c r="E102" s="4" t="s">
        <v>3043</v>
      </c>
      <c r="F102" s="4">
        <f>IF(B102=B101,F101+1,1)</f>
        <v>1</v>
      </c>
      <c r="G102" s="4" t="s">
        <v>6380</v>
      </c>
      <c r="H102" s="4" t="s">
        <v>6419</v>
      </c>
      <c r="I102" s="4" t="s">
        <v>6418</v>
      </c>
      <c r="J102" s="4" t="s">
        <v>7506</v>
      </c>
      <c r="K102" s="4"/>
      <c r="L102" s="4" t="s">
        <v>7110</v>
      </c>
      <c r="M102" s="4" t="s">
        <v>7505</v>
      </c>
      <c r="P102" s="4" t="s">
        <v>2434</v>
      </c>
      <c r="Q102" s="4">
        <f>IF(H102="TOEIC",VALUE(L102),0)</f>
        <v>0</v>
      </c>
      <c r="R102" s="4">
        <f>IF(H102="NEW TEPS",VALUE(L102),0)</f>
        <v>0</v>
      </c>
      <c r="S102" s="4">
        <f>IF(H102="TOEFL(ibt)",VALUE(L102),0)</f>
        <v>0</v>
      </c>
      <c r="T102" s="4">
        <f>IF(H102="JPT",VALUE(L102),0)</f>
        <v>0</v>
      </c>
      <c r="U102" s="4">
        <f>IF(H102="HSK",VALUE(K102),0)</f>
        <v>0</v>
      </c>
      <c r="V102" s="4">
        <f>IF(H102="HSK",VALUE(L102),0)</f>
        <v>0</v>
      </c>
      <c r="W102" s="4">
        <f>IF(H102="G-TELP Level2",VALUE(L102),0)</f>
        <v>84</v>
      </c>
      <c r="X102" s="4">
        <f>IF(P102="A",IF(Q102&gt;849,1,IF(R102&gt;335,1,IF(S102&gt;97,1,IF(T102&gt;849,1,IF(W102&gt;82,1,IF(U102=6,1,IF(U102=5,IF(V102&gt;254,1,0),0))))))),IF(P102="B",IF(Q102&gt;699,1,IF(R102&gt;263,1,IF(S102&gt;78,1,IF(T102&gt;699,1,IF(W102&gt;63,1,IF(U102=6,1,IF(U102=5,IF(V102&gt;179,1,0),0))))))),IF(P102="C",IF(Q102&gt;599,1,IF(R102&gt;226,1,IF(S102&gt;67,1,IF(T102&gt;599,1,IF(W102&gt;49,1,IF(U102=6,1,IF(U102=5,1,IF(U102=4,IF(V102&gt;209,1,0),0)))))))),IF(P102="D",IF(Q102&gt;649,1,IF(R102&gt;244,1,IF(S102&gt;73,1,IF(T102&gt;649,1,IF(W102&gt;56,1,IF(U102=6,1,IF(U102=5,1,IF(U102=4,IF(V102&gt;254,1,0),0)))))))),0))))</f>
        <v>1</v>
      </c>
      <c r="Y102" s="4">
        <f>SUMIF(B:B,B102,X:X)</f>
        <v>1</v>
      </c>
      <c r="Z102" s="4" t="str">
        <f>IF(Y102&gt;0,"어학 충족","자격미달")</f>
        <v>어학 충족</v>
      </c>
      <c r="AA102" s="4"/>
      <c r="AB102" s="4" t="str">
        <f>IF(P102="A",IF(Q102&gt;849,"TOEIC 충족",IF(R102&gt;335,"New-TEPS 충족",IF(S102&gt;97,"TOEFL 충족",IF(T102&gt;849,"JPT 충족",IF(W102&gt;82,"G-TELP 충족",IF(U102=6,"HSK점수 충족",IF(U102=5,IF(V102&gt;254,"HSK점수 충족","자격미달"),"자격미달"))))))),IF(P102="B",IF(Q102&gt;699,"TOEIC 충족",IF(R102&gt;263,"New-TEPS 충족",IF(S102&gt;78,"TOEFL 충족",IF(T102&gt;699,"JPT 충족",IF(W102&gt;63,"G-TELP 충족",IF(U102=6,"HSK점수 충족",IF(U102=5,IF(V102&gt;179,"HSK점수 충족","자격미달"),"자격미달"))))))),IF(P102="C",IF(Q102&gt;599,"TOEIC 충족",IF(R102&gt;226,"New-TEPS 충족",IF(S102&gt;67,"TOEFL 충족",IF(T102&gt;599,"JPT 충족",IF(W102&gt;49,"G-TELP 충족",IF(U102=6,"HSK점수 충족",IF(U102=5,"HSK점수 충족",IF(U102=4,IF(V102&gt;209,"HSK점수 충족","자격미달"),"자격미달")))))))),IF(P102="D",IF(Q102&gt;649,"TOEIC 충족",IF(R102&gt;244,"New-TEPS 충족",IF(S102&gt;73,"TOEFL 충족",IF(T102&gt;649,"JPT 충족",IF(W102&gt;56,"G-TELP 충족",IF(U1043=6,"HSK점수 충족",IF(U1043=5,"HSK점수 충족",IF(U1043=4,IF(V1043&gt;254,"HSK점수 충족","자격미달"),"자격미달")))))))),0))))</f>
        <v>G-TELP 충족</v>
      </c>
      <c r="AC102" s="21"/>
      <c r="AD102" s="4">
        <f>IF(P102="A",VLOOKUP(Q102,[1]교육_어학_경력backdata!$B$3:$C$9,2,1),IF(P102="B",VLOOKUP(Q102,[1]교육_어학_경력backdata!$G$3:$H$9,2,1),IF(P102="C",0,"오류")))</f>
        <v>0</v>
      </c>
      <c r="AE102" s="4">
        <f>IF(P102="A",VLOOKUP(R102,[1]교육_어학_경력backdata!$B$11:$C$17,2,1),IF(P102="B",VLOOKUP(R102,[1]교육_어학_경력backdata!$G$11:$H$17,2,1),IF(P102="C",0,"오류")))</f>
        <v>0</v>
      </c>
      <c r="AF102" s="4">
        <f>IF(P102="A",VLOOKUP(S102,[1]교육_어학_경력backdata!$B$19:$C$25,2,1),IF(P102="B",VLOOKUP(S102,[1]교육_어학_경력backdata!$G$19:$H$25,2,1),IF(P102="C",0,"오류")))</f>
        <v>0</v>
      </c>
      <c r="AG102" s="4">
        <f>IF(P102="A",VLOOKUP(T102,[1]교육_어학_경력backdata!$B$3:$C$9,2,1),IF(P102="B",VLOOKUP(T102,[1]교육_어학_경력backdata!$G$3:$H$9,2,1),IF(P102="C",0,"오류")))</f>
        <v>0</v>
      </c>
      <c r="AH102" s="4">
        <f>IF(P102="A",IF(U102=0,0,IF(U102=4,0,IF(U102=5,VLOOKUP(V102,[1]교육_어학_경력backdata!$B$27:$C$29,2,1),IF(U102=6,VLOOKUP(V102,[1]교육_어학_경력backdata!$B$31:$C$34,2,1))))),IF(P102="B",IF(U102=0,0,IF(U102=4,0,IF(U102=5,VLOOKUP(V102,[1]교육_어학_경력backdata!$G$27:$H$31,2,1),IF(U102=6,VLOOKUP(V102,[1]교육_어학_경력backdata!$G$33:$H$34,2,1))))),IF(CT102="C",0,"오류")))</f>
        <v>0</v>
      </c>
      <c r="AI102" s="4">
        <f>IF(P102="A",VLOOKUP(W102,[1]교육_어학_경력backdata!$B$36:$C$42,2,1),IF(P102="B",VLOOKUP(W102,[1]교육_어학_경력backdata!$G$36:$H$42,2,1),IF(P102="C",0,"오류")))</f>
        <v>12</v>
      </c>
      <c r="AJ102" s="4">
        <f>SUM(AD102:AI102)</f>
        <v>12</v>
      </c>
      <c r="AK102" s="4">
        <f>_xlfn.MAXIFS(AJ:AJ,B:B,B102)</f>
        <v>12</v>
      </c>
      <c r="AL102" s="4"/>
      <c r="AM102" s="21"/>
      <c r="AN102" s="4"/>
      <c r="AO102" s="4"/>
    </row>
    <row r="103" spans="1:41" x14ac:dyDescent="0.4">
      <c r="A103" s="3">
        <f>IF(B102=B103,A102,A102+1)</f>
        <v>92</v>
      </c>
      <c r="B103" s="3" t="s">
        <v>5829</v>
      </c>
      <c r="C103" s="3" t="s">
        <v>5828</v>
      </c>
      <c r="D103" s="3" t="s">
        <v>3044</v>
      </c>
      <c r="E103" s="3" t="s">
        <v>3043</v>
      </c>
      <c r="F103" s="3">
        <f>IF(B103=B102,F102+1,1)</f>
        <v>1</v>
      </c>
      <c r="G103" s="3" t="s">
        <v>6380</v>
      </c>
      <c r="H103" s="3" t="s">
        <v>6379</v>
      </c>
      <c r="I103" s="3" t="s">
        <v>6378</v>
      </c>
      <c r="J103" s="3" t="s">
        <v>6559</v>
      </c>
      <c r="K103" s="3"/>
      <c r="L103" s="3" t="s">
        <v>6517</v>
      </c>
      <c r="M103" s="3" t="s">
        <v>7504</v>
      </c>
      <c r="P103" s="3" t="s">
        <v>2434</v>
      </c>
      <c r="Q103" s="3">
        <f>IF(H103="TOEIC",VALUE(L103),0)</f>
        <v>875</v>
      </c>
      <c r="R103" s="3">
        <f>IF(H103="NEW TEPS",VALUE(L103),0)</f>
        <v>0</v>
      </c>
      <c r="S103" s="3">
        <f>IF(H103="TOEFL(ibt)",VALUE(L103),0)</f>
        <v>0</v>
      </c>
      <c r="T103" s="3">
        <f>IF(H103="JPT",VALUE(L103),0)</f>
        <v>0</v>
      </c>
      <c r="U103" s="3">
        <f>IF(H103="HSK",VALUE(K103),0)</f>
        <v>0</v>
      </c>
      <c r="V103" s="3">
        <f>IF(H103="HSK",VALUE(L103),0)</f>
        <v>0</v>
      </c>
      <c r="W103" s="3">
        <f>IF(H103="G-TELP Level2",VALUE(L103),0)</f>
        <v>0</v>
      </c>
      <c r="X103" s="3">
        <f>IF(P103="A",IF(Q103&gt;849,1,IF(R103&gt;335,1,IF(S103&gt;97,1,IF(T103&gt;849,1,IF(W103&gt;82,1,IF(U103=6,1,IF(U103=5,IF(V103&gt;254,1,0),0))))))),IF(P103="B",IF(Q103&gt;699,1,IF(R103&gt;263,1,IF(S103&gt;78,1,IF(T103&gt;699,1,IF(W103&gt;63,1,IF(U103=6,1,IF(U103=5,IF(V103&gt;179,1,0),0))))))),IF(P103="C",IF(Q103&gt;599,1,IF(R103&gt;226,1,IF(S103&gt;67,1,IF(T103&gt;599,1,IF(W103&gt;49,1,IF(U103=6,1,IF(U103=5,1,IF(U103=4,IF(V103&gt;209,1,0),0)))))))),IF(P103="D",IF(Q103&gt;649,1,IF(R103&gt;244,1,IF(S103&gt;73,1,IF(T103&gt;649,1,IF(W103&gt;56,1,IF(U103=6,1,IF(U103=5,1,IF(U103=4,IF(V103&gt;254,1,0),0)))))))),0))))</f>
        <v>1</v>
      </c>
      <c r="Y103" s="3">
        <f>SUMIF(B:B,B103,X:X)</f>
        <v>1</v>
      </c>
      <c r="Z103" s="3" t="str">
        <f>IF(Y103&gt;0,"어학 충족","자격미달")</f>
        <v>어학 충족</v>
      </c>
      <c r="AA103" s="3"/>
      <c r="AB103" s="3" t="str">
        <f>IF(P103="A",IF(Q103&gt;849,"TOEIC 충족",IF(R103&gt;335,"New-TEPS 충족",IF(S103&gt;97,"TOEFL 충족",IF(T103&gt;849,"JPT 충족",IF(W103&gt;82,"G-TELP 충족",IF(U103=6,"HSK점수 충족",IF(U103=5,IF(V103&gt;254,"HSK점수 충족","자격미달"),"자격미달"))))))),IF(P103="B",IF(Q103&gt;699,"TOEIC 충족",IF(R103&gt;263,"New-TEPS 충족",IF(S103&gt;78,"TOEFL 충족",IF(T103&gt;699,"JPT 충족",IF(W103&gt;63,"G-TELP 충족",IF(U103=6,"HSK점수 충족",IF(U103=5,IF(V103&gt;179,"HSK점수 충족","자격미달"),"자격미달"))))))),IF(P103="C",IF(Q103&gt;599,"TOEIC 충족",IF(R103&gt;226,"New-TEPS 충족",IF(S103&gt;67,"TOEFL 충족",IF(T103&gt;599,"JPT 충족",IF(W103&gt;49,"G-TELP 충족",IF(U103=6,"HSK점수 충족",IF(U103=5,"HSK점수 충족",IF(U103=4,IF(V103&gt;209,"HSK점수 충족","자격미달"),"자격미달")))))))),IF(P103="D",IF(Q103&gt;649,"TOEIC 충족",IF(R103&gt;244,"New-TEPS 충족",IF(S103&gt;73,"TOEFL 충족",IF(T103&gt;649,"JPT 충족",IF(W103&gt;56,"G-TELP 충족",IF(U1044=6,"HSK점수 충족",IF(U1044=5,"HSK점수 충족",IF(U1044=4,IF(V1044&gt;254,"HSK점수 충족","자격미달"),"자격미달")))))))),0))))</f>
        <v>TOEIC 충족</v>
      </c>
      <c r="AC103" s="21"/>
      <c r="AD103" s="3">
        <f>IF(P103="A",VLOOKUP(Q103,[1]교육_어학_경력backdata!$B$3:$C$9,2,1),IF(P103="B",VLOOKUP(Q103,[1]교육_어학_경력backdata!$G$3:$H$9,2,1),IF(P103="C",0,"오류")))</f>
        <v>14</v>
      </c>
      <c r="AE103" s="3">
        <f>IF(P103="A",VLOOKUP(R103,[1]교육_어학_경력backdata!$B$11:$C$17,2,1),IF(P103="B",VLOOKUP(R103,[1]교육_어학_경력backdata!$G$11:$H$17,2,1),IF(P103="C",0,"오류")))</f>
        <v>0</v>
      </c>
      <c r="AF103" s="3">
        <f>IF(P103="A",VLOOKUP(S103,[1]교육_어학_경력backdata!$B$19:$C$25,2,1),IF(P103="B",VLOOKUP(S103,[1]교육_어학_경력backdata!$G$19:$H$25,2,1),IF(P103="C",0,"오류")))</f>
        <v>0</v>
      </c>
      <c r="AG103" s="3">
        <f>IF(P103="A",VLOOKUP(T103,[1]교육_어학_경력backdata!$B$3:$C$9,2,1),IF(P103="B",VLOOKUP(T103,[1]교육_어학_경력backdata!$G$3:$H$9,2,1),IF(P103="C",0,"오류")))</f>
        <v>0</v>
      </c>
      <c r="AH103" s="3">
        <f>IF(P103="A",IF(U103=0,0,IF(U103=4,0,IF(U103=5,VLOOKUP(V103,[1]교육_어학_경력backdata!$B$27:$C$29,2,1),IF(U103=6,VLOOKUP(V103,[1]교육_어학_경력backdata!$B$31:$C$34,2,1))))),IF(P103="B",IF(U103=0,0,IF(U103=4,0,IF(U103=5,VLOOKUP(V103,[1]교육_어학_경력backdata!$G$27:$H$31,2,1),IF(U103=6,VLOOKUP(V103,[1]교육_어학_경력backdata!$G$33:$H$34,2,1))))),IF(CT103="C",0,"오류")))</f>
        <v>0</v>
      </c>
      <c r="AI103" s="3">
        <f>IF(P103="A",VLOOKUP(W103,[1]교육_어학_경력backdata!$B$36:$C$42,2,1),IF(P103="B",VLOOKUP(W103,[1]교육_어학_경력backdata!$G$36:$H$42,2,1),IF(P103="C",0,"오류")))</f>
        <v>0</v>
      </c>
      <c r="AJ103" s="3">
        <f>SUM(AD103:AI103)</f>
        <v>14</v>
      </c>
      <c r="AK103" s="3">
        <f>_xlfn.MAXIFS(AJ:AJ,B:B,B103)</f>
        <v>14</v>
      </c>
      <c r="AL103" s="3"/>
      <c r="AM103" s="21"/>
      <c r="AN103" s="3"/>
      <c r="AO103" s="3"/>
    </row>
    <row r="104" spans="1:41" x14ac:dyDescent="0.4">
      <c r="A104" s="4">
        <f>IF(B103=B104,A103,A103+1)</f>
        <v>93</v>
      </c>
      <c r="B104" s="4" t="s">
        <v>5826</v>
      </c>
      <c r="C104" s="4" t="s">
        <v>5825</v>
      </c>
      <c r="D104" s="4" t="s">
        <v>3044</v>
      </c>
      <c r="E104" s="4" t="s">
        <v>3043</v>
      </c>
      <c r="F104" s="4">
        <f>IF(B104=B103,F103+1,1)</f>
        <v>1</v>
      </c>
      <c r="G104" s="4" t="s">
        <v>6380</v>
      </c>
      <c r="H104" s="4" t="s">
        <v>6379</v>
      </c>
      <c r="I104" s="4" t="s">
        <v>6378</v>
      </c>
      <c r="J104" s="4" t="s">
        <v>6781</v>
      </c>
      <c r="K104" s="4"/>
      <c r="L104" s="4" t="s">
        <v>6459</v>
      </c>
      <c r="M104" s="4" t="s">
        <v>7503</v>
      </c>
      <c r="P104" s="4" t="s">
        <v>2434</v>
      </c>
      <c r="Q104" s="4">
        <f>IF(H104="TOEIC",VALUE(L104),0)</f>
        <v>940</v>
      </c>
      <c r="R104" s="4">
        <f>IF(H104="NEW TEPS",VALUE(L104),0)</f>
        <v>0</v>
      </c>
      <c r="S104" s="4">
        <f>IF(H104="TOEFL(ibt)",VALUE(L104),0)</f>
        <v>0</v>
      </c>
      <c r="T104" s="4">
        <f>IF(H104="JPT",VALUE(L104),0)</f>
        <v>0</v>
      </c>
      <c r="U104" s="4">
        <f>IF(H104="HSK",VALUE(K104),0)</f>
        <v>0</v>
      </c>
      <c r="V104" s="4">
        <f>IF(H104="HSK",VALUE(L104),0)</f>
        <v>0</v>
      </c>
      <c r="W104" s="4">
        <f>IF(H104="G-TELP Level2",VALUE(L104),0)</f>
        <v>0</v>
      </c>
      <c r="X104" s="4">
        <f>IF(P104="A",IF(Q104&gt;849,1,IF(R104&gt;335,1,IF(S104&gt;97,1,IF(T104&gt;849,1,IF(W104&gt;82,1,IF(U104=6,1,IF(U104=5,IF(V104&gt;254,1,0),0))))))),IF(P104="B",IF(Q104&gt;699,1,IF(R104&gt;263,1,IF(S104&gt;78,1,IF(T104&gt;699,1,IF(W104&gt;63,1,IF(U104=6,1,IF(U104=5,IF(V104&gt;179,1,0),0))))))),IF(P104="C",IF(Q104&gt;599,1,IF(R104&gt;226,1,IF(S104&gt;67,1,IF(T104&gt;599,1,IF(W104&gt;49,1,IF(U104=6,1,IF(U104=5,1,IF(U104=4,IF(V104&gt;209,1,0),0)))))))),IF(P104="D",IF(Q104&gt;649,1,IF(R104&gt;244,1,IF(S104&gt;73,1,IF(T104&gt;649,1,IF(W104&gt;56,1,IF(U104=6,1,IF(U104=5,1,IF(U104=4,IF(V104&gt;254,1,0),0)))))))),0))))</f>
        <v>1</v>
      </c>
      <c r="Y104" s="4">
        <f>SUMIF(B:B,B104,X:X)</f>
        <v>1</v>
      </c>
      <c r="Z104" s="4" t="str">
        <f>IF(Y104&gt;0,"어학 충족","자격미달")</f>
        <v>어학 충족</v>
      </c>
      <c r="AA104" s="4"/>
      <c r="AB104" s="4" t="str">
        <f>IF(P104="A",IF(Q104&gt;849,"TOEIC 충족",IF(R104&gt;335,"New-TEPS 충족",IF(S104&gt;97,"TOEFL 충족",IF(T104&gt;849,"JPT 충족",IF(W104&gt;82,"G-TELP 충족",IF(U104=6,"HSK점수 충족",IF(U104=5,IF(V104&gt;254,"HSK점수 충족","자격미달"),"자격미달"))))))),IF(P104="B",IF(Q104&gt;699,"TOEIC 충족",IF(R104&gt;263,"New-TEPS 충족",IF(S104&gt;78,"TOEFL 충족",IF(T104&gt;699,"JPT 충족",IF(W104&gt;63,"G-TELP 충족",IF(U104=6,"HSK점수 충족",IF(U104=5,IF(V104&gt;179,"HSK점수 충족","자격미달"),"자격미달"))))))),IF(P104="C",IF(Q104&gt;599,"TOEIC 충족",IF(R104&gt;226,"New-TEPS 충족",IF(S104&gt;67,"TOEFL 충족",IF(T104&gt;599,"JPT 충족",IF(W104&gt;49,"G-TELP 충족",IF(U104=6,"HSK점수 충족",IF(U104=5,"HSK점수 충족",IF(U104=4,IF(V104&gt;209,"HSK점수 충족","자격미달"),"자격미달")))))))),IF(P104="D",IF(Q104&gt;649,"TOEIC 충족",IF(R104&gt;244,"New-TEPS 충족",IF(S104&gt;73,"TOEFL 충족",IF(T104&gt;649,"JPT 충족",IF(W104&gt;56,"G-TELP 충족",IF(U1045=6,"HSK점수 충족",IF(U1045=5,"HSK점수 충족",IF(U1045=4,IF(V1045&gt;254,"HSK점수 충족","자격미달"),"자격미달")))))))),0))))</f>
        <v>TOEIC 충족</v>
      </c>
      <c r="AC104" s="21"/>
      <c r="AD104" s="4">
        <f>IF(P104="A",VLOOKUP(Q104,[1]교육_어학_경력backdata!$B$3:$C$9,2,1),IF(P104="B",VLOOKUP(Q104,[1]교육_어학_경력backdata!$G$3:$H$9,2,1),IF(P104="C",0,"오류")))</f>
        <v>18</v>
      </c>
      <c r="AE104" s="4">
        <f>IF(P104="A",VLOOKUP(R104,[1]교육_어학_경력backdata!$B$11:$C$17,2,1),IF(P104="B",VLOOKUP(R104,[1]교육_어학_경력backdata!$G$11:$H$17,2,1),IF(P104="C",0,"오류")))</f>
        <v>0</v>
      </c>
      <c r="AF104" s="4">
        <f>IF(P104="A",VLOOKUP(S104,[1]교육_어학_경력backdata!$B$19:$C$25,2,1),IF(P104="B",VLOOKUP(S104,[1]교육_어학_경력backdata!$G$19:$H$25,2,1),IF(P104="C",0,"오류")))</f>
        <v>0</v>
      </c>
      <c r="AG104" s="4">
        <f>IF(P104="A",VLOOKUP(T104,[1]교육_어학_경력backdata!$B$3:$C$9,2,1),IF(P104="B",VLOOKUP(T104,[1]교육_어학_경력backdata!$G$3:$H$9,2,1),IF(P104="C",0,"오류")))</f>
        <v>0</v>
      </c>
      <c r="AH104" s="4">
        <f>IF(P104="A",IF(U104=0,0,IF(U104=4,0,IF(U104=5,VLOOKUP(V104,[1]교육_어학_경력backdata!$B$27:$C$29,2,1),IF(U104=6,VLOOKUP(V104,[1]교육_어학_경력backdata!$B$31:$C$34,2,1))))),IF(P104="B",IF(U104=0,0,IF(U104=4,0,IF(U104=5,VLOOKUP(V104,[1]교육_어학_경력backdata!$G$27:$H$31,2,1),IF(U104=6,VLOOKUP(V104,[1]교육_어학_경력backdata!$G$33:$H$34,2,1))))),IF(CT104="C",0,"오류")))</f>
        <v>0</v>
      </c>
      <c r="AI104" s="4">
        <f>IF(P104="A",VLOOKUP(W104,[1]교육_어학_경력backdata!$B$36:$C$42,2,1),IF(P104="B",VLOOKUP(W104,[1]교육_어학_경력backdata!$G$36:$H$42,2,1),IF(P104="C",0,"오류")))</f>
        <v>0</v>
      </c>
      <c r="AJ104" s="4">
        <f>SUM(AD104:AI104)</f>
        <v>18</v>
      </c>
      <c r="AK104" s="4">
        <f>_xlfn.MAXIFS(AJ:AJ,B:B,B104)</f>
        <v>18</v>
      </c>
      <c r="AL104" s="4"/>
      <c r="AM104" s="21"/>
      <c r="AN104" s="4"/>
      <c r="AO104" s="4"/>
    </row>
    <row r="105" spans="1:41" x14ac:dyDescent="0.4">
      <c r="A105" s="6">
        <f>IF(B104=B105,A104,A104+1)</f>
        <v>93</v>
      </c>
      <c r="B105" s="6" t="s">
        <v>5826</v>
      </c>
      <c r="C105" s="6" t="s">
        <v>5825</v>
      </c>
      <c r="D105" s="6" t="s">
        <v>3044</v>
      </c>
      <c r="E105" s="6" t="s">
        <v>3043</v>
      </c>
      <c r="F105" s="4">
        <f>IF(B105=B104,F104+1,1)</f>
        <v>2</v>
      </c>
      <c r="G105" s="4" t="s">
        <v>6380</v>
      </c>
      <c r="H105" s="4" t="s">
        <v>6419</v>
      </c>
      <c r="I105" s="4" t="s">
        <v>6418</v>
      </c>
      <c r="J105" s="4" t="s">
        <v>7502</v>
      </c>
      <c r="K105" s="4"/>
      <c r="L105" s="4" t="s">
        <v>7501</v>
      </c>
      <c r="M105" s="4" t="s">
        <v>7500</v>
      </c>
      <c r="P105" s="4" t="s">
        <v>2434</v>
      </c>
      <c r="Q105" s="4">
        <f>IF(H105="TOEIC",VALUE(L105),0)</f>
        <v>0</v>
      </c>
      <c r="R105" s="4">
        <f>IF(H105="NEW TEPS",VALUE(L105),0)</f>
        <v>0</v>
      </c>
      <c r="S105" s="4">
        <f>IF(H105="TOEFL(ibt)",VALUE(L105),0)</f>
        <v>0</v>
      </c>
      <c r="T105" s="4">
        <f>IF(H105="JPT",VALUE(L105),0)</f>
        <v>0</v>
      </c>
      <c r="U105" s="4">
        <f>IF(H105="HSK",VALUE(K105),0)</f>
        <v>0</v>
      </c>
      <c r="V105" s="4">
        <f>IF(H105="HSK",VALUE(L105),0)</f>
        <v>0</v>
      </c>
      <c r="W105" s="4">
        <f>IF(H105="G-TELP Level2",VALUE(L105),0)</f>
        <v>75</v>
      </c>
      <c r="X105" s="4">
        <f>IF(P105="A",IF(Q105&gt;849,1,IF(R105&gt;335,1,IF(S105&gt;97,1,IF(T105&gt;849,1,IF(W105&gt;82,1,IF(U105=6,1,IF(U105=5,IF(V105&gt;254,1,0),0))))))),IF(P105="B",IF(Q105&gt;699,1,IF(R105&gt;263,1,IF(S105&gt;78,1,IF(T105&gt;699,1,IF(W105&gt;63,1,IF(U105=6,1,IF(U105=5,IF(V105&gt;179,1,0),0))))))),IF(P105="C",IF(Q105&gt;599,1,IF(R105&gt;226,1,IF(S105&gt;67,1,IF(T105&gt;599,1,IF(W105&gt;49,1,IF(U105=6,1,IF(U105=5,1,IF(U105=4,IF(V105&gt;209,1,0),0)))))))),IF(P105="D",IF(Q105&gt;649,1,IF(R105&gt;244,1,IF(S105&gt;73,1,IF(T105&gt;649,1,IF(W105&gt;56,1,IF(U105=6,1,IF(U105=5,1,IF(U105=4,IF(V105&gt;254,1,0),0)))))))),0))))</f>
        <v>0</v>
      </c>
      <c r="Y105" s="4">
        <f>SUMIF(B:B,B105,X:X)</f>
        <v>1</v>
      </c>
      <c r="Z105" s="4" t="str">
        <f>IF(Y105&gt;0,"어학 충족","자격미달")</f>
        <v>어학 충족</v>
      </c>
      <c r="AA105" s="4"/>
      <c r="AB105" s="4" t="str">
        <f>IF(P105="A",IF(Q105&gt;849,"TOEIC 충족",IF(R105&gt;335,"New-TEPS 충족",IF(S105&gt;97,"TOEFL 충족",IF(T105&gt;849,"JPT 충족",IF(W105&gt;82,"G-TELP 충족",IF(U105=6,"HSK점수 충족",IF(U105=5,IF(V105&gt;254,"HSK점수 충족","자격미달"),"자격미달"))))))),IF(P105="B",IF(Q105&gt;699,"TOEIC 충족",IF(R105&gt;263,"New-TEPS 충족",IF(S105&gt;78,"TOEFL 충족",IF(T105&gt;699,"JPT 충족",IF(W105&gt;63,"G-TELP 충족",IF(U105=6,"HSK점수 충족",IF(U105=5,IF(V105&gt;179,"HSK점수 충족","자격미달"),"자격미달"))))))),IF(P105="C",IF(Q105&gt;599,"TOEIC 충족",IF(R105&gt;226,"New-TEPS 충족",IF(S105&gt;67,"TOEFL 충족",IF(T105&gt;599,"JPT 충족",IF(W105&gt;49,"G-TELP 충족",IF(U105=6,"HSK점수 충족",IF(U105=5,"HSK점수 충족",IF(U105=4,IF(V105&gt;209,"HSK점수 충족","자격미달"),"자격미달")))))))),IF(P105="D",IF(Q105&gt;649,"TOEIC 충족",IF(R105&gt;244,"New-TEPS 충족",IF(S105&gt;73,"TOEFL 충족",IF(T105&gt;649,"JPT 충족",IF(W105&gt;56,"G-TELP 충족",IF(U1046=6,"HSK점수 충족",IF(U1046=5,"HSK점수 충족",IF(U1046=4,IF(V1046&gt;254,"HSK점수 충족","자격미달"),"자격미달")))))))),0))))</f>
        <v>자격미달</v>
      </c>
      <c r="AC105" s="21"/>
      <c r="AD105" s="4">
        <f>IF(P105="A",VLOOKUP(Q105,[1]교육_어학_경력backdata!$B$3:$C$9,2,1),IF(P105="B",VLOOKUP(Q105,[1]교육_어학_경력backdata!$G$3:$H$9,2,1),IF(P105="C",0,"오류")))</f>
        <v>0</v>
      </c>
      <c r="AE105" s="4">
        <f>IF(P105="A",VLOOKUP(R105,[1]교육_어학_경력backdata!$B$11:$C$17,2,1),IF(P105="B",VLOOKUP(R105,[1]교육_어학_경력backdata!$G$11:$H$17,2,1),IF(P105="C",0,"오류")))</f>
        <v>0</v>
      </c>
      <c r="AF105" s="4">
        <f>IF(P105="A",VLOOKUP(S105,[1]교육_어학_경력backdata!$B$19:$C$25,2,1),IF(P105="B",VLOOKUP(S105,[1]교육_어학_경력backdata!$G$19:$H$25,2,1),IF(P105="C",0,"오류")))</f>
        <v>0</v>
      </c>
      <c r="AG105" s="4">
        <f>IF(P105="A",VLOOKUP(T105,[1]교육_어학_경력backdata!$B$3:$C$9,2,1),IF(P105="B",VLOOKUP(T105,[1]교육_어학_경력backdata!$G$3:$H$9,2,1),IF(P105="C",0,"오류")))</f>
        <v>0</v>
      </c>
      <c r="AH105" s="4">
        <f>IF(P105="A",IF(U105=0,0,IF(U105=4,0,IF(U105=5,VLOOKUP(V105,[1]교육_어학_경력backdata!$B$27:$C$29,2,1),IF(U105=6,VLOOKUP(V105,[1]교육_어학_경력backdata!$B$31:$C$34,2,1))))),IF(P105="B",IF(U105=0,0,IF(U105=4,0,IF(U105=5,VLOOKUP(V105,[1]교육_어학_경력backdata!$G$27:$H$31,2,1),IF(U105=6,VLOOKUP(V105,[1]교육_어학_경력backdata!$G$33:$H$34,2,1))))),IF(CT105="C",0,"오류")))</f>
        <v>0</v>
      </c>
      <c r="AI105" s="4">
        <f>IF(P105="A",VLOOKUP(W105,[1]교육_어학_경력backdata!$B$36:$C$42,2,1),IF(P105="B",VLOOKUP(W105,[1]교육_어학_경력backdata!$G$36:$H$42,2,1),IF(P105="C",0,"오류")))</f>
        <v>0</v>
      </c>
      <c r="AJ105" s="4">
        <f>SUM(AD105:AI105)</f>
        <v>0</v>
      </c>
      <c r="AK105" s="4">
        <f>_xlfn.MAXIFS(AJ:AJ,B:B,B105)</f>
        <v>18</v>
      </c>
      <c r="AL105" s="4"/>
      <c r="AM105" s="21"/>
      <c r="AN105" s="4"/>
      <c r="AO105" s="4"/>
    </row>
    <row r="106" spans="1:41" x14ac:dyDescent="0.4">
      <c r="A106" s="3">
        <f>IF(B105=B106,A105,A105+1)</f>
        <v>94</v>
      </c>
      <c r="B106" s="3" t="s">
        <v>5821</v>
      </c>
      <c r="C106" s="3" t="s">
        <v>5820</v>
      </c>
      <c r="D106" s="3" t="s">
        <v>3044</v>
      </c>
      <c r="E106" s="3" t="s">
        <v>3043</v>
      </c>
      <c r="F106" s="3">
        <f>IF(B106=B105,F105+1,1)</f>
        <v>1</v>
      </c>
      <c r="G106" s="3" t="s">
        <v>6380</v>
      </c>
      <c r="H106" s="3" t="s">
        <v>6379</v>
      </c>
      <c r="I106" s="3" t="s">
        <v>6378</v>
      </c>
      <c r="J106" s="3" t="s">
        <v>7061</v>
      </c>
      <c r="K106" s="3"/>
      <c r="L106" s="3" t="s">
        <v>6406</v>
      </c>
      <c r="M106" s="3" t="s">
        <v>7499</v>
      </c>
      <c r="P106" s="3" t="s">
        <v>2434</v>
      </c>
      <c r="Q106" s="3">
        <f>IF(H106="TOEIC",VALUE(L106),0)</f>
        <v>945</v>
      </c>
      <c r="R106" s="3">
        <f>IF(H106="NEW TEPS",VALUE(L106),0)</f>
        <v>0</v>
      </c>
      <c r="S106" s="3">
        <f>IF(H106="TOEFL(ibt)",VALUE(L106),0)</f>
        <v>0</v>
      </c>
      <c r="T106" s="3">
        <f>IF(H106="JPT",VALUE(L106),0)</f>
        <v>0</v>
      </c>
      <c r="U106" s="3">
        <f>IF(H106="HSK",VALUE(K106),0)</f>
        <v>0</v>
      </c>
      <c r="V106" s="3">
        <f>IF(H106="HSK",VALUE(L106),0)</f>
        <v>0</v>
      </c>
      <c r="W106" s="3">
        <f>IF(H106="G-TELP Level2",VALUE(L106),0)</f>
        <v>0</v>
      </c>
      <c r="X106" s="3">
        <f>IF(P106="A",IF(Q106&gt;849,1,IF(R106&gt;335,1,IF(S106&gt;97,1,IF(T106&gt;849,1,IF(W106&gt;82,1,IF(U106=6,1,IF(U106=5,IF(V106&gt;254,1,0),0))))))),IF(P106="B",IF(Q106&gt;699,1,IF(R106&gt;263,1,IF(S106&gt;78,1,IF(T106&gt;699,1,IF(W106&gt;63,1,IF(U106=6,1,IF(U106=5,IF(V106&gt;179,1,0),0))))))),IF(P106="C",IF(Q106&gt;599,1,IF(R106&gt;226,1,IF(S106&gt;67,1,IF(T106&gt;599,1,IF(W106&gt;49,1,IF(U106=6,1,IF(U106=5,1,IF(U106=4,IF(V106&gt;209,1,0),0)))))))),IF(P106="D",IF(Q106&gt;649,1,IF(R106&gt;244,1,IF(S106&gt;73,1,IF(T106&gt;649,1,IF(W106&gt;56,1,IF(U106=6,1,IF(U106=5,1,IF(U106=4,IF(V106&gt;254,1,0),0)))))))),0))))</f>
        <v>1</v>
      </c>
      <c r="Y106" s="3">
        <f>SUMIF(B:B,B106,X:X)</f>
        <v>1</v>
      </c>
      <c r="Z106" s="3" t="str">
        <f>IF(Y106&gt;0,"어학 충족","자격미달")</f>
        <v>어학 충족</v>
      </c>
      <c r="AA106" s="3"/>
      <c r="AB106" s="3" t="str">
        <f>IF(P106="A",IF(Q106&gt;849,"TOEIC 충족",IF(R106&gt;335,"New-TEPS 충족",IF(S106&gt;97,"TOEFL 충족",IF(T106&gt;849,"JPT 충족",IF(W106&gt;82,"G-TELP 충족",IF(U106=6,"HSK점수 충족",IF(U106=5,IF(V106&gt;254,"HSK점수 충족","자격미달"),"자격미달"))))))),IF(P106="B",IF(Q106&gt;699,"TOEIC 충족",IF(R106&gt;263,"New-TEPS 충족",IF(S106&gt;78,"TOEFL 충족",IF(T106&gt;699,"JPT 충족",IF(W106&gt;63,"G-TELP 충족",IF(U106=6,"HSK점수 충족",IF(U106=5,IF(V106&gt;179,"HSK점수 충족","자격미달"),"자격미달"))))))),IF(P106="C",IF(Q106&gt;599,"TOEIC 충족",IF(R106&gt;226,"New-TEPS 충족",IF(S106&gt;67,"TOEFL 충족",IF(T106&gt;599,"JPT 충족",IF(W106&gt;49,"G-TELP 충족",IF(U106=6,"HSK점수 충족",IF(U106=5,"HSK점수 충족",IF(U106=4,IF(V106&gt;209,"HSK점수 충족","자격미달"),"자격미달")))))))),IF(P106="D",IF(Q106&gt;649,"TOEIC 충족",IF(R106&gt;244,"New-TEPS 충족",IF(S106&gt;73,"TOEFL 충족",IF(T106&gt;649,"JPT 충족",IF(W106&gt;56,"G-TELP 충족",IF(U1047=6,"HSK점수 충족",IF(U1047=5,"HSK점수 충족",IF(U1047=4,IF(V1047&gt;254,"HSK점수 충족","자격미달"),"자격미달")))))))),0))))</f>
        <v>TOEIC 충족</v>
      </c>
      <c r="AC106" s="21"/>
      <c r="AD106" s="3">
        <f>IF(P106="A",VLOOKUP(Q106,[1]교육_어학_경력backdata!$B$3:$C$9,2,1),IF(P106="B",VLOOKUP(Q106,[1]교육_어학_경력backdata!$G$3:$H$9,2,1),IF(P106="C",0,"오류")))</f>
        <v>18</v>
      </c>
      <c r="AE106" s="3">
        <f>IF(P106="A",VLOOKUP(R106,[1]교육_어학_경력backdata!$B$11:$C$17,2,1),IF(P106="B",VLOOKUP(R106,[1]교육_어학_경력backdata!$G$11:$H$17,2,1),IF(P106="C",0,"오류")))</f>
        <v>0</v>
      </c>
      <c r="AF106" s="3">
        <f>IF(P106="A",VLOOKUP(S106,[1]교육_어학_경력backdata!$B$19:$C$25,2,1),IF(P106="B",VLOOKUP(S106,[1]교육_어학_경력backdata!$G$19:$H$25,2,1),IF(P106="C",0,"오류")))</f>
        <v>0</v>
      </c>
      <c r="AG106" s="3">
        <f>IF(P106="A",VLOOKUP(T106,[1]교육_어학_경력backdata!$B$3:$C$9,2,1),IF(P106="B",VLOOKUP(T106,[1]교육_어학_경력backdata!$G$3:$H$9,2,1),IF(P106="C",0,"오류")))</f>
        <v>0</v>
      </c>
      <c r="AH106" s="3">
        <f>IF(P106="A",IF(U106=0,0,IF(U106=4,0,IF(U106=5,VLOOKUP(V106,[1]교육_어학_경력backdata!$B$27:$C$29,2,1),IF(U106=6,VLOOKUP(V106,[1]교육_어학_경력backdata!$B$31:$C$34,2,1))))),IF(P106="B",IF(U106=0,0,IF(U106=4,0,IF(U106=5,VLOOKUP(V106,[1]교육_어학_경력backdata!$G$27:$H$31,2,1),IF(U106=6,VLOOKUP(V106,[1]교육_어학_경력backdata!$G$33:$H$34,2,1))))),IF(CT106="C",0,"오류")))</f>
        <v>0</v>
      </c>
      <c r="AI106" s="3">
        <f>IF(P106="A",VLOOKUP(W106,[1]교육_어학_경력backdata!$B$36:$C$42,2,1),IF(P106="B",VLOOKUP(W106,[1]교육_어학_경력backdata!$G$36:$H$42,2,1),IF(P106="C",0,"오류")))</f>
        <v>0</v>
      </c>
      <c r="AJ106" s="3">
        <f>SUM(AD106:AI106)</f>
        <v>18</v>
      </c>
      <c r="AK106" s="3">
        <f>_xlfn.MAXIFS(AJ:AJ,B:B,B106)</f>
        <v>18</v>
      </c>
      <c r="AL106" s="3"/>
      <c r="AM106" s="21"/>
      <c r="AN106" s="3"/>
      <c r="AO106" s="3"/>
    </row>
    <row r="107" spans="1:41" x14ac:dyDescent="0.4">
      <c r="A107" s="4">
        <f>IF(B106=B107,A106,A106+1)</f>
        <v>95</v>
      </c>
      <c r="B107" s="4" t="s">
        <v>5817</v>
      </c>
      <c r="C107" s="4" t="s">
        <v>5816</v>
      </c>
      <c r="D107" s="4" t="s">
        <v>3044</v>
      </c>
      <c r="E107" s="4" t="s">
        <v>3043</v>
      </c>
      <c r="F107" s="4">
        <f>IF(B107=B106,F106+1,1)</f>
        <v>1</v>
      </c>
      <c r="G107" s="4" t="s">
        <v>6380</v>
      </c>
      <c r="H107" s="4" t="s">
        <v>6379</v>
      </c>
      <c r="I107" s="4" t="s">
        <v>6378</v>
      </c>
      <c r="J107" s="4" t="s">
        <v>6656</v>
      </c>
      <c r="K107" s="4"/>
      <c r="L107" s="4" t="s">
        <v>6448</v>
      </c>
      <c r="M107" s="4" t="s">
        <v>7498</v>
      </c>
      <c r="P107" s="4" t="s">
        <v>2434</v>
      </c>
      <c r="Q107" s="4">
        <f>IF(H107="TOEIC",VALUE(L107),0)</f>
        <v>865</v>
      </c>
      <c r="R107" s="4">
        <f>IF(H107="NEW TEPS",VALUE(L107),0)</f>
        <v>0</v>
      </c>
      <c r="S107" s="4">
        <f>IF(H107="TOEFL(ibt)",VALUE(L107),0)</f>
        <v>0</v>
      </c>
      <c r="T107" s="4">
        <f>IF(H107="JPT",VALUE(L107),0)</f>
        <v>0</v>
      </c>
      <c r="U107" s="4">
        <f>IF(H107="HSK",VALUE(K107),0)</f>
        <v>0</v>
      </c>
      <c r="V107" s="4">
        <f>IF(H107="HSK",VALUE(L107),0)</f>
        <v>0</v>
      </c>
      <c r="W107" s="4">
        <f>IF(H107="G-TELP Level2",VALUE(L107),0)</f>
        <v>0</v>
      </c>
      <c r="X107" s="4">
        <f>IF(P107="A",IF(Q107&gt;849,1,IF(R107&gt;335,1,IF(S107&gt;97,1,IF(T107&gt;849,1,IF(W107&gt;82,1,IF(U107=6,1,IF(U107=5,IF(V107&gt;254,1,0),0))))))),IF(P107="B",IF(Q107&gt;699,1,IF(R107&gt;263,1,IF(S107&gt;78,1,IF(T107&gt;699,1,IF(W107&gt;63,1,IF(U107=6,1,IF(U107=5,IF(V107&gt;179,1,0),0))))))),IF(P107="C",IF(Q107&gt;599,1,IF(R107&gt;226,1,IF(S107&gt;67,1,IF(T107&gt;599,1,IF(W107&gt;49,1,IF(U107=6,1,IF(U107=5,1,IF(U107=4,IF(V107&gt;209,1,0),0)))))))),IF(P107="D",IF(Q107&gt;649,1,IF(R107&gt;244,1,IF(S107&gt;73,1,IF(T107&gt;649,1,IF(W107&gt;56,1,IF(U107=6,1,IF(U107=5,1,IF(U107=4,IF(V107&gt;254,1,0),0)))))))),0))))</f>
        <v>1</v>
      </c>
      <c r="Y107" s="4">
        <f>SUMIF(B:B,B107,X:X)</f>
        <v>1</v>
      </c>
      <c r="Z107" s="4" t="str">
        <f>IF(Y107&gt;0,"어학 충족","자격미달")</f>
        <v>어학 충족</v>
      </c>
      <c r="AA107" s="4"/>
      <c r="AB107" s="4" t="str">
        <f>IF(P107="A",IF(Q107&gt;849,"TOEIC 충족",IF(R107&gt;335,"New-TEPS 충족",IF(S107&gt;97,"TOEFL 충족",IF(T107&gt;849,"JPT 충족",IF(W107&gt;82,"G-TELP 충족",IF(U107=6,"HSK점수 충족",IF(U107=5,IF(V107&gt;254,"HSK점수 충족","자격미달"),"자격미달"))))))),IF(P107="B",IF(Q107&gt;699,"TOEIC 충족",IF(R107&gt;263,"New-TEPS 충족",IF(S107&gt;78,"TOEFL 충족",IF(T107&gt;699,"JPT 충족",IF(W107&gt;63,"G-TELP 충족",IF(U107=6,"HSK점수 충족",IF(U107=5,IF(V107&gt;179,"HSK점수 충족","자격미달"),"자격미달"))))))),IF(P107="C",IF(Q107&gt;599,"TOEIC 충족",IF(R107&gt;226,"New-TEPS 충족",IF(S107&gt;67,"TOEFL 충족",IF(T107&gt;599,"JPT 충족",IF(W107&gt;49,"G-TELP 충족",IF(U107=6,"HSK점수 충족",IF(U107=5,"HSK점수 충족",IF(U107=4,IF(V107&gt;209,"HSK점수 충족","자격미달"),"자격미달")))))))),IF(P107="D",IF(Q107&gt;649,"TOEIC 충족",IF(R107&gt;244,"New-TEPS 충족",IF(S107&gt;73,"TOEFL 충족",IF(T107&gt;649,"JPT 충족",IF(W107&gt;56,"G-TELP 충족",IF(U1048=6,"HSK점수 충족",IF(U1048=5,"HSK점수 충족",IF(U1048=4,IF(V1048&gt;254,"HSK점수 충족","자격미달"),"자격미달")))))))),0))))</f>
        <v>TOEIC 충족</v>
      </c>
      <c r="AC107" s="21"/>
      <c r="AD107" s="4">
        <f>IF(P107="A",VLOOKUP(Q107,[1]교육_어학_경력backdata!$B$3:$C$9,2,1),IF(P107="B",VLOOKUP(Q107,[1]교육_어학_경력backdata!$G$3:$H$9,2,1),IF(P107="C",0,"오류")))</f>
        <v>12</v>
      </c>
      <c r="AE107" s="4">
        <f>IF(P107="A",VLOOKUP(R107,[1]교육_어학_경력backdata!$B$11:$C$17,2,1),IF(P107="B",VLOOKUP(R107,[1]교육_어학_경력backdata!$G$11:$H$17,2,1),IF(P107="C",0,"오류")))</f>
        <v>0</v>
      </c>
      <c r="AF107" s="4">
        <f>IF(P107="A",VLOOKUP(S107,[1]교육_어학_경력backdata!$B$19:$C$25,2,1),IF(P107="B",VLOOKUP(S107,[1]교육_어학_경력backdata!$G$19:$H$25,2,1),IF(P107="C",0,"오류")))</f>
        <v>0</v>
      </c>
      <c r="AG107" s="4">
        <f>IF(P107="A",VLOOKUP(T107,[1]교육_어학_경력backdata!$B$3:$C$9,2,1),IF(P107="B",VLOOKUP(T107,[1]교육_어학_경력backdata!$G$3:$H$9,2,1),IF(P107="C",0,"오류")))</f>
        <v>0</v>
      </c>
      <c r="AH107" s="4">
        <f>IF(P107="A",IF(U107=0,0,IF(U107=4,0,IF(U107=5,VLOOKUP(V107,[1]교육_어학_경력backdata!$B$27:$C$29,2,1),IF(U107=6,VLOOKUP(V107,[1]교육_어학_경력backdata!$B$31:$C$34,2,1))))),IF(P107="B",IF(U107=0,0,IF(U107=4,0,IF(U107=5,VLOOKUP(V107,[1]교육_어학_경력backdata!$G$27:$H$31,2,1),IF(U107=6,VLOOKUP(V107,[1]교육_어학_경력backdata!$G$33:$H$34,2,1))))),IF(CT107="C",0,"오류")))</f>
        <v>0</v>
      </c>
      <c r="AI107" s="4">
        <f>IF(P107="A",VLOOKUP(W107,[1]교육_어학_경력backdata!$B$36:$C$42,2,1),IF(P107="B",VLOOKUP(W107,[1]교육_어학_경력backdata!$G$36:$H$42,2,1),IF(P107="C",0,"오류")))</f>
        <v>0</v>
      </c>
      <c r="AJ107" s="4">
        <f>SUM(AD107:AI107)</f>
        <v>12</v>
      </c>
      <c r="AK107" s="4">
        <f>_xlfn.MAXIFS(AJ:AJ,B:B,B107)</f>
        <v>12</v>
      </c>
      <c r="AL107" s="4"/>
      <c r="AM107" s="21"/>
      <c r="AN107" s="4"/>
      <c r="AO107" s="4"/>
    </row>
    <row r="108" spans="1:41" x14ac:dyDescent="0.4">
      <c r="A108" s="3">
        <f>IF(B107=B108,A107,A107+1)</f>
        <v>96</v>
      </c>
      <c r="B108" s="3" t="s">
        <v>5812</v>
      </c>
      <c r="C108" s="3" t="s">
        <v>381</v>
      </c>
      <c r="D108" s="3" t="s">
        <v>3044</v>
      </c>
      <c r="E108" s="3" t="s">
        <v>3043</v>
      </c>
      <c r="F108" s="3">
        <f>IF(B108=B107,F107+1,1)</f>
        <v>1</v>
      </c>
      <c r="G108" s="3" t="s">
        <v>6380</v>
      </c>
      <c r="H108" s="3" t="s">
        <v>6379</v>
      </c>
      <c r="I108" s="3" t="s">
        <v>6378</v>
      </c>
      <c r="J108" s="3" t="s">
        <v>6537</v>
      </c>
      <c r="K108" s="3"/>
      <c r="L108" s="3" t="s">
        <v>6697</v>
      </c>
      <c r="M108" s="3" t="s">
        <v>7497</v>
      </c>
      <c r="P108" s="3" t="s">
        <v>2434</v>
      </c>
      <c r="Q108" s="3">
        <f>IF(H108="TOEIC",VALUE(L108),0)</f>
        <v>960</v>
      </c>
      <c r="R108" s="3">
        <f>IF(H108="NEW TEPS",VALUE(L108),0)</f>
        <v>0</v>
      </c>
      <c r="S108" s="3">
        <f>IF(H108="TOEFL(ibt)",VALUE(L108),0)</f>
        <v>0</v>
      </c>
      <c r="T108" s="3">
        <f>IF(H108="JPT",VALUE(L108),0)</f>
        <v>0</v>
      </c>
      <c r="U108" s="3">
        <f>IF(H108="HSK",VALUE(K108),0)</f>
        <v>0</v>
      </c>
      <c r="V108" s="3">
        <f>IF(H108="HSK",VALUE(L108),0)</f>
        <v>0</v>
      </c>
      <c r="W108" s="3">
        <f>IF(H108="G-TELP Level2",VALUE(L108),0)</f>
        <v>0</v>
      </c>
      <c r="X108" s="3">
        <f>IF(P108="A",IF(Q108&gt;849,1,IF(R108&gt;335,1,IF(S108&gt;97,1,IF(T108&gt;849,1,IF(W108&gt;82,1,IF(U108=6,1,IF(U108=5,IF(V108&gt;254,1,0),0))))))),IF(P108="B",IF(Q108&gt;699,1,IF(R108&gt;263,1,IF(S108&gt;78,1,IF(T108&gt;699,1,IF(W108&gt;63,1,IF(U108=6,1,IF(U108=5,IF(V108&gt;179,1,0),0))))))),IF(P108="C",IF(Q108&gt;599,1,IF(R108&gt;226,1,IF(S108&gt;67,1,IF(T108&gt;599,1,IF(W108&gt;49,1,IF(U108=6,1,IF(U108=5,1,IF(U108=4,IF(V108&gt;209,1,0),0)))))))),IF(P108="D",IF(Q108&gt;649,1,IF(R108&gt;244,1,IF(S108&gt;73,1,IF(T108&gt;649,1,IF(W108&gt;56,1,IF(U108=6,1,IF(U108=5,1,IF(U108=4,IF(V108&gt;254,1,0),0)))))))),0))))</f>
        <v>1</v>
      </c>
      <c r="Y108" s="3">
        <f>SUMIF(B:B,B108,X:X)</f>
        <v>1</v>
      </c>
      <c r="Z108" s="3" t="str">
        <f>IF(Y108&gt;0,"어학 충족","자격미달")</f>
        <v>어학 충족</v>
      </c>
      <c r="AA108" s="3"/>
      <c r="AB108" s="3" t="str">
        <f>IF(P108="A",IF(Q108&gt;849,"TOEIC 충족",IF(R108&gt;335,"New-TEPS 충족",IF(S108&gt;97,"TOEFL 충족",IF(T108&gt;849,"JPT 충족",IF(W108&gt;82,"G-TELP 충족",IF(U108=6,"HSK점수 충족",IF(U108=5,IF(V108&gt;254,"HSK점수 충족","자격미달"),"자격미달"))))))),IF(P108="B",IF(Q108&gt;699,"TOEIC 충족",IF(R108&gt;263,"New-TEPS 충족",IF(S108&gt;78,"TOEFL 충족",IF(T108&gt;699,"JPT 충족",IF(W108&gt;63,"G-TELP 충족",IF(U108=6,"HSK점수 충족",IF(U108=5,IF(V108&gt;179,"HSK점수 충족","자격미달"),"자격미달"))))))),IF(P108="C",IF(Q108&gt;599,"TOEIC 충족",IF(R108&gt;226,"New-TEPS 충족",IF(S108&gt;67,"TOEFL 충족",IF(T108&gt;599,"JPT 충족",IF(W108&gt;49,"G-TELP 충족",IF(U108=6,"HSK점수 충족",IF(U108=5,"HSK점수 충족",IF(U108=4,IF(V108&gt;209,"HSK점수 충족","자격미달"),"자격미달")))))))),IF(P108="D",IF(Q108&gt;649,"TOEIC 충족",IF(R108&gt;244,"New-TEPS 충족",IF(S108&gt;73,"TOEFL 충족",IF(T108&gt;649,"JPT 충족",IF(W108&gt;56,"G-TELP 충족",IF(U1049=6,"HSK점수 충족",IF(U1049=5,"HSK점수 충족",IF(U1049=4,IF(V1049&gt;254,"HSK점수 충족","자격미달"),"자격미달")))))))),0))))</f>
        <v>TOEIC 충족</v>
      </c>
      <c r="AC108" s="21"/>
      <c r="AD108" s="3">
        <f>IF(P108="A",VLOOKUP(Q108,[1]교육_어학_경력backdata!$B$3:$C$9,2,1),IF(P108="B",VLOOKUP(Q108,[1]교육_어학_경력backdata!$G$3:$H$9,2,1),IF(P108="C",0,"오류")))</f>
        <v>20</v>
      </c>
      <c r="AE108" s="3">
        <f>IF(P108="A",VLOOKUP(R108,[1]교육_어학_경력backdata!$B$11:$C$17,2,1),IF(P108="B",VLOOKUP(R108,[1]교육_어학_경력backdata!$G$11:$H$17,2,1),IF(P108="C",0,"오류")))</f>
        <v>0</v>
      </c>
      <c r="AF108" s="3">
        <f>IF(P108="A",VLOOKUP(S108,[1]교육_어학_경력backdata!$B$19:$C$25,2,1),IF(P108="B",VLOOKUP(S108,[1]교육_어학_경력backdata!$G$19:$H$25,2,1),IF(P108="C",0,"오류")))</f>
        <v>0</v>
      </c>
      <c r="AG108" s="3">
        <f>IF(P108="A",VLOOKUP(T108,[1]교육_어학_경력backdata!$B$3:$C$9,2,1),IF(P108="B",VLOOKUP(T108,[1]교육_어학_경력backdata!$G$3:$H$9,2,1),IF(P108="C",0,"오류")))</f>
        <v>0</v>
      </c>
      <c r="AH108" s="3">
        <f>IF(P108="A",IF(U108=0,0,IF(U108=4,0,IF(U108=5,VLOOKUP(V108,[1]교육_어학_경력backdata!$B$27:$C$29,2,1),IF(U108=6,VLOOKUP(V108,[1]교육_어학_경력backdata!$B$31:$C$34,2,1))))),IF(P108="B",IF(U108=0,0,IF(U108=4,0,IF(U108=5,VLOOKUP(V108,[1]교육_어학_경력backdata!$G$27:$H$31,2,1),IF(U108=6,VLOOKUP(V108,[1]교육_어학_경력backdata!$G$33:$H$34,2,1))))),IF(CT108="C",0,"오류")))</f>
        <v>0</v>
      </c>
      <c r="AI108" s="3">
        <f>IF(P108="A",VLOOKUP(W108,[1]교육_어학_경력backdata!$B$36:$C$42,2,1),IF(P108="B",VLOOKUP(W108,[1]교육_어학_경력backdata!$G$36:$H$42,2,1),IF(P108="C",0,"오류")))</f>
        <v>0</v>
      </c>
      <c r="AJ108" s="3">
        <f>SUM(AD108:AI108)</f>
        <v>20</v>
      </c>
      <c r="AK108" s="3">
        <f>_xlfn.MAXIFS(AJ:AJ,B:B,B108)</f>
        <v>20</v>
      </c>
      <c r="AL108" s="3"/>
      <c r="AM108" s="21"/>
      <c r="AN108" s="3"/>
      <c r="AO108" s="3"/>
    </row>
    <row r="109" spans="1:41" x14ac:dyDescent="0.4">
      <c r="A109" s="4">
        <f>IF(B108=B109,A108,A108+1)</f>
        <v>97</v>
      </c>
      <c r="B109" s="4" t="s">
        <v>5808</v>
      </c>
      <c r="C109" s="4" t="s">
        <v>5807</v>
      </c>
      <c r="D109" s="4" t="s">
        <v>3044</v>
      </c>
      <c r="E109" s="4" t="s">
        <v>3043</v>
      </c>
      <c r="F109" s="4">
        <f>IF(B109=B108,F108+1,1)</f>
        <v>1</v>
      </c>
      <c r="G109" s="4" t="s">
        <v>6384</v>
      </c>
      <c r="H109" s="4" t="s">
        <v>6379</v>
      </c>
      <c r="I109" s="4" t="s">
        <v>6378</v>
      </c>
      <c r="J109" s="4" t="s">
        <v>6595</v>
      </c>
      <c r="K109" s="4"/>
      <c r="L109" s="4" t="s">
        <v>6674</v>
      </c>
      <c r="M109" s="4" t="s">
        <v>7496</v>
      </c>
      <c r="P109" s="4" t="s">
        <v>2434</v>
      </c>
      <c r="Q109" s="4">
        <f>IF(H109="TOEIC",VALUE(L109),0)</f>
        <v>905</v>
      </c>
      <c r="R109" s="4">
        <f>IF(H109="NEW TEPS",VALUE(L109),0)</f>
        <v>0</v>
      </c>
      <c r="S109" s="4">
        <f>IF(H109="TOEFL(ibt)",VALUE(L109),0)</f>
        <v>0</v>
      </c>
      <c r="T109" s="4">
        <f>IF(H109="JPT",VALUE(L109),0)</f>
        <v>0</v>
      </c>
      <c r="U109" s="4">
        <f>IF(H109="HSK",VALUE(K109),0)</f>
        <v>0</v>
      </c>
      <c r="V109" s="4">
        <f>IF(H109="HSK",VALUE(L109),0)</f>
        <v>0</v>
      </c>
      <c r="W109" s="4">
        <f>IF(H109="G-TELP Level2",VALUE(L109),0)</f>
        <v>0</v>
      </c>
      <c r="X109" s="4">
        <f>IF(P109="A",IF(Q109&gt;849,1,IF(R109&gt;335,1,IF(S109&gt;97,1,IF(T109&gt;849,1,IF(W109&gt;82,1,IF(U109=6,1,IF(U109=5,IF(V109&gt;254,1,0),0))))))),IF(P109="B",IF(Q109&gt;699,1,IF(R109&gt;263,1,IF(S109&gt;78,1,IF(T109&gt;699,1,IF(W109&gt;63,1,IF(U109=6,1,IF(U109=5,IF(V109&gt;179,1,0),0))))))),IF(P109="C",IF(Q109&gt;599,1,IF(R109&gt;226,1,IF(S109&gt;67,1,IF(T109&gt;599,1,IF(W109&gt;49,1,IF(U109=6,1,IF(U109=5,1,IF(U109=4,IF(V109&gt;209,1,0),0)))))))),IF(P109="D",IF(Q109&gt;649,1,IF(R109&gt;244,1,IF(S109&gt;73,1,IF(T109&gt;649,1,IF(W109&gt;56,1,IF(U109=6,1,IF(U109=5,1,IF(U109=4,IF(V109&gt;254,1,0),0)))))))),0))))</f>
        <v>1</v>
      </c>
      <c r="Y109" s="4">
        <f>SUMIF(B:B,B109,X:X)</f>
        <v>1</v>
      </c>
      <c r="Z109" s="4" t="str">
        <f>IF(Y109&gt;0,"어학 충족","자격미달")</f>
        <v>어학 충족</v>
      </c>
      <c r="AA109" s="4"/>
      <c r="AB109" s="4" t="str">
        <f>IF(P109="A",IF(Q109&gt;849,"TOEIC 충족",IF(R109&gt;335,"New-TEPS 충족",IF(S109&gt;97,"TOEFL 충족",IF(T109&gt;849,"JPT 충족",IF(W109&gt;82,"G-TELP 충족",IF(U109=6,"HSK점수 충족",IF(U109=5,IF(V109&gt;254,"HSK점수 충족","자격미달"),"자격미달"))))))),IF(P109="B",IF(Q109&gt;699,"TOEIC 충족",IF(R109&gt;263,"New-TEPS 충족",IF(S109&gt;78,"TOEFL 충족",IF(T109&gt;699,"JPT 충족",IF(W109&gt;63,"G-TELP 충족",IF(U109=6,"HSK점수 충족",IF(U109=5,IF(V109&gt;179,"HSK점수 충족","자격미달"),"자격미달"))))))),IF(P109="C",IF(Q109&gt;599,"TOEIC 충족",IF(R109&gt;226,"New-TEPS 충족",IF(S109&gt;67,"TOEFL 충족",IF(T109&gt;599,"JPT 충족",IF(W109&gt;49,"G-TELP 충족",IF(U109=6,"HSK점수 충족",IF(U109=5,"HSK점수 충족",IF(U109=4,IF(V109&gt;209,"HSK점수 충족","자격미달"),"자격미달")))))))),IF(P109="D",IF(Q109&gt;649,"TOEIC 충족",IF(R109&gt;244,"New-TEPS 충족",IF(S109&gt;73,"TOEFL 충족",IF(T109&gt;649,"JPT 충족",IF(W109&gt;56,"G-TELP 충족",IF(U1050=6,"HSK점수 충족",IF(U1050=5,"HSK점수 충족",IF(U1050=4,IF(V1050&gt;254,"HSK점수 충족","자격미달"),"자격미달")))))))),0))))</f>
        <v>TOEIC 충족</v>
      </c>
      <c r="AC109" s="21"/>
      <c r="AD109" s="4">
        <f>IF(P109="A",VLOOKUP(Q109,[1]교육_어학_경력backdata!$B$3:$C$9,2,1),IF(P109="B",VLOOKUP(Q109,[1]교육_어학_경력backdata!$G$3:$H$9,2,1),IF(P109="C",0,"오류")))</f>
        <v>16</v>
      </c>
      <c r="AE109" s="4">
        <f>IF(P109="A",VLOOKUP(R109,[1]교육_어학_경력backdata!$B$11:$C$17,2,1),IF(P109="B",VLOOKUP(R109,[1]교육_어학_경력backdata!$G$11:$H$17,2,1),IF(P109="C",0,"오류")))</f>
        <v>0</v>
      </c>
      <c r="AF109" s="4">
        <f>IF(P109="A",VLOOKUP(S109,[1]교육_어학_경력backdata!$B$19:$C$25,2,1),IF(P109="B",VLOOKUP(S109,[1]교육_어학_경력backdata!$G$19:$H$25,2,1),IF(P109="C",0,"오류")))</f>
        <v>0</v>
      </c>
      <c r="AG109" s="4">
        <f>IF(P109="A",VLOOKUP(T109,[1]교육_어학_경력backdata!$B$3:$C$9,2,1),IF(P109="B",VLOOKUP(T109,[1]교육_어학_경력backdata!$G$3:$H$9,2,1),IF(P109="C",0,"오류")))</f>
        <v>0</v>
      </c>
      <c r="AH109" s="4">
        <f>IF(P109="A",IF(U109=0,0,IF(U109=4,0,IF(U109=5,VLOOKUP(V109,[1]교육_어학_경력backdata!$B$27:$C$29,2,1),IF(U109=6,VLOOKUP(V109,[1]교육_어학_경력backdata!$B$31:$C$34,2,1))))),IF(P109="B",IF(U109=0,0,IF(U109=4,0,IF(U109=5,VLOOKUP(V109,[1]교육_어학_경력backdata!$G$27:$H$31,2,1),IF(U109=6,VLOOKUP(V109,[1]교육_어학_경력backdata!$G$33:$H$34,2,1))))),IF(CT109="C",0,"오류")))</f>
        <v>0</v>
      </c>
      <c r="AI109" s="4">
        <f>IF(P109="A",VLOOKUP(W109,[1]교육_어학_경력backdata!$B$36:$C$42,2,1),IF(P109="B",VLOOKUP(W109,[1]교육_어학_경력backdata!$G$36:$H$42,2,1),IF(P109="C",0,"오류")))</f>
        <v>0</v>
      </c>
      <c r="AJ109" s="4">
        <f>SUM(AD109:AI109)</f>
        <v>16</v>
      </c>
      <c r="AK109" s="4">
        <f>_xlfn.MAXIFS(AJ:AJ,B:B,B109)</f>
        <v>16</v>
      </c>
      <c r="AL109" s="4"/>
      <c r="AM109" s="21"/>
      <c r="AN109" s="4"/>
      <c r="AO109" s="4"/>
    </row>
    <row r="110" spans="1:41" x14ac:dyDescent="0.4">
      <c r="A110" s="3">
        <f>IF(B109=B110,A109,A109+1)</f>
        <v>98</v>
      </c>
      <c r="B110" s="3" t="s">
        <v>5804</v>
      </c>
      <c r="C110" s="3" t="s">
        <v>5803</v>
      </c>
      <c r="D110" s="3" t="s">
        <v>3044</v>
      </c>
      <c r="E110" s="3" t="s">
        <v>3043</v>
      </c>
      <c r="F110" s="3">
        <f>IF(B110=B109,F109+1,1)</f>
        <v>1</v>
      </c>
      <c r="G110" s="3" t="s">
        <v>6380</v>
      </c>
      <c r="H110" s="3" t="s">
        <v>6379</v>
      </c>
      <c r="I110" s="3" t="s">
        <v>6378</v>
      </c>
      <c r="J110" s="3" t="s">
        <v>6790</v>
      </c>
      <c r="K110" s="3"/>
      <c r="L110" s="3" t="s">
        <v>6451</v>
      </c>
      <c r="M110" s="3" t="s">
        <v>7495</v>
      </c>
      <c r="P110" s="3" t="s">
        <v>2434</v>
      </c>
      <c r="Q110" s="3">
        <f>IF(H110="TOEIC",VALUE(L110),0)</f>
        <v>920</v>
      </c>
      <c r="R110" s="3">
        <f>IF(H110="NEW TEPS",VALUE(L110),0)</f>
        <v>0</v>
      </c>
      <c r="S110" s="3">
        <f>IF(H110="TOEFL(ibt)",VALUE(L110),0)</f>
        <v>0</v>
      </c>
      <c r="T110" s="3">
        <f>IF(H110="JPT",VALUE(L110),0)</f>
        <v>0</v>
      </c>
      <c r="U110" s="3">
        <f>IF(H110="HSK",VALUE(K110),0)</f>
        <v>0</v>
      </c>
      <c r="V110" s="3">
        <f>IF(H110="HSK",VALUE(L110),0)</f>
        <v>0</v>
      </c>
      <c r="W110" s="3">
        <f>IF(H110="G-TELP Level2",VALUE(L110),0)</f>
        <v>0</v>
      </c>
      <c r="X110" s="3">
        <f>IF(P110="A",IF(Q110&gt;849,1,IF(R110&gt;335,1,IF(S110&gt;97,1,IF(T110&gt;849,1,IF(W110&gt;82,1,IF(U110=6,1,IF(U110=5,IF(V110&gt;254,1,0),0))))))),IF(P110="B",IF(Q110&gt;699,1,IF(R110&gt;263,1,IF(S110&gt;78,1,IF(T110&gt;699,1,IF(W110&gt;63,1,IF(U110=6,1,IF(U110=5,IF(V110&gt;179,1,0),0))))))),IF(P110="C",IF(Q110&gt;599,1,IF(R110&gt;226,1,IF(S110&gt;67,1,IF(T110&gt;599,1,IF(W110&gt;49,1,IF(U110=6,1,IF(U110=5,1,IF(U110=4,IF(V110&gt;209,1,0),0)))))))),IF(P110="D",IF(Q110&gt;649,1,IF(R110&gt;244,1,IF(S110&gt;73,1,IF(T110&gt;649,1,IF(W110&gt;56,1,IF(U110=6,1,IF(U110=5,1,IF(U110=4,IF(V110&gt;254,1,0),0)))))))),0))))</f>
        <v>1</v>
      </c>
      <c r="Y110" s="3">
        <f>SUMIF(B:B,B110,X:X)</f>
        <v>1</v>
      </c>
      <c r="Z110" s="3" t="str">
        <f>IF(Y110&gt;0,"어학 충족","자격미달")</f>
        <v>어학 충족</v>
      </c>
      <c r="AA110" s="3"/>
      <c r="AB110" s="3" t="str">
        <f>IF(P110="A",IF(Q110&gt;849,"TOEIC 충족",IF(R110&gt;335,"New-TEPS 충족",IF(S110&gt;97,"TOEFL 충족",IF(T110&gt;849,"JPT 충족",IF(W110&gt;82,"G-TELP 충족",IF(U110=6,"HSK점수 충족",IF(U110=5,IF(V110&gt;254,"HSK점수 충족","자격미달"),"자격미달"))))))),IF(P110="B",IF(Q110&gt;699,"TOEIC 충족",IF(R110&gt;263,"New-TEPS 충족",IF(S110&gt;78,"TOEFL 충족",IF(T110&gt;699,"JPT 충족",IF(W110&gt;63,"G-TELP 충족",IF(U110=6,"HSK점수 충족",IF(U110=5,IF(V110&gt;179,"HSK점수 충족","자격미달"),"자격미달"))))))),IF(P110="C",IF(Q110&gt;599,"TOEIC 충족",IF(R110&gt;226,"New-TEPS 충족",IF(S110&gt;67,"TOEFL 충족",IF(T110&gt;599,"JPT 충족",IF(W110&gt;49,"G-TELP 충족",IF(U110=6,"HSK점수 충족",IF(U110=5,"HSK점수 충족",IF(U110=4,IF(V110&gt;209,"HSK점수 충족","자격미달"),"자격미달")))))))),IF(P110="D",IF(Q110&gt;649,"TOEIC 충족",IF(R110&gt;244,"New-TEPS 충족",IF(S110&gt;73,"TOEFL 충족",IF(T110&gt;649,"JPT 충족",IF(W110&gt;56,"G-TELP 충족",IF(U1051=6,"HSK점수 충족",IF(U1051=5,"HSK점수 충족",IF(U1051=4,IF(V1051&gt;254,"HSK점수 충족","자격미달"),"자격미달")))))))),0))))</f>
        <v>TOEIC 충족</v>
      </c>
      <c r="AC110" s="21"/>
      <c r="AD110" s="3">
        <f>IF(P110="A",VLOOKUP(Q110,[1]교육_어학_경력backdata!$B$3:$C$9,2,1),IF(P110="B",VLOOKUP(Q110,[1]교육_어학_경력backdata!$G$3:$H$9,2,1),IF(P110="C",0,"오류")))</f>
        <v>16</v>
      </c>
      <c r="AE110" s="3">
        <f>IF(P110="A",VLOOKUP(R110,[1]교육_어학_경력backdata!$B$11:$C$17,2,1),IF(P110="B",VLOOKUP(R110,[1]교육_어학_경력backdata!$G$11:$H$17,2,1),IF(P110="C",0,"오류")))</f>
        <v>0</v>
      </c>
      <c r="AF110" s="3">
        <f>IF(P110="A",VLOOKUP(S110,[1]교육_어학_경력backdata!$B$19:$C$25,2,1),IF(P110="B",VLOOKUP(S110,[1]교육_어학_경력backdata!$G$19:$H$25,2,1),IF(P110="C",0,"오류")))</f>
        <v>0</v>
      </c>
      <c r="AG110" s="3">
        <f>IF(P110="A",VLOOKUP(T110,[1]교육_어학_경력backdata!$B$3:$C$9,2,1),IF(P110="B",VLOOKUP(T110,[1]교육_어학_경력backdata!$G$3:$H$9,2,1),IF(P110="C",0,"오류")))</f>
        <v>0</v>
      </c>
      <c r="AH110" s="3">
        <f>IF(P110="A",IF(U110=0,0,IF(U110=4,0,IF(U110=5,VLOOKUP(V110,[1]교육_어학_경력backdata!$B$27:$C$29,2,1),IF(U110=6,VLOOKUP(V110,[1]교육_어학_경력backdata!$B$31:$C$34,2,1))))),IF(P110="B",IF(U110=0,0,IF(U110=4,0,IF(U110=5,VLOOKUP(V110,[1]교육_어학_경력backdata!$G$27:$H$31,2,1),IF(U110=6,VLOOKUP(V110,[1]교육_어학_경력backdata!$G$33:$H$34,2,1))))),IF(CT110="C",0,"오류")))</f>
        <v>0</v>
      </c>
      <c r="AI110" s="3">
        <f>IF(P110="A",VLOOKUP(W110,[1]교육_어학_경력backdata!$B$36:$C$42,2,1),IF(P110="B",VLOOKUP(W110,[1]교육_어학_경력backdata!$G$36:$H$42,2,1),IF(P110="C",0,"오류")))</f>
        <v>0</v>
      </c>
      <c r="AJ110" s="3">
        <f>SUM(AD110:AI110)</f>
        <v>16</v>
      </c>
      <c r="AK110" s="3">
        <f>_xlfn.MAXIFS(AJ:AJ,B:B,B110)</f>
        <v>16</v>
      </c>
      <c r="AL110" s="3"/>
      <c r="AM110" s="21"/>
      <c r="AN110" s="3"/>
      <c r="AO110" s="3"/>
    </row>
    <row r="111" spans="1:41" x14ac:dyDescent="0.4">
      <c r="A111" s="4">
        <f>IF(B110=B111,A110,A110+1)</f>
        <v>99</v>
      </c>
      <c r="B111" s="4" t="s">
        <v>5795</v>
      </c>
      <c r="C111" s="4" t="s">
        <v>5794</v>
      </c>
      <c r="D111" s="4" t="s">
        <v>3044</v>
      </c>
      <c r="E111" s="4" t="s">
        <v>3043</v>
      </c>
      <c r="F111" s="4">
        <f>IF(B111=B110,F110+1,1)</f>
        <v>1</v>
      </c>
      <c r="G111" s="4" t="s">
        <v>6380</v>
      </c>
      <c r="H111" s="4" t="s">
        <v>6379</v>
      </c>
      <c r="I111" s="4" t="s">
        <v>6378</v>
      </c>
      <c r="J111" s="4" t="s">
        <v>6537</v>
      </c>
      <c r="K111" s="4"/>
      <c r="L111" s="4" t="s">
        <v>6430</v>
      </c>
      <c r="M111" s="4" t="s">
        <v>7494</v>
      </c>
      <c r="P111" s="4" t="s">
        <v>2434</v>
      </c>
      <c r="Q111" s="4">
        <f>IF(H111="TOEIC",VALUE(L111),0)</f>
        <v>850</v>
      </c>
      <c r="R111" s="4">
        <f>IF(H111="NEW TEPS",VALUE(L111),0)</f>
        <v>0</v>
      </c>
      <c r="S111" s="4">
        <f>IF(H111="TOEFL(ibt)",VALUE(L111),0)</f>
        <v>0</v>
      </c>
      <c r="T111" s="4">
        <f>IF(H111="JPT",VALUE(L111),0)</f>
        <v>0</v>
      </c>
      <c r="U111" s="4">
        <f>IF(H111="HSK",VALUE(K111),0)</f>
        <v>0</v>
      </c>
      <c r="V111" s="4">
        <f>IF(H111="HSK",VALUE(L111),0)</f>
        <v>0</v>
      </c>
      <c r="W111" s="4">
        <f>IF(H111="G-TELP Level2",VALUE(L111),0)</f>
        <v>0</v>
      </c>
      <c r="X111" s="4">
        <f>IF(P111="A",IF(Q111&gt;849,1,IF(R111&gt;335,1,IF(S111&gt;97,1,IF(T111&gt;849,1,IF(W111&gt;82,1,IF(U111=6,1,IF(U111=5,IF(V111&gt;254,1,0),0))))))),IF(P111="B",IF(Q111&gt;699,1,IF(R111&gt;263,1,IF(S111&gt;78,1,IF(T111&gt;699,1,IF(W111&gt;63,1,IF(U111=6,1,IF(U111=5,IF(V111&gt;179,1,0),0))))))),IF(P111="C",IF(Q111&gt;599,1,IF(R111&gt;226,1,IF(S111&gt;67,1,IF(T111&gt;599,1,IF(W111&gt;49,1,IF(U111=6,1,IF(U111=5,1,IF(U111=4,IF(V111&gt;209,1,0),0)))))))),IF(P111="D",IF(Q111&gt;649,1,IF(R111&gt;244,1,IF(S111&gt;73,1,IF(T111&gt;649,1,IF(W111&gt;56,1,IF(U111=6,1,IF(U111=5,1,IF(U111=4,IF(V111&gt;254,1,0),0)))))))),0))))</f>
        <v>1</v>
      </c>
      <c r="Y111" s="4">
        <f>SUMIF(B:B,B111,X:X)</f>
        <v>1</v>
      </c>
      <c r="Z111" s="4" t="str">
        <f>IF(Y111&gt;0,"어학 충족","자격미달")</f>
        <v>어학 충족</v>
      </c>
      <c r="AA111" s="4"/>
      <c r="AB111" s="4" t="str">
        <f>IF(P111="A",IF(Q111&gt;849,"TOEIC 충족",IF(R111&gt;335,"New-TEPS 충족",IF(S111&gt;97,"TOEFL 충족",IF(T111&gt;849,"JPT 충족",IF(W111&gt;82,"G-TELP 충족",IF(U111=6,"HSK점수 충족",IF(U111=5,IF(V111&gt;254,"HSK점수 충족","자격미달"),"자격미달"))))))),IF(P111="B",IF(Q111&gt;699,"TOEIC 충족",IF(R111&gt;263,"New-TEPS 충족",IF(S111&gt;78,"TOEFL 충족",IF(T111&gt;699,"JPT 충족",IF(W111&gt;63,"G-TELP 충족",IF(U111=6,"HSK점수 충족",IF(U111=5,IF(V111&gt;179,"HSK점수 충족","자격미달"),"자격미달"))))))),IF(P111="C",IF(Q111&gt;599,"TOEIC 충족",IF(R111&gt;226,"New-TEPS 충족",IF(S111&gt;67,"TOEFL 충족",IF(T111&gt;599,"JPT 충족",IF(W111&gt;49,"G-TELP 충족",IF(U111=6,"HSK점수 충족",IF(U111=5,"HSK점수 충족",IF(U111=4,IF(V111&gt;209,"HSK점수 충족","자격미달"),"자격미달")))))))),IF(P111="D",IF(Q111&gt;649,"TOEIC 충족",IF(R111&gt;244,"New-TEPS 충족",IF(S111&gt;73,"TOEFL 충족",IF(T111&gt;649,"JPT 충족",IF(W111&gt;56,"G-TELP 충족",IF(U1052=6,"HSK점수 충족",IF(U1052=5,"HSK점수 충족",IF(U1052=4,IF(V1052&gt;254,"HSK점수 충족","자격미달"),"자격미달")))))))),0))))</f>
        <v>TOEIC 충족</v>
      </c>
      <c r="AC111" s="21"/>
      <c r="AD111" s="4">
        <f>IF(P111="A",VLOOKUP(Q111,[1]교육_어학_경력backdata!$B$3:$C$9,2,1),IF(P111="B",VLOOKUP(Q111,[1]교육_어학_경력backdata!$G$3:$H$9,2,1),IF(P111="C",0,"오류")))</f>
        <v>12</v>
      </c>
      <c r="AE111" s="4">
        <f>IF(P111="A",VLOOKUP(R111,[1]교육_어학_경력backdata!$B$11:$C$17,2,1),IF(P111="B",VLOOKUP(R111,[1]교육_어학_경력backdata!$G$11:$H$17,2,1),IF(P111="C",0,"오류")))</f>
        <v>0</v>
      </c>
      <c r="AF111" s="4">
        <f>IF(P111="A",VLOOKUP(S111,[1]교육_어학_경력backdata!$B$19:$C$25,2,1),IF(P111="B",VLOOKUP(S111,[1]교육_어학_경력backdata!$G$19:$H$25,2,1),IF(P111="C",0,"오류")))</f>
        <v>0</v>
      </c>
      <c r="AG111" s="4">
        <f>IF(P111="A",VLOOKUP(T111,[1]교육_어학_경력backdata!$B$3:$C$9,2,1),IF(P111="B",VLOOKUP(T111,[1]교육_어학_경력backdata!$G$3:$H$9,2,1),IF(P111="C",0,"오류")))</f>
        <v>0</v>
      </c>
      <c r="AH111" s="4">
        <f>IF(P111="A",IF(U111=0,0,IF(U111=4,0,IF(U111=5,VLOOKUP(V111,[1]교육_어학_경력backdata!$B$27:$C$29,2,1),IF(U111=6,VLOOKUP(V111,[1]교육_어학_경력backdata!$B$31:$C$34,2,1))))),IF(P111="B",IF(U111=0,0,IF(U111=4,0,IF(U111=5,VLOOKUP(V111,[1]교육_어학_경력backdata!$G$27:$H$31,2,1),IF(U111=6,VLOOKUP(V111,[1]교육_어학_경력backdata!$G$33:$H$34,2,1))))),IF(CT111="C",0,"오류")))</f>
        <v>0</v>
      </c>
      <c r="AI111" s="4">
        <f>IF(P111="A",VLOOKUP(W111,[1]교육_어학_경력backdata!$B$36:$C$42,2,1),IF(P111="B",VLOOKUP(W111,[1]교육_어학_경력backdata!$G$36:$H$42,2,1),IF(P111="C",0,"오류")))</f>
        <v>0</v>
      </c>
      <c r="AJ111" s="4">
        <f>SUM(AD111:AI111)</f>
        <v>12</v>
      </c>
      <c r="AK111" s="4">
        <f>_xlfn.MAXIFS(AJ:AJ,B:B,B111)</f>
        <v>12</v>
      </c>
      <c r="AL111" s="4"/>
      <c r="AM111" s="21"/>
      <c r="AN111" s="4"/>
      <c r="AO111" s="4"/>
    </row>
    <row r="112" spans="1:41" x14ac:dyDescent="0.4">
      <c r="A112" s="3">
        <f>IF(B111=B112,A111,A111+1)</f>
        <v>100</v>
      </c>
      <c r="B112" s="3" t="s">
        <v>5789</v>
      </c>
      <c r="C112" s="3" t="s">
        <v>5788</v>
      </c>
      <c r="D112" s="3" t="s">
        <v>3044</v>
      </c>
      <c r="E112" s="3" t="s">
        <v>3043</v>
      </c>
      <c r="F112" s="3">
        <f>IF(B112=B111,F111+1,1)</f>
        <v>1</v>
      </c>
      <c r="G112" s="3" t="s">
        <v>6384</v>
      </c>
      <c r="H112" s="3" t="s">
        <v>6583</v>
      </c>
      <c r="I112" s="3" t="s">
        <v>6582</v>
      </c>
      <c r="J112" s="3" t="s">
        <v>6581</v>
      </c>
      <c r="K112" s="3" t="s">
        <v>6759</v>
      </c>
      <c r="L112" s="3" t="s">
        <v>7085</v>
      </c>
      <c r="M112" s="3" t="s">
        <v>7493</v>
      </c>
      <c r="P112" s="3" t="s">
        <v>2434</v>
      </c>
      <c r="Q112" s="3">
        <f>IF(H112="TOEIC",VALUE(L112),0)</f>
        <v>0</v>
      </c>
      <c r="R112" s="3">
        <f>IF(H112="NEW TEPS",VALUE(L112),0)</f>
        <v>0</v>
      </c>
      <c r="S112" s="3">
        <f>IF(H112="TOEFL(ibt)",VALUE(L112),0)</f>
        <v>0</v>
      </c>
      <c r="T112" s="3">
        <f>IF(H112="JPT",VALUE(L112),0)</f>
        <v>0</v>
      </c>
      <c r="U112" s="3">
        <f>IF(H112="HSK",VALUE(K112),0)</f>
        <v>6</v>
      </c>
      <c r="V112" s="3">
        <f>IF(H112="HSK",VALUE(L112),0)</f>
        <v>182</v>
      </c>
      <c r="W112" s="3">
        <f>IF(H112="G-TELP Level2",VALUE(L112),0)</f>
        <v>0</v>
      </c>
      <c r="X112" s="3">
        <f>IF(P112="A",IF(Q112&gt;849,1,IF(R112&gt;335,1,IF(S112&gt;97,1,IF(T112&gt;849,1,IF(W112&gt;82,1,IF(U112=6,1,IF(U112=5,IF(V112&gt;254,1,0),0))))))),IF(P112="B",IF(Q112&gt;699,1,IF(R112&gt;263,1,IF(S112&gt;78,1,IF(T112&gt;699,1,IF(W112&gt;63,1,IF(U112=6,1,IF(U112=5,IF(V112&gt;179,1,0),0))))))),IF(P112="C",IF(Q112&gt;599,1,IF(R112&gt;226,1,IF(S112&gt;67,1,IF(T112&gt;599,1,IF(W112&gt;49,1,IF(U112=6,1,IF(U112=5,1,IF(U112=4,IF(V112&gt;209,1,0),0)))))))),IF(P112="D",IF(Q112&gt;649,1,IF(R112&gt;244,1,IF(S112&gt;73,1,IF(T112&gt;649,1,IF(W112&gt;56,1,IF(U112=6,1,IF(U112=5,1,IF(U112=4,IF(V112&gt;254,1,0),0)))))))),0))))</f>
        <v>1</v>
      </c>
      <c r="Y112" s="3">
        <f>SUMIF(B:B,B112,X:X)</f>
        <v>1</v>
      </c>
      <c r="Z112" s="3" t="str">
        <f>IF(Y112&gt;0,"어학 충족","자격미달")</f>
        <v>어학 충족</v>
      </c>
      <c r="AA112" s="3"/>
      <c r="AB112" s="3" t="str">
        <f>IF(P112="A",IF(Q112&gt;849,"TOEIC 충족",IF(R112&gt;335,"New-TEPS 충족",IF(S112&gt;97,"TOEFL 충족",IF(T112&gt;849,"JPT 충족",IF(W112&gt;82,"G-TELP 충족",IF(U112=6,"HSK점수 충족",IF(U112=5,IF(V112&gt;254,"HSK점수 충족","자격미달"),"자격미달"))))))),IF(P112="B",IF(Q112&gt;699,"TOEIC 충족",IF(R112&gt;263,"New-TEPS 충족",IF(S112&gt;78,"TOEFL 충족",IF(T112&gt;699,"JPT 충족",IF(W112&gt;63,"G-TELP 충족",IF(U112=6,"HSK점수 충족",IF(U112=5,IF(V112&gt;179,"HSK점수 충족","자격미달"),"자격미달"))))))),IF(P112="C",IF(Q112&gt;599,"TOEIC 충족",IF(R112&gt;226,"New-TEPS 충족",IF(S112&gt;67,"TOEFL 충족",IF(T112&gt;599,"JPT 충족",IF(W112&gt;49,"G-TELP 충족",IF(U112=6,"HSK점수 충족",IF(U112=5,"HSK점수 충족",IF(U112=4,IF(V112&gt;209,"HSK점수 충족","자격미달"),"자격미달")))))))),IF(P112="D",IF(Q112&gt;649,"TOEIC 충족",IF(R112&gt;244,"New-TEPS 충족",IF(S112&gt;73,"TOEFL 충족",IF(T112&gt;649,"JPT 충족",IF(W112&gt;56,"G-TELP 충족",IF(U1053=6,"HSK점수 충족",IF(U1053=5,"HSK점수 충족",IF(U1053=4,IF(V1053&gt;254,"HSK점수 충족","자격미달"),"자격미달")))))))),0))))</f>
        <v>HSK점수 충족</v>
      </c>
      <c r="AC112" s="21"/>
      <c r="AD112" s="3">
        <f>IF(P112="A",VLOOKUP(Q112,[1]교육_어학_경력backdata!$B$3:$C$9,2,1),IF(P112="B",VLOOKUP(Q112,[1]교육_어학_경력backdata!$G$3:$H$9,2,1),IF(P112="C",0,"오류")))</f>
        <v>0</v>
      </c>
      <c r="AE112" s="3">
        <f>IF(P112="A",VLOOKUP(R112,[1]교육_어학_경력backdata!$B$11:$C$17,2,1),IF(P112="B",VLOOKUP(R112,[1]교육_어학_경력backdata!$G$11:$H$17,2,1),IF(P112="C",0,"오류")))</f>
        <v>0</v>
      </c>
      <c r="AF112" s="3">
        <f>IF(P112="A",VLOOKUP(S112,[1]교육_어학_경력backdata!$B$19:$C$25,2,1),IF(P112="B",VLOOKUP(S112,[1]교육_어학_경력backdata!$G$19:$H$25,2,1),IF(P112="C",0,"오류")))</f>
        <v>0</v>
      </c>
      <c r="AG112" s="3">
        <f>IF(P112="A",VLOOKUP(T112,[1]교육_어학_경력backdata!$B$3:$C$9,2,1),IF(P112="B",VLOOKUP(T112,[1]교육_어학_경력backdata!$G$3:$H$9,2,1),IF(P112="C",0,"오류")))</f>
        <v>0</v>
      </c>
      <c r="AH112" s="3">
        <f>IF(P112="A",IF(U112=0,0,IF(U112=4,0,IF(U112=5,VLOOKUP(V112,[1]교육_어학_경력backdata!$B$27:$C$29,2,1),IF(U112=6,VLOOKUP(V112,[1]교육_어학_경력backdata!$B$31:$C$34,2,1))))),IF(P112="B",IF(U112=0,0,IF(U112=4,0,IF(U112=5,VLOOKUP(V112,[1]교육_어학_경력backdata!$G$27:$H$31,2,1),IF(U112=6,VLOOKUP(V112,[1]교육_어학_경력backdata!$G$33:$H$34,2,1))))),IF(CT112="C",0,"오류")))</f>
        <v>16</v>
      </c>
      <c r="AI112" s="3">
        <f>IF(P112="A",VLOOKUP(W112,[1]교육_어학_경력backdata!$B$36:$C$42,2,1),IF(P112="B",VLOOKUP(W112,[1]교육_어학_경력backdata!$G$36:$H$42,2,1),IF(P112="C",0,"오류")))</f>
        <v>0</v>
      </c>
      <c r="AJ112" s="3">
        <f>SUM(AD112:AI112)</f>
        <v>16</v>
      </c>
      <c r="AK112" s="3">
        <f>_xlfn.MAXIFS(AJ:AJ,B:B,B112)</f>
        <v>16</v>
      </c>
      <c r="AL112" s="3"/>
      <c r="AM112" s="21"/>
      <c r="AN112" s="3"/>
      <c r="AO112" s="3"/>
    </row>
    <row r="113" spans="1:41" x14ac:dyDescent="0.4">
      <c r="A113" s="4">
        <f>IF(B112=B113,A112,A112+1)</f>
        <v>101</v>
      </c>
      <c r="B113" s="4" t="s">
        <v>5786</v>
      </c>
      <c r="C113" s="4" t="s">
        <v>5785</v>
      </c>
      <c r="D113" s="4" t="s">
        <v>3044</v>
      </c>
      <c r="E113" s="4" t="s">
        <v>3043</v>
      </c>
      <c r="F113" s="4">
        <f>IF(B113=B112,F112+1,1)</f>
        <v>1</v>
      </c>
      <c r="G113" s="4" t="s">
        <v>6384</v>
      </c>
      <c r="H113" s="4" t="s">
        <v>6379</v>
      </c>
      <c r="I113" s="4" t="s">
        <v>6378</v>
      </c>
      <c r="J113" s="4" t="s">
        <v>6478</v>
      </c>
      <c r="K113" s="4"/>
      <c r="L113" s="4" t="s">
        <v>6614</v>
      </c>
      <c r="M113" s="4" t="s">
        <v>7492</v>
      </c>
      <c r="P113" s="4" t="s">
        <v>2434</v>
      </c>
      <c r="Q113" s="4">
        <f>IF(H113="TOEIC",VALUE(L113),0)</f>
        <v>925</v>
      </c>
      <c r="R113" s="4">
        <f>IF(H113="NEW TEPS",VALUE(L113),0)</f>
        <v>0</v>
      </c>
      <c r="S113" s="4">
        <f>IF(H113="TOEFL(ibt)",VALUE(L113),0)</f>
        <v>0</v>
      </c>
      <c r="T113" s="4">
        <f>IF(H113="JPT",VALUE(L113),0)</f>
        <v>0</v>
      </c>
      <c r="U113" s="4">
        <f>IF(H113="HSK",VALUE(K113),0)</f>
        <v>0</v>
      </c>
      <c r="V113" s="4">
        <f>IF(H113="HSK",VALUE(L113),0)</f>
        <v>0</v>
      </c>
      <c r="W113" s="4">
        <f>IF(H113="G-TELP Level2",VALUE(L113),0)</f>
        <v>0</v>
      </c>
      <c r="X113" s="4">
        <f>IF(P113="A",IF(Q113&gt;849,1,IF(R113&gt;335,1,IF(S113&gt;97,1,IF(T113&gt;849,1,IF(W113&gt;82,1,IF(U113=6,1,IF(U113=5,IF(V113&gt;254,1,0),0))))))),IF(P113="B",IF(Q113&gt;699,1,IF(R113&gt;263,1,IF(S113&gt;78,1,IF(T113&gt;699,1,IF(W113&gt;63,1,IF(U113=6,1,IF(U113=5,IF(V113&gt;179,1,0),0))))))),IF(P113="C",IF(Q113&gt;599,1,IF(R113&gt;226,1,IF(S113&gt;67,1,IF(T113&gt;599,1,IF(W113&gt;49,1,IF(U113=6,1,IF(U113=5,1,IF(U113=4,IF(V113&gt;209,1,0),0)))))))),IF(P113="D",IF(Q113&gt;649,1,IF(R113&gt;244,1,IF(S113&gt;73,1,IF(T113&gt;649,1,IF(W113&gt;56,1,IF(U113=6,1,IF(U113=5,1,IF(U113=4,IF(V113&gt;254,1,0),0)))))))),0))))</f>
        <v>1</v>
      </c>
      <c r="Y113" s="4">
        <f>SUMIF(B:B,B113,X:X)</f>
        <v>2</v>
      </c>
      <c r="Z113" s="4" t="str">
        <f>IF(Y113&gt;0,"어학 충족","자격미달")</f>
        <v>어학 충족</v>
      </c>
      <c r="AA113" s="4"/>
      <c r="AB113" s="4" t="str">
        <f>IF(P113="A",IF(Q113&gt;849,"TOEIC 충족",IF(R113&gt;335,"New-TEPS 충족",IF(S113&gt;97,"TOEFL 충족",IF(T113&gt;849,"JPT 충족",IF(W113&gt;82,"G-TELP 충족",IF(U113=6,"HSK점수 충족",IF(U113=5,IF(V113&gt;254,"HSK점수 충족","자격미달"),"자격미달"))))))),IF(P113="B",IF(Q113&gt;699,"TOEIC 충족",IF(R113&gt;263,"New-TEPS 충족",IF(S113&gt;78,"TOEFL 충족",IF(T113&gt;699,"JPT 충족",IF(W113&gt;63,"G-TELP 충족",IF(U113=6,"HSK점수 충족",IF(U113=5,IF(V113&gt;179,"HSK점수 충족","자격미달"),"자격미달"))))))),IF(P113="C",IF(Q113&gt;599,"TOEIC 충족",IF(R113&gt;226,"New-TEPS 충족",IF(S113&gt;67,"TOEFL 충족",IF(T113&gt;599,"JPT 충족",IF(W113&gt;49,"G-TELP 충족",IF(U113=6,"HSK점수 충족",IF(U113=5,"HSK점수 충족",IF(U113=4,IF(V113&gt;209,"HSK점수 충족","자격미달"),"자격미달")))))))),IF(P113="D",IF(Q113&gt;649,"TOEIC 충족",IF(R113&gt;244,"New-TEPS 충족",IF(S113&gt;73,"TOEFL 충족",IF(T113&gt;649,"JPT 충족",IF(W113&gt;56,"G-TELP 충족",IF(U1054=6,"HSK점수 충족",IF(U1054=5,"HSK점수 충족",IF(U1054=4,IF(V1054&gt;254,"HSK점수 충족","자격미달"),"자격미달")))))))),0))))</f>
        <v>TOEIC 충족</v>
      </c>
      <c r="AC113" s="21"/>
      <c r="AD113" s="4">
        <f>IF(P113="A",VLOOKUP(Q113,[1]교육_어학_경력backdata!$B$3:$C$9,2,1),IF(P113="B",VLOOKUP(Q113,[1]교육_어학_경력backdata!$G$3:$H$9,2,1),IF(P113="C",0,"오류")))</f>
        <v>18</v>
      </c>
      <c r="AE113" s="4">
        <f>IF(P113="A",VLOOKUP(R113,[1]교육_어학_경력backdata!$B$11:$C$17,2,1),IF(P113="B",VLOOKUP(R113,[1]교육_어학_경력backdata!$G$11:$H$17,2,1),IF(P113="C",0,"오류")))</f>
        <v>0</v>
      </c>
      <c r="AF113" s="4">
        <f>IF(P113="A",VLOOKUP(S113,[1]교육_어학_경력backdata!$B$19:$C$25,2,1),IF(P113="B",VLOOKUP(S113,[1]교육_어학_경력backdata!$G$19:$H$25,2,1),IF(P113="C",0,"오류")))</f>
        <v>0</v>
      </c>
      <c r="AG113" s="4">
        <f>IF(P113="A",VLOOKUP(T113,[1]교육_어학_경력backdata!$B$3:$C$9,2,1),IF(P113="B",VLOOKUP(T113,[1]교육_어학_경력backdata!$G$3:$H$9,2,1),IF(P113="C",0,"오류")))</f>
        <v>0</v>
      </c>
      <c r="AH113" s="4">
        <f>IF(P113="A",IF(U113=0,0,IF(U113=4,0,IF(U113=5,VLOOKUP(V113,[1]교육_어학_경력backdata!$B$27:$C$29,2,1),IF(U113=6,VLOOKUP(V113,[1]교육_어학_경력backdata!$B$31:$C$34,2,1))))),IF(P113="B",IF(U113=0,0,IF(U113=4,0,IF(U113=5,VLOOKUP(V113,[1]교육_어학_경력backdata!$G$27:$H$31,2,1),IF(U113=6,VLOOKUP(V113,[1]교육_어학_경력backdata!$G$33:$H$34,2,1))))),IF(CT113="C",0,"오류")))</f>
        <v>0</v>
      </c>
      <c r="AI113" s="4">
        <f>IF(P113="A",VLOOKUP(W113,[1]교육_어학_경력backdata!$B$36:$C$42,2,1),IF(P113="B",VLOOKUP(W113,[1]교육_어학_경력backdata!$G$36:$H$42,2,1),IF(P113="C",0,"오류")))</f>
        <v>0</v>
      </c>
      <c r="AJ113" s="4">
        <f>SUM(AD113:AI113)</f>
        <v>18</v>
      </c>
      <c r="AK113" s="4">
        <f>_xlfn.MAXIFS(AJ:AJ,B:B,B113)</f>
        <v>20</v>
      </c>
      <c r="AL113" s="4"/>
      <c r="AM113" s="21"/>
      <c r="AN113" s="4" t="s">
        <v>6404</v>
      </c>
      <c r="AO113" s="4">
        <v>10</v>
      </c>
    </row>
    <row r="114" spans="1:41" x14ac:dyDescent="0.4">
      <c r="A114" s="6">
        <f>IF(B113=B114,A113,A113+1)</f>
        <v>101</v>
      </c>
      <c r="B114" s="6" t="s">
        <v>5786</v>
      </c>
      <c r="C114" s="6" t="s">
        <v>5785</v>
      </c>
      <c r="D114" s="6" t="s">
        <v>3044</v>
      </c>
      <c r="E114" s="6" t="s">
        <v>3043</v>
      </c>
      <c r="F114" s="4">
        <f>IF(B114=B113,F113+1,1)</f>
        <v>2</v>
      </c>
      <c r="G114" s="4" t="s">
        <v>6384</v>
      </c>
      <c r="H114" s="4" t="s">
        <v>6583</v>
      </c>
      <c r="I114" s="4" t="s">
        <v>6582</v>
      </c>
      <c r="J114" s="4" t="s">
        <v>6518</v>
      </c>
      <c r="K114" s="4" t="s">
        <v>6759</v>
      </c>
      <c r="L114" s="4" t="s">
        <v>7491</v>
      </c>
      <c r="M114" s="4" t="s">
        <v>7490</v>
      </c>
      <c r="P114" s="4" t="s">
        <v>2434</v>
      </c>
      <c r="Q114" s="4">
        <f>IF(H114="TOEIC",VALUE(L114),0)</f>
        <v>0</v>
      </c>
      <c r="R114" s="4">
        <f>IF(H114="NEW TEPS",VALUE(L114),0)</f>
        <v>0</v>
      </c>
      <c r="S114" s="4">
        <f>IF(H114="TOEFL(ibt)",VALUE(L114),0)</f>
        <v>0</v>
      </c>
      <c r="T114" s="4">
        <f>IF(H114="JPT",VALUE(L114),0)</f>
        <v>0</v>
      </c>
      <c r="U114" s="4">
        <f>IF(H114="HSK",VALUE(K114),0)</f>
        <v>6</v>
      </c>
      <c r="V114" s="4">
        <f>IF(H114="HSK",VALUE(L114),0)</f>
        <v>234</v>
      </c>
      <c r="W114" s="4">
        <f>IF(H114="G-TELP Level2",VALUE(L114),0)</f>
        <v>0</v>
      </c>
      <c r="X114" s="4">
        <f>IF(P114="A",IF(Q114&gt;849,1,IF(R114&gt;335,1,IF(S114&gt;97,1,IF(T114&gt;849,1,IF(W114&gt;82,1,IF(U114=6,1,IF(U114=5,IF(V114&gt;254,1,0),0))))))),IF(P114="B",IF(Q114&gt;699,1,IF(R114&gt;263,1,IF(S114&gt;78,1,IF(T114&gt;699,1,IF(W114&gt;63,1,IF(U114=6,1,IF(U114=5,IF(V114&gt;179,1,0),0))))))),IF(P114="C",IF(Q114&gt;599,1,IF(R114&gt;226,1,IF(S114&gt;67,1,IF(T114&gt;599,1,IF(W114&gt;49,1,IF(U114=6,1,IF(U114=5,1,IF(U114=4,IF(V114&gt;209,1,0),0)))))))),IF(P114="D",IF(Q114&gt;649,1,IF(R114&gt;244,1,IF(S114&gt;73,1,IF(T114&gt;649,1,IF(W114&gt;56,1,IF(U114=6,1,IF(U114=5,1,IF(U114=4,IF(V114&gt;254,1,0),0)))))))),0))))</f>
        <v>1</v>
      </c>
      <c r="Y114" s="4">
        <f>SUMIF(B:B,B114,X:X)</f>
        <v>2</v>
      </c>
      <c r="Z114" s="4" t="str">
        <f>IF(Y114&gt;0,"어학 충족","자격미달")</f>
        <v>어학 충족</v>
      </c>
      <c r="AA114" s="4"/>
      <c r="AB114" s="4" t="str">
        <f>IF(P114="A",IF(Q114&gt;849,"TOEIC 충족",IF(R114&gt;335,"New-TEPS 충족",IF(S114&gt;97,"TOEFL 충족",IF(T114&gt;849,"JPT 충족",IF(W114&gt;82,"G-TELP 충족",IF(U114=6,"HSK점수 충족",IF(U114=5,IF(V114&gt;254,"HSK점수 충족","자격미달"),"자격미달"))))))),IF(P114="B",IF(Q114&gt;699,"TOEIC 충족",IF(R114&gt;263,"New-TEPS 충족",IF(S114&gt;78,"TOEFL 충족",IF(T114&gt;699,"JPT 충족",IF(W114&gt;63,"G-TELP 충족",IF(U114=6,"HSK점수 충족",IF(U114=5,IF(V114&gt;179,"HSK점수 충족","자격미달"),"자격미달"))))))),IF(P114="C",IF(Q114&gt;599,"TOEIC 충족",IF(R114&gt;226,"New-TEPS 충족",IF(S114&gt;67,"TOEFL 충족",IF(T114&gt;599,"JPT 충족",IF(W114&gt;49,"G-TELP 충족",IF(U114=6,"HSK점수 충족",IF(U114=5,"HSK점수 충족",IF(U114=4,IF(V114&gt;209,"HSK점수 충족","자격미달"),"자격미달")))))))),IF(P114="D",IF(Q114&gt;649,"TOEIC 충족",IF(R114&gt;244,"New-TEPS 충족",IF(S114&gt;73,"TOEFL 충족",IF(T114&gt;649,"JPT 충족",IF(W114&gt;56,"G-TELP 충족",IF(U1055=6,"HSK점수 충족",IF(U1055=5,"HSK점수 충족",IF(U1055=4,IF(V1055&gt;254,"HSK점수 충족","자격미달"),"자격미달")))))))),0))))</f>
        <v>HSK점수 충족</v>
      </c>
      <c r="AC114" s="21"/>
      <c r="AD114" s="4">
        <f>IF(P114="A",VLOOKUP(Q114,[1]교육_어학_경력backdata!$B$3:$C$9,2,1),IF(P114="B",VLOOKUP(Q114,[1]교육_어학_경력backdata!$G$3:$H$9,2,1),IF(P114="C",0,"오류")))</f>
        <v>0</v>
      </c>
      <c r="AE114" s="4">
        <f>IF(P114="A",VLOOKUP(R114,[1]교육_어학_경력backdata!$B$11:$C$17,2,1),IF(P114="B",VLOOKUP(R114,[1]교육_어학_경력backdata!$G$11:$H$17,2,1),IF(P114="C",0,"오류")))</f>
        <v>0</v>
      </c>
      <c r="AF114" s="4">
        <f>IF(P114="A",VLOOKUP(S114,[1]교육_어학_경력backdata!$B$19:$C$25,2,1),IF(P114="B",VLOOKUP(S114,[1]교육_어학_경력backdata!$G$19:$H$25,2,1),IF(P114="C",0,"오류")))</f>
        <v>0</v>
      </c>
      <c r="AG114" s="4">
        <f>IF(P114="A",VLOOKUP(T114,[1]교육_어학_경력backdata!$B$3:$C$9,2,1),IF(P114="B",VLOOKUP(T114,[1]교육_어학_경력backdata!$G$3:$H$9,2,1),IF(P114="C",0,"오류")))</f>
        <v>0</v>
      </c>
      <c r="AH114" s="4">
        <f>IF(P114="A",IF(U114=0,0,IF(U114=4,0,IF(U114=5,VLOOKUP(V114,[1]교육_어학_경력backdata!$B$27:$C$29,2,1),IF(U114=6,VLOOKUP(V114,[1]교육_어학_경력backdata!$B$31:$C$34,2,1))))),IF(P114="B",IF(U114=0,0,IF(U114=4,0,IF(U114=5,VLOOKUP(V114,[1]교육_어학_경력backdata!$G$27:$H$31,2,1),IF(U114=6,VLOOKUP(V114,[1]교육_어학_경력backdata!$G$33:$H$34,2,1))))),IF(CT114="C",0,"오류")))</f>
        <v>20</v>
      </c>
      <c r="AI114" s="4">
        <f>IF(P114="A",VLOOKUP(W114,[1]교육_어학_경력backdata!$B$36:$C$42,2,1),IF(P114="B",VLOOKUP(W114,[1]교육_어학_경력backdata!$G$36:$H$42,2,1),IF(P114="C",0,"오류")))</f>
        <v>0</v>
      </c>
      <c r="AJ114" s="4">
        <f>SUM(AD114:AI114)</f>
        <v>20</v>
      </c>
      <c r="AK114" s="4">
        <f>_xlfn.MAXIFS(AJ:AJ,B:B,B114)</f>
        <v>20</v>
      </c>
      <c r="AL114" s="4"/>
      <c r="AM114" s="21"/>
      <c r="AN114" s="4" t="s">
        <v>6404</v>
      </c>
      <c r="AO114" s="4">
        <v>10</v>
      </c>
    </row>
    <row r="115" spans="1:41" x14ac:dyDescent="0.4">
      <c r="A115" s="3">
        <f>IF(B114=B115,A114,A114+1)</f>
        <v>102</v>
      </c>
      <c r="B115" s="3" t="s">
        <v>5781</v>
      </c>
      <c r="C115" s="3" t="s">
        <v>5780</v>
      </c>
      <c r="D115" s="3" t="s">
        <v>3044</v>
      </c>
      <c r="E115" s="3" t="s">
        <v>3043</v>
      </c>
      <c r="F115" s="3">
        <f>IF(B115=B114,F114+1,1)</f>
        <v>1</v>
      </c>
      <c r="G115" s="3" t="s">
        <v>6384</v>
      </c>
      <c r="H115" s="3" t="s">
        <v>6379</v>
      </c>
      <c r="I115" s="3" t="s">
        <v>6378</v>
      </c>
      <c r="J115" s="3" t="s">
        <v>6507</v>
      </c>
      <c r="K115" s="3"/>
      <c r="L115" s="3" t="s">
        <v>6623</v>
      </c>
      <c r="M115" s="3" t="s">
        <v>7489</v>
      </c>
      <c r="P115" s="3" t="s">
        <v>2434</v>
      </c>
      <c r="Q115" s="3">
        <f>IF(H115="TOEIC",VALUE(L115),0)</f>
        <v>860</v>
      </c>
      <c r="R115" s="3">
        <f>IF(H115="NEW TEPS",VALUE(L115),0)</f>
        <v>0</v>
      </c>
      <c r="S115" s="3">
        <f>IF(H115="TOEFL(ibt)",VALUE(L115),0)</f>
        <v>0</v>
      </c>
      <c r="T115" s="3">
        <f>IF(H115="JPT",VALUE(L115),0)</f>
        <v>0</v>
      </c>
      <c r="U115" s="3">
        <f>IF(H115="HSK",VALUE(K115),0)</f>
        <v>0</v>
      </c>
      <c r="V115" s="3">
        <f>IF(H115="HSK",VALUE(L115),0)</f>
        <v>0</v>
      </c>
      <c r="W115" s="3">
        <f>IF(H115="G-TELP Level2",VALUE(L115),0)</f>
        <v>0</v>
      </c>
      <c r="X115" s="3">
        <f>IF(P115="A",IF(Q115&gt;849,1,IF(R115&gt;335,1,IF(S115&gt;97,1,IF(T115&gt;849,1,IF(W115&gt;82,1,IF(U115=6,1,IF(U115=5,IF(V115&gt;254,1,0),0))))))),IF(P115="B",IF(Q115&gt;699,1,IF(R115&gt;263,1,IF(S115&gt;78,1,IF(T115&gt;699,1,IF(W115&gt;63,1,IF(U115=6,1,IF(U115=5,IF(V115&gt;179,1,0),0))))))),IF(P115="C",IF(Q115&gt;599,1,IF(R115&gt;226,1,IF(S115&gt;67,1,IF(T115&gt;599,1,IF(W115&gt;49,1,IF(U115=6,1,IF(U115=5,1,IF(U115=4,IF(V115&gt;209,1,0),0)))))))),IF(P115="D",IF(Q115&gt;649,1,IF(R115&gt;244,1,IF(S115&gt;73,1,IF(T115&gt;649,1,IF(W115&gt;56,1,IF(U115=6,1,IF(U115=5,1,IF(U115=4,IF(V115&gt;254,1,0),0)))))))),0))))</f>
        <v>1</v>
      </c>
      <c r="Y115" s="3">
        <f>SUMIF(B:B,B115,X:X)</f>
        <v>1</v>
      </c>
      <c r="Z115" s="3" t="str">
        <f>IF(Y115&gt;0,"어학 충족","자격미달")</f>
        <v>어학 충족</v>
      </c>
      <c r="AA115" s="3"/>
      <c r="AB115" s="3" t="str">
        <f>IF(P115="A",IF(Q115&gt;849,"TOEIC 충족",IF(R115&gt;335,"New-TEPS 충족",IF(S115&gt;97,"TOEFL 충족",IF(T115&gt;849,"JPT 충족",IF(W115&gt;82,"G-TELP 충족",IF(U115=6,"HSK점수 충족",IF(U115=5,IF(V115&gt;254,"HSK점수 충족","자격미달"),"자격미달"))))))),IF(P115="B",IF(Q115&gt;699,"TOEIC 충족",IF(R115&gt;263,"New-TEPS 충족",IF(S115&gt;78,"TOEFL 충족",IF(T115&gt;699,"JPT 충족",IF(W115&gt;63,"G-TELP 충족",IF(U115=6,"HSK점수 충족",IF(U115=5,IF(V115&gt;179,"HSK점수 충족","자격미달"),"자격미달"))))))),IF(P115="C",IF(Q115&gt;599,"TOEIC 충족",IF(R115&gt;226,"New-TEPS 충족",IF(S115&gt;67,"TOEFL 충족",IF(T115&gt;599,"JPT 충족",IF(W115&gt;49,"G-TELP 충족",IF(U115=6,"HSK점수 충족",IF(U115=5,"HSK점수 충족",IF(U115=4,IF(V115&gt;209,"HSK점수 충족","자격미달"),"자격미달")))))))),IF(P115="D",IF(Q115&gt;649,"TOEIC 충족",IF(R115&gt;244,"New-TEPS 충족",IF(S115&gt;73,"TOEFL 충족",IF(T115&gt;649,"JPT 충족",IF(W115&gt;56,"G-TELP 충족",IF(U1056=6,"HSK점수 충족",IF(U1056=5,"HSK점수 충족",IF(U1056=4,IF(V1056&gt;254,"HSK점수 충족","자격미달"),"자격미달")))))))),0))))</f>
        <v>TOEIC 충족</v>
      </c>
      <c r="AC115" s="21"/>
      <c r="AD115" s="3">
        <f>IF(P115="A",VLOOKUP(Q115,[1]교육_어학_경력backdata!$B$3:$C$9,2,1),IF(P115="B",VLOOKUP(Q115,[1]교육_어학_경력backdata!$G$3:$H$9,2,1),IF(P115="C",0,"오류")))</f>
        <v>12</v>
      </c>
      <c r="AE115" s="3">
        <f>IF(P115="A",VLOOKUP(R115,[1]교육_어학_경력backdata!$B$11:$C$17,2,1),IF(P115="B",VLOOKUP(R115,[1]교육_어학_경력backdata!$G$11:$H$17,2,1),IF(P115="C",0,"오류")))</f>
        <v>0</v>
      </c>
      <c r="AF115" s="3">
        <f>IF(P115="A",VLOOKUP(S115,[1]교육_어학_경력backdata!$B$19:$C$25,2,1),IF(P115="B",VLOOKUP(S115,[1]교육_어학_경력backdata!$G$19:$H$25,2,1),IF(P115="C",0,"오류")))</f>
        <v>0</v>
      </c>
      <c r="AG115" s="3">
        <f>IF(P115="A",VLOOKUP(T115,[1]교육_어학_경력backdata!$B$3:$C$9,2,1),IF(P115="B",VLOOKUP(T115,[1]교육_어학_경력backdata!$G$3:$H$9,2,1),IF(P115="C",0,"오류")))</f>
        <v>0</v>
      </c>
      <c r="AH115" s="3">
        <f>IF(P115="A",IF(U115=0,0,IF(U115=4,0,IF(U115=5,VLOOKUP(V115,[1]교육_어학_경력backdata!$B$27:$C$29,2,1),IF(U115=6,VLOOKUP(V115,[1]교육_어학_경력backdata!$B$31:$C$34,2,1))))),IF(P115="B",IF(U115=0,0,IF(U115=4,0,IF(U115=5,VLOOKUP(V115,[1]교육_어학_경력backdata!$G$27:$H$31,2,1),IF(U115=6,VLOOKUP(V115,[1]교육_어학_경력backdata!$G$33:$H$34,2,1))))),IF(CT115="C",0,"오류")))</f>
        <v>0</v>
      </c>
      <c r="AI115" s="3">
        <f>IF(P115="A",VLOOKUP(W115,[1]교육_어학_경력backdata!$B$36:$C$42,2,1),IF(P115="B",VLOOKUP(W115,[1]교육_어학_경력backdata!$G$36:$H$42,2,1),IF(P115="C",0,"오류")))</f>
        <v>0</v>
      </c>
      <c r="AJ115" s="3">
        <f>SUM(AD115:AI115)</f>
        <v>12</v>
      </c>
      <c r="AK115" s="3">
        <f>_xlfn.MAXIFS(AJ:AJ,B:B,B115)</f>
        <v>12</v>
      </c>
      <c r="AL115" s="3"/>
      <c r="AM115" s="21"/>
      <c r="AN115" s="3"/>
      <c r="AO115" s="3"/>
    </row>
    <row r="116" spans="1:41" x14ac:dyDescent="0.4">
      <c r="A116" s="4">
        <f>IF(B115=B116,A115,A115+1)</f>
        <v>103</v>
      </c>
      <c r="B116" s="4" t="s">
        <v>5776</v>
      </c>
      <c r="C116" s="4" t="s">
        <v>5775</v>
      </c>
      <c r="D116" s="4" t="s">
        <v>3044</v>
      </c>
      <c r="E116" s="4" t="s">
        <v>3043</v>
      </c>
      <c r="F116" s="4">
        <f>IF(B116=B115,F115+1,1)</f>
        <v>1</v>
      </c>
      <c r="G116" s="4" t="s">
        <v>6380</v>
      </c>
      <c r="H116" s="4" t="s">
        <v>6379</v>
      </c>
      <c r="I116" s="4" t="s">
        <v>6378</v>
      </c>
      <c r="J116" s="4" t="s">
        <v>6521</v>
      </c>
      <c r="K116" s="4"/>
      <c r="L116" s="4" t="s">
        <v>6674</v>
      </c>
      <c r="M116" s="4" t="s">
        <v>7488</v>
      </c>
      <c r="P116" s="4" t="s">
        <v>2434</v>
      </c>
      <c r="Q116" s="4">
        <f>IF(H116="TOEIC",VALUE(L116),0)</f>
        <v>905</v>
      </c>
      <c r="R116" s="4">
        <f>IF(H116="NEW TEPS",VALUE(L116),0)</f>
        <v>0</v>
      </c>
      <c r="S116" s="4">
        <f>IF(H116="TOEFL(ibt)",VALUE(L116),0)</f>
        <v>0</v>
      </c>
      <c r="T116" s="4">
        <f>IF(H116="JPT",VALUE(L116),0)</f>
        <v>0</v>
      </c>
      <c r="U116" s="4">
        <f>IF(H116="HSK",VALUE(K116),0)</f>
        <v>0</v>
      </c>
      <c r="V116" s="4">
        <f>IF(H116="HSK",VALUE(L116),0)</f>
        <v>0</v>
      </c>
      <c r="W116" s="4">
        <f>IF(H116="G-TELP Level2",VALUE(L116),0)</f>
        <v>0</v>
      </c>
      <c r="X116" s="4">
        <f>IF(P116="A",IF(Q116&gt;849,1,IF(R116&gt;335,1,IF(S116&gt;97,1,IF(T116&gt;849,1,IF(W116&gt;82,1,IF(U116=6,1,IF(U116=5,IF(V116&gt;254,1,0),0))))))),IF(P116="B",IF(Q116&gt;699,1,IF(R116&gt;263,1,IF(S116&gt;78,1,IF(T116&gt;699,1,IF(W116&gt;63,1,IF(U116=6,1,IF(U116=5,IF(V116&gt;179,1,0),0))))))),IF(P116="C",IF(Q116&gt;599,1,IF(R116&gt;226,1,IF(S116&gt;67,1,IF(T116&gt;599,1,IF(W116&gt;49,1,IF(U116=6,1,IF(U116=5,1,IF(U116=4,IF(V116&gt;209,1,0),0)))))))),IF(P116="D",IF(Q116&gt;649,1,IF(R116&gt;244,1,IF(S116&gt;73,1,IF(T116&gt;649,1,IF(W116&gt;56,1,IF(U116=6,1,IF(U116=5,1,IF(U116=4,IF(V116&gt;254,1,0),0)))))))),0))))</f>
        <v>1</v>
      </c>
      <c r="Y116" s="4">
        <f>SUMIF(B:B,B116,X:X)</f>
        <v>1</v>
      </c>
      <c r="Z116" s="4" t="str">
        <f>IF(Y116&gt;0,"어학 충족","자격미달")</f>
        <v>어학 충족</v>
      </c>
      <c r="AA116" s="4"/>
      <c r="AB116" s="4" t="str">
        <f>IF(P116="A",IF(Q116&gt;849,"TOEIC 충족",IF(R116&gt;335,"New-TEPS 충족",IF(S116&gt;97,"TOEFL 충족",IF(T116&gt;849,"JPT 충족",IF(W116&gt;82,"G-TELP 충족",IF(U116=6,"HSK점수 충족",IF(U116=5,IF(V116&gt;254,"HSK점수 충족","자격미달"),"자격미달"))))))),IF(P116="B",IF(Q116&gt;699,"TOEIC 충족",IF(R116&gt;263,"New-TEPS 충족",IF(S116&gt;78,"TOEFL 충족",IF(T116&gt;699,"JPT 충족",IF(W116&gt;63,"G-TELP 충족",IF(U116=6,"HSK점수 충족",IF(U116=5,IF(V116&gt;179,"HSK점수 충족","자격미달"),"자격미달"))))))),IF(P116="C",IF(Q116&gt;599,"TOEIC 충족",IF(R116&gt;226,"New-TEPS 충족",IF(S116&gt;67,"TOEFL 충족",IF(T116&gt;599,"JPT 충족",IF(W116&gt;49,"G-TELP 충족",IF(U116=6,"HSK점수 충족",IF(U116=5,"HSK점수 충족",IF(U116=4,IF(V116&gt;209,"HSK점수 충족","자격미달"),"자격미달")))))))),IF(P116="D",IF(Q116&gt;649,"TOEIC 충족",IF(R116&gt;244,"New-TEPS 충족",IF(S116&gt;73,"TOEFL 충족",IF(T116&gt;649,"JPT 충족",IF(W116&gt;56,"G-TELP 충족",IF(U1057=6,"HSK점수 충족",IF(U1057=5,"HSK점수 충족",IF(U1057=4,IF(V1057&gt;254,"HSK점수 충족","자격미달"),"자격미달")))))))),0))))</f>
        <v>TOEIC 충족</v>
      </c>
      <c r="AC116" s="21"/>
      <c r="AD116" s="4">
        <f>IF(P116="A",VLOOKUP(Q116,[1]교육_어학_경력backdata!$B$3:$C$9,2,1),IF(P116="B",VLOOKUP(Q116,[1]교육_어학_경력backdata!$G$3:$H$9,2,1),IF(P116="C",0,"오류")))</f>
        <v>16</v>
      </c>
      <c r="AE116" s="4">
        <f>IF(P116="A",VLOOKUP(R116,[1]교육_어학_경력backdata!$B$11:$C$17,2,1),IF(P116="B",VLOOKUP(R116,[1]교육_어학_경력backdata!$G$11:$H$17,2,1),IF(P116="C",0,"오류")))</f>
        <v>0</v>
      </c>
      <c r="AF116" s="4">
        <f>IF(P116="A",VLOOKUP(S116,[1]교육_어학_경력backdata!$B$19:$C$25,2,1),IF(P116="B",VLOOKUP(S116,[1]교육_어학_경력backdata!$G$19:$H$25,2,1),IF(P116="C",0,"오류")))</f>
        <v>0</v>
      </c>
      <c r="AG116" s="4">
        <f>IF(P116="A",VLOOKUP(T116,[1]교육_어학_경력backdata!$B$3:$C$9,2,1),IF(P116="B",VLOOKUP(T116,[1]교육_어학_경력backdata!$G$3:$H$9,2,1),IF(P116="C",0,"오류")))</f>
        <v>0</v>
      </c>
      <c r="AH116" s="4">
        <f>IF(P116="A",IF(U116=0,0,IF(U116=4,0,IF(U116=5,VLOOKUP(V116,[1]교육_어학_경력backdata!$B$27:$C$29,2,1),IF(U116=6,VLOOKUP(V116,[1]교육_어학_경력backdata!$B$31:$C$34,2,1))))),IF(P116="B",IF(U116=0,0,IF(U116=4,0,IF(U116=5,VLOOKUP(V116,[1]교육_어학_경력backdata!$G$27:$H$31,2,1),IF(U116=6,VLOOKUP(V116,[1]교육_어학_경력backdata!$G$33:$H$34,2,1))))),IF(CT116="C",0,"오류")))</f>
        <v>0</v>
      </c>
      <c r="AI116" s="4">
        <f>IF(P116="A",VLOOKUP(W116,[1]교육_어학_경력backdata!$B$36:$C$42,2,1),IF(P116="B",VLOOKUP(W116,[1]교육_어학_경력backdata!$G$36:$H$42,2,1),IF(P116="C",0,"오류")))</f>
        <v>0</v>
      </c>
      <c r="AJ116" s="4">
        <f>SUM(AD116:AI116)</f>
        <v>16</v>
      </c>
      <c r="AK116" s="4">
        <f>_xlfn.MAXIFS(AJ:AJ,B:B,B116)</f>
        <v>16</v>
      </c>
      <c r="AL116" s="4"/>
      <c r="AM116" s="21"/>
      <c r="AN116" s="4"/>
      <c r="AO116" s="4"/>
    </row>
    <row r="117" spans="1:41" x14ac:dyDescent="0.4">
      <c r="A117" s="3">
        <f>IF(B116=B117,A116,A116+1)</f>
        <v>104</v>
      </c>
      <c r="B117" s="3" t="s">
        <v>5773</v>
      </c>
      <c r="C117" s="3" t="s">
        <v>1497</v>
      </c>
      <c r="D117" s="3" t="s">
        <v>3044</v>
      </c>
      <c r="E117" s="3" t="s">
        <v>3043</v>
      </c>
      <c r="F117" s="3">
        <f>IF(B117=B116,F116+1,1)</f>
        <v>1</v>
      </c>
      <c r="G117" s="3" t="s">
        <v>6380</v>
      </c>
      <c r="H117" s="3" t="s">
        <v>6379</v>
      </c>
      <c r="I117" s="3" t="s">
        <v>6378</v>
      </c>
      <c r="J117" s="3" t="s">
        <v>6708</v>
      </c>
      <c r="K117" s="3"/>
      <c r="L117" s="3" t="s">
        <v>6726</v>
      </c>
      <c r="M117" s="3" t="s">
        <v>7487</v>
      </c>
      <c r="P117" s="3" t="s">
        <v>2434</v>
      </c>
      <c r="Q117" s="3">
        <f>IF(H117="TOEIC",VALUE(L117),0)</f>
        <v>980</v>
      </c>
      <c r="R117" s="3">
        <f>IF(H117="NEW TEPS",VALUE(L117),0)</f>
        <v>0</v>
      </c>
      <c r="S117" s="3">
        <f>IF(H117="TOEFL(ibt)",VALUE(L117),0)</f>
        <v>0</v>
      </c>
      <c r="T117" s="3">
        <f>IF(H117="JPT",VALUE(L117),0)</f>
        <v>0</v>
      </c>
      <c r="U117" s="3">
        <f>IF(H117="HSK",VALUE(K117),0)</f>
        <v>0</v>
      </c>
      <c r="V117" s="3">
        <f>IF(H117="HSK",VALUE(L117),0)</f>
        <v>0</v>
      </c>
      <c r="W117" s="3">
        <f>IF(H117="G-TELP Level2",VALUE(L117),0)</f>
        <v>0</v>
      </c>
      <c r="X117" s="3">
        <f>IF(P117="A",IF(Q117&gt;849,1,IF(R117&gt;335,1,IF(S117&gt;97,1,IF(T117&gt;849,1,IF(W117&gt;82,1,IF(U117=6,1,IF(U117=5,IF(V117&gt;254,1,0),0))))))),IF(P117="B",IF(Q117&gt;699,1,IF(R117&gt;263,1,IF(S117&gt;78,1,IF(T117&gt;699,1,IF(W117&gt;63,1,IF(U117=6,1,IF(U117=5,IF(V117&gt;179,1,0),0))))))),IF(P117="C",IF(Q117&gt;599,1,IF(R117&gt;226,1,IF(S117&gt;67,1,IF(T117&gt;599,1,IF(W117&gt;49,1,IF(U117=6,1,IF(U117=5,1,IF(U117=4,IF(V117&gt;209,1,0),0)))))))),IF(P117="D",IF(Q117&gt;649,1,IF(R117&gt;244,1,IF(S117&gt;73,1,IF(T117&gt;649,1,IF(W117&gt;56,1,IF(U117=6,1,IF(U117=5,1,IF(U117=4,IF(V117&gt;254,1,0),0)))))))),0))))</f>
        <v>1</v>
      </c>
      <c r="Y117" s="3">
        <f>SUMIF(B:B,B117,X:X)</f>
        <v>1</v>
      </c>
      <c r="Z117" s="3" t="str">
        <f>IF(Y117&gt;0,"어학 충족","자격미달")</f>
        <v>어학 충족</v>
      </c>
      <c r="AA117" s="3"/>
      <c r="AB117" s="3" t="str">
        <f>IF(P117="A",IF(Q117&gt;849,"TOEIC 충족",IF(R117&gt;335,"New-TEPS 충족",IF(S117&gt;97,"TOEFL 충족",IF(T117&gt;849,"JPT 충족",IF(W117&gt;82,"G-TELP 충족",IF(U117=6,"HSK점수 충족",IF(U117=5,IF(V117&gt;254,"HSK점수 충족","자격미달"),"자격미달"))))))),IF(P117="B",IF(Q117&gt;699,"TOEIC 충족",IF(R117&gt;263,"New-TEPS 충족",IF(S117&gt;78,"TOEFL 충족",IF(T117&gt;699,"JPT 충족",IF(W117&gt;63,"G-TELP 충족",IF(U117=6,"HSK점수 충족",IF(U117=5,IF(V117&gt;179,"HSK점수 충족","자격미달"),"자격미달"))))))),IF(P117="C",IF(Q117&gt;599,"TOEIC 충족",IF(R117&gt;226,"New-TEPS 충족",IF(S117&gt;67,"TOEFL 충족",IF(T117&gt;599,"JPT 충족",IF(W117&gt;49,"G-TELP 충족",IF(U117=6,"HSK점수 충족",IF(U117=5,"HSK점수 충족",IF(U117=4,IF(V117&gt;209,"HSK점수 충족","자격미달"),"자격미달")))))))),IF(P117="D",IF(Q117&gt;649,"TOEIC 충족",IF(R117&gt;244,"New-TEPS 충족",IF(S117&gt;73,"TOEFL 충족",IF(T117&gt;649,"JPT 충족",IF(W117&gt;56,"G-TELP 충족",IF(U1058=6,"HSK점수 충족",IF(U1058=5,"HSK점수 충족",IF(U1058=4,IF(V1058&gt;254,"HSK점수 충족","자격미달"),"자격미달")))))))),0))))</f>
        <v>TOEIC 충족</v>
      </c>
      <c r="AC117" s="21"/>
      <c r="AD117" s="3">
        <f>IF(P117="A",VLOOKUP(Q117,[1]교육_어학_경력backdata!$B$3:$C$9,2,1),IF(P117="B",VLOOKUP(Q117,[1]교육_어학_경력backdata!$G$3:$H$9,2,1),IF(P117="C",0,"오류")))</f>
        <v>20</v>
      </c>
      <c r="AE117" s="3">
        <f>IF(P117="A",VLOOKUP(R117,[1]교육_어학_경력backdata!$B$11:$C$17,2,1),IF(P117="B",VLOOKUP(R117,[1]교육_어학_경력backdata!$G$11:$H$17,2,1),IF(P117="C",0,"오류")))</f>
        <v>0</v>
      </c>
      <c r="AF117" s="3">
        <f>IF(P117="A",VLOOKUP(S117,[1]교육_어학_경력backdata!$B$19:$C$25,2,1),IF(P117="B",VLOOKUP(S117,[1]교육_어학_경력backdata!$G$19:$H$25,2,1),IF(P117="C",0,"오류")))</f>
        <v>0</v>
      </c>
      <c r="AG117" s="3">
        <f>IF(P117="A",VLOOKUP(T117,[1]교육_어학_경력backdata!$B$3:$C$9,2,1),IF(P117="B",VLOOKUP(T117,[1]교육_어학_경력backdata!$G$3:$H$9,2,1),IF(P117="C",0,"오류")))</f>
        <v>0</v>
      </c>
      <c r="AH117" s="3">
        <f>IF(P117="A",IF(U117=0,0,IF(U117=4,0,IF(U117=5,VLOOKUP(V117,[1]교육_어학_경력backdata!$B$27:$C$29,2,1),IF(U117=6,VLOOKUP(V117,[1]교육_어학_경력backdata!$B$31:$C$34,2,1))))),IF(P117="B",IF(U117=0,0,IF(U117=4,0,IF(U117=5,VLOOKUP(V117,[1]교육_어학_경력backdata!$G$27:$H$31,2,1),IF(U117=6,VLOOKUP(V117,[1]교육_어학_경력backdata!$G$33:$H$34,2,1))))),IF(CT117="C",0,"오류")))</f>
        <v>0</v>
      </c>
      <c r="AI117" s="3">
        <f>IF(P117="A",VLOOKUP(W117,[1]교육_어학_경력backdata!$B$36:$C$42,2,1),IF(P117="B",VLOOKUP(W117,[1]교육_어학_경력backdata!$G$36:$H$42,2,1),IF(P117="C",0,"오류")))</f>
        <v>0</v>
      </c>
      <c r="AJ117" s="3">
        <f>SUM(AD117:AI117)</f>
        <v>20</v>
      </c>
      <c r="AK117" s="3">
        <f>_xlfn.MAXIFS(AJ:AJ,B:B,B117)</f>
        <v>20</v>
      </c>
      <c r="AL117" s="3"/>
      <c r="AM117" s="21"/>
      <c r="AN117" s="3"/>
      <c r="AO117" s="3"/>
    </row>
    <row r="118" spans="1:41" x14ac:dyDescent="0.4">
      <c r="A118" s="4">
        <f>IF(B117=B118,A117,A117+1)</f>
        <v>105</v>
      </c>
      <c r="B118" s="4" t="s">
        <v>5768</v>
      </c>
      <c r="C118" s="4" t="s">
        <v>5767</v>
      </c>
      <c r="D118" s="4" t="s">
        <v>3044</v>
      </c>
      <c r="E118" s="4" t="s">
        <v>3043</v>
      </c>
      <c r="F118" s="4">
        <f>IF(B118=B117,F117+1,1)</f>
        <v>1</v>
      </c>
      <c r="G118" s="4" t="s">
        <v>6380</v>
      </c>
      <c r="H118" s="4" t="s">
        <v>6379</v>
      </c>
      <c r="I118" s="4" t="s">
        <v>6378</v>
      </c>
      <c r="J118" s="4" t="s">
        <v>6475</v>
      </c>
      <c r="K118" s="4"/>
      <c r="L118" s="4" t="s">
        <v>6430</v>
      </c>
      <c r="M118" s="4" t="s">
        <v>7486</v>
      </c>
      <c r="P118" s="4" t="s">
        <v>2434</v>
      </c>
      <c r="Q118" s="4">
        <f>IF(H118="TOEIC",VALUE(L118),0)</f>
        <v>850</v>
      </c>
      <c r="R118" s="4">
        <f>IF(H118="NEW TEPS",VALUE(L118),0)</f>
        <v>0</v>
      </c>
      <c r="S118" s="4">
        <f>IF(H118="TOEFL(ibt)",VALUE(L118),0)</f>
        <v>0</v>
      </c>
      <c r="T118" s="4">
        <f>IF(H118="JPT",VALUE(L118),0)</f>
        <v>0</v>
      </c>
      <c r="U118" s="4">
        <f>IF(H118="HSK",VALUE(K118),0)</f>
        <v>0</v>
      </c>
      <c r="V118" s="4">
        <f>IF(H118="HSK",VALUE(L118),0)</f>
        <v>0</v>
      </c>
      <c r="W118" s="4">
        <f>IF(H118="G-TELP Level2",VALUE(L118),0)</f>
        <v>0</v>
      </c>
      <c r="X118" s="4">
        <f>IF(P118="A",IF(Q118&gt;849,1,IF(R118&gt;335,1,IF(S118&gt;97,1,IF(T118&gt;849,1,IF(W118&gt;82,1,IF(U118=6,1,IF(U118=5,IF(V118&gt;254,1,0),0))))))),IF(P118="B",IF(Q118&gt;699,1,IF(R118&gt;263,1,IF(S118&gt;78,1,IF(T118&gt;699,1,IF(W118&gt;63,1,IF(U118=6,1,IF(U118=5,IF(V118&gt;179,1,0),0))))))),IF(P118="C",IF(Q118&gt;599,1,IF(R118&gt;226,1,IF(S118&gt;67,1,IF(T118&gt;599,1,IF(W118&gt;49,1,IF(U118=6,1,IF(U118=5,1,IF(U118=4,IF(V118&gt;209,1,0),0)))))))),IF(P118="D",IF(Q118&gt;649,1,IF(R118&gt;244,1,IF(S118&gt;73,1,IF(T118&gt;649,1,IF(W118&gt;56,1,IF(U118=6,1,IF(U118=5,1,IF(U118=4,IF(V118&gt;254,1,0),0)))))))),0))))</f>
        <v>1</v>
      </c>
      <c r="Y118" s="4">
        <f>SUMIF(B:B,B118,X:X)</f>
        <v>1</v>
      </c>
      <c r="Z118" s="4" t="str">
        <f>IF(Y118&gt;0,"어학 충족","자격미달")</f>
        <v>어학 충족</v>
      </c>
      <c r="AA118" s="4"/>
      <c r="AB118" s="4" t="str">
        <f>IF(P118="A",IF(Q118&gt;849,"TOEIC 충족",IF(R118&gt;335,"New-TEPS 충족",IF(S118&gt;97,"TOEFL 충족",IF(T118&gt;849,"JPT 충족",IF(W118&gt;82,"G-TELP 충족",IF(U118=6,"HSK점수 충족",IF(U118=5,IF(V118&gt;254,"HSK점수 충족","자격미달"),"자격미달"))))))),IF(P118="B",IF(Q118&gt;699,"TOEIC 충족",IF(R118&gt;263,"New-TEPS 충족",IF(S118&gt;78,"TOEFL 충족",IF(T118&gt;699,"JPT 충족",IF(W118&gt;63,"G-TELP 충족",IF(U118=6,"HSK점수 충족",IF(U118=5,IF(V118&gt;179,"HSK점수 충족","자격미달"),"자격미달"))))))),IF(P118="C",IF(Q118&gt;599,"TOEIC 충족",IF(R118&gt;226,"New-TEPS 충족",IF(S118&gt;67,"TOEFL 충족",IF(T118&gt;599,"JPT 충족",IF(W118&gt;49,"G-TELP 충족",IF(U118=6,"HSK점수 충족",IF(U118=5,"HSK점수 충족",IF(U118=4,IF(V118&gt;209,"HSK점수 충족","자격미달"),"자격미달")))))))),IF(P118="D",IF(Q118&gt;649,"TOEIC 충족",IF(R118&gt;244,"New-TEPS 충족",IF(S118&gt;73,"TOEFL 충족",IF(T118&gt;649,"JPT 충족",IF(W118&gt;56,"G-TELP 충족",IF(U1059=6,"HSK점수 충족",IF(U1059=5,"HSK점수 충족",IF(U1059=4,IF(V1059&gt;254,"HSK점수 충족","자격미달"),"자격미달")))))))),0))))</f>
        <v>TOEIC 충족</v>
      </c>
      <c r="AC118" s="21"/>
      <c r="AD118" s="4">
        <f>IF(P118="A",VLOOKUP(Q118,[1]교육_어학_경력backdata!$B$3:$C$9,2,1),IF(P118="B",VLOOKUP(Q118,[1]교육_어학_경력backdata!$G$3:$H$9,2,1),IF(P118="C",0,"오류")))</f>
        <v>12</v>
      </c>
      <c r="AE118" s="4">
        <f>IF(P118="A",VLOOKUP(R118,[1]교육_어학_경력backdata!$B$11:$C$17,2,1),IF(P118="B",VLOOKUP(R118,[1]교육_어학_경력backdata!$G$11:$H$17,2,1),IF(P118="C",0,"오류")))</f>
        <v>0</v>
      </c>
      <c r="AF118" s="4">
        <f>IF(P118="A",VLOOKUP(S118,[1]교육_어학_경력backdata!$B$19:$C$25,2,1),IF(P118="B",VLOOKUP(S118,[1]교육_어학_경력backdata!$G$19:$H$25,2,1),IF(P118="C",0,"오류")))</f>
        <v>0</v>
      </c>
      <c r="AG118" s="4">
        <f>IF(P118="A",VLOOKUP(T118,[1]교육_어학_경력backdata!$B$3:$C$9,2,1),IF(P118="B",VLOOKUP(T118,[1]교육_어학_경력backdata!$G$3:$H$9,2,1),IF(P118="C",0,"오류")))</f>
        <v>0</v>
      </c>
      <c r="AH118" s="4">
        <f>IF(P118="A",IF(U118=0,0,IF(U118=4,0,IF(U118=5,VLOOKUP(V118,[1]교육_어학_경력backdata!$B$27:$C$29,2,1),IF(U118=6,VLOOKUP(V118,[1]교육_어학_경력backdata!$B$31:$C$34,2,1))))),IF(P118="B",IF(U118=0,0,IF(U118=4,0,IF(U118=5,VLOOKUP(V118,[1]교육_어학_경력backdata!$G$27:$H$31,2,1),IF(U118=6,VLOOKUP(V118,[1]교육_어학_경력backdata!$G$33:$H$34,2,1))))),IF(CT118="C",0,"오류")))</f>
        <v>0</v>
      </c>
      <c r="AI118" s="4">
        <f>IF(P118="A",VLOOKUP(W118,[1]교육_어학_경력backdata!$B$36:$C$42,2,1),IF(P118="B",VLOOKUP(W118,[1]교육_어학_경력backdata!$G$36:$H$42,2,1),IF(P118="C",0,"오류")))</f>
        <v>0</v>
      </c>
      <c r="AJ118" s="4">
        <f>SUM(AD118:AI118)</f>
        <v>12</v>
      </c>
      <c r="AK118" s="4">
        <f>_xlfn.MAXIFS(AJ:AJ,B:B,B118)</f>
        <v>12</v>
      </c>
      <c r="AL118" s="4"/>
      <c r="AM118" s="21"/>
      <c r="AN118" s="4"/>
      <c r="AO118" s="4"/>
    </row>
    <row r="119" spans="1:41" x14ac:dyDescent="0.4">
      <c r="A119" s="3">
        <f>IF(B118=B119,A118,A118+1)</f>
        <v>106</v>
      </c>
      <c r="B119" s="3" t="s">
        <v>5763</v>
      </c>
      <c r="C119" s="3" t="s">
        <v>5762</v>
      </c>
      <c r="D119" s="3" t="s">
        <v>3044</v>
      </c>
      <c r="E119" s="3" t="s">
        <v>3043</v>
      </c>
      <c r="F119" s="3">
        <f>IF(B119=B118,F118+1,1)</f>
        <v>1</v>
      </c>
      <c r="G119" s="3" t="s">
        <v>6380</v>
      </c>
      <c r="H119" s="3" t="s">
        <v>6379</v>
      </c>
      <c r="I119" s="3" t="s">
        <v>6378</v>
      </c>
      <c r="J119" s="3" t="s">
        <v>6694</v>
      </c>
      <c r="K119" s="3"/>
      <c r="L119" s="3" t="s">
        <v>6674</v>
      </c>
      <c r="M119" s="3" t="s">
        <v>7485</v>
      </c>
      <c r="P119" s="3" t="s">
        <v>2434</v>
      </c>
      <c r="Q119" s="3">
        <f>IF(H119="TOEIC",VALUE(L119),0)</f>
        <v>905</v>
      </c>
      <c r="R119" s="3">
        <f>IF(H119="NEW TEPS",VALUE(L119),0)</f>
        <v>0</v>
      </c>
      <c r="S119" s="3">
        <f>IF(H119="TOEFL(ibt)",VALUE(L119),0)</f>
        <v>0</v>
      </c>
      <c r="T119" s="3">
        <f>IF(H119="JPT",VALUE(L119),0)</f>
        <v>0</v>
      </c>
      <c r="U119" s="3">
        <f>IF(H119="HSK",VALUE(K119),0)</f>
        <v>0</v>
      </c>
      <c r="V119" s="3">
        <f>IF(H119="HSK",VALUE(L119),0)</f>
        <v>0</v>
      </c>
      <c r="W119" s="3">
        <f>IF(H119="G-TELP Level2",VALUE(L119),0)</f>
        <v>0</v>
      </c>
      <c r="X119" s="3">
        <f>IF(P119="A",IF(Q119&gt;849,1,IF(R119&gt;335,1,IF(S119&gt;97,1,IF(T119&gt;849,1,IF(W119&gt;82,1,IF(U119=6,1,IF(U119=5,IF(V119&gt;254,1,0),0))))))),IF(P119="B",IF(Q119&gt;699,1,IF(R119&gt;263,1,IF(S119&gt;78,1,IF(T119&gt;699,1,IF(W119&gt;63,1,IF(U119=6,1,IF(U119=5,IF(V119&gt;179,1,0),0))))))),IF(P119="C",IF(Q119&gt;599,1,IF(R119&gt;226,1,IF(S119&gt;67,1,IF(T119&gt;599,1,IF(W119&gt;49,1,IF(U119=6,1,IF(U119=5,1,IF(U119=4,IF(V119&gt;209,1,0),0)))))))),IF(P119="D",IF(Q119&gt;649,1,IF(R119&gt;244,1,IF(S119&gt;73,1,IF(T119&gt;649,1,IF(W119&gt;56,1,IF(U119=6,1,IF(U119=5,1,IF(U119=4,IF(V119&gt;254,1,0),0)))))))),0))))</f>
        <v>1</v>
      </c>
      <c r="Y119" s="3">
        <f>SUMIF(B:B,B119,X:X)</f>
        <v>1</v>
      </c>
      <c r="Z119" s="3" t="str">
        <f>IF(Y119&gt;0,"어학 충족","자격미달")</f>
        <v>어학 충족</v>
      </c>
      <c r="AA119" s="3"/>
      <c r="AB119" s="3" t="str">
        <f>IF(P119="A",IF(Q119&gt;849,"TOEIC 충족",IF(R119&gt;335,"New-TEPS 충족",IF(S119&gt;97,"TOEFL 충족",IF(T119&gt;849,"JPT 충족",IF(W119&gt;82,"G-TELP 충족",IF(U119=6,"HSK점수 충족",IF(U119=5,IF(V119&gt;254,"HSK점수 충족","자격미달"),"자격미달"))))))),IF(P119="B",IF(Q119&gt;699,"TOEIC 충족",IF(R119&gt;263,"New-TEPS 충족",IF(S119&gt;78,"TOEFL 충족",IF(T119&gt;699,"JPT 충족",IF(W119&gt;63,"G-TELP 충족",IF(U119=6,"HSK점수 충족",IF(U119=5,IF(V119&gt;179,"HSK점수 충족","자격미달"),"자격미달"))))))),IF(P119="C",IF(Q119&gt;599,"TOEIC 충족",IF(R119&gt;226,"New-TEPS 충족",IF(S119&gt;67,"TOEFL 충족",IF(T119&gt;599,"JPT 충족",IF(W119&gt;49,"G-TELP 충족",IF(U119=6,"HSK점수 충족",IF(U119=5,"HSK점수 충족",IF(U119=4,IF(V119&gt;209,"HSK점수 충족","자격미달"),"자격미달")))))))),IF(P119="D",IF(Q119&gt;649,"TOEIC 충족",IF(R119&gt;244,"New-TEPS 충족",IF(S119&gt;73,"TOEFL 충족",IF(T119&gt;649,"JPT 충족",IF(W119&gt;56,"G-TELP 충족",IF(U1060=6,"HSK점수 충족",IF(U1060=5,"HSK점수 충족",IF(U1060=4,IF(V1060&gt;254,"HSK점수 충족","자격미달"),"자격미달")))))))),0))))</f>
        <v>TOEIC 충족</v>
      </c>
      <c r="AC119" s="21"/>
      <c r="AD119" s="3">
        <f>IF(P119="A",VLOOKUP(Q119,[1]교육_어학_경력backdata!$B$3:$C$9,2,1),IF(P119="B",VLOOKUP(Q119,[1]교육_어학_경력backdata!$G$3:$H$9,2,1),IF(P119="C",0,"오류")))</f>
        <v>16</v>
      </c>
      <c r="AE119" s="3">
        <f>IF(P119="A",VLOOKUP(R119,[1]교육_어학_경력backdata!$B$11:$C$17,2,1),IF(P119="B",VLOOKUP(R119,[1]교육_어학_경력backdata!$G$11:$H$17,2,1),IF(P119="C",0,"오류")))</f>
        <v>0</v>
      </c>
      <c r="AF119" s="3">
        <f>IF(P119="A",VLOOKUP(S119,[1]교육_어학_경력backdata!$B$19:$C$25,2,1),IF(P119="B",VLOOKUP(S119,[1]교육_어학_경력backdata!$G$19:$H$25,2,1),IF(P119="C",0,"오류")))</f>
        <v>0</v>
      </c>
      <c r="AG119" s="3">
        <f>IF(P119="A",VLOOKUP(T119,[1]교육_어학_경력backdata!$B$3:$C$9,2,1),IF(P119="B",VLOOKUP(T119,[1]교육_어학_경력backdata!$G$3:$H$9,2,1),IF(P119="C",0,"오류")))</f>
        <v>0</v>
      </c>
      <c r="AH119" s="3">
        <f>IF(P119="A",IF(U119=0,0,IF(U119=4,0,IF(U119=5,VLOOKUP(V119,[1]교육_어학_경력backdata!$B$27:$C$29,2,1),IF(U119=6,VLOOKUP(V119,[1]교육_어학_경력backdata!$B$31:$C$34,2,1))))),IF(P119="B",IF(U119=0,0,IF(U119=4,0,IF(U119=5,VLOOKUP(V119,[1]교육_어학_경력backdata!$G$27:$H$31,2,1),IF(U119=6,VLOOKUP(V119,[1]교육_어학_경력backdata!$G$33:$H$34,2,1))))),IF(CT119="C",0,"오류")))</f>
        <v>0</v>
      </c>
      <c r="AI119" s="3">
        <f>IF(P119="A",VLOOKUP(W119,[1]교육_어학_경력backdata!$B$36:$C$42,2,1),IF(P119="B",VLOOKUP(W119,[1]교육_어학_경력backdata!$G$36:$H$42,2,1),IF(P119="C",0,"오류")))</f>
        <v>0</v>
      </c>
      <c r="AJ119" s="3">
        <f>SUM(AD119:AI119)</f>
        <v>16</v>
      </c>
      <c r="AK119" s="3">
        <f>_xlfn.MAXIFS(AJ:AJ,B:B,B119)</f>
        <v>16</v>
      </c>
      <c r="AL119" s="3"/>
      <c r="AM119" s="21"/>
      <c r="AN119" s="3"/>
      <c r="AO119" s="3"/>
    </row>
    <row r="120" spans="1:41" x14ac:dyDescent="0.4">
      <c r="A120" s="4">
        <f>IF(B119=B120,A119,A119+1)</f>
        <v>107</v>
      </c>
      <c r="B120" s="4" t="s">
        <v>5760</v>
      </c>
      <c r="C120" s="4" t="s">
        <v>5759</v>
      </c>
      <c r="D120" s="4" t="s">
        <v>3044</v>
      </c>
      <c r="E120" s="4" t="s">
        <v>3043</v>
      </c>
      <c r="F120" s="4">
        <f>IF(B120=B119,F119+1,1)</f>
        <v>1</v>
      </c>
      <c r="G120" s="4" t="s">
        <v>6384</v>
      </c>
      <c r="H120" s="4" t="s">
        <v>6379</v>
      </c>
      <c r="I120" s="4" t="s">
        <v>6378</v>
      </c>
      <c r="J120" s="4" t="s">
        <v>6400</v>
      </c>
      <c r="K120" s="4"/>
      <c r="L120" s="4" t="s">
        <v>6430</v>
      </c>
      <c r="M120" s="4" t="s">
        <v>7484</v>
      </c>
      <c r="P120" s="4" t="s">
        <v>2434</v>
      </c>
      <c r="Q120" s="4">
        <f>IF(H120="TOEIC",VALUE(L120),0)</f>
        <v>850</v>
      </c>
      <c r="R120" s="4">
        <f>IF(H120="NEW TEPS",VALUE(L120),0)</f>
        <v>0</v>
      </c>
      <c r="S120" s="4">
        <f>IF(H120="TOEFL(ibt)",VALUE(L120),0)</f>
        <v>0</v>
      </c>
      <c r="T120" s="4">
        <f>IF(H120="JPT",VALUE(L120),0)</f>
        <v>0</v>
      </c>
      <c r="U120" s="4">
        <f>IF(H120="HSK",VALUE(K120),0)</f>
        <v>0</v>
      </c>
      <c r="V120" s="4">
        <f>IF(H120="HSK",VALUE(L120),0)</f>
        <v>0</v>
      </c>
      <c r="W120" s="4">
        <f>IF(H120="G-TELP Level2",VALUE(L120),0)</f>
        <v>0</v>
      </c>
      <c r="X120" s="4">
        <f>IF(P120="A",IF(Q120&gt;849,1,IF(R120&gt;335,1,IF(S120&gt;97,1,IF(T120&gt;849,1,IF(W120&gt;82,1,IF(U120=6,1,IF(U120=5,IF(V120&gt;254,1,0),0))))))),IF(P120="B",IF(Q120&gt;699,1,IF(R120&gt;263,1,IF(S120&gt;78,1,IF(T120&gt;699,1,IF(W120&gt;63,1,IF(U120=6,1,IF(U120=5,IF(V120&gt;179,1,0),0))))))),IF(P120="C",IF(Q120&gt;599,1,IF(R120&gt;226,1,IF(S120&gt;67,1,IF(T120&gt;599,1,IF(W120&gt;49,1,IF(U120=6,1,IF(U120=5,1,IF(U120=4,IF(V120&gt;209,1,0),0)))))))),IF(P120="D",IF(Q120&gt;649,1,IF(R120&gt;244,1,IF(S120&gt;73,1,IF(T120&gt;649,1,IF(W120&gt;56,1,IF(U120=6,1,IF(U120=5,1,IF(U120=4,IF(V120&gt;254,1,0),0)))))))),0))))</f>
        <v>1</v>
      </c>
      <c r="Y120" s="4">
        <f>SUMIF(B:B,B120,X:X)</f>
        <v>1</v>
      </c>
      <c r="Z120" s="4" t="str">
        <f>IF(Y120&gt;0,"어학 충족","자격미달")</f>
        <v>어학 충족</v>
      </c>
      <c r="AA120" s="4"/>
      <c r="AB120" s="4" t="str">
        <f>IF(P120="A",IF(Q120&gt;849,"TOEIC 충족",IF(R120&gt;335,"New-TEPS 충족",IF(S120&gt;97,"TOEFL 충족",IF(T120&gt;849,"JPT 충족",IF(W120&gt;82,"G-TELP 충족",IF(U120=6,"HSK점수 충족",IF(U120=5,IF(V120&gt;254,"HSK점수 충족","자격미달"),"자격미달"))))))),IF(P120="B",IF(Q120&gt;699,"TOEIC 충족",IF(R120&gt;263,"New-TEPS 충족",IF(S120&gt;78,"TOEFL 충족",IF(T120&gt;699,"JPT 충족",IF(W120&gt;63,"G-TELP 충족",IF(U120=6,"HSK점수 충족",IF(U120=5,IF(V120&gt;179,"HSK점수 충족","자격미달"),"자격미달"))))))),IF(P120="C",IF(Q120&gt;599,"TOEIC 충족",IF(R120&gt;226,"New-TEPS 충족",IF(S120&gt;67,"TOEFL 충족",IF(T120&gt;599,"JPT 충족",IF(W120&gt;49,"G-TELP 충족",IF(U120=6,"HSK점수 충족",IF(U120=5,"HSK점수 충족",IF(U120=4,IF(V120&gt;209,"HSK점수 충족","자격미달"),"자격미달")))))))),IF(P120="D",IF(Q120&gt;649,"TOEIC 충족",IF(R120&gt;244,"New-TEPS 충족",IF(S120&gt;73,"TOEFL 충족",IF(T120&gt;649,"JPT 충족",IF(W120&gt;56,"G-TELP 충족",IF(U1061=6,"HSK점수 충족",IF(U1061=5,"HSK점수 충족",IF(U1061=4,IF(V1061&gt;254,"HSK점수 충족","자격미달"),"자격미달")))))))),0))))</f>
        <v>TOEIC 충족</v>
      </c>
      <c r="AC120" s="21"/>
      <c r="AD120" s="4">
        <f>IF(P120="A",VLOOKUP(Q120,[1]교육_어학_경력backdata!$B$3:$C$9,2,1),IF(P120="B",VLOOKUP(Q120,[1]교육_어학_경력backdata!$G$3:$H$9,2,1),IF(P120="C",0,"오류")))</f>
        <v>12</v>
      </c>
      <c r="AE120" s="4">
        <f>IF(P120="A",VLOOKUP(R120,[1]교육_어학_경력backdata!$B$11:$C$17,2,1),IF(P120="B",VLOOKUP(R120,[1]교육_어학_경력backdata!$G$11:$H$17,2,1),IF(P120="C",0,"오류")))</f>
        <v>0</v>
      </c>
      <c r="AF120" s="4">
        <f>IF(P120="A",VLOOKUP(S120,[1]교육_어학_경력backdata!$B$19:$C$25,2,1),IF(P120="B",VLOOKUP(S120,[1]교육_어학_경력backdata!$G$19:$H$25,2,1),IF(P120="C",0,"오류")))</f>
        <v>0</v>
      </c>
      <c r="AG120" s="4">
        <f>IF(P120="A",VLOOKUP(T120,[1]교육_어학_경력backdata!$B$3:$C$9,2,1),IF(P120="B",VLOOKUP(T120,[1]교육_어학_경력backdata!$G$3:$H$9,2,1),IF(P120="C",0,"오류")))</f>
        <v>0</v>
      </c>
      <c r="AH120" s="4">
        <f>IF(P120="A",IF(U120=0,0,IF(U120=4,0,IF(U120=5,VLOOKUP(V120,[1]교육_어학_경력backdata!$B$27:$C$29,2,1),IF(U120=6,VLOOKUP(V120,[1]교육_어학_경력backdata!$B$31:$C$34,2,1))))),IF(P120="B",IF(U120=0,0,IF(U120=4,0,IF(U120=5,VLOOKUP(V120,[1]교육_어학_경력backdata!$G$27:$H$31,2,1),IF(U120=6,VLOOKUP(V120,[1]교육_어학_경력backdata!$G$33:$H$34,2,1))))),IF(CT120="C",0,"오류")))</f>
        <v>0</v>
      </c>
      <c r="AI120" s="4">
        <f>IF(P120="A",VLOOKUP(W120,[1]교육_어학_경력backdata!$B$36:$C$42,2,1),IF(P120="B",VLOOKUP(W120,[1]교육_어학_경력backdata!$G$36:$H$42,2,1),IF(P120="C",0,"오류")))</f>
        <v>0</v>
      </c>
      <c r="AJ120" s="4">
        <f>SUM(AD120:AI120)</f>
        <v>12</v>
      </c>
      <c r="AK120" s="4">
        <f>_xlfn.MAXIFS(AJ:AJ,B:B,B120)</f>
        <v>12</v>
      </c>
      <c r="AL120" s="4"/>
      <c r="AM120" s="21"/>
      <c r="AN120" s="4"/>
      <c r="AO120" s="4"/>
    </row>
    <row r="121" spans="1:41" x14ac:dyDescent="0.4">
      <c r="A121" s="3">
        <f>IF(B120=B121,A120,A120+1)</f>
        <v>108</v>
      </c>
      <c r="B121" s="3" t="s">
        <v>5757</v>
      </c>
      <c r="C121" s="3" t="s">
        <v>5756</v>
      </c>
      <c r="D121" s="3" t="s">
        <v>3044</v>
      </c>
      <c r="E121" s="3" t="s">
        <v>3043</v>
      </c>
      <c r="F121" s="3">
        <f>IF(B121=B120,F120+1,1)</f>
        <v>1</v>
      </c>
      <c r="G121" s="3" t="s">
        <v>6384</v>
      </c>
      <c r="H121" s="3" t="s">
        <v>6379</v>
      </c>
      <c r="I121" s="3" t="s">
        <v>6378</v>
      </c>
      <c r="J121" s="3" t="s">
        <v>6414</v>
      </c>
      <c r="K121" s="3"/>
      <c r="L121" s="3" t="s">
        <v>6808</v>
      </c>
      <c r="M121" s="3" t="s">
        <v>7483</v>
      </c>
      <c r="P121" s="3" t="s">
        <v>2434</v>
      </c>
      <c r="Q121" s="3">
        <f>IF(H121="TOEIC",VALUE(L121),0)</f>
        <v>950</v>
      </c>
      <c r="R121" s="3">
        <f>IF(H121="NEW TEPS",VALUE(L121),0)</f>
        <v>0</v>
      </c>
      <c r="S121" s="3">
        <f>IF(H121="TOEFL(ibt)",VALUE(L121),0)</f>
        <v>0</v>
      </c>
      <c r="T121" s="3">
        <f>IF(H121="JPT",VALUE(L121),0)</f>
        <v>0</v>
      </c>
      <c r="U121" s="3">
        <f>IF(H121="HSK",VALUE(K121),0)</f>
        <v>0</v>
      </c>
      <c r="V121" s="3">
        <f>IF(H121="HSK",VALUE(L121),0)</f>
        <v>0</v>
      </c>
      <c r="W121" s="3">
        <f>IF(H121="G-TELP Level2",VALUE(L121),0)</f>
        <v>0</v>
      </c>
      <c r="X121" s="3">
        <f>IF(P121="A",IF(Q121&gt;849,1,IF(R121&gt;335,1,IF(S121&gt;97,1,IF(T121&gt;849,1,IF(W121&gt;82,1,IF(U121=6,1,IF(U121=5,IF(V121&gt;254,1,0),0))))))),IF(P121="B",IF(Q121&gt;699,1,IF(R121&gt;263,1,IF(S121&gt;78,1,IF(T121&gt;699,1,IF(W121&gt;63,1,IF(U121=6,1,IF(U121=5,IF(V121&gt;179,1,0),0))))))),IF(P121="C",IF(Q121&gt;599,1,IF(R121&gt;226,1,IF(S121&gt;67,1,IF(T121&gt;599,1,IF(W121&gt;49,1,IF(U121=6,1,IF(U121=5,1,IF(U121=4,IF(V121&gt;209,1,0),0)))))))),IF(P121="D",IF(Q121&gt;649,1,IF(R121&gt;244,1,IF(S121&gt;73,1,IF(T121&gt;649,1,IF(W121&gt;56,1,IF(U121=6,1,IF(U121=5,1,IF(U121=4,IF(V121&gt;254,1,0),0)))))))),0))))</f>
        <v>1</v>
      </c>
      <c r="Y121" s="3">
        <f>SUMIF(B:B,B121,X:X)</f>
        <v>1</v>
      </c>
      <c r="Z121" s="3" t="str">
        <f>IF(Y121&gt;0,"어학 충족","자격미달")</f>
        <v>어학 충족</v>
      </c>
      <c r="AA121" s="3"/>
      <c r="AB121" s="3" t="str">
        <f>IF(P121="A",IF(Q121&gt;849,"TOEIC 충족",IF(R121&gt;335,"New-TEPS 충족",IF(S121&gt;97,"TOEFL 충족",IF(T121&gt;849,"JPT 충족",IF(W121&gt;82,"G-TELP 충족",IF(U121=6,"HSK점수 충족",IF(U121=5,IF(V121&gt;254,"HSK점수 충족","자격미달"),"자격미달"))))))),IF(P121="B",IF(Q121&gt;699,"TOEIC 충족",IF(R121&gt;263,"New-TEPS 충족",IF(S121&gt;78,"TOEFL 충족",IF(T121&gt;699,"JPT 충족",IF(W121&gt;63,"G-TELP 충족",IF(U121=6,"HSK점수 충족",IF(U121=5,IF(V121&gt;179,"HSK점수 충족","자격미달"),"자격미달"))))))),IF(P121="C",IF(Q121&gt;599,"TOEIC 충족",IF(R121&gt;226,"New-TEPS 충족",IF(S121&gt;67,"TOEFL 충족",IF(T121&gt;599,"JPT 충족",IF(W121&gt;49,"G-TELP 충족",IF(U121=6,"HSK점수 충족",IF(U121=5,"HSK점수 충족",IF(U121=4,IF(V121&gt;209,"HSK점수 충족","자격미달"),"자격미달")))))))),IF(P121="D",IF(Q121&gt;649,"TOEIC 충족",IF(R121&gt;244,"New-TEPS 충족",IF(S121&gt;73,"TOEFL 충족",IF(T121&gt;649,"JPT 충족",IF(W121&gt;56,"G-TELP 충족",IF(U1062=6,"HSK점수 충족",IF(U1062=5,"HSK점수 충족",IF(U1062=4,IF(V1062&gt;254,"HSK점수 충족","자격미달"),"자격미달")))))))),0))))</f>
        <v>TOEIC 충족</v>
      </c>
      <c r="AC121" s="21"/>
      <c r="AD121" s="3">
        <f>IF(P121="A",VLOOKUP(Q121,[1]교육_어학_경력backdata!$B$3:$C$9,2,1),IF(P121="B",VLOOKUP(Q121,[1]교육_어학_경력backdata!$G$3:$H$9,2,1),IF(P121="C",0,"오류")))</f>
        <v>20</v>
      </c>
      <c r="AE121" s="3">
        <f>IF(P121="A",VLOOKUP(R121,[1]교육_어학_경력backdata!$B$11:$C$17,2,1),IF(P121="B",VLOOKUP(R121,[1]교육_어학_경력backdata!$G$11:$H$17,2,1),IF(P121="C",0,"오류")))</f>
        <v>0</v>
      </c>
      <c r="AF121" s="3">
        <f>IF(P121="A",VLOOKUP(S121,[1]교육_어학_경력backdata!$B$19:$C$25,2,1),IF(P121="B",VLOOKUP(S121,[1]교육_어학_경력backdata!$G$19:$H$25,2,1),IF(P121="C",0,"오류")))</f>
        <v>0</v>
      </c>
      <c r="AG121" s="3">
        <f>IF(P121="A",VLOOKUP(T121,[1]교육_어학_경력backdata!$B$3:$C$9,2,1),IF(P121="B",VLOOKUP(T121,[1]교육_어학_경력backdata!$G$3:$H$9,2,1),IF(P121="C",0,"오류")))</f>
        <v>0</v>
      </c>
      <c r="AH121" s="3">
        <f>IF(P121="A",IF(U121=0,0,IF(U121=4,0,IF(U121=5,VLOOKUP(V121,[1]교육_어학_경력backdata!$B$27:$C$29,2,1),IF(U121=6,VLOOKUP(V121,[1]교육_어학_경력backdata!$B$31:$C$34,2,1))))),IF(P121="B",IF(U121=0,0,IF(U121=4,0,IF(U121=5,VLOOKUP(V121,[1]교육_어학_경력backdata!$G$27:$H$31,2,1),IF(U121=6,VLOOKUP(V121,[1]교육_어학_경력backdata!$G$33:$H$34,2,1))))),IF(CT121="C",0,"오류")))</f>
        <v>0</v>
      </c>
      <c r="AI121" s="3">
        <f>IF(P121="A",VLOOKUP(W121,[1]교육_어학_경력backdata!$B$36:$C$42,2,1),IF(P121="B",VLOOKUP(W121,[1]교육_어학_경력backdata!$G$36:$H$42,2,1),IF(P121="C",0,"오류")))</f>
        <v>0</v>
      </c>
      <c r="AJ121" s="3">
        <f>SUM(AD121:AI121)</f>
        <v>20</v>
      </c>
      <c r="AK121" s="3">
        <f>_xlfn.MAXIFS(AJ:AJ,B:B,B121)</f>
        <v>20</v>
      </c>
      <c r="AL121" s="3"/>
      <c r="AM121" s="21"/>
      <c r="AN121" s="3"/>
      <c r="AO121" s="3"/>
    </row>
    <row r="122" spans="1:41" x14ac:dyDescent="0.4">
      <c r="A122" s="4">
        <f>IF(B121=B122,A121,A121+1)</f>
        <v>109</v>
      </c>
      <c r="B122" s="4" t="s">
        <v>5752</v>
      </c>
      <c r="C122" s="4" t="s">
        <v>4282</v>
      </c>
      <c r="D122" s="4" t="s">
        <v>3044</v>
      </c>
      <c r="E122" s="4" t="s">
        <v>3043</v>
      </c>
      <c r="F122" s="4">
        <f>IF(B122=B121,F121+1,1)</f>
        <v>1</v>
      </c>
      <c r="G122" s="4" t="s">
        <v>6380</v>
      </c>
      <c r="H122" s="4" t="s">
        <v>6379</v>
      </c>
      <c r="I122" s="4" t="s">
        <v>6378</v>
      </c>
      <c r="J122" s="4" t="s">
        <v>7482</v>
      </c>
      <c r="K122" s="4"/>
      <c r="L122" s="4" t="s">
        <v>6517</v>
      </c>
      <c r="M122" s="4" t="s">
        <v>7481</v>
      </c>
      <c r="P122" s="4" t="s">
        <v>2434</v>
      </c>
      <c r="Q122" s="4">
        <f>IF(H122="TOEIC",VALUE(L122),0)</f>
        <v>875</v>
      </c>
      <c r="R122" s="4">
        <f>IF(H122="NEW TEPS",VALUE(L122),0)</f>
        <v>0</v>
      </c>
      <c r="S122" s="4">
        <f>IF(H122="TOEFL(ibt)",VALUE(L122),0)</f>
        <v>0</v>
      </c>
      <c r="T122" s="4">
        <f>IF(H122="JPT",VALUE(L122),0)</f>
        <v>0</v>
      </c>
      <c r="U122" s="4">
        <f>IF(H122="HSK",VALUE(K122),0)</f>
        <v>0</v>
      </c>
      <c r="V122" s="4">
        <f>IF(H122="HSK",VALUE(L122),0)</f>
        <v>0</v>
      </c>
      <c r="W122" s="4">
        <f>IF(H122="G-TELP Level2",VALUE(L122),0)</f>
        <v>0</v>
      </c>
      <c r="X122" s="4">
        <f>IF(P122="A",IF(Q122&gt;849,1,IF(R122&gt;335,1,IF(S122&gt;97,1,IF(T122&gt;849,1,IF(W122&gt;82,1,IF(U122=6,1,IF(U122=5,IF(V122&gt;254,1,0),0))))))),IF(P122="B",IF(Q122&gt;699,1,IF(R122&gt;263,1,IF(S122&gt;78,1,IF(T122&gt;699,1,IF(W122&gt;63,1,IF(U122=6,1,IF(U122=5,IF(V122&gt;179,1,0),0))))))),IF(P122="C",IF(Q122&gt;599,1,IF(R122&gt;226,1,IF(S122&gt;67,1,IF(T122&gt;599,1,IF(W122&gt;49,1,IF(U122=6,1,IF(U122=5,1,IF(U122=4,IF(V122&gt;209,1,0),0)))))))),IF(P122="D",IF(Q122&gt;649,1,IF(R122&gt;244,1,IF(S122&gt;73,1,IF(T122&gt;649,1,IF(W122&gt;56,1,IF(U122=6,1,IF(U122=5,1,IF(U122=4,IF(V122&gt;254,1,0),0)))))))),0))))</f>
        <v>1</v>
      </c>
      <c r="Y122" s="4">
        <f>SUMIF(B:B,B122,X:X)</f>
        <v>1</v>
      </c>
      <c r="Z122" s="4" t="str">
        <f>IF(Y122&gt;0,"어학 충족","자격미달")</f>
        <v>어학 충족</v>
      </c>
      <c r="AA122" s="4"/>
      <c r="AB122" s="4" t="str">
        <f>IF(P122="A",IF(Q122&gt;849,"TOEIC 충족",IF(R122&gt;335,"New-TEPS 충족",IF(S122&gt;97,"TOEFL 충족",IF(T122&gt;849,"JPT 충족",IF(W122&gt;82,"G-TELP 충족",IF(U122=6,"HSK점수 충족",IF(U122=5,IF(V122&gt;254,"HSK점수 충족","자격미달"),"자격미달"))))))),IF(P122="B",IF(Q122&gt;699,"TOEIC 충족",IF(R122&gt;263,"New-TEPS 충족",IF(S122&gt;78,"TOEFL 충족",IF(T122&gt;699,"JPT 충족",IF(W122&gt;63,"G-TELP 충족",IF(U122=6,"HSK점수 충족",IF(U122=5,IF(V122&gt;179,"HSK점수 충족","자격미달"),"자격미달"))))))),IF(P122="C",IF(Q122&gt;599,"TOEIC 충족",IF(R122&gt;226,"New-TEPS 충족",IF(S122&gt;67,"TOEFL 충족",IF(T122&gt;599,"JPT 충족",IF(W122&gt;49,"G-TELP 충족",IF(U122=6,"HSK점수 충족",IF(U122=5,"HSK점수 충족",IF(U122=4,IF(V122&gt;209,"HSK점수 충족","자격미달"),"자격미달")))))))),IF(P122="D",IF(Q122&gt;649,"TOEIC 충족",IF(R122&gt;244,"New-TEPS 충족",IF(S122&gt;73,"TOEFL 충족",IF(T122&gt;649,"JPT 충족",IF(W122&gt;56,"G-TELP 충족",IF(U1063=6,"HSK점수 충족",IF(U1063=5,"HSK점수 충족",IF(U1063=4,IF(V1063&gt;254,"HSK점수 충족","자격미달"),"자격미달")))))))),0))))</f>
        <v>TOEIC 충족</v>
      </c>
      <c r="AC122" s="21"/>
      <c r="AD122" s="4">
        <f>IF(P122="A",VLOOKUP(Q122,[1]교육_어학_경력backdata!$B$3:$C$9,2,1),IF(P122="B",VLOOKUP(Q122,[1]교육_어학_경력backdata!$G$3:$H$9,2,1),IF(P122="C",0,"오류")))</f>
        <v>14</v>
      </c>
      <c r="AE122" s="4">
        <f>IF(P122="A",VLOOKUP(R122,[1]교육_어학_경력backdata!$B$11:$C$17,2,1),IF(P122="B",VLOOKUP(R122,[1]교육_어학_경력backdata!$G$11:$H$17,2,1),IF(P122="C",0,"오류")))</f>
        <v>0</v>
      </c>
      <c r="AF122" s="4">
        <f>IF(P122="A",VLOOKUP(S122,[1]교육_어학_경력backdata!$B$19:$C$25,2,1),IF(P122="B",VLOOKUP(S122,[1]교육_어학_경력backdata!$G$19:$H$25,2,1),IF(P122="C",0,"오류")))</f>
        <v>0</v>
      </c>
      <c r="AG122" s="4">
        <f>IF(P122="A",VLOOKUP(T122,[1]교육_어학_경력backdata!$B$3:$C$9,2,1),IF(P122="B",VLOOKUP(T122,[1]교육_어학_경력backdata!$G$3:$H$9,2,1),IF(P122="C",0,"오류")))</f>
        <v>0</v>
      </c>
      <c r="AH122" s="4">
        <f>IF(P122="A",IF(U122=0,0,IF(U122=4,0,IF(U122=5,VLOOKUP(V122,[1]교육_어학_경력backdata!$B$27:$C$29,2,1),IF(U122=6,VLOOKUP(V122,[1]교육_어학_경력backdata!$B$31:$C$34,2,1))))),IF(P122="B",IF(U122=0,0,IF(U122=4,0,IF(U122=5,VLOOKUP(V122,[1]교육_어학_경력backdata!$G$27:$H$31,2,1),IF(U122=6,VLOOKUP(V122,[1]교육_어학_경력backdata!$G$33:$H$34,2,1))))),IF(CT122="C",0,"오류")))</f>
        <v>0</v>
      </c>
      <c r="AI122" s="4">
        <f>IF(P122="A",VLOOKUP(W122,[1]교육_어학_경력backdata!$B$36:$C$42,2,1),IF(P122="B",VLOOKUP(W122,[1]교육_어학_경력backdata!$G$36:$H$42,2,1),IF(P122="C",0,"오류")))</f>
        <v>0</v>
      </c>
      <c r="AJ122" s="4">
        <f>SUM(AD122:AI122)</f>
        <v>14</v>
      </c>
      <c r="AK122" s="4">
        <f>_xlfn.MAXIFS(AJ:AJ,B:B,B122)</f>
        <v>14</v>
      </c>
      <c r="AL122" s="4"/>
      <c r="AM122" s="21"/>
      <c r="AN122" s="4"/>
      <c r="AO122" s="4"/>
    </row>
    <row r="123" spans="1:41" x14ac:dyDescent="0.4">
      <c r="A123" s="3">
        <f>IF(B122=B123,A122,A122+1)</f>
        <v>110</v>
      </c>
      <c r="B123" s="3" t="s">
        <v>5750</v>
      </c>
      <c r="C123" s="3" t="s">
        <v>4335</v>
      </c>
      <c r="D123" s="3" t="s">
        <v>3044</v>
      </c>
      <c r="E123" s="3" t="s">
        <v>3043</v>
      </c>
      <c r="F123" s="3">
        <f>IF(B123=B122,F122+1,1)</f>
        <v>1</v>
      </c>
      <c r="G123" s="3" t="s">
        <v>6380</v>
      </c>
      <c r="H123" s="3" t="s">
        <v>6379</v>
      </c>
      <c r="I123" s="3" t="s">
        <v>6378</v>
      </c>
      <c r="J123" s="3" t="s">
        <v>6442</v>
      </c>
      <c r="K123" s="3"/>
      <c r="L123" s="3" t="s">
        <v>6471</v>
      </c>
      <c r="M123" s="3" t="s">
        <v>7480</v>
      </c>
      <c r="P123" s="3" t="s">
        <v>2434</v>
      </c>
      <c r="Q123" s="3">
        <f>IF(H123="TOEIC",VALUE(L123),0)</f>
        <v>870</v>
      </c>
      <c r="R123" s="3">
        <f>IF(H123="NEW TEPS",VALUE(L123),0)</f>
        <v>0</v>
      </c>
      <c r="S123" s="3">
        <f>IF(H123="TOEFL(ibt)",VALUE(L123),0)</f>
        <v>0</v>
      </c>
      <c r="T123" s="3">
        <f>IF(H123="JPT",VALUE(L123),0)</f>
        <v>0</v>
      </c>
      <c r="U123" s="3">
        <f>IF(H123="HSK",VALUE(K123),0)</f>
        <v>0</v>
      </c>
      <c r="V123" s="3">
        <f>IF(H123="HSK",VALUE(L123),0)</f>
        <v>0</v>
      </c>
      <c r="W123" s="3">
        <f>IF(H123="G-TELP Level2",VALUE(L123),0)</f>
        <v>0</v>
      </c>
      <c r="X123" s="3">
        <f>IF(P123="A",IF(Q123&gt;849,1,IF(R123&gt;335,1,IF(S123&gt;97,1,IF(T123&gt;849,1,IF(W123&gt;82,1,IF(U123=6,1,IF(U123=5,IF(V123&gt;254,1,0),0))))))),IF(P123="B",IF(Q123&gt;699,1,IF(R123&gt;263,1,IF(S123&gt;78,1,IF(T123&gt;699,1,IF(W123&gt;63,1,IF(U123=6,1,IF(U123=5,IF(V123&gt;179,1,0),0))))))),IF(P123="C",IF(Q123&gt;599,1,IF(R123&gt;226,1,IF(S123&gt;67,1,IF(T123&gt;599,1,IF(W123&gt;49,1,IF(U123=6,1,IF(U123=5,1,IF(U123=4,IF(V123&gt;209,1,0),0)))))))),IF(P123="D",IF(Q123&gt;649,1,IF(R123&gt;244,1,IF(S123&gt;73,1,IF(T123&gt;649,1,IF(W123&gt;56,1,IF(U123=6,1,IF(U123=5,1,IF(U123=4,IF(V123&gt;254,1,0),0)))))))),0))))</f>
        <v>1</v>
      </c>
      <c r="Y123" s="3">
        <f>SUMIF(B:B,B123,X:X)</f>
        <v>1</v>
      </c>
      <c r="Z123" s="3" t="str">
        <f>IF(Y123&gt;0,"어학 충족","자격미달")</f>
        <v>어학 충족</v>
      </c>
      <c r="AA123" s="3"/>
      <c r="AB123" s="3" t="str">
        <f>IF(P123="A",IF(Q123&gt;849,"TOEIC 충족",IF(R123&gt;335,"New-TEPS 충족",IF(S123&gt;97,"TOEFL 충족",IF(T123&gt;849,"JPT 충족",IF(W123&gt;82,"G-TELP 충족",IF(U123=6,"HSK점수 충족",IF(U123=5,IF(V123&gt;254,"HSK점수 충족","자격미달"),"자격미달"))))))),IF(P123="B",IF(Q123&gt;699,"TOEIC 충족",IF(R123&gt;263,"New-TEPS 충족",IF(S123&gt;78,"TOEFL 충족",IF(T123&gt;699,"JPT 충족",IF(W123&gt;63,"G-TELP 충족",IF(U123=6,"HSK점수 충족",IF(U123=5,IF(V123&gt;179,"HSK점수 충족","자격미달"),"자격미달"))))))),IF(P123="C",IF(Q123&gt;599,"TOEIC 충족",IF(R123&gt;226,"New-TEPS 충족",IF(S123&gt;67,"TOEFL 충족",IF(T123&gt;599,"JPT 충족",IF(W123&gt;49,"G-TELP 충족",IF(U123=6,"HSK점수 충족",IF(U123=5,"HSK점수 충족",IF(U123=4,IF(V123&gt;209,"HSK점수 충족","자격미달"),"자격미달")))))))),IF(P123="D",IF(Q123&gt;649,"TOEIC 충족",IF(R123&gt;244,"New-TEPS 충족",IF(S123&gt;73,"TOEFL 충족",IF(T123&gt;649,"JPT 충족",IF(W123&gt;56,"G-TELP 충족",IF(U1064=6,"HSK점수 충족",IF(U1064=5,"HSK점수 충족",IF(U1064=4,IF(V1064&gt;254,"HSK점수 충족","자격미달"),"자격미달")))))))),0))))</f>
        <v>TOEIC 충족</v>
      </c>
      <c r="AC123" s="21"/>
      <c r="AD123" s="3">
        <f>IF(P123="A",VLOOKUP(Q123,[1]교육_어학_경력backdata!$B$3:$C$9,2,1),IF(P123="B",VLOOKUP(Q123,[1]교육_어학_경력backdata!$G$3:$H$9,2,1),IF(P123="C",0,"오류")))</f>
        <v>12</v>
      </c>
      <c r="AE123" s="3">
        <f>IF(P123="A",VLOOKUP(R123,[1]교육_어학_경력backdata!$B$11:$C$17,2,1),IF(P123="B",VLOOKUP(R123,[1]교육_어학_경력backdata!$G$11:$H$17,2,1),IF(P123="C",0,"오류")))</f>
        <v>0</v>
      </c>
      <c r="AF123" s="3">
        <f>IF(P123="A",VLOOKUP(S123,[1]교육_어학_경력backdata!$B$19:$C$25,2,1),IF(P123="B",VLOOKUP(S123,[1]교육_어학_경력backdata!$G$19:$H$25,2,1),IF(P123="C",0,"오류")))</f>
        <v>0</v>
      </c>
      <c r="AG123" s="3">
        <f>IF(P123="A",VLOOKUP(T123,[1]교육_어학_경력backdata!$B$3:$C$9,2,1),IF(P123="B",VLOOKUP(T123,[1]교육_어학_경력backdata!$G$3:$H$9,2,1),IF(P123="C",0,"오류")))</f>
        <v>0</v>
      </c>
      <c r="AH123" s="3">
        <f>IF(P123="A",IF(U123=0,0,IF(U123=4,0,IF(U123=5,VLOOKUP(V123,[1]교육_어학_경력backdata!$B$27:$C$29,2,1),IF(U123=6,VLOOKUP(V123,[1]교육_어학_경력backdata!$B$31:$C$34,2,1))))),IF(P123="B",IF(U123=0,0,IF(U123=4,0,IF(U123=5,VLOOKUP(V123,[1]교육_어학_경력backdata!$G$27:$H$31,2,1),IF(U123=6,VLOOKUP(V123,[1]교육_어학_경력backdata!$G$33:$H$34,2,1))))),IF(CT123="C",0,"오류")))</f>
        <v>0</v>
      </c>
      <c r="AI123" s="3">
        <f>IF(P123="A",VLOOKUP(W123,[1]교육_어학_경력backdata!$B$36:$C$42,2,1),IF(P123="B",VLOOKUP(W123,[1]교육_어학_경력backdata!$G$36:$H$42,2,1),IF(P123="C",0,"오류")))</f>
        <v>0</v>
      </c>
      <c r="AJ123" s="3">
        <f>SUM(AD123:AI123)</f>
        <v>12</v>
      </c>
      <c r="AK123" s="3">
        <f>_xlfn.MAXIFS(AJ:AJ,B:B,B123)</f>
        <v>12</v>
      </c>
      <c r="AL123" s="3"/>
      <c r="AM123" s="21"/>
      <c r="AN123" s="3"/>
      <c r="AO123" s="3"/>
    </row>
    <row r="124" spans="1:41" x14ac:dyDescent="0.4">
      <c r="A124" s="4">
        <f>IF(B123=B124,A123,A123+1)</f>
        <v>111</v>
      </c>
      <c r="B124" s="4" t="s">
        <v>5740</v>
      </c>
      <c r="C124" s="4" t="s">
        <v>3654</v>
      </c>
      <c r="D124" s="4" t="s">
        <v>3044</v>
      </c>
      <c r="E124" s="4" t="s">
        <v>3043</v>
      </c>
      <c r="F124" s="4">
        <f>IF(B124=B123,F123+1,1)</f>
        <v>1</v>
      </c>
      <c r="G124" s="4" t="s">
        <v>6384</v>
      </c>
      <c r="H124" s="4" t="s">
        <v>6379</v>
      </c>
      <c r="I124" s="4" t="s">
        <v>6378</v>
      </c>
      <c r="J124" s="4" t="s">
        <v>6414</v>
      </c>
      <c r="K124" s="4"/>
      <c r="L124" s="4" t="s">
        <v>6411</v>
      </c>
      <c r="M124" s="4" t="s">
        <v>7479</v>
      </c>
      <c r="P124" s="4" t="s">
        <v>2434</v>
      </c>
      <c r="Q124" s="4">
        <f>IF(H124="TOEIC",VALUE(L124),0)</f>
        <v>915</v>
      </c>
      <c r="R124" s="4">
        <f>IF(H124="NEW TEPS",VALUE(L124),0)</f>
        <v>0</v>
      </c>
      <c r="S124" s="4">
        <f>IF(H124="TOEFL(ibt)",VALUE(L124),0)</f>
        <v>0</v>
      </c>
      <c r="T124" s="4">
        <f>IF(H124="JPT",VALUE(L124),0)</f>
        <v>0</v>
      </c>
      <c r="U124" s="4">
        <f>IF(H124="HSK",VALUE(K124),0)</f>
        <v>0</v>
      </c>
      <c r="V124" s="4">
        <f>IF(H124="HSK",VALUE(L124),0)</f>
        <v>0</v>
      </c>
      <c r="W124" s="4">
        <f>IF(H124="G-TELP Level2",VALUE(L124),0)</f>
        <v>0</v>
      </c>
      <c r="X124" s="4">
        <f>IF(P124="A",IF(Q124&gt;849,1,IF(R124&gt;335,1,IF(S124&gt;97,1,IF(T124&gt;849,1,IF(W124&gt;82,1,IF(U124=6,1,IF(U124=5,IF(V124&gt;254,1,0),0))))))),IF(P124="B",IF(Q124&gt;699,1,IF(R124&gt;263,1,IF(S124&gt;78,1,IF(T124&gt;699,1,IF(W124&gt;63,1,IF(U124=6,1,IF(U124=5,IF(V124&gt;179,1,0),0))))))),IF(P124="C",IF(Q124&gt;599,1,IF(R124&gt;226,1,IF(S124&gt;67,1,IF(T124&gt;599,1,IF(W124&gt;49,1,IF(U124=6,1,IF(U124=5,1,IF(U124=4,IF(V124&gt;209,1,0),0)))))))),IF(P124="D",IF(Q124&gt;649,1,IF(R124&gt;244,1,IF(S124&gt;73,1,IF(T124&gt;649,1,IF(W124&gt;56,1,IF(U124=6,1,IF(U124=5,1,IF(U124=4,IF(V124&gt;254,1,0),0)))))))),0))))</f>
        <v>1</v>
      </c>
      <c r="Y124" s="4">
        <f>SUMIF(B:B,B124,X:X)</f>
        <v>1</v>
      </c>
      <c r="Z124" s="4" t="str">
        <f>IF(Y124&gt;0,"어학 충족","자격미달")</f>
        <v>어학 충족</v>
      </c>
      <c r="AA124" s="4"/>
      <c r="AB124" s="4" t="str">
        <f>IF(P124="A",IF(Q124&gt;849,"TOEIC 충족",IF(R124&gt;335,"New-TEPS 충족",IF(S124&gt;97,"TOEFL 충족",IF(T124&gt;849,"JPT 충족",IF(W124&gt;82,"G-TELP 충족",IF(U124=6,"HSK점수 충족",IF(U124=5,IF(V124&gt;254,"HSK점수 충족","자격미달"),"자격미달"))))))),IF(P124="B",IF(Q124&gt;699,"TOEIC 충족",IF(R124&gt;263,"New-TEPS 충족",IF(S124&gt;78,"TOEFL 충족",IF(T124&gt;699,"JPT 충족",IF(W124&gt;63,"G-TELP 충족",IF(U124=6,"HSK점수 충족",IF(U124=5,IF(V124&gt;179,"HSK점수 충족","자격미달"),"자격미달"))))))),IF(P124="C",IF(Q124&gt;599,"TOEIC 충족",IF(R124&gt;226,"New-TEPS 충족",IF(S124&gt;67,"TOEFL 충족",IF(T124&gt;599,"JPT 충족",IF(W124&gt;49,"G-TELP 충족",IF(U124=6,"HSK점수 충족",IF(U124=5,"HSK점수 충족",IF(U124=4,IF(V124&gt;209,"HSK점수 충족","자격미달"),"자격미달")))))))),IF(P124="D",IF(Q124&gt;649,"TOEIC 충족",IF(R124&gt;244,"New-TEPS 충족",IF(S124&gt;73,"TOEFL 충족",IF(T124&gt;649,"JPT 충족",IF(W124&gt;56,"G-TELP 충족",IF(U1065=6,"HSK점수 충족",IF(U1065=5,"HSK점수 충족",IF(U1065=4,IF(V1065&gt;254,"HSK점수 충족","자격미달"),"자격미달")))))))),0))))</f>
        <v>TOEIC 충족</v>
      </c>
      <c r="AC124" s="21"/>
      <c r="AD124" s="4">
        <f>IF(P124="A",VLOOKUP(Q124,[1]교육_어학_경력backdata!$B$3:$C$9,2,1),IF(P124="B",VLOOKUP(Q124,[1]교육_어학_경력backdata!$G$3:$H$9,2,1),IF(P124="C",0,"오류")))</f>
        <v>16</v>
      </c>
      <c r="AE124" s="4">
        <f>IF(P124="A",VLOOKUP(R124,[1]교육_어학_경력backdata!$B$11:$C$17,2,1),IF(P124="B",VLOOKUP(R124,[1]교육_어학_경력backdata!$G$11:$H$17,2,1),IF(P124="C",0,"오류")))</f>
        <v>0</v>
      </c>
      <c r="AF124" s="4">
        <f>IF(P124="A",VLOOKUP(S124,[1]교육_어학_경력backdata!$B$19:$C$25,2,1),IF(P124="B",VLOOKUP(S124,[1]교육_어학_경력backdata!$G$19:$H$25,2,1),IF(P124="C",0,"오류")))</f>
        <v>0</v>
      </c>
      <c r="AG124" s="4">
        <f>IF(P124="A",VLOOKUP(T124,[1]교육_어학_경력backdata!$B$3:$C$9,2,1),IF(P124="B",VLOOKUP(T124,[1]교육_어학_경력backdata!$G$3:$H$9,2,1),IF(P124="C",0,"오류")))</f>
        <v>0</v>
      </c>
      <c r="AH124" s="4">
        <f>IF(P124="A",IF(U124=0,0,IF(U124=4,0,IF(U124=5,VLOOKUP(V124,[1]교육_어학_경력backdata!$B$27:$C$29,2,1),IF(U124=6,VLOOKUP(V124,[1]교육_어학_경력backdata!$B$31:$C$34,2,1))))),IF(P124="B",IF(U124=0,0,IF(U124=4,0,IF(U124=5,VLOOKUP(V124,[1]교육_어학_경력backdata!$G$27:$H$31,2,1),IF(U124=6,VLOOKUP(V124,[1]교육_어학_경력backdata!$G$33:$H$34,2,1))))),IF(CT124="C",0,"오류")))</f>
        <v>0</v>
      </c>
      <c r="AI124" s="4">
        <f>IF(P124="A",VLOOKUP(W124,[1]교육_어학_경력backdata!$B$36:$C$42,2,1),IF(P124="B",VLOOKUP(W124,[1]교육_어학_경력backdata!$G$36:$H$42,2,1),IF(P124="C",0,"오류")))</f>
        <v>0</v>
      </c>
      <c r="AJ124" s="4">
        <f>SUM(AD124:AI124)</f>
        <v>16</v>
      </c>
      <c r="AK124" s="4">
        <f>_xlfn.MAXIFS(AJ:AJ,B:B,B124)</f>
        <v>16</v>
      </c>
      <c r="AL124" s="4"/>
      <c r="AM124" s="21"/>
      <c r="AN124" s="4"/>
      <c r="AO124" s="4"/>
    </row>
    <row r="125" spans="1:41" x14ac:dyDescent="0.4">
      <c r="A125" s="3">
        <f>IF(B124=B125,A124,A124+1)</f>
        <v>112</v>
      </c>
      <c r="B125" s="3" t="s">
        <v>5737</v>
      </c>
      <c r="C125" s="3" t="s">
        <v>5736</v>
      </c>
      <c r="D125" s="3" t="s">
        <v>3044</v>
      </c>
      <c r="E125" s="3" t="s">
        <v>3043</v>
      </c>
      <c r="F125" s="3">
        <f>IF(B125=B124,F124+1,1)</f>
        <v>1</v>
      </c>
      <c r="G125" s="3" t="s">
        <v>6380</v>
      </c>
      <c r="H125" s="3" t="s">
        <v>6379</v>
      </c>
      <c r="I125" s="3" t="s">
        <v>6378</v>
      </c>
      <c r="J125" s="3" t="s">
        <v>6820</v>
      </c>
      <c r="K125" s="3"/>
      <c r="L125" s="3" t="s">
        <v>6597</v>
      </c>
      <c r="M125" s="3" t="s">
        <v>7478</v>
      </c>
      <c r="P125" s="3" t="s">
        <v>2434</v>
      </c>
      <c r="Q125" s="3">
        <f>IF(H125="TOEIC",VALUE(L125),0)</f>
        <v>975</v>
      </c>
      <c r="R125" s="3">
        <f>IF(H125="NEW TEPS",VALUE(L125),0)</f>
        <v>0</v>
      </c>
      <c r="S125" s="3">
        <f>IF(H125="TOEFL(ibt)",VALUE(L125),0)</f>
        <v>0</v>
      </c>
      <c r="T125" s="3">
        <f>IF(H125="JPT",VALUE(L125),0)</f>
        <v>0</v>
      </c>
      <c r="U125" s="3">
        <f>IF(H125="HSK",VALUE(K125),0)</f>
        <v>0</v>
      </c>
      <c r="V125" s="3">
        <f>IF(H125="HSK",VALUE(L125),0)</f>
        <v>0</v>
      </c>
      <c r="W125" s="3">
        <f>IF(H125="G-TELP Level2",VALUE(L125),0)</f>
        <v>0</v>
      </c>
      <c r="X125" s="3">
        <f>IF(P125="A",IF(Q125&gt;849,1,IF(R125&gt;335,1,IF(S125&gt;97,1,IF(T125&gt;849,1,IF(W125&gt;82,1,IF(U125=6,1,IF(U125=5,IF(V125&gt;254,1,0),0))))))),IF(P125="B",IF(Q125&gt;699,1,IF(R125&gt;263,1,IF(S125&gt;78,1,IF(T125&gt;699,1,IF(W125&gt;63,1,IF(U125=6,1,IF(U125=5,IF(V125&gt;179,1,0),0))))))),IF(P125="C",IF(Q125&gt;599,1,IF(R125&gt;226,1,IF(S125&gt;67,1,IF(T125&gt;599,1,IF(W125&gt;49,1,IF(U125=6,1,IF(U125=5,1,IF(U125=4,IF(V125&gt;209,1,0),0)))))))),IF(P125="D",IF(Q125&gt;649,1,IF(R125&gt;244,1,IF(S125&gt;73,1,IF(T125&gt;649,1,IF(W125&gt;56,1,IF(U125=6,1,IF(U125=5,1,IF(U125=4,IF(V125&gt;254,1,0),0)))))))),0))))</f>
        <v>1</v>
      </c>
      <c r="Y125" s="3">
        <f>SUMIF(B:B,B125,X:X)</f>
        <v>1</v>
      </c>
      <c r="Z125" s="3" t="str">
        <f>IF(Y125&gt;0,"어학 충족","자격미달")</f>
        <v>어학 충족</v>
      </c>
      <c r="AA125" s="3"/>
      <c r="AB125" s="3" t="str">
        <f>IF(P125="A",IF(Q125&gt;849,"TOEIC 충족",IF(R125&gt;335,"New-TEPS 충족",IF(S125&gt;97,"TOEFL 충족",IF(T125&gt;849,"JPT 충족",IF(W125&gt;82,"G-TELP 충족",IF(U125=6,"HSK점수 충족",IF(U125=5,IF(V125&gt;254,"HSK점수 충족","자격미달"),"자격미달"))))))),IF(P125="B",IF(Q125&gt;699,"TOEIC 충족",IF(R125&gt;263,"New-TEPS 충족",IF(S125&gt;78,"TOEFL 충족",IF(T125&gt;699,"JPT 충족",IF(W125&gt;63,"G-TELP 충족",IF(U125=6,"HSK점수 충족",IF(U125=5,IF(V125&gt;179,"HSK점수 충족","자격미달"),"자격미달"))))))),IF(P125="C",IF(Q125&gt;599,"TOEIC 충족",IF(R125&gt;226,"New-TEPS 충족",IF(S125&gt;67,"TOEFL 충족",IF(T125&gt;599,"JPT 충족",IF(W125&gt;49,"G-TELP 충족",IF(U125=6,"HSK점수 충족",IF(U125=5,"HSK점수 충족",IF(U125=4,IF(V125&gt;209,"HSK점수 충족","자격미달"),"자격미달")))))))),IF(P125="D",IF(Q125&gt;649,"TOEIC 충족",IF(R125&gt;244,"New-TEPS 충족",IF(S125&gt;73,"TOEFL 충족",IF(T125&gt;649,"JPT 충족",IF(W125&gt;56,"G-TELP 충족",IF(U1066=6,"HSK점수 충족",IF(U1066=5,"HSK점수 충족",IF(U1066=4,IF(V1066&gt;254,"HSK점수 충족","자격미달"),"자격미달")))))))),0))))</f>
        <v>TOEIC 충족</v>
      </c>
      <c r="AC125" s="21"/>
      <c r="AD125" s="3">
        <f>IF(P125="A",VLOOKUP(Q125,[1]교육_어학_경력backdata!$B$3:$C$9,2,1),IF(P125="B",VLOOKUP(Q125,[1]교육_어학_경력backdata!$G$3:$H$9,2,1),IF(P125="C",0,"오류")))</f>
        <v>20</v>
      </c>
      <c r="AE125" s="3">
        <f>IF(P125="A",VLOOKUP(R125,[1]교육_어학_경력backdata!$B$11:$C$17,2,1),IF(P125="B",VLOOKUP(R125,[1]교육_어학_경력backdata!$G$11:$H$17,2,1),IF(P125="C",0,"오류")))</f>
        <v>0</v>
      </c>
      <c r="AF125" s="3">
        <f>IF(P125="A",VLOOKUP(S125,[1]교육_어학_경력backdata!$B$19:$C$25,2,1),IF(P125="B",VLOOKUP(S125,[1]교육_어학_경력backdata!$G$19:$H$25,2,1),IF(P125="C",0,"오류")))</f>
        <v>0</v>
      </c>
      <c r="AG125" s="3">
        <f>IF(P125="A",VLOOKUP(T125,[1]교육_어학_경력backdata!$B$3:$C$9,2,1),IF(P125="B",VLOOKUP(T125,[1]교육_어학_경력backdata!$G$3:$H$9,2,1),IF(P125="C",0,"오류")))</f>
        <v>0</v>
      </c>
      <c r="AH125" s="3">
        <f>IF(P125="A",IF(U125=0,0,IF(U125=4,0,IF(U125=5,VLOOKUP(V125,[1]교육_어학_경력backdata!$B$27:$C$29,2,1),IF(U125=6,VLOOKUP(V125,[1]교육_어학_경력backdata!$B$31:$C$34,2,1))))),IF(P125="B",IF(U125=0,0,IF(U125=4,0,IF(U125=5,VLOOKUP(V125,[1]교육_어학_경력backdata!$G$27:$H$31,2,1),IF(U125=6,VLOOKUP(V125,[1]교육_어학_경력backdata!$G$33:$H$34,2,1))))),IF(CT125="C",0,"오류")))</f>
        <v>0</v>
      </c>
      <c r="AI125" s="3">
        <f>IF(P125="A",VLOOKUP(W125,[1]교육_어학_경력backdata!$B$36:$C$42,2,1),IF(P125="B",VLOOKUP(W125,[1]교육_어학_경력backdata!$G$36:$H$42,2,1),IF(P125="C",0,"오류")))</f>
        <v>0</v>
      </c>
      <c r="AJ125" s="3">
        <f>SUM(AD125:AI125)</f>
        <v>20</v>
      </c>
      <c r="AK125" s="3">
        <f>_xlfn.MAXIFS(AJ:AJ,B:B,B125)</f>
        <v>20</v>
      </c>
      <c r="AL125" s="3"/>
      <c r="AM125" s="21"/>
      <c r="AN125" s="3"/>
      <c r="AO125" s="3"/>
    </row>
    <row r="126" spans="1:41" x14ac:dyDescent="0.4">
      <c r="A126" s="4">
        <f>IF(B125=B126,A125,A125+1)</f>
        <v>113</v>
      </c>
      <c r="B126" s="4" t="s">
        <v>5734</v>
      </c>
      <c r="C126" s="4" t="s">
        <v>5733</v>
      </c>
      <c r="D126" s="4" t="s">
        <v>3044</v>
      </c>
      <c r="E126" s="4" t="s">
        <v>3043</v>
      </c>
      <c r="F126" s="4">
        <f>IF(B126=B125,F125+1,1)</f>
        <v>1</v>
      </c>
      <c r="G126" s="4" t="s">
        <v>6380</v>
      </c>
      <c r="H126" s="4" t="s">
        <v>6379</v>
      </c>
      <c r="I126" s="4" t="s">
        <v>6378</v>
      </c>
      <c r="J126" s="4" t="s">
        <v>6397</v>
      </c>
      <c r="K126" s="4"/>
      <c r="L126" s="4" t="s">
        <v>6674</v>
      </c>
      <c r="M126" s="4" t="s">
        <v>7477</v>
      </c>
      <c r="P126" s="4" t="s">
        <v>2434</v>
      </c>
      <c r="Q126" s="4">
        <f>IF(H126="TOEIC",VALUE(L126),0)</f>
        <v>905</v>
      </c>
      <c r="R126" s="4">
        <f>IF(H126="NEW TEPS",VALUE(L126),0)</f>
        <v>0</v>
      </c>
      <c r="S126" s="4">
        <f>IF(H126="TOEFL(ibt)",VALUE(L126),0)</f>
        <v>0</v>
      </c>
      <c r="T126" s="4">
        <f>IF(H126="JPT",VALUE(L126),0)</f>
        <v>0</v>
      </c>
      <c r="U126" s="4">
        <f>IF(H126="HSK",VALUE(K126),0)</f>
        <v>0</v>
      </c>
      <c r="V126" s="4">
        <f>IF(H126="HSK",VALUE(L126),0)</f>
        <v>0</v>
      </c>
      <c r="W126" s="4">
        <f>IF(H126="G-TELP Level2",VALUE(L126),0)</f>
        <v>0</v>
      </c>
      <c r="X126" s="4">
        <f>IF(P126="A",IF(Q126&gt;849,1,IF(R126&gt;335,1,IF(S126&gt;97,1,IF(T126&gt;849,1,IF(W126&gt;82,1,IF(U126=6,1,IF(U126=5,IF(V126&gt;254,1,0),0))))))),IF(P126="B",IF(Q126&gt;699,1,IF(R126&gt;263,1,IF(S126&gt;78,1,IF(T126&gt;699,1,IF(W126&gt;63,1,IF(U126=6,1,IF(U126=5,IF(V126&gt;179,1,0),0))))))),IF(P126="C",IF(Q126&gt;599,1,IF(R126&gt;226,1,IF(S126&gt;67,1,IF(T126&gt;599,1,IF(W126&gt;49,1,IF(U126=6,1,IF(U126=5,1,IF(U126=4,IF(V126&gt;209,1,0),0)))))))),IF(P126="D",IF(Q126&gt;649,1,IF(R126&gt;244,1,IF(S126&gt;73,1,IF(T126&gt;649,1,IF(W126&gt;56,1,IF(U126=6,1,IF(U126=5,1,IF(U126=4,IF(V126&gt;254,1,0),0)))))))),0))))</f>
        <v>1</v>
      </c>
      <c r="Y126" s="4">
        <f>SUMIF(B:B,B126,X:X)</f>
        <v>1</v>
      </c>
      <c r="Z126" s="4" t="str">
        <f>IF(Y126&gt;0,"어학 충족","자격미달")</f>
        <v>어학 충족</v>
      </c>
      <c r="AA126" s="4"/>
      <c r="AB126" s="4" t="str">
        <f>IF(P126="A",IF(Q126&gt;849,"TOEIC 충족",IF(R126&gt;335,"New-TEPS 충족",IF(S126&gt;97,"TOEFL 충족",IF(T126&gt;849,"JPT 충족",IF(W126&gt;82,"G-TELP 충족",IF(U126=6,"HSK점수 충족",IF(U126=5,IF(V126&gt;254,"HSK점수 충족","자격미달"),"자격미달"))))))),IF(P126="B",IF(Q126&gt;699,"TOEIC 충족",IF(R126&gt;263,"New-TEPS 충족",IF(S126&gt;78,"TOEFL 충족",IF(T126&gt;699,"JPT 충족",IF(W126&gt;63,"G-TELP 충족",IF(U126=6,"HSK점수 충족",IF(U126=5,IF(V126&gt;179,"HSK점수 충족","자격미달"),"자격미달"))))))),IF(P126="C",IF(Q126&gt;599,"TOEIC 충족",IF(R126&gt;226,"New-TEPS 충족",IF(S126&gt;67,"TOEFL 충족",IF(T126&gt;599,"JPT 충족",IF(W126&gt;49,"G-TELP 충족",IF(U126=6,"HSK점수 충족",IF(U126=5,"HSK점수 충족",IF(U126=4,IF(V126&gt;209,"HSK점수 충족","자격미달"),"자격미달")))))))),IF(P126="D",IF(Q126&gt;649,"TOEIC 충족",IF(R126&gt;244,"New-TEPS 충족",IF(S126&gt;73,"TOEFL 충족",IF(T126&gt;649,"JPT 충족",IF(W126&gt;56,"G-TELP 충족",IF(U1067=6,"HSK점수 충족",IF(U1067=5,"HSK점수 충족",IF(U1067=4,IF(V1067&gt;254,"HSK점수 충족","자격미달"),"자격미달")))))))),0))))</f>
        <v>TOEIC 충족</v>
      </c>
      <c r="AC126" s="21"/>
      <c r="AD126" s="4">
        <f>IF(P126="A",VLOOKUP(Q126,[1]교육_어학_경력backdata!$B$3:$C$9,2,1),IF(P126="B",VLOOKUP(Q126,[1]교육_어학_경력backdata!$G$3:$H$9,2,1),IF(P126="C",0,"오류")))</f>
        <v>16</v>
      </c>
      <c r="AE126" s="4">
        <f>IF(P126="A",VLOOKUP(R126,[1]교육_어학_경력backdata!$B$11:$C$17,2,1),IF(P126="B",VLOOKUP(R126,[1]교육_어학_경력backdata!$G$11:$H$17,2,1),IF(P126="C",0,"오류")))</f>
        <v>0</v>
      </c>
      <c r="AF126" s="4">
        <f>IF(P126="A",VLOOKUP(S126,[1]교육_어학_경력backdata!$B$19:$C$25,2,1),IF(P126="B",VLOOKUP(S126,[1]교육_어학_경력backdata!$G$19:$H$25,2,1),IF(P126="C",0,"오류")))</f>
        <v>0</v>
      </c>
      <c r="AG126" s="4">
        <f>IF(P126="A",VLOOKUP(T126,[1]교육_어학_경력backdata!$B$3:$C$9,2,1),IF(P126="B",VLOOKUP(T126,[1]교육_어학_경력backdata!$G$3:$H$9,2,1),IF(P126="C",0,"오류")))</f>
        <v>0</v>
      </c>
      <c r="AH126" s="4">
        <f>IF(P126="A",IF(U126=0,0,IF(U126=4,0,IF(U126=5,VLOOKUP(V126,[1]교육_어학_경력backdata!$B$27:$C$29,2,1),IF(U126=6,VLOOKUP(V126,[1]교육_어학_경력backdata!$B$31:$C$34,2,1))))),IF(P126="B",IF(U126=0,0,IF(U126=4,0,IF(U126=5,VLOOKUP(V126,[1]교육_어학_경력backdata!$G$27:$H$31,2,1),IF(U126=6,VLOOKUP(V126,[1]교육_어학_경력backdata!$G$33:$H$34,2,1))))),IF(CT126="C",0,"오류")))</f>
        <v>0</v>
      </c>
      <c r="AI126" s="4">
        <f>IF(P126="A",VLOOKUP(W126,[1]교육_어학_경력backdata!$B$36:$C$42,2,1),IF(P126="B",VLOOKUP(W126,[1]교육_어학_경력backdata!$G$36:$H$42,2,1),IF(P126="C",0,"오류")))</f>
        <v>0</v>
      </c>
      <c r="AJ126" s="4">
        <f>SUM(AD126:AI126)</f>
        <v>16</v>
      </c>
      <c r="AK126" s="4">
        <f>_xlfn.MAXIFS(AJ:AJ,B:B,B126)</f>
        <v>16</v>
      </c>
      <c r="AL126" s="4"/>
      <c r="AM126" s="21"/>
      <c r="AN126" s="4"/>
      <c r="AO126" s="4"/>
    </row>
    <row r="127" spans="1:41" x14ac:dyDescent="0.4">
      <c r="A127" s="3">
        <f>IF(B126=B127,A126,A126+1)</f>
        <v>114</v>
      </c>
      <c r="B127" s="3" t="s">
        <v>5728</v>
      </c>
      <c r="C127" s="3" t="s">
        <v>5727</v>
      </c>
      <c r="D127" s="3" t="s">
        <v>3044</v>
      </c>
      <c r="E127" s="3" t="s">
        <v>3043</v>
      </c>
      <c r="F127" s="3">
        <f>IF(B127=B126,F126+1,1)</f>
        <v>1</v>
      </c>
      <c r="G127" s="3" t="s">
        <v>6380</v>
      </c>
      <c r="H127" s="3" t="s">
        <v>6379</v>
      </c>
      <c r="I127" s="3" t="s">
        <v>6378</v>
      </c>
      <c r="J127" s="3" t="s">
        <v>6783</v>
      </c>
      <c r="K127" s="3"/>
      <c r="L127" s="3" t="s">
        <v>6459</v>
      </c>
      <c r="M127" s="3" t="s">
        <v>7476</v>
      </c>
      <c r="P127" s="3" t="s">
        <v>2434</v>
      </c>
      <c r="Q127" s="3">
        <f>IF(H127="TOEIC",VALUE(L127),0)</f>
        <v>940</v>
      </c>
      <c r="R127" s="3">
        <f>IF(H127="NEW TEPS",VALUE(L127),0)</f>
        <v>0</v>
      </c>
      <c r="S127" s="3">
        <f>IF(H127="TOEFL(ibt)",VALUE(L127),0)</f>
        <v>0</v>
      </c>
      <c r="T127" s="3">
        <f>IF(H127="JPT",VALUE(L127),0)</f>
        <v>0</v>
      </c>
      <c r="U127" s="3">
        <f>IF(H127="HSK",VALUE(K127),0)</f>
        <v>0</v>
      </c>
      <c r="V127" s="3">
        <f>IF(H127="HSK",VALUE(L127),0)</f>
        <v>0</v>
      </c>
      <c r="W127" s="3">
        <f>IF(H127="G-TELP Level2",VALUE(L127),0)</f>
        <v>0</v>
      </c>
      <c r="X127" s="3">
        <f>IF(P127="A",IF(Q127&gt;849,1,IF(R127&gt;335,1,IF(S127&gt;97,1,IF(T127&gt;849,1,IF(W127&gt;82,1,IF(U127=6,1,IF(U127=5,IF(V127&gt;254,1,0),0))))))),IF(P127="B",IF(Q127&gt;699,1,IF(R127&gt;263,1,IF(S127&gt;78,1,IF(T127&gt;699,1,IF(W127&gt;63,1,IF(U127=6,1,IF(U127=5,IF(V127&gt;179,1,0),0))))))),IF(P127="C",IF(Q127&gt;599,1,IF(R127&gt;226,1,IF(S127&gt;67,1,IF(T127&gt;599,1,IF(W127&gt;49,1,IF(U127=6,1,IF(U127=5,1,IF(U127=4,IF(V127&gt;209,1,0),0)))))))),IF(P127="D",IF(Q127&gt;649,1,IF(R127&gt;244,1,IF(S127&gt;73,1,IF(T127&gt;649,1,IF(W127&gt;56,1,IF(U127=6,1,IF(U127=5,1,IF(U127=4,IF(V127&gt;254,1,0),0)))))))),0))))</f>
        <v>1</v>
      </c>
      <c r="Y127" s="3">
        <f>SUMIF(B:B,B127,X:X)</f>
        <v>1</v>
      </c>
      <c r="Z127" s="3" t="str">
        <f>IF(Y127&gt;0,"어학 충족","자격미달")</f>
        <v>어학 충족</v>
      </c>
      <c r="AA127" s="3"/>
      <c r="AB127" s="3" t="str">
        <f>IF(P127="A",IF(Q127&gt;849,"TOEIC 충족",IF(R127&gt;335,"New-TEPS 충족",IF(S127&gt;97,"TOEFL 충족",IF(T127&gt;849,"JPT 충족",IF(W127&gt;82,"G-TELP 충족",IF(U127=6,"HSK점수 충족",IF(U127=5,IF(V127&gt;254,"HSK점수 충족","자격미달"),"자격미달"))))))),IF(P127="B",IF(Q127&gt;699,"TOEIC 충족",IF(R127&gt;263,"New-TEPS 충족",IF(S127&gt;78,"TOEFL 충족",IF(T127&gt;699,"JPT 충족",IF(W127&gt;63,"G-TELP 충족",IF(U127=6,"HSK점수 충족",IF(U127=5,IF(V127&gt;179,"HSK점수 충족","자격미달"),"자격미달"))))))),IF(P127="C",IF(Q127&gt;599,"TOEIC 충족",IF(R127&gt;226,"New-TEPS 충족",IF(S127&gt;67,"TOEFL 충족",IF(T127&gt;599,"JPT 충족",IF(W127&gt;49,"G-TELP 충족",IF(U127=6,"HSK점수 충족",IF(U127=5,"HSK점수 충족",IF(U127=4,IF(V127&gt;209,"HSK점수 충족","자격미달"),"자격미달")))))))),IF(P127="D",IF(Q127&gt;649,"TOEIC 충족",IF(R127&gt;244,"New-TEPS 충족",IF(S127&gt;73,"TOEFL 충족",IF(T127&gt;649,"JPT 충족",IF(W127&gt;56,"G-TELP 충족",IF(U1068=6,"HSK점수 충족",IF(U1068=5,"HSK점수 충족",IF(U1068=4,IF(V1068&gt;254,"HSK점수 충족","자격미달"),"자격미달")))))))),0))))</f>
        <v>TOEIC 충족</v>
      </c>
      <c r="AC127" s="21"/>
      <c r="AD127" s="3">
        <f>IF(P127="A",VLOOKUP(Q127,[1]교육_어학_경력backdata!$B$3:$C$9,2,1),IF(P127="B",VLOOKUP(Q127,[1]교육_어학_경력backdata!$G$3:$H$9,2,1),IF(P127="C",0,"오류")))</f>
        <v>18</v>
      </c>
      <c r="AE127" s="3">
        <f>IF(P127="A",VLOOKUP(R127,[1]교육_어학_경력backdata!$B$11:$C$17,2,1),IF(P127="B",VLOOKUP(R127,[1]교육_어학_경력backdata!$G$11:$H$17,2,1),IF(P127="C",0,"오류")))</f>
        <v>0</v>
      </c>
      <c r="AF127" s="3">
        <f>IF(P127="A",VLOOKUP(S127,[1]교육_어학_경력backdata!$B$19:$C$25,2,1),IF(P127="B",VLOOKUP(S127,[1]교육_어학_경력backdata!$G$19:$H$25,2,1),IF(P127="C",0,"오류")))</f>
        <v>0</v>
      </c>
      <c r="AG127" s="3">
        <f>IF(P127="A",VLOOKUP(T127,[1]교육_어학_경력backdata!$B$3:$C$9,2,1),IF(P127="B",VLOOKUP(T127,[1]교육_어학_경력backdata!$G$3:$H$9,2,1),IF(P127="C",0,"오류")))</f>
        <v>0</v>
      </c>
      <c r="AH127" s="3">
        <f>IF(P127="A",IF(U127=0,0,IF(U127=4,0,IF(U127=5,VLOOKUP(V127,[1]교육_어학_경력backdata!$B$27:$C$29,2,1),IF(U127=6,VLOOKUP(V127,[1]교육_어학_경력backdata!$B$31:$C$34,2,1))))),IF(P127="B",IF(U127=0,0,IF(U127=4,0,IF(U127=5,VLOOKUP(V127,[1]교육_어학_경력backdata!$G$27:$H$31,2,1),IF(U127=6,VLOOKUP(V127,[1]교육_어학_경력backdata!$G$33:$H$34,2,1))))),IF(CT127="C",0,"오류")))</f>
        <v>0</v>
      </c>
      <c r="AI127" s="3">
        <f>IF(P127="A",VLOOKUP(W127,[1]교육_어학_경력backdata!$B$36:$C$42,2,1),IF(P127="B",VLOOKUP(W127,[1]교육_어학_경력backdata!$G$36:$H$42,2,1),IF(P127="C",0,"오류")))</f>
        <v>0</v>
      </c>
      <c r="AJ127" s="3">
        <f>SUM(AD127:AI127)</f>
        <v>18</v>
      </c>
      <c r="AK127" s="3">
        <f>_xlfn.MAXIFS(AJ:AJ,B:B,B127)</f>
        <v>18</v>
      </c>
      <c r="AL127" s="3"/>
      <c r="AM127" s="21"/>
      <c r="AN127" s="3"/>
      <c r="AO127" s="3"/>
    </row>
    <row r="128" spans="1:41" x14ac:dyDescent="0.4">
      <c r="A128" s="4">
        <f>IF(B127=B128,A127,A127+1)</f>
        <v>115</v>
      </c>
      <c r="B128" s="4" t="s">
        <v>5725</v>
      </c>
      <c r="C128" s="4" t="s">
        <v>5724</v>
      </c>
      <c r="D128" s="4" t="s">
        <v>3044</v>
      </c>
      <c r="E128" s="4" t="s">
        <v>3043</v>
      </c>
      <c r="F128" s="4">
        <f>IF(B128=B127,F127+1,1)</f>
        <v>1</v>
      </c>
      <c r="G128" s="4" t="s">
        <v>6384</v>
      </c>
      <c r="H128" s="4" t="s">
        <v>6379</v>
      </c>
      <c r="I128" s="4" t="s">
        <v>6378</v>
      </c>
      <c r="J128" s="4" t="s">
        <v>6460</v>
      </c>
      <c r="K128" s="4"/>
      <c r="L128" s="4" t="s">
        <v>6569</v>
      </c>
      <c r="M128" s="4" t="s">
        <v>7475</v>
      </c>
      <c r="P128" s="4" t="s">
        <v>2434</v>
      </c>
      <c r="Q128" s="4">
        <f>IF(H128="TOEIC",VALUE(L128),0)</f>
        <v>910</v>
      </c>
      <c r="R128" s="4">
        <f>IF(H128="NEW TEPS",VALUE(L128),0)</f>
        <v>0</v>
      </c>
      <c r="S128" s="4">
        <f>IF(H128="TOEFL(ibt)",VALUE(L128),0)</f>
        <v>0</v>
      </c>
      <c r="T128" s="4">
        <f>IF(H128="JPT",VALUE(L128),0)</f>
        <v>0</v>
      </c>
      <c r="U128" s="4">
        <f>IF(H128="HSK",VALUE(K128),0)</f>
        <v>0</v>
      </c>
      <c r="V128" s="4">
        <f>IF(H128="HSK",VALUE(L128),0)</f>
        <v>0</v>
      </c>
      <c r="W128" s="4">
        <f>IF(H128="G-TELP Level2",VALUE(L128),0)</f>
        <v>0</v>
      </c>
      <c r="X128" s="4">
        <f>IF(P128="A",IF(Q128&gt;849,1,IF(R128&gt;335,1,IF(S128&gt;97,1,IF(T128&gt;849,1,IF(W128&gt;82,1,IF(U128=6,1,IF(U128=5,IF(V128&gt;254,1,0),0))))))),IF(P128="B",IF(Q128&gt;699,1,IF(R128&gt;263,1,IF(S128&gt;78,1,IF(T128&gt;699,1,IF(W128&gt;63,1,IF(U128=6,1,IF(U128=5,IF(V128&gt;179,1,0),0))))))),IF(P128="C",IF(Q128&gt;599,1,IF(R128&gt;226,1,IF(S128&gt;67,1,IF(T128&gt;599,1,IF(W128&gt;49,1,IF(U128=6,1,IF(U128=5,1,IF(U128=4,IF(V128&gt;209,1,0),0)))))))),IF(P128="D",IF(Q128&gt;649,1,IF(R128&gt;244,1,IF(S128&gt;73,1,IF(T128&gt;649,1,IF(W128&gt;56,1,IF(U128=6,1,IF(U128=5,1,IF(U128=4,IF(V128&gt;254,1,0),0)))))))),0))))</f>
        <v>1</v>
      </c>
      <c r="Y128" s="4">
        <f>SUMIF(B:B,B128,X:X)</f>
        <v>1</v>
      </c>
      <c r="Z128" s="4" t="str">
        <f>IF(Y128&gt;0,"어학 충족","자격미달")</f>
        <v>어학 충족</v>
      </c>
      <c r="AA128" s="4"/>
      <c r="AB128" s="4" t="str">
        <f>IF(P128="A",IF(Q128&gt;849,"TOEIC 충족",IF(R128&gt;335,"New-TEPS 충족",IF(S128&gt;97,"TOEFL 충족",IF(T128&gt;849,"JPT 충족",IF(W128&gt;82,"G-TELP 충족",IF(U128=6,"HSK점수 충족",IF(U128=5,IF(V128&gt;254,"HSK점수 충족","자격미달"),"자격미달"))))))),IF(P128="B",IF(Q128&gt;699,"TOEIC 충족",IF(R128&gt;263,"New-TEPS 충족",IF(S128&gt;78,"TOEFL 충족",IF(T128&gt;699,"JPT 충족",IF(W128&gt;63,"G-TELP 충족",IF(U128=6,"HSK점수 충족",IF(U128=5,IF(V128&gt;179,"HSK점수 충족","자격미달"),"자격미달"))))))),IF(P128="C",IF(Q128&gt;599,"TOEIC 충족",IF(R128&gt;226,"New-TEPS 충족",IF(S128&gt;67,"TOEFL 충족",IF(T128&gt;599,"JPT 충족",IF(W128&gt;49,"G-TELP 충족",IF(U128=6,"HSK점수 충족",IF(U128=5,"HSK점수 충족",IF(U128=4,IF(V128&gt;209,"HSK점수 충족","자격미달"),"자격미달")))))))),IF(P128="D",IF(Q128&gt;649,"TOEIC 충족",IF(R128&gt;244,"New-TEPS 충족",IF(S128&gt;73,"TOEFL 충족",IF(T128&gt;649,"JPT 충족",IF(W128&gt;56,"G-TELP 충족",IF(U1069=6,"HSK점수 충족",IF(U1069=5,"HSK점수 충족",IF(U1069=4,IF(V1069&gt;254,"HSK점수 충족","자격미달"),"자격미달")))))))),0))))</f>
        <v>TOEIC 충족</v>
      </c>
      <c r="AC128" s="21"/>
      <c r="AD128" s="4">
        <f>IF(P128="A",VLOOKUP(Q128,[1]교육_어학_경력backdata!$B$3:$C$9,2,1),IF(P128="B",VLOOKUP(Q128,[1]교육_어학_경력backdata!$G$3:$H$9,2,1),IF(P128="C",0,"오류")))</f>
        <v>16</v>
      </c>
      <c r="AE128" s="4">
        <f>IF(P128="A",VLOOKUP(R128,[1]교육_어학_경력backdata!$B$11:$C$17,2,1),IF(P128="B",VLOOKUP(R128,[1]교육_어학_경력backdata!$G$11:$H$17,2,1),IF(P128="C",0,"오류")))</f>
        <v>0</v>
      </c>
      <c r="AF128" s="4">
        <f>IF(P128="A",VLOOKUP(S128,[1]교육_어학_경력backdata!$B$19:$C$25,2,1),IF(P128="B",VLOOKUP(S128,[1]교육_어학_경력backdata!$G$19:$H$25,2,1),IF(P128="C",0,"오류")))</f>
        <v>0</v>
      </c>
      <c r="AG128" s="4">
        <f>IF(P128="A",VLOOKUP(T128,[1]교육_어학_경력backdata!$B$3:$C$9,2,1),IF(P128="B",VLOOKUP(T128,[1]교육_어학_경력backdata!$G$3:$H$9,2,1),IF(P128="C",0,"오류")))</f>
        <v>0</v>
      </c>
      <c r="AH128" s="4">
        <f>IF(P128="A",IF(U128=0,0,IF(U128=4,0,IF(U128=5,VLOOKUP(V128,[1]교육_어학_경력backdata!$B$27:$C$29,2,1),IF(U128=6,VLOOKUP(V128,[1]교육_어학_경력backdata!$B$31:$C$34,2,1))))),IF(P128="B",IF(U128=0,0,IF(U128=4,0,IF(U128=5,VLOOKUP(V128,[1]교육_어학_경력backdata!$G$27:$H$31,2,1),IF(U128=6,VLOOKUP(V128,[1]교육_어학_경력backdata!$G$33:$H$34,2,1))))),IF(CT128="C",0,"오류")))</f>
        <v>0</v>
      </c>
      <c r="AI128" s="4">
        <f>IF(P128="A",VLOOKUP(W128,[1]교육_어학_경력backdata!$B$36:$C$42,2,1),IF(P128="B",VLOOKUP(W128,[1]교육_어학_경력backdata!$G$36:$H$42,2,1),IF(P128="C",0,"오류")))</f>
        <v>0</v>
      </c>
      <c r="AJ128" s="4">
        <f>SUM(AD128:AI128)</f>
        <v>16</v>
      </c>
      <c r="AK128" s="4">
        <f>_xlfn.MAXIFS(AJ:AJ,B:B,B128)</f>
        <v>16</v>
      </c>
      <c r="AL128" s="4"/>
      <c r="AM128" s="21"/>
      <c r="AN128" s="4"/>
      <c r="AO128" s="4"/>
    </row>
    <row r="129" spans="1:41" x14ac:dyDescent="0.4">
      <c r="A129" s="3">
        <f>IF(B128=B129,A128,A128+1)</f>
        <v>116</v>
      </c>
      <c r="B129" s="3" t="s">
        <v>5720</v>
      </c>
      <c r="C129" s="3" t="s">
        <v>5719</v>
      </c>
      <c r="D129" s="3" t="s">
        <v>3044</v>
      </c>
      <c r="E129" s="3" t="s">
        <v>3043</v>
      </c>
      <c r="F129" s="3">
        <f>IF(B129=B128,F128+1,1)</f>
        <v>1</v>
      </c>
      <c r="G129" s="3" t="s">
        <v>6380</v>
      </c>
      <c r="H129" s="3" t="s">
        <v>6379</v>
      </c>
      <c r="I129" s="3" t="s">
        <v>6378</v>
      </c>
      <c r="J129" s="3" t="s">
        <v>6547</v>
      </c>
      <c r="K129" s="3"/>
      <c r="L129" s="3" t="s">
        <v>6498</v>
      </c>
      <c r="M129" s="3" t="s">
        <v>7474</v>
      </c>
      <c r="P129" s="3" t="s">
        <v>2434</v>
      </c>
      <c r="Q129" s="3">
        <f>IF(H129="TOEIC",VALUE(L129),0)</f>
        <v>890</v>
      </c>
      <c r="R129" s="3">
        <f>IF(H129="NEW TEPS",VALUE(L129),0)</f>
        <v>0</v>
      </c>
      <c r="S129" s="3">
        <f>IF(H129="TOEFL(ibt)",VALUE(L129),0)</f>
        <v>0</v>
      </c>
      <c r="T129" s="3">
        <f>IF(H129="JPT",VALUE(L129),0)</f>
        <v>0</v>
      </c>
      <c r="U129" s="3">
        <f>IF(H129="HSK",VALUE(K129),0)</f>
        <v>0</v>
      </c>
      <c r="V129" s="3">
        <f>IF(H129="HSK",VALUE(L129),0)</f>
        <v>0</v>
      </c>
      <c r="W129" s="3">
        <f>IF(H129="G-TELP Level2",VALUE(L129),0)</f>
        <v>0</v>
      </c>
      <c r="X129" s="3">
        <f>IF(P129="A",IF(Q129&gt;849,1,IF(R129&gt;335,1,IF(S129&gt;97,1,IF(T129&gt;849,1,IF(W129&gt;82,1,IF(U129=6,1,IF(U129=5,IF(V129&gt;254,1,0),0))))))),IF(P129="B",IF(Q129&gt;699,1,IF(R129&gt;263,1,IF(S129&gt;78,1,IF(T129&gt;699,1,IF(W129&gt;63,1,IF(U129=6,1,IF(U129=5,IF(V129&gt;179,1,0),0))))))),IF(P129="C",IF(Q129&gt;599,1,IF(R129&gt;226,1,IF(S129&gt;67,1,IF(T129&gt;599,1,IF(W129&gt;49,1,IF(U129=6,1,IF(U129=5,1,IF(U129=4,IF(V129&gt;209,1,0),0)))))))),IF(P129="D",IF(Q129&gt;649,1,IF(R129&gt;244,1,IF(S129&gt;73,1,IF(T129&gt;649,1,IF(W129&gt;56,1,IF(U129=6,1,IF(U129=5,1,IF(U129=4,IF(V129&gt;254,1,0),0)))))))),0))))</f>
        <v>1</v>
      </c>
      <c r="Y129" s="3">
        <f>SUMIF(B:B,B129,X:X)</f>
        <v>1</v>
      </c>
      <c r="Z129" s="3" t="str">
        <f>IF(Y129&gt;0,"어학 충족","자격미달")</f>
        <v>어학 충족</v>
      </c>
      <c r="AA129" s="3"/>
      <c r="AB129" s="3" t="str">
        <f>IF(P129="A",IF(Q129&gt;849,"TOEIC 충족",IF(R129&gt;335,"New-TEPS 충족",IF(S129&gt;97,"TOEFL 충족",IF(T129&gt;849,"JPT 충족",IF(W129&gt;82,"G-TELP 충족",IF(U129=6,"HSK점수 충족",IF(U129=5,IF(V129&gt;254,"HSK점수 충족","자격미달"),"자격미달"))))))),IF(P129="B",IF(Q129&gt;699,"TOEIC 충족",IF(R129&gt;263,"New-TEPS 충족",IF(S129&gt;78,"TOEFL 충족",IF(T129&gt;699,"JPT 충족",IF(W129&gt;63,"G-TELP 충족",IF(U129=6,"HSK점수 충족",IF(U129=5,IF(V129&gt;179,"HSK점수 충족","자격미달"),"자격미달"))))))),IF(P129="C",IF(Q129&gt;599,"TOEIC 충족",IF(R129&gt;226,"New-TEPS 충족",IF(S129&gt;67,"TOEFL 충족",IF(T129&gt;599,"JPT 충족",IF(W129&gt;49,"G-TELP 충족",IF(U129=6,"HSK점수 충족",IF(U129=5,"HSK점수 충족",IF(U129=4,IF(V129&gt;209,"HSK점수 충족","자격미달"),"자격미달")))))))),IF(P129="D",IF(Q129&gt;649,"TOEIC 충족",IF(R129&gt;244,"New-TEPS 충족",IF(S129&gt;73,"TOEFL 충족",IF(T129&gt;649,"JPT 충족",IF(W129&gt;56,"G-TELP 충족",IF(U1070=6,"HSK점수 충족",IF(U1070=5,"HSK점수 충족",IF(U1070=4,IF(V1070&gt;254,"HSK점수 충족","자격미달"),"자격미달")))))))),0))))</f>
        <v>TOEIC 충족</v>
      </c>
      <c r="AC129" s="21"/>
      <c r="AD129" s="3">
        <f>IF(P129="A",VLOOKUP(Q129,[1]교육_어학_경력backdata!$B$3:$C$9,2,1),IF(P129="B",VLOOKUP(Q129,[1]교육_어학_경력backdata!$G$3:$H$9,2,1),IF(P129="C",0,"오류")))</f>
        <v>14</v>
      </c>
      <c r="AE129" s="3">
        <f>IF(P129="A",VLOOKUP(R129,[1]교육_어학_경력backdata!$B$11:$C$17,2,1),IF(P129="B",VLOOKUP(R129,[1]교육_어학_경력backdata!$G$11:$H$17,2,1),IF(P129="C",0,"오류")))</f>
        <v>0</v>
      </c>
      <c r="AF129" s="3">
        <f>IF(P129="A",VLOOKUP(S129,[1]교육_어학_경력backdata!$B$19:$C$25,2,1),IF(P129="B",VLOOKUP(S129,[1]교육_어학_경력backdata!$G$19:$H$25,2,1),IF(P129="C",0,"오류")))</f>
        <v>0</v>
      </c>
      <c r="AG129" s="3">
        <f>IF(P129="A",VLOOKUP(T129,[1]교육_어학_경력backdata!$B$3:$C$9,2,1),IF(P129="B",VLOOKUP(T129,[1]교육_어학_경력backdata!$G$3:$H$9,2,1),IF(P129="C",0,"오류")))</f>
        <v>0</v>
      </c>
      <c r="AH129" s="3">
        <f>IF(P129="A",IF(U129=0,0,IF(U129=4,0,IF(U129=5,VLOOKUP(V129,[1]교육_어학_경력backdata!$B$27:$C$29,2,1),IF(U129=6,VLOOKUP(V129,[1]교육_어학_경력backdata!$B$31:$C$34,2,1))))),IF(P129="B",IF(U129=0,0,IF(U129=4,0,IF(U129=5,VLOOKUP(V129,[1]교육_어학_경력backdata!$G$27:$H$31,2,1),IF(U129=6,VLOOKUP(V129,[1]교육_어학_경력backdata!$G$33:$H$34,2,1))))),IF(CT129="C",0,"오류")))</f>
        <v>0</v>
      </c>
      <c r="AI129" s="3">
        <f>IF(P129="A",VLOOKUP(W129,[1]교육_어학_경력backdata!$B$36:$C$42,2,1),IF(P129="B",VLOOKUP(W129,[1]교육_어학_경력backdata!$G$36:$H$42,2,1),IF(P129="C",0,"오류")))</f>
        <v>0</v>
      </c>
      <c r="AJ129" s="3">
        <f>SUM(AD129:AI129)</f>
        <v>14</v>
      </c>
      <c r="AK129" s="3">
        <f>_xlfn.MAXIFS(AJ:AJ,B:B,B129)</f>
        <v>14</v>
      </c>
      <c r="AL129" s="3"/>
      <c r="AM129" s="21"/>
      <c r="AN129" s="3"/>
      <c r="AO129" s="3"/>
    </row>
    <row r="130" spans="1:41" x14ac:dyDescent="0.4">
      <c r="A130" s="4">
        <f>IF(B129=B130,A129,A129+1)</f>
        <v>117</v>
      </c>
      <c r="B130" s="4" t="s">
        <v>5712</v>
      </c>
      <c r="C130" s="4" t="s">
        <v>5711</v>
      </c>
      <c r="D130" s="4" t="s">
        <v>3044</v>
      </c>
      <c r="E130" s="4" t="s">
        <v>3043</v>
      </c>
      <c r="F130" s="4">
        <f>IF(B130=B129,F129+1,1)</f>
        <v>1</v>
      </c>
      <c r="G130" s="4" t="s">
        <v>6380</v>
      </c>
      <c r="H130" s="4" t="s">
        <v>6379</v>
      </c>
      <c r="I130" s="4" t="s">
        <v>6378</v>
      </c>
      <c r="J130" s="4" t="s">
        <v>6573</v>
      </c>
      <c r="K130" s="4"/>
      <c r="L130" s="4" t="s">
        <v>6448</v>
      </c>
      <c r="M130" s="4" t="s">
        <v>7473</v>
      </c>
      <c r="P130" s="4" t="s">
        <v>2434</v>
      </c>
      <c r="Q130" s="4">
        <f>IF(H130="TOEIC",VALUE(L130),0)</f>
        <v>865</v>
      </c>
      <c r="R130" s="4">
        <f>IF(H130="NEW TEPS",VALUE(L130),0)</f>
        <v>0</v>
      </c>
      <c r="S130" s="4">
        <f>IF(H130="TOEFL(ibt)",VALUE(L130),0)</f>
        <v>0</v>
      </c>
      <c r="T130" s="4">
        <f>IF(H130="JPT",VALUE(L130),0)</f>
        <v>0</v>
      </c>
      <c r="U130" s="4">
        <f>IF(H130="HSK",VALUE(K130),0)</f>
        <v>0</v>
      </c>
      <c r="V130" s="4">
        <f>IF(H130="HSK",VALUE(L130),0)</f>
        <v>0</v>
      </c>
      <c r="W130" s="4">
        <f>IF(H130="G-TELP Level2",VALUE(L130),0)</f>
        <v>0</v>
      </c>
      <c r="X130" s="4">
        <f>IF(P130="A",IF(Q130&gt;849,1,IF(R130&gt;335,1,IF(S130&gt;97,1,IF(T130&gt;849,1,IF(W130&gt;82,1,IF(U130=6,1,IF(U130=5,IF(V130&gt;254,1,0),0))))))),IF(P130="B",IF(Q130&gt;699,1,IF(R130&gt;263,1,IF(S130&gt;78,1,IF(T130&gt;699,1,IF(W130&gt;63,1,IF(U130=6,1,IF(U130=5,IF(V130&gt;179,1,0),0))))))),IF(P130="C",IF(Q130&gt;599,1,IF(R130&gt;226,1,IF(S130&gt;67,1,IF(T130&gt;599,1,IF(W130&gt;49,1,IF(U130=6,1,IF(U130=5,1,IF(U130=4,IF(V130&gt;209,1,0),0)))))))),IF(P130="D",IF(Q130&gt;649,1,IF(R130&gt;244,1,IF(S130&gt;73,1,IF(T130&gt;649,1,IF(W130&gt;56,1,IF(U130=6,1,IF(U130=5,1,IF(U130=4,IF(V130&gt;254,1,0),0)))))))),0))))</f>
        <v>1</v>
      </c>
      <c r="Y130" s="4">
        <f>SUMIF(B:B,B130,X:X)</f>
        <v>1</v>
      </c>
      <c r="Z130" s="4" t="str">
        <f>IF(Y130&gt;0,"어학 충족","자격미달")</f>
        <v>어학 충족</v>
      </c>
      <c r="AA130" s="4"/>
      <c r="AB130" s="4" t="str">
        <f>IF(P130="A",IF(Q130&gt;849,"TOEIC 충족",IF(R130&gt;335,"New-TEPS 충족",IF(S130&gt;97,"TOEFL 충족",IF(T130&gt;849,"JPT 충족",IF(W130&gt;82,"G-TELP 충족",IF(U130=6,"HSK점수 충족",IF(U130=5,IF(V130&gt;254,"HSK점수 충족","자격미달"),"자격미달"))))))),IF(P130="B",IF(Q130&gt;699,"TOEIC 충족",IF(R130&gt;263,"New-TEPS 충족",IF(S130&gt;78,"TOEFL 충족",IF(T130&gt;699,"JPT 충족",IF(W130&gt;63,"G-TELP 충족",IF(U130=6,"HSK점수 충족",IF(U130=5,IF(V130&gt;179,"HSK점수 충족","자격미달"),"자격미달"))))))),IF(P130="C",IF(Q130&gt;599,"TOEIC 충족",IF(R130&gt;226,"New-TEPS 충족",IF(S130&gt;67,"TOEFL 충족",IF(T130&gt;599,"JPT 충족",IF(W130&gt;49,"G-TELP 충족",IF(U130=6,"HSK점수 충족",IF(U130=5,"HSK점수 충족",IF(U130=4,IF(V130&gt;209,"HSK점수 충족","자격미달"),"자격미달")))))))),IF(P130="D",IF(Q130&gt;649,"TOEIC 충족",IF(R130&gt;244,"New-TEPS 충족",IF(S130&gt;73,"TOEFL 충족",IF(T130&gt;649,"JPT 충족",IF(W130&gt;56,"G-TELP 충족",IF(U1071=6,"HSK점수 충족",IF(U1071=5,"HSK점수 충족",IF(U1071=4,IF(V1071&gt;254,"HSK점수 충족","자격미달"),"자격미달")))))))),0))))</f>
        <v>TOEIC 충족</v>
      </c>
      <c r="AC130" s="21"/>
      <c r="AD130" s="4">
        <f>IF(P130="A",VLOOKUP(Q130,[1]교육_어학_경력backdata!$B$3:$C$9,2,1),IF(P130="B",VLOOKUP(Q130,[1]교육_어학_경력backdata!$G$3:$H$9,2,1),IF(P130="C",0,"오류")))</f>
        <v>12</v>
      </c>
      <c r="AE130" s="4">
        <f>IF(P130="A",VLOOKUP(R130,[1]교육_어학_경력backdata!$B$11:$C$17,2,1),IF(P130="B",VLOOKUP(R130,[1]교육_어학_경력backdata!$G$11:$H$17,2,1),IF(P130="C",0,"오류")))</f>
        <v>0</v>
      </c>
      <c r="AF130" s="4">
        <f>IF(P130="A",VLOOKUP(S130,[1]교육_어학_경력backdata!$B$19:$C$25,2,1),IF(P130="B",VLOOKUP(S130,[1]교육_어학_경력backdata!$G$19:$H$25,2,1),IF(P130="C",0,"오류")))</f>
        <v>0</v>
      </c>
      <c r="AG130" s="4">
        <f>IF(P130="A",VLOOKUP(T130,[1]교육_어학_경력backdata!$B$3:$C$9,2,1),IF(P130="B",VLOOKUP(T130,[1]교육_어학_경력backdata!$G$3:$H$9,2,1),IF(P130="C",0,"오류")))</f>
        <v>0</v>
      </c>
      <c r="AH130" s="4">
        <f>IF(P130="A",IF(U130=0,0,IF(U130=4,0,IF(U130=5,VLOOKUP(V130,[1]교육_어학_경력backdata!$B$27:$C$29,2,1),IF(U130=6,VLOOKUP(V130,[1]교육_어학_경력backdata!$B$31:$C$34,2,1))))),IF(P130="B",IF(U130=0,0,IF(U130=4,0,IF(U130=5,VLOOKUP(V130,[1]교육_어학_경력backdata!$G$27:$H$31,2,1),IF(U130=6,VLOOKUP(V130,[1]교육_어학_경력backdata!$G$33:$H$34,2,1))))),IF(CT130="C",0,"오류")))</f>
        <v>0</v>
      </c>
      <c r="AI130" s="4">
        <f>IF(P130="A",VLOOKUP(W130,[1]교육_어학_경력backdata!$B$36:$C$42,2,1),IF(P130="B",VLOOKUP(W130,[1]교육_어학_경력backdata!$G$36:$H$42,2,1),IF(P130="C",0,"오류")))</f>
        <v>0</v>
      </c>
      <c r="AJ130" s="4">
        <f>SUM(AD130:AI130)</f>
        <v>12</v>
      </c>
      <c r="AK130" s="4">
        <f>_xlfn.MAXIFS(AJ:AJ,B:B,B130)</f>
        <v>12</v>
      </c>
      <c r="AL130" s="4"/>
      <c r="AM130" s="21"/>
      <c r="AN130" s="4"/>
      <c r="AO130" s="4"/>
    </row>
    <row r="131" spans="1:41" x14ac:dyDescent="0.4">
      <c r="A131" s="3">
        <f>IF(B130=B131,A130,A130+1)</f>
        <v>118</v>
      </c>
      <c r="B131" s="3" t="s">
        <v>5708</v>
      </c>
      <c r="C131" s="3" t="s">
        <v>5707</v>
      </c>
      <c r="D131" s="3" t="s">
        <v>3044</v>
      </c>
      <c r="E131" s="3" t="s">
        <v>3043</v>
      </c>
      <c r="F131" s="3">
        <f>IF(B131=B130,F130+1,1)</f>
        <v>1</v>
      </c>
      <c r="G131" s="3" t="s">
        <v>6380</v>
      </c>
      <c r="H131" s="3" t="s">
        <v>6379</v>
      </c>
      <c r="I131" s="3" t="s">
        <v>6378</v>
      </c>
      <c r="J131" s="3" t="s">
        <v>6571</v>
      </c>
      <c r="K131" s="3"/>
      <c r="L131" s="3" t="s">
        <v>6492</v>
      </c>
      <c r="M131" s="3" t="s">
        <v>7472</v>
      </c>
      <c r="P131" s="3" t="s">
        <v>2434</v>
      </c>
      <c r="Q131" s="3">
        <f>IF(H131="TOEIC",VALUE(L131),0)</f>
        <v>855</v>
      </c>
      <c r="R131" s="3">
        <f>IF(H131="NEW TEPS",VALUE(L131),0)</f>
        <v>0</v>
      </c>
      <c r="S131" s="3">
        <f>IF(H131="TOEFL(ibt)",VALUE(L131),0)</f>
        <v>0</v>
      </c>
      <c r="T131" s="3">
        <f>IF(H131="JPT",VALUE(L131),0)</f>
        <v>0</v>
      </c>
      <c r="U131" s="3">
        <f>IF(H131="HSK",VALUE(K131),0)</f>
        <v>0</v>
      </c>
      <c r="V131" s="3">
        <f>IF(H131="HSK",VALUE(L131),0)</f>
        <v>0</v>
      </c>
      <c r="W131" s="3">
        <f>IF(H131="G-TELP Level2",VALUE(L131),0)</f>
        <v>0</v>
      </c>
      <c r="X131" s="3">
        <f>IF(P131="A",IF(Q131&gt;849,1,IF(R131&gt;335,1,IF(S131&gt;97,1,IF(T131&gt;849,1,IF(W131&gt;82,1,IF(U131=6,1,IF(U131=5,IF(V131&gt;254,1,0),0))))))),IF(P131="B",IF(Q131&gt;699,1,IF(R131&gt;263,1,IF(S131&gt;78,1,IF(T131&gt;699,1,IF(W131&gt;63,1,IF(U131=6,1,IF(U131=5,IF(V131&gt;179,1,0),0))))))),IF(P131="C",IF(Q131&gt;599,1,IF(R131&gt;226,1,IF(S131&gt;67,1,IF(T131&gt;599,1,IF(W131&gt;49,1,IF(U131=6,1,IF(U131=5,1,IF(U131=4,IF(V131&gt;209,1,0),0)))))))),IF(P131="D",IF(Q131&gt;649,1,IF(R131&gt;244,1,IF(S131&gt;73,1,IF(T131&gt;649,1,IF(W131&gt;56,1,IF(U131=6,1,IF(U131=5,1,IF(U131=4,IF(V131&gt;254,1,0),0)))))))),0))))</f>
        <v>1</v>
      </c>
      <c r="Y131" s="3">
        <f>SUMIF(B:B,B131,X:X)</f>
        <v>1</v>
      </c>
      <c r="Z131" s="3" t="str">
        <f>IF(Y131&gt;0,"어학 충족","자격미달")</f>
        <v>어학 충족</v>
      </c>
      <c r="AA131" s="3"/>
      <c r="AB131" s="3" t="str">
        <f>IF(P131="A",IF(Q131&gt;849,"TOEIC 충족",IF(R131&gt;335,"New-TEPS 충족",IF(S131&gt;97,"TOEFL 충족",IF(T131&gt;849,"JPT 충족",IF(W131&gt;82,"G-TELP 충족",IF(U131=6,"HSK점수 충족",IF(U131=5,IF(V131&gt;254,"HSK점수 충족","자격미달"),"자격미달"))))))),IF(P131="B",IF(Q131&gt;699,"TOEIC 충족",IF(R131&gt;263,"New-TEPS 충족",IF(S131&gt;78,"TOEFL 충족",IF(T131&gt;699,"JPT 충족",IF(W131&gt;63,"G-TELP 충족",IF(U131=6,"HSK점수 충족",IF(U131=5,IF(V131&gt;179,"HSK점수 충족","자격미달"),"자격미달"))))))),IF(P131="C",IF(Q131&gt;599,"TOEIC 충족",IF(R131&gt;226,"New-TEPS 충족",IF(S131&gt;67,"TOEFL 충족",IF(T131&gt;599,"JPT 충족",IF(W131&gt;49,"G-TELP 충족",IF(U131=6,"HSK점수 충족",IF(U131=5,"HSK점수 충족",IF(U131=4,IF(V131&gt;209,"HSK점수 충족","자격미달"),"자격미달")))))))),IF(P131="D",IF(Q131&gt;649,"TOEIC 충족",IF(R131&gt;244,"New-TEPS 충족",IF(S131&gt;73,"TOEFL 충족",IF(T131&gt;649,"JPT 충족",IF(W131&gt;56,"G-TELP 충족",IF(U1072=6,"HSK점수 충족",IF(U1072=5,"HSK점수 충족",IF(U1072=4,IF(V1072&gt;254,"HSK점수 충족","자격미달"),"자격미달")))))))),0))))</f>
        <v>TOEIC 충족</v>
      </c>
      <c r="AC131" s="21"/>
      <c r="AD131" s="3">
        <f>IF(P131="A",VLOOKUP(Q131,[1]교육_어학_경력backdata!$B$3:$C$9,2,1),IF(P131="B",VLOOKUP(Q131,[1]교육_어학_경력backdata!$G$3:$H$9,2,1),IF(P131="C",0,"오류")))</f>
        <v>12</v>
      </c>
      <c r="AE131" s="3">
        <f>IF(P131="A",VLOOKUP(R131,[1]교육_어학_경력backdata!$B$11:$C$17,2,1),IF(P131="B",VLOOKUP(R131,[1]교육_어학_경력backdata!$G$11:$H$17,2,1),IF(P131="C",0,"오류")))</f>
        <v>0</v>
      </c>
      <c r="AF131" s="3">
        <f>IF(P131="A",VLOOKUP(S131,[1]교육_어학_경력backdata!$B$19:$C$25,2,1),IF(P131="B",VLOOKUP(S131,[1]교육_어학_경력backdata!$G$19:$H$25,2,1),IF(P131="C",0,"오류")))</f>
        <v>0</v>
      </c>
      <c r="AG131" s="3">
        <f>IF(P131="A",VLOOKUP(T131,[1]교육_어학_경력backdata!$B$3:$C$9,2,1),IF(P131="B",VLOOKUP(T131,[1]교육_어학_경력backdata!$G$3:$H$9,2,1),IF(P131="C",0,"오류")))</f>
        <v>0</v>
      </c>
      <c r="AH131" s="3">
        <f>IF(P131="A",IF(U131=0,0,IF(U131=4,0,IF(U131=5,VLOOKUP(V131,[1]교육_어학_경력backdata!$B$27:$C$29,2,1),IF(U131=6,VLOOKUP(V131,[1]교육_어학_경력backdata!$B$31:$C$34,2,1))))),IF(P131="B",IF(U131=0,0,IF(U131=4,0,IF(U131=5,VLOOKUP(V131,[1]교육_어학_경력backdata!$G$27:$H$31,2,1),IF(U131=6,VLOOKUP(V131,[1]교육_어학_경력backdata!$G$33:$H$34,2,1))))),IF(CT131="C",0,"오류")))</f>
        <v>0</v>
      </c>
      <c r="AI131" s="3">
        <f>IF(P131="A",VLOOKUP(W131,[1]교육_어학_경력backdata!$B$36:$C$42,2,1),IF(P131="B",VLOOKUP(W131,[1]교육_어학_경력backdata!$G$36:$H$42,2,1),IF(P131="C",0,"오류")))</f>
        <v>0</v>
      </c>
      <c r="AJ131" s="3">
        <f>SUM(AD131:AI131)</f>
        <v>12</v>
      </c>
      <c r="AK131" s="3">
        <f>_xlfn.MAXIFS(AJ:AJ,B:B,B131)</f>
        <v>12</v>
      </c>
      <c r="AL131" s="3"/>
      <c r="AM131" s="21"/>
      <c r="AN131" s="3"/>
      <c r="AO131" s="3"/>
    </row>
    <row r="132" spans="1:41" x14ac:dyDescent="0.4">
      <c r="A132" s="4">
        <f>IF(B131=B132,A131,A131+1)</f>
        <v>119</v>
      </c>
      <c r="B132" s="4" t="s">
        <v>5705</v>
      </c>
      <c r="C132" s="4" t="s">
        <v>1299</v>
      </c>
      <c r="D132" s="4" t="s">
        <v>3044</v>
      </c>
      <c r="E132" s="4" t="s">
        <v>3043</v>
      </c>
      <c r="F132" s="4">
        <f>IF(B132=B131,F131+1,1)</f>
        <v>1</v>
      </c>
      <c r="G132" s="4" t="s">
        <v>6380</v>
      </c>
      <c r="H132" s="4" t="s">
        <v>6379</v>
      </c>
      <c r="I132" s="4" t="s">
        <v>6378</v>
      </c>
      <c r="J132" s="4" t="s">
        <v>4348</v>
      </c>
      <c r="K132" s="4"/>
      <c r="L132" s="4" t="s">
        <v>6517</v>
      </c>
      <c r="M132" s="4" t="s">
        <v>7471</v>
      </c>
      <c r="P132" s="4" t="s">
        <v>2434</v>
      </c>
      <c r="Q132" s="4">
        <f>IF(H132="TOEIC",VALUE(L132),0)</f>
        <v>875</v>
      </c>
      <c r="R132" s="4">
        <f>IF(H132="NEW TEPS",VALUE(L132),0)</f>
        <v>0</v>
      </c>
      <c r="S132" s="4">
        <f>IF(H132="TOEFL(ibt)",VALUE(L132),0)</f>
        <v>0</v>
      </c>
      <c r="T132" s="4">
        <f>IF(H132="JPT",VALUE(L132),0)</f>
        <v>0</v>
      </c>
      <c r="U132" s="4">
        <f>IF(H132="HSK",VALUE(K132),0)</f>
        <v>0</v>
      </c>
      <c r="V132" s="4">
        <f>IF(H132="HSK",VALUE(L132),0)</f>
        <v>0</v>
      </c>
      <c r="W132" s="4">
        <f>IF(H132="G-TELP Level2",VALUE(L132),0)</f>
        <v>0</v>
      </c>
      <c r="X132" s="4">
        <f>IF(P132="A",IF(Q132&gt;849,1,IF(R132&gt;335,1,IF(S132&gt;97,1,IF(T132&gt;849,1,IF(W132&gt;82,1,IF(U132=6,1,IF(U132=5,IF(V132&gt;254,1,0),0))))))),IF(P132="B",IF(Q132&gt;699,1,IF(R132&gt;263,1,IF(S132&gt;78,1,IF(T132&gt;699,1,IF(W132&gt;63,1,IF(U132=6,1,IF(U132=5,IF(V132&gt;179,1,0),0))))))),IF(P132="C",IF(Q132&gt;599,1,IF(R132&gt;226,1,IF(S132&gt;67,1,IF(T132&gt;599,1,IF(W132&gt;49,1,IF(U132=6,1,IF(U132=5,1,IF(U132=4,IF(V132&gt;209,1,0),0)))))))),IF(P132="D",IF(Q132&gt;649,1,IF(R132&gt;244,1,IF(S132&gt;73,1,IF(T132&gt;649,1,IF(W132&gt;56,1,IF(U132=6,1,IF(U132=5,1,IF(U132=4,IF(V132&gt;254,1,0),0)))))))),0))))</f>
        <v>1</v>
      </c>
      <c r="Y132" s="4">
        <f>SUMIF(B:B,B132,X:X)</f>
        <v>1</v>
      </c>
      <c r="Z132" s="4" t="str">
        <f>IF(Y132&gt;0,"어학 충족","자격미달")</f>
        <v>어학 충족</v>
      </c>
      <c r="AA132" s="4"/>
      <c r="AB132" s="4" t="str">
        <f>IF(P132="A",IF(Q132&gt;849,"TOEIC 충족",IF(R132&gt;335,"New-TEPS 충족",IF(S132&gt;97,"TOEFL 충족",IF(T132&gt;849,"JPT 충족",IF(W132&gt;82,"G-TELP 충족",IF(U132=6,"HSK점수 충족",IF(U132=5,IF(V132&gt;254,"HSK점수 충족","자격미달"),"자격미달"))))))),IF(P132="B",IF(Q132&gt;699,"TOEIC 충족",IF(R132&gt;263,"New-TEPS 충족",IF(S132&gt;78,"TOEFL 충족",IF(T132&gt;699,"JPT 충족",IF(W132&gt;63,"G-TELP 충족",IF(U132=6,"HSK점수 충족",IF(U132=5,IF(V132&gt;179,"HSK점수 충족","자격미달"),"자격미달"))))))),IF(P132="C",IF(Q132&gt;599,"TOEIC 충족",IF(R132&gt;226,"New-TEPS 충족",IF(S132&gt;67,"TOEFL 충족",IF(T132&gt;599,"JPT 충족",IF(W132&gt;49,"G-TELP 충족",IF(U132=6,"HSK점수 충족",IF(U132=5,"HSK점수 충족",IF(U132=4,IF(V132&gt;209,"HSK점수 충족","자격미달"),"자격미달")))))))),IF(P132="D",IF(Q132&gt;649,"TOEIC 충족",IF(R132&gt;244,"New-TEPS 충족",IF(S132&gt;73,"TOEFL 충족",IF(T132&gt;649,"JPT 충족",IF(W132&gt;56,"G-TELP 충족",IF(U1073=6,"HSK점수 충족",IF(U1073=5,"HSK점수 충족",IF(U1073=4,IF(V1073&gt;254,"HSK점수 충족","자격미달"),"자격미달")))))))),0))))</f>
        <v>TOEIC 충족</v>
      </c>
      <c r="AC132" s="21"/>
      <c r="AD132" s="4">
        <f>IF(P132="A",VLOOKUP(Q132,[1]교육_어학_경력backdata!$B$3:$C$9,2,1),IF(P132="B",VLOOKUP(Q132,[1]교육_어학_경력backdata!$G$3:$H$9,2,1),IF(P132="C",0,"오류")))</f>
        <v>14</v>
      </c>
      <c r="AE132" s="4">
        <f>IF(P132="A",VLOOKUP(R132,[1]교육_어학_경력backdata!$B$11:$C$17,2,1),IF(P132="B",VLOOKUP(R132,[1]교육_어학_경력backdata!$G$11:$H$17,2,1),IF(P132="C",0,"오류")))</f>
        <v>0</v>
      </c>
      <c r="AF132" s="4">
        <f>IF(P132="A",VLOOKUP(S132,[1]교육_어학_경력backdata!$B$19:$C$25,2,1),IF(P132="B",VLOOKUP(S132,[1]교육_어학_경력backdata!$G$19:$H$25,2,1),IF(P132="C",0,"오류")))</f>
        <v>0</v>
      </c>
      <c r="AG132" s="4">
        <f>IF(P132="A",VLOOKUP(T132,[1]교육_어학_경력backdata!$B$3:$C$9,2,1),IF(P132="B",VLOOKUP(T132,[1]교육_어학_경력backdata!$G$3:$H$9,2,1),IF(P132="C",0,"오류")))</f>
        <v>0</v>
      </c>
      <c r="AH132" s="4">
        <f>IF(P132="A",IF(U132=0,0,IF(U132=4,0,IF(U132=5,VLOOKUP(V132,[1]교육_어학_경력backdata!$B$27:$C$29,2,1),IF(U132=6,VLOOKUP(V132,[1]교육_어학_경력backdata!$B$31:$C$34,2,1))))),IF(P132="B",IF(U132=0,0,IF(U132=4,0,IF(U132=5,VLOOKUP(V132,[1]교육_어학_경력backdata!$G$27:$H$31,2,1),IF(U132=6,VLOOKUP(V132,[1]교육_어학_경력backdata!$G$33:$H$34,2,1))))),IF(CT132="C",0,"오류")))</f>
        <v>0</v>
      </c>
      <c r="AI132" s="4">
        <f>IF(P132="A",VLOOKUP(W132,[1]교육_어학_경력backdata!$B$36:$C$42,2,1),IF(P132="B",VLOOKUP(W132,[1]교육_어학_경력backdata!$G$36:$H$42,2,1),IF(P132="C",0,"오류")))</f>
        <v>0</v>
      </c>
      <c r="AJ132" s="4">
        <f>SUM(AD132:AI132)</f>
        <v>14</v>
      </c>
      <c r="AK132" s="4">
        <f>_xlfn.MAXIFS(AJ:AJ,B:B,B132)</f>
        <v>14</v>
      </c>
      <c r="AL132" s="4"/>
      <c r="AM132" s="21"/>
      <c r="AN132" s="4"/>
      <c r="AO132" s="4"/>
    </row>
    <row r="133" spans="1:41" x14ac:dyDescent="0.4">
      <c r="A133" s="3">
        <f>IF(B132=B133,A132,A132+1)</f>
        <v>120</v>
      </c>
      <c r="B133" s="3" t="s">
        <v>5701</v>
      </c>
      <c r="C133" s="3" t="s">
        <v>5700</v>
      </c>
      <c r="D133" s="3" t="s">
        <v>3044</v>
      </c>
      <c r="E133" s="3" t="s">
        <v>3043</v>
      </c>
      <c r="F133" s="3">
        <f>IF(B133=B132,F132+1,1)</f>
        <v>1</v>
      </c>
      <c r="G133" s="3" t="s">
        <v>6380</v>
      </c>
      <c r="H133" s="3" t="s">
        <v>6379</v>
      </c>
      <c r="I133" s="3" t="s">
        <v>6378</v>
      </c>
      <c r="J133" s="3" t="s">
        <v>49</v>
      </c>
      <c r="K133" s="3"/>
      <c r="L133" s="3" t="s">
        <v>6726</v>
      </c>
      <c r="M133" s="3" t="s">
        <v>7470</v>
      </c>
      <c r="P133" s="3" t="s">
        <v>2434</v>
      </c>
      <c r="Q133" s="3">
        <f>IF(H133="TOEIC",VALUE(L133),0)</f>
        <v>980</v>
      </c>
      <c r="R133" s="3">
        <f>IF(H133="NEW TEPS",VALUE(L133),0)</f>
        <v>0</v>
      </c>
      <c r="S133" s="3">
        <f>IF(H133="TOEFL(ibt)",VALUE(L133),0)</f>
        <v>0</v>
      </c>
      <c r="T133" s="3">
        <f>IF(H133="JPT",VALUE(L133),0)</f>
        <v>0</v>
      </c>
      <c r="U133" s="3">
        <f>IF(H133="HSK",VALUE(K133),0)</f>
        <v>0</v>
      </c>
      <c r="V133" s="3">
        <f>IF(H133="HSK",VALUE(L133),0)</f>
        <v>0</v>
      </c>
      <c r="W133" s="3">
        <f>IF(H133="G-TELP Level2",VALUE(L133),0)</f>
        <v>0</v>
      </c>
      <c r="X133" s="3">
        <f>IF(P133="A",IF(Q133&gt;849,1,IF(R133&gt;335,1,IF(S133&gt;97,1,IF(T133&gt;849,1,IF(W133&gt;82,1,IF(U133=6,1,IF(U133=5,IF(V133&gt;254,1,0),0))))))),IF(P133="B",IF(Q133&gt;699,1,IF(R133&gt;263,1,IF(S133&gt;78,1,IF(T133&gt;699,1,IF(W133&gt;63,1,IF(U133=6,1,IF(U133=5,IF(V133&gt;179,1,0),0))))))),IF(P133="C",IF(Q133&gt;599,1,IF(R133&gt;226,1,IF(S133&gt;67,1,IF(T133&gt;599,1,IF(W133&gt;49,1,IF(U133=6,1,IF(U133=5,1,IF(U133=4,IF(V133&gt;209,1,0),0)))))))),IF(P133="D",IF(Q133&gt;649,1,IF(R133&gt;244,1,IF(S133&gt;73,1,IF(T133&gt;649,1,IF(W133&gt;56,1,IF(U133=6,1,IF(U133=5,1,IF(U133=4,IF(V133&gt;254,1,0),0)))))))),0))))</f>
        <v>1</v>
      </c>
      <c r="Y133" s="3">
        <f>SUMIF(B:B,B133,X:X)</f>
        <v>1</v>
      </c>
      <c r="Z133" s="3" t="str">
        <f>IF(Y133&gt;0,"어학 충족","자격미달")</f>
        <v>어학 충족</v>
      </c>
      <c r="AA133" s="3"/>
      <c r="AB133" s="3" t="str">
        <f>IF(P133="A",IF(Q133&gt;849,"TOEIC 충족",IF(R133&gt;335,"New-TEPS 충족",IF(S133&gt;97,"TOEFL 충족",IF(T133&gt;849,"JPT 충족",IF(W133&gt;82,"G-TELP 충족",IF(U133=6,"HSK점수 충족",IF(U133=5,IF(V133&gt;254,"HSK점수 충족","자격미달"),"자격미달"))))))),IF(P133="B",IF(Q133&gt;699,"TOEIC 충족",IF(R133&gt;263,"New-TEPS 충족",IF(S133&gt;78,"TOEFL 충족",IF(T133&gt;699,"JPT 충족",IF(W133&gt;63,"G-TELP 충족",IF(U133=6,"HSK점수 충족",IF(U133=5,IF(V133&gt;179,"HSK점수 충족","자격미달"),"자격미달"))))))),IF(P133="C",IF(Q133&gt;599,"TOEIC 충족",IF(R133&gt;226,"New-TEPS 충족",IF(S133&gt;67,"TOEFL 충족",IF(T133&gt;599,"JPT 충족",IF(W133&gt;49,"G-TELP 충족",IF(U133=6,"HSK점수 충족",IF(U133=5,"HSK점수 충족",IF(U133=4,IF(V133&gt;209,"HSK점수 충족","자격미달"),"자격미달")))))))),IF(P133="D",IF(Q133&gt;649,"TOEIC 충족",IF(R133&gt;244,"New-TEPS 충족",IF(S133&gt;73,"TOEFL 충족",IF(T133&gt;649,"JPT 충족",IF(W133&gt;56,"G-TELP 충족",IF(U1074=6,"HSK점수 충족",IF(U1074=5,"HSK점수 충족",IF(U1074=4,IF(V1074&gt;254,"HSK점수 충족","자격미달"),"자격미달")))))))),0))))</f>
        <v>TOEIC 충족</v>
      </c>
      <c r="AC133" s="21"/>
      <c r="AD133" s="3">
        <f>IF(P133="A",VLOOKUP(Q133,[1]교육_어학_경력backdata!$B$3:$C$9,2,1),IF(P133="B",VLOOKUP(Q133,[1]교육_어학_경력backdata!$G$3:$H$9,2,1),IF(P133="C",0,"오류")))</f>
        <v>20</v>
      </c>
      <c r="AE133" s="3">
        <f>IF(P133="A",VLOOKUP(R133,[1]교육_어학_경력backdata!$B$11:$C$17,2,1),IF(P133="B",VLOOKUP(R133,[1]교육_어학_경력backdata!$G$11:$H$17,2,1),IF(P133="C",0,"오류")))</f>
        <v>0</v>
      </c>
      <c r="AF133" s="3">
        <f>IF(P133="A",VLOOKUP(S133,[1]교육_어학_경력backdata!$B$19:$C$25,2,1),IF(P133="B",VLOOKUP(S133,[1]교육_어학_경력backdata!$G$19:$H$25,2,1),IF(P133="C",0,"오류")))</f>
        <v>0</v>
      </c>
      <c r="AG133" s="3">
        <f>IF(P133="A",VLOOKUP(T133,[1]교육_어학_경력backdata!$B$3:$C$9,2,1),IF(P133="B",VLOOKUP(T133,[1]교육_어학_경력backdata!$G$3:$H$9,2,1),IF(P133="C",0,"오류")))</f>
        <v>0</v>
      </c>
      <c r="AH133" s="3">
        <f>IF(P133="A",IF(U133=0,0,IF(U133=4,0,IF(U133=5,VLOOKUP(V133,[1]교육_어학_경력backdata!$B$27:$C$29,2,1),IF(U133=6,VLOOKUP(V133,[1]교육_어학_경력backdata!$B$31:$C$34,2,1))))),IF(P133="B",IF(U133=0,0,IF(U133=4,0,IF(U133=5,VLOOKUP(V133,[1]교육_어학_경력backdata!$G$27:$H$31,2,1),IF(U133=6,VLOOKUP(V133,[1]교육_어학_경력backdata!$G$33:$H$34,2,1))))),IF(CT133="C",0,"오류")))</f>
        <v>0</v>
      </c>
      <c r="AI133" s="3">
        <f>IF(P133="A",VLOOKUP(W133,[1]교육_어학_경력backdata!$B$36:$C$42,2,1),IF(P133="B",VLOOKUP(W133,[1]교육_어학_경력backdata!$G$36:$H$42,2,1),IF(P133="C",0,"오류")))</f>
        <v>0</v>
      </c>
      <c r="AJ133" s="3">
        <f>SUM(AD133:AI133)</f>
        <v>20</v>
      </c>
      <c r="AK133" s="3">
        <f>_xlfn.MAXIFS(AJ:AJ,B:B,B133)</f>
        <v>20</v>
      </c>
      <c r="AL133" s="3"/>
      <c r="AM133" s="21"/>
      <c r="AN133" s="3"/>
      <c r="AO133" s="3"/>
    </row>
    <row r="134" spans="1:41" x14ac:dyDescent="0.4">
      <c r="A134" s="4">
        <f>IF(B133=B134,A133,A133+1)</f>
        <v>121</v>
      </c>
      <c r="B134" s="4" t="s">
        <v>5695</v>
      </c>
      <c r="C134" s="4" t="s">
        <v>5694</v>
      </c>
      <c r="D134" s="4" t="s">
        <v>3044</v>
      </c>
      <c r="E134" s="4" t="s">
        <v>3043</v>
      </c>
      <c r="F134" s="4">
        <f>IF(B134=B133,F133+1,1)</f>
        <v>1</v>
      </c>
      <c r="G134" s="4" t="s">
        <v>6380</v>
      </c>
      <c r="H134" s="4" t="s">
        <v>6379</v>
      </c>
      <c r="I134" s="4" t="s">
        <v>6378</v>
      </c>
      <c r="J134" s="4" t="s">
        <v>6818</v>
      </c>
      <c r="K134" s="4"/>
      <c r="L134" s="4" t="s">
        <v>6623</v>
      </c>
      <c r="M134" s="4" t="s">
        <v>7469</v>
      </c>
      <c r="P134" s="4" t="s">
        <v>2434</v>
      </c>
      <c r="Q134" s="4">
        <f>IF(H134="TOEIC",VALUE(L134),0)</f>
        <v>860</v>
      </c>
      <c r="R134" s="4">
        <f>IF(H134="NEW TEPS",VALUE(L134),0)</f>
        <v>0</v>
      </c>
      <c r="S134" s="4">
        <f>IF(H134="TOEFL(ibt)",VALUE(L134),0)</f>
        <v>0</v>
      </c>
      <c r="T134" s="4">
        <f>IF(H134="JPT",VALUE(L134),0)</f>
        <v>0</v>
      </c>
      <c r="U134" s="4">
        <f>IF(H134="HSK",VALUE(K134),0)</f>
        <v>0</v>
      </c>
      <c r="V134" s="4">
        <f>IF(H134="HSK",VALUE(L134),0)</f>
        <v>0</v>
      </c>
      <c r="W134" s="4">
        <f>IF(H134="G-TELP Level2",VALUE(L134),0)</f>
        <v>0</v>
      </c>
      <c r="X134" s="4">
        <f>IF(P134="A",IF(Q134&gt;849,1,IF(R134&gt;335,1,IF(S134&gt;97,1,IF(T134&gt;849,1,IF(W134&gt;82,1,IF(U134=6,1,IF(U134=5,IF(V134&gt;254,1,0),0))))))),IF(P134="B",IF(Q134&gt;699,1,IF(R134&gt;263,1,IF(S134&gt;78,1,IF(T134&gt;699,1,IF(W134&gt;63,1,IF(U134=6,1,IF(U134=5,IF(V134&gt;179,1,0),0))))))),IF(P134="C",IF(Q134&gt;599,1,IF(R134&gt;226,1,IF(S134&gt;67,1,IF(T134&gt;599,1,IF(W134&gt;49,1,IF(U134=6,1,IF(U134=5,1,IF(U134=4,IF(V134&gt;209,1,0),0)))))))),IF(P134="D",IF(Q134&gt;649,1,IF(R134&gt;244,1,IF(S134&gt;73,1,IF(T134&gt;649,1,IF(W134&gt;56,1,IF(U134=6,1,IF(U134=5,1,IF(U134=4,IF(V134&gt;254,1,0),0)))))))),0))))</f>
        <v>1</v>
      </c>
      <c r="Y134" s="4">
        <f>SUMIF(B:B,B134,X:X)</f>
        <v>1</v>
      </c>
      <c r="Z134" s="4" t="str">
        <f>IF(Y134&gt;0,"어학 충족","자격미달")</f>
        <v>어학 충족</v>
      </c>
      <c r="AA134" s="4"/>
      <c r="AB134" s="4" t="str">
        <f>IF(P134="A",IF(Q134&gt;849,"TOEIC 충족",IF(R134&gt;335,"New-TEPS 충족",IF(S134&gt;97,"TOEFL 충족",IF(T134&gt;849,"JPT 충족",IF(W134&gt;82,"G-TELP 충족",IF(U134=6,"HSK점수 충족",IF(U134=5,IF(V134&gt;254,"HSK점수 충족","자격미달"),"자격미달"))))))),IF(P134="B",IF(Q134&gt;699,"TOEIC 충족",IF(R134&gt;263,"New-TEPS 충족",IF(S134&gt;78,"TOEFL 충족",IF(T134&gt;699,"JPT 충족",IF(W134&gt;63,"G-TELP 충족",IF(U134=6,"HSK점수 충족",IF(U134=5,IF(V134&gt;179,"HSK점수 충족","자격미달"),"자격미달"))))))),IF(P134="C",IF(Q134&gt;599,"TOEIC 충족",IF(R134&gt;226,"New-TEPS 충족",IF(S134&gt;67,"TOEFL 충족",IF(T134&gt;599,"JPT 충족",IF(W134&gt;49,"G-TELP 충족",IF(U134=6,"HSK점수 충족",IF(U134=5,"HSK점수 충족",IF(U134=4,IF(V134&gt;209,"HSK점수 충족","자격미달"),"자격미달")))))))),IF(P134="D",IF(Q134&gt;649,"TOEIC 충족",IF(R134&gt;244,"New-TEPS 충족",IF(S134&gt;73,"TOEFL 충족",IF(T134&gt;649,"JPT 충족",IF(W134&gt;56,"G-TELP 충족",IF(U1075=6,"HSK점수 충족",IF(U1075=5,"HSK점수 충족",IF(U1075=4,IF(V1075&gt;254,"HSK점수 충족","자격미달"),"자격미달")))))))),0))))</f>
        <v>TOEIC 충족</v>
      </c>
      <c r="AC134" s="21"/>
      <c r="AD134" s="4">
        <f>IF(P134="A",VLOOKUP(Q134,[1]교육_어학_경력backdata!$B$3:$C$9,2,1),IF(P134="B",VLOOKUP(Q134,[1]교육_어학_경력backdata!$G$3:$H$9,2,1),IF(P134="C",0,"오류")))</f>
        <v>12</v>
      </c>
      <c r="AE134" s="4">
        <f>IF(P134="A",VLOOKUP(R134,[1]교육_어학_경력backdata!$B$11:$C$17,2,1),IF(P134="B",VLOOKUP(R134,[1]교육_어학_경력backdata!$G$11:$H$17,2,1),IF(P134="C",0,"오류")))</f>
        <v>0</v>
      </c>
      <c r="AF134" s="4">
        <f>IF(P134="A",VLOOKUP(S134,[1]교육_어학_경력backdata!$B$19:$C$25,2,1),IF(P134="B",VLOOKUP(S134,[1]교육_어학_경력backdata!$G$19:$H$25,2,1),IF(P134="C",0,"오류")))</f>
        <v>0</v>
      </c>
      <c r="AG134" s="4">
        <f>IF(P134="A",VLOOKUP(T134,[1]교육_어학_경력backdata!$B$3:$C$9,2,1),IF(P134="B",VLOOKUP(T134,[1]교육_어학_경력backdata!$G$3:$H$9,2,1),IF(P134="C",0,"오류")))</f>
        <v>0</v>
      </c>
      <c r="AH134" s="4">
        <f>IF(P134="A",IF(U134=0,0,IF(U134=4,0,IF(U134=5,VLOOKUP(V134,[1]교육_어학_경력backdata!$B$27:$C$29,2,1),IF(U134=6,VLOOKUP(V134,[1]교육_어학_경력backdata!$B$31:$C$34,2,1))))),IF(P134="B",IF(U134=0,0,IF(U134=4,0,IF(U134=5,VLOOKUP(V134,[1]교육_어학_경력backdata!$G$27:$H$31,2,1),IF(U134=6,VLOOKUP(V134,[1]교육_어학_경력backdata!$G$33:$H$34,2,1))))),IF(CT134="C",0,"오류")))</f>
        <v>0</v>
      </c>
      <c r="AI134" s="4">
        <f>IF(P134="A",VLOOKUP(W134,[1]교육_어학_경력backdata!$B$36:$C$42,2,1),IF(P134="B",VLOOKUP(W134,[1]교육_어학_경력backdata!$G$36:$H$42,2,1),IF(P134="C",0,"오류")))</f>
        <v>0</v>
      </c>
      <c r="AJ134" s="4">
        <f>SUM(AD134:AI134)</f>
        <v>12</v>
      </c>
      <c r="AK134" s="4">
        <f>_xlfn.MAXIFS(AJ:AJ,B:B,B134)</f>
        <v>12</v>
      </c>
      <c r="AL134" s="4"/>
      <c r="AM134" s="21"/>
      <c r="AN134" s="4"/>
      <c r="AO134" s="4"/>
    </row>
    <row r="135" spans="1:41" x14ac:dyDescent="0.4">
      <c r="A135" s="3">
        <f>IF(B134=B135,A134,A134+1)</f>
        <v>122</v>
      </c>
      <c r="B135" s="3" t="s">
        <v>5690</v>
      </c>
      <c r="C135" s="3" t="s">
        <v>510</v>
      </c>
      <c r="D135" s="3" t="s">
        <v>3044</v>
      </c>
      <c r="E135" s="3" t="s">
        <v>3043</v>
      </c>
      <c r="F135" s="3">
        <f>IF(B135=B134,F134+1,1)</f>
        <v>1</v>
      </c>
      <c r="G135" s="3" t="s">
        <v>6380</v>
      </c>
      <c r="H135" s="3" t="s">
        <v>6379</v>
      </c>
      <c r="I135" s="3" t="s">
        <v>6378</v>
      </c>
      <c r="J135" s="3" t="s">
        <v>6452</v>
      </c>
      <c r="K135" s="3"/>
      <c r="L135" s="3" t="s">
        <v>6454</v>
      </c>
      <c r="M135" s="3" t="s">
        <v>7468</v>
      </c>
      <c r="P135" s="3" t="s">
        <v>2434</v>
      </c>
      <c r="Q135" s="3">
        <f>IF(H135="TOEIC",VALUE(L135),0)</f>
        <v>895</v>
      </c>
      <c r="R135" s="3">
        <f>IF(H135="NEW TEPS",VALUE(L135),0)</f>
        <v>0</v>
      </c>
      <c r="S135" s="3">
        <f>IF(H135="TOEFL(ibt)",VALUE(L135),0)</f>
        <v>0</v>
      </c>
      <c r="T135" s="3">
        <f>IF(H135="JPT",VALUE(L135),0)</f>
        <v>0</v>
      </c>
      <c r="U135" s="3">
        <f>IF(H135="HSK",VALUE(K135),0)</f>
        <v>0</v>
      </c>
      <c r="V135" s="3">
        <f>IF(H135="HSK",VALUE(L135),0)</f>
        <v>0</v>
      </c>
      <c r="W135" s="3">
        <f>IF(H135="G-TELP Level2",VALUE(L135),0)</f>
        <v>0</v>
      </c>
      <c r="X135" s="3">
        <f>IF(P135="A",IF(Q135&gt;849,1,IF(R135&gt;335,1,IF(S135&gt;97,1,IF(T135&gt;849,1,IF(W135&gt;82,1,IF(U135=6,1,IF(U135=5,IF(V135&gt;254,1,0),0))))))),IF(P135="B",IF(Q135&gt;699,1,IF(R135&gt;263,1,IF(S135&gt;78,1,IF(T135&gt;699,1,IF(W135&gt;63,1,IF(U135=6,1,IF(U135=5,IF(V135&gt;179,1,0),0))))))),IF(P135="C",IF(Q135&gt;599,1,IF(R135&gt;226,1,IF(S135&gt;67,1,IF(T135&gt;599,1,IF(W135&gt;49,1,IF(U135=6,1,IF(U135=5,1,IF(U135=4,IF(V135&gt;209,1,0),0)))))))),IF(P135="D",IF(Q135&gt;649,1,IF(R135&gt;244,1,IF(S135&gt;73,1,IF(T135&gt;649,1,IF(W135&gt;56,1,IF(U135=6,1,IF(U135=5,1,IF(U135=4,IF(V135&gt;254,1,0),0)))))))),0))))</f>
        <v>1</v>
      </c>
      <c r="Y135" s="3">
        <f>SUMIF(B:B,B135,X:X)</f>
        <v>1</v>
      </c>
      <c r="Z135" s="3" t="str">
        <f>IF(Y135&gt;0,"어학 충족","자격미달")</f>
        <v>어학 충족</v>
      </c>
      <c r="AA135" s="3"/>
      <c r="AB135" s="3" t="str">
        <f>IF(P135="A",IF(Q135&gt;849,"TOEIC 충족",IF(R135&gt;335,"New-TEPS 충족",IF(S135&gt;97,"TOEFL 충족",IF(T135&gt;849,"JPT 충족",IF(W135&gt;82,"G-TELP 충족",IF(U135=6,"HSK점수 충족",IF(U135=5,IF(V135&gt;254,"HSK점수 충족","자격미달"),"자격미달"))))))),IF(P135="B",IF(Q135&gt;699,"TOEIC 충족",IF(R135&gt;263,"New-TEPS 충족",IF(S135&gt;78,"TOEFL 충족",IF(T135&gt;699,"JPT 충족",IF(W135&gt;63,"G-TELP 충족",IF(U135=6,"HSK점수 충족",IF(U135=5,IF(V135&gt;179,"HSK점수 충족","자격미달"),"자격미달"))))))),IF(P135="C",IF(Q135&gt;599,"TOEIC 충족",IF(R135&gt;226,"New-TEPS 충족",IF(S135&gt;67,"TOEFL 충족",IF(T135&gt;599,"JPT 충족",IF(W135&gt;49,"G-TELP 충족",IF(U135=6,"HSK점수 충족",IF(U135=5,"HSK점수 충족",IF(U135=4,IF(V135&gt;209,"HSK점수 충족","자격미달"),"자격미달")))))))),IF(P135="D",IF(Q135&gt;649,"TOEIC 충족",IF(R135&gt;244,"New-TEPS 충족",IF(S135&gt;73,"TOEFL 충족",IF(T135&gt;649,"JPT 충족",IF(W135&gt;56,"G-TELP 충족",IF(U1076=6,"HSK점수 충족",IF(U1076=5,"HSK점수 충족",IF(U1076=4,IF(V1076&gt;254,"HSK점수 충족","자격미달"),"자격미달")))))))),0))))</f>
        <v>TOEIC 충족</v>
      </c>
      <c r="AC135" s="21"/>
      <c r="AD135" s="3">
        <f>IF(P135="A",VLOOKUP(Q135,[1]교육_어학_경력backdata!$B$3:$C$9,2,1),IF(P135="B",VLOOKUP(Q135,[1]교육_어학_경력backdata!$G$3:$H$9,2,1),IF(P135="C",0,"오류")))</f>
        <v>14</v>
      </c>
      <c r="AE135" s="3">
        <f>IF(P135="A",VLOOKUP(R135,[1]교육_어학_경력backdata!$B$11:$C$17,2,1),IF(P135="B",VLOOKUP(R135,[1]교육_어학_경력backdata!$G$11:$H$17,2,1),IF(P135="C",0,"오류")))</f>
        <v>0</v>
      </c>
      <c r="AF135" s="3">
        <f>IF(P135="A",VLOOKUP(S135,[1]교육_어학_경력backdata!$B$19:$C$25,2,1),IF(P135="B",VLOOKUP(S135,[1]교육_어학_경력backdata!$G$19:$H$25,2,1),IF(P135="C",0,"오류")))</f>
        <v>0</v>
      </c>
      <c r="AG135" s="3">
        <f>IF(P135="A",VLOOKUP(T135,[1]교육_어학_경력backdata!$B$3:$C$9,2,1),IF(P135="B",VLOOKUP(T135,[1]교육_어학_경력backdata!$G$3:$H$9,2,1),IF(P135="C",0,"오류")))</f>
        <v>0</v>
      </c>
      <c r="AH135" s="3">
        <f>IF(P135="A",IF(U135=0,0,IF(U135=4,0,IF(U135=5,VLOOKUP(V135,[1]교육_어학_경력backdata!$B$27:$C$29,2,1),IF(U135=6,VLOOKUP(V135,[1]교육_어학_경력backdata!$B$31:$C$34,2,1))))),IF(P135="B",IF(U135=0,0,IF(U135=4,0,IF(U135=5,VLOOKUP(V135,[1]교육_어학_경력backdata!$G$27:$H$31,2,1),IF(U135=6,VLOOKUP(V135,[1]교육_어학_경력backdata!$G$33:$H$34,2,1))))),IF(CT135="C",0,"오류")))</f>
        <v>0</v>
      </c>
      <c r="AI135" s="3">
        <f>IF(P135="A",VLOOKUP(W135,[1]교육_어학_경력backdata!$B$36:$C$42,2,1),IF(P135="B",VLOOKUP(W135,[1]교육_어학_경력backdata!$G$36:$H$42,2,1),IF(P135="C",0,"오류")))</f>
        <v>0</v>
      </c>
      <c r="AJ135" s="3">
        <f>SUM(AD135:AI135)</f>
        <v>14</v>
      </c>
      <c r="AK135" s="3">
        <f>_xlfn.MAXIFS(AJ:AJ,B:B,B135)</f>
        <v>14</v>
      </c>
      <c r="AL135" s="3"/>
      <c r="AM135" s="21"/>
      <c r="AN135" s="3"/>
      <c r="AO135" s="3"/>
    </row>
    <row r="136" spans="1:41" x14ac:dyDescent="0.4">
      <c r="A136" s="4">
        <f>IF(B135=B136,A135,A135+1)</f>
        <v>123</v>
      </c>
      <c r="B136" s="4" t="s">
        <v>5686</v>
      </c>
      <c r="C136" s="4" t="s">
        <v>4912</v>
      </c>
      <c r="D136" s="4" t="s">
        <v>3044</v>
      </c>
      <c r="E136" s="4" t="s">
        <v>3043</v>
      </c>
      <c r="F136" s="4">
        <f>IF(B136=B135,F135+1,1)</f>
        <v>1</v>
      </c>
      <c r="G136" s="4" t="s">
        <v>6384</v>
      </c>
      <c r="H136" s="4" t="s">
        <v>6379</v>
      </c>
      <c r="I136" s="4" t="s">
        <v>6378</v>
      </c>
      <c r="J136" s="4" t="s">
        <v>6490</v>
      </c>
      <c r="K136" s="4"/>
      <c r="L136" s="4" t="s">
        <v>6454</v>
      </c>
      <c r="M136" s="4" t="s">
        <v>7467</v>
      </c>
      <c r="P136" s="4" t="s">
        <v>2434</v>
      </c>
      <c r="Q136" s="4">
        <f>IF(H136="TOEIC",VALUE(L136),0)</f>
        <v>895</v>
      </c>
      <c r="R136" s="4">
        <f>IF(H136="NEW TEPS",VALUE(L136),0)</f>
        <v>0</v>
      </c>
      <c r="S136" s="4">
        <f>IF(H136="TOEFL(ibt)",VALUE(L136),0)</f>
        <v>0</v>
      </c>
      <c r="T136" s="4">
        <f>IF(H136="JPT",VALUE(L136),0)</f>
        <v>0</v>
      </c>
      <c r="U136" s="4">
        <f>IF(H136="HSK",VALUE(K136),0)</f>
        <v>0</v>
      </c>
      <c r="V136" s="4">
        <f>IF(H136="HSK",VALUE(L136),0)</f>
        <v>0</v>
      </c>
      <c r="W136" s="4">
        <f>IF(H136="G-TELP Level2",VALUE(L136),0)</f>
        <v>0</v>
      </c>
      <c r="X136" s="4">
        <f>IF(P136="A",IF(Q136&gt;849,1,IF(R136&gt;335,1,IF(S136&gt;97,1,IF(T136&gt;849,1,IF(W136&gt;82,1,IF(U136=6,1,IF(U136=5,IF(V136&gt;254,1,0),0))))))),IF(P136="B",IF(Q136&gt;699,1,IF(R136&gt;263,1,IF(S136&gt;78,1,IF(T136&gt;699,1,IF(W136&gt;63,1,IF(U136=6,1,IF(U136=5,IF(V136&gt;179,1,0),0))))))),IF(P136="C",IF(Q136&gt;599,1,IF(R136&gt;226,1,IF(S136&gt;67,1,IF(T136&gt;599,1,IF(W136&gt;49,1,IF(U136=6,1,IF(U136=5,1,IF(U136=4,IF(V136&gt;209,1,0),0)))))))),IF(P136="D",IF(Q136&gt;649,1,IF(R136&gt;244,1,IF(S136&gt;73,1,IF(T136&gt;649,1,IF(W136&gt;56,1,IF(U136=6,1,IF(U136=5,1,IF(U136=4,IF(V136&gt;254,1,0),0)))))))),0))))</f>
        <v>1</v>
      </c>
      <c r="Y136" s="4">
        <f>SUMIF(B:B,B136,X:X)</f>
        <v>1</v>
      </c>
      <c r="Z136" s="4" t="str">
        <f>IF(Y136&gt;0,"어학 충족","자격미달")</f>
        <v>어학 충족</v>
      </c>
      <c r="AA136" s="4"/>
      <c r="AB136" s="4" t="str">
        <f>IF(P136="A",IF(Q136&gt;849,"TOEIC 충족",IF(R136&gt;335,"New-TEPS 충족",IF(S136&gt;97,"TOEFL 충족",IF(T136&gt;849,"JPT 충족",IF(W136&gt;82,"G-TELP 충족",IF(U136=6,"HSK점수 충족",IF(U136=5,IF(V136&gt;254,"HSK점수 충족","자격미달"),"자격미달"))))))),IF(P136="B",IF(Q136&gt;699,"TOEIC 충족",IF(R136&gt;263,"New-TEPS 충족",IF(S136&gt;78,"TOEFL 충족",IF(T136&gt;699,"JPT 충족",IF(W136&gt;63,"G-TELP 충족",IF(U136=6,"HSK점수 충족",IF(U136=5,IF(V136&gt;179,"HSK점수 충족","자격미달"),"자격미달"))))))),IF(P136="C",IF(Q136&gt;599,"TOEIC 충족",IF(R136&gt;226,"New-TEPS 충족",IF(S136&gt;67,"TOEFL 충족",IF(T136&gt;599,"JPT 충족",IF(W136&gt;49,"G-TELP 충족",IF(U136=6,"HSK점수 충족",IF(U136=5,"HSK점수 충족",IF(U136=4,IF(V136&gt;209,"HSK점수 충족","자격미달"),"자격미달")))))))),IF(P136="D",IF(Q136&gt;649,"TOEIC 충족",IF(R136&gt;244,"New-TEPS 충족",IF(S136&gt;73,"TOEFL 충족",IF(T136&gt;649,"JPT 충족",IF(W136&gt;56,"G-TELP 충족",IF(U1077=6,"HSK점수 충족",IF(U1077=5,"HSK점수 충족",IF(U1077=4,IF(V1077&gt;254,"HSK점수 충족","자격미달"),"자격미달")))))))),0))))</f>
        <v>TOEIC 충족</v>
      </c>
      <c r="AC136" s="21"/>
      <c r="AD136" s="4">
        <f>IF(P136="A",VLOOKUP(Q136,[1]교육_어학_경력backdata!$B$3:$C$9,2,1),IF(P136="B",VLOOKUP(Q136,[1]교육_어학_경력backdata!$G$3:$H$9,2,1),IF(P136="C",0,"오류")))</f>
        <v>14</v>
      </c>
      <c r="AE136" s="4">
        <f>IF(P136="A",VLOOKUP(R136,[1]교육_어학_경력backdata!$B$11:$C$17,2,1),IF(P136="B",VLOOKUP(R136,[1]교육_어학_경력backdata!$G$11:$H$17,2,1),IF(P136="C",0,"오류")))</f>
        <v>0</v>
      </c>
      <c r="AF136" s="4">
        <f>IF(P136="A",VLOOKUP(S136,[1]교육_어학_경력backdata!$B$19:$C$25,2,1),IF(P136="B",VLOOKUP(S136,[1]교육_어학_경력backdata!$G$19:$H$25,2,1),IF(P136="C",0,"오류")))</f>
        <v>0</v>
      </c>
      <c r="AG136" s="4">
        <f>IF(P136="A",VLOOKUP(T136,[1]교육_어학_경력backdata!$B$3:$C$9,2,1),IF(P136="B",VLOOKUP(T136,[1]교육_어학_경력backdata!$G$3:$H$9,2,1),IF(P136="C",0,"오류")))</f>
        <v>0</v>
      </c>
      <c r="AH136" s="4">
        <f>IF(P136="A",IF(U136=0,0,IF(U136=4,0,IF(U136=5,VLOOKUP(V136,[1]교육_어학_경력backdata!$B$27:$C$29,2,1),IF(U136=6,VLOOKUP(V136,[1]교육_어학_경력backdata!$B$31:$C$34,2,1))))),IF(P136="B",IF(U136=0,0,IF(U136=4,0,IF(U136=5,VLOOKUP(V136,[1]교육_어학_경력backdata!$G$27:$H$31,2,1),IF(U136=6,VLOOKUP(V136,[1]교육_어학_경력backdata!$G$33:$H$34,2,1))))),IF(CT136="C",0,"오류")))</f>
        <v>0</v>
      </c>
      <c r="AI136" s="4">
        <f>IF(P136="A",VLOOKUP(W136,[1]교육_어학_경력backdata!$B$36:$C$42,2,1),IF(P136="B",VLOOKUP(W136,[1]교육_어학_경력backdata!$G$36:$H$42,2,1),IF(P136="C",0,"오류")))</f>
        <v>0</v>
      </c>
      <c r="AJ136" s="4">
        <f>SUM(AD136:AI136)</f>
        <v>14</v>
      </c>
      <c r="AK136" s="4">
        <f>_xlfn.MAXIFS(AJ:AJ,B:B,B136)</f>
        <v>14</v>
      </c>
      <c r="AL136" s="4"/>
      <c r="AM136" s="21"/>
      <c r="AN136" s="4"/>
      <c r="AO136" s="4"/>
    </row>
    <row r="137" spans="1:41" x14ac:dyDescent="0.4">
      <c r="A137" s="3">
        <f>IF(B136=B137,A136,A136+1)</f>
        <v>124</v>
      </c>
      <c r="B137" s="3" t="s">
        <v>5683</v>
      </c>
      <c r="C137" s="3" t="s">
        <v>5682</v>
      </c>
      <c r="D137" s="3" t="s">
        <v>3044</v>
      </c>
      <c r="E137" s="3" t="s">
        <v>3043</v>
      </c>
      <c r="F137" s="3">
        <f>IF(B137=B136,F136+1,1)</f>
        <v>1</v>
      </c>
      <c r="G137" s="3" t="s">
        <v>6380</v>
      </c>
      <c r="H137" s="3" t="s">
        <v>6379</v>
      </c>
      <c r="I137" s="3" t="s">
        <v>6378</v>
      </c>
      <c r="J137" s="3" t="s">
        <v>6442</v>
      </c>
      <c r="K137" s="3"/>
      <c r="L137" s="3" t="s">
        <v>6674</v>
      </c>
      <c r="M137" s="3" t="s">
        <v>7466</v>
      </c>
      <c r="P137" s="3" t="s">
        <v>2434</v>
      </c>
      <c r="Q137" s="3">
        <f>IF(H137="TOEIC",VALUE(L137),0)</f>
        <v>905</v>
      </c>
      <c r="R137" s="3">
        <f>IF(H137="NEW TEPS",VALUE(L137),0)</f>
        <v>0</v>
      </c>
      <c r="S137" s="3">
        <f>IF(H137="TOEFL(ibt)",VALUE(L137),0)</f>
        <v>0</v>
      </c>
      <c r="T137" s="3">
        <f>IF(H137="JPT",VALUE(L137),0)</f>
        <v>0</v>
      </c>
      <c r="U137" s="3">
        <f>IF(H137="HSK",VALUE(K137),0)</f>
        <v>0</v>
      </c>
      <c r="V137" s="3">
        <f>IF(H137="HSK",VALUE(L137),0)</f>
        <v>0</v>
      </c>
      <c r="W137" s="3">
        <f>IF(H137="G-TELP Level2",VALUE(L137),0)</f>
        <v>0</v>
      </c>
      <c r="X137" s="3">
        <f>IF(P137="A",IF(Q137&gt;849,1,IF(R137&gt;335,1,IF(S137&gt;97,1,IF(T137&gt;849,1,IF(W137&gt;82,1,IF(U137=6,1,IF(U137=5,IF(V137&gt;254,1,0),0))))))),IF(P137="B",IF(Q137&gt;699,1,IF(R137&gt;263,1,IF(S137&gt;78,1,IF(T137&gt;699,1,IF(W137&gt;63,1,IF(U137=6,1,IF(U137=5,IF(V137&gt;179,1,0),0))))))),IF(P137="C",IF(Q137&gt;599,1,IF(R137&gt;226,1,IF(S137&gt;67,1,IF(T137&gt;599,1,IF(W137&gt;49,1,IF(U137=6,1,IF(U137=5,1,IF(U137=4,IF(V137&gt;209,1,0),0)))))))),IF(P137="D",IF(Q137&gt;649,1,IF(R137&gt;244,1,IF(S137&gt;73,1,IF(T137&gt;649,1,IF(W137&gt;56,1,IF(U137=6,1,IF(U137=5,1,IF(U137=4,IF(V137&gt;254,1,0),0)))))))),0))))</f>
        <v>1</v>
      </c>
      <c r="Y137" s="3">
        <f>SUMIF(B:B,B137,X:X)</f>
        <v>1</v>
      </c>
      <c r="Z137" s="3" t="str">
        <f>IF(Y137&gt;0,"어학 충족","자격미달")</f>
        <v>어학 충족</v>
      </c>
      <c r="AA137" s="3"/>
      <c r="AB137" s="3" t="str">
        <f>IF(P137="A",IF(Q137&gt;849,"TOEIC 충족",IF(R137&gt;335,"New-TEPS 충족",IF(S137&gt;97,"TOEFL 충족",IF(T137&gt;849,"JPT 충족",IF(W137&gt;82,"G-TELP 충족",IF(U137=6,"HSK점수 충족",IF(U137=5,IF(V137&gt;254,"HSK점수 충족","자격미달"),"자격미달"))))))),IF(P137="B",IF(Q137&gt;699,"TOEIC 충족",IF(R137&gt;263,"New-TEPS 충족",IF(S137&gt;78,"TOEFL 충족",IF(T137&gt;699,"JPT 충족",IF(W137&gt;63,"G-TELP 충족",IF(U137=6,"HSK점수 충족",IF(U137=5,IF(V137&gt;179,"HSK점수 충족","자격미달"),"자격미달"))))))),IF(P137="C",IF(Q137&gt;599,"TOEIC 충족",IF(R137&gt;226,"New-TEPS 충족",IF(S137&gt;67,"TOEFL 충족",IF(T137&gt;599,"JPT 충족",IF(W137&gt;49,"G-TELP 충족",IF(U137=6,"HSK점수 충족",IF(U137=5,"HSK점수 충족",IF(U137=4,IF(V137&gt;209,"HSK점수 충족","자격미달"),"자격미달")))))))),IF(P137="D",IF(Q137&gt;649,"TOEIC 충족",IF(R137&gt;244,"New-TEPS 충족",IF(S137&gt;73,"TOEFL 충족",IF(T137&gt;649,"JPT 충족",IF(W137&gt;56,"G-TELP 충족",IF(U1078=6,"HSK점수 충족",IF(U1078=5,"HSK점수 충족",IF(U1078=4,IF(V1078&gt;254,"HSK점수 충족","자격미달"),"자격미달")))))))),0))))</f>
        <v>TOEIC 충족</v>
      </c>
      <c r="AC137" s="21"/>
      <c r="AD137" s="3">
        <f>IF(P137="A",VLOOKUP(Q137,[1]교육_어학_경력backdata!$B$3:$C$9,2,1),IF(P137="B",VLOOKUP(Q137,[1]교육_어학_경력backdata!$G$3:$H$9,2,1),IF(P137="C",0,"오류")))</f>
        <v>16</v>
      </c>
      <c r="AE137" s="3">
        <f>IF(P137="A",VLOOKUP(R137,[1]교육_어학_경력backdata!$B$11:$C$17,2,1),IF(P137="B",VLOOKUP(R137,[1]교육_어학_경력backdata!$G$11:$H$17,2,1),IF(P137="C",0,"오류")))</f>
        <v>0</v>
      </c>
      <c r="AF137" s="3">
        <f>IF(P137="A",VLOOKUP(S137,[1]교육_어학_경력backdata!$B$19:$C$25,2,1),IF(P137="B",VLOOKUP(S137,[1]교육_어학_경력backdata!$G$19:$H$25,2,1),IF(P137="C",0,"오류")))</f>
        <v>0</v>
      </c>
      <c r="AG137" s="3">
        <f>IF(P137="A",VLOOKUP(T137,[1]교육_어학_경력backdata!$B$3:$C$9,2,1),IF(P137="B",VLOOKUP(T137,[1]교육_어학_경력backdata!$G$3:$H$9,2,1),IF(P137="C",0,"오류")))</f>
        <v>0</v>
      </c>
      <c r="AH137" s="3">
        <f>IF(P137="A",IF(U137=0,0,IF(U137=4,0,IF(U137=5,VLOOKUP(V137,[1]교육_어학_경력backdata!$B$27:$C$29,2,1),IF(U137=6,VLOOKUP(V137,[1]교육_어학_경력backdata!$B$31:$C$34,2,1))))),IF(P137="B",IF(U137=0,0,IF(U137=4,0,IF(U137=5,VLOOKUP(V137,[1]교육_어학_경력backdata!$G$27:$H$31,2,1),IF(U137=6,VLOOKUP(V137,[1]교육_어학_경력backdata!$G$33:$H$34,2,1))))),IF(CT137="C",0,"오류")))</f>
        <v>0</v>
      </c>
      <c r="AI137" s="3">
        <f>IF(P137="A",VLOOKUP(W137,[1]교육_어학_경력backdata!$B$36:$C$42,2,1),IF(P137="B",VLOOKUP(W137,[1]교육_어학_경력backdata!$G$36:$H$42,2,1),IF(P137="C",0,"오류")))</f>
        <v>0</v>
      </c>
      <c r="AJ137" s="3">
        <f>SUM(AD137:AI137)</f>
        <v>16</v>
      </c>
      <c r="AK137" s="3">
        <f>_xlfn.MAXIFS(AJ:AJ,B:B,B137)</f>
        <v>16</v>
      </c>
      <c r="AL137" s="3"/>
      <c r="AM137" s="21"/>
      <c r="AN137" s="3"/>
      <c r="AO137" s="3"/>
    </row>
    <row r="138" spans="1:41" x14ac:dyDescent="0.4">
      <c r="A138" s="4">
        <f>IF(B137=B138,A137,A137+1)</f>
        <v>125</v>
      </c>
      <c r="B138" s="4" t="s">
        <v>5677</v>
      </c>
      <c r="C138" s="4" t="s">
        <v>5676</v>
      </c>
      <c r="D138" s="4" t="s">
        <v>3044</v>
      </c>
      <c r="E138" s="4" t="s">
        <v>3043</v>
      </c>
      <c r="F138" s="4">
        <f>IF(B138=B137,F137+1,1)</f>
        <v>1</v>
      </c>
      <c r="G138" s="4" t="s">
        <v>6380</v>
      </c>
      <c r="H138" s="4" t="s">
        <v>6379</v>
      </c>
      <c r="I138" s="4" t="s">
        <v>6378</v>
      </c>
      <c r="J138" s="4" t="s">
        <v>6742</v>
      </c>
      <c r="K138" s="4"/>
      <c r="L138" s="4" t="s">
        <v>6399</v>
      </c>
      <c r="M138" s="4" t="s">
        <v>7465</v>
      </c>
      <c r="P138" s="4" t="s">
        <v>2434</v>
      </c>
      <c r="Q138" s="4">
        <f>IF(H138="TOEIC",VALUE(L138),0)</f>
        <v>900</v>
      </c>
      <c r="R138" s="4">
        <f>IF(H138="NEW TEPS",VALUE(L138),0)</f>
        <v>0</v>
      </c>
      <c r="S138" s="4">
        <f>IF(H138="TOEFL(ibt)",VALUE(L138),0)</f>
        <v>0</v>
      </c>
      <c r="T138" s="4">
        <f>IF(H138="JPT",VALUE(L138),0)</f>
        <v>0</v>
      </c>
      <c r="U138" s="4">
        <f>IF(H138="HSK",VALUE(K138),0)</f>
        <v>0</v>
      </c>
      <c r="V138" s="4">
        <f>IF(H138="HSK",VALUE(L138),0)</f>
        <v>0</v>
      </c>
      <c r="W138" s="4">
        <f>IF(H138="G-TELP Level2",VALUE(L138),0)</f>
        <v>0</v>
      </c>
      <c r="X138" s="4">
        <f>IF(P138="A",IF(Q138&gt;849,1,IF(R138&gt;335,1,IF(S138&gt;97,1,IF(T138&gt;849,1,IF(W138&gt;82,1,IF(U138=6,1,IF(U138=5,IF(V138&gt;254,1,0),0))))))),IF(P138="B",IF(Q138&gt;699,1,IF(R138&gt;263,1,IF(S138&gt;78,1,IF(T138&gt;699,1,IF(W138&gt;63,1,IF(U138=6,1,IF(U138=5,IF(V138&gt;179,1,0),0))))))),IF(P138="C",IF(Q138&gt;599,1,IF(R138&gt;226,1,IF(S138&gt;67,1,IF(T138&gt;599,1,IF(W138&gt;49,1,IF(U138=6,1,IF(U138=5,1,IF(U138=4,IF(V138&gt;209,1,0),0)))))))),IF(P138="D",IF(Q138&gt;649,1,IF(R138&gt;244,1,IF(S138&gt;73,1,IF(T138&gt;649,1,IF(W138&gt;56,1,IF(U138=6,1,IF(U138=5,1,IF(U138=4,IF(V138&gt;254,1,0),0)))))))),0))))</f>
        <v>1</v>
      </c>
      <c r="Y138" s="4">
        <f>SUMIF(B:B,B138,X:X)</f>
        <v>1</v>
      </c>
      <c r="Z138" s="4" t="str">
        <f>IF(Y138&gt;0,"어학 충족","자격미달")</f>
        <v>어학 충족</v>
      </c>
      <c r="AA138" s="4"/>
      <c r="AB138" s="4" t="str">
        <f>IF(P138="A",IF(Q138&gt;849,"TOEIC 충족",IF(R138&gt;335,"New-TEPS 충족",IF(S138&gt;97,"TOEFL 충족",IF(T138&gt;849,"JPT 충족",IF(W138&gt;82,"G-TELP 충족",IF(U138=6,"HSK점수 충족",IF(U138=5,IF(V138&gt;254,"HSK점수 충족","자격미달"),"자격미달"))))))),IF(P138="B",IF(Q138&gt;699,"TOEIC 충족",IF(R138&gt;263,"New-TEPS 충족",IF(S138&gt;78,"TOEFL 충족",IF(T138&gt;699,"JPT 충족",IF(W138&gt;63,"G-TELP 충족",IF(U138=6,"HSK점수 충족",IF(U138=5,IF(V138&gt;179,"HSK점수 충족","자격미달"),"자격미달"))))))),IF(P138="C",IF(Q138&gt;599,"TOEIC 충족",IF(R138&gt;226,"New-TEPS 충족",IF(S138&gt;67,"TOEFL 충족",IF(T138&gt;599,"JPT 충족",IF(W138&gt;49,"G-TELP 충족",IF(U138=6,"HSK점수 충족",IF(U138=5,"HSK점수 충족",IF(U138=4,IF(V138&gt;209,"HSK점수 충족","자격미달"),"자격미달")))))))),IF(P138="D",IF(Q138&gt;649,"TOEIC 충족",IF(R138&gt;244,"New-TEPS 충족",IF(S138&gt;73,"TOEFL 충족",IF(T138&gt;649,"JPT 충족",IF(W138&gt;56,"G-TELP 충족",IF(U1079=6,"HSK점수 충족",IF(U1079=5,"HSK점수 충족",IF(U1079=4,IF(V1079&gt;254,"HSK점수 충족","자격미달"),"자격미달")))))))),0))))</f>
        <v>TOEIC 충족</v>
      </c>
      <c r="AC138" s="21"/>
      <c r="AD138" s="4">
        <f>IF(P138="A",VLOOKUP(Q138,[1]교육_어학_경력backdata!$B$3:$C$9,2,1),IF(P138="B",VLOOKUP(Q138,[1]교육_어학_경력backdata!$G$3:$H$9,2,1),IF(P138="C",0,"오류")))</f>
        <v>16</v>
      </c>
      <c r="AE138" s="4">
        <f>IF(P138="A",VLOOKUP(R138,[1]교육_어학_경력backdata!$B$11:$C$17,2,1),IF(P138="B",VLOOKUP(R138,[1]교육_어학_경력backdata!$G$11:$H$17,2,1),IF(P138="C",0,"오류")))</f>
        <v>0</v>
      </c>
      <c r="AF138" s="4">
        <f>IF(P138="A",VLOOKUP(S138,[1]교육_어학_경력backdata!$B$19:$C$25,2,1),IF(P138="B",VLOOKUP(S138,[1]교육_어학_경력backdata!$G$19:$H$25,2,1),IF(P138="C",0,"오류")))</f>
        <v>0</v>
      </c>
      <c r="AG138" s="4">
        <f>IF(P138="A",VLOOKUP(T138,[1]교육_어학_경력backdata!$B$3:$C$9,2,1),IF(P138="B",VLOOKUP(T138,[1]교육_어학_경력backdata!$G$3:$H$9,2,1),IF(P138="C",0,"오류")))</f>
        <v>0</v>
      </c>
      <c r="AH138" s="4">
        <f>IF(P138="A",IF(U138=0,0,IF(U138=4,0,IF(U138=5,VLOOKUP(V138,[1]교육_어학_경력backdata!$B$27:$C$29,2,1),IF(U138=6,VLOOKUP(V138,[1]교육_어학_경력backdata!$B$31:$C$34,2,1))))),IF(P138="B",IF(U138=0,0,IF(U138=4,0,IF(U138=5,VLOOKUP(V138,[1]교육_어학_경력backdata!$G$27:$H$31,2,1),IF(U138=6,VLOOKUP(V138,[1]교육_어학_경력backdata!$G$33:$H$34,2,1))))),IF(CT138="C",0,"오류")))</f>
        <v>0</v>
      </c>
      <c r="AI138" s="4">
        <f>IF(P138="A",VLOOKUP(W138,[1]교육_어학_경력backdata!$B$36:$C$42,2,1),IF(P138="B",VLOOKUP(W138,[1]교육_어학_경력backdata!$G$36:$H$42,2,1),IF(P138="C",0,"오류")))</f>
        <v>0</v>
      </c>
      <c r="AJ138" s="4">
        <f>SUM(AD138:AI138)</f>
        <v>16</v>
      </c>
      <c r="AK138" s="4">
        <f>_xlfn.MAXIFS(AJ:AJ,B:B,B138)</f>
        <v>16</v>
      </c>
      <c r="AL138" s="4"/>
      <c r="AM138" s="21"/>
      <c r="AN138" s="4"/>
      <c r="AO138" s="4"/>
    </row>
    <row r="139" spans="1:41" x14ac:dyDescent="0.4">
      <c r="A139" s="3">
        <f>IF(B138=B139,A138,A138+1)</f>
        <v>126</v>
      </c>
      <c r="B139" s="3" t="s">
        <v>5670</v>
      </c>
      <c r="C139" s="3" t="s">
        <v>5669</v>
      </c>
      <c r="D139" s="3" t="s">
        <v>3044</v>
      </c>
      <c r="E139" s="3" t="s">
        <v>3043</v>
      </c>
      <c r="F139" s="3">
        <f>IF(B139=B138,F138+1,1)</f>
        <v>1</v>
      </c>
      <c r="G139" s="3" t="s">
        <v>6380</v>
      </c>
      <c r="H139" s="3" t="s">
        <v>6379</v>
      </c>
      <c r="I139" s="3" t="s">
        <v>6378</v>
      </c>
      <c r="J139" s="3" t="s">
        <v>6962</v>
      </c>
      <c r="K139" s="3"/>
      <c r="L139" s="3" t="s">
        <v>6506</v>
      </c>
      <c r="M139" s="3" t="s">
        <v>7464</v>
      </c>
      <c r="P139" s="3" t="s">
        <v>2434</v>
      </c>
      <c r="Q139" s="3">
        <f>IF(H139="TOEIC",VALUE(L139),0)</f>
        <v>930</v>
      </c>
      <c r="R139" s="3">
        <f>IF(H139="NEW TEPS",VALUE(L139),0)</f>
        <v>0</v>
      </c>
      <c r="S139" s="3">
        <f>IF(H139="TOEFL(ibt)",VALUE(L139),0)</f>
        <v>0</v>
      </c>
      <c r="T139" s="3">
        <f>IF(H139="JPT",VALUE(L139),0)</f>
        <v>0</v>
      </c>
      <c r="U139" s="3">
        <f>IF(H139="HSK",VALUE(K139),0)</f>
        <v>0</v>
      </c>
      <c r="V139" s="3">
        <f>IF(H139="HSK",VALUE(L139),0)</f>
        <v>0</v>
      </c>
      <c r="W139" s="3">
        <f>IF(H139="G-TELP Level2",VALUE(L139),0)</f>
        <v>0</v>
      </c>
      <c r="X139" s="3">
        <f>IF(P139="A",IF(Q139&gt;849,1,IF(R139&gt;335,1,IF(S139&gt;97,1,IF(T139&gt;849,1,IF(W139&gt;82,1,IF(U139=6,1,IF(U139=5,IF(V139&gt;254,1,0),0))))))),IF(P139="B",IF(Q139&gt;699,1,IF(R139&gt;263,1,IF(S139&gt;78,1,IF(T139&gt;699,1,IF(W139&gt;63,1,IF(U139=6,1,IF(U139=5,IF(V139&gt;179,1,0),0))))))),IF(P139="C",IF(Q139&gt;599,1,IF(R139&gt;226,1,IF(S139&gt;67,1,IF(T139&gt;599,1,IF(W139&gt;49,1,IF(U139=6,1,IF(U139=5,1,IF(U139=4,IF(V139&gt;209,1,0),0)))))))),IF(P139="D",IF(Q139&gt;649,1,IF(R139&gt;244,1,IF(S139&gt;73,1,IF(T139&gt;649,1,IF(W139&gt;56,1,IF(U139=6,1,IF(U139=5,1,IF(U139=4,IF(V139&gt;254,1,0),0)))))))),0))))</f>
        <v>1</v>
      </c>
      <c r="Y139" s="3">
        <f>SUMIF(B:B,B139,X:X)</f>
        <v>1</v>
      </c>
      <c r="Z139" s="3" t="str">
        <f>IF(Y139&gt;0,"어학 충족","자격미달")</f>
        <v>어학 충족</v>
      </c>
      <c r="AA139" s="3"/>
      <c r="AB139" s="3" t="str">
        <f>IF(P139="A",IF(Q139&gt;849,"TOEIC 충족",IF(R139&gt;335,"New-TEPS 충족",IF(S139&gt;97,"TOEFL 충족",IF(T139&gt;849,"JPT 충족",IF(W139&gt;82,"G-TELP 충족",IF(U139=6,"HSK점수 충족",IF(U139=5,IF(V139&gt;254,"HSK점수 충족","자격미달"),"자격미달"))))))),IF(P139="B",IF(Q139&gt;699,"TOEIC 충족",IF(R139&gt;263,"New-TEPS 충족",IF(S139&gt;78,"TOEFL 충족",IF(T139&gt;699,"JPT 충족",IF(W139&gt;63,"G-TELP 충족",IF(U139=6,"HSK점수 충족",IF(U139=5,IF(V139&gt;179,"HSK점수 충족","자격미달"),"자격미달"))))))),IF(P139="C",IF(Q139&gt;599,"TOEIC 충족",IF(R139&gt;226,"New-TEPS 충족",IF(S139&gt;67,"TOEFL 충족",IF(T139&gt;599,"JPT 충족",IF(W139&gt;49,"G-TELP 충족",IF(U139=6,"HSK점수 충족",IF(U139=5,"HSK점수 충족",IF(U139=4,IF(V139&gt;209,"HSK점수 충족","자격미달"),"자격미달")))))))),IF(P139="D",IF(Q139&gt;649,"TOEIC 충족",IF(R139&gt;244,"New-TEPS 충족",IF(S139&gt;73,"TOEFL 충족",IF(T139&gt;649,"JPT 충족",IF(W139&gt;56,"G-TELP 충족",IF(U1080=6,"HSK점수 충족",IF(U1080=5,"HSK점수 충족",IF(U1080=4,IF(V1080&gt;254,"HSK점수 충족","자격미달"),"자격미달")))))))),0))))</f>
        <v>TOEIC 충족</v>
      </c>
      <c r="AC139" s="21"/>
      <c r="AD139" s="3">
        <f>IF(P139="A",VLOOKUP(Q139,[1]교육_어학_경력backdata!$B$3:$C$9,2,1),IF(P139="B",VLOOKUP(Q139,[1]교육_어학_경력backdata!$G$3:$H$9,2,1),IF(P139="C",0,"오류")))</f>
        <v>18</v>
      </c>
      <c r="AE139" s="3">
        <f>IF(P139="A",VLOOKUP(R139,[1]교육_어학_경력backdata!$B$11:$C$17,2,1),IF(P139="B",VLOOKUP(R139,[1]교육_어학_경력backdata!$G$11:$H$17,2,1),IF(P139="C",0,"오류")))</f>
        <v>0</v>
      </c>
      <c r="AF139" s="3">
        <f>IF(P139="A",VLOOKUP(S139,[1]교육_어학_경력backdata!$B$19:$C$25,2,1),IF(P139="B",VLOOKUP(S139,[1]교육_어학_경력backdata!$G$19:$H$25,2,1),IF(P139="C",0,"오류")))</f>
        <v>0</v>
      </c>
      <c r="AG139" s="3">
        <f>IF(P139="A",VLOOKUP(T139,[1]교육_어학_경력backdata!$B$3:$C$9,2,1),IF(P139="B",VLOOKUP(T139,[1]교육_어학_경력backdata!$G$3:$H$9,2,1),IF(P139="C",0,"오류")))</f>
        <v>0</v>
      </c>
      <c r="AH139" s="3">
        <f>IF(P139="A",IF(U139=0,0,IF(U139=4,0,IF(U139=5,VLOOKUP(V139,[1]교육_어학_경력backdata!$B$27:$C$29,2,1),IF(U139=6,VLOOKUP(V139,[1]교육_어학_경력backdata!$B$31:$C$34,2,1))))),IF(P139="B",IF(U139=0,0,IF(U139=4,0,IF(U139=5,VLOOKUP(V139,[1]교육_어학_경력backdata!$G$27:$H$31,2,1),IF(U139=6,VLOOKUP(V139,[1]교육_어학_경력backdata!$G$33:$H$34,2,1))))),IF(CT139="C",0,"오류")))</f>
        <v>0</v>
      </c>
      <c r="AI139" s="3">
        <f>IF(P139="A",VLOOKUP(W139,[1]교육_어학_경력backdata!$B$36:$C$42,2,1),IF(P139="B",VLOOKUP(W139,[1]교육_어학_경력backdata!$G$36:$H$42,2,1),IF(P139="C",0,"오류")))</f>
        <v>0</v>
      </c>
      <c r="AJ139" s="3">
        <f>SUM(AD139:AI139)</f>
        <v>18</v>
      </c>
      <c r="AK139" s="3">
        <f>_xlfn.MAXIFS(AJ:AJ,B:B,B139)</f>
        <v>18</v>
      </c>
      <c r="AL139" s="3"/>
      <c r="AM139" s="21"/>
      <c r="AN139" s="3"/>
      <c r="AO139" s="3"/>
    </row>
    <row r="140" spans="1:41" x14ac:dyDescent="0.4">
      <c r="A140" s="4">
        <f>IF(B139=B140,A139,A139+1)</f>
        <v>127</v>
      </c>
      <c r="B140" s="4" t="s">
        <v>5666</v>
      </c>
      <c r="C140" s="4" t="s">
        <v>5665</v>
      </c>
      <c r="D140" s="4" t="s">
        <v>3044</v>
      </c>
      <c r="E140" s="4" t="s">
        <v>3043</v>
      </c>
      <c r="F140" s="4">
        <f>IF(B140=B139,F139+1,1)</f>
        <v>1</v>
      </c>
      <c r="G140" s="4" t="s">
        <v>6380</v>
      </c>
      <c r="H140" s="4" t="s">
        <v>6379</v>
      </c>
      <c r="I140" s="4" t="s">
        <v>6378</v>
      </c>
      <c r="J140" s="4" t="s">
        <v>6587</v>
      </c>
      <c r="K140" s="4"/>
      <c r="L140" s="4" t="s">
        <v>6459</v>
      </c>
      <c r="M140" s="4" t="s">
        <v>7463</v>
      </c>
      <c r="P140" s="4" t="s">
        <v>2434</v>
      </c>
      <c r="Q140" s="4">
        <f>IF(H140="TOEIC",VALUE(L140),0)</f>
        <v>940</v>
      </c>
      <c r="R140" s="4">
        <f>IF(H140="NEW TEPS",VALUE(L140),0)</f>
        <v>0</v>
      </c>
      <c r="S140" s="4">
        <f>IF(H140="TOEFL(ibt)",VALUE(L140),0)</f>
        <v>0</v>
      </c>
      <c r="T140" s="4">
        <f>IF(H140="JPT",VALUE(L140),0)</f>
        <v>0</v>
      </c>
      <c r="U140" s="4">
        <f>IF(H140="HSK",VALUE(K140),0)</f>
        <v>0</v>
      </c>
      <c r="V140" s="4">
        <f>IF(H140="HSK",VALUE(L140),0)</f>
        <v>0</v>
      </c>
      <c r="W140" s="4">
        <f>IF(H140="G-TELP Level2",VALUE(L140),0)</f>
        <v>0</v>
      </c>
      <c r="X140" s="4">
        <f>IF(P140="A",IF(Q140&gt;849,1,IF(R140&gt;335,1,IF(S140&gt;97,1,IF(T140&gt;849,1,IF(W140&gt;82,1,IF(U140=6,1,IF(U140=5,IF(V140&gt;254,1,0),0))))))),IF(P140="B",IF(Q140&gt;699,1,IF(R140&gt;263,1,IF(S140&gt;78,1,IF(T140&gt;699,1,IF(W140&gt;63,1,IF(U140=6,1,IF(U140=5,IF(V140&gt;179,1,0),0))))))),IF(P140="C",IF(Q140&gt;599,1,IF(R140&gt;226,1,IF(S140&gt;67,1,IF(T140&gt;599,1,IF(W140&gt;49,1,IF(U140=6,1,IF(U140=5,1,IF(U140=4,IF(V140&gt;209,1,0),0)))))))),IF(P140="D",IF(Q140&gt;649,1,IF(R140&gt;244,1,IF(S140&gt;73,1,IF(T140&gt;649,1,IF(W140&gt;56,1,IF(U140=6,1,IF(U140=5,1,IF(U140=4,IF(V140&gt;254,1,0),0)))))))),0))))</f>
        <v>1</v>
      </c>
      <c r="Y140" s="4">
        <f>SUMIF(B:B,B140,X:X)</f>
        <v>1</v>
      </c>
      <c r="Z140" s="4" t="str">
        <f>IF(Y140&gt;0,"어학 충족","자격미달")</f>
        <v>어학 충족</v>
      </c>
      <c r="AA140" s="4"/>
      <c r="AB140" s="4" t="str">
        <f>IF(P140="A",IF(Q140&gt;849,"TOEIC 충족",IF(R140&gt;335,"New-TEPS 충족",IF(S140&gt;97,"TOEFL 충족",IF(T140&gt;849,"JPT 충족",IF(W140&gt;82,"G-TELP 충족",IF(U140=6,"HSK점수 충족",IF(U140=5,IF(V140&gt;254,"HSK점수 충족","자격미달"),"자격미달"))))))),IF(P140="B",IF(Q140&gt;699,"TOEIC 충족",IF(R140&gt;263,"New-TEPS 충족",IF(S140&gt;78,"TOEFL 충족",IF(T140&gt;699,"JPT 충족",IF(W140&gt;63,"G-TELP 충족",IF(U140=6,"HSK점수 충족",IF(U140=5,IF(V140&gt;179,"HSK점수 충족","자격미달"),"자격미달"))))))),IF(P140="C",IF(Q140&gt;599,"TOEIC 충족",IF(R140&gt;226,"New-TEPS 충족",IF(S140&gt;67,"TOEFL 충족",IF(T140&gt;599,"JPT 충족",IF(W140&gt;49,"G-TELP 충족",IF(U140=6,"HSK점수 충족",IF(U140=5,"HSK점수 충족",IF(U140=4,IF(V140&gt;209,"HSK점수 충족","자격미달"),"자격미달")))))))),IF(P140="D",IF(Q140&gt;649,"TOEIC 충족",IF(R140&gt;244,"New-TEPS 충족",IF(S140&gt;73,"TOEFL 충족",IF(T140&gt;649,"JPT 충족",IF(W140&gt;56,"G-TELP 충족",IF(U1081=6,"HSK점수 충족",IF(U1081=5,"HSK점수 충족",IF(U1081=4,IF(V1081&gt;254,"HSK점수 충족","자격미달"),"자격미달")))))))),0))))</f>
        <v>TOEIC 충족</v>
      </c>
      <c r="AC140" s="21"/>
      <c r="AD140" s="4">
        <f>IF(P140="A",VLOOKUP(Q140,[1]교육_어학_경력backdata!$B$3:$C$9,2,1),IF(P140="B",VLOOKUP(Q140,[1]교육_어학_경력backdata!$G$3:$H$9,2,1),IF(P140="C",0,"오류")))</f>
        <v>18</v>
      </c>
      <c r="AE140" s="4">
        <f>IF(P140="A",VLOOKUP(R140,[1]교육_어학_경력backdata!$B$11:$C$17,2,1),IF(P140="B",VLOOKUP(R140,[1]교육_어학_경력backdata!$G$11:$H$17,2,1),IF(P140="C",0,"오류")))</f>
        <v>0</v>
      </c>
      <c r="AF140" s="4">
        <f>IF(P140="A",VLOOKUP(S140,[1]교육_어학_경력backdata!$B$19:$C$25,2,1),IF(P140="B",VLOOKUP(S140,[1]교육_어학_경력backdata!$G$19:$H$25,2,1),IF(P140="C",0,"오류")))</f>
        <v>0</v>
      </c>
      <c r="AG140" s="4">
        <f>IF(P140="A",VLOOKUP(T140,[1]교육_어학_경력backdata!$B$3:$C$9,2,1),IF(P140="B",VLOOKUP(T140,[1]교육_어학_경력backdata!$G$3:$H$9,2,1),IF(P140="C",0,"오류")))</f>
        <v>0</v>
      </c>
      <c r="AH140" s="4">
        <f>IF(P140="A",IF(U140=0,0,IF(U140=4,0,IF(U140=5,VLOOKUP(V140,[1]교육_어학_경력backdata!$B$27:$C$29,2,1),IF(U140=6,VLOOKUP(V140,[1]교육_어학_경력backdata!$B$31:$C$34,2,1))))),IF(P140="B",IF(U140=0,0,IF(U140=4,0,IF(U140=5,VLOOKUP(V140,[1]교육_어학_경력backdata!$G$27:$H$31,2,1),IF(U140=6,VLOOKUP(V140,[1]교육_어학_경력backdata!$G$33:$H$34,2,1))))),IF(CT140="C",0,"오류")))</f>
        <v>0</v>
      </c>
      <c r="AI140" s="4">
        <f>IF(P140="A",VLOOKUP(W140,[1]교육_어학_경력backdata!$B$36:$C$42,2,1),IF(P140="B",VLOOKUP(W140,[1]교육_어학_경력backdata!$G$36:$H$42,2,1),IF(P140="C",0,"오류")))</f>
        <v>0</v>
      </c>
      <c r="AJ140" s="4">
        <f>SUM(AD140:AI140)</f>
        <v>18</v>
      </c>
      <c r="AK140" s="4">
        <f>_xlfn.MAXIFS(AJ:AJ,B:B,B140)</f>
        <v>18</v>
      </c>
      <c r="AL140" s="4"/>
      <c r="AM140" s="21"/>
      <c r="AN140" s="4"/>
      <c r="AO140" s="4"/>
    </row>
    <row r="141" spans="1:41" x14ac:dyDescent="0.4">
      <c r="A141" s="3">
        <f>IF(B140=B141,A140,A140+1)</f>
        <v>128</v>
      </c>
      <c r="B141" s="3" t="s">
        <v>5661</v>
      </c>
      <c r="C141" s="3" t="s">
        <v>5660</v>
      </c>
      <c r="D141" s="3" t="s">
        <v>3044</v>
      </c>
      <c r="E141" s="3" t="s">
        <v>3043</v>
      </c>
      <c r="F141" s="3">
        <f>IF(B141=B140,F140+1,1)</f>
        <v>1</v>
      </c>
      <c r="G141" s="3" t="s">
        <v>6384</v>
      </c>
      <c r="H141" s="3" t="s">
        <v>6379</v>
      </c>
      <c r="I141" s="3" t="s">
        <v>6378</v>
      </c>
      <c r="J141" s="3" t="s">
        <v>6457</v>
      </c>
      <c r="K141" s="3"/>
      <c r="L141" s="3" t="s">
        <v>6875</v>
      </c>
      <c r="M141" s="3" t="s">
        <v>7462</v>
      </c>
      <c r="P141" s="3" t="s">
        <v>2434</v>
      </c>
      <c r="Q141" s="3">
        <f>IF(H141="TOEIC",VALUE(L141),0)</f>
        <v>970</v>
      </c>
      <c r="R141" s="3">
        <f>IF(H141="NEW TEPS",VALUE(L141),0)</f>
        <v>0</v>
      </c>
      <c r="S141" s="3">
        <f>IF(H141="TOEFL(ibt)",VALUE(L141),0)</f>
        <v>0</v>
      </c>
      <c r="T141" s="3">
        <f>IF(H141="JPT",VALUE(L141),0)</f>
        <v>0</v>
      </c>
      <c r="U141" s="3">
        <f>IF(H141="HSK",VALUE(K141),0)</f>
        <v>0</v>
      </c>
      <c r="V141" s="3">
        <f>IF(H141="HSK",VALUE(L141),0)</f>
        <v>0</v>
      </c>
      <c r="W141" s="3">
        <f>IF(H141="G-TELP Level2",VALUE(L141),0)</f>
        <v>0</v>
      </c>
      <c r="X141" s="3">
        <f>IF(P141="A",IF(Q141&gt;849,1,IF(R141&gt;335,1,IF(S141&gt;97,1,IF(T141&gt;849,1,IF(W141&gt;82,1,IF(U141=6,1,IF(U141=5,IF(V141&gt;254,1,0),0))))))),IF(P141="B",IF(Q141&gt;699,1,IF(R141&gt;263,1,IF(S141&gt;78,1,IF(T141&gt;699,1,IF(W141&gt;63,1,IF(U141=6,1,IF(U141=5,IF(V141&gt;179,1,0),0))))))),IF(P141="C",IF(Q141&gt;599,1,IF(R141&gt;226,1,IF(S141&gt;67,1,IF(T141&gt;599,1,IF(W141&gt;49,1,IF(U141=6,1,IF(U141=5,1,IF(U141=4,IF(V141&gt;209,1,0),0)))))))),IF(P141="D",IF(Q141&gt;649,1,IF(R141&gt;244,1,IF(S141&gt;73,1,IF(T141&gt;649,1,IF(W141&gt;56,1,IF(U141=6,1,IF(U141=5,1,IF(U141=4,IF(V141&gt;254,1,0),0)))))))),0))))</f>
        <v>1</v>
      </c>
      <c r="Y141" s="3">
        <f>SUMIF(B:B,B141,X:X)</f>
        <v>1</v>
      </c>
      <c r="Z141" s="3" t="str">
        <f>IF(Y141&gt;0,"어학 충족","자격미달")</f>
        <v>어학 충족</v>
      </c>
      <c r="AA141" s="3"/>
      <c r="AB141" s="3" t="str">
        <f>IF(P141="A",IF(Q141&gt;849,"TOEIC 충족",IF(R141&gt;335,"New-TEPS 충족",IF(S141&gt;97,"TOEFL 충족",IF(T141&gt;849,"JPT 충족",IF(W141&gt;82,"G-TELP 충족",IF(U141=6,"HSK점수 충족",IF(U141=5,IF(V141&gt;254,"HSK점수 충족","자격미달"),"자격미달"))))))),IF(P141="B",IF(Q141&gt;699,"TOEIC 충족",IF(R141&gt;263,"New-TEPS 충족",IF(S141&gt;78,"TOEFL 충족",IF(T141&gt;699,"JPT 충족",IF(W141&gt;63,"G-TELP 충족",IF(U141=6,"HSK점수 충족",IF(U141=5,IF(V141&gt;179,"HSK점수 충족","자격미달"),"자격미달"))))))),IF(P141="C",IF(Q141&gt;599,"TOEIC 충족",IF(R141&gt;226,"New-TEPS 충족",IF(S141&gt;67,"TOEFL 충족",IF(T141&gt;599,"JPT 충족",IF(W141&gt;49,"G-TELP 충족",IF(U141=6,"HSK점수 충족",IF(U141=5,"HSK점수 충족",IF(U141=4,IF(V141&gt;209,"HSK점수 충족","자격미달"),"자격미달")))))))),IF(P141="D",IF(Q141&gt;649,"TOEIC 충족",IF(R141&gt;244,"New-TEPS 충족",IF(S141&gt;73,"TOEFL 충족",IF(T141&gt;649,"JPT 충족",IF(W141&gt;56,"G-TELP 충족",IF(U1082=6,"HSK점수 충족",IF(U1082=5,"HSK점수 충족",IF(U1082=4,IF(V1082&gt;254,"HSK점수 충족","자격미달"),"자격미달")))))))),0))))</f>
        <v>TOEIC 충족</v>
      </c>
      <c r="AC141" s="21"/>
      <c r="AD141" s="3">
        <f>IF(P141="A",VLOOKUP(Q141,[1]교육_어학_경력backdata!$B$3:$C$9,2,1),IF(P141="B",VLOOKUP(Q141,[1]교육_어학_경력backdata!$G$3:$H$9,2,1),IF(P141="C",0,"오류")))</f>
        <v>20</v>
      </c>
      <c r="AE141" s="3">
        <f>IF(P141="A",VLOOKUP(R141,[1]교육_어학_경력backdata!$B$11:$C$17,2,1),IF(P141="B",VLOOKUP(R141,[1]교육_어학_경력backdata!$G$11:$H$17,2,1),IF(P141="C",0,"오류")))</f>
        <v>0</v>
      </c>
      <c r="AF141" s="3">
        <f>IF(P141="A",VLOOKUP(S141,[1]교육_어학_경력backdata!$B$19:$C$25,2,1),IF(P141="B",VLOOKUP(S141,[1]교육_어학_경력backdata!$G$19:$H$25,2,1),IF(P141="C",0,"오류")))</f>
        <v>0</v>
      </c>
      <c r="AG141" s="3">
        <f>IF(P141="A",VLOOKUP(T141,[1]교육_어학_경력backdata!$B$3:$C$9,2,1),IF(P141="B",VLOOKUP(T141,[1]교육_어학_경력backdata!$G$3:$H$9,2,1),IF(P141="C",0,"오류")))</f>
        <v>0</v>
      </c>
      <c r="AH141" s="3">
        <f>IF(P141="A",IF(U141=0,0,IF(U141=4,0,IF(U141=5,VLOOKUP(V141,[1]교육_어학_경력backdata!$B$27:$C$29,2,1),IF(U141=6,VLOOKUP(V141,[1]교육_어학_경력backdata!$B$31:$C$34,2,1))))),IF(P141="B",IF(U141=0,0,IF(U141=4,0,IF(U141=5,VLOOKUP(V141,[1]교육_어학_경력backdata!$G$27:$H$31,2,1),IF(U141=6,VLOOKUP(V141,[1]교육_어학_경력backdata!$G$33:$H$34,2,1))))),IF(CT141="C",0,"오류")))</f>
        <v>0</v>
      </c>
      <c r="AI141" s="3">
        <f>IF(P141="A",VLOOKUP(W141,[1]교육_어학_경력backdata!$B$36:$C$42,2,1),IF(P141="B",VLOOKUP(W141,[1]교육_어학_경력backdata!$G$36:$H$42,2,1),IF(P141="C",0,"오류")))</f>
        <v>0</v>
      </c>
      <c r="AJ141" s="3">
        <f>SUM(AD141:AI141)</f>
        <v>20</v>
      </c>
      <c r="AK141" s="3">
        <f>_xlfn.MAXIFS(AJ:AJ,B:B,B141)</f>
        <v>20</v>
      </c>
      <c r="AL141" s="3"/>
      <c r="AM141" s="21"/>
      <c r="AN141" s="3"/>
      <c r="AO141" s="3"/>
    </row>
    <row r="142" spans="1:41" x14ac:dyDescent="0.4">
      <c r="A142" s="4">
        <f>IF(B141=B142,A141,A141+1)</f>
        <v>129</v>
      </c>
      <c r="B142" s="4" t="s">
        <v>5657</v>
      </c>
      <c r="C142" s="4" t="s">
        <v>5656</v>
      </c>
      <c r="D142" s="4" t="s">
        <v>3044</v>
      </c>
      <c r="E142" s="4" t="s">
        <v>3043</v>
      </c>
      <c r="F142" s="4">
        <f>IF(B142=B141,F141+1,1)</f>
        <v>1</v>
      </c>
      <c r="G142" s="4" t="s">
        <v>6380</v>
      </c>
      <c r="H142" s="4" t="s">
        <v>6379</v>
      </c>
      <c r="I142" s="4" t="s">
        <v>6378</v>
      </c>
      <c r="J142" s="4" t="s">
        <v>6575</v>
      </c>
      <c r="K142" s="4"/>
      <c r="L142" s="4" t="s">
        <v>6448</v>
      </c>
      <c r="M142" s="4" t="s">
        <v>7461</v>
      </c>
      <c r="P142" s="4" t="s">
        <v>2434</v>
      </c>
      <c r="Q142" s="4">
        <f>IF(H142="TOEIC",VALUE(L142),0)</f>
        <v>865</v>
      </c>
      <c r="R142" s="4">
        <f>IF(H142="NEW TEPS",VALUE(L142),0)</f>
        <v>0</v>
      </c>
      <c r="S142" s="4">
        <f>IF(H142="TOEFL(ibt)",VALUE(L142),0)</f>
        <v>0</v>
      </c>
      <c r="T142" s="4">
        <f>IF(H142="JPT",VALUE(L142),0)</f>
        <v>0</v>
      </c>
      <c r="U142" s="4">
        <f>IF(H142="HSK",VALUE(K142),0)</f>
        <v>0</v>
      </c>
      <c r="V142" s="4">
        <f>IF(H142="HSK",VALUE(L142),0)</f>
        <v>0</v>
      </c>
      <c r="W142" s="4">
        <f>IF(H142="G-TELP Level2",VALUE(L142),0)</f>
        <v>0</v>
      </c>
      <c r="X142" s="4">
        <f>IF(P142="A",IF(Q142&gt;849,1,IF(R142&gt;335,1,IF(S142&gt;97,1,IF(T142&gt;849,1,IF(W142&gt;82,1,IF(U142=6,1,IF(U142=5,IF(V142&gt;254,1,0),0))))))),IF(P142="B",IF(Q142&gt;699,1,IF(R142&gt;263,1,IF(S142&gt;78,1,IF(T142&gt;699,1,IF(W142&gt;63,1,IF(U142=6,1,IF(U142=5,IF(V142&gt;179,1,0),0))))))),IF(P142="C",IF(Q142&gt;599,1,IF(R142&gt;226,1,IF(S142&gt;67,1,IF(T142&gt;599,1,IF(W142&gt;49,1,IF(U142=6,1,IF(U142=5,1,IF(U142=4,IF(V142&gt;209,1,0),0)))))))),IF(P142="D",IF(Q142&gt;649,1,IF(R142&gt;244,1,IF(S142&gt;73,1,IF(T142&gt;649,1,IF(W142&gt;56,1,IF(U142=6,1,IF(U142=5,1,IF(U142=4,IF(V142&gt;254,1,0),0)))))))),0))))</f>
        <v>1</v>
      </c>
      <c r="Y142" s="4">
        <f>SUMIF(B:B,B142,X:X)</f>
        <v>1</v>
      </c>
      <c r="Z142" s="4" t="str">
        <f>IF(Y142&gt;0,"어학 충족","자격미달")</f>
        <v>어학 충족</v>
      </c>
      <c r="AA142" s="4"/>
      <c r="AB142" s="4" t="str">
        <f>IF(P142="A",IF(Q142&gt;849,"TOEIC 충족",IF(R142&gt;335,"New-TEPS 충족",IF(S142&gt;97,"TOEFL 충족",IF(T142&gt;849,"JPT 충족",IF(W142&gt;82,"G-TELP 충족",IF(U142=6,"HSK점수 충족",IF(U142=5,IF(V142&gt;254,"HSK점수 충족","자격미달"),"자격미달"))))))),IF(P142="B",IF(Q142&gt;699,"TOEIC 충족",IF(R142&gt;263,"New-TEPS 충족",IF(S142&gt;78,"TOEFL 충족",IF(T142&gt;699,"JPT 충족",IF(W142&gt;63,"G-TELP 충족",IF(U142=6,"HSK점수 충족",IF(U142=5,IF(V142&gt;179,"HSK점수 충족","자격미달"),"자격미달"))))))),IF(P142="C",IF(Q142&gt;599,"TOEIC 충족",IF(R142&gt;226,"New-TEPS 충족",IF(S142&gt;67,"TOEFL 충족",IF(T142&gt;599,"JPT 충족",IF(W142&gt;49,"G-TELP 충족",IF(U142=6,"HSK점수 충족",IF(U142=5,"HSK점수 충족",IF(U142=4,IF(V142&gt;209,"HSK점수 충족","자격미달"),"자격미달")))))))),IF(P142="D",IF(Q142&gt;649,"TOEIC 충족",IF(R142&gt;244,"New-TEPS 충족",IF(S142&gt;73,"TOEFL 충족",IF(T142&gt;649,"JPT 충족",IF(W142&gt;56,"G-TELP 충족",IF(U1083=6,"HSK점수 충족",IF(U1083=5,"HSK점수 충족",IF(U1083=4,IF(V1083&gt;254,"HSK점수 충족","자격미달"),"자격미달")))))))),0))))</f>
        <v>TOEIC 충족</v>
      </c>
      <c r="AC142" s="21"/>
      <c r="AD142" s="4">
        <f>IF(P142="A",VLOOKUP(Q142,[1]교육_어학_경력backdata!$B$3:$C$9,2,1),IF(P142="B",VLOOKUP(Q142,[1]교육_어학_경력backdata!$G$3:$H$9,2,1),IF(P142="C",0,"오류")))</f>
        <v>12</v>
      </c>
      <c r="AE142" s="4">
        <f>IF(P142="A",VLOOKUP(R142,[1]교육_어학_경력backdata!$B$11:$C$17,2,1),IF(P142="B",VLOOKUP(R142,[1]교육_어학_경력backdata!$G$11:$H$17,2,1),IF(P142="C",0,"오류")))</f>
        <v>0</v>
      </c>
      <c r="AF142" s="4">
        <f>IF(P142="A",VLOOKUP(S142,[1]교육_어학_경력backdata!$B$19:$C$25,2,1),IF(P142="B",VLOOKUP(S142,[1]교육_어학_경력backdata!$G$19:$H$25,2,1),IF(P142="C",0,"오류")))</f>
        <v>0</v>
      </c>
      <c r="AG142" s="4">
        <f>IF(P142="A",VLOOKUP(T142,[1]교육_어학_경력backdata!$B$3:$C$9,2,1),IF(P142="B",VLOOKUP(T142,[1]교육_어학_경력backdata!$G$3:$H$9,2,1),IF(P142="C",0,"오류")))</f>
        <v>0</v>
      </c>
      <c r="AH142" s="4">
        <f>IF(P142="A",IF(U142=0,0,IF(U142=4,0,IF(U142=5,VLOOKUP(V142,[1]교육_어학_경력backdata!$B$27:$C$29,2,1),IF(U142=6,VLOOKUP(V142,[1]교육_어학_경력backdata!$B$31:$C$34,2,1))))),IF(P142="B",IF(U142=0,0,IF(U142=4,0,IF(U142=5,VLOOKUP(V142,[1]교육_어학_경력backdata!$G$27:$H$31,2,1),IF(U142=6,VLOOKUP(V142,[1]교육_어학_경력backdata!$G$33:$H$34,2,1))))),IF(CT142="C",0,"오류")))</f>
        <v>0</v>
      </c>
      <c r="AI142" s="4">
        <f>IF(P142="A",VLOOKUP(W142,[1]교육_어학_경력backdata!$B$36:$C$42,2,1),IF(P142="B",VLOOKUP(W142,[1]교육_어학_경력backdata!$G$36:$H$42,2,1),IF(P142="C",0,"오류")))</f>
        <v>0</v>
      </c>
      <c r="AJ142" s="4">
        <f>SUM(AD142:AI142)</f>
        <v>12</v>
      </c>
      <c r="AK142" s="4">
        <f>_xlfn.MAXIFS(AJ:AJ,B:B,B142)</f>
        <v>12</v>
      </c>
      <c r="AL142" s="4"/>
      <c r="AM142" s="21"/>
      <c r="AN142" s="4"/>
      <c r="AO142" s="4"/>
    </row>
    <row r="143" spans="1:41" x14ac:dyDescent="0.4">
      <c r="A143" s="3">
        <f>IF(B142=B143,A142,A142+1)</f>
        <v>130</v>
      </c>
      <c r="B143" s="3" t="s">
        <v>5652</v>
      </c>
      <c r="C143" s="3" t="s">
        <v>5651</v>
      </c>
      <c r="D143" s="3" t="s">
        <v>3044</v>
      </c>
      <c r="E143" s="3" t="s">
        <v>3043</v>
      </c>
      <c r="F143" s="3">
        <f>IF(B143=B142,F142+1,1)</f>
        <v>1</v>
      </c>
      <c r="G143" s="3" t="s">
        <v>6380</v>
      </c>
      <c r="H143" s="3" t="s">
        <v>6379</v>
      </c>
      <c r="I143" s="3" t="s">
        <v>6378</v>
      </c>
      <c r="J143" s="3" t="s">
        <v>6658</v>
      </c>
      <c r="K143" s="3"/>
      <c r="L143" s="3" t="s">
        <v>6506</v>
      </c>
      <c r="M143" s="3" t="s">
        <v>7460</v>
      </c>
      <c r="P143" s="3" t="s">
        <v>2434</v>
      </c>
      <c r="Q143" s="3">
        <f>IF(H143="TOEIC",VALUE(L143),0)</f>
        <v>930</v>
      </c>
      <c r="R143" s="3">
        <f>IF(H143="NEW TEPS",VALUE(L143),0)</f>
        <v>0</v>
      </c>
      <c r="S143" s="3">
        <f>IF(H143="TOEFL(ibt)",VALUE(L143),0)</f>
        <v>0</v>
      </c>
      <c r="T143" s="3">
        <f>IF(H143="JPT",VALUE(L143),0)</f>
        <v>0</v>
      </c>
      <c r="U143" s="3">
        <f>IF(H143="HSK",VALUE(K143),0)</f>
        <v>0</v>
      </c>
      <c r="V143" s="3">
        <f>IF(H143="HSK",VALUE(L143),0)</f>
        <v>0</v>
      </c>
      <c r="W143" s="3">
        <f>IF(H143="G-TELP Level2",VALUE(L143),0)</f>
        <v>0</v>
      </c>
      <c r="X143" s="3">
        <f>IF(P143="A",IF(Q143&gt;849,1,IF(R143&gt;335,1,IF(S143&gt;97,1,IF(T143&gt;849,1,IF(W143&gt;82,1,IF(U143=6,1,IF(U143=5,IF(V143&gt;254,1,0),0))))))),IF(P143="B",IF(Q143&gt;699,1,IF(R143&gt;263,1,IF(S143&gt;78,1,IF(T143&gt;699,1,IF(W143&gt;63,1,IF(U143=6,1,IF(U143=5,IF(V143&gt;179,1,0),0))))))),IF(P143="C",IF(Q143&gt;599,1,IF(R143&gt;226,1,IF(S143&gt;67,1,IF(T143&gt;599,1,IF(W143&gt;49,1,IF(U143=6,1,IF(U143=5,1,IF(U143=4,IF(V143&gt;209,1,0),0)))))))),IF(P143="D",IF(Q143&gt;649,1,IF(R143&gt;244,1,IF(S143&gt;73,1,IF(T143&gt;649,1,IF(W143&gt;56,1,IF(U143=6,1,IF(U143=5,1,IF(U143=4,IF(V143&gt;254,1,0),0)))))))),0))))</f>
        <v>1</v>
      </c>
      <c r="Y143" s="3">
        <f>SUMIF(B:B,B143,X:X)</f>
        <v>1</v>
      </c>
      <c r="Z143" s="3" t="str">
        <f>IF(Y143&gt;0,"어학 충족","자격미달")</f>
        <v>어학 충족</v>
      </c>
      <c r="AA143" s="3"/>
      <c r="AB143" s="3" t="str">
        <f>IF(P143="A",IF(Q143&gt;849,"TOEIC 충족",IF(R143&gt;335,"New-TEPS 충족",IF(S143&gt;97,"TOEFL 충족",IF(T143&gt;849,"JPT 충족",IF(W143&gt;82,"G-TELP 충족",IF(U143=6,"HSK점수 충족",IF(U143=5,IF(V143&gt;254,"HSK점수 충족","자격미달"),"자격미달"))))))),IF(P143="B",IF(Q143&gt;699,"TOEIC 충족",IF(R143&gt;263,"New-TEPS 충족",IF(S143&gt;78,"TOEFL 충족",IF(T143&gt;699,"JPT 충족",IF(W143&gt;63,"G-TELP 충족",IF(U143=6,"HSK점수 충족",IF(U143=5,IF(V143&gt;179,"HSK점수 충족","자격미달"),"자격미달"))))))),IF(P143="C",IF(Q143&gt;599,"TOEIC 충족",IF(R143&gt;226,"New-TEPS 충족",IF(S143&gt;67,"TOEFL 충족",IF(T143&gt;599,"JPT 충족",IF(W143&gt;49,"G-TELP 충족",IF(U143=6,"HSK점수 충족",IF(U143=5,"HSK점수 충족",IF(U143=4,IF(V143&gt;209,"HSK점수 충족","자격미달"),"자격미달")))))))),IF(P143="D",IF(Q143&gt;649,"TOEIC 충족",IF(R143&gt;244,"New-TEPS 충족",IF(S143&gt;73,"TOEFL 충족",IF(T143&gt;649,"JPT 충족",IF(W143&gt;56,"G-TELP 충족",IF(U1084=6,"HSK점수 충족",IF(U1084=5,"HSK점수 충족",IF(U1084=4,IF(V1084&gt;254,"HSK점수 충족","자격미달"),"자격미달")))))))),0))))</f>
        <v>TOEIC 충족</v>
      </c>
      <c r="AC143" s="21"/>
      <c r="AD143" s="3">
        <f>IF(P143="A",VLOOKUP(Q143,[1]교육_어학_경력backdata!$B$3:$C$9,2,1),IF(P143="B",VLOOKUP(Q143,[1]교육_어학_경력backdata!$G$3:$H$9,2,1),IF(P143="C",0,"오류")))</f>
        <v>18</v>
      </c>
      <c r="AE143" s="3">
        <f>IF(P143="A",VLOOKUP(R143,[1]교육_어학_경력backdata!$B$11:$C$17,2,1),IF(P143="B",VLOOKUP(R143,[1]교육_어학_경력backdata!$G$11:$H$17,2,1),IF(P143="C",0,"오류")))</f>
        <v>0</v>
      </c>
      <c r="AF143" s="3">
        <f>IF(P143="A",VLOOKUP(S143,[1]교육_어학_경력backdata!$B$19:$C$25,2,1),IF(P143="B",VLOOKUP(S143,[1]교육_어학_경력backdata!$G$19:$H$25,2,1),IF(P143="C",0,"오류")))</f>
        <v>0</v>
      </c>
      <c r="AG143" s="3">
        <f>IF(P143="A",VLOOKUP(T143,[1]교육_어학_경력backdata!$B$3:$C$9,2,1),IF(P143="B",VLOOKUP(T143,[1]교육_어학_경력backdata!$G$3:$H$9,2,1),IF(P143="C",0,"오류")))</f>
        <v>0</v>
      </c>
      <c r="AH143" s="3">
        <f>IF(P143="A",IF(U143=0,0,IF(U143=4,0,IF(U143=5,VLOOKUP(V143,[1]교육_어학_경력backdata!$B$27:$C$29,2,1),IF(U143=6,VLOOKUP(V143,[1]교육_어학_경력backdata!$B$31:$C$34,2,1))))),IF(P143="B",IF(U143=0,0,IF(U143=4,0,IF(U143=5,VLOOKUP(V143,[1]교육_어학_경력backdata!$G$27:$H$31,2,1),IF(U143=6,VLOOKUP(V143,[1]교육_어학_경력backdata!$G$33:$H$34,2,1))))),IF(CT143="C",0,"오류")))</f>
        <v>0</v>
      </c>
      <c r="AI143" s="3">
        <f>IF(P143="A",VLOOKUP(W143,[1]교육_어학_경력backdata!$B$36:$C$42,2,1),IF(P143="B",VLOOKUP(W143,[1]교육_어학_경력backdata!$G$36:$H$42,2,1),IF(P143="C",0,"오류")))</f>
        <v>0</v>
      </c>
      <c r="AJ143" s="3">
        <f>SUM(AD143:AI143)</f>
        <v>18</v>
      </c>
      <c r="AK143" s="3">
        <f>_xlfn.MAXIFS(AJ:AJ,B:B,B143)</f>
        <v>18</v>
      </c>
      <c r="AL143" s="3"/>
      <c r="AM143" s="21"/>
      <c r="AN143" s="3"/>
      <c r="AO143" s="3"/>
    </row>
    <row r="144" spans="1:41" x14ac:dyDescent="0.4">
      <c r="A144" s="4">
        <f>IF(B143=B144,A143,A143+1)</f>
        <v>131</v>
      </c>
      <c r="B144" s="4" t="s">
        <v>5643</v>
      </c>
      <c r="C144" s="4" t="s">
        <v>2471</v>
      </c>
      <c r="D144" s="4" t="s">
        <v>3044</v>
      </c>
      <c r="E144" s="4" t="s">
        <v>3043</v>
      </c>
      <c r="F144" s="4">
        <f>IF(B144=B143,F143+1,1)</f>
        <v>1</v>
      </c>
      <c r="G144" s="4" t="s">
        <v>6380</v>
      </c>
      <c r="H144" s="4" t="s">
        <v>6379</v>
      </c>
      <c r="I144" s="4" t="s">
        <v>6378</v>
      </c>
      <c r="J144" s="4" t="s">
        <v>6826</v>
      </c>
      <c r="K144" s="4"/>
      <c r="L144" s="4" t="s">
        <v>6448</v>
      </c>
      <c r="M144" s="4" t="s">
        <v>7459</v>
      </c>
      <c r="P144" s="4" t="s">
        <v>2434</v>
      </c>
      <c r="Q144" s="4">
        <f>IF(H144="TOEIC",VALUE(L144),0)</f>
        <v>865</v>
      </c>
      <c r="R144" s="4">
        <f>IF(H144="NEW TEPS",VALUE(L144),0)</f>
        <v>0</v>
      </c>
      <c r="S144" s="4">
        <f>IF(H144="TOEFL(ibt)",VALUE(L144),0)</f>
        <v>0</v>
      </c>
      <c r="T144" s="4">
        <f>IF(H144="JPT",VALUE(L144),0)</f>
        <v>0</v>
      </c>
      <c r="U144" s="4">
        <f>IF(H144="HSK",VALUE(K144),0)</f>
        <v>0</v>
      </c>
      <c r="V144" s="4">
        <f>IF(H144="HSK",VALUE(L144),0)</f>
        <v>0</v>
      </c>
      <c r="W144" s="4">
        <f>IF(H144="G-TELP Level2",VALUE(L144),0)</f>
        <v>0</v>
      </c>
      <c r="X144" s="4">
        <f>IF(P144="A",IF(Q144&gt;849,1,IF(R144&gt;335,1,IF(S144&gt;97,1,IF(T144&gt;849,1,IF(W144&gt;82,1,IF(U144=6,1,IF(U144=5,IF(V144&gt;254,1,0),0))))))),IF(P144="B",IF(Q144&gt;699,1,IF(R144&gt;263,1,IF(S144&gt;78,1,IF(T144&gt;699,1,IF(W144&gt;63,1,IF(U144=6,1,IF(U144=5,IF(V144&gt;179,1,0),0))))))),IF(P144="C",IF(Q144&gt;599,1,IF(R144&gt;226,1,IF(S144&gt;67,1,IF(T144&gt;599,1,IF(W144&gt;49,1,IF(U144=6,1,IF(U144=5,1,IF(U144=4,IF(V144&gt;209,1,0),0)))))))),IF(P144="D",IF(Q144&gt;649,1,IF(R144&gt;244,1,IF(S144&gt;73,1,IF(T144&gt;649,1,IF(W144&gt;56,1,IF(U144=6,1,IF(U144=5,1,IF(U144=4,IF(V144&gt;254,1,0),0)))))))),0))))</f>
        <v>1</v>
      </c>
      <c r="Y144" s="4">
        <f>SUMIF(B:B,B144,X:X)</f>
        <v>1</v>
      </c>
      <c r="Z144" s="4" t="str">
        <f>IF(Y144&gt;0,"어학 충족","자격미달")</f>
        <v>어학 충족</v>
      </c>
      <c r="AA144" s="4"/>
      <c r="AB144" s="4" t="str">
        <f>IF(P144="A",IF(Q144&gt;849,"TOEIC 충족",IF(R144&gt;335,"New-TEPS 충족",IF(S144&gt;97,"TOEFL 충족",IF(T144&gt;849,"JPT 충족",IF(W144&gt;82,"G-TELP 충족",IF(U144=6,"HSK점수 충족",IF(U144=5,IF(V144&gt;254,"HSK점수 충족","자격미달"),"자격미달"))))))),IF(P144="B",IF(Q144&gt;699,"TOEIC 충족",IF(R144&gt;263,"New-TEPS 충족",IF(S144&gt;78,"TOEFL 충족",IF(T144&gt;699,"JPT 충족",IF(W144&gt;63,"G-TELP 충족",IF(U144=6,"HSK점수 충족",IF(U144=5,IF(V144&gt;179,"HSK점수 충족","자격미달"),"자격미달"))))))),IF(P144="C",IF(Q144&gt;599,"TOEIC 충족",IF(R144&gt;226,"New-TEPS 충족",IF(S144&gt;67,"TOEFL 충족",IF(T144&gt;599,"JPT 충족",IF(W144&gt;49,"G-TELP 충족",IF(U144=6,"HSK점수 충족",IF(U144=5,"HSK점수 충족",IF(U144=4,IF(V144&gt;209,"HSK점수 충족","자격미달"),"자격미달")))))))),IF(P144="D",IF(Q144&gt;649,"TOEIC 충족",IF(R144&gt;244,"New-TEPS 충족",IF(S144&gt;73,"TOEFL 충족",IF(T144&gt;649,"JPT 충족",IF(W144&gt;56,"G-TELP 충족",IF(U1085=6,"HSK점수 충족",IF(U1085=5,"HSK점수 충족",IF(U1085=4,IF(V1085&gt;254,"HSK점수 충족","자격미달"),"자격미달")))))))),0))))</f>
        <v>TOEIC 충족</v>
      </c>
      <c r="AC144" s="21"/>
      <c r="AD144" s="4">
        <f>IF(P144="A",VLOOKUP(Q144,[1]교육_어학_경력backdata!$B$3:$C$9,2,1),IF(P144="B",VLOOKUP(Q144,[1]교육_어학_경력backdata!$G$3:$H$9,2,1),IF(P144="C",0,"오류")))</f>
        <v>12</v>
      </c>
      <c r="AE144" s="4">
        <f>IF(P144="A",VLOOKUP(R144,[1]교육_어학_경력backdata!$B$11:$C$17,2,1),IF(P144="B",VLOOKUP(R144,[1]교육_어학_경력backdata!$G$11:$H$17,2,1),IF(P144="C",0,"오류")))</f>
        <v>0</v>
      </c>
      <c r="AF144" s="4">
        <f>IF(P144="A",VLOOKUP(S144,[1]교육_어학_경력backdata!$B$19:$C$25,2,1),IF(P144="B",VLOOKUP(S144,[1]교육_어학_경력backdata!$G$19:$H$25,2,1),IF(P144="C",0,"오류")))</f>
        <v>0</v>
      </c>
      <c r="AG144" s="4">
        <f>IF(P144="A",VLOOKUP(T144,[1]교육_어학_경력backdata!$B$3:$C$9,2,1),IF(P144="B",VLOOKUP(T144,[1]교육_어학_경력backdata!$G$3:$H$9,2,1),IF(P144="C",0,"오류")))</f>
        <v>0</v>
      </c>
      <c r="AH144" s="4">
        <f>IF(P144="A",IF(U144=0,0,IF(U144=4,0,IF(U144=5,VLOOKUP(V144,[1]교육_어학_경력backdata!$B$27:$C$29,2,1),IF(U144=6,VLOOKUP(V144,[1]교육_어학_경력backdata!$B$31:$C$34,2,1))))),IF(P144="B",IF(U144=0,0,IF(U144=4,0,IF(U144=5,VLOOKUP(V144,[1]교육_어학_경력backdata!$G$27:$H$31,2,1),IF(U144=6,VLOOKUP(V144,[1]교육_어학_경력backdata!$G$33:$H$34,2,1))))),IF(CT144="C",0,"오류")))</f>
        <v>0</v>
      </c>
      <c r="AI144" s="4">
        <f>IF(P144="A",VLOOKUP(W144,[1]교육_어학_경력backdata!$B$36:$C$42,2,1),IF(P144="B",VLOOKUP(W144,[1]교육_어학_경력backdata!$G$36:$H$42,2,1),IF(P144="C",0,"오류")))</f>
        <v>0</v>
      </c>
      <c r="AJ144" s="4">
        <f>SUM(AD144:AI144)</f>
        <v>12</v>
      </c>
      <c r="AK144" s="4">
        <f>_xlfn.MAXIFS(AJ:AJ,B:B,B144)</f>
        <v>12</v>
      </c>
      <c r="AL144" s="4"/>
      <c r="AM144" s="21"/>
      <c r="AN144" s="4"/>
      <c r="AO144" s="4"/>
    </row>
    <row r="145" spans="1:41" x14ac:dyDescent="0.4">
      <c r="A145" s="3">
        <f>IF(B144=B145,A144,A144+1)</f>
        <v>132</v>
      </c>
      <c r="B145" s="3" t="s">
        <v>5640</v>
      </c>
      <c r="C145" s="3" t="s">
        <v>5639</v>
      </c>
      <c r="D145" s="3" t="s">
        <v>3044</v>
      </c>
      <c r="E145" s="3" t="s">
        <v>3043</v>
      </c>
      <c r="F145" s="3">
        <f>IF(B145=B144,F144+1,1)</f>
        <v>1</v>
      </c>
      <c r="G145" s="3" t="s">
        <v>6380</v>
      </c>
      <c r="H145" s="3" t="s">
        <v>6379</v>
      </c>
      <c r="I145" s="3" t="s">
        <v>6378</v>
      </c>
      <c r="J145" s="3" t="s">
        <v>6527</v>
      </c>
      <c r="K145" s="3"/>
      <c r="L145" s="3" t="s">
        <v>6808</v>
      </c>
      <c r="M145" s="3" t="s">
        <v>7458</v>
      </c>
      <c r="P145" s="3" t="s">
        <v>2434</v>
      </c>
      <c r="Q145" s="3">
        <f>IF(H145="TOEIC",VALUE(L145),0)</f>
        <v>950</v>
      </c>
      <c r="R145" s="3">
        <f>IF(H145="NEW TEPS",VALUE(L145),0)</f>
        <v>0</v>
      </c>
      <c r="S145" s="3">
        <f>IF(H145="TOEFL(ibt)",VALUE(L145),0)</f>
        <v>0</v>
      </c>
      <c r="T145" s="3">
        <f>IF(H145="JPT",VALUE(L145),0)</f>
        <v>0</v>
      </c>
      <c r="U145" s="3">
        <f>IF(H145="HSK",VALUE(K145),0)</f>
        <v>0</v>
      </c>
      <c r="V145" s="3">
        <f>IF(H145="HSK",VALUE(L145),0)</f>
        <v>0</v>
      </c>
      <c r="W145" s="3">
        <f>IF(H145="G-TELP Level2",VALUE(L145),0)</f>
        <v>0</v>
      </c>
      <c r="X145" s="3">
        <f>IF(P145="A",IF(Q145&gt;849,1,IF(R145&gt;335,1,IF(S145&gt;97,1,IF(T145&gt;849,1,IF(W145&gt;82,1,IF(U145=6,1,IF(U145=5,IF(V145&gt;254,1,0),0))))))),IF(P145="B",IF(Q145&gt;699,1,IF(R145&gt;263,1,IF(S145&gt;78,1,IF(T145&gt;699,1,IF(W145&gt;63,1,IF(U145=6,1,IF(U145=5,IF(V145&gt;179,1,0),0))))))),IF(P145="C",IF(Q145&gt;599,1,IF(R145&gt;226,1,IF(S145&gt;67,1,IF(T145&gt;599,1,IF(W145&gt;49,1,IF(U145=6,1,IF(U145=5,1,IF(U145=4,IF(V145&gt;209,1,0),0)))))))),IF(P145="D",IF(Q145&gt;649,1,IF(R145&gt;244,1,IF(S145&gt;73,1,IF(T145&gt;649,1,IF(W145&gt;56,1,IF(U145=6,1,IF(U145=5,1,IF(U145=4,IF(V145&gt;254,1,0),0)))))))),0))))</f>
        <v>1</v>
      </c>
      <c r="Y145" s="3">
        <f>SUMIF(B:B,B145,X:X)</f>
        <v>1</v>
      </c>
      <c r="Z145" s="3" t="str">
        <f>IF(Y145&gt;0,"어학 충족","자격미달")</f>
        <v>어학 충족</v>
      </c>
      <c r="AA145" s="3"/>
      <c r="AB145" s="3" t="str">
        <f>IF(P145="A",IF(Q145&gt;849,"TOEIC 충족",IF(R145&gt;335,"New-TEPS 충족",IF(S145&gt;97,"TOEFL 충족",IF(T145&gt;849,"JPT 충족",IF(W145&gt;82,"G-TELP 충족",IF(U145=6,"HSK점수 충족",IF(U145=5,IF(V145&gt;254,"HSK점수 충족","자격미달"),"자격미달"))))))),IF(P145="B",IF(Q145&gt;699,"TOEIC 충족",IF(R145&gt;263,"New-TEPS 충족",IF(S145&gt;78,"TOEFL 충족",IF(T145&gt;699,"JPT 충족",IF(W145&gt;63,"G-TELP 충족",IF(U145=6,"HSK점수 충족",IF(U145=5,IF(V145&gt;179,"HSK점수 충족","자격미달"),"자격미달"))))))),IF(P145="C",IF(Q145&gt;599,"TOEIC 충족",IF(R145&gt;226,"New-TEPS 충족",IF(S145&gt;67,"TOEFL 충족",IF(T145&gt;599,"JPT 충족",IF(W145&gt;49,"G-TELP 충족",IF(U145=6,"HSK점수 충족",IF(U145=5,"HSK점수 충족",IF(U145=4,IF(V145&gt;209,"HSK점수 충족","자격미달"),"자격미달")))))))),IF(P145="D",IF(Q145&gt;649,"TOEIC 충족",IF(R145&gt;244,"New-TEPS 충족",IF(S145&gt;73,"TOEFL 충족",IF(T145&gt;649,"JPT 충족",IF(W145&gt;56,"G-TELP 충족",IF(U1086=6,"HSK점수 충족",IF(U1086=5,"HSK점수 충족",IF(U1086=4,IF(V1086&gt;254,"HSK점수 충족","자격미달"),"자격미달")))))))),0))))</f>
        <v>TOEIC 충족</v>
      </c>
      <c r="AC145" s="21"/>
      <c r="AD145" s="3">
        <f>IF(P145="A",VLOOKUP(Q145,[1]교육_어학_경력backdata!$B$3:$C$9,2,1),IF(P145="B",VLOOKUP(Q145,[1]교육_어학_경력backdata!$G$3:$H$9,2,1),IF(P145="C",0,"오류")))</f>
        <v>20</v>
      </c>
      <c r="AE145" s="3">
        <f>IF(P145="A",VLOOKUP(R145,[1]교육_어학_경력backdata!$B$11:$C$17,2,1),IF(P145="B",VLOOKUP(R145,[1]교육_어학_경력backdata!$G$11:$H$17,2,1),IF(P145="C",0,"오류")))</f>
        <v>0</v>
      </c>
      <c r="AF145" s="3">
        <f>IF(P145="A",VLOOKUP(S145,[1]교육_어학_경력backdata!$B$19:$C$25,2,1),IF(P145="B",VLOOKUP(S145,[1]교육_어학_경력backdata!$G$19:$H$25,2,1),IF(P145="C",0,"오류")))</f>
        <v>0</v>
      </c>
      <c r="AG145" s="3">
        <f>IF(P145="A",VLOOKUP(T145,[1]교육_어학_경력backdata!$B$3:$C$9,2,1),IF(P145="B",VLOOKUP(T145,[1]교육_어학_경력backdata!$G$3:$H$9,2,1),IF(P145="C",0,"오류")))</f>
        <v>0</v>
      </c>
      <c r="AH145" s="3">
        <f>IF(P145="A",IF(U145=0,0,IF(U145=4,0,IF(U145=5,VLOOKUP(V145,[1]교육_어학_경력backdata!$B$27:$C$29,2,1),IF(U145=6,VLOOKUP(V145,[1]교육_어학_경력backdata!$B$31:$C$34,2,1))))),IF(P145="B",IF(U145=0,0,IF(U145=4,0,IF(U145=5,VLOOKUP(V145,[1]교육_어학_경력backdata!$G$27:$H$31,2,1),IF(U145=6,VLOOKUP(V145,[1]교육_어학_경력backdata!$G$33:$H$34,2,1))))),IF(CT145="C",0,"오류")))</f>
        <v>0</v>
      </c>
      <c r="AI145" s="3">
        <f>IF(P145="A",VLOOKUP(W145,[1]교육_어학_경력backdata!$B$36:$C$42,2,1),IF(P145="B",VLOOKUP(W145,[1]교육_어학_경력backdata!$G$36:$H$42,2,1),IF(P145="C",0,"오류")))</f>
        <v>0</v>
      </c>
      <c r="AJ145" s="3">
        <f>SUM(AD145:AI145)</f>
        <v>20</v>
      </c>
      <c r="AK145" s="3">
        <f>_xlfn.MAXIFS(AJ:AJ,B:B,B145)</f>
        <v>20</v>
      </c>
      <c r="AL145" s="3"/>
      <c r="AM145" s="21"/>
      <c r="AN145" s="3"/>
      <c r="AO145" s="3"/>
    </row>
    <row r="146" spans="1:41" x14ac:dyDescent="0.4">
      <c r="A146" s="4">
        <f>IF(B145=B146,A145,A145+1)</f>
        <v>133</v>
      </c>
      <c r="B146" s="4" t="s">
        <v>5634</v>
      </c>
      <c r="C146" s="4" t="s">
        <v>5633</v>
      </c>
      <c r="D146" s="4" t="s">
        <v>3044</v>
      </c>
      <c r="E146" s="4" t="s">
        <v>3043</v>
      </c>
      <c r="F146" s="4">
        <f>IF(B146=B145,F145+1,1)</f>
        <v>1</v>
      </c>
      <c r="G146" s="4" t="s">
        <v>6380</v>
      </c>
      <c r="H146" s="4" t="s">
        <v>6379</v>
      </c>
      <c r="I146" s="4" t="s">
        <v>6378</v>
      </c>
      <c r="J146" s="4" t="s">
        <v>6417</v>
      </c>
      <c r="K146" s="4"/>
      <c r="L146" s="4" t="s">
        <v>6875</v>
      </c>
      <c r="M146" s="4" t="s">
        <v>7457</v>
      </c>
      <c r="P146" s="4" t="s">
        <v>2434</v>
      </c>
      <c r="Q146" s="4">
        <f>IF(H146="TOEIC",VALUE(L146),0)</f>
        <v>970</v>
      </c>
      <c r="R146" s="4">
        <f>IF(H146="NEW TEPS",VALUE(L146),0)</f>
        <v>0</v>
      </c>
      <c r="S146" s="4">
        <f>IF(H146="TOEFL(ibt)",VALUE(L146),0)</f>
        <v>0</v>
      </c>
      <c r="T146" s="4">
        <f>IF(H146="JPT",VALUE(L146),0)</f>
        <v>0</v>
      </c>
      <c r="U146" s="4">
        <f>IF(H146="HSK",VALUE(K146),0)</f>
        <v>0</v>
      </c>
      <c r="V146" s="4">
        <f>IF(H146="HSK",VALUE(L146),0)</f>
        <v>0</v>
      </c>
      <c r="W146" s="4">
        <f>IF(H146="G-TELP Level2",VALUE(L146),0)</f>
        <v>0</v>
      </c>
      <c r="X146" s="4">
        <f>IF(P146="A",IF(Q146&gt;849,1,IF(R146&gt;335,1,IF(S146&gt;97,1,IF(T146&gt;849,1,IF(W146&gt;82,1,IF(U146=6,1,IF(U146=5,IF(V146&gt;254,1,0),0))))))),IF(P146="B",IF(Q146&gt;699,1,IF(R146&gt;263,1,IF(S146&gt;78,1,IF(T146&gt;699,1,IF(W146&gt;63,1,IF(U146=6,1,IF(U146=5,IF(V146&gt;179,1,0),0))))))),IF(P146="C",IF(Q146&gt;599,1,IF(R146&gt;226,1,IF(S146&gt;67,1,IF(T146&gt;599,1,IF(W146&gt;49,1,IF(U146=6,1,IF(U146=5,1,IF(U146=4,IF(V146&gt;209,1,0),0)))))))),IF(P146="D",IF(Q146&gt;649,1,IF(R146&gt;244,1,IF(S146&gt;73,1,IF(T146&gt;649,1,IF(W146&gt;56,1,IF(U146=6,1,IF(U146=5,1,IF(U146=4,IF(V146&gt;254,1,0),0)))))))),0))))</f>
        <v>1</v>
      </c>
      <c r="Y146" s="4">
        <f>SUMIF(B:B,B146,X:X)</f>
        <v>1</v>
      </c>
      <c r="Z146" s="4" t="str">
        <f>IF(Y146&gt;0,"어학 충족","자격미달")</f>
        <v>어학 충족</v>
      </c>
      <c r="AA146" s="4"/>
      <c r="AB146" s="4" t="str">
        <f>IF(P146="A",IF(Q146&gt;849,"TOEIC 충족",IF(R146&gt;335,"New-TEPS 충족",IF(S146&gt;97,"TOEFL 충족",IF(T146&gt;849,"JPT 충족",IF(W146&gt;82,"G-TELP 충족",IF(U146=6,"HSK점수 충족",IF(U146=5,IF(V146&gt;254,"HSK점수 충족","자격미달"),"자격미달"))))))),IF(P146="B",IF(Q146&gt;699,"TOEIC 충족",IF(R146&gt;263,"New-TEPS 충족",IF(S146&gt;78,"TOEFL 충족",IF(T146&gt;699,"JPT 충족",IF(W146&gt;63,"G-TELP 충족",IF(U146=6,"HSK점수 충족",IF(U146=5,IF(V146&gt;179,"HSK점수 충족","자격미달"),"자격미달"))))))),IF(P146="C",IF(Q146&gt;599,"TOEIC 충족",IF(R146&gt;226,"New-TEPS 충족",IF(S146&gt;67,"TOEFL 충족",IF(T146&gt;599,"JPT 충족",IF(W146&gt;49,"G-TELP 충족",IF(U146=6,"HSK점수 충족",IF(U146=5,"HSK점수 충족",IF(U146=4,IF(V146&gt;209,"HSK점수 충족","자격미달"),"자격미달")))))))),IF(P146="D",IF(Q146&gt;649,"TOEIC 충족",IF(R146&gt;244,"New-TEPS 충족",IF(S146&gt;73,"TOEFL 충족",IF(T146&gt;649,"JPT 충족",IF(W146&gt;56,"G-TELP 충족",IF(U1087=6,"HSK점수 충족",IF(U1087=5,"HSK점수 충족",IF(U1087=4,IF(V1087&gt;254,"HSK점수 충족","자격미달"),"자격미달")))))))),0))))</f>
        <v>TOEIC 충족</v>
      </c>
      <c r="AC146" s="21"/>
      <c r="AD146" s="4">
        <f>IF(P146="A",VLOOKUP(Q146,[1]교육_어학_경력backdata!$B$3:$C$9,2,1),IF(P146="B",VLOOKUP(Q146,[1]교육_어학_경력backdata!$G$3:$H$9,2,1),IF(P146="C",0,"오류")))</f>
        <v>20</v>
      </c>
      <c r="AE146" s="4">
        <f>IF(P146="A",VLOOKUP(R146,[1]교육_어학_경력backdata!$B$11:$C$17,2,1),IF(P146="B",VLOOKUP(R146,[1]교육_어학_경력backdata!$G$11:$H$17,2,1),IF(P146="C",0,"오류")))</f>
        <v>0</v>
      </c>
      <c r="AF146" s="4">
        <f>IF(P146="A",VLOOKUP(S146,[1]교육_어학_경력backdata!$B$19:$C$25,2,1),IF(P146="B",VLOOKUP(S146,[1]교육_어학_경력backdata!$G$19:$H$25,2,1),IF(P146="C",0,"오류")))</f>
        <v>0</v>
      </c>
      <c r="AG146" s="4">
        <f>IF(P146="A",VLOOKUP(T146,[1]교육_어학_경력backdata!$B$3:$C$9,2,1),IF(P146="B",VLOOKUP(T146,[1]교육_어학_경력backdata!$G$3:$H$9,2,1),IF(P146="C",0,"오류")))</f>
        <v>0</v>
      </c>
      <c r="AH146" s="4">
        <f>IF(P146="A",IF(U146=0,0,IF(U146=4,0,IF(U146=5,VLOOKUP(V146,[1]교육_어학_경력backdata!$B$27:$C$29,2,1),IF(U146=6,VLOOKUP(V146,[1]교육_어학_경력backdata!$B$31:$C$34,2,1))))),IF(P146="B",IF(U146=0,0,IF(U146=4,0,IF(U146=5,VLOOKUP(V146,[1]교육_어학_경력backdata!$G$27:$H$31,2,1),IF(U146=6,VLOOKUP(V146,[1]교육_어학_경력backdata!$G$33:$H$34,2,1))))),IF(CT146="C",0,"오류")))</f>
        <v>0</v>
      </c>
      <c r="AI146" s="4">
        <f>IF(P146="A",VLOOKUP(W146,[1]교육_어학_경력backdata!$B$36:$C$42,2,1),IF(P146="B",VLOOKUP(W146,[1]교육_어학_경력backdata!$G$36:$H$42,2,1),IF(P146="C",0,"오류")))</f>
        <v>0</v>
      </c>
      <c r="AJ146" s="4">
        <f>SUM(AD146:AI146)</f>
        <v>20</v>
      </c>
      <c r="AK146" s="4">
        <f>_xlfn.MAXIFS(AJ:AJ,B:B,B146)</f>
        <v>20</v>
      </c>
      <c r="AL146" s="4"/>
      <c r="AM146" s="21"/>
      <c r="AN146" s="4"/>
      <c r="AO146" s="4"/>
    </row>
    <row r="147" spans="1:41" x14ac:dyDescent="0.4">
      <c r="A147" s="3">
        <f>IF(B146=B147,A146,A146+1)</f>
        <v>134</v>
      </c>
      <c r="B147" s="3" t="s">
        <v>5630</v>
      </c>
      <c r="C147" s="3" t="s">
        <v>5629</v>
      </c>
      <c r="D147" s="3" t="s">
        <v>3044</v>
      </c>
      <c r="E147" s="3" t="s">
        <v>3043</v>
      </c>
      <c r="F147" s="3">
        <f>IF(B147=B146,F146+1,1)</f>
        <v>1</v>
      </c>
      <c r="G147" s="3" t="s">
        <v>6384</v>
      </c>
      <c r="H147" s="3" t="s">
        <v>6379</v>
      </c>
      <c r="I147" s="3" t="s">
        <v>6378</v>
      </c>
      <c r="J147" s="3" t="s">
        <v>6478</v>
      </c>
      <c r="K147" s="3"/>
      <c r="L147" s="3" t="s">
        <v>6726</v>
      </c>
      <c r="M147" s="3" t="s">
        <v>7456</v>
      </c>
      <c r="P147" s="3" t="s">
        <v>2434</v>
      </c>
      <c r="Q147" s="3">
        <f>IF(H147="TOEIC",VALUE(L147),0)</f>
        <v>980</v>
      </c>
      <c r="R147" s="3">
        <f>IF(H147="NEW TEPS",VALUE(L147),0)</f>
        <v>0</v>
      </c>
      <c r="S147" s="3">
        <f>IF(H147="TOEFL(ibt)",VALUE(L147),0)</f>
        <v>0</v>
      </c>
      <c r="T147" s="3">
        <f>IF(H147="JPT",VALUE(L147),0)</f>
        <v>0</v>
      </c>
      <c r="U147" s="3">
        <f>IF(H147="HSK",VALUE(K147),0)</f>
        <v>0</v>
      </c>
      <c r="V147" s="3">
        <f>IF(H147="HSK",VALUE(L147),0)</f>
        <v>0</v>
      </c>
      <c r="W147" s="3">
        <f>IF(H147="G-TELP Level2",VALUE(L147),0)</f>
        <v>0</v>
      </c>
      <c r="X147" s="3">
        <f>IF(P147="A",IF(Q147&gt;849,1,IF(R147&gt;335,1,IF(S147&gt;97,1,IF(T147&gt;849,1,IF(W147&gt;82,1,IF(U147=6,1,IF(U147=5,IF(V147&gt;254,1,0),0))))))),IF(P147="B",IF(Q147&gt;699,1,IF(R147&gt;263,1,IF(S147&gt;78,1,IF(T147&gt;699,1,IF(W147&gt;63,1,IF(U147=6,1,IF(U147=5,IF(V147&gt;179,1,0),0))))))),IF(P147="C",IF(Q147&gt;599,1,IF(R147&gt;226,1,IF(S147&gt;67,1,IF(T147&gt;599,1,IF(W147&gt;49,1,IF(U147=6,1,IF(U147=5,1,IF(U147=4,IF(V147&gt;209,1,0),0)))))))),IF(P147="D",IF(Q147&gt;649,1,IF(R147&gt;244,1,IF(S147&gt;73,1,IF(T147&gt;649,1,IF(W147&gt;56,1,IF(U147=6,1,IF(U147=5,1,IF(U147=4,IF(V147&gt;254,1,0),0)))))))),0))))</f>
        <v>1</v>
      </c>
      <c r="Y147" s="3">
        <f>SUMIF(B:B,B147,X:X)</f>
        <v>1</v>
      </c>
      <c r="Z147" s="3" t="str">
        <f>IF(Y147&gt;0,"어학 충족","자격미달")</f>
        <v>어학 충족</v>
      </c>
      <c r="AA147" s="3"/>
      <c r="AB147" s="3" t="str">
        <f>IF(P147="A",IF(Q147&gt;849,"TOEIC 충족",IF(R147&gt;335,"New-TEPS 충족",IF(S147&gt;97,"TOEFL 충족",IF(T147&gt;849,"JPT 충족",IF(W147&gt;82,"G-TELP 충족",IF(U147=6,"HSK점수 충족",IF(U147=5,IF(V147&gt;254,"HSK점수 충족","자격미달"),"자격미달"))))))),IF(P147="B",IF(Q147&gt;699,"TOEIC 충족",IF(R147&gt;263,"New-TEPS 충족",IF(S147&gt;78,"TOEFL 충족",IF(T147&gt;699,"JPT 충족",IF(W147&gt;63,"G-TELP 충족",IF(U147=6,"HSK점수 충족",IF(U147=5,IF(V147&gt;179,"HSK점수 충족","자격미달"),"자격미달"))))))),IF(P147="C",IF(Q147&gt;599,"TOEIC 충족",IF(R147&gt;226,"New-TEPS 충족",IF(S147&gt;67,"TOEFL 충족",IF(T147&gt;599,"JPT 충족",IF(W147&gt;49,"G-TELP 충족",IF(U147=6,"HSK점수 충족",IF(U147=5,"HSK점수 충족",IF(U147=4,IF(V147&gt;209,"HSK점수 충족","자격미달"),"자격미달")))))))),IF(P147="D",IF(Q147&gt;649,"TOEIC 충족",IF(R147&gt;244,"New-TEPS 충족",IF(S147&gt;73,"TOEFL 충족",IF(T147&gt;649,"JPT 충족",IF(W147&gt;56,"G-TELP 충족",IF(U1088=6,"HSK점수 충족",IF(U1088=5,"HSK점수 충족",IF(U1088=4,IF(V1088&gt;254,"HSK점수 충족","자격미달"),"자격미달")))))))),0))))</f>
        <v>TOEIC 충족</v>
      </c>
      <c r="AC147" s="21"/>
      <c r="AD147" s="3">
        <f>IF(P147="A",VLOOKUP(Q147,[1]교육_어학_경력backdata!$B$3:$C$9,2,1),IF(P147="B",VLOOKUP(Q147,[1]교육_어학_경력backdata!$G$3:$H$9,2,1),IF(P147="C",0,"오류")))</f>
        <v>20</v>
      </c>
      <c r="AE147" s="3">
        <f>IF(P147="A",VLOOKUP(R147,[1]교육_어학_경력backdata!$B$11:$C$17,2,1),IF(P147="B",VLOOKUP(R147,[1]교육_어학_경력backdata!$G$11:$H$17,2,1),IF(P147="C",0,"오류")))</f>
        <v>0</v>
      </c>
      <c r="AF147" s="3">
        <f>IF(P147="A",VLOOKUP(S147,[1]교육_어학_경력backdata!$B$19:$C$25,2,1),IF(P147="B",VLOOKUP(S147,[1]교육_어학_경력backdata!$G$19:$H$25,2,1),IF(P147="C",0,"오류")))</f>
        <v>0</v>
      </c>
      <c r="AG147" s="3">
        <f>IF(P147="A",VLOOKUP(T147,[1]교육_어학_경력backdata!$B$3:$C$9,2,1),IF(P147="B",VLOOKUP(T147,[1]교육_어학_경력backdata!$G$3:$H$9,2,1),IF(P147="C",0,"오류")))</f>
        <v>0</v>
      </c>
      <c r="AH147" s="3">
        <f>IF(P147="A",IF(U147=0,0,IF(U147=4,0,IF(U147=5,VLOOKUP(V147,[1]교육_어학_경력backdata!$B$27:$C$29,2,1),IF(U147=6,VLOOKUP(V147,[1]교육_어학_경력backdata!$B$31:$C$34,2,1))))),IF(P147="B",IF(U147=0,0,IF(U147=4,0,IF(U147=5,VLOOKUP(V147,[1]교육_어학_경력backdata!$G$27:$H$31,2,1),IF(U147=6,VLOOKUP(V147,[1]교육_어학_경력backdata!$G$33:$H$34,2,1))))),IF(CT147="C",0,"오류")))</f>
        <v>0</v>
      </c>
      <c r="AI147" s="3">
        <f>IF(P147="A",VLOOKUP(W147,[1]교육_어학_경력backdata!$B$36:$C$42,2,1),IF(P147="B",VLOOKUP(W147,[1]교육_어학_경력backdata!$G$36:$H$42,2,1),IF(P147="C",0,"오류")))</f>
        <v>0</v>
      </c>
      <c r="AJ147" s="3">
        <f>SUM(AD147:AI147)</f>
        <v>20</v>
      </c>
      <c r="AK147" s="3">
        <f>_xlfn.MAXIFS(AJ:AJ,B:B,B147)</f>
        <v>20</v>
      </c>
      <c r="AL147" s="3"/>
      <c r="AM147" s="21"/>
      <c r="AN147" s="3"/>
      <c r="AO147" s="3"/>
    </row>
    <row r="148" spans="1:41" x14ac:dyDescent="0.4">
      <c r="A148" s="4">
        <f>IF(B147=B148,A147,A147+1)</f>
        <v>135</v>
      </c>
      <c r="B148" s="4" t="s">
        <v>5622</v>
      </c>
      <c r="C148" s="4" t="s">
        <v>5621</v>
      </c>
      <c r="D148" s="4" t="s">
        <v>3044</v>
      </c>
      <c r="E148" s="4" t="s">
        <v>3043</v>
      </c>
      <c r="F148" s="4">
        <f>IF(B148=B147,F147+1,1)</f>
        <v>1</v>
      </c>
      <c r="G148" s="4" t="s">
        <v>6384</v>
      </c>
      <c r="H148" s="4" t="s">
        <v>6379</v>
      </c>
      <c r="I148" s="4" t="s">
        <v>6378</v>
      </c>
      <c r="J148" s="4" t="s">
        <v>6595</v>
      </c>
      <c r="K148" s="4"/>
      <c r="L148" s="4" t="s">
        <v>6471</v>
      </c>
      <c r="M148" s="4" t="s">
        <v>7455</v>
      </c>
      <c r="P148" s="4" t="s">
        <v>2434</v>
      </c>
      <c r="Q148" s="4">
        <f>IF(H148="TOEIC",VALUE(L148),0)</f>
        <v>870</v>
      </c>
      <c r="R148" s="4">
        <f>IF(H148="NEW TEPS",VALUE(L148),0)</f>
        <v>0</v>
      </c>
      <c r="S148" s="4">
        <f>IF(H148="TOEFL(ibt)",VALUE(L148),0)</f>
        <v>0</v>
      </c>
      <c r="T148" s="4">
        <f>IF(H148="JPT",VALUE(L148),0)</f>
        <v>0</v>
      </c>
      <c r="U148" s="4">
        <f>IF(H148="HSK",VALUE(K148),0)</f>
        <v>0</v>
      </c>
      <c r="V148" s="4">
        <f>IF(H148="HSK",VALUE(L148),0)</f>
        <v>0</v>
      </c>
      <c r="W148" s="4">
        <f>IF(H148="G-TELP Level2",VALUE(L148),0)</f>
        <v>0</v>
      </c>
      <c r="X148" s="4">
        <f>IF(P148="A",IF(Q148&gt;849,1,IF(R148&gt;335,1,IF(S148&gt;97,1,IF(T148&gt;849,1,IF(W148&gt;82,1,IF(U148=6,1,IF(U148=5,IF(V148&gt;254,1,0),0))))))),IF(P148="B",IF(Q148&gt;699,1,IF(R148&gt;263,1,IF(S148&gt;78,1,IF(T148&gt;699,1,IF(W148&gt;63,1,IF(U148=6,1,IF(U148=5,IF(V148&gt;179,1,0),0))))))),IF(P148="C",IF(Q148&gt;599,1,IF(R148&gt;226,1,IF(S148&gt;67,1,IF(T148&gt;599,1,IF(W148&gt;49,1,IF(U148=6,1,IF(U148=5,1,IF(U148=4,IF(V148&gt;209,1,0),0)))))))),IF(P148="D",IF(Q148&gt;649,1,IF(R148&gt;244,1,IF(S148&gt;73,1,IF(T148&gt;649,1,IF(W148&gt;56,1,IF(U148=6,1,IF(U148=5,1,IF(U148=4,IF(V148&gt;254,1,0),0)))))))),0))))</f>
        <v>1</v>
      </c>
      <c r="Y148" s="4">
        <f>SUMIF(B:B,B148,X:X)</f>
        <v>1</v>
      </c>
      <c r="Z148" s="4" t="str">
        <f>IF(Y148&gt;0,"어학 충족","자격미달")</f>
        <v>어학 충족</v>
      </c>
      <c r="AA148" s="4"/>
      <c r="AB148" s="4" t="str">
        <f>IF(P148="A",IF(Q148&gt;849,"TOEIC 충족",IF(R148&gt;335,"New-TEPS 충족",IF(S148&gt;97,"TOEFL 충족",IF(T148&gt;849,"JPT 충족",IF(W148&gt;82,"G-TELP 충족",IF(U148=6,"HSK점수 충족",IF(U148=5,IF(V148&gt;254,"HSK점수 충족","자격미달"),"자격미달"))))))),IF(P148="B",IF(Q148&gt;699,"TOEIC 충족",IF(R148&gt;263,"New-TEPS 충족",IF(S148&gt;78,"TOEFL 충족",IF(T148&gt;699,"JPT 충족",IF(W148&gt;63,"G-TELP 충족",IF(U148=6,"HSK점수 충족",IF(U148=5,IF(V148&gt;179,"HSK점수 충족","자격미달"),"자격미달"))))))),IF(P148="C",IF(Q148&gt;599,"TOEIC 충족",IF(R148&gt;226,"New-TEPS 충족",IF(S148&gt;67,"TOEFL 충족",IF(T148&gt;599,"JPT 충족",IF(W148&gt;49,"G-TELP 충족",IF(U148=6,"HSK점수 충족",IF(U148=5,"HSK점수 충족",IF(U148=4,IF(V148&gt;209,"HSK점수 충족","자격미달"),"자격미달")))))))),IF(P148="D",IF(Q148&gt;649,"TOEIC 충족",IF(R148&gt;244,"New-TEPS 충족",IF(S148&gt;73,"TOEFL 충족",IF(T148&gt;649,"JPT 충족",IF(W148&gt;56,"G-TELP 충족",IF(U1089=6,"HSK점수 충족",IF(U1089=5,"HSK점수 충족",IF(U1089=4,IF(V1089&gt;254,"HSK점수 충족","자격미달"),"자격미달")))))))),0))))</f>
        <v>TOEIC 충족</v>
      </c>
      <c r="AC148" s="21"/>
      <c r="AD148" s="4">
        <f>IF(P148="A",VLOOKUP(Q148,[1]교육_어학_경력backdata!$B$3:$C$9,2,1),IF(P148="B",VLOOKUP(Q148,[1]교육_어학_경력backdata!$G$3:$H$9,2,1),IF(P148="C",0,"오류")))</f>
        <v>12</v>
      </c>
      <c r="AE148" s="4">
        <f>IF(P148="A",VLOOKUP(R148,[1]교육_어학_경력backdata!$B$11:$C$17,2,1),IF(P148="B",VLOOKUP(R148,[1]교육_어학_경력backdata!$G$11:$H$17,2,1),IF(P148="C",0,"오류")))</f>
        <v>0</v>
      </c>
      <c r="AF148" s="4">
        <f>IF(P148="A",VLOOKUP(S148,[1]교육_어학_경력backdata!$B$19:$C$25,2,1),IF(P148="B",VLOOKUP(S148,[1]교육_어학_경력backdata!$G$19:$H$25,2,1),IF(P148="C",0,"오류")))</f>
        <v>0</v>
      </c>
      <c r="AG148" s="4">
        <f>IF(P148="A",VLOOKUP(T148,[1]교육_어학_경력backdata!$B$3:$C$9,2,1),IF(P148="B",VLOOKUP(T148,[1]교육_어학_경력backdata!$G$3:$H$9,2,1),IF(P148="C",0,"오류")))</f>
        <v>0</v>
      </c>
      <c r="AH148" s="4">
        <f>IF(P148="A",IF(U148=0,0,IF(U148=4,0,IF(U148=5,VLOOKUP(V148,[1]교육_어학_경력backdata!$B$27:$C$29,2,1),IF(U148=6,VLOOKUP(V148,[1]교육_어학_경력backdata!$B$31:$C$34,2,1))))),IF(P148="B",IF(U148=0,0,IF(U148=4,0,IF(U148=5,VLOOKUP(V148,[1]교육_어학_경력backdata!$G$27:$H$31,2,1),IF(U148=6,VLOOKUP(V148,[1]교육_어학_경력backdata!$G$33:$H$34,2,1))))),IF(CT148="C",0,"오류")))</f>
        <v>0</v>
      </c>
      <c r="AI148" s="4">
        <f>IF(P148="A",VLOOKUP(W148,[1]교육_어학_경력backdata!$B$36:$C$42,2,1),IF(P148="B",VLOOKUP(W148,[1]교육_어학_경력backdata!$G$36:$H$42,2,1),IF(P148="C",0,"오류")))</f>
        <v>0</v>
      </c>
      <c r="AJ148" s="4">
        <f>SUM(AD148:AI148)</f>
        <v>12</v>
      </c>
      <c r="AK148" s="4">
        <f>_xlfn.MAXIFS(AJ:AJ,B:B,B148)</f>
        <v>12</v>
      </c>
      <c r="AL148" s="4"/>
      <c r="AM148" s="21"/>
      <c r="AN148" s="4"/>
      <c r="AO148" s="4"/>
    </row>
    <row r="149" spans="1:41" x14ac:dyDescent="0.4">
      <c r="A149" s="3">
        <f>IF(B148=B149,A148,A148+1)</f>
        <v>136</v>
      </c>
      <c r="B149" s="3" t="s">
        <v>5618</v>
      </c>
      <c r="C149" s="3" t="s">
        <v>5617</v>
      </c>
      <c r="D149" s="3" t="s">
        <v>3044</v>
      </c>
      <c r="E149" s="3" t="s">
        <v>3043</v>
      </c>
      <c r="F149" s="3">
        <f>IF(B149=B148,F148+1,1)</f>
        <v>1</v>
      </c>
      <c r="G149" s="3" t="s">
        <v>6380</v>
      </c>
      <c r="H149" s="3" t="s">
        <v>6379</v>
      </c>
      <c r="I149" s="3" t="s">
        <v>6378</v>
      </c>
      <c r="J149" s="3" t="s">
        <v>6400</v>
      </c>
      <c r="K149" s="3"/>
      <c r="L149" s="3" t="s">
        <v>6413</v>
      </c>
      <c r="M149" s="3" t="s">
        <v>7454</v>
      </c>
      <c r="P149" s="3" t="s">
        <v>2434</v>
      </c>
      <c r="Q149" s="3">
        <f>IF(H149="TOEIC",VALUE(L149),0)</f>
        <v>880</v>
      </c>
      <c r="R149" s="3">
        <f>IF(H149="NEW TEPS",VALUE(L149),0)</f>
        <v>0</v>
      </c>
      <c r="S149" s="3">
        <f>IF(H149="TOEFL(ibt)",VALUE(L149),0)</f>
        <v>0</v>
      </c>
      <c r="T149" s="3">
        <f>IF(H149="JPT",VALUE(L149),0)</f>
        <v>0</v>
      </c>
      <c r="U149" s="3">
        <f>IF(H149="HSK",VALUE(K149),0)</f>
        <v>0</v>
      </c>
      <c r="V149" s="3">
        <f>IF(H149="HSK",VALUE(L149),0)</f>
        <v>0</v>
      </c>
      <c r="W149" s="3">
        <f>IF(H149="G-TELP Level2",VALUE(L149),0)</f>
        <v>0</v>
      </c>
      <c r="X149" s="3">
        <f>IF(P149="A",IF(Q149&gt;849,1,IF(R149&gt;335,1,IF(S149&gt;97,1,IF(T149&gt;849,1,IF(W149&gt;82,1,IF(U149=6,1,IF(U149=5,IF(V149&gt;254,1,0),0))))))),IF(P149="B",IF(Q149&gt;699,1,IF(R149&gt;263,1,IF(S149&gt;78,1,IF(T149&gt;699,1,IF(W149&gt;63,1,IF(U149=6,1,IF(U149=5,IF(V149&gt;179,1,0),0))))))),IF(P149="C",IF(Q149&gt;599,1,IF(R149&gt;226,1,IF(S149&gt;67,1,IF(T149&gt;599,1,IF(W149&gt;49,1,IF(U149=6,1,IF(U149=5,1,IF(U149=4,IF(V149&gt;209,1,0),0)))))))),IF(P149="D",IF(Q149&gt;649,1,IF(R149&gt;244,1,IF(S149&gt;73,1,IF(T149&gt;649,1,IF(W149&gt;56,1,IF(U149=6,1,IF(U149=5,1,IF(U149=4,IF(V149&gt;254,1,0),0)))))))),0))))</f>
        <v>1</v>
      </c>
      <c r="Y149" s="3">
        <f>SUMIF(B:B,B149,X:X)</f>
        <v>1</v>
      </c>
      <c r="Z149" s="3" t="str">
        <f>IF(Y149&gt;0,"어학 충족","자격미달")</f>
        <v>어학 충족</v>
      </c>
      <c r="AA149" s="3"/>
      <c r="AB149" s="3" t="str">
        <f>IF(P149="A",IF(Q149&gt;849,"TOEIC 충족",IF(R149&gt;335,"New-TEPS 충족",IF(S149&gt;97,"TOEFL 충족",IF(T149&gt;849,"JPT 충족",IF(W149&gt;82,"G-TELP 충족",IF(U149=6,"HSK점수 충족",IF(U149=5,IF(V149&gt;254,"HSK점수 충족","자격미달"),"자격미달"))))))),IF(P149="B",IF(Q149&gt;699,"TOEIC 충족",IF(R149&gt;263,"New-TEPS 충족",IF(S149&gt;78,"TOEFL 충족",IF(T149&gt;699,"JPT 충족",IF(W149&gt;63,"G-TELP 충족",IF(U149=6,"HSK점수 충족",IF(U149=5,IF(V149&gt;179,"HSK점수 충족","자격미달"),"자격미달"))))))),IF(P149="C",IF(Q149&gt;599,"TOEIC 충족",IF(R149&gt;226,"New-TEPS 충족",IF(S149&gt;67,"TOEFL 충족",IF(T149&gt;599,"JPT 충족",IF(W149&gt;49,"G-TELP 충족",IF(U149=6,"HSK점수 충족",IF(U149=5,"HSK점수 충족",IF(U149=4,IF(V149&gt;209,"HSK점수 충족","자격미달"),"자격미달")))))))),IF(P149="D",IF(Q149&gt;649,"TOEIC 충족",IF(R149&gt;244,"New-TEPS 충족",IF(S149&gt;73,"TOEFL 충족",IF(T149&gt;649,"JPT 충족",IF(W149&gt;56,"G-TELP 충족",IF(U1090=6,"HSK점수 충족",IF(U1090=5,"HSK점수 충족",IF(U1090=4,IF(V1090&gt;254,"HSK점수 충족","자격미달"),"자격미달")))))))),0))))</f>
        <v>TOEIC 충족</v>
      </c>
      <c r="AC149" s="21"/>
      <c r="AD149" s="3">
        <f>IF(P149="A",VLOOKUP(Q149,[1]교육_어학_경력backdata!$B$3:$C$9,2,1),IF(P149="B",VLOOKUP(Q149,[1]교육_어학_경력backdata!$G$3:$H$9,2,1),IF(P149="C",0,"오류")))</f>
        <v>14</v>
      </c>
      <c r="AE149" s="3">
        <f>IF(P149="A",VLOOKUP(R149,[1]교육_어학_경력backdata!$B$11:$C$17,2,1),IF(P149="B",VLOOKUP(R149,[1]교육_어학_경력backdata!$G$11:$H$17,2,1),IF(P149="C",0,"오류")))</f>
        <v>0</v>
      </c>
      <c r="AF149" s="3">
        <f>IF(P149="A",VLOOKUP(S149,[1]교육_어학_경력backdata!$B$19:$C$25,2,1),IF(P149="B",VLOOKUP(S149,[1]교육_어학_경력backdata!$G$19:$H$25,2,1),IF(P149="C",0,"오류")))</f>
        <v>0</v>
      </c>
      <c r="AG149" s="3">
        <f>IF(P149="A",VLOOKUP(T149,[1]교육_어학_경력backdata!$B$3:$C$9,2,1),IF(P149="B",VLOOKUP(T149,[1]교육_어학_경력backdata!$G$3:$H$9,2,1),IF(P149="C",0,"오류")))</f>
        <v>0</v>
      </c>
      <c r="AH149" s="3">
        <f>IF(P149="A",IF(U149=0,0,IF(U149=4,0,IF(U149=5,VLOOKUP(V149,[1]교육_어학_경력backdata!$B$27:$C$29,2,1),IF(U149=6,VLOOKUP(V149,[1]교육_어학_경력backdata!$B$31:$C$34,2,1))))),IF(P149="B",IF(U149=0,0,IF(U149=4,0,IF(U149=5,VLOOKUP(V149,[1]교육_어학_경력backdata!$G$27:$H$31,2,1),IF(U149=6,VLOOKUP(V149,[1]교육_어학_경력backdata!$G$33:$H$34,2,1))))),IF(CT149="C",0,"오류")))</f>
        <v>0</v>
      </c>
      <c r="AI149" s="3">
        <f>IF(P149="A",VLOOKUP(W149,[1]교육_어학_경력backdata!$B$36:$C$42,2,1),IF(P149="B",VLOOKUP(W149,[1]교육_어학_경력backdata!$G$36:$H$42,2,1),IF(P149="C",0,"오류")))</f>
        <v>0</v>
      </c>
      <c r="AJ149" s="3">
        <f>SUM(AD149:AI149)</f>
        <v>14</v>
      </c>
      <c r="AK149" s="3">
        <f>_xlfn.MAXIFS(AJ:AJ,B:B,B149)</f>
        <v>14</v>
      </c>
      <c r="AL149" s="3"/>
      <c r="AM149" s="21"/>
      <c r="AN149" s="3"/>
      <c r="AO149" s="3"/>
    </row>
    <row r="150" spans="1:41" x14ac:dyDescent="0.4">
      <c r="A150" s="4">
        <f>IF(B149=B150,A149,A149+1)</f>
        <v>137</v>
      </c>
      <c r="B150" s="4" t="s">
        <v>5614</v>
      </c>
      <c r="C150" s="4" t="s">
        <v>5613</v>
      </c>
      <c r="D150" s="4" t="s">
        <v>3044</v>
      </c>
      <c r="E150" s="4" t="s">
        <v>3043</v>
      </c>
      <c r="F150" s="4">
        <f>IF(B150=B149,F149+1,1)</f>
        <v>1</v>
      </c>
      <c r="G150" s="4" t="s">
        <v>6384</v>
      </c>
      <c r="H150" s="4" t="s">
        <v>6379</v>
      </c>
      <c r="I150" s="4" t="s">
        <v>6378</v>
      </c>
      <c r="J150" s="4" t="s">
        <v>6460</v>
      </c>
      <c r="K150" s="4"/>
      <c r="L150" s="4" t="s">
        <v>6448</v>
      </c>
      <c r="M150" s="4" t="s">
        <v>7453</v>
      </c>
      <c r="P150" s="4" t="s">
        <v>2434</v>
      </c>
      <c r="Q150" s="4">
        <f>IF(H150="TOEIC",VALUE(L150),0)</f>
        <v>865</v>
      </c>
      <c r="R150" s="4">
        <f>IF(H150="NEW TEPS",VALUE(L150),0)</f>
        <v>0</v>
      </c>
      <c r="S150" s="4">
        <f>IF(H150="TOEFL(ibt)",VALUE(L150),0)</f>
        <v>0</v>
      </c>
      <c r="T150" s="4">
        <f>IF(H150="JPT",VALUE(L150),0)</f>
        <v>0</v>
      </c>
      <c r="U150" s="4">
        <f>IF(H150="HSK",VALUE(K150),0)</f>
        <v>0</v>
      </c>
      <c r="V150" s="4">
        <f>IF(H150="HSK",VALUE(L150),0)</f>
        <v>0</v>
      </c>
      <c r="W150" s="4">
        <f>IF(H150="G-TELP Level2",VALUE(L150),0)</f>
        <v>0</v>
      </c>
      <c r="X150" s="4">
        <f>IF(P150="A",IF(Q150&gt;849,1,IF(R150&gt;335,1,IF(S150&gt;97,1,IF(T150&gt;849,1,IF(W150&gt;82,1,IF(U150=6,1,IF(U150=5,IF(V150&gt;254,1,0),0))))))),IF(P150="B",IF(Q150&gt;699,1,IF(R150&gt;263,1,IF(S150&gt;78,1,IF(T150&gt;699,1,IF(W150&gt;63,1,IF(U150=6,1,IF(U150=5,IF(V150&gt;179,1,0),0))))))),IF(P150="C",IF(Q150&gt;599,1,IF(R150&gt;226,1,IF(S150&gt;67,1,IF(T150&gt;599,1,IF(W150&gt;49,1,IF(U150=6,1,IF(U150=5,1,IF(U150=4,IF(V150&gt;209,1,0),0)))))))),IF(P150="D",IF(Q150&gt;649,1,IF(R150&gt;244,1,IF(S150&gt;73,1,IF(T150&gt;649,1,IF(W150&gt;56,1,IF(U150=6,1,IF(U150=5,1,IF(U150=4,IF(V150&gt;254,1,0),0)))))))),0))))</f>
        <v>1</v>
      </c>
      <c r="Y150" s="4">
        <f>SUMIF(B:B,B150,X:X)</f>
        <v>1</v>
      </c>
      <c r="Z150" s="4" t="str">
        <f>IF(Y150&gt;0,"어학 충족","자격미달")</f>
        <v>어학 충족</v>
      </c>
      <c r="AA150" s="4"/>
      <c r="AB150" s="4" t="str">
        <f>IF(P150="A",IF(Q150&gt;849,"TOEIC 충족",IF(R150&gt;335,"New-TEPS 충족",IF(S150&gt;97,"TOEFL 충족",IF(T150&gt;849,"JPT 충족",IF(W150&gt;82,"G-TELP 충족",IF(U150=6,"HSK점수 충족",IF(U150=5,IF(V150&gt;254,"HSK점수 충족","자격미달"),"자격미달"))))))),IF(P150="B",IF(Q150&gt;699,"TOEIC 충족",IF(R150&gt;263,"New-TEPS 충족",IF(S150&gt;78,"TOEFL 충족",IF(T150&gt;699,"JPT 충족",IF(W150&gt;63,"G-TELP 충족",IF(U150=6,"HSK점수 충족",IF(U150=5,IF(V150&gt;179,"HSK점수 충족","자격미달"),"자격미달"))))))),IF(P150="C",IF(Q150&gt;599,"TOEIC 충족",IF(R150&gt;226,"New-TEPS 충족",IF(S150&gt;67,"TOEFL 충족",IF(T150&gt;599,"JPT 충족",IF(W150&gt;49,"G-TELP 충족",IF(U150=6,"HSK점수 충족",IF(U150=5,"HSK점수 충족",IF(U150=4,IF(V150&gt;209,"HSK점수 충족","자격미달"),"자격미달")))))))),IF(P150="D",IF(Q150&gt;649,"TOEIC 충족",IF(R150&gt;244,"New-TEPS 충족",IF(S150&gt;73,"TOEFL 충족",IF(T150&gt;649,"JPT 충족",IF(W150&gt;56,"G-TELP 충족",IF(U1091=6,"HSK점수 충족",IF(U1091=5,"HSK점수 충족",IF(U1091=4,IF(V1091&gt;254,"HSK점수 충족","자격미달"),"자격미달")))))))),0))))</f>
        <v>TOEIC 충족</v>
      </c>
      <c r="AC150" s="21"/>
      <c r="AD150" s="4">
        <f>IF(P150="A",VLOOKUP(Q150,[1]교육_어학_경력backdata!$B$3:$C$9,2,1),IF(P150="B",VLOOKUP(Q150,[1]교육_어학_경력backdata!$G$3:$H$9,2,1),IF(P150="C",0,"오류")))</f>
        <v>12</v>
      </c>
      <c r="AE150" s="4">
        <f>IF(P150="A",VLOOKUP(R150,[1]교육_어학_경력backdata!$B$11:$C$17,2,1),IF(P150="B",VLOOKUP(R150,[1]교육_어학_경력backdata!$G$11:$H$17,2,1),IF(P150="C",0,"오류")))</f>
        <v>0</v>
      </c>
      <c r="AF150" s="4">
        <f>IF(P150="A",VLOOKUP(S150,[1]교육_어학_경력backdata!$B$19:$C$25,2,1),IF(P150="B",VLOOKUP(S150,[1]교육_어학_경력backdata!$G$19:$H$25,2,1),IF(P150="C",0,"오류")))</f>
        <v>0</v>
      </c>
      <c r="AG150" s="4">
        <f>IF(P150="A",VLOOKUP(T150,[1]교육_어학_경력backdata!$B$3:$C$9,2,1),IF(P150="B",VLOOKUP(T150,[1]교육_어학_경력backdata!$G$3:$H$9,2,1),IF(P150="C",0,"오류")))</f>
        <v>0</v>
      </c>
      <c r="AH150" s="4">
        <f>IF(P150="A",IF(U150=0,0,IF(U150=4,0,IF(U150=5,VLOOKUP(V150,[1]교육_어학_경력backdata!$B$27:$C$29,2,1),IF(U150=6,VLOOKUP(V150,[1]교육_어학_경력backdata!$B$31:$C$34,2,1))))),IF(P150="B",IF(U150=0,0,IF(U150=4,0,IF(U150=5,VLOOKUP(V150,[1]교육_어학_경력backdata!$G$27:$H$31,2,1),IF(U150=6,VLOOKUP(V150,[1]교육_어학_경력backdata!$G$33:$H$34,2,1))))),IF(CT150="C",0,"오류")))</f>
        <v>0</v>
      </c>
      <c r="AI150" s="4">
        <f>IF(P150="A",VLOOKUP(W150,[1]교육_어학_경력backdata!$B$36:$C$42,2,1),IF(P150="B",VLOOKUP(W150,[1]교육_어학_경력backdata!$G$36:$H$42,2,1),IF(P150="C",0,"오류")))</f>
        <v>0</v>
      </c>
      <c r="AJ150" s="4">
        <f>SUM(AD150:AI150)</f>
        <v>12</v>
      </c>
      <c r="AK150" s="4">
        <f>_xlfn.MAXIFS(AJ:AJ,B:B,B150)</f>
        <v>12</v>
      </c>
      <c r="AL150" s="4"/>
      <c r="AM150" s="21"/>
      <c r="AN150" s="4"/>
      <c r="AO150" s="4"/>
    </row>
    <row r="151" spans="1:41" x14ac:dyDescent="0.4">
      <c r="A151" s="3">
        <f>IF(B150=B151,A150,A150+1)</f>
        <v>138</v>
      </c>
      <c r="B151" s="3" t="s">
        <v>5606</v>
      </c>
      <c r="C151" s="3" t="s">
        <v>5605</v>
      </c>
      <c r="D151" s="3" t="s">
        <v>3044</v>
      </c>
      <c r="E151" s="3" t="s">
        <v>3043</v>
      </c>
      <c r="F151" s="3">
        <f>IF(B151=B150,F150+1,1)</f>
        <v>1</v>
      </c>
      <c r="G151" s="3" t="s">
        <v>6380</v>
      </c>
      <c r="H151" s="3" t="s">
        <v>6379</v>
      </c>
      <c r="I151" s="3" t="s">
        <v>6378</v>
      </c>
      <c r="J151" s="3" t="s">
        <v>6400</v>
      </c>
      <c r="K151" s="3"/>
      <c r="L151" s="3" t="s">
        <v>6413</v>
      </c>
      <c r="M151" s="3" t="s">
        <v>7452</v>
      </c>
      <c r="P151" s="3" t="s">
        <v>2434</v>
      </c>
      <c r="Q151" s="3">
        <f>IF(H151="TOEIC",VALUE(L151),0)</f>
        <v>880</v>
      </c>
      <c r="R151" s="3">
        <f>IF(H151="NEW TEPS",VALUE(L151),0)</f>
        <v>0</v>
      </c>
      <c r="S151" s="3">
        <f>IF(H151="TOEFL(ibt)",VALUE(L151),0)</f>
        <v>0</v>
      </c>
      <c r="T151" s="3">
        <f>IF(H151="JPT",VALUE(L151),0)</f>
        <v>0</v>
      </c>
      <c r="U151" s="3">
        <f>IF(H151="HSK",VALUE(K151),0)</f>
        <v>0</v>
      </c>
      <c r="V151" s="3">
        <f>IF(H151="HSK",VALUE(L151),0)</f>
        <v>0</v>
      </c>
      <c r="W151" s="3">
        <f>IF(H151="G-TELP Level2",VALUE(L151),0)</f>
        <v>0</v>
      </c>
      <c r="X151" s="3">
        <f>IF(P151="A",IF(Q151&gt;849,1,IF(R151&gt;335,1,IF(S151&gt;97,1,IF(T151&gt;849,1,IF(W151&gt;82,1,IF(U151=6,1,IF(U151=5,IF(V151&gt;254,1,0),0))))))),IF(P151="B",IF(Q151&gt;699,1,IF(R151&gt;263,1,IF(S151&gt;78,1,IF(T151&gt;699,1,IF(W151&gt;63,1,IF(U151=6,1,IF(U151=5,IF(V151&gt;179,1,0),0))))))),IF(P151="C",IF(Q151&gt;599,1,IF(R151&gt;226,1,IF(S151&gt;67,1,IF(T151&gt;599,1,IF(W151&gt;49,1,IF(U151=6,1,IF(U151=5,1,IF(U151=4,IF(V151&gt;209,1,0),0)))))))),IF(P151="D",IF(Q151&gt;649,1,IF(R151&gt;244,1,IF(S151&gt;73,1,IF(T151&gt;649,1,IF(W151&gt;56,1,IF(U151=6,1,IF(U151=5,1,IF(U151=4,IF(V151&gt;254,1,0),0)))))))),0))))</f>
        <v>1</v>
      </c>
      <c r="Y151" s="3">
        <f>SUMIF(B:B,B151,X:X)</f>
        <v>1</v>
      </c>
      <c r="Z151" s="3" t="str">
        <f>IF(Y151&gt;0,"어학 충족","자격미달")</f>
        <v>어학 충족</v>
      </c>
      <c r="AA151" s="3"/>
      <c r="AB151" s="3" t="str">
        <f>IF(P151="A",IF(Q151&gt;849,"TOEIC 충족",IF(R151&gt;335,"New-TEPS 충족",IF(S151&gt;97,"TOEFL 충족",IF(T151&gt;849,"JPT 충족",IF(W151&gt;82,"G-TELP 충족",IF(U151=6,"HSK점수 충족",IF(U151=5,IF(V151&gt;254,"HSK점수 충족","자격미달"),"자격미달"))))))),IF(P151="B",IF(Q151&gt;699,"TOEIC 충족",IF(R151&gt;263,"New-TEPS 충족",IF(S151&gt;78,"TOEFL 충족",IF(T151&gt;699,"JPT 충족",IF(W151&gt;63,"G-TELP 충족",IF(U151=6,"HSK점수 충족",IF(U151=5,IF(V151&gt;179,"HSK점수 충족","자격미달"),"자격미달"))))))),IF(P151="C",IF(Q151&gt;599,"TOEIC 충족",IF(R151&gt;226,"New-TEPS 충족",IF(S151&gt;67,"TOEFL 충족",IF(T151&gt;599,"JPT 충족",IF(W151&gt;49,"G-TELP 충족",IF(U151=6,"HSK점수 충족",IF(U151=5,"HSK점수 충족",IF(U151=4,IF(V151&gt;209,"HSK점수 충족","자격미달"),"자격미달")))))))),IF(P151="D",IF(Q151&gt;649,"TOEIC 충족",IF(R151&gt;244,"New-TEPS 충족",IF(S151&gt;73,"TOEFL 충족",IF(T151&gt;649,"JPT 충족",IF(W151&gt;56,"G-TELP 충족",IF(U1092=6,"HSK점수 충족",IF(U1092=5,"HSK점수 충족",IF(U1092=4,IF(V1092&gt;254,"HSK점수 충족","자격미달"),"자격미달")))))))),0))))</f>
        <v>TOEIC 충족</v>
      </c>
      <c r="AC151" s="21"/>
      <c r="AD151" s="3">
        <f>IF(P151="A",VLOOKUP(Q151,[1]교육_어학_경력backdata!$B$3:$C$9,2,1),IF(P151="B",VLOOKUP(Q151,[1]교육_어학_경력backdata!$G$3:$H$9,2,1),IF(P151="C",0,"오류")))</f>
        <v>14</v>
      </c>
      <c r="AE151" s="3">
        <f>IF(P151="A",VLOOKUP(R151,[1]교육_어학_경력backdata!$B$11:$C$17,2,1),IF(P151="B",VLOOKUP(R151,[1]교육_어학_경력backdata!$G$11:$H$17,2,1),IF(P151="C",0,"오류")))</f>
        <v>0</v>
      </c>
      <c r="AF151" s="3">
        <f>IF(P151="A",VLOOKUP(S151,[1]교육_어학_경력backdata!$B$19:$C$25,2,1),IF(P151="B",VLOOKUP(S151,[1]교육_어학_경력backdata!$G$19:$H$25,2,1),IF(P151="C",0,"오류")))</f>
        <v>0</v>
      </c>
      <c r="AG151" s="3">
        <f>IF(P151="A",VLOOKUP(T151,[1]교육_어학_경력backdata!$B$3:$C$9,2,1),IF(P151="B",VLOOKUP(T151,[1]교육_어학_경력backdata!$G$3:$H$9,2,1),IF(P151="C",0,"오류")))</f>
        <v>0</v>
      </c>
      <c r="AH151" s="3">
        <f>IF(P151="A",IF(U151=0,0,IF(U151=4,0,IF(U151=5,VLOOKUP(V151,[1]교육_어학_경력backdata!$B$27:$C$29,2,1),IF(U151=6,VLOOKUP(V151,[1]교육_어학_경력backdata!$B$31:$C$34,2,1))))),IF(P151="B",IF(U151=0,0,IF(U151=4,0,IF(U151=5,VLOOKUP(V151,[1]교육_어학_경력backdata!$G$27:$H$31,2,1),IF(U151=6,VLOOKUP(V151,[1]교육_어학_경력backdata!$G$33:$H$34,2,1))))),IF(CT151="C",0,"오류")))</f>
        <v>0</v>
      </c>
      <c r="AI151" s="3">
        <f>IF(P151="A",VLOOKUP(W151,[1]교육_어학_경력backdata!$B$36:$C$42,2,1),IF(P151="B",VLOOKUP(W151,[1]교육_어학_경력backdata!$G$36:$H$42,2,1),IF(P151="C",0,"오류")))</f>
        <v>0</v>
      </c>
      <c r="AJ151" s="3">
        <f>SUM(AD151:AI151)</f>
        <v>14</v>
      </c>
      <c r="AK151" s="3">
        <f>_xlfn.MAXIFS(AJ:AJ,B:B,B151)</f>
        <v>14</v>
      </c>
      <c r="AL151" s="3"/>
      <c r="AM151" s="21"/>
      <c r="AN151" s="3"/>
      <c r="AO151" s="3"/>
    </row>
    <row r="152" spans="1:41" x14ac:dyDescent="0.4">
      <c r="A152" s="4">
        <f>IF(B151=B152,A151,A151+1)</f>
        <v>139</v>
      </c>
      <c r="B152" s="4" t="s">
        <v>5603</v>
      </c>
      <c r="C152" s="4" t="s">
        <v>5602</v>
      </c>
      <c r="D152" s="4" t="s">
        <v>3044</v>
      </c>
      <c r="E152" s="4" t="s">
        <v>3043</v>
      </c>
      <c r="F152" s="4">
        <f>IF(B152=B151,F151+1,1)</f>
        <v>1</v>
      </c>
      <c r="G152" s="4" t="s">
        <v>6384</v>
      </c>
      <c r="H152" s="4" t="s">
        <v>6379</v>
      </c>
      <c r="I152" s="4" t="s">
        <v>6378</v>
      </c>
      <c r="J152" s="4" t="s">
        <v>6400</v>
      </c>
      <c r="K152" s="4"/>
      <c r="L152" s="4" t="s">
        <v>6555</v>
      </c>
      <c r="M152" s="4" t="s">
        <v>7451</v>
      </c>
      <c r="P152" s="4" t="s">
        <v>2434</v>
      </c>
      <c r="Q152" s="4">
        <f>IF(H152="TOEIC",VALUE(L152),0)</f>
        <v>935</v>
      </c>
      <c r="R152" s="4">
        <f>IF(H152="NEW TEPS",VALUE(L152),0)</f>
        <v>0</v>
      </c>
      <c r="S152" s="4">
        <f>IF(H152="TOEFL(ibt)",VALUE(L152),0)</f>
        <v>0</v>
      </c>
      <c r="T152" s="4">
        <f>IF(H152="JPT",VALUE(L152),0)</f>
        <v>0</v>
      </c>
      <c r="U152" s="4">
        <f>IF(H152="HSK",VALUE(K152),0)</f>
        <v>0</v>
      </c>
      <c r="V152" s="4">
        <f>IF(H152="HSK",VALUE(L152),0)</f>
        <v>0</v>
      </c>
      <c r="W152" s="4">
        <f>IF(H152="G-TELP Level2",VALUE(L152),0)</f>
        <v>0</v>
      </c>
      <c r="X152" s="4">
        <f>IF(P152="A",IF(Q152&gt;849,1,IF(R152&gt;335,1,IF(S152&gt;97,1,IF(T152&gt;849,1,IF(W152&gt;82,1,IF(U152=6,1,IF(U152=5,IF(V152&gt;254,1,0),0))))))),IF(P152="B",IF(Q152&gt;699,1,IF(R152&gt;263,1,IF(S152&gt;78,1,IF(T152&gt;699,1,IF(W152&gt;63,1,IF(U152=6,1,IF(U152=5,IF(V152&gt;179,1,0),0))))))),IF(P152="C",IF(Q152&gt;599,1,IF(R152&gt;226,1,IF(S152&gt;67,1,IF(T152&gt;599,1,IF(W152&gt;49,1,IF(U152=6,1,IF(U152=5,1,IF(U152=4,IF(V152&gt;209,1,0),0)))))))),IF(P152="D",IF(Q152&gt;649,1,IF(R152&gt;244,1,IF(S152&gt;73,1,IF(T152&gt;649,1,IF(W152&gt;56,1,IF(U152=6,1,IF(U152=5,1,IF(U152=4,IF(V152&gt;254,1,0),0)))))))),0))))</f>
        <v>1</v>
      </c>
      <c r="Y152" s="4">
        <f>SUMIF(B:B,B152,X:X)</f>
        <v>1</v>
      </c>
      <c r="Z152" s="4" t="str">
        <f>IF(Y152&gt;0,"어학 충족","자격미달")</f>
        <v>어학 충족</v>
      </c>
      <c r="AA152" s="4"/>
      <c r="AB152" s="4" t="str">
        <f>IF(P152="A",IF(Q152&gt;849,"TOEIC 충족",IF(R152&gt;335,"New-TEPS 충족",IF(S152&gt;97,"TOEFL 충족",IF(T152&gt;849,"JPT 충족",IF(W152&gt;82,"G-TELP 충족",IF(U152=6,"HSK점수 충족",IF(U152=5,IF(V152&gt;254,"HSK점수 충족","자격미달"),"자격미달"))))))),IF(P152="B",IF(Q152&gt;699,"TOEIC 충족",IF(R152&gt;263,"New-TEPS 충족",IF(S152&gt;78,"TOEFL 충족",IF(T152&gt;699,"JPT 충족",IF(W152&gt;63,"G-TELP 충족",IF(U152=6,"HSK점수 충족",IF(U152=5,IF(V152&gt;179,"HSK점수 충족","자격미달"),"자격미달"))))))),IF(P152="C",IF(Q152&gt;599,"TOEIC 충족",IF(R152&gt;226,"New-TEPS 충족",IF(S152&gt;67,"TOEFL 충족",IF(T152&gt;599,"JPT 충족",IF(W152&gt;49,"G-TELP 충족",IF(U152=6,"HSK점수 충족",IF(U152=5,"HSK점수 충족",IF(U152=4,IF(V152&gt;209,"HSK점수 충족","자격미달"),"자격미달")))))))),IF(P152="D",IF(Q152&gt;649,"TOEIC 충족",IF(R152&gt;244,"New-TEPS 충족",IF(S152&gt;73,"TOEFL 충족",IF(T152&gt;649,"JPT 충족",IF(W152&gt;56,"G-TELP 충족",IF(U1093=6,"HSK점수 충족",IF(U1093=5,"HSK점수 충족",IF(U1093=4,IF(V1093&gt;254,"HSK점수 충족","자격미달"),"자격미달")))))))),0))))</f>
        <v>TOEIC 충족</v>
      </c>
      <c r="AC152" s="21"/>
      <c r="AD152" s="4">
        <f>IF(P152="A",VLOOKUP(Q152,[1]교육_어학_경력backdata!$B$3:$C$9,2,1),IF(P152="B",VLOOKUP(Q152,[1]교육_어학_경력backdata!$G$3:$H$9,2,1),IF(P152="C",0,"오류")))</f>
        <v>18</v>
      </c>
      <c r="AE152" s="4">
        <f>IF(P152="A",VLOOKUP(R152,[1]교육_어학_경력backdata!$B$11:$C$17,2,1),IF(P152="B",VLOOKUP(R152,[1]교육_어학_경력backdata!$G$11:$H$17,2,1),IF(P152="C",0,"오류")))</f>
        <v>0</v>
      </c>
      <c r="AF152" s="4">
        <f>IF(P152="A",VLOOKUP(S152,[1]교육_어학_경력backdata!$B$19:$C$25,2,1),IF(P152="B",VLOOKUP(S152,[1]교육_어학_경력backdata!$G$19:$H$25,2,1),IF(P152="C",0,"오류")))</f>
        <v>0</v>
      </c>
      <c r="AG152" s="4">
        <f>IF(P152="A",VLOOKUP(T152,[1]교육_어학_경력backdata!$B$3:$C$9,2,1),IF(P152="B",VLOOKUP(T152,[1]교육_어학_경력backdata!$G$3:$H$9,2,1),IF(P152="C",0,"오류")))</f>
        <v>0</v>
      </c>
      <c r="AH152" s="4">
        <f>IF(P152="A",IF(U152=0,0,IF(U152=4,0,IF(U152=5,VLOOKUP(V152,[1]교육_어학_경력backdata!$B$27:$C$29,2,1),IF(U152=6,VLOOKUP(V152,[1]교육_어학_경력backdata!$B$31:$C$34,2,1))))),IF(P152="B",IF(U152=0,0,IF(U152=4,0,IF(U152=5,VLOOKUP(V152,[1]교육_어학_경력backdata!$G$27:$H$31,2,1),IF(U152=6,VLOOKUP(V152,[1]교육_어학_경력backdata!$G$33:$H$34,2,1))))),IF(CT152="C",0,"오류")))</f>
        <v>0</v>
      </c>
      <c r="AI152" s="4">
        <f>IF(P152="A",VLOOKUP(W152,[1]교육_어학_경력backdata!$B$36:$C$42,2,1),IF(P152="B",VLOOKUP(W152,[1]교육_어학_경력backdata!$G$36:$H$42,2,1),IF(P152="C",0,"오류")))</f>
        <v>0</v>
      </c>
      <c r="AJ152" s="4">
        <f>SUM(AD152:AI152)</f>
        <v>18</v>
      </c>
      <c r="AK152" s="4">
        <f>_xlfn.MAXIFS(AJ:AJ,B:B,B152)</f>
        <v>18</v>
      </c>
      <c r="AL152" s="4"/>
      <c r="AM152" s="21"/>
      <c r="AN152" s="4"/>
      <c r="AO152" s="4"/>
    </row>
    <row r="153" spans="1:41" x14ac:dyDescent="0.4">
      <c r="A153" s="3">
        <f>IF(B152=B153,A152,A152+1)</f>
        <v>140</v>
      </c>
      <c r="B153" s="3" t="s">
        <v>5592</v>
      </c>
      <c r="C153" s="3" t="s">
        <v>5591</v>
      </c>
      <c r="D153" s="3" t="s">
        <v>3044</v>
      </c>
      <c r="E153" s="3" t="s">
        <v>3043</v>
      </c>
      <c r="F153" s="3">
        <f>IF(B153=B152,F152+1,1)</f>
        <v>1</v>
      </c>
      <c r="G153" s="3" t="s">
        <v>6380</v>
      </c>
      <c r="H153" s="3" t="s">
        <v>6379</v>
      </c>
      <c r="I153" s="3" t="s">
        <v>6378</v>
      </c>
      <c r="J153" s="3" t="s">
        <v>6575</v>
      </c>
      <c r="K153" s="3"/>
      <c r="L153" s="3" t="s">
        <v>6786</v>
      </c>
      <c r="M153" s="3" t="s">
        <v>7450</v>
      </c>
      <c r="P153" s="3" t="s">
        <v>2434</v>
      </c>
      <c r="Q153" s="3">
        <f>IF(H153="TOEIC",VALUE(L153),0)</f>
        <v>955</v>
      </c>
      <c r="R153" s="3">
        <f>IF(H153="NEW TEPS",VALUE(L153),0)</f>
        <v>0</v>
      </c>
      <c r="S153" s="3">
        <f>IF(H153="TOEFL(ibt)",VALUE(L153),0)</f>
        <v>0</v>
      </c>
      <c r="T153" s="3">
        <f>IF(H153="JPT",VALUE(L153),0)</f>
        <v>0</v>
      </c>
      <c r="U153" s="3">
        <f>IF(H153="HSK",VALUE(K153),0)</f>
        <v>0</v>
      </c>
      <c r="V153" s="3">
        <f>IF(H153="HSK",VALUE(L153),0)</f>
        <v>0</v>
      </c>
      <c r="W153" s="3">
        <f>IF(H153="G-TELP Level2",VALUE(L153),0)</f>
        <v>0</v>
      </c>
      <c r="X153" s="3">
        <f>IF(P153="A",IF(Q153&gt;849,1,IF(R153&gt;335,1,IF(S153&gt;97,1,IF(T153&gt;849,1,IF(W153&gt;82,1,IF(U153=6,1,IF(U153=5,IF(V153&gt;254,1,0),0))))))),IF(P153="B",IF(Q153&gt;699,1,IF(R153&gt;263,1,IF(S153&gt;78,1,IF(T153&gt;699,1,IF(W153&gt;63,1,IF(U153=6,1,IF(U153=5,IF(V153&gt;179,1,0),0))))))),IF(P153="C",IF(Q153&gt;599,1,IF(R153&gt;226,1,IF(S153&gt;67,1,IF(T153&gt;599,1,IF(W153&gt;49,1,IF(U153=6,1,IF(U153=5,1,IF(U153=4,IF(V153&gt;209,1,0),0)))))))),IF(P153="D",IF(Q153&gt;649,1,IF(R153&gt;244,1,IF(S153&gt;73,1,IF(T153&gt;649,1,IF(W153&gt;56,1,IF(U153=6,1,IF(U153=5,1,IF(U153=4,IF(V153&gt;254,1,0),0)))))))),0))))</f>
        <v>1</v>
      </c>
      <c r="Y153" s="3">
        <f>SUMIF(B:B,B153,X:X)</f>
        <v>1</v>
      </c>
      <c r="Z153" s="3" t="str">
        <f>IF(Y153&gt;0,"어학 충족","자격미달")</f>
        <v>어학 충족</v>
      </c>
      <c r="AA153" s="3"/>
      <c r="AB153" s="3" t="str">
        <f>IF(P153="A",IF(Q153&gt;849,"TOEIC 충족",IF(R153&gt;335,"New-TEPS 충족",IF(S153&gt;97,"TOEFL 충족",IF(T153&gt;849,"JPT 충족",IF(W153&gt;82,"G-TELP 충족",IF(U153=6,"HSK점수 충족",IF(U153=5,IF(V153&gt;254,"HSK점수 충족","자격미달"),"자격미달"))))))),IF(P153="B",IF(Q153&gt;699,"TOEIC 충족",IF(R153&gt;263,"New-TEPS 충족",IF(S153&gt;78,"TOEFL 충족",IF(T153&gt;699,"JPT 충족",IF(W153&gt;63,"G-TELP 충족",IF(U153=6,"HSK점수 충족",IF(U153=5,IF(V153&gt;179,"HSK점수 충족","자격미달"),"자격미달"))))))),IF(P153="C",IF(Q153&gt;599,"TOEIC 충족",IF(R153&gt;226,"New-TEPS 충족",IF(S153&gt;67,"TOEFL 충족",IF(T153&gt;599,"JPT 충족",IF(W153&gt;49,"G-TELP 충족",IF(U153=6,"HSK점수 충족",IF(U153=5,"HSK점수 충족",IF(U153=4,IF(V153&gt;209,"HSK점수 충족","자격미달"),"자격미달")))))))),IF(P153="D",IF(Q153&gt;649,"TOEIC 충족",IF(R153&gt;244,"New-TEPS 충족",IF(S153&gt;73,"TOEFL 충족",IF(T153&gt;649,"JPT 충족",IF(W153&gt;56,"G-TELP 충족",IF(U1094=6,"HSK점수 충족",IF(U1094=5,"HSK점수 충족",IF(U1094=4,IF(V1094&gt;254,"HSK점수 충족","자격미달"),"자격미달")))))))),0))))</f>
        <v>TOEIC 충족</v>
      </c>
      <c r="AC153" s="21"/>
      <c r="AD153" s="3">
        <f>IF(P153="A",VLOOKUP(Q153,[1]교육_어학_경력backdata!$B$3:$C$9,2,1),IF(P153="B",VLOOKUP(Q153,[1]교육_어학_경력backdata!$G$3:$H$9,2,1),IF(P153="C",0,"오류")))</f>
        <v>20</v>
      </c>
      <c r="AE153" s="3">
        <f>IF(P153="A",VLOOKUP(R153,[1]교육_어학_경력backdata!$B$11:$C$17,2,1),IF(P153="B",VLOOKUP(R153,[1]교육_어학_경력backdata!$G$11:$H$17,2,1),IF(P153="C",0,"오류")))</f>
        <v>0</v>
      </c>
      <c r="AF153" s="3">
        <f>IF(P153="A",VLOOKUP(S153,[1]교육_어학_경력backdata!$B$19:$C$25,2,1),IF(P153="B",VLOOKUP(S153,[1]교육_어학_경력backdata!$G$19:$H$25,2,1),IF(P153="C",0,"오류")))</f>
        <v>0</v>
      </c>
      <c r="AG153" s="3">
        <f>IF(P153="A",VLOOKUP(T153,[1]교육_어학_경력backdata!$B$3:$C$9,2,1),IF(P153="B",VLOOKUP(T153,[1]교육_어학_경력backdata!$G$3:$H$9,2,1),IF(P153="C",0,"오류")))</f>
        <v>0</v>
      </c>
      <c r="AH153" s="3">
        <f>IF(P153="A",IF(U153=0,0,IF(U153=4,0,IF(U153=5,VLOOKUP(V153,[1]교육_어학_경력backdata!$B$27:$C$29,2,1),IF(U153=6,VLOOKUP(V153,[1]교육_어학_경력backdata!$B$31:$C$34,2,1))))),IF(P153="B",IF(U153=0,0,IF(U153=4,0,IF(U153=5,VLOOKUP(V153,[1]교육_어학_경력backdata!$G$27:$H$31,2,1),IF(U153=6,VLOOKUP(V153,[1]교육_어학_경력backdata!$G$33:$H$34,2,1))))),IF(CT153="C",0,"오류")))</f>
        <v>0</v>
      </c>
      <c r="AI153" s="3">
        <f>IF(P153="A",VLOOKUP(W153,[1]교육_어학_경력backdata!$B$36:$C$42,2,1),IF(P153="B",VLOOKUP(W153,[1]교육_어학_경력backdata!$G$36:$H$42,2,1),IF(P153="C",0,"오류")))</f>
        <v>0</v>
      </c>
      <c r="AJ153" s="3">
        <f>SUM(AD153:AI153)</f>
        <v>20</v>
      </c>
      <c r="AK153" s="3">
        <f>_xlfn.MAXIFS(AJ:AJ,B:B,B153)</f>
        <v>20</v>
      </c>
      <c r="AL153" s="3"/>
      <c r="AM153" s="21"/>
      <c r="AN153" s="3"/>
      <c r="AO153" s="3"/>
    </row>
    <row r="154" spans="1:41" x14ac:dyDescent="0.4">
      <c r="A154" s="4">
        <f>IF(B153=B154,A153,A153+1)</f>
        <v>141</v>
      </c>
      <c r="B154" s="4" t="s">
        <v>5583</v>
      </c>
      <c r="C154" s="4" t="s">
        <v>5582</v>
      </c>
      <c r="D154" s="4" t="s">
        <v>3044</v>
      </c>
      <c r="E154" s="4" t="s">
        <v>3043</v>
      </c>
      <c r="F154" s="4">
        <f>IF(B154=B153,F153+1,1)</f>
        <v>1</v>
      </c>
      <c r="G154" s="4" t="s">
        <v>6380</v>
      </c>
      <c r="H154" s="4" t="s">
        <v>6379</v>
      </c>
      <c r="I154" s="4" t="s">
        <v>6378</v>
      </c>
      <c r="J154" s="4" t="s">
        <v>6383</v>
      </c>
      <c r="K154" s="4"/>
      <c r="L154" s="4" t="s">
        <v>6555</v>
      </c>
      <c r="M154" s="4" t="s">
        <v>7449</v>
      </c>
      <c r="P154" s="4" t="s">
        <v>2434</v>
      </c>
      <c r="Q154" s="4">
        <f>IF(H154="TOEIC",VALUE(L154),0)</f>
        <v>935</v>
      </c>
      <c r="R154" s="4">
        <f>IF(H154="NEW TEPS",VALUE(L154),0)</f>
        <v>0</v>
      </c>
      <c r="S154" s="4">
        <f>IF(H154="TOEFL(ibt)",VALUE(L154),0)</f>
        <v>0</v>
      </c>
      <c r="T154" s="4">
        <f>IF(H154="JPT",VALUE(L154),0)</f>
        <v>0</v>
      </c>
      <c r="U154" s="4">
        <f>IF(H154="HSK",VALUE(K154),0)</f>
        <v>0</v>
      </c>
      <c r="V154" s="4">
        <f>IF(H154="HSK",VALUE(L154),0)</f>
        <v>0</v>
      </c>
      <c r="W154" s="4">
        <f>IF(H154="G-TELP Level2",VALUE(L154),0)</f>
        <v>0</v>
      </c>
      <c r="X154" s="4">
        <f>IF(P154="A",IF(Q154&gt;849,1,IF(R154&gt;335,1,IF(S154&gt;97,1,IF(T154&gt;849,1,IF(W154&gt;82,1,IF(U154=6,1,IF(U154=5,IF(V154&gt;254,1,0),0))))))),IF(P154="B",IF(Q154&gt;699,1,IF(R154&gt;263,1,IF(S154&gt;78,1,IF(T154&gt;699,1,IF(W154&gt;63,1,IF(U154=6,1,IF(U154=5,IF(V154&gt;179,1,0),0))))))),IF(P154="C",IF(Q154&gt;599,1,IF(R154&gt;226,1,IF(S154&gt;67,1,IF(T154&gt;599,1,IF(W154&gt;49,1,IF(U154=6,1,IF(U154=5,1,IF(U154=4,IF(V154&gt;209,1,0),0)))))))),IF(P154="D",IF(Q154&gt;649,1,IF(R154&gt;244,1,IF(S154&gt;73,1,IF(T154&gt;649,1,IF(W154&gt;56,1,IF(U154=6,1,IF(U154=5,1,IF(U154=4,IF(V154&gt;254,1,0),0)))))))),0))))</f>
        <v>1</v>
      </c>
      <c r="Y154" s="4">
        <f>SUMIF(B:B,B154,X:X)</f>
        <v>1</v>
      </c>
      <c r="Z154" s="4" t="str">
        <f>IF(Y154&gt;0,"어학 충족","자격미달")</f>
        <v>어학 충족</v>
      </c>
      <c r="AA154" s="4"/>
      <c r="AB154" s="4" t="str">
        <f>IF(P154="A",IF(Q154&gt;849,"TOEIC 충족",IF(R154&gt;335,"New-TEPS 충족",IF(S154&gt;97,"TOEFL 충족",IF(T154&gt;849,"JPT 충족",IF(W154&gt;82,"G-TELP 충족",IF(U154=6,"HSK점수 충족",IF(U154=5,IF(V154&gt;254,"HSK점수 충족","자격미달"),"자격미달"))))))),IF(P154="B",IF(Q154&gt;699,"TOEIC 충족",IF(R154&gt;263,"New-TEPS 충족",IF(S154&gt;78,"TOEFL 충족",IF(T154&gt;699,"JPT 충족",IF(W154&gt;63,"G-TELP 충족",IF(U154=6,"HSK점수 충족",IF(U154=5,IF(V154&gt;179,"HSK점수 충족","자격미달"),"자격미달"))))))),IF(P154="C",IF(Q154&gt;599,"TOEIC 충족",IF(R154&gt;226,"New-TEPS 충족",IF(S154&gt;67,"TOEFL 충족",IF(T154&gt;599,"JPT 충족",IF(W154&gt;49,"G-TELP 충족",IF(U154=6,"HSK점수 충족",IF(U154=5,"HSK점수 충족",IF(U154=4,IF(V154&gt;209,"HSK점수 충족","자격미달"),"자격미달")))))))),IF(P154="D",IF(Q154&gt;649,"TOEIC 충족",IF(R154&gt;244,"New-TEPS 충족",IF(S154&gt;73,"TOEFL 충족",IF(T154&gt;649,"JPT 충족",IF(W154&gt;56,"G-TELP 충족",IF(U1095=6,"HSK점수 충족",IF(U1095=5,"HSK점수 충족",IF(U1095=4,IF(V1095&gt;254,"HSK점수 충족","자격미달"),"자격미달")))))))),0))))</f>
        <v>TOEIC 충족</v>
      </c>
      <c r="AC154" s="21"/>
      <c r="AD154" s="4">
        <f>IF(P154="A",VLOOKUP(Q154,[1]교육_어학_경력backdata!$B$3:$C$9,2,1),IF(P154="B",VLOOKUP(Q154,[1]교육_어학_경력backdata!$G$3:$H$9,2,1),IF(P154="C",0,"오류")))</f>
        <v>18</v>
      </c>
      <c r="AE154" s="4">
        <f>IF(P154="A",VLOOKUP(R154,[1]교육_어학_경력backdata!$B$11:$C$17,2,1),IF(P154="B",VLOOKUP(R154,[1]교육_어학_경력backdata!$G$11:$H$17,2,1),IF(P154="C",0,"오류")))</f>
        <v>0</v>
      </c>
      <c r="AF154" s="4">
        <f>IF(P154="A",VLOOKUP(S154,[1]교육_어학_경력backdata!$B$19:$C$25,2,1),IF(P154="B",VLOOKUP(S154,[1]교육_어학_경력backdata!$G$19:$H$25,2,1),IF(P154="C",0,"오류")))</f>
        <v>0</v>
      </c>
      <c r="AG154" s="4">
        <f>IF(P154="A",VLOOKUP(T154,[1]교육_어학_경력backdata!$B$3:$C$9,2,1),IF(P154="B",VLOOKUP(T154,[1]교육_어학_경력backdata!$G$3:$H$9,2,1),IF(P154="C",0,"오류")))</f>
        <v>0</v>
      </c>
      <c r="AH154" s="4">
        <f>IF(P154="A",IF(U154=0,0,IF(U154=4,0,IF(U154=5,VLOOKUP(V154,[1]교육_어학_경력backdata!$B$27:$C$29,2,1),IF(U154=6,VLOOKUP(V154,[1]교육_어학_경력backdata!$B$31:$C$34,2,1))))),IF(P154="B",IF(U154=0,0,IF(U154=4,0,IF(U154=5,VLOOKUP(V154,[1]교육_어학_경력backdata!$G$27:$H$31,2,1),IF(U154=6,VLOOKUP(V154,[1]교육_어학_경력backdata!$G$33:$H$34,2,1))))),IF(CT154="C",0,"오류")))</f>
        <v>0</v>
      </c>
      <c r="AI154" s="4">
        <f>IF(P154="A",VLOOKUP(W154,[1]교육_어학_경력backdata!$B$36:$C$42,2,1),IF(P154="B",VLOOKUP(W154,[1]교육_어학_경력backdata!$G$36:$H$42,2,1),IF(P154="C",0,"오류")))</f>
        <v>0</v>
      </c>
      <c r="AJ154" s="4">
        <f>SUM(AD154:AI154)</f>
        <v>18</v>
      </c>
      <c r="AK154" s="4">
        <f>_xlfn.MAXIFS(AJ:AJ,B:B,B154)</f>
        <v>18</v>
      </c>
      <c r="AL154" s="4"/>
      <c r="AM154" s="21"/>
      <c r="AN154" s="4"/>
      <c r="AO154" s="4"/>
    </row>
    <row r="155" spans="1:41" x14ac:dyDescent="0.4">
      <c r="A155" s="3">
        <f>IF(B154=B155,A154,A154+1)</f>
        <v>142</v>
      </c>
      <c r="B155" s="3" t="s">
        <v>5572</v>
      </c>
      <c r="C155" s="3" t="s">
        <v>5571</v>
      </c>
      <c r="D155" s="3" t="s">
        <v>3044</v>
      </c>
      <c r="E155" s="3" t="s">
        <v>3043</v>
      </c>
      <c r="F155" s="3">
        <f>IF(B155=B154,F154+1,1)</f>
        <v>1</v>
      </c>
      <c r="G155" s="3" t="s">
        <v>6380</v>
      </c>
      <c r="H155" s="3" t="s">
        <v>6379</v>
      </c>
      <c r="I155" s="3" t="s">
        <v>6378</v>
      </c>
      <c r="J155" s="3" t="s">
        <v>1933</v>
      </c>
      <c r="K155" s="3"/>
      <c r="L155" s="3" t="s">
        <v>6477</v>
      </c>
      <c r="M155" s="3" t="s">
        <v>7448</v>
      </c>
      <c r="P155" s="3" t="s">
        <v>2434</v>
      </c>
      <c r="Q155" s="3">
        <f>IF(H155="TOEIC",VALUE(L155),0)</f>
        <v>780</v>
      </c>
      <c r="R155" s="3">
        <f>IF(H155="NEW TEPS",VALUE(L155),0)</f>
        <v>0</v>
      </c>
      <c r="S155" s="3">
        <f>IF(H155="TOEFL(ibt)",VALUE(L155),0)</f>
        <v>0</v>
      </c>
      <c r="T155" s="3">
        <f>IF(H155="JPT",VALUE(L155),0)</f>
        <v>0</v>
      </c>
      <c r="U155" s="3">
        <f>IF(H155="HSK",VALUE(K155),0)</f>
        <v>0</v>
      </c>
      <c r="V155" s="3">
        <f>IF(H155="HSK",VALUE(L155),0)</f>
        <v>0</v>
      </c>
      <c r="W155" s="3">
        <f>IF(H155="G-TELP Level2",VALUE(L155),0)</f>
        <v>0</v>
      </c>
      <c r="X155" s="3">
        <f>IF(P155="A",IF(Q155&gt;849,1,IF(R155&gt;335,1,IF(S155&gt;97,1,IF(T155&gt;849,1,IF(W155&gt;82,1,IF(U155=6,1,IF(U155=5,IF(V155&gt;254,1,0),0))))))),IF(P155="B",IF(Q155&gt;699,1,IF(R155&gt;263,1,IF(S155&gt;78,1,IF(T155&gt;699,1,IF(W155&gt;63,1,IF(U155=6,1,IF(U155=5,IF(V155&gt;179,1,0),0))))))),IF(P155="C",IF(Q155&gt;599,1,IF(R155&gt;226,1,IF(S155&gt;67,1,IF(T155&gt;599,1,IF(W155&gt;49,1,IF(U155=6,1,IF(U155=5,1,IF(U155=4,IF(V155&gt;209,1,0),0)))))))),IF(P155="D",IF(Q155&gt;649,1,IF(R155&gt;244,1,IF(S155&gt;73,1,IF(T155&gt;649,1,IF(W155&gt;56,1,IF(U155=6,1,IF(U155=5,1,IF(U155=4,IF(V155&gt;254,1,0),0)))))))),0))))</f>
        <v>0</v>
      </c>
      <c r="Y155" s="3">
        <f>SUMIF(B:B,B155,X:X)</f>
        <v>1</v>
      </c>
      <c r="Z155" s="3" t="str">
        <f>IF(Y155&gt;0,"어학 충족","자격미달")</f>
        <v>어학 충족</v>
      </c>
      <c r="AA155" s="3"/>
      <c r="AB155" s="3" t="str">
        <f>IF(P155="A",IF(Q155&gt;849,"TOEIC 충족",IF(R155&gt;335,"New-TEPS 충족",IF(S155&gt;97,"TOEFL 충족",IF(T155&gt;849,"JPT 충족",IF(W155&gt;82,"G-TELP 충족",IF(U155=6,"HSK점수 충족",IF(U155=5,IF(V155&gt;254,"HSK점수 충족","자격미달"),"자격미달"))))))),IF(P155="B",IF(Q155&gt;699,"TOEIC 충족",IF(R155&gt;263,"New-TEPS 충족",IF(S155&gt;78,"TOEFL 충족",IF(T155&gt;699,"JPT 충족",IF(W155&gt;63,"G-TELP 충족",IF(U155=6,"HSK점수 충족",IF(U155=5,IF(V155&gt;179,"HSK점수 충족","자격미달"),"자격미달"))))))),IF(P155="C",IF(Q155&gt;599,"TOEIC 충족",IF(R155&gt;226,"New-TEPS 충족",IF(S155&gt;67,"TOEFL 충족",IF(T155&gt;599,"JPT 충족",IF(W155&gt;49,"G-TELP 충족",IF(U155=6,"HSK점수 충족",IF(U155=5,"HSK점수 충족",IF(U155=4,IF(V155&gt;209,"HSK점수 충족","자격미달"),"자격미달")))))))),IF(P155="D",IF(Q155&gt;649,"TOEIC 충족",IF(R155&gt;244,"New-TEPS 충족",IF(S155&gt;73,"TOEFL 충족",IF(T155&gt;649,"JPT 충족",IF(W155&gt;56,"G-TELP 충족",IF(U1096=6,"HSK점수 충족",IF(U1096=5,"HSK점수 충족",IF(U1096=4,IF(V1096&gt;254,"HSK점수 충족","자격미달"),"자격미달")))))))),0))))</f>
        <v>자격미달</v>
      </c>
      <c r="AC155" s="21"/>
      <c r="AD155" s="3">
        <f>IF(P155="A",VLOOKUP(Q155,[1]교육_어학_경력backdata!$B$3:$C$9,2,1),IF(P155="B",VLOOKUP(Q155,[1]교육_어학_경력backdata!$G$3:$H$9,2,1),IF(P155="C",0,"오류")))</f>
        <v>0</v>
      </c>
      <c r="AE155" s="3">
        <f>IF(P155="A",VLOOKUP(R155,[1]교육_어학_경력backdata!$B$11:$C$17,2,1),IF(P155="B",VLOOKUP(R155,[1]교육_어학_경력backdata!$G$11:$H$17,2,1),IF(P155="C",0,"오류")))</f>
        <v>0</v>
      </c>
      <c r="AF155" s="3">
        <f>IF(P155="A",VLOOKUP(S155,[1]교육_어학_경력backdata!$B$19:$C$25,2,1),IF(P155="B",VLOOKUP(S155,[1]교육_어학_경력backdata!$G$19:$H$25,2,1),IF(P155="C",0,"오류")))</f>
        <v>0</v>
      </c>
      <c r="AG155" s="3">
        <f>IF(P155="A",VLOOKUP(T155,[1]교육_어학_경력backdata!$B$3:$C$9,2,1),IF(P155="B",VLOOKUP(T155,[1]교육_어학_경력backdata!$G$3:$H$9,2,1),IF(P155="C",0,"오류")))</f>
        <v>0</v>
      </c>
      <c r="AH155" s="3">
        <f>IF(P155="A",IF(U155=0,0,IF(U155=4,0,IF(U155=5,VLOOKUP(V155,[1]교육_어학_경력backdata!$B$27:$C$29,2,1),IF(U155=6,VLOOKUP(V155,[1]교육_어학_경력backdata!$B$31:$C$34,2,1))))),IF(P155="B",IF(U155=0,0,IF(U155=4,0,IF(U155=5,VLOOKUP(V155,[1]교육_어학_경력backdata!$G$27:$H$31,2,1),IF(U155=6,VLOOKUP(V155,[1]교육_어학_경력backdata!$G$33:$H$34,2,1))))),IF(CT155="C",0,"오류")))</f>
        <v>0</v>
      </c>
      <c r="AI155" s="3">
        <f>IF(P155="A",VLOOKUP(W155,[1]교육_어학_경력backdata!$B$36:$C$42,2,1),IF(P155="B",VLOOKUP(W155,[1]교육_어학_경력backdata!$G$36:$H$42,2,1),IF(P155="C",0,"오류")))</f>
        <v>0</v>
      </c>
      <c r="AJ155" s="3">
        <f>SUM(AD155:AI155)</f>
        <v>0</v>
      </c>
      <c r="AK155" s="3">
        <f>_xlfn.MAXIFS(AJ:AJ,B:B,B155)</f>
        <v>14</v>
      </c>
      <c r="AL155" s="3"/>
      <c r="AM155" s="21"/>
      <c r="AN155" s="3"/>
      <c r="AO155" s="3"/>
    </row>
    <row r="156" spans="1:41" x14ac:dyDescent="0.4">
      <c r="A156" s="7">
        <f>IF(B155=B156,A155,A155+1)</f>
        <v>142</v>
      </c>
      <c r="B156" s="7" t="s">
        <v>5572</v>
      </c>
      <c r="C156" s="7" t="s">
        <v>5571</v>
      </c>
      <c r="D156" s="7" t="s">
        <v>3044</v>
      </c>
      <c r="E156" s="7" t="s">
        <v>3043</v>
      </c>
      <c r="F156" s="3">
        <f>IF(B156=B155,F155+1,1)</f>
        <v>2</v>
      </c>
      <c r="G156" s="3" t="s">
        <v>6380</v>
      </c>
      <c r="H156" s="3" t="s">
        <v>6583</v>
      </c>
      <c r="I156" s="3" t="s">
        <v>6582</v>
      </c>
      <c r="J156" s="3" t="s">
        <v>7447</v>
      </c>
      <c r="K156" s="3" t="s">
        <v>6580</v>
      </c>
      <c r="L156" s="3" t="s">
        <v>6982</v>
      </c>
      <c r="M156" s="3" t="s">
        <v>7446</v>
      </c>
      <c r="P156" s="3" t="s">
        <v>2434</v>
      </c>
      <c r="Q156" s="3">
        <f>IF(H156="TOEIC",VALUE(L156),0)</f>
        <v>0</v>
      </c>
      <c r="R156" s="3">
        <f>IF(H156="NEW TEPS",VALUE(L156),0)</f>
        <v>0</v>
      </c>
      <c r="S156" s="3">
        <f>IF(H156="TOEFL(ibt)",VALUE(L156),0)</f>
        <v>0</v>
      </c>
      <c r="T156" s="3">
        <f>IF(H156="JPT",VALUE(L156),0)</f>
        <v>0</v>
      </c>
      <c r="U156" s="3">
        <f>IF(H156="HSK",VALUE(K156),0)</f>
        <v>5</v>
      </c>
      <c r="V156" s="3">
        <f>IF(H156="HSK",VALUE(L156),0)</f>
        <v>209</v>
      </c>
      <c r="W156" s="3">
        <f>IF(H156="G-TELP Level2",VALUE(L156),0)</f>
        <v>0</v>
      </c>
      <c r="X156" s="3">
        <f>IF(P156="A",IF(Q156&gt;849,1,IF(R156&gt;335,1,IF(S156&gt;97,1,IF(T156&gt;849,1,IF(W156&gt;82,1,IF(U156=6,1,IF(U156=5,IF(V156&gt;254,1,0),0))))))),IF(P156="B",IF(Q156&gt;699,1,IF(R156&gt;263,1,IF(S156&gt;78,1,IF(T156&gt;699,1,IF(W156&gt;63,1,IF(U156=6,1,IF(U156=5,IF(V156&gt;179,1,0),0))))))),IF(P156="C",IF(Q156&gt;599,1,IF(R156&gt;226,1,IF(S156&gt;67,1,IF(T156&gt;599,1,IF(W156&gt;49,1,IF(U156=6,1,IF(U156=5,1,IF(U156=4,IF(V156&gt;209,1,0),0)))))))),IF(P156="D",IF(Q156&gt;649,1,IF(R156&gt;244,1,IF(S156&gt;73,1,IF(T156&gt;649,1,IF(W156&gt;56,1,IF(U156=6,1,IF(U156=5,1,IF(U156=4,IF(V156&gt;254,1,0),0)))))))),0))))</f>
        <v>0</v>
      </c>
      <c r="Y156" s="3">
        <f>SUMIF(B:B,B156,X:X)</f>
        <v>1</v>
      </c>
      <c r="Z156" s="3" t="str">
        <f>IF(Y156&gt;0,"어학 충족","자격미달")</f>
        <v>어학 충족</v>
      </c>
      <c r="AA156" s="3"/>
      <c r="AB156" s="3" t="str">
        <f>IF(P156="A",IF(Q156&gt;849,"TOEIC 충족",IF(R156&gt;335,"New-TEPS 충족",IF(S156&gt;97,"TOEFL 충족",IF(T156&gt;849,"JPT 충족",IF(W156&gt;82,"G-TELP 충족",IF(U156=6,"HSK점수 충족",IF(U156=5,IF(V156&gt;254,"HSK점수 충족","자격미달"),"자격미달"))))))),IF(P156="B",IF(Q156&gt;699,"TOEIC 충족",IF(R156&gt;263,"New-TEPS 충족",IF(S156&gt;78,"TOEFL 충족",IF(T156&gt;699,"JPT 충족",IF(W156&gt;63,"G-TELP 충족",IF(U156=6,"HSK점수 충족",IF(U156=5,IF(V156&gt;179,"HSK점수 충족","자격미달"),"자격미달"))))))),IF(P156="C",IF(Q156&gt;599,"TOEIC 충족",IF(R156&gt;226,"New-TEPS 충족",IF(S156&gt;67,"TOEFL 충족",IF(T156&gt;599,"JPT 충족",IF(W156&gt;49,"G-TELP 충족",IF(U156=6,"HSK점수 충족",IF(U156=5,"HSK점수 충족",IF(U156=4,IF(V156&gt;209,"HSK점수 충족","자격미달"),"자격미달")))))))),IF(P156="D",IF(Q156&gt;649,"TOEIC 충족",IF(R156&gt;244,"New-TEPS 충족",IF(S156&gt;73,"TOEFL 충족",IF(T156&gt;649,"JPT 충족",IF(W156&gt;56,"G-TELP 충족",IF(U1097=6,"HSK점수 충족",IF(U1097=5,"HSK점수 충족",IF(U1097=4,IF(V1097&gt;254,"HSK점수 충족","자격미달"),"자격미달")))))))),0))))</f>
        <v>자격미달</v>
      </c>
      <c r="AC156" s="21"/>
      <c r="AD156" s="3">
        <f>IF(P156="A",VLOOKUP(Q156,[1]교육_어학_경력backdata!$B$3:$C$9,2,1),IF(P156="B",VLOOKUP(Q156,[1]교육_어학_경력backdata!$G$3:$H$9,2,1),IF(P156="C",0,"오류")))</f>
        <v>0</v>
      </c>
      <c r="AE156" s="3">
        <f>IF(P156="A",VLOOKUP(R156,[1]교육_어학_경력backdata!$B$11:$C$17,2,1),IF(P156="B",VLOOKUP(R156,[1]교육_어학_경력backdata!$G$11:$H$17,2,1),IF(P156="C",0,"오류")))</f>
        <v>0</v>
      </c>
      <c r="AF156" s="3">
        <f>IF(P156="A",VLOOKUP(S156,[1]교육_어학_경력backdata!$B$19:$C$25,2,1),IF(P156="B",VLOOKUP(S156,[1]교육_어학_경력backdata!$G$19:$H$25,2,1),IF(P156="C",0,"오류")))</f>
        <v>0</v>
      </c>
      <c r="AG156" s="3">
        <f>IF(P156="A",VLOOKUP(T156,[1]교육_어학_경력backdata!$B$3:$C$9,2,1),IF(P156="B",VLOOKUP(T156,[1]교육_어학_경력backdata!$G$3:$H$9,2,1),IF(P156="C",0,"오류")))</f>
        <v>0</v>
      </c>
      <c r="AH156" s="3">
        <f>IF(P156="A",IF(U156=0,0,IF(U156=4,0,IF(U156=5,VLOOKUP(V156,[1]교육_어학_경력backdata!$B$27:$C$29,2,1),IF(U156=6,VLOOKUP(V156,[1]교육_어학_경력backdata!$B$31:$C$34,2,1))))),IF(P156="B",IF(U156=0,0,IF(U156=4,0,IF(U156=5,VLOOKUP(V156,[1]교육_어학_경력backdata!$G$27:$H$31,2,1),IF(U156=6,VLOOKUP(V156,[1]교육_어학_경력backdata!$G$33:$H$34,2,1))))),IF(CT156="C",0,"오류")))</f>
        <v>0</v>
      </c>
      <c r="AI156" s="3">
        <f>IF(P156="A",VLOOKUP(W156,[1]교육_어학_경력backdata!$B$36:$C$42,2,1),IF(P156="B",VLOOKUP(W156,[1]교육_어학_경력backdata!$G$36:$H$42,2,1),IF(P156="C",0,"오류")))</f>
        <v>0</v>
      </c>
      <c r="AJ156" s="3">
        <f>SUM(AD156:AI156)</f>
        <v>0</v>
      </c>
      <c r="AK156" s="3">
        <f>_xlfn.MAXIFS(AJ:AJ,B:B,B156)</f>
        <v>14</v>
      </c>
      <c r="AL156" s="3"/>
      <c r="AM156" s="21"/>
      <c r="AN156" s="3"/>
      <c r="AO156" s="3"/>
    </row>
    <row r="157" spans="1:41" x14ac:dyDescent="0.4">
      <c r="A157" s="7">
        <f>IF(B156=B157,A156,A156+1)</f>
        <v>142</v>
      </c>
      <c r="B157" s="7" t="s">
        <v>5572</v>
      </c>
      <c r="C157" s="7" t="s">
        <v>5571</v>
      </c>
      <c r="D157" s="7" t="s">
        <v>3044</v>
      </c>
      <c r="E157" s="7" t="s">
        <v>3043</v>
      </c>
      <c r="F157" s="3">
        <f>IF(B157=B156,F156+1,1)</f>
        <v>3</v>
      </c>
      <c r="G157" s="3" t="s">
        <v>6380</v>
      </c>
      <c r="H157" s="3" t="s">
        <v>6409</v>
      </c>
      <c r="I157" s="3" t="s">
        <v>6408</v>
      </c>
      <c r="J157" s="3" t="s">
        <v>6832</v>
      </c>
      <c r="K157" s="3"/>
      <c r="L157" s="3" t="s">
        <v>6533</v>
      </c>
      <c r="M157" s="3" t="s">
        <v>7445</v>
      </c>
      <c r="P157" s="3" t="s">
        <v>2434</v>
      </c>
      <c r="Q157" s="3">
        <f>IF(H157="TOEIC",VALUE(L157),0)</f>
        <v>0</v>
      </c>
      <c r="R157" s="3">
        <f>IF(H157="NEW TEPS",VALUE(L157),0)</f>
        <v>0</v>
      </c>
      <c r="S157" s="3">
        <f>IF(H157="TOEFL(ibt)",VALUE(L157),0)</f>
        <v>0</v>
      </c>
      <c r="T157" s="3">
        <f>IF(H157="JPT",VALUE(L157),0)</f>
        <v>885</v>
      </c>
      <c r="U157" s="3">
        <f>IF(H157="HSK",VALUE(K157),0)</f>
        <v>0</v>
      </c>
      <c r="V157" s="3">
        <f>IF(H157="HSK",VALUE(L157),0)</f>
        <v>0</v>
      </c>
      <c r="W157" s="3">
        <f>IF(H157="G-TELP Level2",VALUE(L157),0)</f>
        <v>0</v>
      </c>
      <c r="X157" s="3">
        <f>IF(P157="A",IF(Q157&gt;849,1,IF(R157&gt;335,1,IF(S157&gt;97,1,IF(T157&gt;849,1,IF(W157&gt;82,1,IF(U157=6,1,IF(U157=5,IF(V157&gt;254,1,0),0))))))),IF(P157="B",IF(Q157&gt;699,1,IF(R157&gt;263,1,IF(S157&gt;78,1,IF(T157&gt;699,1,IF(W157&gt;63,1,IF(U157=6,1,IF(U157=5,IF(V157&gt;179,1,0),0))))))),IF(P157="C",IF(Q157&gt;599,1,IF(R157&gt;226,1,IF(S157&gt;67,1,IF(T157&gt;599,1,IF(W157&gt;49,1,IF(U157=6,1,IF(U157=5,1,IF(U157=4,IF(V157&gt;209,1,0),0)))))))),IF(P157="D",IF(Q157&gt;649,1,IF(R157&gt;244,1,IF(S157&gt;73,1,IF(T157&gt;649,1,IF(W157&gt;56,1,IF(U157=6,1,IF(U157=5,1,IF(U157=4,IF(V157&gt;254,1,0),0)))))))),0))))</f>
        <v>1</v>
      </c>
      <c r="Y157" s="3">
        <f>SUMIF(B:B,B157,X:X)</f>
        <v>1</v>
      </c>
      <c r="Z157" s="3" t="str">
        <f>IF(Y157&gt;0,"어학 충족","자격미달")</f>
        <v>어학 충족</v>
      </c>
      <c r="AA157" s="3"/>
      <c r="AB157" s="3" t="str">
        <f>IF(P157="A",IF(Q157&gt;849,"TOEIC 충족",IF(R157&gt;335,"New-TEPS 충족",IF(S157&gt;97,"TOEFL 충족",IF(T157&gt;849,"JPT 충족",IF(W157&gt;82,"G-TELP 충족",IF(U157=6,"HSK점수 충족",IF(U157=5,IF(V157&gt;254,"HSK점수 충족","자격미달"),"자격미달"))))))),IF(P157="B",IF(Q157&gt;699,"TOEIC 충족",IF(R157&gt;263,"New-TEPS 충족",IF(S157&gt;78,"TOEFL 충족",IF(T157&gt;699,"JPT 충족",IF(W157&gt;63,"G-TELP 충족",IF(U157=6,"HSK점수 충족",IF(U157=5,IF(V157&gt;179,"HSK점수 충족","자격미달"),"자격미달"))))))),IF(P157="C",IF(Q157&gt;599,"TOEIC 충족",IF(R157&gt;226,"New-TEPS 충족",IF(S157&gt;67,"TOEFL 충족",IF(T157&gt;599,"JPT 충족",IF(W157&gt;49,"G-TELP 충족",IF(U157=6,"HSK점수 충족",IF(U157=5,"HSK점수 충족",IF(U157=4,IF(V157&gt;209,"HSK점수 충족","자격미달"),"자격미달")))))))),IF(P157="D",IF(Q157&gt;649,"TOEIC 충족",IF(R157&gt;244,"New-TEPS 충족",IF(S157&gt;73,"TOEFL 충족",IF(T157&gt;649,"JPT 충족",IF(W157&gt;56,"G-TELP 충족",IF(U1098=6,"HSK점수 충족",IF(U1098=5,"HSK점수 충족",IF(U1098=4,IF(V1098&gt;254,"HSK점수 충족","자격미달"),"자격미달")))))))),0))))</f>
        <v>JPT 충족</v>
      </c>
      <c r="AC157" s="21"/>
      <c r="AD157" s="3">
        <f>IF(P157="A",VLOOKUP(Q157,[1]교육_어학_경력backdata!$B$3:$C$9,2,1),IF(P157="B",VLOOKUP(Q157,[1]교육_어학_경력backdata!$G$3:$H$9,2,1),IF(P157="C",0,"오류")))</f>
        <v>0</v>
      </c>
      <c r="AE157" s="3">
        <f>IF(P157="A",VLOOKUP(R157,[1]교육_어학_경력backdata!$B$11:$C$17,2,1),IF(P157="B",VLOOKUP(R157,[1]교육_어학_경력backdata!$G$11:$H$17,2,1),IF(P157="C",0,"오류")))</f>
        <v>0</v>
      </c>
      <c r="AF157" s="3">
        <f>IF(P157="A",VLOOKUP(S157,[1]교육_어학_경력backdata!$B$19:$C$25,2,1),IF(P157="B",VLOOKUP(S157,[1]교육_어학_경력backdata!$G$19:$H$25,2,1),IF(P157="C",0,"오류")))</f>
        <v>0</v>
      </c>
      <c r="AG157" s="3">
        <f>IF(P157="A",VLOOKUP(T157,[1]교육_어학_경력backdata!$B$3:$C$9,2,1),IF(P157="B",VLOOKUP(T157,[1]교육_어학_경력backdata!$G$3:$H$9,2,1),IF(P157="C",0,"오류")))</f>
        <v>14</v>
      </c>
      <c r="AH157" s="3">
        <f>IF(P157="A",IF(U157=0,0,IF(U157=4,0,IF(U157=5,VLOOKUP(V157,[1]교육_어학_경력backdata!$B$27:$C$29,2,1),IF(U157=6,VLOOKUP(V157,[1]교육_어학_경력backdata!$B$31:$C$34,2,1))))),IF(P157="B",IF(U157=0,0,IF(U157=4,0,IF(U157=5,VLOOKUP(V157,[1]교육_어학_경력backdata!$G$27:$H$31,2,1),IF(U157=6,VLOOKUP(V157,[1]교육_어학_경력backdata!$G$33:$H$34,2,1))))),IF(CT157="C",0,"오류")))</f>
        <v>0</v>
      </c>
      <c r="AI157" s="3">
        <f>IF(P157="A",VLOOKUP(W157,[1]교육_어학_경력backdata!$B$36:$C$42,2,1),IF(P157="B",VLOOKUP(W157,[1]교육_어학_경력backdata!$G$36:$H$42,2,1),IF(P157="C",0,"오류")))</f>
        <v>0</v>
      </c>
      <c r="AJ157" s="3">
        <f>SUM(AD157:AI157)</f>
        <v>14</v>
      </c>
      <c r="AK157" s="3">
        <f>_xlfn.MAXIFS(AJ:AJ,B:B,B157)</f>
        <v>14</v>
      </c>
      <c r="AL157" s="3"/>
      <c r="AM157" s="21"/>
      <c r="AN157" s="3"/>
      <c r="AO157" s="3"/>
    </row>
    <row r="158" spans="1:41" x14ac:dyDescent="0.4">
      <c r="A158" s="4">
        <f>IF(B157=B158,A157,A157+1)</f>
        <v>143</v>
      </c>
      <c r="B158" s="4" t="s">
        <v>5567</v>
      </c>
      <c r="C158" s="4" t="s">
        <v>5566</v>
      </c>
      <c r="D158" s="4" t="s">
        <v>3044</v>
      </c>
      <c r="E158" s="4" t="s">
        <v>3043</v>
      </c>
      <c r="F158" s="4">
        <f>IF(B158=B157,F157+1,1)</f>
        <v>1</v>
      </c>
      <c r="G158" s="4" t="s">
        <v>6380</v>
      </c>
      <c r="H158" s="4" t="s">
        <v>6379</v>
      </c>
      <c r="I158" s="4" t="s">
        <v>6378</v>
      </c>
      <c r="J158" s="4" t="s">
        <v>7444</v>
      </c>
      <c r="K158" s="4"/>
      <c r="L158" s="4" t="s">
        <v>6674</v>
      </c>
      <c r="M158" s="4" t="s">
        <v>7443</v>
      </c>
      <c r="P158" s="4" t="s">
        <v>2434</v>
      </c>
      <c r="Q158" s="4">
        <f>IF(H158="TOEIC",VALUE(L158),0)</f>
        <v>905</v>
      </c>
      <c r="R158" s="4">
        <f>IF(H158="NEW TEPS",VALUE(L158),0)</f>
        <v>0</v>
      </c>
      <c r="S158" s="4">
        <f>IF(H158="TOEFL(ibt)",VALUE(L158),0)</f>
        <v>0</v>
      </c>
      <c r="T158" s="4">
        <f>IF(H158="JPT",VALUE(L158),0)</f>
        <v>0</v>
      </c>
      <c r="U158" s="4">
        <f>IF(H158="HSK",VALUE(K158),0)</f>
        <v>0</v>
      </c>
      <c r="V158" s="4">
        <f>IF(H158="HSK",VALUE(L158),0)</f>
        <v>0</v>
      </c>
      <c r="W158" s="4">
        <f>IF(H158="G-TELP Level2",VALUE(L158),0)</f>
        <v>0</v>
      </c>
      <c r="X158" s="4">
        <f>IF(P158="A",IF(Q158&gt;849,1,IF(R158&gt;335,1,IF(S158&gt;97,1,IF(T158&gt;849,1,IF(W158&gt;82,1,IF(U158=6,1,IF(U158=5,IF(V158&gt;254,1,0),0))))))),IF(P158="B",IF(Q158&gt;699,1,IF(R158&gt;263,1,IF(S158&gt;78,1,IF(T158&gt;699,1,IF(W158&gt;63,1,IF(U158=6,1,IF(U158=5,IF(V158&gt;179,1,0),0))))))),IF(P158="C",IF(Q158&gt;599,1,IF(R158&gt;226,1,IF(S158&gt;67,1,IF(T158&gt;599,1,IF(W158&gt;49,1,IF(U158=6,1,IF(U158=5,1,IF(U158=4,IF(V158&gt;209,1,0),0)))))))),IF(P158="D",IF(Q158&gt;649,1,IF(R158&gt;244,1,IF(S158&gt;73,1,IF(T158&gt;649,1,IF(W158&gt;56,1,IF(U158=6,1,IF(U158=5,1,IF(U158=4,IF(V158&gt;254,1,0),0)))))))),0))))</f>
        <v>1</v>
      </c>
      <c r="Y158" s="4">
        <f>SUMIF(B:B,B158,X:X)</f>
        <v>1</v>
      </c>
      <c r="Z158" s="4" t="str">
        <f>IF(Y158&gt;0,"어학 충족","자격미달")</f>
        <v>어학 충족</v>
      </c>
      <c r="AA158" s="4"/>
      <c r="AB158" s="4" t="str">
        <f>IF(P158="A",IF(Q158&gt;849,"TOEIC 충족",IF(R158&gt;335,"New-TEPS 충족",IF(S158&gt;97,"TOEFL 충족",IF(T158&gt;849,"JPT 충족",IF(W158&gt;82,"G-TELP 충족",IF(U158=6,"HSK점수 충족",IF(U158=5,IF(V158&gt;254,"HSK점수 충족","자격미달"),"자격미달"))))))),IF(P158="B",IF(Q158&gt;699,"TOEIC 충족",IF(R158&gt;263,"New-TEPS 충족",IF(S158&gt;78,"TOEFL 충족",IF(T158&gt;699,"JPT 충족",IF(W158&gt;63,"G-TELP 충족",IF(U158=6,"HSK점수 충족",IF(U158=5,IF(V158&gt;179,"HSK점수 충족","자격미달"),"자격미달"))))))),IF(P158="C",IF(Q158&gt;599,"TOEIC 충족",IF(R158&gt;226,"New-TEPS 충족",IF(S158&gt;67,"TOEFL 충족",IF(T158&gt;599,"JPT 충족",IF(W158&gt;49,"G-TELP 충족",IF(U158=6,"HSK점수 충족",IF(U158=5,"HSK점수 충족",IF(U158=4,IF(V158&gt;209,"HSK점수 충족","자격미달"),"자격미달")))))))),IF(P158="D",IF(Q158&gt;649,"TOEIC 충족",IF(R158&gt;244,"New-TEPS 충족",IF(S158&gt;73,"TOEFL 충족",IF(T158&gt;649,"JPT 충족",IF(W158&gt;56,"G-TELP 충족",IF(U1099=6,"HSK점수 충족",IF(U1099=5,"HSK점수 충족",IF(U1099=4,IF(V1099&gt;254,"HSK점수 충족","자격미달"),"자격미달")))))))),0))))</f>
        <v>TOEIC 충족</v>
      </c>
      <c r="AC158" s="21"/>
      <c r="AD158" s="4">
        <f>IF(P158="A",VLOOKUP(Q158,[1]교육_어학_경력backdata!$B$3:$C$9,2,1),IF(P158="B",VLOOKUP(Q158,[1]교육_어학_경력backdata!$G$3:$H$9,2,1),IF(P158="C",0,"오류")))</f>
        <v>16</v>
      </c>
      <c r="AE158" s="4">
        <f>IF(P158="A",VLOOKUP(R158,[1]교육_어학_경력backdata!$B$11:$C$17,2,1),IF(P158="B",VLOOKUP(R158,[1]교육_어학_경력backdata!$G$11:$H$17,2,1),IF(P158="C",0,"오류")))</f>
        <v>0</v>
      </c>
      <c r="AF158" s="4">
        <f>IF(P158="A",VLOOKUP(S158,[1]교육_어학_경력backdata!$B$19:$C$25,2,1),IF(P158="B",VLOOKUP(S158,[1]교육_어학_경력backdata!$G$19:$H$25,2,1),IF(P158="C",0,"오류")))</f>
        <v>0</v>
      </c>
      <c r="AG158" s="4">
        <f>IF(P158="A",VLOOKUP(T158,[1]교육_어학_경력backdata!$B$3:$C$9,2,1),IF(P158="B",VLOOKUP(T158,[1]교육_어학_경력backdata!$G$3:$H$9,2,1),IF(P158="C",0,"오류")))</f>
        <v>0</v>
      </c>
      <c r="AH158" s="4">
        <f>IF(P158="A",IF(U158=0,0,IF(U158=4,0,IF(U158=5,VLOOKUP(V158,[1]교육_어학_경력backdata!$B$27:$C$29,2,1),IF(U158=6,VLOOKUP(V158,[1]교육_어학_경력backdata!$B$31:$C$34,2,1))))),IF(P158="B",IF(U158=0,0,IF(U158=4,0,IF(U158=5,VLOOKUP(V158,[1]교육_어학_경력backdata!$G$27:$H$31,2,1),IF(U158=6,VLOOKUP(V158,[1]교육_어학_경력backdata!$G$33:$H$34,2,1))))),IF(CT158="C",0,"오류")))</f>
        <v>0</v>
      </c>
      <c r="AI158" s="4">
        <f>IF(P158="A",VLOOKUP(W158,[1]교육_어학_경력backdata!$B$36:$C$42,2,1),IF(P158="B",VLOOKUP(W158,[1]교육_어학_경력backdata!$G$36:$H$42,2,1),IF(P158="C",0,"오류")))</f>
        <v>0</v>
      </c>
      <c r="AJ158" s="4">
        <f>SUM(AD158:AI158)</f>
        <v>16</v>
      </c>
      <c r="AK158" s="4">
        <f>_xlfn.MAXIFS(AJ:AJ,B:B,B158)</f>
        <v>16</v>
      </c>
      <c r="AL158" s="4"/>
      <c r="AM158" s="21"/>
      <c r="AN158" s="4"/>
      <c r="AO158" s="4"/>
    </row>
    <row r="159" spans="1:41" x14ac:dyDescent="0.4">
      <c r="A159" s="3">
        <f>IF(B158=B159,A158,A158+1)</f>
        <v>144</v>
      </c>
      <c r="B159" s="3" t="s">
        <v>5564</v>
      </c>
      <c r="C159" s="3" t="s">
        <v>5563</v>
      </c>
      <c r="D159" s="3" t="s">
        <v>3044</v>
      </c>
      <c r="E159" s="3" t="s">
        <v>3043</v>
      </c>
      <c r="F159" s="3">
        <f>IF(B159=B158,F158+1,1)</f>
        <v>1</v>
      </c>
      <c r="G159" s="3" t="s">
        <v>6384</v>
      </c>
      <c r="H159" s="3" t="s">
        <v>6379</v>
      </c>
      <c r="I159" s="3" t="s">
        <v>6378</v>
      </c>
      <c r="J159" s="3" t="s">
        <v>6512</v>
      </c>
      <c r="K159" s="3"/>
      <c r="L159" s="3" t="s">
        <v>6399</v>
      </c>
      <c r="M159" s="3" t="s">
        <v>7442</v>
      </c>
      <c r="P159" s="3" t="s">
        <v>2434</v>
      </c>
      <c r="Q159" s="3">
        <f>IF(H159="TOEIC",VALUE(L159),0)</f>
        <v>900</v>
      </c>
      <c r="R159" s="3">
        <f>IF(H159="NEW TEPS",VALUE(L159),0)</f>
        <v>0</v>
      </c>
      <c r="S159" s="3">
        <f>IF(H159="TOEFL(ibt)",VALUE(L159),0)</f>
        <v>0</v>
      </c>
      <c r="T159" s="3">
        <f>IF(H159="JPT",VALUE(L159),0)</f>
        <v>0</v>
      </c>
      <c r="U159" s="3">
        <f>IF(H159="HSK",VALUE(K159),0)</f>
        <v>0</v>
      </c>
      <c r="V159" s="3">
        <f>IF(H159="HSK",VALUE(L159),0)</f>
        <v>0</v>
      </c>
      <c r="W159" s="3">
        <f>IF(H159="G-TELP Level2",VALUE(L159),0)</f>
        <v>0</v>
      </c>
      <c r="X159" s="3">
        <f>IF(P159="A",IF(Q159&gt;849,1,IF(R159&gt;335,1,IF(S159&gt;97,1,IF(T159&gt;849,1,IF(W159&gt;82,1,IF(U159=6,1,IF(U159=5,IF(V159&gt;254,1,0),0))))))),IF(P159="B",IF(Q159&gt;699,1,IF(R159&gt;263,1,IF(S159&gt;78,1,IF(T159&gt;699,1,IF(W159&gt;63,1,IF(U159=6,1,IF(U159=5,IF(V159&gt;179,1,0),0))))))),IF(P159="C",IF(Q159&gt;599,1,IF(R159&gt;226,1,IF(S159&gt;67,1,IF(T159&gt;599,1,IF(W159&gt;49,1,IF(U159=6,1,IF(U159=5,1,IF(U159=4,IF(V159&gt;209,1,0),0)))))))),IF(P159="D",IF(Q159&gt;649,1,IF(R159&gt;244,1,IF(S159&gt;73,1,IF(T159&gt;649,1,IF(W159&gt;56,1,IF(U159=6,1,IF(U159=5,1,IF(U159=4,IF(V159&gt;254,1,0),0)))))))),0))))</f>
        <v>1</v>
      </c>
      <c r="Y159" s="3">
        <f>SUMIF(B:B,B159,X:X)</f>
        <v>1</v>
      </c>
      <c r="Z159" s="3" t="str">
        <f>IF(Y159&gt;0,"어학 충족","자격미달")</f>
        <v>어학 충족</v>
      </c>
      <c r="AA159" s="3"/>
      <c r="AB159" s="3" t="str">
        <f>IF(P159="A",IF(Q159&gt;849,"TOEIC 충족",IF(R159&gt;335,"New-TEPS 충족",IF(S159&gt;97,"TOEFL 충족",IF(T159&gt;849,"JPT 충족",IF(W159&gt;82,"G-TELP 충족",IF(U159=6,"HSK점수 충족",IF(U159=5,IF(V159&gt;254,"HSK점수 충족","자격미달"),"자격미달"))))))),IF(P159="B",IF(Q159&gt;699,"TOEIC 충족",IF(R159&gt;263,"New-TEPS 충족",IF(S159&gt;78,"TOEFL 충족",IF(T159&gt;699,"JPT 충족",IF(W159&gt;63,"G-TELP 충족",IF(U159=6,"HSK점수 충족",IF(U159=5,IF(V159&gt;179,"HSK점수 충족","자격미달"),"자격미달"))))))),IF(P159="C",IF(Q159&gt;599,"TOEIC 충족",IF(R159&gt;226,"New-TEPS 충족",IF(S159&gt;67,"TOEFL 충족",IF(T159&gt;599,"JPT 충족",IF(W159&gt;49,"G-TELP 충족",IF(U159=6,"HSK점수 충족",IF(U159=5,"HSK점수 충족",IF(U159=4,IF(V159&gt;209,"HSK점수 충족","자격미달"),"자격미달")))))))),IF(P159="D",IF(Q159&gt;649,"TOEIC 충족",IF(R159&gt;244,"New-TEPS 충족",IF(S159&gt;73,"TOEFL 충족",IF(T159&gt;649,"JPT 충족",IF(W159&gt;56,"G-TELP 충족",IF(U1100=6,"HSK점수 충족",IF(U1100=5,"HSK점수 충족",IF(U1100=4,IF(V1100&gt;254,"HSK점수 충족","자격미달"),"자격미달")))))))),0))))</f>
        <v>TOEIC 충족</v>
      </c>
      <c r="AC159" s="21"/>
      <c r="AD159" s="3">
        <f>IF(P159="A",VLOOKUP(Q159,[1]교육_어학_경력backdata!$B$3:$C$9,2,1),IF(P159="B",VLOOKUP(Q159,[1]교육_어학_경력backdata!$G$3:$H$9,2,1),IF(P159="C",0,"오류")))</f>
        <v>16</v>
      </c>
      <c r="AE159" s="3">
        <f>IF(P159="A",VLOOKUP(R159,[1]교육_어학_경력backdata!$B$11:$C$17,2,1),IF(P159="B",VLOOKUP(R159,[1]교육_어학_경력backdata!$G$11:$H$17,2,1),IF(P159="C",0,"오류")))</f>
        <v>0</v>
      </c>
      <c r="AF159" s="3">
        <f>IF(P159="A",VLOOKUP(S159,[1]교육_어학_경력backdata!$B$19:$C$25,2,1),IF(P159="B",VLOOKUP(S159,[1]교육_어학_경력backdata!$G$19:$H$25,2,1),IF(P159="C",0,"오류")))</f>
        <v>0</v>
      </c>
      <c r="AG159" s="3">
        <f>IF(P159="A",VLOOKUP(T159,[1]교육_어학_경력backdata!$B$3:$C$9,2,1),IF(P159="B",VLOOKUP(T159,[1]교육_어학_경력backdata!$G$3:$H$9,2,1),IF(P159="C",0,"오류")))</f>
        <v>0</v>
      </c>
      <c r="AH159" s="3">
        <f>IF(P159="A",IF(U159=0,0,IF(U159=4,0,IF(U159=5,VLOOKUP(V159,[1]교육_어학_경력backdata!$B$27:$C$29,2,1),IF(U159=6,VLOOKUP(V159,[1]교육_어학_경력backdata!$B$31:$C$34,2,1))))),IF(P159="B",IF(U159=0,0,IF(U159=4,0,IF(U159=5,VLOOKUP(V159,[1]교육_어학_경력backdata!$G$27:$H$31,2,1),IF(U159=6,VLOOKUP(V159,[1]교육_어학_경력backdata!$G$33:$H$34,2,1))))),IF(CT159="C",0,"오류")))</f>
        <v>0</v>
      </c>
      <c r="AI159" s="3">
        <f>IF(P159="A",VLOOKUP(W159,[1]교육_어학_경력backdata!$B$36:$C$42,2,1),IF(P159="B",VLOOKUP(W159,[1]교육_어학_경력backdata!$G$36:$H$42,2,1),IF(P159="C",0,"오류")))</f>
        <v>0</v>
      </c>
      <c r="AJ159" s="3">
        <f>SUM(AD159:AI159)</f>
        <v>16</v>
      </c>
      <c r="AK159" s="3">
        <f>_xlfn.MAXIFS(AJ:AJ,B:B,B159)</f>
        <v>16</v>
      </c>
      <c r="AL159" s="3"/>
      <c r="AM159" s="21"/>
      <c r="AN159" s="3"/>
      <c r="AO159" s="3"/>
    </row>
    <row r="160" spans="1:41" x14ac:dyDescent="0.4">
      <c r="A160" s="4">
        <f>IF(B159=B160,A159,A159+1)</f>
        <v>145</v>
      </c>
      <c r="B160" s="4" t="s">
        <v>5557</v>
      </c>
      <c r="C160" s="4" t="s">
        <v>5556</v>
      </c>
      <c r="D160" s="4" t="s">
        <v>3044</v>
      </c>
      <c r="E160" s="4" t="s">
        <v>3043</v>
      </c>
      <c r="F160" s="4">
        <f>IF(B160=B159,F159+1,1)</f>
        <v>1</v>
      </c>
      <c r="G160" s="4" t="s">
        <v>6380</v>
      </c>
      <c r="H160" s="4" t="s">
        <v>6379</v>
      </c>
      <c r="I160" s="4" t="s">
        <v>6378</v>
      </c>
      <c r="J160" s="4" t="s">
        <v>6387</v>
      </c>
      <c r="K160" s="4"/>
      <c r="L160" s="4" t="s">
        <v>6623</v>
      </c>
      <c r="M160" s="4" t="s">
        <v>7441</v>
      </c>
      <c r="P160" s="4" t="s">
        <v>2434</v>
      </c>
      <c r="Q160" s="4">
        <f>IF(H160="TOEIC",VALUE(L160),0)</f>
        <v>860</v>
      </c>
      <c r="R160" s="4">
        <f>IF(H160="NEW TEPS",VALUE(L160),0)</f>
        <v>0</v>
      </c>
      <c r="S160" s="4">
        <f>IF(H160="TOEFL(ibt)",VALUE(L160),0)</f>
        <v>0</v>
      </c>
      <c r="T160" s="4">
        <f>IF(H160="JPT",VALUE(L160),0)</f>
        <v>0</v>
      </c>
      <c r="U160" s="4">
        <f>IF(H160="HSK",VALUE(K160),0)</f>
        <v>0</v>
      </c>
      <c r="V160" s="4">
        <f>IF(H160="HSK",VALUE(L160),0)</f>
        <v>0</v>
      </c>
      <c r="W160" s="4">
        <f>IF(H160="G-TELP Level2",VALUE(L160),0)</f>
        <v>0</v>
      </c>
      <c r="X160" s="4">
        <f>IF(P160="A",IF(Q160&gt;849,1,IF(R160&gt;335,1,IF(S160&gt;97,1,IF(T160&gt;849,1,IF(W160&gt;82,1,IF(U160=6,1,IF(U160=5,IF(V160&gt;254,1,0),0))))))),IF(P160="B",IF(Q160&gt;699,1,IF(R160&gt;263,1,IF(S160&gt;78,1,IF(T160&gt;699,1,IF(W160&gt;63,1,IF(U160=6,1,IF(U160=5,IF(V160&gt;179,1,0),0))))))),IF(P160="C",IF(Q160&gt;599,1,IF(R160&gt;226,1,IF(S160&gt;67,1,IF(T160&gt;599,1,IF(W160&gt;49,1,IF(U160=6,1,IF(U160=5,1,IF(U160=4,IF(V160&gt;209,1,0),0)))))))),IF(P160="D",IF(Q160&gt;649,1,IF(R160&gt;244,1,IF(S160&gt;73,1,IF(T160&gt;649,1,IF(W160&gt;56,1,IF(U160=6,1,IF(U160=5,1,IF(U160=4,IF(V160&gt;254,1,0),0)))))))),0))))</f>
        <v>1</v>
      </c>
      <c r="Y160" s="4">
        <f>SUMIF(B:B,B160,X:X)</f>
        <v>1</v>
      </c>
      <c r="Z160" s="4" t="str">
        <f>IF(Y160&gt;0,"어학 충족","자격미달")</f>
        <v>어학 충족</v>
      </c>
      <c r="AA160" s="4"/>
      <c r="AB160" s="4" t="str">
        <f>IF(P160="A",IF(Q160&gt;849,"TOEIC 충족",IF(R160&gt;335,"New-TEPS 충족",IF(S160&gt;97,"TOEFL 충족",IF(T160&gt;849,"JPT 충족",IF(W160&gt;82,"G-TELP 충족",IF(U160=6,"HSK점수 충족",IF(U160=5,IF(V160&gt;254,"HSK점수 충족","자격미달"),"자격미달"))))))),IF(P160="B",IF(Q160&gt;699,"TOEIC 충족",IF(R160&gt;263,"New-TEPS 충족",IF(S160&gt;78,"TOEFL 충족",IF(T160&gt;699,"JPT 충족",IF(W160&gt;63,"G-TELP 충족",IF(U160=6,"HSK점수 충족",IF(U160=5,IF(V160&gt;179,"HSK점수 충족","자격미달"),"자격미달"))))))),IF(P160="C",IF(Q160&gt;599,"TOEIC 충족",IF(R160&gt;226,"New-TEPS 충족",IF(S160&gt;67,"TOEFL 충족",IF(T160&gt;599,"JPT 충족",IF(W160&gt;49,"G-TELP 충족",IF(U160=6,"HSK점수 충족",IF(U160=5,"HSK점수 충족",IF(U160=4,IF(V160&gt;209,"HSK점수 충족","자격미달"),"자격미달")))))))),IF(P160="D",IF(Q160&gt;649,"TOEIC 충족",IF(R160&gt;244,"New-TEPS 충족",IF(S160&gt;73,"TOEFL 충족",IF(T160&gt;649,"JPT 충족",IF(W160&gt;56,"G-TELP 충족",IF(U1101=6,"HSK점수 충족",IF(U1101=5,"HSK점수 충족",IF(U1101=4,IF(V1101&gt;254,"HSK점수 충족","자격미달"),"자격미달")))))))),0))))</f>
        <v>TOEIC 충족</v>
      </c>
      <c r="AC160" s="21"/>
      <c r="AD160" s="4">
        <f>IF(P160="A",VLOOKUP(Q160,[1]교육_어학_경력backdata!$B$3:$C$9,2,1),IF(P160="B",VLOOKUP(Q160,[1]교육_어학_경력backdata!$G$3:$H$9,2,1),IF(P160="C",0,"오류")))</f>
        <v>12</v>
      </c>
      <c r="AE160" s="4">
        <f>IF(P160="A",VLOOKUP(R160,[1]교육_어학_경력backdata!$B$11:$C$17,2,1),IF(P160="B",VLOOKUP(R160,[1]교육_어학_경력backdata!$G$11:$H$17,2,1),IF(P160="C",0,"오류")))</f>
        <v>0</v>
      </c>
      <c r="AF160" s="4">
        <f>IF(P160="A",VLOOKUP(S160,[1]교육_어학_경력backdata!$B$19:$C$25,2,1),IF(P160="B",VLOOKUP(S160,[1]교육_어학_경력backdata!$G$19:$H$25,2,1),IF(P160="C",0,"오류")))</f>
        <v>0</v>
      </c>
      <c r="AG160" s="4">
        <f>IF(P160="A",VLOOKUP(T160,[1]교육_어학_경력backdata!$B$3:$C$9,2,1),IF(P160="B",VLOOKUP(T160,[1]교육_어학_경력backdata!$G$3:$H$9,2,1),IF(P160="C",0,"오류")))</f>
        <v>0</v>
      </c>
      <c r="AH160" s="4">
        <f>IF(P160="A",IF(U160=0,0,IF(U160=4,0,IF(U160=5,VLOOKUP(V160,[1]교육_어학_경력backdata!$B$27:$C$29,2,1),IF(U160=6,VLOOKUP(V160,[1]교육_어학_경력backdata!$B$31:$C$34,2,1))))),IF(P160="B",IF(U160=0,0,IF(U160=4,0,IF(U160=5,VLOOKUP(V160,[1]교육_어학_경력backdata!$G$27:$H$31,2,1),IF(U160=6,VLOOKUP(V160,[1]교육_어학_경력backdata!$G$33:$H$34,2,1))))),IF(CT160="C",0,"오류")))</f>
        <v>0</v>
      </c>
      <c r="AI160" s="4">
        <f>IF(P160="A",VLOOKUP(W160,[1]교육_어학_경력backdata!$B$36:$C$42,2,1),IF(P160="B",VLOOKUP(W160,[1]교육_어학_경력backdata!$G$36:$H$42,2,1),IF(P160="C",0,"오류")))</f>
        <v>0</v>
      </c>
      <c r="AJ160" s="4">
        <f>SUM(AD160:AI160)</f>
        <v>12</v>
      </c>
      <c r="AK160" s="4">
        <f>_xlfn.MAXIFS(AJ:AJ,B:B,B160)</f>
        <v>12</v>
      </c>
      <c r="AL160" s="4"/>
      <c r="AM160" s="21"/>
      <c r="AN160" s="4"/>
      <c r="AO160" s="4"/>
    </row>
    <row r="161" spans="1:41" x14ac:dyDescent="0.4">
      <c r="A161" s="3">
        <f>IF(B160=B161,A160,A160+1)</f>
        <v>146</v>
      </c>
      <c r="B161" s="3" t="s">
        <v>5550</v>
      </c>
      <c r="C161" s="3" t="s">
        <v>4001</v>
      </c>
      <c r="D161" s="3" t="s">
        <v>3044</v>
      </c>
      <c r="E161" s="3" t="s">
        <v>3043</v>
      </c>
      <c r="F161" s="3">
        <f>IF(B161=B160,F160+1,1)</f>
        <v>1</v>
      </c>
      <c r="G161" s="3" t="s">
        <v>6380</v>
      </c>
      <c r="H161" s="3" t="s">
        <v>6379</v>
      </c>
      <c r="I161" s="3" t="s">
        <v>6378</v>
      </c>
      <c r="J161" s="3" t="s">
        <v>6478</v>
      </c>
      <c r="K161" s="3"/>
      <c r="L161" s="3" t="s">
        <v>6597</v>
      </c>
      <c r="M161" s="3" t="s">
        <v>7440</v>
      </c>
      <c r="P161" s="3" t="s">
        <v>2434</v>
      </c>
      <c r="Q161" s="3">
        <f>IF(H161="TOEIC",VALUE(L161),0)</f>
        <v>975</v>
      </c>
      <c r="R161" s="3">
        <f>IF(H161="NEW TEPS",VALUE(L161),0)</f>
        <v>0</v>
      </c>
      <c r="S161" s="3">
        <f>IF(H161="TOEFL(ibt)",VALUE(L161),0)</f>
        <v>0</v>
      </c>
      <c r="T161" s="3">
        <f>IF(H161="JPT",VALUE(L161),0)</f>
        <v>0</v>
      </c>
      <c r="U161" s="3">
        <f>IF(H161="HSK",VALUE(K161),0)</f>
        <v>0</v>
      </c>
      <c r="V161" s="3">
        <f>IF(H161="HSK",VALUE(L161),0)</f>
        <v>0</v>
      </c>
      <c r="W161" s="3">
        <f>IF(H161="G-TELP Level2",VALUE(L161),0)</f>
        <v>0</v>
      </c>
      <c r="X161" s="3">
        <f>IF(P161="A",IF(Q161&gt;849,1,IF(R161&gt;335,1,IF(S161&gt;97,1,IF(T161&gt;849,1,IF(W161&gt;82,1,IF(U161=6,1,IF(U161=5,IF(V161&gt;254,1,0),0))))))),IF(P161="B",IF(Q161&gt;699,1,IF(R161&gt;263,1,IF(S161&gt;78,1,IF(T161&gt;699,1,IF(W161&gt;63,1,IF(U161=6,1,IF(U161=5,IF(V161&gt;179,1,0),0))))))),IF(P161="C",IF(Q161&gt;599,1,IF(R161&gt;226,1,IF(S161&gt;67,1,IF(T161&gt;599,1,IF(W161&gt;49,1,IF(U161=6,1,IF(U161=5,1,IF(U161=4,IF(V161&gt;209,1,0),0)))))))),IF(P161="D",IF(Q161&gt;649,1,IF(R161&gt;244,1,IF(S161&gt;73,1,IF(T161&gt;649,1,IF(W161&gt;56,1,IF(U161=6,1,IF(U161=5,1,IF(U161=4,IF(V161&gt;254,1,0),0)))))))),0))))</f>
        <v>1</v>
      </c>
      <c r="Y161" s="3">
        <f>SUMIF(B:B,B161,X:X)</f>
        <v>1</v>
      </c>
      <c r="Z161" s="3" t="str">
        <f>IF(Y161&gt;0,"어학 충족","자격미달")</f>
        <v>어학 충족</v>
      </c>
      <c r="AA161" s="3"/>
      <c r="AB161" s="3" t="str">
        <f>IF(P161="A",IF(Q161&gt;849,"TOEIC 충족",IF(R161&gt;335,"New-TEPS 충족",IF(S161&gt;97,"TOEFL 충족",IF(T161&gt;849,"JPT 충족",IF(W161&gt;82,"G-TELP 충족",IF(U161=6,"HSK점수 충족",IF(U161=5,IF(V161&gt;254,"HSK점수 충족","자격미달"),"자격미달"))))))),IF(P161="B",IF(Q161&gt;699,"TOEIC 충족",IF(R161&gt;263,"New-TEPS 충족",IF(S161&gt;78,"TOEFL 충족",IF(T161&gt;699,"JPT 충족",IF(W161&gt;63,"G-TELP 충족",IF(U161=6,"HSK점수 충족",IF(U161=5,IF(V161&gt;179,"HSK점수 충족","자격미달"),"자격미달"))))))),IF(P161="C",IF(Q161&gt;599,"TOEIC 충족",IF(R161&gt;226,"New-TEPS 충족",IF(S161&gt;67,"TOEFL 충족",IF(T161&gt;599,"JPT 충족",IF(W161&gt;49,"G-TELP 충족",IF(U161=6,"HSK점수 충족",IF(U161=5,"HSK점수 충족",IF(U161=4,IF(V161&gt;209,"HSK점수 충족","자격미달"),"자격미달")))))))),IF(P161="D",IF(Q161&gt;649,"TOEIC 충족",IF(R161&gt;244,"New-TEPS 충족",IF(S161&gt;73,"TOEFL 충족",IF(T161&gt;649,"JPT 충족",IF(W161&gt;56,"G-TELP 충족",IF(U1102=6,"HSK점수 충족",IF(U1102=5,"HSK점수 충족",IF(U1102=4,IF(V1102&gt;254,"HSK점수 충족","자격미달"),"자격미달")))))))),0))))</f>
        <v>TOEIC 충족</v>
      </c>
      <c r="AC161" s="21"/>
      <c r="AD161" s="3">
        <f>IF(P161="A",VLOOKUP(Q161,[1]교육_어학_경력backdata!$B$3:$C$9,2,1),IF(P161="B",VLOOKUP(Q161,[1]교육_어학_경력backdata!$G$3:$H$9,2,1),IF(P161="C",0,"오류")))</f>
        <v>20</v>
      </c>
      <c r="AE161" s="3">
        <f>IF(P161="A",VLOOKUP(R161,[1]교육_어학_경력backdata!$B$11:$C$17,2,1),IF(P161="B",VLOOKUP(R161,[1]교육_어학_경력backdata!$G$11:$H$17,2,1),IF(P161="C",0,"오류")))</f>
        <v>0</v>
      </c>
      <c r="AF161" s="3">
        <f>IF(P161="A",VLOOKUP(S161,[1]교육_어학_경력backdata!$B$19:$C$25,2,1),IF(P161="B",VLOOKUP(S161,[1]교육_어학_경력backdata!$G$19:$H$25,2,1),IF(P161="C",0,"오류")))</f>
        <v>0</v>
      </c>
      <c r="AG161" s="3">
        <f>IF(P161="A",VLOOKUP(T161,[1]교육_어학_경력backdata!$B$3:$C$9,2,1),IF(P161="B",VLOOKUP(T161,[1]교육_어학_경력backdata!$G$3:$H$9,2,1),IF(P161="C",0,"오류")))</f>
        <v>0</v>
      </c>
      <c r="AH161" s="3">
        <f>IF(P161="A",IF(U161=0,0,IF(U161=4,0,IF(U161=5,VLOOKUP(V161,[1]교육_어학_경력backdata!$B$27:$C$29,2,1),IF(U161=6,VLOOKUP(V161,[1]교육_어학_경력backdata!$B$31:$C$34,2,1))))),IF(P161="B",IF(U161=0,0,IF(U161=4,0,IF(U161=5,VLOOKUP(V161,[1]교육_어학_경력backdata!$G$27:$H$31,2,1),IF(U161=6,VLOOKUP(V161,[1]교육_어학_경력backdata!$G$33:$H$34,2,1))))),IF(CT161="C",0,"오류")))</f>
        <v>0</v>
      </c>
      <c r="AI161" s="3">
        <f>IF(P161="A",VLOOKUP(W161,[1]교육_어학_경력backdata!$B$36:$C$42,2,1),IF(P161="B",VLOOKUP(W161,[1]교육_어학_경력backdata!$G$36:$H$42,2,1),IF(P161="C",0,"오류")))</f>
        <v>0</v>
      </c>
      <c r="AJ161" s="3">
        <f>SUM(AD161:AI161)</f>
        <v>20</v>
      </c>
      <c r="AK161" s="3">
        <f>_xlfn.MAXIFS(AJ:AJ,B:B,B161)</f>
        <v>20</v>
      </c>
      <c r="AL161" s="3"/>
      <c r="AM161" s="21"/>
      <c r="AN161" s="3"/>
      <c r="AO161" s="3"/>
    </row>
    <row r="162" spans="1:41" x14ac:dyDescent="0.4">
      <c r="A162" s="4">
        <f>IF(B161=B162,A161,A161+1)</f>
        <v>147</v>
      </c>
      <c r="B162" s="4" t="s">
        <v>5544</v>
      </c>
      <c r="C162" s="4" t="s">
        <v>5543</v>
      </c>
      <c r="D162" s="4" t="s">
        <v>3044</v>
      </c>
      <c r="E162" s="4" t="s">
        <v>3043</v>
      </c>
      <c r="F162" s="4">
        <f>IF(B162=B161,F161+1,1)</f>
        <v>1</v>
      </c>
      <c r="G162" s="4" t="s">
        <v>6384</v>
      </c>
      <c r="H162" s="4" t="s">
        <v>6379</v>
      </c>
      <c r="I162" s="4" t="s">
        <v>6378</v>
      </c>
      <c r="J162" s="4" t="s">
        <v>6571</v>
      </c>
      <c r="K162" s="4"/>
      <c r="L162" s="4" t="s">
        <v>6533</v>
      </c>
      <c r="M162" s="4" t="s">
        <v>7439</v>
      </c>
      <c r="P162" s="4" t="s">
        <v>2434</v>
      </c>
      <c r="Q162" s="4">
        <f>IF(H162="TOEIC",VALUE(L162),0)</f>
        <v>885</v>
      </c>
      <c r="R162" s="4">
        <f>IF(H162="NEW TEPS",VALUE(L162),0)</f>
        <v>0</v>
      </c>
      <c r="S162" s="4">
        <f>IF(H162="TOEFL(ibt)",VALUE(L162),0)</f>
        <v>0</v>
      </c>
      <c r="T162" s="4">
        <f>IF(H162="JPT",VALUE(L162),0)</f>
        <v>0</v>
      </c>
      <c r="U162" s="4">
        <f>IF(H162="HSK",VALUE(K162),0)</f>
        <v>0</v>
      </c>
      <c r="V162" s="4">
        <f>IF(H162="HSK",VALUE(L162),0)</f>
        <v>0</v>
      </c>
      <c r="W162" s="4">
        <f>IF(H162="G-TELP Level2",VALUE(L162),0)</f>
        <v>0</v>
      </c>
      <c r="X162" s="4">
        <f>IF(P162="A",IF(Q162&gt;849,1,IF(R162&gt;335,1,IF(S162&gt;97,1,IF(T162&gt;849,1,IF(W162&gt;82,1,IF(U162=6,1,IF(U162=5,IF(V162&gt;254,1,0),0))))))),IF(P162="B",IF(Q162&gt;699,1,IF(R162&gt;263,1,IF(S162&gt;78,1,IF(T162&gt;699,1,IF(W162&gt;63,1,IF(U162=6,1,IF(U162=5,IF(V162&gt;179,1,0),0))))))),IF(P162="C",IF(Q162&gt;599,1,IF(R162&gt;226,1,IF(S162&gt;67,1,IF(T162&gt;599,1,IF(W162&gt;49,1,IF(U162=6,1,IF(U162=5,1,IF(U162=4,IF(V162&gt;209,1,0),0)))))))),IF(P162="D",IF(Q162&gt;649,1,IF(R162&gt;244,1,IF(S162&gt;73,1,IF(T162&gt;649,1,IF(W162&gt;56,1,IF(U162=6,1,IF(U162=5,1,IF(U162=4,IF(V162&gt;254,1,0),0)))))))),0))))</f>
        <v>1</v>
      </c>
      <c r="Y162" s="4">
        <f>SUMIF(B:B,B162,X:X)</f>
        <v>1</v>
      </c>
      <c r="Z162" s="4" t="str">
        <f>IF(Y162&gt;0,"어학 충족","자격미달")</f>
        <v>어학 충족</v>
      </c>
      <c r="AA162" s="4"/>
      <c r="AB162" s="4" t="str">
        <f>IF(P162="A",IF(Q162&gt;849,"TOEIC 충족",IF(R162&gt;335,"New-TEPS 충족",IF(S162&gt;97,"TOEFL 충족",IF(T162&gt;849,"JPT 충족",IF(W162&gt;82,"G-TELP 충족",IF(U162=6,"HSK점수 충족",IF(U162=5,IF(V162&gt;254,"HSK점수 충족","자격미달"),"자격미달"))))))),IF(P162="B",IF(Q162&gt;699,"TOEIC 충족",IF(R162&gt;263,"New-TEPS 충족",IF(S162&gt;78,"TOEFL 충족",IF(T162&gt;699,"JPT 충족",IF(W162&gt;63,"G-TELP 충족",IF(U162=6,"HSK점수 충족",IF(U162=5,IF(V162&gt;179,"HSK점수 충족","자격미달"),"자격미달"))))))),IF(P162="C",IF(Q162&gt;599,"TOEIC 충족",IF(R162&gt;226,"New-TEPS 충족",IF(S162&gt;67,"TOEFL 충족",IF(T162&gt;599,"JPT 충족",IF(W162&gt;49,"G-TELP 충족",IF(U162=6,"HSK점수 충족",IF(U162=5,"HSK점수 충족",IF(U162=4,IF(V162&gt;209,"HSK점수 충족","자격미달"),"자격미달")))))))),IF(P162="D",IF(Q162&gt;649,"TOEIC 충족",IF(R162&gt;244,"New-TEPS 충족",IF(S162&gt;73,"TOEFL 충족",IF(T162&gt;649,"JPT 충족",IF(W162&gt;56,"G-TELP 충족",IF(U1103=6,"HSK점수 충족",IF(U1103=5,"HSK점수 충족",IF(U1103=4,IF(V1103&gt;254,"HSK점수 충족","자격미달"),"자격미달")))))))),0))))</f>
        <v>TOEIC 충족</v>
      </c>
      <c r="AC162" s="21"/>
      <c r="AD162" s="4">
        <f>IF(P162="A",VLOOKUP(Q162,[1]교육_어학_경력backdata!$B$3:$C$9,2,1),IF(P162="B",VLOOKUP(Q162,[1]교육_어학_경력backdata!$G$3:$H$9,2,1),IF(P162="C",0,"오류")))</f>
        <v>14</v>
      </c>
      <c r="AE162" s="4">
        <f>IF(P162="A",VLOOKUP(R162,[1]교육_어학_경력backdata!$B$11:$C$17,2,1),IF(P162="B",VLOOKUP(R162,[1]교육_어학_경력backdata!$G$11:$H$17,2,1),IF(P162="C",0,"오류")))</f>
        <v>0</v>
      </c>
      <c r="AF162" s="4">
        <f>IF(P162="A",VLOOKUP(S162,[1]교육_어학_경력backdata!$B$19:$C$25,2,1),IF(P162="B",VLOOKUP(S162,[1]교육_어학_경력backdata!$G$19:$H$25,2,1),IF(P162="C",0,"오류")))</f>
        <v>0</v>
      </c>
      <c r="AG162" s="4">
        <f>IF(P162="A",VLOOKUP(T162,[1]교육_어학_경력backdata!$B$3:$C$9,2,1),IF(P162="B",VLOOKUP(T162,[1]교육_어학_경력backdata!$G$3:$H$9,2,1),IF(P162="C",0,"오류")))</f>
        <v>0</v>
      </c>
      <c r="AH162" s="4">
        <f>IF(P162="A",IF(U162=0,0,IF(U162=4,0,IF(U162=5,VLOOKUP(V162,[1]교육_어학_경력backdata!$B$27:$C$29,2,1),IF(U162=6,VLOOKUP(V162,[1]교육_어학_경력backdata!$B$31:$C$34,2,1))))),IF(P162="B",IF(U162=0,0,IF(U162=4,0,IF(U162=5,VLOOKUP(V162,[1]교육_어학_경력backdata!$G$27:$H$31,2,1),IF(U162=6,VLOOKUP(V162,[1]교육_어학_경력backdata!$G$33:$H$34,2,1))))),IF(CT162="C",0,"오류")))</f>
        <v>0</v>
      </c>
      <c r="AI162" s="4">
        <f>IF(P162="A",VLOOKUP(W162,[1]교육_어학_경력backdata!$B$36:$C$42,2,1),IF(P162="B",VLOOKUP(W162,[1]교육_어학_경력backdata!$G$36:$H$42,2,1),IF(P162="C",0,"오류")))</f>
        <v>0</v>
      </c>
      <c r="AJ162" s="4">
        <f>SUM(AD162:AI162)</f>
        <v>14</v>
      </c>
      <c r="AK162" s="4">
        <f>_xlfn.MAXIFS(AJ:AJ,B:B,B162)</f>
        <v>14</v>
      </c>
      <c r="AL162" s="4"/>
      <c r="AM162" s="21"/>
      <c r="AN162" s="4"/>
      <c r="AO162" s="4"/>
    </row>
    <row r="163" spans="1:41" x14ac:dyDescent="0.4">
      <c r="A163" s="3">
        <f>IF(B162=B163,A162,A162+1)</f>
        <v>148</v>
      </c>
      <c r="B163" s="3" t="s">
        <v>5539</v>
      </c>
      <c r="C163" s="3" t="s">
        <v>5538</v>
      </c>
      <c r="D163" s="3" t="s">
        <v>3044</v>
      </c>
      <c r="E163" s="3" t="s">
        <v>3043</v>
      </c>
      <c r="F163" s="3">
        <f>IF(B163=B162,F162+1,1)</f>
        <v>1</v>
      </c>
      <c r="G163" s="3" t="s">
        <v>6380</v>
      </c>
      <c r="H163" s="3" t="s">
        <v>6379</v>
      </c>
      <c r="I163" s="3" t="s">
        <v>6378</v>
      </c>
      <c r="J163" s="3" t="s">
        <v>6818</v>
      </c>
      <c r="K163" s="3"/>
      <c r="L163" s="3" t="s">
        <v>6459</v>
      </c>
      <c r="M163" s="3" t="s">
        <v>7438</v>
      </c>
      <c r="P163" s="3" t="s">
        <v>2434</v>
      </c>
      <c r="Q163" s="3">
        <f>IF(H163="TOEIC",VALUE(L163),0)</f>
        <v>940</v>
      </c>
      <c r="R163" s="3">
        <f>IF(H163="NEW TEPS",VALUE(L163),0)</f>
        <v>0</v>
      </c>
      <c r="S163" s="3">
        <f>IF(H163="TOEFL(ibt)",VALUE(L163),0)</f>
        <v>0</v>
      </c>
      <c r="T163" s="3">
        <f>IF(H163="JPT",VALUE(L163),0)</f>
        <v>0</v>
      </c>
      <c r="U163" s="3">
        <f>IF(H163="HSK",VALUE(K163),0)</f>
        <v>0</v>
      </c>
      <c r="V163" s="3">
        <f>IF(H163="HSK",VALUE(L163),0)</f>
        <v>0</v>
      </c>
      <c r="W163" s="3">
        <f>IF(H163="G-TELP Level2",VALUE(L163),0)</f>
        <v>0</v>
      </c>
      <c r="X163" s="3">
        <f>IF(P163="A",IF(Q163&gt;849,1,IF(R163&gt;335,1,IF(S163&gt;97,1,IF(T163&gt;849,1,IF(W163&gt;82,1,IF(U163=6,1,IF(U163=5,IF(V163&gt;254,1,0),0))))))),IF(P163="B",IF(Q163&gt;699,1,IF(R163&gt;263,1,IF(S163&gt;78,1,IF(T163&gt;699,1,IF(W163&gt;63,1,IF(U163=6,1,IF(U163=5,IF(V163&gt;179,1,0),0))))))),IF(P163="C",IF(Q163&gt;599,1,IF(R163&gt;226,1,IF(S163&gt;67,1,IF(T163&gt;599,1,IF(W163&gt;49,1,IF(U163=6,1,IF(U163=5,1,IF(U163=4,IF(V163&gt;209,1,0),0)))))))),IF(P163="D",IF(Q163&gt;649,1,IF(R163&gt;244,1,IF(S163&gt;73,1,IF(T163&gt;649,1,IF(W163&gt;56,1,IF(U163=6,1,IF(U163=5,1,IF(U163=4,IF(V163&gt;254,1,0),0)))))))),0))))</f>
        <v>1</v>
      </c>
      <c r="Y163" s="3">
        <f>SUMIF(B:B,B163,X:X)</f>
        <v>1</v>
      </c>
      <c r="Z163" s="3" t="str">
        <f>IF(Y163&gt;0,"어학 충족","자격미달")</f>
        <v>어학 충족</v>
      </c>
      <c r="AA163" s="3"/>
      <c r="AB163" s="3" t="str">
        <f>IF(P163="A",IF(Q163&gt;849,"TOEIC 충족",IF(R163&gt;335,"New-TEPS 충족",IF(S163&gt;97,"TOEFL 충족",IF(T163&gt;849,"JPT 충족",IF(W163&gt;82,"G-TELP 충족",IF(U163=6,"HSK점수 충족",IF(U163=5,IF(V163&gt;254,"HSK점수 충족","자격미달"),"자격미달"))))))),IF(P163="B",IF(Q163&gt;699,"TOEIC 충족",IF(R163&gt;263,"New-TEPS 충족",IF(S163&gt;78,"TOEFL 충족",IF(T163&gt;699,"JPT 충족",IF(W163&gt;63,"G-TELP 충족",IF(U163=6,"HSK점수 충족",IF(U163=5,IF(V163&gt;179,"HSK점수 충족","자격미달"),"자격미달"))))))),IF(P163="C",IF(Q163&gt;599,"TOEIC 충족",IF(R163&gt;226,"New-TEPS 충족",IF(S163&gt;67,"TOEFL 충족",IF(T163&gt;599,"JPT 충족",IF(W163&gt;49,"G-TELP 충족",IF(U163=6,"HSK점수 충족",IF(U163=5,"HSK점수 충족",IF(U163=4,IF(V163&gt;209,"HSK점수 충족","자격미달"),"자격미달")))))))),IF(P163="D",IF(Q163&gt;649,"TOEIC 충족",IF(R163&gt;244,"New-TEPS 충족",IF(S163&gt;73,"TOEFL 충족",IF(T163&gt;649,"JPT 충족",IF(W163&gt;56,"G-TELP 충족",IF(U1104=6,"HSK점수 충족",IF(U1104=5,"HSK점수 충족",IF(U1104=4,IF(V1104&gt;254,"HSK점수 충족","자격미달"),"자격미달")))))))),0))))</f>
        <v>TOEIC 충족</v>
      </c>
      <c r="AC163" s="21"/>
      <c r="AD163" s="3">
        <f>IF(P163="A",VLOOKUP(Q163,[1]교육_어학_경력backdata!$B$3:$C$9,2,1),IF(P163="B",VLOOKUP(Q163,[1]교육_어학_경력backdata!$G$3:$H$9,2,1),IF(P163="C",0,"오류")))</f>
        <v>18</v>
      </c>
      <c r="AE163" s="3">
        <f>IF(P163="A",VLOOKUP(R163,[1]교육_어학_경력backdata!$B$11:$C$17,2,1),IF(P163="B",VLOOKUP(R163,[1]교육_어학_경력backdata!$G$11:$H$17,2,1),IF(P163="C",0,"오류")))</f>
        <v>0</v>
      </c>
      <c r="AF163" s="3">
        <f>IF(P163="A",VLOOKUP(S163,[1]교육_어학_경력backdata!$B$19:$C$25,2,1),IF(P163="B",VLOOKUP(S163,[1]교육_어학_경력backdata!$G$19:$H$25,2,1),IF(P163="C",0,"오류")))</f>
        <v>0</v>
      </c>
      <c r="AG163" s="3">
        <f>IF(P163="A",VLOOKUP(T163,[1]교육_어학_경력backdata!$B$3:$C$9,2,1),IF(P163="B",VLOOKUP(T163,[1]교육_어학_경력backdata!$G$3:$H$9,2,1),IF(P163="C",0,"오류")))</f>
        <v>0</v>
      </c>
      <c r="AH163" s="3">
        <f>IF(P163="A",IF(U163=0,0,IF(U163=4,0,IF(U163=5,VLOOKUP(V163,[1]교육_어학_경력backdata!$B$27:$C$29,2,1),IF(U163=6,VLOOKUP(V163,[1]교육_어학_경력backdata!$B$31:$C$34,2,1))))),IF(P163="B",IF(U163=0,0,IF(U163=4,0,IF(U163=5,VLOOKUP(V163,[1]교육_어학_경력backdata!$G$27:$H$31,2,1),IF(U163=6,VLOOKUP(V163,[1]교육_어학_경력backdata!$G$33:$H$34,2,1))))),IF(CT163="C",0,"오류")))</f>
        <v>0</v>
      </c>
      <c r="AI163" s="3">
        <f>IF(P163="A",VLOOKUP(W163,[1]교육_어학_경력backdata!$B$36:$C$42,2,1),IF(P163="B",VLOOKUP(W163,[1]교육_어학_경력backdata!$G$36:$H$42,2,1),IF(P163="C",0,"오류")))</f>
        <v>0</v>
      </c>
      <c r="AJ163" s="3">
        <f>SUM(AD163:AI163)</f>
        <v>18</v>
      </c>
      <c r="AK163" s="3">
        <f>_xlfn.MAXIFS(AJ:AJ,B:B,B163)</f>
        <v>18</v>
      </c>
      <c r="AL163" s="3"/>
      <c r="AM163" s="21"/>
      <c r="AN163" s="3"/>
      <c r="AO163" s="3"/>
    </row>
    <row r="164" spans="1:41" x14ac:dyDescent="0.4">
      <c r="A164" s="4">
        <f>IF(B163=B164,A163,A163+1)</f>
        <v>149</v>
      </c>
      <c r="B164" s="4" t="s">
        <v>5534</v>
      </c>
      <c r="C164" s="4" t="s">
        <v>5533</v>
      </c>
      <c r="D164" s="4" t="s">
        <v>3044</v>
      </c>
      <c r="E164" s="4" t="s">
        <v>3043</v>
      </c>
      <c r="F164" s="4">
        <f>IF(B164=B163,F163+1,1)</f>
        <v>1</v>
      </c>
      <c r="G164" s="4" t="s">
        <v>6380</v>
      </c>
      <c r="H164" s="4" t="s">
        <v>6379</v>
      </c>
      <c r="I164" s="4" t="s">
        <v>6378</v>
      </c>
      <c r="J164" s="4" t="s">
        <v>6466</v>
      </c>
      <c r="K164" s="4"/>
      <c r="L164" s="4" t="s">
        <v>6430</v>
      </c>
      <c r="M164" s="4" t="s">
        <v>7437</v>
      </c>
      <c r="P164" s="4" t="s">
        <v>2434</v>
      </c>
      <c r="Q164" s="4">
        <f>IF(H164="TOEIC",VALUE(L164),0)</f>
        <v>850</v>
      </c>
      <c r="R164" s="4">
        <f>IF(H164="NEW TEPS",VALUE(L164),0)</f>
        <v>0</v>
      </c>
      <c r="S164" s="4">
        <f>IF(H164="TOEFL(ibt)",VALUE(L164),0)</f>
        <v>0</v>
      </c>
      <c r="T164" s="4">
        <f>IF(H164="JPT",VALUE(L164),0)</f>
        <v>0</v>
      </c>
      <c r="U164" s="4">
        <f>IF(H164="HSK",VALUE(K164),0)</f>
        <v>0</v>
      </c>
      <c r="V164" s="4">
        <f>IF(H164="HSK",VALUE(L164),0)</f>
        <v>0</v>
      </c>
      <c r="W164" s="4">
        <f>IF(H164="G-TELP Level2",VALUE(L164),0)</f>
        <v>0</v>
      </c>
      <c r="X164" s="4">
        <f>IF(P164="A",IF(Q164&gt;849,1,IF(R164&gt;335,1,IF(S164&gt;97,1,IF(T164&gt;849,1,IF(W164&gt;82,1,IF(U164=6,1,IF(U164=5,IF(V164&gt;254,1,0),0))))))),IF(P164="B",IF(Q164&gt;699,1,IF(R164&gt;263,1,IF(S164&gt;78,1,IF(T164&gt;699,1,IF(W164&gt;63,1,IF(U164=6,1,IF(U164=5,IF(V164&gt;179,1,0),0))))))),IF(P164="C",IF(Q164&gt;599,1,IF(R164&gt;226,1,IF(S164&gt;67,1,IF(T164&gt;599,1,IF(W164&gt;49,1,IF(U164=6,1,IF(U164=5,1,IF(U164=4,IF(V164&gt;209,1,0),0)))))))),IF(P164="D",IF(Q164&gt;649,1,IF(R164&gt;244,1,IF(S164&gt;73,1,IF(T164&gt;649,1,IF(W164&gt;56,1,IF(U164=6,1,IF(U164=5,1,IF(U164=4,IF(V164&gt;254,1,0),0)))))))),0))))</f>
        <v>1</v>
      </c>
      <c r="Y164" s="4">
        <f>SUMIF(B:B,B164,X:X)</f>
        <v>1</v>
      </c>
      <c r="Z164" s="4" t="str">
        <f>IF(Y164&gt;0,"어학 충족","자격미달")</f>
        <v>어학 충족</v>
      </c>
      <c r="AA164" s="4"/>
      <c r="AB164" s="4" t="str">
        <f>IF(P164="A",IF(Q164&gt;849,"TOEIC 충족",IF(R164&gt;335,"New-TEPS 충족",IF(S164&gt;97,"TOEFL 충족",IF(T164&gt;849,"JPT 충족",IF(W164&gt;82,"G-TELP 충족",IF(U164=6,"HSK점수 충족",IF(U164=5,IF(V164&gt;254,"HSK점수 충족","자격미달"),"자격미달"))))))),IF(P164="B",IF(Q164&gt;699,"TOEIC 충족",IF(R164&gt;263,"New-TEPS 충족",IF(S164&gt;78,"TOEFL 충족",IF(T164&gt;699,"JPT 충족",IF(W164&gt;63,"G-TELP 충족",IF(U164=6,"HSK점수 충족",IF(U164=5,IF(V164&gt;179,"HSK점수 충족","자격미달"),"자격미달"))))))),IF(P164="C",IF(Q164&gt;599,"TOEIC 충족",IF(R164&gt;226,"New-TEPS 충족",IF(S164&gt;67,"TOEFL 충족",IF(T164&gt;599,"JPT 충족",IF(W164&gt;49,"G-TELP 충족",IF(U164=6,"HSK점수 충족",IF(U164=5,"HSK점수 충족",IF(U164=4,IF(V164&gt;209,"HSK점수 충족","자격미달"),"자격미달")))))))),IF(P164="D",IF(Q164&gt;649,"TOEIC 충족",IF(R164&gt;244,"New-TEPS 충족",IF(S164&gt;73,"TOEFL 충족",IF(T164&gt;649,"JPT 충족",IF(W164&gt;56,"G-TELP 충족",IF(U1105=6,"HSK점수 충족",IF(U1105=5,"HSK점수 충족",IF(U1105=4,IF(V1105&gt;254,"HSK점수 충족","자격미달"),"자격미달")))))))),0))))</f>
        <v>TOEIC 충족</v>
      </c>
      <c r="AC164" s="21"/>
      <c r="AD164" s="4">
        <f>IF(P164="A",VLOOKUP(Q164,[1]교육_어학_경력backdata!$B$3:$C$9,2,1),IF(P164="B",VLOOKUP(Q164,[1]교육_어학_경력backdata!$G$3:$H$9,2,1),IF(P164="C",0,"오류")))</f>
        <v>12</v>
      </c>
      <c r="AE164" s="4">
        <f>IF(P164="A",VLOOKUP(R164,[1]교육_어학_경력backdata!$B$11:$C$17,2,1),IF(P164="B",VLOOKUP(R164,[1]교육_어학_경력backdata!$G$11:$H$17,2,1),IF(P164="C",0,"오류")))</f>
        <v>0</v>
      </c>
      <c r="AF164" s="4">
        <f>IF(P164="A",VLOOKUP(S164,[1]교육_어학_경력backdata!$B$19:$C$25,2,1),IF(P164="B",VLOOKUP(S164,[1]교육_어학_경력backdata!$G$19:$H$25,2,1),IF(P164="C",0,"오류")))</f>
        <v>0</v>
      </c>
      <c r="AG164" s="4">
        <f>IF(P164="A",VLOOKUP(T164,[1]교육_어학_경력backdata!$B$3:$C$9,2,1),IF(P164="B",VLOOKUP(T164,[1]교육_어학_경력backdata!$G$3:$H$9,2,1),IF(P164="C",0,"오류")))</f>
        <v>0</v>
      </c>
      <c r="AH164" s="4">
        <f>IF(P164="A",IF(U164=0,0,IF(U164=4,0,IF(U164=5,VLOOKUP(V164,[1]교육_어학_경력backdata!$B$27:$C$29,2,1),IF(U164=6,VLOOKUP(V164,[1]교육_어학_경력backdata!$B$31:$C$34,2,1))))),IF(P164="B",IF(U164=0,0,IF(U164=4,0,IF(U164=5,VLOOKUP(V164,[1]교육_어학_경력backdata!$G$27:$H$31,2,1),IF(U164=6,VLOOKUP(V164,[1]교육_어학_경력backdata!$G$33:$H$34,2,1))))),IF(CT164="C",0,"오류")))</f>
        <v>0</v>
      </c>
      <c r="AI164" s="4">
        <f>IF(P164="A",VLOOKUP(W164,[1]교육_어학_경력backdata!$B$36:$C$42,2,1),IF(P164="B",VLOOKUP(W164,[1]교육_어학_경력backdata!$G$36:$H$42,2,1),IF(P164="C",0,"오류")))</f>
        <v>0</v>
      </c>
      <c r="AJ164" s="4">
        <f>SUM(AD164:AI164)</f>
        <v>12</v>
      </c>
      <c r="AK164" s="4">
        <f>_xlfn.MAXIFS(AJ:AJ,B:B,B164)</f>
        <v>12</v>
      </c>
      <c r="AL164" s="4"/>
      <c r="AM164" s="21"/>
      <c r="AN164" s="4"/>
      <c r="AO164" s="4"/>
    </row>
    <row r="165" spans="1:41" x14ac:dyDescent="0.4">
      <c r="A165" s="3">
        <f>IF(B164=B165,A164,A164+1)</f>
        <v>150</v>
      </c>
      <c r="B165" s="3" t="s">
        <v>5531</v>
      </c>
      <c r="C165" s="3" t="s">
        <v>5530</v>
      </c>
      <c r="D165" s="3" t="s">
        <v>3044</v>
      </c>
      <c r="E165" s="3" t="s">
        <v>3043</v>
      </c>
      <c r="F165" s="3">
        <f>IF(B165=B164,F164+1,1)</f>
        <v>1</v>
      </c>
      <c r="G165" s="3" t="s">
        <v>6384</v>
      </c>
      <c r="H165" s="3" t="s">
        <v>6379</v>
      </c>
      <c r="I165" s="3" t="s">
        <v>6378</v>
      </c>
      <c r="J165" s="3" t="s">
        <v>6694</v>
      </c>
      <c r="K165" s="3"/>
      <c r="L165" s="3" t="s">
        <v>6413</v>
      </c>
      <c r="M165" s="3" t="s">
        <v>7436</v>
      </c>
      <c r="P165" s="3" t="s">
        <v>2434</v>
      </c>
      <c r="Q165" s="3">
        <f>IF(H165="TOEIC",VALUE(L165),0)</f>
        <v>880</v>
      </c>
      <c r="R165" s="3">
        <f>IF(H165="NEW TEPS",VALUE(L165),0)</f>
        <v>0</v>
      </c>
      <c r="S165" s="3">
        <f>IF(H165="TOEFL(ibt)",VALUE(L165),0)</f>
        <v>0</v>
      </c>
      <c r="T165" s="3">
        <f>IF(H165="JPT",VALUE(L165),0)</f>
        <v>0</v>
      </c>
      <c r="U165" s="3">
        <f>IF(H165="HSK",VALUE(K165),0)</f>
        <v>0</v>
      </c>
      <c r="V165" s="3">
        <f>IF(H165="HSK",VALUE(L165),0)</f>
        <v>0</v>
      </c>
      <c r="W165" s="3">
        <f>IF(H165="G-TELP Level2",VALUE(L165),0)</f>
        <v>0</v>
      </c>
      <c r="X165" s="3">
        <f>IF(P165="A",IF(Q165&gt;849,1,IF(R165&gt;335,1,IF(S165&gt;97,1,IF(T165&gt;849,1,IF(W165&gt;82,1,IF(U165=6,1,IF(U165=5,IF(V165&gt;254,1,0),0))))))),IF(P165="B",IF(Q165&gt;699,1,IF(R165&gt;263,1,IF(S165&gt;78,1,IF(T165&gt;699,1,IF(W165&gt;63,1,IF(U165=6,1,IF(U165=5,IF(V165&gt;179,1,0),0))))))),IF(P165="C",IF(Q165&gt;599,1,IF(R165&gt;226,1,IF(S165&gt;67,1,IF(T165&gt;599,1,IF(W165&gt;49,1,IF(U165=6,1,IF(U165=5,1,IF(U165=4,IF(V165&gt;209,1,0),0)))))))),IF(P165="D",IF(Q165&gt;649,1,IF(R165&gt;244,1,IF(S165&gt;73,1,IF(T165&gt;649,1,IF(W165&gt;56,1,IF(U165=6,1,IF(U165=5,1,IF(U165=4,IF(V165&gt;254,1,0),0)))))))),0))))</f>
        <v>1</v>
      </c>
      <c r="Y165" s="3">
        <f>SUMIF(B:B,B165,X:X)</f>
        <v>1</v>
      </c>
      <c r="Z165" s="3" t="str">
        <f>IF(Y165&gt;0,"어학 충족","자격미달")</f>
        <v>어학 충족</v>
      </c>
      <c r="AA165" s="3"/>
      <c r="AB165" s="3" t="str">
        <f>IF(P165="A",IF(Q165&gt;849,"TOEIC 충족",IF(R165&gt;335,"New-TEPS 충족",IF(S165&gt;97,"TOEFL 충족",IF(T165&gt;849,"JPT 충족",IF(W165&gt;82,"G-TELP 충족",IF(U165=6,"HSK점수 충족",IF(U165=5,IF(V165&gt;254,"HSK점수 충족","자격미달"),"자격미달"))))))),IF(P165="B",IF(Q165&gt;699,"TOEIC 충족",IF(R165&gt;263,"New-TEPS 충족",IF(S165&gt;78,"TOEFL 충족",IF(T165&gt;699,"JPT 충족",IF(W165&gt;63,"G-TELP 충족",IF(U165=6,"HSK점수 충족",IF(U165=5,IF(V165&gt;179,"HSK점수 충족","자격미달"),"자격미달"))))))),IF(P165="C",IF(Q165&gt;599,"TOEIC 충족",IF(R165&gt;226,"New-TEPS 충족",IF(S165&gt;67,"TOEFL 충족",IF(T165&gt;599,"JPT 충족",IF(W165&gt;49,"G-TELP 충족",IF(U165=6,"HSK점수 충족",IF(U165=5,"HSK점수 충족",IF(U165=4,IF(V165&gt;209,"HSK점수 충족","자격미달"),"자격미달")))))))),IF(P165="D",IF(Q165&gt;649,"TOEIC 충족",IF(R165&gt;244,"New-TEPS 충족",IF(S165&gt;73,"TOEFL 충족",IF(T165&gt;649,"JPT 충족",IF(W165&gt;56,"G-TELP 충족",IF(U1106=6,"HSK점수 충족",IF(U1106=5,"HSK점수 충족",IF(U1106=4,IF(V1106&gt;254,"HSK점수 충족","자격미달"),"자격미달")))))))),0))))</f>
        <v>TOEIC 충족</v>
      </c>
      <c r="AC165" s="21"/>
      <c r="AD165" s="3">
        <f>IF(P165="A",VLOOKUP(Q165,[1]교육_어학_경력backdata!$B$3:$C$9,2,1),IF(P165="B",VLOOKUP(Q165,[1]교육_어학_경력backdata!$G$3:$H$9,2,1),IF(P165="C",0,"오류")))</f>
        <v>14</v>
      </c>
      <c r="AE165" s="3">
        <f>IF(P165="A",VLOOKUP(R165,[1]교육_어학_경력backdata!$B$11:$C$17,2,1),IF(P165="B",VLOOKUP(R165,[1]교육_어학_경력backdata!$G$11:$H$17,2,1),IF(P165="C",0,"오류")))</f>
        <v>0</v>
      </c>
      <c r="AF165" s="3">
        <f>IF(P165="A",VLOOKUP(S165,[1]교육_어학_경력backdata!$B$19:$C$25,2,1),IF(P165="B",VLOOKUP(S165,[1]교육_어학_경력backdata!$G$19:$H$25,2,1),IF(P165="C",0,"오류")))</f>
        <v>0</v>
      </c>
      <c r="AG165" s="3">
        <f>IF(P165="A",VLOOKUP(T165,[1]교육_어학_경력backdata!$B$3:$C$9,2,1),IF(P165="B",VLOOKUP(T165,[1]교육_어학_경력backdata!$G$3:$H$9,2,1),IF(P165="C",0,"오류")))</f>
        <v>0</v>
      </c>
      <c r="AH165" s="3">
        <f>IF(P165="A",IF(U165=0,0,IF(U165=4,0,IF(U165=5,VLOOKUP(V165,[1]교육_어학_경력backdata!$B$27:$C$29,2,1),IF(U165=6,VLOOKUP(V165,[1]교육_어학_경력backdata!$B$31:$C$34,2,1))))),IF(P165="B",IF(U165=0,0,IF(U165=4,0,IF(U165=5,VLOOKUP(V165,[1]교육_어학_경력backdata!$G$27:$H$31,2,1),IF(U165=6,VLOOKUP(V165,[1]교육_어학_경력backdata!$G$33:$H$34,2,1))))),IF(CT165="C",0,"오류")))</f>
        <v>0</v>
      </c>
      <c r="AI165" s="3">
        <f>IF(P165="A",VLOOKUP(W165,[1]교육_어학_경력backdata!$B$36:$C$42,2,1),IF(P165="B",VLOOKUP(W165,[1]교육_어학_경력backdata!$G$36:$H$42,2,1),IF(P165="C",0,"오류")))</f>
        <v>0</v>
      </c>
      <c r="AJ165" s="3">
        <f>SUM(AD165:AI165)</f>
        <v>14</v>
      </c>
      <c r="AK165" s="3">
        <f>_xlfn.MAXIFS(AJ:AJ,B:B,B165)</f>
        <v>14</v>
      </c>
      <c r="AL165" s="3"/>
      <c r="AM165" s="21"/>
      <c r="AN165" s="3"/>
      <c r="AO165" s="3"/>
    </row>
    <row r="166" spans="1:41" x14ac:dyDescent="0.4">
      <c r="A166" s="4">
        <f>IF(B165=B166,A165,A165+1)</f>
        <v>151</v>
      </c>
      <c r="B166" s="4" t="s">
        <v>5526</v>
      </c>
      <c r="C166" s="4" t="s">
        <v>5525</v>
      </c>
      <c r="D166" s="4" t="s">
        <v>3044</v>
      </c>
      <c r="E166" s="4" t="s">
        <v>3043</v>
      </c>
      <c r="F166" s="4">
        <f>IF(B166=B165,F165+1,1)</f>
        <v>1</v>
      </c>
      <c r="G166" s="4" t="s">
        <v>6380</v>
      </c>
      <c r="H166" s="4" t="s">
        <v>6379</v>
      </c>
      <c r="I166" s="4" t="s">
        <v>6378</v>
      </c>
      <c r="J166" s="4" t="s">
        <v>6636</v>
      </c>
      <c r="K166" s="4"/>
      <c r="L166" s="4" t="s">
        <v>6399</v>
      </c>
      <c r="M166" s="4" t="s">
        <v>7435</v>
      </c>
      <c r="P166" s="4" t="s">
        <v>2434</v>
      </c>
      <c r="Q166" s="4">
        <f>IF(H166="TOEIC",VALUE(L166),0)</f>
        <v>900</v>
      </c>
      <c r="R166" s="4">
        <f>IF(H166="NEW TEPS",VALUE(L166),0)</f>
        <v>0</v>
      </c>
      <c r="S166" s="4">
        <f>IF(H166="TOEFL(ibt)",VALUE(L166),0)</f>
        <v>0</v>
      </c>
      <c r="T166" s="4">
        <f>IF(H166="JPT",VALUE(L166),0)</f>
        <v>0</v>
      </c>
      <c r="U166" s="4">
        <f>IF(H166="HSK",VALUE(K166),0)</f>
        <v>0</v>
      </c>
      <c r="V166" s="4">
        <f>IF(H166="HSK",VALUE(L166),0)</f>
        <v>0</v>
      </c>
      <c r="W166" s="4">
        <f>IF(H166="G-TELP Level2",VALUE(L166),0)</f>
        <v>0</v>
      </c>
      <c r="X166" s="4">
        <f>IF(P166="A",IF(Q166&gt;849,1,IF(R166&gt;335,1,IF(S166&gt;97,1,IF(T166&gt;849,1,IF(W166&gt;82,1,IF(U166=6,1,IF(U166=5,IF(V166&gt;254,1,0),0))))))),IF(P166="B",IF(Q166&gt;699,1,IF(R166&gt;263,1,IF(S166&gt;78,1,IF(T166&gt;699,1,IF(W166&gt;63,1,IF(U166=6,1,IF(U166=5,IF(V166&gt;179,1,0),0))))))),IF(P166="C",IF(Q166&gt;599,1,IF(R166&gt;226,1,IF(S166&gt;67,1,IF(T166&gt;599,1,IF(W166&gt;49,1,IF(U166=6,1,IF(U166=5,1,IF(U166=4,IF(V166&gt;209,1,0),0)))))))),IF(P166="D",IF(Q166&gt;649,1,IF(R166&gt;244,1,IF(S166&gt;73,1,IF(T166&gt;649,1,IF(W166&gt;56,1,IF(U166=6,1,IF(U166=5,1,IF(U166=4,IF(V166&gt;254,1,0),0)))))))),0))))</f>
        <v>1</v>
      </c>
      <c r="Y166" s="4">
        <f>SUMIF(B:B,B166,X:X)</f>
        <v>1</v>
      </c>
      <c r="Z166" s="4" t="str">
        <f>IF(Y166&gt;0,"어학 충족","자격미달")</f>
        <v>어학 충족</v>
      </c>
      <c r="AA166" s="4"/>
      <c r="AB166" s="4" t="str">
        <f>IF(P166="A",IF(Q166&gt;849,"TOEIC 충족",IF(R166&gt;335,"New-TEPS 충족",IF(S166&gt;97,"TOEFL 충족",IF(T166&gt;849,"JPT 충족",IF(W166&gt;82,"G-TELP 충족",IF(U166=6,"HSK점수 충족",IF(U166=5,IF(V166&gt;254,"HSK점수 충족","자격미달"),"자격미달"))))))),IF(P166="B",IF(Q166&gt;699,"TOEIC 충족",IF(R166&gt;263,"New-TEPS 충족",IF(S166&gt;78,"TOEFL 충족",IF(T166&gt;699,"JPT 충족",IF(W166&gt;63,"G-TELP 충족",IF(U166=6,"HSK점수 충족",IF(U166=5,IF(V166&gt;179,"HSK점수 충족","자격미달"),"자격미달"))))))),IF(P166="C",IF(Q166&gt;599,"TOEIC 충족",IF(R166&gt;226,"New-TEPS 충족",IF(S166&gt;67,"TOEFL 충족",IF(T166&gt;599,"JPT 충족",IF(W166&gt;49,"G-TELP 충족",IF(U166=6,"HSK점수 충족",IF(U166=5,"HSK점수 충족",IF(U166=4,IF(V166&gt;209,"HSK점수 충족","자격미달"),"자격미달")))))))),IF(P166="D",IF(Q166&gt;649,"TOEIC 충족",IF(R166&gt;244,"New-TEPS 충족",IF(S166&gt;73,"TOEFL 충족",IF(T166&gt;649,"JPT 충족",IF(W166&gt;56,"G-TELP 충족",IF(U1107=6,"HSK점수 충족",IF(U1107=5,"HSK점수 충족",IF(U1107=4,IF(V1107&gt;254,"HSK점수 충족","자격미달"),"자격미달")))))))),0))))</f>
        <v>TOEIC 충족</v>
      </c>
      <c r="AC166" s="21"/>
      <c r="AD166" s="4">
        <f>IF(P166="A",VLOOKUP(Q166,[1]교육_어학_경력backdata!$B$3:$C$9,2,1),IF(P166="B",VLOOKUP(Q166,[1]교육_어학_경력backdata!$G$3:$H$9,2,1),IF(P166="C",0,"오류")))</f>
        <v>16</v>
      </c>
      <c r="AE166" s="4">
        <f>IF(P166="A",VLOOKUP(R166,[1]교육_어학_경력backdata!$B$11:$C$17,2,1),IF(P166="B",VLOOKUP(R166,[1]교육_어학_경력backdata!$G$11:$H$17,2,1),IF(P166="C",0,"오류")))</f>
        <v>0</v>
      </c>
      <c r="AF166" s="4">
        <f>IF(P166="A",VLOOKUP(S166,[1]교육_어학_경력backdata!$B$19:$C$25,2,1),IF(P166="B",VLOOKUP(S166,[1]교육_어학_경력backdata!$G$19:$H$25,2,1),IF(P166="C",0,"오류")))</f>
        <v>0</v>
      </c>
      <c r="AG166" s="4">
        <f>IF(P166="A",VLOOKUP(T166,[1]교육_어학_경력backdata!$B$3:$C$9,2,1),IF(P166="B",VLOOKUP(T166,[1]교육_어학_경력backdata!$G$3:$H$9,2,1),IF(P166="C",0,"오류")))</f>
        <v>0</v>
      </c>
      <c r="AH166" s="4">
        <f>IF(P166="A",IF(U166=0,0,IF(U166=4,0,IF(U166=5,VLOOKUP(V166,[1]교육_어학_경력backdata!$B$27:$C$29,2,1),IF(U166=6,VLOOKUP(V166,[1]교육_어학_경력backdata!$B$31:$C$34,2,1))))),IF(P166="B",IF(U166=0,0,IF(U166=4,0,IF(U166=5,VLOOKUP(V166,[1]교육_어학_경력backdata!$G$27:$H$31,2,1),IF(U166=6,VLOOKUP(V166,[1]교육_어학_경력backdata!$G$33:$H$34,2,1))))),IF(CT166="C",0,"오류")))</f>
        <v>0</v>
      </c>
      <c r="AI166" s="4">
        <f>IF(P166="A",VLOOKUP(W166,[1]교육_어학_경력backdata!$B$36:$C$42,2,1),IF(P166="B",VLOOKUP(W166,[1]교육_어학_경력backdata!$G$36:$H$42,2,1),IF(P166="C",0,"오류")))</f>
        <v>0</v>
      </c>
      <c r="AJ166" s="4">
        <f>SUM(AD166:AI166)</f>
        <v>16</v>
      </c>
      <c r="AK166" s="4">
        <f>_xlfn.MAXIFS(AJ:AJ,B:B,B166)</f>
        <v>16</v>
      </c>
      <c r="AL166" s="4"/>
      <c r="AM166" s="21"/>
      <c r="AN166" s="4"/>
      <c r="AO166" s="4"/>
    </row>
    <row r="167" spans="1:41" x14ac:dyDescent="0.4">
      <c r="A167" s="3">
        <f>IF(B166=B167,A166,A166+1)</f>
        <v>152</v>
      </c>
      <c r="B167" s="3" t="s">
        <v>5521</v>
      </c>
      <c r="C167" s="3" t="s">
        <v>5520</v>
      </c>
      <c r="D167" s="3" t="s">
        <v>3044</v>
      </c>
      <c r="E167" s="3" t="s">
        <v>3043</v>
      </c>
      <c r="F167" s="3">
        <f>IF(B167=B166,F166+1,1)</f>
        <v>1</v>
      </c>
      <c r="G167" s="3" t="s">
        <v>6380</v>
      </c>
      <c r="H167" s="3" t="s">
        <v>6379</v>
      </c>
      <c r="I167" s="3" t="s">
        <v>6378</v>
      </c>
      <c r="J167" s="3" t="s">
        <v>6487</v>
      </c>
      <c r="K167" s="3"/>
      <c r="L167" s="3" t="s">
        <v>6454</v>
      </c>
      <c r="M167" s="3" t="s">
        <v>7434</v>
      </c>
      <c r="P167" s="3" t="s">
        <v>2434</v>
      </c>
      <c r="Q167" s="3">
        <f>IF(H167="TOEIC",VALUE(L167),0)</f>
        <v>895</v>
      </c>
      <c r="R167" s="3">
        <f>IF(H167="NEW TEPS",VALUE(L167),0)</f>
        <v>0</v>
      </c>
      <c r="S167" s="3">
        <f>IF(H167="TOEFL(ibt)",VALUE(L167),0)</f>
        <v>0</v>
      </c>
      <c r="T167" s="3">
        <f>IF(H167="JPT",VALUE(L167),0)</f>
        <v>0</v>
      </c>
      <c r="U167" s="3">
        <f>IF(H167="HSK",VALUE(K167),0)</f>
        <v>0</v>
      </c>
      <c r="V167" s="3">
        <f>IF(H167="HSK",VALUE(L167),0)</f>
        <v>0</v>
      </c>
      <c r="W167" s="3">
        <f>IF(H167="G-TELP Level2",VALUE(L167),0)</f>
        <v>0</v>
      </c>
      <c r="X167" s="3">
        <f>IF(P167="A",IF(Q167&gt;849,1,IF(R167&gt;335,1,IF(S167&gt;97,1,IF(T167&gt;849,1,IF(W167&gt;82,1,IF(U167=6,1,IF(U167=5,IF(V167&gt;254,1,0),0))))))),IF(P167="B",IF(Q167&gt;699,1,IF(R167&gt;263,1,IF(S167&gt;78,1,IF(T167&gt;699,1,IF(W167&gt;63,1,IF(U167=6,1,IF(U167=5,IF(V167&gt;179,1,0),0))))))),IF(P167="C",IF(Q167&gt;599,1,IF(R167&gt;226,1,IF(S167&gt;67,1,IF(T167&gt;599,1,IF(W167&gt;49,1,IF(U167=6,1,IF(U167=5,1,IF(U167=4,IF(V167&gt;209,1,0),0)))))))),IF(P167="D",IF(Q167&gt;649,1,IF(R167&gt;244,1,IF(S167&gt;73,1,IF(T167&gt;649,1,IF(W167&gt;56,1,IF(U167=6,1,IF(U167=5,1,IF(U167=4,IF(V167&gt;254,1,0),0)))))))),0))))</f>
        <v>1</v>
      </c>
      <c r="Y167" s="3">
        <f>SUMIF(B:B,B167,X:X)</f>
        <v>1</v>
      </c>
      <c r="Z167" s="3" t="str">
        <f>IF(Y167&gt;0,"어학 충족","자격미달")</f>
        <v>어학 충족</v>
      </c>
      <c r="AA167" s="3"/>
      <c r="AB167" s="3" t="str">
        <f>IF(P167="A",IF(Q167&gt;849,"TOEIC 충족",IF(R167&gt;335,"New-TEPS 충족",IF(S167&gt;97,"TOEFL 충족",IF(T167&gt;849,"JPT 충족",IF(W167&gt;82,"G-TELP 충족",IF(U167=6,"HSK점수 충족",IF(U167=5,IF(V167&gt;254,"HSK점수 충족","자격미달"),"자격미달"))))))),IF(P167="B",IF(Q167&gt;699,"TOEIC 충족",IF(R167&gt;263,"New-TEPS 충족",IF(S167&gt;78,"TOEFL 충족",IF(T167&gt;699,"JPT 충족",IF(W167&gt;63,"G-TELP 충족",IF(U167=6,"HSK점수 충족",IF(U167=5,IF(V167&gt;179,"HSK점수 충족","자격미달"),"자격미달"))))))),IF(P167="C",IF(Q167&gt;599,"TOEIC 충족",IF(R167&gt;226,"New-TEPS 충족",IF(S167&gt;67,"TOEFL 충족",IF(T167&gt;599,"JPT 충족",IF(W167&gt;49,"G-TELP 충족",IF(U167=6,"HSK점수 충족",IF(U167=5,"HSK점수 충족",IF(U167=4,IF(V167&gt;209,"HSK점수 충족","자격미달"),"자격미달")))))))),IF(P167="D",IF(Q167&gt;649,"TOEIC 충족",IF(R167&gt;244,"New-TEPS 충족",IF(S167&gt;73,"TOEFL 충족",IF(T167&gt;649,"JPT 충족",IF(W167&gt;56,"G-TELP 충족",IF(U1108=6,"HSK점수 충족",IF(U1108=5,"HSK점수 충족",IF(U1108=4,IF(V1108&gt;254,"HSK점수 충족","자격미달"),"자격미달")))))))),0))))</f>
        <v>TOEIC 충족</v>
      </c>
      <c r="AC167" s="21"/>
      <c r="AD167" s="3">
        <f>IF(P167="A",VLOOKUP(Q167,[1]교육_어학_경력backdata!$B$3:$C$9,2,1),IF(P167="B",VLOOKUP(Q167,[1]교육_어학_경력backdata!$G$3:$H$9,2,1),IF(P167="C",0,"오류")))</f>
        <v>14</v>
      </c>
      <c r="AE167" s="3">
        <f>IF(P167="A",VLOOKUP(R167,[1]교육_어학_경력backdata!$B$11:$C$17,2,1),IF(P167="B",VLOOKUP(R167,[1]교육_어학_경력backdata!$G$11:$H$17,2,1),IF(P167="C",0,"오류")))</f>
        <v>0</v>
      </c>
      <c r="AF167" s="3">
        <f>IF(P167="A",VLOOKUP(S167,[1]교육_어학_경력backdata!$B$19:$C$25,2,1),IF(P167="B",VLOOKUP(S167,[1]교육_어학_경력backdata!$G$19:$H$25,2,1),IF(P167="C",0,"오류")))</f>
        <v>0</v>
      </c>
      <c r="AG167" s="3">
        <f>IF(P167="A",VLOOKUP(T167,[1]교육_어학_경력backdata!$B$3:$C$9,2,1),IF(P167="B",VLOOKUP(T167,[1]교육_어학_경력backdata!$G$3:$H$9,2,1),IF(P167="C",0,"오류")))</f>
        <v>0</v>
      </c>
      <c r="AH167" s="3">
        <f>IF(P167="A",IF(U167=0,0,IF(U167=4,0,IF(U167=5,VLOOKUP(V167,[1]교육_어학_경력backdata!$B$27:$C$29,2,1),IF(U167=6,VLOOKUP(V167,[1]교육_어학_경력backdata!$B$31:$C$34,2,1))))),IF(P167="B",IF(U167=0,0,IF(U167=4,0,IF(U167=5,VLOOKUP(V167,[1]교육_어학_경력backdata!$G$27:$H$31,2,1),IF(U167=6,VLOOKUP(V167,[1]교육_어학_경력backdata!$G$33:$H$34,2,1))))),IF(CT167="C",0,"오류")))</f>
        <v>0</v>
      </c>
      <c r="AI167" s="3">
        <f>IF(P167="A",VLOOKUP(W167,[1]교육_어학_경력backdata!$B$36:$C$42,2,1),IF(P167="B",VLOOKUP(W167,[1]교육_어학_경력backdata!$G$36:$H$42,2,1),IF(P167="C",0,"오류")))</f>
        <v>0</v>
      </c>
      <c r="AJ167" s="3">
        <f>SUM(AD167:AI167)</f>
        <v>14</v>
      </c>
      <c r="AK167" s="3">
        <f>_xlfn.MAXIFS(AJ:AJ,B:B,B167)</f>
        <v>14</v>
      </c>
      <c r="AL167" s="3"/>
      <c r="AM167" s="21"/>
      <c r="AN167" s="3"/>
      <c r="AO167" s="3"/>
    </row>
    <row r="168" spans="1:41" x14ac:dyDescent="0.4">
      <c r="A168" s="4">
        <f>IF(B167=B168,A167,A167+1)</f>
        <v>153</v>
      </c>
      <c r="B168" s="4" t="s">
        <v>5517</v>
      </c>
      <c r="C168" s="4" t="s">
        <v>5516</v>
      </c>
      <c r="D168" s="4" t="s">
        <v>3044</v>
      </c>
      <c r="E168" s="4" t="s">
        <v>3043</v>
      </c>
      <c r="F168" s="4">
        <f>IF(B168=B167,F167+1,1)</f>
        <v>1</v>
      </c>
      <c r="G168" s="4" t="s">
        <v>6384</v>
      </c>
      <c r="H168" s="4" t="s">
        <v>6379</v>
      </c>
      <c r="I168" s="4" t="s">
        <v>6378</v>
      </c>
      <c r="J168" s="4" t="s">
        <v>6593</v>
      </c>
      <c r="K168" s="4"/>
      <c r="L168" s="4" t="s">
        <v>6604</v>
      </c>
      <c r="M168" s="4" t="s">
        <v>7433</v>
      </c>
      <c r="P168" s="4" t="s">
        <v>2434</v>
      </c>
      <c r="Q168" s="4">
        <f>IF(H168="TOEIC",VALUE(L168),0)</f>
        <v>985</v>
      </c>
      <c r="R168" s="4">
        <f>IF(H168="NEW TEPS",VALUE(L168),0)</f>
        <v>0</v>
      </c>
      <c r="S168" s="4">
        <f>IF(H168="TOEFL(ibt)",VALUE(L168),0)</f>
        <v>0</v>
      </c>
      <c r="T168" s="4">
        <f>IF(H168="JPT",VALUE(L168),0)</f>
        <v>0</v>
      </c>
      <c r="U168" s="4">
        <f>IF(H168="HSK",VALUE(K168),0)</f>
        <v>0</v>
      </c>
      <c r="V168" s="4">
        <f>IF(H168="HSK",VALUE(L168),0)</f>
        <v>0</v>
      </c>
      <c r="W168" s="4">
        <f>IF(H168="G-TELP Level2",VALUE(L168),0)</f>
        <v>0</v>
      </c>
      <c r="X168" s="4">
        <f>IF(P168="A",IF(Q168&gt;849,1,IF(R168&gt;335,1,IF(S168&gt;97,1,IF(T168&gt;849,1,IF(W168&gt;82,1,IF(U168=6,1,IF(U168=5,IF(V168&gt;254,1,0),0))))))),IF(P168="B",IF(Q168&gt;699,1,IF(R168&gt;263,1,IF(S168&gt;78,1,IF(T168&gt;699,1,IF(W168&gt;63,1,IF(U168=6,1,IF(U168=5,IF(V168&gt;179,1,0),0))))))),IF(P168="C",IF(Q168&gt;599,1,IF(R168&gt;226,1,IF(S168&gt;67,1,IF(T168&gt;599,1,IF(W168&gt;49,1,IF(U168=6,1,IF(U168=5,1,IF(U168=4,IF(V168&gt;209,1,0),0)))))))),IF(P168="D",IF(Q168&gt;649,1,IF(R168&gt;244,1,IF(S168&gt;73,1,IF(T168&gt;649,1,IF(W168&gt;56,1,IF(U168=6,1,IF(U168=5,1,IF(U168=4,IF(V168&gt;254,1,0),0)))))))),0))))</f>
        <v>1</v>
      </c>
      <c r="Y168" s="4">
        <f>SUMIF(B:B,B168,X:X)</f>
        <v>1</v>
      </c>
      <c r="Z168" s="4" t="str">
        <f>IF(Y168&gt;0,"어학 충족","자격미달")</f>
        <v>어학 충족</v>
      </c>
      <c r="AA168" s="4"/>
      <c r="AB168" s="4" t="str">
        <f>IF(P168="A",IF(Q168&gt;849,"TOEIC 충족",IF(R168&gt;335,"New-TEPS 충족",IF(S168&gt;97,"TOEFL 충족",IF(T168&gt;849,"JPT 충족",IF(W168&gt;82,"G-TELP 충족",IF(U168=6,"HSK점수 충족",IF(U168=5,IF(V168&gt;254,"HSK점수 충족","자격미달"),"자격미달"))))))),IF(P168="B",IF(Q168&gt;699,"TOEIC 충족",IF(R168&gt;263,"New-TEPS 충족",IF(S168&gt;78,"TOEFL 충족",IF(T168&gt;699,"JPT 충족",IF(W168&gt;63,"G-TELP 충족",IF(U168=6,"HSK점수 충족",IF(U168=5,IF(V168&gt;179,"HSK점수 충족","자격미달"),"자격미달"))))))),IF(P168="C",IF(Q168&gt;599,"TOEIC 충족",IF(R168&gt;226,"New-TEPS 충족",IF(S168&gt;67,"TOEFL 충족",IF(T168&gt;599,"JPT 충족",IF(W168&gt;49,"G-TELP 충족",IF(U168=6,"HSK점수 충족",IF(U168=5,"HSK점수 충족",IF(U168=4,IF(V168&gt;209,"HSK점수 충족","자격미달"),"자격미달")))))))),IF(P168="D",IF(Q168&gt;649,"TOEIC 충족",IF(R168&gt;244,"New-TEPS 충족",IF(S168&gt;73,"TOEFL 충족",IF(T168&gt;649,"JPT 충족",IF(W168&gt;56,"G-TELP 충족",IF(U1109=6,"HSK점수 충족",IF(U1109=5,"HSK점수 충족",IF(U1109=4,IF(V1109&gt;254,"HSK점수 충족","자격미달"),"자격미달")))))))),0))))</f>
        <v>TOEIC 충족</v>
      </c>
      <c r="AC168" s="21"/>
      <c r="AD168" s="4">
        <f>IF(P168="A",VLOOKUP(Q168,[1]교육_어학_경력backdata!$B$3:$C$9,2,1),IF(P168="B",VLOOKUP(Q168,[1]교육_어학_경력backdata!$G$3:$H$9,2,1),IF(P168="C",0,"오류")))</f>
        <v>20</v>
      </c>
      <c r="AE168" s="4">
        <f>IF(P168="A",VLOOKUP(R168,[1]교육_어학_경력backdata!$B$11:$C$17,2,1),IF(P168="B",VLOOKUP(R168,[1]교육_어학_경력backdata!$G$11:$H$17,2,1),IF(P168="C",0,"오류")))</f>
        <v>0</v>
      </c>
      <c r="AF168" s="4">
        <f>IF(P168="A",VLOOKUP(S168,[1]교육_어학_경력backdata!$B$19:$C$25,2,1),IF(P168="B",VLOOKUP(S168,[1]교육_어학_경력backdata!$G$19:$H$25,2,1),IF(P168="C",0,"오류")))</f>
        <v>0</v>
      </c>
      <c r="AG168" s="4">
        <f>IF(P168="A",VLOOKUP(T168,[1]교육_어학_경력backdata!$B$3:$C$9,2,1),IF(P168="B",VLOOKUP(T168,[1]교육_어학_경력backdata!$G$3:$H$9,2,1),IF(P168="C",0,"오류")))</f>
        <v>0</v>
      </c>
      <c r="AH168" s="4">
        <f>IF(P168="A",IF(U168=0,0,IF(U168=4,0,IF(U168=5,VLOOKUP(V168,[1]교육_어학_경력backdata!$B$27:$C$29,2,1),IF(U168=6,VLOOKUP(V168,[1]교육_어학_경력backdata!$B$31:$C$34,2,1))))),IF(P168="B",IF(U168=0,0,IF(U168=4,0,IF(U168=5,VLOOKUP(V168,[1]교육_어학_경력backdata!$G$27:$H$31,2,1),IF(U168=6,VLOOKUP(V168,[1]교육_어학_경력backdata!$G$33:$H$34,2,1))))),IF(CT168="C",0,"오류")))</f>
        <v>0</v>
      </c>
      <c r="AI168" s="4">
        <f>IF(P168="A",VLOOKUP(W168,[1]교육_어학_경력backdata!$B$36:$C$42,2,1),IF(P168="B",VLOOKUP(W168,[1]교육_어학_경력backdata!$G$36:$H$42,2,1),IF(P168="C",0,"오류")))</f>
        <v>0</v>
      </c>
      <c r="AJ168" s="4">
        <f>SUM(AD168:AI168)</f>
        <v>20</v>
      </c>
      <c r="AK168" s="4">
        <f>_xlfn.MAXIFS(AJ:AJ,B:B,B168)</f>
        <v>20</v>
      </c>
      <c r="AL168" s="4"/>
      <c r="AM168" s="21"/>
      <c r="AN168" s="4"/>
      <c r="AO168" s="4"/>
    </row>
    <row r="169" spans="1:41" x14ac:dyDescent="0.4">
      <c r="A169" s="3">
        <f>IF(B168=B169,A168,A168+1)</f>
        <v>154</v>
      </c>
      <c r="B169" s="3" t="s">
        <v>5506</v>
      </c>
      <c r="C169" s="3" t="s">
        <v>5505</v>
      </c>
      <c r="D169" s="3" t="s">
        <v>3044</v>
      </c>
      <c r="E169" s="3" t="s">
        <v>3043</v>
      </c>
      <c r="F169" s="3">
        <f>IF(B169=B168,F168+1,1)</f>
        <v>1</v>
      </c>
      <c r="G169" s="3" t="s">
        <v>6384</v>
      </c>
      <c r="H169" s="3" t="s">
        <v>6379</v>
      </c>
      <c r="I169" s="3" t="s">
        <v>6378</v>
      </c>
      <c r="J169" s="3" t="s">
        <v>6518</v>
      </c>
      <c r="K169" s="3"/>
      <c r="L169" s="3" t="s">
        <v>6411</v>
      </c>
      <c r="M169" s="3" t="s">
        <v>7432</v>
      </c>
      <c r="P169" s="3" t="s">
        <v>2434</v>
      </c>
      <c r="Q169" s="3">
        <f>IF(H169="TOEIC",VALUE(L169),0)</f>
        <v>915</v>
      </c>
      <c r="R169" s="3">
        <f>IF(H169="NEW TEPS",VALUE(L169),0)</f>
        <v>0</v>
      </c>
      <c r="S169" s="3">
        <f>IF(H169="TOEFL(ibt)",VALUE(L169),0)</f>
        <v>0</v>
      </c>
      <c r="T169" s="3">
        <f>IF(H169="JPT",VALUE(L169),0)</f>
        <v>0</v>
      </c>
      <c r="U169" s="3">
        <f>IF(H169="HSK",VALUE(K169),0)</f>
        <v>0</v>
      </c>
      <c r="V169" s="3">
        <f>IF(H169="HSK",VALUE(L169),0)</f>
        <v>0</v>
      </c>
      <c r="W169" s="3">
        <f>IF(H169="G-TELP Level2",VALUE(L169),0)</f>
        <v>0</v>
      </c>
      <c r="X169" s="3">
        <f>IF(P169="A",IF(Q169&gt;849,1,IF(R169&gt;335,1,IF(S169&gt;97,1,IF(T169&gt;849,1,IF(W169&gt;82,1,IF(U169=6,1,IF(U169=5,IF(V169&gt;254,1,0),0))))))),IF(P169="B",IF(Q169&gt;699,1,IF(R169&gt;263,1,IF(S169&gt;78,1,IF(T169&gt;699,1,IF(W169&gt;63,1,IF(U169=6,1,IF(U169=5,IF(V169&gt;179,1,0),0))))))),IF(P169="C",IF(Q169&gt;599,1,IF(R169&gt;226,1,IF(S169&gt;67,1,IF(T169&gt;599,1,IF(W169&gt;49,1,IF(U169=6,1,IF(U169=5,1,IF(U169=4,IF(V169&gt;209,1,0),0)))))))),IF(P169="D",IF(Q169&gt;649,1,IF(R169&gt;244,1,IF(S169&gt;73,1,IF(T169&gt;649,1,IF(W169&gt;56,1,IF(U169=6,1,IF(U169=5,1,IF(U169=4,IF(V169&gt;254,1,0),0)))))))),0))))</f>
        <v>1</v>
      </c>
      <c r="Y169" s="3">
        <f>SUMIF(B:B,B169,X:X)</f>
        <v>1</v>
      </c>
      <c r="Z169" s="3" t="str">
        <f>IF(Y169&gt;0,"어학 충족","자격미달")</f>
        <v>어학 충족</v>
      </c>
      <c r="AA169" s="3"/>
      <c r="AB169" s="3" t="str">
        <f>IF(P169="A",IF(Q169&gt;849,"TOEIC 충족",IF(R169&gt;335,"New-TEPS 충족",IF(S169&gt;97,"TOEFL 충족",IF(T169&gt;849,"JPT 충족",IF(W169&gt;82,"G-TELP 충족",IF(U169=6,"HSK점수 충족",IF(U169=5,IF(V169&gt;254,"HSK점수 충족","자격미달"),"자격미달"))))))),IF(P169="B",IF(Q169&gt;699,"TOEIC 충족",IF(R169&gt;263,"New-TEPS 충족",IF(S169&gt;78,"TOEFL 충족",IF(T169&gt;699,"JPT 충족",IF(W169&gt;63,"G-TELP 충족",IF(U169=6,"HSK점수 충족",IF(U169=5,IF(V169&gt;179,"HSK점수 충족","자격미달"),"자격미달"))))))),IF(P169="C",IF(Q169&gt;599,"TOEIC 충족",IF(R169&gt;226,"New-TEPS 충족",IF(S169&gt;67,"TOEFL 충족",IF(T169&gt;599,"JPT 충족",IF(W169&gt;49,"G-TELP 충족",IF(U169=6,"HSK점수 충족",IF(U169=5,"HSK점수 충족",IF(U169=4,IF(V169&gt;209,"HSK점수 충족","자격미달"),"자격미달")))))))),IF(P169="D",IF(Q169&gt;649,"TOEIC 충족",IF(R169&gt;244,"New-TEPS 충족",IF(S169&gt;73,"TOEFL 충족",IF(T169&gt;649,"JPT 충족",IF(W169&gt;56,"G-TELP 충족",IF(U1110=6,"HSK점수 충족",IF(U1110=5,"HSK점수 충족",IF(U1110=4,IF(V1110&gt;254,"HSK점수 충족","자격미달"),"자격미달")))))))),0))))</f>
        <v>TOEIC 충족</v>
      </c>
      <c r="AC169" s="21"/>
      <c r="AD169" s="3">
        <f>IF(P169="A",VLOOKUP(Q169,[1]교육_어학_경력backdata!$B$3:$C$9,2,1),IF(P169="B",VLOOKUP(Q169,[1]교육_어학_경력backdata!$G$3:$H$9,2,1),IF(P169="C",0,"오류")))</f>
        <v>16</v>
      </c>
      <c r="AE169" s="3">
        <f>IF(P169="A",VLOOKUP(R169,[1]교육_어학_경력backdata!$B$11:$C$17,2,1),IF(P169="B",VLOOKUP(R169,[1]교육_어학_경력backdata!$G$11:$H$17,2,1),IF(P169="C",0,"오류")))</f>
        <v>0</v>
      </c>
      <c r="AF169" s="3">
        <f>IF(P169="A",VLOOKUP(S169,[1]교육_어학_경력backdata!$B$19:$C$25,2,1),IF(P169="B",VLOOKUP(S169,[1]교육_어학_경력backdata!$G$19:$H$25,2,1),IF(P169="C",0,"오류")))</f>
        <v>0</v>
      </c>
      <c r="AG169" s="3">
        <f>IF(P169="A",VLOOKUP(T169,[1]교육_어학_경력backdata!$B$3:$C$9,2,1),IF(P169="B",VLOOKUP(T169,[1]교육_어학_경력backdata!$G$3:$H$9,2,1),IF(P169="C",0,"오류")))</f>
        <v>0</v>
      </c>
      <c r="AH169" s="3">
        <f>IF(P169="A",IF(U169=0,0,IF(U169=4,0,IF(U169=5,VLOOKUP(V169,[1]교육_어학_경력backdata!$B$27:$C$29,2,1),IF(U169=6,VLOOKUP(V169,[1]교육_어학_경력backdata!$B$31:$C$34,2,1))))),IF(P169="B",IF(U169=0,0,IF(U169=4,0,IF(U169=5,VLOOKUP(V169,[1]교육_어학_경력backdata!$G$27:$H$31,2,1),IF(U169=6,VLOOKUP(V169,[1]교육_어학_경력backdata!$G$33:$H$34,2,1))))),IF(CT169="C",0,"오류")))</f>
        <v>0</v>
      </c>
      <c r="AI169" s="3">
        <f>IF(P169="A",VLOOKUP(W169,[1]교육_어학_경력backdata!$B$36:$C$42,2,1),IF(P169="B",VLOOKUP(W169,[1]교육_어학_경력backdata!$G$36:$H$42,2,1),IF(P169="C",0,"오류")))</f>
        <v>0</v>
      </c>
      <c r="AJ169" s="3">
        <f>SUM(AD169:AI169)</f>
        <v>16</v>
      </c>
      <c r="AK169" s="3">
        <f>_xlfn.MAXIFS(AJ:AJ,B:B,B169)</f>
        <v>16</v>
      </c>
      <c r="AL169" s="3"/>
      <c r="AM169" s="21"/>
      <c r="AN169" s="3"/>
      <c r="AO169" s="3"/>
    </row>
    <row r="170" spans="1:41" x14ac:dyDescent="0.4">
      <c r="A170" s="4">
        <f>IF(B169=B170,A169,A169+1)</f>
        <v>155</v>
      </c>
      <c r="B170" s="4" t="s">
        <v>5502</v>
      </c>
      <c r="C170" s="4" t="s">
        <v>5501</v>
      </c>
      <c r="D170" s="4" t="s">
        <v>3044</v>
      </c>
      <c r="E170" s="4" t="s">
        <v>3043</v>
      </c>
      <c r="F170" s="4">
        <f>IF(B170=B169,F169+1,1)</f>
        <v>1</v>
      </c>
      <c r="G170" s="4" t="s">
        <v>6380</v>
      </c>
      <c r="H170" s="4" t="s">
        <v>6379</v>
      </c>
      <c r="I170" s="4" t="s">
        <v>6378</v>
      </c>
      <c r="J170" s="4" t="s">
        <v>6481</v>
      </c>
      <c r="K170" s="4"/>
      <c r="L170" s="4" t="s">
        <v>6454</v>
      </c>
      <c r="M170" s="4" t="s">
        <v>7431</v>
      </c>
      <c r="P170" s="4" t="s">
        <v>2434</v>
      </c>
      <c r="Q170" s="4">
        <f>IF(H170="TOEIC",VALUE(L170),0)</f>
        <v>895</v>
      </c>
      <c r="R170" s="4">
        <f>IF(H170="NEW TEPS",VALUE(L170),0)</f>
        <v>0</v>
      </c>
      <c r="S170" s="4">
        <f>IF(H170="TOEFL(ibt)",VALUE(L170),0)</f>
        <v>0</v>
      </c>
      <c r="T170" s="4">
        <f>IF(H170="JPT",VALUE(L170),0)</f>
        <v>0</v>
      </c>
      <c r="U170" s="4">
        <f>IF(H170="HSK",VALUE(K170),0)</f>
        <v>0</v>
      </c>
      <c r="V170" s="4">
        <f>IF(H170="HSK",VALUE(L170),0)</f>
        <v>0</v>
      </c>
      <c r="W170" s="4">
        <f>IF(H170="G-TELP Level2",VALUE(L170),0)</f>
        <v>0</v>
      </c>
      <c r="X170" s="4">
        <f>IF(P170="A",IF(Q170&gt;849,1,IF(R170&gt;335,1,IF(S170&gt;97,1,IF(T170&gt;849,1,IF(W170&gt;82,1,IF(U170=6,1,IF(U170=5,IF(V170&gt;254,1,0),0))))))),IF(P170="B",IF(Q170&gt;699,1,IF(R170&gt;263,1,IF(S170&gt;78,1,IF(T170&gt;699,1,IF(W170&gt;63,1,IF(U170=6,1,IF(U170=5,IF(V170&gt;179,1,0),0))))))),IF(P170="C",IF(Q170&gt;599,1,IF(R170&gt;226,1,IF(S170&gt;67,1,IF(T170&gt;599,1,IF(W170&gt;49,1,IF(U170=6,1,IF(U170=5,1,IF(U170=4,IF(V170&gt;209,1,0),0)))))))),IF(P170="D",IF(Q170&gt;649,1,IF(R170&gt;244,1,IF(S170&gt;73,1,IF(T170&gt;649,1,IF(W170&gt;56,1,IF(U170=6,1,IF(U170=5,1,IF(U170=4,IF(V170&gt;254,1,0),0)))))))),0))))</f>
        <v>1</v>
      </c>
      <c r="Y170" s="4">
        <f>SUMIF(B:B,B170,X:X)</f>
        <v>1</v>
      </c>
      <c r="Z170" s="4" t="str">
        <f>IF(Y170&gt;0,"어학 충족","자격미달")</f>
        <v>어학 충족</v>
      </c>
      <c r="AA170" s="4"/>
      <c r="AB170" s="4" t="str">
        <f>IF(P170="A",IF(Q170&gt;849,"TOEIC 충족",IF(R170&gt;335,"New-TEPS 충족",IF(S170&gt;97,"TOEFL 충족",IF(T170&gt;849,"JPT 충족",IF(W170&gt;82,"G-TELP 충족",IF(U170=6,"HSK점수 충족",IF(U170=5,IF(V170&gt;254,"HSK점수 충족","자격미달"),"자격미달"))))))),IF(P170="B",IF(Q170&gt;699,"TOEIC 충족",IF(R170&gt;263,"New-TEPS 충족",IF(S170&gt;78,"TOEFL 충족",IF(T170&gt;699,"JPT 충족",IF(W170&gt;63,"G-TELP 충족",IF(U170=6,"HSK점수 충족",IF(U170=5,IF(V170&gt;179,"HSK점수 충족","자격미달"),"자격미달"))))))),IF(P170="C",IF(Q170&gt;599,"TOEIC 충족",IF(R170&gt;226,"New-TEPS 충족",IF(S170&gt;67,"TOEFL 충족",IF(T170&gt;599,"JPT 충족",IF(W170&gt;49,"G-TELP 충족",IF(U170=6,"HSK점수 충족",IF(U170=5,"HSK점수 충족",IF(U170=4,IF(V170&gt;209,"HSK점수 충족","자격미달"),"자격미달")))))))),IF(P170="D",IF(Q170&gt;649,"TOEIC 충족",IF(R170&gt;244,"New-TEPS 충족",IF(S170&gt;73,"TOEFL 충족",IF(T170&gt;649,"JPT 충족",IF(W170&gt;56,"G-TELP 충족",IF(U1111=6,"HSK점수 충족",IF(U1111=5,"HSK점수 충족",IF(U1111=4,IF(V1111&gt;254,"HSK점수 충족","자격미달"),"자격미달")))))))),0))))</f>
        <v>TOEIC 충족</v>
      </c>
      <c r="AC170" s="21"/>
      <c r="AD170" s="4">
        <f>IF(P170="A",VLOOKUP(Q170,[1]교육_어학_경력backdata!$B$3:$C$9,2,1),IF(P170="B",VLOOKUP(Q170,[1]교육_어학_경력backdata!$G$3:$H$9,2,1),IF(P170="C",0,"오류")))</f>
        <v>14</v>
      </c>
      <c r="AE170" s="4">
        <f>IF(P170="A",VLOOKUP(R170,[1]교육_어학_경력backdata!$B$11:$C$17,2,1),IF(P170="B",VLOOKUP(R170,[1]교육_어학_경력backdata!$G$11:$H$17,2,1),IF(P170="C",0,"오류")))</f>
        <v>0</v>
      </c>
      <c r="AF170" s="4">
        <f>IF(P170="A",VLOOKUP(S170,[1]교육_어학_경력backdata!$B$19:$C$25,2,1),IF(P170="B",VLOOKUP(S170,[1]교육_어학_경력backdata!$G$19:$H$25,2,1),IF(P170="C",0,"오류")))</f>
        <v>0</v>
      </c>
      <c r="AG170" s="4">
        <f>IF(P170="A",VLOOKUP(T170,[1]교육_어학_경력backdata!$B$3:$C$9,2,1),IF(P170="B",VLOOKUP(T170,[1]교육_어학_경력backdata!$G$3:$H$9,2,1),IF(P170="C",0,"오류")))</f>
        <v>0</v>
      </c>
      <c r="AH170" s="4">
        <f>IF(P170="A",IF(U170=0,0,IF(U170=4,0,IF(U170=5,VLOOKUP(V170,[1]교육_어학_경력backdata!$B$27:$C$29,2,1),IF(U170=6,VLOOKUP(V170,[1]교육_어학_경력backdata!$B$31:$C$34,2,1))))),IF(P170="B",IF(U170=0,0,IF(U170=4,0,IF(U170=5,VLOOKUP(V170,[1]교육_어학_경력backdata!$G$27:$H$31,2,1),IF(U170=6,VLOOKUP(V170,[1]교육_어학_경력backdata!$G$33:$H$34,2,1))))),IF(CT170="C",0,"오류")))</f>
        <v>0</v>
      </c>
      <c r="AI170" s="4">
        <f>IF(P170="A",VLOOKUP(W170,[1]교육_어학_경력backdata!$B$36:$C$42,2,1),IF(P170="B",VLOOKUP(W170,[1]교육_어학_경력backdata!$G$36:$H$42,2,1),IF(P170="C",0,"오류")))</f>
        <v>0</v>
      </c>
      <c r="AJ170" s="4">
        <f>SUM(AD170:AI170)</f>
        <v>14</v>
      </c>
      <c r="AK170" s="4">
        <f>_xlfn.MAXIFS(AJ:AJ,B:B,B170)</f>
        <v>14</v>
      </c>
      <c r="AL170" s="4"/>
      <c r="AM170" s="21"/>
      <c r="AN170" s="4"/>
      <c r="AO170" s="4"/>
    </row>
    <row r="171" spans="1:41" x14ac:dyDescent="0.4">
      <c r="A171" s="3">
        <f>IF(B170=B171,A170,A170+1)</f>
        <v>156</v>
      </c>
      <c r="B171" s="3" t="s">
        <v>5496</v>
      </c>
      <c r="C171" s="3" t="s">
        <v>5495</v>
      </c>
      <c r="D171" s="3" t="s">
        <v>3044</v>
      </c>
      <c r="E171" s="3" t="s">
        <v>3043</v>
      </c>
      <c r="F171" s="3">
        <f>IF(B171=B170,F170+1,1)</f>
        <v>1</v>
      </c>
      <c r="G171" s="3" t="s">
        <v>6380</v>
      </c>
      <c r="H171" s="3" t="s">
        <v>6379</v>
      </c>
      <c r="I171" s="3" t="s">
        <v>6378</v>
      </c>
      <c r="J171" s="3" t="s">
        <v>6692</v>
      </c>
      <c r="K171" s="3"/>
      <c r="L171" s="3" t="s">
        <v>6459</v>
      </c>
      <c r="M171" s="3" t="s">
        <v>7430</v>
      </c>
      <c r="P171" s="3" t="s">
        <v>2434</v>
      </c>
      <c r="Q171" s="3">
        <f>IF(H171="TOEIC",VALUE(L171),0)</f>
        <v>940</v>
      </c>
      <c r="R171" s="3">
        <f>IF(H171="NEW TEPS",VALUE(L171),0)</f>
        <v>0</v>
      </c>
      <c r="S171" s="3">
        <f>IF(H171="TOEFL(ibt)",VALUE(L171),0)</f>
        <v>0</v>
      </c>
      <c r="T171" s="3">
        <f>IF(H171="JPT",VALUE(L171),0)</f>
        <v>0</v>
      </c>
      <c r="U171" s="3">
        <f>IF(H171="HSK",VALUE(K171),0)</f>
        <v>0</v>
      </c>
      <c r="V171" s="3">
        <f>IF(H171="HSK",VALUE(L171),0)</f>
        <v>0</v>
      </c>
      <c r="W171" s="3">
        <f>IF(H171="G-TELP Level2",VALUE(L171),0)</f>
        <v>0</v>
      </c>
      <c r="X171" s="3">
        <f>IF(P171="A",IF(Q171&gt;849,1,IF(R171&gt;335,1,IF(S171&gt;97,1,IF(T171&gt;849,1,IF(W171&gt;82,1,IF(U171=6,1,IF(U171=5,IF(V171&gt;254,1,0),0))))))),IF(P171="B",IF(Q171&gt;699,1,IF(R171&gt;263,1,IF(S171&gt;78,1,IF(T171&gt;699,1,IF(W171&gt;63,1,IF(U171=6,1,IF(U171=5,IF(V171&gt;179,1,0),0))))))),IF(P171="C",IF(Q171&gt;599,1,IF(R171&gt;226,1,IF(S171&gt;67,1,IF(T171&gt;599,1,IF(W171&gt;49,1,IF(U171=6,1,IF(U171=5,1,IF(U171=4,IF(V171&gt;209,1,0),0)))))))),IF(P171="D",IF(Q171&gt;649,1,IF(R171&gt;244,1,IF(S171&gt;73,1,IF(T171&gt;649,1,IF(W171&gt;56,1,IF(U171=6,1,IF(U171=5,1,IF(U171=4,IF(V171&gt;254,1,0),0)))))))),0))))</f>
        <v>1</v>
      </c>
      <c r="Y171" s="3">
        <f>SUMIF(B:B,B171,X:X)</f>
        <v>2</v>
      </c>
      <c r="Z171" s="3" t="str">
        <f>IF(Y171&gt;0,"어학 충족","자격미달")</f>
        <v>어학 충족</v>
      </c>
      <c r="AA171" s="3"/>
      <c r="AB171" s="3" t="str">
        <f>IF(P171="A",IF(Q171&gt;849,"TOEIC 충족",IF(R171&gt;335,"New-TEPS 충족",IF(S171&gt;97,"TOEFL 충족",IF(T171&gt;849,"JPT 충족",IF(W171&gt;82,"G-TELP 충족",IF(U171=6,"HSK점수 충족",IF(U171=5,IF(V171&gt;254,"HSK점수 충족","자격미달"),"자격미달"))))))),IF(P171="B",IF(Q171&gt;699,"TOEIC 충족",IF(R171&gt;263,"New-TEPS 충족",IF(S171&gt;78,"TOEFL 충족",IF(T171&gt;699,"JPT 충족",IF(W171&gt;63,"G-TELP 충족",IF(U171=6,"HSK점수 충족",IF(U171=5,IF(V171&gt;179,"HSK점수 충족","자격미달"),"자격미달"))))))),IF(P171="C",IF(Q171&gt;599,"TOEIC 충족",IF(R171&gt;226,"New-TEPS 충족",IF(S171&gt;67,"TOEFL 충족",IF(T171&gt;599,"JPT 충족",IF(W171&gt;49,"G-TELP 충족",IF(U171=6,"HSK점수 충족",IF(U171=5,"HSK점수 충족",IF(U171=4,IF(V171&gt;209,"HSK점수 충족","자격미달"),"자격미달")))))))),IF(P171="D",IF(Q171&gt;649,"TOEIC 충족",IF(R171&gt;244,"New-TEPS 충족",IF(S171&gt;73,"TOEFL 충족",IF(T171&gt;649,"JPT 충족",IF(W171&gt;56,"G-TELP 충족",IF(U1112=6,"HSK점수 충족",IF(U1112=5,"HSK점수 충족",IF(U1112=4,IF(V1112&gt;254,"HSK점수 충족","자격미달"),"자격미달")))))))),0))))</f>
        <v>TOEIC 충족</v>
      </c>
      <c r="AC171" s="21"/>
      <c r="AD171" s="3">
        <f>IF(P171="A",VLOOKUP(Q171,[1]교육_어학_경력backdata!$B$3:$C$9,2,1),IF(P171="B",VLOOKUP(Q171,[1]교육_어학_경력backdata!$G$3:$H$9,2,1),IF(P171="C",0,"오류")))</f>
        <v>18</v>
      </c>
      <c r="AE171" s="3">
        <f>IF(P171="A",VLOOKUP(R171,[1]교육_어학_경력backdata!$B$11:$C$17,2,1),IF(P171="B",VLOOKUP(R171,[1]교육_어학_경력backdata!$G$11:$H$17,2,1),IF(P171="C",0,"오류")))</f>
        <v>0</v>
      </c>
      <c r="AF171" s="3">
        <f>IF(P171="A",VLOOKUP(S171,[1]교육_어학_경력backdata!$B$19:$C$25,2,1),IF(P171="B",VLOOKUP(S171,[1]교육_어학_경력backdata!$G$19:$H$25,2,1),IF(P171="C",0,"오류")))</f>
        <v>0</v>
      </c>
      <c r="AG171" s="3">
        <f>IF(P171="A",VLOOKUP(T171,[1]교육_어학_경력backdata!$B$3:$C$9,2,1),IF(P171="B",VLOOKUP(T171,[1]교육_어학_경력backdata!$G$3:$H$9,2,1),IF(P171="C",0,"오류")))</f>
        <v>0</v>
      </c>
      <c r="AH171" s="3">
        <f>IF(P171="A",IF(U171=0,0,IF(U171=4,0,IF(U171=5,VLOOKUP(V171,[1]교육_어학_경력backdata!$B$27:$C$29,2,1),IF(U171=6,VLOOKUP(V171,[1]교육_어학_경력backdata!$B$31:$C$34,2,1))))),IF(P171="B",IF(U171=0,0,IF(U171=4,0,IF(U171=5,VLOOKUP(V171,[1]교육_어학_경력backdata!$G$27:$H$31,2,1),IF(U171=6,VLOOKUP(V171,[1]교육_어학_경력backdata!$G$33:$H$34,2,1))))),IF(CT171="C",0,"오류")))</f>
        <v>0</v>
      </c>
      <c r="AI171" s="3">
        <f>IF(P171="A",VLOOKUP(W171,[1]교육_어학_경력backdata!$B$36:$C$42,2,1),IF(P171="B",VLOOKUP(W171,[1]교육_어학_경력backdata!$G$36:$H$42,2,1),IF(P171="C",0,"오류")))</f>
        <v>0</v>
      </c>
      <c r="AJ171" s="3">
        <f>SUM(AD171:AI171)</f>
        <v>18</v>
      </c>
      <c r="AK171" s="3">
        <f>_xlfn.MAXIFS(AJ:AJ,B:B,B171)</f>
        <v>18</v>
      </c>
      <c r="AL171" s="3"/>
      <c r="AM171" s="21"/>
      <c r="AN171" s="3" t="s">
        <v>6404</v>
      </c>
      <c r="AO171" s="3">
        <v>10</v>
      </c>
    </row>
    <row r="172" spans="1:41" x14ac:dyDescent="0.4">
      <c r="A172" s="7">
        <f>IF(B171=B172,A171,A171+1)</f>
        <v>156</v>
      </c>
      <c r="B172" s="7" t="s">
        <v>5496</v>
      </c>
      <c r="C172" s="7" t="s">
        <v>5495</v>
      </c>
      <c r="D172" s="7" t="s">
        <v>3044</v>
      </c>
      <c r="E172" s="7" t="s">
        <v>3043</v>
      </c>
      <c r="F172" s="3">
        <f>IF(B172=B171,F171+1,1)</f>
        <v>2</v>
      </c>
      <c r="G172" s="3" t="s">
        <v>6380</v>
      </c>
      <c r="H172" s="3" t="s">
        <v>6583</v>
      </c>
      <c r="I172" s="3" t="s">
        <v>6582</v>
      </c>
      <c r="J172" s="3" t="s">
        <v>6686</v>
      </c>
      <c r="K172" s="3" t="s">
        <v>6759</v>
      </c>
      <c r="L172" s="3" t="s">
        <v>7429</v>
      </c>
      <c r="M172" s="3" t="s">
        <v>7428</v>
      </c>
      <c r="P172" s="3" t="s">
        <v>2434</v>
      </c>
      <c r="Q172" s="3">
        <f>IF(H172="TOEIC",VALUE(L172),0)</f>
        <v>0</v>
      </c>
      <c r="R172" s="3">
        <f>IF(H172="NEW TEPS",VALUE(L172),0)</f>
        <v>0</v>
      </c>
      <c r="S172" s="3">
        <f>IF(H172="TOEFL(ibt)",VALUE(L172),0)</f>
        <v>0</v>
      </c>
      <c r="T172" s="3">
        <f>IF(H172="JPT",VALUE(L172),0)</f>
        <v>0</v>
      </c>
      <c r="U172" s="3">
        <f>IF(H172="HSK",VALUE(K172),0)</f>
        <v>6</v>
      </c>
      <c r="V172" s="3">
        <f>IF(H172="HSK",VALUE(L172),0)</f>
        <v>205</v>
      </c>
      <c r="W172" s="3">
        <f>IF(H172="G-TELP Level2",VALUE(L172),0)</f>
        <v>0</v>
      </c>
      <c r="X172" s="3">
        <f>IF(P172="A",IF(Q172&gt;849,1,IF(R172&gt;335,1,IF(S172&gt;97,1,IF(T172&gt;849,1,IF(W172&gt;82,1,IF(U172=6,1,IF(U172=5,IF(V172&gt;254,1,0),0))))))),IF(P172="B",IF(Q172&gt;699,1,IF(R172&gt;263,1,IF(S172&gt;78,1,IF(T172&gt;699,1,IF(W172&gt;63,1,IF(U172=6,1,IF(U172=5,IF(V172&gt;179,1,0),0))))))),IF(P172="C",IF(Q172&gt;599,1,IF(R172&gt;226,1,IF(S172&gt;67,1,IF(T172&gt;599,1,IF(W172&gt;49,1,IF(U172=6,1,IF(U172=5,1,IF(U172=4,IF(V172&gt;209,1,0),0)))))))),IF(P172="D",IF(Q172&gt;649,1,IF(R172&gt;244,1,IF(S172&gt;73,1,IF(T172&gt;649,1,IF(W172&gt;56,1,IF(U172=6,1,IF(U172=5,1,IF(U172=4,IF(V172&gt;254,1,0),0)))))))),0))))</f>
        <v>1</v>
      </c>
      <c r="Y172" s="3">
        <f>SUMIF(B:B,B172,X:X)</f>
        <v>2</v>
      </c>
      <c r="Z172" s="3" t="str">
        <f>IF(Y172&gt;0,"어학 충족","자격미달")</f>
        <v>어학 충족</v>
      </c>
      <c r="AA172" s="3"/>
      <c r="AB172" s="3" t="str">
        <f>IF(P172="A",IF(Q172&gt;849,"TOEIC 충족",IF(R172&gt;335,"New-TEPS 충족",IF(S172&gt;97,"TOEFL 충족",IF(T172&gt;849,"JPT 충족",IF(W172&gt;82,"G-TELP 충족",IF(U172=6,"HSK점수 충족",IF(U172=5,IF(V172&gt;254,"HSK점수 충족","자격미달"),"자격미달"))))))),IF(P172="B",IF(Q172&gt;699,"TOEIC 충족",IF(R172&gt;263,"New-TEPS 충족",IF(S172&gt;78,"TOEFL 충족",IF(T172&gt;699,"JPT 충족",IF(W172&gt;63,"G-TELP 충족",IF(U172=6,"HSK점수 충족",IF(U172=5,IF(V172&gt;179,"HSK점수 충족","자격미달"),"자격미달"))))))),IF(P172="C",IF(Q172&gt;599,"TOEIC 충족",IF(R172&gt;226,"New-TEPS 충족",IF(S172&gt;67,"TOEFL 충족",IF(T172&gt;599,"JPT 충족",IF(W172&gt;49,"G-TELP 충족",IF(U172=6,"HSK점수 충족",IF(U172=5,"HSK점수 충족",IF(U172=4,IF(V172&gt;209,"HSK점수 충족","자격미달"),"자격미달")))))))),IF(P172="D",IF(Q172&gt;649,"TOEIC 충족",IF(R172&gt;244,"New-TEPS 충족",IF(S172&gt;73,"TOEFL 충족",IF(T172&gt;649,"JPT 충족",IF(W172&gt;56,"G-TELP 충족",IF(U1113=6,"HSK점수 충족",IF(U1113=5,"HSK점수 충족",IF(U1113=4,IF(V1113&gt;254,"HSK점수 충족","자격미달"),"자격미달")))))))),0))))</f>
        <v>HSK점수 충족</v>
      </c>
      <c r="AC172" s="21"/>
      <c r="AD172" s="3">
        <f>IF(P172="A",VLOOKUP(Q172,[1]교육_어학_경력backdata!$B$3:$C$9,2,1),IF(P172="B",VLOOKUP(Q172,[1]교육_어학_경력backdata!$G$3:$H$9,2,1),IF(P172="C",0,"오류")))</f>
        <v>0</v>
      </c>
      <c r="AE172" s="3">
        <f>IF(P172="A",VLOOKUP(R172,[1]교육_어학_경력backdata!$B$11:$C$17,2,1),IF(P172="B",VLOOKUP(R172,[1]교육_어학_경력backdata!$G$11:$H$17,2,1),IF(P172="C",0,"오류")))</f>
        <v>0</v>
      </c>
      <c r="AF172" s="3">
        <f>IF(P172="A",VLOOKUP(S172,[1]교육_어학_경력backdata!$B$19:$C$25,2,1),IF(P172="B",VLOOKUP(S172,[1]교육_어학_경력backdata!$G$19:$H$25,2,1),IF(P172="C",0,"오류")))</f>
        <v>0</v>
      </c>
      <c r="AG172" s="3">
        <f>IF(P172="A",VLOOKUP(T172,[1]교육_어학_경력backdata!$B$3:$C$9,2,1),IF(P172="B",VLOOKUP(T172,[1]교육_어학_경력backdata!$G$3:$H$9,2,1),IF(P172="C",0,"오류")))</f>
        <v>0</v>
      </c>
      <c r="AH172" s="3">
        <f>IF(P172="A",IF(U172=0,0,IF(U172=4,0,IF(U172=5,VLOOKUP(V172,[1]교육_어학_경력backdata!$B$27:$C$29,2,1),IF(U172=6,VLOOKUP(V172,[1]교육_어학_경력backdata!$B$31:$C$34,2,1))))),IF(P172="B",IF(U172=0,0,IF(U172=4,0,IF(U172=5,VLOOKUP(V172,[1]교육_어학_경력backdata!$G$27:$H$31,2,1),IF(U172=6,VLOOKUP(V172,[1]교육_어학_경력backdata!$G$33:$H$34,2,1))))),IF(CT172="C",0,"오류")))</f>
        <v>18</v>
      </c>
      <c r="AI172" s="3">
        <f>IF(P172="A",VLOOKUP(W172,[1]교육_어학_경력backdata!$B$36:$C$42,2,1),IF(P172="B",VLOOKUP(W172,[1]교육_어학_경력backdata!$G$36:$H$42,2,1),IF(P172="C",0,"오류")))</f>
        <v>0</v>
      </c>
      <c r="AJ172" s="3">
        <f>SUM(AD172:AI172)</f>
        <v>18</v>
      </c>
      <c r="AK172" s="3">
        <f>_xlfn.MAXIFS(AJ:AJ,B:B,B172)</f>
        <v>18</v>
      </c>
      <c r="AL172" s="3"/>
      <c r="AM172" s="21"/>
      <c r="AN172" s="3" t="s">
        <v>6404</v>
      </c>
      <c r="AO172" s="3">
        <v>10</v>
      </c>
    </row>
    <row r="173" spans="1:41" x14ac:dyDescent="0.4">
      <c r="A173" s="4">
        <f>IF(B172=B173,A172,A172+1)</f>
        <v>157</v>
      </c>
      <c r="B173" s="4" t="s">
        <v>5493</v>
      </c>
      <c r="C173" s="4" t="s">
        <v>5492</v>
      </c>
      <c r="D173" s="4" t="s">
        <v>3044</v>
      </c>
      <c r="E173" s="4" t="s">
        <v>3043</v>
      </c>
      <c r="F173" s="4">
        <f>IF(B173=B172,F172+1,1)</f>
        <v>1</v>
      </c>
      <c r="G173" s="4" t="s">
        <v>6384</v>
      </c>
      <c r="H173" s="4" t="s">
        <v>6894</v>
      </c>
      <c r="I173" s="4" t="s">
        <v>6893</v>
      </c>
      <c r="J173" s="4" t="s">
        <v>6483</v>
      </c>
      <c r="K173" s="4"/>
      <c r="L173" s="4" t="s">
        <v>7427</v>
      </c>
      <c r="M173" s="4" t="s">
        <v>7426</v>
      </c>
      <c r="P173" s="4" t="s">
        <v>2434</v>
      </c>
      <c r="Q173" s="4">
        <f>IF(H173="TOEIC",VALUE(L173),0)</f>
        <v>0</v>
      </c>
      <c r="R173" s="4">
        <f>IF(H173="NEW TEPS",VALUE(L173),0)</f>
        <v>343</v>
      </c>
      <c r="S173" s="4">
        <f>IF(H173="TOEFL(ibt)",VALUE(L173),0)</f>
        <v>0</v>
      </c>
      <c r="T173" s="4">
        <f>IF(H173="JPT",VALUE(L173),0)</f>
        <v>0</v>
      </c>
      <c r="U173" s="4">
        <f>IF(H173="HSK",VALUE(K173),0)</f>
        <v>0</v>
      </c>
      <c r="V173" s="4">
        <f>IF(H173="HSK",VALUE(L173),0)</f>
        <v>0</v>
      </c>
      <c r="W173" s="4">
        <f>IF(H173="G-TELP Level2",VALUE(L173),0)</f>
        <v>0</v>
      </c>
      <c r="X173" s="4">
        <f>IF(P173="A",IF(Q173&gt;849,1,IF(R173&gt;335,1,IF(S173&gt;97,1,IF(T173&gt;849,1,IF(W173&gt;82,1,IF(U173=6,1,IF(U173=5,IF(V173&gt;254,1,0),0))))))),IF(P173="B",IF(Q173&gt;699,1,IF(R173&gt;263,1,IF(S173&gt;78,1,IF(T173&gt;699,1,IF(W173&gt;63,1,IF(U173=6,1,IF(U173=5,IF(V173&gt;179,1,0),0))))))),IF(P173="C",IF(Q173&gt;599,1,IF(R173&gt;226,1,IF(S173&gt;67,1,IF(T173&gt;599,1,IF(W173&gt;49,1,IF(U173=6,1,IF(U173=5,1,IF(U173=4,IF(V173&gt;209,1,0),0)))))))),IF(P173="D",IF(Q173&gt;649,1,IF(R173&gt;244,1,IF(S173&gt;73,1,IF(T173&gt;649,1,IF(W173&gt;56,1,IF(U173=6,1,IF(U173=5,1,IF(U173=4,IF(V173&gt;254,1,0),0)))))))),0))))</f>
        <v>1</v>
      </c>
      <c r="Y173" s="4">
        <f>SUMIF(B:B,B173,X:X)</f>
        <v>1</v>
      </c>
      <c r="Z173" s="4" t="str">
        <f>IF(Y173&gt;0,"어학 충족","자격미달")</f>
        <v>어학 충족</v>
      </c>
      <c r="AA173" s="4"/>
      <c r="AB173" s="4" t="str">
        <f>IF(P173="A",IF(Q173&gt;849,"TOEIC 충족",IF(R173&gt;335,"New-TEPS 충족",IF(S173&gt;97,"TOEFL 충족",IF(T173&gt;849,"JPT 충족",IF(W173&gt;82,"G-TELP 충족",IF(U173=6,"HSK점수 충족",IF(U173=5,IF(V173&gt;254,"HSK점수 충족","자격미달"),"자격미달"))))))),IF(P173="B",IF(Q173&gt;699,"TOEIC 충족",IF(R173&gt;263,"New-TEPS 충족",IF(S173&gt;78,"TOEFL 충족",IF(T173&gt;699,"JPT 충족",IF(W173&gt;63,"G-TELP 충족",IF(U173=6,"HSK점수 충족",IF(U173=5,IF(V173&gt;179,"HSK점수 충족","자격미달"),"자격미달"))))))),IF(P173="C",IF(Q173&gt;599,"TOEIC 충족",IF(R173&gt;226,"New-TEPS 충족",IF(S173&gt;67,"TOEFL 충족",IF(T173&gt;599,"JPT 충족",IF(W173&gt;49,"G-TELP 충족",IF(U173=6,"HSK점수 충족",IF(U173=5,"HSK점수 충족",IF(U173=4,IF(V173&gt;209,"HSK점수 충족","자격미달"),"자격미달")))))))),IF(P173="D",IF(Q173&gt;649,"TOEIC 충족",IF(R173&gt;244,"New-TEPS 충족",IF(S173&gt;73,"TOEFL 충족",IF(T173&gt;649,"JPT 충족",IF(W173&gt;56,"G-TELP 충족",IF(U1114=6,"HSK점수 충족",IF(U1114=5,"HSK점수 충족",IF(U1114=4,IF(V1114&gt;254,"HSK점수 충족","자격미달"),"자격미달")))))))),0))))</f>
        <v>New-TEPS 충족</v>
      </c>
      <c r="AC173" s="21"/>
      <c r="AD173" s="4">
        <f>IF(P173="A",VLOOKUP(Q173,[1]교육_어학_경력backdata!$B$3:$C$9,2,1),IF(P173="B",VLOOKUP(Q173,[1]교육_어학_경력backdata!$G$3:$H$9,2,1),IF(P173="C",0,"오류")))</f>
        <v>0</v>
      </c>
      <c r="AE173" s="4">
        <f>IF(P173="A",VLOOKUP(R173,[1]교육_어학_경력backdata!$B$11:$C$17,2,1),IF(P173="B",VLOOKUP(R173,[1]교육_어학_경력backdata!$G$11:$H$17,2,1),IF(P173="C",0,"오류")))</f>
        <v>12</v>
      </c>
      <c r="AF173" s="4">
        <f>IF(P173="A",VLOOKUP(S173,[1]교육_어학_경력backdata!$B$19:$C$25,2,1),IF(P173="B",VLOOKUP(S173,[1]교육_어학_경력backdata!$G$19:$H$25,2,1),IF(P173="C",0,"오류")))</f>
        <v>0</v>
      </c>
      <c r="AG173" s="4">
        <f>IF(P173="A",VLOOKUP(T173,[1]교육_어학_경력backdata!$B$3:$C$9,2,1),IF(P173="B",VLOOKUP(T173,[1]교육_어학_경력backdata!$G$3:$H$9,2,1),IF(P173="C",0,"오류")))</f>
        <v>0</v>
      </c>
      <c r="AH173" s="4">
        <f>IF(P173="A",IF(U173=0,0,IF(U173=4,0,IF(U173=5,VLOOKUP(V173,[1]교육_어학_경력backdata!$B$27:$C$29,2,1),IF(U173=6,VLOOKUP(V173,[1]교육_어학_경력backdata!$B$31:$C$34,2,1))))),IF(P173="B",IF(U173=0,0,IF(U173=4,0,IF(U173=5,VLOOKUP(V173,[1]교육_어학_경력backdata!$G$27:$H$31,2,1),IF(U173=6,VLOOKUP(V173,[1]교육_어학_경력backdata!$G$33:$H$34,2,1))))),IF(CT173="C",0,"오류")))</f>
        <v>0</v>
      </c>
      <c r="AI173" s="4">
        <f>IF(P173="A",VLOOKUP(W173,[1]교육_어학_경력backdata!$B$36:$C$42,2,1),IF(P173="B",VLOOKUP(W173,[1]교육_어학_경력backdata!$G$36:$H$42,2,1),IF(P173="C",0,"오류")))</f>
        <v>0</v>
      </c>
      <c r="AJ173" s="4">
        <f>SUM(AD173:AI173)</f>
        <v>12</v>
      </c>
      <c r="AK173" s="4">
        <f>_xlfn.MAXIFS(AJ:AJ,B:B,B173)</f>
        <v>12</v>
      </c>
      <c r="AL173" s="4"/>
      <c r="AM173" s="21"/>
      <c r="AN173" s="4"/>
      <c r="AO173" s="4"/>
    </row>
    <row r="174" spans="1:41" x14ac:dyDescent="0.4">
      <c r="A174" s="3">
        <f>IF(B173=B174,A173,A173+1)</f>
        <v>158</v>
      </c>
      <c r="B174" s="3" t="s">
        <v>5484</v>
      </c>
      <c r="C174" s="3" t="s">
        <v>5483</v>
      </c>
      <c r="D174" s="3" t="s">
        <v>3044</v>
      </c>
      <c r="E174" s="3" t="s">
        <v>3043</v>
      </c>
      <c r="F174" s="3">
        <f>IF(B174=B173,F173+1,1)</f>
        <v>1</v>
      </c>
      <c r="G174" s="3" t="s">
        <v>6384</v>
      </c>
      <c r="H174" s="3" t="s">
        <v>6379</v>
      </c>
      <c r="I174" s="3" t="s">
        <v>6378</v>
      </c>
      <c r="J174" s="3" t="s">
        <v>6457</v>
      </c>
      <c r="K174" s="3"/>
      <c r="L174" s="3" t="s">
        <v>6448</v>
      </c>
      <c r="M174" s="3" t="s">
        <v>7425</v>
      </c>
      <c r="P174" s="3" t="s">
        <v>2434</v>
      </c>
      <c r="Q174" s="3">
        <f>IF(H174="TOEIC",VALUE(L174),0)</f>
        <v>865</v>
      </c>
      <c r="R174" s="3">
        <f>IF(H174="NEW TEPS",VALUE(L174),0)</f>
        <v>0</v>
      </c>
      <c r="S174" s="3">
        <f>IF(H174="TOEFL(ibt)",VALUE(L174),0)</f>
        <v>0</v>
      </c>
      <c r="T174" s="3">
        <f>IF(H174="JPT",VALUE(L174),0)</f>
        <v>0</v>
      </c>
      <c r="U174" s="3">
        <f>IF(H174="HSK",VALUE(K174),0)</f>
        <v>0</v>
      </c>
      <c r="V174" s="3">
        <f>IF(H174="HSK",VALUE(L174),0)</f>
        <v>0</v>
      </c>
      <c r="W174" s="3">
        <f>IF(H174="G-TELP Level2",VALUE(L174),0)</f>
        <v>0</v>
      </c>
      <c r="X174" s="3">
        <f>IF(P174="A",IF(Q174&gt;849,1,IF(R174&gt;335,1,IF(S174&gt;97,1,IF(T174&gt;849,1,IF(W174&gt;82,1,IF(U174=6,1,IF(U174=5,IF(V174&gt;254,1,0),0))))))),IF(P174="B",IF(Q174&gt;699,1,IF(R174&gt;263,1,IF(S174&gt;78,1,IF(T174&gt;699,1,IF(W174&gt;63,1,IF(U174=6,1,IF(U174=5,IF(V174&gt;179,1,0),0))))))),IF(P174="C",IF(Q174&gt;599,1,IF(R174&gt;226,1,IF(S174&gt;67,1,IF(T174&gt;599,1,IF(W174&gt;49,1,IF(U174=6,1,IF(U174=5,1,IF(U174=4,IF(V174&gt;209,1,0),0)))))))),IF(P174="D",IF(Q174&gt;649,1,IF(R174&gt;244,1,IF(S174&gt;73,1,IF(T174&gt;649,1,IF(W174&gt;56,1,IF(U174=6,1,IF(U174=5,1,IF(U174=4,IF(V174&gt;254,1,0),0)))))))),0))))</f>
        <v>1</v>
      </c>
      <c r="Y174" s="3">
        <f>SUMIF(B:B,B174,X:X)</f>
        <v>1</v>
      </c>
      <c r="Z174" s="3" t="str">
        <f>IF(Y174&gt;0,"어학 충족","자격미달")</f>
        <v>어학 충족</v>
      </c>
      <c r="AA174" s="3"/>
      <c r="AB174" s="3" t="str">
        <f>IF(P174="A",IF(Q174&gt;849,"TOEIC 충족",IF(R174&gt;335,"New-TEPS 충족",IF(S174&gt;97,"TOEFL 충족",IF(T174&gt;849,"JPT 충족",IF(W174&gt;82,"G-TELP 충족",IF(U174=6,"HSK점수 충족",IF(U174=5,IF(V174&gt;254,"HSK점수 충족","자격미달"),"자격미달"))))))),IF(P174="B",IF(Q174&gt;699,"TOEIC 충족",IF(R174&gt;263,"New-TEPS 충족",IF(S174&gt;78,"TOEFL 충족",IF(T174&gt;699,"JPT 충족",IF(W174&gt;63,"G-TELP 충족",IF(U174=6,"HSK점수 충족",IF(U174=5,IF(V174&gt;179,"HSK점수 충족","자격미달"),"자격미달"))))))),IF(P174="C",IF(Q174&gt;599,"TOEIC 충족",IF(R174&gt;226,"New-TEPS 충족",IF(S174&gt;67,"TOEFL 충족",IF(T174&gt;599,"JPT 충족",IF(W174&gt;49,"G-TELP 충족",IF(U174=6,"HSK점수 충족",IF(U174=5,"HSK점수 충족",IF(U174=4,IF(V174&gt;209,"HSK점수 충족","자격미달"),"자격미달")))))))),IF(P174="D",IF(Q174&gt;649,"TOEIC 충족",IF(R174&gt;244,"New-TEPS 충족",IF(S174&gt;73,"TOEFL 충족",IF(T174&gt;649,"JPT 충족",IF(W174&gt;56,"G-TELP 충족",IF(U1115=6,"HSK점수 충족",IF(U1115=5,"HSK점수 충족",IF(U1115=4,IF(V1115&gt;254,"HSK점수 충족","자격미달"),"자격미달")))))))),0))))</f>
        <v>TOEIC 충족</v>
      </c>
      <c r="AC174" s="21"/>
      <c r="AD174" s="3">
        <f>IF(P174="A",VLOOKUP(Q174,[1]교육_어학_경력backdata!$B$3:$C$9,2,1),IF(P174="B",VLOOKUP(Q174,[1]교육_어학_경력backdata!$G$3:$H$9,2,1),IF(P174="C",0,"오류")))</f>
        <v>12</v>
      </c>
      <c r="AE174" s="3">
        <f>IF(P174="A",VLOOKUP(R174,[1]교육_어학_경력backdata!$B$11:$C$17,2,1),IF(P174="B",VLOOKUP(R174,[1]교육_어학_경력backdata!$G$11:$H$17,2,1),IF(P174="C",0,"오류")))</f>
        <v>0</v>
      </c>
      <c r="AF174" s="3">
        <f>IF(P174="A",VLOOKUP(S174,[1]교육_어학_경력backdata!$B$19:$C$25,2,1),IF(P174="B",VLOOKUP(S174,[1]교육_어학_경력backdata!$G$19:$H$25,2,1),IF(P174="C",0,"오류")))</f>
        <v>0</v>
      </c>
      <c r="AG174" s="3">
        <f>IF(P174="A",VLOOKUP(T174,[1]교육_어학_경력backdata!$B$3:$C$9,2,1),IF(P174="B",VLOOKUP(T174,[1]교육_어학_경력backdata!$G$3:$H$9,2,1),IF(P174="C",0,"오류")))</f>
        <v>0</v>
      </c>
      <c r="AH174" s="3">
        <f>IF(P174="A",IF(U174=0,0,IF(U174=4,0,IF(U174=5,VLOOKUP(V174,[1]교육_어학_경력backdata!$B$27:$C$29,2,1),IF(U174=6,VLOOKUP(V174,[1]교육_어학_경력backdata!$B$31:$C$34,2,1))))),IF(P174="B",IF(U174=0,0,IF(U174=4,0,IF(U174=5,VLOOKUP(V174,[1]교육_어학_경력backdata!$G$27:$H$31,2,1),IF(U174=6,VLOOKUP(V174,[1]교육_어학_경력backdata!$G$33:$H$34,2,1))))),IF(CT174="C",0,"오류")))</f>
        <v>0</v>
      </c>
      <c r="AI174" s="3">
        <f>IF(P174="A",VLOOKUP(W174,[1]교육_어학_경력backdata!$B$36:$C$42,2,1),IF(P174="B",VLOOKUP(W174,[1]교육_어학_경력backdata!$G$36:$H$42,2,1),IF(P174="C",0,"오류")))</f>
        <v>0</v>
      </c>
      <c r="AJ174" s="3">
        <f>SUM(AD174:AI174)</f>
        <v>12</v>
      </c>
      <c r="AK174" s="3">
        <f>_xlfn.MAXIFS(AJ:AJ,B:B,B174)</f>
        <v>12</v>
      </c>
      <c r="AL174" s="3"/>
      <c r="AM174" s="21"/>
      <c r="AN174" s="3"/>
      <c r="AO174" s="3"/>
    </row>
    <row r="175" spans="1:41" x14ac:dyDescent="0.4">
      <c r="A175" s="4">
        <f>IF(B174=B175,A174,A174+1)</f>
        <v>159</v>
      </c>
      <c r="B175" s="4" t="s">
        <v>5479</v>
      </c>
      <c r="C175" s="4" t="s">
        <v>5478</v>
      </c>
      <c r="D175" s="4" t="s">
        <v>3044</v>
      </c>
      <c r="E175" s="4" t="s">
        <v>3043</v>
      </c>
      <c r="F175" s="4">
        <f>IF(B175=B174,F174+1,1)</f>
        <v>1</v>
      </c>
      <c r="G175" s="4" t="s">
        <v>6380</v>
      </c>
      <c r="H175" s="4" t="s">
        <v>6379</v>
      </c>
      <c r="I175" s="4" t="s">
        <v>6378</v>
      </c>
      <c r="J175" s="4" t="s">
        <v>6575</v>
      </c>
      <c r="K175" s="4"/>
      <c r="L175" s="4" t="s">
        <v>6492</v>
      </c>
      <c r="M175" s="4" t="s">
        <v>7424</v>
      </c>
      <c r="P175" s="4" t="s">
        <v>2434</v>
      </c>
      <c r="Q175" s="4">
        <f>IF(H175="TOEIC",VALUE(L175),0)</f>
        <v>855</v>
      </c>
      <c r="R175" s="4">
        <f>IF(H175="NEW TEPS",VALUE(L175),0)</f>
        <v>0</v>
      </c>
      <c r="S175" s="4">
        <f>IF(H175="TOEFL(ibt)",VALUE(L175),0)</f>
        <v>0</v>
      </c>
      <c r="T175" s="4">
        <f>IF(H175="JPT",VALUE(L175),0)</f>
        <v>0</v>
      </c>
      <c r="U175" s="4">
        <f>IF(H175="HSK",VALUE(K175),0)</f>
        <v>0</v>
      </c>
      <c r="V175" s="4">
        <f>IF(H175="HSK",VALUE(L175),0)</f>
        <v>0</v>
      </c>
      <c r="W175" s="4">
        <f>IF(H175="G-TELP Level2",VALUE(L175),0)</f>
        <v>0</v>
      </c>
      <c r="X175" s="4">
        <f>IF(P175="A",IF(Q175&gt;849,1,IF(R175&gt;335,1,IF(S175&gt;97,1,IF(T175&gt;849,1,IF(W175&gt;82,1,IF(U175=6,1,IF(U175=5,IF(V175&gt;254,1,0),0))))))),IF(P175="B",IF(Q175&gt;699,1,IF(R175&gt;263,1,IF(S175&gt;78,1,IF(T175&gt;699,1,IF(W175&gt;63,1,IF(U175=6,1,IF(U175=5,IF(V175&gt;179,1,0),0))))))),IF(P175="C",IF(Q175&gt;599,1,IF(R175&gt;226,1,IF(S175&gt;67,1,IF(T175&gt;599,1,IF(W175&gt;49,1,IF(U175=6,1,IF(U175=5,1,IF(U175=4,IF(V175&gt;209,1,0),0)))))))),IF(P175="D",IF(Q175&gt;649,1,IF(R175&gt;244,1,IF(S175&gt;73,1,IF(T175&gt;649,1,IF(W175&gt;56,1,IF(U175=6,1,IF(U175=5,1,IF(U175=4,IF(V175&gt;254,1,0),0)))))))),0))))</f>
        <v>1</v>
      </c>
      <c r="Y175" s="4">
        <f>SUMIF(B:B,B175,X:X)</f>
        <v>1</v>
      </c>
      <c r="Z175" s="4" t="str">
        <f>IF(Y175&gt;0,"어학 충족","자격미달")</f>
        <v>어학 충족</v>
      </c>
      <c r="AA175" s="4"/>
      <c r="AB175" s="4" t="str">
        <f>IF(P175="A",IF(Q175&gt;849,"TOEIC 충족",IF(R175&gt;335,"New-TEPS 충족",IF(S175&gt;97,"TOEFL 충족",IF(T175&gt;849,"JPT 충족",IF(W175&gt;82,"G-TELP 충족",IF(U175=6,"HSK점수 충족",IF(U175=5,IF(V175&gt;254,"HSK점수 충족","자격미달"),"자격미달"))))))),IF(P175="B",IF(Q175&gt;699,"TOEIC 충족",IF(R175&gt;263,"New-TEPS 충족",IF(S175&gt;78,"TOEFL 충족",IF(T175&gt;699,"JPT 충족",IF(W175&gt;63,"G-TELP 충족",IF(U175=6,"HSK점수 충족",IF(U175=5,IF(V175&gt;179,"HSK점수 충족","자격미달"),"자격미달"))))))),IF(P175="C",IF(Q175&gt;599,"TOEIC 충족",IF(R175&gt;226,"New-TEPS 충족",IF(S175&gt;67,"TOEFL 충족",IF(T175&gt;599,"JPT 충족",IF(W175&gt;49,"G-TELP 충족",IF(U175=6,"HSK점수 충족",IF(U175=5,"HSK점수 충족",IF(U175=4,IF(V175&gt;209,"HSK점수 충족","자격미달"),"자격미달")))))))),IF(P175="D",IF(Q175&gt;649,"TOEIC 충족",IF(R175&gt;244,"New-TEPS 충족",IF(S175&gt;73,"TOEFL 충족",IF(T175&gt;649,"JPT 충족",IF(W175&gt;56,"G-TELP 충족",IF(U1116=6,"HSK점수 충족",IF(U1116=5,"HSK점수 충족",IF(U1116=4,IF(V1116&gt;254,"HSK점수 충족","자격미달"),"자격미달")))))))),0))))</f>
        <v>TOEIC 충족</v>
      </c>
      <c r="AC175" s="21"/>
      <c r="AD175" s="4">
        <f>IF(P175="A",VLOOKUP(Q175,[1]교육_어학_경력backdata!$B$3:$C$9,2,1),IF(P175="B",VLOOKUP(Q175,[1]교육_어학_경력backdata!$G$3:$H$9,2,1),IF(P175="C",0,"오류")))</f>
        <v>12</v>
      </c>
      <c r="AE175" s="4">
        <f>IF(P175="A",VLOOKUP(R175,[1]교육_어학_경력backdata!$B$11:$C$17,2,1),IF(P175="B",VLOOKUP(R175,[1]교육_어학_경력backdata!$G$11:$H$17,2,1),IF(P175="C",0,"오류")))</f>
        <v>0</v>
      </c>
      <c r="AF175" s="4">
        <f>IF(P175="A",VLOOKUP(S175,[1]교육_어학_경력backdata!$B$19:$C$25,2,1),IF(P175="B",VLOOKUP(S175,[1]교육_어학_경력backdata!$G$19:$H$25,2,1),IF(P175="C",0,"오류")))</f>
        <v>0</v>
      </c>
      <c r="AG175" s="4">
        <f>IF(P175="A",VLOOKUP(T175,[1]교육_어학_경력backdata!$B$3:$C$9,2,1),IF(P175="B",VLOOKUP(T175,[1]교육_어학_경력backdata!$G$3:$H$9,2,1),IF(P175="C",0,"오류")))</f>
        <v>0</v>
      </c>
      <c r="AH175" s="4">
        <f>IF(P175="A",IF(U175=0,0,IF(U175=4,0,IF(U175=5,VLOOKUP(V175,[1]교육_어학_경력backdata!$B$27:$C$29,2,1),IF(U175=6,VLOOKUP(V175,[1]교육_어학_경력backdata!$B$31:$C$34,2,1))))),IF(P175="B",IF(U175=0,0,IF(U175=4,0,IF(U175=5,VLOOKUP(V175,[1]교육_어학_경력backdata!$G$27:$H$31,2,1),IF(U175=6,VLOOKUP(V175,[1]교육_어학_경력backdata!$G$33:$H$34,2,1))))),IF(CT175="C",0,"오류")))</f>
        <v>0</v>
      </c>
      <c r="AI175" s="4">
        <f>IF(P175="A",VLOOKUP(W175,[1]교육_어학_경력backdata!$B$36:$C$42,2,1),IF(P175="B",VLOOKUP(W175,[1]교육_어학_경력backdata!$G$36:$H$42,2,1),IF(P175="C",0,"오류")))</f>
        <v>0</v>
      </c>
      <c r="AJ175" s="4">
        <f>SUM(AD175:AI175)</f>
        <v>12</v>
      </c>
      <c r="AK175" s="4">
        <f>_xlfn.MAXIFS(AJ:AJ,B:B,B175)</f>
        <v>12</v>
      </c>
      <c r="AL175" s="4"/>
      <c r="AM175" s="21"/>
      <c r="AN175" s="4"/>
      <c r="AO175" s="4"/>
    </row>
    <row r="176" spans="1:41" x14ac:dyDescent="0.4">
      <c r="A176" s="3">
        <f>IF(B175=B176,A175,A175+1)</f>
        <v>160</v>
      </c>
      <c r="B176" s="3" t="s">
        <v>5473</v>
      </c>
      <c r="C176" s="3" t="s">
        <v>5472</v>
      </c>
      <c r="D176" s="3" t="s">
        <v>3044</v>
      </c>
      <c r="E176" s="3" t="s">
        <v>3043</v>
      </c>
      <c r="F176" s="3">
        <f>IF(B176=B175,F175+1,1)</f>
        <v>1</v>
      </c>
      <c r="G176" s="3" t="s">
        <v>6380</v>
      </c>
      <c r="H176" s="3" t="s">
        <v>6379</v>
      </c>
      <c r="I176" s="3" t="s">
        <v>6378</v>
      </c>
      <c r="J176" s="3" t="s">
        <v>6790</v>
      </c>
      <c r="K176" s="3"/>
      <c r="L176" s="3" t="s">
        <v>6517</v>
      </c>
      <c r="M176" s="3" t="s">
        <v>7423</v>
      </c>
      <c r="P176" s="3" t="s">
        <v>2434</v>
      </c>
      <c r="Q176" s="3">
        <f>IF(H176="TOEIC",VALUE(L176),0)</f>
        <v>875</v>
      </c>
      <c r="R176" s="3">
        <f>IF(H176="NEW TEPS",VALUE(L176),0)</f>
        <v>0</v>
      </c>
      <c r="S176" s="3">
        <f>IF(H176="TOEFL(ibt)",VALUE(L176),0)</f>
        <v>0</v>
      </c>
      <c r="T176" s="3">
        <f>IF(H176="JPT",VALUE(L176),0)</f>
        <v>0</v>
      </c>
      <c r="U176" s="3">
        <f>IF(H176="HSK",VALUE(K176),0)</f>
        <v>0</v>
      </c>
      <c r="V176" s="3">
        <f>IF(H176="HSK",VALUE(L176),0)</f>
        <v>0</v>
      </c>
      <c r="W176" s="3">
        <f>IF(H176="G-TELP Level2",VALUE(L176),0)</f>
        <v>0</v>
      </c>
      <c r="X176" s="3">
        <f>IF(P176="A",IF(Q176&gt;849,1,IF(R176&gt;335,1,IF(S176&gt;97,1,IF(T176&gt;849,1,IF(W176&gt;82,1,IF(U176=6,1,IF(U176=5,IF(V176&gt;254,1,0),0))))))),IF(P176="B",IF(Q176&gt;699,1,IF(R176&gt;263,1,IF(S176&gt;78,1,IF(T176&gt;699,1,IF(W176&gt;63,1,IF(U176=6,1,IF(U176=5,IF(V176&gt;179,1,0),0))))))),IF(P176="C",IF(Q176&gt;599,1,IF(R176&gt;226,1,IF(S176&gt;67,1,IF(T176&gt;599,1,IF(W176&gt;49,1,IF(U176=6,1,IF(U176=5,1,IF(U176=4,IF(V176&gt;209,1,0),0)))))))),IF(P176="D",IF(Q176&gt;649,1,IF(R176&gt;244,1,IF(S176&gt;73,1,IF(T176&gt;649,1,IF(W176&gt;56,1,IF(U176=6,1,IF(U176=5,1,IF(U176=4,IF(V176&gt;254,1,0),0)))))))),0))))</f>
        <v>1</v>
      </c>
      <c r="Y176" s="3">
        <f>SUMIF(B:B,B176,X:X)</f>
        <v>1</v>
      </c>
      <c r="Z176" s="3" t="str">
        <f>IF(Y176&gt;0,"어학 충족","자격미달")</f>
        <v>어학 충족</v>
      </c>
      <c r="AA176" s="3"/>
      <c r="AB176" s="3" t="str">
        <f>IF(P176="A",IF(Q176&gt;849,"TOEIC 충족",IF(R176&gt;335,"New-TEPS 충족",IF(S176&gt;97,"TOEFL 충족",IF(T176&gt;849,"JPT 충족",IF(W176&gt;82,"G-TELP 충족",IF(U176=6,"HSK점수 충족",IF(U176=5,IF(V176&gt;254,"HSK점수 충족","자격미달"),"자격미달"))))))),IF(P176="B",IF(Q176&gt;699,"TOEIC 충족",IF(R176&gt;263,"New-TEPS 충족",IF(S176&gt;78,"TOEFL 충족",IF(T176&gt;699,"JPT 충족",IF(W176&gt;63,"G-TELP 충족",IF(U176=6,"HSK점수 충족",IF(U176=5,IF(V176&gt;179,"HSK점수 충족","자격미달"),"자격미달"))))))),IF(P176="C",IF(Q176&gt;599,"TOEIC 충족",IF(R176&gt;226,"New-TEPS 충족",IF(S176&gt;67,"TOEFL 충족",IF(T176&gt;599,"JPT 충족",IF(W176&gt;49,"G-TELP 충족",IF(U176=6,"HSK점수 충족",IF(U176=5,"HSK점수 충족",IF(U176=4,IF(V176&gt;209,"HSK점수 충족","자격미달"),"자격미달")))))))),IF(P176="D",IF(Q176&gt;649,"TOEIC 충족",IF(R176&gt;244,"New-TEPS 충족",IF(S176&gt;73,"TOEFL 충족",IF(T176&gt;649,"JPT 충족",IF(W176&gt;56,"G-TELP 충족",IF(U1117=6,"HSK점수 충족",IF(U1117=5,"HSK점수 충족",IF(U1117=4,IF(V1117&gt;254,"HSK점수 충족","자격미달"),"자격미달")))))))),0))))</f>
        <v>TOEIC 충족</v>
      </c>
      <c r="AC176" s="21"/>
      <c r="AD176" s="3">
        <f>IF(P176="A",VLOOKUP(Q176,[1]교육_어학_경력backdata!$B$3:$C$9,2,1),IF(P176="B",VLOOKUP(Q176,[1]교육_어학_경력backdata!$G$3:$H$9,2,1),IF(P176="C",0,"오류")))</f>
        <v>14</v>
      </c>
      <c r="AE176" s="3">
        <f>IF(P176="A",VLOOKUP(R176,[1]교육_어학_경력backdata!$B$11:$C$17,2,1),IF(P176="B",VLOOKUP(R176,[1]교육_어학_경력backdata!$G$11:$H$17,2,1),IF(P176="C",0,"오류")))</f>
        <v>0</v>
      </c>
      <c r="AF176" s="3">
        <f>IF(P176="A",VLOOKUP(S176,[1]교육_어학_경력backdata!$B$19:$C$25,2,1),IF(P176="B",VLOOKUP(S176,[1]교육_어학_경력backdata!$G$19:$H$25,2,1),IF(P176="C",0,"오류")))</f>
        <v>0</v>
      </c>
      <c r="AG176" s="3">
        <f>IF(P176="A",VLOOKUP(T176,[1]교육_어학_경력backdata!$B$3:$C$9,2,1),IF(P176="B",VLOOKUP(T176,[1]교육_어학_경력backdata!$G$3:$H$9,2,1),IF(P176="C",0,"오류")))</f>
        <v>0</v>
      </c>
      <c r="AH176" s="3">
        <f>IF(P176="A",IF(U176=0,0,IF(U176=4,0,IF(U176=5,VLOOKUP(V176,[1]교육_어학_경력backdata!$B$27:$C$29,2,1),IF(U176=6,VLOOKUP(V176,[1]교육_어학_경력backdata!$B$31:$C$34,2,1))))),IF(P176="B",IF(U176=0,0,IF(U176=4,0,IF(U176=5,VLOOKUP(V176,[1]교육_어학_경력backdata!$G$27:$H$31,2,1),IF(U176=6,VLOOKUP(V176,[1]교육_어학_경력backdata!$G$33:$H$34,2,1))))),IF(CT176="C",0,"오류")))</f>
        <v>0</v>
      </c>
      <c r="AI176" s="3">
        <f>IF(P176="A",VLOOKUP(W176,[1]교육_어학_경력backdata!$B$36:$C$42,2,1),IF(P176="B",VLOOKUP(W176,[1]교육_어학_경력backdata!$G$36:$H$42,2,1),IF(P176="C",0,"오류")))</f>
        <v>0</v>
      </c>
      <c r="AJ176" s="3">
        <f>SUM(AD176:AI176)</f>
        <v>14</v>
      </c>
      <c r="AK176" s="3">
        <f>_xlfn.MAXIFS(AJ:AJ,B:B,B176)</f>
        <v>14</v>
      </c>
      <c r="AL176" s="3"/>
      <c r="AM176" s="21"/>
      <c r="AN176" s="3"/>
      <c r="AO176" s="3"/>
    </row>
    <row r="177" spans="1:41" x14ac:dyDescent="0.4">
      <c r="A177" s="4">
        <f>IF(B176=B177,A176,A176+1)</f>
        <v>161</v>
      </c>
      <c r="B177" s="4" t="s">
        <v>5469</v>
      </c>
      <c r="C177" s="4" t="s">
        <v>3422</v>
      </c>
      <c r="D177" s="4" t="s">
        <v>3044</v>
      </c>
      <c r="E177" s="4" t="s">
        <v>3043</v>
      </c>
      <c r="F177" s="4">
        <f>IF(B177=B176,F176+1,1)</f>
        <v>1</v>
      </c>
      <c r="G177" s="4" t="s">
        <v>6380</v>
      </c>
      <c r="H177" s="4" t="s">
        <v>6379</v>
      </c>
      <c r="I177" s="4" t="s">
        <v>6378</v>
      </c>
      <c r="J177" s="4" t="s">
        <v>7422</v>
      </c>
      <c r="K177" s="4"/>
      <c r="L177" s="4" t="s">
        <v>6406</v>
      </c>
      <c r="M177" s="4" t="s">
        <v>7421</v>
      </c>
      <c r="P177" s="4" t="s">
        <v>2434</v>
      </c>
      <c r="Q177" s="4">
        <f>IF(H177="TOEIC",VALUE(L177),0)</f>
        <v>945</v>
      </c>
      <c r="R177" s="4">
        <f>IF(H177="NEW TEPS",VALUE(L177),0)</f>
        <v>0</v>
      </c>
      <c r="S177" s="4">
        <f>IF(H177="TOEFL(ibt)",VALUE(L177),0)</f>
        <v>0</v>
      </c>
      <c r="T177" s="4">
        <f>IF(H177="JPT",VALUE(L177),0)</f>
        <v>0</v>
      </c>
      <c r="U177" s="4">
        <f>IF(H177="HSK",VALUE(K177),0)</f>
        <v>0</v>
      </c>
      <c r="V177" s="4">
        <f>IF(H177="HSK",VALUE(L177),0)</f>
        <v>0</v>
      </c>
      <c r="W177" s="4">
        <f>IF(H177="G-TELP Level2",VALUE(L177),0)</f>
        <v>0</v>
      </c>
      <c r="X177" s="4">
        <f>IF(P177="A",IF(Q177&gt;849,1,IF(R177&gt;335,1,IF(S177&gt;97,1,IF(T177&gt;849,1,IF(W177&gt;82,1,IF(U177=6,1,IF(U177=5,IF(V177&gt;254,1,0),0))))))),IF(P177="B",IF(Q177&gt;699,1,IF(R177&gt;263,1,IF(S177&gt;78,1,IF(T177&gt;699,1,IF(W177&gt;63,1,IF(U177=6,1,IF(U177=5,IF(V177&gt;179,1,0),0))))))),IF(P177="C",IF(Q177&gt;599,1,IF(R177&gt;226,1,IF(S177&gt;67,1,IF(T177&gt;599,1,IF(W177&gt;49,1,IF(U177=6,1,IF(U177=5,1,IF(U177=4,IF(V177&gt;209,1,0),0)))))))),IF(P177="D",IF(Q177&gt;649,1,IF(R177&gt;244,1,IF(S177&gt;73,1,IF(T177&gt;649,1,IF(W177&gt;56,1,IF(U177=6,1,IF(U177=5,1,IF(U177=4,IF(V177&gt;254,1,0),0)))))))),0))))</f>
        <v>1</v>
      </c>
      <c r="Y177" s="4">
        <f>SUMIF(B:B,B177,X:X)</f>
        <v>1</v>
      </c>
      <c r="Z177" s="4" t="str">
        <f>IF(Y177&gt;0,"어학 충족","자격미달")</f>
        <v>어학 충족</v>
      </c>
      <c r="AA177" s="4"/>
      <c r="AB177" s="4" t="str">
        <f>IF(P177="A",IF(Q177&gt;849,"TOEIC 충족",IF(R177&gt;335,"New-TEPS 충족",IF(S177&gt;97,"TOEFL 충족",IF(T177&gt;849,"JPT 충족",IF(W177&gt;82,"G-TELP 충족",IF(U177=6,"HSK점수 충족",IF(U177=5,IF(V177&gt;254,"HSK점수 충족","자격미달"),"자격미달"))))))),IF(P177="B",IF(Q177&gt;699,"TOEIC 충족",IF(R177&gt;263,"New-TEPS 충족",IF(S177&gt;78,"TOEFL 충족",IF(T177&gt;699,"JPT 충족",IF(W177&gt;63,"G-TELP 충족",IF(U177=6,"HSK점수 충족",IF(U177=5,IF(V177&gt;179,"HSK점수 충족","자격미달"),"자격미달"))))))),IF(P177="C",IF(Q177&gt;599,"TOEIC 충족",IF(R177&gt;226,"New-TEPS 충족",IF(S177&gt;67,"TOEFL 충족",IF(T177&gt;599,"JPT 충족",IF(W177&gt;49,"G-TELP 충족",IF(U177=6,"HSK점수 충족",IF(U177=5,"HSK점수 충족",IF(U177=4,IF(V177&gt;209,"HSK점수 충족","자격미달"),"자격미달")))))))),IF(P177="D",IF(Q177&gt;649,"TOEIC 충족",IF(R177&gt;244,"New-TEPS 충족",IF(S177&gt;73,"TOEFL 충족",IF(T177&gt;649,"JPT 충족",IF(W177&gt;56,"G-TELP 충족",IF(U1118=6,"HSK점수 충족",IF(U1118=5,"HSK점수 충족",IF(U1118=4,IF(V1118&gt;254,"HSK점수 충족","자격미달"),"자격미달")))))))),0))))</f>
        <v>TOEIC 충족</v>
      </c>
      <c r="AC177" s="21"/>
      <c r="AD177" s="4">
        <f>IF(P177="A",VLOOKUP(Q177,[1]교육_어학_경력backdata!$B$3:$C$9,2,1),IF(P177="B",VLOOKUP(Q177,[1]교육_어학_경력backdata!$G$3:$H$9,2,1),IF(P177="C",0,"오류")))</f>
        <v>18</v>
      </c>
      <c r="AE177" s="4">
        <f>IF(P177="A",VLOOKUP(R177,[1]교육_어학_경력backdata!$B$11:$C$17,2,1),IF(P177="B",VLOOKUP(R177,[1]교육_어학_경력backdata!$G$11:$H$17,2,1),IF(P177="C",0,"오류")))</f>
        <v>0</v>
      </c>
      <c r="AF177" s="4">
        <f>IF(P177="A",VLOOKUP(S177,[1]교육_어학_경력backdata!$B$19:$C$25,2,1),IF(P177="B",VLOOKUP(S177,[1]교육_어학_경력backdata!$G$19:$H$25,2,1),IF(P177="C",0,"오류")))</f>
        <v>0</v>
      </c>
      <c r="AG177" s="4">
        <f>IF(P177="A",VLOOKUP(T177,[1]교육_어학_경력backdata!$B$3:$C$9,2,1),IF(P177="B",VLOOKUP(T177,[1]교육_어학_경력backdata!$G$3:$H$9,2,1),IF(P177="C",0,"오류")))</f>
        <v>0</v>
      </c>
      <c r="AH177" s="4">
        <f>IF(P177="A",IF(U177=0,0,IF(U177=4,0,IF(U177=5,VLOOKUP(V177,[1]교육_어학_경력backdata!$B$27:$C$29,2,1),IF(U177=6,VLOOKUP(V177,[1]교육_어학_경력backdata!$B$31:$C$34,2,1))))),IF(P177="B",IF(U177=0,0,IF(U177=4,0,IF(U177=5,VLOOKUP(V177,[1]교육_어학_경력backdata!$G$27:$H$31,2,1),IF(U177=6,VLOOKUP(V177,[1]교육_어학_경력backdata!$G$33:$H$34,2,1))))),IF(CT177="C",0,"오류")))</f>
        <v>0</v>
      </c>
      <c r="AI177" s="4">
        <f>IF(P177="A",VLOOKUP(W177,[1]교육_어학_경력backdata!$B$36:$C$42,2,1),IF(P177="B",VLOOKUP(W177,[1]교육_어학_경력backdata!$G$36:$H$42,2,1),IF(P177="C",0,"오류")))</f>
        <v>0</v>
      </c>
      <c r="AJ177" s="4">
        <f>SUM(AD177:AI177)</f>
        <v>18</v>
      </c>
      <c r="AK177" s="4">
        <f>_xlfn.MAXIFS(AJ:AJ,B:B,B177)</f>
        <v>18</v>
      </c>
      <c r="AL177" s="4"/>
      <c r="AM177" s="21"/>
      <c r="AN177" s="4"/>
      <c r="AO177" s="4"/>
    </row>
    <row r="178" spans="1:41" x14ac:dyDescent="0.4">
      <c r="A178" s="3">
        <f>IF(B177=B178,A177,A177+1)</f>
        <v>162</v>
      </c>
      <c r="B178" s="3" t="s">
        <v>5466</v>
      </c>
      <c r="C178" s="3" t="s">
        <v>5465</v>
      </c>
      <c r="D178" s="3" t="s">
        <v>3044</v>
      </c>
      <c r="E178" s="3" t="s">
        <v>3043</v>
      </c>
      <c r="F178" s="3">
        <f>IF(B178=B177,F177+1,1)</f>
        <v>1</v>
      </c>
      <c r="G178" s="3" t="s">
        <v>6380</v>
      </c>
      <c r="H178" s="3" t="s">
        <v>6379</v>
      </c>
      <c r="I178" s="3" t="s">
        <v>6378</v>
      </c>
      <c r="J178" s="3" t="s">
        <v>6377</v>
      </c>
      <c r="K178" s="3"/>
      <c r="L178" s="3" t="s">
        <v>6614</v>
      </c>
      <c r="M178" s="3" t="s">
        <v>7420</v>
      </c>
      <c r="P178" s="3" t="s">
        <v>2434</v>
      </c>
      <c r="Q178" s="3">
        <f>IF(H178="TOEIC",VALUE(L178),0)</f>
        <v>925</v>
      </c>
      <c r="R178" s="3">
        <f>IF(H178="NEW TEPS",VALUE(L178),0)</f>
        <v>0</v>
      </c>
      <c r="S178" s="3">
        <f>IF(H178="TOEFL(ibt)",VALUE(L178),0)</f>
        <v>0</v>
      </c>
      <c r="T178" s="3">
        <f>IF(H178="JPT",VALUE(L178),0)</f>
        <v>0</v>
      </c>
      <c r="U178" s="3">
        <f>IF(H178="HSK",VALUE(K178),0)</f>
        <v>0</v>
      </c>
      <c r="V178" s="3">
        <f>IF(H178="HSK",VALUE(L178),0)</f>
        <v>0</v>
      </c>
      <c r="W178" s="3">
        <f>IF(H178="G-TELP Level2",VALUE(L178),0)</f>
        <v>0</v>
      </c>
      <c r="X178" s="3">
        <f>IF(P178="A",IF(Q178&gt;849,1,IF(R178&gt;335,1,IF(S178&gt;97,1,IF(T178&gt;849,1,IF(W178&gt;82,1,IF(U178=6,1,IF(U178=5,IF(V178&gt;254,1,0),0))))))),IF(P178="B",IF(Q178&gt;699,1,IF(R178&gt;263,1,IF(S178&gt;78,1,IF(T178&gt;699,1,IF(W178&gt;63,1,IF(U178=6,1,IF(U178=5,IF(V178&gt;179,1,0),0))))))),IF(P178="C",IF(Q178&gt;599,1,IF(R178&gt;226,1,IF(S178&gt;67,1,IF(T178&gt;599,1,IF(W178&gt;49,1,IF(U178=6,1,IF(U178=5,1,IF(U178=4,IF(V178&gt;209,1,0),0)))))))),IF(P178="D",IF(Q178&gt;649,1,IF(R178&gt;244,1,IF(S178&gt;73,1,IF(T178&gt;649,1,IF(W178&gt;56,1,IF(U178=6,1,IF(U178=5,1,IF(U178=4,IF(V178&gt;254,1,0),0)))))))),0))))</f>
        <v>1</v>
      </c>
      <c r="Y178" s="3">
        <f>SUMIF(B:B,B178,X:X)</f>
        <v>1</v>
      </c>
      <c r="Z178" s="3" t="str">
        <f>IF(Y178&gt;0,"어학 충족","자격미달")</f>
        <v>어학 충족</v>
      </c>
      <c r="AA178" s="3"/>
      <c r="AB178" s="3" t="str">
        <f>IF(P178="A",IF(Q178&gt;849,"TOEIC 충족",IF(R178&gt;335,"New-TEPS 충족",IF(S178&gt;97,"TOEFL 충족",IF(T178&gt;849,"JPT 충족",IF(W178&gt;82,"G-TELP 충족",IF(U178=6,"HSK점수 충족",IF(U178=5,IF(V178&gt;254,"HSK점수 충족","자격미달"),"자격미달"))))))),IF(P178="B",IF(Q178&gt;699,"TOEIC 충족",IF(R178&gt;263,"New-TEPS 충족",IF(S178&gt;78,"TOEFL 충족",IF(T178&gt;699,"JPT 충족",IF(W178&gt;63,"G-TELP 충족",IF(U178=6,"HSK점수 충족",IF(U178=5,IF(V178&gt;179,"HSK점수 충족","자격미달"),"자격미달"))))))),IF(P178="C",IF(Q178&gt;599,"TOEIC 충족",IF(R178&gt;226,"New-TEPS 충족",IF(S178&gt;67,"TOEFL 충족",IF(T178&gt;599,"JPT 충족",IF(W178&gt;49,"G-TELP 충족",IF(U178=6,"HSK점수 충족",IF(U178=5,"HSK점수 충족",IF(U178=4,IF(V178&gt;209,"HSK점수 충족","자격미달"),"자격미달")))))))),IF(P178="D",IF(Q178&gt;649,"TOEIC 충족",IF(R178&gt;244,"New-TEPS 충족",IF(S178&gt;73,"TOEFL 충족",IF(T178&gt;649,"JPT 충족",IF(W178&gt;56,"G-TELP 충족",IF(U1119=6,"HSK점수 충족",IF(U1119=5,"HSK점수 충족",IF(U1119=4,IF(V1119&gt;254,"HSK점수 충족","자격미달"),"자격미달")))))))),0))))</f>
        <v>TOEIC 충족</v>
      </c>
      <c r="AC178" s="21"/>
      <c r="AD178" s="3">
        <f>IF(P178="A",VLOOKUP(Q178,[1]교육_어학_경력backdata!$B$3:$C$9,2,1),IF(P178="B",VLOOKUP(Q178,[1]교육_어학_경력backdata!$G$3:$H$9,2,1),IF(P178="C",0,"오류")))</f>
        <v>18</v>
      </c>
      <c r="AE178" s="3">
        <f>IF(P178="A",VLOOKUP(R178,[1]교육_어학_경력backdata!$B$11:$C$17,2,1),IF(P178="B",VLOOKUP(R178,[1]교육_어학_경력backdata!$G$11:$H$17,2,1),IF(P178="C",0,"오류")))</f>
        <v>0</v>
      </c>
      <c r="AF178" s="3">
        <f>IF(P178="A",VLOOKUP(S178,[1]교육_어학_경력backdata!$B$19:$C$25,2,1),IF(P178="B",VLOOKUP(S178,[1]교육_어학_경력backdata!$G$19:$H$25,2,1),IF(P178="C",0,"오류")))</f>
        <v>0</v>
      </c>
      <c r="AG178" s="3">
        <f>IF(P178="A",VLOOKUP(T178,[1]교육_어학_경력backdata!$B$3:$C$9,2,1),IF(P178="B",VLOOKUP(T178,[1]교육_어학_경력backdata!$G$3:$H$9,2,1),IF(P178="C",0,"오류")))</f>
        <v>0</v>
      </c>
      <c r="AH178" s="3">
        <f>IF(P178="A",IF(U178=0,0,IF(U178=4,0,IF(U178=5,VLOOKUP(V178,[1]교육_어학_경력backdata!$B$27:$C$29,2,1),IF(U178=6,VLOOKUP(V178,[1]교육_어학_경력backdata!$B$31:$C$34,2,1))))),IF(P178="B",IF(U178=0,0,IF(U178=4,0,IF(U178=5,VLOOKUP(V178,[1]교육_어학_경력backdata!$G$27:$H$31,2,1),IF(U178=6,VLOOKUP(V178,[1]교육_어학_경력backdata!$G$33:$H$34,2,1))))),IF(CT178="C",0,"오류")))</f>
        <v>0</v>
      </c>
      <c r="AI178" s="3">
        <f>IF(P178="A",VLOOKUP(W178,[1]교육_어학_경력backdata!$B$36:$C$42,2,1),IF(P178="B",VLOOKUP(W178,[1]교육_어학_경력backdata!$G$36:$H$42,2,1),IF(P178="C",0,"오류")))</f>
        <v>0</v>
      </c>
      <c r="AJ178" s="3">
        <f>SUM(AD178:AI178)</f>
        <v>18</v>
      </c>
      <c r="AK178" s="3">
        <f>_xlfn.MAXIFS(AJ:AJ,B:B,B178)</f>
        <v>18</v>
      </c>
      <c r="AL178" s="3"/>
      <c r="AM178" s="21"/>
      <c r="AN178" s="3"/>
      <c r="AO178" s="3"/>
    </row>
    <row r="179" spans="1:41" x14ac:dyDescent="0.4">
      <c r="A179" s="4">
        <f>IF(B178=B179,A178,A178+1)</f>
        <v>163</v>
      </c>
      <c r="B179" s="4" t="s">
        <v>5460</v>
      </c>
      <c r="C179" s="4" t="s">
        <v>5459</v>
      </c>
      <c r="D179" s="4" t="s">
        <v>3044</v>
      </c>
      <c r="E179" s="4" t="s">
        <v>3043</v>
      </c>
      <c r="F179" s="4">
        <f>IF(B179=B178,F178+1,1)</f>
        <v>1</v>
      </c>
      <c r="G179" s="4" t="s">
        <v>6380</v>
      </c>
      <c r="H179" s="4" t="s">
        <v>6379</v>
      </c>
      <c r="I179" s="4" t="s">
        <v>6378</v>
      </c>
      <c r="J179" s="4" t="s">
        <v>6581</v>
      </c>
      <c r="K179" s="4"/>
      <c r="L179" s="4" t="s">
        <v>6492</v>
      </c>
      <c r="M179" s="4" t="s">
        <v>7419</v>
      </c>
      <c r="P179" s="4" t="s">
        <v>2434</v>
      </c>
      <c r="Q179" s="4">
        <f>IF(H179="TOEIC",VALUE(L179),0)</f>
        <v>855</v>
      </c>
      <c r="R179" s="4">
        <f>IF(H179="NEW TEPS",VALUE(L179),0)</f>
        <v>0</v>
      </c>
      <c r="S179" s="4">
        <f>IF(H179="TOEFL(ibt)",VALUE(L179),0)</f>
        <v>0</v>
      </c>
      <c r="T179" s="4">
        <f>IF(H179="JPT",VALUE(L179),0)</f>
        <v>0</v>
      </c>
      <c r="U179" s="4">
        <f>IF(H179="HSK",VALUE(K179),0)</f>
        <v>0</v>
      </c>
      <c r="V179" s="4">
        <f>IF(H179="HSK",VALUE(L179),0)</f>
        <v>0</v>
      </c>
      <c r="W179" s="4">
        <f>IF(H179="G-TELP Level2",VALUE(L179),0)</f>
        <v>0</v>
      </c>
      <c r="X179" s="4">
        <f>IF(P179="A",IF(Q179&gt;849,1,IF(R179&gt;335,1,IF(S179&gt;97,1,IF(T179&gt;849,1,IF(W179&gt;82,1,IF(U179=6,1,IF(U179=5,IF(V179&gt;254,1,0),0))))))),IF(P179="B",IF(Q179&gt;699,1,IF(R179&gt;263,1,IF(S179&gt;78,1,IF(T179&gt;699,1,IF(W179&gt;63,1,IF(U179=6,1,IF(U179=5,IF(V179&gt;179,1,0),0))))))),IF(P179="C",IF(Q179&gt;599,1,IF(R179&gt;226,1,IF(S179&gt;67,1,IF(T179&gt;599,1,IF(W179&gt;49,1,IF(U179=6,1,IF(U179=5,1,IF(U179=4,IF(V179&gt;209,1,0),0)))))))),IF(P179="D",IF(Q179&gt;649,1,IF(R179&gt;244,1,IF(S179&gt;73,1,IF(T179&gt;649,1,IF(W179&gt;56,1,IF(U179=6,1,IF(U179=5,1,IF(U179=4,IF(V179&gt;254,1,0),0)))))))),0))))</f>
        <v>1</v>
      </c>
      <c r="Y179" s="4">
        <f>SUMIF(B:B,B179,X:X)</f>
        <v>1</v>
      </c>
      <c r="Z179" s="4" t="str">
        <f>IF(Y179&gt;0,"어학 충족","자격미달")</f>
        <v>어학 충족</v>
      </c>
      <c r="AA179" s="4"/>
      <c r="AB179" s="4" t="str">
        <f>IF(P179="A",IF(Q179&gt;849,"TOEIC 충족",IF(R179&gt;335,"New-TEPS 충족",IF(S179&gt;97,"TOEFL 충족",IF(T179&gt;849,"JPT 충족",IF(W179&gt;82,"G-TELP 충족",IF(U179=6,"HSK점수 충족",IF(U179=5,IF(V179&gt;254,"HSK점수 충족","자격미달"),"자격미달"))))))),IF(P179="B",IF(Q179&gt;699,"TOEIC 충족",IF(R179&gt;263,"New-TEPS 충족",IF(S179&gt;78,"TOEFL 충족",IF(T179&gt;699,"JPT 충족",IF(W179&gt;63,"G-TELP 충족",IF(U179=6,"HSK점수 충족",IF(U179=5,IF(V179&gt;179,"HSK점수 충족","자격미달"),"자격미달"))))))),IF(P179="C",IF(Q179&gt;599,"TOEIC 충족",IF(R179&gt;226,"New-TEPS 충족",IF(S179&gt;67,"TOEFL 충족",IF(T179&gt;599,"JPT 충족",IF(W179&gt;49,"G-TELP 충족",IF(U179=6,"HSK점수 충족",IF(U179=5,"HSK점수 충족",IF(U179=4,IF(V179&gt;209,"HSK점수 충족","자격미달"),"자격미달")))))))),IF(P179="D",IF(Q179&gt;649,"TOEIC 충족",IF(R179&gt;244,"New-TEPS 충족",IF(S179&gt;73,"TOEFL 충족",IF(T179&gt;649,"JPT 충족",IF(W179&gt;56,"G-TELP 충족",IF(U1120=6,"HSK점수 충족",IF(U1120=5,"HSK점수 충족",IF(U1120=4,IF(V1120&gt;254,"HSK점수 충족","자격미달"),"자격미달")))))))),0))))</f>
        <v>TOEIC 충족</v>
      </c>
      <c r="AC179" s="21"/>
      <c r="AD179" s="4">
        <f>IF(P179="A",VLOOKUP(Q179,[1]교육_어학_경력backdata!$B$3:$C$9,2,1),IF(P179="B",VLOOKUP(Q179,[1]교육_어학_경력backdata!$G$3:$H$9,2,1),IF(P179="C",0,"오류")))</f>
        <v>12</v>
      </c>
      <c r="AE179" s="4">
        <f>IF(P179="A",VLOOKUP(R179,[1]교육_어학_경력backdata!$B$11:$C$17,2,1),IF(P179="B",VLOOKUP(R179,[1]교육_어학_경력backdata!$G$11:$H$17,2,1),IF(P179="C",0,"오류")))</f>
        <v>0</v>
      </c>
      <c r="AF179" s="4">
        <f>IF(P179="A",VLOOKUP(S179,[1]교육_어학_경력backdata!$B$19:$C$25,2,1),IF(P179="B",VLOOKUP(S179,[1]교육_어학_경력backdata!$G$19:$H$25,2,1),IF(P179="C",0,"오류")))</f>
        <v>0</v>
      </c>
      <c r="AG179" s="4">
        <f>IF(P179="A",VLOOKUP(T179,[1]교육_어학_경력backdata!$B$3:$C$9,2,1),IF(P179="B",VLOOKUP(T179,[1]교육_어학_경력backdata!$G$3:$H$9,2,1),IF(P179="C",0,"오류")))</f>
        <v>0</v>
      </c>
      <c r="AH179" s="4">
        <f>IF(P179="A",IF(U179=0,0,IF(U179=4,0,IF(U179=5,VLOOKUP(V179,[1]교육_어학_경력backdata!$B$27:$C$29,2,1),IF(U179=6,VLOOKUP(V179,[1]교육_어학_경력backdata!$B$31:$C$34,2,1))))),IF(P179="B",IF(U179=0,0,IF(U179=4,0,IF(U179=5,VLOOKUP(V179,[1]교육_어학_경력backdata!$G$27:$H$31,2,1),IF(U179=6,VLOOKUP(V179,[1]교육_어학_경력backdata!$G$33:$H$34,2,1))))),IF(CT179="C",0,"오류")))</f>
        <v>0</v>
      </c>
      <c r="AI179" s="4">
        <f>IF(P179="A",VLOOKUP(W179,[1]교육_어학_경력backdata!$B$36:$C$42,2,1),IF(P179="B",VLOOKUP(W179,[1]교육_어학_경력backdata!$G$36:$H$42,2,1),IF(P179="C",0,"오류")))</f>
        <v>0</v>
      </c>
      <c r="AJ179" s="4">
        <f>SUM(AD179:AI179)</f>
        <v>12</v>
      </c>
      <c r="AK179" s="4">
        <f>_xlfn.MAXIFS(AJ:AJ,B:B,B179)</f>
        <v>12</v>
      </c>
      <c r="AL179" s="4"/>
      <c r="AM179" s="21"/>
      <c r="AN179" s="4"/>
      <c r="AO179" s="4"/>
    </row>
    <row r="180" spans="1:41" x14ac:dyDescent="0.4">
      <c r="A180" s="3">
        <f>IF(B179=B180,A179,A179+1)</f>
        <v>164</v>
      </c>
      <c r="B180" s="3" t="s">
        <v>5456</v>
      </c>
      <c r="C180" s="3" t="s">
        <v>5455</v>
      </c>
      <c r="D180" s="3" t="s">
        <v>3044</v>
      </c>
      <c r="E180" s="3" t="s">
        <v>3043</v>
      </c>
      <c r="F180" s="3">
        <f>IF(B180=B179,F179+1,1)</f>
        <v>1</v>
      </c>
      <c r="G180" s="3" t="s">
        <v>6384</v>
      </c>
      <c r="H180" s="3" t="s">
        <v>6379</v>
      </c>
      <c r="I180" s="3" t="s">
        <v>6378</v>
      </c>
      <c r="J180" s="3" t="s">
        <v>6377</v>
      </c>
      <c r="K180" s="3"/>
      <c r="L180" s="3" t="s">
        <v>6399</v>
      </c>
      <c r="M180" s="3" t="s">
        <v>7418</v>
      </c>
      <c r="P180" s="3" t="s">
        <v>2434</v>
      </c>
      <c r="Q180" s="3">
        <f>IF(H180="TOEIC",VALUE(L180),0)</f>
        <v>900</v>
      </c>
      <c r="R180" s="3">
        <f>IF(H180="NEW TEPS",VALUE(L180),0)</f>
        <v>0</v>
      </c>
      <c r="S180" s="3">
        <f>IF(H180="TOEFL(ibt)",VALUE(L180),0)</f>
        <v>0</v>
      </c>
      <c r="T180" s="3">
        <f>IF(H180="JPT",VALUE(L180),0)</f>
        <v>0</v>
      </c>
      <c r="U180" s="3">
        <f>IF(H180="HSK",VALUE(K180),0)</f>
        <v>0</v>
      </c>
      <c r="V180" s="3">
        <f>IF(H180="HSK",VALUE(L180),0)</f>
        <v>0</v>
      </c>
      <c r="W180" s="3">
        <f>IF(H180="G-TELP Level2",VALUE(L180),0)</f>
        <v>0</v>
      </c>
      <c r="X180" s="3">
        <f>IF(P180="A",IF(Q180&gt;849,1,IF(R180&gt;335,1,IF(S180&gt;97,1,IF(T180&gt;849,1,IF(W180&gt;82,1,IF(U180=6,1,IF(U180=5,IF(V180&gt;254,1,0),0))))))),IF(P180="B",IF(Q180&gt;699,1,IF(R180&gt;263,1,IF(S180&gt;78,1,IF(T180&gt;699,1,IF(W180&gt;63,1,IF(U180=6,1,IF(U180=5,IF(V180&gt;179,1,0),0))))))),IF(P180="C",IF(Q180&gt;599,1,IF(R180&gt;226,1,IF(S180&gt;67,1,IF(T180&gt;599,1,IF(W180&gt;49,1,IF(U180=6,1,IF(U180=5,1,IF(U180=4,IF(V180&gt;209,1,0),0)))))))),IF(P180="D",IF(Q180&gt;649,1,IF(R180&gt;244,1,IF(S180&gt;73,1,IF(T180&gt;649,1,IF(W180&gt;56,1,IF(U180=6,1,IF(U180=5,1,IF(U180=4,IF(V180&gt;254,1,0),0)))))))),0))))</f>
        <v>1</v>
      </c>
      <c r="Y180" s="3">
        <f>SUMIF(B:B,B180,X:X)</f>
        <v>2</v>
      </c>
      <c r="Z180" s="3" t="str">
        <f>IF(Y180&gt;0,"어학 충족","자격미달")</f>
        <v>어학 충족</v>
      </c>
      <c r="AA180" s="3"/>
      <c r="AB180" s="3" t="str">
        <f>IF(P180="A",IF(Q180&gt;849,"TOEIC 충족",IF(R180&gt;335,"New-TEPS 충족",IF(S180&gt;97,"TOEFL 충족",IF(T180&gt;849,"JPT 충족",IF(W180&gt;82,"G-TELP 충족",IF(U180=6,"HSK점수 충족",IF(U180=5,IF(V180&gt;254,"HSK점수 충족","자격미달"),"자격미달"))))))),IF(P180="B",IF(Q180&gt;699,"TOEIC 충족",IF(R180&gt;263,"New-TEPS 충족",IF(S180&gt;78,"TOEFL 충족",IF(T180&gt;699,"JPT 충족",IF(W180&gt;63,"G-TELP 충족",IF(U180=6,"HSK점수 충족",IF(U180=5,IF(V180&gt;179,"HSK점수 충족","자격미달"),"자격미달"))))))),IF(P180="C",IF(Q180&gt;599,"TOEIC 충족",IF(R180&gt;226,"New-TEPS 충족",IF(S180&gt;67,"TOEFL 충족",IF(T180&gt;599,"JPT 충족",IF(W180&gt;49,"G-TELP 충족",IF(U180=6,"HSK점수 충족",IF(U180=5,"HSK점수 충족",IF(U180=4,IF(V180&gt;209,"HSK점수 충족","자격미달"),"자격미달")))))))),IF(P180="D",IF(Q180&gt;649,"TOEIC 충족",IF(R180&gt;244,"New-TEPS 충족",IF(S180&gt;73,"TOEFL 충족",IF(T180&gt;649,"JPT 충족",IF(W180&gt;56,"G-TELP 충족",IF(U1121=6,"HSK점수 충족",IF(U1121=5,"HSK점수 충족",IF(U1121=4,IF(V1121&gt;254,"HSK점수 충족","자격미달"),"자격미달")))))))),0))))</f>
        <v>TOEIC 충족</v>
      </c>
      <c r="AC180" s="21"/>
      <c r="AD180" s="3">
        <f>IF(P180="A",VLOOKUP(Q180,[1]교육_어학_경력backdata!$B$3:$C$9,2,1),IF(P180="B",VLOOKUP(Q180,[1]교육_어학_경력backdata!$G$3:$H$9,2,1),IF(P180="C",0,"오류")))</f>
        <v>16</v>
      </c>
      <c r="AE180" s="3">
        <f>IF(P180="A",VLOOKUP(R180,[1]교육_어학_경력backdata!$B$11:$C$17,2,1),IF(P180="B",VLOOKUP(R180,[1]교육_어학_경력backdata!$G$11:$H$17,2,1),IF(P180="C",0,"오류")))</f>
        <v>0</v>
      </c>
      <c r="AF180" s="3">
        <f>IF(P180="A",VLOOKUP(S180,[1]교육_어학_경력backdata!$B$19:$C$25,2,1),IF(P180="B",VLOOKUP(S180,[1]교육_어학_경력backdata!$G$19:$H$25,2,1),IF(P180="C",0,"오류")))</f>
        <v>0</v>
      </c>
      <c r="AG180" s="3">
        <f>IF(P180="A",VLOOKUP(T180,[1]교육_어학_경력backdata!$B$3:$C$9,2,1),IF(P180="B",VLOOKUP(T180,[1]교육_어학_경력backdata!$G$3:$H$9,2,1),IF(P180="C",0,"오류")))</f>
        <v>0</v>
      </c>
      <c r="AH180" s="3">
        <f>IF(P180="A",IF(U180=0,0,IF(U180=4,0,IF(U180=5,VLOOKUP(V180,[1]교육_어학_경력backdata!$B$27:$C$29,2,1),IF(U180=6,VLOOKUP(V180,[1]교육_어학_경력backdata!$B$31:$C$34,2,1))))),IF(P180="B",IF(U180=0,0,IF(U180=4,0,IF(U180=5,VLOOKUP(V180,[1]교육_어학_경력backdata!$G$27:$H$31,2,1),IF(U180=6,VLOOKUP(V180,[1]교육_어학_경력backdata!$G$33:$H$34,2,1))))),IF(CT180="C",0,"오류")))</f>
        <v>0</v>
      </c>
      <c r="AI180" s="3">
        <f>IF(P180="A",VLOOKUP(W180,[1]교육_어학_경력backdata!$B$36:$C$42,2,1),IF(P180="B",VLOOKUP(W180,[1]교육_어학_경력backdata!$G$36:$H$42,2,1),IF(P180="C",0,"오류")))</f>
        <v>0</v>
      </c>
      <c r="AJ180" s="3">
        <f>SUM(AD180:AI180)</f>
        <v>16</v>
      </c>
      <c r="AK180" s="3">
        <f>_xlfn.MAXIFS(AJ:AJ,B:B,B180)</f>
        <v>20</v>
      </c>
      <c r="AL180" s="3"/>
      <c r="AM180" s="21"/>
      <c r="AN180" s="3" t="s">
        <v>6404</v>
      </c>
      <c r="AO180" s="3">
        <v>10</v>
      </c>
    </row>
    <row r="181" spans="1:41" x14ac:dyDescent="0.4">
      <c r="A181" s="7">
        <f>IF(B180=B181,A180,A180+1)</f>
        <v>164</v>
      </c>
      <c r="B181" s="7" t="s">
        <v>5456</v>
      </c>
      <c r="C181" s="7" t="s">
        <v>5455</v>
      </c>
      <c r="D181" s="7" t="s">
        <v>3044</v>
      </c>
      <c r="E181" s="7" t="s">
        <v>3043</v>
      </c>
      <c r="F181" s="3">
        <f>IF(B181=B180,F180+1,1)</f>
        <v>2</v>
      </c>
      <c r="G181" s="3" t="s">
        <v>6384</v>
      </c>
      <c r="H181" s="3" t="s">
        <v>6583</v>
      </c>
      <c r="I181" s="3" t="s">
        <v>6582</v>
      </c>
      <c r="J181" s="3" t="s">
        <v>6542</v>
      </c>
      <c r="K181" s="3" t="s">
        <v>6759</v>
      </c>
      <c r="L181" s="3" t="s">
        <v>7417</v>
      </c>
      <c r="M181" s="3" t="s">
        <v>7416</v>
      </c>
      <c r="P181" s="3" t="s">
        <v>2434</v>
      </c>
      <c r="Q181" s="3">
        <f>IF(H181="TOEIC",VALUE(L181),0)</f>
        <v>0</v>
      </c>
      <c r="R181" s="3">
        <f>IF(H181="NEW TEPS",VALUE(L181),0)</f>
        <v>0</v>
      </c>
      <c r="S181" s="3">
        <f>IF(H181="TOEFL(ibt)",VALUE(L181),0)</f>
        <v>0</v>
      </c>
      <c r="T181" s="3">
        <f>IF(H181="JPT",VALUE(L181),0)</f>
        <v>0</v>
      </c>
      <c r="U181" s="3">
        <f>IF(H181="HSK",VALUE(K181),0)</f>
        <v>6</v>
      </c>
      <c r="V181" s="3">
        <f>IF(H181="HSK",VALUE(L181),0)</f>
        <v>227</v>
      </c>
      <c r="W181" s="3">
        <f>IF(H181="G-TELP Level2",VALUE(L181),0)</f>
        <v>0</v>
      </c>
      <c r="X181" s="3">
        <f>IF(P181="A",IF(Q181&gt;849,1,IF(R181&gt;335,1,IF(S181&gt;97,1,IF(T181&gt;849,1,IF(W181&gt;82,1,IF(U181=6,1,IF(U181=5,IF(V181&gt;254,1,0),0))))))),IF(P181="B",IF(Q181&gt;699,1,IF(R181&gt;263,1,IF(S181&gt;78,1,IF(T181&gt;699,1,IF(W181&gt;63,1,IF(U181=6,1,IF(U181=5,IF(V181&gt;179,1,0),0))))))),IF(P181="C",IF(Q181&gt;599,1,IF(R181&gt;226,1,IF(S181&gt;67,1,IF(T181&gt;599,1,IF(W181&gt;49,1,IF(U181=6,1,IF(U181=5,1,IF(U181=4,IF(V181&gt;209,1,0),0)))))))),IF(P181="D",IF(Q181&gt;649,1,IF(R181&gt;244,1,IF(S181&gt;73,1,IF(T181&gt;649,1,IF(W181&gt;56,1,IF(U181=6,1,IF(U181=5,1,IF(U181=4,IF(V181&gt;254,1,0),0)))))))),0))))</f>
        <v>1</v>
      </c>
      <c r="Y181" s="3">
        <f>SUMIF(B:B,B181,X:X)</f>
        <v>2</v>
      </c>
      <c r="Z181" s="3" t="str">
        <f>IF(Y181&gt;0,"어학 충족","자격미달")</f>
        <v>어학 충족</v>
      </c>
      <c r="AA181" s="3"/>
      <c r="AB181" s="3" t="str">
        <f>IF(P181="A",IF(Q181&gt;849,"TOEIC 충족",IF(R181&gt;335,"New-TEPS 충족",IF(S181&gt;97,"TOEFL 충족",IF(T181&gt;849,"JPT 충족",IF(W181&gt;82,"G-TELP 충족",IF(U181=6,"HSK점수 충족",IF(U181=5,IF(V181&gt;254,"HSK점수 충족","자격미달"),"자격미달"))))))),IF(P181="B",IF(Q181&gt;699,"TOEIC 충족",IF(R181&gt;263,"New-TEPS 충족",IF(S181&gt;78,"TOEFL 충족",IF(T181&gt;699,"JPT 충족",IF(W181&gt;63,"G-TELP 충족",IF(U181=6,"HSK점수 충족",IF(U181=5,IF(V181&gt;179,"HSK점수 충족","자격미달"),"자격미달"))))))),IF(P181="C",IF(Q181&gt;599,"TOEIC 충족",IF(R181&gt;226,"New-TEPS 충족",IF(S181&gt;67,"TOEFL 충족",IF(T181&gt;599,"JPT 충족",IF(W181&gt;49,"G-TELP 충족",IF(U181=6,"HSK점수 충족",IF(U181=5,"HSK점수 충족",IF(U181=4,IF(V181&gt;209,"HSK점수 충족","자격미달"),"자격미달")))))))),IF(P181="D",IF(Q181&gt;649,"TOEIC 충족",IF(R181&gt;244,"New-TEPS 충족",IF(S181&gt;73,"TOEFL 충족",IF(T181&gt;649,"JPT 충족",IF(W181&gt;56,"G-TELP 충족",IF(U1122=6,"HSK점수 충족",IF(U1122=5,"HSK점수 충족",IF(U1122=4,IF(V1122&gt;254,"HSK점수 충족","자격미달"),"자격미달")))))))),0))))</f>
        <v>HSK점수 충족</v>
      </c>
      <c r="AC181" s="21"/>
      <c r="AD181" s="3">
        <f>IF(P181="A",VLOOKUP(Q181,[1]교육_어학_경력backdata!$B$3:$C$9,2,1),IF(P181="B",VLOOKUP(Q181,[1]교육_어학_경력backdata!$G$3:$H$9,2,1),IF(P181="C",0,"오류")))</f>
        <v>0</v>
      </c>
      <c r="AE181" s="3">
        <f>IF(P181="A",VLOOKUP(R181,[1]교육_어학_경력backdata!$B$11:$C$17,2,1),IF(P181="B",VLOOKUP(R181,[1]교육_어학_경력backdata!$G$11:$H$17,2,1),IF(P181="C",0,"오류")))</f>
        <v>0</v>
      </c>
      <c r="AF181" s="3">
        <f>IF(P181="A",VLOOKUP(S181,[1]교육_어학_경력backdata!$B$19:$C$25,2,1),IF(P181="B",VLOOKUP(S181,[1]교육_어학_경력backdata!$G$19:$H$25,2,1),IF(P181="C",0,"오류")))</f>
        <v>0</v>
      </c>
      <c r="AG181" s="3">
        <f>IF(P181="A",VLOOKUP(T181,[1]교육_어학_경력backdata!$B$3:$C$9,2,1),IF(P181="B",VLOOKUP(T181,[1]교육_어학_경력backdata!$G$3:$H$9,2,1),IF(P181="C",0,"오류")))</f>
        <v>0</v>
      </c>
      <c r="AH181" s="3">
        <f>IF(P181="A",IF(U181=0,0,IF(U181=4,0,IF(U181=5,VLOOKUP(V181,[1]교육_어학_경력backdata!$B$27:$C$29,2,1),IF(U181=6,VLOOKUP(V181,[1]교육_어학_경력backdata!$B$31:$C$34,2,1))))),IF(P181="B",IF(U181=0,0,IF(U181=4,0,IF(U181=5,VLOOKUP(V181,[1]교육_어학_경력backdata!$G$27:$H$31,2,1),IF(U181=6,VLOOKUP(V181,[1]교육_어학_경력backdata!$G$33:$H$34,2,1))))),IF(CT181="C",0,"오류")))</f>
        <v>20</v>
      </c>
      <c r="AI181" s="3">
        <f>IF(P181="A",VLOOKUP(W181,[1]교육_어학_경력backdata!$B$36:$C$42,2,1),IF(P181="B",VLOOKUP(W181,[1]교육_어학_경력backdata!$G$36:$H$42,2,1),IF(P181="C",0,"오류")))</f>
        <v>0</v>
      </c>
      <c r="AJ181" s="3">
        <f>SUM(AD181:AI181)</f>
        <v>20</v>
      </c>
      <c r="AK181" s="3">
        <f>_xlfn.MAXIFS(AJ:AJ,B:B,B181)</f>
        <v>20</v>
      </c>
      <c r="AL181" s="3"/>
      <c r="AM181" s="21"/>
      <c r="AN181" s="3" t="s">
        <v>6404</v>
      </c>
      <c r="AO181" s="3">
        <v>10</v>
      </c>
    </row>
    <row r="182" spans="1:41" x14ac:dyDescent="0.4">
      <c r="A182" s="4">
        <f>IF(B181=B182,A181,A181+1)</f>
        <v>165</v>
      </c>
      <c r="B182" s="4" t="s">
        <v>5452</v>
      </c>
      <c r="C182" s="4" t="s">
        <v>5451</v>
      </c>
      <c r="D182" s="4" t="s">
        <v>3044</v>
      </c>
      <c r="E182" s="4" t="s">
        <v>3043</v>
      </c>
      <c r="F182" s="4">
        <f>IF(B182=B181,F181+1,1)</f>
        <v>1</v>
      </c>
      <c r="G182" s="4" t="s">
        <v>6384</v>
      </c>
      <c r="H182" s="4" t="s">
        <v>6379</v>
      </c>
      <c r="I182" s="4" t="s">
        <v>6378</v>
      </c>
      <c r="J182" s="4" t="s">
        <v>6542</v>
      </c>
      <c r="K182" s="4"/>
      <c r="L182" s="4" t="s">
        <v>6448</v>
      </c>
      <c r="M182" s="4" t="s">
        <v>7415</v>
      </c>
      <c r="P182" s="4" t="s">
        <v>2434</v>
      </c>
      <c r="Q182" s="4">
        <f>IF(H182="TOEIC",VALUE(L182),0)</f>
        <v>865</v>
      </c>
      <c r="R182" s="4">
        <f>IF(H182="NEW TEPS",VALUE(L182),0)</f>
        <v>0</v>
      </c>
      <c r="S182" s="4">
        <f>IF(H182="TOEFL(ibt)",VALUE(L182),0)</f>
        <v>0</v>
      </c>
      <c r="T182" s="4">
        <f>IF(H182="JPT",VALUE(L182),0)</f>
        <v>0</v>
      </c>
      <c r="U182" s="4">
        <f>IF(H182="HSK",VALUE(K182),0)</f>
        <v>0</v>
      </c>
      <c r="V182" s="4">
        <f>IF(H182="HSK",VALUE(L182),0)</f>
        <v>0</v>
      </c>
      <c r="W182" s="4">
        <f>IF(H182="G-TELP Level2",VALUE(L182),0)</f>
        <v>0</v>
      </c>
      <c r="X182" s="4">
        <f>IF(P182="A",IF(Q182&gt;849,1,IF(R182&gt;335,1,IF(S182&gt;97,1,IF(T182&gt;849,1,IF(W182&gt;82,1,IF(U182=6,1,IF(U182=5,IF(V182&gt;254,1,0),0))))))),IF(P182="B",IF(Q182&gt;699,1,IF(R182&gt;263,1,IF(S182&gt;78,1,IF(T182&gt;699,1,IF(W182&gt;63,1,IF(U182=6,1,IF(U182=5,IF(V182&gt;179,1,0),0))))))),IF(P182="C",IF(Q182&gt;599,1,IF(R182&gt;226,1,IF(S182&gt;67,1,IF(T182&gt;599,1,IF(W182&gt;49,1,IF(U182=6,1,IF(U182=5,1,IF(U182=4,IF(V182&gt;209,1,0),0)))))))),IF(P182="D",IF(Q182&gt;649,1,IF(R182&gt;244,1,IF(S182&gt;73,1,IF(T182&gt;649,1,IF(W182&gt;56,1,IF(U182=6,1,IF(U182=5,1,IF(U182=4,IF(V182&gt;254,1,0),0)))))))),0))))</f>
        <v>1</v>
      </c>
      <c r="Y182" s="4">
        <f>SUMIF(B:B,B182,X:X)</f>
        <v>1</v>
      </c>
      <c r="Z182" s="4" t="str">
        <f>IF(Y182&gt;0,"어학 충족","자격미달")</f>
        <v>어학 충족</v>
      </c>
      <c r="AA182" s="4"/>
      <c r="AB182" s="4" t="str">
        <f>IF(P182="A",IF(Q182&gt;849,"TOEIC 충족",IF(R182&gt;335,"New-TEPS 충족",IF(S182&gt;97,"TOEFL 충족",IF(T182&gt;849,"JPT 충족",IF(W182&gt;82,"G-TELP 충족",IF(U182=6,"HSK점수 충족",IF(U182=5,IF(V182&gt;254,"HSK점수 충족","자격미달"),"자격미달"))))))),IF(P182="B",IF(Q182&gt;699,"TOEIC 충족",IF(R182&gt;263,"New-TEPS 충족",IF(S182&gt;78,"TOEFL 충족",IF(T182&gt;699,"JPT 충족",IF(W182&gt;63,"G-TELP 충족",IF(U182=6,"HSK점수 충족",IF(U182=5,IF(V182&gt;179,"HSK점수 충족","자격미달"),"자격미달"))))))),IF(P182="C",IF(Q182&gt;599,"TOEIC 충족",IF(R182&gt;226,"New-TEPS 충족",IF(S182&gt;67,"TOEFL 충족",IF(T182&gt;599,"JPT 충족",IF(W182&gt;49,"G-TELP 충족",IF(U182=6,"HSK점수 충족",IF(U182=5,"HSK점수 충족",IF(U182=4,IF(V182&gt;209,"HSK점수 충족","자격미달"),"자격미달")))))))),IF(P182="D",IF(Q182&gt;649,"TOEIC 충족",IF(R182&gt;244,"New-TEPS 충족",IF(S182&gt;73,"TOEFL 충족",IF(T182&gt;649,"JPT 충족",IF(W182&gt;56,"G-TELP 충족",IF(U1123=6,"HSK점수 충족",IF(U1123=5,"HSK점수 충족",IF(U1123=4,IF(V1123&gt;254,"HSK점수 충족","자격미달"),"자격미달")))))))),0))))</f>
        <v>TOEIC 충족</v>
      </c>
      <c r="AC182" s="21"/>
      <c r="AD182" s="4">
        <f>IF(P182="A",VLOOKUP(Q182,[1]교육_어학_경력backdata!$B$3:$C$9,2,1),IF(P182="B",VLOOKUP(Q182,[1]교육_어학_경력backdata!$G$3:$H$9,2,1),IF(P182="C",0,"오류")))</f>
        <v>12</v>
      </c>
      <c r="AE182" s="4">
        <f>IF(P182="A",VLOOKUP(R182,[1]교육_어학_경력backdata!$B$11:$C$17,2,1),IF(P182="B",VLOOKUP(R182,[1]교육_어학_경력backdata!$G$11:$H$17,2,1),IF(P182="C",0,"오류")))</f>
        <v>0</v>
      </c>
      <c r="AF182" s="4">
        <f>IF(P182="A",VLOOKUP(S182,[1]교육_어학_경력backdata!$B$19:$C$25,2,1),IF(P182="B",VLOOKUP(S182,[1]교육_어학_경력backdata!$G$19:$H$25,2,1),IF(P182="C",0,"오류")))</f>
        <v>0</v>
      </c>
      <c r="AG182" s="4">
        <f>IF(P182="A",VLOOKUP(T182,[1]교육_어학_경력backdata!$B$3:$C$9,2,1),IF(P182="B",VLOOKUP(T182,[1]교육_어학_경력backdata!$G$3:$H$9,2,1),IF(P182="C",0,"오류")))</f>
        <v>0</v>
      </c>
      <c r="AH182" s="4">
        <f>IF(P182="A",IF(U182=0,0,IF(U182=4,0,IF(U182=5,VLOOKUP(V182,[1]교육_어학_경력backdata!$B$27:$C$29,2,1),IF(U182=6,VLOOKUP(V182,[1]교육_어학_경력backdata!$B$31:$C$34,2,1))))),IF(P182="B",IF(U182=0,0,IF(U182=4,0,IF(U182=5,VLOOKUP(V182,[1]교육_어학_경력backdata!$G$27:$H$31,2,1),IF(U182=6,VLOOKUP(V182,[1]교육_어학_경력backdata!$G$33:$H$34,2,1))))),IF(CT182="C",0,"오류")))</f>
        <v>0</v>
      </c>
      <c r="AI182" s="4">
        <f>IF(P182="A",VLOOKUP(W182,[1]교육_어학_경력backdata!$B$36:$C$42,2,1),IF(P182="B",VLOOKUP(W182,[1]교육_어학_경력backdata!$G$36:$H$42,2,1),IF(P182="C",0,"오류")))</f>
        <v>0</v>
      </c>
      <c r="AJ182" s="4">
        <f>SUM(AD182:AI182)</f>
        <v>12</v>
      </c>
      <c r="AK182" s="4">
        <f>_xlfn.MAXIFS(AJ:AJ,B:B,B182)</f>
        <v>12</v>
      </c>
      <c r="AL182" s="4"/>
      <c r="AM182" s="21"/>
      <c r="AN182" s="4"/>
      <c r="AO182" s="4"/>
    </row>
    <row r="183" spans="1:41" x14ac:dyDescent="0.4">
      <c r="A183" s="3">
        <f>IF(B182=B183,A182,A182+1)</f>
        <v>166</v>
      </c>
      <c r="B183" s="3" t="s">
        <v>5444</v>
      </c>
      <c r="C183" s="3" t="s">
        <v>5443</v>
      </c>
      <c r="D183" s="3" t="s">
        <v>3044</v>
      </c>
      <c r="E183" s="3" t="s">
        <v>3043</v>
      </c>
      <c r="F183" s="3">
        <f>IF(B183=B182,F182+1,1)</f>
        <v>1</v>
      </c>
      <c r="G183" s="3" t="s">
        <v>6380</v>
      </c>
      <c r="H183" s="3" t="s">
        <v>6379</v>
      </c>
      <c r="I183" s="3" t="s">
        <v>6378</v>
      </c>
      <c r="J183" s="3" t="s">
        <v>6830</v>
      </c>
      <c r="K183" s="3"/>
      <c r="L183" s="3" t="s">
        <v>6459</v>
      </c>
      <c r="M183" s="3" t="s">
        <v>7414</v>
      </c>
      <c r="P183" s="3" t="s">
        <v>2434</v>
      </c>
      <c r="Q183" s="3">
        <f>IF(H183="TOEIC",VALUE(L183),0)</f>
        <v>940</v>
      </c>
      <c r="R183" s="3">
        <f>IF(H183="NEW TEPS",VALUE(L183),0)</f>
        <v>0</v>
      </c>
      <c r="S183" s="3">
        <f>IF(H183="TOEFL(ibt)",VALUE(L183),0)</f>
        <v>0</v>
      </c>
      <c r="T183" s="3">
        <f>IF(H183="JPT",VALUE(L183),0)</f>
        <v>0</v>
      </c>
      <c r="U183" s="3">
        <f>IF(H183="HSK",VALUE(K183),0)</f>
        <v>0</v>
      </c>
      <c r="V183" s="3">
        <f>IF(H183="HSK",VALUE(L183),0)</f>
        <v>0</v>
      </c>
      <c r="W183" s="3">
        <f>IF(H183="G-TELP Level2",VALUE(L183),0)</f>
        <v>0</v>
      </c>
      <c r="X183" s="3">
        <f>IF(P183="A",IF(Q183&gt;849,1,IF(R183&gt;335,1,IF(S183&gt;97,1,IF(T183&gt;849,1,IF(W183&gt;82,1,IF(U183=6,1,IF(U183=5,IF(V183&gt;254,1,0),0))))))),IF(P183="B",IF(Q183&gt;699,1,IF(R183&gt;263,1,IF(S183&gt;78,1,IF(T183&gt;699,1,IF(W183&gt;63,1,IF(U183=6,1,IF(U183=5,IF(V183&gt;179,1,0),0))))))),IF(P183="C",IF(Q183&gt;599,1,IF(R183&gt;226,1,IF(S183&gt;67,1,IF(T183&gt;599,1,IF(W183&gt;49,1,IF(U183=6,1,IF(U183=5,1,IF(U183=4,IF(V183&gt;209,1,0),0)))))))),IF(P183="D",IF(Q183&gt;649,1,IF(R183&gt;244,1,IF(S183&gt;73,1,IF(T183&gt;649,1,IF(W183&gt;56,1,IF(U183=6,1,IF(U183=5,1,IF(U183=4,IF(V183&gt;254,1,0),0)))))))),0))))</f>
        <v>1</v>
      </c>
      <c r="Y183" s="3">
        <f>SUMIF(B:B,B183,X:X)</f>
        <v>1</v>
      </c>
      <c r="Z183" s="3" t="str">
        <f>IF(Y183&gt;0,"어학 충족","자격미달")</f>
        <v>어학 충족</v>
      </c>
      <c r="AA183" s="3"/>
      <c r="AB183" s="3" t="str">
        <f>IF(P183="A",IF(Q183&gt;849,"TOEIC 충족",IF(R183&gt;335,"New-TEPS 충족",IF(S183&gt;97,"TOEFL 충족",IF(T183&gt;849,"JPT 충족",IF(W183&gt;82,"G-TELP 충족",IF(U183=6,"HSK점수 충족",IF(U183=5,IF(V183&gt;254,"HSK점수 충족","자격미달"),"자격미달"))))))),IF(P183="B",IF(Q183&gt;699,"TOEIC 충족",IF(R183&gt;263,"New-TEPS 충족",IF(S183&gt;78,"TOEFL 충족",IF(T183&gt;699,"JPT 충족",IF(W183&gt;63,"G-TELP 충족",IF(U183=6,"HSK점수 충족",IF(U183=5,IF(V183&gt;179,"HSK점수 충족","자격미달"),"자격미달"))))))),IF(P183="C",IF(Q183&gt;599,"TOEIC 충족",IF(R183&gt;226,"New-TEPS 충족",IF(S183&gt;67,"TOEFL 충족",IF(T183&gt;599,"JPT 충족",IF(W183&gt;49,"G-TELP 충족",IF(U183=6,"HSK점수 충족",IF(U183=5,"HSK점수 충족",IF(U183=4,IF(V183&gt;209,"HSK점수 충족","자격미달"),"자격미달")))))))),IF(P183="D",IF(Q183&gt;649,"TOEIC 충족",IF(R183&gt;244,"New-TEPS 충족",IF(S183&gt;73,"TOEFL 충족",IF(T183&gt;649,"JPT 충족",IF(W183&gt;56,"G-TELP 충족",IF(U1124=6,"HSK점수 충족",IF(U1124=5,"HSK점수 충족",IF(U1124=4,IF(V1124&gt;254,"HSK점수 충족","자격미달"),"자격미달")))))))),0))))</f>
        <v>TOEIC 충족</v>
      </c>
      <c r="AC183" s="21"/>
      <c r="AD183" s="3">
        <f>IF(P183="A",VLOOKUP(Q183,[1]교육_어학_경력backdata!$B$3:$C$9,2,1),IF(P183="B",VLOOKUP(Q183,[1]교육_어학_경력backdata!$G$3:$H$9,2,1),IF(P183="C",0,"오류")))</f>
        <v>18</v>
      </c>
      <c r="AE183" s="3">
        <f>IF(P183="A",VLOOKUP(R183,[1]교육_어학_경력backdata!$B$11:$C$17,2,1),IF(P183="B",VLOOKUP(R183,[1]교육_어학_경력backdata!$G$11:$H$17,2,1),IF(P183="C",0,"오류")))</f>
        <v>0</v>
      </c>
      <c r="AF183" s="3">
        <f>IF(P183="A",VLOOKUP(S183,[1]교육_어학_경력backdata!$B$19:$C$25,2,1),IF(P183="B",VLOOKUP(S183,[1]교육_어학_경력backdata!$G$19:$H$25,2,1),IF(P183="C",0,"오류")))</f>
        <v>0</v>
      </c>
      <c r="AG183" s="3">
        <f>IF(P183="A",VLOOKUP(T183,[1]교육_어학_경력backdata!$B$3:$C$9,2,1),IF(P183="B",VLOOKUP(T183,[1]교육_어학_경력backdata!$G$3:$H$9,2,1),IF(P183="C",0,"오류")))</f>
        <v>0</v>
      </c>
      <c r="AH183" s="3">
        <f>IF(P183="A",IF(U183=0,0,IF(U183=4,0,IF(U183=5,VLOOKUP(V183,[1]교육_어학_경력backdata!$B$27:$C$29,2,1),IF(U183=6,VLOOKUP(V183,[1]교육_어학_경력backdata!$B$31:$C$34,2,1))))),IF(P183="B",IF(U183=0,0,IF(U183=4,0,IF(U183=5,VLOOKUP(V183,[1]교육_어학_경력backdata!$G$27:$H$31,2,1),IF(U183=6,VLOOKUP(V183,[1]교육_어학_경력backdata!$G$33:$H$34,2,1))))),IF(CT183="C",0,"오류")))</f>
        <v>0</v>
      </c>
      <c r="AI183" s="3">
        <f>IF(P183="A",VLOOKUP(W183,[1]교육_어학_경력backdata!$B$36:$C$42,2,1),IF(P183="B",VLOOKUP(W183,[1]교육_어학_경력backdata!$G$36:$H$42,2,1),IF(P183="C",0,"오류")))</f>
        <v>0</v>
      </c>
      <c r="AJ183" s="3">
        <f>SUM(AD183:AI183)</f>
        <v>18</v>
      </c>
      <c r="AK183" s="3">
        <f>_xlfn.MAXIFS(AJ:AJ,B:B,B183)</f>
        <v>18</v>
      </c>
      <c r="AL183" s="3"/>
      <c r="AM183" s="21"/>
      <c r="AN183" s="3"/>
      <c r="AO183" s="3"/>
    </row>
    <row r="184" spans="1:41" x14ac:dyDescent="0.4">
      <c r="A184" s="4">
        <f>IF(B183=B184,A183,A183+1)</f>
        <v>167</v>
      </c>
      <c r="B184" s="4" t="s">
        <v>5440</v>
      </c>
      <c r="C184" s="4" t="s">
        <v>3180</v>
      </c>
      <c r="D184" s="4" t="s">
        <v>3044</v>
      </c>
      <c r="E184" s="4" t="s">
        <v>3043</v>
      </c>
      <c r="F184" s="4">
        <f>IF(B184=B183,F183+1,1)</f>
        <v>1</v>
      </c>
      <c r="G184" s="4" t="s">
        <v>6384</v>
      </c>
      <c r="H184" s="4" t="s">
        <v>6379</v>
      </c>
      <c r="I184" s="4" t="s">
        <v>6378</v>
      </c>
      <c r="J184" s="4" t="s">
        <v>6547</v>
      </c>
      <c r="K184" s="4"/>
      <c r="L184" s="4" t="s">
        <v>6451</v>
      </c>
      <c r="M184" s="4" t="s">
        <v>7413</v>
      </c>
      <c r="P184" s="4" t="s">
        <v>2434</v>
      </c>
      <c r="Q184" s="4">
        <f>IF(H184="TOEIC",VALUE(L184),0)</f>
        <v>920</v>
      </c>
      <c r="R184" s="4">
        <f>IF(H184="NEW TEPS",VALUE(L184),0)</f>
        <v>0</v>
      </c>
      <c r="S184" s="4">
        <f>IF(H184="TOEFL(ibt)",VALUE(L184),0)</f>
        <v>0</v>
      </c>
      <c r="T184" s="4">
        <f>IF(H184="JPT",VALUE(L184),0)</f>
        <v>0</v>
      </c>
      <c r="U184" s="4">
        <f>IF(H184="HSK",VALUE(K184),0)</f>
        <v>0</v>
      </c>
      <c r="V184" s="4">
        <f>IF(H184="HSK",VALUE(L184),0)</f>
        <v>0</v>
      </c>
      <c r="W184" s="4">
        <f>IF(H184="G-TELP Level2",VALUE(L184),0)</f>
        <v>0</v>
      </c>
      <c r="X184" s="4">
        <f>IF(P184="A",IF(Q184&gt;849,1,IF(R184&gt;335,1,IF(S184&gt;97,1,IF(T184&gt;849,1,IF(W184&gt;82,1,IF(U184=6,1,IF(U184=5,IF(V184&gt;254,1,0),0))))))),IF(P184="B",IF(Q184&gt;699,1,IF(R184&gt;263,1,IF(S184&gt;78,1,IF(T184&gt;699,1,IF(W184&gt;63,1,IF(U184=6,1,IF(U184=5,IF(V184&gt;179,1,0),0))))))),IF(P184="C",IF(Q184&gt;599,1,IF(R184&gt;226,1,IF(S184&gt;67,1,IF(T184&gt;599,1,IF(W184&gt;49,1,IF(U184=6,1,IF(U184=5,1,IF(U184=4,IF(V184&gt;209,1,0),0)))))))),IF(P184="D",IF(Q184&gt;649,1,IF(R184&gt;244,1,IF(S184&gt;73,1,IF(T184&gt;649,1,IF(W184&gt;56,1,IF(U184=6,1,IF(U184=5,1,IF(U184=4,IF(V184&gt;254,1,0),0)))))))),0))))</f>
        <v>1</v>
      </c>
      <c r="Y184" s="4">
        <f>SUMIF(B:B,B184,X:X)</f>
        <v>1</v>
      </c>
      <c r="Z184" s="4" t="str">
        <f>IF(Y184&gt;0,"어학 충족","자격미달")</f>
        <v>어학 충족</v>
      </c>
      <c r="AA184" s="4"/>
      <c r="AB184" s="4" t="str">
        <f>IF(P184="A",IF(Q184&gt;849,"TOEIC 충족",IF(R184&gt;335,"New-TEPS 충족",IF(S184&gt;97,"TOEFL 충족",IF(T184&gt;849,"JPT 충족",IF(W184&gt;82,"G-TELP 충족",IF(U184=6,"HSK점수 충족",IF(U184=5,IF(V184&gt;254,"HSK점수 충족","자격미달"),"자격미달"))))))),IF(P184="B",IF(Q184&gt;699,"TOEIC 충족",IF(R184&gt;263,"New-TEPS 충족",IF(S184&gt;78,"TOEFL 충족",IF(T184&gt;699,"JPT 충족",IF(W184&gt;63,"G-TELP 충족",IF(U184=6,"HSK점수 충족",IF(U184=5,IF(V184&gt;179,"HSK점수 충족","자격미달"),"자격미달"))))))),IF(P184="C",IF(Q184&gt;599,"TOEIC 충족",IF(R184&gt;226,"New-TEPS 충족",IF(S184&gt;67,"TOEFL 충족",IF(T184&gt;599,"JPT 충족",IF(W184&gt;49,"G-TELP 충족",IF(U184=6,"HSK점수 충족",IF(U184=5,"HSK점수 충족",IF(U184=4,IF(V184&gt;209,"HSK점수 충족","자격미달"),"자격미달")))))))),IF(P184="D",IF(Q184&gt;649,"TOEIC 충족",IF(R184&gt;244,"New-TEPS 충족",IF(S184&gt;73,"TOEFL 충족",IF(T184&gt;649,"JPT 충족",IF(W184&gt;56,"G-TELP 충족",IF(U1125=6,"HSK점수 충족",IF(U1125=5,"HSK점수 충족",IF(U1125=4,IF(V1125&gt;254,"HSK점수 충족","자격미달"),"자격미달")))))))),0))))</f>
        <v>TOEIC 충족</v>
      </c>
      <c r="AC184" s="21"/>
      <c r="AD184" s="4">
        <f>IF(P184="A",VLOOKUP(Q184,[1]교육_어학_경력backdata!$B$3:$C$9,2,1),IF(P184="B",VLOOKUP(Q184,[1]교육_어학_경력backdata!$G$3:$H$9,2,1),IF(P184="C",0,"오류")))</f>
        <v>16</v>
      </c>
      <c r="AE184" s="4">
        <f>IF(P184="A",VLOOKUP(R184,[1]교육_어학_경력backdata!$B$11:$C$17,2,1),IF(P184="B",VLOOKUP(R184,[1]교육_어학_경력backdata!$G$11:$H$17,2,1),IF(P184="C",0,"오류")))</f>
        <v>0</v>
      </c>
      <c r="AF184" s="4">
        <f>IF(P184="A",VLOOKUP(S184,[1]교육_어학_경력backdata!$B$19:$C$25,2,1),IF(P184="B",VLOOKUP(S184,[1]교육_어학_경력backdata!$G$19:$H$25,2,1),IF(P184="C",0,"오류")))</f>
        <v>0</v>
      </c>
      <c r="AG184" s="4">
        <f>IF(P184="A",VLOOKUP(T184,[1]교육_어학_경력backdata!$B$3:$C$9,2,1),IF(P184="B",VLOOKUP(T184,[1]교육_어학_경력backdata!$G$3:$H$9,2,1),IF(P184="C",0,"오류")))</f>
        <v>0</v>
      </c>
      <c r="AH184" s="4">
        <f>IF(P184="A",IF(U184=0,0,IF(U184=4,0,IF(U184=5,VLOOKUP(V184,[1]교육_어학_경력backdata!$B$27:$C$29,2,1),IF(U184=6,VLOOKUP(V184,[1]교육_어학_경력backdata!$B$31:$C$34,2,1))))),IF(P184="B",IF(U184=0,0,IF(U184=4,0,IF(U184=5,VLOOKUP(V184,[1]교육_어학_경력backdata!$G$27:$H$31,2,1),IF(U184=6,VLOOKUP(V184,[1]교육_어학_경력backdata!$G$33:$H$34,2,1))))),IF(CT184="C",0,"오류")))</f>
        <v>0</v>
      </c>
      <c r="AI184" s="4">
        <f>IF(P184="A",VLOOKUP(W184,[1]교육_어학_경력backdata!$B$36:$C$42,2,1),IF(P184="B",VLOOKUP(W184,[1]교육_어학_경력backdata!$G$36:$H$42,2,1),IF(P184="C",0,"오류")))</f>
        <v>0</v>
      </c>
      <c r="AJ184" s="4">
        <f>SUM(AD184:AI184)</f>
        <v>16</v>
      </c>
      <c r="AK184" s="4">
        <f>_xlfn.MAXIFS(AJ:AJ,B:B,B184)</f>
        <v>16</v>
      </c>
      <c r="AL184" s="4"/>
      <c r="AM184" s="21"/>
      <c r="AN184" s="4"/>
      <c r="AO184" s="4"/>
    </row>
    <row r="185" spans="1:41" x14ac:dyDescent="0.4">
      <c r="A185" s="3">
        <f>IF(B184=B185,A184,A184+1)</f>
        <v>168</v>
      </c>
      <c r="B185" s="3" t="s">
        <v>5438</v>
      </c>
      <c r="C185" s="3" t="s">
        <v>5437</v>
      </c>
      <c r="D185" s="3" t="s">
        <v>3044</v>
      </c>
      <c r="E185" s="3" t="s">
        <v>3043</v>
      </c>
      <c r="F185" s="3">
        <f>IF(B185=B184,F184+1,1)</f>
        <v>1</v>
      </c>
      <c r="G185" s="3" t="s">
        <v>6384</v>
      </c>
      <c r="H185" s="3" t="s">
        <v>6379</v>
      </c>
      <c r="I185" s="3" t="s">
        <v>6378</v>
      </c>
      <c r="J185" s="3" t="s">
        <v>6483</v>
      </c>
      <c r="K185" s="3"/>
      <c r="L185" s="3" t="s">
        <v>6614</v>
      </c>
      <c r="M185" s="3" t="s">
        <v>7412</v>
      </c>
      <c r="P185" s="3" t="s">
        <v>2434</v>
      </c>
      <c r="Q185" s="3">
        <f>IF(H185="TOEIC",VALUE(L185),0)</f>
        <v>925</v>
      </c>
      <c r="R185" s="3">
        <f>IF(H185="NEW TEPS",VALUE(L185),0)</f>
        <v>0</v>
      </c>
      <c r="S185" s="3">
        <f>IF(H185="TOEFL(ibt)",VALUE(L185),0)</f>
        <v>0</v>
      </c>
      <c r="T185" s="3">
        <f>IF(H185="JPT",VALUE(L185),0)</f>
        <v>0</v>
      </c>
      <c r="U185" s="3">
        <f>IF(H185="HSK",VALUE(K185),0)</f>
        <v>0</v>
      </c>
      <c r="V185" s="3">
        <f>IF(H185="HSK",VALUE(L185),0)</f>
        <v>0</v>
      </c>
      <c r="W185" s="3">
        <f>IF(H185="G-TELP Level2",VALUE(L185),0)</f>
        <v>0</v>
      </c>
      <c r="X185" s="3">
        <f>IF(P185="A",IF(Q185&gt;849,1,IF(R185&gt;335,1,IF(S185&gt;97,1,IF(T185&gt;849,1,IF(W185&gt;82,1,IF(U185=6,1,IF(U185=5,IF(V185&gt;254,1,0),0))))))),IF(P185="B",IF(Q185&gt;699,1,IF(R185&gt;263,1,IF(S185&gt;78,1,IF(T185&gt;699,1,IF(W185&gt;63,1,IF(U185=6,1,IF(U185=5,IF(V185&gt;179,1,0),0))))))),IF(P185="C",IF(Q185&gt;599,1,IF(R185&gt;226,1,IF(S185&gt;67,1,IF(T185&gt;599,1,IF(W185&gt;49,1,IF(U185=6,1,IF(U185=5,1,IF(U185=4,IF(V185&gt;209,1,0),0)))))))),IF(P185="D",IF(Q185&gt;649,1,IF(R185&gt;244,1,IF(S185&gt;73,1,IF(T185&gt;649,1,IF(W185&gt;56,1,IF(U185=6,1,IF(U185=5,1,IF(U185=4,IF(V185&gt;254,1,0),0)))))))),0))))</f>
        <v>1</v>
      </c>
      <c r="Y185" s="3">
        <f>SUMIF(B:B,B185,X:X)</f>
        <v>1</v>
      </c>
      <c r="Z185" s="3" t="str">
        <f>IF(Y185&gt;0,"어학 충족","자격미달")</f>
        <v>어학 충족</v>
      </c>
      <c r="AA185" s="3"/>
      <c r="AB185" s="3" t="str">
        <f>IF(P185="A",IF(Q185&gt;849,"TOEIC 충족",IF(R185&gt;335,"New-TEPS 충족",IF(S185&gt;97,"TOEFL 충족",IF(T185&gt;849,"JPT 충족",IF(W185&gt;82,"G-TELP 충족",IF(U185=6,"HSK점수 충족",IF(U185=5,IF(V185&gt;254,"HSK점수 충족","자격미달"),"자격미달"))))))),IF(P185="B",IF(Q185&gt;699,"TOEIC 충족",IF(R185&gt;263,"New-TEPS 충족",IF(S185&gt;78,"TOEFL 충족",IF(T185&gt;699,"JPT 충족",IF(W185&gt;63,"G-TELP 충족",IF(U185=6,"HSK점수 충족",IF(U185=5,IF(V185&gt;179,"HSK점수 충족","자격미달"),"자격미달"))))))),IF(P185="C",IF(Q185&gt;599,"TOEIC 충족",IF(R185&gt;226,"New-TEPS 충족",IF(S185&gt;67,"TOEFL 충족",IF(T185&gt;599,"JPT 충족",IF(W185&gt;49,"G-TELP 충족",IF(U185=6,"HSK점수 충족",IF(U185=5,"HSK점수 충족",IF(U185=4,IF(V185&gt;209,"HSK점수 충족","자격미달"),"자격미달")))))))),IF(P185="D",IF(Q185&gt;649,"TOEIC 충족",IF(R185&gt;244,"New-TEPS 충족",IF(S185&gt;73,"TOEFL 충족",IF(T185&gt;649,"JPT 충족",IF(W185&gt;56,"G-TELP 충족",IF(U1126=6,"HSK점수 충족",IF(U1126=5,"HSK점수 충족",IF(U1126=4,IF(V1126&gt;254,"HSK점수 충족","자격미달"),"자격미달")))))))),0))))</f>
        <v>TOEIC 충족</v>
      </c>
      <c r="AC185" s="21"/>
      <c r="AD185" s="3">
        <f>IF(P185="A",VLOOKUP(Q185,[1]교육_어학_경력backdata!$B$3:$C$9,2,1),IF(P185="B",VLOOKUP(Q185,[1]교육_어학_경력backdata!$G$3:$H$9,2,1),IF(P185="C",0,"오류")))</f>
        <v>18</v>
      </c>
      <c r="AE185" s="3">
        <f>IF(P185="A",VLOOKUP(R185,[1]교육_어학_경력backdata!$B$11:$C$17,2,1),IF(P185="B",VLOOKUP(R185,[1]교육_어학_경력backdata!$G$11:$H$17,2,1),IF(P185="C",0,"오류")))</f>
        <v>0</v>
      </c>
      <c r="AF185" s="3">
        <f>IF(P185="A",VLOOKUP(S185,[1]교육_어학_경력backdata!$B$19:$C$25,2,1),IF(P185="B",VLOOKUP(S185,[1]교육_어학_경력backdata!$G$19:$H$25,2,1),IF(P185="C",0,"오류")))</f>
        <v>0</v>
      </c>
      <c r="AG185" s="3">
        <f>IF(P185="A",VLOOKUP(T185,[1]교육_어학_경력backdata!$B$3:$C$9,2,1),IF(P185="B",VLOOKUP(T185,[1]교육_어학_경력backdata!$G$3:$H$9,2,1),IF(P185="C",0,"오류")))</f>
        <v>0</v>
      </c>
      <c r="AH185" s="3">
        <f>IF(P185="A",IF(U185=0,0,IF(U185=4,0,IF(U185=5,VLOOKUP(V185,[1]교육_어학_경력backdata!$B$27:$C$29,2,1),IF(U185=6,VLOOKUP(V185,[1]교육_어학_경력backdata!$B$31:$C$34,2,1))))),IF(P185="B",IF(U185=0,0,IF(U185=4,0,IF(U185=5,VLOOKUP(V185,[1]교육_어학_경력backdata!$G$27:$H$31,2,1),IF(U185=6,VLOOKUP(V185,[1]교육_어학_경력backdata!$G$33:$H$34,2,1))))),IF(CT185="C",0,"오류")))</f>
        <v>0</v>
      </c>
      <c r="AI185" s="3">
        <f>IF(P185="A",VLOOKUP(W185,[1]교육_어학_경력backdata!$B$36:$C$42,2,1),IF(P185="B",VLOOKUP(W185,[1]교육_어학_경력backdata!$G$36:$H$42,2,1),IF(P185="C",0,"오류")))</f>
        <v>0</v>
      </c>
      <c r="AJ185" s="3">
        <f>SUM(AD185:AI185)</f>
        <v>18</v>
      </c>
      <c r="AK185" s="3">
        <f>_xlfn.MAXIFS(AJ:AJ,B:B,B185)</f>
        <v>18</v>
      </c>
      <c r="AL185" s="3"/>
      <c r="AM185" s="21"/>
      <c r="AN185" s="3"/>
      <c r="AO185" s="3"/>
    </row>
    <row r="186" spans="1:41" x14ac:dyDescent="0.4">
      <c r="A186" s="4">
        <f>IF(B185=B186,A185,A185+1)</f>
        <v>169</v>
      </c>
      <c r="B186" s="4" t="s">
        <v>5434</v>
      </c>
      <c r="C186" s="4" t="s">
        <v>5433</v>
      </c>
      <c r="D186" s="4" t="s">
        <v>3044</v>
      </c>
      <c r="E186" s="4" t="s">
        <v>3043</v>
      </c>
      <c r="F186" s="4">
        <f>IF(B186=B185,F185+1,1)</f>
        <v>1</v>
      </c>
      <c r="G186" s="4" t="s">
        <v>6380</v>
      </c>
      <c r="H186" s="4" t="s">
        <v>6379</v>
      </c>
      <c r="I186" s="4" t="s">
        <v>6378</v>
      </c>
      <c r="J186" s="4" t="s">
        <v>6518</v>
      </c>
      <c r="K186" s="4"/>
      <c r="L186" s="4" t="s">
        <v>6406</v>
      </c>
      <c r="M186" s="4" t="s">
        <v>7411</v>
      </c>
      <c r="P186" s="4" t="s">
        <v>2434</v>
      </c>
      <c r="Q186" s="4">
        <f>IF(H186="TOEIC",VALUE(L186),0)</f>
        <v>945</v>
      </c>
      <c r="R186" s="4">
        <f>IF(H186="NEW TEPS",VALUE(L186),0)</f>
        <v>0</v>
      </c>
      <c r="S186" s="4">
        <f>IF(H186="TOEFL(ibt)",VALUE(L186),0)</f>
        <v>0</v>
      </c>
      <c r="T186" s="4">
        <f>IF(H186="JPT",VALUE(L186),0)</f>
        <v>0</v>
      </c>
      <c r="U186" s="4">
        <f>IF(H186="HSK",VALUE(K186),0)</f>
        <v>0</v>
      </c>
      <c r="V186" s="4">
        <f>IF(H186="HSK",VALUE(L186),0)</f>
        <v>0</v>
      </c>
      <c r="W186" s="4">
        <f>IF(H186="G-TELP Level2",VALUE(L186),0)</f>
        <v>0</v>
      </c>
      <c r="X186" s="4">
        <f>IF(P186="A",IF(Q186&gt;849,1,IF(R186&gt;335,1,IF(S186&gt;97,1,IF(T186&gt;849,1,IF(W186&gt;82,1,IF(U186=6,1,IF(U186=5,IF(V186&gt;254,1,0),0))))))),IF(P186="B",IF(Q186&gt;699,1,IF(R186&gt;263,1,IF(S186&gt;78,1,IF(T186&gt;699,1,IF(W186&gt;63,1,IF(U186=6,1,IF(U186=5,IF(V186&gt;179,1,0),0))))))),IF(P186="C",IF(Q186&gt;599,1,IF(R186&gt;226,1,IF(S186&gt;67,1,IF(T186&gt;599,1,IF(W186&gt;49,1,IF(U186=6,1,IF(U186=5,1,IF(U186=4,IF(V186&gt;209,1,0),0)))))))),IF(P186="D",IF(Q186&gt;649,1,IF(R186&gt;244,1,IF(S186&gt;73,1,IF(T186&gt;649,1,IF(W186&gt;56,1,IF(U186=6,1,IF(U186=5,1,IF(U186=4,IF(V186&gt;254,1,0),0)))))))),0))))</f>
        <v>1</v>
      </c>
      <c r="Y186" s="4">
        <f>SUMIF(B:B,B186,X:X)</f>
        <v>1</v>
      </c>
      <c r="Z186" s="4" t="str">
        <f>IF(Y186&gt;0,"어학 충족","자격미달")</f>
        <v>어학 충족</v>
      </c>
      <c r="AA186" s="4"/>
      <c r="AB186" s="4" t="str">
        <f>IF(P186="A",IF(Q186&gt;849,"TOEIC 충족",IF(R186&gt;335,"New-TEPS 충족",IF(S186&gt;97,"TOEFL 충족",IF(T186&gt;849,"JPT 충족",IF(W186&gt;82,"G-TELP 충족",IF(U186=6,"HSK점수 충족",IF(U186=5,IF(V186&gt;254,"HSK점수 충족","자격미달"),"자격미달"))))))),IF(P186="B",IF(Q186&gt;699,"TOEIC 충족",IF(R186&gt;263,"New-TEPS 충족",IF(S186&gt;78,"TOEFL 충족",IF(T186&gt;699,"JPT 충족",IF(W186&gt;63,"G-TELP 충족",IF(U186=6,"HSK점수 충족",IF(U186=5,IF(V186&gt;179,"HSK점수 충족","자격미달"),"자격미달"))))))),IF(P186="C",IF(Q186&gt;599,"TOEIC 충족",IF(R186&gt;226,"New-TEPS 충족",IF(S186&gt;67,"TOEFL 충족",IF(T186&gt;599,"JPT 충족",IF(W186&gt;49,"G-TELP 충족",IF(U186=6,"HSK점수 충족",IF(U186=5,"HSK점수 충족",IF(U186=4,IF(V186&gt;209,"HSK점수 충족","자격미달"),"자격미달")))))))),IF(P186="D",IF(Q186&gt;649,"TOEIC 충족",IF(R186&gt;244,"New-TEPS 충족",IF(S186&gt;73,"TOEFL 충족",IF(T186&gt;649,"JPT 충족",IF(W186&gt;56,"G-TELP 충족",IF(U1127=6,"HSK점수 충족",IF(U1127=5,"HSK점수 충족",IF(U1127=4,IF(V1127&gt;254,"HSK점수 충족","자격미달"),"자격미달")))))))),0))))</f>
        <v>TOEIC 충족</v>
      </c>
      <c r="AC186" s="21"/>
      <c r="AD186" s="4">
        <f>IF(P186="A",VLOOKUP(Q186,[1]교육_어학_경력backdata!$B$3:$C$9,2,1),IF(P186="B",VLOOKUP(Q186,[1]교육_어학_경력backdata!$G$3:$H$9,2,1),IF(P186="C",0,"오류")))</f>
        <v>18</v>
      </c>
      <c r="AE186" s="4">
        <f>IF(P186="A",VLOOKUP(R186,[1]교육_어학_경력backdata!$B$11:$C$17,2,1),IF(P186="B",VLOOKUP(R186,[1]교육_어학_경력backdata!$G$11:$H$17,2,1),IF(P186="C",0,"오류")))</f>
        <v>0</v>
      </c>
      <c r="AF186" s="4">
        <f>IF(P186="A",VLOOKUP(S186,[1]교육_어학_경력backdata!$B$19:$C$25,2,1),IF(P186="B",VLOOKUP(S186,[1]교육_어학_경력backdata!$G$19:$H$25,2,1),IF(P186="C",0,"오류")))</f>
        <v>0</v>
      </c>
      <c r="AG186" s="4">
        <f>IF(P186="A",VLOOKUP(T186,[1]교육_어학_경력backdata!$B$3:$C$9,2,1),IF(P186="B",VLOOKUP(T186,[1]교육_어학_경력backdata!$G$3:$H$9,2,1),IF(P186="C",0,"오류")))</f>
        <v>0</v>
      </c>
      <c r="AH186" s="4">
        <f>IF(P186="A",IF(U186=0,0,IF(U186=4,0,IF(U186=5,VLOOKUP(V186,[1]교육_어학_경력backdata!$B$27:$C$29,2,1),IF(U186=6,VLOOKUP(V186,[1]교육_어학_경력backdata!$B$31:$C$34,2,1))))),IF(P186="B",IF(U186=0,0,IF(U186=4,0,IF(U186=5,VLOOKUP(V186,[1]교육_어학_경력backdata!$G$27:$H$31,2,1),IF(U186=6,VLOOKUP(V186,[1]교육_어학_경력backdata!$G$33:$H$34,2,1))))),IF(CT186="C",0,"오류")))</f>
        <v>0</v>
      </c>
      <c r="AI186" s="4">
        <f>IF(P186="A",VLOOKUP(W186,[1]교육_어학_경력backdata!$B$36:$C$42,2,1),IF(P186="B",VLOOKUP(W186,[1]교육_어학_경력backdata!$G$36:$H$42,2,1),IF(P186="C",0,"오류")))</f>
        <v>0</v>
      </c>
      <c r="AJ186" s="4">
        <f>SUM(AD186:AI186)</f>
        <v>18</v>
      </c>
      <c r="AK186" s="4">
        <f>_xlfn.MAXIFS(AJ:AJ,B:B,B186)</f>
        <v>18</v>
      </c>
      <c r="AL186" s="4"/>
      <c r="AM186" s="21"/>
      <c r="AN186" s="4"/>
      <c r="AO186" s="4"/>
    </row>
    <row r="187" spans="1:41" x14ac:dyDescent="0.4">
      <c r="A187" s="3">
        <f>IF(B186=B187,A186,A186+1)</f>
        <v>170</v>
      </c>
      <c r="B187" s="3" t="s">
        <v>5426</v>
      </c>
      <c r="C187" s="3" t="s">
        <v>5425</v>
      </c>
      <c r="D187" s="3" t="s">
        <v>3044</v>
      </c>
      <c r="E187" s="3" t="s">
        <v>3043</v>
      </c>
      <c r="F187" s="3">
        <f>IF(B187=B186,F186+1,1)</f>
        <v>1</v>
      </c>
      <c r="G187" s="3" t="s">
        <v>6380</v>
      </c>
      <c r="H187" s="3" t="s">
        <v>6409</v>
      </c>
      <c r="I187" s="3" t="s">
        <v>6408</v>
      </c>
      <c r="J187" s="3" t="s">
        <v>6658</v>
      </c>
      <c r="K187" s="3"/>
      <c r="L187" s="3" t="s">
        <v>6411</v>
      </c>
      <c r="M187" s="3" t="s">
        <v>7410</v>
      </c>
      <c r="P187" s="3" t="s">
        <v>2434</v>
      </c>
      <c r="Q187" s="3">
        <f>IF(H187="TOEIC",VALUE(L187),0)</f>
        <v>0</v>
      </c>
      <c r="R187" s="3">
        <f>IF(H187="NEW TEPS",VALUE(L187),0)</f>
        <v>0</v>
      </c>
      <c r="S187" s="3">
        <f>IF(H187="TOEFL(ibt)",VALUE(L187),0)</f>
        <v>0</v>
      </c>
      <c r="T187" s="3">
        <f>IF(H187="JPT",VALUE(L187),0)</f>
        <v>915</v>
      </c>
      <c r="U187" s="3">
        <f>IF(H187="HSK",VALUE(K187),0)</f>
        <v>0</v>
      </c>
      <c r="V187" s="3">
        <f>IF(H187="HSK",VALUE(L187),0)</f>
        <v>0</v>
      </c>
      <c r="W187" s="3">
        <f>IF(H187="G-TELP Level2",VALUE(L187),0)</f>
        <v>0</v>
      </c>
      <c r="X187" s="3">
        <f>IF(P187="A",IF(Q187&gt;849,1,IF(R187&gt;335,1,IF(S187&gt;97,1,IF(T187&gt;849,1,IF(W187&gt;82,1,IF(U187=6,1,IF(U187=5,IF(V187&gt;254,1,0),0))))))),IF(P187="B",IF(Q187&gt;699,1,IF(R187&gt;263,1,IF(S187&gt;78,1,IF(T187&gt;699,1,IF(W187&gt;63,1,IF(U187=6,1,IF(U187=5,IF(V187&gt;179,1,0),0))))))),IF(P187="C",IF(Q187&gt;599,1,IF(R187&gt;226,1,IF(S187&gt;67,1,IF(T187&gt;599,1,IF(W187&gt;49,1,IF(U187=6,1,IF(U187=5,1,IF(U187=4,IF(V187&gt;209,1,0),0)))))))),IF(P187="D",IF(Q187&gt;649,1,IF(R187&gt;244,1,IF(S187&gt;73,1,IF(T187&gt;649,1,IF(W187&gt;56,1,IF(U187=6,1,IF(U187=5,1,IF(U187=4,IF(V187&gt;254,1,0),0)))))))),0))))</f>
        <v>1</v>
      </c>
      <c r="Y187" s="3">
        <f>SUMIF(B:B,B187,X:X)</f>
        <v>1</v>
      </c>
      <c r="Z187" s="3" t="str">
        <f>IF(Y187&gt;0,"어학 충족","자격미달")</f>
        <v>어학 충족</v>
      </c>
      <c r="AA187" s="3"/>
      <c r="AB187" s="3" t="str">
        <f>IF(P187="A",IF(Q187&gt;849,"TOEIC 충족",IF(R187&gt;335,"New-TEPS 충족",IF(S187&gt;97,"TOEFL 충족",IF(T187&gt;849,"JPT 충족",IF(W187&gt;82,"G-TELP 충족",IF(U187=6,"HSK점수 충족",IF(U187=5,IF(V187&gt;254,"HSK점수 충족","자격미달"),"자격미달"))))))),IF(P187="B",IF(Q187&gt;699,"TOEIC 충족",IF(R187&gt;263,"New-TEPS 충족",IF(S187&gt;78,"TOEFL 충족",IF(T187&gt;699,"JPT 충족",IF(W187&gt;63,"G-TELP 충족",IF(U187=6,"HSK점수 충족",IF(U187=5,IF(V187&gt;179,"HSK점수 충족","자격미달"),"자격미달"))))))),IF(P187="C",IF(Q187&gt;599,"TOEIC 충족",IF(R187&gt;226,"New-TEPS 충족",IF(S187&gt;67,"TOEFL 충족",IF(T187&gt;599,"JPT 충족",IF(W187&gt;49,"G-TELP 충족",IF(U187=6,"HSK점수 충족",IF(U187=5,"HSK점수 충족",IF(U187=4,IF(V187&gt;209,"HSK점수 충족","자격미달"),"자격미달")))))))),IF(P187="D",IF(Q187&gt;649,"TOEIC 충족",IF(R187&gt;244,"New-TEPS 충족",IF(S187&gt;73,"TOEFL 충족",IF(T187&gt;649,"JPT 충족",IF(W187&gt;56,"G-TELP 충족",IF(U1128=6,"HSK점수 충족",IF(U1128=5,"HSK점수 충족",IF(U1128=4,IF(V1128&gt;254,"HSK점수 충족","자격미달"),"자격미달")))))))),0))))</f>
        <v>JPT 충족</v>
      </c>
      <c r="AC187" s="21"/>
      <c r="AD187" s="3">
        <f>IF(P187="A",VLOOKUP(Q187,[1]교육_어학_경력backdata!$B$3:$C$9,2,1),IF(P187="B",VLOOKUP(Q187,[1]교육_어학_경력backdata!$G$3:$H$9,2,1),IF(P187="C",0,"오류")))</f>
        <v>0</v>
      </c>
      <c r="AE187" s="3">
        <f>IF(P187="A",VLOOKUP(R187,[1]교육_어학_경력backdata!$B$11:$C$17,2,1),IF(P187="B",VLOOKUP(R187,[1]교육_어학_경력backdata!$G$11:$H$17,2,1),IF(P187="C",0,"오류")))</f>
        <v>0</v>
      </c>
      <c r="AF187" s="3">
        <f>IF(P187="A",VLOOKUP(S187,[1]교육_어학_경력backdata!$B$19:$C$25,2,1),IF(P187="B",VLOOKUP(S187,[1]교육_어학_경력backdata!$G$19:$H$25,2,1),IF(P187="C",0,"오류")))</f>
        <v>0</v>
      </c>
      <c r="AG187" s="3">
        <f>IF(P187="A",VLOOKUP(T187,[1]교육_어학_경력backdata!$B$3:$C$9,2,1),IF(P187="B",VLOOKUP(T187,[1]교육_어학_경력backdata!$G$3:$H$9,2,1),IF(P187="C",0,"오류")))</f>
        <v>16</v>
      </c>
      <c r="AH187" s="3">
        <f>IF(P187="A",IF(U187=0,0,IF(U187=4,0,IF(U187=5,VLOOKUP(V187,[1]교육_어학_경력backdata!$B$27:$C$29,2,1),IF(U187=6,VLOOKUP(V187,[1]교육_어학_경력backdata!$B$31:$C$34,2,1))))),IF(P187="B",IF(U187=0,0,IF(U187=4,0,IF(U187=5,VLOOKUP(V187,[1]교육_어학_경력backdata!$G$27:$H$31,2,1),IF(U187=6,VLOOKUP(V187,[1]교육_어학_경력backdata!$G$33:$H$34,2,1))))),IF(CT187="C",0,"오류")))</f>
        <v>0</v>
      </c>
      <c r="AI187" s="3">
        <f>IF(P187="A",VLOOKUP(W187,[1]교육_어학_경력backdata!$B$36:$C$42,2,1),IF(P187="B",VLOOKUP(W187,[1]교육_어학_경력backdata!$G$36:$H$42,2,1),IF(P187="C",0,"오류")))</f>
        <v>0</v>
      </c>
      <c r="AJ187" s="3">
        <f>SUM(AD187:AI187)</f>
        <v>16</v>
      </c>
      <c r="AK187" s="3">
        <f>_xlfn.MAXIFS(AJ:AJ,B:B,B187)</f>
        <v>16</v>
      </c>
      <c r="AL187" s="3"/>
      <c r="AM187" s="21"/>
      <c r="AN187" s="3"/>
      <c r="AO187" s="3"/>
    </row>
    <row r="188" spans="1:41" x14ac:dyDescent="0.4">
      <c r="A188" s="4">
        <f>IF(B187=B188,A187,A187+1)</f>
        <v>171</v>
      </c>
      <c r="B188" s="4" t="s">
        <v>5420</v>
      </c>
      <c r="C188" s="4" t="s">
        <v>5419</v>
      </c>
      <c r="D188" s="4" t="s">
        <v>3044</v>
      </c>
      <c r="E188" s="4" t="s">
        <v>3043</v>
      </c>
      <c r="F188" s="4">
        <f>IF(B188=B187,F187+1,1)</f>
        <v>1</v>
      </c>
      <c r="G188" s="4" t="s">
        <v>6380</v>
      </c>
      <c r="H188" s="4" t="s">
        <v>6379</v>
      </c>
      <c r="I188" s="4" t="s">
        <v>6378</v>
      </c>
      <c r="J188" s="4" t="s">
        <v>6559</v>
      </c>
      <c r="K188" s="4"/>
      <c r="L188" s="4" t="s">
        <v>6451</v>
      </c>
      <c r="M188" s="4" t="s">
        <v>7409</v>
      </c>
      <c r="P188" s="4" t="s">
        <v>2434</v>
      </c>
      <c r="Q188" s="4">
        <f>IF(H188="TOEIC",VALUE(L188),0)</f>
        <v>920</v>
      </c>
      <c r="R188" s="4">
        <f>IF(H188="NEW TEPS",VALUE(L188),0)</f>
        <v>0</v>
      </c>
      <c r="S188" s="4">
        <f>IF(H188="TOEFL(ibt)",VALUE(L188),0)</f>
        <v>0</v>
      </c>
      <c r="T188" s="4">
        <f>IF(H188="JPT",VALUE(L188),0)</f>
        <v>0</v>
      </c>
      <c r="U188" s="4">
        <f>IF(H188="HSK",VALUE(K188),0)</f>
        <v>0</v>
      </c>
      <c r="V188" s="4">
        <f>IF(H188="HSK",VALUE(L188),0)</f>
        <v>0</v>
      </c>
      <c r="W188" s="4">
        <f>IF(H188="G-TELP Level2",VALUE(L188),0)</f>
        <v>0</v>
      </c>
      <c r="X188" s="4">
        <f>IF(P188="A",IF(Q188&gt;849,1,IF(R188&gt;335,1,IF(S188&gt;97,1,IF(T188&gt;849,1,IF(W188&gt;82,1,IF(U188=6,1,IF(U188=5,IF(V188&gt;254,1,0),0))))))),IF(P188="B",IF(Q188&gt;699,1,IF(R188&gt;263,1,IF(S188&gt;78,1,IF(T188&gt;699,1,IF(W188&gt;63,1,IF(U188=6,1,IF(U188=5,IF(V188&gt;179,1,0),0))))))),IF(P188="C",IF(Q188&gt;599,1,IF(R188&gt;226,1,IF(S188&gt;67,1,IF(T188&gt;599,1,IF(W188&gt;49,1,IF(U188=6,1,IF(U188=5,1,IF(U188=4,IF(V188&gt;209,1,0),0)))))))),IF(P188="D",IF(Q188&gt;649,1,IF(R188&gt;244,1,IF(S188&gt;73,1,IF(T188&gt;649,1,IF(W188&gt;56,1,IF(U188=6,1,IF(U188=5,1,IF(U188=4,IF(V188&gt;254,1,0),0)))))))),0))))</f>
        <v>1</v>
      </c>
      <c r="Y188" s="4">
        <f>SUMIF(B:B,B188,X:X)</f>
        <v>1</v>
      </c>
      <c r="Z188" s="4" t="str">
        <f>IF(Y188&gt;0,"어학 충족","자격미달")</f>
        <v>어학 충족</v>
      </c>
      <c r="AA188" s="4"/>
      <c r="AB188" s="4" t="str">
        <f>IF(P188="A",IF(Q188&gt;849,"TOEIC 충족",IF(R188&gt;335,"New-TEPS 충족",IF(S188&gt;97,"TOEFL 충족",IF(T188&gt;849,"JPT 충족",IF(W188&gt;82,"G-TELP 충족",IF(U188=6,"HSK점수 충족",IF(U188=5,IF(V188&gt;254,"HSK점수 충족","자격미달"),"자격미달"))))))),IF(P188="B",IF(Q188&gt;699,"TOEIC 충족",IF(R188&gt;263,"New-TEPS 충족",IF(S188&gt;78,"TOEFL 충족",IF(T188&gt;699,"JPT 충족",IF(W188&gt;63,"G-TELP 충족",IF(U188=6,"HSK점수 충족",IF(U188=5,IF(V188&gt;179,"HSK점수 충족","자격미달"),"자격미달"))))))),IF(P188="C",IF(Q188&gt;599,"TOEIC 충족",IF(R188&gt;226,"New-TEPS 충족",IF(S188&gt;67,"TOEFL 충족",IF(T188&gt;599,"JPT 충족",IF(W188&gt;49,"G-TELP 충족",IF(U188=6,"HSK점수 충족",IF(U188=5,"HSK점수 충족",IF(U188=4,IF(V188&gt;209,"HSK점수 충족","자격미달"),"자격미달")))))))),IF(P188="D",IF(Q188&gt;649,"TOEIC 충족",IF(R188&gt;244,"New-TEPS 충족",IF(S188&gt;73,"TOEFL 충족",IF(T188&gt;649,"JPT 충족",IF(W188&gt;56,"G-TELP 충족",IF(U1129=6,"HSK점수 충족",IF(U1129=5,"HSK점수 충족",IF(U1129=4,IF(V1129&gt;254,"HSK점수 충족","자격미달"),"자격미달")))))))),0))))</f>
        <v>TOEIC 충족</v>
      </c>
      <c r="AC188" s="21"/>
      <c r="AD188" s="4">
        <f>IF(P188="A",VLOOKUP(Q188,[1]교육_어학_경력backdata!$B$3:$C$9,2,1),IF(P188="B",VLOOKUP(Q188,[1]교육_어학_경력backdata!$G$3:$H$9,2,1),IF(P188="C",0,"오류")))</f>
        <v>16</v>
      </c>
      <c r="AE188" s="4">
        <f>IF(P188="A",VLOOKUP(R188,[1]교육_어학_경력backdata!$B$11:$C$17,2,1),IF(P188="B",VLOOKUP(R188,[1]교육_어학_경력backdata!$G$11:$H$17,2,1),IF(P188="C",0,"오류")))</f>
        <v>0</v>
      </c>
      <c r="AF188" s="4">
        <f>IF(P188="A",VLOOKUP(S188,[1]교육_어학_경력backdata!$B$19:$C$25,2,1),IF(P188="B",VLOOKUP(S188,[1]교육_어학_경력backdata!$G$19:$H$25,2,1),IF(P188="C",0,"오류")))</f>
        <v>0</v>
      </c>
      <c r="AG188" s="4">
        <f>IF(P188="A",VLOOKUP(T188,[1]교육_어학_경력backdata!$B$3:$C$9,2,1),IF(P188="B",VLOOKUP(T188,[1]교육_어학_경력backdata!$G$3:$H$9,2,1),IF(P188="C",0,"오류")))</f>
        <v>0</v>
      </c>
      <c r="AH188" s="4">
        <f>IF(P188="A",IF(U188=0,0,IF(U188=4,0,IF(U188=5,VLOOKUP(V188,[1]교육_어학_경력backdata!$B$27:$C$29,2,1),IF(U188=6,VLOOKUP(V188,[1]교육_어학_경력backdata!$B$31:$C$34,2,1))))),IF(P188="B",IF(U188=0,0,IF(U188=4,0,IF(U188=5,VLOOKUP(V188,[1]교육_어학_경력backdata!$G$27:$H$31,2,1),IF(U188=6,VLOOKUP(V188,[1]교육_어학_경력backdata!$G$33:$H$34,2,1))))),IF(CT188="C",0,"오류")))</f>
        <v>0</v>
      </c>
      <c r="AI188" s="4">
        <f>IF(P188="A",VLOOKUP(W188,[1]교육_어학_경력backdata!$B$36:$C$42,2,1),IF(P188="B",VLOOKUP(W188,[1]교육_어학_경력backdata!$G$36:$H$42,2,1),IF(P188="C",0,"오류")))</f>
        <v>0</v>
      </c>
      <c r="AJ188" s="4">
        <f>SUM(AD188:AI188)</f>
        <v>16</v>
      </c>
      <c r="AK188" s="4">
        <f>_xlfn.MAXIFS(AJ:AJ,B:B,B188)</f>
        <v>16</v>
      </c>
      <c r="AL188" s="4"/>
      <c r="AM188" s="21"/>
      <c r="AN188" s="4"/>
      <c r="AO188" s="4"/>
    </row>
    <row r="189" spans="1:41" x14ac:dyDescent="0.4">
      <c r="A189" s="3">
        <f>IF(B188=B189,A188,A188+1)</f>
        <v>172</v>
      </c>
      <c r="B189" s="3" t="s">
        <v>5414</v>
      </c>
      <c r="C189" s="3" t="s">
        <v>5413</v>
      </c>
      <c r="D189" s="3" t="s">
        <v>3044</v>
      </c>
      <c r="E189" s="3" t="s">
        <v>3043</v>
      </c>
      <c r="F189" s="3">
        <f>IF(B189=B188,F188+1,1)</f>
        <v>1</v>
      </c>
      <c r="G189" s="3" t="s">
        <v>6380</v>
      </c>
      <c r="H189" s="3" t="s">
        <v>6379</v>
      </c>
      <c r="I189" s="3" t="s">
        <v>6378</v>
      </c>
      <c r="J189" s="3" t="s">
        <v>6428</v>
      </c>
      <c r="K189" s="3"/>
      <c r="L189" s="3" t="s">
        <v>6533</v>
      </c>
      <c r="M189" s="3" t="s">
        <v>7408</v>
      </c>
      <c r="P189" s="3" t="s">
        <v>2434</v>
      </c>
      <c r="Q189" s="3">
        <f>IF(H189="TOEIC",VALUE(L189),0)</f>
        <v>885</v>
      </c>
      <c r="R189" s="3">
        <f>IF(H189="NEW TEPS",VALUE(L189),0)</f>
        <v>0</v>
      </c>
      <c r="S189" s="3">
        <f>IF(H189="TOEFL(ibt)",VALUE(L189),0)</f>
        <v>0</v>
      </c>
      <c r="T189" s="3">
        <f>IF(H189="JPT",VALUE(L189),0)</f>
        <v>0</v>
      </c>
      <c r="U189" s="3">
        <f>IF(H189="HSK",VALUE(K189),0)</f>
        <v>0</v>
      </c>
      <c r="V189" s="3">
        <f>IF(H189="HSK",VALUE(L189),0)</f>
        <v>0</v>
      </c>
      <c r="W189" s="3">
        <f>IF(H189="G-TELP Level2",VALUE(L189),0)</f>
        <v>0</v>
      </c>
      <c r="X189" s="3">
        <f>IF(P189="A",IF(Q189&gt;849,1,IF(R189&gt;335,1,IF(S189&gt;97,1,IF(T189&gt;849,1,IF(W189&gt;82,1,IF(U189=6,1,IF(U189=5,IF(V189&gt;254,1,0),0))))))),IF(P189="B",IF(Q189&gt;699,1,IF(R189&gt;263,1,IF(S189&gt;78,1,IF(T189&gt;699,1,IF(W189&gt;63,1,IF(U189=6,1,IF(U189=5,IF(V189&gt;179,1,0),0))))))),IF(P189="C",IF(Q189&gt;599,1,IF(R189&gt;226,1,IF(S189&gt;67,1,IF(T189&gt;599,1,IF(W189&gt;49,1,IF(U189=6,1,IF(U189=5,1,IF(U189=4,IF(V189&gt;209,1,0),0)))))))),IF(P189="D",IF(Q189&gt;649,1,IF(R189&gt;244,1,IF(S189&gt;73,1,IF(T189&gt;649,1,IF(W189&gt;56,1,IF(U189=6,1,IF(U189=5,1,IF(U189=4,IF(V189&gt;254,1,0),0)))))))),0))))</f>
        <v>1</v>
      </c>
      <c r="Y189" s="3">
        <f>SUMIF(B:B,B189,X:X)</f>
        <v>1</v>
      </c>
      <c r="Z189" s="3" t="str">
        <f>IF(Y189&gt;0,"어학 충족","자격미달")</f>
        <v>어학 충족</v>
      </c>
      <c r="AA189" s="3"/>
      <c r="AB189" s="3" t="str">
        <f>IF(P189="A",IF(Q189&gt;849,"TOEIC 충족",IF(R189&gt;335,"New-TEPS 충족",IF(S189&gt;97,"TOEFL 충족",IF(T189&gt;849,"JPT 충족",IF(W189&gt;82,"G-TELP 충족",IF(U189=6,"HSK점수 충족",IF(U189=5,IF(V189&gt;254,"HSK점수 충족","자격미달"),"자격미달"))))))),IF(P189="B",IF(Q189&gt;699,"TOEIC 충족",IF(R189&gt;263,"New-TEPS 충족",IF(S189&gt;78,"TOEFL 충족",IF(T189&gt;699,"JPT 충족",IF(W189&gt;63,"G-TELP 충족",IF(U189=6,"HSK점수 충족",IF(U189=5,IF(V189&gt;179,"HSK점수 충족","자격미달"),"자격미달"))))))),IF(P189="C",IF(Q189&gt;599,"TOEIC 충족",IF(R189&gt;226,"New-TEPS 충족",IF(S189&gt;67,"TOEFL 충족",IF(T189&gt;599,"JPT 충족",IF(W189&gt;49,"G-TELP 충족",IF(U189=6,"HSK점수 충족",IF(U189=5,"HSK점수 충족",IF(U189=4,IF(V189&gt;209,"HSK점수 충족","자격미달"),"자격미달")))))))),IF(P189="D",IF(Q189&gt;649,"TOEIC 충족",IF(R189&gt;244,"New-TEPS 충족",IF(S189&gt;73,"TOEFL 충족",IF(T189&gt;649,"JPT 충족",IF(W189&gt;56,"G-TELP 충족",IF(U1130=6,"HSK점수 충족",IF(U1130=5,"HSK점수 충족",IF(U1130=4,IF(V1130&gt;254,"HSK점수 충족","자격미달"),"자격미달")))))))),0))))</f>
        <v>TOEIC 충족</v>
      </c>
      <c r="AC189" s="21"/>
      <c r="AD189" s="3">
        <f>IF(P189="A",VLOOKUP(Q189,[1]교육_어학_경력backdata!$B$3:$C$9,2,1),IF(P189="B",VLOOKUP(Q189,[1]교육_어학_경력backdata!$G$3:$H$9,2,1),IF(P189="C",0,"오류")))</f>
        <v>14</v>
      </c>
      <c r="AE189" s="3">
        <f>IF(P189="A",VLOOKUP(R189,[1]교육_어학_경력backdata!$B$11:$C$17,2,1),IF(P189="B",VLOOKUP(R189,[1]교육_어학_경력backdata!$G$11:$H$17,2,1),IF(P189="C",0,"오류")))</f>
        <v>0</v>
      </c>
      <c r="AF189" s="3">
        <f>IF(P189="A",VLOOKUP(S189,[1]교육_어학_경력backdata!$B$19:$C$25,2,1),IF(P189="B",VLOOKUP(S189,[1]교육_어학_경력backdata!$G$19:$H$25,2,1),IF(P189="C",0,"오류")))</f>
        <v>0</v>
      </c>
      <c r="AG189" s="3">
        <f>IF(P189="A",VLOOKUP(T189,[1]교육_어학_경력backdata!$B$3:$C$9,2,1),IF(P189="B",VLOOKUP(T189,[1]교육_어학_경력backdata!$G$3:$H$9,2,1),IF(P189="C",0,"오류")))</f>
        <v>0</v>
      </c>
      <c r="AH189" s="3">
        <f>IF(P189="A",IF(U189=0,0,IF(U189=4,0,IF(U189=5,VLOOKUP(V189,[1]교육_어학_경력backdata!$B$27:$C$29,2,1),IF(U189=6,VLOOKUP(V189,[1]교육_어학_경력backdata!$B$31:$C$34,2,1))))),IF(P189="B",IF(U189=0,0,IF(U189=4,0,IF(U189=5,VLOOKUP(V189,[1]교육_어학_경력backdata!$G$27:$H$31,2,1),IF(U189=6,VLOOKUP(V189,[1]교육_어학_경력backdata!$G$33:$H$34,2,1))))),IF(CT189="C",0,"오류")))</f>
        <v>0</v>
      </c>
      <c r="AI189" s="3">
        <f>IF(P189="A",VLOOKUP(W189,[1]교육_어학_경력backdata!$B$36:$C$42,2,1),IF(P189="B",VLOOKUP(W189,[1]교육_어학_경력backdata!$G$36:$H$42,2,1),IF(P189="C",0,"오류")))</f>
        <v>0</v>
      </c>
      <c r="AJ189" s="3">
        <f>SUM(AD189:AI189)</f>
        <v>14</v>
      </c>
      <c r="AK189" s="3">
        <f>_xlfn.MAXIFS(AJ:AJ,B:B,B189)</f>
        <v>14</v>
      </c>
      <c r="AL189" s="3"/>
      <c r="AM189" s="21"/>
      <c r="AN189" s="3"/>
      <c r="AO189" s="3"/>
    </row>
    <row r="190" spans="1:41" x14ac:dyDescent="0.4">
      <c r="A190" s="4">
        <f>IF(B189=B190,A189,A189+1)</f>
        <v>173</v>
      </c>
      <c r="B190" s="4" t="s">
        <v>5409</v>
      </c>
      <c r="C190" s="4" t="s">
        <v>3758</v>
      </c>
      <c r="D190" s="4" t="s">
        <v>3044</v>
      </c>
      <c r="E190" s="4" t="s">
        <v>3043</v>
      </c>
      <c r="F190" s="4">
        <f>IF(B190=B189,F189+1,1)</f>
        <v>1</v>
      </c>
      <c r="G190" s="4" t="s">
        <v>6380</v>
      </c>
      <c r="H190" s="4" t="s">
        <v>6379</v>
      </c>
      <c r="I190" s="4" t="s">
        <v>6378</v>
      </c>
      <c r="J190" s="4" t="s">
        <v>6636</v>
      </c>
      <c r="K190" s="4"/>
      <c r="L190" s="4" t="s">
        <v>6492</v>
      </c>
      <c r="M190" s="4" t="s">
        <v>7407</v>
      </c>
      <c r="P190" s="4" t="s">
        <v>2434</v>
      </c>
      <c r="Q190" s="4">
        <f>IF(H190="TOEIC",VALUE(L190),0)</f>
        <v>855</v>
      </c>
      <c r="R190" s="4">
        <f>IF(H190="NEW TEPS",VALUE(L190),0)</f>
        <v>0</v>
      </c>
      <c r="S190" s="4">
        <f>IF(H190="TOEFL(ibt)",VALUE(L190),0)</f>
        <v>0</v>
      </c>
      <c r="T190" s="4">
        <f>IF(H190="JPT",VALUE(L190),0)</f>
        <v>0</v>
      </c>
      <c r="U190" s="4">
        <f>IF(H190="HSK",VALUE(K190),0)</f>
        <v>0</v>
      </c>
      <c r="V190" s="4">
        <f>IF(H190="HSK",VALUE(L190),0)</f>
        <v>0</v>
      </c>
      <c r="W190" s="4">
        <f>IF(H190="G-TELP Level2",VALUE(L190),0)</f>
        <v>0</v>
      </c>
      <c r="X190" s="4">
        <f>IF(P190="A",IF(Q190&gt;849,1,IF(R190&gt;335,1,IF(S190&gt;97,1,IF(T190&gt;849,1,IF(W190&gt;82,1,IF(U190=6,1,IF(U190=5,IF(V190&gt;254,1,0),0))))))),IF(P190="B",IF(Q190&gt;699,1,IF(R190&gt;263,1,IF(S190&gt;78,1,IF(T190&gt;699,1,IF(W190&gt;63,1,IF(U190=6,1,IF(U190=5,IF(V190&gt;179,1,0),0))))))),IF(P190="C",IF(Q190&gt;599,1,IF(R190&gt;226,1,IF(S190&gt;67,1,IF(T190&gt;599,1,IF(W190&gt;49,1,IF(U190=6,1,IF(U190=5,1,IF(U190=4,IF(V190&gt;209,1,0),0)))))))),IF(P190="D",IF(Q190&gt;649,1,IF(R190&gt;244,1,IF(S190&gt;73,1,IF(T190&gt;649,1,IF(W190&gt;56,1,IF(U190=6,1,IF(U190=5,1,IF(U190=4,IF(V190&gt;254,1,0),0)))))))),0))))</f>
        <v>1</v>
      </c>
      <c r="Y190" s="4">
        <f>SUMIF(B:B,B190,X:X)</f>
        <v>1</v>
      </c>
      <c r="Z190" s="4" t="str">
        <f>IF(Y190&gt;0,"어학 충족","자격미달")</f>
        <v>어학 충족</v>
      </c>
      <c r="AA190" s="4"/>
      <c r="AB190" s="4" t="str">
        <f>IF(P190="A",IF(Q190&gt;849,"TOEIC 충족",IF(R190&gt;335,"New-TEPS 충족",IF(S190&gt;97,"TOEFL 충족",IF(T190&gt;849,"JPT 충족",IF(W190&gt;82,"G-TELP 충족",IF(U190=6,"HSK점수 충족",IF(U190=5,IF(V190&gt;254,"HSK점수 충족","자격미달"),"자격미달"))))))),IF(P190="B",IF(Q190&gt;699,"TOEIC 충족",IF(R190&gt;263,"New-TEPS 충족",IF(S190&gt;78,"TOEFL 충족",IF(T190&gt;699,"JPT 충족",IF(W190&gt;63,"G-TELP 충족",IF(U190=6,"HSK점수 충족",IF(U190=5,IF(V190&gt;179,"HSK점수 충족","자격미달"),"자격미달"))))))),IF(P190="C",IF(Q190&gt;599,"TOEIC 충족",IF(R190&gt;226,"New-TEPS 충족",IF(S190&gt;67,"TOEFL 충족",IF(T190&gt;599,"JPT 충족",IF(W190&gt;49,"G-TELP 충족",IF(U190=6,"HSK점수 충족",IF(U190=5,"HSK점수 충족",IF(U190=4,IF(V190&gt;209,"HSK점수 충족","자격미달"),"자격미달")))))))),IF(P190="D",IF(Q190&gt;649,"TOEIC 충족",IF(R190&gt;244,"New-TEPS 충족",IF(S190&gt;73,"TOEFL 충족",IF(T190&gt;649,"JPT 충족",IF(W190&gt;56,"G-TELP 충족",IF(U1131=6,"HSK점수 충족",IF(U1131=5,"HSK점수 충족",IF(U1131=4,IF(V1131&gt;254,"HSK점수 충족","자격미달"),"자격미달")))))))),0))))</f>
        <v>TOEIC 충족</v>
      </c>
      <c r="AC190" s="21"/>
      <c r="AD190" s="4">
        <f>IF(P190="A",VLOOKUP(Q190,[1]교육_어학_경력backdata!$B$3:$C$9,2,1),IF(P190="B",VLOOKUP(Q190,[1]교육_어학_경력backdata!$G$3:$H$9,2,1),IF(P190="C",0,"오류")))</f>
        <v>12</v>
      </c>
      <c r="AE190" s="4">
        <f>IF(P190="A",VLOOKUP(R190,[1]교육_어학_경력backdata!$B$11:$C$17,2,1),IF(P190="B",VLOOKUP(R190,[1]교육_어학_경력backdata!$G$11:$H$17,2,1),IF(P190="C",0,"오류")))</f>
        <v>0</v>
      </c>
      <c r="AF190" s="4">
        <f>IF(P190="A",VLOOKUP(S190,[1]교육_어학_경력backdata!$B$19:$C$25,2,1),IF(P190="B",VLOOKUP(S190,[1]교육_어학_경력backdata!$G$19:$H$25,2,1),IF(P190="C",0,"오류")))</f>
        <v>0</v>
      </c>
      <c r="AG190" s="4">
        <f>IF(P190="A",VLOOKUP(T190,[1]교육_어학_경력backdata!$B$3:$C$9,2,1),IF(P190="B",VLOOKUP(T190,[1]교육_어학_경력backdata!$G$3:$H$9,2,1),IF(P190="C",0,"오류")))</f>
        <v>0</v>
      </c>
      <c r="AH190" s="4">
        <f>IF(P190="A",IF(U190=0,0,IF(U190=4,0,IF(U190=5,VLOOKUP(V190,[1]교육_어학_경력backdata!$B$27:$C$29,2,1),IF(U190=6,VLOOKUP(V190,[1]교육_어학_경력backdata!$B$31:$C$34,2,1))))),IF(P190="B",IF(U190=0,0,IF(U190=4,0,IF(U190=5,VLOOKUP(V190,[1]교육_어학_경력backdata!$G$27:$H$31,2,1),IF(U190=6,VLOOKUP(V190,[1]교육_어학_경력backdata!$G$33:$H$34,2,1))))),IF(CT190="C",0,"오류")))</f>
        <v>0</v>
      </c>
      <c r="AI190" s="4">
        <f>IF(P190="A",VLOOKUP(W190,[1]교육_어학_경력backdata!$B$36:$C$42,2,1),IF(P190="B",VLOOKUP(W190,[1]교육_어학_경력backdata!$G$36:$H$42,2,1),IF(P190="C",0,"오류")))</f>
        <v>0</v>
      </c>
      <c r="AJ190" s="4">
        <f>SUM(AD190:AI190)</f>
        <v>12</v>
      </c>
      <c r="AK190" s="4">
        <f>_xlfn.MAXIFS(AJ:AJ,B:B,B190)</f>
        <v>12</v>
      </c>
      <c r="AL190" s="4"/>
      <c r="AM190" s="21"/>
      <c r="AN190" s="4"/>
      <c r="AO190" s="4"/>
    </row>
    <row r="191" spans="1:41" x14ac:dyDescent="0.4">
      <c r="A191" s="3">
        <f>IF(B190=B191,A190,A190+1)</f>
        <v>174</v>
      </c>
      <c r="B191" s="3" t="s">
        <v>5404</v>
      </c>
      <c r="C191" s="3" t="s">
        <v>5403</v>
      </c>
      <c r="D191" s="3" t="s">
        <v>3044</v>
      </c>
      <c r="E191" s="3" t="s">
        <v>3043</v>
      </c>
      <c r="F191" s="3">
        <f>IF(B191=B190,F190+1,1)</f>
        <v>1</v>
      </c>
      <c r="G191" s="3" t="s">
        <v>6380</v>
      </c>
      <c r="H191" s="3" t="s">
        <v>6379</v>
      </c>
      <c r="I191" s="3" t="s">
        <v>6378</v>
      </c>
      <c r="J191" s="3" t="s">
        <v>6537</v>
      </c>
      <c r="K191" s="3"/>
      <c r="L191" s="3" t="s">
        <v>6471</v>
      </c>
      <c r="M191" s="3" t="s">
        <v>7406</v>
      </c>
      <c r="P191" s="3" t="s">
        <v>2434</v>
      </c>
      <c r="Q191" s="3">
        <f>IF(H191="TOEIC",VALUE(L191),0)</f>
        <v>870</v>
      </c>
      <c r="R191" s="3">
        <f>IF(H191="NEW TEPS",VALUE(L191),0)</f>
        <v>0</v>
      </c>
      <c r="S191" s="3">
        <f>IF(H191="TOEFL(ibt)",VALUE(L191),0)</f>
        <v>0</v>
      </c>
      <c r="T191" s="3">
        <f>IF(H191="JPT",VALUE(L191),0)</f>
        <v>0</v>
      </c>
      <c r="U191" s="3">
        <f>IF(H191="HSK",VALUE(K191),0)</f>
        <v>0</v>
      </c>
      <c r="V191" s="3">
        <f>IF(H191="HSK",VALUE(L191),0)</f>
        <v>0</v>
      </c>
      <c r="W191" s="3">
        <f>IF(H191="G-TELP Level2",VALUE(L191),0)</f>
        <v>0</v>
      </c>
      <c r="X191" s="3">
        <f>IF(P191="A",IF(Q191&gt;849,1,IF(R191&gt;335,1,IF(S191&gt;97,1,IF(T191&gt;849,1,IF(W191&gt;82,1,IF(U191=6,1,IF(U191=5,IF(V191&gt;254,1,0),0))))))),IF(P191="B",IF(Q191&gt;699,1,IF(R191&gt;263,1,IF(S191&gt;78,1,IF(T191&gt;699,1,IF(W191&gt;63,1,IF(U191=6,1,IF(U191=5,IF(V191&gt;179,1,0),0))))))),IF(P191="C",IF(Q191&gt;599,1,IF(R191&gt;226,1,IF(S191&gt;67,1,IF(T191&gt;599,1,IF(W191&gt;49,1,IF(U191=6,1,IF(U191=5,1,IF(U191=4,IF(V191&gt;209,1,0),0)))))))),IF(P191="D",IF(Q191&gt;649,1,IF(R191&gt;244,1,IF(S191&gt;73,1,IF(T191&gt;649,1,IF(W191&gt;56,1,IF(U191=6,1,IF(U191=5,1,IF(U191=4,IF(V191&gt;254,1,0),0)))))))),0))))</f>
        <v>1</v>
      </c>
      <c r="Y191" s="3">
        <f>SUMIF(B:B,B191,X:X)</f>
        <v>1</v>
      </c>
      <c r="Z191" s="3" t="str">
        <f>IF(Y191&gt;0,"어학 충족","자격미달")</f>
        <v>어학 충족</v>
      </c>
      <c r="AA191" s="3"/>
      <c r="AB191" s="3" t="str">
        <f>IF(P191="A",IF(Q191&gt;849,"TOEIC 충족",IF(R191&gt;335,"New-TEPS 충족",IF(S191&gt;97,"TOEFL 충족",IF(T191&gt;849,"JPT 충족",IF(W191&gt;82,"G-TELP 충족",IF(U191=6,"HSK점수 충족",IF(U191=5,IF(V191&gt;254,"HSK점수 충족","자격미달"),"자격미달"))))))),IF(P191="B",IF(Q191&gt;699,"TOEIC 충족",IF(R191&gt;263,"New-TEPS 충족",IF(S191&gt;78,"TOEFL 충족",IF(T191&gt;699,"JPT 충족",IF(W191&gt;63,"G-TELP 충족",IF(U191=6,"HSK점수 충족",IF(U191=5,IF(V191&gt;179,"HSK점수 충족","자격미달"),"자격미달"))))))),IF(P191="C",IF(Q191&gt;599,"TOEIC 충족",IF(R191&gt;226,"New-TEPS 충족",IF(S191&gt;67,"TOEFL 충족",IF(T191&gt;599,"JPT 충족",IF(W191&gt;49,"G-TELP 충족",IF(U191=6,"HSK점수 충족",IF(U191=5,"HSK점수 충족",IF(U191=4,IF(V191&gt;209,"HSK점수 충족","자격미달"),"자격미달")))))))),IF(P191="D",IF(Q191&gt;649,"TOEIC 충족",IF(R191&gt;244,"New-TEPS 충족",IF(S191&gt;73,"TOEFL 충족",IF(T191&gt;649,"JPT 충족",IF(W191&gt;56,"G-TELP 충족",IF(U1132=6,"HSK점수 충족",IF(U1132=5,"HSK점수 충족",IF(U1132=4,IF(V1132&gt;254,"HSK점수 충족","자격미달"),"자격미달")))))))),0))))</f>
        <v>TOEIC 충족</v>
      </c>
      <c r="AC191" s="21"/>
      <c r="AD191" s="3">
        <f>IF(P191="A",VLOOKUP(Q191,[1]교육_어학_경력backdata!$B$3:$C$9,2,1),IF(P191="B",VLOOKUP(Q191,[1]교육_어학_경력backdata!$G$3:$H$9,2,1),IF(P191="C",0,"오류")))</f>
        <v>12</v>
      </c>
      <c r="AE191" s="3">
        <f>IF(P191="A",VLOOKUP(R191,[1]교육_어학_경력backdata!$B$11:$C$17,2,1),IF(P191="B",VLOOKUP(R191,[1]교육_어학_경력backdata!$G$11:$H$17,2,1),IF(P191="C",0,"오류")))</f>
        <v>0</v>
      </c>
      <c r="AF191" s="3">
        <f>IF(P191="A",VLOOKUP(S191,[1]교육_어학_경력backdata!$B$19:$C$25,2,1),IF(P191="B",VLOOKUP(S191,[1]교육_어학_경력backdata!$G$19:$H$25,2,1),IF(P191="C",0,"오류")))</f>
        <v>0</v>
      </c>
      <c r="AG191" s="3">
        <f>IF(P191="A",VLOOKUP(T191,[1]교육_어학_경력backdata!$B$3:$C$9,2,1),IF(P191="B",VLOOKUP(T191,[1]교육_어학_경력backdata!$G$3:$H$9,2,1),IF(P191="C",0,"오류")))</f>
        <v>0</v>
      </c>
      <c r="AH191" s="3">
        <f>IF(P191="A",IF(U191=0,0,IF(U191=4,0,IF(U191=5,VLOOKUP(V191,[1]교육_어학_경력backdata!$B$27:$C$29,2,1),IF(U191=6,VLOOKUP(V191,[1]교육_어학_경력backdata!$B$31:$C$34,2,1))))),IF(P191="B",IF(U191=0,0,IF(U191=4,0,IF(U191=5,VLOOKUP(V191,[1]교육_어학_경력backdata!$G$27:$H$31,2,1),IF(U191=6,VLOOKUP(V191,[1]교육_어학_경력backdata!$G$33:$H$34,2,1))))),IF(CT191="C",0,"오류")))</f>
        <v>0</v>
      </c>
      <c r="AI191" s="3">
        <f>IF(P191="A",VLOOKUP(W191,[1]교육_어학_경력backdata!$B$36:$C$42,2,1),IF(P191="B",VLOOKUP(W191,[1]교육_어학_경력backdata!$G$36:$H$42,2,1),IF(P191="C",0,"오류")))</f>
        <v>0</v>
      </c>
      <c r="AJ191" s="3">
        <f>SUM(AD191:AI191)</f>
        <v>12</v>
      </c>
      <c r="AK191" s="3">
        <f>_xlfn.MAXIFS(AJ:AJ,B:B,B191)</f>
        <v>12</v>
      </c>
      <c r="AL191" s="3"/>
      <c r="AM191" s="21"/>
      <c r="AN191" s="3"/>
      <c r="AO191" s="3"/>
    </row>
    <row r="192" spans="1:41" x14ac:dyDescent="0.4">
      <c r="A192" s="4">
        <f>IF(B191=B192,A191,A191+1)</f>
        <v>175</v>
      </c>
      <c r="B192" s="4" t="s">
        <v>5399</v>
      </c>
      <c r="C192" s="4" t="s">
        <v>5398</v>
      </c>
      <c r="D192" s="4" t="s">
        <v>3044</v>
      </c>
      <c r="E192" s="4" t="s">
        <v>3043</v>
      </c>
      <c r="F192" s="4">
        <f>IF(B192=B191,F191+1,1)</f>
        <v>1</v>
      </c>
      <c r="G192" s="4" t="s">
        <v>6380</v>
      </c>
      <c r="H192" s="4" t="s">
        <v>6379</v>
      </c>
      <c r="I192" s="4" t="s">
        <v>6378</v>
      </c>
      <c r="J192" s="4" t="s">
        <v>7405</v>
      </c>
      <c r="K192" s="4"/>
      <c r="L192" s="4" t="s">
        <v>6411</v>
      </c>
      <c r="M192" s="4" t="s">
        <v>7404</v>
      </c>
      <c r="P192" s="4" t="s">
        <v>2434</v>
      </c>
      <c r="Q192" s="4">
        <f>IF(H192="TOEIC",VALUE(L192),0)</f>
        <v>915</v>
      </c>
      <c r="R192" s="4">
        <f>IF(H192="NEW TEPS",VALUE(L192),0)</f>
        <v>0</v>
      </c>
      <c r="S192" s="4">
        <f>IF(H192="TOEFL(ibt)",VALUE(L192),0)</f>
        <v>0</v>
      </c>
      <c r="T192" s="4">
        <f>IF(H192="JPT",VALUE(L192),0)</f>
        <v>0</v>
      </c>
      <c r="U192" s="4">
        <f>IF(H192="HSK",VALUE(K192),0)</f>
        <v>0</v>
      </c>
      <c r="V192" s="4">
        <f>IF(H192="HSK",VALUE(L192),0)</f>
        <v>0</v>
      </c>
      <c r="W192" s="4">
        <f>IF(H192="G-TELP Level2",VALUE(L192),0)</f>
        <v>0</v>
      </c>
      <c r="X192" s="4">
        <f>IF(P192="A",IF(Q192&gt;849,1,IF(R192&gt;335,1,IF(S192&gt;97,1,IF(T192&gt;849,1,IF(W192&gt;82,1,IF(U192=6,1,IF(U192=5,IF(V192&gt;254,1,0),0))))))),IF(P192="B",IF(Q192&gt;699,1,IF(R192&gt;263,1,IF(S192&gt;78,1,IF(T192&gt;699,1,IF(W192&gt;63,1,IF(U192=6,1,IF(U192=5,IF(V192&gt;179,1,0),0))))))),IF(P192="C",IF(Q192&gt;599,1,IF(R192&gt;226,1,IF(S192&gt;67,1,IF(T192&gt;599,1,IF(W192&gt;49,1,IF(U192=6,1,IF(U192=5,1,IF(U192=4,IF(V192&gt;209,1,0),0)))))))),IF(P192="D",IF(Q192&gt;649,1,IF(R192&gt;244,1,IF(S192&gt;73,1,IF(T192&gt;649,1,IF(W192&gt;56,1,IF(U192=6,1,IF(U192=5,1,IF(U192=4,IF(V192&gt;254,1,0),0)))))))),0))))</f>
        <v>1</v>
      </c>
      <c r="Y192" s="4">
        <f>SUMIF(B:B,B192,X:X)</f>
        <v>1</v>
      </c>
      <c r="Z192" s="4" t="str">
        <f>IF(Y192&gt;0,"어학 충족","자격미달")</f>
        <v>어학 충족</v>
      </c>
      <c r="AA192" s="4"/>
      <c r="AB192" s="4" t="str">
        <f>IF(P192="A",IF(Q192&gt;849,"TOEIC 충족",IF(R192&gt;335,"New-TEPS 충족",IF(S192&gt;97,"TOEFL 충족",IF(T192&gt;849,"JPT 충족",IF(W192&gt;82,"G-TELP 충족",IF(U192=6,"HSK점수 충족",IF(U192=5,IF(V192&gt;254,"HSK점수 충족","자격미달"),"자격미달"))))))),IF(P192="B",IF(Q192&gt;699,"TOEIC 충족",IF(R192&gt;263,"New-TEPS 충족",IF(S192&gt;78,"TOEFL 충족",IF(T192&gt;699,"JPT 충족",IF(W192&gt;63,"G-TELP 충족",IF(U192=6,"HSK점수 충족",IF(U192=5,IF(V192&gt;179,"HSK점수 충족","자격미달"),"자격미달"))))))),IF(P192="C",IF(Q192&gt;599,"TOEIC 충족",IF(R192&gt;226,"New-TEPS 충족",IF(S192&gt;67,"TOEFL 충족",IF(T192&gt;599,"JPT 충족",IF(W192&gt;49,"G-TELP 충족",IF(U192=6,"HSK점수 충족",IF(U192=5,"HSK점수 충족",IF(U192=4,IF(V192&gt;209,"HSK점수 충족","자격미달"),"자격미달")))))))),IF(P192="D",IF(Q192&gt;649,"TOEIC 충족",IF(R192&gt;244,"New-TEPS 충족",IF(S192&gt;73,"TOEFL 충족",IF(T192&gt;649,"JPT 충족",IF(W192&gt;56,"G-TELP 충족",IF(U1133=6,"HSK점수 충족",IF(U1133=5,"HSK점수 충족",IF(U1133=4,IF(V1133&gt;254,"HSK점수 충족","자격미달"),"자격미달")))))))),0))))</f>
        <v>TOEIC 충족</v>
      </c>
      <c r="AC192" s="21"/>
      <c r="AD192" s="4">
        <f>IF(P192="A",VLOOKUP(Q192,[1]교육_어학_경력backdata!$B$3:$C$9,2,1),IF(P192="B",VLOOKUP(Q192,[1]교육_어학_경력backdata!$G$3:$H$9,2,1),IF(P192="C",0,"오류")))</f>
        <v>16</v>
      </c>
      <c r="AE192" s="4">
        <f>IF(P192="A",VLOOKUP(R192,[1]교육_어학_경력backdata!$B$11:$C$17,2,1),IF(P192="B",VLOOKUP(R192,[1]교육_어학_경력backdata!$G$11:$H$17,2,1),IF(P192="C",0,"오류")))</f>
        <v>0</v>
      </c>
      <c r="AF192" s="4">
        <f>IF(P192="A",VLOOKUP(S192,[1]교육_어학_경력backdata!$B$19:$C$25,2,1),IF(P192="B",VLOOKUP(S192,[1]교육_어학_경력backdata!$G$19:$H$25,2,1),IF(P192="C",0,"오류")))</f>
        <v>0</v>
      </c>
      <c r="AG192" s="4">
        <f>IF(P192="A",VLOOKUP(T192,[1]교육_어학_경력backdata!$B$3:$C$9,2,1),IF(P192="B",VLOOKUP(T192,[1]교육_어학_경력backdata!$G$3:$H$9,2,1),IF(P192="C",0,"오류")))</f>
        <v>0</v>
      </c>
      <c r="AH192" s="4">
        <f>IF(P192="A",IF(U192=0,0,IF(U192=4,0,IF(U192=5,VLOOKUP(V192,[1]교육_어학_경력backdata!$B$27:$C$29,2,1),IF(U192=6,VLOOKUP(V192,[1]교육_어학_경력backdata!$B$31:$C$34,2,1))))),IF(P192="B",IF(U192=0,0,IF(U192=4,0,IF(U192=5,VLOOKUP(V192,[1]교육_어학_경력backdata!$G$27:$H$31,2,1),IF(U192=6,VLOOKUP(V192,[1]교육_어학_경력backdata!$G$33:$H$34,2,1))))),IF(CT192="C",0,"오류")))</f>
        <v>0</v>
      </c>
      <c r="AI192" s="4">
        <f>IF(P192="A",VLOOKUP(W192,[1]교육_어학_경력backdata!$B$36:$C$42,2,1),IF(P192="B",VLOOKUP(W192,[1]교육_어학_경력backdata!$G$36:$H$42,2,1),IF(P192="C",0,"오류")))</f>
        <v>0</v>
      </c>
      <c r="AJ192" s="4">
        <f>SUM(AD192:AI192)</f>
        <v>16</v>
      </c>
      <c r="AK192" s="4">
        <f>_xlfn.MAXIFS(AJ:AJ,B:B,B192)</f>
        <v>16</v>
      </c>
      <c r="AL192" s="4"/>
      <c r="AM192" s="21"/>
      <c r="AN192" s="4"/>
      <c r="AO192" s="4"/>
    </row>
    <row r="193" spans="1:41" x14ac:dyDescent="0.4">
      <c r="A193" s="3">
        <f>IF(B192=B193,A192,A192+1)</f>
        <v>176</v>
      </c>
      <c r="B193" s="3" t="s">
        <v>5395</v>
      </c>
      <c r="C193" s="3" t="s">
        <v>5394</v>
      </c>
      <c r="D193" s="3" t="s">
        <v>3044</v>
      </c>
      <c r="E193" s="3" t="s">
        <v>3043</v>
      </c>
      <c r="F193" s="3">
        <f>IF(B193=B192,F192+1,1)</f>
        <v>1</v>
      </c>
      <c r="G193" s="3" t="s">
        <v>6380</v>
      </c>
      <c r="H193" s="3" t="s">
        <v>6379</v>
      </c>
      <c r="I193" s="3" t="s">
        <v>6378</v>
      </c>
      <c r="J193" s="3" t="s">
        <v>6377</v>
      </c>
      <c r="K193" s="3"/>
      <c r="L193" s="3" t="s">
        <v>6569</v>
      </c>
      <c r="M193" s="3" t="s">
        <v>7188</v>
      </c>
      <c r="P193" s="3" t="s">
        <v>2434</v>
      </c>
      <c r="Q193" s="3">
        <f>IF(H193="TOEIC",VALUE(L193),0)</f>
        <v>910</v>
      </c>
      <c r="R193" s="3">
        <f>IF(H193="NEW TEPS",VALUE(L193),0)</f>
        <v>0</v>
      </c>
      <c r="S193" s="3">
        <f>IF(H193="TOEFL(ibt)",VALUE(L193),0)</f>
        <v>0</v>
      </c>
      <c r="T193" s="3">
        <f>IF(H193="JPT",VALUE(L193),0)</f>
        <v>0</v>
      </c>
      <c r="U193" s="3">
        <f>IF(H193="HSK",VALUE(K193),0)</f>
        <v>0</v>
      </c>
      <c r="V193" s="3">
        <f>IF(H193="HSK",VALUE(L193),0)</f>
        <v>0</v>
      </c>
      <c r="W193" s="3">
        <f>IF(H193="G-TELP Level2",VALUE(L193),0)</f>
        <v>0</v>
      </c>
      <c r="X193" s="3">
        <f>IF(P193="A",IF(Q193&gt;849,1,IF(R193&gt;335,1,IF(S193&gt;97,1,IF(T193&gt;849,1,IF(W193&gt;82,1,IF(U193=6,1,IF(U193=5,IF(V193&gt;254,1,0),0))))))),IF(P193="B",IF(Q193&gt;699,1,IF(R193&gt;263,1,IF(S193&gt;78,1,IF(T193&gt;699,1,IF(W193&gt;63,1,IF(U193=6,1,IF(U193=5,IF(V193&gt;179,1,0),0))))))),IF(P193="C",IF(Q193&gt;599,1,IF(R193&gt;226,1,IF(S193&gt;67,1,IF(T193&gt;599,1,IF(W193&gt;49,1,IF(U193=6,1,IF(U193=5,1,IF(U193=4,IF(V193&gt;209,1,0),0)))))))),IF(P193="D",IF(Q193&gt;649,1,IF(R193&gt;244,1,IF(S193&gt;73,1,IF(T193&gt;649,1,IF(W193&gt;56,1,IF(U193=6,1,IF(U193=5,1,IF(U193=4,IF(V193&gt;254,1,0),0)))))))),0))))</f>
        <v>1</v>
      </c>
      <c r="Y193" s="3">
        <f>SUMIF(B:B,B193,X:X)</f>
        <v>1</v>
      </c>
      <c r="Z193" s="3" t="str">
        <f>IF(Y193&gt;0,"어학 충족","자격미달")</f>
        <v>어학 충족</v>
      </c>
      <c r="AA193" s="3"/>
      <c r="AB193" s="3" t="str">
        <f>IF(P193="A",IF(Q193&gt;849,"TOEIC 충족",IF(R193&gt;335,"New-TEPS 충족",IF(S193&gt;97,"TOEFL 충족",IF(T193&gt;849,"JPT 충족",IF(W193&gt;82,"G-TELP 충족",IF(U193=6,"HSK점수 충족",IF(U193=5,IF(V193&gt;254,"HSK점수 충족","자격미달"),"자격미달"))))))),IF(P193="B",IF(Q193&gt;699,"TOEIC 충족",IF(R193&gt;263,"New-TEPS 충족",IF(S193&gt;78,"TOEFL 충족",IF(T193&gt;699,"JPT 충족",IF(W193&gt;63,"G-TELP 충족",IF(U193=6,"HSK점수 충족",IF(U193=5,IF(V193&gt;179,"HSK점수 충족","자격미달"),"자격미달"))))))),IF(P193="C",IF(Q193&gt;599,"TOEIC 충족",IF(R193&gt;226,"New-TEPS 충족",IF(S193&gt;67,"TOEFL 충족",IF(T193&gt;599,"JPT 충족",IF(W193&gt;49,"G-TELP 충족",IF(U193=6,"HSK점수 충족",IF(U193=5,"HSK점수 충족",IF(U193=4,IF(V193&gt;209,"HSK점수 충족","자격미달"),"자격미달")))))))),IF(P193="D",IF(Q193&gt;649,"TOEIC 충족",IF(R193&gt;244,"New-TEPS 충족",IF(S193&gt;73,"TOEFL 충족",IF(T193&gt;649,"JPT 충족",IF(W193&gt;56,"G-TELP 충족",IF(U1134=6,"HSK점수 충족",IF(U1134=5,"HSK점수 충족",IF(U1134=4,IF(V1134&gt;254,"HSK점수 충족","자격미달"),"자격미달")))))))),0))))</f>
        <v>TOEIC 충족</v>
      </c>
      <c r="AC193" s="21"/>
      <c r="AD193" s="3">
        <f>IF(P193="A",VLOOKUP(Q193,[1]교육_어학_경력backdata!$B$3:$C$9,2,1),IF(P193="B",VLOOKUP(Q193,[1]교육_어학_경력backdata!$G$3:$H$9,2,1),IF(P193="C",0,"오류")))</f>
        <v>16</v>
      </c>
      <c r="AE193" s="3">
        <f>IF(P193="A",VLOOKUP(R193,[1]교육_어학_경력backdata!$B$11:$C$17,2,1),IF(P193="B",VLOOKUP(R193,[1]교육_어학_경력backdata!$G$11:$H$17,2,1),IF(P193="C",0,"오류")))</f>
        <v>0</v>
      </c>
      <c r="AF193" s="3">
        <f>IF(P193="A",VLOOKUP(S193,[1]교육_어학_경력backdata!$B$19:$C$25,2,1),IF(P193="B",VLOOKUP(S193,[1]교육_어학_경력backdata!$G$19:$H$25,2,1),IF(P193="C",0,"오류")))</f>
        <v>0</v>
      </c>
      <c r="AG193" s="3">
        <f>IF(P193="A",VLOOKUP(T193,[1]교육_어학_경력backdata!$B$3:$C$9,2,1),IF(P193="B",VLOOKUP(T193,[1]교육_어학_경력backdata!$G$3:$H$9,2,1),IF(P193="C",0,"오류")))</f>
        <v>0</v>
      </c>
      <c r="AH193" s="3">
        <f>IF(P193="A",IF(U193=0,0,IF(U193=4,0,IF(U193=5,VLOOKUP(V193,[1]교육_어학_경력backdata!$B$27:$C$29,2,1),IF(U193=6,VLOOKUP(V193,[1]교육_어학_경력backdata!$B$31:$C$34,2,1))))),IF(P193="B",IF(U193=0,0,IF(U193=4,0,IF(U193=5,VLOOKUP(V193,[1]교육_어학_경력backdata!$G$27:$H$31,2,1),IF(U193=6,VLOOKUP(V193,[1]교육_어학_경력backdata!$G$33:$H$34,2,1))))),IF(CT193="C",0,"오류")))</f>
        <v>0</v>
      </c>
      <c r="AI193" s="3">
        <f>IF(P193="A",VLOOKUP(W193,[1]교육_어학_경력backdata!$B$36:$C$42,2,1),IF(P193="B",VLOOKUP(W193,[1]교육_어학_경력backdata!$G$36:$H$42,2,1),IF(P193="C",0,"오류")))</f>
        <v>0</v>
      </c>
      <c r="AJ193" s="3">
        <f>SUM(AD193:AI193)</f>
        <v>16</v>
      </c>
      <c r="AK193" s="3">
        <f>_xlfn.MAXIFS(AJ:AJ,B:B,B193)</f>
        <v>16</v>
      </c>
      <c r="AL193" s="3"/>
      <c r="AM193" s="21"/>
      <c r="AN193" s="3"/>
      <c r="AO193" s="3"/>
    </row>
    <row r="194" spans="1:41" x14ac:dyDescent="0.4">
      <c r="A194" s="4">
        <f>IF(B193=B194,A193,A193+1)</f>
        <v>177</v>
      </c>
      <c r="B194" s="4" t="s">
        <v>5392</v>
      </c>
      <c r="C194" s="4" t="s">
        <v>5391</v>
      </c>
      <c r="D194" s="4" t="s">
        <v>3044</v>
      </c>
      <c r="E194" s="4" t="s">
        <v>3043</v>
      </c>
      <c r="F194" s="4">
        <f>IF(B194=B193,F193+1,1)</f>
        <v>1</v>
      </c>
      <c r="G194" s="4" t="s">
        <v>6380</v>
      </c>
      <c r="H194" s="4" t="s">
        <v>6379</v>
      </c>
      <c r="I194" s="4" t="s">
        <v>6378</v>
      </c>
      <c r="J194" s="4" t="s">
        <v>6553</v>
      </c>
      <c r="K194" s="4"/>
      <c r="L194" s="4" t="s">
        <v>6875</v>
      </c>
      <c r="M194" s="4" t="s">
        <v>7403</v>
      </c>
      <c r="P194" s="4" t="s">
        <v>2434</v>
      </c>
      <c r="Q194" s="4">
        <f>IF(H194="TOEIC",VALUE(L194),0)</f>
        <v>970</v>
      </c>
      <c r="R194" s="4">
        <f>IF(H194="NEW TEPS",VALUE(L194),0)</f>
        <v>0</v>
      </c>
      <c r="S194" s="4">
        <f>IF(H194="TOEFL(ibt)",VALUE(L194),0)</f>
        <v>0</v>
      </c>
      <c r="T194" s="4">
        <f>IF(H194="JPT",VALUE(L194),0)</f>
        <v>0</v>
      </c>
      <c r="U194" s="4">
        <f>IF(H194="HSK",VALUE(K194),0)</f>
        <v>0</v>
      </c>
      <c r="V194" s="4">
        <f>IF(H194="HSK",VALUE(L194),0)</f>
        <v>0</v>
      </c>
      <c r="W194" s="4">
        <f>IF(H194="G-TELP Level2",VALUE(L194),0)</f>
        <v>0</v>
      </c>
      <c r="X194" s="4">
        <f>IF(P194="A",IF(Q194&gt;849,1,IF(R194&gt;335,1,IF(S194&gt;97,1,IF(T194&gt;849,1,IF(W194&gt;82,1,IF(U194=6,1,IF(U194=5,IF(V194&gt;254,1,0),0))))))),IF(P194="B",IF(Q194&gt;699,1,IF(R194&gt;263,1,IF(S194&gt;78,1,IF(T194&gt;699,1,IF(W194&gt;63,1,IF(U194=6,1,IF(U194=5,IF(V194&gt;179,1,0),0))))))),IF(P194="C",IF(Q194&gt;599,1,IF(R194&gt;226,1,IF(S194&gt;67,1,IF(T194&gt;599,1,IF(W194&gt;49,1,IF(U194=6,1,IF(U194=5,1,IF(U194=4,IF(V194&gt;209,1,0),0)))))))),IF(P194="D",IF(Q194&gt;649,1,IF(R194&gt;244,1,IF(S194&gt;73,1,IF(T194&gt;649,1,IF(W194&gt;56,1,IF(U194=6,1,IF(U194=5,1,IF(U194=4,IF(V194&gt;254,1,0),0)))))))),0))))</f>
        <v>1</v>
      </c>
      <c r="Y194" s="4">
        <f>SUMIF(B:B,B194,X:X)</f>
        <v>1</v>
      </c>
      <c r="Z194" s="4" t="str">
        <f>IF(Y194&gt;0,"어학 충족","자격미달")</f>
        <v>어학 충족</v>
      </c>
      <c r="AA194" s="4"/>
      <c r="AB194" s="4" t="str">
        <f>IF(P194="A",IF(Q194&gt;849,"TOEIC 충족",IF(R194&gt;335,"New-TEPS 충족",IF(S194&gt;97,"TOEFL 충족",IF(T194&gt;849,"JPT 충족",IF(W194&gt;82,"G-TELP 충족",IF(U194=6,"HSK점수 충족",IF(U194=5,IF(V194&gt;254,"HSK점수 충족","자격미달"),"자격미달"))))))),IF(P194="B",IF(Q194&gt;699,"TOEIC 충족",IF(R194&gt;263,"New-TEPS 충족",IF(S194&gt;78,"TOEFL 충족",IF(T194&gt;699,"JPT 충족",IF(W194&gt;63,"G-TELP 충족",IF(U194=6,"HSK점수 충족",IF(U194=5,IF(V194&gt;179,"HSK점수 충족","자격미달"),"자격미달"))))))),IF(P194="C",IF(Q194&gt;599,"TOEIC 충족",IF(R194&gt;226,"New-TEPS 충족",IF(S194&gt;67,"TOEFL 충족",IF(T194&gt;599,"JPT 충족",IF(W194&gt;49,"G-TELP 충족",IF(U194=6,"HSK점수 충족",IF(U194=5,"HSK점수 충족",IF(U194=4,IF(V194&gt;209,"HSK점수 충족","자격미달"),"자격미달")))))))),IF(P194="D",IF(Q194&gt;649,"TOEIC 충족",IF(R194&gt;244,"New-TEPS 충족",IF(S194&gt;73,"TOEFL 충족",IF(T194&gt;649,"JPT 충족",IF(W194&gt;56,"G-TELP 충족",IF(U1135=6,"HSK점수 충족",IF(U1135=5,"HSK점수 충족",IF(U1135=4,IF(V1135&gt;254,"HSK점수 충족","자격미달"),"자격미달")))))))),0))))</f>
        <v>TOEIC 충족</v>
      </c>
      <c r="AC194" s="21"/>
      <c r="AD194" s="4">
        <f>IF(P194="A",VLOOKUP(Q194,[1]교육_어학_경력backdata!$B$3:$C$9,2,1),IF(P194="B",VLOOKUP(Q194,[1]교육_어학_경력backdata!$G$3:$H$9,2,1),IF(P194="C",0,"오류")))</f>
        <v>20</v>
      </c>
      <c r="AE194" s="4">
        <f>IF(P194="A",VLOOKUP(R194,[1]교육_어학_경력backdata!$B$11:$C$17,2,1),IF(P194="B",VLOOKUP(R194,[1]교육_어학_경력backdata!$G$11:$H$17,2,1),IF(P194="C",0,"오류")))</f>
        <v>0</v>
      </c>
      <c r="AF194" s="4">
        <f>IF(P194="A",VLOOKUP(S194,[1]교육_어학_경력backdata!$B$19:$C$25,2,1),IF(P194="B",VLOOKUP(S194,[1]교육_어학_경력backdata!$G$19:$H$25,2,1),IF(P194="C",0,"오류")))</f>
        <v>0</v>
      </c>
      <c r="AG194" s="4">
        <f>IF(P194="A",VLOOKUP(T194,[1]교육_어학_경력backdata!$B$3:$C$9,2,1),IF(P194="B",VLOOKUP(T194,[1]교육_어학_경력backdata!$G$3:$H$9,2,1),IF(P194="C",0,"오류")))</f>
        <v>0</v>
      </c>
      <c r="AH194" s="4">
        <f>IF(P194="A",IF(U194=0,0,IF(U194=4,0,IF(U194=5,VLOOKUP(V194,[1]교육_어학_경력backdata!$B$27:$C$29,2,1),IF(U194=6,VLOOKUP(V194,[1]교육_어학_경력backdata!$B$31:$C$34,2,1))))),IF(P194="B",IF(U194=0,0,IF(U194=4,0,IF(U194=5,VLOOKUP(V194,[1]교육_어학_경력backdata!$G$27:$H$31,2,1),IF(U194=6,VLOOKUP(V194,[1]교육_어학_경력backdata!$G$33:$H$34,2,1))))),IF(CT194="C",0,"오류")))</f>
        <v>0</v>
      </c>
      <c r="AI194" s="4">
        <f>IF(P194="A",VLOOKUP(W194,[1]교육_어학_경력backdata!$B$36:$C$42,2,1),IF(P194="B",VLOOKUP(W194,[1]교육_어학_경력backdata!$G$36:$H$42,2,1),IF(P194="C",0,"오류")))</f>
        <v>0</v>
      </c>
      <c r="AJ194" s="4">
        <f>SUM(AD194:AI194)</f>
        <v>20</v>
      </c>
      <c r="AK194" s="4">
        <f>_xlfn.MAXIFS(AJ:AJ,B:B,B194)</f>
        <v>20</v>
      </c>
      <c r="AL194" s="4"/>
      <c r="AM194" s="21"/>
      <c r="AN194" s="4"/>
      <c r="AO194" s="4"/>
    </row>
    <row r="195" spans="1:41" x14ac:dyDescent="0.4">
      <c r="A195" s="3">
        <f>IF(B194=B195,A194,A194+1)</f>
        <v>178</v>
      </c>
      <c r="B195" s="3" t="s">
        <v>5389</v>
      </c>
      <c r="C195" s="3" t="s">
        <v>5388</v>
      </c>
      <c r="D195" s="3" t="s">
        <v>3044</v>
      </c>
      <c r="E195" s="3" t="s">
        <v>3043</v>
      </c>
      <c r="F195" s="3">
        <f>IF(B195=B194,F194+1,1)</f>
        <v>1</v>
      </c>
      <c r="G195" s="3" t="s">
        <v>6384</v>
      </c>
      <c r="H195" s="3" t="s">
        <v>6379</v>
      </c>
      <c r="I195" s="3" t="s">
        <v>6378</v>
      </c>
      <c r="J195" s="3" t="s">
        <v>6510</v>
      </c>
      <c r="K195" s="3"/>
      <c r="L195" s="3" t="s">
        <v>6674</v>
      </c>
      <c r="M195" s="3" t="s">
        <v>7402</v>
      </c>
      <c r="P195" s="3" t="s">
        <v>2434</v>
      </c>
      <c r="Q195" s="3">
        <f>IF(H195="TOEIC",VALUE(L195),0)</f>
        <v>905</v>
      </c>
      <c r="R195" s="3">
        <f>IF(H195="NEW TEPS",VALUE(L195),0)</f>
        <v>0</v>
      </c>
      <c r="S195" s="3">
        <f>IF(H195="TOEFL(ibt)",VALUE(L195),0)</f>
        <v>0</v>
      </c>
      <c r="T195" s="3">
        <f>IF(H195="JPT",VALUE(L195),0)</f>
        <v>0</v>
      </c>
      <c r="U195" s="3">
        <f>IF(H195="HSK",VALUE(K195),0)</f>
        <v>0</v>
      </c>
      <c r="V195" s="3">
        <f>IF(H195="HSK",VALUE(L195),0)</f>
        <v>0</v>
      </c>
      <c r="W195" s="3">
        <f>IF(H195="G-TELP Level2",VALUE(L195),0)</f>
        <v>0</v>
      </c>
      <c r="X195" s="3">
        <f>IF(P195="A",IF(Q195&gt;849,1,IF(R195&gt;335,1,IF(S195&gt;97,1,IF(T195&gt;849,1,IF(W195&gt;82,1,IF(U195=6,1,IF(U195=5,IF(V195&gt;254,1,0),0))))))),IF(P195="B",IF(Q195&gt;699,1,IF(R195&gt;263,1,IF(S195&gt;78,1,IF(T195&gt;699,1,IF(W195&gt;63,1,IF(U195=6,1,IF(U195=5,IF(V195&gt;179,1,0),0))))))),IF(P195="C",IF(Q195&gt;599,1,IF(R195&gt;226,1,IF(S195&gt;67,1,IF(T195&gt;599,1,IF(W195&gt;49,1,IF(U195=6,1,IF(U195=5,1,IF(U195=4,IF(V195&gt;209,1,0),0)))))))),IF(P195="D",IF(Q195&gt;649,1,IF(R195&gt;244,1,IF(S195&gt;73,1,IF(T195&gt;649,1,IF(W195&gt;56,1,IF(U195=6,1,IF(U195=5,1,IF(U195=4,IF(V195&gt;254,1,0),0)))))))),0))))</f>
        <v>1</v>
      </c>
      <c r="Y195" s="3">
        <f>SUMIF(B:B,B195,X:X)</f>
        <v>1</v>
      </c>
      <c r="Z195" s="3" t="str">
        <f>IF(Y195&gt;0,"어학 충족","자격미달")</f>
        <v>어학 충족</v>
      </c>
      <c r="AA195" s="3"/>
      <c r="AB195" s="3" t="str">
        <f>IF(P195="A",IF(Q195&gt;849,"TOEIC 충족",IF(R195&gt;335,"New-TEPS 충족",IF(S195&gt;97,"TOEFL 충족",IF(T195&gt;849,"JPT 충족",IF(W195&gt;82,"G-TELP 충족",IF(U195=6,"HSK점수 충족",IF(U195=5,IF(V195&gt;254,"HSK점수 충족","자격미달"),"자격미달"))))))),IF(P195="B",IF(Q195&gt;699,"TOEIC 충족",IF(R195&gt;263,"New-TEPS 충족",IF(S195&gt;78,"TOEFL 충족",IF(T195&gt;699,"JPT 충족",IF(W195&gt;63,"G-TELP 충족",IF(U195=6,"HSK점수 충족",IF(U195=5,IF(V195&gt;179,"HSK점수 충족","자격미달"),"자격미달"))))))),IF(P195="C",IF(Q195&gt;599,"TOEIC 충족",IF(R195&gt;226,"New-TEPS 충족",IF(S195&gt;67,"TOEFL 충족",IF(T195&gt;599,"JPT 충족",IF(W195&gt;49,"G-TELP 충족",IF(U195=6,"HSK점수 충족",IF(U195=5,"HSK점수 충족",IF(U195=4,IF(V195&gt;209,"HSK점수 충족","자격미달"),"자격미달")))))))),IF(P195="D",IF(Q195&gt;649,"TOEIC 충족",IF(R195&gt;244,"New-TEPS 충족",IF(S195&gt;73,"TOEFL 충족",IF(T195&gt;649,"JPT 충족",IF(W195&gt;56,"G-TELP 충족",IF(U1136=6,"HSK점수 충족",IF(U1136=5,"HSK점수 충족",IF(U1136=4,IF(V1136&gt;254,"HSK점수 충족","자격미달"),"자격미달")))))))),0))))</f>
        <v>TOEIC 충족</v>
      </c>
      <c r="AC195" s="21"/>
      <c r="AD195" s="3">
        <f>IF(P195="A",VLOOKUP(Q195,[1]교육_어학_경력backdata!$B$3:$C$9,2,1),IF(P195="B",VLOOKUP(Q195,[1]교육_어학_경력backdata!$G$3:$H$9,2,1),IF(P195="C",0,"오류")))</f>
        <v>16</v>
      </c>
      <c r="AE195" s="3">
        <f>IF(P195="A",VLOOKUP(R195,[1]교육_어학_경력backdata!$B$11:$C$17,2,1),IF(P195="B",VLOOKUP(R195,[1]교육_어학_경력backdata!$G$11:$H$17,2,1),IF(P195="C",0,"오류")))</f>
        <v>0</v>
      </c>
      <c r="AF195" s="3">
        <f>IF(P195="A",VLOOKUP(S195,[1]교육_어학_경력backdata!$B$19:$C$25,2,1),IF(P195="B",VLOOKUP(S195,[1]교육_어학_경력backdata!$G$19:$H$25,2,1),IF(P195="C",0,"오류")))</f>
        <v>0</v>
      </c>
      <c r="AG195" s="3">
        <f>IF(P195="A",VLOOKUP(T195,[1]교육_어학_경력backdata!$B$3:$C$9,2,1),IF(P195="B",VLOOKUP(T195,[1]교육_어학_경력backdata!$G$3:$H$9,2,1),IF(P195="C",0,"오류")))</f>
        <v>0</v>
      </c>
      <c r="AH195" s="3">
        <f>IF(P195="A",IF(U195=0,0,IF(U195=4,0,IF(U195=5,VLOOKUP(V195,[1]교육_어학_경력backdata!$B$27:$C$29,2,1),IF(U195=6,VLOOKUP(V195,[1]교육_어학_경력backdata!$B$31:$C$34,2,1))))),IF(P195="B",IF(U195=0,0,IF(U195=4,0,IF(U195=5,VLOOKUP(V195,[1]교육_어학_경력backdata!$G$27:$H$31,2,1),IF(U195=6,VLOOKUP(V195,[1]교육_어학_경력backdata!$G$33:$H$34,2,1))))),IF(CT195="C",0,"오류")))</f>
        <v>0</v>
      </c>
      <c r="AI195" s="3">
        <f>IF(P195="A",VLOOKUP(W195,[1]교육_어학_경력backdata!$B$36:$C$42,2,1),IF(P195="B",VLOOKUP(W195,[1]교육_어학_경력backdata!$G$36:$H$42,2,1),IF(P195="C",0,"오류")))</f>
        <v>0</v>
      </c>
      <c r="AJ195" s="3">
        <f>SUM(AD195:AI195)</f>
        <v>16</v>
      </c>
      <c r="AK195" s="3">
        <f>_xlfn.MAXIFS(AJ:AJ,B:B,B195)</f>
        <v>16</v>
      </c>
      <c r="AL195" s="3"/>
      <c r="AM195" s="21"/>
      <c r="AN195" s="3"/>
      <c r="AO195" s="3"/>
    </row>
    <row r="196" spans="1:41" x14ac:dyDescent="0.4">
      <c r="A196" s="4">
        <f>IF(B195=B196,A195,A195+1)</f>
        <v>179</v>
      </c>
      <c r="B196" s="4" t="s">
        <v>5385</v>
      </c>
      <c r="C196" s="4" t="s">
        <v>3870</v>
      </c>
      <c r="D196" s="4" t="s">
        <v>3044</v>
      </c>
      <c r="E196" s="4" t="s">
        <v>3043</v>
      </c>
      <c r="F196" s="4">
        <f>IF(B196=B195,F195+1,1)</f>
        <v>1</v>
      </c>
      <c r="G196" s="4" t="s">
        <v>6380</v>
      </c>
      <c r="H196" s="4" t="s">
        <v>6583</v>
      </c>
      <c r="I196" s="4" t="s">
        <v>6582</v>
      </c>
      <c r="J196" s="4" t="s">
        <v>6962</v>
      </c>
      <c r="K196" s="4" t="s">
        <v>6759</v>
      </c>
      <c r="L196" s="4" t="s">
        <v>6907</v>
      </c>
      <c r="M196" s="4" t="s">
        <v>7401</v>
      </c>
      <c r="P196" s="4" t="s">
        <v>2434</v>
      </c>
      <c r="Q196" s="4">
        <f>IF(H196="TOEIC",VALUE(L196),0)</f>
        <v>0</v>
      </c>
      <c r="R196" s="4">
        <f>IF(H196="NEW TEPS",VALUE(L196),0)</f>
        <v>0</v>
      </c>
      <c r="S196" s="4">
        <f>IF(H196="TOEFL(ibt)",VALUE(L196),0)</f>
        <v>0</v>
      </c>
      <c r="T196" s="4">
        <f>IF(H196="JPT",VALUE(L196),0)</f>
        <v>0</v>
      </c>
      <c r="U196" s="4">
        <f>IF(H196="HSK",VALUE(K196),0)</f>
        <v>6</v>
      </c>
      <c r="V196" s="4">
        <f>IF(H196="HSK",VALUE(L196),0)</f>
        <v>201</v>
      </c>
      <c r="W196" s="4">
        <f>IF(H196="G-TELP Level2",VALUE(L196),0)</f>
        <v>0</v>
      </c>
      <c r="X196" s="4">
        <f>IF(P196="A",IF(Q196&gt;849,1,IF(R196&gt;335,1,IF(S196&gt;97,1,IF(T196&gt;849,1,IF(W196&gt;82,1,IF(U196=6,1,IF(U196=5,IF(V196&gt;254,1,0),0))))))),IF(P196="B",IF(Q196&gt;699,1,IF(R196&gt;263,1,IF(S196&gt;78,1,IF(T196&gt;699,1,IF(W196&gt;63,1,IF(U196=6,1,IF(U196=5,IF(V196&gt;179,1,0),0))))))),IF(P196="C",IF(Q196&gt;599,1,IF(R196&gt;226,1,IF(S196&gt;67,1,IF(T196&gt;599,1,IF(W196&gt;49,1,IF(U196=6,1,IF(U196=5,1,IF(U196=4,IF(V196&gt;209,1,0),0)))))))),IF(P196="D",IF(Q196&gt;649,1,IF(R196&gt;244,1,IF(S196&gt;73,1,IF(T196&gt;649,1,IF(W196&gt;56,1,IF(U196=6,1,IF(U196=5,1,IF(U196=4,IF(V196&gt;254,1,0),0)))))))),0))))</f>
        <v>1</v>
      </c>
      <c r="Y196" s="4">
        <f>SUMIF(B:B,B196,X:X)</f>
        <v>1</v>
      </c>
      <c r="Z196" s="4" t="str">
        <f>IF(Y196&gt;0,"어학 충족","자격미달")</f>
        <v>어학 충족</v>
      </c>
      <c r="AA196" s="4"/>
      <c r="AB196" s="4" t="str">
        <f>IF(P196="A",IF(Q196&gt;849,"TOEIC 충족",IF(R196&gt;335,"New-TEPS 충족",IF(S196&gt;97,"TOEFL 충족",IF(T196&gt;849,"JPT 충족",IF(W196&gt;82,"G-TELP 충족",IF(U196=6,"HSK점수 충족",IF(U196=5,IF(V196&gt;254,"HSK점수 충족","자격미달"),"자격미달"))))))),IF(P196="B",IF(Q196&gt;699,"TOEIC 충족",IF(R196&gt;263,"New-TEPS 충족",IF(S196&gt;78,"TOEFL 충족",IF(T196&gt;699,"JPT 충족",IF(W196&gt;63,"G-TELP 충족",IF(U196=6,"HSK점수 충족",IF(U196=5,IF(V196&gt;179,"HSK점수 충족","자격미달"),"자격미달"))))))),IF(P196="C",IF(Q196&gt;599,"TOEIC 충족",IF(R196&gt;226,"New-TEPS 충족",IF(S196&gt;67,"TOEFL 충족",IF(T196&gt;599,"JPT 충족",IF(W196&gt;49,"G-TELP 충족",IF(U196=6,"HSK점수 충족",IF(U196=5,"HSK점수 충족",IF(U196=4,IF(V196&gt;209,"HSK점수 충족","자격미달"),"자격미달")))))))),IF(P196="D",IF(Q196&gt;649,"TOEIC 충족",IF(R196&gt;244,"New-TEPS 충족",IF(S196&gt;73,"TOEFL 충족",IF(T196&gt;649,"JPT 충족",IF(W196&gt;56,"G-TELP 충족",IF(U1137=6,"HSK점수 충족",IF(U1137=5,"HSK점수 충족",IF(U1137=4,IF(V1137&gt;254,"HSK점수 충족","자격미달"),"자격미달")))))))),0))))</f>
        <v>HSK점수 충족</v>
      </c>
      <c r="AC196" s="21"/>
      <c r="AD196" s="4">
        <f>IF(P196="A",VLOOKUP(Q196,[1]교육_어학_경력backdata!$B$3:$C$9,2,1),IF(P196="B",VLOOKUP(Q196,[1]교육_어학_경력backdata!$G$3:$H$9,2,1),IF(P196="C",0,"오류")))</f>
        <v>0</v>
      </c>
      <c r="AE196" s="4">
        <f>IF(P196="A",VLOOKUP(R196,[1]교육_어학_경력backdata!$B$11:$C$17,2,1),IF(P196="B",VLOOKUP(R196,[1]교육_어학_경력backdata!$G$11:$H$17,2,1),IF(P196="C",0,"오류")))</f>
        <v>0</v>
      </c>
      <c r="AF196" s="4">
        <f>IF(P196="A",VLOOKUP(S196,[1]교육_어학_경력backdata!$B$19:$C$25,2,1),IF(P196="B",VLOOKUP(S196,[1]교육_어학_경력backdata!$G$19:$H$25,2,1),IF(P196="C",0,"오류")))</f>
        <v>0</v>
      </c>
      <c r="AG196" s="4">
        <f>IF(P196="A",VLOOKUP(T196,[1]교육_어학_경력backdata!$B$3:$C$9,2,1),IF(P196="B",VLOOKUP(T196,[1]교육_어학_경력backdata!$G$3:$H$9,2,1),IF(P196="C",0,"오류")))</f>
        <v>0</v>
      </c>
      <c r="AH196" s="4">
        <f>IF(P196="A",IF(U196=0,0,IF(U196=4,0,IF(U196=5,VLOOKUP(V196,[1]교육_어학_경력backdata!$B$27:$C$29,2,1),IF(U196=6,VLOOKUP(V196,[1]교육_어학_경력backdata!$B$31:$C$34,2,1))))),IF(P196="B",IF(U196=0,0,IF(U196=4,0,IF(U196=5,VLOOKUP(V196,[1]교육_어학_경력backdata!$G$27:$H$31,2,1),IF(U196=6,VLOOKUP(V196,[1]교육_어학_경력backdata!$G$33:$H$34,2,1))))),IF(CT196="C",0,"오류")))</f>
        <v>18</v>
      </c>
      <c r="AI196" s="4">
        <f>IF(P196="A",VLOOKUP(W196,[1]교육_어학_경력backdata!$B$36:$C$42,2,1),IF(P196="B",VLOOKUP(W196,[1]교육_어학_경력backdata!$G$36:$H$42,2,1),IF(P196="C",0,"오류")))</f>
        <v>0</v>
      </c>
      <c r="AJ196" s="4">
        <f>SUM(AD196:AI196)</f>
        <v>18</v>
      </c>
      <c r="AK196" s="4">
        <f>_xlfn.MAXIFS(AJ:AJ,B:B,B196)</f>
        <v>18</v>
      </c>
      <c r="AL196" s="4"/>
      <c r="AM196" s="21"/>
      <c r="AN196" s="4"/>
      <c r="AO196" s="4"/>
    </row>
    <row r="197" spans="1:41" x14ac:dyDescent="0.4">
      <c r="A197" s="3">
        <f>IF(B196=B197,A196,A196+1)</f>
        <v>180</v>
      </c>
      <c r="B197" s="3" t="s">
        <v>5381</v>
      </c>
      <c r="C197" s="3" t="s">
        <v>5380</v>
      </c>
      <c r="D197" s="3" t="s">
        <v>3044</v>
      </c>
      <c r="E197" s="3" t="s">
        <v>3043</v>
      </c>
      <c r="F197" s="3">
        <f>IF(B197=B196,F196+1,1)</f>
        <v>1</v>
      </c>
      <c r="G197" s="3" t="s">
        <v>6384</v>
      </c>
      <c r="H197" s="3" t="s">
        <v>6379</v>
      </c>
      <c r="I197" s="3" t="s">
        <v>6378</v>
      </c>
      <c r="J197" s="3" t="s">
        <v>6464</v>
      </c>
      <c r="K197" s="3"/>
      <c r="L197" s="3" t="s">
        <v>6448</v>
      </c>
      <c r="M197" s="3" t="s">
        <v>6853</v>
      </c>
      <c r="P197" s="3" t="s">
        <v>2434</v>
      </c>
      <c r="Q197" s="3">
        <f>IF(H197="TOEIC",VALUE(L197),0)</f>
        <v>865</v>
      </c>
      <c r="R197" s="3">
        <f>IF(H197="NEW TEPS",VALUE(L197),0)</f>
        <v>0</v>
      </c>
      <c r="S197" s="3">
        <f>IF(H197="TOEFL(ibt)",VALUE(L197),0)</f>
        <v>0</v>
      </c>
      <c r="T197" s="3">
        <f>IF(H197="JPT",VALUE(L197),0)</f>
        <v>0</v>
      </c>
      <c r="U197" s="3">
        <f>IF(H197="HSK",VALUE(K197),0)</f>
        <v>0</v>
      </c>
      <c r="V197" s="3">
        <f>IF(H197="HSK",VALUE(L197),0)</f>
        <v>0</v>
      </c>
      <c r="W197" s="3">
        <f>IF(H197="G-TELP Level2",VALUE(L197),0)</f>
        <v>0</v>
      </c>
      <c r="X197" s="3">
        <f>IF(P197="A",IF(Q197&gt;849,1,IF(R197&gt;335,1,IF(S197&gt;97,1,IF(T197&gt;849,1,IF(W197&gt;82,1,IF(U197=6,1,IF(U197=5,IF(V197&gt;254,1,0),0))))))),IF(P197="B",IF(Q197&gt;699,1,IF(R197&gt;263,1,IF(S197&gt;78,1,IF(T197&gt;699,1,IF(W197&gt;63,1,IF(U197=6,1,IF(U197=5,IF(V197&gt;179,1,0),0))))))),IF(P197="C",IF(Q197&gt;599,1,IF(R197&gt;226,1,IF(S197&gt;67,1,IF(T197&gt;599,1,IF(W197&gt;49,1,IF(U197=6,1,IF(U197=5,1,IF(U197=4,IF(V197&gt;209,1,0),0)))))))),IF(P197="D",IF(Q197&gt;649,1,IF(R197&gt;244,1,IF(S197&gt;73,1,IF(T197&gt;649,1,IF(W197&gt;56,1,IF(U197=6,1,IF(U197=5,1,IF(U197=4,IF(V197&gt;254,1,0),0)))))))),0))))</f>
        <v>1</v>
      </c>
      <c r="Y197" s="3">
        <f>SUMIF(B:B,B197,X:X)</f>
        <v>1</v>
      </c>
      <c r="Z197" s="3" t="str">
        <f>IF(Y197&gt;0,"어학 충족","자격미달")</f>
        <v>어학 충족</v>
      </c>
      <c r="AA197" s="3"/>
      <c r="AB197" s="3" t="str">
        <f>IF(P197="A",IF(Q197&gt;849,"TOEIC 충족",IF(R197&gt;335,"New-TEPS 충족",IF(S197&gt;97,"TOEFL 충족",IF(T197&gt;849,"JPT 충족",IF(W197&gt;82,"G-TELP 충족",IF(U197=6,"HSK점수 충족",IF(U197=5,IF(V197&gt;254,"HSK점수 충족","자격미달"),"자격미달"))))))),IF(P197="B",IF(Q197&gt;699,"TOEIC 충족",IF(R197&gt;263,"New-TEPS 충족",IF(S197&gt;78,"TOEFL 충족",IF(T197&gt;699,"JPT 충족",IF(W197&gt;63,"G-TELP 충족",IF(U197=6,"HSK점수 충족",IF(U197=5,IF(V197&gt;179,"HSK점수 충족","자격미달"),"자격미달"))))))),IF(P197="C",IF(Q197&gt;599,"TOEIC 충족",IF(R197&gt;226,"New-TEPS 충족",IF(S197&gt;67,"TOEFL 충족",IF(T197&gt;599,"JPT 충족",IF(W197&gt;49,"G-TELP 충족",IF(U197=6,"HSK점수 충족",IF(U197=5,"HSK점수 충족",IF(U197=4,IF(V197&gt;209,"HSK점수 충족","자격미달"),"자격미달")))))))),IF(P197="D",IF(Q197&gt;649,"TOEIC 충족",IF(R197&gt;244,"New-TEPS 충족",IF(S197&gt;73,"TOEFL 충족",IF(T197&gt;649,"JPT 충족",IF(W197&gt;56,"G-TELP 충족",IF(U1138=6,"HSK점수 충족",IF(U1138=5,"HSK점수 충족",IF(U1138=4,IF(V1138&gt;254,"HSK점수 충족","자격미달"),"자격미달")))))))),0))))</f>
        <v>TOEIC 충족</v>
      </c>
      <c r="AC197" s="21"/>
      <c r="AD197" s="3">
        <f>IF(P197="A",VLOOKUP(Q197,[1]교육_어학_경력backdata!$B$3:$C$9,2,1),IF(P197="B",VLOOKUP(Q197,[1]교육_어학_경력backdata!$G$3:$H$9,2,1),IF(P197="C",0,"오류")))</f>
        <v>12</v>
      </c>
      <c r="AE197" s="3">
        <f>IF(P197="A",VLOOKUP(R197,[1]교육_어학_경력backdata!$B$11:$C$17,2,1),IF(P197="B",VLOOKUP(R197,[1]교육_어학_경력backdata!$G$11:$H$17,2,1),IF(P197="C",0,"오류")))</f>
        <v>0</v>
      </c>
      <c r="AF197" s="3">
        <f>IF(P197="A",VLOOKUP(S197,[1]교육_어학_경력backdata!$B$19:$C$25,2,1),IF(P197="B",VLOOKUP(S197,[1]교육_어학_경력backdata!$G$19:$H$25,2,1),IF(P197="C",0,"오류")))</f>
        <v>0</v>
      </c>
      <c r="AG197" s="3">
        <f>IF(P197="A",VLOOKUP(T197,[1]교육_어학_경력backdata!$B$3:$C$9,2,1),IF(P197="B",VLOOKUP(T197,[1]교육_어학_경력backdata!$G$3:$H$9,2,1),IF(P197="C",0,"오류")))</f>
        <v>0</v>
      </c>
      <c r="AH197" s="3">
        <f>IF(P197="A",IF(U197=0,0,IF(U197=4,0,IF(U197=5,VLOOKUP(V197,[1]교육_어학_경력backdata!$B$27:$C$29,2,1),IF(U197=6,VLOOKUP(V197,[1]교육_어학_경력backdata!$B$31:$C$34,2,1))))),IF(P197="B",IF(U197=0,0,IF(U197=4,0,IF(U197=5,VLOOKUP(V197,[1]교육_어학_경력backdata!$G$27:$H$31,2,1),IF(U197=6,VLOOKUP(V197,[1]교육_어학_경력backdata!$G$33:$H$34,2,1))))),IF(CT197="C",0,"오류")))</f>
        <v>0</v>
      </c>
      <c r="AI197" s="3">
        <f>IF(P197="A",VLOOKUP(W197,[1]교육_어학_경력backdata!$B$36:$C$42,2,1),IF(P197="B",VLOOKUP(W197,[1]교육_어학_경력backdata!$G$36:$H$42,2,1),IF(P197="C",0,"오류")))</f>
        <v>0</v>
      </c>
      <c r="AJ197" s="3">
        <f>SUM(AD197:AI197)</f>
        <v>12</v>
      </c>
      <c r="AK197" s="3">
        <f>_xlfn.MAXIFS(AJ:AJ,B:B,B197)</f>
        <v>12</v>
      </c>
      <c r="AL197" s="3"/>
      <c r="AM197" s="21"/>
      <c r="AN197" s="3"/>
      <c r="AO197" s="3"/>
    </row>
    <row r="198" spans="1:41" x14ac:dyDescent="0.4">
      <c r="A198" s="4">
        <f>IF(B197=B198,A197,A197+1)</f>
        <v>181</v>
      </c>
      <c r="B198" s="4" t="s">
        <v>5377</v>
      </c>
      <c r="C198" s="4" t="s">
        <v>5376</v>
      </c>
      <c r="D198" s="4" t="s">
        <v>3044</v>
      </c>
      <c r="E198" s="4" t="s">
        <v>3043</v>
      </c>
      <c r="F198" s="4">
        <f>IF(B198=B197,F197+1,1)</f>
        <v>1</v>
      </c>
      <c r="G198" s="4" t="s">
        <v>6380</v>
      </c>
      <c r="H198" s="4" t="s">
        <v>6379</v>
      </c>
      <c r="I198" s="4" t="s">
        <v>6378</v>
      </c>
      <c r="J198" s="4" t="s">
        <v>6593</v>
      </c>
      <c r="K198" s="4"/>
      <c r="L198" s="4" t="s">
        <v>6597</v>
      </c>
      <c r="M198" s="4" t="s">
        <v>7400</v>
      </c>
      <c r="P198" s="4" t="s">
        <v>2434</v>
      </c>
      <c r="Q198" s="4">
        <f>IF(H198="TOEIC",VALUE(L198),0)</f>
        <v>975</v>
      </c>
      <c r="R198" s="4">
        <f>IF(H198="NEW TEPS",VALUE(L198),0)</f>
        <v>0</v>
      </c>
      <c r="S198" s="4">
        <f>IF(H198="TOEFL(ibt)",VALUE(L198),0)</f>
        <v>0</v>
      </c>
      <c r="T198" s="4">
        <f>IF(H198="JPT",VALUE(L198),0)</f>
        <v>0</v>
      </c>
      <c r="U198" s="4">
        <f>IF(H198="HSK",VALUE(K198),0)</f>
        <v>0</v>
      </c>
      <c r="V198" s="4">
        <f>IF(H198="HSK",VALUE(L198),0)</f>
        <v>0</v>
      </c>
      <c r="W198" s="4">
        <f>IF(H198="G-TELP Level2",VALUE(L198),0)</f>
        <v>0</v>
      </c>
      <c r="X198" s="4">
        <f>IF(P198="A",IF(Q198&gt;849,1,IF(R198&gt;335,1,IF(S198&gt;97,1,IF(T198&gt;849,1,IF(W198&gt;82,1,IF(U198=6,1,IF(U198=5,IF(V198&gt;254,1,0),0))))))),IF(P198="B",IF(Q198&gt;699,1,IF(R198&gt;263,1,IF(S198&gt;78,1,IF(T198&gt;699,1,IF(W198&gt;63,1,IF(U198=6,1,IF(U198=5,IF(V198&gt;179,1,0),0))))))),IF(P198="C",IF(Q198&gt;599,1,IF(R198&gt;226,1,IF(S198&gt;67,1,IF(T198&gt;599,1,IF(W198&gt;49,1,IF(U198=6,1,IF(U198=5,1,IF(U198=4,IF(V198&gt;209,1,0),0)))))))),IF(P198="D",IF(Q198&gt;649,1,IF(R198&gt;244,1,IF(S198&gt;73,1,IF(T198&gt;649,1,IF(W198&gt;56,1,IF(U198=6,1,IF(U198=5,1,IF(U198=4,IF(V198&gt;254,1,0),0)))))))),0))))</f>
        <v>1</v>
      </c>
      <c r="Y198" s="4">
        <f>SUMIF(B:B,B198,X:X)</f>
        <v>1</v>
      </c>
      <c r="Z198" s="4" t="str">
        <f>IF(Y198&gt;0,"어학 충족","자격미달")</f>
        <v>어학 충족</v>
      </c>
      <c r="AA198" s="4"/>
      <c r="AB198" s="4" t="str">
        <f>IF(P198="A",IF(Q198&gt;849,"TOEIC 충족",IF(R198&gt;335,"New-TEPS 충족",IF(S198&gt;97,"TOEFL 충족",IF(T198&gt;849,"JPT 충족",IF(W198&gt;82,"G-TELP 충족",IF(U198=6,"HSK점수 충족",IF(U198=5,IF(V198&gt;254,"HSK점수 충족","자격미달"),"자격미달"))))))),IF(P198="B",IF(Q198&gt;699,"TOEIC 충족",IF(R198&gt;263,"New-TEPS 충족",IF(S198&gt;78,"TOEFL 충족",IF(T198&gt;699,"JPT 충족",IF(W198&gt;63,"G-TELP 충족",IF(U198=6,"HSK점수 충족",IF(U198=5,IF(V198&gt;179,"HSK점수 충족","자격미달"),"자격미달"))))))),IF(P198="C",IF(Q198&gt;599,"TOEIC 충족",IF(R198&gt;226,"New-TEPS 충족",IF(S198&gt;67,"TOEFL 충족",IF(T198&gt;599,"JPT 충족",IF(W198&gt;49,"G-TELP 충족",IF(U198=6,"HSK점수 충족",IF(U198=5,"HSK점수 충족",IF(U198=4,IF(V198&gt;209,"HSK점수 충족","자격미달"),"자격미달")))))))),IF(P198="D",IF(Q198&gt;649,"TOEIC 충족",IF(R198&gt;244,"New-TEPS 충족",IF(S198&gt;73,"TOEFL 충족",IF(T198&gt;649,"JPT 충족",IF(W198&gt;56,"G-TELP 충족",IF(U1139=6,"HSK점수 충족",IF(U1139=5,"HSK점수 충족",IF(U1139=4,IF(V1139&gt;254,"HSK점수 충족","자격미달"),"자격미달")))))))),0))))</f>
        <v>TOEIC 충족</v>
      </c>
      <c r="AC198" s="21"/>
      <c r="AD198" s="4">
        <f>IF(P198="A",VLOOKUP(Q198,[1]교육_어학_경력backdata!$B$3:$C$9,2,1),IF(P198="B",VLOOKUP(Q198,[1]교육_어학_경력backdata!$G$3:$H$9,2,1),IF(P198="C",0,"오류")))</f>
        <v>20</v>
      </c>
      <c r="AE198" s="4">
        <f>IF(P198="A",VLOOKUP(R198,[1]교육_어학_경력backdata!$B$11:$C$17,2,1),IF(P198="B",VLOOKUP(R198,[1]교육_어학_경력backdata!$G$11:$H$17,2,1),IF(P198="C",0,"오류")))</f>
        <v>0</v>
      </c>
      <c r="AF198" s="4">
        <f>IF(P198="A",VLOOKUP(S198,[1]교육_어학_경력backdata!$B$19:$C$25,2,1),IF(P198="B",VLOOKUP(S198,[1]교육_어학_경력backdata!$G$19:$H$25,2,1),IF(P198="C",0,"오류")))</f>
        <v>0</v>
      </c>
      <c r="AG198" s="4">
        <f>IF(P198="A",VLOOKUP(T198,[1]교육_어학_경력backdata!$B$3:$C$9,2,1),IF(P198="B",VLOOKUP(T198,[1]교육_어학_경력backdata!$G$3:$H$9,2,1),IF(P198="C",0,"오류")))</f>
        <v>0</v>
      </c>
      <c r="AH198" s="4">
        <f>IF(P198="A",IF(U198=0,0,IF(U198=4,0,IF(U198=5,VLOOKUP(V198,[1]교육_어학_경력backdata!$B$27:$C$29,2,1),IF(U198=6,VLOOKUP(V198,[1]교육_어학_경력backdata!$B$31:$C$34,2,1))))),IF(P198="B",IF(U198=0,0,IF(U198=4,0,IF(U198=5,VLOOKUP(V198,[1]교육_어학_경력backdata!$G$27:$H$31,2,1),IF(U198=6,VLOOKUP(V198,[1]교육_어학_경력backdata!$G$33:$H$34,2,1))))),IF(CT198="C",0,"오류")))</f>
        <v>0</v>
      </c>
      <c r="AI198" s="4">
        <f>IF(P198="A",VLOOKUP(W198,[1]교육_어학_경력backdata!$B$36:$C$42,2,1),IF(P198="B",VLOOKUP(W198,[1]교육_어학_경력backdata!$G$36:$H$42,2,1),IF(P198="C",0,"오류")))</f>
        <v>0</v>
      </c>
      <c r="AJ198" s="4">
        <f>SUM(AD198:AI198)</f>
        <v>20</v>
      </c>
      <c r="AK198" s="4">
        <f>_xlfn.MAXIFS(AJ:AJ,B:B,B198)</f>
        <v>20</v>
      </c>
      <c r="AL198" s="4"/>
      <c r="AM198" s="21"/>
      <c r="AN198" s="4"/>
      <c r="AO198" s="4"/>
    </row>
    <row r="199" spans="1:41" x14ac:dyDescent="0.4">
      <c r="A199" s="3">
        <f>IF(B198=B199,A198,A198+1)</f>
        <v>182</v>
      </c>
      <c r="B199" s="3" t="s">
        <v>5372</v>
      </c>
      <c r="C199" s="3" t="s">
        <v>5371</v>
      </c>
      <c r="D199" s="3" t="s">
        <v>3044</v>
      </c>
      <c r="E199" s="3" t="s">
        <v>3043</v>
      </c>
      <c r="F199" s="3">
        <f>IF(B199=B198,F198+1,1)</f>
        <v>1</v>
      </c>
      <c r="G199" s="3" t="s">
        <v>6380</v>
      </c>
      <c r="H199" s="3" t="s">
        <v>6379</v>
      </c>
      <c r="I199" s="3" t="s">
        <v>6378</v>
      </c>
      <c r="J199" s="3" t="s">
        <v>6708</v>
      </c>
      <c r="K199" s="3"/>
      <c r="L199" s="3" t="s">
        <v>6454</v>
      </c>
      <c r="M199" s="3" t="s">
        <v>7399</v>
      </c>
      <c r="P199" s="3" t="s">
        <v>2434</v>
      </c>
      <c r="Q199" s="3">
        <f>IF(H199="TOEIC",VALUE(L199),0)</f>
        <v>895</v>
      </c>
      <c r="R199" s="3">
        <f>IF(H199="NEW TEPS",VALUE(L199),0)</f>
        <v>0</v>
      </c>
      <c r="S199" s="3">
        <f>IF(H199="TOEFL(ibt)",VALUE(L199),0)</f>
        <v>0</v>
      </c>
      <c r="T199" s="3">
        <f>IF(H199="JPT",VALUE(L199),0)</f>
        <v>0</v>
      </c>
      <c r="U199" s="3">
        <f>IF(H199="HSK",VALUE(K199),0)</f>
        <v>0</v>
      </c>
      <c r="V199" s="3">
        <f>IF(H199="HSK",VALUE(L199),0)</f>
        <v>0</v>
      </c>
      <c r="W199" s="3">
        <f>IF(H199="G-TELP Level2",VALUE(L199),0)</f>
        <v>0</v>
      </c>
      <c r="X199" s="3">
        <f>IF(P199="A",IF(Q199&gt;849,1,IF(R199&gt;335,1,IF(S199&gt;97,1,IF(T199&gt;849,1,IF(W199&gt;82,1,IF(U199=6,1,IF(U199=5,IF(V199&gt;254,1,0),0))))))),IF(P199="B",IF(Q199&gt;699,1,IF(R199&gt;263,1,IF(S199&gt;78,1,IF(T199&gt;699,1,IF(W199&gt;63,1,IF(U199=6,1,IF(U199=5,IF(V199&gt;179,1,0),0))))))),IF(P199="C",IF(Q199&gt;599,1,IF(R199&gt;226,1,IF(S199&gt;67,1,IF(T199&gt;599,1,IF(W199&gt;49,1,IF(U199=6,1,IF(U199=5,1,IF(U199=4,IF(V199&gt;209,1,0),0)))))))),IF(P199="D",IF(Q199&gt;649,1,IF(R199&gt;244,1,IF(S199&gt;73,1,IF(T199&gt;649,1,IF(W199&gt;56,1,IF(U199=6,1,IF(U199=5,1,IF(U199=4,IF(V199&gt;254,1,0),0)))))))),0))))</f>
        <v>1</v>
      </c>
      <c r="Y199" s="3">
        <f>SUMIF(B:B,B199,X:X)</f>
        <v>1</v>
      </c>
      <c r="Z199" s="3" t="str">
        <f>IF(Y199&gt;0,"어학 충족","자격미달")</f>
        <v>어학 충족</v>
      </c>
      <c r="AA199" s="3"/>
      <c r="AB199" s="3" t="str">
        <f>IF(P199="A",IF(Q199&gt;849,"TOEIC 충족",IF(R199&gt;335,"New-TEPS 충족",IF(S199&gt;97,"TOEFL 충족",IF(T199&gt;849,"JPT 충족",IF(W199&gt;82,"G-TELP 충족",IF(U199=6,"HSK점수 충족",IF(U199=5,IF(V199&gt;254,"HSK점수 충족","자격미달"),"자격미달"))))))),IF(P199="B",IF(Q199&gt;699,"TOEIC 충족",IF(R199&gt;263,"New-TEPS 충족",IF(S199&gt;78,"TOEFL 충족",IF(T199&gt;699,"JPT 충족",IF(W199&gt;63,"G-TELP 충족",IF(U199=6,"HSK점수 충족",IF(U199=5,IF(V199&gt;179,"HSK점수 충족","자격미달"),"자격미달"))))))),IF(P199="C",IF(Q199&gt;599,"TOEIC 충족",IF(R199&gt;226,"New-TEPS 충족",IF(S199&gt;67,"TOEFL 충족",IF(T199&gt;599,"JPT 충족",IF(W199&gt;49,"G-TELP 충족",IF(U199=6,"HSK점수 충족",IF(U199=5,"HSK점수 충족",IF(U199=4,IF(V199&gt;209,"HSK점수 충족","자격미달"),"자격미달")))))))),IF(P199="D",IF(Q199&gt;649,"TOEIC 충족",IF(R199&gt;244,"New-TEPS 충족",IF(S199&gt;73,"TOEFL 충족",IF(T199&gt;649,"JPT 충족",IF(W199&gt;56,"G-TELP 충족",IF(U1140=6,"HSK점수 충족",IF(U1140=5,"HSK점수 충족",IF(U1140=4,IF(V1140&gt;254,"HSK점수 충족","자격미달"),"자격미달")))))))),0))))</f>
        <v>TOEIC 충족</v>
      </c>
      <c r="AC199" s="21"/>
      <c r="AD199" s="3">
        <f>IF(P199="A",VLOOKUP(Q199,[1]교육_어학_경력backdata!$B$3:$C$9,2,1),IF(P199="B",VLOOKUP(Q199,[1]교육_어학_경력backdata!$G$3:$H$9,2,1),IF(P199="C",0,"오류")))</f>
        <v>14</v>
      </c>
      <c r="AE199" s="3">
        <f>IF(P199="A",VLOOKUP(R199,[1]교육_어학_경력backdata!$B$11:$C$17,2,1),IF(P199="B",VLOOKUP(R199,[1]교육_어학_경력backdata!$G$11:$H$17,2,1),IF(P199="C",0,"오류")))</f>
        <v>0</v>
      </c>
      <c r="AF199" s="3">
        <f>IF(P199="A",VLOOKUP(S199,[1]교육_어학_경력backdata!$B$19:$C$25,2,1),IF(P199="B",VLOOKUP(S199,[1]교육_어학_경력backdata!$G$19:$H$25,2,1),IF(P199="C",0,"오류")))</f>
        <v>0</v>
      </c>
      <c r="AG199" s="3">
        <f>IF(P199="A",VLOOKUP(T199,[1]교육_어학_경력backdata!$B$3:$C$9,2,1),IF(P199="B",VLOOKUP(T199,[1]교육_어학_경력backdata!$G$3:$H$9,2,1),IF(P199="C",0,"오류")))</f>
        <v>0</v>
      </c>
      <c r="AH199" s="3">
        <f>IF(P199="A",IF(U199=0,0,IF(U199=4,0,IF(U199=5,VLOOKUP(V199,[1]교육_어학_경력backdata!$B$27:$C$29,2,1),IF(U199=6,VLOOKUP(V199,[1]교육_어학_경력backdata!$B$31:$C$34,2,1))))),IF(P199="B",IF(U199=0,0,IF(U199=4,0,IF(U199=5,VLOOKUP(V199,[1]교육_어학_경력backdata!$G$27:$H$31,2,1),IF(U199=6,VLOOKUP(V199,[1]교육_어학_경력backdata!$G$33:$H$34,2,1))))),IF(CT199="C",0,"오류")))</f>
        <v>0</v>
      </c>
      <c r="AI199" s="3">
        <f>IF(P199="A",VLOOKUP(W199,[1]교육_어학_경력backdata!$B$36:$C$42,2,1),IF(P199="B",VLOOKUP(W199,[1]교육_어학_경력backdata!$G$36:$H$42,2,1),IF(P199="C",0,"오류")))</f>
        <v>0</v>
      </c>
      <c r="AJ199" s="3">
        <f>SUM(AD199:AI199)</f>
        <v>14</v>
      </c>
      <c r="AK199" s="3">
        <f>_xlfn.MAXIFS(AJ:AJ,B:B,B199)</f>
        <v>14</v>
      </c>
      <c r="AL199" s="3"/>
      <c r="AM199" s="21"/>
      <c r="AN199" s="3"/>
      <c r="AO199" s="3"/>
    </row>
    <row r="200" spans="1:41" x14ac:dyDescent="0.4">
      <c r="A200" s="4">
        <f>IF(B199=B200,A199,A199+1)</f>
        <v>183</v>
      </c>
      <c r="B200" s="4" t="s">
        <v>5366</v>
      </c>
      <c r="C200" s="4" t="s">
        <v>5365</v>
      </c>
      <c r="D200" s="4" t="s">
        <v>3044</v>
      </c>
      <c r="E200" s="4" t="s">
        <v>3043</v>
      </c>
      <c r="F200" s="4">
        <f>IF(B200=B199,F199+1,1)</f>
        <v>1</v>
      </c>
      <c r="G200" s="4" t="s">
        <v>6384</v>
      </c>
      <c r="H200" s="4" t="s">
        <v>6379</v>
      </c>
      <c r="I200" s="4" t="s">
        <v>6378</v>
      </c>
      <c r="J200" s="4" t="s">
        <v>6469</v>
      </c>
      <c r="K200" s="4"/>
      <c r="L200" s="4" t="s">
        <v>6430</v>
      </c>
      <c r="M200" s="4" t="s">
        <v>7398</v>
      </c>
      <c r="P200" s="4" t="s">
        <v>2434</v>
      </c>
      <c r="Q200" s="4">
        <f>IF(H200="TOEIC",VALUE(L200),0)</f>
        <v>850</v>
      </c>
      <c r="R200" s="4">
        <f>IF(H200="NEW TEPS",VALUE(L200),0)</f>
        <v>0</v>
      </c>
      <c r="S200" s="4">
        <f>IF(H200="TOEFL(ibt)",VALUE(L200),0)</f>
        <v>0</v>
      </c>
      <c r="T200" s="4">
        <f>IF(H200="JPT",VALUE(L200),0)</f>
        <v>0</v>
      </c>
      <c r="U200" s="4">
        <f>IF(H200="HSK",VALUE(K200),0)</f>
        <v>0</v>
      </c>
      <c r="V200" s="4">
        <f>IF(H200="HSK",VALUE(L200),0)</f>
        <v>0</v>
      </c>
      <c r="W200" s="4">
        <f>IF(H200="G-TELP Level2",VALUE(L200),0)</f>
        <v>0</v>
      </c>
      <c r="X200" s="4">
        <f>IF(P200="A",IF(Q200&gt;849,1,IF(R200&gt;335,1,IF(S200&gt;97,1,IF(T200&gt;849,1,IF(W200&gt;82,1,IF(U200=6,1,IF(U200=5,IF(V200&gt;254,1,0),0))))))),IF(P200="B",IF(Q200&gt;699,1,IF(R200&gt;263,1,IF(S200&gt;78,1,IF(T200&gt;699,1,IF(W200&gt;63,1,IF(U200=6,1,IF(U200=5,IF(V200&gt;179,1,0),0))))))),IF(P200="C",IF(Q200&gt;599,1,IF(R200&gt;226,1,IF(S200&gt;67,1,IF(T200&gt;599,1,IF(W200&gt;49,1,IF(U200=6,1,IF(U200=5,1,IF(U200=4,IF(V200&gt;209,1,0),0)))))))),IF(P200="D",IF(Q200&gt;649,1,IF(R200&gt;244,1,IF(S200&gt;73,1,IF(T200&gt;649,1,IF(W200&gt;56,1,IF(U200=6,1,IF(U200=5,1,IF(U200=4,IF(V200&gt;254,1,0),0)))))))),0))))</f>
        <v>1</v>
      </c>
      <c r="Y200" s="4">
        <f>SUMIF(B:B,B200,X:X)</f>
        <v>1</v>
      </c>
      <c r="Z200" s="4" t="str">
        <f>IF(Y200&gt;0,"어학 충족","자격미달")</f>
        <v>어학 충족</v>
      </c>
      <c r="AA200" s="4"/>
      <c r="AB200" s="4" t="str">
        <f>IF(P200="A",IF(Q200&gt;849,"TOEIC 충족",IF(R200&gt;335,"New-TEPS 충족",IF(S200&gt;97,"TOEFL 충족",IF(T200&gt;849,"JPT 충족",IF(W200&gt;82,"G-TELP 충족",IF(U200=6,"HSK점수 충족",IF(U200=5,IF(V200&gt;254,"HSK점수 충족","자격미달"),"자격미달"))))))),IF(P200="B",IF(Q200&gt;699,"TOEIC 충족",IF(R200&gt;263,"New-TEPS 충족",IF(S200&gt;78,"TOEFL 충족",IF(T200&gt;699,"JPT 충족",IF(W200&gt;63,"G-TELP 충족",IF(U200=6,"HSK점수 충족",IF(U200=5,IF(V200&gt;179,"HSK점수 충족","자격미달"),"자격미달"))))))),IF(P200="C",IF(Q200&gt;599,"TOEIC 충족",IF(R200&gt;226,"New-TEPS 충족",IF(S200&gt;67,"TOEFL 충족",IF(T200&gt;599,"JPT 충족",IF(W200&gt;49,"G-TELP 충족",IF(U200=6,"HSK점수 충족",IF(U200=5,"HSK점수 충족",IF(U200=4,IF(V200&gt;209,"HSK점수 충족","자격미달"),"자격미달")))))))),IF(P200="D",IF(Q200&gt;649,"TOEIC 충족",IF(R200&gt;244,"New-TEPS 충족",IF(S200&gt;73,"TOEFL 충족",IF(T200&gt;649,"JPT 충족",IF(W200&gt;56,"G-TELP 충족",IF(U1141=6,"HSK점수 충족",IF(U1141=5,"HSK점수 충족",IF(U1141=4,IF(V1141&gt;254,"HSK점수 충족","자격미달"),"자격미달")))))))),0))))</f>
        <v>TOEIC 충족</v>
      </c>
      <c r="AC200" s="21"/>
      <c r="AD200" s="4">
        <f>IF(P200="A",VLOOKUP(Q200,[1]교육_어학_경력backdata!$B$3:$C$9,2,1),IF(P200="B",VLOOKUP(Q200,[1]교육_어학_경력backdata!$G$3:$H$9,2,1),IF(P200="C",0,"오류")))</f>
        <v>12</v>
      </c>
      <c r="AE200" s="4">
        <f>IF(P200="A",VLOOKUP(R200,[1]교육_어학_경력backdata!$B$11:$C$17,2,1),IF(P200="B",VLOOKUP(R200,[1]교육_어학_경력backdata!$G$11:$H$17,2,1),IF(P200="C",0,"오류")))</f>
        <v>0</v>
      </c>
      <c r="AF200" s="4">
        <f>IF(P200="A",VLOOKUP(S200,[1]교육_어학_경력backdata!$B$19:$C$25,2,1),IF(P200="B",VLOOKUP(S200,[1]교육_어학_경력backdata!$G$19:$H$25,2,1),IF(P200="C",0,"오류")))</f>
        <v>0</v>
      </c>
      <c r="AG200" s="4">
        <f>IF(P200="A",VLOOKUP(T200,[1]교육_어학_경력backdata!$B$3:$C$9,2,1),IF(P200="B",VLOOKUP(T200,[1]교육_어학_경력backdata!$G$3:$H$9,2,1),IF(P200="C",0,"오류")))</f>
        <v>0</v>
      </c>
      <c r="AH200" s="4">
        <f>IF(P200="A",IF(U200=0,0,IF(U200=4,0,IF(U200=5,VLOOKUP(V200,[1]교육_어학_경력backdata!$B$27:$C$29,2,1),IF(U200=6,VLOOKUP(V200,[1]교육_어학_경력backdata!$B$31:$C$34,2,1))))),IF(P200="B",IF(U200=0,0,IF(U200=4,0,IF(U200=5,VLOOKUP(V200,[1]교육_어학_경력backdata!$G$27:$H$31,2,1),IF(U200=6,VLOOKUP(V200,[1]교육_어학_경력backdata!$G$33:$H$34,2,1))))),IF(CT200="C",0,"오류")))</f>
        <v>0</v>
      </c>
      <c r="AI200" s="4">
        <f>IF(P200="A",VLOOKUP(W200,[1]교육_어학_경력backdata!$B$36:$C$42,2,1),IF(P200="B",VLOOKUP(W200,[1]교육_어학_경력backdata!$G$36:$H$42,2,1),IF(P200="C",0,"오류")))</f>
        <v>0</v>
      </c>
      <c r="AJ200" s="4">
        <f>SUM(AD200:AI200)</f>
        <v>12</v>
      </c>
      <c r="AK200" s="4">
        <f>_xlfn.MAXIFS(AJ:AJ,B:B,B200)</f>
        <v>12</v>
      </c>
      <c r="AL200" s="4"/>
      <c r="AM200" s="21"/>
      <c r="AN200" s="4"/>
      <c r="AO200" s="4"/>
    </row>
    <row r="201" spans="1:41" x14ac:dyDescent="0.4">
      <c r="A201" s="3">
        <f>IF(B200=B201,A200,A200+1)</f>
        <v>184</v>
      </c>
      <c r="B201" s="3" t="s">
        <v>5363</v>
      </c>
      <c r="C201" s="3" t="s">
        <v>5362</v>
      </c>
      <c r="D201" s="3" t="s">
        <v>3044</v>
      </c>
      <c r="E201" s="3" t="s">
        <v>3043</v>
      </c>
      <c r="F201" s="3">
        <f>IF(B201=B200,F200+1,1)</f>
        <v>1</v>
      </c>
      <c r="G201" s="3" t="s">
        <v>6384</v>
      </c>
      <c r="H201" s="3" t="s">
        <v>6379</v>
      </c>
      <c r="I201" s="3" t="s">
        <v>6378</v>
      </c>
      <c r="J201" s="3" t="s">
        <v>6818</v>
      </c>
      <c r="K201" s="3"/>
      <c r="L201" s="3" t="s">
        <v>6411</v>
      </c>
      <c r="M201" s="3" t="s">
        <v>7397</v>
      </c>
      <c r="P201" s="3" t="s">
        <v>2434</v>
      </c>
      <c r="Q201" s="3">
        <f>IF(H201="TOEIC",VALUE(L201),0)</f>
        <v>915</v>
      </c>
      <c r="R201" s="3">
        <f>IF(H201="NEW TEPS",VALUE(L201),0)</f>
        <v>0</v>
      </c>
      <c r="S201" s="3">
        <f>IF(H201="TOEFL(ibt)",VALUE(L201),0)</f>
        <v>0</v>
      </c>
      <c r="T201" s="3">
        <f>IF(H201="JPT",VALUE(L201),0)</f>
        <v>0</v>
      </c>
      <c r="U201" s="3">
        <f>IF(H201="HSK",VALUE(K201),0)</f>
        <v>0</v>
      </c>
      <c r="V201" s="3">
        <f>IF(H201="HSK",VALUE(L201),0)</f>
        <v>0</v>
      </c>
      <c r="W201" s="3">
        <f>IF(H201="G-TELP Level2",VALUE(L201),0)</f>
        <v>0</v>
      </c>
      <c r="X201" s="3">
        <f>IF(P201="A",IF(Q201&gt;849,1,IF(R201&gt;335,1,IF(S201&gt;97,1,IF(T201&gt;849,1,IF(W201&gt;82,1,IF(U201=6,1,IF(U201=5,IF(V201&gt;254,1,0),0))))))),IF(P201="B",IF(Q201&gt;699,1,IF(R201&gt;263,1,IF(S201&gt;78,1,IF(T201&gt;699,1,IF(W201&gt;63,1,IF(U201=6,1,IF(U201=5,IF(V201&gt;179,1,0),0))))))),IF(P201="C",IF(Q201&gt;599,1,IF(R201&gt;226,1,IF(S201&gt;67,1,IF(T201&gt;599,1,IF(W201&gt;49,1,IF(U201=6,1,IF(U201=5,1,IF(U201=4,IF(V201&gt;209,1,0),0)))))))),IF(P201="D",IF(Q201&gt;649,1,IF(R201&gt;244,1,IF(S201&gt;73,1,IF(T201&gt;649,1,IF(W201&gt;56,1,IF(U201=6,1,IF(U201=5,1,IF(U201=4,IF(V201&gt;254,1,0),0)))))))),0))))</f>
        <v>1</v>
      </c>
      <c r="Y201" s="3">
        <f>SUMIF(B:B,B201,X:X)</f>
        <v>1</v>
      </c>
      <c r="Z201" s="3" t="str">
        <f>IF(Y201&gt;0,"어학 충족","자격미달")</f>
        <v>어학 충족</v>
      </c>
      <c r="AA201" s="3"/>
      <c r="AB201" s="3" t="str">
        <f>IF(P201="A",IF(Q201&gt;849,"TOEIC 충족",IF(R201&gt;335,"New-TEPS 충족",IF(S201&gt;97,"TOEFL 충족",IF(T201&gt;849,"JPT 충족",IF(W201&gt;82,"G-TELP 충족",IF(U201=6,"HSK점수 충족",IF(U201=5,IF(V201&gt;254,"HSK점수 충족","자격미달"),"자격미달"))))))),IF(P201="B",IF(Q201&gt;699,"TOEIC 충족",IF(R201&gt;263,"New-TEPS 충족",IF(S201&gt;78,"TOEFL 충족",IF(T201&gt;699,"JPT 충족",IF(W201&gt;63,"G-TELP 충족",IF(U201=6,"HSK점수 충족",IF(U201=5,IF(V201&gt;179,"HSK점수 충족","자격미달"),"자격미달"))))))),IF(P201="C",IF(Q201&gt;599,"TOEIC 충족",IF(R201&gt;226,"New-TEPS 충족",IF(S201&gt;67,"TOEFL 충족",IF(T201&gt;599,"JPT 충족",IF(W201&gt;49,"G-TELP 충족",IF(U201=6,"HSK점수 충족",IF(U201=5,"HSK점수 충족",IF(U201=4,IF(V201&gt;209,"HSK점수 충족","자격미달"),"자격미달")))))))),IF(P201="D",IF(Q201&gt;649,"TOEIC 충족",IF(R201&gt;244,"New-TEPS 충족",IF(S201&gt;73,"TOEFL 충족",IF(T201&gt;649,"JPT 충족",IF(W201&gt;56,"G-TELP 충족",IF(U1142=6,"HSK점수 충족",IF(U1142=5,"HSK점수 충족",IF(U1142=4,IF(V1142&gt;254,"HSK점수 충족","자격미달"),"자격미달")))))))),0))))</f>
        <v>TOEIC 충족</v>
      </c>
      <c r="AC201" s="21"/>
      <c r="AD201" s="3">
        <f>IF(P201="A",VLOOKUP(Q201,[1]교육_어학_경력backdata!$B$3:$C$9,2,1),IF(P201="B",VLOOKUP(Q201,[1]교육_어학_경력backdata!$G$3:$H$9,2,1),IF(P201="C",0,"오류")))</f>
        <v>16</v>
      </c>
      <c r="AE201" s="3">
        <f>IF(P201="A",VLOOKUP(R201,[1]교육_어학_경력backdata!$B$11:$C$17,2,1),IF(P201="B",VLOOKUP(R201,[1]교육_어학_경력backdata!$G$11:$H$17,2,1),IF(P201="C",0,"오류")))</f>
        <v>0</v>
      </c>
      <c r="AF201" s="3">
        <f>IF(P201="A",VLOOKUP(S201,[1]교육_어학_경력backdata!$B$19:$C$25,2,1),IF(P201="B",VLOOKUP(S201,[1]교육_어학_경력backdata!$G$19:$H$25,2,1),IF(P201="C",0,"오류")))</f>
        <v>0</v>
      </c>
      <c r="AG201" s="3">
        <f>IF(P201="A",VLOOKUP(T201,[1]교육_어학_경력backdata!$B$3:$C$9,2,1),IF(P201="B",VLOOKUP(T201,[1]교육_어학_경력backdata!$G$3:$H$9,2,1),IF(P201="C",0,"오류")))</f>
        <v>0</v>
      </c>
      <c r="AH201" s="3">
        <f>IF(P201="A",IF(U201=0,0,IF(U201=4,0,IF(U201=5,VLOOKUP(V201,[1]교육_어학_경력backdata!$B$27:$C$29,2,1),IF(U201=6,VLOOKUP(V201,[1]교육_어학_경력backdata!$B$31:$C$34,2,1))))),IF(P201="B",IF(U201=0,0,IF(U201=4,0,IF(U201=5,VLOOKUP(V201,[1]교육_어학_경력backdata!$G$27:$H$31,2,1),IF(U201=6,VLOOKUP(V201,[1]교육_어학_경력backdata!$G$33:$H$34,2,1))))),IF(CT201="C",0,"오류")))</f>
        <v>0</v>
      </c>
      <c r="AI201" s="3">
        <f>IF(P201="A",VLOOKUP(W201,[1]교육_어학_경력backdata!$B$36:$C$42,2,1),IF(P201="B",VLOOKUP(W201,[1]교육_어학_경력backdata!$G$36:$H$42,2,1),IF(P201="C",0,"오류")))</f>
        <v>0</v>
      </c>
      <c r="AJ201" s="3">
        <f>SUM(AD201:AI201)</f>
        <v>16</v>
      </c>
      <c r="AK201" s="3">
        <f>_xlfn.MAXIFS(AJ:AJ,B:B,B201)</f>
        <v>16</v>
      </c>
      <c r="AL201" s="3"/>
      <c r="AM201" s="21"/>
      <c r="AN201" s="3"/>
      <c r="AO201" s="3"/>
    </row>
    <row r="202" spans="1:41" x14ac:dyDescent="0.4">
      <c r="A202" s="4">
        <f>IF(B201=B202,A201,A201+1)</f>
        <v>185</v>
      </c>
      <c r="B202" s="4" t="s">
        <v>5360</v>
      </c>
      <c r="C202" s="4" t="s">
        <v>5359</v>
      </c>
      <c r="D202" s="4" t="s">
        <v>3044</v>
      </c>
      <c r="E202" s="4" t="s">
        <v>3043</v>
      </c>
      <c r="F202" s="4">
        <f>IF(B202=B201,F201+1,1)</f>
        <v>1</v>
      </c>
      <c r="G202" s="4" t="s">
        <v>6380</v>
      </c>
      <c r="H202" s="4" t="s">
        <v>6379</v>
      </c>
      <c r="I202" s="4" t="s">
        <v>6378</v>
      </c>
      <c r="J202" s="4" t="s">
        <v>6571</v>
      </c>
      <c r="K202" s="4"/>
      <c r="L202" s="4" t="s">
        <v>6471</v>
      </c>
      <c r="M202" s="4" t="s">
        <v>7396</v>
      </c>
      <c r="P202" s="4" t="s">
        <v>2434</v>
      </c>
      <c r="Q202" s="4">
        <f>IF(H202="TOEIC",VALUE(L202),0)</f>
        <v>870</v>
      </c>
      <c r="R202" s="4">
        <f>IF(H202="NEW TEPS",VALUE(L202),0)</f>
        <v>0</v>
      </c>
      <c r="S202" s="4">
        <f>IF(H202="TOEFL(ibt)",VALUE(L202),0)</f>
        <v>0</v>
      </c>
      <c r="T202" s="4">
        <f>IF(H202="JPT",VALUE(L202),0)</f>
        <v>0</v>
      </c>
      <c r="U202" s="4">
        <f>IF(H202="HSK",VALUE(K202),0)</f>
        <v>0</v>
      </c>
      <c r="V202" s="4">
        <f>IF(H202="HSK",VALUE(L202),0)</f>
        <v>0</v>
      </c>
      <c r="W202" s="4">
        <f>IF(H202="G-TELP Level2",VALUE(L202),0)</f>
        <v>0</v>
      </c>
      <c r="X202" s="4">
        <f>IF(P202="A",IF(Q202&gt;849,1,IF(R202&gt;335,1,IF(S202&gt;97,1,IF(T202&gt;849,1,IF(W202&gt;82,1,IF(U202=6,1,IF(U202=5,IF(V202&gt;254,1,0),0))))))),IF(P202="B",IF(Q202&gt;699,1,IF(R202&gt;263,1,IF(S202&gt;78,1,IF(T202&gt;699,1,IF(W202&gt;63,1,IF(U202=6,1,IF(U202=5,IF(V202&gt;179,1,0),0))))))),IF(P202="C",IF(Q202&gt;599,1,IF(R202&gt;226,1,IF(S202&gt;67,1,IF(T202&gt;599,1,IF(W202&gt;49,1,IF(U202=6,1,IF(U202=5,1,IF(U202=4,IF(V202&gt;209,1,0),0)))))))),IF(P202="D",IF(Q202&gt;649,1,IF(R202&gt;244,1,IF(S202&gt;73,1,IF(T202&gt;649,1,IF(W202&gt;56,1,IF(U202=6,1,IF(U202=5,1,IF(U202=4,IF(V202&gt;254,1,0),0)))))))),0))))</f>
        <v>1</v>
      </c>
      <c r="Y202" s="4">
        <f>SUMIF(B:B,B202,X:X)</f>
        <v>1</v>
      </c>
      <c r="Z202" s="4" t="str">
        <f>IF(Y202&gt;0,"어학 충족","자격미달")</f>
        <v>어학 충족</v>
      </c>
      <c r="AA202" s="4"/>
      <c r="AB202" s="4" t="str">
        <f>IF(P202="A",IF(Q202&gt;849,"TOEIC 충족",IF(R202&gt;335,"New-TEPS 충족",IF(S202&gt;97,"TOEFL 충족",IF(T202&gt;849,"JPT 충족",IF(W202&gt;82,"G-TELP 충족",IF(U202=6,"HSK점수 충족",IF(U202=5,IF(V202&gt;254,"HSK점수 충족","자격미달"),"자격미달"))))))),IF(P202="B",IF(Q202&gt;699,"TOEIC 충족",IF(R202&gt;263,"New-TEPS 충족",IF(S202&gt;78,"TOEFL 충족",IF(T202&gt;699,"JPT 충족",IF(W202&gt;63,"G-TELP 충족",IF(U202=6,"HSK점수 충족",IF(U202=5,IF(V202&gt;179,"HSK점수 충족","자격미달"),"자격미달"))))))),IF(P202="C",IF(Q202&gt;599,"TOEIC 충족",IF(R202&gt;226,"New-TEPS 충족",IF(S202&gt;67,"TOEFL 충족",IF(T202&gt;599,"JPT 충족",IF(W202&gt;49,"G-TELP 충족",IF(U202=6,"HSK점수 충족",IF(U202=5,"HSK점수 충족",IF(U202=4,IF(V202&gt;209,"HSK점수 충족","자격미달"),"자격미달")))))))),IF(P202="D",IF(Q202&gt;649,"TOEIC 충족",IF(R202&gt;244,"New-TEPS 충족",IF(S202&gt;73,"TOEFL 충족",IF(T202&gt;649,"JPT 충족",IF(W202&gt;56,"G-TELP 충족",IF(U1143=6,"HSK점수 충족",IF(U1143=5,"HSK점수 충족",IF(U1143=4,IF(V1143&gt;254,"HSK점수 충족","자격미달"),"자격미달")))))))),0))))</f>
        <v>TOEIC 충족</v>
      </c>
      <c r="AC202" s="21"/>
      <c r="AD202" s="4">
        <f>IF(P202="A",VLOOKUP(Q202,[1]교육_어학_경력backdata!$B$3:$C$9,2,1),IF(P202="B",VLOOKUP(Q202,[1]교육_어학_경력backdata!$G$3:$H$9,2,1),IF(P202="C",0,"오류")))</f>
        <v>12</v>
      </c>
      <c r="AE202" s="4">
        <f>IF(P202="A",VLOOKUP(R202,[1]교육_어학_경력backdata!$B$11:$C$17,2,1),IF(P202="B",VLOOKUP(R202,[1]교육_어학_경력backdata!$G$11:$H$17,2,1),IF(P202="C",0,"오류")))</f>
        <v>0</v>
      </c>
      <c r="AF202" s="4">
        <f>IF(P202="A",VLOOKUP(S202,[1]교육_어학_경력backdata!$B$19:$C$25,2,1),IF(P202="B",VLOOKUP(S202,[1]교육_어학_경력backdata!$G$19:$H$25,2,1),IF(P202="C",0,"오류")))</f>
        <v>0</v>
      </c>
      <c r="AG202" s="4">
        <f>IF(P202="A",VLOOKUP(T202,[1]교육_어학_경력backdata!$B$3:$C$9,2,1),IF(P202="B",VLOOKUP(T202,[1]교육_어학_경력backdata!$G$3:$H$9,2,1),IF(P202="C",0,"오류")))</f>
        <v>0</v>
      </c>
      <c r="AH202" s="4">
        <f>IF(P202="A",IF(U202=0,0,IF(U202=4,0,IF(U202=5,VLOOKUP(V202,[1]교육_어학_경력backdata!$B$27:$C$29,2,1),IF(U202=6,VLOOKUP(V202,[1]교육_어학_경력backdata!$B$31:$C$34,2,1))))),IF(P202="B",IF(U202=0,0,IF(U202=4,0,IF(U202=5,VLOOKUP(V202,[1]교육_어학_경력backdata!$G$27:$H$31,2,1),IF(U202=6,VLOOKUP(V202,[1]교육_어학_경력backdata!$G$33:$H$34,2,1))))),IF(CT202="C",0,"오류")))</f>
        <v>0</v>
      </c>
      <c r="AI202" s="4">
        <f>IF(P202="A",VLOOKUP(W202,[1]교육_어학_경력backdata!$B$36:$C$42,2,1),IF(P202="B",VLOOKUP(W202,[1]교육_어학_경력backdata!$G$36:$H$42,2,1),IF(P202="C",0,"오류")))</f>
        <v>0</v>
      </c>
      <c r="AJ202" s="4">
        <f>SUM(AD202:AI202)</f>
        <v>12</v>
      </c>
      <c r="AK202" s="4">
        <f>_xlfn.MAXIFS(AJ:AJ,B:B,B202)</f>
        <v>12</v>
      </c>
      <c r="AL202" s="4"/>
      <c r="AM202" s="21"/>
      <c r="AN202" s="4"/>
      <c r="AO202" s="4"/>
    </row>
    <row r="203" spans="1:41" x14ac:dyDescent="0.4">
      <c r="A203" s="6">
        <f>IF(B202=B203,A202,A202+1)</f>
        <v>185</v>
      </c>
      <c r="B203" s="6" t="s">
        <v>5360</v>
      </c>
      <c r="C203" s="6" t="s">
        <v>5359</v>
      </c>
      <c r="D203" s="6" t="s">
        <v>3044</v>
      </c>
      <c r="E203" s="6" t="s">
        <v>3043</v>
      </c>
      <c r="F203" s="4">
        <f>IF(B203=B202,F202+1,1)</f>
        <v>2</v>
      </c>
      <c r="G203" s="4" t="s">
        <v>6380</v>
      </c>
      <c r="H203" s="4" t="s">
        <v>6409</v>
      </c>
      <c r="I203" s="4" t="s">
        <v>6408</v>
      </c>
      <c r="J203" s="4" t="s">
        <v>6646</v>
      </c>
      <c r="K203" s="4"/>
      <c r="L203" s="4" t="s">
        <v>6612</v>
      </c>
      <c r="M203" s="4" t="s">
        <v>7395</v>
      </c>
      <c r="P203" s="4" t="s">
        <v>2434</v>
      </c>
      <c r="Q203" s="4">
        <f>IF(H203="TOEIC",VALUE(L203),0)</f>
        <v>0</v>
      </c>
      <c r="R203" s="4">
        <f>IF(H203="NEW TEPS",VALUE(L203),0)</f>
        <v>0</v>
      </c>
      <c r="S203" s="4">
        <f>IF(H203="TOEFL(ibt)",VALUE(L203),0)</f>
        <v>0</v>
      </c>
      <c r="T203" s="4">
        <f>IF(H203="JPT",VALUE(L203),0)</f>
        <v>755</v>
      </c>
      <c r="U203" s="4">
        <f>IF(H203="HSK",VALUE(K203),0)</f>
        <v>0</v>
      </c>
      <c r="V203" s="4">
        <f>IF(H203="HSK",VALUE(L203),0)</f>
        <v>0</v>
      </c>
      <c r="W203" s="4">
        <f>IF(H203="G-TELP Level2",VALUE(L203),0)</f>
        <v>0</v>
      </c>
      <c r="X203" s="4">
        <f>IF(P203="A",IF(Q203&gt;849,1,IF(R203&gt;335,1,IF(S203&gt;97,1,IF(T203&gt;849,1,IF(W203&gt;82,1,IF(U203=6,1,IF(U203=5,IF(V203&gt;254,1,0),0))))))),IF(P203="B",IF(Q203&gt;699,1,IF(R203&gt;263,1,IF(S203&gt;78,1,IF(T203&gt;699,1,IF(W203&gt;63,1,IF(U203=6,1,IF(U203=5,IF(V203&gt;179,1,0),0))))))),IF(P203="C",IF(Q203&gt;599,1,IF(R203&gt;226,1,IF(S203&gt;67,1,IF(T203&gt;599,1,IF(W203&gt;49,1,IF(U203=6,1,IF(U203=5,1,IF(U203=4,IF(V203&gt;209,1,0),0)))))))),IF(P203="D",IF(Q203&gt;649,1,IF(R203&gt;244,1,IF(S203&gt;73,1,IF(T203&gt;649,1,IF(W203&gt;56,1,IF(U203=6,1,IF(U203=5,1,IF(U203=4,IF(V203&gt;254,1,0),0)))))))),0))))</f>
        <v>0</v>
      </c>
      <c r="Y203" s="4">
        <f>SUMIF(B:B,B203,X:X)</f>
        <v>1</v>
      </c>
      <c r="Z203" s="4" t="str">
        <f>IF(Y203&gt;0,"어학 충족","자격미달")</f>
        <v>어학 충족</v>
      </c>
      <c r="AA203" s="4"/>
      <c r="AB203" s="4" t="str">
        <f>IF(P203="A",IF(Q203&gt;849,"TOEIC 충족",IF(R203&gt;335,"New-TEPS 충족",IF(S203&gt;97,"TOEFL 충족",IF(T203&gt;849,"JPT 충족",IF(W203&gt;82,"G-TELP 충족",IF(U203=6,"HSK점수 충족",IF(U203=5,IF(V203&gt;254,"HSK점수 충족","자격미달"),"자격미달"))))))),IF(P203="B",IF(Q203&gt;699,"TOEIC 충족",IF(R203&gt;263,"New-TEPS 충족",IF(S203&gt;78,"TOEFL 충족",IF(T203&gt;699,"JPT 충족",IF(W203&gt;63,"G-TELP 충족",IF(U203=6,"HSK점수 충족",IF(U203=5,IF(V203&gt;179,"HSK점수 충족","자격미달"),"자격미달"))))))),IF(P203="C",IF(Q203&gt;599,"TOEIC 충족",IF(R203&gt;226,"New-TEPS 충족",IF(S203&gt;67,"TOEFL 충족",IF(T203&gt;599,"JPT 충족",IF(W203&gt;49,"G-TELP 충족",IF(U203=6,"HSK점수 충족",IF(U203=5,"HSK점수 충족",IF(U203=4,IF(V203&gt;209,"HSK점수 충족","자격미달"),"자격미달")))))))),IF(P203="D",IF(Q203&gt;649,"TOEIC 충족",IF(R203&gt;244,"New-TEPS 충족",IF(S203&gt;73,"TOEFL 충족",IF(T203&gt;649,"JPT 충족",IF(W203&gt;56,"G-TELP 충족",IF(U1144=6,"HSK점수 충족",IF(U1144=5,"HSK점수 충족",IF(U1144=4,IF(V1144&gt;254,"HSK점수 충족","자격미달"),"자격미달")))))))),0))))</f>
        <v>자격미달</v>
      </c>
      <c r="AC203" s="21"/>
      <c r="AD203" s="4">
        <f>IF(P203="A",VLOOKUP(Q203,[1]교육_어학_경력backdata!$B$3:$C$9,2,1),IF(P203="B",VLOOKUP(Q203,[1]교육_어학_경력backdata!$G$3:$H$9,2,1),IF(P203="C",0,"오류")))</f>
        <v>0</v>
      </c>
      <c r="AE203" s="4">
        <f>IF(P203="A",VLOOKUP(R203,[1]교육_어학_경력backdata!$B$11:$C$17,2,1),IF(P203="B",VLOOKUP(R203,[1]교육_어학_경력backdata!$G$11:$H$17,2,1),IF(P203="C",0,"오류")))</f>
        <v>0</v>
      </c>
      <c r="AF203" s="4">
        <f>IF(P203="A",VLOOKUP(S203,[1]교육_어학_경력backdata!$B$19:$C$25,2,1),IF(P203="B",VLOOKUP(S203,[1]교육_어학_경력backdata!$G$19:$H$25,2,1),IF(P203="C",0,"오류")))</f>
        <v>0</v>
      </c>
      <c r="AG203" s="4">
        <f>IF(P203="A",VLOOKUP(T203,[1]교육_어학_경력backdata!$B$3:$C$9,2,1),IF(P203="B",VLOOKUP(T203,[1]교육_어학_경력backdata!$G$3:$H$9,2,1),IF(P203="C",0,"오류")))</f>
        <v>0</v>
      </c>
      <c r="AH203" s="4">
        <f>IF(P203="A",IF(U203=0,0,IF(U203=4,0,IF(U203=5,VLOOKUP(V203,[1]교육_어학_경력backdata!$B$27:$C$29,2,1),IF(U203=6,VLOOKUP(V203,[1]교육_어학_경력backdata!$B$31:$C$34,2,1))))),IF(P203="B",IF(U203=0,0,IF(U203=4,0,IF(U203=5,VLOOKUP(V203,[1]교육_어학_경력backdata!$G$27:$H$31,2,1),IF(U203=6,VLOOKUP(V203,[1]교육_어학_경력backdata!$G$33:$H$34,2,1))))),IF(CT203="C",0,"오류")))</f>
        <v>0</v>
      </c>
      <c r="AI203" s="4">
        <f>IF(P203="A",VLOOKUP(W203,[1]교육_어학_경력backdata!$B$36:$C$42,2,1),IF(P203="B",VLOOKUP(W203,[1]교육_어학_경력backdata!$G$36:$H$42,2,1),IF(P203="C",0,"오류")))</f>
        <v>0</v>
      </c>
      <c r="AJ203" s="4">
        <f>SUM(AD203:AI203)</f>
        <v>0</v>
      </c>
      <c r="AK203" s="4">
        <f>_xlfn.MAXIFS(AJ:AJ,B:B,B203)</f>
        <v>12</v>
      </c>
      <c r="AL203" s="4"/>
      <c r="AM203" s="21"/>
      <c r="AN203" s="4"/>
      <c r="AO203" s="4"/>
    </row>
    <row r="204" spans="1:41" x14ac:dyDescent="0.4">
      <c r="A204" s="3">
        <f>IF(B203=B204,A203,A203+1)</f>
        <v>186</v>
      </c>
      <c r="B204" s="3" t="s">
        <v>5355</v>
      </c>
      <c r="C204" s="3" t="s">
        <v>5354</v>
      </c>
      <c r="D204" s="3" t="s">
        <v>3044</v>
      </c>
      <c r="E204" s="3" t="s">
        <v>3043</v>
      </c>
      <c r="F204" s="3">
        <f>IF(B204=B203,F203+1,1)</f>
        <v>1</v>
      </c>
      <c r="G204" s="3" t="s">
        <v>6380</v>
      </c>
      <c r="H204" s="3" t="s">
        <v>6379</v>
      </c>
      <c r="I204" s="3" t="s">
        <v>6378</v>
      </c>
      <c r="J204" s="3" t="s">
        <v>6529</v>
      </c>
      <c r="K204" s="3"/>
      <c r="L204" s="3" t="s">
        <v>6430</v>
      </c>
      <c r="M204" s="3" t="s">
        <v>7394</v>
      </c>
      <c r="P204" s="3" t="s">
        <v>2434</v>
      </c>
      <c r="Q204" s="3">
        <f>IF(H204="TOEIC",VALUE(L204),0)</f>
        <v>850</v>
      </c>
      <c r="R204" s="3">
        <f>IF(H204="NEW TEPS",VALUE(L204),0)</f>
        <v>0</v>
      </c>
      <c r="S204" s="3">
        <f>IF(H204="TOEFL(ibt)",VALUE(L204),0)</f>
        <v>0</v>
      </c>
      <c r="T204" s="3">
        <f>IF(H204="JPT",VALUE(L204),0)</f>
        <v>0</v>
      </c>
      <c r="U204" s="3">
        <f>IF(H204="HSK",VALUE(K204),0)</f>
        <v>0</v>
      </c>
      <c r="V204" s="3">
        <f>IF(H204="HSK",VALUE(L204),0)</f>
        <v>0</v>
      </c>
      <c r="W204" s="3">
        <f>IF(H204="G-TELP Level2",VALUE(L204),0)</f>
        <v>0</v>
      </c>
      <c r="X204" s="3">
        <f>IF(P204="A",IF(Q204&gt;849,1,IF(R204&gt;335,1,IF(S204&gt;97,1,IF(T204&gt;849,1,IF(W204&gt;82,1,IF(U204=6,1,IF(U204=5,IF(V204&gt;254,1,0),0))))))),IF(P204="B",IF(Q204&gt;699,1,IF(R204&gt;263,1,IF(S204&gt;78,1,IF(T204&gt;699,1,IF(W204&gt;63,1,IF(U204=6,1,IF(U204=5,IF(V204&gt;179,1,0),0))))))),IF(P204="C",IF(Q204&gt;599,1,IF(R204&gt;226,1,IF(S204&gt;67,1,IF(T204&gt;599,1,IF(W204&gt;49,1,IF(U204=6,1,IF(U204=5,1,IF(U204=4,IF(V204&gt;209,1,0),0)))))))),IF(P204="D",IF(Q204&gt;649,1,IF(R204&gt;244,1,IF(S204&gt;73,1,IF(T204&gt;649,1,IF(W204&gt;56,1,IF(U204=6,1,IF(U204=5,1,IF(U204=4,IF(V204&gt;254,1,0),0)))))))),0))))</f>
        <v>1</v>
      </c>
      <c r="Y204" s="3">
        <f>SUMIF(B:B,B204,X:X)</f>
        <v>1</v>
      </c>
      <c r="Z204" s="3" t="str">
        <f>IF(Y204&gt;0,"어학 충족","자격미달")</f>
        <v>어학 충족</v>
      </c>
      <c r="AA204" s="3"/>
      <c r="AB204" s="3" t="str">
        <f>IF(P204="A",IF(Q204&gt;849,"TOEIC 충족",IF(R204&gt;335,"New-TEPS 충족",IF(S204&gt;97,"TOEFL 충족",IF(T204&gt;849,"JPT 충족",IF(W204&gt;82,"G-TELP 충족",IF(U204=6,"HSK점수 충족",IF(U204=5,IF(V204&gt;254,"HSK점수 충족","자격미달"),"자격미달"))))))),IF(P204="B",IF(Q204&gt;699,"TOEIC 충족",IF(R204&gt;263,"New-TEPS 충족",IF(S204&gt;78,"TOEFL 충족",IF(T204&gt;699,"JPT 충족",IF(W204&gt;63,"G-TELP 충족",IF(U204=6,"HSK점수 충족",IF(U204=5,IF(V204&gt;179,"HSK점수 충족","자격미달"),"자격미달"))))))),IF(P204="C",IF(Q204&gt;599,"TOEIC 충족",IF(R204&gt;226,"New-TEPS 충족",IF(S204&gt;67,"TOEFL 충족",IF(T204&gt;599,"JPT 충족",IF(W204&gt;49,"G-TELP 충족",IF(U204=6,"HSK점수 충족",IF(U204=5,"HSK점수 충족",IF(U204=4,IF(V204&gt;209,"HSK점수 충족","자격미달"),"자격미달")))))))),IF(P204="D",IF(Q204&gt;649,"TOEIC 충족",IF(R204&gt;244,"New-TEPS 충족",IF(S204&gt;73,"TOEFL 충족",IF(T204&gt;649,"JPT 충족",IF(W204&gt;56,"G-TELP 충족",IF(U1145=6,"HSK점수 충족",IF(U1145=5,"HSK점수 충족",IF(U1145=4,IF(V1145&gt;254,"HSK점수 충족","자격미달"),"자격미달")))))))),0))))</f>
        <v>TOEIC 충족</v>
      </c>
      <c r="AC204" s="21"/>
      <c r="AD204" s="3">
        <f>IF(P204="A",VLOOKUP(Q204,[1]교육_어학_경력backdata!$B$3:$C$9,2,1),IF(P204="B",VLOOKUP(Q204,[1]교육_어학_경력backdata!$G$3:$H$9,2,1),IF(P204="C",0,"오류")))</f>
        <v>12</v>
      </c>
      <c r="AE204" s="3">
        <f>IF(P204="A",VLOOKUP(R204,[1]교육_어학_경력backdata!$B$11:$C$17,2,1),IF(P204="B",VLOOKUP(R204,[1]교육_어학_경력backdata!$G$11:$H$17,2,1),IF(P204="C",0,"오류")))</f>
        <v>0</v>
      </c>
      <c r="AF204" s="3">
        <f>IF(P204="A",VLOOKUP(S204,[1]교육_어학_경력backdata!$B$19:$C$25,2,1),IF(P204="B",VLOOKUP(S204,[1]교육_어학_경력backdata!$G$19:$H$25,2,1),IF(P204="C",0,"오류")))</f>
        <v>0</v>
      </c>
      <c r="AG204" s="3">
        <f>IF(P204="A",VLOOKUP(T204,[1]교육_어학_경력backdata!$B$3:$C$9,2,1),IF(P204="B",VLOOKUP(T204,[1]교육_어학_경력backdata!$G$3:$H$9,2,1),IF(P204="C",0,"오류")))</f>
        <v>0</v>
      </c>
      <c r="AH204" s="3">
        <f>IF(P204="A",IF(U204=0,0,IF(U204=4,0,IF(U204=5,VLOOKUP(V204,[1]교육_어학_경력backdata!$B$27:$C$29,2,1),IF(U204=6,VLOOKUP(V204,[1]교육_어학_경력backdata!$B$31:$C$34,2,1))))),IF(P204="B",IF(U204=0,0,IF(U204=4,0,IF(U204=5,VLOOKUP(V204,[1]교육_어학_경력backdata!$G$27:$H$31,2,1),IF(U204=6,VLOOKUP(V204,[1]교육_어학_경력backdata!$G$33:$H$34,2,1))))),IF(CT204="C",0,"오류")))</f>
        <v>0</v>
      </c>
      <c r="AI204" s="3">
        <f>IF(P204="A",VLOOKUP(W204,[1]교육_어학_경력backdata!$B$36:$C$42,2,1),IF(P204="B",VLOOKUP(W204,[1]교육_어학_경력backdata!$G$36:$H$42,2,1),IF(P204="C",0,"오류")))</f>
        <v>0</v>
      </c>
      <c r="AJ204" s="3">
        <f>SUM(AD204:AI204)</f>
        <v>12</v>
      </c>
      <c r="AK204" s="3">
        <f>_xlfn.MAXIFS(AJ:AJ,B:B,B204)</f>
        <v>12</v>
      </c>
      <c r="AL204" s="3"/>
      <c r="AM204" s="21"/>
      <c r="AN204" s="3"/>
      <c r="AO204" s="3"/>
    </row>
    <row r="205" spans="1:41" x14ac:dyDescent="0.4">
      <c r="A205" s="4">
        <f>IF(B204=B205,A204,A204+1)</f>
        <v>187</v>
      </c>
      <c r="B205" s="4" t="s">
        <v>5352</v>
      </c>
      <c r="C205" s="4" t="s">
        <v>5351</v>
      </c>
      <c r="D205" s="4" t="s">
        <v>3044</v>
      </c>
      <c r="E205" s="4" t="s">
        <v>3043</v>
      </c>
      <c r="F205" s="4">
        <f>IF(B205=B204,F204+1,1)</f>
        <v>1</v>
      </c>
      <c r="G205" s="4" t="s">
        <v>6380</v>
      </c>
      <c r="H205" s="4" t="s">
        <v>6379</v>
      </c>
      <c r="I205" s="4" t="s">
        <v>6378</v>
      </c>
      <c r="J205" s="4" t="s">
        <v>7393</v>
      </c>
      <c r="K205" s="4"/>
      <c r="L205" s="4" t="s">
        <v>6609</v>
      </c>
      <c r="M205" s="4" t="s">
        <v>7392</v>
      </c>
      <c r="P205" s="4" t="s">
        <v>2434</v>
      </c>
      <c r="Q205" s="4">
        <f>IF(H205="TOEIC",VALUE(L205),0)</f>
        <v>965</v>
      </c>
      <c r="R205" s="4">
        <f>IF(H205="NEW TEPS",VALUE(L205),0)</f>
        <v>0</v>
      </c>
      <c r="S205" s="4">
        <f>IF(H205="TOEFL(ibt)",VALUE(L205),0)</f>
        <v>0</v>
      </c>
      <c r="T205" s="4">
        <f>IF(H205="JPT",VALUE(L205),0)</f>
        <v>0</v>
      </c>
      <c r="U205" s="4">
        <f>IF(H205="HSK",VALUE(K205),0)</f>
        <v>0</v>
      </c>
      <c r="V205" s="4">
        <f>IF(H205="HSK",VALUE(L205),0)</f>
        <v>0</v>
      </c>
      <c r="W205" s="4">
        <f>IF(H205="G-TELP Level2",VALUE(L205),0)</f>
        <v>0</v>
      </c>
      <c r="X205" s="4">
        <f>IF(P205="A",IF(Q205&gt;849,1,IF(R205&gt;335,1,IF(S205&gt;97,1,IF(T205&gt;849,1,IF(W205&gt;82,1,IF(U205=6,1,IF(U205=5,IF(V205&gt;254,1,0),0))))))),IF(P205="B",IF(Q205&gt;699,1,IF(R205&gt;263,1,IF(S205&gt;78,1,IF(T205&gt;699,1,IF(W205&gt;63,1,IF(U205=6,1,IF(U205=5,IF(V205&gt;179,1,0),0))))))),IF(P205="C",IF(Q205&gt;599,1,IF(R205&gt;226,1,IF(S205&gt;67,1,IF(T205&gt;599,1,IF(W205&gt;49,1,IF(U205=6,1,IF(U205=5,1,IF(U205=4,IF(V205&gt;209,1,0),0)))))))),IF(P205="D",IF(Q205&gt;649,1,IF(R205&gt;244,1,IF(S205&gt;73,1,IF(T205&gt;649,1,IF(W205&gt;56,1,IF(U205=6,1,IF(U205=5,1,IF(U205=4,IF(V205&gt;254,1,0),0)))))))),0))))</f>
        <v>1</v>
      </c>
      <c r="Y205" s="4">
        <f>SUMIF(B:B,B205,X:X)</f>
        <v>1</v>
      </c>
      <c r="Z205" s="4" t="str">
        <f>IF(Y205&gt;0,"어학 충족","자격미달")</f>
        <v>어학 충족</v>
      </c>
      <c r="AA205" s="4"/>
      <c r="AB205" s="4" t="str">
        <f>IF(P205="A",IF(Q205&gt;849,"TOEIC 충족",IF(R205&gt;335,"New-TEPS 충족",IF(S205&gt;97,"TOEFL 충족",IF(T205&gt;849,"JPT 충족",IF(W205&gt;82,"G-TELP 충족",IF(U205=6,"HSK점수 충족",IF(U205=5,IF(V205&gt;254,"HSK점수 충족","자격미달"),"자격미달"))))))),IF(P205="B",IF(Q205&gt;699,"TOEIC 충족",IF(R205&gt;263,"New-TEPS 충족",IF(S205&gt;78,"TOEFL 충족",IF(T205&gt;699,"JPT 충족",IF(W205&gt;63,"G-TELP 충족",IF(U205=6,"HSK점수 충족",IF(U205=5,IF(V205&gt;179,"HSK점수 충족","자격미달"),"자격미달"))))))),IF(P205="C",IF(Q205&gt;599,"TOEIC 충족",IF(R205&gt;226,"New-TEPS 충족",IF(S205&gt;67,"TOEFL 충족",IF(T205&gt;599,"JPT 충족",IF(W205&gt;49,"G-TELP 충족",IF(U205=6,"HSK점수 충족",IF(U205=5,"HSK점수 충족",IF(U205=4,IF(V205&gt;209,"HSK점수 충족","자격미달"),"자격미달")))))))),IF(P205="D",IF(Q205&gt;649,"TOEIC 충족",IF(R205&gt;244,"New-TEPS 충족",IF(S205&gt;73,"TOEFL 충족",IF(T205&gt;649,"JPT 충족",IF(W205&gt;56,"G-TELP 충족",IF(U1146=6,"HSK점수 충족",IF(U1146=5,"HSK점수 충족",IF(U1146=4,IF(V1146&gt;254,"HSK점수 충족","자격미달"),"자격미달")))))))),0))))</f>
        <v>TOEIC 충족</v>
      </c>
      <c r="AC205" s="21"/>
      <c r="AD205" s="4">
        <f>IF(P205="A",VLOOKUP(Q205,[1]교육_어학_경력backdata!$B$3:$C$9,2,1),IF(P205="B",VLOOKUP(Q205,[1]교육_어학_경력backdata!$G$3:$H$9,2,1),IF(P205="C",0,"오류")))</f>
        <v>20</v>
      </c>
      <c r="AE205" s="4">
        <f>IF(P205="A",VLOOKUP(R205,[1]교육_어학_경력backdata!$B$11:$C$17,2,1),IF(P205="B",VLOOKUP(R205,[1]교육_어학_경력backdata!$G$11:$H$17,2,1),IF(P205="C",0,"오류")))</f>
        <v>0</v>
      </c>
      <c r="AF205" s="4">
        <f>IF(P205="A",VLOOKUP(S205,[1]교육_어학_경력backdata!$B$19:$C$25,2,1),IF(P205="B",VLOOKUP(S205,[1]교육_어학_경력backdata!$G$19:$H$25,2,1),IF(P205="C",0,"오류")))</f>
        <v>0</v>
      </c>
      <c r="AG205" s="4">
        <f>IF(P205="A",VLOOKUP(T205,[1]교육_어학_경력backdata!$B$3:$C$9,2,1),IF(P205="B",VLOOKUP(T205,[1]교육_어학_경력backdata!$G$3:$H$9,2,1),IF(P205="C",0,"오류")))</f>
        <v>0</v>
      </c>
      <c r="AH205" s="4">
        <f>IF(P205="A",IF(U205=0,0,IF(U205=4,0,IF(U205=5,VLOOKUP(V205,[1]교육_어학_경력backdata!$B$27:$C$29,2,1),IF(U205=6,VLOOKUP(V205,[1]교육_어학_경력backdata!$B$31:$C$34,2,1))))),IF(P205="B",IF(U205=0,0,IF(U205=4,0,IF(U205=5,VLOOKUP(V205,[1]교육_어학_경력backdata!$G$27:$H$31,2,1),IF(U205=6,VLOOKUP(V205,[1]교육_어학_경력backdata!$G$33:$H$34,2,1))))),IF(CT205="C",0,"오류")))</f>
        <v>0</v>
      </c>
      <c r="AI205" s="4">
        <f>IF(P205="A",VLOOKUP(W205,[1]교육_어학_경력backdata!$B$36:$C$42,2,1),IF(P205="B",VLOOKUP(W205,[1]교육_어학_경력backdata!$G$36:$H$42,2,1),IF(P205="C",0,"오류")))</f>
        <v>0</v>
      </c>
      <c r="AJ205" s="4">
        <f>SUM(AD205:AI205)</f>
        <v>20</v>
      </c>
      <c r="AK205" s="4">
        <f>_xlfn.MAXIFS(AJ:AJ,B:B,B205)</f>
        <v>20</v>
      </c>
      <c r="AL205" s="4"/>
      <c r="AM205" s="21"/>
      <c r="AN205" s="4"/>
      <c r="AO205" s="4"/>
    </row>
    <row r="206" spans="1:41" x14ac:dyDescent="0.4">
      <c r="A206" s="3">
        <f>IF(B205=B206,A205,A205+1)</f>
        <v>188</v>
      </c>
      <c r="B206" s="3" t="s">
        <v>5347</v>
      </c>
      <c r="C206" s="3" t="s">
        <v>1311</v>
      </c>
      <c r="D206" s="3" t="s">
        <v>3044</v>
      </c>
      <c r="E206" s="3" t="s">
        <v>3043</v>
      </c>
      <c r="F206" s="3">
        <f>IF(B206=B205,F205+1,1)</f>
        <v>1</v>
      </c>
      <c r="G206" s="3" t="s">
        <v>6380</v>
      </c>
      <c r="H206" s="3" t="s">
        <v>6379</v>
      </c>
      <c r="I206" s="3" t="s">
        <v>6378</v>
      </c>
      <c r="J206" s="3" t="s">
        <v>6512</v>
      </c>
      <c r="K206" s="3"/>
      <c r="L206" s="3" t="s">
        <v>6597</v>
      </c>
      <c r="M206" s="3" t="s">
        <v>7391</v>
      </c>
      <c r="P206" s="3" t="s">
        <v>2434</v>
      </c>
      <c r="Q206" s="3">
        <f>IF(H206="TOEIC",VALUE(L206),0)</f>
        <v>975</v>
      </c>
      <c r="R206" s="3">
        <f>IF(H206="NEW TEPS",VALUE(L206),0)</f>
        <v>0</v>
      </c>
      <c r="S206" s="3">
        <f>IF(H206="TOEFL(ibt)",VALUE(L206),0)</f>
        <v>0</v>
      </c>
      <c r="T206" s="3">
        <f>IF(H206="JPT",VALUE(L206),0)</f>
        <v>0</v>
      </c>
      <c r="U206" s="3">
        <f>IF(H206="HSK",VALUE(K206),0)</f>
        <v>0</v>
      </c>
      <c r="V206" s="3">
        <f>IF(H206="HSK",VALUE(L206),0)</f>
        <v>0</v>
      </c>
      <c r="W206" s="3">
        <f>IF(H206="G-TELP Level2",VALUE(L206),0)</f>
        <v>0</v>
      </c>
      <c r="X206" s="3">
        <f>IF(P206="A",IF(Q206&gt;849,1,IF(R206&gt;335,1,IF(S206&gt;97,1,IF(T206&gt;849,1,IF(W206&gt;82,1,IF(U206=6,1,IF(U206=5,IF(V206&gt;254,1,0),0))))))),IF(P206="B",IF(Q206&gt;699,1,IF(R206&gt;263,1,IF(S206&gt;78,1,IF(T206&gt;699,1,IF(W206&gt;63,1,IF(U206=6,1,IF(U206=5,IF(V206&gt;179,1,0),0))))))),IF(P206="C",IF(Q206&gt;599,1,IF(R206&gt;226,1,IF(S206&gt;67,1,IF(T206&gt;599,1,IF(W206&gt;49,1,IF(U206=6,1,IF(U206=5,1,IF(U206=4,IF(V206&gt;209,1,0),0)))))))),IF(P206="D",IF(Q206&gt;649,1,IF(R206&gt;244,1,IF(S206&gt;73,1,IF(T206&gt;649,1,IF(W206&gt;56,1,IF(U206=6,1,IF(U206=5,1,IF(U206=4,IF(V206&gt;254,1,0),0)))))))),0))))</f>
        <v>1</v>
      </c>
      <c r="Y206" s="3">
        <f>SUMIF(B:B,B206,X:X)</f>
        <v>1</v>
      </c>
      <c r="Z206" s="3" t="str">
        <f>IF(Y206&gt;0,"어학 충족","자격미달")</f>
        <v>어학 충족</v>
      </c>
      <c r="AA206" s="3"/>
      <c r="AB206" s="3" t="str">
        <f>IF(P206="A",IF(Q206&gt;849,"TOEIC 충족",IF(R206&gt;335,"New-TEPS 충족",IF(S206&gt;97,"TOEFL 충족",IF(T206&gt;849,"JPT 충족",IF(W206&gt;82,"G-TELP 충족",IF(U206=6,"HSK점수 충족",IF(U206=5,IF(V206&gt;254,"HSK점수 충족","자격미달"),"자격미달"))))))),IF(P206="B",IF(Q206&gt;699,"TOEIC 충족",IF(R206&gt;263,"New-TEPS 충족",IF(S206&gt;78,"TOEFL 충족",IF(T206&gt;699,"JPT 충족",IF(W206&gt;63,"G-TELP 충족",IF(U206=6,"HSK점수 충족",IF(U206=5,IF(V206&gt;179,"HSK점수 충족","자격미달"),"자격미달"))))))),IF(P206="C",IF(Q206&gt;599,"TOEIC 충족",IF(R206&gt;226,"New-TEPS 충족",IF(S206&gt;67,"TOEFL 충족",IF(T206&gt;599,"JPT 충족",IF(W206&gt;49,"G-TELP 충족",IF(U206=6,"HSK점수 충족",IF(U206=5,"HSK점수 충족",IF(U206=4,IF(V206&gt;209,"HSK점수 충족","자격미달"),"자격미달")))))))),IF(P206="D",IF(Q206&gt;649,"TOEIC 충족",IF(R206&gt;244,"New-TEPS 충족",IF(S206&gt;73,"TOEFL 충족",IF(T206&gt;649,"JPT 충족",IF(W206&gt;56,"G-TELP 충족",IF(U1147=6,"HSK점수 충족",IF(U1147=5,"HSK점수 충족",IF(U1147=4,IF(V1147&gt;254,"HSK점수 충족","자격미달"),"자격미달")))))))),0))))</f>
        <v>TOEIC 충족</v>
      </c>
      <c r="AC206" s="21"/>
      <c r="AD206" s="3">
        <f>IF(P206="A",VLOOKUP(Q206,[1]교육_어학_경력backdata!$B$3:$C$9,2,1),IF(P206="B",VLOOKUP(Q206,[1]교육_어학_경력backdata!$G$3:$H$9,2,1),IF(P206="C",0,"오류")))</f>
        <v>20</v>
      </c>
      <c r="AE206" s="3">
        <f>IF(P206="A",VLOOKUP(R206,[1]교육_어학_경력backdata!$B$11:$C$17,2,1),IF(P206="B",VLOOKUP(R206,[1]교육_어학_경력backdata!$G$11:$H$17,2,1),IF(P206="C",0,"오류")))</f>
        <v>0</v>
      </c>
      <c r="AF206" s="3">
        <f>IF(P206="A",VLOOKUP(S206,[1]교육_어학_경력backdata!$B$19:$C$25,2,1),IF(P206="B",VLOOKUP(S206,[1]교육_어학_경력backdata!$G$19:$H$25,2,1),IF(P206="C",0,"오류")))</f>
        <v>0</v>
      </c>
      <c r="AG206" s="3">
        <f>IF(P206="A",VLOOKUP(T206,[1]교육_어학_경력backdata!$B$3:$C$9,2,1),IF(P206="B",VLOOKUP(T206,[1]교육_어학_경력backdata!$G$3:$H$9,2,1),IF(P206="C",0,"오류")))</f>
        <v>0</v>
      </c>
      <c r="AH206" s="3">
        <f>IF(P206="A",IF(U206=0,0,IF(U206=4,0,IF(U206=5,VLOOKUP(V206,[1]교육_어학_경력backdata!$B$27:$C$29,2,1),IF(U206=6,VLOOKUP(V206,[1]교육_어학_경력backdata!$B$31:$C$34,2,1))))),IF(P206="B",IF(U206=0,0,IF(U206=4,0,IF(U206=5,VLOOKUP(V206,[1]교육_어학_경력backdata!$G$27:$H$31,2,1),IF(U206=6,VLOOKUP(V206,[1]교육_어학_경력backdata!$G$33:$H$34,2,1))))),IF(CT206="C",0,"오류")))</f>
        <v>0</v>
      </c>
      <c r="AI206" s="3">
        <f>IF(P206="A",VLOOKUP(W206,[1]교육_어학_경력backdata!$B$36:$C$42,2,1),IF(P206="B",VLOOKUP(W206,[1]교육_어학_경력backdata!$G$36:$H$42,2,1),IF(P206="C",0,"오류")))</f>
        <v>0</v>
      </c>
      <c r="AJ206" s="3">
        <f>SUM(AD206:AI206)</f>
        <v>20</v>
      </c>
      <c r="AK206" s="3">
        <f>_xlfn.MAXIFS(AJ:AJ,B:B,B206)</f>
        <v>20</v>
      </c>
      <c r="AL206" s="3"/>
      <c r="AM206" s="21"/>
      <c r="AN206" s="3"/>
      <c r="AO206" s="3"/>
    </row>
    <row r="207" spans="1:41" x14ac:dyDescent="0.4">
      <c r="A207" s="4">
        <f>IF(B206=B207,A206,A206+1)</f>
        <v>189</v>
      </c>
      <c r="B207" s="4" t="s">
        <v>5342</v>
      </c>
      <c r="C207" s="4" t="s">
        <v>5341</v>
      </c>
      <c r="D207" s="4" t="s">
        <v>3044</v>
      </c>
      <c r="E207" s="4" t="s">
        <v>3043</v>
      </c>
      <c r="F207" s="4">
        <f>IF(B207=B206,F206+1,1)</f>
        <v>1</v>
      </c>
      <c r="G207" s="4" t="s">
        <v>6380</v>
      </c>
      <c r="H207" s="4" t="s">
        <v>6379</v>
      </c>
      <c r="I207" s="4" t="s">
        <v>6378</v>
      </c>
      <c r="J207" s="4" t="s">
        <v>6575</v>
      </c>
      <c r="K207" s="4"/>
      <c r="L207" s="4" t="s">
        <v>6454</v>
      </c>
      <c r="M207" s="4" t="s">
        <v>7390</v>
      </c>
      <c r="P207" s="4" t="s">
        <v>2434</v>
      </c>
      <c r="Q207" s="4">
        <f>IF(H207="TOEIC",VALUE(L207),0)</f>
        <v>895</v>
      </c>
      <c r="R207" s="4">
        <f>IF(H207="NEW TEPS",VALUE(L207),0)</f>
        <v>0</v>
      </c>
      <c r="S207" s="4">
        <f>IF(H207="TOEFL(ibt)",VALUE(L207),0)</f>
        <v>0</v>
      </c>
      <c r="T207" s="4">
        <f>IF(H207="JPT",VALUE(L207),0)</f>
        <v>0</v>
      </c>
      <c r="U207" s="4">
        <f>IF(H207="HSK",VALUE(K207),0)</f>
        <v>0</v>
      </c>
      <c r="V207" s="4">
        <f>IF(H207="HSK",VALUE(L207),0)</f>
        <v>0</v>
      </c>
      <c r="W207" s="4">
        <f>IF(H207="G-TELP Level2",VALUE(L207),0)</f>
        <v>0</v>
      </c>
      <c r="X207" s="4">
        <f>IF(P207="A",IF(Q207&gt;849,1,IF(R207&gt;335,1,IF(S207&gt;97,1,IF(T207&gt;849,1,IF(W207&gt;82,1,IF(U207=6,1,IF(U207=5,IF(V207&gt;254,1,0),0))))))),IF(P207="B",IF(Q207&gt;699,1,IF(R207&gt;263,1,IF(S207&gt;78,1,IF(T207&gt;699,1,IF(W207&gt;63,1,IF(U207=6,1,IF(U207=5,IF(V207&gt;179,1,0),0))))))),IF(P207="C",IF(Q207&gt;599,1,IF(R207&gt;226,1,IF(S207&gt;67,1,IF(T207&gt;599,1,IF(W207&gt;49,1,IF(U207=6,1,IF(U207=5,1,IF(U207=4,IF(V207&gt;209,1,0),0)))))))),IF(P207="D",IF(Q207&gt;649,1,IF(R207&gt;244,1,IF(S207&gt;73,1,IF(T207&gt;649,1,IF(W207&gt;56,1,IF(U207=6,1,IF(U207=5,1,IF(U207=4,IF(V207&gt;254,1,0),0)))))))),0))))</f>
        <v>1</v>
      </c>
      <c r="Y207" s="4">
        <f>SUMIF(B:B,B207,X:X)</f>
        <v>1</v>
      </c>
      <c r="Z207" s="4" t="str">
        <f>IF(Y207&gt;0,"어학 충족","자격미달")</f>
        <v>어학 충족</v>
      </c>
      <c r="AA207" s="4"/>
      <c r="AB207" s="4" t="str">
        <f>IF(P207="A",IF(Q207&gt;849,"TOEIC 충족",IF(R207&gt;335,"New-TEPS 충족",IF(S207&gt;97,"TOEFL 충족",IF(T207&gt;849,"JPT 충족",IF(W207&gt;82,"G-TELP 충족",IF(U207=6,"HSK점수 충족",IF(U207=5,IF(V207&gt;254,"HSK점수 충족","자격미달"),"자격미달"))))))),IF(P207="B",IF(Q207&gt;699,"TOEIC 충족",IF(R207&gt;263,"New-TEPS 충족",IF(S207&gt;78,"TOEFL 충족",IF(T207&gt;699,"JPT 충족",IF(W207&gt;63,"G-TELP 충족",IF(U207=6,"HSK점수 충족",IF(U207=5,IF(V207&gt;179,"HSK점수 충족","자격미달"),"자격미달"))))))),IF(P207="C",IF(Q207&gt;599,"TOEIC 충족",IF(R207&gt;226,"New-TEPS 충족",IF(S207&gt;67,"TOEFL 충족",IF(T207&gt;599,"JPT 충족",IF(W207&gt;49,"G-TELP 충족",IF(U207=6,"HSK점수 충족",IF(U207=5,"HSK점수 충족",IF(U207=4,IF(V207&gt;209,"HSK점수 충족","자격미달"),"자격미달")))))))),IF(P207="D",IF(Q207&gt;649,"TOEIC 충족",IF(R207&gt;244,"New-TEPS 충족",IF(S207&gt;73,"TOEFL 충족",IF(T207&gt;649,"JPT 충족",IF(W207&gt;56,"G-TELP 충족",IF(U1148=6,"HSK점수 충족",IF(U1148=5,"HSK점수 충족",IF(U1148=4,IF(V1148&gt;254,"HSK점수 충족","자격미달"),"자격미달")))))))),0))))</f>
        <v>TOEIC 충족</v>
      </c>
      <c r="AC207" s="21"/>
      <c r="AD207" s="4">
        <f>IF(P207="A",VLOOKUP(Q207,[1]교육_어학_경력backdata!$B$3:$C$9,2,1),IF(P207="B",VLOOKUP(Q207,[1]교육_어학_경력backdata!$G$3:$H$9,2,1),IF(P207="C",0,"오류")))</f>
        <v>14</v>
      </c>
      <c r="AE207" s="4">
        <f>IF(P207="A",VLOOKUP(R207,[1]교육_어학_경력backdata!$B$11:$C$17,2,1),IF(P207="B",VLOOKUP(R207,[1]교육_어학_경력backdata!$G$11:$H$17,2,1),IF(P207="C",0,"오류")))</f>
        <v>0</v>
      </c>
      <c r="AF207" s="4">
        <f>IF(P207="A",VLOOKUP(S207,[1]교육_어학_경력backdata!$B$19:$C$25,2,1),IF(P207="B",VLOOKUP(S207,[1]교육_어학_경력backdata!$G$19:$H$25,2,1),IF(P207="C",0,"오류")))</f>
        <v>0</v>
      </c>
      <c r="AG207" s="4">
        <f>IF(P207="A",VLOOKUP(T207,[1]교육_어학_경력backdata!$B$3:$C$9,2,1),IF(P207="B",VLOOKUP(T207,[1]교육_어학_경력backdata!$G$3:$H$9,2,1),IF(P207="C",0,"오류")))</f>
        <v>0</v>
      </c>
      <c r="AH207" s="4">
        <f>IF(P207="A",IF(U207=0,0,IF(U207=4,0,IF(U207=5,VLOOKUP(V207,[1]교육_어학_경력backdata!$B$27:$C$29,2,1),IF(U207=6,VLOOKUP(V207,[1]교육_어학_경력backdata!$B$31:$C$34,2,1))))),IF(P207="B",IF(U207=0,0,IF(U207=4,0,IF(U207=5,VLOOKUP(V207,[1]교육_어학_경력backdata!$G$27:$H$31,2,1),IF(U207=6,VLOOKUP(V207,[1]교육_어학_경력backdata!$G$33:$H$34,2,1))))),IF(CT207="C",0,"오류")))</f>
        <v>0</v>
      </c>
      <c r="AI207" s="4">
        <f>IF(P207="A",VLOOKUP(W207,[1]교육_어학_경력backdata!$B$36:$C$42,2,1),IF(P207="B",VLOOKUP(W207,[1]교육_어학_경력backdata!$G$36:$H$42,2,1),IF(P207="C",0,"오류")))</f>
        <v>0</v>
      </c>
      <c r="AJ207" s="4">
        <f>SUM(AD207:AI207)</f>
        <v>14</v>
      </c>
      <c r="AK207" s="4">
        <f>_xlfn.MAXIFS(AJ:AJ,B:B,B207)</f>
        <v>14</v>
      </c>
      <c r="AL207" s="4"/>
      <c r="AM207" s="21"/>
      <c r="AN207" s="4"/>
      <c r="AO207" s="4"/>
    </row>
    <row r="208" spans="1:41" x14ac:dyDescent="0.4">
      <c r="A208" s="3">
        <f>IF(B207=B208,A207,A207+1)</f>
        <v>190</v>
      </c>
      <c r="B208" s="3" t="s">
        <v>5338</v>
      </c>
      <c r="C208" s="3" t="s">
        <v>5337</v>
      </c>
      <c r="D208" s="3" t="s">
        <v>3044</v>
      </c>
      <c r="E208" s="3" t="s">
        <v>3043</v>
      </c>
      <c r="F208" s="3">
        <f>IF(B208=B207,F207+1,1)</f>
        <v>1</v>
      </c>
      <c r="G208" s="3" t="s">
        <v>6380</v>
      </c>
      <c r="H208" s="3" t="s">
        <v>6379</v>
      </c>
      <c r="I208" s="3" t="s">
        <v>6378</v>
      </c>
      <c r="J208" s="3" t="s">
        <v>6790</v>
      </c>
      <c r="K208" s="3"/>
      <c r="L208" s="3" t="s">
        <v>6498</v>
      </c>
      <c r="M208" s="3" t="s">
        <v>7389</v>
      </c>
      <c r="P208" s="3" t="s">
        <v>2434</v>
      </c>
      <c r="Q208" s="3">
        <f>IF(H208="TOEIC",VALUE(L208),0)</f>
        <v>890</v>
      </c>
      <c r="R208" s="3">
        <f>IF(H208="NEW TEPS",VALUE(L208),0)</f>
        <v>0</v>
      </c>
      <c r="S208" s="3">
        <f>IF(H208="TOEFL(ibt)",VALUE(L208),0)</f>
        <v>0</v>
      </c>
      <c r="T208" s="3">
        <f>IF(H208="JPT",VALUE(L208),0)</f>
        <v>0</v>
      </c>
      <c r="U208" s="3">
        <f>IF(H208="HSK",VALUE(K208),0)</f>
        <v>0</v>
      </c>
      <c r="V208" s="3">
        <f>IF(H208="HSK",VALUE(L208),0)</f>
        <v>0</v>
      </c>
      <c r="W208" s="3">
        <f>IF(H208="G-TELP Level2",VALUE(L208),0)</f>
        <v>0</v>
      </c>
      <c r="X208" s="3">
        <f>IF(P208="A",IF(Q208&gt;849,1,IF(R208&gt;335,1,IF(S208&gt;97,1,IF(T208&gt;849,1,IF(W208&gt;82,1,IF(U208=6,1,IF(U208=5,IF(V208&gt;254,1,0),0))))))),IF(P208="B",IF(Q208&gt;699,1,IF(R208&gt;263,1,IF(S208&gt;78,1,IF(T208&gt;699,1,IF(W208&gt;63,1,IF(U208=6,1,IF(U208=5,IF(V208&gt;179,1,0),0))))))),IF(P208="C",IF(Q208&gt;599,1,IF(R208&gt;226,1,IF(S208&gt;67,1,IF(T208&gt;599,1,IF(W208&gt;49,1,IF(U208=6,1,IF(U208=5,1,IF(U208=4,IF(V208&gt;209,1,0),0)))))))),IF(P208="D",IF(Q208&gt;649,1,IF(R208&gt;244,1,IF(S208&gt;73,1,IF(T208&gt;649,1,IF(W208&gt;56,1,IF(U208=6,1,IF(U208=5,1,IF(U208=4,IF(V208&gt;254,1,0),0)))))))),0))))</f>
        <v>1</v>
      </c>
      <c r="Y208" s="3">
        <f>SUMIF(B:B,B208,X:X)</f>
        <v>1</v>
      </c>
      <c r="Z208" s="3" t="str">
        <f>IF(Y208&gt;0,"어학 충족","자격미달")</f>
        <v>어학 충족</v>
      </c>
      <c r="AA208" s="3"/>
      <c r="AB208" s="3" t="str">
        <f>IF(P208="A",IF(Q208&gt;849,"TOEIC 충족",IF(R208&gt;335,"New-TEPS 충족",IF(S208&gt;97,"TOEFL 충족",IF(T208&gt;849,"JPT 충족",IF(W208&gt;82,"G-TELP 충족",IF(U208=6,"HSK점수 충족",IF(U208=5,IF(V208&gt;254,"HSK점수 충족","자격미달"),"자격미달"))))))),IF(P208="B",IF(Q208&gt;699,"TOEIC 충족",IF(R208&gt;263,"New-TEPS 충족",IF(S208&gt;78,"TOEFL 충족",IF(T208&gt;699,"JPT 충족",IF(W208&gt;63,"G-TELP 충족",IF(U208=6,"HSK점수 충족",IF(U208=5,IF(V208&gt;179,"HSK점수 충족","자격미달"),"자격미달"))))))),IF(P208="C",IF(Q208&gt;599,"TOEIC 충족",IF(R208&gt;226,"New-TEPS 충족",IF(S208&gt;67,"TOEFL 충족",IF(T208&gt;599,"JPT 충족",IF(W208&gt;49,"G-TELP 충족",IF(U208=6,"HSK점수 충족",IF(U208=5,"HSK점수 충족",IF(U208=4,IF(V208&gt;209,"HSK점수 충족","자격미달"),"자격미달")))))))),IF(P208="D",IF(Q208&gt;649,"TOEIC 충족",IF(R208&gt;244,"New-TEPS 충족",IF(S208&gt;73,"TOEFL 충족",IF(T208&gt;649,"JPT 충족",IF(W208&gt;56,"G-TELP 충족",IF(U1149=6,"HSK점수 충족",IF(U1149=5,"HSK점수 충족",IF(U1149=4,IF(V1149&gt;254,"HSK점수 충족","자격미달"),"자격미달")))))))),0))))</f>
        <v>TOEIC 충족</v>
      </c>
      <c r="AC208" s="21"/>
      <c r="AD208" s="3">
        <f>IF(P208="A",VLOOKUP(Q208,[1]교육_어학_경력backdata!$B$3:$C$9,2,1),IF(P208="B",VLOOKUP(Q208,[1]교육_어학_경력backdata!$G$3:$H$9,2,1),IF(P208="C",0,"오류")))</f>
        <v>14</v>
      </c>
      <c r="AE208" s="3">
        <f>IF(P208="A",VLOOKUP(R208,[1]교육_어학_경력backdata!$B$11:$C$17,2,1),IF(P208="B",VLOOKUP(R208,[1]교육_어학_경력backdata!$G$11:$H$17,2,1),IF(P208="C",0,"오류")))</f>
        <v>0</v>
      </c>
      <c r="AF208" s="3">
        <f>IF(P208="A",VLOOKUP(S208,[1]교육_어학_경력backdata!$B$19:$C$25,2,1),IF(P208="B",VLOOKUP(S208,[1]교육_어학_경력backdata!$G$19:$H$25,2,1),IF(P208="C",0,"오류")))</f>
        <v>0</v>
      </c>
      <c r="AG208" s="3">
        <f>IF(P208="A",VLOOKUP(T208,[1]교육_어학_경력backdata!$B$3:$C$9,2,1),IF(P208="B",VLOOKUP(T208,[1]교육_어학_경력backdata!$G$3:$H$9,2,1),IF(P208="C",0,"오류")))</f>
        <v>0</v>
      </c>
      <c r="AH208" s="3">
        <f>IF(P208="A",IF(U208=0,0,IF(U208=4,0,IF(U208=5,VLOOKUP(V208,[1]교육_어학_경력backdata!$B$27:$C$29,2,1),IF(U208=6,VLOOKUP(V208,[1]교육_어학_경력backdata!$B$31:$C$34,2,1))))),IF(P208="B",IF(U208=0,0,IF(U208=4,0,IF(U208=5,VLOOKUP(V208,[1]교육_어학_경력backdata!$G$27:$H$31,2,1),IF(U208=6,VLOOKUP(V208,[1]교육_어학_경력backdata!$G$33:$H$34,2,1))))),IF(CT208="C",0,"오류")))</f>
        <v>0</v>
      </c>
      <c r="AI208" s="3">
        <f>IF(P208="A",VLOOKUP(W208,[1]교육_어학_경력backdata!$B$36:$C$42,2,1),IF(P208="B",VLOOKUP(W208,[1]교육_어학_경력backdata!$G$36:$H$42,2,1),IF(P208="C",0,"오류")))</f>
        <v>0</v>
      </c>
      <c r="AJ208" s="3">
        <f>SUM(AD208:AI208)</f>
        <v>14</v>
      </c>
      <c r="AK208" s="3">
        <f>_xlfn.MAXIFS(AJ:AJ,B:B,B208)</f>
        <v>14</v>
      </c>
      <c r="AL208" s="3"/>
      <c r="AM208" s="21"/>
      <c r="AN208" s="3"/>
      <c r="AO208" s="3"/>
    </row>
    <row r="209" spans="1:41" x14ac:dyDescent="0.4">
      <c r="A209" s="4">
        <f>IF(B208=B209,A208,A208+1)</f>
        <v>191</v>
      </c>
      <c r="B209" s="4" t="s">
        <v>5334</v>
      </c>
      <c r="C209" s="4" t="s">
        <v>5333</v>
      </c>
      <c r="D209" s="4" t="s">
        <v>3044</v>
      </c>
      <c r="E209" s="4" t="s">
        <v>3043</v>
      </c>
      <c r="F209" s="4">
        <f>IF(B209=B208,F208+1,1)</f>
        <v>1</v>
      </c>
      <c r="G209" s="4" t="s">
        <v>6380</v>
      </c>
      <c r="H209" s="4" t="s">
        <v>6379</v>
      </c>
      <c r="I209" s="4" t="s">
        <v>6378</v>
      </c>
      <c r="J209" s="4" t="s">
        <v>6527</v>
      </c>
      <c r="K209" s="4"/>
      <c r="L209" s="4" t="s">
        <v>6471</v>
      </c>
      <c r="M209" s="4" t="s">
        <v>7388</v>
      </c>
      <c r="P209" s="4" t="s">
        <v>2434</v>
      </c>
      <c r="Q209" s="4">
        <f>IF(H209="TOEIC",VALUE(L209),0)</f>
        <v>870</v>
      </c>
      <c r="R209" s="4">
        <f>IF(H209="NEW TEPS",VALUE(L209),0)</f>
        <v>0</v>
      </c>
      <c r="S209" s="4">
        <f>IF(H209="TOEFL(ibt)",VALUE(L209),0)</f>
        <v>0</v>
      </c>
      <c r="T209" s="4">
        <f>IF(H209="JPT",VALUE(L209),0)</f>
        <v>0</v>
      </c>
      <c r="U209" s="4">
        <f>IF(H209="HSK",VALUE(K209),0)</f>
        <v>0</v>
      </c>
      <c r="V209" s="4">
        <f>IF(H209="HSK",VALUE(L209),0)</f>
        <v>0</v>
      </c>
      <c r="W209" s="4">
        <f>IF(H209="G-TELP Level2",VALUE(L209),0)</f>
        <v>0</v>
      </c>
      <c r="X209" s="4">
        <f>IF(P209="A",IF(Q209&gt;849,1,IF(R209&gt;335,1,IF(S209&gt;97,1,IF(T209&gt;849,1,IF(W209&gt;82,1,IF(U209=6,1,IF(U209=5,IF(V209&gt;254,1,0),0))))))),IF(P209="B",IF(Q209&gt;699,1,IF(R209&gt;263,1,IF(S209&gt;78,1,IF(T209&gt;699,1,IF(W209&gt;63,1,IF(U209=6,1,IF(U209=5,IF(V209&gt;179,1,0),0))))))),IF(P209="C",IF(Q209&gt;599,1,IF(R209&gt;226,1,IF(S209&gt;67,1,IF(T209&gt;599,1,IF(W209&gt;49,1,IF(U209=6,1,IF(U209=5,1,IF(U209=4,IF(V209&gt;209,1,0),0)))))))),IF(P209="D",IF(Q209&gt;649,1,IF(R209&gt;244,1,IF(S209&gt;73,1,IF(T209&gt;649,1,IF(W209&gt;56,1,IF(U209=6,1,IF(U209=5,1,IF(U209=4,IF(V209&gt;254,1,0),0)))))))),0))))</f>
        <v>1</v>
      </c>
      <c r="Y209" s="4">
        <f>SUMIF(B:B,B209,X:X)</f>
        <v>1</v>
      </c>
      <c r="Z209" s="4" t="str">
        <f>IF(Y209&gt;0,"어학 충족","자격미달")</f>
        <v>어학 충족</v>
      </c>
      <c r="AA209" s="4"/>
      <c r="AB209" s="4" t="str">
        <f>IF(P209="A",IF(Q209&gt;849,"TOEIC 충족",IF(R209&gt;335,"New-TEPS 충족",IF(S209&gt;97,"TOEFL 충족",IF(T209&gt;849,"JPT 충족",IF(W209&gt;82,"G-TELP 충족",IF(U209=6,"HSK점수 충족",IF(U209=5,IF(V209&gt;254,"HSK점수 충족","자격미달"),"자격미달"))))))),IF(P209="B",IF(Q209&gt;699,"TOEIC 충족",IF(R209&gt;263,"New-TEPS 충족",IF(S209&gt;78,"TOEFL 충족",IF(T209&gt;699,"JPT 충족",IF(W209&gt;63,"G-TELP 충족",IF(U209=6,"HSK점수 충족",IF(U209=5,IF(V209&gt;179,"HSK점수 충족","자격미달"),"자격미달"))))))),IF(P209="C",IF(Q209&gt;599,"TOEIC 충족",IF(R209&gt;226,"New-TEPS 충족",IF(S209&gt;67,"TOEFL 충족",IF(T209&gt;599,"JPT 충족",IF(W209&gt;49,"G-TELP 충족",IF(U209=6,"HSK점수 충족",IF(U209=5,"HSK점수 충족",IF(U209=4,IF(V209&gt;209,"HSK점수 충족","자격미달"),"자격미달")))))))),IF(P209="D",IF(Q209&gt;649,"TOEIC 충족",IF(R209&gt;244,"New-TEPS 충족",IF(S209&gt;73,"TOEFL 충족",IF(T209&gt;649,"JPT 충족",IF(W209&gt;56,"G-TELP 충족",IF(U1150=6,"HSK점수 충족",IF(U1150=5,"HSK점수 충족",IF(U1150=4,IF(V1150&gt;254,"HSK점수 충족","자격미달"),"자격미달")))))))),0))))</f>
        <v>TOEIC 충족</v>
      </c>
      <c r="AC209" s="21"/>
      <c r="AD209" s="4">
        <f>IF(P209="A",VLOOKUP(Q209,[1]교육_어학_경력backdata!$B$3:$C$9,2,1),IF(P209="B",VLOOKUP(Q209,[1]교육_어학_경력backdata!$G$3:$H$9,2,1),IF(P209="C",0,"오류")))</f>
        <v>12</v>
      </c>
      <c r="AE209" s="4">
        <f>IF(P209="A",VLOOKUP(R209,[1]교육_어학_경력backdata!$B$11:$C$17,2,1),IF(P209="B",VLOOKUP(R209,[1]교육_어학_경력backdata!$G$11:$H$17,2,1),IF(P209="C",0,"오류")))</f>
        <v>0</v>
      </c>
      <c r="AF209" s="4">
        <f>IF(P209="A",VLOOKUP(S209,[1]교육_어학_경력backdata!$B$19:$C$25,2,1),IF(P209="B",VLOOKUP(S209,[1]교육_어학_경력backdata!$G$19:$H$25,2,1),IF(P209="C",0,"오류")))</f>
        <v>0</v>
      </c>
      <c r="AG209" s="4">
        <f>IF(P209="A",VLOOKUP(T209,[1]교육_어학_경력backdata!$B$3:$C$9,2,1),IF(P209="B",VLOOKUP(T209,[1]교육_어학_경력backdata!$G$3:$H$9,2,1),IF(P209="C",0,"오류")))</f>
        <v>0</v>
      </c>
      <c r="AH209" s="4">
        <f>IF(P209="A",IF(U209=0,0,IF(U209=4,0,IF(U209=5,VLOOKUP(V209,[1]교육_어학_경력backdata!$B$27:$C$29,2,1),IF(U209=6,VLOOKUP(V209,[1]교육_어학_경력backdata!$B$31:$C$34,2,1))))),IF(P209="B",IF(U209=0,0,IF(U209=4,0,IF(U209=5,VLOOKUP(V209,[1]교육_어학_경력backdata!$G$27:$H$31,2,1),IF(U209=6,VLOOKUP(V209,[1]교육_어학_경력backdata!$G$33:$H$34,2,1))))),IF(CT209="C",0,"오류")))</f>
        <v>0</v>
      </c>
      <c r="AI209" s="4">
        <f>IF(P209="A",VLOOKUP(W209,[1]교육_어학_경력backdata!$B$36:$C$42,2,1),IF(P209="B",VLOOKUP(W209,[1]교육_어학_경력backdata!$G$36:$H$42,2,1),IF(P209="C",0,"오류")))</f>
        <v>0</v>
      </c>
      <c r="AJ209" s="4">
        <f>SUM(AD209:AI209)</f>
        <v>12</v>
      </c>
      <c r="AK209" s="4">
        <f>_xlfn.MAXIFS(AJ:AJ,B:B,B209)</f>
        <v>12</v>
      </c>
      <c r="AL209" s="4"/>
      <c r="AM209" s="21"/>
      <c r="AN209" s="4"/>
      <c r="AO209" s="4"/>
    </row>
    <row r="210" spans="1:41" x14ac:dyDescent="0.4">
      <c r="A210" s="3">
        <f>IF(B209=B210,A209,A209+1)</f>
        <v>192</v>
      </c>
      <c r="B210" s="3" t="s">
        <v>5329</v>
      </c>
      <c r="C210" s="3" t="s">
        <v>2243</v>
      </c>
      <c r="D210" s="3" t="s">
        <v>3044</v>
      </c>
      <c r="E210" s="3" t="s">
        <v>3043</v>
      </c>
      <c r="F210" s="3">
        <f>IF(B210=B209,F209+1,1)</f>
        <v>1</v>
      </c>
      <c r="G210" s="3" t="s">
        <v>6380</v>
      </c>
      <c r="H210" s="3" t="s">
        <v>6379</v>
      </c>
      <c r="I210" s="3" t="s">
        <v>6378</v>
      </c>
      <c r="J210" s="3" t="s">
        <v>6694</v>
      </c>
      <c r="K210" s="3"/>
      <c r="L210" s="3" t="s">
        <v>6517</v>
      </c>
      <c r="M210" s="3" t="s">
        <v>7387</v>
      </c>
      <c r="P210" s="3" t="s">
        <v>2434</v>
      </c>
      <c r="Q210" s="3">
        <f>IF(H210="TOEIC",VALUE(L210),0)</f>
        <v>875</v>
      </c>
      <c r="R210" s="3">
        <f>IF(H210="NEW TEPS",VALUE(L210),0)</f>
        <v>0</v>
      </c>
      <c r="S210" s="3">
        <f>IF(H210="TOEFL(ibt)",VALUE(L210),0)</f>
        <v>0</v>
      </c>
      <c r="T210" s="3">
        <f>IF(H210="JPT",VALUE(L210),0)</f>
        <v>0</v>
      </c>
      <c r="U210" s="3">
        <f>IF(H210="HSK",VALUE(K210),0)</f>
        <v>0</v>
      </c>
      <c r="V210" s="3">
        <f>IF(H210="HSK",VALUE(L210),0)</f>
        <v>0</v>
      </c>
      <c r="W210" s="3">
        <f>IF(H210="G-TELP Level2",VALUE(L210),0)</f>
        <v>0</v>
      </c>
      <c r="X210" s="3">
        <f>IF(P210="A",IF(Q210&gt;849,1,IF(R210&gt;335,1,IF(S210&gt;97,1,IF(T210&gt;849,1,IF(W210&gt;82,1,IF(U210=6,1,IF(U210=5,IF(V210&gt;254,1,0),0))))))),IF(P210="B",IF(Q210&gt;699,1,IF(R210&gt;263,1,IF(S210&gt;78,1,IF(T210&gt;699,1,IF(W210&gt;63,1,IF(U210=6,1,IF(U210=5,IF(V210&gt;179,1,0),0))))))),IF(P210="C",IF(Q210&gt;599,1,IF(R210&gt;226,1,IF(S210&gt;67,1,IF(T210&gt;599,1,IF(W210&gt;49,1,IF(U210=6,1,IF(U210=5,1,IF(U210=4,IF(V210&gt;209,1,0),0)))))))),IF(P210="D",IF(Q210&gt;649,1,IF(R210&gt;244,1,IF(S210&gt;73,1,IF(T210&gt;649,1,IF(W210&gt;56,1,IF(U210=6,1,IF(U210=5,1,IF(U210=4,IF(V210&gt;254,1,0),0)))))))),0))))</f>
        <v>1</v>
      </c>
      <c r="Y210" s="3">
        <f>SUMIF(B:B,B210,X:X)</f>
        <v>1</v>
      </c>
      <c r="Z210" s="3" t="str">
        <f>IF(Y210&gt;0,"어학 충족","자격미달")</f>
        <v>어학 충족</v>
      </c>
      <c r="AA210" s="3"/>
      <c r="AB210" s="3" t="str">
        <f>IF(P210="A",IF(Q210&gt;849,"TOEIC 충족",IF(R210&gt;335,"New-TEPS 충족",IF(S210&gt;97,"TOEFL 충족",IF(T210&gt;849,"JPT 충족",IF(W210&gt;82,"G-TELP 충족",IF(U210=6,"HSK점수 충족",IF(U210=5,IF(V210&gt;254,"HSK점수 충족","자격미달"),"자격미달"))))))),IF(P210="B",IF(Q210&gt;699,"TOEIC 충족",IF(R210&gt;263,"New-TEPS 충족",IF(S210&gt;78,"TOEFL 충족",IF(T210&gt;699,"JPT 충족",IF(W210&gt;63,"G-TELP 충족",IF(U210=6,"HSK점수 충족",IF(U210=5,IF(V210&gt;179,"HSK점수 충족","자격미달"),"자격미달"))))))),IF(P210="C",IF(Q210&gt;599,"TOEIC 충족",IF(R210&gt;226,"New-TEPS 충족",IF(S210&gt;67,"TOEFL 충족",IF(T210&gt;599,"JPT 충족",IF(W210&gt;49,"G-TELP 충족",IF(U210=6,"HSK점수 충족",IF(U210=5,"HSK점수 충족",IF(U210=4,IF(V210&gt;209,"HSK점수 충족","자격미달"),"자격미달")))))))),IF(P210="D",IF(Q210&gt;649,"TOEIC 충족",IF(R210&gt;244,"New-TEPS 충족",IF(S210&gt;73,"TOEFL 충족",IF(T210&gt;649,"JPT 충족",IF(W210&gt;56,"G-TELP 충족",IF(U1151=6,"HSK점수 충족",IF(U1151=5,"HSK점수 충족",IF(U1151=4,IF(V1151&gt;254,"HSK점수 충족","자격미달"),"자격미달")))))))),0))))</f>
        <v>TOEIC 충족</v>
      </c>
      <c r="AC210" s="21"/>
      <c r="AD210" s="3">
        <f>IF(P210="A",VLOOKUP(Q210,[1]교육_어학_경력backdata!$B$3:$C$9,2,1),IF(P210="B",VLOOKUP(Q210,[1]교육_어학_경력backdata!$G$3:$H$9,2,1),IF(P210="C",0,"오류")))</f>
        <v>14</v>
      </c>
      <c r="AE210" s="3">
        <f>IF(P210="A",VLOOKUP(R210,[1]교육_어학_경력backdata!$B$11:$C$17,2,1),IF(P210="B",VLOOKUP(R210,[1]교육_어학_경력backdata!$G$11:$H$17,2,1),IF(P210="C",0,"오류")))</f>
        <v>0</v>
      </c>
      <c r="AF210" s="3">
        <f>IF(P210="A",VLOOKUP(S210,[1]교육_어학_경력backdata!$B$19:$C$25,2,1),IF(P210="B",VLOOKUP(S210,[1]교육_어학_경력backdata!$G$19:$H$25,2,1),IF(P210="C",0,"오류")))</f>
        <v>0</v>
      </c>
      <c r="AG210" s="3">
        <f>IF(P210="A",VLOOKUP(T210,[1]교육_어학_경력backdata!$B$3:$C$9,2,1),IF(P210="B",VLOOKUP(T210,[1]교육_어학_경력backdata!$G$3:$H$9,2,1),IF(P210="C",0,"오류")))</f>
        <v>0</v>
      </c>
      <c r="AH210" s="3">
        <f>IF(P210="A",IF(U210=0,0,IF(U210=4,0,IF(U210=5,VLOOKUP(V210,[1]교육_어학_경력backdata!$B$27:$C$29,2,1),IF(U210=6,VLOOKUP(V210,[1]교육_어학_경력backdata!$B$31:$C$34,2,1))))),IF(P210="B",IF(U210=0,0,IF(U210=4,0,IF(U210=5,VLOOKUP(V210,[1]교육_어학_경력backdata!$G$27:$H$31,2,1),IF(U210=6,VLOOKUP(V210,[1]교육_어학_경력backdata!$G$33:$H$34,2,1))))),IF(CT210="C",0,"오류")))</f>
        <v>0</v>
      </c>
      <c r="AI210" s="3">
        <f>IF(P210="A",VLOOKUP(W210,[1]교육_어학_경력backdata!$B$36:$C$42,2,1),IF(P210="B",VLOOKUP(W210,[1]교육_어학_경력backdata!$G$36:$H$42,2,1),IF(P210="C",0,"오류")))</f>
        <v>0</v>
      </c>
      <c r="AJ210" s="3">
        <f>SUM(AD210:AI210)</f>
        <v>14</v>
      </c>
      <c r="AK210" s="3">
        <f>_xlfn.MAXIFS(AJ:AJ,B:B,B210)</f>
        <v>14</v>
      </c>
      <c r="AL210" s="3"/>
      <c r="AM210" s="21"/>
      <c r="AN210" s="3"/>
      <c r="AO210" s="3"/>
    </row>
    <row r="211" spans="1:41" x14ac:dyDescent="0.4">
      <c r="A211" s="4">
        <f>IF(B210=B211,A210,A210+1)</f>
        <v>193</v>
      </c>
      <c r="B211" s="4" t="s">
        <v>5323</v>
      </c>
      <c r="C211" s="4" t="s">
        <v>5322</v>
      </c>
      <c r="D211" s="4" t="s">
        <v>3044</v>
      </c>
      <c r="E211" s="4" t="s">
        <v>3043</v>
      </c>
      <c r="F211" s="4">
        <f>IF(B211=B210,F210+1,1)</f>
        <v>1</v>
      </c>
      <c r="G211" s="4" t="s">
        <v>6380</v>
      </c>
      <c r="H211" s="4" t="s">
        <v>6379</v>
      </c>
      <c r="I211" s="4" t="s">
        <v>6378</v>
      </c>
      <c r="J211" s="4" t="s">
        <v>6600</v>
      </c>
      <c r="K211" s="4"/>
      <c r="L211" s="4" t="s">
        <v>6533</v>
      </c>
      <c r="M211" s="4" t="s">
        <v>7386</v>
      </c>
      <c r="P211" s="4" t="s">
        <v>2434</v>
      </c>
      <c r="Q211" s="4">
        <f>IF(H211="TOEIC",VALUE(L211),0)</f>
        <v>885</v>
      </c>
      <c r="R211" s="4">
        <f>IF(H211="NEW TEPS",VALUE(L211),0)</f>
        <v>0</v>
      </c>
      <c r="S211" s="4">
        <f>IF(H211="TOEFL(ibt)",VALUE(L211),0)</f>
        <v>0</v>
      </c>
      <c r="T211" s="4">
        <f>IF(H211="JPT",VALUE(L211),0)</f>
        <v>0</v>
      </c>
      <c r="U211" s="4">
        <f>IF(H211="HSK",VALUE(K211),0)</f>
        <v>0</v>
      </c>
      <c r="V211" s="4">
        <f>IF(H211="HSK",VALUE(L211),0)</f>
        <v>0</v>
      </c>
      <c r="W211" s="4">
        <f>IF(H211="G-TELP Level2",VALUE(L211),0)</f>
        <v>0</v>
      </c>
      <c r="X211" s="4">
        <f>IF(P211="A",IF(Q211&gt;849,1,IF(R211&gt;335,1,IF(S211&gt;97,1,IF(T211&gt;849,1,IF(W211&gt;82,1,IF(U211=6,1,IF(U211=5,IF(V211&gt;254,1,0),0))))))),IF(P211="B",IF(Q211&gt;699,1,IF(R211&gt;263,1,IF(S211&gt;78,1,IF(T211&gt;699,1,IF(W211&gt;63,1,IF(U211=6,1,IF(U211=5,IF(V211&gt;179,1,0),0))))))),IF(P211="C",IF(Q211&gt;599,1,IF(R211&gt;226,1,IF(S211&gt;67,1,IF(T211&gt;599,1,IF(W211&gt;49,1,IF(U211=6,1,IF(U211=5,1,IF(U211=4,IF(V211&gt;209,1,0),0)))))))),IF(P211="D",IF(Q211&gt;649,1,IF(R211&gt;244,1,IF(S211&gt;73,1,IF(T211&gt;649,1,IF(W211&gt;56,1,IF(U211=6,1,IF(U211=5,1,IF(U211=4,IF(V211&gt;254,1,0),0)))))))),0))))</f>
        <v>1</v>
      </c>
      <c r="Y211" s="4">
        <f>SUMIF(B:B,B211,X:X)</f>
        <v>1</v>
      </c>
      <c r="Z211" s="4" t="str">
        <f>IF(Y211&gt;0,"어학 충족","자격미달")</f>
        <v>어학 충족</v>
      </c>
      <c r="AA211" s="4"/>
      <c r="AB211" s="4" t="str">
        <f>IF(P211="A",IF(Q211&gt;849,"TOEIC 충족",IF(R211&gt;335,"New-TEPS 충족",IF(S211&gt;97,"TOEFL 충족",IF(T211&gt;849,"JPT 충족",IF(W211&gt;82,"G-TELP 충족",IF(U211=6,"HSK점수 충족",IF(U211=5,IF(V211&gt;254,"HSK점수 충족","자격미달"),"자격미달"))))))),IF(P211="B",IF(Q211&gt;699,"TOEIC 충족",IF(R211&gt;263,"New-TEPS 충족",IF(S211&gt;78,"TOEFL 충족",IF(T211&gt;699,"JPT 충족",IF(W211&gt;63,"G-TELP 충족",IF(U211=6,"HSK점수 충족",IF(U211=5,IF(V211&gt;179,"HSK점수 충족","자격미달"),"자격미달"))))))),IF(P211="C",IF(Q211&gt;599,"TOEIC 충족",IF(R211&gt;226,"New-TEPS 충족",IF(S211&gt;67,"TOEFL 충족",IF(T211&gt;599,"JPT 충족",IF(W211&gt;49,"G-TELP 충족",IF(U211=6,"HSK점수 충족",IF(U211=5,"HSK점수 충족",IF(U211=4,IF(V211&gt;209,"HSK점수 충족","자격미달"),"자격미달")))))))),IF(P211="D",IF(Q211&gt;649,"TOEIC 충족",IF(R211&gt;244,"New-TEPS 충족",IF(S211&gt;73,"TOEFL 충족",IF(T211&gt;649,"JPT 충족",IF(W211&gt;56,"G-TELP 충족",IF(U1152=6,"HSK점수 충족",IF(U1152=5,"HSK점수 충족",IF(U1152=4,IF(V1152&gt;254,"HSK점수 충족","자격미달"),"자격미달")))))))),0))))</f>
        <v>TOEIC 충족</v>
      </c>
      <c r="AC211" s="21"/>
      <c r="AD211" s="4">
        <f>IF(P211="A",VLOOKUP(Q211,[1]교육_어학_경력backdata!$B$3:$C$9,2,1),IF(P211="B",VLOOKUP(Q211,[1]교육_어학_경력backdata!$G$3:$H$9,2,1),IF(P211="C",0,"오류")))</f>
        <v>14</v>
      </c>
      <c r="AE211" s="4">
        <f>IF(P211="A",VLOOKUP(R211,[1]교육_어학_경력backdata!$B$11:$C$17,2,1),IF(P211="B",VLOOKUP(R211,[1]교육_어학_경력backdata!$G$11:$H$17,2,1),IF(P211="C",0,"오류")))</f>
        <v>0</v>
      </c>
      <c r="AF211" s="4">
        <f>IF(P211="A",VLOOKUP(S211,[1]교육_어학_경력backdata!$B$19:$C$25,2,1),IF(P211="B",VLOOKUP(S211,[1]교육_어학_경력backdata!$G$19:$H$25,2,1),IF(P211="C",0,"오류")))</f>
        <v>0</v>
      </c>
      <c r="AG211" s="4">
        <f>IF(P211="A",VLOOKUP(T211,[1]교육_어학_경력backdata!$B$3:$C$9,2,1),IF(P211="B",VLOOKUP(T211,[1]교육_어학_경력backdata!$G$3:$H$9,2,1),IF(P211="C",0,"오류")))</f>
        <v>0</v>
      </c>
      <c r="AH211" s="4">
        <f>IF(P211="A",IF(U211=0,0,IF(U211=4,0,IF(U211=5,VLOOKUP(V211,[1]교육_어학_경력backdata!$B$27:$C$29,2,1),IF(U211=6,VLOOKUP(V211,[1]교육_어학_경력backdata!$B$31:$C$34,2,1))))),IF(P211="B",IF(U211=0,0,IF(U211=4,0,IF(U211=5,VLOOKUP(V211,[1]교육_어학_경력backdata!$G$27:$H$31,2,1),IF(U211=6,VLOOKUP(V211,[1]교육_어학_경력backdata!$G$33:$H$34,2,1))))),IF(CT211="C",0,"오류")))</f>
        <v>0</v>
      </c>
      <c r="AI211" s="4">
        <f>IF(P211="A",VLOOKUP(W211,[1]교육_어학_경력backdata!$B$36:$C$42,2,1),IF(P211="B",VLOOKUP(W211,[1]교육_어학_경력backdata!$G$36:$H$42,2,1),IF(P211="C",0,"오류")))</f>
        <v>0</v>
      </c>
      <c r="AJ211" s="4">
        <f>SUM(AD211:AI211)</f>
        <v>14</v>
      </c>
      <c r="AK211" s="4">
        <f>_xlfn.MAXIFS(AJ:AJ,B:B,B211)</f>
        <v>14</v>
      </c>
      <c r="AL211" s="4"/>
      <c r="AM211" s="21"/>
      <c r="AN211" s="4"/>
      <c r="AO211" s="4"/>
    </row>
    <row r="212" spans="1:41" x14ac:dyDescent="0.4">
      <c r="A212" s="3">
        <f>IF(B211=B212,A211,A211+1)</f>
        <v>194</v>
      </c>
      <c r="B212" s="3" t="s">
        <v>5319</v>
      </c>
      <c r="C212" s="3" t="s">
        <v>2504</v>
      </c>
      <c r="D212" s="3" t="s">
        <v>3044</v>
      </c>
      <c r="E212" s="3" t="s">
        <v>3043</v>
      </c>
      <c r="F212" s="3">
        <f>IF(B212=B211,F211+1,1)</f>
        <v>1</v>
      </c>
      <c r="G212" s="3" t="s">
        <v>6380</v>
      </c>
      <c r="H212" s="3" t="s">
        <v>6379</v>
      </c>
      <c r="I212" s="3" t="s">
        <v>6378</v>
      </c>
      <c r="J212" s="3" t="s">
        <v>6475</v>
      </c>
      <c r="K212" s="3"/>
      <c r="L212" s="3" t="s">
        <v>6411</v>
      </c>
      <c r="M212" s="3" t="s">
        <v>7385</v>
      </c>
      <c r="P212" s="3" t="s">
        <v>2434</v>
      </c>
      <c r="Q212" s="3">
        <f>IF(H212="TOEIC",VALUE(L212),0)</f>
        <v>915</v>
      </c>
      <c r="R212" s="3">
        <f>IF(H212="NEW TEPS",VALUE(L212),0)</f>
        <v>0</v>
      </c>
      <c r="S212" s="3">
        <f>IF(H212="TOEFL(ibt)",VALUE(L212),0)</f>
        <v>0</v>
      </c>
      <c r="T212" s="3">
        <f>IF(H212="JPT",VALUE(L212),0)</f>
        <v>0</v>
      </c>
      <c r="U212" s="3">
        <f>IF(H212="HSK",VALUE(K212),0)</f>
        <v>0</v>
      </c>
      <c r="V212" s="3">
        <f>IF(H212="HSK",VALUE(L212),0)</f>
        <v>0</v>
      </c>
      <c r="W212" s="3">
        <f>IF(H212="G-TELP Level2",VALUE(L212),0)</f>
        <v>0</v>
      </c>
      <c r="X212" s="3">
        <f>IF(P212="A",IF(Q212&gt;849,1,IF(R212&gt;335,1,IF(S212&gt;97,1,IF(T212&gt;849,1,IF(W212&gt;82,1,IF(U212=6,1,IF(U212=5,IF(V212&gt;254,1,0),0))))))),IF(P212="B",IF(Q212&gt;699,1,IF(R212&gt;263,1,IF(S212&gt;78,1,IF(T212&gt;699,1,IF(W212&gt;63,1,IF(U212=6,1,IF(U212=5,IF(V212&gt;179,1,0),0))))))),IF(P212="C",IF(Q212&gt;599,1,IF(R212&gt;226,1,IF(S212&gt;67,1,IF(T212&gt;599,1,IF(W212&gt;49,1,IF(U212=6,1,IF(U212=5,1,IF(U212=4,IF(V212&gt;209,1,0),0)))))))),IF(P212="D",IF(Q212&gt;649,1,IF(R212&gt;244,1,IF(S212&gt;73,1,IF(T212&gt;649,1,IF(W212&gt;56,1,IF(U212=6,1,IF(U212=5,1,IF(U212=4,IF(V212&gt;254,1,0),0)))))))),0))))</f>
        <v>1</v>
      </c>
      <c r="Y212" s="3">
        <f>SUMIF(B:B,B212,X:X)</f>
        <v>1</v>
      </c>
      <c r="Z212" s="3" t="str">
        <f>IF(Y212&gt;0,"어학 충족","자격미달")</f>
        <v>어학 충족</v>
      </c>
      <c r="AA212" s="3"/>
      <c r="AB212" s="3" t="str">
        <f>IF(P212="A",IF(Q212&gt;849,"TOEIC 충족",IF(R212&gt;335,"New-TEPS 충족",IF(S212&gt;97,"TOEFL 충족",IF(T212&gt;849,"JPT 충족",IF(W212&gt;82,"G-TELP 충족",IF(U212=6,"HSK점수 충족",IF(U212=5,IF(V212&gt;254,"HSK점수 충족","자격미달"),"자격미달"))))))),IF(P212="B",IF(Q212&gt;699,"TOEIC 충족",IF(R212&gt;263,"New-TEPS 충족",IF(S212&gt;78,"TOEFL 충족",IF(T212&gt;699,"JPT 충족",IF(W212&gt;63,"G-TELP 충족",IF(U212=6,"HSK점수 충족",IF(U212=5,IF(V212&gt;179,"HSK점수 충족","자격미달"),"자격미달"))))))),IF(P212="C",IF(Q212&gt;599,"TOEIC 충족",IF(R212&gt;226,"New-TEPS 충족",IF(S212&gt;67,"TOEFL 충족",IF(T212&gt;599,"JPT 충족",IF(W212&gt;49,"G-TELP 충족",IF(U212=6,"HSK점수 충족",IF(U212=5,"HSK점수 충족",IF(U212=4,IF(V212&gt;209,"HSK점수 충족","자격미달"),"자격미달")))))))),IF(P212="D",IF(Q212&gt;649,"TOEIC 충족",IF(R212&gt;244,"New-TEPS 충족",IF(S212&gt;73,"TOEFL 충족",IF(T212&gt;649,"JPT 충족",IF(W212&gt;56,"G-TELP 충족",IF(U1153=6,"HSK점수 충족",IF(U1153=5,"HSK점수 충족",IF(U1153=4,IF(V1153&gt;254,"HSK점수 충족","자격미달"),"자격미달")))))))),0))))</f>
        <v>TOEIC 충족</v>
      </c>
      <c r="AC212" s="21"/>
      <c r="AD212" s="3">
        <f>IF(P212="A",VLOOKUP(Q212,[1]교육_어학_경력backdata!$B$3:$C$9,2,1),IF(P212="B",VLOOKUP(Q212,[1]교육_어학_경력backdata!$G$3:$H$9,2,1),IF(P212="C",0,"오류")))</f>
        <v>16</v>
      </c>
      <c r="AE212" s="3">
        <f>IF(P212="A",VLOOKUP(R212,[1]교육_어학_경력backdata!$B$11:$C$17,2,1),IF(P212="B",VLOOKUP(R212,[1]교육_어학_경력backdata!$G$11:$H$17,2,1),IF(P212="C",0,"오류")))</f>
        <v>0</v>
      </c>
      <c r="AF212" s="3">
        <f>IF(P212="A",VLOOKUP(S212,[1]교육_어학_경력backdata!$B$19:$C$25,2,1),IF(P212="B",VLOOKUP(S212,[1]교육_어학_경력backdata!$G$19:$H$25,2,1),IF(P212="C",0,"오류")))</f>
        <v>0</v>
      </c>
      <c r="AG212" s="3">
        <f>IF(P212="A",VLOOKUP(T212,[1]교육_어학_경력backdata!$B$3:$C$9,2,1),IF(P212="B",VLOOKUP(T212,[1]교육_어학_경력backdata!$G$3:$H$9,2,1),IF(P212="C",0,"오류")))</f>
        <v>0</v>
      </c>
      <c r="AH212" s="3">
        <f>IF(P212="A",IF(U212=0,0,IF(U212=4,0,IF(U212=5,VLOOKUP(V212,[1]교육_어학_경력backdata!$B$27:$C$29,2,1),IF(U212=6,VLOOKUP(V212,[1]교육_어학_경력backdata!$B$31:$C$34,2,1))))),IF(P212="B",IF(U212=0,0,IF(U212=4,0,IF(U212=5,VLOOKUP(V212,[1]교육_어학_경력backdata!$G$27:$H$31,2,1),IF(U212=6,VLOOKUP(V212,[1]교육_어학_경력backdata!$G$33:$H$34,2,1))))),IF(CT212="C",0,"오류")))</f>
        <v>0</v>
      </c>
      <c r="AI212" s="3">
        <f>IF(P212="A",VLOOKUP(W212,[1]교육_어학_경력backdata!$B$36:$C$42,2,1),IF(P212="B",VLOOKUP(W212,[1]교육_어학_경력backdata!$G$36:$H$42,2,1),IF(P212="C",0,"오류")))</f>
        <v>0</v>
      </c>
      <c r="AJ212" s="3">
        <f>SUM(AD212:AI212)</f>
        <v>16</v>
      </c>
      <c r="AK212" s="3">
        <f>_xlfn.MAXIFS(AJ:AJ,B:B,B212)</f>
        <v>16</v>
      </c>
      <c r="AL212" s="3"/>
      <c r="AM212" s="21"/>
      <c r="AN212" s="3"/>
      <c r="AO212" s="3"/>
    </row>
    <row r="213" spans="1:41" x14ac:dyDescent="0.4">
      <c r="A213" s="4">
        <f>IF(B212=B213,A212,A212+1)</f>
        <v>195</v>
      </c>
      <c r="B213" s="4" t="s">
        <v>5315</v>
      </c>
      <c r="C213" s="4" t="s">
        <v>5314</v>
      </c>
      <c r="D213" s="4" t="s">
        <v>3044</v>
      </c>
      <c r="E213" s="4" t="s">
        <v>3043</v>
      </c>
      <c r="F213" s="4">
        <f>IF(B213=B212,F212+1,1)</f>
        <v>1</v>
      </c>
      <c r="G213" s="4" t="s">
        <v>6380</v>
      </c>
      <c r="H213" s="4" t="s">
        <v>6379</v>
      </c>
      <c r="I213" s="4" t="s">
        <v>6378</v>
      </c>
      <c r="J213" s="4" t="s">
        <v>6790</v>
      </c>
      <c r="K213" s="4"/>
      <c r="L213" s="4" t="s">
        <v>6555</v>
      </c>
      <c r="M213" s="4" t="s">
        <v>7384</v>
      </c>
      <c r="P213" s="4" t="s">
        <v>2434</v>
      </c>
      <c r="Q213" s="4">
        <f>IF(H213="TOEIC",VALUE(L213),0)</f>
        <v>935</v>
      </c>
      <c r="R213" s="4">
        <f>IF(H213="NEW TEPS",VALUE(L213),0)</f>
        <v>0</v>
      </c>
      <c r="S213" s="4">
        <f>IF(H213="TOEFL(ibt)",VALUE(L213),0)</f>
        <v>0</v>
      </c>
      <c r="T213" s="4">
        <f>IF(H213="JPT",VALUE(L213),0)</f>
        <v>0</v>
      </c>
      <c r="U213" s="4">
        <f>IF(H213="HSK",VALUE(K213),0)</f>
        <v>0</v>
      </c>
      <c r="V213" s="4">
        <f>IF(H213="HSK",VALUE(L213),0)</f>
        <v>0</v>
      </c>
      <c r="W213" s="4">
        <f>IF(H213="G-TELP Level2",VALUE(L213),0)</f>
        <v>0</v>
      </c>
      <c r="X213" s="4">
        <f>IF(P213="A",IF(Q213&gt;849,1,IF(R213&gt;335,1,IF(S213&gt;97,1,IF(T213&gt;849,1,IF(W213&gt;82,1,IF(U213=6,1,IF(U213=5,IF(V213&gt;254,1,0),0))))))),IF(P213="B",IF(Q213&gt;699,1,IF(R213&gt;263,1,IF(S213&gt;78,1,IF(T213&gt;699,1,IF(W213&gt;63,1,IF(U213=6,1,IF(U213=5,IF(V213&gt;179,1,0),0))))))),IF(P213="C",IF(Q213&gt;599,1,IF(R213&gt;226,1,IF(S213&gt;67,1,IF(T213&gt;599,1,IF(W213&gt;49,1,IF(U213=6,1,IF(U213=5,1,IF(U213=4,IF(V213&gt;209,1,0),0)))))))),IF(P213="D",IF(Q213&gt;649,1,IF(R213&gt;244,1,IF(S213&gt;73,1,IF(T213&gt;649,1,IF(W213&gt;56,1,IF(U213=6,1,IF(U213=5,1,IF(U213=4,IF(V213&gt;254,1,0),0)))))))),0))))</f>
        <v>1</v>
      </c>
      <c r="Y213" s="4">
        <f>SUMIF(B:B,B213,X:X)</f>
        <v>1</v>
      </c>
      <c r="Z213" s="4" t="str">
        <f>IF(Y213&gt;0,"어학 충족","자격미달")</f>
        <v>어학 충족</v>
      </c>
      <c r="AA213" s="4"/>
      <c r="AB213" s="4" t="str">
        <f>IF(P213="A",IF(Q213&gt;849,"TOEIC 충족",IF(R213&gt;335,"New-TEPS 충족",IF(S213&gt;97,"TOEFL 충족",IF(T213&gt;849,"JPT 충족",IF(W213&gt;82,"G-TELP 충족",IF(U213=6,"HSK점수 충족",IF(U213=5,IF(V213&gt;254,"HSK점수 충족","자격미달"),"자격미달"))))))),IF(P213="B",IF(Q213&gt;699,"TOEIC 충족",IF(R213&gt;263,"New-TEPS 충족",IF(S213&gt;78,"TOEFL 충족",IF(T213&gt;699,"JPT 충족",IF(W213&gt;63,"G-TELP 충족",IF(U213=6,"HSK점수 충족",IF(U213=5,IF(V213&gt;179,"HSK점수 충족","자격미달"),"자격미달"))))))),IF(P213="C",IF(Q213&gt;599,"TOEIC 충족",IF(R213&gt;226,"New-TEPS 충족",IF(S213&gt;67,"TOEFL 충족",IF(T213&gt;599,"JPT 충족",IF(W213&gt;49,"G-TELP 충족",IF(U213=6,"HSK점수 충족",IF(U213=5,"HSK점수 충족",IF(U213=4,IF(V213&gt;209,"HSK점수 충족","자격미달"),"자격미달")))))))),IF(P213="D",IF(Q213&gt;649,"TOEIC 충족",IF(R213&gt;244,"New-TEPS 충족",IF(S213&gt;73,"TOEFL 충족",IF(T213&gt;649,"JPT 충족",IF(W213&gt;56,"G-TELP 충족",IF(U1154=6,"HSK점수 충족",IF(U1154=5,"HSK점수 충족",IF(U1154=4,IF(V1154&gt;254,"HSK점수 충족","자격미달"),"자격미달")))))))),0))))</f>
        <v>TOEIC 충족</v>
      </c>
      <c r="AC213" s="21"/>
      <c r="AD213" s="4">
        <f>IF(P213="A",VLOOKUP(Q213,[1]교육_어학_경력backdata!$B$3:$C$9,2,1),IF(P213="B",VLOOKUP(Q213,[1]교육_어학_경력backdata!$G$3:$H$9,2,1),IF(P213="C",0,"오류")))</f>
        <v>18</v>
      </c>
      <c r="AE213" s="4">
        <f>IF(P213="A",VLOOKUP(R213,[1]교육_어학_경력backdata!$B$11:$C$17,2,1),IF(P213="B",VLOOKUP(R213,[1]교육_어학_경력backdata!$G$11:$H$17,2,1),IF(P213="C",0,"오류")))</f>
        <v>0</v>
      </c>
      <c r="AF213" s="4">
        <f>IF(P213="A",VLOOKUP(S213,[1]교육_어학_경력backdata!$B$19:$C$25,2,1),IF(P213="B",VLOOKUP(S213,[1]교육_어학_경력backdata!$G$19:$H$25,2,1),IF(P213="C",0,"오류")))</f>
        <v>0</v>
      </c>
      <c r="AG213" s="4">
        <f>IF(P213="A",VLOOKUP(T213,[1]교육_어학_경력backdata!$B$3:$C$9,2,1),IF(P213="B",VLOOKUP(T213,[1]교육_어학_경력backdata!$G$3:$H$9,2,1),IF(P213="C",0,"오류")))</f>
        <v>0</v>
      </c>
      <c r="AH213" s="4">
        <f>IF(P213="A",IF(U213=0,0,IF(U213=4,0,IF(U213=5,VLOOKUP(V213,[1]교육_어학_경력backdata!$B$27:$C$29,2,1),IF(U213=6,VLOOKUP(V213,[1]교육_어학_경력backdata!$B$31:$C$34,2,1))))),IF(P213="B",IF(U213=0,0,IF(U213=4,0,IF(U213=5,VLOOKUP(V213,[1]교육_어학_경력backdata!$G$27:$H$31,2,1),IF(U213=6,VLOOKUP(V213,[1]교육_어학_경력backdata!$G$33:$H$34,2,1))))),IF(CT213="C",0,"오류")))</f>
        <v>0</v>
      </c>
      <c r="AI213" s="4">
        <f>IF(P213="A",VLOOKUP(W213,[1]교육_어학_경력backdata!$B$36:$C$42,2,1),IF(P213="B",VLOOKUP(W213,[1]교육_어학_경력backdata!$G$36:$H$42,2,1),IF(P213="C",0,"오류")))</f>
        <v>0</v>
      </c>
      <c r="AJ213" s="4">
        <f>SUM(AD213:AI213)</f>
        <v>18</v>
      </c>
      <c r="AK213" s="4">
        <f>_xlfn.MAXIFS(AJ:AJ,B:B,B213)</f>
        <v>18</v>
      </c>
      <c r="AL213" s="4"/>
      <c r="AM213" s="21"/>
      <c r="AN213" s="4"/>
      <c r="AO213" s="4"/>
    </row>
    <row r="214" spans="1:41" x14ac:dyDescent="0.4">
      <c r="A214" s="3">
        <f>IF(B213=B214,A213,A213+1)</f>
        <v>196</v>
      </c>
      <c r="B214" s="3" t="s">
        <v>5309</v>
      </c>
      <c r="C214" s="3" t="s">
        <v>5308</v>
      </c>
      <c r="D214" s="3" t="s">
        <v>3044</v>
      </c>
      <c r="E214" s="3" t="s">
        <v>3043</v>
      </c>
      <c r="F214" s="3">
        <f>IF(B214=B213,F213+1,1)</f>
        <v>1</v>
      </c>
      <c r="G214" s="3" t="s">
        <v>6380</v>
      </c>
      <c r="H214" s="3" t="s">
        <v>6379</v>
      </c>
      <c r="I214" s="3" t="s">
        <v>6378</v>
      </c>
      <c r="J214" s="3" t="s">
        <v>6442</v>
      </c>
      <c r="K214" s="3"/>
      <c r="L214" s="3" t="s">
        <v>6413</v>
      </c>
      <c r="M214" s="3" t="s">
        <v>7383</v>
      </c>
      <c r="P214" s="3" t="s">
        <v>2434</v>
      </c>
      <c r="Q214" s="3">
        <f>IF(H214="TOEIC",VALUE(L214),0)</f>
        <v>880</v>
      </c>
      <c r="R214" s="3">
        <f>IF(H214="NEW TEPS",VALUE(L214),0)</f>
        <v>0</v>
      </c>
      <c r="S214" s="3">
        <f>IF(H214="TOEFL(ibt)",VALUE(L214),0)</f>
        <v>0</v>
      </c>
      <c r="T214" s="3">
        <f>IF(H214="JPT",VALUE(L214),0)</f>
        <v>0</v>
      </c>
      <c r="U214" s="3">
        <f>IF(H214="HSK",VALUE(K214),0)</f>
        <v>0</v>
      </c>
      <c r="V214" s="3">
        <f>IF(H214="HSK",VALUE(L214),0)</f>
        <v>0</v>
      </c>
      <c r="W214" s="3">
        <f>IF(H214="G-TELP Level2",VALUE(L214),0)</f>
        <v>0</v>
      </c>
      <c r="X214" s="3">
        <f>IF(P214="A",IF(Q214&gt;849,1,IF(R214&gt;335,1,IF(S214&gt;97,1,IF(T214&gt;849,1,IF(W214&gt;82,1,IF(U214=6,1,IF(U214=5,IF(V214&gt;254,1,0),0))))))),IF(P214="B",IF(Q214&gt;699,1,IF(R214&gt;263,1,IF(S214&gt;78,1,IF(T214&gt;699,1,IF(W214&gt;63,1,IF(U214=6,1,IF(U214=5,IF(V214&gt;179,1,0),0))))))),IF(P214="C",IF(Q214&gt;599,1,IF(R214&gt;226,1,IF(S214&gt;67,1,IF(T214&gt;599,1,IF(W214&gt;49,1,IF(U214=6,1,IF(U214=5,1,IF(U214=4,IF(V214&gt;209,1,0),0)))))))),IF(P214="D",IF(Q214&gt;649,1,IF(R214&gt;244,1,IF(S214&gt;73,1,IF(T214&gt;649,1,IF(W214&gt;56,1,IF(U214=6,1,IF(U214=5,1,IF(U214=4,IF(V214&gt;254,1,0),0)))))))),0))))</f>
        <v>1</v>
      </c>
      <c r="Y214" s="3">
        <f>SUMIF(B:B,B214,X:X)</f>
        <v>1</v>
      </c>
      <c r="Z214" s="3" t="str">
        <f>IF(Y214&gt;0,"어학 충족","자격미달")</f>
        <v>어학 충족</v>
      </c>
      <c r="AA214" s="3"/>
      <c r="AB214" s="3" t="str">
        <f>IF(P214="A",IF(Q214&gt;849,"TOEIC 충족",IF(R214&gt;335,"New-TEPS 충족",IF(S214&gt;97,"TOEFL 충족",IF(T214&gt;849,"JPT 충족",IF(W214&gt;82,"G-TELP 충족",IF(U214=6,"HSK점수 충족",IF(U214=5,IF(V214&gt;254,"HSK점수 충족","자격미달"),"자격미달"))))))),IF(P214="B",IF(Q214&gt;699,"TOEIC 충족",IF(R214&gt;263,"New-TEPS 충족",IF(S214&gt;78,"TOEFL 충족",IF(T214&gt;699,"JPT 충족",IF(W214&gt;63,"G-TELP 충족",IF(U214=6,"HSK점수 충족",IF(U214=5,IF(V214&gt;179,"HSK점수 충족","자격미달"),"자격미달"))))))),IF(P214="C",IF(Q214&gt;599,"TOEIC 충족",IF(R214&gt;226,"New-TEPS 충족",IF(S214&gt;67,"TOEFL 충족",IF(T214&gt;599,"JPT 충족",IF(W214&gt;49,"G-TELP 충족",IF(U214=6,"HSK점수 충족",IF(U214=5,"HSK점수 충족",IF(U214=4,IF(V214&gt;209,"HSK점수 충족","자격미달"),"자격미달")))))))),IF(P214="D",IF(Q214&gt;649,"TOEIC 충족",IF(R214&gt;244,"New-TEPS 충족",IF(S214&gt;73,"TOEFL 충족",IF(T214&gt;649,"JPT 충족",IF(W214&gt;56,"G-TELP 충족",IF(U1155=6,"HSK점수 충족",IF(U1155=5,"HSK점수 충족",IF(U1155=4,IF(V1155&gt;254,"HSK점수 충족","자격미달"),"자격미달")))))))),0))))</f>
        <v>TOEIC 충족</v>
      </c>
      <c r="AC214" s="21"/>
      <c r="AD214" s="3">
        <f>IF(P214="A",VLOOKUP(Q214,[1]교육_어학_경력backdata!$B$3:$C$9,2,1),IF(P214="B",VLOOKUP(Q214,[1]교육_어학_경력backdata!$G$3:$H$9,2,1),IF(P214="C",0,"오류")))</f>
        <v>14</v>
      </c>
      <c r="AE214" s="3">
        <f>IF(P214="A",VLOOKUP(R214,[1]교육_어학_경력backdata!$B$11:$C$17,2,1),IF(P214="B",VLOOKUP(R214,[1]교육_어학_경력backdata!$G$11:$H$17,2,1),IF(P214="C",0,"오류")))</f>
        <v>0</v>
      </c>
      <c r="AF214" s="3">
        <f>IF(P214="A",VLOOKUP(S214,[1]교육_어학_경력backdata!$B$19:$C$25,2,1),IF(P214="B",VLOOKUP(S214,[1]교육_어학_경력backdata!$G$19:$H$25,2,1),IF(P214="C",0,"오류")))</f>
        <v>0</v>
      </c>
      <c r="AG214" s="3">
        <f>IF(P214="A",VLOOKUP(T214,[1]교육_어학_경력backdata!$B$3:$C$9,2,1),IF(P214="B",VLOOKUP(T214,[1]교육_어학_경력backdata!$G$3:$H$9,2,1),IF(P214="C",0,"오류")))</f>
        <v>0</v>
      </c>
      <c r="AH214" s="3">
        <f>IF(P214="A",IF(U214=0,0,IF(U214=4,0,IF(U214=5,VLOOKUP(V214,[1]교육_어학_경력backdata!$B$27:$C$29,2,1),IF(U214=6,VLOOKUP(V214,[1]교육_어학_경력backdata!$B$31:$C$34,2,1))))),IF(P214="B",IF(U214=0,0,IF(U214=4,0,IF(U214=5,VLOOKUP(V214,[1]교육_어학_경력backdata!$G$27:$H$31,2,1),IF(U214=6,VLOOKUP(V214,[1]교육_어학_경력backdata!$G$33:$H$34,2,1))))),IF(CT214="C",0,"오류")))</f>
        <v>0</v>
      </c>
      <c r="AI214" s="3">
        <f>IF(P214="A",VLOOKUP(W214,[1]교육_어학_경력backdata!$B$36:$C$42,2,1),IF(P214="B",VLOOKUP(W214,[1]교육_어학_경력backdata!$G$36:$H$42,2,1),IF(P214="C",0,"오류")))</f>
        <v>0</v>
      </c>
      <c r="AJ214" s="3">
        <f>SUM(AD214:AI214)</f>
        <v>14</v>
      </c>
      <c r="AK214" s="3">
        <f>_xlfn.MAXIFS(AJ:AJ,B:B,B214)</f>
        <v>14</v>
      </c>
      <c r="AL214" s="3"/>
      <c r="AM214" s="21"/>
      <c r="AN214" s="3"/>
      <c r="AO214" s="3"/>
    </row>
    <row r="215" spans="1:41" x14ac:dyDescent="0.4">
      <c r="A215" s="4">
        <f>IF(B214=B215,A214,A214+1)</f>
        <v>197</v>
      </c>
      <c r="B215" s="4" t="s">
        <v>5303</v>
      </c>
      <c r="C215" s="4" t="s">
        <v>5302</v>
      </c>
      <c r="D215" s="4" t="s">
        <v>3044</v>
      </c>
      <c r="E215" s="4" t="s">
        <v>3043</v>
      </c>
      <c r="F215" s="4">
        <f>IF(B215=B214,F214+1,1)</f>
        <v>1</v>
      </c>
      <c r="G215" s="4" t="s">
        <v>6384</v>
      </c>
      <c r="H215" s="4" t="s">
        <v>6379</v>
      </c>
      <c r="I215" s="4" t="s">
        <v>6378</v>
      </c>
      <c r="J215" s="4" t="s">
        <v>6502</v>
      </c>
      <c r="K215" s="4"/>
      <c r="L215" s="4" t="s">
        <v>6430</v>
      </c>
      <c r="M215" s="4" t="s">
        <v>7382</v>
      </c>
      <c r="P215" s="4" t="s">
        <v>2434</v>
      </c>
      <c r="Q215" s="4">
        <f>IF(H215="TOEIC",VALUE(L215),0)</f>
        <v>850</v>
      </c>
      <c r="R215" s="4">
        <f>IF(H215="NEW TEPS",VALUE(L215),0)</f>
        <v>0</v>
      </c>
      <c r="S215" s="4">
        <f>IF(H215="TOEFL(ibt)",VALUE(L215),0)</f>
        <v>0</v>
      </c>
      <c r="T215" s="4">
        <f>IF(H215="JPT",VALUE(L215),0)</f>
        <v>0</v>
      </c>
      <c r="U215" s="4">
        <f>IF(H215="HSK",VALUE(K215),0)</f>
        <v>0</v>
      </c>
      <c r="V215" s="4">
        <f>IF(H215="HSK",VALUE(L215),0)</f>
        <v>0</v>
      </c>
      <c r="W215" s="4">
        <f>IF(H215="G-TELP Level2",VALUE(L215),0)</f>
        <v>0</v>
      </c>
      <c r="X215" s="4">
        <f>IF(P215="A",IF(Q215&gt;849,1,IF(R215&gt;335,1,IF(S215&gt;97,1,IF(T215&gt;849,1,IF(W215&gt;82,1,IF(U215=6,1,IF(U215=5,IF(V215&gt;254,1,0),0))))))),IF(P215="B",IF(Q215&gt;699,1,IF(R215&gt;263,1,IF(S215&gt;78,1,IF(T215&gt;699,1,IF(W215&gt;63,1,IF(U215=6,1,IF(U215=5,IF(V215&gt;179,1,0),0))))))),IF(P215="C",IF(Q215&gt;599,1,IF(R215&gt;226,1,IF(S215&gt;67,1,IF(T215&gt;599,1,IF(W215&gt;49,1,IF(U215=6,1,IF(U215=5,1,IF(U215=4,IF(V215&gt;209,1,0),0)))))))),IF(P215="D",IF(Q215&gt;649,1,IF(R215&gt;244,1,IF(S215&gt;73,1,IF(T215&gt;649,1,IF(W215&gt;56,1,IF(U215=6,1,IF(U215=5,1,IF(U215=4,IF(V215&gt;254,1,0),0)))))))),0))))</f>
        <v>1</v>
      </c>
      <c r="Y215" s="4">
        <f>SUMIF(B:B,B215,X:X)</f>
        <v>1</v>
      </c>
      <c r="Z215" s="4" t="str">
        <f>IF(Y215&gt;0,"어학 충족","자격미달")</f>
        <v>어학 충족</v>
      </c>
      <c r="AA215" s="4"/>
      <c r="AB215" s="4" t="str">
        <f>IF(P215="A",IF(Q215&gt;849,"TOEIC 충족",IF(R215&gt;335,"New-TEPS 충족",IF(S215&gt;97,"TOEFL 충족",IF(T215&gt;849,"JPT 충족",IF(W215&gt;82,"G-TELP 충족",IF(U215=6,"HSK점수 충족",IF(U215=5,IF(V215&gt;254,"HSK점수 충족","자격미달"),"자격미달"))))))),IF(P215="B",IF(Q215&gt;699,"TOEIC 충족",IF(R215&gt;263,"New-TEPS 충족",IF(S215&gt;78,"TOEFL 충족",IF(T215&gt;699,"JPT 충족",IF(W215&gt;63,"G-TELP 충족",IF(U215=6,"HSK점수 충족",IF(U215=5,IF(V215&gt;179,"HSK점수 충족","자격미달"),"자격미달"))))))),IF(P215="C",IF(Q215&gt;599,"TOEIC 충족",IF(R215&gt;226,"New-TEPS 충족",IF(S215&gt;67,"TOEFL 충족",IF(T215&gt;599,"JPT 충족",IF(W215&gt;49,"G-TELP 충족",IF(U215=6,"HSK점수 충족",IF(U215=5,"HSK점수 충족",IF(U215=4,IF(V215&gt;209,"HSK점수 충족","자격미달"),"자격미달")))))))),IF(P215="D",IF(Q215&gt;649,"TOEIC 충족",IF(R215&gt;244,"New-TEPS 충족",IF(S215&gt;73,"TOEFL 충족",IF(T215&gt;649,"JPT 충족",IF(W215&gt;56,"G-TELP 충족",IF(U1156=6,"HSK점수 충족",IF(U1156=5,"HSK점수 충족",IF(U1156=4,IF(V1156&gt;254,"HSK점수 충족","자격미달"),"자격미달")))))))),0))))</f>
        <v>TOEIC 충족</v>
      </c>
      <c r="AC215" s="21"/>
      <c r="AD215" s="4">
        <f>IF(P215="A",VLOOKUP(Q215,[1]교육_어학_경력backdata!$B$3:$C$9,2,1),IF(P215="B",VLOOKUP(Q215,[1]교육_어학_경력backdata!$G$3:$H$9,2,1),IF(P215="C",0,"오류")))</f>
        <v>12</v>
      </c>
      <c r="AE215" s="4">
        <f>IF(P215="A",VLOOKUP(R215,[1]교육_어학_경력backdata!$B$11:$C$17,2,1),IF(P215="B",VLOOKUP(R215,[1]교육_어학_경력backdata!$G$11:$H$17,2,1),IF(P215="C",0,"오류")))</f>
        <v>0</v>
      </c>
      <c r="AF215" s="4">
        <f>IF(P215="A",VLOOKUP(S215,[1]교육_어학_경력backdata!$B$19:$C$25,2,1),IF(P215="B",VLOOKUP(S215,[1]교육_어학_경력backdata!$G$19:$H$25,2,1),IF(P215="C",0,"오류")))</f>
        <v>0</v>
      </c>
      <c r="AG215" s="4">
        <f>IF(P215="A",VLOOKUP(T215,[1]교육_어학_경력backdata!$B$3:$C$9,2,1),IF(P215="B",VLOOKUP(T215,[1]교육_어학_경력backdata!$G$3:$H$9,2,1),IF(P215="C",0,"오류")))</f>
        <v>0</v>
      </c>
      <c r="AH215" s="4">
        <f>IF(P215="A",IF(U215=0,0,IF(U215=4,0,IF(U215=5,VLOOKUP(V215,[1]교육_어학_경력backdata!$B$27:$C$29,2,1),IF(U215=6,VLOOKUP(V215,[1]교육_어학_경력backdata!$B$31:$C$34,2,1))))),IF(P215="B",IF(U215=0,0,IF(U215=4,0,IF(U215=5,VLOOKUP(V215,[1]교육_어학_경력backdata!$G$27:$H$31,2,1),IF(U215=6,VLOOKUP(V215,[1]교육_어학_경력backdata!$G$33:$H$34,2,1))))),IF(CT215="C",0,"오류")))</f>
        <v>0</v>
      </c>
      <c r="AI215" s="4">
        <f>IF(P215="A",VLOOKUP(W215,[1]교육_어학_경력backdata!$B$36:$C$42,2,1),IF(P215="B",VLOOKUP(W215,[1]교육_어학_경력backdata!$G$36:$H$42,2,1),IF(P215="C",0,"오류")))</f>
        <v>0</v>
      </c>
      <c r="AJ215" s="4">
        <f>SUM(AD215:AI215)</f>
        <v>12</v>
      </c>
      <c r="AK215" s="4">
        <f>_xlfn.MAXIFS(AJ:AJ,B:B,B215)</f>
        <v>12</v>
      </c>
      <c r="AL215" s="4"/>
      <c r="AM215" s="21"/>
      <c r="AN215" s="4"/>
      <c r="AO215" s="4"/>
    </row>
    <row r="216" spans="1:41" x14ac:dyDescent="0.4">
      <c r="A216" s="3">
        <f>IF(B215=B216,A215,A215+1)</f>
        <v>198</v>
      </c>
      <c r="B216" s="3" t="s">
        <v>5299</v>
      </c>
      <c r="C216" s="3" t="s">
        <v>2670</v>
      </c>
      <c r="D216" s="3" t="s">
        <v>3044</v>
      </c>
      <c r="E216" s="3" t="s">
        <v>3043</v>
      </c>
      <c r="F216" s="3">
        <f>IF(B216=B215,F215+1,1)</f>
        <v>1</v>
      </c>
      <c r="G216" s="3" t="s">
        <v>6380</v>
      </c>
      <c r="H216" s="3" t="s">
        <v>6379</v>
      </c>
      <c r="I216" s="3" t="s">
        <v>6378</v>
      </c>
      <c r="J216" s="3" t="s">
        <v>6559</v>
      </c>
      <c r="K216" s="3"/>
      <c r="L216" s="3" t="s">
        <v>6674</v>
      </c>
      <c r="M216" s="3" t="s">
        <v>7381</v>
      </c>
      <c r="P216" s="3" t="s">
        <v>2434</v>
      </c>
      <c r="Q216" s="3">
        <f>IF(H216="TOEIC",VALUE(L216),0)</f>
        <v>905</v>
      </c>
      <c r="R216" s="3">
        <f>IF(H216="NEW TEPS",VALUE(L216),0)</f>
        <v>0</v>
      </c>
      <c r="S216" s="3">
        <f>IF(H216="TOEFL(ibt)",VALUE(L216),0)</f>
        <v>0</v>
      </c>
      <c r="T216" s="3">
        <f>IF(H216="JPT",VALUE(L216),0)</f>
        <v>0</v>
      </c>
      <c r="U216" s="3">
        <f>IF(H216="HSK",VALUE(K216),0)</f>
        <v>0</v>
      </c>
      <c r="V216" s="3">
        <f>IF(H216="HSK",VALUE(L216),0)</f>
        <v>0</v>
      </c>
      <c r="W216" s="3">
        <f>IF(H216="G-TELP Level2",VALUE(L216),0)</f>
        <v>0</v>
      </c>
      <c r="X216" s="3">
        <f>IF(P216="A",IF(Q216&gt;849,1,IF(R216&gt;335,1,IF(S216&gt;97,1,IF(T216&gt;849,1,IF(W216&gt;82,1,IF(U216=6,1,IF(U216=5,IF(V216&gt;254,1,0),0))))))),IF(P216="B",IF(Q216&gt;699,1,IF(R216&gt;263,1,IF(S216&gt;78,1,IF(T216&gt;699,1,IF(W216&gt;63,1,IF(U216=6,1,IF(U216=5,IF(V216&gt;179,1,0),0))))))),IF(P216="C",IF(Q216&gt;599,1,IF(R216&gt;226,1,IF(S216&gt;67,1,IF(T216&gt;599,1,IF(W216&gt;49,1,IF(U216=6,1,IF(U216=5,1,IF(U216=4,IF(V216&gt;209,1,0),0)))))))),IF(P216="D",IF(Q216&gt;649,1,IF(R216&gt;244,1,IF(S216&gt;73,1,IF(T216&gt;649,1,IF(W216&gt;56,1,IF(U216=6,1,IF(U216=5,1,IF(U216=4,IF(V216&gt;254,1,0),0)))))))),0))))</f>
        <v>1</v>
      </c>
      <c r="Y216" s="3">
        <f>SUMIF(B:B,B216,X:X)</f>
        <v>1</v>
      </c>
      <c r="Z216" s="3" t="str">
        <f>IF(Y216&gt;0,"어학 충족","자격미달")</f>
        <v>어학 충족</v>
      </c>
      <c r="AA216" s="3"/>
      <c r="AB216" s="3" t="str">
        <f>IF(P216="A",IF(Q216&gt;849,"TOEIC 충족",IF(R216&gt;335,"New-TEPS 충족",IF(S216&gt;97,"TOEFL 충족",IF(T216&gt;849,"JPT 충족",IF(W216&gt;82,"G-TELP 충족",IF(U216=6,"HSK점수 충족",IF(U216=5,IF(V216&gt;254,"HSK점수 충족","자격미달"),"자격미달"))))))),IF(P216="B",IF(Q216&gt;699,"TOEIC 충족",IF(R216&gt;263,"New-TEPS 충족",IF(S216&gt;78,"TOEFL 충족",IF(T216&gt;699,"JPT 충족",IF(W216&gt;63,"G-TELP 충족",IF(U216=6,"HSK점수 충족",IF(U216=5,IF(V216&gt;179,"HSK점수 충족","자격미달"),"자격미달"))))))),IF(P216="C",IF(Q216&gt;599,"TOEIC 충족",IF(R216&gt;226,"New-TEPS 충족",IF(S216&gt;67,"TOEFL 충족",IF(T216&gt;599,"JPT 충족",IF(W216&gt;49,"G-TELP 충족",IF(U216=6,"HSK점수 충족",IF(U216=5,"HSK점수 충족",IF(U216=4,IF(V216&gt;209,"HSK점수 충족","자격미달"),"자격미달")))))))),IF(P216="D",IF(Q216&gt;649,"TOEIC 충족",IF(R216&gt;244,"New-TEPS 충족",IF(S216&gt;73,"TOEFL 충족",IF(T216&gt;649,"JPT 충족",IF(W216&gt;56,"G-TELP 충족",IF(U1157=6,"HSK점수 충족",IF(U1157=5,"HSK점수 충족",IF(U1157=4,IF(V1157&gt;254,"HSK점수 충족","자격미달"),"자격미달")))))))),0))))</f>
        <v>TOEIC 충족</v>
      </c>
      <c r="AC216" s="21"/>
      <c r="AD216" s="3">
        <f>IF(P216="A",VLOOKUP(Q216,[1]교육_어학_경력backdata!$B$3:$C$9,2,1),IF(P216="B",VLOOKUP(Q216,[1]교육_어학_경력backdata!$G$3:$H$9,2,1),IF(P216="C",0,"오류")))</f>
        <v>16</v>
      </c>
      <c r="AE216" s="3">
        <f>IF(P216="A",VLOOKUP(R216,[1]교육_어학_경력backdata!$B$11:$C$17,2,1),IF(P216="B",VLOOKUP(R216,[1]교육_어학_경력backdata!$G$11:$H$17,2,1),IF(P216="C",0,"오류")))</f>
        <v>0</v>
      </c>
      <c r="AF216" s="3">
        <f>IF(P216="A",VLOOKUP(S216,[1]교육_어학_경력backdata!$B$19:$C$25,2,1),IF(P216="B",VLOOKUP(S216,[1]교육_어학_경력backdata!$G$19:$H$25,2,1),IF(P216="C",0,"오류")))</f>
        <v>0</v>
      </c>
      <c r="AG216" s="3">
        <f>IF(P216="A",VLOOKUP(T216,[1]교육_어학_경력backdata!$B$3:$C$9,2,1),IF(P216="B",VLOOKUP(T216,[1]교육_어학_경력backdata!$G$3:$H$9,2,1),IF(P216="C",0,"오류")))</f>
        <v>0</v>
      </c>
      <c r="AH216" s="3">
        <f>IF(P216="A",IF(U216=0,0,IF(U216=4,0,IF(U216=5,VLOOKUP(V216,[1]교육_어학_경력backdata!$B$27:$C$29,2,1),IF(U216=6,VLOOKUP(V216,[1]교육_어학_경력backdata!$B$31:$C$34,2,1))))),IF(P216="B",IF(U216=0,0,IF(U216=4,0,IF(U216=5,VLOOKUP(V216,[1]교육_어학_경력backdata!$G$27:$H$31,2,1),IF(U216=6,VLOOKUP(V216,[1]교육_어학_경력backdata!$G$33:$H$34,2,1))))),IF(CT216="C",0,"오류")))</f>
        <v>0</v>
      </c>
      <c r="AI216" s="3">
        <f>IF(P216="A",VLOOKUP(W216,[1]교육_어학_경력backdata!$B$36:$C$42,2,1),IF(P216="B",VLOOKUP(W216,[1]교육_어학_경력backdata!$G$36:$H$42,2,1),IF(P216="C",0,"오류")))</f>
        <v>0</v>
      </c>
      <c r="AJ216" s="3">
        <f>SUM(AD216:AI216)</f>
        <v>16</v>
      </c>
      <c r="AK216" s="3">
        <f>_xlfn.MAXIFS(AJ:AJ,B:B,B216)</f>
        <v>16</v>
      </c>
      <c r="AL216" s="3"/>
      <c r="AM216" s="21"/>
      <c r="AN216" s="3"/>
      <c r="AO216" s="3"/>
    </row>
    <row r="217" spans="1:41" x14ac:dyDescent="0.4">
      <c r="A217" s="4">
        <f>IF(B216=B217,A216,A216+1)</f>
        <v>199</v>
      </c>
      <c r="B217" s="4" t="s">
        <v>5295</v>
      </c>
      <c r="C217" s="4" t="s">
        <v>5294</v>
      </c>
      <c r="D217" s="4" t="s">
        <v>3044</v>
      </c>
      <c r="E217" s="4" t="s">
        <v>3043</v>
      </c>
      <c r="F217" s="4">
        <f>IF(B217=B216,F216+1,1)</f>
        <v>1</v>
      </c>
      <c r="G217" s="4" t="s">
        <v>6380</v>
      </c>
      <c r="H217" s="4" t="s">
        <v>6379</v>
      </c>
      <c r="I217" s="4" t="s">
        <v>6378</v>
      </c>
      <c r="J217" s="4" t="s">
        <v>6783</v>
      </c>
      <c r="K217" s="4"/>
      <c r="L217" s="4" t="s">
        <v>6604</v>
      </c>
      <c r="M217" s="4" t="s">
        <v>7380</v>
      </c>
      <c r="P217" s="4" t="s">
        <v>2434</v>
      </c>
      <c r="Q217" s="4">
        <f>IF(H217="TOEIC",VALUE(L217),0)</f>
        <v>985</v>
      </c>
      <c r="R217" s="4">
        <f>IF(H217="NEW TEPS",VALUE(L217),0)</f>
        <v>0</v>
      </c>
      <c r="S217" s="4">
        <f>IF(H217="TOEFL(ibt)",VALUE(L217),0)</f>
        <v>0</v>
      </c>
      <c r="T217" s="4">
        <f>IF(H217="JPT",VALUE(L217),0)</f>
        <v>0</v>
      </c>
      <c r="U217" s="4">
        <f>IF(H217="HSK",VALUE(K217),0)</f>
        <v>0</v>
      </c>
      <c r="V217" s="4">
        <f>IF(H217="HSK",VALUE(L217),0)</f>
        <v>0</v>
      </c>
      <c r="W217" s="4">
        <f>IF(H217="G-TELP Level2",VALUE(L217),0)</f>
        <v>0</v>
      </c>
      <c r="X217" s="4">
        <f>IF(P217="A",IF(Q217&gt;849,1,IF(R217&gt;335,1,IF(S217&gt;97,1,IF(T217&gt;849,1,IF(W217&gt;82,1,IF(U217=6,1,IF(U217=5,IF(V217&gt;254,1,0),0))))))),IF(P217="B",IF(Q217&gt;699,1,IF(R217&gt;263,1,IF(S217&gt;78,1,IF(T217&gt;699,1,IF(W217&gt;63,1,IF(U217=6,1,IF(U217=5,IF(V217&gt;179,1,0),0))))))),IF(P217="C",IF(Q217&gt;599,1,IF(R217&gt;226,1,IF(S217&gt;67,1,IF(T217&gt;599,1,IF(W217&gt;49,1,IF(U217=6,1,IF(U217=5,1,IF(U217=4,IF(V217&gt;209,1,0),0)))))))),IF(P217="D",IF(Q217&gt;649,1,IF(R217&gt;244,1,IF(S217&gt;73,1,IF(T217&gt;649,1,IF(W217&gt;56,1,IF(U217=6,1,IF(U217=5,1,IF(U217=4,IF(V217&gt;254,1,0),0)))))))),0))))</f>
        <v>1</v>
      </c>
      <c r="Y217" s="4">
        <f>SUMIF(B:B,B217,X:X)</f>
        <v>1</v>
      </c>
      <c r="Z217" s="4" t="str">
        <f>IF(Y217&gt;0,"어학 충족","자격미달")</f>
        <v>어학 충족</v>
      </c>
      <c r="AA217" s="4"/>
      <c r="AB217" s="4" t="str">
        <f>IF(P217="A",IF(Q217&gt;849,"TOEIC 충족",IF(R217&gt;335,"New-TEPS 충족",IF(S217&gt;97,"TOEFL 충족",IF(T217&gt;849,"JPT 충족",IF(W217&gt;82,"G-TELP 충족",IF(U217=6,"HSK점수 충족",IF(U217=5,IF(V217&gt;254,"HSK점수 충족","자격미달"),"자격미달"))))))),IF(P217="B",IF(Q217&gt;699,"TOEIC 충족",IF(R217&gt;263,"New-TEPS 충족",IF(S217&gt;78,"TOEFL 충족",IF(T217&gt;699,"JPT 충족",IF(W217&gt;63,"G-TELP 충족",IF(U217=6,"HSK점수 충족",IF(U217=5,IF(V217&gt;179,"HSK점수 충족","자격미달"),"자격미달"))))))),IF(P217="C",IF(Q217&gt;599,"TOEIC 충족",IF(R217&gt;226,"New-TEPS 충족",IF(S217&gt;67,"TOEFL 충족",IF(T217&gt;599,"JPT 충족",IF(W217&gt;49,"G-TELP 충족",IF(U217=6,"HSK점수 충족",IF(U217=5,"HSK점수 충족",IF(U217=4,IF(V217&gt;209,"HSK점수 충족","자격미달"),"자격미달")))))))),IF(P217="D",IF(Q217&gt;649,"TOEIC 충족",IF(R217&gt;244,"New-TEPS 충족",IF(S217&gt;73,"TOEFL 충족",IF(T217&gt;649,"JPT 충족",IF(W217&gt;56,"G-TELP 충족",IF(U1158=6,"HSK점수 충족",IF(U1158=5,"HSK점수 충족",IF(U1158=4,IF(V1158&gt;254,"HSK점수 충족","자격미달"),"자격미달")))))))),0))))</f>
        <v>TOEIC 충족</v>
      </c>
      <c r="AC217" s="21"/>
      <c r="AD217" s="4">
        <f>IF(P217="A",VLOOKUP(Q217,[1]교육_어학_경력backdata!$B$3:$C$9,2,1),IF(P217="B",VLOOKUP(Q217,[1]교육_어학_경력backdata!$G$3:$H$9,2,1),IF(P217="C",0,"오류")))</f>
        <v>20</v>
      </c>
      <c r="AE217" s="4">
        <f>IF(P217="A",VLOOKUP(R217,[1]교육_어학_경력backdata!$B$11:$C$17,2,1),IF(P217="B",VLOOKUP(R217,[1]교육_어학_경력backdata!$G$11:$H$17,2,1),IF(P217="C",0,"오류")))</f>
        <v>0</v>
      </c>
      <c r="AF217" s="4">
        <f>IF(P217="A",VLOOKUP(S217,[1]교육_어학_경력backdata!$B$19:$C$25,2,1),IF(P217="B",VLOOKUP(S217,[1]교육_어학_경력backdata!$G$19:$H$25,2,1),IF(P217="C",0,"오류")))</f>
        <v>0</v>
      </c>
      <c r="AG217" s="4">
        <f>IF(P217="A",VLOOKUP(T217,[1]교육_어학_경력backdata!$B$3:$C$9,2,1),IF(P217="B",VLOOKUP(T217,[1]교육_어학_경력backdata!$G$3:$H$9,2,1),IF(P217="C",0,"오류")))</f>
        <v>0</v>
      </c>
      <c r="AH217" s="4">
        <f>IF(P217="A",IF(U217=0,0,IF(U217=4,0,IF(U217=5,VLOOKUP(V217,[1]교육_어학_경력backdata!$B$27:$C$29,2,1),IF(U217=6,VLOOKUP(V217,[1]교육_어학_경력backdata!$B$31:$C$34,2,1))))),IF(P217="B",IF(U217=0,0,IF(U217=4,0,IF(U217=5,VLOOKUP(V217,[1]교육_어학_경력backdata!$G$27:$H$31,2,1),IF(U217=6,VLOOKUP(V217,[1]교육_어학_경력backdata!$G$33:$H$34,2,1))))),IF(CT217="C",0,"오류")))</f>
        <v>0</v>
      </c>
      <c r="AI217" s="4">
        <f>IF(P217="A",VLOOKUP(W217,[1]교육_어학_경력backdata!$B$36:$C$42,2,1),IF(P217="B",VLOOKUP(W217,[1]교육_어학_경력backdata!$G$36:$H$42,2,1),IF(P217="C",0,"오류")))</f>
        <v>0</v>
      </c>
      <c r="AJ217" s="4">
        <f>SUM(AD217:AI217)</f>
        <v>20</v>
      </c>
      <c r="AK217" s="4">
        <f>_xlfn.MAXIFS(AJ:AJ,B:B,B217)</f>
        <v>20</v>
      </c>
      <c r="AL217" s="4"/>
      <c r="AM217" s="21"/>
      <c r="AN217" s="4"/>
      <c r="AO217" s="4"/>
    </row>
    <row r="218" spans="1:41" x14ac:dyDescent="0.4">
      <c r="A218" s="3">
        <f>IF(B217=B218,A217,A217+1)</f>
        <v>200</v>
      </c>
      <c r="B218" s="3" t="s">
        <v>5289</v>
      </c>
      <c r="C218" s="3" t="s">
        <v>5288</v>
      </c>
      <c r="D218" s="3" t="s">
        <v>3044</v>
      </c>
      <c r="E218" s="3" t="s">
        <v>3043</v>
      </c>
      <c r="F218" s="3">
        <f>IF(B218=B217,F217+1,1)</f>
        <v>1</v>
      </c>
      <c r="G218" s="3" t="s">
        <v>6380</v>
      </c>
      <c r="H218" s="3" t="s">
        <v>6379</v>
      </c>
      <c r="I218" s="3" t="s">
        <v>6378</v>
      </c>
      <c r="J218" s="3" t="s">
        <v>6436</v>
      </c>
      <c r="K218" s="3"/>
      <c r="L218" s="3" t="s">
        <v>6413</v>
      </c>
      <c r="M218" s="3" t="s">
        <v>7379</v>
      </c>
      <c r="P218" s="3" t="s">
        <v>2434</v>
      </c>
      <c r="Q218" s="3">
        <f>IF(H218="TOEIC",VALUE(L218),0)</f>
        <v>880</v>
      </c>
      <c r="R218" s="3">
        <f>IF(H218="NEW TEPS",VALUE(L218),0)</f>
        <v>0</v>
      </c>
      <c r="S218" s="3">
        <f>IF(H218="TOEFL(ibt)",VALUE(L218),0)</f>
        <v>0</v>
      </c>
      <c r="T218" s="3">
        <f>IF(H218="JPT",VALUE(L218),0)</f>
        <v>0</v>
      </c>
      <c r="U218" s="3">
        <f>IF(H218="HSK",VALUE(K218),0)</f>
        <v>0</v>
      </c>
      <c r="V218" s="3">
        <f>IF(H218="HSK",VALUE(L218),0)</f>
        <v>0</v>
      </c>
      <c r="W218" s="3">
        <f>IF(H218="G-TELP Level2",VALUE(L218),0)</f>
        <v>0</v>
      </c>
      <c r="X218" s="3">
        <f>IF(P218="A",IF(Q218&gt;849,1,IF(R218&gt;335,1,IF(S218&gt;97,1,IF(T218&gt;849,1,IF(W218&gt;82,1,IF(U218=6,1,IF(U218=5,IF(V218&gt;254,1,0),0))))))),IF(P218="B",IF(Q218&gt;699,1,IF(R218&gt;263,1,IF(S218&gt;78,1,IF(T218&gt;699,1,IF(W218&gt;63,1,IF(U218=6,1,IF(U218=5,IF(V218&gt;179,1,0),0))))))),IF(P218="C",IF(Q218&gt;599,1,IF(R218&gt;226,1,IF(S218&gt;67,1,IF(T218&gt;599,1,IF(W218&gt;49,1,IF(U218=6,1,IF(U218=5,1,IF(U218=4,IF(V218&gt;209,1,0),0)))))))),IF(P218="D",IF(Q218&gt;649,1,IF(R218&gt;244,1,IF(S218&gt;73,1,IF(T218&gt;649,1,IF(W218&gt;56,1,IF(U218=6,1,IF(U218=5,1,IF(U218=4,IF(V218&gt;254,1,0),0)))))))),0))))</f>
        <v>1</v>
      </c>
      <c r="Y218" s="3">
        <f>SUMIF(B:B,B218,X:X)</f>
        <v>1</v>
      </c>
      <c r="Z218" s="3" t="str">
        <f>IF(Y218&gt;0,"어학 충족","자격미달")</f>
        <v>어학 충족</v>
      </c>
      <c r="AA218" s="3"/>
      <c r="AB218" s="3" t="str">
        <f>IF(P218="A",IF(Q218&gt;849,"TOEIC 충족",IF(R218&gt;335,"New-TEPS 충족",IF(S218&gt;97,"TOEFL 충족",IF(T218&gt;849,"JPT 충족",IF(W218&gt;82,"G-TELP 충족",IF(U218=6,"HSK점수 충족",IF(U218=5,IF(V218&gt;254,"HSK점수 충족","자격미달"),"자격미달"))))))),IF(P218="B",IF(Q218&gt;699,"TOEIC 충족",IF(R218&gt;263,"New-TEPS 충족",IF(S218&gt;78,"TOEFL 충족",IF(T218&gt;699,"JPT 충족",IF(W218&gt;63,"G-TELP 충족",IF(U218=6,"HSK점수 충족",IF(U218=5,IF(V218&gt;179,"HSK점수 충족","자격미달"),"자격미달"))))))),IF(P218="C",IF(Q218&gt;599,"TOEIC 충족",IF(R218&gt;226,"New-TEPS 충족",IF(S218&gt;67,"TOEFL 충족",IF(T218&gt;599,"JPT 충족",IF(W218&gt;49,"G-TELP 충족",IF(U218=6,"HSK점수 충족",IF(U218=5,"HSK점수 충족",IF(U218=4,IF(V218&gt;209,"HSK점수 충족","자격미달"),"자격미달")))))))),IF(P218="D",IF(Q218&gt;649,"TOEIC 충족",IF(R218&gt;244,"New-TEPS 충족",IF(S218&gt;73,"TOEFL 충족",IF(T218&gt;649,"JPT 충족",IF(W218&gt;56,"G-TELP 충족",IF(U1159=6,"HSK점수 충족",IF(U1159=5,"HSK점수 충족",IF(U1159=4,IF(V1159&gt;254,"HSK점수 충족","자격미달"),"자격미달")))))))),0))))</f>
        <v>TOEIC 충족</v>
      </c>
      <c r="AC218" s="21"/>
      <c r="AD218" s="3">
        <f>IF(P218="A",VLOOKUP(Q218,[1]교육_어학_경력backdata!$B$3:$C$9,2,1),IF(P218="B",VLOOKUP(Q218,[1]교육_어학_경력backdata!$G$3:$H$9,2,1),IF(P218="C",0,"오류")))</f>
        <v>14</v>
      </c>
      <c r="AE218" s="3">
        <f>IF(P218="A",VLOOKUP(R218,[1]교육_어학_경력backdata!$B$11:$C$17,2,1),IF(P218="B",VLOOKUP(R218,[1]교육_어학_경력backdata!$G$11:$H$17,2,1),IF(P218="C",0,"오류")))</f>
        <v>0</v>
      </c>
      <c r="AF218" s="3">
        <f>IF(P218="A",VLOOKUP(S218,[1]교육_어학_경력backdata!$B$19:$C$25,2,1),IF(P218="B",VLOOKUP(S218,[1]교육_어학_경력backdata!$G$19:$H$25,2,1),IF(P218="C",0,"오류")))</f>
        <v>0</v>
      </c>
      <c r="AG218" s="3">
        <f>IF(P218="A",VLOOKUP(T218,[1]교육_어학_경력backdata!$B$3:$C$9,2,1),IF(P218="B",VLOOKUP(T218,[1]교육_어학_경력backdata!$G$3:$H$9,2,1),IF(P218="C",0,"오류")))</f>
        <v>0</v>
      </c>
      <c r="AH218" s="3">
        <f>IF(P218="A",IF(U218=0,0,IF(U218=4,0,IF(U218=5,VLOOKUP(V218,[1]교육_어학_경력backdata!$B$27:$C$29,2,1),IF(U218=6,VLOOKUP(V218,[1]교육_어학_경력backdata!$B$31:$C$34,2,1))))),IF(P218="B",IF(U218=0,0,IF(U218=4,0,IF(U218=5,VLOOKUP(V218,[1]교육_어학_경력backdata!$G$27:$H$31,2,1),IF(U218=6,VLOOKUP(V218,[1]교육_어학_경력backdata!$G$33:$H$34,2,1))))),IF(CT218="C",0,"오류")))</f>
        <v>0</v>
      </c>
      <c r="AI218" s="3">
        <f>IF(P218="A",VLOOKUP(W218,[1]교육_어학_경력backdata!$B$36:$C$42,2,1),IF(P218="B",VLOOKUP(W218,[1]교육_어학_경력backdata!$G$36:$H$42,2,1),IF(P218="C",0,"오류")))</f>
        <v>0</v>
      </c>
      <c r="AJ218" s="3">
        <f>SUM(AD218:AI218)</f>
        <v>14</v>
      </c>
      <c r="AK218" s="3">
        <f>_xlfn.MAXIFS(AJ:AJ,B:B,B218)</f>
        <v>14</v>
      </c>
      <c r="AL218" s="3"/>
      <c r="AM218" s="21"/>
      <c r="AN218" s="3"/>
      <c r="AO218" s="3"/>
    </row>
    <row r="219" spans="1:41" x14ac:dyDescent="0.4">
      <c r="A219" s="4">
        <f>IF(B218=B219,A218,A218+1)</f>
        <v>201</v>
      </c>
      <c r="B219" s="4" t="s">
        <v>5283</v>
      </c>
      <c r="C219" s="4" t="s">
        <v>5282</v>
      </c>
      <c r="D219" s="4" t="s">
        <v>3044</v>
      </c>
      <c r="E219" s="4" t="s">
        <v>3043</v>
      </c>
      <c r="F219" s="4">
        <f>IF(B219=B218,F218+1,1)</f>
        <v>1</v>
      </c>
      <c r="G219" s="4" t="s">
        <v>6380</v>
      </c>
      <c r="H219" s="4" t="s">
        <v>6379</v>
      </c>
      <c r="I219" s="4" t="s">
        <v>6378</v>
      </c>
      <c r="J219" s="4" t="s">
        <v>49</v>
      </c>
      <c r="K219" s="4"/>
      <c r="L219" s="4" t="s">
        <v>6875</v>
      </c>
      <c r="M219" s="4" t="s">
        <v>7378</v>
      </c>
      <c r="P219" s="4" t="s">
        <v>2434</v>
      </c>
      <c r="Q219" s="4">
        <f>IF(H219="TOEIC",VALUE(L219),0)</f>
        <v>970</v>
      </c>
      <c r="R219" s="4">
        <f>IF(H219="NEW TEPS",VALUE(L219),0)</f>
        <v>0</v>
      </c>
      <c r="S219" s="4">
        <f>IF(H219="TOEFL(ibt)",VALUE(L219),0)</f>
        <v>0</v>
      </c>
      <c r="T219" s="4">
        <f>IF(H219="JPT",VALUE(L219),0)</f>
        <v>0</v>
      </c>
      <c r="U219" s="4">
        <f>IF(H219="HSK",VALUE(K219),0)</f>
        <v>0</v>
      </c>
      <c r="V219" s="4">
        <f>IF(H219="HSK",VALUE(L219),0)</f>
        <v>0</v>
      </c>
      <c r="W219" s="4">
        <f>IF(H219="G-TELP Level2",VALUE(L219),0)</f>
        <v>0</v>
      </c>
      <c r="X219" s="4">
        <f>IF(P219="A",IF(Q219&gt;849,1,IF(R219&gt;335,1,IF(S219&gt;97,1,IF(T219&gt;849,1,IF(W219&gt;82,1,IF(U219=6,1,IF(U219=5,IF(V219&gt;254,1,0),0))))))),IF(P219="B",IF(Q219&gt;699,1,IF(R219&gt;263,1,IF(S219&gt;78,1,IF(T219&gt;699,1,IF(W219&gt;63,1,IF(U219=6,1,IF(U219=5,IF(V219&gt;179,1,0),0))))))),IF(P219="C",IF(Q219&gt;599,1,IF(R219&gt;226,1,IF(S219&gt;67,1,IF(T219&gt;599,1,IF(W219&gt;49,1,IF(U219=6,1,IF(U219=5,1,IF(U219=4,IF(V219&gt;209,1,0),0)))))))),IF(P219="D",IF(Q219&gt;649,1,IF(R219&gt;244,1,IF(S219&gt;73,1,IF(T219&gt;649,1,IF(W219&gt;56,1,IF(U219=6,1,IF(U219=5,1,IF(U219=4,IF(V219&gt;254,1,0),0)))))))),0))))</f>
        <v>1</v>
      </c>
      <c r="Y219" s="4">
        <f>SUMIF(B:B,B219,X:X)</f>
        <v>1</v>
      </c>
      <c r="Z219" s="4" t="str">
        <f>IF(Y219&gt;0,"어학 충족","자격미달")</f>
        <v>어학 충족</v>
      </c>
      <c r="AA219" s="4"/>
      <c r="AB219" s="4" t="str">
        <f>IF(P219="A",IF(Q219&gt;849,"TOEIC 충족",IF(R219&gt;335,"New-TEPS 충족",IF(S219&gt;97,"TOEFL 충족",IF(T219&gt;849,"JPT 충족",IF(W219&gt;82,"G-TELP 충족",IF(U219=6,"HSK점수 충족",IF(U219=5,IF(V219&gt;254,"HSK점수 충족","자격미달"),"자격미달"))))))),IF(P219="B",IF(Q219&gt;699,"TOEIC 충족",IF(R219&gt;263,"New-TEPS 충족",IF(S219&gt;78,"TOEFL 충족",IF(T219&gt;699,"JPT 충족",IF(W219&gt;63,"G-TELP 충족",IF(U219=6,"HSK점수 충족",IF(U219=5,IF(V219&gt;179,"HSK점수 충족","자격미달"),"자격미달"))))))),IF(P219="C",IF(Q219&gt;599,"TOEIC 충족",IF(R219&gt;226,"New-TEPS 충족",IF(S219&gt;67,"TOEFL 충족",IF(T219&gt;599,"JPT 충족",IF(W219&gt;49,"G-TELP 충족",IF(U219=6,"HSK점수 충족",IF(U219=5,"HSK점수 충족",IF(U219=4,IF(V219&gt;209,"HSK점수 충족","자격미달"),"자격미달")))))))),IF(P219="D",IF(Q219&gt;649,"TOEIC 충족",IF(R219&gt;244,"New-TEPS 충족",IF(S219&gt;73,"TOEFL 충족",IF(T219&gt;649,"JPT 충족",IF(W219&gt;56,"G-TELP 충족",IF(U1160=6,"HSK점수 충족",IF(U1160=5,"HSK점수 충족",IF(U1160=4,IF(V1160&gt;254,"HSK점수 충족","자격미달"),"자격미달")))))))),0))))</f>
        <v>TOEIC 충족</v>
      </c>
      <c r="AC219" s="21"/>
      <c r="AD219" s="4">
        <f>IF(P219="A",VLOOKUP(Q219,[1]교육_어학_경력backdata!$B$3:$C$9,2,1),IF(P219="B",VLOOKUP(Q219,[1]교육_어학_경력backdata!$G$3:$H$9,2,1),IF(P219="C",0,"오류")))</f>
        <v>20</v>
      </c>
      <c r="AE219" s="4">
        <f>IF(P219="A",VLOOKUP(R219,[1]교육_어학_경력backdata!$B$11:$C$17,2,1),IF(P219="B",VLOOKUP(R219,[1]교육_어학_경력backdata!$G$11:$H$17,2,1),IF(P219="C",0,"오류")))</f>
        <v>0</v>
      </c>
      <c r="AF219" s="4">
        <f>IF(P219="A",VLOOKUP(S219,[1]교육_어학_경력backdata!$B$19:$C$25,2,1),IF(P219="B",VLOOKUP(S219,[1]교육_어학_경력backdata!$G$19:$H$25,2,1),IF(P219="C",0,"오류")))</f>
        <v>0</v>
      </c>
      <c r="AG219" s="4">
        <f>IF(P219="A",VLOOKUP(T219,[1]교육_어학_경력backdata!$B$3:$C$9,2,1),IF(P219="B",VLOOKUP(T219,[1]교육_어학_경력backdata!$G$3:$H$9,2,1),IF(P219="C",0,"오류")))</f>
        <v>0</v>
      </c>
      <c r="AH219" s="4">
        <f>IF(P219="A",IF(U219=0,0,IF(U219=4,0,IF(U219=5,VLOOKUP(V219,[1]교육_어학_경력backdata!$B$27:$C$29,2,1),IF(U219=6,VLOOKUP(V219,[1]교육_어학_경력backdata!$B$31:$C$34,2,1))))),IF(P219="B",IF(U219=0,0,IF(U219=4,0,IF(U219=5,VLOOKUP(V219,[1]교육_어학_경력backdata!$G$27:$H$31,2,1),IF(U219=6,VLOOKUP(V219,[1]교육_어학_경력backdata!$G$33:$H$34,2,1))))),IF(CT219="C",0,"오류")))</f>
        <v>0</v>
      </c>
      <c r="AI219" s="4">
        <f>IF(P219="A",VLOOKUP(W219,[1]교육_어학_경력backdata!$B$36:$C$42,2,1),IF(P219="B",VLOOKUP(W219,[1]교육_어학_경력backdata!$G$36:$H$42,2,1),IF(P219="C",0,"오류")))</f>
        <v>0</v>
      </c>
      <c r="AJ219" s="4">
        <f>SUM(AD219:AI219)</f>
        <v>20</v>
      </c>
      <c r="AK219" s="4">
        <f>_xlfn.MAXIFS(AJ:AJ,B:B,B219)</f>
        <v>20</v>
      </c>
      <c r="AL219" s="4"/>
      <c r="AM219" s="21"/>
      <c r="AN219" s="4"/>
      <c r="AO219" s="4"/>
    </row>
    <row r="220" spans="1:41" x14ac:dyDescent="0.4">
      <c r="A220" s="3">
        <f>IF(B219=B220,A219,A219+1)</f>
        <v>202</v>
      </c>
      <c r="B220" s="3" t="s">
        <v>5277</v>
      </c>
      <c r="C220" s="3" t="s">
        <v>5066</v>
      </c>
      <c r="D220" s="3" t="s">
        <v>3044</v>
      </c>
      <c r="E220" s="3" t="s">
        <v>3043</v>
      </c>
      <c r="F220" s="3">
        <f>IF(B220=B219,F219+1,1)</f>
        <v>1</v>
      </c>
      <c r="G220" s="3" t="s">
        <v>6380</v>
      </c>
      <c r="H220" s="3" t="s">
        <v>6379</v>
      </c>
      <c r="I220" s="3" t="s">
        <v>6378</v>
      </c>
      <c r="J220" s="3" t="s">
        <v>6542</v>
      </c>
      <c r="K220" s="3"/>
      <c r="L220" s="3" t="s">
        <v>6808</v>
      </c>
      <c r="M220" s="3" t="s">
        <v>7377</v>
      </c>
      <c r="P220" s="3" t="s">
        <v>2434</v>
      </c>
      <c r="Q220" s="3">
        <f>IF(H220="TOEIC",VALUE(L220),0)</f>
        <v>950</v>
      </c>
      <c r="R220" s="3">
        <f>IF(H220="NEW TEPS",VALUE(L220),0)</f>
        <v>0</v>
      </c>
      <c r="S220" s="3">
        <f>IF(H220="TOEFL(ibt)",VALUE(L220),0)</f>
        <v>0</v>
      </c>
      <c r="T220" s="3">
        <f>IF(H220="JPT",VALUE(L220),0)</f>
        <v>0</v>
      </c>
      <c r="U220" s="3">
        <f>IF(H220="HSK",VALUE(K220),0)</f>
        <v>0</v>
      </c>
      <c r="V220" s="3">
        <f>IF(H220="HSK",VALUE(L220),0)</f>
        <v>0</v>
      </c>
      <c r="W220" s="3">
        <f>IF(H220="G-TELP Level2",VALUE(L220),0)</f>
        <v>0</v>
      </c>
      <c r="X220" s="3">
        <f>IF(P220="A",IF(Q220&gt;849,1,IF(R220&gt;335,1,IF(S220&gt;97,1,IF(T220&gt;849,1,IF(W220&gt;82,1,IF(U220=6,1,IF(U220=5,IF(V220&gt;254,1,0),0))))))),IF(P220="B",IF(Q220&gt;699,1,IF(R220&gt;263,1,IF(S220&gt;78,1,IF(T220&gt;699,1,IF(W220&gt;63,1,IF(U220=6,1,IF(U220=5,IF(V220&gt;179,1,0),0))))))),IF(P220="C",IF(Q220&gt;599,1,IF(R220&gt;226,1,IF(S220&gt;67,1,IF(T220&gt;599,1,IF(W220&gt;49,1,IF(U220=6,1,IF(U220=5,1,IF(U220=4,IF(V220&gt;209,1,0),0)))))))),IF(P220="D",IF(Q220&gt;649,1,IF(R220&gt;244,1,IF(S220&gt;73,1,IF(T220&gt;649,1,IF(W220&gt;56,1,IF(U220=6,1,IF(U220=5,1,IF(U220=4,IF(V220&gt;254,1,0),0)))))))),0))))</f>
        <v>1</v>
      </c>
      <c r="Y220" s="3">
        <f>SUMIF(B:B,B220,X:X)</f>
        <v>1</v>
      </c>
      <c r="Z220" s="3" t="str">
        <f>IF(Y220&gt;0,"어학 충족","자격미달")</f>
        <v>어학 충족</v>
      </c>
      <c r="AA220" s="3"/>
      <c r="AB220" s="3" t="str">
        <f>IF(P220="A",IF(Q220&gt;849,"TOEIC 충족",IF(R220&gt;335,"New-TEPS 충족",IF(S220&gt;97,"TOEFL 충족",IF(T220&gt;849,"JPT 충족",IF(W220&gt;82,"G-TELP 충족",IF(U220=6,"HSK점수 충족",IF(U220=5,IF(V220&gt;254,"HSK점수 충족","자격미달"),"자격미달"))))))),IF(P220="B",IF(Q220&gt;699,"TOEIC 충족",IF(R220&gt;263,"New-TEPS 충족",IF(S220&gt;78,"TOEFL 충족",IF(T220&gt;699,"JPT 충족",IF(W220&gt;63,"G-TELP 충족",IF(U220=6,"HSK점수 충족",IF(U220=5,IF(V220&gt;179,"HSK점수 충족","자격미달"),"자격미달"))))))),IF(P220="C",IF(Q220&gt;599,"TOEIC 충족",IF(R220&gt;226,"New-TEPS 충족",IF(S220&gt;67,"TOEFL 충족",IF(T220&gt;599,"JPT 충족",IF(W220&gt;49,"G-TELP 충족",IF(U220=6,"HSK점수 충족",IF(U220=5,"HSK점수 충족",IF(U220=4,IF(V220&gt;209,"HSK점수 충족","자격미달"),"자격미달")))))))),IF(P220="D",IF(Q220&gt;649,"TOEIC 충족",IF(R220&gt;244,"New-TEPS 충족",IF(S220&gt;73,"TOEFL 충족",IF(T220&gt;649,"JPT 충족",IF(W220&gt;56,"G-TELP 충족",IF(U1161=6,"HSK점수 충족",IF(U1161=5,"HSK점수 충족",IF(U1161=4,IF(V1161&gt;254,"HSK점수 충족","자격미달"),"자격미달")))))))),0))))</f>
        <v>TOEIC 충족</v>
      </c>
      <c r="AC220" s="21"/>
      <c r="AD220" s="3">
        <f>IF(P220="A",VLOOKUP(Q220,[1]교육_어학_경력backdata!$B$3:$C$9,2,1),IF(P220="B",VLOOKUP(Q220,[1]교육_어학_경력backdata!$G$3:$H$9,2,1),IF(P220="C",0,"오류")))</f>
        <v>20</v>
      </c>
      <c r="AE220" s="3">
        <f>IF(P220="A",VLOOKUP(R220,[1]교육_어학_경력backdata!$B$11:$C$17,2,1),IF(P220="B",VLOOKUP(R220,[1]교육_어학_경력backdata!$G$11:$H$17,2,1),IF(P220="C",0,"오류")))</f>
        <v>0</v>
      </c>
      <c r="AF220" s="3">
        <f>IF(P220="A",VLOOKUP(S220,[1]교육_어학_경력backdata!$B$19:$C$25,2,1),IF(P220="B",VLOOKUP(S220,[1]교육_어학_경력backdata!$G$19:$H$25,2,1),IF(P220="C",0,"오류")))</f>
        <v>0</v>
      </c>
      <c r="AG220" s="3">
        <f>IF(P220="A",VLOOKUP(T220,[1]교육_어학_경력backdata!$B$3:$C$9,2,1),IF(P220="B",VLOOKUP(T220,[1]교육_어학_경력backdata!$G$3:$H$9,2,1),IF(P220="C",0,"오류")))</f>
        <v>0</v>
      </c>
      <c r="AH220" s="3">
        <f>IF(P220="A",IF(U220=0,0,IF(U220=4,0,IF(U220=5,VLOOKUP(V220,[1]교육_어학_경력backdata!$B$27:$C$29,2,1),IF(U220=6,VLOOKUP(V220,[1]교육_어학_경력backdata!$B$31:$C$34,2,1))))),IF(P220="B",IF(U220=0,0,IF(U220=4,0,IF(U220=5,VLOOKUP(V220,[1]교육_어학_경력backdata!$G$27:$H$31,2,1),IF(U220=6,VLOOKUP(V220,[1]교육_어학_경력backdata!$G$33:$H$34,2,1))))),IF(CT220="C",0,"오류")))</f>
        <v>0</v>
      </c>
      <c r="AI220" s="3">
        <f>IF(P220="A",VLOOKUP(W220,[1]교육_어학_경력backdata!$B$36:$C$42,2,1),IF(P220="B",VLOOKUP(W220,[1]교육_어학_경력backdata!$G$36:$H$42,2,1),IF(P220="C",0,"오류")))</f>
        <v>0</v>
      </c>
      <c r="AJ220" s="3">
        <f>SUM(AD220:AI220)</f>
        <v>20</v>
      </c>
      <c r="AK220" s="3">
        <f>_xlfn.MAXIFS(AJ:AJ,B:B,B220)</f>
        <v>20</v>
      </c>
      <c r="AL220" s="3"/>
      <c r="AM220" s="21"/>
      <c r="AN220" s="3"/>
      <c r="AO220" s="3"/>
    </row>
    <row r="221" spans="1:41" x14ac:dyDescent="0.4">
      <c r="A221" s="4">
        <f>IF(B220=B221,A220,A220+1)</f>
        <v>203</v>
      </c>
      <c r="B221" s="4" t="s">
        <v>5274</v>
      </c>
      <c r="C221" s="4" t="s">
        <v>5273</v>
      </c>
      <c r="D221" s="4" t="s">
        <v>3044</v>
      </c>
      <c r="E221" s="4" t="s">
        <v>3043</v>
      </c>
      <c r="F221" s="4">
        <f>IF(B221=B220,F220+1,1)</f>
        <v>1</v>
      </c>
      <c r="G221" s="4" t="s">
        <v>6380</v>
      </c>
      <c r="H221" s="4" t="s">
        <v>6379</v>
      </c>
      <c r="I221" s="4" t="s">
        <v>6378</v>
      </c>
      <c r="J221" s="4" t="s">
        <v>6452</v>
      </c>
      <c r="K221" s="4"/>
      <c r="L221" s="4" t="s">
        <v>6451</v>
      </c>
      <c r="M221" s="4" t="s">
        <v>7376</v>
      </c>
      <c r="P221" s="4" t="s">
        <v>2434</v>
      </c>
      <c r="Q221" s="4">
        <f>IF(H221="TOEIC",VALUE(L221),0)</f>
        <v>920</v>
      </c>
      <c r="R221" s="4">
        <f>IF(H221="NEW TEPS",VALUE(L221),0)</f>
        <v>0</v>
      </c>
      <c r="S221" s="4">
        <f>IF(H221="TOEFL(ibt)",VALUE(L221),0)</f>
        <v>0</v>
      </c>
      <c r="T221" s="4">
        <f>IF(H221="JPT",VALUE(L221),0)</f>
        <v>0</v>
      </c>
      <c r="U221" s="4">
        <f>IF(H221="HSK",VALUE(K221),0)</f>
        <v>0</v>
      </c>
      <c r="V221" s="4">
        <f>IF(H221="HSK",VALUE(L221),0)</f>
        <v>0</v>
      </c>
      <c r="W221" s="4">
        <f>IF(H221="G-TELP Level2",VALUE(L221),0)</f>
        <v>0</v>
      </c>
      <c r="X221" s="4">
        <f>IF(P221="A",IF(Q221&gt;849,1,IF(R221&gt;335,1,IF(S221&gt;97,1,IF(T221&gt;849,1,IF(W221&gt;82,1,IF(U221=6,1,IF(U221=5,IF(V221&gt;254,1,0),0))))))),IF(P221="B",IF(Q221&gt;699,1,IF(R221&gt;263,1,IF(S221&gt;78,1,IF(T221&gt;699,1,IF(W221&gt;63,1,IF(U221=6,1,IF(U221=5,IF(V221&gt;179,1,0),0))))))),IF(P221="C",IF(Q221&gt;599,1,IF(R221&gt;226,1,IF(S221&gt;67,1,IF(T221&gt;599,1,IF(W221&gt;49,1,IF(U221=6,1,IF(U221=5,1,IF(U221=4,IF(V221&gt;209,1,0),0)))))))),IF(P221="D",IF(Q221&gt;649,1,IF(R221&gt;244,1,IF(S221&gt;73,1,IF(T221&gt;649,1,IF(W221&gt;56,1,IF(U221=6,1,IF(U221=5,1,IF(U221=4,IF(V221&gt;254,1,0),0)))))))),0))))</f>
        <v>1</v>
      </c>
      <c r="Y221" s="4">
        <f>SUMIF(B:B,B221,X:X)</f>
        <v>1</v>
      </c>
      <c r="Z221" s="4" t="str">
        <f>IF(Y221&gt;0,"어학 충족","자격미달")</f>
        <v>어학 충족</v>
      </c>
      <c r="AA221" s="4"/>
      <c r="AB221" s="4" t="str">
        <f>IF(P221="A",IF(Q221&gt;849,"TOEIC 충족",IF(R221&gt;335,"New-TEPS 충족",IF(S221&gt;97,"TOEFL 충족",IF(T221&gt;849,"JPT 충족",IF(W221&gt;82,"G-TELP 충족",IF(U221=6,"HSK점수 충족",IF(U221=5,IF(V221&gt;254,"HSK점수 충족","자격미달"),"자격미달"))))))),IF(P221="B",IF(Q221&gt;699,"TOEIC 충족",IF(R221&gt;263,"New-TEPS 충족",IF(S221&gt;78,"TOEFL 충족",IF(T221&gt;699,"JPT 충족",IF(W221&gt;63,"G-TELP 충족",IF(U221=6,"HSK점수 충족",IF(U221=5,IF(V221&gt;179,"HSK점수 충족","자격미달"),"자격미달"))))))),IF(P221="C",IF(Q221&gt;599,"TOEIC 충족",IF(R221&gt;226,"New-TEPS 충족",IF(S221&gt;67,"TOEFL 충족",IF(T221&gt;599,"JPT 충족",IF(W221&gt;49,"G-TELP 충족",IF(U221=6,"HSK점수 충족",IF(U221=5,"HSK점수 충족",IF(U221=4,IF(V221&gt;209,"HSK점수 충족","자격미달"),"자격미달")))))))),IF(P221="D",IF(Q221&gt;649,"TOEIC 충족",IF(R221&gt;244,"New-TEPS 충족",IF(S221&gt;73,"TOEFL 충족",IF(T221&gt;649,"JPT 충족",IF(W221&gt;56,"G-TELP 충족",IF(U1162=6,"HSK점수 충족",IF(U1162=5,"HSK점수 충족",IF(U1162=4,IF(V1162&gt;254,"HSK점수 충족","자격미달"),"자격미달")))))))),0))))</f>
        <v>TOEIC 충족</v>
      </c>
      <c r="AC221" s="21"/>
      <c r="AD221" s="4">
        <f>IF(P221="A",VLOOKUP(Q221,[1]교육_어학_경력backdata!$B$3:$C$9,2,1),IF(P221="B",VLOOKUP(Q221,[1]교육_어학_경력backdata!$G$3:$H$9,2,1),IF(P221="C",0,"오류")))</f>
        <v>16</v>
      </c>
      <c r="AE221" s="4">
        <f>IF(P221="A",VLOOKUP(R221,[1]교육_어학_경력backdata!$B$11:$C$17,2,1),IF(P221="B",VLOOKUP(R221,[1]교육_어학_경력backdata!$G$11:$H$17,2,1),IF(P221="C",0,"오류")))</f>
        <v>0</v>
      </c>
      <c r="AF221" s="4">
        <f>IF(P221="A",VLOOKUP(S221,[1]교육_어학_경력backdata!$B$19:$C$25,2,1),IF(P221="B",VLOOKUP(S221,[1]교육_어학_경력backdata!$G$19:$H$25,2,1),IF(P221="C",0,"오류")))</f>
        <v>0</v>
      </c>
      <c r="AG221" s="4">
        <f>IF(P221="A",VLOOKUP(T221,[1]교육_어학_경력backdata!$B$3:$C$9,2,1),IF(P221="B",VLOOKUP(T221,[1]교육_어학_경력backdata!$G$3:$H$9,2,1),IF(P221="C",0,"오류")))</f>
        <v>0</v>
      </c>
      <c r="AH221" s="4">
        <f>IF(P221="A",IF(U221=0,0,IF(U221=4,0,IF(U221=5,VLOOKUP(V221,[1]교육_어학_경력backdata!$B$27:$C$29,2,1),IF(U221=6,VLOOKUP(V221,[1]교육_어학_경력backdata!$B$31:$C$34,2,1))))),IF(P221="B",IF(U221=0,0,IF(U221=4,0,IF(U221=5,VLOOKUP(V221,[1]교육_어학_경력backdata!$G$27:$H$31,2,1),IF(U221=6,VLOOKUP(V221,[1]교육_어학_경력backdata!$G$33:$H$34,2,1))))),IF(CT221="C",0,"오류")))</f>
        <v>0</v>
      </c>
      <c r="AI221" s="4">
        <f>IF(P221="A",VLOOKUP(W221,[1]교육_어학_경력backdata!$B$36:$C$42,2,1),IF(P221="B",VLOOKUP(W221,[1]교육_어학_경력backdata!$G$36:$H$42,2,1),IF(P221="C",0,"오류")))</f>
        <v>0</v>
      </c>
      <c r="AJ221" s="4">
        <f>SUM(AD221:AI221)</f>
        <v>16</v>
      </c>
      <c r="AK221" s="4">
        <f>_xlfn.MAXIFS(AJ:AJ,B:B,B221)</f>
        <v>16</v>
      </c>
      <c r="AL221" s="4"/>
      <c r="AM221" s="21"/>
      <c r="AN221" s="4"/>
      <c r="AO221" s="4"/>
    </row>
    <row r="222" spans="1:41" x14ac:dyDescent="0.4">
      <c r="A222" s="3">
        <f>IF(B221=B222,A221,A221+1)</f>
        <v>204</v>
      </c>
      <c r="B222" s="3" t="s">
        <v>5271</v>
      </c>
      <c r="C222" s="3" t="s">
        <v>5270</v>
      </c>
      <c r="D222" s="3" t="s">
        <v>3044</v>
      </c>
      <c r="E222" s="3" t="s">
        <v>3043</v>
      </c>
      <c r="F222" s="3">
        <f>IF(B222=B221,F221+1,1)</f>
        <v>1</v>
      </c>
      <c r="G222" s="3" t="s">
        <v>6380</v>
      </c>
      <c r="H222" s="3" t="s">
        <v>6379</v>
      </c>
      <c r="I222" s="3" t="s">
        <v>6378</v>
      </c>
      <c r="J222" s="3" t="s">
        <v>6397</v>
      </c>
      <c r="K222" s="3"/>
      <c r="L222" s="3" t="s">
        <v>6506</v>
      </c>
      <c r="M222" s="3" t="s">
        <v>7375</v>
      </c>
      <c r="P222" s="3" t="s">
        <v>2434</v>
      </c>
      <c r="Q222" s="3">
        <f>IF(H222="TOEIC",VALUE(L222),0)</f>
        <v>930</v>
      </c>
      <c r="R222" s="3">
        <f>IF(H222="NEW TEPS",VALUE(L222),0)</f>
        <v>0</v>
      </c>
      <c r="S222" s="3">
        <f>IF(H222="TOEFL(ibt)",VALUE(L222),0)</f>
        <v>0</v>
      </c>
      <c r="T222" s="3">
        <f>IF(H222="JPT",VALUE(L222),0)</f>
        <v>0</v>
      </c>
      <c r="U222" s="3">
        <f>IF(H222="HSK",VALUE(K222),0)</f>
        <v>0</v>
      </c>
      <c r="V222" s="3">
        <f>IF(H222="HSK",VALUE(L222),0)</f>
        <v>0</v>
      </c>
      <c r="W222" s="3">
        <f>IF(H222="G-TELP Level2",VALUE(L222),0)</f>
        <v>0</v>
      </c>
      <c r="X222" s="3">
        <f>IF(P222="A",IF(Q222&gt;849,1,IF(R222&gt;335,1,IF(S222&gt;97,1,IF(T222&gt;849,1,IF(W222&gt;82,1,IF(U222=6,1,IF(U222=5,IF(V222&gt;254,1,0),0))))))),IF(P222="B",IF(Q222&gt;699,1,IF(R222&gt;263,1,IF(S222&gt;78,1,IF(T222&gt;699,1,IF(W222&gt;63,1,IF(U222=6,1,IF(U222=5,IF(V222&gt;179,1,0),0))))))),IF(P222="C",IF(Q222&gt;599,1,IF(R222&gt;226,1,IF(S222&gt;67,1,IF(T222&gt;599,1,IF(W222&gt;49,1,IF(U222=6,1,IF(U222=5,1,IF(U222=4,IF(V222&gt;209,1,0),0)))))))),IF(P222="D",IF(Q222&gt;649,1,IF(R222&gt;244,1,IF(S222&gt;73,1,IF(T222&gt;649,1,IF(W222&gt;56,1,IF(U222=6,1,IF(U222=5,1,IF(U222=4,IF(V222&gt;254,1,0),0)))))))),0))))</f>
        <v>1</v>
      </c>
      <c r="Y222" s="3">
        <f>SUMIF(B:B,B222,X:X)</f>
        <v>1</v>
      </c>
      <c r="Z222" s="3" t="str">
        <f>IF(Y222&gt;0,"어학 충족","자격미달")</f>
        <v>어학 충족</v>
      </c>
      <c r="AA222" s="3"/>
      <c r="AB222" s="3" t="str">
        <f>IF(P222="A",IF(Q222&gt;849,"TOEIC 충족",IF(R222&gt;335,"New-TEPS 충족",IF(S222&gt;97,"TOEFL 충족",IF(T222&gt;849,"JPT 충족",IF(W222&gt;82,"G-TELP 충족",IF(U222=6,"HSK점수 충족",IF(U222=5,IF(V222&gt;254,"HSK점수 충족","자격미달"),"자격미달"))))))),IF(P222="B",IF(Q222&gt;699,"TOEIC 충족",IF(R222&gt;263,"New-TEPS 충족",IF(S222&gt;78,"TOEFL 충족",IF(T222&gt;699,"JPT 충족",IF(W222&gt;63,"G-TELP 충족",IF(U222=6,"HSK점수 충족",IF(U222=5,IF(V222&gt;179,"HSK점수 충족","자격미달"),"자격미달"))))))),IF(P222="C",IF(Q222&gt;599,"TOEIC 충족",IF(R222&gt;226,"New-TEPS 충족",IF(S222&gt;67,"TOEFL 충족",IF(T222&gt;599,"JPT 충족",IF(W222&gt;49,"G-TELP 충족",IF(U222=6,"HSK점수 충족",IF(U222=5,"HSK점수 충족",IF(U222=4,IF(V222&gt;209,"HSK점수 충족","자격미달"),"자격미달")))))))),IF(P222="D",IF(Q222&gt;649,"TOEIC 충족",IF(R222&gt;244,"New-TEPS 충족",IF(S222&gt;73,"TOEFL 충족",IF(T222&gt;649,"JPT 충족",IF(W222&gt;56,"G-TELP 충족",IF(U1163=6,"HSK점수 충족",IF(U1163=5,"HSK점수 충족",IF(U1163=4,IF(V1163&gt;254,"HSK점수 충족","자격미달"),"자격미달")))))))),0))))</f>
        <v>TOEIC 충족</v>
      </c>
      <c r="AC222" s="21"/>
      <c r="AD222" s="3">
        <f>IF(P222="A",VLOOKUP(Q222,[1]교육_어학_경력backdata!$B$3:$C$9,2,1),IF(P222="B",VLOOKUP(Q222,[1]교육_어학_경력backdata!$G$3:$H$9,2,1),IF(P222="C",0,"오류")))</f>
        <v>18</v>
      </c>
      <c r="AE222" s="3">
        <f>IF(P222="A",VLOOKUP(R222,[1]교육_어학_경력backdata!$B$11:$C$17,2,1),IF(P222="B",VLOOKUP(R222,[1]교육_어학_경력backdata!$G$11:$H$17,2,1),IF(P222="C",0,"오류")))</f>
        <v>0</v>
      </c>
      <c r="AF222" s="3">
        <f>IF(P222="A",VLOOKUP(S222,[1]교육_어학_경력backdata!$B$19:$C$25,2,1),IF(P222="B",VLOOKUP(S222,[1]교육_어학_경력backdata!$G$19:$H$25,2,1),IF(P222="C",0,"오류")))</f>
        <v>0</v>
      </c>
      <c r="AG222" s="3">
        <f>IF(P222="A",VLOOKUP(T222,[1]교육_어학_경력backdata!$B$3:$C$9,2,1),IF(P222="B",VLOOKUP(T222,[1]교육_어학_경력backdata!$G$3:$H$9,2,1),IF(P222="C",0,"오류")))</f>
        <v>0</v>
      </c>
      <c r="AH222" s="3">
        <f>IF(P222="A",IF(U222=0,0,IF(U222=4,0,IF(U222=5,VLOOKUP(V222,[1]교육_어학_경력backdata!$B$27:$C$29,2,1),IF(U222=6,VLOOKUP(V222,[1]교육_어학_경력backdata!$B$31:$C$34,2,1))))),IF(P222="B",IF(U222=0,0,IF(U222=4,0,IF(U222=5,VLOOKUP(V222,[1]교육_어학_경력backdata!$G$27:$H$31,2,1),IF(U222=6,VLOOKUP(V222,[1]교육_어학_경력backdata!$G$33:$H$34,2,1))))),IF(CT222="C",0,"오류")))</f>
        <v>0</v>
      </c>
      <c r="AI222" s="3">
        <f>IF(P222="A",VLOOKUP(W222,[1]교육_어학_경력backdata!$B$36:$C$42,2,1),IF(P222="B",VLOOKUP(W222,[1]교육_어학_경력backdata!$G$36:$H$42,2,1),IF(P222="C",0,"오류")))</f>
        <v>0</v>
      </c>
      <c r="AJ222" s="3">
        <f>SUM(AD222:AI222)</f>
        <v>18</v>
      </c>
      <c r="AK222" s="3">
        <f>_xlfn.MAXIFS(AJ:AJ,B:B,B222)</f>
        <v>18</v>
      </c>
      <c r="AL222" s="3"/>
      <c r="AM222" s="21"/>
      <c r="AN222" s="3"/>
      <c r="AO222" s="3"/>
    </row>
    <row r="223" spans="1:41" x14ac:dyDescent="0.4">
      <c r="A223" s="7">
        <f>IF(B222=B223,A222,A222+1)</f>
        <v>204</v>
      </c>
      <c r="B223" s="7" t="s">
        <v>5271</v>
      </c>
      <c r="C223" s="7" t="s">
        <v>5270</v>
      </c>
      <c r="D223" s="7" t="s">
        <v>3044</v>
      </c>
      <c r="E223" s="7" t="s">
        <v>3043</v>
      </c>
      <c r="F223" s="3">
        <f>IF(B223=B222,F222+1,1)</f>
        <v>2</v>
      </c>
      <c r="G223" s="3" t="s">
        <v>6384</v>
      </c>
      <c r="H223" s="3" t="s">
        <v>6583</v>
      </c>
      <c r="I223" s="3" t="s">
        <v>6582</v>
      </c>
      <c r="J223" s="3" t="s">
        <v>6646</v>
      </c>
      <c r="K223" s="3" t="s">
        <v>7374</v>
      </c>
      <c r="L223" s="3" t="s">
        <v>7373</v>
      </c>
      <c r="M223" s="3" t="s">
        <v>7372</v>
      </c>
      <c r="P223" s="3" t="s">
        <v>2434</v>
      </c>
      <c r="Q223" s="3">
        <f>IF(H223="TOEIC",VALUE(L223),0)</f>
        <v>0</v>
      </c>
      <c r="R223" s="3">
        <f>IF(H223="NEW TEPS",VALUE(L223),0)</f>
        <v>0</v>
      </c>
      <c r="S223" s="3">
        <f>IF(H223="TOEFL(ibt)",VALUE(L223),0)</f>
        <v>0</v>
      </c>
      <c r="T223" s="3">
        <f>IF(H223="JPT",VALUE(L223),0)</f>
        <v>0</v>
      </c>
      <c r="U223" s="3">
        <f>IF(H223="HSK",VALUE(K223),0)</f>
        <v>4</v>
      </c>
      <c r="V223" s="3">
        <f>IF(H223="HSK",VALUE(L223),0)</f>
        <v>188</v>
      </c>
      <c r="W223" s="3">
        <f>IF(H223="G-TELP Level2",VALUE(L223),0)</f>
        <v>0</v>
      </c>
      <c r="X223" s="3">
        <f>IF(P223="A",IF(Q223&gt;849,1,IF(R223&gt;335,1,IF(S223&gt;97,1,IF(T223&gt;849,1,IF(W223&gt;82,1,IF(U223=6,1,IF(U223=5,IF(V223&gt;254,1,0),0))))))),IF(P223="B",IF(Q223&gt;699,1,IF(R223&gt;263,1,IF(S223&gt;78,1,IF(T223&gt;699,1,IF(W223&gt;63,1,IF(U223=6,1,IF(U223=5,IF(V223&gt;179,1,0),0))))))),IF(P223="C",IF(Q223&gt;599,1,IF(R223&gt;226,1,IF(S223&gt;67,1,IF(T223&gt;599,1,IF(W223&gt;49,1,IF(U223=6,1,IF(U223=5,1,IF(U223=4,IF(V223&gt;209,1,0),0)))))))),IF(P223="D",IF(Q223&gt;649,1,IF(R223&gt;244,1,IF(S223&gt;73,1,IF(T223&gt;649,1,IF(W223&gt;56,1,IF(U223=6,1,IF(U223=5,1,IF(U223=4,IF(V223&gt;254,1,0),0)))))))),0))))</f>
        <v>0</v>
      </c>
      <c r="Y223" s="3">
        <f>SUMIF(B:B,B223,X:X)</f>
        <v>1</v>
      </c>
      <c r="Z223" s="3" t="str">
        <f>IF(Y223&gt;0,"어학 충족","자격미달")</f>
        <v>어학 충족</v>
      </c>
      <c r="AA223" s="3"/>
      <c r="AB223" s="3" t="str">
        <f>IF(P223="A",IF(Q223&gt;849,"TOEIC 충족",IF(R223&gt;335,"New-TEPS 충족",IF(S223&gt;97,"TOEFL 충족",IF(T223&gt;849,"JPT 충족",IF(W223&gt;82,"G-TELP 충족",IF(U223=6,"HSK점수 충족",IF(U223=5,IF(V223&gt;254,"HSK점수 충족","자격미달"),"자격미달"))))))),IF(P223="B",IF(Q223&gt;699,"TOEIC 충족",IF(R223&gt;263,"New-TEPS 충족",IF(S223&gt;78,"TOEFL 충족",IF(T223&gt;699,"JPT 충족",IF(W223&gt;63,"G-TELP 충족",IF(U223=6,"HSK점수 충족",IF(U223=5,IF(V223&gt;179,"HSK점수 충족","자격미달"),"자격미달"))))))),IF(P223="C",IF(Q223&gt;599,"TOEIC 충족",IF(R223&gt;226,"New-TEPS 충족",IF(S223&gt;67,"TOEFL 충족",IF(T223&gt;599,"JPT 충족",IF(W223&gt;49,"G-TELP 충족",IF(U223=6,"HSK점수 충족",IF(U223=5,"HSK점수 충족",IF(U223=4,IF(V223&gt;209,"HSK점수 충족","자격미달"),"자격미달")))))))),IF(P223="D",IF(Q223&gt;649,"TOEIC 충족",IF(R223&gt;244,"New-TEPS 충족",IF(S223&gt;73,"TOEFL 충족",IF(T223&gt;649,"JPT 충족",IF(W223&gt;56,"G-TELP 충족",IF(U1164=6,"HSK점수 충족",IF(U1164=5,"HSK점수 충족",IF(U1164=4,IF(V1164&gt;254,"HSK점수 충족","자격미달"),"자격미달")))))))),0))))</f>
        <v>자격미달</v>
      </c>
      <c r="AC223" s="21"/>
      <c r="AD223" s="3">
        <f>IF(P223="A",VLOOKUP(Q223,[1]교육_어학_경력backdata!$B$3:$C$9,2,1),IF(P223="B",VLOOKUP(Q223,[1]교육_어학_경력backdata!$G$3:$H$9,2,1),IF(P223="C",0,"오류")))</f>
        <v>0</v>
      </c>
      <c r="AE223" s="3">
        <f>IF(P223="A",VLOOKUP(R223,[1]교육_어학_경력backdata!$B$11:$C$17,2,1),IF(P223="B",VLOOKUP(R223,[1]교육_어학_경력backdata!$G$11:$H$17,2,1),IF(P223="C",0,"오류")))</f>
        <v>0</v>
      </c>
      <c r="AF223" s="3">
        <f>IF(P223="A",VLOOKUP(S223,[1]교육_어학_경력backdata!$B$19:$C$25,2,1),IF(P223="B",VLOOKUP(S223,[1]교육_어학_경력backdata!$G$19:$H$25,2,1),IF(P223="C",0,"오류")))</f>
        <v>0</v>
      </c>
      <c r="AG223" s="3">
        <f>IF(P223="A",VLOOKUP(T223,[1]교육_어학_경력backdata!$B$3:$C$9,2,1),IF(P223="B",VLOOKUP(T223,[1]교육_어학_경력backdata!$G$3:$H$9,2,1),IF(P223="C",0,"오류")))</f>
        <v>0</v>
      </c>
      <c r="AH223" s="3">
        <f>IF(P223="A",IF(U223=0,0,IF(U223=4,0,IF(U223=5,VLOOKUP(V223,[1]교육_어학_경력backdata!$B$27:$C$29,2,1),IF(U223=6,VLOOKUP(V223,[1]교육_어학_경력backdata!$B$31:$C$34,2,1))))),IF(P223="B",IF(U223=0,0,IF(U223=4,0,IF(U223=5,VLOOKUP(V223,[1]교육_어학_경력backdata!$G$27:$H$31,2,1),IF(U223=6,VLOOKUP(V223,[1]교육_어학_경력backdata!$G$33:$H$34,2,1))))),IF(CT223="C",0,"오류")))</f>
        <v>0</v>
      </c>
      <c r="AI223" s="3">
        <f>IF(P223="A",VLOOKUP(W223,[1]교육_어학_경력backdata!$B$36:$C$42,2,1),IF(P223="B",VLOOKUP(W223,[1]교육_어학_경력backdata!$G$36:$H$42,2,1),IF(P223="C",0,"오류")))</f>
        <v>0</v>
      </c>
      <c r="AJ223" s="3">
        <f>SUM(AD223:AI223)</f>
        <v>0</v>
      </c>
      <c r="AK223" s="3">
        <f>_xlfn.MAXIFS(AJ:AJ,B:B,B223)</f>
        <v>18</v>
      </c>
      <c r="AL223" s="3"/>
      <c r="AM223" s="21"/>
      <c r="AN223" s="3"/>
      <c r="AO223" s="3"/>
    </row>
    <row r="224" spans="1:41" x14ac:dyDescent="0.4">
      <c r="A224" s="4">
        <f>IF(B223=B224,A223,A223+1)</f>
        <v>205</v>
      </c>
      <c r="B224" s="4" t="s">
        <v>5268</v>
      </c>
      <c r="C224" s="4" t="s">
        <v>1961</v>
      </c>
      <c r="D224" s="4" t="s">
        <v>3044</v>
      </c>
      <c r="E224" s="4" t="s">
        <v>3043</v>
      </c>
      <c r="F224" s="4">
        <f>IF(B224=B223,F223+1,1)</f>
        <v>1</v>
      </c>
      <c r="G224" s="4" t="s">
        <v>6384</v>
      </c>
      <c r="H224" s="4" t="s">
        <v>6379</v>
      </c>
      <c r="I224" s="4" t="s">
        <v>6378</v>
      </c>
      <c r="J224" s="4" t="s">
        <v>6549</v>
      </c>
      <c r="K224" s="4"/>
      <c r="L224" s="4" t="s">
        <v>6808</v>
      </c>
      <c r="M224" s="4" t="s">
        <v>7371</v>
      </c>
      <c r="P224" s="4" t="s">
        <v>2434</v>
      </c>
      <c r="Q224" s="4">
        <f>IF(H224="TOEIC",VALUE(L224),0)</f>
        <v>950</v>
      </c>
      <c r="R224" s="4">
        <f>IF(H224="NEW TEPS",VALUE(L224),0)</f>
        <v>0</v>
      </c>
      <c r="S224" s="4">
        <f>IF(H224="TOEFL(ibt)",VALUE(L224),0)</f>
        <v>0</v>
      </c>
      <c r="T224" s="4">
        <f>IF(H224="JPT",VALUE(L224),0)</f>
        <v>0</v>
      </c>
      <c r="U224" s="4">
        <f>IF(H224="HSK",VALUE(K224),0)</f>
        <v>0</v>
      </c>
      <c r="V224" s="4">
        <f>IF(H224="HSK",VALUE(L224),0)</f>
        <v>0</v>
      </c>
      <c r="W224" s="4">
        <f>IF(H224="G-TELP Level2",VALUE(L224),0)</f>
        <v>0</v>
      </c>
      <c r="X224" s="4">
        <f>IF(P224="A",IF(Q224&gt;849,1,IF(R224&gt;335,1,IF(S224&gt;97,1,IF(T224&gt;849,1,IF(W224&gt;82,1,IF(U224=6,1,IF(U224=5,IF(V224&gt;254,1,0),0))))))),IF(P224="B",IF(Q224&gt;699,1,IF(R224&gt;263,1,IF(S224&gt;78,1,IF(T224&gt;699,1,IF(W224&gt;63,1,IF(U224=6,1,IF(U224=5,IF(V224&gt;179,1,0),0))))))),IF(P224="C",IF(Q224&gt;599,1,IF(R224&gt;226,1,IF(S224&gt;67,1,IF(T224&gt;599,1,IF(W224&gt;49,1,IF(U224=6,1,IF(U224=5,1,IF(U224=4,IF(V224&gt;209,1,0),0)))))))),IF(P224="D",IF(Q224&gt;649,1,IF(R224&gt;244,1,IF(S224&gt;73,1,IF(T224&gt;649,1,IF(W224&gt;56,1,IF(U224=6,1,IF(U224=5,1,IF(U224=4,IF(V224&gt;254,1,0),0)))))))),0))))</f>
        <v>1</v>
      </c>
      <c r="Y224" s="4">
        <f>SUMIF(B:B,B224,X:X)</f>
        <v>1</v>
      </c>
      <c r="Z224" s="4" t="str">
        <f>IF(Y224&gt;0,"어학 충족","자격미달")</f>
        <v>어학 충족</v>
      </c>
      <c r="AA224" s="4"/>
      <c r="AB224" s="4" t="str">
        <f>IF(P224="A",IF(Q224&gt;849,"TOEIC 충족",IF(R224&gt;335,"New-TEPS 충족",IF(S224&gt;97,"TOEFL 충족",IF(T224&gt;849,"JPT 충족",IF(W224&gt;82,"G-TELP 충족",IF(U224=6,"HSK점수 충족",IF(U224=5,IF(V224&gt;254,"HSK점수 충족","자격미달"),"자격미달"))))))),IF(P224="B",IF(Q224&gt;699,"TOEIC 충족",IF(R224&gt;263,"New-TEPS 충족",IF(S224&gt;78,"TOEFL 충족",IF(T224&gt;699,"JPT 충족",IF(W224&gt;63,"G-TELP 충족",IF(U224=6,"HSK점수 충족",IF(U224=5,IF(V224&gt;179,"HSK점수 충족","자격미달"),"자격미달"))))))),IF(P224="C",IF(Q224&gt;599,"TOEIC 충족",IF(R224&gt;226,"New-TEPS 충족",IF(S224&gt;67,"TOEFL 충족",IF(T224&gt;599,"JPT 충족",IF(W224&gt;49,"G-TELP 충족",IF(U224=6,"HSK점수 충족",IF(U224=5,"HSK점수 충족",IF(U224=4,IF(V224&gt;209,"HSK점수 충족","자격미달"),"자격미달")))))))),IF(P224="D",IF(Q224&gt;649,"TOEIC 충족",IF(R224&gt;244,"New-TEPS 충족",IF(S224&gt;73,"TOEFL 충족",IF(T224&gt;649,"JPT 충족",IF(W224&gt;56,"G-TELP 충족",IF(U1165=6,"HSK점수 충족",IF(U1165=5,"HSK점수 충족",IF(U1165=4,IF(V1165&gt;254,"HSK점수 충족","자격미달"),"자격미달")))))))),0))))</f>
        <v>TOEIC 충족</v>
      </c>
      <c r="AC224" s="21"/>
      <c r="AD224" s="4">
        <f>IF(P224="A",VLOOKUP(Q224,[1]교육_어학_경력backdata!$B$3:$C$9,2,1),IF(P224="B",VLOOKUP(Q224,[1]교육_어학_경력backdata!$G$3:$H$9,2,1),IF(P224="C",0,"오류")))</f>
        <v>20</v>
      </c>
      <c r="AE224" s="4">
        <f>IF(P224="A",VLOOKUP(R224,[1]교육_어학_경력backdata!$B$11:$C$17,2,1),IF(P224="B",VLOOKUP(R224,[1]교육_어학_경력backdata!$G$11:$H$17,2,1),IF(P224="C",0,"오류")))</f>
        <v>0</v>
      </c>
      <c r="AF224" s="4">
        <f>IF(P224="A",VLOOKUP(S224,[1]교육_어학_경력backdata!$B$19:$C$25,2,1),IF(P224="B",VLOOKUP(S224,[1]교육_어학_경력backdata!$G$19:$H$25,2,1),IF(P224="C",0,"오류")))</f>
        <v>0</v>
      </c>
      <c r="AG224" s="4">
        <f>IF(P224="A",VLOOKUP(T224,[1]교육_어학_경력backdata!$B$3:$C$9,2,1),IF(P224="B",VLOOKUP(T224,[1]교육_어학_경력backdata!$G$3:$H$9,2,1),IF(P224="C",0,"오류")))</f>
        <v>0</v>
      </c>
      <c r="AH224" s="4">
        <f>IF(P224="A",IF(U224=0,0,IF(U224=4,0,IF(U224=5,VLOOKUP(V224,[1]교육_어학_경력backdata!$B$27:$C$29,2,1),IF(U224=6,VLOOKUP(V224,[1]교육_어학_경력backdata!$B$31:$C$34,2,1))))),IF(P224="B",IF(U224=0,0,IF(U224=4,0,IF(U224=5,VLOOKUP(V224,[1]교육_어학_경력backdata!$G$27:$H$31,2,1),IF(U224=6,VLOOKUP(V224,[1]교육_어학_경력backdata!$G$33:$H$34,2,1))))),IF(CT224="C",0,"오류")))</f>
        <v>0</v>
      </c>
      <c r="AI224" s="4">
        <f>IF(P224="A",VLOOKUP(W224,[1]교육_어학_경력backdata!$B$36:$C$42,2,1),IF(P224="B",VLOOKUP(W224,[1]교육_어학_경력backdata!$G$36:$H$42,2,1),IF(P224="C",0,"오류")))</f>
        <v>0</v>
      </c>
      <c r="AJ224" s="4">
        <f>SUM(AD224:AI224)</f>
        <v>20</v>
      </c>
      <c r="AK224" s="4">
        <f>_xlfn.MAXIFS(AJ:AJ,B:B,B224)</f>
        <v>20</v>
      </c>
      <c r="AL224" s="4"/>
      <c r="AM224" s="21"/>
      <c r="AN224" s="4"/>
      <c r="AO224" s="4"/>
    </row>
    <row r="225" spans="1:41" x14ac:dyDescent="0.4">
      <c r="A225" s="3">
        <f>IF(B224=B225,A224,A224+1)</f>
        <v>206</v>
      </c>
      <c r="B225" s="3" t="s">
        <v>5263</v>
      </c>
      <c r="C225" s="3" t="s">
        <v>5262</v>
      </c>
      <c r="D225" s="3" t="s">
        <v>3044</v>
      </c>
      <c r="E225" s="3" t="s">
        <v>3043</v>
      </c>
      <c r="F225" s="3">
        <f>IF(B225=B224,F224+1,1)</f>
        <v>1</v>
      </c>
      <c r="G225" s="3" t="s">
        <v>6380</v>
      </c>
      <c r="H225" s="3" t="s">
        <v>6379</v>
      </c>
      <c r="I225" s="3" t="s">
        <v>6378</v>
      </c>
      <c r="J225" s="3" t="s">
        <v>6643</v>
      </c>
      <c r="K225" s="3"/>
      <c r="L225" s="3" t="s">
        <v>6448</v>
      </c>
      <c r="M225" s="3" t="s">
        <v>7370</v>
      </c>
      <c r="P225" s="3" t="s">
        <v>2434</v>
      </c>
      <c r="Q225" s="3">
        <f>IF(H225="TOEIC",VALUE(L225),0)</f>
        <v>865</v>
      </c>
      <c r="R225" s="3">
        <f>IF(H225="NEW TEPS",VALUE(L225),0)</f>
        <v>0</v>
      </c>
      <c r="S225" s="3">
        <f>IF(H225="TOEFL(ibt)",VALUE(L225),0)</f>
        <v>0</v>
      </c>
      <c r="T225" s="3">
        <f>IF(H225="JPT",VALUE(L225),0)</f>
        <v>0</v>
      </c>
      <c r="U225" s="3">
        <f>IF(H225="HSK",VALUE(K225),0)</f>
        <v>0</v>
      </c>
      <c r="V225" s="3">
        <f>IF(H225="HSK",VALUE(L225),0)</f>
        <v>0</v>
      </c>
      <c r="W225" s="3">
        <f>IF(H225="G-TELP Level2",VALUE(L225),0)</f>
        <v>0</v>
      </c>
      <c r="X225" s="3">
        <f>IF(P225="A",IF(Q225&gt;849,1,IF(R225&gt;335,1,IF(S225&gt;97,1,IF(T225&gt;849,1,IF(W225&gt;82,1,IF(U225=6,1,IF(U225=5,IF(V225&gt;254,1,0),0))))))),IF(P225="B",IF(Q225&gt;699,1,IF(R225&gt;263,1,IF(S225&gt;78,1,IF(T225&gt;699,1,IF(W225&gt;63,1,IF(U225=6,1,IF(U225=5,IF(V225&gt;179,1,0),0))))))),IF(P225="C",IF(Q225&gt;599,1,IF(R225&gt;226,1,IF(S225&gt;67,1,IF(T225&gt;599,1,IF(W225&gt;49,1,IF(U225=6,1,IF(U225=5,1,IF(U225=4,IF(V225&gt;209,1,0),0)))))))),IF(P225="D",IF(Q225&gt;649,1,IF(R225&gt;244,1,IF(S225&gt;73,1,IF(T225&gt;649,1,IF(W225&gt;56,1,IF(U225=6,1,IF(U225=5,1,IF(U225=4,IF(V225&gt;254,1,0),0)))))))),0))))</f>
        <v>1</v>
      </c>
      <c r="Y225" s="3">
        <f>SUMIF(B:B,B225,X:X)</f>
        <v>1</v>
      </c>
      <c r="Z225" s="3" t="str">
        <f>IF(Y225&gt;0,"어학 충족","자격미달")</f>
        <v>어학 충족</v>
      </c>
      <c r="AA225" s="3"/>
      <c r="AB225" s="3" t="str">
        <f>IF(P225="A",IF(Q225&gt;849,"TOEIC 충족",IF(R225&gt;335,"New-TEPS 충족",IF(S225&gt;97,"TOEFL 충족",IF(T225&gt;849,"JPT 충족",IF(W225&gt;82,"G-TELP 충족",IF(U225=6,"HSK점수 충족",IF(U225=5,IF(V225&gt;254,"HSK점수 충족","자격미달"),"자격미달"))))))),IF(P225="B",IF(Q225&gt;699,"TOEIC 충족",IF(R225&gt;263,"New-TEPS 충족",IF(S225&gt;78,"TOEFL 충족",IF(T225&gt;699,"JPT 충족",IF(W225&gt;63,"G-TELP 충족",IF(U225=6,"HSK점수 충족",IF(U225=5,IF(V225&gt;179,"HSK점수 충족","자격미달"),"자격미달"))))))),IF(P225="C",IF(Q225&gt;599,"TOEIC 충족",IF(R225&gt;226,"New-TEPS 충족",IF(S225&gt;67,"TOEFL 충족",IF(T225&gt;599,"JPT 충족",IF(W225&gt;49,"G-TELP 충족",IF(U225=6,"HSK점수 충족",IF(U225=5,"HSK점수 충족",IF(U225=4,IF(V225&gt;209,"HSK점수 충족","자격미달"),"자격미달")))))))),IF(P225="D",IF(Q225&gt;649,"TOEIC 충족",IF(R225&gt;244,"New-TEPS 충족",IF(S225&gt;73,"TOEFL 충족",IF(T225&gt;649,"JPT 충족",IF(W225&gt;56,"G-TELP 충족",IF(U1166=6,"HSK점수 충족",IF(U1166=5,"HSK점수 충족",IF(U1166=4,IF(V1166&gt;254,"HSK점수 충족","자격미달"),"자격미달")))))))),0))))</f>
        <v>TOEIC 충족</v>
      </c>
      <c r="AC225" s="21"/>
      <c r="AD225" s="3">
        <f>IF(P225="A",VLOOKUP(Q225,[1]교육_어학_경력backdata!$B$3:$C$9,2,1),IF(P225="B",VLOOKUP(Q225,[1]교육_어학_경력backdata!$G$3:$H$9,2,1),IF(P225="C",0,"오류")))</f>
        <v>12</v>
      </c>
      <c r="AE225" s="3">
        <f>IF(P225="A",VLOOKUP(R225,[1]교육_어학_경력backdata!$B$11:$C$17,2,1),IF(P225="B",VLOOKUP(R225,[1]교육_어학_경력backdata!$G$11:$H$17,2,1),IF(P225="C",0,"오류")))</f>
        <v>0</v>
      </c>
      <c r="AF225" s="3">
        <f>IF(P225="A",VLOOKUP(S225,[1]교육_어학_경력backdata!$B$19:$C$25,2,1),IF(P225="B",VLOOKUP(S225,[1]교육_어학_경력backdata!$G$19:$H$25,2,1),IF(P225="C",0,"오류")))</f>
        <v>0</v>
      </c>
      <c r="AG225" s="3">
        <f>IF(P225="A",VLOOKUP(T225,[1]교육_어학_경력backdata!$B$3:$C$9,2,1),IF(P225="B",VLOOKUP(T225,[1]교육_어학_경력backdata!$G$3:$H$9,2,1),IF(P225="C",0,"오류")))</f>
        <v>0</v>
      </c>
      <c r="AH225" s="3">
        <f>IF(P225="A",IF(U225=0,0,IF(U225=4,0,IF(U225=5,VLOOKUP(V225,[1]교육_어학_경력backdata!$B$27:$C$29,2,1),IF(U225=6,VLOOKUP(V225,[1]교육_어학_경력backdata!$B$31:$C$34,2,1))))),IF(P225="B",IF(U225=0,0,IF(U225=4,0,IF(U225=5,VLOOKUP(V225,[1]교육_어학_경력backdata!$G$27:$H$31,2,1),IF(U225=6,VLOOKUP(V225,[1]교육_어학_경력backdata!$G$33:$H$34,2,1))))),IF(CT225="C",0,"오류")))</f>
        <v>0</v>
      </c>
      <c r="AI225" s="3">
        <f>IF(P225="A",VLOOKUP(W225,[1]교육_어학_경력backdata!$B$36:$C$42,2,1),IF(P225="B",VLOOKUP(W225,[1]교육_어학_경력backdata!$G$36:$H$42,2,1),IF(P225="C",0,"오류")))</f>
        <v>0</v>
      </c>
      <c r="AJ225" s="3">
        <f>SUM(AD225:AI225)</f>
        <v>12</v>
      </c>
      <c r="AK225" s="3">
        <f>_xlfn.MAXIFS(AJ:AJ,B:B,B225)</f>
        <v>12</v>
      </c>
      <c r="AL225" s="3"/>
      <c r="AM225" s="21"/>
      <c r="AN225" s="3"/>
      <c r="AO225" s="3"/>
    </row>
    <row r="226" spans="1:41" x14ac:dyDescent="0.4">
      <c r="A226" s="4">
        <f>IF(B225=B226,A225,A225+1)</f>
        <v>207</v>
      </c>
      <c r="B226" s="4" t="s">
        <v>5256</v>
      </c>
      <c r="C226" s="4" t="s">
        <v>5255</v>
      </c>
      <c r="D226" s="4" t="s">
        <v>3044</v>
      </c>
      <c r="E226" s="4" t="s">
        <v>3043</v>
      </c>
      <c r="F226" s="4">
        <f>IF(B226=B225,F225+1,1)</f>
        <v>1</v>
      </c>
      <c r="G226" s="4" t="s">
        <v>6380</v>
      </c>
      <c r="H226" s="4" t="s">
        <v>6379</v>
      </c>
      <c r="I226" s="4" t="s">
        <v>6378</v>
      </c>
      <c r="J226" s="4" t="s">
        <v>6634</v>
      </c>
      <c r="K226" s="4"/>
      <c r="L226" s="4" t="s">
        <v>6413</v>
      </c>
      <c r="M226" s="4" t="s">
        <v>7369</v>
      </c>
      <c r="P226" s="4" t="s">
        <v>2434</v>
      </c>
      <c r="Q226" s="4">
        <f>IF(H226="TOEIC",VALUE(L226),0)</f>
        <v>880</v>
      </c>
      <c r="R226" s="4">
        <f>IF(H226="NEW TEPS",VALUE(L226),0)</f>
        <v>0</v>
      </c>
      <c r="S226" s="4">
        <f>IF(H226="TOEFL(ibt)",VALUE(L226),0)</f>
        <v>0</v>
      </c>
      <c r="T226" s="4">
        <f>IF(H226="JPT",VALUE(L226),0)</f>
        <v>0</v>
      </c>
      <c r="U226" s="4">
        <f>IF(H226="HSK",VALUE(K226),0)</f>
        <v>0</v>
      </c>
      <c r="V226" s="4">
        <f>IF(H226="HSK",VALUE(L226),0)</f>
        <v>0</v>
      </c>
      <c r="W226" s="4">
        <f>IF(H226="G-TELP Level2",VALUE(L226),0)</f>
        <v>0</v>
      </c>
      <c r="X226" s="4">
        <f>IF(P226="A",IF(Q226&gt;849,1,IF(R226&gt;335,1,IF(S226&gt;97,1,IF(T226&gt;849,1,IF(W226&gt;82,1,IF(U226=6,1,IF(U226=5,IF(V226&gt;254,1,0),0))))))),IF(P226="B",IF(Q226&gt;699,1,IF(R226&gt;263,1,IF(S226&gt;78,1,IF(T226&gt;699,1,IF(W226&gt;63,1,IF(U226=6,1,IF(U226=5,IF(V226&gt;179,1,0),0))))))),IF(P226="C",IF(Q226&gt;599,1,IF(R226&gt;226,1,IF(S226&gt;67,1,IF(T226&gt;599,1,IF(W226&gt;49,1,IF(U226=6,1,IF(U226=5,1,IF(U226=4,IF(V226&gt;209,1,0),0)))))))),IF(P226="D",IF(Q226&gt;649,1,IF(R226&gt;244,1,IF(S226&gt;73,1,IF(T226&gt;649,1,IF(W226&gt;56,1,IF(U226=6,1,IF(U226=5,1,IF(U226=4,IF(V226&gt;254,1,0),0)))))))),0))))</f>
        <v>1</v>
      </c>
      <c r="Y226" s="4">
        <f>SUMIF(B:B,B226,X:X)</f>
        <v>1</v>
      </c>
      <c r="Z226" s="4" t="str">
        <f>IF(Y226&gt;0,"어학 충족","자격미달")</f>
        <v>어학 충족</v>
      </c>
      <c r="AA226" s="4"/>
      <c r="AB226" s="4" t="str">
        <f>IF(P226="A",IF(Q226&gt;849,"TOEIC 충족",IF(R226&gt;335,"New-TEPS 충족",IF(S226&gt;97,"TOEFL 충족",IF(T226&gt;849,"JPT 충족",IF(W226&gt;82,"G-TELP 충족",IF(U226=6,"HSK점수 충족",IF(U226=5,IF(V226&gt;254,"HSK점수 충족","자격미달"),"자격미달"))))))),IF(P226="B",IF(Q226&gt;699,"TOEIC 충족",IF(R226&gt;263,"New-TEPS 충족",IF(S226&gt;78,"TOEFL 충족",IF(T226&gt;699,"JPT 충족",IF(W226&gt;63,"G-TELP 충족",IF(U226=6,"HSK점수 충족",IF(U226=5,IF(V226&gt;179,"HSK점수 충족","자격미달"),"자격미달"))))))),IF(P226="C",IF(Q226&gt;599,"TOEIC 충족",IF(R226&gt;226,"New-TEPS 충족",IF(S226&gt;67,"TOEFL 충족",IF(T226&gt;599,"JPT 충족",IF(W226&gt;49,"G-TELP 충족",IF(U226=6,"HSK점수 충족",IF(U226=5,"HSK점수 충족",IF(U226=4,IF(V226&gt;209,"HSK점수 충족","자격미달"),"자격미달")))))))),IF(P226="D",IF(Q226&gt;649,"TOEIC 충족",IF(R226&gt;244,"New-TEPS 충족",IF(S226&gt;73,"TOEFL 충족",IF(T226&gt;649,"JPT 충족",IF(W226&gt;56,"G-TELP 충족",IF(U1167=6,"HSK점수 충족",IF(U1167=5,"HSK점수 충족",IF(U1167=4,IF(V1167&gt;254,"HSK점수 충족","자격미달"),"자격미달")))))))),0))))</f>
        <v>TOEIC 충족</v>
      </c>
      <c r="AC226" s="21"/>
      <c r="AD226" s="4">
        <f>IF(P226="A",VLOOKUP(Q226,[1]교육_어학_경력backdata!$B$3:$C$9,2,1),IF(P226="B",VLOOKUP(Q226,[1]교육_어학_경력backdata!$G$3:$H$9,2,1),IF(P226="C",0,"오류")))</f>
        <v>14</v>
      </c>
      <c r="AE226" s="4">
        <f>IF(P226="A",VLOOKUP(R226,[1]교육_어학_경력backdata!$B$11:$C$17,2,1),IF(P226="B",VLOOKUP(R226,[1]교육_어학_경력backdata!$G$11:$H$17,2,1),IF(P226="C",0,"오류")))</f>
        <v>0</v>
      </c>
      <c r="AF226" s="4">
        <f>IF(P226="A",VLOOKUP(S226,[1]교육_어학_경력backdata!$B$19:$C$25,2,1),IF(P226="B",VLOOKUP(S226,[1]교육_어학_경력backdata!$G$19:$H$25,2,1),IF(P226="C",0,"오류")))</f>
        <v>0</v>
      </c>
      <c r="AG226" s="4">
        <f>IF(P226="A",VLOOKUP(T226,[1]교육_어학_경력backdata!$B$3:$C$9,2,1),IF(P226="B",VLOOKUP(T226,[1]교육_어학_경력backdata!$G$3:$H$9,2,1),IF(P226="C",0,"오류")))</f>
        <v>0</v>
      </c>
      <c r="AH226" s="4">
        <f>IF(P226="A",IF(U226=0,0,IF(U226=4,0,IF(U226=5,VLOOKUP(V226,[1]교육_어학_경력backdata!$B$27:$C$29,2,1),IF(U226=6,VLOOKUP(V226,[1]교육_어학_경력backdata!$B$31:$C$34,2,1))))),IF(P226="B",IF(U226=0,0,IF(U226=4,0,IF(U226=5,VLOOKUP(V226,[1]교육_어학_경력backdata!$G$27:$H$31,2,1),IF(U226=6,VLOOKUP(V226,[1]교육_어학_경력backdata!$G$33:$H$34,2,1))))),IF(CT226="C",0,"오류")))</f>
        <v>0</v>
      </c>
      <c r="AI226" s="4">
        <f>IF(P226="A",VLOOKUP(W226,[1]교육_어학_경력backdata!$B$36:$C$42,2,1),IF(P226="B",VLOOKUP(W226,[1]교육_어학_경력backdata!$G$36:$H$42,2,1),IF(P226="C",0,"오류")))</f>
        <v>0</v>
      </c>
      <c r="AJ226" s="4">
        <f>SUM(AD226:AI226)</f>
        <v>14</v>
      </c>
      <c r="AK226" s="4">
        <f>_xlfn.MAXIFS(AJ:AJ,B:B,B226)</f>
        <v>14</v>
      </c>
      <c r="AL226" s="4"/>
      <c r="AM226" s="21"/>
      <c r="AN226" s="4"/>
      <c r="AO226" s="4"/>
    </row>
    <row r="227" spans="1:41" x14ac:dyDescent="0.4">
      <c r="A227" s="3">
        <f>IF(B226=B227,A226,A226+1)</f>
        <v>208</v>
      </c>
      <c r="B227" s="3" t="s">
        <v>5250</v>
      </c>
      <c r="C227" s="3" t="s">
        <v>3557</v>
      </c>
      <c r="D227" s="3" t="s">
        <v>3044</v>
      </c>
      <c r="E227" s="3" t="s">
        <v>3043</v>
      </c>
      <c r="F227" s="3">
        <f>IF(B227=B226,F226+1,1)</f>
        <v>1</v>
      </c>
      <c r="G227" s="3" t="s">
        <v>6380</v>
      </c>
      <c r="H227" s="3" t="s">
        <v>6379</v>
      </c>
      <c r="I227" s="3" t="s">
        <v>6378</v>
      </c>
      <c r="J227" s="3" t="s">
        <v>6521</v>
      </c>
      <c r="K227" s="3"/>
      <c r="L227" s="3" t="s">
        <v>6492</v>
      </c>
      <c r="M227" s="3" t="s">
        <v>7368</v>
      </c>
      <c r="P227" s="3" t="s">
        <v>2434</v>
      </c>
      <c r="Q227" s="3">
        <f>IF(H227="TOEIC",VALUE(L227),0)</f>
        <v>855</v>
      </c>
      <c r="R227" s="3">
        <f>IF(H227="NEW TEPS",VALUE(L227),0)</f>
        <v>0</v>
      </c>
      <c r="S227" s="3">
        <f>IF(H227="TOEFL(ibt)",VALUE(L227),0)</f>
        <v>0</v>
      </c>
      <c r="T227" s="3">
        <f>IF(H227="JPT",VALUE(L227),0)</f>
        <v>0</v>
      </c>
      <c r="U227" s="3">
        <f>IF(H227="HSK",VALUE(K227),0)</f>
        <v>0</v>
      </c>
      <c r="V227" s="3">
        <f>IF(H227="HSK",VALUE(L227),0)</f>
        <v>0</v>
      </c>
      <c r="W227" s="3">
        <f>IF(H227="G-TELP Level2",VALUE(L227),0)</f>
        <v>0</v>
      </c>
      <c r="X227" s="3">
        <f>IF(P227="A",IF(Q227&gt;849,1,IF(R227&gt;335,1,IF(S227&gt;97,1,IF(T227&gt;849,1,IF(W227&gt;82,1,IF(U227=6,1,IF(U227=5,IF(V227&gt;254,1,0),0))))))),IF(P227="B",IF(Q227&gt;699,1,IF(R227&gt;263,1,IF(S227&gt;78,1,IF(T227&gt;699,1,IF(W227&gt;63,1,IF(U227=6,1,IF(U227=5,IF(V227&gt;179,1,0),0))))))),IF(P227="C",IF(Q227&gt;599,1,IF(R227&gt;226,1,IF(S227&gt;67,1,IF(T227&gt;599,1,IF(W227&gt;49,1,IF(U227=6,1,IF(U227=5,1,IF(U227=4,IF(V227&gt;209,1,0),0)))))))),IF(P227="D",IF(Q227&gt;649,1,IF(R227&gt;244,1,IF(S227&gt;73,1,IF(T227&gt;649,1,IF(W227&gt;56,1,IF(U227=6,1,IF(U227=5,1,IF(U227=4,IF(V227&gt;254,1,0),0)))))))),0))))</f>
        <v>1</v>
      </c>
      <c r="Y227" s="3">
        <f>SUMIF(B:B,B227,X:X)</f>
        <v>1</v>
      </c>
      <c r="Z227" s="3" t="str">
        <f>IF(Y227&gt;0,"어학 충족","자격미달")</f>
        <v>어학 충족</v>
      </c>
      <c r="AA227" s="3"/>
      <c r="AB227" s="3" t="str">
        <f>IF(P227="A",IF(Q227&gt;849,"TOEIC 충족",IF(R227&gt;335,"New-TEPS 충족",IF(S227&gt;97,"TOEFL 충족",IF(T227&gt;849,"JPT 충족",IF(W227&gt;82,"G-TELP 충족",IF(U227=6,"HSK점수 충족",IF(U227=5,IF(V227&gt;254,"HSK점수 충족","자격미달"),"자격미달"))))))),IF(P227="B",IF(Q227&gt;699,"TOEIC 충족",IF(R227&gt;263,"New-TEPS 충족",IF(S227&gt;78,"TOEFL 충족",IF(T227&gt;699,"JPT 충족",IF(W227&gt;63,"G-TELP 충족",IF(U227=6,"HSK점수 충족",IF(U227=5,IF(V227&gt;179,"HSK점수 충족","자격미달"),"자격미달"))))))),IF(P227="C",IF(Q227&gt;599,"TOEIC 충족",IF(R227&gt;226,"New-TEPS 충족",IF(S227&gt;67,"TOEFL 충족",IF(T227&gt;599,"JPT 충족",IF(W227&gt;49,"G-TELP 충족",IF(U227=6,"HSK점수 충족",IF(U227=5,"HSK점수 충족",IF(U227=4,IF(V227&gt;209,"HSK점수 충족","자격미달"),"자격미달")))))))),IF(P227="D",IF(Q227&gt;649,"TOEIC 충족",IF(R227&gt;244,"New-TEPS 충족",IF(S227&gt;73,"TOEFL 충족",IF(T227&gt;649,"JPT 충족",IF(W227&gt;56,"G-TELP 충족",IF(U1168=6,"HSK점수 충족",IF(U1168=5,"HSK점수 충족",IF(U1168=4,IF(V1168&gt;254,"HSK점수 충족","자격미달"),"자격미달")))))))),0))))</f>
        <v>TOEIC 충족</v>
      </c>
      <c r="AC227" s="21"/>
      <c r="AD227" s="3">
        <f>IF(P227="A",VLOOKUP(Q227,[1]교육_어학_경력backdata!$B$3:$C$9,2,1),IF(P227="B",VLOOKUP(Q227,[1]교육_어학_경력backdata!$G$3:$H$9,2,1),IF(P227="C",0,"오류")))</f>
        <v>12</v>
      </c>
      <c r="AE227" s="3">
        <f>IF(P227="A",VLOOKUP(R227,[1]교육_어학_경력backdata!$B$11:$C$17,2,1),IF(P227="B",VLOOKUP(R227,[1]교육_어학_경력backdata!$G$11:$H$17,2,1),IF(P227="C",0,"오류")))</f>
        <v>0</v>
      </c>
      <c r="AF227" s="3">
        <f>IF(P227="A",VLOOKUP(S227,[1]교육_어학_경력backdata!$B$19:$C$25,2,1),IF(P227="B",VLOOKUP(S227,[1]교육_어학_경력backdata!$G$19:$H$25,2,1),IF(P227="C",0,"오류")))</f>
        <v>0</v>
      </c>
      <c r="AG227" s="3">
        <f>IF(P227="A",VLOOKUP(T227,[1]교육_어학_경력backdata!$B$3:$C$9,2,1),IF(P227="B",VLOOKUP(T227,[1]교육_어학_경력backdata!$G$3:$H$9,2,1),IF(P227="C",0,"오류")))</f>
        <v>0</v>
      </c>
      <c r="AH227" s="3">
        <f>IF(P227="A",IF(U227=0,0,IF(U227=4,0,IF(U227=5,VLOOKUP(V227,[1]교육_어학_경력backdata!$B$27:$C$29,2,1),IF(U227=6,VLOOKUP(V227,[1]교육_어학_경력backdata!$B$31:$C$34,2,1))))),IF(P227="B",IF(U227=0,0,IF(U227=4,0,IF(U227=5,VLOOKUP(V227,[1]교육_어학_경력backdata!$G$27:$H$31,2,1),IF(U227=6,VLOOKUP(V227,[1]교육_어학_경력backdata!$G$33:$H$34,2,1))))),IF(CT227="C",0,"오류")))</f>
        <v>0</v>
      </c>
      <c r="AI227" s="3">
        <f>IF(P227="A",VLOOKUP(W227,[1]교육_어학_경력backdata!$B$36:$C$42,2,1),IF(P227="B",VLOOKUP(W227,[1]교육_어학_경력backdata!$G$36:$H$42,2,1),IF(P227="C",0,"오류")))</f>
        <v>0</v>
      </c>
      <c r="AJ227" s="3">
        <f>SUM(AD227:AI227)</f>
        <v>12</v>
      </c>
      <c r="AK227" s="3">
        <f>_xlfn.MAXIFS(AJ:AJ,B:B,B227)</f>
        <v>12</v>
      </c>
      <c r="AL227" s="3"/>
      <c r="AM227" s="21"/>
      <c r="AN227" s="3"/>
      <c r="AO227" s="3"/>
    </row>
    <row r="228" spans="1:41" x14ac:dyDescent="0.4">
      <c r="A228" s="4">
        <f>IF(B227=B228,A227,A227+1)</f>
        <v>209</v>
      </c>
      <c r="B228" s="4" t="s">
        <v>5247</v>
      </c>
      <c r="C228" s="4" t="s">
        <v>5246</v>
      </c>
      <c r="D228" s="4" t="s">
        <v>3044</v>
      </c>
      <c r="E228" s="4" t="s">
        <v>3043</v>
      </c>
      <c r="F228" s="4">
        <f>IF(B228=B227,F227+1,1)</f>
        <v>1</v>
      </c>
      <c r="G228" s="4" t="s">
        <v>6380</v>
      </c>
      <c r="H228" s="4" t="s">
        <v>6379</v>
      </c>
      <c r="I228" s="4" t="s">
        <v>6378</v>
      </c>
      <c r="J228" s="4" t="s">
        <v>7200</v>
      </c>
      <c r="K228" s="4"/>
      <c r="L228" s="4" t="s">
        <v>6569</v>
      </c>
      <c r="M228" s="4" t="s">
        <v>7367</v>
      </c>
      <c r="P228" s="4" t="s">
        <v>2434</v>
      </c>
      <c r="Q228" s="4">
        <f>IF(H228="TOEIC",VALUE(L228),0)</f>
        <v>910</v>
      </c>
      <c r="R228" s="4">
        <f>IF(H228="NEW TEPS",VALUE(L228),0)</f>
        <v>0</v>
      </c>
      <c r="S228" s="4">
        <f>IF(H228="TOEFL(ibt)",VALUE(L228),0)</f>
        <v>0</v>
      </c>
      <c r="T228" s="4">
        <f>IF(H228="JPT",VALUE(L228),0)</f>
        <v>0</v>
      </c>
      <c r="U228" s="4">
        <f>IF(H228="HSK",VALUE(K228),0)</f>
        <v>0</v>
      </c>
      <c r="V228" s="4">
        <f>IF(H228="HSK",VALUE(L228),0)</f>
        <v>0</v>
      </c>
      <c r="W228" s="4">
        <f>IF(H228="G-TELP Level2",VALUE(L228),0)</f>
        <v>0</v>
      </c>
      <c r="X228" s="4">
        <f>IF(P228="A",IF(Q228&gt;849,1,IF(R228&gt;335,1,IF(S228&gt;97,1,IF(T228&gt;849,1,IF(W228&gt;82,1,IF(U228=6,1,IF(U228=5,IF(V228&gt;254,1,0),0))))))),IF(P228="B",IF(Q228&gt;699,1,IF(R228&gt;263,1,IF(S228&gt;78,1,IF(T228&gt;699,1,IF(W228&gt;63,1,IF(U228=6,1,IF(U228=5,IF(V228&gt;179,1,0),0))))))),IF(P228="C",IF(Q228&gt;599,1,IF(R228&gt;226,1,IF(S228&gt;67,1,IF(T228&gt;599,1,IF(W228&gt;49,1,IF(U228=6,1,IF(U228=5,1,IF(U228=4,IF(V228&gt;209,1,0),0)))))))),IF(P228="D",IF(Q228&gt;649,1,IF(R228&gt;244,1,IF(S228&gt;73,1,IF(T228&gt;649,1,IF(W228&gt;56,1,IF(U228=6,1,IF(U228=5,1,IF(U228=4,IF(V228&gt;254,1,0),0)))))))),0))))</f>
        <v>1</v>
      </c>
      <c r="Y228" s="4">
        <f>SUMIF(B:B,B228,X:X)</f>
        <v>1</v>
      </c>
      <c r="Z228" s="4" t="str">
        <f>IF(Y228&gt;0,"어학 충족","자격미달")</f>
        <v>어학 충족</v>
      </c>
      <c r="AA228" s="4"/>
      <c r="AB228" s="4" t="str">
        <f>IF(P228="A",IF(Q228&gt;849,"TOEIC 충족",IF(R228&gt;335,"New-TEPS 충족",IF(S228&gt;97,"TOEFL 충족",IF(T228&gt;849,"JPT 충족",IF(W228&gt;82,"G-TELP 충족",IF(U228=6,"HSK점수 충족",IF(U228=5,IF(V228&gt;254,"HSK점수 충족","자격미달"),"자격미달"))))))),IF(P228="B",IF(Q228&gt;699,"TOEIC 충족",IF(R228&gt;263,"New-TEPS 충족",IF(S228&gt;78,"TOEFL 충족",IF(T228&gt;699,"JPT 충족",IF(W228&gt;63,"G-TELP 충족",IF(U228=6,"HSK점수 충족",IF(U228=5,IF(V228&gt;179,"HSK점수 충족","자격미달"),"자격미달"))))))),IF(P228="C",IF(Q228&gt;599,"TOEIC 충족",IF(R228&gt;226,"New-TEPS 충족",IF(S228&gt;67,"TOEFL 충족",IF(T228&gt;599,"JPT 충족",IF(W228&gt;49,"G-TELP 충족",IF(U228=6,"HSK점수 충족",IF(U228=5,"HSK점수 충족",IF(U228=4,IF(V228&gt;209,"HSK점수 충족","자격미달"),"자격미달")))))))),IF(P228="D",IF(Q228&gt;649,"TOEIC 충족",IF(R228&gt;244,"New-TEPS 충족",IF(S228&gt;73,"TOEFL 충족",IF(T228&gt;649,"JPT 충족",IF(W228&gt;56,"G-TELP 충족",IF(U1169=6,"HSK점수 충족",IF(U1169=5,"HSK점수 충족",IF(U1169=4,IF(V1169&gt;254,"HSK점수 충족","자격미달"),"자격미달")))))))),0))))</f>
        <v>TOEIC 충족</v>
      </c>
      <c r="AC228" s="21"/>
      <c r="AD228" s="4">
        <f>IF(P228="A",VLOOKUP(Q228,[1]교육_어학_경력backdata!$B$3:$C$9,2,1),IF(P228="B",VLOOKUP(Q228,[1]교육_어학_경력backdata!$G$3:$H$9,2,1),IF(P228="C",0,"오류")))</f>
        <v>16</v>
      </c>
      <c r="AE228" s="4">
        <f>IF(P228="A",VLOOKUP(R228,[1]교육_어학_경력backdata!$B$11:$C$17,2,1),IF(P228="B",VLOOKUP(R228,[1]교육_어학_경력backdata!$G$11:$H$17,2,1),IF(P228="C",0,"오류")))</f>
        <v>0</v>
      </c>
      <c r="AF228" s="4">
        <f>IF(P228="A",VLOOKUP(S228,[1]교육_어학_경력backdata!$B$19:$C$25,2,1),IF(P228="B",VLOOKUP(S228,[1]교육_어학_경력backdata!$G$19:$H$25,2,1),IF(P228="C",0,"오류")))</f>
        <v>0</v>
      </c>
      <c r="AG228" s="4">
        <f>IF(P228="A",VLOOKUP(T228,[1]교육_어학_경력backdata!$B$3:$C$9,2,1),IF(P228="B",VLOOKUP(T228,[1]교육_어학_경력backdata!$G$3:$H$9,2,1),IF(P228="C",0,"오류")))</f>
        <v>0</v>
      </c>
      <c r="AH228" s="4">
        <f>IF(P228="A",IF(U228=0,0,IF(U228=4,0,IF(U228=5,VLOOKUP(V228,[1]교육_어학_경력backdata!$B$27:$C$29,2,1),IF(U228=6,VLOOKUP(V228,[1]교육_어학_경력backdata!$B$31:$C$34,2,1))))),IF(P228="B",IF(U228=0,0,IF(U228=4,0,IF(U228=5,VLOOKUP(V228,[1]교육_어학_경력backdata!$G$27:$H$31,2,1),IF(U228=6,VLOOKUP(V228,[1]교육_어학_경력backdata!$G$33:$H$34,2,1))))),IF(CT228="C",0,"오류")))</f>
        <v>0</v>
      </c>
      <c r="AI228" s="4">
        <f>IF(P228="A",VLOOKUP(W228,[1]교육_어학_경력backdata!$B$36:$C$42,2,1),IF(P228="B",VLOOKUP(W228,[1]교육_어학_경력backdata!$G$36:$H$42,2,1),IF(P228="C",0,"오류")))</f>
        <v>0</v>
      </c>
      <c r="AJ228" s="4">
        <f>SUM(AD228:AI228)</f>
        <v>16</v>
      </c>
      <c r="AK228" s="4">
        <f>_xlfn.MAXIFS(AJ:AJ,B:B,B228)</f>
        <v>16</v>
      </c>
      <c r="AL228" s="4"/>
      <c r="AM228" s="21"/>
      <c r="AN228" s="4"/>
      <c r="AO228" s="4"/>
    </row>
    <row r="229" spans="1:41" x14ac:dyDescent="0.4">
      <c r="A229" s="3">
        <f>IF(B228=B229,A228,A228+1)</f>
        <v>210</v>
      </c>
      <c r="B229" s="3" t="s">
        <v>5240</v>
      </c>
      <c r="C229" s="3" t="s">
        <v>5239</v>
      </c>
      <c r="D229" s="3" t="s">
        <v>3044</v>
      </c>
      <c r="E229" s="3" t="s">
        <v>3043</v>
      </c>
      <c r="F229" s="3">
        <f>IF(B229=B228,F228+1,1)</f>
        <v>1</v>
      </c>
      <c r="G229" s="3" t="s">
        <v>6380</v>
      </c>
      <c r="H229" s="3" t="s">
        <v>6379</v>
      </c>
      <c r="I229" s="3" t="s">
        <v>6378</v>
      </c>
      <c r="J229" s="3" t="s">
        <v>6777</v>
      </c>
      <c r="K229" s="3"/>
      <c r="L229" s="3" t="s">
        <v>6533</v>
      </c>
      <c r="M229" s="3" t="s">
        <v>7366</v>
      </c>
      <c r="P229" s="3" t="s">
        <v>2434</v>
      </c>
      <c r="Q229" s="3">
        <f>IF(H229="TOEIC",VALUE(L229),0)</f>
        <v>885</v>
      </c>
      <c r="R229" s="3">
        <f>IF(H229="NEW TEPS",VALUE(L229),0)</f>
        <v>0</v>
      </c>
      <c r="S229" s="3">
        <f>IF(H229="TOEFL(ibt)",VALUE(L229),0)</f>
        <v>0</v>
      </c>
      <c r="T229" s="3">
        <f>IF(H229="JPT",VALUE(L229),0)</f>
        <v>0</v>
      </c>
      <c r="U229" s="3">
        <f>IF(H229="HSK",VALUE(K229),0)</f>
        <v>0</v>
      </c>
      <c r="V229" s="3">
        <f>IF(H229="HSK",VALUE(L229),0)</f>
        <v>0</v>
      </c>
      <c r="W229" s="3">
        <f>IF(H229="G-TELP Level2",VALUE(L229),0)</f>
        <v>0</v>
      </c>
      <c r="X229" s="3">
        <f>IF(P229="A",IF(Q229&gt;849,1,IF(R229&gt;335,1,IF(S229&gt;97,1,IF(T229&gt;849,1,IF(W229&gt;82,1,IF(U229=6,1,IF(U229=5,IF(V229&gt;254,1,0),0))))))),IF(P229="B",IF(Q229&gt;699,1,IF(R229&gt;263,1,IF(S229&gt;78,1,IF(T229&gt;699,1,IF(W229&gt;63,1,IF(U229=6,1,IF(U229=5,IF(V229&gt;179,1,0),0))))))),IF(P229="C",IF(Q229&gt;599,1,IF(R229&gt;226,1,IF(S229&gt;67,1,IF(T229&gt;599,1,IF(W229&gt;49,1,IF(U229=6,1,IF(U229=5,1,IF(U229=4,IF(V229&gt;209,1,0),0)))))))),IF(P229="D",IF(Q229&gt;649,1,IF(R229&gt;244,1,IF(S229&gt;73,1,IF(T229&gt;649,1,IF(W229&gt;56,1,IF(U229=6,1,IF(U229=5,1,IF(U229=4,IF(V229&gt;254,1,0),0)))))))),0))))</f>
        <v>1</v>
      </c>
      <c r="Y229" s="3">
        <f>SUMIF(B:B,B229,X:X)</f>
        <v>1</v>
      </c>
      <c r="Z229" s="3" t="str">
        <f>IF(Y229&gt;0,"어학 충족","자격미달")</f>
        <v>어학 충족</v>
      </c>
      <c r="AA229" s="3"/>
      <c r="AB229" s="3" t="str">
        <f>IF(P229="A",IF(Q229&gt;849,"TOEIC 충족",IF(R229&gt;335,"New-TEPS 충족",IF(S229&gt;97,"TOEFL 충족",IF(T229&gt;849,"JPT 충족",IF(W229&gt;82,"G-TELP 충족",IF(U229=6,"HSK점수 충족",IF(U229=5,IF(V229&gt;254,"HSK점수 충족","자격미달"),"자격미달"))))))),IF(P229="B",IF(Q229&gt;699,"TOEIC 충족",IF(R229&gt;263,"New-TEPS 충족",IF(S229&gt;78,"TOEFL 충족",IF(T229&gt;699,"JPT 충족",IF(W229&gt;63,"G-TELP 충족",IF(U229=6,"HSK점수 충족",IF(U229=5,IF(V229&gt;179,"HSK점수 충족","자격미달"),"자격미달"))))))),IF(P229="C",IF(Q229&gt;599,"TOEIC 충족",IF(R229&gt;226,"New-TEPS 충족",IF(S229&gt;67,"TOEFL 충족",IF(T229&gt;599,"JPT 충족",IF(W229&gt;49,"G-TELP 충족",IF(U229=6,"HSK점수 충족",IF(U229=5,"HSK점수 충족",IF(U229=4,IF(V229&gt;209,"HSK점수 충족","자격미달"),"자격미달")))))))),IF(P229="D",IF(Q229&gt;649,"TOEIC 충족",IF(R229&gt;244,"New-TEPS 충족",IF(S229&gt;73,"TOEFL 충족",IF(T229&gt;649,"JPT 충족",IF(W229&gt;56,"G-TELP 충족",IF(U1170=6,"HSK점수 충족",IF(U1170=5,"HSK점수 충족",IF(U1170=4,IF(V1170&gt;254,"HSK점수 충족","자격미달"),"자격미달")))))))),0))))</f>
        <v>TOEIC 충족</v>
      </c>
      <c r="AC229" s="21"/>
      <c r="AD229" s="3">
        <f>IF(P229="A",VLOOKUP(Q229,[1]교육_어학_경력backdata!$B$3:$C$9,2,1),IF(P229="B",VLOOKUP(Q229,[1]교육_어학_경력backdata!$G$3:$H$9,2,1),IF(P229="C",0,"오류")))</f>
        <v>14</v>
      </c>
      <c r="AE229" s="3">
        <f>IF(P229="A",VLOOKUP(R229,[1]교육_어학_경력backdata!$B$11:$C$17,2,1),IF(P229="B",VLOOKUP(R229,[1]교육_어학_경력backdata!$G$11:$H$17,2,1),IF(P229="C",0,"오류")))</f>
        <v>0</v>
      </c>
      <c r="AF229" s="3">
        <f>IF(P229="A",VLOOKUP(S229,[1]교육_어학_경력backdata!$B$19:$C$25,2,1),IF(P229="B",VLOOKUP(S229,[1]교육_어학_경력backdata!$G$19:$H$25,2,1),IF(P229="C",0,"오류")))</f>
        <v>0</v>
      </c>
      <c r="AG229" s="3">
        <f>IF(P229="A",VLOOKUP(T229,[1]교육_어학_경력backdata!$B$3:$C$9,2,1),IF(P229="B",VLOOKUP(T229,[1]교육_어학_경력backdata!$G$3:$H$9,2,1),IF(P229="C",0,"오류")))</f>
        <v>0</v>
      </c>
      <c r="AH229" s="3">
        <f>IF(P229="A",IF(U229=0,0,IF(U229=4,0,IF(U229=5,VLOOKUP(V229,[1]교육_어학_경력backdata!$B$27:$C$29,2,1),IF(U229=6,VLOOKUP(V229,[1]교육_어학_경력backdata!$B$31:$C$34,2,1))))),IF(P229="B",IF(U229=0,0,IF(U229=4,0,IF(U229=5,VLOOKUP(V229,[1]교육_어학_경력backdata!$G$27:$H$31,2,1),IF(U229=6,VLOOKUP(V229,[1]교육_어학_경력backdata!$G$33:$H$34,2,1))))),IF(CT229="C",0,"오류")))</f>
        <v>0</v>
      </c>
      <c r="AI229" s="3">
        <f>IF(P229="A",VLOOKUP(W229,[1]교육_어학_경력backdata!$B$36:$C$42,2,1),IF(P229="B",VLOOKUP(W229,[1]교육_어학_경력backdata!$G$36:$H$42,2,1),IF(P229="C",0,"오류")))</f>
        <v>0</v>
      </c>
      <c r="AJ229" s="3">
        <f>SUM(AD229:AI229)</f>
        <v>14</v>
      </c>
      <c r="AK229" s="3">
        <f>_xlfn.MAXIFS(AJ:AJ,B:B,B229)</f>
        <v>14</v>
      </c>
      <c r="AL229" s="3"/>
      <c r="AM229" s="21"/>
      <c r="AN229" s="3"/>
      <c r="AO229" s="3"/>
    </row>
    <row r="230" spans="1:41" x14ac:dyDescent="0.4">
      <c r="A230" s="4">
        <f>IF(B229=B230,A229,A229+1)</f>
        <v>211</v>
      </c>
      <c r="B230" s="4" t="s">
        <v>5234</v>
      </c>
      <c r="C230" s="4" t="s">
        <v>5233</v>
      </c>
      <c r="D230" s="4" t="s">
        <v>3044</v>
      </c>
      <c r="E230" s="4" t="s">
        <v>3043</v>
      </c>
      <c r="F230" s="4">
        <f>IF(B230=B229,F229+1,1)</f>
        <v>1</v>
      </c>
      <c r="G230" s="4" t="s">
        <v>6384</v>
      </c>
      <c r="H230" s="4" t="s">
        <v>6379</v>
      </c>
      <c r="I230" s="4" t="s">
        <v>6378</v>
      </c>
      <c r="J230" s="4" t="s">
        <v>6445</v>
      </c>
      <c r="K230" s="4"/>
      <c r="L230" s="4" t="s">
        <v>6448</v>
      </c>
      <c r="M230" s="4" t="s">
        <v>7365</v>
      </c>
      <c r="P230" s="4" t="s">
        <v>2434</v>
      </c>
      <c r="Q230" s="4">
        <f>IF(H230="TOEIC",VALUE(L230),0)</f>
        <v>865</v>
      </c>
      <c r="R230" s="4">
        <f>IF(H230="NEW TEPS",VALUE(L230),0)</f>
        <v>0</v>
      </c>
      <c r="S230" s="4">
        <f>IF(H230="TOEFL(ibt)",VALUE(L230),0)</f>
        <v>0</v>
      </c>
      <c r="T230" s="4">
        <f>IF(H230="JPT",VALUE(L230),0)</f>
        <v>0</v>
      </c>
      <c r="U230" s="4">
        <f>IF(H230="HSK",VALUE(K230),0)</f>
        <v>0</v>
      </c>
      <c r="V230" s="4">
        <f>IF(H230="HSK",VALUE(L230),0)</f>
        <v>0</v>
      </c>
      <c r="W230" s="4">
        <f>IF(H230="G-TELP Level2",VALUE(L230),0)</f>
        <v>0</v>
      </c>
      <c r="X230" s="4">
        <f>IF(P230="A",IF(Q230&gt;849,1,IF(R230&gt;335,1,IF(S230&gt;97,1,IF(T230&gt;849,1,IF(W230&gt;82,1,IF(U230=6,1,IF(U230=5,IF(V230&gt;254,1,0),0))))))),IF(P230="B",IF(Q230&gt;699,1,IF(R230&gt;263,1,IF(S230&gt;78,1,IF(T230&gt;699,1,IF(W230&gt;63,1,IF(U230=6,1,IF(U230=5,IF(V230&gt;179,1,0),0))))))),IF(P230="C",IF(Q230&gt;599,1,IF(R230&gt;226,1,IF(S230&gt;67,1,IF(T230&gt;599,1,IF(W230&gt;49,1,IF(U230=6,1,IF(U230=5,1,IF(U230=4,IF(V230&gt;209,1,0),0)))))))),IF(P230="D",IF(Q230&gt;649,1,IF(R230&gt;244,1,IF(S230&gt;73,1,IF(T230&gt;649,1,IF(W230&gt;56,1,IF(U230=6,1,IF(U230=5,1,IF(U230=4,IF(V230&gt;254,1,0),0)))))))),0))))</f>
        <v>1</v>
      </c>
      <c r="Y230" s="4">
        <f>SUMIF(B:B,B230,X:X)</f>
        <v>1</v>
      </c>
      <c r="Z230" s="4" t="str">
        <f>IF(Y230&gt;0,"어학 충족","자격미달")</f>
        <v>어학 충족</v>
      </c>
      <c r="AA230" s="4"/>
      <c r="AB230" s="4" t="str">
        <f>IF(P230="A",IF(Q230&gt;849,"TOEIC 충족",IF(R230&gt;335,"New-TEPS 충족",IF(S230&gt;97,"TOEFL 충족",IF(T230&gt;849,"JPT 충족",IF(W230&gt;82,"G-TELP 충족",IF(U230=6,"HSK점수 충족",IF(U230=5,IF(V230&gt;254,"HSK점수 충족","자격미달"),"자격미달"))))))),IF(P230="B",IF(Q230&gt;699,"TOEIC 충족",IF(R230&gt;263,"New-TEPS 충족",IF(S230&gt;78,"TOEFL 충족",IF(T230&gt;699,"JPT 충족",IF(W230&gt;63,"G-TELP 충족",IF(U230=6,"HSK점수 충족",IF(U230=5,IF(V230&gt;179,"HSK점수 충족","자격미달"),"자격미달"))))))),IF(P230="C",IF(Q230&gt;599,"TOEIC 충족",IF(R230&gt;226,"New-TEPS 충족",IF(S230&gt;67,"TOEFL 충족",IF(T230&gt;599,"JPT 충족",IF(W230&gt;49,"G-TELP 충족",IF(U230=6,"HSK점수 충족",IF(U230=5,"HSK점수 충족",IF(U230=4,IF(V230&gt;209,"HSK점수 충족","자격미달"),"자격미달")))))))),IF(P230="D",IF(Q230&gt;649,"TOEIC 충족",IF(R230&gt;244,"New-TEPS 충족",IF(S230&gt;73,"TOEFL 충족",IF(T230&gt;649,"JPT 충족",IF(W230&gt;56,"G-TELP 충족",IF(U1171=6,"HSK점수 충족",IF(U1171=5,"HSK점수 충족",IF(U1171=4,IF(V1171&gt;254,"HSK점수 충족","자격미달"),"자격미달")))))))),0))))</f>
        <v>TOEIC 충족</v>
      </c>
      <c r="AC230" s="21"/>
      <c r="AD230" s="4">
        <f>IF(P230="A",VLOOKUP(Q230,[1]교육_어학_경력backdata!$B$3:$C$9,2,1),IF(P230="B",VLOOKUP(Q230,[1]교육_어학_경력backdata!$G$3:$H$9,2,1),IF(P230="C",0,"오류")))</f>
        <v>12</v>
      </c>
      <c r="AE230" s="4">
        <f>IF(P230="A",VLOOKUP(R230,[1]교육_어학_경력backdata!$B$11:$C$17,2,1),IF(P230="B",VLOOKUP(R230,[1]교육_어학_경력backdata!$G$11:$H$17,2,1),IF(P230="C",0,"오류")))</f>
        <v>0</v>
      </c>
      <c r="AF230" s="4">
        <f>IF(P230="A",VLOOKUP(S230,[1]교육_어학_경력backdata!$B$19:$C$25,2,1),IF(P230="B",VLOOKUP(S230,[1]교육_어학_경력backdata!$G$19:$H$25,2,1),IF(P230="C",0,"오류")))</f>
        <v>0</v>
      </c>
      <c r="AG230" s="4">
        <f>IF(P230="A",VLOOKUP(T230,[1]교육_어학_경력backdata!$B$3:$C$9,2,1),IF(P230="B",VLOOKUP(T230,[1]교육_어학_경력backdata!$G$3:$H$9,2,1),IF(P230="C",0,"오류")))</f>
        <v>0</v>
      </c>
      <c r="AH230" s="4">
        <f>IF(P230="A",IF(U230=0,0,IF(U230=4,0,IF(U230=5,VLOOKUP(V230,[1]교육_어학_경력backdata!$B$27:$C$29,2,1),IF(U230=6,VLOOKUP(V230,[1]교육_어학_경력backdata!$B$31:$C$34,2,1))))),IF(P230="B",IF(U230=0,0,IF(U230=4,0,IF(U230=5,VLOOKUP(V230,[1]교육_어학_경력backdata!$G$27:$H$31,2,1),IF(U230=6,VLOOKUP(V230,[1]교육_어학_경력backdata!$G$33:$H$34,2,1))))),IF(CT230="C",0,"오류")))</f>
        <v>0</v>
      </c>
      <c r="AI230" s="4">
        <f>IF(P230="A",VLOOKUP(W230,[1]교육_어학_경력backdata!$B$36:$C$42,2,1),IF(P230="B",VLOOKUP(W230,[1]교육_어학_경력backdata!$G$36:$H$42,2,1),IF(P230="C",0,"오류")))</f>
        <v>0</v>
      </c>
      <c r="AJ230" s="4">
        <f>SUM(AD230:AI230)</f>
        <v>12</v>
      </c>
      <c r="AK230" s="4">
        <f>_xlfn.MAXIFS(AJ:AJ,B:B,B230)</f>
        <v>12</v>
      </c>
      <c r="AL230" s="4"/>
      <c r="AM230" s="21"/>
      <c r="AN230" s="4"/>
      <c r="AO230" s="4"/>
    </row>
    <row r="231" spans="1:41" x14ac:dyDescent="0.4">
      <c r="A231" s="3">
        <f>IF(B230=B231,A230,A230+1)</f>
        <v>212</v>
      </c>
      <c r="B231" s="3" t="s">
        <v>5231</v>
      </c>
      <c r="C231" s="3" t="s">
        <v>5230</v>
      </c>
      <c r="D231" s="3" t="s">
        <v>3044</v>
      </c>
      <c r="E231" s="3" t="s">
        <v>3043</v>
      </c>
      <c r="F231" s="3">
        <f>IF(B231=B230,F230+1,1)</f>
        <v>1</v>
      </c>
      <c r="G231" s="3" t="s">
        <v>6384</v>
      </c>
      <c r="H231" s="3" t="s">
        <v>6583</v>
      </c>
      <c r="I231" s="3" t="s">
        <v>6582</v>
      </c>
      <c r="J231" s="3" t="s">
        <v>7364</v>
      </c>
      <c r="K231" s="3" t="s">
        <v>6759</v>
      </c>
      <c r="L231" s="3" t="s">
        <v>6988</v>
      </c>
      <c r="M231" s="3" t="s">
        <v>7363</v>
      </c>
      <c r="P231" s="3" t="s">
        <v>2434</v>
      </c>
      <c r="Q231" s="3">
        <f>IF(H231="TOEIC",VALUE(L231),0)</f>
        <v>0</v>
      </c>
      <c r="R231" s="3">
        <f>IF(H231="NEW TEPS",VALUE(L231),0)</f>
        <v>0</v>
      </c>
      <c r="S231" s="3">
        <f>IF(H231="TOEFL(ibt)",VALUE(L231),0)</f>
        <v>0</v>
      </c>
      <c r="T231" s="3">
        <f>IF(H231="JPT",VALUE(L231),0)</f>
        <v>0</v>
      </c>
      <c r="U231" s="3">
        <f>IF(H231="HSK",VALUE(K231),0)</f>
        <v>6</v>
      </c>
      <c r="V231" s="3">
        <f>IF(H231="HSK",VALUE(L231),0)</f>
        <v>195</v>
      </c>
      <c r="W231" s="3">
        <f>IF(H231="G-TELP Level2",VALUE(L231),0)</f>
        <v>0</v>
      </c>
      <c r="X231" s="3">
        <f>IF(P231="A",IF(Q231&gt;849,1,IF(R231&gt;335,1,IF(S231&gt;97,1,IF(T231&gt;849,1,IF(W231&gt;82,1,IF(U231=6,1,IF(U231=5,IF(V231&gt;254,1,0),0))))))),IF(P231="B",IF(Q231&gt;699,1,IF(R231&gt;263,1,IF(S231&gt;78,1,IF(T231&gt;699,1,IF(W231&gt;63,1,IF(U231=6,1,IF(U231=5,IF(V231&gt;179,1,0),0))))))),IF(P231="C",IF(Q231&gt;599,1,IF(R231&gt;226,1,IF(S231&gt;67,1,IF(T231&gt;599,1,IF(W231&gt;49,1,IF(U231=6,1,IF(U231=5,1,IF(U231=4,IF(V231&gt;209,1,0),0)))))))),IF(P231="D",IF(Q231&gt;649,1,IF(R231&gt;244,1,IF(S231&gt;73,1,IF(T231&gt;649,1,IF(W231&gt;56,1,IF(U231=6,1,IF(U231=5,1,IF(U231=4,IF(V231&gt;254,1,0),0)))))))),0))))</f>
        <v>1</v>
      </c>
      <c r="Y231" s="3">
        <f>SUMIF(B:B,B231,X:X)</f>
        <v>1</v>
      </c>
      <c r="Z231" s="3" t="str">
        <f>IF(Y231&gt;0,"어학 충족","자격미달")</f>
        <v>어학 충족</v>
      </c>
      <c r="AA231" s="3"/>
      <c r="AB231" s="3" t="str">
        <f>IF(P231="A",IF(Q231&gt;849,"TOEIC 충족",IF(R231&gt;335,"New-TEPS 충족",IF(S231&gt;97,"TOEFL 충족",IF(T231&gt;849,"JPT 충족",IF(W231&gt;82,"G-TELP 충족",IF(U231=6,"HSK점수 충족",IF(U231=5,IF(V231&gt;254,"HSK점수 충족","자격미달"),"자격미달"))))))),IF(P231="B",IF(Q231&gt;699,"TOEIC 충족",IF(R231&gt;263,"New-TEPS 충족",IF(S231&gt;78,"TOEFL 충족",IF(T231&gt;699,"JPT 충족",IF(W231&gt;63,"G-TELP 충족",IF(U231=6,"HSK점수 충족",IF(U231=5,IF(V231&gt;179,"HSK점수 충족","자격미달"),"자격미달"))))))),IF(P231="C",IF(Q231&gt;599,"TOEIC 충족",IF(R231&gt;226,"New-TEPS 충족",IF(S231&gt;67,"TOEFL 충족",IF(T231&gt;599,"JPT 충족",IF(W231&gt;49,"G-TELP 충족",IF(U231=6,"HSK점수 충족",IF(U231=5,"HSK점수 충족",IF(U231=4,IF(V231&gt;209,"HSK점수 충족","자격미달"),"자격미달")))))))),IF(P231="D",IF(Q231&gt;649,"TOEIC 충족",IF(R231&gt;244,"New-TEPS 충족",IF(S231&gt;73,"TOEFL 충족",IF(T231&gt;649,"JPT 충족",IF(W231&gt;56,"G-TELP 충족",IF(U1172=6,"HSK점수 충족",IF(U1172=5,"HSK점수 충족",IF(U1172=4,IF(V1172&gt;254,"HSK점수 충족","자격미달"),"자격미달")))))))),0))))</f>
        <v>HSK점수 충족</v>
      </c>
      <c r="AC231" s="21"/>
      <c r="AD231" s="3">
        <f>IF(P231="A",VLOOKUP(Q231,[1]교육_어학_경력backdata!$B$3:$C$9,2,1),IF(P231="B",VLOOKUP(Q231,[1]교육_어학_경력backdata!$G$3:$H$9,2,1),IF(P231="C",0,"오류")))</f>
        <v>0</v>
      </c>
      <c r="AE231" s="3">
        <f>IF(P231="A",VLOOKUP(R231,[1]교육_어학_경력backdata!$B$11:$C$17,2,1),IF(P231="B",VLOOKUP(R231,[1]교육_어학_경력backdata!$G$11:$H$17,2,1),IF(P231="C",0,"오류")))</f>
        <v>0</v>
      </c>
      <c r="AF231" s="3">
        <f>IF(P231="A",VLOOKUP(S231,[1]교육_어학_경력backdata!$B$19:$C$25,2,1),IF(P231="B",VLOOKUP(S231,[1]교육_어학_경력backdata!$G$19:$H$25,2,1),IF(P231="C",0,"오류")))</f>
        <v>0</v>
      </c>
      <c r="AG231" s="3">
        <f>IF(P231="A",VLOOKUP(T231,[1]교육_어학_경력backdata!$B$3:$C$9,2,1),IF(P231="B",VLOOKUP(T231,[1]교육_어학_경력backdata!$G$3:$H$9,2,1),IF(P231="C",0,"오류")))</f>
        <v>0</v>
      </c>
      <c r="AH231" s="3">
        <f>IF(P231="A",IF(U231=0,0,IF(U231=4,0,IF(U231=5,VLOOKUP(V231,[1]교육_어학_경력backdata!$B$27:$C$29,2,1),IF(U231=6,VLOOKUP(V231,[1]교육_어학_경력backdata!$B$31:$C$34,2,1))))),IF(P231="B",IF(U231=0,0,IF(U231=4,0,IF(U231=5,VLOOKUP(V231,[1]교육_어학_경력backdata!$G$27:$H$31,2,1),IF(U231=6,VLOOKUP(V231,[1]교육_어학_경력backdata!$G$33:$H$34,2,1))))),IF(CT231="C",0,"오류")))</f>
        <v>18</v>
      </c>
      <c r="AI231" s="3">
        <f>IF(P231="A",VLOOKUP(W231,[1]교육_어학_경력backdata!$B$36:$C$42,2,1),IF(P231="B",VLOOKUP(W231,[1]교육_어학_경력backdata!$G$36:$H$42,2,1),IF(P231="C",0,"오류")))</f>
        <v>0</v>
      </c>
      <c r="AJ231" s="3">
        <f>SUM(AD231:AI231)</f>
        <v>18</v>
      </c>
      <c r="AK231" s="3">
        <f>_xlfn.MAXIFS(AJ:AJ,B:B,B231)</f>
        <v>18</v>
      </c>
      <c r="AL231" s="3"/>
      <c r="AM231" s="21"/>
      <c r="AN231" s="3"/>
      <c r="AO231" s="3"/>
    </row>
    <row r="232" spans="1:41" x14ac:dyDescent="0.4">
      <c r="A232" s="7">
        <f>IF(B231=B232,A231,A231+1)</f>
        <v>212</v>
      </c>
      <c r="B232" s="7" t="s">
        <v>5231</v>
      </c>
      <c r="C232" s="7" t="s">
        <v>5230</v>
      </c>
      <c r="D232" s="7" t="s">
        <v>3044</v>
      </c>
      <c r="E232" s="7" t="s">
        <v>3043</v>
      </c>
      <c r="F232" s="3">
        <f>IF(B232=B231,F231+1,1)</f>
        <v>2</v>
      </c>
      <c r="G232" s="3" t="s">
        <v>6384</v>
      </c>
      <c r="H232" s="3" t="s">
        <v>6379</v>
      </c>
      <c r="I232" s="3" t="s">
        <v>6378</v>
      </c>
      <c r="J232" s="3" t="s">
        <v>6483</v>
      </c>
      <c r="K232" s="3"/>
      <c r="L232" s="3" t="s">
        <v>6558</v>
      </c>
      <c r="M232" s="3" t="s">
        <v>7362</v>
      </c>
      <c r="P232" s="3" t="s">
        <v>2434</v>
      </c>
      <c r="Q232" s="3">
        <f>IF(H232="TOEIC",VALUE(L232),0)</f>
        <v>735</v>
      </c>
      <c r="R232" s="3">
        <f>IF(H232="NEW TEPS",VALUE(L232),0)</f>
        <v>0</v>
      </c>
      <c r="S232" s="3">
        <f>IF(H232="TOEFL(ibt)",VALUE(L232),0)</f>
        <v>0</v>
      </c>
      <c r="T232" s="3">
        <f>IF(H232="JPT",VALUE(L232),0)</f>
        <v>0</v>
      </c>
      <c r="U232" s="3">
        <f>IF(H232="HSK",VALUE(K232),0)</f>
        <v>0</v>
      </c>
      <c r="V232" s="3">
        <f>IF(H232="HSK",VALUE(L232),0)</f>
        <v>0</v>
      </c>
      <c r="W232" s="3">
        <f>IF(H232="G-TELP Level2",VALUE(L232),0)</f>
        <v>0</v>
      </c>
      <c r="X232" s="3">
        <f>IF(P232="A",IF(Q232&gt;849,1,IF(R232&gt;335,1,IF(S232&gt;97,1,IF(T232&gt;849,1,IF(W232&gt;82,1,IF(U232=6,1,IF(U232=5,IF(V232&gt;254,1,0),0))))))),IF(P232="B",IF(Q232&gt;699,1,IF(R232&gt;263,1,IF(S232&gt;78,1,IF(T232&gt;699,1,IF(W232&gt;63,1,IF(U232=6,1,IF(U232=5,IF(V232&gt;179,1,0),0))))))),IF(P232="C",IF(Q232&gt;599,1,IF(R232&gt;226,1,IF(S232&gt;67,1,IF(T232&gt;599,1,IF(W232&gt;49,1,IF(U232=6,1,IF(U232=5,1,IF(U232=4,IF(V232&gt;209,1,0),0)))))))),IF(P232="D",IF(Q232&gt;649,1,IF(R232&gt;244,1,IF(S232&gt;73,1,IF(T232&gt;649,1,IF(W232&gt;56,1,IF(U232=6,1,IF(U232=5,1,IF(U232=4,IF(V232&gt;254,1,0),0)))))))),0))))</f>
        <v>0</v>
      </c>
      <c r="Y232" s="3">
        <f>SUMIF(B:B,B232,X:X)</f>
        <v>1</v>
      </c>
      <c r="Z232" s="3" t="str">
        <f>IF(Y232&gt;0,"어학 충족","자격미달")</f>
        <v>어학 충족</v>
      </c>
      <c r="AA232" s="3"/>
      <c r="AB232" s="3" t="str">
        <f>IF(P232="A",IF(Q232&gt;849,"TOEIC 충족",IF(R232&gt;335,"New-TEPS 충족",IF(S232&gt;97,"TOEFL 충족",IF(T232&gt;849,"JPT 충족",IF(W232&gt;82,"G-TELP 충족",IF(U232=6,"HSK점수 충족",IF(U232=5,IF(V232&gt;254,"HSK점수 충족","자격미달"),"자격미달"))))))),IF(P232="B",IF(Q232&gt;699,"TOEIC 충족",IF(R232&gt;263,"New-TEPS 충족",IF(S232&gt;78,"TOEFL 충족",IF(T232&gt;699,"JPT 충족",IF(W232&gt;63,"G-TELP 충족",IF(U232=6,"HSK점수 충족",IF(U232=5,IF(V232&gt;179,"HSK점수 충족","자격미달"),"자격미달"))))))),IF(P232="C",IF(Q232&gt;599,"TOEIC 충족",IF(R232&gt;226,"New-TEPS 충족",IF(S232&gt;67,"TOEFL 충족",IF(T232&gt;599,"JPT 충족",IF(W232&gt;49,"G-TELP 충족",IF(U232=6,"HSK점수 충족",IF(U232=5,"HSK점수 충족",IF(U232=4,IF(V232&gt;209,"HSK점수 충족","자격미달"),"자격미달")))))))),IF(P232="D",IF(Q232&gt;649,"TOEIC 충족",IF(R232&gt;244,"New-TEPS 충족",IF(S232&gt;73,"TOEFL 충족",IF(T232&gt;649,"JPT 충족",IF(W232&gt;56,"G-TELP 충족",IF(U1173=6,"HSK점수 충족",IF(U1173=5,"HSK점수 충족",IF(U1173=4,IF(V1173&gt;254,"HSK점수 충족","자격미달"),"자격미달")))))))),0))))</f>
        <v>자격미달</v>
      </c>
      <c r="AC232" s="21"/>
      <c r="AD232" s="3">
        <f>IF(P232="A",VLOOKUP(Q232,[1]교육_어학_경력backdata!$B$3:$C$9,2,1),IF(P232="B",VLOOKUP(Q232,[1]교육_어학_경력backdata!$G$3:$H$9,2,1),IF(P232="C",0,"오류")))</f>
        <v>0</v>
      </c>
      <c r="AE232" s="3">
        <f>IF(P232="A",VLOOKUP(R232,[1]교육_어학_경력backdata!$B$11:$C$17,2,1),IF(P232="B",VLOOKUP(R232,[1]교육_어학_경력backdata!$G$11:$H$17,2,1),IF(P232="C",0,"오류")))</f>
        <v>0</v>
      </c>
      <c r="AF232" s="3">
        <f>IF(P232="A",VLOOKUP(S232,[1]교육_어학_경력backdata!$B$19:$C$25,2,1),IF(P232="B",VLOOKUP(S232,[1]교육_어학_경력backdata!$G$19:$H$25,2,1),IF(P232="C",0,"오류")))</f>
        <v>0</v>
      </c>
      <c r="AG232" s="3">
        <f>IF(P232="A",VLOOKUP(T232,[1]교육_어학_경력backdata!$B$3:$C$9,2,1),IF(P232="B",VLOOKUP(T232,[1]교육_어학_경력backdata!$G$3:$H$9,2,1),IF(P232="C",0,"오류")))</f>
        <v>0</v>
      </c>
      <c r="AH232" s="3">
        <f>IF(P232="A",IF(U232=0,0,IF(U232=4,0,IF(U232=5,VLOOKUP(V232,[1]교육_어학_경력backdata!$B$27:$C$29,2,1),IF(U232=6,VLOOKUP(V232,[1]교육_어학_경력backdata!$B$31:$C$34,2,1))))),IF(P232="B",IF(U232=0,0,IF(U232=4,0,IF(U232=5,VLOOKUP(V232,[1]교육_어학_경력backdata!$G$27:$H$31,2,1),IF(U232=6,VLOOKUP(V232,[1]교육_어학_경력backdata!$G$33:$H$34,2,1))))),IF(CT232="C",0,"오류")))</f>
        <v>0</v>
      </c>
      <c r="AI232" s="3">
        <f>IF(P232="A",VLOOKUP(W232,[1]교육_어학_경력backdata!$B$36:$C$42,2,1),IF(P232="B",VLOOKUP(W232,[1]교육_어학_경력backdata!$G$36:$H$42,2,1),IF(P232="C",0,"오류")))</f>
        <v>0</v>
      </c>
      <c r="AJ232" s="3">
        <f>SUM(AD232:AI232)</f>
        <v>0</v>
      </c>
      <c r="AK232" s="3">
        <f>_xlfn.MAXIFS(AJ:AJ,B:B,B232)</f>
        <v>18</v>
      </c>
      <c r="AL232" s="3"/>
      <c r="AM232" s="21"/>
      <c r="AN232" s="3"/>
      <c r="AO232" s="3"/>
    </row>
    <row r="233" spans="1:41" x14ac:dyDescent="0.4">
      <c r="A233" s="4">
        <f>IF(B232=B233,A232,A232+1)</f>
        <v>213</v>
      </c>
      <c r="B233" s="4" t="s">
        <v>5229</v>
      </c>
      <c r="C233" s="4" t="s">
        <v>5228</v>
      </c>
      <c r="D233" s="4" t="s">
        <v>3044</v>
      </c>
      <c r="E233" s="4" t="s">
        <v>3043</v>
      </c>
      <c r="F233" s="4">
        <f>IF(B233=B232,F232+1,1)</f>
        <v>1</v>
      </c>
      <c r="G233" s="4" t="s">
        <v>6384</v>
      </c>
      <c r="H233" s="4" t="s">
        <v>6583</v>
      </c>
      <c r="I233" s="4" t="s">
        <v>6582</v>
      </c>
      <c r="J233" s="4" t="s">
        <v>6646</v>
      </c>
      <c r="K233" s="4" t="s">
        <v>6759</v>
      </c>
      <c r="L233" s="4" t="s">
        <v>7361</v>
      </c>
      <c r="M233" s="4" t="s">
        <v>7360</v>
      </c>
      <c r="P233" s="4" t="s">
        <v>2434</v>
      </c>
      <c r="Q233" s="4">
        <f>IF(H233="TOEIC",VALUE(L233),0)</f>
        <v>0</v>
      </c>
      <c r="R233" s="4">
        <f>IF(H233="NEW TEPS",VALUE(L233),0)</f>
        <v>0</v>
      </c>
      <c r="S233" s="4">
        <f>IF(H233="TOEFL(ibt)",VALUE(L233),0)</f>
        <v>0</v>
      </c>
      <c r="T233" s="4">
        <f>IF(H233="JPT",VALUE(L233),0)</f>
        <v>0</v>
      </c>
      <c r="U233" s="4">
        <f>IF(H233="HSK",VALUE(K233),0)</f>
        <v>6</v>
      </c>
      <c r="V233" s="4">
        <f>IF(H233="HSK",VALUE(L233),0)</f>
        <v>181</v>
      </c>
      <c r="W233" s="4">
        <f>IF(H233="G-TELP Level2",VALUE(L233),0)</f>
        <v>0</v>
      </c>
      <c r="X233" s="4">
        <f>IF(P233="A",IF(Q233&gt;849,1,IF(R233&gt;335,1,IF(S233&gt;97,1,IF(T233&gt;849,1,IF(W233&gt;82,1,IF(U233=6,1,IF(U233=5,IF(V233&gt;254,1,0),0))))))),IF(P233="B",IF(Q233&gt;699,1,IF(R233&gt;263,1,IF(S233&gt;78,1,IF(T233&gt;699,1,IF(W233&gt;63,1,IF(U233=6,1,IF(U233=5,IF(V233&gt;179,1,0),0))))))),IF(P233="C",IF(Q233&gt;599,1,IF(R233&gt;226,1,IF(S233&gt;67,1,IF(T233&gt;599,1,IF(W233&gt;49,1,IF(U233=6,1,IF(U233=5,1,IF(U233=4,IF(V233&gt;209,1,0),0)))))))),IF(P233="D",IF(Q233&gt;649,1,IF(R233&gt;244,1,IF(S233&gt;73,1,IF(T233&gt;649,1,IF(W233&gt;56,1,IF(U233=6,1,IF(U233=5,1,IF(U233=4,IF(V233&gt;254,1,0),0)))))))),0))))</f>
        <v>1</v>
      </c>
      <c r="Y233" s="4">
        <f>SUMIF(B:B,B233,X:X)</f>
        <v>1</v>
      </c>
      <c r="Z233" s="4" t="str">
        <f>IF(Y233&gt;0,"어학 충족","자격미달")</f>
        <v>어학 충족</v>
      </c>
      <c r="AA233" s="4"/>
      <c r="AB233" s="4" t="str">
        <f>IF(P233="A",IF(Q233&gt;849,"TOEIC 충족",IF(R233&gt;335,"New-TEPS 충족",IF(S233&gt;97,"TOEFL 충족",IF(T233&gt;849,"JPT 충족",IF(W233&gt;82,"G-TELP 충족",IF(U233=6,"HSK점수 충족",IF(U233=5,IF(V233&gt;254,"HSK점수 충족","자격미달"),"자격미달"))))))),IF(P233="B",IF(Q233&gt;699,"TOEIC 충족",IF(R233&gt;263,"New-TEPS 충족",IF(S233&gt;78,"TOEFL 충족",IF(T233&gt;699,"JPT 충족",IF(W233&gt;63,"G-TELP 충족",IF(U233=6,"HSK점수 충족",IF(U233=5,IF(V233&gt;179,"HSK점수 충족","자격미달"),"자격미달"))))))),IF(P233="C",IF(Q233&gt;599,"TOEIC 충족",IF(R233&gt;226,"New-TEPS 충족",IF(S233&gt;67,"TOEFL 충족",IF(T233&gt;599,"JPT 충족",IF(W233&gt;49,"G-TELP 충족",IF(U233=6,"HSK점수 충족",IF(U233=5,"HSK점수 충족",IF(U233=4,IF(V233&gt;209,"HSK점수 충족","자격미달"),"자격미달")))))))),IF(P233="D",IF(Q233&gt;649,"TOEIC 충족",IF(R233&gt;244,"New-TEPS 충족",IF(S233&gt;73,"TOEFL 충족",IF(T233&gt;649,"JPT 충족",IF(W233&gt;56,"G-TELP 충족",IF(U1174=6,"HSK점수 충족",IF(U1174=5,"HSK점수 충족",IF(U1174=4,IF(V1174&gt;254,"HSK점수 충족","자격미달"),"자격미달")))))))),0))))</f>
        <v>HSK점수 충족</v>
      </c>
      <c r="AC233" s="21"/>
      <c r="AD233" s="4">
        <f>IF(P233="A",VLOOKUP(Q233,[1]교육_어학_경력backdata!$B$3:$C$9,2,1),IF(P233="B",VLOOKUP(Q233,[1]교육_어학_경력backdata!$G$3:$H$9,2,1),IF(P233="C",0,"오류")))</f>
        <v>0</v>
      </c>
      <c r="AE233" s="4">
        <f>IF(P233="A",VLOOKUP(R233,[1]교육_어학_경력backdata!$B$11:$C$17,2,1),IF(P233="B",VLOOKUP(R233,[1]교육_어학_경력backdata!$G$11:$H$17,2,1),IF(P233="C",0,"오류")))</f>
        <v>0</v>
      </c>
      <c r="AF233" s="4">
        <f>IF(P233="A",VLOOKUP(S233,[1]교육_어학_경력backdata!$B$19:$C$25,2,1),IF(P233="B",VLOOKUP(S233,[1]교육_어학_경력backdata!$G$19:$H$25,2,1),IF(P233="C",0,"오류")))</f>
        <v>0</v>
      </c>
      <c r="AG233" s="4">
        <f>IF(P233="A",VLOOKUP(T233,[1]교육_어학_경력backdata!$B$3:$C$9,2,1),IF(P233="B",VLOOKUP(T233,[1]교육_어학_경력backdata!$G$3:$H$9,2,1),IF(P233="C",0,"오류")))</f>
        <v>0</v>
      </c>
      <c r="AH233" s="4">
        <f>IF(P233="A",IF(U233=0,0,IF(U233=4,0,IF(U233=5,VLOOKUP(V233,[1]교육_어학_경력backdata!$B$27:$C$29,2,1),IF(U233=6,VLOOKUP(V233,[1]교육_어학_경력backdata!$B$31:$C$34,2,1))))),IF(P233="B",IF(U233=0,0,IF(U233=4,0,IF(U233=5,VLOOKUP(V233,[1]교육_어학_경력backdata!$G$27:$H$31,2,1),IF(U233=6,VLOOKUP(V233,[1]교육_어학_경력backdata!$G$33:$H$34,2,1))))),IF(CT233="C",0,"오류")))</f>
        <v>16</v>
      </c>
      <c r="AI233" s="4">
        <f>IF(P233="A",VLOOKUP(W233,[1]교육_어학_경력backdata!$B$36:$C$42,2,1),IF(P233="B",VLOOKUP(W233,[1]교육_어학_경력backdata!$G$36:$H$42,2,1),IF(P233="C",0,"오류")))</f>
        <v>0</v>
      </c>
      <c r="AJ233" s="4">
        <f>SUM(AD233:AI233)</f>
        <v>16</v>
      </c>
      <c r="AK233" s="4">
        <f>_xlfn.MAXIFS(AJ:AJ,B:B,B233)</f>
        <v>16</v>
      </c>
      <c r="AL233" s="4"/>
      <c r="AM233" s="21"/>
      <c r="AN233" s="4"/>
      <c r="AO233" s="4"/>
    </row>
    <row r="234" spans="1:41" x14ac:dyDescent="0.4">
      <c r="A234" s="3">
        <f>IF(B233=B234,A233,A233+1)</f>
        <v>214</v>
      </c>
      <c r="B234" s="3" t="s">
        <v>5220</v>
      </c>
      <c r="C234" s="3" t="s">
        <v>5219</v>
      </c>
      <c r="D234" s="3" t="s">
        <v>3044</v>
      </c>
      <c r="E234" s="3" t="s">
        <v>3043</v>
      </c>
      <c r="F234" s="3">
        <f>IF(B234=B233,F233+1,1)</f>
        <v>1</v>
      </c>
      <c r="G234" s="3" t="s">
        <v>6380</v>
      </c>
      <c r="H234" s="3" t="s">
        <v>6379</v>
      </c>
      <c r="I234" s="3" t="s">
        <v>6378</v>
      </c>
      <c r="J234" s="3" t="s">
        <v>7359</v>
      </c>
      <c r="K234" s="3"/>
      <c r="L234" s="3" t="s">
        <v>6569</v>
      </c>
      <c r="M234" s="3" t="s">
        <v>7358</v>
      </c>
      <c r="P234" s="3" t="s">
        <v>2434</v>
      </c>
      <c r="Q234" s="3">
        <f>IF(H234="TOEIC",VALUE(L234),0)</f>
        <v>910</v>
      </c>
      <c r="R234" s="3">
        <f>IF(H234="NEW TEPS",VALUE(L234),0)</f>
        <v>0</v>
      </c>
      <c r="S234" s="3">
        <f>IF(H234="TOEFL(ibt)",VALUE(L234),0)</f>
        <v>0</v>
      </c>
      <c r="T234" s="3">
        <f>IF(H234="JPT",VALUE(L234),0)</f>
        <v>0</v>
      </c>
      <c r="U234" s="3">
        <f>IF(H234="HSK",VALUE(K234),0)</f>
        <v>0</v>
      </c>
      <c r="V234" s="3">
        <f>IF(H234="HSK",VALUE(L234),0)</f>
        <v>0</v>
      </c>
      <c r="W234" s="3">
        <f>IF(H234="G-TELP Level2",VALUE(L234),0)</f>
        <v>0</v>
      </c>
      <c r="X234" s="3">
        <f>IF(P234="A",IF(Q234&gt;849,1,IF(R234&gt;335,1,IF(S234&gt;97,1,IF(T234&gt;849,1,IF(W234&gt;82,1,IF(U234=6,1,IF(U234=5,IF(V234&gt;254,1,0),0))))))),IF(P234="B",IF(Q234&gt;699,1,IF(R234&gt;263,1,IF(S234&gt;78,1,IF(T234&gt;699,1,IF(W234&gt;63,1,IF(U234=6,1,IF(U234=5,IF(V234&gt;179,1,0),0))))))),IF(P234="C",IF(Q234&gt;599,1,IF(R234&gt;226,1,IF(S234&gt;67,1,IF(T234&gt;599,1,IF(W234&gt;49,1,IF(U234=6,1,IF(U234=5,1,IF(U234=4,IF(V234&gt;209,1,0),0)))))))),IF(P234="D",IF(Q234&gt;649,1,IF(R234&gt;244,1,IF(S234&gt;73,1,IF(T234&gt;649,1,IF(W234&gt;56,1,IF(U234=6,1,IF(U234=5,1,IF(U234=4,IF(V234&gt;254,1,0),0)))))))),0))))</f>
        <v>1</v>
      </c>
      <c r="Y234" s="3">
        <f>SUMIF(B:B,B234,X:X)</f>
        <v>1</v>
      </c>
      <c r="Z234" s="3" t="str">
        <f>IF(Y234&gt;0,"어학 충족","자격미달")</f>
        <v>어학 충족</v>
      </c>
      <c r="AA234" s="3"/>
      <c r="AB234" s="3" t="str">
        <f>IF(P234="A",IF(Q234&gt;849,"TOEIC 충족",IF(R234&gt;335,"New-TEPS 충족",IF(S234&gt;97,"TOEFL 충족",IF(T234&gt;849,"JPT 충족",IF(W234&gt;82,"G-TELP 충족",IF(U234=6,"HSK점수 충족",IF(U234=5,IF(V234&gt;254,"HSK점수 충족","자격미달"),"자격미달"))))))),IF(P234="B",IF(Q234&gt;699,"TOEIC 충족",IF(R234&gt;263,"New-TEPS 충족",IF(S234&gt;78,"TOEFL 충족",IF(T234&gt;699,"JPT 충족",IF(W234&gt;63,"G-TELP 충족",IF(U234=6,"HSK점수 충족",IF(U234=5,IF(V234&gt;179,"HSK점수 충족","자격미달"),"자격미달"))))))),IF(P234="C",IF(Q234&gt;599,"TOEIC 충족",IF(R234&gt;226,"New-TEPS 충족",IF(S234&gt;67,"TOEFL 충족",IF(T234&gt;599,"JPT 충족",IF(W234&gt;49,"G-TELP 충족",IF(U234=6,"HSK점수 충족",IF(U234=5,"HSK점수 충족",IF(U234=4,IF(V234&gt;209,"HSK점수 충족","자격미달"),"자격미달")))))))),IF(P234="D",IF(Q234&gt;649,"TOEIC 충족",IF(R234&gt;244,"New-TEPS 충족",IF(S234&gt;73,"TOEFL 충족",IF(T234&gt;649,"JPT 충족",IF(W234&gt;56,"G-TELP 충족",IF(U1175=6,"HSK점수 충족",IF(U1175=5,"HSK점수 충족",IF(U1175=4,IF(V1175&gt;254,"HSK점수 충족","자격미달"),"자격미달")))))))),0))))</f>
        <v>TOEIC 충족</v>
      </c>
      <c r="AC234" s="21"/>
      <c r="AD234" s="3">
        <f>IF(P234="A",VLOOKUP(Q234,[1]교육_어학_경력backdata!$B$3:$C$9,2,1),IF(P234="B",VLOOKUP(Q234,[1]교육_어학_경력backdata!$G$3:$H$9,2,1),IF(P234="C",0,"오류")))</f>
        <v>16</v>
      </c>
      <c r="AE234" s="3">
        <f>IF(P234="A",VLOOKUP(R234,[1]교육_어학_경력backdata!$B$11:$C$17,2,1),IF(P234="B",VLOOKUP(R234,[1]교육_어학_경력backdata!$G$11:$H$17,2,1),IF(P234="C",0,"오류")))</f>
        <v>0</v>
      </c>
      <c r="AF234" s="3">
        <f>IF(P234="A",VLOOKUP(S234,[1]교육_어학_경력backdata!$B$19:$C$25,2,1),IF(P234="B",VLOOKUP(S234,[1]교육_어학_경력backdata!$G$19:$H$25,2,1),IF(P234="C",0,"오류")))</f>
        <v>0</v>
      </c>
      <c r="AG234" s="3">
        <f>IF(P234="A",VLOOKUP(T234,[1]교육_어학_경력backdata!$B$3:$C$9,2,1),IF(P234="B",VLOOKUP(T234,[1]교육_어학_경력backdata!$G$3:$H$9,2,1),IF(P234="C",0,"오류")))</f>
        <v>0</v>
      </c>
      <c r="AH234" s="3">
        <f>IF(P234="A",IF(U234=0,0,IF(U234=4,0,IF(U234=5,VLOOKUP(V234,[1]교육_어학_경력backdata!$B$27:$C$29,2,1),IF(U234=6,VLOOKUP(V234,[1]교육_어학_경력backdata!$B$31:$C$34,2,1))))),IF(P234="B",IF(U234=0,0,IF(U234=4,0,IF(U234=5,VLOOKUP(V234,[1]교육_어학_경력backdata!$G$27:$H$31,2,1),IF(U234=6,VLOOKUP(V234,[1]교육_어학_경력backdata!$G$33:$H$34,2,1))))),IF(CT234="C",0,"오류")))</f>
        <v>0</v>
      </c>
      <c r="AI234" s="3">
        <f>IF(P234="A",VLOOKUP(W234,[1]교육_어학_경력backdata!$B$36:$C$42,2,1),IF(P234="B",VLOOKUP(W234,[1]교육_어학_경력backdata!$G$36:$H$42,2,1),IF(P234="C",0,"오류")))</f>
        <v>0</v>
      </c>
      <c r="AJ234" s="3">
        <f>SUM(AD234:AI234)</f>
        <v>16</v>
      </c>
      <c r="AK234" s="3">
        <f>_xlfn.MAXIFS(AJ:AJ,B:B,B234)</f>
        <v>16</v>
      </c>
      <c r="AL234" s="3"/>
      <c r="AM234" s="21"/>
      <c r="AN234" s="3"/>
      <c r="AO234" s="3"/>
    </row>
    <row r="235" spans="1:41" x14ac:dyDescent="0.4">
      <c r="A235" s="4">
        <f>IF(B234=B235,A234,A234+1)</f>
        <v>215</v>
      </c>
      <c r="B235" s="4" t="s">
        <v>5215</v>
      </c>
      <c r="C235" s="4" t="s">
        <v>5214</v>
      </c>
      <c r="D235" s="4" t="s">
        <v>3044</v>
      </c>
      <c r="E235" s="4" t="s">
        <v>3043</v>
      </c>
      <c r="F235" s="4">
        <f>IF(B235=B234,F234+1,1)</f>
        <v>1</v>
      </c>
      <c r="G235" s="4" t="s">
        <v>6380</v>
      </c>
      <c r="H235" s="4" t="s">
        <v>6379</v>
      </c>
      <c r="I235" s="4" t="s">
        <v>6378</v>
      </c>
      <c r="J235" s="4" t="s">
        <v>7061</v>
      </c>
      <c r="K235" s="4"/>
      <c r="L235" s="4" t="s">
        <v>6506</v>
      </c>
      <c r="M235" s="4" t="s">
        <v>7357</v>
      </c>
      <c r="P235" s="4" t="s">
        <v>2434</v>
      </c>
      <c r="Q235" s="4">
        <f>IF(H235="TOEIC",VALUE(L235),0)</f>
        <v>930</v>
      </c>
      <c r="R235" s="4">
        <f>IF(H235="NEW TEPS",VALUE(L235),0)</f>
        <v>0</v>
      </c>
      <c r="S235" s="4">
        <f>IF(H235="TOEFL(ibt)",VALUE(L235),0)</f>
        <v>0</v>
      </c>
      <c r="T235" s="4">
        <f>IF(H235="JPT",VALUE(L235),0)</f>
        <v>0</v>
      </c>
      <c r="U235" s="4">
        <f>IF(H235="HSK",VALUE(K235),0)</f>
        <v>0</v>
      </c>
      <c r="V235" s="4">
        <f>IF(H235="HSK",VALUE(L235),0)</f>
        <v>0</v>
      </c>
      <c r="W235" s="4">
        <f>IF(H235="G-TELP Level2",VALUE(L235),0)</f>
        <v>0</v>
      </c>
      <c r="X235" s="4">
        <f>IF(P235="A",IF(Q235&gt;849,1,IF(R235&gt;335,1,IF(S235&gt;97,1,IF(T235&gt;849,1,IF(W235&gt;82,1,IF(U235=6,1,IF(U235=5,IF(V235&gt;254,1,0),0))))))),IF(P235="B",IF(Q235&gt;699,1,IF(R235&gt;263,1,IF(S235&gt;78,1,IF(T235&gt;699,1,IF(W235&gt;63,1,IF(U235=6,1,IF(U235=5,IF(V235&gt;179,1,0),0))))))),IF(P235="C",IF(Q235&gt;599,1,IF(R235&gt;226,1,IF(S235&gt;67,1,IF(T235&gt;599,1,IF(W235&gt;49,1,IF(U235=6,1,IF(U235=5,1,IF(U235=4,IF(V235&gt;209,1,0),0)))))))),IF(P235="D",IF(Q235&gt;649,1,IF(R235&gt;244,1,IF(S235&gt;73,1,IF(T235&gt;649,1,IF(W235&gt;56,1,IF(U235=6,1,IF(U235=5,1,IF(U235=4,IF(V235&gt;254,1,0),0)))))))),0))))</f>
        <v>1</v>
      </c>
      <c r="Y235" s="4">
        <f>SUMIF(B:B,B235,X:X)</f>
        <v>1</v>
      </c>
      <c r="Z235" s="4" t="str">
        <f>IF(Y235&gt;0,"어학 충족","자격미달")</f>
        <v>어학 충족</v>
      </c>
      <c r="AA235" s="4"/>
      <c r="AB235" s="4" t="str">
        <f>IF(P235="A",IF(Q235&gt;849,"TOEIC 충족",IF(R235&gt;335,"New-TEPS 충족",IF(S235&gt;97,"TOEFL 충족",IF(T235&gt;849,"JPT 충족",IF(W235&gt;82,"G-TELP 충족",IF(U235=6,"HSK점수 충족",IF(U235=5,IF(V235&gt;254,"HSK점수 충족","자격미달"),"자격미달"))))))),IF(P235="B",IF(Q235&gt;699,"TOEIC 충족",IF(R235&gt;263,"New-TEPS 충족",IF(S235&gt;78,"TOEFL 충족",IF(T235&gt;699,"JPT 충족",IF(W235&gt;63,"G-TELP 충족",IF(U235=6,"HSK점수 충족",IF(U235=5,IF(V235&gt;179,"HSK점수 충족","자격미달"),"자격미달"))))))),IF(P235="C",IF(Q235&gt;599,"TOEIC 충족",IF(R235&gt;226,"New-TEPS 충족",IF(S235&gt;67,"TOEFL 충족",IF(T235&gt;599,"JPT 충족",IF(W235&gt;49,"G-TELP 충족",IF(U235=6,"HSK점수 충족",IF(U235=5,"HSK점수 충족",IF(U235=4,IF(V235&gt;209,"HSK점수 충족","자격미달"),"자격미달")))))))),IF(P235="D",IF(Q235&gt;649,"TOEIC 충족",IF(R235&gt;244,"New-TEPS 충족",IF(S235&gt;73,"TOEFL 충족",IF(T235&gt;649,"JPT 충족",IF(W235&gt;56,"G-TELP 충족",IF(U1176=6,"HSK점수 충족",IF(U1176=5,"HSK점수 충족",IF(U1176=4,IF(V1176&gt;254,"HSK점수 충족","자격미달"),"자격미달")))))))),0))))</f>
        <v>TOEIC 충족</v>
      </c>
      <c r="AC235" s="21"/>
      <c r="AD235" s="4">
        <f>IF(P235="A",VLOOKUP(Q235,[1]교육_어학_경력backdata!$B$3:$C$9,2,1),IF(P235="B",VLOOKUP(Q235,[1]교육_어학_경력backdata!$G$3:$H$9,2,1),IF(P235="C",0,"오류")))</f>
        <v>18</v>
      </c>
      <c r="AE235" s="4">
        <f>IF(P235="A",VLOOKUP(R235,[1]교육_어학_경력backdata!$B$11:$C$17,2,1),IF(P235="B",VLOOKUP(R235,[1]교육_어학_경력backdata!$G$11:$H$17,2,1),IF(P235="C",0,"오류")))</f>
        <v>0</v>
      </c>
      <c r="AF235" s="4">
        <f>IF(P235="A",VLOOKUP(S235,[1]교육_어학_경력backdata!$B$19:$C$25,2,1),IF(P235="B",VLOOKUP(S235,[1]교육_어학_경력backdata!$G$19:$H$25,2,1),IF(P235="C",0,"오류")))</f>
        <v>0</v>
      </c>
      <c r="AG235" s="4">
        <f>IF(P235="A",VLOOKUP(T235,[1]교육_어학_경력backdata!$B$3:$C$9,2,1),IF(P235="B",VLOOKUP(T235,[1]교육_어학_경력backdata!$G$3:$H$9,2,1),IF(P235="C",0,"오류")))</f>
        <v>0</v>
      </c>
      <c r="AH235" s="4">
        <f>IF(P235="A",IF(U235=0,0,IF(U235=4,0,IF(U235=5,VLOOKUP(V235,[1]교육_어학_경력backdata!$B$27:$C$29,2,1),IF(U235=6,VLOOKUP(V235,[1]교육_어학_경력backdata!$B$31:$C$34,2,1))))),IF(P235="B",IF(U235=0,0,IF(U235=4,0,IF(U235=5,VLOOKUP(V235,[1]교육_어학_경력backdata!$G$27:$H$31,2,1),IF(U235=6,VLOOKUP(V235,[1]교육_어학_경력backdata!$G$33:$H$34,2,1))))),IF(CT235="C",0,"오류")))</f>
        <v>0</v>
      </c>
      <c r="AI235" s="4">
        <f>IF(P235="A",VLOOKUP(W235,[1]교육_어학_경력backdata!$B$36:$C$42,2,1),IF(P235="B",VLOOKUP(W235,[1]교육_어학_경력backdata!$G$36:$H$42,2,1),IF(P235="C",0,"오류")))</f>
        <v>0</v>
      </c>
      <c r="AJ235" s="4">
        <f>SUM(AD235:AI235)</f>
        <v>18</v>
      </c>
      <c r="AK235" s="4">
        <f>_xlfn.MAXIFS(AJ:AJ,B:B,B235)</f>
        <v>18</v>
      </c>
      <c r="AL235" s="4"/>
      <c r="AM235" s="21"/>
      <c r="AN235" s="4"/>
      <c r="AO235" s="4"/>
    </row>
    <row r="236" spans="1:41" x14ac:dyDescent="0.4">
      <c r="A236" s="3">
        <f>IF(B235=B236,A235,A235+1)</f>
        <v>216</v>
      </c>
      <c r="B236" s="3" t="s">
        <v>5209</v>
      </c>
      <c r="C236" s="3" t="s">
        <v>5208</v>
      </c>
      <c r="D236" s="3" t="s">
        <v>3044</v>
      </c>
      <c r="E236" s="3" t="s">
        <v>3043</v>
      </c>
      <c r="F236" s="3">
        <f>IF(B236=B235,F235+1,1)</f>
        <v>1</v>
      </c>
      <c r="G236" s="3" t="s">
        <v>6380</v>
      </c>
      <c r="H236" s="3" t="s">
        <v>6379</v>
      </c>
      <c r="I236" s="3" t="s">
        <v>6378</v>
      </c>
      <c r="J236" s="3" t="s">
        <v>6955</v>
      </c>
      <c r="K236" s="3"/>
      <c r="L236" s="3" t="s">
        <v>6454</v>
      </c>
      <c r="M236" s="3" t="s">
        <v>7356</v>
      </c>
      <c r="P236" s="3" t="s">
        <v>2434</v>
      </c>
      <c r="Q236" s="3">
        <f>IF(H236="TOEIC",VALUE(L236),0)</f>
        <v>895</v>
      </c>
      <c r="R236" s="3">
        <f>IF(H236="NEW TEPS",VALUE(L236),0)</f>
        <v>0</v>
      </c>
      <c r="S236" s="3">
        <f>IF(H236="TOEFL(ibt)",VALUE(L236),0)</f>
        <v>0</v>
      </c>
      <c r="T236" s="3">
        <f>IF(H236="JPT",VALUE(L236),0)</f>
        <v>0</v>
      </c>
      <c r="U236" s="3">
        <f>IF(H236="HSK",VALUE(K236),0)</f>
        <v>0</v>
      </c>
      <c r="V236" s="3">
        <f>IF(H236="HSK",VALUE(L236),0)</f>
        <v>0</v>
      </c>
      <c r="W236" s="3">
        <f>IF(H236="G-TELP Level2",VALUE(L236),0)</f>
        <v>0</v>
      </c>
      <c r="X236" s="3">
        <f>IF(P236="A",IF(Q236&gt;849,1,IF(R236&gt;335,1,IF(S236&gt;97,1,IF(T236&gt;849,1,IF(W236&gt;82,1,IF(U236=6,1,IF(U236=5,IF(V236&gt;254,1,0),0))))))),IF(P236="B",IF(Q236&gt;699,1,IF(R236&gt;263,1,IF(S236&gt;78,1,IF(T236&gt;699,1,IF(W236&gt;63,1,IF(U236=6,1,IF(U236=5,IF(V236&gt;179,1,0),0))))))),IF(P236="C",IF(Q236&gt;599,1,IF(R236&gt;226,1,IF(S236&gt;67,1,IF(T236&gt;599,1,IF(W236&gt;49,1,IF(U236=6,1,IF(U236=5,1,IF(U236=4,IF(V236&gt;209,1,0),0)))))))),IF(P236="D",IF(Q236&gt;649,1,IF(R236&gt;244,1,IF(S236&gt;73,1,IF(T236&gt;649,1,IF(W236&gt;56,1,IF(U236=6,1,IF(U236=5,1,IF(U236=4,IF(V236&gt;254,1,0),0)))))))),0))))</f>
        <v>1</v>
      </c>
      <c r="Y236" s="3">
        <f>SUMIF(B:B,B236,X:X)</f>
        <v>1</v>
      </c>
      <c r="Z236" s="3" t="str">
        <f>IF(Y236&gt;0,"어학 충족","자격미달")</f>
        <v>어학 충족</v>
      </c>
      <c r="AA236" s="3"/>
      <c r="AB236" s="3" t="str">
        <f>IF(P236="A",IF(Q236&gt;849,"TOEIC 충족",IF(R236&gt;335,"New-TEPS 충족",IF(S236&gt;97,"TOEFL 충족",IF(T236&gt;849,"JPT 충족",IF(W236&gt;82,"G-TELP 충족",IF(U236=6,"HSK점수 충족",IF(U236=5,IF(V236&gt;254,"HSK점수 충족","자격미달"),"자격미달"))))))),IF(P236="B",IF(Q236&gt;699,"TOEIC 충족",IF(R236&gt;263,"New-TEPS 충족",IF(S236&gt;78,"TOEFL 충족",IF(T236&gt;699,"JPT 충족",IF(W236&gt;63,"G-TELP 충족",IF(U236=6,"HSK점수 충족",IF(U236=5,IF(V236&gt;179,"HSK점수 충족","자격미달"),"자격미달"))))))),IF(P236="C",IF(Q236&gt;599,"TOEIC 충족",IF(R236&gt;226,"New-TEPS 충족",IF(S236&gt;67,"TOEFL 충족",IF(T236&gt;599,"JPT 충족",IF(W236&gt;49,"G-TELP 충족",IF(U236=6,"HSK점수 충족",IF(U236=5,"HSK점수 충족",IF(U236=4,IF(V236&gt;209,"HSK점수 충족","자격미달"),"자격미달")))))))),IF(P236="D",IF(Q236&gt;649,"TOEIC 충족",IF(R236&gt;244,"New-TEPS 충족",IF(S236&gt;73,"TOEFL 충족",IF(T236&gt;649,"JPT 충족",IF(W236&gt;56,"G-TELP 충족",IF(U1177=6,"HSK점수 충족",IF(U1177=5,"HSK점수 충족",IF(U1177=4,IF(V1177&gt;254,"HSK점수 충족","자격미달"),"자격미달")))))))),0))))</f>
        <v>TOEIC 충족</v>
      </c>
      <c r="AC236" s="21"/>
      <c r="AD236" s="3">
        <f>IF(P236="A",VLOOKUP(Q236,[1]교육_어학_경력backdata!$B$3:$C$9,2,1),IF(P236="B",VLOOKUP(Q236,[1]교육_어학_경력backdata!$G$3:$H$9,2,1),IF(P236="C",0,"오류")))</f>
        <v>14</v>
      </c>
      <c r="AE236" s="3">
        <f>IF(P236="A",VLOOKUP(R236,[1]교육_어학_경력backdata!$B$11:$C$17,2,1),IF(P236="B",VLOOKUP(R236,[1]교육_어학_경력backdata!$G$11:$H$17,2,1),IF(P236="C",0,"오류")))</f>
        <v>0</v>
      </c>
      <c r="AF236" s="3">
        <f>IF(P236="A",VLOOKUP(S236,[1]교육_어학_경력backdata!$B$19:$C$25,2,1),IF(P236="B",VLOOKUP(S236,[1]교육_어학_경력backdata!$G$19:$H$25,2,1),IF(P236="C",0,"오류")))</f>
        <v>0</v>
      </c>
      <c r="AG236" s="3">
        <f>IF(P236="A",VLOOKUP(T236,[1]교육_어학_경력backdata!$B$3:$C$9,2,1),IF(P236="B",VLOOKUP(T236,[1]교육_어학_경력backdata!$G$3:$H$9,2,1),IF(P236="C",0,"오류")))</f>
        <v>0</v>
      </c>
      <c r="AH236" s="3">
        <f>IF(P236="A",IF(U236=0,0,IF(U236=4,0,IF(U236=5,VLOOKUP(V236,[1]교육_어학_경력backdata!$B$27:$C$29,2,1),IF(U236=6,VLOOKUP(V236,[1]교육_어학_경력backdata!$B$31:$C$34,2,1))))),IF(P236="B",IF(U236=0,0,IF(U236=4,0,IF(U236=5,VLOOKUP(V236,[1]교육_어학_경력backdata!$G$27:$H$31,2,1),IF(U236=6,VLOOKUP(V236,[1]교육_어학_경력backdata!$G$33:$H$34,2,1))))),IF(CT236="C",0,"오류")))</f>
        <v>0</v>
      </c>
      <c r="AI236" s="3">
        <f>IF(P236="A",VLOOKUP(W236,[1]교육_어학_경력backdata!$B$36:$C$42,2,1),IF(P236="B",VLOOKUP(W236,[1]교육_어학_경력backdata!$G$36:$H$42,2,1),IF(P236="C",0,"오류")))</f>
        <v>0</v>
      </c>
      <c r="AJ236" s="3">
        <f>SUM(AD236:AI236)</f>
        <v>14</v>
      </c>
      <c r="AK236" s="3">
        <f>_xlfn.MAXIFS(AJ:AJ,B:B,B236)</f>
        <v>14</v>
      </c>
      <c r="AL236" s="3"/>
      <c r="AM236" s="21"/>
      <c r="AN236" s="3"/>
      <c r="AO236" s="3"/>
    </row>
    <row r="237" spans="1:41" x14ac:dyDescent="0.4">
      <c r="A237" s="4">
        <f>IF(B236=B237,A236,A236+1)</f>
        <v>217</v>
      </c>
      <c r="B237" s="4" t="s">
        <v>5204</v>
      </c>
      <c r="C237" s="4" t="s">
        <v>5203</v>
      </c>
      <c r="D237" s="4" t="s">
        <v>3044</v>
      </c>
      <c r="E237" s="4" t="s">
        <v>3043</v>
      </c>
      <c r="F237" s="4">
        <f>IF(B237=B236,F236+1,1)</f>
        <v>1</v>
      </c>
      <c r="G237" s="4" t="s">
        <v>6384</v>
      </c>
      <c r="H237" s="4" t="s">
        <v>6379</v>
      </c>
      <c r="I237" s="4" t="s">
        <v>6378</v>
      </c>
      <c r="J237" s="4" t="s">
        <v>6469</v>
      </c>
      <c r="K237" s="4"/>
      <c r="L237" s="4" t="s">
        <v>6517</v>
      </c>
      <c r="M237" s="4" t="s">
        <v>7355</v>
      </c>
      <c r="P237" s="4" t="s">
        <v>2434</v>
      </c>
      <c r="Q237" s="4">
        <f>IF(H237="TOEIC",VALUE(L237),0)</f>
        <v>875</v>
      </c>
      <c r="R237" s="4">
        <f>IF(H237="NEW TEPS",VALUE(L237),0)</f>
        <v>0</v>
      </c>
      <c r="S237" s="4">
        <f>IF(H237="TOEFL(ibt)",VALUE(L237),0)</f>
        <v>0</v>
      </c>
      <c r="T237" s="4">
        <f>IF(H237="JPT",VALUE(L237),0)</f>
        <v>0</v>
      </c>
      <c r="U237" s="4">
        <f>IF(H237="HSK",VALUE(K237),0)</f>
        <v>0</v>
      </c>
      <c r="V237" s="4">
        <f>IF(H237="HSK",VALUE(L237),0)</f>
        <v>0</v>
      </c>
      <c r="W237" s="4">
        <f>IF(H237="G-TELP Level2",VALUE(L237),0)</f>
        <v>0</v>
      </c>
      <c r="X237" s="4">
        <f>IF(P237="A",IF(Q237&gt;849,1,IF(R237&gt;335,1,IF(S237&gt;97,1,IF(T237&gt;849,1,IF(W237&gt;82,1,IF(U237=6,1,IF(U237=5,IF(V237&gt;254,1,0),0))))))),IF(P237="B",IF(Q237&gt;699,1,IF(R237&gt;263,1,IF(S237&gt;78,1,IF(T237&gt;699,1,IF(W237&gt;63,1,IF(U237=6,1,IF(U237=5,IF(V237&gt;179,1,0),0))))))),IF(P237="C",IF(Q237&gt;599,1,IF(R237&gt;226,1,IF(S237&gt;67,1,IF(T237&gt;599,1,IF(W237&gt;49,1,IF(U237=6,1,IF(U237=5,1,IF(U237=4,IF(V237&gt;209,1,0),0)))))))),IF(P237="D",IF(Q237&gt;649,1,IF(R237&gt;244,1,IF(S237&gt;73,1,IF(T237&gt;649,1,IF(W237&gt;56,1,IF(U237=6,1,IF(U237=5,1,IF(U237=4,IF(V237&gt;254,1,0),0)))))))),0))))</f>
        <v>1</v>
      </c>
      <c r="Y237" s="4">
        <f>SUMIF(B:B,B237,X:X)</f>
        <v>1</v>
      </c>
      <c r="Z237" s="4" t="str">
        <f>IF(Y237&gt;0,"어학 충족","자격미달")</f>
        <v>어학 충족</v>
      </c>
      <c r="AA237" s="4"/>
      <c r="AB237" s="4" t="str">
        <f>IF(P237="A",IF(Q237&gt;849,"TOEIC 충족",IF(R237&gt;335,"New-TEPS 충족",IF(S237&gt;97,"TOEFL 충족",IF(T237&gt;849,"JPT 충족",IF(W237&gt;82,"G-TELP 충족",IF(U237=6,"HSK점수 충족",IF(U237=5,IF(V237&gt;254,"HSK점수 충족","자격미달"),"자격미달"))))))),IF(P237="B",IF(Q237&gt;699,"TOEIC 충족",IF(R237&gt;263,"New-TEPS 충족",IF(S237&gt;78,"TOEFL 충족",IF(T237&gt;699,"JPT 충족",IF(W237&gt;63,"G-TELP 충족",IF(U237=6,"HSK점수 충족",IF(U237=5,IF(V237&gt;179,"HSK점수 충족","자격미달"),"자격미달"))))))),IF(P237="C",IF(Q237&gt;599,"TOEIC 충족",IF(R237&gt;226,"New-TEPS 충족",IF(S237&gt;67,"TOEFL 충족",IF(T237&gt;599,"JPT 충족",IF(W237&gt;49,"G-TELP 충족",IF(U237=6,"HSK점수 충족",IF(U237=5,"HSK점수 충족",IF(U237=4,IF(V237&gt;209,"HSK점수 충족","자격미달"),"자격미달")))))))),IF(P237="D",IF(Q237&gt;649,"TOEIC 충족",IF(R237&gt;244,"New-TEPS 충족",IF(S237&gt;73,"TOEFL 충족",IF(T237&gt;649,"JPT 충족",IF(W237&gt;56,"G-TELP 충족",IF(U1178=6,"HSK점수 충족",IF(U1178=5,"HSK점수 충족",IF(U1178=4,IF(V1178&gt;254,"HSK점수 충족","자격미달"),"자격미달")))))))),0))))</f>
        <v>TOEIC 충족</v>
      </c>
      <c r="AC237" s="21"/>
      <c r="AD237" s="4">
        <f>IF(P237="A",VLOOKUP(Q237,[1]교육_어학_경력backdata!$B$3:$C$9,2,1),IF(P237="B",VLOOKUP(Q237,[1]교육_어학_경력backdata!$G$3:$H$9,2,1),IF(P237="C",0,"오류")))</f>
        <v>14</v>
      </c>
      <c r="AE237" s="4">
        <f>IF(P237="A",VLOOKUP(R237,[1]교육_어학_경력backdata!$B$11:$C$17,2,1),IF(P237="B",VLOOKUP(R237,[1]교육_어학_경력backdata!$G$11:$H$17,2,1),IF(P237="C",0,"오류")))</f>
        <v>0</v>
      </c>
      <c r="AF237" s="4">
        <f>IF(P237="A",VLOOKUP(S237,[1]교육_어학_경력backdata!$B$19:$C$25,2,1),IF(P237="B",VLOOKUP(S237,[1]교육_어학_경력backdata!$G$19:$H$25,2,1),IF(P237="C",0,"오류")))</f>
        <v>0</v>
      </c>
      <c r="AG237" s="4">
        <f>IF(P237="A",VLOOKUP(T237,[1]교육_어학_경력backdata!$B$3:$C$9,2,1),IF(P237="B",VLOOKUP(T237,[1]교육_어학_경력backdata!$G$3:$H$9,2,1),IF(P237="C",0,"오류")))</f>
        <v>0</v>
      </c>
      <c r="AH237" s="4">
        <f>IF(P237="A",IF(U237=0,0,IF(U237=4,0,IF(U237=5,VLOOKUP(V237,[1]교육_어학_경력backdata!$B$27:$C$29,2,1),IF(U237=6,VLOOKUP(V237,[1]교육_어학_경력backdata!$B$31:$C$34,2,1))))),IF(P237="B",IF(U237=0,0,IF(U237=4,0,IF(U237=5,VLOOKUP(V237,[1]교육_어학_경력backdata!$G$27:$H$31,2,1),IF(U237=6,VLOOKUP(V237,[1]교육_어학_경력backdata!$G$33:$H$34,2,1))))),IF(CT237="C",0,"오류")))</f>
        <v>0</v>
      </c>
      <c r="AI237" s="4">
        <f>IF(P237="A",VLOOKUP(W237,[1]교육_어학_경력backdata!$B$36:$C$42,2,1),IF(P237="B",VLOOKUP(W237,[1]교육_어학_경력backdata!$G$36:$H$42,2,1),IF(P237="C",0,"오류")))</f>
        <v>0</v>
      </c>
      <c r="AJ237" s="4">
        <f>SUM(AD237:AI237)</f>
        <v>14</v>
      </c>
      <c r="AK237" s="4">
        <f>_xlfn.MAXIFS(AJ:AJ,B:B,B237)</f>
        <v>14</v>
      </c>
      <c r="AL237" s="4"/>
      <c r="AM237" s="21"/>
      <c r="AN237" s="4"/>
      <c r="AO237" s="4"/>
    </row>
    <row r="238" spans="1:41" x14ac:dyDescent="0.4">
      <c r="A238" s="3">
        <f>IF(B237=B238,A237,A237+1)</f>
        <v>218</v>
      </c>
      <c r="B238" s="3" t="s">
        <v>5198</v>
      </c>
      <c r="C238" s="3" t="s">
        <v>5197</v>
      </c>
      <c r="D238" s="3" t="s">
        <v>3044</v>
      </c>
      <c r="E238" s="3" t="s">
        <v>3043</v>
      </c>
      <c r="F238" s="3">
        <f>IF(B238=B237,F237+1,1)</f>
        <v>1</v>
      </c>
      <c r="G238" s="3" t="s">
        <v>6380</v>
      </c>
      <c r="H238" s="3" t="s">
        <v>6894</v>
      </c>
      <c r="I238" s="3" t="s">
        <v>6893</v>
      </c>
      <c r="J238" s="3" t="s">
        <v>7354</v>
      </c>
      <c r="K238" s="3"/>
      <c r="L238" s="3" t="s">
        <v>7353</v>
      </c>
      <c r="M238" s="3" t="s">
        <v>7352</v>
      </c>
      <c r="P238" s="3" t="s">
        <v>2434</v>
      </c>
      <c r="Q238" s="3">
        <f>IF(H238="TOEIC",VALUE(L238),0)</f>
        <v>0</v>
      </c>
      <c r="R238" s="3">
        <f>IF(H238="NEW TEPS",VALUE(L238),0)</f>
        <v>439</v>
      </c>
      <c r="S238" s="3">
        <f>IF(H238="TOEFL(ibt)",VALUE(L238),0)</f>
        <v>0</v>
      </c>
      <c r="T238" s="3">
        <f>IF(H238="JPT",VALUE(L238),0)</f>
        <v>0</v>
      </c>
      <c r="U238" s="3">
        <f>IF(H238="HSK",VALUE(K238),0)</f>
        <v>0</v>
      </c>
      <c r="V238" s="3">
        <f>IF(H238="HSK",VALUE(L238),0)</f>
        <v>0</v>
      </c>
      <c r="W238" s="3">
        <f>IF(H238="G-TELP Level2",VALUE(L238),0)</f>
        <v>0</v>
      </c>
      <c r="X238" s="3">
        <f>IF(P238="A",IF(Q238&gt;849,1,IF(R238&gt;335,1,IF(S238&gt;97,1,IF(T238&gt;849,1,IF(W238&gt;82,1,IF(U238=6,1,IF(U238=5,IF(V238&gt;254,1,0),0))))))),IF(P238="B",IF(Q238&gt;699,1,IF(R238&gt;263,1,IF(S238&gt;78,1,IF(T238&gt;699,1,IF(W238&gt;63,1,IF(U238=6,1,IF(U238=5,IF(V238&gt;179,1,0),0))))))),IF(P238="C",IF(Q238&gt;599,1,IF(R238&gt;226,1,IF(S238&gt;67,1,IF(T238&gt;599,1,IF(W238&gt;49,1,IF(U238=6,1,IF(U238=5,1,IF(U238=4,IF(V238&gt;209,1,0),0)))))))),IF(P238="D",IF(Q238&gt;649,1,IF(R238&gt;244,1,IF(S238&gt;73,1,IF(T238&gt;649,1,IF(W238&gt;56,1,IF(U238=6,1,IF(U238=5,1,IF(U238=4,IF(V238&gt;254,1,0),0)))))))),0))))</f>
        <v>1</v>
      </c>
      <c r="Y238" s="3">
        <f>SUMIF(B:B,B238,X:X)</f>
        <v>1</v>
      </c>
      <c r="Z238" s="3" t="str">
        <f>IF(Y238&gt;0,"어학 충족","자격미달")</f>
        <v>어학 충족</v>
      </c>
      <c r="AA238" s="3"/>
      <c r="AB238" s="3" t="str">
        <f>IF(P238="A",IF(Q238&gt;849,"TOEIC 충족",IF(R238&gt;335,"New-TEPS 충족",IF(S238&gt;97,"TOEFL 충족",IF(T238&gt;849,"JPT 충족",IF(W238&gt;82,"G-TELP 충족",IF(U238=6,"HSK점수 충족",IF(U238=5,IF(V238&gt;254,"HSK점수 충족","자격미달"),"자격미달"))))))),IF(P238="B",IF(Q238&gt;699,"TOEIC 충족",IF(R238&gt;263,"New-TEPS 충족",IF(S238&gt;78,"TOEFL 충족",IF(T238&gt;699,"JPT 충족",IF(W238&gt;63,"G-TELP 충족",IF(U238=6,"HSK점수 충족",IF(U238=5,IF(V238&gt;179,"HSK점수 충족","자격미달"),"자격미달"))))))),IF(P238="C",IF(Q238&gt;599,"TOEIC 충족",IF(R238&gt;226,"New-TEPS 충족",IF(S238&gt;67,"TOEFL 충족",IF(T238&gt;599,"JPT 충족",IF(W238&gt;49,"G-TELP 충족",IF(U238=6,"HSK점수 충족",IF(U238=5,"HSK점수 충족",IF(U238=4,IF(V238&gt;209,"HSK점수 충족","자격미달"),"자격미달")))))))),IF(P238="D",IF(Q238&gt;649,"TOEIC 충족",IF(R238&gt;244,"New-TEPS 충족",IF(S238&gt;73,"TOEFL 충족",IF(T238&gt;649,"JPT 충족",IF(W238&gt;56,"G-TELP 충족",IF(U1179=6,"HSK점수 충족",IF(U1179=5,"HSK점수 충족",IF(U1179=4,IF(V1179&gt;254,"HSK점수 충족","자격미달"),"자격미달")))))))),0))))</f>
        <v>New-TEPS 충족</v>
      </c>
      <c r="AC238" s="21"/>
      <c r="AD238" s="3">
        <f>IF(P238="A",VLOOKUP(Q238,[1]교육_어학_경력backdata!$B$3:$C$9,2,1),IF(P238="B",VLOOKUP(Q238,[1]교육_어학_경력backdata!$G$3:$H$9,2,1),IF(P238="C",0,"오류")))</f>
        <v>0</v>
      </c>
      <c r="AE238" s="3">
        <f>IF(P238="A",VLOOKUP(R238,[1]교육_어학_경력backdata!$B$11:$C$17,2,1),IF(P238="B",VLOOKUP(R238,[1]교육_어학_경력backdata!$G$11:$H$17,2,1),IF(P238="C",0,"오류")))</f>
        <v>20</v>
      </c>
      <c r="AF238" s="3">
        <f>IF(P238="A",VLOOKUP(S238,[1]교육_어학_경력backdata!$B$19:$C$25,2,1),IF(P238="B",VLOOKUP(S238,[1]교육_어학_경력backdata!$G$19:$H$25,2,1),IF(P238="C",0,"오류")))</f>
        <v>0</v>
      </c>
      <c r="AG238" s="3">
        <f>IF(P238="A",VLOOKUP(T238,[1]교육_어학_경력backdata!$B$3:$C$9,2,1),IF(P238="B",VLOOKUP(T238,[1]교육_어학_경력backdata!$G$3:$H$9,2,1),IF(P238="C",0,"오류")))</f>
        <v>0</v>
      </c>
      <c r="AH238" s="3">
        <f>IF(P238="A",IF(U238=0,0,IF(U238=4,0,IF(U238=5,VLOOKUP(V238,[1]교육_어학_경력backdata!$B$27:$C$29,2,1),IF(U238=6,VLOOKUP(V238,[1]교육_어학_경력backdata!$B$31:$C$34,2,1))))),IF(P238="B",IF(U238=0,0,IF(U238=4,0,IF(U238=5,VLOOKUP(V238,[1]교육_어학_경력backdata!$G$27:$H$31,2,1),IF(U238=6,VLOOKUP(V238,[1]교육_어학_경력backdata!$G$33:$H$34,2,1))))),IF(CT238="C",0,"오류")))</f>
        <v>0</v>
      </c>
      <c r="AI238" s="3">
        <f>IF(P238="A",VLOOKUP(W238,[1]교육_어학_경력backdata!$B$36:$C$42,2,1),IF(P238="B",VLOOKUP(W238,[1]교육_어학_경력backdata!$G$36:$H$42,2,1),IF(P238="C",0,"오류")))</f>
        <v>0</v>
      </c>
      <c r="AJ238" s="3">
        <f>SUM(AD238:AI238)</f>
        <v>20</v>
      </c>
      <c r="AK238" s="3">
        <f>_xlfn.MAXIFS(AJ:AJ,B:B,B238)</f>
        <v>20</v>
      </c>
      <c r="AL238" s="3"/>
      <c r="AM238" s="21"/>
      <c r="AN238" s="3"/>
      <c r="AO238" s="3"/>
    </row>
    <row r="239" spans="1:41" x14ac:dyDescent="0.4">
      <c r="A239" s="4">
        <f>IF(B238=B239,A238,A238+1)</f>
        <v>219</v>
      </c>
      <c r="B239" s="4" t="s">
        <v>5192</v>
      </c>
      <c r="C239" s="4" t="s">
        <v>5191</v>
      </c>
      <c r="D239" s="4" t="s">
        <v>3044</v>
      </c>
      <c r="E239" s="4" t="s">
        <v>3043</v>
      </c>
      <c r="F239" s="4">
        <f>IF(B239=B238,F238+1,1)</f>
        <v>1</v>
      </c>
      <c r="G239" s="4" t="s">
        <v>6380</v>
      </c>
      <c r="H239" s="4" t="s">
        <v>6379</v>
      </c>
      <c r="I239" s="4" t="s">
        <v>6378</v>
      </c>
      <c r="J239" s="4" t="s">
        <v>6820</v>
      </c>
      <c r="K239" s="4"/>
      <c r="L239" s="4" t="s">
        <v>6492</v>
      </c>
      <c r="M239" s="4" t="s">
        <v>7351</v>
      </c>
      <c r="P239" s="4" t="s">
        <v>2434</v>
      </c>
      <c r="Q239" s="4">
        <f>IF(H239="TOEIC",VALUE(L239),0)</f>
        <v>855</v>
      </c>
      <c r="R239" s="4">
        <f>IF(H239="NEW TEPS",VALUE(L239),0)</f>
        <v>0</v>
      </c>
      <c r="S239" s="4">
        <f>IF(H239="TOEFL(ibt)",VALUE(L239),0)</f>
        <v>0</v>
      </c>
      <c r="T239" s="4">
        <f>IF(H239="JPT",VALUE(L239),0)</f>
        <v>0</v>
      </c>
      <c r="U239" s="4">
        <f>IF(H239="HSK",VALUE(K239),0)</f>
        <v>0</v>
      </c>
      <c r="V239" s="4">
        <f>IF(H239="HSK",VALUE(L239),0)</f>
        <v>0</v>
      </c>
      <c r="W239" s="4">
        <f>IF(H239="G-TELP Level2",VALUE(L239),0)</f>
        <v>0</v>
      </c>
      <c r="X239" s="4">
        <f>IF(P239="A",IF(Q239&gt;849,1,IF(R239&gt;335,1,IF(S239&gt;97,1,IF(T239&gt;849,1,IF(W239&gt;82,1,IF(U239=6,1,IF(U239=5,IF(V239&gt;254,1,0),0))))))),IF(P239="B",IF(Q239&gt;699,1,IF(R239&gt;263,1,IF(S239&gt;78,1,IF(T239&gt;699,1,IF(W239&gt;63,1,IF(U239=6,1,IF(U239=5,IF(V239&gt;179,1,0),0))))))),IF(P239="C",IF(Q239&gt;599,1,IF(R239&gt;226,1,IF(S239&gt;67,1,IF(T239&gt;599,1,IF(W239&gt;49,1,IF(U239=6,1,IF(U239=5,1,IF(U239=4,IF(V239&gt;209,1,0),0)))))))),IF(P239="D",IF(Q239&gt;649,1,IF(R239&gt;244,1,IF(S239&gt;73,1,IF(T239&gt;649,1,IF(W239&gt;56,1,IF(U239=6,1,IF(U239=5,1,IF(U239=4,IF(V239&gt;254,1,0),0)))))))),0))))</f>
        <v>1</v>
      </c>
      <c r="Y239" s="4">
        <f>SUMIF(B:B,B239,X:X)</f>
        <v>1</v>
      </c>
      <c r="Z239" s="4" t="str">
        <f>IF(Y239&gt;0,"어학 충족","자격미달")</f>
        <v>어학 충족</v>
      </c>
      <c r="AA239" s="4"/>
      <c r="AB239" s="4" t="str">
        <f>IF(P239="A",IF(Q239&gt;849,"TOEIC 충족",IF(R239&gt;335,"New-TEPS 충족",IF(S239&gt;97,"TOEFL 충족",IF(T239&gt;849,"JPT 충족",IF(W239&gt;82,"G-TELP 충족",IF(U239=6,"HSK점수 충족",IF(U239=5,IF(V239&gt;254,"HSK점수 충족","자격미달"),"자격미달"))))))),IF(P239="B",IF(Q239&gt;699,"TOEIC 충족",IF(R239&gt;263,"New-TEPS 충족",IF(S239&gt;78,"TOEFL 충족",IF(T239&gt;699,"JPT 충족",IF(W239&gt;63,"G-TELP 충족",IF(U239=6,"HSK점수 충족",IF(U239=5,IF(V239&gt;179,"HSK점수 충족","자격미달"),"자격미달"))))))),IF(P239="C",IF(Q239&gt;599,"TOEIC 충족",IF(R239&gt;226,"New-TEPS 충족",IF(S239&gt;67,"TOEFL 충족",IF(T239&gt;599,"JPT 충족",IF(W239&gt;49,"G-TELP 충족",IF(U239=6,"HSK점수 충족",IF(U239=5,"HSK점수 충족",IF(U239=4,IF(V239&gt;209,"HSK점수 충족","자격미달"),"자격미달")))))))),IF(P239="D",IF(Q239&gt;649,"TOEIC 충족",IF(R239&gt;244,"New-TEPS 충족",IF(S239&gt;73,"TOEFL 충족",IF(T239&gt;649,"JPT 충족",IF(W239&gt;56,"G-TELP 충족",IF(U1180=6,"HSK점수 충족",IF(U1180=5,"HSK점수 충족",IF(U1180=4,IF(V1180&gt;254,"HSK점수 충족","자격미달"),"자격미달")))))))),0))))</f>
        <v>TOEIC 충족</v>
      </c>
      <c r="AC239" s="21"/>
      <c r="AD239" s="4">
        <f>IF(P239="A",VLOOKUP(Q239,[1]교육_어학_경력backdata!$B$3:$C$9,2,1),IF(P239="B",VLOOKUP(Q239,[1]교육_어학_경력backdata!$G$3:$H$9,2,1),IF(P239="C",0,"오류")))</f>
        <v>12</v>
      </c>
      <c r="AE239" s="4">
        <f>IF(P239="A",VLOOKUP(R239,[1]교육_어학_경력backdata!$B$11:$C$17,2,1),IF(P239="B",VLOOKUP(R239,[1]교육_어학_경력backdata!$G$11:$H$17,2,1),IF(P239="C",0,"오류")))</f>
        <v>0</v>
      </c>
      <c r="AF239" s="4">
        <f>IF(P239="A",VLOOKUP(S239,[1]교육_어학_경력backdata!$B$19:$C$25,2,1),IF(P239="B",VLOOKUP(S239,[1]교육_어학_경력backdata!$G$19:$H$25,2,1),IF(P239="C",0,"오류")))</f>
        <v>0</v>
      </c>
      <c r="AG239" s="4">
        <f>IF(P239="A",VLOOKUP(T239,[1]교육_어학_경력backdata!$B$3:$C$9,2,1),IF(P239="B",VLOOKUP(T239,[1]교육_어학_경력backdata!$G$3:$H$9,2,1),IF(P239="C",0,"오류")))</f>
        <v>0</v>
      </c>
      <c r="AH239" s="4">
        <f>IF(P239="A",IF(U239=0,0,IF(U239=4,0,IF(U239=5,VLOOKUP(V239,[1]교육_어학_경력backdata!$B$27:$C$29,2,1),IF(U239=6,VLOOKUP(V239,[1]교육_어학_경력backdata!$B$31:$C$34,2,1))))),IF(P239="B",IF(U239=0,0,IF(U239=4,0,IF(U239=5,VLOOKUP(V239,[1]교육_어학_경력backdata!$G$27:$H$31,2,1),IF(U239=6,VLOOKUP(V239,[1]교육_어학_경력backdata!$G$33:$H$34,2,1))))),IF(CT239="C",0,"오류")))</f>
        <v>0</v>
      </c>
      <c r="AI239" s="4">
        <f>IF(P239="A",VLOOKUP(W239,[1]교육_어학_경력backdata!$B$36:$C$42,2,1),IF(P239="B",VLOOKUP(W239,[1]교육_어학_경력backdata!$G$36:$H$42,2,1),IF(P239="C",0,"오류")))</f>
        <v>0</v>
      </c>
      <c r="AJ239" s="4">
        <f>SUM(AD239:AI239)</f>
        <v>12</v>
      </c>
      <c r="AK239" s="4">
        <f>_xlfn.MAXIFS(AJ:AJ,B:B,B239)</f>
        <v>12</v>
      </c>
      <c r="AL239" s="4"/>
      <c r="AM239" s="21"/>
      <c r="AN239" s="4"/>
      <c r="AO239" s="4"/>
    </row>
    <row r="240" spans="1:41" x14ac:dyDescent="0.4">
      <c r="A240" s="3">
        <f>IF(B239=B240,A239,A239+1)</f>
        <v>220</v>
      </c>
      <c r="B240" s="3" t="s">
        <v>5180</v>
      </c>
      <c r="C240" s="3" t="s">
        <v>5179</v>
      </c>
      <c r="D240" s="3" t="s">
        <v>3044</v>
      </c>
      <c r="E240" s="3" t="s">
        <v>3043</v>
      </c>
      <c r="F240" s="3">
        <f>IF(B240=B239,F239+1,1)</f>
        <v>1</v>
      </c>
      <c r="G240" s="3" t="s">
        <v>6380</v>
      </c>
      <c r="H240" s="3" t="s">
        <v>6379</v>
      </c>
      <c r="I240" s="3" t="s">
        <v>6378</v>
      </c>
      <c r="J240" s="3" t="s">
        <v>3133</v>
      </c>
      <c r="K240" s="3"/>
      <c r="L240" s="3" t="s">
        <v>6492</v>
      </c>
      <c r="M240" s="3" t="s">
        <v>7350</v>
      </c>
      <c r="P240" s="3" t="s">
        <v>2434</v>
      </c>
      <c r="Q240" s="3">
        <f>IF(H240="TOEIC",VALUE(L240),0)</f>
        <v>855</v>
      </c>
      <c r="R240" s="3">
        <f>IF(H240="NEW TEPS",VALUE(L240),0)</f>
        <v>0</v>
      </c>
      <c r="S240" s="3">
        <f>IF(H240="TOEFL(ibt)",VALUE(L240),0)</f>
        <v>0</v>
      </c>
      <c r="T240" s="3">
        <f>IF(H240="JPT",VALUE(L240),0)</f>
        <v>0</v>
      </c>
      <c r="U240" s="3">
        <f>IF(H240="HSK",VALUE(K240),0)</f>
        <v>0</v>
      </c>
      <c r="V240" s="3">
        <f>IF(H240="HSK",VALUE(L240),0)</f>
        <v>0</v>
      </c>
      <c r="W240" s="3">
        <f>IF(H240="G-TELP Level2",VALUE(L240),0)</f>
        <v>0</v>
      </c>
      <c r="X240" s="3">
        <f>IF(P240="A",IF(Q240&gt;849,1,IF(R240&gt;335,1,IF(S240&gt;97,1,IF(T240&gt;849,1,IF(W240&gt;82,1,IF(U240=6,1,IF(U240=5,IF(V240&gt;254,1,0),0))))))),IF(P240="B",IF(Q240&gt;699,1,IF(R240&gt;263,1,IF(S240&gt;78,1,IF(T240&gt;699,1,IF(W240&gt;63,1,IF(U240=6,1,IF(U240=5,IF(V240&gt;179,1,0),0))))))),IF(P240="C",IF(Q240&gt;599,1,IF(R240&gt;226,1,IF(S240&gt;67,1,IF(T240&gt;599,1,IF(W240&gt;49,1,IF(U240=6,1,IF(U240=5,1,IF(U240=4,IF(V240&gt;209,1,0),0)))))))),IF(P240="D",IF(Q240&gt;649,1,IF(R240&gt;244,1,IF(S240&gt;73,1,IF(T240&gt;649,1,IF(W240&gt;56,1,IF(U240=6,1,IF(U240=5,1,IF(U240=4,IF(V240&gt;254,1,0),0)))))))),0))))</f>
        <v>1</v>
      </c>
      <c r="Y240" s="3">
        <f>SUMIF(B:B,B240,X:X)</f>
        <v>1</v>
      </c>
      <c r="Z240" s="3" t="str">
        <f>IF(Y240&gt;0,"어학 충족","자격미달")</f>
        <v>어학 충족</v>
      </c>
      <c r="AA240" s="3"/>
      <c r="AB240" s="3" t="str">
        <f>IF(P240="A",IF(Q240&gt;849,"TOEIC 충족",IF(R240&gt;335,"New-TEPS 충족",IF(S240&gt;97,"TOEFL 충족",IF(T240&gt;849,"JPT 충족",IF(W240&gt;82,"G-TELP 충족",IF(U240=6,"HSK점수 충족",IF(U240=5,IF(V240&gt;254,"HSK점수 충족","자격미달"),"자격미달"))))))),IF(P240="B",IF(Q240&gt;699,"TOEIC 충족",IF(R240&gt;263,"New-TEPS 충족",IF(S240&gt;78,"TOEFL 충족",IF(T240&gt;699,"JPT 충족",IF(W240&gt;63,"G-TELP 충족",IF(U240=6,"HSK점수 충족",IF(U240=5,IF(V240&gt;179,"HSK점수 충족","자격미달"),"자격미달"))))))),IF(P240="C",IF(Q240&gt;599,"TOEIC 충족",IF(R240&gt;226,"New-TEPS 충족",IF(S240&gt;67,"TOEFL 충족",IF(T240&gt;599,"JPT 충족",IF(W240&gt;49,"G-TELP 충족",IF(U240=6,"HSK점수 충족",IF(U240=5,"HSK점수 충족",IF(U240=4,IF(V240&gt;209,"HSK점수 충족","자격미달"),"자격미달")))))))),IF(P240="D",IF(Q240&gt;649,"TOEIC 충족",IF(R240&gt;244,"New-TEPS 충족",IF(S240&gt;73,"TOEFL 충족",IF(T240&gt;649,"JPT 충족",IF(W240&gt;56,"G-TELP 충족",IF(U1181=6,"HSK점수 충족",IF(U1181=5,"HSK점수 충족",IF(U1181=4,IF(V1181&gt;254,"HSK점수 충족","자격미달"),"자격미달")))))))),0))))</f>
        <v>TOEIC 충족</v>
      </c>
      <c r="AC240" s="21"/>
      <c r="AD240" s="3">
        <f>IF(P240="A",VLOOKUP(Q240,[1]교육_어학_경력backdata!$B$3:$C$9,2,1),IF(P240="B",VLOOKUP(Q240,[1]교육_어학_경력backdata!$G$3:$H$9,2,1),IF(P240="C",0,"오류")))</f>
        <v>12</v>
      </c>
      <c r="AE240" s="3">
        <f>IF(P240="A",VLOOKUP(R240,[1]교육_어학_경력backdata!$B$11:$C$17,2,1),IF(P240="B",VLOOKUP(R240,[1]교육_어학_경력backdata!$G$11:$H$17,2,1),IF(P240="C",0,"오류")))</f>
        <v>0</v>
      </c>
      <c r="AF240" s="3">
        <f>IF(P240="A",VLOOKUP(S240,[1]교육_어학_경력backdata!$B$19:$C$25,2,1),IF(P240="B",VLOOKUP(S240,[1]교육_어학_경력backdata!$G$19:$H$25,2,1),IF(P240="C",0,"오류")))</f>
        <v>0</v>
      </c>
      <c r="AG240" s="3">
        <f>IF(P240="A",VLOOKUP(T240,[1]교육_어학_경력backdata!$B$3:$C$9,2,1),IF(P240="B",VLOOKUP(T240,[1]교육_어학_경력backdata!$G$3:$H$9,2,1),IF(P240="C",0,"오류")))</f>
        <v>0</v>
      </c>
      <c r="AH240" s="3">
        <f>IF(P240="A",IF(U240=0,0,IF(U240=4,0,IF(U240=5,VLOOKUP(V240,[1]교육_어학_경력backdata!$B$27:$C$29,2,1),IF(U240=6,VLOOKUP(V240,[1]교육_어학_경력backdata!$B$31:$C$34,2,1))))),IF(P240="B",IF(U240=0,0,IF(U240=4,0,IF(U240=5,VLOOKUP(V240,[1]교육_어학_경력backdata!$G$27:$H$31,2,1),IF(U240=6,VLOOKUP(V240,[1]교육_어학_경력backdata!$G$33:$H$34,2,1))))),IF(CT240="C",0,"오류")))</f>
        <v>0</v>
      </c>
      <c r="AI240" s="3">
        <f>IF(P240="A",VLOOKUP(W240,[1]교육_어학_경력backdata!$B$36:$C$42,2,1),IF(P240="B",VLOOKUP(W240,[1]교육_어학_경력backdata!$G$36:$H$42,2,1),IF(P240="C",0,"오류")))</f>
        <v>0</v>
      </c>
      <c r="AJ240" s="3">
        <f>SUM(AD240:AI240)</f>
        <v>12</v>
      </c>
      <c r="AK240" s="3">
        <f>_xlfn.MAXIFS(AJ:AJ,B:B,B240)</f>
        <v>12</v>
      </c>
      <c r="AL240" s="3"/>
      <c r="AM240" s="21"/>
      <c r="AN240" s="3"/>
      <c r="AO240" s="3"/>
    </row>
    <row r="241" spans="1:41" x14ac:dyDescent="0.4">
      <c r="A241" s="4">
        <f>IF(B240=B241,A240,A240+1)</f>
        <v>221</v>
      </c>
      <c r="B241" s="4" t="s">
        <v>5177</v>
      </c>
      <c r="C241" s="4" t="s">
        <v>5176</v>
      </c>
      <c r="D241" s="4" t="s">
        <v>3044</v>
      </c>
      <c r="E241" s="4" t="s">
        <v>3043</v>
      </c>
      <c r="F241" s="4">
        <f>IF(B241=B240,F240+1,1)</f>
        <v>1</v>
      </c>
      <c r="G241" s="4" t="s">
        <v>6380</v>
      </c>
      <c r="H241" s="4" t="s">
        <v>6379</v>
      </c>
      <c r="I241" s="4" t="s">
        <v>6378</v>
      </c>
      <c r="J241" s="4" t="s">
        <v>6442</v>
      </c>
      <c r="K241" s="4"/>
      <c r="L241" s="4" t="s">
        <v>6448</v>
      </c>
      <c r="M241" s="4" t="s">
        <v>7349</v>
      </c>
      <c r="P241" s="4" t="s">
        <v>2434</v>
      </c>
      <c r="Q241" s="4">
        <f>IF(H241="TOEIC",VALUE(L241),0)</f>
        <v>865</v>
      </c>
      <c r="R241" s="4">
        <f>IF(H241="NEW TEPS",VALUE(L241),0)</f>
        <v>0</v>
      </c>
      <c r="S241" s="4">
        <f>IF(H241="TOEFL(ibt)",VALUE(L241),0)</f>
        <v>0</v>
      </c>
      <c r="T241" s="4">
        <f>IF(H241="JPT",VALUE(L241),0)</f>
        <v>0</v>
      </c>
      <c r="U241" s="4">
        <f>IF(H241="HSK",VALUE(K241),0)</f>
        <v>0</v>
      </c>
      <c r="V241" s="4">
        <f>IF(H241="HSK",VALUE(L241),0)</f>
        <v>0</v>
      </c>
      <c r="W241" s="4">
        <f>IF(H241="G-TELP Level2",VALUE(L241),0)</f>
        <v>0</v>
      </c>
      <c r="X241" s="4">
        <f>IF(P241="A",IF(Q241&gt;849,1,IF(R241&gt;335,1,IF(S241&gt;97,1,IF(T241&gt;849,1,IF(W241&gt;82,1,IF(U241=6,1,IF(U241=5,IF(V241&gt;254,1,0),0))))))),IF(P241="B",IF(Q241&gt;699,1,IF(R241&gt;263,1,IF(S241&gt;78,1,IF(T241&gt;699,1,IF(W241&gt;63,1,IF(U241=6,1,IF(U241=5,IF(V241&gt;179,1,0),0))))))),IF(P241="C",IF(Q241&gt;599,1,IF(R241&gt;226,1,IF(S241&gt;67,1,IF(T241&gt;599,1,IF(W241&gt;49,1,IF(U241=6,1,IF(U241=5,1,IF(U241=4,IF(V241&gt;209,1,0),0)))))))),IF(P241="D",IF(Q241&gt;649,1,IF(R241&gt;244,1,IF(S241&gt;73,1,IF(T241&gt;649,1,IF(W241&gt;56,1,IF(U241=6,1,IF(U241=5,1,IF(U241=4,IF(V241&gt;254,1,0),0)))))))),0))))</f>
        <v>1</v>
      </c>
      <c r="Y241" s="4">
        <f>SUMIF(B:B,B241,X:X)</f>
        <v>1</v>
      </c>
      <c r="Z241" s="4" t="str">
        <f>IF(Y241&gt;0,"어학 충족","자격미달")</f>
        <v>어학 충족</v>
      </c>
      <c r="AA241" s="4"/>
      <c r="AB241" s="4" t="str">
        <f>IF(P241="A",IF(Q241&gt;849,"TOEIC 충족",IF(R241&gt;335,"New-TEPS 충족",IF(S241&gt;97,"TOEFL 충족",IF(T241&gt;849,"JPT 충족",IF(W241&gt;82,"G-TELP 충족",IF(U241=6,"HSK점수 충족",IF(U241=5,IF(V241&gt;254,"HSK점수 충족","자격미달"),"자격미달"))))))),IF(P241="B",IF(Q241&gt;699,"TOEIC 충족",IF(R241&gt;263,"New-TEPS 충족",IF(S241&gt;78,"TOEFL 충족",IF(T241&gt;699,"JPT 충족",IF(W241&gt;63,"G-TELP 충족",IF(U241=6,"HSK점수 충족",IF(U241=5,IF(V241&gt;179,"HSK점수 충족","자격미달"),"자격미달"))))))),IF(P241="C",IF(Q241&gt;599,"TOEIC 충족",IF(R241&gt;226,"New-TEPS 충족",IF(S241&gt;67,"TOEFL 충족",IF(T241&gt;599,"JPT 충족",IF(W241&gt;49,"G-TELP 충족",IF(U241=6,"HSK점수 충족",IF(U241=5,"HSK점수 충족",IF(U241=4,IF(V241&gt;209,"HSK점수 충족","자격미달"),"자격미달")))))))),IF(P241="D",IF(Q241&gt;649,"TOEIC 충족",IF(R241&gt;244,"New-TEPS 충족",IF(S241&gt;73,"TOEFL 충족",IF(T241&gt;649,"JPT 충족",IF(W241&gt;56,"G-TELP 충족",IF(U1182=6,"HSK점수 충족",IF(U1182=5,"HSK점수 충족",IF(U1182=4,IF(V1182&gt;254,"HSK점수 충족","자격미달"),"자격미달")))))))),0))))</f>
        <v>TOEIC 충족</v>
      </c>
      <c r="AC241" s="21"/>
      <c r="AD241" s="4">
        <f>IF(P241="A",VLOOKUP(Q241,[1]교육_어학_경력backdata!$B$3:$C$9,2,1),IF(P241="B",VLOOKUP(Q241,[1]교육_어학_경력backdata!$G$3:$H$9,2,1),IF(P241="C",0,"오류")))</f>
        <v>12</v>
      </c>
      <c r="AE241" s="4">
        <f>IF(P241="A",VLOOKUP(R241,[1]교육_어학_경력backdata!$B$11:$C$17,2,1),IF(P241="B",VLOOKUP(R241,[1]교육_어학_경력backdata!$G$11:$H$17,2,1),IF(P241="C",0,"오류")))</f>
        <v>0</v>
      </c>
      <c r="AF241" s="4">
        <f>IF(P241="A",VLOOKUP(S241,[1]교육_어학_경력backdata!$B$19:$C$25,2,1),IF(P241="B",VLOOKUP(S241,[1]교육_어학_경력backdata!$G$19:$H$25,2,1),IF(P241="C",0,"오류")))</f>
        <v>0</v>
      </c>
      <c r="AG241" s="4">
        <f>IF(P241="A",VLOOKUP(T241,[1]교육_어학_경력backdata!$B$3:$C$9,2,1),IF(P241="B",VLOOKUP(T241,[1]교육_어학_경력backdata!$G$3:$H$9,2,1),IF(P241="C",0,"오류")))</f>
        <v>0</v>
      </c>
      <c r="AH241" s="4">
        <f>IF(P241="A",IF(U241=0,0,IF(U241=4,0,IF(U241=5,VLOOKUP(V241,[1]교육_어학_경력backdata!$B$27:$C$29,2,1),IF(U241=6,VLOOKUP(V241,[1]교육_어학_경력backdata!$B$31:$C$34,2,1))))),IF(P241="B",IF(U241=0,0,IF(U241=4,0,IF(U241=5,VLOOKUP(V241,[1]교육_어학_경력backdata!$G$27:$H$31,2,1),IF(U241=6,VLOOKUP(V241,[1]교육_어학_경력backdata!$G$33:$H$34,2,1))))),IF(CT241="C",0,"오류")))</f>
        <v>0</v>
      </c>
      <c r="AI241" s="4">
        <f>IF(P241="A",VLOOKUP(W241,[1]교육_어학_경력backdata!$B$36:$C$42,2,1),IF(P241="B",VLOOKUP(W241,[1]교육_어학_경력backdata!$G$36:$H$42,2,1),IF(P241="C",0,"오류")))</f>
        <v>0</v>
      </c>
      <c r="AJ241" s="4">
        <f>SUM(AD241:AI241)</f>
        <v>12</v>
      </c>
      <c r="AK241" s="4">
        <f>_xlfn.MAXIFS(AJ:AJ,B:B,B241)</f>
        <v>12</v>
      </c>
      <c r="AL241" s="4"/>
      <c r="AM241" s="21"/>
      <c r="AN241" s="4"/>
      <c r="AO241" s="4"/>
    </row>
    <row r="242" spans="1:41" x14ac:dyDescent="0.4">
      <c r="A242" s="3">
        <f>IF(B241=B242,A241,A241+1)</f>
        <v>222</v>
      </c>
      <c r="B242" s="3" t="s">
        <v>5172</v>
      </c>
      <c r="C242" s="3" t="s">
        <v>5105</v>
      </c>
      <c r="D242" s="3" t="s">
        <v>3044</v>
      </c>
      <c r="E242" s="3" t="s">
        <v>3043</v>
      </c>
      <c r="F242" s="3">
        <f>IF(B242=B241,F241+1,1)</f>
        <v>1</v>
      </c>
      <c r="G242" s="3" t="s">
        <v>6384</v>
      </c>
      <c r="H242" s="3" t="s">
        <v>6379</v>
      </c>
      <c r="I242" s="3" t="s">
        <v>6378</v>
      </c>
      <c r="J242" s="3" t="s">
        <v>6840</v>
      </c>
      <c r="K242" s="3"/>
      <c r="L242" s="3" t="s">
        <v>6517</v>
      </c>
      <c r="M242" s="3" t="s">
        <v>7348</v>
      </c>
      <c r="P242" s="3" t="s">
        <v>2434</v>
      </c>
      <c r="Q242" s="3">
        <f>IF(H242="TOEIC",VALUE(L242),0)</f>
        <v>875</v>
      </c>
      <c r="R242" s="3">
        <f>IF(H242="NEW TEPS",VALUE(L242),0)</f>
        <v>0</v>
      </c>
      <c r="S242" s="3">
        <f>IF(H242="TOEFL(ibt)",VALUE(L242),0)</f>
        <v>0</v>
      </c>
      <c r="T242" s="3">
        <f>IF(H242="JPT",VALUE(L242),0)</f>
        <v>0</v>
      </c>
      <c r="U242" s="3">
        <f>IF(H242="HSK",VALUE(K242),0)</f>
        <v>0</v>
      </c>
      <c r="V242" s="3">
        <f>IF(H242="HSK",VALUE(L242),0)</f>
        <v>0</v>
      </c>
      <c r="W242" s="3">
        <f>IF(H242="G-TELP Level2",VALUE(L242),0)</f>
        <v>0</v>
      </c>
      <c r="X242" s="3">
        <f>IF(P242="A",IF(Q242&gt;849,1,IF(R242&gt;335,1,IF(S242&gt;97,1,IF(T242&gt;849,1,IF(W242&gt;82,1,IF(U242=6,1,IF(U242=5,IF(V242&gt;254,1,0),0))))))),IF(P242="B",IF(Q242&gt;699,1,IF(R242&gt;263,1,IF(S242&gt;78,1,IF(T242&gt;699,1,IF(W242&gt;63,1,IF(U242=6,1,IF(U242=5,IF(V242&gt;179,1,0),0))))))),IF(P242="C",IF(Q242&gt;599,1,IF(R242&gt;226,1,IF(S242&gt;67,1,IF(T242&gt;599,1,IF(W242&gt;49,1,IF(U242=6,1,IF(U242=5,1,IF(U242=4,IF(V242&gt;209,1,0),0)))))))),IF(P242="D",IF(Q242&gt;649,1,IF(R242&gt;244,1,IF(S242&gt;73,1,IF(T242&gt;649,1,IF(W242&gt;56,1,IF(U242=6,1,IF(U242=5,1,IF(U242=4,IF(V242&gt;254,1,0),0)))))))),0))))</f>
        <v>1</v>
      </c>
      <c r="Y242" s="3">
        <f>SUMIF(B:B,B242,X:X)</f>
        <v>1</v>
      </c>
      <c r="Z242" s="3" t="str">
        <f>IF(Y242&gt;0,"어학 충족","자격미달")</f>
        <v>어학 충족</v>
      </c>
      <c r="AA242" s="3"/>
      <c r="AB242" s="3" t="str">
        <f>IF(P242="A",IF(Q242&gt;849,"TOEIC 충족",IF(R242&gt;335,"New-TEPS 충족",IF(S242&gt;97,"TOEFL 충족",IF(T242&gt;849,"JPT 충족",IF(W242&gt;82,"G-TELP 충족",IF(U242=6,"HSK점수 충족",IF(U242=5,IF(V242&gt;254,"HSK점수 충족","자격미달"),"자격미달"))))))),IF(P242="B",IF(Q242&gt;699,"TOEIC 충족",IF(R242&gt;263,"New-TEPS 충족",IF(S242&gt;78,"TOEFL 충족",IF(T242&gt;699,"JPT 충족",IF(W242&gt;63,"G-TELP 충족",IF(U242=6,"HSK점수 충족",IF(U242=5,IF(V242&gt;179,"HSK점수 충족","자격미달"),"자격미달"))))))),IF(P242="C",IF(Q242&gt;599,"TOEIC 충족",IF(R242&gt;226,"New-TEPS 충족",IF(S242&gt;67,"TOEFL 충족",IF(T242&gt;599,"JPT 충족",IF(W242&gt;49,"G-TELP 충족",IF(U242=6,"HSK점수 충족",IF(U242=5,"HSK점수 충족",IF(U242=4,IF(V242&gt;209,"HSK점수 충족","자격미달"),"자격미달")))))))),IF(P242="D",IF(Q242&gt;649,"TOEIC 충족",IF(R242&gt;244,"New-TEPS 충족",IF(S242&gt;73,"TOEFL 충족",IF(T242&gt;649,"JPT 충족",IF(W242&gt;56,"G-TELP 충족",IF(U1183=6,"HSK점수 충족",IF(U1183=5,"HSK점수 충족",IF(U1183=4,IF(V1183&gt;254,"HSK점수 충족","자격미달"),"자격미달")))))))),0))))</f>
        <v>TOEIC 충족</v>
      </c>
      <c r="AC242" s="21"/>
      <c r="AD242" s="3">
        <f>IF(P242="A",VLOOKUP(Q242,[1]교육_어학_경력backdata!$B$3:$C$9,2,1),IF(P242="B",VLOOKUP(Q242,[1]교육_어학_경력backdata!$G$3:$H$9,2,1),IF(P242="C",0,"오류")))</f>
        <v>14</v>
      </c>
      <c r="AE242" s="3">
        <f>IF(P242="A",VLOOKUP(R242,[1]교육_어학_경력backdata!$B$11:$C$17,2,1),IF(P242="B",VLOOKUP(R242,[1]교육_어학_경력backdata!$G$11:$H$17,2,1),IF(P242="C",0,"오류")))</f>
        <v>0</v>
      </c>
      <c r="AF242" s="3">
        <f>IF(P242="A",VLOOKUP(S242,[1]교육_어학_경력backdata!$B$19:$C$25,2,1),IF(P242="B",VLOOKUP(S242,[1]교육_어학_경력backdata!$G$19:$H$25,2,1),IF(P242="C",0,"오류")))</f>
        <v>0</v>
      </c>
      <c r="AG242" s="3">
        <f>IF(P242="A",VLOOKUP(T242,[1]교육_어학_경력backdata!$B$3:$C$9,2,1),IF(P242="B",VLOOKUP(T242,[1]교육_어학_경력backdata!$G$3:$H$9,2,1),IF(P242="C",0,"오류")))</f>
        <v>0</v>
      </c>
      <c r="AH242" s="3">
        <f>IF(P242="A",IF(U242=0,0,IF(U242=4,0,IF(U242=5,VLOOKUP(V242,[1]교육_어학_경력backdata!$B$27:$C$29,2,1),IF(U242=6,VLOOKUP(V242,[1]교육_어학_경력backdata!$B$31:$C$34,2,1))))),IF(P242="B",IF(U242=0,0,IF(U242=4,0,IF(U242=5,VLOOKUP(V242,[1]교육_어학_경력backdata!$G$27:$H$31,2,1),IF(U242=6,VLOOKUP(V242,[1]교육_어학_경력backdata!$G$33:$H$34,2,1))))),IF(CT242="C",0,"오류")))</f>
        <v>0</v>
      </c>
      <c r="AI242" s="3">
        <f>IF(P242="A",VLOOKUP(W242,[1]교육_어학_경력backdata!$B$36:$C$42,2,1),IF(P242="B",VLOOKUP(W242,[1]교육_어학_경력backdata!$G$36:$H$42,2,1),IF(P242="C",0,"오류")))</f>
        <v>0</v>
      </c>
      <c r="AJ242" s="3">
        <f>SUM(AD242:AI242)</f>
        <v>14</v>
      </c>
      <c r="AK242" s="3">
        <f>_xlfn.MAXIFS(AJ:AJ,B:B,B242)</f>
        <v>14</v>
      </c>
      <c r="AL242" s="3"/>
      <c r="AM242" s="21"/>
      <c r="AN242" s="3"/>
      <c r="AO242" s="3"/>
    </row>
    <row r="243" spans="1:41" x14ac:dyDescent="0.4">
      <c r="A243" s="4">
        <f>IF(B242=B243,A242,A242+1)</f>
        <v>223</v>
      </c>
      <c r="B243" s="4" t="s">
        <v>5168</v>
      </c>
      <c r="C243" s="4" t="s">
        <v>5167</v>
      </c>
      <c r="D243" s="4" t="s">
        <v>3044</v>
      </c>
      <c r="E243" s="4" t="s">
        <v>3043</v>
      </c>
      <c r="F243" s="4">
        <f>IF(B243=B242,F242+1,1)</f>
        <v>1</v>
      </c>
      <c r="G243" s="4" t="s">
        <v>6380</v>
      </c>
      <c r="H243" s="4" t="s">
        <v>6379</v>
      </c>
      <c r="I243" s="4" t="s">
        <v>6378</v>
      </c>
      <c r="J243" s="4" t="s">
        <v>6387</v>
      </c>
      <c r="K243" s="4"/>
      <c r="L243" s="4" t="s">
        <v>6808</v>
      </c>
      <c r="M243" s="4" t="s">
        <v>7347</v>
      </c>
      <c r="P243" s="4" t="s">
        <v>2434</v>
      </c>
      <c r="Q243" s="4">
        <f>IF(H243="TOEIC",VALUE(L243),0)</f>
        <v>950</v>
      </c>
      <c r="R243" s="4">
        <f>IF(H243="NEW TEPS",VALUE(L243),0)</f>
        <v>0</v>
      </c>
      <c r="S243" s="4">
        <f>IF(H243="TOEFL(ibt)",VALUE(L243),0)</f>
        <v>0</v>
      </c>
      <c r="T243" s="4">
        <f>IF(H243="JPT",VALUE(L243),0)</f>
        <v>0</v>
      </c>
      <c r="U243" s="4">
        <f>IF(H243="HSK",VALUE(K243),0)</f>
        <v>0</v>
      </c>
      <c r="V243" s="4">
        <f>IF(H243="HSK",VALUE(L243),0)</f>
        <v>0</v>
      </c>
      <c r="W243" s="4">
        <f>IF(H243="G-TELP Level2",VALUE(L243),0)</f>
        <v>0</v>
      </c>
      <c r="X243" s="4">
        <f>IF(P243="A",IF(Q243&gt;849,1,IF(R243&gt;335,1,IF(S243&gt;97,1,IF(T243&gt;849,1,IF(W243&gt;82,1,IF(U243=6,1,IF(U243=5,IF(V243&gt;254,1,0),0))))))),IF(P243="B",IF(Q243&gt;699,1,IF(R243&gt;263,1,IF(S243&gt;78,1,IF(T243&gt;699,1,IF(W243&gt;63,1,IF(U243=6,1,IF(U243=5,IF(V243&gt;179,1,0),0))))))),IF(P243="C",IF(Q243&gt;599,1,IF(R243&gt;226,1,IF(S243&gt;67,1,IF(T243&gt;599,1,IF(W243&gt;49,1,IF(U243=6,1,IF(U243=5,1,IF(U243=4,IF(V243&gt;209,1,0),0)))))))),IF(P243="D",IF(Q243&gt;649,1,IF(R243&gt;244,1,IF(S243&gt;73,1,IF(T243&gt;649,1,IF(W243&gt;56,1,IF(U243=6,1,IF(U243=5,1,IF(U243=4,IF(V243&gt;254,1,0),0)))))))),0))))</f>
        <v>1</v>
      </c>
      <c r="Y243" s="4">
        <f>SUMIF(B:B,B243,X:X)</f>
        <v>1</v>
      </c>
      <c r="Z243" s="4" t="str">
        <f>IF(Y243&gt;0,"어학 충족","자격미달")</f>
        <v>어학 충족</v>
      </c>
      <c r="AA243" s="4"/>
      <c r="AB243" s="4" t="str">
        <f>IF(P243="A",IF(Q243&gt;849,"TOEIC 충족",IF(R243&gt;335,"New-TEPS 충족",IF(S243&gt;97,"TOEFL 충족",IF(T243&gt;849,"JPT 충족",IF(W243&gt;82,"G-TELP 충족",IF(U243=6,"HSK점수 충족",IF(U243=5,IF(V243&gt;254,"HSK점수 충족","자격미달"),"자격미달"))))))),IF(P243="B",IF(Q243&gt;699,"TOEIC 충족",IF(R243&gt;263,"New-TEPS 충족",IF(S243&gt;78,"TOEFL 충족",IF(T243&gt;699,"JPT 충족",IF(W243&gt;63,"G-TELP 충족",IF(U243=6,"HSK점수 충족",IF(U243=5,IF(V243&gt;179,"HSK점수 충족","자격미달"),"자격미달"))))))),IF(P243="C",IF(Q243&gt;599,"TOEIC 충족",IF(R243&gt;226,"New-TEPS 충족",IF(S243&gt;67,"TOEFL 충족",IF(T243&gt;599,"JPT 충족",IF(W243&gt;49,"G-TELP 충족",IF(U243=6,"HSK점수 충족",IF(U243=5,"HSK점수 충족",IF(U243=4,IF(V243&gt;209,"HSK점수 충족","자격미달"),"자격미달")))))))),IF(P243="D",IF(Q243&gt;649,"TOEIC 충족",IF(R243&gt;244,"New-TEPS 충족",IF(S243&gt;73,"TOEFL 충족",IF(T243&gt;649,"JPT 충족",IF(W243&gt;56,"G-TELP 충족",IF(U1184=6,"HSK점수 충족",IF(U1184=5,"HSK점수 충족",IF(U1184=4,IF(V1184&gt;254,"HSK점수 충족","자격미달"),"자격미달")))))))),0))))</f>
        <v>TOEIC 충족</v>
      </c>
      <c r="AC243" s="21"/>
      <c r="AD243" s="4">
        <f>IF(P243="A",VLOOKUP(Q243,[1]교육_어학_경력backdata!$B$3:$C$9,2,1),IF(P243="B",VLOOKUP(Q243,[1]교육_어학_경력backdata!$G$3:$H$9,2,1),IF(P243="C",0,"오류")))</f>
        <v>20</v>
      </c>
      <c r="AE243" s="4">
        <f>IF(P243="A",VLOOKUP(R243,[1]교육_어학_경력backdata!$B$11:$C$17,2,1),IF(P243="B",VLOOKUP(R243,[1]교육_어학_경력backdata!$G$11:$H$17,2,1),IF(P243="C",0,"오류")))</f>
        <v>0</v>
      </c>
      <c r="AF243" s="4">
        <f>IF(P243="A",VLOOKUP(S243,[1]교육_어학_경력backdata!$B$19:$C$25,2,1),IF(P243="B",VLOOKUP(S243,[1]교육_어학_경력backdata!$G$19:$H$25,2,1),IF(P243="C",0,"오류")))</f>
        <v>0</v>
      </c>
      <c r="AG243" s="4">
        <f>IF(P243="A",VLOOKUP(T243,[1]교육_어학_경력backdata!$B$3:$C$9,2,1),IF(P243="B",VLOOKUP(T243,[1]교육_어학_경력backdata!$G$3:$H$9,2,1),IF(P243="C",0,"오류")))</f>
        <v>0</v>
      </c>
      <c r="AH243" s="4">
        <f>IF(P243="A",IF(U243=0,0,IF(U243=4,0,IF(U243=5,VLOOKUP(V243,[1]교육_어학_경력backdata!$B$27:$C$29,2,1),IF(U243=6,VLOOKUP(V243,[1]교육_어학_경력backdata!$B$31:$C$34,2,1))))),IF(P243="B",IF(U243=0,0,IF(U243=4,0,IF(U243=5,VLOOKUP(V243,[1]교육_어학_경력backdata!$G$27:$H$31,2,1),IF(U243=6,VLOOKUP(V243,[1]교육_어학_경력backdata!$G$33:$H$34,2,1))))),IF(CT243="C",0,"오류")))</f>
        <v>0</v>
      </c>
      <c r="AI243" s="4">
        <f>IF(P243="A",VLOOKUP(W243,[1]교육_어학_경력backdata!$B$36:$C$42,2,1),IF(P243="B",VLOOKUP(W243,[1]교육_어학_경력backdata!$G$36:$H$42,2,1),IF(P243="C",0,"오류")))</f>
        <v>0</v>
      </c>
      <c r="AJ243" s="4">
        <f>SUM(AD243:AI243)</f>
        <v>20</v>
      </c>
      <c r="AK243" s="4">
        <f>_xlfn.MAXIFS(AJ:AJ,B:B,B243)</f>
        <v>20</v>
      </c>
      <c r="AL243" s="4"/>
      <c r="AM243" s="21"/>
      <c r="AN243" s="4"/>
      <c r="AO243" s="4"/>
    </row>
    <row r="244" spans="1:41" x14ac:dyDescent="0.4">
      <c r="A244" s="3">
        <f>IF(B243=B244,A243,A243+1)</f>
        <v>224</v>
      </c>
      <c r="B244" s="3" t="s">
        <v>5164</v>
      </c>
      <c r="C244" s="3" t="s">
        <v>5163</v>
      </c>
      <c r="D244" s="3" t="s">
        <v>3044</v>
      </c>
      <c r="E244" s="3" t="s">
        <v>3043</v>
      </c>
      <c r="F244" s="3">
        <f>IF(B244=B243,F243+1,1)</f>
        <v>1</v>
      </c>
      <c r="G244" s="3" t="s">
        <v>6384</v>
      </c>
      <c r="H244" s="3" t="s">
        <v>6379</v>
      </c>
      <c r="I244" s="3" t="s">
        <v>6378</v>
      </c>
      <c r="J244" s="3" t="s">
        <v>6549</v>
      </c>
      <c r="K244" s="3"/>
      <c r="L244" s="3" t="s">
        <v>6448</v>
      </c>
      <c r="M244" s="3" t="s">
        <v>7346</v>
      </c>
      <c r="P244" s="3" t="s">
        <v>2434</v>
      </c>
      <c r="Q244" s="3">
        <f>IF(H244="TOEIC",VALUE(L244),0)</f>
        <v>865</v>
      </c>
      <c r="R244" s="3">
        <f>IF(H244="NEW TEPS",VALUE(L244),0)</f>
        <v>0</v>
      </c>
      <c r="S244" s="3">
        <f>IF(H244="TOEFL(ibt)",VALUE(L244),0)</f>
        <v>0</v>
      </c>
      <c r="T244" s="3">
        <f>IF(H244="JPT",VALUE(L244),0)</f>
        <v>0</v>
      </c>
      <c r="U244" s="3">
        <f>IF(H244="HSK",VALUE(K244),0)</f>
        <v>0</v>
      </c>
      <c r="V244" s="3">
        <f>IF(H244="HSK",VALUE(L244),0)</f>
        <v>0</v>
      </c>
      <c r="W244" s="3">
        <f>IF(H244="G-TELP Level2",VALUE(L244),0)</f>
        <v>0</v>
      </c>
      <c r="X244" s="3">
        <f>IF(P244="A",IF(Q244&gt;849,1,IF(R244&gt;335,1,IF(S244&gt;97,1,IF(T244&gt;849,1,IF(W244&gt;82,1,IF(U244=6,1,IF(U244=5,IF(V244&gt;254,1,0),0))))))),IF(P244="B",IF(Q244&gt;699,1,IF(R244&gt;263,1,IF(S244&gt;78,1,IF(T244&gt;699,1,IF(W244&gt;63,1,IF(U244=6,1,IF(U244=5,IF(V244&gt;179,1,0),0))))))),IF(P244="C",IF(Q244&gt;599,1,IF(R244&gt;226,1,IF(S244&gt;67,1,IF(T244&gt;599,1,IF(W244&gt;49,1,IF(U244=6,1,IF(U244=5,1,IF(U244=4,IF(V244&gt;209,1,0),0)))))))),IF(P244="D",IF(Q244&gt;649,1,IF(R244&gt;244,1,IF(S244&gt;73,1,IF(T244&gt;649,1,IF(W244&gt;56,1,IF(U244=6,1,IF(U244=5,1,IF(U244=4,IF(V244&gt;254,1,0),0)))))))),0))))</f>
        <v>1</v>
      </c>
      <c r="Y244" s="3">
        <f>SUMIF(B:B,B244,X:X)</f>
        <v>1</v>
      </c>
      <c r="Z244" s="3" t="str">
        <f>IF(Y244&gt;0,"어학 충족","자격미달")</f>
        <v>어학 충족</v>
      </c>
      <c r="AA244" s="3"/>
      <c r="AB244" s="3" t="str">
        <f>IF(P244="A",IF(Q244&gt;849,"TOEIC 충족",IF(R244&gt;335,"New-TEPS 충족",IF(S244&gt;97,"TOEFL 충족",IF(T244&gt;849,"JPT 충족",IF(W244&gt;82,"G-TELP 충족",IF(U244=6,"HSK점수 충족",IF(U244=5,IF(V244&gt;254,"HSK점수 충족","자격미달"),"자격미달"))))))),IF(P244="B",IF(Q244&gt;699,"TOEIC 충족",IF(R244&gt;263,"New-TEPS 충족",IF(S244&gt;78,"TOEFL 충족",IF(T244&gt;699,"JPT 충족",IF(W244&gt;63,"G-TELP 충족",IF(U244=6,"HSK점수 충족",IF(U244=5,IF(V244&gt;179,"HSK점수 충족","자격미달"),"자격미달"))))))),IF(P244="C",IF(Q244&gt;599,"TOEIC 충족",IF(R244&gt;226,"New-TEPS 충족",IF(S244&gt;67,"TOEFL 충족",IF(T244&gt;599,"JPT 충족",IF(W244&gt;49,"G-TELP 충족",IF(U244=6,"HSK점수 충족",IF(U244=5,"HSK점수 충족",IF(U244=4,IF(V244&gt;209,"HSK점수 충족","자격미달"),"자격미달")))))))),IF(P244="D",IF(Q244&gt;649,"TOEIC 충족",IF(R244&gt;244,"New-TEPS 충족",IF(S244&gt;73,"TOEFL 충족",IF(T244&gt;649,"JPT 충족",IF(W244&gt;56,"G-TELP 충족",IF(U1185=6,"HSK점수 충족",IF(U1185=5,"HSK점수 충족",IF(U1185=4,IF(V1185&gt;254,"HSK점수 충족","자격미달"),"자격미달")))))))),0))))</f>
        <v>TOEIC 충족</v>
      </c>
      <c r="AC244" s="21"/>
      <c r="AD244" s="3">
        <f>IF(P244="A",VLOOKUP(Q244,[1]교육_어학_경력backdata!$B$3:$C$9,2,1),IF(P244="B",VLOOKUP(Q244,[1]교육_어학_경력backdata!$G$3:$H$9,2,1),IF(P244="C",0,"오류")))</f>
        <v>12</v>
      </c>
      <c r="AE244" s="3">
        <f>IF(P244="A",VLOOKUP(R244,[1]교육_어학_경력backdata!$B$11:$C$17,2,1),IF(P244="B",VLOOKUP(R244,[1]교육_어학_경력backdata!$G$11:$H$17,2,1),IF(P244="C",0,"오류")))</f>
        <v>0</v>
      </c>
      <c r="AF244" s="3">
        <f>IF(P244="A",VLOOKUP(S244,[1]교육_어학_경력backdata!$B$19:$C$25,2,1),IF(P244="B",VLOOKUP(S244,[1]교육_어학_경력backdata!$G$19:$H$25,2,1),IF(P244="C",0,"오류")))</f>
        <v>0</v>
      </c>
      <c r="AG244" s="3">
        <f>IF(P244="A",VLOOKUP(T244,[1]교육_어학_경력backdata!$B$3:$C$9,2,1),IF(P244="B",VLOOKUP(T244,[1]교육_어학_경력backdata!$G$3:$H$9,2,1),IF(P244="C",0,"오류")))</f>
        <v>0</v>
      </c>
      <c r="AH244" s="3">
        <f>IF(P244="A",IF(U244=0,0,IF(U244=4,0,IF(U244=5,VLOOKUP(V244,[1]교육_어학_경력backdata!$B$27:$C$29,2,1),IF(U244=6,VLOOKUP(V244,[1]교육_어학_경력backdata!$B$31:$C$34,2,1))))),IF(P244="B",IF(U244=0,0,IF(U244=4,0,IF(U244=5,VLOOKUP(V244,[1]교육_어학_경력backdata!$G$27:$H$31,2,1),IF(U244=6,VLOOKUP(V244,[1]교육_어학_경력backdata!$G$33:$H$34,2,1))))),IF(CT244="C",0,"오류")))</f>
        <v>0</v>
      </c>
      <c r="AI244" s="3">
        <f>IF(P244="A",VLOOKUP(W244,[1]교육_어학_경력backdata!$B$36:$C$42,2,1),IF(P244="B",VLOOKUP(W244,[1]교육_어학_경력backdata!$G$36:$H$42,2,1),IF(P244="C",0,"오류")))</f>
        <v>0</v>
      </c>
      <c r="AJ244" s="3">
        <f>SUM(AD244:AI244)</f>
        <v>12</v>
      </c>
      <c r="AK244" s="3">
        <f>_xlfn.MAXIFS(AJ:AJ,B:B,B244)</f>
        <v>12</v>
      </c>
      <c r="AL244" s="3"/>
      <c r="AM244" s="21"/>
      <c r="AN244" s="3"/>
      <c r="AO244" s="3"/>
    </row>
    <row r="245" spans="1:41" x14ac:dyDescent="0.4">
      <c r="A245" s="4">
        <f>IF(B244=B245,A244,A244+1)</f>
        <v>225</v>
      </c>
      <c r="B245" s="4" t="s">
        <v>5160</v>
      </c>
      <c r="C245" s="4" t="s">
        <v>5159</v>
      </c>
      <c r="D245" s="4" t="s">
        <v>3044</v>
      </c>
      <c r="E245" s="4" t="s">
        <v>3043</v>
      </c>
      <c r="F245" s="4">
        <f>IF(B245=B244,F244+1,1)</f>
        <v>1</v>
      </c>
      <c r="G245" s="4" t="s">
        <v>6384</v>
      </c>
      <c r="H245" s="4" t="s">
        <v>6379</v>
      </c>
      <c r="I245" s="4" t="s">
        <v>6378</v>
      </c>
      <c r="J245" s="4" t="s">
        <v>6472</v>
      </c>
      <c r="K245" s="4"/>
      <c r="L245" s="4" t="s">
        <v>6614</v>
      </c>
      <c r="M245" s="4" t="s">
        <v>7345</v>
      </c>
      <c r="P245" s="4" t="s">
        <v>2434</v>
      </c>
      <c r="Q245" s="4">
        <f>IF(H245="TOEIC",VALUE(L245),0)</f>
        <v>925</v>
      </c>
      <c r="R245" s="4">
        <f>IF(H245="NEW TEPS",VALUE(L245),0)</f>
        <v>0</v>
      </c>
      <c r="S245" s="4">
        <f>IF(H245="TOEFL(ibt)",VALUE(L245),0)</f>
        <v>0</v>
      </c>
      <c r="T245" s="4">
        <f>IF(H245="JPT",VALUE(L245),0)</f>
        <v>0</v>
      </c>
      <c r="U245" s="4">
        <f>IF(H245="HSK",VALUE(K245),0)</f>
        <v>0</v>
      </c>
      <c r="V245" s="4">
        <f>IF(H245="HSK",VALUE(L245),0)</f>
        <v>0</v>
      </c>
      <c r="W245" s="4">
        <f>IF(H245="G-TELP Level2",VALUE(L245),0)</f>
        <v>0</v>
      </c>
      <c r="X245" s="4">
        <f>IF(P245="A",IF(Q245&gt;849,1,IF(R245&gt;335,1,IF(S245&gt;97,1,IF(T245&gt;849,1,IF(W245&gt;82,1,IF(U245=6,1,IF(U245=5,IF(V245&gt;254,1,0),0))))))),IF(P245="B",IF(Q245&gt;699,1,IF(R245&gt;263,1,IF(S245&gt;78,1,IF(T245&gt;699,1,IF(W245&gt;63,1,IF(U245=6,1,IF(U245=5,IF(V245&gt;179,1,0),0))))))),IF(P245="C",IF(Q245&gt;599,1,IF(R245&gt;226,1,IF(S245&gt;67,1,IF(T245&gt;599,1,IF(W245&gt;49,1,IF(U245=6,1,IF(U245=5,1,IF(U245=4,IF(V245&gt;209,1,0),0)))))))),IF(P245="D",IF(Q245&gt;649,1,IF(R245&gt;244,1,IF(S245&gt;73,1,IF(T245&gt;649,1,IF(W245&gt;56,1,IF(U245=6,1,IF(U245=5,1,IF(U245=4,IF(V245&gt;254,1,0),0)))))))),0))))</f>
        <v>1</v>
      </c>
      <c r="Y245" s="4">
        <f>SUMIF(B:B,B245,X:X)</f>
        <v>1</v>
      </c>
      <c r="Z245" s="4" t="str">
        <f>IF(Y245&gt;0,"어학 충족","자격미달")</f>
        <v>어학 충족</v>
      </c>
      <c r="AA245" s="4"/>
      <c r="AB245" s="4" t="str">
        <f>IF(P245="A",IF(Q245&gt;849,"TOEIC 충족",IF(R245&gt;335,"New-TEPS 충족",IF(S245&gt;97,"TOEFL 충족",IF(T245&gt;849,"JPT 충족",IF(W245&gt;82,"G-TELP 충족",IF(U245=6,"HSK점수 충족",IF(U245=5,IF(V245&gt;254,"HSK점수 충족","자격미달"),"자격미달"))))))),IF(P245="B",IF(Q245&gt;699,"TOEIC 충족",IF(R245&gt;263,"New-TEPS 충족",IF(S245&gt;78,"TOEFL 충족",IF(T245&gt;699,"JPT 충족",IF(W245&gt;63,"G-TELP 충족",IF(U245=6,"HSK점수 충족",IF(U245=5,IF(V245&gt;179,"HSK점수 충족","자격미달"),"자격미달"))))))),IF(P245="C",IF(Q245&gt;599,"TOEIC 충족",IF(R245&gt;226,"New-TEPS 충족",IF(S245&gt;67,"TOEFL 충족",IF(T245&gt;599,"JPT 충족",IF(W245&gt;49,"G-TELP 충족",IF(U245=6,"HSK점수 충족",IF(U245=5,"HSK점수 충족",IF(U245=4,IF(V245&gt;209,"HSK점수 충족","자격미달"),"자격미달")))))))),IF(P245="D",IF(Q245&gt;649,"TOEIC 충족",IF(R245&gt;244,"New-TEPS 충족",IF(S245&gt;73,"TOEFL 충족",IF(T245&gt;649,"JPT 충족",IF(W245&gt;56,"G-TELP 충족",IF(U1186=6,"HSK점수 충족",IF(U1186=5,"HSK점수 충족",IF(U1186=4,IF(V1186&gt;254,"HSK점수 충족","자격미달"),"자격미달")))))))),0))))</f>
        <v>TOEIC 충족</v>
      </c>
      <c r="AC245" s="21"/>
      <c r="AD245" s="4">
        <f>IF(P245="A",VLOOKUP(Q245,[1]교육_어학_경력backdata!$B$3:$C$9,2,1),IF(P245="B",VLOOKUP(Q245,[1]교육_어학_경력backdata!$G$3:$H$9,2,1),IF(P245="C",0,"오류")))</f>
        <v>18</v>
      </c>
      <c r="AE245" s="4">
        <f>IF(P245="A",VLOOKUP(R245,[1]교육_어학_경력backdata!$B$11:$C$17,2,1),IF(P245="B",VLOOKUP(R245,[1]교육_어학_경력backdata!$G$11:$H$17,2,1),IF(P245="C",0,"오류")))</f>
        <v>0</v>
      </c>
      <c r="AF245" s="4">
        <f>IF(P245="A",VLOOKUP(S245,[1]교육_어학_경력backdata!$B$19:$C$25,2,1),IF(P245="B",VLOOKUP(S245,[1]교육_어학_경력backdata!$G$19:$H$25,2,1),IF(P245="C",0,"오류")))</f>
        <v>0</v>
      </c>
      <c r="AG245" s="4">
        <f>IF(P245="A",VLOOKUP(T245,[1]교육_어학_경력backdata!$B$3:$C$9,2,1),IF(P245="B",VLOOKUP(T245,[1]교육_어학_경력backdata!$G$3:$H$9,2,1),IF(P245="C",0,"오류")))</f>
        <v>0</v>
      </c>
      <c r="AH245" s="4">
        <f>IF(P245="A",IF(U245=0,0,IF(U245=4,0,IF(U245=5,VLOOKUP(V245,[1]교육_어학_경력backdata!$B$27:$C$29,2,1),IF(U245=6,VLOOKUP(V245,[1]교육_어학_경력backdata!$B$31:$C$34,2,1))))),IF(P245="B",IF(U245=0,0,IF(U245=4,0,IF(U245=5,VLOOKUP(V245,[1]교육_어학_경력backdata!$G$27:$H$31,2,1),IF(U245=6,VLOOKUP(V245,[1]교육_어학_경력backdata!$G$33:$H$34,2,1))))),IF(CT245="C",0,"오류")))</f>
        <v>0</v>
      </c>
      <c r="AI245" s="4">
        <f>IF(P245="A",VLOOKUP(W245,[1]교육_어학_경력backdata!$B$36:$C$42,2,1),IF(P245="B",VLOOKUP(W245,[1]교육_어학_경력backdata!$G$36:$H$42,2,1),IF(P245="C",0,"오류")))</f>
        <v>0</v>
      </c>
      <c r="AJ245" s="4">
        <f>SUM(AD245:AI245)</f>
        <v>18</v>
      </c>
      <c r="AK245" s="4">
        <f>_xlfn.MAXIFS(AJ:AJ,B:B,B245)</f>
        <v>18</v>
      </c>
      <c r="AL245" s="4"/>
      <c r="AM245" s="21"/>
      <c r="AN245" s="4"/>
      <c r="AO245" s="4"/>
    </row>
    <row r="246" spans="1:41" x14ac:dyDescent="0.4">
      <c r="A246" s="3">
        <f>IF(B245=B246,A245,A245+1)</f>
        <v>226</v>
      </c>
      <c r="B246" s="3" t="s">
        <v>5155</v>
      </c>
      <c r="C246" s="3" t="s">
        <v>5154</v>
      </c>
      <c r="D246" s="3" t="s">
        <v>3044</v>
      </c>
      <c r="E246" s="3" t="s">
        <v>3043</v>
      </c>
      <c r="F246" s="3">
        <f>IF(B246=B245,F245+1,1)</f>
        <v>1</v>
      </c>
      <c r="G246" s="3" t="s">
        <v>6380</v>
      </c>
      <c r="H246" s="3" t="s">
        <v>6379</v>
      </c>
      <c r="I246" s="3" t="s">
        <v>6378</v>
      </c>
      <c r="J246" s="3" t="s">
        <v>6464</v>
      </c>
      <c r="K246" s="3"/>
      <c r="L246" s="3" t="s">
        <v>6430</v>
      </c>
      <c r="M246" s="3" t="s">
        <v>7344</v>
      </c>
      <c r="P246" s="3" t="s">
        <v>2434</v>
      </c>
      <c r="Q246" s="3">
        <f>IF(H246="TOEIC",VALUE(L246),0)</f>
        <v>850</v>
      </c>
      <c r="R246" s="3">
        <f>IF(H246="NEW TEPS",VALUE(L246),0)</f>
        <v>0</v>
      </c>
      <c r="S246" s="3">
        <f>IF(H246="TOEFL(ibt)",VALUE(L246),0)</f>
        <v>0</v>
      </c>
      <c r="T246" s="3">
        <f>IF(H246="JPT",VALUE(L246),0)</f>
        <v>0</v>
      </c>
      <c r="U246" s="3">
        <f>IF(H246="HSK",VALUE(K246),0)</f>
        <v>0</v>
      </c>
      <c r="V246" s="3">
        <f>IF(H246="HSK",VALUE(L246),0)</f>
        <v>0</v>
      </c>
      <c r="W246" s="3">
        <f>IF(H246="G-TELP Level2",VALUE(L246),0)</f>
        <v>0</v>
      </c>
      <c r="X246" s="3">
        <f>IF(P246="A",IF(Q246&gt;849,1,IF(R246&gt;335,1,IF(S246&gt;97,1,IF(T246&gt;849,1,IF(W246&gt;82,1,IF(U246=6,1,IF(U246=5,IF(V246&gt;254,1,0),0))))))),IF(P246="B",IF(Q246&gt;699,1,IF(R246&gt;263,1,IF(S246&gt;78,1,IF(T246&gt;699,1,IF(W246&gt;63,1,IF(U246=6,1,IF(U246=5,IF(V246&gt;179,1,0),0))))))),IF(P246="C",IF(Q246&gt;599,1,IF(R246&gt;226,1,IF(S246&gt;67,1,IF(T246&gt;599,1,IF(W246&gt;49,1,IF(U246=6,1,IF(U246=5,1,IF(U246=4,IF(V246&gt;209,1,0),0)))))))),IF(P246="D",IF(Q246&gt;649,1,IF(R246&gt;244,1,IF(S246&gt;73,1,IF(T246&gt;649,1,IF(W246&gt;56,1,IF(U246=6,1,IF(U246=5,1,IF(U246=4,IF(V246&gt;254,1,0),0)))))))),0))))</f>
        <v>1</v>
      </c>
      <c r="Y246" s="3">
        <f>SUMIF(B:B,B246,X:X)</f>
        <v>1</v>
      </c>
      <c r="Z246" s="3" t="str">
        <f>IF(Y246&gt;0,"어학 충족","자격미달")</f>
        <v>어학 충족</v>
      </c>
      <c r="AA246" s="3"/>
      <c r="AB246" s="3" t="str">
        <f>IF(P246="A",IF(Q246&gt;849,"TOEIC 충족",IF(R246&gt;335,"New-TEPS 충족",IF(S246&gt;97,"TOEFL 충족",IF(T246&gt;849,"JPT 충족",IF(W246&gt;82,"G-TELP 충족",IF(U246=6,"HSK점수 충족",IF(U246=5,IF(V246&gt;254,"HSK점수 충족","자격미달"),"자격미달"))))))),IF(P246="B",IF(Q246&gt;699,"TOEIC 충족",IF(R246&gt;263,"New-TEPS 충족",IF(S246&gt;78,"TOEFL 충족",IF(T246&gt;699,"JPT 충족",IF(W246&gt;63,"G-TELP 충족",IF(U246=6,"HSK점수 충족",IF(U246=5,IF(V246&gt;179,"HSK점수 충족","자격미달"),"자격미달"))))))),IF(P246="C",IF(Q246&gt;599,"TOEIC 충족",IF(R246&gt;226,"New-TEPS 충족",IF(S246&gt;67,"TOEFL 충족",IF(T246&gt;599,"JPT 충족",IF(W246&gt;49,"G-TELP 충족",IF(U246=6,"HSK점수 충족",IF(U246=5,"HSK점수 충족",IF(U246=4,IF(V246&gt;209,"HSK점수 충족","자격미달"),"자격미달")))))))),IF(P246="D",IF(Q246&gt;649,"TOEIC 충족",IF(R246&gt;244,"New-TEPS 충족",IF(S246&gt;73,"TOEFL 충족",IF(T246&gt;649,"JPT 충족",IF(W246&gt;56,"G-TELP 충족",IF(U1187=6,"HSK점수 충족",IF(U1187=5,"HSK점수 충족",IF(U1187=4,IF(V1187&gt;254,"HSK점수 충족","자격미달"),"자격미달")))))))),0))))</f>
        <v>TOEIC 충족</v>
      </c>
      <c r="AC246" s="21"/>
      <c r="AD246" s="3">
        <f>IF(P246="A",VLOOKUP(Q246,[1]교육_어학_경력backdata!$B$3:$C$9,2,1),IF(P246="B",VLOOKUP(Q246,[1]교육_어학_경력backdata!$G$3:$H$9,2,1),IF(P246="C",0,"오류")))</f>
        <v>12</v>
      </c>
      <c r="AE246" s="3">
        <f>IF(P246="A",VLOOKUP(R246,[1]교육_어학_경력backdata!$B$11:$C$17,2,1),IF(P246="B",VLOOKUP(R246,[1]교육_어학_경력backdata!$G$11:$H$17,2,1),IF(P246="C",0,"오류")))</f>
        <v>0</v>
      </c>
      <c r="AF246" s="3">
        <f>IF(P246="A",VLOOKUP(S246,[1]교육_어학_경력backdata!$B$19:$C$25,2,1),IF(P246="B",VLOOKUP(S246,[1]교육_어학_경력backdata!$G$19:$H$25,2,1),IF(P246="C",0,"오류")))</f>
        <v>0</v>
      </c>
      <c r="AG246" s="3">
        <f>IF(P246="A",VLOOKUP(T246,[1]교육_어학_경력backdata!$B$3:$C$9,2,1),IF(P246="B",VLOOKUP(T246,[1]교육_어학_경력backdata!$G$3:$H$9,2,1),IF(P246="C",0,"오류")))</f>
        <v>0</v>
      </c>
      <c r="AH246" s="3">
        <f>IF(P246="A",IF(U246=0,0,IF(U246=4,0,IF(U246=5,VLOOKUP(V246,[1]교육_어학_경력backdata!$B$27:$C$29,2,1),IF(U246=6,VLOOKUP(V246,[1]교육_어학_경력backdata!$B$31:$C$34,2,1))))),IF(P246="B",IF(U246=0,0,IF(U246=4,0,IF(U246=5,VLOOKUP(V246,[1]교육_어학_경력backdata!$G$27:$H$31,2,1),IF(U246=6,VLOOKUP(V246,[1]교육_어학_경력backdata!$G$33:$H$34,2,1))))),IF(CT246="C",0,"오류")))</f>
        <v>0</v>
      </c>
      <c r="AI246" s="3">
        <f>IF(P246="A",VLOOKUP(W246,[1]교육_어학_경력backdata!$B$36:$C$42,2,1),IF(P246="B",VLOOKUP(W246,[1]교육_어학_경력backdata!$G$36:$H$42,2,1),IF(P246="C",0,"오류")))</f>
        <v>0</v>
      </c>
      <c r="AJ246" s="3">
        <f>SUM(AD246:AI246)</f>
        <v>12</v>
      </c>
      <c r="AK246" s="3">
        <f>_xlfn.MAXIFS(AJ:AJ,B:B,B246)</f>
        <v>12</v>
      </c>
      <c r="AL246" s="3"/>
      <c r="AM246" s="21"/>
      <c r="AN246" s="3"/>
      <c r="AO246" s="3"/>
    </row>
    <row r="247" spans="1:41" x14ac:dyDescent="0.4">
      <c r="A247" s="4">
        <f>IF(B246=B247,A246,A246+1)</f>
        <v>227</v>
      </c>
      <c r="B247" s="4" t="s">
        <v>5148</v>
      </c>
      <c r="C247" s="4" t="s">
        <v>5147</v>
      </c>
      <c r="D247" s="4" t="s">
        <v>3044</v>
      </c>
      <c r="E247" s="4" t="s">
        <v>3043</v>
      </c>
      <c r="F247" s="4">
        <f>IF(B247=B246,F246+1,1)</f>
        <v>1</v>
      </c>
      <c r="G247" s="4" t="s">
        <v>6380</v>
      </c>
      <c r="H247" s="4" t="s">
        <v>6379</v>
      </c>
      <c r="I247" s="4" t="s">
        <v>6378</v>
      </c>
      <c r="J247" s="4" t="s">
        <v>6742</v>
      </c>
      <c r="K247" s="4"/>
      <c r="L247" s="4" t="s">
        <v>6492</v>
      </c>
      <c r="M247" s="4" t="s">
        <v>7343</v>
      </c>
      <c r="P247" s="4" t="s">
        <v>2434</v>
      </c>
      <c r="Q247" s="4">
        <f>IF(H247="TOEIC",VALUE(L247),0)</f>
        <v>855</v>
      </c>
      <c r="R247" s="4">
        <f>IF(H247="NEW TEPS",VALUE(L247),0)</f>
        <v>0</v>
      </c>
      <c r="S247" s="4">
        <f>IF(H247="TOEFL(ibt)",VALUE(L247),0)</f>
        <v>0</v>
      </c>
      <c r="T247" s="4">
        <f>IF(H247="JPT",VALUE(L247),0)</f>
        <v>0</v>
      </c>
      <c r="U247" s="4">
        <f>IF(H247="HSK",VALUE(K247),0)</f>
        <v>0</v>
      </c>
      <c r="V247" s="4">
        <f>IF(H247="HSK",VALUE(L247),0)</f>
        <v>0</v>
      </c>
      <c r="W247" s="4">
        <f>IF(H247="G-TELP Level2",VALUE(L247),0)</f>
        <v>0</v>
      </c>
      <c r="X247" s="4">
        <f>IF(P247="A",IF(Q247&gt;849,1,IF(R247&gt;335,1,IF(S247&gt;97,1,IF(T247&gt;849,1,IF(W247&gt;82,1,IF(U247=6,1,IF(U247=5,IF(V247&gt;254,1,0),0))))))),IF(P247="B",IF(Q247&gt;699,1,IF(R247&gt;263,1,IF(S247&gt;78,1,IF(T247&gt;699,1,IF(W247&gt;63,1,IF(U247=6,1,IF(U247=5,IF(V247&gt;179,1,0),0))))))),IF(P247="C",IF(Q247&gt;599,1,IF(R247&gt;226,1,IF(S247&gt;67,1,IF(T247&gt;599,1,IF(W247&gt;49,1,IF(U247=6,1,IF(U247=5,1,IF(U247=4,IF(V247&gt;209,1,0),0)))))))),IF(P247="D",IF(Q247&gt;649,1,IF(R247&gt;244,1,IF(S247&gt;73,1,IF(T247&gt;649,1,IF(W247&gt;56,1,IF(U247=6,1,IF(U247=5,1,IF(U247=4,IF(V247&gt;254,1,0),0)))))))),0))))</f>
        <v>1</v>
      </c>
      <c r="Y247" s="4">
        <f>SUMIF(B:B,B247,X:X)</f>
        <v>1</v>
      </c>
      <c r="Z247" s="4" t="str">
        <f>IF(Y247&gt;0,"어학 충족","자격미달")</f>
        <v>어학 충족</v>
      </c>
      <c r="AA247" s="4"/>
      <c r="AB247" s="4" t="str">
        <f>IF(P247="A",IF(Q247&gt;849,"TOEIC 충족",IF(R247&gt;335,"New-TEPS 충족",IF(S247&gt;97,"TOEFL 충족",IF(T247&gt;849,"JPT 충족",IF(W247&gt;82,"G-TELP 충족",IF(U247=6,"HSK점수 충족",IF(U247=5,IF(V247&gt;254,"HSK점수 충족","자격미달"),"자격미달"))))))),IF(P247="B",IF(Q247&gt;699,"TOEIC 충족",IF(R247&gt;263,"New-TEPS 충족",IF(S247&gt;78,"TOEFL 충족",IF(T247&gt;699,"JPT 충족",IF(W247&gt;63,"G-TELP 충족",IF(U247=6,"HSK점수 충족",IF(U247=5,IF(V247&gt;179,"HSK점수 충족","자격미달"),"자격미달"))))))),IF(P247="C",IF(Q247&gt;599,"TOEIC 충족",IF(R247&gt;226,"New-TEPS 충족",IF(S247&gt;67,"TOEFL 충족",IF(T247&gt;599,"JPT 충족",IF(W247&gt;49,"G-TELP 충족",IF(U247=6,"HSK점수 충족",IF(U247=5,"HSK점수 충족",IF(U247=4,IF(V247&gt;209,"HSK점수 충족","자격미달"),"자격미달")))))))),IF(P247="D",IF(Q247&gt;649,"TOEIC 충족",IF(R247&gt;244,"New-TEPS 충족",IF(S247&gt;73,"TOEFL 충족",IF(T247&gt;649,"JPT 충족",IF(W247&gt;56,"G-TELP 충족",IF(U1188=6,"HSK점수 충족",IF(U1188=5,"HSK점수 충족",IF(U1188=4,IF(V1188&gt;254,"HSK점수 충족","자격미달"),"자격미달")))))))),0))))</f>
        <v>TOEIC 충족</v>
      </c>
      <c r="AC247" s="21"/>
      <c r="AD247" s="4">
        <f>IF(P247="A",VLOOKUP(Q247,[1]교육_어학_경력backdata!$B$3:$C$9,2,1),IF(P247="B",VLOOKUP(Q247,[1]교육_어학_경력backdata!$G$3:$H$9,2,1),IF(P247="C",0,"오류")))</f>
        <v>12</v>
      </c>
      <c r="AE247" s="4">
        <f>IF(P247="A",VLOOKUP(R247,[1]교육_어학_경력backdata!$B$11:$C$17,2,1),IF(P247="B",VLOOKUP(R247,[1]교육_어학_경력backdata!$G$11:$H$17,2,1),IF(P247="C",0,"오류")))</f>
        <v>0</v>
      </c>
      <c r="AF247" s="4">
        <f>IF(P247="A",VLOOKUP(S247,[1]교육_어학_경력backdata!$B$19:$C$25,2,1),IF(P247="B",VLOOKUP(S247,[1]교육_어학_경력backdata!$G$19:$H$25,2,1),IF(P247="C",0,"오류")))</f>
        <v>0</v>
      </c>
      <c r="AG247" s="4">
        <f>IF(P247="A",VLOOKUP(T247,[1]교육_어학_경력backdata!$B$3:$C$9,2,1),IF(P247="B",VLOOKUP(T247,[1]교육_어학_경력backdata!$G$3:$H$9,2,1),IF(P247="C",0,"오류")))</f>
        <v>0</v>
      </c>
      <c r="AH247" s="4">
        <f>IF(P247="A",IF(U247=0,0,IF(U247=4,0,IF(U247=5,VLOOKUP(V247,[1]교육_어학_경력backdata!$B$27:$C$29,2,1),IF(U247=6,VLOOKUP(V247,[1]교육_어학_경력backdata!$B$31:$C$34,2,1))))),IF(P247="B",IF(U247=0,0,IF(U247=4,0,IF(U247=5,VLOOKUP(V247,[1]교육_어학_경력backdata!$G$27:$H$31,2,1),IF(U247=6,VLOOKUP(V247,[1]교육_어학_경력backdata!$G$33:$H$34,2,1))))),IF(CT247="C",0,"오류")))</f>
        <v>0</v>
      </c>
      <c r="AI247" s="4">
        <f>IF(P247="A",VLOOKUP(W247,[1]교육_어학_경력backdata!$B$36:$C$42,2,1),IF(P247="B",VLOOKUP(W247,[1]교육_어학_경력backdata!$G$36:$H$42,2,1),IF(P247="C",0,"오류")))</f>
        <v>0</v>
      </c>
      <c r="AJ247" s="4">
        <f>SUM(AD247:AI247)</f>
        <v>12</v>
      </c>
      <c r="AK247" s="4">
        <f>_xlfn.MAXIFS(AJ:AJ,B:B,B247)</f>
        <v>12</v>
      </c>
      <c r="AL247" s="4"/>
      <c r="AM247" s="21"/>
      <c r="AN247" s="4"/>
      <c r="AO247" s="4"/>
    </row>
    <row r="248" spans="1:41" x14ac:dyDescent="0.4">
      <c r="A248" s="3">
        <f>IF(B247=B248,A247,A247+1)</f>
        <v>228</v>
      </c>
      <c r="B248" s="3" t="s">
        <v>5142</v>
      </c>
      <c r="C248" s="3" t="s">
        <v>5141</v>
      </c>
      <c r="D248" s="3" t="s">
        <v>3044</v>
      </c>
      <c r="E248" s="3" t="s">
        <v>3043</v>
      </c>
      <c r="F248" s="3">
        <f>IF(B248=B247,F247+1,1)</f>
        <v>1</v>
      </c>
      <c r="G248" s="3" t="s">
        <v>6380</v>
      </c>
      <c r="H248" s="3" t="s">
        <v>6379</v>
      </c>
      <c r="I248" s="3" t="s">
        <v>6378</v>
      </c>
      <c r="J248" s="3" t="s">
        <v>6556</v>
      </c>
      <c r="K248" s="3"/>
      <c r="L248" s="3" t="s">
        <v>6569</v>
      </c>
      <c r="M248" s="3" t="s">
        <v>7342</v>
      </c>
      <c r="P248" s="3" t="s">
        <v>2434</v>
      </c>
      <c r="Q248" s="3">
        <f>IF(H248="TOEIC",VALUE(L248),0)</f>
        <v>910</v>
      </c>
      <c r="R248" s="3">
        <f>IF(H248="NEW TEPS",VALUE(L248),0)</f>
        <v>0</v>
      </c>
      <c r="S248" s="3">
        <f>IF(H248="TOEFL(ibt)",VALUE(L248),0)</f>
        <v>0</v>
      </c>
      <c r="T248" s="3">
        <f>IF(H248="JPT",VALUE(L248),0)</f>
        <v>0</v>
      </c>
      <c r="U248" s="3">
        <f>IF(H248="HSK",VALUE(K248),0)</f>
        <v>0</v>
      </c>
      <c r="V248" s="3">
        <f>IF(H248="HSK",VALUE(L248),0)</f>
        <v>0</v>
      </c>
      <c r="W248" s="3">
        <f>IF(H248="G-TELP Level2",VALUE(L248),0)</f>
        <v>0</v>
      </c>
      <c r="X248" s="3">
        <f>IF(P248="A",IF(Q248&gt;849,1,IF(R248&gt;335,1,IF(S248&gt;97,1,IF(T248&gt;849,1,IF(W248&gt;82,1,IF(U248=6,1,IF(U248=5,IF(V248&gt;254,1,0),0))))))),IF(P248="B",IF(Q248&gt;699,1,IF(R248&gt;263,1,IF(S248&gt;78,1,IF(T248&gt;699,1,IF(W248&gt;63,1,IF(U248=6,1,IF(U248=5,IF(V248&gt;179,1,0),0))))))),IF(P248="C",IF(Q248&gt;599,1,IF(R248&gt;226,1,IF(S248&gt;67,1,IF(T248&gt;599,1,IF(W248&gt;49,1,IF(U248=6,1,IF(U248=5,1,IF(U248=4,IF(V248&gt;209,1,0),0)))))))),IF(P248="D",IF(Q248&gt;649,1,IF(R248&gt;244,1,IF(S248&gt;73,1,IF(T248&gt;649,1,IF(W248&gt;56,1,IF(U248=6,1,IF(U248=5,1,IF(U248=4,IF(V248&gt;254,1,0),0)))))))),0))))</f>
        <v>1</v>
      </c>
      <c r="Y248" s="3">
        <f>SUMIF(B:B,B248,X:X)</f>
        <v>1</v>
      </c>
      <c r="Z248" s="3" t="str">
        <f>IF(Y248&gt;0,"어학 충족","자격미달")</f>
        <v>어학 충족</v>
      </c>
      <c r="AA248" s="3"/>
      <c r="AB248" s="3" t="str">
        <f>IF(P248="A",IF(Q248&gt;849,"TOEIC 충족",IF(R248&gt;335,"New-TEPS 충족",IF(S248&gt;97,"TOEFL 충족",IF(T248&gt;849,"JPT 충족",IF(W248&gt;82,"G-TELP 충족",IF(U248=6,"HSK점수 충족",IF(U248=5,IF(V248&gt;254,"HSK점수 충족","자격미달"),"자격미달"))))))),IF(P248="B",IF(Q248&gt;699,"TOEIC 충족",IF(R248&gt;263,"New-TEPS 충족",IF(S248&gt;78,"TOEFL 충족",IF(T248&gt;699,"JPT 충족",IF(W248&gt;63,"G-TELP 충족",IF(U248=6,"HSK점수 충족",IF(U248=5,IF(V248&gt;179,"HSK점수 충족","자격미달"),"자격미달"))))))),IF(P248="C",IF(Q248&gt;599,"TOEIC 충족",IF(R248&gt;226,"New-TEPS 충족",IF(S248&gt;67,"TOEFL 충족",IF(T248&gt;599,"JPT 충족",IF(W248&gt;49,"G-TELP 충족",IF(U248=6,"HSK점수 충족",IF(U248=5,"HSK점수 충족",IF(U248=4,IF(V248&gt;209,"HSK점수 충족","자격미달"),"자격미달")))))))),IF(P248="D",IF(Q248&gt;649,"TOEIC 충족",IF(R248&gt;244,"New-TEPS 충족",IF(S248&gt;73,"TOEFL 충족",IF(T248&gt;649,"JPT 충족",IF(W248&gt;56,"G-TELP 충족",IF(U1189=6,"HSK점수 충족",IF(U1189=5,"HSK점수 충족",IF(U1189=4,IF(V1189&gt;254,"HSK점수 충족","자격미달"),"자격미달")))))))),0))))</f>
        <v>TOEIC 충족</v>
      </c>
      <c r="AC248" s="21"/>
      <c r="AD248" s="3">
        <f>IF(P248="A",VLOOKUP(Q248,[1]교육_어학_경력backdata!$B$3:$C$9,2,1),IF(P248="B",VLOOKUP(Q248,[1]교육_어학_경력backdata!$G$3:$H$9,2,1),IF(P248="C",0,"오류")))</f>
        <v>16</v>
      </c>
      <c r="AE248" s="3">
        <f>IF(P248="A",VLOOKUP(R248,[1]교육_어학_경력backdata!$B$11:$C$17,2,1),IF(P248="B",VLOOKUP(R248,[1]교육_어학_경력backdata!$G$11:$H$17,2,1),IF(P248="C",0,"오류")))</f>
        <v>0</v>
      </c>
      <c r="AF248" s="3">
        <f>IF(P248="A",VLOOKUP(S248,[1]교육_어학_경력backdata!$B$19:$C$25,2,1),IF(P248="B",VLOOKUP(S248,[1]교육_어학_경력backdata!$G$19:$H$25,2,1),IF(P248="C",0,"오류")))</f>
        <v>0</v>
      </c>
      <c r="AG248" s="3">
        <f>IF(P248="A",VLOOKUP(T248,[1]교육_어학_경력backdata!$B$3:$C$9,2,1),IF(P248="B",VLOOKUP(T248,[1]교육_어학_경력backdata!$G$3:$H$9,2,1),IF(P248="C",0,"오류")))</f>
        <v>0</v>
      </c>
      <c r="AH248" s="3">
        <f>IF(P248="A",IF(U248=0,0,IF(U248=4,0,IF(U248=5,VLOOKUP(V248,[1]교육_어학_경력backdata!$B$27:$C$29,2,1),IF(U248=6,VLOOKUP(V248,[1]교육_어학_경력backdata!$B$31:$C$34,2,1))))),IF(P248="B",IF(U248=0,0,IF(U248=4,0,IF(U248=5,VLOOKUP(V248,[1]교육_어학_경력backdata!$G$27:$H$31,2,1),IF(U248=6,VLOOKUP(V248,[1]교육_어학_경력backdata!$G$33:$H$34,2,1))))),IF(CT248="C",0,"오류")))</f>
        <v>0</v>
      </c>
      <c r="AI248" s="3">
        <f>IF(P248="A",VLOOKUP(W248,[1]교육_어학_경력backdata!$B$36:$C$42,2,1),IF(P248="B",VLOOKUP(W248,[1]교육_어학_경력backdata!$G$36:$H$42,2,1),IF(P248="C",0,"오류")))</f>
        <v>0</v>
      </c>
      <c r="AJ248" s="3">
        <f>SUM(AD248:AI248)</f>
        <v>16</v>
      </c>
      <c r="AK248" s="3">
        <f>_xlfn.MAXIFS(AJ:AJ,B:B,B248)</f>
        <v>16</v>
      </c>
      <c r="AL248" s="3"/>
      <c r="AM248" s="21"/>
      <c r="AN248" s="3"/>
      <c r="AO248" s="3"/>
    </row>
    <row r="249" spans="1:41" x14ac:dyDescent="0.4">
      <c r="A249" s="4">
        <f>IF(B248=B249,A248,A248+1)</f>
        <v>229</v>
      </c>
      <c r="B249" s="4" t="s">
        <v>5136</v>
      </c>
      <c r="C249" s="4" t="s">
        <v>5135</v>
      </c>
      <c r="D249" s="4" t="s">
        <v>3044</v>
      </c>
      <c r="E249" s="4" t="s">
        <v>3043</v>
      </c>
      <c r="F249" s="4">
        <f>IF(B249=B248,F248+1,1)</f>
        <v>1</v>
      </c>
      <c r="G249" s="4" t="s">
        <v>6384</v>
      </c>
      <c r="H249" s="4" t="s">
        <v>6379</v>
      </c>
      <c r="I249" s="4" t="s">
        <v>6378</v>
      </c>
      <c r="J249" s="4" t="s">
        <v>6559</v>
      </c>
      <c r="K249" s="4"/>
      <c r="L249" s="4" t="s">
        <v>6451</v>
      </c>
      <c r="M249" s="4" t="s">
        <v>7341</v>
      </c>
      <c r="P249" s="4" t="s">
        <v>2434</v>
      </c>
      <c r="Q249" s="4">
        <f>IF(H249="TOEIC",VALUE(L249),0)</f>
        <v>920</v>
      </c>
      <c r="R249" s="4">
        <f>IF(H249="NEW TEPS",VALUE(L249),0)</f>
        <v>0</v>
      </c>
      <c r="S249" s="4">
        <f>IF(H249="TOEFL(ibt)",VALUE(L249),0)</f>
        <v>0</v>
      </c>
      <c r="T249" s="4">
        <f>IF(H249="JPT",VALUE(L249),0)</f>
        <v>0</v>
      </c>
      <c r="U249" s="4">
        <f>IF(H249="HSK",VALUE(K249),0)</f>
        <v>0</v>
      </c>
      <c r="V249" s="4">
        <f>IF(H249="HSK",VALUE(L249),0)</f>
        <v>0</v>
      </c>
      <c r="W249" s="4">
        <f>IF(H249="G-TELP Level2",VALUE(L249),0)</f>
        <v>0</v>
      </c>
      <c r="X249" s="4">
        <f>IF(P249="A",IF(Q249&gt;849,1,IF(R249&gt;335,1,IF(S249&gt;97,1,IF(T249&gt;849,1,IF(W249&gt;82,1,IF(U249=6,1,IF(U249=5,IF(V249&gt;254,1,0),0))))))),IF(P249="B",IF(Q249&gt;699,1,IF(R249&gt;263,1,IF(S249&gt;78,1,IF(T249&gt;699,1,IF(W249&gt;63,1,IF(U249=6,1,IF(U249=5,IF(V249&gt;179,1,0),0))))))),IF(P249="C",IF(Q249&gt;599,1,IF(R249&gt;226,1,IF(S249&gt;67,1,IF(T249&gt;599,1,IF(W249&gt;49,1,IF(U249=6,1,IF(U249=5,1,IF(U249=4,IF(V249&gt;209,1,0),0)))))))),IF(P249="D",IF(Q249&gt;649,1,IF(R249&gt;244,1,IF(S249&gt;73,1,IF(T249&gt;649,1,IF(W249&gt;56,1,IF(U249=6,1,IF(U249=5,1,IF(U249=4,IF(V249&gt;254,1,0),0)))))))),0))))</f>
        <v>1</v>
      </c>
      <c r="Y249" s="4">
        <f>SUMIF(B:B,B249,X:X)</f>
        <v>2</v>
      </c>
      <c r="Z249" s="4" t="str">
        <f>IF(Y249&gt;0,"어학 충족","자격미달")</f>
        <v>어학 충족</v>
      </c>
      <c r="AA249" s="4"/>
      <c r="AB249" s="4" t="str">
        <f>IF(P249="A",IF(Q249&gt;849,"TOEIC 충족",IF(R249&gt;335,"New-TEPS 충족",IF(S249&gt;97,"TOEFL 충족",IF(T249&gt;849,"JPT 충족",IF(W249&gt;82,"G-TELP 충족",IF(U249=6,"HSK점수 충족",IF(U249=5,IF(V249&gt;254,"HSK점수 충족","자격미달"),"자격미달"))))))),IF(P249="B",IF(Q249&gt;699,"TOEIC 충족",IF(R249&gt;263,"New-TEPS 충족",IF(S249&gt;78,"TOEFL 충족",IF(T249&gt;699,"JPT 충족",IF(W249&gt;63,"G-TELP 충족",IF(U249=6,"HSK점수 충족",IF(U249=5,IF(V249&gt;179,"HSK점수 충족","자격미달"),"자격미달"))))))),IF(P249="C",IF(Q249&gt;599,"TOEIC 충족",IF(R249&gt;226,"New-TEPS 충족",IF(S249&gt;67,"TOEFL 충족",IF(T249&gt;599,"JPT 충족",IF(W249&gt;49,"G-TELP 충족",IF(U249=6,"HSK점수 충족",IF(U249=5,"HSK점수 충족",IF(U249=4,IF(V249&gt;209,"HSK점수 충족","자격미달"),"자격미달")))))))),IF(P249="D",IF(Q249&gt;649,"TOEIC 충족",IF(R249&gt;244,"New-TEPS 충족",IF(S249&gt;73,"TOEFL 충족",IF(T249&gt;649,"JPT 충족",IF(W249&gt;56,"G-TELP 충족",IF(U1190=6,"HSK점수 충족",IF(U1190=5,"HSK점수 충족",IF(U1190=4,IF(V1190&gt;254,"HSK점수 충족","자격미달"),"자격미달")))))))),0))))</f>
        <v>TOEIC 충족</v>
      </c>
      <c r="AC249" s="21"/>
      <c r="AD249" s="4">
        <f>IF(P249="A",VLOOKUP(Q249,[1]교육_어학_경력backdata!$B$3:$C$9,2,1),IF(P249="B",VLOOKUP(Q249,[1]교육_어학_경력backdata!$G$3:$H$9,2,1),IF(P249="C",0,"오류")))</f>
        <v>16</v>
      </c>
      <c r="AE249" s="4">
        <f>IF(P249="A",VLOOKUP(R249,[1]교육_어학_경력backdata!$B$11:$C$17,2,1),IF(P249="B",VLOOKUP(R249,[1]교육_어학_경력backdata!$G$11:$H$17,2,1),IF(P249="C",0,"오류")))</f>
        <v>0</v>
      </c>
      <c r="AF249" s="4">
        <f>IF(P249="A",VLOOKUP(S249,[1]교육_어학_경력backdata!$B$19:$C$25,2,1),IF(P249="B",VLOOKUP(S249,[1]교육_어학_경력backdata!$G$19:$H$25,2,1),IF(P249="C",0,"오류")))</f>
        <v>0</v>
      </c>
      <c r="AG249" s="4">
        <f>IF(P249="A",VLOOKUP(T249,[1]교육_어학_경력backdata!$B$3:$C$9,2,1),IF(P249="B",VLOOKUP(T249,[1]교육_어학_경력backdata!$G$3:$H$9,2,1),IF(P249="C",0,"오류")))</f>
        <v>0</v>
      </c>
      <c r="AH249" s="4">
        <f>IF(P249="A",IF(U249=0,0,IF(U249=4,0,IF(U249=5,VLOOKUP(V249,[1]교육_어학_경력backdata!$B$27:$C$29,2,1),IF(U249=6,VLOOKUP(V249,[1]교육_어학_경력backdata!$B$31:$C$34,2,1))))),IF(P249="B",IF(U249=0,0,IF(U249=4,0,IF(U249=5,VLOOKUP(V249,[1]교육_어학_경력backdata!$G$27:$H$31,2,1),IF(U249=6,VLOOKUP(V249,[1]교육_어학_경력backdata!$G$33:$H$34,2,1))))),IF(CT249="C",0,"오류")))</f>
        <v>0</v>
      </c>
      <c r="AI249" s="4">
        <f>IF(P249="A",VLOOKUP(W249,[1]교육_어학_경력backdata!$B$36:$C$42,2,1),IF(P249="B",VLOOKUP(W249,[1]교육_어학_경력backdata!$G$36:$H$42,2,1),IF(P249="C",0,"오류")))</f>
        <v>0</v>
      </c>
      <c r="AJ249" s="4">
        <f>SUM(AD249:AI249)</f>
        <v>16</v>
      </c>
      <c r="AK249" s="4">
        <f>_xlfn.MAXIFS(AJ:AJ,B:B,B249)</f>
        <v>16</v>
      </c>
      <c r="AL249" s="4"/>
      <c r="AM249" s="21"/>
      <c r="AN249" s="4" t="s">
        <v>6404</v>
      </c>
      <c r="AO249" s="4"/>
    </row>
    <row r="250" spans="1:41" x14ac:dyDescent="0.4">
      <c r="A250" s="6">
        <f>IF(B249=B250,A249,A249+1)</f>
        <v>229</v>
      </c>
      <c r="B250" s="6" t="s">
        <v>5136</v>
      </c>
      <c r="C250" s="6" t="s">
        <v>5135</v>
      </c>
      <c r="D250" s="6" t="s">
        <v>3044</v>
      </c>
      <c r="E250" s="6" t="s">
        <v>3043</v>
      </c>
      <c r="F250" s="4">
        <f>IF(B250=B249,F249+1,1)</f>
        <v>2</v>
      </c>
      <c r="G250" s="4" t="s">
        <v>6380</v>
      </c>
      <c r="H250" s="4" t="s">
        <v>6583</v>
      </c>
      <c r="I250" s="4" t="s">
        <v>6582</v>
      </c>
      <c r="J250" s="4" t="s">
        <v>7340</v>
      </c>
      <c r="K250" s="4" t="s">
        <v>6580</v>
      </c>
      <c r="L250" s="4" t="s">
        <v>7339</v>
      </c>
      <c r="M250" s="4" t="s">
        <v>7338</v>
      </c>
      <c r="P250" s="4" t="s">
        <v>2434</v>
      </c>
      <c r="Q250" s="4">
        <f>IF(H250="TOEIC",VALUE(L250),0)</f>
        <v>0</v>
      </c>
      <c r="R250" s="4">
        <f>IF(H250="NEW TEPS",VALUE(L250),0)</f>
        <v>0</v>
      </c>
      <c r="S250" s="4">
        <f>IF(H250="TOEFL(ibt)",VALUE(L250),0)</f>
        <v>0</v>
      </c>
      <c r="T250" s="4">
        <f>IF(H250="JPT",VALUE(L250),0)</f>
        <v>0</v>
      </c>
      <c r="U250" s="4">
        <f>IF(H250="HSK",VALUE(K250),0)</f>
        <v>5</v>
      </c>
      <c r="V250" s="4">
        <f>IF(H250="HSK",VALUE(L250),0)</f>
        <v>261</v>
      </c>
      <c r="W250" s="4">
        <f>IF(H250="G-TELP Level2",VALUE(L250),0)</f>
        <v>0</v>
      </c>
      <c r="X250" s="4">
        <f>IF(P250="A",IF(Q250&gt;849,1,IF(R250&gt;335,1,IF(S250&gt;97,1,IF(T250&gt;849,1,IF(W250&gt;82,1,IF(U250=6,1,IF(U250=5,IF(V250&gt;254,1,0),0))))))),IF(P250="B",IF(Q250&gt;699,1,IF(R250&gt;263,1,IF(S250&gt;78,1,IF(T250&gt;699,1,IF(W250&gt;63,1,IF(U250=6,1,IF(U250=5,IF(V250&gt;179,1,0),0))))))),IF(P250="C",IF(Q250&gt;599,1,IF(R250&gt;226,1,IF(S250&gt;67,1,IF(T250&gt;599,1,IF(W250&gt;49,1,IF(U250=6,1,IF(U250=5,1,IF(U250=4,IF(V250&gt;209,1,0),0)))))))),IF(P250="D",IF(Q250&gt;649,1,IF(R250&gt;244,1,IF(S250&gt;73,1,IF(T250&gt;649,1,IF(W250&gt;56,1,IF(U250=6,1,IF(U250=5,1,IF(U250=4,IF(V250&gt;254,1,0),0)))))))),0))))</f>
        <v>1</v>
      </c>
      <c r="Y250" s="4">
        <f>SUMIF(B:B,B250,X:X)</f>
        <v>2</v>
      </c>
      <c r="Z250" s="4" t="str">
        <f>IF(Y250&gt;0,"어학 충족","자격미달")</f>
        <v>어학 충족</v>
      </c>
      <c r="AA250" s="4"/>
      <c r="AB250" s="4" t="str">
        <f>IF(P250="A",IF(Q250&gt;849,"TOEIC 충족",IF(R250&gt;335,"New-TEPS 충족",IF(S250&gt;97,"TOEFL 충족",IF(T250&gt;849,"JPT 충족",IF(W250&gt;82,"G-TELP 충족",IF(U250=6,"HSK점수 충족",IF(U250=5,IF(V250&gt;254,"HSK점수 충족","자격미달"),"자격미달"))))))),IF(P250="B",IF(Q250&gt;699,"TOEIC 충족",IF(R250&gt;263,"New-TEPS 충족",IF(S250&gt;78,"TOEFL 충족",IF(T250&gt;699,"JPT 충족",IF(W250&gt;63,"G-TELP 충족",IF(U250=6,"HSK점수 충족",IF(U250=5,IF(V250&gt;179,"HSK점수 충족","자격미달"),"자격미달"))))))),IF(P250="C",IF(Q250&gt;599,"TOEIC 충족",IF(R250&gt;226,"New-TEPS 충족",IF(S250&gt;67,"TOEFL 충족",IF(T250&gt;599,"JPT 충족",IF(W250&gt;49,"G-TELP 충족",IF(U250=6,"HSK점수 충족",IF(U250=5,"HSK점수 충족",IF(U250=4,IF(V250&gt;209,"HSK점수 충족","자격미달"),"자격미달")))))))),IF(P250="D",IF(Q250&gt;649,"TOEIC 충족",IF(R250&gt;244,"New-TEPS 충족",IF(S250&gt;73,"TOEFL 충족",IF(T250&gt;649,"JPT 충족",IF(W250&gt;56,"G-TELP 충족",IF(U1191=6,"HSK점수 충족",IF(U1191=5,"HSK점수 충족",IF(U1191=4,IF(V1191&gt;254,"HSK점수 충족","자격미달"),"자격미달")))))))),0))))</f>
        <v>HSK점수 충족</v>
      </c>
      <c r="AC250" s="21"/>
      <c r="AD250" s="4">
        <f>IF(P250="A",VLOOKUP(Q250,[1]교육_어학_경력backdata!$B$3:$C$9,2,1),IF(P250="B",VLOOKUP(Q250,[1]교육_어학_경력backdata!$G$3:$H$9,2,1),IF(P250="C",0,"오류")))</f>
        <v>0</v>
      </c>
      <c r="AE250" s="4">
        <f>IF(P250="A",VLOOKUP(R250,[1]교육_어학_경력backdata!$B$11:$C$17,2,1),IF(P250="B",VLOOKUP(R250,[1]교육_어학_경력backdata!$G$11:$H$17,2,1),IF(P250="C",0,"오류")))</f>
        <v>0</v>
      </c>
      <c r="AF250" s="4">
        <f>IF(P250="A",VLOOKUP(S250,[1]교육_어학_경력backdata!$B$19:$C$25,2,1),IF(P250="B",VLOOKUP(S250,[1]교육_어학_경력backdata!$G$19:$H$25,2,1),IF(P250="C",0,"오류")))</f>
        <v>0</v>
      </c>
      <c r="AG250" s="4">
        <f>IF(P250="A",VLOOKUP(T250,[1]교육_어학_경력backdata!$B$3:$C$9,2,1),IF(P250="B",VLOOKUP(T250,[1]교육_어학_경력backdata!$G$3:$H$9,2,1),IF(P250="C",0,"오류")))</f>
        <v>0</v>
      </c>
      <c r="AH250" s="4">
        <f>IF(P250="A",IF(U250=0,0,IF(U250=4,0,IF(U250=5,VLOOKUP(V250,[1]교육_어학_경력backdata!$B$27:$C$29,2,1),IF(U250=6,VLOOKUP(V250,[1]교육_어학_경력backdata!$B$31:$C$34,2,1))))),IF(P250="B",IF(U250=0,0,IF(U250=4,0,IF(U250=5,VLOOKUP(V250,[1]교육_어학_경력backdata!$G$27:$H$31,2,1),IF(U250=6,VLOOKUP(V250,[1]교육_어학_경력backdata!$G$33:$H$34,2,1))))),IF(CT250="C",0,"오류")))</f>
        <v>12</v>
      </c>
      <c r="AI250" s="4">
        <f>IF(P250="A",VLOOKUP(W250,[1]교육_어학_경력backdata!$B$36:$C$42,2,1),IF(P250="B",VLOOKUP(W250,[1]교육_어학_경력backdata!$G$36:$H$42,2,1),IF(P250="C",0,"오류")))</f>
        <v>0</v>
      </c>
      <c r="AJ250" s="4">
        <f>SUM(AD250:AI250)</f>
        <v>12</v>
      </c>
      <c r="AK250" s="4">
        <f>_xlfn.MAXIFS(AJ:AJ,B:B,B250)</f>
        <v>16</v>
      </c>
      <c r="AL250" s="4"/>
      <c r="AM250" s="21"/>
      <c r="AN250" s="4" t="s">
        <v>6404</v>
      </c>
      <c r="AO250" s="4"/>
    </row>
    <row r="251" spans="1:41" x14ac:dyDescent="0.4">
      <c r="A251" s="3">
        <f>IF(B250=B251,A250,A250+1)</f>
        <v>230</v>
      </c>
      <c r="B251" s="3" t="s">
        <v>5131</v>
      </c>
      <c r="C251" s="3" t="s">
        <v>5130</v>
      </c>
      <c r="D251" s="3" t="s">
        <v>3044</v>
      </c>
      <c r="E251" s="3" t="s">
        <v>3043</v>
      </c>
      <c r="F251" s="3">
        <f>IF(B251=B250,F250+1,1)</f>
        <v>1</v>
      </c>
      <c r="G251" s="3" t="s">
        <v>6384</v>
      </c>
      <c r="H251" s="3" t="s">
        <v>6379</v>
      </c>
      <c r="I251" s="3" t="s">
        <v>6378</v>
      </c>
      <c r="J251" s="3" t="s">
        <v>6460</v>
      </c>
      <c r="K251" s="3"/>
      <c r="L251" s="3" t="s">
        <v>6555</v>
      </c>
      <c r="M251" s="3" t="s">
        <v>7337</v>
      </c>
      <c r="P251" s="3" t="s">
        <v>2434</v>
      </c>
      <c r="Q251" s="3">
        <f>IF(H251="TOEIC",VALUE(L251),0)</f>
        <v>935</v>
      </c>
      <c r="R251" s="3">
        <f>IF(H251="NEW TEPS",VALUE(L251),0)</f>
        <v>0</v>
      </c>
      <c r="S251" s="3">
        <f>IF(H251="TOEFL(ibt)",VALUE(L251),0)</f>
        <v>0</v>
      </c>
      <c r="T251" s="3">
        <f>IF(H251="JPT",VALUE(L251),0)</f>
        <v>0</v>
      </c>
      <c r="U251" s="3">
        <f>IF(H251="HSK",VALUE(K251),0)</f>
        <v>0</v>
      </c>
      <c r="V251" s="3">
        <f>IF(H251="HSK",VALUE(L251),0)</f>
        <v>0</v>
      </c>
      <c r="W251" s="3">
        <f>IF(H251="G-TELP Level2",VALUE(L251),0)</f>
        <v>0</v>
      </c>
      <c r="X251" s="3">
        <f>IF(P251="A",IF(Q251&gt;849,1,IF(R251&gt;335,1,IF(S251&gt;97,1,IF(T251&gt;849,1,IF(W251&gt;82,1,IF(U251=6,1,IF(U251=5,IF(V251&gt;254,1,0),0))))))),IF(P251="B",IF(Q251&gt;699,1,IF(R251&gt;263,1,IF(S251&gt;78,1,IF(T251&gt;699,1,IF(W251&gt;63,1,IF(U251=6,1,IF(U251=5,IF(V251&gt;179,1,0),0))))))),IF(P251="C",IF(Q251&gt;599,1,IF(R251&gt;226,1,IF(S251&gt;67,1,IF(T251&gt;599,1,IF(W251&gt;49,1,IF(U251=6,1,IF(U251=5,1,IF(U251=4,IF(V251&gt;209,1,0),0)))))))),IF(P251="D",IF(Q251&gt;649,1,IF(R251&gt;244,1,IF(S251&gt;73,1,IF(T251&gt;649,1,IF(W251&gt;56,1,IF(U251=6,1,IF(U251=5,1,IF(U251=4,IF(V251&gt;254,1,0),0)))))))),0))))</f>
        <v>1</v>
      </c>
      <c r="Y251" s="3">
        <f>SUMIF(B:B,B251,X:X)</f>
        <v>1</v>
      </c>
      <c r="Z251" s="3" t="str">
        <f>IF(Y251&gt;0,"어학 충족","자격미달")</f>
        <v>어학 충족</v>
      </c>
      <c r="AA251" s="3"/>
      <c r="AB251" s="3" t="str">
        <f>IF(P251="A",IF(Q251&gt;849,"TOEIC 충족",IF(R251&gt;335,"New-TEPS 충족",IF(S251&gt;97,"TOEFL 충족",IF(T251&gt;849,"JPT 충족",IF(W251&gt;82,"G-TELP 충족",IF(U251=6,"HSK점수 충족",IF(U251=5,IF(V251&gt;254,"HSK점수 충족","자격미달"),"자격미달"))))))),IF(P251="B",IF(Q251&gt;699,"TOEIC 충족",IF(R251&gt;263,"New-TEPS 충족",IF(S251&gt;78,"TOEFL 충족",IF(T251&gt;699,"JPT 충족",IF(W251&gt;63,"G-TELP 충족",IF(U251=6,"HSK점수 충족",IF(U251=5,IF(V251&gt;179,"HSK점수 충족","자격미달"),"자격미달"))))))),IF(P251="C",IF(Q251&gt;599,"TOEIC 충족",IF(R251&gt;226,"New-TEPS 충족",IF(S251&gt;67,"TOEFL 충족",IF(T251&gt;599,"JPT 충족",IF(W251&gt;49,"G-TELP 충족",IF(U251=6,"HSK점수 충족",IF(U251=5,"HSK점수 충족",IF(U251=4,IF(V251&gt;209,"HSK점수 충족","자격미달"),"자격미달")))))))),IF(P251="D",IF(Q251&gt;649,"TOEIC 충족",IF(R251&gt;244,"New-TEPS 충족",IF(S251&gt;73,"TOEFL 충족",IF(T251&gt;649,"JPT 충족",IF(W251&gt;56,"G-TELP 충족",IF(U1192=6,"HSK점수 충족",IF(U1192=5,"HSK점수 충족",IF(U1192=4,IF(V1192&gt;254,"HSK점수 충족","자격미달"),"자격미달")))))))),0))))</f>
        <v>TOEIC 충족</v>
      </c>
      <c r="AC251" s="21"/>
      <c r="AD251" s="3">
        <f>IF(P251="A",VLOOKUP(Q251,[1]교육_어학_경력backdata!$B$3:$C$9,2,1),IF(P251="B",VLOOKUP(Q251,[1]교육_어학_경력backdata!$G$3:$H$9,2,1),IF(P251="C",0,"오류")))</f>
        <v>18</v>
      </c>
      <c r="AE251" s="3">
        <f>IF(P251="A",VLOOKUP(R251,[1]교육_어학_경력backdata!$B$11:$C$17,2,1),IF(P251="B",VLOOKUP(R251,[1]교육_어학_경력backdata!$G$11:$H$17,2,1),IF(P251="C",0,"오류")))</f>
        <v>0</v>
      </c>
      <c r="AF251" s="3">
        <f>IF(P251="A",VLOOKUP(S251,[1]교육_어학_경력backdata!$B$19:$C$25,2,1),IF(P251="B",VLOOKUP(S251,[1]교육_어학_경력backdata!$G$19:$H$25,2,1),IF(P251="C",0,"오류")))</f>
        <v>0</v>
      </c>
      <c r="AG251" s="3">
        <f>IF(P251="A",VLOOKUP(T251,[1]교육_어학_경력backdata!$B$3:$C$9,2,1),IF(P251="B",VLOOKUP(T251,[1]교육_어학_경력backdata!$G$3:$H$9,2,1),IF(P251="C",0,"오류")))</f>
        <v>0</v>
      </c>
      <c r="AH251" s="3">
        <f>IF(P251="A",IF(U251=0,0,IF(U251=4,0,IF(U251=5,VLOOKUP(V251,[1]교육_어학_경력backdata!$B$27:$C$29,2,1),IF(U251=6,VLOOKUP(V251,[1]교육_어학_경력backdata!$B$31:$C$34,2,1))))),IF(P251="B",IF(U251=0,0,IF(U251=4,0,IF(U251=5,VLOOKUP(V251,[1]교육_어학_경력backdata!$G$27:$H$31,2,1),IF(U251=6,VLOOKUP(V251,[1]교육_어학_경력backdata!$G$33:$H$34,2,1))))),IF(CT251="C",0,"오류")))</f>
        <v>0</v>
      </c>
      <c r="AI251" s="3">
        <f>IF(P251="A",VLOOKUP(W251,[1]교육_어학_경력backdata!$B$36:$C$42,2,1),IF(P251="B",VLOOKUP(W251,[1]교육_어학_경력backdata!$G$36:$H$42,2,1),IF(P251="C",0,"오류")))</f>
        <v>0</v>
      </c>
      <c r="AJ251" s="3">
        <f>SUM(AD251:AI251)</f>
        <v>18</v>
      </c>
      <c r="AK251" s="3">
        <f>_xlfn.MAXIFS(AJ:AJ,B:B,B251)</f>
        <v>18</v>
      </c>
      <c r="AL251" s="3"/>
      <c r="AM251" s="21"/>
      <c r="AN251" s="3"/>
      <c r="AO251" s="3"/>
    </row>
    <row r="252" spans="1:41" x14ac:dyDescent="0.4">
      <c r="A252" s="4">
        <f>IF(B251=B252,A251,A251+1)</f>
        <v>231</v>
      </c>
      <c r="B252" s="4" t="s">
        <v>5125</v>
      </c>
      <c r="C252" s="4" t="s">
        <v>5124</v>
      </c>
      <c r="D252" s="4" t="s">
        <v>3044</v>
      </c>
      <c r="E252" s="4" t="s">
        <v>3043</v>
      </c>
      <c r="F252" s="4">
        <f>IF(B252=B251,F251+1,1)</f>
        <v>1</v>
      </c>
      <c r="G252" s="4" t="s">
        <v>6384</v>
      </c>
      <c r="H252" s="4" t="s">
        <v>6379</v>
      </c>
      <c r="I252" s="4" t="s">
        <v>6378</v>
      </c>
      <c r="J252" s="4" t="s">
        <v>6400</v>
      </c>
      <c r="K252" s="4"/>
      <c r="L252" s="4" t="s">
        <v>6517</v>
      </c>
      <c r="M252" s="4" t="s">
        <v>7336</v>
      </c>
      <c r="P252" s="4" t="s">
        <v>2434</v>
      </c>
      <c r="Q252" s="4">
        <f>IF(H252="TOEIC",VALUE(L252),0)</f>
        <v>875</v>
      </c>
      <c r="R252" s="4">
        <f>IF(H252="NEW TEPS",VALUE(L252),0)</f>
        <v>0</v>
      </c>
      <c r="S252" s="4">
        <f>IF(H252="TOEFL(ibt)",VALUE(L252),0)</f>
        <v>0</v>
      </c>
      <c r="T252" s="4">
        <f>IF(H252="JPT",VALUE(L252),0)</f>
        <v>0</v>
      </c>
      <c r="U252" s="4">
        <f>IF(H252="HSK",VALUE(K252),0)</f>
        <v>0</v>
      </c>
      <c r="V252" s="4">
        <f>IF(H252="HSK",VALUE(L252),0)</f>
        <v>0</v>
      </c>
      <c r="W252" s="4">
        <f>IF(H252="G-TELP Level2",VALUE(L252),0)</f>
        <v>0</v>
      </c>
      <c r="X252" s="4">
        <f>IF(P252="A",IF(Q252&gt;849,1,IF(R252&gt;335,1,IF(S252&gt;97,1,IF(T252&gt;849,1,IF(W252&gt;82,1,IF(U252=6,1,IF(U252=5,IF(V252&gt;254,1,0),0))))))),IF(P252="B",IF(Q252&gt;699,1,IF(R252&gt;263,1,IF(S252&gt;78,1,IF(T252&gt;699,1,IF(W252&gt;63,1,IF(U252=6,1,IF(U252=5,IF(V252&gt;179,1,0),0))))))),IF(P252="C",IF(Q252&gt;599,1,IF(R252&gt;226,1,IF(S252&gt;67,1,IF(T252&gt;599,1,IF(W252&gt;49,1,IF(U252=6,1,IF(U252=5,1,IF(U252=4,IF(V252&gt;209,1,0),0)))))))),IF(P252="D",IF(Q252&gt;649,1,IF(R252&gt;244,1,IF(S252&gt;73,1,IF(T252&gt;649,1,IF(W252&gt;56,1,IF(U252=6,1,IF(U252=5,1,IF(U252=4,IF(V252&gt;254,1,0),0)))))))),0))))</f>
        <v>1</v>
      </c>
      <c r="Y252" s="4">
        <f>SUMIF(B:B,B252,X:X)</f>
        <v>1</v>
      </c>
      <c r="Z252" s="4" t="str">
        <f>IF(Y252&gt;0,"어학 충족","자격미달")</f>
        <v>어학 충족</v>
      </c>
      <c r="AA252" s="4"/>
      <c r="AB252" s="4" t="str">
        <f>IF(P252="A",IF(Q252&gt;849,"TOEIC 충족",IF(R252&gt;335,"New-TEPS 충족",IF(S252&gt;97,"TOEFL 충족",IF(T252&gt;849,"JPT 충족",IF(W252&gt;82,"G-TELP 충족",IF(U252=6,"HSK점수 충족",IF(U252=5,IF(V252&gt;254,"HSK점수 충족","자격미달"),"자격미달"))))))),IF(P252="B",IF(Q252&gt;699,"TOEIC 충족",IF(R252&gt;263,"New-TEPS 충족",IF(S252&gt;78,"TOEFL 충족",IF(T252&gt;699,"JPT 충족",IF(W252&gt;63,"G-TELP 충족",IF(U252=6,"HSK점수 충족",IF(U252=5,IF(V252&gt;179,"HSK점수 충족","자격미달"),"자격미달"))))))),IF(P252="C",IF(Q252&gt;599,"TOEIC 충족",IF(R252&gt;226,"New-TEPS 충족",IF(S252&gt;67,"TOEFL 충족",IF(T252&gt;599,"JPT 충족",IF(W252&gt;49,"G-TELP 충족",IF(U252=6,"HSK점수 충족",IF(U252=5,"HSK점수 충족",IF(U252=4,IF(V252&gt;209,"HSK점수 충족","자격미달"),"자격미달")))))))),IF(P252="D",IF(Q252&gt;649,"TOEIC 충족",IF(R252&gt;244,"New-TEPS 충족",IF(S252&gt;73,"TOEFL 충족",IF(T252&gt;649,"JPT 충족",IF(W252&gt;56,"G-TELP 충족",IF(U1193=6,"HSK점수 충족",IF(U1193=5,"HSK점수 충족",IF(U1193=4,IF(V1193&gt;254,"HSK점수 충족","자격미달"),"자격미달")))))))),0))))</f>
        <v>TOEIC 충족</v>
      </c>
      <c r="AC252" s="21"/>
      <c r="AD252" s="4">
        <f>IF(P252="A",VLOOKUP(Q252,[1]교육_어학_경력backdata!$B$3:$C$9,2,1),IF(P252="B",VLOOKUP(Q252,[1]교육_어학_경력backdata!$G$3:$H$9,2,1),IF(P252="C",0,"오류")))</f>
        <v>14</v>
      </c>
      <c r="AE252" s="4">
        <f>IF(P252="A",VLOOKUP(R252,[1]교육_어학_경력backdata!$B$11:$C$17,2,1),IF(P252="B",VLOOKUP(R252,[1]교육_어학_경력backdata!$G$11:$H$17,2,1),IF(P252="C",0,"오류")))</f>
        <v>0</v>
      </c>
      <c r="AF252" s="4">
        <f>IF(P252="A",VLOOKUP(S252,[1]교육_어학_경력backdata!$B$19:$C$25,2,1),IF(P252="B",VLOOKUP(S252,[1]교육_어학_경력backdata!$G$19:$H$25,2,1),IF(P252="C",0,"오류")))</f>
        <v>0</v>
      </c>
      <c r="AG252" s="4">
        <f>IF(P252="A",VLOOKUP(T252,[1]교육_어학_경력backdata!$B$3:$C$9,2,1),IF(P252="B",VLOOKUP(T252,[1]교육_어학_경력backdata!$G$3:$H$9,2,1),IF(P252="C",0,"오류")))</f>
        <v>0</v>
      </c>
      <c r="AH252" s="4">
        <f>IF(P252="A",IF(U252=0,0,IF(U252=4,0,IF(U252=5,VLOOKUP(V252,[1]교육_어학_경력backdata!$B$27:$C$29,2,1),IF(U252=6,VLOOKUP(V252,[1]교육_어학_경력backdata!$B$31:$C$34,2,1))))),IF(P252="B",IF(U252=0,0,IF(U252=4,0,IF(U252=5,VLOOKUP(V252,[1]교육_어학_경력backdata!$G$27:$H$31,2,1),IF(U252=6,VLOOKUP(V252,[1]교육_어학_경력backdata!$G$33:$H$34,2,1))))),IF(CT252="C",0,"오류")))</f>
        <v>0</v>
      </c>
      <c r="AI252" s="4">
        <f>IF(P252="A",VLOOKUP(W252,[1]교육_어학_경력backdata!$B$36:$C$42,2,1),IF(P252="B",VLOOKUP(W252,[1]교육_어학_경력backdata!$G$36:$H$42,2,1),IF(P252="C",0,"오류")))</f>
        <v>0</v>
      </c>
      <c r="AJ252" s="4">
        <f>SUM(AD252:AI252)</f>
        <v>14</v>
      </c>
      <c r="AK252" s="4">
        <f>_xlfn.MAXIFS(AJ:AJ,B:B,B252)</f>
        <v>14</v>
      </c>
      <c r="AL252" s="4"/>
      <c r="AM252" s="21"/>
      <c r="AN252" s="4"/>
      <c r="AO252" s="4"/>
    </row>
    <row r="253" spans="1:41" x14ac:dyDescent="0.4">
      <c r="A253" s="3">
        <f>IF(B252=B253,A252,A252+1)</f>
        <v>232</v>
      </c>
      <c r="B253" s="3" t="s">
        <v>5121</v>
      </c>
      <c r="C253" s="3" t="s">
        <v>5120</v>
      </c>
      <c r="D253" s="3" t="s">
        <v>3044</v>
      </c>
      <c r="E253" s="3" t="s">
        <v>3043</v>
      </c>
      <c r="F253" s="3">
        <f>IF(B253=B252,F252+1,1)</f>
        <v>1</v>
      </c>
      <c r="G253" s="3" t="s">
        <v>6380</v>
      </c>
      <c r="H253" s="3" t="s">
        <v>6583</v>
      </c>
      <c r="I253" s="3" t="s">
        <v>6582</v>
      </c>
      <c r="J253" s="3" t="s">
        <v>7335</v>
      </c>
      <c r="K253" s="3" t="s">
        <v>6759</v>
      </c>
      <c r="L253" s="3" t="s">
        <v>7334</v>
      </c>
      <c r="M253" s="3" t="s">
        <v>7333</v>
      </c>
      <c r="P253" s="3" t="s">
        <v>2434</v>
      </c>
      <c r="Q253" s="3">
        <f>IF(H253="TOEIC",VALUE(L253),0)</f>
        <v>0</v>
      </c>
      <c r="R253" s="3">
        <f>IF(H253="NEW TEPS",VALUE(L253),0)</f>
        <v>0</v>
      </c>
      <c r="S253" s="3">
        <f>IF(H253="TOEFL(ibt)",VALUE(L253),0)</f>
        <v>0</v>
      </c>
      <c r="T253" s="3">
        <f>IF(H253="JPT",VALUE(L253),0)</f>
        <v>0</v>
      </c>
      <c r="U253" s="3">
        <f>IF(H253="HSK",VALUE(K253),0)</f>
        <v>6</v>
      </c>
      <c r="V253" s="3">
        <f>IF(H253="HSK",VALUE(L253),0)</f>
        <v>210</v>
      </c>
      <c r="W253" s="3">
        <f>IF(H253="G-TELP Level2",VALUE(L253),0)</f>
        <v>0</v>
      </c>
      <c r="X253" s="3">
        <f>IF(P253="A",IF(Q253&gt;849,1,IF(R253&gt;335,1,IF(S253&gt;97,1,IF(T253&gt;849,1,IF(W253&gt;82,1,IF(U253=6,1,IF(U253=5,IF(V253&gt;254,1,0),0))))))),IF(P253="B",IF(Q253&gt;699,1,IF(R253&gt;263,1,IF(S253&gt;78,1,IF(T253&gt;699,1,IF(W253&gt;63,1,IF(U253=6,1,IF(U253=5,IF(V253&gt;179,1,0),0))))))),IF(P253="C",IF(Q253&gt;599,1,IF(R253&gt;226,1,IF(S253&gt;67,1,IF(T253&gt;599,1,IF(W253&gt;49,1,IF(U253=6,1,IF(U253=5,1,IF(U253=4,IF(V253&gt;209,1,0),0)))))))),IF(P253="D",IF(Q253&gt;649,1,IF(R253&gt;244,1,IF(S253&gt;73,1,IF(T253&gt;649,1,IF(W253&gt;56,1,IF(U253=6,1,IF(U253=5,1,IF(U253=4,IF(V253&gt;254,1,0),0)))))))),0))))</f>
        <v>1</v>
      </c>
      <c r="Y253" s="3">
        <f>SUMIF(B:B,B253,X:X)</f>
        <v>1</v>
      </c>
      <c r="Z253" s="3" t="str">
        <f>IF(Y253&gt;0,"어학 충족","자격미달")</f>
        <v>어학 충족</v>
      </c>
      <c r="AA253" s="3"/>
      <c r="AB253" s="3" t="str">
        <f>IF(P253="A",IF(Q253&gt;849,"TOEIC 충족",IF(R253&gt;335,"New-TEPS 충족",IF(S253&gt;97,"TOEFL 충족",IF(T253&gt;849,"JPT 충족",IF(W253&gt;82,"G-TELP 충족",IF(U253=6,"HSK점수 충족",IF(U253=5,IF(V253&gt;254,"HSK점수 충족","자격미달"),"자격미달"))))))),IF(P253="B",IF(Q253&gt;699,"TOEIC 충족",IF(R253&gt;263,"New-TEPS 충족",IF(S253&gt;78,"TOEFL 충족",IF(T253&gt;699,"JPT 충족",IF(W253&gt;63,"G-TELP 충족",IF(U253=6,"HSK점수 충족",IF(U253=5,IF(V253&gt;179,"HSK점수 충족","자격미달"),"자격미달"))))))),IF(P253="C",IF(Q253&gt;599,"TOEIC 충족",IF(R253&gt;226,"New-TEPS 충족",IF(S253&gt;67,"TOEFL 충족",IF(T253&gt;599,"JPT 충족",IF(W253&gt;49,"G-TELP 충족",IF(U253=6,"HSK점수 충족",IF(U253=5,"HSK점수 충족",IF(U253=4,IF(V253&gt;209,"HSK점수 충족","자격미달"),"자격미달")))))))),IF(P253="D",IF(Q253&gt;649,"TOEIC 충족",IF(R253&gt;244,"New-TEPS 충족",IF(S253&gt;73,"TOEFL 충족",IF(T253&gt;649,"JPT 충족",IF(W253&gt;56,"G-TELP 충족",IF(U1194=6,"HSK점수 충족",IF(U1194=5,"HSK점수 충족",IF(U1194=4,IF(V1194&gt;254,"HSK점수 충족","자격미달"),"자격미달")))))))),0))))</f>
        <v>HSK점수 충족</v>
      </c>
      <c r="AC253" s="21"/>
      <c r="AD253" s="3">
        <f>IF(P253="A",VLOOKUP(Q253,[1]교육_어학_경력backdata!$B$3:$C$9,2,1),IF(P253="B",VLOOKUP(Q253,[1]교육_어학_경력backdata!$G$3:$H$9,2,1),IF(P253="C",0,"오류")))</f>
        <v>0</v>
      </c>
      <c r="AE253" s="3">
        <f>IF(P253="A",VLOOKUP(R253,[1]교육_어학_경력backdata!$B$11:$C$17,2,1),IF(P253="B",VLOOKUP(R253,[1]교육_어학_경력backdata!$G$11:$H$17,2,1),IF(P253="C",0,"오류")))</f>
        <v>0</v>
      </c>
      <c r="AF253" s="3">
        <f>IF(P253="A",VLOOKUP(S253,[1]교육_어학_경력backdata!$B$19:$C$25,2,1),IF(P253="B",VLOOKUP(S253,[1]교육_어학_경력backdata!$G$19:$H$25,2,1),IF(P253="C",0,"오류")))</f>
        <v>0</v>
      </c>
      <c r="AG253" s="3">
        <f>IF(P253="A",VLOOKUP(T253,[1]교육_어학_경력backdata!$B$3:$C$9,2,1),IF(P253="B",VLOOKUP(T253,[1]교육_어학_경력backdata!$G$3:$H$9,2,1),IF(P253="C",0,"오류")))</f>
        <v>0</v>
      </c>
      <c r="AH253" s="3">
        <f>IF(P253="A",IF(U253=0,0,IF(U253=4,0,IF(U253=5,VLOOKUP(V253,[1]교육_어학_경력backdata!$B$27:$C$29,2,1),IF(U253=6,VLOOKUP(V253,[1]교육_어학_경력backdata!$B$31:$C$34,2,1))))),IF(P253="B",IF(U253=0,0,IF(U253=4,0,IF(U253=5,VLOOKUP(V253,[1]교육_어학_경력backdata!$G$27:$H$31,2,1),IF(U253=6,VLOOKUP(V253,[1]교육_어학_경력backdata!$G$33:$H$34,2,1))))),IF(CT253="C",0,"오류")))</f>
        <v>20</v>
      </c>
      <c r="AI253" s="3">
        <f>IF(P253="A",VLOOKUP(W253,[1]교육_어학_경력backdata!$B$36:$C$42,2,1),IF(P253="B",VLOOKUP(W253,[1]교육_어학_경력backdata!$G$36:$H$42,2,1),IF(P253="C",0,"오류")))</f>
        <v>0</v>
      </c>
      <c r="AJ253" s="3">
        <f>SUM(AD253:AI253)</f>
        <v>20</v>
      </c>
      <c r="AK253" s="3">
        <f>_xlfn.MAXIFS(AJ:AJ,B:B,B253)</f>
        <v>20</v>
      </c>
      <c r="AL253" s="3"/>
      <c r="AM253" s="21"/>
      <c r="AN253" s="3"/>
      <c r="AO253" s="3"/>
    </row>
    <row r="254" spans="1:41" x14ac:dyDescent="0.4">
      <c r="A254" s="7">
        <f>IF(B253=B254,A253,A253+1)</f>
        <v>232</v>
      </c>
      <c r="B254" s="7" t="s">
        <v>5121</v>
      </c>
      <c r="C254" s="7" t="s">
        <v>5120</v>
      </c>
      <c r="D254" s="7" t="s">
        <v>3044</v>
      </c>
      <c r="E254" s="7" t="s">
        <v>3043</v>
      </c>
      <c r="F254" s="3">
        <f>IF(B254=B253,F253+1,1)</f>
        <v>2</v>
      </c>
      <c r="G254" s="3" t="s">
        <v>6380</v>
      </c>
      <c r="H254" s="3" t="s">
        <v>6379</v>
      </c>
      <c r="I254" s="3" t="s">
        <v>6378</v>
      </c>
      <c r="J254" s="3" t="s">
        <v>6457</v>
      </c>
      <c r="K254" s="3"/>
      <c r="L254" s="3" t="s">
        <v>6712</v>
      </c>
      <c r="M254" s="3" t="s">
        <v>7332</v>
      </c>
      <c r="P254" s="3" t="s">
        <v>2434</v>
      </c>
      <c r="Q254" s="3">
        <f>IF(H254="TOEIC",VALUE(L254),0)</f>
        <v>725</v>
      </c>
      <c r="R254" s="3">
        <f>IF(H254="NEW TEPS",VALUE(L254),0)</f>
        <v>0</v>
      </c>
      <c r="S254" s="3">
        <f>IF(H254="TOEFL(ibt)",VALUE(L254),0)</f>
        <v>0</v>
      </c>
      <c r="T254" s="3">
        <f>IF(H254="JPT",VALUE(L254),0)</f>
        <v>0</v>
      </c>
      <c r="U254" s="3">
        <f>IF(H254="HSK",VALUE(K254),0)</f>
        <v>0</v>
      </c>
      <c r="V254" s="3">
        <f>IF(H254="HSK",VALUE(L254),0)</f>
        <v>0</v>
      </c>
      <c r="W254" s="3">
        <f>IF(H254="G-TELP Level2",VALUE(L254),0)</f>
        <v>0</v>
      </c>
      <c r="X254" s="3">
        <f>IF(P254="A",IF(Q254&gt;849,1,IF(R254&gt;335,1,IF(S254&gt;97,1,IF(T254&gt;849,1,IF(W254&gt;82,1,IF(U254=6,1,IF(U254=5,IF(V254&gt;254,1,0),0))))))),IF(P254="B",IF(Q254&gt;699,1,IF(R254&gt;263,1,IF(S254&gt;78,1,IF(T254&gt;699,1,IF(W254&gt;63,1,IF(U254=6,1,IF(U254=5,IF(V254&gt;179,1,0),0))))))),IF(P254="C",IF(Q254&gt;599,1,IF(R254&gt;226,1,IF(S254&gt;67,1,IF(T254&gt;599,1,IF(W254&gt;49,1,IF(U254=6,1,IF(U254=5,1,IF(U254=4,IF(V254&gt;209,1,0),0)))))))),IF(P254="D",IF(Q254&gt;649,1,IF(R254&gt;244,1,IF(S254&gt;73,1,IF(T254&gt;649,1,IF(W254&gt;56,1,IF(U254=6,1,IF(U254=5,1,IF(U254=4,IF(V254&gt;254,1,0),0)))))))),0))))</f>
        <v>0</v>
      </c>
      <c r="Y254" s="3">
        <f>SUMIF(B:B,B254,X:X)</f>
        <v>1</v>
      </c>
      <c r="Z254" s="3" t="str">
        <f>IF(Y254&gt;0,"어학 충족","자격미달")</f>
        <v>어학 충족</v>
      </c>
      <c r="AA254" s="3"/>
      <c r="AB254" s="3" t="str">
        <f>IF(P254="A",IF(Q254&gt;849,"TOEIC 충족",IF(R254&gt;335,"New-TEPS 충족",IF(S254&gt;97,"TOEFL 충족",IF(T254&gt;849,"JPT 충족",IF(W254&gt;82,"G-TELP 충족",IF(U254=6,"HSK점수 충족",IF(U254=5,IF(V254&gt;254,"HSK점수 충족","자격미달"),"자격미달"))))))),IF(P254="B",IF(Q254&gt;699,"TOEIC 충족",IF(R254&gt;263,"New-TEPS 충족",IF(S254&gt;78,"TOEFL 충족",IF(T254&gt;699,"JPT 충족",IF(W254&gt;63,"G-TELP 충족",IF(U254=6,"HSK점수 충족",IF(U254=5,IF(V254&gt;179,"HSK점수 충족","자격미달"),"자격미달"))))))),IF(P254="C",IF(Q254&gt;599,"TOEIC 충족",IF(R254&gt;226,"New-TEPS 충족",IF(S254&gt;67,"TOEFL 충족",IF(T254&gt;599,"JPT 충족",IF(W254&gt;49,"G-TELP 충족",IF(U254=6,"HSK점수 충족",IF(U254=5,"HSK점수 충족",IF(U254=4,IF(V254&gt;209,"HSK점수 충족","자격미달"),"자격미달")))))))),IF(P254="D",IF(Q254&gt;649,"TOEIC 충족",IF(R254&gt;244,"New-TEPS 충족",IF(S254&gt;73,"TOEFL 충족",IF(T254&gt;649,"JPT 충족",IF(W254&gt;56,"G-TELP 충족",IF(U1195=6,"HSK점수 충족",IF(U1195=5,"HSK점수 충족",IF(U1195=4,IF(V1195&gt;254,"HSK점수 충족","자격미달"),"자격미달")))))))),0))))</f>
        <v>자격미달</v>
      </c>
      <c r="AC254" s="21"/>
      <c r="AD254" s="3">
        <f>IF(P254="A",VLOOKUP(Q254,[1]교육_어학_경력backdata!$B$3:$C$9,2,1),IF(P254="B",VLOOKUP(Q254,[1]교육_어학_경력backdata!$G$3:$H$9,2,1),IF(P254="C",0,"오류")))</f>
        <v>0</v>
      </c>
      <c r="AE254" s="3">
        <f>IF(P254="A",VLOOKUP(R254,[1]교육_어학_경력backdata!$B$11:$C$17,2,1),IF(P254="B",VLOOKUP(R254,[1]교육_어학_경력backdata!$G$11:$H$17,2,1),IF(P254="C",0,"오류")))</f>
        <v>0</v>
      </c>
      <c r="AF254" s="3">
        <f>IF(P254="A",VLOOKUP(S254,[1]교육_어학_경력backdata!$B$19:$C$25,2,1),IF(P254="B",VLOOKUP(S254,[1]교육_어학_경력backdata!$G$19:$H$25,2,1),IF(P254="C",0,"오류")))</f>
        <v>0</v>
      </c>
      <c r="AG254" s="3">
        <f>IF(P254="A",VLOOKUP(T254,[1]교육_어학_경력backdata!$B$3:$C$9,2,1),IF(P254="B",VLOOKUP(T254,[1]교육_어학_경력backdata!$G$3:$H$9,2,1),IF(P254="C",0,"오류")))</f>
        <v>0</v>
      </c>
      <c r="AH254" s="3">
        <f>IF(P254="A",IF(U254=0,0,IF(U254=4,0,IF(U254=5,VLOOKUP(V254,[1]교육_어학_경력backdata!$B$27:$C$29,2,1),IF(U254=6,VLOOKUP(V254,[1]교육_어학_경력backdata!$B$31:$C$34,2,1))))),IF(P254="B",IF(U254=0,0,IF(U254=4,0,IF(U254=5,VLOOKUP(V254,[1]교육_어학_경력backdata!$G$27:$H$31,2,1),IF(U254=6,VLOOKUP(V254,[1]교육_어학_경력backdata!$G$33:$H$34,2,1))))),IF(CT254="C",0,"오류")))</f>
        <v>0</v>
      </c>
      <c r="AI254" s="3">
        <f>IF(P254="A",VLOOKUP(W254,[1]교육_어학_경력backdata!$B$36:$C$42,2,1),IF(P254="B",VLOOKUP(W254,[1]교육_어학_경력backdata!$G$36:$H$42,2,1),IF(P254="C",0,"오류")))</f>
        <v>0</v>
      </c>
      <c r="AJ254" s="3">
        <f>SUM(AD254:AI254)</f>
        <v>0</v>
      </c>
      <c r="AK254" s="3">
        <f>_xlfn.MAXIFS(AJ:AJ,B:B,B254)</f>
        <v>20</v>
      </c>
      <c r="AL254" s="3"/>
      <c r="AM254" s="21"/>
      <c r="AN254" s="3"/>
      <c r="AO254" s="3"/>
    </row>
    <row r="255" spans="1:41" x14ac:dyDescent="0.4">
      <c r="A255" s="4">
        <f>IF(B254=B255,A254,A254+1)</f>
        <v>233</v>
      </c>
      <c r="B255" s="4" t="s">
        <v>5118</v>
      </c>
      <c r="C255" s="4" t="s">
        <v>5117</v>
      </c>
      <c r="D255" s="4" t="s">
        <v>3044</v>
      </c>
      <c r="E255" s="4" t="s">
        <v>3043</v>
      </c>
      <c r="F255" s="4">
        <f>IF(B255=B254,F254+1,1)</f>
        <v>1</v>
      </c>
      <c r="G255" s="4" t="s">
        <v>6380</v>
      </c>
      <c r="H255" s="4" t="s">
        <v>6379</v>
      </c>
      <c r="I255" s="4" t="s">
        <v>6378</v>
      </c>
      <c r="J255" s="4" t="s">
        <v>6542</v>
      </c>
      <c r="K255" s="4"/>
      <c r="L255" s="4" t="s">
        <v>6492</v>
      </c>
      <c r="M255" s="4" t="s">
        <v>7331</v>
      </c>
      <c r="P255" s="4" t="s">
        <v>2434</v>
      </c>
      <c r="Q255" s="4">
        <f>IF(H255="TOEIC",VALUE(L255),0)</f>
        <v>855</v>
      </c>
      <c r="R255" s="4">
        <f>IF(H255="NEW TEPS",VALUE(L255),0)</f>
        <v>0</v>
      </c>
      <c r="S255" s="4">
        <f>IF(H255="TOEFL(ibt)",VALUE(L255),0)</f>
        <v>0</v>
      </c>
      <c r="T255" s="4">
        <f>IF(H255="JPT",VALUE(L255),0)</f>
        <v>0</v>
      </c>
      <c r="U255" s="4">
        <f>IF(H255="HSK",VALUE(K255),0)</f>
        <v>0</v>
      </c>
      <c r="V255" s="4">
        <f>IF(H255="HSK",VALUE(L255),0)</f>
        <v>0</v>
      </c>
      <c r="W255" s="4">
        <f>IF(H255="G-TELP Level2",VALUE(L255),0)</f>
        <v>0</v>
      </c>
      <c r="X255" s="4">
        <f>IF(P255="A",IF(Q255&gt;849,1,IF(R255&gt;335,1,IF(S255&gt;97,1,IF(T255&gt;849,1,IF(W255&gt;82,1,IF(U255=6,1,IF(U255=5,IF(V255&gt;254,1,0),0))))))),IF(P255="B",IF(Q255&gt;699,1,IF(R255&gt;263,1,IF(S255&gt;78,1,IF(T255&gt;699,1,IF(W255&gt;63,1,IF(U255=6,1,IF(U255=5,IF(V255&gt;179,1,0),0))))))),IF(P255="C",IF(Q255&gt;599,1,IF(R255&gt;226,1,IF(S255&gt;67,1,IF(T255&gt;599,1,IF(W255&gt;49,1,IF(U255=6,1,IF(U255=5,1,IF(U255=4,IF(V255&gt;209,1,0),0)))))))),IF(P255="D",IF(Q255&gt;649,1,IF(R255&gt;244,1,IF(S255&gt;73,1,IF(T255&gt;649,1,IF(W255&gt;56,1,IF(U255=6,1,IF(U255=5,1,IF(U255=4,IF(V255&gt;254,1,0),0)))))))),0))))</f>
        <v>1</v>
      </c>
      <c r="Y255" s="4">
        <f>SUMIF(B:B,B255,X:X)</f>
        <v>1</v>
      </c>
      <c r="Z255" s="4" t="str">
        <f>IF(Y255&gt;0,"어학 충족","자격미달")</f>
        <v>어학 충족</v>
      </c>
      <c r="AA255" s="4"/>
      <c r="AB255" s="4" t="str">
        <f>IF(P255="A",IF(Q255&gt;849,"TOEIC 충족",IF(R255&gt;335,"New-TEPS 충족",IF(S255&gt;97,"TOEFL 충족",IF(T255&gt;849,"JPT 충족",IF(W255&gt;82,"G-TELP 충족",IF(U255=6,"HSK점수 충족",IF(U255=5,IF(V255&gt;254,"HSK점수 충족","자격미달"),"자격미달"))))))),IF(P255="B",IF(Q255&gt;699,"TOEIC 충족",IF(R255&gt;263,"New-TEPS 충족",IF(S255&gt;78,"TOEFL 충족",IF(T255&gt;699,"JPT 충족",IF(W255&gt;63,"G-TELP 충족",IF(U255=6,"HSK점수 충족",IF(U255=5,IF(V255&gt;179,"HSK점수 충족","자격미달"),"자격미달"))))))),IF(P255="C",IF(Q255&gt;599,"TOEIC 충족",IF(R255&gt;226,"New-TEPS 충족",IF(S255&gt;67,"TOEFL 충족",IF(T255&gt;599,"JPT 충족",IF(W255&gt;49,"G-TELP 충족",IF(U255=6,"HSK점수 충족",IF(U255=5,"HSK점수 충족",IF(U255=4,IF(V255&gt;209,"HSK점수 충족","자격미달"),"자격미달")))))))),IF(P255="D",IF(Q255&gt;649,"TOEIC 충족",IF(R255&gt;244,"New-TEPS 충족",IF(S255&gt;73,"TOEFL 충족",IF(T255&gt;649,"JPT 충족",IF(W255&gt;56,"G-TELP 충족",IF(U1196=6,"HSK점수 충족",IF(U1196=5,"HSK점수 충족",IF(U1196=4,IF(V1196&gt;254,"HSK점수 충족","자격미달"),"자격미달")))))))),0))))</f>
        <v>TOEIC 충족</v>
      </c>
      <c r="AC255" s="21"/>
      <c r="AD255" s="4">
        <f>IF(P255="A",VLOOKUP(Q255,[1]교육_어학_경력backdata!$B$3:$C$9,2,1),IF(P255="B",VLOOKUP(Q255,[1]교육_어학_경력backdata!$G$3:$H$9,2,1),IF(P255="C",0,"오류")))</f>
        <v>12</v>
      </c>
      <c r="AE255" s="4">
        <f>IF(P255="A",VLOOKUP(R255,[1]교육_어학_경력backdata!$B$11:$C$17,2,1),IF(P255="B",VLOOKUP(R255,[1]교육_어학_경력backdata!$G$11:$H$17,2,1),IF(P255="C",0,"오류")))</f>
        <v>0</v>
      </c>
      <c r="AF255" s="4">
        <f>IF(P255="A",VLOOKUP(S255,[1]교육_어학_경력backdata!$B$19:$C$25,2,1),IF(P255="B",VLOOKUP(S255,[1]교육_어학_경력backdata!$G$19:$H$25,2,1),IF(P255="C",0,"오류")))</f>
        <v>0</v>
      </c>
      <c r="AG255" s="4">
        <f>IF(P255="A",VLOOKUP(T255,[1]교육_어학_경력backdata!$B$3:$C$9,2,1),IF(P255="B",VLOOKUP(T255,[1]교육_어학_경력backdata!$G$3:$H$9,2,1),IF(P255="C",0,"오류")))</f>
        <v>0</v>
      </c>
      <c r="AH255" s="4">
        <f>IF(P255="A",IF(U255=0,0,IF(U255=4,0,IF(U255=5,VLOOKUP(V255,[1]교육_어학_경력backdata!$B$27:$C$29,2,1),IF(U255=6,VLOOKUP(V255,[1]교육_어학_경력backdata!$B$31:$C$34,2,1))))),IF(P255="B",IF(U255=0,0,IF(U255=4,0,IF(U255=5,VLOOKUP(V255,[1]교육_어학_경력backdata!$G$27:$H$31,2,1),IF(U255=6,VLOOKUP(V255,[1]교육_어학_경력backdata!$G$33:$H$34,2,1))))),IF(CT255="C",0,"오류")))</f>
        <v>0</v>
      </c>
      <c r="AI255" s="4">
        <f>IF(P255="A",VLOOKUP(W255,[1]교육_어학_경력backdata!$B$36:$C$42,2,1),IF(P255="B",VLOOKUP(W255,[1]교육_어학_경력backdata!$G$36:$H$42,2,1),IF(P255="C",0,"오류")))</f>
        <v>0</v>
      </c>
      <c r="AJ255" s="4">
        <f>SUM(AD255:AI255)</f>
        <v>12</v>
      </c>
      <c r="AK255" s="4">
        <f>_xlfn.MAXIFS(AJ:AJ,B:B,B255)</f>
        <v>12</v>
      </c>
      <c r="AL255" s="4"/>
      <c r="AM255" s="21"/>
      <c r="AN255" s="4"/>
      <c r="AO255" s="4"/>
    </row>
    <row r="256" spans="1:41" x14ac:dyDescent="0.4">
      <c r="A256" s="3">
        <f>IF(B255=B256,A255,A255+1)</f>
        <v>234</v>
      </c>
      <c r="B256" s="3" t="s">
        <v>5111</v>
      </c>
      <c r="C256" s="3" t="s">
        <v>5110</v>
      </c>
      <c r="D256" s="3" t="s">
        <v>3044</v>
      </c>
      <c r="E256" s="3" t="s">
        <v>3043</v>
      </c>
      <c r="F256" s="3">
        <f>IF(B256=B255,F255+1,1)</f>
        <v>1</v>
      </c>
      <c r="G256" s="3" t="s">
        <v>6380</v>
      </c>
      <c r="H256" s="3" t="s">
        <v>6379</v>
      </c>
      <c r="I256" s="3" t="s">
        <v>6378</v>
      </c>
      <c r="J256" s="3" t="s">
        <v>6692</v>
      </c>
      <c r="K256" s="3"/>
      <c r="L256" s="3" t="s">
        <v>6569</v>
      </c>
      <c r="M256" s="3" t="s">
        <v>7330</v>
      </c>
      <c r="P256" s="3" t="s">
        <v>2434</v>
      </c>
      <c r="Q256" s="3">
        <f>IF(H256="TOEIC",VALUE(L256),0)</f>
        <v>910</v>
      </c>
      <c r="R256" s="3">
        <f>IF(H256="NEW TEPS",VALUE(L256),0)</f>
        <v>0</v>
      </c>
      <c r="S256" s="3">
        <f>IF(H256="TOEFL(ibt)",VALUE(L256),0)</f>
        <v>0</v>
      </c>
      <c r="T256" s="3">
        <f>IF(H256="JPT",VALUE(L256),0)</f>
        <v>0</v>
      </c>
      <c r="U256" s="3">
        <f>IF(H256="HSK",VALUE(K256),0)</f>
        <v>0</v>
      </c>
      <c r="V256" s="3">
        <f>IF(H256="HSK",VALUE(L256),0)</f>
        <v>0</v>
      </c>
      <c r="W256" s="3">
        <f>IF(H256="G-TELP Level2",VALUE(L256),0)</f>
        <v>0</v>
      </c>
      <c r="X256" s="3">
        <f>IF(P256="A",IF(Q256&gt;849,1,IF(R256&gt;335,1,IF(S256&gt;97,1,IF(T256&gt;849,1,IF(W256&gt;82,1,IF(U256=6,1,IF(U256=5,IF(V256&gt;254,1,0),0))))))),IF(P256="B",IF(Q256&gt;699,1,IF(R256&gt;263,1,IF(S256&gt;78,1,IF(T256&gt;699,1,IF(W256&gt;63,1,IF(U256=6,1,IF(U256=5,IF(V256&gt;179,1,0),0))))))),IF(P256="C",IF(Q256&gt;599,1,IF(R256&gt;226,1,IF(S256&gt;67,1,IF(T256&gt;599,1,IF(W256&gt;49,1,IF(U256=6,1,IF(U256=5,1,IF(U256=4,IF(V256&gt;209,1,0),0)))))))),IF(P256="D",IF(Q256&gt;649,1,IF(R256&gt;244,1,IF(S256&gt;73,1,IF(T256&gt;649,1,IF(W256&gt;56,1,IF(U256=6,1,IF(U256=5,1,IF(U256=4,IF(V256&gt;254,1,0),0)))))))),0))))</f>
        <v>1</v>
      </c>
      <c r="Y256" s="3">
        <f>SUMIF(B:B,B256,X:X)</f>
        <v>1</v>
      </c>
      <c r="Z256" s="3" t="str">
        <f>IF(Y256&gt;0,"어학 충족","자격미달")</f>
        <v>어학 충족</v>
      </c>
      <c r="AA256" s="3"/>
      <c r="AB256" s="3" t="str">
        <f>IF(P256="A",IF(Q256&gt;849,"TOEIC 충족",IF(R256&gt;335,"New-TEPS 충족",IF(S256&gt;97,"TOEFL 충족",IF(T256&gt;849,"JPT 충족",IF(W256&gt;82,"G-TELP 충족",IF(U256=6,"HSK점수 충족",IF(U256=5,IF(V256&gt;254,"HSK점수 충족","자격미달"),"자격미달"))))))),IF(P256="B",IF(Q256&gt;699,"TOEIC 충족",IF(R256&gt;263,"New-TEPS 충족",IF(S256&gt;78,"TOEFL 충족",IF(T256&gt;699,"JPT 충족",IF(W256&gt;63,"G-TELP 충족",IF(U256=6,"HSK점수 충족",IF(U256=5,IF(V256&gt;179,"HSK점수 충족","자격미달"),"자격미달"))))))),IF(P256="C",IF(Q256&gt;599,"TOEIC 충족",IF(R256&gt;226,"New-TEPS 충족",IF(S256&gt;67,"TOEFL 충족",IF(T256&gt;599,"JPT 충족",IF(W256&gt;49,"G-TELP 충족",IF(U256=6,"HSK점수 충족",IF(U256=5,"HSK점수 충족",IF(U256=4,IF(V256&gt;209,"HSK점수 충족","자격미달"),"자격미달")))))))),IF(P256="D",IF(Q256&gt;649,"TOEIC 충족",IF(R256&gt;244,"New-TEPS 충족",IF(S256&gt;73,"TOEFL 충족",IF(T256&gt;649,"JPT 충족",IF(W256&gt;56,"G-TELP 충족",IF(U1197=6,"HSK점수 충족",IF(U1197=5,"HSK점수 충족",IF(U1197=4,IF(V1197&gt;254,"HSK점수 충족","자격미달"),"자격미달")))))))),0))))</f>
        <v>TOEIC 충족</v>
      </c>
      <c r="AC256" s="21"/>
      <c r="AD256" s="3">
        <f>IF(P256="A",VLOOKUP(Q256,[1]교육_어학_경력backdata!$B$3:$C$9,2,1),IF(P256="B",VLOOKUP(Q256,[1]교육_어학_경력backdata!$G$3:$H$9,2,1),IF(P256="C",0,"오류")))</f>
        <v>16</v>
      </c>
      <c r="AE256" s="3">
        <f>IF(P256="A",VLOOKUP(R256,[1]교육_어학_경력backdata!$B$11:$C$17,2,1),IF(P256="B",VLOOKUP(R256,[1]교육_어학_경력backdata!$G$11:$H$17,2,1),IF(P256="C",0,"오류")))</f>
        <v>0</v>
      </c>
      <c r="AF256" s="3">
        <f>IF(P256="A",VLOOKUP(S256,[1]교육_어학_경력backdata!$B$19:$C$25,2,1),IF(P256="B",VLOOKUP(S256,[1]교육_어학_경력backdata!$G$19:$H$25,2,1),IF(P256="C",0,"오류")))</f>
        <v>0</v>
      </c>
      <c r="AG256" s="3">
        <f>IF(P256="A",VLOOKUP(T256,[1]교육_어학_경력backdata!$B$3:$C$9,2,1),IF(P256="B",VLOOKUP(T256,[1]교육_어학_경력backdata!$G$3:$H$9,2,1),IF(P256="C",0,"오류")))</f>
        <v>0</v>
      </c>
      <c r="AH256" s="3">
        <f>IF(P256="A",IF(U256=0,0,IF(U256=4,0,IF(U256=5,VLOOKUP(V256,[1]교육_어학_경력backdata!$B$27:$C$29,2,1),IF(U256=6,VLOOKUP(V256,[1]교육_어학_경력backdata!$B$31:$C$34,2,1))))),IF(P256="B",IF(U256=0,0,IF(U256=4,0,IF(U256=5,VLOOKUP(V256,[1]교육_어학_경력backdata!$G$27:$H$31,2,1),IF(U256=6,VLOOKUP(V256,[1]교육_어학_경력backdata!$G$33:$H$34,2,1))))),IF(CT256="C",0,"오류")))</f>
        <v>0</v>
      </c>
      <c r="AI256" s="3">
        <f>IF(P256="A",VLOOKUP(W256,[1]교육_어학_경력backdata!$B$36:$C$42,2,1),IF(P256="B",VLOOKUP(W256,[1]교육_어학_경력backdata!$G$36:$H$42,2,1),IF(P256="C",0,"오류")))</f>
        <v>0</v>
      </c>
      <c r="AJ256" s="3">
        <f>SUM(AD256:AI256)</f>
        <v>16</v>
      </c>
      <c r="AK256" s="3">
        <f>_xlfn.MAXIFS(AJ:AJ,B:B,B256)</f>
        <v>16</v>
      </c>
      <c r="AL256" s="3"/>
      <c r="AM256" s="21"/>
      <c r="AN256" s="3"/>
      <c r="AO256" s="3"/>
    </row>
    <row r="257" spans="1:41" x14ac:dyDescent="0.4">
      <c r="A257" s="4">
        <f>IF(B256=B257,A256,A256+1)</f>
        <v>235</v>
      </c>
      <c r="B257" s="4" t="s">
        <v>5106</v>
      </c>
      <c r="C257" s="4" t="s">
        <v>5105</v>
      </c>
      <c r="D257" s="4" t="s">
        <v>3044</v>
      </c>
      <c r="E257" s="4" t="s">
        <v>3043</v>
      </c>
      <c r="F257" s="4">
        <f>IF(B257=B256,F256+1,1)</f>
        <v>1</v>
      </c>
      <c r="G257" s="4" t="s">
        <v>6380</v>
      </c>
      <c r="H257" s="4" t="s">
        <v>6379</v>
      </c>
      <c r="I257" s="4" t="s">
        <v>6378</v>
      </c>
      <c r="J257" s="4" t="s">
        <v>6781</v>
      </c>
      <c r="K257" s="4"/>
      <c r="L257" s="4" t="s">
        <v>6555</v>
      </c>
      <c r="M257" s="4" t="s">
        <v>7329</v>
      </c>
      <c r="P257" s="4" t="s">
        <v>2434</v>
      </c>
      <c r="Q257" s="4">
        <f>IF(H257="TOEIC",VALUE(L257),0)</f>
        <v>935</v>
      </c>
      <c r="R257" s="4">
        <f>IF(H257="NEW TEPS",VALUE(L257),0)</f>
        <v>0</v>
      </c>
      <c r="S257" s="4">
        <f>IF(H257="TOEFL(ibt)",VALUE(L257),0)</f>
        <v>0</v>
      </c>
      <c r="T257" s="4">
        <f>IF(H257="JPT",VALUE(L257),0)</f>
        <v>0</v>
      </c>
      <c r="U257" s="4">
        <f>IF(H257="HSK",VALUE(K257),0)</f>
        <v>0</v>
      </c>
      <c r="V257" s="4">
        <f>IF(H257="HSK",VALUE(L257),0)</f>
        <v>0</v>
      </c>
      <c r="W257" s="4">
        <f>IF(H257="G-TELP Level2",VALUE(L257),0)</f>
        <v>0</v>
      </c>
      <c r="X257" s="4">
        <f>IF(P257="A",IF(Q257&gt;849,1,IF(R257&gt;335,1,IF(S257&gt;97,1,IF(T257&gt;849,1,IF(W257&gt;82,1,IF(U257=6,1,IF(U257=5,IF(V257&gt;254,1,0),0))))))),IF(P257="B",IF(Q257&gt;699,1,IF(R257&gt;263,1,IF(S257&gt;78,1,IF(T257&gt;699,1,IF(W257&gt;63,1,IF(U257=6,1,IF(U257=5,IF(V257&gt;179,1,0),0))))))),IF(P257="C",IF(Q257&gt;599,1,IF(R257&gt;226,1,IF(S257&gt;67,1,IF(T257&gt;599,1,IF(W257&gt;49,1,IF(U257=6,1,IF(U257=5,1,IF(U257=4,IF(V257&gt;209,1,0),0)))))))),IF(P257="D",IF(Q257&gt;649,1,IF(R257&gt;244,1,IF(S257&gt;73,1,IF(T257&gt;649,1,IF(W257&gt;56,1,IF(U257=6,1,IF(U257=5,1,IF(U257=4,IF(V257&gt;254,1,0),0)))))))),0))))</f>
        <v>1</v>
      </c>
      <c r="Y257" s="4">
        <f>SUMIF(B:B,B257,X:X)</f>
        <v>1</v>
      </c>
      <c r="Z257" s="4" t="str">
        <f>IF(Y257&gt;0,"어학 충족","자격미달")</f>
        <v>어학 충족</v>
      </c>
      <c r="AA257" s="4"/>
      <c r="AB257" s="4" t="str">
        <f>IF(P257="A",IF(Q257&gt;849,"TOEIC 충족",IF(R257&gt;335,"New-TEPS 충족",IF(S257&gt;97,"TOEFL 충족",IF(T257&gt;849,"JPT 충족",IF(W257&gt;82,"G-TELP 충족",IF(U257=6,"HSK점수 충족",IF(U257=5,IF(V257&gt;254,"HSK점수 충족","자격미달"),"자격미달"))))))),IF(P257="B",IF(Q257&gt;699,"TOEIC 충족",IF(R257&gt;263,"New-TEPS 충족",IF(S257&gt;78,"TOEFL 충족",IF(T257&gt;699,"JPT 충족",IF(W257&gt;63,"G-TELP 충족",IF(U257=6,"HSK점수 충족",IF(U257=5,IF(V257&gt;179,"HSK점수 충족","자격미달"),"자격미달"))))))),IF(P257="C",IF(Q257&gt;599,"TOEIC 충족",IF(R257&gt;226,"New-TEPS 충족",IF(S257&gt;67,"TOEFL 충족",IF(T257&gt;599,"JPT 충족",IF(W257&gt;49,"G-TELP 충족",IF(U257=6,"HSK점수 충족",IF(U257=5,"HSK점수 충족",IF(U257=4,IF(V257&gt;209,"HSK점수 충족","자격미달"),"자격미달")))))))),IF(P257="D",IF(Q257&gt;649,"TOEIC 충족",IF(R257&gt;244,"New-TEPS 충족",IF(S257&gt;73,"TOEFL 충족",IF(T257&gt;649,"JPT 충족",IF(W257&gt;56,"G-TELP 충족",IF(U1198=6,"HSK점수 충족",IF(U1198=5,"HSK점수 충족",IF(U1198=4,IF(V1198&gt;254,"HSK점수 충족","자격미달"),"자격미달")))))))),0))))</f>
        <v>TOEIC 충족</v>
      </c>
      <c r="AC257" s="21"/>
      <c r="AD257" s="4">
        <f>IF(P257="A",VLOOKUP(Q257,[1]교육_어학_경력backdata!$B$3:$C$9,2,1),IF(P257="B",VLOOKUP(Q257,[1]교육_어학_경력backdata!$G$3:$H$9,2,1),IF(P257="C",0,"오류")))</f>
        <v>18</v>
      </c>
      <c r="AE257" s="4">
        <f>IF(P257="A",VLOOKUP(R257,[1]교육_어학_경력backdata!$B$11:$C$17,2,1),IF(P257="B",VLOOKUP(R257,[1]교육_어학_경력backdata!$G$11:$H$17,2,1),IF(P257="C",0,"오류")))</f>
        <v>0</v>
      </c>
      <c r="AF257" s="4">
        <f>IF(P257="A",VLOOKUP(S257,[1]교육_어학_경력backdata!$B$19:$C$25,2,1),IF(P257="B",VLOOKUP(S257,[1]교육_어학_경력backdata!$G$19:$H$25,2,1),IF(P257="C",0,"오류")))</f>
        <v>0</v>
      </c>
      <c r="AG257" s="4">
        <f>IF(P257="A",VLOOKUP(T257,[1]교육_어학_경력backdata!$B$3:$C$9,2,1),IF(P257="B",VLOOKUP(T257,[1]교육_어학_경력backdata!$G$3:$H$9,2,1),IF(P257="C",0,"오류")))</f>
        <v>0</v>
      </c>
      <c r="AH257" s="4">
        <f>IF(P257="A",IF(U257=0,0,IF(U257=4,0,IF(U257=5,VLOOKUP(V257,[1]교육_어학_경력backdata!$B$27:$C$29,2,1),IF(U257=6,VLOOKUP(V257,[1]교육_어학_경력backdata!$B$31:$C$34,2,1))))),IF(P257="B",IF(U257=0,0,IF(U257=4,0,IF(U257=5,VLOOKUP(V257,[1]교육_어학_경력backdata!$G$27:$H$31,2,1),IF(U257=6,VLOOKUP(V257,[1]교육_어학_경력backdata!$G$33:$H$34,2,1))))),IF(CT257="C",0,"오류")))</f>
        <v>0</v>
      </c>
      <c r="AI257" s="4">
        <f>IF(P257="A",VLOOKUP(W257,[1]교육_어학_경력backdata!$B$36:$C$42,2,1),IF(P257="B",VLOOKUP(W257,[1]교육_어학_경력backdata!$G$36:$H$42,2,1),IF(P257="C",0,"오류")))</f>
        <v>0</v>
      </c>
      <c r="AJ257" s="4">
        <f>SUM(AD257:AI257)</f>
        <v>18</v>
      </c>
      <c r="AK257" s="4">
        <f>_xlfn.MAXIFS(AJ:AJ,B:B,B257)</f>
        <v>18</v>
      </c>
      <c r="AL257" s="4"/>
      <c r="AM257" s="21"/>
      <c r="AN257" s="4"/>
      <c r="AO257" s="4"/>
    </row>
    <row r="258" spans="1:41" x14ac:dyDescent="0.4">
      <c r="A258" s="3">
        <f>IF(B257=B258,A257,A257+1)</f>
        <v>236</v>
      </c>
      <c r="B258" s="3" t="s">
        <v>5099</v>
      </c>
      <c r="C258" s="3" t="s">
        <v>5098</v>
      </c>
      <c r="D258" s="3" t="s">
        <v>3044</v>
      </c>
      <c r="E258" s="3" t="s">
        <v>3043</v>
      </c>
      <c r="F258" s="3">
        <f>IF(B258=B257,F257+1,1)</f>
        <v>1</v>
      </c>
      <c r="G258" s="3" t="s">
        <v>6384</v>
      </c>
      <c r="H258" s="3" t="s">
        <v>6379</v>
      </c>
      <c r="I258" s="3" t="s">
        <v>6378</v>
      </c>
      <c r="J258" s="3" t="s">
        <v>6512</v>
      </c>
      <c r="K258" s="3"/>
      <c r="L258" s="3" t="s">
        <v>6623</v>
      </c>
      <c r="M258" s="3" t="s">
        <v>7328</v>
      </c>
      <c r="P258" s="3" t="s">
        <v>2434</v>
      </c>
      <c r="Q258" s="3">
        <f>IF(H258="TOEIC",VALUE(L258),0)</f>
        <v>860</v>
      </c>
      <c r="R258" s="3">
        <f>IF(H258="NEW TEPS",VALUE(L258),0)</f>
        <v>0</v>
      </c>
      <c r="S258" s="3">
        <f>IF(H258="TOEFL(ibt)",VALUE(L258),0)</f>
        <v>0</v>
      </c>
      <c r="T258" s="3">
        <f>IF(H258="JPT",VALUE(L258),0)</f>
        <v>0</v>
      </c>
      <c r="U258" s="3">
        <f>IF(H258="HSK",VALUE(K258),0)</f>
        <v>0</v>
      </c>
      <c r="V258" s="3">
        <f>IF(H258="HSK",VALUE(L258),0)</f>
        <v>0</v>
      </c>
      <c r="W258" s="3">
        <f>IF(H258="G-TELP Level2",VALUE(L258),0)</f>
        <v>0</v>
      </c>
      <c r="X258" s="3">
        <f>IF(P258="A",IF(Q258&gt;849,1,IF(R258&gt;335,1,IF(S258&gt;97,1,IF(T258&gt;849,1,IF(W258&gt;82,1,IF(U258=6,1,IF(U258=5,IF(V258&gt;254,1,0),0))))))),IF(P258="B",IF(Q258&gt;699,1,IF(R258&gt;263,1,IF(S258&gt;78,1,IF(T258&gt;699,1,IF(W258&gt;63,1,IF(U258=6,1,IF(U258=5,IF(V258&gt;179,1,0),0))))))),IF(P258="C",IF(Q258&gt;599,1,IF(R258&gt;226,1,IF(S258&gt;67,1,IF(T258&gt;599,1,IF(W258&gt;49,1,IF(U258=6,1,IF(U258=5,1,IF(U258=4,IF(V258&gt;209,1,0),0)))))))),IF(P258="D",IF(Q258&gt;649,1,IF(R258&gt;244,1,IF(S258&gt;73,1,IF(T258&gt;649,1,IF(W258&gt;56,1,IF(U258=6,1,IF(U258=5,1,IF(U258=4,IF(V258&gt;254,1,0),0)))))))),0))))</f>
        <v>1</v>
      </c>
      <c r="Y258" s="3">
        <f>SUMIF(B:B,B258,X:X)</f>
        <v>1</v>
      </c>
      <c r="Z258" s="3" t="str">
        <f>IF(Y258&gt;0,"어학 충족","자격미달")</f>
        <v>어학 충족</v>
      </c>
      <c r="AA258" s="3"/>
      <c r="AB258" s="3" t="str">
        <f>IF(P258="A",IF(Q258&gt;849,"TOEIC 충족",IF(R258&gt;335,"New-TEPS 충족",IF(S258&gt;97,"TOEFL 충족",IF(T258&gt;849,"JPT 충족",IF(W258&gt;82,"G-TELP 충족",IF(U258=6,"HSK점수 충족",IF(U258=5,IF(V258&gt;254,"HSK점수 충족","자격미달"),"자격미달"))))))),IF(P258="B",IF(Q258&gt;699,"TOEIC 충족",IF(R258&gt;263,"New-TEPS 충족",IF(S258&gt;78,"TOEFL 충족",IF(T258&gt;699,"JPT 충족",IF(W258&gt;63,"G-TELP 충족",IF(U258=6,"HSK점수 충족",IF(U258=5,IF(V258&gt;179,"HSK점수 충족","자격미달"),"자격미달"))))))),IF(P258="C",IF(Q258&gt;599,"TOEIC 충족",IF(R258&gt;226,"New-TEPS 충족",IF(S258&gt;67,"TOEFL 충족",IF(T258&gt;599,"JPT 충족",IF(W258&gt;49,"G-TELP 충족",IF(U258=6,"HSK점수 충족",IF(U258=5,"HSK점수 충족",IF(U258=4,IF(V258&gt;209,"HSK점수 충족","자격미달"),"자격미달")))))))),IF(P258="D",IF(Q258&gt;649,"TOEIC 충족",IF(R258&gt;244,"New-TEPS 충족",IF(S258&gt;73,"TOEFL 충족",IF(T258&gt;649,"JPT 충족",IF(W258&gt;56,"G-TELP 충족",IF(U1199=6,"HSK점수 충족",IF(U1199=5,"HSK점수 충족",IF(U1199=4,IF(V1199&gt;254,"HSK점수 충족","자격미달"),"자격미달")))))))),0))))</f>
        <v>TOEIC 충족</v>
      </c>
      <c r="AC258" s="21"/>
      <c r="AD258" s="3">
        <f>IF(P258="A",VLOOKUP(Q258,[1]교육_어학_경력backdata!$B$3:$C$9,2,1),IF(P258="B",VLOOKUP(Q258,[1]교육_어학_경력backdata!$G$3:$H$9,2,1),IF(P258="C",0,"오류")))</f>
        <v>12</v>
      </c>
      <c r="AE258" s="3">
        <f>IF(P258="A",VLOOKUP(R258,[1]교육_어학_경력backdata!$B$11:$C$17,2,1),IF(P258="B",VLOOKUP(R258,[1]교육_어학_경력backdata!$G$11:$H$17,2,1),IF(P258="C",0,"오류")))</f>
        <v>0</v>
      </c>
      <c r="AF258" s="3">
        <f>IF(P258="A",VLOOKUP(S258,[1]교육_어학_경력backdata!$B$19:$C$25,2,1),IF(P258="B",VLOOKUP(S258,[1]교육_어학_경력backdata!$G$19:$H$25,2,1),IF(P258="C",0,"오류")))</f>
        <v>0</v>
      </c>
      <c r="AG258" s="3">
        <f>IF(P258="A",VLOOKUP(T258,[1]교육_어학_경력backdata!$B$3:$C$9,2,1),IF(P258="B",VLOOKUP(T258,[1]교육_어학_경력backdata!$G$3:$H$9,2,1),IF(P258="C",0,"오류")))</f>
        <v>0</v>
      </c>
      <c r="AH258" s="3">
        <f>IF(P258="A",IF(U258=0,0,IF(U258=4,0,IF(U258=5,VLOOKUP(V258,[1]교육_어학_경력backdata!$B$27:$C$29,2,1),IF(U258=6,VLOOKUP(V258,[1]교육_어학_경력backdata!$B$31:$C$34,2,1))))),IF(P258="B",IF(U258=0,0,IF(U258=4,0,IF(U258=5,VLOOKUP(V258,[1]교육_어학_경력backdata!$G$27:$H$31,2,1),IF(U258=6,VLOOKUP(V258,[1]교육_어학_경력backdata!$G$33:$H$34,2,1))))),IF(CT258="C",0,"오류")))</f>
        <v>0</v>
      </c>
      <c r="AI258" s="3">
        <f>IF(P258="A",VLOOKUP(W258,[1]교육_어학_경력backdata!$B$36:$C$42,2,1),IF(P258="B",VLOOKUP(W258,[1]교육_어학_경력backdata!$G$36:$H$42,2,1),IF(P258="C",0,"오류")))</f>
        <v>0</v>
      </c>
      <c r="AJ258" s="3">
        <f>SUM(AD258:AI258)</f>
        <v>12</v>
      </c>
      <c r="AK258" s="3">
        <f>_xlfn.MAXIFS(AJ:AJ,B:B,B258)</f>
        <v>12</v>
      </c>
      <c r="AL258" s="3"/>
      <c r="AM258" s="21"/>
      <c r="AN258" s="3"/>
      <c r="AO258" s="3"/>
    </row>
    <row r="259" spans="1:41" x14ac:dyDescent="0.4">
      <c r="A259" s="4">
        <f>IF(B258=B259,A258,A258+1)</f>
        <v>237</v>
      </c>
      <c r="B259" s="4" t="s">
        <v>5096</v>
      </c>
      <c r="C259" s="4" t="s">
        <v>5095</v>
      </c>
      <c r="D259" s="4" t="s">
        <v>3044</v>
      </c>
      <c r="E259" s="4" t="s">
        <v>3043</v>
      </c>
      <c r="F259" s="4">
        <f>IF(B259=B258,F258+1,1)</f>
        <v>1</v>
      </c>
      <c r="G259" s="4" t="s">
        <v>6380</v>
      </c>
      <c r="H259" s="4" t="s">
        <v>6379</v>
      </c>
      <c r="I259" s="4" t="s">
        <v>6378</v>
      </c>
      <c r="J259" s="4" t="s">
        <v>6920</v>
      </c>
      <c r="K259" s="4"/>
      <c r="L259" s="4" t="s">
        <v>6451</v>
      </c>
      <c r="M259" s="4" t="s">
        <v>7327</v>
      </c>
      <c r="P259" s="4" t="s">
        <v>2434</v>
      </c>
      <c r="Q259" s="4">
        <f>IF(H259="TOEIC",VALUE(L259),0)</f>
        <v>920</v>
      </c>
      <c r="R259" s="4">
        <f>IF(H259="NEW TEPS",VALUE(L259),0)</f>
        <v>0</v>
      </c>
      <c r="S259" s="4">
        <f>IF(H259="TOEFL(ibt)",VALUE(L259),0)</f>
        <v>0</v>
      </c>
      <c r="T259" s="4">
        <f>IF(H259="JPT",VALUE(L259),0)</f>
        <v>0</v>
      </c>
      <c r="U259" s="4">
        <f>IF(H259="HSK",VALUE(K259),0)</f>
        <v>0</v>
      </c>
      <c r="V259" s="4">
        <f>IF(H259="HSK",VALUE(L259),0)</f>
        <v>0</v>
      </c>
      <c r="W259" s="4">
        <f>IF(H259="G-TELP Level2",VALUE(L259),0)</f>
        <v>0</v>
      </c>
      <c r="X259" s="4">
        <f>IF(P259="A",IF(Q259&gt;849,1,IF(R259&gt;335,1,IF(S259&gt;97,1,IF(T259&gt;849,1,IF(W259&gt;82,1,IF(U259=6,1,IF(U259=5,IF(V259&gt;254,1,0),0))))))),IF(P259="B",IF(Q259&gt;699,1,IF(R259&gt;263,1,IF(S259&gt;78,1,IF(T259&gt;699,1,IF(W259&gt;63,1,IF(U259=6,1,IF(U259=5,IF(V259&gt;179,1,0),0))))))),IF(P259="C",IF(Q259&gt;599,1,IF(R259&gt;226,1,IF(S259&gt;67,1,IF(T259&gt;599,1,IF(W259&gt;49,1,IF(U259=6,1,IF(U259=5,1,IF(U259=4,IF(V259&gt;209,1,0),0)))))))),IF(P259="D",IF(Q259&gt;649,1,IF(R259&gt;244,1,IF(S259&gt;73,1,IF(T259&gt;649,1,IF(W259&gt;56,1,IF(U259=6,1,IF(U259=5,1,IF(U259=4,IF(V259&gt;254,1,0),0)))))))),0))))</f>
        <v>1</v>
      </c>
      <c r="Y259" s="4">
        <f>SUMIF(B:B,B259,X:X)</f>
        <v>1</v>
      </c>
      <c r="Z259" s="4" t="str">
        <f>IF(Y259&gt;0,"어학 충족","자격미달")</f>
        <v>어학 충족</v>
      </c>
      <c r="AA259" s="4"/>
      <c r="AB259" s="4" t="str">
        <f>IF(P259="A",IF(Q259&gt;849,"TOEIC 충족",IF(R259&gt;335,"New-TEPS 충족",IF(S259&gt;97,"TOEFL 충족",IF(T259&gt;849,"JPT 충족",IF(W259&gt;82,"G-TELP 충족",IF(U259=6,"HSK점수 충족",IF(U259=5,IF(V259&gt;254,"HSK점수 충족","자격미달"),"자격미달"))))))),IF(P259="B",IF(Q259&gt;699,"TOEIC 충족",IF(R259&gt;263,"New-TEPS 충족",IF(S259&gt;78,"TOEFL 충족",IF(T259&gt;699,"JPT 충족",IF(W259&gt;63,"G-TELP 충족",IF(U259=6,"HSK점수 충족",IF(U259=5,IF(V259&gt;179,"HSK점수 충족","자격미달"),"자격미달"))))))),IF(P259="C",IF(Q259&gt;599,"TOEIC 충족",IF(R259&gt;226,"New-TEPS 충족",IF(S259&gt;67,"TOEFL 충족",IF(T259&gt;599,"JPT 충족",IF(W259&gt;49,"G-TELP 충족",IF(U259=6,"HSK점수 충족",IF(U259=5,"HSK점수 충족",IF(U259=4,IF(V259&gt;209,"HSK점수 충족","자격미달"),"자격미달")))))))),IF(P259="D",IF(Q259&gt;649,"TOEIC 충족",IF(R259&gt;244,"New-TEPS 충족",IF(S259&gt;73,"TOEFL 충족",IF(T259&gt;649,"JPT 충족",IF(W259&gt;56,"G-TELP 충족",IF(U1200=6,"HSK점수 충족",IF(U1200=5,"HSK점수 충족",IF(U1200=4,IF(V1200&gt;254,"HSK점수 충족","자격미달"),"자격미달")))))))),0))))</f>
        <v>TOEIC 충족</v>
      </c>
      <c r="AC259" s="21"/>
      <c r="AD259" s="4">
        <f>IF(P259="A",VLOOKUP(Q259,[1]교육_어학_경력backdata!$B$3:$C$9,2,1),IF(P259="B",VLOOKUP(Q259,[1]교육_어학_경력backdata!$G$3:$H$9,2,1),IF(P259="C",0,"오류")))</f>
        <v>16</v>
      </c>
      <c r="AE259" s="4">
        <f>IF(P259="A",VLOOKUP(R259,[1]교육_어학_경력backdata!$B$11:$C$17,2,1),IF(P259="B",VLOOKUP(R259,[1]교육_어학_경력backdata!$G$11:$H$17,2,1),IF(P259="C",0,"오류")))</f>
        <v>0</v>
      </c>
      <c r="AF259" s="4">
        <f>IF(P259="A",VLOOKUP(S259,[1]교육_어학_경력backdata!$B$19:$C$25,2,1),IF(P259="B",VLOOKUP(S259,[1]교육_어학_경력backdata!$G$19:$H$25,2,1),IF(P259="C",0,"오류")))</f>
        <v>0</v>
      </c>
      <c r="AG259" s="4">
        <f>IF(P259="A",VLOOKUP(T259,[1]교육_어학_경력backdata!$B$3:$C$9,2,1),IF(P259="B",VLOOKUP(T259,[1]교육_어학_경력backdata!$G$3:$H$9,2,1),IF(P259="C",0,"오류")))</f>
        <v>0</v>
      </c>
      <c r="AH259" s="4">
        <f>IF(P259="A",IF(U259=0,0,IF(U259=4,0,IF(U259=5,VLOOKUP(V259,[1]교육_어학_경력backdata!$B$27:$C$29,2,1),IF(U259=6,VLOOKUP(V259,[1]교육_어학_경력backdata!$B$31:$C$34,2,1))))),IF(P259="B",IF(U259=0,0,IF(U259=4,0,IF(U259=5,VLOOKUP(V259,[1]교육_어학_경력backdata!$G$27:$H$31,2,1),IF(U259=6,VLOOKUP(V259,[1]교육_어학_경력backdata!$G$33:$H$34,2,1))))),IF(CT259="C",0,"오류")))</f>
        <v>0</v>
      </c>
      <c r="AI259" s="4">
        <f>IF(P259="A",VLOOKUP(W259,[1]교육_어학_경력backdata!$B$36:$C$42,2,1),IF(P259="B",VLOOKUP(W259,[1]교육_어학_경력backdata!$G$36:$H$42,2,1),IF(P259="C",0,"오류")))</f>
        <v>0</v>
      </c>
      <c r="AJ259" s="4">
        <f>SUM(AD259:AI259)</f>
        <v>16</v>
      </c>
      <c r="AK259" s="4">
        <f>_xlfn.MAXIFS(AJ:AJ,B:B,B259)</f>
        <v>16</v>
      </c>
      <c r="AL259" s="4"/>
      <c r="AM259" s="21"/>
      <c r="AN259" s="4"/>
      <c r="AO259" s="4"/>
    </row>
    <row r="260" spans="1:41" x14ac:dyDescent="0.4">
      <c r="A260" s="3">
        <f>IF(B259=B260,A259,A259+1)</f>
        <v>238</v>
      </c>
      <c r="B260" s="3" t="s">
        <v>5091</v>
      </c>
      <c r="C260" s="3" t="s">
        <v>5090</v>
      </c>
      <c r="D260" s="3" t="s">
        <v>3044</v>
      </c>
      <c r="E260" s="3" t="s">
        <v>3043</v>
      </c>
      <c r="F260" s="3">
        <f>IF(B260=B259,F259+1,1)</f>
        <v>1</v>
      </c>
      <c r="G260" s="3" t="s">
        <v>6380</v>
      </c>
      <c r="H260" s="3" t="s">
        <v>6379</v>
      </c>
      <c r="I260" s="3" t="s">
        <v>6378</v>
      </c>
      <c r="J260" s="3" t="s">
        <v>6512</v>
      </c>
      <c r="K260" s="3"/>
      <c r="L260" s="3" t="s">
        <v>6492</v>
      </c>
      <c r="M260" s="3" t="s">
        <v>7326</v>
      </c>
      <c r="P260" s="3" t="s">
        <v>2434</v>
      </c>
      <c r="Q260" s="3">
        <f>IF(H260="TOEIC",VALUE(L260),0)</f>
        <v>855</v>
      </c>
      <c r="R260" s="3">
        <f>IF(H260="NEW TEPS",VALUE(L260),0)</f>
        <v>0</v>
      </c>
      <c r="S260" s="3">
        <f>IF(H260="TOEFL(ibt)",VALUE(L260),0)</f>
        <v>0</v>
      </c>
      <c r="T260" s="3">
        <f>IF(H260="JPT",VALUE(L260),0)</f>
        <v>0</v>
      </c>
      <c r="U260" s="3">
        <f>IF(H260="HSK",VALUE(K260),0)</f>
        <v>0</v>
      </c>
      <c r="V260" s="3">
        <f>IF(H260="HSK",VALUE(L260),0)</f>
        <v>0</v>
      </c>
      <c r="W260" s="3">
        <f>IF(H260="G-TELP Level2",VALUE(L260),0)</f>
        <v>0</v>
      </c>
      <c r="X260" s="3">
        <f>IF(P260="A",IF(Q260&gt;849,1,IF(R260&gt;335,1,IF(S260&gt;97,1,IF(T260&gt;849,1,IF(W260&gt;82,1,IF(U260=6,1,IF(U260=5,IF(V260&gt;254,1,0),0))))))),IF(P260="B",IF(Q260&gt;699,1,IF(R260&gt;263,1,IF(S260&gt;78,1,IF(T260&gt;699,1,IF(W260&gt;63,1,IF(U260=6,1,IF(U260=5,IF(V260&gt;179,1,0),0))))))),IF(P260="C",IF(Q260&gt;599,1,IF(R260&gt;226,1,IF(S260&gt;67,1,IF(T260&gt;599,1,IF(W260&gt;49,1,IF(U260=6,1,IF(U260=5,1,IF(U260=4,IF(V260&gt;209,1,0),0)))))))),IF(P260="D",IF(Q260&gt;649,1,IF(R260&gt;244,1,IF(S260&gt;73,1,IF(T260&gt;649,1,IF(W260&gt;56,1,IF(U260=6,1,IF(U260=5,1,IF(U260=4,IF(V260&gt;254,1,0),0)))))))),0))))</f>
        <v>1</v>
      </c>
      <c r="Y260" s="3">
        <f>SUMIF(B:B,B260,X:X)</f>
        <v>1</v>
      </c>
      <c r="Z260" s="3" t="str">
        <f>IF(Y260&gt;0,"어학 충족","자격미달")</f>
        <v>어학 충족</v>
      </c>
      <c r="AA260" s="3"/>
      <c r="AB260" s="3" t="str">
        <f>IF(P260="A",IF(Q260&gt;849,"TOEIC 충족",IF(R260&gt;335,"New-TEPS 충족",IF(S260&gt;97,"TOEFL 충족",IF(T260&gt;849,"JPT 충족",IF(W260&gt;82,"G-TELP 충족",IF(U260=6,"HSK점수 충족",IF(U260=5,IF(V260&gt;254,"HSK점수 충족","자격미달"),"자격미달"))))))),IF(P260="B",IF(Q260&gt;699,"TOEIC 충족",IF(R260&gt;263,"New-TEPS 충족",IF(S260&gt;78,"TOEFL 충족",IF(T260&gt;699,"JPT 충족",IF(W260&gt;63,"G-TELP 충족",IF(U260=6,"HSK점수 충족",IF(U260=5,IF(V260&gt;179,"HSK점수 충족","자격미달"),"자격미달"))))))),IF(P260="C",IF(Q260&gt;599,"TOEIC 충족",IF(R260&gt;226,"New-TEPS 충족",IF(S260&gt;67,"TOEFL 충족",IF(T260&gt;599,"JPT 충족",IF(W260&gt;49,"G-TELP 충족",IF(U260=6,"HSK점수 충족",IF(U260=5,"HSK점수 충족",IF(U260=4,IF(V260&gt;209,"HSK점수 충족","자격미달"),"자격미달")))))))),IF(P260="D",IF(Q260&gt;649,"TOEIC 충족",IF(R260&gt;244,"New-TEPS 충족",IF(S260&gt;73,"TOEFL 충족",IF(T260&gt;649,"JPT 충족",IF(W260&gt;56,"G-TELP 충족",IF(U1201=6,"HSK점수 충족",IF(U1201=5,"HSK점수 충족",IF(U1201=4,IF(V1201&gt;254,"HSK점수 충족","자격미달"),"자격미달")))))))),0))))</f>
        <v>TOEIC 충족</v>
      </c>
      <c r="AC260" s="21"/>
      <c r="AD260" s="3">
        <f>IF(P260="A",VLOOKUP(Q260,[1]교육_어학_경력backdata!$B$3:$C$9,2,1),IF(P260="B",VLOOKUP(Q260,[1]교육_어학_경력backdata!$G$3:$H$9,2,1),IF(P260="C",0,"오류")))</f>
        <v>12</v>
      </c>
      <c r="AE260" s="3">
        <f>IF(P260="A",VLOOKUP(R260,[1]교육_어학_경력backdata!$B$11:$C$17,2,1),IF(P260="B",VLOOKUP(R260,[1]교육_어학_경력backdata!$G$11:$H$17,2,1),IF(P260="C",0,"오류")))</f>
        <v>0</v>
      </c>
      <c r="AF260" s="3">
        <f>IF(P260="A",VLOOKUP(S260,[1]교육_어학_경력backdata!$B$19:$C$25,2,1),IF(P260="B",VLOOKUP(S260,[1]교육_어학_경력backdata!$G$19:$H$25,2,1),IF(P260="C",0,"오류")))</f>
        <v>0</v>
      </c>
      <c r="AG260" s="3">
        <f>IF(P260="A",VLOOKUP(T260,[1]교육_어학_경력backdata!$B$3:$C$9,2,1),IF(P260="B",VLOOKUP(T260,[1]교육_어학_경력backdata!$G$3:$H$9,2,1),IF(P260="C",0,"오류")))</f>
        <v>0</v>
      </c>
      <c r="AH260" s="3">
        <f>IF(P260="A",IF(U260=0,0,IF(U260=4,0,IF(U260=5,VLOOKUP(V260,[1]교육_어학_경력backdata!$B$27:$C$29,2,1),IF(U260=6,VLOOKUP(V260,[1]교육_어학_경력backdata!$B$31:$C$34,2,1))))),IF(P260="B",IF(U260=0,0,IF(U260=4,0,IF(U260=5,VLOOKUP(V260,[1]교육_어학_경력backdata!$G$27:$H$31,2,1),IF(U260=6,VLOOKUP(V260,[1]교육_어학_경력backdata!$G$33:$H$34,2,1))))),IF(CT260="C",0,"오류")))</f>
        <v>0</v>
      </c>
      <c r="AI260" s="3">
        <f>IF(P260="A",VLOOKUP(W260,[1]교육_어학_경력backdata!$B$36:$C$42,2,1),IF(P260="B",VLOOKUP(W260,[1]교육_어학_경력backdata!$G$36:$H$42,2,1),IF(P260="C",0,"오류")))</f>
        <v>0</v>
      </c>
      <c r="AJ260" s="3">
        <f>SUM(AD260:AI260)</f>
        <v>12</v>
      </c>
      <c r="AK260" s="3">
        <f>_xlfn.MAXIFS(AJ:AJ,B:B,B260)</f>
        <v>12</v>
      </c>
      <c r="AL260" s="3"/>
      <c r="AM260" s="21"/>
      <c r="AN260" s="3"/>
      <c r="AO260" s="3"/>
    </row>
    <row r="261" spans="1:41" x14ac:dyDescent="0.4">
      <c r="A261" s="4">
        <f>IF(B260=B261,A260,A260+1)</f>
        <v>239</v>
      </c>
      <c r="B261" s="4" t="s">
        <v>5084</v>
      </c>
      <c r="C261" s="4" t="s">
        <v>5083</v>
      </c>
      <c r="D261" s="4" t="s">
        <v>3044</v>
      </c>
      <c r="E261" s="4" t="s">
        <v>3043</v>
      </c>
      <c r="F261" s="4">
        <f>IF(B261=B260,F260+1,1)</f>
        <v>1</v>
      </c>
      <c r="G261" s="4" t="s">
        <v>6384</v>
      </c>
      <c r="H261" s="4" t="s">
        <v>6379</v>
      </c>
      <c r="I261" s="4" t="s">
        <v>6378</v>
      </c>
      <c r="J261" s="4" t="s">
        <v>6840</v>
      </c>
      <c r="K261" s="4"/>
      <c r="L261" s="4" t="s">
        <v>6623</v>
      </c>
      <c r="M261" s="4" t="s">
        <v>7325</v>
      </c>
      <c r="P261" s="4" t="s">
        <v>2434</v>
      </c>
      <c r="Q261" s="4">
        <f>IF(H261="TOEIC",VALUE(L261),0)</f>
        <v>860</v>
      </c>
      <c r="R261" s="4">
        <f>IF(H261="NEW TEPS",VALUE(L261),0)</f>
        <v>0</v>
      </c>
      <c r="S261" s="4">
        <f>IF(H261="TOEFL(ibt)",VALUE(L261),0)</f>
        <v>0</v>
      </c>
      <c r="T261" s="4">
        <f>IF(H261="JPT",VALUE(L261),0)</f>
        <v>0</v>
      </c>
      <c r="U261" s="4">
        <f>IF(H261="HSK",VALUE(K261),0)</f>
        <v>0</v>
      </c>
      <c r="V261" s="4">
        <f>IF(H261="HSK",VALUE(L261),0)</f>
        <v>0</v>
      </c>
      <c r="W261" s="4">
        <f>IF(H261="G-TELP Level2",VALUE(L261),0)</f>
        <v>0</v>
      </c>
      <c r="X261" s="4">
        <f>IF(P261="A",IF(Q261&gt;849,1,IF(R261&gt;335,1,IF(S261&gt;97,1,IF(T261&gt;849,1,IF(W261&gt;82,1,IF(U261=6,1,IF(U261=5,IF(V261&gt;254,1,0),0))))))),IF(P261="B",IF(Q261&gt;699,1,IF(R261&gt;263,1,IF(S261&gt;78,1,IF(T261&gt;699,1,IF(W261&gt;63,1,IF(U261=6,1,IF(U261=5,IF(V261&gt;179,1,0),0))))))),IF(P261="C",IF(Q261&gt;599,1,IF(R261&gt;226,1,IF(S261&gt;67,1,IF(T261&gt;599,1,IF(W261&gt;49,1,IF(U261=6,1,IF(U261=5,1,IF(U261=4,IF(V261&gt;209,1,0),0)))))))),IF(P261="D",IF(Q261&gt;649,1,IF(R261&gt;244,1,IF(S261&gt;73,1,IF(T261&gt;649,1,IF(W261&gt;56,1,IF(U261=6,1,IF(U261=5,1,IF(U261=4,IF(V261&gt;254,1,0),0)))))))),0))))</f>
        <v>1</v>
      </c>
      <c r="Y261" s="4">
        <f>SUMIF(B:B,B261,X:X)</f>
        <v>1</v>
      </c>
      <c r="Z261" s="4" t="str">
        <f>IF(Y261&gt;0,"어학 충족","자격미달")</f>
        <v>어학 충족</v>
      </c>
      <c r="AA261" s="4"/>
      <c r="AB261" s="4" t="str">
        <f>IF(P261="A",IF(Q261&gt;849,"TOEIC 충족",IF(R261&gt;335,"New-TEPS 충족",IF(S261&gt;97,"TOEFL 충족",IF(T261&gt;849,"JPT 충족",IF(W261&gt;82,"G-TELP 충족",IF(U261=6,"HSK점수 충족",IF(U261=5,IF(V261&gt;254,"HSK점수 충족","자격미달"),"자격미달"))))))),IF(P261="B",IF(Q261&gt;699,"TOEIC 충족",IF(R261&gt;263,"New-TEPS 충족",IF(S261&gt;78,"TOEFL 충족",IF(T261&gt;699,"JPT 충족",IF(W261&gt;63,"G-TELP 충족",IF(U261=6,"HSK점수 충족",IF(U261=5,IF(V261&gt;179,"HSK점수 충족","자격미달"),"자격미달"))))))),IF(P261="C",IF(Q261&gt;599,"TOEIC 충족",IF(R261&gt;226,"New-TEPS 충족",IF(S261&gt;67,"TOEFL 충족",IF(T261&gt;599,"JPT 충족",IF(W261&gt;49,"G-TELP 충족",IF(U261=6,"HSK점수 충족",IF(U261=5,"HSK점수 충족",IF(U261=4,IF(V261&gt;209,"HSK점수 충족","자격미달"),"자격미달")))))))),IF(P261="D",IF(Q261&gt;649,"TOEIC 충족",IF(R261&gt;244,"New-TEPS 충족",IF(S261&gt;73,"TOEFL 충족",IF(T261&gt;649,"JPT 충족",IF(W261&gt;56,"G-TELP 충족",IF(U1202=6,"HSK점수 충족",IF(U1202=5,"HSK점수 충족",IF(U1202=4,IF(V1202&gt;254,"HSK점수 충족","자격미달"),"자격미달")))))))),0))))</f>
        <v>TOEIC 충족</v>
      </c>
      <c r="AC261" s="21"/>
      <c r="AD261" s="4">
        <f>IF(P261="A",VLOOKUP(Q261,[1]교육_어학_경력backdata!$B$3:$C$9,2,1),IF(P261="B",VLOOKUP(Q261,[1]교육_어학_경력backdata!$G$3:$H$9,2,1),IF(P261="C",0,"오류")))</f>
        <v>12</v>
      </c>
      <c r="AE261" s="4">
        <f>IF(P261="A",VLOOKUP(R261,[1]교육_어학_경력backdata!$B$11:$C$17,2,1),IF(P261="B",VLOOKUP(R261,[1]교육_어학_경력backdata!$G$11:$H$17,2,1),IF(P261="C",0,"오류")))</f>
        <v>0</v>
      </c>
      <c r="AF261" s="4">
        <f>IF(P261="A",VLOOKUP(S261,[1]교육_어학_경력backdata!$B$19:$C$25,2,1),IF(P261="B",VLOOKUP(S261,[1]교육_어학_경력backdata!$G$19:$H$25,2,1),IF(P261="C",0,"오류")))</f>
        <v>0</v>
      </c>
      <c r="AG261" s="4">
        <f>IF(P261="A",VLOOKUP(T261,[1]교육_어학_경력backdata!$B$3:$C$9,2,1),IF(P261="B",VLOOKUP(T261,[1]교육_어학_경력backdata!$G$3:$H$9,2,1),IF(P261="C",0,"오류")))</f>
        <v>0</v>
      </c>
      <c r="AH261" s="4">
        <f>IF(P261="A",IF(U261=0,0,IF(U261=4,0,IF(U261=5,VLOOKUP(V261,[1]교육_어학_경력backdata!$B$27:$C$29,2,1),IF(U261=6,VLOOKUP(V261,[1]교육_어학_경력backdata!$B$31:$C$34,2,1))))),IF(P261="B",IF(U261=0,0,IF(U261=4,0,IF(U261=5,VLOOKUP(V261,[1]교육_어학_경력backdata!$G$27:$H$31,2,1),IF(U261=6,VLOOKUP(V261,[1]교육_어학_경력backdata!$G$33:$H$34,2,1))))),IF(CT261="C",0,"오류")))</f>
        <v>0</v>
      </c>
      <c r="AI261" s="4">
        <f>IF(P261="A",VLOOKUP(W261,[1]교육_어학_경력backdata!$B$36:$C$42,2,1),IF(P261="B",VLOOKUP(W261,[1]교육_어학_경력backdata!$G$36:$H$42,2,1),IF(P261="C",0,"오류")))</f>
        <v>0</v>
      </c>
      <c r="AJ261" s="4">
        <f>SUM(AD261:AI261)</f>
        <v>12</v>
      </c>
      <c r="AK261" s="4">
        <f>_xlfn.MAXIFS(AJ:AJ,B:B,B261)</f>
        <v>12</v>
      </c>
      <c r="AL261" s="4"/>
      <c r="AM261" s="21"/>
      <c r="AN261" s="4"/>
      <c r="AO261" s="4"/>
    </row>
    <row r="262" spans="1:41" x14ac:dyDescent="0.4">
      <c r="A262" s="3">
        <f>IF(B261=B262,A261,A261+1)</f>
        <v>240</v>
      </c>
      <c r="B262" s="3" t="s">
        <v>5080</v>
      </c>
      <c r="C262" s="3" t="s">
        <v>5079</v>
      </c>
      <c r="D262" s="3" t="s">
        <v>3044</v>
      </c>
      <c r="E262" s="3" t="s">
        <v>3043</v>
      </c>
      <c r="F262" s="3">
        <f>IF(B262=B261,F261+1,1)</f>
        <v>1</v>
      </c>
      <c r="G262" s="3" t="s">
        <v>6380</v>
      </c>
      <c r="H262" s="3" t="s">
        <v>6379</v>
      </c>
      <c r="I262" s="3" t="s">
        <v>6378</v>
      </c>
      <c r="J262" s="3" t="s">
        <v>6692</v>
      </c>
      <c r="K262" s="3"/>
      <c r="L262" s="3" t="s">
        <v>6569</v>
      </c>
      <c r="M262" s="3" t="s">
        <v>7324</v>
      </c>
      <c r="P262" s="3" t="s">
        <v>2434</v>
      </c>
      <c r="Q262" s="3">
        <f>IF(H262="TOEIC",VALUE(L262),0)</f>
        <v>910</v>
      </c>
      <c r="R262" s="3">
        <f>IF(H262="NEW TEPS",VALUE(L262),0)</f>
        <v>0</v>
      </c>
      <c r="S262" s="3">
        <f>IF(H262="TOEFL(ibt)",VALUE(L262),0)</f>
        <v>0</v>
      </c>
      <c r="T262" s="3">
        <f>IF(H262="JPT",VALUE(L262),0)</f>
        <v>0</v>
      </c>
      <c r="U262" s="3">
        <f>IF(H262="HSK",VALUE(K262),0)</f>
        <v>0</v>
      </c>
      <c r="V262" s="3">
        <f>IF(H262="HSK",VALUE(L262),0)</f>
        <v>0</v>
      </c>
      <c r="W262" s="3">
        <f>IF(H262="G-TELP Level2",VALUE(L262),0)</f>
        <v>0</v>
      </c>
      <c r="X262" s="3">
        <f>IF(P262="A",IF(Q262&gt;849,1,IF(R262&gt;335,1,IF(S262&gt;97,1,IF(T262&gt;849,1,IF(W262&gt;82,1,IF(U262=6,1,IF(U262=5,IF(V262&gt;254,1,0),0))))))),IF(P262="B",IF(Q262&gt;699,1,IF(R262&gt;263,1,IF(S262&gt;78,1,IF(T262&gt;699,1,IF(W262&gt;63,1,IF(U262=6,1,IF(U262=5,IF(V262&gt;179,1,0),0))))))),IF(P262="C",IF(Q262&gt;599,1,IF(R262&gt;226,1,IF(S262&gt;67,1,IF(T262&gt;599,1,IF(W262&gt;49,1,IF(U262=6,1,IF(U262=5,1,IF(U262=4,IF(V262&gt;209,1,0),0)))))))),IF(P262="D",IF(Q262&gt;649,1,IF(R262&gt;244,1,IF(S262&gt;73,1,IF(T262&gt;649,1,IF(W262&gt;56,1,IF(U262=6,1,IF(U262=5,1,IF(U262=4,IF(V262&gt;254,1,0),0)))))))),0))))</f>
        <v>1</v>
      </c>
      <c r="Y262" s="3">
        <f>SUMIF(B:B,B262,X:X)</f>
        <v>1</v>
      </c>
      <c r="Z262" s="3" t="str">
        <f>IF(Y262&gt;0,"어학 충족","자격미달")</f>
        <v>어학 충족</v>
      </c>
      <c r="AA262" s="3"/>
      <c r="AB262" s="3" t="str">
        <f>IF(P262="A",IF(Q262&gt;849,"TOEIC 충족",IF(R262&gt;335,"New-TEPS 충족",IF(S262&gt;97,"TOEFL 충족",IF(T262&gt;849,"JPT 충족",IF(W262&gt;82,"G-TELP 충족",IF(U262=6,"HSK점수 충족",IF(U262=5,IF(V262&gt;254,"HSK점수 충족","자격미달"),"자격미달"))))))),IF(P262="B",IF(Q262&gt;699,"TOEIC 충족",IF(R262&gt;263,"New-TEPS 충족",IF(S262&gt;78,"TOEFL 충족",IF(T262&gt;699,"JPT 충족",IF(W262&gt;63,"G-TELP 충족",IF(U262=6,"HSK점수 충족",IF(U262=5,IF(V262&gt;179,"HSK점수 충족","자격미달"),"자격미달"))))))),IF(P262="C",IF(Q262&gt;599,"TOEIC 충족",IF(R262&gt;226,"New-TEPS 충족",IF(S262&gt;67,"TOEFL 충족",IF(T262&gt;599,"JPT 충족",IF(W262&gt;49,"G-TELP 충족",IF(U262=6,"HSK점수 충족",IF(U262=5,"HSK점수 충족",IF(U262=4,IF(V262&gt;209,"HSK점수 충족","자격미달"),"자격미달")))))))),IF(P262="D",IF(Q262&gt;649,"TOEIC 충족",IF(R262&gt;244,"New-TEPS 충족",IF(S262&gt;73,"TOEFL 충족",IF(T262&gt;649,"JPT 충족",IF(W262&gt;56,"G-TELP 충족",IF(U1203=6,"HSK점수 충족",IF(U1203=5,"HSK점수 충족",IF(U1203=4,IF(V1203&gt;254,"HSK점수 충족","자격미달"),"자격미달")))))))),0))))</f>
        <v>TOEIC 충족</v>
      </c>
      <c r="AC262" s="21"/>
      <c r="AD262" s="3">
        <f>IF(P262="A",VLOOKUP(Q262,[1]교육_어학_경력backdata!$B$3:$C$9,2,1),IF(P262="B",VLOOKUP(Q262,[1]교육_어학_경력backdata!$G$3:$H$9,2,1),IF(P262="C",0,"오류")))</f>
        <v>16</v>
      </c>
      <c r="AE262" s="3">
        <f>IF(P262="A",VLOOKUP(R262,[1]교육_어학_경력backdata!$B$11:$C$17,2,1),IF(P262="B",VLOOKUP(R262,[1]교육_어학_경력backdata!$G$11:$H$17,2,1),IF(P262="C",0,"오류")))</f>
        <v>0</v>
      </c>
      <c r="AF262" s="3">
        <f>IF(P262="A",VLOOKUP(S262,[1]교육_어학_경력backdata!$B$19:$C$25,2,1),IF(P262="B",VLOOKUP(S262,[1]교육_어학_경력backdata!$G$19:$H$25,2,1),IF(P262="C",0,"오류")))</f>
        <v>0</v>
      </c>
      <c r="AG262" s="3">
        <f>IF(P262="A",VLOOKUP(T262,[1]교육_어학_경력backdata!$B$3:$C$9,2,1),IF(P262="B",VLOOKUP(T262,[1]교육_어학_경력backdata!$G$3:$H$9,2,1),IF(P262="C",0,"오류")))</f>
        <v>0</v>
      </c>
      <c r="AH262" s="3">
        <f>IF(P262="A",IF(U262=0,0,IF(U262=4,0,IF(U262=5,VLOOKUP(V262,[1]교육_어학_경력backdata!$B$27:$C$29,2,1),IF(U262=6,VLOOKUP(V262,[1]교육_어학_경력backdata!$B$31:$C$34,2,1))))),IF(P262="B",IF(U262=0,0,IF(U262=4,0,IF(U262=5,VLOOKUP(V262,[1]교육_어학_경력backdata!$G$27:$H$31,2,1),IF(U262=6,VLOOKUP(V262,[1]교육_어학_경력backdata!$G$33:$H$34,2,1))))),IF(CT262="C",0,"오류")))</f>
        <v>0</v>
      </c>
      <c r="AI262" s="3">
        <f>IF(P262="A",VLOOKUP(W262,[1]교육_어학_경력backdata!$B$36:$C$42,2,1),IF(P262="B",VLOOKUP(W262,[1]교육_어학_경력backdata!$G$36:$H$42,2,1),IF(P262="C",0,"오류")))</f>
        <v>0</v>
      </c>
      <c r="AJ262" s="3">
        <f>SUM(AD262:AI262)</f>
        <v>16</v>
      </c>
      <c r="AK262" s="3">
        <f>_xlfn.MAXIFS(AJ:AJ,B:B,B262)</f>
        <v>16</v>
      </c>
      <c r="AL262" s="3"/>
      <c r="AM262" s="21"/>
      <c r="AN262" s="3"/>
      <c r="AO262" s="3"/>
    </row>
    <row r="263" spans="1:41" x14ac:dyDescent="0.4">
      <c r="A263" s="4">
        <f>IF(B262=B263,A262,A262+1)</f>
        <v>241</v>
      </c>
      <c r="B263" s="4" t="s">
        <v>5072</v>
      </c>
      <c r="C263" s="4" t="s">
        <v>5071</v>
      </c>
      <c r="D263" s="4" t="s">
        <v>3044</v>
      </c>
      <c r="E263" s="4" t="s">
        <v>3043</v>
      </c>
      <c r="F263" s="4">
        <f>IF(B263=B262,F262+1,1)</f>
        <v>1</v>
      </c>
      <c r="G263" s="4" t="s">
        <v>6380</v>
      </c>
      <c r="H263" s="4" t="s">
        <v>6379</v>
      </c>
      <c r="I263" s="4" t="s">
        <v>6378</v>
      </c>
      <c r="J263" s="4" t="s">
        <v>6777</v>
      </c>
      <c r="K263" s="4"/>
      <c r="L263" s="4" t="s">
        <v>6517</v>
      </c>
      <c r="M263" s="4" t="s">
        <v>7323</v>
      </c>
      <c r="P263" s="4" t="s">
        <v>2434</v>
      </c>
      <c r="Q263" s="4">
        <f>IF(H263="TOEIC",VALUE(L263),0)</f>
        <v>875</v>
      </c>
      <c r="R263" s="4">
        <f>IF(H263="NEW TEPS",VALUE(L263),0)</f>
        <v>0</v>
      </c>
      <c r="S263" s="4">
        <f>IF(H263="TOEFL(ibt)",VALUE(L263),0)</f>
        <v>0</v>
      </c>
      <c r="T263" s="4">
        <f>IF(H263="JPT",VALUE(L263),0)</f>
        <v>0</v>
      </c>
      <c r="U263" s="4">
        <f>IF(H263="HSK",VALUE(K263),0)</f>
        <v>0</v>
      </c>
      <c r="V263" s="4">
        <f>IF(H263="HSK",VALUE(L263),0)</f>
        <v>0</v>
      </c>
      <c r="W263" s="4">
        <f>IF(H263="G-TELP Level2",VALUE(L263),0)</f>
        <v>0</v>
      </c>
      <c r="X263" s="4">
        <f>IF(P263="A",IF(Q263&gt;849,1,IF(R263&gt;335,1,IF(S263&gt;97,1,IF(T263&gt;849,1,IF(W263&gt;82,1,IF(U263=6,1,IF(U263=5,IF(V263&gt;254,1,0),0))))))),IF(P263="B",IF(Q263&gt;699,1,IF(R263&gt;263,1,IF(S263&gt;78,1,IF(T263&gt;699,1,IF(W263&gt;63,1,IF(U263=6,1,IF(U263=5,IF(V263&gt;179,1,0),0))))))),IF(P263="C",IF(Q263&gt;599,1,IF(R263&gt;226,1,IF(S263&gt;67,1,IF(T263&gt;599,1,IF(W263&gt;49,1,IF(U263=6,1,IF(U263=5,1,IF(U263=4,IF(V263&gt;209,1,0),0)))))))),IF(P263="D",IF(Q263&gt;649,1,IF(R263&gt;244,1,IF(S263&gt;73,1,IF(T263&gt;649,1,IF(W263&gt;56,1,IF(U263=6,1,IF(U263=5,1,IF(U263=4,IF(V263&gt;254,1,0),0)))))))),0))))</f>
        <v>1</v>
      </c>
      <c r="Y263" s="4">
        <f>SUMIF(B:B,B263,X:X)</f>
        <v>1</v>
      </c>
      <c r="Z263" s="4" t="str">
        <f>IF(Y263&gt;0,"어학 충족","자격미달")</f>
        <v>어학 충족</v>
      </c>
      <c r="AA263" s="4"/>
      <c r="AB263" s="4" t="str">
        <f>IF(P263="A",IF(Q263&gt;849,"TOEIC 충족",IF(R263&gt;335,"New-TEPS 충족",IF(S263&gt;97,"TOEFL 충족",IF(T263&gt;849,"JPT 충족",IF(W263&gt;82,"G-TELP 충족",IF(U263=6,"HSK점수 충족",IF(U263=5,IF(V263&gt;254,"HSK점수 충족","자격미달"),"자격미달"))))))),IF(P263="B",IF(Q263&gt;699,"TOEIC 충족",IF(R263&gt;263,"New-TEPS 충족",IF(S263&gt;78,"TOEFL 충족",IF(T263&gt;699,"JPT 충족",IF(W263&gt;63,"G-TELP 충족",IF(U263=6,"HSK점수 충족",IF(U263=5,IF(V263&gt;179,"HSK점수 충족","자격미달"),"자격미달"))))))),IF(P263="C",IF(Q263&gt;599,"TOEIC 충족",IF(R263&gt;226,"New-TEPS 충족",IF(S263&gt;67,"TOEFL 충족",IF(T263&gt;599,"JPT 충족",IF(W263&gt;49,"G-TELP 충족",IF(U263=6,"HSK점수 충족",IF(U263=5,"HSK점수 충족",IF(U263=4,IF(V263&gt;209,"HSK점수 충족","자격미달"),"자격미달")))))))),IF(P263="D",IF(Q263&gt;649,"TOEIC 충족",IF(R263&gt;244,"New-TEPS 충족",IF(S263&gt;73,"TOEFL 충족",IF(T263&gt;649,"JPT 충족",IF(W263&gt;56,"G-TELP 충족",IF(U1204=6,"HSK점수 충족",IF(U1204=5,"HSK점수 충족",IF(U1204=4,IF(V1204&gt;254,"HSK점수 충족","자격미달"),"자격미달")))))))),0))))</f>
        <v>TOEIC 충족</v>
      </c>
      <c r="AC263" s="21"/>
      <c r="AD263" s="4">
        <f>IF(P263="A",VLOOKUP(Q263,[1]교육_어학_경력backdata!$B$3:$C$9,2,1),IF(P263="B",VLOOKUP(Q263,[1]교육_어학_경력backdata!$G$3:$H$9,2,1),IF(P263="C",0,"오류")))</f>
        <v>14</v>
      </c>
      <c r="AE263" s="4">
        <f>IF(P263="A",VLOOKUP(R263,[1]교육_어학_경력backdata!$B$11:$C$17,2,1),IF(P263="B",VLOOKUP(R263,[1]교육_어학_경력backdata!$G$11:$H$17,2,1),IF(P263="C",0,"오류")))</f>
        <v>0</v>
      </c>
      <c r="AF263" s="4">
        <f>IF(P263="A",VLOOKUP(S263,[1]교육_어학_경력backdata!$B$19:$C$25,2,1),IF(P263="B",VLOOKUP(S263,[1]교육_어학_경력backdata!$G$19:$H$25,2,1),IF(P263="C",0,"오류")))</f>
        <v>0</v>
      </c>
      <c r="AG263" s="4">
        <f>IF(P263="A",VLOOKUP(T263,[1]교육_어학_경력backdata!$B$3:$C$9,2,1),IF(P263="B",VLOOKUP(T263,[1]교육_어학_경력backdata!$G$3:$H$9,2,1),IF(P263="C",0,"오류")))</f>
        <v>0</v>
      </c>
      <c r="AH263" s="4">
        <f>IF(P263="A",IF(U263=0,0,IF(U263=4,0,IF(U263=5,VLOOKUP(V263,[1]교육_어학_경력backdata!$B$27:$C$29,2,1),IF(U263=6,VLOOKUP(V263,[1]교육_어학_경력backdata!$B$31:$C$34,2,1))))),IF(P263="B",IF(U263=0,0,IF(U263=4,0,IF(U263=5,VLOOKUP(V263,[1]교육_어학_경력backdata!$G$27:$H$31,2,1),IF(U263=6,VLOOKUP(V263,[1]교육_어학_경력backdata!$G$33:$H$34,2,1))))),IF(CT263="C",0,"오류")))</f>
        <v>0</v>
      </c>
      <c r="AI263" s="4">
        <f>IF(P263="A",VLOOKUP(W263,[1]교육_어학_경력backdata!$B$36:$C$42,2,1),IF(P263="B",VLOOKUP(W263,[1]교육_어학_경력backdata!$G$36:$H$42,2,1),IF(P263="C",0,"오류")))</f>
        <v>0</v>
      </c>
      <c r="AJ263" s="4">
        <f>SUM(AD263:AI263)</f>
        <v>14</v>
      </c>
      <c r="AK263" s="4">
        <f>_xlfn.MAXIFS(AJ:AJ,B:B,B263)</f>
        <v>14</v>
      </c>
      <c r="AL263" s="4"/>
      <c r="AM263" s="21"/>
      <c r="AN263" s="4"/>
      <c r="AO263" s="4"/>
    </row>
    <row r="264" spans="1:41" x14ac:dyDescent="0.4">
      <c r="A264" s="3">
        <f>IF(B263=B264,A263,A263+1)</f>
        <v>242</v>
      </c>
      <c r="B264" s="3" t="s">
        <v>5067</v>
      </c>
      <c r="C264" s="3" t="s">
        <v>5066</v>
      </c>
      <c r="D264" s="3" t="s">
        <v>3044</v>
      </c>
      <c r="E264" s="3" t="s">
        <v>3043</v>
      </c>
      <c r="F264" s="3">
        <f>IF(B264=B263,F263+1,1)</f>
        <v>1</v>
      </c>
      <c r="G264" s="3" t="s">
        <v>6380</v>
      </c>
      <c r="H264" s="3" t="s">
        <v>6379</v>
      </c>
      <c r="I264" s="3" t="s">
        <v>6378</v>
      </c>
      <c r="J264" s="3" t="s">
        <v>6504</v>
      </c>
      <c r="K264" s="3"/>
      <c r="L264" s="3" t="s">
        <v>6451</v>
      </c>
      <c r="M264" s="3" t="s">
        <v>7322</v>
      </c>
      <c r="P264" s="3" t="s">
        <v>2434</v>
      </c>
      <c r="Q264" s="3">
        <f>IF(H264="TOEIC",VALUE(L264),0)</f>
        <v>920</v>
      </c>
      <c r="R264" s="3">
        <f>IF(H264="NEW TEPS",VALUE(L264),0)</f>
        <v>0</v>
      </c>
      <c r="S264" s="3">
        <f>IF(H264="TOEFL(ibt)",VALUE(L264),0)</f>
        <v>0</v>
      </c>
      <c r="T264" s="3">
        <f>IF(H264="JPT",VALUE(L264),0)</f>
        <v>0</v>
      </c>
      <c r="U264" s="3">
        <f>IF(H264="HSK",VALUE(K264),0)</f>
        <v>0</v>
      </c>
      <c r="V264" s="3">
        <f>IF(H264="HSK",VALUE(L264),0)</f>
        <v>0</v>
      </c>
      <c r="W264" s="3">
        <f>IF(H264="G-TELP Level2",VALUE(L264),0)</f>
        <v>0</v>
      </c>
      <c r="X264" s="3">
        <f>IF(P264="A",IF(Q264&gt;849,1,IF(R264&gt;335,1,IF(S264&gt;97,1,IF(T264&gt;849,1,IF(W264&gt;82,1,IF(U264=6,1,IF(U264=5,IF(V264&gt;254,1,0),0))))))),IF(P264="B",IF(Q264&gt;699,1,IF(R264&gt;263,1,IF(S264&gt;78,1,IF(T264&gt;699,1,IF(W264&gt;63,1,IF(U264=6,1,IF(U264=5,IF(V264&gt;179,1,0),0))))))),IF(P264="C",IF(Q264&gt;599,1,IF(R264&gt;226,1,IF(S264&gt;67,1,IF(T264&gt;599,1,IF(W264&gt;49,1,IF(U264=6,1,IF(U264=5,1,IF(U264=4,IF(V264&gt;209,1,0),0)))))))),IF(P264="D",IF(Q264&gt;649,1,IF(R264&gt;244,1,IF(S264&gt;73,1,IF(T264&gt;649,1,IF(W264&gt;56,1,IF(U264=6,1,IF(U264=5,1,IF(U264=4,IF(V264&gt;254,1,0),0)))))))),0))))</f>
        <v>1</v>
      </c>
      <c r="Y264" s="3">
        <f>SUMIF(B:B,B264,X:X)</f>
        <v>1</v>
      </c>
      <c r="Z264" s="3" t="str">
        <f>IF(Y264&gt;0,"어학 충족","자격미달")</f>
        <v>어학 충족</v>
      </c>
      <c r="AA264" s="3"/>
      <c r="AB264" s="3" t="str">
        <f>IF(P264="A",IF(Q264&gt;849,"TOEIC 충족",IF(R264&gt;335,"New-TEPS 충족",IF(S264&gt;97,"TOEFL 충족",IF(T264&gt;849,"JPT 충족",IF(W264&gt;82,"G-TELP 충족",IF(U264=6,"HSK점수 충족",IF(U264=5,IF(V264&gt;254,"HSK점수 충족","자격미달"),"자격미달"))))))),IF(P264="B",IF(Q264&gt;699,"TOEIC 충족",IF(R264&gt;263,"New-TEPS 충족",IF(S264&gt;78,"TOEFL 충족",IF(T264&gt;699,"JPT 충족",IF(W264&gt;63,"G-TELP 충족",IF(U264=6,"HSK점수 충족",IF(U264=5,IF(V264&gt;179,"HSK점수 충족","자격미달"),"자격미달"))))))),IF(P264="C",IF(Q264&gt;599,"TOEIC 충족",IF(R264&gt;226,"New-TEPS 충족",IF(S264&gt;67,"TOEFL 충족",IF(T264&gt;599,"JPT 충족",IF(W264&gt;49,"G-TELP 충족",IF(U264=6,"HSK점수 충족",IF(U264=5,"HSK점수 충족",IF(U264=4,IF(V264&gt;209,"HSK점수 충족","자격미달"),"자격미달")))))))),IF(P264="D",IF(Q264&gt;649,"TOEIC 충족",IF(R264&gt;244,"New-TEPS 충족",IF(S264&gt;73,"TOEFL 충족",IF(T264&gt;649,"JPT 충족",IF(W264&gt;56,"G-TELP 충족",IF(U1205=6,"HSK점수 충족",IF(U1205=5,"HSK점수 충족",IF(U1205=4,IF(V1205&gt;254,"HSK점수 충족","자격미달"),"자격미달")))))))),0))))</f>
        <v>TOEIC 충족</v>
      </c>
      <c r="AC264" s="21"/>
      <c r="AD264" s="3">
        <f>IF(P264="A",VLOOKUP(Q264,[1]교육_어학_경력backdata!$B$3:$C$9,2,1),IF(P264="B",VLOOKUP(Q264,[1]교육_어학_경력backdata!$G$3:$H$9,2,1),IF(P264="C",0,"오류")))</f>
        <v>16</v>
      </c>
      <c r="AE264" s="3">
        <f>IF(P264="A",VLOOKUP(R264,[1]교육_어학_경력backdata!$B$11:$C$17,2,1),IF(P264="B",VLOOKUP(R264,[1]교육_어학_경력backdata!$G$11:$H$17,2,1),IF(P264="C",0,"오류")))</f>
        <v>0</v>
      </c>
      <c r="AF264" s="3">
        <f>IF(P264="A",VLOOKUP(S264,[1]교육_어학_경력backdata!$B$19:$C$25,2,1),IF(P264="B",VLOOKUP(S264,[1]교육_어학_경력backdata!$G$19:$H$25,2,1),IF(P264="C",0,"오류")))</f>
        <v>0</v>
      </c>
      <c r="AG264" s="3">
        <f>IF(P264="A",VLOOKUP(T264,[1]교육_어학_경력backdata!$B$3:$C$9,2,1),IF(P264="B",VLOOKUP(T264,[1]교육_어학_경력backdata!$G$3:$H$9,2,1),IF(P264="C",0,"오류")))</f>
        <v>0</v>
      </c>
      <c r="AH264" s="3">
        <f>IF(P264="A",IF(U264=0,0,IF(U264=4,0,IF(U264=5,VLOOKUP(V264,[1]교육_어학_경력backdata!$B$27:$C$29,2,1),IF(U264=6,VLOOKUP(V264,[1]교육_어학_경력backdata!$B$31:$C$34,2,1))))),IF(P264="B",IF(U264=0,0,IF(U264=4,0,IF(U264=5,VLOOKUP(V264,[1]교육_어학_경력backdata!$G$27:$H$31,2,1),IF(U264=6,VLOOKUP(V264,[1]교육_어학_경력backdata!$G$33:$H$34,2,1))))),IF(CT264="C",0,"오류")))</f>
        <v>0</v>
      </c>
      <c r="AI264" s="3">
        <f>IF(P264="A",VLOOKUP(W264,[1]교육_어학_경력backdata!$B$36:$C$42,2,1),IF(P264="B",VLOOKUP(W264,[1]교육_어학_경력backdata!$G$36:$H$42,2,1),IF(P264="C",0,"오류")))</f>
        <v>0</v>
      </c>
      <c r="AJ264" s="3">
        <f>SUM(AD264:AI264)</f>
        <v>16</v>
      </c>
      <c r="AK264" s="3">
        <f>_xlfn.MAXIFS(AJ:AJ,B:B,B264)</f>
        <v>16</v>
      </c>
      <c r="AL264" s="3"/>
      <c r="AM264" s="21"/>
      <c r="AN264" s="3"/>
      <c r="AO264" s="3"/>
    </row>
    <row r="265" spans="1:41" x14ac:dyDescent="0.4">
      <c r="A265" s="4">
        <f>IF(B264=B265,A264,A264+1)</f>
        <v>243</v>
      </c>
      <c r="B265" s="4" t="s">
        <v>5064</v>
      </c>
      <c r="C265" s="4" t="s">
        <v>2504</v>
      </c>
      <c r="D265" s="4" t="s">
        <v>3044</v>
      </c>
      <c r="E265" s="4" t="s">
        <v>3043</v>
      </c>
      <c r="F265" s="4">
        <f>IF(B265=B264,F264+1,1)</f>
        <v>1</v>
      </c>
      <c r="G265" s="4" t="s">
        <v>6380</v>
      </c>
      <c r="H265" s="4" t="s">
        <v>6379</v>
      </c>
      <c r="I265" s="4" t="s">
        <v>6378</v>
      </c>
      <c r="J265" s="4" t="s">
        <v>6636</v>
      </c>
      <c r="K265" s="4"/>
      <c r="L265" s="4" t="s">
        <v>6726</v>
      </c>
      <c r="M265" s="4" t="s">
        <v>7321</v>
      </c>
      <c r="P265" s="4" t="s">
        <v>2434</v>
      </c>
      <c r="Q265" s="4">
        <f>IF(H265="TOEIC",VALUE(L265),0)</f>
        <v>980</v>
      </c>
      <c r="R265" s="4">
        <f>IF(H265="NEW TEPS",VALUE(L265),0)</f>
        <v>0</v>
      </c>
      <c r="S265" s="4">
        <f>IF(H265="TOEFL(ibt)",VALUE(L265),0)</f>
        <v>0</v>
      </c>
      <c r="T265" s="4">
        <f>IF(H265="JPT",VALUE(L265),0)</f>
        <v>0</v>
      </c>
      <c r="U265" s="4">
        <f>IF(H265="HSK",VALUE(K265),0)</f>
        <v>0</v>
      </c>
      <c r="V265" s="4">
        <f>IF(H265="HSK",VALUE(L265),0)</f>
        <v>0</v>
      </c>
      <c r="W265" s="4">
        <f>IF(H265="G-TELP Level2",VALUE(L265),0)</f>
        <v>0</v>
      </c>
      <c r="X265" s="4">
        <f>IF(P265="A",IF(Q265&gt;849,1,IF(R265&gt;335,1,IF(S265&gt;97,1,IF(T265&gt;849,1,IF(W265&gt;82,1,IF(U265=6,1,IF(U265=5,IF(V265&gt;254,1,0),0))))))),IF(P265="B",IF(Q265&gt;699,1,IF(R265&gt;263,1,IF(S265&gt;78,1,IF(T265&gt;699,1,IF(W265&gt;63,1,IF(U265=6,1,IF(U265=5,IF(V265&gt;179,1,0),0))))))),IF(P265="C",IF(Q265&gt;599,1,IF(R265&gt;226,1,IF(S265&gt;67,1,IF(T265&gt;599,1,IF(W265&gt;49,1,IF(U265=6,1,IF(U265=5,1,IF(U265=4,IF(V265&gt;209,1,0),0)))))))),IF(P265="D",IF(Q265&gt;649,1,IF(R265&gt;244,1,IF(S265&gt;73,1,IF(T265&gt;649,1,IF(W265&gt;56,1,IF(U265=6,1,IF(U265=5,1,IF(U265=4,IF(V265&gt;254,1,0),0)))))))),0))))</f>
        <v>1</v>
      </c>
      <c r="Y265" s="4">
        <f>SUMIF(B:B,B265,X:X)</f>
        <v>1</v>
      </c>
      <c r="Z265" s="4" t="str">
        <f>IF(Y265&gt;0,"어학 충족","자격미달")</f>
        <v>어학 충족</v>
      </c>
      <c r="AA265" s="4"/>
      <c r="AB265" s="4" t="str">
        <f>IF(P265="A",IF(Q265&gt;849,"TOEIC 충족",IF(R265&gt;335,"New-TEPS 충족",IF(S265&gt;97,"TOEFL 충족",IF(T265&gt;849,"JPT 충족",IF(W265&gt;82,"G-TELP 충족",IF(U265=6,"HSK점수 충족",IF(U265=5,IF(V265&gt;254,"HSK점수 충족","자격미달"),"자격미달"))))))),IF(P265="B",IF(Q265&gt;699,"TOEIC 충족",IF(R265&gt;263,"New-TEPS 충족",IF(S265&gt;78,"TOEFL 충족",IF(T265&gt;699,"JPT 충족",IF(W265&gt;63,"G-TELP 충족",IF(U265=6,"HSK점수 충족",IF(U265=5,IF(V265&gt;179,"HSK점수 충족","자격미달"),"자격미달"))))))),IF(P265="C",IF(Q265&gt;599,"TOEIC 충족",IF(R265&gt;226,"New-TEPS 충족",IF(S265&gt;67,"TOEFL 충족",IF(T265&gt;599,"JPT 충족",IF(W265&gt;49,"G-TELP 충족",IF(U265=6,"HSK점수 충족",IF(U265=5,"HSK점수 충족",IF(U265=4,IF(V265&gt;209,"HSK점수 충족","자격미달"),"자격미달")))))))),IF(P265="D",IF(Q265&gt;649,"TOEIC 충족",IF(R265&gt;244,"New-TEPS 충족",IF(S265&gt;73,"TOEFL 충족",IF(T265&gt;649,"JPT 충족",IF(W265&gt;56,"G-TELP 충족",IF(U1206=6,"HSK점수 충족",IF(U1206=5,"HSK점수 충족",IF(U1206=4,IF(V1206&gt;254,"HSK점수 충족","자격미달"),"자격미달")))))))),0))))</f>
        <v>TOEIC 충족</v>
      </c>
      <c r="AC265" s="21"/>
      <c r="AD265" s="4">
        <f>IF(P265="A",VLOOKUP(Q265,[1]교육_어학_경력backdata!$B$3:$C$9,2,1),IF(P265="B",VLOOKUP(Q265,[1]교육_어학_경력backdata!$G$3:$H$9,2,1),IF(P265="C",0,"오류")))</f>
        <v>20</v>
      </c>
      <c r="AE265" s="4">
        <f>IF(P265="A",VLOOKUP(R265,[1]교육_어학_경력backdata!$B$11:$C$17,2,1),IF(P265="B",VLOOKUP(R265,[1]교육_어학_경력backdata!$G$11:$H$17,2,1),IF(P265="C",0,"오류")))</f>
        <v>0</v>
      </c>
      <c r="AF265" s="4">
        <f>IF(P265="A",VLOOKUP(S265,[1]교육_어학_경력backdata!$B$19:$C$25,2,1),IF(P265="B",VLOOKUP(S265,[1]교육_어학_경력backdata!$G$19:$H$25,2,1),IF(P265="C",0,"오류")))</f>
        <v>0</v>
      </c>
      <c r="AG265" s="4">
        <f>IF(P265="A",VLOOKUP(T265,[1]교육_어학_경력backdata!$B$3:$C$9,2,1),IF(P265="B",VLOOKUP(T265,[1]교육_어학_경력backdata!$G$3:$H$9,2,1),IF(P265="C",0,"오류")))</f>
        <v>0</v>
      </c>
      <c r="AH265" s="4">
        <f>IF(P265="A",IF(U265=0,0,IF(U265=4,0,IF(U265=5,VLOOKUP(V265,[1]교육_어학_경력backdata!$B$27:$C$29,2,1),IF(U265=6,VLOOKUP(V265,[1]교육_어학_경력backdata!$B$31:$C$34,2,1))))),IF(P265="B",IF(U265=0,0,IF(U265=4,0,IF(U265=5,VLOOKUP(V265,[1]교육_어학_경력backdata!$G$27:$H$31,2,1),IF(U265=6,VLOOKUP(V265,[1]교육_어학_경력backdata!$G$33:$H$34,2,1))))),IF(CT265="C",0,"오류")))</f>
        <v>0</v>
      </c>
      <c r="AI265" s="4">
        <f>IF(P265="A",VLOOKUP(W265,[1]교육_어학_경력backdata!$B$36:$C$42,2,1),IF(P265="B",VLOOKUP(W265,[1]교육_어학_경력backdata!$G$36:$H$42,2,1),IF(P265="C",0,"오류")))</f>
        <v>0</v>
      </c>
      <c r="AJ265" s="4">
        <f>SUM(AD265:AI265)</f>
        <v>20</v>
      </c>
      <c r="AK265" s="4">
        <f>_xlfn.MAXIFS(AJ:AJ,B:B,B265)</f>
        <v>20</v>
      </c>
      <c r="AL265" s="4"/>
      <c r="AM265" s="21"/>
      <c r="AN265" s="4"/>
      <c r="AO265" s="4"/>
    </row>
    <row r="266" spans="1:41" x14ac:dyDescent="0.4">
      <c r="A266" s="3">
        <f>IF(B265=B266,A265,A265+1)</f>
        <v>244</v>
      </c>
      <c r="B266" s="3" t="s">
        <v>5059</v>
      </c>
      <c r="C266" s="3" t="s">
        <v>5058</v>
      </c>
      <c r="D266" s="3" t="s">
        <v>3044</v>
      </c>
      <c r="E266" s="3" t="s">
        <v>3043</v>
      </c>
      <c r="F266" s="3">
        <f>IF(B266=B265,F265+1,1)</f>
        <v>1</v>
      </c>
      <c r="G266" s="3" t="s">
        <v>6380</v>
      </c>
      <c r="H266" s="3" t="s">
        <v>6379</v>
      </c>
      <c r="I266" s="3" t="s">
        <v>6378</v>
      </c>
      <c r="J266" s="3" t="s">
        <v>6397</v>
      </c>
      <c r="K266" s="3"/>
      <c r="L266" s="3" t="s">
        <v>6674</v>
      </c>
      <c r="M266" s="3" t="s">
        <v>7320</v>
      </c>
      <c r="P266" s="3" t="s">
        <v>2434</v>
      </c>
      <c r="Q266" s="3">
        <f>IF(H266="TOEIC",VALUE(L266),0)</f>
        <v>905</v>
      </c>
      <c r="R266" s="3">
        <f>IF(H266="NEW TEPS",VALUE(L266),0)</f>
        <v>0</v>
      </c>
      <c r="S266" s="3">
        <f>IF(H266="TOEFL(ibt)",VALUE(L266),0)</f>
        <v>0</v>
      </c>
      <c r="T266" s="3">
        <f>IF(H266="JPT",VALUE(L266),0)</f>
        <v>0</v>
      </c>
      <c r="U266" s="3">
        <f>IF(H266="HSK",VALUE(K266),0)</f>
        <v>0</v>
      </c>
      <c r="V266" s="3">
        <f>IF(H266="HSK",VALUE(L266),0)</f>
        <v>0</v>
      </c>
      <c r="W266" s="3">
        <f>IF(H266="G-TELP Level2",VALUE(L266),0)</f>
        <v>0</v>
      </c>
      <c r="X266" s="3">
        <f>IF(P266="A",IF(Q266&gt;849,1,IF(R266&gt;335,1,IF(S266&gt;97,1,IF(T266&gt;849,1,IF(W266&gt;82,1,IF(U266=6,1,IF(U266=5,IF(V266&gt;254,1,0),0))))))),IF(P266="B",IF(Q266&gt;699,1,IF(R266&gt;263,1,IF(S266&gt;78,1,IF(T266&gt;699,1,IF(W266&gt;63,1,IF(U266=6,1,IF(U266=5,IF(V266&gt;179,1,0),0))))))),IF(P266="C",IF(Q266&gt;599,1,IF(R266&gt;226,1,IF(S266&gt;67,1,IF(T266&gt;599,1,IF(W266&gt;49,1,IF(U266=6,1,IF(U266=5,1,IF(U266=4,IF(V266&gt;209,1,0),0)))))))),IF(P266="D",IF(Q266&gt;649,1,IF(R266&gt;244,1,IF(S266&gt;73,1,IF(T266&gt;649,1,IF(W266&gt;56,1,IF(U266=6,1,IF(U266=5,1,IF(U266=4,IF(V266&gt;254,1,0),0)))))))),0))))</f>
        <v>1</v>
      </c>
      <c r="Y266" s="3">
        <f>SUMIF(B:B,B266,X:X)</f>
        <v>1</v>
      </c>
      <c r="Z266" s="3" t="str">
        <f>IF(Y266&gt;0,"어학 충족","자격미달")</f>
        <v>어학 충족</v>
      </c>
      <c r="AA266" s="3"/>
      <c r="AB266" s="3" t="str">
        <f>IF(P266="A",IF(Q266&gt;849,"TOEIC 충족",IF(R266&gt;335,"New-TEPS 충족",IF(S266&gt;97,"TOEFL 충족",IF(T266&gt;849,"JPT 충족",IF(W266&gt;82,"G-TELP 충족",IF(U266=6,"HSK점수 충족",IF(U266=5,IF(V266&gt;254,"HSK점수 충족","자격미달"),"자격미달"))))))),IF(P266="B",IF(Q266&gt;699,"TOEIC 충족",IF(R266&gt;263,"New-TEPS 충족",IF(S266&gt;78,"TOEFL 충족",IF(T266&gt;699,"JPT 충족",IF(W266&gt;63,"G-TELP 충족",IF(U266=6,"HSK점수 충족",IF(U266=5,IF(V266&gt;179,"HSK점수 충족","자격미달"),"자격미달"))))))),IF(P266="C",IF(Q266&gt;599,"TOEIC 충족",IF(R266&gt;226,"New-TEPS 충족",IF(S266&gt;67,"TOEFL 충족",IF(T266&gt;599,"JPT 충족",IF(W266&gt;49,"G-TELP 충족",IF(U266=6,"HSK점수 충족",IF(U266=5,"HSK점수 충족",IF(U266=4,IF(V266&gt;209,"HSK점수 충족","자격미달"),"자격미달")))))))),IF(P266="D",IF(Q266&gt;649,"TOEIC 충족",IF(R266&gt;244,"New-TEPS 충족",IF(S266&gt;73,"TOEFL 충족",IF(T266&gt;649,"JPT 충족",IF(W266&gt;56,"G-TELP 충족",IF(U1207=6,"HSK점수 충족",IF(U1207=5,"HSK점수 충족",IF(U1207=4,IF(V1207&gt;254,"HSK점수 충족","자격미달"),"자격미달")))))))),0))))</f>
        <v>TOEIC 충족</v>
      </c>
      <c r="AC266" s="21"/>
      <c r="AD266" s="3">
        <f>IF(P266="A",VLOOKUP(Q266,[1]교육_어학_경력backdata!$B$3:$C$9,2,1),IF(P266="B",VLOOKUP(Q266,[1]교육_어학_경력backdata!$G$3:$H$9,2,1),IF(P266="C",0,"오류")))</f>
        <v>16</v>
      </c>
      <c r="AE266" s="3">
        <f>IF(P266="A",VLOOKUP(R266,[1]교육_어학_경력backdata!$B$11:$C$17,2,1),IF(P266="B",VLOOKUP(R266,[1]교육_어학_경력backdata!$G$11:$H$17,2,1),IF(P266="C",0,"오류")))</f>
        <v>0</v>
      </c>
      <c r="AF266" s="3">
        <f>IF(P266="A",VLOOKUP(S266,[1]교육_어학_경력backdata!$B$19:$C$25,2,1),IF(P266="B",VLOOKUP(S266,[1]교육_어학_경력backdata!$G$19:$H$25,2,1),IF(P266="C",0,"오류")))</f>
        <v>0</v>
      </c>
      <c r="AG266" s="3">
        <f>IF(P266="A",VLOOKUP(T266,[1]교육_어학_경력backdata!$B$3:$C$9,2,1),IF(P266="B",VLOOKUP(T266,[1]교육_어학_경력backdata!$G$3:$H$9,2,1),IF(P266="C",0,"오류")))</f>
        <v>0</v>
      </c>
      <c r="AH266" s="3">
        <f>IF(P266="A",IF(U266=0,0,IF(U266=4,0,IF(U266=5,VLOOKUP(V266,[1]교육_어학_경력backdata!$B$27:$C$29,2,1),IF(U266=6,VLOOKUP(V266,[1]교육_어학_경력backdata!$B$31:$C$34,2,1))))),IF(P266="B",IF(U266=0,0,IF(U266=4,0,IF(U266=5,VLOOKUP(V266,[1]교육_어학_경력backdata!$G$27:$H$31,2,1),IF(U266=6,VLOOKUP(V266,[1]교육_어학_경력backdata!$G$33:$H$34,2,1))))),IF(CT266="C",0,"오류")))</f>
        <v>0</v>
      </c>
      <c r="AI266" s="3">
        <f>IF(P266="A",VLOOKUP(W266,[1]교육_어학_경력backdata!$B$36:$C$42,2,1),IF(P266="B",VLOOKUP(W266,[1]교육_어학_경력backdata!$G$36:$H$42,2,1),IF(P266="C",0,"오류")))</f>
        <v>0</v>
      </c>
      <c r="AJ266" s="3">
        <f>SUM(AD266:AI266)</f>
        <v>16</v>
      </c>
      <c r="AK266" s="3">
        <f>_xlfn.MAXIFS(AJ:AJ,B:B,B266)</f>
        <v>16</v>
      </c>
      <c r="AL266" s="3"/>
      <c r="AM266" s="21"/>
      <c r="AN266" s="3"/>
      <c r="AO266" s="3"/>
    </row>
    <row r="267" spans="1:41" x14ac:dyDescent="0.4">
      <c r="A267" s="7">
        <f>IF(B266=B267,A266,A266+1)</f>
        <v>244</v>
      </c>
      <c r="B267" s="7" t="s">
        <v>5059</v>
      </c>
      <c r="C267" s="7" t="s">
        <v>5058</v>
      </c>
      <c r="D267" s="7" t="s">
        <v>3044</v>
      </c>
      <c r="E267" s="7" t="s">
        <v>3043</v>
      </c>
      <c r="F267" s="3">
        <f>IF(B267=B266,F266+1,1)</f>
        <v>2</v>
      </c>
      <c r="G267" s="3" t="s">
        <v>6380</v>
      </c>
      <c r="H267" s="3" t="s">
        <v>6583</v>
      </c>
      <c r="I267" s="3" t="s">
        <v>6582</v>
      </c>
      <c r="J267" s="3" t="s">
        <v>6542</v>
      </c>
      <c r="K267" s="3" t="s">
        <v>6580</v>
      </c>
      <c r="L267" s="3" t="s">
        <v>7319</v>
      </c>
      <c r="M267" s="3" t="s">
        <v>7318</v>
      </c>
      <c r="P267" s="3" t="s">
        <v>2434</v>
      </c>
      <c r="Q267" s="3">
        <f>IF(H267="TOEIC",VALUE(L267),0)</f>
        <v>0</v>
      </c>
      <c r="R267" s="3">
        <f>IF(H267="NEW TEPS",VALUE(L267),0)</f>
        <v>0</v>
      </c>
      <c r="S267" s="3">
        <f>IF(H267="TOEFL(ibt)",VALUE(L267),0)</f>
        <v>0</v>
      </c>
      <c r="T267" s="3">
        <f>IF(H267="JPT",VALUE(L267),0)</f>
        <v>0</v>
      </c>
      <c r="U267" s="3">
        <f>IF(H267="HSK",VALUE(K267),0)</f>
        <v>5</v>
      </c>
      <c r="V267" s="3">
        <f>IF(H267="HSK",VALUE(L267),0)</f>
        <v>184</v>
      </c>
      <c r="W267" s="3">
        <f>IF(H267="G-TELP Level2",VALUE(L267),0)</f>
        <v>0</v>
      </c>
      <c r="X267" s="3">
        <f>IF(P267="A",IF(Q267&gt;849,1,IF(R267&gt;335,1,IF(S267&gt;97,1,IF(T267&gt;849,1,IF(W267&gt;82,1,IF(U267=6,1,IF(U267=5,IF(V267&gt;254,1,0),0))))))),IF(P267="B",IF(Q267&gt;699,1,IF(R267&gt;263,1,IF(S267&gt;78,1,IF(T267&gt;699,1,IF(W267&gt;63,1,IF(U267=6,1,IF(U267=5,IF(V267&gt;179,1,0),0))))))),IF(P267="C",IF(Q267&gt;599,1,IF(R267&gt;226,1,IF(S267&gt;67,1,IF(T267&gt;599,1,IF(W267&gt;49,1,IF(U267=6,1,IF(U267=5,1,IF(U267=4,IF(V267&gt;209,1,0),0)))))))),IF(P267="D",IF(Q267&gt;649,1,IF(R267&gt;244,1,IF(S267&gt;73,1,IF(T267&gt;649,1,IF(W267&gt;56,1,IF(U267=6,1,IF(U267=5,1,IF(U267=4,IF(V267&gt;254,1,0),0)))))))),0))))</f>
        <v>0</v>
      </c>
      <c r="Y267" s="3">
        <f>SUMIF(B:B,B267,X:X)</f>
        <v>1</v>
      </c>
      <c r="Z267" s="3" t="str">
        <f>IF(Y267&gt;0,"어학 충족","자격미달")</f>
        <v>어학 충족</v>
      </c>
      <c r="AA267" s="3"/>
      <c r="AB267" s="3" t="str">
        <f>IF(P267="A",IF(Q267&gt;849,"TOEIC 충족",IF(R267&gt;335,"New-TEPS 충족",IF(S267&gt;97,"TOEFL 충족",IF(T267&gt;849,"JPT 충족",IF(W267&gt;82,"G-TELP 충족",IF(U267=6,"HSK점수 충족",IF(U267=5,IF(V267&gt;254,"HSK점수 충족","자격미달"),"자격미달"))))))),IF(P267="B",IF(Q267&gt;699,"TOEIC 충족",IF(R267&gt;263,"New-TEPS 충족",IF(S267&gt;78,"TOEFL 충족",IF(T267&gt;699,"JPT 충족",IF(W267&gt;63,"G-TELP 충족",IF(U267=6,"HSK점수 충족",IF(U267=5,IF(V267&gt;179,"HSK점수 충족","자격미달"),"자격미달"))))))),IF(P267="C",IF(Q267&gt;599,"TOEIC 충족",IF(R267&gt;226,"New-TEPS 충족",IF(S267&gt;67,"TOEFL 충족",IF(T267&gt;599,"JPT 충족",IF(W267&gt;49,"G-TELP 충족",IF(U267=6,"HSK점수 충족",IF(U267=5,"HSK점수 충족",IF(U267=4,IF(V267&gt;209,"HSK점수 충족","자격미달"),"자격미달")))))))),IF(P267="D",IF(Q267&gt;649,"TOEIC 충족",IF(R267&gt;244,"New-TEPS 충족",IF(S267&gt;73,"TOEFL 충족",IF(T267&gt;649,"JPT 충족",IF(W267&gt;56,"G-TELP 충족",IF(U1208=6,"HSK점수 충족",IF(U1208=5,"HSK점수 충족",IF(U1208=4,IF(V1208&gt;254,"HSK점수 충족","자격미달"),"자격미달")))))))),0))))</f>
        <v>자격미달</v>
      </c>
      <c r="AC267" s="21"/>
      <c r="AD267" s="3">
        <f>IF(P267="A",VLOOKUP(Q267,[1]교육_어학_경력backdata!$B$3:$C$9,2,1),IF(P267="B",VLOOKUP(Q267,[1]교육_어학_경력backdata!$G$3:$H$9,2,1),IF(P267="C",0,"오류")))</f>
        <v>0</v>
      </c>
      <c r="AE267" s="3">
        <f>IF(P267="A",VLOOKUP(R267,[1]교육_어학_경력backdata!$B$11:$C$17,2,1),IF(P267="B",VLOOKUP(R267,[1]교육_어학_경력backdata!$G$11:$H$17,2,1),IF(P267="C",0,"오류")))</f>
        <v>0</v>
      </c>
      <c r="AF267" s="3">
        <f>IF(P267="A",VLOOKUP(S267,[1]교육_어학_경력backdata!$B$19:$C$25,2,1),IF(P267="B",VLOOKUP(S267,[1]교육_어학_경력backdata!$G$19:$H$25,2,1),IF(P267="C",0,"오류")))</f>
        <v>0</v>
      </c>
      <c r="AG267" s="3">
        <f>IF(P267="A",VLOOKUP(T267,[1]교육_어학_경력backdata!$B$3:$C$9,2,1),IF(P267="B",VLOOKUP(T267,[1]교육_어학_경력backdata!$G$3:$H$9,2,1),IF(P267="C",0,"오류")))</f>
        <v>0</v>
      </c>
      <c r="AH267" s="3">
        <f>IF(P267="A",IF(U267=0,0,IF(U267=4,0,IF(U267=5,VLOOKUP(V267,[1]교육_어학_경력backdata!$B$27:$C$29,2,1),IF(U267=6,VLOOKUP(V267,[1]교육_어학_경력backdata!$B$31:$C$34,2,1))))),IF(P267="B",IF(U267=0,0,IF(U267=4,0,IF(U267=5,VLOOKUP(V267,[1]교육_어학_경력backdata!$G$27:$H$31,2,1),IF(U267=6,VLOOKUP(V267,[1]교육_어학_경력backdata!$G$33:$H$34,2,1))))),IF(CT267="C",0,"오류")))</f>
        <v>0</v>
      </c>
      <c r="AI267" s="3">
        <f>IF(P267="A",VLOOKUP(W267,[1]교육_어학_경력backdata!$B$36:$C$42,2,1),IF(P267="B",VLOOKUP(W267,[1]교육_어학_경력backdata!$G$36:$H$42,2,1),IF(P267="C",0,"오류")))</f>
        <v>0</v>
      </c>
      <c r="AJ267" s="3">
        <f>SUM(AD267:AI267)</f>
        <v>0</v>
      </c>
      <c r="AK267" s="3">
        <f>_xlfn.MAXIFS(AJ:AJ,B:B,B267)</f>
        <v>16</v>
      </c>
      <c r="AL267" s="3"/>
      <c r="AM267" s="21"/>
      <c r="AN267" s="3"/>
      <c r="AO267" s="3"/>
    </row>
    <row r="268" spans="1:41" x14ac:dyDescent="0.4">
      <c r="A268" s="4">
        <f>IF(B267=B268,A267,A267+1)</f>
        <v>245</v>
      </c>
      <c r="B268" s="4" t="s">
        <v>5053</v>
      </c>
      <c r="C268" s="4" t="s">
        <v>5052</v>
      </c>
      <c r="D268" s="4" t="s">
        <v>3044</v>
      </c>
      <c r="E268" s="4" t="s">
        <v>3043</v>
      </c>
      <c r="F268" s="4">
        <f>IF(B268=B267,F267+1,1)</f>
        <v>1</v>
      </c>
      <c r="G268" s="4" t="s">
        <v>6380</v>
      </c>
      <c r="H268" s="4" t="s">
        <v>6379</v>
      </c>
      <c r="I268" s="4" t="s">
        <v>6378</v>
      </c>
      <c r="J268" s="4" t="s">
        <v>6483</v>
      </c>
      <c r="K268" s="4"/>
      <c r="L268" s="4" t="s">
        <v>6448</v>
      </c>
      <c r="M268" s="4" t="s">
        <v>7317</v>
      </c>
      <c r="P268" s="4" t="s">
        <v>2434</v>
      </c>
      <c r="Q268" s="4">
        <f>IF(H268="TOEIC",VALUE(L268),0)</f>
        <v>865</v>
      </c>
      <c r="R268" s="4">
        <f>IF(H268="NEW TEPS",VALUE(L268),0)</f>
        <v>0</v>
      </c>
      <c r="S268" s="4">
        <f>IF(H268="TOEFL(ibt)",VALUE(L268),0)</f>
        <v>0</v>
      </c>
      <c r="T268" s="4">
        <f>IF(H268="JPT",VALUE(L268),0)</f>
        <v>0</v>
      </c>
      <c r="U268" s="4">
        <f>IF(H268="HSK",VALUE(K268),0)</f>
        <v>0</v>
      </c>
      <c r="V268" s="4">
        <f>IF(H268="HSK",VALUE(L268),0)</f>
        <v>0</v>
      </c>
      <c r="W268" s="4">
        <f>IF(H268="G-TELP Level2",VALUE(L268),0)</f>
        <v>0</v>
      </c>
      <c r="X268" s="4">
        <f>IF(P268="A",IF(Q268&gt;849,1,IF(R268&gt;335,1,IF(S268&gt;97,1,IF(T268&gt;849,1,IF(W268&gt;82,1,IF(U268=6,1,IF(U268=5,IF(V268&gt;254,1,0),0))))))),IF(P268="B",IF(Q268&gt;699,1,IF(R268&gt;263,1,IF(S268&gt;78,1,IF(T268&gt;699,1,IF(W268&gt;63,1,IF(U268=6,1,IF(U268=5,IF(V268&gt;179,1,0),0))))))),IF(P268="C",IF(Q268&gt;599,1,IF(R268&gt;226,1,IF(S268&gt;67,1,IF(T268&gt;599,1,IF(W268&gt;49,1,IF(U268=6,1,IF(U268=5,1,IF(U268=4,IF(V268&gt;209,1,0),0)))))))),IF(P268="D",IF(Q268&gt;649,1,IF(R268&gt;244,1,IF(S268&gt;73,1,IF(T268&gt;649,1,IF(W268&gt;56,1,IF(U268=6,1,IF(U268=5,1,IF(U268=4,IF(V268&gt;254,1,0),0)))))))),0))))</f>
        <v>1</v>
      </c>
      <c r="Y268" s="4">
        <f>SUMIF(B:B,B268,X:X)</f>
        <v>1</v>
      </c>
      <c r="Z268" s="4" t="str">
        <f>IF(Y268&gt;0,"어학 충족","자격미달")</f>
        <v>어학 충족</v>
      </c>
      <c r="AA268" s="4"/>
      <c r="AB268" s="4" t="str">
        <f>IF(P268="A",IF(Q268&gt;849,"TOEIC 충족",IF(R268&gt;335,"New-TEPS 충족",IF(S268&gt;97,"TOEFL 충족",IF(T268&gt;849,"JPT 충족",IF(W268&gt;82,"G-TELP 충족",IF(U268=6,"HSK점수 충족",IF(U268=5,IF(V268&gt;254,"HSK점수 충족","자격미달"),"자격미달"))))))),IF(P268="B",IF(Q268&gt;699,"TOEIC 충족",IF(R268&gt;263,"New-TEPS 충족",IF(S268&gt;78,"TOEFL 충족",IF(T268&gt;699,"JPT 충족",IF(W268&gt;63,"G-TELP 충족",IF(U268=6,"HSK점수 충족",IF(U268=5,IF(V268&gt;179,"HSK점수 충족","자격미달"),"자격미달"))))))),IF(P268="C",IF(Q268&gt;599,"TOEIC 충족",IF(R268&gt;226,"New-TEPS 충족",IF(S268&gt;67,"TOEFL 충족",IF(T268&gt;599,"JPT 충족",IF(W268&gt;49,"G-TELP 충족",IF(U268=6,"HSK점수 충족",IF(U268=5,"HSK점수 충족",IF(U268=4,IF(V268&gt;209,"HSK점수 충족","자격미달"),"자격미달")))))))),IF(P268="D",IF(Q268&gt;649,"TOEIC 충족",IF(R268&gt;244,"New-TEPS 충족",IF(S268&gt;73,"TOEFL 충족",IF(T268&gt;649,"JPT 충족",IF(W268&gt;56,"G-TELP 충족",IF(U1209=6,"HSK점수 충족",IF(U1209=5,"HSK점수 충족",IF(U1209=4,IF(V1209&gt;254,"HSK점수 충족","자격미달"),"자격미달")))))))),0))))</f>
        <v>TOEIC 충족</v>
      </c>
      <c r="AC268" s="21"/>
      <c r="AD268" s="4">
        <f>IF(P268="A",VLOOKUP(Q268,[1]교육_어학_경력backdata!$B$3:$C$9,2,1),IF(P268="B",VLOOKUP(Q268,[1]교육_어학_경력backdata!$G$3:$H$9,2,1),IF(P268="C",0,"오류")))</f>
        <v>12</v>
      </c>
      <c r="AE268" s="4">
        <f>IF(P268="A",VLOOKUP(R268,[1]교육_어학_경력backdata!$B$11:$C$17,2,1),IF(P268="B",VLOOKUP(R268,[1]교육_어학_경력backdata!$G$11:$H$17,2,1),IF(P268="C",0,"오류")))</f>
        <v>0</v>
      </c>
      <c r="AF268" s="4">
        <f>IF(P268="A",VLOOKUP(S268,[1]교육_어학_경력backdata!$B$19:$C$25,2,1),IF(P268="B",VLOOKUP(S268,[1]교육_어학_경력backdata!$G$19:$H$25,2,1),IF(P268="C",0,"오류")))</f>
        <v>0</v>
      </c>
      <c r="AG268" s="4">
        <f>IF(P268="A",VLOOKUP(T268,[1]교육_어학_경력backdata!$B$3:$C$9,2,1),IF(P268="B",VLOOKUP(T268,[1]교육_어학_경력backdata!$G$3:$H$9,2,1),IF(P268="C",0,"오류")))</f>
        <v>0</v>
      </c>
      <c r="AH268" s="4">
        <f>IF(P268="A",IF(U268=0,0,IF(U268=4,0,IF(U268=5,VLOOKUP(V268,[1]교육_어학_경력backdata!$B$27:$C$29,2,1),IF(U268=6,VLOOKUP(V268,[1]교육_어학_경력backdata!$B$31:$C$34,2,1))))),IF(P268="B",IF(U268=0,0,IF(U268=4,0,IF(U268=5,VLOOKUP(V268,[1]교육_어학_경력backdata!$G$27:$H$31,2,1),IF(U268=6,VLOOKUP(V268,[1]교육_어학_경력backdata!$G$33:$H$34,2,1))))),IF(CT268="C",0,"오류")))</f>
        <v>0</v>
      </c>
      <c r="AI268" s="4">
        <f>IF(P268="A",VLOOKUP(W268,[1]교육_어학_경력backdata!$B$36:$C$42,2,1),IF(P268="B",VLOOKUP(W268,[1]교육_어학_경력backdata!$G$36:$H$42,2,1),IF(P268="C",0,"오류")))</f>
        <v>0</v>
      </c>
      <c r="AJ268" s="4">
        <f>SUM(AD268:AI268)</f>
        <v>12</v>
      </c>
      <c r="AK268" s="4">
        <f>_xlfn.MAXIFS(AJ:AJ,B:B,B268)</f>
        <v>12</v>
      </c>
      <c r="AL268" s="4"/>
      <c r="AM268" s="21"/>
      <c r="AN268" s="4"/>
      <c r="AO268" s="4"/>
    </row>
    <row r="269" spans="1:41" x14ac:dyDescent="0.4">
      <c r="A269" s="3">
        <f>IF(B268=B269,A268,A268+1)</f>
        <v>246</v>
      </c>
      <c r="B269" s="3" t="s">
        <v>5050</v>
      </c>
      <c r="C269" s="3" t="s">
        <v>5049</v>
      </c>
      <c r="D269" s="3" t="s">
        <v>3044</v>
      </c>
      <c r="E269" s="3" t="s">
        <v>3043</v>
      </c>
      <c r="F269" s="3">
        <f>IF(B269=B268,F268+1,1)</f>
        <v>1</v>
      </c>
      <c r="G269" s="3" t="s">
        <v>6380</v>
      </c>
      <c r="H269" s="3" t="s">
        <v>6379</v>
      </c>
      <c r="I269" s="3" t="s">
        <v>6378</v>
      </c>
      <c r="J269" s="3" t="s">
        <v>6455</v>
      </c>
      <c r="K269" s="3"/>
      <c r="L269" s="3" t="s">
        <v>6869</v>
      </c>
      <c r="M269" s="3" t="s">
        <v>7316</v>
      </c>
      <c r="P269" s="3" t="s">
        <v>2434</v>
      </c>
      <c r="Q269" s="3">
        <f>IF(H269="TOEIC",VALUE(L269),0)</f>
        <v>990</v>
      </c>
      <c r="R269" s="3">
        <f>IF(H269="NEW TEPS",VALUE(L269),0)</f>
        <v>0</v>
      </c>
      <c r="S269" s="3">
        <f>IF(H269="TOEFL(ibt)",VALUE(L269),0)</f>
        <v>0</v>
      </c>
      <c r="T269" s="3">
        <f>IF(H269="JPT",VALUE(L269),0)</f>
        <v>0</v>
      </c>
      <c r="U269" s="3">
        <f>IF(H269="HSK",VALUE(K269),0)</f>
        <v>0</v>
      </c>
      <c r="V269" s="3">
        <f>IF(H269="HSK",VALUE(L269),0)</f>
        <v>0</v>
      </c>
      <c r="W269" s="3">
        <f>IF(H269="G-TELP Level2",VALUE(L269),0)</f>
        <v>0</v>
      </c>
      <c r="X269" s="3">
        <f>IF(P269="A",IF(Q269&gt;849,1,IF(R269&gt;335,1,IF(S269&gt;97,1,IF(T269&gt;849,1,IF(W269&gt;82,1,IF(U269=6,1,IF(U269=5,IF(V269&gt;254,1,0),0))))))),IF(P269="B",IF(Q269&gt;699,1,IF(R269&gt;263,1,IF(S269&gt;78,1,IF(T269&gt;699,1,IF(W269&gt;63,1,IF(U269=6,1,IF(U269=5,IF(V269&gt;179,1,0),0))))))),IF(P269="C",IF(Q269&gt;599,1,IF(R269&gt;226,1,IF(S269&gt;67,1,IF(T269&gt;599,1,IF(W269&gt;49,1,IF(U269=6,1,IF(U269=5,1,IF(U269=4,IF(V269&gt;209,1,0),0)))))))),IF(P269="D",IF(Q269&gt;649,1,IF(R269&gt;244,1,IF(S269&gt;73,1,IF(T269&gt;649,1,IF(W269&gt;56,1,IF(U269=6,1,IF(U269=5,1,IF(U269=4,IF(V269&gt;254,1,0),0)))))))),0))))</f>
        <v>1</v>
      </c>
      <c r="Y269" s="3">
        <f>SUMIF(B:B,B269,X:X)</f>
        <v>1</v>
      </c>
      <c r="Z269" s="3" t="str">
        <f>IF(Y269&gt;0,"어학 충족","자격미달")</f>
        <v>어학 충족</v>
      </c>
      <c r="AA269" s="3"/>
      <c r="AB269" s="3" t="str">
        <f>IF(P269="A",IF(Q269&gt;849,"TOEIC 충족",IF(R269&gt;335,"New-TEPS 충족",IF(S269&gt;97,"TOEFL 충족",IF(T269&gt;849,"JPT 충족",IF(W269&gt;82,"G-TELP 충족",IF(U269=6,"HSK점수 충족",IF(U269=5,IF(V269&gt;254,"HSK점수 충족","자격미달"),"자격미달"))))))),IF(P269="B",IF(Q269&gt;699,"TOEIC 충족",IF(R269&gt;263,"New-TEPS 충족",IF(S269&gt;78,"TOEFL 충족",IF(T269&gt;699,"JPT 충족",IF(W269&gt;63,"G-TELP 충족",IF(U269=6,"HSK점수 충족",IF(U269=5,IF(V269&gt;179,"HSK점수 충족","자격미달"),"자격미달"))))))),IF(P269="C",IF(Q269&gt;599,"TOEIC 충족",IF(R269&gt;226,"New-TEPS 충족",IF(S269&gt;67,"TOEFL 충족",IF(T269&gt;599,"JPT 충족",IF(W269&gt;49,"G-TELP 충족",IF(U269=6,"HSK점수 충족",IF(U269=5,"HSK점수 충족",IF(U269=4,IF(V269&gt;209,"HSK점수 충족","자격미달"),"자격미달")))))))),IF(P269="D",IF(Q269&gt;649,"TOEIC 충족",IF(R269&gt;244,"New-TEPS 충족",IF(S269&gt;73,"TOEFL 충족",IF(T269&gt;649,"JPT 충족",IF(W269&gt;56,"G-TELP 충족",IF(U1210=6,"HSK점수 충족",IF(U1210=5,"HSK점수 충족",IF(U1210=4,IF(V1210&gt;254,"HSK점수 충족","자격미달"),"자격미달")))))))),0))))</f>
        <v>TOEIC 충족</v>
      </c>
      <c r="AC269" s="21"/>
      <c r="AD269" s="3">
        <f>IF(P269="A",VLOOKUP(Q269,[1]교육_어학_경력backdata!$B$3:$C$9,2,1),IF(P269="B",VLOOKUP(Q269,[1]교육_어학_경력backdata!$G$3:$H$9,2,1),IF(P269="C",0,"오류")))</f>
        <v>20</v>
      </c>
      <c r="AE269" s="3">
        <f>IF(P269="A",VLOOKUP(R269,[1]교육_어학_경력backdata!$B$11:$C$17,2,1),IF(P269="B",VLOOKUP(R269,[1]교육_어학_경력backdata!$G$11:$H$17,2,1),IF(P269="C",0,"오류")))</f>
        <v>0</v>
      </c>
      <c r="AF269" s="3">
        <f>IF(P269="A",VLOOKUP(S269,[1]교육_어학_경력backdata!$B$19:$C$25,2,1),IF(P269="B",VLOOKUP(S269,[1]교육_어학_경력backdata!$G$19:$H$25,2,1),IF(P269="C",0,"오류")))</f>
        <v>0</v>
      </c>
      <c r="AG269" s="3">
        <f>IF(P269="A",VLOOKUP(T269,[1]교육_어학_경력backdata!$B$3:$C$9,2,1),IF(P269="B",VLOOKUP(T269,[1]교육_어학_경력backdata!$G$3:$H$9,2,1),IF(P269="C",0,"오류")))</f>
        <v>0</v>
      </c>
      <c r="AH269" s="3">
        <f>IF(P269="A",IF(U269=0,0,IF(U269=4,0,IF(U269=5,VLOOKUP(V269,[1]교육_어학_경력backdata!$B$27:$C$29,2,1),IF(U269=6,VLOOKUP(V269,[1]교육_어학_경력backdata!$B$31:$C$34,2,1))))),IF(P269="B",IF(U269=0,0,IF(U269=4,0,IF(U269=5,VLOOKUP(V269,[1]교육_어학_경력backdata!$G$27:$H$31,2,1),IF(U269=6,VLOOKUP(V269,[1]교육_어학_경력backdata!$G$33:$H$34,2,1))))),IF(CT269="C",0,"오류")))</f>
        <v>0</v>
      </c>
      <c r="AI269" s="3">
        <f>IF(P269="A",VLOOKUP(W269,[1]교육_어학_경력backdata!$B$36:$C$42,2,1),IF(P269="B",VLOOKUP(W269,[1]교육_어학_경력backdata!$G$36:$H$42,2,1),IF(P269="C",0,"오류")))</f>
        <v>0</v>
      </c>
      <c r="AJ269" s="3">
        <f>SUM(AD269:AI269)</f>
        <v>20</v>
      </c>
      <c r="AK269" s="3">
        <f>_xlfn.MAXIFS(AJ:AJ,B:B,B269)</f>
        <v>20</v>
      </c>
      <c r="AL269" s="3"/>
      <c r="AM269" s="21"/>
      <c r="AN269" s="3"/>
      <c r="AO269" s="3"/>
    </row>
    <row r="270" spans="1:41" x14ac:dyDescent="0.4">
      <c r="A270" s="4">
        <f>IF(B269=B270,A269,A269+1)</f>
        <v>247</v>
      </c>
      <c r="B270" s="4" t="s">
        <v>5044</v>
      </c>
      <c r="C270" s="4" t="s">
        <v>5043</v>
      </c>
      <c r="D270" s="4" t="s">
        <v>3044</v>
      </c>
      <c r="E270" s="4" t="s">
        <v>3043</v>
      </c>
      <c r="F270" s="4">
        <f>IF(B270=B269,F269+1,1)</f>
        <v>1</v>
      </c>
      <c r="G270" s="4" t="s">
        <v>6380</v>
      </c>
      <c r="H270" s="4" t="s">
        <v>6379</v>
      </c>
      <c r="I270" s="4" t="s">
        <v>6378</v>
      </c>
      <c r="J270" s="4" t="s">
        <v>7315</v>
      </c>
      <c r="K270" s="4"/>
      <c r="L270" s="4" t="s">
        <v>6399</v>
      </c>
      <c r="M270" s="4" t="s">
        <v>7314</v>
      </c>
      <c r="P270" s="4" t="s">
        <v>2434</v>
      </c>
      <c r="Q270" s="4">
        <f>IF(H270="TOEIC",VALUE(L270),0)</f>
        <v>900</v>
      </c>
      <c r="R270" s="4">
        <f>IF(H270="NEW TEPS",VALUE(L270),0)</f>
        <v>0</v>
      </c>
      <c r="S270" s="4">
        <f>IF(H270="TOEFL(ibt)",VALUE(L270),0)</f>
        <v>0</v>
      </c>
      <c r="T270" s="4">
        <f>IF(H270="JPT",VALUE(L270),0)</f>
        <v>0</v>
      </c>
      <c r="U270" s="4">
        <f>IF(H270="HSK",VALUE(K270),0)</f>
        <v>0</v>
      </c>
      <c r="V270" s="4">
        <f>IF(H270="HSK",VALUE(L270),0)</f>
        <v>0</v>
      </c>
      <c r="W270" s="4">
        <f>IF(H270="G-TELP Level2",VALUE(L270),0)</f>
        <v>0</v>
      </c>
      <c r="X270" s="4">
        <f>IF(P270="A",IF(Q270&gt;849,1,IF(R270&gt;335,1,IF(S270&gt;97,1,IF(T270&gt;849,1,IF(W270&gt;82,1,IF(U270=6,1,IF(U270=5,IF(V270&gt;254,1,0),0))))))),IF(P270="B",IF(Q270&gt;699,1,IF(R270&gt;263,1,IF(S270&gt;78,1,IF(T270&gt;699,1,IF(W270&gt;63,1,IF(U270=6,1,IF(U270=5,IF(V270&gt;179,1,0),0))))))),IF(P270="C",IF(Q270&gt;599,1,IF(R270&gt;226,1,IF(S270&gt;67,1,IF(T270&gt;599,1,IF(W270&gt;49,1,IF(U270=6,1,IF(U270=5,1,IF(U270=4,IF(V270&gt;209,1,0),0)))))))),IF(P270="D",IF(Q270&gt;649,1,IF(R270&gt;244,1,IF(S270&gt;73,1,IF(T270&gt;649,1,IF(W270&gt;56,1,IF(U270=6,1,IF(U270=5,1,IF(U270=4,IF(V270&gt;254,1,0),0)))))))),0))))</f>
        <v>1</v>
      </c>
      <c r="Y270" s="4">
        <f>SUMIF(B:B,B270,X:X)</f>
        <v>1</v>
      </c>
      <c r="Z270" s="4" t="str">
        <f>IF(Y270&gt;0,"어학 충족","자격미달")</f>
        <v>어학 충족</v>
      </c>
      <c r="AA270" s="4"/>
      <c r="AB270" s="4" t="str">
        <f>IF(P270="A",IF(Q270&gt;849,"TOEIC 충족",IF(R270&gt;335,"New-TEPS 충족",IF(S270&gt;97,"TOEFL 충족",IF(T270&gt;849,"JPT 충족",IF(W270&gt;82,"G-TELP 충족",IF(U270=6,"HSK점수 충족",IF(U270=5,IF(V270&gt;254,"HSK점수 충족","자격미달"),"자격미달"))))))),IF(P270="B",IF(Q270&gt;699,"TOEIC 충족",IF(R270&gt;263,"New-TEPS 충족",IF(S270&gt;78,"TOEFL 충족",IF(T270&gt;699,"JPT 충족",IF(W270&gt;63,"G-TELP 충족",IF(U270=6,"HSK점수 충족",IF(U270=5,IF(V270&gt;179,"HSK점수 충족","자격미달"),"자격미달"))))))),IF(P270="C",IF(Q270&gt;599,"TOEIC 충족",IF(R270&gt;226,"New-TEPS 충족",IF(S270&gt;67,"TOEFL 충족",IF(T270&gt;599,"JPT 충족",IF(W270&gt;49,"G-TELP 충족",IF(U270=6,"HSK점수 충족",IF(U270=5,"HSK점수 충족",IF(U270=4,IF(V270&gt;209,"HSK점수 충족","자격미달"),"자격미달")))))))),IF(P270="D",IF(Q270&gt;649,"TOEIC 충족",IF(R270&gt;244,"New-TEPS 충족",IF(S270&gt;73,"TOEFL 충족",IF(T270&gt;649,"JPT 충족",IF(W270&gt;56,"G-TELP 충족",IF(U1211=6,"HSK점수 충족",IF(U1211=5,"HSK점수 충족",IF(U1211=4,IF(V1211&gt;254,"HSK점수 충족","자격미달"),"자격미달")))))))),0))))</f>
        <v>TOEIC 충족</v>
      </c>
      <c r="AC270" s="21"/>
      <c r="AD270" s="4">
        <f>IF(P270="A",VLOOKUP(Q270,[1]교육_어학_경력backdata!$B$3:$C$9,2,1),IF(P270="B",VLOOKUP(Q270,[1]교육_어학_경력backdata!$G$3:$H$9,2,1),IF(P270="C",0,"오류")))</f>
        <v>16</v>
      </c>
      <c r="AE270" s="4">
        <f>IF(P270="A",VLOOKUP(R270,[1]교육_어학_경력backdata!$B$11:$C$17,2,1),IF(P270="B",VLOOKUP(R270,[1]교육_어학_경력backdata!$G$11:$H$17,2,1),IF(P270="C",0,"오류")))</f>
        <v>0</v>
      </c>
      <c r="AF270" s="4">
        <f>IF(P270="A",VLOOKUP(S270,[1]교육_어학_경력backdata!$B$19:$C$25,2,1),IF(P270="B",VLOOKUP(S270,[1]교육_어학_경력backdata!$G$19:$H$25,2,1),IF(P270="C",0,"오류")))</f>
        <v>0</v>
      </c>
      <c r="AG270" s="4">
        <f>IF(P270="A",VLOOKUP(T270,[1]교육_어학_경력backdata!$B$3:$C$9,2,1),IF(P270="B",VLOOKUP(T270,[1]교육_어학_경력backdata!$G$3:$H$9,2,1),IF(P270="C",0,"오류")))</f>
        <v>0</v>
      </c>
      <c r="AH270" s="4">
        <f>IF(P270="A",IF(U270=0,0,IF(U270=4,0,IF(U270=5,VLOOKUP(V270,[1]교육_어학_경력backdata!$B$27:$C$29,2,1),IF(U270=6,VLOOKUP(V270,[1]교육_어학_경력backdata!$B$31:$C$34,2,1))))),IF(P270="B",IF(U270=0,0,IF(U270=4,0,IF(U270=5,VLOOKUP(V270,[1]교육_어학_경력backdata!$G$27:$H$31,2,1),IF(U270=6,VLOOKUP(V270,[1]교육_어학_경력backdata!$G$33:$H$34,2,1))))),IF(CT270="C",0,"오류")))</f>
        <v>0</v>
      </c>
      <c r="AI270" s="4">
        <f>IF(P270="A",VLOOKUP(W270,[1]교육_어학_경력backdata!$B$36:$C$42,2,1),IF(P270="B",VLOOKUP(W270,[1]교육_어학_경력backdata!$G$36:$H$42,2,1),IF(P270="C",0,"오류")))</f>
        <v>0</v>
      </c>
      <c r="AJ270" s="4">
        <f>SUM(AD270:AI270)</f>
        <v>16</v>
      </c>
      <c r="AK270" s="4">
        <f>_xlfn.MAXIFS(AJ:AJ,B:B,B270)</f>
        <v>16</v>
      </c>
      <c r="AL270" s="4"/>
      <c r="AM270" s="21"/>
      <c r="AN270" s="4"/>
      <c r="AO270" s="4"/>
    </row>
    <row r="271" spans="1:41" x14ac:dyDescent="0.4">
      <c r="A271" s="3">
        <f>IF(B270=B271,A270,A270+1)</f>
        <v>248</v>
      </c>
      <c r="B271" s="3" t="s">
        <v>5040</v>
      </c>
      <c r="C271" s="3" t="s">
        <v>5039</v>
      </c>
      <c r="D271" s="3" t="s">
        <v>3044</v>
      </c>
      <c r="E271" s="3" t="s">
        <v>3043</v>
      </c>
      <c r="F271" s="3">
        <f>IF(B271=B270,F270+1,1)</f>
        <v>1</v>
      </c>
      <c r="G271" s="3" t="s">
        <v>6380</v>
      </c>
      <c r="H271" s="3" t="s">
        <v>6379</v>
      </c>
      <c r="I271" s="3" t="s">
        <v>6378</v>
      </c>
      <c r="J271" s="3" t="s">
        <v>6553</v>
      </c>
      <c r="K271" s="3"/>
      <c r="L271" s="3" t="s">
        <v>6869</v>
      </c>
      <c r="M271" s="3" t="s">
        <v>7313</v>
      </c>
      <c r="P271" s="3" t="s">
        <v>2434</v>
      </c>
      <c r="Q271" s="3">
        <f>IF(H271="TOEIC",VALUE(L271),0)</f>
        <v>990</v>
      </c>
      <c r="R271" s="3">
        <f>IF(H271="NEW TEPS",VALUE(L271),0)</f>
        <v>0</v>
      </c>
      <c r="S271" s="3">
        <f>IF(H271="TOEFL(ibt)",VALUE(L271),0)</f>
        <v>0</v>
      </c>
      <c r="T271" s="3">
        <f>IF(H271="JPT",VALUE(L271),0)</f>
        <v>0</v>
      </c>
      <c r="U271" s="3">
        <f>IF(H271="HSK",VALUE(K271),0)</f>
        <v>0</v>
      </c>
      <c r="V271" s="3">
        <f>IF(H271="HSK",VALUE(L271),0)</f>
        <v>0</v>
      </c>
      <c r="W271" s="3">
        <f>IF(H271="G-TELP Level2",VALUE(L271),0)</f>
        <v>0</v>
      </c>
      <c r="X271" s="3">
        <f>IF(P271="A",IF(Q271&gt;849,1,IF(R271&gt;335,1,IF(S271&gt;97,1,IF(T271&gt;849,1,IF(W271&gt;82,1,IF(U271=6,1,IF(U271=5,IF(V271&gt;254,1,0),0))))))),IF(P271="B",IF(Q271&gt;699,1,IF(R271&gt;263,1,IF(S271&gt;78,1,IF(T271&gt;699,1,IF(W271&gt;63,1,IF(U271=6,1,IF(U271=5,IF(V271&gt;179,1,0),0))))))),IF(P271="C",IF(Q271&gt;599,1,IF(R271&gt;226,1,IF(S271&gt;67,1,IF(T271&gt;599,1,IF(W271&gt;49,1,IF(U271=6,1,IF(U271=5,1,IF(U271=4,IF(V271&gt;209,1,0),0)))))))),IF(P271="D",IF(Q271&gt;649,1,IF(R271&gt;244,1,IF(S271&gt;73,1,IF(T271&gt;649,1,IF(W271&gt;56,1,IF(U271=6,1,IF(U271=5,1,IF(U271=4,IF(V271&gt;254,1,0),0)))))))),0))))</f>
        <v>1</v>
      </c>
      <c r="Y271" s="3">
        <f>SUMIF(B:B,B271,X:X)</f>
        <v>1</v>
      </c>
      <c r="Z271" s="3" t="str">
        <f>IF(Y271&gt;0,"어학 충족","자격미달")</f>
        <v>어학 충족</v>
      </c>
      <c r="AA271" s="3"/>
      <c r="AB271" s="3" t="str">
        <f>IF(P271="A",IF(Q271&gt;849,"TOEIC 충족",IF(R271&gt;335,"New-TEPS 충족",IF(S271&gt;97,"TOEFL 충족",IF(T271&gt;849,"JPT 충족",IF(W271&gt;82,"G-TELP 충족",IF(U271=6,"HSK점수 충족",IF(U271=5,IF(V271&gt;254,"HSK점수 충족","자격미달"),"자격미달"))))))),IF(P271="B",IF(Q271&gt;699,"TOEIC 충족",IF(R271&gt;263,"New-TEPS 충족",IF(S271&gt;78,"TOEFL 충족",IF(T271&gt;699,"JPT 충족",IF(W271&gt;63,"G-TELP 충족",IF(U271=6,"HSK점수 충족",IF(U271=5,IF(V271&gt;179,"HSK점수 충족","자격미달"),"자격미달"))))))),IF(P271="C",IF(Q271&gt;599,"TOEIC 충족",IF(R271&gt;226,"New-TEPS 충족",IF(S271&gt;67,"TOEFL 충족",IF(T271&gt;599,"JPT 충족",IF(W271&gt;49,"G-TELP 충족",IF(U271=6,"HSK점수 충족",IF(U271=5,"HSK점수 충족",IF(U271=4,IF(V271&gt;209,"HSK점수 충족","자격미달"),"자격미달")))))))),IF(P271="D",IF(Q271&gt;649,"TOEIC 충족",IF(R271&gt;244,"New-TEPS 충족",IF(S271&gt;73,"TOEFL 충족",IF(T271&gt;649,"JPT 충족",IF(W271&gt;56,"G-TELP 충족",IF(U1212=6,"HSK점수 충족",IF(U1212=5,"HSK점수 충족",IF(U1212=4,IF(V1212&gt;254,"HSK점수 충족","자격미달"),"자격미달")))))))),0))))</f>
        <v>TOEIC 충족</v>
      </c>
      <c r="AC271" s="21"/>
      <c r="AD271" s="3">
        <f>IF(P271="A",VLOOKUP(Q271,[1]교육_어학_경력backdata!$B$3:$C$9,2,1),IF(P271="B",VLOOKUP(Q271,[1]교육_어학_경력backdata!$G$3:$H$9,2,1),IF(P271="C",0,"오류")))</f>
        <v>20</v>
      </c>
      <c r="AE271" s="3">
        <f>IF(P271="A",VLOOKUP(R271,[1]교육_어학_경력backdata!$B$11:$C$17,2,1),IF(P271="B",VLOOKUP(R271,[1]교육_어학_경력backdata!$G$11:$H$17,2,1),IF(P271="C",0,"오류")))</f>
        <v>0</v>
      </c>
      <c r="AF271" s="3">
        <f>IF(P271="A",VLOOKUP(S271,[1]교육_어학_경력backdata!$B$19:$C$25,2,1),IF(P271="B",VLOOKUP(S271,[1]교육_어학_경력backdata!$G$19:$H$25,2,1),IF(P271="C",0,"오류")))</f>
        <v>0</v>
      </c>
      <c r="AG271" s="3">
        <f>IF(P271="A",VLOOKUP(T271,[1]교육_어학_경력backdata!$B$3:$C$9,2,1),IF(P271="B",VLOOKUP(T271,[1]교육_어학_경력backdata!$G$3:$H$9,2,1),IF(P271="C",0,"오류")))</f>
        <v>0</v>
      </c>
      <c r="AH271" s="3">
        <f>IF(P271="A",IF(U271=0,0,IF(U271=4,0,IF(U271=5,VLOOKUP(V271,[1]교육_어학_경력backdata!$B$27:$C$29,2,1),IF(U271=6,VLOOKUP(V271,[1]교육_어학_경력backdata!$B$31:$C$34,2,1))))),IF(P271="B",IF(U271=0,0,IF(U271=4,0,IF(U271=5,VLOOKUP(V271,[1]교육_어학_경력backdata!$G$27:$H$31,2,1),IF(U271=6,VLOOKUP(V271,[1]교육_어학_경력backdata!$G$33:$H$34,2,1))))),IF(CT271="C",0,"오류")))</f>
        <v>0</v>
      </c>
      <c r="AI271" s="3">
        <f>IF(P271="A",VLOOKUP(W271,[1]교육_어학_경력backdata!$B$36:$C$42,2,1),IF(P271="B",VLOOKUP(W271,[1]교육_어학_경력backdata!$G$36:$H$42,2,1),IF(P271="C",0,"오류")))</f>
        <v>0</v>
      </c>
      <c r="AJ271" s="3">
        <f>SUM(AD271:AI271)</f>
        <v>20</v>
      </c>
      <c r="AK271" s="3">
        <f>_xlfn.MAXIFS(AJ:AJ,B:B,B271)</f>
        <v>20</v>
      </c>
      <c r="AL271" s="3"/>
      <c r="AM271" s="21"/>
      <c r="AN271" s="3"/>
      <c r="AO271" s="3"/>
    </row>
    <row r="272" spans="1:41" x14ac:dyDescent="0.4">
      <c r="A272" s="4">
        <f>IF(B271=B272,A271,A271+1)</f>
        <v>249</v>
      </c>
      <c r="B272" s="4" t="s">
        <v>5036</v>
      </c>
      <c r="C272" s="4" t="s">
        <v>5035</v>
      </c>
      <c r="D272" s="4" t="s">
        <v>3044</v>
      </c>
      <c r="E272" s="4" t="s">
        <v>3043</v>
      </c>
      <c r="F272" s="4">
        <f>IF(B272=B271,F271+1,1)</f>
        <v>1</v>
      </c>
      <c r="G272" s="4" t="s">
        <v>6380</v>
      </c>
      <c r="H272" s="4" t="s">
        <v>6379</v>
      </c>
      <c r="I272" s="4" t="s">
        <v>6378</v>
      </c>
      <c r="J272" s="4" t="s">
        <v>6764</v>
      </c>
      <c r="K272" s="4"/>
      <c r="L272" s="4" t="s">
        <v>6413</v>
      </c>
      <c r="M272" s="4" t="s">
        <v>7312</v>
      </c>
      <c r="P272" s="4" t="s">
        <v>2434</v>
      </c>
      <c r="Q272" s="4">
        <f>IF(H272="TOEIC",VALUE(L272),0)</f>
        <v>880</v>
      </c>
      <c r="R272" s="4">
        <f>IF(H272="NEW TEPS",VALUE(L272),0)</f>
        <v>0</v>
      </c>
      <c r="S272" s="4">
        <f>IF(H272="TOEFL(ibt)",VALUE(L272),0)</f>
        <v>0</v>
      </c>
      <c r="T272" s="4">
        <f>IF(H272="JPT",VALUE(L272),0)</f>
        <v>0</v>
      </c>
      <c r="U272" s="4">
        <f>IF(H272="HSK",VALUE(K272),0)</f>
        <v>0</v>
      </c>
      <c r="V272" s="4">
        <f>IF(H272="HSK",VALUE(L272),0)</f>
        <v>0</v>
      </c>
      <c r="W272" s="4">
        <f>IF(H272="G-TELP Level2",VALUE(L272),0)</f>
        <v>0</v>
      </c>
      <c r="X272" s="4">
        <f>IF(P272="A",IF(Q272&gt;849,1,IF(R272&gt;335,1,IF(S272&gt;97,1,IF(T272&gt;849,1,IF(W272&gt;82,1,IF(U272=6,1,IF(U272=5,IF(V272&gt;254,1,0),0))))))),IF(P272="B",IF(Q272&gt;699,1,IF(R272&gt;263,1,IF(S272&gt;78,1,IF(T272&gt;699,1,IF(W272&gt;63,1,IF(U272=6,1,IF(U272=5,IF(V272&gt;179,1,0),0))))))),IF(P272="C",IF(Q272&gt;599,1,IF(R272&gt;226,1,IF(S272&gt;67,1,IF(T272&gt;599,1,IF(W272&gt;49,1,IF(U272=6,1,IF(U272=5,1,IF(U272=4,IF(V272&gt;209,1,0),0)))))))),IF(P272="D",IF(Q272&gt;649,1,IF(R272&gt;244,1,IF(S272&gt;73,1,IF(T272&gt;649,1,IF(W272&gt;56,1,IF(U272=6,1,IF(U272=5,1,IF(U272=4,IF(V272&gt;254,1,0),0)))))))),0))))</f>
        <v>1</v>
      </c>
      <c r="Y272" s="4">
        <f>SUMIF(B:B,B272,X:X)</f>
        <v>1</v>
      </c>
      <c r="Z272" s="4" t="str">
        <f>IF(Y272&gt;0,"어학 충족","자격미달")</f>
        <v>어학 충족</v>
      </c>
      <c r="AA272" s="4"/>
      <c r="AB272" s="4" t="str">
        <f>IF(P272="A",IF(Q272&gt;849,"TOEIC 충족",IF(R272&gt;335,"New-TEPS 충족",IF(S272&gt;97,"TOEFL 충족",IF(T272&gt;849,"JPT 충족",IF(W272&gt;82,"G-TELP 충족",IF(U272=6,"HSK점수 충족",IF(U272=5,IF(V272&gt;254,"HSK점수 충족","자격미달"),"자격미달"))))))),IF(P272="B",IF(Q272&gt;699,"TOEIC 충족",IF(R272&gt;263,"New-TEPS 충족",IF(S272&gt;78,"TOEFL 충족",IF(T272&gt;699,"JPT 충족",IF(W272&gt;63,"G-TELP 충족",IF(U272=6,"HSK점수 충족",IF(U272=5,IF(V272&gt;179,"HSK점수 충족","자격미달"),"자격미달"))))))),IF(P272="C",IF(Q272&gt;599,"TOEIC 충족",IF(R272&gt;226,"New-TEPS 충족",IF(S272&gt;67,"TOEFL 충족",IF(T272&gt;599,"JPT 충족",IF(W272&gt;49,"G-TELP 충족",IF(U272=6,"HSK점수 충족",IF(U272=5,"HSK점수 충족",IF(U272=4,IF(V272&gt;209,"HSK점수 충족","자격미달"),"자격미달")))))))),IF(P272="D",IF(Q272&gt;649,"TOEIC 충족",IF(R272&gt;244,"New-TEPS 충족",IF(S272&gt;73,"TOEFL 충족",IF(T272&gt;649,"JPT 충족",IF(W272&gt;56,"G-TELP 충족",IF(U1213=6,"HSK점수 충족",IF(U1213=5,"HSK점수 충족",IF(U1213=4,IF(V1213&gt;254,"HSK점수 충족","자격미달"),"자격미달")))))))),0))))</f>
        <v>TOEIC 충족</v>
      </c>
      <c r="AC272" s="21"/>
      <c r="AD272" s="4">
        <f>IF(P272="A",VLOOKUP(Q272,[1]교육_어학_경력backdata!$B$3:$C$9,2,1),IF(P272="B",VLOOKUP(Q272,[1]교육_어학_경력backdata!$G$3:$H$9,2,1),IF(P272="C",0,"오류")))</f>
        <v>14</v>
      </c>
      <c r="AE272" s="4">
        <f>IF(P272="A",VLOOKUP(R272,[1]교육_어학_경력backdata!$B$11:$C$17,2,1),IF(P272="B",VLOOKUP(R272,[1]교육_어학_경력backdata!$G$11:$H$17,2,1),IF(P272="C",0,"오류")))</f>
        <v>0</v>
      </c>
      <c r="AF272" s="4">
        <f>IF(P272="A",VLOOKUP(S272,[1]교육_어학_경력backdata!$B$19:$C$25,2,1),IF(P272="B",VLOOKUP(S272,[1]교육_어학_경력backdata!$G$19:$H$25,2,1),IF(P272="C",0,"오류")))</f>
        <v>0</v>
      </c>
      <c r="AG272" s="4">
        <f>IF(P272="A",VLOOKUP(T272,[1]교육_어학_경력backdata!$B$3:$C$9,2,1),IF(P272="B",VLOOKUP(T272,[1]교육_어학_경력backdata!$G$3:$H$9,2,1),IF(P272="C",0,"오류")))</f>
        <v>0</v>
      </c>
      <c r="AH272" s="4">
        <f>IF(P272="A",IF(U272=0,0,IF(U272=4,0,IF(U272=5,VLOOKUP(V272,[1]교육_어학_경력backdata!$B$27:$C$29,2,1),IF(U272=6,VLOOKUP(V272,[1]교육_어학_경력backdata!$B$31:$C$34,2,1))))),IF(P272="B",IF(U272=0,0,IF(U272=4,0,IF(U272=5,VLOOKUP(V272,[1]교육_어학_경력backdata!$G$27:$H$31,2,1),IF(U272=6,VLOOKUP(V272,[1]교육_어학_경력backdata!$G$33:$H$34,2,1))))),IF(CT272="C",0,"오류")))</f>
        <v>0</v>
      </c>
      <c r="AI272" s="4">
        <f>IF(P272="A",VLOOKUP(W272,[1]교육_어학_경력backdata!$B$36:$C$42,2,1),IF(P272="B",VLOOKUP(W272,[1]교육_어학_경력backdata!$G$36:$H$42,2,1),IF(P272="C",0,"오류")))</f>
        <v>0</v>
      </c>
      <c r="AJ272" s="4">
        <f>SUM(AD272:AI272)</f>
        <v>14</v>
      </c>
      <c r="AK272" s="4">
        <f>_xlfn.MAXIFS(AJ:AJ,B:B,B272)</f>
        <v>14</v>
      </c>
      <c r="AL272" s="4"/>
      <c r="AM272" s="21"/>
      <c r="AN272" s="4"/>
      <c r="AO272" s="4"/>
    </row>
    <row r="273" spans="1:41" x14ac:dyDescent="0.4">
      <c r="A273" s="3">
        <f>IF(B272=B273,A272,A272+1)</f>
        <v>250</v>
      </c>
      <c r="B273" s="3" t="s">
        <v>5032</v>
      </c>
      <c r="C273" s="3" t="s">
        <v>5031</v>
      </c>
      <c r="D273" s="3" t="s">
        <v>3044</v>
      </c>
      <c r="E273" s="3" t="s">
        <v>3043</v>
      </c>
      <c r="F273" s="3">
        <f>IF(B273=B272,F272+1,1)</f>
        <v>1</v>
      </c>
      <c r="G273" s="3" t="s">
        <v>6380</v>
      </c>
      <c r="H273" s="3" t="s">
        <v>6379</v>
      </c>
      <c r="I273" s="3" t="s">
        <v>6378</v>
      </c>
      <c r="J273" s="3" t="s">
        <v>6490</v>
      </c>
      <c r="K273" s="3"/>
      <c r="L273" s="3" t="s">
        <v>6411</v>
      </c>
      <c r="M273" s="3" t="s">
        <v>7311</v>
      </c>
      <c r="P273" s="3" t="s">
        <v>2434</v>
      </c>
      <c r="Q273" s="3">
        <f>IF(H273="TOEIC",VALUE(L273),0)</f>
        <v>915</v>
      </c>
      <c r="R273" s="3">
        <f>IF(H273="NEW TEPS",VALUE(L273),0)</f>
        <v>0</v>
      </c>
      <c r="S273" s="3">
        <f>IF(H273="TOEFL(ibt)",VALUE(L273),0)</f>
        <v>0</v>
      </c>
      <c r="T273" s="3">
        <f>IF(H273="JPT",VALUE(L273),0)</f>
        <v>0</v>
      </c>
      <c r="U273" s="3">
        <f>IF(H273="HSK",VALUE(K273),0)</f>
        <v>0</v>
      </c>
      <c r="V273" s="3">
        <f>IF(H273="HSK",VALUE(L273),0)</f>
        <v>0</v>
      </c>
      <c r="W273" s="3">
        <f>IF(H273="G-TELP Level2",VALUE(L273),0)</f>
        <v>0</v>
      </c>
      <c r="X273" s="3">
        <f>IF(P273="A",IF(Q273&gt;849,1,IF(R273&gt;335,1,IF(S273&gt;97,1,IF(T273&gt;849,1,IF(W273&gt;82,1,IF(U273=6,1,IF(U273=5,IF(V273&gt;254,1,0),0))))))),IF(P273="B",IF(Q273&gt;699,1,IF(R273&gt;263,1,IF(S273&gt;78,1,IF(T273&gt;699,1,IF(W273&gt;63,1,IF(U273=6,1,IF(U273=5,IF(V273&gt;179,1,0),0))))))),IF(P273="C",IF(Q273&gt;599,1,IF(R273&gt;226,1,IF(S273&gt;67,1,IF(T273&gt;599,1,IF(W273&gt;49,1,IF(U273=6,1,IF(U273=5,1,IF(U273=4,IF(V273&gt;209,1,0),0)))))))),IF(P273="D",IF(Q273&gt;649,1,IF(R273&gt;244,1,IF(S273&gt;73,1,IF(T273&gt;649,1,IF(W273&gt;56,1,IF(U273=6,1,IF(U273=5,1,IF(U273=4,IF(V273&gt;254,1,0),0)))))))),0))))</f>
        <v>1</v>
      </c>
      <c r="Y273" s="3">
        <f>SUMIF(B:B,B273,X:X)</f>
        <v>1</v>
      </c>
      <c r="Z273" s="3" t="str">
        <f>IF(Y273&gt;0,"어학 충족","자격미달")</f>
        <v>어학 충족</v>
      </c>
      <c r="AA273" s="3"/>
      <c r="AB273" s="3" t="str">
        <f>IF(P273="A",IF(Q273&gt;849,"TOEIC 충족",IF(R273&gt;335,"New-TEPS 충족",IF(S273&gt;97,"TOEFL 충족",IF(T273&gt;849,"JPT 충족",IF(W273&gt;82,"G-TELP 충족",IF(U273=6,"HSK점수 충족",IF(U273=5,IF(V273&gt;254,"HSK점수 충족","자격미달"),"자격미달"))))))),IF(P273="B",IF(Q273&gt;699,"TOEIC 충족",IF(R273&gt;263,"New-TEPS 충족",IF(S273&gt;78,"TOEFL 충족",IF(T273&gt;699,"JPT 충족",IF(W273&gt;63,"G-TELP 충족",IF(U273=6,"HSK점수 충족",IF(U273=5,IF(V273&gt;179,"HSK점수 충족","자격미달"),"자격미달"))))))),IF(P273="C",IF(Q273&gt;599,"TOEIC 충족",IF(R273&gt;226,"New-TEPS 충족",IF(S273&gt;67,"TOEFL 충족",IF(T273&gt;599,"JPT 충족",IF(W273&gt;49,"G-TELP 충족",IF(U273=6,"HSK점수 충족",IF(U273=5,"HSK점수 충족",IF(U273=4,IF(V273&gt;209,"HSK점수 충족","자격미달"),"자격미달")))))))),IF(P273="D",IF(Q273&gt;649,"TOEIC 충족",IF(R273&gt;244,"New-TEPS 충족",IF(S273&gt;73,"TOEFL 충족",IF(T273&gt;649,"JPT 충족",IF(W273&gt;56,"G-TELP 충족",IF(U1214=6,"HSK점수 충족",IF(U1214=5,"HSK점수 충족",IF(U1214=4,IF(V1214&gt;254,"HSK점수 충족","자격미달"),"자격미달")))))))),0))))</f>
        <v>TOEIC 충족</v>
      </c>
      <c r="AC273" s="21"/>
      <c r="AD273" s="3">
        <f>IF(P273="A",VLOOKUP(Q273,[1]교육_어학_경력backdata!$B$3:$C$9,2,1),IF(P273="B",VLOOKUP(Q273,[1]교육_어학_경력backdata!$G$3:$H$9,2,1),IF(P273="C",0,"오류")))</f>
        <v>16</v>
      </c>
      <c r="AE273" s="3">
        <f>IF(P273="A",VLOOKUP(R273,[1]교육_어학_경력backdata!$B$11:$C$17,2,1),IF(P273="B",VLOOKUP(R273,[1]교육_어학_경력backdata!$G$11:$H$17,2,1),IF(P273="C",0,"오류")))</f>
        <v>0</v>
      </c>
      <c r="AF273" s="3">
        <f>IF(P273="A",VLOOKUP(S273,[1]교육_어학_경력backdata!$B$19:$C$25,2,1),IF(P273="B",VLOOKUP(S273,[1]교육_어학_경력backdata!$G$19:$H$25,2,1),IF(P273="C",0,"오류")))</f>
        <v>0</v>
      </c>
      <c r="AG273" s="3">
        <f>IF(P273="A",VLOOKUP(T273,[1]교육_어학_경력backdata!$B$3:$C$9,2,1),IF(P273="B",VLOOKUP(T273,[1]교육_어학_경력backdata!$G$3:$H$9,2,1),IF(P273="C",0,"오류")))</f>
        <v>0</v>
      </c>
      <c r="AH273" s="3">
        <f>IF(P273="A",IF(U273=0,0,IF(U273=4,0,IF(U273=5,VLOOKUP(V273,[1]교육_어학_경력backdata!$B$27:$C$29,2,1),IF(U273=6,VLOOKUP(V273,[1]교육_어학_경력backdata!$B$31:$C$34,2,1))))),IF(P273="B",IF(U273=0,0,IF(U273=4,0,IF(U273=5,VLOOKUP(V273,[1]교육_어학_경력backdata!$G$27:$H$31,2,1),IF(U273=6,VLOOKUP(V273,[1]교육_어학_경력backdata!$G$33:$H$34,2,1))))),IF(CT273="C",0,"오류")))</f>
        <v>0</v>
      </c>
      <c r="AI273" s="3">
        <f>IF(P273="A",VLOOKUP(W273,[1]교육_어학_경력backdata!$B$36:$C$42,2,1),IF(P273="B",VLOOKUP(W273,[1]교육_어학_경력backdata!$G$36:$H$42,2,1),IF(P273="C",0,"오류")))</f>
        <v>0</v>
      </c>
      <c r="AJ273" s="3">
        <f>SUM(AD273:AI273)</f>
        <v>16</v>
      </c>
      <c r="AK273" s="3">
        <f>_xlfn.MAXIFS(AJ:AJ,B:B,B273)</f>
        <v>16</v>
      </c>
      <c r="AL273" s="3"/>
      <c r="AM273" s="21"/>
      <c r="AN273" s="3"/>
      <c r="AO273" s="3"/>
    </row>
    <row r="274" spans="1:41" x14ac:dyDescent="0.4">
      <c r="A274" s="4">
        <f>IF(B273=B274,A273,A273+1)</f>
        <v>251</v>
      </c>
      <c r="B274" s="4" t="s">
        <v>5029</v>
      </c>
      <c r="C274" s="4" t="s">
        <v>3924</v>
      </c>
      <c r="D274" s="4" t="s">
        <v>3044</v>
      </c>
      <c r="E274" s="4" t="s">
        <v>3043</v>
      </c>
      <c r="F274" s="4">
        <f>IF(B274=B273,F273+1,1)</f>
        <v>1</v>
      </c>
      <c r="G274" s="4" t="s">
        <v>6380</v>
      </c>
      <c r="H274" s="4" t="s">
        <v>6583</v>
      </c>
      <c r="I274" s="4" t="s">
        <v>6582</v>
      </c>
      <c r="J274" s="4" t="s">
        <v>7310</v>
      </c>
      <c r="K274" s="4" t="s">
        <v>6759</v>
      </c>
      <c r="L274" s="4" t="s">
        <v>7306</v>
      </c>
      <c r="M274" s="4" t="s">
        <v>7309</v>
      </c>
      <c r="P274" s="4" t="s">
        <v>2434</v>
      </c>
      <c r="Q274" s="4">
        <f>IF(H274="TOEIC",VALUE(L274),0)</f>
        <v>0</v>
      </c>
      <c r="R274" s="4">
        <f>IF(H274="NEW TEPS",VALUE(L274),0)</f>
        <v>0</v>
      </c>
      <c r="S274" s="4">
        <f>IF(H274="TOEFL(ibt)",VALUE(L274),0)</f>
        <v>0</v>
      </c>
      <c r="T274" s="4">
        <f>IF(H274="JPT",VALUE(L274),0)</f>
        <v>0</v>
      </c>
      <c r="U274" s="4">
        <f>IF(H274="HSK",VALUE(K274),0)</f>
        <v>6</v>
      </c>
      <c r="V274" s="4">
        <f>IF(H274="HSK",VALUE(L274),0)</f>
        <v>191</v>
      </c>
      <c r="W274" s="4">
        <f>IF(H274="G-TELP Level2",VALUE(L274),0)</f>
        <v>0</v>
      </c>
      <c r="X274" s="4">
        <f>IF(P274="A",IF(Q274&gt;849,1,IF(R274&gt;335,1,IF(S274&gt;97,1,IF(T274&gt;849,1,IF(W274&gt;82,1,IF(U274=6,1,IF(U274=5,IF(V274&gt;254,1,0),0))))))),IF(P274="B",IF(Q274&gt;699,1,IF(R274&gt;263,1,IF(S274&gt;78,1,IF(T274&gt;699,1,IF(W274&gt;63,1,IF(U274=6,1,IF(U274=5,IF(V274&gt;179,1,0),0))))))),IF(P274="C",IF(Q274&gt;599,1,IF(R274&gt;226,1,IF(S274&gt;67,1,IF(T274&gt;599,1,IF(W274&gt;49,1,IF(U274=6,1,IF(U274=5,1,IF(U274=4,IF(V274&gt;209,1,0),0)))))))),IF(P274="D",IF(Q274&gt;649,1,IF(R274&gt;244,1,IF(S274&gt;73,1,IF(T274&gt;649,1,IF(W274&gt;56,1,IF(U274=6,1,IF(U274=5,1,IF(U274=4,IF(V274&gt;254,1,0),0)))))))),0))))</f>
        <v>1</v>
      </c>
      <c r="Y274" s="4">
        <f>SUMIF(B:B,B274,X:X)</f>
        <v>1</v>
      </c>
      <c r="Z274" s="4" t="str">
        <f>IF(Y274&gt;0,"어학 충족","자격미달")</f>
        <v>어학 충족</v>
      </c>
      <c r="AA274" s="4"/>
      <c r="AB274" s="4" t="str">
        <f>IF(P274="A",IF(Q274&gt;849,"TOEIC 충족",IF(R274&gt;335,"New-TEPS 충족",IF(S274&gt;97,"TOEFL 충족",IF(T274&gt;849,"JPT 충족",IF(W274&gt;82,"G-TELP 충족",IF(U274=6,"HSK점수 충족",IF(U274=5,IF(V274&gt;254,"HSK점수 충족","자격미달"),"자격미달"))))))),IF(P274="B",IF(Q274&gt;699,"TOEIC 충족",IF(R274&gt;263,"New-TEPS 충족",IF(S274&gt;78,"TOEFL 충족",IF(T274&gt;699,"JPT 충족",IF(W274&gt;63,"G-TELP 충족",IF(U274=6,"HSK점수 충족",IF(U274=5,IF(V274&gt;179,"HSK점수 충족","자격미달"),"자격미달"))))))),IF(P274="C",IF(Q274&gt;599,"TOEIC 충족",IF(R274&gt;226,"New-TEPS 충족",IF(S274&gt;67,"TOEFL 충족",IF(T274&gt;599,"JPT 충족",IF(W274&gt;49,"G-TELP 충족",IF(U274=6,"HSK점수 충족",IF(U274=5,"HSK점수 충족",IF(U274=4,IF(V274&gt;209,"HSK점수 충족","자격미달"),"자격미달")))))))),IF(P274="D",IF(Q274&gt;649,"TOEIC 충족",IF(R274&gt;244,"New-TEPS 충족",IF(S274&gt;73,"TOEFL 충족",IF(T274&gt;649,"JPT 충족",IF(W274&gt;56,"G-TELP 충족",IF(U1215=6,"HSK점수 충족",IF(U1215=5,"HSK점수 충족",IF(U1215=4,IF(V1215&gt;254,"HSK점수 충족","자격미달"),"자격미달")))))))),0))))</f>
        <v>HSK점수 충족</v>
      </c>
      <c r="AC274" s="21"/>
      <c r="AD274" s="4">
        <f>IF(P274="A",VLOOKUP(Q274,[1]교육_어학_경력backdata!$B$3:$C$9,2,1),IF(P274="B",VLOOKUP(Q274,[1]교육_어학_경력backdata!$G$3:$H$9,2,1),IF(P274="C",0,"오류")))</f>
        <v>0</v>
      </c>
      <c r="AE274" s="4">
        <f>IF(P274="A",VLOOKUP(R274,[1]교육_어학_경력backdata!$B$11:$C$17,2,1),IF(P274="B",VLOOKUP(R274,[1]교육_어학_경력backdata!$G$11:$H$17,2,1),IF(P274="C",0,"오류")))</f>
        <v>0</v>
      </c>
      <c r="AF274" s="4">
        <f>IF(P274="A",VLOOKUP(S274,[1]교육_어학_경력backdata!$B$19:$C$25,2,1),IF(P274="B",VLOOKUP(S274,[1]교육_어학_경력backdata!$G$19:$H$25,2,1),IF(P274="C",0,"오류")))</f>
        <v>0</v>
      </c>
      <c r="AG274" s="4">
        <f>IF(P274="A",VLOOKUP(T274,[1]교육_어학_경력backdata!$B$3:$C$9,2,1),IF(P274="B",VLOOKUP(T274,[1]교육_어학_경력backdata!$G$3:$H$9,2,1),IF(P274="C",0,"오류")))</f>
        <v>0</v>
      </c>
      <c r="AH274" s="4">
        <f>IF(P274="A",IF(U274=0,0,IF(U274=4,0,IF(U274=5,VLOOKUP(V274,[1]교육_어학_경력backdata!$B$27:$C$29,2,1),IF(U274=6,VLOOKUP(V274,[1]교육_어학_경력backdata!$B$31:$C$34,2,1))))),IF(P274="B",IF(U274=0,0,IF(U274=4,0,IF(U274=5,VLOOKUP(V274,[1]교육_어학_경력backdata!$G$27:$H$31,2,1),IF(U274=6,VLOOKUP(V274,[1]교육_어학_경력backdata!$G$33:$H$34,2,1))))),IF(CT274="C",0,"오류")))</f>
        <v>16</v>
      </c>
      <c r="AI274" s="4">
        <f>IF(P274="A",VLOOKUP(W274,[1]교육_어학_경력backdata!$B$36:$C$42,2,1),IF(P274="B",VLOOKUP(W274,[1]교육_어학_경력backdata!$G$36:$H$42,2,1),IF(P274="C",0,"오류")))</f>
        <v>0</v>
      </c>
      <c r="AJ274" s="4">
        <f>SUM(AD274:AI274)</f>
        <v>16</v>
      </c>
      <c r="AK274" s="4">
        <f>_xlfn.MAXIFS(AJ:AJ,B:B,B274)</f>
        <v>16</v>
      </c>
      <c r="AL274" s="4"/>
      <c r="AM274" s="21"/>
      <c r="AN274" s="4"/>
      <c r="AO274" s="4"/>
    </row>
    <row r="275" spans="1:41" x14ac:dyDescent="0.4">
      <c r="A275" s="6">
        <f>IF(B274=B275,A274,A274+1)</f>
        <v>251</v>
      </c>
      <c r="B275" s="6" t="s">
        <v>5029</v>
      </c>
      <c r="C275" s="6" t="s">
        <v>3924</v>
      </c>
      <c r="D275" s="6" t="s">
        <v>3044</v>
      </c>
      <c r="E275" s="6" t="s">
        <v>3043</v>
      </c>
      <c r="F275" s="4">
        <f>IF(B275=B274,F274+1,1)</f>
        <v>2</v>
      </c>
      <c r="G275" s="4" t="s">
        <v>6380</v>
      </c>
      <c r="H275" s="4" t="s">
        <v>6379</v>
      </c>
      <c r="I275" s="4" t="s">
        <v>6378</v>
      </c>
      <c r="J275" s="4" t="s">
        <v>6656</v>
      </c>
      <c r="K275" s="4"/>
      <c r="L275" s="4" t="s">
        <v>6421</v>
      </c>
      <c r="M275" s="4" t="s">
        <v>7308</v>
      </c>
      <c r="P275" s="4" t="s">
        <v>2434</v>
      </c>
      <c r="Q275" s="4">
        <f>IF(H275="TOEIC",VALUE(L275),0)</f>
        <v>805</v>
      </c>
      <c r="R275" s="4">
        <f>IF(H275="NEW TEPS",VALUE(L275),0)</f>
        <v>0</v>
      </c>
      <c r="S275" s="4">
        <f>IF(H275="TOEFL(ibt)",VALUE(L275),0)</f>
        <v>0</v>
      </c>
      <c r="T275" s="4">
        <f>IF(H275="JPT",VALUE(L275),0)</f>
        <v>0</v>
      </c>
      <c r="U275" s="4">
        <f>IF(H275="HSK",VALUE(K275),0)</f>
        <v>0</v>
      </c>
      <c r="V275" s="4">
        <f>IF(H275="HSK",VALUE(L275),0)</f>
        <v>0</v>
      </c>
      <c r="W275" s="4">
        <f>IF(H275="G-TELP Level2",VALUE(L275),0)</f>
        <v>0</v>
      </c>
      <c r="X275" s="4">
        <f>IF(P275="A",IF(Q275&gt;849,1,IF(R275&gt;335,1,IF(S275&gt;97,1,IF(T275&gt;849,1,IF(W275&gt;82,1,IF(U275=6,1,IF(U275=5,IF(V275&gt;254,1,0),0))))))),IF(P275="B",IF(Q275&gt;699,1,IF(R275&gt;263,1,IF(S275&gt;78,1,IF(T275&gt;699,1,IF(W275&gt;63,1,IF(U275=6,1,IF(U275=5,IF(V275&gt;179,1,0),0))))))),IF(P275="C",IF(Q275&gt;599,1,IF(R275&gt;226,1,IF(S275&gt;67,1,IF(T275&gt;599,1,IF(W275&gt;49,1,IF(U275=6,1,IF(U275=5,1,IF(U275=4,IF(V275&gt;209,1,0),0)))))))),IF(P275="D",IF(Q275&gt;649,1,IF(R275&gt;244,1,IF(S275&gt;73,1,IF(T275&gt;649,1,IF(W275&gt;56,1,IF(U275=6,1,IF(U275=5,1,IF(U275=4,IF(V275&gt;254,1,0),0)))))))),0))))</f>
        <v>0</v>
      </c>
      <c r="Y275" s="4">
        <f>SUMIF(B:B,B275,X:X)</f>
        <v>1</v>
      </c>
      <c r="Z275" s="4" t="str">
        <f>IF(Y275&gt;0,"어학 충족","자격미달")</f>
        <v>어학 충족</v>
      </c>
      <c r="AA275" s="4"/>
      <c r="AB275" s="4" t="str">
        <f>IF(P275="A",IF(Q275&gt;849,"TOEIC 충족",IF(R275&gt;335,"New-TEPS 충족",IF(S275&gt;97,"TOEFL 충족",IF(T275&gt;849,"JPT 충족",IF(W275&gt;82,"G-TELP 충족",IF(U275=6,"HSK점수 충족",IF(U275=5,IF(V275&gt;254,"HSK점수 충족","자격미달"),"자격미달"))))))),IF(P275="B",IF(Q275&gt;699,"TOEIC 충족",IF(R275&gt;263,"New-TEPS 충족",IF(S275&gt;78,"TOEFL 충족",IF(T275&gt;699,"JPT 충족",IF(W275&gt;63,"G-TELP 충족",IF(U275=6,"HSK점수 충족",IF(U275=5,IF(V275&gt;179,"HSK점수 충족","자격미달"),"자격미달"))))))),IF(P275="C",IF(Q275&gt;599,"TOEIC 충족",IF(R275&gt;226,"New-TEPS 충족",IF(S275&gt;67,"TOEFL 충족",IF(T275&gt;599,"JPT 충족",IF(W275&gt;49,"G-TELP 충족",IF(U275=6,"HSK점수 충족",IF(U275=5,"HSK점수 충족",IF(U275=4,IF(V275&gt;209,"HSK점수 충족","자격미달"),"자격미달")))))))),IF(P275="D",IF(Q275&gt;649,"TOEIC 충족",IF(R275&gt;244,"New-TEPS 충족",IF(S275&gt;73,"TOEFL 충족",IF(T275&gt;649,"JPT 충족",IF(W275&gt;56,"G-TELP 충족",IF(U1216=6,"HSK점수 충족",IF(U1216=5,"HSK점수 충족",IF(U1216=4,IF(V1216&gt;254,"HSK점수 충족","자격미달"),"자격미달")))))))),0))))</f>
        <v>자격미달</v>
      </c>
      <c r="AC275" s="21"/>
      <c r="AD275" s="4">
        <f>IF(P275="A",VLOOKUP(Q275,[1]교육_어학_경력backdata!$B$3:$C$9,2,1),IF(P275="B",VLOOKUP(Q275,[1]교육_어학_경력backdata!$G$3:$H$9,2,1),IF(P275="C",0,"오류")))</f>
        <v>0</v>
      </c>
      <c r="AE275" s="4">
        <f>IF(P275="A",VLOOKUP(R275,[1]교육_어학_경력backdata!$B$11:$C$17,2,1),IF(P275="B",VLOOKUP(R275,[1]교육_어학_경력backdata!$G$11:$H$17,2,1),IF(P275="C",0,"오류")))</f>
        <v>0</v>
      </c>
      <c r="AF275" s="4">
        <f>IF(P275="A",VLOOKUP(S275,[1]교육_어학_경력backdata!$B$19:$C$25,2,1),IF(P275="B",VLOOKUP(S275,[1]교육_어학_경력backdata!$G$19:$H$25,2,1),IF(P275="C",0,"오류")))</f>
        <v>0</v>
      </c>
      <c r="AG275" s="4">
        <f>IF(P275="A",VLOOKUP(T275,[1]교육_어학_경력backdata!$B$3:$C$9,2,1),IF(P275="B",VLOOKUP(T275,[1]교육_어학_경력backdata!$G$3:$H$9,2,1),IF(P275="C",0,"오류")))</f>
        <v>0</v>
      </c>
      <c r="AH275" s="4">
        <f>IF(P275="A",IF(U275=0,0,IF(U275=4,0,IF(U275=5,VLOOKUP(V275,[1]교육_어학_경력backdata!$B$27:$C$29,2,1),IF(U275=6,VLOOKUP(V275,[1]교육_어학_경력backdata!$B$31:$C$34,2,1))))),IF(P275="B",IF(U275=0,0,IF(U275=4,0,IF(U275=5,VLOOKUP(V275,[1]교육_어학_경력backdata!$G$27:$H$31,2,1),IF(U275=6,VLOOKUP(V275,[1]교육_어학_경력backdata!$G$33:$H$34,2,1))))),IF(CT275="C",0,"오류")))</f>
        <v>0</v>
      </c>
      <c r="AI275" s="4">
        <f>IF(P275="A",VLOOKUP(W275,[1]교육_어학_경력backdata!$B$36:$C$42,2,1),IF(P275="B",VLOOKUP(W275,[1]교육_어학_경력backdata!$G$36:$H$42,2,1),IF(P275="C",0,"오류")))</f>
        <v>0</v>
      </c>
      <c r="AJ275" s="4">
        <f>SUM(AD275:AI275)</f>
        <v>0</v>
      </c>
      <c r="AK275" s="4">
        <f>_xlfn.MAXIFS(AJ:AJ,B:B,B275)</f>
        <v>16</v>
      </c>
      <c r="AL275" s="4"/>
      <c r="AM275" s="21"/>
      <c r="AN275" s="4"/>
      <c r="AO275" s="4"/>
    </row>
    <row r="276" spans="1:41" x14ac:dyDescent="0.4">
      <c r="A276" s="3">
        <f>IF(B275=B276,A275,A275+1)</f>
        <v>252</v>
      </c>
      <c r="B276" s="3" t="s">
        <v>5024</v>
      </c>
      <c r="C276" s="3" t="s">
        <v>5023</v>
      </c>
      <c r="D276" s="3" t="s">
        <v>3044</v>
      </c>
      <c r="E276" s="3" t="s">
        <v>3043</v>
      </c>
      <c r="F276" s="3">
        <f>IF(B276=B275,F275+1,1)</f>
        <v>1</v>
      </c>
      <c r="G276" s="3" t="s">
        <v>6384</v>
      </c>
      <c r="H276" s="3" t="s">
        <v>6379</v>
      </c>
      <c r="I276" s="3" t="s">
        <v>6378</v>
      </c>
      <c r="J276" s="3" t="s">
        <v>6439</v>
      </c>
      <c r="K276" s="3"/>
      <c r="L276" s="3" t="s">
        <v>6614</v>
      </c>
      <c r="M276" s="3" t="s">
        <v>7307</v>
      </c>
      <c r="P276" s="3" t="s">
        <v>2434</v>
      </c>
      <c r="Q276" s="3">
        <f>IF(H276="TOEIC",VALUE(L276),0)</f>
        <v>925</v>
      </c>
      <c r="R276" s="3">
        <f>IF(H276="NEW TEPS",VALUE(L276),0)</f>
        <v>0</v>
      </c>
      <c r="S276" s="3">
        <f>IF(H276="TOEFL(ibt)",VALUE(L276),0)</f>
        <v>0</v>
      </c>
      <c r="T276" s="3">
        <f>IF(H276="JPT",VALUE(L276),0)</f>
        <v>0</v>
      </c>
      <c r="U276" s="3">
        <f>IF(H276="HSK",VALUE(K276),0)</f>
        <v>0</v>
      </c>
      <c r="V276" s="3">
        <f>IF(H276="HSK",VALUE(L276),0)</f>
        <v>0</v>
      </c>
      <c r="W276" s="3">
        <f>IF(H276="G-TELP Level2",VALUE(L276),0)</f>
        <v>0</v>
      </c>
      <c r="X276" s="3">
        <f>IF(P276="A",IF(Q276&gt;849,1,IF(R276&gt;335,1,IF(S276&gt;97,1,IF(T276&gt;849,1,IF(W276&gt;82,1,IF(U276=6,1,IF(U276=5,IF(V276&gt;254,1,0),0))))))),IF(P276="B",IF(Q276&gt;699,1,IF(R276&gt;263,1,IF(S276&gt;78,1,IF(T276&gt;699,1,IF(W276&gt;63,1,IF(U276=6,1,IF(U276=5,IF(V276&gt;179,1,0),0))))))),IF(P276="C",IF(Q276&gt;599,1,IF(R276&gt;226,1,IF(S276&gt;67,1,IF(T276&gt;599,1,IF(W276&gt;49,1,IF(U276=6,1,IF(U276=5,1,IF(U276=4,IF(V276&gt;209,1,0),0)))))))),IF(P276="D",IF(Q276&gt;649,1,IF(R276&gt;244,1,IF(S276&gt;73,1,IF(T276&gt;649,1,IF(W276&gt;56,1,IF(U276=6,1,IF(U276=5,1,IF(U276=4,IF(V276&gt;254,1,0),0)))))))),0))))</f>
        <v>1</v>
      </c>
      <c r="Y276" s="3">
        <f>SUMIF(B:B,B276,X:X)</f>
        <v>2</v>
      </c>
      <c r="Z276" s="3" t="str">
        <f>IF(Y276&gt;0,"어학 충족","자격미달")</f>
        <v>어학 충족</v>
      </c>
      <c r="AA276" s="3"/>
      <c r="AB276" s="3" t="str">
        <f>IF(P276="A",IF(Q276&gt;849,"TOEIC 충족",IF(R276&gt;335,"New-TEPS 충족",IF(S276&gt;97,"TOEFL 충족",IF(T276&gt;849,"JPT 충족",IF(W276&gt;82,"G-TELP 충족",IF(U276=6,"HSK점수 충족",IF(U276=5,IF(V276&gt;254,"HSK점수 충족","자격미달"),"자격미달"))))))),IF(P276="B",IF(Q276&gt;699,"TOEIC 충족",IF(R276&gt;263,"New-TEPS 충족",IF(S276&gt;78,"TOEFL 충족",IF(T276&gt;699,"JPT 충족",IF(W276&gt;63,"G-TELP 충족",IF(U276=6,"HSK점수 충족",IF(U276=5,IF(V276&gt;179,"HSK점수 충족","자격미달"),"자격미달"))))))),IF(P276="C",IF(Q276&gt;599,"TOEIC 충족",IF(R276&gt;226,"New-TEPS 충족",IF(S276&gt;67,"TOEFL 충족",IF(T276&gt;599,"JPT 충족",IF(W276&gt;49,"G-TELP 충족",IF(U276=6,"HSK점수 충족",IF(U276=5,"HSK점수 충족",IF(U276=4,IF(V276&gt;209,"HSK점수 충족","자격미달"),"자격미달")))))))),IF(P276="D",IF(Q276&gt;649,"TOEIC 충족",IF(R276&gt;244,"New-TEPS 충족",IF(S276&gt;73,"TOEFL 충족",IF(T276&gt;649,"JPT 충족",IF(W276&gt;56,"G-TELP 충족",IF(U1217=6,"HSK점수 충족",IF(U1217=5,"HSK점수 충족",IF(U1217=4,IF(V1217&gt;254,"HSK점수 충족","자격미달"),"자격미달")))))))),0))))</f>
        <v>TOEIC 충족</v>
      </c>
      <c r="AC276" s="21"/>
      <c r="AD276" s="3">
        <f>IF(P276="A",VLOOKUP(Q276,[1]교육_어학_경력backdata!$B$3:$C$9,2,1),IF(P276="B",VLOOKUP(Q276,[1]교육_어학_경력backdata!$G$3:$H$9,2,1),IF(P276="C",0,"오류")))</f>
        <v>18</v>
      </c>
      <c r="AE276" s="3">
        <f>IF(P276="A",VLOOKUP(R276,[1]교육_어학_경력backdata!$B$11:$C$17,2,1),IF(P276="B",VLOOKUP(R276,[1]교육_어학_경력backdata!$G$11:$H$17,2,1),IF(P276="C",0,"오류")))</f>
        <v>0</v>
      </c>
      <c r="AF276" s="3">
        <f>IF(P276="A",VLOOKUP(S276,[1]교육_어학_경력backdata!$B$19:$C$25,2,1),IF(P276="B",VLOOKUP(S276,[1]교육_어학_경력backdata!$G$19:$H$25,2,1),IF(P276="C",0,"오류")))</f>
        <v>0</v>
      </c>
      <c r="AG276" s="3">
        <f>IF(P276="A",VLOOKUP(T276,[1]교육_어학_경력backdata!$B$3:$C$9,2,1),IF(P276="B",VLOOKUP(T276,[1]교육_어학_경력backdata!$G$3:$H$9,2,1),IF(P276="C",0,"오류")))</f>
        <v>0</v>
      </c>
      <c r="AH276" s="3">
        <f>IF(P276="A",IF(U276=0,0,IF(U276=4,0,IF(U276=5,VLOOKUP(V276,[1]교육_어학_경력backdata!$B$27:$C$29,2,1),IF(U276=6,VLOOKUP(V276,[1]교육_어학_경력backdata!$B$31:$C$34,2,1))))),IF(P276="B",IF(U276=0,0,IF(U276=4,0,IF(U276=5,VLOOKUP(V276,[1]교육_어학_경력backdata!$G$27:$H$31,2,1),IF(U276=6,VLOOKUP(V276,[1]교육_어학_경력backdata!$G$33:$H$34,2,1))))),IF(CT276="C",0,"오류")))</f>
        <v>0</v>
      </c>
      <c r="AI276" s="3">
        <f>IF(P276="A",VLOOKUP(W276,[1]교육_어학_경력backdata!$B$36:$C$42,2,1),IF(P276="B",VLOOKUP(W276,[1]교육_어학_경력backdata!$G$36:$H$42,2,1),IF(P276="C",0,"오류")))</f>
        <v>0</v>
      </c>
      <c r="AJ276" s="3">
        <f>SUM(AD276:AI276)</f>
        <v>18</v>
      </c>
      <c r="AK276" s="3">
        <f>_xlfn.MAXIFS(AJ:AJ,B:B,B276)</f>
        <v>18</v>
      </c>
      <c r="AL276" s="3"/>
      <c r="AM276" s="21"/>
      <c r="AN276" s="3" t="s">
        <v>6404</v>
      </c>
      <c r="AO276" s="3">
        <v>10</v>
      </c>
    </row>
    <row r="277" spans="1:41" x14ac:dyDescent="0.4">
      <c r="A277" s="7">
        <f>IF(B276=B277,A276,A276+1)</f>
        <v>252</v>
      </c>
      <c r="B277" s="7" t="s">
        <v>5024</v>
      </c>
      <c r="C277" s="7" t="s">
        <v>5023</v>
      </c>
      <c r="D277" s="7" t="s">
        <v>3044</v>
      </c>
      <c r="E277" s="7" t="s">
        <v>3043</v>
      </c>
      <c r="F277" s="3">
        <f>IF(B277=B276,F276+1,1)</f>
        <v>2</v>
      </c>
      <c r="G277" s="3" t="s">
        <v>6380</v>
      </c>
      <c r="H277" s="3" t="s">
        <v>6583</v>
      </c>
      <c r="I277" s="3" t="s">
        <v>6582</v>
      </c>
      <c r="J277" s="3" t="s">
        <v>1815</v>
      </c>
      <c r="K277" s="3" t="s">
        <v>6759</v>
      </c>
      <c r="L277" s="3" t="s">
        <v>7306</v>
      </c>
      <c r="M277" s="3" t="s">
        <v>7305</v>
      </c>
      <c r="P277" s="3" t="s">
        <v>2434</v>
      </c>
      <c r="Q277" s="3">
        <f>IF(H277="TOEIC",VALUE(L277),0)</f>
        <v>0</v>
      </c>
      <c r="R277" s="3">
        <f>IF(H277="NEW TEPS",VALUE(L277),0)</f>
        <v>0</v>
      </c>
      <c r="S277" s="3">
        <f>IF(H277="TOEFL(ibt)",VALUE(L277),0)</f>
        <v>0</v>
      </c>
      <c r="T277" s="3">
        <f>IF(H277="JPT",VALUE(L277),0)</f>
        <v>0</v>
      </c>
      <c r="U277" s="3">
        <f>IF(H277="HSK",VALUE(K277),0)</f>
        <v>6</v>
      </c>
      <c r="V277" s="3">
        <f>IF(H277="HSK",VALUE(L277),0)</f>
        <v>191</v>
      </c>
      <c r="W277" s="3">
        <f>IF(H277="G-TELP Level2",VALUE(L277),0)</f>
        <v>0</v>
      </c>
      <c r="X277" s="3">
        <f>IF(P277="A",IF(Q277&gt;849,1,IF(R277&gt;335,1,IF(S277&gt;97,1,IF(T277&gt;849,1,IF(W277&gt;82,1,IF(U277=6,1,IF(U277=5,IF(V277&gt;254,1,0),0))))))),IF(P277="B",IF(Q277&gt;699,1,IF(R277&gt;263,1,IF(S277&gt;78,1,IF(T277&gt;699,1,IF(W277&gt;63,1,IF(U277=6,1,IF(U277=5,IF(V277&gt;179,1,0),0))))))),IF(P277="C",IF(Q277&gt;599,1,IF(R277&gt;226,1,IF(S277&gt;67,1,IF(T277&gt;599,1,IF(W277&gt;49,1,IF(U277=6,1,IF(U277=5,1,IF(U277=4,IF(V277&gt;209,1,0),0)))))))),IF(P277="D",IF(Q277&gt;649,1,IF(R277&gt;244,1,IF(S277&gt;73,1,IF(T277&gt;649,1,IF(W277&gt;56,1,IF(U277=6,1,IF(U277=5,1,IF(U277=4,IF(V277&gt;254,1,0),0)))))))),0))))</f>
        <v>1</v>
      </c>
      <c r="Y277" s="3">
        <f>SUMIF(B:B,B277,X:X)</f>
        <v>2</v>
      </c>
      <c r="Z277" s="3" t="str">
        <f>IF(Y277&gt;0,"어학 충족","자격미달")</f>
        <v>어학 충족</v>
      </c>
      <c r="AA277" s="3"/>
      <c r="AB277" s="3" t="str">
        <f>IF(P277="A",IF(Q277&gt;849,"TOEIC 충족",IF(R277&gt;335,"New-TEPS 충족",IF(S277&gt;97,"TOEFL 충족",IF(T277&gt;849,"JPT 충족",IF(W277&gt;82,"G-TELP 충족",IF(U277=6,"HSK점수 충족",IF(U277=5,IF(V277&gt;254,"HSK점수 충족","자격미달"),"자격미달"))))))),IF(P277="B",IF(Q277&gt;699,"TOEIC 충족",IF(R277&gt;263,"New-TEPS 충족",IF(S277&gt;78,"TOEFL 충족",IF(T277&gt;699,"JPT 충족",IF(W277&gt;63,"G-TELP 충족",IF(U277=6,"HSK점수 충족",IF(U277=5,IF(V277&gt;179,"HSK점수 충족","자격미달"),"자격미달"))))))),IF(P277="C",IF(Q277&gt;599,"TOEIC 충족",IF(R277&gt;226,"New-TEPS 충족",IF(S277&gt;67,"TOEFL 충족",IF(T277&gt;599,"JPT 충족",IF(W277&gt;49,"G-TELP 충족",IF(U277=6,"HSK점수 충족",IF(U277=5,"HSK점수 충족",IF(U277=4,IF(V277&gt;209,"HSK점수 충족","자격미달"),"자격미달")))))))),IF(P277="D",IF(Q277&gt;649,"TOEIC 충족",IF(R277&gt;244,"New-TEPS 충족",IF(S277&gt;73,"TOEFL 충족",IF(T277&gt;649,"JPT 충족",IF(W277&gt;56,"G-TELP 충족",IF(U1218=6,"HSK점수 충족",IF(U1218=5,"HSK점수 충족",IF(U1218=4,IF(V1218&gt;254,"HSK점수 충족","자격미달"),"자격미달")))))))),0))))</f>
        <v>HSK점수 충족</v>
      </c>
      <c r="AC277" s="21"/>
      <c r="AD277" s="3">
        <f>IF(P277="A",VLOOKUP(Q277,[1]교육_어학_경력backdata!$B$3:$C$9,2,1),IF(P277="B",VLOOKUP(Q277,[1]교육_어학_경력backdata!$G$3:$H$9,2,1),IF(P277="C",0,"오류")))</f>
        <v>0</v>
      </c>
      <c r="AE277" s="3">
        <f>IF(P277="A",VLOOKUP(R277,[1]교육_어학_경력backdata!$B$11:$C$17,2,1),IF(P277="B",VLOOKUP(R277,[1]교육_어학_경력backdata!$G$11:$H$17,2,1),IF(P277="C",0,"오류")))</f>
        <v>0</v>
      </c>
      <c r="AF277" s="3">
        <f>IF(P277="A",VLOOKUP(S277,[1]교육_어학_경력backdata!$B$19:$C$25,2,1),IF(P277="B",VLOOKUP(S277,[1]교육_어학_경력backdata!$G$19:$H$25,2,1),IF(P277="C",0,"오류")))</f>
        <v>0</v>
      </c>
      <c r="AG277" s="3">
        <f>IF(P277="A",VLOOKUP(T277,[1]교육_어학_경력backdata!$B$3:$C$9,2,1),IF(P277="B",VLOOKUP(T277,[1]교육_어학_경력backdata!$G$3:$H$9,2,1),IF(P277="C",0,"오류")))</f>
        <v>0</v>
      </c>
      <c r="AH277" s="3">
        <f>IF(P277="A",IF(U277=0,0,IF(U277=4,0,IF(U277=5,VLOOKUP(V277,[1]교육_어학_경력backdata!$B$27:$C$29,2,1),IF(U277=6,VLOOKUP(V277,[1]교육_어학_경력backdata!$B$31:$C$34,2,1))))),IF(P277="B",IF(U277=0,0,IF(U277=4,0,IF(U277=5,VLOOKUP(V277,[1]교육_어학_경력backdata!$G$27:$H$31,2,1),IF(U277=6,VLOOKUP(V277,[1]교육_어학_경력backdata!$G$33:$H$34,2,1))))),IF(CT277="C",0,"오류")))</f>
        <v>16</v>
      </c>
      <c r="AI277" s="3">
        <f>IF(P277="A",VLOOKUP(W277,[1]교육_어학_경력backdata!$B$36:$C$42,2,1),IF(P277="B",VLOOKUP(W277,[1]교육_어학_경력backdata!$G$36:$H$42,2,1),IF(P277="C",0,"오류")))</f>
        <v>0</v>
      </c>
      <c r="AJ277" s="3">
        <f>SUM(AD277:AI277)</f>
        <v>16</v>
      </c>
      <c r="AK277" s="3">
        <f>_xlfn.MAXIFS(AJ:AJ,B:B,B277)</f>
        <v>18</v>
      </c>
      <c r="AL277" s="3"/>
      <c r="AM277" s="21"/>
      <c r="AN277" s="3" t="s">
        <v>6404</v>
      </c>
      <c r="AO277" s="3">
        <v>10</v>
      </c>
    </row>
    <row r="278" spans="1:41" x14ac:dyDescent="0.4">
      <c r="A278" s="4">
        <f>IF(B277=B278,A277,A277+1)</f>
        <v>253</v>
      </c>
      <c r="B278" s="4" t="s">
        <v>5019</v>
      </c>
      <c r="C278" s="4" t="s">
        <v>4458</v>
      </c>
      <c r="D278" s="4" t="s">
        <v>3044</v>
      </c>
      <c r="E278" s="4" t="s">
        <v>3043</v>
      </c>
      <c r="F278" s="4">
        <f>IF(B278=B277,F277+1,1)</f>
        <v>1</v>
      </c>
      <c r="G278" s="4" t="s">
        <v>6380</v>
      </c>
      <c r="H278" s="4" t="s">
        <v>6379</v>
      </c>
      <c r="I278" s="4" t="s">
        <v>6378</v>
      </c>
      <c r="J278" s="4" t="s">
        <v>6510</v>
      </c>
      <c r="K278" s="4"/>
      <c r="L278" s="4" t="s">
        <v>6411</v>
      </c>
      <c r="M278" s="4" t="s">
        <v>7304</v>
      </c>
      <c r="P278" s="4" t="s">
        <v>2434</v>
      </c>
      <c r="Q278" s="4">
        <f>IF(H278="TOEIC",VALUE(L278),0)</f>
        <v>915</v>
      </c>
      <c r="R278" s="4">
        <f>IF(H278="NEW TEPS",VALUE(L278),0)</f>
        <v>0</v>
      </c>
      <c r="S278" s="4">
        <f>IF(H278="TOEFL(ibt)",VALUE(L278),0)</f>
        <v>0</v>
      </c>
      <c r="T278" s="4">
        <f>IF(H278="JPT",VALUE(L278),0)</f>
        <v>0</v>
      </c>
      <c r="U278" s="4">
        <f>IF(H278="HSK",VALUE(K278),0)</f>
        <v>0</v>
      </c>
      <c r="V278" s="4">
        <f>IF(H278="HSK",VALUE(L278),0)</f>
        <v>0</v>
      </c>
      <c r="W278" s="4">
        <f>IF(H278="G-TELP Level2",VALUE(L278),0)</f>
        <v>0</v>
      </c>
      <c r="X278" s="4">
        <f>IF(P278="A",IF(Q278&gt;849,1,IF(R278&gt;335,1,IF(S278&gt;97,1,IF(T278&gt;849,1,IF(W278&gt;82,1,IF(U278=6,1,IF(U278=5,IF(V278&gt;254,1,0),0))))))),IF(P278="B",IF(Q278&gt;699,1,IF(R278&gt;263,1,IF(S278&gt;78,1,IF(T278&gt;699,1,IF(W278&gt;63,1,IF(U278=6,1,IF(U278=5,IF(V278&gt;179,1,0),0))))))),IF(P278="C",IF(Q278&gt;599,1,IF(R278&gt;226,1,IF(S278&gt;67,1,IF(T278&gt;599,1,IF(W278&gt;49,1,IF(U278=6,1,IF(U278=5,1,IF(U278=4,IF(V278&gt;209,1,0),0)))))))),IF(P278="D",IF(Q278&gt;649,1,IF(R278&gt;244,1,IF(S278&gt;73,1,IF(T278&gt;649,1,IF(W278&gt;56,1,IF(U278=6,1,IF(U278=5,1,IF(U278=4,IF(V278&gt;254,1,0),0)))))))),0))))</f>
        <v>1</v>
      </c>
      <c r="Y278" s="4">
        <f>SUMIF(B:B,B278,X:X)</f>
        <v>1</v>
      </c>
      <c r="Z278" s="4" t="str">
        <f>IF(Y278&gt;0,"어학 충족","자격미달")</f>
        <v>어학 충족</v>
      </c>
      <c r="AA278" s="4"/>
      <c r="AB278" s="4" t="str">
        <f>IF(P278="A",IF(Q278&gt;849,"TOEIC 충족",IF(R278&gt;335,"New-TEPS 충족",IF(S278&gt;97,"TOEFL 충족",IF(T278&gt;849,"JPT 충족",IF(W278&gt;82,"G-TELP 충족",IF(U278=6,"HSK점수 충족",IF(U278=5,IF(V278&gt;254,"HSK점수 충족","자격미달"),"자격미달"))))))),IF(P278="B",IF(Q278&gt;699,"TOEIC 충족",IF(R278&gt;263,"New-TEPS 충족",IF(S278&gt;78,"TOEFL 충족",IF(T278&gt;699,"JPT 충족",IF(W278&gt;63,"G-TELP 충족",IF(U278=6,"HSK점수 충족",IF(U278=5,IF(V278&gt;179,"HSK점수 충족","자격미달"),"자격미달"))))))),IF(P278="C",IF(Q278&gt;599,"TOEIC 충족",IF(R278&gt;226,"New-TEPS 충족",IF(S278&gt;67,"TOEFL 충족",IF(T278&gt;599,"JPT 충족",IF(W278&gt;49,"G-TELP 충족",IF(U278=6,"HSK점수 충족",IF(U278=5,"HSK점수 충족",IF(U278=4,IF(V278&gt;209,"HSK점수 충족","자격미달"),"자격미달")))))))),IF(P278="D",IF(Q278&gt;649,"TOEIC 충족",IF(R278&gt;244,"New-TEPS 충족",IF(S278&gt;73,"TOEFL 충족",IF(T278&gt;649,"JPT 충족",IF(W278&gt;56,"G-TELP 충족",IF(U1219=6,"HSK점수 충족",IF(U1219=5,"HSK점수 충족",IF(U1219=4,IF(V1219&gt;254,"HSK점수 충족","자격미달"),"자격미달")))))))),0))))</f>
        <v>TOEIC 충족</v>
      </c>
      <c r="AC278" s="21"/>
      <c r="AD278" s="4">
        <f>IF(P278="A",VLOOKUP(Q278,[1]교육_어학_경력backdata!$B$3:$C$9,2,1),IF(P278="B",VLOOKUP(Q278,[1]교육_어학_경력backdata!$G$3:$H$9,2,1),IF(P278="C",0,"오류")))</f>
        <v>16</v>
      </c>
      <c r="AE278" s="4">
        <f>IF(P278="A",VLOOKUP(R278,[1]교육_어학_경력backdata!$B$11:$C$17,2,1),IF(P278="B",VLOOKUP(R278,[1]교육_어학_경력backdata!$G$11:$H$17,2,1),IF(P278="C",0,"오류")))</f>
        <v>0</v>
      </c>
      <c r="AF278" s="4">
        <f>IF(P278="A",VLOOKUP(S278,[1]교육_어학_경력backdata!$B$19:$C$25,2,1),IF(P278="B",VLOOKUP(S278,[1]교육_어학_경력backdata!$G$19:$H$25,2,1),IF(P278="C",0,"오류")))</f>
        <v>0</v>
      </c>
      <c r="AG278" s="4">
        <f>IF(P278="A",VLOOKUP(T278,[1]교육_어학_경력backdata!$B$3:$C$9,2,1),IF(P278="B",VLOOKUP(T278,[1]교육_어학_경력backdata!$G$3:$H$9,2,1),IF(P278="C",0,"오류")))</f>
        <v>0</v>
      </c>
      <c r="AH278" s="4">
        <f>IF(P278="A",IF(U278=0,0,IF(U278=4,0,IF(U278=5,VLOOKUP(V278,[1]교육_어학_경력backdata!$B$27:$C$29,2,1),IF(U278=6,VLOOKUP(V278,[1]교육_어학_경력backdata!$B$31:$C$34,2,1))))),IF(P278="B",IF(U278=0,0,IF(U278=4,0,IF(U278=5,VLOOKUP(V278,[1]교육_어학_경력backdata!$G$27:$H$31,2,1),IF(U278=6,VLOOKUP(V278,[1]교육_어학_경력backdata!$G$33:$H$34,2,1))))),IF(CT278="C",0,"오류")))</f>
        <v>0</v>
      </c>
      <c r="AI278" s="4">
        <f>IF(P278="A",VLOOKUP(W278,[1]교육_어학_경력backdata!$B$36:$C$42,2,1),IF(P278="B",VLOOKUP(W278,[1]교육_어학_경력backdata!$G$36:$H$42,2,1),IF(P278="C",0,"오류")))</f>
        <v>0</v>
      </c>
      <c r="AJ278" s="4">
        <f>SUM(AD278:AI278)</f>
        <v>16</v>
      </c>
      <c r="AK278" s="4">
        <f>_xlfn.MAXIFS(AJ:AJ,B:B,B278)</f>
        <v>16</v>
      </c>
      <c r="AL278" s="4"/>
      <c r="AM278" s="21"/>
      <c r="AN278" s="4"/>
      <c r="AO278" s="4"/>
    </row>
    <row r="279" spans="1:41" x14ac:dyDescent="0.4">
      <c r="A279" s="3">
        <f>IF(B278=B279,A278,A278+1)</f>
        <v>254</v>
      </c>
      <c r="B279" s="3" t="s">
        <v>5014</v>
      </c>
      <c r="C279" s="3" t="s">
        <v>5013</v>
      </c>
      <c r="D279" s="3" t="s">
        <v>3044</v>
      </c>
      <c r="E279" s="3" t="s">
        <v>3043</v>
      </c>
      <c r="F279" s="3">
        <f>IF(B279=B278,F278+1,1)</f>
        <v>1</v>
      </c>
      <c r="G279" s="3" t="s">
        <v>6384</v>
      </c>
      <c r="H279" s="3" t="s">
        <v>6379</v>
      </c>
      <c r="I279" s="3" t="s">
        <v>6378</v>
      </c>
      <c r="J279" s="3" t="s">
        <v>6457</v>
      </c>
      <c r="K279" s="3"/>
      <c r="L279" s="3" t="s">
        <v>6448</v>
      </c>
      <c r="M279" s="3" t="s">
        <v>7303</v>
      </c>
      <c r="P279" s="3" t="s">
        <v>2434</v>
      </c>
      <c r="Q279" s="3">
        <f>IF(H279="TOEIC",VALUE(L279),0)</f>
        <v>865</v>
      </c>
      <c r="R279" s="3">
        <f>IF(H279="NEW TEPS",VALUE(L279),0)</f>
        <v>0</v>
      </c>
      <c r="S279" s="3">
        <f>IF(H279="TOEFL(ibt)",VALUE(L279),0)</f>
        <v>0</v>
      </c>
      <c r="T279" s="3">
        <f>IF(H279="JPT",VALUE(L279),0)</f>
        <v>0</v>
      </c>
      <c r="U279" s="3">
        <f>IF(H279="HSK",VALUE(K279),0)</f>
        <v>0</v>
      </c>
      <c r="V279" s="3">
        <f>IF(H279="HSK",VALUE(L279),0)</f>
        <v>0</v>
      </c>
      <c r="W279" s="3">
        <f>IF(H279="G-TELP Level2",VALUE(L279),0)</f>
        <v>0</v>
      </c>
      <c r="X279" s="3">
        <f>IF(P279="A",IF(Q279&gt;849,1,IF(R279&gt;335,1,IF(S279&gt;97,1,IF(T279&gt;849,1,IF(W279&gt;82,1,IF(U279=6,1,IF(U279=5,IF(V279&gt;254,1,0),0))))))),IF(P279="B",IF(Q279&gt;699,1,IF(R279&gt;263,1,IF(S279&gt;78,1,IF(T279&gt;699,1,IF(W279&gt;63,1,IF(U279=6,1,IF(U279=5,IF(V279&gt;179,1,0),0))))))),IF(P279="C",IF(Q279&gt;599,1,IF(R279&gt;226,1,IF(S279&gt;67,1,IF(T279&gt;599,1,IF(W279&gt;49,1,IF(U279=6,1,IF(U279=5,1,IF(U279=4,IF(V279&gt;209,1,0),0)))))))),IF(P279="D",IF(Q279&gt;649,1,IF(R279&gt;244,1,IF(S279&gt;73,1,IF(T279&gt;649,1,IF(W279&gt;56,1,IF(U279=6,1,IF(U279=5,1,IF(U279=4,IF(V279&gt;254,1,0),0)))))))),0))))</f>
        <v>1</v>
      </c>
      <c r="Y279" s="3">
        <f>SUMIF(B:B,B279,X:X)</f>
        <v>1</v>
      </c>
      <c r="Z279" s="3" t="str">
        <f>IF(Y279&gt;0,"어학 충족","자격미달")</f>
        <v>어학 충족</v>
      </c>
      <c r="AA279" s="3"/>
      <c r="AB279" s="3" t="str">
        <f>IF(P279="A",IF(Q279&gt;849,"TOEIC 충족",IF(R279&gt;335,"New-TEPS 충족",IF(S279&gt;97,"TOEFL 충족",IF(T279&gt;849,"JPT 충족",IF(W279&gt;82,"G-TELP 충족",IF(U279=6,"HSK점수 충족",IF(U279=5,IF(V279&gt;254,"HSK점수 충족","자격미달"),"자격미달"))))))),IF(P279="B",IF(Q279&gt;699,"TOEIC 충족",IF(R279&gt;263,"New-TEPS 충족",IF(S279&gt;78,"TOEFL 충족",IF(T279&gt;699,"JPT 충족",IF(W279&gt;63,"G-TELP 충족",IF(U279=6,"HSK점수 충족",IF(U279=5,IF(V279&gt;179,"HSK점수 충족","자격미달"),"자격미달"))))))),IF(P279="C",IF(Q279&gt;599,"TOEIC 충족",IF(R279&gt;226,"New-TEPS 충족",IF(S279&gt;67,"TOEFL 충족",IF(T279&gt;599,"JPT 충족",IF(W279&gt;49,"G-TELP 충족",IF(U279=6,"HSK점수 충족",IF(U279=5,"HSK점수 충족",IF(U279=4,IF(V279&gt;209,"HSK점수 충족","자격미달"),"자격미달")))))))),IF(P279="D",IF(Q279&gt;649,"TOEIC 충족",IF(R279&gt;244,"New-TEPS 충족",IF(S279&gt;73,"TOEFL 충족",IF(T279&gt;649,"JPT 충족",IF(W279&gt;56,"G-TELP 충족",IF(U1220=6,"HSK점수 충족",IF(U1220=5,"HSK점수 충족",IF(U1220=4,IF(V1220&gt;254,"HSK점수 충족","자격미달"),"자격미달")))))))),0))))</f>
        <v>TOEIC 충족</v>
      </c>
      <c r="AC279" s="21"/>
      <c r="AD279" s="3">
        <f>IF(P279="A",VLOOKUP(Q279,[1]교육_어학_경력backdata!$B$3:$C$9,2,1),IF(P279="B",VLOOKUP(Q279,[1]교육_어학_경력backdata!$G$3:$H$9,2,1),IF(P279="C",0,"오류")))</f>
        <v>12</v>
      </c>
      <c r="AE279" s="3">
        <f>IF(P279="A",VLOOKUP(R279,[1]교육_어학_경력backdata!$B$11:$C$17,2,1),IF(P279="B",VLOOKUP(R279,[1]교육_어학_경력backdata!$G$11:$H$17,2,1),IF(P279="C",0,"오류")))</f>
        <v>0</v>
      </c>
      <c r="AF279" s="3">
        <f>IF(P279="A",VLOOKUP(S279,[1]교육_어학_경력backdata!$B$19:$C$25,2,1),IF(P279="B",VLOOKUP(S279,[1]교육_어학_경력backdata!$G$19:$H$25,2,1),IF(P279="C",0,"오류")))</f>
        <v>0</v>
      </c>
      <c r="AG279" s="3">
        <f>IF(P279="A",VLOOKUP(T279,[1]교육_어학_경력backdata!$B$3:$C$9,2,1),IF(P279="B",VLOOKUP(T279,[1]교육_어학_경력backdata!$G$3:$H$9,2,1),IF(P279="C",0,"오류")))</f>
        <v>0</v>
      </c>
      <c r="AH279" s="3">
        <f>IF(P279="A",IF(U279=0,0,IF(U279=4,0,IF(U279=5,VLOOKUP(V279,[1]교육_어학_경력backdata!$B$27:$C$29,2,1),IF(U279=6,VLOOKUP(V279,[1]교육_어학_경력backdata!$B$31:$C$34,2,1))))),IF(P279="B",IF(U279=0,0,IF(U279=4,0,IF(U279=5,VLOOKUP(V279,[1]교육_어학_경력backdata!$G$27:$H$31,2,1),IF(U279=6,VLOOKUP(V279,[1]교육_어학_경력backdata!$G$33:$H$34,2,1))))),IF(CT279="C",0,"오류")))</f>
        <v>0</v>
      </c>
      <c r="AI279" s="3">
        <f>IF(P279="A",VLOOKUP(W279,[1]교육_어학_경력backdata!$B$36:$C$42,2,1),IF(P279="B",VLOOKUP(W279,[1]교육_어학_경력backdata!$G$36:$H$42,2,1),IF(P279="C",0,"오류")))</f>
        <v>0</v>
      </c>
      <c r="AJ279" s="3">
        <f>SUM(AD279:AI279)</f>
        <v>12</v>
      </c>
      <c r="AK279" s="3">
        <f>_xlfn.MAXIFS(AJ:AJ,B:B,B279)</f>
        <v>12</v>
      </c>
      <c r="AL279" s="3"/>
      <c r="AM279" s="21"/>
      <c r="AN279" s="3"/>
      <c r="AO279" s="3"/>
    </row>
    <row r="280" spans="1:41" x14ac:dyDescent="0.4">
      <c r="A280" s="4">
        <f>IF(B279=B280,A279,A279+1)</f>
        <v>255</v>
      </c>
      <c r="B280" s="4" t="s">
        <v>5009</v>
      </c>
      <c r="C280" s="4" t="s">
        <v>5008</v>
      </c>
      <c r="D280" s="4" t="s">
        <v>3044</v>
      </c>
      <c r="E280" s="4" t="s">
        <v>3043</v>
      </c>
      <c r="F280" s="4">
        <f>IF(B280=B279,F279+1,1)</f>
        <v>1</v>
      </c>
      <c r="G280" s="4" t="s">
        <v>6380</v>
      </c>
      <c r="H280" s="4" t="s">
        <v>6379</v>
      </c>
      <c r="I280" s="4" t="s">
        <v>6378</v>
      </c>
      <c r="J280" s="4" t="s">
        <v>6694</v>
      </c>
      <c r="K280" s="4"/>
      <c r="L280" s="4" t="s">
        <v>6533</v>
      </c>
      <c r="M280" s="4" t="s">
        <v>7302</v>
      </c>
      <c r="P280" s="4" t="s">
        <v>2434</v>
      </c>
      <c r="Q280" s="4">
        <f>IF(H280="TOEIC",VALUE(L280),0)</f>
        <v>885</v>
      </c>
      <c r="R280" s="4">
        <f>IF(H280="NEW TEPS",VALUE(L280),0)</f>
        <v>0</v>
      </c>
      <c r="S280" s="4">
        <f>IF(H280="TOEFL(ibt)",VALUE(L280),0)</f>
        <v>0</v>
      </c>
      <c r="T280" s="4">
        <f>IF(H280="JPT",VALUE(L280),0)</f>
        <v>0</v>
      </c>
      <c r="U280" s="4">
        <f>IF(H280="HSK",VALUE(K280),0)</f>
        <v>0</v>
      </c>
      <c r="V280" s="4">
        <f>IF(H280="HSK",VALUE(L280),0)</f>
        <v>0</v>
      </c>
      <c r="W280" s="4">
        <f>IF(H280="G-TELP Level2",VALUE(L280),0)</f>
        <v>0</v>
      </c>
      <c r="X280" s="4">
        <f>IF(P280="A",IF(Q280&gt;849,1,IF(R280&gt;335,1,IF(S280&gt;97,1,IF(T280&gt;849,1,IF(W280&gt;82,1,IF(U280=6,1,IF(U280=5,IF(V280&gt;254,1,0),0))))))),IF(P280="B",IF(Q280&gt;699,1,IF(R280&gt;263,1,IF(S280&gt;78,1,IF(T280&gt;699,1,IF(W280&gt;63,1,IF(U280=6,1,IF(U280=5,IF(V280&gt;179,1,0),0))))))),IF(P280="C",IF(Q280&gt;599,1,IF(R280&gt;226,1,IF(S280&gt;67,1,IF(T280&gt;599,1,IF(W280&gt;49,1,IF(U280=6,1,IF(U280=5,1,IF(U280=4,IF(V280&gt;209,1,0),0)))))))),IF(P280="D",IF(Q280&gt;649,1,IF(R280&gt;244,1,IF(S280&gt;73,1,IF(T280&gt;649,1,IF(W280&gt;56,1,IF(U280=6,1,IF(U280=5,1,IF(U280=4,IF(V280&gt;254,1,0),0)))))))),0))))</f>
        <v>1</v>
      </c>
      <c r="Y280" s="4">
        <f>SUMIF(B:B,B280,X:X)</f>
        <v>1</v>
      </c>
      <c r="Z280" s="4" t="str">
        <f>IF(Y280&gt;0,"어학 충족","자격미달")</f>
        <v>어학 충족</v>
      </c>
      <c r="AA280" s="4"/>
      <c r="AB280" s="4" t="str">
        <f>IF(P280="A",IF(Q280&gt;849,"TOEIC 충족",IF(R280&gt;335,"New-TEPS 충족",IF(S280&gt;97,"TOEFL 충족",IF(T280&gt;849,"JPT 충족",IF(W280&gt;82,"G-TELP 충족",IF(U280=6,"HSK점수 충족",IF(U280=5,IF(V280&gt;254,"HSK점수 충족","자격미달"),"자격미달"))))))),IF(P280="B",IF(Q280&gt;699,"TOEIC 충족",IF(R280&gt;263,"New-TEPS 충족",IF(S280&gt;78,"TOEFL 충족",IF(T280&gt;699,"JPT 충족",IF(W280&gt;63,"G-TELP 충족",IF(U280=6,"HSK점수 충족",IF(U280=5,IF(V280&gt;179,"HSK점수 충족","자격미달"),"자격미달"))))))),IF(P280="C",IF(Q280&gt;599,"TOEIC 충족",IF(R280&gt;226,"New-TEPS 충족",IF(S280&gt;67,"TOEFL 충족",IF(T280&gt;599,"JPT 충족",IF(W280&gt;49,"G-TELP 충족",IF(U280=6,"HSK점수 충족",IF(U280=5,"HSK점수 충족",IF(U280=4,IF(V280&gt;209,"HSK점수 충족","자격미달"),"자격미달")))))))),IF(P280="D",IF(Q280&gt;649,"TOEIC 충족",IF(R280&gt;244,"New-TEPS 충족",IF(S280&gt;73,"TOEFL 충족",IF(T280&gt;649,"JPT 충족",IF(W280&gt;56,"G-TELP 충족",IF(U1221=6,"HSK점수 충족",IF(U1221=5,"HSK점수 충족",IF(U1221=4,IF(V1221&gt;254,"HSK점수 충족","자격미달"),"자격미달")))))))),0))))</f>
        <v>TOEIC 충족</v>
      </c>
      <c r="AC280" s="21"/>
      <c r="AD280" s="4">
        <f>IF(P280="A",VLOOKUP(Q280,[1]교육_어학_경력backdata!$B$3:$C$9,2,1),IF(P280="B",VLOOKUP(Q280,[1]교육_어학_경력backdata!$G$3:$H$9,2,1),IF(P280="C",0,"오류")))</f>
        <v>14</v>
      </c>
      <c r="AE280" s="4">
        <f>IF(P280="A",VLOOKUP(R280,[1]교육_어학_경력backdata!$B$11:$C$17,2,1),IF(P280="B",VLOOKUP(R280,[1]교육_어학_경력backdata!$G$11:$H$17,2,1),IF(P280="C",0,"오류")))</f>
        <v>0</v>
      </c>
      <c r="AF280" s="4">
        <f>IF(P280="A",VLOOKUP(S280,[1]교육_어학_경력backdata!$B$19:$C$25,2,1),IF(P280="B",VLOOKUP(S280,[1]교육_어학_경력backdata!$G$19:$H$25,2,1),IF(P280="C",0,"오류")))</f>
        <v>0</v>
      </c>
      <c r="AG280" s="4">
        <f>IF(P280="A",VLOOKUP(T280,[1]교육_어학_경력backdata!$B$3:$C$9,2,1),IF(P280="B",VLOOKUP(T280,[1]교육_어학_경력backdata!$G$3:$H$9,2,1),IF(P280="C",0,"오류")))</f>
        <v>0</v>
      </c>
      <c r="AH280" s="4">
        <f>IF(P280="A",IF(U280=0,0,IF(U280=4,0,IF(U280=5,VLOOKUP(V280,[1]교육_어학_경력backdata!$B$27:$C$29,2,1),IF(U280=6,VLOOKUP(V280,[1]교육_어학_경력backdata!$B$31:$C$34,2,1))))),IF(P280="B",IF(U280=0,0,IF(U280=4,0,IF(U280=5,VLOOKUP(V280,[1]교육_어학_경력backdata!$G$27:$H$31,2,1),IF(U280=6,VLOOKUP(V280,[1]교육_어학_경력backdata!$G$33:$H$34,2,1))))),IF(CT280="C",0,"오류")))</f>
        <v>0</v>
      </c>
      <c r="AI280" s="4">
        <f>IF(P280="A",VLOOKUP(W280,[1]교육_어학_경력backdata!$B$36:$C$42,2,1),IF(P280="B",VLOOKUP(W280,[1]교육_어학_경력backdata!$G$36:$H$42,2,1),IF(P280="C",0,"오류")))</f>
        <v>0</v>
      </c>
      <c r="AJ280" s="4">
        <f>SUM(AD280:AI280)</f>
        <v>14</v>
      </c>
      <c r="AK280" s="4">
        <f>_xlfn.MAXIFS(AJ:AJ,B:B,B280)</f>
        <v>14</v>
      </c>
      <c r="AL280" s="4"/>
      <c r="AM280" s="21"/>
      <c r="AN280" s="4"/>
      <c r="AO280" s="4"/>
    </row>
    <row r="281" spans="1:41" x14ac:dyDescent="0.4">
      <c r="A281" s="6">
        <f>IF(B280=B281,A280,A280+1)</f>
        <v>255</v>
      </c>
      <c r="B281" s="6" t="s">
        <v>5009</v>
      </c>
      <c r="C281" s="6" t="s">
        <v>5008</v>
      </c>
      <c r="D281" s="6" t="s">
        <v>3044</v>
      </c>
      <c r="E281" s="6" t="s">
        <v>3043</v>
      </c>
      <c r="F281" s="4">
        <f>IF(B281=B280,F280+1,1)</f>
        <v>2</v>
      </c>
      <c r="G281" s="4" t="s">
        <v>6380</v>
      </c>
      <c r="H281" s="4" t="s">
        <v>6583</v>
      </c>
      <c r="I281" s="4" t="s">
        <v>6582</v>
      </c>
      <c r="J281" s="4" t="s">
        <v>6876</v>
      </c>
      <c r="K281" s="4" t="s">
        <v>6580</v>
      </c>
      <c r="L281" s="4" t="s">
        <v>7301</v>
      </c>
      <c r="M281" s="4" t="s">
        <v>7300</v>
      </c>
      <c r="P281" s="4" t="s">
        <v>2434</v>
      </c>
      <c r="Q281" s="4">
        <f>IF(H281="TOEIC",VALUE(L281),0)</f>
        <v>0</v>
      </c>
      <c r="R281" s="4">
        <f>IF(H281="NEW TEPS",VALUE(L281),0)</f>
        <v>0</v>
      </c>
      <c r="S281" s="4">
        <f>IF(H281="TOEFL(ibt)",VALUE(L281),0)</f>
        <v>0</v>
      </c>
      <c r="T281" s="4">
        <f>IF(H281="JPT",VALUE(L281),0)</f>
        <v>0</v>
      </c>
      <c r="U281" s="4">
        <f>IF(H281="HSK",VALUE(K281),0)</f>
        <v>5</v>
      </c>
      <c r="V281" s="4">
        <f>IF(H281="HSK",VALUE(L281),0)</f>
        <v>219</v>
      </c>
      <c r="W281" s="4">
        <f>IF(H281="G-TELP Level2",VALUE(L281),0)</f>
        <v>0</v>
      </c>
      <c r="X281" s="4">
        <f>IF(P281="A",IF(Q281&gt;849,1,IF(R281&gt;335,1,IF(S281&gt;97,1,IF(T281&gt;849,1,IF(W281&gt;82,1,IF(U281=6,1,IF(U281=5,IF(V281&gt;254,1,0),0))))))),IF(P281="B",IF(Q281&gt;699,1,IF(R281&gt;263,1,IF(S281&gt;78,1,IF(T281&gt;699,1,IF(W281&gt;63,1,IF(U281=6,1,IF(U281=5,IF(V281&gt;179,1,0),0))))))),IF(P281="C",IF(Q281&gt;599,1,IF(R281&gt;226,1,IF(S281&gt;67,1,IF(T281&gt;599,1,IF(W281&gt;49,1,IF(U281=6,1,IF(U281=5,1,IF(U281=4,IF(V281&gt;209,1,0),0)))))))),IF(P281="D",IF(Q281&gt;649,1,IF(R281&gt;244,1,IF(S281&gt;73,1,IF(T281&gt;649,1,IF(W281&gt;56,1,IF(U281=6,1,IF(U281=5,1,IF(U281=4,IF(V281&gt;254,1,0),0)))))))),0))))</f>
        <v>0</v>
      </c>
      <c r="Y281" s="4">
        <f>SUMIF(B:B,B281,X:X)</f>
        <v>1</v>
      </c>
      <c r="Z281" s="4" t="str">
        <f>IF(Y281&gt;0,"어학 충족","자격미달")</f>
        <v>어학 충족</v>
      </c>
      <c r="AA281" s="4"/>
      <c r="AB281" s="4" t="str">
        <f>IF(P281="A",IF(Q281&gt;849,"TOEIC 충족",IF(R281&gt;335,"New-TEPS 충족",IF(S281&gt;97,"TOEFL 충족",IF(T281&gt;849,"JPT 충족",IF(W281&gt;82,"G-TELP 충족",IF(U281=6,"HSK점수 충족",IF(U281=5,IF(V281&gt;254,"HSK점수 충족","자격미달"),"자격미달"))))))),IF(P281="B",IF(Q281&gt;699,"TOEIC 충족",IF(R281&gt;263,"New-TEPS 충족",IF(S281&gt;78,"TOEFL 충족",IF(T281&gt;699,"JPT 충족",IF(W281&gt;63,"G-TELP 충족",IF(U281=6,"HSK점수 충족",IF(U281=5,IF(V281&gt;179,"HSK점수 충족","자격미달"),"자격미달"))))))),IF(P281="C",IF(Q281&gt;599,"TOEIC 충족",IF(R281&gt;226,"New-TEPS 충족",IF(S281&gt;67,"TOEFL 충족",IF(T281&gt;599,"JPT 충족",IF(W281&gt;49,"G-TELP 충족",IF(U281=6,"HSK점수 충족",IF(U281=5,"HSK점수 충족",IF(U281=4,IF(V281&gt;209,"HSK점수 충족","자격미달"),"자격미달")))))))),IF(P281="D",IF(Q281&gt;649,"TOEIC 충족",IF(R281&gt;244,"New-TEPS 충족",IF(S281&gt;73,"TOEFL 충족",IF(T281&gt;649,"JPT 충족",IF(W281&gt;56,"G-TELP 충족",IF(U1222=6,"HSK점수 충족",IF(U1222=5,"HSK점수 충족",IF(U1222=4,IF(V1222&gt;254,"HSK점수 충족","자격미달"),"자격미달")))))))),0))))</f>
        <v>자격미달</v>
      </c>
      <c r="AC281" s="21"/>
      <c r="AD281" s="4">
        <f>IF(P281="A",VLOOKUP(Q281,[1]교육_어학_경력backdata!$B$3:$C$9,2,1),IF(P281="B",VLOOKUP(Q281,[1]교육_어학_경력backdata!$G$3:$H$9,2,1),IF(P281="C",0,"오류")))</f>
        <v>0</v>
      </c>
      <c r="AE281" s="4">
        <f>IF(P281="A",VLOOKUP(R281,[1]교육_어학_경력backdata!$B$11:$C$17,2,1),IF(P281="B",VLOOKUP(R281,[1]교육_어학_경력backdata!$G$11:$H$17,2,1),IF(P281="C",0,"오류")))</f>
        <v>0</v>
      </c>
      <c r="AF281" s="4">
        <f>IF(P281="A",VLOOKUP(S281,[1]교육_어학_경력backdata!$B$19:$C$25,2,1),IF(P281="B",VLOOKUP(S281,[1]교육_어학_경력backdata!$G$19:$H$25,2,1),IF(P281="C",0,"오류")))</f>
        <v>0</v>
      </c>
      <c r="AG281" s="4">
        <f>IF(P281="A",VLOOKUP(T281,[1]교육_어학_경력backdata!$B$3:$C$9,2,1),IF(P281="B",VLOOKUP(T281,[1]교육_어학_경력backdata!$G$3:$H$9,2,1),IF(P281="C",0,"오류")))</f>
        <v>0</v>
      </c>
      <c r="AH281" s="4">
        <f>IF(P281="A",IF(U281=0,0,IF(U281=4,0,IF(U281=5,VLOOKUP(V281,[1]교육_어학_경력backdata!$B$27:$C$29,2,1),IF(U281=6,VLOOKUP(V281,[1]교육_어학_경력backdata!$B$31:$C$34,2,1))))),IF(P281="B",IF(U281=0,0,IF(U281=4,0,IF(U281=5,VLOOKUP(V281,[1]교육_어학_경력backdata!$G$27:$H$31,2,1),IF(U281=6,VLOOKUP(V281,[1]교육_어학_경력backdata!$G$33:$H$34,2,1))))),IF(CT281="C",0,"오류")))</f>
        <v>0</v>
      </c>
      <c r="AI281" s="4">
        <f>IF(P281="A",VLOOKUP(W281,[1]교육_어학_경력backdata!$B$36:$C$42,2,1),IF(P281="B",VLOOKUP(W281,[1]교육_어학_경력backdata!$G$36:$H$42,2,1),IF(P281="C",0,"오류")))</f>
        <v>0</v>
      </c>
      <c r="AJ281" s="4">
        <f>SUM(AD281:AI281)</f>
        <v>0</v>
      </c>
      <c r="AK281" s="4">
        <f>_xlfn.MAXIFS(AJ:AJ,B:B,B281)</f>
        <v>14</v>
      </c>
      <c r="AL281" s="4"/>
      <c r="AM281" s="21"/>
      <c r="AN281" s="4"/>
      <c r="AO281" s="4"/>
    </row>
    <row r="282" spans="1:41" x14ac:dyDescent="0.4">
      <c r="A282" s="3">
        <f>IF(B281=B282,A281,A281+1)</f>
        <v>256</v>
      </c>
      <c r="B282" s="3" t="s">
        <v>5006</v>
      </c>
      <c r="C282" s="3" t="s">
        <v>2951</v>
      </c>
      <c r="D282" s="3" t="s">
        <v>3044</v>
      </c>
      <c r="E282" s="3" t="s">
        <v>3043</v>
      </c>
      <c r="F282" s="3">
        <f>IF(B282=B281,F281+1,1)</f>
        <v>1</v>
      </c>
      <c r="G282" s="3" t="s">
        <v>6374</v>
      </c>
      <c r="H282" s="3" t="s">
        <v>6374</v>
      </c>
      <c r="I282" s="3" t="s">
        <v>568</v>
      </c>
      <c r="J282" s="3" t="s">
        <v>568</v>
      </c>
      <c r="K282" s="3" t="s">
        <v>568</v>
      </c>
      <c r="L282" s="3" t="s">
        <v>568</v>
      </c>
      <c r="M282" s="3" t="s">
        <v>568</v>
      </c>
      <c r="P282" s="3" t="s">
        <v>2434</v>
      </c>
      <c r="Q282" s="3">
        <f>IF(H282="TOEIC",VALUE(L282),0)</f>
        <v>0</v>
      </c>
      <c r="R282" s="3">
        <f>IF(H282="NEW TEPS",VALUE(L282),0)</f>
        <v>0</v>
      </c>
      <c r="S282" s="3">
        <f>IF(H282="TOEFL(ibt)",VALUE(L282),0)</f>
        <v>0</v>
      </c>
      <c r="T282" s="3">
        <f>IF(H282="JPT",VALUE(L282),0)</f>
        <v>0</v>
      </c>
      <c r="U282" s="3">
        <f>IF(H282="HSK",VALUE(K282),0)</f>
        <v>0</v>
      </c>
      <c r="V282" s="3">
        <f>IF(H282="HSK",VALUE(L282),0)</f>
        <v>0</v>
      </c>
      <c r="W282" s="3">
        <f>IF(H282="G-TELP Level2",VALUE(L282),0)</f>
        <v>0</v>
      </c>
      <c r="X282" s="3">
        <f>IF(P282="A",IF(Q282&gt;849,1,IF(R282&gt;335,1,IF(S282&gt;97,1,IF(T282&gt;849,1,IF(W282&gt;82,1,IF(U282=6,1,IF(U282=5,IF(V282&gt;254,1,0),0))))))),IF(P282="B",IF(Q282&gt;699,1,IF(R282&gt;263,1,IF(S282&gt;78,1,IF(T282&gt;699,1,IF(W282&gt;63,1,IF(U282=6,1,IF(U282=5,IF(V282&gt;179,1,0),0))))))),IF(P282="C",IF(Q282&gt;599,1,IF(R282&gt;226,1,IF(S282&gt;67,1,IF(T282&gt;599,1,IF(W282&gt;49,1,IF(U282=6,1,IF(U282=5,1,IF(U282=4,IF(V282&gt;209,1,0),0)))))))),IF(P282="D",IF(Q282&gt;649,1,IF(R282&gt;244,1,IF(S282&gt;73,1,IF(T282&gt;649,1,IF(W282&gt;56,1,IF(U282=6,1,IF(U282=5,1,IF(U282=4,IF(V282&gt;254,1,0),0)))))))),0))))</f>
        <v>0</v>
      </c>
      <c r="Y282" s="3">
        <f>SUMIF(B:B,B282,X:X)</f>
        <v>0</v>
      </c>
      <c r="Z282" s="3" t="str">
        <f>IF(Y282&gt;0,"어학 충족","자격미달")</f>
        <v>자격미달</v>
      </c>
      <c r="AA282" s="3"/>
      <c r="AB282" s="3" t="str">
        <f>IF(P282="A",IF(Q282&gt;849,"TOEIC 충족",IF(R282&gt;335,"New-TEPS 충족",IF(S282&gt;97,"TOEFL 충족",IF(T282&gt;849,"JPT 충족",IF(W282&gt;82,"G-TELP 충족",IF(U282=6,"HSK점수 충족",IF(U282=5,IF(V282&gt;254,"HSK점수 충족","자격미달"),"자격미달"))))))),IF(P282="B",IF(Q282&gt;699,"TOEIC 충족",IF(R282&gt;263,"New-TEPS 충족",IF(S282&gt;78,"TOEFL 충족",IF(T282&gt;699,"JPT 충족",IF(W282&gt;63,"G-TELP 충족",IF(U282=6,"HSK점수 충족",IF(U282=5,IF(V282&gt;179,"HSK점수 충족","자격미달"),"자격미달"))))))),IF(P282="C",IF(Q282&gt;599,"TOEIC 충족",IF(R282&gt;226,"New-TEPS 충족",IF(S282&gt;67,"TOEFL 충족",IF(T282&gt;599,"JPT 충족",IF(W282&gt;49,"G-TELP 충족",IF(U282=6,"HSK점수 충족",IF(U282=5,"HSK점수 충족",IF(U282=4,IF(V282&gt;209,"HSK점수 충족","자격미달"),"자격미달")))))))),IF(P282="D",IF(Q282&gt;649,"TOEIC 충족",IF(R282&gt;244,"New-TEPS 충족",IF(S282&gt;73,"TOEFL 충족",IF(T282&gt;649,"JPT 충족",IF(W282&gt;56,"G-TELP 충족",IF(U1223=6,"HSK점수 충족",IF(U1223=5,"HSK점수 충족",IF(U1223=4,IF(V1223&gt;254,"HSK점수 충족","자격미달"),"자격미달")))))))),0))))</f>
        <v>자격미달</v>
      </c>
      <c r="AC282" s="21"/>
      <c r="AD282" s="3">
        <f>IF(P282="A",VLOOKUP(Q282,[1]교육_어학_경력backdata!$B$3:$C$9,2,1),IF(P282="B",VLOOKUP(Q282,[1]교육_어학_경력backdata!$G$3:$H$9,2,1),IF(P282="C",0,"오류")))</f>
        <v>0</v>
      </c>
      <c r="AE282" s="3">
        <f>IF(P282="A",VLOOKUP(R282,[1]교육_어학_경력backdata!$B$11:$C$17,2,1),IF(P282="B",VLOOKUP(R282,[1]교육_어학_경력backdata!$G$11:$H$17,2,1),IF(P282="C",0,"오류")))</f>
        <v>0</v>
      </c>
      <c r="AF282" s="3">
        <f>IF(P282="A",VLOOKUP(S282,[1]교육_어학_경력backdata!$B$19:$C$25,2,1),IF(P282="B",VLOOKUP(S282,[1]교육_어학_경력backdata!$G$19:$H$25,2,1),IF(P282="C",0,"오류")))</f>
        <v>0</v>
      </c>
      <c r="AG282" s="3">
        <f>IF(P282="A",VLOOKUP(T282,[1]교육_어학_경력backdata!$B$3:$C$9,2,1),IF(P282="B",VLOOKUP(T282,[1]교육_어학_경력backdata!$G$3:$H$9,2,1),IF(P282="C",0,"오류")))</f>
        <v>0</v>
      </c>
      <c r="AH282" s="3">
        <f>IF(P282="A",IF(U282=0,0,IF(U282=4,0,IF(U282=5,VLOOKUP(V282,[1]교육_어학_경력backdata!$B$27:$C$29,2,1),IF(U282=6,VLOOKUP(V282,[1]교육_어학_경력backdata!$B$31:$C$34,2,1))))),IF(P282="B",IF(U282=0,0,IF(U282=4,0,IF(U282=5,VLOOKUP(V282,[1]교육_어학_경력backdata!$G$27:$H$31,2,1),IF(U282=6,VLOOKUP(V282,[1]교육_어학_경력backdata!$G$33:$H$34,2,1))))),IF(CT282="C",0,"오류")))</f>
        <v>0</v>
      </c>
      <c r="AI282" s="3">
        <f>IF(P282="A",VLOOKUP(W282,[1]교육_어학_경력backdata!$B$36:$C$42,2,1),IF(P282="B",VLOOKUP(W282,[1]교육_어학_경력backdata!$G$36:$H$42,2,1),IF(P282="C",0,"오류")))</f>
        <v>0</v>
      </c>
      <c r="AJ282" s="3">
        <f>SUM(AD282:AI282)</f>
        <v>0</v>
      </c>
      <c r="AK282" s="3">
        <f>_xlfn.MAXIFS(AJ:AJ,B:B,B282)</f>
        <v>0</v>
      </c>
      <c r="AL282" s="3"/>
      <c r="AM282" s="21"/>
      <c r="AN282" s="3"/>
      <c r="AO282" s="3"/>
    </row>
    <row r="283" spans="1:41" x14ac:dyDescent="0.4">
      <c r="A283" s="4">
        <f>IF(B282=B283,A282,A282+1)</f>
        <v>257</v>
      </c>
      <c r="B283" s="4" t="s">
        <v>5003</v>
      </c>
      <c r="C283" s="4" t="s">
        <v>5002</v>
      </c>
      <c r="D283" s="4" t="s">
        <v>3044</v>
      </c>
      <c r="E283" s="4" t="s">
        <v>3043</v>
      </c>
      <c r="F283" s="4">
        <f>IF(B283=B282,F282+1,1)</f>
        <v>1</v>
      </c>
      <c r="G283" s="4" t="s">
        <v>6380</v>
      </c>
      <c r="H283" s="4" t="s">
        <v>6379</v>
      </c>
      <c r="I283" s="4" t="s">
        <v>6378</v>
      </c>
      <c r="J283" s="4" t="s">
        <v>6535</v>
      </c>
      <c r="K283" s="4"/>
      <c r="L283" s="4" t="s">
        <v>6448</v>
      </c>
      <c r="M283" s="4" t="s">
        <v>7299</v>
      </c>
      <c r="P283" s="4" t="s">
        <v>2434</v>
      </c>
      <c r="Q283" s="4">
        <f>IF(H283="TOEIC",VALUE(L283),0)</f>
        <v>865</v>
      </c>
      <c r="R283" s="4">
        <f>IF(H283="NEW TEPS",VALUE(L283),0)</f>
        <v>0</v>
      </c>
      <c r="S283" s="4">
        <f>IF(H283="TOEFL(ibt)",VALUE(L283),0)</f>
        <v>0</v>
      </c>
      <c r="T283" s="4">
        <f>IF(H283="JPT",VALUE(L283),0)</f>
        <v>0</v>
      </c>
      <c r="U283" s="4">
        <f>IF(H283="HSK",VALUE(K283),0)</f>
        <v>0</v>
      </c>
      <c r="V283" s="4">
        <f>IF(H283="HSK",VALUE(L283),0)</f>
        <v>0</v>
      </c>
      <c r="W283" s="4">
        <f>IF(H283="G-TELP Level2",VALUE(L283),0)</f>
        <v>0</v>
      </c>
      <c r="X283" s="4">
        <f>IF(P283="A",IF(Q283&gt;849,1,IF(R283&gt;335,1,IF(S283&gt;97,1,IF(T283&gt;849,1,IF(W283&gt;82,1,IF(U283=6,1,IF(U283=5,IF(V283&gt;254,1,0),0))))))),IF(P283="B",IF(Q283&gt;699,1,IF(R283&gt;263,1,IF(S283&gt;78,1,IF(T283&gt;699,1,IF(W283&gt;63,1,IF(U283=6,1,IF(U283=5,IF(V283&gt;179,1,0),0))))))),IF(P283="C",IF(Q283&gt;599,1,IF(R283&gt;226,1,IF(S283&gt;67,1,IF(T283&gt;599,1,IF(W283&gt;49,1,IF(U283=6,1,IF(U283=5,1,IF(U283=4,IF(V283&gt;209,1,0),0)))))))),IF(P283="D",IF(Q283&gt;649,1,IF(R283&gt;244,1,IF(S283&gt;73,1,IF(T283&gt;649,1,IF(W283&gt;56,1,IF(U283=6,1,IF(U283=5,1,IF(U283=4,IF(V283&gt;254,1,0),0)))))))),0))))</f>
        <v>1</v>
      </c>
      <c r="Y283" s="4">
        <f>SUMIF(B:B,B283,X:X)</f>
        <v>1</v>
      </c>
      <c r="Z283" s="4" t="str">
        <f>IF(Y283&gt;0,"어학 충족","자격미달")</f>
        <v>어학 충족</v>
      </c>
      <c r="AA283" s="4"/>
      <c r="AB283" s="4" t="str">
        <f>IF(P283="A",IF(Q283&gt;849,"TOEIC 충족",IF(R283&gt;335,"New-TEPS 충족",IF(S283&gt;97,"TOEFL 충족",IF(T283&gt;849,"JPT 충족",IF(W283&gt;82,"G-TELP 충족",IF(U283=6,"HSK점수 충족",IF(U283=5,IF(V283&gt;254,"HSK점수 충족","자격미달"),"자격미달"))))))),IF(P283="B",IF(Q283&gt;699,"TOEIC 충족",IF(R283&gt;263,"New-TEPS 충족",IF(S283&gt;78,"TOEFL 충족",IF(T283&gt;699,"JPT 충족",IF(W283&gt;63,"G-TELP 충족",IF(U283=6,"HSK점수 충족",IF(U283=5,IF(V283&gt;179,"HSK점수 충족","자격미달"),"자격미달"))))))),IF(P283="C",IF(Q283&gt;599,"TOEIC 충족",IF(R283&gt;226,"New-TEPS 충족",IF(S283&gt;67,"TOEFL 충족",IF(T283&gt;599,"JPT 충족",IF(W283&gt;49,"G-TELP 충족",IF(U283=6,"HSK점수 충족",IF(U283=5,"HSK점수 충족",IF(U283=4,IF(V283&gt;209,"HSK점수 충족","자격미달"),"자격미달")))))))),IF(P283="D",IF(Q283&gt;649,"TOEIC 충족",IF(R283&gt;244,"New-TEPS 충족",IF(S283&gt;73,"TOEFL 충족",IF(T283&gt;649,"JPT 충족",IF(W283&gt;56,"G-TELP 충족",IF(U1224=6,"HSK점수 충족",IF(U1224=5,"HSK점수 충족",IF(U1224=4,IF(V1224&gt;254,"HSK점수 충족","자격미달"),"자격미달")))))))),0))))</f>
        <v>TOEIC 충족</v>
      </c>
      <c r="AC283" s="21"/>
      <c r="AD283" s="4">
        <f>IF(P283="A",VLOOKUP(Q283,[1]교육_어학_경력backdata!$B$3:$C$9,2,1),IF(P283="B",VLOOKUP(Q283,[1]교육_어학_경력backdata!$G$3:$H$9,2,1),IF(P283="C",0,"오류")))</f>
        <v>12</v>
      </c>
      <c r="AE283" s="4">
        <f>IF(P283="A",VLOOKUP(R283,[1]교육_어학_경력backdata!$B$11:$C$17,2,1),IF(P283="B",VLOOKUP(R283,[1]교육_어학_경력backdata!$G$11:$H$17,2,1),IF(P283="C",0,"오류")))</f>
        <v>0</v>
      </c>
      <c r="AF283" s="4">
        <f>IF(P283="A",VLOOKUP(S283,[1]교육_어학_경력backdata!$B$19:$C$25,2,1),IF(P283="B",VLOOKUP(S283,[1]교육_어학_경력backdata!$G$19:$H$25,2,1),IF(P283="C",0,"오류")))</f>
        <v>0</v>
      </c>
      <c r="AG283" s="4">
        <f>IF(P283="A",VLOOKUP(T283,[1]교육_어학_경력backdata!$B$3:$C$9,2,1),IF(P283="B",VLOOKUP(T283,[1]교육_어학_경력backdata!$G$3:$H$9,2,1),IF(P283="C",0,"오류")))</f>
        <v>0</v>
      </c>
      <c r="AH283" s="4">
        <f>IF(P283="A",IF(U283=0,0,IF(U283=4,0,IF(U283=5,VLOOKUP(V283,[1]교육_어학_경력backdata!$B$27:$C$29,2,1),IF(U283=6,VLOOKUP(V283,[1]교육_어학_경력backdata!$B$31:$C$34,2,1))))),IF(P283="B",IF(U283=0,0,IF(U283=4,0,IF(U283=5,VLOOKUP(V283,[1]교육_어학_경력backdata!$G$27:$H$31,2,1),IF(U283=6,VLOOKUP(V283,[1]교육_어학_경력backdata!$G$33:$H$34,2,1))))),IF(CT283="C",0,"오류")))</f>
        <v>0</v>
      </c>
      <c r="AI283" s="4">
        <f>IF(P283="A",VLOOKUP(W283,[1]교육_어학_경력backdata!$B$36:$C$42,2,1),IF(P283="B",VLOOKUP(W283,[1]교육_어학_경력backdata!$G$36:$H$42,2,1),IF(P283="C",0,"오류")))</f>
        <v>0</v>
      </c>
      <c r="AJ283" s="4">
        <f>SUM(AD283:AI283)</f>
        <v>12</v>
      </c>
      <c r="AK283" s="4">
        <f>_xlfn.MAXIFS(AJ:AJ,B:B,B283)</f>
        <v>12</v>
      </c>
      <c r="AL283" s="4"/>
      <c r="AM283" s="21"/>
      <c r="AN283" s="4"/>
      <c r="AO283" s="4"/>
    </row>
    <row r="284" spans="1:41" x14ac:dyDescent="0.4">
      <c r="A284" s="3">
        <f>IF(B283=B284,A283,A283+1)</f>
        <v>258</v>
      </c>
      <c r="B284" s="3" t="s">
        <v>4998</v>
      </c>
      <c r="C284" s="3" t="s">
        <v>4874</v>
      </c>
      <c r="D284" s="3" t="s">
        <v>3044</v>
      </c>
      <c r="E284" s="3" t="s">
        <v>3043</v>
      </c>
      <c r="F284" s="3">
        <f>IF(B284=B283,F283+1,1)</f>
        <v>1</v>
      </c>
      <c r="G284" s="3" t="s">
        <v>6384</v>
      </c>
      <c r="H284" s="3" t="s">
        <v>6379</v>
      </c>
      <c r="I284" s="3" t="s">
        <v>6378</v>
      </c>
      <c r="J284" s="3" t="s">
        <v>6490</v>
      </c>
      <c r="K284" s="3"/>
      <c r="L284" s="3" t="s">
        <v>6498</v>
      </c>
      <c r="M284" s="3" t="s">
        <v>7298</v>
      </c>
      <c r="P284" s="3" t="s">
        <v>2434</v>
      </c>
      <c r="Q284" s="3">
        <f>IF(H284="TOEIC",VALUE(L284),0)</f>
        <v>890</v>
      </c>
      <c r="R284" s="3">
        <f>IF(H284="NEW TEPS",VALUE(L284),0)</f>
        <v>0</v>
      </c>
      <c r="S284" s="3">
        <f>IF(H284="TOEFL(ibt)",VALUE(L284),0)</f>
        <v>0</v>
      </c>
      <c r="T284" s="3">
        <f>IF(H284="JPT",VALUE(L284),0)</f>
        <v>0</v>
      </c>
      <c r="U284" s="3">
        <f>IF(H284="HSK",VALUE(K284),0)</f>
        <v>0</v>
      </c>
      <c r="V284" s="3">
        <f>IF(H284="HSK",VALUE(L284),0)</f>
        <v>0</v>
      </c>
      <c r="W284" s="3">
        <f>IF(H284="G-TELP Level2",VALUE(L284),0)</f>
        <v>0</v>
      </c>
      <c r="X284" s="3">
        <f>IF(P284="A",IF(Q284&gt;849,1,IF(R284&gt;335,1,IF(S284&gt;97,1,IF(T284&gt;849,1,IF(W284&gt;82,1,IF(U284=6,1,IF(U284=5,IF(V284&gt;254,1,0),0))))))),IF(P284="B",IF(Q284&gt;699,1,IF(R284&gt;263,1,IF(S284&gt;78,1,IF(T284&gt;699,1,IF(W284&gt;63,1,IF(U284=6,1,IF(U284=5,IF(V284&gt;179,1,0),0))))))),IF(P284="C",IF(Q284&gt;599,1,IF(R284&gt;226,1,IF(S284&gt;67,1,IF(T284&gt;599,1,IF(W284&gt;49,1,IF(U284=6,1,IF(U284=5,1,IF(U284=4,IF(V284&gt;209,1,0),0)))))))),IF(P284="D",IF(Q284&gt;649,1,IF(R284&gt;244,1,IF(S284&gt;73,1,IF(T284&gt;649,1,IF(W284&gt;56,1,IF(U284=6,1,IF(U284=5,1,IF(U284=4,IF(V284&gt;254,1,0),0)))))))),0))))</f>
        <v>1</v>
      </c>
      <c r="Y284" s="3">
        <f>SUMIF(B:B,B284,X:X)</f>
        <v>1</v>
      </c>
      <c r="Z284" s="3" t="str">
        <f>IF(Y284&gt;0,"어학 충족","자격미달")</f>
        <v>어학 충족</v>
      </c>
      <c r="AA284" s="3"/>
      <c r="AB284" s="3" t="str">
        <f>IF(P284="A",IF(Q284&gt;849,"TOEIC 충족",IF(R284&gt;335,"New-TEPS 충족",IF(S284&gt;97,"TOEFL 충족",IF(T284&gt;849,"JPT 충족",IF(W284&gt;82,"G-TELP 충족",IF(U284=6,"HSK점수 충족",IF(U284=5,IF(V284&gt;254,"HSK점수 충족","자격미달"),"자격미달"))))))),IF(P284="B",IF(Q284&gt;699,"TOEIC 충족",IF(R284&gt;263,"New-TEPS 충족",IF(S284&gt;78,"TOEFL 충족",IF(T284&gt;699,"JPT 충족",IF(W284&gt;63,"G-TELP 충족",IF(U284=6,"HSK점수 충족",IF(U284=5,IF(V284&gt;179,"HSK점수 충족","자격미달"),"자격미달"))))))),IF(P284="C",IF(Q284&gt;599,"TOEIC 충족",IF(R284&gt;226,"New-TEPS 충족",IF(S284&gt;67,"TOEFL 충족",IF(T284&gt;599,"JPT 충족",IF(W284&gt;49,"G-TELP 충족",IF(U284=6,"HSK점수 충족",IF(U284=5,"HSK점수 충족",IF(U284=4,IF(V284&gt;209,"HSK점수 충족","자격미달"),"자격미달")))))))),IF(P284="D",IF(Q284&gt;649,"TOEIC 충족",IF(R284&gt;244,"New-TEPS 충족",IF(S284&gt;73,"TOEFL 충족",IF(T284&gt;649,"JPT 충족",IF(W284&gt;56,"G-TELP 충족",IF(U1225=6,"HSK점수 충족",IF(U1225=5,"HSK점수 충족",IF(U1225=4,IF(V1225&gt;254,"HSK점수 충족","자격미달"),"자격미달")))))))),0))))</f>
        <v>TOEIC 충족</v>
      </c>
      <c r="AC284" s="21"/>
      <c r="AD284" s="3">
        <f>IF(P284="A",VLOOKUP(Q284,[1]교육_어학_경력backdata!$B$3:$C$9,2,1),IF(P284="B",VLOOKUP(Q284,[1]교육_어학_경력backdata!$G$3:$H$9,2,1),IF(P284="C",0,"오류")))</f>
        <v>14</v>
      </c>
      <c r="AE284" s="3">
        <f>IF(P284="A",VLOOKUP(R284,[1]교육_어학_경력backdata!$B$11:$C$17,2,1),IF(P284="B",VLOOKUP(R284,[1]교육_어학_경력backdata!$G$11:$H$17,2,1),IF(P284="C",0,"오류")))</f>
        <v>0</v>
      </c>
      <c r="AF284" s="3">
        <f>IF(P284="A",VLOOKUP(S284,[1]교육_어학_경력backdata!$B$19:$C$25,2,1),IF(P284="B",VLOOKUP(S284,[1]교육_어학_경력backdata!$G$19:$H$25,2,1),IF(P284="C",0,"오류")))</f>
        <v>0</v>
      </c>
      <c r="AG284" s="3">
        <f>IF(P284="A",VLOOKUP(T284,[1]교육_어학_경력backdata!$B$3:$C$9,2,1),IF(P284="B",VLOOKUP(T284,[1]교육_어학_경력backdata!$G$3:$H$9,2,1),IF(P284="C",0,"오류")))</f>
        <v>0</v>
      </c>
      <c r="AH284" s="3">
        <f>IF(P284="A",IF(U284=0,0,IF(U284=4,0,IF(U284=5,VLOOKUP(V284,[1]교육_어학_경력backdata!$B$27:$C$29,2,1),IF(U284=6,VLOOKUP(V284,[1]교육_어학_경력backdata!$B$31:$C$34,2,1))))),IF(P284="B",IF(U284=0,0,IF(U284=4,0,IF(U284=5,VLOOKUP(V284,[1]교육_어학_경력backdata!$G$27:$H$31,2,1),IF(U284=6,VLOOKUP(V284,[1]교육_어학_경력backdata!$G$33:$H$34,2,1))))),IF(CT284="C",0,"오류")))</f>
        <v>0</v>
      </c>
      <c r="AI284" s="3">
        <f>IF(P284="A",VLOOKUP(W284,[1]교육_어학_경력backdata!$B$36:$C$42,2,1),IF(P284="B",VLOOKUP(W284,[1]교육_어학_경력backdata!$G$36:$H$42,2,1),IF(P284="C",0,"오류")))</f>
        <v>0</v>
      </c>
      <c r="AJ284" s="3">
        <f>SUM(AD284:AI284)</f>
        <v>14</v>
      </c>
      <c r="AK284" s="3">
        <f>_xlfn.MAXIFS(AJ:AJ,B:B,B284)</f>
        <v>14</v>
      </c>
      <c r="AL284" s="3"/>
      <c r="AM284" s="21"/>
      <c r="AN284" s="3"/>
      <c r="AO284" s="3"/>
    </row>
    <row r="285" spans="1:41" x14ac:dyDescent="0.4">
      <c r="A285" s="4">
        <f>IF(B284=B285,A284,A284+1)</f>
        <v>259</v>
      </c>
      <c r="B285" s="4" t="s">
        <v>4995</v>
      </c>
      <c r="C285" s="4" t="s">
        <v>4994</v>
      </c>
      <c r="D285" s="4" t="s">
        <v>3044</v>
      </c>
      <c r="E285" s="4" t="s">
        <v>3043</v>
      </c>
      <c r="F285" s="4">
        <f>IF(B285=B284,F284+1,1)</f>
        <v>1</v>
      </c>
      <c r="G285" s="4" t="s">
        <v>6380</v>
      </c>
      <c r="H285" s="4" t="s">
        <v>6379</v>
      </c>
      <c r="I285" s="4" t="s">
        <v>6378</v>
      </c>
      <c r="J285" s="4" t="s">
        <v>6417</v>
      </c>
      <c r="K285" s="4"/>
      <c r="L285" s="4" t="s">
        <v>6786</v>
      </c>
      <c r="M285" s="4" t="s">
        <v>7297</v>
      </c>
      <c r="P285" s="4" t="s">
        <v>2434</v>
      </c>
      <c r="Q285" s="4">
        <f>IF(H285="TOEIC",VALUE(L285),0)</f>
        <v>955</v>
      </c>
      <c r="R285" s="4">
        <f>IF(H285="NEW TEPS",VALUE(L285),0)</f>
        <v>0</v>
      </c>
      <c r="S285" s="4">
        <f>IF(H285="TOEFL(ibt)",VALUE(L285),0)</f>
        <v>0</v>
      </c>
      <c r="T285" s="4">
        <f>IF(H285="JPT",VALUE(L285),0)</f>
        <v>0</v>
      </c>
      <c r="U285" s="4">
        <f>IF(H285="HSK",VALUE(K285),0)</f>
        <v>0</v>
      </c>
      <c r="V285" s="4">
        <f>IF(H285="HSK",VALUE(L285),0)</f>
        <v>0</v>
      </c>
      <c r="W285" s="4">
        <f>IF(H285="G-TELP Level2",VALUE(L285),0)</f>
        <v>0</v>
      </c>
      <c r="X285" s="4">
        <f>IF(P285="A",IF(Q285&gt;849,1,IF(R285&gt;335,1,IF(S285&gt;97,1,IF(T285&gt;849,1,IF(W285&gt;82,1,IF(U285=6,1,IF(U285=5,IF(V285&gt;254,1,0),0))))))),IF(P285="B",IF(Q285&gt;699,1,IF(R285&gt;263,1,IF(S285&gt;78,1,IF(T285&gt;699,1,IF(W285&gt;63,1,IF(U285=6,1,IF(U285=5,IF(V285&gt;179,1,0),0))))))),IF(P285="C",IF(Q285&gt;599,1,IF(R285&gt;226,1,IF(S285&gt;67,1,IF(T285&gt;599,1,IF(W285&gt;49,1,IF(U285=6,1,IF(U285=5,1,IF(U285=4,IF(V285&gt;209,1,0),0)))))))),IF(P285="D",IF(Q285&gt;649,1,IF(R285&gt;244,1,IF(S285&gt;73,1,IF(T285&gt;649,1,IF(W285&gt;56,1,IF(U285=6,1,IF(U285=5,1,IF(U285=4,IF(V285&gt;254,1,0),0)))))))),0))))</f>
        <v>1</v>
      </c>
      <c r="Y285" s="4">
        <f>SUMIF(B:B,B285,X:X)</f>
        <v>1</v>
      </c>
      <c r="Z285" s="4" t="str">
        <f>IF(Y285&gt;0,"어학 충족","자격미달")</f>
        <v>어학 충족</v>
      </c>
      <c r="AA285" s="4"/>
      <c r="AB285" s="4" t="str">
        <f>IF(P285="A",IF(Q285&gt;849,"TOEIC 충족",IF(R285&gt;335,"New-TEPS 충족",IF(S285&gt;97,"TOEFL 충족",IF(T285&gt;849,"JPT 충족",IF(W285&gt;82,"G-TELP 충족",IF(U285=6,"HSK점수 충족",IF(U285=5,IF(V285&gt;254,"HSK점수 충족","자격미달"),"자격미달"))))))),IF(P285="B",IF(Q285&gt;699,"TOEIC 충족",IF(R285&gt;263,"New-TEPS 충족",IF(S285&gt;78,"TOEFL 충족",IF(T285&gt;699,"JPT 충족",IF(W285&gt;63,"G-TELP 충족",IF(U285=6,"HSK점수 충족",IF(U285=5,IF(V285&gt;179,"HSK점수 충족","자격미달"),"자격미달"))))))),IF(P285="C",IF(Q285&gt;599,"TOEIC 충족",IF(R285&gt;226,"New-TEPS 충족",IF(S285&gt;67,"TOEFL 충족",IF(T285&gt;599,"JPT 충족",IF(W285&gt;49,"G-TELP 충족",IF(U285=6,"HSK점수 충족",IF(U285=5,"HSK점수 충족",IF(U285=4,IF(V285&gt;209,"HSK점수 충족","자격미달"),"자격미달")))))))),IF(P285="D",IF(Q285&gt;649,"TOEIC 충족",IF(R285&gt;244,"New-TEPS 충족",IF(S285&gt;73,"TOEFL 충족",IF(T285&gt;649,"JPT 충족",IF(W285&gt;56,"G-TELP 충족",IF(U1226=6,"HSK점수 충족",IF(U1226=5,"HSK점수 충족",IF(U1226=4,IF(V1226&gt;254,"HSK점수 충족","자격미달"),"자격미달")))))))),0))))</f>
        <v>TOEIC 충족</v>
      </c>
      <c r="AC285" s="21"/>
      <c r="AD285" s="4">
        <f>IF(P285="A",VLOOKUP(Q285,[1]교육_어학_경력backdata!$B$3:$C$9,2,1),IF(P285="B",VLOOKUP(Q285,[1]교육_어학_경력backdata!$G$3:$H$9,2,1),IF(P285="C",0,"오류")))</f>
        <v>20</v>
      </c>
      <c r="AE285" s="4">
        <f>IF(P285="A",VLOOKUP(R285,[1]교육_어학_경력backdata!$B$11:$C$17,2,1),IF(P285="B",VLOOKUP(R285,[1]교육_어학_경력backdata!$G$11:$H$17,2,1),IF(P285="C",0,"오류")))</f>
        <v>0</v>
      </c>
      <c r="AF285" s="4">
        <f>IF(P285="A",VLOOKUP(S285,[1]교육_어학_경력backdata!$B$19:$C$25,2,1),IF(P285="B",VLOOKUP(S285,[1]교육_어학_경력backdata!$G$19:$H$25,2,1),IF(P285="C",0,"오류")))</f>
        <v>0</v>
      </c>
      <c r="AG285" s="4">
        <f>IF(P285="A",VLOOKUP(T285,[1]교육_어학_경력backdata!$B$3:$C$9,2,1),IF(P285="B",VLOOKUP(T285,[1]교육_어학_경력backdata!$G$3:$H$9,2,1),IF(P285="C",0,"오류")))</f>
        <v>0</v>
      </c>
      <c r="AH285" s="4">
        <f>IF(P285="A",IF(U285=0,0,IF(U285=4,0,IF(U285=5,VLOOKUP(V285,[1]교육_어학_경력backdata!$B$27:$C$29,2,1),IF(U285=6,VLOOKUP(V285,[1]교육_어학_경력backdata!$B$31:$C$34,2,1))))),IF(P285="B",IF(U285=0,0,IF(U285=4,0,IF(U285=5,VLOOKUP(V285,[1]교육_어학_경력backdata!$G$27:$H$31,2,1),IF(U285=6,VLOOKUP(V285,[1]교육_어학_경력backdata!$G$33:$H$34,2,1))))),IF(CT285="C",0,"오류")))</f>
        <v>0</v>
      </c>
      <c r="AI285" s="4">
        <f>IF(P285="A",VLOOKUP(W285,[1]교육_어학_경력backdata!$B$36:$C$42,2,1),IF(P285="B",VLOOKUP(W285,[1]교육_어학_경력backdata!$G$36:$H$42,2,1),IF(P285="C",0,"오류")))</f>
        <v>0</v>
      </c>
      <c r="AJ285" s="4">
        <f>SUM(AD285:AI285)</f>
        <v>20</v>
      </c>
      <c r="AK285" s="4">
        <f>_xlfn.MAXIFS(AJ:AJ,B:B,B285)</f>
        <v>20</v>
      </c>
      <c r="AL285" s="4"/>
      <c r="AM285" s="21"/>
      <c r="AN285" s="4"/>
      <c r="AO285" s="4"/>
    </row>
    <row r="286" spans="1:41" x14ac:dyDescent="0.4">
      <c r="A286" s="3">
        <f>IF(B285=B286,A285,A285+1)</f>
        <v>260</v>
      </c>
      <c r="B286" s="3" t="s">
        <v>4990</v>
      </c>
      <c r="C286" s="3" t="s">
        <v>4989</v>
      </c>
      <c r="D286" s="3" t="s">
        <v>3044</v>
      </c>
      <c r="E286" s="3" t="s">
        <v>3043</v>
      </c>
      <c r="F286" s="3">
        <f>IF(B286=B285,F285+1,1)</f>
        <v>1</v>
      </c>
      <c r="G286" s="3" t="s">
        <v>6380</v>
      </c>
      <c r="H286" s="3" t="s">
        <v>6379</v>
      </c>
      <c r="I286" s="3" t="s">
        <v>6378</v>
      </c>
      <c r="J286" s="3" t="s">
        <v>6826</v>
      </c>
      <c r="K286" s="3"/>
      <c r="L286" s="3" t="s">
        <v>6413</v>
      </c>
      <c r="M286" s="3" t="s">
        <v>7296</v>
      </c>
      <c r="P286" s="3" t="s">
        <v>2434</v>
      </c>
      <c r="Q286" s="3">
        <f>IF(H286="TOEIC",VALUE(L286),0)</f>
        <v>880</v>
      </c>
      <c r="R286" s="3">
        <f>IF(H286="NEW TEPS",VALUE(L286),0)</f>
        <v>0</v>
      </c>
      <c r="S286" s="3">
        <f>IF(H286="TOEFL(ibt)",VALUE(L286),0)</f>
        <v>0</v>
      </c>
      <c r="T286" s="3">
        <f>IF(H286="JPT",VALUE(L286),0)</f>
        <v>0</v>
      </c>
      <c r="U286" s="3">
        <f>IF(H286="HSK",VALUE(K286),0)</f>
        <v>0</v>
      </c>
      <c r="V286" s="3">
        <f>IF(H286="HSK",VALUE(L286),0)</f>
        <v>0</v>
      </c>
      <c r="W286" s="3">
        <f>IF(H286="G-TELP Level2",VALUE(L286),0)</f>
        <v>0</v>
      </c>
      <c r="X286" s="3">
        <f>IF(P286="A",IF(Q286&gt;849,1,IF(R286&gt;335,1,IF(S286&gt;97,1,IF(T286&gt;849,1,IF(W286&gt;82,1,IF(U286=6,1,IF(U286=5,IF(V286&gt;254,1,0),0))))))),IF(P286="B",IF(Q286&gt;699,1,IF(R286&gt;263,1,IF(S286&gt;78,1,IF(T286&gt;699,1,IF(W286&gt;63,1,IF(U286=6,1,IF(U286=5,IF(V286&gt;179,1,0),0))))))),IF(P286="C",IF(Q286&gt;599,1,IF(R286&gt;226,1,IF(S286&gt;67,1,IF(T286&gt;599,1,IF(W286&gt;49,1,IF(U286=6,1,IF(U286=5,1,IF(U286=4,IF(V286&gt;209,1,0),0)))))))),IF(P286="D",IF(Q286&gt;649,1,IF(R286&gt;244,1,IF(S286&gt;73,1,IF(T286&gt;649,1,IF(W286&gt;56,1,IF(U286=6,1,IF(U286=5,1,IF(U286=4,IF(V286&gt;254,1,0),0)))))))),0))))</f>
        <v>1</v>
      </c>
      <c r="Y286" s="3">
        <f>SUMIF(B:B,B286,X:X)</f>
        <v>1</v>
      </c>
      <c r="Z286" s="3" t="str">
        <f>IF(Y286&gt;0,"어학 충족","자격미달")</f>
        <v>어학 충족</v>
      </c>
      <c r="AA286" s="3"/>
      <c r="AB286" s="3" t="str">
        <f>IF(P286="A",IF(Q286&gt;849,"TOEIC 충족",IF(R286&gt;335,"New-TEPS 충족",IF(S286&gt;97,"TOEFL 충족",IF(T286&gt;849,"JPT 충족",IF(W286&gt;82,"G-TELP 충족",IF(U286=6,"HSK점수 충족",IF(U286=5,IF(V286&gt;254,"HSK점수 충족","자격미달"),"자격미달"))))))),IF(P286="B",IF(Q286&gt;699,"TOEIC 충족",IF(R286&gt;263,"New-TEPS 충족",IF(S286&gt;78,"TOEFL 충족",IF(T286&gt;699,"JPT 충족",IF(W286&gt;63,"G-TELP 충족",IF(U286=6,"HSK점수 충족",IF(U286=5,IF(V286&gt;179,"HSK점수 충족","자격미달"),"자격미달"))))))),IF(P286="C",IF(Q286&gt;599,"TOEIC 충족",IF(R286&gt;226,"New-TEPS 충족",IF(S286&gt;67,"TOEFL 충족",IF(T286&gt;599,"JPT 충족",IF(W286&gt;49,"G-TELP 충족",IF(U286=6,"HSK점수 충족",IF(U286=5,"HSK점수 충족",IF(U286=4,IF(V286&gt;209,"HSK점수 충족","자격미달"),"자격미달")))))))),IF(P286="D",IF(Q286&gt;649,"TOEIC 충족",IF(R286&gt;244,"New-TEPS 충족",IF(S286&gt;73,"TOEFL 충족",IF(T286&gt;649,"JPT 충족",IF(W286&gt;56,"G-TELP 충족",IF(U1227=6,"HSK점수 충족",IF(U1227=5,"HSK점수 충족",IF(U1227=4,IF(V1227&gt;254,"HSK점수 충족","자격미달"),"자격미달")))))))),0))))</f>
        <v>TOEIC 충족</v>
      </c>
      <c r="AC286" s="21"/>
      <c r="AD286" s="3">
        <f>IF(P286="A",VLOOKUP(Q286,[1]교육_어학_경력backdata!$B$3:$C$9,2,1),IF(P286="B",VLOOKUP(Q286,[1]교육_어학_경력backdata!$G$3:$H$9,2,1),IF(P286="C",0,"오류")))</f>
        <v>14</v>
      </c>
      <c r="AE286" s="3">
        <f>IF(P286="A",VLOOKUP(R286,[1]교육_어학_경력backdata!$B$11:$C$17,2,1),IF(P286="B",VLOOKUP(R286,[1]교육_어학_경력backdata!$G$11:$H$17,2,1),IF(P286="C",0,"오류")))</f>
        <v>0</v>
      </c>
      <c r="AF286" s="3">
        <f>IF(P286="A",VLOOKUP(S286,[1]교육_어학_경력backdata!$B$19:$C$25,2,1),IF(P286="B",VLOOKUP(S286,[1]교육_어학_경력backdata!$G$19:$H$25,2,1),IF(P286="C",0,"오류")))</f>
        <v>0</v>
      </c>
      <c r="AG286" s="3">
        <f>IF(P286="A",VLOOKUP(T286,[1]교육_어학_경력backdata!$B$3:$C$9,2,1),IF(P286="B",VLOOKUP(T286,[1]교육_어학_경력backdata!$G$3:$H$9,2,1),IF(P286="C",0,"오류")))</f>
        <v>0</v>
      </c>
      <c r="AH286" s="3">
        <f>IF(P286="A",IF(U286=0,0,IF(U286=4,0,IF(U286=5,VLOOKUP(V286,[1]교육_어학_경력backdata!$B$27:$C$29,2,1),IF(U286=6,VLOOKUP(V286,[1]교육_어학_경력backdata!$B$31:$C$34,2,1))))),IF(P286="B",IF(U286=0,0,IF(U286=4,0,IF(U286=5,VLOOKUP(V286,[1]교육_어학_경력backdata!$G$27:$H$31,2,1),IF(U286=6,VLOOKUP(V286,[1]교육_어학_경력backdata!$G$33:$H$34,2,1))))),IF(CT286="C",0,"오류")))</f>
        <v>0</v>
      </c>
      <c r="AI286" s="3">
        <f>IF(P286="A",VLOOKUP(W286,[1]교육_어학_경력backdata!$B$36:$C$42,2,1),IF(P286="B",VLOOKUP(W286,[1]교육_어학_경력backdata!$G$36:$H$42,2,1),IF(P286="C",0,"오류")))</f>
        <v>0</v>
      </c>
      <c r="AJ286" s="3">
        <f>SUM(AD286:AI286)</f>
        <v>14</v>
      </c>
      <c r="AK286" s="3">
        <f>_xlfn.MAXIFS(AJ:AJ,B:B,B286)</f>
        <v>14</v>
      </c>
      <c r="AL286" s="3"/>
      <c r="AM286" s="21"/>
      <c r="AN286" s="3"/>
      <c r="AO286" s="3"/>
    </row>
    <row r="287" spans="1:41" x14ac:dyDescent="0.4">
      <c r="A287" s="7">
        <f>IF(B286=B287,A286,A286+1)</f>
        <v>260</v>
      </c>
      <c r="B287" s="7" t="s">
        <v>4990</v>
      </c>
      <c r="C287" s="7" t="s">
        <v>4989</v>
      </c>
      <c r="D287" s="7" t="s">
        <v>3044</v>
      </c>
      <c r="E287" s="7" t="s">
        <v>3043</v>
      </c>
      <c r="F287" s="3">
        <f>IF(B287=B286,F286+1,1)</f>
        <v>2</v>
      </c>
      <c r="G287" s="3" t="s">
        <v>6384</v>
      </c>
      <c r="H287" s="3" t="s">
        <v>6583</v>
      </c>
      <c r="I287" s="3" t="s">
        <v>6582</v>
      </c>
      <c r="J287" s="3" t="s">
        <v>7014</v>
      </c>
      <c r="K287" s="3" t="s">
        <v>6580</v>
      </c>
      <c r="L287" s="3" t="s">
        <v>7295</v>
      </c>
      <c r="M287" s="3" t="s">
        <v>7294</v>
      </c>
      <c r="P287" s="3" t="s">
        <v>2434</v>
      </c>
      <c r="Q287" s="3">
        <f>IF(H287="TOEIC",VALUE(L287),0)</f>
        <v>0</v>
      </c>
      <c r="R287" s="3">
        <f>IF(H287="NEW TEPS",VALUE(L287),0)</f>
        <v>0</v>
      </c>
      <c r="S287" s="3">
        <f>IF(H287="TOEFL(ibt)",VALUE(L287),0)</f>
        <v>0</v>
      </c>
      <c r="T287" s="3">
        <f>IF(H287="JPT",VALUE(L287),0)</f>
        <v>0</v>
      </c>
      <c r="U287" s="3">
        <f>IF(H287="HSK",VALUE(K287),0)</f>
        <v>5</v>
      </c>
      <c r="V287" s="3">
        <f>IF(H287="HSK",VALUE(L287),0)</f>
        <v>241</v>
      </c>
      <c r="W287" s="3">
        <f>IF(H287="G-TELP Level2",VALUE(L287),0)</f>
        <v>0</v>
      </c>
      <c r="X287" s="3">
        <f>IF(P287="A",IF(Q287&gt;849,1,IF(R287&gt;335,1,IF(S287&gt;97,1,IF(T287&gt;849,1,IF(W287&gt;82,1,IF(U287=6,1,IF(U287=5,IF(V287&gt;254,1,0),0))))))),IF(P287="B",IF(Q287&gt;699,1,IF(R287&gt;263,1,IF(S287&gt;78,1,IF(T287&gt;699,1,IF(W287&gt;63,1,IF(U287=6,1,IF(U287=5,IF(V287&gt;179,1,0),0))))))),IF(P287="C",IF(Q287&gt;599,1,IF(R287&gt;226,1,IF(S287&gt;67,1,IF(T287&gt;599,1,IF(W287&gt;49,1,IF(U287=6,1,IF(U287=5,1,IF(U287=4,IF(V287&gt;209,1,0),0)))))))),IF(P287="D",IF(Q287&gt;649,1,IF(R287&gt;244,1,IF(S287&gt;73,1,IF(T287&gt;649,1,IF(W287&gt;56,1,IF(U287=6,1,IF(U287=5,1,IF(U287=4,IF(V287&gt;254,1,0),0)))))))),0))))</f>
        <v>0</v>
      </c>
      <c r="Y287" s="3">
        <f>SUMIF(B:B,B287,X:X)</f>
        <v>1</v>
      </c>
      <c r="Z287" s="3" t="str">
        <f>IF(Y287&gt;0,"어학 충족","자격미달")</f>
        <v>어학 충족</v>
      </c>
      <c r="AA287" s="3"/>
      <c r="AB287" s="3" t="str">
        <f>IF(P287="A",IF(Q287&gt;849,"TOEIC 충족",IF(R287&gt;335,"New-TEPS 충족",IF(S287&gt;97,"TOEFL 충족",IF(T287&gt;849,"JPT 충족",IF(W287&gt;82,"G-TELP 충족",IF(U287=6,"HSK점수 충족",IF(U287=5,IF(V287&gt;254,"HSK점수 충족","자격미달"),"자격미달"))))))),IF(P287="B",IF(Q287&gt;699,"TOEIC 충족",IF(R287&gt;263,"New-TEPS 충족",IF(S287&gt;78,"TOEFL 충족",IF(T287&gt;699,"JPT 충족",IF(W287&gt;63,"G-TELP 충족",IF(U287=6,"HSK점수 충족",IF(U287=5,IF(V287&gt;179,"HSK점수 충족","자격미달"),"자격미달"))))))),IF(P287="C",IF(Q287&gt;599,"TOEIC 충족",IF(R287&gt;226,"New-TEPS 충족",IF(S287&gt;67,"TOEFL 충족",IF(T287&gt;599,"JPT 충족",IF(W287&gt;49,"G-TELP 충족",IF(U287=6,"HSK점수 충족",IF(U287=5,"HSK점수 충족",IF(U287=4,IF(V287&gt;209,"HSK점수 충족","자격미달"),"자격미달")))))))),IF(P287="D",IF(Q287&gt;649,"TOEIC 충족",IF(R287&gt;244,"New-TEPS 충족",IF(S287&gt;73,"TOEFL 충족",IF(T287&gt;649,"JPT 충족",IF(W287&gt;56,"G-TELP 충족",IF(U1228=6,"HSK점수 충족",IF(U1228=5,"HSK점수 충족",IF(U1228=4,IF(V1228&gt;254,"HSK점수 충족","자격미달"),"자격미달")))))))),0))))</f>
        <v>자격미달</v>
      </c>
      <c r="AC287" s="21"/>
      <c r="AD287" s="3">
        <f>IF(P287="A",VLOOKUP(Q287,[1]교육_어학_경력backdata!$B$3:$C$9,2,1),IF(P287="B",VLOOKUP(Q287,[1]교육_어학_경력backdata!$G$3:$H$9,2,1),IF(P287="C",0,"오류")))</f>
        <v>0</v>
      </c>
      <c r="AE287" s="3">
        <f>IF(P287="A",VLOOKUP(R287,[1]교육_어학_경력backdata!$B$11:$C$17,2,1),IF(P287="B",VLOOKUP(R287,[1]교육_어학_경력backdata!$G$11:$H$17,2,1),IF(P287="C",0,"오류")))</f>
        <v>0</v>
      </c>
      <c r="AF287" s="3">
        <f>IF(P287="A",VLOOKUP(S287,[1]교육_어학_경력backdata!$B$19:$C$25,2,1),IF(P287="B",VLOOKUP(S287,[1]교육_어학_경력backdata!$G$19:$H$25,2,1),IF(P287="C",0,"오류")))</f>
        <v>0</v>
      </c>
      <c r="AG287" s="3">
        <f>IF(P287="A",VLOOKUP(T287,[1]교육_어학_경력backdata!$B$3:$C$9,2,1),IF(P287="B",VLOOKUP(T287,[1]교육_어학_경력backdata!$G$3:$H$9,2,1),IF(P287="C",0,"오류")))</f>
        <v>0</v>
      </c>
      <c r="AH287" s="3">
        <f>IF(P287="A",IF(U287=0,0,IF(U287=4,0,IF(U287=5,VLOOKUP(V287,[1]교육_어학_경력backdata!$B$27:$C$29,2,1),IF(U287=6,VLOOKUP(V287,[1]교육_어학_경력backdata!$B$31:$C$34,2,1))))),IF(P287="B",IF(U287=0,0,IF(U287=4,0,IF(U287=5,VLOOKUP(V287,[1]교육_어학_경력backdata!$G$27:$H$31,2,1),IF(U287=6,VLOOKUP(V287,[1]교육_어학_경력backdata!$G$33:$H$34,2,1))))),IF(CT287="C",0,"오류")))</f>
        <v>0</v>
      </c>
      <c r="AI287" s="3">
        <f>IF(P287="A",VLOOKUP(W287,[1]교육_어학_경력backdata!$B$36:$C$42,2,1),IF(P287="B",VLOOKUP(W287,[1]교육_어학_경력backdata!$G$36:$H$42,2,1),IF(P287="C",0,"오류")))</f>
        <v>0</v>
      </c>
      <c r="AJ287" s="3">
        <f>SUM(AD287:AI287)</f>
        <v>0</v>
      </c>
      <c r="AK287" s="3">
        <f>_xlfn.MAXIFS(AJ:AJ,B:B,B287)</f>
        <v>14</v>
      </c>
      <c r="AL287" s="3"/>
      <c r="AM287" s="21"/>
      <c r="AN287" s="3"/>
      <c r="AO287" s="3"/>
    </row>
    <row r="288" spans="1:41" x14ac:dyDescent="0.4">
      <c r="A288" s="4">
        <f>IF(B287=B288,A287,A287+1)</f>
        <v>261</v>
      </c>
      <c r="B288" s="4" t="s">
        <v>4981</v>
      </c>
      <c r="C288" s="4" t="s">
        <v>4980</v>
      </c>
      <c r="D288" s="4" t="s">
        <v>3044</v>
      </c>
      <c r="E288" s="4" t="s">
        <v>3043</v>
      </c>
      <c r="F288" s="4">
        <f>IF(B288=B287,F287+1,1)</f>
        <v>1</v>
      </c>
      <c r="G288" s="4" t="s">
        <v>6384</v>
      </c>
      <c r="H288" s="4" t="s">
        <v>6379</v>
      </c>
      <c r="I288" s="4" t="s">
        <v>6378</v>
      </c>
      <c r="J288" s="4" t="s">
        <v>6510</v>
      </c>
      <c r="K288" s="4"/>
      <c r="L288" s="4" t="s">
        <v>6808</v>
      </c>
      <c r="M288" s="4" t="s">
        <v>7293</v>
      </c>
      <c r="P288" s="4" t="s">
        <v>2434</v>
      </c>
      <c r="Q288" s="4">
        <f>IF(H288="TOEIC",VALUE(L288),0)</f>
        <v>950</v>
      </c>
      <c r="R288" s="4">
        <f>IF(H288="NEW TEPS",VALUE(L288),0)</f>
        <v>0</v>
      </c>
      <c r="S288" s="4">
        <f>IF(H288="TOEFL(ibt)",VALUE(L288),0)</f>
        <v>0</v>
      </c>
      <c r="T288" s="4">
        <f>IF(H288="JPT",VALUE(L288),0)</f>
        <v>0</v>
      </c>
      <c r="U288" s="4">
        <f>IF(H288="HSK",VALUE(K288),0)</f>
        <v>0</v>
      </c>
      <c r="V288" s="4">
        <f>IF(H288="HSK",VALUE(L288),0)</f>
        <v>0</v>
      </c>
      <c r="W288" s="4">
        <f>IF(H288="G-TELP Level2",VALUE(L288),0)</f>
        <v>0</v>
      </c>
      <c r="X288" s="4">
        <f>IF(P288="A",IF(Q288&gt;849,1,IF(R288&gt;335,1,IF(S288&gt;97,1,IF(T288&gt;849,1,IF(W288&gt;82,1,IF(U288=6,1,IF(U288=5,IF(V288&gt;254,1,0),0))))))),IF(P288="B",IF(Q288&gt;699,1,IF(R288&gt;263,1,IF(S288&gt;78,1,IF(T288&gt;699,1,IF(W288&gt;63,1,IF(U288=6,1,IF(U288=5,IF(V288&gt;179,1,0),0))))))),IF(P288="C",IF(Q288&gt;599,1,IF(R288&gt;226,1,IF(S288&gt;67,1,IF(T288&gt;599,1,IF(W288&gt;49,1,IF(U288=6,1,IF(U288=5,1,IF(U288=4,IF(V288&gt;209,1,0),0)))))))),IF(P288="D",IF(Q288&gt;649,1,IF(R288&gt;244,1,IF(S288&gt;73,1,IF(T288&gt;649,1,IF(W288&gt;56,1,IF(U288=6,1,IF(U288=5,1,IF(U288=4,IF(V288&gt;254,1,0),0)))))))),0))))</f>
        <v>1</v>
      </c>
      <c r="Y288" s="4">
        <f>SUMIF(B:B,B288,X:X)</f>
        <v>1</v>
      </c>
      <c r="Z288" s="4" t="str">
        <f>IF(Y288&gt;0,"어학 충족","자격미달")</f>
        <v>어학 충족</v>
      </c>
      <c r="AA288" s="4"/>
      <c r="AB288" s="4" t="str">
        <f>IF(P288="A",IF(Q288&gt;849,"TOEIC 충족",IF(R288&gt;335,"New-TEPS 충족",IF(S288&gt;97,"TOEFL 충족",IF(T288&gt;849,"JPT 충족",IF(W288&gt;82,"G-TELP 충족",IF(U288=6,"HSK점수 충족",IF(U288=5,IF(V288&gt;254,"HSK점수 충족","자격미달"),"자격미달"))))))),IF(P288="B",IF(Q288&gt;699,"TOEIC 충족",IF(R288&gt;263,"New-TEPS 충족",IF(S288&gt;78,"TOEFL 충족",IF(T288&gt;699,"JPT 충족",IF(W288&gt;63,"G-TELP 충족",IF(U288=6,"HSK점수 충족",IF(U288=5,IF(V288&gt;179,"HSK점수 충족","자격미달"),"자격미달"))))))),IF(P288="C",IF(Q288&gt;599,"TOEIC 충족",IF(R288&gt;226,"New-TEPS 충족",IF(S288&gt;67,"TOEFL 충족",IF(T288&gt;599,"JPT 충족",IF(W288&gt;49,"G-TELP 충족",IF(U288=6,"HSK점수 충족",IF(U288=5,"HSK점수 충족",IF(U288=4,IF(V288&gt;209,"HSK점수 충족","자격미달"),"자격미달")))))))),IF(P288="D",IF(Q288&gt;649,"TOEIC 충족",IF(R288&gt;244,"New-TEPS 충족",IF(S288&gt;73,"TOEFL 충족",IF(T288&gt;649,"JPT 충족",IF(W288&gt;56,"G-TELP 충족",IF(U1229=6,"HSK점수 충족",IF(U1229=5,"HSK점수 충족",IF(U1229=4,IF(V1229&gt;254,"HSK점수 충족","자격미달"),"자격미달")))))))),0))))</f>
        <v>TOEIC 충족</v>
      </c>
      <c r="AC288" s="21"/>
      <c r="AD288" s="4">
        <f>IF(P288="A",VLOOKUP(Q288,[1]교육_어학_경력backdata!$B$3:$C$9,2,1),IF(P288="B",VLOOKUP(Q288,[1]교육_어학_경력backdata!$G$3:$H$9,2,1),IF(P288="C",0,"오류")))</f>
        <v>20</v>
      </c>
      <c r="AE288" s="4">
        <f>IF(P288="A",VLOOKUP(R288,[1]교육_어학_경력backdata!$B$11:$C$17,2,1),IF(P288="B",VLOOKUP(R288,[1]교육_어학_경력backdata!$G$11:$H$17,2,1),IF(P288="C",0,"오류")))</f>
        <v>0</v>
      </c>
      <c r="AF288" s="4">
        <f>IF(P288="A",VLOOKUP(S288,[1]교육_어학_경력backdata!$B$19:$C$25,2,1),IF(P288="B",VLOOKUP(S288,[1]교육_어학_경력backdata!$G$19:$H$25,2,1),IF(P288="C",0,"오류")))</f>
        <v>0</v>
      </c>
      <c r="AG288" s="4">
        <f>IF(P288="A",VLOOKUP(T288,[1]교육_어학_경력backdata!$B$3:$C$9,2,1),IF(P288="B",VLOOKUP(T288,[1]교육_어학_경력backdata!$G$3:$H$9,2,1),IF(P288="C",0,"오류")))</f>
        <v>0</v>
      </c>
      <c r="AH288" s="4">
        <f>IF(P288="A",IF(U288=0,0,IF(U288=4,0,IF(U288=5,VLOOKUP(V288,[1]교육_어학_경력backdata!$B$27:$C$29,2,1),IF(U288=6,VLOOKUP(V288,[1]교육_어학_경력backdata!$B$31:$C$34,2,1))))),IF(P288="B",IF(U288=0,0,IF(U288=4,0,IF(U288=5,VLOOKUP(V288,[1]교육_어학_경력backdata!$G$27:$H$31,2,1),IF(U288=6,VLOOKUP(V288,[1]교육_어학_경력backdata!$G$33:$H$34,2,1))))),IF(CT288="C",0,"오류")))</f>
        <v>0</v>
      </c>
      <c r="AI288" s="4">
        <f>IF(P288="A",VLOOKUP(W288,[1]교육_어학_경력backdata!$B$36:$C$42,2,1),IF(P288="B",VLOOKUP(W288,[1]교육_어학_경력backdata!$G$36:$H$42,2,1),IF(P288="C",0,"오류")))</f>
        <v>0</v>
      </c>
      <c r="AJ288" s="4">
        <f>SUM(AD288:AI288)</f>
        <v>20</v>
      </c>
      <c r="AK288" s="4">
        <f>_xlfn.MAXIFS(AJ:AJ,B:B,B288)</f>
        <v>20</v>
      </c>
      <c r="AL288" s="4"/>
      <c r="AM288" s="21"/>
      <c r="AN288" s="4"/>
      <c r="AO288" s="4"/>
    </row>
    <row r="289" spans="1:41" x14ac:dyDescent="0.4">
      <c r="A289" s="3">
        <f>IF(B288=B289,A288,A288+1)</f>
        <v>262</v>
      </c>
      <c r="B289" s="3" t="s">
        <v>4978</v>
      </c>
      <c r="C289" s="3" t="s">
        <v>4977</v>
      </c>
      <c r="D289" s="3" t="s">
        <v>3044</v>
      </c>
      <c r="E289" s="3" t="s">
        <v>3043</v>
      </c>
      <c r="F289" s="3">
        <f>IF(B289=B288,F288+1,1)</f>
        <v>1</v>
      </c>
      <c r="G289" s="3" t="s">
        <v>6384</v>
      </c>
      <c r="H289" s="3" t="s">
        <v>6379</v>
      </c>
      <c r="I289" s="3" t="s">
        <v>6378</v>
      </c>
      <c r="J289" s="3" t="s">
        <v>6490</v>
      </c>
      <c r="K289" s="3"/>
      <c r="L289" s="3" t="s">
        <v>6498</v>
      </c>
      <c r="M289" s="3" t="s">
        <v>7292</v>
      </c>
      <c r="P289" s="3" t="s">
        <v>2434</v>
      </c>
      <c r="Q289" s="3">
        <f>IF(H289="TOEIC",VALUE(L289),0)</f>
        <v>890</v>
      </c>
      <c r="R289" s="3">
        <f>IF(H289="NEW TEPS",VALUE(L289),0)</f>
        <v>0</v>
      </c>
      <c r="S289" s="3">
        <f>IF(H289="TOEFL(ibt)",VALUE(L289),0)</f>
        <v>0</v>
      </c>
      <c r="T289" s="3">
        <f>IF(H289="JPT",VALUE(L289),0)</f>
        <v>0</v>
      </c>
      <c r="U289" s="3">
        <f>IF(H289="HSK",VALUE(K289),0)</f>
        <v>0</v>
      </c>
      <c r="V289" s="3">
        <f>IF(H289="HSK",VALUE(L289),0)</f>
        <v>0</v>
      </c>
      <c r="W289" s="3">
        <f>IF(H289="G-TELP Level2",VALUE(L289),0)</f>
        <v>0</v>
      </c>
      <c r="X289" s="3">
        <f>IF(P289="A",IF(Q289&gt;849,1,IF(R289&gt;335,1,IF(S289&gt;97,1,IF(T289&gt;849,1,IF(W289&gt;82,1,IF(U289=6,1,IF(U289=5,IF(V289&gt;254,1,0),0))))))),IF(P289="B",IF(Q289&gt;699,1,IF(R289&gt;263,1,IF(S289&gt;78,1,IF(T289&gt;699,1,IF(W289&gt;63,1,IF(U289=6,1,IF(U289=5,IF(V289&gt;179,1,0),0))))))),IF(P289="C",IF(Q289&gt;599,1,IF(R289&gt;226,1,IF(S289&gt;67,1,IF(T289&gt;599,1,IF(W289&gt;49,1,IF(U289=6,1,IF(U289=5,1,IF(U289=4,IF(V289&gt;209,1,0),0)))))))),IF(P289="D",IF(Q289&gt;649,1,IF(R289&gt;244,1,IF(S289&gt;73,1,IF(T289&gt;649,1,IF(W289&gt;56,1,IF(U289=6,1,IF(U289=5,1,IF(U289=4,IF(V289&gt;254,1,0),0)))))))),0))))</f>
        <v>1</v>
      </c>
      <c r="Y289" s="3">
        <f>SUMIF(B:B,B289,X:X)</f>
        <v>1</v>
      </c>
      <c r="Z289" s="3" t="str">
        <f>IF(Y289&gt;0,"어학 충족","자격미달")</f>
        <v>어학 충족</v>
      </c>
      <c r="AA289" s="3"/>
      <c r="AB289" s="3" t="str">
        <f>IF(P289="A",IF(Q289&gt;849,"TOEIC 충족",IF(R289&gt;335,"New-TEPS 충족",IF(S289&gt;97,"TOEFL 충족",IF(T289&gt;849,"JPT 충족",IF(W289&gt;82,"G-TELP 충족",IF(U289=6,"HSK점수 충족",IF(U289=5,IF(V289&gt;254,"HSK점수 충족","자격미달"),"자격미달"))))))),IF(P289="B",IF(Q289&gt;699,"TOEIC 충족",IF(R289&gt;263,"New-TEPS 충족",IF(S289&gt;78,"TOEFL 충족",IF(T289&gt;699,"JPT 충족",IF(W289&gt;63,"G-TELP 충족",IF(U289=6,"HSK점수 충족",IF(U289=5,IF(V289&gt;179,"HSK점수 충족","자격미달"),"자격미달"))))))),IF(P289="C",IF(Q289&gt;599,"TOEIC 충족",IF(R289&gt;226,"New-TEPS 충족",IF(S289&gt;67,"TOEFL 충족",IF(T289&gt;599,"JPT 충족",IF(W289&gt;49,"G-TELP 충족",IF(U289=6,"HSK점수 충족",IF(U289=5,"HSK점수 충족",IF(U289=4,IF(V289&gt;209,"HSK점수 충족","자격미달"),"자격미달")))))))),IF(P289="D",IF(Q289&gt;649,"TOEIC 충족",IF(R289&gt;244,"New-TEPS 충족",IF(S289&gt;73,"TOEFL 충족",IF(T289&gt;649,"JPT 충족",IF(W289&gt;56,"G-TELP 충족",IF(U1230=6,"HSK점수 충족",IF(U1230=5,"HSK점수 충족",IF(U1230=4,IF(V1230&gt;254,"HSK점수 충족","자격미달"),"자격미달")))))))),0))))</f>
        <v>TOEIC 충족</v>
      </c>
      <c r="AC289" s="21"/>
      <c r="AD289" s="3">
        <f>IF(P289="A",VLOOKUP(Q289,[1]교육_어학_경력backdata!$B$3:$C$9,2,1),IF(P289="B",VLOOKUP(Q289,[1]교육_어학_경력backdata!$G$3:$H$9,2,1),IF(P289="C",0,"오류")))</f>
        <v>14</v>
      </c>
      <c r="AE289" s="3">
        <f>IF(P289="A",VLOOKUP(R289,[1]교육_어학_경력backdata!$B$11:$C$17,2,1),IF(P289="B",VLOOKUP(R289,[1]교육_어학_경력backdata!$G$11:$H$17,2,1),IF(P289="C",0,"오류")))</f>
        <v>0</v>
      </c>
      <c r="AF289" s="3">
        <f>IF(P289="A",VLOOKUP(S289,[1]교육_어학_경력backdata!$B$19:$C$25,2,1),IF(P289="B",VLOOKUP(S289,[1]교육_어학_경력backdata!$G$19:$H$25,2,1),IF(P289="C",0,"오류")))</f>
        <v>0</v>
      </c>
      <c r="AG289" s="3">
        <f>IF(P289="A",VLOOKUP(T289,[1]교육_어학_경력backdata!$B$3:$C$9,2,1),IF(P289="B",VLOOKUP(T289,[1]교육_어학_경력backdata!$G$3:$H$9,2,1),IF(P289="C",0,"오류")))</f>
        <v>0</v>
      </c>
      <c r="AH289" s="3">
        <f>IF(P289="A",IF(U289=0,0,IF(U289=4,0,IF(U289=5,VLOOKUP(V289,[1]교육_어학_경력backdata!$B$27:$C$29,2,1),IF(U289=6,VLOOKUP(V289,[1]교육_어학_경력backdata!$B$31:$C$34,2,1))))),IF(P289="B",IF(U289=0,0,IF(U289=4,0,IF(U289=5,VLOOKUP(V289,[1]교육_어학_경력backdata!$G$27:$H$31,2,1),IF(U289=6,VLOOKUP(V289,[1]교육_어학_경력backdata!$G$33:$H$34,2,1))))),IF(CT289="C",0,"오류")))</f>
        <v>0</v>
      </c>
      <c r="AI289" s="3">
        <f>IF(P289="A",VLOOKUP(W289,[1]교육_어학_경력backdata!$B$36:$C$42,2,1),IF(P289="B",VLOOKUP(W289,[1]교육_어학_경력backdata!$G$36:$H$42,2,1),IF(P289="C",0,"오류")))</f>
        <v>0</v>
      </c>
      <c r="AJ289" s="3">
        <f>SUM(AD289:AI289)</f>
        <v>14</v>
      </c>
      <c r="AK289" s="3">
        <f>_xlfn.MAXIFS(AJ:AJ,B:B,B289)</f>
        <v>14</v>
      </c>
      <c r="AL289" s="3"/>
      <c r="AM289" s="21"/>
      <c r="AN289" s="3"/>
      <c r="AO289" s="3"/>
    </row>
    <row r="290" spans="1:41" x14ac:dyDescent="0.4">
      <c r="A290" s="4">
        <f>IF(B289=B290,A289,A289+1)</f>
        <v>263</v>
      </c>
      <c r="B290" s="4" t="s">
        <v>4973</v>
      </c>
      <c r="C290" s="4" t="s">
        <v>4972</v>
      </c>
      <c r="D290" s="4" t="s">
        <v>3044</v>
      </c>
      <c r="E290" s="4" t="s">
        <v>3043</v>
      </c>
      <c r="F290" s="4">
        <f>IF(B290=B289,F289+1,1)</f>
        <v>1</v>
      </c>
      <c r="G290" s="4" t="s">
        <v>6380</v>
      </c>
      <c r="H290" s="4" t="s">
        <v>6379</v>
      </c>
      <c r="I290" s="4" t="s">
        <v>6378</v>
      </c>
      <c r="J290" s="4" t="s">
        <v>6955</v>
      </c>
      <c r="K290" s="4"/>
      <c r="L290" s="4" t="s">
        <v>6406</v>
      </c>
      <c r="M290" s="4" t="s">
        <v>7291</v>
      </c>
      <c r="P290" s="4" t="s">
        <v>2434</v>
      </c>
      <c r="Q290" s="4">
        <f>IF(H290="TOEIC",VALUE(L290),0)</f>
        <v>945</v>
      </c>
      <c r="R290" s="4">
        <f>IF(H290="NEW TEPS",VALUE(L290),0)</f>
        <v>0</v>
      </c>
      <c r="S290" s="4">
        <f>IF(H290="TOEFL(ibt)",VALUE(L290),0)</f>
        <v>0</v>
      </c>
      <c r="T290" s="4">
        <f>IF(H290="JPT",VALUE(L290),0)</f>
        <v>0</v>
      </c>
      <c r="U290" s="4">
        <f>IF(H290="HSK",VALUE(K290),0)</f>
        <v>0</v>
      </c>
      <c r="V290" s="4">
        <f>IF(H290="HSK",VALUE(L290),0)</f>
        <v>0</v>
      </c>
      <c r="W290" s="4">
        <f>IF(H290="G-TELP Level2",VALUE(L290),0)</f>
        <v>0</v>
      </c>
      <c r="X290" s="4">
        <f>IF(P290="A",IF(Q290&gt;849,1,IF(R290&gt;335,1,IF(S290&gt;97,1,IF(T290&gt;849,1,IF(W290&gt;82,1,IF(U290=6,1,IF(U290=5,IF(V290&gt;254,1,0),0))))))),IF(P290="B",IF(Q290&gt;699,1,IF(R290&gt;263,1,IF(S290&gt;78,1,IF(T290&gt;699,1,IF(W290&gt;63,1,IF(U290=6,1,IF(U290=5,IF(V290&gt;179,1,0),0))))))),IF(P290="C",IF(Q290&gt;599,1,IF(R290&gt;226,1,IF(S290&gt;67,1,IF(T290&gt;599,1,IF(W290&gt;49,1,IF(U290=6,1,IF(U290=5,1,IF(U290=4,IF(V290&gt;209,1,0),0)))))))),IF(P290="D",IF(Q290&gt;649,1,IF(R290&gt;244,1,IF(S290&gt;73,1,IF(T290&gt;649,1,IF(W290&gt;56,1,IF(U290=6,1,IF(U290=5,1,IF(U290=4,IF(V290&gt;254,1,0),0)))))))),0))))</f>
        <v>1</v>
      </c>
      <c r="Y290" s="4">
        <f>SUMIF(B:B,B290,X:X)</f>
        <v>1</v>
      </c>
      <c r="Z290" s="4" t="str">
        <f>IF(Y290&gt;0,"어학 충족","자격미달")</f>
        <v>어학 충족</v>
      </c>
      <c r="AA290" s="4"/>
      <c r="AB290" s="4" t="str">
        <f>IF(P290="A",IF(Q290&gt;849,"TOEIC 충족",IF(R290&gt;335,"New-TEPS 충족",IF(S290&gt;97,"TOEFL 충족",IF(T290&gt;849,"JPT 충족",IF(W290&gt;82,"G-TELP 충족",IF(U290=6,"HSK점수 충족",IF(U290=5,IF(V290&gt;254,"HSK점수 충족","자격미달"),"자격미달"))))))),IF(P290="B",IF(Q290&gt;699,"TOEIC 충족",IF(R290&gt;263,"New-TEPS 충족",IF(S290&gt;78,"TOEFL 충족",IF(T290&gt;699,"JPT 충족",IF(W290&gt;63,"G-TELP 충족",IF(U290=6,"HSK점수 충족",IF(U290=5,IF(V290&gt;179,"HSK점수 충족","자격미달"),"자격미달"))))))),IF(P290="C",IF(Q290&gt;599,"TOEIC 충족",IF(R290&gt;226,"New-TEPS 충족",IF(S290&gt;67,"TOEFL 충족",IF(T290&gt;599,"JPT 충족",IF(W290&gt;49,"G-TELP 충족",IF(U290=6,"HSK점수 충족",IF(U290=5,"HSK점수 충족",IF(U290=4,IF(V290&gt;209,"HSK점수 충족","자격미달"),"자격미달")))))))),IF(P290="D",IF(Q290&gt;649,"TOEIC 충족",IF(R290&gt;244,"New-TEPS 충족",IF(S290&gt;73,"TOEFL 충족",IF(T290&gt;649,"JPT 충족",IF(W290&gt;56,"G-TELP 충족",IF(U1231=6,"HSK점수 충족",IF(U1231=5,"HSK점수 충족",IF(U1231=4,IF(V1231&gt;254,"HSK점수 충족","자격미달"),"자격미달")))))))),0))))</f>
        <v>TOEIC 충족</v>
      </c>
      <c r="AC290" s="21"/>
      <c r="AD290" s="4">
        <f>IF(P290="A",VLOOKUP(Q290,[1]교육_어학_경력backdata!$B$3:$C$9,2,1),IF(P290="B",VLOOKUP(Q290,[1]교육_어학_경력backdata!$G$3:$H$9,2,1),IF(P290="C",0,"오류")))</f>
        <v>18</v>
      </c>
      <c r="AE290" s="4">
        <f>IF(P290="A",VLOOKUP(R290,[1]교육_어학_경력backdata!$B$11:$C$17,2,1),IF(P290="B",VLOOKUP(R290,[1]교육_어학_경력backdata!$G$11:$H$17,2,1),IF(P290="C",0,"오류")))</f>
        <v>0</v>
      </c>
      <c r="AF290" s="4">
        <f>IF(P290="A",VLOOKUP(S290,[1]교육_어학_경력backdata!$B$19:$C$25,2,1),IF(P290="B",VLOOKUP(S290,[1]교육_어학_경력backdata!$G$19:$H$25,2,1),IF(P290="C",0,"오류")))</f>
        <v>0</v>
      </c>
      <c r="AG290" s="4">
        <f>IF(P290="A",VLOOKUP(T290,[1]교육_어학_경력backdata!$B$3:$C$9,2,1),IF(P290="B",VLOOKUP(T290,[1]교육_어학_경력backdata!$G$3:$H$9,2,1),IF(P290="C",0,"오류")))</f>
        <v>0</v>
      </c>
      <c r="AH290" s="4">
        <f>IF(P290="A",IF(U290=0,0,IF(U290=4,0,IF(U290=5,VLOOKUP(V290,[1]교육_어학_경력backdata!$B$27:$C$29,2,1),IF(U290=6,VLOOKUP(V290,[1]교육_어학_경력backdata!$B$31:$C$34,2,1))))),IF(P290="B",IF(U290=0,0,IF(U290=4,0,IF(U290=5,VLOOKUP(V290,[1]교육_어학_경력backdata!$G$27:$H$31,2,1),IF(U290=6,VLOOKUP(V290,[1]교육_어학_경력backdata!$G$33:$H$34,2,1))))),IF(CT290="C",0,"오류")))</f>
        <v>0</v>
      </c>
      <c r="AI290" s="4">
        <f>IF(P290="A",VLOOKUP(W290,[1]교육_어학_경력backdata!$B$36:$C$42,2,1),IF(P290="B",VLOOKUP(W290,[1]교육_어학_경력backdata!$G$36:$H$42,2,1),IF(P290="C",0,"오류")))</f>
        <v>0</v>
      </c>
      <c r="AJ290" s="4">
        <f>SUM(AD290:AI290)</f>
        <v>18</v>
      </c>
      <c r="AK290" s="4">
        <f>_xlfn.MAXIFS(AJ:AJ,B:B,B290)</f>
        <v>18</v>
      </c>
      <c r="AL290" s="4"/>
      <c r="AM290" s="21"/>
      <c r="AN290" s="4"/>
      <c r="AO290" s="4"/>
    </row>
    <row r="291" spans="1:41" x14ac:dyDescent="0.4">
      <c r="A291" s="3">
        <f>IF(B290=B291,A290,A290+1)</f>
        <v>264</v>
      </c>
      <c r="B291" s="3" t="s">
        <v>4965</v>
      </c>
      <c r="C291" s="3" t="s">
        <v>4964</v>
      </c>
      <c r="D291" s="3" t="s">
        <v>3044</v>
      </c>
      <c r="E291" s="3" t="s">
        <v>3043</v>
      </c>
      <c r="F291" s="3">
        <f>IF(B291=B290,F290+1,1)</f>
        <v>1</v>
      </c>
      <c r="G291" s="3" t="s">
        <v>6380</v>
      </c>
      <c r="H291" s="3" t="s">
        <v>6379</v>
      </c>
      <c r="I291" s="3" t="s">
        <v>6378</v>
      </c>
      <c r="J291" s="3" t="s">
        <v>6397</v>
      </c>
      <c r="K291" s="3"/>
      <c r="L291" s="3" t="s">
        <v>6454</v>
      </c>
      <c r="M291" s="3" t="s">
        <v>7290</v>
      </c>
      <c r="P291" s="3" t="s">
        <v>2434</v>
      </c>
      <c r="Q291" s="3">
        <f>IF(H291="TOEIC",VALUE(L291),0)</f>
        <v>895</v>
      </c>
      <c r="R291" s="3">
        <f>IF(H291="NEW TEPS",VALUE(L291),0)</f>
        <v>0</v>
      </c>
      <c r="S291" s="3">
        <f>IF(H291="TOEFL(ibt)",VALUE(L291),0)</f>
        <v>0</v>
      </c>
      <c r="T291" s="3">
        <f>IF(H291="JPT",VALUE(L291),0)</f>
        <v>0</v>
      </c>
      <c r="U291" s="3">
        <f>IF(H291="HSK",VALUE(K291),0)</f>
        <v>0</v>
      </c>
      <c r="V291" s="3">
        <f>IF(H291="HSK",VALUE(L291),0)</f>
        <v>0</v>
      </c>
      <c r="W291" s="3">
        <f>IF(H291="G-TELP Level2",VALUE(L291),0)</f>
        <v>0</v>
      </c>
      <c r="X291" s="3">
        <f>IF(P291="A",IF(Q291&gt;849,1,IF(R291&gt;335,1,IF(S291&gt;97,1,IF(T291&gt;849,1,IF(W291&gt;82,1,IF(U291=6,1,IF(U291=5,IF(V291&gt;254,1,0),0))))))),IF(P291="B",IF(Q291&gt;699,1,IF(R291&gt;263,1,IF(S291&gt;78,1,IF(T291&gt;699,1,IF(W291&gt;63,1,IF(U291=6,1,IF(U291=5,IF(V291&gt;179,1,0),0))))))),IF(P291="C",IF(Q291&gt;599,1,IF(R291&gt;226,1,IF(S291&gt;67,1,IF(T291&gt;599,1,IF(W291&gt;49,1,IF(U291=6,1,IF(U291=5,1,IF(U291=4,IF(V291&gt;209,1,0),0)))))))),IF(P291="D",IF(Q291&gt;649,1,IF(R291&gt;244,1,IF(S291&gt;73,1,IF(T291&gt;649,1,IF(W291&gt;56,1,IF(U291=6,1,IF(U291=5,1,IF(U291=4,IF(V291&gt;254,1,0),0)))))))),0))))</f>
        <v>1</v>
      </c>
      <c r="Y291" s="3">
        <f>SUMIF(B:B,B291,X:X)</f>
        <v>1</v>
      </c>
      <c r="Z291" s="3" t="str">
        <f>IF(Y291&gt;0,"어학 충족","자격미달")</f>
        <v>어학 충족</v>
      </c>
      <c r="AA291" s="3"/>
      <c r="AB291" s="3" t="str">
        <f>IF(P291="A",IF(Q291&gt;849,"TOEIC 충족",IF(R291&gt;335,"New-TEPS 충족",IF(S291&gt;97,"TOEFL 충족",IF(T291&gt;849,"JPT 충족",IF(W291&gt;82,"G-TELP 충족",IF(U291=6,"HSK점수 충족",IF(U291=5,IF(V291&gt;254,"HSK점수 충족","자격미달"),"자격미달"))))))),IF(P291="B",IF(Q291&gt;699,"TOEIC 충족",IF(R291&gt;263,"New-TEPS 충족",IF(S291&gt;78,"TOEFL 충족",IF(T291&gt;699,"JPT 충족",IF(W291&gt;63,"G-TELP 충족",IF(U291=6,"HSK점수 충족",IF(U291=5,IF(V291&gt;179,"HSK점수 충족","자격미달"),"자격미달"))))))),IF(P291="C",IF(Q291&gt;599,"TOEIC 충족",IF(R291&gt;226,"New-TEPS 충족",IF(S291&gt;67,"TOEFL 충족",IF(T291&gt;599,"JPT 충족",IF(W291&gt;49,"G-TELP 충족",IF(U291=6,"HSK점수 충족",IF(U291=5,"HSK점수 충족",IF(U291=4,IF(V291&gt;209,"HSK점수 충족","자격미달"),"자격미달")))))))),IF(P291="D",IF(Q291&gt;649,"TOEIC 충족",IF(R291&gt;244,"New-TEPS 충족",IF(S291&gt;73,"TOEFL 충족",IF(T291&gt;649,"JPT 충족",IF(W291&gt;56,"G-TELP 충족",IF(U1232=6,"HSK점수 충족",IF(U1232=5,"HSK점수 충족",IF(U1232=4,IF(V1232&gt;254,"HSK점수 충족","자격미달"),"자격미달")))))))),0))))</f>
        <v>TOEIC 충족</v>
      </c>
      <c r="AC291" s="21"/>
      <c r="AD291" s="3">
        <f>IF(P291="A",VLOOKUP(Q291,[1]교육_어학_경력backdata!$B$3:$C$9,2,1),IF(P291="B",VLOOKUP(Q291,[1]교육_어학_경력backdata!$G$3:$H$9,2,1),IF(P291="C",0,"오류")))</f>
        <v>14</v>
      </c>
      <c r="AE291" s="3">
        <f>IF(P291="A",VLOOKUP(R291,[1]교육_어학_경력backdata!$B$11:$C$17,2,1),IF(P291="B",VLOOKUP(R291,[1]교육_어학_경력backdata!$G$11:$H$17,2,1),IF(P291="C",0,"오류")))</f>
        <v>0</v>
      </c>
      <c r="AF291" s="3">
        <f>IF(P291="A",VLOOKUP(S291,[1]교육_어학_경력backdata!$B$19:$C$25,2,1),IF(P291="B",VLOOKUP(S291,[1]교육_어학_경력backdata!$G$19:$H$25,2,1),IF(P291="C",0,"오류")))</f>
        <v>0</v>
      </c>
      <c r="AG291" s="3">
        <f>IF(P291="A",VLOOKUP(T291,[1]교육_어학_경력backdata!$B$3:$C$9,2,1),IF(P291="B",VLOOKUP(T291,[1]교육_어학_경력backdata!$G$3:$H$9,2,1),IF(P291="C",0,"오류")))</f>
        <v>0</v>
      </c>
      <c r="AH291" s="3">
        <f>IF(P291="A",IF(U291=0,0,IF(U291=4,0,IF(U291=5,VLOOKUP(V291,[1]교육_어학_경력backdata!$B$27:$C$29,2,1),IF(U291=6,VLOOKUP(V291,[1]교육_어학_경력backdata!$B$31:$C$34,2,1))))),IF(P291="B",IF(U291=0,0,IF(U291=4,0,IF(U291=5,VLOOKUP(V291,[1]교육_어학_경력backdata!$G$27:$H$31,2,1),IF(U291=6,VLOOKUP(V291,[1]교육_어학_경력backdata!$G$33:$H$34,2,1))))),IF(CT291="C",0,"오류")))</f>
        <v>0</v>
      </c>
      <c r="AI291" s="3">
        <f>IF(P291="A",VLOOKUP(W291,[1]교육_어학_경력backdata!$B$36:$C$42,2,1),IF(P291="B",VLOOKUP(W291,[1]교육_어학_경력backdata!$G$36:$H$42,2,1),IF(P291="C",0,"오류")))</f>
        <v>0</v>
      </c>
      <c r="AJ291" s="3">
        <f>SUM(AD291:AI291)</f>
        <v>14</v>
      </c>
      <c r="AK291" s="3">
        <f>_xlfn.MAXIFS(AJ:AJ,B:B,B291)</f>
        <v>14</v>
      </c>
      <c r="AL291" s="3"/>
      <c r="AM291" s="21"/>
      <c r="AN291" s="3"/>
      <c r="AO291" s="3"/>
    </row>
    <row r="292" spans="1:41" x14ac:dyDescent="0.4">
      <c r="A292" s="4">
        <f>IF(B291=B292,A291,A291+1)</f>
        <v>265</v>
      </c>
      <c r="B292" s="4" t="s">
        <v>4960</v>
      </c>
      <c r="C292" s="4" t="s">
        <v>4959</v>
      </c>
      <c r="D292" s="4" t="s">
        <v>3044</v>
      </c>
      <c r="E292" s="4" t="s">
        <v>3043</v>
      </c>
      <c r="F292" s="4">
        <f>IF(B292=B291,F291+1,1)</f>
        <v>1</v>
      </c>
      <c r="G292" s="4" t="s">
        <v>6384</v>
      </c>
      <c r="H292" s="4" t="s">
        <v>6379</v>
      </c>
      <c r="I292" s="4" t="s">
        <v>6378</v>
      </c>
      <c r="J292" s="4" t="s">
        <v>6390</v>
      </c>
      <c r="K292" s="4"/>
      <c r="L292" s="4" t="s">
        <v>6555</v>
      </c>
      <c r="M292" s="4" t="s">
        <v>7289</v>
      </c>
      <c r="P292" s="4" t="s">
        <v>2434</v>
      </c>
      <c r="Q292" s="4">
        <f>IF(H292="TOEIC",VALUE(L292),0)</f>
        <v>935</v>
      </c>
      <c r="R292" s="4">
        <f>IF(H292="NEW TEPS",VALUE(L292),0)</f>
        <v>0</v>
      </c>
      <c r="S292" s="4">
        <f>IF(H292="TOEFL(ibt)",VALUE(L292),0)</f>
        <v>0</v>
      </c>
      <c r="T292" s="4">
        <f>IF(H292="JPT",VALUE(L292),0)</f>
        <v>0</v>
      </c>
      <c r="U292" s="4">
        <f>IF(H292="HSK",VALUE(K292),0)</f>
        <v>0</v>
      </c>
      <c r="V292" s="4">
        <f>IF(H292="HSK",VALUE(L292),0)</f>
        <v>0</v>
      </c>
      <c r="W292" s="4">
        <f>IF(H292="G-TELP Level2",VALUE(L292),0)</f>
        <v>0</v>
      </c>
      <c r="X292" s="4">
        <f>IF(P292="A",IF(Q292&gt;849,1,IF(R292&gt;335,1,IF(S292&gt;97,1,IF(T292&gt;849,1,IF(W292&gt;82,1,IF(U292=6,1,IF(U292=5,IF(V292&gt;254,1,0),0))))))),IF(P292="B",IF(Q292&gt;699,1,IF(R292&gt;263,1,IF(S292&gt;78,1,IF(T292&gt;699,1,IF(W292&gt;63,1,IF(U292=6,1,IF(U292=5,IF(V292&gt;179,1,0),0))))))),IF(P292="C",IF(Q292&gt;599,1,IF(R292&gt;226,1,IF(S292&gt;67,1,IF(T292&gt;599,1,IF(W292&gt;49,1,IF(U292=6,1,IF(U292=5,1,IF(U292=4,IF(V292&gt;209,1,0),0)))))))),IF(P292="D",IF(Q292&gt;649,1,IF(R292&gt;244,1,IF(S292&gt;73,1,IF(T292&gt;649,1,IF(W292&gt;56,1,IF(U292=6,1,IF(U292=5,1,IF(U292=4,IF(V292&gt;254,1,0),0)))))))),0))))</f>
        <v>1</v>
      </c>
      <c r="Y292" s="4">
        <f>SUMIF(B:B,B292,X:X)</f>
        <v>1</v>
      </c>
      <c r="Z292" s="4" t="str">
        <f>IF(Y292&gt;0,"어학 충족","자격미달")</f>
        <v>어학 충족</v>
      </c>
      <c r="AA292" s="4"/>
      <c r="AB292" s="4" t="str">
        <f>IF(P292="A",IF(Q292&gt;849,"TOEIC 충족",IF(R292&gt;335,"New-TEPS 충족",IF(S292&gt;97,"TOEFL 충족",IF(T292&gt;849,"JPT 충족",IF(W292&gt;82,"G-TELP 충족",IF(U292=6,"HSK점수 충족",IF(U292=5,IF(V292&gt;254,"HSK점수 충족","자격미달"),"자격미달"))))))),IF(P292="B",IF(Q292&gt;699,"TOEIC 충족",IF(R292&gt;263,"New-TEPS 충족",IF(S292&gt;78,"TOEFL 충족",IF(T292&gt;699,"JPT 충족",IF(W292&gt;63,"G-TELP 충족",IF(U292=6,"HSK점수 충족",IF(U292=5,IF(V292&gt;179,"HSK점수 충족","자격미달"),"자격미달"))))))),IF(P292="C",IF(Q292&gt;599,"TOEIC 충족",IF(R292&gt;226,"New-TEPS 충족",IF(S292&gt;67,"TOEFL 충족",IF(T292&gt;599,"JPT 충족",IF(W292&gt;49,"G-TELP 충족",IF(U292=6,"HSK점수 충족",IF(U292=5,"HSK점수 충족",IF(U292=4,IF(V292&gt;209,"HSK점수 충족","자격미달"),"자격미달")))))))),IF(P292="D",IF(Q292&gt;649,"TOEIC 충족",IF(R292&gt;244,"New-TEPS 충족",IF(S292&gt;73,"TOEFL 충족",IF(T292&gt;649,"JPT 충족",IF(W292&gt;56,"G-TELP 충족",IF(U1233=6,"HSK점수 충족",IF(U1233=5,"HSK점수 충족",IF(U1233=4,IF(V1233&gt;254,"HSK점수 충족","자격미달"),"자격미달")))))))),0))))</f>
        <v>TOEIC 충족</v>
      </c>
      <c r="AC292" s="21"/>
      <c r="AD292" s="4">
        <f>IF(P292="A",VLOOKUP(Q292,[1]교육_어학_경력backdata!$B$3:$C$9,2,1),IF(P292="B",VLOOKUP(Q292,[1]교육_어학_경력backdata!$G$3:$H$9,2,1),IF(P292="C",0,"오류")))</f>
        <v>18</v>
      </c>
      <c r="AE292" s="4">
        <f>IF(P292="A",VLOOKUP(R292,[1]교육_어학_경력backdata!$B$11:$C$17,2,1),IF(P292="B",VLOOKUP(R292,[1]교육_어학_경력backdata!$G$11:$H$17,2,1),IF(P292="C",0,"오류")))</f>
        <v>0</v>
      </c>
      <c r="AF292" s="4">
        <f>IF(P292="A",VLOOKUP(S292,[1]교육_어학_경력backdata!$B$19:$C$25,2,1),IF(P292="B",VLOOKUP(S292,[1]교육_어학_경력backdata!$G$19:$H$25,2,1),IF(P292="C",0,"오류")))</f>
        <v>0</v>
      </c>
      <c r="AG292" s="4">
        <f>IF(P292="A",VLOOKUP(T292,[1]교육_어학_경력backdata!$B$3:$C$9,2,1),IF(P292="B",VLOOKUP(T292,[1]교육_어학_경력backdata!$G$3:$H$9,2,1),IF(P292="C",0,"오류")))</f>
        <v>0</v>
      </c>
      <c r="AH292" s="4">
        <f>IF(P292="A",IF(U292=0,0,IF(U292=4,0,IF(U292=5,VLOOKUP(V292,[1]교육_어학_경력backdata!$B$27:$C$29,2,1),IF(U292=6,VLOOKUP(V292,[1]교육_어학_경력backdata!$B$31:$C$34,2,1))))),IF(P292="B",IF(U292=0,0,IF(U292=4,0,IF(U292=5,VLOOKUP(V292,[1]교육_어학_경력backdata!$G$27:$H$31,2,1),IF(U292=6,VLOOKUP(V292,[1]교육_어학_경력backdata!$G$33:$H$34,2,1))))),IF(CT292="C",0,"오류")))</f>
        <v>0</v>
      </c>
      <c r="AI292" s="4">
        <f>IF(P292="A",VLOOKUP(W292,[1]교육_어학_경력backdata!$B$36:$C$42,2,1),IF(P292="B",VLOOKUP(W292,[1]교육_어학_경력backdata!$G$36:$H$42,2,1),IF(P292="C",0,"오류")))</f>
        <v>0</v>
      </c>
      <c r="AJ292" s="4">
        <f>SUM(AD292:AI292)</f>
        <v>18</v>
      </c>
      <c r="AK292" s="4">
        <f>_xlfn.MAXIFS(AJ:AJ,B:B,B292)</f>
        <v>18</v>
      </c>
      <c r="AL292" s="4"/>
      <c r="AM292" s="21"/>
      <c r="AN292" s="4"/>
      <c r="AO292" s="4"/>
    </row>
    <row r="293" spans="1:41" x14ac:dyDescent="0.4">
      <c r="A293" s="3">
        <f>IF(B292=B293,A292,A292+1)</f>
        <v>266</v>
      </c>
      <c r="B293" s="3" t="s">
        <v>4952</v>
      </c>
      <c r="C293" s="3" t="s">
        <v>4482</v>
      </c>
      <c r="D293" s="3" t="s">
        <v>3044</v>
      </c>
      <c r="E293" s="3" t="s">
        <v>3043</v>
      </c>
      <c r="F293" s="3">
        <f>IF(B293=B292,F292+1,1)</f>
        <v>1</v>
      </c>
      <c r="G293" s="3" t="s">
        <v>6380</v>
      </c>
      <c r="H293" s="3" t="s">
        <v>6379</v>
      </c>
      <c r="I293" s="3" t="s">
        <v>6378</v>
      </c>
      <c r="J293" s="3" t="s">
        <v>6464</v>
      </c>
      <c r="K293" s="3"/>
      <c r="L293" s="3" t="s">
        <v>6623</v>
      </c>
      <c r="M293" s="3" t="s">
        <v>7288</v>
      </c>
      <c r="P293" s="3" t="s">
        <v>2434</v>
      </c>
      <c r="Q293" s="3">
        <f>IF(H293="TOEIC",VALUE(L293),0)</f>
        <v>860</v>
      </c>
      <c r="R293" s="3">
        <f>IF(H293="NEW TEPS",VALUE(L293),0)</f>
        <v>0</v>
      </c>
      <c r="S293" s="3">
        <f>IF(H293="TOEFL(ibt)",VALUE(L293),0)</f>
        <v>0</v>
      </c>
      <c r="T293" s="3">
        <f>IF(H293="JPT",VALUE(L293),0)</f>
        <v>0</v>
      </c>
      <c r="U293" s="3">
        <f>IF(H293="HSK",VALUE(K293),0)</f>
        <v>0</v>
      </c>
      <c r="V293" s="3">
        <f>IF(H293="HSK",VALUE(L293),0)</f>
        <v>0</v>
      </c>
      <c r="W293" s="3">
        <f>IF(H293="G-TELP Level2",VALUE(L293),0)</f>
        <v>0</v>
      </c>
      <c r="X293" s="3">
        <f>IF(P293="A",IF(Q293&gt;849,1,IF(R293&gt;335,1,IF(S293&gt;97,1,IF(T293&gt;849,1,IF(W293&gt;82,1,IF(U293=6,1,IF(U293=5,IF(V293&gt;254,1,0),0))))))),IF(P293="B",IF(Q293&gt;699,1,IF(R293&gt;263,1,IF(S293&gt;78,1,IF(T293&gt;699,1,IF(W293&gt;63,1,IF(U293=6,1,IF(U293=5,IF(V293&gt;179,1,0),0))))))),IF(P293="C",IF(Q293&gt;599,1,IF(R293&gt;226,1,IF(S293&gt;67,1,IF(T293&gt;599,1,IF(W293&gt;49,1,IF(U293=6,1,IF(U293=5,1,IF(U293=4,IF(V293&gt;209,1,0),0)))))))),IF(P293="D",IF(Q293&gt;649,1,IF(R293&gt;244,1,IF(S293&gt;73,1,IF(T293&gt;649,1,IF(W293&gt;56,1,IF(U293=6,1,IF(U293=5,1,IF(U293=4,IF(V293&gt;254,1,0),0)))))))),0))))</f>
        <v>1</v>
      </c>
      <c r="Y293" s="3">
        <f>SUMIF(B:B,B293,X:X)</f>
        <v>1</v>
      </c>
      <c r="Z293" s="3" t="str">
        <f>IF(Y293&gt;0,"어학 충족","자격미달")</f>
        <v>어학 충족</v>
      </c>
      <c r="AA293" s="3"/>
      <c r="AB293" s="3" t="str">
        <f>IF(P293="A",IF(Q293&gt;849,"TOEIC 충족",IF(R293&gt;335,"New-TEPS 충족",IF(S293&gt;97,"TOEFL 충족",IF(T293&gt;849,"JPT 충족",IF(W293&gt;82,"G-TELP 충족",IF(U293=6,"HSK점수 충족",IF(U293=5,IF(V293&gt;254,"HSK점수 충족","자격미달"),"자격미달"))))))),IF(P293="B",IF(Q293&gt;699,"TOEIC 충족",IF(R293&gt;263,"New-TEPS 충족",IF(S293&gt;78,"TOEFL 충족",IF(T293&gt;699,"JPT 충족",IF(W293&gt;63,"G-TELP 충족",IF(U293=6,"HSK점수 충족",IF(U293=5,IF(V293&gt;179,"HSK점수 충족","자격미달"),"자격미달"))))))),IF(P293="C",IF(Q293&gt;599,"TOEIC 충족",IF(R293&gt;226,"New-TEPS 충족",IF(S293&gt;67,"TOEFL 충족",IF(T293&gt;599,"JPT 충족",IF(W293&gt;49,"G-TELP 충족",IF(U293=6,"HSK점수 충족",IF(U293=5,"HSK점수 충족",IF(U293=4,IF(V293&gt;209,"HSK점수 충족","자격미달"),"자격미달")))))))),IF(P293="D",IF(Q293&gt;649,"TOEIC 충족",IF(R293&gt;244,"New-TEPS 충족",IF(S293&gt;73,"TOEFL 충족",IF(T293&gt;649,"JPT 충족",IF(W293&gt;56,"G-TELP 충족",IF(U1234=6,"HSK점수 충족",IF(U1234=5,"HSK점수 충족",IF(U1234=4,IF(V1234&gt;254,"HSK점수 충족","자격미달"),"자격미달")))))))),0))))</f>
        <v>TOEIC 충족</v>
      </c>
      <c r="AC293" s="21"/>
      <c r="AD293" s="3">
        <f>IF(P293="A",VLOOKUP(Q293,[1]교육_어학_경력backdata!$B$3:$C$9,2,1),IF(P293="B",VLOOKUP(Q293,[1]교육_어학_경력backdata!$G$3:$H$9,2,1),IF(P293="C",0,"오류")))</f>
        <v>12</v>
      </c>
      <c r="AE293" s="3">
        <f>IF(P293="A",VLOOKUP(R293,[1]교육_어학_경력backdata!$B$11:$C$17,2,1),IF(P293="B",VLOOKUP(R293,[1]교육_어학_경력backdata!$G$11:$H$17,2,1),IF(P293="C",0,"오류")))</f>
        <v>0</v>
      </c>
      <c r="AF293" s="3">
        <f>IF(P293="A",VLOOKUP(S293,[1]교육_어학_경력backdata!$B$19:$C$25,2,1),IF(P293="B",VLOOKUP(S293,[1]교육_어학_경력backdata!$G$19:$H$25,2,1),IF(P293="C",0,"오류")))</f>
        <v>0</v>
      </c>
      <c r="AG293" s="3">
        <f>IF(P293="A",VLOOKUP(T293,[1]교육_어학_경력backdata!$B$3:$C$9,2,1),IF(P293="B",VLOOKUP(T293,[1]교육_어학_경력backdata!$G$3:$H$9,2,1),IF(P293="C",0,"오류")))</f>
        <v>0</v>
      </c>
      <c r="AH293" s="3">
        <f>IF(P293="A",IF(U293=0,0,IF(U293=4,0,IF(U293=5,VLOOKUP(V293,[1]교육_어학_경력backdata!$B$27:$C$29,2,1),IF(U293=6,VLOOKUP(V293,[1]교육_어학_경력backdata!$B$31:$C$34,2,1))))),IF(P293="B",IF(U293=0,0,IF(U293=4,0,IF(U293=5,VLOOKUP(V293,[1]교육_어학_경력backdata!$G$27:$H$31,2,1),IF(U293=6,VLOOKUP(V293,[1]교육_어학_경력backdata!$G$33:$H$34,2,1))))),IF(CT293="C",0,"오류")))</f>
        <v>0</v>
      </c>
      <c r="AI293" s="3">
        <f>IF(P293="A",VLOOKUP(W293,[1]교육_어학_경력backdata!$B$36:$C$42,2,1),IF(P293="B",VLOOKUP(W293,[1]교육_어학_경력backdata!$G$36:$H$42,2,1),IF(P293="C",0,"오류")))</f>
        <v>0</v>
      </c>
      <c r="AJ293" s="3">
        <f>SUM(AD293:AI293)</f>
        <v>12</v>
      </c>
      <c r="AK293" s="3">
        <f>_xlfn.MAXIFS(AJ:AJ,B:B,B293)</f>
        <v>12</v>
      </c>
      <c r="AL293" s="3"/>
      <c r="AM293" s="21"/>
      <c r="AN293" s="3"/>
      <c r="AO293" s="3"/>
    </row>
    <row r="294" spans="1:41" x14ac:dyDescent="0.4">
      <c r="A294" s="7">
        <f>IF(B293=B294,A293,A293+1)</f>
        <v>266</v>
      </c>
      <c r="B294" s="7" t="s">
        <v>4952</v>
      </c>
      <c r="C294" s="7" t="s">
        <v>4482</v>
      </c>
      <c r="D294" s="7" t="s">
        <v>3044</v>
      </c>
      <c r="E294" s="7" t="s">
        <v>3043</v>
      </c>
      <c r="F294" s="3">
        <f>IF(B294=B293,F293+1,1)</f>
        <v>2</v>
      </c>
      <c r="G294" s="3" t="s">
        <v>6380</v>
      </c>
      <c r="H294" s="3" t="s">
        <v>6583</v>
      </c>
      <c r="I294" s="3" t="s">
        <v>6582</v>
      </c>
      <c r="J294" s="3" t="s">
        <v>7287</v>
      </c>
      <c r="K294" s="3" t="s">
        <v>6580</v>
      </c>
      <c r="L294" s="3" t="s">
        <v>7286</v>
      </c>
      <c r="M294" s="3" t="s">
        <v>7285</v>
      </c>
      <c r="P294" s="3" t="s">
        <v>2434</v>
      </c>
      <c r="Q294" s="3">
        <f>IF(H294="TOEIC",VALUE(L294),0)</f>
        <v>0</v>
      </c>
      <c r="R294" s="3">
        <f>IF(H294="NEW TEPS",VALUE(L294),0)</f>
        <v>0</v>
      </c>
      <c r="S294" s="3">
        <f>IF(H294="TOEFL(ibt)",VALUE(L294),0)</f>
        <v>0</v>
      </c>
      <c r="T294" s="3">
        <f>IF(H294="JPT",VALUE(L294),0)</f>
        <v>0</v>
      </c>
      <c r="U294" s="3">
        <f>IF(H294="HSK",VALUE(K294),0)</f>
        <v>5</v>
      </c>
      <c r="V294" s="3">
        <f>IF(H294="HSK",VALUE(L294),0)</f>
        <v>199</v>
      </c>
      <c r="W294" s="3">
        <f>IF(H294="G-TELP Level2",VALUE(L294),0)</f>
        <v>0</v>
      </c>
      <c r="X294" s="3">
        <f>IF(P294="A",IF(Q294&gt;849,1,IF(R294&gt;335,1,IF(S294&gt;97,1,IF(T294&gt;849,1,IF(W294&gt;82,1,IF(U294=6,1,IF(U294=5,IF(V294&gt;254,1,0),0))))))),IF(P294="B",IF(Q294&gt;699,1,IF(R294&gt;263,1,IF(S294&gt;78,1,IF(T294&gt;699,1,IF(W294&gt;63,1,IF(U294=6,1,IF(U294=5,IF(V294&gt;179,1,0),0))))))),IF(P294="C",IF(Q294&gt;599,1,IF(R294&gt;226,1,IF(S294&gt;67,1,IF(T294&gt;599,1,IF(W294&gt;49,1,IF(U294=6,1,IF(U294=5,1,IF(U294=4,IF(V294&gt;209,1,0),0)))))))),IF(P294="D",IF(Q294&gt;649,1,IF(R294&gt;244,1,IF(S294&gt;73,1,IF(T294&gt;649,1,IF(W294&gt;56,1,IF(U294=6,1,IF(U294=5,1,IF(U294=4,IF(V294&gt;254,1,0),0)))))))),0))))</f>
        <v>0</v>
      </c>
      <c r="Y294" s="3">
        <f>SUMIF(B:B,B294,X:X)</f>
        <v>1</v>
      </c>
      <c r="Z294" s="3" t="str">
        <f>IF(Y294&gt;0,"어학 충족","자격미달")</f>
        <v>어학 충족</v>
      </c>
      <c r="AA294" s="3"/>
      <c r="AB294" s="3" t="str">
        <f>IF(P294="A",IF(Q294&gt;849,"TOEIC 충족",IF(R294&gt;335,"New-TEPS 충족",IF(S294&gt;97,"TOEFL 충족",IF(T294&gt;849,"JPT 충족",IF(W294&gt;82,"G-TELP 충족",IF(U294=6,"HSK점수 충족",IF(U294=5,IF(V294&gt;254,"HSK점수 충족","자격미달"),"자격미달"))))))),IF(P294="B",IF(Q294&gt;699,"TOEIC 충족",IF(R294&gt;263,"New-TEPS 충족",IF(S294&gt;78,"TOEFL 충족",IF(T294&gt;699,"JPT 충족",IF(W294&gt;63,"G-TELP 충족",IF(U294=6,"HSK점수 충족",IF(U294=5,IF(V294&gt;179,"HSK점수 충족","자격미달"),"자격미달"))))))),IF(P294="C",IF(Q294&gt;599,"TOEIC 충족",IF(R294&gt;226,"New-TEPS 충족",IF(S294&gt;67,"TOEFL 충족",IF(T294&gt;599,"JPT 충족",IF(W294&gt;49,"G-TELP 충족",IF(U294=6,"HSK점수 충족",IF(U294=5,"HSK점수 충족",IF(U294=4,IF(V294&gt;209,"HSK점수 충족","자격미달"),"자격미달")))))))),IF(P294="D",IF(Q294&gt;649,"TOEIC 충족",IF(R294&gt;244,"New-TEPS 충족",IF(S294&gt;73,"TOEFL 충족",IF(T294&gt;649,"JPT 충족",IF(W294&gt;56,"G-TELP 충족",IF(U1235=6,"HSK점수 충족",IF(U1235=5,"HSK점수 충족",IF(U1235=4,IF(V1235&gt;254,"HSK점수 충족","자격미달"),"자격미달")))))))),0))))</f>
        <v>자격미달</v>
      </c>
      <c r="AC294" s="21"/>
      <c r="AD294" s="3">
        <f>IF(P294="A",VLOOKUP(Q294,[1]교육_어학_경력backdata!$B$3:$C$9,2,1),IF(P294="B",VLOOKUP(Q294,[1]교육_어학_경력backdata!$G$3:$H$9,2,1),IF(P294="C",0,"오류")))</f>
        <v>0</v>
      </c>
      <c r="AE294" s="3">
        <f>IF(P294="A",VLOOKUP(R294,[1]교육_어학_경력backdata!$B$11:$C$17,2,1),IF(P294="B",VLOOKUP(R294,[1]교육_어학_경력backdata!$G$11:$H$17,2,1),IF(P294="C",0,"오류")))</f>
        <v>0</v>
      </c>
      <c r="AF294" s="3">
        <f>IF(P294="A",VLOOKUP(S294,[1]교육_어학_경력backdata!$B$19:$C$25,2,1),IF(P294="B",VLOOKUP(S294,[1]교육_어학_경력backdata!$G$19:$H$25,2,1),IF(P294="C",0,"오류")))</f>
        <v>0</v>
      </c>
      <c r="AG294" s="3">
        <f>IF(P294="A",VLOOKUP(T294,[1]교육_어학_경력backdata!$B$3:$C$9,2,1),IF(P294="B",VLOOKUP(T294,[1]교육_어학_경력backdata!$G$3:$H$9,2,1),IF(P294="C",0,"오류")))</f>
        <v>0</v>
      </c>
      <c r="AH294" s="3">
        <f>IF(P294="A",IF(U294=0,0,IF(U294=4,0,IF(U294=5,VLOOKUP(V294,[1]교육_어학_경력backdata!$B$27:$C$29,2,1),IF(U294=6,VLOOKUP(V294,[1]교육_어학_경력backdata!$B$31:$C$34,2,1))))),IF(P294="B",IF(U294=0,0,IF(U294=4,0,IF(U294=5,VLOOKUP(V294,[1]교육_어학_경력backdata!$G$27:$H$31,2,1),IF(U294=6,VLOOKUP(V294,[1]교육_어학_경력backdata!$G$33:$H$34,2,1))))),IF(CT294="C",0,"오류")))</f>
        <v>0</v>
      </c>
      <c r="AI294" s="3">
        <f>IF(P294="A",VLOOKUP(W294,[1]교육_어학_경력backdata!$B$36:$C$42,2,1),IF(P294="B",VLOOKUP(W294,[1]교육_어학_경력backdata!$G$36:$H$42,2,1),IF(P294="C",0,"오류")))</f>
        <v>0</v>
      </c>
      <c r="AJ294" s="3">
        <f>SUM(AD294:AI294)</f>
        <v>0</v>
      </c>
      <c r="AK294" s="3">
        <f>_xlfn.MAXIFS(AJ:AJ,B:B,B294)</f>
        <v>12</v>
      </c>
      <c r="AL294" s="3"/>
      <c r="AM294" s="21"/>
      <c r="AN294" s="3"/>
      <c r="AO294" s="3"/>
    </row>
    <row r="295" spans="1:41" x14ac:dyDescent="0.4">
      <c r="A295" s="4">
        <f>IF(B294=B295,A294,A294+1)</f>
        <v>267</v>
      </c>
      <c r="B295" s="4" t="s">
        <v>4948</v>
      </c>
      <c r="C295" s="4" t="s">
        <v>4947</v>
      </c>
      <c r="D295" s="4" t="s">
        <v>3044</v>
      </c>
      <c r="E295" s="4" t="s">
        <v>3043</v>
      </c>
      <c r="F295" s="4">
        <f>IF(B295=B294,F294+1,1)</f>
        <v>1</v>
      </c>
      <c r="G295" s="4" t="s">
        <v>6380</v>
      </c>
      <c r="H295" s="4" t="s">
        <v>6379</v>
      </c>
      <c r="I295" s="4" t="s">
        <v>6378</v>
      </c>
      <c r="J295" s="4" t="s">
        <v>6826</v>
      </c>
      <c r="K295" s="4"/>
      <c r="L295" s="4" t="s">
        <v>6406</v>
      </c>
      <c r="M295" s="4" t="s">
        <v>7284</v>
      </c>
      <c r="P295" s="4" t="s">
        <v>2434</v>
      </c>
      <c r="Q295" s="4">
        <f>IF(H295="TOEIC",VALUE(L295),0)</f>
        <v>945</v>
      </c>
      <c r="R295" s="4">
        <f>IF(H295="NEW TEPS",VALUE(L295),0)</f>
        <v>0</v>
      </c>
      <c r="S295" s="4">
        <f>IF(H295="TOEFL(ibt)",VALUE(L295),0)</f>
        <v>0</v>
      </c>
      <c r="T295" s="4">
        <f>IF(H295="JPT",VALUE(L295),0)</f>
        <v>0</v>
      </c>
      <c r="U295" s="4">
        <f>IF(H295="HSK",VALUE(K295),0)</f>
        <v>0</v>
      </c>
      <c r="V295" s="4">
        <f>IF(H295="HSK",VALUE(L295),0)</f>
        <v>0</v>
      </c>
      <c r="W295" s="4">
        <f>IF(H295="G-TELP Level2",VALUE(L295),0)</f>
        <v>0</v>
      </c>
      <c r="X295" s="4">
        <f>IF(P295="A",IF(Q295&gt;849,1,IF(R295&gt;335,1,IF(S295&gt;97,1,IF(T295&gt;849,1,IF(W295&gt;82,1,IF(U295=6,1,IF(U295=5,IF(V295&gt;254,1,0),0))))))),IF(P295="B",IF(Q295&gt;699,1,IF(R295&gt;263,1,IF(S295&gt;78,1,IF(T295&gt;699,1,IF(W295&gt;63,1,IF(U295=6,1,IF(U295=5,IF(V295&gt;179,1,0),0))))))),IF(P295="C",IF(Q295&gt;599,1,IF(R295&gt;226,1,IF(S295&gt;67,1,IF(T295&gt;599,1,IF(W295&gt;49,1,IF(U295=6,1,IF(U295=5,1,IF(U295=4,IF(V295&gt;209,1,0),0)))))))),IF(P295="D",IF(Q295&gt;649,1,IF(R295&gt;244,1,IF(S295&gt;73,1,IF(T295&gt;649,1,IF(W295&gt;56,1,IF(U295=6,1,IF(U295=5,1,IF(U295=4,IF(V295&gt;254,1,0),0)))))))),0))))</f>
        <v>1</v>
      </c>
      <c r="Y295" s="4">
        <f>SUMIF(B:B,B295,X:X)</f>
        <v>1</v>
      </c>
      <c r="Z295" s="4" t="str">
        <f>IF(Y295&gt;0,"어학 충족","자격미달")</f>
        <v>어학 충족</v>
      </c>
      <c r="AA295" s="4"/>
      <c r="AB295" s="4" t="str">
        <f>IF(P295="A",IF(Q295&gt;849,"TOEIC 충족",IF(R295&gt;335,"New-TEPS 충족",IF(S295&gt;97,"TOEFL 충족",IF(T295&gt;849,"JPT 충족",IF(W295&gt;82,"G-TELP 충족",IF(U295=6,"HSK점수 충족",IF(U295=5,IF(V295&gt;254,"HSK점수 충족","자격미달"),"자격미달"))))))),IF(P295="B",IF(Q295&gt;699,"TOEIC 충족",IF(R295&gt;263,"New-TEPS 충족",IF(S295&gt;78,"TOEFL 충족",IF(T295&gt;699,"JPT 충족",IF(W295&gt;63,"G-TELP 충족",IF(U295=6,"HSK점수 충족",IF(U295=5,IF(V295&gt;179,"HSK점수 충족","자격미달"),"자격미달"))))))),IF(P295="C",IF(Q295&gt;599,"TOEIC 충족",IF(R295&gt;226,"New-TEPS 충족",IF(S295&gt;67,"TOEFL 충족",IF(T295&gt;599,"JPT 충족",IF(W295&gt;49,"G-TELP 충족",IF(U295=6,"HSK점수 충족",IF(U295=5,"HSK점수 충족",IF(U295=4,IF(V295&gt;209,"HSK점수 충족","자격미달"),"자격미달")))))))),IF(P295="D",IF(Q295&gt;649,"TOEIC 충족",IF(R295&gt;244,"New-TEPS 충족",IF(S295&gt;73,"TOEFL 충족",IF(T295&gt;649,"JPT 충족",IF(W295&gt;56,"G-TELP 충족",IF(U1236=6,"HSK점수 충족",IF(U1236=5,"HSK점수 충족",IF(U1236=4,IF(V1236&gt;254,"HSK점수 충족","자격미달"),"자격미달")))))))),0))))</f>
        <v>TOEIC 충족</v>
      </c>
      <c r="AC295" s="21"/>
      <c r="AD295" s="4">
        <f>IF(P295="A",VLOOKUP(Q295,[1]교육_어학_경력backdata!$B$3:$C$9,2,1),IF(P295="B",VLOOKUP(Q295,[1]교육_어학_경력backdata!$G$3:$H$9,2,1),IF(P295="C",0,"오류")))</f>
        <v>18</v>
      </c>
      <c r="AE295" s="4">
        <f>IF(P295="A",VLOOKUP(R295,[1]교육_어학_경력backdata!$B$11:$C$17,2,1),IF(P295="B",VLOOKUP(R295,[1]교육_어학_경력backdata!$G$11:$H$17,2,1),IF(P295="C",0,"오류")))</f>
        <v>0</v>
      </c>
      <c r="AF295" s="4">
        <f>IF(P295="A",VLOOKUP(S295,[1]교육_어학_경력backdata!$B$19:$C$25,2,1),IF(P295="B",VLOOKUP(S295,[1]교육_어학_경력backdata!$G$19:$H$25,2,1),IF(P295="C",0,"오류")))</f>
        <v>0</v>
      </c>
      <c r="AG295" s="4">
        <f>IF(P295="A",VLOOKUP(T295,[1]교육_어학_경력backdata!$B$3:$C$9,2,1),IF(P295="B",VLOOKUP(T295,[1]교육_어학_경력backdata!$G$3:$H$9,2,1),IF(P295="C",0,"오류")))</f>
        <v>0</v>
      </c>
      <c r="AH295" s="4">
        <f>IF(P295="A",IF(U295=0,0,IF(U295=4,0,IF(U295=5,VLOOKUP(V295,[1]교육_어학_경력backdata!$B$27:$C$29,2,1),IF(U295=6,VLOOKUP(V295,[1]교육_어학_경력backdata!$B$31:$C$34,2,1))))),IF(P295="B",IF(U295=0,0,IF(U295=4,0,IF(U295=5,VLOOKUP(V295,[1]교육_어학_경력backdata!$G$27:$H$31,2,1),IF(U295=6,VLOOKUP(V295,[1]교육_어학_경력backdata!$G$33:$H$34,2,1))))),IF(CT295="C",0,"오류")))</f>
        <v>0</v>
      </c>
      <c r="AI295" s="4">
        <f>IF(P295="A",VLOOKUP(W295,[1]교육_어학_경력backdata!$B$36:$C$42,2,1),IF(P295="B",VLOOKUP(W295,[1]교육_어학_경력backdata!$G$36:$H$42,2,1),IF(P295="C",0,"오류")))</f>
        <v>0</v>
      </c>
      <c r="AJ295" s="4">
        <f>SUM(AD295:AI295)</f>
        <v>18</v>
      </c>
      <c r="AK295" s="4">
        <f>_xlfn.MAXIFS(AJ:AJ,B:B,B295)</f>
        <v>18</v>
      </c>
      <c r="AL295" s="4"/>
      <c r="AM295" s="21"/>
      <c r="AN295" s="4"/>
      <c r="AO295" s="4"/>
    </row>
    <row r="296" spans="1:41" x14ac:dyDescent="0.4">
      <c r="A296" s="3">
        <f>IF(B295=B296,A295,A295+1)</f>
        <v>268</v>
      </c>
      <c r="B296" s="3" t="s">
        <v>4945</v>
      </c>
      <c r="C296" s="3" t="s">
        <v>4944</v>
      </c>
      <c r="D296" s="3" t="s">
        <v>3044</v>
      </c>
      <c r="E296" s="3" t="s">
        <v>3043</v>
      </c>
      <c r="F296" s="3">
        <f>IF(B296=B295,F295+1,1)</f>
        <v>1</v>
      </c>
      <c r="G296" s="3" t="s">
        <v>6374</v>
      </c>
      <c r="H296" s="3" t="s">
        <v>6374</v>
      </c>
      <c r="I296" s="3" t="s">
        <v>568</v>
      </c>
      <c r="J296" s="3" t="s">
        <v>568</v>
      </c>
      <c r="K296" s="3" t="s">
        <v>568</v>
      </c>
      <c r="L296" s="3" t="s">
        <v>568</v>
      </c>
      <c r="M296" s="3" t="s">
        <v>568</v>
      </c>
      <c r="P296" s="3" t="s">
        <v>2434</v>
      </c>
      <c r="Q296" s="3">
        <f>IF(H296="TOEIC",VALUE(L296),0)</f>
        <v>0</v>
      </c>
      <c r="R296" s="3">
        <f>IF(H296="NEW TEPS",VALUE(L296),0)</f>
        <v>0</v>
      </c>
      <c r="S296" s="3">
        <f>IF(H296="TOEFL(ibt)",VALUE(L296),0)</f>
        <v>0</v>
      </c>
      <c r="T296" s="3">
        <f>IF(H296="JPT",VALUE(L296),0)</f>
        <v>0</v>
      </c>
      <c r="U296" s="3">
        <f>IF(H296="HSK",VALUE(K296),0)</f>
        <v>0</v>
      </c>
      <c r="V296" s="3">
        <f>IF(H296="HSK",VALUE(L296),0)</f>
        <v>0</v>
      </c>
      <c r="W296" s="3">
        <f>IF(H296="G-TELP Level2",VALUE(L296),0)</f>
        <v>0</v>
      </c>
      <c r="X296" s="3">
        <f>IF(P296="A",IF(Q296&gt;849,1,IF(R296&gt;335,1,IF(S296&gt;97,1,IF(T296&gt;849,1,IF(W296&gt;82,1,IF(U296=6,1,IF(U296=5,IF(V296&gt;254,1,0),0))))))),IF(P296="B",IF(Q296&gt;699,1,IF(R296&gt;263,1,IF(S296&gt;78,1,IF(T296&gt;699,1,IF(W296&gt;63,1,IF(U296=6,1,IF(U296=5,IF(V296&gt;179,1,0),0))))))),IF(P296="C",IF(Q296&gt;599,1,IF(R296&gt;226,1,IF(S296&gt;67,1,IF(T296&gt;599,1,IF(W296&gt;49,1,IF(U296=6,1,IF(U296=5,1,IF(U296=4,IF(V296&gt;209,1,0),0)))))))),IF(P296="D",IF(Q296&gt;649,1,IF(R296&gt;244,1,IF(S296&gt;73,1,IF(T296&gt;649,1,IF(W296&gt;56,1,IF(U296=6,1,IF(U296=5,1,IF(U296=4,IF(V296&gt;254,1,0),0)))))))),0))))</f>
        <v>0</v>
      </c>
      <c r="Y296" s="3">
        <f>SUMIF(B:B,B296,X:X)</f>
        <v>0</v>
      </c>
      <c r="Z296" s="3" t="str">
        <f>IF(Y296&gt;0,"어학 충족","자격미달")</f>
        <v>자격미달</v>
      </c>
      <c r="AA296" s="3"/>
      <c r="AB296" s="3" t="str">
        <f>IF(P296="A",IF(Q296&gt;849,"TOEIC 충족",IF(R296&gt;335,"New-TEPS 충족",IF(S296&gt;97,"TOEFL 충족",IF(T296&gt;849,"JPT 충족",IF(W296&gt;82,"G-TELP 충족",IF(U296=6,"HSK점수 충족",IF(U296=5,IF(V296&gt;254,"HSK점수 충족","자격미달"),"자격미달"))))))),IF(P296="B",IF(Q296&gt;699,"TOEIC 충족",IF(R296&gt;263,"New-TEPS 충족",IF(S296&gt;78,"TOEFL 충족",IF(T296&gt;699,"JPT 충족",IF(W296&gt;63,"G-TELP 충족",IF(U296=6,"HSK점수 충족",IF(U296=5,IF(V296&gt;179,"HSK점수 충족","자격미달"),"자격미달"))))))),IF(P296="C",IF(Q296&gt;599,"TOEIC 충족",IF(R296&gt;226,"New-TEPS 충족",IF(S296&gt;67,"TOEFL 충족",IF(T296&gt;599,"JPT 충족",IF(W296&gt;49,"G-TELP 충족",IF(U296=6,"HSK점수 충족",IF(U296=5,"HSK점수 충족",IF(U296=4,IF(V296&gt;209,"HSK점수 충족","자격미달"),"자격미달")))))))),IF(P296="D",IF(Q296&gt;649,"TOEIC 충족",IF(R296&gt;244,"New-TEPS 충족",IF(S296&gt;73,"TOEFL 충족",IF(T296&gt;649,"JPT 충족",IF(W296&gt;56,"G-TELP 충족",IF(U1237=6,"HSK점수 충족",IF(U1237=5,"HSK점수 충족",IF(U1237=4,IF(V1237&gt;254,"HSK점수 충족","자격미달"),"자격미달")))))))),0))))</f>
        <v>자격미달</v>
      </c>
      <c r="AC296" s="21"/>
      <c r="AD296" s="3">
        <f>IF(P296="A",VLOOKUP(Q296,[1]교육_어학_경력backdata!$B$3:$C$9,2,1),IF(P296="B",VLOOKUP(Q296,[1]교육_어학_경력backdata!$G$3:$H$9,2,1),IF(P296="C",0,"오류")))</f>
        <v>0</v>
      </c>
      <c r="AE296" s="3">
        <f>IF(P296="A",VLOOKUP(R296,[1]교육_어학_경력backdata!$B$11:$C$17,2,1),IF(P296="B",VLOOKUP(R296,[1]교육_어학_경력backdata!$G$11:$H$17,2,1),IF(P296="C",0,"오류")))</f>
        <v>0</v>
      </c>
      <c r="AF296" s="3">
        <f>IF(P296="A",VLOOKUP(S296,[1]교육_어학_경력backdata!$B$19:$C$25,2,1),IF(P296="B",VLOOKUP(S296,[1]교육_어학_경력backdata!$G$19:$H$25,2,1),IF(P296="C",0,"오류")))</f>
        <v>0</v>
      </c>
      <c r="AG296" s="3">
        <f>IF(P296="A",VLOOKUP(T296,[1]교육_어학_경력backdata!$B$3:$C$9,2,1),IF(P296="B",VLOOKUP(T296,[1]교육_어학_경력backdata!$G$3:$H$9,2,1),IF(P296="C",0,"오류")))</f>
        <v>0</v>
      </c>
      <c r="AH296" s="3">
        <f>IF(P296="A",IF(U296=0,0,IF(U296=4,0,IF(U296=5,VLOOKUP(V296,[1]교육_어학_경력backdata!$B$27:$C$29,2,1),IF(U296=6,VLOOKUP(V296,[1]교육_어학_경력backdata!$B$31:$C$34,2,1))))),IF(P296="B",IF(U296=0,0,IF(U296=4,0,IF(U296=5,VLOOKUP(V296,[1]교육_어학_경력backdata!$G$27:$H$31,2,1),IF(U296=6,VLOOKUP(V296,[1]교육_어학_경력backdata!$G$33:$H$34,2,1))))),IF(CT296="C",0,"오류")))</f>
        <v>0</v>
      </c>
      <c r="AI296" s="3">
        <f>IF(P296="A",VLOOKUP(W296,[1]교육_어학_경력backdata!$B$36:$C$42,2,1),IF(P296="B",VLOOKUP(W296,[1]교육_어학_경력backdata!$G$36:$H$42,2,1),IF(P296="C",0,"오류")))</f>
        <v>0</v>
      </c>
      <c r="AJ296" s="3">
        <f>SUM(AD296:AI296)</f>
        <v>0</v>
      </c>
      <c r="AK296" s="3">
        <f>_xlfn.MAXIFS(AJ:AJ,B:B,B296)</f>
        <v>0</v>
      </c>
      <c r="AL296" s="3"/>
      <c r="AM296" s="21"/>
      <c r="AN296" s="3"/>
      <c r="AO296" s="3"/>
    </row>
    <row r="297" spans="1:41" x14ac:dyDescent="0.4">
      <c r="A297" s="4">
        <f>IF(B296=B297,A296,A296+1)</f>
        <v>269</v>
      </c>
      <c r="B297" s="4" t="s">
        <v>4942</v>
      </c>
      <c r="C297" s="4" t="s">
        <v>4941</v>
      </c>
      <c r="D297" s="4" t="s">
        <v>3044</v>
      </c>
      <c r="E297" s="4" t="s">
        <v>3043</v>
      </c>
      <c r="F297" s="4">
        <f>IF(B297=B296,F296+1,1)</f>
        <v>1</v>
      </c>
      <c r="G297" s="4" t="s">
        <v>6384</v>
      </c>
      <c r="H297" s="4" t="s">
        <v>6379</v>
      </c>
      <c r="I297" s="4" t="s">
        <v>6378</v>
      </c>
      <c r="J297" s="4" t="s">
        <v>6818</v>
      </c>
      <c r="K297" s="4"/>
      <c r="L297" s="4" t="s">
        <v>6406</v>
      </c>
      <c r="M297" s="4" t="s">
        <v>7283</v>
      </c>
      <c r="P297" s="4" t="s">
        <v>2434</v>
      </c>
      <c r="Q297" s="4">
        <f>IF(H297="TOEIC",VALUE(L297),0)</f>
        <v>945</v>
      </c>
      <c r="R297" s="4">
        <f>IF(H297="NEW TEPS",VALUE(L297),0)</f>
        <v>0</v>
      </c>
      <c r="S297" s="4">
        <f>IF(H297="TOEFL(ibt)",VALUE(L297),0)</f>
        <v>0</v>
      </c>
      <c r="T297" s="4">
        <f>IF(H297="JPT",VALUE(L297),0)</f>
        <v>0</v>
      </c>
      <c r="U297" s="4">
        <f>IF(H297="HSK",VALUE(K297),0)</f>
        <v>0</v>
      </c>
      <c r="V297" s="4">
        <f>IF(H297="HSK",VALUE(L297),0)</f>
        <v>0</v>
      </c>
      <c r="W297" s="4">
        <f>IF(H297="G-TELP Level2",VALUE(L297),0)</f>
        <v>0</v>
      </c>
      <c r="X297" s="4">
        <f>IF(P297="A",IF(Q297&gt;849,1,IF(R297&gt;335,1,IF(S297&gt;97,1,IF(T297&gt;849,1,IF(W297&gt;82,1,IF(U297=6,1,IF(U297=5,IF(V297&gt;254,1,0),0))))))),IF(P297="B",IF(Q297&gt;699,1,IF(R297&gt;263,1,IF(S297&gt;78,1,IF(T297&gt;699,1,IF(W297&gt;63,1,IF(U297=6,1,IF(U297=5,IF(V297&gt;179,1,0),0))))))),IF(P297="C",IF(Q297&gt;599,1,IF(R297&gt;226,1,IF(S297&gt;67,1,IF(T297&gt;599,1,IF(W297&gt;49,1,IF(U297=6,1,IF(U297=5,1,IF(U297=4,IF(V297&gt;209,1,0),0)))))))),IF(P297="D",IF(Q297&gt;649,1,IF(R297&gt;244,1,IF(S297&gt;73,1,IF(T297&gt;649,1,IF(W297&gt;56,1,IF(U297=6,1,IF(U297=5,1,IF(U297=4,IF(V297&gt;254,1,0),0)))))))),0))))</f>
        <v>1</v>
      </c>
      <c r="Y297" s="4">
        <f>SUMIF(B:B,B297,X:X)</f>
        <v>1</v>
      </c>
      <c r="Z297" s="4" t="str">
        <f>IF(Y297&gt;0,"어학 충족","자격미달")</f>
        <v>어학 충족</v>
      </c>
      <c r="AA297" s="4"/>
      <c r="AB297" s="4" t="str">
        <f>IF(P297="A",IF(Q297&gt;849,"TOEIC 충족",IF(R297&gt;335,"New-TEPS 충족",IF(S297&gt;97,"TOEFL 충족",IF(T297&gt;849,"JPT 충족",IF(W297&gt;82,"G-TELP 충족",IF(U297=6,"HSK점수 충족",IF(U297=5,IF(V297&gt;254,"HSK점수 충족","자격미달"),"자격미달"))))))),IF(P297="B",IF(Q297&gt;699,"TOEIC 충족",IF(R297&gt;263,"New-TEPS 충족",IF(S297&gt;78,"TOEFL 충족",IF(T297&gt;699,"JPT 충족",IF(W297&gt;63,"G-TELP 충족",IF(U297=6,"HSK점수 충족",IF(U297=5,IF(V297&gt;179,"HSK점수 충족","자격미달"),"자격미달"))))))),IF(P297="C",IF(Q297&gt;599,"TOEIC 충족",IF(R297&gt;226,"New-TEPS 충족",IF(S297&gt;67,"TOEFL 충족",IF(T297&gt;599,"JPT 충족",IF(W297&gt;49,"G-TELP 충족",IF(U297=6,"HSK점수 충족",IF(U297=5,"HSK점수 충족",IF(U297=4,IF(V297&gt;209,"HSK점수 충족","자격미달"),"자격미달")))))))),IF(P297="D",IF(Q297&gt;649,"TOEIC 충족",IF(R297&gt;244,"New-TEPS 충족",IF(S297&gt;73,"TOEFL 충족",IF(T297&gt;649,"JPT 충족",IF(W297&gt;56,"G-TELP 충족",IF(U1238=6,"HSK점수 충족",IF(U1238=5,"HSK점수 충족",IF(U1238=4,IF(V1238&gt;254,"HSK점수 충족","자격미달"),"자격미달")))))))),0))))</f>
        <v>TOEIC 충족</v>
      </c>
      <c r="AC297" s="21"/>
      <c r="AD297" s="4">
        <f>IF(P297="A",VLOOKUP(Q297,[1]교육_어학_경력backdata!$B$3:$C$9,2,1),IF(P297="B",VLOOKUP(Q297,[1]교육_어학_경력backdata!$G$3:$H$9,2,1),IF(P297="C",0,"오류")))</f>
        <v>18</v>
      </c>
      <c r="AE297" s="4">
        <f>IF(P297="A",VLOOKUP(R297,[1]교육_어학_경력backdata!$B$11:$C$17,2,1),IF(P297="B",VLOOKUP(R297,[1]교육_어학_경력backdata!$G$11:$H$17,2,1),IF(P297="C",0,"오류")))</f>
        <v>0</v>
      </c>
      <c r="AF297" s="4">
        <f>IF(P297="A",VLOOKUP(S297,[1]교육_어학_경력backdata!$B$19:$C$25,2,1),IF(P297="B",VLOOKUP(S297,[1]교육_어학_경력backdata!$G$19:$H$25,2,1),IF(P297="C",0,"오류")))</f>
        <v>0</v>
      </c>
      <c r="AG297" s="4">
        <f>IF(P297="A",VLOOKUP(T297,[1]교육_어학_경력backdata!$B$3:$C$9,2,1),IF(P297="B",VLOOKUP(T297,[1]교육_어학_경력backdata!$G$3:$H$9,2,1),IF(P297="C",0,"오류")))</f>
        <v>0</v>
      </c>
      <c r="AH297" s="4">
        <f>IF(P297="A",IF(U297=0,0,IF(U297=4,0,IF(U297=5,VLOOKUP(V297,[1]교육_어학_경력backdata!$B$27:$C$29,2,1),IF(U297=6,VLOOKUP(V297,[1]교육_어학_경력backdata!$B$31:$C$34,2,1))))),IF(P297="B",IF(U297=0,0,IF(U297=4,0,IF(U297=5,VLOOKUP(V297,[1]교육_어학_경력backdata!$G$27:$H$31,2,1),IF(U297=6,VLOOKUP(V297,[1]교육_어학_경력backdata!$G$33:$H$34,2,1))))),IF(CT297="C",0,"오류")))</f>
        <v>0</v>
      </c>
      <c r="AI297" s="4">
        <f>IF(P297="A",VLOOKUP(W297,[1]교육_어학_경력backdata!$B$36:$C$42,2,1),IF(P297="B",VLOOKUP(W297,[1]교육_어학_경력backdata!$G$36:$H$42,2,1),IF(P297="C",0,"오류")))</f>
        <v>0</v>
      </c>
      <c r="AJ297" s="4">
        <f>SUM(AD297:AI297)</f>
        <v>18</v>
      </c>
      <c r="AK297" s="4">
        <f>_xlfn.MAXIFS(AJ:AJ,B:B,B297)</f>
        <v>18</v>
      </c>
      <c r="AL297" s="4"/>
      <c r="AM297" s="21"/>
      <c r="AN297" s="4"/>
      <c r="AO297" s="4"/>
    </row>
    <row r="298" spans="1:41" x14ac:dyDescent="0.4">
      <c r="A298" s="3">
        <f>IF(B297=B298,A297,A297+1)</f>
        <v>270</v>
      </c>
      <c r="B298" s="3" t="s">
        <v>4938</v>
      </c>
      <c r="C298" s="3" t="s">
        <v>4937</v>
      </c>
      <c r="D298" s="3" t="s">
        <v>3044</v>
      </c>
      <c r="E298" s="3" t="s">
        <v>3043</v>
      </c>
      <c r="F298" s="3">
        <f>IF(B298=B297,F297+1,1)</f>
        <v>1</v>
      </c>
      <c r="G298" s="3" t="s">
        <v>6380</v>
      </c>
      <c r="H298" s="3" t="s">
        <v>6379</v>
      </c>
      <c r="I298" s="3" t="s">
        <v>6378</v>
      </c>
      <c r="J298" s="3" t="s">
        <v>6559</v>
      </c>
      <c r="K298" s="3"/>
      <c r="L298" s="3" t="s">
        <v>6623</v>
      </c>
      <c r="M298" s="3" t="s">
        <v>7282</v>
      </c>
      <c r="P298" s="3" t="s">
        <v>2434</v>
      </c>
      <c r="Q298" s="3">
        <f>IF(H298="TOEIC",VALUE(L298),0)</f>
        <v>860</v>
      </c>
      <c r="R298" s="3">
        <f>IF(H298="NEW TEPS",VALUE(L298),0)</f>
        <v>0</v>
      </c>
      <c r="S298" s="3">
        <f>IF(H298="TOEFL(ibt)",VALUE(L298),0)</f>
        <v>0</v>
      </c>
      <c r="T298" s="3">
        <f>IF(H298="JPT",VALUE(L298),0)</f>
        <v>0</v>
      </c>
      <c r="U298" s="3">
        <f>IF(H298="HSK",VALUE(K298),0)</f>
        <v>0</v>
      </c>
      <c r="V298" s="3">
        <f>IF(H298="HSK",VALUE(L298),0)</f>
        <v>0</v>
      </c>
      <c r="W298" s="3">
        <f>IF(H298="G-TELP Level2",VALUE(L298),0)</f>
        <v>0</v>
      </c>
      <c r="X298" s="3">
        <f>IF(P298="A",IF(Q298&gt;849,1,IF(R298&gt;335,1,IF(S298&gt;97,1,IF(T298&gt;849,1,IF(W298&gt;82,1,IF(U298=6,1,IF(U298=5,IF(V298&gt;254,1,0),0))))))),IF(P298="B",IF(Q298&gt;699,1,IF(R298&gt;263,1,IF(S298&gt;78,1,IF(T298&gt;699,1,IF(W298&gt;63,1,IF(U298=6,1,IF(U298=5,IF(V298&gt;179,1,0),0))))))),IF(P298="C",IF(Q298&gt;599,1,IF(R298&gt;226,1,IF(S298&gt;67,1,IF(T298&gt;599,1,IF(W298&gt;49,1,IF(U298=6,1,IF(U298=5,1,IF(U298=4,IF(V298&gt;209,1,0),0)))))))),IF(P298="D",IF(Q298&gt;649,1,IF(R298&gt;244,1,IF(S298&gt;73,1,IF(T298&gt;649,1,IF(W298&gt;56,1,IF(U298=6,1,IF(U298=5,1,IF(U298=4,IF(V298&gt;254,1,0),0)))))))),0))))</f>
        <v>1</v>
      </c>
      <c r="Y298" s="3">
        <f>SUMIF(B:B,B298,X:X)</f>
        <v>1</v>
      </c>
      <c r="Z298" s="3" t="str">
        <f>IF(Y298&gt;0,"어학 충족","자격미달")</f>
        <v>어학 충족</v>
      </c>
      <c r="AA298" s="3"/>
      <c r="AB298" s="3" t="str">
        <f>IF(P298="A",IF(Q298&gt;849,"TOEIC 충족",IF(R298&gt;335,"New-TEPS 충족",IF(S298&gt;97,"TOEFL 충족",IF(T298&gt;849,"JPT 충족",IF(W298&gt;82,"G-TELP 충족",IF(U298=6,"HSK점수 충족",IF(U298=5,IF(V298&gt;254,"HSK점수 충족","자격미달"),"자격미달"))))))),IF(P298="B",IF(Q298&gt;699,"TOEIC 충족",IF(R298&gt;263,"New-TEPS 충족",IF(S298&gt;78,"TOEFL 충족",IF(T298&gt;699,"JPT 충족",IF(W298&gt;63,"G-TELP 충족",IF(U298=6,"HSK점수 충족",IF(U298=5,IF(V298&gt;179,"HSK점수 충족","자격미달"),"자격미달"))))))),IF(P298="C",IF(Q298&gt;599,"TOEIC 충족",IF(R298&gt;226,"New-TEPS 충족",IF(S298&gt;67,"TOEFL 충족",IF(T298&gt;599,"JPT 충족",IF(W298&gt;49,"G-TELP 충족",IF(U298=6,"HSK점수 충족",IF(U298=5,"HSK점수 충족",IF(U298=4,IF(V298&gt;209,"HSK점수 충족","자격미달"),"자격미달")))))))),IF(P298="D",IF(Q298&gt;649,"TOEIC 충족",IF(R298&gt;244,"New-TEPS 충족",IF(S298&gt;73,"TOEFL 충족",IF(T298&gt;649,"JPT 충족",IF(W298&gt;56,"G-TELP 충족",IF(U1239=6,"HSK점수 충족",IF(U1239=5,"HSK점수 충족",IF(U1239=4,IF(V1239&gt;254,"HSK점수 충족","자격미달"),"자격미달")))))))),0))))</f>
        <v>TOEIC 충족</v>
      </c>
      <c r="AC298" s="21"/>
      <c r="AD298" s="3">
        <f>IF(P298="A",VLOOKUP(Q298,[1]교육_어학_경력backdata!$B$3:$C$9,2,1),IF(P298="B",VLOOKUP(Q298,[1]교육_어학_경력backdata!$G$3:$H$9,2,1),IF(P298="C",0,"오류")))</f>
        <v>12</v>
      </c>
      <c r="AE298" s="3">
        <f>IF(P298="A",VLOOKUP(R298,[1]교육_어학_경력backdata!$B$11:$C$17,2,1),IF(P298="B",VLOOKUP(R298,[1]교육_어학_경력backdata!$G$11:$H$17,2,1),IF(P298="C",0,"오류")))</f>
        <v>0</v>
      </c>
      <c r="AF298" s="3">
        <f>IF(P298="A",VLOOKUP(S298,[1]교육_어학_경력backdata!$B$19:$C$25,2,1),IF(P298="B",VLOOKUP(S298,[1]교육_어학_경력backdata!$G$19:$H$25,2,1),IF(P298="C",0,"오류")))</f>
        <v>0</v>
      </c>
      <c r="AG298" s="3">
        <f>IF(P298="A",VLOOKUP(T298,[1]교육_어학_경력backdata!$B$3:$C$9,2,1),IF(P298="B",VLOOKUP(T298,[1]교육_어학_경력backdata!$G$3:$H$9,2,1),IF(P298="C",0,"오류")))</f>
        <v>0</v>
      </c>
      <c r="AH298" s="3">
        <f>IF(P298="A",IF(U298=0,0,IF(U298=4,0,IF(U298=5,VLOOKUP(V298,[1]교육_어학_경력backdata!$B$27:$C$29,2,1),IF(U298=6,VLOOKUP(V298,[1]교육_어학_경력backdata!$B$31:$C$34,2,1))))),IF(P298="B",IF(U298=0,0,IF(U298=4,0,IF(U298=5,VLOOKUP(V298,[1]교육_어학_경력backdata!$G$27:$H$31,2,1),IF(U298=6,VLOOKUP(V298,[1]교육_어학_경력backdata!$G$33:$H$34,2,1))))),IF(CT298="C",0,"오류")))</f>
        <v>0</v>
      </c>
      <c r="AI298" s="3">
        <f>IF(P298="A",VLOOKUP(W298,[1]교육_어학_경력backdata!$B$36:$C$42,2,1),IF(P298="B",VLOOKUP(W298,[1]교육_어학_경력backdata!$G$36:$H$42,2,1),IF(P298="C",0,"오류")))</f>
        <v>0</v>
      </c>
      <c r="AJ298" s="3">
        <f>SUM(AD298:AI298)</f>
        <v>12</v>
      </c>
      <c r="AK298" s="3">
        <f>_xlfn.MAXIFS(AJ:AJ,B:B,B298)</f>
        <v>12</v>
      </c>
      <c r="AL298" s="3"/>
      <c r="AM298" s="21"/>
      <c r="AN298" s="3"/>
      <c r="AO298" s="3"/>
    </row>
    <row r="299" spans="1:41" x14ac:dyDescent="0.4">
      <c r="A299" s="4">
        <f>IF(B298=B299,A298,A298+1)</f>
        <v>271</v>
      </c>
      <c r="B299" s="4" t="s">
        <v>4931</v>
      </c>
      <c r="C299" s="4" t="s">
        <v>4930</v>
      </c>
      <c r="D299" s="4" t="s">
        <v>3044</v>
      </c>
      <c r="E299" s="4" t="s">
        <v>3043</v>
      </c>
      <c r="F299" s="4">
        <f>IF(B299=B298,F298+1,1)</f>
        <v>1</v>
      </c>
      <c r="G299" s="4" t="s">
        <v>6380</v>
      </c>
      <c r="H299" s="4" t="s">
        <v>6379</v>
      </c>
      <c r="I299" s="4" t="s">
        <v>6378</v>
      </c>
      <c r="J299" s="4" t="s">
        <v>6544</v>
      </c>
      <c r="K299" s="4"/>
      <c r="L299" s="4" t="s">
        <v>6569</v>
      </c>
      <c r="M299" s="4" t="s">
        <v>7281</v>
      </c>
      <c r="P299" s="4" t="s">
        <v>2434</v>
      </c>
      <c r="Q299" s="4">
        <f>IF(H299="TOEIC",VALUE(L299),0)</f>
        <v>910</v>
      </c>
      <c r="R299" s="4">
        <f>IF(H299="NEW TEPS",VALUE(L299),0)</f>
        <v>0</v>
      </c>
      <c r="S299" s="4">
        <f>IF(H299="TOEFL(ibt)",VALUE(L299),0)</f>
        <v>0</v>
      </c>
      <c r="T299" s="4">
        <f>IF(H299="JPT",VALUE(L299),0)</f>
        <v>0</v>
      </c>
      <c r="U299" s="4">
        <f>IF(H299="HSK",VALUE(K299),0)</f>
        <v>0</v>
      </c>
      <c r="V299" s="4">
        <f>IF(H299="HSK",VALUE(L299),0)</f>
        <v>0</v>
      </c>
      <c r="W299" s="4">
        <f>IF(H299="G-TELP Level2",VALUE(L299),0)</f>
        <v>0</v>
      </c>
      <c r="X299" s="4">
        <f>IF(P299="A",IF(Q299&gt;849,1,IF(R299&gt;335,1,IF(S299&gt;97,1,IF(T299&gt;849,1,IF(W299&gt;82,1,IF(U299=6,1,IF(U299=5,IF(V299&gt;254,1,0),0))))))),IF(P299="B",IF(Q299&gt;699,1,IF(R299&gt;263,1,IF(S299&gt;78,1,IF(T299&gt;699,1,IF(W299&gt;63,1,IF(U299=6,1,IF(U299=5,IF(V299&gt;179,1,0),0))))))),IF(P299="C",IF(Q299&gt;599,1,IF(R299&gt;226,1,IF(S299&gt;67,1,IF(T299&gt;599,1,IF(W299&gt;49,1,IF(U299=6,1,IF(U299=5,1,IF(U299=4,IF(V299&gt;209,1,0),0)))))))),IF(P299="D",IF(Q299&gt;649,1,IF(R299&gt;244,1,IF(S299&gt;73,1,IF(T299&gt;649,1,IF(W299&gt;56,1,IF(U299=6,1,IF(U299=5,1,IF(U299=4,IF(V299&gt;254,1,0),0)))))))),0))))</f>
        <v>1</v>
      </c>
      <c r="Y299" s="4">
        <f>SUMIF(B:B,B299,X:X)</f>
        <v>1</v>
      </c>
      <c r="Z299" s="4" t="str">
        <f>IF(Y299&gt;0,"어학 충족","자격미달")</f>
        <v>어학 충족</v>
      </c>
      <c r="AA299" s="4"/>
      <c r="AB299" s="4" t="str">
        <f>IF(P299="A",IF(Q299&gt;849,"TOEIC 충족",IF(R299&gt;335,"New-TEPS 충족",IF(S299&gt;97,"TOEFL 충족",IF(T299&gt;849,"JPT 충족",IF(W299&gt;82,"G-TELP 충족",IF(U299=6,"HSK점수 충족",IF(U299=5,IF(V299&gt;254,"HSK점수 충족","자격미달"),"자격미달"))))))),IF(P299="B",IF(Q299&gt;699,"TOEIC 충족",IF(R299&gt;263,"New-TEPS 충족",IF(S299&gt;78,"TOEFL 충족",IF(T299&gt;699,"JPT 충족",IF(W299&gt;63,"G-TELP 충족",IF(U299=6,"HSK점수 충족",IF(U299=5,IF(V299&gt;179,"HSK점수 충족","자격미달"),"자격미달"))))))),IF(P299="C",IF(Q299&gt;599,"TOEIC 충족",IF(R299&gt;226,"New-TEPS 충족",IF(S299&gt;67,"TOEFL 충족",IF(T299&gt;599,"JPT 충족",IF(W299&gt;49,"G-TELP 충족",IF(U299=6,"HSK점수 충족",IF(U299=5,"HSK점수 충족",IF(U299=4,IF(V299&gt;209,"HSK점수 충족","자격미달"),"자격미달")))))))),IF(P299="D",IF(Q299&gt;649,"TOEIC 충족",IF(R299&gt;244,"New-TEPS 충족",IF(S299&gt;73,"TOEFL 충족",IF(T299&gt;649,"JPT 충족",IF(W299&gt;56,"G-TELP 충족",IF(U1240=6,"HSK점수 충족",IF(U1240=5,"HSK점수 충족",IF(U1240=4,IF(V1240&gt;254,"HSK점수 충족","자격미달"),"자격미달")))))))),0))))</f>
        <v>TOEIC 충족</v>
      </c>
      <c r="AC299" s="21"/>
      <c r="AD299" s="4">
        <f>IF(P299="A",VLOOKUP(Q299,[1]교육_어학_경력backdata!$B$3:$C$9,2,1),IF(P299="B",VLOOKUP(Q299,[1]교육_어학_경력backdata!$G$3:$H$9,2,1),IF(P299="C",0,"오류")))</f>
        <v>16</v>
      </c>
      <c r="AE299" s="4">
        <f>IF(P299="A",VLOOKUP(R299,[1]교육_어학_경력backdata!$B$11:$C$17,2,1),IF(P299="B",VLOOKUP(R299,[1]교육_어학_경력backdata!$G$11:$H$17,2,1),IF(P299="C",0,"오류")))</f>
        <v>0</v>
      </c>
      <c r="AF299" s="4">
        <f>IF(P299="A",VLOOKUP(S299,[1]교육_어학_경력backdata!$B$19:$C$25,2,1),IF(P299="B",VLOOKUP(S299,[1]교육_어학_경력backdata!$G$19:$H$25,2,1),IF(P299="C",0,"오류")))</f>
        <v>0</v>
      </c>
      <c r="AG299" s="4">
        <f>IF(P299="A",VLOOKUP(T299,[1]교육_어학_경력backdata!$B$3:$C$9,2,1),IF(P299="B",VLOOKUP(T299,[1]교육_어학_경력backdata!$G$3:$H$9,2,1),IF(P299="C",0,"오류")))</f>
        <v>0</v>
      </c>
      <c r="AH299" s="4">
        <f>IF(P299="A",IF(U299=0,0,IF(U299=4,0,IF(U299=5,VLOOKUP(V299,[1]교육_어학_경력backdata!$B$27:$C$29,2,1),IF(U299=6,VLOOKUP(V299,[1]교육_어학_경력backdata!$B$31:$C$34,2,1))))),IF(P299="B",IF(U299=0,0,IF(U299=4,0,IF(U299=5,VLOOKUP(V299,[1]교육_어학_경력backdata!$G$27:$H$31,2,1),IF(U299=6,VLOOKUP(V299,[1]교육_어학_경력backdata!$G$33:$H$34,2,1))))),IF(CT299="C",0,"오류")))</f>
        <v>0</v>
      </c>
      <c r="AI299" s="4">
        <f>IF(P299="A",VLOOKUP(W299,[1]교육_어학_경력backdata!$B$36:$C$42,2,1),IF(P299="B",VLOOKUP(W299,[1]교육_어학_경력backdata!$G$36:$H$42,2,1),IF(P299="C",0,"오류")))</f>
        <v>0</v>
      </c>
      <c r="AJ299" s="4">
        <f>SUM(AD299:AI299)</f>
        <v>16</v>
      </c>
      <c r="AK299" s="4">
        <f>_xlfn.MAXIFS(AJ:AJ,B:B,B299)</f>
        <v>16</v>
      </c>
      <c r="AL299" s="4"/>
      <c r="AM299" s="21"/>
      <c r="AN299" s="4"/>
      <c r="AO299" s="4"/>
    </row>
    <row r="300" spans="1:41" x14ac:dyDescent="0.4">
      <c r="A300" s="3">
        <f>IF(B299=B300,A299,A299+1)</f>
        <v>272</v>
      </c>
      <c r="B300" s="3" t="s">
        <v>4927</v>
      </c>
      <c r="C300" s="3" t="s">
        <v>4926</v>
      </c>
      <c r="D300" s="3" t="s">
        <v>3044</v>
      </c>
      <c r="E300" s="3" t="s">
        <v>3043</v>
      </c>
      <c r="F300" s="3">
        <f>IF(B300=B299,F299+1,1)</f>
        <v>1</v>
      </c>
      <c r="G300" s="3" t="s">
        <v>6380</v>
      </c>
      <c r="H300" s="3" t="s">
        <v>6379</v>
      </c>
      <c r="I300" s="3" t="s">
        <v>6378</v>
      </c>
      <c r="J300" s="3" t="s">
        <v>6656</v>
      </c>
      <c r="K300" s="3"/>
      <c r="L300" s="3" t="s">
        <v>6569</v>
      </c>
      <c r="M300" s="3" t="s">
        <v>7280</v>
      </c>
      <c r="P300" s="3" t="s">
        <v>2434</v>
      </c>
      <c r="Q300" s="3">
        <f>IF(H300="TOEIC",VALUE(L300),0)</f>
        <v>910</v>
      </c>
      <c r="R300" s="3">
        <f>IF(H300="NEW TEPS",VALUE(L300),0)</f>
        <v>0</v>
      </c>
      <c r="S300" s="3">
        <f>IF(H300="TOEFL(ibt)",VALUE(L300),0)</f>
        <v>0</v>
      </c>
      <c r="T300" s="3">
        <f>IF(H300="JPT",VALUE(L300),0)</f>
        <v>0</v>
      </c>
      <c r="U300" s="3">
        <f>IF(H300="HSK",VALUE(K300),0)</f>
        <v>0</v>
      </c>
      <c r="V300" s="3">
        <f>IF(H300="HSK",VALUE(L300),0)</f>
        <v>0</v>
      </c>
      <c r="W300" s="3">
        <f>IF(H300="G-TELP Level2",VALUE(L300),0)</f>
        <v>0</v>
      </c>
      <c r="X300" s="3">
        <f>IF(P300="A",IF(Q300&gt;849,1,IF(R300&gt;335,1,IF(S300&gt;97,1,IF(T300&gt;849,1,IF(W300&gt;82,1,IF(U300=6,1,IF(U300=5,IF(V300&gt;254,1,0),0))))))),IF(P300="B",IF(Q300&gt;699,1,IF(R300&gt;263,1,IF(S300&gt;78,1,IF(T300&gt;699,1,IF(W300&gt;63,1,IF(U300=6,1,IF(U300=5,IF(V300&gt;179,1,0),0))))))),IF(P300="C",IF(Q300&gt;599,1,IF(R300&gt;226,1,IF(S300&gt;67,1,IF(T300&gt;599,1,IF(W300&gt;49,1,IF(U300=6,1,IF(U300=5,1,IF(U300=4,IF(V300&gt;209,1,0),0)))))))),IF(P300="D",IF(Q300&gt;649,1,IF(R300&gt;244,1,IF(S300&gt;73,1,IF(T300&gt;649,1,IF(W300&gt;56,1,IF(U300=6,1,IF(U300=5,1,IF(U300=4,IF(V300&gt;254,1,0),0)))))))),0))))</f>
        <v>1</v>
      </c>
      <c r="Y300" s="3">
        <f>SUMIF(B:B,B300,X:X)</f>
        <v>1</v>
      </c>
      <c r="Z300" s="3" t="str">
        <f>IF(Y300&gt;0,"어학 충족","자격미달")</f>
        <v>어학 충족</v>
      </c>
      <c r="AA300" s="3"/>
      <c r="AB300" s="3" t="str">
        <f>IF(P300="A",IF(Q300&gt;849,"TOEIC 충족",IF(R300&gt;335,"New-TEPS 충족",IF(S300&gt;97,"TOEFL 충족",IF(T300&gt;849,"JPT 충족",IF(W300&gt;82,"G-TELP 충족",IF(U300=6,"HSK점수 충족",IF(U300=5,IF(V300&gt;254,"HSK점수 충족","자격미달"),"자격미달"))))))),IF(P300="B",IF(Q300&gt;699,"TOEIC 충족",IF(R300&gt;263,"New-TEPS 충족",IF(S300&gt;78,"TOEFL 충족",IF(T300&gt;699,"JPT 충족",IF(W300&gt;63,"G-TELP 충족",IF(U300=6,"HSK점수 충족",IF(U300=5,IF(V300&gt;179,"HSK점수 충족","자격미달"),"자격미달"))))))),IF(P300="C",IF(Q300&gt;599,"TOEIC 충족",IF(R300&gt;226,"New-TEPS 충족",IF(S300&gt;67,"TOEFL 충족",IF(T300&gt;599,"JPT 충족",IF(W300&gt;49,"G-TELP 충족",IF(U300=6,"HSK점수 충족",IF(U300=5,"HSK점수 충족",IF(U300=4,IF(V300&gt;209,"HSK점수 충족","자격미달"),"자격미달")))))))),IF(P300="D",IF(Q300&gt;649,"TOEIC 충족",IF(R300&gt;244,"New-TEPS 충족",IF(S300&gt;73,"TOEFL 충족",IF(T300&gt;649,"JPT 충족",IF(W300&gt;56,"G-TELP 충족",IF(U1241=6,"HSK점수 충족",IF(U1241=5,"HSK점수 충족",IF(U1241=4,IF(V1241&gt;254,"HSK점수 충족","자격미달"),"자격미달")))))))),0))))</f>
        <v>TOEIC 충족</v>
      </c>
      <c r="AC300" s="21"/>
      <c r="AD300" s="3">
        <f>IF(P300="A",VLOOKUP(Q300,[1]교육_어학_경력backdata!$B$3:$C$9,2,1),IF(P300="B",VLOOKUP(Q300,[1]교육_어학_경력backdata!$G$3:$H$9,2,1),IF(P300="C",0,"오류")))</f>
        <v>16</v>
      </c>
      <c r="AE300" s="3">
        <f>IF(P300="A",VLOOKUP(R300,[1]교육_어학_경력backdata!$B$11:$C$17,2,1),IF(P300="B",VLOOKUP(R300,[1]교육_어학_경력backdata!$G$11:$H$17,2,1),IF(P300="C",0,"오류")))</f>
        <v>0</v>
      </c>
      <c r="AF300" s="3">
        <f>IF(P300="A",VLOOKUP(S300,[1]교육_어학_경력backdata!$B$19:$C$25,2,1),IF(P300="B",VLOOKUP(S300,[1]교육_어학_경력backdata!$G$19:$H$25,2,1),IF(P300="C",0,"오류")))</f>
        <v>0</v>
      </c>
      <c r="AG300" s="3">
        <f>IF(P300="A",VLOOKUP(T300,[1]교육_어학_경력backdata!$B$3:$C$9,2,1),IF(P300="B",VLOOKUP(T300,[1]교육_어학_경력backdata!$G$3:$H$9,2,1),IF(P300="C",0,"오류")))</f>
        <v>0</v>
      </c>
      <c r="AH300" s="3">
        <f>IF(P300="A",IF(U300=0,0,IF(U300=4,0,IF(U300=5,VLOOKUP(V300,[1]교육_어학_경력backdata!$B$27:$C$29,2,1),IF(U300=6,VLOOKUP(V300,[1]교육_어학_경력backdata!$B$31:$C$34,2,1))))),IF(P300="B",IF(U300=0,0,IF(U300=4,0,IF(U300=5,VLOOKUP(V300,[1]교육_어학_경력backdata!$G$27:$H$31,2,1),IF(U300=6,VLOOKUP(V300,[1]교육_어학_경력backdata!$G$33:$H$34,2,1))))),IF(CT300="C",0,"오류")))</f>
        <v>0</v>
      </c>
      <c r="AI300" s="3">
        <f>IF(P300="A",VLOOKUP(W300,[1]교육_어학_경력backdata!$B$36:$C$42,2,1),IF(P300="B",VLOOKUP(W300,[1]교육_어학_경력backdata!$G$36:$H$42,2,1),IF(P300="C",0,"오류")))</f>
        <v>0</v>
      </c>
      <c r="AJ300" s="3">
        <f>SUM(AD300:AI300)</f>
        <v>16</v>
      </c>
      <c r="AK300" s="3">
        <f>_xlfn.MAXIFS(AJ:AJ,B:B,B300)</f>
        <v>16</v>
      </c>
      <c r="AL300" s="3"/>
      <c r="AM300" s="21"/>
      <c r="AN300" s="3"/>
      <c r="AO300" s="3"/>
    </row>
    <row r="301" spans="1:41" x14ac:dyDescent="0.4">
      <c r="A301" s="4">
        <f>IF(B300=B301,A300,A300+1)</f>
        <v>273</v>
      </c>
      <c r="B301" s="4" t="s">
        <v>4923</v>
      </c>
      <c r="C301" s="4" t="s">
        <v>4922</v>
      </c>
      <c r="D301" s="4" t="s">
        <v>3044</v>
      </c>
      <c r="E301" s="4" t="s">
        <v>3043</v>
      </c>
      <c r="F301" s="4">
        <f>IF(B301=B300,F300+1,1)</f>
        <v>1</v>
      </c>
      <c r="G301" s="4" t="s">
        <v>6384</v>
      </c>
      <c r="H301" s="4" t="s">
        <v>6379</v>
      </c>
      <c r="I301" s="4" t="s">
        <v>6378</v>
      </c>
      <c r="J301" s="4" t="s">
        <v>6383</v>
      </c>
      <c r="K301" s="4"/>
      <c r="L301" s="4" t="s">
        <v>6399</v>
      </c>
      <c r="M301" s="4" t="s">
        <v>7279</v>
      </c>
      <c r="P301" s="4" t="s">
        <v>2434</v>
      </c>
      <c r="Q301" s="4">
        <f>IF(H301="TOEIC",VALUE(L301),0)</f>
        <v>900</v>
      </c>
      <c r="R301" s="4">
        <f>IF(H301="NEW TEPS",VALUE(L301),0)</f>
        <v>0</v>
      </c>
      <c r="S301" s="4">
        <f>IF(H301="TOEFL(ibt)",VALUE(L301),0)</f>
        <v>0</v>
      </c>
      <c r="T301" s="4">
        <f>IF(H301="JPT",VALUE(L301),0)</f>
        <v>0</v>
      </c>
      <c r="U301" s="4">
        <f>IF(H301="HSK",VALUE(K301),0)</f>
        <v>0</v>
      </c>
      <c r="V301" s="4">
        <f>IF(H301="HSK",VALUE(L301),0)</f>
        <v>0</v>
      </c>
      <c r="W301" s="4">
        <f>IF(H301="G-TELP Level2",VALUE(L301),0)</f>
        <v>0</v>
      </c>
      <c r="X301" s="4">
        <f>IF(P301="A",IF(Q301&gt;849,1,IF(R301&gt;335,1,IF(S301&gt;97,1,IF(T301&gt;849,1,IF(W301&gt;82,1,IF(U301=6,1,IF(U301=5,IF(V301&gt;254,1,0),0))))))),IF(P301="B",IF(Q301&gt;699,1,IF(R301&gt;263,1,IF(S301&gt;78,1,IF(T301&gt;699,1,IF(W301&gt;63,1,IF(U301=6,1,IF(U301=5,IF(V301&gt;179,1,0),0))))))),IF(P301="C",IF(Q301&gt;599,1,IF(R301&gt;226,1,IF(S301&gt;67,1,IF(T301&gt;599,1,IF(W301&gt;49,1,IF(U301=6,1,IF(U301=5,1,IF(U301=4,IF(V301&gt;209,1,0),0)))))))),IF(P301="D",IF(Q301&gt;649,1,IF(R301&gt;244,1,IF(S301&gt;73,1,IF(T301&gt;649,1,IF(W301&gt;56,1,IF(U301=6,1,IF(U301=5,1,IF(U301=4,IF(V301&gt;254,1,0),0)))))))),0))))</f>
        <v>1</v>
      </c>
      <c r="Y301" s="4">
        <f>SUMIF(B:B,B301,X:X)</f>
        <v>1</v>
      </c>
      <c r="Z301" s="4" t="str">
        <f>IF(Y301&gt;0,"어학 충족","자격미달")</f>
        <v>어학 충족</v>
      </c>
      <c r="AA301" s="4"/>
      <c r="AB301" s="4" t="str">
        <f>IF(P301="A",IF(Q301&gt;849,"TOEIC 충족",IF(R301&gt;335,"New-TEPS 충족",IF(S301&gt;97,"TOEFL 충족",IF(T301&gt;849,"JPT 충족",IF(W301&gt;82,"G-TELP 충족",IF(U301=6,"HSK점수 충족",IF(U301=5,IF(V301&gt;254,"HSK점수 충족","자격미달"),"자격미달"))))))),IF(P301="B",IF(Q301&gt;699,"TOEIC 충족",IF(R301&gt;263,"New-TEPS 충족",IF(S301&gt;78,"TOEFL 충족",IF(T301&gt;699,"JPT 충족",IF(W301&gt;63,"G-TELP 충족",IF(U301=6,"HSK점수 충족",IF(U301=5,IF(V301&gt;179,"HSK점수 충족","자격미달"),"자격미달"))))))),IF(P301="C",IF(Q301&gt;599,"TOEIC 충족",IF(R301&gt;226,"New-TEPS 충족",IF(S301&gt;67,"TOEFL 충족",IF(T301&gt;599,"JPT 충족",IF(W301&gt;49,"G-TELP 충족",IF(U301=6,"HSK점수 충족",IF(U301=5,"HSK점수 충족",IF(U301=4,IF(V301&gt;209,"HSK점수 충족","자격미달"),"자격미달")))))))),IF(P301="D",IF(Q301&gt;649,"TOEIC 충족",IF(R301&gt;244,"New-TEPS 충족",IF(S301&gt;73,"TOEFL 충족",IF(T301&gt;649,"JPT 충족",IF(W301&gt;56,"G-TELP 충족",IF(U1242=6,"HSK점수 충족",IF(U1242=5,"HSK점수 충족",IF(U1242=4,IF(V1242&gt;254,"HSK점수 충족","자격미달"),"자격미달")))))))),0))))</f>
        <v>TOEIC 충족</v>
      </c>
      <c r="AC301" s="21"/>
      <c r="AD301" s="4">
        <f>IF(P301="A",VLOOKUP(Q301,[1]교육_어학_경력backdata!$B$3:$C$9,2,1),IF(P301="B",VLOOKUP(Q301,[1]교육_어학_경력backdata!$G$3:$H$9,2,1),IF(P301="C",0,"오류")))</f>
        <v>16</v>
      </c>
      <c r="AE301" s="4">
        <f>IF(P301="A",VLOOKUP(R301,[1]교육_어학_경력backdata!$B$11:$C$17,2,1),IF(P301="B",VLOOKUP(R301,[1]교육_어학_경력backdata!$G$11:$H$17,2,1),IF(P301="C",0,"오류")))</f>
        <v>0</v>
      </c>
      <c r="AF301" s="4">
        <f>IF(P301="A",VLOOKUP(S301,[1]교육_어학_경력backdata!$B$19:$C$25,2,1),IF(P301="B",VLOOKUP(S301,[1]교육_어학_경력backdata!$G$19:$H$25,2,1),IF(P301="C",0,"오류")))</f>
        <v>0</v>
      </c>
      <c r="AG301" s="4">
        <f>IF(P301="A",VLOOKUP(T301,[1]교육_어학_경력backdata!$B$3:$C$9,2,1),IF(P301="B",VLOOKUP(T301,[1]교육_어학_경력backdata!$G$3:$H$9,2,1),IF(P301="C",0,"오류")))</f>
        <v>0</v>
      </c>
      <c r="AH301" s="4">
        <f>IF(P301="A",IF(U301=0,0,IF(U301=4,0,IF(U301=5,VLOOKUP(V301,[1]교육_어학_경력backdata!$B$27:$C$29,2,1),IF(U301=6,VLOOKUP(V301,[1]교육_어학_경력backdata!$B$31:$C$34,2,1))))),IF(P301="B",IF(U301=0,0,IF(U301=4,0,IF(U301=5,VLOOKUP(V301,[1]교육_어학_경력backdata!$G$27:$H$31,2,1),IF(U301=6,VLOOKUP(V301,[1]교육_어학_경력backdata!$G$33:$H$34,2,1))))),IF(CT301="C",0,"오류")))</f>
        <v>0</v>
      </c>
      <c r="AI301" s="4">
        <f>IF(P301="A",VLOOKUP(W301,[1]교육_어학_경력backdata!$B$36:$C$42,2,1),IF(P301="B",VLOOKUP(W301,[1]교육_어학_경력backdata!$G$36:$H$42,2,1),IF(P301="C",0,"오류")))</f>
        <v>0</v>
      </c>
      <c r="AJ301" s="4">
        <f>SUM(AD301:AI301)</f>
        <v>16</v>
      </c>
      <c r="AK301" s="4">
        <f>_xlfn.MAXIFS(AJ:AJ,B:B,B301)</f>
        <v>16</v>
      </c>
      <c r="AL301" s="4"/>
      <c r="AM301" s="21"/>
      <c r="AN301" s="4"/>
      <c r="AO301" s="4"/>
    </row>
    <row r="302" spans="1:41" x14ac:dyDescent="0.4">
      <c r="A302" s="3">
        <f>IF(B301=B302,A301,A301+1)</f>
        <v>274</v>
      </c>
      <c r="B302" s="3" t="s">
        <v>4917</v>
      </c>
      <c r="C302" s="3" t="s">
        <v>4916</v>
      </c>
      <c r="D302" s="3" t="s">
        <v>3044</v>
      </c>
      <c r="E302" s="3" t="s">
        <v>3043</v>
      </c>
      <c r="F302" s="3">
        <f>IF(B302=B301,F301+1,1)</f>
        <v>1</v>
      </c>
      <c r="G302" s="3" t="s">
        <v>6380</v>
      </c>
      <c r="H302" s="3" t="s">
        <v>6379</v>
      </c>
      <c r="I302" s="3" t="s">
        <v>6378</v>
      </c>
      <c r="J302" s="3" t="s">
        <v>6549</v>
      </c>
      <c r="K302" s="3"/>
      <c r="L302" s="3" t="s">
        <v>6623</v>
      </c>
      <c r="M302" s="3" t="s">
        <v>7278</v>
      </c>
      <c r="P302" s="3" t="s">
        <v>2434</v>
      </c>
      <c r="Q302" s="3">
        <f>IF(H302="TOEIC",VALUE(L302),0)</f>
        <v>860</v>
      </c>
      <c r="R302" s="3">
        <f>IF(H302="NEW TEPS",VALUE(L302),0)</f>
        <v>0</v>
      </c>
      <c r="S302" s="3">
        <f>IF(H302="TOEFL(ibt)",VALUE(L302),0)</f>
        <v>0</v>
      </c>
      <c r="T302" s="3">
        <f>IF(H302="JPT",VALUE(L302),0)</f>
        <v>0</v>
      </c>
      <c r="U302" s="3">
        <f>IF(H302="HSK",VALUE(K302),0)</f>
        <v>0</v>
      </c>
      <c r="V302" s="3">
        <f>IF(H302="HSK",VALUE(L302),0)</f>
        <v>0</v>
      </c>
      <c r="W302" s="3">
        <f>IF(H302="G-TELP Level2",VALUE(L302),0)</f>
        <v>0</v>
      </c>
      <c r="X302" s="3">
        <f>IF(P302="A",IF(Q302&gt;849,1,IF(R302&gt;335,1,IF(S302&gt;97,1,IF(T302&gt;849,1,IF(W302&gt;82,1,IF(U302=6,1,IF(U302=5,IF(V302&gt;254,1,0),0))))))),IF(P302="B",IF(Q302&gt;699,1,IF(R302&gt;263,1,IF(S302&gt;78,1,IF(T302&gt;699,1,IF(W302&gt;63,1,IF(U302=6,1,IF(U302=5,IF(V302&gt;179,1,0),0))))))),IF(P302="C",IF(Q302&gt;599,1,IF(R302&gt;226,1,IF(S302&gt;67,1,IF(T302&gt;599,1,IF(W302&gt;49,1,IF(U302=6,1,IF(U302=5,1,IF(U302=4,IF(V302&gt;209,1,0),0)))))))),IF(P302="D",IF(Q302&gt;649,1,IF(R302&gt;244,1,IF(S302&gt;73,1,IF(T302&gt;649,1,IF(W302&gt;56,1,IF(U302=6,1,IF(U302=5,1,IF(U302=4,IF(V302&gt;254,1,0),0)))))))),0))))</f>
        <v>1</v>
      </c>
      <c r="Y302" s="3">
        <f>SUMIF(B:B,B302,X:X)</f>
        <v>1</v>
      </c>
      <c r="Z302" s="3" t="str">
        <f>IF(Y302&gt;0,"어학 충족","자격미달")</f>
        <v>어학 충족</v>
      </c>
      <c r="AA302" s="3"/>
      <c r="AB302" s="3" t="str">
        <f>IF(P302="A",IF(Q302&gt;849,"TOEIC 충족",IF(R302&gt;335,"New-TEPS 충족",IF(S302&gt;97,"TOEFL 충족",IF(T302&gt;849,"JPT 충족",IF(W302&gt;82,"G-TELP 충족",IF(U302=6,"HSK점수 충족",IF(U302=5,IF(V302&gt;254,"HSK점수 충족","자격미달"),"자격미달"))))))),IF(P302="B",IF(Q302&gt;699,"TOEIC 충족",IF(R302&gt;263,"New-TEPS 충족",IF(S302&gt;78,"TOEFL 충족",IF(T302&gt;699,"JPT 충족",IF(W302&gt;63,"G-TELP 충족",IF(U302=6,"HSK점수 충족",IF(U302=5,IF(V302&gt;179,"HSK점수 충족","자격미달"),"자격미달"))))))),IF(P302="C",IF(Q302&gt;599,"TOEIC 충족",IF(R302&gt;226,"New-TEPS 충족",IF(S302&gt;67,"TOEFL 충족",IF(T302&gt;599,"JPT 충족",IF(W302&gt;49,"G-TELP 충족",IF(U302=6,"HSK점수 충족",IF(U302=5,"HSK점수 충족",IF(U302=4,IF(V302&gt;209,"HSK점수 충족","자격미달"),"자격미달")))))))),IF(P302="D",IF(Q302&gt;649,"TOEIC 충족",IF(R302&gt;244,"New-TEPS 충족",IF(S302&gt;73,"TOEFL 충족",IF(T302&gt;649,"JPT 충족",IF(W302&gt;56,"G-TELP 충족",IF(U1243=6,"HSK점수 충족",IF(U1243=5,"HSK점수 충족",IF(U1243=4,IF(V1243&gt;254,"HSK점수 충족","자격미달"),"자격미달")))))))),0))))</f>
        <v>TOEIC 충족</v>
      </c>
      <c r="AC302" s="21"/>
      <c r="AD302" s="3">
        <f>IF(P302="A",VLOOKUP(Q302,[1]교육_어학_경력backdata!$B$3:$C$9,2,1),IF(P302="B",VLOOKUP(Q302,[1]교육_어학_경력backdata!$G$3:$H$9,2,1),IF(P302="C",0,"오류")))</f>
        <v>12</v>
      </c>
      <c r="AE302" s="3">
        <f>IF(P302="A",VLOOKUP(R302,[1]교육_어학_경력backdata!$B$11:$C$17,2,1),IF(P302="B",VLOOKUP(R302,[1]교육_어학_경력backdata!$G$11:$H$17,2,1),IF(P302="C",0,"오류")))</f>
        <v>0</v>
      </c>
      <c r="AF302" s="3">
        <f>IF(P302="A",VLOOKUP(S302,[1]교육_어학_경력backdata!$B$19:$C$25,2,1),IF(P302="B",VLOOKUP(S302,[1]교육_어학_경력backdata!$G$19:$H$25,2,1),IF(P302="C",0,"오류")))</f>
        <v>0</v>
      </c>
      <c r="AG302" s="3">
        <f>IF(P302="A",VLOOKUP(T302,[1]교육_어학_경력backdata!$B$3:$C$9,2,1),IF(P302="B",VLOOKUP(T302,[1]교육_어학_경력backdata!$G$3:$H$9,2,1),IF(P302="C",0,"오류")))</f>
        <v>0</v>
      </c>
      <c r="AH302" s="3">
        <f>IF(P302="A",IF(U302=0,0,IF(U302=4,0,IF(U302=5,VLOOKUP(V302,[1]교육_어학_경력backdata!$B$27:$C$29,2,1),IF(U302=6,VLOOKUP(V302,[1]교육_어학_경력backdata!$B$31:$C$34,2,1))))),IF(P302="B",IF(U302=0,0,IF(U302=4,0,IF(U302=5,VLOOKUP(V302,[1]교육_어학_경력backdata!$G$27:$H$31,2,1),IF(U302=6,VLOOKUP(V302,[1]교육_어학_경력backdata!$G$33:$H$34,2,1))))),IF(CT302="C",0,"오류")))</f>
        <v>0</v>
      </c>
      <c r="AI302" s="3">
        <f>IF(P302="A",VLOOKUP(W302,[1]교육_어학_경력backdata!$B$36:$C$42,2,1),IF(P302="B",VLOOKUP(W302,[1]교육_어학_경력backdata!$G$36:$H$42,2,1),IF(P302="C",0,"오류")))</f>
        <v>0</v>
      </c>
      <c r="AJ302" s="3">
        <f>SUM(AD302:AI302)</f>
        <v>12</v>
      </c>
      <c r="AK302" s="3">
        <f>_xlfn.MAXIFS(AJ:AJ,B:B,B302)</f>
        <v>12</v>
      </c>
      <c r="AL302" s="3"/>
      <c r="AM302" s="21"/>
      <c r="AN302" s="3"/>
      <c r="AO302" s="3"/>
    </row>
    <row r="303" spans="1:41" x14ac:dyDescent="0.4">
      <c r="A303" s="4">
        <f>IF(B302=B303,A302,A302+1)</f>
        <v>275</v>
      </c>
      <c r="B303" s="4" t="s">
        <v>4913</v>
      </c>
      <c r="C303" s="4" t="s">
        <v>4912</v>
      </c>
      <c r="D303" s="4" t="s">
        <v>3044</v>
      </c>
      <c r="E303" s="4" t="s">
        <v>3043</v>
      </c>
      <c r="F303" s="4">
        <f>IF(B303=B302,F302+1,1)</f>
        <v>1</v>
      </c>
      <c r="G303" s="4" t="s">
        <v>6380</v>
      </c>
      <c r="H303" s="4" t="s">
        <v>6379</v>
      </c>
      <c r="I303" s="4" t="s">
        <v>6378</v>
      </c>
      <c r="J303" s="4" t="s">
        <v>6692</v>
      </c>
      <c r="K303" s="4"/>
      <c r="L303" s="4" t="s">
        <v>6413</v>
      </c>
      <c r="M303" s="4" t="s">
        <v>7277</v>
      </c>
      <c r="P303" s="4" t="s">
        <v>2434</v>
      </c>
      <c r="Q303" s="4">
        <f>IF(H303="TOEIC",VALUE(L303),0)</f>
        <v>880</v>
      </c>
      <c r="R303" s="4">
        <f>IF(H303="NEW TEPS",VALUE(L303),0)</f>
        <v>0</v>
      </c>
      <c r="S303" s="4">
        <f>IF(H303="TOEFL(ibt)",VALUE(L303),0)</f>
        <v>0</v>
      </c>
      <c r="T303" s="4">
        <f>IF(H303="JPT",VALUE(L303),0)</f>
        <v>0</v>
      </c>
      <c r="U303" s="4">
        <f>IF(H303="HSK",VALUE(K303),0)</f>
        <v>0</v>
      </c>
      <c r="V303" s="4">
        <f>IF(H303="HSK",VALUE(L303),0)</f>
        <v>0</v>
      </c>
      <c r="W303" s="4">
        <f>IF(H303="G-TELP Level2",VALUE(L303),0)</f>
        <v>0</v>
      </c>
      <c r="X303" s="4">
        <f>IF(P303="A",IF(Q303&gt;849,1,IF(R303&gt;335,1,IF(S303&gt;97,1,IF(T303&gt;849,1,IF(W303&gt;82,1,IF(U303=6,1,IF(U303=5,IF(V303&gt;254,1,0),0))))))),IF(P303="B",IF(Q303&gt;699,1,IF(R303&gt;263,1,IF(S303&gt;78,1,IF(T303&gt;699,1,IF(W303&gt;63,1,IF(U303=6,1,IF(U303=5,IF(V303&gt;179,1,0),0))))))),IF(P303="C",IF(Q303&gt;599,1,IF(R303&gt;226,1,IF(S303&gt;67,1,IF(T303&gt;599,1,IF(W303&gt;49,1,IF(U303=6,1,IF(U303=5,1,IF(U303=4,IF(V303&gt;209,1,0),0)))))))),IF(P303="D",IF(Q303&gt;649,1,IF(R303&gt;244,1,IF(S303&gt;73,1,IF(T303&gt;649,1,IF(W303&gt;56,1,IF(U303=6,1,IF(U303=5,1,IF(U303=4,IF(V303&gt;254,1,0),0)))))))),0))))</f>
        <v>1</v>
      </c>
      <c r="Y303" s="4">
        <f>SUMIF(B:B,B303,X:X)</f>
        <v>1</v>
      </c>
      <c r="Z303" s="4" t="str">
        <f>IF(Y303&gt;0,"어학 충족","자격미달")</f>
        <v>어학 충족</v>
      </c>
      <c r="AA303" s="4"/>
      <c r="AB303" s="4" t="str">
        <f>IF(P303="A",IF(Q303&gt;849,"TOEIC 충족",IF(R303&gt;335,"New-TEPS 충족",IF(S303&gt;97,"TOEFL 충족",IF(T303&gt;849,"JPT 충족",IF(W303&gt;82,"G-TELP 충족",IF(U303=6,"HSK점수 충족",IF(U303=5,IF(V303&gt;254,"HSK점수 충족","자격미달"),"자격미달"))))))),IF(P303="B",IF(Q303&gt;699,"TOEIC 충족",IF(R303&gt;263,"New-TEPS 충족",IF(S303&gt;78,"TOEFL 충족",IF(T303&gt;699,"JPT 충족",IF(W303&gt;63,"G-TELP 충족",IF(U303=6,"HSK점수 충족",IF(U303=5,IF(V303&gt;179,"HSK점수 충족","자격미달"),"자격미달"))))))),IF(P303="C",IF(Q303&gt;599,"TOEIC 충족",IF(R303&gt;226,"New-TEPS 충족",IF(S303&gt;67,"TOEFL 충족",IF(T303&gt;599,"JPT 충족",IF(W303&gt;49,"G-TELP 충족",IF(U303=6,"HSK점수 충족",IF(U303=5,"HSK점수 충족",IF(U303=4,IF(V303&gt;209,"HSK점수 충족","자격미달"),"자격미달")))))))),IF(P303="D",IF(Q303&gt;649,"TOEIC 충족",IF(R303&gt;244,"New-TEPS 충족",IF(S303&gt;73,"TOEFL 충족",IF(T303&gt;649,"JPT 충족",IF(W303&gt;56,"G-TELP 충족",IF(U1244=6,"HSK점수 충족",IF(U1244=5,"HSK점수 충족",IF(U1244=4,IF(V1244&gt;254,"HSK점수 충족","자격미달"),"자격미달")))))))),0))))</f>
        <v>TOEIC 충족</v>
      </c>
      <c r="AC303" s="21"/>
      <c r="AD303" s="4">
        <f>IF(P303="A",VLOOKUP(Q303,[1]교육_어학_경력backdata!$B$3:$C$9,2,1),IF(P303="B",VLOOKUP(Q303,[1]교육_어학_경력backdata!$G$3:$H$9,2,1),IF(P303="C",0,"오류")))</f>
        <v>14</v>
      </c>
      <c r="AE303" s="4">
        <f>IF(P303="A",VLOOKUP(R303,[1]교육_어학_경력backdata!$B$11:$C$17,2,1),IF(P303="B",VLOOKUP(R303,[1]교육_어학_경력backdata!$G$11:$H$17,2,1),IF(P303="C",0,"오류")))</f>
        <v>0</v>
      </c>
      <c r="AF303" s="4">
        <f>IF(P303="A",VLOOKUP(S303,[1]교육_어학_경력backdata!$B$19:$C$25,2,1),IF(P303="B",VLOOKUP(S303,[1]교육_어학_경력backdata!$G$19:$H$25,2,1),IF(P303="C",0,"오류")))</f>
        <v>0</v>
      </c>
      <c r="AG303" s="4">
        <f>IF(P303="A",VLOOKUP(T303,[1]교육_어학_경력backdata!$B$3:$C$9,2,1),IF(P303="B",VLOOKUP(T303,[1]교육_어학_경력backdata!$G$3:$H$9,2,1),IF(P303="C",0,"오류")))</f>
        <v>0</v>
      </c>
      <c r="AH303" s="4">
        <f>IF(P303="A",IF(U303=0,0,IF(U303=4,0,IF(U303=5,VLOOKUP(V303,[1]교육_어학_경력backdata!$B$27:$C$29,2,1),IF(U303=6,VLOOKUP(V303,[1]교육_어학_경력backdata!$B$31:$C$34,2,1))))),IF(P303="B",IF(U303=0,0,IF(U303=4,0,IF(U303=5,VLOOKUP(V303,[1]교육_어학_경력backdata!$G$27:$H$31,2,1),IF(U303=6,VLOOKUP(V303,[1]교육_어학_경력backdata!$G$33:$H$34,2,1))))),IF(CT303="C",0,"오류")))</f>
        <v>0</v>
      </c>
      <c r="AI303" s="4">
        <f>IF(P303="A",VLOOKUP(W303,[1]교육_어학_경력backdata!$B$36:$C$42,2,1),IF(P303="B",VLOOKUP(W303,[1]교육_어학_경력backdata!$G$36:$H$42,2,1),IF(P303="C",0,"오류")))</f>
        <v>0</v>
      </c>
      <c r="AJ303" s="4">
        <f>SUM(AD303:AI303)</f>
        <v>14</v>
      </c>
      <c r="AK303" s="4">
        <f>_xlfn.MAXIFS(AJ:AJ,B:B,B303)</f>
        <v>14</v>
      </c>
      <c r="AL303" s="4"/>
      <c r="AM303" s="21"/>
      <c r="AN303" s="4"/>
      <c r="AO303" s="4"/>
    </row>
    <row r="304" spans="1:41" x14ac:dyDescent="0.4">
      <c r="A304" s="3">
        <f>IF(B303=B304,A303,A303+1)</f>
        <v>276</v>
      </c>
      <c r="B304" s="3" t="s">
        <v>4910</v>
      </c>
      <c r="C304" s="3" t="s">
        <v>4909</v>
      </c>
      <c r="D304" s="3" t="s">
        <v>3044</v>
      </c>
      <c r="E304" s="3" t="s">
        <v>3043</v>
      </c>
      <c r="F304" s="3">
        <f>IF(B304=B303,F303+1,1)</f>
        <v>1</v>
      </c>
      <c r="G304" s="3" t="s">
        <v>6374</v>
      </c>
      <c r="H304" s="3" t="s">
        <v>6374</v>
      </c>
      <c r="I304" s="3" t="s">
        <v>568</v>
      </c>
      <c r="J304" s="3" t="s">
        <v>568</v>
      </c>
      <c r="K304" s="3" t="s">
        <v>568</v>
      </c>
      <c r="L304" s="3" t="s">
        <v>568</v>
      </c>
      <c r="M304" s="3" t="s">
        <v>568</v>
      </c>
      <c r="P304" s="3" t="s">
        <v>2434</v>
      </c>
      <c r="Q304" s="3">
        <f>IF(H304="TOEIC",VALUE(L304),0)</f>
        <v>0</v>
      </c>
      <c r="R304" s="3">
        <f>IF(H304="NEW TEPS",VALUE(L304),0)</f>
        <v>0</v>
      </c>
      <c r="S304" s="3">
        <f>IF(H304="TOEFL(ibt)",VALUE(L304),0)</f>
        <v>0</v>
      </c>
      <c r="T304" s="3">
        <f>IF(H304="JPT",VALUE(L304),0)</f>
        <v>0</v>
      </c>
      <c r="U304" s="3">
        <f>IF(H304="HSK",VALUE(K304),0)</f>
        <v>0</v>
      </c>
      <c r="V304" s="3">
        <f>IF(H304="HSK",VALUE(L304),0)</f>
        <v>0</v>
      </c>
      <c r="W304" s="3">
        <f>IF(H304="G-TELP Level2",VALUE(L304),0)</f>
        <v>0</v>
      </c>
      <c r="X304" s="3">
        <f>IF(P304="A",IF(Q304&gt;849,1,IF(R304&gt;335,1,IF(S304&gt;97,1,IF(T304&gt;849,1,IF(W304&gt;82,1,IF(U304=6,1,IF(U304=5,IF(V304&gt;254,1,0),0))))))),IF(P304="B",IF(Q304&gt;699,1,IF(R304&gt;263,1,IF(S304&gt;78,1,IF(T304&gt;699,1,IF(W304&gt;63,1,IF(U304=6,1,IF(U304=5,IF(V304&gt;179,1,0),0))))))),IF(P304="C",IF(Q304&gt;599,1,IF(R304&gt;226,1,IF(S304&gt;67,1,IF(T304&gt;599,1,IF(W304&gt;49,1,IF(U304=6,1,IF(U304=5,1,IF(U304=4,IF(V304&gt;209,1,0),0)))))))),IF(P304="D",IF(Q304&gt;649,1,IF(R304&gt;244,1,IF(S304&gt;73,1,IF(T304&gt;649,1,IF(W304&gt;56,1,IF(U304=6,1,IF(U304=5,1,IF(U304=4,IF(V304&gt;254,1,0),0)))))))),0))))</f>
        <v>0</v>
      </c>
      <c r="Y304" s="3">
        <f>SUMIF(B:B,B304,X:X)</f>
        <v>0</v>
      </c>
      <c r="Z304" s="3" t="str">
        <f>IF(Y304&gt;0,"어학 충족","자격미달")</f>
        <v>자격미달</v>
      </c>
      <c r="AA304" s="3"/>
      <c r="AB304" s="3" t="str">
        <f>IF(P304="A",IF(Q304&gt;849,"TOEIC 충족",IF(R304&gt;335,"New-TEPS 충족",IF(S304&gt;97,"TOEFL 충족",IF(T304&gt;849,"JPT 충족",IF(W304&gt;82,"G-TELP 충족",IF(U304=6,"HSK점수 충족",IF(U304=5,IF(V304&gt;254,"HSK점수 충족","자격미달"),"자격미달"))))))),IF(P304="B",IF(Q304&gt;699,"TOEIC 충족",IF(R304&gt;263,"New-TEPS 충족",IF(S304&gt;78,"TOEFL 충족",IF(T304&gt;699,"JPT 충족",IF(W304&gt;63,"G-TELP 충족",IF(U304=6,"HSK점수 충족",IF(U304=5,IF(V304&gt;179,"HSK점수 충족","자격미달"),"자격미달"))))))),IF(P304="C",IF(Q304&gt;599,"TOEIC 충족",IF(R304&gt;226,"New-TEPS 충족",IF(S304&gt;67,"TOEFL 충족",IF(T304&gt;599,"JPT 충족",IF(W304&gt;49,"G-TELP 충족",IF(U304=6,"HSK점수 충족",IF(U304=5,"HSK점수 충족",IF(U304=4,IF(V304&gt;209,"HSK점수 충족","자격미달"),"자격미달")))))))),IF(P304="D",IF(Q304&gt;649,"TOEIC 충족",IF(R304&gt;244,"New-TEPS 충족",IF(S304&gt;73,"TOEFL 충족",IF(T304&gt;649,"JPT 충족",IF(W304&gt;56,"G-TELP 충족",IF(U1245=6,"HSK점수 충족",IF(U1245=5,"HSK점수 충족",IF(U1245=4,IF(V1245&gt;254,"HSK점수 충족","자격미달"),"자격미달")))))))),0))))</f>
        <v>자격미달</v>
      </c>
      <c r="AC304" s="21"/>
      <c r="AD304" s="3">
        <f>IF(P304="A",VLOOKUP(Q304,[1]교육_어학_경력backdata!$B$3:$C$9,2,1),IF(P304="B",VLOOKUP(Q304,[1]교육_어학_경력backdata!$G$3:$H$9,2,1),IF(P304="C",0,"오류")))</f>
        <v>0</v>
      </c>
      <c r="AE304" s="3">
        <f>IF(P304="A",VLOOKUP(R304,[1]교육_어학_경력backdata!$B$11:$C$17,2,1),IF(P304="B",VLOOKUP(R304,[1]교육_어학_경력backdata!$G$11:$H$17,2,1),IF(P304="C",0,"오류")))</f>
        <v>0</v>
      </c>
      <c r="AF304" s="3">
        <f>IF(P304="A",VLOOKUP(S304,[1]교육_어학_경력backdata!$B$19:$C$25,2,1),IF(P304="B",VLOOKUP(S304,[1]교육_어학_경력backdata!$G$19:$H$25,2,1),IF(P304="C",0,"오류")))</f>
        <v>0</v>
      </c>
      <c r="AG304" s="3">
        <f>IF(P304="A",VLOOKUP(T304,[1]교육_어학_경력backdata!$B$3:$C$9,2,1),IF(P304="B",VLOOKUP(T304,[1]교육_어학_경력backdata!$G$3:$H$9,2,1),IF(P304="C",0,"오류")))</f>
        <v>0</v>
      </c>
      <c r="AH304" s="3">
        <f>IF(P304="A",IF(U304=0,0,IF(U304=4,0,IF(U304=5,VLOOKUP(V304,[1]교육_어학_경력backdata!$B$27:$C$29,2,1),IF(U304=6,VLOOKUP(V304,[1]교육_어학_경력backdata!$B$31:$C$34,2,1))))),IF(P304="B",IF(U304=0,0,IF(U304=4,0,IF(U304=5,VLOOKUP(V304,[1]교육_어학_경력backdata!$G$27:$H$31,2,1),IF(U304=6,VLOOKUP(V304,[1]교육_어학_경력backdata!$G$33:$H$34,2,1))))),IF(CT304="C",0,"오류")))</f>
        <v>0</v>
      </c>
      <c r="AI304" s="3">
        <f>IF(P304="A",VLOOKUP(W304,[1]교육_어학_경력backdata!$B$36:$C$42,2,1),IF(P304="B",VLOOKUP(W304,[1]교육_어학_경력backdata!$G$36:$H$42,2,1),IF(P304="C",0,"오류")))</f>
        <v>0</v>
      </c>
      <c r="AJ304" s="3">
        <f>SUM(AD304:AI304)</f>
        <v>0</v>
      </c>
      <c r="AK304" s="3">
        <f>_xlfn.MAXIFS(AJ:AJ,B:B,B304)</f>
        <v>0</v>
      </c>
      <c r="AL304" s="3"/>
      <c r="AM304" s="21"/>
      <c r="AN304" s="3"/>
      <c r="AO304" s="3"/>
    </row>
    <row r="305" spans="1:41" x14ac:dyDescent="0.4">
      <c r="A305" s="4">
        <f>IF(B304=B305,A304,A304+1)</f>
        <v>277</v>
      </c>
      <c r="B305" s="4" t="s">
        <v>4905</v>
      </c>
      <c r="C305" s="4" t="s">
        <v>4904</v>
      </c>
      <c r="D305" s="4" t="s">
        <v>3044</v>
      </c>
      <c r="E305" s="4" t="s">
        <v>3043</v>
      </c>
      <c r="F305" s="4">
        <f>IF(B305=B304,F304+1,1)</f>
        <v>1</v>
      </c>
      <c r="G305" s="4" t="s">
        <v>6380</v>
      </c>
      <c r="H305" s="4" t="s">
        <v>6379</v>
      </c>
      <c r="I305" s="4" t="s">
        <v>6378</v>
      </c>
      <c r="J305" s="4" t="s">
        <v>6490</v>
      </c>
      <c r="K305" s="4"/>
      <c r="L305" s="4" t="s">
        <v>6411</v>
      </c>
      <c r="M305" s="4" t="s">
        <v>7276</v>
      </c>
      <c r="P305" s="4" t="s">
        <v>2434</v>
      </c>
      <c r="Q305" s="4">
        <f>IF(H305="TOEIC",VALUE(L305),0)</f>
        <v>915</v>
      </c>
      <c r="R305" s="4">
        <f>IF(H305="NEW TEPS",VALUE(L305),0)</f>
        <v>0</v>
      </c>
      <c r="S305" s="4">
        <f>IF(H305="TOEFL(ibt)",VALUE(L305),0)</f>
        <v>0</v>
      </c>
      <c r="T305" s="4">
        <f>IF(H305="JPT",VALUE(L305),0)</f>
        <v>0</v>
      </c>
      <c r="U305" s="4">
        <f>IF(H305="HSK",VALUE(K305),0)</f>
        <v>0</v>
      </c>
      <c r="V305" s="4">
        <f>IF(H305="HSK",VALUE(L305),0)</f>
        <v>0</v>
      </c>
      <c r="W305" s="4">
        <f>IF(H305="G-TELP Level2",VALUE(L305),0)</f>
        <v>0</v>
      </c>
      <c r="X305" s="4">
        <f>IF(P305="A",IF(Q305&gt;849,1,IF(R305&gt;335,1,IF(S305&gt;97,1,IF(T305&gt;849,1,IF(W305&gt;82,1,IF(U305=6,1,IF(U305=5,IF(V305&gt;254,1,0),0))))))),IF(P305="B",IF(Q305&gt;699,1,IF(R305&gt;263,1,IF(S305&gt;78,1,IF(T305&gt;699,1,IF(W305&gt;63,1,IF(U305=6,1,IF(U305=5,IF(V305&gt;179,1,0),0))))))),IF(P305="C",IF(Q305&gt;599,1,IF(R305&gt;226,1,IF(S305&gt;67,1,IF(T305&gt;599,1,IF(W305&gt;49,1,IF(U305=6,1,IF(U305=5,1,IF(U305=4,IF(V305&gt;209,1,0),0)))))))),IF(P305="D",IF(Q305&gt;649,1,IF(R305&gt;244,1,IF(S305&gt;73,1,IF(T305&gt;649,1,IF(W305&gt;56,1,IF(U305=6,1,IF(U305=5,1,IF(U305=4,IF(V305&gt;254,1,0),0)))))))),0))))</f>
        <v>1</v>
      </c>
      <c r="Y305" s="4">
        <f>SUMIF(B:B,B305,X:X)</f>
        <v>1</v>
      </c>
      <c r="Z305" s="4" t="str">
        <f>IF(Y305&gt;0,"어학 충족","자격미달")</f>
        <v>어학 충족</v>
      </c>
      <c r="AA305" s="4"/>
      <c r="AB305" s="4" t="str">
        <f>IF(P305="A",IF(Q305&gt;849,"TOEIC 충족",IF(R305&gt;335,"New-TEPS 충족",IF(S305&gt;97,"TOEFL 충족",IF(T305&gt;849,"JPT 충족",IF(W305&gt;82,"G-TELP 충족",IF(U305=6,"HSK점수 충족",IF(U305=5,IF(V305&gt;254,"HSK점수 충족","자격미달"),"자격미달"))))))),IF(P305="B",IF(Q305&gt;699,"TOEIC 충족",IF(R305&gt;263,"New-TEPS 충족",IF(S305&gt;78,"TOEFL 충족",IF(T305&gt;699,"JPT 충족",IF(W305&gt;63,"G-TELP 충족",IF(U305=6,"HSK점수 충족",IF(U305=5,IF(V305&gt;179,"HSK점수 충족","자격미달"),"자격미달"))))))),IF(P305="C",IF(Q305&gt;599,"TOEIC 충족",IF(R305&gt;226,"New-TEPS 충족",IF(S305&gt;67,"TOEFL 충족",IF(T305&gt;599,"JPT 충족",IF(W305&gt;49,"G-TELP 충족",IF(U305=6,"HSK점수 충족",IF(U305=5,"HSK점수 충족",IF(U305=4,IF(V305&gt;209,"HSK점수 충족","자격미달"),"자격미달")))))))),IF(P305="D",IF(Q305&gt;649,"TOEIC 충족",IF(R305&gt;244,"New-TEPS 충족",IF(S305&gt;73,"TOEFL 충족",IF(T305&gt;649,"JPT 충족",IF(W305&gt;56,"G-TELP 충족",IF(U1246=6,"HSK점수 충족",IF(U1246=5,"HSK점수 충족",IF(U1246=4,IF(V1246&gt;254,"HSK점수 충족","자격미달"),"자격미달")))))))),0))))</f>
        <v>TOEIC 충족</v>
      </c>
      <c r="AC305" s="21"/>
      <c r="AD305" s="4">
        <f>IF(P305="A",VLOOKUP(Q305,[1]교육_어학_경력backdata!$B$3:$C$9,2,1),IF(P305="B",VLOOKUP(Q305,[1]교육_어학_경력backdata!$G$3:$H$9,2,1),IF(P305="C",0,"오류")))</f>
        <v>16</v>
      </c>
      <c r="AE305" s="4">
        <f>IF(P305="A",VLOOKUP(R305,[1]교육_어학_경력backdata!$B$11:$C$17,2,1),IF(P305="B",VLOOKUP(R305,[1]교육_어학_경력backdata!$G$11:$H$17,2,1),IF(P305="C",0,"오류")))</f>
        <v>0</v>
      </c>
      <c r="AF305" s="4">
        <f>IF(P305="A",VLOOKUP(S305,[1]교육_어학_경력backdata!$B$19:$C$25,2,1),IF(P305="B",VLOOKUP(S305,[1]교육_어학_경력backdata!$G$19:$H$25,2,1),IF(P305="C",0,"오류")))</f>
        <v>0</v>
      </c>
      <c r="AG305" s="4">
        <f>IF(P305="A",VLOOKUP(T305,[1]교육_어학_경력backdata!$B$3:$C$9,2,1),IF(P305="B",VLOOKUP(T305,[1]교육_어학_경력backdata!$G$3:$H$9,2,1),IF(P305="C",0,"오류")))</f>
        <v>0</v>
      </c>
      <c r="AH305" s="4">
        <f>IF(P305="A",IF(U305=0,0,IF(U305=4,0,IF(U305=5,VLOOKUP(V305,[1]교육_어학_경력backdata!$B$27:$C$29,2,1),IF(U305=6,VLOOKUP(V305,[1]교육_어학_경력backdata!$B$31:$C$34,2,1))))),IF(P305="B",IF(U305=0,0,IF(U305=4,0,IF(U305=5,VLOOKUP(V305,[1]교육_어학_경력backdata!$G$27:$H$31,2,1),IF(U305=6,VLOOKUP(V305,[1]교육_어학_경력backdata!$G$33:$H$34,2,1))))),IF(CT305="C",0,"오류")))</f>
        <v>0</v>
      </c>
      <c r="AI305" s="4">
        <f>IF(P305="A",VLOOKUP(W305,[1]교육_어학_경력backdata!$B$36:$C$42,2,1),IF(P305="B",VLOOKUP(W305,[1]교육_어학_경력backdata!$G$36:$H$42,2,1),IF(P305="C",0,"오류")))</f>
        <v>0</v>
      </c>
      <c r="AJ305" s="4">
        <f>SUM(AD305:AI305)</f>
        <v>16</v>
      </c>
      <c r="AK305" s="4">
        <f>_xlfn.MAXIFS(AJ:AJ,B:B,B305)</f>
        <v>16</v>
      </c>
      <c r="AL305" s="4"/>
      <c r="AM305" s="21"/>
      <c r="AN305" s="4"/>
      <c r="AO305" s="4"/>
    </row>
    <row r="306" spans="1:41" x14ac:dyDescent="0.4">
      <c r="A306" s="3">
        <f>IF(B305=B306,A305,A305+1)</f>
        <v>278</v>
      </c>
      <c r="B306" s="3" t="s">
        <v>4901</v>
      </c>
      <c r="C306" s="3" t="s">
        <v>4900</v>
      </c>
      <c r="D306" s="3" t="s">
        <v>3044</v>
      </c>
      <c r="E306" s="3" t="s">
        <v>3043</v>
      </c>
      <c r="F306" s="3">
        <f>IF(B306=B305,F305+1,1)</f>
        <v>1</v>
      </c>
      <c r="G306" s="3" t="s">
        <v>6380</v>
      </c>
      <c r="H306" s="3" t="s">
        <v>6379</v>
      </c>
      <c r="I306" s="3" t="s">
        <v>6378</v>
      </c>
      <c r="J306" s="3" t="s">
        <v>6962</v>
      </c>
      <c r="K306" s="3"/>
      <c r="L306" s="3" t="s">
        <v>6517</v>
      </c>
      <c r="M306" s="3" t="s">
        <v>7275</v>
      </c>
      <c r="P306" s="3" t="s">
        <v>2434</v>
      </c>
      <c r="Q306" s="3">
        <f>IF(H306="TOEIC",VALUE(L306),0)</f>
        <v>875</v>
      </c>
      <c r="R306" s="3">
        <f>IF(H306="NEW TEPS",VALUE(L306),0)</f>
        <v>0</v>
      </c>
      <c r="S306" s="3">
        <f>IF(H306="TOEFL(ibt)",VALUE(L306),0)</f>
        <v>0</v>
      </c>
      <c r="T306" s="3">
        <f>IF(H306="JPT",VALUE(L306),0)</f>
        <v>0</v>
      </c>
      <c r="U306" s="3">
        <f>IF(H306="HSK",VALUE(K306),0)</f>
        <v>0</v>
      </c>
      <c r="V306" s="3">
        <f>IF(H306="HSK",VALUE(L306),0)</f>
        <v>0</v>
      </c>
      <c r="W306" s="3">
        <f>IF(H306="G-TELP Level2",VALUE(L306),0)</f>
        <v>0</v>
      </c>
      <c r="X306" s="3">
        <f>IF(P306="A",IF(Q306&gt;849,1,IF(R306&gt;335,1,IF(S306&gt;97,1,IF(T306&gt;849,1,IF(W306&gt;82,1,IF(U306=6,1,IF(U306=5,IF(V306&gt;254,1,0),0))))))),IF(P306="B",IF(Q306&gt;699,1,IF(R306&gt;263,1,IF(S306&gt;78,1,IF(T306&gt;699,1,IF(W306&gt;63,1,IF(U306=6,1,IF(U306=5,IF(V306&gt;179,1,0),0))))))),IF(P306="C",IF(Q306&gt;599,1,IF(R306&gt;226,1,IF(S306&gt;67,1,IF(T306&gt;599,1,IF(W306&gt;49,1,IF(U306=6,1,IF(U306=5,1,IF(U306=4,IF(V306&gt;209,1,0),0)))))))),IF(P306="D",IF(Q306&gt;649,1,IF(R306&gt;244,1,IF(S306&gt;73,1,IF(T306&gt;649,1,IF(W306&gt;56,1,IF(U306=6,1,IF(U306=5,1,IF(U306=4,IF(V306&gt;254,1,0),0)))))))),0))))</f>
        <v>1</v>
      </c>
      <c r="Y306" s="3">
        <f>SUMIF(B:B,B306,X:X)</f>
        <v>1</v>
      </c>
      <c r="Z306" s="3" t="str">
        <f>IF(Y306&gt;0,"어학 충족","자격미달")</f>
        <v>어학 충족</v>
      </c>
      <c r="AA306" s="3"/>
      <c r="AB306" s="3" t="str">
        <f>IF(P306="A",IF(Q306&gt;849,"TOEIC 충족",IF(R306&gt;335,"New-TEPS 충족",IF(S306&gt;97,"TOEFL 충족",IF(T306&gt;849,"JPT 충족",IF(W306&gt;82,"G-TELP 충족",IF(U306=6,"HSK점수 충족",IF(U306=5,IF(V306&gt;254,"HSK점수 충족","자격미달"),"자격미달"))))))),IF(P306="B",IF(Q306&gt;699,"TOEIC 충족",IF(R306&gt;263,"New-TEPS 충족",IF(S306&gt;78,"TOEFL 충족",IF(T306&gt;699,"JPT 충족",IF(W306&gt;63,"G-TELP 충족",IF(U306=6,"HSK점수 충족",IF(U306=5,IF(V306&gt;179,"HSK점수 충족","자격미달"),"자격미달"))))))),IF(P306="C",IF(Q306&gt;599,"TOEIC 충족",IF(R306&gt;226,"New-TEPS 충족",IF(S306&gt;67,"TOEFL 충족",IF(T306&gt;599,"JPT 충족",IF(W306&gt;49,"G-TELP 충족",IF(U306=6,"HSK점수 충족",IF(U306=5,"HSK점수 충족",IF(U306=4,IF(V306&gt;209,"HSK점수 충족","자격미달"),"자격미달")))))))),IF(P306="D",IF(Q306&gt;649,"TOEIC 충족",IF(R306&gt;244,"New-TEPS 충족",IF(S306&gt;73,"TOEFL 충족",IF(T306&gt;649,"JPT 충족",IF(W306&gt;56,"G-TELP 충족",IF(U1247=6,"HSK점수 충족",IF(U1247=5,"HSK점수 충족",IF(U1247=4,IF(V1247&gt;254,"HSK점수 충족","자격미달"),"자격미달")))))))),0))))</f>
        <v>TOEIC 충족</v>
      </c>
      <c r="AC306" s="21"/>
      <c r="AD306" s="3">
        <f>IF(P306="A",VLOOKUP(Q306,[1]교육_어학_경력backdata!$B$3:$C$9,2,1),IF(P306="B",VLOOKUP(Q306,[1]교육_어학_경력backdata!$G$3:$H$9,2,1),IF(P306="C",0,"오류")))</f>
        <v>14</v>
      </c>
      <c r="AE306" s="3">
        <f>IF(P306="A",VLOOKUP(R306,[1]교육_어학_경력backdata!$B$11:$C$17,2,1),IF(P306="B",VLOOKUP(R306,[1]교육_어학_경력backdata!$G$11:$H$17,2,1),IF(P306="C",0,"오류")))</f>
        <v>0</v>
      </c>
      <c r="AF306" s="3">
        <f>IF(P306="A",VLOOKUP(S306,[1]교육_어학_경력backdata!$B$19:$C$25,2,1),IF(P306="B",VLOOKUP(S306,[1]교육_어학_경력backdata!$G$19:$H$25,2,1),IF(P306="C",0,"오류")))</f>
        <v>0</v>
      </c>
      <c r="AG306" s="3">
        <f>IF(P306="A",VLOOKUP(T306,[1]교육_어학_경력backdata!$B$3:$C$9,2,1),IF(P306="B",VLOOKUP(T306,[1]교육_어학_경력backdata!$G$3:$H$9,2,1),IF(P306="C",0,"오류")))</f>
        <v>0</v>
      </c>
      <c r="AH306" s="3">
        <f>IF(P306="A",IF(U306=0,0,IF(U306=4,0,IF(U306=5,VLOOKUP(V306,[1]교육_어학_경력backdata!$B$27:$C$29,2,1),IF(U306=6,VLOOKUP(V306,[1]교육_어학_경력backdata!$B$31:$C$34,2,1))))),IF(P306="B",IF(U306=0,0,IF(U306=4,0,IF(U306=5,VLOOKUP(V306,[1]교육_어학_경력backdata!$G$27:$H$31,2,1),IF(U306=6,VLOOKUP(V306,[1]교육_어학_경력backdata!$G$33:$H$34,2,1))))),IF(CT306="C",0,"오류")))</f>
        <v>0</v>
      </c>
      <c r="AI306" s="3">
        <f>IF(P306="A",VLOOKUP(W306,[1]교육_어학_경력backdata!$B$36:$C$42,2,1),IF(P306="B",VLOOKUP(W306,[1]교육_어학_경력backdata!$G$36:$H$42,2,1),IF(P306="C",0,"오류")))</f>
        <v>0</v>
      </c>
      <c r="AJ306" s="3">
        <f>SUM(AD306:AI306)</f>
        <v>14</v>
      </c>
      <c r="AK306" s="3">
        <f>_xlfn.MAXIFS(AJ:AJ,B:B,B306)</f>
        <v>14</v>
      </c>
      <c r="AL306" s="3"/>
      <c r="AM306" s="21"/>
      <c r="AN306" s="3"/>
      <c r="AO306" s="3"/>
    </row>
    <row r="307" spans="1:41" x14ac:dyDescent="0.4">
      <c r="A307" s="4">
        <f>IF(B306=B307,A306,A306+1)</f>
        <v>279</v>
      </c>
      <c r="B307" s="4" t="s">
        <v>4897</v>
      </c>
      <c r="C307" s="4" t="s">
        <v>4896</v>
      </c>
      <c r="D307" s="4" t="s">
        <v>3044</v>
      </c>
      <c r="E307" s="4" t="s">
        <v>3043</v>
      </c>
      <c r="F307" s="4">
        <f>IF(B307=B306,F306+1,1)</f>
        <v>1</v>
      </c>
      <c r="G307" s="4" t="s">
        <v>6380</v>
      </c>
      <c r="H307" s="4" t="s">
        <v>6379</v>
      </c>
      <c r="I307" s="4" t="s">
        <v>6378</v>
      </c>
      <c r="J307" s="4" t="s">
        <v>6700</v>
      </c>
      <c r="K307" s="4"/>
      <c r="L307" s="4" t="s">
        <v>6517</v>
      </c>
      <c r="M307" s="4" t="s">
        <v>7274</v>
      </c>
      <c r="P307" s="4" t="s">
        <v>2434</v>
      </c>
      <c r="Q307" s="4">
        <f>IF(H307="TOEIC",VALUE(L307),0)</f>
        <v>875</v>
      </c>
      <c r="R307" s="4">
        <f>IF(H307="NEW TEPS",VALUE(L307),0)</f>
        <v>0</v>
      </c>
      <c r="S307" s="4">
        <f>IF(H307="TOEFL(ibt)",VALUE(L307),0)</f>
        <v>0</v>
      </c>
      <c r="T307" s="4">
        <f>IF(H307="JPT",VALUE(L307),0)</f>
        <v>0</v>
      </c>
      <c r="U307" s="4">
        <f>IF(H307="HSK",VALUE(K307),0)</f>
        <v>0</v>
      </c>
      <c r="V307" s="4">
        <f>IF(H307="HSK",VALUE(L307),0)</f>
        <v>0</v>
      </c>
      <c r="W307" s="4">
        <f>IF(H307="G-TELP Level2",VALUE(L307),0)</f>
        <v>0</v>
      </c>
      <c r="X307" s="4">
        <f>IF(P307="A",IF(Q307&gt;849,1,IF(R307&gt;335,1,IF(S307&gt;97,1,IF(T307&gt;849,1,IF(W307&gt;82,1,IF(U307=6,1,IF(U307=5,IF(V307&gt;254,1,0),0))))))),IF(P307="B",IF(Q307&gt;699,1,IF(R307&gt;263,1,IF(S307&gt;78,1,IF(T307&gt;699,1,IF(W307&gt;63,1,IF(U307=6,1,IF(U307=5,IF(V307&gt;179,1,0),0))))))),IF(P307="C",IF(Q307&gt;599,1,IF(R307&gt;226,1,IF(S307&gt;67,1,IF(T307&gt;599,1,IF(W307&gt;49,1,IF(U307=6,1,IF(U307=5,1,IF(U307=4,IF(V307&gt;209,1,0),0)))))))),IF(P307="D",IF(Q307&gt;649,1,IF(R307&gt;244,1,IF(S307&gt;73,1,IF(T307&gt;649,1,IF(W307&gt;56,1,IF(U307=6,1,IF(U307=5,1,IF(U307=4,IF(V307&gt;254,1,0),0)))))))),0))))</f>
        <v>1</v>
      </c>
      <c r="Y307" s="4">
        <f>SUMIF(B:B,B307,X:X)</f>
        <v>1</v>
      </c>
      <c r="Z307" s="4" t="str">
        <f>IF(Y307&gt;0,"어학 충족","자격미달")</f>
        <v>어학 충족</v>
      </c>
      <c r="AA307" s="4"/>
      <c r="AB307" s="4" t="str">
        <f>IF(P307="A",IF(Q307&gt;849,"TOEIC 충족",IF(R307&gt;335,"New-TEPS 충족",IF(S307&gt;97,"TOEFL 충족",IF(T307&gt;849,"JPT 충족",IF(W307&gt;82,"G-TELP 충족",IF(U307=6,"HSK점수 충족",IF(U307=5,IF(V307&gt;254,"HSK점수 충족","자격미달"),"자격미달"))))))),IF(P307="B",IF(Q307&gt;699,"TOEIC 충족",IF(R307&gt;263,"New-TEPS 충족",IF(S307&gt;78,"TOEFL 충족",IF(T307&gt;699,"JPT 충족",IF(W307&gt;63,"G-TELP 충족",IF(U307=6,"HSK점수 충족",IF(U307=5,IF(V307&gt;179,"HSK점수 충족","자격미달"),"자격미달"))))))),IF(P307="C",IF(Q307&gt;599,"TOEIC 충족",IF(R307&gt;226,"New-TEPS 충족",IF(S307&gt;67,"TOEFL 충족",IF(T307&gt;599,"JPT 충족",IF(W307&gt;49,"G-TELP 충족",IF(U307=6,"HSK점수 충족",IF(U307=5,"HSK점수 충족",IF(U307=4,IF(V307&gt;209,"HSK점수 충족","자격미달"),"자격미달")))))))),IF(P307="D",IF(Q307&gt;649,"TOEIC 충족",IF(R307&gt;244,"New-TEPS 충족",IF(S307&gt;73,"TOEFL 충족",IF(T307&gt;649,"JPT 충족",IF(W307&gt;56,"G-TELP 충족",IF(U1248=6,"HSK점수 충족",IF(U1248=5,"HSK점수 충족",IF(U1248=4,IF(V1248&gt;254,"HSK점수 충족","자격미달"),"자격미달")))))))),0))))</f>
        <v>TOEIC 충족</v>
      </c>
      <c r="AC307" s="21"/>
      <c r="AD307" s="4">
        <f>IF(P307="A",VLOOKUP(Q307,[1]교육_어학_경력backdata!$B$3:$C$9,2,1),IF(P307="B",VLOOKUP(Q307,[1]교육_어학_경력backdata!$G$3:$H$9,2,1),IF(P307="C",0,"오류")))</f>
        <v>14</v>
      </c>
      <c r="AE307" s="4">
        <f>IF(P307="A",VLOOKUP(R307,[1]교육_어학_경력backdata!$B$11:$C$17,2,1),IF(P307="B",VLOOKUP(R307,[1]교육_어학_경력backdata!$G$11:$H$17,2,1),IF(P307="C",0,"오류")))</f>
        <v>0</v>
      </c>
      <c r="AF307" s="4">
        <f>IF(P307="A",VLOOKUP(S307,[1]교육_어학_경력backdata!$B$19:$C$25,2,1),IF(P307="B",VLOOKUP(S307,[1]교육_어학_경력backdata!$G$19:$H$25,2,1),IF(P307="C",0,"오류")))</f>
        <v>0</v>
      </c>
      <c r="AG307" s="4">
        <f>IF(P307="A",VLOOKUP(T307,[1]교육_어학_경력backdata!$B$3:$C$9,2,1),IF(P307="B",VLOOKUP(T307,[1]교육_어학_경력backdata!$G$3:$H$9,2,1),IF(P307="C",0,"오류")))</f>
        <v>0</v>
      </c>
      <c r="AH307" s="4">
        <f>IF(P307="A",IF(U307=0,0,IF(U307=4,0,IF(U307=5,VLOOKUP(V307,[1]교육_어학_경력backdata!$B$27:$C$29,2,1),IF(U307=6,VLOOKUP(V307,[1]교육_어학_경력backdata!$B$31:$C$34,2,1))))),IF(P307="B",IF(U307=0,0,IF(U307=4,0,IF(U307=5,VLOOKUP(V307,[1]교육_어학_경력backdata!$G$27:$H$31,2,1),IF(U307=6,VLOOKUP(V307,[1]교육_어학_경력backdata!$G$33:$H$34,2,1))))),IF(CT307="C",0,"오류")))</f>
        <v>0</v>
      </c>
      <c r="AI307" s="4">
        <f>IF(P307="A",VLOOKUP(W307,[1]교육_어학_경력backdata!$B$36:$C$42,2,1),IF(P307="B",VLOOKUP(W307,[1]교육_어학_경력backdata!$G$36:$H$42,2,1),IF(P307="C",0,"오류")))</f>
        <v>0</v>
      </c>
      <c r="AJ307" s="4">
        <f>SUM(AD307:AI307)</f>
        <v>14</v>
      </c>
      <c r="AK307" s="4">
        <f>_xlfn.MAXIFS(AJ:AJ,B:B,B307)</f>
        <v>14</v>
      </c>
      <c r="AL307" s="4"/>
      <c r="AM307" s="21"/>
      <c r="AN307" s="4"/>
      <c r="AO307" s="4"/>
    </row>
    <row r="308" spans="1:41" x14ac:dyDescent="0.4">
      <c r="A308" s="3">
        <f>IF(B307=B308,A307,A307+1)</f>
        <v>280</v>
      </c>
      <c r="B308" s="3" t="s">
        <v>4894</v>
      </c>
      <c r="C308" s="3" t="s">
        <v>4893</v>
      </c>
      <c r="D308" s="3" t="s">
        <v>3044</v>
      </c>
      <c r="E308" s="3" t="s">
        <v>3043</v>
      </c>
      <c r="F308" s="3">
        <f>IF(B308=B307,F307+1,1)</f>
        <v>1</v>
      </c>
      <c r="G308" s="3" t="s">
        <v>6384</v>
      </c>
      <c r="H308" s="3" t="s">
        <v>6379</v>
      </c>
      <c r="I308" s="3" t="s">
        <v>6378</v>
      </c>
      <c r="J308" s="3" t="s">
        <v>6472</v>
      </c>
      <c r="K308" s="3"/>
      <c r="L308" s="3" t="s">
        <v>6498</v>
      </c>
      <c r="M308" s="3" t="s">
        <v>7273</v>
      </c>
      <c r="P308" s="3" t="s">
        <v>2434</v>
      </c>
      <c r="Q308" s="3">
        <f>IF(H308="TOEIC",VALUE(L308),0)</f>
        <v>890</v>
      </c>
      <c r="R308" s="3">
        <f>IF(H308="NEW TEPS",VALUE(L308),0)</f>
        <v>0</v>
      </c>
      <c r="S308" s="3">
        <f>IF(H308="TOEFL(ibt)",VALUE(L308),0)</f>
        <v>0</v>
      </c>
      <c r="T308" s="3">
        <f>IF(H308="JPT",VALUE(L308),0)</f>
        <v>0</v>
      </c>
      <c r="U308" s="3">
        <f>IF(H308="HSK",VALUE(K308),0)</f>
        <v>0</v>
      </c>
      <c r="V308" s="3">
        <f>IF(H308="HSK",VALUE(L308),0)</f>
        <v>0</v>
      </c>
      <c r="W308" s="3">
        <f>IF(H308="G-TELP Level2",VALUE(L308),0)</f>
        <v>0</v>
      </c>
      <c r="X308" s="3">
        <f>IF(P308="A",IF(Q308&gt;849,1,IF(R308&gt;335,1,IF(S308&gt;97,1,IF(T308&gt;849,1,IF(W308&gt;82,1,IF(U308=6,1,IF(U308=5,IF(V308&gt;254,1,0),0))))))),IF(P308="B",IF(Q308&gt;699,1,IF(R308&gt;263,1,IF(S308&gt;78,1,IF(T308&gt;699,1,IF(W308&gt;63,1,IF(U308=6,1,IF(U308=5,IF(V308&gt;179,1,0),0))))))),IF(P308="C",IF(Q308&gt;599,1,IF(R308&gt;226,1,IF(S308&gt;67,1,IF(T308&gt;599,1,IF(W308&gt;49,1,IF(U308=6,1,IF(U308=5,1,IF(U308=4,IF(V308&gt;209,1,0),0)))))))),IF(P308="D",IF(Q308&gt;649,1,IF(R308&gt;244,1,IF(S308&gt;73,1,IF(T308&gt;649,1,IF(W308&gt;56,1,IF(U308=6,1,IF(U308=5,1,IF(U308=4,IF(V308&gt;254,1,0),0)))))))),0))))</f>
        <v>1</v>
      </c>
      <c r="Y308" s="3">
        <f>SUMIF(B:B,B308,X:X)</f>
        <v>1</v>
      </c>
      <c r="Z308" s="3" t="str">
        <f>IF(Y308&gt;0,"어학 충족","자격미달")</f>
        <v>어학 충족</v>
      </c>
      <c r="AA308" s="3"/>
      <c r="AB308" s="3" t="str">
        <f>IF(P308="A",IF(Q308&gt;849,"TOEIC 충족",IF(R308&gt;335,"New-TEPS 충족",IF(S308&gt;97,"TOEFL 충족",IF(T308&gt;849,"JPT 충족",IF(W308&gt;82,"G-TELP 충족",IF(U308=6,"HSK점수 충족",IF(U308=5,IF(V308&gt;254,"HSK점수 충족","자격미달"),"자격미달"))))))),IF(P308="B",IF(Q308&gt;699,"TOEIC 충족",IF(R308&gt;263,"New-TEPS 충족",IF(S308&gt;78,"TOEFL 충족",IF(T308&gt;699,"JPT 충족",IF(W308&gt;63,"G-TELP 충족",IF(U308=6,"HSK점수 충족",IF(U308=5,IF(V308&gt;179,"HSK점수 충족","자격미달"),"자격미달"))))))),IF(P308="C",IF(Q308&gt;599,"TOEIC 충족",IF(R308&gt;226,"New-TEPS 충족",IF(S308&gt;67,"TOEFL 충족",IF(T308&gt;599,"JPT 충족",IF(W308&gt;49,"G-TELP 충족",IF(U308=6,"HSK점수 충족",IF(U308=5,"HSK점수 충족",IF(U308=4,IF(V308&gt;209,"HSK점수 충족","자격미달"),"자격미달")))))))),IF(P308="D",IF(Q308&gt;649,"TOEIC 충족",IF(R308&gt;244,"New-TEPS 충족",IF(S308&gt;73,"TOEFL 충족",IF(T308&gt;649,"JPT 충족",IF(W308&gt;56,"G-TELP 충족",IF(U1249=6,"HSK점수 충족",IF(U1249=5,"HSK점수 충족",IF(U1249=4,IF(V1249&gt;254,"HSK점수 충족","자격미달"),"자격미달")))))))),0))))</f>
        <v>TOEIC 충족</v>
      </c>
      <c r="AC308" s="21"/>
      <c r="AD308" s="3">
        <f>IF(P308="A",VLOOKUP(Q308,[1]교육_어학_경력backdata!$B$3:$C$9,2,1),IF(P308="B",VLOOKUP(Q308,[1]교육_어학_경력backdata!$G$3:$H$9,2,1),IF(P308="C",0,"오류")))</f>
        <v>14</v>
      </c>
      <c r="AE308" s="3">
        <f>IF(P308="A",VLOOKUP(R308,[1]교육_어학_경력backdata!$B$11:$C$17,2,1),IF(P308="B",VLOOKUP(R308,[1]교육_어학_경력backdata!$G$11:$H$17,2,1),IF(P308="C",0,"오류")))</f>
        <v>0</v>
      </c>
      <c r="AF308" s="3">
        <f>IF(P308="A",VLOOKUP(S308,[1]교육_어학_경력backdata!$B$19:$C$25,2,1),IF(P308="B",VLOOKUP(S308,[1]교육_어학_경력backdata!$G$19:$H$25,2,1),IF(P308="C",0,"오류")))</f>
        <v>0</v>
      </c>
      <c r="AG308" s="3">
        <f>IF(P308="A",VLOOKUP(T308,[1]교육_어학_경력backdata!$B$3:$C$9,2,1),IF(P308="B",VLOOKUP(T308,[1]교육_어학_경력backdata!$G$3:$H$9,2,1),IF(P308="C",0,"오류")))</f>
        <v>0</v>
      </c>
      <c r="AH308" s="3">
        <f>IF(P308="A",IF(U308=0,0,IF(U308=4,0,IF(U308=5,VLOOKUP(V308,[1]교육_어학_경력backdata!$B$27:$C$29,2,1),IF(U308=6,VLOOKUP(V308,[1]교육_어학_경력backdata!$B$31:$C$34,2,1))))),IF(P308="B",IF(U308=0,0,IF(U308=4,0,IF(U308=5,VLOOKUP(V308,[1]교육_어학_경력backdata!$G$27:$H$31,2,1),IF(U308=6,VLOOKUP(V308,[1]교육_어학_경력backdata!$G$33:$H$34,2,1))))),IF(CT308="C",0,"오류")))</f>
        <v>0</v>
      </c>
      <c r="AI308" s="3">
        <f>IF(P308="A",VLOOKUP(W308,[1]교육_어학_경력backdata!$B$36:$C$42,2,1),IF(P308="B",VLOOKUP(W308,[1]교육_어학_경력backdata!$G$36:$H$42,2,1),IF(P308="C",0,"오류")))</f>
        <v>0</v>
      </c>
      <c r="AJ308" s="3">
        <f>SUM(AD308:AI308)</f>
        <v>14</v>
      </c>
      <c r="AK308" s="3">
        <f>_xlfn.MAXIFS(AJ:AJ,B:B,B308)</f>
        <v>14</v>
      </c>
      <c r="AL308" s="3"/>
      <c r="AM308" s="21"/>
      <c r="AN308" s="3"/>
      <c r="AO308" s="3"/>
    </row>
    <row r="309" spans="1:41" x14ac:dyDescent="0.4">
      <c r="A309" s="4">
        <f>IF(B308=B309,A308,A308+1)</f>
        <v>281</v>
      </c>
      <c r="B309" s="4" t="s">
        <v>4890</v>
      </c>
      <c r="C309" s="4" t="s">
        <v>4889</v>
      </c>
      <c r="D309" s="4" t="s">
        <v>3044</v>
      </c>
      <c r="E309" s="4" t="s">
        <v>3043</v>
      </c>
      <c r="F309" s="4">
        <f>IF(B309=B308,F308+1,1)</f>
        <v>1</v>
      </c>
      <c r="G309" s="4" t="s">
        <v>6380</v>
      </c>
      <c r="H309" s="4" t="s">
        <v>6379</v>
      </c>
      <c r="I309" s="4" t="s">
        <v>6378</v>
      </c>
      <c r="J309" s="4" t="s">
        <v>6436</v>
      </c>
      <c r="K309" s="4"/>
      <c r="L309" s="4" t="s">
        <v>6492</v>
      </c>
      <c r="M309" s="4" t="s">
        <v>7272</v>
      </c>
      <c r="P309" s="4" t="s">
        <v>2434</v>
      </c>
      <c r="Q309" s="4">
        <f>IF(H309="TOEIC",VALUE(L309),0)</f>
        <v>855</v>
      </c>
      <c r="R309" s="4">
        <f>IF(H309="NEW TEPS",VALUE(L309),0)</f>
        <v>0</v>
      </c>
      <c r="S309" s="4">
        <f>IF(H309="TOEFL(ibt)",VALUE(L309),0)</f>
        <v>0</v>
      </c>
      <c r="T309" s="4">
        <f>IF(H309="JPT",VALUE(L309),0)</f>
        <v>0</v>
      </c>
      <c r="U309" s="4">
        <f>IF(H309="HSK",VALUE(K309),0)</f>
        <v>0</v>
      </c>
      <c r="V309" s="4">
        <f>IF(H309="HSK",VALUE(L309),0)</f>
        <v>0</v>
      </c>
      <c r="W309" s="4">
        <f>IF(H309="G-TELP Level2",VALUE(L309),0)</f>
        <v>0</v>
      </c>
      <c r="X309" s="4">
        <f>IF(P309="A",IF(Q309&gt;849,1,IF(R309&gt;335,1,IF(S309&gt;97,1,IF(T309&gt;849,1,IF(W309&gt;82,1,IF(U309=6,1,IF(U309=5,IF(V309&gt;254,1,0),0))))))),IF(P309="B",IF(Q309&gt;699,1,IF(R309&gt;263,1,IF(S309&gt;78,1,IF(T309&gt;699,1,IF(W309&gt;63,1,IF(U309=6,1,IF(U309=5,IF(V309&gt;179,1,0),0))))))),IF(P309="C",IF(Q309&gt;599,1,IF(R309&gt;226,1,IF(S309&gt;67,1,IF(T309&gt;599,1,IF(W309&gt;49,1,IF(U309=6,1,IF(U309=5,1,IF(U309=4,IF(V309&gt;209,1,0),0)))))))),IF(P309="D",IF(Q309&gt;649,1,IF(R309&gt;244,1,IF(S309&gt;73,1,IF(T309&gt;649,1,IF(W309&gt;56,1,IF(U309=6,1,IF(U309=5,1,IF(U309=4,IF(V309&gt;254,1,0),0)))))))),0))))</f>
        <v>1</v>
      </c>
      <c r="Y309" s="4">
        <f>SUMIF(B:B,B309,X:X)</f>
        <v>1</v>
      </c>
      <c r="Z309" s="4" t="str">
        <f>IF(Y309&gt;0,"어학 충족","자격미달")</f>
        <v>어학 충족</v>
      </c>
      <c r="AA309" s="4"/>
      <c r="AB309" s="4" t="str">
        <f>IF(P309="A",IF(Q309&gt;849,"TOEIC 충족",IF(R309&gt;335,"New-TEPS 충족",IF(S309&gt;97,"TOEFL 충족",IF(T309&gt;849,"JPT 충족",IF(W309&gt;82,"G-TELP 충족",IF(U309=6,"HSK점수 충족",IF(U309=5,IF(V309&gt;254,"HSK점수 충족","자격미달"),"자격미달"))))))),IF(P309="B",IF(Q309&gt;699,"TOEIC 충족",IF(R309&gt;263,"New-TEPS 충족",IF(S309&gt;78,"TOEFL 충족",IF(T309&gt;699,"JPT 충족",IF(W309&gt;63,"G-TELP 충족",IF(U309=6,"HSK점수 충족",IF(U309=5,IF(V309&gt;179,"HSK점수 충족","자격미달"),"자격미달"))))))),IF(P309="C",IF(Q309&gt;599,"TOEIC 충족",IF(R309&gt;226,"New-TEPS 충족",IF(S309&gt;67,"TOEFL 충족",IF(T309&gt;599,"JPT 충족",IF(W309&gt;49,"G-TELP 충족",IF(U309=6,"HSK점수 충족",IF(U309=5,"HSK점수 충족",IF(U309=4,IF(V309&gt;209,"HSK점수 충족","자격미달"),"자격미달")))))))),IF(P309="D",IF(Q309&gt;649,"TOEIC 충족",IF(R309&gt;244,"New-TEPS 충족",IF(S309&gt;73,"TOEFL 충족",IF(T309&gt;649,"JPT 충족",IF(W309&gt;56,"G-TELP 충족",IF(U1250=6,"HSK점수 충족",IF(U1250=5,"HSK점수 충족",IF(U1250=4,IF(V1250&gt;254,"HSK점수 충족","자격미달"),"자격미달")))))))),0))))</f>
        <v>TOEIC 충족</v>
      </c>
      <c r="AC309" s="21"/>
      <c r="AD309" s="4">
        <f>IF(P309="A",VLOOKUP(Q309,[1]교육_어학_경력backdata!$B$3:$C$9,2,1),IF(P309="B",VLOOKUP(Q309,[1]교육_어학_경력backdata!$G$3:$H$9,2,1),IF(P309="C",0,"오류")))</f>
        <v>12</v>
      </c>
      <c r="AE309" s="4">
        <f>IF(P309="A",VLOOKUP(R309,[1]교육_어학_경력backdata!$B$11:$C$17,2,1),IF(P309="B",VLOOKUP(R309,[1]교육_어학_경력backdata!$G$11:$H$17,2,1),IF(P309="C",0,"오류")))</f>
        <v>0</v>
      </c>
      <c r="AF309" s="4">
        <f>IF(P309="A",VLOOKUP(S309,[1]교육_어학_경력backdata!$B$19:$C$25,2,1),IF(P309="B",VLOOKUP(S309,[1]교육_어학_경력backdata!$G$19:$H$25,2,1),IF(P309="C",0,"오류")))</f>
        <v>0</v>
      </c>
      <c r="AG309" s="4">
        <f>IF(P309="A",VLOOKUP(T309,[1]교육_어학_경력backdata!$B$3:$C$9,2,1),IF(P309="B",VLOOKUP(T309,[1]교육_어학_경력backdata!$G$3:$H$9,2,1),IF(P309="C",0,"오류")))</f>
        <v>0</v>
      </c>
      <c r="AH309" s="4">
        <f>IF(P309="A",IF(U309=0,0,IF(U309=4,0,IF(U309=5,VLOOKUP(V309,[1]교육_어학_경력backdata!$B$27:$C$29,2,1),IF(U309=6,VLOOKUP(V309,[1]교육_어학_경력backdata!$B$31:$C$34,2,1))))),IF(P309="B",IF(U309=0,0,IF(U309=4,0,IF(U309=5,VLOOKUP(V309,[1]교육_어학_경력backdata!$G$27:$H$31,2,1),IF(U309=6,VLOOKUP(V309,[1]교육_어학_경력backdata!$G$33:$H$34,2,1))))),IF(CT309="C",0,"오류")))</f>
        <v>0</v>
      </c>
      <c r="AI309" s="4">
        <f>IF(P309="A",VLOOKUP(W309,[1]교육_어학_경력backdata!$B$36:$C$42,2,1),IF(P309="B",VLOOKUP(W309,[1]교육_어학_경력backdata!$G$36:$H$42,2,1),IF(P309="C",0,"오류")))</f>
        <v>0</v>
      </c>
      <c r="AJ309" s="4">
        <f>SUM(AD309:AI309)</f>
        <v>12</v>
      </c>
      <c r="AK309" s="4">
        <f>_xlfn.MAXIFS(AJ:AJ,B:B,B309)</f>
        <v>12</v>
      </c>
      <c r="AL309" s="4"/>
      <c r="AM309" s="21"/>
      <c r="AN309" s="4"/>
      <c r="AO309" s="4"/>
    </row>
    <row r="310" spans="1:41" x14ac:dyDescent="0.4">
      <c r="A310" s="3">
        <f>IF(B309=B310,A309,A309+1)</f>
        <v>282</v>
      </c>
      <c r="B310" s="3" t="s">
        <v>4886</v>
      </c>
      <c r="C310" s="3" t="s">
        <v>4885</v>
      </c>
      <c r="D310" s="3" t="s">
        <v>3044</v>
      </c>
      <c r="E310" s="3" t="s">
        <v>3043</v>
      </c>
      <c r="F310" s="3">
        <f>IF(B310=B309,F309+1,1)</f>
        <v>1</v>
      </c>
      <c r="G310" s="3" t="s">
        <v>6380</v>
      </c>
      <c r="H310" s="3" t="s">
        <v>6379</v>
      </c>
      <c r="I310" s="3" t="s">
        <v>6378</v>
      </c>
      <c r="J310" s="3" t="s">
        <v>6826</v>
      </c>
      <c r="K310" s="3"/>
      <c r="L310" s="3" t="s">
        <v>6623</v>
      </c>
      <c r="M310" s="3" t="s">
        <v>7271</v>
      </c>
      <c r="P310" s="3" t="s">
        <v>2434</v>
      </c>
      <c r="Q310" s="3">
        <f>IF(H310="TOEIC",VALUE(L310),0)</f>
        <v>860</v>
      </c>
      <c r="R310" s="3">
        <f>IF(H310="NEW TEPS",VALUE(L310),0)</f>
        <v>0</v>
      </c>
      <c r="S310" s="3">
        <f>IF(H310="TOEFL(ibt)",VALUE(L310),0)</f>
        <v>0</v>
      </c>
      <c r="T310" s="3">
        <f>IF(H310="JPT",VALUE(L310),0)</f>
        <v>0</v>
      </c>
      <c r="U310" s="3">
        <f>IF(H310="HSK",VALUE(K310),0)</f>
        <v>0</v>
      </c>
      <c r="V310" s="3">
        <f>IF(H310="HSK",VALUE(L310),0)</f>
        <v>0</v>
      </c>
      <c r="W310" s="3">
        <f>IF(H310="G-TELP Level2",VALUE(L310),0)</f>
        <v>0</v>
      </c>
      <c r="X310" s="3">
        <f>IF(P310="A",IF(Q310&gt;849,1,IF(R310&gt;335,1,IF(S310&gt;97,1,IF(T310&gt;849,1,IF(W310&gt;82,1,IF(U310=6,1,IF(U310=5,IF(V310&gt;254,1,0),0))))))),IF(P310="B",IF(Q310&gt;699,1,IF(R310&gt;263,1,IF(S310&gt;78,1,IF(T310&gt;699,1,IF(W310&gt;63,1,IF(U310=6,1,IF(U310=5,IF(V310&gt;179,1,0),0))))))),IF(P310="C",IF(Q310&gt;599,1,IF(R310&gt;226,1,IF(S310&gt;67,1,IF(T310&gt;599,1,IF(W310&gt;49,1,IF(U310=6,1,IF(U310=5,1,IF(U310=4,IF(V310&gt;209,1,0),0)))))))),IF(P310="D",IF(Q310&gt;649,1,IF(R310&gt;244,1,IF(S310&gt;73,1,IF(T310&gt;649,1,IF(W310&gt;56,1,IF(U310=6,1,IF(U310=5,1,IF(U310=4,IF(V310&gt;254,1,0),0)))))))),0))))</f>
        <v>1</v>
      </c>
      <c r="Y310" s="3">
        <f>SUMIF(B:B,B310,X:X)</f>
        <v>1</v>
      </c>
      <c r="Z310" s="3" t="str">
        <f>IF(Y310&gt;0,"어학 충족","자격미달")</f>
        <v>어학 충족</v>
      </c>
      <c r="AA310" s="3"/>
      <c r="AB310" s="3" t="str">
        <f>IF(P310="A",IF(Q310&gt;849,"TOEIC 충족",IF(R310&gt;335,"New-TEPS 충족",IF(S310&gt;97,"TOEFL 충족",IF(T310&gt;849,"JPT 충족",IF(W310&gt;82,"G-TELP 충족",IF(U310=6,"HSK점수 충족",IF(U310=5,IF(V310&gt;254,"HSK점수 충족","자격미달"),"자격미달"))))))),IF(P310="B",IF(Q310&gt;699,"TOEIC 충족",IF(R310&gt;263,"New-TEPS 충족",IF(S310&gt;78,"TOEFL 충족",IF(T310&gt;699,"JPT 충족",IF(W310&gt;63,"G-TELP 충족",IF(U310=6,"HSK점수 충족",IF(U310=5,IF(V310&gt;179,"HSK점수 충족","자격미달"),"자격미달"))))))),IF(P310="C",IF(Q310&gt;599,"TOEIC 충족",IF(R310&gt;226,"New-TEPS 충족",IF(S310&gt;67,"TOEFL 충족",IF(T310&gt;599,"JPT 충족",IF(W310&gt;49,"G-TELP 충족",IF(U310=6,"HSK점수 충족",IF(U310=5,"HSK점수 충족",IF(U310=4,IF(V310&gt;209,"HSK점수 충족","자격미달"),"자격미달")))))))),IF(P310="D",IF(Q310&gt;649,"TOEIC 충족",IF(R310&gt;244,"New-TEPS 충족",IF(S310&gt;73,"TOEFL 충족",IF(T310&gt;649,"JPT 충족",IF(W310&gt;56,"G-TELP 충족",IF(U1251=6,"HSK점수 충족",IF(U1251=5,"HSK점수 충족",IF(U1251=4,IF(V1251&gt;254,"HSK점수 충족","자격미달"),"자격미달")))))))),0))))</f>
        <v>TOEIC 충족</v>
      </c>
      <c r="AC310" s="21"/>
      <c r="AD310" s="3">
        <f>IF(P310="A",VLOOKUP(Q310,[1]교육_어학_경력backdata!$B$3:$C$9,2,1),IF(P310="B",VLOOKUP(Q310,[1]교육_어학_경력backdata!$G$3:$H$9,2,1),IF(P310="C",0,"오류")))</f>
        <v>12</v>
      </c>
      <c r="AE310" s="3">
        <f>IF(P310="A",VLOOKUP(R310,[1]교육_어학_경력backdata!$B$11:$C$17,2,1),IF(P310="B",VLOOKUP(R310,[1]교육_어학_경력backdata!$G$11:$H$17,2,1),IF(P310="C",0,"오류")))</f>
        <v>0</v>
      </c>
      <c r="AF310" s="3">
        <f>IF(P310="A",VLOOKUP(S310,[1]교육_어학_경력backdata!$B$19:$C$25,2,1),IF(P310="B",VLOOKUP(S310,[1]교육_어학_경력backdata!$G$19:$H$25,2,1),IF(P310="C",0,"오류")))</f>
        <v>0</v>
      </c>
      <c r="AG310" s="3">
        <f>IF(P310="A",VLOOKUP(T310,[1]교육_어학_경력backdata!$B$3:$C$9,2,1),IF(P310="B",VLOOKUP(T310,[1]교육_어학_경력backdata!$G$3:$H$9,2,1),IF(P310="C",0,"오류")))</f>
        <v>0</v>
      </c>
      <c r="AH310" s="3">
        <f>IF(P310="A",IF(U310=0,0,IF(U310=4,0,IF(U310=5,VLOOKUP(V310,[1]교육_어학_경력backdata!$B$27:$C$29,2,1),IF(U310=6,VLOOKUP(V310,[1]교육_어학_경력backdata!$B$31:$C$34,2,1))))),IF(P310="B",IF(U310=0,0,IF(U310=4,0,IF(U310=5,VLOOKUP(V310,[1]교육_어학_경력backdata!$G$27:$H$31,2,1),IF(U310=6,VLOOKUP(V310,[1]교육_어학_경력backdata!$G$33:$H$34,2,1))))),IF(CT310="C",0,"오류")))</f>
        <v>0</v>
      </c>
      <c r="AI310" s="3">
        <f>IF(P310="A",VLOOKUP(W310,[1]교육_어학_경력backdata!$B$36:$C$42,2,1),IF(P310="B",VLOOKUP(W310,[1]교육_어학_경력backdata!$G$36:$H$42,2,1),IF(P310="C",0,"오류")))</f>
        <v>0</v>
      </c>
      <c r="AJ310" s="3">
        <f>SUM(AD310:AI310)</f>
        <v>12</v>
      </c>
      <c r="AK310" s="3">
        <f>_xlfn.MAXIFS(AJ:AJ,B:B,B310)</f>
        <v>12</v>
      </c>
      <c r="AL310" s="3"/>
      <c r="AM310" s="21"/>
      <c r="AN310" s="3"/>
      <c r="AO310" s="3"/>
    </row>
    <row r="311" spans="1:41" x14ac:dyDescent="0.4">
      <c r="A311" s="4">
        <f>IF(B310=B311,A310,A310+1)</f>
        <v>283</v>
      </c>
      <c r="B311" s="4" t="s">
        <v>4881</v>
      </c>
      <c r="C311" s="4" t="s">
        <v>3723</v>
      </c>
      <c r="D311" s="4" t="s">
        <v>3044</v>
      </c>
      <c r="E311" s="4" t="s">
        <v>3043</v>
      </c>
      <c r="F311" s="4">
        <f>IF(B311=B310,F310+1,1)</f>
        <v>1</v>
      </c>
      <c r="G311" s="4" t="s">
        <v>6384</v>
      </c>
      <c r="H311" s="4" t="s">
        <v>6379</v>
      </c>
      <c r="I311" s="4" t="s">
        <v>6378</v>
      </c>
      <c r="J311" s="4" t="s">
        <v>6414</v>
      </c>
      <c r="K311" s="4"/>
      <c r="L311" s="4" t="s">
        <v>6451</v>
      </c>
      <c r="M311" s="4" t="s">
        <v>7270</v>
      </c>
      <c r="P311" s="4" t="s">
        <v>2434</v>
      </c>
      <c r="Q311" s="4">
        <f>IF(H311="TOEIC",VALUE(L311),0)</f>
        <v>920</v>
      </c>
      <c r="R311" s="4">
        <f>IF(H311="NEW TEPS",VALUE(L311),0)</f>
        <v>0</v>
      </c>
      <c r="S311" s="4">
        <f>IF(H311="TOEFL(ibt)",VALUE(L311),0)</f>
        <v>0</v>
      </c>
      <c r="T311" s="4">
        <f>IF(H311="JPT",VALUE(L311),0)</f>
        <v>0</v>
      </c>
      <c r="U311" s="4">
        <f>IF(H311="HSK",VALUE(K311),0)</f>
        <v>0</v>
      </c>
      <c r="V311" s="4">
        <f>IF(H311="HSK",VALUE(L311),0)</f>
        <v>0</v>
      </c>
      <c r="W311" s="4">
        <f>IF(H311="G-TELP Level2",VALUE(L311),0)</f>
        <v>0</v>
      </c>
      <c r="X311" s="4">
        <f>IF(P311="A",IF(Q311&gt;849,1,IF(R311&gt;335,1,IF(S311&gt;97,1,IF(T311&gt;849,1,IF(W311&gt;82,1,IF(U311=6,1,IF(U311=5,IF(V311&gt;254,1,0),0))))))),IF(P311="B",IF(Q311&gt;699,1,IF(R311&gt;263,1,IF(S311&gt;78,1,IF(T311&gt;699,1,IF(W311&gt;63,1,IF(U311=6,1,IF(U311=5,IF(V311&gt;179,1,0),0))))))),IF(P311="C",IF(Q311&gt;599,1,IF(R311&gt;226,1,IF(S311&gt;67,1,IF(T311&gt;599,1,IF(W311&gt;49,1,IF(U311=6,1,IF(U311=5,1,IF(U311=4,IF(V311&gt;209,1,0),0)))))))),IF(P311="D",IF(Q311&gt;649,1,IF(R311&gt;244,1,IF(S311&gt;73,1,IF(T311&gt;649,1,IF(W311&gt;56,1,IF(U311=6,1,IF(U311=5,1,IF(U311=4,IF(V311&gt;254,1,0),0)))))))),0))))</f>
        <v>1</v>
      </c>
      <c r="Y311" s="4">
        <f>SUMIF(B:B,B311,X:X)</f>
        <v>1</v>
      </c>
      <c r="Z311" s="4" t="str">
        <f>IF(Y311&gt;0,"어학 충족","자격미달")</f>
        <v>어학 충족</v>
      </c>
      <c r="AA311" s="4"/>
      <c r="AB311" s="4" t="str">
        <f>IF(P311="A",IF(Q311&gt;849,"TOEIC 충족",IF(R311&gt;335,"New-TEPS 충족",IF(S311&gt;97,"TOEFL 충족",IF(T311&gt;849,"JPT 충족",IF(W311&gt;82,"G-TELP 충족",IF(U311=6,"HSK점수 충족",IF(U311=5,IF(V311&gt;254,"HSK점수 충족","자격미달"),"자격미달"))))))),IF(P311="B",IF(Q311&gt;699,"TOEIC 충족",IF(R311&gt;263,"New-TEPS 충족",IF(S311&gt;78,"TOEFL 충족",IF(T311&gt;699,"JPT 충족",IF(W311&gt;63,"G-TELP 충족",IF(U311=6,"HSK점수 충족",IF(U311=5,IF(V311&gt;179,"HSK점수 충족","자격미달"),"자격미달"))))))),IF(P311="C",IF(Q311&gt;599,"TOEIC 충족",IF(R311&gt;226,"New-TEPS 충족",IF(S311&gt;67,"TOEFL 충족",IF(T311&gt;599,"JPT 충족",IF(W311&gt;49,"G-TELP 충족",IF(U311=6,"HSK점수 충족",IF(U311=5,"HSK점수 충족",IF(U311=4,IF(V311&gt;209,"HSK점수 충족","자격미달"),"자격미달")))))))),IF(P311="D",IF(Q311&gt;649,"TOEIC 충족",IF(R311&gt;244,"New-TEPS 충족",IF(S311&gt;73,"TOEFL 충족",IF(T311&gt;649,"JPT 충족",IF(W311&gt;56,"G-TELP 충족",IF(U1252=6,"HSK점수 충족",IF(U1252=5,"HSK점수 충족",IF(U1252=4,IF(V1252&gt;254,"HSK점수 충족","자격미달"),"자격미달")))))))),0))))</f>
        <v>TOEIC 충족</v>
      </c>
      <c r="AC311" s="21"/>
      <c r="AD311" s="4">
        <f>IF(P311="A",VLOOKUP(Q311,[1]교육_어학_경력backdata!$B$3:$C$9,2,1),IF(P311="B",VLOOKUP(Q311,[1]교육_어학_경력backdata!$G$3:$H$9,2,1),IF(P311="C",0,"오류")))</f>
        <v>16</v>
      </c>
      <c r="AE311" s="4">
        <f>IF(P311="A",VLOOKUP(R311,[1]교육_어학_경력backdata!$B$11:$C$17,2,1),IF(P311="B",VLOOKUP(R311,[1]교육_어학_경력backdata!$G$11:$H$17,2,1),IF(P311="C",0,"오류")))</f>
        <v>0</v>
      </c>
      <c r="AF311" s="4">
        <f>IF(P311="A",VLOOKUP(S311,[1]교육_어학_경력backdata!$B$19:$C$25,2,1),IF(P311="B",VLOOKUP(S311,[1]교육_어학_경력backdata!$G$19:$H$25,2,1),IF(P311="C",0,"오류")))</f>
        <v>0</v>
      </c>
      <c r="AG311" s="4">
        <f>IF(P311="A",VLOOKUP(T311,[1]교육_어학_경력backdata!$B$3:$C$9,2,1),IF(P311="B",VLOOKUP(T311,[1]교육_어학_경력backdata!$G$3:$H$9,2,1),IF(P311="C",0,"오류")))</f>
        <v>0</v>
      </c>
      <c r="AH311" s="4">
        <f>IF(P311="A",IF(U311=0,0,IF(U311=4,0,IF(U311=5,VLOOKUP(V311,[1]교육_어학_경력backdata!$B$27:$C$29,2,1),IF(U311=6,VLOOKUP(V311,[1]교육_어학_경력backdata!$B$31:$C$34,2,1))))),IF(P311="B",IF(U311=0,0,IF(U311=4,0,IF(U311=5,VLOOKUP(V311,[1]교육_어학_경력backdata!$G$27:$H$31,2,1),IF(U311=6,VLOOKUP(V311,[1]교육_어학_경력backdata!$G$33:$H$34,2,1))))),IF(CT311="C",0,"오류")))</f>
        <v>0</v>
      </c>
      <c r="AI311" s="4">
        <f>IF(P311="A",VLOOKUP(W311,[1]교육_어학_경력backdata!$B$36:$C$42,2,1),IF(P311="B",VLOOKUP(W311,[1]교육_어학_경력backdata!$G$36:$H$42,2,1),IF(P311="C",0,"오류")))</f>
        <v>0</v>
      </c>
      <c r="AJ311" s="4">
        <f>SUM(AD311:AI311)</f>
        <v>16</v>
      </c>
      <c r="AK311" s="4">
        <f>_xlfn.MAXIFS(AJ:AJ,B:B,B311)</f>
        <v>16</v>
      </c>
      <c r="AL311" s="4"/>
      <c r="AM311" s="21"/>
      <c r="AN311" s="4"/>
      <c r="AO311" s="4"/>
    </row>
    <row r="312" spans="1:41" x14ac:dyDescent="0.4">
      <c r="A312" s="3">
        <f>IF(B311=B312,A311,A311+1)</f>
        <v>284</v>
      </c>
      <c r="B312" s="3" t="s">
        <v>4875</v>
      </c>
      <c r="C312" s="3" t="s">
        <v>4874</v>
      </c>
      <c r="D312" s="3" t="s">
        <v>3044</v>
      </c>
      <c r="E312" s="3" t="s">
        <v>3043</v>
      </c>
      <c r="F312" s="3">
        <f>IF(B312=B311,F311+1,1)</f>
        <v>1</v>
      </c>
      <c r="G312" s="3" t="s">
        <v>6384</v>
      </c>
      <c r="H312" s="3" t="s">
        <v>6379</v>
      </c>
      <c r="I312" s="3" t="s">
        <v>6378</v>
      </c>
      <c r="J312" s="3" t="s">
        <v>6521</v>
      </c>
      <c r="K312" s="3"/>
      <c r="L312" s="3" t="s">
        <v>6471</v>
      </c>
      <c r="M312" s="3" t="s">
        <v>7269</v>
      </c>
      <c r="P312" s="3" t="s">
        <v>2434</v>
      </c>
      <c r="Q312" s="3">
        <f>IF(H312="TOEIC",VALUE(L312),0)</f>
        <v>870</v>
      </c>
      <c r="R312" s="3">
        <f>IF(H312="NEW TEPS",VALUE(L312),0)</f>
        <v>0</v>
      </c>
      <c r="S312" s="3">
        <f>IF(H312="TOEFL(ibt)",VALUE(L312),0)</f>
        <v>0</v>
      </c>
      <c r="T312" s="3">
        <f>IF(H312="JPT",VALUE(L312),0)</f>
        <v>0</v>
      </c>
      <c r="U312" s="3">
        <f>IF(H312="HSK",VALUE(K312),0)</f>
        <v>0</v>
      </c>
      <c r="V312" s="3">
        <f>IF(H312="HSK",VALUE(L312),0)</f>
        <v>0</v>
      </c>
      <c r="W312" s="3">
        <f>IF(H312="G-TELP Level2",VALUE(L312),0)</f>
        <v>0</v>
      </c>
      <c r="X312" s="3">
        <f>IF(P312="A",IF(Q312&gt;849,1,IF(R312&gt;335,1,IF(S312&gt;97,1,IF(T312&gt;849,1,IF(W312&gt;82,1,IF(U312=6,1,IF(U312=5,IF(V312&gt;254,1,0),0))))))),IF(P312="B",IF(Q312&gt;699,1,IF(R312&gt;263,1,IF(S312&gt;78,1,IF(T312&gt;699,1,IF(W312&gt;63,1,IF(U312=6,1,IF(U312=5,IF(V312&gt;179,1,0),0))))))),IF(P312="C",IF(Q312&gt;599,1,IF(R312&gt;226,1,IF(S312&gt;67,1,IF(T312&gt;599,1,IF(W312&gt;49,1,IF(U312=6,1,IF(U312=5,1,IF(U312=4,IF(V312&gt;209,1,0),0)))))))),IF(P312="D",IF(Q312&gt;649,1,IF(R312&gt;244,1,IF(S312&gt;73,1,IF(T312&gt;649,1,IF(W312&gt;56,1,IF(U312=6,1,IF(U312=5,1,IF(U312=4,IF(V312&gt;254,1,0),0)))))))),0))))</f>
        <v>1</v>
      </c>
      <c r="Y312" s="3">
        <f>SUMIF(B:B,B312,X:X)</f>
        <v>1</v>
      </c>
      <c r="Z312" s="3" t="str">
        <f>IF(Y312&gt;0,"어학 충족","자격미달")</f>
        <v>어학 충족</v>
      </c>
      <c r="AA312" s="3"/>
      <c r="AB312" s="3" t="str">
        <f>IF(P312="A",IF(Q312&gt;849,"TOEIC 충족",IF(R312&gt;335,"New-TEPS 충족",IF(S312&gt;97,"TOEFL 충족",IF(T312&gt;849,"JPT 충족",IF(W312&gt;82,"G-TELP 충족",IF(U312=6,"HSK점수 충족",IF(U312=5,IF(V312&gt;254,"HSK점수 충족","자격미달"),"자격미달"))))))),IF(P312="B",IF(Q312&gt;699,"TOEIC 충족",IF(R312&gt;263,"New-TEPS 충족",IF(S312&gt;78,"TOEFL 충족",IF(T312&gt;699,"JPT 충족",IF(W312&gt;63,"G-TELP 충족",IF(U312=6,"HSK점수 충족",IF(U312=5,IF(V312&gt;179,"HSK점수 충족","자격미달"),"자격미달"))))))),IF(P312="C",IF(Q312&gt;599,"TOEIC 충족",IF(R312&gt;226,"New-TEPS 충족",IF(S312&gt;67,"TOEFL 충족",IF(T312&gt;599,"JPT 충족",IF(W312&gt;49,"G-TELP 충족",IF(U312=6,"HSK점수 충족",IF(U312=5,"HSK점수 충족",IF(U312=4,IF(V312&gt;209,"HSK점수 충족","자격미달"),"자격미달")))))))),IF(P312="D",IF(Q312&gt;649,"TOEIC 충족",IF(R312&gt;244,"New-TEPS 충족",IF(S312&gt;73,"TOEFL 충족",IF(T312&gt;649,"JPT 충족",IF(W312&gt;56,"G-TELP 충족",IF(U1253=6,"HSK점수 충족",IF(U1253=5,"HSK점수 충족",IF(U1253=4,IF(V1253&gt;254,"HSK점수 충족","자격미달"),"자격미달")))))))),0))))</f>
        <v>TOEIC 충족</v>
      </c>
      <c r="AC312" s="21"/>
      <c r="AD312" s="3">
        <f>IF(P312="A",VLOOKUP(Q312,[1]교육_어학_경력backdata!$B$3:$C$9,2,1),IF(P312="B",VLOOKUP(Q312,[1]교육_어학_경력backdata!$G$3:$H$9,2,1),IF(P312="C",0,"오류")))</f>
        <v>12</v>
      </c>
      <c r="AE312" s="3">
        <f>IF(P312="A",VLOOKUP(R312,[1]교육_어학_경력backdata!$B$11:$C$17,2,1),IF(P312="B",VLOOKUP(R312,[1]교육_어학_경력backdata!$G$11:$H$17,2,1),IF(P312="C",0,"오류")))</f>
        <v>0</v>
      </c>
      <c r="AF312" s="3">
        <f>IF(P312="A",VLOOKUP(S312,[1]교육_어학_경력backdata!$B$19:$C$25,2,1),IF(P312="B",VLOOKUP(S312,[1]교육_어학_경력backdata!$G$19:$H$25,2,1),IF(P312="C",0,"오류")))</f>
        <v>0</v>
      </c>
      <c r="AG312" s="3">
        <f>IF(P312="A",VLOOKUP(T312,[1]교육_어학_경력backdata!$B$3:$C$9,2,1),IF(P312="B",VLOOKUP(T312,[1]교육_어학_경력backdata!$G$3:$H$9,2,1),IF(P312="C",0,"오류")))</f>
        <v>0</v>
      </c>
      <c r="AH312" s="3">
        <f>IF(P312="A",IF(U312=0,0,IF(U312=4,0,IF(U312=5,VLOOKUP(V312,[1]교육_어학_경력backdata!$B$27:$C$29,2,1),IF(U312=6,VLOOKUP(V312,[1]교육_어학_경력backdata!$B$31:$C$34,2,1))))),IF(P312="B",IF(U312=0,0,IF(U312=4,0,IF(U312=5,VLOOKUP(V312,[1]교육_어학_경력backdata!$G$27:$H$31,2,1),IF(U312=6,VLOOKUP(V312,[1]교육_어학_경력backdata!$G$33:$H$34,2,1))))),IF(CT312="C",0,"오류")))</f>
        <v>0</v>
      </c>
      <c r="AI312" s="3">
        <f>IF(P312="A",VLOOKUP(W312,[1]교육_어학_경력backdata!$B$36:$C$42,2,1),IF(P312="B",VLOOKUP(W312,[1]교육_어학_경력backdata!$G$36:$H$42,2,1),IF(P312="C",0,"오류")))</f>
        <v>0</v>
      </c>
      <c r="AJ312" s="3">
        <f>SUM(AD312:AI312)</f>
        <v>12</v>
      </c>
      <c r="AK312" s="3">
        <f>_xlfn.MAXIFS(AJ:AJ,B:B,B312)</f>
        <v>12</v>
      </c>
      <c r="AL312" s="3"/>
      <c r="AM312" s="21"/>
      <c r="AN312" s="3"/>
      <c r="AO312" s="3"/>
    </row>
    <row r="313" spans="1:41" x14ac:dyDescent="0.4">
      <c r="A313" s="4">
        <f>IF(B312=B313,A312,A312+1)</f>
        <v>285</v>
      </c>
      <c r="B313" s="4" t="s">
        <v>4870</v>
      </c>
      <c r="C313" s="4" t="s">
        <v>4869</v>
      </c>
      <c r="D313" s="4" t="s">
        <v>3044</v>
      </c>
      <c r="E313" s="4" t="s">
        <v>3043</v>
      </c>
      <c r="F313" s="4">
        <f>IF(B313=B312,F312+1,1)</f>
        <v>1</v>
      </c>
      <c r="G313" s="4" t="s">
        <v>6384</v>
      </c>
      <c r="H313" s="4" t="s">
        <v>6379</v>
      </c>
      <c r="I313" s="4" t="s">
        <v>6378</v>
      </c>
      <c r="J313" s="4" t="s">
        <v>6840</v>
      </c>
      <c r="K313" s="4"/>
      <c r="L313" s="4" t="s">
        <v>6451</v>
      </c>
      <c r="M313" s="4" t="s">
        <v>7268</v>
      </c>
      <c r="P313" s="4" t="s">
        <v>2434</v>
      </c>
      <c r="Q313" s="4">
        <f>IF(H313="TOEIC",VALUE(L313),0)</f>
        <v>920</v>
      </c>
      <c r="R313" s="4">
        <f>IF(H313="NEW TEPS",VALUE(L313),0)</f>
        <v>0</v>
      </c>
      <c r="S313" s="4">
        <f>IF(H313="TOEFL(ibt)",VALUE(L313),0)</f>
        <v>0</v>
      </c>
      <c r="T313" s="4">
        <f>IF(H313="JPT",VALUE(L313),0)</f>
        <v>0</v>
      </c>
      <c r="U313" s="4">
        <f>IF(H313="HSK",VALUE(K313),0)</f>
        <v>0</v>
      </c>
      <c r="V313" s="4">
        <f>IF(H313="HSK",VALUE(L313),0)</f>
        <v>0</v>
      </c>
      <c r="W313" s="4">
        <f>IF(H313="G-TELP Level2",VALUE(L313),0)</f>
        <v>0</v>
      </c>
      <c r="X313" s="4">
        <f>IF(P313="A",IF(Q313&gt;849,1,IF(R313&gt;335,1,IF(S313&gt;97,1,IF(T313&gt;849,1,IF(W313&gt;82,1,IF(U313=6,1,IF(U313=5,IF(V313&gt;254,1,0),0))))))),IF(P313="B",IF(Q313&gt;699,1,IF(R313&gt;263,1,IF(S313&gt;78,1,IF(T313&gt;699,1,IF(W313&gt;63,1,IF(U313=6,1,IF(U313=5,IF(V313&gt;179,1,0),0))))))),IF(P313="C",IF(Q313&gt;599,1,IF(R313&gt;226,1,IF(S313&gt;67,1,IF(T313&gt;599,1,IF(W313&gt;49,1,IF(U313=6,1,IF(U313=5,1,IF(U313=4,IF(V313&gt;209,1,0),0)))))))),IF(P313="D",IF(Q313&gt;649,1,IF(R313&gt;244,1,IF(S313&gt;73,1,IF(T313&gt;649,1,IF(W313&gt;56,1,IF(U313=6,1,IF(U313=5,1,IF(U313=4,IF(V313&gt;254,1,0),0)))))))),0))))</f>
        <v>1</v>
      </c>
      <c r="Y313" s="4">
        <f>SUMIF(B:B,B313,X:X)</f>
        <v>1</v>
      </c>
      <c r="Z313" s="4" t="str">
        <f>IF(Y313&gt;0,"어학 충족","자격미달")</f>
        <v>어학 충족</v>
      </c>
      <c r="AA313" s="4"/>
      <c r="AB313" s="4" t="str">
        <f>IF(P313="A",IF(Q313&gt;849,"TOEIC 충족",IF(R313&gt;335,"New-TEPS 충족",IF(S313&gt;97,"TOEFL 충족",IF(T313&gt;849,"JPT 충족",IF(W313&gt;82,"G-TELP 충족",IF(U313=6,"HSK점수 충족",IF(U313=5,IF(V313&gt;254,"HSK점수 충족","자격미달"),"자격미달"))))))),IF(P313="B",IF(Q313&gt;699,"TOEIC 충족",IF(R313&gt;263,"New-TEPS 충족",IF(S313&gt;78,"TOEFL 충족",IF(T313&gt;699,"JPT 충족",IF(W313&gt;63,"G-TELP 충족",IF(U313=6,"HSK점수 충족",IF(U313=5,IF(V313&gt;179,"HSK점수 충족","자격미달"),"자격미달"))))))),IF(P313="C",IF(Q313&gt;599,"TOEIC 충족",IF(R313&gt;226,"New-TEPS 충족",IF(S313&gt;67,"TOEFL 충족",IF(T313&gt;599,"JPT 충족",IF(W313&gt;49,"G-TELP 충족",IF(U313=6,"HSK점수 충족",IF(U313=5,"HSK점수 충족",IF(U313=4,IF(V313&gt;209,"HSK점수 충족","자격미달"),"자격미달")))))))),IF(P313="D",IF(Q313&gt;649,"TOEIC 충족",IF(R313&gt;244,"New-TEPS 충족",IF(S313&gt;73,"TOEFL 충족",IF(T313&gt;649,"JPT 충족",IF(W313&gt;56,"G-TELP 충족",IF(U1254=6,"HSK점수 충족",IF(U1254=5,"HSK점수 충족",IF(U1254=4,IF(V1254&gt;254,"HSK점수 충족","자격미달"),"자격미달")))))))),0))))</f>
        <v>TOEIC 충족</v>
      </c>
      <c r="AC313" s="21"/>
      <c r="AD313" s="4">
        <f>IF(P313="A",VLOOKUP(Q313,[1]교육_어학_경력backdata!$B$3:$C$9,2,1),IF(P313="B",VLOOKUP(Q313,[1]교육_어학_경력backdata!$G$3:$H$9,2,1),IF(P313="C",0,"오류")))</f>
        <v>16</v>
      </c>
      <c r="AE313" s="4">
        <f>IF(P313="A",VLOOKUP(R313,[1]교육_어학_경력backdata!$B$11:$C$17,2,1),IF(P313="B",VLOOKUP(R313,[1]교육_어학_경력backdata!$G$11:$H$17,2,1),IF(P313="C",0,"오류")))</f>
        <v>0</v>
      </c>
      <c r="AF313" s="4">
        <f>IF(P313="A",VLOOKUP(S313,[1]교육_어학_경력backdata!$B$19:$C$25,2,1),IF(P313="B",VLOOKUP(S313,[1]교육_어학_경력backdata!$G$19:$H$25,2,1),IF(P313="C",0,"오류")))</f>
        <v>0</v>
      </c>
      <c r="AG313" s="4">
        <f>IF(P313="A",VLOOKUP(T313,[1]교육_어학_경력backdata!$B$3:$C$9,2,1),IF(P313="B",VLOOKUP(T313,[1]교육_어학_경력backdata!$G$3:$H$9,2,1),IF(P313="C",0,"오류")))</f>
        <v>0</v>
      </c>
      <c r="AH313" s="4">
        <f>IF(P313="A",IF(U313=0,0,IF(U313=4,0,IF(U313=5,VLOOKUP(V313,[1]교육_어학_경력backdata!$B$27:$C$29,2,1),IF(U313=6,VLOOKUP(V313,[1]교육_어학_경력backdata!$B$31:$C$34,2,1))))),IF(P313="B",IF(U313=0,0,IF(U313=4,0,IF(U313=5,VLOOKUP(V313,[1]교육_어학_경력backdata!$G$27:$H$31,2,1),IF(U313=6,VLOOKUP(V313,[1]교육_어학_경력backdata!$G$33:$H$34,2,1))))),IF(CT313="C",0,"오류")))</f>
        <v>0</v>
      </c>
      <c r="AI313" s="4">
        <f>IF(P313="A",VLOOKUP(W313,[1]교육_어학_경력backdata!$B$36:$C$42,2,1),IF(P313="B",VLOOKUP(W313,[1]교육_어학_경력backdata!$G$36:$H$42,2,1),IF(P313="C",0,"오류")))</f>
        <v>0</v>
      </c>
      <c r="AJ313" s="4">
        <f>SUM(AD313:AI313)</f>
        <v>16</v>
      </c>
      <c r="AK313" s="4">
        <f>_xlfn.MAXIFS(AJ:AJ,B:B,B313)</f>
        <v>16</v>
      </c>
      <c r="AL313" s="4"/>
      <c r="AM313" s="21"/>
      <c r="AN313" s="4"/>
      <c r="AO313" s="4"/>
    </row>
    <row r="314" spans="1:41" x14ac:dyDescent="0.4">
      <c r="A314" s="3">
        <f>IF(B313=B314,A313,A313+1)</f>
        <v>286</v>
      </c>
      <c r="B314" s="3" t="s">
        <v>4863</v>
      </c>
      <c r="C314" s="3" t="s">
        <v>4862</v>
      </c>
      <c r="D314" s="3" t="s">
        <v>3044</v>
      </c>
      <c r="E314" s="3" t="s">
        <v>3043</v>
      </c>
      <c r="F314" s="3">
        <f>IF(B314=B313,F313+1,1)</f>
        <v>1</v>
      </c>
      <c r="G314" s="3" t="s">
        <v>6380</v>
      </c>
      <c r="H314" s="3" t="s">
        <v>6379</v>
      </c>
      <c r="I314" s="3" t="s">
        <v>6378</v>
      </c>
      <c r="J314" s="3" t="s">
        <v>6937</v>
      </c>
      <c r="K314" s="3"/>
      <c r="L314" s="3" t="s">
        <v>6674</v>
      </c>
      <c r="M314" s="3" t="s">
        <v>7267</v>
      </c>
      <c r="P314" s="3" t="s">
        <v>2434</v>
      </c>
      <c r="Q314" s="3">
        <f>IF(H314="TOEIC",VALUE(L314),0)</f>
        <v>905</v>
      </c>
      <c r="R314" s="3">
        <f>IF(H314="NEW TEPS",VALUE(L314),0)</f>
        <v>0</v>
      </c>
      <c r="S314" s="3">
        <f>IF(H314="TOEFL(ibt)",VALUE(L314),0)</f>
        <v>0</v>
      </c>
      <c r="T314" s="3">
        <f>IF(H314="JPT",VALUE(L314),0)</f>
        <v>0</v>
      </c>
      <c r="U314" s="3">
        <f>IF(H314="HSK",VALUE(K314),0)</f>
        <v>0</v>
      </c>
      <c r="V314" s="3">
        <f>IF(H314="HSK",VALUE(L314),0)</f>
        <v>0</v>
      </c>
      <c r="W314" s="3">
        <f>IF(H314="G-TELP Level2",VALUE(L314),0)</f>
        <v>0</v>
      </c>
      <c r="X314" s="3">
        <f>IF(P314="A",IF(Q314&gt;849,1,IF(R314&gt;335,1,IF(S314&gt;97,1,IF(T314&gt;849,1,IF(W314&gt;82,1,IF(U314=6,1,IF(U314=5,IF(V314&gt;254,1,0),0))))))),IF(P314="B",IF(Q314&gt;699,1,IF(R314&gt;263,1,IF(S314&gt;78,1,IF(T314&gt;699,1,IF(W314&gt;63,1,IF(U314=6,1,IF(U314=5,IF(V314&gt;179,1,0),0))))))),IF(P314="C",IF(Q314&gt;599,1,IF(R314&gt;226,1,IF(S314&gt;67,1,IF(T314&gt;599,1,IF(W314&gt;49,1,IF(U314=6,1,IF(U314=5,1,IF(U314=4,IF(V314&gt;209,1,0),0)))))))),IF(P314="D",IF(Q314&gt;649,1,IF(R314&gt;244,1,IF(S314&gt;73,1,IF(T314&gt;649,1,IF(W314&gt;56,1,IF(U314=6,1,IF(U314=5,1,IF(U314=4,IF(V314&gt;254,1,0),0)))))))),0))))</f>
        <v>1</v>
      </c>
      <c r="Y314" s="3">
        <f>SUMIF(B:B,B314,X:X)</f>
        <v>1</v>
      </c>
      <c r="Z314" s="3" t="str">
        <f>IF(Y314&gt;0,"어학 충족","자격미달")</f>
        <v>어학 충족</v>
      </c>
      <c r="AA314" s="3"/>
      <c r="AB314" s="3" t="str">
        <f>IF(P314="A",IF(Q314&gt;849,"TOEIC 충족",IF(R314&gt;335,"New-TEPS 충족",IF(S314&gt;97,"TOEFL 충족",IF(T314&gt;849,"JPT 충족",IF(W314&gt;82,"G-TELP 충족",IF(U314=6,"HSK점수 충족",IF(U314=5,IF(V314&gt;254,"HSK점수 충족","자격미달"),"자격미달"))))))),IF(P314="B",IF(Q314&gt;699,"TOEIC 충족",IF(R314&gt;263,"New-TEPS 충족",IF(S314&gt;78,"TOEFL 충족",IF(T314&gt;699,"JPT 충족",IF(W314&gt;63,"G-TELP 충족",IF(U314=6,"HSK점수 충족",IF(U314=5,IF(V314&gt;179,"HSK점수 충족","자격미달"),"자격미달"))))))),IF(P314="C",IF(Q314&gt;599,"TOEIC 충족",IF(R314&gt;226,"New-TEPS 충족",IF(S314&gt;67,"TOEFL 충족",IF(T314&gt;599,"JPT 충족",IF(W314&gt;49,"G-TELP 충족",IF(U314=6,"HSK점수 충족",IF(U314=5,"HSK점수 충족",IF(U314=4,IF(V314&gt;209,"HSK점수 충족","자격미달"),"자격미달")))))))),IF(P314="D",IF(Q314&gt;649,"TOEIC 충족",IF(R314&gt;244,"New-TEPS 충족",IF(S314&gt;73,"TOEFL 충족",IF(T314&gt;649,"JPT 충족",IF(W314&gt;56,"G-TELP 충족",IF(U1255=6,"HSK점수 충족",IF(U1255=5,"HSK점수 충족",IF(U1255=4,IF(V1255&gt;254,"HSK점수 충족","자격미달"),"자격미달")))))))),0))))</f>
        <v>TOEIC 충족</v>
      </c>
      <c r="AC314" s="21"/>
      <c r="AD314" s="3">
        <f>IF(P314="A",VLOOKUP(Q314,[1]교육_어학_경력backdata!$B$3:$C$9,2,1),IF(P314="B",VLOOKUP(Q314,[1]교육_어학_경력backdata!$G$3:$H$9,2,1),IF(P314="C",0,"오류")))</f>
        <v>16</v>
      </c>
      <c r="AE314" s="3">
        <f>IF(P314="A",VLOOKUP(R314,[1]교육_어학_경력backdata!$B$11:$C$17,2,1),IF(P314="B",VLOOKUP(R314,[1]교육_어학_경력backdata!$G$11:$H$17,2,1),IF(P314="C",0,"오류")))</f>
        <v>0</v>
      </c>
      <c r="AF314" s="3">
        <f>IF(P314="A",VLOOKUP(S314,[1]교육_어학_경력backdata!$B$19:$C$25,2,1),IF(P314="B",VLOOKUP(S314,[1]교육_어학_경력backdata!$G$19:$H$25,2,1),IF(P314="C",0,"오류")))</f>
        <v>0</v>
      </c>
      <c r="AG314" s="3">
        <f>IF(P314="A",VLOOKUP(T314,[1]교육_어학_경력backdata!$B$3:$C$9,2,1),IF(P314="B",VLOOKUP(T314,[1]교육_어학_경력backdata!$G$3:$H$9,2,1),IF(P314="C",0,"오류")))</f>
        <v>0</v>
      </c>
      <c r="AH314" s="3">
        <f>IF(P314="A",IF(U314=0,0,IF(U314=4,0,IF(U314=5,VLOOKUP(V314,[1]교육_어학_경력backdata!$B$27:$C$29,2,1),IF(U314=6,VLOOKUP(V314,[1]교육_어학_경력backdata!$B$31:$C$34,2,1))))),IF(P314="B",IF(U314=0,0,IF(U314=4,0,IF(U314=5,VLOOKUP(V314,[1]교육_어학_경력backdata!$G$27:$H$31,2,1),IF(U314=6,VLOOKUP(V314,[1]교육_어학_경력backdata!$G$33:$H$34,2,1))))),IF(CT314="C",0,"오류")))</f>
        <v>0</v>
      </c>
      <c r="AI314" s="3">
        <f>IF(P314="A",VLOOKUP(W314,[1]교육_어학_경력backdata!$B$36:$C$42,2,1),IF(P314="B",VLOOKUP(W314,[1]교육_어학_경력backdata!$G$36:$H$42,2,1),IF(P314="C",0,"오류")))</f>
        <v>0</v>
      </c>
      <c r="AJ314" s="3">
        <f>SUM(AD314:AI314)</f>
        <v>16</v>
      </c>
      <c r="AK314" s="3">
        <f>_xlfn.MAXIFS(AJ:AJ,B:B,B314)</f>
        <v>16</v>
      </c>
      <c r="AL314" s="3"/>
      <c r="AM314" s="21"/>
      <c r="AN314" s="3"/>
      <c r="AO314" s="3"/>
    </row>
    <row r="315" spans="1:41" x14ac:dyDescent="0.4">
      <c r="A315" s="4">
        <f>IF(B314=B315,A314,A314+1)</f>
        <v>287</v>
      </c>
      <c r="B315" s="4" t="s">
        <v>4856</v>
      </c>
      <c r="C315" s="4" t="s">
        <v>4759</v>
      </c>
      <c r="D315" s="4" t="s">
        <v>3044</v>
      </c>
      <c r="E315" s="4" t="s">
        <v>3043</v>
      </c>
      <c r="F315" s="4">
        <f>IF(B315=B314,F314+1,1)</f>
        <v>1</v>
      </c>
      <c r="G315" s="4" t="s">
        <v>6380</v>
      </c>
      <c r="H315" s="4" t="s">
        <v>6379</v>
      </c>
      <c r="I315" s="4" t="s">
        <v>6378</v>
      </c>
      <c r="J315" s="4" t="s">
        <v>6567</v>
      </c>
      <c r="K315" s="4"/>
      <c r="L315" s="4" t="s">
        <v>6430</v>
      </c>
      <c r="M315" s="4" t="s">
        <v>7266</v>
      </c>
      <c r="P315" s="4" t="s">
        <v>2434</v>
      </c>
      <c r="Q315" s="4">
        <f>IF(H315="TOEIC",VALUE(L315),0)</f>
        <v>850</v>
      </c>
      <c r="R315" s="4">
        <f>IF(H315="NEW TEPS",VALUE(L315),0)</f>
        <v>0</v>
      </c>
      <c r="S315" s="4">
        <f>IF(H315="TOEFL(ibt)",VALUE(L315),0)</f>
        <v>0</v>
      </c>
      <c r="T315" s="4">
        <f>IF(H315="JPT",VALUE(L315),0)</f>
        <v>0</v>
      </c>
      <c r="U315" s="4">
        <f>IF(H315="HSK",VALUE(K315),0)</f>
        <v>0</v>
      </c>
      <c r="V315" s="4">
        <f>IF(H315="HSK",VALUE(L315),0)</f>
        <v>0</v>
      </c>
      <c r="W315" s="4">
        <f>IF(H315="G-TELP Level2",VALUE(L315),0)</f>
        <v>0</v>
      </c>
      <c r="X315" s="4">
        <f>IF(P315="A",IF(Q315&gt;849,1,IF(R315&gt;335,1,IF(S315&gt;97,1,IF(T315&gt;849,1,IF(W315&gt;82,1,IF(U315=6,1,IF(U315=5,IF(V315&gt;254,1,0),0))))))),IF(P315="B",IF(Q315&gt;699,1,IF(R315&gt;263,1,IF(S315&gt;78,1,IF(T315&gt;699,1,IF(W315&gt;63,1,IF(U315=6,1,IF(U315=5,IF(V315&gt;179,1,0),0))))))),IF(P315="C",IF(Q315&gt;599,1,IF(R315&gt;226,1,IF(S315&gt;67,1,IF(T315&gt;599,1,IF(W315&gt;49,1,IF(U315=6,1,IF(U315=5,1,IF(U315=4,IF(V315&gt;209,1,0),0)))))))),IF(P315="D",IF(Q315&gt;649,1,IF(R315&gt;244,1,IF(S315&gt;73,1,IF(T315&gt;649,1,IF(W315&gt;56,1,IF(U315=6,1,IF(U315=5,1,IF(U315=4,IF(V315&gt;254,1,0),0)))))))),0))))</f>
        <v>1</v>
      </c>
      <c r="Y315" s="4">
        <f>SUMIF(B:B,B315,X:X)</f>
        <v>1</v>
      </c>
      <c r="Z315" s="4" t="str">
        <f>IF(Y315&gt;0,"어학 충족","자격미달")</f>
        <v>어학 충족</v>
      </c>
      <c r="AA315" s="4"/>
      <c r="AB315" s="4" t="str">
        <f>IF(P315="A",IF(Q315&gt;849,"TOEIC 충족",IF(R315&gt;335,"New-TEPS 충족",IF(S315&gt;97,"TOEFL 충족",IF(T315&gt;849,"JPT 충족",IF(W315&gt;82,"G-TELP 충족",IF(U315=6,"HSK점수 충족",IF(U315=5,IF(V315&gt;254,"HSK점수 충족","자격미달"),"자격미달"))))))),IF(P315="B",IF(Q315&gt;699,"TOEIC 충족",IF(R315&gt;263,"New-TEPS 충족",IF(S315&gt;78,"TOEFL 충족",IF(T315&gt;699,"JPT 충족",IF(W315&gt;63,"G-TELP 충족",IF(U315=6,"HSK점수 충족",IF(U315=5,IF(V315&gt;179,"HSK점수 충족","자격미달"),"자격미달"))))))),IF(P315="C",IF(Q315&gt;599,"TOEIC 충족",IF(R315&gt;226,"New-TEPS 충족",IF(S315&gt;67,"TOEFL 충족",IF(T315&gt;599,"JPT 충족",IF(W315&gt;49,"G-TELP 충족",IF(U315=6,"HSK점수 충족",IF(U315=5,"HSK점수 충족",IF(U315=4,IF(V315&gt;209,"HSK점수 충족","자격미달"),"자격미달")))))))),IF(P315="D",IF(Q315&gt;649,"TOEIC 충족",IF(R315&gt;244,"New-TEPS 충족",IF(S315&gt;73,"TOEFL 충족",IF(T315&gt;649,"JPT 충족",IF(W315&gt;56,"G-TELP 충족",IF(U1256=6,"HSK점수 충족",IF(U1256=5,"HSK점수 충족",IF(U1256=4,IF(V1256&gt;254,"HSK점수 충족","자격미달"),"자격미달")))))))),0))))</f>
        <v>TOEIC 충족</v>
      </c>
      <c r="AC315" s="21"/>
      <c r="AD315" s="4">
        <f>IF(P315="A",VLOOKUP(Q315,[1]교육_어학_경력backdata!$B$3:$C$9,2,1),IF(P315="B",VLOOKUP(Q315,[1]교육_어학_경력backdata!$G$3:$H$9,2,1),IF(P315="C",0,"오류")))</f>
        <v>12</v>
      </c>
      <c r="AE315" s="4">
        <f>IF(P315="A",VLOOKUP(R315,[1]교육_어학_경력backdata!$B$11:$C$17,2,1),IF(P315="B",VLOOKUP(R315,[1]교육_어학_경력backdata!$G$11:$H$17,2,1),IF(P315="C",0,"오류")))</f>
        <v>0</v>
      </c>
      <c r="AF315" s="4">
        <f>IF(P315="A",VLOOKUP(S315,[1]교육_어학_경력backdata!$B$19:$C$25,2,1),IF(P315="B",VLOOKUP(S315,[1]교육_어학_경력backdata!$G$19:$H$25,2,1),IF(P315="C",0,"오류")))</f>
        <v>0</v>
      </c>
      <c r="AG315" s="4">
        <f>IF(P315="A",VLOOKUP(T315,[1]교육_어학_경력backdata!$B$3:$C$9,2,1),IF(P315="B",VLOOKUP(T315,[1]교육_어학_경력backdata!$G$3:$H$9,2,1),IF(P315="C",0,"오류")))</f>
        <v>0</v>
      </c>
      <c r="AH315" s="4">
        <f>IF(P315="A",IF(U315=0,0,IF(U315=4,0,IF(U315=5,VLOOKUP(V315,[1]교육_어학_경력backdata!$B$27:$C$29,2,1),IF(U315=6,VLOOKUP(V315,[1]교육_어학_경력backdata!$B$31:$C$34,2,1))))),IF(P315="B",IF(U315=0,0,IF(U315=4,0,IF(U315=5,VLOOKUP(V315,[1]교육_어학_경력backdata!$G$27:$H$31,2,1),IF(U315=6,VLOOKUP(V315,[1]교육_어학_경력backdata!$G$33:$H$34,2,1))))),IF(CT315="C",0,"오류")))</f>
        <v>0</v>
      </c>
      <c r="AI315" s="4">
        <f>IF(P315="A",VLOOKUP(W315,[1]교육_어학_경력backdata!$B$36:$C$42,2,1),IF(P315="B",VLOOKUP(W315,[1]교육_어학_경력backdata!$G$36:$H$42,2,1),IF(P315="C",0,"오류")))</f>
        <v>0</v>
      </c>
      <c r="AJ315" s="4">
        <f>SUM(AD315:AI315)</f>
        <v>12</v>
      </c>
      <c r="AK315" s="4">
        <f>_xlfn.MAXIFS(AJ:AJ,B:B,B315)</f>
        <v>12</v>
      </c>
      <c r="AL315" s="4"/>
      <c r="AM315" s="21"/>
      <c r="AN315" s="4"/>
      <c r="AO315" s="4"/>
    </row>
    <row r="316" spans="1:41" x14ac:dyDescent="0.4">
      <c r="A316" s="3">
        <f>IF(B315=B316,A315,A315+1)</f>
        <v>288</v>
      </c>
      <c r="B316" s="3" t="s">
        <v>4848</v>
      </c>
      <c r="C316" s="3" t="s">
        <v>4847</v>
      </c>
      <c r="D316" s="3" t="s">
        <v>3044</v>
      </c>
      <c r="E316" s="3" t="s">
        <v>3043</v>
      </c>
      <c r="F316" s="3">
        <f>IF(B316=B315,F315+1,1)</f>
        <v>1</v>
      </c>
      <c r="G316" s="3" t="s">
        <v>6380</v>
      </c>
      <c r="H316" s="3" t="s">
        <v>6894</v>
      </c>
      <c r="I316" s="3" t="s">
        <v>6893</v>
      </c>
      <c r="J316" s="3" t="s">
        <v>7265</v>
      </c>
      <c r="K316" s="3"/>
      <c r="L316" s="3" t="s">
        <v>7264</v>
      </c>
      <c r="M316" s="3" t="s">
        <v>7263</v>
      </c>
      <c r="P316" s="3" t="s">
        <v>2434</v>
      </c>
      <c r="Q316" s="3">
        <f>IF(H316="TOEIC",VALUE(L316),0)</f>
        <v>0</v>
      </c>
      <c r="R316" s="3">
        <f>IF(H316="NEW TEPS",VALUE(L316),0)</f>
        <v>376</v>
      </c>
      <c r="S316" s="3">
        <f>IF(H316="TOEFL(ibt)",VALUE(L316),0)</f>
        <v>0</v>
      </c>
      <c r="T316" s="3">
        <f>IF(H316="JPT",VALUE(L316),0)</f>
        <v>0</v>
      </c>
      <c r="U316" s="3">
        <f>IF(H316="HSK",VALUE(K316),0)</f>
        <v>0</v>
      </c>
      <c r="V316" s="3">
        <f>IF(H316="HSK",VALUE(L316),0)</f>
        <v>0</v>
      </c>
      <c r="W316" s="3">
        <f>IF(H316="G-TELP Level2",VALUE(L316),0)</f>
        <v>0</v>
      </c>
      <c r="X316" s="3">
        <f>IF(P316="A",IF(Q316&gt;849,1,IF(R316&gt;335,1,IF(S316&gt;97,1,IF(T316&gt;849,1,IF(W316&gt;82,1,IF(U316=6,1,IF(U316=5,IF(V316&gt;254,1,0),0))))))),IF(P316="B",IF(Q316&gt;699,1,IF(R316&gt;263,1,IF(S316&gt;78,1,IF(T316&gt;699,1,IF(W316&gt;63,1,IF(U316=6,1,IF(U316=5,IF(V316&gt;179,1,0),0))))))),IF(P316="C",IF(Q316&gt;599,1,IF(R316&gt;226,1,IF(S316&gt;67,1,IF(T316&gt;599,1,IF(W316&gt;49,1,IF(U316=6,1,IF(U316=5,1,IF(U316=4,IF(V316&gt;209,1,0),0)))))))),IF(P316="D",IF(Q316&gt;649,1,IF(R316&gt;244,1,IF(S316&gt;73,1,IF(T316&gt;649,1,IF(W316&gt;56,1,IF(U316=6,1,IF(U316=5,1,IF(U316=4,IF(V316&gt;254,1,0),0)))))))),0))))</f>
        <v>1</v>
      </c>
      <c r="Y316" s="3">
        <f>SUMIF(B:B,B316,X:X)</f>
        <v>1</v>
      </c>
      <c r="Z316" s="3" t="str">
        <f>IF(Y316&gt;0,"어학 충족","자격미달")</f>
        <v>어학 충족</v>
      </c>
      <c r="AA316" s="3"/>
      <c r="AB316" s="3" t="str">
        <f>IF(P316="A",IF(Q316&gt;849,"TOEIC 충족",IF(R316&gt;335,"New-TEPS 충족",IF(S316&gt;97,"TOEFL 충족",IF(T316&gt;849,"JPT 충족",IF(W316&gt;82,"G-TELP 충족",IF(U316=6,"HSK점수 충족",IF(U316=5,IF(V316&gt;254,"HSK점수 충족","자격미달"),"자격미달"))))))),IF(P316="B",IF(Q316&gt;699,"TOEIC 충족",IF(R316&gt;263,"New-TEPS 충족",IF(S316&gt;78,"TOEFL 충족",IF(T316&gt;699,"JPT 충족",IF(W316&gt;63,"G-TELP 충족",IF(U316=6,"HSK점수 충족",IF(U316=5,IF(V316&gt;179,"HSK점수 충족","자격미달"),"자격미달"))))))),IF(P316="C",IF(Q316&gt;599,"TOEIC 충족",IF(R316&gt;226,"New-TEPS 충족",IF(S316&gt;67,"TOEFL 충족",IF(T316&gt;599,"JPT 충족",IF(W316&gt;49,"G-TELP 충족",IF(U316=6,"HSK점수 충족",IF(U316=5,"HSK점수 충족",IF(U316=4,IF(V316&gt;209,"HSK점수 충족","자격미달"),"자격미달")))))))),IF(P316="D",IF(Q316&gt;649,"TOEIC 충족",IF(R316&gt;244,"New-TEPS 충족",IF(S316&gt;73,"TOEFL 충족",IF(T316&gt;649,"JPT 충족",IF(W316&gt;56,"G-TELP 충족",IF(U1257=6,"HSK점수 충족",IF(U1257=5,"HSK점수 충족",IF(U1257=4,IF(V1257&gt;254,"HSK점수 충족","자격미달"),"자격미달")))))))),0))))</f>
        <v>New-TEPS 충족</v>
      </c>
      <c r="AC316" s="21"/>
      <c r="AD316" s="3">
        <f>IF(P316="A",VLOOKUP(Q316,[1]교육_어학_경력backdata!$B$3:$C$9,2,1),IF(P316="B",VLOOKUP(Q316,[1]교육_어학_경력backdata!$G$3:$H$9,2,1),IF(P316="C",0,"오류")))</f>
        <v>0</v>
      </c>
      <c r="AE316" s="3">
        <f>IF(P316="A",VLOOKUP(R316,[1]교육_어학_경력backdata!$B$11:$C$17,2,1),IF(P316="B",VLOOKUP(R316,[1]교육_어학_경력backdata!$G$11:$H$17,2,1),IF(P316="C",0,"오류")))</f>
        <v>16</v>
      </c>
      <c r="AF316" s="3">
        <f>IF(P316="A",VLOOKUP(S316,[1]교육_어학_경력backdata!$B$19:$C$25,2,1),IF(P316="B",VLOOKUP(S316,[1]교육_어학_경력backdata!$G$19:$H$25,2,1),IF(P316="C",0,"오류")))</f>
        <v>0</v>
      </c>
      <c r="AG316" s="3">
        <f>IF(P316="A",VLOOKUP(T316,[1]교육_어학_경력backdata!$B$3:$C$9,2,1),IF(P316="B",VLOOKUP(T316,[1]교육_어학_경력backdata!$G$3:$H$9,2,1),IF(P316="C",0,"오류")))</f>
        <v>0</v>
      </c>
      <c r="AH316" s="3">
        <f>IF(P316="A",IF(U316=0,0,IF(U316=4,0,IF(U316=5,VLOOKUP(V316,[1]교육_어학_경력backdata!$B$27:$C$29,2,1),IF(U316=6,VLOOKUP(V316,[1]교육_어학_경력backdata!$B$31:$C$34,2,1))))),IF(P316="B",IF(U316=0,0,IF(U316=4,0,IF(U316=5,VLOOKUP(V316,[1]교육_어학_경력backdata!$G$27:$H$31,2,1),IF(U316=6,VLOOKUP(V316,[1]교육_어학_경력backdata!$G$33:$H$34,2,1))))),IF(CT316="C",0,"오류")))</f>
        <v>0</v>
      </c>
      <c r="AI316" s="3">
        <f>IF(P316="A",VLOOKUP(W316,[1]교육_어학_경력backdata!$B$36:$C$42,2,1),IF(P316="B",VLOOKUP(W316,[1]교육_어학_경력backdata!$G$36:$H$42,2,1),IF(P316="C",0,"오류")))</f>
        <v>0</v>
      </c>
      <c r="AJ316" s="3">
        <f>SUM(AD316:AI316)</f>
        <v>16</v>
      </c>
      <c r="AK316" s="3">
        <f>_xlfn.MAXIFS(AJ:AJ,B:B,B316)</f>
        <v>16</v>
      </c>
      <c r="AL316" s="3"/>
      <c r="AM316" s="21"/>
      <c r="AN316" s="3"/>
      <c r="AO316" s="3"/>
    </row>
    <row r="317" spans="1:41" x14ac:dyDescent="0.4">
      <c r="A317" s="4">
        <f>IF(B316=B317,A316,A316+1)</f>
        <v>289</v>
      </c>
      <c r="B317" s="4" t="s">
        <v>4844</v>
      </c>
      <c r="C317" s="4" t="s">
        <v>4843</v>
      </c>
      <c r="D317" s="4" t="s">
        <v>3044</v>
      </c>
      <c r="E317" s="4" t="s">
        <v>3043</v>
      </c>
      <c r="F317" s="4">
        <f>IF(B317=B316,F316+1,1)</f>
        <v>1</v>
      </c>
      <c r="G317" s="4" t="s">
        <v>6384</v>
      </c>
      <c r="H317" s="4" t="s">
        <v>6379</v>
      </c>
      <c r="I317" s="4" t="s">
        <v>6378</v>
      </c>
      <c r="J317" s="4" t="s">
        <v>6512</v>
      </c>
      <c r="K317" s="4"/>
      <c r="L317" s="4" t="s">
        <v>6430</v>
      </c>
      <c r="M317" s="4" t="s">
        <v>7262</v>
      </c>
      <c r="P317" s="4" t="s">
        <v>2434</v>
      </c>
      <c r="Q317" s="4">
        <f>IF(H317="TOEIC",VALUE(L317),0)</f>
        <v>850</v>
      </c>
      <c r="R317" s="4">
        <f>IF(H317="NEW TEPS",VALUE(L317),0)</f>
        <v>0</v>
      </c>
      <c r="S317" s="4">
        <f>IF(H317="TOEFL(ibt)",VALUE(L317),0)</f>
        <v>0</v>
      </c>
      <c r="T317" s="4">
        <f>IF(H317="JPT",VALUE(L317),0)</f>
        <v>0</v>
      </c>
      <c r="U317" s="4">
        <f>IF(H317="HSK",VALUE(K317),0)</f>
        <v>0</v>
      </c>
      <c r="V317" s="4">
        <f>IF(H317="HSK",VALUE(L317),0)</f>
        <v>0</v>
      </c>
      <c r="W317" s="4">
        <f>IF(H317="G-TELP Level2",VALUE(L317),0)</f>
        <v>0</v>
      </c>
      <c r="X317" s="4">
        <f>IF(P317="A",IF(Q317&gt;849,1,IF(R317&gt;335,1,IF(S317&gt;97,1,IF(T317&gt;849,1,IF(W317&gt;82,1,IF(U317=6,1,IF(U317=5,IF(V317&gt;254,1,0),0))))))),IF(P317="B",IF(Q317&gt;699,1,IF(R317&gt;263,1,IF(S317&gt;78,1,IF(T317&gt;699,1,IF(W317&gt;63,1,IF(U317=6,1,IF(U317=5,IF(V317&gt;179,1,0),0))))))),IF(P317="C",IF(Q317&gt;599,1,IF(R317&gt;226,1,IF(S317&gt;67,1,IF(T317&gt;599,1,IF(W317&gt;49,1,IF(U317=6,1,IF(U317=5,1,IF(U317=4,IF(V317&gt;209,1,0),0)))))))),IF(P317="D",IF(Q317&gt;649,1,IF(R317&gt;244,1,IF(S317&gt;73,1,IF(T317&gt;649,1,IF(W317&gt;56,1,IF(U317=6,1,IF(U317=5,1,IF(U317=4,IF(V317&gt;254,1,0),0)))))))),0))))</f>
        <v>1</v>
      </c>
      <c r="Y317" s="4">
        <f>SUMIF(B:B,B317,X:X)</f>
        <v>1</v>
      </c>
      <c r="Z317" s="4" t="str">
        <f>IF(Y317&gt;0,"어학 충족","자격미달")</f>
        <v>어학 충족</v>
      </c>
      <c r="AA317" s="4"/>
      <c r="AB317" s="4" t="str">
        <f>IF(P317="A",IF(Q317&gt;849,"TOEIC 충족",IF(R317&gt;335,"New-TEPS 충족",IF(S317&gt;97,"TOEFL 충족",IF(T317&gt;849,"JPT 충족",IF(W317&gt;82,"G-TELP 충족",IF(U317=6,"HSK점수 충족",IF(U317=5,IF(V317&gt;254,"HSK점수 충족","자격미달"),"자격미달"))))))),IF(P317="B",IF(Q317&gt;699,"TOEIC 충족",IF(R317&gt;263,"New-TEPS 충족",IF(S317&gt;78,"TOEFL 충족",IF(T317&gt;699,"JPT 충족",IF(W317&gt;63,"G-TELP 충족",IF(U317=6,"HSK점수 충족",IF(U317=5,IF(V317&gt;179,"HSK점수 충족","자격미달"),"자격미달"))))))),IF(P317="C",IF(Q317&gt;599,"TOEIC 충족",IF(R317&gt;226,"New-TEPS 충족",IF(S317&gt;67,"TOEFL 충족",IF(T317&gt;599,"JPT 충족",IF(W317&gt;49,"G-TELP 충족",IF(U317=6,"HSK점수 충족",IF(U317=5,"HSK점수 충족",IF(U317=4,IF(V317&gt;209,"HSK점수 충족","자격미달"),"자격미달")))))))),IF(P317="D",IF(Q317&gt;649,"TOEIC 충족",IF(R317&gt;244,"New-TEPS 충족",IF(S317&gt;73,"TOEFL 충족",IF(T317&gt;649,"JPT 충족",IF(W317&gt;56,"G-TELP 충족",IF(U1258=6,"HSK점수 충족",IF(U1258=5,"HSK점수 충족",IF(U1258=4,IF(V1258&gt;254,"HSK점수 충족","자격미달"),"자격미달")))))))),0))))</f>
        <v>TOEIC 충족</v>
      </c>
      <c r="AC317" s="21"/>
      <c r="AD317" s="4">
        <f>IF(P317="A",VLOOKUP(Q317,[1]교육_어학_경력backdata!$B$3:$C$9,2,1),IF(P317="B",VLOOKUP(Q317,[1]교육_어학_경력backdata!$G$3:$H$9,2,1),IF(P317="C",0,"오류")))</f>
        <v>12</v>
      </c>
      <c r="AE317" s="4">
        <f>IF(P317="A",VLOOKUP(R317,[1]교육_어학_경력backdata!$B$11:$C$17,2,1),IF(P317="B",VLOOKUP(R317,[1]교육_어학_경력backdata!$G$11:$H$17,2,1),IF(P317="C",0,"오류")))</f>
        <v>0</v>
      </c>
      <c r="AF317" s="4">
        <f>IF(P317="A",VLOOKUP(S317,[1]교육_어학_경력backdata!$B$19:$C$25,2,1),IF(P317="B",VLOOKUP(S317,[1]교육_어학_경력backdata!$G$19:$H$25,2,1),IF(P317="C",0,"오류")))</f>
        <v>0</v>
      </c>
      <c r="AG317" s="4">
        <f>IF(P317="A",VLOOKUP(T317,[1]교육_어학_경력backdata!$B$3:$C$9,2,1),IF(P317="B",VLOOKUP(T317,[1]교육_어학_경력backdata!$G$3:$H$9,2,1),IF(P317="C",0,"오류")))</f>
        <v>0</v>
      </c>
      <c r="AH317" s="4">
        <f>IF(P317="A",IF(U317=0,0,IF(U317=4,0,IF(U317=5,VLOOKUP(V317,[1]교육_어학_경력backdata!$B$27:$C$29,2,1),IF(U317=6,VLOOKUP(V317,[1]교육_어학_경력backdata!$B$31:$C$34,2,1))))),IF(P317="B",IF(U317=0,0,IF(U317=4,0,IF(U317=5,VLOOKUP(V317,[1]교육_어학_경력backdata!$G$27:$H$31,2,1),IF(U317=6,VLOOKUP(V317,[1]교육_어학_경력backdata!$G$33:$H$34,2,1))))),IF(CT317="C",0,"오류")))</f>
        <v>0</v>
      </c>
      <c r="AI317" s="4">
        <f>IF(P317="A",VLOOKUP(W317,[1]교육_어학_경력backdata!$B$36:$C$42,2,1),IF(P317="B",VLOOKUP(W317,[1]교육_어학_경력backdata!$G$36:$H$42,2,1),IF(P317="C",0,"오류")))</f>
        <v>0</v>
      </c>
      <c r="AJ317" s="4">
        <f>SUM(AD317:AI317)</f>
        <v>12</v>
      </c>
      <c r="AK317" s="4">
        <f>_xlfn.MAXIFS(AJ:AJ,B:B,B317)</f>
        <v>12</v>
      </c>
      <c r="AL317" s="4"/>
      <c r="AM317" s="21"/>
      <c r="AN317" s="4"/>
      <c r="AO317" s="4"/>
    </row>
    <row r="318" spans="1:41" x14ac:dyDescent="0.4">
      <c r="A318" s="3">
        <f>IF(B317=B318,A317,A317+1)</f>
        <v>290</v>
      </c>
      <c r="B318" s="3" t="s">
        <v>4835</v>
      </c>
      <c r="C318" s="3" t="s">
        <v>4834</v>
      </c>
      <c r="D318" s="3" t="s">
        <v>3044</v>
      </c>
      <c r="E318" s="3" t="s">
        <v>3043</v>
      </c>
      <c r="F318" s="3">
        <f>IF(B318=B317,F317+1,1)</f>
        <v>1</v>
      </c>
      <c r="G318" s="3" t="s">
        <v>6384</v>
      </c>
      <c r="H318" s="3" t="s">
        <v>6379</v>
      </c>
      <c r="I318" s="3" t="s">
        <v>6378</v>
      </c>
      <c r="J318" s="3" t="s">
        <v>6920</v>
      </c>
      <c r="K318" s="3"/>
      <c r="L318" s="3" t="s">
        <v>6454</v>
      </c>
      <c r="M318" s="3" t="s">
        <v>7261</v>
      </c>
      <c r="P318" s="3" t="s">
        <v>2434</v>
      </c>
      <c r="Q318" s="3">
        <f>IF(H318="TOEIC",VALUE(L318),0)</f>
        <v>895</v>
      </c>
      <c r="R318" s="3">
        <f>IF(H318="NEW TEPS",VALUE(L318),0)</f>
        <v>0</v>
      </c>
      <c r="S318" s="3">
        <f>IF(H318="TOEFL(ibt)",VALUE(L318),0)</f>
        <v>0</v>
      </c>
      <c r="T318" s="3">
        <f>IF(H318="JPT",VALUE(L318),0)</f>
        <v>0</v>
      </c>
      <c r="U318" s="3">
        <f>IF(H318="HSK",VALUE(K318),0)</f>
        <v>0</v>
      </c>
      <c r="V318" s="3">
        <f>IF(H318="HSK",VALUE(L318),0)</f>
        <v>0</v>
      </c>
      <c r="W318" s="3">
        <f>IF(H318="G-TELP Level2",VALUE(L318),0)</f>
        <v>0</v>
      </c>
      <c r="X318" s="3">
        <f>IF(P318="A",IF(Q318&gt;849,1,IF(R318&gt;335,1,IF(S318&gt;97,1,IF(T318&gt;849,1,IF(W318&gt;82,1,IF(U318=6,1,IF(U318=5,IF(V318&gt;254,1,0),0))))))),IF(P318="B",IF(Q318&gt;699,1,IF(R318&gt;263,1,IF(S318&gt;78,1,IF(T318&gt;699,1,IF(W318&gt;63,1,IF(U318=6,1,IF(U318=5,IF(V318&gt;179,1,0),0))))))),IF(P318="C",IF(Q318&gt;599,1,IF(R318&gt;226,1,IF(S318&gt;67,1,IF(T318&gt;599,1,IF(W318&gt;49,1,IF(U318=6,1,IF(U318=5,1,IF(U318=4,IF(V318&gt;209,1,0),0)))))))),IF(P318="D",IF(Q318&gt;649,1,IF(R318&gt;244,1,IF(S318&gt;73,1,IF(T318&gt;649,1,IF(W318&gt;56,1,IF(U318=6,1,IF(U318=5,1,IF(U318=4,IF(V318&gt;254,1,0),0)))))))),0))))</f>
        <v>1</v>
      </c>
      <c r="Y318" s="3">
        <f>SUMIF(B:B,B318,X:X)</f>
        <v>1</v>
      </c>
      <c r="Z318" s="3" t="str">
        <f>IF(Y318&gt;0,"어학 충족","자격미달")</f>
        <v>어학 충족</v>
      </c>
      <c r="AA318" s="3"/>
      <c r="AB318" s="3" t="str">
        <f>IF(P318="A",IF(Q318&gt;849,"TOEIC 충족",IF(R318&gt;335,"New-TEPS 충족",IF(S318&gt;97,"TOEFL 충족",IF(T318&gt;849,"JPT 충족",IF(W318&gt;82,"G-TELP 충족",IF(U318=6,"HSK점수 충족",IF(U318=5,IF(V318&gt;254,"HSK점수 충족","자격미달"),"자격미달"))))))),IF(P318="B",IF(Q318&gt;699,"TOEIC 충족",IF(R318&gt;263,"New-TEPS 충족",IF(S318&gt;78,"TOEFL 충족",IF(T318&gt;699,"JPT 충족",IF(W318&gt;63,"G-TELP 충족",IF(U318=6,"HSK점수 충족",IF(U318=5,IF(V318&gt;179,"HSK점수 충족","자격미달"),"자격미달"))))))),IF(P318="C",IF(Q318&gt;599,"TOEIC 충족",IF(R318&gt;226,"New-TEPS 충족",IF(S318&gt;67,"TOEFL 충족",IF(T318&gt;599,"JPT 충족",IF(W318&gt;49,"G-TELP 충족",IF(U318=6,"HSK점수 충족",IF(U318=5,"HSK점수 충족",IF(U318=4,IF(V318&gt;209,"HSK점수 충족","자격미달"),"자격미달")))))))),IF(P318="D",IF(Q318&gt;649,"TOEIC 충족",IF(R318&gt;244,"New-TEPS 충족",IF(S318&gt;73,"TOEFL 충족",IF(T318&gt;649,"JPT 충족",IF(W318&gt;56,"G-TELP 충족",IF(U1259=6,"HSK점수 충족",IF(U1259=5,"HSK점수 충족",IF(U1259=4,IF(V1259&gt;254,"HSK점수 충족","자격미달"),"자격미달")))))))),0))))</f>
        <v>TOEIC 충족</v>
      </c>
      <c r="AC318" s="21"/>
      <c r="AD318" s="3">
        <f>IF(P318="A",VLOOKUP(Q318,[1]교육_어학_경력backdata!$B$3:$C$9,2,1),IF(P318="B",VLOOKUP(Q318,[1]교육_어학_경력backdata!$G$3:$H$9,2,1),IF(P318="C",0,"오류")))</f>
        <v>14</v>
      </c>
      <c r="AE318" s="3">
        <f>IF(P318="A",VLOOKUP(R318,[1]교육_어학_경력backdata!$B$11:$C$17,2,1),IF(P318="B",VLOOKUP(R318,[1]교육_어학_경력backdata!$G$11:$H$17,2,1),IF(P318="C",0,"오류")))</f>
        <v>0</v>
      </c>
      <c r="AF318" s="3">
        <f>IF(P318="A",VLOOKUP(S318,[1]교육_어학_경력backdata!$B$19:$C$25,2,1),IF(P318="B",VLOOKUP(S318,[1]교육_어학_경력backdata!$G$19:$H$25,2,1),IF(P318="C",0,"오류")))</f>
        <v>0</v>
      </c>
      <c r="AG318" s="3">
        <f>IF(P318="A",VLOOKUP(T318,[1]교육_어학_경력backdata!$B$3:$C$9,2,1),IF(P318="B",VLOOKUP(T318,[1]교육_어학_경력backdata!$G$3:$H$9,2,1),IF(P318="C",0,"오류")))</f>
        <v>0</v>
      </c>
      <c r="AH318" s="3">
        <f>IF(P318="A",IF(U318=0,0,IF(U318=4,0,IF(U318=5,VLOOKUP(V318,[1]교육_어학_경력backdata!$B$27:$C$29,2,1),IF(U318=6,VLOOKUP(V318,[1]교육_어학_경력backdata!$B$31:$C$34,2,1))))),IF(P318="B",IF(U318=0,0,IF(U318=4,0,IF(U318=5,VLOOKUP(V318,[1]교육_어학_경력backdata!$G$27:$H$31,2,1),IF(U318=6,VLOOKUP(V318,[1]교육_어학_경력backdata!$G$33:$H$34,2,1))))),IF(CT318="C",0,"오류")))</f>
        <v>0</v>
      </c>
      <c r="AI318" s="3">
        <f>IF(P318="A",VLOOKUP(W318,[1]교육_어학_경력backdata!$B$36:$C$42,2,1),IF(P318="B",VLOOKUP(W318,[1]교육_어학_경력backdata!$G$36:$H$42,2,1),IF(P318="C",0,"오류")))</f>
        <v>0</v>
      </c>
      <c r="AJ318" s="3">
        <f>SUM(AD318:AI318)</f>
        <v>14</v>
      </c>
      <c r="AK318" s="3">
        <f>_xlfn.MAXIFS(AJ:AJ,B:B,B318)</f>
        <v>14</v>
      </c>
      <c r="AL318" s="3"/>
      <c r="AM318" s="21"/>
      <c r="AN318" s="3"/>
      <c r="AO318" s="3"/>
    </row>
    <row r="319" spans="1:41" x14ac:dyDescent="0.4">
      <c r="A319" s="4">
        <f>IF(B318=B319,A318,A318+1)</f>
        <v>291</v>
      </c>
      <c r="B319" s="4" t="s">
        <v>4832</v>
      </c>
      <c r="C319" s="4" t="s">
        <v>4831</v>
      </c>
      <c r="D319" s="4" t="s">
        <v>3044</v>
      </c>
      <c r="E319" s="4" t="s">
        <v>3043</v>
      </c>
      <c r="F319" s="4">
        <f>IF(B319=B318,F318+1,1)</f>
        <v>1</v>
      </c>
      <c r="G319" s="4" t="s">
        <v>6380</v>
      </c>
      <c r="H319" s="4" t="s">
        <v>6379</v>
      </c>
      <c r="I319" s="4" t="s">
        <v>6378</v>
      </c>
      <c r="J319" s="4" t="s">
        <v>6469</v>
      </c>
      <c r="K319" s="4"/>
      <c r="L319" s="4" t="s">
        <v>6430</v>
      </c>
      <c r="M319" s="4" t="s">
        <v>7260</v>
      </c>
      <c r="P319" s="4" t="s">
        <v>2434</v>
      </c>
      <c r="Q319" s="4">
        <f>IF(H319="TOEIC",VALUE(L319),0)</f>
        <v>850</v>
      </c>
      <c r="R319" s="4">
        <f>IF(H319="NEW TEPS",VALUE(L319),0)</f>
        <v>0</v>
      </c>
      <c r="S319" s="4">
        <f>IF(H319="TOEFL(ibt)",VALUE(L319),0)</f>
        <v>0</v>
      </c>
      <c r="T319" s="4">
        <f>IF(H319="JPT",VALUE(L319),0)</f>
        <v>0</v>
      </c>
      <c r="U319" s="4">
        <f>IF(H319="HSK",VALUE(K319),0)</f>
        <v>0</v>
      </c>
      <c r="V319" s="4">
        <f>IF(H319="HSK",VALUE(L319),0)</f>
        <v>0</v>
      </c>
      <c r="W319" s="4">
        <f>IF(H319="G-TELP Level2",VALUE(L319),0)</f>
        <v>0</v>
      </c>
      <c r="X319" s="4">
        <f>IF(P319="A",IF(Q319&gt;849,1,IF(R319&gt;335,1,IF(S319&gt;97,1,IF(T319&gt;849,1,IF(W319&gt;82,1,IF(U319=6,1,IF(U319=5,IF(V319&gt;254,1,0),0))))))),IF(P319="B",IF(Q319&gt;699,1,IF(R319&gt;263,1,IF(S319&gt;78,1,IF(T319&gt;699,1,IF(W319&gt;63,1,IF(U319=6,1,IF(U319=5,IF(V319&gt;179,1,0),0))))))),IF(P319="C",IF(Q319&gt;599,1,IF(R319&gt;226,1,IF(S319&gt;67,1,IF(T319&gt;599,1,IF(W319&gt;49,1,IF(U319=6,1,IF(U319=5,1,IF(U319=4,IF(V319&gt;209,1,0),0)))))))),IF(P319="D",IF(Q319&gt;649,1,IF(R319&gt;244,1,IF(S319&gt;73,1,IF(T319&gt;649,1,IF(W319&gt;56,1,IF(U319=6,1,IF(U319=5,1,IF(U319=4,IF(V319&gt;254,1,0),0)))))))),0))))</f>
        <v>1</v>
      </c>
      <c r="Y319" s="4">
        <f>SUMIF(B:B,B319,X:X)</f>
        <v>1</v>
      </c>
      <c r="Z319" s="4" t="str">
        <f>IF(Y319&gt;0,"어학 충족","자격미달")</f>
        <v>어학 충족</v>
      </c>
      <c r="AA319" s="4"/>
      <c r="AB319" s="4" t="str">
        <f>IF(P319="A",IF(Q319&gt;849,"TOEIC 충족",IF(R319&gt;335,"New-TEPS 충족",IF(S319&gt;97,"TOEFL 충족",IF(T319&gt;849,"JPT 충족",IF(W319&gt;82,"G-TELP 충족",IF(U319=6,"HSK점수 충족",IF(U319=5,IF(V319&gt;254,"HSK점수 충족","자격미달"),"자격미달"))))))),IF(P319="B",IF(Q319&gt;699,"TOEIC 충족",IF(R319&gt;263,"New-TEPS 충족",IF(S319&gt;78,"TOEFL 충족",IF(T319&gt;699,"JPT 충족",IF(W319&gt;63,"G-TELP 충족",IF(U319=6,"HSK점수 충족",IF(U319=5,IF(V319&gt;179,"HSK점수 충족","자격미달"),"자격미달"))))))),IF(P319="C",IF(Q319&gt;599,"TOEIC 충족",IF(R319&gt;226,"New-TEPS 충족",IF(S319&gt;67,"TOEFL 충족",IF(T319&gt;599,"JPT 충족",IF(W319&gt;49,"G-TELP 충족",IF(U319=6,"HSK점수 충족",IF(U319=5,"HSK점수 충족",IF(U319=4,IF(V319&gt;209,"HSK점수 충족","자격미달"),"자격미달")))))))),IF(P319="D",IF(Q319&gt;649,"TOEIC 충족",IF(R319&gt;244,"New-TEPS 충족",IF(S319&gt;73,"TOEFL 충족",IF(T319&gt;649,"JPT 충족",IF(W319&gt;56,"G-TELP 충족",IF(U1260=6,"HSK점수 충족",IF(U1260=5,"HSK점수 충족",IF(U1260=4,IF(V1260&gt;254,"HSK점수 충족","자격미달"),"자격미달")))))))),0))))</f>
        <v>TOEIC 충족</v>
      </c>
      <c r="AC319" s="21"/>
      <c r="AD319" s="4">
        <f>IF(P319="A",VLOOKUP(Q319,[1]교육_어학_경력backdata!$B$3:$C$9,2,1),IF(P319="B",VLOOKUP(Q319,[1]교육_어학_경력backdata!$G$3:$H$9,2,1),IF(P319="C",0,"오류")))</f>
        <v>12</v>
      </c>
      <c r="AE319" s="4">
        <f>IF(P319="A",VLOOKUP(R319,[1]교육_어학_경력backdata!$B$11:$C$17,2,1),IF(P319="B",VLOOKUP(R319,[1]교육_어학_경력backdata!$G$11:$H$17,2,1),IF(P319="C",0,"오류")))</f>
        <v>0</v>
      </c>
      <c r="AF319" s="4">
        <f>IF(P319="A",VLOOKUP(S319,[1]교육_어학_경력backdata!$B$19:$C$25,2,1),IF(P319="B",VLOOKUP(S319,[1]교육_어학_경력backdata!$G$19:$H$25,2,1),IF(P319="C",0,"오류")))</f>
        <v>0</v>
      </c>
      <c r="AG319" s="4">
        <f>IF(P319="A",VLOOKUP(T319,[1]교육_어학_경력backdata!$B$3:$C$9,2,1),IF(P319="B",VLOOKUP(T319,[1]교육_어학_경력backdata!$G$3:$H$9,2,1),IF(P319="C",0,"오류")))</f>
        <v>0</v>
      </c>
      <c r="AH319" s="4">
        <f>IF(P319="A",IF(U319=0,0,IF(U319=4,0,IF(U319=5,VLOOKUP(V319,[1]교육_어학_경력backdata!$B$27:$C$29,2,1),IF(U319=6,VLOOKUP(V319,[1]교육_어학_경력backdata!$B$31:$C$34,2,1))))),IF(P319="B",IF(U319=0,0,IF(U319=4,0,IF(U319=5,VLOOKUP(V319,[1]교육_어학_경력backdata!$G$27:$H$31,2,1),IF(U319=6,VLOOKUP(V319,[1]교육_어학_경력backdata!$G$33:$H$34,2,1))))),IF(CT319="C",0,"오류")))</f>
        <v>0</v>
      </c>
      <c r="AI319" s="4">
        <f>IF(P319="A",VLOOKUP(W319,[1]교육_어학_경력backdata!$B$36:$C$42,2,1),IF(P319="B",VLOOKUP(W319,[1]교육_어학_경력backdata!$G$36:$H$42,2,1),IF(P319="C",0,"오류")))</f>
        <v>0</v>
      </c>
      <c r="AJ319" s="4">
        <f>SUM(AD319:AI319)</f>
        <v>12</v>
      </c>
      <c r="AK319" s="4">
        <f>_xlfn.MAXIFS(AJ:AJ,B:B,B319)</f>
        <v>12</v>
      </c>
      <c r="AL319" s="4"/>
      <c r="AM319" s="21"/>
      <c r="AN319" s="4"/>
      <c r="AO319" s="4"/>
    </row>
    <row r="320" spans="1:41" x14ac:dyDescent="0.4">
      <c r="A320" s="3">
        <f>IF(B319=B320,A319,A319+1)</f>
        <v>292</v>
      </c>
      <c r="B320" s="3" t="s">
        <v>4825</v>
      </c>
      <c r="C320" s="3" t="s">
        <v>4824</v>
      </c>
      <c r="D320" s="3" t="s">
        <v>3044</v>
      </c>
      <c r="E320" s="3" t="s">
        <v>3043</v>
      </c>
      <c r="F320" s="3">
        <f>IF(B320=B319,F319+1,1)</f>
        <v>1</v>
      </c>
      <c r="G320" s="3" t="s">
        <v>6384</v>
      </c>
      <c r="H320" s="3" t="s">
        <v>6379</v>
      </c>
      <c r="I320" s="3" t="s">
        <v>6378</v>
      </c>
      <c r="J320" s="3" t="s">
        <v>6610</v>
      </c>
      <c r="K320" s="3"/>
      <c r="L320" s="3" t="s">
        <v>6623</v>
      </c>
      <c r="M320" s="3" t="s">
        <v>7259</v>
      </c>
      <c r="P320" s="3" t="s">
        <v>2434</v>
      </c>
      <c r="Q320" s="3">
        <f>IF(H320="TOEIC",VALUE(L320),0)</f>
        <v>860</v>
      </c>
      <c r="R320" s="3">
        <f>IF(H320="NEW TEPS",VALUE(L320),0)</f>
        <v>0</v>
      </c>
      <c r="S320" s="3">
        <f>IF(H320="TOEFL(ibt)",VALUE(L320),0)</f>
        <v>0</v>
      </c>
      <c r="T320" s="3">
        <f>IF(H320="JPT",VALUE(L320),0)</f>
        <v>0</v>
      </c>
      <c r="U320" s="3">
        <f>IF(H320="HSK",VALUE(K320),0)</f>
        <v>0</v>
      </c>
      <c r="V320" s="3">
        <f>IF(H320="HSK",VALUE(L320),0)</f>
        <v>0</v>
      </c>
      <c r="W320" s="3">
        <f>IF(H320="G-TELP Level2",VALUE(L320),0)</f>
        <v>0</v>
      </c>
      <c r="X320" s="3">
        <f>IF(P320="A",IF(Q320&gt;849,1,IF(R320&gt;335,1,IF(S320&gt;97,1,IF(T320&gt;849,1,IF(W320&gt;82,1,IF(U320=6,1,IF(U320=5,IF(V320&gt;254,1,0),0))))))),IF(P320="B",IF(Q320&gt;699,1,IF(R320&gt;263,1,IF(S320&gt;78,1,IF(T320&gt;699,1,IF(W320&gt;63,1,IF(U320=6,1,IF(U320=5,IF(V320&gt;179,1,0),0))))))),IF(P320="C",IF(Q320&gt;599,1,IF(R320&gt;226,1,IF(S320&gt;67,1,IF(T320&gt;599,1,IF(W320&gt;49,1,IF(U320=6,1,IF(U320=5,1,IF(U320=4,IF(V320&gt;209,1,0),0)))))))),IF(P320="D",IF(Q320&gt;649,1,IF(R320&gt;244,1,IF(S320&gt;73,1,IF(T320&gt;649,1,IF(W320&gt;56,1,IF(U320=6,1,IF(U320=5,1,IF(U320=4,IF(V320&gt;254,1,0),0)))))))),0))))</f>
        <v>1</v>
      </c>
      <c r="Y320" s="3">
        <f>SUMIF(B:B,B320,X:X)</f>
        <v>1</v>
      </c>
      <c r="Z320" s="3" t="str">
        <f>IF(Y320&gt;0,"어학 충족","자격미달")</f>
        <v>어학 충족</v>
      </c>
      <c r="AA320" s="3"/>
      <c r="AB320" s="3" t="str">
        <f>IF(P320="A",IF(Q320&gt;849,"TOEIC 충족",IF(R320&gt;335,"New-TEPS 충족",IF(S320&gt;97,"TOEFL 충족",IF(T320&gt;849,"JPT 충족",IF(W320&gt;82,"G-TELP 충족",IF(U320=6,"HSK점수 충족",IF(U320=5,IF(V320&gt;254,"HSK점수 충족","자격미달"),"자격미달"))))))),IF(P320="B",IF(Q320&gt;699,"TOEIC 충족",IF(R320&gt;263,"New-TEPS 충족",IF(S320&gt;78,"TOEFL 충족",IF(T320&gt;699,"JPT 충족",IF(W320&gt;63,"G-TELP 충족",IF(U320=6,"HSK점수 충족",IF(U320=5,IF(V320&gt;179,"HSK점수 충족","자격미달"),"자격미달"))))))),IF(P320="C",IF(Q320&gt;599,"TOEIC 충족",IF(R320&gt;226,"New-TEPS 충족",IF(S320&gt;67,"TOEFL 충족",IF(T320&gt;599,"JPT 충족",IF(W320&gt;49,"G-TELP 충족",IF(U320=6,"HSK점수 충족",IF(U320=5,"HSK점수 충족",IF(U320=4,IF(V320&gt;209,"HSK점수 충족","자격미달"),"자격미달")))))))),IF(P320="D",IF(Q320&gt;649,"TOEIC 충족",IF(R320&gt;244,"New-TEPS 충족",IF(S320&gt;73,"TOEFL 충족",IF(T320&gt;649,"JPT 충족",IF(W320&gt;56,"G-TELP 충족",IF(U1261=6,"HSK점수 충족",IF(U1261=5,"HSK점수 충족",IF(U1261=4,IF(V1261&gt;254,"HSK점수 충족","자격미달"),"자격미달")))))))),0))))</f>
        <v>TOEIC 충족</v>
      </c>
      <c r="AC320" s="21"/>
      <c r="AD320" s="3">
        <f>IF(P320="A",VLOOKUP(Q320,[1]교육_어학_경력backdata!$B$3:$C$9,2,1),IF(P320="B",VLOOKUP(Q320,[1]교육_어학_경력backdata!$G$3:$H$9,2,1),IF(P320="C",0,"오류")))</f>
        <v>12</v>
      </c>
      <c r="AE320" s="3">
        <f>IF(P320="A",VLOOKUP(R320,[1]교육_어학_경력backdata!$B$11:$C$17,2,1),IF(P320="B",VLOOKUP(R320,[1]교육_어학_경력backdata!$G$11:$H$17,2,1),IF(P320="C",0,"오류")))</f>
        <v>0</v>
      </c>
      <c r="AF320" s="3">
        <f>IF(P320="A",VLOOKUP(S320,[1]교육_어학_경력backdata!$B$19:$C$25,2,1),IF(P320="B",VLOOKUP(S320,[1]교육_어학_경력backdata!$G$19:$H$25,2,1),IF(P320="C",0,"오류")))</f>
        <v>0</v>
      </c>
      <c r="AG320" s="3">
        <f>IF(P320="A",VLOOKUP(T320,[1]교육_어학_경력backdata!$B$3:$C$9,2,1),IF(P320="B",VLOOKUP(T320,[1]교육_어학_경력backdata!$G$3:$H$9,2,1),IF(P320="C",0,"오류")))</f>
        <v>0</v>
      </c>
      <c r="AH320" s="3">
        <f>IF(P320="A",IF(U320=0,0,IF(U320=4,0,IF(U320=5,VLOOKUP(V320,[1]교육_어학_경력backdata!$B$27:$C$29,2,1),IF(U320=6,VLOOKUP(V320,[1]교육_어학_경력backdata!$B$31:$C$34,2,1))))),IF(P320="B",IF(U320=0,0,IF(U320=4,0,IF(U320=5,VLOOKUP(V320,[1]교육_어학_경력backdata!$G$27:$H$31,2,1),IF(U320=6,VLOOKUP(V320,[1]교육_어학_경력backdata!$G$33:$H$34,2,1))))),IF(CT320="C",0,"오류")))</f>
        <v>0</v>
      </c>
      <c r="AI320" s="3">
        <f>IF(P320="A",VLOOKUP(W320,[1]교육_어학_경력backdata!$B$36:$C$42,2,1),IF(P320="B",VLOOKUP(W320,[1]교육_어학_경력backdata!$G$36:$H$42,2,1),IF(P320="C",0,"오류")))</f>
        <v>0</v>
      </c>
      <c r="AJ320" s="3">
        <f>SUM(AD320:AI320)</f>
        <v>12</v>
      </c>
      <c r="AK320" s="3">
        <f>_xlfn.MAXIFS(AJ:AJ,B:B,B320)</f>
        <v>12</v>
      </c>
      <c r="AL320" s="3"/>
      <c r="AM320" s="21"/>
      <c r="AN320" s="3"/>
      <c r="AO320" s="3"/>
    </row>
    <row r="321" spans="1:41" x14ac:dyDescent="0.4">
      <c r="A321" s="4">
        <f>IF(B320=B321,A320,A320+1)</f>
        <v>293</v>
      </c>
      <c r="B321" s="4" t="s">
        <v>4819</v>
      </c>
      <c r="C321" s="4" t="s">
        <v>3383</v>
      </c>
      <c r="D321" s="4" t="s">
        <v>3044</v>
      </c>
      <c r="E321" s="4" t="s">
        <v>3043</v>
      </c>
      <c r="F321" s="4">
        <f>IF(B321=B320,F320+1,1)</f>
        <v>1</v>
      </c>
      <c r="G321" s="4" t="s">
        <v>6384</v>
      </c>
      <c r="H321" s="4" t="s">
        <v>6379</v>
      </c>
      <c r="I321" s="4" t="s">
        <v>6378</v>
      </c>
      <c r="J321" s="4" t="s">
        <v>6527</v>
      </c>
      <c r="K321" s="4"/>
      <c r="L321" s="4" t="s">
        <v>6533</v>
      </c>
      <c r="M321" s="4" t="s">
        <v>7258</v>
      </c>
      <c r="P321" s="4" t="s">
        <v>2434</v>
      </c>
      <c r="Q321" s="4">
        <f>IF(H321="TOEIC",VALUE(L321),0)</f>
        <v>885</v>
      </c>
      <c r="R321" s="4">
        <f>IF(H321="NEW TEPS",VALUE(L321),0)</f>
        <v>0</v>
      </c>
      <c r="S321" s="4">
        <f>IF(H321="TOEFL(ibt)",VALUE(L321),0)</f>
        <v>0</v>
      </c>
      <c r="T321" s="4">
        <f>IF(H321="JPT",VALUE(L321),0)</f>
        <v>0</v>
      </c>
      <c r="U321" s="4">
        <f>IF(H321="HSK",VALUE(K321),0)</f>
        <v>0</v>
      </c>
      <c r="V321" s="4">
        <f>IF(H321="HSK",VALUE(L321),0)</f>
        <v>0</v>
      </c>
      <c r="W321" s="4">
        <f>IF(H321="G-TELP Level2",VALUE(L321),0)</f>
        <v>0</v>
      </c>
      <c r="X321" s="4">
        <f>IF(P321="A",IF(Q321&gt;849,1,IF(R321&gt;335,1,IF(S321&gt;97,1,IF(T321&gt;849,1,IF(W321&gt;82,1,IF(U321=6,1,IF(U321=5,IF(V321&gt;254,1,0),0))))))),IF(P321="B",IF(Q321&gt;699,1,IF(R321&gt;263,1,IF(S321&gt;78,1,IF(T321&gt;699,1,IF(W321&gt;63,1,IF(U321=6,1,IF(U321=5,IF(V321&gt;179,1,0),0))))))),IF(P321="C",IF(Q321&gt;599,1,IF(R321&gt;226,1,IF(S321&gt;67,1,IF(T321&gt;599,1,IF(W321&gt;49,1,IF(U321=6,1,IF(U321=5,1,IF(U321=4,IF(V321&gt;209,1,0),0)))))))),IF(P321="D",IF(Q321&gt;649,1,IF(R321&gt;244,1,IF(S321&gt;73,1,IF(T321&gt;649,1,IF(W321&gt;56,1,IF(U321=6,1,IF(U321=5,1,IF(U321=4,IF(V321&gt;254,1,0),0)))))))),0))))</f>
        <v>1</v>
      </c>
      <c r="Y321" s="4">
        <f>SUMIF(B:B,B321,X:X)</f>
        <v>1</v>
      </c>
      <c r="Z321" s="4" t="str">
        <f>IF(Y321&gt;0,"어학 충족","자격미달")</f>
        <v>어학 충족</v>
      </c>
      <c r="AA321" s="4"/>
      <c r="AB321" s="4" t="str">
        <f>IF(P321="A",IF(Q321&gt;849,"TOEIC 충족",IF(R321&gt;335,"New-TEPS 충족",IF(S321&gt;97,"TOEFL 충족",IF(T321&gt;849,"JPT 충족",IF(W321&gt;82,"G-TELP 충족",IF(U321=6,"HSK점수 충족",IF(U321=5,IF(V321&gt;254,"HSK점수 충족","자격미달"),"자격미달"))))))),IF(P321="B",IF(Q321&gt;699,"TOEIC 충족",IF(R321&gt;263,"New-TEPS 충족",IF(S321&gt;78,"TOEFL 충족",IF(T321&gt;699,"JPT 충족",IF(W321&gt;63,"G-TELP 충족",IF(U321=6,"HSK점수 충족",IF(U321=5,IF(V321&gt;179,"HSK점수 충족","자격미달"),"자격미달"))))))),IF(P321="C",IF(Q321&gt;599,"TOEIC 충족",IF(R321&gt;226,"New-TEPS 충족",IF(S321&gt;67,"TOEFL 충족",IF(T321&gt;599,"JPT 충족",IF(W321&gt;49,"G-TELP 충족",IF(U321=6,"HSK점수 충족",IF(U321=5,"HSK점수 충족",IF(U321=4,IF(V321&gt;209,"HSK점수 충족","자격미달"),"자격미달")))))))),IF(P321="D",IF(Q321&gt;649,"TOEIC 충족",IF(R321&gt;244,"New-TEPS 충족",IF(S321&gt;73,"TOEFL 충족",IF(T321&gt;649,"JPT 충족",IF(W321&gt;56,"G-TELP 충족",IF(U1262=6,"HSK점수 충족",IF(U1262=5,"HSK점수 충족",IF(U1262=4,IF(V1262&gt;254,"HSK점수 충족","자격미달"),"자격미달")))))))),0))))</f>
        <v>TOEIC 충족</v>
      </c>
      <c r="AC321" s="21"/>
      <c r="AD321" s="4">
        <f>IF(P321="A",VLOOKUP(Q321,[1]교육_어학_경력backdata!$B$3:$C$9,2,1),IF(P321="B",VLOOKUP(Q321,[1]교육_어학_경력backdata!$G$3:$H$9,2,1),IF(P321="C",0,"오류")))</f>
        <v>14</v>
      </c>
      <c r="AE321" s="4">
        <f>IF(P321="A",VLOOKUP(R321,[1]교육_어학_경력backdata!$B$11:$C$17,2,1),IF(P321="B",VLOOKUP(R321,[1]교육_어학_경력backdata!$G$11:$H$17,2,1),IF(P321="C",0,"오류")))</f>
        <v>0</v>
      </c>
      <c r="AF321" s="4">
        <f>IF(P321="A",VLOOKUP(S321,[1]교육_어학_경력backdata!$B$19:$C$25,2,1),IF(P321="B",VLOOKUP(S321,[1]교육_어학_경력backdata!$G$19:$H$25,2,1),IF(P321="C",0,"오류")))</f>
        <v>0</v>
      </c>
      <c r="AG321" s="4">
        <f>IF(P321="A",VLOOKUP(T321,[1]교육_어학_경력backdata!$B$3:$C$9,2,1),IF(P321="B",VLOOKUP(T321,[1]교육_어학_경력backdata!$G$3:$H$9,2,1),IF(P321="C",0,"오류")))</f>
        <v>0</v>
      </c>
      <c r="AH321" s="4">
        <f>IF(P321="A",IF(U321=0,0,IF(U321=4,0,IF(U321=5,VLOOKUP(V321,[1]교육_어학_경력backdata!$B$27:$C$29,2,1),IF(U321=6,VLOOKUP(V321,[1]교육_어학_경력backdata!$B$31:$C$34,2,1))))),IF(P321="B",IF(U321=0,0,IF(U321=4,0,IF(U321=5,VLOOKUP(V321,[1]교육_어학_경력backdata!$G$27:$H$31,2,1),IF(U321=6,VLOOKUP(V321,[1]교육_어학_경력backdata!$G$33:$H$34,2,1))))),IF(CT321="C",0,"오류")))</f>
        <v>0</v>
      </c>
      <c r="AI321" s="4">
        <f>IF(P321="A",VLOOKUP(W321,[1]교육_어학_경력backdata!$B$36:$C$42,2,1),IF(P321="B",VLOOKUP(W321,[1]교육_어학_경력backdata!$G$36:$H$42,2,1),IF(P321="C",0,"오류")))</f>
        <v>0</v>
      </c>
      <c r="AJ321" s="4">
        <f>SUM(AD321:AI321)</f>
        <v>14</v>
      </c>
      <c r="AK321" s="4">
        <f>_xlfn.MAXIFS(AJ:AJ,B:B,B321)</f>
        <v>14</v>
      </c>
      <c r="AL321" s="4"/>
      <c r="AM321" s="21"/>
      <c r="AN321" s="4"/>
      <c r="AO321" s="4"/>
    </row>
    <row r="322" spans="1:41" x14ac:dyDescent="0.4">
      <c r="A322" s="3">
        <f>IF(B321=B322,A321,A321+1)</f>
        <v>294</v>
      </c>
      <c r="B322" s="3" t="s">
        <v>4813</v>
      </c>
      <c r="C322" s="3" t="s">
        <v>4812</v>
      </c>
      <c r="D322" s="3" t="s">
        <v>3044</v>
      </c>
      <c r="E322" s="3" t="s">
        <v>3043</v>
      </c>
      <c r="F322" s="3">
        <f>IF(B322=B321,F321+1,1)</f>
        <v>1</v>
      </c>
      <c r="G322" s="3" t="s">
        <v>6384</v>
      </c>
      <c r="H322" s="3" t="s">
        <v>6409</v>
      </c>
      <c r="I322" s="3" t="s">
        <v>6408</v>
      </c>
      <c r="J322" s="3" t="s">
        <v>7257</v>
      </c>
      <c r="K322" s="3"/>
      <c r="L322" s="3" t="s">
        <v>6674</v>
      </c>
      <c r="M322" s="3" t="s">
        <v>7256</v>
      </c>
      <c r="P322" s="3" t="s">
        <v>2434</v>
      </c>
      <c r="Q322" s="3">
        <f>IF(H322="TOEIC",VALUE(L322),0)</f>
        <v>0</v>
      </c>
      <c r="R322" s="3">
        <f>IF(H322="NEW TEPS",VALUE(L322),0)</f>
        <v>0</v>
      </c>
      <c r="S322" s="3">
        <f>IF(H322="TOEFL(ibt)",VALUE(L322),0)</f>
        <v>0</v>
      </c>
      <c r="T322" s="3">
        <f>IF(H322="JPT",VALUE(L322),0)</f>
        <v>905</v>
      </c>
      <c r="U322" s="3">
        <f>IF(H322="HSK",VALUE(K322),0)</f>
        <v>0</v>
      </c>
      <c r="V322" s="3">
        <f>IF(H322="HSK",VALUE(L322),0)</f>
        <v>0</v>
      </c>
      <c r="W322" s="3">
        <f>IF(H322="G-TELP Level2",VALUE(L322),0)</f>
        <v>0</v>
      </c>
      <c r="X322" s="3">
        <f>IF(P322="A",IF(Q322&gt;849,1,IF(R322&gt;335,1,IF(S322&gt;97,1,IF(T322&gt;849,1,IF(W322&gt;82,1,IF(U322=6,1,IF(U322=5,IF(V322&gt;254,1,0),0))))))),IF(P322="B",IF(Q322&gt;699,1,IF(R322&gt;263,1,IF(S322&gt;78,1,IF(T322&gt;699,1,IF(W322&gt;63,1,IF(U322=6,1,IF(U322=5,IF(V322&gt;179,1,0),0))))))),IF(P322="C",IF(Q322&gt;599,1,IF(R322&gt;226,1,IF(S322&gt;67,1,IF(T322&gt;599,1,IF(W322&gt;49,1,IF(U322=6,1,IF(U322=5,1,IF(U322=4,IF(V322&gt;209,1,0),0)))))))),IF(P322="D",IF(Q322&gt;649,1,IF(R322&gt;244,1,IF(S322&gt;73,1,IF(T322&gt;649,1,IF(W322&gt;56,1,IF(U322=6,1,IF(U322=5,1,IF(U322=4,IF(V322&gt;254,1,0),0)))))))),0))))</f>
        <v>1</v>
      </c>
      <c r="Y322" s="3">
        <f>SUMIF(B:B,B322,X:X)</f>
        <v>1</v>
      </c>
      <c r="Z322" s="3" t="str">
        <f>IF(Y322&gt;0,"어학 충족","자격미달")</f>
        <v>어학 충족</v>
      </c>
      <c r="AA322" s="3"/>
      <c r="AB322" s="3" t="str">
        <f>IF(P322="A",IF(Q322&gt;849,"TOEIC 충족",IF(R322&gt;335,"New-TEPS 충족",IF(S322&gt;97,"TOEFL 충족",IF(T322&gt;849,"JPT 충족",IF(W322&gt;82,"G-TELP 충족",IF(U322=6,"HSK점수 충족",IF(U322=5,IF(V322&gt;254,"HSK점수 충족","자격미달"),"자격미달"))))))),IF(P322="B",IF(Q322&gt;699,"TOEIC 충족",IF(R322&gt;263,"New-TEPS 충족",IF(S322&gt;78,"TOEFL 충족",IF(T322&gt;699,"JPT 충족",IF(W322&gt;63,"G-TELP 충족",IF(U322=6,"HSK점수 충족",IF(U322=5,IF(V322&gt;179,"HSK점수 충족","자격미달"),"자격미달"))))))),IF(P322="C",IF(Q322&gt;599,"TOEIC 충족",IF(R322&gt;226,"New-TEPS 충족",IF(S322&gt;67,"TOEFL 충족",IF(T322&gt;599,"JPT 충족",IF(W322&gt;49,"G-TELP 충족",IF(U322=6,"HSK점수 충족",IF(U322=5,"HSK점수 충족",IF(U322=4,IF(V322&gt;209,"HSK점수 충족","자격미달"),"자격미달")))))))),IF(P322="D",IF(Q322&gt;649,"TOEIC 충족",IF(R322&gt;244,"New-TEPS 충족",IF(S322&gt;73,"TOEFL 충족",IF(T322&gt;649,"JPT 충족",IF(W322&gt;56,"G-TELP 충족",IF(U1263=6,"HSK점수 충족",IF(U1263=5,"HSK점수 충족",IF(U1263=4,IF(V1263&gt;254,"HSK점수 충족","자격미달"),"자격미달")))))))),0))))</f>
        <v>JPT 충족</v>
      </c>
      <c r="AC322" s="21"/>
      <c r="AD322" s="3">
        <f>IF(P322="A",VLOOKUP(Q322,[1]교육_어학_경력backdata!$B$3:$C$9,2,1),IF(P322="B",VLOOKUP(Q322,[1]교육_어학_경력backdata!$G$3:$H$9,2,1),IF(P322="C",0,"오류")))</f>
        <v>0</v>
      </c>
      <c r="AE322" s="3">
        <f>IF(P322="A",VLOOKUP(R322,[1]교육_어학_경력backdata!$B$11:$C$17,2,1),IF(P322="B",VLOOKUP(R322,[1]교육_어학_경력backdata!$G$11:$H$17,2,1),IF(P322="C",0,"오류")))</f>
        <v>0</v>
      </c>
      <c r="AF322" s="3">
        <f>IF(P322="A",VLOOKUP(S322,[1]교육_어학_경력backdata!$B$19:$C$25,2,1),IF(P322="B",VLOOKUP(S322,[1]교육_어학_경력backdata!$G$19:$H$25,2,1),IF(P322="C",0,"오류")))</f>
        <v>0</v>
      </c>
      <c r="AG322" s="3">
        <f>IF(P322="A",VLOOKUP(T322,[1]교육_어학_경력backdata!$B$3:$C$9,2,1),IF(P322="B",VLOOKUP(T322,[1]교육_어학_경력backdata!$G$3:$H$9,2,1),IF(P322="C",0,"오류")))</f>
        <v>16</v>
      </c>
      <c r="AH322" s="3">
        <f>IF(P322="A",IF(U322=0,0,IF(U322=4,0,IF(U322=5,VLOOKUP(V322,[1]교육_어학_경력backdata!$B$27:$C$29,2,1),IF(U322=6,VLOOKUP(V322,[1]교육_어학_경력backdata!$B$31:$C$34,2,1))))),IF(P322="B",IF(U322=0,0,IF(U322=4,0,IF(U322=5,VLOOKUP(V322,[1]교육_어학_경력backdata!$G$27:$H$31,2,1),IF(U322=6,VLOOKUP(V322,[1]교육_어학_경력backdata!$G$33:$H$34,2,1))))),IF(CT322="C",0,"오류")))</f>
        <v>0</v>
      </c>
      <c r="AI322" s="3">
        <f>IF(P322="A",VLOOKUP(W322,[1]교육_어학_경력backdata!$B$36:$C$42,2,1),IF(P322="B",VLOOKUP(W322,[1]교육_어학_경력backdata!$G$36:$H$42,2,1),IF(P322="C",0,"오류")))</f>
        <v>0</v>
      </c>
      <c r="AJ322" s="3">
        <f>SUM(AD322:AI322)</f>
        <v>16</v>
      </c>
      <c r="AK322" s="3">
        <f>_xlfn.MAXIFS(AJ:AJ,B:B,B322)</f>
        <v>16</v>
      </c>
      <c r="AL322" s="3"/>
      <c r="AM322" s="21"/>
      <c r="AN322" s="3"/>
      <c r="AO322" s="3"/>
    </row>
    <row r="323" spans="1:41" x14ac:dyDescent="0.4">
      <c r="A323" s="4">
        <f>IF(B322=B323,A322,A322+1)</f>
        <v>295</v>
      </c>
      <c r="B323" s="4" t="s">
        <v>4806</v>
      </c>
      <c r="C323" s="4" t="s">
        <v>4805</v>
      </c>
      <c r="D323" s="4" t="s">
        <v>3044</v>
      </c>
      <c r="E323" s="4" t="s">
        <v>3043</v>
      </c>
      <c r="F323" s="4">
        <f>IF(B323=B322,F322+1,1)</f>
        <v>1</v>
      </c>
      <c r="G323" s="4" t="s">
        <v>6380</v>
      </c>
      <c r="H323" s="4" t="s">
        <v>6379</v>
      </c>
      <c r="I323" s="4" t="s">
        <v>6378</v>
      </c>
      <c r="J323" s="4" t="s">
        <v>6553</v>
      </c>
      <c r="K323" s="4"/>
      <c r="L323" s="4" t="s">
        <v>6506</v>
      </c>
      <c r="M323" s="4" t="s">
        <v>7255</v>
      </c>
      <c r="P323" s="4" t="s">
        <v>2434</v>
      </c>
      <c r="Q323" s="4">
        <f>IF(H323="TOEIC",VALUE(L323),0)</f>
        <v>930</v>
      </c>
      <c r="R323" s="4">
        <f>IF(H323="NEW TEPS",VALUE(L323),0)</f>
        <v>0</v>
      </c>
      <c r="S323" s="4">
        <f>IF(H323="TOEFL(ibt)",VALUE(L323),0)</f>
        <v>0</v>
      </c>
      <c r="T323" s="4">
        <f>IF(H323="JPT",VALUE(L323),0)</f>
        <v>0</v>
      </c>
      <c r="U323" s="4">
        <f>IF(H323="HSK",VALUE(K323),0)</f>
        <v>0</v>
      </c>
      <c r="V323" s="4">
        <f>IF(H323="HSK",VALUE(L323),0)</f>
        <v>0</v>
      </c>
      <c r="W323" s="4">
        <f>IF(H323="G-TELP Level2",VALUE(L323),0)</f>
        <v>0</v>
      </c>
      <c r="X323" s="4">
        <f>IF(P323="A",IF(Q323&gt;849,1,IF(R323&gt;335,1,IF(S323&gt;97,1,IF(T323&gt;849,1,IF(W323&gt;82,1,IF(U323=6,1,IF(U323=5,IF(V323&gt;254,1,0),0))))))),IF(P323="B",IF(Q323&gt;699,1,IF(R323&gt;263,1,IF(S323&gt;78,1,IF(T323&gt;699,1,IF(W323&gt;63,1,IF(U323=6,1,IF(U323=5,IF(V323&gt;179,1,0),0))))))),IF(P323="C",IF(Q323&gt;599,1,IF(R323&gt;226,1,IF(S323&gt;67,1,IF(T323&gt;599,1,IF(W323&gt;49,1,IF(U323=6,1,IF(U323=5,1,IF(U323=4,IF(V323&gt;209,1,0),0)))))))),IF(P323="D",IF(Q323&gt;649,1,IF(R323&gt;244,1,IF(S323&gt;73,1,IF(T323&gt;649,1,IF(W323&gt;56,1,IF(U323=6,1,IF(U323=5,1,IF(U323=4,IF(V323&gt;254,1,0),0)))))))),0))))</f>
        <v>1</v>
      </c>
      <c r="Y323" s="4">
        <f>SUMIF(B:B,B323,X:X)</f>
        <v>1</v>
      </c>
      <c r="Z323" s="4" t="str">
        <f>IF(Y323&gt;0,"어학 충족","자격미달")</f>
        <v>어학 충족</v>
      </c>
      <c r="AA323" s="4"/>
      <c r="AB323" s="4" t="str">
        <f>IF(P323="A",IF(Q323&gt;849,"TOEIC 충족",IF(R323&gt;335,"New-TEPS 충족",IF(S323&gt;97,"TOEFL 충족",IF(T323&gt;849,"JPT 충족",IF(W323&gt;82,"G-TELP 충족",IF(U323=6,"HSK점수 충족",IF(U323=5,IF(V323&gt;254,"HSK점수 충족","자격미달"),"자격미달"))))))),IF(P323="B",IF(Q323&gt;699,"TOEIC 충족",IF(R323&gt;263,"New-TEPS 충족",IF(S323&gt;78,"TOEFL 충족",IF(T323&gt;699,"JPT 충족",IF(W323&gt;63,"G-TELP 충족",IF(U323=6,"HSK점수 충족",IF(U323=5,IF(V323&gt;179,"HSK점수 충족","자격미달"),"자격미달"))))))),IF(P323="C",IF(Q323&gt;599,"TOEIC 충족",IF(R323&gt;226,"New-TEPS 충족",IF(S323&gt;67,"TOEFL 충족",IF(T323&gt;599,"JPT 충족",IF(W323&gt;49,"G-TELP 충족",IF(U323=6,"HSK점수 충족",IF(U323=5,"HSK점수 충족",IF(U323=4,IF(V323&gt;209,"HSK점수 충족","자격미달"),"자격미달")))))))),IF(P323="D",IF(Q323&gt;649,"TOEIC 충족",IF(R323&gt;244,"New-TEPS 충족",IF(S323&gt;73,"TOEFL 충족",IF(T323&gt;649,"JPT 충족",IF(W323&gt;56,"G-TELP 충족",IF(U1264=6,"HSK점수 충족",IF(U1264=5,"HSK점수 충족",IF(U1264=4,IF(V1264&gt;254,"HSK점수 충족","자격미달"),"자격미달")))))))),0))))</f>
        <v>TOEIC 충족</v>
      </c>
      <c r="AC323" s="21"/>
      <c r="AD323" s="4">
        <f>IF(P323="A",VLOOKUP(Q323,[1]교육_어학_경력backdata!$B$3:$C$9,2,1),IF(P323="B",VLOOKUP(Q323,[1]교육_어학_경력backdata!$G$3:$H$9,2,1),IF(P323="C",0,"오류")))</f>
        <v>18</v>
      </c>
      <c r="AE323" s="4">
        <f>IF(P323="A",VLOOKUP(R323,[1]교육_어학_경력backdata!$B$11:$C$17,2,1),IF(P323="B",VLOOKUP(R323,[1]교육_어학_경력backdata!$G$11:$H$17,2,1),IF(P323="C",0,"오류")))</f>
        <v>0</v>
      </c>
      <c r="AF323" s="4">
        <f>IF(P323="A",VLOOKUP(S323,[1]교육_어학_경력backdata!$B$19:$C$25,2,1),IF(P323="B",VLOOKUP(S323,[1]교육_어학_경력backdata!$G$19:$H$25,2,1),IF(P323="C",0,"오류")))</f>
        <v>0</v>
      </c>
      <c r="AG323" s="4">
        <f>IF(P323="A",VLOOKUP(T323,[1]교육_어학_경력backdata!$B$3:$C$9,2,1),IF(P323="B",VLOOKUP(T323,[1]교육_어학_경력backdata!$G$3:$H$9,2,1),IF(P323="C",0,"오류")))</f>
        <v>0</v>
      </c>
      <c r="AH323" s="4">
        <f>IF(P323="A",IF(U323=0,0,IF(U323=4,0,IF(U323=5,VLOOKUP(V323,[1]교육_어학_경력backdata!$B$27:$C$29,2,1),IF(U323=6,VLOOKUP(V323,[1]교육_어학_경력backdata!$B$31:$C$34,2,1))))),IF(P323="B",IF(U323=0,0,IF(U323=4,0,IF(U323=5,VLOOKUP(V323,[1]교육_어학_경력backdata!$G$27:$H$31,2,1),IF(U323=6,VLOOKUP(V323,[1]교육_어학_경력backdata!$G$33:$H$34,2,1))))),IF(CT323="C",0,"오류")))</f>
        <v>0</v>
      </c>
      <c r="AI323" s="4">
        <f>IF(P323="A",VLOOKUP(W323,[1]교육_어학_경력backdata!$B$36:$C$42,2,1),IF(P323="B",VLOOKUP(W323,[1]교육_어학_경력backdata!$G$36:$H$42,2,1),IF(P323="C",0,"오류")))</f>
        <v>0</v>
      </c>
      <c r="AJ323" s="4">
        <f>SUM(AD323:AI323)</f>
        <v>18</v>
      </c>
      <c r="AK323" s="4">
        <f>_xlfn.MAXIFS(AJ:AJ,B:B,B323)</f>
        <v>18</v>
      </c>
      <c r="AL323" s="4"/>
      <c r="AM323" s="21"/>
      <c r="AN323" s="4"/>
      <c r="AO323" s="4"/>
    </row>
    <row r="324" spans="1:41" x14ac:dyDescent="0.4">
      <c r="A324" s="3">
        <f>IF(B323=B324,A323,A323+1)</f>
        <v>296</v>
      </c>
      <c r="B324" s="3" t="s">
        <v>4802</v>
      </c>
      <c r="C324" s="3" t="s">
        <v>4801</v>
      </c>
      <c r="D324" s="3" t="s">
        <v>3044</v>
      </c>
      <c r="E324" s="3" t="s">
        <v>3043</v>
      </c>
      <c r="F324" s="3">
        <f>IF(B324=B323,F323+1,1)</f>
        <v>1</v>
      </c>
      <c r="G324" s="3" t="s">
        <v>6380</v>
      </c>
      <c r="H324" s="3" t="s">
        <v>6379</v>
      </c>
      <c r="I324" s="3" t="s">
        <v>6378</v>
      </c>
      <c r="J324" s="3" t="s">
        <v>6542</v>
      </c>
      <c r="K324" s="3"/>
      <c r="L324" s="3" t="s">
        <v>6430</v>
      </c>
      <c r="M324" s="3" t="s">
        <v>7254</v>
      </c>
      <c r="P324" s="3" t="s">
        <v>2434</v>
      </c>
      <c r="Q324" s="3">
        <f>IF(H324="TOEIC",VALUE(L324),0)</f>
        <v>850</v>
      </c>
      <c r="R324" s="3">
        <f>IF(H324="NEW TEPS",VALUE(L324),0)</f>
        <v>0</v>
      </c>
      <c r="S324" s="3">
        <f>IF(H324="TOEFL(ibt)",VALUE(L324),0)</f>
        <v>0</v>
      </c>
      <c r="T324" s="3">
        <f>IF(H324="JPT",VALUE(L324),0)</f>
        <v>0</v>
      </c>
      <c r="U324" s="3">
        <f>IF(H324="HSK",VALUE(K324),0)</f>
        <v>0</v>
      </c>
      <c r="V324" s="3">
        <f>IF(H324="HSK",VALUE(L324),0)</f>
        <v>0</v>
      </c>
      <c r="W324" s="3">
        <f>IF(H324="G-TELP Level2",VALUE(L324),0)</f>
        <v>0</v>
      </c>
      <c r="X324" s="3">
        <f>IF(P324="A",IF(Q324&gt;849,1,IF(R324&gt;335,1,IF(S324&gt;97,1,IF(T324&gt;849,1,IF(W324&gt;82,1,IF(U324=6,1,IF(U324=5,IF(V324&gt;254,1,0),0))))))),IF(P324="B",IF(Q324&gt;699,1,IF(R324&gt;263,1,IF(S324&gt;78,1,IF(T324&gt;699,1,IF(W324&gt;63,1,IF(U324=6,1,IF(U324=5,IF(V324&gt;179,1,0),0))))))),IF(P324="C",IF(Q324&gt;599,1,IF(R324&gt;226,1,IF(S324&gt;67,1,IF(T324&gt;599,1,IF(W324&gt;49,1,IF(U324=6,1,IF(U324=5,1,IF(U324=4,IF(V324&gt;209,1,0),0)))))))),IF(P324="D",IF(Q324&gt;649,1,IF(R324&gt;244,1,IF(S324&gt;73,1,IF(T324&gt;649,1,IF(W324&gt;56,1,IF(U324=6,1,IF(U324=5,1,IF(U324=4,IF(V324&gt;254,1,0),0)))))))),0))))</f>
        <v>1</v>
      </c>
      <c r="Y324" s="3">
        <f>SUMIF(B:B,B324,X:X)</f>
        <v>1</v>
      </c>
      <c r="Z324" s="3" t="str">
        <f>IF(Y324&gt;0,"어학 충족","자격미달")</f>
        <v>어학 충족</v>
      </c>
      <c r="AA324" s="3"/>
      <c r="AB324" s="3" t="str">
        <f>IF(P324="A",IF(Q324&gt;849,"TOEIC 충족",IF(R324&gt;335,"New-TEPS 충족",IF(S324&gt;97,"TOEFL 충족",IF(T324&gt;849,"JPT 충족",IF(W324&gt;82,"G-TELP 충족",IF(U324=6,"HSK점수 충족",IF(U324=5,IF(V324&gt;254,"HSK점수 충족","자격미달"),"자격미달"))))))),IF(P324="B",IF(Q324&gt;699,"TOEIC 충족",IF(R324&gt;263,"New-TEPS 충족",IF(S324&gt;78,"TOEFL 충족",IF(T324&gt;699,"JPT 충족",IF(W324&gt;63,"G-TELP 충족",IF(U324=6,"HSK점수 충족",IF(U324=5,IF(V324&gt;179,"HSK점수 충족","자격미달"),"자격미달"))))))),IF(P324="C",IF(Q324&gt;599,"TOEIC 충족",IF(R324&gt;226,"New-TEPS 충족",IF(S324&gt;67,"TOEFL 충족",IF(T324&gt;599,"JPT 충족",IF(W324&gt;49,"G-TELP 충족",IF(U324=6,"HSK점수 충족",IF(U324=5,"HSK점수 충족",IF(U324=4,IF(V324&gt;209,"HSK점수 충족","자격미달"),"자격미달")))))))),IF(P324="D",IF(Q324&gt;649,"TOEIC 충족",IF(R324&gt;244,"New-TEPS 충족",IF(S324&gt;73,"TOEFL 충족",IF(T324&gt;649,"JPT 충족",IF(W324&gt;56,"G-TELP 충족",IF(U1265=6,"HSK점수 충족",IF(U1265=5,"HSK점수 충족",IF(U1265=4,IF(V1265&gt;254,"HSK점수 충족","자격미달"),"자격미달")))))))),0))))</f>
        <v>TOEIC 충족</v>
      </c>
      <c r="AC324" s="21"/>
      <c r="AD324" s="3">
        <f>IF(P324="A",VLOOKUP(Q324,[1]교육_어학_경력backdata!$B$3:$C$9,2,1),IF(P324="B",VLOOKUP(Q324,[1]교육_어학_경력backdata!$G$3:$H$9,2,1),IF(P324="C",0,"오류")))</f>
        <v>12</v>
      </c>
      <c r="AE324" s="3">
        <f>IF(P324="A",VLOOKUP(R324,[1]교육_어학_경력backdata!$B$11:$C$17,2,1),IF(P324="B",VLOOKUP(R324,[1]교육_어학_경력backdata!$G$11:$H$17,2,1),IF(P324="C",0,"오류")))</f>
        <v>0</v>
      </c>
      <c r="AF324" s="3">
        <f>IF(P324="A",VLOOKUP(S324,[1]교육_어학_경력backdata!$B$19:$C$25,2,1),IF(P324="B",VLOOKUP(S324,[1]교육_어학_경력backdata!$G$19:$H$25,2,1),IF(P324="C",0,"오류")))</f>
        <v>0</v>
      </c>
      <c r="AG324" s="3">
        <f>IF(P324="A",VLOOKUP(T324,[1]교육_어학_경력backdata!$B$3:$C$9,2,1),IF(P324="B",VLOOKUP(T324,[1]교육_어학_경력backdata!$G$3:$H$9,2,1),IF(P324="C",0,"오류")))</f>
        <v>0</v>
      </c>
      <c r="AH324" s="3">
        <f>IF(P324="A",IF(U324=0,0,IF(U324=4,0,IF(U324=5,VLOOKUP(V324,[1]교육_어학_경력backdata!$B$27:$C$29,2,1),IF(U324=6,VLOOKUP(V324,[1]교육_어학_경력backdata!$B$31:$C$34,2,1))))),IF(P324="B",IF(U324=0,0,IF(U324=4,0,IF(U324=5,VLOOKUP(V324,[1]교육_어학_경력backdata!$G$27:$H$31,2,1),IF(U324=6,VLOOKUP(V324,[1]교육_어학_경력backdata!$G$33:$H$34,2,1))))),IF(CT324="C",0,"오류")))</f>
        <v>0</v>
      </c>
      <c r="AI324" s="3">
        <f>IF(P324="A",VLOOKUP(W324,[1]교육_어학_경력backdata!$B$36:$C$42,2,1),IF(P324="B",VLOOKUP(W324,[1]교육_어학_경력backdata!$G$36:$H$42,2,1),IF(P324="C",0,"오류")))</f>
        <v>0</v>
      </c>
      <c r="AJ324" s="3">
        <f>SUM(AD324:AI324)</f>
        <v>12</v>
      </c>
      <c r="AK324" s="3">
        <f>_xlfn.MAXIFS(AJ:AJ,B:B,B324)</f>
        <v>12</v>
      </c>
      <c r="AL324" s="3"/>
      <c r="AM324" s="21"/>
      <c r="AN324" s="3"/>
      <c r="AO324" s="3"/>
    </row>
    <row r="325" spans="1:41" x14ac:dyDescent="0.4">
      <c r="A325" s="4">
        <f>IF(B324=B325,A324,A324+1)</f>
        <v>297</v>
      </c>
      <c r="B325" s="4" t="s">
        <v>4797</v>
      </c>
      <c r="C325" s="4" t="s">
        <v>4796</v>
      </c>
      <c r="D325" s="4" t="s">
        <v>3044</v>
      </c>
      <c r="E325" s="4" t="s">
        <v>3043</v>
      </c>
      <c r="F325" s="4">
        <f>IF(B325=B324,F324+1,1)</f>
        <v>1</v>
      </c>
      <c r="G325" s="4" t="s">
        <v>6380</v>
      </c>
      <c r="H325" s="4" t="s">
        <v>6379</v>
      </c>
      <c r="I325" s="4" t="s">
        <v>6378</v>
      </c>
      <c r="J325" s="4" t="s">
        <v>6553</v>
      </c>
      <c r="K325" s="4"/>
      <c r="L325" s="4" t="s">
        <v>6406</v>
      </c>
      <c r="M325" s="4" t="s">
        <v>7253</v>
      </c>
      <c r="P325" s="4" t="s">
        <v>2434</v>
      </c>
      <c r="Q325" s="4">
        <f>IF(H325="TOEIC",VALUE(L325),0)</f>
        <v>945</v>
      </c>
      <c r="R325" s="4">
        <f>IF(H325="NEW TEPS",VALUE(L325),0)</f>
        <v>0</v>
      </c>
      <c r="S325" s="4">
        <f>IF(H325="TOEFL(ibt)",VALUE(L325),0)</f>
        <v>0</v>
      </c>
      <c r="T325" s="4">
        <f>IF(H325="JPT",VALUE(L325),0)</f>
        <v>0</v>
      </c>
      <c r="U325" s="4">
        <f>IF(H325="HSK",VALUE(K325),0)</f>
        <v>0</v>
      </c>
      <c r="V325" s="4">
        <f>IF(H325="HSK",VALUE(L325),0)</f>
        <v>0</v>
      </c>
      <c r="W325" s="4">
        <f>IF(H325="G-TELP Level2",VALUE(L325),0)</f>
        <v>0</v>
      </c>
      <c r="X325" s="4">
        <f>IF(P325="A",IF(Q325&gt;849,1,IF(R325&gt;335,1,IF(S325&gt;97,1,IF(T325&gt;849,1,IF(W325&gt;82,1,IF(U325=6,1,IF(U325=5,IF(V325&gt;254,1,0),0))))))),IF(P325="B",IF(Q325&gt;699,1,IF(R325&gt;263,1,IF(S325&gt;78,1,IF(T325&gt;699,1,IF(W325&gt;63,1,IF(U325=6,1,IF(U325=5,IF(V325&gt;179,1,0),0))))))),IF(P325="C",IF(Q325&gt;599,1,IF(R325&gt;226,1,IF(S325&gt;67,1,IF(T325&gt;599,1,IF(W325&gt;49,1,IF(U325=6,1,IF(U325=5,1,IF(U325=4,IF(V325&gt;209,1,0),0)))))))),IF(P325="D",IF(Q325&gt;649,1,IF(R325&gt;244,1,IF(S325&gt;73,1,IF(T325&gt;649,1,IF(W325&gt;56,1,IF(U325=6,1,IF(U325=5,1,IF(U325=4,IF(V325&gt;254,1,0),0)))))))),0))))</f>
        <v>1</v>
      </c>
      <c r="Y325" s="4">
        <f>SUMIF(B:B,B325,X:X)</f>
        <v>1</v>
      </c>
      <c r="Z325" s="4" t="str">
        <f>IF(Y325&gt;0,"어학 충족","자격미달")</f>
        <v>어학 충족</v>
      </c>
      <c r="AA325" s="4"/>
      <c r="AB325" s="4" t="str">
        <f>IF(P325="A",IF(Q325&gt;849,"TOEIC 충족",IF(R325&gt;335,"New-TEPS 충족",IF(S325&gt;97,"TOEFL 충족",IF(T325&gt;849,"JPT 충족",IF(W325&gt;82,"G-TELP 충족",IF(U325=6,"HSK점수 충족",IF(U325=5,IF(V325&gt;254,"HSK점수 충족","자격미달"),"자격미달"))))))),IF(P325="B",IF(Q325&gt;699,"TOEIC 충족",IF(R325&gt;263,"New-TEPS 충족",IF(S325&gt;78,"TOEFL 충족",IF(T325&gt;699,"JPT 충족",IF(W325&gt;63,"G-TELP 충족",IF(U325=6,"HSK점수 충족",IF(U325=5,IF(V325&gt;179,"HSK점수 충족","자격미달"),"자격미달"))))))),IF(P325="C",IF(Q325&gt;599,"TOEIC 충족",IF(R325&gt;226,"New-TEPS 충족",IF(S325&gt;67,"TOEFL 충족",IF(T325&gt;599,"JPT 충족",IF(W325&gt;49,"G-TELP 충족",IF(U325=6,"HSK점수 충족",IF(U325=5,"HSK점수 충족",IF(U325=4,IF(V325&gt;209,"HSK점수 충족","자격미달"),"자격미달")))))))),IF(P325="D",IF(Q325&gt;649,"TOEIC 충족",IF(R325&gt;244,"New-TEPS 충족",IF(S325&gt;73,"TOEFL 충족",IF(T325&gt;649,"JPT 충족",IF(W325&gt;56,"G-TELP 충족",IF(U1266=6,"HSK점수 충족",IF(U1266=5,"HSK점수 충족",IF(U1266=4,IF(V1266&gt;254,"HSK점수 충족","자격미달"),"자격미달")))))))),0))))</f>
        <v>TOEIC 충족</v>
      </c>
      <c r="AC325" s="21"/>
      <c r="AD325" s="4">
        <f>IF(P325="A",VLOOKUP(Q325,[1]교육_어학_경력backdata!$B$3:$C$9,2,1),IF(P325="B",VLOOKUP(Q325,[1]교육_어학_경력backdata!$G$3:$H$9,2,1),IF(P325="C",0,"오류")))</f>
        <v>18</v>
      </c>
      <c r="AE325" s="4">
        <f>IF(P325="A",VLOOKUP(R325,[1]교육_어학_경력backdata!$B$11:$C$17,2,1),IF(P325="B",VLOOKUP(R325,[1]교육_어학_경력backdata!$G$11:$H$17,2,1),IF(P325="C",0,"오류")))</f>
        <v>0</v>
      </c>
      <c r="AF325" s="4">
        <f>IF(P325="A",VLOOKUP(S325,[1]교육_어학_경력backdata!$B$19:$C$25,2,1),IF(P325="B",VLOOKUP(S325,[1]교육_어학_경력backdata!$G$19:$H$25,2,1),IF(P325="C",0,"오류")))</f>
        <v>0</v>
      </c>
      <c r="AG325" s="4">
        <f>IF(P325="A",VLOOKUP(T325,[1]교육_어학_경력backdata!$B$3:$C$9,2,1),IF(P325="B",VLOOKUP(T325,[1]교육_어학_경력backdata!$G$3:$H$9,2,1),IF(P325="C",0,"오류")))</f>
        <v>0</v>
      </c>
      <c r="AH325" s="4">
        <f>IF(P325="A",IF(U325=0,0,IF(U325=4,0,IF(U325=5,VLOOKUP(V325,[1]교육_어학_경력backdata!$B$27:$C$29,2,1),IF(U325=6,VLOOKUP(V325,[1]교육_어학_경력backdata!$B$31:$C$34,2,1))))),IF(P325="B",IF(U325=0,0,IF(U325=4,0,IF(U325=5,VLOOKUP(V325,[1]교육_어학_경력backdata!$G$27:$H$31,2,1),IF(U325=6,VLOOKUP(V325,[1]교육_어학_경력backdata!$G$33:$H$34,2,1))))),IF(CT325="C",0,"오류")))</f>
        <v>0</v>
      </c>
      <c r="AI325" s="4">
        <f>IF(P325="A",VLOOKUP(W325,[1]교육_어학_경력backdata!$B$36:$C$42,2,1),IF(P325="B",VLOOKUP(W325,[1]교육_어학_경력backdata!$G$36:$H$42,2,1),IF(P325="C",0,"오류")))</f>
        <v>0</v>
      </c>
      <c r="AJ325" s="4">
        <f>SUM(AD325:AI325)</f>
        <v>18</v>
      </c>
      <c r="AK325" s="4">
        <f>_xlfn.MAXIFS(AJ:AJ,B:B,B325)</f>
        <v>18</v>
      </c>
      <c r="AL325" s="4"/>
      <c r="AM325" s="21"/>
      <c r="AN325" s="4"/>
      <c r="AO325" s="4"/>
    </row>
    <row r="326" spans="1:41" x14ac:dyDescent="0.4">
      <c r="A326" s="3">
        <f>IF(B325=B326,A325,A325+1)</f>
        <v>298</v>
      </c>
      <c r="B326" s="3" t="s">
        <v>4793</v>
      </c>
      <c r="C326" s="3" t="s">
        <v>839</v>
      </c>
      <c r="D326" s="3" t="s">
        <v>3044</v>
      </c>
      <c r="E326" s="3" t="s">
        <v>3043</v>
      </c>
      <c r="F326" s="3">
        <f>IF(B326=B325,F325+1,1)</f>
        <v>1</v>
      </c>
      <c r="G326" s="3" t="s">
        <v>6380</v>
      </c>
      <c r="H326" s="3" t="s">
        <v>6379</v>
      </c>
      <c r="I326" s="3" t="s">
        <v>6378</v>
      </c>
      <c r="J326" s="3" t="s">
        <v>6472</v>
      </c>
      <c r="K326" s="3"/>
      <c r="L326" s="3" t="s">
        <v>6411</v>
      </c>
      <c r="M326" s="3" t="s">
        <v>7252</v>
      </c>
      <c r="P326" s="3" t="s">
        <v>2434</v>
      </c>
      <c r="Q326" s="3">
        <f>IF(H326="TOEIC",VALUE(L326),0)</f>
        <v>915</v>
      </c>
      <c r="R326" s="3">
        <f>IF(H326="NEW TEPS",VALUE(L326),0)</f>
        <v>0</v>
      </c>
      <c r="S326" s="3">
        <f>IF(H326="TOEFL(ibt)",VALUE(L326),0)</f>
        <v>0</v>
      </c>
      <c r="T326" s="3">
        <f>IF(H326="JPT",VALUE(L326),0)</f>
        <v>0</v>
      </c>
      <c r="U326" s="3">
        <f>IF(H326="HSK",VALUE(K326),0)</f>
        <v>0</v>
      </c>
      <c r="V326" s="3">
        <f>IF(H326="HSK",VALUE(L326),0)</f>
        <v>0</v>
      </c>
      <c r="W326" s="3">
        <f>IF(H326="G-TELP Level2",VALUE(L326),0)</f>
        <v>0</v>
      </c>
      <c r="X326" s="3">
        <f>IF(P326="A",IF(Q326&gt;849,1,IF(R326&gt;335,1,IF(S326&gt;97,1,IF(T326&gt;849,1,IF(W326&gt;82,1,IF(U326=6,1,IF(U326=5,IF(V326&gt;254,1,0),0))))))),IF(P326="B",IF(Q326&gt;699,1,IF(R326&gt;263,1,IF(S326&gt;78,1,IF(T326&gt;699,1,IF(W326&gt;63,1,IF(U326=6,1,IF(U326=5,IF(V326&gt;179,1,0),0))))))),IF(P326="C",IF(Q326&gt;599,1,IF(R326&gt;226,1,IF(S326&gt;67,1,IF(T326&gt;599,1,IF(W326&gt;49,1,IF(U326=6,1,IF(U326=5,1,IF(U326=4,IF(V326&gt;209,1,0),0)))))))),IF(P326="D",IF(Q326&gt;649,1,IF(R326&gt;244,1,IF(S326&gt;73,1,IF(T326&gt;649,1,IF(W326&gt;56,1,IF(U326=6,1,IF(U326=5,1,IF(U326=4,IF(V326&gt;254,1,0),0)))))))),0))))</f>
        <v>1</v>
      </c>
      <c r="Y326" s="3">
        <f>SUMIF(B:B,B326,X:X)</f>
        <v>1</v>
      </c>
      <c r="Z326" s="3" t="str">
        <f>IF(Y326&gt;0,"어학 충족","자격미달")</f>
        <v>어학 충족</v>
      </c>
      <c r="AA326" s="3"/>
      <c r="AB326" s="3" t="str">
        <f>IF(P326="A",IF(Q326&gt;849,"TOEIC 충족",IF(R326&gt;335,"New-TEPS 충족",IF(S326&gt;97,"TOEFL 충족",IF(T326&gt;849,"JPT 충족",IF(W326&gt;82,"G-TELP 충족",IF(U326=6,"HSK점수 충족",IF(U326=5,IF(V326&gt;254,"HSK점수 충족","자격미달"),"자격미달"))))))),IF(P326="B",IF(Q326&gt;699,"TOEIC 충족",IF(R326&gt;263,"New-TEPS 충족",IF(S326&gt;78,"TOEFL 충족",IF(T326&gt;699,"JPT 충족",IF(W326&gt;63,"G-TELP 충족",IF(U326=6,"HSK점수 충족",IF(U326=5,IF(V326&gt;179,"HSK점수 충족","자격미달"),"자격미달"))))))),IF(P326="C",IF(Q326&gt;599,"TOEIC 충족",IF(R326&gt;226,"New-TEPS 충족",IF(S326&gt;67,"TOEFL 충족",IF(T326&gt;599,"JPT 충족",IF(W326&gt;49,"G-TELP 충족",IF(U326=6,"HSK점수 충족",IF(U326=5,"HSK점수 충족",IF(U326=4,IF(V326&gt;209,"HSK점수 충족","자격미달"),"자격미달")))))))),IF(P326="D",IF(Q326&gt;649,"TOEIC 충족",IF(R326&gt;244,"New-TEPS 충족",IF(S326&gt;73,"TOEFL 충족",IF(T326&gt;649,"JPT 충족",IF(W326&gt;56,"G-TELP 충족",IF(U1267=6,"HSK점수 충족",IF(U1267=5,"HSK점수 충족",IF(U1267=4,IF(V1267&gt;254,"HSK점수 충족","자격미달"),"자격미달")))))))),0))))</f>
        <v>TOEIC 충족</v>
      </c>
      <c r="AC326" s="21"/>
      <c r="AD326" s="3">
        <f>IF(P326="A",VLOOKUP(Q326,[1]교육_어학_경력backdata!$B$3:$C$9,2,1),IF(P326="B",VLOOKUP(Q326,[1]교육_어학_경력backdata!$G$3:$H$9,2,1),IF(P326="C",0,"오류")))</f>
        <v>16</v>
      </c>
      <c r="AE326" s="3">
        <f>IF(P326="A",VLOOKUP(R326,[1]교육_어학_경력backdata!$B$11:$C$17,2,1),IF(P326="B",VLOOKUP(R326,[1]교육_어학_경력backdata!$G$11:$H$17,2,1),IF(P326="C",0,"오류")))</f>
        <v>0</v>
      </c>
      <c r="AF326" s="3">
        <f>IF(P326="A",VLOOKUP(S326,[1]교육_어학_경력backdata!$B$19:$C$25,2,1),IF(P326="B",VLOOKUP(S326,[1]교육_어학_경력backdata!$G$19:$H$25,2,1),IF(P326="C",0,"오류")))</f>
        <v>0</v>
      </c>
      <c r="AG326" s="3">
        <f>IF(P326="A",VLOOKUP(T326,[1]교육_어학_경력backdata!$B$3:$C$9,2,1),IF(P326="B",VLOOKUP(T326,[1]교육_어학_경력backdata!$G$3:$H$9,2,1),IF(P326="C",0,"오류")))</f>
        <v>0</v>
      </c>
      <c r="AH326" s="3">
        <f>IF(P326="A",IF(U326=0,0,IF(U326=4,0,IF(U326=5,VLOOKUP(V326,[1]교육_어학_경력backdata!$B$27:$C$29,2,1),IF(U326=6,VLOOKUP(V326,[1]교육_어학_경력backdata!$B$31:$C$34,2,1))))),IF(P326="B",IF(U326=0,0,IF(U326=4,0,IF(U326=5,VLOOKUP(V326,[1]교육_어학_경력backdata!$G$27:$H$31,2,1),IF(U326=6,VLOOKUP(V326,[1]교육_어학_경력backdata!$G$33:$H$34,2,1))))),IF(CT326="C",0,"오류")))</f>
        <v>0</v>
      </c>
      <c r="AI326" s="3">
        <f>IF(P326="A",VLOOKUP(W326,[1]교육_어학_경력backdata!$B$36:$C$42,2,1),IF(P326="B",VLOOKUP(W326,[1]교육_어학_경력backdata!$G$36:$H$42,2,1),IF(P326="C",0,"오류")))</f>
        <v>0</v>
      </c>
      <c r="AJ326" s="3">
        <f>SUM(AD326:AI326)</f>
        <v>16</v>
      </c>
      <c r="AK326" s="3">
        <f>_xlfn.MAXIFS(AJ:AJ,B:B,B326)</f>
        <v>16</v>
      </c>
      <c r="AL326" s="3"/>
      <c r="AM326" s="21"/>
      <c r="AN326" s="3"/>
      <c r="AO326" s="3"/>
    </row>
    <row r="327" spans="1:41" x14ac:dyDescent="0.4">
      <c r="A327" s="4">
        <f>IF(B326=B327,A326,A326+1)</f>
        <v>299</v>
      </c>
      <c r="B327" s="4" t="s">
        <v>4789</v>
      </c>
      <c r="C327" s="4" t="s">
        <v>4788</v>
      </c>
      <c r="D327" s="4" t="s">
        <v>3044</v>
      </c>
      <c r="E327" s="4" t="s">
        <v>3043</v>
      </c>
      <c r="F327" s="4">
        <f>IF(B327=B326,F326+1,1)</f>
        <v>1</v>
      </c>
      <c r="G327" s="4" t="s">
        <v>6380</v>
      </c>
      <c r="H327" s="4" t="s">
        <v>6379</v>
      </c>
      <c r="I327" s="4" t="s">
        <v>6378</v>
      </c>
      <c r="J327" s="4" t="s">
        <v>6606</v>
      </c>
      <c r="K327" s="4"/>
      <c r="L327" s="4" t="s">
        <v>6674</v>
      </c>
      <c r="M327" s="4" t="s">
        <v>7251</v>
      </c>
      <c r="P327" s="4" t="s">
        <v>2434</v>
      </c>
      <c r="Q327" s="4">
        <f>IF(H327="TOEIC",VALUE(L327),0)</f>
        <v>905</v>
      </c>
      <c r="R327" s="4">
        <f>IF(H327="NEW TEPS",VALUE(L327),0)</f>
        <v>0</v>
      </c>
      <c r="S327" s="4">
        <f>IF(H327="TOEFL(ibt)",VALUE(L327),0)</f>
        <v>0</v>
      </c>
      <c r="T327" s="4">
        <f>IF(H327="JPT",VALUE(L327),0)</f>
        <v>0</v>
      </c>
      <c r="U327" s="4">
        <f>IF(H327="HSK",VALUE(K327),0)</f>
        <v>0</v>
      </c>
      <c r="V327" s="4">
        <f>IF(H327="HSK",VALUE(L327),0)</f>
        <v>0</v>
      </c>
      <c r="W327" s="4">
        <f>IF(H327="G-TELP Level2",VALUE(L327),0)</f>
        <v>0</v>
      </c>
      <c r="X327" s="4">
        <f>IF(P327="A",IF(Q327&gt;849,1,IF(R327&gt;335,1,IF(S327&gt;97,1,IF(T327&gt;849,1,IF(W327&gt;82,1,IF(U327=6,1,IF(U327=5,IF(V327&gt;254,1,0),0))))))),IF(P327="B",IF(Q327&gt;699,1,IF(R327&gt;263,1,IF(S327&gt;78,1,IF(T327&gt;699,1,IF(W327&gt;63,1,IF(U327=6,1,IF(U327=5,IF(V327&gt;179,1,0),0))))))),IF(P327="C",IF(Q327&gt;599,1,IF(R327&gt;226,1,IF(S327&gt;67,1,IF(T327&gt;599,1,IF(W327&gt;49,1,IF(U327=6,1,IF(U327=5,1,IF(U327=4,IF(V327&gt;209,1,0),0)))))))),IF(P327="D",IF(Q327&gt;649,1,IF(R327&gt;244,1,IF(S327&gt;73,1,IF(T327&gt;649,1,IF(W327&gt;56,1,IF(U327=6,1,IF(U327=5,1,IF(U327=4,IF(V327&gt;254,1,0),0)))))))),0))))</f>
        <v>1</v>
      </c>
      <c r="Y327" s="4">
        <f>SUMIF(B:B,B327,X:X)</f>
        <v>1</v>
      </c>
      <c r="Z327" s="4" t="str">
        <f>IF(Y327&gt;0,"어학 충족","자격미달")</f>
        <v>어학 충족</v>
      </c>
      <c r="AA327" s="4"/>
      <c r="AB327" s="4" t="str">
        <f>IF(P327="A",IF(Q327&gt;849,"TOEIC 충족",IF(R327&gt;335,"New-TEPS 충족",IF(S327&gt;97,"TOEFL 충족",IF(T327&gt;849,"JPT 충족",IF(W327&gt;82,"G-TELP 충족",IF(U327=6,"HSK점수 충족",IF(U327=5,IF(V327&gt;254,"HSK점수 충족","자격미달"),"자격미달"))))))),IF(P327="B",IF(Q327&gt;699,"TOEIC 충족",IF(R327&gt;263,"New-TEPS 충족",IF(S327&gt;78,"TOEFL 충족",IF(T327&gt;699,"JPT 충족",IF(W327&gt;63,"G-TELP 충족",IF(U327=6,"HSK점수 충족",IF(U327=5,IF(V327&gt;179,"HSK점수 충족","자격미달"),"자격미달"))))))),IF(P327="C",IF(Q327&gt;599,"TOEIC 충족",IF(R327&gt;226,"New-TEPS 충족",IF(S327&gt;67,"TOEFL 충족",IF(T327&gt;599,"JPT 충족",IF(W327&gt;49,"G-TELP 충족",IF(U327=6,"HSK점수 충족",IF(U327=5,"HSK점수 충족",IF(U327=4,IF(V327&gt;209,"HSK점수 충족","자격미달"),"자격미달")))))))),IF(P327="D",IF(Q327&gt;649,"TOEIC 충족",IF(R327&gt;244,"New-TEPS 충족",IF(S327&gt;73,"TOEFL 충족",IF(T327&gt;649,"JPT 충족",IF(W327&gt;56,"G-TELP 충족",IF(U1268=6,"HSK점수 충족",IF(U1268=5,"HSK점수 충족",IF(U1268=4,IF(V1268&gt;254,"HSK점수 충족","자격미달"),"자격미달")))))))),0))))</f>
        <v>TOEIC 충족</v>
      </c>
      <c r="AC327" s="21"/>
      <c r="AD327" s="4">
        <f>IF(P327="A",VLOOKUP(Q327,[1]교육_어학_경력backdata!$B$3:$C$9,2,1),IF(P327="B",VLOOKUP(Q327,[1]교육_어학_경력backdata!$G$3:$H$9,2,1),IF(P327="C",0,"오류")))</f>
        <v>16</v>
      </c>
      <c r="AE327" s="4">
        <f>IF(P327="A",VLOOKUP(R327,[1]교육_어학_경력backdata!$B$11:$C$17,2,1),IF(P327="B",VLOOKUP(R327,[1]교육_어학_경력backdata!$G$11:$H$17,2,1),IF(P327="C",0,"오류")))</f>
        <v>0</v>
      </c>
      <c r="AF327" s="4">
        <f>IF(P327="A",VLOOKUP(S327,[1]교육_어학_경력backdata!$B$19:$C$25,2,1),IF(P327="B",VLOOKUP(S327,[1]교육_어학_경력backdata!$G$19:$H$25,2,1),IF(P327="C",0,"오류")))</f>
        <v>0</v>
      </c>
      <c r="AG327" s="4">
        <f>IF(P327="A",VLOOKUP(T327,[1]교육_어학_경력backdata!$B$3:$C$9,2,1),IF(P327="B",VLOOKUP(T327,[1]교육_어학_경력backdata!$G$3:$H$9,2,1),IF(P327="C",0,"오류")))</f>
        <v>0</v>
      </c>
      <c r="AH327" s="4">
        <f>IF(P327="A",IF(U327=0,0,IF(U327=4,0,IF(U327=5,VLOOKUP(V327,[1]교육_어학_경력backdata!$B$27:$C$29,2,1),IF(U327=6,VLOOKUP(V327,[1]교육_어학_경력backdata!$B$31:$C$34,2,1))))),IF(P327="B",IF(U327=0,0,IF(U327=4,0,IF(U327=5,VLOOKUP(V327,[1]교육_어학_경력backdata!$G$27:$H$31,2,1),IF(U327=6,VLOOKUP(V327,[1]교육_어학_경력backdata!$G$33:$H$34,2,1))))),IF(CT327="C",0,"오류")))</f>
        <v>0</v>
      </c>
      <c r="AI327" s="4">
        <f>IF(P327="A",VLOOKUP(W327,[1]교육_어학_경력backdata!$B$36:$C$42,2,1),IF(P327="B",VLOOKUP(W327,[1]교육_어학_경력backdata!$G$36:$H$42,2,1),IF(P327="C",0,"오류")))</f>
        <v>0</v>
      </c>
      <c r="AJ327" s="4">
        <f>SUM(AD327:AI327)</f>
        <v>16</v>
      </c>
      <c r="AK327" s="4">
        <f>_xlfn.MAXIFS(AJ:AJ,B:B,B327)</f>
        <v>16</v>
      </c>
      <c r="AL327" s="4"/>
      <c r="AM327" s="21"/>
      <c r="AN327" s="4"/>
      <c r="AO327" s="4"/>
    </row>
    <row r="328" spans="1:41" x14ac:dyDescent="0.4">
      <c r="A328" s="3">
        <f>IF(B327=B328,A327,A327+1)</f>
        <v>300</v>
      </c>
      <c r="B328" s="3" t="s">
        <v>4786</v>
      </c>
      <c r="C328" s="3" t="s">
        <v>4785</v>
      </c>
      <c r="D328" s="3" t="s">
        <v>3044</v>
      </c>
      <c r="E328" s="3" t="s">
        <v>3043</v>
      </c>
      <c r="F328" s="3">
        <f>IF(B328=B327,F327+1,1)</f>
        <v>1</v>
      </c>
      <c r="G328" s="3" t="s">
        <v>6380</v>
      </c>
      <c r="H328" s="3" t="s">
        <v>6379</v>
      </c>
      <c r="I328" s="3" t="s">
        <v>6378</v>
      </c>
      <c r="J328" s="3" t="s">
        <v>6547</v>
      </c>
      <c r="K328" s="3"/>
      <c r="L328" s="3" t="s">
        <v>6498</v>
      </c>
      <c r="M328" s="3" t="s">
        <v>7250</v>
      </c>
      <c r="P328" s="3" t="s">
        <v>2434</v>
      </c>
      <c r="Q328" s="3">
        <f>IF(H328="TOEIC",VALUE(L328),0)</f>
        <v>890</v>
      </c>
      <c r="R328" s="3">
        <f>IF(H328="NEW TEPS",VALUE(L328),0)</f>
        <v>0</v>
      </c>
      <c r="S328" s="3">
        <f>IF(H328="TOEFL(ibt)",VALUE(L328),0)</f>
        <v>0</v>
      </c>
      <c r="T328" s="3">
        <f>IF(H328="JPT",VALUE(L328),0)</f>
        <v>0</v>
      </c>
      <c r="U328" s="3">
        <f>IF(H328="HSK",VALUE(K328),0)</f>
        <v>0</v>
      </c>
      <c r="V328" s="3">
        <f>IF(H328="HSK",VALUE(L328),0)</f>
        <v>0</v>
      </c>
      <c r="W328" s="3">
        <f>IF(H328="G-TELP Level2",VALUE(L328),0)</f>
        <v>0</v>
      </c>
      <c r="X328" s="3">
        <f>IF(P328="A",IF(Q328&gt;849,1,IF(R328&gt;335,1,IF(S328&gt;97,1,IF(T328&gt;849,1,IF(W328&gt;82,1,IF(U328=6,1,IF(U328=5,IF(V328&gt;254,1,0),0))))))),IF(P328="B",IF(Q328&gt;699,1,IF(R328&gt;263,1,IF(S328&gt;78,1,IF(T328&gt;699,1,IF(W328&gt;63,1,IF(U328=6,1,IF(U328=5,IF(V328&gt;179,1,0),0))))))),IF(P328="C",IF(Q328&gt;599,1,IF(R328&gt;226,1,IF(S328&gt;67,1,IF(T328&gt;599,1,IF(W328&gt;49,1,IF(U328=6,1,IF(U328=5,1,IF(U328=4,IF(V328&gt;209,1,0),0)))))))),IF(P328="D",IF(Q328&gt;649,1,IF(R328&gt;244,1,IF(S328&gt;73,1,IF(T328&gt;649,1,IF(W328&gt;56,1,IF(U328=6,1,IF(U328=5,1,IF(U328=4,IF(V328&gt;254,1,0),0)))))))),0))))</f>
        <v>1</v>
      </c>
      <c r="Y328" s="3">
        <f>SUMIF(B:B,B328,X:X)</f>
        <v>1</v>
      </c>
      <c r="Z328" s="3" t="str">
        <f>IF(Y328&gt;0,"어학 충족","자격미달")</f>
        <v>어학 충족</v>
      </c>
      <c r="AA328" s="3"/>
      <c r="AB328" s="3" t="str">
        <f>IF(P328="A",IF(Q328&gt;849,"TOEIC 충족",IF(R328&gt;335,"New-TEPS 충족",IF(S328&gt;97,"TOEFL 충족",IF(T328&gt;849,"JPT 충족",IF(W328&gt;82,"G-TELP 충족",IF(U328=6,"HSK점수 충족",IF(U328=5,IF(V328&gt;254,"HSK점수 충족","자격미달"),"자격미달"))))))),IF(P328="B",IF(Q328&gt;699,"TOEIC 충족",IF(R328&gt;263,"New-TEPS 충족",IF(S328&gt;78,"TOEFL 충족",IF(T328&gt;699,"JPT 충족",IF(W328&gt;63,"G-TELP 충족",IF(U328=6,"HSK점수 충족",IF(U328=5,IF(V328&gt;179,"HSK점수 충족","자격미달"),"자격미달"))))))),IF(P328="C",IF(Q328&gt;599,"TOEIC 충족",IF(R328&gt;226,"New-TEPS 충족",IF(S328&gt;67,"TOEFL 충족",IF(T328&gt;599,"JPT 충족",IF(W328&gt;49,"G-TELP 충족",IF(U328=6,"HSK점수 충족",IF(U328=5,"HSK점수 충족",IF(U328=4,IF(V328&gt;209,"HSK점수 충족","자격미달"),"자격미달")))))))),IF(P328="D",IF(Q328&gt;649,"TOEIC 충족",IF(R328&gt;244,"New-TEPS 충족",IF(S328&gt;73,"TOEFL 충족",IF(T328&gt;649,"JPT 충족",IF(W328&gt;56,"G-TELP 충족",IF(U1269=6,"HSK점수 충족",IF(U1269=5,"HSK점수 충족",IF(U1269=4,IF(V1269&gt;254,"HSK점수 충족","자격미달"),"자격미달")))))))),0))))</f>
        <v>TOEIC 충족</v>
      </c>
      <c r="AC328" s="21"/>
      <c r="AD328" s="3">
        <f>IF(P328="A",VLOOKUP(Q328,[1]교육_어학_경력backdata!$B$3:$C$9,2,1),IF(P328="B",VLOOKUP(Q328,[1]교육_어학_경력backdata!$G$3:$H$9,2,1),IF(P328="C",0,"오류")))</f>
        <v>14</v>
      </c>
      <c r="AE328" s="3">
        <f>IF(P328="A",VLOOKUP(R328,[1]교육_어학_경력backdata!$B$11:$C$17,2,1),IF(P328="B",VLOOKUP(R328,[1]교육_어학_경력backdata!$G$11:$H$17,2,1),IF(P328="C",0,"오류")))</f>
        <v>0</v>
      </c>
      <c r="AF328" s="3">
        <f>IF(P328="A",VLOOKUP(S328,[1]교육_어학_경력backdata!$B$19:$C$25,2,1),IF(P328="B",VLOOKUP(S328,[1]교육_어학_경력backdata!$G$19:$H$25,2,1),IF(P328="C",0,"오류")))</f>
        <v>0</v>
      </c>
      <c r="AG328" s="3">
        <f>IF(P328="A",VLOOKUP(T328,[1]교육_어학_경력backdata!$B$3:$C$9,2,1),IF(P328="B",VLOOKUP(T328,[1]교육_어학_경력backdata!$G$3:$H$9,2,1),IF(P328="C",0,"오류")))</f>
        <v>0</v>
      </c>
      <c r="AH328" s="3">
        <f>IF(P328="A",IF(U328=0,0,IF(U328=4,0,IF(U328=5,VLOOKUP(V328,[1]교육_어학_경력backdata!$B$27:$C$29,2,1),IF(U328=6,VLOOKUP(V328,[1]교육_어학_경력backdata!$B$31:$C$34,2,1))))),IF(P328="B",IF(U328=0,0,IF(U328=4,0,IF(U328=5,VLOOKUP(V328,[1]교육_어학_경력backdata!$G$27:$H$31,2,1),IF(U328=6,VLOOKUP(V328,[1]교육_어학_경력backdata!$G$33:$H$34,2,1))))),IF(CT328="C",0,"오류")))</f>
        <v>0</v>
      </c>
      <c r="AI328" s="3">
        <f>IF(P328="A",VLOOKUP(W328,[1]교육_어학_경력backdata!$B$36:$C$42,2,1),IF(P328="B",VLOOKUP(W328,[1]교육_어학_경력backdata!$G$36:$H$42,2,1),IF(P328="C",0,"오류")))</f>
        <v>0</v>
      </c>
      <c r="AJ328" s="3">
        <f>SUM(AD328:AI328)</f>
        <v>14</v>
      </c>
      <c r="AK328" s="3">
        <f>_xlfn.MAXIFS(AJ:AJ,B:B,B328)</f>
        <v>14</v>
      </c>
      <c r="AL328" s="3"/>
      <c r="AM328" s="21"/>
      <c r="AN328" s="3"/>
      <c r="AO328" s="3"/>
    </row>
    <row r="329" spans="1:41" x14ac:dyDescent="0.4">
      <c r="A329" s="4">
        <f>IF(B328=B329,A328,A328+1)</f>
        <v>301</v>
      </c>
      <c r="B329" s="4" t="s">
        <v>4781</v>
      </c>
      <c r="C329" s="4" t="s">
        <v>4780</v>
      </c>
      <c r="D329" s="4" t="s">
        <v>3044</v>
      </c>
      <c r="E329" s="4" t="s">
        <v>3043</v>
      </c>
      <c r="F329" s="4">
        <f>IF(B329=B328,F328+1,1)</f>
        <v>1</v>
      </c>
      <c r="G329" s="4" t="s">
        <v>6384</v>
      </c>
      <c r="H329" s="4" t="s">
        <v>6379</v>
      </c>
      <c r="I329" s="4" t="s">
        <v>6378</v>
      </c>
      <c r="J329" s="4" t="s">
        <v>6390</v>
      </c>
      <c r="K329" s="4"/>
      <c r="L329" s="4" t="s">
        <v>6623</v>
      </c>
      <c r="M329" s="4" t="s">
        <v>7249</v>
      </c>
      <c r="P329" s="4" t="s">
        <v>2434</v>
      </c>
      <c r="Q329" s="4">
        <f>IF(H329="TOEIC",VALUE(L329),0)</f>
        <v>860</v>
      </c>
      <c r="R329" s="4">
        <f>IF(H329="NEW TEPS",VALUE(L329),0)</f>
        <v>0</v>
      </c>
      <c r="S329" s="4">
        <f>IF(H329="TOEFL(ibt)",VALUE(L329),0)</f>
        <v>0</v>
      </c>
      <c r="T329" s="4">
        <f>IF(H329="JPT",VALUE(L329),0)</f>
        <v>0</v>
      </c>
      <c r="U329" s="4">
        <f>IF(H329="HSK",VALUE(K329),0)</f>
        <v>0</v>
      </c>
      <c r="V329" s="4">
        <f>IF(H329="HSK",VALUE(L329),0)</f>
        <v>0</v>
      </c>
      <c r="W329" s="4">
        <f>IF(H329="G-TELP Level2",VALUE(L329),0)</f>
        <v>0</v>
      </c>
      <c r="X329" s="4">
        <f>IF(P329="A",IF(Q329&gt;849,1,IF(R329&gt;335,1,IF(S329&gt;97,1,IF(T329&gt;849,1,IF(W329&gt;82,1,IF(U329=6,1,IF(U329=5,IF(V329&gt;254,1,0),0))))))),IF(P329="B",IF(Q329&gt;699,1,IF(R329&gt;263,1,IF(S329&gt;78,1,IF(T329&gt;699,1,IF(W329&gt;63,1,IF(U329=6,1,IF(U329=5,IF(V329&gt;179,1,0),0))))))),IF(P329="C",IF(Q329&gt;599,1,IF(R329&gt;226,1,IF(S329&gt;67,1,IF(T329&gt;599,1,IF(W329&gt;49,1,IF(U329=6,1,IF(U329=5,1,IF(U329=4,IF(V329&gt;209,1,0),0)))))))),IF(P329="D",IF(Q329&gt;649,1,IF(R329&gt;244,1,IF(S329&gt;73,1,IF(T329&gt;649,1,IF(W329&gt;56,1,IF(U329=6,1,IF(U329=5,1,IF(U329=4,IF(V329&gt;254,1,0),0)))))))),0))))</f>
        <v>1</v>
      </c>
      <c r="Y329" s="4">
        <f>SUMIF(B:B,B329,X:X)</f>
        <v>1</v>
      </c>
      <c r="Z329" s="4" t="str">
        <f>IF(Y329&gt;0,"어학 충족","자격미달")</f>
        <v>어학 충족</v>
      </c>
      <c r="AA329" s="4"/>
      <c r="AB329" s="4" t="str">
        <f>IF(P329="A",IF(Q329&gt;849,"TOEIC 충족",IF(R329&gt;335,"New-TEPS 충족",IF(S329&gt;97,"TOEFL 충족",IF(T329&gt;849,"JPT 충족",IF(W329&gt;82,"G-TELP 충족",IF(U329=6,"HSK점수 충족",IF(U329=5,IF(V329&gt;254,"HSK점수 충족","자격미달"),"자격미달"))))))),IF(P329="B",IF(Q329&gt;699,"TOEIC 충족",IF(R329&gt;263,"New-TEPS 충족",IF(S329&gt;78,"TOEFL 충족",IF(T329&gt;699,"JPT 충족",IF(W329&gt;63,"G-TELP 충족",IF(U329=6,"HSK점수 충족",IF(U329=5,IF(V329&gt;179,"HSK점수 충족","자격미달"),"자격미달"))))))),IF(P329="C",IF(Q329&gt;599,"TOEIC 충족",IF(R329&gt;226,"New-TEPS 충족",IF(S329&gt;67,"TOEFL 충족",IF(T329&gt;599,"JPT 충족",IF(W329&gt;49,"G-TELP 충족",IF(U329=6,"HSK점수 충족",IF(U329=5,"HSK점수 충족",IF(U329=4,IF(V329&gt;209,"HSK점수 충족","자격미달"),"자격미달")))))))),IF(P329="D",IF(Q329&gt;649,"TOEIC 충족",IF(R329&gt;244,"New-TEPS 충족",IF(S329&gt;73,"TOEFL 충족",IF(T329&gt;649,"JPT 충족",IF(W329&gt;56,"G-TELP 충족",IF(U1270=6,"HSK점수 충족",IF(U1270=5,"HSK점수 충족",IF(U1270=4,IF(V1270&gt;254,"HSK점수 충족","자격미달"),"자격미달")))))))),0))))</f>
        <v>TOEIC 충족</v>
      </c>
      <c r="AC329" s="21"/>
      <c r="AD329" s="4">
        <f>IF(P329="A",VLOOKUP(Q329,[1]교육_어학_경력backdata!$B$3:$C$9,2,1),IF(P329="B",VLOOKUP(Q329,[1]교육_어학_경력backdata!$G$3:$H$9,2,1),IF(P329="C",0,"오류")))</f>
        <v>12</v>
      </c>
      <c r="AE329" s="4">
        <f>IF(P329="A",VLOOKUP(R329,[1]교육_어학_경력backdata!$B$11:$C$17,2,1),IF(P329="B",VLOOKUP(R329,[1]교육_어학_경력backdata!$G$11:$H$17,2,1),IF(P329="C",0,"오류")))</f>
        <v>0</v>
      </c>
      <c r="AF329" s="4">
        <f>IF(P329="A",VLOOKUP(S329,[1]교육_어학_경력backdata!$B$19:$C$25,2,1),IF(P329="B",VLOOKUP(S329,[1]교육_어학_경력backdata!$G$19:$H$25,2,1),IF(P329="C",0,"오류")))</f>
        <v>0</v>
      </c>
      <c r="AG329" s="4">
        <f>IF(P329="A",VLOOKUP(T329,[1]교육_어학_경력backdata!$B$3:$C$9,2,1),IF(P329="B",VLOOKUP(T329,[1]교육_어학_경력backdata!$G$3:$H$9,2,1),IF(P329="C",0,"오류")))</f>
        <v>0</v>
      </c>
      <c r="AH329" s="4">
        <f>IF(P329="A",IF(U329=0,0,IF(U329=4,0,IF(U329=5,VLOOKUP(V329,[1]교육_어학_경력backdata!$B$27:$C$29,2,1),IF(U329=6,VLOOKUP(V329,[1]교육_어학_경력backdata!$B$31:$C$34,2,1))))),IF(P329="B",IF(U329=0,0,IF(U329=4,0,IF(U329=5,VLOOKUP(V329,[1]교육_어학_경력backdata!$G$27:$H$31,2,1),IF(U329=6,VLOOKUP(V329,[1]교육_어학_경력backdata!$G$33:$H$34,2,1))))),IF(CT329="C",0,"오류")))</f>
        <v>0</v>
      </c>
      <c r="AI329" s="4">
        <f>IF(P329="A",VLOOKUP(W329,[1]교육_어학_경력backdata!$B$36:$C$42,2,1),IF(P329="B",VLOOKUP(W329,[1]교육_어학_경력backdata!$G$36:$H$42,2,1),IF(P329="C",0,"오류")))</f>
        <v>0</v>
      </c>
      <c r="AJ329" s="4">
        <f>SUM(AD329:AI329)</f>
        <v>12</v>
      </c>
      <c r="AK329" s="4">
        <f>_xlfn.MAXIFS(AJ:AJ,B:B,B329)</f>
        <v>12</v>
      </c>
      <c r="AL329" s="4"/>
      <c r="AM329" s="21"/>
      <c r="AN329" s="4"/>
      <c r="AO329" s="4"/>
    </row>
    <row r="330" spans="1:41" x14ac:dyDescent="0.4">
      <c r="A330" s="3">
        <f>IF(B329=B330,A329,A329+1)</f>
        <v>302</v>
      </c>
      <c r="B330" s="3" t="s">
        <v>4777</v>
      </c>
      <c r="C330" s="3" t="s">
        <v>4776</v>
      </c>
      <c r="D330" s="3" t="s">
        <v>3044</v>
      </c>
      <c r="E330" s="3" t="s">
        <v>3043</v>
      </c>
      <c r="F330" s="3">
        <f>IF(B330=B329,F329+1,1)</f>
        <v>1</v>
      </c>
      <c r="G330" s="3" t="s">
        <v>6384</v>
      </c>
      <c r="H330" s="3" t="s">
        <v>6379</v>
      </c>
      <c r="I330" s="3" t="s">
        <v>6378</v>
      </c>
      <c r="J330" s="3" t="s">
        <v>6472</v>
      </c>
      <c r="K330" s="3"/>
      <c r="L330" s="3" t="s">
        <v>6623</v>
      </c>
      <c r="M330" s="3" t="s">
        <v>7248</v>
      </c>
      <c r="P330" s="3" t="s">
        <v>2434</v>
      </c>
      <c r="Q330" s="3">
        <f>IF(H330="TOEIC",VALUE(L330),0)</f>
        <v>860</v>
      </c>
      <c r="R330" s="3">
        <f>IF(H330="NEW TEPS",VALUE(L330),0)</f>
        <v>0</v>
      </c>
      <c r="S330" s="3">
        <f>IF(H330="TOEFL(ibt)",VALUE(L330),0)</f>
        <v>0</v>
      </c>
      <c r="T330" s="3">
        <f>IF(H330="JPT",VALUE(L330),0)</f>
        <v>0</v>
      </c>
      <c r="U330" s="3">
        <f>IF(H330="HSK",VALUE(K330),0)</f>
        <v>0</v>
      </c>
      <c r="V330" s="3">
        <f>IF(H330="HSK",VALUE(L330),0)</f>
        <v>0</v>
      </c>
      <c r="W330" s="3">
        <f>IF(H330="G-TELP Level2",VALUE(L330),0)</f>
        <v>0</v>
      </c>
      <c r="X330" s="3">
        <f>IF(P330="A",IF(Q330&gt;849,1,IF(R330&gt;335,1,IF(S330&gt;97,1,IF(T330&gt;849,1,IF(W330&gt;82,1,IF(U330=6,1,IF(U330=5,IF(V330&gt;254,1,0),0))))))),IF(P330="B",IF(Q330&gt;699,1,IF(R330&gt;263,1,IF(S330&gt;78,1,IF(T330&gt;699,1,IF(W330&gt;63,1,IF(U330=6,1,IF(U330=5,IF(V330&gt;179,1,0),0))))))),IF(P330="C",IF(Q330&gt;599,1,IF(R330&gt;226,1,IF(S330&gt;67,1,IF(T330&gt;599,1,IF(W330&gt;49,1,IF(U330=6,1,IF(U330=5,1,IF(U330=4,IF(V330&gt;209,1,0),0)))))))),IF(P330="D",IF(Q330&gt;649,1,IF(R330&gt;244,1,IF(S330&gt;73,1,IF(T330&gt;649,1,IF(W330&gt;56,1,IF(U330=6,1,IF(U330=5,1,IF(U330=4,IF(V330&gt;254,1,0),0)))))))),0))))</f>
        <v>1</v>
      </c>
      <c r="Y330" s="3">
        <f>SUMIF(B:B,B330,X:X)</f>
        <v>1</v>
      </c>
      <c r="Z330" s="3" t="str">
        <f>IF(Y330&gt;0,"어학 충족","자격미달")</f>
        <v>어학 충족</v>
      </c>
      <c r="AA330" s="3"/>
      <c r="AB330" s="3" t="str">
        <f>IF(P330="A",IF(Q330&gt;849,"TOEIC 충족",IF(R330&gt;335,"New-TEPS 충족",IF(S330&gt;97,"TOEFL 충족",IF(T330&gt;849,"JPT 충족",IF(W330&gt;82,"G-TELP 충족",IF(U330=6,"HSK점수 충족",IF(U330=5,IF(V330&gt;254,"HSK점수 충족","자격미달"),"자격미달"))))))),IF(P330="B",IF(Q330&gt;699,"TOEIC 충족",IF(R330&gt;263,"New-TEPS 충족",IF(S330&gt;78,"TOEFL 충족",IF(T330&gt;699,"JPT 충족",IF(W330&gt;63,"G-TELP 충족",IF(U330=6,"HSK점수 충족",IF(U330=5,IF(V330&gt;179,"HSK점수 충족","자격미달"),"자격미달"))))))),IF(P330="C",IF(Q330&gt;599,"TOEIC 충족",IF(R330&gt;226,"New-TEPS 충족",IF(S330&gt;67,"TOEFL 충족",IF(T330&gt;599,"JPT 충족",IF(W330&gt;49,"G-TELP 충족",IF(U330=6,"HSK점수 충족",IF(U330=5,"HSK점수 충족",IF(U330=4,IF(V330&gt;209,"HSK점수 충족","자격미달"),"자격미달")))))))),IF(P330="D",IF(Q330&gt;649,"TOEIC 충족",IF(R330&gt;244,"New-TEPS 충족",IF(S330&gt;73,"TOEFL 충족",IF(T330&gt;649,"JPT 충족",IF(W330&gt;56,"G-TELP 충족",IF(U1271=6,"HSK점수 충족",IF(U1271=5,"HSK점수 충족",IF(U1271=4,IF(V1271&gt;254,"HSK점수 충족","자격미달"),"자격미달")))))))),0))))</f>
        <v>TOEIC 충족</v>
      </c>
      <c r="AC330" s="21"/>
      <c r="AD330" s="3">
        <f>IF(P330="A",VLOOKUP(Q330,[1]교육_어학_경력backdata!$B$3:$C$9,2,1),IF(P330="B",VLOOKUP(Q330,[1]교육_어학_경력backdata!$G$3:$H$9,2,1),IF(P330="C",0,"오류")))</f>
        <v>12</v>
      </c>
      <c r="AE330" s="3">
        <f>IF(P330="A",VLOOKUP(R330,[1]교육_어학_경력backdata!$B$11:$C$17,2,1),IF(P330="B",VLOOKUP(R330,[1]교육_어학_경력backdata!$G$11:$H$17,2,1),IF(P330="C",0,"오류")))</f>
        <v>0</v>
      </c>
      <c r="AF330" s="3">
        <f>IF(P330="A",VLOOKUP(S330,[1]교육_어학_경력backdata!$B$19:$C$25,2,1),IF(P330="B",VLOOKUP(S330,[1]교육_어학_경력backdata!$G$19:$H$25,2,1),IF(P330="C",0,"오류")))</f>
        <v>0</v>
      </c>
      <c r="AG330" s="3">
        <f>IF(P330="A",VLOOKUP(T330,[1]교육_어학_경력backdata!$B$3:$C$9,2,1),IF(P330="B",VLOOKUP(T330,[1]교육_어학_경력backdata!$G$3:$H$9,2,1),IF(P330="C",0,"오류")))</f>
        <v>0</v>
      </c>
      <c r="AH330" s="3">
        <f>IF(P330="A",IF(U330=0,0,IF(U330=4,0,IF(U330=5,VLOOKUP(V330,[1]교육_어학_경력backdata!$B$27:$C$29,2,1),IF(U330=6,VLOOKUP(V330,[1]교육_어학_경력backdata!$B$31:$C$34,2,1))))),IF(P330="B",IF(U330=0,0,IF(U330=4,0,IF(U330=5,VLOOKUP(V330,[1]교육_어학_경력backdata!$G$27:$H$31,2,1),IF(U330=6,VLOOKUP(V330,[1]교육_어학_경력backdata!$G$33:$H$34,2,1))))),IF(CT330="C",0,"오류")))</f>
        <v>0</v>
      </c>
      <c r="AI330" s="3">
        <f>IF(P330="A",VLOOKUP(W330,[1]교육_어학_경력backdata!$B$36:$C$42,2,1),IF(P330="B",VLOOKUP(W330,[1]교육_어학_경력backdata!$G$36:$H$42,2,1),IF(P330="C",0,"오류")))</f>
        <v>0</v>
      </c>
      <c r="AJ330" s="3">
        <f>SUM(AD330:AI330)</f>
        <v>12</v>
      </c>
      <c r="AK330" s="3">
        <f>_xlfn.MAXIFS(AJ:AJ,B:B,B330)</f>
        <v>12</v>
      </c>
      <c r="AL330" s="3"/>
      <c r="AM330" s="21"/>
      <c r="AN330" s="3"/>
      <c r="AO330" s="3"/>
    </row>
    <row r="331" spans="1:41" x14ac:dyDescent="0.4">
      <c r="A331" s="4">
        <f>IF(B330=B331,A330,A330+1)</f>
        <v>303</v>
      </c>
      <c r="B331" s="4" t="s">
        <v>4774</v>
      </c>
      <c r="C331" s="4" t="s">
        <v>4773</v>
      </c>
      <c r="D331" s="4" t="s">
        <v>3044</v>
      </c>
      <c r="E331" s="4" t="s">
        <v>3043</v>
      </c>
      <c r="F331" s="4">
        <f>IF(B331=B330,F330+1,1)</f>
        <v>1</v>
      </c>
      <c r="G331" s="4" t="s">
        <v>6384</v>
      </c>
      <c r="H331" s="4" t="s">
        <v>6379</v>
      </c>
      <c r="I331" s="4" t="s">
        <v>6378</v>
      </c>
      <c r="J331" s="4" t="s">
        <v>6383</v>
      </c>
      <c r="K331" s="4"/>
      <c r="L331" s="4" t="s">
        <v>6448</v>
      </c>
      <c r="M331" s="4" t="s">
        <v>7247</v>
      </c>
      <c r="P331" s="4" t="s">
        <v>2434</v>
      </c>
      <c r="Q331" s="4">
        <f>IF(H331="TOEIC",VALUE(L331),0)</f>
        <v>865</v>
      </c>
      <c r="R331" s="4">
        <f>IF(H331="NEW TEPS",VALUE(L331),0)</f>
        <v>0</v>
      </c>
      <c r="S331" s="4">
        <f>IF(H331="TOEFL(ibt)",VALUE(L331),0)</f>
        <v>0</v>
      </c>
      <c r="T331" s="4">
        <f>IF(H331="JPT",VALUE(L331),0)</f>
        <v>0</v>
      </c>
      <c r="U331" s="4">
        <f>IF(H331="HSK",VALUE(K331),0)</f>
        <v>0</v>
      </c>
      <c r="V331" s="4">
        <f>IF(H331="HSK",VALUE(L331),0)</f>
        <v>0</v>
      </c>
      <c r="W331" s="4">
        <f>IF(H331="G-TELP Level2",VALUE(L331),0)</f>
        <v>0</v>
      </c>
      <c r="X331" s="4">
        <f>IF(P331="A",IF(Q331&gt;849,1,IF(R331&gt;335,1,IF(S331&gt;97,1,IF(T331&gt;849,1,IF(W331&gt;82,1,IF(U331=6,1,IF(U331=5,IF(V331&gt;254,1,0),0))))))),IF(P331="B",IF(Q331&gt;699,1,IF(R331&gt;263,1,IF(S331&gt;78,1,IF(T331&gt;699,1,IF(W331&gt;63,1,IF(U331=6,1,IF(U331=5,IF(V331&gt;179,1,0),0))))))),IF(P331="C",IF(Q331&gt;599,1,IF(R331&gt;226,1,IF(S331&gt;67,1,IF(T331&gt;599,1,IF(W331&gt;49,1,IF(U331=6,1,IF(U331=5,1,IF(U331=4,IF(V331&gt;209,1,0),0)))))))),IF(P331="D",IF(Q331&gt;649,1,IF(R331&gt;244,1,IF(S331&gt;73,1,IF(T331&gt;649,1,IF(W331&gt;56,1,IF(U331=6,1,IF(U331=5,1,IF(U331=4,IF(V331&gt;254,1,0),0)))))))),0))))</f>
        <v>1</v>
      </c>
      <c r="Y331" s="4">
        <f>SUMIF(B:B,B331,X:X)</f>
        <v>1</v>
      </c>
      <c r="Z331" s="4" t="str">
        <f>IF(Y331&gt;0,"어학 충족","자격미달")</f>
        <v>어학 충족</v>
      </c>
      <c r="AA331" s="4"/>
      <c r="AB331" s="4" t="str">
        <f>IF(P331="A",IF(Q331&gt;849,"TOEIC 충족",IF(R331&gt;335,"New-TEPS 충족",IF(S331&gt;97,"TOEFL 충족",IF(T331&gt;849,"JPT 충족",IF(W331&gt;82,"G-TELP 충족",IF(U331=6,"HSK점수 충족",IF(U331=5,IF(V331&gt;254,"HSK점수 충족","자격미달"),"자격미달"))))))),IF(P331="B",IF(Q331&gt;699,"TOEIC 충족",IF(R331&gt;263,"New-TEPS 충족",IF(S331&gt;78,"TOEFL 충족",IF(T331&gt;699,"JPT 충족",IF(W331&gt;63,"G-TELP 충족",IF(U331=6,"HSK점수 충족",IF(U331=5,IF(V331&gt;179,"HSK점수 충족","자격미달"),"자격미달"))))))),IF(P331="C",IF(Q331&gt;599,"TOEIC 충족",IF(R331&gt;226,"New-TEPS 충족",IF(S331&gt;67,"TOEFL 충족",IF(T331&gt;599,"JPT 충족",IF(W331&gt;49,"G-TELP 충족",IF(U331=6,"HSK점수 충족",IF(U331=5,"HSK점수 충족",IF(U331=4,IF(V331&gt;209,"HSK점수 충족","자격미달"),"자격미달")))))))),IF(P331="D",IF(Q331&gt;649,"TOEIC 충족",IF(R331&gt;244,"New-TEPS 충족",IF(S331&gt;73,"TOEFL 충족",IF(T331&gt;649,"JPT 충족",IF(W331&gt;56,"G-TELP 충족",IF(U1272=6,"HSK점수 충족",IF(U1272=5,"HSK점수 충족",IF(U1272=4,IF(V1272&gt;254,"HSK점수 충족","자격미달"),"자격미달")))))))),0))))</f>
        <v>TOEIC 충족</v>
      </c>
      <c r="AC331" s="21"/>
      <c r="AD331" s="4">
        <f>IF(P331="A",VLOOKUP(Q331,[1]교육_어학_경력backdata!$B$3:$C$9,2,1),IF(P331="B",VLOOKUP(Q331,[1]교육_어학_경력backdata!$G$3:$H$9,2,1),IF(P331="C",0,"오류")))</f>
        <v>12</v>
      </c>
      <c r="AE331" s="4">
        <f>IF(P331="A",VLOOKUP(R331,[1]교육_어학_경력backdata!$B$11:$C$17,2,1),IF(P331="B",VLOOKUP(R331,[1]교육_어학_경력backdata!$G$11:$H$17,2,1),IF(P331="C",0,"오류")))</f>
        <v>0</v>
      </c>
      <c r="AF331" s="4">
        <f>IF(P331="A",VLOOKUP(S331,[1]교육_어학_경력backdata!$B$19:$C$25,2,1),IF(P331="B",VLOOKUP(S331,[1]교육_어학_경력backdata!$G$19:$H$25,2,1),IF(P331="C",0,"오류")))</f>
        <v>0</v>
      </c>
      <c r="AG331" s="4">
        <f>IF(P331="A",VLOOKUP(T331,[1]교육_어학_경력backdata!$B$3:$C$9,2,1),IF(P331="B",VLOOKUP(T331,[1]교육_어학_경력backdata!$G$3:$H$9,2,1),IF(P331="C",0,"오류")))</f>
        <v>0</v>
      </c>
      <c r="AH331" s="4">
        <f>IF(P331="A",IF(U331=0,0,IF(U331=4,0,IF(U331=5,VLOOKUP(V331,[1]교육_어학_경력backdata!$B$27:$C$29,2,1),IF(U331=6,VLOOKUP(V331,[1]교육_어학_경력backdata!$B$31:$C$34,2,1))))),IF(P331="B",IF(U331=0,0,IF(U331=4,0,IF(U331=5,VLOOKUP(V331,[1]교육_어학_경력backdata!$G$27:$H$31,2,1),IF(U331=6,VLOOKUP(V331,[1]교육_어학_경력backdata!$G$33:$H$34,2,1))))),IF(CT331="C",0,"오류")))</f>
        <v>0</v>
      </c>
      <c r="AI331" s="4">
        <f>IF(P331="A",VLOOKUP(W331,[1]교육_어학_경력backdata!$B$36:$C$42,2,1),IF(P331="B",VLOOKUP(W331,[1]교육_어학_경력backdata!$G$36:$H$42,2,1),IF(P331="C",0,"오류")))</f>
        <v>0</v>
      </c>
      <c r="AJ331" s="4">
        <f>SUM(AD331:AI331)</f>
        <v>12</v>
      </c>
      <c r="AK331" s="4">
        <f>_xlfn.MAXIFS(AJ:AJ,B:B,B331)</f>
        <v>12</v>
      </c>
      <c r="AL331" s="4"/>
      <c r="AM331" s="21"/>
      <c r="AN331" s="4"/>
      <c r="AO331" s="4"/>
    </row>
    <row r="332" spans="1:41" x14ac:dyDescent="0.4">
      <c r="A332" s="3">
        <f>IF(B331=B332,A331,A331+1)</f>
        <v>304</v>
      </c>
      <c r="B332" s="3" t="s">
        <v>4769</v>
      </c>
      <c r="C332" s="3" t="s">
        <v>4768</v>
      </c>
      <c r="D332" s="3" t="s">
        <v>3044</v>
      </c>
      <c r="E332" s="3" t="s">
        <v>3043</v>
      </c>
      <c r="F332" s="3">
        <f>IF(B332=B331,F331+1,1)</f>
        <v>1</v>
      </c>
      <c r="G332" s="3" t="s">
        <v>6380</v>
      </c>
      <c r="H332" s="3" t="s">
        <v>6379</v>
      </c>
      <c r="I332" s="3" t="s">
        <v>6378</v>
      </c>
      <c r="J332" s="3" t="s">
        <v>6537</v>
      </c>
      <c r="K332" s="3"/>
      <c r="L332" s="3" t="s">
        <v>6451</v>
      </c>
      <c r="M332" s="3" t="s">
        <v>7246</v>
      </c>
      <c r="P332" s="3" t="s">
        <v>2434</v>
      </c>
      <c r="Q332" s="3">
        <f>IF(H332="TOEIC",VALUE(L332),0)</f>
        <v>920</v>
      </c>
      <c r="R332" s="3">
        <f>IF(H332="NEW TEPS",VALUE(L332),0)</f>
        <v>0</v>
      </c>
      <c r="S332" s="3">
        <f>IF(H332="TOEFL(ibt)",VALUE(L332),0)</f>
        <v>0</v>
      </c>
      <c r="T332" s="3">
        <f>IF(H332="JPT",VALUE(L332),0)</f>
        <v>0</v>
      </c>
      <c r="U332" s="3">
        <f>IF(H332="HSK",VALUE(K332),0)</f>
        <v>0</v>
      </c>
      <c r="V332" s="3">
        <f>IF(H332="HSK",VALUE(L332),0)</f>
        <v>0</v>
      </c>
      <c r="W332" s="3">
        <f>IF(H332="G-TELP Level2",VALUE(L332),0)</f>
        <v>0</v>
      </c>
      <c r="X332" s="3">
        <f>IF(P332="A",IF(Q332&gt;849,1,IF(R332&gt;335,1,IF(S332&gt;97,1,IF(T332&gt;849,1,IF(W332&gt;82,1,IF(U332=6,1,IF(U332=5,IF(V332&gt;254,1,0),0))))))),IF(P332="B",IF(Q332&gt;699,1,IF(R332&gt;263,1,IF(S332&gt;78,1,IF(T332&gt;699,1,IF(W332&gt;63,1,IF(U332=6,1,IF(U332=5,IF(V332&gt;179,1,0),0))))))),IF(P332="C",IF(Q332&gt;599,1,IF(R332&gt;226,1,IF(S332&gt;67,1,IF(T332&gt;599,1,IF(W332&gt;49,1,IF(U332=6,1,IF(U332=5,1,IF(U332=4,IF(V332&gt;209,1,0),0)))))))),IF(P332="D",IF(Q332&gt;649,1,IF(R332&gt;244,1,IF(S332&gt;73,1,IF(T332&gt;649,1,IF(W332&gt;56,1,IF(U332=6,1,IF(U332=5,1,IF(U332=4,IF(V332&gt;254,1,0),0)))))))),0))))</f>
        <v>1</v>
      </c>
      <c r="Y332" s="3">
        <f>SUMIF(B:B,B332,X:X)</f>
        <v>1</v>
      </c>
      <c r="Z332" s="3" t="str">
        <f>IF(Y332&gt;0,"어학 충족","자격미달")</f>
        <v>어학 충족</v>
      </c>
      <c r="AA332" s="3"/>
      <c r="AB332" s="3" t="str">
        <f>IF(P332="A",IF(Q332&gt;849,"TOEIC 충족",IF(R332&gt;335,"New-TEPS 충족",IF(S332&gt;97,"TOEFL 충족",IF(T332&gt;849,"JPT 충족",IF(W332&gt;82,"G-TELP 충족",IF(U332=6,"HSK점수 충족",IF(U332=5,IF(V332&gt;254,"HSK점수 충족","자격미달"),"자격미달"))))))),IF(P332="B",IF(Q332&gt;699,"TOEIC 충족",IF(R332&gt;263,"New-TEPS 충족",IF(S332&gt;78,"TOEFL 충족",IF(T332&gt;699,"JPT 충족",IF(W332&gt;63,"G-TELP 충족",IF(U332=6,"HSK점수 충족",IF(U332=5,IF(V332&gt;179,"HSK점수 충족","자격미달"),"자격미달"))))))),IF(P332="C",IF(Q332&gt;599,"TOEIC 충족",IF(R332&gt;226,"New-TEPS 충족",IF(S332&gt;67,"TOEFL 충족",IF(T332&gt;599,"JPT 충족",IF(W332&gt;49,"G-TELP 충족",IF(U332=6,"HSK점수 충족",IF(U332=5,"HSK점수 충족",IF(U332=4,IF(V332&gt;209,"HSK점수 충족","자격미달"),"자격미달")))))))),IF(P332="D",IF(Q332&gt;649,"TOEIC 충족",IF(R332&gt;244,"New-TEPS 충족",IF(S332&gt;73,"TOEFL 충족",IF(T332&gt;649,"JPT 충족",IF(W332&gt;56,"G-TELP 충족",IF(U1273=6,"HSK점수 충족",IF(U1273=5,"HSK점수 충족",IF(U1273=4,IF(V1273&gt;254,"HSK점수 충족","자격미달"),"자격미달")))))))),0))))</f>
        <v>TOEIC 충족</v>
      </c>
      <c r="AC332" s="21"/>
      <c r="AD332" s="3">
        <f>IF(P332="A",VLOOKUP(Q332,[1]교육_어학_경력backdata!$B$3:$C$9,2,1),IF(P332="B",VLOOKUP(Q332,[1]교육_어학_경력backdata!$G$3:$H$9,2,1),IF(P332="C",0,"오류")))</f>
        <v>16</v>
      </c>
      <c r="AE332" s="3">
        <f>IF(P332="A",VLOOKUP(R332,[1]교육_어학_경력backdata!$B$11:$C$17,2,1),IF(P332="B",VLOOKUP(R332,[1]교육_어학_경력backdata!$G$11:$H$17,2,1),IF(P332="C",0,"오류")))</f>
        <v>0</v>
      </c>
      <c r="AF332" s="3">
        <f>IF(P332="A",VLOOKUP(S332,[1]교육_어학_경력backdata!$B$19:$C$25,2,1),IF(P332="B",VLOOKUP(S332,[1]교육_어학_경력backdata!$G$19:$H$25,2,1),IF(P332="C",0,"오류")))</f>
        <v>0</v>
      </c>
      <c r="AG332" s="3">
        <f>IF(P332="A",VLOOKUP(T332,[1]교육_어학_경력backdata!$B$3:$C$9,2,1),IF(P332="B",VLOOKUP(T332,[1]교육_어학_경력backdata!$G$3:$H$9,2,1),IF(P332="C",0,"오류")))</f>
        <v>0</v>
      </c>
      <c r="AH332" s="3">
        <f>IF(P332="A",IF(U332=0,0,IF(U332=4,0,IF(U332=5,VLOOKUP(V332,[1]교육_어학_경력backdata!$B$27:$C$29,2,1),IF(U332=6,VLOOKUP(V332,[1]교육_어학_경력backdata!$B$31:$C$34,2,1))))),IF(P332="B",IF(U332=0,0,IF(U332=4,0,IF(U332=5,VLOOKUP(V332,[1]교육_어학_경력backdata!$G$27:$H$31,2,1),IF(U332=6,VLOOKUP(V332,[1]교육_어학_경력backdata!$G$33:$H$34,2,1))))),IF(CT332="C",0,"오류")))</f>
        <v>0</v>
      </c>
      <c r="AI332" s="3">
        <f>IF(P332="A",VLOOKUP(W332,[1]교육_어학_경력backdata!$B$36:$C$42,2,1),IF(P332="B",VLOOKUP(W332,[1]교육_어학_경력backdata!$G$36:$H$42,2,1),IF(P332="C",0,"오류")))</f>
        <v>0</v>
      </c>
      <c r="AJ332" s="3">
        <f>SUM(AD332:AI332)</f>
        <v>16</v>
      </c>
      <c r="AK332" s="3">
        <f>_xlfn.MAXIFS(AJ:AJ,B:B,B332)</f>
        <v>16</v>
      </c>
      <c r="AL332" s="3"/>
      <c r="AM332" s="21"/>
      <c r="AN332" s="3"/>
      <c r="AO332" s="3"/>
    </row>
    <row r="333" spans="1:41" x14ac:dyDescent="0.4">
      <c r="A333" s="4">
        <f>IF(B332=B333,A332,A332+1)</f>
        <v>305</v>
      </c>
      <c r="B333" s="4" t="s">
        <v>4766</v>
      </c>
      <c r="C333" s="4" t="s">
        <v>4765</v>
      </c>
      <c r="D333" s="4" t="s">
        <v>3044</v>
      </c>
      <c r="E333" s="4" t="s">
        <v>3043</v>
      </c>
      <c r="F333" s="4">
        <f>IF(B333=B332,F332+1,1)</f>
        <v>1</v>
      </c>
      <c r="G333" s="4" t="s">
        <v>6380</v>
      </c>
      <c r="H333" s="4" t="s">
        <v>6379</v>
      </c>
      <c r="I333" s="4" t="s">
        <v>6378</v>
      </c>
      <c r="J333" s="4" t="s">
        <v>6577</v>
      </c>
      <c r="K333" s="4"/>
      <c r="L333" s="4" t="s">
        <v>6492</v>
      </c>
      <c r="M333" s="4" t="s">
        <v>7245</v>
      </c>
      <c r="P333" s="4" t="s">
        <v>2434</v>
      </c>
      <c r="Q333" s="4">
        <f>IF(H333="TOEIC",VALUE(L333),0)</f>
        <v>855</v>
      </c>
      <c r="R333" s="4">
        <f>IF(H333="NEW TEPS",VALUE(L333),0)</f>
        <v>0</v>
      </c>
      <c r="S333" s="4">
        <f>IF(H333="TOEFL(ibt)",VALUE(L333),0)</f>
        <v>0</v>
      </c>
      <c r="T333" s="4">
        <f>IF(H333="JPT",VALUE(L333),0)</f>
        <v>0</v>
      </c>
      <c r="U333" s="4">
        <f>IF(H333="HSK",VALUE(K333),0)</f>
        <v>0</v>
      </c>
      <c r="V333" s="4">
        <f>IF(H333="HSK",VALUE(L333),0)</f>
        <v>0</v>
      </c>
      <c r="W333" s="4">
        <f>IF(H333="G-TELP Level2",VALUE(L333),0)</f>
        <v>0</v>
      </c>
      <c r="X333" s="4">
        <f>IF(P333="A",IF(Q333&gt;849,1,IF(R333&gt;335,1,IF(S333&gt;97,1,IF(T333&gt;849,1,IF(W333&gt;82,1,IF(U333=6,1,IF(U333=5,IF(V333&gt;254,1,0),0))))))),IF(P333="B",IF(Q333&gt;699,1,IF(R333&gt;263,1,IF(S333&gt;78,1,IF(T333&gt;699,1,IF(W333&gt;63,1,IF(U333=6,1,IF(U333=5,IF(V333&gt;179,1,0),0))))))),IF(P333="C",IF(Q333&gt;599,1,IF(R333&gt;226,1,IF(S333&gt;67,1,IF(T333&gt;599,1,IF(W333&gt;49,1,IF(U333=6,1,IF(U333=5,1,IF(U333=4,IF(V333&gt;209,1,0),0)))))))),IF(P333="D",IF(Q333&gt;649,1,IF(R333&gt;244,1,IF(S333&gt;73,1,IF(T333&gt;649,1,IF(W333&gt;56,1,IF(U333=6,1,IF(U333=5,1,IF(U333=4,IF(V333&gt;254,1,0),0)))))))),0))))</f>
        <v>1</v>
      </c>
      <c r="Y333" s="4">
        <f>SUMIF(B:B,B333,X:X)</f>
        <v>1</v>
      </c>
      <c r="Z333" s="4" t="str">
        <f>IF(Y333&gt;0,"어학 충족","자격미달")</f>
        <v>어학 충족</v>
      </c>
      <c r="AA333" s="4"/>
      <c r="AB333" s="4" t="str">
        <f>IF(P333="A",IF(Q333&gt;849,"TOEIC 충족",IF(R333&gt;335,"New-TEPS 충족",IF(S333&gt;97,"TOEFL 충족",IF(T333&gt;849,"JPT 충족",IF(W333&gt;82,"G-TELP 충족",IF(U333=6,"HSK점수 충족",IF(U333=5,IF(V333&gt;254,"HSK점수 충족","자격미달"),"자격미달"))))))),IF(P333="B",IF(Q333&gt;699,"TOEIC 충족",IF(R333&gt;263,"New-TEPS 충족",IF(S333&gt;78,"TOEFL 충족",IF(T333&gt;699,"JPT 충족",IF(W333&gt;63,"G-TELP 충족",IF(U333=6,"HSK점수 충족",IF(U333=5,IF(V333&gt;179,"HSK점수 충족","자격미달"),"자격미달"))))))),IF(P333="C",IF(Q333&gt;599,"TOEIC 충족",IF(R333&gt;226,"New-TEPS 충족",IF(S333&gt;67,"TOEFL 충족",IF(T333&gt;599,"JPT 충족",IF(W333&gt;49,"G-TELP 충족",IF(U333=6,"HSK점수 충족",IF(U333=5,"HSK점수 충족",IF(U333=4,IF(V333&gt;209,"HSK점수 충족","자격미달"),"자격미달")))))))),IF(P333="D",IF(Q333&gt;649,"TOEIC 충족",IF(R333&gt;244,"New-TEPS 충족",IF(S333&gt;73,"TOEFL 충족",IF(T333&gt;649,"JPT 충족",IF(W333&gt;56,"G-TELP 충족",IF(U1274=6,"HSK점수 충족",IF(U1274=5,"HSK점수 충족",IF(U1274=4,IF(V1274&gt;254,"HSK점수 충족","자격미달"),"자격미달")))))))),0))))</f>
        <v>TOEIC 충족</v>
      </c>
      <c r="AC333" s="21"/>
      <c r="AD333" s="4">
        <f>IF(P333="A",VLOOKUP(Q333,[1]교육_어학_경력backdata!$B$3:$C$9,2,1),IF(P333="B",VLOOKUP(Q333,[1]교육_어학_경력backdata!$G$3:$H$9,2,1),IF(P333="C",0,"오류")))</f>
        <v>12</v>
      </c>
      <c r="AE333" s="4">
        <f>IF(P333="A",VLOOKUP(R333,[1]교육_어학_경력backdata!$B$11:$C$17,2,1),IF(P333="B",VLOOKUP(R333,[1]교육_어학_경력backdata!$G$11:$H$17,2,1),IF(P333="C",0,"오류")))</f>
        <v>0</v>
      </c>
      <c r="AF333" s="4">
        <f>IF(P333="A",VLOOKUP(S333,[1]교육_어학_경력backdata!$B$19:$C$25,2,1),IF(P333="B",VLOOKUP(S333,[1]교육_어학_경력backdata!$G$19:$H$25,2,1),IF(P333="C",0,"오류")))</f>
        <v>0</v>
      </c>
      <c r="AG333" s="4">
        <f>IF(P333="A",VLOOKUP(T333,[1]교육_어학_경력backdata!$B$3:$C$9,2,1),IF(P333="B",VLOOKUP(T333,[1]교육_어학_경력backdata!$G$3:$H$9,2,1),IF(P333="C",0,"오류")))</f>
        <v>0</v>
      </c>
      <c r="AH333" s="4">
        <f>IF(P333="A",IF(U333=0,0,IF(U333=4,0,IF(U333=5,VLOOKUP(V333,[1]교육_어학_경력backdata!$B$27:$C$29,2,1),IF(U333=6,VLOOKUP(V333,[1]교육_어학_경력backdata!$B$31:$C$34,2,1))))),IF(P333="B",IF(U333=0,0,IF(U333=4,0,IF(U333=5,VLOOKUP(V333,[1]교육_어학_경력backdata!$G$27:$H$31,2,1),IF(U333=6,VLOOKUP(V333,[1]교육_어학_경력backdata!$G$33:$H$34,2,1))))),IF(CT333="C",0,"오류")))</f>
        <v>0</v>
      </c>
      <c r="AI333" s="4">
        <f>IF(P333="A",VLOOKUP(W333,[1]교육_어학_경력backdata!$B$36:$C$42,2,1),IF(P333="B",VLOOKUP(W333,[1]교육_어학_경력backdata!$G$36:$H$42,2,1),IF(P333="C",0,"오류")))</f>
        <v>0</v>
      </c>
      <c r="AJ333" s="4">
        <f>SUM(AD333:AI333)</f>
        <v>12</v>
      </c>
      <c r="AK333" s="4">
        <f>_xlfn.MAXIFS(AJ:AJ,B:B,B333)</f>
        <v>12</v>
      </c>
      <c r="AL333" s="4"/>
      <c r="AM333" s="21"/>
      <c r="AN333" s="4"/>
      <c r="AO333" s="4"/>
    </row>
    <row r="334" spans="1:41" x14ac:dyDescent="0.4">
      <c r="A334" s="3">
        <f>IF(B333=B334,A333,A333+1)</f>
        <v>306</v>
      </c>
      <c r="B334" s="3" t="s">
        <v>4760</v>
      </c>
      <c r="C334" s="3" t="s">
        <v>4759</v>
      </c>
      <c r="D334" s="3" t="s">
        <v>3044</v>
      </c>
      <c r="E334" s="3" t="s">
        <v>3043</v>
      </c>
      <c r="F334" s="3">
        <f>IF(B334=B333,F333+1,1)</f>
        <v>1</v>
      </c>
      <c r="G334" s="3" t="s">
        <v>6380</v>
      </c>
      <c r="H334" s="3" t="s">
        <v>6379</v>
      </c>
      <c r="I334" s="3" t="s">
        <v>6378</v>
      </c>
      <c r="J334" s="3" t="s">
        <v>6478</v>
      </c>
      <c r="K334" s="3"/>
      <c r="L334" s="3" t="s">
        <v>6786</v>
      </c>
      <c r="M334" s="3" t="s">
        <v>7244</v>
      </c>
      <c r="P334" s="3" t="s">
        <v>2434</v>
      </c>
      <c r="Q334" s="3">
        <f>IF(H334="TOEIC",VALUE(L334),0)</f>
        <v>955</v>
      </c>
      <c r="R334" s="3">
        <f>IF(H334="NEW TEPS",VALUE(L334),0)</f>
        <v>0</v>
      </c>
      <c r="S334" s="3">
        <f>IF(H334="TOEFL(ibt)",VALUE(L334),0)</f>
        <v>0</v>
      </c>
      <c r="T334" s="3">
        <f>IF(H334="JPT",VALUE(L334),0)</f>
        <v>0</v>
      </c>
      <c r="U334" s="3">
        <f>IF(H334="HSK",VALUE(K334),0)</f>
        <v>0</v>
      </c>
      <c r="V334" s="3">
        <f>IF(H334="HSK",VALUE(L334),0)</f>
        <v>0</v>
      </c>
      <c r="W334" s="3">
        <f>IF(H334="G-TELP Level2",VALUE(L334),0)</f>
        <v>0</v>
      </c>
      <c r="X334" s="3">
        <f>IF(P334="A",IF(Q334&gt;849,1,IF(R334&gt;335,1,IF(S334&gt;97,1,IF(T334&gt;849,1,IF(W334&gt;82,1,IF(U334=6,1,IF(U334=5,IF(V334&gt;254,1,0),0))))))),IF(P334="B",IF(Q334&gt;699,1,IF(R334&gt;263,1,IF(S334&gt;78,1,IF(T334&gt;699,1,IF(W334&gt;63,1,IF(U334=6,1,IF(U334=5,IF(V334&gt;179,1,0),0))))))),IF(P334="C",IF(Q334&gt;599,1,IF(R334&gt;226,1,IF(S334&gt;67,1,IF(T334&gt;599,1,IF(W334&gt;49,1,IF(U334=6,1,IF(U334=5,1,IF(U334=4,IF(V334&gt;209,1,0),0)))))))),IF(P334="D",IF(Q334&gt;649,1,IF(R334&gt;244,1,IF(S334&gt;73,1,IF(T334&gt;649,1,IF(W334&gt;56,1,IF(U334=6,1,IF(U334=5,1,IF(U334=4,IF(V334&gt;254,1,0),0)))))))),0))))</f>
        <v>1</v>
      </c>
      <c r="Y334" s="3">
        <f>SUMIF(B:B,B334,X:X)</f>
        <v>1</v>
      </c>
      <c r="Z334" s="3" t="str">
        <f>IF(Y334&gt;0,"어학 충족","자격미달")</f>
        <v>어학 충족</v>
      </c>
      <c r="AA334" s="3"/>
      <c r="AB334" s="3" t="str">
        <f>IF(P334="A",IF(Q334&gt;849,"TOEIC 충족",IF(R334&gt;335,"New-TEPS 충족",IF(S334&gt;97,"TOEFL 충족",IF(T334&gt;849,"JPT 충족",IF(W334&gt;82,"G-TELP 충족",IF(U334=6,"HSK점수 충족",IF(U334=5,IF(V334&gt;254,"HSK점수 충족","자격미달"),"자격미달"))))))),IF(P334="B",IF(Q334&gt;699,"TOEIC 충족",IF(R334&gt;263,"New-TEPS 충족",IF(S334&gt;78,"TOEFL 충족",IF(T334&gt;699,"JPT 충족",IF(W334&gt;63,"G-TELP 충족",IF(U334=6,"HSK점수 충족",IF(U334=5,IF(V334&gt;179,"HSK점수 충족","자격미달"),"자격미달"))))))),IF(P334="C",IF(Q334&gt;599,"TOEIC 충족",IF(R334&gt;226,"New-TEPS 충족",IF(S334&gt;67,"TOEFL 충족",IF(T334&gt;599,"JPT 충족",IF(W334&gt;49,"G-TELP 충족",IF(U334=6,"HSK점수 충족",IF(U334=5,"HSK점수 충족",IF(U334=4,IF(V334&gt;209,"HSK점수 충족","자격미달"),"자격미달")))))))),IF(P334="D",IF(Q334&gt;649,"TOEIC 충족",IF(R334&gt;244,"New-TEPS 충족",IF(S334&gt;73,"TOEFL 충족",IF(T334&gt;649,"JPT 충족",IF(W334&gt;56,"G-TELP 충족",IF(U1275=6,"HSK점수 충족",IF(U1275=5,"HSK점수 충족",IF(U1275=4,IF(V1275&gt;254,"HSK점수 충족","자격미달"),"자격미달")))))))),0))))</f>
        <v>TOEIC 충족</v>
      </c>
      <c r="AC334" s="21"/>
      <c r="AD334" s="3">
        <f>IF(P334="A",VLOOKUP(Q334,[1]교육_어학_경력backdata!$B$3:$C$9,2,1),IF(P334="B",VLOOKUP(Q334,[1]교육_어학_경력backdata!$G$3:$H$9,2,1),IF(P334="C",0,"오류")))</f>
        <v>20</v>
      </c>
      <c r="AE334" s="3">
        <f>IF(P334="A",VLOOKUP(R334,[1]교육_어학_경력backdata!$B$11:$C$17,2,1),IF(P334="B",VLOOKUP(R334,[1]교육_어학_경력backdata!$G$11:$H$17,2,1),IF(P334="C",0,"오류")))</f>
        <v>0</v>
      </c>
      <c r="AF334" s="3">
        <f>IF(P334="A",VLOOKUP(S334,[1]교육_어학_경력backdata!$B$19:$C$25,2,1),IF(P334="B",VLOOKUP(S334,[1]교육_어학_경력backdata!$G$19:$H$25,2,1),IF(P334="C",0,"오류")))</f>
        <v>0</v>
      </c>
      <c r="AG334" s="3">
        <f>IF(P334="A",VLOOKUP(T334,[1]교육_어학_경력backdata!$B$3:$C$9,2,1),IF(P334="B",VLOOKUP(T334,[1]교육_어학_경력backdata!$G$3:$H$9,2,1),IF(P334="C",0,"오류")))</f>
        <v>0</v>
      </c>
      <c r="AH334" s="3">
        <f>IF(P334="A",IF(U334=0,0,IF(U334=4,0,IF(U334=5,VLOOKUP(V334,[1]교육_어학_경력backdata!$B$27:$C$29,2,1),IF(U334=6,VLOOKUP(V334,[1]교육_어학_경력backdata!$B$31:$C$34,2,1))))),IF(P334="B",IF(U334=0,0,IF(U334=4,0,IF(U334=5,VLOOKUP(V334,[1]교육_어학_경력backdata!$G$27:$H$31,2,1),IF(U334=6,VLOOKUP(V334,[1]교육_어학_경력backdata!$G$33:$H$34,2,1))))),IF(CT334="C",0,"오류")))</f>
        <v>0</v>
      </c>
      <c r="AI334" s="3">
        <f>IF(P334="A",VLOOKUP(W334,[1]교육_어학_경력backdata!$B$36:$C$42,2,1),IF(P334="B",VLOOKUP(W334,[1]교육_어학_경력backdata!$G$36:$H$42,2,1),IF(P334="C",0,"오류")))</f>
        <v>0</v>
      </c>
      <c r="AJ334" s="3">
        <f>SUM(AD334:AI334)</f>
        <v>20</v>
      </c>
      <c r="AK334" s="3">
        <f>_xlfn.MAXIFS(AJ:AJ,B:B,B334)</f>
        <v>20</v>
      </c>
      <c r="AL334" s="3"/>
      <c r="AM334" s="21"/>
      <c r="AN334" s="3"/>
      <c r="AO334" s="3"/>
    </row>
    <row r="335" spans="1:41" x14ac:dyDescent="0.4">
      <c r="A335" s="4">
        <f>IF(B334=B335,A334,A334+1)</f>
        <v>307</v>
      </c>
      <c r="B335" s="4" t="s">
        <v>4757</v>
      </c>
      <c r="C335" s="4" t="s">
        <v>2665</v>
      </c>
      <c r="D335" s="4" t="s">
        <v>3044</v>
      </c>
      <c r="E335" s="4" t="s">
        <v>3043</v>
      </c>
      <c r="F335" s="4">
        <f>IF(B335=B334,F334+1,1)</f>
        <v>1</v>
      </c>
      <c r="G335" s="4" t="s">
        <v>6384</v>
      </c>
      <c r="H335" s="4" t="s">
        <v>6583</v>
      </c>
      <c r="I335" s="4" t="s">
        <v>6582</v>
      </c>
      <c r="J335" s="4" t="s">
        <v>2064</v>
      </c>
      <c r="K335" s="4" t="s">
        <v>6759</v>
      </c>
      <c r="L335" s="4" t="s">
        <v>7243</v>
      </c>
      <c r="M335" s="4" t="s">
        <v>7242</v>
      </c>
      <c r="P335" s="4" t="s">
        <v>2434</v>
      </c>
      <c r="Q335" s="4">
        <f>IF(H335="TOEIC",VALUE(L335),0)</f>
        <v>0</v>
      </c>
      <c r="R335" s="4">
        <f>IF(H335="NEW TEPS",VALUE(L335),0)</f>
        <v>0</v>
      </c>
      <c r="S335" s="4">
        <f>IF(H335="TOEFL(ibt)",VALUE(L335),0)</f>
        <v>0</v>
      </c>
      <c r="T335" s="4">
        <f>IF(H335="JPT",VALUE(L335),0)</f>
        <v>0</v>
      </c>
      <c r="U335" s="4">
        <f>IF(H335="HSK",VALUE(K335),0)</f>
        <v>6</v>
      </c>
      <c r="V335" s="4">
        <f>IF(H335="HSK",VALUE(L335),0)</f>
        <v>229</v>
      </c>
      <c r="W335" s="4">
        <f>IF(H335="G-TELP Level2",VALUE(L335),0)</f>
        <v>0</v>
      </c>
      <c r="X335" s="4">
        <f>IF(P335="A",IF(Q335&gt;849,1,IF(R335&gt;335,1,IF(S335&gt;97,1,IF(T335&gt;849,1,IF(W335&gt;82,1,IF(U335=6,1,IF(U335=5,IF(V335&gt;254,1,0),0))))))),IF(P335="B",IF(Q335&gt;699,1,IF(R335&gt;263,1,IF(S335&gt;78,1,IF(T335&gt;699,1,IF(W335&gt;63,1,IF(U335=6,1,IF(U335=5,IF(V335&gt;179,1,0),0))))))),IF(P335="C",IF(Q335&gt;599,1,IF(R335&gt;226,1,IF(S335&gt;67,1,IF(T335&gt;599,1,IF(W335&gt;49,1,IF(U335=6,1,IF(U335=5,1,IF(U335=4,IF(V335&gt;209,1,0),0)))))))),IF(P335="D",IF(Q335&gt;649,1,IF(R335&gt;244,1,IF(S335&gt;73,1,IF(T335&gt;649,1,IF(W335&gt;56,1,IF(U335=6,1,IF(U335=5,1,IF(U335=4,IF(V335&gt;254,1,0),0)))))))),0))))</f>
        <v>1</v>
      </c>
      <c r="Y335" s="4">
        <f>SUMIF(B:B,B335,X:X)</f>
        <v>1</v>
      </c>
      <c r="Z335" s="4" t="str">
        <f>IF(Y335&gt;0,"어학 충족","자격미달")</f>
        <v>어학 충족</v>
      </c>
      <c r="AA335" s="4"/>
      <c r="AB335" s="4" t="str">
        <f>IF(P335="A",IF(Q335&gt;849,"TOEIC 충족",IF(R335&gt;335,"New-TEPS 충족",IF(S335&gt;97,"TOEFL 충족",IF(T335&gt;849,"JPT 충족",IF(W335&gt;82,"G-TELP 충족",IF(U335=6,"HSK점수 충족",IF(U335=5,IF(V335&gt;254,"HSK점수 충족","자격미달"),"자격미달"))))))),IF(P335="B",IF(Q335&gt;699,"TOEIC 충족",IF(R335&gt;263,"New-TEPS 충족",IF(S335&gt;78,"TOEFL 충족",IF(T335&gt;699,"JPT 충족",IF(W335&gt;63,"G-TELP 충족",IF(U335=6,"HSK점수 충족",IF(U335=5,IF(V335&gt;179,"HSK점수 충족","자격미달"),"자격미달"))))))),IF(P335="C",IF(Q335&gt;599,"TOEIC 충족",IF(R335&gt;226,"New-TEPS 충족",IF(S335&gt;67,"TOEFL 충족",IF(T335&gt;599,"JPT 충족",IF(W335&gt;49,"G-TELP 충족",IF(U335=6,"HSK점수 충족",IF(U335=5,"HSK점수 충족",IF(U335=4,IF(V335&gt;209,"HSK점수 충족","자격미달"),"자격미달")))))))),IF(P335="D",IF(Q335&gt;649,"TOEIC 충족",IF(R335&gt;244,"New-TEPS 충족",IF(S335&gt;73,"TOEFL 충족",IF(T335&gt;649,"JPT 충족",IF(W335&gt;56,"G-TELP 충족",IF(U1276=6,"HSK점수 충족",IF(U1276=5,"HSK점수 충족",IF(U1276=4,IF(V1276&gt;254,"HSK점수 충족","자격미달"),"자격미달")))))))),0))))</f>
        <v>HSK점수 충족</v>
      </c>
      <c r="AC335" s="21"/>
      <c r="AD335" s="4">
        <f>IF(P335="A",VLOOKUP(Q335,[1]교육_어학_경력backdata!$B$3:$C$9,2,1),IF(P335="B",VLOOKUP(Q335,[1]교육_어학_경력backdata!$G$3:$H$9,2,1),IF(P335="C",0,"오류")))</f>
        <v>0</v>
      </c>
      <c r="AE335" s="4">
        <f>IF(P335="A",VLOOKUP(R335,[1]교육_어학_경력backdata!$B$11:$C$17,2,1),IF(P335="B",VLOOKUP(R335,[1]교육_어학_경력backdata!$G$11:$H$17,2,1),IF(P335="C",0,"오류")))</f>
        <v>0</v>
      </c>
      <c r="AF335" s="4">
        <f>IF(P335="A",VLOOKUP(S335,[1]교육_어학_경력backdata!$B$19:$C$25,2,1),IF(P335="B",VLOOKUP(S335,[1]교육_어학_경력backdata!$G$19:$H$25,2,1),IF(P335="C",0,"오류")))</f>
        <v>0</v>
      </c>
      <c r="AG335" s="4">
        <f>IF(P335="A",VLOOKUP(T335,[1]교육_어학_경력backdata!$B$3:$C$9,2,1),IF(P335="B",VLOOKUP(T335,[1]교육_어학_경력backdata!$G$3:$H$9,2,1),IF(P335="C",0,"오류")))</f>
        <v>0</v>
      </c>
      <c r="AH335" s="4">
        <f>IF(P335="A",IF(U335=0,0,IF(U335=4,0,IF(U335=5,VLOOKUP(V335,[1]교육_어학_경력backdata!$B$27:$C$29,2,1),IF(U335=6,VLOOKUP(V335,[1]교육_어학_경력backdata!$B$31:$C$34,2,1))))),IF(P335="B",IF(U335=0,0,IF(U335=4,0,IF(U335=5,VLOOKUP(V335,[1]교육_어학_경력backdata!$G$27:$H$31,2,1),IF(U335=6,VLOOKUP(V335,[1]교육_어학_경력backdata!$G$33:$H$34,2,1))))),IF(CT335="C",0,"오류")))</f>
        <v>20</v>
      </c>
      <c r="AI335" s="4">
        <f>IF(P335="A",VLOOKUP(W335,[1]교육_어학_경력backdata!$B$36:$C$42,2,1),IF(P335="B",VLOOKUP(W335,[1]교육_어학_경력backdata!$G$36:$H$42,2,1),IF(P335="C",0,"오류")))</f>
        <v>0</v>
      </c>
      <c r="AJ335" s="4">
        <f>SUM(AD335:AI335)</f>
        <v>20</v>
      </c>
      <c r="AK335" s="4">
        <f>_xlfn.MAXIFS(AJ:AJ,B:B,B335)</f>
        <v>20</v>
      </c>
      <c r="AL335" s="4"/>
      <c r="AM335" s="21"/>
      <c r="AN335" s="4"/>
      <c r="AO335" s="4"/>
    </row>
    <row r="336" spans="1:41" x14ac:dyDescent="0.4">
      <c r="A336" s="6">
        <f>IF(B335=B336,A335,A335+1)</f>
        <v>307</v>
      </c>
      <c r="B336" s="6" t="s">
        <v>4757</v>
      </c>
      <c r="C336" s="6" t="s">
        <v>2665</v>
      </c>
      <c r="D336" s="6" t="s">
        <v>3044</v>
      </c>
      <c r="E336" s="6" t="s">
        <v>3043</v>
      </c>
      <c r="F336" s="4">
        <f>IF(B336=B335,F335+1,1)</f>
        <v>2</v>
      </c>
      <c r="G336" s="4" t="s">
        <v>6380</v>
      </c>
      <c r="H336" s="4" t="s">
        <v>6379</v>
      </c>
      <c r="I336" s="4" t="s">
        <v>6378</v>
      </c>
      <c r="J336" s="4" t="s">
        <v>6595</v>
      </c>
      <c r="K336" s="4"/>
      <c r="L336" s="4" t="s">
        <v>6509</v>
      </c>
      <c r="M336" s="4" t="s">
        <v>7241</v>
      </c>
      <c r="P336" s="4" t="s">
        <v>2434</v>
      </c>
      <c r="Q336" s="4">
        <f>IF(H336="TOEIC",VALUE(L336),0)</f>
        <v>795</v>
      </c>
      <c r="R336" s="4">
        <f>IF(H336="NEW TEPS",VALUE(L336),0)</f>
        <v>0</v>
      </c>
      <c r="S336" s="4">
        <f>IF(H336="TOEFL(ibt)",VALUE(L336),0)</f>
        <v>0</v>
      </c>
      <c r="T336" s="4">
        <f>IF(H336="JPT",VALUE(L336),0)</f>
        <v>0</v>
      </c>
      <c r="U336" s="4">
        <f>IF(H336="HSK",VALUE(K336),0)</f>
        <v>0</v>
      </c>
      <c r="V336" s="4">
        <f>IF(H336="HSK",VALUE(L336),0)</f>
        <v>0</v>
      </c>
      <c r="W336" s="4">
        <f>IF(H336="G-TELP Level2",VALUE(L336),0)</f>
        <v>0</v>
      </c>
      <c r="X336" s="4">
        <f>IF(P336="A",IF(Q336&gt;849,1,IF(R336&gt;335,1,IF(S336&gt;97,1,IF(T336&gt;849,1,IF(W336&gt;82,1,IF(U336=6,1,IF(U336=5,IF(V336&gt;254,1,0),0))))))),IF(P336="B",IF(Q336&gt;699,1,IF(R336&gt;263,1,IF(S336&gt;78,1,IF(T336&gt;699,1,IF(W336&gt;63,1,IF(U336=6,1,IF(U336=5,IF(V336&gt;179,1,0),0))))))),IF(P336="C",IF(Q336&gt;599,1,IF(R336&gt;226,1,IF(S336&gt;67,1,IF(T336&gt;599,1,IF(W336&gt;49,1,IF(U336=6,1,IF(U336=5,1,IF(U336=4,IF(V336&gt;209,1,0),0)))))))),IF(P336="D",IF(Q336&gt;649,1,IF(R336&gt;244,1,IF(S336&gt;73,1,IF(T336&gt;649,1,IF(W336&gt;56,1,IF(U336=6,1,IF(U336=5,1,IF(U336=4,IF(V336&gt;254,1,0),0)))))))),0))))</f>
        <v>0</v>
      </c>
      <c r="Y336" s="4">
        <f>SUMIF(B:B,B336,X:X)</f>
        <v>1</v>
      </c>
      <c r="Z336" s="4" t="str">
        <f>IF(Y336&gt;0,"어학 충족","자격미달")</f>
        <v>어학 충족</v>
      </c>
      <c r="AA336" s="4"/>
      <c r="AB336" s="4" t="str">
        <f>IF(P336="A",IF(Q336&gt;849,"TOEIC 충족",IF(R336&gt;335,"New-TEPS 충족",IF(S336&gt;97,"TOEFL 충족",IF(T336&gt;849,"JPT 충족",IF(W336&gt;82,"G-TELP 충족",IF(U336=6,"HSK점수 충족",IF(U336=5,IF(V336&gt;254,"HSK점수 충족","자격미달"),"자격미달"))))))),IF(P336="B",IF(Q336&gt;699,"TOEIC 충족",IF(R336&gt;263,"New-TEPS 충족",IF(S336&gt;78,"TOEFL 충족",IF(T336&gt;699,"JPT 충족",IF(W336&gt;63,"G-TELP 충족",IF(U336=6,"HSK점수 충족",IF(U336=5,IF(V336&gt;179,"HSK점수 충족","자격미달"),"자격미달"))))))),IF(P336="C",IF(Q336&gt;599,"TOEIC 충족",IF(R336&gt;226,"New-TEPS 충족",IF(S336&gt;67,"TOEFL 충족",IF(T336&gt;599,"JPT 충족",IF(W336&gt;49,"G-TELP 충족",IF(U336=6,"HSK점수 충족",IF(U336=5,"HSK점수 충족",IF(U336=4,IF(V336&gt;209,"HSK점수 충족","자격미달"),"자격미달")))))))),IF(P336="D",IF(Q336&gt;649,"TOEIC 충족",IF(R336&gt;244,"New-TEPS 충족",IF(S336&gt;73,"TOEFL 충족",IF(T336&gt;649,"JPT 충족",IF(W336&gt;56,"G-TELP 충족",IF(U1277=6,"HSK점수 충족",IF(U1277=5,"HSK점수 충족",IF(U1277=4,IF(V1277&gt;254,"HSK점수 충족","자격미달"),"자격미달")))))))),0))))</f>
        <v>자격미달</v>
      </c>
      <c r="AC336" s="21"/>
      <c r="AD336" s="4">
        <f>IF(P336="A",VLOOKUP(Q336,[1]교육_어학_경력backdata!$B$3:$C$9,2,1),IF(P336="B",VLOOKUP(Q336,[1]교육_어학_경력backdata!$G$3:$H$9,2,1),IF(P336="C",0,"오류")))</f>
        <v>0</v>
      </c>
      <c r="AE336" s="4">
        <f>IF(P336="A",VLOOKUP(R336,[1]교육_어학_경력backdata!$B$11:$C$17,2,1),IF(P336="B",VLOOKUP(R336,[1]교육_어학_경력backdata!$G$11:$H$17,2,1),IF(P336="C",0,"오류")))</f>
        <v>0</v>
      </c>
      <c r="AF336" s="4">
        <f>IF(P336="A",VLOOKUP(S336,[1]교육_어학_경력backdata!$B$19:$C$25,2,1),IF(P336="B",VLOOKUP(S336,[1]교육_어학_경력backdata!$G$19:$H$25,2,1),IF(P336="C",0,"오류")))</f>
        <v>0</v>
      </c>
      <c r="AG336" s="4">
        <f>IF(P336="A",VLOOKUP(T336,[1]교육_어학_경력backdata!$B$3:$C$9,2,1),IF(P336="B",VLOOKUP(T336,[1]교육_어학_경력backdata!$G$3:$H$9,2,1),IF(P336="C",0,"오류")))</f>
        <v>0</v>
      </c>
      <c r="AH336" s="4">
        <f>IF(P336="A",IF(U336=0,0,IF(U336=4,0,IF(U336=5,VLOOKUP(V336,[1]교육_어학_경력backdata!$B$27:$C$29,2,1),IF(U336=6,VLOOKUP(V336,[1]교육_어학_경력backdata!$B$31:$C$34,2,1))))),IF(P336="B",IF(U336=0,0,IF(U336=4,0,IF(U336=5,VLOOKUP(V336,[1]교육_어학_경력backdata!$G$27:$H$31,2,1),IF(U336=6,VLOOKUP(V336,[1]교육_어학_경력backdata!$G$33:$H$34,2,1))))),IF(CT336="C",0,"오류")))</f>
        <v>0</v>
      </c>
      <c r="AI336" s="4">
        <f>IF(P336="A",VLOOKUP(W336,[1]교육_어학_경력backdata!$B$36:$C$42,2,1),IF(P336="B",VLOOKUP(W336,[1]교육_어학_경력backdata!$G$36:$H$42,2,1),IF(P336="C",0,"오류")))</f>
        <v>0</v>
      </c>
      <c r="AJ336" s="4">
        <f>SUM(AD336:AI336)</f>
        <v>0</v>
      </c>
      <c r="AK336" s="4">
        <f>_xlfn.MAXIFS(AJ:AJ,B:B,B336)</f>
        <v>20</v>
      </c>
      <c r="AL336" s="4"/>
      <c r="AM336" s="21"/>
      <c r="AN336" s="4"/>
      <c r="AO336" s="4"/>
    </row>
    <row r="337" spans="1:41" x14ac:dyDescent="0.4">
      <c r="A337" s="3">
        <f>IF(B336=B337,A336,A336+1)</f>
        <v>308</v>
      </c>
      <c r="B337" s="3" t="s">
        <v>4754</v>
      </c>
      <c r="C337" s="3" t="s">
        <v>4753</v>
      </c>
      <c r="D337" s="3" t="s">
        <v>3044</v>
      </c>
      <c r="E337" s="3" t="s">
        <v>3043</v>
      </c>
      <c r="F337" s="3">
        <f>IF(B337=B336,F336+1,1)</f>
        <v>1</v>
      </c>
      <c r="G337" s="3" t="s">
        <v>6380</v>
      </c>
      <c r="H337" s="3" t="s">
        <v>6379</v>
      </c>
      <c r="I337" s="3" t="s">
        <v>6378</v>
      </c>
      <c r="J337" s="3" t="s">
        <v>6826</v>
      </c>
      <c r="K337" s="3"/>
      <c r="L337" s="3" t="s">
        <v>6506</v>
      </c>
      <c r="M337" s="3" t="s">
        <v>7240</v>
      </c>
      <c r="P337" s="3" t="s">
        <v>2434</v>
      </c>
      <c r="Q337" s="3">
        <f>IF(H337="TOEIC",VALUE(L337),0)</f>
        <v>930</v>
      </c>
      <c r="R337" s="3">
        <f>IF(H337="NEW TEPS",VALUE(L337),0)</f>
        <v>0</v>
      </c>
      <c r="S337" s="3">
        <f>IF(H337="TOEFL(ibt)",VALUE(L337),0)</f>
        <v>0</v>
      </c>
      <c r="T337" s="3">
        <f>IF(H337="JPT",VALUE(L337),0)</f>
        <v>0</v>
      </c>
      <c r="U337" s="3">
        <f>IF(H337="HSK",VALUE(K337),0)</f>
        <v>0</v>
      </c>
      <c r="V337" s="3">
        <f>IF(H337="HSK",VALUE(L337),0)</f>
        <v>0</v>
      </c>
      <c r="W337" s="3">
        <f>IF(H337="G-TELP Level2",VALUE(L337),0)</f>
        <v>0</v>
      </c>
      <c r="X337" s="3">
        <f>IF(P337="A",IF(Q337&gt;849,1,IF(R337&gt;335,1,IF(S337&gt;97,1,IF(T337&gt;849,1,IF(W337&gt;82,1,IF(U337=6,1,IF(U337=5,IF(V337&gt;254,1,0),0))))))),IF(P337="B",IF(Q337&gt;699,1,IF(R337&gt;263,1,IF(S337&gt;78,1,IF(T337&gt;699,1,IF(W337&gt;63,1,IF(U337=6,1,IF(U337=5,IF(V337&gt;179,1,0),0))))))),IF(P337="C",IF(Q337&gt;599,1,IF(R337&gt;226,1,IF(S337&gt;67,1,IF(T337&gt;599,1,IF(W337&gt;49,1,IF(U337=6,1,IF(U337=5,1,IF(U337=4,IF(V337&gt;209,1,0),0)))))))),IF(P337="D",IF(Q337&gt;649,1,IF(R337&gt;244,1,IF(S337&gt;73,1,IF(T337&gt;649,1,IF(W337&gt;56,1,IF(U337=6,1,IF(U337=5,1,IF(U337=4,IF(V337&gt;254,1,0),0)))))))),0))))</f>
        <v>1</v>
      </c>
      <c r="Y337" s="3">
        <f>SUMIF(B:B,B337,X:X)</f>
        <v>1</v>
      </c>
      <c r="Z337" s="3" t="str">
        <f>IF(Y337&gt;0,"어학 충족","자격미달")</f>
        <v>어학 충족</v>
      </c>
      <c r="AA337" s="3"/>
      <c r="AB337" s="3" t="str">
        <f>IF(P337="A",IF(Q337&gt;849,"TOEIC 충족",IF(R337&gt;335,"New-TEPS 충족",IF(S337&gt;97,"TOEFL 충족",IF(T337&gt;849,"JPT 충족",IF(W337&gt;82,"G-TELP 충족",IF(U337=6,"HSK점수 충족",IF(U337=5,IF(V337&gt;254,"HSK점수 충족","자격미달"),"자격미달"))))))),IF(P337="B",IF(Q337&gt;699,"TOEIC 충족",IF(R337&gt;263,"New-TEPS 충족",IF(S337&gt;78,"TOEFL 충족",IF(T337&gt;699,"JPT 충족",IF(W337&gt;63,"G-TELP 충족",IF(U337=6,"HSK점수 충족",IF(U337=5,IF(V337&gt;179,"HSK점수 충족","자격미달"),"자격미달"))))))),IF(P337="C",IF(Q337&gt;599,"TOEIC 충족",IF(R337&gt;226,"New-TEPS 충족",IF(S337&gt;67,"TOEFL 충족",IF(T337&gt;599,"JPT 충족",IF(W337&gt;49,"G-TELP 충족",IF(U337=6,"HSK점수 충족",IF(U337=5,"HSK점수 충족",IF(U337=4,IF(V337&gt;209,"HSK점수 충족","자격미달"),"자격미달")))))))),IF(P337="D",IF(Q337&gt;649,"TOEIC 충족",IF(R337&gt;244,"New-TEPS 충족",IF(S337&gt;73,"TOEFL 충족",IF(T337&gt;649,"JPT 충족",IF(W337&gt;56,"G-TELP 충족",IF(U1278=6,"HSK점수 충족",IF(U1278=5,"HSK점수 충족",IF(U1278=4,IF(V1278&gt;254,"HSK점수 충족","자격미달"),"자격미달")))))))),0))))</f>
        <v>TOEIC 충족</v>
      </c>
      <c r="AC337" s="21"/>
      <c r="AD337" s="3">
        <f>IF(P337="A",VLOOKUP(Q337,[1]교육_어학_경력backdata!$B$3:$C$9,2,1),IF(P337="B",VLOOKUP(Q337,[1]교육_어학_경력backdata!$G$3:$H$9,2,1),IF(P337="C",0,"오류")))</f>
        <v>18</v>
      </c>
      <c r="AE337" s="3">
        <f>IF(P337="A",VLOOKUP(R337,[1]교육_어학_경력backdata!$B$11:$C$17,2,1),IF(P337="B",VLOOKUP(R337,[1]교육_어학_경력backdata!$G$11:$H$17,2,1),IF(P337="C",0,"오류")))</f>
        <v>0</v>
      </c>
      <c r="AF337" s="3">
        <f>IF(P337="A",VLOOKUP(S337,[1]교육_어학_경력backdata!$B$19:$C$25,2,1),IF(P337="B",VLOOKUP(S337,[1]교육_어학_경력backdata!$G$19:$H$25,2,1),IF(P337="C",0,"오류")))</f>
        <v>0</v>
      </c>
      <c r="AG337" s="3">
        <f>IF(P337="A",VLOOKUP(T337,[1]교육_어학_경력backdata!$B$3:$C$9,2,1),IF(P337="B",VLOOKUP(T337,[1]교육_어학_경력backdata!$G$3:$H$9,2,1),IF(P337="C",0,"오류")))</f>
        <v>0</v>
      </c>
      <c r="AH337" s="3">
        <f>IF(P337="A",IF(U337=0,0,IF(U337=4,0,IF(U337=5,VLOOKUP(V337,[1]교육_어학_경력backdata!$B$27:$C$29,2,1),IF(U337=6,VLOOKUP(V337,[1]교육_어학_경력backdata!$B$31:$C$34,2,1))))),IF(P337="B",IF(U337=0,0,IF(U337=4,0,IF(U337=5,VLOOKUP(V337,[1]교육_어학_경력backdata!$G$27:$H$31,2,1),IF(U337=6,VLOOKUP(V337,[1]교육_어학_경력backdata!$G$33:$H$34,2,1))))),IF(CT337="C",0,"오류")))</f>
        <v>0</v>
      </c>
      <c r="AI337" s="3">
        <f>IF(P337="A",VLOOKUP(W337,[1]교육_어학_경력backdata!$B$36:$C$42,2,1),IF(P337="B",VLOOKUP(W337,[1]교육_어학_경력backdata!$G$36:$H$42,2,1),IF(P337="C",0,"오류")))</f>
        <v>0</v>
      </c>
      <c r="AJ337" s="3">
        <f>SUM(AD337:AI337)</f>
        <v>18</v>
      </c>
      <c r="AK337" s="3">
        <f>_xlfn.MAXIFS(AJ:AJ,B:B,B337)</f>
        <v>18</v>
      </c>
      <c r="AL337" s="3"/>
      <c r="AM337" s="21"/>
      <c r="AN337" s="3"/>
      <c r="AO337" s="3"/>
    </row>
    <row r="338" spans="1:41" x14ac:dyDescent="0.4">
      <c r="A338" s="4">
        <f>IF(B337=B338,A337,A337+1)</f>
        <v>309</v>
      </c>
      <c r="B338" s="4" t="s">
        <v>4748</v>
      </c>
      <c r="C338" s="4" t="s">
        <v>4747</v>
      </c>
      <c r="D338" s="4" t="s">
        <v>3044</v>
      </c>
      <c r="E338" s="4" t="s">
        <v>3043</v>
      </c>
      <c r="F338" s="4">
        <f>IF(B338=B337,F337+1,1)</f>
        <v>1</v>
      </c>
      <c r="G338" s="4" t="s">
        <v>6380</v>
      </c>
      <c r="H338" s="4" t="s">
        <v>6379</v>
      </c>
      <c r="I338" s="4" t="s">
        <v>6378</v>
      </c>
      <c r="J338" s="4" t="s">
        <v>6529</v>
      </c>
      <c r="K338" s="4"/>
      <c r="L338" s="4" t="s">
        <v>6454</v>
      </c>
      <c r="M338" s="4" t="s">
        <v>7239</v>
      </c>
      <c r="P338" s="4" t="s">
        <v>2434</v>
      </c>
      <c r="Q338" s="4">
        <f>IF(H338="TOEIC",VALUE(L338),0)</f>
        <v>895</v>
      </c>
      <c r="R338" s="4">
        <f>IF(H338="NEW TEPS",VALUE(L338),0)</f>
        <v>0</v>
      </c>
      <c r="S338" s="4">
        <f>IF(H338="TOEFL(ibt)",VALUE(L338),0)</f>
        <v>0</v>
      </c>
      <c r="T338" s="4">
        <f>IF(H338="JPT",VALUE(L338),0)</f>
        <v>0</v>
      </c>
      <c r="U338" s="4">
        <f>IF(H338="HSK",VALUE(K338),0)</f>
        <v>0</v>
      </c>
      <c r="V338" s="4">
        <f>IF(H338="HSK",VALUE(L338),0)</f>
        <v>0</v>
      </c>
      <c r="W338" s="4">
        <f>IF(H338="G-TELP Level2",VALUE(L338),0)</f>
        <v>0</v>
      </c>
      <c r="X338" s="4">
        <f>IF(P338="A",IF(Q338&gt;849,1,IF(R338&gt;335,1,IF(S338&gt;97,1,IF(T338&gt;849,1,IF(W338&gt;82,1,IF(U338=6,1,IF(U338=5,IF(V338&gt;254,1,0),0))))))),IF(P338="B",IF(Q338&gt;699,1,IF(R338&gt;263,1,IF(S338&gt;78,1,IF(T338&gt;699,1,IF(W338&gt;63,1,IF(U338=6,1,IF(U338=5,IF(V338&gt;179,1,0),0))))))),IF(P338="C",IF(Q338&gt;599,1,IF(R338&gt;226,1,IF(S338&gt;67,1,IF(T338&gt;599,1,IF(W338&gt;49,1,IF(U338=6,1,IF(U338=5,1,IF(U338=4,IF(V338&gt;209,1,0),0)))))))),IF(P338="D",IF(Q338&gt;649,1,IF(R338&gt;244,1,IF(S338&gt;73,1,IF(T338&gt;649,1,IF(W338&gt;56,1,IF(U338=6,1,IF(U338=5,1,IF(U338=4,IF(V338&gt;254,1,0),0)))))))),0))))</f>
        <v>1</v>
      </c>
      <c r="Y338" s="4">
        <f>SUMIF(B:B,B338,X:X)</f>
        <v>1</v>
      </c>
      <c r="Z338" s="4" t="str">
        <f>IF(Y338&gt;0,"어학 충족","자격미달")</f>
        <v>어학 충족</v>
      </c>
      <c r="AA338" s="4"/>
      <c r="AB338" s="4" t="str">
        <f>IF(P338="A",IF(Q338&gt;849,"TOEIC 충족",IF(R338&gt;335,"New-TEPS 충족",IF(S338&gt;97,"TOEFL 충족",IF(T338&gt;849,"JPT 충족",IF(W338&gt;82,"G-TELP 충족",IF(U338=6,"HSK점수 충족",IF(U338=5,IF(V338&gt;254,"HSK점수 충족","자격미달"),"자격미달"))))))),IF(P338="B",IF(Q338&gt;699,"TOEIC 충족",IF(R338&gt;263,"New-TEPS 충족",IF(S338&gt;78,"TOEFL 충족",IF(T338&gt;699,"JPT 충족",IF(W338&gt;63,"G-TELP 충족",IF(U338=6,"HSK점수 충족",IF(U338=5,IF(V338&gt;179,"HSK점수 충족","자격미달"),"자격미달"))))))),IF(P338="C",IF(Q338&gt;599,"TOEIC 충족",IF(R338&gt;226,"New-TEPS 충족",IF(S338&gt;67,"TOEFL 충족",IF(T338&gt;599,"JPT 충족",IF(W338&gt;49,"G-TELP 충족",IF(U338=6,"HSK점수 충족",IF(U338=5,"HSK점수 충족",IF(U338=4,IF(V338&gt;209,"HSK점수 충족","자격미달"),"자격미달")))))))),IF(P338="D",IF(Q338&gt;649,"TOEIC 충족",IF(R338&gt;244,"New-TEPS 충족",IF(S338&gt;73,"TOEFL 충족",IF(T338&gt;649,"JPT 충족",IF(W338&gt;56,"G-TELP 충족",IF(U1279=6,"HSK점수 충족",IF(U1279=5,"HSK점수 충족",IF(U1279=4,IF(V1279&gt;254,"HSK점수 충족","자격미달"),"자격미달")))))))),0))))</f>
        <v>TOEIC 충족</v>
      </c>
      <c r="AC338" s="21"/>
      <c r="AD338" s="4">
        <f>IF(P338="A",VLOOKUP(Q338,[1]교육_어학_경력backdata!$B$3:$C$9,2,1),IF(P338="B",VLOOKUP(Q338,[1]교육_어학_경력backdata!$G$3:$H$9,2,1),IF(P338="C",0,"오류")))</f>
        <v>14</v>
      </c>
      <c r="AE338" s="4">
        <f>IF(P338="A",VLOOKUP(R338,[1]교육_어학_경력backdata!$B$11:$C$17,2,1),IF(P338="B",VLOOKUP(R338,[1]교육_어학_경력backdata!$G$11:$H$17,2,1),IF(P338="C",0,"오류")))</f>
        <v>0</v>
      </c>
      <c r="AF338" s="4">
        <f>IF(P338="A",VLOOKUP(S338,[1]교육_어학_경력backdata!$B$19:$C$25,2,1),IF(P338="B",VLOOKUP(S338,[1]교육_어학_경력backdata!$G$19:$H$25,2,1),IF(P338="C",0,"오류")))</f>
        <v>0</v>
      </c>
      <c r="AG338" s="4">
        <f>IF(P338="A",VLOOKUP(T338,[1]교육_어학_경력backdata!$B$3:$C$9,2,1),IF(P338="B",VLOOKUP(T338,[1]교육_어학_경력backdata!$G$3:$H$9,2,1),IF(P338="C",0,"오류")))</f>
        <v>0</v>
      </c>
      <c r="AH338" s="4">
        <f>IF(P338="A",IF(U338=0,0,IF(U338=4,0,IF(U338=5,VLOOKUP(V338,[1]교육_어학_경력backdata!$B$27:$C$29,2,1),IF(U338=6,VLOOKUP(V338,[1]교육_어학_경력backdata!$B$31:$C$34,2,1))))),IF(P338="B",IF(U338=0,0,IF(U338=4,0,IF(U338=5,VLOOKUP(V338,[1]교육_어학_경력backdata!$G$27:$H$31,2,1),IF(U338=6,VLOOKUP(V338,[1]교육_어학_경력backdata!$G$33:$H$34,2,1))))),IF(CT338="C",0,"오류")))</f>
        <v>0</v>
      </c>
      <c r="AI338" s="4">
        <f>IF(P338="A",VLOOKUP(W338,[1]교육_어학_경력backdata!$B$36:$C$42,2,1),IF(P338="B",VLOOKUP(W338,[1]교육_어학_경력backdata!$G$36:$H$42,2,1),IF(P338="C",0,"오류")))</f>
        <v>0</v>
      </c>
      <c r="AJ338" s="4">
        <f>SUM(AD338:AI338)</f>
        <v>14</v>
      </c>
      <c r="AK338" s="4">
        <f>_xlfn.MAXIFS(AJ:AJ,B:B,B338)</f>
        <v>14</v>
      </c>
      <c r="AL338" s="4"/>
      <c r="AM338" s="21"/>
      <c r="AN338" s="4"/>
      <c r="AO338" s="4"/>
    </row>
    <row r="339" spans="1:41" x14ac:dyDescent="0.4">
      <c r="A339" s="3">
        <f>IF(B338=B339,A338,A338+1)</f>
        <v>310</v>
      </c>
      <c r="B339" s="3" t="s">
        <v>4743</v>
      </c>
      <c r="C339" s="3" t="s">
        <v>4742</v>
      </c>
      <c r="D339" s="3" t="s">
        <v>3044</v>
      </c>
      <c r="E339" s="3" t="s">
        <v>3043</v>
      </c>
      <c r="F339" s="3">
        <f>IF(B339=B338,F338+1,1)</f>
        <v>1</v>
      </c>
      <c r="G339" s="3" t="s">
        <v>6380</v>
      </c>
      <c r="H339" s="3" t="s">
        <v>6379</v>
      </c>
      <c r="I339" s="3" t="s">
        <v>6378</v>
      </c>
      <c r="J339" s="3" t="s">
        <v>6469</v>
      </c>
      <c r="K339" s="3"/>
      <c r="L339" s="3" t="s">
        <v>6533</v>
      </c>
      <c r="M339" s="3" t="s">
        <v>7238</v>
      </c>
      <c r="P339" s="3" t="s">
        <v>2434</v>
      </c>
      <c r="Q339" s="3">
        <f>IF(H339="TOEIC",VALUE(L339),0)</f>
        <v>885</v>
      </c>
      <c r="R339" s="3">
        <f>IF(H339="NEW TEPS",VALUE(L339),0)</f>
        <v>0</v>
      </c>
      <c r="S339" s="3">
        <f>IF(H339="TOEFL(ibt)",VALUE(L339),0)</f>
        <v>0</v>
      </c>
      <c r="T339" s="3">
        <f>IF(H339="JPT",VALUE(L339),0)</f>
        <v>0</v>
      </c>
      <c r="U339" s="3">
        <f>IF(H339="HSK",VALUE(K339),0)</f>
        <v>0</v>
      </c>
      <c r="V339" s="3">
        <f>IF(H339="HSK",VALUE(L339),0)</f>
        <v>0</v>
      </c>
      <c r="W339" s="3">
        <f>IF(H339="G-TELP Level2",VALUE(L339),0)</f>
        <v>0</v>
      </c>
      <c r="X339" s="3">
        <f>IF(P339="A",IF(Q339&gt;849,1,IF(R339&gt;335,1,IF(S339&gt;97,1,IF(T339&gt;849,1,IF(W339&gt;82,1,IF(U339=6,1,IF(U339=5,IF(V339&gt;254,1,0),0))))))),IF(P339="B",IF(Q339&gt;699,1,IF(R339&gt;263,1,IF(S339&gt;78,1,IF(T339&gt;699,1,IF(W339&gt;63,1,IF(U339=6,1,IF(U339=5,IF(V339&gt;179,1,0),0))))))),IF(P339="C",IF(Q339&gt;599,1,IF(R339&gt;226,1,IF(S339&gt;67,1,IF(T339&gt;599,1,IF(W339&gt;49,1,IF(U339=6,1,IF(U339=5,1,IF(U339=4,IF(V339&gt;209,1,0),0)))))))),IF(P339="D",IF(Q339&gt;649,1,IF(R339&gt;244,1,IF(S339&gt;73,1,IF(T339&gt;649,1,IF(W339&gt;56,1,IF(U339=6,1,IF(U339=5,1,IF(U339=4,IF(V339&gt;254,1,0),0)))))))),0))))</f>
        <v>1</v>
      </c>
      <c r="Y339" s="3">
        <f>SUMIF(B:B,B339,X:X)</f>
        <v>1</v>
      </c>
      <c r="Z339" s="3" t="str">
        <f>IF(Y339&gt;0,"어학 충족","자격미달")</f>
        <v>어학 충족</v>
      </c>
      <c r="AA339" s="3"/>
      <c r="AB339" s="3" t="str">
        <f>IF(P339="A",IF(Q339&gt;849,"TOEIC 충족",IF(R339&gt;335,"New-TEPS 충족",IF(S339&gt;97,"TOEFL 충족",IF(T339&gt;849,"JPT 충족",IF(W339&gt;82,"G-TELP 충족",IF(U339=6,"HSK점수 충족",IF(U339=5,IF(V339&gt;254,"HSK점수 충족","자격미달"),"자격미달"))))))),IF(P339="B",IF(Q339&gt;699,"TOEIC 충족",IF(R339&gt;263,"New-TEPS 충족",IF(S339&gt;78,"TOEFL 충족",IF(T339&gt;699,"JPT 충족",IF(W339&gt;63,"G-TELP 충족",IF(U339=6,"HSK점수 충족",IF(U339=5,IF(V339&gt;179,"HSK점수 충족","자격미달"),"자격미달"))))))),IF(P339="C",IF(Q339&gt;599,"TOEIC 충족",IF(R339&gt;226,"New-TEPS 충족",IF(S339&gt;67,"TOEFL 충족",IF(T339&gt;599,"JPT 충족",IF(W339&gt;49,"G-TELP 충족",IF(U339=6,"HSK점수 충족",IF(U339=5,"HSK점수 충족",IF(U339=4,IF(V339&gt;209,"HSK점수 충족","자격미달"),"자격미달")))))))),IF(P339="D",IF(Q339&gt;649,"TOEIC 충족",IF(R339&gt;244,"New-TEPS 충족",IF(S339&gt;73,"TOEFL 충족",IF(T339&gt;649,"JPT 충족",IF(W339&gt;56,"G-TELP 충족",IF(U1280=6,"HSK점수 충족",IF(U1280=5,"HSK점수 충족",IF(U1280=4,IF(V1280&gt;254,"HSK점수 충족","자격미달"),"자격미달")))))))),0))))</f>
        <v>TOEIC 충족</v>
      </c>
      <c r="AC339" s="21"/>
      <c r="AD339" s="3">
        <f>IF(P339="A",VLOOKUP(Q339,[1]교육_어학_경력backdata!$B$3:$C$9,2,1),IF(P339="B",VLOOKUP(Q339,[1]교육_어학_경력backdata!$G$3:$H$9,2,1),IF(P339="C",0,"오류")))</f>
        <v>14</v>
      </c>
      <c r="AE339" s="3">
        <f>IF(P339="A",VLOOKUP(R339,[1]교육_어학_경력backdata!$B$11:$C$17,2,1),IF(P339="B",VLOOKUP(R339,[1]교육_어학_경력backdata!$G$11:$H$17,2,1),IF(P339="C",0,"오류")))</f>
        <v>0</v>
      </c>
      <c r="AF339" s="3">
        <f>IF(P339="A",VLOOKUP(S339,[1]교육_어학_경력backdata!$B$19:$C$25,2,1),IF(P339="B",VLOOKUP(S339,[1]교육_어학_경력backdata!$G$19:$H$25,2,1),IF(P339="C",0,"오류")))</f>
        <v>0</v>
      </c>
      <c r="AG339" s="3">
        <f>IF(P339="A",VLOOKUP(T339,[1]교육_어학_경력backdata!$B$3:$C$9,2,1),IF(P339="B",VLOOKUP(T339,[1]교육_어학_경력backdata!$G$3:$H$9,2,1),IF(P339="C",0,"오류")))</f>
        <v>0</v>
      </c>
      <c r="AH339" s="3">
        <f>IF(P339="A",IF(U339=0,0,IF(U339=4,0,IF(U339=5,VLOOKUP(V339,[1]교육_어학_경력backdata!$B$27:$C$29,2,1),IF(U339=6,VLOOKUP(V339,[1]교육_어학_경력backdata!$B$31:$C$34,2,1))))),IF(P339="B",IF(U339=0,0,IF(U339=4,0,IF(U339=5,VLOOKUP(V339,[1]교육_어학_경력backdata!$G$27:$H$31,2,1),IF(U339=6,VLOOKUP(V339,[1]교육_어학_경력backdata!$G$33:$H$34,2,1))))),IF(CT339="C",0,"오류")))</f>
        <v>0</v>
      </c>
      <c r="AI339" s="3">
        <f>IF(P339="A",VLOOKUP(W339,[1]교육_어학_경력backdata!$B$36:$C$42,2,1),IF(P339="B",VLOOKUP(W339,[1]교육_어학_경력backdata!$G$36:$H$42,2,1),IF(P339="C",0,"오류")))</f>
        <v>0</v>
      </c>
      <c r="AJ339" s="3">
        <f>SUM(AD339:AI339)</f>
        <v>14</v>
      </c>
      <c r="AK339" s="3">
        <f>_xlfn.MAXIFS(AJ:AJ,B:B,B339)</f>
        <v>14</v>
      </c>
      <c r="AL339" s="3"/>
      <c r="AM339" s="21"/>
      <c r="AN339" s="3"/>
      <c r="AO339" s="3"/>
    </row>
    <row r="340" spans="1:41" x14ac:dyDescent="0.4">
      <c r="A340" s="4">
        <f>IF(B339=B340,A339,A339+1)</f>
        <v>311</v>
      </c>
      <c r="B340" s="4" t="s">
        <v>4739</v>
      </c>
      <c r="C340" s="4" t="s">
        <v>4738</v>
      </c>
      <c r="D340" s="4" t="s">
        <v>3044</v>
      </c>
      <c r="E340" s="4" t="s">
        <v>3043</v>
      </c>
      <c r="F340" s="4">
        <f>IF(B340=B339,F339+1,1)</f>
        <v>1</v>
      </c>
      <c r="G340" s="4" t="s">
        <v>6380</v>
      </c>
      <c r="H340" s="4" t="s">
        <v>6409</v>
      </c>
      <c r="I340" s="4" t="s">
        <v>6408</v>
      </c>
      <c r="J340" s="4" t="s">
        <v>6407</v>
      </c>
      <c r="K340" s="4"/>
      <c r="L340" s="4" t="s">
        <v>6875</v>
      </c>
      <c r="M340" s="4" t="s">
        <v>7237</v>
      </c>
      <c r="P340" s="4" t="s">
        <v>2434</v>
      </c>
      <c r="Q340" s="4">
        <f>IF(H340="TOEIC",VALUE(L340),0)</f>
        <v>0</v>
      </c>
      <c r="R340" s="4">
        <f>IF(H340="NEW TEPS",VALUE(L340),0)</f>
        <v>0</v>
      </c>
      <c r="S340" s="4">
        <f>IF(H340="TOEFL(ibt)",VALUE(L340),0)</f>
        <v>0</v>
      </c>
      <c r="T340" s="4">
        <f>IF(H340="JPT",VALUE(L340),0)</f>
        <v>970</v>
      </c>
      <c r="U340" s="4">
        <f>IF(H340="HSK",VALUE(K340),0)</f>
        <v>0</v>
      </c>
      <c r="V340" s="4">
        <f>IF(H340="HSK",VALUE(L340),0)</f>
        <v>0</v>
      </c>
      <c r="W340" s="4">
        <f>IF(H340="G-TELP Level2",VALUE(L340),0)</f>
        <v>0</v>
      </c>
      <c r="X340" s="4">
        <f>IF(P340="A",IF(Q340&gt;849,1,IF(R340&gt;335,1,IF(S340&gt;97,1,IF(T340&gt;849,1,IF(W340&gt;82,1,IF(U340=6,1,IF(U340=5,IF(V340&gt;254,1,0),0))))))),IF(P340="B",IF(Q340&gt;699,1,IF(R340&gt;263,1,IF(S340&gt;78,1,IF(T340&gt;699,1,IF(W340&gt;63,1,IF(U340=6,1,IF(U340=5,IF(V340&gt;179,1,0),0))))))),IF(P340="C",IF(Q340&gt;599,1,IF(R340&gt;226,1,IF(S340&gt;67,1,IF(T340&gt;599,1,IF(W340&gt;49,1,IF(U340=6,1,IF(U340=5,1,IF(U340=4,IF(V340&gt;209,1,0),0)))))))),IF(P340="D",IF(Q340&gt;649,1,IF(R340&gt;244,1,IF(S340&gt;73,1,IF(T340&gt;649,1,IF(W340&gt;56,1,IF(U340=6,1,IF(U340=5,1,IF(U340=4,IF(V340&gt;254,1,0),0)))))))),0))))</f>
        <v>1</v>
      </c>
      <c r="Y340" s="4">
        <f>SUMIF(B:B,B340,X:X)</f>
        <v>1</v>
      </c>
      <c r="Z340" s="4" t="str">
        <f>IF(Y340&gt;0,"어학 충족","자격미달")</f>
        <v>어학 충족</v>
      </c>
      <c r="AA340" s="4"/>
      <c r="AB340" s="4" t="str">
        <f>IF(P340="A",IF(Q340&gt;849,"TOEIC 충족",IF(R340&gt;335,"New-TEPS 충족",IF(S340&gt;97,"TOEFL 충족",IF(T340&gt;849,"JPT 충족",IF(W340&gt;82,"G-TELP 충족",IF(U340=6,"HSK점수 충족",IF(U340=5,IF(V340&gt;254,"HSK점수 충족","자격미달"),"자격미달"))))))),IF(P340="B",IF(Q340&gt;699,"TOEIC 충족",IF(R340&gt;263,"New-TEPS 충족",IF(S340&gt;78,"TOEFL 충족",IF(T340&gt;699,"JPT 충족",IF(W340&gt;63,"G-TELP 충족",IF(U340=6,"HSK점수 충족",IF(U340=5,IF(V340&gt;179,"HSK점수 충족","자격미달"),"자격미달"))))))),IF(P340="C",IF(Q340&gt;599,"TOEIC 충족",IF(R340&gt;226,"New-TEPS 충족",IF(S340&gt;67,"TOEFL 충족",IF(T340&gt;599,"JPT 충족",IF(W340&gt;49,"G-TELP 충족",IF(U340=6,"HSK점수 충족",IF(U340=5,"HSK점수 충족",IF(U340=4,IF(V340&gt;209,"HSK점수 충족","자격미달"),"자격미달")))))))),IF(P340="D",IF(Q340&gt;649,"TOEIC 충족",IF(R340&gt;244,"New-TEPS 충족",IF(S340&gt;73,"TOEFL 충족",IF(T340&gt;649,"JPT 충족",IF(W340&gt;56,"G-TELP 충족",IF(U1281=6,"HSK점수 충족",IF(U1281=5,"HSK점수 충족",IF(U1281=4,IF(V1281&gt;254,"HSK점수 충족","자격미달"),"자격미달")))))))),0))))</f>
        <v>JPT 충족</v>
      </c>
      <c r="AC340" s="21"/>
      <c r="AD340" s="4">
        <f>IF(P340="A",VLOOKUP(Q340,[1]교육_어학_경력backdata!$B$3:$C$9,2,1),IF(P340="B",VLOOKUP(Q340,[1]교육_어학_경력backdata!$G$3:$H$9,2,1),IF(P340="C",0,"오류")))</f>
        <v>0</v>
      </c>
      <c r="AE340" s="4">
        <f>IF(P340="A",VLOOKUP(R340,[1]교육_어학_경력backdata!$B$11:$C$17,2,1),IF(P340="B",VLOOKUP(R340,[1]교육_어학_경력backdata!$G$11:$H$17,2,1),IF(P340="C",0,"오류")))</f>
        <v>0</v>
      </c>
      <c r="AF340" s="4">
        <f>IF(P340="A",VLOOKUP(S340,[1]교육_어학_경력backdata!$B$19:$C$25,2,1),IF(P340="B",VLOOKUP(S340,[1]교육_어학_경력backdata!$G$19:$H$25,2,1),IF(P340="C",0,"오류")))</f>
        <v>0</v>
      </c>
      <c r="AG340" s="4">
        <f>IF(P340="A",VLOOKUP(T340,[1]교육_어학_경력backdata!$B$3:$C$9,2,1),IF(P340="B",VLOOKUP(T340,[1]교육_어학_경력backdata!$G$3:$H$9,2,1),IF(P340="C",0,"오류")))</f>
        <v>20</v>
      </c>
      <c r="AH340" s="4">
        <f>IF(P340="A",IF(U340=0,0,IF(U340=4,0,IF(U340=5,VLOOKUP(V340,[1]교육_어학_경력backdata!$B$27:$C$29,2,1),IF(U340=6,VLOOKUP(V340,[1]교육_어학_경력backdata!$B$31:$C$34,2,1))))),IF(P340="B",IF(U340=0,0,IF(U340=4,0,IF(U340=5,VLOOKUP(V340,[1]교육_어학_경력backdata!$G$27:$H$31,2,1),IF(U340=6,VLOOKUP(V340,[1]교육_어학_경력backdata!$G$33:$H$34,2,1))))),IF(CT340="C",0,"오류")))</f>
        <v>0</v>
      </c>
      <c r="AI340" s="4">
        <f>IF(P340="A",VLOOKUP(W340,[1]교육_어학_경력backdata!$B$36:$C$42,2,1),IF(P340="B",VLOOKUP(W340,[1]교육_어학_경력backdata!$G$36:$H$42,2,1),IF(P340="C",0,"오류")))</f>
        <v>0</v>
      </c>
      <c r="AJ340" s="4">
        <f>SUM(AD340:AI340)</f>
        <v>20</v>
      </c>
      <c r="AK340" s="4">
        <f>_xlfn.MAXIFS(AJ:AJ,B:B,B340)</f>
        <v>20</v>
      </c>
      <c r="AL340" s="4"/>
      <c r="AM340" s="21"/>
      <c r="AN340" s="4"/>
      <c r="AO340" s="4"/>
    </row>
    <row r="341" spans="1:41" x14ac:dyDescent="0.4">
      <c r="A341" s="3">
        <f>IF(B340=B341,A340,A340+1)</f>
        <v>312</v>
      </c>
      <c r="B341" s="3" t="s">
        <v>4731</v>
      </c>
      <c r="C341" s="3" t="s">
        <v>4730</v>
      </c>
      <c r="D341" s="3" t="s">
        <v>3044</v>
      </c>
      <c r="E341" s="3" t="s">
        <v>3043</v>
      </c>
      <c r="F341" s="3">
        <f>IF(B341=B340,F340+1,1)</f>
        <v>1</v>
      </c>
      <c r="G341" s="3" t="s">
        <v>6380</v>
      </c>
      <c r="H341" s="3" t="s">
        <v>6379</v>
      </c>
      <c r="I341" s="3" t="s">
        <v>6378</v>
      </c>
      <c r="J341" s="3" t="s">
        <v>6377</v>
      </c>
      <c r="K341" s="3"/>
      <c r="L341" s="3" t="s">
        <v>6454</v>
      </c>
      <c r="M341" s="3" t="s">
        <v>7236</v>
      </c>
      <c r="P341" s="3" t="s">
        <v>2434</v>
      </c>
      <c r="Q341" s="3">
        <f>IF(H341="TOEIC",VALUE(L341),0)</f>
        <v>895</v>
      </c>
      <c r="R341" s="3">
        <f>IF(H341="NEW TEPS",VALUE(L341),0)</f>
        <v>0</v>
      </c>
      <c r="S341" s="3">
        <f>IF(H341="TOEFL(ibt)",VALUE(L341),0)</f>
        <v>0</v>
      </c>
      <c r="T341" s="3">
        <f>IF(H341="JPT",VALUE(L341),0)</f>
        <v>0</v>
      </c>
      <c r="U341" s="3">
        <f>IF(H341="HSK",VALUE(K341),0)</f>
        <v>0</v>
      </c>
      <c r="V341" s="3">
        <f>IF(H341="HSK",VALUE(L341),0)</f>
        <v>0</v>
      </c>
      <c r="W341" s="3">
        <f>IF(H341="G-TELP Level2",VALUE(L341),0)</f>
        <v>0</v>
      </c>
      <c r="X341" s="3">
        <f>IF(P341="A",IF(Q341&gt;849,1,IF(R341&gt;335,1,IF(S341&gt;97,1,IF(T341&gt;849,1,IF(W341&gt;82,1,IF(U341=6,1,IF(U341=5,IF(V341&gt;254,1,0),0))))))),IF(P341="B",IF(Q341&gt;699,1,IF(R341&gt;263,1,IF(S341&gt;78,1,IF(T341&gt;699,1,IF(W341&gt;63,1,IF(U341=6,1,IF(U341=5,IF(V341&gt;179,1,0),0))))))),IF(P341="C",IF(Q341&gt;599,1,IF(R341&gt;226,1,IF(S341&gt;67,1,IF(T341&gt;599,1,IF(W341&gt;49,1,IF(U341=6,1,IF(U341=5,1,IF(U341=4,IF(V341&gt;209,1,0),0)))))))),IF(P341="D",IF(Q341&gt;649,1,IF(R341&gt;244,1,IF(S341&gt;73,1,IF(T341&gt;649,1,IF(W341&gt;56,1,IF(U341=6,1,IF(U341=5,1,IF(U341=4,IF(V341&gt;254,1,0),0)))))))),0))))</f>
        <v>1</v>
      </c>
      <c r="Y341" s="3">
        <f>SUMIF(B:B,B341,X:X)</f>
        <v>1</v>
      </c>
      <c r="Z341" s="3" t="str">
        <f>IF(Y341&gt;0,"어학 충족","자격미달")</f>
        <v>어학 충족</v>
      </c>
      <c r="AA341" s="3"/>
      <c r="AB341" s="3" t="str">
        <f>IF(P341="A",IF(Q341&gt;849,"TOEIC 충족",IF(R341&gt;335,"New-TEPS 충족",IF(S341&gt;97,"TOEFL 충족",IF(T341&gt;849,"JPT 충족",IF(W341&gt;82,"G-TELP 충족",IF(U341=6,"HSK점수 충족",IF(U341=5,IF(V341&gt;254,"HSK점수 충족","자격미달"),"자격미달"))))))),IF(P341="B",IF(Q341&gt;699,"TOEIC 충족",IF(R341&gt;263,"New-TEPS 충족",IF(S341&gt;78,"TOEFL 충족",IF(T341&gt;699,"JPT 충족",IF(W341&gt;63,"G-TELP 충족",IF(U341=6,"HSK점수 충족",IF(U341=5,IF(V341&gt;179,"HSK점수 충족","자격미달"),"자격미달"))))))),IF(P341="C",IF(Q341&gt;599,"TOEIC 충족",IF(R341&gt;226,"New-TEPS 충족",IF(S341&gt;67,"TOEFL 충족",IF(T341&gt;599,"JPT 충족",IF(W341&gt;49,"G-TELP 충족",IF(U341=6,"HSK점수 충족",IF(U341=5,"HSK점수 충족",IF(U341=4,IF(V341&gt;209,"HSK점수 충족","자격미달"),"자격미달")))))))),IF(P341="D",IF(Q341&gt;649,"TOEIC 충족",IF(R341&gt;244,"New-TEPS 충족",IF(S341&gt;73,"TOEFL 충족",IF(T341&gt;649,"JPT 충족",IF(W341&gt;56,"G-TELP 충족",IF(U1282=6,"HSK점수 충족",IF(U1282=5,"HSK점수 충족",IF(U1282=4,IF(V1282&gt;254,"HSK점수 충족","자격미달"),"자격미달")))))))),0))))</f>
        <v>TOEIC 충족</v>
      </c>
      <c r="AC341" s="21"/>
      <c r="AD341" s="3">
        <f>IF(P341="A",VLOOKUP(Q341,[1]교육_어학_경력backdata!$B$3:$C$9,2,1),IF(P341="B",VLOOKUP(Q341,[1]교육_어학_경력backdata!$G$3:$H$9,2,1),IF(P341="C",0,"오류")))</f>
        <v>14</v>
      </c>
      <c r="AE341" s="3">
        <f>IF(P341="A",VLOOKUP(R341,[1]교육_어학_경력backdata!$B$11:$C$17,2,1),IF(P341="B",VLOOKUP(R341,[1]교육_어학_경력backdata!$G$11:$H$17,2,1),IF(P341="C",0,"오류")))</f>
        <v>0</v>
      </c>
      <c r="AF341" s="3">
        <f>IF(P341="A",VLOOKUP(S341,[1]교육_어학_경력backdata!$B$19:$C$25,2,1),IF(P341="B",VLOOKUP(S341,[1]교육_어학_경력backdata!$G$19:$H$25,2,1),IF(P341="C",0,"오류")))</f>
        <v>0</v>
      </c>
      <c r="AG341" s="3">
        <f>IF(P341="A",VLOOKUP(T341,[1]교육_어학_경력backdata!$B$3:$C$9,2,1),IF(P341="B",VLOOKUP(T341,[1]교육_어학_경력backdata!$G$3:$H$9,2,1),IF(P341="C",0,"오류")))</f>
        <v>0</v>
      </c>
      <c r="AH341" s="3">
        <f>IF(P341="A",IF(U341=0,0,IF(U341=4,0,IF(U341=5,VLOOKUP(V341,[1]교육_어학_경력backdata!$B$27:$C$29,2,1),IF(U341=6,VLOOKUP(V341,[1]교육_어학_경력backdata!$B$31:$C$34,2,1))))),IF(P341="B",IF(U341=0,0,IF(U341=4,0,IF(U341=5,VLOOKUP(V341,[1]교육_어학_경력backdata!$G$27:$H$31,2,1),IF(U341=6,VLOOKUP(V341,[1]교육_어학_경력backdata!$G$33:$H$34,2,1))))),IF(CT341="C",0,"오류")))</f>
        <v>0</v>
      </c>
      <c r="AI341" s="3">
        <f>IF(P341="A",VLOOKUP(W341,[1]교육_어학_경력backdata!$B$36:$C$42,2,1),IF(P341="B",VLOOKUP(W341,[1]교육_어학_경력backdata!$G$36:$H$42,2,1),IF(P341="C",0,"오류")))</f>
        <v>0</v>
      </c>
      <c r="AJ341" s="3">
        <f>SUM(AD341:AI341)</f>
        <v>14</v>
      </c>
      <c r="AK341" s="3">
        <f>_xlfn.MAXIFS(AJ:AJ,B:B,B341)</f>
        <v>14</v>
      </c>
      <c r="AL341" s="3"/>
      <c r="AM341" s="21"/>
      <c r="AN341" s="3"/>
      <c r="AO341" s="3"/>
    </row>
    <row r="342" spans="1:41" x14ac:dyDescent="0.4">
      <c r="A342" s="4">
        <f>IF(B341=B342,A341,A341+1)</f>
        <v>313</v>
      </c>
      <c r="B342" s="4" t="s">
        <v>4722</v>
      </c>
      <c r="C342" s="4" t="s">
        <v>4721</v>
      </c>
      <c r="D342" s="4" t="s">
        <v>3044</v>
      </c>
      <c r="E342" s="4" t="s">
        <v>3043</v>
      </c>
      <c r="F342" s="4">
        <f>IF(B342=B341,F341+1,1)</f>
        <v>1</v>
      </c>
      <c r="G342" s="4" t="s">
        <v>6380</v>
      </c>
      <c r="H342" s="4" t="s">
        <v>6379</v>
      </c>
      <c r="I342" s="4" t="s">
        <v>6378</v>
      </c>
      <c r="J342" s="4" t="s">
        <v>5062</v>
      </c>
      <c r="K342" s="4"/>
      <c r="L342" s="4" t="s">
        <v>6786</v>
      </c>
      <c r="M342" s="4" t="s">
        <v>7235</v>
      </c>
      <c r="P342" s="4" t="s">
        <v>2434</v>
      </c>
      <c r="Q342" s="4">
        <f>IF(H342="TOEIC",VALUE(L342),0)</f>
        <v>955</v>
      </c>
      <c r="R342" s="4">
        <f>IF(H342="NEW TEPS",VALUE(L342),0)</f>
        <v>0</v>
      </c>
      <c r="S342" s="4">
        <f>IF(H342="TOEFL(ibt)",VALUE(L342),0)</f>
        <v>0</v>
      </c>
      <c r="T342" s="4">
        <f>IF(H342="JPT",VALUE(L342),0)</f>
        <v>0</v>
      </c>
      <c r="U342" s="4">
        <f>IF(H342="HSK",VALUE(K342),0)</f>
        <v>0</v>
      </c>
      <c r="V342" s="4">
        <f>IF(H342="HSK",VALUE(L342),0)</f>
        <v>0</v>
      </c>
      <c r="W342" s="4">
        <f>IF(H342="G-TELP Level2",VALUE(L342),0)</f>
        <v>0</v>
      </c>
      <c r="X342" s="4">
        <f>IF(P342="A",IF(Q342&gt;849,1,IF(R342&gt;335,1,IF(S342&gt;97,1,IF(T342&gt;849,1,IF(W342&gt;82,1,IF(U342=6,1,IF(U342=5,IF(V342&gt;254,1,0),0))))))),IF(P342="B",IF(Q342&gt;699,1,IF(R342&gt;263,1,IF(S342&gt;78,1,IF(T342&gt;699,1,IF(W342&gt;63,1,IF(U342=6,1,IF(U342=5,IF(V342&gt;179,1,0),0))))))),IF(P342="C",IF(Q342&gt;599,1,IF(R342&gt;226,1,IF(S342&gt;67,1,IF(T342&gt;599,1,IF(W342&gt;49,1,IF(U342=6,1,IF(U342=5,1,IF(U342=4,IF(V342&gt;209,1,0),0)))))))),IF(P342="D",IF(Q342&gt;649,1,IF(R342&gt;244,1,IF(S342&gt;73,1,IF(T342&gt;649,1,IF(W342&gt;56,1,IF(U342=6,1,IF(U342=5,1,IF(U342=4,IF(V342&gt;254,1,0),0)))))))),0))))</f>
        <v>1</v>
      </c>
      <c r="Y342" s="4">
        <f>SUMIF(B:B,B342,X:X)</f>
        <v>1</v>
      </c>
      <c r="Z342" s="4" t="str">
        <f>IF(Y342&gt;0,"어학 충족","자격미달")</f>
        <v>어학 충족</v>
      </c>
      <c r="AA342" s="4"/>
      <c r="AB342" s="4" t="str">
        <f>IF(P342="A",IF(Q342&gt;849,"TOEIC 충족",IF(R342&gt;335,"New-TEPS 충족",IF(S342&gt;97,"TOEFL 충족",IF(T342&gt;849,"JPT 충족",IF(W342&gt;82,"G-TELP 충족",IF(U342=6,"HSK점수 충족",IF(U342=5,IF(V342&gt;254,"HSK점수 충족","자격미달"),"자격미달"))))))),IF(P342="B",IF(Q342&gt;699,"TOEIC 충족",IF(R342&gt;263,"New-TEPS 충족",IF(S342&gt;78,"TOEFL 충족",IF(T342&gt;699,"JPT 충족",IF(W342&gt;63,"G-TELP 충족",IF(U342=6,"HSK점수 충족",IF(U342=5,IF(V342&gt;179,"HSK점수 충족","자격미달"),"자격미달"))))))),IF(P342="C",IF(Q342&gt;599,"TOEIC 충족",IF(R342&gt;226,"New-TEPS 충족",IF(S342&gt;67,"TOEFL 충족",IF(T342&gt;599,"JPT 충족",IF(W342&gt;49,"G-TELP 충족",IF(U342=6,"HSK점수 충족",IF(U342=5,"HSK점수 충족",IF(U342=4,IF(V342&gt;209,"HSK점수 충족","자격미달"),"자격미달")))))))),IF(P342="D",IF(Q342&gt;649,"TOEIC 충족",IF(R342&gt;244,"New-TEPS 충족",IF(S342&gt;73,"TOEFL 충족",IF(T342&gt;649,"JPT 충족",IF(W342&gt;56,"G-TELP 충족",IF(U1283=6,"HSK점수 충족",IF(U1283=5,"HSK점수 충족",IF(U1283=4,IF(V1283&gt;254,"HSK점수 충족","자격미달"),"자격미달")))))))),0))))</f>
        <v>TOEIC 충족</v>
      </c>
      <c r="AC342" s="21"/>
      <c r="AD342" s="4">
        <f>IF(P342="A",VLOOKUP(Q342,[1]교육_어학_경력backdata!$B$3:$C$9,2,1),IF(P342="B",VLOOKUP(Q342,[1]교육_어학_경력backdata!$G$3:$H$9,2,1),IF(P342="C",0,"오류")))</f>
        <v>20</v>
      </c>
      <c r="AE342" s="4">
        <f>IF(P342="A",VLOOKUP(R342,[1]교육_어학_경력backdata!$B$11:$C$17,2,1),IF(P342="B",VLOOKUP(R342,[1]교육_어학_경력backdata!$G$11:$H$17,2,1),IF(P342="C",0,"오류")))</f>
        <v>0</v>
      </c>
      <c r="AF342" s="4">
        <f>IF(P342="A",VLOOKUP(S342,[1]교육_어학_경력backdata!$B$19:$C$25,2,1),IF(P342="B",VLOOKUP(S342,[1]교육_어학_경력backdata!$G$19:$H$25,2,1),IF(P342="C",0,"오류")))</f>
        <v>0</v>
      </c>
      <c r="AG342" s="4">
        <f>IF(P342="A",VLOOKUP(T342,[1]교육_어학_경력backdata!$B$3:$C$9,2,1),IF(P342="B",VLOOKUP(T342,[1]교육_어학_경력backdata!$G$3:$H$9,2,1),IF(P342="C",0,"오류")))</f>
        <v>0</v>
      </c>
      <c r="AH342" s="4">
        <f>IF(P342="A",IF(U342=0,0,IF(U342=4,0,IF(U342=5,VLOOKUP(V342,[1]교육_어학_경력backdata!$B$27:$C$29,2,1),IF(U342=6,VLOOKUP(V342,[1]교육_어학_경력backdata!$B$31:$C$34,2,1))))),IF(P342="B",IF(U342=0,0,IF(U342=4,0,IF(U342=5,VLOOKUP(V342,[1]교육_어학_경력backdata!$G$27:$H$31,2,1),IF(U342=6,VLOOKUP(V342,[1]교육_어학_경력backdata!$G$33:$H$34,2,1))))),IF(CT342="C",0,"오류")))</f>
        <v>0</v>
      </c>
      <c r="AI342" s="4">
        <f>IF(P342="A",VLOOKUP(W342,[1]교육_어학_경력backdata!$B$36:$C$42,2,1),IF(P342="B",VLOOKUP(W342,[1]교육_어학_경력backdata!$G$36:$H$42,2,1),IF(P342="C",0,"오류")))</f>
        <v>0</v>
      </c>
      <c r="AJ342" s="4">
        <f>SUM(AD342:AI342)</f>
        <v>20</v>
      </c>
      <c r="AK342" s="4">
        <f>_xlfn.MAXIFS(AJ:AJ,B:B,B342)</f>
        <v>20</v>
      </c>
      <c r="AL342" s="4"/>
      <c r="AM342" s="21"/>
      <c r="AN342" s="4"/>
      <c r="AO342" s="4"/>
    </row>
    <row r="343" spans="1:41" x14ac:dyDescent="0.4">
      <c r="A343" s="3">
        <f>IF(B342=B343,A342,A342+1)</f>
        <v>314</v>
      </c>
      <c r="B343" s="3" t="s">
        <v>4713</v>
      </c>
      <c r="C343" s="3" t="s">
        <v>4712</v>
      </c>
      <c r="D343" s="3" t="s">
        <v>3044</v>
      </c>
      <c r="E343" s="3" t="s">
        <v>3043</v>
      </c>
      <c r="F343" s="3">
        <f>IF(B343=B342,F342+1,1)</f>
        <v>1</v>
      </c>
      <c r="G343" s="3" t="s">
        <v>6380</v>
      </c>
      <c r="H343" s="3" t="s">
        <v>6379</v>
      </c>
      <c r="I343" s="3" t="s">
        <v>6378</v>
      </c>
      <c r="J343" s="3" t="s">
        <v>6544</v>
      </c>
      <c r="K343" s="3"/>
      <c r="L343" s="3" t="s">
        <v>6517</v>
      </c>
      <c r="M343" s="3" t="s">
        <v>7234</v>
      </c>
      <c r="P343" s="3" t="s">
        <v>2434</v>
      </c>
      <c r="Q343" s="3">
        <f>IF(H343="TOEIC",VALUE(L343),0)</f>
        <v>875</v>
      </c>
      <c r="R343" s="3">
        <f>IF(H343="NEW TEPS",VALUE(L343),0)</f>
        <v>0</v>
      </c>
      <c r="S343" s="3">
        <f>IF(H343="TOEFL(ibt)",VALUE(L343),0)</f>
        <v>0</v>
      </c>
      <c r="T343" s="3">
        <f>IF(H343="JPT",VALUE(L343),0)</f>
        <v>0</v>
      </c>
      <c r="U343" s="3">
        <f>IF(H343="HSK",VALUE(K343),0)</f>
        <v>0</v>
      </c>
      <c r="V343" s="3">
        <f>IF(H343="HSK",VALUE(L343),0)</f>
        <v>0</v>
      </c>
      <c r="W343" s="3">
        <f>IF(H343="G-TELP Level2",VALUE(L343),0)</f>
        <v>0</v>
      </c>
      <c r="X343" s="3">
        <f>IF(P343="A",IF(Q343&gt;849,1,IF(R343&gt;335,1,IF(S343&gt;97,1,IF(T343&gt;849,1,IF(W343&gt;82,1,IF(U343=6,1,IF(U343=5,IF(V343&gt;254,1,0),0))))))),IF(P343="B",IF(Q343&gt;699,1,IF(R343&gt;263,1,IF(S343&gt;78,1,IF(T343&gt;699,1,IF(W343&gt;63,1,IF(U343=6,1,IF(U343=5,IF(V343&gt;179,1,0),0))))))),IF(P343="C",IF(Q343&gt;599,1,IF(R343&gt;226,1,IF(S343&gt;67,1,IF(T343&gt;599,1,IF(W343&gt;49,1,IF(U343=6,1,IF(U343=5,1,IF(U343=4,IF(V343&gt;209,1,0),0)))))))),IF(P343="D",IF(Q343&gt;649,1,IF(R343&gt;244,1,IF(S343&gt;73,1,IF(T343&gt;649,1,IF(W343&gt;56,1,IF(U343=6,1,IF(U343=5,1,IF(U343=4,IF(V343&gt;254,1,0),0)))))))),0))))</f>
        <v>1</v>
      </c>
      <c r="Y343" s="3">
        <f>SUMIF(B:B,B343,X:X)</f>
        <v>1</v>
      </c>
      <c r="Z343" s="3" t="str">
        <f>IF(Y343&gt;0,"어학 충족","자격미달")</f>
        <v>어학 충족</v>
      </c>
      <c r="AA343" s="3"/>
      <c r="AB343" s="3" t="str">
        <f>IF(P343="A",IF(Q343&gt;849,"TOEIC 충족",IF(R343&gt;335,"New-TEPS 충족",IF(S343&gt;97,"TOEFL 충족",IF(T343&gt;849,"JPT 충족",IF(W343&gt;82,"G-TELP 충족",IF(U343=6,"HSK점수 충족",IF(U343=5,IF(V343&gt;254,"HSK점수 충족","자격미달"),"자격미달"))))))),IF(P343="B",IF(Q343&gt;699,"TOEIC 충족",IF(R343&gt;263,"New-TEPS 충족",IF(S343&gt;78,"TOEFL 충족",IF(T343&gt;699,"JPT 충족",IF(W343&gt;63,"G-TELP 충족",IF(U343=6,"HSK점수 충족",IF(U343=5,IF(V343&gt;179,"HSK점수 충족","자격미달"),"자격미달"))))))),IF(P343="C",IF(Q343&gt;599,"TOEIC 충족",IF(R343&gt;226,"New-TEPS 충족",IF(S343&gt;67,"TOEFL 충족",IF(T343&gt;599,"JPT 충족",IF(W343&gt;49,"G-TELP 충족",IF(U343=6,"HSK점수 충족",IF(U343=5,"HSK점수 충족",IF(U343=4,IF(V343&gt;209,"HSK점수 충족","자격미달"),"자격미달")))))))),IF(P343="D",IF(Q343&gt;649,"TOEIC 충족",IF(R343&gt;244,"New-TEPS 충족",IF(S343&gt;73,"TOEFL 충족",IF(T343&gt;649,"JPT 충족",IF(W343&gt;56,"G-TELP 충족",IF(U1284=6,"HSK점수 충족",IF(U1284=5,"HSK점수 충족",IF(U1284=4,IF(V1284&gt;254,"HSK점수 충족","자격미달"),"자격미달")))))))),0))))</f>
        <v>TOEIC 충족</v>
      </c>
      <c r="AC343" s="21"/>
      <c r="AD343" s="3">
        <f>IF(P343="A",VLOOKUP(Q343,[1]교육_어학_경력backdata!$B$3:$C$9,2,1),IF(P343="B",VLOOKUP(Q343,[1]교육_어학_경력backdata!$G$3:$H$9,2,1),IF(P343="C",0,"오류")))</f>
        <v>14</v>
      </c>
      <c r="AE343" s="3">
        <f>IF(P343="A",VLOOKUP(R343,[1]교육_어학_경력backdata!$B$11:$C$17,2,1),IF(P343="B",VLOOKUP(R343,[1]교육_어학_경력backdata!$G$11:$H$17,2,1),IF(P343="C",0,"오류")))</f>
        <v>0</v>
      </c>
      <c r="AF343" s="3">
        <f>IF(P343="A",VLOOKUP(S343,[1]교육_어학_경력backdata!$B$19:$C$25,2,1),IF(P343="B",VLOOKUP(S343,[1]교육_어학_경력backdata!$G$19:$H$25,2,1),IF(P343="C",0,"오류")))</f>
        <v>0</v>
      </c>
      <c r="AG343" s="3">
        <f>IF(P343="A",VLOOKUP(T343,[1]교육_어학_경력backdata!$B$3:$C$9,2,1),IF(P343="B",VLOOKUP(T343,[1]교육_어학_경력backdata!$G$3:$H$9,2,1),IF(P343="C",0,"오류")))</f>
        <v>0</v>
      </c>
      <c r="AH343" s="3">
        <f>IF(P343="A",IF(U343=0,0,IF(U343=4,0,IF(U343=5,VLOOKUP(V343,[1]교육_어학_경력backdata!$B$27:$C$29,2,1),IF(U343=6,VLOOKUP(V343,[1]교육_어학_경력backdata!$B$31:$C$34,2,1))))),IF(P343="B",IF(U343=0,0,IF(U343=4,0,IF(U343=5,VLOOKUP(V343,[1]교육_어학_경력backdata!$G$27:$H$31,2,1),IF(U343=6,VLOOKUP(V343,[1]교육_어학_경력backdata!$G$33:$H$34,2,1))))),IF(CT343="C",0,"오류")))</f>
        <v>0</v>
      </c>
      <c r="AI343" s="3">
        <f>IF(P343="A",VLOOKUP(W343,[1]교육_어학_경력backdata!$B$36:$C$42,2,1),IF(P343="B",VLOOKUP(W343,[1]교육_어학_경력backdata!$G$36:$H$42,2,1),IF(P343="C",0,"오류")))</f>
        <v>0</v>
      </c>
      <c r="AJ343" s="3">
        <f>SUM(AD343:AI343)</f>
        <v>14</v>
      </c>
      <c r="AK343" s="3">
        <f>_xlfn.MAXIFS(AJ:AJ,B:B,B343)</f>
        <v>14</v>
      </c>
      <c r="AL343" s="3"/>
      <c r="AM343" s="21"/>
      <c r="AN343" s="3"/>
      <c r="AO343" s="3"/>
    </row>
    <row r="344" spans="1:41" x14ac:dyDescent="0.4">
      <c r="A344" s="4">
        <f>IF(B343=B344,A343,A343+1)</f>
        <v>315</v>
      </c>
      <c r="B344" s="4" t="s">
        <v>4708</v>
      </c>
      <c r="C344" s="4" t="s">
        <v>4707</v>
      </c>
      <c r="D344" s="4" t="s">
        <v>3044</v>
      </c>
      <c r="E344" s="4" t="s">
        <v>3043</v>
      </c>
      <c r="F344" s="4">
        <f>IF(B344=B343,F343+1,1)</f>
        <v>1</v>
      </c>
      <c r="G344" s="4" t="s">
        <v>6380</v>
      </c>
      <c r="H344" s="4" t="s">
        <v>6379</v>
      </c>
      <c r="I344" s="4" t="s">
        <v>6378</v>
      </c>
      <c r="J344" s="4" t="s">
        <v>6636</v>
      </c>
      <c r="K344" s="4"/>
      <c r="L344" s="4" t="s">
        <v>6517</v>
      </c>
      <c r="M344" s="4" t="s">
        <v>7233</v>
      </c>
      <c r="P344" s="4" t="s">
        <v>2434</v>
      </c>
      <c r="Q344" s="4">
        <f>IF(H344="TOEIC",VALUE(L344),0)</f>
        <v>875</v>
      </c>
      <c r="R344" s="4">
        <f>IF(H344="NEW TEPS",VALUE(L344),0)</f>
        <v>0</v>
      </c>
      <c r="S344" s="4">
        <f>IF(H344="TOEFL(ibt)",VALUE(L344),0)</f>
        <v>0</v>
      </c>
      <c r="T344" s="4">
        <f>IF(H344="JPT",VALUE(L344),0)</f>
        <v>0</v>
      </c>
      <c r="U344" s="4">
        <f>IF(H344="HSK",VALUE(K344),0)</f>
        <v>0</v>
      </c>
      <c r="V344" s="4">
        <f>IF(H344="HSK",VALUE(L344),0)</f>
        <v>0</v>
      </c>
      <c r="W344" s="4">
        <f>IF(H344="G-TELP Level2",VALUE(L344),0)</f>
        <v>0</v>
      </c>
      <c r="X344" s="4">
        <f>IF(P344="A",IF(Q344&gt;849,1,IF(R344&gt;335,1,IF(S344&gt;97,1,IF(T344&gt;849,1,IF(W344&gt;82,1,IF(U344=6,1,IF(U344=5,IF(V344&gt;254,1,0),0))))))),IF(P344="B",IF(Q344&gt;699,1,IF(R344&gt;263,1,IF(S344&gt;78,1,IF(T344&gt;699,1,IF(W344&gt;63,1,IF(U344=6,1,IF(U344=5,IF(V344&gt;179,1,0),0))))))),IF(P344="C",IF(Q344&gt;599,1,IF(R344&gt;226,1,IF(S344&gt;67,1,IF(T344&gt;599,1,IF(W344&gt;49,1,IF(U344=6,1,IF(U344=5,1,IF(U344=4,IF(V344&gt;209,1,0),0)))))))),IF(P344="D",IF(Q344&gt;649,1,IF(R344&gt;244,1,IF(S344&gt;73,1,IF(T344&gt;649,1,IF(W344&gt;56,1,IF(U344=6,1,IF(U344=5,1,IF(U344=4,IF(V344&gt;254,1,0),0)))))))),0))))</f>
        <v>1</v>
      </c>
      <c r="Y344" s="4">
        <f>SUMIF(B:B,B344,X:X)</f>
        <v>1</v>
      </c>
      <c r="Z344" s="4" t="str">
        <f>IF(Y344&gt;0,"어학 충족","자격미달")</f>
        <v>어학 충족</v>
      </c>
      <c r="AA344" s="4"/>
      <c r="AB344" s="4" t="str">
        <f>IF(P344="A",IF(Q344&gt;849,"TOEIC 충족",IF(R344&gt;335,"New-TEPS 충족",IF(S344&gt;97,"TOEFL 충족",IF(T344&gt;849,"JPT 충족",IF(W344&gt;82,"G-TELP 충족",IF(U344=6,"HSK점수 충족",IF(U344=5,IF(V344&gt;254,"HSK점수 충족","자격미달"),"자격미달"))))))),IF(P344="B",IF(Q344&gt;699,"TOEIC 충족",IF(R344&gt;263,"New-TEPS 충족",IF(S344&gt;78,"TOEFL 충족",IF(T344&gt;699,"JPT 충족",IF(W344&gt;63,"G-TELP 충족",IF(U344=6,"HSK점수 충족",IF(U344=5,IF(V344&gt;179,"HSK점수 충족","자격미달"),"자격미달"))))))),IF(P344="C",IF(Q344&gt;599,"TOEIC 충족",IF(R344&gt;226,"New-TEPS 충족",IF(S344&gt;67,"TOEFL 충족",IF(T344&gt;599,"JPT 충족",IF(W344&gt;49,"G-TELP 충족",IF(U344=6,"HSK점수 충족",IF(U344=5,"HSK점수 충족",IF(U344=4,IF(V344&gt;209,"HSK점수 충족","자격미달"),"자격미달")))))))),IF(P344="D",IF(Q344&gt;649,"TOEIC 충족",IF(R344&gt;244,"New-TEPS 충족",IF(S344&gt;73,"TOEFL 충족",IF(T344&gt;649,"JPT 충족",IF(W344&gt;56,"G-TELP 충족",IF(U1285=6,"HSK점수 충족",IF(U1285=5,"HSK점수 충족",IF(U1285=4,IF(V1285&gt;254,"HSK점수 충족","자격미달"),"자격미달")))))))),0))))</f>
        <v>TOEIC 충족</v>
      </c>
      <c r="AC344" s="21"/>
      <c r="AD344" s="4">
        <f>IF(P344="A",VLOOKUP(Q344,[1]교육_어학_경력backdata!$B$3:$C$9,2,1),IF(P344="B",VLOOKUP(Q344,[1]교육_어학_경력backdata!$G$3:$H$9,2,1),IF(P344="C",0,"오류")))</f>
        <v>14</v>
      </c>
      <c r="AE344" s="4">
        <f>IF(P344="A",VLOOKUP(R344,[1]교육_어학_경력backdata!$B$11:$C$17,2,1),IF(P344="B",VLOOKUP(R344,[1]교육_어학_경력backdata!$G$11:$H$17,2,1),IF(P344="C",0,"오류")))</f>
        <v>0</v>
      </c>
      <c r="AF344" s="4">
        <f>IF(P344="A",VLOOKUP(S344,[1]교육_어학_경력backdata!$B$19:$C$25,2,1),IF(P344="B",VLOOKUP(S344,[1]교육_어학_경력backdata!$G$19:$H$25,2,1),IF(P344="C",0,"오류")))</f>
        <v>0</v>
      </c>
      <c r="AG344" s="4">
        <f>IF(P344="A",VLOOKUP(T344,[1]교육_어학_경력backdata!$B$3:$C$9,2,1),IF(P344="B",VLOOKUP(T344,[1]교육_어학_경력backdata!$G$3:$H$9,2,1),IF(P344="C",0,"오류")))</f>
        <v>0</v>
      </c>
      <c r="AH344" s="4">
        <f>IF(P344="A",IF(U344=0,0,IF(U344=4,0,IF(U344=5,VLOOKUP(V344,[1]교육_어학_경력backdata!$B$27:$C$29,2,1),IF(U344=6,VLOOKUP(V344,[1]교육_어학_경력backdata!$B$31:$C$34,2,1))))),IF(P344="B",IF(U344=0,0,IF(U344=4,0,IF(U344=5,VLOOKUP(V344,[1]교육_어학_경력backdata!$G$27:$H$31,2,1),IF(U344=6,VLOOKUP(V344,[1]교육_어학_경력backdata!$G$33:$H$34,2,1))))),IF(CT344="C",0,"오류")))</f>
        <v>0</v>
      </c>
      <c r="AI344" s="4">
        <f>IF(P344="A",VLOOKUP(W344,[1]교육_어학_경력backdata!$B$36:$C$42,2,1),IF(P344="B",VLOOKUP(W344,[1]교육_어학_경력backdata!$G$36:$H$42,2,1),IF(P344="C",0,"오류")))</f>
        <v>0</v>
      </c>
      <c r="AJ344" s="4">
        <f>SUM(AD344:AI344)</f>
        <v>14</v>
      </c>
      <c r="AK344" s="4">
        <f>_xlfn.MAXIFS(AJ:AJ,B:B,B344)</f>
        <v>14</v>
      </c>
      <c r="AL344" s="4"/>
      <c r="AM344" s="21"/>
      <c r="AN344" s="4"/>
      <c r="AO344" s="4"/>
    </row>
    <row r="345" spans="1:41" x14ac:dyDescent="0.4">
      <c r="A345" s="3">
        <f>IF(B344=B345,A344,A344+1)</f>
        <v>316</v>
      </c>
      <c r="B345" s="3" t="s">
        <v>4703</v>
      </c>
      <c r="C345" s="3" t="s">
        <v>4702</v>
      </c>
      <c r="D345" s="3" t="s">
        <v>3044</v>
      </c>
      <c r="E345" s="3" t="s">
        <v>3043</v>
      </c>
      <c r="F345" s="3">
        <f>IF(B345=B344,F344+1,1)</f>
        <v>1</v>
      </c>
      <c r="G345" s="3" t="s">
        <v>6384</v>
      </c>
      <c r="H345" s="3" t="s">
        <v>6379</v>
      </c>
      <c r="I345" s="3" t="s">
        <v>6378</v>
      </c>
      <c r="J345" s="3" t="s">
        <v>6457</v>
      </c>
      <c r="K345" s="3"/>
      <c r="L345" s="3" t="s">
        <v>6614</v>
      </c>
      <c r="M345" s="3" t="s">
        <v>7232</v>
      </c>
      <c r="P345" s="3" t="s">
        <v>2434</v>
      </c>
      <c r="Q345" s="3">
        <f>IF(H345="TOEIC",VALUE(L345),0)</f>
        <v>925</v>
      </c>
      <c r="R345" s="3">
        <f>IF(H345="NEW TEPS",VALUE(L345),0)</f>
        <v>0</v>
      </c>
      <c r="S345" s="3">
        <f>IF(H345="TOEFL(ibt)",VALUE(L345),0)</f>
        <v>0</v>
      </c>
      <c r="T345" s="3">
        <f>IF(H345="JPT",VALUE(L345),0)</f>
        <v>0</v>
      </c>
      <c r="U345" s="3">
        <f>IF(H345="HSK",VALUE(K345),0)</f>
        <v>0</v>
      </c>
      <c r="V345" s="3">
        <f>IF(H345="HSK",VALUE(L345),0)</f>
        <v>0</v>
      </c>
      <c r="W345" s="3">
        <f>IF(H345="G-TELP Level2",VALUE(L345),0)</f>
        <v>0</v>
      </c>
      <c r="X345" s="3">
        <f>IF(P345="A",IF(Q345&gt;849,1,IF(R345&gt;335,1,IF(S345&gt;97,1,IF(T345&gt;849,1,IF(W345&gt;82,1,IF(U345=6,1,IF(U345=5,IF(V345&gt;254,1,0),0))))))),IF(P345="B",IF(Q345&gt;699,1,IF(R345&gt;263,1,IF(S345&gt;78,1,IF(T345&gt;699,1,IF(W345&gt;63,1,IF(U345=6,1,IF(U345=5,IF(V345&gt;179,1,0),0))))))),IF(P345="C",IF(Q345&gt;599,1,IF(R345&gt;226,1,IF(S345&gt;67,1,IF(T345&gt;599,1,IF(W345&gt;49,1,IF(U345=6,1,IF(U345=5,1,IF(U345=4,IF(V345&gt;209,1,0),0)))))))),IF(P345="D",IF(Q345&gt;649,1,IF(R345&gt;244,1,IF(S345&gt;73,1,IF(T345&gt;649,1,IF(W345&gt;56,1,IF(U345=6,1,IF(U345=5,1,IF(U345=4,IF(V345&gt;254,1,0),0)))))))),0))))</f>
        <v>1</v>
      </c>
      <c r="Y345" s="3">
        <f>SUMIF(B:B,B345,X:X)</f>
        <v>1</v>
      </c>
      <c r="Z345" s="3" t="str">
        <f>IF(Y345&gt;0,"어학 충족","자격미달")</f>
        <v>어학 충족</v>
      </c>
      <c r="AA345" s="3"/>
      <c r="AB345" s="3" t="str">
        <f>IF(P345="A",IF(Q345&gt;849,"TOEIC 충족",IF(R345&gt;335,"New-TEPS 충족",IF(S345&gt;97,"TOEFL 충족",IF(T345&gt;849,"JPT 충족",IF(W345&gt;82,"G-TELP 충족",IF(U345=6,"HSK점수 충족",IF(U345=5,IF(V345&gt;254,"HSK점수 충족","자격미달"),"자격미달"))))))),IF(P345="B",IF(Q345&gt;699,"TOEIC 충족",IF(R345&gt;263,"New-TEPS 충족",IF(S345&gt;78,"TOEFL 충족",IF(T345&gt;699,"JPT 충족",IF(W345&gt;63,"G-TELP 충족",IF(U345=6,"HSK점수 충족",IF(U345=5,IF(V345&gt;179,"HSK점수 충족","자격미달"),"자격미달"))))))),IF(P345="C",IF(Q345&gt;599,"TOEIC 충족",IF(R345&gt;226,"New-TEPS 충족",IF(S345&gt;67,"TOEFL 충족",IF(T345&gt;599,"JPT 충족",IF(W345&gt;49,"G-TELP 충족",IF(U345=6,"HSK점수 충족",IF(U345=5,"HSK점수 충족",IF(U345=4,IF(V345&gt;209,"HSK점수 충족","자격미달"),"자격미달")))))))),IF(P345="D",IF(Q345&gt;649,"TOEIC 충족",IF(R345&gt;244,"New-TEPS 충족",IF(S345&gt;73,"TOEFL 충족",IF(T345&gt;649,"JPT 충족",IF(W345&gt;56,"G-TELP 충족",IF(U1286=6,"HSK점수 충족",IF(U1286=5,"HSK점수 충족",IF(U1286=4,IF(V1286&gt;254,"HSK점수 충족","자격미달"),"자격미달")))))))),0))))</f>
        <v>TOEIC 충족</v>
      </c>
      <c r="AC345" s="21"/>
      <c r="AD345" s="3">
        <f>IF(P345="A",VLOOKUP(Q345,[1]교육_어학_경력backdata!$B$3:$C$9,2,1),IF(P345="B",VLOOKUP(Q345,[1]교육_어학_경력backdata!$G$3:$H$9,2,1),IF(P345="C",0,"오류")))</f>
        <v>18</v>
      </c>
      <c r="AE345" s="3">
        <f>IF(P345="A",VLOOKUP(R345,[1]교육_어학_경력backdata!$B$11:$C$17,2,1),IF(P345="B",VLOOKUP(R345,[1]교육_어학_경력backdata!$G$11:$H$17,2,1),IF(P345="C",0,"오류")))</f>
        <v>0</v>
      </c>
      <c r="AF345" s="3">
        <f>IF(P345="A",VLOOKUP(S345,[1]교육_어학_경력backdata!$B$19:$C$25,2,1),IF(P345="B",VLOOKUP(S345,[1]교육_어학_경력backdata!$G$19:$H$25,2,1),IF(P345="C",0,"오류")))</f>
        <v>0</v>
      </c>
      <c r="AG345" s="3">
        <f>IF(P345="A",VLOOKUP(T345,[1]교육_어학_경력backdata!$B$3:$C$9,2,1),IF(P345="B",VLOOKUP(T345,[1]교육_어학_경력backdata!$G$3:$H$9,2,1),IF(P345="C",0,"오류")))</f>
        <v>0</v>
      </c>
      <c r="AH345" s="3">
        <f>IF(P345="A",IF(U345=0,0,IF(U345=4,0,IF(U345=5,VLOOKUP(V345,[1]교육_어학_경력backdata!$B$27:$C$29,2,1),IF(U345=6,VLOOKUP(V345,[1]교육_어학_경력backdata!$B$31:$C$34,2,1))))),IF(P345="B",IF(U345=0,0,IF(U345=4,0,IF(U345=5,VLOOKUP(V345,[1]교육_어학_경력backdata!$G$27:$H$31,2,1),IF(U345=6,VLOOKUP(V345,[1]교육_어학_경력backdata!$G$33:$H$34,2,1))))),IF(CT345="C",0,"오류")))</f>
        <v>0</v>
      </c>
      <c r="AI345" s="3">
        <f>IF(P345="A",VLOOKUP(W345,[1]교육_어학_경력backdata!$B$36:$C$42,2,1),IF(P345="B",VLOOKUP(W345,[1]교육_어학_경력backdata!$G$36:$H$42,2,1),IF(P345="C",0,"오류")))</f>
        <v>0</v>
      </c>
      <c r="AJ345" s="3">
        <f>SUM(AD345:AI345)</f>
        <v>18</v>
      </c>
      <c r="AK345" s="3">
        <f>_xlfn.MAXIFS(AJ:AJ,B:B,B345)</f>
        <v>18</v>
      </c>
      <c r="AL345" s="3"/>
      <c r="AM345" s="21"/>
      <c r="AN345" s="3"/>
      <c r="AO345" s="3"/>
    </row>
    <row r="346" spans="1:41" x14ac:dyDescent="0.4">
      <c r="A346" s="4">
        <f>IF(B345=B346,A345,A345+1)</f>
        <v>317</v>
      </c>
      <c r="B346" s="4" t="s">
        <v>4699</v>
      </c>
      <c r="C346" s="4" t="s">
        <v>4698</v>
      </c>
      <c r="D346" s="4" t="s">
        <v>3044</v>
      </c>
      <c r="E346" s="4" t="s">
        <v>3043</v>
      </c>
      <c r="F346" s="4">
        <f>IF(B346=B345,F345+1,1)</f>
        <v>1</v>
      </c>
      <c r="G346" s="4" t="s">
        <v>6380</v>
      </c>
      <c r="H346" s="4" t="s">
        <v>6379</v>
      </c>
      <c r="I346" s="4" t="s">
        <v>6378</v>
      </c>
      <c r="J346" s="4" t="s">
        <v>6610</v>
      </c>
      <c r="K346" s="4"/>
      <c r="L346" s="4" t="s">
        <v>6399</v>
      </c>
      <c r="M346" s="4" t="s">
        <v>7231</v>
      </c>
      <c r="P346" s="4" t="s">
        <v>2434</v>
      </c>
      <c r="Q346" s="4">
        <f>IF(H346="TOEIC",VALUE(L346),0)</f>
        <v>900</v>
      </c>
      <c r="R346" s="4">
        <f>IF(H346="NEW TEPS",VALUE(L346),0)</f>
        <v>0</v>
      </c>
      <c r="S346" s="4">
        <f>IF(H346="TOEFL(ibt)",VALUE(L346),0)</f>
        <v>0</v>
      </c>
      <c r="T346" s="4">
        <f>IF(H346="JPT",VALUE(L346),0)</f>
        <v>0</v>
      </c>
      <c r="U346" s="4">
        <f>IF(H346="HSK",VALUE(K346),0)</f>
        <v>0</v>
      </c>
      <c r="V346" s="4">
        <f>IF(H346="HSK",VALUE(L346),0)</f>
        <v>0</v>
      </c>
      <c r="W346" s="4">
        <f>IF(H346="G-TELP Level2",VALUE(L346),0)</f>
        <v>0</v>
      </c>
      <c r="X346" s="4">
        <f>IF(P346="A",IF(Q346&gt;849,1,IF(R346&gt;335,1,IF(S346&gt;97,1,IF(T346&gt;849,1,IF(W346&gt;82,1,IF(U346=6,1,IF(U346=5,IF(V346&gt;254,1,0),0))))))),IF(P346="B",IF(Q346&gt;699,1,IF(R346&gt;263,1,IF(S346&gt;78,1,IF(T346&gt;699,1,IF(W346&gt;63,1,IF(U346=6,1,IF(U346=5,IF(V346&gt;179,1,0),0))))))),IF(P346="C",IF(Q346&gt;599,1,IF(R346&gt;226,1,IF(S346&gt;67,1,IF(T346&gt;599,1,IF(W346&gt;49,1,IF(U346=6,1,IF(U346=5,1,IF(U346=4,IF(V346&gt;209,1,0),0)))))))),IF(P346="D",IF(Q346&gt;649,1,IF(R346&gt;244,1,IF(S346&gt;73,1,IF(T346&gt;649,1,IF(W346&gt;56,1,IF(U346=6,1,IF(U346=5,1,IF(U346=4,IF(V346&gt;254,1,0),0)))))))),0))))</f>
        <v>1</v>
      </c>
      <c r="Y346" s="4">
        <f>SUMIF(B:B,B346,X:X)</f>
        <v>1</v>
      </c>
      <c r="Z346" s="4" t="str">
        <f>IF(Y346&gt;0,"어학 충족","자격미달")</f>
        <v>어학 충족</v>
      </c>
      <c r="AA346" s="4"/>
      <c r="AB346" s="4" t="str">
        <f>IF(P346="A",IF(Q346&gt;849,"TOEIC 충족",IF(R346&gt;335,"New-TEPS 충족",IF(S346&gt;97,"TOEFL 충족",IF(T346&gt;849,"JPT 충족",IF(W346&gt;82,"G-TELP 충족",IF(U346=6,"HSK점수 충족",IF(U346=5,IF(V346&gt;254,"HSK점수 충족","자격미달"),"자격미달"))))))),IF(P346="B",IF(Q346&gt;699,"TOEIC 충족",IF(R346&gt;263,"New-TEPS 충족",IF(S346&gt;78,"TOEFL 충족",IF(T346&gt;699,"JPT 충족",IF(W346&gt;63,"G-TELP 충족",IF(U346=6,"HSK점수 충족",IF(U346=5,IF(V346&gt;179,"HSK점수 충족","자격미달"),"자격미달"))))))),IF(P346="C",IF(Q346&gt;599,"TOEIC 충족",IF(R346&gt;226,"New-TEPS 충족",IF(S346&gt;67,"TOEFL 충족",IF(T346&gt;599,"JPT 충족",IF(W346&gt;49,"G-TELP 충족",IF(U346=6,"HSK점수 충족",IF(U346=5,"HSK점수 충족",IF(U346=4,IF(V346&gt;209,"HSK점수 충족","자격미달"),"자격미달")))))))),IF(P346="D",IF(Q346&gt;649,"TOEIC 충족",IF(R346&gt;244,"New-TEPS 충족",IF(S346&gt;73,"TOEFL 충족",IF(T346&gt;649,"JPT 충족",IF(W346&gt;56,"G-TELP 충족",IF(U1287=6,"HSK점수 충족",IF(U1287=5,"HSK점수 충족",IF(U1287=4,IF(V1287&gt;254,"HSK점수 충족","자격미달"),"자격미달")))))))),0))))</f>
        <v>TOEIC 충족</v>
      </c>
      <c r="AC346" s="21"/>
      <c r="AD346" s="4">
        <f>IF(P346="A",VLOOKUP(Q346,[1]교육_어학_경력backdata!$B$3:$C$9,2,1),IF(P346="B",VLOOKUP(Q346,[1]교육_어학_경력backdata!$G$3:$H$9,2,1),IF(P346="C",0,"오류")))</f>
        <v>16</v>
      </c>
      <c r="AE346" s="4">
        <f>IF(P346="A",VLOOKUP(R346,[1]교육_어학_경력backdata!$B$11:$C$17,2,1),IF(P346="B",VLOOKUP(R346,[1]교육_어학_경력backdata!$G$11:$H$17,2,1),IF(P346="C",0,"오류")))</f>
        <v>0</v>
      </c>
      <c r="AF346" s="4">
        <f>IF(P346="A",VLOOKUP(S346,[1]교육_어학_경력backdata!$B$19:$C$25,2,1),IF(P346="B",VLOOKUP(S346,[1]교육_어학_경력backdata!$G$19:$H$25,2,1),IF(P346="C",0,"오류")))</f>
        <v>0</v>
      </c>
      <c r="AG346" s="4">
        <f>IF(P346="A",VLOOKUP(T346,[1]교육_어학_경력backdata!$B$3:$C$9,2,1),IF(P346="B",VLOOKUP(T346,[1]교육_어학_경력backdata!$G$3:$H$9,2,1),IF(P346="C",0,"오류")))</f>
        <v>0</v>
      </c>
      <c r="AH346" s="4">
        <f>IF(P346="A",IF(U346=0,0,IF(U346=4,0,IF(U346=5,VLOOKUP(V346,[1]교육_어학_경력backdata!$B$27:$C$29,2,1),IF(U346=6,VLOOKUP(V346,[1]교육_어학_경력backdata!$B$31:$C$34,2,1))))),IF(P346="B",IF(U346=0,0,IF(U346=4,0,IF(U346=5,VLOOKUP(V346,[1]교육_어학_경력backdata!$G$27:$H$31,2,1),IF(U346=6,VLOOKUP(V346,[1]교육_어학_경력backdata!$G$33:$H$34,2,1))))),IF(CT346="C",0,"오류")))</f>
        <v>0</v>
      </c>
      <c r="AI346" s="4">
        <f>IF(P346="A",VLOOKUP(W346,[1]교육_어학_경력backdata!$B$36:$C$42,2,1),IF(P346="B",VLOOKUP(W346,[1]교육_어학_경력backdata!$G$36:$H$42,2,1),IF(P346="C",0,"오류")))</f>
        <v>0</v>
      </c>
      <c r="AJ346" s="4">
        <f>SUM(AD346:AI346)</f>
        <v>16</v>
      </c>
      <c r="AK346" s="4">
        <f>_xlfn.MAXIFS(AJ:AJ,B:B,B346)</f>
        <v>16</v>
      </c>
      <c r="AL346" s="4"/>
      <c r="AM346" s="21"/>
      <c r="AN346" s="4"/>
      <c r="AO346" s="4"/>
    </row>
    <row r="347" spans="1:41" x14ac:dyDescent="0.4">
      <c r="A347" s="3">
        <f>IF(B346=B347,A346,A346+1)</f>
        <v>318</v>
      </c>
      <c r="B347" s="3" t="s">
        <v>4695</v>
      </c>
      <c r="C347" s="3" t="s">
        <v>4694</v>
      </c>
      <c r="D347" s="3" t="s">
        <v>3044</v>
      </c>
      <c r="E347" s="3" t="s">
        <v>3043</v>
      </c>
      <c r="F347" s="3">
        <f>IF(B347=B346,F346+1,1)</f>
        <v>1</v>
      </c>
      <c r="G347" s="3" t="s">
        <v>6380</v>
      </c>
      <c r="H347" s="3" t="s">
        <v>6379</v>
      </c>
      <c r="I347" s="3" t="s">
        <v>6378</v>
      </c>
      <c r="J347" s="3" t="s">
        <v>6472</v>
      </c>
      <c r="K347" s="3"/>
      <c r="L347" s="3" t="s">
        <v>6451</v>
      </c>
      <c r="M347" s="3" t="s">
        <v>7230</v>
      </c>
      <c r="P347" s="3" t="s">
        <v>2434</v>
      </c>
      <c r="Q347" s="3">
        <f>IF(H347="TOEIC",VALUE(L347),0)</f>
        <v>920</v>
      </c>
      <c r="R347" s="3">
        <f>IF(H347="NEW TEPS",VALUE(L347),0)</f>
        <v>0</v>
      </c>
      <c r="S347" s="3">
        <f>IF(H347="TOEFL(ibt)",VALUE(L347),0)</f>
        <v>0</v>
      </c>
      <c r="T347" s="3">
        <f>IF(H347="JPT",VALUE(L347),0)</f>
        <v>0</v>
      </c>
      <c r="U347" s="3">
        <f>IF(H347="HSK",VALUE(K347),0)</f>
        <v>0</v>
      </c>
      <c r="V347" s="3">
        <f>IF(H347="HSK",VALUE(L347),0)</f>
        <v>0</v>
      </c>
      <c r="W347" s="3">
        <f>IF(H347="G-TELP Level2",VALUE(L347),0)</f>
        <v>0</v>
      </c>
      <c r="X347" s="3">
        <f>IF(P347="A",IF(Q347&gt;849,1,IF(R347&gt;335,1,IF(S347&gt;97,1,IF(T347&gt;849,1,IF(W347&gt;82,1,IF(U347=6,1,IF(U347=5,IF(V347&gt;254,1,0),0))))))),IF(P347="B",IF(Q347&gt;699,1,IF(R347&gt;263,1,IF(S347&gt;78,1,IF(T347&gt;699,1,IF(W347&gt;63,1,IF(U347=6,1,IF(U347=5,IF(V347&gt;179,1,0),0))))))),IF(P347="C",IF(Q347&gt;599,1,IF(R347&gt;226,1,IF(S347&gt;67,1,IF(T347&gt;599,1,IF(W347&gt;49,1,IF(U347=6,1,IF(U347=5,1,IF(U347=4,IF(V347&gt;209,1,0),0)))))))),IF(P347="D",IF(Q347&gt;649,1,IF(R347&gt;244,1,IF(S347&gt;73,1,IF(T347&gt;649,1,IF(W347&gt;56,1,IF(U347=6,1,IF(U347=5,1,IF(U347=4,IF(V347&gt;254,1,0),0)))))))),0))))</f>
        <v>1</v>
      </c>
      <c r="Y347" s="3">
        <f>SUMIF(B:B,B347,X:X)</f>
        <v>1</v>
      </c>
      <c r="Z347" s="3" t="str">
        <f>IF(Y347&gt;0,"어학 충족","자격미달")</f>
        <v>어학 충족</v>
      </c>
      <c r="AA347" s="3"/>
      <c r="AB347" s="3" t="str">
        <f>IF(P347="A",IF(Q347&gt;849,"TOEIC 충족",IF(R347&gt;335,"New-TEPS 충족",IF(S347&gt;97,"TOEFL 충족",IF(T347&gt;849,"JPT 충족",IF(W347&gt;82,"G-TELP 충족",IF(U347=6,"HSK점수 충족",IF(U347=5,IF(V347&gt;254,"HSK점수 충족","자격미달"),"자격미달"))))))),IF(P347="B",IF(Q347&gt;699,"TOEIC 충족",IF(R347&gt;263,"New-TEPS 충족",IF(S347&gt;78,"TOEFL 충족",IF(T347&gt;699,"JPT 충족",IF(W347&gt;63,"G-TELP 충족",IF(U347=6,"HSK점수 충족",IF(U347=5,IF(V347&gt;179,"HSK점수 충족","자격미달"),"자격미달"))))))),IF(P347="C",IF(Q347&gt;599,"TOEIC 충족",IF(R347&gt;226,"New-TEPS 충족",IF(S347&gt;67,"TOEFL 충족",IF(T347&gt;599,"JPT 충족",IF(W347&gt;49,"G-TELP 충족",IF(U347=6,"HSK점수 충족",IF(U347=5,"HSK점수 충족",IF(U347=4,IF(V347&gt;209,"HSK점수 충족","자격미달"),"자격미달")))))))),IF(P347="D",IF(Q347&gt;649,"TOEIC 충족",IF(R347&gt;244,"New-TEPS 충족",IF(S347&gt;73,"TOEFL 충족",IF(T347&gt;649,"JPT 충족",IF(W347&gt;56,"G-TELP 충족",IF(U1288=6,"HSK점수 충족",IF(U1288=5,"HSK점수 충족",IF(U1288=4,IF(V1288&gt;254,"HSK점수 충족","자격미달"),"자격미달")))))))),0))))</f>
        <v>TOEIC 충족</v>
      </c>
      <c r="AC347" s="21"/>
      <c r="AD347" s="3">
        <f>IF(P347="A",VLOOKUP(Q347,[1]교육_어학_경력backdata!$B$3:$C$9,2,1),IF(P347="B",VLOOKUP(Q347,[1]교육_어학_경력backdata!$G$3:$H$9,2,1),IF(P347="C",0,"오류")))</f>
        <v>16</v>
      </c>
      <c r="AE347" s="3">
        <f>IF(P347="A",VLOOKUP(R347,[1]교육_어학_경력backdata!$B$11:$C$17,2,1),IF(P347="B",VLOOKUP(R347,[1]교육_어학_경력backdata!$G$11:$H$17,2,1),IF(P347="C",0,"오류")))</f>
        <v>0</v>
      </c>
      <c r="AF347" s="3">
        <f>IF(P347="A",VLOOKUP(S347,[1]교육_어학_경력backdata!$B$19:$C$25,2,1),IF(P347="B",VLOOKUP(S347,[1]교육_어학_경력backdata!$G$19:$H$25,2,1),IF(P347="C",0,"오류")))</f>
        <v>0</v>
      </c>
      <c r="AG347" s="3">
        <f>IF(P347="A",VLOOKUP(T347,[1]교육_어학_경력backdata!$B$3:$C$9,2,1),IF(P347="B",VLOOKUP(T347,[1]교육_어학_경력backdata!$G$3:$H$9,2,1),IF(P347="C",0,"오류")))</f>
        <v>0</v>
      </c>
      <c r="AH347" s="3">
        <f>IF(P347="A",IF(U347=0,0,IF(U347=4,0,IF(U347=5,VLOOKUP(V347,[1]교육_어학_경력backdata!$B$27:$C$29,2,1),IF(U347=6,VLOOKUP(V347,[1]교육_어학_경력backdata!$B$31:$C$34,2,1))))),IF(P347="B",IF(U347=0,0,IF(U347=4,0,IF(U347=5,VLOOKUP(V347,[1]교육_어학_경력backdata!$G$27:$H$31,2,1),IF(U347=6,VLOOKUP(V347,[1]교육_어학_경력backdata!$G$33:$H$34,2,1))))),IF(CT347="C",0,"오류")))</f>
        <v>0</v>
      </c>
      <c r="AI347" s="3">
        <f>IF(P347="A",VLOOKUP(W347,[1]교육_어학_경력backdata!$B$36:$C$42,2,1),IF(P347="B",VLOOKUP(W347,[1]교육_어학_경력backdata!$G$36:$H$42,2,1),IF(P347="C",0,"오류")))</f>
        <v>0</v>
      </c>
      <c r="AJ347" s="3">
        <f>SUM(AD347:AI347)</f>
        <v>16</v>
      </c>
      <c r="AK347" s="3">
        <f>_xlfn.MAXIFS(AJ:AJ,B:B,B347)</f>
        <v>16</v>
      </c>
      <c r="AL347" s="3"/>
      <c r="AM347" s="21"/>
      <c r="AN347" s="3"/>
      <c r="AO347" s="3"/>
    </row>
    <row r="348" spans="1:41" x14ac:dyDescent="0.4">
      <c r="A348" s="4">
        <f>IF(B347=B348,A347,A347+1)</f>
        <v>319</v>
      </c>
      <c r="B348" s="4" t="s">
        <v>4691</v>
      </c>
      <c r="C348" s="4" t="s">
        <v>4690</v>
      </c>
      <c r="D348" s="4" t="s">
        <v>3044</v>
      </c>
      <c r="E348" s="4" t="s">
        <v>3043</v>
      </c>
      <c r="F348" s="4">
        <f>IF(B348=B347,F347+1,1)</f>
        <v>1</v>
      </c>
      <c r="G348" s="4" t="s">
        <v>6380</v>
      </c>
      <c r="H348" s="4" t="s">
        <v>6379</v>
      </c>
      <c r="I348" s="4" t="s">
        <v>6378</v>
      </c>
      <c r="J348" s="4" t="s">
        <v>6387</v>
      </c>
      <c r="K348" s="4"/>
      <c r="L348" s="4" t="s">
        <v>6399</v>
      </c>
      <c r="M348" s="4" t="s">
        <v>7229</v>
      </c>
      <c r="P348" s="4" t="s">
        <v>2434</v>
      </c>
      <c r="Q348" s="4">
        <f>IF(H348="TOEIC",VALUE(L348),0)</f>
        <v>900</v>
      </c>
      <c r="R348" s="4">
        <f>IF(H348="NEW TEPS",VALUE(L348),0)</f>
        <v>0</v>
      </c>
      <c r="S348" s="4">
        <f>IF(H348="TOEFL(ibt)",VALUE(L348),0)</f>
        <v>0</v>
      </c>
      <c r="T348" s="4">
        <f>IF(H348="JPT",VALUE(L348),0)</f>
        <v>0</v>
      </c>
      <c r="U348" s="4">
        <f>IF(H348="HSK",VALUE(K348),0)</f>
        <v>0</v>
      </c>
      <c r="V348" s="4">
        <f>IF(H348="HSK",VALUE(L348),0)</f>
        <v>0</v>
      </c>
      <c r="W348" s="4">
        <f>IF(H348="G-TELP Level2",VALUE(L348),0)</f>
        <v>0</v>
      </c>
      <c r="X348" s="4">
        <f>IF(P348="A",IF(Q348&gt;849,1,IF(R348&gt;335,1,IF(S348&gt;97,1,IF(T348&gt;849,1,IF(W348&gt;82,1,IF(U348=6,1,IF(U348=5,IF(V348&gt;254,1,0),0))))))),IF(P348="B",IF(Q348&gt;699,1,IF(R348&gt;263,1,IF(S348&gt;78,1,IF(T348&gt;699,1,IF(W348&gt;63,1,IF(U348=6,1,IF(U348=5,IF(V348&gt;179,1,0),0))))))),IF(P348="C",IF(Q348&gt;599,1,IF(R348&gt;226,1,IF(S348&gt;67,1,IF(T348&gt;599,1,IF(W348&gt;49,1,IF(U348=6,1,IF(U348=5,1,IF(U348=4,IF(V348&gt;209,1,0),0)))))))),IF(P348="D",IF(Q348&gt;649,1,IF(R348&gt;244,1,IF(S348&gt;73,1,IF(T348&gt;649,1,IF(W348&gt;56,1,IF(U348=6,1,IF(U348=5,1,IF(U348=4,IF(V348&gt;254,1,0),0)))))))),0))))</f>
        <v>1</v>
      </c>
      <c r="Y348" s="4">
        <f>SUMIF(B:B,B348,X:X)</f>
        <v>1</v>
      </c>
      <c r="Z348" s="4" t="str">
        <f>IF(Y348&gt;0,"어학 충족","자격미달")</f>
        <v>어학 충족</v>
      </c>
      <c r="AA348" s="4"/>
      <c r="AB348" s="4" t="str">
        <f>IF(P348="A",IF(Q348&gt;849,"TOEIC 충족",IF(R348&gt;335,"New-TEPS 충족",IF(S348&gt;97,"TOEFL 충족",IF(T348&gt;849,"JPT 충족",IF(W348&gt;82,"G-TELP 충족",IF(U348=6,"HSK점수 충족",IF(U348=5,IF(V348&gt;254,"HSK점수 충족","자격미달"),"자격미달"))))))),IF(P348="B",IF(Q348&gt;699,"TOEIC 충족",IF(R348&gt;263,"New-TEPS 충족",IF(S348&gt;78,"TOEFL 충족",IF(T348&gt;699,"JPT 충족",IF(W348&gt;63,"G-TELP 충족",IF(U348=6,"HSK점수 충족",IF(U348=5,IF(V348&gt;179,"HSK점수 충족","자격미달"),"자격미달"))))))),IF(P348="C",IF(Q348&gt;599,"TOEIC 충족",IF(R348&gt;226,"New-TEPS 충족",IF(S348&gt;67,"TOEFL 충족",IF(T348&gt;599,"JPT 충족",IF(W348&gt;49,"G-TELP 충족",IF(U348=6,"HSK점수 충족",IF(U348=5,"HSK점수 충족",IF(U348=4,IF(V348&gt;209,"HSK점수 충족","자격미달"),"자격미달")))))))),IF(P348="D",IF(Q348&gt;649,"TOEIC 충족",IF(R348&gt;244,"New-TEPS 충족",IF(S348&gt;73,"TOEFL 충족",IF(T348&gt;649,"JPT 충족",IF(W348&gt;56,"G-TELP 충족",IF(U1289=6,"HSK점수 충족",IF(U1289=5,"HSK점수 충족",IF(U1289=4,IF(V1289&gt;254,"HSK점수 충족","자격미달"),"자격미달")))))))),0))))</f>
        <v>TOEIC 충족</v>
      </c>
      <c r="AC348" s="21"/>
      <c r="AD348" s="4">
        <f>IF(P348="A",VLOOKUP(Q348,[1]교육_어학_경력backdata!$B$3:$C$9,2,1),IF(P348="B",VLOOKUP(Q348,[1]교육_어학_경력backdata!$G$3:$H$9,2,1),IF(P348="C",0,"오류")))</f>
        <v>16</v>
      </c>
      <c r="AE348" s="4">
        <f>IF(P348="A",VLOOKUP(R348,[1]교육_어학_경력backdata!$B$11:$C$17,2,1),IF(P348="B",VLOOKUP(R348,[1]교육_어학_경력backdata!$G$11:$H$17,2,1),IF(P348="C",0,"오류")))</f>
        <v>0</v>
      </c>
      <c r="AF348" s="4">
        <f>IF(P348="A",VLOOKUP(S348,[1]교육_어학_경력backdata!$B$19:$C$25,2,1),IF(P348="B",VLOOKUP(S348,[1]교육_어학_경력backdata!$G$19:$H$25,2,1),IF(P348="C",0,"오류")))</f>
        <v>0</v>
      </c>
      <c r="AG348" s="4">
        <f>IF(P348="A",VLOOKUP(T348,[1]교육_어학_경력backdata!$B$3:$C$9,2,1),IF(P348="B",VLOOKUP(T348,[1]교육_어학_경력backdata!$G$3:$H$9,2,1),IF(P348="C",0,"오류")))</f>
        <v>0</v>
      </c>
      <c r="AH348" s="4">
        <f>IF(P348="A",IF(U348=0,0,IF(U348=4,0,IF(U348=5,VLOOKUP(V348,[1]교육_어학_경력backdata!$B$27:$C$29,2,1),IF(U348=6,VLOOKUP(V348,[1]교육_어학_경력backdata!$B$31:$C$34,2,1))))),IF(P348="B",IF(U348=0,0,IF(U348=4,0,IF(U348=5,VLOOKUP(V348,[1]교육_어학_경력backdata!$G$27:$H$31,2,1),IF(U348=6,VLOOKUP(V348,[1]교육_어학_경력backdata!$G$33:$H$34,2,1))))),IF(CT348="C",0,"오류")))</f>
        <v>0</v>
      </c>
      <c r="AI348" s="4">
        <f>IF(P348="A",VLOOKUP(W348,[1]교육_어학_경력backdata!$B$36:$C$42,2,1),IF(P348="B",VLOOKUP(W348,[1]교육_어학_경력backdata!$G$36:$H$42,2,1),IF(P348="C",0,"오류")))</f>
        <v>0</v>
      </c>
      <c r="AJ348" s="4">
        <f>SUM(AD348:AI348)</f>
        <v>16</v>
      </c>
      <c r="AK348" s="4">
        <f>_xlfn.MAXIFS(AJ:AJ,B:B,B348)</f>
        <v>16</v>
      </c>
      <c r="AL348" s="4"/>
      <c r="AM348" s="21"/>
      <c r="AN348" s="4"/>
      <c r="AO348" s="4"/>
    </row>
    <row r="349" spans="1:41" x14ac:dyDescent="0.4">
      <c r="A349" s="3">
        <f>IF(B348=B349,A348,A348+1)</f>
        <v>320</v>
      </c>
      <c r="B349" s="3" t="s">
        <v>4687</v>
      </c>
      <c r="C349" s="3" t="s">
        <v>4686</v>
      </c>
      <c r="D349" s="3" t="s">
        <v>3044</v>
      </c>
      <c r="E349" s="3" t="s">
        <v>3043</v>
      </c>
      <c r="F349" s="3">
        <f>IF(B349=B348,F348+1,1)</f>
        <v>1</v>
      </c>
      <c r="G349" s="3" t="s">
        <v>6384</v>
      </c>
      <c r="H349" s="3" t="s">
        <v>6379</v>
      </c>
      <c r="I349" s="3" t="s">
        <v>6378</v>
      </c>
      <c r="J349" s="3" t="s">
        <v>6469</v>
      </c>
      <c r="K349" s="3"/>
      <c r="L349" s="3" t="s">
        <v>6498</v>
      </c>
      <c r="M349" s="3" t="s">
        <v>7228</v>
      </c>
      <c r="P349" s="3" t="s">
        <v>2434</v>
      </c>
      <c r="Q349" s="3">
        <f>IF(H349="TOEIC",VALUE(L349),0)</f>
        <v>890</v>
      </c>
      <c r="R349" s="3">
        <f>IF(H349="NEW TEPS",VALUE(L349),0)</f>
        <v>0</v>
      </c>
      <c r="S349" s="3">
        <f>IF(H349="TOEFL(ibt)",VALUE(L349),0)</f>
        <v>0</v>
      </c>
      <c r="T349" s="3">
        <f>IF(H349="JPT",VALUE(L349),0)</f>
        <v>0</v>
      </c>
      <c r="U349" s="3">
        <f>IF(H349="HSK",VALUE(K349),0)</f>
        <v>0</v>
      </c>
      <c r="V349" s="3">
        <f>IF(H349="HSK",VALUE(L349),0)</f>
        <v>0</v>
      </c>
      <c r="W349" s="3">
        <f>IF(H349="G-TELP Level2",VALUE(L349),0)</f>
        <v>0</v>
      </c>
      <c r="X349" s="3">
        <f>IF(P349="A",IF(Q349&gt;849,1,IF(R349&gt;335,1,IF(S349&gt;97,1,IF(T349&gt;849,1,IF(W349&gt;82,1,IF(U349=6,1,IF(U349=5,IF(V349&gt;254,1,0),0))))))),IF(P349="B",IF(Q349&gt;699,1,IF(R349&gt;263,1,IF(S349&gt;78,1,IF(T349&gt;699,1,IF(W349&gt;63,1,IF(U349=6,1,IF(U349=5,IF(V349&gt;179,1,0),0))))))),IF(P349="C",IF(Q349&gt;599,1,IF(R349&gt;226,1,IF(S349&gt;67,1,IF(T349&gt;599,1,IF(W349&gt;49,1,IF(U349=6,1,IF(U349=5,1,IF(U349=4,IF(V349&gt;209,1,0),0)))))))),IF(P349="D",IF(Q349&gt;649,1,IF(R349&gt;244,1,IF(S349&gt;73,1,IF(T349&gt;649,1,IF(W349&gt;56,1,IF(U349=6,1,IF(U349=5,1,IF(U349=4,IF(V349&gt;254,1,0),0)))))))),0))))</f>
        <v>1</v>
      </c>
      <c r="Y349" s="3">
        <f>SUMIF(B:B,B349,X:X)</f>
        <v>1</v>
      </c>
      <c r="Z349" s="3" t="str">
        <f>IF(Y349&gt;0,"어학 충족","자격미달")</f>
        <v>어학 충족</v>
      </c>
      <c r="AA349" s="3"/>
      <c r="AB349" s="3" t="str">
        <f>IF(P349="A",IF(Q349&gt;849,"TOEIC 충족",IF(R349&gt;335,"New-TEPS 충족",IF(S349&gt;97,"TOEFL 충족",IF(T349&gt;849,"JPT 충족",IF(W349&gt;82,"G-TELP 충족",IF(U349=6,"HSK점수 충족",IF(U349=5,IF(V349&gt;254,"HSK점수 충족","자격미달"),"자격미달"))))))),IF(P349="B",IF(Q349&gt;699,"TOEIC 충족",IF(R349&gt;263,"New-TEPS 충족",IF(S349&gt;78,"TOEFL 충족",IF(T349&gt;699,"JPT 충족",IF(W349&gt;63,"G-TELP 충족",IF(U349=6,"HSK점수 충족",IF(U349=5,IF(V349&gt;179,"HSK점수 충족","자격미달"),"자격미달"))))))),IF(P349="C",IF(Q349&gt;599,"TOEIC 충족",IF(R349&gt;226,"New-TEPS 충족",IF(S349&gt;67,"TOEFL 충족",IF(T349&gt;599,"JPT 충족",IF(W349&gt;49,"G-TELP 충족",IF(U349=6,"HSK점수 충족",IF(U349=5,"HSK점수 충족",IF(U349=4,IF(V349&gt;209,"HSK점수 충족","자격미달"),"자격미달")))))))),IF(P349="D",IF(Q349&gt;649,"TOEIC 충족",IF(R349&gt;244,"New-TEPS 충족",IF(S349&gt;73,"TOEFL 충족",IF(T349&gt;649,"JPT 충족",IF(W349&gt;56,"G-TELP 충족",IF(U1290=6,"HSK점수 충족",IF(U1290=5,"HSK점수 충족",IF(U1290=4,IF(V1290&gt;254,"HSK점수 충족","자격미달"),"자격미달")))))))),0))))</f>
        <v>TOEIC 충족</v>
      </c>
      <c r="AC349" s="21"/>
      <c r="AD349" s="3">
        <f>IF(P349="A",VLOOKUP(Q349,[1]교육_어학_경력backdata!$B$3:$C$9,2,1),IF(P349="B",VLOOKUP(Q349,[1]교육_어학_경력backdata!$G$3:$H$9,2,1),IF(P349="C",0,"오류")))</f>
        <v>14</v>
      </c>
      <c r="AE349" s="3">
        <f>IF(P349="A",VLOOKUP(R349,[1]교육_어학_경력backdata!$B$11:$C$17,2,1),IF(P349="B",VLOOKUP(R349,[1]교육_어학_경력backdata!$G$11:$H$17,2,1),IF(P349="C",0,"오류")))</f>
        <v>0</v>
      </c>
      <c r="AF349" s="3">
        <f>IF(P349="A",VLOOKUP(S349,[1]교육_어학_경력backdata!$B$19:$C$25,2,1),IF(P349="B",VLOOKUP(S349,[1]교육_어학_경력backdata!$G$19:$H$25,2,1),IF(P349="C",0,"오류")))</f>
        <v>0</v>
      </c>
      <c r="AG349" s="3">
        <f>IF(P349="A",VLOOKUP(T349,[1]교육_어학_경력backdata!$B$3:$C$9,2,1),IF(P349="B",VLOOKUP(T349,[1]교육_어학_경력backdata!$G$3:$H$9,2,1),IF(P349="C",0,"오류")))</f>
        <v>0</v>
      </c>
      <c r="AH349" s="3">
        <f>IF(P349="A",IF(U349=0,0,IF(U349=4,0,IF(U349=5,VLOOKUP(V349,[1]교육_어학_경력backdata!$B$27:$C$29,2,1),IF(U349=6,VLOOKUP(V349,[1]교육_어학_경력backdata!$B$31:$C$34,2,1))))),IF(P349="B",IF(U349=0,0,IF(U349=4,0,IF(U349=5,VLOOKUP(V349,[1]교육_어학_경력backdata!$G$27:$H$31,2,1),IF(U349=6,VLOOKUP(V349,[1]교육_어학_경력backdata!$G$33:$H$34,2,1))))),IF(CT349="C",0,"오류")))</f>
        <v>0</v>
      </c>
      <c r="AI349" s="3">
        <f>IF(P349="A",VLOOKUP(W349,[1]교육_어학_경력backdata!$B$36:$C$42,2,1),IF(P349="B",VLOOKUP(W349,[1]교육_어학_경력backdata!$G$36:$H$42,2,1),IF(P349="C",0,"오류")))</f>
        <v>0</v>
      </c>
      <c r="AJ349" s="3">
        <f>SUM(AD349:AI349)</f>
        <v>14</v>
      </c>
      <c r="AK349" s="3">
        <f>_xlfn.MAXIFS(AJ:AJ,B:B,B349)</f>
        <v>14</v>
      </c>
      <c r="AL349" s="3"/>
      <c r="AM349" s="21"/>
      <c r="AN349" s="3"/>
      <c r="AO349" s="3"/>
    </row>
    <row r="350" spans="1:41" x14ac:dyDescent="0.4">
      <c r="A350" s="4">
        <f>IF(B349=B350,A349,A349+1)</f>
        <v>321</v>
      </c>
      <c r="B350" s="4" t="s">
        <v>4683</v>
      </c>
      <c r="C350" s="4" t="s">
        <v>4682</v>
      </c>
      <c r="D350" s="4" t="s">
        <v>3044</v>
      </c>
      <c r="E350" s="4" t="s">
        <v>3043</v>
      </c>
      <c r="F350" s="4">
        <f>IF(B350=B349,F349+1,1)</f>
        <v>1</v>
      </c>
      <c r="G350" s="4" t="s">
        <v>6380</v>
      </c>
      <c r="H350" s="4" t="s">
        <v>6379</v>
      </c>
      <c r="I350" s="4" t="s">
        <v>6378</v>
      </c>
      <c r="J350" s="4" t="s">
        <v>6483</v>
      </c>
      <c r="K350" s="4"/>
      <c r="L350" s="4" t="s">
        <v>6451</v>
      </c>
      <c r="M350" s="4" t="s">
        <v>7227</v>
      </c>
      <c r="P350" s="4" t="s">
        <v>2434</v>
      </c>
      <c r="Q350" s="4">
        <f>IF(H350="TOEIC",VALUE(L350),0)</f>
        <v>920</v>
      </c>
      <c r="R350" s="4">
        <f>IF(H350="NEW TEPS",VALUE(L350),0)</f>
        <v>0</v>
      </c>
      <c r="S350" s="4">
        <f>IF(H350="TOEFL(ibt)",VALUE(L350),0)</f>
        <v>0</v>
      </c>
      <c r="T350" s="4">
        <f>IF(H350="JPT",VALUE(L350),0)</f>
        <v>0</v>
      </c>
      <c r="U350" s="4">
        <f>IF(H350="HSK",VALUE(K350),0)</f>
        <v>0</v>
      </c>
      <c r="V350" s="4">
        <f>IF(H350="HSK",VALUE(L350),0)</f>
        <v>0</v>
      </c>
      <c r="W350" s="4">
        <f>IF(H350="G-TELP Level2",VALUE(L350),0)</f>
        <v>0</v>
      </c>
      <c r="X350" s="4">
        <f>IF(P350="A",IF(Q350&gt;849,1,IF(R350&gt;335,1,IF(S350&gt;97,1,IF(T350&gt;849,1,IF(W350&gt;82,1,IF(U350=6,1,IF(U350=5,IF(V350&gt;254,1,0),0))))))),IF(P350="B",IF(Q350&gt;699,1,IF(R350&gt;263,1,IF(S350&gt;78,1,IF(T350&gt;699,1,IF(W350&gt;63,1,IF(U350=6,1,IF(U350=5,IF(V350&gt;179,1,0),0))))))),IF(P350="C",IF(Q350&gt;599,1,IF(R350&gt;226,1,IF(S350&gt;67,1,IF(T350&gt;599,1,IF(W350&gt;49,1,IF(U350=6,1,IF(U350=5,1,IF(U350=4,IF(V350&gt;209,1,0),0)))))))),IF(P350="D",IF(Q350&gt;649,1,IF(R350&gt;244,1,IF(S350&gt;73,1,IF(T350&gt;649,1,IF(W350&gt;56,1,IF(U350=6,1,IF(U350=5,1,IF(U350=4,IF(V350&gt;254,1,0),0)))))))),0))))</f>
        <v>1</v>
      </c>
      <c r="Y350" s="4">
        <f>SUMIF(B:B,B350,X:X)</f>
        <v>1</v>
      </c>
      <c r="Z350" s="4" t="str">
        <f>IF(Y350&gt;0,"어학 충족","자격미달")</f>
        <v>어학 충족</v>
      </c>
      <c r="AA350" s="4"/>
      <c r="AB350" s="4" t="str">
        <f>IF(P350="A",IF(Q350&gt;849,"TOEIC 충족",IF(R350&gt;335,"New-TEPS 충족",IF(S350&gt;97,"TOEFL 충족",IF(T350&gt;849,"JPT 충족",IF(W350&gt;82,"G-TELP 충족",IF(U350=6,"HSK점수 충족",IF(U350=5,IF(V350&gt;254,"HSK점수 충족","자격미달"),"자격미달"))))))),IF(P350="B",IF(Q350&gt;699,"TOEIC 충족",IF(R350&gt;263,"New-TEPS 충족",IF(S350&gt;78,"TOEFL 충족",IF(T350&gt;699,"JPT 충족",IF(W350&gt;63,"G-TELP 충족",IF(U350=6,"HSK점수 충족",IF(U350=5,IF(V350&gt;179,"HSK점수 충족","자격미달"),"자격미달"))))))),IF(P350="C",IF(Q350&gt;599,"TOEIC 충족",IF(R350&gt;226,"New-TEPS 충족",IF(S350&gt;67,"TOEFL 충족",IF(T350&gt;599,"JPT 충족",IF(W350&gt;49,"G-TELP 충족",IF(U350=6,"HSK점수 충족",IF(U350=5,"HSK점수 충족",IF(U350=4,IF(V350&gt;209,"HSK점수 충족","자격미달"),"자격미달")))))))),IF(P350="D",IF(Q350&gt;649,"TOEIC 충족",IF(R350&gt;244,"New-TEPS 충족",IF(S350&gt;73,"TOEFL 충족",IF(T350&gt;649,"JPT 충족",IF(W350&gt;56,"G-TELP 충족",IF(U1291=6,"HSK점수 충족",IF(U1291=5,"HSK점수 충족",IF(U1291=4,IF(V1291&gt;254,"HSK점수 충족","자격미달"),"자격미달")))))))),0))))</f>
        <v>TOEIC 충족</v>
      </c>
      <c r="AC350" s="21"/>
      <c r="AD350" s="4">
        <f>IF(P350="A",VLOOKUP(Q350,[1]교육_어학_경력backdata!$B$3:$C$9,2,1),IF(P350="B",VLOOKUP(Q350,[1]교육_어학_경력backdata!$G$3:$H$9,2,1),IF(P350="C",0,"오류")))</f>
        <v>16</v>
      </c>
      <c r="AE350" s="4">
        <f>IF(P350="A",VLOOKUP(R350,[1]교육_어학_경력backdata!$B$11:$C$17,2,1),IF(P350="B",VLOOKUP(R350,[1]교육_어학_경력backdata!$G$11:$H$17,2,1),IF(P350="C",0,"오류")))</f>
        <v>0</v>
      </c>
      <c r="AF350" s="4">
        <f>IF(P350="A",VLOOKUP(S350,[1]교육_어학_경력backdata!$B$19:$C$25,2,1),IF(P350="B",VLOOKUP(S350,[1]교육_어학_경력backdata!$G$19:$H$25,2,1),IF(P350="C",0,"오류")))</f>
        <v>0</v>
      </c>
      <c r="AG350" s="4">
        <f>IF(P350="A",VLOOKUP(T350,[1]교육_어학_경력backdata!$B$3:$C$9,2,1),IF(P350="B",VLOOKUP(T350,[1]교육_어학_경력backdata!$G$3:$H$9,2,1),IF(P350="C",0,"오류")))</f>
        <v>0</v>
      </c>
      <c r="AH350" s="4">
        <f>IF(P350="A",IF(U350=0,0,IF(U350=4,0,IF(U350=5,VLOOKUP(V350,[1]교육_어학_경력backdata!$B$27:$C$29,2,1),IF(U350=6,VLOOKUP(V350,[1]교육_어학_경력backdata!$B$31:$C$34,2,1))))),IF(P350="B",IF(U350=0,0,IF(U350=4,0,IF(U350=5,VLOOKUP(V350,[1]교육_어학_경력backdata!$G$27:$H$31,2,1),IF(U350=6,VLOOKUP(V350,[1]교육_어학_경력backdata!$G$33:$H$34,2,1))))),IF(CT350="C",0,"오류")))</f>
        <v>0</v>
      </c>
      <c r="AI350" s="4">
        <f>IF(P350="A",VLOOKUP(W350,[1]교육_어학_경력backdata!$B$36:$C$42,2,1),IF(P350="B",VLOOKUP(W350,[1]교육_어학_경력backdata!$G$36:$H$42,2,1),IF(P350="C",0,"오류")))</f>
        <v>0</v>
      </c>
      <c r="AJ350" s="4">
        <f>SUM(AD350:AI350)</f>
        <v>16</v>
      </c>
      <c r="AK350" s="4">
        <f>_xlfn.MAXIFS(AJ:AJ,B:B,B350)</f>
        <v>16</v>
      </c>
      <c r="AL350" s="4"/>
      <c r="AM350" s="21"/>
      <c r="AN350" s="4"/>
      <c r="AO350" s="4"/>
    </row>
    <row r="351" spans="1:41" x14ac:dyDescent="0.4">
      <c r="A351" s="3">
        <f>IF(B350=B351,A350,A350+1)</f>
        <v>322</v>
      </c>
      <c r="B351" s="3" t="s">
        <v>4676</v>
      </c>
      <c r="C351" s="3" t="s">
        <v>4675</v>
      </c>
      <c r="D351" s="3" t="s">
        <v>3044</v>
      </c>
      <c r="E351" s="3" t="s">
        <v>3043</v>
      </c>
      <c r="F351" s="3">
        <f>IF(B351=B350,F350+1,1)</f>
        <v>1</v>
      </c>
      <c r="G351" s="3" t="s">
        <v>6380</v>
      </c>
      <c r="H351" s="3" t="s">
        <v>6379</v>
      </c>
      <c r="I351" s="3" t="s">
        <v>6378</v>
      </c>
      <c r="J351" s="3" t="s">
        <v>6615</v>
      </c>
      <c r="K351" s="3"/>
      <c r="L351" s="3" t="s">
        <v>6498</v>
      </c>
      <c r="M351" s="3" t="s">
        <v>7226</v>
      </c>
      <c r="P351" s="3" t="s">
        <v>2434</v>
      </c>
      <c r="Q351" s="3">
        <f>IF(H351="TOEIC",VALUE(L351),0)</f>
        <v>890</v>
      </c>
      <c r="R351" s="3">
        <f>IF(H351="NEW TEPS",VALUE(L351),0)</f>
        <v>0</v>
      </c>
      <c r="S351" s="3">
        <f>IF(H351="TOEFL(ibt)",VALUE(L351),0)</f>
        <v>0</v>
      </c>
      <c r="T351" s="3">
        <f>IF(H351="JPT",VALUE(L351),0)</f>
        <v>0</v>
      </c>
      <c r="U351" s="3">
        <f>IF(H351="HSK",VALUE(K351),0)</f>
        <v>0</v>
      </c>
      <c r="V351" s="3">
        <f>IF(H351="HSK",VALUE(L351),0)</f>
        <v>0</v>
      </c>
      <c r="W351" s="3">
        <f>IF(H351="G-TELP Level2",VALUE(L351),0)</f>
        <v>0</v>
      </c>
      <c r="X351" s="3">
        <f>IF(P351="A",IF(Q351&gt;849,1,IF(R351&gt;335,1,IF(S351&gt;97,1,IF(T351&gt;849,1,IF(W351&gt;82,1,IF(U351=6,1,IF(U351=5,IF(V351&gt;254,1,0),0))))))),IF(P351="B",IF(Q351&gt;699,1,IF(R351&gt;263,1,IF(S351&gt;78,1,IF(T351&gt;699,1,IF(W351&gt;63,1,IF(U351=6,1,IF(U351=5,IF(V351&gt;179,1,0),0))))))),IF(P351="C",IF(Q351&gt;599,1,IF(R351&gt;226,1,IF(S351&gt;67,1,IF(T351&gt;599,1,IF(W351&gt;49,1,IF(U351=6,1,IF(U351=5,1,IF(U351=4,IF(V351&gt;209,1,0),0)))))))),IF(P351="D",IF(Q351&gt;649,1,IF(R351&gt;244,1,IF(S351&gt;73,1,IF(T351&gt;649,1,IF(W351&gt;56,1,IF(U351=6,1,IF(U351=5,1,IF(U351=4,IF(V351&gt;254,1,0),0)))))))),0))))</f>
        <v>1</v>
      </c>
      <c r="Y351" s="3">
        <f>SUMIF(B:B,B351,X:X)</f>
        <v>1</v>
      </c>
      <c r="Z351" s="3" t="str">
        <f>IF(Y351&gt;0,"어학 충족","자격미달")</f>
        <v>어학 충족</v>
      </c>
      <c r="AA351" s="3"/>
      <c r="AB351" s="3" t="str">
        <f>IF(P351="A",IF(Q351&gt;849,"TOEIC 충족",IF(R351&gt;335,"New-TEPS 충족",IF(S351&gt;97,"TOEFL 충족",IF(T351&gt;849,"JPT 충족",IF(W351&gt;82,"G-TELP 충족",IF(U351=6,"HSK점수 충족",IF(U351=5,IF(V351&gt;254,"HSK점수 충족","자격미달"),"자격미달"))))))),IF(P351="B",IF(Q351&gt;699,"TOEIC 충족",IF(R351&gt;263,"New-TEPS 충족",IF(S351&gt;78,"TOEFL 충족",IF(T351&gt;699,"JPT 충족",IF(W351&gt;63,"G-TELP 충족",IF(U351=6,"HSK점수 충족",IF(U351=5,IF(V351&gt;179,"HSK점수 충족","자격미달"),"자격미달"))))))),IF(P351="C",IF(Q351&gt;599,"TOEIC 충족",IF(R351&gt;226,"New-TEPS 충족",IF(S351&gt;67,"TOEFL 충족",IF(T351&gt;599,"JPT 충족",IF(W351&gt;49,"G-TELP 충족",IF(U351=6,"HSK점수 충족",IF(U351=5,"HSK점수 충족",IF(U351=4,IF(V351&gt;209,"HSK점수 충족","자격미달"),"자격미달")))))))),IF(P351="D",IF(Q351&gt;649,"TOEIC 충족",IF(R351&gt;244,"New-TEPS 충족",IF(S351&gt;73,"TOEFL 충족",IF(T351&gt;649,"JPT 충족",IF(W351&gt;56,"G-TELP 충족",IF(U1292=6,"HSK점수 충족",IF(U1292=5,"HSK점수 충족",IF(U1292=4,IF(V1292&gt;254,"HSK점수 충족","자격미달"),"자격미달")))))))),0))))</f>
        <v>TOEIC 충족</v>
      </c>
      <c r="AC351" s="21"/>
      <c r="AD351" s="3">
        <f>IF(P351="A",VLOOKUP(Q351,[1]교육_어학_경력backdata!$B$3:$C$9,2,1),IF(P351="B",VLOOKUP(Q351,[1]교육_어학_경력backdata!$G$3:$H$9,2,1),IF(P351="C",0,"오류")))</f>
        <v>14</v>
      </c>
      <c r="AE351" s="3">
        <f>IF(P351="A",VLOOKUP(R351,[1]교육_어학_경력backdata!$B$11:$C$17,2,1),IF(P351="B",VLOOKUP(R351,[1]교육_어학_경력backdata!$G$11:$H$17,2,1),IF(P351="C",0,"오류")))</f>
        <v>0</v>
      </c>
      <c r="AF351" s="3">
        <f>IF(P351="A",VLOOKUP(S351,[1]교육_어학_경력backdata!$B$19:$C$25,2,1),IF(P351="B",VLOOKUP(S351,[1]교육_어학_경력backdata!$G$19:$H$25,2,1),IF(P351="C",0,"오류")))</f>
        <v>0</v>
      </c>
      <c r="AG351" s="3">
        <f>IF(P351="A",VLOOKUP(T351,[1]교육_어학_경력backdata!$B$3:$C$9,2,1),IF(P351="B",VLOOKUP(T351,[1]교육_어학_경력backdata!$G$3:$H$9,2,1),IF(P351="C",0,"오류")))</f>
        <v>0</v>
      </c>
      <c r="AH351" s="3">
        <f>IF(P351="A",IF(U351=0,0,IF(U351=4,0,IF(U351=5,VLOOKUP(V351,[1]교육_어학_경력backdata!$B$27:$C$29,2,1),IF(U351=6,VLOOKUP(V351,[1]교육_어학_경력backdata!$B$31:$C$34,2,1))))),IF(P351="B",IF(U351=0,0,IF(U351=4,0,IF(U351=5,VLOOKUP(V351,[1]교육_어학_경력backdata!$G$27:$H$31,2,1),IF(U351=6,VLOOKUP(V351,[1]교육_어학_경력backdata!$G$33:$H$34,2,1))))),IF(CT351="C",0,"오류")))</f>
        <v>0</v>
      </c>
      <c r="AI351" s="3">
        <f>IF(P351="A",VLOOKUP(W351,[1]교육_어학_경력backdata!$B$36:$C$42,2,1),IF(P351="B",VLOOKUP(W351,[1]교육_어학_경력backdata!$G$36:$H$42,2,1),IF(P351="C",0,"오류")))</f>
        <v>0</v>
      </c>
      <c r="AJ351" s="3">
        <f>SUM(AD351:AI351)</f>
        <v>14</v>
      </c>
      <c r="AK351" s="3">
        <f>_xlfn.MAXIFS(AJ:AJ,B:B,B351)</f>
        <v>14</v>
      </c>
      <c r="AL351" s="3"/>
      <c r="AM351" s="21"/>
      <c r="AN351" s="3"/>
      <c r="AO351" s="3"/>
    </row>
    <row r="352" spans="1:41" x14ac:dyDescent="0.4">
      <c r="A352" s="4">
        <f>IF(B351=B352,A351,A351+1)</f>
        <v>323</v>
      </c>
      <c r="B352" s="4" t="s">
        <v>4671</v>
      </c>
      <c r="C352" s="4" t="s">
        <v>4670</v>
      </c>
      <c r="D352" s="4" t="s">
        <v>3044</v>
      </c>
      <c r="E352" s="4" t="s">
        <v>3043</v>
      </c>
      <c r="F352" s="4">
        <f>IF(B352=B351,F351+1,1)</f>
        <v>1</v>
      </c>
      <c r="G352" s="4" t="s">
        <v>6380</v>
      </c>
      <c r="H352" s="4" t="s">
        <v>6379</v>
      </c>
      <c r="I352" s="4" t="s">
        <v>6378</v>
      </c>
      <c r="J352" s="4" t="s">
        <v>6656</v>
      </c>
      <c r="K352" s="4"/>
      <c r="L352" s="4" t="s">
        <v>6597</v>
      </c>
      <c r="M352" s="4" t="s">
        <v>7225</v>
      </c>
      <c r="P352" s="4" t="s">
        <v>2434</v>
      </c>
      <c r="Q352" s="4">
        <f>IF(H352="TOEIC",VALUE(L352),0)</f>
        <v>975</v>
      </c>
      <c r="R352" s="4">
        <f>IF(H352="NEW TEPS",VALUE(L352),0)</f>
        <v>0</v>
      </c>
      <c r="S352" s="4">
        <f>IF(H352="TOEFL(ibt)",VALUE(L352),0)</f>
        <v>0</v>
      </c>
      <c r="T352" s="4">
        <f>IF(H352="JPT",VALUE(L352),0)</f>
        <v>0</v>
      </c>
      <c r="U352" s="4">
        <f>IF(H352="HSK",VALUE(K352),0)</f>
        <v>0</v>
      </c>
      <c r="V352" s="4">
        <f>IF(H352="HSK",VALUE(L352),0)</f>
        <v>0</v>
      </c>
      <c r="W352" s="4">
        <f>IF(H352="G-TELP Level2",VALUE(L352),0)</f>
        <v>0</v>
      </c>
      <c r="X352" s="4">
        <f>IF(P352="A",IF(Q352&gt;849,1,IF(R352&gt;335,1,IF(S352&gt;97,1,IF(T352&gt;849,1,IF(W352&gt;82,1,IF(U352=6,1,IF(U352=5,IF(V352&gt;254,1,0),0))))))),IF(P352="B",IF(Q352&gt;699,1,IF(R352&gt;263,1,IF(S352&gt;78,1,IF(T352&gt;699,1,IF(W352&gt;63,1,IF(U352=6,1,IF(U352=5,IF(V352&gt;179,1,0),0))))))),IF(P352="C",IF(Q352&gt;599,1,IF(R352&gt;226,1,IF(S352&gt;67,1,IF(T352&gt;599,1,IF(W352&gt;49,1,IF(U352=6,1,IF(U352=5,1,IF(U352=4,IF(V352&gt;209,1,0),0)))))))),IF(P352="D",IF(Q352&gt;649,1,IF(R352&gt;244,1,IF(S352&gt;73,1,IF(T352&gt;649,1,IF(W352&gt;56,1,IF(U352=6,1,IF(U352=5,1,IF(U352=4,IF(V352&gt;254,1,0),0)))))))),0))))</f>
        <v>1</v>
      </c>
      <c r="Y352" s="4">
        <f>SUMIF(B:B,B352,X:X)</f>
        <v>1</v>
      </c>
      <c r="Z352" s="4" t="str">
        <f>IF(Y352&gt;0,"어학 충족","자격미달")</f>
        <v>어학 충족</v>
      </c>
      <c r="AA352" s="4"/>
      <c r="AB352" s="4" t="str">
        <f>IF(P352="A",IF(Q352&gt;849,"TOEIC 충족",IF(R352&gt;335,"New-TEPS 충족",IF(S352&gt;97,"TOEFL 충족",IF(T352&gt;849,"JPT 충족",IF(W352&gt;82,"G-TELP 충족",IF(U352=6,"HSK점수 충족",IF(U352=5,IF(V352&gt;254,"HSK점수 충족","자격미달"),"자격미달"))))))),IF(P352="B",IF(Q352&gt;699,"TOEIC 충족",IF(R352&gt;263,"New-TEPS 충족",IF(S352&gt;78,"TOEFL 충족",IF(T352&gt;699,"JPT 충족",IF(W352&gt;63,"G-TELP 충족",IF(U352=6,"HSK점수 충족",IF(U352=5,IF(V352&gt;179,"HSK점수 충족","자격미달"),"자격미달"))))))),IF(P352="C",IF(Q352&gt;599,"TOEIC 충족",IF(R352&gt;226,"New-TEPS 충족",IF(S352&gt;67,"TOEFL 충족",IF(T352&gt;599,"JPT 충족",IF(W352&gt;49,"G-TELP 충족",IF(U352=6,"HSK점수 충족",IF(U352=5,"HSK점수 충족",IF(U352=4,IF(V352&gt;209,"HSK점수 충족","자격미달"),"자격미달")))))))),IF(P352="D",IF(Q352&gt;649,"TOEIC 충족",IF(R352&gt;244,"New-TEPS 충족",IF(S352&gt;73,"TOEFL 충족",IF(T352&gt;649,"JPT 충족",IF(W352&gt;56,"G-TELP 충족",IF(U1293=6,"HSK점수 충족",IF(U1293=5,"HSK점수 충족",IF(U1293=4,IF(V1293&gt;254,"HSK점수 충족","자격미달"),"자격미달")))))))),0))))</f>
        <v>TOEIC 충족</v>
      </c>
      <c r="AC352" s="21"/>
      <c r="AD352" s="4">
        <f>IF(P352="A",VLOOKUP(Q352,[1]교육_어학_경력backdata!$B$3:$C$9,2,1),IF(P352="B",VLOOKUP(Q352,[1]교육_어학_경력backdata!$G$3:$H$9,2,1),IF(P352="C",0,"오류")))</f>
        <v>20</v>
      </c>
      <c r="AE352" s="4">
        <f>IF(P352="A",VLOOKUP(R352,[1]교육_어학_경력backdata!$B$11:$C$17,2,1),IF(P352="B",VLOOKUP(R352,[1]교육_어학_경력backdata!$G$11:$H$17,2,1),IF(P352="C",0,"오류")))</f>
        <v>0</v>
      </c>
      <c r="AF352" s="4">
        <f>IF(P352="A",VLOOKUP(S352,[1]교육_어학_경력backdata!$B$19:$C$25,2,1),IF(P352="B",VLOOKUP(S352,[1]교육_어학_경력backdata!$G$19:$H$25,2,1),IF(P352="C",0,"오류")))</f>
        <v>0</v>
      </c>
      <c r="AG352" s="4">
        <f>IF(P352="A",VLOOKUP(T352,[1]교육_어학_경력backdata!$B$3:$C$9,2,1),IF(P352="B",VLOOKUP(T352,[1]교육_어학_경력backdata!$G$3:$H$9,2,1),IF(P352="C",0,"오류")))</f>
        <v>0</v>
      </c>
      <c r="AH352" s="4">
        <f>IF(P352="A",IF(U352=0,0,IF(U352=4,0,IF(U352=5,VLOOKUP(V352,[1]교육_어학_경력backdata!$B$27:$C$29,2,1),IF(U352=6,VLOOKUP(V352,[1]교육_어학_경력backdata!$B$31:$C$34,2,1))))),IF(P352="B",IF(U352=0,0,IF(U352=4,0,IF(U352=5,VLOOKUP(V352,[1]교육_어학_경력backdata!$G$27:$H$31,2,1),IF(U352=6,VLOOKUP(V352,[1]교육_어학_경력backdata!$G$33:$H$34,2,1))))),IF(CT352="C",0,"오류")))</f>
        <v>0</v>
      </c>
      <c r="AI352" s="4">
        <f>IF(P352="A",VLOOKUP(W352,[1]교육_어학_경력backdata!$B$36:$C$42,2,1),IF(P352="B",VLOOKUP(W352,[1]교육_어학_경력backdata!$G$36:$H$42,2,1),IF(P352="C",0,"오류")))</f>
        <v>0</v>
      </c>
      <c r="AJ352" s="4">
        <f>SUM(AD352:AI352)</f>
        <v>20</v>
      </c>
      <c r="AK352" s="4">
        <f>_xlfn.MAXIFS(AJ:AJ,B:B,B352)</f>
        <v>20</v>
      </c>
      <c r="AL352" s="4"/>
      <c r="AM352" s="21"/>
      <c r="AN352" s="4"/>
      <c r="AO352" s="4"/>
    </row>
    <row r="353" spans="1:41" x14ac:dyDescent="0.4">
      <c r="A353" s="3">
        <f>IF(B352=B353,A352,A352+1)</f>
        <v>324</v>
      </c>
      <c r="B353" s="3" t="s">
        <v>4667</v>
      </c>
      <c r="C353" s="3" t="s">
        <v>4666</v>
      </c>
      <c r="D353" s="3" t="s">
        <v>3044</v>
      </c>
      <c r="E353" s="3" t="s">
        <v>3043</v>
      </c>
      <c r="F353" s="3">
        <f>IF(B353=B352,F352+1,1)</f>
        <v>1</v>
      </c>
      <c r="G353" s="3" t="s">
        <v>6384</v>
      </c>
      <c r="H353" s="3" t="s">
        <v>6379</v>
      </c>
      <c r="I353" s="3" t="s">
        <v>6378</v>
      </c>
      <c r="J353" s="3" t="s">
        <v>6636</v>
      </c>
      <c r="K353" s="3"/>
      <c r="L353" s="3" t="s">
        <v>6674</v>
      </c>
      <c r="M353" s="3" t="s">
        <v>7224</v>
      </c>
      <c r="P353" s="3" t="s">
        <v>2434</v>
      </c>
      <c r="Q353" s="3">
        <f>IF(H353="TOEIC",VALUE(L353),0)</f>
        <v>905</v>
      </c>
      <c r="R353" s="3">
        <f>IF(H353="NEW TEPS",VALUE(L353),0)</f>
        <v>0</v>
      </c>
      <c r="S353" s="3">
        <f>IF(H353="TOEFL(ibt)",VALUE(L353),0)</f>
        <v>0</v>
      </c>
      <c r="T353" s="3">
        <f>IF(H353="JPT",VALUE(L353),0)</f>
        <v>0</v>
      </c>
      <c r="U353" s="3">
        <f>IF(H353="HSK",VALUE(K353),0)</f>
        <v>0</v>
      </c>
      <c r="V353" s="3">
        <f>IF(H353="HSK",VALUE(L353),0)</f>
        <v>0</v>
      </c>
      <c r="W353" s="3">
        <f>IF(H353="G-TELP Level2",VALUE(L353),0)</f>
        <v>0</v>
      </c>
      <c r="X353" s="3">
        <f>IF(P353="A",IF(Q353&gt;849,1,IF(R353&gt;335,1,IF(S353&gt;97,1,IF(T353&gt;849,1,IF(W353&gt;82,1,IF(U353=6,1,IF(U353=5,IF(V353&gt;254,1,0),0))))))),IF(P353="B",IF(Q353&gt;699,1,IF(R353&gt;263,1,IF(S353&gt;78,1,IF(T353&gt;699,1,IF(W353&gt;63,1,IF(U353=6,1,IF(U353=5,IF(V353&gt;179,1,0),0))))))),IF(P353="C",IF(Q353&gt;599,1,IF(R353&gt;226,1,IF(S353&gt;67,1,IF(T353&gt;599,1,IF(W353&gt;49,1,IF(U353=6,1,IF(U353=5,1,IF(U353=4,IF(V353&gt;209,1,0),0)))))))),IF(P353="D",IF(Q353&gt;649,1,IF(R353&gt;244,1,IF(S353&gt;73,1,IF(T353&gt;649,1,IF(W353&gt;56,1,IF(U353=6,1,IF(U353=5,1,IF(U353=4,IF(V353&gt;254,1,0),0)))))))),0))))</f>
        <v>1</v>
      </c>
      <c r="Y353" s="3">
        <f>SUMIF(B:B,B353,X:X)</f>
        <v>1</v>
      </c>
      <c r="Z353" s="3" t="str">
        <f>IF(Y353&gt;0,"어학 충족","자격미달")</f>
        <v>어학 충족</v>
      </c>
      <c r="AA353" s="3"/>
      <c r="AB353" s="3" t="str">
        <f>IF(P353="A",IF(Q353&gt;849,"TOEIC 충족",IF(R353&gt;335,"New-TEPS 충족",IF(S353&gt;97,"TOEFL 충족",IF(T353&gt;849,"JPT 충족",IF(W353&gt;82,"G-TELP 충족",IF(U353=6,"HSK점수 충족",IF(U353=5,IF(V353&gt;254,"HSK점수 충족","자격미달"),"자격미달"))))))),IF(P353="B",IF(Q353&gt;699,"TOEIC 충족",IF(R353&gt;263,"New-TEPS 충족",IF(S353&gt;78,"TOEFL 충족",IF(T353&gt;699,"JPT 충족",IF(W353&gt;63,"G-TELP 충족",IF(U353=6,"HSK점수 충족",IF(U353=5,IF(V353&gt;179,"HSK점수 충족","자격미달"),"자격미달"))))))),IF(P353="C",IF(Q353&gt;599,"TOEIC 충족",IF(R353&gt;226,"New-TEPS 충족",IF(S353&gt;67,"TOEFL 충족",IF(T353&gt;599,"JPT 충족",IF(W353&gt;49,"G-TELP 충족",IF(U353=6,"HSK점수 충족",IF(U353=5,"HSK점수 충족",IF(U353=4,IF(V353&gt;209,"HSK점수 충족","자격미달"),"자격미달")))))))),IF(P353="D",IF(Q353&gt;649,"TOEIC 충족",IF(R353&gt;244,"New-TEPS 충족",IF(S353&gt;73,"TOEFL 충족",IF(T353&gt;649,"JPT 충족",IF(W353&gt;56,"G-TELP 충족",IF(U1294=6,"HSK점수 충족",IF(U1294=5,"HSK점수 충족",IF(U1294=4,IF(V1294&gt;254,"HSK점수 충족","자격미달"),"자격미달")))))))),0))))</f>
        <v>TOEIC 충족</v>
      </c>
      <c r="AC353" s="21"/>
      <c r="AD353" s="3">
        <f>IF(P353="A",VLOOKUP(Q353,[1]교육_어학_경력backdata!$B$3:$C$9,2,1),IF(P353="B",VLOOKUP(Q353,[1]교육_어학_경력backdata!$G$3:$H$9,2,1),IF(P353="C",0,"오류")))</f>
        <v>16</v>
      </c>
      <c r="AE353" s="3">
        <f>IF(P353="A",VLOOKUP(R353,[1]교육_어학_경력backdata!$B$11:$C$17,2,1),IF(P353="B",VLOOKUP(R353,[1]교육_어학_경력backdata!$G$11:$H$17,2,1),IF(P353="C",0,"오류")))</f>
        <v>0</v>
      </c>
      <c r="AF353" s="3">
        <f>IF(P353="A",VLOOKUP(S353,[1]교육_어학_경력backdata!$B$19:$C$25,2,1),IF(P353="B",VLOOKUP(S353,[1]교육_어학_경력backdata!$G$19:$H$25,2,1),IF(P353="C",0,"오류")))</f>
        <v>0</v>
      </c>
      <c r="AG353" s="3">
        <f>IF(P353="A",VLOOKUP(T353,[1]교육_어학_경력backdata!$B$3:$C$9,2,1),IF(P353="B",VLOOKUP(T353,[1]교육_어학_경력backdata!$G$3:$H$9,2,1),IF(P353="C",0,"오류")))</f>
        <v>0</v>
      </c>
      <c r="AH353" s="3">
        <f>IF(P353="A",IF(U353=0,0,IF(U353=4,0,IF(U353=5,VLOOKUP(V353,[1]교육_어학_경력backdata!$B$27:$C$29,2,1),IF(U353=6,VLOOKUP(V353,[1]교육_어학_경력backdata!$B$31:$C$34,2,1))))),IF(P353="B",IF(U353=0,0,IF(U353=4,0,IF(U353=5,VLOOKUP(V353,[1]교육_어학_경력backdata!$G$27:$H$31,2,1),IF(U353=6,VLOOKUP(V353,[1]교육_어학_경력backdata!$G$33:$H$34,2,1))))),IF(CT353="C",0,"오류")))</f>
        <v>0</v>
      </c>
      <c r="AI353" s="3">
        <f>IF(P353="A",VLOOKUP(W353,[1]교육_어학_경력backdata!$B$36:$C$42,2,1),IF(P353="B",VLOOKUP(W353,[1]교육_어학_경력backdata!$G$36:$H$42,2,1),IF(P353="C",0,"오류")))</f>
        <v>0</v>
      </c>
      <c r="AJ353" s="3">
        <f>SUM(AD353:AI353)</f>
        <v>16</v>
      </c>
      <c r="AK353" s="3">
        <f>_xlfn.MAXIFS(AJ:AJ,B:B,B353)</f>
        <v>16</v>
      </c>
      <c r="AL353" s="3"/>
      <c r="AM353" s="21"/>
      <c r="AN353" s="3"/>
      <c r="AO353" s="3"/>
    </row>
    <row r="354" spans="1:41" x14ac:dyDescent="0.4">
      <c r="A354" s="4">
        <f>IF(B353=B354,A353,A353+1)</f>
        <v>325</v>
      </c>
      <c r="B354" s="4" t="s">
        <v>4661</v>
      </c>
      <c r="C354" s="4" t="s">
        <v>4660</v>
      </c>
      <c r="D354" s="4" t="s">
        <v>3044</v>
      </c>
      <c r="E354" s="4" t="s">
        <v>3043</v>
      </c>
      <c r="F354" s="4">
        <f>IF(B354=B353,F353+1,1)</f>
        <v>1</v>
      </c>
      <c r="G354" s="4" t="s">
        <v>6380</v>
      </c>
      <c r="H354" s="4" t="s">
        <v>6379</v>
      </c>
      <c r="I354" s="4" t="s">
        <v>6378</v>
      </c>
      <c r="J354" s="4" t="s">
        <v>6442</v>
      </c>
      <c r="K354" s="4"/>
      <c r="L354" s="4" t="s">
        <v>6623</v>
      </c>
      <c r="M354" s="4" t="s">
        <v>7223</v>
      </c>
      <c r="P354" s="4" t="s">
        <v>2434</v>
      </c>
      <c r="Q354" s="4">
        <f>IF(H354="TOEIC",VALUE(L354),0)</f>
        <v>860</v>
      </c>
      <c r="R354" s="4">
        <f>IF(H354="NEW TEPS",VALUE(L354),0)</f>
        <v>0</v>
      </c>
      <c r="S354" s="4">
        <f>IF(H354="TOEFL(ibt)",VALUE(L354),0)</f>
        <v>0</v>
      </c>
      <c r="T354" s="4">
        <f>IF(H354="JPT",VALUE(L354),0)</f>
        <v>0</v>
      </c>
      <c r="U354" s="4">
        <f>IF(H354="HSK",VALUE(K354),0)</f>
        <v>0</v>
      </c>
      <c r="V354" s="4">
        <f>IF(H354="HSK",VALUE(L354),0)</f>
        <v>0</v>
      </c>
      <c r="W354" s="4">
        <f>IF(H354="G-TELP Level2",VALUE(L354),0)</f>
        <v>0</v>
      </c>
      <c r="X354" s="4">
        <f>IF(P354="A",IF(Q354&gt;849,1,IF(R354&gt;335,1,IF(S354&gt;97,1,IF(T354&gt;849,1,IF(W354&gt;82,1,IF(U354=6,1,IF(U354=5,IF(V354&gt;254,1,0),0))))))),IF(P354="B",IF(Q354&gt;699,1,IF(R354&gt;263,1,IF(S354&gt;78,1,IF(T354&gt;699,1,IF(W354&gt;63,1,IF(U354=6,1,IF(U354=5,IF(V354&gt;179,1,0),0))))))),IF(P354="C",IF(Q354&gt;599,1,IF(R354&gt;226,1,IF(S354&gt;67,1,IF(T354&gt;599,1,IF(W354&gt;49,1,IF(U354=6,1,IF(U354=5,1,IF(U354=4,IF(V354&gt;209,1,0),0)))))))),IF(P354="D",IF(Q354&gt;649,1,IF(R354&gt;244,1,IF(S354&gt;73,1,IF(T354&gt;649,1,IF(W354&gt;56,1,IF(U354=6,1,IF(U354=5,1,IF(U354=4,IF(V354&gt;254,1,0),0)))))))),0))))</f>
        <v>1</v>
      </c>
      <c r="Y354" s="4">
        <f>SUMIF(B:B,B354,X:X)</f>
        <v>1</v>
      </c>
      <c r="Z354" s="4" t="str">
        <f>IF(Y354&gt;0,"어학 충족","자격미달")</f>
        <v>어학 충족</v>
      </c>
      <c r="AA354" s="4"/>
      <c r="AB354" s="4" t="str">
        <f>IF(P354="A",IF(Q354&gt;849,"TOEIC 충족",IF(R354&gt;335,"New-TEPS 충족",IF(S354&gt;97,"TOEFL 충족",IF(T354&gt;849,"JPT 충족",IF(W354&gt;82,"G-TELP 충족",IF(U354=6,"HSK점수 충족",IF(U354=5,IF(V354&gt;254,"HSK점수 충족","자격미달"),"자격미달"))))))),IF(P354="B",IF(Q354&gt;699,"TOEIC 충족",IF(R354&gt;263,"New-TEPS 충족",IF(S354&gt;78,"TOEFL 충족",IF(T354&gt;699,"JPT 충족",IF(W354&gt;63,"G-TELP 충족",IF(U354=6,"HSK점수 충족",IF(U354=5,IF(V354&gt;179,"HSK점수 충족","자격미달"),"자격미달"))))))),IF(P354="C",IF(Q354&gt;599,"TOEIC 충족",IF(R354&gt;226,"New-TEPS 충족",IF(S354&gt;67,"TOEFL 충족",IF(T354&gt;599,"JPT 충족",IF(W354&gt;49,"G-TELP 충족",IF(U354=6,"HSK점수 충족",IF(U354=5,"HSK점수 충족",IF(U354=4,IF(V354&gt;209,"HSK점수 충족","자격미달"),"자격미달")))))))),IF(P354="D",IF(Q354&gt;649,"TOEIC 충족",IF(R354&gt;244,"New-TEPS 충족",IF(S354&gt;73,"TOEFL 충족",IF(T354&gt;649,"JPT 충족",IF(W354&gt;56,"G-TELP 충족",IF(U1295=6,"HSK점수 충족",IF(U1295=5,"HSK점수 충족",IF(U1295=4,IF(V1295&gt;254,"HSK점수 충족","자격미달"),"자격미달")))))))),0))))</f>
        <v>TOEIC 충족</v>
      </c>
      <c r="AC354" s="21"/>
      <c r="AD354" s="4">
        <f>IF(P354="A",VLOOKUP(Q354,[1]교육_어학_경력backdata!$B$3:$C$9,2,1),IF(P354="B",VLOOKUP(Q354,[1]교육_어학_경력backdata!$G$3:$H$9,2,1),IF(P354="C",0,"오류")))</f>
        <v>12</v>
      </c>
      <c r="AE354" s="4">
        <f>IF(P354="A",VLOOKUP(R354,[1]교육_어학_경력backdata!$B$11:$C$17,2,1),IF(P354="B",VLOOKUP(R354,[1]교육_어학_경력backdata!$G$11:$H$17,2,1),IF(P354="C",0,"오류")))</f>
        <v>0</v>
      </c>
      <c r="AF354" s="4">
        <f>IF(P354="A",VLOOKUP(S354,[1]교육_어학_경력backdata!$B$19:$C$25,2,1),IF(P354="B",VLOOKUP(S354,[1]교육_어학_경력backdata!$G$19:$H$25,2,1),IF(P354="C",0,"오류")))</f>
        <v>0</v>
      </c>
      <c r="AG354" s="4">
        <f>IF(P354="A",VLOOKUP(T354,[1]교육_어학_경력backdata!$B$3:$C$9,2,1),IF(P354="B",VLOOKUP(T354,[1]교육_어학_경력backdata!$G$3:$H$9,2,1),IF(P354="C",0,"오류")))</f>
        <v>0</v>
      </c>
      <c r="AH354" s="4">
        <f>IF(P354="A",IF(U354=0,0,IF(U354=4,0,IF(U354=5,VLOOKUP(V354,[1]교육_어학_경력backdata!$B$27:$C$29,2,1),IF(U354=6,VLOOKUP(V354,[1]교육_어학_경력backdata!$B$31:$C$34,2,1))))),IF(P354="B",IF(U354=0,0,IF(U354=4,0,IF(U354=5,VLOOKUP(V354,[1]교육_어학_경력backdata!$G$27:$H$31,2,1),IF(U354=6,VLOOKUP(V354,[1]교육_어학_경력backdata!$G$33:$H$34,2,1))))),IF(CT354="C",0,"오류")))</f>
        <v>0</v>
      </c>
      <c r="AI354" s="4">
        <f>IF(P354="A",VLOOKUP(W354,[1]교육_어학_경력backdata!$B$36:$C$42,2,1),IF(P354="B",VLOOKUP(W354,[1]교육_어학_경력backdata!$G$36:$H$42,2,1),IF(P354="C",0,"오류")))</f>
        <v>0</v>
      </c>
      <c r="AJ354" s="4">
        <f>SUM(AD354:AI354)</f>
        <v>12</v>
      </c>
      <c r="AK354" s="4">
        <f>_xlfn.MAXIFS(AJ:AJ,B:B,B354)</f>
        <v>12</v>
      </c>
      <c r="AL354" s="4"/>
      <c r="AM354" s="21"/>
      <c r="AN354" s="4"/>
      <c r="AO354" s="4"/>
    </row>
    <row r="355" spans="1:41" x14ac:dyDescent="0.4">
      <c r="A355" s="3">
        <f>IF(B354=B355,A354,A354+1)</f>
        <v>326</v>
      </c>
      <c r="B355" s="3" t="s">
        <v>4654</v>
      </c>
      <c r="C355" s="3" t="s">
        <v>4653</v>
      </c>
      <c r="D355" s="3" t="s">
        <v>3044</v>
      </c>
      <c r="E355" s="3" t="s">
        <v>3043</v>
      </c>
      <c r="F355" s="3">
        <f>IF(B355=B354,F354+1,1)</f>
        <v>1</v>
      </c>
      <c r="G355" s="3" t="s">
        <v>6380</v>
      </c>
      <c r="H355" s="3" t="s">
        <v>6379</v>
      </c>
      <c r="I355" s="3" t="s">
        <v>6378</v>
      </c>
      <c r="J355" s="3" t="s">
        <v>6955</v>
      </c>
      <c r="K355" s="3"/>
      <c r="L355" s="3" t="s">
        <v>6411</v>
      </c>
      <c r="M355" s="3" t="s">
        <v>7222</v>
      </c>
      <c r="P355" s="3" t="s">
        <v>2434</v>
      </c>
      <c r="Q355" s="3">
        <f>IF(H355="TOEIC",VALUE(L355),0)</f>
        <v>915</v>
      </c>
      <c r="R355" s="3">
        <f>IF(H355="NEW TEPS",VALUE(L355),0)</f>
        <v>0</v>
      </c>
      <c r="S355" s="3">
        <f>IF(H355="TOEFL(ibt)",VALUE(L355),0)</f>
        <v>0</v>
      </c>
      <c r="T355" s="3">
        <f>IF(H355="JPT",VALUE(L355),0)</f>
        <v>0</v>
      </c>
      <c r="U355" s="3">
        <f>IF(H355="HSK",VALUE(K355),0)</f>
        <v>0</v>
      </c>
      <c r="V355" s="3">
        <f>IF(H355="HSK",VALUE(L355),0)</f>
        <v>0</v>
      </c>
      <c r="W355" s="3">
        <f>IF(H355="G-TELP Level2",VALUE(L355),0)</f>
        <v>0</v>
      </c>
      <c r="X355" s="3">
        <f>IF(P355="A",IF(Q355&gt;849,1,IF(R355&gt;335,1,IF(S355&gt;97,1,IF(T355&gt;849,1,IF(W355&gt;82,1,IF(U355=6,1,IF(U355=5,IF(V355&gt;254,1,0),0))))))),IF(P355="B",IF(Q355&gt;699,1,IF(R355&gt;263,1,IF(S355&gt;78,1,IF(T355&gt;699,1,IF(W355&gt;63,1,IF(U355=6,1,IF(U355=5,IF(V355&gt;179,1,0),0))))))),IF(P355="C",IF(Q355&gt;599,1,IF(R355&gt;226,1,IF(S355&gt;67,1,IF(T355&gt;599,1,IF(W355&gt;49,1,IF(U355=6,1,IF(U355=5,1,IF(U355=4,IF(V355&gt;209,1,0),0)))))))),IF(P355="D",IF(Q355&gt;649,1,IF(R355&gt;244,1,IF(S355&gt;73,1,IF(T355&gt;649,1,IF(W355&gt;56,1,IF(U355=6,1,IF(U355=5,1,IF(U355=4,IF(V355&gt;254,1,0),0)))))))),0))))</f>
        <v>1</v>
      </c>
      <c r="Y355" s="3">
        <f>SUMIF(B:B,B355,X:X)</f>
        <v>1</v>
      </c>
      <c r="Z355" s="3" t="str">
        <f>IF(Y355&gt;0,"어학 충족","자격미달")</f>
        <v>어학 충족</v>
      </c>
      <c r="AA355" s="3"/>
      <c r="AB355" s="3" t="str">
        <f>IF(P355="A",IF(Q355&gt;849,"TOEIC 충족",IF(R355&gt;335,"New-TEPS 충족",IF(S355&gt;97,"TOEFL 충족",IF(T355&gt;849,"JPT 충족",IF(W355&gt;82,"G-TELP 충족",IF(U355=6,"HSK점수 충족",IF(U355=5,IF(V355&gt;254,"HSK점수 충족","자격미달"),"자격미달"))))))),IF(P355="B",IF(Q355&gt;699,"TOEIC 충족",IF(R355&gt;263,"New-TEPS 충족",IF(S355&gt;78,"TOEFL 충족",IF(T355&gt;699,"JPT 충족",IF(W355&gt;63,"G-TELP 충족",IF(U355=6,"HSK점수 충족",IF(U355=5,IF(V355&gt;179,"HSK점수 충족","자격미달"),"자격미달"))))))),IF(P355="C",IF(Q355&gt;599,"TOEIC 충족",IF(R355&gt;226,"New-TEPS 충족",IF(S355&gt;67,"TOEFL 충족",IF(T355&gt;599,"JPT 충족",IF(W355&gt;49,"G-TELP 충족",IF(U355=6,"HSK점수 충족",IF(U355=5,"HSK점수 충족",IF(U355=4,IF(V355&gt;209,"HSK점수 충족","자격미달"),"자격미달")))))))),IF(P355="D",IF(Q355&gt;649,"TOEIC 충족",IF(R355&gt;244,"New-TEPS 충족",IF(S355&gt;73,"TOEFL 충족",IF(T355&gt;649,"JPT 충족",IF(W355&gt;56,"G-TELP 충족",IF(U1296=6,"HSK점수 충족",IF(U1296=5,"HSK점수 충족",IF(U1296=4,IF(V1296&gt;254,"HSK점수 충족","자격미달"),"자격미달")))))))),0))))</f>
        <v>TOEIC 충족</v>
      </c>
      <c r="AC355" s="21"/>
      <c r="AD355" s="3">
        <f>IF(P355="A",VLOOKUP(Q355,[1]교육_어학_경력backdata!$B$3:$C$9,2,1),IF(P355="B",VLOOKUP(Q355,[1]교육_어학_경력backdata!$G$3:$H$9,2,1),IF(P355="C",0,"오류")))</f>
        <v>16</v>
      </c>
      <c r="AE355" s="3">
        <f>IF(P355="A",VLOOKUP(R355,[1]교육_어학_경력backdata!$B$11:$C$17,2,1),IF(P355="B",VLOOKUP(R355,[1]교육_어학_경력backdata!$G$11:$H$17,2,1),IF(P355="C",0,"오류")))</f>
        <v>0</v>
      </c>
      <c r="AF355" s="3">
        <f>IF(P355="A",VLOOKUP(S355,[1]교육_어학_경력backdata!$B$19:$C$25,2,1),IF(P355="B",VLOOKUP(S355,[1]교육_어학_경력backdata!$G$19:$H$25,2,1),IF(P355="C",0,"오류")))</f>
        <v>0</v>
      </c>
      <c r="AG355" s="3">
        <f>IF(P355="A",VLOOKUP(T355,[1]교육_어학_경력backdata!$B$3:$C$9,2,1),IF(P355="B",VLOOKUP(T355,[1]교육_어학_경력backdata!$G$3:$H$9,2,1),IF(P355="C",0,"오류")))</f>
        <v>0</v>
      </c>
      <c r="AH355" s="3">
        <f>IF(P355="A",IF(U355=0,0,IF(U355=4,0,IF(U355=5,VLOOKUP(V355,[1]교육_어학_경력backdata!$B$27:$C$29,2,1),IF(U355=6,VLOOKUP(V355,[1]교육_어학_경력backdata!$B$31:$C$34,2,1))))),IF(P355="B",IF(U355=0,0,IF(U355=4,0,IF(U355=5,VLOOKUP(V355,[1]교육_어학_경력backdata!$G$27:$H$31,2,1),IF(U355=6,VLOOKUP(V355,[1]교육_어학_경력backdata!$G$33:$H$34,2,1))))),IF(CT355="C",0,"오류")))</f>
        <v>0</v>
      </c>
      <c r="AI355" s="3">
        <f>IF(P355="A",VLOOKUP(W355,[1]교육_어학_경력backdata!$B$36:$C$42,2,1),IF(P355="B",VLOOKUP(W355,[1]교육_어학_경력backdata!$G$36:$H$42,2,1),IF(P355="C",0,"오류")))</f>
        <v>0</v>
      </c>
      <c r="AJ355" s="3">
        <f>SUM(AD355:AI355)</f>
        <v>16</v>
      </c>
      <c r="AK355" s="3">
        <f>_xlfn.MAXIFS(AJ:AJ,B:B,B355)</f>
        <v>16</v>
      </c>
      <c r="AL355" s="3"/>
      <c r="AM355" s="21"/>
      <c r="AN355" s="3"/>
      <c r="AO355" s="3"/>
    </row>
    <row r="356" spans="1:41" x14ac:dyDescent="0.4">
      <c r="A356" s="4">
        <f>IF(B355=B356,A355,A355+1)</f>
        <v>327</v>
      </c>
      <c r="B356" s="4" t="s">
        <v>4646</v>
      </c>
      <c r="C356" s="4" t="s">
        <v>4645</v>
      </c>
      <c r="D356" s="4" t="s">
        <v>3044</v>
      </c>
      <c r="E356" s="4" t="s">
        <v>3043</v>
      </c>
      <c r="F356" s="4">
        <f>IF(B356=B355,F355+1,1)</f>
        <v>1</v>
      </c>
      <c r="G356" s="4" t="s">
        <v>6380</v>
      </c>
      <c r="H356" s="4" t="s">
        <v>6583</v>
      </c>
      <c r="I356" s="4" t="s">
        <v>6582</v>
      </c>
      <c r="J356" s="4" t="s">
        <v>6962</v>
      </c>
      <c r="K356" s="4" t="s">
        <v>6759</v>
      </c>
      <c r="L356" s="4" t="s">
        <v>7180</v>
      </c>
      <c r="M356" s="4" t="s">
        <v>7221</v>
      </c>
      <c r="P356" s="4" t="s">
        <v>2434</v>
      </c>
      <c r="Q356" s="4">
        <f>IF(H356="TOEIC",VALUE(L356),0)</f>
        <v>0</v>
      </c>
      <c r="R356" s="4">
        <f>IF(H356="NEW TEPS",VALUE(L356),0)</f>
        <v>0</v>
      </c>
      <c r="S356" s="4">
        <f>IF(H356="TOEFL(ibt)",VALUE(L356),0)</f>
        <v>0</v>
      </c>
      <c r="T356" s="4">
        <f>IF(H356="JPT",VALUE(L356),0)</f>
        <v>0</v>
      </c>
      <c r="U356" s="4">
        <f>IF(H356="HSK",VALUE(K356),0)</f>
        <v>6</v>
      </c>
      <c r="V356" s="4">
        <f>IF(H356="HSK",VALUE(L356),0)</f>
        <v>180</v>
      </c>
      <c r="W356" s="4">
        <f>IF(H356="G-TELP Level2",VALUE(L356),0)</f>
        <v>0</v>
      </c>
      <c r="X356" s="4">
        <f>IF(P356="A",IF(Q356&gt;849,1,IF(R356&gt;335,1,IF(S356&gt;97,1,IF(T356&gt;849,1,IF(W356&gt;82,1,IF(U356=6,1,IF(U356=5,IF(V356&gt;254,1,0),0))))))),IF(P356="B",IF(Q356&gt;699,1,IF(R356&gt;263,1,IF(S356&gt;78,1,IF(T356&gt;699,1,IF(W356&gt;63,1,IF(U356=6,1,IF(U356=5,IF(V356&gt;179,1,0),0))))))),IF(P356="C",IF(Q356&gt;599,1,IF(R356&gt;226,1,IF(S356&gt;67,1,IF(T356&gt;599,1,IF(W356&gt;49,1,IF(U356=6,1,IF(U356=5,1,IF(U356=4,IF(V356&gt;209,1,0),0)))))))),IF(P356="D",IF(Q356&gt;649,1,IF(R356&gt;244,1,IF(S356&gt;73,1,IF(T356&gt;649,1,IF(W356&gt;56,1,IF(U356=6,1,IF(U356=5,1,IF(U356=4,IF(V356&gt;254,1,0),0)))))))),0))))</f>
        <v>1</v>
      </c>
      <c r="Y356" s="4">
        <f>SUMIF(B:B,B356,X:X)</f>
        <v>1</v>
      </c>
      <c r="Z356" s="4" t="str">
        <f>IF(Y356&gt;0,"어학 충족","자격미달")</f>
        <v>어학 충족</v>
      </c>
      <c r="AA356" s="4"/>
      <c r="AB356" s="4" t="str">
        <f>IF(P356="A",IF(Q356&gt;849,"TOEIC 충족",IF(R356&gt;335,"New-TEPS 충족",IF(S356&gt;97,"TOEFL 충족",IF(T356&gt;849,"JPT 충족",IF(W356&gt;82,"G-TELP 충족",IF(U356=6,"HSK점수 충족",IF(U356=5,IF(V356&gt;254,"HSK점수 충족","자격미달"),"자격미달"))))))),IF(P356="B",IF(Q356&gt;699,"TOEIC 충족",IF(R356&gt;263,"New-TEPS 충족",IF(S356&gt;78,"TOEFL 충족",IF(T356&gt;699,"JPT 충족",IF(W356&gt;63,"G-TELP 충족",IF(U356=6,"HSK점수 충족",IF(U356=5,IF(V356&gt;179,"HSK점수 충족","자격미달"),"자격미달"))))))),IF(P356="C",IF(Q356&gt;599,"TOEIC 충족",IF(R356&gt;226,"New-TEPS 충족",IF(S356&gt;67,"TOEFL 충족",IF(T356&gt;599,"JPT 충족",IF(W356&gt;49,"G-TELP 충족",IF(U356=6,"HSK점수 충족",IF(U356=5,"HSK점수 충족",IF(U356=4,IF(V356&gt;209,"HSK점수 충족","자격미달"),"자격미달")))))))),IF(P356="D",IF(Q356&gt;649,"TOEIC 충족",IF(R356&gt;244,"New-TEPS 충족",IF(S356&gt;73,"TOEFL 충족",IF(T356&gt;649,"JPT 충족",IF(W356&gt;56,"G-TELP 충족",IF(U1297=6,"HSK점수 충족",IF(U1297=5,"HSK점수 충족",IF(U1297=4,IF(V1297&gt;254,"HSK점수 충족","자격미달"),"자격미달")))))))),0))))</f>
        <v>HSK점수 충족</v>
      </c>
      <c r="AC356" s="21"/>
      <c r="AD356" s="4">
        <f>IF(P356="A",VLOOKUP(Q356,[1]교육_어학_경력backdata!$B$3:$C$9,2,1),IF(P356="B",VLOOKUP(Q356,[1]교육_어학_경력backdata!$G$3:$H$9,2,1),IF(P356="C",0,"오류")))</f>
        <v>0</v>
      </c>
      <c r="AE356" s="4">
        <f>IF(P356="A",VLOOKUP(R356,[1]교육_어학_경력backdata!$B$11:$C$17,2,1),IF(P356="B",VLOOKUP(R356,[1]교육_어학_경력backdata!$G$11:$H$17,2,1),IF(P356="C",0,"오류")))</f>
        <v>0</v>
      </c>
      <c r="AF356" s="4">
        <f>IF(P356="A",VLOOKUP(S356,[1]교육_어학_경력backdata!$B$19:$C$25,2,1),IF(P356="B",VLOOKUP(S356,[1]교육_어학_경력backdata!$G$19:$H$25,2,1),IF(P356="C",0,"오류")))</f>
        <v>0</v>
      </c>
      <c r="AG356" s="4">
        <f>IF(P356="A",VLOOKUP(T356,[1]교육_어학_경력backdata!$B$3:$C$9,2,1),IF(P356="B",VLOOKUP(T356,[1]교육_어학_경력backdata!$G$3:$H$9,2,1),IF(P356="C",0,"오류")))</f>
        <v>0</v>
      </c>
      <c r="AH356" s="4">
        <f>IF(P356="A",IF(U356=0,0,IF(U356=4,0,IF(U356=5,VLOOKUP(V356,[1]교육_어학_경력backdata!$B$27:$C$29,2,1),IF(U356=6,VLOOKUP(V356,[1]교육_어학_경력backdata!$B$31:$C$34,2,1))))),IF(P356="B",IF(U356=0,0,IF(U356=4,0,IF(U356=5,VLOOKUP(V356,[1]교육_어학_경력backdata!$G$27:$H$31,2,1),IF(U356=6,VLOOKUP(V356,[1]교육_어학_경력backdata!$G$33:$H$34,2,1))))),IF(CT356="C",0,"오류")))</f>
        <v>16</v>
      </c>
      <c r="AI356" s="4">
        <f>IF(P356="A",VLOOKUP(W356,[1]교육_어학_경력backdata!$B$36:$C$42,2,1),IF(P356="B",VLOOKUP(W356,[1]교육_어학_경력backdata!$G$36:$H$42,2,1),IF(P356="C",0,"오류")))</f>
        <v>0</v>
      </c>
      <c r="AJ356" s="4">
        <f>SUM(AD356:AI356)</f>
        <v>16</v>
      </c>
      <c r="AK356" s="4">
        <f>_xlfn.MAXIFS(AJ:AJ,B:B,B356)</f>
        <v>16</v>
      </c>
      <c r="AL356" s="4"/>
      <c r="AM356" s="21"/>
      <c r="AN356" s="4"/>
      <c r="AO356" s="4"/>
    </row>
    <row r="357" spans="1:41" x14ac:dyDescent="0.4">
      <c r="A357" s="3">
        <f>IF(B356=B357,A356,A356+1)</f>
        <v>328</v>
      </c>
      <c r="B357" s="3" t="s">
        <v>4641</v>
      </c>
      <c r="C357" s="3" t="s">
        <v>3654</v>
      </c>
      <c r="D357" s="3" t="s">
        <v>3044</v>
      </c>
      <c r="E357" s="3" t="s">
        <v>3043</v>
      </c>
      <c r="F357" s="3">
        <f>IF(B357=B356,F356+1,1)</f>
        <v>1</v>
      </c>
      <c r="G357" s="3" t="s">
        <v>6380</v>
      </c>
      <c r="H357" s="3" t="s">
        <v>6379</v>
      </c>
      <c r="I357" s="3" t="s">
        <v>6378</v>
      </c>
      <c r="J357" s="3" t="s">
        <v>6935</v>
      </c>
      <c r="K357" s="3"/>
      <c r="L357" s="3" t="s">
        <v>6614</v>
      </c>
      <c r="M357" s="3" t="s">
        <v>7220</v>
      </c>
      <c r="P357" s="3" t="s">
        <v>2434</v>
      </c>
      <c r="Q357" s="3">
        <f>IF(H357="TOEIC",VALUE(L357),0)</f>
        <v>925</v>
      </c>
      <c r="R357" s="3">
        <f>IF(H357="NEW TEPS",VALUE(L357),0)</f>
        <v>0</v>
      </c>
      <c r="S357" s="3">
        <f>IF(H357="TOEFL(ibt)",VALUE(L357),0)</f>
        <v>0</v>
      </c>
      <c r="T357" s="3">
        <f>IF(H357="JPT",VALUE(L357),0)</f>
        <v>0</v>
      </c>
      <c r="U357" s="3">
        <f>IF(H357="HSK",VALUE(K357),0)</f>
        <v>0</v>
      </c>
      <c r="V357" s="3">
        <f>IF(H357="HSK",VALUE(L357),0)</f>
        <v>0</v>
      </c>
      <c r="W357" s="3">
        <f>IF(H357="G-TELP Level2",VALUE(L357),0)</f>
        <v>0</v>
      </c>
      <c r="X357" s="3">
        <f>IF(P357="A",IF(Q357&gt;849,1,IF(R357&gt;335,1,IF(S357&gt;97,1,IF(T357&gt;849,1,IF(W357&gt;82,1,IF(U357=6,1,IF(U357=5,IF(V357&gt;254,1,0),0))))))),IF(P357="B",IF(Q357&gt;699,1,IF(R357&gt;263,1,IF(S357&gt;78,1,IF(T357&gt;699,1,IF(W357&gt;63,1,IF(U357=6,1,IF(U357=5,IF(V357&gt;179,1,0),0))))))),IF(P357="C",IF(Q357&gt;599,1,IF(R357&gt;226,1,IF(S357&gt;67,1,IF(T357&gt;599,1,IF(W357&gt;49,1,IF(U357=6,1,IF(U357=5,1,IF(U357=4,IF(V357&gt;209,1,0),0)))))))),IF(P357="D",IF(Q357&gt;649,1,IF(R357&gt;244,1,IF(S357&gt;73,1,IF(T357&gt;649,1,IF(W357&gt;56,1,IF(U357=6,1,IF(U357=5,1,IF(U357=4,IF(V357&gt;254,1,0),0)))))))),0))))</f>
        <v>1</v>
      </c>
      <c r="Y357" s="3">
        <f>SUMIF(B:B,B357,X:X)</f>
        <v>1</v>
      </c>
      <c r="Z357" s="3" t="str">
        <f>IF(Y357&gt;0,"어학 충족","자격미달")</f>
        <v>어학 충족</v>
      </c>
      <c r="AA357" s="3"/>
      <c r="AB357" s="3" t="str">
        <f>IF(P357="A",IF(Q357&gt;849,"TOEIC 충족",IF(R357&gt;335,"New-TEPS 충족",IF(S357&gt;97,"TOEFL 충족",IF(T357&gt;849,"JPT 충족",IF(W357&gt;82,"G-TELP 충족",IF(U357=6,"HSK점수 충족",IF(U357=5,IF(V357&gt;254,"HSK점수 충족","자격미달"),"자격미달"))))))),IF(P357="B",IF(Q357&gt;699,"TOEIC 충족",IF(R357&gt;263,"New-TEPS 충족",IF(S357&gt;78,"TOEFL 충족",IF(T357&gt;699,"JPT 충족",IF(W357&gt;63,"G-TELP 충족",IF(U357=6,"HSK점수 충족",IF(U357=5,IF(V357&gt;179,"HSK점수 충족","자격미달"),"자격미달"))))))),IF(P357="C",IF(Q357&gt;599,"TOEIC 충족",IF(R357&gt;226,"New-TEPS 충족",IF(S357&gt;67,"TOEFL 충족",IF(T357&gt;599,"JPT 충족",IF(W357&gt;49,"G-TELP 충족",IF(U357=6,"HSK점수 충족",IF(U357=5,"HSK점수 충족",IF(U357=4,IF(V357&gt;209,"HSK점수 충족","자격미달"),"자격미달")))))))),IF(P357="D",IF(Q357&gt;649,"TOEIC 충족",IF(R357&gt;244,"New-TEPS 충족",IF(S357&gt;73,"TOEFL 충족",IF(T357&gt;649,"JPT 충족",IF(W357&gt;56,"G-TELP 충족",IF(U1298=6,"HSK점수 충족",IF(U1298=5,"HSK점수 충족",IF(U1298=4,IF(V1298&gt;254,"HSK점수 충족","자격미달"),"자격미달")))))))),0))))</f>
        <v>TOEIC 충족</v>
      </c>
      <c r="AC357" s="21"/>
      <c r="AD357" s="3">
        <f>IF(P357="A",VLOOKUP(Q357,[1]교육_어학_경력backdata!$B$3:$C$9,2,1),IF(P357="B",VLOOKUP(Q357,[1]교육_어학_경력backdata!$G$3:$H$9,2,1),IF(P357="C",0,"오류")))</f>
        <v>18</v>
      </c>
      <c r="AE357" s="3">
        <f>IF(P357="A",VLOOKUP(R357,[1]교육_어학_경력backdata!$B$11:$C$17,2,1),IF(P357="B",VLOOKUP(R357,[1]교육_어학_경력backdata!$G$11:$H$17,2,1),IF(P357="C",0,"오류")))</f>
        <v>0</v>
      </c>
      <c r="AF357" s="3">
        <f>IF(P357="A",VLOOKUP(S357,[1]교육_어학_경력backdata!$B$19:$C$25,2,1),IF(P357="B",VLOOKUP(S357,[1]교육_어학_경력backdata!$G$19:$H$25,2,1),IF(P357="C",0,"오류")))</f>
        <v>0</v>
      </c>
      <c r="AG357" s="3">
        <f>IF(P357="A",VLOOKUP(T357,[1]교육_어학_경력backdata!$B$3:$C$9,2,1),IF(P357="B",VLOOKUP(T357,[1]교육_어학_경력backdata!$G$3:$H$9,2,1),IF(P357="C",0,"오류")))</f>
        <v>0</v>
      </c>
      <c r="AH357" s="3">
        <f>IF(P357="A",IF(U357=0,0,IF(U357=4,0,IF(U357=5,VLOOKUP(V357,[1]교육_어학_경력backdata!$B$27:$C$29,2,1),IF(U357=6,VLOOKUP(V357,[1]교육_어학_경력backdata!$B$31:$C$34,2,1))))),IF(P357="B",IF(U357=0,0,IF(U357=4,0,IF(U357=5,VLOOKUP(V357,[1]교육_어학_경력backdata!$G$27:$H$31,2,1),IF(U357=6,VLOOKUP(V357,[1]교육_어학_경력backdata!$G$33:$H$34,2,1))))),IF(CT357="C",0,"오류")))</f>
        <v>0</v>
      </c>
      <c r="AI357" s="3">
        <f>IF(P357="A",VLOOKUP(W357,[1]교육_어학_경력backdata!$B$36:$C$42,2,1),IF(P357="B",VLOOKUP(W357,[1]교육_어학_경력backdata!$G$36:$H$42,2,1),IF(P357="C",0,"오류")))</f>
        <v>0</v>
      </c>
      <c r="AJ357" s="3">
        <f>SUM(AD357:AI357)</f>
        <v>18</v>
      </c>
      <c r="AK357" s="3">
        <f>_xlfn.MAXIFS(AJ:AJ,B:B,B357)</f>
        <v>18</v>
      </c>
      <c r="AL357" s="3"/>
      <c r="AM357" s="21"/>
      <c r="AN357" s="3"/>
      <c r="AO357" s="3"/>
    </row>
    <row r="358" spans="1:41" x14ac:dyDescent="0.4">
      <c r="A358" s="4">
        <f>IF(B357=B358,A357,A357+1)</f>
        <v>329</v>
      </c>
      <c r="B358" s="4" t="s">
        <v>4632</v>
      </c>
      <c r="C358" s="4" t="s">
        <v>1022</v>
      </c>
      <c r="D358" s="4" t="s">
        <v>3044</v>
      </c>
      <c r="E358" s="4" t="s">
        <v>3043</v>
      </c>
      <c r="F358" s="4">
        <f>IF(B358=B357,F357+1,1)</f>
        <v>1</v>
      </c>
      <c r="G358" s="4" t="s">
        <v>6380</v>
      </c>
      <c r="H358" s="4" t="s">
        <v>6379</v>
      </c>
      <c r="I358" s="4" t="s">
        <v>6378</v>
      </c>
      <c r="J358" s="4" t="s">
        <v>6383</v>
      </c>
      <c r="K358" s="4"/>
      <c r="L358" s="4" t="s">
        <v>6569</v>
      </c>
      <c r="M358" s="4" t="s">
        <v>7219</v>
      </c>
      <c r="P358" s="4" t="s">
        <v>2434</v>
      </c>
      <c r="Q358" s="4">
        <f>IF(H358="TOEIC",VALUE(L358),0)</f>
        <v>910</v>
      </c>
      <c r="R358" s="4">
        <f>IF(H358="NEW TEPS",VALUE(L358),0)</f>
        <v>0</v>
      </c>
      <c r="S358" s="4">
        <f>IF(H358="TOEFL(ibt)",VALUE(L358),0)</f>
        <v>0</v>
      </c>
      <c r="T358" s="4">
        <f>IF(H358="JPT",VALUE(L358),0)</f>
        <v>0</v>
      </c>
      <c r="U358" s="4">
        <f>IF(H358="HSK",VALUE(K358),0)</f>
        <v>0</v>
      </c>
      <c r="V358" s="4">
        <f>IF(H358="HSK",VALUE(L358),0)</f>
        <v>0</v>
      </c>
      <c r="W358" s="4">
        <f>IF(H358="G-TELP Level2",VALUE(L358),0)</f>
        <v>0</v>
      </c>
      <c r="X358" s="4">
        <f>IF(P358="A",IF(Q358&gt;849,1,IF(R358&gt;335,1,IF(S358&gt;97,1,IF(T358&gt;849,1,IF(W358&gt;82,1,IF(U358=6,1,IF(U358=5,IF(V358&gt;254,1,0),0))))))),IF(P358="B",IF(Q358&gt;699,1,IF(R358&gt;263,1,IF(S358&gt;78,1,IF(T358&gt;699,1,IF(W358&gt;63,1,IF(U358=6,1,IF(U358=5,IF(V358&gt;179,1,0),0))))))),IF(P358="C",IF(Q358&gt;599,1,IF(R358&gt;226,1,IF(S358&gt;67,1,IF(T358&gt;599,1,IF(W358&gt;49,1,IF(U358=6,1,IF(U358=5,1,IF(U358=4,IF(V358&gt;209,1,0),0)))))))),IF(P358="D",IF(Q358&gt;649,1,IF(R358&gt;244,1,IF(S358&gt;73,1,IF(T358&gt;649,1,IF(W358&gt;56,1,IF(U358=6,1,IF(U358=5,1,IF(U358=4,IF(V358&gt;254,1,0),0)))))))),0))))</f>
        <v>1</v>
      </c>
      <c r="Y358" s="4">
        <f>SUMIF(B:B,B358,X:X)</f>
        <v>1</v>
      </c>
      <c r="Z358" s="4" t="str">
        <f>IF(Y358&gt;0,"어학 충족","자격미달")</f>
        <v>어학 충족</v>
      </c>
      <c r="AA358" s="4"/>
      <c r="AB358" s="4" t="str">
        <f>IF(P358="A",IF(Q358&gt;849,"TOEIC 충족",IF(R358&gt;335,"New-TEPS 충족",IF(S358&gt;97,"TOEFL 충족",IF(T358&gt;849,"JPT 충족",IF(W358&gt;82,"G-TELP 충족",IF(U358=6,"HSK점수 충족",IF(U358=5,IF(V358&gt;254,"HSK점수 충족","자격미달"),"자격미달"))))))),IF(P358="B",IF(Q358&gt;699,"TOEIC 충족",IF(R358&gt;263,"New-TEPS 충족",IF(S358&gt;78,"TOEFL 충족",IF(T358&gt;699,"JPT 충족",IF(W358&gt;63,"G-TELP 충족",IF(U358=6,"HSK점수 충족",IF(U358=5,IF(V358&gt;179,"HSK점수 충족","자격미달"),"자격미달"))))))),IF(P358="C",IF(Q358&gt;599,"TOEIC 충족",IF(R358&gt;226,"New-TEPS 충족",IF(S358&gt;67,"TOEFL 충족",IF(T358&gt;599,"JPT 충족",IF(W358&gt;49,"G-TELP 충족",IF(U358=6,"HSK점수 충족",IF(U358=5,"HSK점수 충족",IF(U358=4,IF(V358&gt;209,"HSK점수 충족","자격미달"),"자격미달")))))))),IF(P358="D",IF(Q358&gt;649,"TOEIC 충족",IF(R358&gt;244,"New-TEPS 충족",IF(S358&gt;73,"TOEFL 충족",IF(T358&gt;649,"JPT 충족",IF(W358&gt;56,"G-TELP 충족",IF(U1299=6,"HSK점수 충족",IF(U1299=5,"HSK점수 충족",IF(U1299=4,IF(V1299&gt;254,"HSK점수 충족","자격미달"),"자격미달")))))))),0))))</f>
        <v>TOEIC 충족</v>
      </c>
      <c r="AC358" s="21"/>
      <c r="AD358" s="4">
        <f>IF(P358="A",VLOOKUP(Q358,[1]교육_어학_경력backdata!$B$3:$C$9,2,1),IF(P358="B",VLOOKUP(Q358,[1]교육_어학_경력backdata!$G$3:$H$9,2,1),IF(P358="C",0,"오류")))</f>
        <v>16</v>
      </c>
      <c r="AE358" s="4">
        <f>IF(P358="A",VLOOKUP(R358,[1]교육_어학_경력backdata!$B$11:$C$17,2,1),IF(P358="B",VLOOKUP(R358,[1]교육_어학_경력backdata!$G$11:$H$17,2,1),IF(P358="C",0,"오류")))</f>
        <v>0</v>
      </c>
      <c r="AF358" s="4">
        <f>IF(P358="A",VLOOKUP(S358,[1]교육_어학_경력backdata!$B$19:$C$25,2,1),IF(P358="B",VLOOKUP(S358,[1]교육_어학_경력backdata!$G$19:$H$25,2,1),IF(P358="C",0,"오류")))</f>
        <v>0</v>
      </c>
      <c r="AG358" s="4">
        <f>IF(P358="A",VLOOKUP(T358,[1]교육_어학_경력backdata!$B$3:$C$9,2,1),IF(P358="B",VLOOKUP(T358,[1]교육_어학_경력backdata!$G$3:$H$9,2,1),IF(P358="C",0,"오류")))</f>
        <v>0</v>
      </c>
      <c r="AH358" s="4">
        <f>IF(P358="A",IF(U358=0,0,IF(U358=4,0,IF(U358=5,VLOOKUP(V358,[1]교육_어학_경력backdata!$B$27:$C$29,2,1),IF(U358=6,VLOOKUP(V358,[1]교육_어학_경력backdata!$B$31:$C$34,2,1))))),IF(P358="B",IF(U358=0,0,IF(U358=4,0,IF(U358=5,VLOOKUP(V358,[1]교육_어학_경력backdata!$G$27:$H$31,2,1),IF(U358=6,VLOOKUP(V358,[1]교육_어학_경력backdata!$G$33:$H$34,2,1))))),IF(CT358="C",0,"오류")))</f>
        <v>0</v>
      </c>
      <c r="AI358" s="4">
        <f>IF(P358="A",VLOOKUP(W358,[1]교육_어학_경력backdata!$B$36:$C$42,2,1),IF(P358="B",VLOOKUP(W358,[1]교육_어학_경력backdata!$G$36:$H$42,2,1),IF(P358="C",0,"오류")))</f>
        <v>0</v>
      </c>
      <c r="AJ358" s="4">
        <f>SUM(AD358:AI358)</f>
        <v>16</v>
      </c>
      <c r="AK358" s="4">
        <f>_xlfn.MAXIFS(AJ:AJ,B:B,B358)</f>
        <v>16</v>
      </c>
      <c r="AL358" s="4"/>
      <c r="AM358" s="21"/>
      <c r="AN358" s="4"/>
      <c r="AO358" s="4"/>
    </row>
    <row r="359" spans="1:41" x14ac:dyDescent="0.4">
      <c r="A359" s="3">
        <f>IF(B358=B359,A358,A358+1)</f>
        <v>330</v>
      </c>
      <c r="B359" s="3" t="s">
        <v>4625</v>
      </c>
      <c r="C359" s="3" t="s">
        <v>4624</v>
      </c>
      <c r="D359" s="3" t="s">
        <v>3044</v>
      </c>
      <c r="E359" s="3" t="s">
        <v>3043</v>
      </c>
      <c r="F359" s="3">
        <f>IF(B359=B358,F358+1,1)</f>
        <v>1</v>
      </c>
      <c r="G359" s="3" t="s">
        <v>6384</v>
      </c>
      <c r="H359" s="3" t="s">
        <v>6379</v>
      </c>
      <c r="I359" s="3" t="s">
        <v>6378</v>
      </c>
      <c r="J359" s="3" t="s">
        <v>6636</v>
      </c>
      <c r="K359" s="3"/>
      <c r="L359" s="3" t="s">
        <v>6674</v>
      </c>
      <c r="M359" s="3" t="s">
        <v>7218</v>
      </c>
      <c r="P359" s="3" t="s">
        <v>2434</v>
      </c>
      <c r="Q359" s="3">
        <f>IF(H359="TOEIC",VALUE(L359),0)</f>
        <v>905</v>
      </c>
      <c r="R359" s="3">
        <f>IF(H359="NEW TEPS",VALUE(L359),0)</f>
        <v>0</v>
      </c>
      <c r="S359" s="3">
        <f>IF(H359="TOEFL(ibt)",VALUE(L359),0)</f>
        <v>0</v>
      </c>
      <c r="T359" s="3">
        <f>IF(H359="JPT",VALUE(L359),0)</f>
        <v>0</v>
      </c>
      <c r="U359" s="3">
        <f>IF(H359="HSK",VALUE(K359),0)</f>
        <v>0</v>
      </c>
      <c r="V359" s="3">
        <f>IF(H359="HSK",VALUE(L359),0)</f>
        <v>0</v>
      </c>
      <c r="W359" s="3">
        <f>IF(H359="G-TELP Level2",VALUE(L359),0)</f>
        <v>0</v>
      </c>
      <c r="X359" s="3">
        <f>IF(P359="A",IF(Q359&gt;849,1,IF(R359&gt;335,1,IF(S359&gt;97,1,IF(T359&gt;849,1,IF(W359&gt;82,1,IF(U359=6,1,IF(U359=5,IF(V359&gt;254,1,0),0))))))),IF(P359="B",IF(Q359&gt;699,1,IF(R359&gt;263,1,IF(S359&gt;78,1,IF(T359&gt;699,1,IF(W359&gt;63,1,IF(U359=6,1,IF(U359=5,IF(V359&gt;179,1,0),0))))))),IF(P359="C",IF(Q359&gt;599,1,IF(R359&gt;226,1,IF(S359&gt;67,1,IF(T359&gt;599,1,IF(W359&gt;49,1,IF(U359=6,1,IF(U359=5,1,IF(U359=4,IF(V359&gt;209,1,0),0)))))))),IF(P359="D",IF(Q359&gt;649,1,IF(R359&gt;244,1,IF(S359&gt;73,1,IF(T359&gt;649,1,IF(W359&gt;56,1,IF(U359=6,1,IF(U359=5,1,IF(U359=4,IF(V359&gt;254,1,0),0)))))))),0))))</f>
        <v>1</v>
      </c>
      <c r="Y359" s="3">
        <f>SUMIF(B:B,B359,X:X)</f>
        <v>1</v>
      </c>
      <c r="Z359" s="3" t="str">
        <f>IF(Y359&gt;0,"어학 충족","자격미달")</f>
        <v>어학 충족</v>
      </c>
      <c r="AA359" s="3"/>
      <c r="AB359" s="3" t="str">
        <f>IF(P359="A",IF(Q359&gt;849,"TOEIC 충족",IF(R359&gt;335,"New-TEPS 충족",IF(S359&gt;97,"TOEFL 충족",IF(T359&gt;849,"JPT 충족",IF(W359&gt;82,"G-TELP 충족",IF(U359=6,"HSK점수 충족",IF(U359=5,IF(V359&gt;254,"HSK점수 충족","자격미달"),"자격미달"))))))),IF(P359="B",IF(Q359&gt;699,"TOEIC 충족",IF(R359&gt;263,"New-TEPS 충족",IF(S359&gt;78,"TOEFL 충족",IF(T359&gt;699,"JPT 충족",IF(W359&gt;63,"G-TELP 충족",IF(U359=6,"HSK점수 충족",IF(U359=5,IF(V359&gt;179,"HSK점수 충족","자격미달"),"자격미달"))))))),IF(P359="C",IF(Q359&gt;599,"TOEIC 충족",IF(R359&gt;226,"New-TEPS 충족",IF(S359&gt;67,"TOEFL 충족",IF(T359&gt;599,"JPT 충족",IF(W359&gt;49,"G-TELP 충족",IF(U359=6,"HSK점수 충족",IF(U359=5,"HSK점수 충족",IF(U359=4,IF(V359&gt;209,"HSK점수 충족","자격미달"),"자격미달")))))))),IF(P359="D",IF(Q359&gt;649,"TOEIC 충족",IF(R359&gt;244,"New-TEPS 충족",IF(S359&gt;73,"TOEFL 충족",IF(T359&gt;649,"JPT 충족",IF(W359&gt;56,"G-TELP 충족",IF(U1300=6,"HSK점수 충족",IF(U1300=5,"HSK점수 충족",IF(U1300=4,IF(V1300&gt;254,"HSK점수 충족","자격미달"),"자격미달")))))))),0))))</f>
        <v>TOEIC 충족</v>
      </c>
      <c r="AC359" s="21"/>
      <c r="AD359" s="3">
        <f>IF(P359="A",VLOOKUP(Q359,[1]교육_어학_경력backdata!$B$3:$C$9,2,1),IF(P359="B",VLOOKUP(Q359,[1]교육_어학_경력backdata!$G$3:$H$9,2,1),IF(P359="C",0,"오류")))</f>
        <v>16</v>
      </c>
      <c r="AE359" s="3">
        <f>IF(P359="A",VLOOKUP(R359,[1]교육_어학_경력backdata!$B$11:$C$17,2,1),IF(P359="B",VLOOKUP(R359,[1]교육_어학_경력backdata!$G$11:$H$17,2,1),IF(P359="C",0,"오류")))</f>
        <v>0</v>
      </c>
      <c r="AF359" s="3">
        <f>IF(P359="A",VLOOKUP(S359,[1]교육_어학_경력backdata!$B$19:$C$25,2,1),IF(P359="B",VLOOKUP(S359,[1]교육_어학_경력backdata!$G$19:$H$25,2,1),IF(P359="C",0,"오류")))</f>
        <v>0</v>
      </c>
      <c r="AG359" s="3">
        <f>IF(P359="A",VLOOKUP(T359,[1]교육_어학_경력backdata!$B$3:$C$9,2,1),IF(P359="B",VLOOKUP(T359,[1]교육_어학_경력backdata!$G$3:$H$9,2,1),IF(P359="C",0,"오류")))</f>
        <v>0</v>
      </c>
      <c r="AH359" s="3">
        <f>IF(P359="A",IF(U359=0,0,IF(U359=4,0,IF(U359=5,VLOOKUP(V359,[1]교육_어학_경력backdata!$B$27:$C$29,2,1),IF(U359=6,VLOOKUP(V359,[1]교육_어학_경력backdata!$B$31:$C$34,2,1))))),IF(P359="B",IF(U359=0,0,IF(U359=4,0,IF(U359=5,VLOOKUP(V359,[1]교육_어학_경력backdata!$G$27:$H$31,2,1),IF(U359=6,VLOOKUP(V359,[1]교육_어학_경력backdata!$G$33:$H$34,2,1))))),IF(CT359="C",0,"오류")))</f>
        <v>0</v>
      </c>
      <c r="AI359" s="3">
        <f>IF(P359="A",VLOOKUP(W359,[1]교육_어학_경력backdata!$B$36:$C$42,2,1),IF(P359="B",VLOOKUP(W359,[1]교육_어학_경력backdata!$G$36:$H$42,2,1),IF(P359="C",0,"오류")))</f>
        <v>0</v>
      </c>
      <c r="AJ359" s="3">
        <f>SUM(AD359:AI359)</f>
        <v>16</v>
      </c>
      <c r="AK359" s="3">
        <f>_xlfn.MAXIFS(AJ:AJ,B:B,B359)</f>
        <v>16</v>
      </c>
      <c r="AL359" s="3"/>
      <c r="AM359" s="21"/>
      <c r="AN359" s="3"/>
      <c r="AO359" s="3"/>
    </row>
    <row r="360" spans="1:41" x14ac:dyDescent="0.4">
      <c r="A360" s="4">
        <f>IF(B359=B360,A359,A359+1)</f>
        <v>331</v>
      </c>
      <c r="B360" s="4" t="s">
        <v>4619</v>
      </c>
      <c r="C360" s="4" t="s">
        <v>695</v>
      </c>
      <c r="D360" s="4" t="s">
        <v>3044</v>
      </c>
      <c r="E360" s="4" t="s">
        <v>3043</v>
      </c>
      <c r="F360" s="4">
        <f>IF(B360=B359,F359+1,1)</f>
        <v>1</v>
      </c>
      <c r="G360" s="4" t="s">
        <v>6380</v>
      </c>
      <c r="H360" s="4" t="s">
        <v>6379</v>
      </c>
      <c r="I360" s="4" t="s">
        <v>6378</v>
      </c>
      <c r="J360" s="4" t="s">
        <v>6449</v>
      </c>
      <c r="K360" s="4"/>
      <c r="L360" s="4" t="s">
        <v>6623</v>
      </c>
      <c r="M360" s="4" t="s">
        <v>7217</v>
      </c>
      <c r="P360" s="4" t="s">
        <v>2434</v>
      </c>
      <c r="Q360" s="4">
        <f>IF(H360="TOEIC",VALUE(L360),0)</f>
        <v>860</v>
      </c>
      <c r="R360" s="4">
        <f>IF(H360="NEW TEPS",VALUE(L360),0)</f>
        <v>0</v>
      </c>
      <c r="S360" s="4">
        <f>IF(H360="TOEFL(ibt)",VALUE(L360),0)</f>
        <v>0</v>
      </c>
      <c r="T360" s="4">
        <f>IF(H360="JPT",VALUE(L360),0)</f>
        <v>0</v>
      </c>
      <c r="U360" s="4">
        <f>IF(H360="HSK",VALUE(K360),0)</f>
        <v>0</v>
      </c>
      <c r="V360" s="4">
        <f>IF(H360="HSK",VALUE(L360),0)</f>
        <v>0</v>
      </c>
      <c r="W360" s="4">
        <f>IF(H360="G-TELP Level2",VALUE(L360),0)</f>
        <v>0</v>
      </c>
      <c r="X360" s="4">
        <f>IF(P360="A",IF(Q360&gt;849,1,IF(R360&gt;335,1,IF(S360&gt;97,1,IF(T360&gt;849,1,IF(W360&gt;82,1,IF(U360=6,1,IF(U360=5,IF(V360&gt;254,1,0),0))))))),IF(P360="B",IF(Q360&gt;699,1,IF(R360&gt;263,1,IF(S360&gt;78,1,IF(T360&gt;699,1,IF(W360&gt;63,1,IF(U360=6,1,IF(U360=5,IF(V360&gt;179,1,0),0))))))),IF(P360="C",IF(Q360&gt;599,1,IF(R360&gt;226,1,IF(S360&gt;67,1,IF(T360&gt;599,1,IF(W360&gt;49,1,IF(U360=6,1,IF(U360=5,1,IF(U360=4,IF(V360&gt;209,1,0),0)))))))),IF(P360="D",IF(Q360&gt;649,1,IF(R360&gt;244,1,IF(S360&gt;73,1,IF(T360&gt;649,1,IF(W360&gt;56,1,IF(U360=6,1,IF(U360=5,1,IF(U360=4,IF(V360&gt;254,1,0),0)))))))),0))))</f>
        <v>1</v>
      </c>
      <c r="Y360" s="4">
        <f>SUMIF(B:B,B360,X:X)</f>
        <v>2</v>
      </c>
      <c r="Z360" s="4" t="str">
        <f>IF(Y360&gt;0,"어학 충족","자격미달")</f>
        <v>어학 충족</v>
      </c>
      <c r="AA360" s="4"/>
      <c r="AB360" s="4" t="str">
        <f>IF(P360="A",IF(Q360&gt;849,"TOEIC 충족",IF(R360&gt;335,"New-TEPS 충족",IF(S360&gt;97,"TOEFL 충족",IF(T360&gt;849,"JPT 충족",IF(W360&gt;82,"G-TELP 충족",IF(U360=6,"HSK점수 충족",IF(U360=5,IF(V360&gt;254,"HSK점수 충족","자격미달"),"자격미달"))))))),IF(P360="B",IF(Q360&gt;699,"TOEIC 충족",IF(R360&gt;263,"New-TEPS 충족",IF(S360&gt;78,"TOEFL 충족",IF(T360&gt;699,"JPT 충족",IF(W360&gt;63,"G-TELP 충족",IF(U360=6,"HSK점수 충족",IF(U360=5,IF(V360&gt;179,"HSK점수 충족","자격미달"),"자격미달"))))))),IF(P360="C",IF(Q360&gt;599,"TOEIC 충족",IF(R360&gt;226,"New-TEPS 충족",IF(S360&gt;67,"TOEFL 충족",IF(T360&gt;599,"JPT 충족",IF(W360&gt;49,"G-TELP 충족",IF(U360=6,"HSK점수 충족",IF(U360=5,"HSK점수 충족",IF(U360=4,IF(V360&gt;209,"HSK점수 충족","자격미달"),"자격미달")))))))),IF(P360="D",IF(Q360&gt;649,"TOEIC 충족",IF(R360&gt;244,"New-TEPS 충족",IF(S360&gt;73,"TOEFL 충족",IF(T360&gt;649,"JPT 충족",IF(W360&gt;56,"G-TELP 충족",IF(U1301=6,"HSK점수 충족",IF(U1301=5,"HSK점수 충족",IF(U1301=4,IF(V1301&gt;254,"HSK점수 충족","자격미달"),"자격미달")))))))),0))))</f>
        <v>TOEIC 충족</v>
      </c>
      <c r="AC360" s="21"/>
      <c r="AD360" s="4">
        <f>IF(P360="A",VLOOKUP(Q360,[1]교육_어학_경력backdata!$B$3:$C$9,2,1),IF(P360="B",VLOOKUP(Q360,[1]교육_어학_경력backdata!$G$3:$H$9,2,1),IF(P360="C",0,"오류")))</f>
        <v>12</v>
      </c>
      <c r="AE360" s="4">
        <f>IF(P360="A",VLOOKUP(R360,[1]교육_어학_경력backdata!$B$11:$C$17,2,1),IF(P360="B",VLOOKUP(R360,[1]교육_어학_경력backdata!$G$11:$H$17,2,1),IF(P360="C",0,"오류")))</f>
        <v>0</v>
      </c>
      <c r="AF360" s="4">
        <f>IF(P360="A",VLOOKUP(S360,[1]교육_어학_경력backdata!$B$19:$C$25,2,1),IF(P360="B",VLOOKUP(S360,[1]교육_어학_경력backdata!$G$19:$H$25,2,1),IF(P360="C",0,"오류")))</f>
        <v>0</v>
      </c>
      <c r="AG360" s="4">
        <f>IF(P360="A",VLOOKUP(T360,[1]교육_어학_경력backdata!$B$3:$C$9,2,1),IF(P360="B",VLOOKUP(T360,[1]교육_어학_경력backdata!$G$3:$H$9,2,1),IF(P360="C",0,"오류")))</f>
        <v>0</v>
      </c>
      <c r="AH360" s="4">
        <f>IF(P360="A",IF(U360=0,0,IF(U360=4,0,IF(U360=5,VLOOKUP(V360,[1]교육_어학_경력backdata!$B$27:$C$29,2,1),IF(U360=6,VLOOKUP(V360,[1]교육_어학_경력backdata!$B$31:$C$34,2,1))))),IF(P360="B",IF(U360=0,0,IF(U360=4,0,IF(U360=5,VLOOKUP(V360,[1]교육_어학_경력backdata!$G$27:$H$31,2,1),IF(U360=6,VLOOKUP(V360,[1]교육_어학_경력backdata!$G$33:$H$34,2,1))))),IF(CT360="C",0,"오류")))</f>
        <v>0</v>
      </c>
      <c r="AI360" s="4">
        <f>IF(P360="A",VLOOKUP(W360,[1]교육_어학_경력backdata!$B$36:$C$42,2,1),IF(P360="B",VLOOKUP(W360,[1]교육_어학_경력backdata!$G$36:$H$42,2,1),IF(P360="C",0,"오류")))</f>
        <v>0</v>
      </c>
      <c r="AJ360" s="4">
        <f>SUM(AD360:AI360)</f>
        <v>12</v>
      </c>
      <c r="AK360" s="4">
        <f>_xlfn.MAXIFS(AJ:AJ,B:B,B360)</f>
        <v>20</v>
      </c>
      <c r="AL360" s="4"/>
      <c r="AM360" s="21"/>
      <c r="AN360" s="4" t="s">
        <v>6404</v>
      </c>
      <c r="AO360" s="4"/>
    </row>
    <row r="361" spans="1:41" x14ac:dyDescent="0.4">
      <c r="A361" s="6">
        <f>IF(B360=B361,A360,A360+1)</f>
        <v>331</v>
      </c>
      <c r="B361" s="6" t="s">
        <v>4619</v>
      </c>
      <c r="C361" s="6" t="s">
        <v>695</v>
      </c>
      <c r="D361" s="6" t="s">
        <v>3044</v>
      </c>
      <c r="E361" s="6" t="s">
        <v>3043</v>
      </c>
      <c r="F361" s="4">
        <f>IF(B361=B360,F360+1,1)</f>
        <v>2</v>
      </c>
      <c r="G361" s="4" t="s">
        <v>6380</v>
      </c>
      <c r="H361" s="4" t="s">
        <v>6583</v>
      </c>
      <c r="I361" s="4" t="s">
        <v>6582</v>
      </c>
      <c r="J361" s="4" t="s">
        <v>6803</v>
      </c>
      <c r="K361" s="4" t="s">
        <v>6759</v>
      </c>
      <c r="L361" s="4" t="s">
        <v>7216</v>
      </c>
      <c r="M361" s="4" t="s">
        <v>7215</v>
      </c>
      <c r="P361" s="4" t="s">
        <v>2434</v>
      </c>
      <c r="Q361" s="4">
        <f>IF(H361="TOEIC",VALUE(L361),0)</f>
        <v>0</v>
      </c>
      <c r="R361" s="4">
        <f>IF(H361="NEW TEPS",VALUE(L361),0)</f>
        <v>0</v>
      </c>
      <c r="S361" s="4">
        <f>IF(H361="TOEFL(ibt)",VALUE(L361),0)</f>
        <v>0</v>
      </c>
      <c r="T361" s="4">
        <f>IF(H361="JPT",VALUE(L361),0)</f>
        <v>0</v>
      </c>
      <c r="U361" s="4">
        <f>IF(H361="HSK",VALUE(K361),0)</f>
        <v>6</v>
      </c>
      <c r="V361" s="4">
        <f>IF(H361="HSK",VALUE(L361),0)</f>
        <v>222</v>
      </c>
      <c r="W361" s="4">
        <f>IF(H361="G-TELP Level2",VALUE(L361),0)</f>
        <v>0</v>
      </c>
      <c r="X361" s="4">
        <f>IF(P361="A",IF(Q361&gt;849,1,IF(R361&gt;335,1,IF(S361&gt;97,1,IF(T361&gt;849,1,IF(W361&gt;82,1,IF(U361=6,1,IF(U361=5,IF(V361&gt;254,1,0),0))))))),IF(P361="B",IF(Q361&gt;699,1,IF(R361&gt;263,1,IF(S361&gt;78,1,IF(T361&gt;699,1,IF(W361&gt;63,1,IF(U361=6,1,IF(U361=5,IF(V361&gt;179,1,0),0))))))),IF(P361="C",IF(Q361&gt;599,1,IF(R361&gt;226,1,IF(S361&gt;67,1,IF(T361&gt;599,1,IF(W361&gt;49,1,IF(U361=6,1,IF(U361=5,1,IF(U361=4,IF(V361&gt;209,1,0),0)))))))),IF(P361="D",IF(Q361&gt;649,1,IF(R361&gt;244,1,IF(S361&gt;73,1,IF(T361&gt;649,1,IF(W361&gt;56,1,IF(U361=6,1,IF(U361=5,1,IF(U361=4,IF(V361&gt;254,1,0),0)))))))),0))))</f>
        <v>1</v>
      </c>
      <c r="Y361" s="4">
        <f>SUMIF(B:B,B361,X:X)</f>
        <v>2</v>
      </c>
      <c r="Z361" s="4" t="str">
        <f>IF(Y361&gt;0,"어학 충족","자격미달")</f>
        <v>어학 충족</v>
      </c>
      <c r="AA361" s="4"/>
      <c r="AB361" s="4" t="str">
        <f>IF(P361="A",IF(Q361&gt;849,"TOEIC 충족",IF(R361&gt;335,"New-TEPS 충족",IF(S361&gt;97,"TOEFL 충족",IF(T361&gt;849,"JPT 충족",IF(W361&gt;82,"G-TELP 충족",IF(U361=6,"HSK점수 충족",IF(U361=5,IF(V361&gt;254,"HSK점수 충족","자격미달"),"자격미달"))))))),IF(P361="B",IF(Q361&gt;699,"TOEIC 충족",IF(R361&gt;263,"New-TEPS 충족",IF(S361&gt;78,"TOEFL 충족",IF(T361&gt;699,"JPT 충족",IF(W361&gt;63,"G-TELP 충족",IF(U361=6,"HSK점수 충족",IF(U361=5,IF(V361&gt;179,"HSK점수 충족","자격미달"),"자격미달"))))))),IF(P361="C",IF(Q361&gt;599,"TOEIC 충족",IF(R361&gt;226,"New-TEPS 충족",IF(S361&gt;67,"TOEFL 충족",IF(T361&gt;599,"JPT 충족",IF(W361&gt;49,"G-TELP 충족",IF(U361=6,"HSK점수 충족",IF(U361=5,"HSK점수 충족",IF(U361=4,IF(V361&gt;209,"HSK점수 충족","자격미달"),"자격미달")))))))),IF(P361="D",IF(Q361&gt;649,"TOEIC 충족",IF(R361&gt;244,"New-TEPS 충족",IF(S361&gt;73,"TOEFL 충족",IF(T361&gt;649,"JPT 충족",IF(W361&gt;56,"G-TELP 충족",IF(U1302=6,"HSK점수 충족",IF(U1302=5,"HSK점수 충족",IF(U1302=4,IF(V1302&gt;254,"HSK점수 충족","자격미달"),"자격미달")))))))),0))))</f>
        <v>HSK점수 충족</v>
      </c>
      <c r="AC361" s="21"/>
      <c r="AD361" s="4">
        <f>IF(P361="A",VLOOKUP(Q361,[1]교육_어학_경력backdata!$B$3:$C$9,2,1),IF(P361="B",VLOOKUP(Q361,[1]교육_어학_경력backdata!$G$3:$H$9,2,1),IF(P361="C",0,"오류")))</f>
        <v>0</v>
      </c>
      <c r="AE361" s="4">
        <f>IF(P361="A",VLOOKUP(R361,[1]교육_어학_경력backdata!$B$11:$C$17,2,1),IF(P361="B",VLOOKUP(R361,[1]교육_어학_경력backdata!$G$11:$H$17,2,1),IF(P361="C",0,"오류")))</f>
        <v>0</v>
      </c>
      <c r="AF361" s="4">
        <f>IF(P361="A",VLOOKUP(S361,[1]교육_어학_경력backdata!$B$19:$C$25,2,1),IF(P361="B",VLOOKUP(S361,[1]교육_어학_경력backdata!$G$19:$H$25,2,1),IF(P361="C",0,"오류")))</f>
        <v>0</v>
      </c>
      <c r="AG361" s="4">
        <f>IF(P361="A",VLOOKUP(T361,[1]교육_어학_경력backdata!$B$3:$C$9,2,1),IF(P361="B",VLOOKUP(T361,[1]교육_어학_경력backdata!$G$3:$H$9,2,1),IF(P361="C",0,"오류")))</f>
        <v>0</v>
      </c>
      <c r="AH361" s="4">
        <f>IF(P361="A",IF(U361=0,0,IF(U361=4,0,IF(U361=5,VLOOKUP(V361,[1]교육_어학_경력backdata!$B$27:$C$29,2,1),IF(U361=6,VLOOKUP(V361,[1]교육_어학_경력backdata!$B$31:$C$34,2,1))))),IF(P361="B",IF(U361=0,0,IF(U361=4,0,IF(U361=5,VLOOKUP(V361,[1]교육_어학_경력backdata!$G$27:$H$31,2,1),IF(U361=6,VLOOKUP(V361,[1]교육_어학_경력backdata!$G$33:$H$34,2,1))))),IF(CT361="C",0,"오류")))</f>
        <v>20</v>
      </c>
      <c r="AI361" s="4">
        <f>IF(P361="A",VLOOKUP(W361,[1]교육_어학_경력backdata!$B$36:$C$42,2,1),IF(P361="B",VLOOKUP(W361,[1]교육_어학_경력backdata!$G$36:$H$42,2,1),IF(P361="C",0,"오류")))</f>
        <v>0</v>
      </c>
      <c r="AJ361" s="4">
        <f>SUM(AD361:AI361)</f>
        <v>20</v>
      </c>
      <c r="AK361" s="4">
        <f>_xlfn.MAXIFS(AJ:AJ,B:B,B361)</f>
        <v>20</v>
      </c>
      <c r="AL361" s="4"/>
      <c r="AM361" s="21"/>
      <c r="AN361" s="4" t="s">
        <v>6404</v>
      </c>
      <c r="AO361" s="4"/>
    </row>
    <row r="362" spans="1:41" x14ac:dyDescent="0.4">
      <c r="A362" s="3">
        <f>IF(B361=B362,A361,A361+1)</f>
        <v>332</v>
      </c>
      <c r="B362" s="3" t="s">
        <v>4612</v>
      </c>
      <c r="C362" s="3" t="s">
        <v>4611</v>
      </c>
      <c r="D362" s="3" t="s">
        <v>3044</v>
      </c>
      <c r="E362" s="3" t="s">
        <v>3043</v>
      </c>
      <c r="F362" s="3">
        <f>IF(B362=B361,F361+1,1)</f>
        <v>1</v>
      </c>
      <c r="G362" s="3" t="s">
        <v>6380</v>
      </c>
      <c r="H362" s="3" t="s">
        <v>6379</v>
      </c>
      <c r="I362" s="3" t="s">
        <v>6378</v>
      </c>
      <c r="J362" s="3" t="s">
        <v>6878</v>
      </c>
      <c r="K362" s="3"/>
      <c r="L362" s="3" t="s">
        <v>6786</v>
      </c>
      <c r="M362" s="3" t="s">
        <v>7214</v>
      </c>
      <c r="P362" s="3" t="s">
        <v>2434</v>
      </c>
      <c r="Q362" s="3">
        <f>IF(H362="TOEIC",VALUE(L362),0)</f>
        <v>955</v>
      </c>
      <c r="R362" s="3">
        <f>IF(H362="NEW TEPS",VALUE(L362),0)</f>
        <v>0</v>
      </c>
      <c r="S362" s="3">
        <f>IF(H362="TOEFL(ibt)",VALUE(L362),0)</f>
        <v>0</v>
      </c>
      <c r="T362" s="3">
        <f>IF(H362="JPT",VALUE(L362),0)</f>
        <v>0</v>
      </c>
      <c r="U362" s="3">
        <f>IF(H362="HSK",VALUE(K362),0)</f>
        <v>0</v>
      </c>
      <c r="V362" s="3">
        <f>IF(H362="HSK",VALUE(L362),0)</f>
        <v>0</v>
      </c>
      <c r="W362" s="3">
        <f>IF(H362="G-TELP Level2",VALUE(L362),0)</f>
        <v>0</v>
      </c>
      <c r="X362" s="3">
        <f>IF(P362="A",IF(Q362&gt;849,1,IF(R362&gt;335,1,IF(S362&gt;97,1,IF(T362&gt;849,1,IF(W362&gt;82,1,IF(U362=6,1,IF(U362=5,IF(V362&gt;254,1,0),0))))))),IF(P362="B",IF(Q362&gt;699,1,IF(R362&gt;263,1,IF(S362&gt;78,1,IF(T362&gt;699,1,IF(W362&gt;63,1,IF(U362=6,1,IF(U362=5,IF(V362&gt;179,1,0),0))))))),IF(P362="C",IF(Q362&gt;599,1,IF(R362&gt;226,1,IF(S362&gt;67,1,IF(T362&gt;599,1,IF(W362&gt;49,1,IF(U362=6,1,IF(U362=5,1,IF(U362=4,IF(V362&gt;209,1,0),0)))))))),IF(P362="D",IF(Q362&gt;649,1,IF(R362&gt;244,1,IF(S362&gt;73,1,IF(T362&gt;649,1,IF(W362&gt;56,1,IF(U362=6,1,IF(U362=5,1,IF(U362=4,IF(V362&gt;254,1,0),0)))))))),0))))</f>
        <v>1</v>
      </c>
      <c r="Y362" s="3">
        <f>SUMIF(B:B,B362,X:X)</f>
        <v>1</v>
      </c>
      <c r="Z362" s="3" t="str">
        <f>IF(Y362&gt;0,"어학 충족","자격미달")</f>
        <v>어학 충족</v>
      </c>
      <c r="AA362" s="3"/>
      <c r="AB362" s="3" t="str">
        <f>IF(P362="A",IF(Q362&gt;849,"TOEIC 충족",IF(R362&gt;335,"New-TEPS 충족",IF(S362&gt;97,"TOEFL 충족",IF(T362&gt;849,"JPT 충족",IF(W362&gt;82,"G-TELP 충족",IF(U362=6,"HSK점수 충족",IF(U362=5,IF(V362&gt;254,"HSK점수 충족","자격미달"),"자격미달"))))))),IF(P362="B",IF(Q362&gt;699,"TOEIC 충족",IF(R362&gt;263,"New-TEPS 충족",IF(S362&gt;78,"TOEFL 충족",IF(T362&gt;699,"JPT 충족",IF(W362&gt;63,"G-TELP 충족",IF(U362=6,"HSK점수 충족",IF(U362=5,IF(V362&gt;179,"HSK점수 충족","자격미달"),"자격미달"))))))),IF(P362="C",IF(Q362&gt;599,"TOEIC 충족",IF(R362&gt;226,"New-TEPS 충족",IF(S362&gt;67,"TOEFL 충족",IF(T362&gt;599,"JPT 충족",IF(W362&gt;49,"G-TELP 충족",IF(U362=6,"HSK점수 충족",IF(U362=5,"HSK점수 충족",IF(U362=4,IF(V362&gt;209,"HSK점수 충족","자격미달"),"자격미달")))))))),IF(P362="D",IF(Q362&gt;649,"TOEIC 충족",IF(R362&gt;244,"New-TEPS 충족",IF(S362&gt;73,"TOEFL 충족",IF(T362&gt;649,"JPT 충족",IF(W362&gt;56,"G-TELP 충족",IF(U1303=6,"HSK점수 충족",IF(U1303=5,"HSK점수 충족",IF(U1303=4,IF(V1303&gt;254,"HSK점수 충족","자격미달"),"자격미달")))))))),0))))</f>
        <v>TOEIC 충족</v>
      </c>
      <c r="AC362" s="21"/>
      <c r="AD362" s="3">
        <f>IF(P362="A",VLOOKUP(Q362,[1]교육_어학_경력backdata!$B$3:$C$9,2,1),IF(P362="B",VLOOKUP(Q362,[1]교육_어학_경력backdata!$G$3:$H$9,2,1),IF(P362="C",0,"오류")))</f>
        <v>20</v>
      </c>
      <c r="AE362" s="3">
        <f>IF(P362="A",VLOOKUP(R362,[1]교육_어학_경력backdata!$B$11:$C$17,2,1),IF(P362="B",VLOOKUP(R362,[1]교육_어학_경력backdata!$G$11:$H$17,2,1),IF(P362="C",0,"오류")))</f>
        <v>0</v>
      </c>
      <c r="AF362" s="3">
        <f>IF(P362="A",VLOOKUP(S362,[1]교육_어학_경력backdata!$B$19:$C$25,2,1),IF(P362="B",VLOOKUP(S362,[1]교육_어학_경력backdata!$G$19:$H$25,2,1),IF(P362="C",0,"오류")))</f>
        <v>0</v>
      </c>
      <c r="AG362" s="3">
        <f>IF(P362="A",VLOOKUP(T362,[1]교육_어학_경력backdata!$B$3:$C$9,2,1),IF(P362="B",VLOOKUP(T362,[1]교육_어학_경력backdata!$G$3:$H$9,2,1),IF(P362="C",0,"오류")))</f>
        <v>0</v>
      </c>
      <c r="AH362" s="3">
        <f>IF(P362="A",IF(U362=0,0,IF(U362=4,0,IF(U362=5,VLOOKUP(V362,[1]교육_어학_경력backdata!$B$27:$C$29,2,1),IF(U362=6,VLOOKUP(V362,[1]교육_어학_경력backdata!$B$31:$C$34,2,1))))),IF(P362="B",IF(U362=0,0,IF(U362=4,0,IF(U362=5,VLOOKUP(V362,[1]교육_어학_경력backdata!$G$27:$H$31,2,1),IF(U362=6,VLOOKUP(V362,[1]교육_어학_경력backdata!$G$33:$H$34,2,1))))),IF(CT362="C",0,"오류")))</f>
        <v>0</v>
      </c>
      <c r="AI362" s="3">
        <f>IF(P362="A",VLOOKUP(W362,[1]교육_어학_경력backdata!$B$36:$C$42,2,1),IF(P362="B",VLOOKUP(W362,[1]교육_어학_경력backdata!$G$36:$H$42,2,1),IF(P362="C",0,"오류")))</f>
        <v>0</v>
      </c>
      <c r="AJ362" s="3">
        <f>SUM(AD362:AI362)</f>
        <v>20</v>
      </c>
      <c r="AK362" s="3">
        <f>_xlfn.MAXIFS(AJ:AJ,B:B,B362)</f>
        <v>20</v>
      </c>
      <c r="AL362" s="3"/>
      <c r="AM362" s="21"/>
      <c r="AN362" s="3"/>
      <c r="AO362" s="3"/>
    </row>
    <row r="363" spans="1:41" x14ac:dyDescent="0.4">
      <c r="A363" s="4">
        <f>IF(B362=B363,A362,A362+1)</f>
        <v>333</v>
      </c>
      <c r="B363" s="4" t="s">
        <v>4607</v>
      </c>
      <c r="C363" s="4" t="s">
        <v>4606</v>
      </c>
      <c r="D363" s="4" t="s">
        <v>3044</v>
      </c>
      <c r="E363" s="4" t="s">
        <v>3043</v>
      </c>
      <c r="F363" s="4">
        <f>IF(B363=B362,F362+1,1)</f>
        <v>1</v>
      </c>
      <c r="G363" s="4" t="s">
        <v>6384</v>
      </c>
      <c r="H363" s="4" t="s">
        <v>6379</v>
      </c>
      <c r="I363" s="4" t="s">
        <v>6378</v>
      </c>
      <c r="J363" s="4" t="s">
        <v>6487</v>
      </c>
      <c r="K363" s="4"/>
      <c r="L363" s="4" t="s">
        <v>6454</v>
      </c>
      <c r="M363" s="4" t="s">
        <v>7213</v>
      </c>
      <c r="P363" s="4" t="s">
        <v>2434</v>
      </c>
      <c r="Q363" s="4">
        <f>IF(H363="TOEIC",VALUE(L363),0)</f>
        <v>895</v>
      </c>
      <c r="R363" s="4">
        <f>IF(H363="NEW TEPS",VALUE(L363),0)</f>
        <v>0</v>
      </c>
      <c r="S363" s="4">
        <f>IF(H363="TOEFL(ibt)",VALUE(L363),0)</f>
        <v>0</v>
      </c>
      <c r="T363" s="4">
        <f>IF(H363="JPT",VALUE(L363),0)</f>
        <v>0</v>
      </c>
      <c r="U363" s="4">
        <f>IF(H363="HSK",VALUE(K363),0)</f>
        <v>0</v>
      </c>
      <c r="V363" s="4">
        <f>IF(H363="HSK",VALUE(L363),0)</f>
        <v>0</v>
      </c>
      <c r="W363" s="4">
        <f>IF(H363="G-TELP Level2",VALUE(L363),0)</f>
        <v>0</v>
      </c>
      <c r="X363" s="4">
        <f>IF(P363="A",IF(Q363&gt;849,1,IF(R363&gt;335,1,IF(S363&gt;97,1,IF(T363&gt;849,1,IF(W363&gt;82,1,IF(U363=6,1,IF(U363=5,IF(V363&gt;254,1,0),0))))))),IF(P363="B",IF(Q363&gt;699,1,IF(R363&gt;263,1,IF(S363&gt;78,1,IF(T363&gt;699,1,IF(W363&gt;63,1,IF(U363=6,1,IF(U363=5,IF(V363&gt;179,1,0),0))))))),IF(P363="C",IF(Q363&gt;599,1,IF(R363&gt;226,1,IF(S363&gt;67,1,IF(T363&gt;599,1,IF(W363&gt;49,1,IF(U363=6,1,IF(U363=5,1,IF(U363=4,IF(V363&gt;209,1,0),0)))))))),IF(P363="D",IF(Q363&gt;649,1,IF(R363&gt;244,1,IF(S363&gt;73,1,IF(T363&gt;649,1,IF(W363&gt;56,1,IF(U363=6,1,IF(U363=5,1,IF(U363=4,IF(V363&gt;254,1,0),0)))))))),0))))</f>
        <v>1</v>
      </c>
      <c r="Y363" s="4">
        <f>SUMIF(B:B,B363,X:X)</f>
        <v>1</v>
      </c>
      <c r="Z363" s="4" t="str">
        <f>IF(Y363&gt;0,"어학 충족","자격미달")</f>
        <v>어학 충족</v>
      </c>
      <c r="AA363" s="4"/>
      <c r="AB363" s="4" t="str">
        <f>IF(P363="A",IF(Q363&gt;849,"TOEIC 충족",IF(R363&gt;335,"New-TEPS 충족",IF(S363&gt;97,"TOEFL 충족",IF(T363&gt;849,"JPT 충족",IF(W363&gt;82,"G-TELP 충족",IF(U363=6,"HSK점수 충족",IF(U363=5,IF(V363&gt;254,"HSK점수 충족","자격미달"),"자격미달"))))))),IF(P363="B",IF(Q363&gt;699,"TOEIC 충족",IF(R363&gt;263,"New-TEPS 충족",IF(S363&gt;78,"TOEFL 충족",IF(T363&gt;699,"JPT 충족",IF(W363&gt;63,"G-TELP 충족",IF(U363=6,"HSK점수 충족",IF(U363=5,IF(V363&gt;179,"HSK점수 충족","자격미달"),"자격미달"))))))),IF(P363="C",IF(Q363&gt;599,"TOEIC 충족",IF(R363&gt;226,"New-TEPS 충족",IF(S363&gt;67,"TOEFL 충족",IF(T363&gt;599,"JPT 충족",IF(W363&gt;49,"G-TELP 충족",IF(U363=6,"HSK점수 충족",IF(U363=5,"HSK점수 충족",IF(U363=4,IF(V363&gt;209,"HSK점수 충족","자격미달"),"자격미달")))))))),IF(P363="D",IF(Q363&gt;649,"TOEIC 충족",IF(R363&gt;244,"New-TEPS 충족",IF(S363&gt;73,"TOEFL 충족",IF(T363&gt;649,"JPT 충족",IF(W363&gt;56,"G-TELP 충족",IF(U1304=6,"HSK점수 충족",IF(U1304=5,"HSK점수 충족",IF(U1304=4,IF(V1304&gt;254,"HSK점수 충족","자격미달"),"자격미달")))))))),0))))</f>
        <v>TOEIC 충족</v>
      </c>
      <c r="AC363" s="21"/>
      <c r="AD363" s="4">
        <f>IF(P363="A",VLOOKUP(Q363,[1]교육_어학_경력backdata!$B$3:$C$9,2,1),IF(P363="B",VLOOKUP(Q363,[1]교육_어학_경력backdata!$G$3:$H$9,2,1),IF(P363="C",0,"오류")))</f>
        <v>14</v>
      </c>
      <c r="AE363" s="4">
        <f>IF(P363="A",VLOOKUP(R363,[1]교육_어학_경력backdata!$B$11:$C$17,2,1),IF(P363="B",VLOOKUP(R363,[1]교육_어학_경력backdata!$G$11:$H$17,2,1),IF(P363="C",0,"오류")))</f>
        <v>0</v>
      </c>
      <c r="AF363" s="4">
        <f>IF(P363="A",VLOOKUP(S363,[1]교육_어학_경력backdata!$B$19:$C$25,2,1),IF(P363="B",VLOOKUP(S363,[1]교육_어학_경력backdata!$G$19:$H$25,2,1),IF(P363="C",0,"오류")))</f>
        <v>0</v>
      </c>
      <c r="AG363" s="4">
        <f>IF(P363="A",VLOOKUP(T363,[1]교육_어학_경력backdata!$B$3:$C$9,2,1),IF(P363="B",VLOOKUP(T363,[1]교육_어학_경력backdata!$G$3:$H$9,2,1),IF(P363="C",0,"오류")))</f>
        <v>0</v>
      </c>
      <c r="AH363" s="4">
        <f>IF(P363="A",IF(U363=0,0,IF(U363=4,0,IF(U363=5,VLOOKUP(V363,[1]교육_어학_경력backdata!$B$27:$C$29,2,1),IF(U363=6,VLOOKUP(V363,[1]교육_어학_경력backdata!$B$31:$C$34,2,1))))),IF(P363="B",IF(U363=0,0,IF(U363=4,0,IF(U363=5,VLOOKUP(V363,[1]교육_어학_경력backdata!$G$27:$H$31,2,1),IF(U363=6,VLOOKUP(V363,[1]교육_어학_경력backdata!$G$33:$H$34,2,1))))),IF(CT363="C",0,"오류")))</f>
        <v>0</v>
      </c>
      <c r="AI363" s="4">
        <f>IF(P363="A",VLOOKUP(W363,[1]교육_어학_경력backdata!$B$36:$C$42,2,1),IF(P363="B",VLOOKUP(W363,[1]교육_어학_경력backdata!$G$36:$H$42,2,1),IF(P363="C",0,"오류")))</f>
        <v>0</v>
      </c>
      <c r="AJ363" s="4">
        <f>SUM(AD363:AI363)</f>
        <v>14</v>
      </c>
      <c r="AK363" s="4">
        <f>_xlfn.MAXIFS(AJ:AJ,B:B,B363)</f>
        <v>14</v>
      </c>
      <c r="AL363" s="4"/>
      <c r="AM363" s="21"/>
      <c r="AN363" s="4"/>
      <c r="AO363" s="4"/>
    </row>
    <row r="364" spans="1:41" x14ac:dyDescent="0.4">
      <c r="A364" s="3">
        <f>IF(B363=B364,A363,A363+1)</f>
        <v>334</v>
      </c>
      <c r="B364" s="3" t="s">
        <v>4601</v>
      </c>
      <c r="C364" s="3" t="s">
        <v>2757</v>
      </c>
      <c r="D364" s="3" t="s">
        <v>3044</v>
      </c>
      <c r="E364" s="3" t="s">
        <v>3043</v>
      </c>
      <c r="F364" s="3">
        <f>IF(B364=B363,F363+1,1)</f>
        <v>1</v>
      </c>
      <c r="G364" s="3" t="s">
        <v>6380</v>
      </c>
      <c r="H364" s="3" t="s">
        <v>6379</v>
      </c>
      <c r="I364" s="3" t="s">
        <v>6378</v>
      </c>
      <c r="J364" s="3" t="s">
        <v>6781</v>
      </c>
      <c r="K364" s="3"/>
      <c r="L364" s="3" t="s">
        <v>6413</v>
      </c>
      <c r="M364" s="3" t="s">
        <v>7212</v>
      </c>
      <c r="P364" s="3" t="s">
        <v>2434</v>
      </c>
      <c r="Q364" s="3">
        <f>IF(H364="TOEIC",VALUE(L364),0)</f>
        <v>880</v>
      </c>
      <c r="R364" s="3">
        <f>IF(H364="NEW TEPS",VALUE(L364),0)</f>
        <v>0</v>
      </c>
      <c r="S364" s="3">
        <f>IF(H364="TOEFL(ibt)",VALUE(L364),0)</f>
        <v>0</v>
      </c>
      <c r="T364" s="3">
        <f>IF(H364="JPT",VALUE(L364),0)</f>
        <v>0</v>
      </c>
      <c r="U364" s="3">
        <f>IF(H364="HSK",VALUE(K364),0)</f>
        <v>0</v>
      </c>
      <c r="V364" s="3">
        <f>IF(H364="HSK",VALUE(L364),0)</f>
        <v>0</v>
      </c>
      <c r="W364" s="3">
        <f>IF(H364="G-TELP Level2",VALUE(L364),0)</f>
        <v>0</v>
      </c>
      <c r="X364" s="3">
        <f>IF(P364="A",IF(Q364&gt;849,1,IF(R364&gt;335,1,IF(S364&gt;97,1,IF(T364&gt;849,1,IF(W364&gt;82,1,IF(U364=6,1,IF(U364=5,IF(V364&gt;254,1,0),0))))))),IF(P364="B",IF(Q364&gt;699,1,IF(R364&gt;263,1,IF(S364&gt;78,1,IF(T364&gt;699,1,IF(W364&gt;63,1,IF(U364=6,1,IF(U364=5,IF(V364&gt;179,1,0),0))))))),IF(P364="C",IF(Q364&gt;599,1,IF(R364&gt;226,1,IF(S364&gt;67,1,IF(T364&gt;599,1,IF(W364&gt;49,1,IF(U364=6,1,IF(U364=5,1,IF(U364=4,IF(V364&gt;209,1,0),0)))))))),IF(P364="D",IF(Q364&gt;649,1,IF(R364&gt;244,1,IF(S364&gt;73,1,IF(T364&gt;649,1,IF(W364&gt;56,1,IF(U364=6,1,IF(U364=5,1,IF(U364=4,IF(V364&gt;254,1,0),0)))))))),0))))</f>
        <v>1</v>
      </c>
      <c r="Y364" s="3">
        <f>SUMIF(B:B,B364,X:X)</f>
        <v>1</v>
      </c>
      <c r="Z364" s="3" t="str">
        <f>IF(Y364&gt;0,"어학 충족","자격미달")</f>
        <v>어학 충족</v>
      </c>
      <c r="AA364" s="3"/>
      <c r="AB364" s="3" t="str">
        <f>IF(P364="A",IF(Q364&gt;849,"TOEIC 충족",IF(R364&gt;335,"New-TEPS 충족",IF(S364&gt;97,"TOEFL 충족",IF(T364&gt;849,"JPT 충족",IF(W364&gt;82,"G-TELP 충족",IF(U364=6,"HSK점수 충족",IF(U364=5,IF(V364&gt;254,"HSK점수 충족","자격미달"),"자격미달"))))))),IF(P364="B",IF(Q364&gt;699,"TOEIC 충족",IF(R364&gt;263,"New-TEPS 충족",IF(S364&gt;78,"TOEFL 충족",IF(T364&gt;699,"JPT 충족",IF(W364&gt;63,"G-TELP 충족",IF(U364=6,"HSK점수 충족",IF(U364=5,IF(V364&gt;179,"HSK점수 충족","자격미달"),"자격미달"))))))),IF(P364="C",IF(Q364&gt;599,"TOEIC 충족",IF(R364&gt;226,"New-TEPS 충족",IF(S364&gt;67,"TOEFL 충족",IF(T364&gt;599,"JPT 충족",IF(W364&gt;49,"G-TELP 충족",IF(U364=6,"HSK점수 충족",IF(U364=5,"HSK점수 충족",IF(U364=4,IF(V364&gt;209,"HSK점수 충족","자격미달"),"자격미달")))))))),IF(P364="D",IF(Q364&gt;649,"TOEIC 충족",IF(R364&gt;244,"New-TEPS 충족",IF(S364&gt;73,"TOEFL 충족",IF(T364&gt;649,"JPT 충족",IF(W364&gt;56,"G-TELP 충족",IF(U1305=6,"HSK점수 충족",IF(U1305=5,"HSK점수 충족",IF(U1305=4,IF(V1305&gt;254,"HSK점수 충족","자격미달"),"자격미달")))))))),0))))</f>
        <v>TOEIC 충족</v>
      </c>
      <c r="AC364" s="21"/>
      <c r="AD364" s="3">
        <f>IF(P364="A",VLOOKUP(Q364,[1]교육_어학_경력backdata!$B$3:$C$9,2,1),IF(P364="B",VLOOKUP(Q364,[1]교육_어학_경력backdata!$G$3:$H$9,2,1),IF(P364="C",0,"오류")))</f>
        <v>14</v>
      </c>
      <c r="AE364" s="3">
        <f>IF(P364="A",VLOOKUP(R364,[1]교육_어학_경력backdata!$B$11:$C$17,2,1),IF(P364="B",VLOOKUP(R364,[1]교육_어학_경력backdata!$G$11:$H$17,2,1),IF(P364="C",0,"오류")))</f>
        <v>0</v>
      </c>
      <c r="AF364" s="3">
        <f>IF(P364="A",VLOOKUP(S364,[1]교육_어학_경력backdata!$B$19:$C$25,2,1),IF(P364="B",VLOOKUP(S364,[1]교육_어학_경력backdata!$G$19:$H$25,2,1),IF(P364="C",0,"오류")))</f>
        <v>0</v>
      </c>
      <c r="AG364" s="3">
        <f>IF(P364="A",VLOOKUP(T364,[1]교육_어학_경력backdata!$B$3:$C$9,2,1),IF(P364="B",VLOOKUP(T364,[1]교육_어학_경력backdata!$G$3:$H$9,2,1),IF(P364="C",0,"오류")))</f>
        <v>0</v>
      </c>
      <c r="AH364" s="3">
        <f>IF(P364="A",IF(U364=0,0,IF(U364=4,0,IF(U364=5,VLOOKUP(V364,[1]교육_어학_경력backdata!$B$27:$C$29,2,1),IF(U364=6,VLOOKUP(V364,[1]교육_어학_경력backdata!$B$31:$C$34,2,1))))),IF(P364="B",IF(U364=0,0,IF(U364=4,0,IF(U364=5,VLOOKUP(V364,[1]교육_어학_경력backdata!$G$27:$H$31,2,1),IF(U364=6,VLOOKUP(V364,[1]교육_어학_경력backdata!$G$33:$H$34,2,1))))),IF(CT364="C",0,"오류")))</f>
        <v>0</v>
      </c>
      <c r="AI364" s="3">
        <f>IF(P364="A",VLOOKUP(W364,[1]교육_어학_경력backdata!$B$36:$C$42,2,1),IF(P364="B",VLOOKUP(W364,[1]교육_어학_경력backdata!$G$36:$H$42,2,1),IF(P364="C",0,"오류")))</f>
        <v>0</v>
      </c>
      <c r="AJ364" s="3">
        <f>SUM(AD364:AI364)</f>
        <v>14</v>
      </c>
      <c r="AK364" s="3">
        <f>_xlfn.MAXIFS(AJ:AJ,B:B,B364)</f>
        <v>14</v>
      </c>
      <c r="AL364" s="3"/>
      <c r="AM364" s="21"/>
      <c r="AN364" s="3"/>
      <c r="AO364" s="3"/>
    </row>
    <row r="365" spans="1:41" x14ac:dyDescent="0.4">
      <c r="A365" s="4">
        <f>IF(B364=B365,A364,A364+1)</f>
        <v>335</v>
      </c>
      <c r="B365" s="4" t="s">
        <v>4597</v>
      </c>
      <c r="C365" s="4" t="s">
        <v>4596</v>
      </c>
      <c r="D365" s="4" t="s">
        <v>3044</v>
      </c>
      <c r="E365" s="4" t="s">
        <v>3043</v>
      </c>
      <c r="F365" s="4">
        <f>IF(B365=B364,F364+1,1)</f>
        <v>1</v>
      </c>
      <c r="G365" s="4" t="s">
        <v>6384</v>
      </c>
      <c r="H365" s="4" t="s">
        <v>6379</v>
      </c>
      <c r="I365" s="4" t="s">
        <v>6378</v>
      </c>
      <c r="J365" s="4" t="s">
        <v>6490</v>
      </c>
      <c r="K365" s="4"/>
      <c r="L365" s="4" t="s">
        <v>6786</v>
      </c>
      <c r="M365" s="4" t="s">
        <v>7211</v>
      </c>
      <c r="P365" s="4" t="s">
        <v>2434</v>
      </c>
      <c r="Q365" s="4">
        <f>IF(H365="TOEIC",VALUE(L365),0)</f>
        <v>955</v>
      </c>
      <c r="R365" s="4">
        <f>IF(H365="NEW TEPS",VALUE(L365),0)</f>
        <v>0</v>
      </c>
      <c r="S365" s="4">
        <f>IF(H365="TOEFL(ibt)",VALUE(L365),0)</f>
        <v>0</v>
      </c>
      <c r="T365" s="4">
        <f>IF(H365="JPT",VALUE(L365),0)</f>
        <v>0</v>
      </c>
      <c r="U365" s="4">
        <f>IF(H365="HSK",VALUE(K365),0)</f>
        <v>0</v>
      </c>
      <c r="V365" s="4">
        <f>IF(H365="HSK",VALUE(L365),0)</f>
        <v>0</v>
      </c>
      <c r="W365" s="4">
        <f>IF(H365="G-TELP Level2",VALUE(L365),0)</f>
        <v>0</v>
      </c>
      <c r="X365" s="4">
        <f>IF(P365="A",IF(Q365&gt;849,1,IF(R365&gt;335,1,IF(S365&gt;97,1,IF(T365&gt;849,1,IF(W365&gt;82,1,IF(U365=6,1,IF(U365=5,IF(V365&gt;254,1,0),0))))))),IF(P365="B",IF(Q365&gt;699,1,IF(R365&gt;263,1,IF(S365&gt;78,1,IF(T365&gt;699,1,IF(W365&gt;63,1,IF(U365=6,1,IF(U365=5,IF(V365&gt;179,1,0),0))))))),IF(P365="C",IF(Q365&gt;599,1,IF(R365&gt;226,1,IF(S365&gt;67,1,IF(T365&gt;599,1,IF(W365&gt;49,1,IF(U365=6,1,IF(U365=5,1,IF(U365=4,IF(V365&gt;209,1,0),0)))))))),IF(P365="D",IF(Q365&gt;649,1,IF(R365&gt;244,1,IF(S365&gt;73,1,IF(T365&gt;649,1,IF(W365&gt;56,1,IF(U365=6,1,IF(U365=5,1,IF(U365=4,IF(V365&gt;254,1,0),0)))))))),0))))</f>
        <v>1</v>
      </c>
      <c r="Y365" s="4">
        <f>SUMIF(B:B,B365,X:X)</f>
        <v>1</v>
      </c>
      <c r="Z365" s="4" t="str">
        <f>IF(Y365&gt;0,"어학 충족","자격미달")</f>
        <v>어학 충족</v>
      </c>
      <c r="AA365" s="4"/>
      <c r="AB365" s="4" t="str">
        <f>IF(P365="A",IF(Q365&gt;849,"TOEIC 충족",IF(R365&gt;335,"New-TEPS 충족",IF(S365&gt;97,"TOEFL 충족",IF(T365&gt;849,"JPT 충족",IF(W365&gt;82,"G-TELP 충족",IF(U365=6,"HSK점수 충족",IF(U365=5,IF(V365&gt;254,"HSK점수 충족","자격미달"),"자격미달"))))))),IF(P365="B",IF(Q365&gt;699,"TOEIC 충족",IF(R365&gt;263,"New-TEPS 충족",IF(S365&gt;78,"TOEFL 충족",IF(T365&gt;699,"JPT 충족",IF(W365&gt;63,"G-TELP 충족",IF(U365=6,"HSK점수 충족",IF(U365=5,IF(V365&gt;179,"HSK점수 충족","자격미달"),"자격미달"))))))),IF(P365="C",IF(Q365&gt;599,"TOEIC 충족",IF(R365&gt;226,"New-TEPS 충족",IF(S365&gt;67,"TOEFL 충족",IF(T365&gt;599,"JPT 충족",IF(W365&gt;49,"G-TELP 충족",IF(U365=6,"HSK점수 충족",IF(U365=5,"HSK점수 충족",IF(U365=4,IF(V365&gt;209,"HSK점수 충족","자격미달"),"자격미달")))))))),IF(P365="D",IF(Q365&gt;649,"TOEIC 충족",IF(R365&gt;244,"New-TEPS 충족",IF(S365&gt;73,"TOEFL 충족",IF(T365&gt;649,"JPT 충족",IF(W365&gt;56,"G-TELP 충족",IF(U1306=6,"HSK점수 충족",IF(U1306=5,"HSK점수 충족",IF(U1306=4,IF(V1306&gt;254,"HSK점수 충족","자격미달"),"자격미달")))))))),0))))</f>
        <v>TOEIC 충족</v>
      </c>
      <c r="AC365" s="21"/>
      <c r="AD365" s="4">
        <f>IF(P365="A",VLOOKUP(Q365,[1]교육_어학_경력backdata!$B$3:$C$9,2,1),IF(P365="B",VLOOKUP(Q365,[1]교육_어학_경력backdata!$G$3:$H$9,2,1),IF(P365="C",0,"오류")))</f>
        <v>20</v>
      </c>
      <c r="AE365" s="4">
        <f>IF(P365="A",VLOOKUP(R365,[1]교육_어학_경력backdata!$B$11:$C$17,2,1),IF(P365="B",VLOOKUP(R365,[1]교육_어학_경력backdata!$G$11:$H$17,2,1),IF(P365="C",0,"오류")))</f>
        <v>0</v>
      </c>
      <c r="AF365" s="4">
        <f>IF(P365="A",VLOOKUP(S365,[1]교육_어학_경력backdata!$B$19:$C$25,2,1),IF(P365="B",VLOOKUP(S365,[1]교육_어학_경력backdata!$G$19:$H$25,2,1),IF(P365="C",0,"오류")))</f>
        <v>0</v>
      </c>
      <c r="AG365" s="4">
        <f>IF(P365="A",VLOOKUP(T365,[1]교육_어학_경력backdata!$B$3:$C$9,2,1),IF(P365="B",VLOOKUP(T365,[1]교육_어학_경력backdata!$G$3:$H$9,2,1),IF(P365="C",0,"오류")))</f>
        <v>0</v>
      </c>
      <c r="AH365" s="4">
        <f>IF(P365="A",IF(U365=0,0,IF(U365=4,0,IF(U365=5,VLOOKUP(V365,[1]교육_어학_경력backdata!$B$27:$C$29,2,1),IF(U365=6,VLOOKUP(V365,[1]교육_어학_경력backdata!$B$31:$C$34,2,1))))),IF(P365="B",IF(U365=0,0,IF(U365=4,0,IF(U365=5,VLOOKUP(V365,[1]교육_어학_경력backdata!$G$27:$H$31,2,1),IF(U365=6,VLOOKUP(V365,[1]교육_어학_경력backdata!$G$33:$H$34,2,1))))),IF(CT365="C",0,"오류")))</f>
        <v>0</v>
      </c>
      <c r="AI365" s="4">
        <f>IF(P365="A",VLOOKUP(W365,[1]교육_어학_경력backdata!$B$36:$C$42,2,1),IF(P365="B",VLOOKUP(W365,[1]교육_어학_경력backdata!$G$36:$H$42,2,1),IF(P365="C",0,"오류")))</f>
        <v>0</v>
      </c>
      <c r="AJ365" s="4">
        <f>SUM(AD365:AI365)</f>
        <v>20</v>
      </c>
      <c r="AK365" s="4">
        <f>_xlfn.MAXIFS(AJ:AJ,B:B,B365)</f>
        <v>20</v>
      </c>
      <c r="AL365" s="4"/>
      <c r="AM365" s="21"/>
      <c r="AN365" s="4"/>
      <c r="AO365" s="4"/>
    </row>
    <row r="366" spans="1:41" x14ac:dyDescent="0.4">
      <c r="A366" s="3">
        <f>IF(B365=B366,A365,A365+1)</f>
        <v>336</v>
      </c>
      <c r="B366" s="3" t="s">
        <v>4592</v>
      </c>
      <c r="C366" s="3" t="s">
        <v>4591</v>
      </c>
      <c r="D366" s="3" t="s">
        <v>3044</v>
      </c>
      <c r="E366" s="3" t="s">
        <v>3043</v>
      </c>
      <c r="F366" s="3">
        <f>IF(B366=B365,F365+1,1)</f>
        <v>1</v>
      </c>
      <c r="G366" s="3" t="s">
        <v>6380</v>
      </c>
      <c r="H366" s="3" t="s">
        <v>6379</v>
      </c>
      <c r="I366" s="3" t="s">
        <v>6378</v>
      </c>
      <c r="J366" s="3" t="s">
        <v>6567</v>
      </c>
      <c r="K366" s="3"/>
      <c r="L366" s="3" t="s">
        <v>6786</v>
      </c>
      <c r="M366" s="3" t="s">
        <v>7210</v>
      </c>
      <c r="P366" s="3" t="s">
        <v>2434</v>
      </c>
      <c r="Q366" s="3">
        <f>IF(H366="TOEIC",VALUE(L366),0)</f>
        <v>955</v>
      </c>
      <c r="R366" s="3">
        <f>IF(H366="NEW TEPS",VALUE(L366),0)</f>
        <v>0</v>
      </c>
      <c r="S366" s="3">
        <f>IF(H366="TOEFL(ibt)",VALUE(L366),0)</f>
        <v>0</v>
      </c>
      <c r="T366" s="3">
        <f>IF(H366="JPT",VALUE(L366),0)</f>
        <v>0</v>
      </c>
      <c r="U366" s="3">
        <f>IF(H366="HSK",VALUE(K366),0)</f>
        <v>0</v>
      </c>
      <c r="V366" s="3">
        <f>IF(H366="HSK",VALUE(L366),0)</f>
        <v>0</v>
      </c>
      <c r="W366" s="3">
        <f>IF(H366="G-TELP Level2",VALUE(L366),0)</f>
        <v>0</v>
      </c>
      <c r="X366" s="3">
        <f>IF(P366="A",IF(Q366&gt;849,1,IF(R366&gt;335,1,IF(S366&gt;97,1,IF(T366&gt;849,1,IF(W366&gt;82,1,IF(U366=6,1,IF(U366=5,IF(V366&gt;254,1,0),0))))))),IF(P366="B",IF(Q366&gt;699,1,IF(R366&gt;263,1,IF(S366&gt;78,1,IF(T366&gt;699,1,IF(W366&gt;63,1,IF(U366=6,1,IF(U366=5,IF(V366&gt;179,1,0),0))))))),IF(P366="C",IF(Q366&gt;599,1,IF(R366&gt;226,1,IF(S366&gt;67,1,IF(T366&gt;599,1,IF(W366&gt;49,1,IF(U366=6,1,IF(U366=5,1,IF(U366=4,IF(V366&gt;209,1,0),0)))))))),IF(P366="D",IF(Q366&gt;649,1,IF(R366&gt;244,1,IF(S366&gt;73,1,IF(T366&gt;649,1,IF(W366&gt;56,1,IF(U366=6,1,IF(U366=5,1,IF(U366=4,IF(V366&gt;254,1,0),0)))))))),0))))</f>
        <v>1</v>
      </c>
      <c r="Y366" s="3">
        <f>SUMIF(B:B,B366,X:X)</f>
        <v>1</v>
      </c>
      <c r="Z366" s="3" t="str">
        <f>IF(Y366&gt;0,"어학 충족","자격미달")</f>
        <v>어학 충족</v>
      </c>
      <c r="AA366" s="3"/>
      <c r="AB366" s="3" t="str">
        <f>IF(P366="A",IF(Q366&gt;849,"TOEIC 충족",IF(R366&gt;335,"New-TEPS 충족",IF(S366&gt;97,"TOEFL 충족",IF(T366&gt;849,"JPT 충족",IF(W366&gt;82,"G-TELP 충족",IF(U366=6,"HSK점수 충족",IF(U366=5,IF(V366&gt;254,"HSK점수 충족","자격미달"),"자격미달"))))))),IF(P366="B",IF(Q366&gt;699,"TOEIC 충족",IF(R366&gt;263,"New-TEPS 충족",IF(S366&gt;78,"TOEFL 충족",IF(T366&gt;699,"JPT 충족",IF(W366&gt;63,"G-TELP 충족",IF(U366=6,"HSK점수 충족",IF(U366=5,IF(V366&gt;179,"HSK점수 충족","자격미달"),"자격미달"))))))),IF(P366="C",IF(Q366&gt;599,"TOEIC 충족",IF(R366&gt;226,"New-TEPS 충족",IF(S366&gt;67,"TOEFL 충족",IF(T366&gt;599,"JPT 충족",IF(W366&gt;49,"G-TELP 충족",IF(U366=6,"HSK점수 충족",IF(U366=5,"HSK점수 충족",IF(U366=4,IF(V366&gt;209,"HSK점수 충족","자격미달"),"자격미달")))))))),IF(P366="D",IF(Q366&gt;649,"TOEIC 충족",IF(R366&gt;244,"New-TEPS 충족",IF(S366&gt;73,"TOEFL 충족",IF(T366&gt;649,"JPT 충족",IF(W366&gt;56,"G-TELP 충족",IF(U1307=6,"HSK점수 충족",IF(U1307=5,"HSK점수 충족",IF(U1307=4,IF(V1307&gt;254,"HSK점수 충족","자격미달"),"자격미달")))))))),0))))</f>
        <v>TOEIC 충족</v>
      </c>
      <c r="AC366" s="21"/>
      <c r="AD366" s="3">
        <f>IF(P366="A",VLOOKUP(Q366,[1]교육_어학_경력backdata!$B$3:$C$9,2,1),IF(P366="B",VLOOKUP(Q366,[1]교육_어학_경력backdata!$G$3:$H$9,2,1),IF(P366="C",0,"오류")))</f>
        <v>20</v>
      </c>
      <c r="AE366" s="3">
        <f>IF(P366="A",VLOOKUP(R366,[1]교육_어학_경력backdata!$B$11:$C$17,2,1),IF(P366="B",VLOOKUP(R366,[1]교육_어학_경력backdata!$G$11:$H$17,2,1),IF(P366="C",0,"오류")))</f>
        <v>0</v>
      </c>
      <c r="AF366" s="3">
        <f>IF(P366="A",VLOOKUP(S366,[1]교육_어학_경력backdata!$B$19:$C$25,2,1),IF(P366="B",VLOOKUP(S366,[1]교육_어학_경력backdata!$G$19:$H$25,2,1),IF(P366="C",0,"오류")))</f>
        <v>0</v>
      </c>
      <c r="AG366" s="3">
        <f>IF(P366="A",VLOOKUP(T366,[1]교육_어학_경력backdata!$B$3:$C$9,2,1),IF(P366="B",VLOOKUP(T366,[1]교육_어학_경력backdata!$G$3:$H$9,2,1),IF(P366="C",0,"오류")))</f>
        <v>0</v>
      </c>
      <c r="AH366" s="3">
        <f>IF(P366="A",IF(U366=0,0,IF(U366=4,0,IF(U366=5,VLOOKUP(V366,[1]교육_어학_경력backdata!$B$27:$C$29,2,1),IF(U366=6,VLOOKUP(V366,[1]교육_어학_경력backdata!$B$31:$C$34,2,1))))),IF(P366="B",IF(U366=0,0,IF(U366=4,0,IF(U366=5,VLOOKUP(V366,[1]교육_어학_경력backdata!$G$27:$H$31,2,1),IF(U366=6,VLOOKUP(V366,[1]교육_어학_경력backdata!$G$33:$H$34,2,1))))),IF(CT366="C",0,"오류")))</f>
        <v>0</v>
      </c>
      <c r="AI366" s="3">
        <f>IF(P366="A",VLOOKUP(W366,[1]교육_어학_경력backdata!$B$36:$C$42,2,1),IF(P366="B",VLOOKUP(W366,[1]교육_어학_경력backdata!$G$36:$H$42,2,1),IF(P366="C",0,"오류")))</f>
        <v>0</v>
      </c>
      <c r="AJ366" s="3">
        <f>SUM(AD366:AI366)</f>
        <v>20</v>
      </c>
      <c r="AK366" s="3">
        <f>_xlfn.MAXIFS(AJ:AJ,B:B,B366)</f>
        <v>20</v>
      </c>
      <c r="AL366" s="3"/>
      <c r="AM366" s="21"/>
      <c r="AN366" s="3"/>
      <c r="AO366" s="3"/>
    </row>
    <row r="367" spans="1:41" x14ac:dyDescent="0.4">
      <c r="A367" s="4">
        <f>IF(B366=B367,A366,A366+1)</f>
        <v>337</v>
      </c>
      <c r="B367" s="4" t="s">
        <v>4586</v>
      </c>
      <c r="C367" s="4" t="s">
        <v>4585</v>
      </c>
      <c r="D367" s="4" t="s">
        <v>3044</v>
      </c>
      <c r="E367" s="4" t="s">
        <v>3043</v>
      </c>
      <c r="F367" s="4">
        <f>IF(B367=B366,F366+1,1)</f>
        <v>1</v>
      </c>
      <c r="G367" s="4" t="s">
        <v>6380</v>
      </c>
      <c r="H367" s="4" t="s">
        <v>6379</v>
      </c>
      <c r="I367" s="4" t="s">
        <v>6378</v>
      </c>
      <c r="J367" s="4" t="s">
        <v>6581</v>
      </c>
      <c r="K367" s="4"/>
      <c r="L367" s="4" t="s">
        <v>6451</v>
      </c>
      <c r="M367" s="4" t="s">
        <v>7209</v>
      </c>
      <c r="P367" s="4" t="s">
        <v>2434</v>
      </c>
      <c r="Q367" s="4">
        <f>IF(H367="TOEIC",VALUE(L367),0)</f>
        <v>920</v>
      </c>
      <c r="R367" s="4">
        <f>IF(H367="NEW TEPS",VALUE(L367),0)</f>
        <v>0</v>
      </c>
      <c r="S367" s="4">
        <f>IF(H367="TOEFL(ibt)",VALUE(L367),0)</f>
        <v>0</v>
      </c>
      <c r="T367" s="4">
        <f>IF(H367="JPT",VALUE(L367),0)</f>
        <v>0</v>
      </c>
      <c r="U367" s="4">
        <f>IF(H367="HSK",VALUE(K367),0)</f>
        <v>0</v>
      </c>
      <c r="V367" s="4">
        <f>IF(H367="HSK",VALUE(L367),0)</f>
        <v>0</v>
      </c>
      <c r="W367" s="4">
        <f>IF(H367="G-TELP Level2",VALUE(L367),0)</f>
        <v>0</v>
      </c>
      <c r="X367" s="4">
        <f>IF(P367="A",IF(Q367&gt;849,1,IF(R367&gt;335,1,IF(S367&gt;97,1,IF(T367&gt;849,1,IF(W367&gt;82,1,IF(U367=6,1,IF(U367=5,IF(V367&gt;254,1,0),0))))))),IF(P367="B",IF(Q367&gt;699,1,IF(R367&gt;263,1,IF(S367&gt;78,1,IF(T367&gt;699,1,IF(W367&gt;63,1,IF(U367=6,1,IF(U367=5,IF(V367&gt;179,1,0),0))))))),IF(P367="C",IF(Q367&gt;599,1,IF(R367&gt;226,1,IF(S367&gt;67,1,IF(T367&gt;599,1,IF(W367&gt;49,1,IF(U367=6,1,IF(U367=5,1,IF(U367=4,IF(V367&gt;209,1,0),0)))))))),IF(P367="D",IF(Q367&gt;649,1,IF(R367&gt;244,1,IF(S367&gt;73,1,IF(T367&gt;649,1,IF(W367&gt;56,1,IF(U367=6,1,IF(U367=5,1,IF(U367=4,IF(V367&gt;254,1,0),0)))))))),0))))</f>
        <v>1</v>
      </c>
      <c r="Y367" s="4">
        <f>SUMIF(B:B,B367,X:X)</f>
        <v>1</v>
      </c>
      <c r="Z367" s="4" t="str">
        <f>IF(Y367&gt;0,"어학 충족","자격미달")</f>
        <v>어학 충족</v>
      </c>
      <c r="AA367" s="4"/>
      <c r="AB367" s="4" t="str">
        <f>IF(P367="A",IF(Q367&gt;849,"TOEIC 충족",IF(R367&gt;335,"New-TEPS 충족",IF(S367&gt;97,"TOEFL 충족",IF(T367&gt;849,"JPT 충족",IF(W367&gt;82,"G-TELP 충족",IF(U367=6,"HSK점수 충족",IF(U367=5,IF(V367&gt;254,"HSK점수 충족","자격미달"),"자격미달"))))))),IF(P367="B",IF(Q367&gt;699,"TOEIC 충족",IF(R367&gt;263,"New-TEPS 충족",IF(S367&gt;78,"TOEFL 충족",IF(T367&gt;699,"JPT 충족",IF(W367&gt;63,"G-TELP 충족",IF(U367=6,"HSK점수 충족",IF(U367=5,IF(V367&gt;179,"HSK점수 충족","자격미달"),"자격미달"))))))),IF(P367="C",IF(Q367&gt;599,"TOEIC 충족",IF(R367&gt;226,"New-TEPS 충족",IF(S367&gt;67,"TOEFL 충족",IF(T367&gt;599,"JPT 충족",IF(W367&gt;49,"G-TELP 충족",IF(U367=6,"HSK점수 충족",IF(U367=5,"HSK점수 충족",IF(U367=4,IF(V367&gt;209,"HSK점수 충족","자격미달"),"자격미달")))))))),IF(P367="D",IF(Q367&gt;649,"TOEIC 충족",IF(R367&gt;244,"New-TEPS 충족",IF(S367&gt;73,"TOEFL 충족",IF(T367&gt;649,"JPT 충족",IF(W367&gt;56,"G-TELP 충족",IF(U1308=6,"HSK점수 충족",IF(U1308=5,"HSK점수 충족",IF(U1308=4,IF(V1308&gt;254,"HSK점수 충족","자격미달"),"자격미달")))))))),0))))</f>
        <v>TOEIC 충족</v>
      </c>
      <c r="AC367" s="21"/>
      <c r="AD367" s="4">
        <f>IF(P367="A",VLOOKUP(Q367,[1]교육_어학_경력backdata!$B$3:$C$9,2,1),IF(P367="B",VLOOKUP(Q367,[1]교육_어학_경력backdata!$G$3:$H$9,2,1),IF(P367="C",0,"오류")))</f>
        <v>16</v>
      </c>
      <c r="AE367" s="4">
        <f>IF(P367="A",VLOOKUP(R367,[1]교육_어학_경력backdata!$B$11:$C$17,2,1),IF(P367="B",VLOOKUP(R367,[1]교육_어학_경력backdata!$G$11:$H$17,2,1),IF(P367="C",0,"오류")))</f>
        <v>0</v>
      </c>
      <c r="AF367" s="4">
        <f>IF(P367="A",VLOOKUP(S367,[1]교육_어학_경력backdata!$B$19:$C$25,2,1),IF(P367="B",VLOOKUP(S367,[1]교육_어학_경력backdata!$G$19:$H$25,2,1),IF(P367="C",0,"오류")))</f>
        <v>0</v>
      </c>
      <c r="AG367" s="4">
        <f>IF(P367="A",VLOOKUP(T367,[1]교육_어학_경력backdata!$B$3:$C$9,2,1),IF(P367="B",VLOOKUP(T367,[1]교육_어학_경력backdata!$G$3:$H$9,2,1),IF(P367="C",0,"오류")))</f>
        <v>0</v>
      </c>
      <c r="AH367" s="4">
        <f>IF(P367="A",IF(U367=0,0,IF(U367=4,0,IF(U367=5,VLOOKUP(V367,[1]교육_어학_경력backdata!$B$27:$C$29,2,1),IF(U367=6,VLOOKUP(V367,[1]교육_어학_경력backdata!$B$31:$C$34,2,1))))),IF(P367="B",IF(U367=0,0,IF(U367=4,0,IF(U367=5,VLOOKUP(V367,[1]교육_어학_경력backdata!$G$27:$H$31,2,1),IF(U367=6,VLOOKUP(V367,[1]교육_어학_경력backdata!$G$33:$H$34,2,1))))),IF(CT367="C",0,"오류")))</f>
        <v>0</v>
      </c>
      <c r="AI367" s="4">
        <f>IF(P367="A",VLOOKUP(W367,[1]교육_어학_경력backdata!$B$36:$C$42,2,1),IF(P367="B",VLOOKUP(W367,[1]교육_어학_경력backdata!$G$36:$H$42,2,1),IF(P367="C",0,"오류")))</f>
        <v>0</v>
      </c>
      <c r="AJ367" s="4">
        <f>SUM(AD367:AI367)</f>
        <v>16</v>
      </c>
      <c r="AK367" s="4">
        <f>_xlfn.MAXIFS(AJ:AJ,B:B,B367)</f>
        <v>16</v>
      </c>
      <c r="AL367" s="4"/>
      <c r="AM367" s="21"/>
      <c r="AN367" s="4"/>
      <c r="AO367" s="4"/>
    </row>
    <row r="368" spans="1:41" x14ac:dyDescent="0.4">
      <c r="A368" s="3">
        <f>IF(B367=B368,A367,A367+1)</f>
        <v>338</v>
      </c>
      <c r="B368" s="3" t="s">
        <v>4581</v>
      </c>
      <c r="C368" s="3" t="s">
        <v>4580</v>
      </c>
      <c r="D368" s="3" t="s">
        <v>3044</v>
      </c>
      <c r="E368" s="3" t="s">
        <v>3043</v>
      </c>
      <c r="F368" s="3">
        <f>IF(B368=B367,F367+1,1)</f>
        <v>1</v>
      </c>
      <c r="G368" s="3" t="s">
        <v>6380</v>
      </c>
      <c r="H368" s="3" t="s">
        <v>6379</v>
      </c>
      <c r="I368" s="3" t="s">
        <v>6378</v>
      </c>
      <c r="J368" s="3" t="s">
        <v>6410</v>
      </c>
      <c r="K368" s="3"/>
      <c r="L368" s="3" t="s">
        <v>6413</v>
      </c>
      <c r="M368" s="3" t="s">
        <v>7208</v>
      </c>
      <c r="P368" s="3" t="s">
        <v>2434</v>
      </c>
      <c r="Q368" s="3">
        <f>IF(H368="TOEIC",VALUE(L368),0)</f>
        <v>880</v>
      </c>
      <c r="R368" s="3">
        <f>IF(H368="NEW TEPS",VALUE(L368),0)</f>
        <v>0</v>
      </c>
      <c r="S368" s="3">
        <f>IF(H368="TOEFL(ibt)",VALUE(L368),0)</f>
        <v>0</v>
      </c>
      <c r="T368" s="3">
        <f>IF(H368="JPT",VALUE(L368),0)</f>
        <v>0</v>
      </c>
      <c r="U368" s="3">
        <f>IF(H368="HSK",VALUE(K368),0)</f>
        <v>0</v>
      </c>
      <c r="V368" s="3">
        <f>IF(H368="HSK",VALUE(L368),0)</f>
        <v>0</v>
      </c>
      <c r="W368" s="3">
        <f>IF(H368="G-TELP Level2",VALUE(L368),0)</f>
        <v>0</v>
      </c>
      <c r="X368" s="3">
        <f>IF(P368="A",IF(Q368&gt;849,1,IF(R368&gt;335,1,IF(S368&gt;97,1,IF(T368&gt;849,1,IF(W368&gt;82,1,IF(U368=6,1,IF(U368=5,IF(V368&gt;254,1,0),0))))))),IF(P368="B",IF(Q368&gt;699,1,IF(R368&gt;263,1,IF(S368&gt;78,1,IF(T368&gt;699,1,IF(W368&gt;63,1,IF(U368=6,1,IF(U368=5,IF(V368&gt;179,1,0),0))))))),IF(P368="C",IF(Q368&gt;599,1,IF(R368&gt;226,1,IF(S368&gt;67,1,IF(T368&gt;599,1,IF(W368&gt;49,1,IF(U368=6,1,IF(U368=5,1,IF(U368=4,IF(V368&gt;209,1,0),0)))))))),IF(P368="D",IF(Q368&gt;649,1,IF(R368&gt;244,1,IF(S368&gt;73,1,IF(T368&gt;649,1,IF(W368&gt;56,1,IF(U368=6,1,IF(U368=5,1,IF(U368=4,IF(V368&gt;254,1,0),0)))))))),0))))</f>
        <v>1</v>
      </c>
      <c r="Y368" s="3">
        <f>SUMIF(B:B,B368,X:X)</f>
        <v>1</v>
      </c>
      <c r="Z368" s="3" t="str">
        <f>IF(Y368&gt;0,"어학 충족","자격미달")</f>
        <v>어학 충족</v>
      </c>
      <c r="AA368" s="3"/>
      <c r="AB368" s="3" t="str">
        <f>IF(P368="A",IF(Q368&gt;849,"TOEIC 충족",IF(R368&gt;335,"New-TEPS 충족",IF(S368&gt;97,"TOEFL 충족",IF(T368&gt;849,"JPT 충족",IF(W368&gt;82,"G-TELP 충족",IF(U368=6,"HSK점수 충족",IF(U368=5,IF(V368&gt;254,"HSK점수 충족","자격미달"),"자격미달"))))))),IF(P368="B",IF(Q368&gt;699,"TOEIC 충족",IF(R368&gt;263,"New-TEPS 충족",IF(S368&gt;78,"TOEFL 충족",IF(T368&gt;699,"JPT 충족",IF(W368&gt;63,"G-TELP 충족",IF(U368=6,"HSK점수 충족",IF(U368=5,IF(V368&gt;179,"HSK점수 충족","자격미달"),"자격미달"))))))),IF(P368="C",IF(Q368&gt;599,"TOEIC 충족",IF(R368&gt;226,"New-TEPS 충족",IF(S368&gt;67,"TOEFL 충족",IF(T368&gt;599,"JPT 충족",IF(W368&gt;49,"G-TELP 충족",IF(U368=6,"HSK점수 충족",IF(U368=5,"HSK점수 충족",IF(U368=4,IF(V368&gt;209,"HSK점수 충족","자격미달"),"자격미달")))))))),IF(P368="D",IF(Q368&gt;649,"TOEIC 충족",IF(R368&gt;244,"New-TEPS 충족",IF(S368&gt;73,"TOEFL 충족",IF(T368&gt;649,"JPT 충족",IF(W368&gt;56,"G-TELP 충족",IF(U1309=6,"HSK점수 충족",IF(U1309=5,"HSK점수 충족",IF(U1309=4,IF(V1309&gt;254,"HSK점수 충족","자격미달"),"자격미달")))))))),0))))</f>
        <v>TOEIC 충족</v>
      </c>
      <c r="AC368" s="21"/>
      <c r="AD368" s="3">
        <f>IF(P368="A",VLOOKUP(Q368,[1]교육_어학_경력backdata!$B$3:$C$9,2,1),IF(P368="B",VLOOKUP(Q368,[1]교육_어학_경력backdata!$G$3:$H$9,2,1),IF(P368="C",0,"오류")))</f>
        <v>14</v>
      </c>
      <c r="AE368" s="3">
        <f>IF(P368="A",VLOOKUP(R368,[1]교육_어학_경력backdata!$B$11:$C$17,2,1),IF(P368="B",VLOOKUP(R368,[1]교육_어학_경력backdata!$G$11:$H$17,2,1),IF(P368="C",0,"오류")))</f>
        <v>0</v>
      </c>
      <c r="AF368" s="3">
        <f>IF(P368="A",VLOOKUP(S368,[1]교육_어학_경력backdata!$B$19:$C$25,2,1),IF(P368="B",VLOOKUP(S368,[1]교육_어학_경력backdata!$G$19:$H$25,2,1),IF(P368="C",0,"오류")))</f>
        <v>0</v>
      </c>
      <c r="AG368" s="3">
        <f>IF(P368="A",VLOOKUP(T368,[1]교육_어학_경력backdata!$B$3:$C$9,2,1),IF(P368="B",VLOOKUP(T368,[1]교육_어학_경력backdata!$G$3:$H$9,2,1),IF(P368="C",0,"오류")))</f>
        <v>0</v>
      </c>
      <c r="AH368" s="3">
        <f>IF(P368="A",IF(U368=0,0,IF(U368=4,0,IF(U368=5,VLOOKUP(V368,[1]교육_어학_경력backdata!$B$27:$C$29,2,1),IF(U368=6,VLOOKUP(V368,[1]교육_어학_경력backdata!$B$31:$C$34,2,1))))),IF(P368="B",IF(U368=0,0,IF(U368=4,0,IF(U368=5,VLOOKUP(V368,[1]교육_어학_경력backdata!$G$27:$H$31,2,1),IF(U368=6,VLOOKUP(V368,[1]교육_어학_경력backdata!$G$33:$H$34,2,1))))),IF(CT368="C",0,"오류")))</f>
        <v>0</v>
      </c>
      <c r="AI368" s="3">
        <f>IF(P368="A",VLOOKUP(W368,[1]교육_어학_경력backdata!$B$36:$C$42,2,1),IF(P368="B",VLOOKUP(W368,[1]교육_어학_경력backdata!$G$36:$H$42,2,1),IF(P368="C",0,"오류")))</f>
        <v>0</v>
      </c>
      <c r="AJ368" s="3">
        <f>SUM(AD368:AI368)</f>
        <v>14</v>
      </c>
      <c r="AK368" s="3">
        <f>_xlfn.MAXIFS(AJ:AJ,B:B,B368)</f>
        <v>14</v>
      </c>
      <c r="AL368" s="3"/>
      <c r="AM368" s="21"/>
      <c r="AN368" s="3"/>
      <c r="AO368" s="3"/>
    </row>
    <row r="369" spans="1:41" x14ac:dyDescent="0.4">
      <c r="A369" s="4">
        <f>IF(B368=B369,A368,A368+1)</f>
        <v>339</v>
      </c>
      <c r="B369" s="4" t="s">
        <v>4575</v>
      </c>
      <c r="C369" s="4" t="s">
        <v>4574</v>
      </c>
      <c r="D369" s="4" t="s">
        <v>3044</v>
      </c>
      <c r="E369" s="4" t="s">
        <v>3043</v>
      </c>
      <c r="F369" s="4">
        <f>IF(B369=B368,F368+1,1)</f>
        <v>1</v>
      </c>
      <c r="G369" s="4" t="s">
        <v>6384</v>
      </c>
      <c r="H369" s="4" t="s">
        <v>6379</v>
      </c>
      <c r="I369" s="4" t="s">
        <v>6378</v>
      </c>
      <c r="J369" s="4" t="s">
        <v>6512</v>
      </c>
      <c r="K369" s="4"/>
      <c r="L369" s="4" t="s">
        <v>6430</v>
      </c>
      <c r="M369" s="4" t="s">
        <v>7207</v>
      </c>
      <c r="P369" s="4" t="s">
        <v>2434</v>
      </c>
      <c r="Q369" s="4">
        <f>IF(H369="TOEIC",VALUE(L369),0)</f>
        <v>850</v>
      </c>
      <c r="R369" s="4">
        <f>IF(H369="NEW TEPS",VALUE(L369),0)</f>
        <v>0</v>
      </c>
      <c r="S369" s="4">
        <f>IF(H369="TOEFL(ibt)",VALUE(L369),0)</f>
        <v>0</v>
      </c>
      <c r="T369" s="4">
        <f>IF(H369="JPT",VALUE(L369),0)</f>
        <v>0</v>
      </c>
      <c r="U369" s="4">
        <f>IF(H369="HSK",VALUE(K369),0)</f>
        <v>0</v>
      </c>
      <c r="V369" s="4">
        <f>IF(H369="HSK",VALUE(L369),0)</f>
        <v>0</v>
      </c>
      <c r="W369" s="4">
        <f>IF(H369="G-TELP Level2",VALUE(L369),0)</f>
        <v>0</v>
      </c>
      <c r="X369" s="4">
        <f>IF(P369="A",IF(Q369&gt;849,1,IF(R369&gt;335,1,IF(S369&gt;97,1,IF(T369&gt;849,1,IF(W369&gt;82,1,IF(U369=6,1,IF(U369=5,IF(V369&gt;254,1,0),0))))))),IF(P369="B",IF(Q369&gt;699,1,IF(R369&gt;263,1,IF(S369&gt;78,1,IF(T369&gt;699,1,IF(W369&gt;63,1,IF(U369=6,1,IF(U369=5,IF(V369&gt;179,1,0),0))))))),IF(P369="C",IF(Q369&gt;599,1,IF(R369&gt;226,1,IF(S369&gt;67,1,IF(T369&gt;599,1,IF(W369&gt;49,1,IF(U369=6,1,IF(U369=5,1,IF(U369=4,IF(V369&gt;209,1,0),0)))))))),IF(P369="D",IF(Q369&gt;649,1,IF(R369&gt;244,1,IF(S369&gt;73,1,IF(T369&gt;649,1,IF(W369&gt;56,1,IF(U369=6,1,IF(U369=5,1,IF(U369=4,IF(V369&gt;254,1,0),0)))))))),0))))</f>
        <v>1</v>
      </c>
      <c r="Y369" s="4">
        <f>SUMIF(B:B,B369,X:X)</f>
        <v>1</v>
      </c>
      <c r="Z369" s="4" t="str">
        <f>IF(Y369&gt;0,"어학 충족","자격미달")</f>
        <v>어학 충족</v>
      </c>
      <c r="AA369" s="4"/>
      <c r="AB369" s="4" t="str">
        <f>IF(P369="A",IF(Q369&gt;849,"TOEIC 충족",IF(R369&gt;335,"New-TEPS 충족",IF(S369&gt;97,"TOEFL 충족",IF(T369&gt;849,"JPT 충족",IF(W369&gt;82,"G-TELP 충족",IF(U369=6,"HSK점수 충족",IF(U369=5,IF(V369&gt;254,"HSK점수 충족","자격미달"),"자격미달"))))))),IF(P369="B",IF(Q369&gt;699,"TOEIC 충족",IF(R369&gt;263,"New-TEPS 충족",IF(S369&gt;78,"TOEFL 충족",IF(T369&gt;699,"JPT 충족",IF(W369&gt;63,"G-TELP 충족",IF(U369=6,"HSK점수 충족",IF(U369=5,IF(V369&gt;179,"HSK점수 충족","자격미달"),"자격미달"))))))),IF(P369="C",IF(Q369&gt;599,"TOEIC 충족",IF(R369&gt;226,"New-TEPS 충족",IF(S369&gt;67,"TOEFL 충족",IF(T369&gt;599,"JPT 충족",IF(W369&gt;49,"G-TELP 충족",IF(U369=6,"HSK점수 충족",IF(U369=5,"HSK점수 충족",IF(U369=4,IF(V369&gt;209,"HSK점수 충족","자격미달"),"자격미달")))))))),IF(P369="D",IF(Q369&gt;649,"TOEIC 충족",IF(R369&gt;244,"New-TEPS 충족",IF(S369&gt;73,"TOEFL 충족",IF(T369&gt;649,"JPT 충족",IF(W369&gt;56,"G-TELP 충족",IF(U1310=6,"HSK점수 충족",IF(U1310=5,"HSK점수 충족",IF(U1310=4,IF(V1310&gt;254,"HSK점수 충족","자격미달"),"자격미달")))))))),0))))</f>
        <v>TOEIC 충족</v>
      </c>
      <c r="AC369" s="21"/>
      <c r="AD369" s="4">
        <f>IF(P369="A",VLOOKUP(Q369,[1]교육_어학_경력backdata!$B$3:$C$9,2,1),IF(P369="B",VLOOKUP(Q369,[1]교육_어학_경력backdata!$G$3:$H$9,2,1),IF(P369="C",0,"오류")))</f>
        <v>12</v>
      </c>
      <c r="AE369" s="4">
        <f>IF(P369="A",VLOOKUP(R369,[1]교육_어학_경력backdata!$B$11:$C$17,2,1),IF(P369="B",VLOOKUP(R369,[1]교육_어학_경력backdata!$G$11:$H$17,2,1),IF(P369="C",0,"오류")))</f>
        <v>0</v>
      </c>
      <c r="AF369" s="4">
        <f>IF(P369="A",VLOOKUP(S369,[1]교육_어학_경력backdata!$B$19:$C$25,2,1),IF(P369="B",VLOOKUP(S369,[1]교육_어학_경력backdata!$G$19:$H$25,2,1),IF(P369="C",0,"오류")))</f>
        <v>0</v>
      </c>
      <c r="AG369" s="4">
        <f>IF(P369="A",VLOOKUP(T369,[1]교육_어학_경력backdata!$B$3:$C$9,2,1),IF(P369="B",VLOOKUP(T369,[1]교육_어학_경력backdata!$G$3:$H$9,2,1),IF(P369="C",0,"오류")))</f>
        <v>0</v>
      </c>
      <c r="AH369" s="4">
        <f>IF(P369="A",IF(U369=0,0,IF(U369=4,0,IF(U369=5,VLOOKUP(V369,[1]교육_어학_경력backdata!$B$27:$C$29,2,1),IF(U369=6,VLOOKUP(V369,[1]교육_어학_경력backdata!$B$31:$C$34,2,1))))),IF(P369="B",IF(U369=0,0,IF(U369=4,0,IF(U369=5,VLOOKUP(V369,[1]교육_어학_경력backdata!$G$27:$H$31,2,1),IF(U369=6,VLOOKUP(V369,[1]교육_어학_경력backdata!$G$33:$H$34,2,1))))),IF(CT369="C",0,"오류")))</f>
        <v>0</v>
      </c>
      <c r="AI369" s="4">
        <f>IF(P369="A",VLOOKUP(W369,[1]교육_어학_경력backdata!$B$36:$C$42,2,1),IF(P369="B",VLOOKUP(W369,[1]교육_어학_경력backdata!$G$36:$H$42,2,1),IF(P369="C",0,"오류")))</f>
        <v>0</v>
      </c>
      <c r="AJ369" s="4">
        <f>SUM(AD369:AI369)</f>
        <v>12</v>
      </c>
      <c r="AK369" s="4">
        <f>_xlfn.MAXIFS(AJ:AJ,B:B,B369)</f>
        <v>12</v>
      </c>
      <c r="AL369" s="4"/>
      <c r="AM369" s="21"/>
      <c r="AN369" s="4"/>
      <c r="AO369" s="4"/>
    </row>
    <row r="370" spans="1:41" x14ac:dyDescent="0.4">
      <c r="A370" s="3">
        <f>IF(B369=B370,A369,A369+1)</f>
        <v>340</v>
      </c>
      <c r="B370" s="3" t="s">
        <v>4569</v>
      </c>
      <c r="C370" s="3" t="s">
        <v>4568</v>
      </c>
      <c r="D370" s="3" t="s">
        <v>3044</v>
      </c>
      <c r="E370" s="3" t="s">
        <v>3043</v>
      </c>
      <c r="F370" s="3">
        <f>IF(B370=B369,F369+1,1)</f>
        <v>1</v>
      </c>
      <c r="G370" s="3" t="s">
        <v>6380</v>
      </c>
      <c r="H370" s="3" t="s">
        <v>6379</v>
      </c>
      <c r="I370" s="3" t="s">
        <v>6378</v>
      </c>
      <c r="J370" s="3" t="s">
        <v>6830</v>
      </c>
      <c r="K370" s="3"/>
      <c r="L370" s="3" t="s">
        <v>6614</v>
      </c>
      <c r="M370" s="3" t="s">
        <v>7206</v>
      </c>
      <c r="P370" s="3" t="s">
        <v>2434</v>
      </c>
      <c r="Q370" s="3">
        <f>IF(H370="TOEIC",VALUE(L370),0)</f>
        <v>925</v>
      </c>
      <c r="R370" s="3">
        <f>IF(H370="NEW TEPS",VALUE(L370),0)</f>
        <v>0</v>
      </c>
      <c r="S370" s="3">
        <f>IF(H370="TOEFL(ibt)",VALUE(L370),0)</f>
        <v>0</v>
      </c>
      <c r="T370" s="3">
        <f>IF(H370="JPT",VALUE(L370),0)</f>
        <v>0</v>
      </c>
      <c r="U370" s="3">
        <f>IF(H370="HSK",VALUE(K370),0)</f>
        <v>0</v>
      </c>
      <c r="V370" s="3">
        <f>IF(H370="HSK",VALUE(L370),0)</f>
        <v>0</v>
      </c>
      <c r="W370" s="3">
        <f>IF(H370="G-TELP Level2",VALUE(L370),0)</f>
        <v>0</v>
      </c>
      <c r="X370" s="3">
        <f>IF(P370="A",IF(Q370&gt;849,1,IF(R370&gt;335,1,IF(S370&gt;97,1,IF(T370&gt;849,1,IF(W370&gt;82,1,IF(U370=6,1,IF(U370=5,IF(V370&gt;254,1,0),0))))))),IF(P370="B",IF(Q370&gt;699,1,IF(R370&gt;263,1,IF(S370&gt;78,1,IF(T370&gt;699,1,IF(W370&gt;63,1,IF(U370=6,1,IF(U370=5,IF(V370&gt;179,1,0),0))))))),IF(P370="C",IF(Q370&gt;599,1,IF(R370&gt;226,1,IF(S370&gt;67,1,IF(T370&gt;599,1,IF(W370&gt;49,1,IF(U370=6,1,IF(U370=5,1,IF(U370=4,IF(V370&gt;209,1,0),0)))))))),IF(P370="D",IF(Q370&gt;649,1,IF(R370&gt;244,1,IF(S370&gt;73,1,IF(T370&gt;649,1,IF(W370&gt;56,1,IF(U370=6,1,IF(U370=5,1,IF(U370=4,IF(V370&gt;254,1,0),0)))))))),0))))</f>
        <v>1</v>
      </c>
      <c r="Y370" s="3">
        <f>SUMIF(B:B,B370,X:X)</f>
        <v>1</v>
      </c>
      <c r="Z370" s="3" t="str">
        <f>IF(Y370&gt;0,"어학 충족","자격미달")</f>
        <v>어학 충족</v>
      </c>
      <c r="AA370" s="3"/>
      <c r="AB370" s="3" t="str">
        <f>IF(P370="A",IF(Q370&gt;849,"TOEIC 충족",IF(R370&gt;335,"New-TEPS 충족",IF(S370&gt;97,"TOEFL 충족",IF(T370&gt;849,"JPT 충족",IF(W370&gt;82,"G-TELP 충족",IF(U370=6,"HSK점수 충족",IF(U370=5,IF(V370&gt;254,"HSK점수 충족","자격미달"),"자격미달"))))))),IF(P370="B",IF(Q370&gt;699,"TOEIC 충족",IF(R370&gt;263,"New-TEPS 충족",IF(S370&gt;78,"TOEFL 충족",IF(T370&gt;699,"JPT 충족",IF(W370&gt;63,"G-TELP 충족",IF(U370=6,"HSK점수 충족",IF(U370=5,IF(V370&gt;179,"HSK점수 충족","자격미달"),"자격미달"))))))),IF(P370="C",IF(Q370&gt;599,"TOEIC 충족",IF(R370&gt;226,"New-TEPS 충족",IF(S370&gt;67,"TOEFL 충족",IF(T370&gt;599,"JPT 충족",IF(W370&gt;49,"G-TELP 충족",IF(U370=6,"HSK점수 충족",IF(U370=5,"HSK점수 충족",IF(U370=4,IF(V370&gt;209,"HSK점수 충족","자격미달"),"자격미달")))))))),IF(P370="D",IF(Q370&gt;649,"TOEIC 충족",IF(R370&gt;244,"New-TEPS 충족",IF(S370&gt;73,"TOEFL 충족",IF(T370&gt;649,"JPT 충족",IF(W370&gt;56,"G-TELP 충족",IF(U1311=6,"HSK점수 충족",IF(U1311=5,"HSK점수 충족",IF(U1311=4,IF(V1311&gt;254,"HSK점수 충족","자격미달"),"자격미달")))))))),0))))</f>
        <v>TOEIC 충족</v>
      </c>
      <c r="AC370" s="21"/>
      <c r="AD370" s="3">
        <f>IF(P370="A",VLOOKUP(Q370,[1]교육_어학_경력backdata!$B$3:$C$9,2,1),IF(P370="B",VLOOKUP(Q370,[1]교육_어학_경력backdata!$G$3:$H$9,2,1),IF(P370="C",0,"오류")))</f>
        <v>18</v>
      </c>
      <c r="AE370" s="3">
        <f>IF(P370="A",VLOOKUP(R370,[1]교육_어학_경력backdata!$B$11:$C$17,2,1),IF(P370="B",VLOOKUP(R370,[1]교육_어학_경력backdata!$G$11:$H$17,2,1),IF(P370="C",0,"오류")))</f>
        <v>0</v>
      </c>
      <c r="AF370" s="3">
        <f>IF(P370="A",VLOOKUP(S370,[1]교육_어학_경력backdata!$B$19:$C$25,2,1),IF(P370="B",VLOOKUP(S370,[1]교육_어학_경력backdata!$G$19:$H$25,2,1),IF(P370="C",0,"오류")))</f>
        <v>0</v>
      </c>
      <c r="AG370" s="3">
        <f>IF(P370="A",VLOOKUP(T370,[1]교육_어학_경력backdata!$B$3:$C$9,2,1),IF(P370="B",VLOOKUP(T370,[1]교육_어학_경력backdata!$G$3:$H$9,2,1),IF(P370="C",0,"오류")))</f>
        <v>0</v>
      </c>
      <c r="AH370" s="3">
        <f>IF(P370="A",IF(U370=0,0,IF(U370=4,0,IF(U370=5,VLOOKUP(V370,[1]교육_어학_경력backdata!$B$27:$C$29,2,1),IF(U370=6,VLOOKUP(V370,[1]교육_어학_경력backdata!$B$31:$C$34,2,1))))),IF(P370="B",IF(U370=0,0,IF(U370=4,0,IF(U370=5,VLOOKUP(V370,[1]교육_어학_경력backdata!$G$27:$H$31,2,1),IF(U370=6,VLOOKUP(V370,[1]교육_어학_경력backdata!$G$33:$H$34,2,1))))),IF(CT370="C",0,"오류")))</f>
        <v>0</v>
      </c>
      <c r="AI370" s="3">
        <f>IF(P370="A",VLOOKUP(W370,[1]교육_어학_경력backdata!$B$36:$C$42,2,1),IF(P370="B",VLOOKUP(W370,[1]교육_어학_경력backdata!$G$36:$H$42,2,1),IF(P370="C",0,"오류")))</f>
        <v>0</v>
      </c>
      <c r="AJ370" s="3">
        <f>SUM(AD370:AI370)</f>
        <v>18</v>
      </c>
      <c r="AK370" s="3">
        <f>_xlfn.MAXIFS(AJ:AJ,B:B,B370)</f>
        <v>18</v>
      </c>
      <c r="AL370" s="3"/>
      <c r="AM370" s="21"/>
      <c r="AN370" s="3"/>
      <c r="AO370" s="3"/>
    </row>
    <row r="371" spans="1:41" x14ac:dyDescent="0.4">
      <c r="A371" s="4">
        <f>IF(B370=B371,A370,A370+1)</f>
        <v>341</v>
      </c>
      <c r="B371" s="4" t="s">
        <v>4563</v>
      </c>
      <c r="C371" s="4" t="s">
        <v>4562</v>
      </c>
      <c r="D371" s="4" t="s">
        <v>3044</v>
      </c>
      <c r="E371" s="4" t="s">
        <v>3043</v>
      </c>
      <c r="F371" s="4">
        <f>IF(B371=B370,F370+1,1)</f>
        <v>1</v>
      </c>
      <c r="G371" s="4" t="s">
        <v>6380</v>
      </c>
      <c r="H371" s="4" t="s">
        <v>6379</v>
      </c>
      <c r="I371" s="4" t="s">
        <v>6378</v>
      </c>
      <c r="J371" s="4" t="s">
        <v>4348</v>
      </c>
      <c r="K371" s="4"/>
      <c r="L371" s="4" t="s">
        <v>6411</v>
      </c>
      <c r="M371" s="4" t="s">
        <v>7205</v>
      </c>
      <c r="P371" s="4" t="s">
        <v>2434</v>
      </c>
      <c r="Q371" s="4">
        <f>IF(H371="TOEIC",VALUE(L371),0)</f>
        <v>915</v>
      </c>
      <c r="R371" s="4">
        <f>IF(H371="NEW TEPS",VALUE(L371),0)</f>
        <v>0</v>
      </c>
      <c r="S371" s="4">
        <f>IF(H371="TOEFL(ibt)",VALUE(L371),0)</f>
        <v>0</v>
      </c>
      <c r="T371" s="4">
        <f>IF(H371="JPT",VALUE(L371),0)</f>
        <v>0</v>
      </c>
      <c r="U371" s="4">
        <f>IF(H371="HSK",VALUE(K371),0)</f>
        <v>0</v>
      </c>
      <c r="V371" s="4">
        <f>IF(H371="HSK",VALUE(L371),0)</f>
        <v>0</v>
      </c>
      <c r="W371" s="4">
        <f>IF(H371="G-TELP Level2",VALUE(L371),0)</f>
        <v>0</v>
      </c>
      <c r="X371" s="4">
        <f>IF(P371="A",IF(Q371&gt;849,1,IF(R371&gt;335,1,IF(S371&gt;97,1,IF(T371&gt;849,1,IF(W371&gt;82,1,IF(U371=6,1,IF(U371=5,IF(V371&gt;254,1,0),0))))))),IF(P371="B",IF(Q371&gt;699,1,IF(R371&gt;263,1,IF(S371&gt;78,1,IF(T371&gt;699,1,IF(W371&gt;63,1,IF(U371=6,1,IF(U371=5,IF(V371&gt;179,1,0),0))))))),IF(P371="C",IF(Q371&gt;599,1,IF(R371&gt;226,1,IF(S371&gt;67,1,IF(T371&gt;599,1,IF(W371&gt;49,1,IF(U371=6,1,IF(U371=5,1,IF(U371=4,IF(V371&gt;209,1,0),0)))))))),IF(P371="D",IF(Q371&gt;649,1,IF(R371&gt;244,1,IF(S371&gt;73,1,IF(T371&gt;649,1,IF(W371&gt;56,1,IF(U371=6,1,IF(U371=5,1,IF(U371=4,IF(V371&gt;254,1,0),0)))))))),0))))</f>
        <v>1</v>
      </c>
      <c r="Y371" s="4">
        <f>SUMIF(B:B,B371,X:X)</f>
        <v>1</v>
      </c>
      <c r="Z371" s="4" t="str">
        <f>IF(Y371&gt;0,"어학 충족","자격미달")</f>
        <v>어학 충족</v>
      </c>
      <c r="AA371" s="4"/>
      <c r="AB371" s="4" t="str">
        <f>IF(P371="A",IF(Q371&gt;849,"TOEIC 충족",IF(R371&gt;335,"New-TEPS 충족",IF(S371&gt;97,"TOEFL 충족",IF(T371&gt;849,"JPT 충족",IF(W371&gt;82,"G-TELP 충족",IF(U371=6,"HSK점수 충족",IF(U371=5,IF(V371&gt;254,"HSK점수 충족","자격미달"),"자격미달"))))))),IF(P371="B",IF(Q371&gt;699,"TOEIC 충족",IF(R371&gt;263,"New-TEPS 충족",IF(S371&gt;78,"TOEFL 충족",IF(T371&gt;699,"JPT 충족",IF(W371&gt;63,"G-TELP 충족",IF(U371=6,"HSK점수 충족",IF(U371=5,IF(V371&gt;179,"HSK점수 충족","자격미달"),"자격미달"))))))),IF(P371="C",IF(Q371&gt;599,"TOEIC 충족",IF(R371&gt;226,"New-TEPS 충족",IF(S371&gt;67,"TOEFL 충족",IF(T371&gt;599,"JPT 충족",IF(W371&gt;49,"G-TELP 충족",IF(U371=6,"HSK점수 충족",IF(U371=5,"HSK점수 충족",IF(U371=4,IF(V371&gt;209,"HSK점수 충족","자격미달"),"자격미달")))))))),IF(P371="D",IF(Q371&gt;649,"TOEIC 충족",IF(R371&gt;244,"New-TEPS 충족",IF(S371&gt;73,"TOEFL 충족",IF(T371&gt;649,"JPT 충족",IF(W371&gt;56,"G-TELP 충족",IF(U1312=6,"HSK점수 충족",IF(U1312=5,"HSK점수 충족",IF(U1312=4,IF(V1312&gt;254,"HSK점수 충족","자격미달"),"자격미달")))))))),0))))</f>
        <v>TOEIC 충족</v>
      </c>
      <c r="AC371" s="21"/>
      <c r="AD371" s="4">
        <f>IF(P371="A",VLOOKUP(Q371,[1]교육_어학_경력backdata!$B$3:$C$9,2,1),IF(P371="B",VLOOKUP(Q371,[1]교육_어학_경력backdata!$G$3:$H$9,2,1),IF(P371="C",0,"오류")))</f>
        <v>16</v>
      </c>
      <c r="AE371" s="4">
        <f>IF(P371="A",VLOOKUP(R371,[1]교육_어학_경력backdata!$B$11:$C$17,2,1),IF(P371="B",VLOOKUP(R371,[1]교육_어학_경력backdata!$G$11:$H$17,2,1),IF(P371="C",0,"오류")))</f>
        <v>0</v>
      </c>
      <c r="AF371" s="4">
        <f>IF(P371="A",VLOOKUP(S371,[1]교육_어학_경력backdata!$B$19:$C$25,2,1),IF(P371="B",VLOOKUP(S371,[1]교육_어학_경력backdata!$G$19:$H$25,2,1),IF(P371="C",0,"오류")))</f>
        <v>0</v>
      </c>
      <c r="AG371" s="4">
        <f>IF(P371="A",VLOOKUP(T371,[1]교육_어학_경력backdata!$B$3:$C$9,2,1),IF(P371="B",VLOOKUP(T371,[1]교육_어학_경력backdata!$G$3:$H$9,2,1),IF(P371="C",0,"오류")))</f>
        <v>0</v>
      </c>
      <c r="AH371" s="4">
        <f>IF(P371="A",IF(U371=0,0,IF(U371=4,0,IF(U371=5,VLOOKUP(V371,[1]교육_어학_경력backdata!$B$27:$C$29,2,1),IF(U371=6,VLOOKUP(V371,[1]교육_어학_경력backdata!$B$31:$C$34,2,1))))),IF(P371="B",IF(U371=0,0,IF(U371=4,0,IF(U371=5,VLOOKUP(V371,[1]교육_어학_경력backdata!$G$27:$H$31,2,1),IF(U371=6,VLOOKUP(V371,[1]교육_어학_경력backdata!$G$33:$H$34,2,1))))),IF(CT371="C",0,"오류")))</f>
        <v>0</v>
      </c>
      <c r="AI371" s="4">
        <f>IF(P371="A",VLOOKUP(W371,[1]교육_어학_경력backdata!$B$36:$C$42,2,1),IF(P371="B",VLOOKUP(W371,[1]교육_어학_경력backdata!$G$36:$H$42,2,1),IF(P371="C",0,"오류")))</f>
        <v>0</v>
      </c>
      <c r="AJ371" s="4">
        <f>SUM(AD371:AI371)</f>
        <v>16</v>
      </c>
      <c r="AK371" s="4">
        <f>_xlfn.MAXIFS(AJ:AJ,B:B,B371)</f>
        <v>16</v>
      </c>
      <c r="AL371" s="4"/>
      <c r="AM371" s="21"/>
      <c r="AN371" s="4"/>
      <c r="AO371" s="4"/>
    </row>
    <row r="372" spans="1:41" x14ac:dyDescent="0.4">
      <c r="A372" s="3">
        <f>IF(B371=B372,A371,A371+1)</f>
        <v>342</v>
      </c>
      <c r="B372" s="3" t="s">
        <v>4558</v>
      </c>
      <c r="C372" s="3" t="s">
        <v>4557</v>
      </c>
      <c r="D372" s="3" t="s">
        <v>3044</v>
      </c>
      <c r="E372" s="3" t="s">
        <v>3043</v>
      </c>
      <c r="F372" s="3">
        <f>IF(B372=B371,F371+1,1)</f>
        <v>1</v>
      </c>
      <c r="G372" s="3" t="s">
        <v>6384</v>
      </c>
      <c r="H372" s="3" t="s">
        <v>6379</v>
      </c>
      <c r="I372" s="3" t="s">
        <v>6378</v>
      </c>
      <c r="J372" s="3" t="s">
        <v>6400</v>
      </c>
      <c r="K372" s="3"/>
      <c r="L372" s="3" t="s">
        <v>6786</v>
      </c>
      <c r="M372" s="3" t="s">
        <v>7204</v>
      </c>
      <c r="P372" s="3" t="s">
        <v>2434</v>
      </c>
      <c r="Q372" s="3">
        <f>IF(H372="TOEIC",VALUE(L372),0)</f>
        <v>955</v>
      </c>
      <c r="R372" s="3">
        <f>IF(H372="NEW TEPS",VALUE(L372),0)</f>
        <v>0</v>
      </c>
      <c r="S372" s="3">
        <f>IF(H372="TOEFL(ibt)",VALUE(L372),0)</f>
        <v>0</v>
      </c>
      <c r="T372" s="3">
        <f>IF(H372="JPT",VALUE(L372),0)</f>
        <v>0</v>
      </c>
      <c r="U372" s="3">
        <f>IF(H372="HSK",VALUE(K372),0)</f>
        <v>0</v>
      </c>
      <c r="V372" s="3">
        <f>IF(H372="HSK",VALUE(L372),0)</f>
        <v>0</v>
      </c>
      <c r="W372" s="3">
        <f>IF(H372="G-TELP Level2",VALUE(L372),0)</f>
        <v>0</v>
      </c>
      <c r="X372" s="3">
        <f>IF(P372="A",IF(Q372&gt;849,1,IF(R372&gt;335,1,IF(S372&gt;97,1,IF(T372&gt;849,1,IF(W372&gt;82,1,IF(U372=6,1,IF(U372=5,IF(V372&gt;254,1,0),0))))))),IF(P372="B",IF(Q372&gt;699,1,IF(R372&gt;263,1,IF(S372&gt;78,1,IF(T372&gt;699,1,IF(W372&gt;63,1,IF(U372=6,1,IF(U372=5,IF(V372&gt;179,1,0),0))))))),IF(P372="C",IF(Q372&gt;599,1,IF(R372&gt;226,1,IF(S372&gt;67,1,IF(T372&gt;599,1,IF(W372&gt;49,1,IF(U372=6,1,IF(U372=5,1,IF(U372=4,IF(V372&gt;209,1,0),0)))))))),IF(P372="D",IF(Q372&gt;649,1,IF(R372&gt;244,1,IF(S372&gt;73,1,IF(T372&gt;649,1,IF(W372&gt;56,1,IF(U372=6,1,IF(U372=5,1,IF(U372=4,IF(V372&gt;254,1,0),0)))))))),0))))</f>
        <v>1</v>
      </c>
      <c r="Y372" s="3">
        <f>SUMIF(B:B,B372,X:X)</f>
        <v>1</v>
      </c>
      <c r="Z372" s="3" t="str">
        <f>IF(Y372&gt;0,"어학 충족","자격미달")</f>
        <v>어학 충족</v>
      </c>
      <c r="AA372" s="3"/>
      <c r="AB372" s="3" t="str">
        <f>IF(P372="A",IF(Q372&gt;849,"TOEIC 충족",IF(R372&gt;335,"New-TEPS 충족",IF(S372&gt;97,"TOEFL 충족",IF(T372&gt;849,"JPT 충족",IF(W372&gt;82,"G-TELP 충족",IF(U372=6,"HSK점수 충족",IF(U372=5,IF(V372&gt;254,"HSK점수 충족","자격미달"),"자격미달"))))))),IF(P372="B",IF(Q372&gt;699,"TOEIC 충족",IF(R372&gt;263,"New-TEPS 충족",IF(S372&gt;78,"TOEFL 충족",IF(T372&gt;699,"JPT 충족",IF(W372&gt;63,"G-TELP 충족",IF(U372=6,"HSK점수 충족",IF(U372=5,IF(V372&gt;179,"HSK점수 충족","자격미달"),"자격미달"))))))),IF(P372="C",IF(Q372&gt;599,"TOEIC 충족",IF(R372&gt;226,"New-TEPS 충족",IF(S372&gt;67,"TOEFL 충족",IF(T372&gt;599,"JPT 충족",IF(W372&gt;49,"G-TELP 충족",IF(U372=6,"HSK점수 충족",IF(U372=5,"HSK점수 충족",IF(U372=4,IF(V372&gt;209,"HSK점수 충족","자격미달"),"자격미달")))))))),IF(P372="D",IF(Q372&gt;649,"TOEIC 충족",IF(R372&gt;244,"New-TEPS 충족",IF(S372&gt;73,"TOEFL 충족",IF(T372&gt;649,"JPT 충족",IF(W372&gt;56,"G-TELP 충족",IF(U1313=6,"HSK점수 충족",IF(U1313=5,"HSK점수 충족",IF(U1313=4,IF(V1313&gt;254,"HSK점수 충족","자격미달"),"자격미달")))))))),0))))</f>
        <v>TOEIC 충족</v>
      </c>
      <c r="AC372" s="21"/>
      <c r="AD372" s="3">
        <f>IF(P372="A",VLOOKUP(Q372,[1]교육_어학_경력backdata!$B$3:$C$9,2,1),IF(P372="B",VLOOKUP(Q372,[1]교육_어학_경력backdata!$G$3:$H$9,2,1),IF(P372="C",0,"오류")))</f>
        <v>20</v>
      </c>
      <c r="AE372" s="3">
        <f>IF(P372="A",VLOOKUP(R372,[1]교육_어학_경력backdata!$B$11:$C$17,2,1),IF(P372="B",VLOOKUP(R372,[1]교육_어학_경력backdata!$G$11:$H$17,2,1),IF(P372="C",0,"오류")))</f>
        <v>0</v>
      </c>
      <c r="AF372" s="3">
        <f>IF(P372="A",VLOOKUP(S372,[1]교육_어학_경력backdata!$B$19:$C$25,2,1),IF(P372="B",VLOOKUP(S372,[1]교육_어학_경력backdata!$G$19:$H$25,2,1),IF(P372="C",0,"오류")))</f>
        <v>0</v>
      </c>
      <c r="AG372" s="3">
        <f>IF(P372="A",VLOOKUP(T372,[1]교육_어학_경력backdata!$B$3:$C$9,2,1),IF(P372="B",VLOOKUP(T372,[1]교육_어학_경력backdata!$G$3:$H$9,2,1),IF(P372="C",0,"오류")))</f>
        <v>0</v>
      </c>
      <c r="AH372" s="3">
        <f>IF(P372="A",IF(U372=0,0,IF(U372=4,0,IF(U372=5,VLOOKUP(V372,[1]교육_어학_경력backdata!$B$27:$C$29,2,1),IF(U372=6,VLOOKUP(V372,[1]교육_어학_경력backdata!$B$31:$C$34,2,1))))),IF(P372="B",IF(U372=0,0,IF(U372=4,0,IF(U372=5,VLOOKUP(V372,[1]교육_어학_경력backdata!$G$27:$H$31,2,1),IF(U372=6,VLOOKUP(V372,[1]교육_어학_경력backdata!$G$33:$H$34,2,1))))),IF(CT372="C",0,"오류")))</f>
        <v>0</v>
      </c>
      <c r="AI372" s="3">
        <f>IF(P372="A",VLOOKUP(W372,[1]교육_어학_경력backdata!$B$36:$C$42,2,1),IF(P372="B",VLOOKUP(W372,[1]교육_어학_경력backdata!$G$36:$H$42,2,1),IF(P372="C",0,"오류")))</f>
        <v>0</v>
      </c>
      <c r="AJ372" s="3">
        <f>SUM(AD372:AI372)</f>
        <v>20</v>
      </c>
      <c r="AK372" s="3">
        <f>_xlfn.MAXIFS(AJ:AJ,B:B,B372)</f>
        <v>20</v>
      </c>
      <c r="AL372" s="3"/>
      <c r="AM372" s="21"/>
      <c r="AN372" s="3"/>
      <c r="AO372" s="3"/>
    </row>
    <row r="373" spans="1:41" x14ac:dyDescent="0.4">
      <c r="A373" s="4">
        <f>IF(B372=B373,A372,A372+1)</f>
        <v>343</v>
      </c>
      <c r="B373" s="4" t="s">
        <v>4555</v>
      </c>
      <c r="C373" s="4" t="s">
        <v>4554</v>
      </c>
      <c r="D373" s="4" t="s">
        <v>3044</v>
      </c>
      <c r="E373" s="4" t="s">
        <v>3043</v>
      </c>
      <c r="F373" s="4">
        <f>IF(B373=B372,F372+1,1)</f>
        <v>1</v>
      </c>
      <c r="G373" s="4" t="s">
        <v>6384</v>
      </c>
      <c r="H373" s="4" t="s">
        <v>6379</v>
      </c>
      <c r="I373" s="4" t="s">
        <v>6378</v>
      </c>
      <c r="J373" s="4" t="s">
        <v>6512</v>
      </c>
      <c r="K373" s="4"/>
      <c r="L373" s="4" t="s">
        <v>6533</v>
      </c>
      <c r="M373" s="4" t="s">
        <v>7203</v>
      </c>
      <c r="P373" s="4" t="s">
        <v>2434</v>
      </c>
      <c r="Q373" s="4">
        <f>IF(H373="TOEIC",VALUE(L373),0)</f>
        <v>885</v>
      </c>
      <c r="R373" s="4">
        <f>IF(H373="NEW TEPS",VALUE(L373),0)</f>
        <v>0</v>
      </c>
      <c r="S373" s="4">
        <f>IF(H373="TOEFL(ibt)",VALUE(L373),0)</f>
        <v>0</v>
      </c>
      <c r="T373" s="4">
        <f>IF(H373="JPT",VALUE(L373),0)</f>
        <v>0</v>
      </c>
      <c r="U373" s="4">
        <f>IF(H373="HSK",VALUE(K373),0)</f>
        <v>0</v>
      </c>
      <c r="V373" s="4">
        <f>IF(H373="HSK",VALUE(L373),0)</f>
        <v>0</v>
      </c>
      <c r="W373" s="4">
        <f>IF(H373="G-TELP Level2",VALUE(L373),0)</f>
        <v>0</v>
      </c>
      <c r="X373" s="4">
        <f>IF(P373="A",IF(Q373&gt;849,1,IF(R373&gt;335,1,IF(S373&gt;97,1,IF(T373&gt;849,1,IF(W373&gt;82,1,IF(U373=6,1,IF(U373=5,IF(V373&gt;254,1,0),0))))))),IF(P373="B",IF(Q373&gt;699,1,IF(R373&gt;263,1,IF(S373&gt;78,1,IF(T373&gt;699,1,IF(W373&gt;63,1,IF(U373=6,1,IF(U373=5,IF(V373&gt;179,1,0),0))))))),IF(P373="C",IF(Q373&gt;599,1,IF(R373&gt;226,1,IF(S373&gt;67,1,IF(T373&gt;599,1,IF(W373&gt;49,1,IF(U373=6,1,IF(U373=5,1,IF(U373=4,IF(V373&gt;209,1,0),0)))))))),IF(P373="D",IF(Q373&gt;649,1,IF(R373&gt;244,1,IF(S373&gt;73,1,IF(T373&gt;649,1,IF(W373&gt;56,1,IF(U373=6,1,IF(U373=5,1,IF(U373=4,IF(V373&gt;254,1,0),0)))))))),0))))</f>
        <v>1</v>
      </c>
      <c r="Y373" s="4">
        <f>SUMIF(B:B,B373,X:X)</f>
        <v>1</v>
      </c>
      <c r="Z373" s="4" t="str">
        <f>IF(Y373&gt;0,"어학 충족","자격미달")</f>
        <v>어학 충족</v>
      </c>
      <c r="AA373" s="4"/>
      <c r="AB373" s="4" t="str">
        <f>IF(P373="A",IF(Q373&gt;849,"TOEIC 충족",IF(R373&gt;335,"New-TEPS 충족",IF(S373&gt;97,"TOEFL 충족",IF(T373&gt;849,"JPT 충족",IF(W373&gt;82,"G-TELP 충족",IF(U373=6,"HSK점수 충족",IF(U373=5,IF(V373&gt;254,"HSK점수 충족","자격미달"),"자격미달"))))))),IF(P373="B",IF(Q373&gt;699,"TOEIC 충족",IF(R373&gt;263,"New-TEPS 충족",IF(S373&gt;78,"TOEFL 충족",IF(T373&gt;699,"JPT 충족",IF(W373&gt;63,"G-TELP 충족",IF(U373=6,"HSK점수 충족",IF(U373=5,IF(V373&gt;179,"HSK점수 충족","자격미달"),"자격미달"))))))),IF(P373="C",IF(Q373&gt;599,"TOEIC 충족",IF(R373&gt;226,"New-TEPS 충족",IF(S373&gt;67,"TOEFL 충족",IF(T373&gt;599,"JPT 충족",IF(W373&gt;49,"G-TELP 충족",IF(U373=6,"HSK점수 충족",IF(U373=5,"HSK점수 충족",IF(U373=4,IF(V373&gt;209,"HSK점수 충족","자격미달"),"자격미달")))))))),IF(P373="D",IF(Q373&gt;649,"TOEIC 충족",IF(R373&gt;244,"New-TEPS 충족",IF(S373&gt;73,"TOEFL 충족",IF(T373&gt;649,"JPT 충족",IF(W373&gt;56,"G-TELP 충족",IF(U1314=6,"HSK점수 충족",IF(U1314=5,"HSK점수 충족",IF(U1314=4,IF(V1314&gt;254,"HSK점수 충족","자격미달"),"자격미달")))))))),0))))</f>
        <v>TOEIC 충족</v>
      </c>
      <c r="AC373" s="21"/>
      <c r="AD373" s="4">
        <f>IF(P373="A",VLOOKUP(Q373,[1]교육_어학_경력backdata!$B$3:$C$9,2,1),IF(P373="B",VLOOKUP(Q373,[1]교육_어학_경력backdata!$G$3:$H$9,2,1),IF(P373="C",0,"오류")))</f>
        <v>14</v>
      </c>
      <c r="AE373" s="4">
        <f>IF(P373="A",VLOOKUP(R373,[1]교육_어학_경력backdata!$B$11:$C$17,2,1),IF(P373="B",VLOOKUP(R373,[1]교육_어학_경력backdata!$G$11:$H$17,2,1),IF(P373="C",0,"오류")))</f>
        <v>0</v>
      </c>
      <c r="AF373" s="4">
        <f>IF(P373="A",VLOOKUP(S373,[1]교육_어학_경력backdata!$B$19:$C$25,2,1),IF(P373="B",VLOOKUP(S373,[1]교육_어학_경력backdata!$G$19:$H$25,2,1),IF(P373="C",0,"오류")))</f>
        <v>0</v>
      </c>
      <c r="AG373" s="4">
        <f>IF(P373="A",VLOOKUP(T373,[1]교육_어학_경력backdata!$B$3:$C$9,2,1),IF(P373="B",VLOOKUP(T373,[1]교육_어학_경력backdata!$G$3:$H$9,2,1),IF(P373="C",0,"오류")))</f>
        <v>0</v>
      </c>
      <c r="AH373" s="4">
        <f>IF(P373="A",IF(U373=0,0,IF(U373=4,0,IF(U373=5,VLOOKUP(V373,[1]교육_어학_경력backdata!$B$27:$C$29,2,1),IF(U373=6,VLOOKUP(V373,[1]교육_어학_경력backdata!$B$31:$C$34,2,1))))),IF(P373="B",IF(U373=0,0,IF(U373=4,0,IF(U373=5,VLOOKUP(V373,[1]교육_어학_경력backdata!$G$27:$H$31,2,1),IF(U373=6,VLOOKUP(V373,[1]교육_어학_경력backdata!$G$33:$H$34,2,1))))),IF(CT373="C",0,"오류")))</f>
        <v>0</v>
      </c>
      <c r="AI373" s="4">
        <f>IF(P373="A",VLOOKUP(W373,[1]교육_어학_경력backdata!$B$36:$C$42,2,1),IF(P373="B",VLOOKUP(W373,[1]교육_어학_경력backdata!$G$36:$H$42,2,1),IF(P373="C",0,"오류")))</f>
        <v>0</v>
      </c>
      <c r="AJ373" s="4">
        <f>SUM(AD373:AI373)</f>
        <v>14</v>
      </c>
      <c r="AK373" s="4">
        <f>_xlfn.MAXIFS(AJ:AJ,B:B,B373)</f>
        <v>14</v>
      </c>
      <c r="AL373" s="4"/>
      <c r="AM373" s="21"/>
      <c r="AN373" s="4"/>
      <c r="AO373" s="4"/>
    </row>
    <row r="374" spans="1:41" x14ac:dyDescent="0.4">
      <c r="A374" s="3">
        <f>IF(B373=B374,A373,A373+1)</f>
        <v>344</v>
      </c>
      <c r="B374" s="3" t="s">
        <v>4552</v>
      </c>
      <c r="C374" s="3" t="s">
        <v>4551</v>
      </c>
      <c r="D374" s="3" t="s">
        <v>3044</v>
      </c>
      <c r="E374" s="3" t="s">
        <v>3043</v>
      </c>
      <c r="F374" s="3">
        <f>IF(B374=B373,F373+1,1)</f>
        <v>1</v>
      </c>
      <c r="G374" s="3" t="s">
        <v>6380</v>
      </c>
      <c r="H374" s="3" t="s">
        <v>6379</v>
      </c>
      <c r="I374" s="3" t="s">
        <v>6378</v>
      </c>
      <c r="J374" s="3" t="s">
        <v>6400</v>
      </c>
      <c r="K374" s="3"/>
      <c r="L374" s="3" t="s">
        <v>6786</v>
      </c>
      <c r="M374" s="3" t="s">
        <v>7202</v>
      </c>
      <c r="P374" s="3" t="s">
        <v>2434</v>
      </c>
      <c r="Q374" s="3">
        <f>IF(H374="TOEIC",VALUE(L374),0)</f>
        <v>955</v>
      </c>
      <c r="R374" s="3">
        <f>IF(H374="NEW TEPS",VALUE(L374),0)</f>
        <v>0</v>
      </c>
      <c r="S374" s="3">
        <f>IF(H374="TOEFL(ibt)",VALUE(L374),0)</f>
        <v>0</v>
      </c>
      <c r="T374" s="3">
        <f>IF(H374="JPT",VALUE(L374),0)</f>
        <v>0</v>
      </c>
      <c r="U374" s="3">
        <f>IF(H374="HSK",VALUE(K374),0)</f>
        <v>0</v>
      </c>
      <c r="V374" s="3">
        <f>IF(H374="HSK",VALUE(L374),0)</f>
        <v>0</v>
      </c>
      <c r="W374" s="3">
        <f>IF(H374="G-TELP Level2",VALUE(L374),0)</f>
        <v>0</v>
      </c>
      <c r="X374" s="3">
        <f>IF(P374="A",IF(Q374&gt;849,1,IF(R374&gt;335,1,IF(S374&gt;97,1,IF(T374&gt;849,1,IF(W374&gt;82,1,IF(U374=6,1,IF(U374=5,IF(V374&gt;254,1,0),0))))))),IF(P374="B",IF(Q374&gt;699,1,IF(R374&gt;263,1,IF(S374&gt;78,1,IF(T374&gt;699,1,IF(W374&gt;63,1,IF(U374=6,1,IF(U374=5,IF(V374&gt;179,1,0),0))))))),IF(P374="C",IF(Q374&gt;599,1,IF(R374&gt;226,1,IF(S374&gt;67,1,IF(T374&gt;599,1,IF(W374&gt;49,1,IF(U374=6,1,IF(U374=5,1,IF(U374=4,IF(V374&gt;209,1,0),0)))))))),IF(P374="D",IF(Q374&gt;649,1,IF(R374&gt;244,1,IF(S374&gt;73,1,IF(T374&gt;649,1,IF(W374&gt;56,1,IF(U374=6,1,IF(U374=5,1,IF(U374=4,IF(V374&gt;254,1,0),0)))))))),0))))</f>
        <v>1</v>
      </c>
      <c r="Y374" s="3">
        <f>SUMIF(B:B,B374,X:X)</f>
        <v>1</v>
      </c>
      <c r="Z374" s="3" t="str">
        <f>IF(Y374&gt;0,"어학 충족","자격미달")</f>
        <v>어학 충족</v>
      </c>
      <c r="AA374" s="3"/>
      <c r="AB374" s="3" t="str">
        <f>IF(P374="A",IF(Q374&gt;849,"TOEIC 충족",IF(R374&gt;335,"New-TEPS 충족",IF(S374&gt;97,"TOEFL 충족",IF(T374&gt;849,"JPT 충족",IF(W374&gt;82,"G-TELP 충족",IF(U374=6,"HSK점수 충족",IF(U374=5,IF(V374&gt;254,"HSK점수 충족","자격미달"),"자격미달"))))))),IF(P374="B",IF(Q374&gt;699,"TOEIC 충족",IF(R374&gt;263,"New-TEPS 충족",IF(S374&gt;78,"TOEFL 충족",IF(T374&gt;699,"JPT 충족",IF(W374&gt;63,"G-TELP 충족",IF(U374=6,"HSK점수 충족",IF(U374=5,IF(V374&gt;179,"HSK점수 충족","자격미달"),"자격미달"))))))),IF(P374="C",IF(Q374&gt;599,"TOEIC 충족",IF(R374&gt;226,"New-TEPS 충족",IF(S374&gt;67,"TOEFL 충족",IF(T374&gt;599,"JPT 충족",IF(W374&gt;49,"G-TELP 충족",IF(U374=6,"HSK점수 충족",IF(U374=5,"HSK점수 충족",IF(U374=4,IF(V374&gt;209,"HSK점수 충족","자격미달"),"자격미달")))))))),IF(P374="D",IF(Q374&gt;649,"TOEIC 충족",IF(R374&gt;244,"New-TEPS 충족",IF(S374&gt;73,"TOEFL 충족",IF(T374&gt;649,"JPT 충족",IF(W374&gt;56,"G-TELP 충족",IF(U1315=6,"HSK점수 충족",IF(U1315=5,"HSK점수 충족",IF(U1315=4,IF(V1315&gt;254,"HSK점수 충족","자격미달"),"자격미달")))))))),0))))</f>
        <v>TOEIC 충족</v>
      </c>
      <c r="AC374" s="21"/>
      <c r="AD374" s="3">
        <f>IF(P374="A",VLOOKUP(Q374,[1]교육_어학_경력backdata!$B$3:$C$9,2,1),IF(P374="B",VLOOKUP(Q374,[1]교육_어학_경력backdata!$G$3:$H$9,2,1),IF(P374="C",0,"오류")))</f>
        <v>20</v>
      </c>
      <c r="AE374" s="3">
        <f>IF(P374="A",VLOOKUP(R374,[1]교육_어학_경력backdata!$B$11:$C$17,2,1),IF(P374="B",VLOOKUP(R374,[1]교육_어학_경력backdata!$G$11:$H$17,2,1),IF(P374="C",0,"오류")))</f>
        <v>0</v>
      </c>
      <c r="AF374" s="3">
        <f>IF(P374="A",VLOOKUP(S374,[1]교육_어학_경력backdata!$B$19:$C$25,2,1),IF(P374="B",VLOOKUP(S374,[1]교육_어학_경력backdata!$G$19:$H$25,2,1),IF(P374="C",0,"오류")))</f>
        <v>0</v>
      </c>
      <c r="AG374" s="3">
        <f>IF(P374="A",VLOOKUP(T374,[1]교육_어학_경력backdata!$B$3:$C$9,2,1),IF(P374="B",VLOOKUP(T374,[1]교육_어학_경력backdata!$G$3:$H$9,2,1),IF(P374="C",0,"오류")))</f>
        <v>0</v>
      </c>
      <c r="AH374" s="3">
        <f>IF(P374="A",IF(U374=0,0,IF(U374=4,0,IF(U374=5,VLOOKUP(V374,[1]교육_어학_경력backdata!$B$27:$C$29,2,1),IF(U374=6,VLOOKUP(V374,[1]교육_어학_경력backdata!$B$31:$C$34,2,1))))),IF(P374="B",IF(U374=0,0,IF(U374=4,0,IF(U374=5,VLOOKUP(V374,[1]교육_어학_경력backdata!$G$27:$H$31,2,1),IF(U374=6,VLOOKUP(V374,[1]교육_어학_경력backdata!$G$33:$H$34,2,1))))),IF(CT374="C",0,"오류")))</f>
        <v>0</v>
      </c>
      <c r="AI374" s="3">
        <f>IF(P374="A",VLOOKUP(W374,[1]교육_어학_경력backdata!$B$36:$C$42,2,1),IF(P374="B",VLOOKUP(W374,[1]교육_어학_경력backdata!$G$36:$H$42,2,1),IF(P374="C",0,"오류")))</f>
        <v>0</v>
      </c>
      <c r="AJ374" s="3">
        <f>SUM(AD374:AI374)</f>
        <v>20</v>
      </c>
      <c r="AK374" s="3">
        <f>_xlfn.MAXIFS(AJ:AJ,B:B,B374)</f>
        <v>20</v>
      </c>
      <c r="AL374" s="3"/>
      <c r="AM374" s="21"/>
      <c r="AN374" s="3"/>
      <c r="AO374" s="3"/>
    </row>
    <row r="375" spans="1:41" x14ac:dyDescent="0.4">
      <c r="A375" s="4">
        <f>IF(B374=B375,A374,A374+1)</f>
        <v>345</v>
      </c>
      <c r="B375" s="4" t="s">
        <v>4546</v>
      </c>
      <c r="C375" s="4" t="s">
        <v>4545</v>
      </c>
      <c r="D375" s="4" t="s">
        <v>3044</v>
      </c>
      <c r="E375" s="4" t="s">
        <v>3043</v>
      </c>
      <c r="F375" s="4">
        <f>IF(B375=B374,F374+1,1)</f>
        <v>1</v>
      </c>
      <c r="G375" s="4" t="s">
        <v>6380</v>
      </c>
      <c r="H375" s="4" t="s">
        <v>6379</v>
      </c>
      <c r="I375" s="4" t="s">
        <v>6378</v>
      </c>
      <c r="J375" s="4" t="s">
        <v>6559</v>
      </c>
      <c r="K375" s="4"/>
      <c r="L375" s="4" t="s">
        <v>6454</v>
      </c>
      <c r="M375" s="4" t="s">
        <v>7201</v>
      </c>
      <c r="P375" s="4" t="s">
        <v>2434</v>
      </c>
      <c r="Q375" s="4">
        <f>IF(H375="TOEIC",VALUE(L375),0)</f>
        <v>895</v>
      </c>
      <c r="R375" s="4">
        <f>IF(H375="NEW TEPS",VALUE(L375),0)</f>
        <v>0</v>
      </c>
      <c r="S375" s="4">
        <f>IF(H375="TOEFL(ibt)",VALUE(L375),0)</f>
        <v>0</v>
      </c>
      <c r="T375" s="4">
        <f>IF(H375="JPT",VALUE(L375),0)</f>
        <v>0</v>
      </c>
      <c r="U375" s="4">
        <f>IF(H375="HSK",VALUE(K375),0)</f>
        <v>0</v>
      </c>
      <c r="V375" s="4">
        <f>IF(H375="HSK",VALUE(L375),0)</f>
        <v>0</v>
      </c>
      <c r="W375" s="4">
        <f>IF(H375="G-TELP Level2",VALUE(L375),0)</f>
        <v>0</v>
      </c>
      <c r="X375" s="4">
        <f>IF(P375="A",IF(Q375&gt;849,1,IF(R375&gt;335,1,IF(S375&gt;97,1,IF(T375&gt;849,1,IF(W375&gt;82,1,IF(U375=6,1,IF(U375=5,IF(V375&gt;254,1,0),0))))))),IF(P375="B",IF(Q375&gt;699,1,IF(R375&gt;263,1,IF(S375&gt;78,1,IF(T375&gt;699,1,IF(W375&gt;63,1,IF(U375=6,1,IF(U375=5,IF(V375&gt;179,1,0),0))))))),IF(P375="C",IF(Q375&gt;599,1,IF(R375&gt;226,1,IF(S375&gt;67,1,IF(T375&gt;599,1,IF(W375&gt;49,1,IF(U375=6,1,IF(U375=5,1,IF(U375=4,IF(V375&gt;209,1,0),0)))))))),IF(P375="D",IF(Q375&gt;649,1,IF(R375&gt;244,1,IF(S375&gt;73,1,IF(T375&gt;649,1,IF(W375&gt;56,1,IF(U375=6,1,IF(U375=5,1,IF(U375=4,IF(V375&gt;254,1,0),0)))))))),0))))</f>
        <v>1</v>
      </c>
      <c r="Y375" s="4">
        <f>SUMIF(B:B,B375,X:X)</f>
        <v>2</v>
      </c>
      <c r="Z375" s="4" t="str">
        <f>IF(Y375&gt;0,"어학 충족","자격미달")</f>
        <v>어학 충족</v>
      </c>
      <c r="AA375" s="4"/>
      <c r="AB375" s="4" t="str">
        <f>IF(P375="A",IF(Q375&gt;849,"TOEIC 충족",IF(R375&gt;335,"New-TEPS 충족",IF(S375&gt;97,"TOEFL 충족",IF(T375&gt;849,"JPT 충족",IF(W375&gt;82,"G-TELP 충족",IF(U375=6,"HSK점수 충족",IF(U375=5,IF(V375&gt;254,"HSK점수 충족","자격미달"),"자격미달"))))))),IF(P375="B",IF(Q375&gt;699,"TOEIC 충족",IF(R375&gt;263,"New-TEPS 충족",IF(S375&gt;78,"TOEFL 충족",IF(T375&gt;699,"JPT 충족",IF(W375&gt;63,"G-TELP 충족",IF(U375=6,"HSK점수 충족",IF(U375=5,IF(V375&gt;179,"HSK점수 충족","자격미달"),"자격미달"))))))),IF(P375="C",IF(Q375&gt;599,"TOEIC 충족",IF(R375&gt;226,"New-TEPS 충족",IF(S375&gt;67,"TOEFL 충족",IF(T375&gt;599,"JPT 충족",IF(W375&gt;49,"G-TELP 충족",IF(U375=6,"HSK점수 충족",IF(U375=5,"HSK점수 충족",IF(U375=4,IF(V375&gt;209,"HSK점수 충족","자격미달"),"자격미달")))))))),IF(P375="D",IF(Q375&gt;649,"TOEIC 충족",IF(R375&gt;244,"New-TEPS 충족",IF(S375&gt;73,"TOEFL 충족",IF(T375&gt;649,"JPT 충족",IF(W375&gt;56,"G-TELP 충족",IF(U1316=6,"HSK점수 충족",IF(U1316=5,"HSK점수 충족",IF(U1316=4,IF(V1316&gt;254,"HSK점수 충족","자격미달"),"자격미달")))))))),0))))</f>
        <v>TOEIC 충족</v>
      </c>
      <c r="AC375" s="21"/>
      <c r="AD375" s="4">
        <f>IF(P375="A",VLOOKUP(Q375,[1]교육_어학_경력backdata!$B$3:$C$9,2,1),IF(P375="B",VLOOKUP(Q375,[1]교육_어학_경력backdata!$G$3:$H$9,2,1),IF(P375="C",0,"오류")))</f>
        <v>14</v>
      </c>
      <c r="AE375" s="4">
        <f>IF(P375="A",VLOOKUP(R375,[1]교육_어학_경력backdata!$B$11:$C$17,2,1),IF(P375="B",VLOOKUP(R375,[1]교육_어학_경력backdata!$G$11:$H$17,2,1),IF(P375="C",0,"오류")))</f>
        <v>0</v>
      </c>
      <c r="AF375" s="4">
        <f>IF(P375="A",VLOOKUP(S375,[1]교육_어학_경력backdata!$B$19:$C$25,2,1),IF(P375="B",VLOOKUP(S375,[1]교육_어학_경력backdata!$G$19:$H$25,2,1),IF(P375="C",0,"오류")))</f>
        <v>0</v>
      </c>
      <c r="AG375" s="4">
        <f>IF(P375="A",VLOOKUP(T375,[1]교육_어학_경력backdata!$B$3:$C$9,2,1),IF(P375="B",VLOOKUP(T375,[1]교육_어학_경력backdata!$G$3:$H$9,2,1),IF(P375="C",0,"오류")))</f>
        <v>0</v>
      </c>
      <c r="AH375" s="4">
        <f>IF(P375="A",IF(U375=0,0,IF(U375=4,0,IF(U375=5,VLOOKUP(V375,[1]교육_어학_경력backdata!$B$27:$C$29,2,1),IF(U375=6,VLOOKUP(V375,[1]교육_어학_경력backdata!$B$31:$C$34,2,1))))),IF(P375="B",IF(U375=0,0,IF(U375=4,0,IF(U375=5,VLOOKUP(V375,[1]교육_어학_경력backdata!$G$27:$H$31,2,1),IF(U375=6,VLOOKUP(V375,[1]교육_어학_경력backdata!$G$33:$H$34,2,1))))),IF(CT375="C",0,"오류")))</f>
        <v>0</v>
      </c>
      <c r="AI375" s="4">
        <f>IF(P375="A",VLOOKUP(W375,[1]교육_어학_경력backdata!$B$36:$C$42,2,1),IF(P375="B",VLOOKUP(W375,[1]교육_어학_경력backdata!$G$36:$H$42,2,1),IF(P375="C",0,"오류")))</f>
        <v>0</v>
      </c>
      <c r="AJ375" s="4">
        <f>SUM(AD375:AI375)</f>
        <v>14</v>
      </c>
      <c r="AK375" s="4">
        <f>_xlfn.MAXIFS(AJ:AJ,B:B,B375)</f>
        <v>16</v>
      </c>
      <c r="AL375" s="4"/>
      <c r="AM375" s="21"/>
      <c r="AN375" s="4" t="s">
        <v>6404</v>
      </c>
      <c r="AO375" s="4"/>
    </row>
    <row r="376" spans="1:41" x14ac:dyDescent="0.4">
      <c r="A376" s="6">
        <f>IF(B375=B376,A375,A375+1)</f>
        <v>345</v>
      </c>
      <c r="B376" s="6" t="s">
        <v>4546</v>
      </c>
      <c r="C376" s="6" t="s">
        <v>4545</v>
      </c>
      <c r="D376" s="6" t="s">
        <v>3044</v>
      </c>
      <c r="E376" s="6" t="s">
        <v>3043</v>
      </c>
      <c r="F376" s="4">
        <f>IF(B376=B375,F375+1,1)</f>
        <v>2</v>
      </c>
      <c r="G376" s="4" t="s">
        <v>6380</v>
      </c>
      <c r="H376" s="4" t="s">
        <v>6583</v>
      </c>
      <c r="I376" s="4" t="s">
        <v>6582</v>
      </c>
      <c r="J376" s="4" t="s">
        <v>7200</v>
      </c>
      <c r="K376" s="4" t="s">
        <v>6759</v>
      </c>
      <c r="L376" s="4" t="s">
        <v>7085</v>
      </c>
      <c r="M376" s="4" t="s">
        <v>7199</v>
      </c>
      <c r="P376" s="4" t="s">
        <v>2434</v>
      </c>
      <c r="Q376" s="4">
        <f>IF(H376="TOEIC",VALUE(L376),0)</f>
        <v>0</v>
      </c>
      <c r="R376" s="4">
        <f>IF(H376="NEW TEPS",VALUE(L376),0)</f>
        <v>0</v>
      </c>
      <c r="S376" s="4">
        <f>IF(H376="TOEFL(ibt)",VALUE(L376),0)</f>
        <v>0</v>
      </c>
      <c r="T376" s="4">
        <f>IF(H376="JPT",VALUE(L376),0)</f>
        <v>0</v>
      </c>
      <c r="U376" s="4">
        <f>IF(H376="HSK",VALUE(K376),0)</f>
        <v>6</v>
      </c>
      <c r="V376" s="4">
        <f>IF(H376="HSK",VALUE(L376),0)</f>
        <v>182</v>
      </c>
      <c r="W376" s="4">
        <f>IF(H376="G-TELP Level2",VALUE(L376),0)</f>
        <v>0</v>
      </c>
      <c r="X376" s="4">
        <f>IF(P376="A",IF(Q376&gt;849,1,IF(R376&gt;335,1,IF(S376&gt;97,1,IF(T376&gt;849,1,IF(W376&gt;82,1,IF(U376=6,1,IF(U376=5,IF(V376&gt;254,1,0),0))))))),IF(P376="B",IF(Q376&gt;699,1,IF(R376&gt;263,1,IF(S376&gt;78,1,IF(T376&gt;699,1,IF(W376&gt;63,1,IF(U376=6,1,IF(U376=5,IF(V376&gt;179,1,0),0))))))),IF(P376="C",IF(Q376&gt;599,1,IF(R376&gt;226,1,IF(S376&gt;67,1,IF(T376&gt;599,1,IF(W376&gt;49,1,IF(U376=6,1,IF(U376=5,1,IF(U376=4,IF(V376&gt;209,1,0),0)))))))),IF(P376="D",IF(Q376&gt;649,1,IF(R376&gt;244,1,IF(S376&gt;73,1,IF(T376&gt;649,1,IF(W376&gt;56,1,IF(U376=6,1,IF(U376=5,1,IF(U376=4,IF(V376&gt;254,1,0),0)))))))),0))))</f>
        <v>1</v>
      </c>
      <c r="Y376" s="4">
        <f>SUMIF(B:B,B376,X:X)</f>
        <v>2</v>
      </c>
      <c r="Z376" s="4" t="str">
        <f>IF(Y376&gt;0,"어학 충족","자격미달")</f>
        <v>어학 충족</v>
      </c>
      <c r="AA376" s="4"/>
      <c r="AB376" s="4" t="str">
        <f>IF(P376="A",IF(Q376&gt;849,"TOEIC 충족",IF(R376&gt;335,"New-TEPS 충족",IF(S376&gt;97,"TOEFL 충족",IF(T376&gt;849,"JPT 충족",IF(W376&gt;82,"G-TELP 충족",IF(U376=6,"HSK점수 충족",IF(U376=5,IF(V376&gt;254,"HSK점수 충족","자격미달"),"자격미달"))))))),IF(P376="B",IF(Q376&gt;699,"TOEIC 충족",IF(R376&gt;263,"New-TEPS 충족",IF(S376&gt;78,"TOEFL 충족",IF(T376&gt;699,"JPT 충족",IF(W376&gt;63,"G-TELP 충족",IF(U376=6,"HSK점수 충족",IF(U376=5,IF(V376&gt;179,"HSK점수 충족","자격미달"),"자격미달"))))))),IF(P376="C",IF(Q376&gt;599,"TOEIC 충족",IF(R376&gt;226,"New-TEPS 충족",IF(S376&gt;67,"TOEFL 충족",IF(T376&gt;599,"JPT 충족",IF(W376&gt;49,"G-TELP 충족",IF(U376=6,"HSK점수 충족",IF(U376=5,"HSK점수 충족",IF(U376=4,IF(V376&gt;209,"HSK점수 충족","자격미달"),"자격미달")))))))),IF(P376="D",IF(Q376&gt;649,"TOEIC 충족",IF(R376&gt;244,"New-TEPS 충족",IF(S376&gt;73,"TOEFL 충족",IF(T376&gt;649,"JPT 충족",IF(W376&gt;56,"G-TELP 충족",IF(U1317=6,"HSK점수 충족",IF(U1317=5,"HSK점수 충족",IF(U1317=4,IF(V1317&gt;254,"HSK점수 충족","자격미달"),"자격미달")))))))),0))))</f>
        <v>HSK점수 충족</v>
      </c>
      <c r="AC376" s="21"/>
      <c r="AD376" s="4">
        <f>IF(P376="A",VLOOKUP(Q376,[1]교육_어학_경력backdata!$B$3:$C$9,2,1),IF(P376="B",VLOOKUP(Q376,[1]교육_어학_경력backdata!$G$3:$H$9,2,1),IF(P376="C",0,"오류")))</f>
        <v>0</v>
      </c>
      <c r="AE376" s="4">
        <f>IF(P376="A",VLOOKUP(R376,[1]교육_어학_경력backdata!$B$11:$C$17,2,1),IF(P376="B",VLOOKUP(R376,[1]교육_어학_경력backdata!$G$11:$H$17,2,1),IF(P376="C",0,"오류")))</f>
        <v>0</v>
      </c>
      <c r="AF376" s="4">
        <f>IF(P376="A",VLOOKUP(S376,[1]교육_어학_경력backdata!$B$19:$C$25,2,1),IF(P376="B",VLOOKUP(S376,[1]교육_어학_경력backdata!$G$19:$H$25,2,1),IF(P376="C",0,"오류")))</f>
        <v>0</v>
      </c>
      <c r="AG376" s="4">
        <f>IF(P376="A",VLOOKUP(T376,[1]교육_어학_경력backdata!$B$3:$C$9,2,1),IF(P376="B",VLOOKUP(T376,[1]교육_어학_경력backdata!$G$3:$H$9,2,1),IF(P376="C",0,"오류")))</f>
        <v>0</v>
      </c>
      <c r="AH376" s="4">
        <f>IF(P376="A",IF(U376=0,0,IF(U376=4,0,IF(U376=5,VLOOKUP(V376,[1]교육_어학_경력backdata!$B$27:$C$29,2,1),IF(U376=6,VLOOKUP(V376,[1]교육_어학_경력backdata!$B$31:$C$34,2,1))))),IF(P376="B",IF(U376=0,0,IF(U376=4,0,IF(U376=5,VLOOKUP(V376,[1]교육_어학_경력backdata!$G$27:$H$31,2,1),IF(U376=6,VLOOKUP(V376,[1]교육_어학_경력backdata!$G$33:$H$34,2,1))))),IF(CT376="C",0,"오류")))</f>
        <v>16</v>
      </c>
      <c r="AI376" s="4">
        <f>IF(P376="A",VLOOKUP(W376,[1]교육_어학_경력backdata!$B$36:$C$42,2,1),IF(P376="B",VLOOKUP(W376,[1]교육_어학_경력backdata!$G$36:$H$42,2,1),IF(P376="C",0,"오류")))</f>
        <v>0</v>
      </c>
      <c r="AJ376" s="4">
        <f>SUM(AD376:AI376)</f>
        <v>16</v>
      </c>
      <c r="AK376" s="4">
        <f>_xlfn.MAXIFS(AJ:AJ,B:B,B376)</f>
        <v>16</v>
      </c>
      <c r="AL376" s="4"/>
      <c r="AM376" s="21"/>
      <c r="AN376" s="4" t="s">
        <v>6404</v>
      </c>
      <c r="AO376" s="4"/>
    </row>
    <row r="377" spans="1:41" x14ac:dyDescent="0.4">
      <c r="A377" s="3">
        <f>IF(B376=B377,A376,A376+1)</f>
        <v>346</v>
      </c>
      <c r="B377" s="3" t="s">
        <v>4542</v>
      </c>
      <c r="C377" s="3" t="s">
        <v>4541</v>
      </c>
      <c r="D377" s="3" t="s">
        <v>3044</v>
      </c>
      <c r="E377" s="3" t="s">
        <v>3043</v>
      </c>
      <c r="F377" s="3">
        <f>IF(B377=B376,F376+1,1)</f>
        <v>1</v>
      </c>
      <c r="G377" s="3" t="s">
        <v>6380</v>
      </c>
      <c r="H377" s="3" t="s">
        <v>6379</v>
      </c>
      <c r="I377" s="3" t="s">
        <v>6378</v>
      </c>
      <c r="J377" s="3" t="s">
        <v>6547</v>
      </c>
      <c r="K377" s="3"/>
      <c r="L377" s="3" t="s">
        <v>6609</v>
      </c>
      <c r="M377" s="3" t="s">
        <v>7198</v>
      </c>
      <c r="P377" s="3" t="s">
        <v>2434</v>
      </c>
      <c r="Q377" s="3">
        <f>IF(H377="TOEIC",VALUE(L377),0)</f>
        <v>965</v>
      </c>
      <c r="R377" s="3">
        <f>IF(H377="NEW TEPS",VALUE(L377),0)</f>
        <v>0</v>
      </c>
      <c r="S377" s="3">
        <f>IF(H377="TOEFL(ibt)",VALUE(L377),0)</f>
        <v>0</v>
      </c>
      <c r="T377" s="3">
        <f>IF(H377="JPT",VALUE(L377),0)</f>
        <v>0</v>
      </c>
      <c r="U377" s="3">
        <f>IF(H377="HSK",VALUE(K377),0)</f>
        <v>0</v>
      </c>
      <c r="V377" s="3">
        <f>IF(H377="HSK",VALUE(L377),0)</f>
        <v>0</v>
      </c>
      <c r="W377" s="3">
        <f>IF(H377="G-TELP Level2",VALUE(L377),0)</f>
        <v>0</v>
      </c>
      <c r="X377" s="3">
        <f>IF(P377="A",IF(Q377&gt;849,1,IF(R377&gt;335,1,IF(S377&gt;97,1,IF(T377&gt;849,1,IF(W377&gt;82,1,IF(U377=6,1,IF(U377=5,IF(V377&gt;254,1,0),0))))))),IF(P377="B",IF(Q377&gt;699,1,IF(R377&gt;263,1,IF(S377&gt;78,1,IF(T377&gt;699,1,IF(W377&gt;63,1,IF(U377=6,1,IF(U377=5,IF(V377&gt;179,1,0),0))))))),IF(P377="C",IF(Q377&gt;599,1,IF(R377&gt;226,1,IF(S377&gt;67,1,IF(T377&gt;599,1,IF(W377&gt;49,1,IF(U377=6,1,IF(U377=5,1,IF(U377=4,IF(V377&gt;209,1,0),0)))))))),IF(P377="D",IF(Q377&gt;649,1,IF(R377&gt;244,1,IF(S377&gt;73,1,IF(T377&gt;649,1,IF(W377&gt;56,1,IF(U377=6,1,IF(U377=5,1,IF(U377=4,IF(V377&gt;254,1,0),0)))))))),0))))</f>
        <v>1</v>
      </c>
      <c r="Y377" s="3">
        <f>SUMIF(B:B,B377,X:X)</f>
        <v>1</v>
      </c>
      <c r="Z377" s="3" t="str">
        <f>IF(Y377&gt;0,"어학 충족","자격미달")</f>
        <v>어학 충족</v>
      </c>
      <c r="AA377" s="3"/>
      <c r="AB377" s="3" t="str">
        <f>IF(P377="A",IF(Q377&gt;849,"TOEIC 충족",IF(R377&gt;335,"New-TEPS 충족",IF(S377&gt;97,"TOEFL 충족",IF(T377&gt;849,"JPT 충족",IF(W377&gt;82,"G-TELP 충족",IF(U377=6,"HSK점수 충족",IF(U377=5,IF(V377&gt;254,"HSK점수 충족","자격미달"),"자격미달"))))))),IF(P377="B",IF(Q377&gt;699,"TOEIC 충족",IF(R377&gt;263,"New-TEPS 충족",IF(S377&gt;78,"TOEFL 충족",IF(T377&gt;699,"JPT 충족",IF(W377&gt;63,"G-TELP 충족",IF(U377=6,"HSK점수 충족",IF(U377=5,IF(V377&gt;179,"HSK점수 충족","자격미달"),"자격미달"))))))),IF(P377="C",IF(Q377&gt;599,"TOEIC 충족",IF(R377&gt;226,"New-TEPS 충족",IF(S377&gt;67,"TOEFL 충족",IF(T377&gt;599,"JPT 충족",IF(W377&gt;49,"G-TELP 충족",IF(U377=6,"HSK점수 충족",IF(U377=5,"HSK점수 충족",IF(U377=4,IF(V377&gt;209,"HSK점수 충족","자격미달"),"자격미달")))))))),IF(P377="D",IF(Q377&gt;649,"TOEIC 충족",IF(R377&gt;244,"New-TEPS 충족",IF(S377&gt;73,"TOEFL 충족",IF(T377&gt;649,"JPT 충족",IF(W377&gt;56,"G-TELP 충족",IF(U1318=6,"HSK점수 충족",IF(U1318=5,"HSK점수 충족",IF(U1318=4,IF(V1318&gt;254,"HSK점수 충족","자격미달"),"자격미달")))))))),0))))</f>
        <v>TOEIC 충족</v>
      </c>
      <c r="AC377" s="21"/>
      <c r="AD377" s="3">
        <f>IF(P377="A",VLOOKUP(Q377,[1]교육_어학_경력backdata!$B$3:$C$9,2,1),IF(P377="B",VLOOKUP(Q377,[1]교육_어학_경력backdata!$G$3:$H$9,2,1),IF(P377="C",0,"오류")))</f>
        <v>20</v>
      </c>
      <c r="AE377" s="3">
        <f>IF(P377="A",VLOOKUP(R377,[1]교육_어학_경력backdata!$B$11:$C$17,2,1),IF(P377="B",VLOOKUP(R377,[1]교육_어학_경력backdata!$G$11:$H$17,2,1),IF(P377="C",0,"오류")))</f>
        <v>0</v>
      </c>
      <c r="AF377" s="3">
        <f>IF(P377="A",VLOOKUP(S377,[1]교육_어학_경력backdata!$B$19:$C$25,2,1),IF(P377="B",VLOOKUP(S377,[1]교육_어학_경력backdata!$G$19:$H$25,2,1),IF(P377="C",0,"오류")))</f>
        <v>0</v>
      </c>
      <c r="AG377" s="3">
        <f>IF(P377="A",VLOOKUP(T377,[1]교육_어학_경력backdata!$B$3:$C$9,2,1),IF(P377="B",VLOOKUP(T377,[1]교육_어학_경력backdata!$G$3:$H$9,2,1),IF(P377="C",0,"오류")))</f>
        <v>0</v>
      </c>
      <c r="AH377" s="3">
        <f>IF(P377="A",IF(U377=0,0,IF(U377=4,0,IF(U377=5,VLOOKUP(V377,[1]교육_어학_경력backdata!$B$27:$C$29,2,1),IF(U377=6,VLOOKUP(V377,[1]교육_어학_경력backdata!$B$31:$C$34,2,1))))),IF(P377="B",IF(U377=0,0,IF(U377=4,0,IF(U377=5,VLOOKUP(V377,[1]교육_어학_경력backdata!$G$27:$H$31,2,1),IF(U377=6,VLOOKUP(V377,[1]교육_어학_경력backdata!$G$33:$H$34,2,1))))),IF(CT377="C",0,"오류")))</f>
        <v>0</v>
      </c>
      <c r="AI377" s="3">
        <f>IF(P377="A",VLOOKUP(W377,[1]교육_어학_경력backdata!$B$36:$C$42,2,1),IF(P377="B",VLOOKUP(W377,[1]교육_어학_경력backdata!$G$36:$H$42,2,1),IF(P377="C",0,"오류")))</f>
        <v>0</v>
      </c>
      <c r="AJ377" s="3">
        <f>SUM(AD377:AI377)</f>
        <v>20</v>
      </c>
      <c r="AK377" s="3">
        <f>_xlfn.MAXIFS(AJ:AJ,B:B,B377)</f>
        <v>20</v>
      </c>
      <c r="AL377" s="3"/>
      <c r="AM377" s="21"/>
      <c r="AN377" s="3"/>
      <c r="AO377" s="3"/>
    </row>
    <row r="378" spans="1:41" x14ac:dyDescent="0.4">
      <c r="A378" s="4">
        <f>IF(B377=B378,A377,A377+1)</f>
        <v>347</v>
      </c>
      <c r="B378" s="4" t="s">
        <v>4539</v>
      </c>
      <c r="C378" s="4" t="s">
        <v>4538</v>
      </c>
      <c r="D378" s="4" t="s">
        <v>3044</v>
      </c>
      <c r="E378" s="4" t="s">
        <v>3043</v>
      </c>
      <c r="F378" s="4">
        <f>IF(B378=B377,F377+1,1)</f>
        <v>1</v>
      </c>
      <c r="G378" s="4" t="s">
        <v>6384</v>
      </c>
      <c r="H378" s="4" t="s">
        <v>6583</v>
      </c>
      <c r="I378" s="4" t="s">
        <v>6582</v>
      </c>
      <c r="J378" s="4" t="s">
        <v>6494</v>
      </c>
      <c r="K378" s="4" t="s">
        <v>6759</v>
      </c>
      <c r="L378" s="4" t="s">
        <v>7042</v>
      </c>
      <c r="M378" s="4" t="s">
        <v>7197</v>
      </c>
      <c r="P378" s="4" t="s">
        <v>2434</v>
      </c>
      <c r="Q378" s="4">
        <f>IF(H378="TOEIC",VALUE(L378),0)</f>
        <v>0</v>
      </c>
      <c r="R378" s="4">
        <f>IF(H378="NEW TEPS",VALUE(L378),0)</f>
        <v>0</v>
      </c>
      <c r="S378" s="4">
        <f>IF(H378="TOEFL(ibt)",VALUE(L378),0)</f>
        <v>0</v>
      </c>
      <c r="T378" s="4">
        <f>IF(H378="JPT",VALUE(L378),0)</f>
        <v>0</v>
      </c>
      <c r="U378" s="4">
        <f>IF(H378="HSK",VALUE(K378),0)</f>
        <v>6</v>
      </c>
      <c r="V378" s="4">
        <f>IF(H378="HSK",VALUE(L378),0)</f>
        <v>226</v>
      </c>
      <c r="W378" s="4">
        <f>IF(H378="G-TELP Level2",VALUE(L378),0)</f>
        <v>0</v>
      </c>
      <c r="X378" s="4">
        <f>IF(P378="A",IF(Q378&gt;849,1,IF(R378&gt;335,1,IF(S378&gt;97,1,IF(T378&gt;849,1,IF(W378&gt;82,1,IF(U378=6,1,IF(U378=5,IF(V378&gt;254,1,0),0))))))),IF(P378="B",IF(Q378&gt;699,1,IF(R378&gt;263,1,IF(S378&gt;78,1,IF(T378&gt;699,1,IF(W378&gt;63,1,IF(U378=6,1,IF(U378=5,IF(V378&gt;179,1,0),0))))))),IF(P378="C",IF(Q378&gt;599,1,IF(R378&gt;226,1,IF(S378&gt;67,1,IF(T378&gt;599,1,IF(W378&gt;49,1,IF(U378=6,1,IF(U378=5,1,IF(U378=4,IF(V378&gt;209,1,0),0)))))))),IF(P378="D",IF(Q378&gt;649,1,IF(R378&gt;244,1,IF(S378&gt;73,1,IF(T378&gt;649,1,IF(W378&gt;56,1,IF(U378=6,1,IF(U378=5,1,IF(U378=4,IF(V378&gt;254,1,0),0)))))))),0))))</f>
        <v>1</v>
      </c>
      <c r="Y378" s="4">
        <f>SUMIF(B:B,B378,X:X)</f>
        <v>1</v>
      </c>
      <c r="Z378" s="4" t="str">
        <f>IF(Y378&gt;0,"어학 충족","자격미달")</f>
        <v>어학 충족</v>
      </c>
      <c r="AA378" s="4"/>
      <c r="AB378" s="4" t="str">
        <f>IF(P378="A",IF(Q378&gt;849,"TOEIC 충족",IF(R378&gt;335,"New-TEPS 충족",IF(S378&gt;97,"TOEFL 충족",IF(T378&gt;849,"JPT 충족",IF(W378&gt;82,"G-TELP 충족",IF(U378=6,"HSK점수 충족",IF(U378=5,IF(V378&gt;254,"HSK점수 충족","자격미달"),"자격미달"))))))),IF(P378="B",IF(Q378&gt;699,"TOEIC 충족",IF(R378&gt;263,"New-TEPS 충족",IF(S378&gt;78,"TOEFL 충족",IF(T378&gt;699,"JPT 충족",IF(W378&gt;63,"G-TELP 충족",IF(U378=6,"HSK점수 충족",IF(U378=5,IF(V378&gt;179,"HSK점수 충족","자격미달"),"자격미달"))))))),IF(P378="C",IF(Q378&gt;599,"TOEIC 충족",IF(R378&gt;226,"New-TEPS 충족",IF(S378&gt;67,"TOEFL 충족",IF(T378&gt;599,"JPT 충족",IF(W378&gt;49,"G-TELP 충족",IF(U378=6,"HSK점수 충족",IF(U378=5,"HSK점수 충족",IF(U378=4,IF(V378&gt;209,"HSK점수 충족","자격미달"),"자격미달")))))))),IF(P378="D",IF(Q378&gt;649,"TOEIC 충족",IF(R378&gt;244,"New-TEPS 충족",IF(S378&gt;73,"TOEFL 충족",IF(T378&gt;649,"JPT 충족",IF(W378&gt;56,"G-TELP 충족",IF(U1319=6,"HSK점수 충족",IF(U1319=5,"HSK점수 충족",IF(U1319=4,IF(V1319&gt;254,"HSK점수 충족","자격미달"),"자격미달")))))))),0))))</f>
        <v>HSK점수 충족</v>
      </c>
      <c r="AC378" s="21"/>
      <c r="AD378" s="4">
        <f>IF(P378="A",VLOOKUP(Q378,[1]교육_어학_경력backdata!$B$3:$C$9,2,1),IF(P378="B",VLOOKUP(Q378,[1]교육_어학_경력backdata!$G$3:$H$9,2,1),IF(P378="C",0,"오류")))</f>
        <v>0</v>
      </c>
      <c r="AE378" s="4">
        <f>IF(P378="A",VLOOKUP(R378,[1]교육_어학_경력backdata!$B$11:$C$17,2,1),IF(P378="B",VLOOKUP(R378,[1]교육_어학_경력backdata!$G$11:$H$17,2,1),IF(P378="C",0,"오류")))</f>
        <v>0</v>
      </c>
      <c r="AF378" s="4">
        <f>IF(P378="A",VLOOKUP(S378,[1]교육_어학_경력backdata!$B$19:$C$25,2,1),IF(P378="B",VLOOKUP(S378,[1]교육_어학_경력backdata!$G$19:$H$25,2,1),IF(P378="C",0,"오류")))</f>
        <v>0</v>
      </c>
      <c r="AG378" s="4">
        <f>IF(P378="A",VLOOKUP(T378,[1]교육_어학_경력backdata!$B$3:$C$9,2,1),IF(P378="B",VLOOKUP(T378,[1]교육_어학_경력backdata!$G$3:$H$9,2,1),IF(P378="C",0,"오류")))</f>
        <v>0</v>
      </c>
      <c r="AH378" s="4">
        <f>IF(P378="A",IF(U378=0,0,IF(U378=4,0,IF(U378=5,VLOOKUP(V378,[1]교육_어학_경력backdata!$B$27:$C$29,2,1),IF(U378=6,VLOOKUP(V378,[1]교육_어학_경력backdata!$B$31:$C$34,2,1))))),IF(P378="B",IF(U378=0,0,IF(U378=4,0,IF(U378=5,VLOOKUP(V378,[1]교육_어학_경력backdata!$G$27:$H$31,2,1),IF(U378=6,VLOOKUP(V378,[1]교육_어학_경력backdata!$G$33:$H$34,2,1))))),IF(CT378="C",0,"오류")))</f>
        <v>20</v>
      </c>
      <c r="AI378" s="4">
        <f>IF(P378="A",VLOOKUP(W378,[1]교육_어학_경력backdata!$B$36:$C$42,2,1),IF(P378="B",VLOOKUP(W378,[1]교육_어학_경력backdata!$G$36:$H$42,2,1),IF(P378="C",0,"오류")))</f>
        <v>0</v>
      </c>
      <c r="AJ378" s="4">
        <f>SUM(AD378:AI378)</f>
        <v>20</v>
      </c>
      <c r="AK378" s="4">
        <f>_xlfn.MAXIFS(AJ:AJ,B:B,B378)</f>
        <v>20</v>
      </c>
      <c r="AL378" s="4"/>
      <c r="AM378" s="21"/>
      <c r="AN378" s="4"/>
      <c r="AO378" s="4"/>
    </row>
    <row r="379" spans="1:41" x14ac:dyDescent="0.4">
      <c r="A379" s="3">
        <f>IF(B378=B379,A378,A378+1)</f>
        <v>348</v>
      </c>
      <c r="B379" s="3" t="s">
        <v>4535</v>
      </c>
      <c r="C379" s="3" t="s">
        <v>4534</v>
      </c>
      <c r="D379" s="3" t="s">
        <v>3044</v>
      </c>
      <c r="E379" s="3" t="s">
        <v>3043</v>
      </c>
      <c r="F379" s="3">
        <f>IF(B379=B378,F378+1,1)</f>
        <v>1</v>
      </c>
      <c r="G379" s="3" t="s">
        <v>6380</v>
      </c>
      <c r="H379" s="3" t="s">
        <v>6379</v>
      </c>
      <c r="I379" s="3" t="s">
        <v>6378</v>
      </c>
      <c r="J379" s="3" t="s">
        <v>6377</v>
      </c>
      <c r="K379" s="3"/>
      <c r="L379" s="3" t="s">
        <v>6623</v>
      </c>
      <c r="M379" s="3" t="s">
        <v>7196</v>
      </c>
      <c r="P379" s="3" t="s">
        <v>2434</v>
      </c>
      <c r="Q379" s="3">
        <f>IF(H379="TOEIC",VALUE(L379),0)</f>
        <v>860</v>
      </c>
      <c r="R379" s="3">
        <f>IF(H379="NEW TEPS",VALUE(L379),0)</f>
        <v>0</v>
      </c>
      <c r="S379" s="3">
        <f>IF(H379="TOEFL(ibt)",VALUE(L379),0)</f>
        <v>0</v>
      </c>
      <c r="T379" s="3">
        <f>IF(H379="JPT",VALUE(L379),0)</f>
        <v>0</v>
      </c>
      <c r="U379" s="3">
        <f>IF(H379="HSK",VALUE(K379),0)</f>
        <v>0</v>
      </c>
      <c r="V379" s="3">
        <f>IF(H379="HSK",VALUE(L379),0)</f>
        <v>0</v>
      </c>
      <c r="W379" s="3">
        <f>IF(H379="G-TELP Level2",VALUE(L379),0)</f>
        <v>0</v>
      </c>
      <c r="X379" s="3">
        <f>IF(P379="A",IF(Q379&gt;849,1,IF(R379&gt;335,1,IF(S379&gt;97,1,IF(T379&gt;849,1,IF(W379&gt;82,1,IF(U379=6,1,IF(U379=5,IF(V379&gt;254,1,0),0))))))),IF(P379="B",IF(Q379&gt;699,1,IF(R379&gt;263,1,IF(S379&gt;78,1,IF(T379&gt;699,1,IF(W379&gt;63,1,IF(U379=6,1,IF(U379=5,IF(V379&gt;179,1,0),0))))))),IF(P379="C",IF(Q379&gt;599,1,IF(R379&gt;226,1,IF(S379&gt;67,1,IF(T379&gt;599,1,IF(W379&gt;49,1,IF(U379=6,1,IF(U379=5,1,IF(U379=4,IF(V379&gt;209,1,0),0)))))))),IF(P379="D",IF(Q379&gt;649,1,IF(R379&gt;244,1,IF(S379&gt;73,1,IF(T379&gt;649,1,IF(W379&gt;56,1,IF(U379=6,1,IF(U379=5,1,IF(U379=4,IF(V379&gt;254,1,0),0)))))))),0))))</f>
        <v>1</v>
      </c>
      <c r="Y379" s="3">
        <f>SUMIF(B:B,B379,X:X)</f>
        <v>1</v>
      </c>
      <c r="Z379" s="3" t="str">
        <f>IF(Y379&gt;0,"어학 충족","자격미달")</f>
        <v>어학 충족</v>
      </c>
      <c r="AA379" s="3"/>
      <c r="AB379" s="3" t="str">
        <f>IF(P379="A",IF(Q379&gt;849,"TOEIC 충족",IF(R379&gt;335,"New-TEPS 충족",IF(S379&gt;97,"TOEFL 충족",IF(T379&gt;849,"JPT 충족",IF(W379&gt;82,"G-TELP 충족",IF(U379=6,"HSK점수 충족",IF(U379=5,IF(V379&gt;254,"HSK점수 충족","자격미달"),"자격미달"))))))),IF(P379="B",IF(Q379&gt;699,"TOEIC 충족",IF(R379&gt;263,"New-TEPS 충족",IF(S379&gt;78,"TOEFL 충족",IF(T379&gt;699,"JPT 충족",IF(W379&gt;63,"G-TELP 충족",IF(U379=6,"HSK점수 충족",IF(U379=5,IF(V379&gt;179,"HSK점수 충족","자격미달"),"자격미달"))))))),IF(P379="C",IF(Q379&gt;599,"TOEIC 충족",IF(R379&gt;226,"New-TEPS 충족",IF(S379&gt;67,"TOEFL 충족",IF(T379&gt;599,"JPT 충족",IF(W379&gt;49,"G-TELP 충족",IF(U379=6,"HSK점수 충족",IF(U379=5,"HSK점수 충족",IF(U379=4,IF(V379&gt;209,"HSK점수 충족","자격미달"),"자격미달")))))))),IF(P379="D",IF(Q379&gt;649,"TOEIC 충족",IF(R379&gt;244,"New-TEPS 충족",IF(S379&gt;73,"TOEFL 충족",IF(T379&gt;649,"JPT 충족",IF(W379&gt;56,"G-TELP 충족",IF(U1320=6,"HSK점수 충족",IF(U1320=5,"HSK점수 충족",IF(U1320=4,IF(V1320&gt;254,"HSK점수 충족","자격미달"),"자격미달")))))))),0))))</f>
        <v>TOEIC 충족</v>
      </c>
      <c r="AC379" s="21"/>
      <c r="AD379" s="3">
        <f>IF(P379="A",VLOOKUP(Q379,[1]교육_어학_경력backdata!$B$3:$C$9,2,1),IF(P379="B",VLOOKUP(Q379,[1]교육_어학_경력backdata!$G$3:$H$9,2,1),IF(P379="C",0,"오류")))</f>
        <v>12</v>
      </c>
      <c r="AE379" s="3">
        <f>IF(P379="A",VLOOKUP(R379,[1]교육_어학_경력backdata!$B$11:$C$17,2,1),IF(P379="B",VLOOKUP(R379,[1]교육_어학_경력backdata!$G$11:$H$17,2,1),IF(P379="C",0,"오류")))</f>
        <v>0</v>
      </c>
      <c r="AF379" s="3">
        <f>IF(P379="A",VLOOKUP(S379,[1]교육_어학_경력backdata!$B$19:$C$25,2,1),IF(P379="B",VLOOKUP(S379,[1]교육_어학_경력backdata!$G$19:$H$25,2,1),IF(P379="C",0,"오류")))</f>
        <v>0</v>
      </c>
      <c r="AG379" s="3">
        <f>IF(P379="A",VLOOKUP(T379,[1]교육_어학_경력backdata!$B$3:$C$9,2,1),IF(P379="B",VLOOKUP(T379,[1]교육_어학_경력backdata!$G$3:$H$9,2,1),IF(P379="C",0,"오류")))</f>
        <v>0</v>
      </c>
      <c r="AH379" s="3">
        <f>IF(P379="A",IF(U379=0,0,IF(U379=4,0,IF(U379=5,VLOOKUP(V379,[1]교육_어학_경력backdata!$B$27:$C$29,2,1),IF(U379=6,VLOOKUP(V379,[1]교육_어학_경력backdata!$B$31:$C$34,2,1))))),IF(P379="B",IF(U379=0,0,IF(U379=4,0,IF(U379=5,VLOOKUP(V379,[1]교육_어학_경력backdata!$G$27:$H$31,2,1),IF(U379=6,VLOOKUP(V379,[1]교육_어학_경력backdata!$G$33:$H$34,2,1))))),IF(CT379="C",0,"오류")))</f>
        <v>0</v>
      </c>
      <c r="AI379" s="3">
        <f>IF(P379="A",VLOOKUP(W379,[1]교육_어학_경력backdata!$B$36:$C$42,2,1),IF(P379="B",VLOOKUP(W379,[1]교육_어학_경력backdata!$G$36:$H$42,2,1),IF(P379="C",0,"오류")))</f>
        <v>0</v>
      </c>
      <c r="AJ379" s="3">
        <f>SUM(AD379:AI379)</f>
        <v>12</v>
      </c>
      <c r="AK379" s="3">
        <f>_xlfn.MAXIFS(AJ:AJ,B:B,B379)</f>
        <v>12</v>
      </c>
      <c r="AL379" s="3"/>
      <c r="AM379" s="21"/>
      <c r="AN379" s="3"/>
      <c r="AO379" s="3"/>
    </row>
    <row r="380" spans="1:41" x14ac:dyDescent="0.4">
      <c r="A380" s="4">
        <f>IF(B379=B380,A379,A379+1)</f>
        <v>349</v>
      </c>
      <c r="B380" s="4" t="s">
        <v>4531</v>
      </c>
      <c r="C380" s="4" t="s">
        <v>4530</v>
      </c>
      <c r="D380" s="4" t="s">
        <v>3044</v>
      </c>
      <c r="E380" s="4" t="s">
        <v>3043</v>
      </c>
      <c r="F380" s="4">
        <f>IF(B380=B379,F379+1,1)</f>
        <v>1</v>
      </c>
      <c r="G380" s="4" t="s">
        <v>6384</v>
      </c>
      <c r="H380" s="4" t="s">
        <v>6379</v>
      </c>
      <c r="I380" s="4" t="s">
        <v>6378</v>
      </c>
      <c r="J380" s="4" t="s">
        <v>6487</v>
      </c>
      <c r="K380" s="4"/>
      <c r="L380" s="4" t="s">
        <v>6498</v>
      </c>
      <c r="M380" s="4" t="s">
        <v>7195</v>
      </c>
      <c r="P380" s="4" t="s">
        <v>2434</v>
      </c>
      <c r="Q380" s="4">
        <f>IF(H380="TOEIC",VALUE(L380),0)</f>
        <v>890</v>
      </c>
      <c r="R380" s="4">
        <f>IF(H380="NEW TEPS",VALUE(L380),0)</f>
        <v>0</v>
      </c>
      <c r="S380" s="4">
        <f>IF(H380="TOEFL(ibt)",VALUE(L380),0)</f>
        <v>0</v>
      </c>
      <c r="T380" s="4">
        <f>IF(H380="JPT",VALUE(L380),0)</f>
        <v>0</v>
      </c>
      <c r="U380" s="4">
        <f>IF(H380="HSK",VALUE(K380),0)</f>
        <v>0</v>
      </c>
      <c r="V380" s="4">
        <f>IF(H380="HSK",VALUE(L380),0)</f>
        <v>0</v>
      </c>
      <c r="W380" s="4">
        <f>IF(H380="G-TELP Level2",VALUE(L380),0)</f>
        <v>0</v>
      </c>
      <c r="X380" s="4">
        <f>IF(P380="A",IF(Q380&gt;849,1,IF(R380&gt;335,1,IF(S380&gt;97,1,IF(T380&gt;849,1,IF(W380&gt;82,1,IF(U380=6,1,IF(U380=5,IF(V380&gt;254,1,0),0))))))),IF(P380="B",IF(Q380&gt;699,1,IF(R380&gt;263,1,IF(S380&gt;78,1,IF(T380&gt;699,1,IF(W380&gt;63,1,IF(U380=6,1,IF(U380=5,IF(V380&gt;179,1,0),0))))))),IF(P380="C",IF(Q380&gt;599,1,IF(R380&gt;226,1,IF(S380&gt;67,1,IF(T380&gt;599,1,IF(W380&gt;49,1,IF(U380=6,1,IF(U380=5,1,IF(U380=4,IF(V380&gt;209,1,0),0)))))))),IF(P380="D",IF(Q380&gt;649,1,IF(R380&gt;244,1,IF(S380&gt;73,1,IF(T380&gt;649,1,IF(W380&gt;56,1,IF(U380=6,1,IF(U380=5,1,IF(U380=4,IF(V380&gt;254,1,0),0)))))))),0))))</f>
        <v>1</v>
      </c>
      <c r="Y380" s="4">
        <f>SUMIF(B:B,B380,X:X)</f>
        <v>1</v>
      </c>
      <c r="Z380" s="4" t="str">
        <f>IF(Y380&gt;0,"어학 충족","자격미달")</f>
        <v>어학 충족</v>
      </c>
      <c r="AA380" s="4"/>
      <c r="AB380" s="4" t="str">
        <f>IF(P380="A",IF(Q380&gt;849,"TOEIC 충족",IF(R380&gt;335,"New-TEPS 충족",IF(S380&gt;97,"TOEFL 충족",IF(T380&gt;849,"JPT 충족",IF(W380&gt;82,"G-TELP 충족",IF(U380=6,"HSK점수 충족",IF(U380=5,IF(V380&gt;254,"HSK점수 충족","자격미달"),"자격미달"))))))),IF(P380="B",IF(Q380&gt;699,"TOEIC 충족",IF(R380&gt;263,"New-TEPS 충족",IF(S380&gt;78,"TOEFL 충족",IF(T380&gt;699,"JPT 충족",IF(W380&gt;63,"G-TELP 충족",IF(U380=6,"HSK점수 충족",IF(U380=5,IF(V380&gt;179,"HSK점수 충족","자격미달"),"자격미달"))))))),IF(P380="C",IF(Q380&gt;599,"TOEIC 충족",IF(R380&gt;226,"New-TEPS 충족",IF(S380&gt;67,"TOEFL 충족",IF(T380&gt;599,"JPT 충족",IF(W380&gt;49,"G-TELP 충족",IF(U380=6,"HSK점수 충족",IF(U380=5,"HSK점수 충족",IF(U380=4,IF(V380&gt;209,"HSK점수 충족","자격미달"),"자격미달")))))))),IF(P380="D",IF(Q380&gt;649,"TOEIC 충족",IF(R380&gt;244,"New-TEPS 충족",IF(S380&gt;73,"TOEFL 충족",IF(T380&gt;649,"JPT 충족",IF(W380&gt;56,"G-TELP 충족",IF(U1321=6,"HSK점수 충족",IF(U1321=5,"HSK점수 충족",IF(U1321=4,IF(V1321&gt;254,"HSK점수 충족","자격미달"),"자격미달")))))))),0))))</f>
        <v>TOEIC 충족</v>
      </c>
      <c r="AC380" s="21"/>
      <c r="AD380" s="4">
        <f>IF(P380="A",VLOOKUP(Q380,[1]교육_어학_경력backdata!$B$3:$C$9,2,1),IF(P380="B",VLOOKUP(Q380,[1]교육_어학_경력backdata!$G$3:$H$9,2,1),IF(P380="C",0,"오류")))</f>
        <v>14</v>
      </c>
      <c r="AE380" s="4">
        <f>IF(P380="A",VLOOKUP(R380,[1]교육_어학_경력backdata!$B$11:$C$17,2,1),IF(P380="B",VLOOKUP(R380,[1]교육_어학_경력backdata!$G$11:$H$17,2,1),IF(P380="C",0,"오류")))</f>
        <v>0</v>
      </c>
      <c r="AF380" s="4">
        <f>IF(P380="A",VLOOKUP(S380,[1]교육_어학_경력backdata!$B$19:$C$25,2,1),IF(P380="B",VLOOKUP(S380,[1]교육_어학_경력backdata!$G$19:$H$25,2,1),IF(P380="C",0,"오류")))</f>
        <v>0</v>
      </c>
      <c r="AG380" s="4">
        <f>IF(P380="A",VLOOKUP(T380,[1]교육_어학_경력backdata!$B$3:$C$9,2,1),IF(P380="B",VLOOKUP(T380,[1]교육_어학_경력backdata!$G$3:$H$9,2,1),IF(P380="C",0,"오류")))</f>
        <v>0</v>
      </c>
      <c r="AH380" s="4">
        <f>IF(P380="A",IF(U380=0,0,IF(U380=4,0,IF(U380=5,VLOOKUP(V380,[1]교육_어학_경력backdata!$B$27:$C$29,2,1),IF(U380=6,VLOOKUP(V380,[1]교육_어학_경력backdata!$B$31:$C$34,2,1))))),IF(P380="B",IF(U380=0,0,IF(U380=4,0,IF(U380=5,VLOOKUP(V380,[1]교육_어학_경력backdata!$G$27:$H$31,2,1),IF(U380=6,VLOOKUP(V380,[1]교육_어학_경력backdata!$G$33:$H$34,2,1))))),IF(CT380="C",0,"오류")))</f>
        <v>0</v>
      </c>
      <c r="AI380" s="4">
        <f>IF(P380="A",VLOOKUP(W380,[1]교육_어학_경력backdata!$B$36:$C$42,2,1),IF(P380="B",VLOOKUP(W380,[1]교육_어학_경력backdata!$G$36:$H$42,2,1),IF(P380="C",0,"오류")))</f>
        <v>0</v>
      </c>
      <c r="AJ380" s="4">
        <f>SUM(AD380:AI380)</f>
        <v>14</v>
      </c>
      <c r="AK380" s="4">
        <f>_xlfn.MAXIFS(AJ:AJ,B:B,B380)</f>
        <v>14</v>
      </c>
      <c r="AL380" s="4"/>
      <c r="AM380" s="21"/>
      <c r="AN380" s="4"/>
      <c r="AO380" s="4"/>
    </row>
    <row r="381" spans="1:41" x14ac:dyDescent="0.4">
      <c r="A381" s="3">
        <f>IF(B380=B381,A380,A380+1)</f>
        <v>350</v>
      </c>
      <c r="B381" s="3" t="s">
        <v>4526</v>
      </c>
      <c r="C381" s="3" t="s">
        <v>4525</v>
      </c>
      <c r="D381" s="3" t="s">
        <v>3044</v>
      </c>
      <c r="E381" s="3" t="s">
        <v>3043</v>
      </c>
      <c r="F381" s="3">
        <f>IF(B381=B380,F380+1,1)</f>
        <v>1</v>
      </c>
      <c r="G381" s="3" t="s">
        <v>6380</v>
      </c>
      <c r="H381" s="3" t="s">
        <v>6379</v>
      </c>
      <c r="I381" s="3" t="s">
        <v>6378</v>
      </c>
      <c r="J381" s="3" t="s">
        <v>6575</v>
      </c>
      <c r="K381" s="3"/>
      <c r="L381" s="3" t="s">
        <v>6623</v>
      </c>
      <c r="M381" s="3" t="s">
        <v>7194</v>
      </c>
      <c r="P381" s="3" t="s">
        <v>2434</v>
      </c>
      <c r="Q381" s="3">
        <f>IF(H381="TOEIC",VALUE(L381),0)</f>
        <v>860</v>
      </c>
      <c r="R381" s="3">
        <f>IF(H381="NEW TEPS",VALUE(L381),0)</f>
        <v>0</v>
      </c>
      <c r="S381" s="3">
        <f>IF(H381="TOEFL(ibt)",VALUE(L381),0)</f>
        <v>0</v>
      </c>
      <c r="T381" s="3">
        <f>IF(H381="JPT",VALUE(L381),0)</f>
        <v>0</v>
      </c>
      <c r="U381" s="3">
        <f>IF(H381="HSK",VALUE(K381),0)</f>
        <v>0</v>
      </c>
      <c r="V381" s="3">
        <f>IF(H381="HSK",VALUE(L381),0)</f>
        <v>0</v>
      </c>
      <c r="W381" s="3">
        <f>IF(H381="G-TELP Level2",VALUE(L381),0)</f>
        <v>0</v>
      </c>
      <c r="X381" s="3">
        <f>IF(P381="A",IF(Q381&gt;849,1,IF(R381&gt;335,1,IF(S381&gt;97,1,IF(T381&gt;849,1,IF(W381&gt;82,1,IF(U381=6,1,IF(U381=5,IF(V381&gt;254,1,0),0))))))),IF(P381="B",IF(Q381&gt;699,1,IF(R381&gt;263,1,IF(S381&gt;78,1,IF(T381&gt;699,1,IF(W381&gt;63,1,IF(U381=6,1,IF(U381=5,IF(V381&gt;179,1,0),0))))))),IF(P381="C",IF(Q381&gt;599,1,IF(R381&gt;226,1,IF(S381&gt;67,1,IF(T381&gt;599,1,IF(W381&gt;49,1,IF(U381=6,1,IF(U381=5,1,IF(U381=4,IF(V381&gt;209,1,0),0)))))))),IF(P381="D",IF(Q381&gt;649,1,IF(R381&gt;244,1,IF(S381&gt;73,1,IF(T381&gt;649,1,IF(W381&gt;56,1,IF(U381=6,1,IF(U381=5,1,IF(U381=4,IF(V381&gt;254,1,0),0)))))))),0))))</f>
        <v>1</v>
      </c>
      <c r="Y381" s="3">
        <f>SUMIF(B:B,B381,X:X)</f>
        <v>1</v>
      </c>
      <c r="Z381" s="3" t="str">
        <f>IF(Y381&gt;0,"어학 충족","자격미달")</f>
        <v>어학 충족</v>
      </c>
      <c r="AA381" s="3"/>
      <c r="AB381" s="3" t="str">
        <f>IF(P381="A",IF(Q381&gt;849,"TOEIC 충족",IF(R381&gt;335,"New-TEPS 충족",IF(S381&gt;97,"TOEFL 충족",IF(T381&gt;849,"JPT 충족",IF(W381&gt;82,"G-TELP 충족",IF(U381=6,"HSK점수 충족",IF(U381=5,IF(V381&gt;254,"HSK점수 충족","자격미달"),"자격미달"))))))),IF(P381="B",IF(Q381&gt;699,"TOEIC 충족",IF(R381&gt;263,"New-TEPS 충족",IF(S381&gt;78,"TOEFL 충족",IF(T381&gt;699,"JPT 충족",IF(W381&gt;63,"G-TELP 충족",IF(U381=6,"HSK점수 충족",IF(U381=5,IF(V381&gt;179,"HSK점수 충족","자격미달"),"자격미달"))))))),IF(P381="C",IF(Q381&gt;599,"TOEIC 충족",IF(R381&gt;226,"New-TEPS 충족",IF(S381&gt;67,"TOEFL 충족",IF(T381&gt;599,"JPT 충족",IF(W381&gt;49,"G-TELP 충족",IF(U381=6,"HSK점수 충족",IF(U381=5,"HSK점수 충족",IF(U381=4,IF(V381&gt;209,"HSK점수 충족","자격미달"),"자격미달")))))))),IF(P381="D",IF(Q381&gt;649,"TOEIC 충족",IF(R381&gt;244,"New-TEPS 충족",IF(S381&gt;73,"TOEFL 충족",IF(T381&gt;649,"JPT 충족",IF(W381&gt;56,"G-TELP 충족",IF(U1322=6,"HSK점수 충족",IF(U1322=5,"HSK점수 충족",IF(U1322=4,IF(V1322&gt;254,"HSK점수 충족","자격미달"),"자격미달")))))))),0))))</f>
        <v>TOEIC 충족</v>
      </c>
      <c r="AC381" s="21"/>
      <c r="AD381" s="3">
        <f>IF(P381="A",VLOOKUP(Q381,[1]교육_어학_경력backdata!$B$3:$C$9,2,1),IF(P381="B",VLOOKUP(Q381,[1]교육_어학_경력backdata!$G$3:$H$9,2,1),IF(P381="C",0,"오류")))</f>
        <v>12</v>
      </c>
      <c r="AE381" s="3">
        <f>IF(P381="A",VLOOKUP(R381,[1]교육_어학_경력backdata!$B$11:$C$17,2,1),IF(P381="B",VLOOKUP(R381,[1]교육_어학_경력backdata!$G$11:$H$17,2,1),IF(P381="C",0,"오류")))</f>
        <v>0</v>
      </c>
      <c r="AF381" s="3">
        <f>IF(P381="A",VLOOKUP(S381,[1]교육_어학_경력backdata!$B$19:$C$25,2,1),IF(P381="B",VLOOKUP(S381,[1]교육_어학_경력backdata!$G$19:$H$25,2,1),IF(P381="C",0,"오류")))</f>
        <v>0</v>
      </c>
      <c r="AG381" s="3">
        <f>IF(P381="A",VLOOKUP(T381,[1]교육_어학_경력backdata!$B$3:$C$9,2,1),IF(P381="B",VLOOKUP(T381,[1]교육_어학_경력backdata!$G$3:$H$9,2,1),IF(P381="C",0,"오류")))</f>
        <v>0</v>
      </c>
      <c r="AH381" s="3">
        <f>IF(P381="A",IF(U381=0,0,IF(U381=4,0,IF(U381=5,VLOOKUP(V381,[1]교육_어학_경력backdata!$B$27:$C$29,2,1),IF(U381=6,VLOOKUP(V381,[1]교육_어학_경력backdata!$B$31:$C$34,2,1))))),IF(P381="B",IF(U381=0,0,IF(U381=4,0,IF(U381=5,VLOOKUP(V381,[1]교육_어학_경력backdata!$G$27:$H$31,2,1),IF(U381=6,VLOOKUP(V381,[1]교육_어학_경력backdata!$G$33:$H$34,2,1))))),IF(CT381="C",0,"오류")))</f>
        <v>0</v>
      </c>
      <c r="AI381" s="3">
        <f>IF(P381="A",VLOOKUP(W381,[1]교육_어학_경력backdata!$B$36:$C$42,2,1),IF(P381="B",VLOOKUP(W381,[1]교육_어학_경력backdata!$G$36:$H$42,2,1),IF(P381="C",0,"오류")))</f>
        <v>0</v>
      </c>
      <c r="AJ381" s="3">
        <f>SUM(AD381:AI381)</f>
        <v>12</v>
      </c>
      <c r="AK381" s="3">
        <f>_xlfn.MAXIFS(AJ:AJ,B:B,B381)</f>
        <v>12</v>
      </c>
      <c r="AL381" s="3"/>
      <c r="AM381" s="21"/>
      <c r="AN381" s="3"/>
      <c r="AO381" s="3"/>
    </row>
    <row r="382" spans="1:41" x14ac:dyDescent="0.4">
      <c r="A382" s="4">
        <f>IF(B381=B382,A381,A381+1)</f>
        <v>351</v>
      </c>
      <c r="B382" s="4" t="s">
        <v>4519</v>
      </c>
      <c r="C382" s="4" t="s">
        <v>4518</v>
      </c>
      <c r="D382" s="4" t="s">
        <v>3044</v>
      </c>
      <c r="E382" s="4" t="s">
        <v>3043</v>
      </c>
      <c r="F382" s="4">
        <f>IF(B382=B381,F381+1,1)</f>
        <v>1</v>
      </c>
      <c r="G382" s="4" t="s">
        <v>6384</v>
      </c>
      <c r="H382" s="4" t="s">
        <v>6379</v>
      </c>
      <c r="I382" s="4" t="s">
        <v>6378</v>
      </c>
      <c r="J382" s="4" t="s">
        <v>6610</v>
      </c>
      <c r="K382" s="4"/>
      <c r="L382" s="4" t="s">
        <v>6492</v>
      </c>
      <c r="M382" s="4" t="s">
        <v>7193</v>
      </c>
      <c r="P382" s="4" t="s">
        <v>2434</v>
      </c>
      <c r="Q382" s="4">
        <f>IF(H382="TOEIC",VALUE(L382),0)</f>
        <v>855</v>
      </c>
      <c r="R382" s="4">
        <f>IF(H382="NEW TEPS",VALUE(L382),0)</f>
        <v>0</v>
      </c>
      <c r="S382" s="4">
        <f>IF(H382="TOEFL(ibt)",VALUE(L382),0)</f>
        <v>0</v>
      </c>
      <c r="T382" s="4">
        <f>IF(H382="JPT",VALUE(L382),0)</f>
        <v>0</v>
      </c>
      <c r="U382" s="4">
        <f>IF(H382="HSK",VALUE(K382),0)</f>
        <v>0</v>
      </c>
      <c r="V382" s="4">
        <f>IF(H382="HSK",VALUE(L382),0)</f>
        <v>0</v>
      </c>
      <c r="W382" s="4">
        <f>IF(H382="G-TELP Level2",VALUE(L382),0)</f>
        <v>0</v>
      </c>
      <c r="X382" s="4">
        <f>IF(P382="A",IF(Q382&gt;849,1,IF(R382&gt;335,1,IF(S382&gt;97,1,IF(T382&gt;849,1,IF(W382&gt;82,1,IF(U382=6,1,IF(U382=5,IF(V382&gt;254,1,0),0))))))),IF(P382="B",IF(Q382&gt;699,1,IF(R382&gt;263,1,IF(S382&gt;78,1,IF(T382&gt;699,1,IF(W382&gt;63,1,IF(U382=6,1,IF(U382=5,IF(V382&gt;179,1,0),0))))))),IF(P382="C",IF(Q382&gt;599,1,IF(R382&gt;226,1,IF(S382&gt;67,1,IF(T382&gt;599,1,IF(W382&gt;49,1,IF(U382=6,1,IF(U382=5,1,IF(U382=4,IF(V382&gt;209,1,0),0)))))))),IF(P382="D",IF(Q382&gt;649,1,IF(R382&gt;244,1,IF(S382&gt;73,1,IF(T382&gt;649,1,IF(W382&gt;56,1,IF(U382=6,1,IF(U382=5,1,IF(U382=4,IF(V382&gt;254,1,0),0)))))))),0))))</f>
        <v>1</v>
      </c>
      <c r="Y382" s="4">
        <f>SUMIF(B:B,B382,X:X)</f>
        <v>1</v>
      </c>
      <c r="Z382" s="4" t="str">
        <f>IF(Y382&gt;0,"어학 충족","자격미달")</f>
        <v>어학 충족</v>
      </c>
      <c r="AA382" s="4"/>
      <c r="AB382" s="4" t="str">
        <f>IF(P382="A",IF(Q382&gt;849,"TOEIC 충족",IF(R382&gt;335,"New-TEPS 충족",IF(S382&gt;97,"TOEFL 충족",IF(T382&gt;849,"JPT 충족",IF(W382&gt;82,"G-TELP 충족",IF(U382=6,"HSK점수 충족",IF(U382=5,IF(V382&gt;254,"HSK점수 충족","자격미달"),"자격미달"))))))),IF(P382="B",IF(Q382&gt;699,"TOEIC 충족",IF(R382&gt;263,"New-TEPS 충족",IF(S382&gt;78,"TOEFL 충족",IF(T382&gt;699,"JPT 충족",IF(W382&gt;63,"G-TELP 충족",IF(U382=6,"HSK점수 충족",IF(U382=5,IF(V382&gt;179,"HSK점수 충족","자격미달"),"자격미달"))))))),IF(P382="C",IF(Q382&gt;599,"TOEIC 충족",IF(R382&gt;226,"New-TEPS 충족",IF(S382&gt;67,"TOEFL 충족",IF(T382&gt;599,"JPT 충족",IF(W382&gt;49,"G-TELP 충족",IF(U382=6,"HSK점수 충족",IF(U382=5,"HSK점수 충족",IF(U382=4,IF(V382&gt;209,"HSK점수 충족","자격미달"),"자격미달")))))))),IF(P382="D",IF(Q382&gt;649,"TOEIC 충족",IF(R382&gt;244,"New-TEPS 충족",IF(S382&gt;73,"TOEFL 충족",IF(T382&gt;649,"JPT 충족",IF(W382&gt;56,"G-TELP 충족",IF(U1323=6,"HSK점수 충족",IF(U1323=5,"HSK점수 충족",IF(U1323=4,IF(V1323&gt;254,"HSK점수 충족","자격미달"),"자격미달")))))))),0))))</f>
        <v>TOEIC 충족</v>
      </c>
      <c r="AC382" s="21"/>
      <c r="AD382" s="4">
        <f>IF(P382="A",VLOOKUP(Q382,[1]교육_어학_경력backdata!$B$3:$C$9,2,1),IF(P382="B",VLOOKUP(Q382,[1]교육_어학_경력backdata!$G$3:$H$9,2,1),IF(P382="C",0,"오류")))</f>
        <v>12</v>
      </c>
      <c r="AE382" s="4">
        <f>IF(P382="A",VLOOKUP(R382,[1]교육_어학_경력backdata!$B$11:$C$17,2,1),IF(P382="B",VLOOKUP(R382,[1]교육_어학_경력backdata!$G$11:$H$17,2,1),IF(P382="C",0,"오류")))</f>
        <v>0</v>
      </c>
      <c r="AF382" s="4">
        <f>IF(P382="A",VLOOKUP(S382,[1]교육_어학_경력backdata!$B$19:$C$25,2,1),IF(P382="B",VLOOKUP(S382,[1]교육_어학_경력backdata!$G$19:$H$25,2,1),IF(P382="C",0,"오류")))</f>
        <v>0</v>
      </c>
      <c r="AG382" s="4">
        <f>IF(P382="A",VLOOKUP(T382,[1]교육_어학_경력backdata!$B$3:$C$9,2,1),IF(P382="B",VLOOKUP(T382,[1]교육_어학_경력backdata!$G$3:$H$9,2,1),IF(P382="C",0,"오류")))</f>
        <v>0</v>
      </c>
      <c r="AH382" s="4">
        <f>IF(P382="A",IF(U382=0,0,IF(U382=4,0,IF(U382=5,VLOOKUP(V382,[1]교육_어학_경력backdata!$B$27:$C$29,2,1),IF(U382=6,VLOOKUP(V382,[1]교육_어학_경력backdata!$B$31:$C$34,2,1))))),IF(P382="B",IF(U382=0,0,IF(U382=4,0,IF(U382=5,VLOOKUP(V382,[1]교육_어학_경력backdata!$G$27:$H$31,2,1),IF(U382=6,VLOOKUP(V382,[1]교육_어학_경력backdata!$G$33:$H$34,2,1))))),IF(CT382="C",0,"오류")))</f>
        <v>0</v>
      </c>
      <c r="AI382" s="4">
        <f>IF(P382="A",VLOOKUP(W382,[1]교육_어학_경력backdata!$B$36:$C$42,2,1),IF(P382="B",VLOOKUP(W382,[1]교육_어학_경력backdata!$G$36:$H$42,2,1),IF(P382="C",0,"오류")))</f>
        <v>0</v>
      </c>
      <c r="AJ382" s="4">
        <f>SUM(AD382:AI382)</f>
        <v>12</v>
      </c>
      <c r="AK382" s="4">
        <f>_xlfn.MAXIFS(AJ:AJ,B:B,B382)</f>
        <v>12</v>
      </c>
      <c r="AL382" s="4"/>
      <c r="AM382" s="21"/>
      <c r="AN382" s="4"/>
      <c r="AO382" s="4"/>
    </row>
    <row r="383" spans="1:41" x14ac:dyDescent="0.4">
      <c r="A383" s="3">
        <f>IF(B382=B383,A382,A382+1)</f>
        <v>352</v>
      </c>
      <c r="B383" s="3" t="s">
        <v>4511</v>
      </c>
      <c r="C383" s="3" t="s">
        <v>4510</v>
      </c>
      <c r="D383" s="3" t="s">
        <v>3044</v>
      </c>
      <c r="E383" s="3" t="s">
        <v>3043</v>
      </c>
      <c r="F383" s="3">
        <f>IF(B383=B382,F382+1,1)</f>
        <v>1</v>
      </c>
      <c r="G383" s="3" t="s">
        <v>6380</v>
      </c>
      <c r="H383" s="3" t="s">
        <v>6379</v>
      </c>
      <c r="I383" s="3" t="s">
        <v>6378</v>
      </c>
      <c r="J383" s="3" t="s">
        <v>6553</v>
      </c>
      <c r="K383" s="3"/>
      <c r="L383" s="3" t="s">
        <v>6555</v>
      </c>
      <c r="M383" s="3" t="s">
        <v>7192</v>
      </c>
      <c r="P383" s="3" t="s">
        <v>2434</v>
      </c>
      <c r="Q383" s="3">
        <f>IF(H383="TOEIC",VALUE(L383),0)</f>
        <v>935</v>
      </c>
      <c r="R383" s="3">
        <f>IF(H383="NEW TEPS",VALUE(L383),0)</f>
        <v>0</v>
      </c>
      <c r="S383" s="3">
        <f>IF(H383="TOEFL(ibt)",VALUE(L383),0)</f>
        <v>0</v>
      </c>
      <c r="T383" s="3">
        <f>IF(H383="JPT",VALUE(L383),0)</f>
        <v>0</v>
      </c>
      <c r="U383" s="3">
        <f>IF(H383="HSK",VALUE(K383),0)</f>
        <v>0</v>
      </c>
      <c r="V383" s="3">
        <f>IF(H383="HSK",VALUE(L383),0)</f>
        <v>0</v>
      </c>
      <c r="W383" s="3">
        <f>IF(H383="G-TELP Level2",VALUE(L383),0)</f>
        <v>0</v>
      </c>
      <c r="X383" s="3">
        <f>IF(P383="A",IF(Q383&gt;849,1,IF(R383&gt;335,1,IF(S383&gt;97,1,IF(T383&gt;849,1,IF(W383&gt;82,1,IF(U383=6,1,IF(U383=5,IF(V383&gt;254,1,0),0))))))),IF(P383="B",IF(Q383&gt;699,1,IF(R383&gt;263,1,IF(S383&gt;78,1,IF(T383&gt;699,1,IF(W383&gt;63,1,IF(U383=6,1,IF(U383=5,IF(V383&gt;179,1,0),0))))))),IF(P383="C",IF(Q383&gt;599,1,IF(R383&gt;226,1,IF(S383&gt;67,1,IF(T383&gt;599,1,IF(W383&gt;49,1,IF(U383=6,1,IF(U383=5,1,IF(U383=4,IF(V383&gt;209,1,0),0)))))))),IF(P383="D",IF(Q383&gt;649,1,IF(R383&gt;244,1,IF(S383&gt;73,1,IF(T383&gt;649,1,IF(W383&gt;56,1,IF(U383=6,1,IF(U383=5,1,IF(U383=4,IF(V383&gt;254,1,0),0)))))))),0))))</f>
        <v>1</v>
      </c>
      <c r="Y383" s="3">
        <f>SUMIF(B:B,B383,X:X)</f>
        <v>1</v>
      </c>
      <c r="Z383" s="3" t="str">
        <f>IF(Y383&gt;0,"어학 충족","자격미달")</f>
        <v>어학 충족</v>
      </c>
      <c r="AA383" s="3"/>
      <c r="AB383" s="3" t="str">
        <f>IF(P383="A",IF(Q383&gt;849,"TOEIC 충족",IF(R383&gt;335,"New-TEPS 충족",IF(S383&gt;97,"TOEFL 충족",IF(T383&gt;849,"JPT 충족",IF(W383&gt;82,"G-TELP 충족",IF(U383=6,"HSK점수 충족",IF(U383=5,IF(V383&gt;254,"HSK점수 충족","자격미달"),"자격미달"))))))),IF(P383="B",IF(Q383&gt;699,"TOEIC 충족",IF(R383&gt;263,"New-TEPS 충족",IF(S383&gt;78,"TOEFL 충족",IF(T383&gt;699,"JPT 충족",IF(W383&gt;63,"G-TELP 충족",IF(U383=6,"HSK점수 충족",IF(U383=5,IF(V383&gt;179,"HSK점수 충족","자격미달"),"자격미달"))))))),IF(P383="C",IF(Q383&gt;599,"TOEIC 충족",IF(R383&gt;226,"New-TEPS 충족",IF(S383&gt;67,"TOEFL 충족",IF(T383&gt;599,"JPT 충족",IF(W383&gt;49,"G-TELP 충족",IF(U383=6,"HSK점수 충족",IF(U383=5,"HSK점수 충족",IF(U383=4,IF(V383&gt;209,"HSK점수 충족","자격미달"),"자격미달")))))))),IF(P383="D",IF(Q383&gt;649,"TOEIC 충족",IF(R383&gt;244,"New-TEPS 충족",IF(S383&gt;73,"TOEFL 충족",IF(T383&gt;649,"JPT 충족",IF(W383&gt;56,"G-TELP 충족",IF(U1324=6,"HSK점수 충족",IF(U1324=5,"HSK점수 충족",IF(U1324=4,IF(V1324&gt;254,"HSK점수 충족","자격미달"),"자격미달")))))))),0))))</f>
        <v>TOEIC 충족</v>
      </c>
      <c r="AC383" s="21"/>
      <c r="AD383" s="3">
        <f>IF(P383="A",VLOOKUP(Q383,[1]교육_어학_경력backdata!$B$3:$C$9,2,1),IF(P383="B",VLOOKUP(Q383,[1]교육_어학_경력backdata!$G$3:$H$9,2,1),IF(P383="C",0,"오류")))</f>
        <v>18</v>
      </c>
      <c r="AE383" s="3">
        <f>IF(P383="A",VLOOKUP(R383,[1]교육_어학_경력backdata!$B$11:$C$17,2,1),IF(P383="B",VLOOKUP(R383,[1]교육_어학_경력backdata!$G$11:$H$17,2,1),IF(P383="C",0,"오류")))</f>
        <v>0</v>
      </c>
      <c r="AF383" s="3">
        <f>IF(P383="A",VLOOKUP(S383,[1]교육_어학_경력backdata!$B$19:$C$25,2,1),IF(P383="B",VLOOKUP(S383,[1]교육_어학_경력backdata!$G$19:$H$25,2,1),IF(P383="C",0,"오류")))</f>
        <v>0</v>
      </c>
      <c r="AG383" s="3">
        <f>IF(P383="A",VLOOKUP(T383,[1]교육_어학_경력backdata!$B$3:$C$9,2,1),IF(P383="B",VLOOKUP(T383,[1]교육_어학_경력backdata!$G$3:$H$9,2,1),IF(P383="C",0,"오류")))</f>
        <v>0</v>
      </c>
      <c r="AH383" s="3">
        <f>IF(P383="A",IF(U383=0,0,IF(U383=4,0,IF(U383=5,VLOOKUP(V383,[1]교육_어학_경력backdata!$B$27:$C$29,2,1),IF(U383=6,VLOOKUP(V383,[1]교육_어학_경력backdata!$B$31:$C$34,2,1))))),IF(P383="B",IF(U383=0,0,IF(U383=4,0,IF(U383=5,VLOOKUP(V383,[1]교육_어학_경력backdata!$G$27:$H$31,2,1),IF(U383=6,VLOOKUP(V383,[1]교육_어학_경력backdata!$G$33:$H$34,2,1))))),IF(CT383="C",0,"오류")))</f>
        <v>0</v>
      </c>
      <c r="AI383" s="3">
        <f>IF(P383="A",VLOOKUP(W383,[1]교육_어학_경력backdata!$B$36:$C$42,2,1),IF(P383="B",VLOOKUP(W383,[1]교육_어학_경력backdata!$G$36:$H$42,2,1),IF(P383="C",0,"오류")))</f>
        <v>0</v>
      </c>
      <c r="AJ383" s="3">
        <f>SUM(AD383:AI383)</f>
        <v>18</v>
      </c>
      <c r="AK383" s="3">
        <f>_xlfn.MAXIFS(AJ:AJ,B:B,B383)</f>
        <v>18</v>
      </c>
      <c r="AL383" s="3"/>
      <c r="AM383" s="21"/>
      <c r="AN383" s="3"/>
      <c r="AO383" s="3"/>
    </row>
    <row r="384" spans="1:41" x14ac:dyDescent="0.4">
      <c r="A384" s="4">
        <f>IF(B383=B384,A383,A383+1)</f>
        <v>353</v>
      </c>
      <c r="B384" s="4" t="s">
        <v>4506</v>
      </c>
      <c r="C384" s="4" t="s">
        <v>4505</v>
      </c>
      <c r="D384" s="4" t="s">
        <v>3044</v>
      </c>
      <c r="E384" s="4" t="s">
        <v>3043</v>
      </c>
      <c r="F384" s="4">
        <f>IF(B384=B383,F383+1,1)</f>
        <v>1</v>
      </c>
      <c r="G384" s="4" t="s">
        <v>6380</v>
      </c>
      <c r="H384" s="4" t="s">
        <v>6379</v>
      </c>
      <c r="I384" s="4" t="s">
        <v>6378</v>
      </c>
      <c r="J384" s="4" t="s">
        <v>5062</v>
      </c>
      <c r="K384" s="4"/>
      <c r="L384" s="4" t="s">
        <v>6498</v>
      </c>
      <c r="M384" s="4" t="s">
        <v>7191</v>
      </c>
      <c r="P384" s="4" t="s">
        <v>2434</v>
      </c>
      <c r="Q384" s="4">
        <f>IF(H384="TOEIC",VALUE(L384),0)</f>
        <v>890</v>
      </c>
      <c r="R384" s="4">
        <f>IF(H384="NEW TEPS",VALUE(L384),0)</f>
        <v>0</v>
      </c>
      <c r="S384" s="4">
        <f>IF(H384="TOEFL(ibt)",VALUE(L384),0)</f>
        <v>0</v>
      </c>
      <c r="T384" s="4">
        <f>IF(H384="JPT",VALUE(L384),0)</f>
        <v>0</v>
      </c>
      <c r="U384" s="4">
        <f>IF(H384="HSK",VALUE(K384),0)</f>
        <v>0</v>
      </c>
      <c r="V384" s="4">
        <f>IF(H384="HSK",VALUE(L384),0)</f>
        <v>0</v>
      </c>
      <c r="W384" s="4">
        <f>IF(H384="G-TELP Level2",VALUE(L384),0)</f>
        <v>0</v>
      </c>
      <c r="X384" s="4">
        <f>IF(P384="A",IF(Q384&gt;849,1,IF(R384&gt;335,1,IF(S384&gt;97,1,IF(T384&gt;849,1,IF(W384&gt;82,1,IF(U384=6,1,IF(U384=5,IF(V384&gt;254,1,0),0))))))),IF(P384="B",IF(Q384&gt;699,1,IF(R384&gt;263,1,IF(S384&gt;78,1,IF(T384&gt;699,1,IF(W384&gt;63,1,IF(U384=6,1,IF(U384=5,IF(V384&gt;179,1,0),0))))))),IF(P384="C",IF(Q384&gt;599,1,IF(R384&gt;226,1,IF(S384&gt;67,1,IF(T384&gt;599,1,IF(W384&gt;49,1,IF(U384=6,1,IF(U384=5,1,IF(U384=4,IF(V384&gt;209,1,0),0)))))))),IF(P384="D",IF(Q384&gt;649,1,IF(R384&gt;244,1,IF(S384&gt;73,1,IF(T384&gt;649,1,IF(W384&gt;56,1,IF(U384=6,1,IF(U384=5,1,IF(U384=4,IF(V384&gt;254,1,0),0)))))))),0))))</f>
        <v>1</v>
      </c>
      <c r="Y384" s="4">
        <f>SUMIF(B:B,B384,X:X)</f>
        <v>1</v>
      </c>
      <c r="Z384" s="4" t="str">
        <f>IF(Y384&gt;0,"어학 충족","자격미달")</f>
        <v>어학 충족</v>
      </c>
      <c r="AA384" s="4"/>
      <c r="AB384" s="4" t="str">
        <f>IF(P384="A",IF(Q384&gt;849,"TOEIC 충족",IF(R384&gt;335,"New-TEPS 충족",IF(S384&gt;97,"TOEFL 충족",IF(T384&gt;849,"JPT 충족",IF(W384&gt;82,"G-TELP 충족",IF(U384=6,"HSK점수 충족",IF(U384=5,IF(V384&gt;254,"HSK점수 충족","자격미달"),"자격미달"))))))),IF(P384="B",IF(Q384&gt;699,"TOEIC 충족",IF(R384&gt;263,"New-TEPS 충족",IF(S384&gt;78,"TOEFL 충족",IF(T384&gt;699,"JPT 충족",IF(W384&gt;63,"G-TELP 충족",IF(U384=6,"HSK점수 충족",IF(U384=5,IF(V384&gt;179,"HSK점수 충족","자격미달"),"자격미달"))))))),IF(P384="C",IF(Q384&gt;599,"TOEIC 충족",IF(R384&gt;226,"New-TEPS 충족",IF(S384&gt;67,"TOEFL 충족",IF(T384&gt;599,"JPT 충족",IF(W384&gt;49,"G-TELP 충족",IF(U384=6,"HSK점수 충족",IF(U384=5,"HSK점수 충족",IF(U384=4,IF(V384&gt;209,"HSK점수 충족","자격미달"),"자격미달")))))))),IF(P384="D",IF(Q384&gt;649,"TOEIC 충족",IF(R384&gt;244,"New-TEPS 충족",IF(S384&gt;73,"TOEFL 충족",IF(T384&gt;649,"JPT 충족",IF(W384&gt;56,"G-TELP 충족",IF(U1325=6,"HSK점수 충족",IF(U1325=5,"HSK점수 충족",IF(U1325=4,IF(V1325&gt;254,"HSK점수 충족","자격미달"),"자격미달")))))))),0))))</f>
        <v>TOEIC 충족</v>
      </c>
      <c r="AC384" s="21"/>
      <c r="AD384" s="4">
        <f>IF(P384="A",VLOOKUP(Q384,[1]교육_어학_경력backdata!$B$3:$C$9,2,1),IF(P384="B",VLOOKUP(Q384,[1]교육_어학_경력backdata!$G$3:$H$9,2,1),IF(P384="C",0,"오류")))</f>
        <v>14</v>
      </c>
      <c r="AE384" s="4">
        <f>IF(P384="A",VLOOKUP(R384,[1]교육_어학_경력backdata!$B$11:$C$17,2,1),IF(P384="B",VLOOKUP(R384,[1]교육_어학_경력backdata!$G$11:$H$17,2,1),IF(P384="C",0,"오류")))</f>
        <v>0</v>
      </c>
      <c r="AF384" s="4">
        <f>IF(P384="A",VLOOKUP(S384,[1]교육_어학_경력backdata!$B$19:$C$25,2,1),IF(P384="B",VLOOKUP(S384,[1]교육_어학_경력backdata!$G$19:$H$25,2,1),IF(P384="C",0,"오류")))</f>
        <v>0</v>
      </c>
      <c r="AG384" s="4">
        <f>IF(P384="A",VLOOKUP(T384,[1]교육_어학_경력backdata!$B$3:$C$9,2,1),IF(P384="B",VLOOKUP(T384,[1]교육_어학_경력backdata!$G$3:$H$9,2,1),IF(P384="C",0,"오류")))</f>
        <v>0</v>
      </c>
      <c r="AH384" s="4">
        <f>IF(P384="A",IF(U384=0,0,IF(U384=4,0,IF(U384=5,VLOOKUP(V384,[1]교육_어학_경력backdata!$B$27:$C$29,2,1),IF(U384=6,VLOOKUP(V384,[1]교육_어학_경력backdata!$B$31:$C$34,2,1))))),IF(P384="B",IF(U384=0,0,IF(U384=4,0,IF(U384=5,VLOOKUP(V384,[1]교육_어학_경력backdata!$G$27:$H$31,2,1),IF(U384=6,VLOOKUP(V384,[1]교육_어학_경력backdata!$G$33:$H$34,2,1))))),IF(CT384="C",0,"오류")))</f>
        <v>0</v>
      </c>
      <c r="AI384" s="4">
        <f>IF(P384="A",VLOOKUP(W384,[1]교육_어학_경력backdata!$B$36:$C$42,2,1),IF(P384="B",VLOOKUP(W384,[1]교육_어학_경력backdata!$G$36:$H$42,2,1),IF(P384="C",0,"오류")))</f>
        <v>0</v>
      </c>
      <c r="AJ384" s="4">
        <f>SUM(AD384:AI384)</f>
        <v>14</v>
      </c>
      <c r="AK384" s="4">
        <f>_xlfn.MAXIFS(AJ:AJ,B:B,B384)</f>
        <v>14</v>
      </c>
      <c r="AL384" s="4"/>
      <c r="AM384" s="21"/>
      <c r="AN384" s="4"/>
      <c r="AO384" s="4"/>
    </row>
    <row r="385" spans="1:41" x14ac:dyDescent="0.4">
      <c r="A385" s="3">
        <f>IF(B384=B385,A384,A384+1)</f>
        <v>354</v>
      </c>
      <c r="B385" s="3" t="s">
        <v>4502</v>
      </c>
      <c r="C385" s="3" t="s">
        <v>4501</v>
      </c>
      <c r="D385" s="3" t="s">
        <v>3044</v>
      </c>
      <c r="E385" s="3" t="s">
        <v>3043</v>
      </c>
      <c r="F385" s="3">
        <f>IF(B385=B384,F384+1,1)</f>
        <v>1</v>
      </c>
      <c r="G385" s="3" t="s">
        <v>6380</v>
      </c>
      <c r="H385" s="3" t="s">
        <v>6379</v>
      </c>
      <c r="I385" s="3" t="s">
        <v>6378</v>
      </c>
      <c r="J385" s="3" t="s">
        <v>6790</v>
      </c>
      <c r="K385" s="3"/>
      <c r="L385" s="3" t="s">
        <v>6808</v>
      </c>
      <c r="M385" s="3" t="s">
        <v>7190</v>
      </c>
      <c r="P385" s="3" t="s">
        <v>2434</v>
      </c>
      <c r="Q385" s="3">
        <f>IF(H385="TOEIC",VALUE(L385),0)</f>
        <v>950</v>
      </c>
      <c r="R385" s="3">
        <f>IF(H385="NEW TEPS",VALUE(L385),0)</f>
        <v>0</v>
      </c>
      <c r="S385" s="3">
        <f>IF(H385="TOEFL(ibt)",VALUE(L385),0)</f>
        <v>0</v>
      </c>
      <c r="T385" s="3">
        <f>IF(H385="JPT",VALUE(L385),0)</f>
        <v>0</v>
      </c>
      <c r="U385" s="3">
        <f>IF(H385="HSK",VALUE(K385),0)</f>
        <v>0</v>
      </c>
      <c r="V385" s="3">
        <f>IF(H385="HSK",VALUE(L385),0)</f>
        <v>0</v>
      </c>
      <c r="W385" s="3">
        <f>IF(H385="G-TELP Level2",VALUE(L385),0)</f>
        <v>0</v>
      </c>
      <c r="X385" s="3">
        <f>IF(P385="A",IF(Q385&gt;849,1,IF(R385&gt;335,1,IF(S385&gt;97,1,IF(T385&gt;849,1,IF(W385&gt;82,1,IF(U385=6,1,IF(U385=5,IF(V385&gt;254,1,0),0))))))),IF(P385="B",IF(Q385&gt;699,1,IF(R385&gt;263,1,IF(S385&gt;78,1,IF(T385&gt;699,1,IF(W385&gt;63,1,IF(U385=6,1,IF(U385=5,IF(V385&gt;179,1,0),0))))))),IF(P385="C",IF(Q385&gt;599,1,IF(R385&gt;226,1,IF(S385&gt;67,1,IF(T385&gt;599,1,IF(W385&gt;49,1,IF(U385=6,1,IF(U385=5,1,IF(U385=4,IF(V385&gt;209,1,0),0)))))))),IF(P385="D",IF(Q385&gt;649,1,IF(R385&gt;244,1,IF(S385&gt;73,1,IF(T385&gt;649,1,IF(W385&gt;56,1,IF(U385=6,1,IF(U385=5,1,IF(U385=4,IF(V385&gt;254,1,0),0)))))))),0))))</f>
        <v>1</v>
      </c>
      <c r="Y385" s="3">
        <f>SUMIF(B:B,B385,X:X)</f>
        <v>1</v>
      </c>
      <c r="Z385" s="3" t="str">
        <f>IF(Y385&gt;0,"어학 충족","자격미달")</f>
        <v>어학 충족</v>
      </c>
      <c r="AA385" s="3"/>
      <c r="AB385" s="3" t="str">
        <f>IF(P385="A",IF(Q385&gt;849,"TOEIC 충족",IF(R385&gt;335,"New-TEPS 충족",IF(S385&gt;97,"TOEFL 충족",IF(T385&gt;849,"JPT 충족",IF(W385&gt;82,"G-TELP 충족",IF(U385=6,"HSK점수 충족",IF(U385=5,IF(V385&gt;254,"HSK점수 충족","자격미달"),"자격미달"))))))),IF(P385="B",IF(Q385&gt;699,"TOEIC 충족",IF(R385&gt;263,"New-TEPS 충족",IF(S385&gt;78,"TOEFL 충족",IF(T385&gt;699,"JPT 충족",IF(W385&gt;63,"G-TELP 충족",IF(U385=6,"HSK점수 충족",IF(U385=5,IF(V385&gt;179,"HSK점수 충족","자격미달"),"자격미달"))))))),IF(P385="C",IF(Q385&gt;599,"TOEIC 충족",IF(R385&gt;226,"New-TEPS 충족",IF(S385&gt;67,"TOEFL 충족",IF(T385&gt;599,"JPT 충족",IF(W385&gt;49,"G-TELP 충족",IF(U385=6,"HSK점수 충족",IF(U385=5,"HSK점수 충족",IF(U385=4,IF(V385&gt;209,"HSK점수 충족","자격미달"),"자격미달")))))))),IF(P385="D",IF(Q385&gt;649,"TOEIC 충족",IF(R385&gt;244,"New-TEPS 충족",IF(S385&gt;73,"TOEFL 충족",IF(T385&gt;649,"JPT 충족",IF(W385&gt;56,"G-TELP 충족",IF(U1326=6,"HSK점수 충족",IF(U1326=5,"HSK점수 충족",IF(U1326=4,IF(V1326&gt;254,"HSK점수 충족","자격미달"),"자격미달")))))))),0))))</f>
        <v>TOEIC 충족</v>
      </c>
      <c r="AC385" s="21"/>
      <c r="AD385" s="3">
        <f>IF(P385="A",VLOOKUP(Q385,[1]교육_어학_경력backdata!$B$3:$C$9,2,1),IF(P385="B",VLOOKUP(Q385,[1]교육_어학_경력backdata!$G$3:$H$9,2,1),IF(P385="C",0,"오류")))</f>
        <v>20</v>
      </c>
      <c r="AE385" s="3">
        <f>IF(P385="A",VLOOKUP(R385,[1]교육_어학_경력backdata!$B$11:$C$17,2,1),IF(P385="B",VLOOKUP(R385,[1]교육_어학_경력backdata!$G$11:$H$17,2,1),IF(P385="C",0,"오류")))</f>
        <v>0</v>
      </c>
      <c r="AF385" s="3">
        <f>IF(P385="A",VLOOKUP(S385,[1]교육_어학_경력backdata!$B$19:$C$25,2,1),IF(P385="B",VLOOKUP(S385,[1]교육_어학_경력backdata!$G$19:$H$25,2,1),IF(P385="C",0,"오류")))</f>
        <v>0</v>
      </c>
      <c r="AG385" s="3">
        <f>IF(P385="A",VLOOKUP(T385,[1]교육_어학_경력backdata!$B$3:$C$9,2,1),IF(P385="B",VLOOKUP(T385,[1]교육_어학_경력backdata!$G$3:$H$9,2,1),IF(P385="C",0,"오류")))</f>
        <v>0</v>
      </c>
      <c r="AH385" s="3">
        <f>IF(P385="A",IF(U385=0,0,IF(U385=4,0,IF(U385=5,VLOOKUP(V385,[1]교육_어학_경력backdata!$B$27:$C$29,2,1),IF(U385=6,VLOOKUP(V385,[1]교육_어학_경력backdata!$B$31:$C$34,2,1))))),IF(P385="B",IF(U385=0,0,IF(U385=4,0,IF(U385=5,VLOOKUP(V385,[1]교육_어학_경력backdata!$G$27:$H$31,2,1),IF(U385=6,VLOOKUP(V385,[1]교육_어학_경력backdata!$G$33:$H$34,2,1))))),IF(CT385="C",0,"오류")))</f>
        <v>0</v>
      </c>
      <c r="AI385" s="3">
        <f>IF(P385="A",VLOOKUP(W385,[1]교육_어학_경력backdata!$B$36:$C$42,2,1),IF(P385="B",VLOOKUP(W385,[1]교육_어학_경력backdata!$G$36:$H$42,2,1),IF(P385="C",0,"오류")))</f>
        <v>0</v>
      </c>
      <c r="AJ385" s="3">
        <f>SUM(AD385:AI385)</f>
        <v>20</v>
      </c>
      <c r="AK385" s="3">
        <f>_xlfn.MAXIFS(AJ:AJ,B:B,B385)</f>
        <v>20</v>
      </c>
      <c r="AL385" s="3"/>
      <c r="AM385" s="21"/>
      <c r="AN385" s="3"/>
      <c r="AO385" s="3"/>
    </row>
    <row r="386" spans="1:41" x14ac:dyDescent="0.4">
      <c r="A386" s="4">
        <f>IF(B385=B386,A385,A385+1)</f>
        <v>355</v>
      </c>
      <c r="B386" s="4" t="s">
        <v>4495</v>
      </c>
      <c r="C386" s="4" t="s">
        <v>4494</v>
      </c>
      <c r="D386" s="4" t="s">
        <v>3044</v>
      </c>
      <c r="E386" s="4" t="s">
        <v>3043</v>
      </c>
      <c r="F386" s="4">
        <f>IF(B386=B385,F385+1,1)</f>
        <v>1</v>
      </c>
      <c r="G386" s="4" t="s">
        <v>6384</v>
      </c>
      <c r="H386" s="4" t="s">
        <v>6379</v>
      </c>
      <c r="I386" s="4" t="s">
        <v>6378</v>
      </c>
      <c r="J386" s="4" t="s">
        <v>6559</v>
      </c>
      <c r="K386" s="4"/>
      <c r="L386" s="4" t="s">
        <v>6674</v>
      </c>
      <c r="M386" s="4" t="s">
        <v>7189</v>
      </c>
      <c r="P386" s="4" t="s">
        <v>2434</v>
      </c>
      <c r="Q386" s="4">
        <f>IF(H386="TOEIC",VALUE(L386),0)</f>
        <v>905</v>
      </c>
      <c r="R386" s="4">
        <f>IF(H386="NEW TEPS",VALUE(L386),0)</f>
        <v>0</v>
      </c>
      <c r="S386" s="4">
        <f>IF(H386="TOEFL(ibt)",VALUE(L386),0)</f>
        <v>0</v>
      </c>
      <c r="T386" s="4">
        <f>IF(H386="JPT",VALUE(L386),0)</f>
        <v>0</v>
      </c>
      <c r="U386" s="4">
        <f>IF(H386="HSK",VALUE(K386),0)</f>
        <v>0</v>
      </c>
      <c r="V386" s="4">
        <f>IF(H386="HSK",VALUE(L386),0)</f>
        <v>0</v>
      </c>
      <c r="W386" s="4">
        <f>IF(H386="G-TELP Level2",VALUE(L386),0)</f>
        <v>0</v>
      </c>
      <c r="X386" s="4">
        <f>IF(P386="A",IF(Q386&gt;849,1,IF(R386&gt;335,1,IF(S386&gt;97,1,IF(T386&gt;849,1,IF(W386&gt;82,1,IF(U386=6,1,IF(U386=5,IF(V386&gt;254,1,0),0))))))),IF(P386="B",IF(Q386&gt;699,1,IF(R386&gt;263,1,IF(S386&gt;78,1,IF(T386&gt;699,1,IF(W386&gt;63,1,IF(U386=6,1,IF(U386=5,IF(V386&gt;179,1,0),0))))))),IF(P386="C",IF(Q386&gt;599,1,IF(R386&gt;226,1,IF(S386&gt;67,1,IF(T386&gt;599,1,IF(W386&gt;49,1,IF(U386=6,1,IF(U386=5,1,IF(U386=4,IF(V386&gt;209,1,0),0)))))))),IF(P386="D",IF(Q386&gt;649,1,IF(R386&gt;244,1,IF(S386&gt;73,1,IF(T386&gt;649,1,IF(W386&gt;56,1,IF(U386=6,1,IF(U386=5,1,IF(U386=4,IF(V386&gt;254,1,0),0)))))))),0))))</f>
        <v>1</v>
      </c>
      <c r="Y386" s="4">
        <f>SUMIF(B:B,B386,X:X)</f>
        <v>1</v>
      </c>
      <c r="Z386" s="4" t="str">
        <f>IF(Y386&gt;0,"어학 충족","자격미달")</f>
        <v>어학 충족</v>
      </c>
      <c r="AA386" s="4"/>
      <c r="AB386" s="4" t="str">
        <f>IF(P386="A",IF(Q386&gt;849,"TOEIC 충족",IF(R386&gt;335,"New-TEPS 충족",IF(S386&gt;97,"TOEFL 충족",IF(T386&gt;849,"JPT 충족",IF(W386&gt;82,"G-TELP 충족",IF(U386=6,"HSK점수 충족",IF(U386=5,IF(V386&gt;254,"HSK점수 충족","자격미달"),"자격미달"))))))),IF(P386="B",IF(Q386&gt;699,"TOEIC 충족",IF(R386&gt;263,"New-TEPS 충족",IF(S386&gt;78,"TOEFL 충족",IF(T386&gt;699,"JPT 충족",IF(W386&gt;63,"G-TELP 충족",IF(U386=6,"HSK점수 충족",IF(U386=5,IF(V386&gt;179,"HSK점수 충족","자격미달"),"자격미달"))))))),IF(P386="C",IF(Q386&gt;599,"TOEIC 충족",IF(R386&gt;226,"New-TEPS 충족",IF(S386&gt;67,"TOEFL 충족",IF(T386&gt;599,"JPT 충족",IF(W386&gt;49,"G-TELP 충족",IF(U386=6,"HSK점수 충족",IF(U386=5,"HSK점수 충족",IF(U386=4,IF(V386&gt;209,"HSK점수 충족","자격미달"),"자격미달")))))))),IF(P386="D",IF(Q386&gt;649,"TOEIC 충족",IF(R386&gt;244,"New-TEPS 충족",IF(S386&gt;73,"TOEFL 충족",IF(T386&gt;649,"JPT 충족",IF(W386&gt;56,"G-TELP 충족",IF(U1327=6,"HSK점수 충족",IF(U1327=5,"HSK점수 충족",IF(U1327=4,IF(V1327&gt;254,"HSK점수 충족","자격미달"),"자격미달")))))))),0))))</f>
        <v>TOEIC 충족</v>
      </c>
      <c r="AC386" s="21"/>
      <c r="AD386" s="4">
        <f>IF(P386="A",VLOOKUP(Q386,[1]교육_어학_경력backdata!$B$3:$C$9,2,1),IF(P386="B",VLOOKUP(Q386,[1]교육_어학_경력backdata!$G$3:$H$9,2,1),IF(P386="C",0,"오류")))</f>
        <v>16</v>
      </c>
      <c r="AE386" s="4">
        <f>IF(P386="A",VLOOKUP(R386,[1]교육_어학_경력backdata!$B$11:$C$17,2,1),IF(P386="B",VLOOKUP(R386,[1]교육_어학_경력backdata!$G$11:$H$17,2,1),IF(P386="C",0,"오류")))</f>
        <v>0</v>
      </c>
      <c r="AF386" s="4">
        <f>IF(P386="A",VLOOKUP(S386,[1]교육_어학_경력backdata!$B$19:$C$25,2,1),IF(P386="B",VLOOKUP(S386,[1]교육_어학_경력backdata!$G$19:$H$25,2,1),IF(P386="C",0,"오류")))</f>
        <v>0</v>
      </c>
      <c r="AG386" s="4">
        <f>IF(P386="A",VLOOKUP(T386,[1]교육_어학_경력backdata!$B$3:$C$9,2,1),IF(P386="B",VLOOKUP(T386,[1]교육_어학_경력backdata!$G$3:$H$9,2,1),IF(P386="C",0,"오류")))</f>
        <v>0</v>
      </c>
      <c r="AH386" s="4">
        <f>IF(P386="A",IF(U386=0,0,IF(U386=4,0,IF(U386=5,VLOOKUP(V386,[1]교육_어학_경력backdata!$B$27:$C$29,2,1),IF(U386=6,VLOOKUP(V386,[1]교육_어학_경력backdata!$B$31:$C$34,2,1))))),IF(P386="B",IF(U386=0,0,IF(U386=4,0,IF(U386=5,VLOOKUP(V386,[1]교육_어학_경력backdata!$G$27:$H$31,2,1),IF(U386=6,VLOOKUP(V386,[1]교육_어학_경력backdata!$G$33:$H$34,2,1))))),IF(CT386="C",0,"오류")))</f>
        <v>0</v>
      </c>
      <c r="AI386" s="4">
        <f>IF(P386="A",VLOOKUP(W386,[1]교육_어학_경력backdata!$B$36:$C$42,2,1),IF(P386="B",VLOOKUP(W386,[1]교육_어학_경력backdata!$G$36:$H$42,2,1),IF(P386="C",0,"오류")))</f>
        <v>0</v>
      </c>
      <c r="AJ386" s="4">
        <f>SUM(AD386:AI386)</f>
        <v>16</v>
      </c>
      <c r="AK386" s="4">
        <f>_xlfn.MAXIFS(AJ:AJ,B:B,B386)</f>
        <v>16</v>
      </c>
      <c r="AL386" s="4"/>
      <c r="AM386" s="21"/>
      <c r="AN386" s="4"/>
      <c r="AO386" s="4"/>
    </row>
    <row r="387" spans="1:41" x14ac:dyDescent="0.4">
      <c r="A387" s="3">
        <f>IF(B386=B387,A386,A386+1)</f>
        <v>356</v>
      </c>
      <c r="B387" s="3" t="s">
        <v>4491</v>
      </c>
      <c r="C387" s="3" t="s">
        <v>4490</v>
      </c>
      <c r="D387" s="3" t="s">
        <v>3044</v>
      </c>
      <c r="E387" s="3" t="s">
        <v>3043</v>
      </c>
      <c r="F387" s="3">
        <f>IF(B387=B386,F386+1,1)</f>
        <v>1</v>
      </c>
      <c r="G387" s="3" t="s">
        <v>6380</v>
      </c>
      <c r="H387" s="3" t="s">
        <v>6379</v>
      </c>
      <c r="I387" s="3" t="s">
        <v>6378</v>
      </c>
      <c r="J387" s="3" t="s">
        <v>6553</v>
      </c>
      <c r="K387" s="3"/>
      <c r="L387" s="3" t="s">
        <v>6726</v>
      </c>
      <c r="M387" s="3" t="s">
        <v>7188</v>
      </c>
      <c r="P387" s="3" t="s">
        <v>2434</v>
      </c>
      <c r="Q387" s="3">
        <f>IF(H387="TOEIC",VALUE(L387),0)</f>
        <v>980</v>
      </c>
      <c r="R387" s="3">
        <f>IF(H387="NEW TEPS",VALUE(L387),0)</f>
        <v>0</v>
      </c>
      <c r="S387" s="3">
        <f>IF(H387="TOEFL(ibt)",VALUE(L387),0)</f>
        <v>0</v>
      </c>
      <c r="T387" s="3">
        <f>IF(H387="JPT",VALUE(L387),0)</f>
        <v>0</v>
      </c>
      <c r="U387" s="3">
        <f>IF(H387="HSK",VALUE(K387),0)</f>
        <v>0</v>
      </c>
      <c r="V387" s="3">
        <f>IF(H387="HSK",VALUE(L387),0)</f>
        <v>0</v>
      </c>
      <c r="W387" s="3">
        <f>IF(H387="G-TELP Level2",VALUE(L387),0)</f>
        <v>0</v>
      </c>
      <c r="X387" s="3">
        <f>IF(P387="A",IF(Q387&gt;849,1,IF(R387&gt;335,1,IF(S387&gt;97,1,IF(T387&gt;849,1,IF(W387&gt;82,1,IF(U387=6,1,IF(U387=5,IF(V387&gt;254,1,0),0))))))),IF(P387="B",IF(Q387&gt;699,1,IF(R387&gt;263,1,IF(S387&gt;78,1,IF(T387&gt;699,1,IF(W387&gt;63,1,IF(U387=6,1,IF(U387=5,IF(V387&gt;179,1,0),0))))))),IF(P387="C",IF(Q387&gt;599,1,IF(R387&gt;226,1,IF(S387&gt;67,1,IF(T387&gt;599,1,IF(W387&gt;49,1,IF(U387=6,1,IF(U387=5,1,IF(U387=4,IF(V387&gt;209,1,0),0)))))))),IF(P387="D",IF(Q387&gt;649,1,IF(R387&gt;244,1,IF(S387&gt;73,1,IF(T387&gt;649,1,IF(W387&gt;56,1,IF(U387=6,1,IF(U387=5,1,IF(U387=4,IF(V387&gt;254,1,0),0)))))))),0))))</f>
        <v>1</v>
      </c>
      <c r="Y387" s="3">
        <f>SUMIF(B:B,B387,X:X)</f>
        <v>1</v>
      </c>
      <c r="Z387" s="3" t="str">
        <f>IF(Y387&gt;0,"어학 충족","자격미달")</f>
        <v>어학 충족</v>
      </c>
      <c r="AA387" s="3"/>
      <c r="AB387" s="3" t="str">
        <f>IF(P387="A",IF(Q387&gt;849,"TOEIC 충족",IF(R387&gt;335,"New-TEPS 충족",IF(S387&gt;97,"TOEFL 충족",IF(T387&gt;849,"JPT 충족",IF(W387&gt;82,"G-TELP 충족",IF(U387=6,"HSK점수 충족",IF(U387=5,IF(V387&gt;254,"HSK점수 충족","자격미달"),"자격미달"))))))),IF(P387="B",IF(Q387&gt;699,"TOEIC 충족",IF(R387&gt;263,"New-TEPS 충족",IF(S387&gt;78,"TOEFL 충족",IF(T387&gt;699,"JPT 충족",IF(W387&gt;63,"G-TELP 충족",IF(U387=6,"HSK점수 충족",IF(U387=5,IF(V387&gt;179,"HSK점수 충족","자격미달"),"자격미달"))))))),IF(P387="C",IF(Q387&gt;599,"TOEIC 충족",IF(R387&gt;226,"New-TEPS 충족",IF(S387&gt;67,"TOEFL 충족",IF(T387&gt;599,"JPT 충족",IF(W387&gt;49,"G-TELP 충족",IF(U387=6,"HSK점수 충족",IF(U387=5,"HSK점수 충족",IF(U387=4,IF(V387&gt;209,"HSK점수 충족","자격미달"),"자격미달")))))))),IF(P387="D",IF(Q387&gt;649,"TOEIC 충족",IF(R387&gt;244,"New-TEPS 충족",IF(S387&gt;73,"TOEFL 충족",IF(T387&gt;649,"JPT 충족",IF(W387&gt;56,"G-TELP 충족",IF(U1328=6,"HSK점수 충족",IF(U1328=5,"HSK점수 충족",IF(U1328=4,IF(V1328&gt;254,"HSK점수 충족","자격미달"),"자격미달")))))))),0))))</f>
        <v>TOEIC 충족</v>
      </c>
      <c r="AC387" s="21"/>
      <c r="AD387" s="3">
        <f>IF(P387="A",VLOOKUP(Q387,[1]교육_어학_경력backdata!$B$3:$C$9,2,1),IF(P387="B",VLOOKUP(Q387,[1]교육_어학_경력backdata!$G$3:$H$9,2,1),IF(P387="C",0,"오류")))</f>
        <v>20</v>
      </c>
      <c r="AE387" s="3">
        <f>IF(P387="A",VLOOKUP(R387,[1]교육_어학_경력backdata!$B$11:$C$17,2,1),IF(P387="B",VLOOKUP(R387,[1]교육_어학_경력backdata!$G$11:$H$17,2,1),IF(P387="C",0,"오류")))</f>
        <v>0</v>
      </c>
      <c r="AF387" s="3">
        <f>IF(P387="A",VLOOKUP(S387,[1]교육_어학_경력backdata!$B$19:$C$25,2,1),IF(P387="B",VLOOKUP(S387,[1]교육_어학_경력backdata!$G$19:$H$25,2,1),IF(P387="C",0,"오류")))</f>
        <v>0</v>
      </c>
      <c r="AG387" s="3">
        <f>IF(P387="A",VLOOKUP(T387,[1]교육_어학_경력backdata!$B$3:$C$9,2,1),IF(P387="B",VLOOKUP(T387,[1]교육_어학_경력backdata!$G$3:$H$9,2,1),IF(P387="C",0,"오류")))</f>
        <v>0</v>
      </c>
      <c r="AH387" s="3">
        <f>IF(P387="A",IF(U387=0,0,IF(U387=4,0,IF(U387=5,VLOOKUP(V387,[1]교육_어학_경력backdata!$B$27:$C$29,2,1),IF(U387=6,VLOOKUP(V387,[1]교육_어학_경력backdata!$B$31:$C$34,2,1))))),IF(P387="B",IF(U387=0,0,IF(U387=4,0,IF(U387=5,VLOOKUP(V387,[1]교육_어학_경력backdata!$G$27:$H$31,2,1),IF(U387=6,VLOOKUP(V387,[1]교육_어학_경력backdata!$G$33:$H$34,2,1))))),IF(CT387="C",0,"오류")))</f>
        <v>0</v>
      </c>
      <c r="AI387" s="3">
        <f>IF(P387="A",VLOOKUP(W387,[1]교육_어학_경력backdata!$B$36:$C$42,2,1),IF(P387="B",VLOOKUP(W387,[1]교육_어학_경력backdata!$G$36:$H$42,2,1),IF(P387="C",0,"오류")))</f>
        <v>0</v>
      </c>
      <c r="AJ387" s="3">
        <f>SUM(AD387:AI387)</f>
        <v>20</v>
      </c>
      <c r="AK387" s="3">
        <f>_xlfn.MAXIFS(AJ:AJ,B:B,B387)</f>
        <v>20</v>
      </c>
      <c r="AL387" s="3"/>
      <c r="AM387" s="21"/>
      <c r="AN387" s="3"/>
      <c r="AO387" s="3"/>
    </row>
    <row r="388" spans="1:41" x14ac:dyDescent="0.4">
      <c r="A388" s="4">
        <f>IF(B387=B388,A387,A387+1)</f>
        <v>357</v>
      </c>
      <c r="B388" s="4" t="s">
        <v>4483</v>
      </c>
      <c r="C388" s="4" t="s">
        <v>4482</v>
      </c>
      <c r="D388" s="4" t="s">
        <v>3044</v>
      </c>
      <c r="E388" s="4" t="s">
        <v>3043</v>
      </c>
      <c r="F388" s="4">
        <f>IF(B388=B387,F387+1,1)</f>
        <v>1</v>
      </c>
      <c r="G388" s="4" t="s">
        <v>6380</v>
      </c>
      <c r="H388" s="4" t="s">
        <v>6379</v>
      </c>
      <c r="I388" s="4" t="s">
        <v>6378</v>
      </c>
      <c r="J388" s="4" t="s">
        <v>6600</v>
      </c>
      <c r="K388" s="4"/>
      <c r="L388" s="4" t="s">
        <v>6430</v>
      </c>
      <c r="M388" s="4" t="s">
        <v>7187</v>
      </c>
      <c r="P388" s="4" t="s">
        <v>2434</v>
      </c>
      <c r="Q388" s="4">
        <f>IF(H388="TOEIC",VALUE(L388),0)</f>
        <v>850</v>
      </c>
      <c r="R388" s="4">
        <f>IF(H388="NEW TEPS",VALUE(L388),0)</f>
        <v>0</v>
      </c>
      <c r="S388" s="4">
        <f>IF(H388="TOEFL(ibt)",VALUE(L388),0)</f>
        <v>0</v>
      </c>
      <c r="T388" s="4">
        <f>IF(H388="JPT",VALUE(L388),0)</f>
        <v>0</v>
      </c>
      <c r="U388" s="4">
        <f>IF(H388="HSK",VALUE(K388),0)</f>
        <v>0</v>
      </c>
      <c r="V388" s="4">
        <f>IF(H388="HSK",VALUE(L388),0)</f>
        <v>0</v>
      </c>
      <c r="W388" s="4">
        <f>IF(H388="G-TELP Level2",VALUE(L388),0)</f>
        <v>0</v>
      </c>
      <c r="X388" s="4">
        <f>IF(P388="A",IF(Q388&gt;849,1,IF(R388&gt;335,1,IF(S388&gt;97,1,IF(T388&gt;849,1,IF(W388&gt;82,1,IF(U388=6,1,IF(U388=5,IF(V388&gt;254,1,0),0))))))),IF(P388="B",IF(Q388&gt;699,1,IF(R388&gt;263,1,IF(S388&gt;78,1,IF(T388&gt;699,1,IF(W388&gt;63,1,IF(U388=6,1,IF(U388=5,IF(V388&gt;179,1,0),0))))))),IF(P388="C",IF(Q388&gt;599,1,IF(R388&gt;226,1,IF(S388&gt;67,1,IF(T388&gt;599,1,IF(W388&gt;49,1,IF(U388=6,1,IF(U388=5,1,IF(U388=4,IF(V388&gt;209,1,0),0)))))))),IF(P388="D",IF(Q388&gt;649,1,IF(R388&gt;244,1,IF(S388&gt;73,1,IF(T388&gt;649,1,IF(W388&gt;56,1,IF(U388=6,1,IF(U388=5,1,IF(U388=4,IF(V388&gt;254,1,0),0)))))))),0))))</f>
        <v>1</v>
      </c>
      <c r="Y388" s="4">
        <f>SUMIF(B:B,B388,X:X)</f>
        <v>1</v>
      </c>
      <c r="Z388" s="4" t="str">
        <f>IF(Y388&gt;0,"어학 충족","자격미달")</f>
        <v>어학 충족</v>
      </c>
      <c r="AA388" s="4"/>
      <c r="AB388" s="4" t="str">
        <f>IF(P388="A",IF(Q388&gt;849,"TOEIC 충족",IF(R388&gt;335,"New-TEPS 충족",IF(S388&gt;97,"TOEFL 충족",IF(T388&gt;849,"JPT 충족",IF(W388&gt;82,"G-TELP 충족",IF(U388=6,"HSK점수 충족",IF(U388=5,IF(V388&gt;254,"HSK점수 충족","자격미달"),"자격미달"))))))),IF(P388="B",IF(Q388&gt;699,"TOEIC 충족",IF(R388&gt;263,"New-TEPS 충족",IF(S388&gt;78,"TOEFL 충족",IF(T388&gt;699,"JPT 충족",IF(W388&gt;63,"G-TELP 충족",IF(U388=6,"HSK점수 충족",IF(U388=5,IF(V388&gt;179,"HSK점수 충족","자격미달"),"자격미달"))))))),IF(P388="C",IF(Q388&gt;599,"TOEIC 충족",IF(R388&gt;226,"New-TEPS 충족",IF(S388&gt;67,"TOEFL 충족",IF(T388&gt;599,"JPT 충족",IF(W388&gt;49,"G-TELP 충족",IF(U388=6,"HSK점수 충족",IF(U388=5,"HSK점수 충족",IF(U388=4,IF(V388&gt;209,"HSK점수 충족","자격미달"),"자격미달")))))))),IF(P388="D",IF(Q388&gt;649,"TOEIC 충족",IF(R388&gt;244,"New-TEPS 충족",IF(S388&gt;73,"TOEFL 충족",IF(T388&gt;649,"JPT 충족",IF(W388&gt;56,"G-TELP 충족",IF(U1329=6,"HSK점수 충족",IF(U1329=5,"HSK점수 충족",IF(U1329=4,IF(V1329&gt;254,"HSK점수 충족","자격미달"),"자격미달")))))))),0))))</f>
        <v>TOEIC 충족</v>
      </c>
      <c r="AC388" s="21"/>
      <c r="AD388" s="4">
        <f>IF(P388="A",VLOOKUP(Q388,[1]교육_어학_경력backdata!$B$3:$C$9,2,1),IF(P388="B",VLOOKUP(Q388,[1]교육_어학_경력backdata!$G$3:$H$9,2,1),IF(P388="C",0,"오류")))</f>
        <v>12</v>
      </c>
      <c r="AE388" s="4">
        <f>IF(P388="A",VLOOKUP(R388,[1]교육_어학_경력backdata!$B$11:$C$17,2,1),IF(P388="B",VLOOKUP(R388,[1]교육_어학_경력backdata!$G$11:$H$17,2,1),IF(P388="C",0,"오류")))</f>
        <v>0</v>
      </c>
      <c r="AF388" s="4">
        <f>IF(P388="A",VLOOKUP(S388,[1]교육_어학_경력backdata!$B$19:$C$25,2,1),IF(P388="B",VLOOKUP(S388,[1]교육_어학_경력backdata!$G$19:$H$25,2,1),IF(P388="C",0,"오류")))</f>
        <v>0</v>
      </c>
      <c r="AG388" s="4">
        <f>IF(P388="A",VLOOKUP(T388,[1]교육_어학_경력backdata!$B$3:$C$9,2,1),IF(P388="B",VLOOKUP(T388,[1]교육_어학_경력backdata!$G$3:$H$9,2,1),IF(P388="C",0,"오류")))</f>
        <v>0</v>
      </c>
      <c r="AH388" s="4">
        <f>IF(P388="A",IF(U388=0,0,IF(U388=4,0,IF(U388=5,VLOOKUP(V388,[1]교육_어학_경력backdata!$B$27:$C$29,2,1),IF(U388=6,VLOOKUP(V388,[1]교육_어학_경력backdata!$B$31:$C$34,2,1))))),IF(P388="B",IF(U388=0,0,IF(U388=4,0,IF(U388=5,VLOOKUP(V388,[1]교육_어학_경력backdata!$G$27:$H$31,2,1),IF(U388=6,VLOOKUP(V388,[1]교육_어학_경력backdata!$G$33:$H$34,2,1))))),IF(CT388="C",0,"오류")))</f>
        <v>0</v>
      </c>
      <c r="AI388" s="4">
        <f>IF(P388="A",VLOOKUP(W388,[1]교육_어학_경력backdata!$B$36:$C$42,2,1),IF(P388="B",VLOOKUP(W388,[1]교육_어학_경력backdata!$G$36:$H$42,2,1),IF(P388="C",0,"오류")))</f>
        <v>0</v>
      </c>
      <c r="AJ388" s="4">
        <f>SUM(AD388:AI388)</f>
        <v>12</v>
      </c>
      <c r="AK388" s="4">
        <f>_xlfn.MAXIFS(AJ:AJ,B:B,B388)</f>
        <v>12</v>
      </c>
      <c r="AL388" s="4"/>
      <c r="AM388" s="21"/>
      <c r="AN388" s="4"/>
      <c r="AO388" s="4"/>
    </row>
    <row r="389" spans="1:41" x14ac:dyDescent="0.4">
      <c r="A389" s="3">
        <f>IF(B388=B389,A388,A388+1)</f>
        <v>358</v>
      </c>
      <c r="B389" s="3" t="s">
        <v>4479</v>
      </c>
      <c r="C389" s="3" t="s">
        <v>4478</v>
      </c>
      <c r="D389" s="3" t="s">
        <v>3044</v>
      </c>
      <c r="E389" s="3" t="s">
        <v>3043</v>
      </c>
      <c r="F389" s="3">
        <f>IF(B389=B388,F388+1,1)</f>
        <v>1</v>
      </c>
      <c r="G389" s="3" t="s">
        <v>6380</v>
      </c>
      <c r="H389" s="3" t="s">
        <v>6379</v>
      </c>
      <c r="I389" s="3" t="s">
        <v>6378</v>
      </c>
      <c r="J389" s="3" t="s">
        <v>6475</v>
      </c>
      <c r="K389" s="3"/>
      <c r="L389" s="3" t="s">
        <v>6533</v>
      </c>
      <c r="M389" s="3" t="s">
        <v>7186</v>
      </c>
      <c r="P389" s="3" t="s">
        <v>2434</v>
      </c>
      <c r="Q389" s="3">
        <f>IF(H389="TOEIC",VALUE(L389),0)</f>
        <v>885</v>
      </c>
      <c r="R389" s="3">
        <f>IF(H389="NEW TEPS",VALUE(L389),0)</f>
        <v>0</v>
      </c>
      <c r="S389" s="3">
        <f>IF(H389="TOEFL(ibt)",VALUE(L389),0)</f>
        <v>0</v>
      </c>
      <c r="T389" s="3">
        <f>IF(H389="JPT",VALUE(L389),0)</f>
        <v>0</v>
      </c>
      <c r="U389" s="3">
        <f>IF(H389="HSK",VALUE(K389),0)</f>
        <v>0</v>
      </c>
      <c r="V389" s="3">
        <f>IF(H389="HSK",VALUE(L389),0)</f>
        <v>0</v>
      </c>
      <c r="W389" s="3">
        <f>IF(H389="G-TELP Level2",VALUE(L389),0)</f>
        <v>0</v>
      </c>
      <c r="X389" s="3">
        <f>IF(P389="A",IF(Q389&gt;849,1,IF(R389&gt;335,1,IF(S389&gt;97,1,IF(T389&gt;849,1,IF(W389&gt;82,1,IF(U389=6,1,IF(U389=5,IF(V389&gt;254,1,0),0))))))),IF(P389="B",IF(Q389&gt;699,1,IF(R389&gt;263,1,IF(S389&gt;78,1,IF(T389&gt;699,1,IF(W389&gt;63,1,IF(U389=6,1,IF(U389=5,IF(V389&gt;179,1,0),0))))))),IF(P389="C",IF(Q389&gt;599,1,IF(R389&gt;226,1,IF(S389&gt;67,1,IF(T389&gt;599,1,IF(W389&gt;49,1,IF(U389=6,1,IF(U389=5,1,IF(U389=4,IF(V389&gt;209,1,0),0)))))))),IF(P389="D",IF(Q389&gt;649,1,IF(R389&gt;244,1,IF(S389&gt;73,1,IF(T389&gt;649,1,IF(W389&gt;56,1,IF(U389=6,1,IF(U389=5,1,IF(U389=4,IF(V389&gt;254,1,0),0)))))))),0))))</f>
        <v>1</v>
      </c>
      <c r="Y389" s="3">
        <f>SUMIF(B:B,B389,X:X)</f>
        <v>1</v>
      </c>
      <c r="Z389" s="3" t="str">
        <f>IF(Y389&gt;0,"어학 충족","자격미달")</f>
        <v>어학 충족</v>
      </c>
      <c r="AA389" s="3"/>
      <c r="AB389" s="3" t="str">
        <f>IF(P389="A",IF(Q389&gt;849,"TOEIC 충족",IF(R389&gt;335,"New-TEPS 충족",IF(S389&gt;97,"TOEFL 충족",IF(T389&gt;849,"JPT 충족",IF(W389&gt;82,"G-TELP 충족",IF(U389=6,"HSK점수 충족",IF(U389=5,IF(V389&gt;254,"HSK점수 충족","자격미달"),"자격미달"))))))),IF(P389="B",IF(Q389&gt;699,"TOEIC 충족",IF(R389&gt;263,"New-TEPS 충족",IF(S389&gt;78,"TOEFL 충족",IF(T389&gt;699,"JPT 충족",IF(W389&gt;63,"G-TELP 충족",IF(U389=6,"HSK점수 충족",IF(U389=5,IF(V389&gt;179,"HSK점수 충족","자격미달"),"자격미달"))))))),IF(P389="C",IF(Q389&gt;599,"TOEIC 충족",IF(R389&gt;226,"New-TEPS 충족",IF(S389&gt;67,"TOEFL 충족",IF(T389&gt;599,"JPT 충족",IF(W389&gt;49,"G-TELP 충족",IF(U389=6,"HSK점수 충족",IF(U389=5,"HSK점수 충족",IF(U389=4,IF(V389&gt;209,"HSK점수 충족","자격미달"),"자격미달")))))))),IF(P389="D",IF(Q389&gt;649,"TOEIC 충족",IF(R389&gt;244,"New-TEPS 충족",IF(S389&gt;73,"TOEFL 충족",IF(T389&gt;649,"JPT 충족",IF(W389&gt;56,"G-TELP 충족",IF(U1330=6,"HSK점수 충족",IF(U1330=5,"HSK점수 충족",IF(U1330=4,IF(V1330&gt;254,"HSK점수 충족","자격미달"),"자격미달")))))))),0))))</f>
        <v>TOEIC 충족</v>
      </c>
      <c r="AC389" s="21"/>
      <c r="AD389" s="3">
        <f>IF(P389="A",VLOOKUP(Q389,[1]교육_어학_경력backdata!$B$3:$C$9,2,1),IF(P389="B",VLOOKUP(Q389,[1]교육_어학_경력backdata!$G$3:$H$9,2,1),IF(P389="C",0,"오류")))</f>
        <v>14</v>
      </c>
      <c r="AE389" s="3">
        <f>IF(P389="A",VLOOKUP(R389,[1]교육_어학_경력backdata!$B$11:$C$17,2,1),IF(P389="B",VLOOKUP(R389,[1]교육_어학_경력backdata!$G$11:$H$17,2,1),IF(P389="C",0,"오류")))</f>
        <v>0</v>
      </c>
      <c r="AF389" s="3">
        <f>IF(P389="A",VLOOKUP(S389,[1]교육_어학_경력backdata!$B$19:$C$25,2,1),IF(P389="B",VLOOKUP(S389,[1]교육_어학_경력backdata!$G$19:$H$25,2,1),IF(P389="C",0,"오류")))</f>
        <v>0</v>
      </c>
      <c r="AG389" s="3">
        <f>IF(P389="A",VLOOKUP(T389,[1]교육_어학_경력backdata!$B$3:$C$9,2,1),IF(P389="B",VLOOKUP(T389,[1]교육_어학_경력backdata!$G$3:$H$9,2,1),IF(P389="C",0,"오류")))</f>
        <v>0</v>
      </c>
      <c r="AH389" s="3">
        <f>IF(P389="A",IF(U389=0,0,IF(U389=4,0,IF(U389=5,VLOOKUP(V389,[1]교육_어학_경력backdata!$B$27:$C$29,2,1),IF(U389=6,VLOOKUP(V389,[1]교육_어학_경력backdata!$B$31:$C$34,2,1))))),IF(P389="B",IF(U389=0,0,IF(U389=4,0,IF(U389=5,VLOOKUP(V389,[1]교육_어학_경력backdata!$G$27:$H$31,2,1),IF(U389=6,VLOOKUP(V389,[1]교육_어학_경력backdata!$G$33:$H$34,2,1))))),IF(CT389="C",0,"오류")))</f>
        <v>0</v>
      </c>
      <c r="AI389" s="3">
        <f>IF(P389="A",VLOOKUP(W389,[1]교육_어학_경력backdata!$B$36:$C$42,2,1),IF(P389="B",VLOOKUP(W389,[1]교육_어학_경력backdata!$G$36:$H$42,2,1),IF(P389="C",0,"오류")))</f>
        <v>0</v>
      </c>
      <c r="AJ389" s="3">
        <f>SUM(AD389:AI389)</f>
        <v>14</v>
      </c>
      <c r="AK389" s="3">
        <f>_xlfn.MAXIFS(AJ:AJ,B:B,B389)</f>
        <v>14</v>
      </c>
      <c r="AL389" s="3"/>
      <c r="AM389" s="21"/>
      <c r="AN389" s="3"/>
      <c r="AO389" s="3"/>
    </row>
    <row r="390" spans="1:41" x14ac:dyDescent="0.4">
      <c r="A390" s="4">
        <f>IF(B389=B390,A389,A389+1)</f>
        <v>359</v>
      </c>
      <c r="B390" s="4" t="s">
        <v>4474</v>
      </c>
      <c r="C390" s="4" t="s">
        <v>3184</v>
      </c>
      <c r="D390" s="4" t="s">
        <v>3044</v>
      </c>
      <c r="E390" s="4" t="s">
        <v>3043</v>
      </c>
      <c r="F390" s="4">
        <f>IF(B390=B389,F389+1,1)</f>
        <v>1</v>
      </c>
      <c r="G390" s="4" t="s">
        <v>6380</v>
      </c>
      <c r="H390" s="4" t="s">
        <v>6379</v>
      </c>
      <c r="I390" s="4" t="s">
        <v>6378</v>
      </c>
      <c r="J390" s="4" t="s">
        <v>6544</v>
      </c>
      <c r="K390" s="4"/>
      <c r="L390" s="4" t="s">
        <v>6411</v>
      </c>
      <c r="M390" s="4" t="s">
        <v>7185</v>
      </c>
      <c r="P390" s="4" t="s">
        <v>2434</v>
      </c>
      <c r="Q390" s="4">
        <f>IF(H390="TOEIC",VALUE(L390),0)</f>
        <v>915</v>
      </c>
      <c r="R390" s="4">
        <f>IF(H390="NEW TEPS",VALUE(L390),0)</f>
        <v>0</v>
      </c>
      <c r="S390" s="4">
        <f>IF(H390="TOEFL(ibt)",VALUE(L390),0)</f>
        <v>0</v>
      </c>
      <c r="T390" s="4">
        <f>IF(H390="JPT",VALUE(L390),0)</f>
        <v>0</v>
      </c>
      <c r="U390" s="4">
        <f>IF(H390="HSK",VALUE(K390),0)</f>
        <v>0</v>
      </c>
      <c r="V390" s="4">
        <f>IF(H390="HSK",VALUE(L390),0)</f>
        <v>0</v>
      </c>
      <c r="W390" s="4">
        <f>IF(H390="G-TELP Level2",VALUE(L390),0)</f>
        <v>0</v>
      </c>
      <c r="X390" s="4">
        <f>IF(P390="A",IF(Q390&gt;849,1,IF(R390&gt;335,1,IF(S390&gt;97,1,IF(T390&gt;849,1,IF(W390&gt;82,1,IF(U390=6,1,IF(U390=5,IF(V390&gt;254,1,0),0))))))),IF(P390="B",IF(Q390&gt;699,1,IF(R390&gt;263,1,IF(S390&gt;78,1,IF(T390&gt;699,1,IF(W390&gt;63,1,IF(U390=6,1,IF(U390=5,IF(V390&gt;179,1,0),0))))))),IF(P390="C",IF(Q390&gt;599,1,IF(R390&gt;226,1,IF(S390&gt;67,1,IF(T390&gt;599,1,IF(W390&gt;49,1,IF(U390=6,1,IF(U390=5,1,IF(U390=4,IF(V390&gt;209,1,0),0)))))))),IF(P390="D",IF(Q390&gt;649,1,IF(R390&gt;244,1,IF(S390&gt;73,1,IF(T390&gt;649,1,IF(W390&gt;56,1,IF(U390=6,1,IF(U390=5,1,IF(U390=4,IF(V390&gt;254,1,0),0)))))))),0))))</f>
        <v>1</v>
      </c>
      <c r="Y390" s="4">
        <f>SUMIF(B:B,B390,X:X)</f>
        <v>1</v>
      </c>
      <c r="Z390" s="4" t="str">
        <f>IF(Y390&gt;0,"어학 충족","자격미달")</f>
        <v>어학 충족</v>
      </c>
      <c r="AA390" s="4"/>
      <c r="AB390" s="4" t="str">
        <f>IF(P390="A",IF(Q390&gt;849,"TOEIC 충족",IF(R390&gt;335,"New-TEPS 충족",IF(S390&gt;97,"TOEFL 충족",IF(T390&gt;849,"JPT 충족",IF(W390&gt;82,"G-TELP 충족",IF(U390=6,"HSK점수 충족",IF(U390=5,IF(V390&gt;254,"HSK점수 충족","자격미달"),"자격미달"))))))),IF(P390="B",IF(Q390&gt;699,"TOEIC 충족",IF(R390&gt;263,"New-TEPS 충족",IF(S390&gt;78,"TOEFL 충족",IF(T390&gt;699,"JPT 충족",IF(W390&gt;63,"G-TELP 충족",IF(U390=6,"HSK점수 충족",IF(U390=5,IF(V390&gt;179,"HSK점수 충족","자격미달"),"자격미달"))))))),IF(P390="C",IF(Q390&gt;599,"TOEIC 충족",IF(R390&gt;226,"New-TEPS 충족",IF(S390&gt;67,"TOEFL 충족",IF(T390&gt;599,"JPT 충족",IF(W390&gt;49,"G-TELP 충족",IF(U390=6,"HSK점수 충족",IF(U390=5,"HSK점수 충족",IF(U390=4,IF(V390&gt;209,"HSK점수 충족","자격미달"),"자격미달")))))))),IF(P390="D",IF(Q390&gt;649,"TOEIC 충족",IF(R390&gt;244,"New-TEPS 충족",IF(S390&gt;73,"TOEFL 충족",IF(T390&gt;649,"JPT 충족",IF(W390&gt;56,"G-TELP 충족",IF(U1331=6,"HSK점수 충족",IF(U1331=5,"HSK점수 충족",IF(U1331=4,IF(V1331&gt;254,"HSK점수 충족","자격미달"),"자격미달")))))))),0))))</f>
        <v>TOEIC 충족</v>
      </c>
      <c r="AC390" s="21"/>
      <c r="AD390" s="4">
        <f>IF(P390="A",VLOOKUP(Q390,[1]교육_어학_경력backdata!$B$3:$C$9,2,1),IF(P390="B",VLOOKUP(Q390,[1]교육_어학_경력backdata!$G$3:$H$9,2,1),IF(P390="C",0,"오류")))</f>
        <v>16</v>
      </c>
      <c r="AE390" s="4">
        <f>IF(P390="A",VLOOKUP(R390,[1]교육_어학_경력backdata!$B$11:$C$17,2,1),IF(P390="B",VLOOKUP(R390,[1]교육_어학_경력backdata!$G$11:$H$17,2,1),IF(P390="C",0,"오류")))</f>
        <v>0</v>
      </c>
      <c r="AF390" s="4">
        <f>IF(P390="A",VLOOKUP(S390,[1]교육_어학_경력backdata!$B$19:$C$25,2,1),IF(P390="B",VLOOKUP(S390,[1]교육_어학_경력backdata!$G$19:$H$25,2,1),IF(P390="C",0,"오류")))</f>
        <v>0</v>
      </c>
      <c r="AG390" s="4">
        <f>IF(P390="A",VLOOKUP(T390,[1]교육_어학_경력backdata!$B$3:$C$9,2,1),IF(P390="B",VLOOKUP(T390,[1]교육_어학_경력backdata!$G$3:$H$9,2,1),IF(P390="C",0,"오류")))</f>
        <v>0</v>
      </c>
      <c r="AH390" s="4">
        <f>IF(P390="A",IF(U390=0,0,IF(U390=4,0,IF(U390=5,VLOOKUP(V390,[1]교육_어학_경력backdata!$B$27:$C$29,2,1),IF(U390=6,VLOOKUP(V390,[1]교육_어학_경력backdata!$B$31:$C$34,2,1))))),IF(P390="B",IF(U390=0,0,IF(U390=4,0,IF(U390=5,VLOOKUP(V390,[1]교육_어학_경력backdata!$G$27:$H$31,2,1),IF(U390=6,VLOOKUP(V390,[1]교육_어학_경력backdata!$G$33:$H$34,2,1))))),IF(CT390="C",0,"오류")))</f>
        <v>0</v>
      </c>
      <c r="AI390" s="4">
        <f>IF(P390="A",VLOOKUP(W390,[1]교육_어학_경력backdata!$B$36:$C$42,2,1),IF(P390="B",VLOOKUP(W390,[1]교육_어학_경력backdata!$G$36:$H$42,2,1),IF(P390="C",0,"오류")))</f>
        <v>0</v>
      </c>
      <c r="AJ390" s="4">
        <f>SUM(AD390:AI390)</f>
        <v>16</v>
      </c>
      <c r="AK390" s="4">
        <f>_xlfn.MAXIFS(AJ:AJ,B:B,B390)</f>
        <v>16</v>
      </c>
      <c r="AL390" s="4"/>
      <c r="AM390" s="21"/>
      <c r="AN390" s="4"/>
      <c r="AO390" s="4"/>
    </row>
    <row r="391" spans="1:41" x14ac:dyDescent="0.4">
      <c r="A391" s="3">
        <f>IF(B390=B391,A390,A390+1)</f>
        <v>360</v>
      </c>
      <c r="B391" s="3" t="s">
        <v>4469</v>
      </c>
      <c r="C391" s="3" t="s">
        <v>4468</v>
      </c>
      <c r="D391" s="3" t="s">
        <v>3044</v>
      </c>
      <c r="E391" s="3" t="s">
        <v>3043</v>
      </c>
      <c r="F391" s="3">
        <f>IF(B391=B390,F390+1,1)</f>
        <v>1</v>
      </c>
      <c r="G391" s="3" t="s">
        <v>6380</v>
      </c>
      <c r="H391" s="3" t="s">
        <v>6379</v>
      </c>
      <c r="I391" s="3" t="s">
        <v>6378</v>
      </c>
      <c r="J391" s="3" t="s">
        <v>6490</v>
      </c>
      <c r="K391" s="3"/>
      <c r="L391" s="3" t="s">
        <v>6399</v>
      </c>
      <c r="M391" s="3" t="s">
        <v>7184</v>
      </c>
      <c r="P391" s="3" t="s">
        <v>2434</v>
      </c>
      <c r="Q391" s="3">
        <f>IF(H391="TOEIC",VALUE(L391),0)</f>
        <v>900</v>
      </c>
      <c r="R391" s="3">
        <f>IF(H391="NEW TEPS",VALUE(L391),0)</f>
        <v>0</v>
      </c>
      <c r="S391" s="3">
        <f>IF(H391="TOEFL(ibt)",VALUE(L391),0)</f>
        <v>0</v>
      </c>
      <c r="T391" s="3">
        <f>IF(H391="JPT",VALUE(L391),0)</f>
        <v>0</v>
      </c>
      <c r="U391" s="3">
        <f>IF(H391="HSK",VALUE(K391),0)</f>
        <v>0</v>
      </c>
      <c r="V391" s="3">
        <f>IF(H391="HSK",VALUE(L391),0)</f>
        <v>0</v>
      </c>
      <c r="W391" s="3">
        <f>IF(H391="G-TELP Level2",VALUE(L391),0)</f>
        <v>0</v>
      </c>
      <c r="X391" s="3">
        <f>IF(P391="A",IF(Q391&gt;849,1,IF(R391&gt;335,1,IF(S391&gt;97,1,IF(T391&gt;849,1,IF(W391&gt;82,1,IF(U391=6,1,IF(U391=5,IF(V391&gt;254,1,0),0))))))),IF(P391="B",IF(Q391&gt;699,1,IF(R391&gt;263,1,IF(S391&gt;78,1,IF(T391&gt;699,1,IF(W391&gt;63,1,IF(U391=6,1,IF(U391=5,IF(V391&gt;179,1,0),0))))))),IF(P391="C",IF(Q391&gt;599,1,IF(R391&gt;226,1,IF(S391&gt;67,1,IF(T391&gt;599,1,IF(W391&gt;49,1,IF(U391=6,1,IF(U391=5,1,IF(U391=4,IF(V391&gt;209,1,0),0)))))))),IF(P391="D",IF(Q391&gt;649,1,IF(R391&gt;244,1,IF(S391&gt;73,1,IF(T391&gt;649,1,IF(W391&gt;56,1,IF(U391=6,1,IF(U391=5,1,IF(U391=4,IF(V391&gt;254,1,0),0)))))))),0))))</f>
        <v>1</v>
      </c>
      <c r="Y391" s="3">
        <f>SUMIF(B:B,B391,X:X)</f>
        <v>1</v>
      </c>
      <c r="Z391" s="3" t="str">
        <f>IF(Y391&gt;0,"어학 충족","자격미달")</f>
        <v>어학 충족</v>
      </c>
      <c r="AA391" s="3"/>
      <c r="AB391" s="3" t="str">
        <f>IF(P391="A",IF(Q391&gt;849,"TOEIC 충족",IF(R391&gt;335,"New-TEPS 충족",IF(S391&gt;97,"TOEFL 충족",IF(T391&gt;849,"JPT 충족",IF(W391&gt;82,"G-TELP 충족",IF(U391=6,"HSK점수 충족",IF(U391=5,IF(V391&gt;254,"HSK점수 충족","자격미달"),"자격미달"))))))),IF(P391="B",IF(Q391&gt;699,"TOEIC 충족",IF(R391&gt;263,"New-TEPS 충족",IF(S391&gt;78,"TOEFL 충족",IF(T391&gt;699,"JPT 충족",IF(W391&gt;63,"G-TELP 충족",IF(U391=6,"HSK점수 충족",IF(U391=5,IF(V391&gt;179,"HSK점수 충족","자격미달"),"자격미달"))))))),IF(P391="C",IF(Q391&gt;599,"TOEIC 충족",IF(R391&gt;226,"New-TEPS 충족",IF(S391&gt;67,"TOEFL 충족",IF(T391&gt;599,"JPT 충족",IF(W391&gt;49,"G-TELP 충족",IF(U391=6,"HSK점수 충족",IF(U391=5,"HSK점수 충족",IF(U391=4,IF(V391&gt;209,"HSK점수 충족","자격미달"),"자격미달")))))))),IF(P391="D",IF(Q391&gt;649,"TOEIC 충족",IF(R391&gt;244,"New-TEPS 충족",IF(S391&gt;73,"TOEFL 충족",IF(T391&gt;649,"JPT 충족",IF(W391&gt;56,"G-TELP 충족",IF(U1332=6,"HSK점수 충족",IF(U1332=5,"HSK점수 충족",IF(U1332=4,IF(V1332&gt;254,"HSK점수 충족","자격미달"),"자격미달")))))))),0))))</f>
        <v>TOEIC 충족</v>
      </c>
      <c r="AC391" s="21"/>
      <c r="AD391" s="3">
        <f>IF(P391="A",VLOOKUP(Q391,[1]교육_어학_경력backdata!$B$3:$C$9,2,1),IF(P391="B",VLOOKUP(Q391,[1]교육_어학_경력backdata!$G$3:$H$9,2,1),IF(P391="C",0,"오류")))</f>
        <v>16</v>
      </c>
      <c r="AE391" s="3">
        <f>IF(P391="A",VLOOKUP(R391,[1]교육_어학_경력backdata!$B$11:$C$17,2,1),IF(P391="B",VLOOKUP(R391,[1]교육_어학_경력backdata!$G$11:$H$17,2,1),IF(P391="C",0,"오류")))</f>
        <v>0</v>
      </c>
      <c r="AF391" s="3">
        <f>IF(P391="A",VLOOKUP(S391,[1]교육_어학_경력backdata!$B$19:$C$25,2,1),IF(P391="B",VLOOKUP(S391,[1]교육_어학_경력backdata!$G$19:$H$25,2,1),IF(P391="C",0,"오류")))</f>
        <v>0</v>
      </c>
      <c r="AG391" s="3">
        <f>IF(P391="A",VLOOKUP(T391,[1]교육_어학_경력backdata!$B$3:$C$9,2,1),IF(P391="B",VLOOKUP(T391,[1]교육_어학_경력backdata!$G$3:$H$9,2,1),IF(P391="C",0,"오류")))</f>
        <v>0</v>
      </c>
      <c r="AH391" s="3">
        <f>IF(P391="A",IF(U391=0,0,IF(U391=4,0,IF(U391=5,VLOOKUP(V391,[1]교육_어학_경력backdata!$B$27:$C$29,2,1),IF(U391=6,VLOOKUP(V391,[1]교육_어학_경력backdata!$B$31:$C$34,2,1))))),IF(P391="B",IF(U391=0,0,IF(U391=4,0,IF(U391=5,VLOOKUP(V391,[1]교육_어학_경력backdata!$G$27:$H$31,2,1),IF(U391=6,VLOOKUP(V391,[1]교육_어학_경력backdata!$G$33:$H$34,2,1))))),IF(CT391="C",0,"오류")))</f>
        <v>0</v>
      </c>
      <c r="AI391" s="3">
        <f>IF(P391="A",VLOOKUP(W391,[1]교육_어학_경력backdata!$B$36:$C$42,2,1),IF(P391="B",VLOOKUP(W391,[1]교육_어학_경력backdata!$G$36:$H$42,2,1),IF(P391="C",0,"오류")))</f>
        <v>0</v>
      </c>
      <c r="AJ391" s="3">
        <f>SUM(AD391:AI391)</f>
        <v>16</v>
      </c>
      <c r="AK391" s="3">
        <f>_xlfn.MAXIFS(AJ:AJ,B:B,B391)</f>
        <v>16</v>
      </c>
      <c r="AL391" s="3"/>
      <c r="AM391" s="21"/>
      <c r="AN391" s="3"/>
      <c r="AO391" s="3"/>
    </row>
    <row r="392" spans="1:41" x14ac:dyDescent="0.4">
      <c r="A392" s="4">
        <f>IF(B391=B392,A391,A391+1)</f>
        <v>361</v>
      </c>
      <c r="B392" s="4" t="s">
        <v>4464</v>
      </c>
      <c r="C392" s="4" t="s">
        <v>4463</v>
      </c>
      <c r="D392" s="4" t="s">
        <v>3044</v>
      </c>
      <c r="E392" s="4" t="s">
        <v>3043</v>
      </c>
      <c r="F392" s="4">
        <f>IF(B392=B391,F391+1,1)</f>
        <v>1</v>
      </c>
      <c r="G392" s="4" t="s">
        <v>6384</v>
      </c>
      <c r="H392" s="4" t="s">
        <v>6379</v>
      </c>
      <c r="I392" s="4" t="s">
        <v>6378</v>
      </c>
      <c r="J392" s="4" t="s">
        <v>6518</v>
      </c>
      <c r="K392" s="4"/>
      <c r="L392" s="4" t="s">
        <v>6399</v>
      </c>
      <c r="M392" s="4" t="s">
        <v>7183</v>
      </c>
      <c r="P392" s="4" t="s">
        <v>2434</v>
      </c>
      <c r="Q392" s="4">
        <f>IF(H392="TOEIC",VALUE(L392),0)</f>
        <v>900</v>
      </c>
      <c r="R392" s="4">
        <f>IF(H392="NEW TEPS",VALUE(L392),0)</f>
        <v>0</v>
      </c>
      <c r="S392" s="4">
        <f>IF(H392="TOEFL(ibt)",VALUE(L392),0)</f>
        <v>0</v>
      </c>
      <c r="T392" s="4">
        <f>IF(H392="JPT",VALUE(L392),0)</f>
        <v>0</v>
      </c>
      <c r="U392" s="4">
        <f>IF(H392="HSK",VALUE(K392),0)</f>
        <v>0</v>
      </c>
      <c r="V392" s="4">
        <f>IF(H392="HSK",VALUE(L392),0)</f>
        <v>0</v>
      </c>
      <c r="W392" s="4">
        <f>IF(H392="G-TELP Level2",VALUE(L392),0)</f>
        <v>0</v>
      </c>
      <c r="X392" s="4">
        <f>IF(P392="A",IF(Q392&gt;849,1,IF(R392&gt;335,1,IF(S392&gt;97,1,IF(T392&gt;849,1,IF(W392&gt;82,1,IF(U392=6,1,IF(U392=5,IF(V392&gt;254,1,0),0))))))),IF(P392="B",IF(Q392&gt;699,1,IF(R392&gt;263,1,IF(S392&gt;78,1,IF(T392&gt;699,1,IF(W392&gt;63,1,IF(U392=6,1,IF(U392=5,IF(V392&gt;179,1,0),0))))))),IF(P392="C",IF(Q392&gt;599,1,IF(R392&gt;226,1,IF(S392&gt;67,1,IF(T392&gt;599,1,IF(W392&gt;49,1,IF(U392=6,1,IF(U392=5,1,IF(U392=4,IF(V392&gt;209,1,0),0)))))))),IF(P392="D",IF(Q392&gt;649,1,IF(R392&gt;244,1,IF(S392&gt;73,1,IF(T392&gt;649,1,IF(W392&gt;56,1,IF(U392=6,1,IF(U392=5,1,IF(U392=4,IF(V392&gt;254,1,0),0)))))))),0))))</f>
        <v>1</v>
      </c>
      <c r="Y392" s="4">
        <f>SUMIF(B:B,B392,X:X)</f>
        <v>1</v>
      </c>
      <c r="Z392" s="4" t="str">
        <f>IF(Y392&gt;0,"어학 충족","자격미달")</f>
        <v>어학 충족</v>
      </c>
      <c r="AA392" s="4"/>
      <c r="AB392" s="4" t="str">
        <f>IF(P392="A",IF(Q392&gt;849,"TOEIC 충족",IF(R392&gt;335,"New-TEPS 충족",IF(S392&gt;97,"TOEFL 충족",IF(T392&gt;849,"JPT 충족",IF(W392&gt;82,"G-TELP 충족",IF(U392=6,"HSK점수 충족",IF(U392=5,IF(V392&gt;254,"HSK점수 충족","자격미달"),"자격미달"))))))),IF(P392="B",IF(Q392&gt;699,"TOEIC 충족",IF(R392&gt;263,"New-TEPS 충족",IF(S392&gt;78,"TOEFL 충족",IF(T392&gt;699,"JPT 충족",IF(W392&gt;63,"G-TELP 충족",IF(U392=6,"HSK점수 충족",IF(U392=5,IF(V392&gt;179,"HSK점수 충족","자격미달"),"자격미달"))))))),IF(P392="C",IF(Q392&gt;599,"TOEIC 충족",IF(R392&gt;226,"New-TEPS 충족",IF(S392&gt;67,"TOEFL 충족",IF(T392&gt;599,"JPT 충족",IF(W392&gt;49,"G-TELP 충족",IF(U392=6,"HSK점수 충족",IF(U392=5,"HSK점수 충족",IF(U392=4,IF(V392&gt;209,"HSK점수 충족","자격미달"),"자격미달")))))))),IF(P392="D",IF(Q392&gt;649,"TOEIC 충족",IF(R392&gt;244,"New-TEPS 충족",IF(S392&gt;73,"TOEFL 충족",IF(T392&gt;649,"JPT 충족",IF(W392&gt;56,"G-TELP 충족",IF(U1333=6,"HSK점수 충족",IF(U1333=5,"HSK점수 충족",IF(U1333=4,IF(V1333&gt;254,"HSK점수 충족","자격미달"),"자격미달")))))))),0))))</f>
        <v>TOEIC 충족</v>
      </c>
      <c r="AC392" s="21"/>
      <c r="AD392" s="4">
        <f>IF(P392="A",VLOOKUP(Q392,[1]교육_어학_경력backdata!$B$3:$C$9,2,1),IF(P392="B",VLOOKUP(Q392,[1]교육_어학_경력backdata!$G$3:$H$9,2,1),IF(P392="C",0,"오류")))</f>
        <v>16</v>
      </c>
      <c r="AE392" s="4">
        <f>IF(P392="A",VLOOKUP(R392,[1]교육_어학_경력backdata!$B$11:$C$17,2,1),IF(P392="B",VLOOKUP(R392,[1]교육_어학_경력backdata!$G$11:$H$17,2,1),IF(P392="C",0,"오류")))</f>
        <v>0</v>
      </c>
      <c r="AF392" s="4">
        <f>IF(P392="A",VLOOKUP(S392,[1]교육_어학_경력backdata!$B$19:$C$25,2,1),IF(P392="B",VLOOKUP(S392,[1]교육_어학_경력backdata!$G$19:$H$25,2,1),IF(P392="C",0,"오류")))</f>
        <v>0</v>
      </c>
      <c r="AG392" s="4">
        <f>IF(P392="A",VLOOKUP(T392,[1]교육_어학_경력backdata!$B$3:$C$9,2,1),IF(P392="B",VLOOKUP(T392,[1]교육_어학_경력backdata!$G$3:$H$9,2,1),IF(P392="C",0,"오류")))</f>
        <v>0</v>
      </c>
      <c r="AH392" s="4">
        <f>IF(P392="A",IF(U392=0,0,IF(U392=4,0,IF(U392=5,VLOOKUP(V392,[1]교육_어학_경력backdata!$B$27:$C$29,2,1),IF(U392=6,VLOOKUP(V392,[1]교육_어학_경력backdata!$B$31:$C$34,2,1))))),IF(P392="B",IF(U392=0,0,IF(U392=4,0,IF(U392=5,VLOOKUP(V392,[1]교육_어학_경력backdata!$G$27:$H$31,2,1),IF(U392=6,VLOOKUP(V392,[1]교육_어학_경력backdata!$G$33:$H$34,2,1))))),IF(CT392="C",0,"오류")))</f>
        <v>0</v>
      </c>
      <c r="AI392" s="4">
        <f>IF(P392="A",VLOOKUP(W392,[1]교육_어학_경력backdata!$B$36:$C$42,2,1),IF(P392="B",VLOOKUP(W392,[1]교육_어학_경력backdata!$G$36:$H$42,2,1),IF(P392="C",0,"오류")))</f>
        <v>0</v>
      </c>
      <c r="AJ392" s="4">
        <f>SUM(AD392:AI392)</f>
        <v>16</v>
      </c>
      <c r="AK392" s="4">
        <f>_xlfn.MAXIFS(AJ:AJ,B:B,B392)</f>
        <v>16</v>
      </c>
      <c r="AL392" s="4"/>
      <c r="AM392" s="21"/>
      <c r="AN392" s="4"/>
      <c r="AO392" s="4"/>
    </row>
    <row r="393" spans="1:41" x14ac:dyDescent="0.4">
      <c r="A393" s="3">
        <f>IF(B392=B393,A392,A392+1)</f>
        <v>362</v>
      </c>
      <c r="B393" s="3" t="s">
        <v>4459</v>
      </c>
      <c r="C393" s="3" t="s">
        <v>4458</v>
      </c>
      <c r="D393" s="3" t="s">
        <v>3044</v>
      </c>
      <c r="E393" s="3" t="s">
        <v>3043</v>
      </c>
      <c r="F393" s="3">
        <f>IF(B393=B392,F392+1,1)</f>
        <v>1</v>
      </c>
      <c r="G393" s="3" t="s">
        <v>6384</v>
      </c>
      <c r="H393" s="3" t="s">
        <v>6379</v>
      </c>
      <c r="I393" s="3" t="s">
        <v>6378</v>
      </c>
      <c r="J393" s="3" t="s">
        <v>6487</v>
      </c>
      <c r="K393" s="3"/>
      <c r="L393" s="3" t="s">
        <v>6411</v>
      </c>
      <c r="M393" s="3" t="s">
        <v>7182</v>
      </c>
      <c r="P393" s="3" t="s">
        <v>2434</v>
      </c>
      <c r="Q393" s="3">
        <f>IF(H393="TOEIC",VALUE(L393),0)</f>
        <v>915</v>
      </c>
      <c r="R393" s="3">
        <f>IF(H393="NEW TEPS",VALUE(L393),0)</f>
        <v>0</v>
      </c>
      <c r="S393" s="3">
        <f>IF(H393="TOEFL(ibt)",VALUE(L393),0)</f>
        <v>0</v>
      </c>
      <c r="T393" s="3">
        <f>IF(H393="JPT",VALUE(L393),0)</f>
        <v>0</v>
      </c>
      <c r="U393" s="3">
        <f>IF(H393="HSK",VALUE(K393),0)</f>
        <v>0</v>
      </c>
      <c r="V393" s="3">
        <f>IF(H393="HSK",VALUE(L393),0)</f>
        <v>0</v>
      </c>
      <c r="W393" s="3">
        <f>IF(H393="G-TELP Level2",VALUE(L393),0)</f>
        <v>0</v>
      </c>
      <c r="X393" s="3">
        <f>IF(P393="A",IF(Q393&gt;849,1,IF(R393&gt;335,1,IF(S393&gt;97,1,IF(T393&gt;849,1,IF(W393&gt;82,1,IF(U393=6,1,IF(U393=5,IF(V393&gt;254,1,0),0))))))),IF(P393="B",IF(Q393&gt;699,1,IF(R393&gt;263,1,IF(S393&gt;78,1,IF(T393&gt;699,1,IF(W393&gt;63,1,IF(U393=6,1,IF(U393=5,IF(V393&gt;179,1,0),0))))))),IF(P393="C",IF(Q393&gt;599,1,IF(R393&gt;226,1,IF(S393&gt;67,1,IF(T393&gt;599,1,IF(W393&gt;49,1,IF(U393=6,1,IF(U393=5,1,IF(U393=4,IF(V393&gt;209,1,0),0)))))))),IF(P393="D",IF(Q393&gt;649,1,IF(R393&gt;244,1,IF(S393&gt;73,1,IF(T393&gt;649,1,IF(W393&gt;56,1,IF(U393=6,1,IF(U393=5,1,IF(U393=4,IF(V393&gt;254,1,0),0)))))))),0))))</f>
        <v>1</v>
      </c>
      <c r="Y393" s="3">
        <f>SUMIF(B:B,B393,X:X)</f>
        <v>1</v>
      </c>
      <c r="Z393" s="3" t="str">
        <f>IF(Y393&gt;0,"어학 충족","자격미달")</f>
        <v>어학 충족</v>
      </c>
      <c r="AA393" s="3"/>
      <c r="AB393" s="3" t="str">
        <f>IF(P393="A",IF(Q393&gt;849,"TOEIC 충족",IF(R393&gt;335,"New-TEPS 충족",IF(S393&gt;97,"TOEFL 충족",IF(T393&gt;849,"JPT 충족",IF(W393&gt;82,"G-TELP 충족",IF(U393=6,"HSK점수 충족",IF(U393=5,IF(V393&gt;254,"HSK점수 충족","자격미달"),"자격미달"))))))),IF(P393="B",IF(Q393&gt;699,"TOEIC 충족",IF(R393&gt;263,"New-TEPS 충족",IF(S393&gt;78,"TOEFL 충족",IF(T393&gt;699,"JPT 충족",IF(W393&gt;63,"G-TELP 충족",IF(U393=6,"HSK점수 충족",IF(U393=5,IF(V393&gt;179,"HSK점수 충족","자격미달"),"자격미달"))))))),IF(P393="C",IF(Q393&gt;599,"TOEIC 충족",IF(R393&gt;226,"New-TEPS 충족",IF(S393&gt;67,"TOEFL 충족",IF(T393&gt;599,"JPT 충족",IF(W393&gt;49,"G-TELP 충족",IF(U393=6,"HSK점수 충족",IF(U393=5,"HSK점수 충족",IF(U393=4,IF(V393&gt;209,"HSK점수 충족","자격미달"),"자격미달")))))))),IF(P393="D",IF(Q393&gt;649,"TOEIC 충족",IF(R393&gt;244,"New-TEPS 충족",IF(S393&gt;73,"TOEFL 충족",IF(T393&gt;649,"JPT 충족",IF(W393&gt;56,"G-TELP 충족",IF(U1334=6,"HSK점수 충족",IF(U1334=5,"HSK점수 충족",IF(U1334=4,IF(V1334&gt;254,"HSK점수 충족","자격미달"),"자격미달")))))))),0))))</f>
        <v>TOEIC 충족</v>
      </c>
      <c r="AC393" s="21"/>
      <c r="AD393" s="3">
        <f>IF(P393="A",VLOOKUP(Q393,[1]교육_어학_경력backdata!$B$3:$C$9,2,1),IF(P393="B",VLOOKUP(Q393,[1]교육_어학_경력backdata!$G$3:$H$9,2,1),IF(P393="C",0,"오류")))</f>
        <v>16</v>
      </c>
      <c r="AE393" s="3">
        <f>IF(P393="A",VLOOKUP(R393,[1]교육_어학_경력backdata!$B$11:$C$17,2,1),IF(P393="B",VLOOKUP(R393,[1]교육_어학_경력backdata!$G$11:$H$17,2,1),IF(P393="C",0,"오류")))</f>
        <v>0</v>
      </c>
      <c r="AF393" s="3">
        <f>IF(P393="A",VLOOKUP(S393,[1]교육_어학_경력backdata!$B$19:$C$25,2,1),IF(P393="B",VLOOKUP(S393,[1]교육_어학_경력backdata!$G$19:$H$25,2,1),IF(P393="C",0,"오류")))</f>
        <v>0</v>
      </c>
      <c r="AG393" s="3">
        <f>IF(P393="A",VLOOKUP(T393,[1]교육_어학_경력backdata!$B$3:$C$9,2,1),IF(P393="B",VLOOKUP(T393,[1]교육_어학_경력backdata!$G$3:$H$9,2,1),IF(P393="C",0,"오류")))</f>
        <v>0</v>
      </c>
      <c r="AH393" s="3">
        <f>IF(P393="A",IF(U393=0,0,IF(U393=4,0,IF(U393=5,VLOOKUP(V393,[1]교육_어학_경력backdata!$B$27:$C$29,2,1),IF(U393=6,VLOOKUP(V393,[1]교육_어학_경력backdata!$B$31:$C$34,2,1))))),IF(P393="B",IF(U393=0,0,IF(U393=4,0,IF(U393=5,VLOOKUP(V393,[1]교육_어학_경력backdata!$G$27:$H$31,2,1),IF(U393=6,VLOOKUP(V393,[1]교육_어학_경력backdata!$G$33:$H$34,2,1))))),IF(CT393="C",0,"오류")))</f>
        <v>0</v>
      </c>
      <c r="AI393" s="3">
        <f>IF(P393="A",VLOOKUP(W393,[1]교육_어학_경력backdata!$B$36:$C$42,2,1),IF(P393="B",VLOOKUP(W393,[1]교육_어학_경력backdata!$G$36:$H$42,2,1),IF(P393="C",0,"오류")))</f>
        <v>0</v>
      </c>
      <c r="AJ393" s="3">
        <f>SUM(AD393:AI393)</f>
        <v>16</v>
      </c>
      <c r="AK393" s="3">
        <f>_xlfn.MAXIFS(AJ:AJ,B:B,B393)</f>
        <v>16</v>
      </c>
      <c r="AL393" s="3"/>
      <c r="AM393" s="21"/>
      <c r="AN393" s="3"/>
      <c r="AO393" s="3"/>
    </row>
    <row r="394" spans="1:41" x14ac:dyDescent="0.4">
      <c r="A394" s="4">
        <f>IF(B393=B394,A393,A393+1)</f>
        <v>363</v>
      </c>
      <c r="B394" s="4" t="s">
        <v>4456</v>
      </c>
      <c r="C394" s="4" t="s">
        <v>4455</v>
      </c>
      <c r="D394" s="4" t="s">
        <v>3044</v>
      </c>
      <c r="E394" s="4" t="s">
        <v>3043</v>
      </c>
      <c r="F394" s="4">
        <f>IF(B394=B393,F393+1,1)</f>
        <v>1</v>
      </c>
      <c r="G394" s="4" t="s">
        <v>6380</v>
      </c>
      <c r="H394" s="4" t="s">
        <v>6583</v>
      </c>
      <c r="I394" s="4" t="s">
        <v>6582</v>
      </c>
      <c r="J394" s="4" t="s">
        <v>7181</v>
      </c>
      <c r="K394" s="4" t="s">
        <v>6759</v>
      </c>
      <c r="L394" s="4" t="s">
        <v>7180</v>
      </c>
      <c r="M394" s="4" t="s">
        <v>7179</v>
      </c>
      <c r="P394" s="4" t="s">
        <v>2434</v>
      </c>
      <c r="Q394" s="4">
        <f>IF(H394="TOEIC",VALUE(L394),0)</f>
        <v>0</v>
      </c>
      <c r="R394" s="4">
        <f>IF(H394="NEW TEPS",VALUE(L394),0)</f>
        <v>0</v>
      </c>
      <c r="S394" s="4">
        <f>IF(H394="TOEFL(ibt)",VALUE(L394),0)</f>
        <v>0</v>
      </c>
      <c r="T394" s="4">
        <f>IF(H394="JPT",VALUE(L394),0)</f>
        <v>0</v>
      </c>
      <c r="U394" s="4">
        <f>IF(H394="HSK",VALUE(K394),0)</f>
        <v>6</v>
      </c>
      <c r="V394" s="4">
        <f>IF(H394="HSK",VALUE(L394),0)</f>
        <v>180</v>
      </c>
      <c r="W394" s="4">
        <f>IF(H394="G-TELP Level2",VALUE(L394),0)</f>
        <v>0</v>
      </c>
      <c r="X394" s="4">
        <f>IF(P394="A",IF(Q394&gt;849,1,IF(R394&gt;335,1,IF(S394&gt;97,1,IF(T394&gt;849,1,IF(W394&gt;82,1,IF(U394=6,1,IF(U394=5,IF(V394&gt;254,1,0),0))))))),IF(P394="B",IF(Q394&gt;699,1,IF(R394&gt;263,1,IF(S394&gt;78,1,IF(T394&gt;699,1,IF(W394&gt;63,1,IF(U394=6,1,IF(U394=5,IF(V394&gt;179,1,0),0))))))),IF(P394="C",IF(Q394&gt;599,1,IF(R394&gt;226,1,IF(S394&gt;67,1,IF(T394&gt;599,1,IF(W394&gt;49,1,IF(U394=6,1,IF(U394=5,1,IF(U394=4,IF(V394&gt;209,1,0),0)))))))),IF(P394="D",IF(Q394&gt;649,1,IF(R394&gt;244,1,IF(S394&gt;73,1,IF(T394&gt;649,1,IF(W394&gt;56,1,IF(U394=6,1,IF(U394=5,1,IF(U394=4,IF(V394&gt;254,1,0),0)))))))),0))))</f>
        <v>1</v>
      </c>
      <c r="Y394" s="4">
        <f>SUMIF(B:B,B394,X:X)</f>
        <v>1</v>
      </c>
      <c r="Z394" s="4" t="str">
        <f>IF(Y394&gt;0,"어학 충족","자격미달")</f>
        <v>어학 충족</v>
      </c>
      <c r="AA394" s="4"/>
      <c r="AB394" s="4" t="str">
        <f>IF(P394="A",IF(Q394&gt;849,"TOEIC 충족",IF(R394&gt;335,"New-TEPS 충족",IF(S394&gt;97,"TOEFL 충족",IF(T394&gt;849,"JPT 충족",IF(W394&gt;82,"G-TELP 충족",IF(U394=6,"HSK점수 충족",IF(U394=5,IF(V394&gt;254,"HSK점수 충족","자격미달"),"자격미달"))))))),IF(P394="B",IF(Q394&gt;699,"TOEIC 충족",IF(R394&gt;263,"New-TEPS 충족",IF(S394&gt;78,"TOEFL 충족",IF(T394&gt;699,"JPT 충족",IF(W394&gt;63,"G-TELP 충족",IF(U394=6,"HSK점수 충족",IF(U394=5,IF(V394&gt;179,"HSK점수 충족","자격미달"),"자격미달"))))))),IF(P394="C",IF(Q394&gt;599,"TOEIC 충족",IF(R394&gt;226,"New-TEPS 충족",IF(S394&gt;67,"TOEFL 충족",IF(T394&gt;599,"JPT 충족",IF(W394&gt;49,"G-TELP 충족",IF(U394=6,"HSK점수 충족",IF(U394=5,"HSK점수 충족",IF(U394=4,IF(V394&gt;209,"HSK점수 충족","자격미달"),"자격미달")))))))),IF(P394="D",IF(Q394&gt;649,"TOEIC 충족",IF(R394&gt;244,"New-TEPS 충족",IF(S394&gt;73,"TOEFL 충족",IF(T394&gt;649,"JPT 충족",IF(W394&gt;56,"G-TELP 충족",IF(U1335=6,"HSK점수 충족",IF(U1335=5,"HSK점수 충족",IF(U1335=4,IF(V1335&gt;254,"HSK점수 충족","자격미달"),"자격미달")))))))),0))))</f>
        <v>HSK점수 충족</v>
      </c>
      <c r="AC394" s="21"/>
      <c r="AD394" s="4">
        <f>IF(P394="A",VLOOKUP(Q394,[1]교육_어학_경력backdata!$B$3:$C$9,2,1),IF(P394="B",VLOOKUP(Q394,[1]교육_어학_경력backdata!$G$3:$H$9,2,1),IF(P394="C",0,"오류")))</f>
        <v>0</v>
      </c>
      <c r="AE394" s="4">
        <f>IF(P394="A",VLOOKUP(R394,[1]교육_어학_경력backdata!$B$11:$C$17,2,1),IF(P394="B",VLOOKUP(R394,[1]교육_어학_경력backdata!$G$11:$H$17,2,1),IF(P394="C",0,"오류")))</f>
        <v>0</v>
      </c>
      <c r="AF394" s="4">
        <f>IF(P394="A",VLOOKUP(S394,[1]교육_어학_경력backdata!$B$19:$C$25,2,1),IF(P394="B",VLOOKUP(S394,[1]교육_어학_경력backdata!$G$19:$H$25,2,1),IF(P394="C",0,"오류")))</f>
        <v>0</v>
      </c>
      <c r="AG394" s="4">
        <f>IF(P394="A",VLOOKUP(T394,[1]교육_어학_경력backdata!$B$3:$C$9,2,1),IF(P394="B",VLOOKUP(T394,[1]교육_어학_경력backdata!$G$3:$H$9,2,1),IF(P394="C",0,"오류")))</f>
        <v>0</v>
      </c>
      <c r="AH394" s="4">
        <f>IF(P394="A",IF(U394=0,0,IF(U394=4,0,IF(U394=5,VLOOKUP(V394,[1]교육_어학_경력backdata!$B$27:$C$29,2,1),IF(U394=6,VLOOKUP(V394,[1]교육_어학_경력backdata!$B$31:$C$34,2,1))))),IF(P394="B",IF(U394=0,0,IF(U394=4,0,IF(U394=5,VLOOKUP(V394,[1]교육_어학_경력backdata!$G$27:$H$31,2,1),IF(U394=6,VLOOKUP(V394,[1]교육_어학_경력backdata!$G$33:$H$34,2,1))))),IF(CT394="C",0,"오류")))</f>
        <v>16</v>
      </c>
      <c r="AI394" s="4">
        <f>IF(P394="A",VLOOKUP(W394,[1]교육_어학_경력backdata!$B$36:$C$42,2,1),IF(P394="B",VLOOKUP(W394,[1]교육_어학_경력backdata!$G$36:$H$42,2,1),IF(P394="C",0,"오류")))</f>
        <v>0</v>
      </c>
      <c r="AJ394" s="4">
        <f>SUM(AD394:AI394)</f>
        <v>16</v>
      </c>
      <c r="AK394" s="4">
        <f>_xlfn.MAXIFS(AJ:AJ,B:B,B394)</f>
        <v>16</v>
      </c>
      <c r="AL394" s="4"/>
      <c r="AM394" s="21"/>
      <c r="AN394" s="4"/>
      <c r="AO394" s="4"/>
    </row>
    <row r="395" spans="1:41" x14ac:dyDescent="0.4">
      <c r="A395" s="3">
        <f>IF(B394=B395,A394,A394+1)</f>
        <v>364</v>
      </c>
      <c r="B395" s="3" t="s">
        <v>4448</v>
      </c>
      <c r="C395" s="3" t="s">
        <v>4447</v>
      </c>
      <c r="D395" s="3" t="s">
        <v>3044</v>
      </c>
      <c r="E395" s="3" t="s">
        <v>3043</v>
      </c>
      <c r="F395" s="3">
        <f>IF(B395=B394,F394+1,1)</f>
        <v>1</v>
      </c>
      <c r="G395" s="3" t="s">
        <v>6380</v>
      </c>
      <c r="H395" s="3" t="s">
        <v>6379</v>
      </c>
      <c r="I395" s="3" t="s">
        <v>6378</v>
      </c>
      <c r="J395" s="3" t="s">
        <v>6962</v>
      </c>
      <c r="K395" s="3"/>
      <c r="L395" s="3" t="s">
        <v>6430</v>
      </c>
      <c r="M395" s="3" t="s">
        <v>7178</v>
      </c>
      <c r="P395" s="3" t="s">
        <v>2434</v>
      </c>
      <c r="Q395" s="3">
        <f>IF(H395="TOEIC",VALUE(L395),0)</f>
        <v>850</v>
      </c>
      <c r="R395" s="3">
        <f>IF(H395="NEW TEPS",VALUE(L395),0)</f>
        <v>0</v>
      </c>
      <c r="S395" s="3">
        <f>IF(H395="TOEFL(ibt)",VALUE(L395),0)</f>
        <v>0</v>
      </c>
      <c r="T395" s="3">
        <f>IF(H395="JPT",VALUE(L395),0)</f>
        <v>0</v>
      </c>
      <c r="U395" s="3">
        <f>IF(H395="HSK",VALUE(K395),0)</f>
        <v>0</v>
      </c>
      <c r="V395" s="3">
        <f>IF(H395="HSK",VALUE(L395),0)</f>
        <v>0</v>
      </c>
      <c r="W395" s="3">
        <f>IF(H395="G-TELP Level2",VALUE(L395),0)</f>
        <v>0</v>
      </c>
      <c r="X395" s="3">
        <f>IF(P395="A",IF(Q395&gt;849,1,IF(R395&gt;335,1,IF(S395&gt;97,1,IF(T395&gt;849,1,IF(W395&gt;82,1,IF(U395=6,1,IF(U395=5,IF(V395&gt;254,1,0),0))))))),IF(P395="B",IF(Q395&gt;699,1,IF(R395&gt;263,1,IF(S395&gt;78,1,IF(T395&gt;699,1,IF(W395&gt;63,1,IF(U395=6,1,IF(U395=5,IF(V395&gt;179,1,0),0))))))),IF(P395="C",IF(Q395&gt;599,1,IF(R395&gt;226,1,IF(S395&gt;67,1,IF(T395&gt;599,1,IF(W395&gt;49,1,IF(U395=6,1,IF(U395=5,1,IF(U395=4,IF(V395&gt;209,1,0),0)))))))),IF(P395="D",IF(Q395&gt;649,1,IF(R395&gt;244,1,IF(S395&gt;73,1,IF(T395&gt;649,1,IF(W395&gt;56,1,IF(U395=6,1,IF(U395=5,1,IF(U395=4,IF(V395&gt;254,1,0),0)))))))),0))))</f>
        <v>1</v>
      </c>
      <c r="Y395" s="3">
        <f>SUMIF(B:B,B395,X:X)</f>
        <v>1</v>
      </c>
      <c r="Z395" s="3" t="str">
        <f>IF(Y395&gt;0,"어학 충족","자격미달")</f>
        <v>어학 충족</v>
      </c>
      <c r="AA395" s="3"/>
      <c r="AB395" s="3" t="str">
        <f>IF(P395="A",IF(Q395&gt;849,"TOEIC 충족",IF(R395&gt;335,"New-TEPS 충족",IF(S395&gt;97,"TOEFL 충족",IF(T395&gt;849,"JPT 충족",IF(W395&gt;82,"G-TELP 충족",IF(U395=6,"HSK점수 충족",IF(U395=5,IF(V395&gt;254,"HSK점수 충족","자격미달"),"자격미달"))))))),IF(P395="B",IF(Q395&gt;699,"TOEIC 충족",IF(R395&gt;263,"New-TEPS 충족",IF(S395&gt;78,"TOEFL 충족",IF(T395&gt;699,"JPT 충족",IF(W395&gt;63,"G-TELP 충족",IF(U395=6,"HSK점수 충족",IF(U395=5,IF(V395&gt;179,"HSK점수 충족","자격미달"),"자격미달"))))))),IF(P395="C",IF(Q395&gt;599,"TOEIC 충족",IF(R395&gt;226,"New-TEPS 충족",IF(S395&gt;67,"TOEFL 충족",IF(T395&gt;599,"JPT 충족",IF(W395&gt;49,"G-TELP 충족",IF(U395=6,"HSK점수 충족",IF(U395=5,"HSK점수 충족",IF(U395=4,IF(V395&gt;209,"HSK점수 충족","자격미달"),"자격미달")))))))),IF(P395="D",IF(Q395&gt;649,"TOEIC 충족",IF(R395&gt;244,"New-TEPS 충족",IF(S395&gt;73,"TOEFL 충족",IF(T395&gt;649,"JPT 충족",IF(W395&gt;56,"G-TELP 충족",IF(U1336=6,"HSK점수 충족",IF(U1336=5,"HSK점수 충족",IF(U1336=4,IF(V1336&gt;254,"HSK점수 충족","자격미달"),"자격미달")))))))),0))))</f>
        <v>TOEIC 충족</v>
      </c>
      <c r="AC395" s="21"/>
      <c r="AD395" s="3">
        <f>IF(P395="A",VLOOKUP(Q395,[1]교육_어학_경력backdata!$B$3:$C$9,2,1),IF(P395="B",VLOOKUP(Q395,[1]교육_어학_경력backdata!$G$3:$H$9,2,1),IF(P395="C",0,"오류")))</f>
        <v>12</v>
      </c>
      <c r="AE395" s="3">
        <f>IF(P395="A",VLOOKUP(R395,[1]교육_어학_경력backdata!$B$11:$C$17,2,1),IF(P395="B",VLOOKUP(R395,[1]교육_어학_경력backdata!$G$11:$H$17,2,1),IF(P395="C",0,"오류")))</f>
        <v>0</v>
      </c>
      <c r="AF395" s="3">
        <f>IF(P395="A",VLOOKUP(S395,[1]교육_어학_경력backdata!$B$19:$C$25,2,1),IF(P395="B",VLOOKUP(S395,[1]교육_어학_경력backdata!$G$19:$H$25,2,1),IF(P395="C",0,"오류")))</f>
        <v>0</v>
      </c>
      <c r="AG395" s="3">
        <f>IF(P395="A",VLOOKUP(T395,[1]교육_어학_경력backdata!$B$3:$C$9,2,1),IF(P395="B",VLOOKUP(T395,[1]교육_어학_경력backdata!$G$3:$H$9,2,1),IF(P395="C",0,"오류")))</f>
        <v>0</v>
      </c>
      <c r="AH395" s="3">
        <f>IF(P395="A",IF(U395=0,0,IF(U395=4,0,IF(U395=5,VLOOKUP(V395,[1]교육_어학_경력backdata!$B$27:$C$29,2,1),IF(U395=6,VLOOKUP(V395,[1]교육_어학_경력backdata!$B$31:$C$34,2,1))))),IF(P395="B",IF(U395=0,0,IF(U395=4,0,IF(U395=5,VLOOKUP(V395,[1]교육_어학_경력backdata!$G$27:$H$31,2,1),IF(U395=6,VLOOKUP(V395,[1]교육_어학_경력backdata!$G$33:$H$34,2,1))))),IF(CT395="C",0,"오류")))</f>
        <v>0</v>
      </c>
      <c r="AI395" s="3">
        <f>IF(P395="A",VLOOKUP(W395,[1]교육_어학_경력backdata!$B$36:$C$42,2,1),IF(P395="B",VLOOKUP(W395,[1]교육_어학_경력backdata!$G$36:$H$42,2,1),IF(P395="C",0,"오류")))</f>
        <v>0</v>
      </c>
      <c r="AJ395" s="3">
        <f>SUM(AD395:AI395)</f>
        <v>12</v>
      </c>
      <c r="AK395" s="3">
        <f>_xlfn.MAXIFS(AJ:AJ,B:B,B395)</f>
        <v>12</v>
      </c>
      <c r="AL395" s="3"/>
      <c r="AM395" s="21"/>
      <c r="AN395" s="3"/>
      <c r="AO395" s="3"/>
    </row>
    <row r="396" spans="1:41" x14ac:dyDescent="0.4">
      <c r="A396" s="4">
        <f>IF(B395=B396,A395,A395+1)</f>
        <v>365</v>
      </c>
      <c r="B396" s="4" t="s">
        <v>4441</v>
      </c>
      <c r="C396" s="4" t="s">
        <v>4440</v>
      </c>
      <c r="D396" s="4" t="s">
        <v>3044</v>
      </c>
      <c r="E396" s="4" t="s">
        <v>3043</v>
      </c>
      <c r="F396" s="4">
        <f>IF(B396=B395,F395+1,1)</f>
        <v>1</v>
      </c>
      <c r="G396" s="4" t="s">
        <v>6380</v>
      </c>
      <c r="H396" s="4" t="s">
        <v>6379</v>
      </c>
      <c r="I396" s="4" t="s">
        <v>6378</v>
      </c>
      <c r="J396" s="4" t="s">
        <v>6452</v>
      </c>
      <c r="K396" s="4"/>
      <c r="L396" s="4" t="s">
        <v>6555</v>
      </c>
      <c r="M396" s="4" t="s">
        <v>7177</v>
      </c>
      <c r="P396" s="4" t="s">
        <v>2434</v>
      </c>
      <c r="Q396" s="4">
        <f>IF(H396="TOEIC",VALUE(L396),0)</f>
        <v>935</v>
      </c>
      <c r="R396" s="4">
        <f>IF(H396="NEW TEPS",VALUE(L396),0)</f>
        <v>0</v>
      </c>
      <c r="S396" s="4">
        <f>IF(H396="TOEFL(ibt)",VALUE(L396),0)</f>
        <v>0</v>
      </c>
      <c r="T396" s="4">
        <f>IF(H396="JPT",VALUE(L396),0)</f>
        <v>0</v>
      </c>
      <c r="U396" s="4">
        <f>IF(H396="HSK",VALUE(K396),0)</f>
        <v>0</v>
      </c>
      <c r="V396" s="4">
        <f>IF(H396="HSK",VALUE(L396),0)</f>
        <v>0</v>
      </c>
      <c r="W396" s="4">
        <f>IF(H396="G-TELP Level2",VALUE(L396),0)</f>
        <v>0</v>
      </c>
      <c r="X396" s="4">
        <f>IF(P396="A",IF(Q396&gt;849,1,IF(R396&gt;335,1,IF(S396&gt;97,1,IF(T396&gt;849,1,IF(W396&gt;82,1,IF(U396=6,1,IF(U396=5,IF(V396&gt;254,1,0),0))))))),IF(P396="B",IF(Q396&gt;699,1,IF(R396&gt;263,1,IF(S396&gt;78,1,IF(T396&gt;699,1,IF(W396&gt;63,1,IF(U396=6,1,IF(U396=5,IF(V396&gt;179,1,0),0))))))),IF(P396="C",IF(Q396&gt;599,1,IF(R396&gt;226,1,IF(S396&gt;67,1,IF(T396&gt;599,1,IF(W396&gt;49,1,IF(U396=6,1,IF(U396=5,1,IF(U396=4,IF(V396&gt;209,1,0),0)))))))),IF(P396="D",IF(Q396&gt;649,1,IF(R396&gt;244,1,IF(S396&gt;73,1,IF(T396&gt;649,1,IF(W396&gt;56,1,IF(U396=6,1,IF(U396=5,1,IF(U396=4,IF(V396&gt;254,1,0),0)))))))),0))))</f>
        <v>1</v>
      </c>
      <c r="Y396" s="4">
        <f>SUMIF(B:B,B396,X:X)</f>
        <v>1</v>
      </c>
      <c r="Z396" s="4" t="str">
        <f>IF(Y396&gt;0,"어학 충족","자격미달")</f>
        <v>어학 충족</v>
      </c>
      <c r="AA396" s="4"/>
      <c r="AB396" s="4" t="str">
        <f>IF(P396="A",IF(Q396&gt;849,"TOEIC 충족",IF(R396&gt;335,"New-TEPS 충족",IF(S396&gt;97,"TOEFL 충족",IF(T396&gt;849,"JPT 충족",IF(W396&gt;82,"G-TELP 충족",IF(U396=6,"HSK점수 충족",IF(U396=5,IF(V396&gt;254,"HSK점수 충족","자격미달"),"자격미달"))))))),IF(P396="B",IF(Q396&gt;699,"TOEIC 충족",IF(R396&gt;263,"New-TEPS 충족",IF(S396&gt;78,"TOEFL 충족",IF(T396&gt;699,"JPT 충족",IF(W396&gt;63,"G-TELP 충족",IF(U396=6,"HSK점수 충족",IF(U396=5,IF(V396&gt;179,"HSK점수 충족","자격미달"),"자격미달"))))))),IF(P396="C",IF(Q396&gt;599,"TOEIC 충족",IF(R396&gt;226,"New-TEPS 충족",IF(S396&gt;67,"TOEFL 충족",IF(T396&gt;599,"JPT 충족",IF(W396&gt;49,"G-TELP 충족",IF(U396=6,"HSK점수 충족",IF(U396=5,"HSK점수 충족",IF(U396=4,IF(V396&gt;209,"HSK점수 충족","자격미달"),"자격미달")))))))),IF(P396="D",IF(Q396&gt;649,"TOEIC 충족",IF(R396&gt;244,"New-TEPS 충족",IF(S396&gt;73,"TOEFL 충족",IF(T396&gt;649,"JPT 충족",IF(W396&gt;56,"G-TELP 충족",IF(U1337=6,"HSK점수 충족",IF(U1337=5,"HSK점수 충족",IF(U1337=4,IF(V1337&gt;254,"HSK점수 충족","자격미달"),"자격미달")))))))),0))))</f>
        <v>TOEIC 충족</v>
      </c>
      <c r="AC396" s="21"/>
      <c r="AD396" s="4">
        <f>IF(P396="A",VLOOKUP(Q396,[1]교육_어학_경력backdata!$B$3:$C$9,2,1),IF(P396="B",VLOOKUP(Q396,[1]교육_어학_경력backdata!$G$3:$H$9,2,1),IF(P396="C",0,"오류")))</f>
        <v>18</v>
      </c>
      <c r="AE396" s="4">
        <f>IF(P396="A",VLOOKUP(R396,[1]교육_어학_경력backdata!$B$11:$C$17,2,1),IF(P396="B",VLOOKUP(R396,[1]교육_어학_경력backdata!$G$11:$H$17,2,1),IF(P396="C",0,"오류")))</f>
        <v>0</v>
      </c>
      <c r="AF396" s="4">
        <f>IF(P396="A",VLOOKUP(S396,[1]교육_어학_경력backdata!$B$19:$C$25,2,1),IF(P396="B",VLOOKUP(S396,[1]교육_어학_경력backdata!$G$19:$H$25,2,1),IF(P396="C",0,"오류")))</f>
        <v>0</v>
      </c>
      <c r="AG396" s="4">
        <f>IF(P396="A",VLOOKUP(T396,[1]교육_어학_경력backdata!$B$3:$C$9,2,1),IF(P396="B",VLOOKUP(T396,[1]교육_어학_경력backdata!$G$3:$H$9,2,1),IF(P396="C",0,"오류")))</f>
        <v>0</v>
      </c>
      <c r="AH396" s="4">
        <f>IF(P396="A",IF(U396=0,0,IF(U396=4,0,IF(U396=5,VLOOKUP(V396,[1]교육_어학_경력backdata!$B$27:$C$29,2,1),IF(U396=6,VLOOKUP(V396,[1]교육_어학_경력backdata!$B$31:$C$34,2,1))))),IF(P396="B",IF(U396=0,0,IF(U396=4,0,IF(U396=5,VLOOKUP(V396,[1]교육_어학_경력backdata!$G$27:$H$31,2,1),IF(U396=6,VLOOKUP(V396,[1]교육_어학_경력backdata!$G$33:$H$34,2,1))))),IF(CT396="C",0,"오류")))</f>
        <v>0</v>
      </c>
      <c r="AI396" s="4">
        <f>IF(P396="A",VLOOKUP(W396,[1]교육_어학_경력backdata!$B$36:$C$42,2,1),IF(P396="B",VLOOKUP(W396,[1]교육_어학_경력backdata!$G$36:$H$42,2,1),IF(P396="C",0,"오류")))</f>
        <v>0</v>
      </c>
      <c r="AJ396" s="4">
        <f>SUM(AD396:AI396)</f>
        <v>18</v>
      </c>
      <c r="AK396" s="4">
        <f>_xlfn.MAXIFS(AJ:AJ,B:B,B396)</f>
        <v>18</v>
      </c>
      <c r="AL396" s="4"/>
      <c r="AM396" s="21"/>
      <c r="AN396" s="4"/>
      <c r="AO396" s="4"/>
    </row>
    <row r="397" spans="1:41" x14ac:dyDescent="0.4">
      <c r="A397" s="3">
        <f>IF(B396=B397,A396,A396+1)</f>
        <v>366</v>
      </c>
      <c r="B397" s="3" t="s">
        <v>4436</v>
      </c>
      <c r="C397" s="3" t="s">
        <v>4435</v>
      </c>
      <c r="D397" s="3" t="s">
        <v>3044</v>
      </c>
      <c r="E397" s="3" t="s">
        <v>3043</v>
      </c>
      <c r="F397" s="3">
        <f>IF(B397=B396,F396+1,1)</f>
        <v>1</v>
      </c>
      <c r="G397" s="3" t="s">
        <v>6380</v>
      </c>
      <c r="H397" s="3" t="s">
        <v>6379</v>
      </c>
      <c r="I397" s="3" t="s">
        <v>6378</v>
      </c>
      <c r="J397" s="3" t="s">
        <v>6521</v>
      </c>
      <c r="K397" s="3"/>
      <c r="L397" s="3" t="s">
        <v>6448</v>
      </c>
      <c r="M397" s="3" t="s">
        <v>7176</v>
      </c>
      <c r="P397" s="3" t="s">
        <v>2434</v>
      </c>
      <c r="Q397" s="3">
        <f>IF(H397="TOEIC",VALUE(L397),0)</f>
        <v>865</v>
      </c>
      <c r="R397" s="3">
        <f>IF(H397="NEW TEPS",VALUE(L397),0)</f>
        <v>0</v>
      </c>
      <c r="S397" s="3">
        <f>IF(H397="TOEFL(ibt)",VALUE(L397),0)</f>
        <v>0</v>
      </c>
      <c r="T397" s="3">
        <f>IF(H397="JPT",VALUE(L397),0)</f>
        <v>0</v>
      </c>
      <c r="U397" s="3">
        <f>IF(H397="HSK",VALUE(K397),0)</f>
        <v>0</v>
      </c>
      <c r="V397" s="3">
        <f>IF(H397="HSK",VALUE(L397),0)</f>
        <v>0</v>
      </c>
      <c r="W397" s="3">
        <f>IF(H397="G-TELP Level2",VALUE(L397),0)</f>
        <v>0</v>
      </c>
      <c r="X397" s="3">
        <f>IF(P397="A",IF(Q397&gt;849,1,IF(R397&gt;335,1,IF(S397&gt;97,1,IF(T397&gt;849,1,IF(W397&gt;82,1,IF(U397=6,1,IF(U397=5,IF(V397&gt;254,1,0),0))))))),IF(P397="B",IF(Q397&gt;699,1,IF(R397&gt;263,1,IF(S397&gt;78,1,IF(T397&gt;699,1,IF(W397&gt;63,1,IF(U397=6,1,IF(U397=5,IF(V397&gt;179,1,0),0))))))),IF(P397="C",IF(Q397&gt;599,1,IF(R397&gt;226,1,IF(S397&gt;67,1,IF(T397&gt;599,1,IF(W397&gt;49,1,IF(U397=6,1,IF(U397=5,1,IF(U397=4,IF(V397&gt;209,1,0),0)))))))),IF(P397="D",IF(Q397&gt;649,1,IF(R397&gt;244,1,IF(S397&gt;73,1,IF(T397&gt;649,1,IF(W397&gt;56,1,IF(U397=6,1,IF(U397=5,1,IF(U397=4,IF(V397&gt;254,1,0),0)))))))),0))))</f>
        <v>1</v>
      </c>
      <c r="Y397" s="3">
        <f>SUMIF(B:B,B397,X:X)</f>
        <v>1</v>
      </c>
      <c r="Z397" s="3" t="str">
        <f>IF(Y397&gt;0,"어학 충족","자격미달")</f>
        <v>어학 충족</v>
      </c>
      <c r="AA397" s="3"/>
      <c r="AB397" s="3" t="str">
        <f>IF(P397="A",IF(Q397&gt;849,"TOEIC 충족",IF(R397&gt;335,"New-TEPS 충족",IF(S397&gt;97,"TOEFL 충족",IF(T397&gt;849,"JPT 충족",IF(W397&gt;82,"G-TELP 충족",IF(U397=6,"HSK점수 충족",IF(U397=5,IF(V397&gt;254,"HSK점수 충족","자격미달"),"자격미달"))))))),IF(P397="B",IF(Q397&gt;699,"TOEIC 충족",IF(R397&gt;263,"New-TEPS 충족",IF(S397&gt;78,"TOEFL 충족",IF(T397&gt;699,"JPT 충족",IF(W397&gt;63,"G-TELP 충족",IF(U397=6,"HSK점수 충족",IF(U397=5,IF(V397&gt;179,"HSK점수 충족","자격미달"),"자격미달"))))))),IF(P397="C",IF(Q397&gt;599,"TOEIC 충족",IF(R397&gt;226,"New-TEPS 충족",IF(S397&gt;67,"TOEFL 충족",IF(T397&gt;599,"JPT 충족",IF(W397&gt;49,"G-TELP 충족",IF(U397=6,"HSK점수 충족",IF(U397=5,"HSK점수 충족",IF(U397=4,IF(V397&gt;209,"HSK점수 충족","자격미달"),"자격미달")))))))),IF(P397="D",IF(Q397&gt;649,"TOEIC 충족",IF(R397&gt;244,"New-TEPS 충족",IF(S397&gt;73,"TOEFL 충족",IF(T397&gt;649,"JPT 충족",IF(W397&gt;56,"G-TELP 충족",IF(U1338=6,"HSK점수 충족",IF(U1338=5,"HSK점수 충족",IF(U1338=4,IF(V1338&gt;254,"HSK점수 충족","자격미달"),"자격미달")))))))),0))))</f>
        <v>TOEIC 충족</v>
      </c>
      <c r="AC397" s="21"/>
      <c r="AD397" s="3">
        <f>IF(P397="A",VLOOKUP(Q397,[1]교육_어학_경력backdata!$B$3:$C$9,2,1),IF(P397="B",VLOOKUP(Q397,[1]교육_어학_경력backdata!$G$3:$H$9,2,1),IF(P397="C",0,"오류")))</f>
        <v>12</v>
      </c>
      <c r="AE397" s="3">
        <f>IF(P397="A",VLOOKUP(R397,[1]교육_어학_경력backdata!$B$11:$C$17,2,1),IF(P397="B",VLOOKUP(R397,[1]교육_어학_경력backdata!$G$11:$H$17,2,1),IF(P397="C",0,"오류")))</f>
        <v>0</v>
      </c>
      <c r="AF397" s="3">
        <f>IF(P397="A",VLOOKUP(S397,[1]교육_어학_경력backdata!$B$19:$C$25,2,1),IF(P397="B",VLOOKUP(S397,[1]교육_어학_경력backdata!$G$19:$H$25,2,1),IF(P397="C",0,"오류")))</f>
        <v>0</v>
      </c>
      <c r="AG397" s="3">
        <f>IF(P397="A",VLOOKUP(T397,[1]교육_어학_경력backdata!$B$3:$C$9,2,1),IF(P397="B",VLOOKUP(T397,[1]교육_어학_경력backdata!$G$3:$H$9,2,1),IF(P397="C",0,"오류")))</f>
        <v>0</v>
      </c>
      <c r="AH397" s="3">
        <f>IF(P397="A",IF(U397=0,0,IF(U397=4,0,IF(U397=5,VLOOKUP(V397,[1]교육_어학_경력backdata!$B$27:$C$29,2,1),IF(U397=6,VLOOKUP(V397,[1]교육_어학_경력backdata!$B$31:$C$34,2,1))))),IF(P397="B",IF(U397=0,0,IF(U397=4,0,IF(U397=5,VLOOKUP(V397,[1]교육_어학_경력backdata!$G$27:$H$31,2,1),IF(U397=6,VLOOKUP(V397,[1]교육_어학_경력backdata!$G$33:$H$34,2,1))))),IF(CT397="C",0,"오류")))</f>
        <v>0</v>
      </c>
      <c r="AI397" s="3">
        <f>IF(P397="A",VLOOKUP(W397,[1]교육_어학_경력backdata!$B$36:$C$42,2,1),IF(P397="B",VLOOKUP(W397,[1]교육_어학_경력backdata!$G$36:$H$42,2,1),IF(P397="C",0,"오류")))</f>
        <v>0</v>
      </c>
      <c r="AJ397" s="3">
        <f>SUM(AD397:AI397)</f>
        <v>12</v>
      </c>
      <c r="AK397" s="3">
        <f>_xlfn.MAXIFS(AJ:AJ,B:B,B397)</f>
        <v>12</v>
      </c>
      <c r="AL397" s="3"/>
      <c r="AM397" s="21"/>
      <c r="AN397" s="3"/>
      <c r="AO397" s="3"/>
    </row>
    <row r="398" spans="1:41" x14ac:dyDescent="0.4">
      <c r="A398" s="4">
        <f>IF(B397=B398,A397,A397+1)</f>
        <v>367</v>
      </c>
      <c r="B398" s="4" t="s">
        <v>4430</v>
      </c>
      <c r="C398" s="4" t="s">
        <v>4429</v>
      </c>
      <c r="D398" s="4" t="s">
        <v>3044</v>
      </c>
      <c r="E398" s="4" t="s">
        <v>3043</v>
      </c>
      <c r="F398" s="4">
        <f>IF(B398=B397,F397+1,1)</f>
        <v>1</v>
      </c>
      <c r="G398" s="4" t="s">
        <v>6384</v>
      </c>
      <c r="H398" s="4" t="s">
        <v>6379</v>
      </c>
      <c r="I398" s="4" t="s">
        <v>6378</v>
      </c>
      <c r="J398" s="4" t="s">
        <v>6521</v>
      </c>
      <c r="K398" s="4"/>
      <c r="L398" s="4" t="s">
        <v>6471</v>
      </c>
      <c r="M398" s="4" t="s">
        <v>7175</v>
      </c>
      <c r="P398" s="4" t="s">
        <v>2434</v>
      </c>
      <c r="Q398" s="4">
        <f>IF(H398="TOEIC",VALUE(L398),0)</f>
        <v>870</v>
      </c>
      <c r="R398" s="4">
        <f>IF(H398="NEW TEPS",VALUE(L398),0)</f>
        <v>0</v>
      </c>
      <c r="S398" s="4">
        <f>IF(H398="TOEFL(ibt)",VALUE(L398),0)</f>
        <v>0</v>
      </c>
      <c r="T398" s="4">
        <f>IF(H398="JPT",VALUE(L398),0)</f>
        <v>0</v>
      </c>
      <c r="U398" s="4">
        <f>IF(H398="HSK",VALUE(K398),0)</f>
        <v>0</v>
      </c>
      <c r="V398" s="4">
        <f>IF(H398="HSK",VALUE(L398),0)</f>
        <v>0</v>
      </c>
      <c r="W398" s="4">
        <f>IF(H398="G-TELP Level2",VALUE(L398),0)</f>
        <v>0</v>
      </c>
      <c r="X398" s="4">
        <f>IF(P398="A",IF(Q398&gt;849,1,IF(R398&gt;335,1,IF(S398&gt;97,1,IF(T398&gt;849,1,IF(W398&gt;82,1,IF(U398=6,1,IF(U398=5,IF(V398&gt;254,1,0),0))))))),IF(P398="B",IF(Q398&gt;699,1,IF(R398&gt;263,1,IF(S398&gt;78,1,IF(T398&gt;699,1,IF(W398&gt;63,1,IF(U398=6,1,IF(U398=5,IF(V398&gt;179,1,0),0))))))),IF(P398="C",IF(Q398&gt;599,1,IF(R398&gt;226,1,IF(S398&gt;67,1,IF(T398&gt;599,1,IF(W398&gt;49,1,IF(U398=6,1,IF(U398=5,1,IF(U398=4,IF(V398&gt;209,1,0),0)))))))),IF(P398="D",IF(Q398&gt;649,1,IF(R398&gt;244,1,IF(S398&gt;73,1,IF(T398&gt;649,1,IF(W398&gt;56,1,IF(U398=6,1,IF(U398=5,1,IF(U398=4,IF(V398&gt;254,1,0),0)))))))),0))))</f>
        <v>1</v>
      </c>
      <c r="Y398" s="4">
        <f>SUMIF(B:B,B398,X:X)</f>
        <v>1</v>
      </c>
      <c r="Z398" s="4" t="str">
        <f>IF(Y398&gt;0,"어학 충족","자격미달")</f>
        <v>어학 충족</v>
      </c>
      <c r="AA398" s="4"/>
      <c r="AB398" s="4" t="str">
        <f>IF(P398="A",IF(Q398&gt;849,"TOEIC 충족",IF(R398&gt;335,"New-TEPS 충족",IF(S398&gt;97,"TOEFL 충족",IF(T398&gt;849,"JPT 충족",IF(W398&gt;82,"G-TELP 충족",IF(U398=6,"HSK점수 충족",IF(U398=5,IF(V398&gt;254,"HSK점수 충족","자격미달"),"자격미달"))))))),IF(P398="B",IF(Q398&gt;699,"TOEIC 충족",IF(R398&gt;263,"New-TEPS 충족",IF(S398&gt;78,"TOEFL 충족",IF(T398&gt;699,"JPT 충족",IF(W398&gt;63,"G-TELP 충족",IF(U398=6,"HSK점수 충족",IF(U398=5,IF(V398&gt;179,"HSK점수 충족","자격미달"),"자격미달"))))))),IF(P398="C",IF(Q398&gt;599,"TOEIC 충족",IF(R398&gt;226,"New-TEPS 충족",IF(S398&gt;67,"TOEFL 충족",IF(T398&gt;599,"JPT 충족",IF(W398&gt;49,"G-TELP 충족",IF(U398=6,"HSK점수 충족",IF(U398=5,"HSK점수 충족",IF(U398=4,IF(V398&gt;209,"HSK점수 충족","자격미달"),"자격미달")))))))),IF(P398="D",IF(Q398&gt;649,"TOEIC 충족",IF(R398&gt;244,"New-TEPS 충족",IF(S398&gt;73,"TOEFL 충족",IF(T398&gt;649,"JPT 충족",IF(W398&gt;56,"G-TELP 충족",IF(U1339=6,"HSK점수 충족",IF(U1339=5,"HSK점수 충족",IF(U1339=4,IF(V1339&gt;254,"HSK점수 충족","자격미달"),"자격미달")))))))),0))))</f>
        <v>TOEIC 충족</v>
      </c>
      <c r="AC398" s="21"/>
      <c r="AD398" s="4">
        <f>IF(P398="A",VLOOKUP(Q398,[1]교육_어학_경력backdata!$B$3:$C$9,2,1),IF(P398="B",VLOOKUP(Q398,[1]교육_어학_경력backdata!$G$3:$H$9,2,1),IF(P398="C",0,"오류")))</f>
        <v>12</v>
      </c>
      <c r="AE398" s="4">
        <f>IF(P398="A",VLOOKUP(R398,[1]교육_어학_경력backdata!$B$11:$C$17,2,1),IF(P398="B",VLOOKUP(R398,[1]교육_어학_경력backdata!$G$11:$H$17,2,1),IF(P398="C",0,"오류")))</f>
        <v>0</v>
      </c>
      <c r="AF398" s="4">
        <f>IF(P398="A",VLOOKUP(S398,[1]교육_어학_경력backdata!$B$19:$C$25,2,1),IF(P398="B",VLOOKUP(S398,[1]교육_어학_경력backdata!$G$19:$H$25,2,1),IF(P398="C",0,"오류")))</f>
        <v>0</v>
      </c>
      <c r="AG398" s="4">
        <f>IF(P398="A",VLOOKUP(T398,[1]교육_어학_경력backdata!$B$3:$C$9,2,1),IF(P398="B",VLOOKUP(T398,[1]교육_어학_경력backdata!$G$3:$H$9,2,1),IF(P398="C",0,"오류")))</f>
        <v>0</v>
      </c>
      <c r="AH398" s="4">
        <f>IF(P398="A",IF(U398=0,0,IF(U398=4,0,IF(U398=5,VLOOKUP(V398,[1]교육_어학_경력backdata!$B$27:$C$29,2,1),IF(U398=6,VLOOKUP(V398,[1]교육_어학_경력backdata!$B$31:$C$34,2,1))))),IF(P398="B",IF(U398=0,0,IF(U398=4,0,IF(U398=5,VLOOKUP(V398,[1]교육_어학_경력backdata!$G$27:$H$31,2,1),IF(U398=6,VLOOKUP(V398,[1]교육_어학_경력backdata!$G$33:$H$34,2,1))))),IF(CT398="C",0,"오류")))</f>
        <v>0</v>
      </c>
      <c r="AI398" s="4">
        <f>IF(P398="A",VLOOKUP(W398,[1]교육_어학_경력backdata!$B$36:$C$42,2,1),IF(P398="B",VLOOKUP(W398,[1]교육_어학_경력backdata!$G$36:$H$42,2,1),IF(P398="C",0,"오류")))</f>
        <v>0</v>
      </c>
      <c r="AJ398" s="4">
        <f>SUM(AD398:AI398)</f>
        <v>12</v>
      </c>
      <c r="AK398" s="4">
        <f>_xlfn.MAXIFS(AJ:AJ,B:B,B398)</f>
        <v>12</v>
      </c>
      <c r="AL398" s="4"/>
      <c r="AM398" s="21"/>
      <c r="AN398" s="4"/>
      <c r="AO398" s="4"/>
    </row>
    <row r="399" spans="1:41" x14ac:dyDescent="0.4">
      <c r="A399" s="3">
        <f>IF(B398=B399,A398,A398+1)</f>
        <v>368</v>
      </c>
      <c r="B399" s="3" t="s">
        <v>4423</v>
      </c>
      <c r="C399" s="3" t="s">
        <v>4422</v>
      </c>
      <c r="D399" s="3" t="s">
        <v>3044</v>
      </c>
      <c r="E399" s="3" t="s">
        <v>3043</v>
      </c>
      <c r="F399" s="3">
        <f>IF(B399=B398,F398+1,1)</f>
        <v>1</v>
      </c>
      <c r="G399" s="3" t="s">
        <v>6380</v>
      </c>
      <c r="H399" s="3" t="s">
        <v>6379</v>
      </c>
      <c r="I399" s="3" t="s">
        <v>6378</v>
      </c>
      <c r="J399" s="3" t="s">
        <v>6826</v>
      </c>
      <c r="K399" s="3"/>
      <c r="L399" s="3" t="s">
        <v>6471</v>
      </c>
      <c r="M399" s="3" t="s">
        <v>7174</v>
      </c>
      <c r="P399" s="3" t="s">
        <v>2434</v>
      </c>
      <c r="Q399" s="3">
        <f>IF(H399="TOEIC",VALUE(L399),0)</f>
        <v>870</v>
      </c>
      <c r="R399" s="3">
        <f>IF(H399="NEW TEPS",VALUE(L399),0)</f>
        <v>0</v>
      </c>
      <c r="S399" s="3">
        <f>IF(H399="TOEFL(ibt)",VALUE(L399),0)</f>
        <v>0</v>
      </c>
      <c r="T399" s="3">
        <f>IF(H399="JPT",VALUE(L399),0)</f>
        <v>0</v>
      </c>
      <c r="U399" s="3">
        <f>IF(H399="HSK",VALUE(K399),0)</f>
        <v>0</v>
      </c>
      <c r="V399" s="3">
        <f>IF(H399="HSK",VALUE(L399),0)</f>
        <v>0</v>
      </c>
      <c r="W399" s="3">
        <f>IF(H399="G-TELP Level2",VALUE(L399),0)</f>
        <v>0</v>
      </c>
      <c r="X399" s="3">
        <f>IF(P399="A",IF(Q399&gt;849,1,IF(R399&gt;335,1,IF(S399&gt;97,1,IF(T399&gt;849,1,IF(W399&gt;82,1,IF(U399=6,1,IF(U399=5,IF(V399&gt;254,1,0),0))))))),IF(P399="B",IF(Q399&gt;699,1,IF(R399&gt;263,1,IF(S399&gt;78,1,IF(T399&gt;699,1,IF(W399&gt;63,1,IF(U399=6,1,IF(U399=5,IF(V399&gt;179,1,0),0))))))),IF(P399="C",IF(Q399&gt;599,1,IF(R399&gt;226,1,IF(S399&gt;67,1,IF(T399&gt;599,1,IF(W399&gt;49,1,IF(U399=6,1,IF(U399=5,1,IF(U399=4,IF(V399&gt;209,1,0),0)))))))),IF(P399="D",IF(Q399&gt;649,1,IF(R399&gt;244,1,IF(S399&gt;73,1,IF(T399&gt;649,1,IF(W399&gt;56,1,IF(U399=6,1,IF(U399=5,1,IF(U399=4,IF(V399&gt;254,1,0),0)))))))),0))))</f>
        <v>1</v>
      </c>
      <c r="Y399" s="3">
        <f>SUMIF(B:B,B399,X:X)</f>
        <v>1</v>
      </c>
      <c r="Z399" s="3" t="str">
        <f>IF(Y399&gt;0,"어학 충족","자격미달")</f>
        <v>어학 충족</v>
      </c>
      <c r="AA399" s="3"/>
      <c r="AB399" s="3" t="str">
        <f>IF(P399="A",IF(Q399&gt;849,"TOEIC 충족",IF(R399&gt;335,"New-TEPS 충족",IF(S399&gt;97,"TOEFL 충족",IF(T399&gt;849,"JPT 충족",IF(W399&gt;82,"G-TELP 충족",IF(U399=6,"HSK점수 충족",IF(U399=5,IF(V399&gt;254,"HSK점수 충족","자격미달"),"자격미달"))))))),IF(P399="B",IF(Q399&gt;699,"TOEIC 충족",IF(R399&gt;263,"New-TEPS 충족",IF(S399&gt;78,"TOEFL 충족",IF(T399&gt;699,"JPT 충족",IF(W399&gt;63,"G-TELP 충족",IF(U399=6,"HSK점수 충족",IF(U399=5,IF(V399&gt;179,"HSK점수 충족","자격미달"),"자격미달"))))))),IF(P399="C",IF(Q399&gt;599,"TOEIC 충족",IF(R399&gt;226,"New-TEPS 충족",IF(S399&gt;67,"TOEFL 충족",IF(T399&gt;599,"JPT 충족",IF(W399&gt;49,"G-TELP 충족",IF(U399=6,"HSK점수 충족",IF(U399=5,"HSK점수 충족",IF(U399=4,IF(V399&gt;209,"HSK점수 충족","자격미달"),"자격미달")))))))),IF(P399="D",IF(Q399&gt;649,"TOEIC 충족",IF(R399&gt;244,"New-TEPS 충족",IF(S399&gt;73,"TOEFL 충족",IF(T399&gt;649,"JPT 충족",IF(W399&gt;56,"G-TELP 충족",IF(U1340=6,"HSK점수 충족",IF(U1340=5,"HSK점수 충족",IF(U1340=4,IF(V1340&gt;254,"HSK점수 충족","자격미달"),"자격미달")))))))),0))))</f>
        <v>TOEIC 충족</v>
      </c>
      <c r="AC399" s="21"/>
      <c r="AD399" s="3">
        <f>IF(P399="A",VLOOKUP(Q399,[1]교육_어학_경력backdata!$B$3:$C$9,2,1),IF(P399="B",VLOOKUP(Q399,[1]교육_어학_경력backdata!$G$3:$H$9,2,1),IF(P399="C",0,"오류")))</f>
        <v>12</v>
      </c>
      <c r="AE399" s="3">
        <f>IF(P399="A",VLOOKUP(R399,[1]교육_어학_경력backdata!$B$11:$C$17,2,1),IF(P399="B",VLOOKUP(R399,[1]교육_어학_경력backdata!$G$11:$H$17,2,1),IF(P399="C",0,"오류")))</f>
        <v>0</v>
      </c>
      <c r="AF399" s="3">
        <f>IF(P399="A",VLOOKUP(S399,[1]교육_어학_경력backdata!$B$19:$C$25,2,1),IF(P399="B",VLOOKUP(S399,[1]교육_어학_경력backdata!$G$19:$H$25,2,1),IF(P399="C",0,"오류")))</f>
        <v>0</v>
      </c>
      <c r="AG399" s="3">
        <f>IF(P399="A",VLOOKUP(T399,[1]교육_어학_경력backdata!$B$3:$C$9,2,1),IF(P399="B",VLOOKUP(T399,[1]교육_어학_경력backdata!$G$3:$H$9,2,1),IF(P399="C",0,"오류")))</f>
        <v>0</v>
      </c>
      <c r="AH399" s="3">
        <f>IF(P399="A",IF(U399=0,0,IF(U399=4,0,IF(U399=5,VLOOKUP(V399,[1]교육_어학_경력backdata!$B$27:$C$29,2,1),IF(U399=6,VLOOKUP(V399,[1]교육_어학_경력backdata!$B$31:$C$34,2,1))))),IF(P399="B",IF(U399=0,0,IF(U399=4,0,IF(U399=5,VLOOKUP(V399,[1]교육_어학_경력backdata!$G$27:$H$31,2,1),IF(U399=6,VLOOKUP(V399,[1]교육_어학_경력backdata!$G$33:$H$34,2,1))))),IF(CT399="C",0,"오류")))</f>
        <v>0</v>
      </c>
      <c r="AI399" s="3">
        <f>IF(P399="A",VLOOKUP(W399,[1]교육_어학_경력backdata!$B$36:$C$42,2,1),IF(P399="B",VLOOKUP(W399,[1]교육_어학_경력backdata!$G$36:$H$42,2,1),IF(P399="C",0,"오류")))</f>
        <v>0</v>
      </c>
      <c r="AJ399" s="3">
        <f>SUM(AD399:AI399)</f>
        <v>12</v>
      </c>
      <c r="AK399" s="3">
        <f>_xlfn.MAXIFS(AJ:AJ,B:B,B399)</f>
        <v>12</v>
      </c>
      <c r="AL399" s="3"/>
      <c r="AM399" s="21"/>
      <c r="AN399" s="3"/>
      <c r="AO399" s="3"/>
    </row>
    <row r="400" spans="1:41" x14ac:dyDescent="0.4">
      <c r="A400" s="4">
        <f>IF(B399=B400,A399,A399+1)</f>
        <v>369</v>
      </c>
      <c r="B400" s="4" t="s">
        <v>4415</v>
      </c>
      <c r="C400" s="4" t="s">
        <v>4414</v>
      </c>
      <c r="D400" s="4" t="s">
        <v>3044</v>
      </c>
      <c r="E400" s="4" t="s">
        <v>3043</v>
      </c>
      <c r="F400" s="4">
        <f>IF(B400=B399,F399+1,1)</f>
        <v>1</v>
      </c>
      <c r="G400" s="4" t="s">
        <v>6380</v>
      </c>
      <c r="H400" s="4" t="s">
        <v>6379</v>
      </c>
      <c r="I400" s="4" t="s">
        <v>6378</v>
      </c>
      <c r="J400" s="4" t="s">
        <v>6452</v>
      </c>
      <c r="K400" s="4"/>
      <c r="L400" s="4" t="s">
        <v>6430</v>
      </c>
      <c r="M400" s="4" t="s">
        <v>7173</v>
      </c>
      <c r="P400" s="4" t="s">
        <v>2434</v>
      </c>
      <c r="Q400" s="4">
        <f>IF(H400="TOEIC",VALUE(L400),0)</f>
        <v>850</v>
      </c>
      <c r="R400" s="4">
        <f>IF(H400="NEW TEPS",VALUE(L400),0)</f>
        <v>0</v>
      </c>
      <c r="S400" s="4">
        <f>IF(H400="TOEFL(ibt)",VALUE(L400),0)</f>
        <v>0</v>
      </c>
      <c r="T400" s="4">
        <f>IF(H400="JPT",VALUE(L400),0)</f>
        <v>0</v>
      </c>
      <c r="U400" s="4">
        <f>IF(H400="HSK",VALUE(K400),0)</f>
        <v>0</v>
      </c>
      <c r="V400" s="4">
        <f>IF(H400="HSK",VALUE(L400),0)</f>
        <v>0</v>
      </c>
      <c r="W400" s="4">
        <f>IF(H400="G-TELP Level2",VALUE(L400),0)</f>
        <v>0</v>
      </c>
      <c r="X400" s="4">
        <f>IF(P400="A",IF(Q400&gt;849,1,IF(R400&gt;335,1,IF(S400&gt;97,1,IF(T400&gt;849,1,IF(W400&gt;82,1,IF(U400=6,1,IF(U400=5,IF(V400&gt;254,1,0),0))))))),IF(P400="B",IF(Q400&gt;699,1,IF(R400&gt;263,1,IF(S400&gt;78,1,IF(T400&gt;699,1,IF(W400&gt;63,1,IF(U400=6,1,IF(U400=5,IF(V400&gt;179,1,0),0))))))),IF(P400="C",IF(Q400&gt;599,1,IF(R400&gt;226,1,IF(S400&gt;67,1,IF(T400&gt;599,1,IF(W400&gt;49,1,IF(U400=6,1,IF(U400=5,1,IF(U400=4,IF(V400&gt;209,1,0),0)))))))),IF(P400="D",IF(Q400&gt;649,1,IF(R400&gt;244,1,IF(S400&gt;73,1,IF(T400&gt;649,1,IF(W400&gt;56,1,IF(U400=6,1,IF(U400=5,1,IF(U400=4,IF(V400&gt;254,1,0),0)))))))),0))))</f>
        <v>1</v>
      </c>
      <c r="Y400" s="4">
        <f>SUMIF(B:B,B400,X:X)</f>
        <v>1</v>
      </c>
      <c r="Z400" s="4" t="str">
        <f>IF(Y400&gt;0,"어학 충족","자격미달")</f>
        <v>어학 충족</v>
      </c>
      <c r="AA400" s="4"/>
      <c r="AB400" s="4" t="str">
        <f>IF(P400="A",IF(Q400&gt;849,"TOEIC 충족",IF(R400&gt;335,"New-TEPS 충족",IF(S400&gt;97,"TOEFL 충족",IF(T400&gt;849,"JPT 충족",IF(W400&gt;82,"G-TELP 충족",IF(U400=6,"HSK점수 충족",IF(U400=5,IF(V400&gt;254,"HSK점수 충족","자격미달"),"자격미달"))))))),IF(P400="B",IF(Q400&gt;699,"TOEIC 충족",IF(R400&gt;263,"New-TEPS 충족",IF(S400&gt;78,"TOEFL 충족",IF(T400&gt;699,"JPT 충족",IF(W400&gt;63,"G-TELP 충족",IF(U400=6,"HSK점수 충족",IF(U400=5,IF(V400&gt;179,"HSK점수 충족","자격미달"),"자격미달"))))))),IF(P400="C",IF(Q400&gt;599,"TOEIC 충족",IF(R400&gt;226,"New-TEPS 충족",IF(S400&gt;67,"TOEFL 충족",IF(T400&gt;599,"JPT 충족",IF(W400&gt;49,"G-TELP 충족",IF(U400=6,"HSK점수 충족",IF(U400=5,"HSK점수 충족",IF(U400=4,IF(V400&gt;209,"HSK점수 충족","자격미달"),"자격미달")))))))),IF(P400="D",IF(Q400&gt;649,"TOEIC 충족",IF(R400&gt;244,"New-TEPS 충족",IF(S400&gt;73,"TOEFL 충족",IF(T400&gt;649,"JPT 충족",IF(W400&gt;56,"G-TELP 충족",IF(U1341=6,"HSK점수 충족",IF(U1341=5,"HSK점수 충족",IF(U1341=4,IF(V1341&gt;254,"HSK점수 충족","자격미달"),"자격미달")))))))),0))))</f>
        <v>TOEIC 충족</v>
      </c>
      <c r="AC400" s="21"/>
      <c r="AD400" s="4">
        <f>IF(P400="A",VLOOKUP(Q400,[1]교육_어학_경력backdata!$B$3:$C$9,2,1),IF(P400="B",VLOOKUP(Q400,[1]교육_어학_경력backdata!$G$3:$H$9,2,1),IF(P400="C",0,"오류")))</f>
        <v>12</v>
      </c>
      <c r="AE400" s="4">
        <f>IF(P400="A",VLOOKUP(R400,[1]교육_어학_경력backdata!$B$11:$C$17,2,1),IF(P400="B",VLOOKUP(R400,[1]교육_어학_경력backdata!$G$11:$H$17,2,1),IF(P400="C",0,"오류")))</f>
        <v>0</v>
      </c>
      <c r="AF400" s="4">
        <f>IF(P400="A",VLOOKUP(S400,[1]교육_어학_경력backdata!$B$19:$C$25,2,1),IF(P400="B",VLOOKUP(S400,[1]교육_어학_경력backdata!$G$19:$H$25,2,1),IF(P400="C",0,"오류")))</f>
        <v>0</v>
      </c>
      <c r="AG400" s="4">
        <f>IF(P400="A",VLOOKUP(T400,[1]교육_어학_경력backdata!$B$3:$C$9,2,1),IF(P400="B",VLOOKUP(T400,[1]교육_어학_경력backdata!$G$3:$H$9,2,1),IF(P400="C",0,"오류")))</f>
        <v>0</v>
      </c>
      <c r="AH400" s="4">
        <f>IF(P400="A",IF(U400=0,0,IF(U400=4,0,IF(U400=5,VLOOKUP(V400,[1]교육_어학_경력backdata!$B$27:$C$29,2,1),IF(U400=6,VLOOKUP(V400,[1]교육_어학_경력backdata!$B$31:$C$34,2,1))))),IF(P400="B",IF(U400=0,0,IF(U400=4,0,IF(U400=5,VLOOKUP(V400,[1]교육_어학_경력backdata!$G$27:$H$31,2,1),IF(U400=6,VLOOKUP(V400,[1]교육_어학_경력backdata!$G$33:$H$34,2,1))))),IF(CT400="C",0,"오류")))</f>
        <v>0</v>
      </c>
      <c r="AI400" s="4">
        <f>IF(P400="A",VLOOKUP(W400,[1]교육_어학_경력backdata!$B$36:$C$42,2,1),IF(P400="B",VLOOKUP(W400,[1]교육_어학_경력backdata!$G$36:$H$42,2,1),IF(P400="C",0,"오류")))</f>
        <v>0</v>
      </c>
      <c r="AJ400" s="4">
        <f>SUM(AD400:AI400)</f>
        <v>12</v>
      </c>
      <c r="AK400" s="4">
        <f>_xlfn.MAXIFS(AJ:AJ,B:B,B400)</f>
        <v>12</v>
      </c>
      <c r="AL400" s="4"/>
      <c r="AM400" s="21"/>
      <c r="AN400" s="4"/>
      <c r="AO400" s="4"/>
    </row>
    <row r="401" spans="1:41" x14ac:dyDescent="0.4">
      <c r="A401" s="3">
        <f>IF(B400=B401,A400,A400+1)</f>
        <v>370</v>
      </c>
      <c r="B401" s="3" t="s">
        <v>4411</v>
      </c>
      <c r="C401" s="3" t="s">
        <v>3870</v>
      </c>
      <c r="D401" s="3" t="s">
        <v>3044</v>
      </c>
      <c r="E401" s="3" t="s">
        <v>3043</v>
      </c>
      <c r="F401" s="3">
        <f>IF(B401=B400,F400+1,1)</f>
        <v>1</v>
      </c>
      <c r="G401" s="3" t="s">
        <v>6384</v>
      </c>
      <c r="H401" s="3" t="s">
        <v>6379</v>
      </c>
      <c r="I401" s="3" t="s">
        <v>6378</v>
      </c>
      <c r="J401" s="3" t="s">
        <v>6428</v>
      </c>
      <c r="K401" s="3"/>
      <c r="L401" s="3" t="s">
        <v>6555</v>
      </c>
      <c r="M401" s="3" t="s">
        <v>7172</v>
      </c>
      <c r="P401" s="3" t="s">
        <v>2434</v>
      </c>
      <c r="Q401" s="3">
        <f>IF(H401="TOEIC",VALUE(L401),0)</f>
        <v>935</v>
      </c>
      <c r="R401" s="3">
        <f>IF(H401="NEW TEPS",VALUE(L401),0)</f>
        <v>0</v>
      </c>
      <c r="S401" s="3">
        <f>IF(H401="TOEFL(ibt)",VALUE(L401),0)</f>
        <v>0</v>
      </c>
      <c r="T401" s="3">
        <f>IF(H401="JPT",VALUE(L401),0)</f>
        <v>0</v>
      </c>
      <c r="U401" s="3">
        <f>IF(H401="HSK",VALUE(K401),0)</f>
        <v>0</v>
      </c>
      <c r="V401" s="3">
        <f>IF(H401="HSK",VALUE(L401),0)</f>
        <v>0</v>
      </c>
      <c r="W401" s="3">
        <f>IF(H401="G-TELP Level2",VALUE(L401),0)</f>
        <v>0</v>
      </c>
      <c r="X401" s="3">
        <f>IF(P401="A",IF(Q401&gt;849,1,IF(R401&gt;335,1,IF(S401&gt;97,1,IF(T401&gt;849,1,IF(W401&gt;82,1,IF(U401=6,1,IF(U401=5,IF(V401&gt;254,1,0),0))))))),IF(P401="B",IF(Q401&gt;699,1,IF(R401&gt;263,1,IF(S401&gt;78,1,IF(T401&gt;699,1,IF(W401&gt;63,1,IF(U401=6,1,IF(U401=5,IF(V401&gt;179,1,0),0))))))),IF(P401="C",IF(Q401&gt;599,1,IF(R401&gt;226,1,IF(S401&gt;67,1,IF(T401&gt;599,1,IF(W401&gt;49,1,IF(U401=6,1,IF(U401=5,1,IF(U401=4,IF(V401&gt;209,1,0),0)))))))),IF(P401="D",IF(Q401&gt;649,1,IF(R401&gt;244,1,IF(S401&gt;73,1,IF(T401&gt;649,1,IF(W401&gt;56,1,IF(U401=6,1,IF(U401=5,1,IF(U401=4,IF(V401&gt;254,1,0),0)))))))),0))))</f>
        <v>1</v>
      </c>
      <c r="Y401" s="3">
        <f>SUMIF(B:B,B401,X:X)</f>
        <v>1</v>
      </c>
      <c r="Z401" s="3" t="str">
        <f>IF(Y401&gt;0,"어학 충족","자격미달")</f>
        <v>어학 충족</v>
      </c>
      <c r="AA401" s="3"/>
      <c r="AB401" s="3" t="str">
        <f>IF(P401="A",IF(Q401&gt;849,"TOEIC 충족",IF(R401&gt;335,"New-TEPS 충족",IF(S401&gt;97,"TOEFL 충족",IF(T401&gt;849,"JPT 충족",IF(W401&gt;82,"G-TELP 충족",IF(U401=6,"HSK점수 충족",IF(U401=5,IF(V401&gt;254,"HSK점수 충족","자격미달"),"자격미달"))))))),IF(P401="B",IF(Q401&gt;699,"TOEIC 충족",IF(R401&gt;263,"New-TEPS 충족",IF(S401&gt;78,"TOEFL 충족",IF(T401&gt;699,"JPT 충족",IF(W401&gt;63,"G-TELP 충족",IF(U401=6,"HSK점수 충족",IF(U401=5,IF(V401&gt;179,"HSK점수 충족","자격미달"),"자격미달"))))))),IF(P401="C",IF(Q401&gt;599,"TOEIC 충족",IF(R401&gt;226,"New-TEPS 충족",IF(S401&gt;67,"TOEFL 충족",IF(T401&gt;599,"JPT 충족",IF(W401&gt;49,"G-TELP 충족",IF(U401=6,"HSK점수 충족",IF(U401=5,"HSK점수 충족",IF(U401=4,IF(V401&gt;209,"HSK점수 충족","자격미달"),"자격미달")))))))),IF(P401="D",IF(Q401&gt;649,"TOEIC 충족",IF(R401&gt;244,"New-TEPS 충족",IF(S401&gt;73,"TOEFL 충족",IF(T401&gt;649,"JPT 충족",IF(W401&gt;56,"G-TELP 충족",IF(U1342=6,"HSK점수 충족",IF(U1342=5,"HSK점수 충족",IF(U1342=4,IF(V1342&gt;254,"HSK점수 충족","자격미달"),"자격미달")))))))),0))))</f>
        <v>TOEIC 충족</v>
      </c>
      <c r="AC401" s="21"/>
      <c r="AD401" s="3">
        <f>IF(P401="A",VLOOKUP(Q401,[1]교육_어학_경력backdata!$B$3:$C$9,2,1),IF(P401="B",VLOOKUP(Q401,[1]교육_어학_경력backdata!$G$3:$H$9,2,1),IF(P401="C",0,"오류")))</f>
        <v>18</v>
      </c>
      <c r="AE401" s="3">
        <f>IF(P401="A",VLOOKUP(R401,[1]교육_어학_경력backdata!$B$11:$C$17,2,1),IF(P401="B",VLOOKUP(R401,[1]교육_어학_경력backdata!$G$11:$H$17,2,1),IF(P401="C",0,"오류")))</f>
        <v>0</v>
      </c>
      <c r="AF401" s="3">
        <f>IF(P401="A",VLOOKUP(S401,[1]교육_어학_경력backdata!$B$19:$C$25,2,1),IF(P401="B",VLOOKUP(S401,[1]교육_어학_경력backdata!$G$19:$H$25,2,1),IF(P401="C",0,"오류")))</f>
        <v>0</v>
      </c>
      <c r="AG401" s="3">
        <f>IF(P401="A",VLOOKUP(T401,[1]교육_어학_경력backdata!$B$3:$C$9,2,1),IF(P401="B",VLOOKUP(T401,[1]교육_어학_경력backdata!$G$3:$H$9,2,1),IF(P401="C",0,"오류")))</f>
        <v>0</v>
      </c>
      <c r="AH401" s="3">
        <f>IF(P401="A",IF(U401=0,0,IF(U401=4,0,IF(U401=5,VLOOKUP(V401,[1]교육_어학_경력backdata!$B$27:$C$29,2,1),IF(U401=6,VLOOKUP(V401,[1]교육_어학_경력backdata!$B$31:$C$34,2,1))))),IF(P401="B",IF(U401=0,0,IF(U401=4,0,IF(U401=5,VLOOKUP(V401,[1]교육_어학_경력backdata!$G$27:$H$31,2,1),IF(U401=6,VLOOKUP(V401,[1]교육_어학_경력backdata!$G$33:$H$34,2,1))))),IF(CT401="C",0,"오류")))</f>
        <v>0</v>
      </c>
      <c r="AI401" s="3">
        <f>IF(P401="A",VLOOKUP(W401,[1]교육_어학_경력backdata!$B$36:$C$42,2,1),IF(P401="B",VLOOKUP(W401,[1]교육_어학_경력backdata!$G$36:$H$42,2,1),IF(P401="C",0,"오류")))</f>
        <v>0</v>
      </c>
      <c r="AJ401" s="3">
        <f>SUM(AD401:AI401)</f>
        <v>18</v>
      </c>
      <c r="AK401" s="3">
        <f>_xlfn.MAXIFS(AJ:AJ,B:B,B401)</f>
        <v>18</v>
      </c>
      <c r="AL401" s="3"/>
      <c r="AM401" s="21"/>
      <c r="AN401" s="3"/>
      <c r="AO401" s="3"/>
    </row>
    <row r="402" spans="1:41" x14ac:dyDescent="0.4">
      <c r="A402" s="4">
        <f>IF(B401=B402,A401,A401+1)</f>
        <v>371</v>
      </c>
      <c r="B402" s="4" t="s">
        <v>4407</v>
      </c>
      <c r="C402" s="4" t="s">
        <v>4406</v>
      </c>
      <c r="D402" s="4" t="s">
        <v>3044</v>
      </c>
      <c r="E402" s="4" t="s">
        <v>3043</v>
      </c>
      <c r="F402" s="4">
        <f>IF(B402=B401,F401+1,1)</f>
        <v>1</v>
      </c>
      <c r="G402" s="4" t="s">
        <v>6384</v>
      </c>
      <c r="H402" s="4" t="s">
        <v>6379</v>
      </c>
      <c r="I402" s="4" t="s">
        <v>6378</v>
      </c>
      <c r="J402" s="4" t="s">
        <v>6542</v>
      </c>
      <c r="K402" s="4"/>
      <c r="L402" s="4" t="s">
        <v>6411</v>
      </c>
      <c r="M402" s="4" t="s">
        <v>7171</v>
      </c>
      <c r="P402" s="4" t="s">
        <v>2434</v>
      </c>
      <c r="Q402" s="4">
        <f>IF(H402="TOEIC",VALUE(L402),0)</f>
        <v>915</v>
      </c>
      <c r="R402" s="4">
        <f>IF(H402="NEW TEPS",VALUE(L402),0)</f>
        <v>0</v>
      </c>
      <c r="S402" s="4">
        <f>IF(H402="TOEFL(ibt)",VALUE(L402),0)</f>
        <v>0</v>
      </c>
      <c r="T402" s="4">
        <f>IF(H402="JPT",VALUE(L402),0)</f>
        <v>0</v>
      </c>
      <c r="U402" s="4">
        <f>IF(H402="HSK",VALUE(K402),0)</f>
        <v>0</v>
      </c>
      <c r="V402" s="4">
        <f>IF(H402="HSK",VALUE(L402),0)</f>
        <v>0</v>
      </c>
      <c r="W402" s="4">
        <f>IF(H402="G-TELP Level2",VALUE(L402),0)</f>
        <v>0</v>
      </c>
      <c r="X402" s="4">
        <f>IF(P402="A",IF(Q402&gt;849,1,IF(R402&gt;335,1,IF(S402&gt;97,1,IF(T402&gt;849,1,IF(W402&gt;82,1,IF(U402=6,1,IF(U402=5,IF(V402&gt;254,1,0),0))))))),IF(P402="B",IF(Q402&gt;699,1,IF(R402&gt;263,1,IF(S402&gt;78,1,IF(T402&gt;699,1,IF(W402&gt;63,1,IF(U402=6,1,IF(U402=5,IF(V402&gt;179,1,0),0))))))),IF(P402="C",IF(Q402&gt;599,1,IF(R402&gt;226,1,IF(S402&gt;67,1,IF(T402&gt;599,1,IF(W402&gt;49,1,IF(U402=6,1,IF(U402=5,1,IF(U402=4,IF(V402&gt;209,1,0),0)))))))),IF(P402="D",IF(Q402&gt;649,1,IF(R402&gt;244,1,IF(S402&gt;73,1,IF(T402&gt;649,1,IF(W402&gt;56,1,IF(U402=6,1,IF(U402=5,1,IF(U402=4,IF(V402&gt;254,1,0),0)))))))),0))))</f>
        <v>1</v>
      </c>
      <c r="Y402" s="4">
        <f>SUMIF(B:B,B402,X:X)</f>
        <v>1</v>
      </c>
      <c r="Z402" s="4" t="str">
        <f>IF(Y402&gt;0,"어학 충족","자격미달")</f>
        <v>어학 충족</v>
      </c>
      <c r="AA402" s="4"/>
      <c r="AB402" s="4" t="str">
        <f>IF(P402="A",IF(Q402&gt;849,"TOEIC 충족",IF(R402&gt;335,"New-TEPS 충족",IF(S402&gt;97,"TOEFL 충족",IF(T402&gt;849,"JPT 충족",IF(W402&gt;82,"G-TELP 충족",IF(U402=6,"HSK점수 충족",IF(U402=5,IF(V402&gt;254,"HSK점수 충족","자격미달"),"자격미달"))))))),IF(P402="B",IF(Q402&gt;699,"TOEIC 충족",IF(R402&gt;263,"New-TEPS 충족",IF(S402&gt;78,"TOEFL 충족",IF(T402&gt;699,"JPT 충족",IF(W402&gt;63,"G-TELP 충족",IF(U402=6,"HSK점수 충족",IF(U402=5,IF(V402&gt;179,"HSK점수 충족","자격미달"),"자격미달"))))))),IF(P402="C",IF(Q402&gt;599,"TOEIC 충족",IF(R402&gt;226,"New-TEPS 충족",IF(S402&gt;67,"TOEFL 충족",IF(T402&gt;599,"JPT 충족",IF(W402&gt;49,"G-TELP 충족",IF(U402=6,"HSK점수 충족",IF(U402=5,"HSK점수 충족",IF(U402=4,IF(V402&gt;209,"HSK점수 충족","자격미달"),"자격미달")))))))),IF(P402="D",IF(Q402&gt;649,"TOEIC 충족",IF(R402&gt;244,"New-TEPS 충족",IF(S402&gt;73,"TOEFL 충족",IF(T402&gt;649,"JPT 충족",IF(W402&gt;56,"G-TELP 충족",IF(U1343=6,"HSK점수 충족",IF(U1343=5,"HSK점수 충족",IF(U1343=4,IF(V1343&gt;254,"HSK점수 충족","자격미달"),"자격미달")))))))),0))))</f>
        <v>TOEIC 충족</v>
      </c>
      <c r="AC402" s="21"/>
      <c r="AD402" s="4">
        <f>IF(P402="A",VLOOKUP(Q402,[1]교육_어학_경력backdata!$B$3:$C$9,2,1),IF(P402="B",VLOOKUP(Q402,[1]교육_어학_경력backdata!$G$3:$H$9,2,1),IF(P402="C",0,"오류")))</f>
        <v>16</v>
      </c>
      <c r="AE402" s="4">
        <f>IF(P402="A",VLOOKUP(R402,[1]교육_어학_경력backdata!$B$11:$C$17,2,1),IF(P402="B",VLOOKUP(R402,[1]교육_어학_경력backdata!$G$11:$H$17,2,1),IF(P402="C",0,"오류")))</f>
        <v>0</v>
      </c>
      <c r="AF402" s="4">
        <f>IF(P402="A",VLOOKUP(S402,[1]교육_어학_경력backdata!$B$19:$C$25,2,1),IF(P402="B",VLOOKUP(S402,[1]교육_어학_경력backdata!$G$19:$H$25,2,1),IF(P402="C",0,"오류")))</f>
        <v>0</v>
      </c>
      <c r="AG402" s="4">
        <f>IF(P402="A",VLOOKUP(T402,[1]교육_어학_경력backdata!$B$3:$C$9,2,1),IF(P402="B",VLOOKUP(T402,[1]교육_어학_경력backdata!$G$3:$H$9,2,1),IF(P402="C",0,"오류")))</f>
        <v>0</v>
      </c>
      <c r="AH402" s="4">
        <f>IF(P402="A",IF(U402=0,0,IF(U402=4,0,IF(U402=5,VLOOKUP(V402,[1]교육_어학_경력backdata!$B$27:$C$29,2,1),IF(U402=6,VLOOKUP(V402,[1]교육_어학_경력backdata!$B$31:$C$34,2,1))))),IF(P402="B",IF(U402=0,0,IF(U402=4,0,IF(U402=5,VLOOKUP(V402,[1]교육_어학_경력backdata!$G$27:$H$31,2,1),IF(U402=6,VLOOKUP(V402,[1]교육_어학_경력backdata!$G$33:$H$34,2,1))))),IF(CT402="C",0,"오류")))</f>
        <v>0</v>
      </c>
      <c r="AI402" s="4">
        <f>IF(P402="A",VLOOKUP(W402,[1]교육_어학_경력backdata!$B$36:$C$42,2,1),IF(P402="B",VLOOKUP(W402,[1]교육_어학_경력backdata!$G$36:$H$42,2,1),IF(P402="C",0,"오류")))</f>
        <v>0</v>
      </c>
      <c r="AJ402" s="4">
        <f>SUM(AD402:AI402)</f>
        <v>16</v>
      </c>
      <c r="AK402" s="4">
        <f>_xlfn.MAXIFS(AJ:AJ,B:B,B402)</f>
        <v>16</v>
      </c>
      <c r="AL402" s="4"/>
      <c r="AM402" s="21"/>
      <c r="AN402" s="4"/>
      <c r="AO402" s="4"/>
    </row>
    <row r="403" spans="1:41" x14ac:dyDescent="0.4">
      <c r="A403" s="3">
        <f>IF(B402=B403,A402,A402+1)</f>
        <v>372</v>
      </c>
      <c r="B403" s="3" t="s">
        <v>4400</v>
      </c>
      <c r="C403" s="3" t="s">
        <v>4399</v>
      </c>
      <c r="D403" s="3" t="s">
        <v>3044</v>
      </c>
      <c r="E403" s="3" t="s">
        <v>3043</v>
      </c>
      <c r="F403" s="3">
        <f>IF(B403=B402,F402+1,1)</f>
        <v>1</v>
      </c>
      <c r="G403" s="3" t="s">
        <v>6380</v>
      </c>
      <c r="H403" s="3" t="s">
        <v>6583</v>
      </c>
      <c r="I403" s="3" t="s">
        <v>6582</v>
      </c>
      <c r="J403" s="3" t="s">
        <v>7170</v>
      </c>
      <c r="K403" s="3" t="s">
        <v>6759</v>
      </c>
      <c r="L403" s="3" t="s">
        <v>7169</v>
      </c>
      <c r="M403" s="3" t="s">
        <v>7168</v>
      </c>
      <c r="P403" s="3" t="s">
        <v>2434</v>
      </c>
      <c r="Q403" s="3">
        <f>IF(H403="TOEIC",VALUE(L403),0)</f>
        <v>0</v>
      </c>
      <c r="R403" s="3">
        <f>IF(H403="NEW TEPS",VALUE(L403),0)</f>
        <v>0</v>
      </c>
      <c r="S403" s="3">
        <f>IF(H403="TOEFL(ibt)",VALUE(L403),0)</f>
        <v>0</v>
      </c>
      <c r="T403" s="3">
        <f>IF(H403="JPT",VALUE(L403),0)</f>
        <v>0</v>
      </c>
      <c r="U403" s="3">
        <f>IF(H403="HSK",VALUE(K403),0)</f>
        <v>6</v>
      </c>
      <c r="V403" s="3">
        <f>IF(H403="HSK",VALUE(L403),0)</f>
        <v>224</v>
      </c>
      <c r="W403" s="3">
        <f>IF(H403="G-TELP Level2",VALUE(L403),0)</f>
        <v>0</v>
      </c>
      <c r="X403" s="3">
        <f>IF(P403="A",IF(Q403&gt;849,1,IF(R403&gt;335,1,IF(S403&gt;97,1,IF(T403&gt;849,1,IF(W403&gt;82,1,IF(U403=6,1,IF(U403=5,IF(V403&gt;254,1,0),0))))))),IF(P403="B",IF(Q403&gt;699,1,IF(R403&gt;263,1,IF(S403&gt;78,1,IF(T403&gt;699,1,IF(W403&gt;63,1,IF(U403=6,1,IF(U403=5,IF(V403&gt;179,1,0),0))))))),IF(P403="C",IF(Q403&gt;599,1,IF(R403&gt;226,1,IF(S403&gt;67,1,IF(T403&gt;599,1,IF(W403&gt;49,1,IF(U403=6,1,IF(U403=5,1,IF(U403=4,IF(V403&gt;209,1,0),0)))))))),IF(P403="D",IF(Q403&gt;649,1,IF(R403&gt;244,1,IF(S403&gt;73,1,IF(T403&gt;649,1,IF(W403&gt;56,1,IF(U403=6,1,IF(U403=5,1,IF(U403=4,IF(V403&gt;254,1,0),0)))))))),0))))</f>
        <v>1</v>
      </c>
      <c r="Y403" s="3">
        <f>SUMIF(B:B,B403,X:X)</f>
        <v>2</v>
      </c>
      <c r="Z403" s="3" t="str">
        <f>IF(Y403&gt;0,"어학 충족","자격미달")</f>
        <v>어학 충족</v>
      </c>
      <c r="AA403" s="3"/>
      <c r="AB403" s="3" t="str">
        <f>IF(P403="A",IF(Q403&gt;849,"TOEIC 충족",IF(R403&gt;335,"New-TEPS 충족",IF(S403&gt;97,"TOEFL 충족",IF(T403&gt;849,"JPT 충족",IF(W403&gt;82,"G-TELP 충족",IF(U403=6,"HSK점수 충족",IF(U403=5,IF(V403&gt;254,"HSK점수 충족","자격미달"),"자격미달"))))))),IF(P403="B",IF(Q403&gt;699,"TOEIC 충족",IF(R403&gt;263,"New-TEPS 충족",IF(S403&gt;78,"TOEFL 충족",IF(T403&gt;699,"JPT 충족",IF(W403&gt;63,"G-TELP 충족",IF(U403=6,"HSK점수 충족",IF(U403=5,IF(V403&gt;179,"HSK점수 충족","자격미달"),"자격미달"))))))),IF(P403="C",IF(Q403&gt;599,"TOEIC 충족",IF(R403&gt;226,"New-TEPS 충족",IF(S403&gt;67,"TOEFL 충족",IF(T403&gt;599,"JPT 충족",IF(W403&gt;49,"G-TELP 충족",IF(U403=6,"HSK점수 충족",IF(U403=5,"HSK점수 충족",IF(U403=4,IF(V403&gt;209,"HSK점수 충족","자격미달"),"자격미달")))))))),IF(P403="D",IF(Q403&gt;649,"TOEIC 충족",IF(R403&gt;244,"New-TEPS 충족",IF(S403&gt;73,"TOEFL 충족",IF(T403&gt;649,"JPT 충족",IF(W403&gt;56,"G-TELP 충족",IF(U1344=6,"HSK점수 충족",IF(U1344=5,"HSK점수 충족",IF(U1344=4,IF(V1344&gt;254,"HSK점수 충족","자격미달"),"자격미달")))))))),0))))</f>
        <v>HSK점수 충족</v>
      </c>
      <c r="AC403" s="21"/>
      <c r="AD403" s="3">
        <f>IF(P403="A",VLOOKUP(Q403,[1]교육_어학_경력backdata!$B$3:$C$9,2,1),IF(P403="B",VLOOKUP(Q403,[1]교육_어학_경력backdata!$G$3:$H$9,2,1),IF(P403="C",0,"오류")))</f>
        <v>0</v>
      </c>
      <c r="AE403" s="3">
        <f>IF(P403="A",VLOOKUP(R403,[1]교육_어학_경력backdata!$B$11:$C$17,2,1),IF(P403="B",VLOOKUP(R403,[1]교육_어학_경력backdata!$G$11:$H$17,2,1),IF(P403="C",0,"오류")))</f>
        <v>0</v>
      </c>
      <c r="AF403" s="3">
        <f>IF(P403="A",VLOOKUP(S403,[1]교육_어학_경력backdata!$B$19:$C$25,2,1),IF(P403="B",VLOOKUP(S403,[1]교육_어학_경력backdata!$G$19:$H$25,2,1),IF(P403="C",0,"오류")))</f>
        <v>0</v>
      </c>
      <c r="AG403" s="3">
        <f>IF(P403="A",VLOOKUP(T403,[1]교육_어학_경력backdata!$B$3:$C$9,2,1),IF(P403="B",VLOOKUP(T403,[1]교육_어학_경력backdata!$G$3:$H$9,2,1),IF(P403="C",0,"오류")))</f>
        <v>0</v>
      </c>
      <c r="AH403" s="3">
        <f>IF(P403="A",IF(U403=0,0,IF(U403=4,0,IF(U403=5,VLOOKUP(V403,[1]교육_어학_경력backdata!$B$27:$C$29,2,1),IF(U403=6,VLOOKUP(V403,[1]교육_어학_경력backdata!$B$31:$C$34,2,1))))),IF(P403="B",IF(U403=0,0,IF(U403=4,0,IF(U403=5,VLOOKUP(V403,[1]교육_어학_경력backdata!$G$27:$H$31,2,1),IF(U403=6,VLOOKUP(V403,[1]교육_어학_경력backdata!$G$33:$H$34,2,1))))),IF(CT403="C",0,"오류")))</f>
        <v>20</v>
      </c>
      <c r="AI403" s="3">
        <f>IF(P403="A",VLOOKUP(W403,[1]교육_어학_경력backdata!$B$36:$C$42,2,1),IF(P403="B",VLOOKUP(W403,[1]교육_어학_경력backdata!$G$36:$H$42,2,1),IF(P403="C",0,"오류")))</f>
        <v>0</v>
      </c>
      <c r="AJ403" s="3">
        <f>SUM(AD403:AI403)</f>
        <v>20</v>
      </c>
      <c r="AK403" s="3">
        <f>_xlfn.MAXIFS(AJ:AJ,B:B,B403)</f>
        <v>20</v>
      </c>
      <c r="AL403" s="3"/>
      <c r="AM403" s="21"/>
      <c r="AN403" s="3" t="s">
        <v>6404</v>
      </c>
      <c r="AO403" s="3">
        <v>10</v>
      </c>
    </row>
    <row r="404" spans="1:41" x14ac:dyDescent="0.4">
      <c r="A404" s="7">
        <f>IF(B403=B404,A403,A403+1)</f>
        <v>372</v>
      </c>
      <c r="B404" s="7" t="s">
        <v>4400</v>
      </c>
      <c r="C404" s="7" t="s">
        <v>4399</v>
      </c>
      <c r="D404" s="7" t="s">
        <v>3044</v>
      </c>
      <c r="E404" s="7" t="s">
        <v>3043</v>
      </c>
      <c r="F404" s="3">
        <f>IF(B404=B403,F403+1,1)</f>
        <v>2</v>
      </c>
      <c r="G404" s="3" t="s">
        <v>6380</v>
      </c>
      <c r="H404" s="3" t="s">
        <v>6379</v>
      </c>
      <c r="I404" s="3" t="s">
        <v>6378</v>
      </c>
      <c r="J404" s="3" t="s">
        <v>6433</v>
      </c>
      <c r="K404" s="3"/>
      <c r="L404" s="3" t="s">
        <v>6674</v>
      </c>
      <c r="M404" s="3" t="s">
        <v>7167</v>
      </c>
      <c r="P404" s="3" t="s">
        <v>2434</v>
      </c>
      <c r="Q404" s="3">
        <f>IF(H404="TOEIC",VALUE(L404),0)</f>
        <v>905</v>
      </c>
      <c r="R404" s="3">
        <f>IF(H404="NEW TEPS",VALUE(L404),0)</f>
        <v>0</v>
      </c>
      <c r="S404" s="3">
        <f>IF(H404="TOEFL(ibt)",VALUE(L404),0)</f>
        <v>0</v>
      </c>
      <c r="T404" s="3">
        <f>IF(H404="JPT",VALUE(L404),0)</f>
        <v>0</v>
      </c>
      <c r="U404" s="3">
        <f>IF(H404="HSK",VALUE(K404),0)</f>
        <v>0</v>
      </c>
      <c r="V404" s="3">
        <f>IF(H404="HSK",VALUE(L404),0)</f>
        <v>0</v>
      </c>
      <c r="W404" s="3">
        <f>IF(H404="G-TELP Level2",VALUE(L404),0)</f>
        <v>0</v>
      </c>
      <c r="X404" s="3">
        <f>IF(P404="A",IF(Q404&gt;849,1,IF(R404&gt;335,1,IF(S404&gt;97,1,IF(T404&gt;849,1,IF(W404&gt;82,1,IF(U404=6,1,IF(U404=5,IF(V404&gt;254,1,0),0))))))),IF(P404="B",IF(Q404&gt;699,1,IF(R404&gt;263,1,IF(S404&gt;78,1,IF(T404&gt;699,1,IF(W404&gt;63,1,IF(U404=6,1,IF(U404=5,IF(V404&gt;179,1,0),0))))))),IF(P404="C",IF(Q404&gt;599,1,IF(R404&gt;226,1,IF(S404&gt;67,1,IF(T404&gt;599,1,IF(W404&gt;49,1,IF(U404=6,1,IF(U404=5,1,IF(U404=4,IF(V404&gt;209,1,0),0)))))))),IF(P404="D",IF(Q404&gt;649,1,IF(R404&gt;244,1,IF(S404&gt;73,1,IF(T404&gt;649,1,IF(W404&gt;56,1,IF(U404=6,1,IF(U404=5,1,IF(U404=4,IF(V404&gt;254,1,0),0)))))))),0))))</f>
        <v>1</v>
      </c>
      <c r="Y404" s="3">
        <f>SUMIF(B:B,B404,X:X)</f>
        <v>2</v>
      </c>
      <c r="Z404" s="3" t="str">
        <f>IF(Y404&gt;0,"어학 충족","자격미달")</f>
        <v>어학 충족</v>
      </c>
      <c r="AA404" s="3"/>
      <c r="AB404" s="3" t="str">
        <f>IF(P404="A",IF(Q404&gt;849,"TOEIC 충족",IF(R404&gt;335,"New-TEPS 충족",IF(S404&gt;97,"TOEFL 충족",IF(T404&gt;849,"JPT 충족",IF(W404&gt;82,"G-TELP 충족",IF(U404=6,"HSK점수 충족",IF(U404=5,IF(V404&gt;254,"HSK점수 충족","자격미달"),"자격미달"))))))),IF(P404="B",IF(Q404&gt;699,"TOEIC 충족",IF(R404&gt;263,"New-TEPS 충족",IF(S404&gt;78,"TOEFL 충족",IF(T404&gt;699,"JPT 충족",IF(W404&gt;63,"G-TELP 충족",IF(U404=6,"HSK점수 충족",IF(U404=5,IF(V404&gt;179,"HSK점수 충족","자격미달"),"자격미달"))))))),IF(P404="C",IF(Q404&gt;599,"TOEIC 충족",IF(R404&gt;226,"New-TEPS 충족",IF(S404&gt;67,"TOEFL 충족",IF(T404&gt;599,"JPT 충족",IF(W404&gt;49,"G-TELP 충족",IF(U404=6,"HSK점수 충족",IF(U404=5,"HSK점수 충족",IF(U404=4,IF(V404&gt;209,"HSK점수 충족","자격미달"),"자격미달")))))))),IF(P404="D",IF(Q404&gt;649,"TOEIC 충족",IF(R404&gt;244,"New-TEPS 충족",IF(S404&gt;73,"TOEFL 충족",IF(T404&gt;649,"JPT 충족",IF(W404&gt;56,"G-TELP 충족",IF(U1345=6,"HSK점수 충족",IF(U1345=5,"HSK점수 충족",IF(U1345=4,IF(V1345&gt;254,"HSK점수 충족","자격미달"),"자격미달")))))))),0))))</f>
        <v>TOEIC 충족</v>
      </c>
      <c r="AC404" s="21"/>
      <c r="AD404" s="3">
        <f>IF(P404="A",VLOOKUP(Q404,[1]교육_어학_경력backdata!$B$3:$C$9,2,1),IF(P404="B",VLOOKUP(Q404,[1]교육_어학_경력backdata!$G$3:$H$9,2,1),IF(P404="C",0,"오류")))</f>
        <v>16</v>
      </c>
      <c r="AE404" s="3">
        <f>IF(P404="A",VLOOKUP(R404,[1]교육_어학_경력backdata!$B$11:$C$17,2,1),IF(P404="B",VLOOKUP(R404,[1]교육_어학_경력backdata!$G$11:$H$17,2,1),IF(P404="C",0,"오류")))</f>
        <v>0</v>
      </c>
      <c r="AF404" s="3">
        <f>IF(P404="A",VLOOKUP(S404,[1]교육_어학_경력backdata!$B$19:$C$25,2,1),IF(P404="B",VLOOKUP(S404,[1]교육_어학_경력backdata!$G$19:$H$25,2,1),IF(P404="C",0,"오류")))</f>
        <v>0</v>
      </c>
      <c r="AG404" s="3">
        <f>IF(P404="A",VLOOKUP(T404,[1]교육_어학_경력backdata!$B$3:$C$9,2,1),IF(P404="B",VLOOKUP(T404,[1]교육_어학_경력backdata!$G$3:$H$9,2,1),IF(P404="C",0,"오류")))</f>
        <v>0</v>
      </c>
      <c r="AH404" s="3">
        <f>IF(P404="A",IF(U404=0,0,IF(U404=4,0,IF(U404=5,VLOOKUP(V404,[1]교육_어학_경력backdata!$B$27:$C$29,2,1),IF(U404=6,VLOOKUP(V404,[1]교육_어학_경력backdata!$B$31:$C$34,2,1))))),IF(P404="B",IF(U404=0,0,IF(U404=4,0,IF(U404=5,VLOOKUP(V404,[1]교육_어학_경력backdata!$G$27:$H$31,2,1),IF(U404=6,VLOOKUP(V404,[1]교육_어학_경력backdata!$G$33:$H$34,2,1))))),IF(CT404="C",0,"오류")))</f>
        <v>0</v>
      </c>
      <c r="AI404" s="3">
        <f>IF(P404="A",VLOOKUP(W404,[1]교육_어학_경력backdata!$B$36:$C$42,2,1),IF(P404="B",VLOOKUP(W404,[1]교육_어학_경력backdata!$G$36:$H$42,2,1),IF(P404="C",0,"오류")))</f>
        <v>0</v>
      </c>
      <c r="AJ404" s="3">
        <f>SUM(AD404:AI404)</f>
        <v>16</v>
      </c>
      <c r="AK404" s="3">
        <f>_xlfn.MAXIFS(AJ:AJ,B:B,B404)</f>
        <v>20</v>
      </c>
      <c r="AL404" s="3"/>
      <c r="AM404" s="21"/>
      <c r="AN404" s="3" t="s">
        <v>6404</v>
      </c>
      <c r="AO404" s="3">
        <v>10</v>
      </c>
    </row>
    <row r="405" spans="1:41" x14ac:dyDescent="0.4">
      <c r="A405" s="4">
        <f>IF(B404=B405,A404,A404+1)</f>
        <v>373</v>
      </c>
      <c r="B405" s="4" t="s">
        <v>4395</v>
      </c>
      <c r="C405" s="4" t="s">
        <v>4394</v>
      </c>
      <c r="D405" s="4" t="s">
        <v>3044</v>
      </c>
      <c r="E405" s="4" t="s">
        <v>3043</v>
      </c>
      <c r="F405" s="4">
        <f>IF(B405=B404,F404+1,1)</f>
        <v>1</v>
      </c>
      <c r="G405" s="4" t="s">
        <v>6380</v>
      </c>
      <c r="H405" s="4" t="s">
        <v>6379</v>
      </c>
      <c r="I405" s="4" t="s">
        <v>6378</v>
      </c>
      <c r="J405" s="4" t="s">
        <v>6469</v>
      </c>
      <c r="K405" s="4"/>
      <c r="L405" s="4" t="s">
        <v>6454</v>
      </c>
      <c r="M405" s="4" t="s">
        <v>7166</v>
      </c>
      <c r="P405" s="4" t="s">
        <v>2434</v>
      </c>
      <c r="Q405" s="4">
        <f>IF(H405="TOEIC",VALUE(L405),0)</f>
        <v>895</v>
      </c>
      <c r="R405" s="4">
        <f>IF(H405="NEW TEPS",VALUE(L405),0)</f>
        <v>0</v>
      </c>
      <c r="S405" s="4">
        <f>IF(H405="TOEFL(ibt)",VALUE(L405),0)</f>
        <v>0</v>
      </c>
      <c r="T405" s="4">
        <f>IF(H405="JPT",VALUE(L405),0)</f>
        <v>0</v>
      </c>
      <c r="U405" s="4">
        <f>IF(H405="HSK",VALUE(K405),0)</f>
        <v>0</v>
      </c>
      <c r="V405" s="4">
        <f>IF(H405="HSK",VALUE(L405),0)</f>
        <v>0</v>
      </c>
      <c r="W405" s="4">
        <f>IF(H405="G-TELP Level2",VALUE(L405),0)</f>
        <v>0</v>
      </c>
      <c r="X405" s="4">
        <f>IF(P405="A",IF(Q405&gt;849,1,IF(R405&gt;335,1,IF(S405&gt;97,1,IF(T405&gt;849,1,IF(W405&gt;82,1,IF(U405=6,1,IF(U405=5,IF(V405&gt;254,1,0),0))))))),IF(P405="B",IF(Q405&gt;699,1,IF(R405&gt;263,1,IF(S405&gt;78,1,IF(T405&gt;699,1,IF(W405&gt;63,1,IF(U405=6,1,IF(U405=5,IF(V405&gt;179,1,0),0))))))),IF(P405="C",IF(Q405&gt;599,1,IF(R405&gt;226,1,IF(S405&gt;67,1,IF(T405&gt;599,1,IF(W405&gt;49,1,IF(U405=6,1,IF(U405=5,1,IF(U405=4,IF(V405&gt;209,1,0),0)))))))),IF(P405="D",IF(Q405&gt;649,1,IF(R405&gt;244,1,IF(S405&gt;73,1,IF(T405&gt;649,1,IF(W405&gt;56,1,IF(U405=6,1,IF(U405=5,1,IF(U405=4,IF(V405&gt;254,1,0),0)))))))),0))))</f>
        <v>1</v>
      </c>
      <c r="Y405" s="4">
        <f>SUMIF(B:B,B405,X:X)</f>
        <v>1</v>
      </c>
      <c r="Z405" s="4" t="str">
        <f>IF(Y405&gt;0,"어학 충족","자격미달")</f>
        <v>어학 충족</v>
      </c>
      <c r="AA405" s="4"/>
      <c r="AB405" s="4" t="str">
        <f>IF(P405="A",IF(Q405&gt;849,"TOEIC 충족",IF(R405&gt;335,"New-TEPS 충족",IF(S405&gt;97,"TOEFL 충족",IF(T405&gt;849,"JPT 충족",IF(W405&gt;82,"G-TELP 충족",IF(U405=6,"HSK점수 충족",IF(U405=5,IF(V405&gt;254,"HSK점수 충족","자격미달"),"자격미달"))))))),IF(P405="B",IF(Q405&gt;699,"TOEIC 충족",IF(R405&gt;263,"New-TEPS 충족",IF(S405&gt;78,"TOEFL 충족",IF(T405&gt;699,"JPT 충족",IF(W405&gt;63,"G-TELP 충족",IF(U405=6,"HSK점수 충족",IF(U405=5,IF(V405&gt;179,"HSK점수 충족","자격미달"),"자격미달"))))))),IF(P405="C",IF(Q405&gt;599,"TOEIC 충족",IF(R405&gt;226,"New-TEPS 충족",IF(S405&gt;67,"TOEFL 충족",IF(T405&gt;599,"JPT 충족",IF(W405&gt;49,"G-TELP 충족",IF(U405=6,"HSK점수 충족",IF(U405=5,"HSK점수 충족",IF(U405=4,IF(V405&gt;209,"HSK점수 충족","자격미달"),"자격미달")))))))),IF(P405="D",IF(Q405&gt;649,"TOEIC 충족",IF(R405&gt;244,"New-TEPS 충족",IF(S405&gt;73,"TOEFL 충족",IF(T405&gt;649,"JPT 충족",IF(W405&gt;56,"G-TELP 충족",IF(U1346=6,"HSK점수 충족",IF(U1346=5,"HSK점수 충족",IF(U1346=4,IF(V1346&gt;254,"HSK점수 충족","자격미달"),"자격미달")))))))),0))))</f>
        <v>TOEIC 충족</v>
      </c>
      <c r="AC405" s="21"/>
      <c r="AD405" s="4">
        <f>IF(P405="A",VLOOKUP(Q405,[1]교육_어학_경력backdata!$B$3:$C$9,2,1),IF(P405="B",VLOOKUP(Q405,[1]교육_어학_경력backdata!$G$3:$H$9,2,1),IF(P405="C",0,"오류")))</f>
        <v>14</v>
      </c>
      <c r="AE405" s="4">
        <f>IF(P405="A",VLOOKUP(R405,[1]교육_어학_경력backdata!$B$11:$C$17,2,1),IF(P405="B",VLOOKUP(R405,[1]교육_어학_경력backdata!$G$11:$H$17,2,1),IF(P405="C",0,"오류")))</f>
        <v>0</v>
      </c>
      <c r="AF405" s="4">
        <f>IF(P405="A",VLOOKUP(S405,[1]교육_어학_경력backdata!$B$19:$C$25,2,1),IF(P405="B",VLOOKUP(S405,[1]교육_어학_경력backdata!$G$19:$H$25,2,1),IF(P405="C",0,"오류")))</f>
        <v>0</v>
      </c>
      <c r="AG405" s="4">
        <f>IF(P405="A",VLOOKUP(T405,[1]교육_어학_경력backdata!$B$3:$C$9,2,1),IF(P405="B",VLOOKUP(T405,[1]교육_어학_경력backdata!$G$3:$H$9,2,1),IF(P405="C",0,"오류")))</f>
        <v>0</v>
      </c>
      <c r="AH405" s="4">
        <f>IF(P405="A",IF(U405=0,0,IF(U405=4,0,IF(U405=5,VLOOKUP(V405,[1]교육_어학_경력backdata!$B$27:$C$29,2,1),IF(U405=6,VLOOKUP(V405,[1]교육_어학_경력backdata!$B$31:$C$34,2,1))))),IF(P405="B",IF(U405=0,0,IF(U405=4,0,IF(U405=5,VLOOKUP(V405,[1]교육_어학_경력backdata!$G$27:$H$31,2,1),IF(U405=6,VLOOKUP(V405,[1]교육_어학_경력backdata!$G$33:$H$34,2,1))))),IF(CT405="C",0,"오류")))</f>
        <v>0</v>
      </c>
      <c r="AI405" s="4">
        <f>IF(P405="A",VLOOKUP(W405,[1]교육_어학_경력backdata!$B$36:$C$42,2,1),IF(P405="B",VLOOKUP(W405,[1]교육_어학_경력backdata!$G$36:$H$42,2,1),IF(P405="C",0,"오류")))</f>
        <v>0</v>
      </c>
      <c r="AJ405" s="4">
        <f>SUM(AD405:AI405)</f>
        <v>14</v>
      </c>
      <c r="AK405" s="4">
        <f>_xlfn.MAXIFS(AJ:AJ,B:B,B405)</f>
        <v>14</v>
      </c>
      <c r="AL405" s="4"/>
      <c r="AM405" s="21"/>
      <c r="AN405" s="4"/>
      <c r="AO405" s="4"/>
    </row>
    <row r="406" spans="1:41" x14ac:dyDescent="0.4">
      <c r="A406" s="3">
        <f>IF(B405=B406,A405,A405+1)</f>
        <v>374</v>
      </c>
      <c r="B406" s="3" t="s">
        <v>4390</v>
      </c>
      <c r="C406" s="3" t="s">
        <v>1151</v>
      </c>
      <c r="D406" s="3" t="s">
        <v>3044</v>
      </c>
      <c r="E406" s="3" t="s">
        <v>3043</v>
      </c>
      <c r="F406" s="3">
        <f>IF(B406=B405,F405+1,1)</f>
        <v>1</v>
      </c>
      <c r="G406" s="3" t="s">
        <v>6380</v>
      </c>
      <c r="H406" s="3" t="s">
        <v>6379</v>
      </c>
      <c r="I406" s="3" t="s">
        <v>6378</v>
      </c>
      <c r="J406" s="3" t="s">
        <v>6478</v>
      </c>
      <c r="K406" s="3"/>
      <c r="L406" s="3" t="s">
        <v>6875</v>
      </c>
      <c r="M406" s="3" t="s">
        <v>7165</v>
      </c>
      <c r="P406" s="3" t="s">
        <v>2434</v>
      </c>
      <c r="Q406" s="3">
        <f>IF(H406="TOEIC",VALUE(L406),0)</f>
        <v>970</v>
      </c>
      <c r="R406" s="3">
        <f>IF(H406="NEW TEPS",VALUE(L406),0)</f>
        <v>0</v>
      </c>
      <c r="S406" s="3">
        <f>IF(H406="TOEFL(ibt)",VALUE(L406),0)</f>
        <v>0</v>
      </c>
      <c r="T406" s="3">
        <f>IF(H406="JPT",VALUE(L406),0)</f>
        <v>0</v>
      </c>
      <c r="U406" s="3">
        <f>IF(H406="HSK",VALUE(K406),0)</f>
        <v>0</v>
      </c>
      <c r="V406" s="3">
        <f>IF(H406="HSK",VALUE(L406),0)</f>
        <v>0</v>
      </c>
      <c r="W406" s="3">
        <f>IF(H406="G-TELP Level2",VALUE(L406),0)</f>
        <v>0</v>
      </c>
      <c r="X406" s="3">
        <f>IF(P406="A",IF(Q406&gt;849,1,IF(R406&gt;335,1,IF(S406&gt;97,1,IF(T406&gt;849,1,IF(W406&gt;82,1,IF(U406=6,1,IF(U406=5,IF(V406&gt;254,1,0),0))))))),IF(P406="B",IF(Q406&gt;699,1,IF(R406&gt;263,1,IF(S406&gt;78,1,IF(T406&gt;699,1,IF(W406&gt;63,1,IF(U406=6,1,IF(U406=5,IF(V406&gt;179,1,0),0))))))),IF(P406="C",IF(Q406&gt;599,1,IF(R406&gt;226,1,IF(S406&gt;67,1,IF(T406&gt;599,1,IF(W406&gt;49,1,IF(U406=6,1,IF(U406=5,1,IF(U406=4,IF(V406&gt;209,1,0),0)))))))),IF(P406="D",IF(Q406&gt;649,1,IF(R406&gt;244,1,IF(S406&gt;73,1,IF(T406&gt;649,1,IF(W406&gt;56,1,IF(U406=6,1,IF(U406=5,1,IF(U406=4,IF(V406&gt;254,1,0),0)))))))),0))))</f>
        <v>1</v>
      </c>
      <c r="Y406" s="3">
        <f>SUMIF(B:B,B406,X:X)</f>
        <v>1</v>
      </c>
      <c r="Z406" s="3" t="str">
        <f>IF(Y406&gt;0,"어학 충족","자격미달")</f>
        <v>어학 충족</v>
      </c>
      <c r="AA406" s="3"/>
      <c r="AB406" s="3" t="str">
        <f>IF(P406="A",IF(Q406&gt;849,"TOEIC 충족",IF(R406&gt;335,"New-TEPS 충족",IF(S406&gt;97,"TOEFL 충족",IF(T406&gt;849,"JPT 충족",IF(W406&gt;82,"G-TELP 충족",IF(U406=6,"HSK점수 충족",IF(U406=5,IF(V406&gt;254,"HSK점수 충족","자격미달"),"자격미달"))))))),IF(P406="B",IF(Q406&gt;699,"TOEIC 충족",IF(R406&gt;263,"New-TEPS 충족",IF(S406&gt;78,"TOEFL 충족",IF(T406&gt;699,"JPT 충족",IF(W406&gt;63,"G-TELP 충족",IF(U406=6,"HSK점수 충족",IF(U406=5,IF(V406&gt;179,"HSK점수 충족","자격미달"),"자격미달"))))))),IF(P406="C",IF(Q406&gt;599,"TOEIC 충족",IF(R406&gt;226,"New-TEPS 충족",IF(S406&gt;67,"TOEFL 충족",IF(T406&gt;599,"JPT 충족",IF(W406&gt;49,"G-TELP 충족",IF(U406=6,"HSK점수 충족",IF(U406=5,"HSK점수 충족",IF(U406=4,IF(V406&gt;209,"HSK점수 충족","자격미달"),"자격미달")))))))),IF(P406="D",IF(Q406&gt;649,"TOEIC 충족",IF(R406&gt;244,"New-TEPS 충족",IF(S406&gt;73,"TOEFL 충족",IF(T406&gt;649,"JPT 충족",IF(W406&gt;56,"G-TELP 충족",IF(U1347=6,"HSK점수 충족",IF(U1347=5,"HSK점수 충족",IF(U1347=4,IF(V1347&gt;254,"HSK점수 충족","자격미달"),"자격미달")))))))),0))))</f>
        <v>TOEIC 충족</v>
      </c>
      <c r="AC406" s="21"/>
      <c r="AD406" s="3">
        <f>IF(P406="A",VLOOKUP(Q406,[1]교육_어학_경력backdata!$B$3:$C$9,2,1),IF(P406="B",VLOOKUP(Q406,[1]교육_어학_경력backdata!$G$3:$H$9,2,1),IF(P406="C",0,"오류")))</f>
        <v>20</v>
      </c>
      <c r="AE406" s="3">
        <f>IF(P406="A",VLOOKUP(R406,[1]교육_어학_경력backdata!$B$11:$C$17,2,1),IF(P406="B",VLOOKUP(R406,[1]교육_어학_경력backdata!$G$11:$H$17,2,1),IF(P406="C",0,"오류")))</f>
        <v>0</v>
      </c>
      <c r="AF406" s="3">
        <f>IF(P406="A",VLOOKUP(S406,[1]교육_어학_경력backdata!$B$19:$C$25,2,1),IF(P406="B",VLOOKUP(S406,[1]교육_어학_경력backdata!$G$19:$H$25,2,1),IF(P406="C",0,"오류")))</f>
        <v>0</v>
      </c>
      <c r="AG406" s="3">
        <f>IF(P406="A",VLOOKUP(T406,[1]교육_어학_경력backdata!$B$3:$C$9,2,1),IF(P406="B",VLOOKUP(T406,[1]교육_어학_경력backdata!$G$3:$H$9,2,1),IF(P406="C",0,"오류")))</f>
        <v>0</v>
      </c>
      <c r="AH406" s="3">
        <f>IF(P406="A",IF(U406=0,0,IF(U406=4,0,IF(U406=5,VLOOKUP(V406,[1]교육_어학_경력backdata!$B$27:$C$29,2,1),IF(U406=6,VLOOKUP(V406,[1]교육_어학_경력backdata!$B$31:$C$34,2,1))))),IF(P406="B",IF(U406=0,0,IF(U406=4,0,IF(U406=5,VLOOKUP(V406,[1]교육_어학_경력backdata!$G$27:$H$31,2,1),IF(U406=6,VLOOKUP(V406,[1]교육_어학_경력backdata!$G$33:$H$34,2,1))))),IF(CT406="C",0,"오류")))</f>
        <v>0</v>
      </c>
      <c r="AI406" s="3">
        <f>IF(P406="A",VLOOKUP(W406,[1]교육_어학_경력backdata!$B$36:$C$42,2,1),IF(P406="B",VLOOKUP(W406,[1]교육_어학_경력backdata!$G$36:$H$42,2,1),IF(P406="C",0,"오류")))</f>
        <v>0</v>
      </c>
      <c r="AJ406" s="3">
        <f>SUM(AD406:AI406)</f>
        <v>20</v>
      </c>
      <c r="AK406" s="3">
        <f>_xlfn.MAXIFS(AJ:AJ,B:B,B406)</f>
        <v>20</v>
      </c>
      <c r="AL406" s="3"/>
      <c r="AM406" s="21"/>
      <c r="AN406" s="3"/>
      <c r="AO406" s="3"/>
    </row>
    <row r="407" spans="1:41" x14ac:dyDescent="0.4">
      <c r="A407" s="4">
        <f>IF(B406=B407,A406,A406+1)</f>
        <v>375</v>
      </c>
      <c r="B407" s="4" t="s">
        <v>4387</v>
      </c>
      <c r="C407" s="4" t="s">
        <v>402</v>
      </c>
      <c r="D407" s="4" t="s">
        <v>3044</v>
      </c>
      <c r="E407" s="4" t="s">
        <v>3043</v>
      </c>
      <c r="F407" s="4">
        <f>IF(B407=B406,F406+1,1)</f>
        <v>1</v>
      </c>
      <c r="G407" s="4" t="s">
        <v>6380</v>
      </c>
      <c r="H407" s="4" t="s">
        <v>6379</v>
      </c>
      <c r="I407" s="4" t="s">
        <v>6378</v>
      </c>
      <c r="J407" s="4" t="s">
        <v>6544</v>
      </c>
      <c r="K407" s="4"/>
      <c r="L407" s="4" t="s">
        <v>6448</v>
      </c>
      <c r="M407" s="4" t="s">
        <v>7164</v>
      </c>
      <c r="P407" s="4" t="s">
        <v>2434</v>
      </c>
      <c r="Q407" s="4">
        <f>IF(H407="TOEIC",VALUE(L407),0)</f>
        <v>865</v>
      </c>
      <c r="R407" s="4">
        <f>IF(H407="NEW TEPS",VALUE(L407),0)</f>
        <v>0</v>
      </c>
      <c r="S407" s="4">
        <f>IF(H407="TOEFL(ibt)",VALUE(L407),0)</f>
        <v>0</v>
      </c>
      <c r="T407" s="4">
        <f>IF(H407="JPT",VALUE(L407),0)</f>
        <v>0</v>
      </c>
      <c r="U407" s="4">
        <f>IF(H407="HSK",VALUE(K407),0)</f>
        <v>0</v>
      </c>
      <c r="V407" s="4">
        <f>IF(H407="HSK",VALUE(L407),0)</f>
        <v>0</v>
      </c>
      <c r="W407" s="4">
        <f>IF(H407="G-TELP Level2",VALUE(L407),0)</f>
        <v>0</v>
      </c>
      <c r="X407" s="4">
        <f>IF(P407="A",IF(Q407&gt;849,1,IF(R407&gt;335,1,IF(S407&gt;97,1,IF(T407&gt;849,1,IF(W407&gt;82,1,IF(U407=6,1,IF(U407=5,IF(V407&gt;254,1,0),0))))))),IF(P407="B",IF(Q407&gt;699,1,IF(R407&gt;263,1,IF(S407&gt;78,1,IF(T407&gt;699,1,IF(W407&gt;63,1,IF(U407=6,1,IF(U407=5,IF(V407&gt;179,1,0),0))))))),IF(P407="C",IF(Q407&gt;599,1,IF(R407&gt;226,1,IF(S407&gt;67,1,IF(T407&gt;599,1,IF(W407&gt;49,1,IF(U407=6,1,IF(U407=5,1,IF(U407=4,IF(V407&gt;209,1,0),0)))))))),IF(P407="D",IF(Q407&gt;649,1,IF(R407&gt;244,1,IF(S407&gt;73,1,IF(T407&gt;649,1,IF(W407&gt;56,1,IF(U407=6,1,IF(U407=5,1,IF(U407=4,IF(V407&gt;254,1,0),0)))))))),0))))</f>
        <v>1</v>
      </c>
      <c r="Y407" s="4">
        <f>SUMIF(B:B,B407,X:X)</f>
        <v>1</v>
      </c>
      <c r="Z407" s="4" t="str">
        <f>IF(Y407&gt;0,"어학 충족","자격미달")</f>
        <v>어학 충족</v>
      </c>
      <c r="AA407" s="4"/>
      <c r="AB407" s="4" t="str">
        <f>IF(P407="A",IF(Q407&gt;849,"TOEIC 충족",IF(R407&gt;335,"New-TEPS 충족",IF(S407&gt;97,"TOEFL 충족",IF(T407&gt;849,"JPT 충족",IF(W407&gt;82,"G-TELP 충족",IF(U407=6,"HSK점수 충족",IF(U407=5,IF(V407&gt;254,"HSK점수 충족","자격미달"),"자격미달"))))))),IF(P407="B",IF(Q407&gt;699,"TOEIC 충족",IF(R407&gt;263,"New-TEPS 충족",IF(S407&gt;78,"TOEFL 충족",IF(T407&gt;699,"JPT 충족",IF(W407&gt;63,"G-TELP 충족",IF(U407=6,"HSK점수 충족",IF(U407=5,IF(V407&gt;179,"HSK점수 충족","자격미달"),"자격미달"))))))),IF(P407="C",IF(Q407&gt;599,"TOEIC 충족",IF(R407&gt;226,"New-TEPS 충족",IF(S407&gt;67,"TOEFL 충족",IF(T407&gt;599,"JPT 충족",IF(W407&gt;49,"G-TELP 충족",IF(U407=6,"HSK점수 충족",IF(U407=5,"HSK점수 충족",IF(U407=4,IF(V407&gt;209,"HSK점수 충족","자격미달"),"자격미달")))))))),IF(P407="D",IF(Q407&gt;649,"TOEIC 충족",IF(R407&gt;244,"New-TEPS 충족",IF(S407&gt;73,"TOEFL 충족",IF(T407&gt;649,"JPT 충족",IF(W407&gt;56,"G-TELP 충족",IF(U1348=6,"HSK점수 충족",IF(U1348=5,"HSK점수 충족",IF(U1348=4,IF(V1348&gt;254,"HSK점수 충족","자격미달"),"자격미달")))))))),0))))</f>
        <v>TOEIC 충족</v>
      </c>
      <c r="AC407" s="21"/>
      <c r="AD407" s="4">
        <f>IF(P407="A",VLOOKUP(Q407,[1]교육_어학_경력backdata!$B$3:$C$9,2,1),IF(P407="B",VLOOKUP(Q407,[1]교육_어학_경력backdata!$G$3:$H$9,2,1),IF(P407="C",0,"오류")))</f>
        <v>12</v>
      </c>
      <c r="AE407" s="4">
        <f>IF(P407="A",VLOOKUP(R407,[1]교육_어학_경력backdata!$B$11:$C$17,2,1),IF(P407="B",VLOOKUP(R407,[1]교육_어학_경력backdata!$G$11:$H$17,2,1),IF(P407="C",0,"오류")))</f>
        <v>0</v>
      </c>
      <c r="AF407" s="4">
        <f>IF(P407="A",VLOOKUP(S407,[1]교육_어학_경력backdata!$B$19:$C$25,2,1),IF(P407="B",VLOOKUP(S407,[1]교육_어학_경력backdata!$G$19:$H$25,2,1),IF(P407="C",0,"오류")))</f>
        <v>0</v>
      </c>
      <c r="AG407" s="4">
        <f>IF(P407="A",VLOOKUP(T407,[1]교육_어학_경력backdata!$B$3:$C$9,2,1),IF(P407="B",VLOOKUP(T407,[1]교육_어학_경력backdata!$G$3:$H$9,2,1),IF(P407="C",0,"오류")))</f>
        <v>0</v>
      </c>
      <c r="AH407" s="4">
        <f>IF(P407="A",IF(U407=0,0,IF(U407=4,0,IF(U407=5,VLOOKUP(V407,[1]교육_어학_경력backdata!$B$27:$C$29,2,1),IF(U407=6,VLOOKUP(V407,[1]교육_어학_경력backdata!$B$31:$C$34,2,1))))),IF(P407="B",IF(U407=0,0,IF(U407=4,0,IF(U407=5,VLOOKUP(V407,[1]교육_어학_경력backdata!$G$27:$H$31,2,1),IF(U407=6,VLOOKUP(V407,[1]교육_어학_경력backdata!$G$33:$H$34,2,1))))),IF(CT407="C",0,"오류")))</f>
        <v>0</v>
      </c>
      <c r="AI407" s="4">
        <f>IF(P407="A",VLOOKUP(W407,[1]교육_어학_경력backdata!$B$36:$C$42,2,1),IF(P407="B",VLOOKUP(W407,[1]교육_어학_경력backdata!$G$36:$H$42,2,1),IF(P407="C",0,"오류")))</f>
        <v>0</v>
      </c>
      <c r="AJ407" s="4">
        <f>SUM(AD407:AI407)</f>
        <v>12</v>
      </c>
      <c r="AK407" s="4">
        <f>_xlfn.MAXIFS(AJ:AJ,B:B,B407)</f>
        <v>12</v>
      </c>
      <c r="AL407" s="4"/>
      <c r="AM407" s="21"/>
      <c r="AN407" s="4"/>
      <c r="AO407" s="4"/>
    </row>
    <row r="408" spans="1:41" x14ac:dyDescent="0.4">
      <c r="A408" s="3">
        <f>IF(B407=B408,A407,A407+1)</f>
        <v>376</v>
      </c>
      <c r="B408" s="3" t="s">
        <v>4382</v>
      </c>
      <c r="C408" s="3" t="s">
        <v>4381</v>
      </c>
      <c r="D408" s="3" t="s">
        <v>3044</v>
      </c>
      <c r="E408" s="3" t="s">
        <v>3043</v>
      </c>
      <c r="F408" s="3">
        <f>IF(B408=B407,F407+1,1)</f>
        <v>1</v>
      </c>
      <c r="G408" s="3" t="s">
        <v>6380</v>
      </c>
      <c r="H408" s="3" t="s">
        <v>6379</v>
      </c>
      <c r="I408" s="3" t="s">
        <v>6378</v>
      </c>
      <c r="J408" s="3" t="s">
        <v>6686</v>
      </c>
      <c r="K408" s="3"/>
      <c r="L408" s="3" t="s">
        <v>6411</v>
      </c>
      <c r="M408" s="3" t="s">
        <v>7163</v>
      </c>
      <c r="P408" s="3" t="s">
        <v>2434</v>
      </c>
      <c r="Q408" s="3">
        <f>IF(H408="TOEIC",VALUE(L408),0)</f>
        <v>915</v>
      </c>
      <c r="R408" s="3">
        <f>IF(H408="NEW TEPS",VALUE(L408),0)</f>
        <v>0</v>
      </c>
      <c r="S408" s="3">
        <f>IF(H408="TOEFL(ibt)",VALUE(L408),0)</f>
        <v>0</v>
      </c>
      <c r="T408" s="3">
        <f>IF(H408="JPT",VALUE(L408),0)</f>
        <v>0</v>
      </c>
      <c r="U408" s="3">
        <f>IF(H408="HSK",VALUE(K408),0)</f>
        <v>0</v>
      </c>
      <c r="V408" s="3">
        <f>IF(H408="HSK",VALUE(L408),0)</f>
        <v>0</v>
      </c>
      <c r="W408" s="3">
        <f>IF(H408="G-TELP Level2",VALUE(L408),0)</f>
        <v>0</v>
      </c>
      <c r="X408" s="3">
        <f>IF(P408="A",IF(Q408&gt;849,1,IF(R408&gt;335,1,IF(S408&gt;97,1,IF(T408&gt;849,1,IF(W408&gt;82,1,IF(U408=6,1,IF(U408=5,IF(V408&gt;254,1,0),0))))))),IF(P408="B",IF(Q408&gt;699,1,IF(R408&gt;263,1,IF(S408&gt;78,1,IF(T408&gt;699,1,IF(W408&gt;63,1,IF(U408=6,1,IF(U408=5,IF(V408&gt;179,1,0),0))))))),IF(P408="C",IF(Q408&gt;599,1,IF(R408&gt;226,1,IF(S408&gt;67,1,IF(T408&gt;599,1,IF(W408&gt;49,1,IF(U408=6,1,IF(U408=5,1,IF(U408=4,IF(V408&gt;209,1,0),0)))))))),IF(P408="D",IF(Q408&gt;649,1,IF(R408&gt;244,1,IF(S408&gt;73,1,IF(T408&gt;649,1,IF(W408&gt;56,1,IF(U408=6,1,IF(U408=5,1,IF(U408=4,IF(V408&gt;254,1,0),0)))))))),0))))</f>
        <v>1</v>
      </c>
      <c r="Y408" s="3">
        <f>SUMIF(B:B,B408,X:X)</f>
        <v>1</v>
      </c>
      <c r="Z408" s="3" t="str">
        <f>IF(Y408&gt;0,"어학 충족","자격미달")</f>
        <v>어학 충족</v>
      </c>
      <c r="AA408" s="3"/>
      <c r="AB408" s="3" t="str">
        <f>IF(P408="A",IF(Q408&gt;849,"TOEIC 충족",IF(R408&gt;335,"New-TEPS 충족",IF(S408&gt;97,"TOEFL 충족",IF(T408&gt;849,"JPT 충족",IF(W408&gt;82,"G-TELP 충족",IF(U408=6,"HSK점수 충족",IF(U408=5,IF(V408&gt;254,"HSK점수 충족","자격미달"),"자격미달"))))))),IF(P408="B",IF(Q408&gt;699,"TOEIC 충족",IF(R408&gt;263,"New-TEPS 충족",IF(S408&gt;78,"TOEFL 충족",IF(T408&gt;699,"JPT 충족",IF(W408&gt;63,"G-TELP 충족",IF(U408=6,"HSK점수 충족",IF(U408=5,IF(V408&gt;179,"HSK점수 충족","자격미달"),"자격미달"))))))),IF(P408="C",IF(Q408&gt;599,"TOEIC 충족",IF(R408&gt;226,"New-TEPS 충족",IF(S408&gt;67,"TOEFL 충족",IF(T408&gt;599,"JPT 충족",IF(W408&gt;49,"G-TELP 충족",IF(U408=6,"HSK점수 충족",IF(U408=5,"HSK점수 충족",IF(U408=4,IF(V408&gt;209,"HSK점수 충족","자격미달"),"자격미달")))))))),IF(P408="D",IF(Q408&gt;649,"TOEIC 충족",IF(R408&gt;244,"New-TEPS 충족",IF(S408&gt;73,"TOEFL 충족",IF(T408&gt;649,"JPT 충족",IF(W408&gt;56,"G-TELP 충족",IF(U1349=6,"HSK점수 충족",IF(U1349=5,"HSK점수 충족",IF(U1349=4,IF(V1349&gt;254,"HSK점수 충족","자격미달"),"자격미달")))))))),0))))</f>
        <v>TOEIC 충족</v>
      </c>
      <c r="AC408" s="21"/>
      <c r="AD408" s="3">
        <f>IF(P408="A",VLOOKUP(Q408,[1]교육_어학_경력backdata!$B$3:$C$9,2,1),IF(P408="B",VLOOKUP(Q408,[1]교육_어학_경력backdata!$G$3:$H$9,2,1),IF(P408="C",0,"오류")))</f>
        <v>16</v>
      </c>
      <c r="AE408" s="3">
        <f>IF(P408="A",VLOOKUP(R408,[1]교육_어학_경력backdata!$B$11:$C$17,2,1),IF(P408="B",VLOOKUP(R408,[1]교육_어학_경력backdata!$G$11:$H$17,2,1),IF(P408="C",0,"오류")))</f>
        <v>0</v>
      </c>
      <c r="AF408" s="3">
        <f>IF(P408="A",VLOOKUP(S408,[1]교육_어학_경력backdata!$B$19:$C$25,2,1),IF(P408="B",VLOOKUP(S408,[1]교육_어학_경력backdata!$G$19:$H$25,2,1),IF(P408="C",0,"오류")))</f>
        <v>0</v>
      </c>
      <c r="AG408" s="3">
        <f>IF(P408="A",VLOOKUP(T408,[1]교육_어학_경력backdata!$B$3:$C$9,2,1),IF(P408="B",VLOOKUP(T408,[1]교육_어학_경력backdata!$G$3:$H$9,2,1),IF(P408="C",0,"오류")))</f>
        <v>0</v>
      </c>
      <c r="AH408" s="3">
        <f>IF(P408="A",IF(U408=0,0,IF(U408=4,0,IF(U408=5,VLOOKUP(V408,[1]교육_어학_경력backdata!$B$27:$C$29,2,1),IF(U408=6,VLOOKUP(V408,[1]교육_어학_경력backdata!$B$31:$C$34,2,1))))),IF(P408="B",IF(U408=0,0,IF(U408=4,0,IF(U408=5,VLOOKUP(V408,[1]교육_어학_경력backdata!$G$27:$H$31,2,1),IF(U408=6,VLOOKUP(V408,[1]교육_어학_경력backdata!$G$33:$H$34,2,1))))),IF(CT408="C",0,"오류")))</f>
        <v>0</v>
      </c>
      <c r="AI408" s="3">
        <f>IF(P408="A",VLOOKUP(W408,[1]교육_어학_경력backdata!$B$36:$C$42,2,1),IF(P408="B",VLOOKUP(W408,[1]교육_어학_경력backdata!$G$36:$H$42,2,1),IF(P408="C",0,"오류")))</f>
        <v>0</v>
      </c>
      <c r="AJ408" s="3">
        <f>SUM(AD408:AI408)</f>
        <v>16</v>
      </c>
      <c r="AK408" s="3">
        <f>_xlfn.MAXIFS(AJ:AJ,B:B,B408)</f>
        <v>16</v>
      </c>
      <c r="AL408" s="3"/>
      <c r="AM408" s="21"/>
      <c r="AN408" s="3"/>
      <c r="AO408" s="3"/>
    </row>
    <row r="409" spans="1:41" x14ac:dyDescent="0.4">
      <c r="A409" s="4">
        <f>IF(B408=B409,A408,A408+1)</f>
        <v>377</v>
      </c>
      <c r="B409" s="4" t="s">
        <v>4377</v>
      </c>
      <c r="C409" s="4" t="s">
        <v>4376</v>
      </c>
      <c r="D409" s="4" t="s">
        <v>3044</v>
      </c>
      <c r="E409" s="4" t="s">
        <v>3043</v>
      </c>
      <c r="F409" s="4">
        <f>IF(B409=B408,F408+1,1)</f>
        <v>1</v>
      </c>
      <c r="G409" s="4" t="s">
        <v>6380</v>
      </c>
      <c r="H409" s="4" t="s">
        <v>6379</v>
      </c>
      <c r="I409" s="4" t="s">
        <v>6378</v>
      </c>
      <c r="J409" s="4" t="s">
        <v>6445</v>
      </c>
      <c r="K409" s="4"/>
      <c r="L409" s="4" t="s">
        <v>6674</v>
      </c>
      <c r="M409" s="4" t="s">
        <v>7162</v>
      </c>
      <c r="P409" s="4" t="s">
        <v>2434</v>
      </c>
      <c r="Q409" s="4">
        <f>IF(H409="TOEIC",VALUE(L409),0)</f>
        <v>905</v>
      </c>
      <c r="R409" s="4">
        <f>IF(H409="NEW TEPS",VALUE(L409),0)</f>
        <v>0</v>
      </c>
      <c r="S409" s="4">
        <f>IF(H409="TOEFL(ibt)",VALUE(L409),0)</f>
        <v>0</v>
      </c>
      <c r="T409" s="4">
        <f>IF(H409="JPT",VALUE(L409),0)</f>
        <v>0</v>
      </c>
      <c r="U409" s="4">
        <f>IF(H409="HSK",VALUE(K409),0)</f>
        <v>0</v>
      </c>
      <c r="V409" s="4">
        <f>IF(H409="HSK",VALUE(L409),0)</f>
        <v>0</v>
      </c>
      <c r="W409" s="4">
        <f>IF(H409="G-TELP Level2",VALUE(L409),0)</f>
        <v>0</v>
      </c>
      <c r="X409" s="4">
        <f>IF(P409="A",IF(Q409&gt;849,1,IF(R409&gt;335,1,IF(S409&gt;97,1,IF(T409&gt;849,1,IF(W409&gt;82,1,IF(U409=6,1,IF(U409=5,IF(V409&gt;254,1,0),0))))))),IF(P409="B",IF(Q409&gt;699,1,IF(R409&gt;263,1,IF(S409&gt;78,1,IF(T409&gt;699,1,IF(W409&gt;63,1,IF(U409=6,1,IF(U409=5,IF(V409&gt;179,1,0),0))))))),IF(P409="C",IF(Q409&gt;599,1,IF(R409&gt;226,1,IF(S409&gt;67,1,IF(T409&gt;599,1,IF(W409&gt;49,1,IF(U409=6,1,IF(U409=5,1,IF(U409=4,IF(V409&gt;209,1,0),0)))))))),IF(P409="D",IF(Q409&gt;649,1,IF(R409&gt;244,1,IF(S409&gt;73,1,IF(T409&gt;649,1,IF(W409&gt;56,1,IF(U409=6,1,IF(U409=5,1,IF(U409=4,IF(V409&gt;254,1,0),0)))))))),0))))</f>
        <v>1</v>
      </c>
      <c r="Y409" s="4">
        <f>SUMIF(B:B,B409,X:X)</f>
        <v>1</v>
      </c>
      <c r="Z409" s="4" t="str">
        <f>IF(Y409&gt;0,"어학 충족","자격미달")</f>
        <v>어학 충족</v>
      </c>
      <c r="AA409" s="4"/>
      <c r="AB409" s="4" t="str">
        <f>IF(P409="A",IF(Q409&gt;849,"TOEIC 충족",IF(R409&gt;335,"New-TEPS 충족",IF(S409&gt;97,"TOEFL 충족",IF(T409&gt;849,"JPT 충족",IF(W409&gt;82,"G-TELP 충족",IF(U409=6,"HSK점수 충족",IF(U409=5,IF(V409&gt;254,"HSK점수 충족","자격미달"),"자격미달"))))))),IF(P409="B",IF(Q409&gt;699,"TOEIC 충족",IF(R409&gt;263,"New-TEPS 충족",IF(S409&gt;78,"TOEFL 충족",IF(T409&gt;699,"JPT 충족",IF(W409&gt;63,"G-TELP 충족",IF(U409=6,"HSK점수 충족",IF(U409=5,IF(V409&gt;179,"HSK점수 충족","자격미달"),"자격미달"))))))),IF(P409="C",IF(Q409&gt;599,"TOEIC 충족",IF(R409&gt;226,"New-TEPS 충족",IF(S409&gt;67,"TOEFL 충족",IF(T409&gt;599,"JPT 충족",IF(W409&gt;49,"G-TELP 충족",IF(U409=6,"HSK점수 충족",IF(U409=5,"HSK점수 충족",IF(U409=4,IF(V409&gt;209,"HSK점수 충족","자격미달"),"자격미달")))))))),IF(P409="D",IF(Q409&gt;649,"TOEIC 충족",IF(R409&gt;244,"New-TEPS 충족",IF(S409&gt;73,"TOEFL 충족",IF(T409&gt;649,"JPT 충족",IF(W409&gt;56,"G-TELP 충족",IF(U1350=6,"HSK점수 충족",IF(U1350=5,"HSK점수 충족",IF(U1350=4,IF(V1350&gt;254,"HSK점수 충족","자격미달"),"자격미달")))))))),0))))</f>
        <v>TOEIC 충족</v>
      </c>
      <c r="AC409" s="21"/>
      <c r="AD409" s="4">
        <f>IF(P409="A",VLOOKUP(Q409,[1]교육_어학_경력backdata!$B$3:$C$9,2,1),IF(P409="B",VLOOKUP(Q409,[1]교육_어학_경력backdata!$G$3:$H$9,2,1),IF(P409="C",0,"오류")))</f>
        <v>16</v>
      </c>
      <c r="AE409" s="4">
        <f>IF(P409="A",VLOOKUP(R409,[1]교육_어학_경력backdata!$B$11:$C$17,2,1),IF(P409="B",VLOOKUP(R409,[1]교육_어학_경력backdata!$G$11:$H$17,2,1),IF(P409="C",0,"오류")))</f>
        <v>0</v>
      </c>
      <c r="AF409" s="4">
        <f>IF(P409="A",VLOOKUP(S409,[1]교육_어학_경력backdata!$B$19:$C$25,2,1),IF(P409="B",VLOOKUP(S409,[1]교육_어학_경력backdata!$G$19:$H$25,2,1),IF(P409="C",0,"오류")))</f>
        <v>0</v>
      </c>
      <c r="AG409" s="4">
        <f>IF(P409="A",VLOOKUP(T409,[1]교육_어학_경력backdata!$B$3:$C$9,2,1),IF(P409="B",VLOOKUP(T409,[1]교육_어학_경력backdata!$G$3:$H$9,2,1),IF(P409="C",0,"오류")))</f>
        <v>0</v>
      </c>
      <c r="AH409" s="4">
        <f>IF(P409="A",IF(U409=0,0,IF(U409=4,0,IF(U409=5,VLOOKUP(V409,[1]교육_어학_경력backdata!$B$27:$C$29,2,1),IF(U409=6,VLOOKUP(V409,[1]교육_어학_경력backdata!$B$31:$C$34,2,1))))),IF(P409="B",IF(U409=0,0,IF(U409=4,0,IF(U409=5,VLOOKUP(V409,[1]교육_어학_경력backdata!$G$27:$H$31,2,1),IF(U409=6,VLOOKUP(V409,[1]교육_어학_경력backdata!$G$33:$H$34,2,1))))),IF(CT409="C",0,"오류")))</f>
        <v>0</v>
      </c>
      <c r="AI409" s="4">
        <f>IF(P409="A",VLOOKUP(W409,[1]교육_어학_경력backdata!$B$36:$C$42,2,1),IF(P409="B",VLOOKUP(W409,[1]교육_어학_경력backdata!$G$36:$H$42,2,1),IF(P409="C",0,"오류")))</f>
        <v>0</v>
      </c>
      <c r="AJ409" s="4">
        <f>SUM(AD409:AI409)</f>
        <v>16</v>
      </c>
      <c r="AK409" s="4">
        <f>_xlfn.MAXIFS(AJ:AJ,B:B,B409)</f>
        <v>16</v>
      </c>
      <c r="AL409" s="4"/>
      <c r="AM409" s="21"/>
      <c r="AN409" s="4"/>
      <c r="AO409" s="4"/>
    </row>
    <row r="410" spans="1:41" x14ac:dyDescent="0.4">
      <c r="A410" s="3">
        <f>IF(B409=B410,A409,A409+1)</f>
        <v>378</v>
      </c>
      <c r="B410" s="3" t="s">
        <v>4370</v>
      </c>
      <c r="C410" s="3" t="s">
        <v>4006</v>
      </c>
      <c r="D410" s="3" t="s">
        <v>3044</v>
      </c>
      <c r="E410" s="3" t="s">
        <v>3043</v>
      </c>
      <c r="F410" s="3">
        <f>IF(B410=B409,F409+1,1)</f>
        <v>1</v>
      </c>
      <c r="G410" s="3" t="s">
        <v>6380</v>
      </c>
      <c r="H410" s="3" t="s">
        <v>6379</v>
      </c>
      <c r="I410" s="3" t="s">
        <v>6378</v>
      </c>
      <c r="J410" s="3" t="s">
        <v>6556</v>
      </c>
      <c r="K410" s="3"/>
      <c r="L410" s="3" t="s">
        <v>6623</v>
      </c>
      <c r="M410" s="3" t="s">
        <v>7161</v>
      </c>
      <c r="P410" s="3" t="s">
        <v>2434</v>
      </c>
      <c r="Q410" s="3">
        <f>IF(H410="TOEIC",VALUE(L410),0)</f>
        <v>860</v>
      </c>
      <c r="R410" s="3">
        <f>IF(H410="NEW TEPS",VALUE(L410),0)</f>
        <v>0</v>
      </c>
      <c r="S410" s="3">
        <f>IF(H410="TOEFL(ibt)",VALUE(L410),0)</f>
        <v>0</v>
      </c>
      <c r="T410" s="3">
        <f>IF(H410="JPT",VALUE(L410),0)</f>
        <v>0</v>
      </c>
      <c r="U410" s="3">
        <f>IF(H410="HSK",VALUE(K410),0)</f>
        <v>0</v>
      </c>
      <c r="V410" s="3">
        <f>IF(H410="HSK",VALUE(L410),0)</f>
        <v>0</v>
      </c>
      <c r="W410" s="3">
        <f>IF(H410="G-TELP Level2",VALUE(L410),0)</f>
        <v>0</v>
      </c>
      <c r="X410" s="3">
        <f>IF(P410="A",IF(Q410&gt;849,1,IF(R410&gt;335,1,IF(S410&gt;97,1,IF(T410&gt;849,1,IF(W410&gt;82,1,IF(U410=6,1,IF(U410=5,IF(V410&gt;254,1,0),0))))))),IF(P410="B",IF(Q410&gt;699,1,IF(R410&gt;263,1,IF(S410&gt;78,1,IF(T410&gt;699,1,IF(W410&gt;63,1,IF(U410=6,1,IF(U410=5,IF(V410&gt;179,1,0),0))))))),IF(P410="C",IF(Q410&gt;599,1,IF(R410&gt;226,1,IF(S410&gt;67,1,IF(T410&gt;599,1,IF(W410&gt;49,1,IF(U410=6,1,IF(U410=5,1,IF(U410=4,IF(V410&gt;209,1,0),0)))))))),IF(P410="D",IF(Q410&gt;649,1,IF(R410&gt;244,1,IF(S410&gt;73,1,IF(T410&gt;649,1,IF(W410&gt;56,1,IF(U410=6,1,IF(U410=5,1,IF(U410=4,IF(V410&gt;254,1,0),0)))))))),0))))</f>
        <v>1</v>
      </c>
      <c r="Y410" s="3">
        <f>SUMIF(B:B,B410,X:X)</f>
        <v>1</v>
      </c>
      <c r="Z410" s="3" t="str">
        <f>IF(Y410&gt;0,"어학 충족","자격미달")</f>
        <v>어학 충족</v>
      </c>
      <c r="AA410" s="3"/>
      <c r="AB410" s="3" t="str">
        <f>IF(P410="A",IF(Q410&gt;849,"TOEIC 충족",IF(R410&gt;335,"New-TEPS 충족",IF(S410&gt;97,"TOEFL 충족",IF(T410&gt;849,"JPT 충족",IF(W410&gt;82,"G-TELP 충족",IF(U410=6,"HSK점수 충족",IF(U410=5,IF(V410&gt;254,"HSK점수 충족","자격미달"),"자격미달"))))))),IF(P410="B",IF(Q410&gt;699,"TOEIC 충족",IF(R410&gt;263,"New-TEPS 충족",IF(S410&gt;78,"TOEFL 충족",IF(T410&gt;699,"JPT 충족",IF(W410&gt;63,"G-TELP 충족",IF(U410=6,"HSK점수 충족",IF(U410=5,IF(V410&gt;179,"HSK점수 충족","자격미달"),"자격미달"))))))),IF(P410="C",IF(Q410&gt;599,"TOEIC 충족",IF(R410&gt;226,"New-TEPS 충족",IF(S410&gt;67,"TOEFL 충족",IF(T410&gt;599,"JPT 충족",IF(W410&gt;49,"G-TELP 충족",IF(U410=6,"HSK점수 충족",IF(U410=5,"HSK점수 충족",IF(U410=4,IF(V410&gt;209,"HSK점수 충족","자격미달"),"자격미달")))))))),IF(P410="D",IF(Q410&gt;649,"TOEIC 충족",IF(R410&gt;244,"New-TEPS 충족",IF(S410&gt;73,"TOEFL 충족",IF(T410&gt;649,"JPT 충족",IF(W410&gt;56,"G-TELP 충족",IF(U1351=6,"HSK점수 충족",IF(U1351=5,"HSK점수 충족",IF(U1351=4,IF(V1351&gt;254,"HSK점수 충족","자격미달"),"자격미달")))))))),0))))</f>
        <v>TOEIC 충족</v>
      </c>
      <c r="AC410" s="21"/>
      <c r="AD410" s="3">
        <f>IF(P410="A",VLOOKUP(Q410,[1]교육_어학_경력backdata!$B$3:$C$9,2,1),IF(P410="B",VLOOKUP(Q410,[1]교육_어학_경력backdata!$G$3:$H$9,2,1),IF(P410="C",0,"오류")))</f>
        <v>12</v>
      </c>
      <c r="AE410" s="3">
        <f>IF(P410="A",VLOOKUP(R410,[1]교육_어학_경력backdata!$B$11:$C$17,2,1),IF(P410="B",VLOOKUP(R410,[1]교육_어학_경력backdata!$G$11:$H$17,2,1),IF(P410="C",0,"오류")))</f>
        <v>0</v>
      </c>
      <c r="AF410" s="3">
        <f>IF(P410="A",VLOOKUP(S410,[1]교육_어학_경력backdata!$B$19:$C$25,2,1),IF(P410="B",VLOOKUP(S410,[1]교육_어학_경력backdata!$G$19:$H$25,2,1),IF(P410="C",0,"오류")))</f>
        <v>0</v>
      </c>
      <c r="AG410" s="3">
        <f>IF(P410="A",VLOOKUP(T410,[1]교육_어학_경력backdata!$B$3:$C$9,2,1),IF(P410="B",VLOOKUP(T410,[1]교육_어학_경력backdata!$G$3:$H$9,2,1),IF(P410="C",0,"오류")))</f>
        <v>0</v>
      </c>
      <c r="AH410" s="3">
        <f>IF(P410="A",IF(U410=0,0,IF(U410=4,0,IF(U410=5,VLOOKUP(V410,[1]교육_어학_경력backdata!$B$27:$C$29,2,1),IF(U410=6,VLOOKUP(V410,[1]교육_어학_경력backdata!$B$31:$C$34,2,1))))),IF(P410="B",IF(U410=0,0,IF(U410=4,0,IF(U410=5,VLOOKUP(V410,[1]교육_어학_경력backdata!$G$27:$H$31,2,1),IF(U410=6,VLOOKUP(V410,[1]교육_어학_경력backdata!$G$33:$H$34,2,1))))),IF(CT410="C",0,"오류")))</f>
        <v>0</v>
      </c>
      <c r="AI410" s="3">
        <f>IF(P410="A",VLOOKUP(W410,[1]교육_어학_경력backdata!$B$36:$C$42,2,1),IF(P410="B",VLOOKUP(W410,[1]교육_어학_경력backdata!$G$36:$H$42,2,1),IF(P410="C",0,"오류")))</f>
        <v>0</v>
      </c>
      <c r="AJ410" s="3">
        <f>SUM(AD410:AI410)</f>
        <v>12</v>
      </c>
      <c r="AK410" s="3">
        <f>_xlfn.MAXIFS(AJ:AJ,B:B,B410)</f>
        <v>12</v>
      </c>
      <c r="AL410" s="3"/>
      <c r="AM410" s="21"/>
      <c r="AN410" s="3"/>
      <c r="AO410" s="3"/>
    </row>
    <row r="411" spans="1:41" x14ac:dyDescent="0.4">
      <c r="A411" s="4">
        <f>IF(B410=B411,A410,A410+1)</f>
        <v>379</v>
      </c>
      <c r="B411" s="4" t="s">
        <v>4368</v>
      </c>
      <c r="C411" s="4" t="s">
        <v>4367</v>
      </c>
      <c r="D411" s="4" t="s">
        <v>3044</v>
      </c>
      <c r="E411" s="4" t="s">
        <v>3043</v>
      </c>
      <c r="F411" s="4">
        <f>IF(B411=B410,F410+1,1)</f>
        <v>1</v>
      </c>
      <c r="G411" s="4" t="s">
        <v>6380</v>
      </c>
      <c r="H411" s="4" t="s">
        <v>6379</v>
      </c>
      <c r="I411" s="4" t="s">
        <v>6378</v>
      </c>
      <c r="J411" s="4" t="s">
        <v>6504</v>
      </c>
      <c r="K411" s="4"/>
      <c r="L411" s="4" t="s">
        <v>6597</v>
      </c>
      <c r="M411" s="4" t="s">
        <v>7160</v>
      </c>
      <c r="P411" s="4" t="s">
        <v>2434</v>
      </c>
      <c r="Q411" s="4">
        <f>IF(H411="TOEIC",VALUE(L411),0)</f>
        <v>975</v>
      </c>
      <c r="R411" s="4">
        <f>IF(H411="NEW TEPS",VALUE(L411),0)</f>
        <v>0</v>
      </c>
      <c r="S411" s="4">
        <f>IF(H411="TOEFL(ibt)",VALUE(L411),0)</f>
        <v>0</v>
      </c>
      <c r="T411" s="4">
        <f>IF(H411="JPT",VALUE(L411),0)</f>
        <v>0</v>
      </c>
      <c r="U411" s="4">
        <f>IF(H411="HSK",VALUE(K411),0)</f>
        <v>0</v>
      </c>
      <c r="V411" s="4">
        <f>IF(H411="HSK",VALUE(L411),0)</f>
        <v>0</v>
      </c>
      <c r="W411" s="4">
        <f>IF(H411="G-TELP Level2",VALUE(L411),0)</f>
        <v>0</v>
      </c>
      <c r="X411" s="4">
        <f>IF(P411="A",IF(Q411&gt;849,1,IF(R411&gt;335,1,IF(S411&gt;97,1,IF(T411&gt;849,1,IF(W411&gt;82,1,IF(U411=6,1,IF(U411=5,IF(V411&gt;254,1,0),0))))))),IF(P411="B",IF(Q411&gt;699,1,IF(R411&gt;263,1,IF(S411&gt;78,1,IF(T411&gt;699,1,IF(W411&gt;63,1,IF(U411=6,1,IF(U411=5,IF(V411&gt;179,1,0),0))))))),IF(P411="C",IF(Q411&gt;599,1,IF(R411&gt;226,1,IF(S411&gt;67,1,IF(T411&gt;599,1,IF(W411&gt;49,1,IF(U411=6,1,IF(U411=5,1,IF(U411=4,IF(V411&gt;209,1,0),0)))))))),IF(P411="D",IF(Q411&gt;649,1,IF(R411&gt;244,1,IF(S411&gt;73,1,IF(T411&gt;649,1,IF(W411&gt;56,1,IF(U411=6,1,IF(U411=5,1,IF(U411=4,IF(V411&gt;254,1,0),0)))))))),0))))</f>
        <v>1</v>
      </c>
      <c r="Y411" s="4">
        <f>SUMIF(B:B,B411,X:X)</f>
        <v>1</v>
      </c>
      <c r="Z411" s="4" t="str">
        <f>IF(Y411&gt;0,"어학 충족","자격미달")</f>
        <v>어학 충족</v>
      </c>
      <c r="AA411" s="4"/>
      <c r="AB411" s="4" t="str">
        <f>IF(P411="A",IF(Q411&gt;849,"TOEIC 충족",IF(R411&gt;335,"New-TEPS 충족",IF(S411&gt;97,"TOEFL 충족",IF(T411&gt;849,"JPT 충족",IF(W411&gt;82,"G-TELP 충족",IF(U411=6,"HSK점수 충족",IF(U411=5,IF(V411&gt;254,"HSK점수 충족","자격미달"),"자격미달"))))))),IF(P411="B",IF(Q411&gt;699,"TOEIC 충족",IF(R411&gt;263,"New-TEPS 충족",IF(S411&gt;78,"TOEFL 충족",IF(T411&gt;699,"JPT 충족",IF(W411&gt;63,"G-TELP 충족",IF(U411=6,"HSK점수 충족",IF(U411=5,IF(V411&gt;179,"HSK점수 충족","자격미달"),"자격미달"))))))),IF(P411="C",IF(Q411&gt;599,"TOEIC 충족",IF(R411&gt;226,"New-TEPS 충족",IF(S411&gt;67,"TOEFL 충족",IF(T411&gt;599,"JPT 충족",IF(W411&gt;49,"G-TELP 충족",IF(U411=6,"HSK점수 충족",IF(U411=5,"HSK점수 충족",IF(U411=4,IF(V411&gt;209,"HSK점수 충족","자격미달"),"자격미달")))))))),IF(P411="D",IF(Q411&gt;649,"TOEIC 충족",IF(R411&gt;244,"New-TEPS 충족",IF(S411&gt;73,"TOEFL 충족",IF(T411&gt;649,"JPT 충족",IF(W411&gt;56,"G-TELP 충족",IF(U1352=6,"HSK점수 충족",IF(U1352=5,"HSK점수 충족",IF(U1352=4,IF(V1352&gt;254,"HSK점수 충족","자격미달"),"자격미달")))))))),0))))</f>
        <v>TOEIC 충족</v>
      </c>
      <c r="AC411" s="21"/>
      <c r="AD411" s="4">
        <f>IF(P411="A",VLOOKUP(Q411,[1]교육_어학_경력backdata!$B$3:$C$9,2,1),IF(P411="B",VLOOKUP(Q411,[1]교육_어학_경력backdata!$G$3:$H$9,2,1),IF(P411="C",0,"오류")))</f>
        <v>20</v>
      </c>
      <c r="AE411" s="4">
        <f>IF(P411="A",VLOOKUP(R411,[1]교육_어학_경력backdata!$B$11:$C$17,2,1),IF(P411="B",VLOOKUP(R411,[1]교육_어학_경력backdata!$G$11:$H$17,2,1),IF(P411="C",0,"오류")))</f>
        <v>0</v>
      </c>
      <c r="AF411" s="4">
        <f>IF(P411="A",VLOOKUP(S411,[1]교육_어학_경력backdata!$B$19:$C$25,2,1),IF(P411="B",VLOOKUP(S411,[1]교육_어학_경력backdata!$G$19:$H$25,2,1),IF(P411="C",0,"오류")))</f>
        <v>0</v>
      </c>
      <c r="AG411" s="4">
        <f>IF(P411="A",VLOOKUP(T411,[1]교육_어학_경력backdata!$B$3:$C$9,2,1),IF(P411="B",VLOOKUP(T411,[1]교육_어학_경력backdata!$G$3:$H$9,2,1),IF(P411="C",0,"오류")))</f>
        <v>0</v>
      </c>
      <c r="AH411" s="4">
        <f>IF(P411="A",IF(U411=0,0,IF(U411=4,0,IF(U411=5,VLOOKUP(V411,[1]교육_어학_경력backdata!$B$27:$C$29,2,1),IF(U411=6,VLOOKUP(V411,[1]교육_어학_경력backdata!$B$31:$C$34,2,1))))),IF(P411="B",IF(U411=0,0,IF(U411=4,0,IF(U411=5,VLOOKUP(V411,[1]교육_어학_경력backdata!$G$27:$H$31,2,1),IF(U411=6,VLOOKUP(V411,[1]교육_어학_경력backdata!$G$33:$H$34,2,1))))),IF(CT411="C",0,"오류")))</f>
        <v>0</v>
      </c>
      <c r="AI411" s="4">
        <f>IF(P411="A",VLOOKUP(W411,[1]교육_어학_경력backdata!$B$36:$C$42,2,1),IF(P411="B",VLOOKUP(W411,[1]교육_어학_경력backdata!$G$36:$H$42,2,1),IF(P411="C",0,"오류")))</f>
        <v>0</v>
      </c>
      <c r="AJ411" s="4">
        <f>SUM(AD411:AI411)</f>
        <v>20</v>
      </c>
      <c r="AK411" s="4">
        <f>_xlfn.MAXIFS(AJ:AJ,B:B,B411)</f>
        <v>20</v>
      </c>
      <c r="AL411" s="4"/>
      <c r="AM411" s="21"/>
      <c r="AN411" s="4"/>
      <c r="AO411" s="4"/>
    </row>
    <row r="412" spans="1:41" x14ac:dyDescent="0.4">
      <c r="A412" s="3">
        <f>IF(B411=B412,A411,A411+1)</f>
        <v>380</v>
      </c>
      <c r="B412" s="3" t="s">
        <v>4363</v>
      </c>
      <c r="C412" s="3" t="s">
        <v>4362</v>
      </c>
      <c r="D412" s="3" t="s">
        <v>3044</v>
      </c>
      <c r="E412" s="3" t="s">
        <v>3043</v>
      </c>
      <c r="F412" s="3">
        <f>IF(B412=B411,F411+1,1)</f>
        <v>1</v>
      </c>
      <c r="G412" s="3" t="s">
        <v>6380</v>
      </c>
      <c r="H412" s="3" t="s">
        <v>6379</v>
      </c>
      <c r="I412" s="3" t="s">
        <v>6378</v>
      </c>
      <c r="J412" s="3" t="s">
        <v>6876</v>
      </c>
      <c r="K412" s="3"/>
      <c r="L412" s="3" t="s">
        <v>6492</v>
      </c>
      <c r="M412" s="3" t="s">
        <v>7159</v>
      </c>
      <c r="P412" s="3" t="s">
        <v>2434</v>
      </c>
      <c r="Q412" s="3">
        <f>IF(H412="TOEIC",VALUE(L412),0)</f>
        <v>855</v>
      </c>
      <c r="R412" s="3">
        <f>IF(H412="NEW TEPS",VALUE(L412),0)</f>
        <v>0</v>
      </c>
      <c r="S412" s="3">
        <f>IF(H412="TOEFL(ibt)",VALUE(L412),0)</f>
        <v>0</v>
      </c>
      <c r="T412" s="3">
        <f>IF(H412="JPT",VALUE(L412),0)</f>
        <v>0</v>
      </c>
      <c r="U412" s="3">
        <f>IF(H412="HSK",VALUE(K412),0)</f>
        <v>0</v>
      </c>
      <c r="V412" s="3">
        <f>IF(H412="HSK",VALUE(L412),0)</f>
        <v>0</v>
      </c>
      <c r="W412" s="3">
        <f>IF(H412="G-TELP Level2",VALUE(L412),0)</f>
        <v>0</v>
      </c>
      <c r="X412" s="3">
        <f>IF(P412="A",IF(Q412&gt;849,1,IF(R412&gt;335,1,IF(S412&gt;97,1,IF(T412&gt;849,1,IF(W412&gt;82,1,IF(U412=6,1,IF(U412=5,IF(V412&gt;254,1,0),0))))))),IF(P412="B",IF(Q412&gt;699,1,IF(R412&gt;263,1,IF(S412&gt;78,1,IF(T412&gt;699,1,IF(W412&gt;63,1,IF(U412=6,1,IF(U412=5,IF(V412&gt;179,1,0),0))))))),IF(P412="C",IF(Q412&gt;599,1,IF(R412&gt;226,1,IF(S412&gt;67,1,IF(T412&gt;599,1,IF(W412&gt;49,1,IF(U412=6,1,IF(U412=5,1,IF(U412=4,IF(V412&gt;209,1,0),0)))))))),IF(P412="D",IF(Q412&gt;649,1,IF(R412&gt;244,1,IF(S412&gt;73,1,IF(T412&gt;649,1,IF(W412&gt;56,1,IF(U412=6,1,IF(U412=5,1,IF(U412=4,IF(V412&gt;254,1,0),0)))))))),0))))</f>
        <v>1</v>
      </c>
      <c r="Y412" s="3">
        <f>SUMIF(B:B,B412,X:X)</f>
        <v>1</v>
      </c>
      <c r="Z412" s="3" t="str">
        <f>IF(Y412&gt;0,"어학 충족","자격미달")</f>
        <v>어학 충족</v>
      </c>
      <c r="AA412" s="3"/>
      <c r="AB412" s="3" t="str">
        <f>IF(P412="A",IF(Q412&gt;849,"TOEIC 충족",IF(R412&gt;335,"New-TEPS 충족",IF(S412&gt;97,"TOEFL 충족",IF(T412&gt;849,"JPT 충족",IF(W412&gt;82,"G-TELP 충족",IF(U412=6,"HSK점수 충족",IF(U412=5,IF(V412&gt;254,"HSK점수 충족","자격미달"),"자격미달"))))))),IF(P412="B",IF(Q412&gt;699,"TOEIC 충족",IF(R412&gt;263,"New-TEPS 충족",IF(S412&gt;78,"TOEFL 충족",IF(T412&gt;699,"JPT 충족",IF(W412&gt;63,"G-TELP 충족",IF(U412=6,"HSK점수 충족",IF(U412=5,IF(V412&gt;179,"HSK점수 충족","자격미달"),"자격미달"))))))),IF(P412="C",IF(Q412&gt;599,"TOEIC 충족",IF(R412&gt;226,"New-TEPS 충족",IF(S412&gt;67,"TOEFL 충족",IF(T412&gt;599,"JPT 충족",IF(W412&gt;49,"G-TELP 충족",IF(U412=6,"HSK점수 충족",IF(U412=5,"HSK점수 충족",IF(U412=4,IF(V412&gt;209,"HSK점수 충족","자격미달"),"자격미달")))))))),IF(P412="D",IF(Q412&gt;649,"TOEIC 충족",IF(R412&gt;244,"New-TEPS 충족",IF(S412&gt;73,"TOEFL 충족",IF(T412&gt;649,"JPT 충족",IF(W412&gt;56,"G-TELP 충족",IF(U1353=6,"HSK점수 충족",IF(U1353=5,"HSK점수 충족",IF(U1353=4,IF(V1353&gt;254,"HSK점수 충족","자격미달"),"자격미달")))))))),0))))</f>
        <v>TOEIC 충족</v>
      </c>
      <c r="AC412" s="21"/>
      <c r="AD412" s="3">
        <f>IF(P412="A",VLOOKUP(Q412,[1]교육_어학_경력backdata!$B$3:$C$9,2,1),IF(P412="B",VLOOKUP(Q412,[1]교육_어학_경력backdata!$G$3:$H$9,2,1),IF(P412="C",0,"오류")))</f>
        <v>12</v>
      </c>
      <c r="AE412" s="3">
        <f>IF(P412="A",VLOOKUP(R412,[1]교육_어학_경력backdata!$B$11:$C$17,2,1),IF(P412="B",VLOOKUP(R412,[1]교육_어학_경력backdata!$G$11:$H$17,2,1),IF(P412="C",0,"오류")))</f>
        <v>0</v>
      </c>
      <c r="AF412" s="3">
        <f>IF(P412="A",VLOOKUP(S412,[1]교육_어학_경력backdata!$B$19:$C$25,2,1),IF(P412="B",VLOOKUP(S412,[1]교육_어학_경력backdata!$G$19:$H$25,2,1),IF(P412="C",0,"오류")))</f>
        <v>0</v>
      </c>
      <c r="AG412" s="3">
        <f>IF(P412="A",VLOOKUP(T412,[1]교육_어학_경력backdata!$B$3:$C$9,2,1),IF(P412="B",VLOOKUP(T412,[1]교육_어학_경력backdata!$G$3:$H$9,2,1),IF(P412="C",0,"오류")))</f>
        <v>0</v>
      </c>
      <c r="AH412" s="3">
        <f>IF(P412="A",IF(U412=0,0,IF(U412=4,0,IF(U412=5,VLOOKUP(V412,[1]교육_어학_경력backdata!$B$27:$C$29,2,1),IF(U412=6,VLOOKUP(V412,[1]교육_어학_경력backdata!$B$31:$C$34,2,1))))),IF(P412="B",IF(U412=0,0,IF(U412=4,0,IF(U412=5,VLOOKUP(V412,[1]교육_어학_경력backdata!$G$27:$H$31,2,1),IF(U412=6,VLOOKUP(V412,[1]교육_어학_경력backdata!$G$33:$H$34,2,1))))),IF(CT412="C",0,"오류")))</f>
        <v>0</v>
      </c>
      <c r="AI412" s="3">
        <f>IF(P412="A",VLOOKUP(W412,[1]교육_어학_경력backdata!$B$36:$C$42,2,1),IF(P412="B",VLOOKUP(W412,[1]교육_어학_경력backdata!$G$36:$H$42,2,1),IF(P412="C",0,"오류")))</f>
        <v>0</v>
      </c>
      <c r="AJ412" s="3">
        <f>SUM(AD412:AI412)</f>
        <v>12</v>
      </c>
      <c r="AK412" s="3">
        <f>_xlfn.MAXIFS(AJ:AJ,B:B,B412)</f>
        <v>12</v>
      </c>
      <c r="AL412" s="3"/>
      <c r="AM412" s="21"/>
      <c r="AN412" s="3"/>
      <c r="AO412" s="3"/>
    </row>
    <row r="413" spans="1:41" x14ac:dyDescent="0.4">
      <c r="A413" s="4">
        <f>IF(B412=B413,A412,A412+1)</f>
        <v>381</v>
      </c>
      <c r="B413" s="4" t="s">
        <v>4356</v>
      </c>
      <c r="C413" s="4" t="s">
        <v>4355</v>
      </c>
      <c r="D413" s="4" t="s">
        <v>3044</v>
      </c>
      <c r="E413" s="4" t="s">
        <v>3043</v>
      </c>
      <c r="F413" s="4">
        <f>IF(B413=B412,F412+1,1)</f>
        <v>1</v>
      </c>
      <c r="G413" s="4" t="s">
        <v>6384</v>
      </c>
      <c r="H413" s="4" t="s">
        <v>6379</v>
      </c>
      <c r="I413" s="4" t="s">
        <v>6378</v>
      </c>
      <c r="J413" s="4" t="s">
        <v>6595</v>
      </c>
      <c r="K413" s="4"/>
      <c r="L413" s="4" t="s">
        <v>6623</v>
      </c>
      <c r="M413" s="4" t="s">
        <v>7158</v>
      </c>
      <c r="P413" s="4" t="s">
        <v>2434</v>
      </c>
      <c r="Q413" s="4">
        <f>IF(H413="TOEIC",VALUE(L413),0)</f>
        <v>860</v>
      </c>
      <c r="R413" s="4">
        <f>IF(H413="NEW TEPS",VALUE(L413),0)</f>
        <v>0</v>
      </c>
      <c r="S413" s="4">
        <f>IF(H413="TOEFL(ibt)",VALUE(L413),0)</f>
        <v>0</v>
      </c>
      <c r="T413" s="4">
        <f>IF(H413="JPT",VALUE(L413),0)</f>
        <v>0</v>
      </c>
      <c r="U413" s="4">
        <f>IF(H413="HSK",VALUE(K413),0)</f>
        <v>0</v>
      </c>
      <c r="V413" s="4">
        <f>IF(H413="HSK",VALUE(L413),0)</f>
        <v>0</v>
      </c>
      <c r="W413" s="4">
        <f>IF(H413="G-TELP Level2",VALUE(L413),0)</f>
        <v>0</v>
      </c>
      <c r="X413" s="4">
        <f>IF(P413="A",IF(Q413&gt;849,1,IF(R413&gt;335,1,IF(S413&gt;97,1,IF(T413&gt;849,1,IF(W413&gt;82,1,IF(U413=6,1,IF(U413=5,IF(V413&gt;254,1,0),0))))))),IF(P413="B",IF(Q413&gt;699,1,IF(R413&gt;263,1,IF(S413&gt;78,1,IF(T413&gt;699,1,IF(W413&gt;63,1,IF(U413=6,1,IF(U413=5,IF(V413&gt;179,1,0),0))))))),IF(P413="C",IF(Q413&gt;599,1,IF(R413&gt;226,1,IF(S413&gt;67,1,IF(T413&gt;599,1,IF(W413&gt;49,1,IF(U413=6,1,IF(U413=5,1,IF(U413=4,IF(V413&gt;209,1,0),0)))))))),IF(P413="D",IF(Q413&gt;649,1,IF(R413&gt;244,1,IF(S413&gt;73,1,IF(T413&gt;649,1,IF(W413&gt;56,1,IF(U413=6,1,IF(U413=5,1,IF(U413=4,IF(V413&gt;254,1,0),0)))))))),0))))</f>
        <v>1</v>
      </c>
      <c r="Y413" s="4">
        <f>SUMIF(B:B,B413,X:X)</f>
        <v>1</v>
      </c>
      <c r="Z413" s="4" t="str">
        <f>IF(Y413&gt;0,"어학 충족","자격미달")</f>
        <v>어학 충족</v>
      </c>
      <c r="AA413" s="4"/>
      <c r="AB413" s="4" t="str">
        <f>IF(P413="A",IF(Q413&gt;849,"TOEIC 충족",IF(R413&gt;335,"New-TEPS 충족",IF(S413&gt;97,"TOEFL 충족",IF(T413&gt;849,"JPT 충족",IF(W413&gt;82,"G-TELP 충족",IF(U413=6,"HSK점수 충족",IF(U413=5,IF(V413&gt;254,"HSK점수 충족","자격미달"),"자격미달"))))))),IF(P413="B",IF(Q413&gt;699,"TOEIC 충족",IF(R413&gt;263,"New-TEPS 충족",IF(S413&gt;78,"TOEFL 충족",IF(T413&gt;699,"JPT 충족",IF(W413&gt;63,"G-TELP 충족",IF(U413=6,"HSK점수 충족",IF(U413=5,IF(V413&gt;179,"HSK점수 충족","자격미달"),"자격미달"))))))),IF(P413="C",IF(Q413&gt;599,"TOEIC 충족",IF(R413&gt;226,"New-TEPS 충족",IF(S413&gt;67,"TOEFL 충족",IF(T413&gt;599,"JPT 충족",IF(W413&gt;49,"G-TELP 충족",IF(U413=6,"HSK점수 충족",IF(U413=5,"HSK점수 충족",IF(U413=4,IF(V413&gt;209,"HSK점수 충족","자격미달"),"자격미달")))))))),IF(P413="D",IF(Q413&gt;649,"TOEIC 충족",IF(R413&gt;244,"New-TEPS 충족",IF(S413&gt;73,"TOEFL 충족",IF(T413&gt;649,"JPT 충족",IF(W413&gt;56,"G-TELP 충족",IF(U1354=6,"HSK점수 충족",IF(U1354=5,"HSK점수 충족",IF(U1354=4,IF(V1354&gt;254,"HSK점수 충족","자격미달"),"자격미달")))))))),0))))</f>
        <v>TOEIC 충족</v>
      </c>
      <c r="AC413" s="21"/>
      <c r="AD413" s="4">
        <f>IF(P413="A",VLOOKUP(Q413,[1]교육_어학_경력backdata!$B$3:$C$9,2,1),IF(P413="B",VLOOKUP(Q413,[1]교육_어학_경력backdata!$G$3:$H$9,2,1),IF(P413="C",0,"오류")))</f>
        <v>12</v>
      </c>
      <c r="AE413" s="4">
        <f>IF(P413="A",VLOOKUP(R413,[1]교육_어학_경력backdata!$B$11:$C$17,2,1),IF(P413="B",VLOOKUP(R413,[1]교육_어학_경력backdata!$G$11:$H$17,2,1),IF(P413="C",0,"오류")))</f>
        <v>0</v>
      </c>
      <c r="AF413" s="4">
        <f>IF(P413="A",VLOOKUP(S413,[1]교육_어학_경력backdata!$B$19:$C$25,2,1),IF(P413="B",VLOOKUP(S413,[1]교육_어학_경력backdata!$G$19:$H$25,2,1),IF(P413="C",0,"오류")))</f>
        <v>0</v>
      </c>
      <c r="AG413" s="4">
        <f>IF(P413="A",VLOOKUP(T413,[1]교육_어학_경력backdata!$B$3:$C$9,2,1),IF(P413="B",VLOOKUP(T413,[1]교육_어학_경력backdata!$G$3:$H$9,2,1),IF(P413="C",0,"오류")))</f>
        <v>0</v>
      </c>
      <c r="AH413" s="4">
        <f>IF(P413="A",IF(U413=0,0,IF(U413=4,0,IF(U413=5,VLOOKUP(V413,[1]교육_어학_경력backdata!$B$27:$C$29,2,1),IF(U413=6,VLOOKUP(V413,[1]교육_어학_경력backdata!$B$31:$C$34,2,1))))),IF(P413="B",IF(U413=0,0,IF(U413=4,0,IF(U413=5,VLOOKUP(V413,[1]교육_어학_경력backdata!$G$27:$H$31,2,1),IF(U413=6,VLOOKUP(V413,[1]교육_어학_경력backdata!$G$33:$H$34,2,1))))),IF(CT413="C",0,"오류")))</f>
        <v>0</v>
      </c>
      <c r="AI413" s="4">
        <f>IF(P413="A",VLOOKUP(W413,[1]교육_어학_경력backdata!$B$36:$C$42,2,1),IF(P413="B",VLOOKUP(W413,[1]교육_어학_경력backdata!$G$36:$H$42,2,1),IF(P413="C",0,"오류")))</f>
        <v>0</v>
      </c>
      <c r="AJ413" s="4">
        <f>SUM(AD413:AI413)</f>
        <v>12</v>
      </c>
      <c r="AK413" s="4">
        <f>_xlfn.MAXIFS(AJ:AJ,B:B,B413)</f>
        <v>12</v>
      </c>
      <c r="AL413" s="4"/>
      <c r="AM413" s="21"/>
      <c r="AN413" s="4"/>
      <c r="AO413" s="4"/>
    </row>
    <row r="414" spans="1:41" x14ac:dyDescent="0.4">
      <c r="A414" s="3">
        <f>IF(B413=B414,A413,A413+1)</f>
        <v>382</v>
      </c>
      <c r="B414" s="3" t="s">
        <v>4352</v>
      </c>
      <c r="C414" s="3" t="s">
        <v>4351</v>
      </c>
      <c r="D414" s="3" t="s">
        <v>3044</v>
      </c>
      <c r="E414" s="3" t="s">
        <v>3043</v>
      </c>
      <c r="F414" s="3">
        <f>IF(B414=B413,F413+1,1)</f>
        <v>1</v>
      </c>
      <c r="G414" s="3" t="s">
        <v>6380</v>
      </c>
      <c r="H414" s="3" t="s">
        <v>6379</v>
      </c>
      <c r="I414" s="3" t="s">
        <v>6378</v>
      </c>
      <c r="J414" s="3" t="s">
        <v>6481</v>
      </c>
      <c r="K414" s="3"/>
      <c r="L414" s="3" t="s">
        <v>6459</v>
      </c>
      <c r="M414" s="3" t="s">
        <v>7157</v>
      </c>
      <c r="P414" s="3" t="s">
        <v>2434</v>
      </c>
      <c r="Q414" s="3">
        <f>IF(H414="TOEIC",VALUE(L414),0)</f>
        <v>940</v>
      </c>
      <c r="R414" s="3">
        <f>IF(H414="NEW TEPS",VALUE(L414),0)</f>
        <v>0</v>
      </c>
      <c r="S414" s="3">
        <f>IF(H414="TOEFL(ibt)",VALUE(L414),0)</f>
        <v>0</v>
      </c>
      <c r="T414" s="3">
        <f>IF(H414="JPT",VALUE(L414),0)</f>
        <v>0</v>
      </c>
      <c r="U414" s="3">
        <f>IF(H414="HSK",VALUE(K414),0)</f>
        <v>0</v>
      </c>
      <c r="V414" s="3">
        <f>IF(H414="HSK",VALUE(L414),0)</f>
        <v>0</v>
      </c>
      <c r="W414" s="3">
        <f>IF(H414="G-TELP Level2",VALUE(L414),0)</f>
        <v>0</v>
      </c>
      <c r="X414" s="3">
        <f>IF(P414="A",IF(Q414&gt;849,1,IF(R414&gt;335,1,IF(S414&gt;97,1,IF(T414&gt;849,1,IF(W414&gt;82,1,IF(U414=6,1,IF(U414=5,IF(V414&gt;254,1,0),0))))))),IF(P414="B",IF(Q414&gt;699,1,IF(R414&gt;263,1,IF(S414&gt;78,1,IF(T414&gt;699,1,IF(W414&gt;63,1,IF(U414=6,1,IF(U414=5,IF(V414&gt;179,1,0),0))))))),IF(P414="C",IF(Q414&gt;599,1,IF(R414&gt;226,1,IF(S414&gt;67,1,IF(T414&gt;599,1,IF(W414&gt;49,1,IF(U414=6,1,IF(U414=5,1,IF(U414=4,IF(V414&gt;209,1,0),0)))))))),IF(P414="D",IF(Q414&gt;649,1,IF(R414&gt;244,1,IF(S414&gt;73,1,IF(T414&gt;649,1,IF(W414&gt;56,1,IF(U414=6,1,IF(U414=5,1,IF(U414=4,IF(V414&gt;254,1,0),0)))))))),0))))</f>
        <v>1</v>
      </c>
      <c r="Y414" s="3">
        <f>SUMIF(B:B,B414,X:X)</f>
        <v>1</v>
      </c>
      <c r="Z414" s="3" t="str">
        <f>IF(Y414&gt;0,"어학 충족","자격미달")</f>
        <v>어학 충족</v>
      </c>
      <c r="AA414" s="3"/>
      <c r="AB414" s="3" t="str">
        <f>IF(P414="A",IF(Q414&gt;849,"TOEIC 충족",IF(R414&gt;335,"New-TEPS 충족",IF(S414&gt;97,"TOEFL 충족",IF(T414&gt;849,"JPT 충족",IF(W414&gt;82,"G-TELP 충족",IF(U414=6,"HSK점수 충족",IF(U414=5,IF(V414&gt;254,"HSK점수 충족","자격미달"),"자격미달"))))))),IF(P414="B",IF(Q414&gt;699,"TOEIC 충족",IF(R414&gt;263,"New-TEPS 충족",IF(S414&gt;78,"TOEFL 충족",IF(T414&gt;699,"JPT 충족",IF(W414&gt;63,"G-TELP 충족",IF(U414=6,"HSK점수 충족",IF(U414=5,IF(V414&gt;179,"HSK점수 충족","자격미달"),"자격미달"))))))),IF(P414="C",IF(Q414&gt;599,"TOEIC 충족",IF(R414&gt;226,"New-TEPS 충족",IF(S414&gt;67,"TOEFL 충족",IF(T414&gt;599,"JPT 충족",IF(W414&gt;49,"G-TELP 충족",IF(U414=6,"HSK점수 충족",IF(U414=5,"HSK점수 충족",IF(U414=4,IF(V414&gt;209,"HSK점수 충족","자격미달"),"자격미달")))))))),IF(P414="D",IF(Q414&gt;649,"TOEIC 충족",IF(R414&gt;244,"New-TEPS 충족",IF(S414&gt;73,"TOEFL 충족",IF(T414&gt;649,"JPT 충족",IF(W414&gt;56,"G-TELP 충족",IF(U1355=6,"HSK점수 충족",IF(U1355=5,"HSK점수 충족",IF(U1355=4,IF(V1355&gt;254,"HSK점수 충족","자격미달"),"자격미달")))))))),0))))</f>
        <v>TOEIC 충족</v>
      </c>
      <c r="AC414" s="21"/>
      <c r="AD414" s="3">
        <f>IF(P414="A",VLOOKUP(Q414,[1]교육_어학_경력backdata!$B$3:$C$9,2,1),IF(P414="B",VLOOKUP(Q414,[1]교육_어학_경력backdata!$G$3:$H$9,2,1),IF(P414="C",0,"오류")))</f>
        <v>18</v>
      </c>
      <c r="AE414" s="3">
        <f>IF(P414="A",VLOOKUP(R414,[1]교육_어학_경력backdata!$B$11:$C$17,2,1),IF(P414="B",VLOOKUP(R414,[1]교육_어학_경력backdata!$G$11:$H$17,2,1),IF(P414="C",0,"오류")))</f>
        <v>0</v>
      </c>
      <c r="AF414" s="3">
        <f>IF(P414="A",VLOOKUP(S414,[1]교육_어학_경력backdata!$B$19:$C$25,2,1),IF(P414="B",VLOOKUP(S414,[1]교육_어학_경력backdata!$G$19:$H$25,2,1),IF(P414="C",0,"오류")))</f>
        <v>0</v>
      </c>
      <c r="AG414" s="3">
        <f>IF(P414="A",VLOOKUP(T414,[1]교육_어학_경력backdata!$B$3:$C$9,2,1),IF(P414="B",VLOOKUP(T414,[1]교육_어학_경력backdata!$G$3:$H$9,2,1),IF(P414="C",0,"오류")))</f>
        <v>0</v>
      </c>
      <c r="AH414" s="3">
        <f>IF(P414="A",IF(U414=0,0,IF(U414=4,0,IF(U414=5,VLOOKUP(V414,[1]교육_어학_경력backdata!$B$27:$C$29,2,1),IF(U414=6,VLOOKUP(V414,[1]교육_어학_경력backdata!$B$31:$C$34,2,1))))),IF(P414="B",IF(U414=0,0,IF(U414=4,0,IF(U414=5,VLOOKUP(V414,[1]교육_어학_경력backdata!$G$27:$H$31,2,1),IF(U414=6,VLOOKUP(V414,[1]교육_어학_경력backdata!$G$33:$H$34,2,1))))),IF(CT414="C",0,"오류")))</f>
        <v>0</v>
      </c>
      <c r="AI414" s="3">
        <f>IF(P414="A",VLOOKUP(W414,[1]교육_어학_경력backdata!$B$36:$C$42,2,1),IF(P414="B",VLOOKUP(W414,[1]교육_어학_경력backdata!$G$36:$H$42,2,1),IF(P414="C",0,"오류")))</f>
        <v>0</v>
      </c>
      <c r="AJ414" s="3">
        <f>SUM(AD414:AI414)</f>
        <v>18</v>
      </c>
      <c r="AK414" s="3">
        <f>_xlfn.MAXIFS(AJ:AJ,B:B,B414)</f>
        <v>18</v>
      </c>
      <c r="AL414" s="3"/>
      <c r="AM414" s="21"/>
      <c r="AN414" s="3"/>
      <c r="AO414" s="3"/>
    </row>
    <row r="415" spans="1:41" x14ac:dyDescent="0.4">
      <c r="A415" s="4">
        <f>IF(B414=B415,A414,A414+1)</f>
        <v>383</v>
      </c>
      <c r="B415" s="4" t="s">
        <v>4344</v>
      </c>
      <c r="C415" s="4" t="s">
        <v>4343</v>
      </c>
      <c r="D415" s="4" t="s">
        <v>3044</v>
      </c>
      <c r="E415" s="4" t="s">
        <v>3043</v>
      </c>
      <c r="F415" s="4">
        <f>IF(B415=B414,F414+1,1)</f>
        <v>1</v>
      </c>
      <c r="G415" s="4" t="s">
        <v>6380</v>
      </c>
      <c r="H415" s="4" t="s">
        <v>6379</v>
      </c>
      <c r="I415" s="4" t="s">
        <v>6378</v>
      </c>
      <c r="J415" s="4" t="s">
        <v>6439</v>
      </c>
      <c r="K415" s="4"/>
      <c r="L415" s="4" t="s">
        <v>6454</v>
      </c>
      <c r="M415" s="4" t="s">
        <v>7156</v>
      </c>
      <c r="P415" s="4" t="s">
        <v>2434</v>
      </c>
      <c r="Q415" s="4">
        <f>IF(H415="TOEIC",VALUE(L415),0)</f>
        <v>895</v>
      </c>
      <c r="R415" s="4">
        <f>IF(H415="NEW TEPS",VALUE(L415),0)</f>
        <v>0</v>
      </c>
      <c r="S415" s="4">
        <f>IF(H415="TOEFL(ibt)",VALUE(L415),0)</f>
        <v>0</v>
      </c>
      <c r="T415" s="4">
        <f>IF(H415="JPT",VALUE(L415),0)</f>
        <v>0</v>
      </c>
      <c r="U415" s="4">
        <f>IF(H415="HSK",VALUE(K415),0)</f>
        <v>0</v>
      </c>
      <c r="V415" s="4">
        <f>IF(H415="HSK",VALUE(L415),0)</f>
        <v>0</v>
      </c>
      <c r="W415" s="4">
        <f>IF(H415="G-TELP Level2",VALUE(L415),0)</f>
        <v>0</v>
      </c>
      <c r="X415" s="4">
        <f>IF(P415="A",IF(Q415&gt;849,1,IF(R415&gt;335,1,IF(S415&gt;97,1,IF(T415&gt;849,1,IF(W415&gt;82,1,IF(U415=6,1,IF(U415=5,IF(V415&gt;254,1,0),0))))))),IF(P415="B",IF(Q415&gt;699,1,IF(R415&gt;263,1,IF(S415&gt;78,1,IF(T415&gt;699,1,IF(W415&gt;63,1,IF(U415=6,1,IF(U415=5,IF(V415&gt;179,1,0),0))))))),IF(P415="C",IF(Q415&gt;599,1,IF(R415&gt;226,1,IF(S415&gt;67,1,IF(T415&gt;599,1,IF(W415&gt;49,1,IF(U415=6,1,IF(U415=5,1,IF(U415=4,IF(V415&gt;209,1,0),0)))))))),IF(P415="D",IF(Q415&gt;649,1,IF(R415&gt;244,1,IF(S415&gt;73,1,IF(T415&gt;649,1,IF(W415&gt;56,1,IF(U415=6,1,IF(U415=5,1,IF(U415=4,IF(V415&gt;254,1,0),0)))))))),0))))</f>
        <v>1</v>
      </c>
      <c r="Y415" s="4">
        <f>SUMIF(B:B,B415,X:X)</f>
        <v>1</v>
      </c>
      <c r="Z415" s="4" t="str">
        <f>IF(Y415&gt;0,"어학 충족","자격미달")</f>
        <v>어학 충족</v>
      </c>
      <c r="AA415" s="4"/>
      <c r="AB415" s="4" t="str">
        <f>IF(P415="A",IF(Q415&gt;849,"TOEIC 충족",IF(R415&gt;335,"New-TEPS 충족",IF(S415&gt;97,"TOEFL 충족",IF(T415&gt;849,"JPT 충족",IF(W415&gt;82,"G-TELP 충족",IF(U415=6,"HSK점수 충족",IF(U415=5,IF(V415&gt;254,"HSK점수 충족","자격미달"),"자격미달"))))))),IF(P415="B",IF(Q415&gt;699,"TOEIC 충족",IF(R415&gt;263,"New-TEPS 충족",IF(S415&gt;78,"TOEFL 충족",IF(T415&gt;699,"JPT 충족",IF(W415&gt;63,"G-TELP 충족",IF(U415=6,"HSK점수 충족",IF(U415=5,IF(V415&gt;179,"HSK점수 충족","자격미달"),"자격미달"))))))),IF(P415="C",IF(Q415&gt;599,"TOEIC 충족",IF(R415&gt;226,"New-TEPS 충족",IF(S415&gt;67,"TOEFL 충족",IF(T415&gt;599,"JPT 충족",IF(W415&gt;49,"G-TELP 충족",IF(U415=6,"HSK점수 충족",IF(U415=5,"HSK점수 충족",IF(U415=4,IF(V415&gt;209,"HSK점수 충족","자격미달"),"자격미달")))))))),IF(P415="D",IF(Q415&gt;649,"TOEIC 충족",IF(R415&gt;244,"New-TEPS 충족",IF(S415&gt;73,"TOEFL 충족",IF(T415&gt;649,"JPT 충족",IF(W415&gt;56,"G-TELP 충족",IF(U1356=6,"HSK점수 충족",IF(U1356=5,"HSK점수 충족",IF(U1356=4,IF(V1356&gt;254,"HSK점수 충족","자격미달"),"자격미달")))))))),0))))</f>
        <v>TOEIC 충족</v>
      </c>
      <c r="AC415" s="21"/>
      <c r="AD415" s="4">
        <f>IF(P415="A",VLOOKUP(Q415,[1]교육_어학_경력backdata!$B$3:$C$9,2,1),IF(P415="B",VLOOKUP(Q415,[1]교육_어학_경력backdata!$G$3:$H$9,2,1),IF(P415="C",0,"오류")))</f>
        <v>14</v>
      </c>
      <c r="AE415" s="4">
        <f>IF(P415="A",VLOOKUP(R415,[1]교육_어학_경력backdata!$B$11:$C$17,2,1),IF(P415="B",VLOOKUP(R415,[1]교육_어학_경력backdata!$G$11:$H$17,2,1),IF(P415="C",0,"오류")))</f>
        <v>0</v>
      </c>
      <c r="AF415" s="4">
        <f>IF(P415="A",VLOOKUP(S415,[1]교육_어학_경력backdata!$B$19:$C$25,2,1),IF(P415="B",VLOOKUP(S415,[1]교육_어학_경력backdata!$G$19:$H$25,2,1),IF(P415="C",0,"오류")))</f>
        <v>0</v>
      </c>
      <c r="AG415" s="4">
        <f>IF(P415="A",VLOOKUP(T415,[1]교육_어학_경력backdata!$B$3:$C$9,2,1),IF(P415="B",VLOOKUP(T415,[1]교육_어학_경력backdata!$G$3:$H$9,2,1),IF(P415="C",0,"오류")))</f>
        <v>0</v>
      </c>
      <c r="AH415" s="4">
        <f>IF(P415="A",IF(U415=0,0,IF(U415=4,0,IF(U415=5,VLOOKUP(V415,[1]교육_어학_경력backdata!$B$27:$C$29,2,1),IF(U415=6,VLOOKUP(V415,[1]교육_어학_경력backdata!$B$31:$C$34,2,1))))),IF(P415="B",IF(U415=0,0,IF(U415=4,0,IF(U415=5,VLOOKUP(V415,[1]교육_어학_경력backdata!$G$27:$H$31,2,1),IF(U415=6,VLOOKUP(V415,[1]교육_어학_경력backdata!$G$33:$H$34,2,1))))),IF(CT415="C",0,"오류")))</f>
        <v>0</v>
      </c>
      <c r="AI415" s="4">
        <f>IF(P415="A",VLOOKUP(W415,[1]교육_어학_경력backdata!$B$36:$C$42,2,1),IF(P415="B",VLOOKUP(W415,[1]교육_어학_경력backdata!$G$36:$H$42,2,1),IF(P415="C",0,"오류")))</f>
        <v>0</v>
      </c>
      <c r="AJ415" s="4">
        <f>SUM(AD415:AI415)</f>
        <v>14</v>
      </c>
      <c r="AK415" s="4">
        <f>_xlfn.MAXIFS(AJ:AJ,B:B,B415)</f>
        <v>14</v>
      </c>
      <c r="AL415" s="4"/>
      <c r="AM415" s="21"/>
      <c r="AN415" s="4"/>
      <c r="AO415" s="4"/>
    </row>
    <row r="416" spans="1:41" x14ac:dyDescent="0.4">
      <c r="A416" s="3">
        <f>IF(B415=B416,A415,A415+1)</f>
        <v>384</v>
      </c>
      <c r="B416" s="3" t="s">
        <v>4336</v>
      </c>
      <c r="C416" s="3" t="s">
        <v>4335</v>
      </c>
      <c r="D416" s="3" t="s">
        <v>3044</v>
      </c>
      <c r="E416" s="3" t="s">
        <v>3043</v>
      </c>
      <c r="F416" s="3">
        <f>IF(B416=B415,F415+1,1)</f>
        <v>1</v>
      </c>
      <c r="G416" s="3" t="s">
        <v>6380</v>
      </c>
      <c r="H416" s="3" t="s">
        <v>6379</v>
      </c>
      <c r="I416" s="3" t="s">
        <v>6378</v>
      </c>
      <c r="J416" s="3" t="s">
        <v>6457</v>
      </c>
      <c r="K416" s="3"/>
      <c r="L416" s="3" t="s">
        <v>6498</v>
      </c>
      <c r="M416" s="3" t="s">
        <v>7155</v>
      </c>
      <c r="P416" s="3" t="s">
        <v>2434</v>
      </c>
      <c r="Q416" s="3">
        <f>IF(H416="TOEIC",VALUE(L416),0)</f>
        <v>890</v>
      </c>
      <c r="R416" s="3">
        <f>IF(H416="NEW TEPS",VALUE(L416),0)</f>
        <v>0</v>
      </c>
      <c r="S416" s="3">
        <f>IF(H416="TOEFL(ibt)",VALUE(L416),0)</f>
        <v>0</v>
      </c>
      <c r="T416" s="3">
        <f>IF(H416="JPT",VALUE(L416),0)</f>
        <v>0</v>
      </c>
      <c r="U416" s="3">
        <f>IF(H416="HSK",VALUE(K416),0)</f>
        <v>0</v>
      </c>
      <c r="V416" s="3">
        <f>IF(H416="HSK",VALUE(L416),0)</f>
        <v>0</v>
      </c>
      <c r="W416" s="3">
        <f>IF(H416="G-TELP Level2",VALUE(L416),0)</f>
        <v>0</v>
      </c>
      <c r="X416" s="3">
        <f>IF(P416="A",IF(Q416&gt;849,1,IF(R416&gt;335,1,IF(S416&gt;97,1,IF(T416&gt;849,1,IF(W416&gt;82,1,IF(U416=6,1,IF(U416=5,IF(V416&gt;254,1,0),0))))))),IF(P416="B",IF(Q416&gt;699,1,IF(R416&gt;263,1,IF(S416&gt;78,1,IF(T416&gt;699,1,IF(W416&gt;63,1,IF(U416=6,1,IF(U416=5,IF(V416&gt;179,1,0),0))))))),IF(P416="C",IF(Q416&gt;599,1,IF(R416&gt;226,1,IF(S416&gt;67,1,IF(T416&gt;599,1,IF(W416&gt;49,1,IF(U416=6,1,IF(U416=5,1,IF(U416=4,IF(V416&gt;209,1,0),0)))))))),IF(P416="D",IF(Q416&gt;649,1,IF(R416&gt;244,1,IF(S416&gt;73,1,IF(T416&gt;649,1,IF(W416&gt;56,1,IF(U416=6,1,IF(U416=5,1,IF(U416=4,IF(V416&gt;254,1,0),0)))))))),0))))</f>
        <v>1</v>
      </c>
      <c r="Y416" s="3">
        <f>SUMIF(B:B,B416,X:X)</f>
        <v>1</v>
      </c>
      <c r="Z416" s="3" t="str">
        <f>IF(Y416&gt;0,"어학 충족","자격미달")</f>
        <v>어학 충족</v>
      </c>
      <c r="AA416" s="3"/>
      <c r="AB416" s="3" t="str">
        <f>IF(P416="A",IF(Q416&gt;849,"TOEIC 충족",IF(R416&gt;335,"New-TEPS 충족",IF(S416&gt;97,"TOEFL 충족",IF(T416&gt;849,"JPT 충족",IF(W416&gt;82,"G-TELP 충족",IF(U416=6,"HSK점수 충족",IF(U416=5,IF(V416&gt;254,"HSK점수 충족","자격미달"),"자격미달"))))))),IF(P416="B",IF(Q416&gt;699,"TOEIC 충족",IF(R416&gt;263,"New-TEPS 충족",IF(S416&gt;78,"TOEFL 충족",IF(T416&gt;699,"JPT 충족",IF(W416&gt;63,"G-TELP 충족",IF(U416=6,"HSK점수 충족",IF(U416=5,IF(V416&gt;179,"HSK점수 충족","자격미달"),"자격미달"))))))),IF(P416="C",IF(Q416&gt;599,"TOEIC 충족",IF(R416&gt;226,"New-TEPS 충족",IF(S416&gt;67,"TOEFL 충족",IF(T416&gt;599,"JPT 충족",IF(W416&gt;49,"G-TELP 충족",IF(U416=6,"HSK점수 충족",IF(U416=5,"HSK점수 충족",IF(U416=4,IF(V416&gt;209,"HSK점수 충족","자격미달"),"자격미달")))))))),IF(P416="D",IF(Q416&gt;649,"TOEIC 충족",IF(R416&gt;244,"New-TEPS 충족",IF(S416&gt;73,"TOEFL 충족",IF(T416&gt;649,"JPT 충족",IF(W416&gt;56,"G-TELP 충족",IF(U1357=6,"HSK점수 충족",IF(U1357=5,"HSK점수 충족",IF(U1357=4,IF(V1357&gt;254,"HSK점수 충족","자격미달"),"자격미달")))))))),0))))</f>
        <v>TOEIC 충족</v>
      </c>
      <c r="AC416" s="21"/>
      <c r="AD416" s="3">
        <f>IF(P416="A",VLOOKUP(Q416,[1]교육_어학_경력backdata!$B$3:$C$9,2,1),IF(P416="B",VLOOKUP(Q416,[1]교육_어학_경력backdata!$G$3:$H$9,2,1),IF(P416="C",0,"오류")))</f>
        <v>14</v>
      </c>
      <c r="AE416" s="3">
        <f>IF(P416="A",VLOOKUP(R416,[1]교육_어학_경력backdata!$B$11:$C$17,2,1),IF(P416="B",VLOOKUP(R416,[1]교육_어학_경력backdata!$G$11:$H$17,2,1),IF(P416="C",0,"오류")))</f>
        <v>0</v>
      </c>
      <c r="AF416" s="3">
        <f>IF(P416="A",VLOOKUP(S416,[1]교육_어학_경력backdata!$B$19:$C$25,2,1),IF(P416="B",VLOOKUP(S416,[1]교육_어학_경력backdata!$G$19:$H$25,2,1),IF(P416="C",0,"오류")))</f>
        <v>0</v>
      </c>
      <c r="AG416" s="3">
        <f>IF(P416="A",VLOOKUP(T416,[1]교육_어학_경력backdata!$B$3:$C$9,2,1),IF(P416="B",VLOOKUP(T416,[1]교육_어학_경력backdata!$G$3:$H$9,2,1),IF(P416="C",0,"오류")))</f>
        <v>0</v>
      </c>
      <c r="AH416" s="3">
        <f>IF(P416="A",IF(U416=0,0,IF(U416=4,0,IF(U416=5,VLOOKUP(V416,[1]교육_어학_경력backdata!$B$27:$C$29,2,1),IF(U416=6,VLOOKUP(V416,[1]교육_어학_경력backdata!$B$31:$C$34,2,1))))),IF(P416="B",IF(U416=0,0,IF(U416=4,0,IF(U416=5,VLOOKUP(V416,[1]교육_어학_경력backdata!$G$27:$H$31,2,1),IF(U416=6,VLOOKUP(V416,[1]교육_어학_경력backdata!$G$33:$H$34,2,1))))),IF(CT416="C",0,"오류")))</f>
        <v>0</v>
      </c>
      <c r="AI416" s="3">
        <f>IF(P416="A",VLOOKUP(W416,[1]교육_어학_경력backdata!$B$36:$C$42,2,1),IF(P416="B",VLOOKUP(W416,[1]교육_어학_경력backdata!$G$36:$H$42,2,1),IF(P416="C",0,"오류")))</f>
        <v>0</v>
      </c>
      <c r="AJ416" s="3">
        <f>SUM(AD416:AI416)</f>
        <v>14</v>
      </c>
      <c r="AK416" s="3">
        <f>_xlfn.MAXIFS(AJ:AJ,B:B,B416)</f>
        <v>14</v>
      </c>
      <c r="AL416" s="3"/>
      <c r="AM416" s="21"/>
      <c r="AN416" s="3"/>
      <c r="AO416" s="3"/>
    </row>
    <row r="417" spans="1:41" x14ac:dyDescent="0.4">
      <c r="A417" s="4">
        <f>IF(B416=B417,A416,A416+1)</f>
        <v>385</v>
      </c>
      <c r="B417" s="4" t="s">
        <v>4331</v>
      </c>
      <c r="C417" s="4" t="s">
        <v>4330</v>
      </c>
      <c r="D417" s="4" t="s">
        <v>3044</v>
      </c>
      <c r="E417" s="4" t="s">
        <v>3043</v>
      </c>
      <c r="F417" s="4">
        <f>IF(B417=B416,F416+1,1)</f>
        <v>1</v>
      </c>
      <c r="G417" s="4" t="s">
        <v>6380</v>
      </c>
      <c r="H417" s="4" t="s">
        <v>6894</v>
      </c>
      <c r="I417" s="4" t="s">
        <v>6893</v>
      </c>
      <c r="J417" s="4" t="s">
        <v>7154</v>
      </c>
      <c r="K417" s="4"/>
      <c r="L417" s="4" t="s">
        <v>7153</v>
      </c>
      <c r="M417" s="4" t="s">
        <v>7152</v>
      </c>
      <c r="P417" s="4" t="s">
        <v>2434</v>
      </c>
      <c r="Q417" s="4">
        <f>IF(H417="TOEIC",VALUE(L417),0)</f>
        <v>0</v>
      </c>
      <c r="R417" s="4">
        <f>IF(H417="NEW TEPS",VALUE(L417),0)</f>
        <v>378</v>
      </c>
      <c r="S417" s="4">
        <f>IF(H417="TOEFL(ibt)",VALUE(L417),0)</f>
        <v>0</v>
      </c>
      <c r="T417" s="4">
        <f>IF(H417="JPT",VALUE(L417),0)</f>
        <v>0</v>
      </c>
      <c r="U417" s="4">
        <f>IF(H417="HSK",VALUE(K417),0)</f>
        <v>0</v>
      </c>
      <c r="V417" s="4">
        <f>IF(H417="HSK",VALUE(L417),0)</f>
        <v>0</v>
      </c>
      <c r="W417" s="4">
        <f>IF(H417="G-TELP Level2",VALUE(L417),0)</f>
        <v>0</v>
      </c>
      <c r="X417" s="4">
        <f>IF(P417="A",IF(Q417&gt;849,1,IF(R417&gt;335,1,IF(S417&gt;97,1,IF(T417&gt;849,1,IF(W417&gt;82,1,IF(U417=6,1,IF(U417=5,IF(V417&gt;254,1,0),0))))))),IF(P417="B",IF(Q417&gt;699,1,IF(R417&gt;263,1,IF(S417&gt;78,1,IF(T417&gt;699,1,IF(W417&gt;63,1,IF(U417=6,1,IF(U417=5,IF(V417&gt;179,1,0),0))))))),IF(P417="C",IF(Q417&gt;599,1,IF(R417&gt;226,1,IF(S417&gt;67,1,IF(T417&gt;599,1,IF(W417&gt;49,1,IF(U417=6,1,IF(U417=5,1,IF(U417=4,IF(V417&gt;209,1,0),0)))))))),IF(P417="D",IF(Q417&gt;649,1,IF(R417&gt;244,1,IF(S417&gt;73,1,IF(T417&gt;649,1,IF(W417&gt;56,1,IF(U417=6,1,IF(U417=5,1,IF(U417=4,IF(V417&gt;254,1,0),0)))))))),0))))</f>
        <v>1</v>
      </c>
      <c r="Y417" s="4">
        <f>SUMIF(B:B,B417,X:X)</f>
        <v>2</v>
      </c>
      <c r="Z417" s="4" t="str">
        <f>IF(Y417&gt;0,"어학 충족","자격미달")</f>
        <v>어학 충족</v>
      </c>
      <c r="AA417" s="4"/>
      <c r="AB417" s="4" t="str">
        <f>IF(P417="A",IF(Q417&gt;849,"TOEIC 충족",IF(R417&gt;335,"New-TEPS 충족",IF(S417&gt;97,"TOEFL 충족",IF(T417&gt;849,"JPT 충족",IF(W417&gt;82,"G-TELP 충족",IF(U417=6,"HSK점수 충족",IF(U417=5,IF(V417&gt;254,"HSK점수 충족","자격미달"),"자격미달"))))))),IF(P417="B",IF(Q417&gt;699,"TOEIC 충족",IF(R417&gt;263,"New-TEPS 충족",IF(S417&gt;78,"TOEFL 충족",IF(T417&gt;699,"JPT 충족",IF(W417&gt;63,"G-TELP 충족",IF(U417=6,"HSK점수 충족",IF(U417=5,IF(V417&gt;179,"HSK점수 충족","자격미달"),"자격미달"))))))),IF(P417="C",IF(Q417&gt;599,"TOEIC 충족",IF(R417&gt;226,"New-TEPS 충족",IF(S417&gt;67,"TOEFL 충족",IF(T417&gt;599,"JPT 충족",IF(W417&gt;49,"G-TELP 충족",IF(U417=6,"HSK점수 충족",IF(U417=5,"HSK점수 충족",IF(U417=4,IF(V417&gt;209,"HSK점수 충족","자격미달"),"자격미달")))))))),IF(P417="D",IF(Q417&gt;649,"TOEIC 충족",IF(R417&gt;244,"New-TEPS 충족",IF(S417&gt;73,"TOEFL 충족",IF(T417&gt;649,"JPT 충족",IF(W417&gt;56,"G-TELP 충족",IF(U1358=6,"HSK점수 충족",IF(U1358=5,"HSK점수 충족",IF(U1358=4,IF(V1358&gt;254,"HSK점수 충족","자격미달"),"자격미달")))))))),0))))</f>
        <v>New-TEPS 충족</v>
      </c>
      <c r="AC417" s="21"/>
      <c r="AD417" s="4">
        <f>IF(P417="A",VLOOKUP(Q417,[1]교육_어학_경력backdata!$B$3:$C$9,2,1),IF(P417="B",VLOOKUP(Q417,[1]교육_어학_경력backdata!$G$3:$H$9,2,1),IF(P417="C",0,"오류")))</f>
        <v>0</v>
      </c>
      <c r="AE417" s="4">
        <f>IF(P417="A",VLOOKUP(R417,[1]교육_어학_경력backdata!$B$11:$C$17,2,1),IF(P417="B",VLOOKUP(R417,[1]교육_어학_경력backdata!$G$11:$H$17,2,1),IF(P417="C",0,"오류")))</f>
        <v>16</v>
      </c>
      <c r="AF417" s="4">
        <f>IF(P417="A",VLOOKUP(S417,[1]교육_어학_경력backdata!$B$19:$C$25,2,1),IF(P417="B",VLOOKUP(S417,[1]교육_어학_경력backdata!$G$19:$H$25,2,1),IF(P417="C",0,"오류")))</f>
        <v>0</v>
      </c>
      <c r="AG417" s="4">
        <f>IF(P417="A",VLOOKUP(T417,[1]교육_어학_경력backdata!$B$3:$C$9,2,1),IF(P417="B",VLOOKUP(T417,[1]교육_어학_경력backdata!$G$3:$H$9,2,1),IF(P417="C",0,"오류")))</f>
        <v>0</v>
      </c>
      <c r="AH417" s="4">
        <f>IF(P417="A",IF(U417=0,0,IF(U417=4,0,IF(U417=5,VLOOKUP(V417,[1]교육_어학_경력backdata!$B$27:$C$29,2,1),IF(U417=6,VLOOKUP(V417,[1]교육_어학_경력backdata!$B$31:$C$34,2,1))))),IF(P417="B",IF(U417=0,0,IF(U417=4,0,IF(U417=5,VLOOKUP(V417,[1]교육_어학_경력backdata!$G$27:$H$31,2,1),IF(U417=6,VLOOKUP(V417,[1]교육_어학_경력backdata!$G$33:$H$34,2,1))))),IF(CT417="C",0,"오류")))</f>
        <v>0</v>
      </c>
      <c r="AI417" s="4">
        <f>IF(P417="A",VLOOKUP(W417,[1]교육_어학_경력backdata!$B$36:$C$42,2,1),IF(P417="B",VLOOKUP(W417,[1]교육_어학_경력backdata!$G$36:$H$42,2,1),IF(P417="C",0,"오류")))</f>
        <v>0</v>
      </c>
      <c r="AJ417" s="4">
        <f>SUM(AD417:AI417)</f>
        <v>16</v>
      </c>
      <c r="AK417" s="4">
        <f>_xlfn.MAXIFS(AJ:AJ,B:B,B417)</f>
        <v>16</v>
      </c>
      <c r="AL417" s="4"/>
      <c r="AM417" s="21"/>
      <c r="AN417" s="4" t="s">
        <v>6404</v>
      </c>
      <c r="AO417" s="4"/>
    </row>
    <row r="418" spans="1:41" x14ac:dyDescent="0.4">
      <c r="A418" s="6">
        <f>IF(B417=B418,A417,A417+1)</f>
        <v>385</v>
      </c>
      <c r="B418" s="6" t="s">
        <v>4331</v>
      </c>
      <c r="C418" s="6" t="s">
        <v>4330</v>
      </c>
      <c r="D418" s="6" t="s">
        <v>3044</v>
      </c>
      <c r="E418" s="6" t="s">
        <v>3043</v>
      </c>
      <c r="F418" s="4">
        <f>IF(B418=B417,F417+1,1)</f>
        <v>2</v>
      </c>
      <c r="G418" s="4" t="s">
        <v>6380</v>
      </c>
      <c r="H418" s="4" t="s">
        <v>6379</v>
      </c>
      <c r="I418" s="4" t="s">
        <v>6378</v>
      </c>
      <c r="J418" s="4" t="s">
        <v>6383</v>
      </c>
      <c r="K418" s="4"/>
      <c r="L418" s="4" t="s">
        <v>6498</v>
      </c>
      <c r="M418" s="4" t="s">
        <v>7151</v>
      </c>
      <c r="P418" s="4" t="s">
        <v>2434</v>
      </c>
      <c r="Q418" s="4">
        <f>IF(H418="TOEIC",VALUE(L418),0)</f>
        <v>890</v>
      </c>
      <c r="R418" s="4">
        <f>IF(H418="NEW TEPS",VALUE(L418),0)</f>
        <v>0</v>
      </c>
      <c r="S418" s="4">
        <f>IF(H418="TOEFL(ibt)",VALUE(L418),0)</f>
        <v>0</v>
      </c>
      <c r="T418" s="4">
        <f>IF(H418="JPT",VALUE(L418),0)</f>
        <v>0</v>
      </c>
      <c r="U418" s="4">
        <f>IF(H418="HSK",VALUE(K418),0)</f>
        <v>0</v>
      </c>
      <c r="V418" s="4">
        <f>IF(H418="HSK",VALUE(L418),0)</f>
        <v>0</v>
      </c>
      <c r="W418" s="4">
        <f>IF(H418="G-TELP Level2",VALUE(L418),0)</f>
        <v>0</v>
      </c>
      <c r="X418" s="4">
        <f>IF(P418="A",IF(Q418&gt;849,1,IF(R418&gt;335,1,IF(S418&gt;97,1,IF(T418&gt;849,1,IF(W418&gt;82,1,IF(U418=6,1,IF(U418=5,IF(V418&gt;254,1,0),0))))))),IF(P418="B",IF(Q418&gt;699,1,IF(R418&gt;263,1,IF(S418&gt;78,1,IF(T418&gt;699,1,IF(W418&gt;63,1,IF(U418=6,1,IF(U418=5,IF(V418&gt;179,1,0),0))))))),IF(P418="C",IF(Q418&gt;599,1,IF(R418&gt;226,1,IF(S418&gt;67,1,IF(T418&gt;599,1,IF(W418&gt;49,1,IF(U418=6,1,IF(U418=5,1,IF(U418=4,IF(V418&gt;209,1,0),0)))))))),IF(P418="D",IF(Q418&gt;649,1,IF(R418&gt;244,1,IF(S418&gt;73,1,IF(T418&gt;649,1,IF(W418&gt;56,1,IF(U418=6,1,IF(U418=5,1,IF(U418=4,IF(V418&gt;254,1,0),0)))))))),0))))</f>
        <v>1</v>
      </c>
      <c r="Y418" s="4">
        <f>SUMIF(B:B,B418,X:X)</f>
        <v>2</v>
      </c>
      <c r="Z418" s="4" t="str">
        <f>IF(Y418&gt;0,"어학 충족","자격미달")</f>
        <v>어학 충족</v>
      </c>
      <c r="AA418" s="4"/>
      <c r="AB418" s="4" t="str">
        <f>IF(P418="A",IF(Q418&gt;849,"TOEIC 충족",IF(R418&gt;335,"New-TEPS 충족",IF(S418&gt;97,"TOEFL 충족",IF(T418&gt;849,"JPT 충족",IF(W418&gt;82,"G-TELP 충족",IF(U418=6,"HSK점수 충족",IF(U418=5,IF(V418&gt;254,"HSK점수 충족","자격미달"),"자격미달"))))))),IF(P418="B",IF(Q418&gt;699,"TOEIC 충족",IF(R418&gt;263,"New-TEPS 충족",IF(S418&gt;78,"TOEFL 충족",IF(T418&gt;699,"JPT 충족",IF(W418&gt;63,"G-TELP 충족",IF(U418=6,"HSK점수 충족",IF(U418=5,IF(V418&gt;179,"HSK점수 충족","자격미달"),"자격미달"))))))),IF(P418="C",IF(Q418&gt;599,"TOEIC 충족",IF(R418&gt;226,"New-TEPS 충족",IF(S418&gt;67,"TOEFL 충족",IF(T418&gt;599,"JPT 충족",IF(W418&gt;49,"G-TELP 충족",IF(U418=6,"HSK점수 충족",IF(U418=5,"HSK점수 충족",IF(U418=4,IF(V418&gt;209,"HSK점수 충족","자격미달"),"자격미달")))))))),IF(P418="D",IF(Q418&gt;649,"TOEIC 충족",IF(R418&gt;244,"New-TEPS 충족",IF(S418&gt;73,"TOEFL 충족",IF(T418&gt;649,"JPT 충족",IF(W418&gt;56,"G-TELP 충족",IF(U1359=6,"HSK점수 충족",IF(U1359=5,"HSK점수 충족",IF(U1359=4,IF(V1359&gt;254,"HSK점수 충족","자격미달"),"자격미달")))))))),0))))</f>
        <v>TOEIC 충족</v>
      </c>
      <c r="AC418" s="21"/>
      <c r="AD418" s="4">
        <f>IF(P418="A",VLOOKUP(Q418,[1]교육_어학_경력backdata!$B$3:$C$9,2,1),IF(P418="B",VLOOKUP(Q418,[1]교육_어학_경력backdata!$G$3:$H$9,2,1),IF(P418="C",0,"오류")))</f>
        <v>14</v>
      </c>
      <c r="AE418" s="4">
        <f>IF(P418="A",VLOOKUP(R418,[1]교육_어학_경력backdata!$B$11:$C$17,2,1),IF(P418="B",VLOOKUP(R418,[1]교육_어학_경력backdata!$G$11:$H$17,2,1),IF(P418="C",0,"오류")))</f>
        <v>0</v>
      </c>
      <c r="AF418" s="4">
        <f>IF(P418="A",VLOOKUP(S418,[1]교육_어학_경력backdata!$B$19:$C$25,2,1),IF(P418="B",VLOOKUP(S418,[1]교육_어학_경력backdata!$G$19:$H$25,2,1),IF(P418="C",0,"오류")))</f>
        <v>0</v>
      </c>
      <c r="AG418" s="4">
        <f>IF(P418="A",VLOOKUP(T418,[1]교육_어학_경력backdata!$B$3:$C$9,2,1),IF(P418="B",VLOOKUP(T418,[1]교육_어학_경력backdata!$G$3:$H$9,2,1),IF(P418="C",0,"오류")))</f>
        <v>0</v>
      </c>
      <c r="AH418" s="4">
        <f>IF(P418="A",IF(U418=0,0,IF(U418=4,0,IF(U418=5,VLOOKUP(V418,[1]교육_어학_경력backdata!$B$27:$C$29,2,1),IF(U418=6,VLOOKUP(V418,[1]교육_어학_경력backdata!$B$31:$C$34,2,1))))),IF(P418="B",IF(U418=0,0,IF(U418=4,0,IF(U418=5,VLOOKUP(V418,[1]교육_어학_경력backdata!$G$27:$H$31,2,1),IF(U418=6,VLOOKUP(V418,[1]교육_어학_경력backdata!$G$33:$H$34,2,1))))),IF(CT418="C",0,"오류")))</f>
        <v>0</v>
      </c>
      <c r="AI418" s="4">
        <f>IF(P418="A",VLOOKUP(W418,[1]교육_어학_경력backdata!$B$36:$C$42,2,1),IF(P418="B",VLOOKUP(W418,[1]교육_어학_경력backdata!$G$36:$H$42,2,1),IF(P418="C",0,"오류")))</f>
        <v>0</v>
      </c>
      <c r="AJ418" s="4">
        <f>SUM(AD418:AI418)</f>
        <v>14</v>
      </c>
      <c r="AK418" s="4">
        <f>_xlfn.MAXIFS(AJ:AJ,B:B,B418)</f>
        <v>16</v>
      </c>
      <c r="AL418" s="4"/>
      <c r="AM418" s="21"/>
      <c r="AN418" s="4" t="s">
        <v>6404</v>
      </c>
      <c r="AO418" s="4"/>
    </row>
    <row r="419" spans="1:41" x14ac:dyDescent="0.4">
      <c r="A419" s="3">
        <f>IF(B418=B419,A418,A418+1)</f>
        <v>386</v>
      </c>
      <c r="B419" s="3" t="s">
        <v>4326</v>
      </c>
      <c r="C419" s="3" t="s">
        <v>4325</v>
      </c>
      <c r="D419" s="3" t="s">
        <v>3044</v>
      </c>
      <c r="E419" s="3" t="s">
        <v>3043</v>
      </c>
      <c r="F419" s="3">
        <f>IF(B419=B418,F418+1,1)</f>
        <v>1</v>
      </c>
      <c r="G419" s="3" t="s">
        <v>6384</v>
      </c>
      <c r="H419" s="3" t="s">
        <v>6379</v>
      </c>
      <c r="I419" s="3" t="s">
        <v>6378</v>
      </c>
      <c r="J419" s="3" t="s">
        <v>6920</v>
      </c>
      <c r="K419" s="3"/>
      <c r="L419" s="3" t="s">
        <v>6498</v>
      </c>
      <c r="M419" s="3" t="s">
        <v>7150</v>
      </c>
      <c r="P419" s="3" t="s">
        <v>2434</v>
      </c>
      <c r="Q419" s="3">
        <f>IF(H419="TOEIC",VALUE(L419),0)</f>
        <v>890</v>
      </c>
      <c r="R419" s="3">
        <f>IF(H419="NEW TEPS",VALUE(L419),0)</f>
        <v>0</v>
      </c>
      <c r="S419" s="3">
        <f>IF(H419="TOEFL(ibt)",VALUE(L419),0)</f>
        <v>0</v>
      </c>
      <c r="T419" s="3">
        <f>IF(H419="JPT",VALUE(L419),0)</f>
        <v>0</v>
      </c>
      <c r="U419" s="3">
        <f>IF(H419="HSK",VALUE(K419),0)</f>
        <v>0</v>
      </c>
      <c r="V419" s="3">
        <f>IF(H419="HSK",VALUE(L419),0)</f>
        <v>0</v>
      </c>
      <c r="W419" s="3">
        <f>IF(H419="G-TELP Level2",VALUE(L419),0)</f>
        <v>0</v>
      </c>
      <c r="X419" s="3">
        <f>IF(P419="A",IF(Q419&gt;849,1,IF(R419&gt;335,1,IF(S419&gt;97,1,IF(T419&gt;849,1,IF(W419&gt;82,1,IF(U419=6,1,IF(U419=5,IF(V419&gt;254,1,0),0))))))),IF(P419="B",IF(Q419&gt;699,1,IF(R419&gt;263,1,IF(S419&gt;78,1,IF(T419&gt;699,1,IF(W419&gt;63,1,IF(U419=6,1,IF(U419=5,IF(V419&gt;179,1,0),0))))))),IF(P419="C",IF(Q419&gt;599,1,IF(R419&gt;226,1,IF(S419&gt;67,1,IF(T419&gt;599,1,IF(W419&gt;49,1,IF(U419=6,1,IF(U419=5,1,IF(U419=4,IF(V419&gt;209,1,0),0)))))))),IF(P419="D",IF(Q419&gt;649,1,IF(R419&gt;244,1,IF(S419&gt;73,1,IF(T419&gt;649,1,IF(W419&gt;56,1,IF(U419=6,1,IF(U419=5,1,IF(U419=4,IF(V419&gt;254,1,0),0)))))))),0))))</f>
        <v>1</v>
      </c>
      <c r="Y419" s="3">
        <f>SUMIF(B:B,B419,X:X)</f>
        <v>1</v>
      </c>
      <c r="Z419" s="3" t="str">
        <f>IF(Y419&gt;0,"어학 충족","자격미달")</f>
        <v>어학 충족</v>
      </c>
      <c r="AA419" s="3"/>
      <c r="AB419" s="3" t="str">
        <f>IF(P419="A",IF(Q419&gt;849,"TOEIC 충족",IF(R419&gt;335,"New-TEPS 충족",IF(S419&gt;97,"TOEFL 충족",IF(T419&gt;849,"JPT 충족",IF(W419&gt;82,"G-TELP 충족",IF(U419=6,"HSK점수 충족",IF(U419=5,IF(V419&gt;254,"HSK점수 충족","자격미달"),"자격미달"))))))),IF(P419="B",IF(Q419&gt;699,"TOEIC 충족",IF(R419&gt;263,"New-TEPS 충족",IF(S419&gt;78,"TOEFL 충족",IF(T419&gt;699,"JPT 충족",IF(W419&gt;63,"G-TELP 충족",IF(U419=6,"HSK점수 충족",IF(U419=5,IF(V419&gt;179,"HSK점수 충족","자격미달"),"자격미달"))))))),IF(P419="C",IF(Q419&gt;599,"TOEIC 충족",IF(R419&gt;226,"New-TEPS 충족",IF(S419&gt;67,"TOEFL 충족",IF(T419&gt;599,"JPT 충족",IF(W419&gt;49,"G-TELP 충족",IF(U419=6,"HSK점수 충족",IF(U419=5,"HSK점수 충족",IF(U419=4,IF(V419&gt;209,"HSK점수 충족","자격미달"),"자격미달")))))))),IF(P419="D",IF(Q419&gt;649,"TOEIC 충족",IF(R419&gt;244,"New-TEPS 충족",IF(S419&gt;73,"TOEFL 충족",IF(T419&gt;649,"JPT 충족",IF(W419&gt;56,"G-TELP 충족",IF(U1360=6,"HSK점수 충족",IF(U1360=5,"HSK점수 충족",IF(U1360=4,IF(V1360&gt;254,"HSK점수 충족","자격미달"),"자격미달")))))))),0))))</f>
        <v>TOEIC 충족</v>
      </c>
      <c r="AC419" s="21"/>
      <c r="AD419" s="3">
        <f>IF(P419="A",VLOOKUP(Q419,[1]교육_어학_경력backdata!$B$3:$C$9,2,1),IF(P419="B",VLOOKUP(Q419,[1]교육_어학_경력backdata!$G$3:$H$9,2,1),IF(P419="C",0,"오류")))</f>
        <v>14</v>
      </c>
      <c r="AE419" s="3">
        <f>IF(P419="A",VLOOKUP(R419,[1]교육_어학_경력backdata!$B$11:$C$17,2,1),IF(P419="B",VLOOKUP(R419,[1]교육_어학_경력backdata!$G$11:$H$17,2,1),IF(P419="C",0,"오류")))</f>
        <v>0</v>
      </c>
      <c r="AF419" s="3">
        <f>IF(P419="A",VLOOKUP(S419,[1]교육_어학_경력backdata!$B$19:$C$25,2,1),IF(P419="B",VLOOKUP(S419,[1]교육_어학_경력backdata!$G$19:$H$25,2,1),IF(P419="C",0,"오류")))</f>
        <v>0</v>
      </c>
      <c r="AG419" s="3">
        <f>IF(P419="A",VLOOKUP(T419,[1]교육_어학_경력backdata!$B$3:$C$9,2,1),IF(P419="B",VLOOKUP(T419,[1]교육_어학_경력backdata!$G$3:$H$9,2,1),IF(P419="C",0,"오류")))</f>
        <v>0</v>
      </c>
      <c r="AH419" s="3">
        <f>IF(P419="A",IF(U419=0,0,IF(U419=4,0,IF(U419=5,VLOOKUP(V419,[1]교육_어학_경력backdata!$B$27:$C$29,2,1),IF(U419=6,VLOOKUP(V419,[1]교육_어학_경력backdata!$B$31:$C$34,2,1))))),IF(P419="B",IF(U419=0,0,IF(U419=4,0,IF(U419=5,VLOOKUP(V419,[1]교육_어학_경력backdata!$G$27:$H$31,2,1),IF(U419=6,VLOOKUP(V419,[1]교육_어학_경력backdata!$G$33:$H$34,2,1))))),IF(CT419="C",0,"오류")))</f>
        <v>0</v>
      </c>
      <c r="AI419" s="3">
        <f>IF(P419="A",VLOOKUP(W419,[1]교육_어학_경력backdata!$B$36:$C$42,2,1),IF(P419="B",VLOOKUP(W419,[1]교육_어학_경력backdata!$G$36:$H$42,2,1),IF(P419="C",0,"오류")))</f>
        <v>0</v>
      </c>
      <c r="AJ419" s="3">
        <f>SUM(AD419:AI419)</f>
        <v>14</v>
      </c>
      <c r="AK419" s="3">
        <f>_xlfn.MAXIFS(AJ:AJ,B:B,B419)</f>
        <v>14</v>
      </c>
      <c r="AL419" s="3"/>
      <c r="AM419" s="21"/>
      <c r="AN419" s="3"/>
      <c r="AO419" s="3"/>
    </row>
    <row r="420" spans="1:41" x14ac:dyDescent="0.4">
      <c r="A420" s="4">
        <f>IF(B419=B420,A419,A419+1)</f>
        <v>387</v>
      </c>
      <c r="B420" s="4" t="s">
        <v>4322</v>
      </c>
      <c r="C420" s="4" t="s">
        <v>4321</v>
      </c>
      <c r="D420" s="4" t="s">
        <v>3044</v>
      </c>
      <c r="E420" s="4" t="s">
        <v>3043</v>
      </c>
      <c r="F420" s="4">
        <f>IF(B420=B419,F419+1,1)</f>
        <v>1</v>
      </c>
      <c r="G420" s="4" t="s">
        <v>6384</v>
      </c>
      <c r="H420" s="4" t="s">
        <v>6379</v>
      </c>
      <c r="I420" s="4" t="s">
        <v>6378</v>
      </c>
      <c r="J420" s="4" t="s">
        <v>4348</v>
      </c>
      <c r="K420" s="4"/>
      <c r="L420" s="4" t="s">
        <v>6451</v>
      </c>
      <c r="M420" s="4" t="s">
        <v>7149</v>
      </c>
      <c r="P420" s="4" t="s">
        <v>2434</v>
      </c>
      <c r="Q420" s="4">
        <f>IF(H420="TOEIC",VALUE(L420),0)</f>
        <v>920</v>
      </c>
      <c r="R420" s="4">
        <f>IF(H420="NEW TEPS",VALUE(L420),0)</f>
        <v>0</v>
      </c>
      <c r="S420" s="4">
        <f>IF(H420="TOEFL(ibt)",VALUE(L420),0)</f>
        <v>0</v>
      </c>
      <c r="T420" s="4">
        <f>IF(H420="JPT",VALUE(L420),0)</f>
        <v>0</v>
      </c>
      <c r="U420" s="4">
        <f>IF(H420="HSK",VALUE(K420),0)</f>
        <v>0</v>
      </c>
      <c r="V420" s="4">
        <f>IF(H420="HSK",VALUE(L420),0)</f>
        <v>0</v>
      </c>
      <c r="W420" s="4">
        <f>IF(H420="G-TELP Level2",VALUE(L420),0)</f>
        <v>0</v>
      </c>
      <c r="X420" s="4">
        <f>IF(P420="A",IF(Q420&gt;849,1,IF(R420&gt;335,1,IF(S420&gt;97,1,IF(T420&gt;849,1,IF(W420&gt;82,1,IF(U420=6,1,IF(U420=5,IF(V420&gt;254,1,0),0))))))),IF(P420="B",IF(Q420&gt;699,1,IF(R420&gt;263,1,IF(S420&gt;78,1,IF(T420&gt;699,1,IF(W420&gt;63,1,IF(U420=6,1,IF(U420=5,IF(V420&gt;179,1,0),0))))))),IF(P420="C",IF(Q420&gt;599,1,IF(R420&gt;226,1,IF(S420&gt;67,1,IF(T420&gt;599,1,IF(W420&gt;49,1,IF(U420=6,1,IF(U420=5,1,IF(U420=4,IF(V420&gt;209,1,0),0)))))))),IF(P420="D",IF(Q420&gt;649,1,IF(R420&gt;244,1,IF(S420&gt;73,1,IF(T420&gt;649,1,IF(W420&gt;56,1,IF(U420=6,1,IF(U420=5,1,IF(U420=4,IF(V420&gt;254,1,0),0)))))))),0))))</f>
        <v>1</v>
      </c>
      <c r="Y420" s="4">
        <f>SUMIF(B:B,B420,X:X)</f>
        <v>1</v>
      </c>
      <c r="Z420" s="4" t="str">
        <f>IF(Y420&gt;0,"어학 충족","자격미달")</f>
        <v>어학 충족</v>
      </c>
      <c r="AA420" s="4"/>
      <c r="AB420" s="4" t="str">
        <f>IF(P420="A",IF(Q420&gt;849,"TOEIC 충족",IF(R420&gt;335,"New-TEPS 충족",IF(S420&gt;97,"TOEFL 충족",IF(T420&gt;849,"JPT 충족",IF(W420&gt;82,"G-TELP 충족",IF(U420=6,"HSK점수 충족",IF(U420=5,IF(V420&gt;254,"HSK점수 충족","자격미달"),"자격미달"))))))),IF(P420="B",IF(Q420&gt;699,"TOEIC 충족",IF(R420&gt;263,"New-TEPS 충족",IF(S420&gt;78,"TOEFL 충족",IF(T420&gt;699,"JPT 충족",IF(W420&gt;63,"G-TELP 충족",IF(U420=6,"HSK점수 충족",IF(U420=5,IF(V420&gt;179,"HSK점수 충족","자격미달"),"자격미달"))))))),IF(P420="C",IF(Q420&gt;599,"TOEIC 충족",IF(R420&gt;226,"New-TEPS 충족",IF(S420&gt;67,"TOEFL 충족",IF(T420&gt;599,"JPT 충족",IF(W420&gt;49,"G-TELP 충족",IF(U420=6,"HSK점수 충족",IF(U420=5,"HSK점수 충족",IF(U420=4,IF(V420&gt;209,"HSK점수 충족","자격미달"),"자격미달")))))))),IF(P420="D",IF(Q420&gt;649,"TOEIC 충족",IF(R420&gt;244,"New-TEPS 충족",IF(S420&gt;73,"TOEFL 충족",IF(T420&gt;649,"JPT 충족",IF(W420&gt;56,"G-TELP 충족",IF(U1361=6,"HSK점수 충족",IF(U1361=5,"HSK점수 충족",IF(U1361=4,IF(V1361&gt;254,"HSK점수 충족","자격미달"),"자격미달")))))))),0))))</f>
        <v>TOEIC 충족</v>
      </c>
      <c r="AC420" s="21"/>
      <c r="AD420" s="4">
        <f>IF(P420="A",VLOOKUP(Q420,[1]교육_어학_경력backdata!$B$3:$C$9,2,1),IF(P420="B",VLOOKUP(Q420,[1]교육_어학_경력backdata!$G$3:$H$9,2,1),IF(P420="C",0,"오류")))</f>
        <v>16</v>
      </c>
      <c r="AE420" s="4">
        <f>IF(P420="A",VLOOKUP(R420,[1]교육_어학_경력backdata!$B$11:$C$17,2,1),IF(P420="B",VLOOKUP(R420,[1]교육_어학_경력backdata!$G$11:$H$17,2,1),IF(P420="C",0,"오류")))</f>
        <v>0</v>
      </c>
      <c r="AF420" s="4">
        <f>IF(P420="A",VLOOKUP(S420,[1]교육_어학_경력backdata!$B$19:$C$25,2,1),IF(P420="B",VLOOKUP(S420,[1]교육_어학_경력backdata!$G$19:$H$25,2,1),IF(P420="C",0,"오류")))</f>
        <v>0</v>
      </c>
      <c r="AG420" s="4">
        <f>IF(P420="A",VLOOKUP(T420,[1]교육_어학_경력backdata!$B$3:$C$9,2,1),IF(P420="B",VLOOKUP(T420,[1]교육_어학_경력backdata!$G$3:$H$9,2,1),IF(P420="C",0,"오류")))</f>
        <v>0</v>
      </c>
      <c r="AH420" s="4">
        <f>IF(P420="A",IF(U420=0,0,IF(U420=4,0,IF(U420=5,VLOOKUP(V420,[1]교육_어학_경력backdata!$B$27:$C$29,2,1),IF(U420=6,VLOOKUP(V420,[1]교육_어학_경력backdata!$B$31:$C$34,2,1))))),IF(P420="B",IF(U420=0,0,IF(U420=4,0,IF(U420=5,VLOOKUP(V420,[1]교육_어학_경력backdata!$G$27:$H$31,2,1),IF(U420=6,VLOOKUP(V420,[1]교육_어학_경력backdata!$G$33:$H$34,2,1))))),IF(CT420="C",0,"오류")))</f>
        <v>0</v>
      </c>
      <c r="AI420" s="4">
        <f>IF(P420="A",VLOOKUP(W420,[1]교육_어학_경력backdata!$B$36:$C$42,2,1),IF(P420="B",VLOOKUP(W420,[1]교육_어학_경력backdata!$G$36:$H$42,2,1),IF(P420="C",0,"오류")))</f>
        <v>0</v>
      </c>
      <c r="AJ420" s="4">
        <f>SUM(AD420:AI420)</f>
        <v>16</v>
      </c>
      <c r="AK420" s="4">
        <f>_xlfn.MAXIFS(AJ:AJ,B:B,B420)</f>
        <v>16</v>
      </c>
      <c r="AL420" s="4"/>
      <c r="AM420" s="21"/>
      <c r="AN420" s="4"/>
      <c r="AO420" s="4"/>
    </row>
    <row r="421" spans="1:41" x14ac:dyDescent="0.4">
      <c r="A421" s="3">
        <f>IF(B420=B421,A420,A420+1)</f>
        <v>388</v>
      </c>
      <c r="B421" s="3" t="s">
        <v>4314</v>
      </c>
      <c r="C421" s="3" t="s">
        <v>4313</v>
      </c>
      <c r="D421" s="3" t="s">
        <v>3044</v>
      </c>
      <c r="E421" s="3" t="s">
        <v>3043</v>
      </c>
      <c r="F421" s="3">
        <f>IF(B421=B420,F420+1,1)</f>
        <v>1</v>
      </c>
      <c r="G421" s="3" t="s">
        <v>6384</v>
      </c>
      <c r="H421" s="3" t="s">
        <v>6379</v>
      </c>
      <c r="I421" s="3" t="s">
        <v>6378</v>
      </c>
      <c r="J421" s="3" t="s">
        <v>6387</v>
      </c>
      <c r="K421" s="3"/>
      <c r="L421" s="3" t="s">
        <v>6430</v>
      </c>
      <c r="M421" s="3" t="s">
        <v>7148</v>
      </c>
      <c r="P421" s="3" t="s">
        <v>2434</v>
      </c>
      <c r="Q421" s="3">
        <f>IF(H421="TOEIC",VALUE(L421),0)</f>
        <v>850</v>
      </c>
      <c r="R421" s="3">
        <f>IF(H421="NEW TEPS",VALUE(L421),0)</f>
        <v>0</v>
      </c>
      <c r="S421" s="3">
        <f>IF(H421="TOEFL(ibt)",VALUE(L421),0)</f>
        <v>0</v>
      </c>
      <c r="T421" s="3">
        <f>IF(H421="JPT",VALUE(L421),0)</f>
        <v>0</v>
      </c>
      <c r="U421" s="3">
        <f>IF(H421="HSK",VALUE(K421),0)</f>
        <v>0</v>
      </c>
      <c r="V421" s="3">
        <f>IF(H421="HSK",VALUE(L421),0)</f>
        <v>0</v>
      </c>
      <c r="W421" s="3">
        <f>IF(H421="G-TELP Level2",VALUE(L421),0)</f>
        <v>0</v>
      </c>
      <c r="X421" s="3">
        <f>IF(P421="A",IF(Q421&gt;849,1,IF(R421&gt;335,1,IF(S421&gt;97,1,IF(T421&gt;849,1,IF(W421&gt;82,1,IF(U421=6,1,IF(U421=5,IF(V421&gt;254,1,0),0))))))),IF(P421="B",IF(Q421&gt;699,1,IF(R421&gt;263,1,IF(S421&gt;78,1,IF(T421&gt;699,1,IF(W421&gt;63,1,IF(U421=6,1,IF(U421=5,IF(V421&gt;179,1,0),0))))))),IF(P421="C",IF(Q421&gt;599,1,IF(R421&gt;226,1,IF(S421&gt;67,1,IF(T421&gt;599,1,IF(W421&gt;49,1,IF(U421=6,1,IF(U421=5,1,IF(U421=4,IF(V421&gt;209,1,0),0)))))))),IF(P421="D",IF(Q421&gt;649,1,IF(R421&gt;244,1,IF(S421&gt;73,1,IF(T421&gt;649,1,IF(W421&gt;56,1,IF(U421=6,1,IF(U421=5,1,IF(U421=4,IF(V421&gt;254,1,0),0)))))))),0))))</f>
        <v>1</v>
      </c>
      <c r="Y421" s="3">
        <f>SUMIF(B:B,B421,X:X)</f>
        <v>1</v>
      </c>
      <c r="Z421" s="3" t="str">
        <f>IF(Y421&gt;0,"어학 충족","자격미달")</f>
        <v>어학 충족</v>
      </c>
      <c r="AA421" s="3"/>
      <c r="AB421" s="3" t="str">
        <f>IF(P421="A",IF(Q421&gt;849,"TOEIC 충족",IF(R421&gt;335,"New-TEPS 충족",IF(S421&gt;97,"TOEFL 충족",IF(T421&gt;849,"JPT 충족",IF(W421&gt;82,"G-TELP 충족",IF(U421=6,"HSK점수 충족",IF(U421=5,IF(V421&gt;254,"HSK점수 충족","자격미달"),"자격미달"))))))),IF(P421="B",IF(Q421&gt;699,"TOEIC 충족",IF(R421&gt;263,"New-TEPS 충족",IF(S421&gt;78,"TOEFL 충족",IF(T421&gt;699,"JPT 충족",IF(W421&gt;63,"G-TELP 충족",IF(U421=6,"HSK점수 충족",IF(U421=5,IF(V421&gt;179,"HSK점수 충족","자격미달"),"자격미달"))))))),IF(P421="C",IF(Q421&gt;599,"TOEIC 충족",IF(R421&gt;226,"New-TEPS 충족",IF(S421&gt;67,"TOEFL 충족",IF(T421&gt;599,"JPT 충족",IF(W421&gt;49,"G-TELP 충족",IF(U421=6,"HSK점수 충족",IF(U421=5,"HSK점수 충족",IF(U421=4,IF(V421&gt;209,"HSK점수 충족","자격미달"),"자격미달")))))))),IF(P421="D",IF(Q421&gt;649,"TOEIC 충족",IF(R421&gt;244,"New-TEPS 충족",IF(S421&gt;73,"TOEFL 충족",IF(T421&gt;649,"JPT 충족",IF(W421&gt;56,"G-TELP 충족",IF(U1362=6,"HSK점수 충족",IF(U1362=5,"HSK점수 충족",IF(U1362=4,IF(V1362&gt;254,"HSK점수 충족","자격미달"),"자격미달")))))))),0))))</f>
        <v>TOEIC 충족</v>
      </c>
      <c r="AC421" s="21"/>
      <c r="AD421" s="3">
        <f>IF(P421="A",VLOOKUP(Q421,[1]교육_어학_경력backdata!$B$3:$C$9,2,1),IF(P421="B",VLOOKUP(Q421,[1]교육_어학_경력backdata!$G$3:$H$9,2,1),IF(P421="C",0,"오류")))</f>
        <v>12</v>
      </c>
      <c r="AE421" s="3">
        <f>IF(P421="A",VLOOKUP(R421,[1]교육_어학_경력backdata!$B$11:$C$17,2,1),IF(P421="B",VLOOKUP(R421,[1]교육_어학_경력backdata!$G$11:$H$17,2,1),IF(P421="C",0,"오류")))</f>
        <v>0</v>
      </c>
      <c r="AF421" s="3">
        <f>IF(P421="A",VLOOKUP(S421,[1]교육_어학_경력backdata!$B$19:$C$25,2,1),IF(P421="B",VLOOKUP(S421,[1]교육_어학_경력backdata!$G$19:$H$25,2,1),IF(P421="C",0,"오류")))</f>
        <v>0</v>
      </c>
      <c r="AG421" s="3">
        <f>IF(P421="A",VLOOKUP(T421,[1]교육_어학_경력backdata!$B$3:$C$9,2,1),IF(P421="B",VLOOKUP(T421,[1]교육_어학_경력backdata!$G$3:$H$9,2,1),IF(P421="C",0,"오류")))</f>
        <v>0</v>
      </c>
      <c r="AH421" s="3">
        <f>IF(P421="A",IF(U421=0,0,IF(U421=4,0,IF(U421=5,VLOOKUP(V421,[1]교육_어학_경력backdata!$B$27:$C$29,2,1),IF(U421=6,VLOOKUP(V421,[1]교육_어학_경력backdata!$B$31:$C$34,2,1))))),IF(P421="B",IF(U421=0,0,IF(U421=4,0,IF(U421=5,VLOOKUP(V421,[1]교육_어학_경력backdata!$G$27:$H$31,2,1),IF(U421=6,VLOOKUP(V421,[1]교육_어학_경력backdata!$G$33:$H$34,2,1))))),IF(CT421="C",0,"오류")))</f>
        <v>0</v>
      </c>
      <c r="AI421" s="3">
        <f>IF(P421="A",VLOOKUP(W421,[1]교육_어학_경력backdata!$B$36:$C$42,2,1),IF(P421="B",VLOOKUP(W421,[1]교육_어학_경력backdata!$G$36:$H$42,2,1),IF(P421="C",0,"오류")))</f>
        <v>0</v>
      </c>
      <c r="AJ421" s="3">
        <f>SUM(AD421:AI421)</f>
        <v>12</v>
      </c>
      <c r="AK421" s="3">
        <f>_xlfn.MAXIFS(AJ:AJ,B:B,B421)</f>
        <v>12</v>
      </c>
      <c r="AL421" s="3"/>
      <c r="AM421" s="21"/>
      <c r="AN421" s="3"/>
      <c r="AO421" s="3"/>
    </row>
    <row r="422" spans="1:41" x14ac:dyDescent="0.4">
      <c r="A422" s="4">
        <f>IF(B421=B422,A421,A421+1)</f>
        <v>389</v>
      </c>
      <c r="B422" s="4" t="s">
        <v>4309</v>
      </c>
      <c r="C422" s="4" t="s">
        <v>4308</v>
      </c>
      <c r="D422" s="4" t="s">
        <v>3044</v>
      </c>
      <c r="E422" s="4" t="s">
        <v>3043</v>
      </c>
      <c r="F422" s="4">
        <f>IF(B422=B421,F421+1,1)</f>
        <v>1</v>
      </c>
      <c r="G422" s="4" t="s">
        <v>6380</v>
      </c>
      <c r="H422" s="4" t="s">
        <v>6379</v>
      </c>
      <c r="I422" s="4" t="s">
        <v>6378</v>
      </c>
      <c r="J422" s="4" t="s">
        <v>6567</v>
      </c>
      <c r="K422" s="4"/>
      <c r="L422" s="4" t="s">
        <v>6623</v>
      </c>
      <c r="M422" s="4" t="s">
        <v>7147</v>
      </c>
      <c r="P422" s="4" t="s">
        <v>2434</v>
      </c>
      <c r="Q422" s="4">
        <f>IF(H422="TOEIC",VALUE(L422),0)</f>
        <v>860</v>
      </c>
      <c r="R422" s="4">
        <f>IF(H422="NEW TEPS",VALUE(L422),0)</f>
        <v>0</v>
      </c>
      <c r="S422" s="4">
        <f>IF(H422="TOEFL(ibt)",VALUE(L422),0)</f>
        <v>0</v>
      </c>
      <c r="T422" s="4">
        <f>IF(H422="JPT",VALUE(L422),0)</f>
        <v>0</v>
      </c>
      <c r="U422" s="4">
        <f>IF(H422="HSK",VALUE(K422),0)</f>
        <v>0</v>
      </c>
      <c r="V422" s="4">
        <f>IF(H422="HSK",VALUE(L422),0)</f>
        <v>0</v>
      </c>
      <c r="W422" s="4">
        <f>IF(H422="G-TELP Level2",VALUE(L422),0)</f>
        <v>0</v>
      </c>
      <c r="X422" s="4">
        <f>IF(P422="A",IF(Q422&gt;849,1,IF(R422&gt;335,1,IF(S422&gt;97,1,IF(T422&gt;849,1,IF(W422&gt;82,1,IF(U422=6,1,IF(U422=5,IF(V422&gt;254,1,0),0))))))),IF(P422="B",IF(Q422&gt;699,1,IF(R422&gt;263,1,IF(S422&gt;78,1,IF(T422&gt;699,1,IF(W422&gt;63,1,IF(U422=6,1,IF(U422=5,IF(V422&gt;179,1,0),0))))))),IF(P422="C",IF(Q422&gt;599,1,IF(R422&gt;226,1,IF(S422&gt;67,1,IF(T422&gt;599,1,IF(W422&gt;49,1,IF(U422=6,1,IF(U422=5,1,IF(U422=4,IF(V422&gt;209,1,0),0)))))))),IF(P422="D",IF(Q422&gt;649,1,IF(R422&gt;244,1,IF(S422&gt;73,1,IF(T422&gt;649,1,IF(W422&gt;56,1,IF(U422=6,1,IF(U422=5,1,IF(U422=4,IF(V422&gt;254,1,0),0)))))))),0))))</f>
        <v>1</v>
      </c>
      <c r="Y422" s="4">
        <f>SUMIF(B:B,B422,X:X)</f>
        <v>1</v>
      </c>
      <c r="Z422" s="4" t="str">
        <f>IF(Y422&gt;0,"어학 충족","자격미달")</f>
        <v>어학 충족</v>
      </c>
      <c r="AA422" s="4"/>
      <c r="AB422" s="4" t="str">
        <f>IF(P422="A",IF(Q422&gt;849,"TOEIC 충족",IF(R422&gt;335,"New-TEPS 충족",IF(S422&gt;97,"TOEFL 충족",IF(T422&gt;849,"JPT 충족",IF(W422&gt;82,"G-TELP 충족",IF(U422=6,"HSK점수 충족",IF(U422=5,IF(V422&gt;254,"HSK점수 충족","자격미달"),"자격미달"))))))),IF(P422="B",IF(Q422&gt;699,"TOEIC 충족",IF(R422&gt;263,"New-TEPS 충족",IF(S422&gt;78,"TOEFL 충족",IF(T422&gt;699,"JPT 충족",IF(W422&gt;63,"G-TELP 충족",IF(U422=6,"HSK점수 충족",IF(U422=5,IF(V422&gt;179,"HSK점수 충족","자격미달"),"자격미달"))))))),IF(P422="C",IF(Q422&gt;599,"TOEIC 충족",IF(R422&gt;226,"New-TEPS 충족",IF(S422&gt;67,"TOEFL 충족",IF(T422&gt;599,"JPT 충족",IF(W422&gt;49,"G-TELP 충족",IF(U422=6,"HSK점수 충족",IF(U422=5,"HSK점수 충족",IF(U422=4,IF(V422&gt;209,"HSK점수 충족","자격미달"),"자격미달")))))))),IF(P422="D",IF(Q422&gt;649,"TOEIC 충족",IF(R422&gt;244,"New-TEPS 충족",IF(S422&gt;73,"TOEFL 충족",IF(T422&gt;649,"JPT 충족",IF(W422&gt;56,"G-TELP 충족",IF(U1363=6,"HSK점수 충족",IF(U1363=5,"HSK점수 충족",IF(U1363=4,IF(V1363&gt;254,"HSK점수 충족","자격미달"),"자격미달")))))))),0))))</f>
        <v>TOEIC 충족</v>
      </c>
      <c r="AC422" s="21"/>
      <c r="AD422" s="4">
        <f>IF(P422="A",VLOOKUP(Q422,[1]교육_어학_경력backdata!$B$3:$C$9,2,1),IF(P422="B",VLOOKUP(Q422,[1]교육_어학_경력backdata!$G$3:$H$9,2,1),IF(P422="C",0,"오류")))</f>
        <v>12</v>
      </c>
      <c r="AE422" s="4">
        <f>IF(P422="A",VLOOKUP(R422,[1]교육_어학_경력backdata!$B$11:$C$17,2,1),IF(P422="B",VLOOKUP(R422,[1]교육_어학_경력backdata!$G$11:$H$17,2,1),IF(P422="C",0,"오류")))</f>
        <v>0</v>
      </c>
      <c r="AF422" s="4">
        <f>IF(P422="A",VLOOKUP(S422,[1]교육_어학_경력backdata!$B$19:$C$25,2,1),IF(P422="B",VLOOKUP(S422,[1]교육_어학_경력backdata!$G$19:$H$25,2,1),IF(P422="C",0,"오류")))</f>
        <v>0</v>
      </c>
      <c r="AG422" s="4">
        <f>IF(P422="A",VLOOKUP(T422,[1]교육_어학_경력backdata!$B$3:$C$9,2,1),IF(P422="B",VLOOKUP(T422,[1]교육_어학_경력backdata!$G$3:$H$9,2,1),IF(P422="C",0,"오류")))</f>
        <v>0</v>
      </c>
      <c r="AH422" s="4">
        <f>IF(P422="A",IF(U422=0,0,IF(U422=4,0,IF(U422=5,VLOOKUP(V422,[1]교육_어학_경력backdata!$B$27:$C$29,2,1),IF(U422=6,VLOOKUP(V422,[1]교육_어학_경력backdata!$B$31:$C$34,2,1))))),IF(P422="B",IF(U422=0,0,IF(U422=4,0,IF(U422=5,VLOOKUP(V422,[1]교육_어학_경력backdata!$G$27:$H$31,2,1),IF(U422=6,VLOOKUP(V422,[1]교육_어학_경력backdata!$G$33:$H$34,2,1))))),IF(CT422="C",0,"오류")))</f>
        <v>0</v>
      </c>
      <c r="AI422" s="4">
        <f>IF(P422="A",VLOOKUP(W422,[1]교육_어학_경력backdata!$B$36:$C$42,2,1),IF(P422="B",VLOOKUP(W422,[1]교육_어학_경력backdata!$G$36:$H$42,2,1),IF(P422="C",0,"오류")))</f>
        <v>0</v>
      </c>
      <c r="AJ422" s="4">
        <f>SUM(AD422:AI422)</f>
        <v>12</v>
      </c>
      <c r="AK422" s="4">
        <f>_xlfn.MAXIFS(AJ:AJ,B:B,B422)</f>
        <v>12</v>
      </c>
      <c r="AL422" s="4"/>
      <c r="AM422" s="21"/>
      <c r="AN422" s="4"/>
      <c r="AO422" s="4"/>
    </row>
    <row r="423" spans="1:41" x14ac:dyDescent="0.4">
      <c r="A423" s="3">
        <f>IF(B422=B423,A422,A422+1)</f>
        <v>390</v>
      </c>
      <c r="B423" s="3" t="s">
        <v>4303</v>
      </c>
      <c r="C423" s="3" t="s">
        <v>4302</v>
      </c>
      <c r="D423" s="3" t="s">
        <v>3044</v>
      </c>
      <c r="E423" s="3" t="s">
        <v>3043</v>
      </c>
      <c r="F423" s="3">
        <f>IF(B423=B422,F422+1,1)</f>
        <v>1</v>
      </c>
      <c r="G423" s="3" t="s">
        <v>6380</v>
      </c>
      <c r="H423" s="3" t="s">
        <v>6379</v>
      </c>
      <c r="I423" s="3" t="s">
        <v>6378</v>
      </c>
      <c r="J423" s="3" t="s">
        <v>6449</v>
      </c>
      <c r="K423" s="3"/>
      <c r="L423" s="3" t="s">
        <v>6697</v>
      </c>
      <c r="M423" s="3" t="s">
        <v>7146</v>
      </c>
      <c r="P423" s="3" t="s">
        <v>2434</v>
      </c>
      <c r="Q423" s="3">
        <f>IF(H423="TOEIC",VALUE(L423),0)</f>
        <v>960</v>
      </c>
      <c r="R423" s="3">
        <f>IF(H423="NEW TEPS",VALUE(L423),0)</f>
        <v>0</v>
      </c>
      <c r="S423" s="3">
        <f>IF(H423="TOEFL(ibt)",VALUE(L423),0)</f>
        <v>0</v>
      </c>
      <c r="T423" s="3">
        <f>IF(H423="JPT",VALUE(L423),0)</f>
        <v>0</v>
      </c>
      <c r="U423" s="3">
        <f>IF(H423="HSK",VALUE(K423),0)</f>
        <v>0</v>
      </c>
      <c r="V423" s="3">
        <f>IF(H423="HSK",VALUE(L423),0)</f>
        <v>0</v>
      </c>
      <c r="W423" s="3">
        <f>IF(H423="G-TELP Level2",VALUE(L423),0)</f>
        <v>0</v>
      </c>
      <c r="X423" s="3">
        <f>IF(P423="A",IF(Q423&gt;849,1,IF(R423&gt;335,1,IF(S423&gt;97,1,IF(T423&gt;849,1,IF(W423&gt;82,1,IF(U423=6,1,IF(U423=5,IF(V423&gt;254,1,0),0))))))),IF(P423="B",IF(Q423&gt;699,1,IF(R423&gt;263,1,IF(S423&gt;78,1,IF(T423&gt;699,1,IF(W423&gt;63,1,IF(U423=6,1,IF(U423=5,IF(V423&gt;179,1,0),0))))))),IF(P423="C",IF(Q423&gt;599,1,IF(R423&gt;226,1,IF(S423&gt;67,1,IF(T423&gt;599,1,IF(W423&gt;49,1,IF(U423=6,1,IF(U423=5,1,IF(U423=4,IF(V423&gt;209,1,0),0)))))))),IF(P423="D",IF(Q423&gt;649,1,IF(R423&gt;244,1,IF(S423&gt;73,1,IF(T423&gt;649,1,IF(W423&gt;56,1,IF(U423=6,1,IF(U423=5,1,IF(U423=4,IF(V423&gt;254,1,0),0)))))))),0))))</f>
        <v>1</v>
      </c>
      <c r="Y423" s="3">
        <f>SUMIF(B:B,B423,X:X)</f>
        <v>1</v>
      </c>
      <c r="Z423" s="3" t="str">
        <f>IF(Y423&gt;0,"어학 충족","자격미달")</f>
        <v>어학 충족</v>
      </c>
      <c r="AA423" s="3"/>
      <c r="AB423" s="3" t="str">
        <f>IF(P423="A",IF(Q423&gt;849,"TOEIC 충족",IF(R423&gt;335,"New-TEPS 충족",IF(S423&gt;97,"TOEFL 충족",IF(T423&gt;849,"JPT 충족",IF(W423&gt;82,"G-TELP 충족",IF(U423=6,"HSK점수 충족",IF(U423=5,IF(V423&gt;254,"HSK점수 충족","자격미달"),"자격미달"))))))),IF(P423="B",IF(Q423&gt;699,"TOEIC 충족",IF(R423&gt;263,"New-TEPS 충족",IF(S423&gt;78,"TOEFL 충족",IF(T423&gt;699,"JPT 충족",IF(W423&gt;63,"G-TELP 충족",IF(U423=6,"HSK점수 충족",IF(U423=5,IF(V423&gt;179,"HSK점수 충족","자격미달"),"자격미달"))))))),IF(P423="C",IF(Q423&gt;599,"TOEIC 충족",IF(R423&gt;226,"New-TEPS 충족",IF(S423&gt;67,"TOEFL 충족",IF(T423&gt;599,"JPT 충족",IF(W423&gt;49,"G-TELP 충족",IF(U423=6,"HSK점수 충족",IF(U423=5,"HSK점수 충족",IF(U423=4,IF(V423&gt;209,"HSK점수 충족","자격미달"),"자격미달")))))))),IF(P423="D",IF(Q423&gt;649,"TOEIC 충족",IF(R423&gt;244,"New-TEPS 충족",IF(S423&gt;73,"TOEFL 충족",IF(T423&gt;649,"JPT 충족",IF(W423&gt;56,"G-TELP 충족",IF(U1364=6,"HSK점수 충족",IF(U1364=5,"HSK점수 충족",IF(U1364=4,IF(V1364&gt;254,"HSK점수 충족","자격미달"),"자격미달")))))))),0))))</f>
        <v>TOEIC 충족</v>
      </c>
      <c r="AC423" s="21"/>
      <c r="AD423" s="3">
        <f>IF(P423="A",VLOOKUP(Q423,[1]교육_어학_경력backdata!$B$3:$C$9,2,1),IF(P423="B",VLOOKUP(Q423,[1]교육_어학_경력backdata!$G$3:$H$9,2,1),IF(P423="C",0,"오류")))</f>
        <v>20</v>
      </c>
      <c r="AE423" s="3">
        <f>IF(P423="A",VLOOKUP(R423,[1]교육_어학_경력backdata!$B$11:$C$17,2,1),IF(P423="B",VLOOKUP(R423,[1]교육_어학_경력backdata!$G$11:$H$17,2,1),IF(P423="C",0,"오류")))</f>
        <v>0</v>
      </c>
      <c r="AF423" s="3">
        <f>IF(P423="A",VLOOKUP(S423,[1]교육_어학_경력backdata!$B$19:$C$25,2,1),IF(P423="B",VLOOKUP(S423,[1]교육_어학_경력backdata!$G$19:$H$25,2,1),IF(P423="C",0,"오류")))</f>
        <v>0</v>
      </c>
      <c r="AG423" s="3">
        <f>IF(P423="A",VLOOKUP(T423,[1]교육_어학_경력backdata!$B$3:$C$9,2,1),IF(P423="B",VLOOKUP(T423,[1]교육_어학_경력backdata!$G$3:$H$9,2,1),IF(P423="C",0,"오류")))</f>
        <v>0</v>
      </c>
      <c r="AH423" s="3">
        <f>IF(P423="A",IF(U423=0,0,IF(U423=4,0,IF(U423=5,VLOOKUP(V423,[1]교육_어학_경력backdata!$B$27:$C$29,2,1),IF(U423=6,VLOOKUP(V423,[1]교육_어학_경력backdata!$B$31:$C$34,2,1))))),IF(P423="B",IF(U423=0,0,IF(U423=4,0,IF(U423=5,VLOOKUP(V423,[1]교육_어학_경력backdata!$G$27:$H$31,2,1),IF(U423=6,VLOOKUP(V423,[1]교육_어학_경력backdata!$G$33:$H$34,2,1))))),IF(CT423="C",0,"오류")))</f>
        <v>0</v>
      </c>
      <c r="AI423" s="3">
        <f>IF(P423="A",VLOOKUP(W423,[1]교육_어학_경력backdata!$B$36:$C$42,2,1),IF(P423="B",VLOOKUP(W423,[1]교육_어학_경력backdata!$G$36:$H$42,2,1),IF(P423="C",0,"오류")))</f>
        <v>0</v>
      </c>
      <c r="AJ423" s="3">
        <f>SUM(AD423:AI423)</f>
        <v>20</v>
      </c>
      <c r="AK423" s="3">
        <f>_xlfn.MAXIFS(AJ:AJ,B:B,B423)</f>
        <v>20</v>
      </c>
      <c r="AL423" s="3"/>
      <c r="AM423" s="21"/>
      <c r="AN423" s="3"/>
      <c r="AO423" s="3"/>
    </row>
    <row r="424" spans="1:41" x14ac:dyDescent="0.4">
      <c r="A424" s="4">
        <f>IF(B423=B424,A423,A423+1)</f>
        <v>391</v>
      </c>
      <c r="B424" s="4" t="s">
        <v>4296</v>
      </c>
      <c r="C424" s="4" t="s">
        <v>4295</v>
      </c>
      <c r="D424" s="4" t="s">
        <v>3044</v>
      </c>
      <c r="E424" s="4" t="s">
        <v>3043</v>
      </c>
      <c r="F424" s="4">
        <f>IF(B424=B423,F423+1,1)</f>
        <v>1</v>
      </c>
      <c r="G424" s="4" t="s">
        <v>6384</v>
      </c>
      <c r="H424" s="4" t="s">
        <v>6379</v>
      </c>
      <c r="I424" s="4" t="s">
        <v>6378</v>
      </c>
      <c r="J424" s="4" t="s">
        <v>6449</v>
      </c>
      <c r="K424" s="4"/>
      <c r="L424" s="4" t="s">
        <v>6569</v>
      </c>
      <c r="M424" s="4" t="s">
        <v>7145</v>
      </c>
      <c r="P424" s="4" t="s">
        <v>2434</v>
      </c>
      <c r="Q424" s="4">
        <f>IF(H424="TOEIC",VALUE(L424),0)</f>
        <v>910</v>
      </c>
      <c r="R424" s="4">
        <f>IF(H424="NEW TEPS",VALUE(L424),0)</f>
        <v>0</v>
      </c>
      <c r="S424" s="4">
        <f>IF(H424="TOEFL(ibt)",VALUE(L424),0)</f>
        <v>0</v>
      </c>
      <c r="T424" s="4">
        <f>IF(H424="JPT",VALUE(L424),0)</f>
        <v>0</v>
      </c>
      <c r="U424" s="4">
        <f>IF(H424="HSK",VALUE(K424),0)</f>
        <v>0</v>
      </c>
      <c r="V424" s="4">
        <f>IF(H424="HSK",VALUE(L424),0)</f>
        <v>0</v>
      </c>
      <c r="W424" s="4">
        <f>IF(H424="G-TELP Level2",VALUE(L424),0)</f>
        <v>0</v>
      </c>
      <c r="X424" s="4">
        <f>IF(P424="A",IF(Q424&gt;849,1,IF(R424&gt;335,1,IF(S424&gt;97,1,IF(T424&gt;849,1,IF(W424&gt;82,1,IF(U424=6,1,IF(U424=5,IF(V424&gt;254,1,0),0))))))),IF(P424="B",IF(Q424&gt;699,1,IF(R424&gt;263,1,IF(S424&gt;78,1,IF(T424&gt;699,1,IF(W424&gt;63,1,IF(U424=6,1,IF(U424=5,IF(V424&gt;179,1,0),0))))))),IF(P424="C",IF(Q424&gt;599,1,IF(R424&gt;226,1,IF(S424&gt;67,1,IF(T424&gt;599,1,IF(W424&gt;49,1,IF(U424=6,1,IF(U424=5,1,IF(U424=4,IF(V424&gt;209,1,0),0)))))))),IF(P424="D",IF(Q424&gt;649,1,IF(R424&gt;244,1,IF(S424&gt;73,1,IF(T424&gt;649,1,IF(W424&gt;56,1,IF(U424=6,1,IF(U424=5,1,IF(U424=4,IF(V424&gt;254,1,0),0)))))))),0))))</f>
        <v>1</v>
      </c>
      <c r="Y424" s="4">
        <f>SUMIF(B:B,B424,X:X)</f>
        <v>1</v>
      </c>
      <c r="Z424" s="4" t="str">
        <f>IF(Y424&gt;0,"어학 충족","자격미달")</f>
        <v>어학 충족</v>
      </c>
      <c r="AA424" s="4"/>
      <c r="AB424" s="4" t="str">
        <f>IF(P424="A",IF(Q424&gt;849,"TOEIC 충족",IF(R424&gt;335,"New-TEPS 충족",IF(S424&gt;97,"TOEFL 충족",IF(T424&gt;849,"JPT 충족",IF(W424&gt;82,"G-TELP 충족",IF(U424=6,"HSK점수 충족",IF(U424=5,IF(V424&gt;254,"HSK점수 충족","자격미달"),"자격미달"))))))),IF(P424="B",IF(Q424&gt;699,"TOEIC 충족",IF(R424&gt;263,"New-TEPS 충족",IF(S424&gt;78,"TOEFL 충족",IF(T424&gt;699,"JPT 충족",IF(W424&gt;63,"G-TELP 충족",IF(U424=6,"HSK점수 충족",IF(U424=5,IF(V424&gt;179,"HSK점수 충족","자격미달"),"자격미달"))))))),IF(P424="C",IF(Q424&gt;599,"TOEIC 충족",IF(R424&gt;226,"New-TEPS 충족",IF(S424&gt;67,"TOEFL 충족",IF(T424&gt;599,"JPT 충족",IF(W424&gt;49,"G-TELP 충족",IF(U424=6,"HSK점수 충족",IF(U424=5,"HSK점수 충족",IF(U424=4,IF(V424&gt;209,"HSK점수 충족","자격미달"),"자격미달")))))))),IF(P424="D",IF(Q424&gt;649,"TOEIC 충족",IF(R424&gt;244,"New-TEPS 충족",IF(S424&gt;73,"TOEFL 충족",IF(T424&gt;649,"JPT 충족",IF(W424&gt;56,"G-TELP 충족",IF(U1365=6,"HSK점수 충족",IF(U1365=5,"HSK점수 충족",IF(U1365=4,IF(V1365&gt;254,"HSK점수 충족","자격미달"),"자격미달")))))))),0))))</f>
        <v>TOEIC 충족</v>
      </c>
      <c r="AC424" s="21"/>
      <c r="AD424" s="4">
        <f>IF(P424="A",VLOOKUP(Q424,[1]교육_어학_경력backdata!$B$3:$C$9,2,1),IF(P424="B",VLOOKUP(Q424,[1]교육_어학_경력backdata!$G$3:$H$9,2,1),IF(P424="C",0,"오류")))</f>
        <v>16</v>
      </c>
      <c r="AE424" s="4">
        <f>IF(P424="A",VLOOKUP(R424,[1]교육_어학_경력backdata!$B$11:$C$17,2,1),IF(P424="B",VLOOKUP(R424,[1]교육_어학_경력backdata!$G$11:$H$17,2,1),IF(P424="C",0,"오류")))</f>
        <v>0</v>
      </c>
      <c r="AF424" s="4">
        <f>IF(P424="A",VLOOKUP(S424,[1]교육_어학_경력backdata!$B$19:$C$25,2,1),IF(P424="B",VLOOKUP(S424,[1]교육_어학_경력backdata!$G$19:$H$25,2,1),IF(P424="C",0,"오류")))</f>
        <v>0</v>
      </c>
      <c r="AG424" s="4">
        <f>IF(P424="A",VLOOKUP(T424,[1]교육_어학_경력backdata!$B$3:$C$9,2,1),IF(P424="B",VLOOKUP(T424,[1]교육_어학_경력backdata!$G$3:$H$9,2,1),IF(P424="C",0,"오류")))</f>
        <v>0</v>
      </c>
      <c r="AH424" s="4">
        <f>IF(P424="A",IF(U424=0,0,IF(U424=4,0,IF(U424=5,VLOOKUP(V424,[1]교육_어학_경력backdata!$B$27:$C$29,2,1),IF(U424=6,VLOOKUP(V424,[1]교육_어학_경력backdata!$B$31:$C$34,2,1))))),IF(P424="B",IF(U424=0,0,IF(U424=4,0,IF(U424=5,VLOOKUP(V424,[1]교육_어학_경력backdata!$G$27:$H$31,2,1),IF(U424=6,VLOOKUP(V424,[1]교육_어학_경력backdata!$G$33:$H$34,2,1))))),IF(CT424="C",0,"오류")))</f>
        <v>0</v>
      </c>
      <c r="AI424" s="4">
        <f>IF(P424="A",VLOOKUP(W424,[1]교육_어학_경력backdata!$B$36:$C$42,2,1),IF(P424="B",VLOOKUP(W424,[1]교육_어학_경력backdata!$G$36:$H$42,2,1),IF(P424="C",0,"오류")))</f>
        <v>0</v>
      </c>
      <c r="AJ424" s="4">
        <f>SUM(AD424:AI424)</f>
        <v>16</v>
      </c>
      <c r="AK424" s="4">
        <f>_xlfn.MAXIFS(AJ:AJ,B:B,B424)</f>
        <v>16</v>
      </c>
      <c r="AL424" s="4"/>
      <c r="AM424" s="21"/>
      <c r="AN424" s="4"/>
      <c r="AO424" s="4"/>
    </row>
    <row r="425" spans="1:41" x14ac:dyDescent="0.4">
      <c r="A425" s="3">
        <f>IF(B424=B425,A424,A424+1)</f>
        <v>392</v>
      </c>
      <c r="B425" s="3" t="s">
        <v>4291</v>
      </c>
      <c r="C425" s="3" t="s">
        <v>4290</v>
      </c>
      <c r="D425" s="3" t="s">
        <v>3044</v>
      </c>
      <c r="E425" s="3" t="s">
        <v>3043</v>
      </c>
      <c r="F425" s="3">
        <f>IF(B425=B424,F424+1,1)</f>
        <v>1</v>
      </c>
      <c r="G425" s="3" t="s">
        <v>6380</v>
      </c>
      <c r="H425" s="3" t="s">
        <v>6379</v>
      </c>
      <c r="I425" s="3" t="s">
        <v>6378</v>
      </c>
      <c r="J425" s="3" t="s">
        <v>6521</v>
      </c>
      <c r="K425" s="3"/>
      <c r="L425" s="3" t="s">
        <v>6726</v>
      </c>
      <c r="M425" s="3" t="s">
        <v>7144</v>
      </c>
      <c r="P425" s="3" t="s">
        <v>2434</v>
      </c>
      <c r="Q425" s="3">
        <f>IF(H425="TOEIC",VALUE(L425),0)</f>
        <v>980</v>
      </c>
      <c r="R425" s="3">
        <f>IF(H425="NEW TEPS",VALUE(L425),0)</f>
        <v>0</v>
      </c>
      <c r="S425" s="3">
        <f>IF(H425="TOEFL(ibt)",VALUE(L425),0)</f>
        <v>0</v>
      </c>
      <c r="T425" s="3">
        <f>IF(H425="JPT",VALUE(L425),0)</f>
        <v>0</v>
      </c>
      <c r="U425" s="3">
        <f>IF(H425="HSK",VALUE(K425),0)</f>
        <v>0</v>
      </c>
      <c r="V425" s="3">
        <f>IF(H425="HSK",VALUE(L425),0)</f>
        <v>0</v>
      </c>
      <c r="W425" s="3">
        <f>IF(H425="G-TELP Level2",VALUE(L425),0)</f>
        <v>0</v>
      </c>
      <c r="X425" s="3">
        <f>IF(P425="A",IF(Q425&gt;849,1,IF(R425&gt;335,1,IF(S425&gt;97,1,IF(T425&gt;849,1,IF(W425&gt;82,1,IF(U425=6,1,IF(U425=5,IF(V425&gt;254,1,0),0))))))),IF(P425="B",IF(Q425&gt;699,1,IF(R425&gt;263,1,IF(S425&gt;78,1,IF(T425&gt;699,1,IF(W425&gt;63,1,IF(U425=6,1,IF(U425=5,IF(V425&gt;179,1,0),0))))))),IF(P425="C",IF(Q425&gt;599,1,IF(R425&gt;226,1,IF(S425&gt;67,1,IF(T425&gt;599,1,IF(W425&gt;49,1,IF(U425=6,1,IF(U425=5,1,IF(U425=4,IF(V425&gt;209,1,0),0)))))))),IF(P425="D",IF(Q425&gt;649,1,IF(R425&gt;244,1,IF(S425&gt;73,1,IF(T425&gt;649,1,IF(W425&gt;56,1,IF(U425=6,1,IF(U425=5,1,IF(U425=4,IF(V425&gt;254,1,0),0)))))))),0))))</f>
        <v>1</v>
      </c>
      <c r="Y425" s="3">
        <f>SUMIF(B:B,B425,X:X)</f>
        <v>1</v>
      </c>
      <c r="Z425" s="3" t="str">
        <f>IF(Y425&gt;0,"어학 충족","자격미달")</f>
        <v>어학 충족</v>
      </c>
      <c r="AA425" s="3"/>
      <c r="AB425" s="3" t="str">
        <f>IF(P425="A",IF(Q425&gt;849,"TOEIC 충족",IF(R425&gt;335,"New-TEPS 충족",IF(S425&gt;97,"TOEFL 충족",IF(T425&gt;849,"JPT 충족",IF(W425&gt;82,"G-TELP 충족",IF(U425=6,"HSK점수 충족",IF(U425=5,IF(V425&gt;254,"HSK점수 충족","자격미달"),"자격미달"))))))),IF(P425="B",IF(Q425&gt;699,"TOEIC 충족",IF(R425&gt;263,"New-TEPS 충족",IF(S425&gt;78,"TOEFL 충족",IF(T425&gt;699,"JPT 충족",IF(W425&gt;63,"G-TELP 충족",IF(U425=6,"HSK점수 충족",IF(U425=5,IF(V425&gt;179,"HSK점수 충족","자격미달"),"자격미달"))))))),IF(P425="C",IF(Q425&gt;599,"TOEIC 충족",IF(R425&gt;226,"New-TEPS 충족",IF(S425&gt;67,"TOEFL 충족",IF(T425&gt;599,"JPT 충족",IF(W425&gt;49,"G-TELP 충족",IF(U425=6,"HSK점수 충족",IF(U425=5,"HSK점수 충족",IF(U425=4,IF(V425&gt;209,"HSK점수 충족","자격미달"),"자격미달")))))))),IF(P425="D",IF(Q425&gt;649,"TOEIC 충족",IF(R425&gt;244,"New-TEPS 충족",IF(S425&gt;73,"TOEFL 충족",IF(T425&gt;649,"JPT 충족",IF(W425&gt;56,"G-TELP 충족",IF(U1366=6,"HSK점수 충족",IF(U1366=5,"HSK점수 충족",IF(U1366=4,IF(V1366&gt;254,"HSK점수 충족","자격미달"),"자격미달")))))))),0))))</f>
        <v>TOEIC 충족</v>
      </c>
      <c r="AC425" s="21"/>
      <c r="AD425" s="3">
        <f>IF(P425="A",VLOOKUP(Q425,[1]교육_어학_경력backdata!$B$3:$C$9,2,1),IF(P425="B",VLOOKUP(Q425,[1]교육_어학_경력backdata!$G$3:$H$9,2,1),IF(P425="C",0,"오류")))</f>
        <v>20</v>
      </c>
      <c r="AE425" s="3">
        <f>IF(P425="A",VLOOKUP(R425,[1]교육_어학_경력backdata!$B$11:$C$17,2,1),IF(P425="B",VLOOKUP(R425,[1]교육_어학_경력backdata!$G$11:$H$17,2,1),IF(P425="C",0,"오류")))</f>
        <v>0</v>
      </c>
      <c r="AF425" s="3">
        <f>IF(P425="A",VLOOKUP(S425,[1]교육_어학_경력backdata!$B$19:$C$25,2,1),IF(P425="B",VLOOKUP(S425,[1]교육_어학_경력backdata!$G$19:$H$25,2,1),IF(P425="C",0,"오류")))</f>
        <v>0</v>
      </c>
      <c r="AG425" s="3">
        <f>IF(P425="A",VLOOKUP(T425,[1]교육_어학_경력backdata!$B$3:$C$9,2,1),IF(P425="B",VLOOKUP(T425,[1]교육_어학_경력backdata!$G$3:$H$9,2,1),IF(P425="C",0,"오류")))</f>
        <v>0</v>
      </c>
      <c r="AH425" s="3">
        <f>IF(P425="A",IF(U425=0,0,IF(U425=4,0,IF(U425=5,VLOOKUP(V425,[1]교육_어학_경력backdata!$B$27:$C$29,2,1),IF(U425=6,VLOOKUP(V425,[1]교육_어학_경력backdata!$B$31:$C$34,2,1))))),IF(P425="B",IF(U425=0,0,IF(U425=4,0,IF(U425=5,VLOOKUP(V425,[1]교육_어학_경력backdata!$G$27:$H$31,2,1),IF(U425=6,VLOOKUP(V425,[1]교육_어학_경력backdata!$G$33:$H$34,2,1))))),IF(CT425="C",0,"오류")))</f>
        <v>0</v>
      </c>
      <c r="AI425" s="3">
        <f>IF(P425="A",VLOOKUP(W425,[1]교육_어학_경력backdata!$B$36:$C$42,2,1),IF(P425="B",VLOOKUP(W425,[1]교육_어학_경력backdata!$G$36:$H$42,2,1),IF(P425="C",0,"오류")))</f>
        <v>0</v>
      </c>
      <c r="AJ425" s="3">
        <f>SUM(AD425:AI425)</f>
        <v>20</v>
      </c>
      <c r="AK425" s="3">
        <f>_xlfn.MAXIFS(AJ:AJ,B:B,B425)</f>
        <v>20</v>
      </c>
      <c r="AL425" s="3"/>
      <c r="AM425" s="21"/>
      <c r="AN425" s="3"/>
      <c r="AO425" s="3"/>
    </row>
    <row r="426" spans="1:41" x14ac:dyDescent="0.4">
      <c r="A426" s="4">
        <f>IF(B425=B426,A425,A425+1)</f>
        <v>393</v>
      </c>
      <c r="B426" s="4" t="s">
        <v>4287</v>
      </c>
      <c r="C426" s="4" t="s">
        <v>4286</v>
      </c>
      <c r="D426" s="4" t="s">
        <v>3044</v>
      </c>
      <c r="E426" s="4" t="s">
        <v>3043</v>
      </c>
      <c r="F426" s="4">
        <f>IF(B426=B425,F425+1,1)</f>
        <v>1</v>
      </c>
      <c r="G426" s="4" t="s">
        <v>6380</v>
      </c>
      <c r="H426" s="4" t="s">
        <v>6379</v>
      </c>
      <c r="I426" s="4" t="s">
        <v>6378</v>
      </c>
      <c r="J426" s="4" t="s">
        <v>6600</v>
      </c>
      <c r="K426" s="4"/>
      <c r="L426" s="4" t="s">
        <v>6674</v>
      </c>
      <c r="M426" s="4" t="s">
        <v>7143</v>
      </c>
      <c r="P426" s="4" t="s">
        <v>2434</v>
      </c>
      <c r="Q426" s="4">
        <f>IF(H426="TOEIC",VALUE(L426),0)</f>
        <v>905</v>
      </c>
      <c r="R426" s="4">
        <f>IF(H426="NEW TEPS",VALUE(L426),0)</f>
        <v>0</v>
      </c>
      <c r="S426" s="4">
        <f>IF(H426="TOEFL(ibt)",VALUE(L426),0)</f>
        <v>0</v>
      </c>
      <c r="T426" s="4">
        <f>IF(H426="JPT",VALUE(L426),0)</f>
        <v>0</v>
      </c>
      <c r="U426" s="4">
        <f>IF(H426="HSK",VALUE(K426),0)</f>
        <v>0</v>
      </c>
      <c r="V426" s="4">
        <f>IF(H426="HSK",VALUE(L426),0)</f>
        <v>0</v>
      </c>
      <c r="W426" s="4">
        <f>IF(H426="G-TELP Level2",VALUE(L426),0)</f>
        <v>0</v>
      </c>
      <c r="X426" s="4">
        <f>IF(P426="A",IF(Q426&gt;849,1,IF(R426&gt;335,1,IF(S426&gt;97,1,IF(T426&gt;849,1,IF(W426&gt;82,1,IF(U426=6,1,IF(U426=5,IF(V426&gt;254,1,0),0))))))),IF(P426="B",IF(Q426&gt;699,1,IF(R426&gt;263,1,IF(S426&gt;78,1,IF(T426&gt;699,1,IF(W426&gt;63,1,IF(U426=6,1,IF(U426=5,IF(V426&gt;179,1,0),0))))))),IF(P426="C",IF(Q426&gt;599,1,IF(R426&gt;226,1,IF(S426&gt;67,1,IF(T426&gt;599,1,IF(W426&gt;49,1,IF(U426=6,1,IF(U426=5,1,IF(U426=4,IF(V426&gt;209,1,0),0)))))))),IF(P426="D",IF(Q426&gt;649,1,IF(R426&gt;244,1,IF(S426&gt;73,1,IF(T426&gt;649,1,IF(W426&gt;56,1,IF(U426=6,1,IF(U426=5,1,IF(U426=4,IF(V426&gt;254,1,0),0)))))))),0))))</f>
        <v>1</v>
      </c>
      <c r="Y426" s="4">
        <f>SUMIF(B:B,B426,X:X)</f>
        <v>1</v>
      </c>
      <c r="Z426" s="4" t="str">
        <f>IF(Y426&gt;0,"어학 충족","자격미달")</f>
        <v>어학 충족</v>
      </c>
      <c r="AA426" s="4"/>
      <c r="AB426" s="4" t="str">
        <f>IF(P426="A",IF(Q426&gt;849,"TOEIC 충족",IF(R426&gt;335,"New-TEPS 충족",IF(S426&gt;97,"TOEFL 충족",IF(T426&gt;849,"JPT 충족",IF(W426&gt;82,"G-TELP 충족",IF(U426=6,"HSK점수 충족",IF(U426=5,IF(V426&gt;254,"HSK점수 충족","자격미달"),"자격미달"))))))),IF(P426="B",IF(Q426&gt;699,"TOEIC 충족",IF(R426&gt;263,"New-TEPS 충족",IF(S426&gt;78,"TOEFL 충족",IF(T426&gt;699,"JPT 충족",IF(W426&gt;63,"G-TELP 충족",IF(U426=6,"HSK점수 충족",IF(U426=5,IF(V426&gt;179,"HSK점수 충족","자격미달"),"자격미달"))))))),IF(P426="C",IF(Q426&gt;599,"TOEIC 충족",IF(R426&gt;226,"New-TEPS 충족",IF(S426&gt;67,"TOEFL 충족",IF(T426&gt;599,"JPT 충족",IF(W426&gt;49,"G-TELP 충족",IF(U426=6,"HSK점수 충족",IF(U426=5,"HSK점수 충족",IF(U426=4,IF(V426&gt;209,"HSK점수 충족","자격미달"),"자격미달")))))))),IF(P426="D",IF(Q426&gt;649,"TOEIC 충족",IF(R426&gt;244,"New-TEPS 충족",IF(S426&gt;73,"TOEFL 충족",IF(T426&gt;649,"JPT 충족",IF(W426&gt;56,"G-TELP 충족",IF(U1367=6,"HSK점수 충족",IF(U1367=5,"HSK점수 충족",IF(U1367=4,IF(V1367&gt;254,"HSK점수 충족","자격미달"),"자격미달")))))))),0))))</f>
        <v>TOEIC 충족</v>
      </c>
      <c r="AC426" s="21"/>
      <c r="AD426" s="4">
        <f>IF(P426="A",VLOOKUP(Q426,[1]교육_어학_경력backdata!$B$3:$C$9,2,1),IF(P426="B",VLOOKUP(Q426,[1]교육_어학_경력backdata!$G$3:$H$9,2,1),IF(P426="C",0,"오류")))</f>
        <v>16</v>
      </c>
      <c r="AE426" s="4">
        <f>IF(P426="A",VLOOKUP(R426,[1]교육_어학_경력backdata!$B$11:$C$17,2,1),IF(P426="B",VLOOKUP(R426,[1]교육_어학_경력backdata!$G$11:$H$17,2,1),IF(P426="C",0,"오류")))</f>
        <v>0</v>
      </c>
      <c r="AF426" s="4">
        <f>IF(P426="A",VLOOKUP(S426,[1]교육_어학_경력backdata!$B$19:$C$25,2,1),IF(P426="B",VLOOKUP(S426,[1]교육_어학_경력backdata!$G$19:$H$25,2,1),IF(P426="C",0,"오류")))</f>
        <v>0</v>
      </c>
      <c r="AG426" s="4">
        <f>IF(P426="A",VLOOKUP(T426,[1]교육_어학_경력backdata!$B$3:$C$9,2,1),IF(P426="B",VLOOKUP(T426,[1]교육_어학_경력backdata!$G$3:$H$9,2,1),IF(P426="C",0,"오류")))</f>
        <v>0</v>
      </c>
      <c r="AH426" s="4">
        <f>IF(P426="A",IF(U426=0,0,IF(U426=4,0,IF(U426=5,VLOOKUP(V426,[1]교육_어학_경력backdata!$B$27:$C$29,2,1),IF(U426=6,VLOOKUP(V426,[1]교육_어학_경력backdata!$B$31:$C$34,2,1))))),IF(P426="B",IF(U426=0,0,IF(U426=4,0,IF(U426=5,VLOOKUP(V426,[1]교육_어학_경력backdata!$G$27:$H$31,2,1),IF(U426=6,VLOOKUP(V426,[1]교육_어학_경력backdata!$G$33:$H$34,2,1))))),IF(CT426="C",0,"오류")))</f>
        <v>0</v>
      </c>
      <c r="AI426" s="4">
        <f>IF(P426="A",VLOOKUP(W426,[1]교육_어학_경력backdata!$B$36:$C$42,2,1),IF(P426="B",VLOOKUP(W426,[1]교육_어학_경력backdata!$G$36:$H$42,2,1),IF(P426="C",0,"오류")))</f>
        <v>0</v>
      </c>
      <c r="AJ426" s="4">
        <f>SUM(AD426:AI426)</f>
        <v>16</v>
      </c>
      <c r="AK426" s="4">
        <f>_xlfn.MAXIFS(AJ:AJ,B:B,B426)</f>
        <v>16</v>
      </c>
      <c r="AL426" s="4"/>
      <c r="AM426" s="21"/>
      <c r="AN426" s="4"/>
      <c r="AO426" s="4"/>
    </row>
    <row r="427" spans="1:41" x14ac:dyDescent="0.4">
      <c r="A427" s="3">
        <f>IF(B426=B427,A426,A426+1)</f>
        <v>394</v>
      </c>
      <c r="B427" s="3" t="s">
        <v>4283</v>
      </c>
      <c r="C427" s="3" t="s">
        <v>4282</v>
      </c>
      <c r="D427" s="3" t="s">
        <v>3044</v>
      </c>
      <c r="E427" s="3" t="s">
        <v>3043</v>
      </c>
      <c r="F427" s="3">
        <f>IF(B427=B426,F426+1,1)</f>
        <v>1</v>
      </c>
      <c r="G427" s="3" t="s">
        <v>6384</v>
      </c>
      <c r="H427" s="3" t="s">
        <v>6379</v>
      </c>
      <c r="I427" s="3" t="s">
        <v>6378</v>
      </c>
      <c r="J427" s="3" t="s">
        <v>6442</v>
      </c>
      <c r="K427" s="3"/>
      <c r="L427" s="3" t="s">
        <v>6808</v>
      </c>
      <c r="M427" s="3" t="s">
        <v>7142</v>
      </c>
      <c r="P427" s="3" t="s">
        <v>2434</v>
      </c>
      <c r="Q427" s="3">
        <f>IF(H427="TOEIC",VALUE(L427),0)</f>
        <v>950</v>
      </c>
      <c r="R427" s="3">
        <f>IF(H427="NEW TEPS",VALUE(L427),0)</f>
        <v>0</v>
      </c>
      <c r="S427" s="3">
        <f>IF(H427="TOEFL(ibt)",VALUE(L427),0)</f>
        <v>0</v>
      </c>
      <c r="T427" s="3">
        <f>IF(H427="JPT",VALUE(L427),0)</f>
        <v>0</v>
      </c>
      <c r="U427" s="3">
        <f>IF(H427="HSK",VALUE(K427),0)</f>
        <v>0</v>
      </c>
      <c r="V427" s="3">
        <f>IF(H427="HSK",VALUE(L427),0)</f>
        <v>0</v>
      </c>
      <c r="W427" s="3">
        <f>IF(H427="G-TELP Level2",VALUE(L427),0)</f>
        <v>0</v>
      </c>
      <c r="X427" s="3">
        <f>IF(P427="A",IF(Q427&gt;849,1,IF(R427&gt;335,1,IF(S427&gt;97,1,IF(T427&gt;849,1,IF(W427&gt;82,1,IF(U427=6,1,IF(U427=5,IF(V427&gt;254,1,0),0))))))),IF(P427="B",IF(Q427&gt;699,1,IF(R427&gt;263,1,IF(S427&gt;78,1,IF(T427&gt;699,1,IF(W427&gt;63,1,IF(U427=6,1,IF(U427=5,IF(V427&gt;179,1,0),0))))))),IF(P427="C",IF(Q427&gt;599,1,IF(R427&gt;226,1,IF(S427&gt;67,1,IF(T427&gt;599,1,IF(W427&gt;49,1,IF(U427=6,1,IF(U427=5,1,IF(U427=4,IF(V427&gt;209,1,0),0)))))))),IF(P427="D",IF(Q427&gt;649,1,IF(R427&gt;244,1,IF(S427&gt;73,1,IF(T427&gt;649,1,IF(W427&gt;56,1,IF(U427=6,1,IF(U427=5,1,IF(U427=4,IF(V427&gt;254,1,0),0)))))))),0))))</f>
        <v>1</v>
      </c>
      <c r="Y427" s="3">
        <f>SUMIF(B:B,B427,X:X)</f>
        <v>1</v>
      </c>
      <c r="Z427" s="3" t="str">
        <f>IF(Y427&gt;0,"어학 충족","자격미달")</f>
        <v>어학 충족</v>
      </c>
      <c r="AA427" s="3"/>
      <c r="AB427" s="3" t="str">
        <f>IF(P427="A",IF(Q427&gt;849,"TOEIC 충족",IF(R427&gt;335,"New-TEPS 충족",IF(S427&gt;97,"TOEFL 충족",IF(T427&gt;849,"JPT 충족",IF(W427&gt;82,"G-TELP 충족",IF(U427=6,"HSK점수 충족",IF(U427=5,IF(V427&gt;254,"HSK점수 충족","자격미달"),"자격미달"))))))),IF(P427="B",IF(Q427&gt;699,"TOEIC 충족",IF(R427&gt;263,"New-TEPS 충족",IF(S427&gt;78,"TOEFL 충족",IF(T427&gt;699,"JPT 충족",IF(W427&gt;63,"G-TELP 충족",IF(U427=6,"HSK점수 충족",IF(U427=5,IF(V427&gt;179,"HSK점수 충족","자격미달"),"자격미달"))))))),IF(P427="C",IF(Q427&gt;599,"TOEIC 충족",IF(R427&gt;226,"New-TEPS 충족",IF(S427&gt;67,"TOEFL 충족",IF(T427&gt;599,"JPT 충족",IF(W427&gt;49,"G-TELP 충족",IF(U427=6,"HSK점수 충족",IF(U427=5,"HSK점수 충족",IF(U427=4,IF(V427&gt;209,"HSK점수 충족","자격미달"),"자격미달")))))))),IF(P427="D",IF(Q427&gt;649,"TOEIC 충족",IF(R427&gt;244,"New-TEPS 충족",IF(S427&gt;73,"TOEFL 충족",IF(T427&gt;649,"JPT 충족",IF(W427&gt;56,"G-TELP 충족",IF(U1368=6,"HSK점수 충족",IF(U1368=5,"HSK점수 충족",IF(U1368=4,IF(V1368&gt;254,"HSK점수 충족","자격미달"),"자격미달")))))))),0))))</f>
        <v>TOEIC 충족</v>
      </c>
      <c r="AC427" s="21"/>
      <c r="AD427" s="3">
        <f>IF(P427="A",VLOOKUP(Q427,[1]교육_어학_경력backdata!$B$3:$C$9,2,1),IF(P427="B",VLOOKUP(Q427,[1]교육_어학_경력backdata!$G$3:$H$9,2,1),IF(P427="C",0,"오류")))</f>
        <v>20</v>
      </c>
      <c r="AE427" s="3">
        <f>IF(P427="A",VLOOKUP(R427,[1]교육_어학_경력backdata!$B$11:$C$17,2,1),IF(P427="B",VLOOKUP(R427,[1]교육_어학_경력backdata!$G$11:$H$17,2,1),IF(P427="C",0,"오류")))</f>
        <v>0</v>
      </c>
      <c r="AF427" s="3">
        <f>IF(P427="A",VLOOKUP(S427,[1]교육_어학_경력backdata!$B$19:$C$25,2,1),IF(P427="B",VLOOKUP(S427,[1]교육_어학_경력backdata!$G$19:$H$25,2,1),IF(P427="C",0,"오류")))</f>
        <v>0</v>
      </c>
      <c r="AG427" s="3">
        <f>IF(P427="A",VLOOKUP(T427,[1]교육_어학_경력backdata!$B$3:$C$9,2,1),IF(P427="B",VLOOKUP(T427,[1]교육_어학_경력backdata!$G$3:$H$9,2,1),IF(P427="C",0,"오류")))</f>
        <v>0</v>
      </c>
      <c r="AH427" s="3">
        <f>IF(P427="A",IF(U427=0,0,IF(U427=4,0,IF(U427=5,VLOOKUP(V427,[1]교육_어학_경력backdata!$B$27:$C$29,2,1),IF(U427=6,VLOOKUP(V427,[1]교육_어학_경력backdata!$B$31:$C$34,2,1))))),IF(P427="B",IF(U427=0,0,IF(U427=4,0,IF(U427=5,VLOOKUP(V427,[1]교육_어학_경력backdata!$G$27:$H$31,2,1),IF(U427=6,VLOOKUP(V427,[1]교육_어학_경력backdata!$G$33:$H$34,2,1))))),IF(CT427="C",0,"오류")))</f>
        <v>0</v>
      </c>
      <c r="AI427" s="3">
        <f>IF(P427="A",VLOOKUP(W427,[1]교육_어학_경력backdata!$B$36:$C$42,2,1),IF(P427="B",VLOOKUP(W427,[1]교육_어학_경력backdata!$G$36:$H$42,2,1),IF(P427="C",0,"오류")))</f>
        <v>0</v>
      </c>
      <c r="AJ427" s="3">
        <f>SUM(AD427:AI427)</f>
        <v>20</v>
      </c>
      <c r="AK427" s="3">
        <f>_xlfn.MAXIFS(AJ:AJ,B:B,B427)</f>
        <v>20</v>
      </c>
      <c r="AL427" s="3"/>
      <c r="AM427" s="21"/>
      <c r="AN427" s="3"/>
      <c r="AO427" s="3"/>
    </row>
    <row r="428" spans="1:41" x14ac:dyDescent="0.4">
      <c r="A428" s="4">
        <f>IF(B427=B428,A427,A427+1)</f>
        <v>395</v>
      </c>
      <c r="B428" s="4" t="s">
        <v>4273</v>
      </c>
      <c r="C428" s="4" t="s">
        <v>4272</v>
      </c>
      <c r="D428" s="4" t="s">
        <v>3044</v>
      </c>
      <c r="E428" s="4" t="s">
        <v>3043</v>
      </c>
      <c r="F428" s="4">
        <f>IF(B428=B427,F427+1,1)</f>
        <v>1</v>
      </c>
      <c r="G428" s="4" t="s">
        <v>6380</v>
      </c>
      <c r="H428" s="4" t="s">
        <v>6379</v>
      </c>
      <c r="I428" s="4" t="s">
        <v>6378</v>
      </c>
      <c r="J428" s="4" t="s">
        <v>7141</v>
      </c>
      <c r="K428" s="4"/>
      <c r="L428" s="4" t="s">
        <v>6430</v>
      </c>
      <c r="M428" s="4" t="s">
        <v>7140</v>
      </c>
      <c r="P428" s="4" t="s">
        <v>2434</v>
      </c>
      <c r="Q428" s="4">
        <f>IF(H428="TOEIC",VALUE(L428),0)</f>
        <v>850</v>
      </c>
      <c r="R428" s="4">
        <f>IF(H428="NEW TEPS",VALUE(L428),0)</f>
        <v>0</v>
      </c>
      <c r="S428" s="4">
        <f>IF(H428="TOEFL(ibt)",VALUE(L428),0)</f>
        <v>0</v>
      </c>
      <c r="T428" s="4">
        <f>IF(H428="JPT",VALUE(L428),0)</f>
        <v>0</v>
      </c>
      <c r="U428" s="4">
        <f>IF(H428="HSK",VALUE(K428),0)</f>
        <v>0</v>
      </c>
      <c r="V428" s="4">
        <f>IF(H428="HSK",VALUE(L428),0)</f>
        <v>0</v>
      </c>
      <c r="W428" s="4">
        <f>IF(H428="G-TELP Level2",VALUE(L428),0)</f>
        <v>0</v>
      </c>
      <c r="X428" s="4">
        <f>IF(P428="A",IF(Q428&gt;849,1,IF(R428&gt;335,1,IF(S428&gt;97,1,IF(T428&gt;849,1,IF(W428&gt;82,1,IF(U428=6,1,IF(U428=5,IF(V428&gt;254,1,0),0))))))),IF(P428="B",IF(Q428&gt;699,1,IF(R428&gt;263,1,IF(S428&gt;78,1,IF(T428&gt;699,1,IF(W428&gt;63,1,IF(U428=6,1,IF(U428=5,IF(V428&gt;179,1,0),0))))))),IF(P428="C",IF(Q428&gt;599,1,IF(R428&gt;226,1,IF(S428&gt;67,1,IF(T428&gt;599,1,IF(W428&gt;49,1,IF(U428=6,1,IF(U428=5,1,IF(U428=4,IF(V428&gt;209,1,0),0)))))))),IF(P428="D",IF(Q428&gt;649,1,IF(R428&gt;244,1,IF(S428&gt;73,1,IF(T428&gt;649,1,IF(W428&gt;56,1,IF(U428=6,1,IF(U428=5,1,IF(U428=4,IF(V428&gt;254,1,0),0)))))))),0))))</f>
        <v>1</v>
      </c>
      <c r="Y428" s="4">
        <f>SUMIF(B:B,B428,X:X)</f>
        <v>1</v>
      </c>
      <c r="Z428" s="4" t="str">
        <f>IF(Y428&gt;0,"어학 충족","자격미달")</f>
        <v>어학 충족</v>
      </c>
      <c r="AA428" s="4"/>
      <c r="AB428" s="4" t="str">
        <f>IF(P428="A",IF(Q428&gt;849,"TOEIC 충족",IF(R428&gt;335,"New-TEPS 충족",IF(S428&gt;97,"TOEFL 충족",IF(T428&gt;849,"JPT 충족",IF(W428&gt;82,"G-TELP 충족",IF(U428=6,"HSK점수 충족",IF(U428=5,IF(V428&gt;254,"HSK점수 충족","자격미달"),"자격미달"))))))),IF(P428="B",IF(Q428&gt;699,"TOEIC 충족",IF(R428&gt;263,"New-TEPS 충족",IF(S428&gt;78,"TOEFL 충족",IF(T428&gt;699,"JPT 충족",IF(W428&gt;63,"G-TELP 충족",IF(U428=6,"HSK점수 충족",IF(U428=5,IF(V428&gt;179,"HSK점수 충족","자격미달"),"자격미달"))))))),IF(P428="C",IF(Q428&gt;599,"TOEIC 충족",IF(R428&gt;226,"New-TEPS 충족",IF(S428&gt;67,"TOEFL 충족",IF(T428&gt;599,"JPT 충족",IF(W428&gt;49,"G-TELP 충족",IF(U428=6,"HSK점수 충족",IF(U428=5,"HSK점수 충족",IF(U428=4,IF(V428&gt;209,"HSK점수 충족","자격미달"),"자격미달")))))))),IF(P428="D",IF(Q428&gt;649,"TOEIC 충족",IF(R428&gt;244,"New-TEPS 충족",IF(S428&gt;73,"TOEFL 충족",IF(T428&gt;649,"JPT 충족",IF(W428&gt;56,"G-TELP 충족",IF(U1369=6,"HSK점수 충족",IF(U1369=5,"HSK점수 충족",IF(U1369=4,IF(V1369&gt;254,"HSK점수 충족","자격미달"),"자격미달")))))))),0))))</f>
        <v>TOEIC 충족</v>
      </c>
      <c r="AC428" s="21"/>
      <c r="AD428" s="4">
        <f>IF(P428="A",VLOOKUP(Q428,[1]교육_어학_경력backdata!$B$3:$C$9,2,1),IF(P428="B",VLOOKUP(Q428,[1]교육_어학_경력backdata!$G$3:$H$9,2,1),IF(P428="C",0,"오류")))</f>
        <v>12</v>
      </c>
      <c r="AE428" s="4">
        <f>IF(P428="A",VLOOKUP(R428,[1]교육_어학_경력backdata!$B$11:$C$17,2,1),IF(P428="B",VLOOKUP(R428,[1]교육_어학_경력backdata!$G$11:$H$17,2,1),IF(P428="C",0,"오류")))</f>
        <v>0</v>
      </c>
      <c r="AF428" s="4">
        <f>IF(P428="A",VLOOKUP(S428,[1]교육_어학_경력backdata!$B$19:$C$25,2,1),IF(P428="B",VLOOKUP(S428,[1]교육_어학_경력backdata!$G$19:$H$25,2,1),IF(P428="C",0,"오류")))</f>
        <v>0</v>
      </c>
      <c r="AG428" s="4">
        <f>IF(P428="A",VLOOKUP(T428,[1]교육_어학_경력backdata!$B$3:$C$9,2,1),IF(P428="B",VLOOKUP(T428,[1]교육_어학_경력backdata!$G$3:$H$9,2,1),IF(P428="C",0,"오류")))</f>
        <v>0</v>
      </c>
      <c r="AH428" s="4">
        <f>IF(P428="A",IF(U428=0,0,IF(U428=4,0,IF(U428=5,VLOOKUP(V428,[1]교육_어학_경력backdata!$B$27:$C$29,2,1),IF(U428=6,VLOOKUP(V428,[1]교육_어학_경력backdata!$B$31:$C$34,2,1))))),IF(P428="B",IF(U428=0,0,IF(U428=4,0,IF(U428=5,VLOOKUP(V428,[1]교육_어학_경력backdata!$G$27:$H$31,2,1),IF(U428=6,VLOOKUP(V428,[1]교육_어학_경력backdata!$G$33:$H$34,2,1))))),IF(CT428="C",0,"오류")))</f>
        <v>0</v>
      </c>
      <c r="AI428" s="4">
        <f>IF(P428="A",VLOOKUP(W428,[1]교육_어학_경력backdata!$B$36:$C$42,2,1),IF(P428="B",VLOOKUP(W428,[1]교육_어학_경력backdata!$G$36:$H$42,2,1),IF(P428="C",0,"오류")))</f>
        <v>0</v>
      </c>
      <c r="AJ428" s="4">
        <f>SUM(AD428:AI428)</f>
        <v>12</v>
      </c>
      <c r="AK428" s="4">
        <f>_xlfn.MAXIFS(AJ:AJ,B:B,B428)</f>
        <v>12</v>
      </c>
      <c r="AL428" s="4"/>
      <c r="AM428" s="21"/>
      <c r="AN428" s="4"/>
      <c r="AO428" s="4"/>
    </row>
    <row r="429" spans="1:41" x14ac:dyDescent="0.4">
      <c r="A429" s="3">
        <f>IF(B428=B429,A428,A428+1)</f>
        <v>396</v>
      </c>
      <c r="B429" s="3" t="s">
        <v>4266</v>
      </c>
      <c r="C429" s="3" t="s">
        <v>4265</v>
      </c>
      <c r="D429" s="3" t="s">
        <v>3044</v>
      </c>
      <c r="E429" s="3" t="s">
        <v>3043</v>
      </c>
      <c r="F429" s="3">
        <f>IF(B429=B428,F428+1,1)</f>
        <v>1</v>
      </c>
      <c r="G429" s="3" t="s">
        <v>6380</v>
      </c>
      <c r="H429" s="3" t="s">
        <v>6379</v>
      </c>
      <c r="I429" s="3" t="s">
        <v>6378</v>
      </c>
      <c r="J429" s="3" t="s">
        <v>6452</v>
      </c>
      <c r="K429" s="3"/>
      <c r="L429" s="3" t="s">
        <v>6569</v>
      </c>
      <c r="M429" s="3" t="s">
        <v>7139</v>
      </c>
      <c r="P429" s="3" t="s">
        <v>2434</v>
      </c>
      <c r="Q429" s="3">
        <f>IF(H429="TOEIC",VALUE(L429),0)</f>
        <v>910</v>
      </c>
      <c r="R429" s="3">
        <f>IF(H429="NEW TEPS",VALUE(L429),0)</f>
        <v>0</v>
      </c>
      <c r="S429" s="3">
        <f>IF(H429="TOEFL(ibt)",VALUE(L429),0)</f>
        <v>0</v>
      </c>
      <c r="T429" s="3">
        <f>IF(H429="JPT",VALUE(L429),0)</f>
        <v>0</v>
      </c>
      <c r="U429" s="3">
        <f>IF(H429="HSK",VALUE(K429),0)</f>
        <v>0</v>
      </c>
      <c r="V429" s="3">
        <f>IF(H429="HSK",VALUE(L429),0)</f>
        <v>0</v>
      </c>
      <c r="W429" s="3">
        <f>IF(H429="G-TELP Level2",VALUE(L429),0)</f>
        <v>0</v>
      </c>
      <c r="X429" s="3">
        <f>IF(P429="A",IF(Q429&gt;849,1,IF(R429&gt;335,1,IF(S429&gt;97,1,IF(T429&gt;849,1,IF(W429&gt;82,1,IF(U429=6,1,IF(U429=5,IF(V429&gt;254,1,0),0))))))),IF(P429="B",IF(Q429&gt;699,1,IF(R429&gt;263,1,IF(S429&gt;78,1,IF(T429&gt;699,1,IF(W429&gt;63,1,IF(U429=6,1,IF(U429=5,IF(V429&gt;179,1,0),0))))))),IF(P429="C",IF(Q429&gt;599,1,IF(R429&gt;226,1,IF(S429&gt;67,1,IF(T429&gt;599,1,IF(W429&gt;49,1,IF(U429=6,1,IF(U429=5,1,IF(U429=4,IF(V429&gt;209,1,0),0)))))))),IF(P429="D",IF(Q429&gt;649,1,IF(R429&gt;244,1,IF(S429&gt;73,1,IF(T429&gt;649,1,IF(W429&gt;56,1,IF(U429=6,1,IF(U429=5,1,IF(U429=4,IF(V429&gt;254,1,0),0)))))))),0))))</f>
        <v>1</v>
      </c>
      <c r="Y429" s="3">
        <f>SUMIF(B:B,B429,X:X)</f>
        <v>1</v>
      </c>
      <c r="Z429" s="3" t="str">
        <f>IF(Y429&gt;0,"어학 충족","자격미달")</f>
        <v>어학 충족</v>
      </c>
      <c r="AA429" s="3"/>
      <c r="AB429" s="3" t="str">
        <f>IF(P429="A",IF(Q429&gt;849,"TOEIC 충족",IF(R429&gt;335,"New-TEPS 충족",IF(S429&gt;97,"TOEFL 충족",IF(T429&gt;849,"JPT 충족",IF(W429&gt;82,"G-TELP 충족",IF(U429=6,"HSK점수 충족",IF(U429=5,IF(V429&gt;254,"HSK점수 충족","자격미달"),"자격미달"))))))),IF(P429="B",IF(Q429&gt;699,"TOEIC 충족",IF(R429&gt;263,"New-TEPS 충족",IF(S429&gt;78,"TOEFL 충족",IF(T429&gt;699,"JPT 충족",IF(W429&gt;63,"G-TELP 충족",IF(U429=6,"HSK점수 충족",IF(U429=5,IF(V429&gt;179,"HSK점수 충족","자격미달"),"자격미달"))))))),IF(P429="C",IF(Q429&gt;599,"TOEIC 충족",IF(R429&gt;226,"New-TEPS 충족",IF(S429&gt;67,"TOEFL 충족",IF(T429&gt;599,"JPT 충족",IF(W429&gt;49,"G-TELP 충족",IF(U429=6,"HSK점수 충족",IF(U429=5,"HSK점수 충족",IF(U429=4,IF(V429&gt;209,"HSK점수 충족","자격미달"),"자격미달")))))))),IF(P429="D",IF(Q429&gt;649,"TOEIC 충족",IF(R429&gt;244,"New-TEPS 충족",IF(S429&gt;73,"TOEFL 충족",IF(T429&gt;649,"JPT 충족",IF(W429&gt;56,"G-TELP 충족",IF(U1370=6,"HSK점수 충족",IF(U1370=5,"HSK점수 충족",IF(U1370=4,IF(V1370&gt;254,"HSK점수 충족","자격미달"),"자격미달")))))))),0))))</f>
        <v>TOEIC 충족</v>
      </c>
      <c r="AC429" s="21"/>
      <c r="AD429" s="3">
        <f>IF(P429="A",VLOOKUP(Q429,[1]교육_어학_경력backdata!$B$3:$C$9,2,1),IF(P429="B",VLOOKUP(Q429,[1]교육_어학_경력backdata!$G$3:$H$9,2,1),IF(P429="C",0,"오류")))</f>
        <v>16</v>
      </c>
      <c r="AE429" s="3">
        <f>IF(P429="A",VLOOKUP(R429,[1]교육_어학_경력backdata!$B$11:$C$17,2,1),IF(P429="B",VLOOKUP(R429,[1]교육_어학_경력backdata!$G$11:$H$17,2,1),IF(P429="C",0,"오류")))</f>
        <v>0</v>
      </c>
      <c r="AF429" s="3">
        <f>IF(P429="A",VLOOKUP(S429,[1]교육_어학_경력backdata!$B$19:$C$25,2,1),IF(P429="B",VLOOKUP(S429,[1]교육_어학_경력backdata!$G$19:$H$25,2,1),IF(P429="C",0,"오류")))</f>
        <v>0</v>
      </c>
      <c r="AG429" s="3">
        <f>IF(P429="A",VLOOKUP(T429,[1]교육_어학_경력backdata!$B$3:$C$9,2,1),IF(P429="B",VLOOKUP(T429,[1]교육_어학_경력backdata!$G$3:$H$9,2,1),IF(P429="C",0,"오류")))</f>
        <v>0</v>
      </c>
      <c r="AH429" s="3">
        <f>IF(P429="A",IF(U429=0,0,IF(U429=4,0,IF(U429=5,VLOOKUP(V429,[1]교육_어학_경력backdata!$B$27:$C$29,2,1),IF(U429=6,VLOOKUP(V429,[1]교육_어학_경력backdata!$B$31:$C$34,2,1))))),IF(P429="B",IF(U429=0,0,IF(U429=4,0,IF(U429=5,VLOOKUP(V429,[1]교육_어학_경력backdata!$G$27:$H$31,2,1),IF(U429=6,VLOOKUP(V429,[1]교육_어학_경력backdata!$G$33:$H$34,2,1))))),IF(CT429="C",0,"오류")))</f>
        <v>0</v>
      </c>
      <c r="AI429" s="3">
        <f>IF(P429="A",VLOOKUP(W429,[1]교육_어학_경력backdata!$B$36:$C$42,2,1),IF(P429="B",VLOOKUP(W429,[1]교육_어학_경력backdata!$G$36:$H$42,2,1),IF(P429="C",0,"오류")))</f>
        <v>0</v>
      </c>
      <c r="AJ429" s="3">
        <f>SUM(AD429:AI429)</f>
        <v>16</v>
      </c>
      <c r="AK429" s="3">
        <f>_xlfn.MAXIFS(AJ:AJ,B:B,B429)</f>
        <v>16</v>
      </c>
      <c r="AL429" s="3"/>
      <c r="AM429" s="21"/>
      <c r="AN429" s="3"/>
      <c r="AO429" s="3"/>
    </row>
    <row r="430" spans="1:41" x14ac:dyDescent="0.4">
      <c r="A430" s="4">
        <f>IF(B429=B430,A429,A429+1)</f>
        <v>397</v>
      </c>
      <c r="B430" s="4" t="s">
        <v>4262</v>
      </c>
      <c r="C430" s="4" t="s">
        <v>4261</v>
      </c>
      <c r="D430" s="4" t="s">
        <v>3044</v>
      </c>
      <c r="E430" s="4" t="s">
        <v>3043</v>
      </c>
      <c r="F430" s="4">
        <f>IF(B430=B429,F429+1,1)</f>
        <v>1</v>
      </c>
      <c r="G430" s="4" t="s">
        <v>6380</v>
      </c>
      <c r="H430" s="4" t="s">
        <v>6379</v>
      </c>
      <c r="I430" s="4" t="s">
        <v>6378</v>
      </c>
      <c r="J430" s="4" t="s">
        <v>6556</v>
      </c>
      <c r="K430" s="4"/>
      <c r="L430" s="4" t="s">
        <v>6533</v>
      </c>
      <c r="M430" s="4" t="s">
        <v>7138</v>
      </c>
      <c r="P430" s="4" t="s">
        <v>2434</v>
      </c>
      <c r="Q430" s="4">
        <f>IF(H430="TOEIC",VALUE(L430),0)</f>
        <v>885</v>
      </c>
      <c r="R430" s="4">
        <f>IF(H430="NEW TEPS",VALUE(L430),0)</f>
        <v>0</v>
      </c>
      <c r="S430" s="4">
        <f>IF(H430="TOEFL(ibt)",VALUE(L430),0)</f>
        <v>0</v>
      </c>
      <c r="T430" s="4">
        <f>IF(H430="JPT",VALUE(L430),0)</f>
        <v>0</v>
      </c>
      <c r="U430" s="4">
        <f>IF(H430="HSK",VALUE(K430),0)</f>
        <v>0</v>
      </c>
      <c r="V430" s="4">
        <f>IF(H430="HSK",VALUE(L430),0)</f>
        <v>0</v>
      </c>
      <c r="W430" s="4">
        <f>IF(H430="G-TELP Level2",VALUE(L430),0)</f>
        <v>0</v>
      </c>
      <c r="X430" s="4">
        <f>IF(P430="A",IF(Q430&gt;849,1,IF(R430&gt;335,1,IF(S430&gt;97,1,IF(T430&gt;849,1,IF(W430&gt;82,1,IF(U430=6,1,IF(U430=5,IF(V430&gt;254,1,0),0))))))),IF(P430="B",IF(Q430&gt;699,1,IF(R430&gt;263,1,IF(S430&gt;78,1,IF(T430&gt;699,1,IF(W430&gt;63,1,IF(U430=6,1,IF(U430=5,IF(V430&gt;179,1,0),0))))))),IF(P430="C",IF(Q430&gt;599,1,IF(R430&gt;226,1,IF(S430&gt;67,1,IF(T430&gt;599,1,IF(W430&gt;49,1,IF(U430=6,1,IF(U430=5,1,IF(U430=4,IF(V430&gt;209,1,0),0)))))))),IF(P430="D",IF(Q430&gt;649,1,IF(R430&gt;244,1,IF(S430&gt;73,1,IF(T430&gt;649,1,IF(W430&gt;56,1,IF(U430=6,1,IF(U430=5,1,IF(U430=4,IF(V430&gt;254,1,0),0)))))))),0))))</f>
        <v>1</v>
      </c>
      <c r="Y430" s="4">
        <f>SUMIF(B:B,B430,X:X)</f>
        <v>1</v>
      </c>
      <c r="Z430" s="4" t="str">
        <f>IF(Y430&gt;0,"어학 충족","자격미달")</f>
        <v>어학 충족</v>
      </c>
      <c r="AA430" s="4"/>
      <c r="AB430" s="4" t="str">
        <f>IF(P430="A",IF(Q430&gt;849,"TOEIC 충족",IF(R430&gt;335,"New-TEPS 충족",IF(S430&gt;97,"TOEFL 충족",IF(T430&gt;849,"JPT 충족",IF(W430&gt;82,"G-TELP 충족",IF(U430=6,"HSK점수 충족",IF(U430=5,IF(V430&gt;254,"HSK점수 충족","자격미달"),"자격미달"))))))),IF(P430="B",IF(Q430&gt;699,"TOEIC 충족",IF(R430&gt;263,"New-TEPS 충족",IF(S430&gt;78,"TOEFL 충족",IF(T430&gt;699,"JPT 충족",IF(W430&gt;63,"G-TELP 충족",IF(U430=6,"HSK점수 충족",IF(U430=5,IF(V430&gt;179,"HSK점수 충족","자격미달"),"자격미달"))))))),IF(P430="C",IF(Q430&gt;599,"TOEIC 충족",IF(R430&gt;226,"New-TEPS 충족",IF(S430&gt;67,"TOEFL 충족",IF(T430&gt;599,"JPT 충족",IF(W430&gt;49,"G-TELP 충족",IF(U430=6,"HSK점수 충족",IF(U430=5,"HSK점수 충족",IF(U430=4,IF(V430&gt;209,"HSK점수 충족","자격미달"),"자격미달")))))))),IF(P430="D",IF(Q430&gt;649,"TOEIC 충족",IF(R430&gt;244,"New-TEPS 충족",IF(S430&gt;73,"TOEFL 충족",IF(T430&gt;649,"JPT 충족",IF(W430&gt;56,"G-TELP 충족",IF(U1371=6,"HSK점수 충족",IF(U1371=5,"HSK점수 충족",IF(U1371=4,IF(V1371&gt;254,"HSK점수 충족","자격미달"),"자격미달")))))))),0))))</f>
        <v>TOEIC 충족</v>
      </c>
      <c r="AC430" s="21"/>
      <c r="AD430" s="4">
        <f>IF(P430="A",VLOOKUP(Q430,[1]교육_어학_경력backdata!$B$3:$C$9,2,1),IF(P430="B",VLOOKUP(Q430,[1]교육_어학_경력backdata!$G$3:$H$9,2,1),IF(P430="C",0,"오류")))</f>
        <v>14</v>
      </c>
      <c r="AE430" s="4">
        <f>IF(P430="A",VLOOKUP(R430,[1]교육_어학_경력backdata!$B$11:$C$17,2,1),IF(P430="B",VLOOKUP(R430,[1]교육_어학_경력backdata!$G$11:$H$17,2,1),IF(P430="C",0,"오류")))</f>
        <v>0</v>
      </c>
      <c r="AF430" s="4">
        <f>IF(P430="A",VLOOKUP(S430,[1]교육_어학_경력backdata!$B$19:$C$25,2,1),IF(P430="B",VLOOKUP(S430,[1]교육_어학_경력backdata!$G$19:$H$25,2,1),IF(P430="C",0,"오류")))</f>
        <v>0</v>
      </c>
      <c r="AG430" s="4">
        <f>IF(P430="A",VLOOKUP(T430,[1]교육_어학_경력backdata!$B$3:$C$9,2,1),IF(P430="B",VLOOKUP(T430,[1]교육_어학_경력backdata!$G$3:$H$9,2,1),IF(P430="C",0,"오류")))</f>
        <v>0</v>
      </c>
      <c r="AH430" s="4">
        <f>IF(P430="A",IF(U430=0,0,IF(U430=4,0,IF(U430=5,VLOOKUP(V430,[1]교육_어학_경력backdata!$B$27:$C$29,2,1),IF(U430=6,VLOOKUP(V430,[1]교육_어학_경력backdata!$B$31:$C$34,2,1))))),IF(P430="B",IF(U430=0,0,IF(U430=4,0,IF(U430=5,VLOOKUP(V430,[1]교육_어학_경력backdata!$G$27:$H$31,2,1),IF(U430=6,VLOOKUP(V430,[1]교육_어학_경력backdata!$G$33:$H$34,2,1))))),IF(CT430="C",0,"오류")))</f>
        <v>0</v>
      </c>
      <c r="AI430" s="4">
        <f>IF(P430="A",VLOOKUP(W430,[1]교육_어학_경력backdata!$B$36:$C$42,2,1),IF(P430="B",VLOOKUP(W430,[1]교육_어학_경력backdata!$G$36:$H$42,2,1),IF(P430="C",0,"오류")))</f>
        <v>0</v>
      </c>
      <c r="AJ430" s="4">
        <f>SUM(AD430:AI430)</f>
        <v>14</v>
      </c>
      <c r="AK430" s="4">
        <f>_xlfn.MAXIFS(AJ:AJ,B:B,B430)</f>
        <v>14</v>
      </c>
      <c r="AL430" s="4"/>
      <c r="AM430" s="21"/>
      <c r="AN430" s="4"/>
      <c r="AO430" s="4"/>
    </row>
    <row r="431" spans="1:41" x14ac:dyDescent="0.4">
      <c r="A431" s="3">
        <f>IF(B430=B431,A430,A430+1)</f>
        <v>398</v>
      </c>
      <c r="B431" s="3" t="s">
        <v>4253</v>
      </c>
      <c r="C431" s="3" t="s">
        <v>4252</v>
      </c>
      <c r="D431" s="3" t="s">
        <v>3044</v>
      </c>
      <c r="E431" s="3" t="s">
        <v>3043</v>
      </c>
      <c r="F431" s="3">
        <f>IF(B431=B430,F430+1,1)</f>
        <v>1</v>
      </c>
      <c r="G431" s="3" t="s">
        <v>6380</v>
      </c>
      <c r="H431" s="3" t="s">
        <v>6379</v>
      </c>
      <c r="I431" s="3" t="s">
        <v>6378</v>
      </c>
      <c r="J431" s="3" t="s">
        <v>6527</v>
      </c>
      <c r="K431" s="3"/>
      <c r="L431" s="3" t="s">
        <v>6674</v>
      </c>
      <c r="M431" s="3" t="s">
        <v>7137</v>
      </c>
      <c r="P431" s="3" t="s">
        <v>2434</v>
      </c>
      <c r="Q431" s="3">
        <f>IF(H431="TOEIC",VALUE(L431),0)</f>
        <v>905</v>
      </c>
      <c r="R431" s="3">
        <f>IF(H431="NEW TEPS",VALUE(L431),0)</f>
        <v>0</v>
      </c>
      <c r="S431" s="3">
        <f>IF(H431="TOEFL(ibt)",VALUE(L431),0)</f>
        <v>0</v>
      </c>
      <c r="T431" s="3">
        <f>IF(H431="JPT",VALUE(L431),0)</f>
        <v>0</v>
      </c>
      <c r="U431" s="3">
        <f>IF(H431="HSK",VALUE(K431),0)</f>
        <v>0</v>
      </c>
      <c r="V431" s="3">
        <f>IF(H431="HSK",VALUE(L431),0)</f>
        <v>0</v>
      </c>
      <c r="W431" s="3">
        <f>IF(H431="G-TELP Level2",VALUE(L431),0)</f>
        <v>0</v>
      </c>
      <c r="X431" s="3">
        <f>IF(P431="A",IF(Q431&gt;849,1,IF(R431&gt;335,1,IF(S431&gt;97,1,IF(T431&gt;849,1,IF(W431&gt;82,1,IF(U431=6,1,IF(U431=5,IF(V431&gt;254,1,0),0))))))),IF(P431="B",IF(Q431&gt;699,1,IF(R431&gt;263,1,IF(S431&gt;78,1,IF(T431&gt;699,1,IF(W431&gt;63,1,IF(U431=6,1,IF(U431=5,IF(V431&gt;179,1,0),0))))))),IF(P431="C",IF(Q431&gt;599,1,IF(R431&gt;226,1,IF(S431&gt;67,1,IF(T431&gt;599,1,IF(W431&gt;49,1,IF(U431=6,1,IF(U431=5,1,IF(U431=4,IF(V431&gt;209,1,0),0)))))))),IF(P431="D",IF(Q431&gt;649,1,IF(R431&gt;244,1,IF(S431&gt;73,1,IF(T431&gt;649,1,IF(W431&gt;56,1,IF(U431=6,1,IF(U431=5,1,IF(U431=4,IF(V431&gt;254,1,0),0)))))))),0))))</f>
        <v>1</v>
      </c>
      <c r="Y431" s="3">
        <f>SUMIF(B:B,B431,X:X)</f>
        <v>1</v>
      </c>
      <c r="Z431" s="3" t="str">
        <f>IF(Y431&gt;0,"어학 충족","자격미달")</f>
        <v>어학 충족</v>
      </c>
      <c r="AA431" s="3"/>
      <c r="AB431" s="3" t="str">
        <f>IF(P431="A",IF(Q431&gt;849,"TOEIC 충족",IF(R431&gt;335,"New-TEPS 충족",IF(S431&gt;97,"TOEFL 충족",IF(T431&gt;849,"JPT 충족",IF(W431&gt;82,"G-TELP 충족",IF(U431=6,"HSK점수 충족",IF(U431=5,IF(V431&gt;254,"HSK점수 충족","자격미달"),"자격미달"))))))),IF(P431="B",IF(Q431&gt;699,"TOEIC 충족",IF(R431&gt;263,"New-TEPS 충족",IF(S431&gt;78,"TOEFL 충족",IF(T431&gt;699,"JPT 충족",IF(W431&gt;63,"G-TELP 충족",IF(U431=6,"HSK점수 충족",IF(U431=5,IF(V431&gt;179,"HSK점수 충족","자격미달"),"자격미달"))))))),IF(P431="C",IF(Q431&gt;599,"TOEIC 충족",IF(R431&gt;226,"New-TEPS 충족",IF(S431&gt;67,"TOEFL 충족",IF(T431&gt;599,"JPT 충족",IF(W431&gt;49,"G-TELP 충족",IF(U431=6,"HSK점수 충족",IF(U431=5,"HSK점수 충족",IF(U431=4,IF(V431&gt;209,"HSK점수 충족","자격미달"),"자격미달")))))))),IF(P431="D",IF(Q431&gt;649,"TOEIC 충족",IF(R431&gt;244,"New-TEPS 충족",IF(S431&gt;73,"TOEFL 충족",IF(T431&gt;649,"JPT 충족",IF(W431&gt;56,"G-TELP 충족",IF(U1372=6,"HSK점수 충족",IF(U1372=5,"HSK점수 충족",IF(U1372=4,IF(V1372&gt;254,"HSK점수 충족","자격미달"),"자격미달")))))))),0))))</f>
        <v>TOEIC 충족</v>
      </c>
      <c r="AC431" s="21"/>
      <c r="AD431" s="3">
        <f>IF(P431="A",VLOOKUP(Q431,[1]교육_어학_경력backdata!$B$3:$C$9,2,1),IF(P431="B",VLOOKUP(Q431,[1]교육_어학_경력backdata!$G$3:$H$9,2,1),IF(P431="C",0,"오류")))</f>
        <v>16</v>
      </c>
      <c r="AE431" s="3">
        <f>IF(P431="A",VLOOKUP(R431,[1]교육_어학_경력backdata!$B$11:$C$17,2,1),IF(P431="B",VLOOKUP(R431,[1]교육_어학_경력backdata!$G$11:$H$17,2,1),IF(P431="C",0,"오류")))</f>
        <v>0</v>
      </c>
      <c r="AF431" s="3">
        <f>IF(P431="A",VLOOKUP(S431,[1]교육_어학_경력backdata!$B$19:$C$25,2,1),IF(P431="B",VLOOKUP(S431,[1]교육_어학_경력backdata!$G$19:$H$25,2,1),IF(P431="C",0,"오류")))</f>
        <v>0</v>
      </c>
      <c r="AG431" s="3">
        <f>IF(P431="A",VLOOKUP(T431,[1]교육_어학_경력backdata!$B$3:$C$9,2,1),IF(P431="B",VLOOKUP(T431,[1]교육_어학_경력backdata!$G$3:$H$9,2,1),IF(P431="C",0,"오류")))</f>
        <v>0</v>
      </c>
      <c r="AH431" s="3">
        <f>IF(P431="A",IF(U431=0,0,IF(U431=4,0,IF(U431=5,VLOOKUP(V431,[1]교육_어학_경력backdata!$B$27:$C$29,2,1),IF(U431=6,VLOOKUP(V431,[1]교육_어학_경력backdata!$B$31:$C$34,2,1))))),IF(P431="B",IF(U431=0,0,IF(U431=4,0,IF(U431=5,VLOOKUP(V431,[1]교육_어학_경력backdata!$G$27:$H$31,2,1),IF(U431=6,VLOOKUP(V431,[1]교육_어학_경력backdata!$G$33:$H$34,2,1))))),IF(CT431="C",0,"오류")))</f>
        <v>0</v>
      </c>
      <c r="AI431" s="3">
        <f>IF(P431="A",VLOOKUP(W431,[1]교육_어학_경력backdata!$B$36:$C$42,2,1),IF(P431="B",VLOOKUP(W431,[1]교육_어학_경력backdata!$G$36:$H$42,2,1),IF(P431="C",0,"오류")))</f>
        <v>0</v>
      </c>
      <c r="AJ431" s="3">
        <f>SUM(AD431:AI431)</f>
        <v>16</v>
      </c>
      <c r="AK431" s="3">
        <f>_xlfn.MAXIFS(AJ:AJ,B:B,B431)</f>
        <v>16</v>
      </c>
      <c r="AL431" s="3"/>
      <c r="AM431" s="21"/>
      <c r="AN431" s="3"/>
      <c r="AO431" s="3"/>
    </row>
    <row r="432" spans="1:41" x14ac:dyDescent="0.4">
      <c r="A432" s="4">
        <f>IF(B431=B432,A431,A431+1)</f>
        <v>399</v>
      </c>
      <c r="B432" s="4" t="s">
        <v>4250</v>
      </c>
      <c r="C432" s="4" t="s">
        <v>4249</v>
      </c>
      <c r="D432" s="4" t="s">
        <v>3044</v>
      </c>
      <c r="E432" s="4" t="s">
        <v>3043</v>
      </c>
      <c r="F432" s="4">
        <f>IF(B432=B431,F431+1,1)</f>
        <v>1</v>
      </c>
      <c r="G432" s="4" t="s">
        <v>6384</v>
      </c>
      <c r="H432" s="4" t="s">
        <v>6379</v>
      </c>
      <c r="I432" s="4" t="s">
        <v>6378</v>
      </c>
      <c r="J432" s="4" t="s">
        <v>6445</v>
      </c>
      <c r="K432" s="4"/>
      <c r="L432" s="4" t="s">
        <v>6517</v>
      </c>
      <c r="M432" s="4" t="s">
        <v>7136</v>
      </c>
      <c r="P432" s="4" t="s">
        <v>2434</v>
      </c>
      <c r="Q432" s="4">
        <f>IF(H432="TOEIC",VALUE(L432),0)</f>
        <v>875</v>
      </c>
      <c r="R432" s="4">
        <f>IF(H432="NEW TEPS",VALUE(L432),0)</f>
        <v>0</v>
      </c>
      <c r="S432" s="4">
        <f>IF(H432="TOEFL(ibt)",VALUE(L432),0)</f>
        <v>0</v>
      </c>
      <c r="T432" s="4">
        <f>IF(H432="JPT",VALUE(L432),0)</f>
        <v>0</v>
      </c>
      <c r="U432" s="4">
        <f>IF(H432="HSK",VALUE(K432),0)</f>
        <v>0</v>
      </c>
      <c r="V432" s="4">
        <f>IF(H432="HSK",VALUE(L432),0)</f>
        <v>0</v>
      </c>
      <c r="W432" s="4">
        <f>IF(H432="G-TELP Level2",VALUE(L432),0)</f>
        <v>0</v>
      </c>
      <c r="X432" s="4">
        <f>IF(P432="A",IF(Q432&gt;849,1,IF(R432&gt;335,1,IF(S432&gt;97,1,IF(T432&gt;849,1,IF(W432&gt;82,1,IF(U432=6,1,IF(U432=5,IF(V432&gt;254,1,0),0))))))),IF(P432="B",IF(Q432&gt;699,1,IF(R432&gt;263,1,IF(S432&gt;78,1,IF(T432&gt;699,1,IF(W432&gt;63,1,IF(U432=6,1,IF(U432=5,IF(V432&gt;179,1,0),0))))))),IF(P432="C",IF(Q432&gt;599,1,IF(R432&gt;226,1,IF(S432&gt;67,1,IF(T432&gt;599,1,IF(W432&gt;49,1,IF(U432=6,1,IF(U432=5,1,IF(U432=4,IF(V432&gt;209,1,0),0)))))))),IF(P432="D",IF(Q432&gt;649,1,IF(R432&gt;244,1,IF(S432&gt;73,1,IF(T432&gt;649,1,IF(W432&gt;56,1,IF(U432=6,1,IF(U432=5,1,IF(U432=4,IF(V432&gt;254,1,0),0)))))))),0))))</f>
        <v>1</v>
      </c>
      <c r="Y432" s="4">
        <f>SUMIF(B:B,B432,X:X)</f>
        <v>1</v>
      </c>
      <c r="Z432" s="4" t="str">
        <f>IF(Y432&gt;0,"어학 충족","자격미달")</f>
        <v>어학 충족</v>
      </c>
      <c r="AA432" s="4"/>
      <c r="AB432" s="4" t="str">
        <f>IF(P432="A",IF(Q432&gt;849,"TOEIC 충족",IF(R432&gt;335,"New-TEPS 충족",IF(S432&gt;97,"TOEFL 충족",IF(T432&gt;849,"JPT 충족",IF(W432&gt;82,"G-TELP 충족",IF(U432=6,"HSK점수 충족",IF(U432=5,IF(V432&gt;254,"HSK점수 충족","자격미달"),"자격미달"))))))),IF(P432="B",IF(Q432&gt;699,"TOEIC 충족",IF(R432&gt;263,"New-TEPS 충족",IF(S432&gt;78,"TOEFL 충족",IF(T432&gt;699,"JPT 충족",IF(W432&gt;63,"G-TELP 충족",IF(U432=6,"HSK점수 충족",IF(U432=5,IF(V432&gt;179,"HSK점수 충족","자격미달"),"자격미달"))))))),IF(P432="C",IF(Q432&gt;599,"TOEIC 충족",IF(R432&gt;226,"New-TEPS 충족",IF(S432&gt;67,"TOEFL 충족",IF(T432&gt;599,"JPT 충족",IF(W432&gt;49,"G-TELP 충족",IF(U432=6,"HSK점수 충족",IF(U432=5,"HSK점수 충족",IF(U432=4,IF(V432&gt;209,"HSK점수 충족","자격미달"),"자격미달")))))))),IF(P432="D",IF(Q432&gt;649,"TOEIC 충족",IF(R432&gt;244,"New-TEPS 충족",IF(S432&gt;73,"TOEFL 충족",IF(T432&gt;649,"JPT 충족",IF(W432&gt;56,"G-TELP 충족",IF(U1373=6,"HSK점수 충족",IF(U1373=5,"HSK점수 충족",IF(U1373=4,IF(V1373&gt;254,"HSK점수 충족","자격미달"),"자격미달")))))))),0))))</f>
        <v>TOEIC 충족</v>
      </c>
      <c r="AC432" s="21"/>
      <c r="AD432" s="4">
        <f>IF(P432="A",VLOOKUP(Q432,[1]교육_어학_경력backdata!$B$3:$C$9,2,1),IF(P432="B",VLOOKUP(Q432,[1]교육_어학_경력backdata!$G$3:$H$9,2,1),IF(P432="C",0,"오류")))</f>
        <v>14</v>
      </c>
      <c r="AE432" s="4">
        <f>IF(P432="A",VLOOKUP(R432,[1]교육_어학_경력backdata!$B$11:$C$17,2,1),IF(P432="B",VLOOKUP(R432,[1]교육_어학_경력backdata!$G$11:$H$17,2,1),IF(P432="C",0,"오류")))</f>
        <v>0</v>
      </c>
      <c r="AF432" s="4">
        <f>IF(P432="A",VLOOKUP(S432,[1]교육_어학_경력backdata!$B$19:$C$25,2,1),IF(P432="B",VLOOKUP(S432,[1]교육_어학_경력backdata!$G$19:$H$25,2,1),IF(P432="C",0,"오류")))</f>
        <v>0</v>
      </c>
      <c r="AG432" s="4">
        <f>IF(P432="A",VLOOKUP(T432,[1]교육_어학_경력backdata!$B$3:$C$9,2,1),IF(P432="B",VLOOKUP(T432,[1]교육_어학_경력backdata!$G$3:$H$9,2,1),IF(P432="C",0,"오류")))</f>
        <v>0</v>
      </c>
      <c r="AH432" s="4">
        <f>IF(P432="A",IF(U432=0,0,IF(U432=4,0,IF(U432=5,VLOOKUP(V432,[1]교육_어학_경력backdata!$B$27:$C$29,2,1),IF(U432=6,VLOOKUP(V432,[1]교육_어학_경력backdata!$B$31:$C$34,2,1))))),IF(P432="B",IF(U432=0,0,IF(U432=4,0,IF(U432=5,VLOOKUP(V432,[1]교육_어학_경력backdata!$G$27:$H$31,2,1),IF(U432=6,VLOOKUP(V432,[1]교육_어학_경력backdata!$G$33:$H$34,2,1))))),IF(CT432="C",0,"오류")))</f>
        <v>0</v>
      </c>
      <c r="AI432" s="4">
        <f>IF(P432="A",VLOOKUP(W432,[1]교육_어학_경력backdata!$B$36:$C$42,2,1),IF(P432="B",VLOOKUP(W432,[1]교육_어학_경력backdata!$G$36:$H$42,2,1),IF(P432="C",0,"오류")))</f>
        <v>0</v>
      </c>
      <c r="AJ432" s="4">
        <f>SUM(AD432:AI432)</f>
        <v>14</v>
      </c>
      <c r="AK432" s="4">
        <f>_xlfn.MAXIFS(AJ:AJ,B:B,B432)</f>
        <v>14</v>
      </c>
      <c r="AL432" s="4"/>
      <c r="AM432" s="21"/>
      <c r="AN432" s="4"/>
      <c r="AO432" s="4"/>
    </row>
    <row r="433" spans="1:41" x14ac:dyDescent="0.4">
      <c r="A433" s="3">
        <f>IF(B432=B433,A432,A432+1)</f>
        <v>400</v>
      </c>
      <c r="B433" s="3" t="s">
        <v>4241</v>
      </c>
      <c r="C433" s="3" t="s">
        <v>4240</v>
      </c>
      <c r="D433" s="3" t="s">
        <v>3044</v>
      </c>
      <c r="E433" s="3" t="s">
        <v>3043</v>
      </c>
      <c r="F433" s="3">
        <f>IF(B433=B432,F432+1,1)</f>
        <v>1</v>
      </c>
      <c r="G433" s="3" t="s">
        <v>6380</v>
      </c>
      <c r="H433" s="3" t="s">
        <v>6379</v>
      </c>
      <c r="I433" s="3" t="s">
        <v>6378</v>
      </c>
      <c r="J433" s="3" t="s">
        <v>6826</v>
      </c>
      <c r="K433" s="3"/>
      <c r="L433" s="3" t="s">
        <v>6471</v>
      </c>
      <c r="M433" s="3" t="s">
        <v>7135</v>
      </c>
      <c r="P433" s="3" t="s">
        <v>2434</v>
      </c>
      <c r="Q433" s="3">
        <f>IF(H433="TOEIC",VALUE(L433),0)</f>
        <v>870</v>
      </c>
      <c r="R433" s="3">
        <f>IF(H433="NEW TEPS",VALUE(L433),0)</f>
        <v>0</v>
      </c>
      <c r="S433" s="3">
        <f>IF(H433="TOEFL(ibt)",VALUE(L433),0)</f>
        <v>0</v>
      </c>
      <c r="T433" s="3">
        <f>IF(H433="JPT",VALUE(L433),0)</f>
        <v>0</v>
      </c>
      <c r="U433" s="3">
        <f>IF(H433="HSK",VALUE(K433),0)</f>
        <v>0</v>
      </c>
      <c r="V433" s="3">
        <f>IF(H433="HSK",VALUE(L433),0)</f>
        <v>0</v>
      </c>
      <c r="W433" s="3">
        <f>IF(H433="G-TELP Level2",VALUE(L433),0)</f>
        <v>0</v>
      </c>
      <c r="X433" s="3">
        <f>IF(P433="A",IF(Q433&gt;849,1,IF(R433&gt;335,1,IF(S433&gt;97,1,IF(T433&gt;849,1,IF(W433&gt;82,1,IF(U433=6,1,IF(U433=5,IF(V433&gt;254,1,0),0))))))),IF(P433="B",IF(Q433&gt;699,1,IF(R433&gt;263,1,IF(S433&gt;78,1,IF(T433&gt;699,1,IF(W433&gt;63,1,IF(U433=6,1,IF(U433=5,IF(V433&gt;179,1,0),0))))))),IF(P433="C",IF(Q433&gt;599,1,IF(R433&gt;226,1,IF(S433&gt;67,1,IF(T433&gt;599,1,IF(W433&gt;49,1,IF(U433=6,1,IF(U433=5,1,IF(U433=4,IF(V433&gt;209,1,0),0)))))))),IF(P433="D",IF(Q433&gt;649,1,IF(R433&gt;244,1,IF(S433&gt;73,1,IF(T433&gt;649,1,IF(W433&gt;56,1,IF(U433=6,1,IF(U433=5,1,IF(U433=4,IF(V433&gt;254,1,0),0)))))))),0))))</f>
        <v>1</v>
      </c>
      <c r="Y433" s="3">
        <f>SUMIF(B:B,B433,X:X)</f>
        <v>1</v>
      </c>
      <c r="Z433" s="3" t="str">
        <f>IF(Y433&gt;0,"어학 충족","자격미달")</f>
        <v>어학 충족</v>
      </c>
      <c r="AA433" s="3"/>
      <c r="AB433" s="3" t="str">
        <f>IF(P433="A",IF(Q433&gt;849,"TOEIC 충족",IF(R433&gt;335,"New-TEPS 충족",IF(S433&gt;97,"TOEFL 충족",IF(T433&gt;849,"JPT 충족",IF(W433&gt;82,"G-TELP 충족",IF(U433=6,"HSK점수 충족",IF(U433=5,IF(V433&gt;254,"HSK점수 충족","자격미달"),"자격미달"))))))),IF(P433="B",IF(Q433&gt;699,"TOEIC 충족",IF(R433&gt;263,"New-TEPS 충족",IF(S433&gt;78,"TOEFL 충족",IF(T433&gt;699,"JPT 충족",IF(W433&gt;63,"G-TELP 충족",IF(U433=6,"HSK점수 충족",IF(U433=5,IF(V433&gt;179,"HSK점수 충족","자격미달"),"자격미달"))))))),IF(P433="C",IF(Q433&gt;599,"TOEIC 충족",IF(R433&gt;226,"New-TEPS 충족",IF(S433&gt;67,"TOEFL 충족",IF(T433&gt;599,"JPT 충족",IF(W433&gt;49,"G-TELP 충족",IF(U433=6,"HSK점수 충족",IF(U433=5,"HSK점수 충족",IF(U433=4,IF(V433&gt;209,"HSK점수 충족","자격미달"),"자격미달")))))))),IF(P433="D",IF(Q433&gt;649,"TOEIC 충족",IF(R433&gt;244,"New-TEPS 충족",IF(S433&gt;73,"TOEFL 충족",IF(T433&gt;649,"JPT 충족",IF(W433&gt;56,"G-TELP 충족",IF(U1374=6,"HSK점수 충족",IF(U1374=5,"HSK점수 충족",IF(U1374=4,IF(V1374&gt;254,"HSK점수 충족","자격미달"),"자격미달")))))))),0))))</f>
        <v>TOEIC 충족</v>
      </c>
      <c r="AC433" s="21"/>
      <c r="AD433" s="3">
        <f>IF(P433="A",VLOOKUP(Q433,[1]교육_어학_경력backdata!$B$3:$C$9,2,1),IF(P433="B",VLOOKUP(Q433,[1]교육_어학_경력backdata!$G$3:$H$9,2,1),IF(P433="C",0,"오류")))</f>
        <v>12</v>
      </c>
      <c r="AE433" s="3">
        <f>IF(P433="A",VLOOKUP(R433,[1]교육_어학_경력backdata!$B$11:$C$17,2,1),IF(P433="B",VLOOKUP(R433,[1]교육_어학_경력backdata!$G$11:$H$17,2,1),IF(P433="C",0,"오류")))</f>
        <v>0</v>
      </c>
      <c r="AF433" s="3">
        <f>IF(P433="A",VLOOKUP(S433,[1]교육_어학_경력backdata!$B$19:$C$25,2,1),IF(P433="B",VLOOKUP(S433,[1]교육_어학_경력backdata!$G$19:$H$25,2,1),IF(P433="C",0,"오류")))</f>
        <v>0</v>
      </c>
      <c r="AG433" s="3">
        <f>IF(P433="A",VLOOKUP(T433,[1]교육_어학_경력backdata!$B$3:$C$9,2,1),IF(P433="B",VLOOKUP(T433,[1]교육_어학_경력backdata!$G$3:$H$9,2,1),IF(P433="C",0,"오류")))</f>
        <v>0</v>
      </c>
      <c r="AH433" s="3">
        <f>IF(P433="A",IF(U433=0,0,IF(U433=4,0,IF(U433=5,VLOOKUP(V433,[1]교육_어학_경력backdata!$B$27:$C$29,2,1),IF(U433=6,VLOOKUP(V433,[1]교육_어학_경력backdata!$B$31:$C$34,2,1))))),IF(P433="B",IF(U433=0,0,IF(U433=4,0,IF(U433=5,VLOOKUP(V433,[1]교육_어학_경력backdata!$G$27:$H$31,2,1),IF(U433=6,VLOOKUP(V433,[1]교육_어학_경력backdata!$G$33:$H$34,2,1))))),IF(CT433="C",0,"오류")))</f>
        <v>0</v>
      </c>
      <c r="AI433" s="3">
        <f>IF(P433="A",VLOOKUP(W433,[1]교육_어학_경력backdata!$B$36:$C$42,2,1),IF(P433="B",VLOOKUP(W433,[1]교육_어학_경력backdata!$G$36:$H$42,2,1),IF(P433="C",0,"오류")))</f>
        <v>0</v>
      </c>
      <c r="AJ433" s="3">
        <f>SUM(AD433:AI433)</f>
        <v>12</v>
      </c>
      <c r="AK433" s="3">
        <f>_xlfn.MAXIFS(AJ:AJ,B:B,B433)</f>
        <v>12</v>
      </c>
      <c r="AL433" s="3"/>
      <c r="AM433" s="21"/>
      <c r="AN433" s="3"/>
      <c r="AO433" s="3"/>
    </row>
    <row r="434" spans="1:41" x14ac:dyDescent="0.4">
      <c r="A434" s="4">
        <f>IF(B433=B434,A433,A433+1)</f>
        <v>401</v>
      </c>
      <c r="B434" s="4" t="s">
        <v>4237</v>
      </c>
      <c r="C434" s="4" t="s">
        <v>4236</v>
      </c>
      <c r="D434" s="4" t="s">
        <v>3044</v>
      </c>
      <c r="E434" s="4" t="s">
        <v>3043</v>
      </c>
      <c r="F434" s="4">
        <f>IF(B434=B433,F433+1,1)</f>
        <v>1</v>
      </c>
      <c r="G434" s="4" t="s">
        <v>6384</v>
      </c>
      <c r="H434" s="4" t="s">
        <v>6379</v>
      </c>
      <c r="I434" s="4" t="s">
        <v>6378</v>
      </c>
      <c r="J434" s="4" t="s">
        <v>6694</v>
      </c>
      <c r="K434" s="4"/>
      <c r="L434" s="4" t="s">
        <v>6569</v>
      </c>
      <c r="M434" s="4" t="s">
        <v>7134</v>
      </c>
      <c r="P434" s="4" t="s">
        <v>2434</v>
      </c>
      <c r="Q434" s="4">
        <f>IF(H434="TOEIC",VALUE(L434),0)</f>
        <v>910</v>
      </c>
      <c r="R434" s="4">
        <f>IF(H434="NEW TEPS",VALUE(L434),0)</f>
        <v>0</v>
      </c>
      <c r="S434" s="4">
        <f>IF(H434="TOEFL(ibt)",VALUE(L434),0)</f>
        <v>0</v>
      </c>
      <c r="T434" s="4">
        <f>IF(H434="JPT",VALUE(L434),0)</f>
        <v>0</v>
      </c>
      <c r="U434" s="4">
        <f>IF(H434="HSK",VALUE(K434),0)</f>
        <v>0</v>
      </c>
      <c r="V434" s="4">
        <f>IF(H434="HSK",VALUE(L434),0)</f>
        <v>0</v>
      </c>
      <c r="W434" s="4">
        <f>IF(H434="G-TELP Level2",VALUE(L434),0)</f>
        <v>0</v>
      </c>
      <c r="X434" s="4">
        <f>IF(P434="A",IF(Q434&gt;849,1,IF(R434&gt;335,1,IF(S434&gt;97,1,IF(T434&gt;849,1,IF(W434&gt;82,1,IF(U434=6,1,IF(U434=5,IF(V434&gt;254,1,0),0))))))),IF(P434="B",IF(Q434&gt;699,1,IF(R434&gt;263,1,IF(S434&gt;78,1,IF(T434&gt;699,1,IF(W434&gt;63,1,IF(U434=6,1,IF(U434=5,IF(V434&gt;179,1,0),0))))))),IF(P434="C",IF(Q434&gt;599,1,IF(R434&gt;226,1,IF(S434&gt;67,1,IF(T434&gt;599,1,IF(W434&gt;49,1,IF(U434=6,1,IF(U434=5,1,IF(U434=4,IF(V434&gt;209,1,0),0)))))))),IF(P434="D",IF(Q434&gt;649,1,IF(R434&gt;244,1,IF(S434&gt;73,1,IF(T434&gt;649,1,IF(W434&gt;56,1,IF(U434=6,1,IF(U434=5,1,IF(U434=4,IF(V434&gt;254,1,0),0)))))))),0))))</f>
        <v>1</v>
      </c>
      <c r="Y434" s="4">
        <f>SUMIF(B:B,B434,X:X)</f>
        <v>1</v>
      </c>
      <c r="Z434" s="4" t="str">
        <f>IF(Y434&gt;0,"어학 충족","자격미달")</f>
        <v>어학 충족</v>
      </c>
      <c r="AA434" s="4"/>
      <c r="AB434" s="4" t="str">
        <f>IF(P434="A",IF(Q434&gt;849,"TOEIC 충족",IF(R434&gt;335,"New-TEPS 충족",IF(S434&gt;97,"TOEFL 충족",IF(T434&gt;849,"JPT 충족",IF(W434&gt;82,"G-TELP 충족",IF(U434=6,"HSK점수 충족",IF(U434=5,IF(V434&gt;254,"HSK점수 충족","자격미달"),"자격미달"))))))),IF(P434="B",IF(Q434&gt;699,"TOEIC 충족",IF(R434&gt;263,"New-TEPS 충족",IF(S434&gt;78,"TOEFL 충족",IF(T434&gt;699,"JPT 충족",IF(W434&gt;63,"G-TELP 충족",IF(U434=6,"HSK점수 충족",IF(U434=5,IF(V434&gt;179,"HSK점수 충족","자격미달"),"자격미달"))))))),IF(P434="C",IF(Q434&gt;599,"TOEIC 충족",IF(R434&gt;226,"New-TEPS 충족",IF(S434&gt;67,"TOEFL 충족",IF(T434&gt;599,"JPT 충족",IF(W434&gt;49,"G-TELP 충족",IF(U434=6,"HSK점수 충족",IF(U434=5,"HSK점수 충족",IF(U434=4,IF(V434&gt;209,"HSK점수 충족","자격미달"),"자격미달")))))))),IF(P434="D",IF(Q434&gt;649,"TOEIC 충족",IF(R434&gt;244,"New-TEPS 충족",IF(S434&gt;73,"TOEFL 충족",IF(T434&gt;649,"JPT 충족",IF(W434&gt;56,"G-TELP 충족",IF(U1375=6,"HSK점수 충족",IF(U1375=5,"HSK점수 충족",IF(U1375=4,IF(V1375&gt;254,"HSK점수 충족","자격미달"),"자격미달")))))))),0))))</f>
        <v>TOEIC 충족</v>
      </c>
      <c r="AC434" s="21"/>
      <c r="AD434" s="4">
        <f>IF(P434="A",VLOOKUP(Q434,[1]교육_어학_경력backdata!$B$3:$C$9,2,1),IF(P434="B",VLOOKUP(Q434,[1]교육_어학_경력backdata!$G$3:$H$9,2,1),IF(P434="C",0,"오류")))</f>
        <v>16</v>
      </c>
      <c r="AE434" s="4">
        <f>IF(P434="A",VLOOKUP(R434,[1]교육_어학_경력backdata!$B$11:$C$17,2,1),IF(P434="B",VLOOKUP(R434,[1]교육_어학_경력backdata!$G$11:$H$17,2,1),IF(P434="C",0,"오류")))</f>
        <v>0</v>
      </c>
      <c r="AF434" s="4">
        <f>IF(P434="A",VLOOKUP(S434,[1]교육_어학_경력backdata!$B$19:$C$25,2,1),IF(P434="B",VLOOKUP(S434,[1]교육_어학_경력backdata!$G$19:$H$25,2,1),IF(P434="C",0,"오류")))</f>
        <v>0</v>
      </c>
      <c r="AG434" s="4">
        <f>IF(P434="A",VLOOKUP(T434,[1]교육_어학_경력backdata!$B$3:$C$9,2,1),IF(P434="B",VLOOKUP(T434,[1]교육_어학_경력backdata!$G$3:$H$9,2,1),IF(P434="C",0,"오류")))</f>
        <v>0</v>
      </c>
      <c r="AH434" s="4">
        <f>IF(P434="A",IF(U434=0,0,IF(U434=4,0,IF(U434=5,VLOOKUP(V434,[1]교육_어학_경력backdata!$B$27:$C$29,2,1),IF(U434=6,VLOOKUP(V434,[1]교육_어학_경력backdata!$B$31:$C$34,2,1))))),IF(P434="B",IF(U434=0,0,IF(U434=4,0,IF(U434=5,VLOOKUP(V434,[1]교육_어학_경력backdata!$G$27:$H$31,2,1),IF(U434=6,VLOOKUP(V434,[1]교육_어학_경력backdata!$G$33:$H$34,2,1))))),IF(CT434="C",0,"오류")))</f>
        <v>0</v>
      </c>
      <c r="AI434" s="4">
        <f>IF(P434="A",VLOOKUP(W434,[1]교육_어학_경력backdata!$B$36:$C$42,2,1),IF(P434="B",VLOOKUP(W434,[1]교육_어학_경력backdata!$G$36:$H$42,2,1),IF(P434="C",0,"오류")))</f>
        <v>0</v>
      </c>
      <c r="AJ434" s="4">
        <f>SUM(AD434:AI434)</f>
        <v>16</v>
      </c>
      <c r="AK434" s="4">
        <f>_xlfn.MAXIFS(AJ:AJ,B:B,B434)</f>
        <v>16</v>
      </c>
      <c r="AL434" s="4"/>
      <c r="AM434" s="21"/>
      <c r="AN434" s="4"/>
      <c r="AO434" s="4"/>
    </row>
    <row r="435" spans="1:41" x14ac:dyDescent="0.4">
      <c r="A435" s="3">
        <f>IF(B434=B435,A434,A434+1)</f>
        <v>402</v>
      </c>
      <c r="B435" s="3" t="s">
        <v>4229</v>
      </c>
      <c r="C435" s="3" t="s">
        <v>4228</v>
      </c>
      <c r="D435" s="3" t="s">
        <v>3044</v>
      </c>
      <c r="E435" s="3" t="s">
        <v>3043</v>
      </c>
      <c r="F435" s="3">
        <f>IF(B435=B434,F434+1,1)</f>
        <v>1</v>
      </c>
      <c r="G435" s="3" t="s">
        <v>6380</v>
      </c>
      <c r="H435" s="3" t="s">
        <v>6379</v>
      </c>
      <c r="I435" s="3" t="s">
        <v>6378</v>
      </c>
      <c r="J435" s="3" t="s">
        <v>6615</v>
      </c>
      <c r="K435" s="3"/>
      <c r="L435" s="3" t="s">
        <v>6623</v>
      </c>
      <c r="M435" s="3" t="s">
        <v>7133</v>
      </c>
      <c r="P435" s="3" t="s">
        <v>2434</v>
      </c>
      <c r="Q435" s="3">
        <f>IF(H435="TOEIC",VALUE(L435),0)</f>
        <v>860</v>
      </c>
      <c r="R435" s="3">
        <f>IF(H435="NEW TEPS",VALUE(L435),0)</f>
        <v>0</v>
      </c>
      <c r="S435" s="3">
        <f>IF(H435="TOEFL(ibt)",VALUE(L435),0)</f>
        <v>0</v>
      </c>
      <c r="T435" s="3">
        <f>IF(H435="JPT",VALUE(L435),0)</f>
        <v>0</v>
      </c>
      <c r="U435" s="3">
        <f>IF(H435="HSK",VALUE(K435),0)</f>
        <v>0</v>
      </c>
      <c r="V435" s="3">
        <f>IF(H435="HSK",VALUE(L435),0)</f>
        <v>0</v>
      </c>
      <c r="W435" s="3">
        <f>IF(H435="G-TELP Level2",VALUE(L435),0)</f>
        <v>0</v>
      </c>
      <c r="X435" s="3">
        <f>IF(P435="A",IF(Q435&gt;849,1,IF(R435&gt;335,1,IF(S435&gt;97,1,IF(T435&gt;849,1,IF(W435&gt;82,1,IF(U435=6,1,IF(U435=5,IF(V435&gt;254,1,0),0))))))),IF(P435="B",IF(Q435&gt;699,1,IF(R435&gt;263,1,IF(S435&gt;78,1,IF(T435&gt;699,1,IF(W435&gt;63,1,IF(U435=6,1,IF(U435=5,IF(V435&gt;179,1,0),0))))))),IF(P435="C",IF(Q435&gt;599,1,IF(R435&gt;226,1,IF(S435&gt;67,1,IF(T435&gt;599,1,IF(W435&gt;49,1,IF(U435=6,1,IF(U435=5,1,IF(U435=4,IF(V435&gt;209,1,0),0)))))))),IF(P435="D",IF(Q435&gt;649,1,IF(R435&gt;244,1,IF(S435&gt;73,1,IF(T435&gt;649,1,IF(W435&gt;56,1,IF(U435=6,1,IF(U435=5,1,IF(U435=4,IF(V435&gt;254,1,0),0)))))))),0))))</f>
        <v>1</v>
      </c>
      <c r="Y435" s="3">
        <f>SUMIF(B:B,B435,X:X)</f>
        <v>1</v>
      </c>
      <c r="Z435" s="3" t="str">
        <f>IF(Y435&gt;0,"어학 충족","자격미달")</f>
        <v>어학 충족</v>
      </c>
      <c r="AA435" s="3"/>
      <c r="AB435" s="3" t="str">
        <f>IF(P435="A",IF(Q435&gt;849,"TOEIC 충족",IF(R435&gt;335,"New-TEPS 충족",IF(S435&gt;97,"TOEFL 충족",IF(T435&gt;849,"JPT 충족",IF(W435&gt;82,"G-TELP 충족",IF(U435=6,"HSK점수 충족",IF(U435=5,IF(V435&gt;254,"HSK점수 충족","자격미달"),"자격미달"))))))),IF(P435="B",IF(Q435&gt;699,"TOEIC 충족",IF(R435&gt;263,"New-TEPS 충족",IF(S435&gt;78,"TOEFL 충족",IF(T435&gt;699,"JPT 충족",IF(W435&gt;63,"G-TELP 충족",IF(U435=6,"HSK점수 충족",IF(U435=5,IF(V435&gt;179,"HSK점수 충족","자격미달"),"자격미달"))))))),IF(P435="C",IF(Q435&gt;599,"TOEIC 충족",IF(R435&gt;226,"New-TEPS 충족",IF(S435&gt;67,"TOEFL 충족",IF(T435&gt;599,"JPT 충족",IF(W435&gt;49,"G-TELP 충족",IF(U435=6,"HSK점수 충족",IF(U435=5,"HSK점수 충족",IF(U435=4,IF(V435&gt;209,"HSK점수 충족","자격미달"),"자격미달")))))))),IF(P435="D",IF(Q435&gt;649,"TOEIC 충족",IF(R435&gt;244,"New-TEPS 충족",IF(S435&gt;73,"TOEFL 충족",IF(T435&gt;649,"JPT 충족",IF(W435&gt;56,"G-TELP 충족",IF(U1376=6,"HSK점수 충족",IF(U1376=5,"HSK점수 충족",IF(U1376=4,IF(V1376&gt;254,"HSK점수 충족","자격미달"),"자격미달")))))))),0))))</f>
        <v>TOEIC 충족</v>
      </c>
      <c r="AC435" s="21"/>
      <c r="AD435" s="3">
        <f>IF(P435="A",VLOOKUP(Q435,[1]교육_어학_경력backdata!$B$3:$C$9,2,1),IF(P435="B",VLOOKUP(Q435,[1]교육_어학_경력backdata!$G$3:$H$9,2,1),IF(P435="C",0,"오류")))</f>
        <v>12</v>
      </c>
      <c r="AE435" s="3">
        <f>IF(P435="A",VLOOKUP(R435,[1]교육_어학_경력backdata!$B$11:$C$17,2,1),IF(P435="B",VLOOKUP(R435,[1]교육_어학_경력backdata!$G$11:$H$17,2,1),IF(P435="C",0,"오류")))</f>
        <v>0</v>
      </c>
      <c r="AF435" s="3">
        <f>IF(P435="A",VLOOKUP(S435,[1]교육_어학_경력backdata!$B$19:$C$25,2,1),IF(P435="B",VLOOKUP(S435,[1]교육_어학_경력backdata!$G$19:$H$25,2,1),IF(P435="C",0,"오류")))</f>
        <v>0</v>
      </c>
      <c r="AG435" s="3">
        <f>IF(P435="A",VLOOKUP(T435,[1]교육_어학_경력backdata!$B$3:$C$9,2,1),IF(P435="B",VLOOKUP(T435,[1]교육_어학_경력backdata!$G$3:$H$9,2,1),IF(P435="C",0,"오류")))</f>
        <v>0</v>
      </c>
      <c r="AH435" s="3">
        <f>IF(P435="A",IF(U435=0,0,IF(U435=4,0,IF(U435=5,VLOOKUP(V435,[1]교육_어학_경력backdata!$B$27:$C$29,2,1),IF(U435=6,VLOOKUP(V435,[1]교육_어학_경력backdata!$B$31:$C$34,2,1))))),IF(P435="B",IF(U435=0,0,IF(U435=4,0,IF(U435=5,VLOOKUP(V435,[1]교육_어학_경력backdata!$G$27:$H$31,2,1),IF(U435=6,VLOOKUP(V435,[1]교육_어학_경력backdata!$G$33:$H$34,2,1))))),IF(CT435="C",0,"오류")))</f>
        <v>0</v>
      </c>
      <c r="AI435" s="3">
        <f>IF(P435="A",VLOOKUP(W435,[1]교육_어학_경력backdata!$B$36:$C$42,2,1),IF(P435="B",VLOOKUP(W435,[1]교육_어학_경력backdata!$G$36:$H$42,2,1),IF(P435="C",0,"오류")))</f>
        <v>0</v>
      </c>
      <c r="AJ435" s="3">
        <f>SUM(AD435:AI435)</f>
        <v>12</v>
      </c>
      <c r="AK435" s="3">
        <f>_xlfn.MAXIFS(AJ:AJ,B:B,B435)</f>
        <v>12</v>
      </c>
      <c r="AL435" s="3"/>
      <c r="AM435" s="21"/>
      <c r="AN435" s="3"/>
      <c r="AO435" s="3"/>
    </row>
    <row r="436" spans="1:41" x14ac:dyDescent="0.4">
      <c r="A436" s="4">
        <f>IF(B435=B436,A435,A435+1)</f>
        <v>403</v>
      </c>
      <c r="B436" s="4" t="s">
        <v>4222</v>
      </c>
      <c r="C436" s="4" t="s">
        <v>4221</v>
      </c>
      <c r="D436" s="4" t="s">
        <v>3044</v>
      </c>
      <c r="E436" s="4" t="s">
        <v>3043</v>
      </c>
      <c r="F436" s="4">
        <f>IF(B436=B435,F435+1,1)</f>
        <v>1</v>
      </c>
      <c r="G436" s="4" t="s">
        <v>6380</v>
      </c>
      <c r="H436" s="4" t="s">
        <v>6379</v>
      </c>
      <c r="I436" s="4" t="s">
        <v>6378</v>
      </c>
      <c r="J436" s="4" t="s">
        <v>6658</v>
      </c>
      <c r="K436" s="4"/>
      <c r="L436" s="4" t="s">
        <v>6451</v>
      </c>
      <c r="M436" s="4" t="s">
        <v>7132</v>
      </c>
      <c r="P436" s="4" t="s">
        <v>2434</v>
      </c>
      <c r="Q436" s="4">
        <f>IF(H436="TOEIC",VALUE(L436),0)</f>
        <v>920</v>
      </c>
      <c r="R436" s="4">
        <f>IF(H436="NEW TEPS",VALUE(L436),0)</f>
        <v>0</v>
      </c>
      <c r="S436" s="4">
        <f>IF(H436="TOEFL(ibt)",VALUE(L436),0)</f>
        <v>0</v>
      </c>
      <c r="T436" s="4">
        <f>IF(H436="JPT",VALUE(L436),0)</f>
        <v>0</v>
      </c>
      <c r="U436" s="4">
        <f>IF(H436="HSK",VALUE(K436),0)</f>
        <v>0</v>
      </c>
      <c r="V436" s="4">
        <f>IF(H436="HSK",VALUE(L436),0)</f>
        <v>0</v>
      </c>
      <c r="W436" s="4">
        <f>IF(H436="G-TELP Level2",VALUE(L436),0)</f>
        <v>0</v>
      </c>
      <c r="X436" s="4">
        <f>IF(P436="A",IF(Q436&gt;849,1,IF(R436&gt;335,1,IF(S436&gt;97,1,IF(T436&gt;849,1,IF(W436&gt;82,1,IF(U436=6,1,IF(U436=5,IF(V436&gt;254,1,0),0))))))),IF(P436="B",IF(Q436&gt;699,1,IF(R436&gt;263,1,IF(S436&gt;78,1,IF(T436&gt;699,1,IF(W436&gt;63,1,IF(U436=6,1,IF(U436=5,IF(V436&gt;179,1,0),0))))))),IF(P436="C",IF(Q436&gt;599,1,IF(R436&gt;226,1,IF(S436&gt;67,1,IF(T436&gt;599,1,IF(W436&gt;49,1,IF(U436=6,1,IF(U436=5,1,IF(U436=4,IF(V436&gt;209,1,0),0)))))))),IF(P436="D",IF(Q436&gt;649,1,IF(R436&gt;244,1,IF(S436&gt;73,1,IF(T436&gt;649,1,IF(W436&gt;56,1,IF(U436=6,1,IF(U436=5,1,IF(U436=4,IF(V436&gt;254,1,0),0)))))))),0))))</f>
        <v>1</v>
      </c>
      <c r="Y436" s="4">
        <f>SUMIF(B:B,B436,X:X)</f>
        <v>1</v>
      </c>
      <c r="Z436" s="4" t="str">
        <f>IF(Y436&gt;0,"어학 충족","자격미달")</f>
        <v>어학 충족</v>
      </c>
      <c r="AA436" s="4"/>
      <c r="AB436" s="4" t="str">
        <f>IF(P436="A",IF(Q436&gt;849,"TOEIC 충족",IF(R436&gt;335,"New-TEPS 충족",IF(S436&gt;97,"TOEFL 충족",IF(T436&gt;849,"JPT 충족",IF(W436&gt;82,"G-TELP 충족",IF(U436=6,"HSK점수 충족",IF(U436=5,IF(V436&gt;254,"HSK점수 충족","자격미달"),"자격미달"))))))),IF(P436="B",IF(Q436&gt;699,"TOEIC 충족",IF(R436&gt;263,"New-TEPS 충족",IF(S436&gt;78,"TOEFL 충족",IF(T436&gt;699,"JPT 충족",IF(W436&gt;63,"G-TELP 충족",IF(U436=6,"HSK점수 충족",IF(U436=5,IF(V436&gt;179,"HSK점수 충족","자격미달"),"자격미달"))))))),IF(P436="C",IF(Q436&gt;599,"TOEIC 충족",IF(R436&gt;226,"New-TEPS 충족",IF(S436&gt;67,"TOEFL 충족",IF(T436&gt;599,"JPT 충족",IF(W436&gt;49,"G-TELP 충족",IF(U436=6,"HSK점수 충족",IF(U436=5,"HSK점수 충족",IF(U436=4,IF(V436&gt;209,"HSK점수 충족","자격미달"),"자격미달")))))))),IF(P436="D",IF(Q436&gt;649,"TOEIC 충족",IF(R436&gt;244,"New-TEPS 충족",IF(S436&gt;73,"TOEFL 충족",IF(T436&gt;649,"JPT 충족",IF(W436&gt;56,"G-TELP 충족",IF(U1377=6,"HSK점수 충족",IF(U1377=5,"HSK점수 충족",IF(U1377=4,IF(V1377&gt;254,"HSK점수 충족","자격미달"),"자격미달")))))))),0))))</f>
        <v>TOEIC 충족</v>
      </c>
      <c r="AC436" s="21"/>
      <c r="AD436" s="4">
        <f>IF(P436="A",VLOOKUP(Q436,[1]교육_어학_경력backdata!$B$3:$C$9,2,1),IF(P436="B",VLOOKUP(Q436,[1]교육_어학_경력backdata!$G$3:$H$9,2,1),IF(P436="C",0,"오류")))</f>
        <v>16</v>
      </c>
      <c r="AE436" s="4">
        <f>IF(P436="A",VLOOKUP(R436,[1]교육_어학_경력backdata!$B$11:$C$17,2,1),IF(P436="B",VLOOKUP(R436,[1]교육_어학_경력backdata!$G$11:$H$17,2,1),IF(P436="C",0,"오류")))</f>
        <v>0</v>
      </c>
      <c r="AF436" s="4">
        <f>IF(P436="A",VLOOKUP(S436,[1]교육_어학_경력backdata!$B$19:$C$25,2,1),IF(P436="B",VLOOKUP(S436,[1]교육_어학_경력backdata!$G$19:$H$25,2,1),IF(P436="C",0,"오류")))</f>
        <v>0</v>
      </c>
      <c r="AG436" s="4">
        <f>IF(P436="A",VLOOKUP(T436,[1]교육_어학_경력backdata!$B$3:$C$9,2,1),IF(P436="B",VLOOKUP(T436,[1]교육_어학_경력backdata!$G$3:$H$9,2,1),IF(P436="C",0,"오류")))</f>
        <v>0</v>
      </c>
      <c r="AH436" s="4">
        <f>IF(P436="A",IF(U436=0,0,IF(U436=4,0,IF(U436=5,VLOOKUP(V436,[1]교육_어학_경력backdata!$B$27:$C$29,2,1),IF(U436=6,VLOOKUP(V436,[1]교육_어학_경력backdata!$B$31:$C$34,2,1))))),IF(P436="B",IF(U436=0,0,IF(U436=4,0,IF(U436=5,VLOOKUP(V436,[1]교육_어학_경력backdata!$G$27:$H$31,2,1),IF(U436=6,VLOOKUP(V436,[1]교육_어학_경력backdata!$G$33:$H$34,2,1))))),IF(CT436="C",0,"오류")))</f>
        <v>0</v>
      </c>
      <c r="AI436" s="4">
        <f>IF(P436="A",VLOOKUP(W436,[1]교육_어학_경력backdata!$B$36:$C$42,2,1),IF(P436="B",VLOOKUP(W436,[1]교육_어학_경력backdata!$G$36:$H$42,2,1),IF(P436="C",0,"오류")))</f>
        <v>0</v>
      </c>
      <c r="AJ436" s="4">
        <f>SUM(AD436:AI436)</f>
        <v>16</v>
      </c>
      <c r="AK436" s="4">
        <f>_xlfn.MAXIFS(AJ:AJ,B:B,B436)</f>
        <v>16</v>
      </c>
      <c r="AL436" s="4"/>
      <c r="AM436" s="21"/>
      <c r="AN436" s="4"/>
      <c r="AO436" s="4"/>
    </row>
    <row r="437" spans="1:41" x14ac:dyDescent="0.4">
      <c r="A437" s="3">
        <f>IF(B436=B437,A436,A436+1)</f>
        <v>404</v>
      </c>
      <c r="B437" s="3" t="s">
        <v>4219</v>
      </c>
      <c r="C437" s="3" t="s">
        <v>4218</v>
      </c>
      <c r="D437" s="3" t="s">
        <v>3044</v>
      </c>
      <c r="E437" s="3" t="s">
        <v>3043</v>
      </c>
      <c r="F437" s="3">
        <f>IF(B437=B436,F436+1,1)</f>
        <v>1</v>
      </c>
      <c r="G437" s="3" t="s">
        <v>6380</v>
      </c>
      <c r="H437" s="3" t="s">
        <v>6379</v>
      </c>
      <c r="I437" s="3" t="s">
        <v>6378</v>
      </c>
      <c r="J437" s="3" t="s">
        <v>6694</v>
      </c>
      <c r="K437" s="3"/>
      <c r="L437" s="3" t="s">
        <v>6413</v>
      </c>
      <c r="M437" s="3" t="s">
        <v>7131</v>
      </c>
      <c r="P437" s="3" t="s">
        <v>2434</v>
      </c>
      <c r="Q437" s="3">
        <f>IF(H437="TOEIC",VALUE(L437),0)</f>
        <v>880</v>
      </c>
      <c r="R437" s="3">
        <f>IF(H437="NEW TEPS",VALUE(L437),0)</f>
        <v>0</v>
      </c>
      <c r="S437" s="3">
        <f>IF(H437="TOEFL(ibt)",VALUE(L437),0)</f>
        <v>0</v>
      </c>
      <c r="T437" s="3">
        <f>IF(H437="JPT",VALUE(L437),0)</f>
        <v>0</v>
      </c>
      <c r="U437" s="3">
        <f>IF(H437="HSK",VALUE(K437),0)</f>
        <v>0</v>
      </c>
      <c r="V437" s="3">
        <f>IF(H437="HSK",VALUE(L437),0)</f>
        <v>0</v>
      </c>
      <c r="W437" s="3">
        <f>IF(H437="G-TELP Level2",VALUE(L437),0)</f>
        <v>0</v>
      </c>
      <c r="X437" s="3">
        <f>IF(P437="A",IF(Q437&gt;849,1,IF(R437&gt;335,1,IF(S437&gt;97,1,IF(T437&gt;849,1,IF(W437&gt;82,1,IF(U437=6,1,IF(U437=5,IF(V437&gt;254,1,0),0))))))),IF(P437="B",IF(Q437&gt;699,1,IF(R437&gt;263,1,IF(S437&gt;78,1,IF(T437&gt;699,1,IF(W437&gt;63,1,IF(U437=6,1,IF(U437=5,IF(V437&gt;179,1,0),0))))))),IF(P437="C",IF(Q437&gt;599,1,IF(R437&gt;226,1,IF(S437&gt;67,1,IF(T437&gt;599,1,IF(W437&gt;49,1,IF(U437=6,1,IF(U437=5,1,IF(U437=4,IF(V437&gt;209,1,0),0)))))))),IF(P437="D",IF(Q437&gt;649,1,IF(R437&gt;244,1,IF(S437&gt;73,1,IF(T437&gt;649,1,IF(W437&gt;56,1,IF(U437=6,1,IF(U437=5,1,IF(U437=4,IF(V437&gt;254,1,0),0)))))))),0))))</f>
        <v>1</v>
      </c>
      <c r="Y437" s="3">
        <f>SUMIF(B:B,B437,X:X)</f>
        <v>1</v>
      </c>
      <c r="Z437" s="3" t="str">
        <f>IF(Y437&gt;0,"어학 충족","자격미달")</f>
        <v>어학 충족</v>
      </c>
      <c r="AA437" s="3"/>
      <c r="AB437" s="3" t="str">
        <f>IF(P437="A",IF(Q437&gt;849,"TOEIC 충족",IF(R437&gt;335,"New-TEPS 충족",IF(S437&gt;97,"TOEFL 충족",IF(T437&gt;849,"JPT 충족",IF(W437&gt;82,"G-TELP 충족",IF(U437=6,"HSK점수 충족",IF(U437=5,IF(V437&gt;254,"HSK점수 충족","자격미달"),"자격미달"))))))),IF(P437="B",IF(Q437&gt;699,"TOEIC 충족",IF(R437&gt;263,"New-TEPS 충족",IF(S437&gt;78,"TOEFL 충족",IF(T437&gt;699,"JPT 충족",IF(W437&gt;63,"G-TELP 충족",IF(U437=6,"HSK점수 충족",IF(U437=5,IF(V437&gt;179,"HSK점수 충족","자격미달"),"자격미달"))))))),IF(P437="C",IF(Q437&gt;599,"TOEIC 충족",IF(R437&gt;226,"New-TEPS 충족",IF(S437&gt;67,"TOEFL 충족",IF(T437&gt;599,"JPT 충족",IF(W437&gt;49,"G-TELP 충족",IF(U437=6,"HSK점수 충족",IF(U437=5,"HSK점수 충족",IF(U437=4,IF(V437&gt;209,"HSK점수 충족","자격미달"),"자격미달")))))))),IF(P437="D",IF(Q437&gt;649,"TOEIC 충족",IF(R437&gt;244,"New-TEPS 충족",IF(S437&gt;73,"TOEFL 충족",IF(T437&gt;649,"JPT 충족",IF(W437&gt;56,"G-TELP 충족",IF(U1378=6,"HSK점수 충족",IF(U1378=5,"HSK점수 충족",IF(U1378=4,IF(V1378&gt;254,"HSK점수 충족","자격미달"),"자격미달")))))))),0))))</f>
        <v>TOEIC 충족</v>
      </c>
      <c r="AC437" s="21"/>
      <c r="AD437" s="3">
        <f>IF(P437="A",VLOOKUP(Q437,[1]교육_어학_경력backdata!$B$3:$C$9,2,1),IF(P437="B",VLOOKUP(Q437,[1]교육_어학_경력backdata!$G$3:$H$9,2,1),IF(P437="C",0,"오류")))</f>
        <v>14</v>
      </c>
      <c r="AE437" s="3">
        <f>IF(P437="A",VLOOKUP(R437,[1]교육_어학_경력backdata!$B$11:$C$17,2,1),IF(P437="B",VLOOKUP(R437,[1]교육_어학_경력backdata!$G$11:$H$17,2,1),IF(P437="C",0,"오류")))</f>
        <v>0</v>
      </c>
      <c r="AF437" s="3">
        <f>IF(P437="A",VLOOKUP(S437,[1]교육_어학_경력backdata!$B$19:$C$25,2,1),IF(P437="B",VLOOKUP(S437,[1]교육_어학_경력backdata!$G$19:$H$25,2,1),IF(P437="C",0,"오류")))</f>
        <v>0</v>
      </c>
      <c r="AG437" s="3">
        <f>IF(P437="A",VLOOKUP(T437,[1]교육_어학_경력backdata!$B$3:$C$9,2,1),IF(P437="B",VLOOKUP(T437,[1]교육_어학_경력backdata!$G$3:$H$9,2,1),IF(P437="C",0,"오류")))</f>
        <v>0</v>
      </c>
      <c r="AH437" s="3">
        <f>IF(P437="A",IF(U437=0,0,IF(U437=4,0,IF(U437=5,VLOOKUP(V437,[1]교육_어학_경력backdata!$B$27:$C$29,2,1),IF(U437=6,VLOOKUP(V437,[1]교육_어학_경력backdata!$B$31:$C$34,2,1))))),IF(P437="B",IF(U437=0,0,IF(U437=4,0,IF(U437=5,VLOOKUP(V437,[1]교육_어학_경력backdata!$G$27:$H$31,2,1),IF(U437=6,VLOOKUP(V437,[1]교육_어학_경력backdata!$G$33:$H$34,2,1))))),IF(CT437="C",0,"오류")))</f>
        <v>0</v>
      </c>
      <c r="AI437" s="3">
        <f>IF(P437="A",VLOOKUP(W437,[1]교육_어학_경력backdata!$B$36:$C$42,2,1),IF(P437="B",VLOOKUP(W437,[1]교육_어학_경력backdata!$G$36:$H$42,2,1),IF(P437="C",0,"오류")))</f>
        <v>0</v>
      </c>
      <c r="AJ437" s="3">
        <f>SUM(AD437:AI437)</f>
        <v>14</v>
      </c>
      <c r="AK437" s="3">
        <f>_xlfn.MAXIFS(AJ:AJ,B:B,B437)</f>
        <v>14</v>
      </c>
      <c r="AL437" s="3"/>
      <c r="AM437" s="21"/>
      <c r="AN437" s="3"/>
      <c r="AO437" s="3"/>
    </row>
    <row r="438" spans="1:41" x14ac:dyDescent="0.4">
      <c r="A438" s="4">
        <f>IF(B437=B438,A437,A437+1)</f>
        <v>405</v>
      </c>
      <c r="B438" s="4" t="s">
        <v>4213</v>
      </c>
      <c r="C438" s="4" t="s">
        <v>4212</v>
      </c>
      <c r="D438" s="4" t="s">
        <v>3044</v>
      </c>
      <c r="E438" s="4" t="s">
        <v>3043</v>
      </c>
      <c r="F438" s="4">
        <f>IF(B438=B437,F437+1,1)</f>
        <v>1</v>
      </c>
      <c r="G438" s="4" t="s">
        <v>6384</v>
      </c>
      <c r="H438" s="4" t="s">
        <v>6379</v>
      </c>
      <c r="I438" s="4" t="s">
        <v>6378</v>
      </c>
      <c r="J438" s="4" t="s">
        <v>6581</v>
      </c>
      <c r="K438" s="4"/>
      <c r="L438" s="4" t="s">
        <v>6413</v>
      </c>
      <c r="M438" s="4" t="s">
        <v>7130</v>
      </c>
      <c r="P438" s="4" t="s">
        <v>2434</v>
      </c>
      <c r="Q438" s="4">
        <f>IF(H438="TOEIC",VALUE(L438),0)</f>
        <v>880</v>
      </c>
      <c r="R438" s="4">
        <f>IF(H438="NEW TEPS",VALUE(L438),0)</f>
        <v>0</v>
      </c>
      <c r="S438" s="4">
        <f>IF(H438="TOEFL(ibt)",VALUE(L438),0)</f>
        <v>0</v>
      </c>
      <c r="T438" s="4">
        <f>IF(H438="JPT",VALUE(L438),0)</f>
        <v>0</v>
      </c>
      <c r="U438" s="4">
        <f>IF(H438="HSK",VALUE(K438),0)</f>
        <v>0</v>
      </c>
      <c r="V438" s="4">
        <f>IF(H438="HSK",VALUE(L438),0)</f>
        <v>0</v>
      </c>
      <c r="W438" s="4">
        <f>IF(H438="G-TELP Level2",VALUE(L438),0)</f>
        <v>0</v>
      </c>
      <c r="X438" s="4">
        <f>IF(P438="A",IF(Q438&gt;849,1,IF(R438&gt;335,1,IF(S438&gt;97,1,IF(T438&gt;849,1,IF(W438&gt;82,1,IF(U438=6,1,IF(U438=5,IF(V438&gt;254,1,0),0))))))),IF(P438="B",IF(Q438&gt;699,1,IF(R438&gt;263,1,IF(S438&gt;78,1,IF(T438&gt;699,1,IF(W438&gt;63,1,IF(U438=6,1,IF(U438=5,IF(V438&gt;179,1,0),0))))))),IF(P438="C",IF(Q438&gt;599,1,IF(R438&gt;226,1,IF(S438&gt;67,1,IF(T438&gt;599,1,IF(W438&gt;49,1,IF(U438=6,1,IF(U438=5,1,IF(U438=4,IF(V438&gt;209,1,0),0)))))))),IF(P438="D",IF(Q438&gt;649,1,IF(R438&gt;244,1,IF(S438&gt;73,1,IF(T438&gt;649,1,IF(W438&gt;56,1,IF(U438=6,1,IF(U438=5,1,IF(U438=4,IF(V438&gt;254,1,0),0)))))))),0))))</f>
        <v>1</v>
      </c>
      <c r="Y438" s="4">
        <f>SUMIF(B:B,B438,X:X)</f>
        <v>1</v>
      </c>
      <c r="Z438" s="4" t="str">
        <f>IF(Y438&gt;0,"어학 충족","자격미달")</f>
        <v>어학 충족</v>
      </c>
      <c r="AA438" s="4"/>
      <c r="AB438" s="4" t="str">
        <f>IF(P438="A",IF(Q438&gt;849,"TOEIC 충족",IF(R438&gt;335,"New-TEPS 충족",IF(S438&gt;97,"TOEFL 충족",IF(T438&gt;849,"JPT 충족",IF(W438&gt;82,"G-TELP 충족",IF(U438=6,"HSK점수 충족",IF(U438=5,IF(V438&gt;254,"HSK점수 충족","자격미달"),"자격미달"))))))),IF(P438="B",IF(Q438&gt;699,"TOEIC 충족",IF(R438&gt;263,"New-TEPS 충족",IF(S438&gt;78,"TOEFL 충족",IF(T438&gt;699,"JPT 충족",IF(W438&gt;63,"G-TELP 충족",IF(U438=6,"HSK점수 충족",IF(U438=5,IF(V438&gt;179,"HSK점수 충족","자격미달"),"자격미달"))))))),IF(P438="C",IF(Q438&gt;599,"TOEIC 충족",IF(R438&gt;226,"New-TEPS 충족",IF(S438&gt;67,"TOEFL 충족",IF(T438&gt;599,"JPT 충족",IF(W438&gt;49,"G-TELP 충족",IF(U438=6,"HSK점수 충족",IF(U438=5,"HSK점수 충족",IF(U438=4,IF(V438&gt;209,"HSK점수 충족","자격미달"),"자격미달")))))))),IF(P438="D",IF(Q438&gt;649,"TOEIC 충족",IF(R438&gt;244,"New-TEPS 충족",IF(S438&gt;73,"TOEFL 충족",IF(T438&gt;649,"JPT 충족",IF(W438&gt;56,"G-TELP 충족",IF(U1379=6,"HSK점수 충족",IF(U1379=5,"HSK점수 충족",IF(U1379=4,IF(V1379&gt;254,"HSK점수 충족","자격미달"),"자격미달")))))))),0))))</f>
        <v>TOEIC 충족</v>
      </c>
      <c r="AC438" s="21"/>
      <c r="AD438" s="4">
        <f>IF(P438="A",VLOOKUP(Q438,[1]교육_어학_경력backdata!$B$3:$C$9,2,1),IF(P438="B",VLOOKUP(Q438,[1]교육_어학_경력backdata!$G$3:$H$9,2,1),IF(P438="C",0,"오류")))</f>
        <v>14</v>
      </c>
      <c r="AE438" s="4">
        <f>IF(P438="A",VLOOKUP(R438,[1]교육_어학_경력backdata!$B$11:$C$17,2,1),IF(P438="B",VLOOKUP(R438,[1]교육_어학_경력backdata!$G$11:$H$17,2,1),IF(P438="C",0,"오류")))</f>
        <v>0</v>
      </c>
      <c r="AF438" s="4">
        <f>IF(P438="A",VLOOKUP(S438,[1]교육_어학_경력backdata!$B$19:$C$25,2,1),IF(P438="B",VLOOKUP(S438,[1]교육_어학_경력backdata!$G$19:$H$25,2,1),IF(P438="C",0,"오류")))</f>
        <v>0</v>
      </c>
      <c r="AG438" s="4">
        <f>IF(P438="A",VLOOKUP(T438,[1]교육_어학_경력backdata!$B$3:$C$9,2,1),IF(P438="B",VLOOKUP(T438,[1]교육_어학_경력backdata!$G$3:$H$9,2,1),IF(P438="C",0,"오류")))</f>
        <v>0</v>
      </c>
      <c r="AH438" s="4">
        <f>IF(P438="A",IF(U438=0,0,IF(U438=4,0,IF(U438=5,VLOOKUP(V438,[1]교육_어학_경력backdata!$B$27:$C$29,2,1),IF(U438=6,VLOOKUP(V438,[1]교육_어학_경력backdata!$B$31:$C$34,2,1))))),IF(P438="B",IF(U438=0,0,IF(U438=4,0,IF(U438=5,VLOOKUP(V438,[1]교육_어학_경력backdata!$G$27:$H$31,2,1),IF(U438=6,VLOOKUP(V438,[1]교육_어학_경력backdata!$G$33:$H$34,2,1))))),IF(CT438="C",0,"오류")))</f>
        <v>0</v>
      </c>
      <c r="AI438" s="4">
        <f>IF(P438="A",VLOOKUP(W438,[1]교육_어학_경력backdata!$B$36:$C$42,2,1),IF(P438="B",VLOOKUP(W438,[1]교육_어학_경력backdata!$G$36:$H$42,2,1),IF(P438="C",0,"오류")))</f>
        <v>0</v>
      </c>
      <c r="AJ438" s="4">
        <f>SUM(AD438:AI438)</f>
        <v>14</v>
      </c>
      <c r="AK438" s="4">
        <f>_xlfn.MAXIFS(AJ:AJ,B:B,B438)</f>
        <v>14</v>
      </c>
      <c r="AL438" s="4"/>
      <c r="AM438" s="21"/>
      <c r="AN438" s="4"/>
      <c r="AO438" s="4"/>
    </row>
    <row r="439" spans="1:41" x14ac:dyDescent="0.4">
      <c r="A439" s="3">
        <f>IF(B438=B439,A438,A438+1)</f>
        <v>406</v>
      </c>
      <c r="B439" s="3" t="s">
        <v>4208</v>
      </c>
      <c r="C439" s="3" t="s">
        <v>4207</v>
      </c>
      <c r="D439" s="3" t="s">
        <v>3044</v>
      </c>
      <c r="E439" s="3" t="s">
        <v>3043</v>
      </c>
      <c r="F439" s="3">
        <f>IF(B439=B438,F438+1,1)</f>
        <v>1</v>
      </c>
      <c r="G439" s="3" t="s">
        <v>6380</v>
      </c>
      <c r="H439" s="3" t="s">
        <v>6379</v>
      </c>
      <c r="I439" s="3" t="s">
        <v>6378</v>
      </c>
      <c r="J439" s="3" t="s">
        <v>6397</v>
      </c>
      <c r="K439" s="3"/>
      <c r="L439" s="3" t="s">
        <v>6430</v>
      </c>
      <c r="M439" s="3" t="s">
        <v>7129</v>
      </c>
      <c r="P439" s="3" t="s">
        <v>2434</v>
      </c>
      <c r="Q439" s="3">
        <f>IF(H439="TOEIC",VALUE(L439),0)</f>
        <v>850</v>
      </c>
      <c r="R439" s="3">
        <f>IF(H439="NEW TEPS",VALUE(L439),0)</f>
        <v>0</v>
      </c>
      <c r="S439" s="3">
        <f>IF(H439="TOEFL(ibt)",VALUE(L439),0)</f>
        <v>0</v>
      </c>
      <c r="T439" s="3">
        <f>IF(H439="JPT",VALUE(L439),0)</f>
        <v>0</v>
      </c>
      <c r="U439" s="3">
        <f>IF(H439="HSK",VALUE(K439),0)</f>
        <v>0</v>
      </c>
      <c r="V439" s="3">
        <f>IF(H439="HSK",VALUE(L439),0)</f>
        <v>0</v>
      </c>
      <c r="W439" s="3">
        <f>IF(H439="G-TELP Level2",VALUE(L439),0)</f>
        <v>0</v>
      </c>
      <c r="X439" s="3">
        <f>IF(P439="A",IF(Q439&gt;849,1,IF(R439&gt;335,1,IF(S439&gt;97,1,IF(T439&gt;849,1,IF(W439&gt;82,1,IF(U439=6,1,IF(U439=5,IF(V439&gt;254,1,0),0))))))),IF(P439="B",IF(Q439&gt;699,1,IF(R439&gt;263,1,IF(S439&gt;78,1,IF(T439&gt;699,1,IF(W439&gt;63,1,IF(U439=6,1,IF(U439=5,IF(V439&gt;179,1,0),0))))))),IF(P439="C",IF(Q439&gt;599,1,IF(R439&gt;226,1,IF(S439&gt;67,1,IF(T439&gt;599,1,IF(W439&gt;49,1,IF(U439=6,1,IF(U439=5,1,IF(U439=4,IF(V439&gt;209,1,0),0)))))))),IF(P439="D",IF(Q439&gt;649,1,IF(R439&gt;244,1,IF(S439&gt;73,1,IF(T439&gt;649,1,IF(W439&gt;56,1,IF(U439=6,1,IF(U439=5,1,IF(U439=4,IF(V439&gt;254,1,0),0)))))))),0))))</f>
        <v>1</v>
      </c>
      <c r="Y439" s="3">
        <f>SUMIF(B:B,B439,X:X)</f>
        <v>1</v>
      </c>
      <c r="Z439" s="3" t="str">
        <f>IF(Y439&gt;0,"어학 충족","자격미달")</f>
        <v>어학 충족</v>
      </c>
      <c r="AA439" s="3"/>
      <c r="AB439" s="3" t="str">
        <f>IF(P439="A",IF(Q439&gt;849,"TOEIC 충족",IF(R439&gt;335,"New-TEPS 충족",IF(S439&gt;97,"TOEFL 충족",IF(T439&gt;849,"JPT 충족",IF(W439&gt;82,"G-TELP 충족",IF(U439=6,"HSK점수 충족",IF(U439=5,IF(V439&gt;254,"HSK점수 충족","자격미달"),"자격미달"))))))),IF(P439="B",IF(Q439&gt;699,"TOEIC 충족",IF(R439&gt;263,"New-TEPS 충족",IF(S439&gt;78,"TOEFL 충족",IF(T439&gt;699,"JPT 충족",IF(W439&gt;63,"G-TELP 충족",IF(U439=6,"HSK점수 충족",IF(U439=5,IF(V439&gt;179,"HSK점수 충족","자격미달"),"자격미달"))))))),IF(P439="C",IF(Q439&gt;599,"TOEIC 충족",IF(R439&gt;226,"New-TEPS 충족",IF(S439&gt;67,"TOEFL 충족",IF(T439&gt;599,"JPT 충족",IF(W439&gt;49,"G-TELP 충족",IF(U439=6,"HSK점수 충족",IF(U439=5,"HSK점수 충족",IF(U439=4,IF(V439&gt;209,"HSK점수 충족","자격미달"),"자격미달")))))))),IF(P439="D",IF(Q439&gt;649,"TOEIC 충족",IF(R439&gt;244,"New-TEPS 충족",IF(S439&gt;73,"TOEFL 충족",IF(T439&gt;649,"JPT 충족",IF(W439&gt;56,"G-TELP 충족",IF(U1380=6,"HSK점수 충족",IF(U1380=5,"HSK점수 충족",IF(U1380=4,IF(V1380&gt;254,"HSK점수 충족","자격미달"),"자격미달")))))))),0))))</f>
        <v>TOEIC 충족</v>
      </c>
      <c r="AC439" s="21"/>
      <c r="AD439" s="3">
        <f>IF(P439="A",VLOOKUP(Q439,[1]교육_어학_경력backdata!$B$3:$C$9,2,1),IF(P439="B",VLOOKUP(Q439,[1]교육_어학_경력backdata!$G$3:$H$9,2,1),IF(P439="C",0,"오류")))</f>
        <v>12</v>
      </c>
      <c r="AE439" s="3">
        <f>IF(P439="A",VLOOKUP(R439,[1]교육_어학_경력backdata!$B$11:$C$17,2,1),IF(P439="B",VLOOKUP(R439,[1]교육_어학_경력backdata!$G$11:$H$17,2,1),IF(P439="C",0,"오류")))</f>
        <v>0</v>
      </c>
      <c r="AF439" s="3">
        <f>IF(P439="A",VLOOKUP(S439,[1]교육_어학_경력backdata!$B$19:$C$25,2,1),IF(P439="B",VLOOKUP(S439,[1]교육_어학_경력backdata!$G$19:$H$25,2,1),IF(P439="C",0,"오류")))</f>
        <v>0</v>
      </c>
      <c r="AG439" s="3">
        <f>IF(P439="A",VLOOKUP(T439,[1]교육_어학_경력backdata!$B$3:$C$9,2,1),IF(P439="B",VLOOKUP(T439,[1]교육_어학_경력backdata!$G$3:$H$9,2,1),IF(P439="C",0,"오류")))</f>
        <v>0</v>
      </c>
      <c r="AH439" s="3">
        <f>IF(P439="A",IF(U439=0,0,IF(U439=4,0,IF(U439=5,VLOOKUP(V439,[1]교육_어학_경력backdata!$B$27:$C$29,2,1),IF(U439=6,VLOOKUP(V439,[1]교육_어학_경력backdata!$B$31:$C$34,2,1))))),IF(P439="B",IF(U439=0,0,IF(U439=4,0,IF(U439=5,VLOOKUP(V439,[1]교육_어학_경력backdata!$G$27:$H$31,2,1),IF(U439=6,VLOOKUP(V439,[1]교육_어학_경력backdata!$G$33:$H$34,2,1))))),IF(CT439="C",0,"오류")))</f>
        <v>0</v>
      </c>
      <c r="AI439" s="3">
        <f>IF(P439="A",VLOOKUP(W439,[1]교육_어학_경력backdata!$B$36:$C$42,2,1),IF(P439="B",VLOOKUP(W439,[1]교육_어학_경력backdata!$G$36:$H$42,2,1),IF(P439="C",0,"오류")))</f>
        <v>0</v>
      </c>
      <c r="AJ439" s="3">
        <f>SUM(AD439:AI439)</f>
        <v>12</v>
      </c>
      <c r="AK439" s="3">
        <f>_xlfn.MAXIFS(AJ:AJ,B:B,B439)</f>
        <v>12</v>
      </c>
      <c r="AL439" s="3"/>
      <c r="AM439" s="21"/>
      <c r="AN439" s="3"/>
      <c r="AO439" s="3"/>
    </row>
    <row r="440" spans="1:41" x14ac:dyDescent="0.4">
      <c r="A440" s="4">
        <f>IF(B439=B440,A439,A439+1)</f>
        <v>407</v>
      </c>
      <c r="B440" s="4" t="s">
        <v>4201</v>
      </c>
      <c r="C440" s="4" t="s">
        <v>2927</v>
      </c>
      <c r="D440" s="4" t="s">
        <v>3044</v>
      </c>
      <c r="E440" s="4" t="s">
        <v>3043</v>
      </c>
      <c r="F440" s="4">
        <f>IF(B440=B439,F439+1,1)</f>
        <v>1</v>
      </c>
      <c r="G440" s="4" t="s">
        <v>6380</v>
      </c>
      <c r="H440" s="4" t="s">
        <v>6379</v>
      </c>
      <c r="I440" s="4" t="s">
        <v>6378</v>
      </c>
      <c r="J440" s="4" t="s">
        <v>6449</v>
      </c>
      <c r="K440" s="4"/>
      <c r="L440" s="4" t="s">
        <v>6533</v>
      </c>
      <c r="M440" s="4" t="s">
        <v>7128</v>
      </c>
      <c r="P440" s="4" t="s">
        <v>2434</v>
      </c>
      <c r="Q440" s="4">
        <f>IF(H440="TOEIC",VALUE(L440),0)</f>
        <v>885</v>
      </c>
      <c r="R440" s="4">
        <f>IF(H440="NEW TEPS",VALUE(L440),0)</f>
        <v>0</v>
      </c>
      <c r="S440" s="4">
        <f>IF(H440="TOEFL(ibt)",VALUE(L440),0)</f>
        <v>0</v>
      </c>
      <c r="T440" s="4">
        <f>IF(H440="JPT",VALUE(L440),0)</f>
        <v>0</v>
      </c>
      <c r="U440" s="4">
        <f>IF(H440="HSK",VALUE(K440),0)</f>
        <v>0</v>
      </c>
      <c r="V440" s="4">
        <f>IF(H440="HSK",VALUE(L440),0)</f>
        <v>0</v>
      </c>
      <c r="W440" s="4">
        <f>IF(H440="G-TELP Level2",VALUE(L440),0)</f>
        <v>0</v>
      </c>
      <c r="X440" s="4">
        <f>IF(P440="A",IF(Q440&gt;849,1,IF(R440&gt;335,1,IF(S440&gt;97,1,IF(T440&gt;849,1,IF(W440&gt;82,1,IF(U440=6,1,IF(U440=5,IF(V440&gt;254,1,0),0))))))),IF(P440="B",IF(Q440&gt;699,1,IF(R440&gt;263,1,IF(S440&gt;78,1,IF(T440&gt;699,1,IF(W440&gt;63,1,IF(U440=6,1,IF(U440=5,IF(V440&gt;179,1,0),0))))))),IF(P440="C",IF(Q440&gt;599,1,IF(R440&gt;226,1,IF(S440&gt;67,1,IF(T440&gt;599,1,IF(W440&gt;49,1,IF(U440=6,1,IF(U440=5,1,IF(U440=4,IF(V440&gt;209,1,0),0)))))))),IF(P440="D",IF(Q440&gt;649,1,IF(R440&gt;244,1,IF(S440&gt;73,1,IF(T440&gt;649,1,IF(W440&gt;56,1,IF(U440=6,1,IF(U440=5,1,IF(U440=4,IF(V440&gt;254,1,0),0)))))))),0))))</f>
        <v>1</v>
      </c>
      <c r="Y440" s="4">
        <f>SUMIF(B:B,B440,X:X)</f>
        <v>1</v>
      </c>
      <c r="Z440" s="4" t="str">
        <f>IF(Y440&gt;0,"어학 충족","자격미달")</f>
        <v>어학 충족</v>
      </c>
      <c r="AA440" s="4"/>
      <c r="AB440" s="4" t="str">
        <f>IF(P440="A",IF(Q440&gt;849,"TOEIC 충족",IF(R440&gt;335,"New-TEPS 충족",IF(S440&gt;97,"TOEFL 충족",IF(T440&gt;849,"JPT 충족",IF(W440&gt;82,"G-TELP 충족",IF(U440=6,"HSK점수 충족",IF(U440=5,IF(V440&gt;254,"HSK점수 충족","자격미달"),"자격미달"))))))),IF(P440="B",IF(Q440&gt;699,"TOEIC 충족",IF(R440&gt;263,"New-TEPS 충족",IF(S440&gt;78,"TOEFL 충족",IF(T440&gt;699,"JPT 충족",IF(W440&gt;63,"G-TELP 충족",IF(U440=6,"HSK점수 충족",IF(U440=5,IF(V440&gt;179,"HSK점수 충족","자격미달"),"자격미달"))))))),IF(P440="C",IF(Q440&gt;599,"TOEIC 충족",IF(R440&gt;226,"New-TEPS 충족",IF(S440&gt;67,"TOEFL 충족",IF(T440&gt;599,"JPT 충족",IF(W440&gt;49,"G-TELP 충족",IF(U440=6,"HSK점수 충족",IF(U440=5,"HSK점수 충족",IF(U440=4,IF(V440&gt;209,"HSK점수 충족","자격미달"),"자격미달")))))))),IF(P440="D",IF(Q440&gt;649,"TOEIC 충족",IF(R440&gt;244,"New-TEPS 충족",IF(S440&gt;73,"TOEFL 충족",IF(T440&gt;649,"JPT 충족",IF(W440&gt;56,"G-TELP 충족",IF(U1381=6,"HSK점수 충족",IF(U1381=5,"HSK점수 충족",IF(U1381=4,IF(V1381&gt;254,"HSK점수 충족","자격미달"),"자격미달")))))))),0))))</f>
        <v>TOEIC 충족</v>
      </c>
      <c r="AC440" s="21"/>
      <c r="AD440" s="4">
        <f>IF(P440="A",VLOOKUP(Q440,[1]교육_어학_경력backdata!$B$3:$C$9,2,1),IF(P440="B",VLOOKUP(Q440,[1]교육_어학_경력backdata!$G$3:$H$9,2,1),IF(P440="C",0,"오류")))</f>
        <v>14</v>
      </c>
      <c r="AE440" s="4">
        <f>IF(P440="A",VLOOKUP(R440,[1]교육_어학_경력backdata!$B$11:$C$17,2,1),IF(P440="B",VLOOKUP(R440,[1]교육_어학_경력backdata!$G$11:$H$17,2,1),IF(P440="C",0,"오류")))</f>
        <v>0</v>
      </c>
      <c r="AF440" s="4">
        <f>IF(P440="A",VLOOKUP(S440,[1]교육_어학_경력backdata!$B$19:$C$25,2,1),IF(P440="B",VLOOKUP(S440,[1]교육_어학_경력backdata!$G$19:$H$25,2,1),IF(P440="C",0,"오류")))</f>
        <v>0</v>
      </c>
      <c r="AG440" s="4">
        <f>IF(P440="A",VLOOKUP(T440,[1]교육_어학_경력backdata!$B$3:$C$9,2,1),IF(P440="B",VLOOKUP(T440,[1]교육_어학_경력backdata!$G$3:$H$9,2,1),IF(P440="C",0,"오류")))</f>
        <v>0</v>
      </c>
      <c r="AH440" s="4">
        <f>IF(P440="A",IF(U440=0,0,IF(U440=4,0,IF(U440=5,VLOOKUP(V440,[1]교육_어학_경력backdata!$B$27:$C$29,2,1),IF(U440=6,VLOOKUP(V440,[1]교육_어학_경력backdata!$B$31:$C$34,2,1))))),IF(P440="B",IF(U440=0,0,IF(U440=4,0,IF(U440=5,VLOOKUP(V440,[1]교육_어학_경력backdata!$G$27:$H$31,2,1),IF(U440=6,VLOOKUP(V440,[1]교육_어학_경력backdata!$G$33:$H$34,2,1))))),IF(CT440="C",0,"오류")))</f>
        <v>0</v>
      </c>
      <c r="AI440" s="4">
        <f>IF(P440="A",VLOOKUP(W440,[1]교육_어학_경력backdata!$B$36:$C$42,2,1),IF(P440="B",VLOOKUP(W440,[1]교육_어학_경력backdata!$G$36:$H$42,2,1),IF(P440="C",0,"오류")))</f>
        <v>0</v>
      </c>
      <c r="AJ440" s="4">
        <f>SUM(AD440:AI440)</f>
        <v>14</v>
      </c>
      <c r="AK440" s="4">
        <f>_xlfn.MAXIFS(AJ:AJ,B:B,B440)</f>
        <v>14</v>
      </c>
      <c r="AL440" s="4"/>
      <c r="AM440" s="21"/>
      <c r="AN440" s="4"/>
      <c r="AO440" s="4"/>
    </row>
    <row r="441" spans="1:41" x14ac:dyDescent="0.4">
      <c r="A441" s="3">
        <f>IF(B440=B441,A440,A440+1)</f>
        <v>408</v>
      </c>
      <c r="B441" s="3" t="s">
        <v>4197</v>
      </c>
      <c r="C441" s="3" t="s">
        <v>4196</v>
      </c>
      <c r="D441" s="3" t="s">
        <v>3044</v>
      </c>
      <c r="E441" s="3" t="s">
        <v>3043</v>
      </c>
      <c r="F441" s="3">
        <f>IF(B441=B440,F440+1,1)</f>
        <v>1</v>
      </c>
      <c r="G441" s="3" t="s">
        <v>6384</v>
      </c>
      <c r="H441" s="3" t="s">
        <v>6379</v>
      </c>
      <c r="I441" s="3" t="s">
        <v>6378</v>
      </c>
      <c r="J441" s="3" t="s">
        <v>6377</v>
      </c>
      <c r="K441" s="3"/>
      <c r="L441" s="3" t="s">
        <v>6471</v>
      </c>
      <c r="M441" s="3" t="s">
        <v>7127</v>
      </c>
      <c r="P441" s="3" t="s">
        <v>2434</v>
      </c>
      <c r="Q441" s="3">
        <f>IF(H441="TOEIC",VALUE(L441),0)</f>
        <v>870</v>
      </c>
      <c r="R441" s="3">
        <f>IF(H441="NEW TEPS",VALUE(L441),0)</f>
        <v>0</v>
      </c>
      <c r="S441" s="3">
        <f>IF(H441="TOEFL(ibt)",VALUE(L441),0)</f>
        <v>0</v>
      </c>
      <c r="T441" s="3">
        <f>IF(H441="JPT",VALUE(L441),0)</f>
        <v>0</v>
      </c>
      <c r="U441" s="3">
        <f>IF(H441="HSK",VALUE(K441),0)</f>
        <v>0</v>
      </c>
      <c r="V441" s="3">
        <f>IF(H441="HSK",VALUE(L441),0)</f>
        <v>0</v>
      </c>
      <c r="W441" s="3">
        <f>IF(H441="G-TELP Level2",VALUE(L441),0)</f>
        <v>0</v>
      </c>
      <c r="X441" s="3">
        <f>IF(P441="A",IF(Q441&gt;849,1,IF(R441&gt;335,1,IF(S441&gt;97,1,IF(T441&gt;849,1,IF(W441&gt;82,1,IF(U441=6,1,IF(U441=5,IF(V441&gt;254,1,0),0))))))),IF(P441="B",IF(Q441&gt;699,1,IF(R441&gt;263,1,IF(S441&gt;78,1,IF(T441&gt;699,1,IF(W441&gt;63,1,IF(U441=6,1,IF(U441=5,IF(V441&gt;179,1,0),0))))))),IF(P441="C",IF(Q441&gt;599,1,IF(R441&gt;226,1,IF(S441&gt;67,1,IF(T441&gt;599,1,IF(W441&gt;49,1,IF(U441=6,1,IF(U441=5,1,IF(U441=4,IF(V441&gt;209,1,0),0)))))))),IF(P441="D",IF(Q441&gt;649,1,IF(R441&gt;244,1,IF(S441&gt;73,1,IF(T441&gt;649,1,IF(W441&gt;56,1,IF(U441=6,1,IF(U441=5,1,IF(U441=4,IF(V441&gt;254,1,0),0)))))))),0))))</f>
        <v>1</v>
      </c>
      <c r="Y441" s="3">
        <f>SUMIF(B:B,B441,X:X)</f>
        <v>1</v>
      </c>
      <c r="Z441" s="3" t="str">
        <f>IF(Y441&gt;0,"어학 충족","자격미달")</f>
        <v>어학 충족</v>
      </c>
      <c r="AA441" s="3"/>
      <c r="AB441" s="3" t="str">
        <f>IF(P441="A",IF(Q441&gt;849,"TOEIC 충족",IF(R441&gt;335,"New-TEPS 충족",IF(S441&gt;97,"TOEFL 충족",IF(T441&gt;849,"JPT 충족",IF(W441&gt;82,"G-TELP 충족",IF(U441=6,"HSK점수 충족",IF(U441=5,IF(V441&gt;254,"HSK점수 충족","자격미달"),"자격미달"))))))),IF(P441="B",IF(Q441&gt;699,"TOEIC 충족",IF(R441&gt;263,"New-TEPS 충족",IF(S441&gt;78,"TOEFL 충족",IF(T441&gt;699,"JPT 충족",IF(W441&gt;63,"G-TELP 충족",IF(U441=6,"HSK점수 충족",IF(U441=5,IF(V441&gt;179,"HSK점수 충족","자격미달"),"자격미달"))))))),IF(P441="C",IF(Q441&gt;599,"TOEIC 충족",IF(R441&gt;226,"New-TEPS 충족",IF(S441&gt;67,"TOEFL 충족",IF(T441&gt;599,"JPT 충족",IF(W441&gt;49,"G-TELP 충족",IF(U441=6,"HSK점수 충족",IF(U441=5,"HSK점수 충족",IF(U441=4,IF(V441&gt;209,"HSK점수 충족","자격미달"),"자격미달")))))))),IF(P441="D",IF(Q441&gt;649,"TOEIC 충족",IF(R441&gt;244,"New-TEPS 충족",IF(S441&gt;73,"TOEFL 충족",IF(T441&gt;649,"JPT 충족",IF(W441&gt;56,"G-TELP 충족",IF(U1382=6,"HSK점수 충족",IF(U1382=5,"HSK점수 충족",IF(U1382=4,IF(V1382&gt;254,"HSK점수 충족","자격미달"),"자격미달")))))))),0))))</f>
        <v>TOEIC 충족</v>
      </c>
      <c r="AC441" s="21"/>
      <c r="AD441" s="3">
        <f>IF(P441="A",VLOOKUP(Q441,[1]교육_어학_경력backdata!$B$3:$C$9,2,1),IF(P441="B",VLOOKUP(Q441,[1]교육_어학_경력backdata!$G$3:$H$9,2,1),IF(P441="C",0,"오류")))</f>
        <v>12</v>
      </c>
      <c r="AE441" s="3">
        <f>IF(P441="A",VLOOKUP(R441,[1]교육_어학_경력backdata!$B$11:$C$17,2,1),IF(P441="B",VLOOKUP(R441,[1]교육_어학_경력backdata!$G$11:$H$17,2,1),IF(P441="C",0,"오류")))</f>
        <v>0</v>
      </c>
      <c r="AF441" s="3">
        <f>IF(P441="A",VLOOKUP(S441,[1]교육_어학_경력backdata!$B$19:$C$25,2,1),IF(P441="B",VLOOKUP(S441,[1]교육_어학_경력backdata!$G$19:$H$25,2,1),IF(P441="C",0,"오류")))</f>
        <v>0</v>
      </c>
      <c r="AG441" s="3">
        <f>IF(P441="A",VLOOKUP(T441,[1]교육_어학_경력backdata!$B$3:$C$9,2,1),IF(P441="B",VLOOKUP(T441,[1]교육_어학_경력backdata!$G$3:$H$9,2,1),IF(P441="C",0,"오류")))</f>
        <v>0</v>
      </c>
      <c r="AH441" s="3">
        <f>IF(P441="A",IF(U441=0,0,IF(U441=4,0,IF(U441=5,VLOOKUP(V441,[1]교육_어학_경력backdata!$B$27:$C$29,2,1),IF(U441=6,VLOOKUP(V441,[1]교육_어학_경력backdata!$B$31:$C$34,2,1))))),IF(P441="B",IF(U441=0,0,IF(U441=4,0,IF(U441=5,VLOOKUP(V441,[1]교육_어학_경력backdata!$G$27:$H$31,2,1),IF(U441=6,VLOOKUP(V441,[1]교육_어학_경력backdata!$G$33:$H$34,2,1))))),IF(CT441="C",0,"오류")))</f>
        <v>0</v>
      </c>
      <c r="AI441" s="3">
        <f>IF(P441="A",VLOOKUP(W441,[1]교육_어학_경력backdata!$B$36:$C$42,2,1),IF(P441="B",VLOOKUP(W441,[1]교육_어학_경력backdata!$G$36:$H$42,2,1),IF(P441="C",0,"오류")))</f>
        <v>0</v>
      </c>
      <c r="AJ441" s="3">
        <f>SUM(AD441:AI441)</f>
        <v>12</v>
      </c>
      <c r="AK441" s="3">
        <f>_xlfn.MAXIFS(AJ:AJ,B:B,B441)</f>
        <v>12</v>
      </c>
      <c r="AL441" s="3"/>
      <c r="AM441" s="21"/>
      <c r="AN441" s="3"/>
      <c r="AO441" s="3"/>
    </row>
    <row r="442" spans="1:41" x14ac:dyDescent="0.4">
      <c r="A442" s="4">
        <f>IF(B441=B442,A441,A441+1)</f>
        <v>409</v>
      </c>
      <c r="B442" s="4" t="s">
        <v>4192</v>
      </c>
      <c r="C442" s="4" t="s">
        <v>4191</v>
      </c>
      <c r="D442" s="4" t="s">
        <v>3044</v>
      </c>
      <c r="E442" s="4" t="s">
        <v>3043</v>
      </c>
      <c r="F442" s="4">
        <f>IF(B442=B441,F441+1,1)</f>
        <v>1</v>
      </c>
      <c r="G442" s="4" t="s">
        <v>6380</v>
      </c>
      <c r="H442" s="4" t="s">
        <v>6379</v>
      </c>
      <c r="I442" s="4" t="s">
        <v>6378</v>
      </c>
      <c r="J442" s="4" t="s">
        <v>7126</v>
      </c>
      <c r="K442" s="4"/>
      <c r="L442" s="4" t="s">
        <v>6471</v>
      </c>
      <c r="M442" s="4" t="s">
        <v>7125</v>
      </c>
      <c r="P442" s="4" t="s">
        <v>2434</v>
      </c>
      <c r="Q442" s="4">
        <f>IF(H442="TOEIC",VALUE(L442),0)</f>
        <v>870</v>
      </c>
      <c r="R442" s="4">
        <f>IF(H442="NEW TEPS",VALUE(L442),0)</f>
        <v>0</v>
      </c>
      <c r="S442" s="4">
        <f>IF(H442="TOEFL(ibt)",VALUE(L442),0)</f>
        <v>0</v>
      </c>
      <c r="T442" s="4">
        <f>IF(H442="JPT",VALUE(L442),0)</f>
        <v>0</v>
      </c>
      <c r="U442" s="4">
        <f>IF(H442="HSK",VALUE(K442),0)</f>
        <v>0</v>
      </c>
      <c r="V442" s="4">
        <f>IF(H442="HSK",VALUE(L442),0)</f>
        <v>0</v>
      </c>
      <c r="W442" s="4">
        <f>IF(H442="G-TELP Level2",VALUE(L442),0)</f>
        <v>0</v>
      </c>
      <c r="X442" s="4">
        <f>IF(P442="A",IF(Q442&gt;849,1,IF(R442&gt;335,1,IF(S442&gt;97,1,IF(T442&gt;849,1,IF(W442&gt;82,1,IF(U442=6,1,IF(U442=5,IF(V442&gt;254,1,0),0))))))),IF(P442="B",IF(Q442&gt;699,1,IF(R442&gt;263,1,IF(S442&gt;78,1,IF(T442&gt;699,1,IF(W442&gt;63,1,IF(U442=6,1,IF(U442=5,IF(V442&gt;179,1,0),0))))))),IF(P442="C",IF(Q442&gt;599,1,IF(R442&gt;226,1,IF(S442&gt;67,1,IF(T442&gt;599,1,IF(W442&gt;49,1,IF(U442=6,1,IF(U442=5,1,IF(U442=4,IF(V442&gt;209,1,0),0)))))))),IF(P442="D",IF(Q442&gt;649,1,IF(R442&gt;244,1,IF(S442&gt;73,1,IF(T442&gt;649,1,IF(W442&gt;56,1,IF(U442=6,1,IF(U442=5,1,IF(U442=4,IF(V442&gt;254,1,0),0)))))))),0))))</f>
        <v>1</v>
      </c>
      <c r="Y442" s="4">
        <f>SUMIF(B:B,B442,X:X)</f>
        <v>1</v>
      </c>
      <c r="Z442" s="4" t="str">
        <f>IF(Y442&gt;0,"어학 충족","자격미달")</f>
        <v>어학 충족</v>
      </c>
      <c r="AA442" s="4"/>
      <c r="AB442" s="4" t="str">
        <f>IF(P442="A",IF(Q442&gt;849,"TOEIC 충족",IF(R442&gt;335,"New-TEPS 충족",IF(S442&gt;97,"TOEFL 충족",IF(T442&gt;849,"JPT 충족",IF(W442&gt;82,"G-TELP 충족",IF(U442=6,"HSK점수 충족",IF(U442=5,IF(V442&gt;254,"HSK점수 충족","자격미달"),"자격미달"))))))),IF(P442="B",IF(Q442&gt;699,"TOEIC 충족",IF(R442&gt;263,"New-TEPS 충족",IF(S442&gt;78,"TOEFL 충족",IF(T442&gt;699,"JPT 충족",IF(W442&gt;63,"G-TELP 충족",IF(U442=6,"HSK점수 충족",IF(U442=5,IF(V442&gt;179,"HSK점수 충족","자격미달"),"자격미달"))))))),IF(P442="C",IF(Q442&gt;599,"TOEIC 충족",IF(R442&gt;226,"New-TEPS 충족",IF(S442&gt;67,"TOEFL 충족",IF(T442&gt;599,"JPT 충족",IF(W442&gt;49,"G-TELP 충족",IF(U442=6,"HSK점수 충족",IF(U442=5,"HSK점수 충족",IF(U442=4,IF(V442&gt;209,"HSK점수 충족","자격미달"),"자격미달")))))))),IF(P442="D",IF(Q442&gt;649,"TOEIC 충족",IF(R442&gt;244,"New-TEPS 충족",IF(S442&gt;73,"TOEFL 충족",IF(T442&gt;649,"JPT 충족",IF(W442&gt;56,"G-TELP 충족",IF(U1383=6,"HSK점수 충족",IF(U1383=5,"HSK점수 충족",IF(U1383=4,IF(V1383&gt;254,"HSK점수 충족","자격미달"),"자격미달")))))))),0))))</f>
        <v>TOEIC 충족</v>
      </c>
      <c r="AC442" s="21"/>
      <c r="AD442" s="4">
        <f>IF(P442="A",VLOOKUP(Q442,[1]교육_어학_경력backdata!$B$3:$C$9,2,1),IF(P442="B",VLOOKUP(Q442,[1]교육_어학_경력backdata!$G$3:$H$9,2,1),IF(P442="C",0,"오류")))</f>
        <v>12</v>
      </c>
      <c r="AE442" s="4">
        <f>IF(P442="A",VLOOKUP(R442,[1]교육_어학_경력backdata!$B$11:$C$17,2,1),IF(P442="B",VLOOKUP(R442,[1]교육_어학_경력backdata!$G$11:$H$17,2,1),IF(P442="C",0,"오류")))</f>
        <v>0</v>
      </c>
      <c r="AF442" s="4">
        <f>IF(P442="A",VLOOKUP(S442,[1]교육_어학_경력backdata!$B$19:$C$25,2,1),IF(P442="B",VLOOKUP(S442,[1]교육_어학_경력backdata!$G$19:$H$25,2,1),IF(P442="C",0,"오류")))</f>
        <v>0</v>
      </c>
      <c r="AG442" s="4">
        <f>IF(P442="A",VLOOKUP(T442,[1]교육_어학_경력backdata!$B$3:$C$9,2,1),IF(P442="B",VLOOKUP(T442,[1]교육_어학_경력backdata!$G$3:$H$9,2,1),IF(P442="C",0,"오류")))</f>
        <v>0</v>
      </c>
      <c r="AH442" s="4">
        <f>IF(P442="A",IF(U442=0,0,IF(U442=4,0,IF(U442=5,VLOOKUP(V442,[1]교육_어학_경력backdata!$B$27:$C$29,2,1),IF(U442=6,VLOOKUP(V442,[1]교육_어학_경력backdata!$B$31:$C$34,2,1))))),IF(P442="B",IF(U442=0,0,IF(U442=4,0,IF(U442=5,VLOOKUP(V442,[1]교육_어학_경력backdata!$G$27:$H$31,2,1),IF(U442=6,VLOOKUP(V442,[1]교육_어학_경력backdata!$G$33:$H$34,2,1))))),IF(CT442="C",0,"오류")))</f>
        <v>0</v>
      </c>
      <c r="AI442" s="4">
        <f>IF(P442="A",VLOOKUP(W442,[1]교육_어학_경력backdata!$B$36:$C$42,2,1),IF(P442="B",VLOOKUP(W442,[1]교육_어학_경력backdata!$G$36:$H$42,2,1),IF(P442="C",0,"오류")))</f>
        <v>0</v>
      </c>
      <c r="AJ442" s="4">
        <f>SUM(AD442:AI442)</f>
        <v>12</v>
      </c>
      <c r="AK442" s="4">
        <f>_xlfn.MAXIFS(AJ:AJ,B:B,B442)</f>
        <v>12</v>
      </c>
      <c r="AL442" s="4"/>
      <c r="AM442" s="21"/>
      <c r="AN442" s="4"/>
      <c r="AO442" s="4"/>
    </row>
    <row r="443" spans="1:41" x14ac:dyDescent="0.4">
      <c r="A443" s="3">
        <f>IF(B442=B443,A442,A442+1)</f>
        <v>410</v>
      </c>
      <c r="B443" s="3" t="s">
        <v>4185</v>
      </c>
      <c r="C443" s="3" t="s">
        <v>4184</v>
      </c>
      <c r="D443" s="3" t="s">
        <v>3044</v>
      </c>
      <c r="E443" s="3" t="s">
        <v>3043</v>
      </c>
      <c r="F443" s="3">
        <f>IF(B443=B442,F442+1,1)</f>
        <v>1</v>
      </c>
      <c r="G443" s="3" t="s">
        <v>6384</v>
      </c>
      <c r="H443" s="3" t="s">
        <v>6379</v>
      </c>
      <c r="I443" s="3" t="s">
        <v>6378</v>
      </c>
      <c r="J443" s="3" t="s">
        <v>6549</v>
      </c>
      <c r="K443" s="3"/>
      <c r="L443" s="3" t="s">
        <v>6674</v>
      </c>
      <c r="M443" s="3" t="s">
        <v>7124</v>
      </c>
      <c r="P443" s="3" t="s">
        <v>2434</v>
      </c>
      <c r="Q443" s="3">
        <f>IF(H443="TOEIC",VALUE(L443),0)</f>
        <v>905</v>
      </c>
      <c r="R443" s="3">
        <f>IF(H443="NEW TEPS",VALUE(L443),0)</f>
        <v>0</v>
      </c>
      <c r="S443" s="3">
        <f>IF(H443="TOEFL(ibt)",VALUE(L443),0)</f>
        <v>0</v>
      </c>
      <c r="T443" s="3">
        <f>IF(H443="JPT",VALUE(L443),0)</f>
        <v>0</v>
      </c>
      <c r="U443" s="3">
        <f>IF(H443="HSK",VALUE(K443),0)</f>
        <v>0</v>
      </c>
      <c r="V443" s="3">
        <f>IF(H443="HSK",VALUE(L443),0)</f>
        <v>0</v>
      </c>
      <c r="W443" s="3">
        <f>IF(H443="G-TELP Level2",VALUE(L443),0)</f>
        <v>0</v>
      </c>
      <c r="X443" s="3">
        <f>IF(P443="A",IF(Q443&gt;849,1,IF(R443&gt;335,1,IF(S443&gt;97,1,IF(T443&gt;849,1,IF(W443&gt;82,1,IF(U443=6,1,IF(U443=5,IF(V443&gt;254,1,0),0))))))),IF(P443="B",IF(Q443&gt;699,1,IF(R443&gt;263,1,IF(S443&gt;78,1,IF(T443&gt;699,1,IF(W443&gt;63,1,IF(U443=6,1,IF(U443=5,IF(V443&gt;179,1,0),0))))))),IF(P443="C",IF(Q443&gt;599,1,IF(R443&gt;226,1,IF(S443&gt;67,1,IF(T443&gt;599,1,IF(W443&gt;49,1,IF(U443=6,1,IF(U443=5,1,IF(U443=4,IF(V443&gt;209,1,0),0)))))))),IF(P443="D",IF(Q443&gt;649,1,IF(R443&gt;244,1,IF(S443&gt;73,1,IF(T443&gt;649,1,IF(W443&gt;56,1,IF(U443=6,1,IF(U443=5,1,IF(U443=4,IF(V443&gt;254,1,0),0)))))))),0))))</f>
        <v>1</v>
      </c>
      <c r="Y443" s="3">
        <f>SUMIF(B:B,B443,X:X)</f>
        <v>1</v>
      </c>
      <c r="Z443" s="3" t="str">
        <f>IF(Y443&gt;0,"어학 충족","자격미달")</f>
        <v>어학 충족</v>
      </c>
      <c r="AA443" s="3"/>
      <c r="AB443" s="3" t="str">
        <f>IF(P443="A",IF(Q443&gt;849,"TOEIC 충족",IF(R443&gt;335,"New-TEPS 충족",IF(S443&gt;97,"TOEFL 충족",IF(T443&gt;849,"JPT 충족",IF(W443&gt;82,"G-TELP 충족",IF(U443=6,"HSK점수 충족",IF(U443=5,IF(V443&gt;254,"HSK점수 충족","자격미달"),"자격미달"))))))),IF(P443="B",IF(Q443&gt;699,"TOEIC 충족",IF(R443&gt;263,"New-TEPS 충족",IF(S443&gt;78,"TOEFL 충족",IF(T443&gt;699,"JPT 충족",IF(W443&gt;63,"G-TELP 충족",IF(U443=6,"HSK점수 충족",IF(U443=5,IF(V443&gt;179,"HSK점수 충족","자격미달"),"자격미달"))))))),IF(P443="C",IF(Q443&gt;599,"TOEIC 충족",IF(R443&gt;226,"New-TEPS 충족",IF(S443&gt;67,"TOEFL 충족",IF(T443&gt;599,"JPT 충족",IF(W443&gt;49,"G-TELP 충족",IF(U443=6,"HSK점수 충족",IF(U443=5,"HSK점수 충족",IF(U443=4,IF(V443&gt;209,"HSK점수 충족","자격미달"),"자격미달")))))))),IF(P443="D",IF(Q443&gt;649,"TOEIC 충족",IF(R443&gt;244,"New-TEPS 충족",IF(S443&gt;73,"TOEFL 충족",IF(T443&gt;649,"JPT 충족",IF(W443&gt;56,"G-TELP 충족",IF(U1384=6,"HSK점수 충족",IF(U1384=5,"HSK점수 충족",IF(U1384=4,IF(V1384&gt;254,"HSK점수 충족","자격미달"),"자격미달")))))))),0))))</f>
        <v>TOEIC 충족</v>
      </c>
      <c r="AC443" s="21"/>
      <c r="AD443" s="3">
        <f>IF(P443="A",VLOOKUP(Q443,[1]교육_어학_경력backdata!$B$3:$C$9,2,1),IF(P443="B",VLOOKUP(Q443,[1]교육_어학_경력backdata!$G$3:$H$9,2,1),IF(P443="C",0,"오류")))</f>
        <v>16</v>
      </c>
      <c r="AE443" s="3">
        <f>IF(P443="A",VLOOKUP(R443,[1]교육_어학_경력backdata!$B$11:$C$17,2,1),IF(P443="B",VLOOKUP(R443,[1]교육_어학_경력backdata!$G$11:$H$17,2,1),IF(P443="C",0,"오류")))</f>
        <v>0</v>
      </c>
      <c r="AF443" s="3">
        <f>IF(P443="A",VLOOKUP(S443,[1]교육_어학_경력backdata!$B$19:$C$25,2,1),IF(P443="B",VLOOKUP(S443,[1]교육_어학_경력backdata!$G$19:$H$25,2,1),IF(P443="C",0,"오류")))</f>
        <v>0</v>
      </c>
      <c r="AG443" s="3">
        <f>IF(P443="A",VLOOKUP(T443,[1]교육_어학_경력backdata!$B$3:$C$9,2,1),IF(P443="B",VLOOKUP(T443,[1]교육_어학_경력backdata!$G$3:$H$9,2,1),IF(P443="C",0,"오류")))</f>
        <v>0</v>
      </c>
      <c r="AH443" s="3">
        <f>IF(P443="A",IF(U443=0,0,IF(U443=4,0,IF(U443=5,VLOOKUP(V443,[1]교육_어학_경력backdata!$B$27:$C$29,2,1),IF(U443=6,VLOOKUP(V443,[1]교육_어학_경력backdata!$B$31:$C$34,2,1))))),IF(P443="B",IF(U443=0,0,IF(U443=4,0,IF(U443=5,VLOOKUP(V443,[1]교육_어학_경력backdata!$G$27:$H$31,2,1),IF(U443=6,VLOOKUP(V443,[1]교육_어학_경력backdata!$G$33:$H$34,2,1))))),IF(CT443="C",0,"오류")))</f>
        <v>0</v>
      </c>
      <c r="AI443" s="3">
        <f>IF(P443="A",VLOOKUP(W443,[1]교육_어학_경력backdata!$B$36:$C$42,2,1),IF(P443="B",VLOOKUP(W443,[1]교육_어학_경력backdata!$G$36:$H$42,2,1),IF(P443="C",0,"오류")))</f>
        <v>0</v>
      </c>
      <c r="AJ443" s="3">
        <f>SUM(AD443:AI443)</f>
        <v>16</v>
      </c>
      <c r="AK443" s="3">
        <f>_xlfn.MAXIFS(AJ:AJ,B:B,B443)</f>
        <v>16</v>
      </c>
      <c r="AL443" s="3"/>
      <c r="AM443" s="21"/>
      <c r="AN443" s="3"/>
      <c r="AO443" s="3"/>
    </row>
    <row r="444" spans="1:41" x14ac:dyDescent="0.4">
      <c r="A444" s="4">
        <f>IF(B443=B444,A443,A443+1)</f>
        <v>411</v>
      </c>
      <c r="B444" s="4" t="s">
        <v>4181</v>
      </c>
      <c r="C444" s="4" t="s">
        <v>4180</v>
      </c>
      <c r="D444" s="4" t="s">
        <v>3044</v>
      </c>
      <c r="E444" s="4" t="s">
        <v>3043</v>
      </c>
      <c r="F444" s="4">
        <f>IF(B444=B443,F443+1,1)</f>
        <v>1</v>
      </c>
      <c r="G444" s="4" t="s">
        <v>6380</v>
      </c>
      <c r="H444" s="4" t="s">
        <v>6379</v>
      </c>
      <c r="I444" s="4" t="s">
        <v>6378</v>
      </c>
      <c r="J444" s="4" t="s">
        <v>6556</v>
      </c>
      <c r="K444" s="4"/>
      <c r="L444" s="4" t="s">
        <v>6517</v>
      </c>
      <c r="M444" s="4" t="s">
        <v>7123</v>
      </c>
      <c r="P444" s="4" t="s">
        <v>2434</v>
      </c>
      <c r="Q444" s="4">
        <f>IF(H444="TOEIC",VALUE(L444),0)</f>
        <v>875</v>
      </c>
      <c r="R444" s="4">
        <f>IF(H444="NEW TEPS",VALUE(L444),0)</f>
        <v>0</v>
      </c>
      <c r="S444" s="4">
        <f>IF(H444="TOEFL(ibt)",VALUE(L444),0)</f>
        <v>0</v>
      </c>
      <c r="T444" s="4">
        <f>IF(H444="JPT",VALUE(L444),0)</f>
        <v>0</v>
      </c>
      <c r="U444" s="4">
        <f>IF(H444="HSK",VALUE(K444),0)</f>
        <v>0</v>
      </c>
      <c r="V444" s="4">
        <f>IF(H444="HSK",VALUE(L444),0)</f>
        <v>0</v>
      </c>
      <c r="W444" s="4">
        <f>IF(H444="G-TELP Level2",VALUE(L444),0)</f>
        <v>0</v>
      </c>
      <c r="X444" s="4">
        <f>IF(P444="A",IF(Q444&gt;849,1,IF(R444&gt;335,1,IF(S444&gt;97,1,IF(T444&gt;849,1,IF(W444&gt;82,1,IF(U444=6,1,IF(U444=5,IF(V444&gt;254,1,0),0))))))),IF(P444="B",IF(Q444&gt;699,1,IF(R444&gt;263,1,IF(S444&gt;78,1,IF(T444&gt;699,1,IF(W444&gt;63,1,IF(U444=6,1,IF(U444=5,IF(V444&gt;179,1,0),0))))))),IF(P444="C",IF(Q444&gt;599,1,IF(R444&gt;226,1,IF(S444&gt;67,1,IF(T444&gt;599,1,IF(W444&gt;49,1,IF(U444=6,1,IF(U444=5,1,IF(U444=4,IF(V444&gt;209,1,0),0)))))))),IF(P444="D",IF(Q444&gt;649,1,IF(R444&gt;244,1,IF(S444&gt;73,1,IF(T444&gt;649,1,IF(W444&gt;56,1,IF(U444=6,1,IF(U444=5,1,IF(U444=4,IF(V444&gt;254,1,0),0)))))))),0))))</f>
        <v>1</v>
      </c>
      <c r="Y444" s="4">
        <f>SUMIF(B:B,B444,X:X)</f>
        <v>1</v>
      </c>
      <c r="Z444" s="4" t="str">
        <f>IF(Y444&gt;0,"어학 충족","자격미달")</f>
        <v>어학 충족</v>
      </c>
      <c r="AA444" s="4"/>
      <c r="AB444" s="4" t="str">
        <f>IF(P444="A",IF(Q444&gt;849,"TOEIC 충족",IF(R444&gt;335,"New-TEPS 충족",IF(S444&gt;97,"TOEFL 충족",IF(T444&gt;849,"JPT 충족",IF(W444&gt;82,"G-TELP 충족",IF(U444=6,"HSK점수 충족",IF(U444=5,IF(V444&gt;254,"HSK점수 충족","자격미달"),"자격미달"))))))),IF(P444="B",IF(Q444&gt;699,"TOEIC 충족",IF(R444&gt;263,"New-TEPS 충족",IF(S444&gt;78,"TOEFL 충족",IF(T444&gt;699,"JPT 충족",IF(W444&gt;63,"G-TELP 충족",IF(U444=6,"HSK점수 충족",IF(U444=5,IF(V444&gt;179,"HSK점수 충족","자격미달"),"자격미달"))))))),IF(P444="C",IF(Q444&gt;599,"TOEIC 충족",IF(R444&gt;226,"New-TEPS 충족",IF(S444&gt;67,"TOEFL 충족",IF(T444&gt;599,"JPT 충족",IF(W444&gt;49,"G-TELP 충족",IF(U444=6,"HSK점수 충족",IF(U444=5,"HSK점수 충족",IF(U444=4,IF(V444&gt;209,"HSK점수 충족","자격미달"),"자격미달")))))))),IF(P444="D",IF(Q444&gt;649,"TOEIC 충족",IF(R444&gt;244,"New-TEPS 충족",IF(S444&gt;73,"TOEFL 충족",IF(T444&gt;649,"JPT 충족",IF(W444&gt;56,"G-TELP 충족",IF(U1385=6,"HSK점수 충족",IF(U1385=5,"HSK점수 충족",IF(U1385=4,IF(V1385&gt;254,"HSK점수 충족","자격미달"),"자격미달")))))))),0))))</f>
        <v>TOEIC 충족</v>
      </c>
      <c r="AC444" s="21"/>
      <c r="AD444" s="4">
        <f>IF(P444="A",VLOOKUP(Q444,[1]교육_어학_경력backdata!$B$3:$C$9,2,1),IF(P444="B",VLOOKUP(Q444,[1]교육_어학_경력backdata!$G$3:$H$9,2,1),IF(P444="C",0,"오류")))</f>
        <v>14</v>
      </c>
      <c r="AE444" s="4">
        <f>IF(P444="A",VLOOKUP(R444,[1]교육_어학_경력backdata!$B$11:$C$17,2,1),IF(P444="B",VLOOKUP(R444,[1]교육_어학_경력backdata!$G$11:$H$17,2,1),IF(P444="C",0,"오류")))</f>
        <v>0</v>
      </c>
      <c r="AF444" s="4">
        <f>IF(P444="A",VLOOKUP(S444,[1]교육_어학_경력backdata!$B$19:$C$25,2,1),IF(P444="B",VLOOKUP(S444,[1]교육_어학_경력backdata!$G$19:$H$25,2,1),IF(P444="C",0,"오류")))</f>
        <v>0</v>
      </c>
      <c r="AG444" s="4">
        <f>IF(P444="A",VLOOKUP(T444,[1]교육_어학_경력backdata!$B$3:$C$9,2,1),IF(P444="B",VLOOKUP(T444,[1]교육_어학_경력backdata!$G$3:$H$9,2,1),IF(P444="C",0,"오류")))</f>
        <v>0</v>
      </c>
      <c r="AH444" s="4">
        <f>IF(P444="A",IF(U444=0,0,IF(U444=4,0,IF(U444=5,VLOOKUP(V444,[1]교육_어학_경력backdata!$B$27:$C$29,2,1),IF(U444=6,VLOOKUP(V444,[1]교육_어학_경력backdata!$B$31:$C$34,2,1))))),IF(P444="B",IF(U444=0,0,IF(U444=4,0,IF(U444=5,VLOOKUP(V444,[1]교육_어학_경력backdata!$G$27:$H$31,2,1),IF(U444=6,VLOOKUP(V444,[1]교육_어학_경력backdata!$G$33:$H$34,2,1))))),IF(CT444="C",0,"오류")))</f>
        <v>0</v>
      </c>
      <c r="AI444" s="4">
        <f>IF(P444="A",VLOOKUP(W444,[1]교육_어학_경력backdata!$B$36:$C$42,2,1),IF(P444="B",VLOOKUP(W444,[1]교육_어학_경력backdata!$G$36:$H$42,2,1),IF(P444="C",0,"오류")))</f>
        <v>0</v>
      </c>
      <c r="AJ444" s="4">
        <f>SUM(AD444:AI444)</f>
        <v>14</v>
      </c>
      <c r="AK444" s="4">
        <f>_xlfn.MAXIFS(AJ:AJ,B:B,B444)</f>
        <v>14</v>
      </c>
      <c r="AL444" s="4"/>
      <c r="AM444" s="21"/>
      <c r="AN444" s="4"/>
      <c r="AO444" s="4"/>
    </row>
    <row r="445" spans="1:41" x14ac:dyDescent="0.4">
      <c r="A445" s="3">
        <f>IF(B444=B445,A444,A444+1)</f>
        <v>412</v>
      </c>
      <c r="B445" s="3" t="s">
        <v>4173</v>
      </c>
      <c r="C445" s="3" t="s">
        <v>4172</v>
      </c>
      <c r="D445" s="3" t="s">
        <v>3044</v>
      </c>
      <c r="E445" s="3" t="s">
        <v>3043</v>
      </c>
      <c r="F445" s="3">
        <f>IF(B445=B444,F444+1,1)</f>
        <v>1</v>
      </c>
      <c r="G445" s="3" t="s">
        <v>6380</v>
      </c>
      <c r="H445" s="3" t="s">
        <v>6379</v>
      </c>
      <c r="I445" s="3" t="s">
        <v>6378</v>
      </c>
      <c r="J445" s="3" t="s">
        <v>6600</v>
      </c>
      <c r="K445" s="3"/>
      <c r="L445" s="3" t="s">
        <v>6492</v>
      </c>
      <c r="M445" s="3" t="s">
        <v>7122</v>
      </c>
      <c r="P445" s="3" t="s">
        <v>2434</v>
      </c>
      <c r="Q445" s="3">
        <f>IF(H445="TOEIC",VALUE(L445),0)</f>
        <v>855</v>
      </c>
      <c r="R445" s="3">
        <f>IF(H445="NEW TEPS",VALUE(L445),0)</f>
        <v>0</v>
      </c>
      <c r="S445" s="3">
        <f>IF(H445="TOEFL(ibt)",VALUE(L445),0)</f>
        <v>0</v>
      </c>
      <c r="T445" s="3">
        <f>IF(H445="JPT",VALUE(L445),0)</f>
        <v>0</v>
      </c>
      <c r="U445" s="3">
        <f>IF(H445="HSK",VALUE(K445),0)</f>
        <v>0</v>
      </c>
      <c r="V445" s="3">
        <f>IF(H445="HSK",VALUE(L445),0)</f>
        <v>0</v>
      </c>
      <c r="W445" s="3">
        <f>IF(H445="G-TELP Level2",VALUE(L445),0)</f>
        <v>0</v>
      </c>
      <c r="X445" s="3">
        <f>IF(P445="A",IF(Q445&gt;849,1,IF(R445&gt;335,1,IF(S445&gt;97,1,IF(T445&gt;849,1,IF(W445&gt;82,1,IF(U445=6,1,IF(U445=5,IF(V445&gt;254,1,0),0))))))),IF(P445="B",IF(Q445&gt;699,1,IF(R445&gt;263,1,IF(S445&gt;78,1,IF(T445&gt;699,1,IF(W445&gt;63,1,IF(U445=6,1,IF(U445=5,IF(V445&gt;179,1,0),0))))))),IF(P445="C",IF(Q445&gt;599,1,IF(R445&gt;226,1,IF(S445&gt;67,1,IF(T445&gt;599,1,IF(W445&gt;49,1,IF(U445=6,1,IF(U445=5,1,IF(U445=4,IF(V445&gt;209,1,0),0)))))))),IF(P445="D",IF(Q445&gt;649,1,IF(R445&gt;244,1,IF(S445&gt;73,1,IF(T445&gt;649,1,IF(W445&gt;56,1,IF(U445=6,1,IF(U445=5,1,IF(U445=4,IF(V445&gt;254,1,0),0)))))))),0))))</f>
        <v>1</v>
      </c>
      <c r="Y445" s="3">
        <f>SUMIF(B:B,B445,X:X)</f>
        <v>1</v>
      </c>
      <c r="Z445" s="3" t="str">
        <f>IF(Y445&gt;0,"어학 충족","자격미달")</f>
        <v>어학 충족</v>
      </c>
      <c r="AA445" s="3"/>
      <c r="AB445" s="3" t="str">
        <f>IF(P445="A",IF(Q445&gt;849,"TOEIC 충족",IF(R445&gt;335,"New-TEPS 충족",IF(S445&gt;97,"TOEFL 충족",IF(T445&gt;849,"JPT 충족",IF(W445&gt;82,"G-TELP 충족",IF(U445=6,"HSK점수 충족",IF(U445=5,IF(V445&gt;254,"HSK점수 충족","자격미달"),"자격미달"))))))),IF(P445="B",IF(Q445&gt;699,"TOEIC 충족",IF(R445&gt;263,"New-TEPS 충족",IF(S445&gt;78,"TOEFL 충족",IF(T445&gt;699,"JPT 충족",IF(W445&gt;63,"G-TELP 충족",IF(U445=6,"HSK점수 충족",IF(U445=5,IF(V445&gt;179,"HSK점수 충족","자격미달"),"자격미달"))))))),IF(P445="C",IF(Q445&gt;599,"TOEIC 충족",IF(R445&gt;226,"New-TEPS 충족",IF(S445&gt;67,"TOEFL 충족",IF(T445&gt;599,"JPT 충족",IF(W445&gt;49,"G-TELP 충족",IF(U445=6,"HSK점수 충족",IF(U445=5,"HSK점수 충족",IF(U445=4,IF(V445&gt;209,"HSK점수 충족","자격미달"),"자격미달")))))))),IF(P445="D",IF(Q445&gt;649,"TOEIC 충족",IF(R445&gt;244,"New-TEPS 충족",IF(S445&gt;73,"TOEFL 충족",IF(T445&gt;649,"JPT 충족",IF(W445&gt;56,"G-TELP 충족",IF(U1386=6,"HSK점수 충족",IF(U1386=5,"HSK점수 충족",IF(U1386=4,IF(V1386&gt;254,"HSK점수 충족","자격미달"),"자격미달")))))))),0))))</f>
        <v>TOEIC 충족</v>
      </c>
      <c r="AC445" s="21"/>
      <c r="AD445" s="3">
        <f>IF(P445="A",VLOOKUP(Q445,[1]교육_어학_경력backdata!$B$3:$C$9,2,1),IF(P445="B",VLOOKUP(Q445,[1]교육_어학_경력backdata!$G$3:$H$9,2,1),IF(P445="C",0,"오류")))</f>
        <v>12</v>
      </c>
      <c r="AE445" s="3">
        <f>IF(P445="A",VLOOKUP(R445,[1]교육_어학_경력backdata!$B$11:$C$17,2,1),IF(P445="B",VLOOKUP(R445,[1]교육_어학_경력backdata!$G$11:$H$17,2,1),IF(P445="C",0,"오류")))</f>
        <v>0</v>
      </c>
      <c r="AF445" s="3">
        <f>IF(P445="A",VLOOKUP(S445,[1]교육_어학_경력backdata!$B$19:$C$25,2,1),IF(P445="B",VLOOKUP(S445,[1]교육_어학_경력backdata!$G$19:$H$25,2,1),IF(P445="C",0,"오류")))</f>
        <v>0</v>
      </c>
      <c r="AG445" s="3">
        <f>IF(P445="A",VLOOKUP(T445,[1]교육_어학_경력backdata!$B$3:$C$9,2,1),IF(P445="B",VLOOKUP(T445,[1]교육_어학_경력backdata!$G$3:$H$9,2,1),IF(P445="C",0,"오류")))</f>
        <v>0</v>
      </c>
      <c r="AH445" s="3">
        <f>IF(P445="A",IF(U445=0,0,IF(U445=4,0,IF(U445=5,VLOOKUP(V445,[1]교육_어학_경력backdata!$B$27:$C$29,2,1),IF(U445=6,VLOOKUP(V445,[1]교육_어학_경력backdata!$B$31:$C$34,2,1))))),IF(P445="B",IF(U445=0,0,IF(U445=4,0,IF(U445=5,VLOOKUP(V445,[1]교육_어학_경력backdata!$G$27:$H$31,2,1),IF(U445=6,VLOOKUP(V445,[1]교육_어학_경력backdata!$G$33:$H$34,2,1))))),IF(CT445="C",0,"오류")))</f>
        <v>0</v>
      </c>
      <c r="AI445" s="3">
        <f>IF(P445="A",VLOOKUP(W445,[1]교육_어학_경력backdata!$B$36:$C$42,2,1),IF(P445="B",VLOOKUP(W445,[1]교육_어학_경력backdata!$G$36:$H$42,2,1),IF(P445="C",0,"오류")))</f>
        <v>0</v>
      </c>
      <c r="AJ445" s="3">
        <f>SUM(AD445:AI445)</f>
        <v>12</v>
      </c>
      <c r="AK445" s="3">
        <f>_xlfn.MAXIFS(AJ:AJ,B:B,B445)</f>
        <v>12</v>
      </c>
      <c r="AL445" s="3"/>
      <c r="AM445" s="21"/>
      <c r="AN445" s="3"/>
      <c r="AO445" s="3"/>
    </row>
    <row r="446" spans="1:41" x14ac:dyDescent="0.4">
      <c r="A446" s="4">
        <f>IF(B445=B446,A445,A445+1)</f>
        <v>413</v>
      </c>
      <c r="B446" s="4" t="s">
        <v>4167</v>
      </c>
      <c r="C446" s="4" t="s">
        <v>4166</v>
      </c>
      <c r="D446" s="4" t="s">
        <v>3044</v>
      </c>
      <c r="E446" s="4" t="s">
        <v>3043</v>
      </c>
      <c r="F446" s="4">
        <f>IF(B446=B445,F445+1,1)</f>
        <v>1</v>
      </c>
      <c r="G446" s="4" t="s">
        <v>6384</v>
      </c>
      <c r="H446" s="4" t="s">
        <v>6583</v>
      </c>
      <c r="I446" s="4" t="s">
        <v>6582</v>
      </c>
      <c r="J446" s="4" t="s">
        <v>6518</v>
      </c>
      <c r="K446" s="4" t="s">
        <v>6759</v>
      </c>
      <c r="L446" s="4" t="s">
        <v>7121</v>
      </c>
      <c r="M446" s="4" t="s">
        <v>7120</v>
      </c>
      <c r="P446" s="4" t="s">
        <v>2434</v>
      </c>
      <c r="Q446" s="4">
        <f>IF(H446="TOEIC",VALUE(L446),0)</f>
        <v>0</v>
      </c>
      <c r="R446" s="4">
        <f>IF(H446="NEW TEPS",VALUE(L446),0)</f>
        <v>0</v>
      </c>
      <c r="S446" s="4">
        <f>IF(H446="TOEFL(ibt)",VALUE(L446),0)</f>
        <v>0</v>
      </c>
      <c r="T446" s="4">
        <f>IF(H446="JPT",VALUE(L446),0)</f>
        <v>0</v>
      </c>
      <c r="U446" s="4">
        <f>IF(H446="HSK",VALUE(K446),0)</f>
        <v>6</v>
      </c>
      <c r="V446" s="4">
        <f>IF(H446="HSK",VALUE(L446),0)</f>
        <v>197</v>
      </c>
      <c r="W446" s="4">
        <f>IF(H446="G-TELP Level2",VALUE(L446),0)</f>
        <v>0</v>
      </c>
      <c r="X446" s="4">
        <f>IF(P446="A",IF(Q446&gt;849,1,IF(R446&gt;335,1,IF(S446&gt;97,1,IF(T446&gt;849,1,IF(W446&gt;82,1,IF(U446=6,1,IF(U446=5,IF(V446&gt;254,1,0),0))))))),IF(P446="B",IF(Q446&gt;699,1,IF(R446&gt;263,1,IF(S446&gt;78,1,IF(T446&gt;699,1,IF(W446&gt;63,1,IF(U446=6,1,IF(U446=5,IF(V446&gt;179,1,0),0))))))),IF(P446="C",IF(Q446&gt;599,1,IF(R446&gt;226,1,IF(S446&gt;67,1,IF(T446&gt;599,1,IF(W446&gt;49,1,IF(U446=6,1,IF(U446=5,1,IF(U446=4,IF(V446&gt;209,1,0),0)))))))),IF(P446="D",IF(Q446&gt;649,1,IF(R446&gt;244,1,IF(S446&gt;73,1,IF(T446&gt;649,1,IF(W446&gt;56,1,IF(U446=6,1,IF(U446=5,1,IF(U446=4,IF(V446&gt;254,1,0),0)))))))),0))))</f>
        <v>1</v>
      </c>
      <c r="Y446" s="4">
        <f>SUMIF(B:B,B446,X:X)</f>
        <v>1</v>
      </c>
      <c r="Z446" s="4" t="str">
        <f>IF(Y446&gt;0,"어학 충족","자격미달")</f>
        <v>어학 충족</v>
      </c>
      <c r="AA446" s="4"/>
      <c r="AB446" s="4" t="str">
        <f>IF(P446="A",IF(Q446&gt;849,"TOEIC 충족",IF(R446&gt;335,"New-TEPS 충족",IF(S446&gt;97,"TOEFL 충족",IF(T446&gt;849,"JPT 충족",IF(W446&gt;82,"G-TELP 충족",IF(U446=6,"HSK점수 충족",IF(U446=5,IF(V446&gt;254,"HSK점수 충족","자격미달"),"자격미달"))))))),IF(P446="B",IF(Q446&gt;699,"TOEIC 충족",IF(R446&gt;263,"New-TEPS 충족",IF(S446&gt;78,"TOEFL 충족",IF(T446&gt;699,"JPT 충족",IF(W446&gt;63,"G-TELP 충족",IF(U446=6,"HSK점수 충족",IF(U446=5,IF(V446&gt;179,"HSK점수 충족","자격미달"),"자격미달"))))))),IF(P446="C",IF(Q446&gt;599,"TOEIC 충족",IF(R446&gt;226,"New-TEPS 충족",IF(S446&gt;67,"TOEFL 충족",IF(T446&gt;599,"JPT 충족",IF(W446&gt;49,"G-TELP 충족",IF(U446=6,"HSK점수 충족",IF(U446=5,"HSK점수 충족",IF(U446=4,IF(V446&gt;209,"HSK점수 충족","자격미달"),"자격미달")))))))),IF(P446="D",IF(Q446&gt;649,"TOEIC 충족",IF(R446&gt;244,"New-TEPS 충족",IF(S446&gt;73,"TOEFL 충족",IF(T446&gt;649,"JPT 충족",IF(W446&gt;56,"G-TELP 충족",IF(U1387=6,"HSK점수 충족",IF(U1387=5,"HSK점수 충족",IF(U1387=4,IF(V1387&gt;254,"HSK점수 충족","자격미달"),"자격미달")))))))),0))))</f>
        <v>HSK점수 충족</v>
      </c>
      <c r="AC446" s="21"/>
      <c r="AD446" s="4">
        <f>IF(P446="A",VLOOKUP(Q446,[1]교육_어학_경력backdata!$B$3:$C$9,2,1),IF(P446="B",VLOOKUP(Q446,[1]교육_어학_경력backdata!$G$3:$H$9,2,1),IF(P446="C",0,"오류")))</f>
        <v>0</v>
      </c>
      <c r="AE446" s="4">
        <f>IF(P446="A",VLOOKUP(R446,[1]교육_어학_경력backdata!$B$11:$C$17,2,1),IF(P446="B",VLOOKUP(R446,[1]교육_어학_경력backdata!$G$11:$H$17,2,1),IF(P446="C",0,"오류")))</f>
        <v>0</v>
      </c>
      <c r="AF446" s="4">
        <f>IF(P446="A",VLOOKUP(S446,[1]교육_어학_경력backdata!$B$19:$C$25,2,1),IF(P446="B",VLOOKUP(S446,[1]교육_어학_경력backdata!$G$19:$H$25,2,1),IF(P446="C",0,"오류")))</f>
        <v>0</v>
      </c>
      <c r="AG446" s="4">
        <f>IF(P446="A",VLOOKUP(T446,[1]교육_어학_경력backdata!$B$3:$C$9,2,1),IF(P446="B",VLOOKUP(T446,[1]교육_어학_경력backdata!$G$3:$H$9,2,1),IF(P446="C",0,"오류")))</f>
        <v>0</v>
      </c>
      <c r="AH446" s="4">
        <f>IF(P446="A",IF(U446=0,0,IF(U446=4,0,IF(U446=5,VLOOKUP(V446,[1]교육_어학_경력backdata!$B$27:$C$29,2,1),IF(U446=6,VLOOKUP(V446,[1]교육_어학_경력backdata!$B$31:$C$34,2,1))))),IF(P446="B",IF(U446=0,0,IF(U446=4,0,IF(U446=5,VLOOKUP(V446,[1]교육_어학_경력backdata!$G$27:$H$31,2,1),IF(U446=6,VLOOKUP(V446,[1]교육_어학_경력backdata!$G$33:$H$34,2,1))))),IF(CT446="C",0,"오류")))</f>
        <v>18</v>
      </c>
      <c r="AI446" s="4">
        <f>IF(P446="A",VLOOKUP(W446,[1]교육_어학_경력backdata!$B$36:$C$42,2,1),IF(P446="B",VLOOKUP(W446,[1]교육_어학_경력backdata!$G$36:$H$42,2,1),IF(P446="C",0,"오류")))</f>
        <v>0</v>
      </c>
      <c r="AJ446" s="4">
        <f>SUM(AD446:AI446)</f>
        <v>18</v>
      </c>
      <c r="AK446" s="4">
        <f>_xlfn.MAXIFS(AJ:AJ,B:B,B446)</f>
        <v>18</v>
      </c>
      <c r="AL446" s="4"/>
      <c r="AM446" s="21"/>
      <c r="AN446" s="4"/>
      <c r="AO446" s="4"/>
    </row>
    <row r="447" spans="1:41" x14ac:dyDescent="0.4">
      <c r="A447" s="3">
        <f>IF(B446=B447,A446,A446+1)</f>
        <v>414</v>
      </c>
      <c r="B447" s="3" t="s">
        <v>4160</v>
      </c>
      <c r="C447" s="3" t="s">
        <v>2364</v>
      </c>
      <c r="D447" s="3" t="s">
        <v>3044</v>
      </c>
      <c r="E447" s="3" t="s">
        <v>3043</v>
      </c>
      <c r="F447" s="3">
        <f>IF(B447=B446,F446+1,1)</f>
        <v>1</v>
      </c>
      <c r="G447" s="3" t="s">
        <v>6380</v>
      </c>
      <c r="H447" s="3" t="s">
        <v>6379</v>
      </c>
      <c r="I447" s="3" t="s">
        <v>6378</v>
      </c>
      <c r="J447" s="3" t="s">
        <v>6826</v>
      </c>
      <c r="K447" s="3"/>
      <c r="L447" s="3" t="s">
        <v>6492</v>
      </c>
      <c r="M447" s="3" t="s">
        <v>7119</v>
      </c>
      <c r="P447" s="3" t="s">
        <v>2434</v>
      </c>
      <c r="Q447" s="3">
        <f>IF(H447="TOEIC",VALUE(L447),0)</f>
        <v>855</v>
      </c>
      <c r="R447" s="3">
        <f>IF(H447="NEW TEPS",VALUE(L447),0)</f>
        <v>0</v>
      </c>
      <c r="S447" s="3">
        <f>IF(H447="TOEFL(ibt)",VALUE(L447),0)</f>
        <v>0</v>
      </c>
      <c r="T447" s="3">
        <f>IF(H447="JPT",VALUE(L447),0)</f>
        <v>0</v>
      </c>
      <c r="U447" s="3">
        <f>IF(H447="HSK",VALUE(K447),0)</f>
        <v>0</v>
      </c>
      <c r="V447" s="3">
        <f>IF(H447="HSK",VALUE(L447),0)</f>
        <v>0</v>
      </c>
      <c r="W447" s="3">
        <f>IF(H447="G-TELP Level2",VALUE(L447),0)</f>
        <v>0</v>
      </c>
      <c r="X447" s="3">
        <f>IF(P447="A",IF(Q447&gt;849,1,IF(R447&gt;335,1,IF(S447&gt;97,1,IF(T447&gt;849,1,IF(W447&gt;82,1,IF(U447=6,1,IF(U447=5,IF(V447&gt;254,1,0),0))))))),IF(P447="B",IF(Q447&gt;699,1,IF(R447&gt;263,1,IF(S447&gt;78,1,IF(T447&gt;699,1,IF(W447&gt;63,1,IF(U447=6,1,IF(U447=5,IF(V447&gt;179,1,0),0))))))),IF(P447="C",IF(Q447&gt;599,1,IF(R447&gt;226,1,IF(S447&gt;67,1,IF(T447&gt;599,1,IF(W447&gt;49,1,IF(U447=6,1,IF(U447=5,1,IF(U447=4,IF(V447&gt;209,1,0),0)))))))),IF(P447="D",IF(Q447&gt;649,1,IF(R447&gt;244,1,IF(S447&gt;73,1,IF(T447&gt;649,1,IF(W447&gt;56,1,IF(U447=6,1,IF(U447=5,1,IF(U447=4,IF(V447&gt;254,1,0),0)))))))),0))))</f>
        <v>1</v>
      </c>
      <c r="Y447" s="3">
        <f>SUMIF(B:B,B447,X:X)</f>
        <v>1</v>
      </c>
      <c r="Z447" s="3" t="str">
        <f>IF(Y447&gt;0,"어학 충족","자격미달")</f>
        <v>어학 충족</v>
      </c>
      <c r="AA447" s="3"/>
      <c r="AB447" s="3" t="str">
        <f>IF(P447="A",IF(Q447&gt;849,"TOEIC 충족",IF(R447&gt;335,"New-TEPS 충족",IF(S447&gt;97,"TOEFL 충족",IF(T447&gt;849,"JPT 충족",IF(W447&gt;82,"G-TELP 충족",IF(U447=6,"HSK점수 충족",IF(U447=5,IF(V447&gt;254,"HSK점수 충족","자격미달"),"자격미달"))))))),IF(P447="B",IF(Q447&gt;699,"TOEIC 충족",IF(R447&gt;263,"New-TEPS 충족",IF(S447&gt;78,"TOEFL 충족",IF(T447&gt;699,"JPT 충족",IF(W447&gt;63,"G-TELP 충족",IF(U447=6,"HSK점수 충족",IF(U447=5,IF(V447&gt;179,"HSK점수 충족","자격미달"),"자격미달"))))))),IF(P447="C",IF(Q447&gt;599,"TOEIC 충족",IF(R447&gt;226,"New-TEPS 충족",IF(S447&gt;67,"TOEFL 충족",IF(T447&gt;599,"JPT 충족",IF(W447&gt;49,"G-TELP 충족",IF(U447=6,"HSK점수 충족",IF(U447=5,"HSK점수 충족",IF(U447=4,IF(V447&gt;209,"HSK점수 충족","자격미달"),"자격미달")))))))),IF(P447="D",IF(Q447&gt;649,"TOEIC 충족",IF(R447&gt;244,"New-TEPS 충족",IF(S447&gt;73,"TOEFL 충족",IF(T447&gt;649,"JPT 충족",IF(W447&gt;56,"G-TELP 충족",IF(U1388=6,"HSK점수 충족",IF(U1388=5,"HSK점수 충족",IF(U1388=4,IF(V1388&gt;254,"HSK점수 충족","자격미달"),"자격미달")))))))),0))))</f>
        <v>TOEIC 충족</v>
      </c>
      <c r="AC447" s="21"/>
      <c r="AD447" s="3">
        <f>IF(P447="A",VLOOKUP(Q447,[1]교육_어학_경력backdata!$B$3:$C$9,2,1),IF(P447="B",VLOOKUP(Q447,[1]교육_어학_경력backdata!$G$3:$H$9,2,1),IF(P447="C",0,"오류")))</f>
        <v>12</v>
      </c>
      <c r="AE447" s="3">
        <f>IF(P447="A",VLOOKUP(R447,[1]교육_어학_경력backdata!$B$11:$C$17,2,1),IF(P447="B",VLOOKUP(R447,[1]교육_어학_경력backdata!$G$11:$H$17,2,1),IF(P447="C",0,"오류")))</f>
        <v>0</v>
      </c>
      <c r="AF447" s="3">
        <f>IF(P447="A",VLOOKUP(S447,[1]교육_어학_경력backdata!$B$19:$C$25,2,1),IF(P447="B",VLOOKUP(S447,[1]교육_어학_경력backdata!$G$19:$H$25,2,1),IF(P447="C",0,"오류")))</f>
        <v>0</v>
      </c>
      <c r="AG447" s="3">
        <f>IF(P447="A",VLOOKUP(T447,[1]교육_어학_경력backdata!$B$3:$C$9,2,1),IF(P447="B",VLOOKUP(T447,[1]교육_어학_경력backdata!$G$3:$H$9,2,1),IF(P447="C",0,"오류")))</f>
        <v>0</v>
      </c>
      <c r="AH447" s="3">
        <f>IF(P447="A",IF(U447=0,0,IF(U447=4,0,IF(U447=5,VLOOKUP(V447,[1]교육_어학_경력backdata!$B$27:$C$29,2,1),IF(U447=6,VLOOKUP(V447,[1]교육_어학_경력backdata!$B$31:$C$34,2,1))))),IF(P447="B",IF(U447=0,0,IF(U447=4,0,IF(U447=5,VLOOKUP(V447,[1]교육_어학_경력backdata!$G$27:$H$31,2,1),IF(U447=6,VLOOKUP(V447,[1]교육_어학_경력backdata!$G$33:$H$34,2,1))))),IF(CT447="C",0,"오류")))</f>
        <v>0</v>
      </c>
      <c r="AI447" s="3">
        <f>IF(P447="A",VLOOKUP(W447,[1]교육_어학_경력backdata!$B$36:$C$42,2,1),IF(P447="B",VLOOKUP(W447,[1]교육_어학_경력backdata!$G$36:$H$42,2,1),IF(P447="C",0,"오류")))</f>
        <v>0</v>
      </c>
      <c r="AJ447" s="3">
        <f>SUM(AD447:AI447)</f>
        <v>12</v>
      </c>
      <c r="AK447" s="3">
        <f>_xlfn.MAXIFS(AJ:AJ,B:B,B447)</f>
        <v>12</v>
      </c>
      <c r="AL447" s="3"/>
      <c r="AM447" s="21"/>
      <c r="AN447" s="3"/>
      <c r="AO447" s="3"/>
    </row>
    <row r="448" spans="1:41" x14ac:dyDescent="0.4">
      <c r="A448" s="4">
        <f>IF(B447=B448,A447,A447+1)</f>
        <v>415</v>
      </c>
      <c r="B448" s="4" t="s">
        <v>4155</v>
      </c>
      <c r="C448" s="4" t="s">
        <v>4154</v>
      </c>
      <c r="D448" s="4" t="s">
        <v>3044</v>
      </c>
      <c r="E448" s="4" t="s">
        <v>3043</v>
      </c>
      <c r="F448" s="4">
        <f>IF(B448=B447,F447+1,1)</f>
        <v>1</v>
      </c>
      <c r="G448" s="4" t="s">
        <v>6384</v>
      </c>
      <c r="H448" s="4" t="s">
        <v>6379</v>
      </c>
      <c r="I448" s="4" t="s">
        <v>6378</v>
      </c>
      <c r="J448" s="4" t="s">
        <v>6937</v>
      </c>
      <c r="K448" s="4"/>
      <c r="L448" s="4" t="s">
        <v>6406</v>
      </c>
      <c r="M448" s="4" t="s">
        <v>7118</v>
      </c>
      <c r="P448" s="4" t="s">
        <v>2434</v>
      </c>
      <c r="Q448" s="4">
        <f>IF(H448="TOEIC",VALUE(L448),0)</f>
        <v>945</v>
      </c>
      <c r="R448" s="4">
        <f>IF(H448="NEW TEPS",VALUE(L448),0)</f>
        <v>0</v>
      </c>
      <c r="S448" s="4">
        <f>IF(H448="TOEFL(ibt)",VALUE(L448),0)</f>
        <v>0</v>
      </c>
      <c r="T448" s="4">
        <f>IF(H448="JPT",VALUE(L448),0)</f>
        <v>0</v>
      </c>
      <c r="U448" s="4">
        <f>IF(H448="HSK",VALUE(K448),0)</f>
        <v>0</v>
      </c>
      <c r="V448" s="4">
        <f>IF(H448="HSK",VALUE(L448),0)</f>
        <v>0</v>
      </c>
      <c r="W448" s="4">
        <f>IF(H448="G-TELP Level2",VALUE(L448),0)</f>
        <v>0</v>
      </c>
      <c r="X448" s="4">
        <f>IF(P448="A",IF(Q448&gt;849,1,IF(R448&gt;335,1,IF(S448&gt;97,1,IF(T448&gt;849,1,IF(W448&gt;82,1,IF(U448=6,1,IF(U448=5,IF(V448&gt;254,1,0),0))))))),IF(P448="B",IF(Q448&gt;699,1,IF(R448&gt;263,1,IF(S448&gt;78,1,IF(T448&gt;699,1,IF(W448&gt;63,1,IF(U448=6,1,IF(U448=5,IF(V448&gt;179,1,0),0))))))),IF(P448="C",IF(Q448&gt;599,1,IF(R448&gt;226,1,IF(S448&gt;67,1,IF(T448&gt;599,1,IF(W448&gt;49,1,IF(U448=6,1,IF(U448=5,1,IF(U448=4,IF(V448&gt;209,1,0),0)))))))),IF(P448="D",IF(Q448&gt;649,1,IF(R448&gt;244,1,IF(S448&gt;73,1,IF(T448&gt;649,1,IF(W448&gt;56,1,IF(U448=6,1,IF(U448=5,1,IF(U448=4,IF(V448&gt;254,1,0),0)))))))),0))))</f>
        <v>1</v>
      </c>
      <c r="Y448" s="4">
        <f>SUMIF(B:B,B448,X:X)</f>
        <v>1</v>
      </c>
      <c r="Z448" s="4" t="str">
        <f>IF(Y448&gt;0,"어학 충족","자격미달")</f>
        <v>어학 충족</v>
      </c>
      <c r="AA448" s="4"/>
      <c r="AB448" s="4" t="str">
        <f>IF(P448="A",IF(Q448&gt;849,"TOEIC 충족",IF(R448&gt;335,"New-TEPS 충족",IF(S448&gt;97,"TOEFL 충족",IF(T448&gt;849,"JPT 충족",IF(W448&gt;82,"G-TELP 충족",IF(U448=6,"HSK점수 충족",IF(U448=5,IF(V448&gt;254,"HSK점수 충족","자격미달"),"자격미달"))))))),IF(P448="B",IF(Q448&gt;699,"TOEIC 충족",IF(R448&gt;263,"New-TEPS 충족",IF(S448&gt;78,"TOEFL 충족",IF(T448&gt;699,"JPT 충족",IF(W448&gt;63,"G-TELP 충족",IF(U448=6,"HSK점수 충족",IF(U448=5,IF(V448&gt;179,"HSK점수 충족","자격미달"),"자격미달"))))))),IF(P448="C",IF(Q448&gt;599,"TOEIC 충족",IF(R448&gt;226,"New-TEPS 충족",IF(S448&gt;67,"TOEFL 충족",IF(T448&gt;599,"JPT 충족",IF(W448&gt;49,"G-TELP 충족",IF(U448=6,"HSK점수 충족",IF(U448=5,"HSK점수 충족",IF(U448=4,IF(V448&gt;209,"HSK점수 충족","자격미달"),"자격미달")))))))),IF(P448="D",IF(Q448&gt;649,"TOEIC 충족",IF(R448&gt;244,"New-TEPS 충족",IF(S448&gt;73,"TOEFL 충족",IF(T448&gt;649,"JPT 충족",IF(W448&gt;56,"G-TELP 충족",IF(U1389=6,"HSK점수 충족",IF(U1389=5,"HSK점수 충족",IF(U1389=4,IF(V1389&gt;254,"HSK점수 충족","자격미달"),"자격미달")))))))),0))))</f>
        <v>TOEIC 충족</v>
      </c>
      <c r="AC448" s="21"/>
      <c r="AD448" s="4">
        <f>IF(P448="A",VLOOKUP(Q448,[1]교육_어학_경력backdata!$B$3:$C$9,2,1),IF(P448="B",VLOOKUP(Q448,[1]교육_어학_경력backdata!$G$3:$H$9,2,1),IF(P448="C",0,"오류")))</f>
        <v>18</v>
      </c>
      <c r="AE448" s="4">
        <f>IF(P448="A",VLOOKUP(R448,[1]교육_어학_경력backdata!$B$11:$C$17,2,1),IF(P448="B",VLOOKUP(R448,[1]교육_어학_경력backdata!$G$11:$H$17,2,1),IF(P448="C",0,"오류")))</f>
        <v>0</v>
      </c>
      <c r="AF448" s="4">
        <f>IF(P448="A",VLOOKUP(S448,[1]교육_어학_경력backdata!$B$19:$C$25,2,1),IF(P448="B",VLOOKUP(S448,[1]교육_어학_경력backdata!$G$19:$H$25,2,1),IF(P448="C",0,"오류")))</f>
        <v>0</v>
      </c>
      <c r="AG448" s="4">
        <f>IF(P448="A",VLOOKUP(T448,[1]교육_어학_경력backdata!$B$3:$C$9,2,1),IF(P448="B",VLOOKUP(T448,[1]교육_어학_경력backdata!$G$3:$H$9,2,1),IF(P448="C",0,"오류")))</f>
        <v>0</v>
      </c>
      <c r="AH448" s="4">
        <f>IF(P448="A",IF(U448=0,0,IF(U448=4,0,IF(U448=5,VLOOKUP(V448,[1]교육_어학_경력backdata!$B$27:$C$29,2,1),IF(U448=6,VLOOKUP(V448,[1]교육_어학_경력backdata!$B$31:$C$34,2,1))))),IF(P448="B",IF(U448=0,0,IF(U448=4,0,IF(U448=5,VLOOKUP(V448,[1]교육_어학_경력backdata!$G$27:$H$31,2,1),IF(U448=6,VLOOKUP(V448,[1]교육_어학_경력backdata!$G$33:$H$34,2,1))))),IF(CT448="C",0,"오류")))</f>
        <v>0</v>
      </c>
      <c r="AI448" s="4">
        <f>IF(P448="A",VLOOKUP(W448,[1]교육_어학_경력backdata!$B$36:$C$42,2,1),IF(P448="B",VLOOKUP(W448,[1]교육_어학_경력backdata!$G$36:$H$42,2,1),IF(P448="C",0,"오류")))</f>
        <v>0</v>
      </c>
      <c r="AJ448" s="4">
        <f>SUM(AD448:AI448)</f>
        <v>18</v>
      </c>
      <c r="AK448" s="4">
        <f>_xlfn.MAXIFS(AJ:AJ,B:B,B448)</f>
        <v>18</v>
      </c>
      <c r="AL448" s="4"/>
      <c r="AM448" s="21"/>
      <c r="AN448" s="4"/>
      <c r="AO448" s="4"/>
    </row>
    <row r="449" spans="1:41" x14ac:dyDescent="0.4">
      <c r="A449" s="3">
        <f>IF(B448=B449,A448,A448+1)</f>
        <v>416</v>
      </c>
      <c r="B449" s="3" t="s">
        <v>4151</v>
      </c>
      <c r="C449" s="3" t="s">
        <v>3678</v>
      </c>
      <c r="D449" s="3" t="s">
        <v>3044</v>
      </c>
      <c r="E449" s="3" t="s">
        <v>3043</v>
      </c>
      <c r="F449" s="3">
        <f>IF(B449=B448,F448+1,1)</f>
        <v>1</v>
      </c>
      <c r="G449" s="3" t="s">
        <v>6384</v>
      </c>
      <c r="H449" s="3" t="s">
        <v>6379</v>
      </c>
      <c r="I449" s="3" t="s">
        <v>6378</v>
      </c>
      <c r="J449" s="3" t="s">
        <v>6595</v>
      </c>
      <c r="K449" s="3"/>
      <c r="L449" s="3" t="s">
        <v>6459</v>
      </c>
      <c r="M449" s="3" t="s">
        <v>7117</v>
      </c>
      <c r="P449" s="3" t="s">
        <v>2434</v>
      </c>
      <c r="Q449" s="3">
        <f>IF(H449="TOEIC",VALUE(L449),0)</f>
        <v>940</v>
      </c>
      <c r="R449" s="3">
        <f>IF(H449="NEW TEPS",VALUE(L449),0)</f>
        <v>0</v>
      </c>
      <c r="S449" s="3">
        <f>IF(H449="TOEFL(ibt)",VALUE(L449),0)</f>
        <v>0</v>
      </c>
      <c r="T449" s="3">
        <f>IF(H449="JPT",VALUE(L449),0)</f>
        <v>0</v>
      </c>
      <c r="U449" s="3">
        <f>IF(H449="HSK",VALUE(K449),0)</f>
        <v>0</v>
      </c>
      <c r="V449" s="3">
        <f>IF(H449="HSK",VALUE(L449),0)</f>
        <v>0</v>
      </c>
      <c r="W449" s="3">
        <f>IF(H449="G-TELP Level2",VALUE(L449),0)</f>
        <v>0</v>
      </c>
      <c r="X449" s="3">
        <f>IF(P449="A",IF(Q449&gt;849,1,IF(R449&gt;335,1,IF(S449&gt;97,1,IF(T449&gt;849,1,IF(W449&gt;82,1,IF(U449=6,1,IF(U449=5,IF(V449&gt;254,1,0),0))))))),IF(P449="B",IF(Q449&gt;699,1,IF(R449&gt;263,1,IF(S449&gt;78,1,IF(T449&gt;699,1,IF(W449&gt;63,1,IF(U449=6,1,IF(U449=5,IF(V449&gt;179,1,0),0))))))),IF(P449="C",IF(Q449&gt;599,1,IF(R449&gt;226,1,IF(S449&gt;67,1,IF(T449&gt;599,1,IF(W449&gt;49,1,IF(U449=6,1,IF(U449=5,1,IF(U449=4,IF(V449&gt;209,1,0),0)))))))),IF(P449="D",IF(Q449&gt;649,1,IF(R449&gt;244,1,IF(S449&gt;73,1,IF(T449&gt;649,1,IF(W449&gt;56,1,IF(U449=6,1,IF(U449=5,1,IF(U449=4,IF(V449&gt;254,1,0),0)))))))),0))))</f>
        <v>1</v>
      </c>
      <c r="Y449" s="3">
        <f>SUMIF(B:B,B449,X:X)</f>
        <v>1</v>
      </c>
      <c r="Z449" s="3" t="str">
        <f>IF(Y449&gt;0,"어학 충족","자격미달")</f>
        <v>어학 충족</v>
      </c>
      <c r="AA449" s="3"/>
      <c r="AB449" s="3" t="str">
        <f>IF(P449="A",IF(Q449&gt;849,"TOEIC 충족",IF(R449&gt;335,"New-TEPS 충족",IF(S449&gt;97,"TOEFL 충족",IF(T449&gt;849,"JPT 충족",IF(W449&gt;82,"G-TELP 충족",IF(U449=6,"HSK점수 충족",IF(U449=5,IF(V449&gt;254,"HSK점수 충족","자격미달"),"자격미달"))))))),IF(P449="B",IF(Q449&gt;699,"TOEIC 충족",IF(R449&gt;263,"New-TEPS 충족",IF(S449&gt;78,"TOEFL 충족",IF(T449&gt;699,"JPT 충족",IF(W449&gt;63,"G-TELP 충족",IF(U449=6,"HSK점수 충족",IF(U449=5,IF(V449&gt;179,"HSK점수 충족","자격미달"),"자격미달"))))))),IF(P449="C",IF(Q449&gt;599,"TOEIC 충족",IF(R449&gt;226,"New-TEPS 충족",IF(S449&gt;67,"TOEFL 충족",IF(T449&gt;599,"JPT 충족",IF(W449&gt;49,"G-TELP 충족",IF(U449=6,"HSK점수 충족",IF(U449=5,"HSK점수 충족",IF(U449=4,IF(V449&gt;209,"HSK점수 충족","자격미달"),"자격미달")))))))),IF(P449="D",IF(Q449&gt;649,"TOEIC 충족",IF(R449&gt;244,"New-TEPS 충족",IF(S449&gt;73,"TOEFL 충족",IF(T449&gt;649,"JPT 충족",IF(W449&gt;56,"G-TELP 충족",IF(U1390=6,"HSK점수 충족",IF(U1390=5,"HSK점수 충족",IF(U1390=4,IF(V1390&gt;254,"HSK점수 충족","자격미달"),"자격미달")))))))),0))))</f>
        <v>TOEIC 충족</v>
      </c>
      <c r="AC449" s="21"/>
      <c r="AD449" s="3">
        <f>IF(P449="A",VLOOKUP(Q449,[1]교육_어학_경력backdata!$B$3:$C$9,2,1),IF(P449="B",VLOOKUP(Q449,[1]교육_어학_경력backdata!$G$3:$H$9,2,1),IF(P449="C",0,"오류")))</f>
        <v>18</v>
      </c>
      <c r="AE449" s="3">
        <f>IF(P449="A",VLOOKUP(R449,[1]교육_어학_경력backdata!$B$11:$C$17,2,1),IF(P449="B",VLOOKUP(R449,[1]교육_어학_경력backdata!$G$11:$H$17,2,1),IF(P449="C",0,"오류")))</f>
        <v>0</v>
      </c>
      <c r="AF449" s="3">
        <f>IF(P449="A",VLOOKUP(S449,[1]교육_어학_경력backdata!$B$19:$C$25,2,1),IF(P449="B",VLOOKUP(S449,[1]교육_어학_경력backdata!$G$19:$H$25,2,1),IF(P449="C",0,"오류")))</f>
        <v>0</v>
      </c>
      <c r="AG449" s="3">
        <f>IF(P449="A",VLOOKUP(T449,[1]교육_어학_경력backdata!$B$3:$C$9,2,1),IF(P449="B",VLOOKUP(T449,[1]교육_어학_경력backdata!$G$3:$H$9,2,1),IF(P449="C",0,"오류")))</f>
        <v>0</v>
      </c>
      <c r="AH449" s="3">
        <f>IF(P449="A",IF(U449=0,0,IF(U449=4,0,IF(U449=5,VLOOKUP(V449,[1]교육_어학_경력backdata!$B$27:$C$29,2,1),IF(U449=6,VLOOKUP(V449,[1]교육_어학_경력backdata!$B$31:$C$34,2,1))))),IF(P449="B",IF(U449=0,0,IF(U449=4,0,IF(U449=5,VLOOKUP(V449,[1]교육_어학_경력backdata!$G$27:$H$31,2,1),IF(U449=6,VLOOKUP(V449,[1]교육_어학_경력backdata!$G$33:$H$34,2,1))))),IF(CT449="C",0,"오류")))</f>
        <v>0</v>
      </c>
      <c r="AI449" s="3">
        <f>IF(P449="A",VLOOKUP(W449,[1]교육_어학_경력backdata!$B$36:$C$42,2,1),IF(P449="B",VLOOKUP(W449,[1]교육_어학_경력backdata!$G$36:$H$42,2,1),IF(P449="C",0,"오류")))</f>
        <v>0</v>
      </c>
      <c r="AJ449" s="3">
        <f>SUM(AD449:AI449)</f>
        <v>18</v>
      </c>
      <c r="AK449" s="3">
        <f>_xlfn.MAXIFS(AJ:AJ,B:B,B449)</f>
        <v>18</v>
      </c>
      <c r="AL449" s="3"/>
      <c r="AM449" s="21"/>
      <c r="AN449" s="3"/>
      <c r="AO449" s="3"/>
    </row>
    <row r="450" spans="1:41" x14ac:dyDescent="0.4">
      <c r="A450" s="4">
        <f>IF(B449=B450,A449,A449+1)</f>
        <v>417</v>
      </c>
      <c r="B450" s="4" t="s">
        <v>4148</v>
      </c>
      <c r="C450" s="4" t="s">
        <v>4147</v>
      </c>
      <c r="D450" s="4" t="s">
        <v>3044</v>
      </c>
      <c r="E450" s="4" t="s">
        <v>3043</v>
      </c>
      <c r="F450" s="4">
        <f>IF(B450=B449,F449+1,1)</f>
        <v>1</v>
      </c>
      <c r="G450" s="4" t="s">
        <v>6380</v>
      </c>
      <c r="H450" s="4" t="s">
        <v>6379</v>
      </c>
      <c r="I450" s="4" t="s">
        <v>6378</v>
      </c>
      <c r="J450" s="4" t="s">
        <v>6610</v>
      </c>
      <c r="K450" s="4"/>
      <c r="L450" s="4" t="s">
        <v>6517</v>
      </c>
      <c r="M450" s="4" t="s">
        <v>7116</v>
      </c>
      <c r="P450" s="4" t="s">
        <v>2434</v>
      </c>
      <c r="Q450" s="4">
        <f>IF(H450="TOEIC",VALUE(L450),0)</f>
        <v>875</v>
      </c>
      <c r="R450" s="4">
        <f>IF(H450="NEW TEPS",VALUE(L450),0)</f>
        <v>0</v>
      </c>
      <c r="S450" s="4">
        <f>IF(H450="TOEFL(ibt)",VALUE(L450),0)</f>
        <v>0</v>
      </c>
      <c r="T450" s="4">
        <f>IF(H450="JPT",VALUE(L450),0)</f>
        <v>0</v>
      </c>
      <c r="U450" s="4">
        <f>IF(H450="HSK",VALUE(K450),0)</f>
        <v>0</v>
      </c>
      <c r="V450" s="4">
        <f>IF(H450="HSK",VALUE(L450),0)</f>
        <v>0</v>
      </c>
      <c r="W450" s="4">
        <f>IF(H450="G-TELP Level2",VALUE(L450),0)</f>
        <v>0</v>
      </c>
      <c r="X450" s="4">
        <f>IF(P450="A",IF(Q450&gt;849,1,IF(R450&gt;335,1,IF(S450&gt;97,1,IF(T450&gt;849,1,IF(W450&gt;82,1,IF(U450=6,1,IF(U450=5,IF(V450&gt;254,1,0),0))))))),IF(P450="B",IF(Q450&gt;699,1,IF(R450&gt;263,1,IF(S450&gt;78,1,IF(T450&gt;699,1,IF(W450&gt;63,1,IF(U450=6,1,IF(U450=5,IF(V450&gt;179,1,0),0))))))),IF(P450="C",IF(Q450&gt;599,1,IF(R450&gt;226,1,IF(S450&gt;67,1,IF(T450&gt;599,1,IF(W450&gt;49,1,IF(U450=6,1,IF(U450=5,1,IF(U450=4,IF(V450&gt;209,1,0),0)))))))),IF(P450="D",IF(Q450&gt;649,1,IF(R450&gt;244,1,IF(S450&gt;73,1,IF(T450&gt;649,1,IF(W450&gt;56,1,IF(U450=6,1,IF(U450=5,1,IF(U450=4,IF(V450&gt;254,1,0),0)))))))),0))))</f>
        <v>1</v>
      </c>
      <c r="Y450" s="4">
        <f>SUMIF(B:B,B450,X:X)</f>
        <v>1</v>
      </c>
      <c r="Z450" s="4" t="str">
        <f>IF(Y450&gt;0,"어학 충족","자격미달")</f>
        <v>어학 충족</v>
      </c>
      <c r="AA450" s="4"/>
      <c r="AB450" s="4" t="str">
        <f>IF(P450="A",IF(Q450&gt;849,"TOEIC 충족",IF(R450&gt;335,"New-TEPS 충족",IF(S450&gt;97,"TOEFL 충족",IF(T450&gt;849,"JPT 충족",IF(W450&gt;82,"G-TELP 충족",IF(U450=6,"HSK점수 충족",IF(U450=5,IF(V450&gt;254,"HSK점수 충족","자격미달"),"자격미달"))))))),IF(P450="B",IF(Q450&gt;699,"TOEIC 충족",IF(R450&gt;263,"New-TEPS 충족",IF(S450&gt;78,"TOEFL 충족",IF(T450&gt;699,"JPT 충족",IF(W450&gt;63,"G-TELP 충족",IF(U450=6,"HSK점수 충족",IF(U450=5,IF(V450&gt;179,"HSK점수 충족","자격미달"),"자격미달"))))))),IF(P450="C",IF(Q450&gt;599,"TOEIC 충족",IF(R450&gt;226,"New-TEPS 충족",IF(S450&gt;67,"TOEFL 충족",IF(T450&gt;599,"JPT 충족",IF(W450&gt;49,"G-TELP 충족",IF(U450=6,"HSK점수 충족",IF(U450=5,"HSK점수 충족",IF(U450=4,IF(V450&gt;209,"HSK점수 충족","자격미달"),"자격미달")))))))),IF(P450="D",IF(Q450&gt;649,"TOEIC 충족",IF(R450&gt;244,"New-TEPS 충족",IF(S450&gt;73,"TOEFL 충족",IF(T450&gt;649,"JPT 충족",IF(W450&gt;56,"G-TELP 충족",IF(U1391=6,"HSK점수 충족",IF(U1391=5,"HSK점수 충족",IF(U1391=4,IF(V1391&gt;254,"HSK점수 충족","자격미달"),"자격미달")))))))),0))))</f>
        <v>TOEIC 충족</v>
      </c>
      <c r="AC450" s="21"/>
      <c r="AD450" s="4">
        <f>IF(P450="A",VLOOKUP(Q450,[1]교육_어학_경력backdata!$B$3:$C$9,2,1),IF(P450="B",VLOOKUP(Q450,[1]교육_어학_경력backdata!$G$3:$H$9,2,1),IF(P450="C",0,"오류")))</f>
        <v>14</v>
      </c>
      <c r="AE450" s="4">
        <f>IF(P450="A",VLOOKUP(R450,[1]교육_어학_경력backdata!$B$11:$C$17,2,1),IF(P450="B",VLOOKUP(R450,[1]교육_어학_경력backdata!$G$11:$H$17,2,1),IF(P450="C",0,"오류")))</f>
        <v>0</v>
      </c>
      <c r="AF450" s="4">
        <f>IF(P450="A",VLOOKUP(S450,[1]교육_어학_경력backdata!$B$19:$C$25,2,1),IF(P450="B",VLOOKUP(S450,[1]교육_어학_경력backdata!$G$19:$H$25,2,1),IF(P450="C",0,"오류")))</f>
        <v>0</v>
      </c>
      <c r="AG450" s="4">
        <f>IF(P450="A",VLOOKUP(T450,[1]교육_어학_경력backdata!$B$3:$C$9,2,1),IF(P450="B",VLOOKUP(T450,[1]교육_어학_경력backdata!$G$3:$H$9,2,1),IF(P450="C",0,"오류")))</f>
        <v>0</v>
      </c>
      <c r="AH450" s="4">
        <f>IF(P450="A",IF(U450=0,0,IF(U450=4,0,IF(U450=5,VLOOKUP(V450,[1]교육_어학_경력backdata!$B$27:$C$29,2,1),IF(U450=6,VLOOKUP(V450,[1]교육_어학_경력backdata!$B$31:$C$34,2,1))))),IF(P450="B",IF(U450=0,0,IF(U450=4,0,IF(U450=5,VLOOKUP(V450,[1]교육_어학_경력backdata!$G$27:$H$31,2,1),IF(U450=6,VLOOKUP(V450,[1]교육_어학_경력backdata!$G$33:$H$34,2,1))))),IF(CT450="C",0,"오류")))</f>
        <v>0</v>
      </c>
      <c r="AI450" s="4">
        <f>IF(P450="A",VLOOKUP(W450,[1]교육_어학_경력backdata!$B$36:$C$42,2,1),IF(P450="B",VLOOKUP(W450,[1]교육_어학_경력backdata!$G$36:$H$42,2,1),IF(P450="C",0,"오류")))</f>
        <v>0</v>
      </c>
      <c r="AJ450" s="4">
        <f>SUM(AD450:AI450)</f>
        <v>14</v>
      </c>
      <c r="AK450" s="4">
        <f>_xlfn.MAXIFS(AJ:AJ,B:B,B450)</f>
        <v>14</v>
      </c>
      <c r="AL450" s="4"/>
      <c r="AM450" s="21"/>
      <c r="AN450" s="4"/>
      <c r="AO450" s="4"/>
    </row>
    <row r="451" spans="1:41" x14ac:dyDescent="0.4">
      <c r="A451" s="3">
        <f>IF(B450=B451,A450,A450+1)</f>
        <v>418</v>
      </c>
      <c r="B451" s="3" t="s">
        <v>4144</v>
      </c>
      <c r="C451" s="3" t="s">
        <v>4143</v>
      </c>
      <c r="D451" s="3" t="s">
        <v>3044</v>
      </c>
      <c r="E451" s="3" t="s">
        <v>3043</v>
      </c>
      <c r="F451" s="3">
        <f>IF(B451=B450,F450+1,1)</f>
        <v>1</v>
      </c>
      <c r="G451" s="3" t="s">
        <v>6384</v>
      </c>
      <c r="H451" s="3" t="s">
        <v>6379</v>
      </c>
      <c r="I451" s="3" t="s">
        <v>6378</v>
      </c>
      <c r="J451" s="3" t="s">
        <v>6442</v>
      </c>
      <c r="K451" s="3"/>
      <c r="L451" s="3" t="s">
        <v>6492</v>
      </c>
      <c r="M451" s="3" t="s">
        <v>7115</v>
      </c>
      <c r="P451" s="3" t="s">
        <v>2434</v>
      </c>
      <c r="Q451" s="3">
        <f>IF(H451="TOEIC",VALUE(L451),0)</f>
        <v>855</v>
      </c>
      <c r="R451" s="3">
        <f>IF(H451="NEW TEPS",VALUE(L451),0)</f>
        <v>0</v>
      </c>
      <c r="S451" s="3">
        <f>IF(H451="TOEFL(ibt)",VALUE(L451),0)</f>
        <v>0</v>
      </c>
      <c r="T451" s="3">
        <f>IF(H451="JPT",VALUE(L451),0)</f>
        <v>0</v>
      </c>
      <c r="U451" s="3">
        <f>IF(H451="HSK",VALUE(K451),0)</f>
        <v>0</v>
      </c>
      <c r="V451" s="3">
        <f>IF(H451="HSK",VALUE(L451),0)</f>
        <v>0</v>
      </c>
      <c r="W451" s="3">
        <f>IF(H451="G-TELP Level2",VALUE(L451),0)</f>
        <v>0</v>
      </c>
      <c r="X451" s="3">
        <f>IF(P451="A",IF(Q451&gt;849,1,IF(R451&gt;335,1,IF(S451&gt;97,1,IF(T451&gt;849,1,IF(W451&gt;82,1,IF(U451=6,1,IF(U451=5,IF(V451&gt;254,1,0),0))))))),IF(P451="B",IF(Q451&gt;699,1,IF(R451&gt;263,1,IF(S451&gt;78,1,IF(T451&gt;699,1,IF(W451&gt;63,1,IF(U451=6,1,IF(U451=5,IF(V451&gt;179,1,0),0))))))),IF(P451="C",IF(Q451&gt;599,1,IF(R451&gt;226,1,IF(S451&gt;67,1,IF(T451&gt;599,1,IF(W451&gt;49,1,IF(U451=6,1,IF(U451=5,1,IF(U451=4,IF(V451&gt;209,1,0),0)))))))),IF(P451="D",IF(Q451&gt;649,1,IF(R451&gt;244,1,IF(S451&gt;73,1,IF(T451&gt;649,1,IF(W451&gt;56,1,IF(U451=6,1,IF(U451=5,1,IF(U451=4,IF(V451&gt;254,1,0),0)))))))),0))))</f>
        <v>1</v>
      </c>
      <c r="Y451" s="3">
        <f>SUMIF(B:B,B451,X:X)</f>
        <v>1</v>
      </c>
      <c r="Z451" s="3" t="str">
        <f>IF(Y451&gt;0,"어학 충족","자격미달")</f>
        <v>어학 충족</v>
      </c>
      <c r="AA451" s="3"/>
      <c r="AB451" s="3" t="str">
        <f>IF(P451="A",IF(Q451&gt;849,"TOEIC 충족",IF(R451&gt;335,"New-TEPS 충족",IF(S451&gt;97,"TOEFL 충족",IF(T451&gt;849,"JPT 충족",IF(W451&gt;82,"G-TELP 충족",IF(U451=6,"HSK점수 충족",IF(U451=5,IF(V451&gt;254,"HSK점수 충족","자격미달"),"자격미달"))))))),IF(P451="B",IF(Q451&gt;699,"TOEIC 충족",IF(R451&gt;263,"New-TEPS 충족",IF(S451&gt;78,"TOEFL 충족",IF(T451&gt;699,"JPT 충족",IF(W451&gt;63,"G-TELP 충족",IF(U451=6,"HSK점수 충족",IF(U451=5,IF(V451&gt;179,"HSK점수 충족","자격미달"),"자격미달"))))))),IF(P451="C",IF(Q451&gt;599,"TOEIC 충족",IF(R451&gt;226,"New-TEPS 충족",IF(S451&gt;67,"TOEFL 충족",IF(T451&gt;599,"JPT 충족",IF(W451&gt;49,"G-TELP 충족",IF(U451=6,"HSK점수 충족",IF(U451=5,"HSK점수 충족",IF(U451=4,IF(V451&gt;209,"HSK점수 충족","자격미달"),"자격미달")))))))),IF(P451="D",IF(Q451&gt;649,"TOEIC 충족",IF(R451&gt;244,"New-TEPS 충족",IF(S451&gt;73,"TOEFL 충족",IF(T451&gt;649,"JPT 충족",IF(W451&gt;56,"G-TELP 충족",IF(U1392=6,"HSK점수 충족",IF(U1392=5,"HSK점수 충족",IF(U1392=4,IF(V1392&gt;254,"HSK점수 충족","자격미달"),"자격미달")))))))),0))))</f>
        <v>TOEIC 충족</v>
      </c>
      <c r="AC451" s="21"/>
      <c r="AD451" s="3">
        <f>IF(P451="A",VLOOKUP(Q451,[1]교육_어학_경력backdata!$B$3:$C$9,2,1),IF(P451="B",VLOOKUP(Q451,[1]교육_어학_경력backdata!$G$3:$H$9,2,1),IF(P451="C",0,"오류")))</f>
        <v>12</v>
      </c>
      <c r="AE451" s="3">
        <f>IF(P451="A",VLOOKUP(R451,[1]교육_어학_경력backdata!$B$11:$C$17,2,1),IF(P451="B",VLOOKUP(R451,[1]교육_어학_경력backdata!$G$11:$H$17,2,1),IF(P451="C",0,"오류")))</f>
        <v>0</v>
      </c>
      <c r="AF451" s="3">
        <f>IF(P451="A",VLOOKUP(S451,[1]교육_어학_경력backdata!$B$19:$C$25,2,1),IF(P451="B",VLOOKUP(S451,[1]교육_어학_경력backdata!$G$19:$H$25,2,1),IF(P451="C",0,"오류")))</f>
        <v>0</v>
      </c>
      <c r="AG451" s="3">
        <f>IF(P451="A",VLOOKUP(T451,[1]교육_어학_경력backdata!$B$3:$C$9,2,1),IF(P451="B",VLOOKUP(T451,[1]교육_어학_경력backdata!$G$3:$H$9,2,1),IF(P451="C",0,"오류")))</f>
        <v>0</v>
      </c>
      <c r="AH451" s="3">
        <f>IF(P451="A",IF(U451=0,0,IF(U451=4,0,IF(U451=5,VLOOKUP(V451,[1]교육_어학_경력backdata!$B$27:$C$29,2,1),IF(U451=6,VLOOKUP(V451,[1]교육_어학_경력backdata!$B$31:$C$34,2,1))))),IF(P451="B",IF(U451=0,0,IF(U451=4,0,IF(U451=5,VLOOKUP(V451,[1]교육_어학_경력backdata!$G$27:$H$31,2,1),IF(U451=6,VLOOKUP(V451,[1]교육_어학_경력backdata!$G$33:$H$34,2,1))))),IF(CT451="C",0,"오류")))</f>
        <v>0</v>
      </c>
      <c r="AI451" s="3">
        <f>IF(P451="A",VLOOKUP(W451,[1]교육_어학_경력backdata!$B$36:$C$42,2,1),IF(P451="B",VLOOKUP(W451,[1]교육_어학_경력backdata!$G$36:$H$42,2,1),IF(P451="C",0,"오류")))</f>
        <v>0</v>
      </c>
      <c r="AJ451" s="3">
        <f>SUM(AD451:AI451)</f>
        <v>12</v>
      </c>
      <c r="AK451" s="3">
        <f>_xlfn.MAXIFS(AJ:AJ,B:B,B451)</f>
        <v>12</v>
      </c>
      <c r="AL451" s="3"/>
      <c r="AM451" s="21"/>
      <c r="AN451" s="3"/>
      <c r="AO451" s="3"/>
    </row>
    <row r="452" spans="1:41" x14ac:dyDescent="0.4">
      <c r="A452" s="4">
        <f>IF(B451=B452,A451,A451+1)</f>
        <v>419</v>
      </c>
      <c r="B452" s="4" t="s">
        <v>4137</v>
      </c>
      <c r="C452" s="4" t="s">
        <v>4136</v>
      </c>
      <c r="D452" s="4" t="s">
        <v>3044</v>
      </c>
      <c r="E452" s="4" t="s">
        <v>3043</v>
      </c>
      <c r="F452" s="4">
        <f>IF(B452=B451,F451+1,1)</f>
        <v>1</v>
      </c>
      <c r="G452" s="4" t="s">
        <v>6380</v>
      </c>
      <c r="H452" s="4" t="s">
        <v>6379</v>
      </c>
      <c r="I452" s="4" t="s">
        <v>6378</v>
      </c>
      <c r="J452" s="4" t="s">
        <v>6490</v>
      </c>
      <c r="K452" s="4"/>
      <c r="L452" s="4" t="s">
        <v>6506</v>
      </c>
      <c r="M452" s="4" t="s">
        <v>7114</v>
      </c>
      <c r="P452" s="4" t="s">
        <v>2434</v>
      </c>
      <c r="Q452" s="4">
        <f>IF(H452="TOEIC",VALUE(L452),0)</f>
        <v>930</v>
      </c>
      <c r="R452" s="4">
        <f>IF(H452="NEW TEPS",VALUE(L452),0)</f>
        <v>0</v>
      </c>
      <c r="S452" s="4">
        <f>IF(H452="TOEFL(ibt)",VALUE(L452),0)</f>
        <v>0</v>
      </c>
      <c r="T452" s="4">
        <f>IF(H452="JPT",VALUE(L452),0)</f>
        <v>0</v>
      </c>
      <c r="U452" s="4">
        <f>IF(H452="HSK",VALUE(K452),0)</f>
        <v>0</v>
      </c>
      <c r="V452" s="4">
        <f>IF(H452="HSK",VALUE(L452),0)</f>
        <v>0</v>
      </c>
      <c r="W452" s="4">
        <f>IF(H452="G-TELP Level2",VALUE(L452),0)</f>
        <v>0</v>
      </c>
      <c r="X452" s="4">
        <f>IF(P452="A",IF(Q452&gt;849,1,IF(R452&gt;335,1,IF(S452&gt;97,1,IF(T452&gt;849,1,IF(W452&gt;82,1,IF(U452=6,1,IF(U452=5,IF(V452&gt;254,1,0),0))))))),IF(P452="B",IF(Q452&gt;699,1,IF(R452&gt;263,1,IF(S452&gt;78,1,IF(T452&gt;699,1,IF(W452&gt;63,1,IF(U452=6,1,IF(U452=5,IF(V452&gt;179,1,0),0))))))),IF(P452="C",IF(Q452&gt;599,1,IF(R452&gt;226,1,IF(S452&gt;67,1,IF(T452&gt;599,1,IF(W452&gt;49,1,IF(U452=6,1,IF(U452=5,1,IF(U452=4,IF(V452&gt;209,1,0),0)))))))),IF(P452="D",IF(Q452&gt;649,1,IF(R452&gt;244,1,IF(S452&gt;73,1,IF(T452&gt;649,1,IF(W452&gt;56,1,IF(U452=6,1,IF(U452=5,1,IF(U452=4,IF(V452&gt;254,1,0),0)))))))),0))))</f>
        <v>1</v>
      </c>
      <c r="Y452" s="4">
        <f>SUMIF(B:B,B452,X:X)</f>
        <v>1</v>
      </c>
      <c r="Z452" s="4" t="str">
        <f>IF(Y452&gt;0,"어학 충족","자격미달")</f>
        <v>어학 충족</v>
      </c>
      <c r="AA452" s="4"/>
      <c r="AB452" s="4" t="str">
        <f>IF(P452="A",IF(Q452&gt;849,"TOEIC 충족",IF(R452&gt;335,"New-TEPS 충족",IF(S452&gt;97,"TOEFL 충족",IF(T452&gt;849,"JPT 충족",IF(W452&gt;82,"G-TELP 충족",IF(U452=6,"HSK점수 충족",IF(U452=5,IF(V452&gt;254,"HSK점수 충족","자격미달"),"자격미달"))))))),IF(P452="B",IF(Q452&gt;699,"TOEIC 충족",IF(R452&gt;263,"New-TEPS 충족",IF(S452&gt;78,"TOEFL 충족",IF(T452&gt;699,"JPT 충족",IF(W452&gt;63,"G-TELP 충족",IF(U452=6,"HSK점수 충족",IF(U452=5,IF(V452&gt;179,"HSK점수 충족","자격미달"),"자격미달"))))))),IF(P452="C",IF(Q452&gt;599,"TOEIC 충족",IF(R452&gt;226,"New-TEPS 충족",IF(S452&gt;67,"TOEFL 충족",IF(T452&gt;599,"JPT 충족",IF(W452&gt;49,"G-TELP 충족",IF(U452=6,"HSK점수 충족",IF(U452=5,"HSK점수 충족",IF(U452=4,IF(V452&gt;209,"HSK점수 충족","자격미달"),"자격미달")))))))),IF(P452="D",IF(Q452&gt;649,"TOEIC 충족",IF(R452&gt;244,"New-TEPS 충족",IF(S452&gt;73,"TOEFL 충족",IF(T452&gt;649,"JPT 충족",IF(W452&gt;56,"G-TELP 충족",IF(U1393=6,"HSK점수 충족",IF(U1393=5,"HSK점수 충족",IF(U1393=4,IF(V1393&gt;254,"HSK점수 충족","자격미달"),"자격미달")))))))),0))))</f>
        <v>TOEIC 충족</v>
      </c>
      <c r="AC452" s="21"/>
      <c r="AD452" s="4">
        <f>IF(P452="A",VLOOKUP(Q452,[1]교육_어학_경력backdata!$B$3:$C$9,2,1),IF(P452="B",VLOOKUP(Q452,[1]교육_어학_경력backdata!$G$3:$H$9,2,1),IF(P452="C",0,"오류")))</f>
        <v>18</v>
      </c>
      <c r="AE452" s="4">
        <f>IF(P452="A",VLOOKUP(R452,[1]교육_어학_경력backdata!$B$11:$C$17,2,1),IF(P452="B",VLOOKUP(R452,[1]교육_어학_경력backdata!$G$11:$H$17,2,1),IF(P452="C",0,"오류")))</f>
        <v>0</v>
      </c>
      <c r="AF452" s="4">
        <f>IF(P452="A",VLOOKUP(S452,[1]교육_어학_경력backdata!$B$19:$C$25,2,1),IF(P452="B",VLOOKUP(S452,[1]교육_어학_경력backdata!$G$19:$H$25,2,1),IF(P452="C",0,"오류")))</f>
        <v>0</v>
      </c>
      <c r="AG452" s="4">
        <f>IF(P452="A",VLOOKUP(T452,[1]교육_어학_경력backdata!$B$3:$C$9,2,1),IF(P452="B",VLOOKUP(T452,[1]교육_어학_경력backdata!$G$3:$H$9,2,1),IF(P452="C",0,"오류")))</f>
        <v>0</v>
      </c>
      <c r="AH452" s="4">
        <f>IF(P452="A",IF(U452=0,0,IF(U452=4,0,IF(U452=5,VLOOKUP(V452,[1]교육_어학_경력backdata!$B$27:$C$29,2,1),IF(U452=6,VLOOKUP(V452,[1]교육_어학_경력backdata!$B$31:$C$34,2,1))))),IF(P452="B",IF(U452=0,0,IF(U452=4,0,IF(U452=5,VLOOKUP(V452,[1]교육_어학_경력backdata!$G$27:$H$31,2,1),IF(U452=6,VLOOKUP(V452,[1]교육_어학_경력backdata!$G$33:$H$34,2,1))))),IF(CT452="C",0,"오류")))</f>
        <v>0</v>
      </c>
      <c r="AI452" s="4">
        <f>IF(P452="A",VLOOKUP(W452,[1]교육_어학_경력backdata!$B$36:$C$42,2,1),IF(P452="B",VLOOKUP(W452,[1]교육_어학_경력backdata!$G$36:$H$42,2,1),IF(P452="C",0,"오류")))</f>
        <v>0</v>
      </c>
      <c r="AJ452" s="4">
        <f>SUM(AD452:AI452)</f>
        <v>18</v>
      </c>
      <c r="AK452" s="4">
        <f>_xlfn.MAXIFS(AJ:AJ,B:B,B452)</f>
        <v>18</v>
      </c>
      <c r="AL452" s="4"/>
      <c r="AM452" s="21"/>
      <c r="AN452" s="4"/>
      <c r="AO452" s="4"/>
    </row>
    <row r="453" spans="1:41" x14ac:dyDescent="0.4">
      <c r="A453" s="6">
        <f>IF(B452=B453,A452,A452+1)</f>
        <v>419</v>
      </c>
      <c r="B453" s="6" t="s">
        <v>4137</v>
      </c>
      <c r="C453" s="6" t="s">
        <v>4136</v>
      </c>
      <c r="D453" s="6" t="s">
        <v>3044</v>
      </c>
      <c r="E453" s="6" t="s">
        <v>3043</v>
      </c>
      <c r="F453" s="4">
        <f>IF(B453=B452,F452+1,1)</f>
        <v>2</v>
      </c>
      <c r="G453" s="4" t="s">
        <v>6380</v>
      </c>
      <c r="H453" s="4" t="s">
        <v>6409</v>
      </c>
      <c r="I453" s="4" t="s">
        <v>6408</v>
      </c>
      <c r="J453" s="4" t="s">
        <v>5357</v>
      </c>
      <c r="K453" s="4"/>
      <c r="L453" s="4" t="s">
        <v>6463</v>
      </c>
      <c r="M453" s="4" t="s">
        <v>6831</v>
      </c>
      <c r="P453" s="4" t="s">
        <v>2434</v>
      </c>
      <c r="Q453" s="4">
        <f>IF(H453="TOEIC",VALUE(L453),0)</f>
        <v>0</v>
      </c>
      <c r="R453" s="4">
        <f>IF(H453="NEW TEPS",VALUE(L453),0)</f>
        <v>0</v>
      </c>
      <c r="S453" s="4">
        <f>IF(H453="TOEFL(ibt)",VALUE(L453),0)</f>
        <v>0</v>
      </c>
      <c r="T453" s="4">
        <f>IF(H453="JPT",VALUE(L453),0)</f>
        <v>765</v>
      </c>
      <c r="U453" s="4">
        <f>IF(H453="HSK",VALUE(K453),0)</f>
        <v>0</v>
      </c>
      <c r="V453" s="4">
        <f>IF(H453="HSK",VALUE(L453),0)</f>
        <v>0</v>
      </c>
      <c r="W453" s="4">
        <f>IF(H453="G-TELP Level2",VALUE(L453),0)</f>
        <v>0</v>
      </c>
      <c r="X453" s="4">
        <f>IF(P453="A",IF(Q453&gt;849,1,IF(R453&gt;335,1,IF(S453&gt;97,1,IF(T453&gt;849,1,IF(W453&gt;82,1,IF(U453=6,1,IF(U453=5,IF(V453&gt;254,1,0),0))))))),IF(P453="B",IF(Q453&gt;699,1,IF(R453&gt;263,1,IF(S453&gt;78,1,IF(T453&gt;699,1,IF(W453&gt;63,1,IF(U453=6,1,IF(U453=5,IF(V453&gt;179,1,0),0))))))),IF(P453="C",IF(Q453&gt;599,1,IF(R453&gt;226,1,IF(S453&gt;67,1,IF(T453&gt;599,1,IF(W453&gt;49,1,IF(U453=6,1,IF(U453=5,1,IF(U453=4,IF(V453&gt;209,1,0),0)))))))),IF(P453="D",IF(Q453&gt;649,1,IF(R453&gt;244,1,IF(S453&gt;73,1,IF(T453&gt;649,1,IF(W453&gt;56,1,IF(U453=6,1,IF(U453=5,1,IF(U453=4,IF(V453&gt;254,1,0),0)))))))),0))))</f>
        <v>0</v>
      </c>
      <c r="Y453" s="4">
        <f>SUMIF(B:B,B453,X:X)</f>
        <v>1</v>
      </c>
      <c r="Z453" s="4" t="str">
        <f>IF(Y453&gt;0,"어학 충족","자격미달")</f>
        <v>어학 충족</v>
      </c>
      <c r="AA453" s="4"/>
      <c r="AB453" s="4" t="str">
        <f>IF(P453="A",IF(Q453&gt;849,"TOEIC 충족",IF(R453&gt;335,"New-TEPS 충족",IF(S453&gt;97,"TOEFL 충족",IF(T453&gt;849,"JPT 충족",IF(W453&gt;82,"G-TELP 충족",IF(U453=6,"HSK점수 충족",IF(U453=5,IF(V453&gt;254,"HSK점수 충족","자격미달"),"자격미달"))))))),IF(P453="B",IF(Q453&gt;699,"TOEIC 충족",IF(R453&gt;263,"New-TEPS 충족",IF(S453&gt;78,"TOEFL 충족",IF(T453&gt;699,"JPT 충족",IF(W453&gt;63,"G-TELP 충족",IF(U453=6,"HSK점수 충족",IF(U453=5,IF(V453&gt;179,"HSK점수 충족","자격미달"),"자격미달"))))))),IF(P453="C",IF(Q453&gt;599,"TOEIC 충족",IF(R453&gt;226,"New-TEPS 충족",IF(S453&gt;67,"TOEFL 충족",IF(T453&gt;599,"JPT 충족",IF(W453&gt;49,"G-TELP 충족",IF(U453=6,"HSK점수 충족",IF(U453=5,"HSK점수 충족",IF(U453=4,IF(V453&gt;209,"HSK점수 충족","자격미달"),"자격미달")))))))),IF(P453="D",IF(Q453&gt;649,"TOEIC 충족",IF(R453&gt;244,"New-TEPS 충족",IF(S453&gt;73,"TOEFL 충족",IF(T453&gt;649,"JPT 충족",IF(W453&gt;56,"G-TELP 충족",IF(U1394=6,"HSK점수 충족",IF(U1394=5,"HSK점수 충족",IF(U1394=4,IF(V1394&gt;254,"HSK점수 충족","자격미달"),"자격미달")))))))),0))))</f>
        <v>자격미달</v>
      </c>
      <c r="AC453" s="21"/>
      <c r="AD453" s="4">
        <f>IF(P453="A",VLOOKUP(Q453,[1]교육_어학_경력backdata!$B$3:$C$9,2,1),IF(P453="B",VLOOKUP(Q453,[1]교육_어학_경력backdata!$G$3:$H$9,2,1),IF(P453="C",0,"오류")))</f>
        <v>0</v>
      </c>
      <c r="AE453" s="4">
        <f>IF(P453="A",VLOOKUP(R453,[1]교육_어학_경력backdata!$B$11:$C$17,2,1),IF(P453="B",VLOOKUP(R453,[1]교육_어학_경력backdata!$G$11:$H$17,2,1),IF(P453="C",0,"오류")))</f>
        <v>0</v>
      </c>
      <c r="AF453" s="4">
        <f>IF(P453="A",VLOOKUP(S453,[1]교육_어학_경력backdata!$B$19:$C$25,2,1),IF(P453="B",VLOOKUP(S453,[1]교육_어학_경력backdata!$G$19:$H$25,2,1),IF(P453="C",0,"오류")))</f>
        <v>0</v>
      </c>
      <c r="AG453" s="4">
        <f>IF(P453="A",VLOOKUP(T453,[1]교육_어학_경력backdata!$B$3:$C$9,2,1),IF(P453="B",VLOOKUP(T453,[1]교육_어학_경력backdata!$G$3:$H$9,2,1),IF(P453="C",0,"오류")))</f>
        <v>0</v>
      </c>
      <c r="AH453" s="4">
        <f>IF(P453="A",IF(U453=0,0,IF(U453=4,0,IF(U453=5,VLOOKUP(V453,[1]교육_어학_경력backdata!$B$27:$C$29,2,1),IF(U453=6,VLOOKUP(V453,[1]교육_어학_경력backdata!$B$31:$C$34,2,1))))),IF(P453="B",IF(U453=0,0,IF(U453=4,0,IF(U453=5,VLOOKUP(V453,[1]교육_어학_경력backdata!$G$27:$H$31,2,1),IF(U453=6,VLOOKUP(V453,[1]교육_어학_경력backdata!$G$33:$H$34,2,1))))),IF(CT453="C",0,"오류")))</f>
        <v>0</v>
      </c>
      <c r="AI453" s="4">
        <f>IF(P453="A",VLOOKUP(W453,[1]교육_어학_경력backdata!$B$36:$C$42,2,1),IF(P453="B",VLOOKUP(W453,[1]교육_어학_경력backdata!$G$36:$H$42,2,1),IF(P453="C",0,"오류")))</f>
        <v>0</v>
      </c>
      <c r="AJ453" s="4">
        <f>SUM(AD453:AI453)</f>
        <v>0</v>
      </c>
      <c r="AK453" s="4">
        <f>_xlfn.MAXIFS(AJ:AJ,B:B,B453)</f>
        <v>18</v>
      </c>
      <c r="AL453" s="4"/>
      <c r="AM453" s="21"/>
      <c r="AN453" s="4"/>
      <c r="AO453" s="4"/>
    </row>
    <row r="454" spans="1:41" x14ac:dyDescent="0.4">
      <c r="A454" s="3">
        <f>IF(B453=B454,A453,A453+1)</f>
        <v>420</v>
      </c>
      <c r="B454" s="3" t="s">
        <v>4134</v>
      </c>
      <c r="C454" s="3" t="s">
        <v>4133</v>
      </c>
      <c r="D454" s="3" t="s">
        <v>3044</v>
      </c>
      <c r="E454" s="3" t="s">
        <v>3043</v>
      </c>
      <c r="F454" s="3">
        <f>IF(B454=B453,F453+1,1)</f>
        <v>1</v>
      </c>
      <c r="G454" s="3" t="s">
        <v>6384</v>
      </c>
      <c r="H454" s="3" t="s">
        <v>6379</v>
      </c>
      <c r="I454" s="3" t="s">
        <v>6378</v>
      </c>
      <c r="J454" s="3" t="s">
        <v>6449</v>
      </c>
      <c r="K454" s="3"/>
      <c r="L454" s="3" t="s">
        <v>6555</v>
      </c>
      <c r="M454" s="3" t="s">
        <v>7113</v>
      </c>
      <c r="P454" s="3" t="s">
        <v>2434</v>
      </c>
      <c r="Q454" s="3">
        <f>IF(H454="TOEIC",VALUE(L454),0)</f>
        <v>935</v>
      </c>
      <c r="R454" s="3">
        <f>IF(H454="NEW TEPS",VALUE(L454),0)</f>
        <v>0</v>
      </c>
      <c r="S454" s="3">
        <f>IF(H454="TOEFL(ibt)",VALUE(L454),0)</f>
        <v>0</v>
      </c>
      <c r="T454" s="3">
        <f>IF(H454="JPT",VALUE(L454),0)</f>
        <v>0</v>
      </c>
      <c r="U454" s="3">
        <f>IF(H454="HSK",VALUE(K454),0)</f>
        <v>0</v>
      </c>
      <c r="V454" s="3">
        <f>IF(H454="HSK",VALUE(L454),0)</f>
        <v>0</v>
      </c>
      <c r="W454" s="3">
        <f>IF(H454="G-TELP Level2",VALUE(L454),0)</f>
        <v>0</v>
      </c>
      <c r="X454" s="3">
        <f>IF(P454="A",IF(Q454&gt;849,1,IF(R454&gt;335,1,IF(S454&gt;97,1,IF(T454&gt;849,1,IF(W454&gt;82,1,IF(U454=6,1,IF(U454=5,IF(V454&gt;254,1,0),0))))))),IF(P454="B",IF(Q454&gt;699,1,IF(R454&gt;263,1,IF(S454&gt;78,1,IF(T454&gt;699,1,IF(W454&gt;63,1,IF(U454=6,1,IF(U454=5,IF(V454&gt;179,1,0),0))))))),IF(P454="C",IF(Q454&gt;599,1,IF(R454&gt;226,1,IF(S454&gt;67,1,IF(T454&gt;599,1,IF(W454&gt;49,1,IF(U454=6,1,IF(U454=5,1,IF(U454=4,IF(V454&gt;209,1,0),0)))))))),IF(P454="D",IF(Q454&gt;649,1,IF(R454&gt;244,1,IF(S454&gt;73,1,IF(T454&gt;649,1,IF(W454&gt;56,1,IF(U454=6,1,IF(U454=5,1,IF(U454=4,IF(V454&gt;254,1,0),0)))))))),0))))</f>
        <v>1</v>
      </c>
      <c r="Y454" s="3">
        <f>SUMIF(B:B,B454,X:X)</f>
        <v>1</v>
      </c>
      <c r="Z454" s="3" t="str">
        <f>IF(Y454&gt;0,"어학 충족","자격미달")</f>
        <v>어학 충족</v>
      </c>
      <c r="AA454" s="3"/>
      <c r="AB454" s="3" t="str">
        <f>IF(P454="A",IF(Q454&gt;849,"TOEIC 충족",IF(R454&gt;335,"New-TEPS 충족",IF(S454&gt;97,"TOEFL 충족",IF(T454&gt;849,"JPT 충족",IF(W454&gt;82,"G-TELP 충족",IF(U454=6,"HSK점수 충족",IF(U454=5,IF(V454&gt;254,"HSK점수 충족","자격미달"),"자격미달"))))))),IF(P454="B",IF(Q454&gt;699,"TOEIC 충족",IF(R454&gt;263,"New-TEPS 충족",IF(S454&gt;78,"TOEFL 충족",IF(T454&gt;699,"JPT 충족",IF(W454&gt;63,"G-TELP 충족",IF(U454=6,"HSK점수 충족",IF(U454=5,IF(V454&gt;179,"HSK점수 충족","자격미달"),"자격미달"))))))),IF(P454="C",IF(Q454&gt;599,"TOEIC 충족",IF(R454&gt;226,"New-TEPS 충족",IF(S454&gt;67,"TOEFL 충족",IF(T454&gt;599,"JPT 충족",IF(W454&gt;49,"G-TELP 충족",IF(U454=6,"HSK점수 충족",IF(U454=5,"HSK점수 충족",IF(U454=4,IF(V454&gt;209,"HSK점수 충족","자격미달"),"자격미달")))))))),IF(P454="D",IF(Q454&gt;649,"TOEIC 충족",IF(R454&gt;244,"New-TEPS 충족",IF(S454&gt;73,"TOEFL 충족",IF(T454&gt;649,"JPT 충족",IF(W454&gt;56,"G-TELP 충족",IF(U1395=6,"HSK점수 충족",IF(U1395=5,"HSK점수 충족",IF(U1395=4,IF(V1395&gt;254,"HSK점수 충족","자격미달"),"자격미달")))))))),0))))</f>
        <v>TOEIC 충족</v>
      </c>
      <c r="AC454" s="21"/>
      <c r="AD454" s="3">
        <f>IF(P454="A",VLOOKUP(Q454,[1]교육_어학_경력backdata!$B$3:$C$9,2,1),IF(P454="B",VLOOKUP(Q454,[1]교육_어학_경력backdata!$G$3:$H$9,2,1),IF(P454="C",0,"오류")))</f>
        <v>18</v>
      </c>
      <c r="AE454" s="3">
        <f>IF(P454="A",VLOOKUP(R454,[1]교육_어학_경력backdata!$B$11:$C$17,2,1),IF(P454="B",VLOOKUP(R454,[1]교육_어학_경력backdata!$G$11:$H$17,2,1),IF(P454="C",0,"오류")))</f>
        <v>0</v>
      </c>
      <c r="AF454" s="3">
        <f>IF(P454="A",VLOOKUP(S454,[1]교육_어학_경력backdata!$B$19:$C$25,2,1),IF(P454="B",VLOOKUP(S454,[1]교육_어학_경력backdata!$G$19:$H$25,2,1),IF(P454="C",0,"오류")))</f>
        <v>0</v>
      </c>
      <c r="AG454" s="3">
        <f>IF(P454="A",VLOOKUP(T454,[1]교육_어학_경력backdata!$B$3:$C$9,2,1),IF(P454="B",VLOOKUP(T454,[1]교육_어학_경력backdata!$G$3:$H$9,2,1),IF(P454="C",0,"오류")))</f>
        <v>0</v>
      </c>
      <c r="AH454" s="3">
        <f>IF(P454="A",IF(U454=0,0,IF(U454=4,0,IF(U454=5,VLOOKUP(V454,[1]교육_어학_경력backdata!$B$27:$C$29,2,1),IF(U454=6,VLOOKUP(V454,[1]교육_어학_경력backdata!$B$31:$C$34,2,1))))),IF(P454="B",IF(U454=0,0,IF(U454=4,0,IF(U454=5,VLOOKUP(V454,[1]교육_어학_경력backdata!$G$27:$H$31,2,1),IF(U454=6,VLOOKUP(V454,[1]교육_어학_경력backdata!$G$33:$H$34,2,1))))),IF(CT454="C",0,"오류")))</f>
        <v>0</v>
      </c>
      <c r="AI454" s="3">
        <f>IF(P454="A",VLOOKUP(W454,[1]교육_어학_경력backdata!$B$36:$C$42,2,1),IF(P454="B",VLOOKUP(W454,[1]교육_어학_경력backdata!$G$36:$H$42,2,1),IF(P454="C",0,"오류")))</f>
        <v>0</v>
      </c>
      <c r="AJ454" s="3">
        <f>SUM(AD454:AI454)</f>
        <v>18</v>
      </c>
      <c r="AK454" s="3">
        <f>_xlfn.MAXIFS(AJ:AJ,B:B,B454)</f>
        <v>18</v>
      </c>
      <c r="AL454" s="3"/>
      <c r="AM454" s="21"/>
      <c r="AN454" s="3"/>
      <c r="AO454" s="3"/>
    </row>
    <row r="455" spans="1:41" x14ac:dyDescent="0.4">
      <c r="A455" s="4">
        <f>IF(B454=B455,A454,A454+1)</f>
        <v>421</v>
      </c>
      <c r="B455" s="4" t="s">
        <v>4131</v>
      </c>
      <c r="C455" s="4" t="s">
        <v>4130</v>
      </c>
      <c r="D455" s="4" t="s">
        <v>3044</v>
      </c>
      <c r="E455" s="4" t="s">
        <v>3043</v>
      </c>
      <c r="F455" s="4">
        <f>IF(B455=B454,F454+1,1)</f>
        <v>1</v>
      </c>
      <c r="G455" s="4" t="s">
        <v>6384</v>
      </c>
      <c r="H455" s="4" t="s">
        <v>6379</v>
      </c>
      <c r="I455" s="4" t="s">
        <v>6378</v>
      </c>
      <c r="J455" s="4" t="s">
        <v>6442</v>
      </c>
      <c r="K455" s="4"/>
      <c r="L455" s="4" t="s">
        <v>6411</v>
      </c>
      <c r="M455" s="4" t="s">
        <v>7112</v>
      </c>
      <c r="P455" s="4" t="s">
        <v>2434</v>
      </c>
      <c r="Q455" s="4">
        <f>IF(H455="TOEIC",VALUE(L455),0)</f>
        <v>915</v>
      </c>
      <c r="R455" s="4">
        <f>IF(H455="NEW TEPS",VALUE(L455),0)</f>
        <v>0</v>
      </c>
      <c r="S455" s="4">
        <f>IF(H455="TOEFL(ibt)",VALUE(L455),0)</f>
        <v>0</v>
      </c>
      <c r="T455" s="4">
        <f>IF(H455="JPT",VALUE(L455),0)</f>
        <v>0</v>
      </c>
      <c r="U455" s="4">
        <f>IF(H455="HSK",VALUE(K455),0)</f>
        <v>0</v>
      </c>
      <c r="V455" s="4">
        <f>IF(H455="HSK",VALUE(L455),0)</f>
        <v>0</v>
      </c>
      <c r="W455" s="4">
        <f>IF(H455="G-TELP Level2",VALUE(L455),0)</f>
        <v>0</v>
      </c>
      <c r="X455" s="4">
        <f>IF(P455="A",IF(Q455&gt;849,1,IF(R455&gt;335,1,IF(S455&gt;97,1,IF(T455&gt;849,1,IF(W455&gt;82,1,IF(U455=6,1,IF(U455=5,IF(V455&gt;254,1,0),0))))))),IF(P455="B",IF(Q455&gt;699,1,IF(R455&gt;263,1,IF(S455&gt;78,1,IF(T455&gt;699,1,IF(W455&gt;63,1,IF(U455=6,1,IF(U455=5,IF(V455&gt;179,1,0),0))))))),IF(P455="C",IF(Q455&gt;599,1,IF(R455&gt;226,1,IF(S455&gt;67,1,IF(T455&gt;599,1,IF(W455&gt;49,1,IF(U455=6,1,IF(U455=5,1,IF(U455=4,IF(V455&gt;209,1,0),0)))))))),IF(P455="D",IF(Q455&gt;649,1,IF(R455&gt;244,1,IF(S455&gt;73,1,IF(T455&gt;649,1,IF(W455&gt;56,1,IF(U455=6,1,IF(U455=5,1,IF(U455=4,IF(V455&gt;254,1,0),0)))))))),0))))</f>
        <v>1</v>
      </c>
      <c r="Y455" s="4">
        <f>SUMIF(B:B,B455,X:X)</f>
        <v>1</v>
      </c>
      <c r="Z455" s="4" t="str">
        <f>IF(Y455&gt;0,"어학 충족","자격미달")</f>
        <v>어학 충족</v>
      </c>
      <c r="AA455" s="4"/>
      <c r="AB455" s="4" t="str">
        <f>IF(P455="A",IF(Q455&gt;849,"TOEIC 충족",IF(R455&gt;335,"New-TEPS 충족",IF(S455&gt;97,"TOEFL 충족",IF(T455&gt;849,"JPT 충족",IF(W455&gt;82,"G-TELP 충족",IF(U455=6,"HSK점수 충족",IF(U455=5,IF(V455&gt;254,"HSK점수 충족","자격미달"),"자격미달"))))))),IF(P455="B",IF(Q455&gt;699,"TOEIC 충족",IF(R455&gt;263,"New-TEPS 충족",IF(S455&gt;78,"TOEFL 충족",IF(T455&gt;699,"JPT 충족",IF(W455&gt;63,"G-TELP 충족",IF(U455=6,"HSK점수 충족",IF(U455=5,IF(V455&gt;179,"HSK점수 충족","자격미달"),"자격미달"))))))),IF(P455="C",IF(Q455&gt;599,"TOEIC 충족",IF(R455&gt;226,"New-TEPS 충족",IF(S455&gt;67,"TOEFL 충족",IF(T455&gt;599,"JPT 충족",IF(W455&gt;49,"G-TELP 충족",IF(U455=6,"HSK점수 충족",IF(U455=5,"HSK점수 충족",IF(U455=4,IF(V455&gt;209,"HSK점수 충족","자격미달"),"자격미달")))))))),IF(P455="D",IF(Q455&gt;649,"TOEIC 충족",IF(R455&gt;244,"New-TEPS 충족",IF(S455&gt;73,"TOEFL 충족",IF(T455&gt;649,"JPT 충족",IF(W455&gt;56,"G-TELP 충족",IF(U1396=6,"HSK점수 충족",IF(U1396=5,"HSK점수 충족",IF(U1396=4,IF(V1396&gt;254,"HSK점수 충족","자격미달"),"자격미달")))))))),0))))</f>
        <v>TOEIC 충족</v>
      </c>
      <c r="AC455" s="21"/>
      <c r="AD455" s="4">
        <f>IF(P455="A",VLOOKUP(Q455,[1]교육_어학_경력backdata!$B$3:$C$9,2,1),IF(P455="B",VLOOKUP(Q455,[1]교육_어학_경력backdata!$G$3:$H$9,2,1),IF(P455="C",0,"오류")))</f>
        <v>16</v>
      </c>
      <c r="AE455" s="4">
        <f>IF(P455="A",VLOOKUP(R455,[1]교육_어학_경력backdata!$B$11:$C$17,2,1),IF(P455="B",VLOOKUP(R455,[1]교육_어학_경력backdata!$G$11:$H$17,2,1),IF(P455="C",0,"오류")))</f>
        <v>0</v>
      </c>
      <c r="AF455" s="4">
        <f>IF(P455="A",VLOOKUP(S455,[1]교육_어학_경력backdata!$B$19:$C$25,2,1),IF(P455="B",VLOOKUP(S455,[1]교육_어학_경력backdata!$G$19:$H$25,2,1),IF(P455="C",0,"오류")))</f>
        <v>0</v>
      </c>
      <c r="AG455" s="4">
        <f>IF(P455="A",VLOOKUP(T455,[1]교육_어학_경력backdata!$B$3:$C$9,2,1),IF(P455="B",VLOOKUP(T455,[1]교육_어학_경력backdata!$G$3:$H$9,2,1),IF(P455="C",0,"오류")))</f>
        <v>0</v>
      </c>
      <c r="AH455" s="4">
        <f>IF(P455="A",IF(U455=0,0,IF(U455=4,0,IF(U455=5,VLOOKUP(V455,[1]교육_어학_경력backdata!$B$27:$C$29,2,1),IF(U455=6,VLOOKUP(V455,[1]교육_어학_경력backdata!$B$31:$C$34,2,1))))),IF(P455="B",IF(U455=0,0,IF(U455=4,0,IF(U455=5,VLOOKUP(V455,[1]교육_어학_경력backdata!$G$27:$H$31,2,1),IF(U455=6,VLOOKUP(V455,[1]교육_어학_경력backdata!$G$33:$H$34,2,1))))),IF(CT455="C",0,"오류")))</f>
        <v>0</v>
      </c>
      <c r="AI455" s="4">
        <f>IF(P455="A",VLOOKUP(W455,[1]교육_어학_경력backdata!$B$36:$C$42,2,1),IF(P455="B",VLOOKUP(W455,[1]교육_어학_경력backdata!$G$36:$H$42,2,1),IF(P455="C",0,"오류")))</f>
        <v>0</v>
      </c>
      <c r="AJ455" s="4">
        <f>SUM(AD455:AI455)</f>
        <v>16</v>
      </c>
      <c r="AK455" s="4">
        <f>_xlfn.MAXIFS(AJ:AJ,B:B,B455)</f>
        <v>16</v>
      </c>
      <c r="AL455" s="4"/>
      <c r="AM455" s="21"/>
      <c r="AN455" s="4"/>
      <c r="AO455" s="4"/>
    </row>
    <row r="456" spans="1:41" x14ac:dyDescent="0.4">
      <c r="A456" s="3">
        <f>IF(B455=B456,A455,A455+1)</f>
        <v>422</v>
      </c>
      <c r="B456" s="3" t="s">
        <v>4127</v>
      </c>
      <c r="C456" s="3" t="s">
        <v>4126</v>
      </c>
      <c r="D456" s="3" t="s">
        <v>3044</v>
      </c>
      <c r="E456" s="3" t="s">
        <v>3043</v>
      </c>
      <c r="F456" s="3">
        <f>IF(B456=B455,F455+1,1)</f>
        <v>1</v>
      </c>
      <c r="G456" s="3" t="s">
        <v>6384</v>
      </c>
      <c r="H456" s="3" t="s">
        <v>6379</v>
      </c>
      <c r="I456" s="3" t="s">
        <v>6378</v>
      </c>
      <c r="J456" s="3" t="s">
        <v>6428</v>
      </c>
      <c r="K456" s="3"/>
      <c r="L456" s="3" t="s">
        <v>6623</v>
      </c>
      <c r="M456" s="3" t="s">
        <v>7111</v>
      </c>
      <c r="P456" s="3" t="s">
        <v>2434</v>
      </c>
      <c r="Q456" s="3">
        <f>IF(H456="TOEIC",VALUE(L456),0)</f>
        <v>860</v>
      </c>
      <c r="R456" s="3">
        <f>IF(H456="NEW TEPS",VALUE(L456),0)</f>
        <v>0</v>
      </c>
      <c r="S456" s="3">
        <f>IF(H456="TOEFL(ibt)",VALUE(L456),0)</f>
        <v>0</v>
      </c>
      <c r="T456" s="3">
        <f>IF(H456="JPT",VALUE(L456),0)</f>
        <v>0</v>
      </c>
      <c r="U456" s="3">
        <f>IF(H456="HSK",VALUE(K456),0)</f>
        <v>0</v>
      </c>
      <c r="V456" s="3">
        <f>IF(H456="HSK",VALUE(L456),0)</f>
        <v>0</v>
      </c>
      <c r="W456" s="3">
        <f>IF(H456="G-TELP Level2",VALUE(L456),0)</f>
        <v>0</v>
      </c>
      <c r="X456" s="3">
        <f>IF(P456="A",IF(Q456&gt;849,1,IF(R456&gt;335,1,IF(S456&gt;97,1,IF(T456&gt;849,1,IF(W456&gt;82,1,IF(U456=6,1,IF(U456=5,IF(V456&gt;254,1,0),0))))))),IF(P456="B",IF(Q456&gt;699,1,IF(R456&gt;263,1,IF(S456&gt;78,1,IF(T456&gt;699,1,IF(W456&gt;63,1,IF(U456=6,1,IF(U456=5,IF(V456&gt;179,1,0),0))))))),IF(P456="C",IF(Q456&gt;599,1,IF(R456&gt;226,1,IF(S456&gt;67,1,IF(T456&gt;599,1,IF(W456&gt;49,1,IF(U456=6,1,IF(U456=5,1,IF(U456=4,IF(V456&gt;209,1,0),0)))))))),IF(P456="D",IF(Q456&gt;649,1,IF(R456&gt;244,1,IF(S456&gt;73,1,IF(T456&gt;649,1,IF(W456&gt;56,1,IF(U456=6,1,IF(U456=5,1,IF(U456=4,IF(V456&gt;254,1,0),0)))))))),0))))</f>
        <v>1</v>
      </c>
      <c r="Y456" s="3">
        <f>SUMIF(B:B,B456,X:X)</f>
        <v>1</v>
      </c>
      <c r="Z456" s="3" t="str">
        <f>IF(Y456&gt;0,"어학 충족","자격미달")</f>
        <v>어학 충족</v>
      </c>
      <c r="AA456" s="3"/>
      <c r="AB456" s="3" t="str">
        <f>IF(P456="A",IF(Q456&gt;849,"TOEIC 충족",IF(R456&gt;335,"New-TEPS 충족",IF(S456&gt;97,"TOEFL 충족",IF(T456&gt;849,"JPT 충족",IF(W456&gt;82,"G-TELP 충족",IF(U456=6,"HSK점수 충족",IF(U456=5,IF(V456&gt;254,"HSK점수 충족","자격미달"),"자격미달"))))))),IF(P456="B",IF(Q456&gt;699,"TOEIC 충족",IF(R456&gt;263,"New-TEPS 충족",IF(S456&gt;78,"TOEFL 충족",IF(T456&gt;699,"JPT 충족",IF(W456&gt;63,"G-TELP 충족",IF(U456=6,"HSK점수 충족",IF(U456=5,IF(V456&gt;179,"HSK점수 충족","자격미달"),"자격미달"))))))),IF(P456="C",IF(Q456&gt;599,"TOEIC 충족",IF(R456&gt;226,"New-TEPS 충족",IF(S456&gt;67,"TOEFL 충족",IF(T456&gt;599,"JPT 충족",IF(W456&gt;49,"G-TELP 충족",IF(U456=6,"HSK점수 충족",IF(U456=5,"HSK점수 충족",IF(U456=4,IF(V456&gt;209,"HSK점수 충족","자격미달"),"자격미달")))))))),IF(P456="D",IF(Q456&gt;649,"TOEIC 충족",IF(R456&gt;244,"New-TEPS 충족",IF(S456&gt;73,"TOEFL 충족",IF(T456&gt;649,"JPT 충족",IF(W456&gt;56,"G-TELP 충족",IF(U1397=6,"HSK점수 충족",IF(U1397=5,"HSK점수 충족",IF(U1397=4,IF(V1397&gt;254,"HSK점수 충족","자격미달"),"자격미달")))))))),0))))</f>
        <v>TOEIC 충족</v>
      </c>
      <c r="AC456" s="21"/>
      <c r="AD456" s="3">
        <f>IF(P456="A",VLOOKUP(Q456,[1]교육_어학_경력backdata!$B$3:$C$9,2,1),IF(P456="B",VLOOKUP(Q456,[1]교육_어학_경력backdata!$G$3:$H$9,2,1),IF(P456="C",0,"오류")))</f>
        <v>12</v>
      </c>
      <c r="AE456" s="3">
        <f>IF(P456="A",VLOOKUP(R456,[1]교육_어학_경력backdata!$B$11:$C$17,2,1),IF(P456="B",VLOOKUP(R456,[1]교육_어학_경력backdata!$G$11:$H$17,2,1),IF(P456="C",0,"오류")))</f>
        <v>0</v>
      </c>
      <c r="AF456" s="3">
        <f>IF(P456="A",VLOOKUP(S456,[1]교육_어학_경력backdata!$B$19:$C$25,2,1),IF(P456="B",VLOOKUP(S456,[1]교육_어학_경력backdata!$G$19:$H$25,2,1),IF(P456="C",0,"오류")))</f>
        <v>0</v>
      </c>
      <c r="AG456" s="3">
        <f>IF(P456="A",VLOOKUP(T456,[1]교육_어학_경력backdata!$B$3:$C$9,2,1),IF(P456="B",VLOOKUP(T456,[1]교육_어학_경력backdata!$G$3:$H$9,2,1),IF(P456="C",0,"오류")))</f>
        <v>0</v>
      </c>
      <c r="AH456" s="3">
        <f>IF(P456="A",IF(U456=0,0,IF(U456=4,0,IF(U456=5,VLOOKUP(V456,[1]교육_어학_경력backdata!$B$27:$C$29,2,1),IF(U456=6,VLOOKUP(V456,[1]교육_어학_경력backdata!$B$31:$C$34,2,1))))),IF(P456="B",IF(U456=0,0,IF(U456=4,0,IF(U456=5,VLOOKUP(V456,[1]교육_어학_경력backdata!$G$27:$H$31,2,1),IF(U456=6,VLOOKUP(V456,[1]교육_어학_경력backdata!$G$33:$H$34,2,1))))),IF(CT456="C",0,"오류")))</f>
        <v>0</v>
      </c>
      <c r="AI456" s="3">
        <f>IF(P456="A",VLOOKUP(W456,[1]교육_어학_경력backdata!$B$36:$C$42,2,1),IF(P456="B",VLOOKUP(W456,[1]교육_어학_경력backdata!$G$36:$H$42,2,1),IF(P456="C",0,"오류")))</f>
        <v>0</v>
      </c>
      <c r="AJ456" s="3">
        <f>SUM(AD456:AI456)</f>
        <v>12</v>
      </c>
      <c r="AK456" s="3">
        <f>_xlfn.MAXIFS(AJ:AJ,B:B,B456)</f>
        <v>12</v>
      </c>
      <c r="AL456" s="3"/>
      <c r="AM456" s="21"/>
      <c r="AN456" s="3"/>
      <c r="AO456" s="3"/>
    </row>
    <row r="457" spans="1:41" x14ac:dyDescent="0.4">
      <c r="A457" s="4">
        <f>IF(B456=B457,A456,A456+1)</f>
        <v>423</v>
      </c>
      <c r="B457" s="4" t="s">
        <v>4124</v>
      </c>
      <c r="C457" s="4" t="s">
        <v>4123</v>
      </c>
      <c r="D457" s="4" t="s">
        <v>3044</v>
      </c>
      <c r="E457" s="4" t="s">
        <v>3043</v>
      </c>
      <c r="F457" s="4">
        <f>IF(B457=B456,F456+1,1)</f>
        <v>1</v>
      </c>
      <c r="G457" s="4" t="s">
        <v>6384</v>
      </c>
      <c r="H457" s="4" t="s">
        <v>6419</v>
      </c>
      <c r="I457" s="4" t="s">
        <v>6418</v>
      </c>
      <c r="J457" s="4" t="s">
        <v>6515</v>
      </c>
      <c r="K457" s="4"/>
      <c r="L457" s="4" t="s">
        <v>7110</v>
      </c>
      <c r="M457" s="4" t="s">
        <v>7109</v>
      </c>
      <c r="P457" s="4" t="s">
        <v>2434</v>
      </c>
      <c r="Q457" s="4">
        <f>IF(H457="TOEIC",VALUE(L457),0)</f>
        <v>0</v>
      </c>
      <c r="R457" s="4">
        <f>IF(H457="NEW TEPS",VALUE(L457),0)</f>
        <v>0</v>
      </c>
      <c r="S457" s="4">
        <f>IF(H457="TOEFL(ibt)",VALUE(L457),0)</f>
        <v>0</v>
      </c>
      <c r="T457" s="4">
        <f>IF(H457="JPT",VALUE(L457),0)</f>
        <v>0</v>
      </c>
      <c r="U457" s="4">
        <f>IF(H457="HSK",VALUE(K457),0)</f>
        <v>0</v>
      </c>
      <c r="V457" s="4">
        <f>IF(H457="HSK",VALUE(L457),0)</f>
        <v>0</v>
      </c>
      <c r="W457" s="4">
        <f>IF(H457="G-TELP Level2",VALUE(L457),0)</f>
        <v>84</v>
      </c>
      <c r="X457" s="4">
        <f>IF(P457="A",IF(Q457&gt;849,1,IF(R457&gt;335,1,IF(S457&gt;97,1,IF(T457&gt;849,1,IF(W457&gt;82,1,IF(U457=6,1,IF(U457=5,IF(V457&gt;254,1,0),0))))))),IF(P457="B",IF(Q457&gt;699,1,IF(R457&gt;263,1,IF(S457&gt;78,1,IF(T457&gt;699,1,IF(W457&gt;63,1,IF(U457=6,1,IF(U457=5,IF(V457&gt;179,1,0),0))))))),IF(P457="C",IF(Q457&gt;599,1,IF(R457&gt;226,1,IF(S457&gt;67,1,IF(T457&gt;599,1,IF(W457&gt;49,1,IF(U457=6,1,IF(U457=5,1,IF(U457=4,IF(V457&gt;209,1,0),0)))))))),IF(P457="D",IF(Q457&gt;649,1,IF(R457&gt;244,1,IF(S457&gt;73,1,IF(T457&gt;649,1,IF(W457&gt;56,1,IF(U457=6,1,IF(U457=5,1,IF(U457=4,IF(V457&gt;254,1,0),0)))))))),0))))</f>
        <v>1</v>
      </c>
      <c r="Y457" s="4">
        <f>SUMIF(B:B,B457,X:X)</f>
        <v>1</v>
      </c>
      <c r="Z457" s="4" t="str">
        <f>IF(Y457&gt;0,"어학 충족","자격미달")</f>
        <v>어학 충족</v>
      </c>
      <c r="AA457" s="4"/>
      <c r="AB457" s="4" t="str">
        <f>IF(P457="A",IF(Q457&gt;849,"TOEIC 충족",IF(R457&gt;335,"New-TEPS 충족",IF(S457&gt;97,"TOEFL 충족",IF(T457&gt;849,"JPT 충족",IF(W457&gt;82,"G-TELP 충족",IF(U457=6,"HSK점수 충족",IF(U457=5,IF(V457&gt;254,"HSK점수 충족","자격미달"),"자격미달"))))))),IF(P457="B",IF(Q457&gt;699,"TOEIC 충족",IF(R457&gt;263,"New-TEPS 충족",IF(S457&gt;78,"TOEFL 충족",IF(T457&gt;699,"JPT 충족",IF(W457&gt;63,"G-TELP 충족",IF(U457=6,"HSK점수 충족",IF(U457=5,IF(V457&gt;179,"HSK점수 충족","자격미달"),"자격미달"))))))),IF(P457="C",IF(Q457&gt;599,"TOEIC 충족",IF(R457&gt;226,"New-TEPS 충족",IF(S457&gt;67,"TOEFL 충족",IF(T457&gt;599,"JPT 충족",IF(W457&gt;49,"G-TELP 충족",IF(U457=6,"HSK점수 충족",IF(U457=5,"HSK점수 충족",IF(U457=4,IF(V457&gt;209,"HSK점수 충족","자격미달"),"자격미달")))))))),IF(P457="D",IF(Q457&gt;649,"TOEIC 충족",IF(R457&gt;244,"New-TEPS 충족",IF(S457&gt;73,"TOEFL 충족",IF(T457&gt;649,"JPT 충족",IF(W457&gt;56,"G-TELP 충족",IF(U1398=6,"HSK점수 충족",IF(U1398=5,"HSK점수 충족",IF(U1398=4,IF(V1398&gt;254,"HSK점수 충족","자격미달"),"자격미달")))))))),0))))</f>
        <v>G-TELP 충족</v>
      </c>
      <c r="AC457" s="21"/>
      <c r="AD457" s="4">
        <f>IF(P457="A",VLOOKUP(Q457,[1]교육_어학_경력backdata!$B$3:$C$9,2,1),IF(P457="B",VLOOKUP(Q457,[1]교육_어학_경력backdata!$G$3:$H$9,2,1),IF(P457="C",0,"오류")))</f>
        <v>0</v>
      </c>
      <c r="AE457" s="4">
        <f>IF(P457="A",VLOOKUP(R457,[1]교육_어학_경력backdata!$B$11:$C$17,2,1),IF(P457="B",VLOOKUP(R457,[1]교육_어학_경력backdata!$G$11:$H$17,2,1),IF(P457="C",0,"오류")))</f>
        <v>0</v>
      </c>
      <c r="AF457" s="4">
        <f>IF(P457="A",VLOOKUP(S457,[1]교육_어학_경력backdata!$B$19:$C$25,2,1),IF(P457="B",VLOOKUP(S457,[1]교육_어학_경력backdata!$G$19:$H$25,2,1),IF(P457="C",0,"오류")))</f>
        <v>0</v>
      </c>
      <c r="AG457" s="4">
        <f>IF(P457="A",VLOOKUP(T457,[1]교육_어학_경력backdata!$B$3:$C$9,2,1),IF(P457="B",VLOOKUP(T457,[1]교육_어학_경력backdata!$G$3:$H$9,2,1),IF(P457="C",0,"오류")))</f>
        <v>0</v>
      </c>
      <c r="AH457" s="4">
        <f>IF(P457="A",IF(U457=0,0,IF(U457=4,0,IF(U457=5,VLOOKUP(V457,[1]교육_어학_경력backdata!$B$27:$C$29,2,1),IF(U457=6,VLOOKUP(V457,[1]교육_어학_경력backdata!$B$31:$C$34,2,1))))),IF(P457="B",IF(U457=0,0,IF(U457=4,0,IF(U457=5,VLOOKUP(V457,[1]교육_어학_경력backdata!$G$27:$H$31,2,1),IF(U457=6,VLOOKUP(V457,[1]교육_어학_경력backdata!$G$33:$H$34,2,1))))),IF(CT457="C",0,"오류")))</f>
        <v>0</v>
      </c>
      <c r="AI457" s="4">
        <f>IF(P457="A",VLOOKUP(W457,[1]교육_어학_경력backdata!$B$36:$C$42,2,1),IF(P457="B",VLOOKUP(W457,[1]교육_어학_경력backdata!$G$36:$H$42,2,1),IF(P457="C",0,"오류")))</f>
        <v>12</v>
      </c>
      <c r="AJ457" s="4">
        <f>SUM(AD457:AI457)</f>
        <v>12</v>
      </c>
      <c r="AK457" s="4">
        <f>_xlfn.MAXIFS(AJ:AJ,B:B,B457)</f>
        <v>12</v>
      </c>
      <c r="AL457" s="4"/>
      <c r="AM457" s="21"/>
      <c r="AN457" s="4"/>
      <c r="AO457" s="4"/>
    </row>
    <row r="458" spans="1:41" x14ac:dyDescent="0.4">
      <c r="A458" s="3">
        <f>IF(B457=B458,A457,A457+1)</f>
        <v>424</v>
      </c>
      <c r="B458" s="3" t="s">
        <v>4119</v>
      </c>
      <c r="C458" s="3" t="s">
        <v>4118</v>
      </c>
      <c r="D458" s="3" t="s">
        <v>3044</v>
      </c>
      <c r="E458" s="3" t="s">
        <v>3043</v>
      </c>
      <c r="F458" s="3">
        <f>IF(B458=B457,F457+1,1)</f>
        <v>1</v>
      </c>
      <c r="G458" s="3" t="s">
        <v>6384</v>
      </c>
      <c r="H458" s="3" t="s">
        <v>6379</v>
      </c>
      <c r="I458" s="3" t="s">
        <v>6378</v>
      </c>
      <c r="J458" s="3" t="s">
        <v>6658</v>
      </c>
      <c r="K458" s="3"/>
      <c r="L458" s="3" t="s">
        <v>6492</v>
      </c>
      <c r="M458" s="3" t="s">
        <v>7108</v>
      </c>
      <c r="P458" s="3" t="s">
        <v>2434</v>
      </c>
      <c r="Q458" s="3">
        <f>IF(H458="TOEIC",VALUE(L458),0)</f>
        <v>855</v>
      </c>
      <c r="R458" s="3">
        <f>IF(H458="NEW TEPS",VALUE(L458),0)</f>
        <v>0</v>
      </c>
      <c r="S458" s="3">
        <f>IF(H458="TOEFL(ibt)",VALUE(L458),0)</f>
        <v>0</v>
      </c>
      <c r="T458" s="3">
        <f>IF(H458="JPT",VALUE(L458),0)</f>
        <v>0</v>
      </c>
      <c r="U458" s="3">
        <f>IF(H458="HSK",VALUE(K458),0)</f>
        <v>0</v>
      </c>
      <c r="V458" s="3">
        <f>IF(H458="HSK",VALUE(L458),0)</f>
        <v>0</v>
      </c>
      <c r="W458" s="3">
        <f>IF(H458="G-TELP Level2",VALUE(L458),0)</f>
        <v>0</v>
      </c>
      <c r="X458" s="3">
        <f>IF(P458="A",IF(Q458&gt;849,1,IF(R458&gt;335,1,IF(S458&gt;97,1,IF(T458&gt;849,1,IF(W458&gt;82,1,IF(U458=6,1,IF(U458=5,IF(V458&gt;254,1,0),0))))))),IF(P458="B",IF(Q458&gt;699,1,IF(R458&gt;263,1,IF(S458&gt;78,1,IF(T458&gt;699,1,IF(W458&gt;63,1,IF(U458=6,1,IF(U458=5,IF(V458&gt;179,1,0),0))))))),IF(P458="C",IF(Q458&gt;599,1,IF(R458&gt;226,1,IF(S458&gt;67,1,IF(T458&gt;599,1,IF(W458&gt;49,1,IF(U458=6,1,IF(U458=5,1,IF(U458=4,IF(V458&gt;209,1,0),0)))))))),IF(P458="D",IF(Q458&gt;649,1,IF(R458&gt;244,1,IF(S458&gt;73,1,IF(T458&gt;649,1,IF(W458&gt;56,1,IF(U458=6,1,IF(U458=5,1,IF(U458=4,IF(V458&gt;254,1,0),0)))))))),0))))</f>
        <v>1</v>
      </c>
      <c r="Y458" s="3">
        <f>SUMIF(B:B,B458,X:X)</f>
        <v>1</v>
      </c>
      <c r="Z458" s="3" t="str">
        <f>IF(Y458&gt;0,"어학 충족","자격미달")</f>
        <v>어학 충족</v>
      </c>
      <c r="AA458" s="3"/>
      <c r="AB458" s="3" t="str">
        <f>IF(P458="A",IF(Q458&gt;849,"TOEIC 충족",IF(R458&gt;335,"New-TEPS 충족",IF(S458&gt;97,"TOEFL 충족",IF(T458&gt;849,"JPT 충족",IF(W458&gt;82,"G-TELP 충족",IF(U458=6,"HSK점수 충족",IF(U458=5,IF(V458&gt;254,"HSK점수 충족","자격미달"),"자격미달"))))))),IF(P458="B",IF(Q458&gt;699,"TOEIC 충족",IF(R458&gt;263,"New-TEPS 충족",IF(S458&gt;78,"TOEFL 충족",IF(T458&gt;699,"JPT 충족",IF(W458&gt;63,"G-TELP 충족",IF(U458=6,"HSK점수 충족",IF(U458=5,IF(V458&gt;179,"HSK점수 충족","자격미달"),"자격미달"))))))),IF(P458="C",IF(Q458&gt;599,"TOEIC 충족",IF(R458&gt;226,"New-TEPS 충족",IF(S458&gt;67,"TOEFL 충족",IF(T458&gt;599,"JPT 충족",IF(W458&gt;49,"G-TELP 충족",IF(U458=6,"HSK점수 충족",IF(U458=5,"HSK점수 충족",IF(U458=4,IF(V458&gt;209,"HSK점수 충족","자격미달"),"자격미달")))))))),IF(P458="D",IF(Q458&gt;649,"TOEIC 충족",IF(R458&gt;244,"New-TEPS 충족",IF(S458&gt;73,"TOEFL 충족",IF(T458&gt;649,"JPT 충족",IF(W458&gt;56,"G-TELP 충족",IF(U1399=6,"HSK점수 충족",IF(U1399=5,"HSK점수 충족",IF(U1399=4,IF(V1399&gt;254,"HSK점수 충족","자격미달"),"자격미달")))))))),0))))</f>
        <v>TOEIC 충족</v>
      </c>
      <c r="AC458" s="21"/>
      <c r="AD458" s="3">
        <f>IF(P458="A",VLOOKUP(Q458,[1]교육_어학_경력backdata!$B$3:$C$9,2,1),IF(P458="B",VLOOKUP(Q458,[1]교육_어학_경력backdata!$G$3:$H$9,2,1),IF(P458="C",0,"오류")))</f>
        <v>12</v>
      </c>
      <c r="AE458" s="3">
        <f>IF(P458="A",VLOOKUP(R458,[1]교육_어학_경력backdata!$B$11:$C$17,2,1),IF(P458="B",VLOOKUP(R458,[1]교육_어학_경력backdata!$G$11:$H$17,2,1),IF(P458="C",0,"오류")))</f>
        <v>0</v>
      </c>
      <c r="AF458" s="3">
        <f>IF(P458="A",VLOOKUP(S458,[1]교육_어학_경력backdata!$B$19:$C$25,2,1),IF(P458="B",VLOOKUP(S458,[1]교육_어학_경력backdata!$G$19:$H$25,2,1),IF(P458="C",0,"오류")))</f>
        <v>0</v>
      </c>
      <c r="AG458" s="3">
        <f>IF(P458="A",VLOOKUP(T458,[1]교육_어학_경력backdata!$B$3:$C$9,2,1),IF(P458="B",VLOOKUP(T458,[1]교육_어학_경력backdata!$G$3:$H$9,2,1),IF(P458="C",0,"오류")))</f>
        <v>0</v>
      </c>
      <c r="AH458" s="3">
        <f>IF(P458="A",IF(U458=0,0,IF(U458=4,0,IF(U458=5,VLOOKUP(V458,[1]교육_어학_경력backdata!$B$27:$C$29,2,1),IF(U458=6,VLOOKUP(V458,[1]교육_어학_경력backdata!$B$31:$C$34,2,1))))),IF(P458="B",IF(U458=0,0,IF(U458=4,0,IF(U458=5,VLOOKUP(V458,[1]교육_어학_경력backdata!$G$27:$H$31,2,1),IF(U458=6,VLOOKUP(V458,[1]교육_어학_경력backdata!$G$33:$H$34,2,1))))),IF(CT458="C",0,"오류")))</f>
        <v>0</v>
      </c>
      <c r="AI458" s="3">
        <f>IF(P458="A",VLOOKUP(W458,[1]교육_어학_경력backdata!$B$36:$C$42,2,1),IF(P458="B",VLOOKUP(W458,[1]교육_어학_경력backdata!$G$36:$H$42,2,1),IF(P458="C",0,"오류")))</f>
        <v>0</v>
      </c>
      <c r="AJ458" s="3">
        <f>SUM(AD458:AI458)</f>
        <v>12</v>
      </c>
      <c r="AK458" s="3">
        <f>_xlfn.MAXIFS(AJ:AJ,B:B,B458)</f>
        <v>12</v>
      </c>
      <c r="AL458" s="3"/>
      <c r="AM458" s="21"/>
      <c r="AN458" s="3"/>
      <c r="AO458" s="3"/>
    </row>
    <row r="459" spans="1:41" x14ac:dyDescent="0.4">
      <c r="A459" s="4">
        <f>IF(B458=B459,A458,A458+1)</f>
        <v>425</v>
      </c>
      <c r="B459" s="4" t="s">
        <v>4114</v>
      </c>
      <c r="C459" s="4" t="s">
        <v>4113</v>
      </c>
      <c r="D459" s="4" t="s">
        <v>3044</v>
      </c>
      <c r="E459" s="4" t="s">
        <v>3043</v>
      </c>
      <c r="F459" s="4">
        <f>IF(B459=B458,F458+1,1)</f>
        <v>1</v>
      </c>
      <c r="G459" s="4" t="s">
        <v>6380</v>
      </c>
      <c r="H459" s="4" t="s">
        <v>6379</v>
      </c>
      <c r="I459" s="4" t="s">
        <v>6378</v>
      </c>
      <c r="J459" s="4" t="s">
        <v>6708</v>
      </c>
      <c r="K459" s="4"/>
      <c r="L459" s="4" t="s">
        <v>6492</v>
      </c>
      <c r="M459" s="4" t="s">
        <v>7107</v>
      </c>
      <c r="P459" s="4" t="s">
        <v>2434</v>
      </c>
      <c r="Q459" s="4">
        <f>IF(H459="TOEIC",VALUE(L459),0)</f>
        <v>855</v>
      </c>
      <c r="R459" s="4">
        <f>IF(H459="NEW TEPS",VALUE(L459),0)</f>
        <v>0</v>
      </c>
      <c r="S459" s="4">
        <f>IF(H459="TOEFL(ibt)",VALUE(L459),0)</f>
        <v>0</v>
      </c>
      <c r="T459" s="4">
        <f>IF(H459="JPT",VALUE(L459),0)</f>
        <v>0</v>
      </c>
      <c r="U459" s="4">
        <f>IF(H459="HSK",VALUE(K459),0)</f>
        <v>0</v>
      </c>
      <c r="V459" s="4">
        <f>IF(H459="HSK",VALUE(L459),0)</f>
        <v>0</v>
      </c>
      <c r="W459" s="4">
        <f>IF(H459="G-TELP Level2",VALUE(L459),0)</f>
        <v>0</v>
      </c>
      <c r="X459" s="4">
        <f>IF(P459="A",IF(Q459&gt;849,1,IF(R459&gt;335,1,IF(S459&gt;97,1,IF(T459&gt;849,1,IF(W459&gt;82,1,IF(U459=6,1,IF(U459=5,IF(V459&gt;254,1,0),0))))))),IF(P459="B",IF(Q459&gt;699,1,IF(R459&gt;263,1,IF(S459&gt;78,1,IF(T459&gt;699,1,IF(W459&gt;63,1,IF(U459=6,1,IF(U459=5,IF(V459&gt;179,1,0),0))))))),IF(P459="C",IF(Q459&gt;599,1,IF(R459&gt;226,1,IF(S459&gt;67,1,IF(T459&gt;599,1,IF(W459&gt;49,1,IF(U459=6,1,IF(U459=5,1,IF(U459=4,IF(V459&gt;209,1,0),0)))))))),IF(P459="D",IF(Q459&gt;649,1,IF(R459&gt;244,1,IF(S459&gt;73,1,IF(T459&gt;649,1,IF(W459&gt;56,1,IF(U459=6,1,IF(U459=5,1,IF(U459=4,IF(V459&gt;254,1,0),0)))))))),0))))</f>
        <v>1</v>
      </c>
      <c r="Y459" s="4">
        <f>SUMIF(B:B,B459,X:X)</f>
        <v>1</v>
      </c>
      <c r="Z459" s="4" t="str">
        <f>IF(Y459&gt;0,"어학 충족","자격미달")</f>
        <v>어학 충족</v>
      </c>
      <c r="AA459" s="4"/>
      <c r="AB459" s="4" t="str">
        <f>IF(P459="A",IF(Q459&gt;849,"TOEIC 충족",IF(R459&gt;335,"New-TEPS 충족",IF(S459&gt;97,"TOEFL 충족",IF(T459&gt;849,"JPT 충족",IF(W459&gt;82,"G-TELP 충족",IF(U459=6,"HSK점수 충족",IF(U459=5,IF(V459&gt;254,"HSK점수 충족","자격미달"),"자격미달"))))))),IF(P459="B",IF(Q459&gt;699,"TOEIC 충족",IF(R459&gt;263,"New-TEPS 충족",IF(S459&gt;78,"TOEFL 충족",IF(T459&gt;699,"JPT 충족",IF(W459&gt;63,"G-TELP 충족",IF(U459=6,"HSK점수 충족",IF(U459=5,IF(V459&gt;179,"HSK점수 충족","자격미달"),"자격미달"))))))),IF(P459="C",IF(Q459&gt;599,"TOEIC 충족",IF(R459&gt;226,"New-TEPS 충족",IF(S459&gt;67,"TOEFL 충족",IF(T459&gt;599,"JPT 충족",IF(W459&gt;49,"G-TELP 충족",IF(U459=6,"HSK점수 충족",IF(U459=5,"HSK점수 충족",IF(U459=4,IF(V459&gt;209,"HSK점수 충족","자격미달"),"자격미달")))))))),IF(P459="D",IF(Q459&gt;649,"TOEIC 충족",IF(R459&gt;244,"New-TEPS 충족",IF(S459&gt;73,"TOEFL 충족",IF(T459&gt;649,"JPT 충족",IF(W459&gt;56,"G-TELP 충족",IF(U1400=6,"HSK점수 충족",IF(U1400=5,"HSK점수 충족",IF(U1400=4,IF(V1400&gt;254,"HSK점수 충족","자격미달"),"자격미달")))))))),0))))</f>
        <v>TOEIC 충족</v>
      </c>
      <c r="AC459" s="21"/>
      <c r="AD459" s="4">
        <f>IF(P459="A",VLOOKUP(Q459,[1]교육_어학_경력backdata!$B$3:$C$9,2,1),IF(P459="B",VLOOKUP(Q459,[1]교육_어학_경력backdata!$G$3:$H$9,2,1),IF(P459="C",0,"오류")))</f>
        <v>12</v>
      </c>
      <c r="AE459" s="4">
        <f>IF(P459="A",VLOOKUP(R459,[1]교육_어학_경력backdata!$B$11:$C$17,2,1),IF(P459="B",VLOOKUP(R459,[1]교육_어학_경력backdata!$G$11:$H$17,2,1),IF(P459="C",0,"오류")))</f>
        <v>0</v>
      </c>
      <c r="AF459" s="4">
        <f>IF(P459="A",VLOOKUP(S459,[1]교육_어학_경력backdata!$B$19:$C$25,2,1),IF(P459="B",VLOOKUP(S459,[1]교육_어학_경력backdata!$G$19:$H$25,2,1),IF(P459="C",0,"오류")))</f>
        <v>0</v>
      </c>
      <c r="AG459" s="4">
        <f>IF(P459="A",VLOOKUP(T459,[1]교육_어학_경력backdata!$B$3:$C$9,2,1),IF(P459="B",VLOOKUP(T459,[1]교육_어학_경력backdata!$G$3:$H$9,2,1),IF(P459="C",0,"오류")))</f>
        <v>0</v>
      </c>
      <c r="AH459" s="4">
        <f>IF(P459="A",IF(U459=0,0,IF(U459=4,0,IF(U459=5,VLOOKUP(V459,[1]교육_어학_경력backdata!$B$27:$C$29,2,1),IF(U459=6,VLOOKUP(V459,[1]교육_어학_경력backdata!$B$31:$C$34,2,1))))),IF(P459="B",IF(U459=0,0,IF(U459=4,0,IF(U459=5,VLOOKUP(V459,[1]교육_어학_경력backdata!$G$27:$H$31,2,1),IF(U459=6,VLOOKUP(V459,[1]교육_어학_경력backdata!$G$33:$H$34,2,1))))),IF(CT459="C",0,"오류")))</f>
        <v>0</v>
      </c>
      <c r="AI459" s="4">
        <f>IF(P459="A",VLOOKUP(W459,[1]교육_어학_경력backdata!$B$36:$C$42,2,1),IF(P459="B",VLOOKUP(W459,[1]교육_어학_경력backdata!$G$36:$H$42,2,1),IF(P459="C",0,"오류")))</f>
        <v>0</v>
      </c>
      <c r="AJ459" s="4">
        <f>SUM(AD459:AI459)</f>
        <v>12</v>
      </c>
      <c r="AK459" s="4">
        <f>_xlfn.MAXIFS(AJ:AJ,B:B,B459)</f>
        <v>12</v>
      </c>
      <c r="AL459" s="4"/>
      <c r="AM459" s="21"/>
      <c r="AN459" s="4"/>
      <c r="AO459" s="4"/>
    </row>
    <row r="460" spans="1:41" x14ac:dyDescent="0.4">
      <c r="A460" s="3">
        <f>IF(B459=B460,A459,A459+1)</f>
        <v>426</v>
      </c>
      <c r="B460" s="3" t="s">
        <v>4109</v>
      </c>
      <c r="C460" s="3" t="s">
        <v>4108</v>
      </c>
      <c r="D460" s="3" t="s">
        <v>3044</v>
      </c>
      <c r="E460" s="3" t="s">
        <v>3043</v>
      </c>
      <c r="F460" s="3">
        <f>IF(B460=B459,F459+1,1)</f>
        <v>1</v>
      </c>
      <c r="G460" s="3" t="s">
        <v>6380</v>
      </c>
      <c r="H460" s="3" t="s">
        <v>6379</v>
      </c>
      <c r="I460" s="3" t="s">
        <v>6378</v>
      </c>
      <c r="J460" s="3" t="s">
        <v>6529</v>
      </c>
      <c r="K460" s="3"/>
      <c r="L460" s="3" t="s">
        <v>6517</v>
      </c>
      <c r="M460" s="3" t="s">
        <v>7106</v>
      </c>
      <c r="P460" s="3" t="s">
        <v>2434</v>
      </c>
      <c r="Q460" s="3">
        <f>IF(H460="TOEIC",VALUE(L460),0)</f>
        <v>875</v>
      </c>
      <c r="R460" s="3">
        <f>IF(H460="NEW TEPS",VALUE(L460),0)</f>
        <v>0</v>
      </c>
      <c r="S460" s="3">
        <f>IF(H460="TOEFL(ibt)",VALUE(L460),0)</f>
        <v>0</v>
      </c>
      <c r="T460" s="3">
        <f>IF(H460="JPT",VALUE(L460),0)</f>
        <v>0</v>
      </c>
      <c r="U460" s="3">
        <f>IF(H460="HSK",VALUE(K460),0)</f>
        <v>0</v>
      </c>
      <c r="V460" s="3">
        <f>IF(H460="HSK",VALUE(L460),0)</f>
        <v>0</v>
      </c>
      <c r="W460" s="3">
        <f>IF(H460="G-TELP Level2",VALUE(L460),0)</f>
        <v>0</v>
      </c>
      <c r="X460" s="3">
        <f>IF(P460="A",IF(Q460&gt;849,1,IF(R460&gt;335,1,IF(S460&gt;97,1,IF(T460&gt;849,1,IF(W460&gt;82,1,IF(U460=6,1,IF(U460=5,IF(V460&gt;254,1,0),0))))))),IF(P460="B",IF(Q460&gt;699,1,IF(R460&gt;263,1,IF(S460&gt;78,1,IF(T460&gt;699,1,IF(W460&gt;63,1,IF(U460=6,1,IF(U460=5,IF(V460&gt;179,1,0),0))))))),IF(P460="C",IF(Q460&gt;599,1,IF(R460&gt;226,1,IF(S460&gt;67,1,IF(T460&gt;599,1,IF(W460&gt;49,1,IF(U460=6,1,IF(U460=5,1,IF(U460=4,IF(V460&gt;209,1,0),0)))))))),IF(P460="D",IF(Q460&gt;649,1,IF(R460&gt;244,1,IF(S460&gt;73,1,IF(T460&gt;649,1,IF(W460&gt;56,1,IF(U460=6,1,IF(U460=5,1,IF(U460=4,IF(V460&gt;254,1,0),0)))))))),0))))</f>
        <v>1</v>
      </c>
      <c r="Y460" s="3">
        <f>SUMIF(B:B,B460,X:X)</f>
        <v>1</v>
      </c>
      <c r="Z460" s="3" t="str">
        <f>IF(Y460&gt;0,"어학 충족","자격미달")</f>
        <v>어학 충족</v>
      </c>
      <c r="AA460" s="3"/>
      <c r="AB460" s="3" t="str">
        <f>IF(P460="A",IF(Q460&gt;849,"TOEIC 충족",IF(R460&gt;335,"New-TEPS 충족",IF(S460&gt;97,"TOEFL 충족",IF(T460&gt;849,"JPT 충족",IF(W460&gt;82,"G-TELP 충족",IF(U460=6,"HSK점수 충족",IF(U460=5,IF(V460&gt;254,"HSK점수 충족","자격미달"),"자격미달"))))))),IF(P460="B",IF(Q460&gt;699,"TOEIC 충족",IF(R460&gt;263,"New-TEPS 충족",IF(S460&gt;78,"TOEFL 충족",IF(T460&gt;699,"JPT 충족",IF(W460&gt;63,"G-TELP 충족",IF(U460=6,"HSK점수 충족",IF(U460=5,IF(V460&gt;179,"HSK점수 충족","자격미달"),"자격미달"))))))),IF(P460="C",IF(Q460&gt;599,"TOEIC 충족",IF(R460&gt;226,"New-TEPS 충족",IF(S460&gt;67,"TOEFL 충족",IF(T460&gt;599,"JPT 충족",IF(W460&gt;49,"G-TELP 충족",IF(U460=6,"HSK점수 충족",IF(U460=5,"HSK점수 충족",IF(U460=4,IF(V460&gt;209,"HSK점수 충족","자격미달"),"자격미달")))))))),IF(P460="D",IF(Q460&gt;649,"TOEIC 충족",IF(R460&gt;244,"New-TEPS 충족",IF(S460&gt;73,"TOEFL 충족",IF(T460&gt;649,"JPT 충족",IF(W460&gt;56,"G-TELP 충족",IF(U1401=6,"HSK점수 충족",IF(U1401=5,"HSK점수 충족",IF(U1401=4,IF(V1401&gt;254,"HSK점수 충족","자격미달"),"자격미달")))))))),0))))</f>
        <v>TOEIC 충족</v>
      </c>
      <c r="AC460" s="21"/>
      <c r="AD460" s="3">
        <f>IF(P460="A",VLOOKUP(Q460,[1]교육_어학_경력backdata!$B$3:$C$9,2,1),IF(P460="B",VLOOKUP(Q460,[1]교육_어학_경력backdata!$G$3:$H$9,2,1),IF(P460="C",0,"오류")))</f>
        <v>14</v>
      </c>
      <c r="AE460" s="3">
        <f>IF(P460="A",VLOOKUP(R460,[1]교육_어학_경력backdata!$B$11:$C$17,2,1),IF(P460="B",VLOOKUP(R460,[1]교육_어학_경력backdata!$G$11:$H$17,2,1),IF(P460="C",0,"오류")))</f>
        <v>0</v>
      </c>
      <c r="AF460" s="3">
        <f>IF(P460="A",VLOOKUP(S460,[1]교육_어학_경력backdata!$B$19:$C$25,2,1),IF(P460="B",VLOOKUP(S460,[1]교육_어학_경력backdata!$G$19:$H$25,2,1),IF(P460="C",0,"오류")))</f>
        <v>0</v>
      </c>
      <c r="AG460" s="3">
        <f>IF(P460="A",VLOOKUP(T460,[1]교육_어학_경력backdata!$B$3:$C$9,2,1),IF(P460="B",VLOOKUP(T460,[1]교육_어학_경력backdata!$G$3:$H$9,2,1),IF(P460="C",0,"오류")))</f>
        <v>0</v>
      </c>
      <c r="AH460" s="3">
        <f>IF(P460="A",IF(U460=0,0,IF(U460=4,0,IF(U460=5,VLOOKUP(V460,[1]교육_어학_경력backdata!$B$27:$C$29,2,1),IF(U460=6,VLOOKUP(V460,[1]교육_어학_경력backdata!$B$31:$C$34,2,1))))),IF(P460="B",IF(U460=0,0,IF(U460=4,0,IF(U460=5,VLOOKUP(V460,[1]교육_어학_경력backdata!$G$27:$H$31,2,1),IF(U460=6,VLOOKUP(V460,[1]교육_어학_경력backdata!$G$33:$H$34,2,1))))),IF(CT460="C",0,"오류")))</f>
        <v>0</v>
      </c>
      <c r="AI460" s="3">
        <f>IF(P460="A",VLOOKUP(W460,[1]교육_어학_경력backdata!$B$36:$C$42,2,1),IF(P460="B",VLOOKUP(W460,[1]교육_어학_경력backdata!$G$36:$H$42,2,1),IF(P460="C",0,"오류")))</f>
        <v>0</v>
      </c>
      <c r="AJ460" s="3">
        <f>SUM(AD460:AI460)</f>
        <v>14</v>
      </c>
      <c r="AK460" s="3">
        <f>_xlfn.MAXIFS(AJ:AJ,B:B,B460)</f>
        <v>14</v>
      </c>
      <c r="AL460" s="3"/>
      <c r="AM460" s="21"/>
      <c r="AN460" s="3"/>
      <c r="AO460" s="3"/>
    </row>
    <row r="461" spans="1:41" x14ac:dyDescent="0.4">
      <c r="A461" s="4">
        <f>IF(B460=B461,A460,A460+1)</f>
        <v>427</v>
      </c>
      <c r="B461" s="4" t="s">
        <v>4104</v>
      </c>
      <c r="C461" s="4" t="s">
        <v>4103</v>
      </c>
      <c r="D461" s="4" t="s">
        <v>3044</v>
      </c>
      <c r="E461" s="4" t="s">
        <v>3043</v>
      </c>
      <c r="F461" s="4">
        <f>IF(B461=B460,F460+1,1)</f>
        <v>1</v>
      </c>
      <c r="G461" s="4" t="s">
        <v>6384</v>
      </c>
      <c r="H461" s="4" t="s">
        <v>6379</v>
      </c>
      <c r="I461" s="4" t="s">
        <v>6378</v>
      </c>
      <c r="J461" s="4" t="s">
        <v>6542</v>
      </c>
      <c r="K461" s="4"/>
      <c r="L461" s="4" t="s">
        <v>6614</v>
      </c>
      <c r="M461" s="4" t="s">
        <v>7105</v>
      </c>
      <c r="P461" s="4" t="s">
        <v>2434</v>
      </c>
      <c r="Q461" s="4">
        <f>IF(H461="TOEIC",VALUE(L461),0)</f>
        <v>925</v>
      </c>
      <c r="R461" s="4">
        <f>IF(H461="NEW TEPS",VALUE(L461),0)</f>
        <v>0</v>
      </c>
      <c r="S461" s="4">
        <f>IF(H461="TOEFL(ibt)",VALUE(L461),0)</f>
        <v>0</v>
      </c>
      <c r="T461" s="4">
        <f>IF(H461="JPT",VALUE(L461),0)</f>
        <v>0</v>
      </c>
      <c r="U461" s="4">
        <f>IF(H461="HSK",VALUE(K461),0)</f>
        <v>0</v>
      </c>
      <c r="V461" s="4">
        <f>IF(H461="HSK",VALUE(L461),0)</f>
        <v>0</v>
      </c>
      <c r="W461" s="4">
        <f>IF(H461="G-TELP Level2",VALUE(L461),0)</f>
        <v>0</v>
      </c>
      <c r="X461" s="4">
        <f>IF(P461="A",IF(Q461&gt;849,1,IF(R461&gt;335,1,IF(S461&gt;97,1,IF(T461&gt;849,1,IF(W461&gt;82,1,IF(U461=6,1,IF(U461=5,IF(V461&gt;254,1,0),0))))))),IF(P461="B",IF(Q461&gt;699,1,IF(R461&gt;263,1,IF(S461&gt;78,1,IF(T461&gt;699,1,IF(W461&gt;63,1,IF(U461=6,1,IF(U461=5,IF(V461&gt;179,1,0),0))))))),IF(P461="C",IF(Q461&gt;599,1,IF(R461&gt;226,1,IF(S461&gt;67,1,IF(T461&gt;599,1,IF(W461&gt;49,1,IF(U461=6,1,IF(U461=5,1,IF(U461=4,IF(V461&gt;209,1,0),0)))))))),IF(P461="D",IF(Q461&gt;649,1,IF(R461&gt;244,1,IF(S461&gt;73,1,IF(T461&gt;649,1,IF(W461&gt;56,1,IF(U461=6,1,IF(U461=5,1,IF(U461=4,IF(V461&gt;254,1,0),0)))))))),0))))</f>
        <v>1</v>
      </c>
      <c r="Y461" s="4">
        <f>SUMIF(B:B,B461,X:X)</f>
        <v>1</v>
      </c>
      <c r="Z461" s="4" t="str">
        <f>IF(Y461&gt;0,"어학 충족","자격미달")</f>
        <v>어학 충족</v>
      </c>
      <c r="AA461" s="4"/>
      <c r="AB461" s="4" t="str">
        <f>IF(P461="A",IF(Q461&gt;849,"TOEIC 충족",IF(R461&gt;335,"New-TEPS 충족",IF(S461&gt;97,"TOEFL 충족",IF(T461&gt;849,"JPT 충족",IF(W461&gt;82,"G-TELP 충족",IF(U461=6,"HSK점수 충족",IF(U461=5,IF(V461&gt;254,"HSK점수 충족","자격미달"),"자격미달"))))))),IF(P461="B",IF(Q461&gt;699,"TOEIC 충족",IF(R461&gt;263,"New-TEPS 충족",IF(S461&gt;78,"TOEFL 충족",IF(T461&gt;699,"JPT 충족",IF(W461&gt;63,"G-TELP 충족",IF(U461=6,"HSK점수 충족",IF(U461=5,IF(V461&gt;179,"HSK점수 충족","자격미달"),"자격미달"))))))),IF(P461="C",IF(Q461&gt;599,"TOEIC 충족",IF(R461&gt;226,"New-TEPS 충족",IF(S461&gt;67,"TOEFL 충족",IF(T461&gt;599,"JPT 충족",IF(W461&gt;49,"G-TELP 충족",IF(U461=6,"HSK점수 충족",IF(U461=5,"HSK점수 충족",IF(U461=4,IF(V461&gt;209,"HSK점수 충족","자격미달"),"자격미달")))))))),IF(P461="D",IF(Q461&gt;649,"TOEIC 충족",IF(R461&gt;244,"New-TEPS 충족",IF(S461&gt;73,"TOEFL 충족",IF(T461&gt;649,"JPT 충족",IF(W461&gt;56,"G-TELP 충족",IF(U1402=6,"HSK점수 충족",IF(U1402=5,"HSK점수 충족",IF(U1402=4,IF(V1402&gt;254,"HSK점수 충족","자격미달"),"자격미달")))))))),0))))</f>
        <v>TOEIC 충족</v>
      </c>
      <c r="AC461" s="21"/>
      <c r="AD461" s="4">
        <f>IF(P461="A",VLOOKUP(Q461,[1]교육_어학_경력backdata!$B$3:$C$9,2,1),IF(P461="B",VLOOKUP(Q461,[1]교육_어학_경력backdata!$G$3:$H$9,2,1),IF(P461="C",0,"오류")))</f>
        <v>18</v>
      </c>
      <c r="AE461" s="4">
        <f>IF(P461="A",VLOOKUP(R461,[1]교육_어학_경력backdata!$B$11:$C$17,2,1),IF(P461="B",VLOOKUP(R461,[1]교육_어학_경력backdata!$G$11:$H$17,2,1),IF(P461="C",0,"오류")))</f>
        <v>0</v>
      </c>
      <c r="AF461" s="4">
        <f>IF(P461="A",VLOOKUP(S461,[1]교육_어학_경력backdata!$B$19:$C$25,2,1),IF(P461="B",VLOOKUP(S461,[1]교육_어학_경력backdata!$G$19:$H$25,2,1),IF(P461="C",0,"오류")))</f>
        <v>0</v>
      </c>
      <c r="AG461" s="4">
        <f>IF(P461="A",VLOOKUP(T461,[1]교육_어학_경력backdata!$B$3:$C$9,2,1),IF(P461="B",VLOOKUP(T461,[1]교육_어학_경력backdata!$G$3:$H$9,2,1),IF(P461="C",0,"오류")))</f>
        <v>0</v>
      </c>
      <c r="AH461" s="4">
        <f>IF(P461="A",IF(U461=0,0,IF(U461=4,0,IF(U461=5,VLOOKUP(V461,[1]교육_어학_경력backdata!$B$27:$C$29,2,1),IF(U461=6,VLOOKUP(V461,[1]교육_어학_경력backdata!$B$31:$C$34,2,1))))),IF(P461="B",IF(U461=0,0,IF(U461=4,0,IF(U461=5,VLOOKUP(V461,[1]교육_어학_경력backdata!$G$27:$H$31,2,1),IF(U461=6,VLOOKUP(V461,[1]교육_어학_경력backdata!$G$33:$H$34,2,1))))),IF(CT461="C",0,"오류")))</f>
        <v>0</v>
      </c>
      <c r="AI461" s="4">
        <f>IF(P461="A",VLOOKUP(W461,[1]교육_어학_경력backdata!$B$36:$C$42,2,1),IF(P461="B",VLOOKUP(W461,[1]교육_어학_경력backdata!$G$36:$H$42,2,1),IF(P461="C",0,"오류")))</f>
        <v>0</v>
      </c>
      <c r="AJ461" s="4">
        <f>SUM(AD461:AI461)</f>
        <v>18</v>
      </c>
      <c r="AK461" s="4">
        <f>_xlfn.MAXIFS(AJ:AJ,B:B,B461)</f>
        <v>18</v>
      </c>
      <c r="AL461" s="4"/>
      <c r="AM461" s="21"/>
      <c r="AN461" s="4"/>
      <c r="AO461" s="4"/>
    </row>
    <row r="462" spans="1:41" x14ac:dyDescent="0.4">
      <c r="A462" s="3">
        <f>IF(B461=B462,A461,A461+1)</f>
        <v>428</v>
      </c>
      <c r="B462" s="3" t="s">
        <v>4099</v>
      </c>
      <c r="C462" s="3" t="s">
        <v>4098</v>
      </c>
      <c r="D462" s="3" t="s">
        <v>3044</v>
      </c>
      <c r="E462" s="3" t="s">
        <v>3043</v>
      </c>
      <c r="F462" s="3">
        <f>IF(B462=B461,F461+1,1)</f>
        <v>1</v>
      </c>
      <c r="G462" s="3" t="s">
        <v>6380</v>
      </c>
      <c r="H462" s="3" t="s">
        <v>6379</v>
      </c>
      <c r="I462" s="3" t="s">
        <v>6378</v>
      </c>
      <c r="J462" s="3" t="s">
        <v>6410</v>
      </c>
      <c r="K462" s="3"/>
      <c r="L462" s="3" t="s">
        <v>6875</v>
      </c>
      <c r="M462" s="3" t="s">
        <v>7104</v>
      </c>
      <c r="P462" s="3" t="s">
        <v>2434</v>
      </c>
      <c r="Q462" s="3">
        <f>IF(H462="TOEIC",VALUE(L462),0)</f>
        <v>970</v>
      </c>
      <c r="R462" s="3">
        <f>IF(H462="NEW TEPS",VALUE(L462),0)</f>
        <v>0</v>
      </c>
      <c r="S462" s="3">
        <f>IF(H462="TOEFL(ibt)",VALUE(L462),0)</f>
        <v>0</v>
      </c>
      <c r="T462" s="3">
        <f>IF(H462="JPT",VALUE(L462),0)</f>
        <v>0</v>
      </c>
      <c r="U462" s="3">
        <f>IF(H462="HSK",VALUE(K462),0)</f>
        <v>0</v>
      </c>
      <c r="V462" s="3">
        <f>IF(H462="HSK",VALUE(L462),0)</f>
        <v>0</v>
      </c>
      <c r="W462" s="3">
        <f>IF(H462="G-TELP Level2",VALUE(L462),0)</f>
        <v>0</v>
      </c>
      <c r="X462" s="3">
        <f>IF(P462="A",IF(Q462&gt;849,1,IF(R462&gt;335,1,IF(S462&gt;97,1,IF(T462&gt;849,1,IF(W462&gt;82,1,IF(U462=6,1,IF(U462=5,IF(V462&gt;254,1,0),0))))))),IF(P462="B",IF(Q462&gt;699,1,IF(R462&gt;263,1,IF(S462&gt;78,1,IF(T462&gt;699,1,IF(W462&gt;63,1,IF(U462=6,1,IF(U462=5,IF(V462&gt;179,1,0),0))))))),IF(P462="C",IF(Q462&gt;599,1,IF(R462&gt;226,1,IF(S462&gt;67,1,IF(T462&gt;599,1,IF(W462&gt;49,1,IF(U462=6,1,IF(U462=5,1,IF(U462=4,IF(V462&gt;209,1,0),0)))))))),IF(P462="D",IF(Q462&gt;649,1,IF(R462&gt;244,1,IF(S462&gt;73,1,IF(T462&gt;649,1,IF(W462&gt;56,1,IF(U462=6,1,IF(U462=5,1,IF(U462=4,IF(V462&gt;254,1,0),0)))))))),0))))</f>
        <v>1</v>
      </c>
      <c r="Y462" s="3">
        <f>SUMIF(B:B,B462,X:X)</f>
        <v>1</v>
      </c>
      <c r="Z462" s="3" t="str">
        <f>IF(Y462&gt;0,"어학 충족","자격미달")</f>
        <v>어학 충족</v>
      </c>
      <c r="AA462" s="3"/>
      <c r="AB462" s="3" t="str">
        <f>IF(P462="A",IF(Q462&gt;849,"TOEIC 충족",IF(R462&gt;335,"New-TEPS 충족",IF(S462&gt;97,"TOEFL 충족",IF(T462&gt;849,"JPT 충족",IF(W462&gt;82,"G-TELP 충족",IF(U462=6,"HSK점수 충족",IF(U462=5,IF(V462&gt;254,"HSK점수 충족","자격미달"),"자격미달"))))))),IF(P462="B",IF(Q462&gt;699,"TOEIC 충족",IF(R462&gt;263,"New-TEPS 충족",IF(S462&gt;78,"TOEFL 충족",IF(T462&gt;699,"JPT 충족",IF(W462&gt;63,"G-TELP 충족",IF(U462=6,"HSK점수 충족",IF(U462=5,IF(V462&gt;179,"HSK점수 충족","자격미달"),"자격미달"))))))),IF(P462="C",IF(Q462&gt;599,"TOEIC 충족",IF(R462&gt;226,"New-TEPS 충족",IF(S462&gt;67,"TOEFL 충족",IF(T462&gt;599,"JPT 충족",IF(W462&gt;49,"G-TELP 충족",IF(U462=6,"HSK점수 충족",IF(U462=5,"HSK점수 충족",IF(U462=4,IF(V462&gt;209,"HSK점수 충족","자격미달"),"자격미달")))))))),IF(P462="D",IF(Q462&gt;649,"TOEIC 충족",IF(R462&gt;244,"New-TEPS 충족",IF(S462&gt;73,"TOEFL 충족",IF(T462&gt;649,"JPT 충족",IF(W462&gt;56,"G-TELP 충족",IF(U1403=6,"HSK점수 충족",IF(U1403=5,"HSK점수 충족",IF(U1403=4,IF(V1403&gt;254,"HSK점수 충족","자격미달"),"자격미달")))))))),0))))</f>
        <v>TOEIC 충족</v>
      </c>
      <c r="AC462" s="21"/>
      <c r="AD462" s="3">
        <f>IF(P462="A",VLOOKUP(Q462,[1]교육_어학_경력backdata!$B$3:$C$9,2,1),IF(P462="B",VLOOKUP(Q462,[1]교육_어학_경력backdata!$G$3:$H$9,2,1),IF(P462="C",0,"오류")))</f>
        <v>20</v>
      </c>
      <c r="AE462" s="3">
        <f>IF(P462="A",VLOOKUP(R462,[1]교육_어학_경력backdata!$B$11:$C$17,2,1),IF(P462="B",VLOOKUP(R462,[1]교육_어학_경력backdata!$G$11:$H$17,2,1),IF(P462="C",0,"오류")))</f>
        <v>0</v>
      </c>
      <c r="AF462" s="3">
        <f>IF(P462="A",VLOOKUP(S462,[1]교육_어학_경력backdata!$B$19:$C$25,2,1),IF(P462="B",VLOOKUP(S462,[1]교육_어학_경력backdata!$G$19:$H$25,2,1),IF(P462="C",0,"오류")))</f>
        <v>0</v>
      </c>
      <c r="AG462" s="3">
        <f>IF(P462="A",VLOOKUP(T462,[1]교육_어학_경력backdata!$B$3:$C$9,2,1),IF(P462="B",VLOOKUP(T462,[1]교육_어학_경력backdata!$G$3:$H$9,2,1),IF(P462="C",0,"오류")))</f>
        <v>0</v>
      </c>
      <c r="AH462" s="3">
        <f>IF(P462="A",IF(U462=0,0,IF(U462=4,0,IF(U462=5,VLOOKUP(V462,[1]교육_어학_경력backdata!$B$27:$C$29,2,1),IF(U462=6,VLOOKUP(V462,[1]교육_어학_경력backdata!$B$31:$C$34,2,1))))),IF(P462="B",IF(U462=0,0,IF(U462=4,0,IF(U462=5,VLOOKUP(V462,[1]교육_어학_경력backdata!$G$27:$H$31,2,1),IF(U462=6,VLOOKUP(V462,[1]교육_어학_경력backdata!$G$33:$H$34,2,1))))),IF(CT462="C",0,"오류")))</f>
        <v>0</v>
      </c>
      <c r="AI462" s="3">
        <f>IF(P462="A",VLOOKUP(W462,[1]교육_어학_경력backdata!$B$36:$C$42,2,1),IF(P462="B",VLOOKUP(W462,[1]교육_어학_경력backdata!$G$36:$H$42,2,1),IF(P462="C",0,"오류")))</f>
        <v>0</v>
      </c>
      <c r="AJ462" s="3">
        <f>SUM(AD462:AI462)</f>
        <v>20</v>
      </c>
      <c r="AK462" s="3">
        <f>_xlfn.MAXIFS(AJ:AJ,B:B,B462)</f>
        <v>20</v>
      </c>
      <c r="AL462" s="3"/>
      <c r="AM462" s="21"/>
      <c r="AN462" s="3"/>
      <c r="AO462" s="3"/>
    </row>
    <row r="463" spans="1:41" x14ac:dyDescent="0.4">
      <c r="A463" s="4">
        <f>IF(B462=B463,A462,A462+1)</f>
        <v>429</v>
      </c>
      <c r="B463" s="4" t="s">
        <v>4095</v>
      </c>
      <c r="C463" s="4" t="s">
        <v>2497</v>
      </c>
      <c r="D463" s="4" t="s">
        <v>3044</v>
      </c>
      <c r="E463" s="4" t="s">
        <v>3043</v>
      </c>
      <c r="F463" s="4">
        <f>IF(B463=B462,F462+1,1)</f>
        <v>1</v>
      </c>
      <c r="G463" s="4" t="s">
        <v>6384</v>
      </c>
      <c r="H463" s="4" t="s">
        <v>6379</v>
      </c>
      <c r="I463" s="4" t="s">
        <v>6378</v>
      </c>
      <c r="J463" s="4" t="s">
        <v>6595</v>
      </c>
      <c r="K463" s="4"/>
      <c r="L463" s="4" t="s">
        <v>6506</v>
      </c>
      <c r="M463" s="4" t="s">
        <v>7103</v>
      </c>
      <c r="P463" s="4" t="s">
        <v>2434</v>
      </c>
      <c r="Q463" s="4">
        <f>IF(H463="TOEIC",VALUE(L463),0)</f>
        <v>930</v>
      </c>
      <c r="R463" s="4">
        <f>IF(H463="NEW TEPS",VALUE(L463),0)</f>
        <v>0</v>
      </c>
      <c r="S463" s="4">
        <f>IF(H463="TOEFL(ibt)",VALUE(L463),0)</f>
        <v>0</v>
      </c>
      <c r="T463" s="4">
        <f>IF(H463="JPT",VALUE(L463),0)</f>
        <v>0</v>
      </c>
      <c r="U463" s="4">
        <f>IF(H463="HSK",VALUE(K463),0)</f>
        <v>0</v>
      </c>
      <c r="V463" s="4">
        <f>IF(H463="HSK",VALUE(L463),0)</f>
        <v>0</v>
      </c>
      <c r="W463" s="4">
        <f>IF(H463="G-TELP Level2",VALUE(L463),0)</f>
        <v>0</v>
      </c>
      <c r="X463" s="4">
        <f>IF(P463="A",IF(Q463&gt;849,1,IF(R463&gt;335,1,IF(S463&gt;97,1,IF(T463&gt;849,1,IF(W463&gt;82,1,IF(U463=6,1,IF(U463=5,IF(V463&gt;254,1,0),0))))))),IF(P463="B",IF(Q463&gt;699,1,IF(R463&gt;263,1,IF(S463&gt;78,1,IF(T463&gt;699,1,IF(W463&gt;63,1,IF(U463=6,1,IF(U463=5,IF(V463&gt;179,1,0),0))))))),IF(P463="C",IF(Q463&gt;599,1,IF(R463&gt;226,1,IF(S463&gt;67,1,IF(T463&gt;599,1,IF(W463&gt;49,1,IF(U463=6,1,IF(U463=5,1,IF(U463=4,IF(V463&gt;209,1,0),0)))))))),IF(P463="D",IF(Q463&gt;649,1,IF(R463&gt;244,1,IF(S463&gt;73,1,IF(T463&gt;649,1,IF(W463&gt;56,1,IF(U463=6,1,IF(U463=5,1,IF(U463=4,IF(V463&gt;254,1,0),0)))))))),0))))</f>
        <v>1</v>
      </c>
      <c r="Y463" s="4">
        <f>SUMIF(B:B,B463,X:X)</f>
        <v>1</v>
      </c>
      <c r="Z463" s="4" t="str">
        <f>IF(Y463&gt;0,"어학 충족","자격미달")</f>
        <v>어학 충족</v>
      </c>
      <c r="AA463" s="4"/>
      <c r="AB463" s="4" t="str">
        <f>IF(P463="A",IF(Q463&gt;849,"TOEIC 충족",IF(R463&gt;335,"New-TEPS 충족",IF(S463&gt;97,"TOEFL 충족",IF(T463&gt;849,"JPT 충족",IF(W463&gt;82,"G-TELP 충족",IF(U463=6,"HSK점수 충족",IF(U463=5,IF(V463&gt;254,"HSK점수 충족","자격미달"),"자격미달"))))))),IF(P463="B",IF(Q463&gt;699,"TOEIC 충족",IF(R463&gt;263,"New-TEPS 충족",IF(S463&gt;78,"TOEFL 충족",IF(T463&gt;699,"JPT 충족",IF(W463&gt;63,"G-TELP 충족",IF(U463=6,"HSK점수 충족",IF(U463=5,IF(V463&gt;179,"HSK점수 충족","자격미달"),"자격미달"))))))),IF(P463="C",IF(Q463&gt;599,"TOEIC 충족",IF(R463&gt;226,"New-TEPS 충족",IF(S463&gt;67,"TOEFL 충족",IF(T463&gt;599,"JPT 충족",IF(W463&gt;49,"G-TELP 충족",IF(U463=6,"HSK점수 충족",IF(U463=5,"HSK점수 충족",IF(U463=4,IF(V463&gt;209,"HSK점수 충족","자격미달"),"자격미달")))))))),IF(P463="D",IF(Q463&gt;649,"TOEIC 충족",IF(R463&gt;244,"New-TEPS 충족",IF(S463&gt;73,"TOEFL 충족",IF(T463&gt;649,"JPT 충족",IF(W463&gt;56,"G-TELP 충족",IF(U1404=6,"HSK점수 충족",IF(U1404=5,"HSK점수 충족",IF(U1404=4,IF(V1404&gt;254,"HSK점수 충족","자격미달"),"자격미달")))))))),0))))</f>
        <v>TOEIC 충족</v>
      </c>
      <c r="AC463" s="21"/>
      <c r="AD463" s="4">
        <f>IF(P463="A",VLOOKUP(Q463,[1]교육_어학_경력backdata!$B$3:$C$9,2,1),IF(P463="B",VLOOKUP(Q463,[1]교육_어학_경력backdata!$G$3:$H$9,2,1),IF(P463="C",0,"오류")))</f>
        <v>18</v>
      </c>
      <c r="AE463" s="4">
        <f>IF(P463="A",VLOOKUP(R463,[1]교육_어학_경력backdata!$B$11:$C$17,2,1),IF(P463="B",VLOOKUP(R463,[1]교육_어학_경력backdata!$G$11:$H$17,2,1),IF(P463="C",0,"오류")))</f>
        <v>0</v>
      </c>
      <c r="AF463" s="4">
        <f>IF(P463="A",VLOOKUP(S463,[1]교육_어학_경력backdata!$B$19:$C$25,2,1),IF(P463="B",VLOOKUP(S463,[1]교육_어학_경력backdata!$G$19:$H$25,2,1),IF(P463="C",0,"오류")))</f>
        <v>0</v>
      </c>
      <c r="AG463" s="4">
        <f>IF(P463="A",VLOOKUP(T463,[1]교육_어학_경력backdata!$B$3:$C$9,2,1),IF(P463="B",VLOOKUP(T463,[1]교육_어학_경력backdata!$G$3:$H$9,2,1),IF(P463="C",0,"오류")))</f>
        <v>0</v>
      </c>
      <c r="AH463" s="4">
        <f>IF(P463="A",IF(U463=0,0,IF(U463=4,0,IF(U463=5,VLOOKUP(V463,[1]교육_어학_경력backdata!$B$27:$C$29,2,1),IF(U463=6,VLOOKUP(V463,[1]교육_어학_경력backdata!$B$31:$C$34,2,1))))),IF(P463="B",IF(U463=0,0,IF(U463=4,0,IF(U463=5,VLOOKUP(V463,[1]교육_어학_경력backdata!$G$27:$H$31,2,1),IF(U463=6,VLOOKUP(V463,[1]교육_어학_경력backdata!$G$33:$H$34,2,1))))),IF(CT463="C",0,"오류")))</f>
        <v>0</v>
      </c>
      <c r="AI463" s="4">
        <f>IF(P463="A",VLOOKUP(W463,[1]교육_어학_경력backdata!$B$36:$C$42,2,1),IF(P463="B",VLOOKUP(W463,[1]교육_어학_경력backdata!$G$36:$H$42,2,1),IF(P463="C",0,"오류")))</f>
        <v>0</v>
      </c>
      <c r="AJ463" s="4">
        <f>SUM(AD463:AI463)</f>
        <v>18</v>
      </c>
      <c r="AK463" s="4">
        <f>_xlfn.MAXIFS(AJ:AJ,B:B,B463)</f>
        <v>18</v>
      </c>
      <c r="AL463" s="4"/>
      <c r="AM463" s="21"/>
      <c r="AN463" s="4"/>
      <c r="AO463" s="4"/>
    </row>
    <row r="464" spans="1:41" x14ac:dyDescent="0.4">
      <c r="A464" s="3">
        <f>IF(B463=B464,A463,A463+1)</f>
        <v>430</v>
      </c>
      <c r="B464" s="3" t="s">
        <v>4092</v>
      </c>
      <c r="C464" s="3" t="s">
        <v>4091</v>
      </c>
      <c r="D464" s="3" t="s">
        <v>3044</v>
      </c>
      <c r="E464" s="3" t="s">
        <v>3043</v>
      </c>
      <c r="F464" s="3">
        <f>IF(B464=B463,F463+1,1)</f>
        <v>1</v>
      </c>
      <c r="G464" s="3" t="s">
        <v>6384</v>
      </c>
      <c r="H464" s="3" t="s">
        <v>6379</v>
      </c>
      <c r="I464" s="3" t="s">
        <v>6378</v>
      </c>
      <c r="J464" s="3" t="s">
        <v>6610</v>
      </c>
      <c r="K464" s="3"/>
      <c r="L464" s="3" t="s">
        <v>6459</v>
      </c>
      <c r="M464" s="3" t="s">
        <v>7102</v>
      </c>
      <c r="P464" s="3" t="s">
        <v>2434</v>
      </c>
      <c r="Q464" s="3">
        <f>IF(H464="TOEIC",VALUE(L464),0)</f>
        <v>940</v>
      </c>
      <c r="R464" s="3">
        <f>IF(H464="NEW TEPS",VALUE(L464),0)</f>
        <v>0</v>
      </c>
      <c r="S464" s="3">
        <f>IF(H464="TOEFL(ibt)",VALUE(L464),0)</f>
        <v>0</v>
      </c>
      <c r="T464" s="3">
        <f>IF(H464="JPT",VALUE(L464),0)</f>
        <v>0</v>
      </c>
      <c r="U464" s="3">
        <f>IF(H464="HSK",VALUE(K464),0)</f>
        <v>0</v>
      </c>
      <c r="V464" s="3">
        <f>IF(H464="HSK",VALUE(L464),0)</f>
        <v>0</v>
      </c>
      <c r="W464" s="3">
        <f>IF(H464="G-TELP Level2",VALUE(L464),0)</f>
        <v>0</v>
      </c>
      <c r="X464" s="3">
        <f>IF(P464="A",IF(Q464&gt;849,1,IF(R464&gt;335,1,IF(S464&gt;97,1,IF(T464&gt;849,1,IF(W464&gt;82,1,IF(U464=6,1,IF(U464=5,IF(V464&gt;254,1,0),0))))))),IF(P464="B",IF(Q464&gt;699,1,IF(R464&gt;263,1,IF(S464&gt;78,1,IF(T464&gt;699,1,IF(W464&gt;63,1,IF(U464=6,1,IF(U464=5,IF(V464&gt;179,1,0),0))))))),IF(P464="C",IF(Q464&gt;599,1,IF(R464&gt;226,1,IF(S464&gt;67,1,IF(T464&gt;599,1,IF(W464&gt;49,1,IF(U464=6,1,IF(U464=5,1,IF(U464=4,IF(V464&gt;209,1,0),0)))))))),IF(P464="D",IF(Q464&gt;649,1,IF(R464&gt;244,1,IF(S464&gt;73,1,IF(T464&gt;649,1,IF(W464&gt;56,1,IF(U464=6,1,IF(U464=5,1,IF(U464=4,IF(V464&gt;254,1,0),0)))))))),0))))</f>
        <v>1</v>
      </c>
      <c r="Y464" s="3">
        <f>SUMIF(B:B,B464,X:X)</f>
        <v>1</v>
      </c>
      <c r="Z464" s="3" t="str">
        <f>IF(Y464&gt;0,"어학 충족","자격미달")</f>
        <v>어학 충족</v>
      </c>
      <c r="AA464" s="3"/>
      <c r="AB464" s="3" t="str">
        <f>IF(P464="A",IF(Q464&gt;849,"TOEIC 충족",IF(R464&gt;335,"New-TEPS 충족",IF(S464&gt;97,"TOEFL 충족",IF(T464&gt;849,"JPT 충족",IF(W464&gt;82,"G-TELP 충족",IF(U464=6,"HSK점수 충족",IF(U464=5,IF(V464&gt;254,"HSK점수 충족","자격미달"),"자격미달"))))))),IF(P464="B",IF(Q464&gt;699,"TOEIC 충족",IF(R464&gt;263,"New-TEPS 충족",IF(S464&gt;78,"TOEFL 충족",IF(T464&gt;699,"JPT 충족",IF(W464&gt;63,"G-TELP 충족",IF(U464=6,"HSK점수 충족",IF(U464=5,IF(V464&gt;179,"HSK점수 충족","자격미달"),"자격미달"))))))),IF(P464="C",IF(Q464&gt;599,"TOEIC 충족",IF(R464&gt;226,"New-TEPS 충족",IF(S464&gt;67,"TOEFL 충족",IF(T464&gt;599,"JPT 충족",IF(W464&gt;49,"G-TELP 충족",IF(U464=6,"HSK점수 충족",IF(U464=5,"HSK점수 충족",IF(U464=4,IF(V464&gt;209,"HSK점수 충족","자격미달"),"자격미달")))))))),IF(P464="D",IF(Q464&gt;649,"TOEIC 충족",IF(R464&gt;244,"New-TEPS 충족",IF(S464&gt;73,"TOEFL 충족",IF(T464&gt;649,"JPT 충족",IF(W464&gt;56,"G-TELP 충족",IF(U1405=6,"HSK점수 충족",IF(U1405=5,"HSK점수 충족",IF(U1405=4,IF(V1405&gt;254,"HSK점수 충족","자격미달"),"자격미달")))))))),0))))</f>
        <v>TOEIC 충족</v>
      </c>
      <c r="AC464" s="21"/>
      <c r="AD464" s="3">
        <f>IF(P464="A",VLOOKUP(Q464,[1]교육_어학_경력backdata!$B$3:$C$9,2,1),IF(P464="B",VLOOKUP(Q464,[1]교육_어학_경력backdata!$G$3:$H$9,2,1),IF(P464="C",0,"오류")))</f>
        <v>18</v>
      </c>
      <c r="AE464" s="3">
        <f>IF(P464="A",VLOOKUP(R464,[1]교육_어학_경력backdata!$B$11:$C$17,2,1),IF(P464="B",VLOOKUP(R464,[1]교육_어학_경력backdata!$G$11:$H$17,2,1),IF(P464="C",0,"오류")))</f>
        <v>0</v>
      </c>
      <c r="AF464" s="3">
        <f>IF(P464="A",VLOOKUP(S464,[1]교육_어학_경력backdata!$B$19:$C$25,2,1),IF(P464="B",VLOOKUP(S464,[1]교육_어학_경력backdata!$G$19:$H$25,2,1),IF(P464="C",0,"오류")))</f>
        <v>0</v>
      </c>
      <c r="AG464" s="3">
        <f>IF(P464="A",VLOOKUP(T464,[1]교육_어학_경력backdata!$B$3:$C$9,2,1),IF(P464="B",VLOOKUP(T464,[1]교육_어학_경력backdata!$G$3:$H$9,2,1),IF(P464="C",0,"오류")))</f>
        <v>0</v>
      </c>
      <c r="AH464" s="3">
        <f>IF(P464="A",IF(U464=0,0,IF(U464=4,0,IF(U464=5,VLOOKUP(V464,[1]교육_어학_경력backdata!$B$27:$C$29,2,1),IF(U464=6,VLOOKUP(V464,[1]교육_어학_경력backdata!$B$31:$C$34,2,1))))),IF(P464="B",IF(U464=0,0,IF(U464=4,0,IF(U464=5,VLOOKUP(V464,[1]교육_어학_경력backdata!$G$27:$H$31,2,1),IF(U464=6,VLOOKUP(V464,[1]교육_어학_경력backdata!$G$33:$H$34,2,1))))),IF(CT464="C",0,"오류")))</f>
        <v>0</v>
      </c>
      <c r="AI464" s="3">
        <f>IF(P464="A",VLOOKUP(W464,[1]교육_어학_경력backdata!$B$36:$C$42,2,1),IF(P464="B",VLOOKUP(W464,[1]교육_어학_경력backdata!$G$36:$H$42,2,1),IF(P464="C",0,"오류")))</f>
        <v>0</v>
      </c>
      <c r="AJ464" s="3">
        <f>SUM(AD464:AI464)</f>
        <v>18</v>
      </c>
      <c r="AK464" s="3">
        <f>_xlfn.MAXIFS(AJ:AJ,B:B,B464)</f>
        <v>18</v>
      </c>
      <c r="AL464" s="3"/>
      <c r="AM464" s="21"/>
      <c r="AN464" s="3"/>
      <c r="AO464" s="3"/>
    </row>
    <row r="465" spans="1:41" x14ac:dyDescent="0.4">
      <c r="A465" s="4">
        <f>IF(B464=B465,A464,A464+1)</f>
        <v>431</v>
      </c>
      <c r="B465" s="4" t="s">
        <v>4085</v>
      </c>
      <c r="C465" s="4" t="s">
        <v>4084</v>
      </c>
      <c r="D465" s="4" t="s">
        <v>3044</v>
      </c>
      <c r="E465" s="4" t="s">
        <v>3043</v>
      </c>
      <c r="F465" s="4">
        <f>IF(B465=B464,F464+1,1)</f>
        <v>1</v>
      </c>
      <c r="G465" s="4" t="s">
        <v>6380</v>
      </c>
      <c r="H465" s="4" t="s">
        <v>6379</v>
      </c>
      <c r="I465" s="4" t="s">
        <v>6378</v>
      </c>
      <c r="J465" s="4" t="s">
        <v>6466</v>
      </c>
      <c r="K465" s="4"/>
      <c r="L465" s="4" t="s">
        <v>6430</v>
      </c>
      <c r="M465" s="4" t="s">
        <v>7101</v>
      </c>
      <c r="P465" s="4" t="s">
        <v>2434</v>
      </c>
      <c r="Q465" s="4">
        <f>IF(H465="TOEIC",VALUE(L465),0)</f>
        <v>850</v>
      </c>
      <c r="R465" s="4">
        <f>IF(H465="NEW TEPS",VALUE(L465),0)</f>
        <v>0</v>
      </c>
      <c r="S465" s="4">
        <f>IF(H465="TOEFL(ibt)",VALUE(L465),0)</f>
        <v>0</v>
      </c>
      <c r="T465" s="4">
        <f>IF(H465="JPT",VALUE(L465),0)</f>
        <v>0</v>
      </c>
      <c r="U465" s="4">
        <f>IF(H465="HSK",VALUE(K465),0)</f>
        <v>0</v>
      </c>
      <c r="V465" s="4">
        <f>IF(H465="HSK",VALUE(L465),0)</f>
        <v>0</v>
      </c>
      <c r="W465" s="4">
        <f>IF(H465="G-TELP Level2",VALUE(L465),0)</f>
        <v>0</v>
      </c>
      <c r="X465" s="4">
        <f>IF(P465="A",IF(Q465&gt;849,1,IF(R465&gt;335,1,IF(S465&gt;97,1,IF(T465&gt;849,1,IF(W465&gt;82,1,IF(U465=6,1,IF(U465=5,IF(V465&gt;254,1,0),0))))))),IF(P465="B",IF(Q465&gt;699,1,IF(R465&gt;263,1,IF(S465&gt;78,1,IF(T465&gt;699,1,IF(W465&gt;63,1,IF(U465=6,1,IF(U465=5,IF(V465&gt;179,1,0),0))))))),IF(P465="C",IF(Q465&gt;599,1,IF(R465&gt;226,1,IF(S465&gt;67,1,IF(T465&gt;599,1,IF(W465&gt;49,1,IF(U465=6,1,IF(U465=5,1,IF(U465=4,IF(V465&gt;209,1,0),0)))))))),IF(P465="D",IF(Q465&gt;649,1,IF(R465&gt;244,1,IF(S465&gt;73,1,IF(T465&gt;649,1,IF(W465&gt;56,1,IF(U465=6,1,IF(U465=5,1,IF(U465=4,IF(V465&gt;254,1,0),0)))))))),0))))</f>
        <v>1</v>
      </c>
      <c r="Y465" s="4">
        <f>SUMIF(B:B,B465,X:X)</f>
        <v>1</v>
      </c>
      <c r="Z465" s="4" t="str">
        <f>IF(Y465&gt;0,"어학 충족","자격미달")</f>
        <v>어학 충족</v>
      </c>
      <c r="AA465" s="4"/>
      <c r="AB465" s="4" t="str">
        <f>IF(P465="A",IF(Q465&gt;849,"TOEIC 충족",IF(R465&gt;335,"New-TEPS 충족",IF(S465&gt;97,"TOEFL 충족",IF(T465&gt;849,"JPT 충족",IF(W465&gt;82,"G-TELP 충족",IF(U465=6,"HSK점수 충족",IF(U465=5,IF(V465&gt;254,"HSK점수 충족","자격미달"),"자격미달"))))))),IF(P465="B",IF(Q465&gt;699,"TOEIC 충족",IF(R465&gt;263,"New-TEPS 충족",IF(S465&gt;78,"TOEFL 충족",IF(T465&gt;699,"JPT 충족",IF(W465&gt;63,"G-TELP 충족",IF(U465=6,"HSK점수 충족",IF(U465=5,IF(V465&gt;179,"HSK점수 충족","자격미달"),"자격미달"))))))),IF(P465="C",IF(Q465&gt;599,"TOEIC 충족",IF(R465&gt;226,"New-TEPS 충족",IF(S465&gt;67,"TOEFL 충족",IF(T465&gt;599,"JPT 충족",IF(W465&gt;49,"G-TELP 충족",IF(U465=6,"HSK점수 충족",IF(U465=5,"HSK점수 충족",IF(U465=4,IF(V465&gt;209,"HSK점수 충족","자격미달"),"자격미달")))))))),IF(P465="D",IF(Q465&gt;649,"TOEIC 충족",IF(R465&gt;244,"New-TEPS 충족",IF(S465&gt;73,"TOEFL 충족",IF(T465&gt;649,"JPT 충족",IF(W465&gt;56,"G-TELP 충족",IF(U1406=6,"HSK점수 충족",IF(U1406=5,"HSK점수 충족",IF(U1406=4,IF(V1406&gt;254,"HSK점수 충족","자격미달"),"자격미달")))))))),0))))</f>
        <v>TOEIC 충족</v>
      </c>
      <c r="AC465" s="21"/>
      <c r="AD465" s="4">
        <f>IF(P465="A",VLOOKUP(Q465,[1]교육_어학_경력backdata!$B$3:$C$9,2,1),IF(P465="B",VLOOKUP(Q465,[1]교육_어학_경력backdata!$G$3:$H$9,2,1),IF(P465="C",0,"오류")))</f>
        <v>12</v>
      </c>
      <c r="AE465" s="4">
        <f>IF(P465="A",VLOOKUP(R465,[1]교육_어학_경력backdata!$B$11:$C$17,2,1),IF(P465="B",VLOOKUP(R465,[1]교육_어학_경력backdata!$G$11:$H$17,2,1),IF(P465="C",0,"오류")))</f>
        <v>0</v>
      </c>
      <c r="AF465" s="4">
        <f>IF(P465="A",VLOOKUP(S465,[1]교육_어학_경력backdata!$B$19:$C$25,2,1),IF(P465="B",VLOOKUP(S465,[1]교육_어학_경력backdata!$G$19:$H$25,2,1),IF(P465="C",0,"오류")))</f>
        <v>0</v>
      </c>
      <c r="AG465" s="4">
        <f>IF(P465="A",VLOOKUP(T465,[1]교육_어학_경력backdata!$B$3:$C$9,2,1),IF(P465="B",VLOOKUP(T465,[1]교육_어학_경력backdata!$G$3:$H$9,2,1),IF(P465="C",0,"오류")))</f>
        <v>0</v>
      </c>
      <c r="AH465" s="4">
        <f>IF(P465="A",IF(U465=0,0,IF(U465=4,0,IF(U465=5,VLOOKUP(V465,[1]교육_어학_경력backdata!$B$27:$C$29,2,1),IF(U465=6,VLOOKUP(V465,[1]교육_어학_경력backdata!$B$31:$C$34,2,1))))),IF(P465="B",IF(U465=0,0,IF(U465=4,0,IF(U465=5,VLOOKUP(V465,[1]교육_어학_경력backdata!$G$27:$H$31,2,1),IF(U465=6,VLOOKUP(V465,[1]교육_어학_경력backdata!$G$33:$H$34,2,1))))),IF(CT465="C",0,"오류")))</f>
        <v>0</v>
      </c>
      <c r="AI465" s="4">
        <f>IF(P465="A",VLOOKUP(W465,[1]교육_어학_경력backdata!$B$36:$C$42,2,1),IF(P465="B",VLOOKUP(W465,[1]교육_어학_경력backdata!$G$36:$H$42,2,1),IF(P465="C",0,"오류")))</f>
        <v>0</v>
      </c>
      <c r="AJ465" s="4">
        <f>SUM(AD465:AI465)</f>
        <v>12</v>
      </c>
      <c r="AK465" s="4">
        <f>_xlfn.MAXIFS(AJ:AJ,B:B,B465)</f>
        <v>12</v>
      </c>
      <c r="AL465" s="4"/>
      <c r="AM465" s="21"/>
      <c r="AN465" s="4"/>
      <c r="AO465" s="4"/>
    </row>
    <row r="466" spans="1:41" x14ac:dyDescent="0.4">
      <c r="A466" s="3">
        <f>IF(B465=B466,A465,A465+1)</f>
        <v>432</v>
      </c>
      <c r="B466" s="3" t="s">
        <v>4071</v>
      </c>
      <c r="C466" s="3" t="s">
        <v>4070</v>
      </c>
      <c r="D466" s="3" t="s">
        <v>3044</v>
      </c>
      <c r="E466" s="3" t="s">
        <v>3043</v>
      </c>
      <c r="F466" s="3">
        <f>IF(B466=B465,F465+1,1)</f>
        <v>1</v>
      </c>
      <c r="G466" s="3" t="s">
        <v>6380</v>
      </c>
      <c r="H466" s="3" t="s">
        <v>6379</v>
      </c>
      <c r="I466" s="3" t="s">
        <v>6378</v>
      </c>
      <c r="J466" s="3" t="s">
        <v>6452</v>
      </c>
      <c r="K466" s="3"/>
      <c r="L466" s="3" t="s">
        <v>6623</v>
      </c>
      <c r="M466" s="3" t="s">
        <v>7100</v>
      </c>
      <c r="P466" s="3" t="s">
        <v>2434</v>
      </c>
      <c r="Q466" s="3">
        <f>IF(H466="TOEIC",VALUE(L466),0)</f>
        <v>860</v>
      </c>
      <c r="R466" s="3">
        <f>IF(H466="NEW TEPS",VALUE(L466),0)</f>
        <v>0</v>
      </c>
      <c r="S466" s="3">
        <f>IF(H466="TOEFL(ibt)",VALUE(L466),0)</f>
        <v>0</v>
      </c>
      <c r="T466" s="3">
        <f>IF(H466="JPT",VALUE(L466),0)</f>
        <v>0</v>
      </c>
      <c r="U466" s="3">
        <f>IF(H466="HSK",VALUE(K466),0)</f>
        <v>0</v>
      </c>
      <c r="V466" s="3">
        <f>IF(H466="HSK",VALUE(L466),0)</f>
        <v>0</v>
      </c>
      <c r="W466" s="3">
        <f>IF(H466="G-TELP Level2",VALUE(L466),0)</f>
        <v>0</v>
      </c>
      <c r="X466" s="3">
        <f>IF(P466="A",IF(Q466&gt;849,1,IF(R466&gt;335,1,IF(S466&gt;97,1,IF(T466&gt;849,1,IF(W466&gt;82,1,IF(U466=6,1,IF(U466=5,IF(V466&gt;254,1,0),0))))))),IF(P466="B",IF(Q466&gt;699,1,IF(R466&gt;263,1,IF(S466&gt;78,1,IF(T466&gt;699,1,IF(W466&gt;63,1,IF(U466=6,1,IF(U466=5,IF(V466&gt;179,1,0),0))))))),IF(P466="C",IF(Q466&gt;599,1,IF(R466&gt;226,1,IF(S466&gt;67,1,IF(T466&gt;599,1,IF(W466&gt;49,1,IF(U466=6,1,IF(U466=5,1,IF(U466=4,IF(V466&gt;209,1,0),0)))))))),IF(P466="D",IF(Q466&gt;649,1,IF(R466&gt;244,1,IF(S466&gt;73,1,IF(T466&gt;649,1,IF(W466&gt;56,1,IF(U466=6,1,IF(U466=5,1,IF(U466=4,IF(V466&gt;254,1,0),0)))))))),0))))</f>
        <v>1</v>
      </c>
      <c r="Y466" s="3">
        <f>SUMIF(B:B,B466,X:X)</f>
        <v>1</v>
      </c>
      <c r="Z466" s="3" t="str">
        <f>IF(Y466&gt;0,"어학 충족","자격미달")</f>
        <v>어학 충족</v>
      </c>
      <c r="AA466" s="3"/>
      <c r="AB466" s="3" t="str">
        <f>IF(P466="A",IF(Q466&gt;849,"TOEIC 충족",IF(R466&gt;335,"New-TEPS 충족",IF(S466&gt;97,"TOEFL 충족",IF(T466&gt;849,"JPT 충족",IF(W466&gt;82,"G-TELP 충족",IF(U466=6,"HSK점수 충족",IF(U466=5,IF(V466&gt;254,"HSK점수 충족","자격미달"),"자격미달"))))))),IF(P466="B",IF(Q466&gt;699,"TOEIC 충족",IF(R466&gt;263,"New-TEPS 충족",IF(S466&gt;78,"TOEFL 충족",IF(T466&gt;699,"JPT 충족",IF(W466&gt;63,"G-TELP 충족",IF(U466=6,"HSK점수 충족",IF(U466=5,IF(V466&gt;179,"HSK점수 충족","자격미달"),"자격미달"))))))),IF(P466="C",IF(Q466&gt;599,"TOEIC 충족",IF(R466&gt;226,"New-TEPS 충족",IF(S466&gt;67,"TOEFL 충족",IF(T466&gt;599,"JPT 충족",IF(W466&gt;49,"G-TELP 충족",IF(U466=6,"HSK점수 충족",IF(U466=5,"HSK점수 충족",IF(U466=4,IF(V466&gt;209,"HSK점수 충족","자격미달"),"자격미달")))))))),IF(P466="D",IF(Q466&gt;649,"TOEIC 충족",IF(R466&gt;244,"New-TEPS 충족",IF(S466&gt;73,"TOEFL 충족",IF(T466&gt;649,"JPT 충족",IF(W466&gt;56,"G-TELP 충족",IF(U1407=6,"HSK점수 충족",IF(U1407=5,"HSK점수 충족",IF(U1407=4,IF(V1407&gt;254,"HSK점수 충족","자격미달"),"자격미달")))))))),0))))</f>
        <v>TOEIC 충족</v>
      </c>
      <c r="AC466" s="21"/>
      <c r="AD466" s="3">
        <f>IF(P466="A",VLOOKUP(Q466,[1]교육_어학_경력backdata!$B$3:$C$9,2,1),IF(P466="B",VLOOKUP(Q466,[1]교육_어학_경력backdata!$G$3:$H$9,2,1),IF(P466="C",0,"오류")))</f>
        <v>12</v>
      </c>
      <c r="AE466" s="3">
        <f>IF(P466="A",VLOOKUP(R466,[1]교육_어학_경력backdata!$B$11:$C$17,2,1),IF(P466="B",VLOOKUP(R466,[1]교육_어학_경력backdata!$G$11:$H$17,2,1),IF(P466="C",0,"오류")))</f>
        <v>0</v>
      </c>
      <c r="AF466" s="3">
        <f>IF(P466="A",VLOOKUP(S466,[1]교육_어학_경력backdata!$B$19:$C$25,2,1),IF(P466="B",VLOOKUP(S466,[1]교육_어학_경력backdata!$G$19:$H$25,2,1),IF(P466="C",0,"오류")))</f>
        <v>0</v>
      </c>
      <c r="AG466" s="3">
        <f>IF(P466="A",VLOOKUP(T466,[1]교육_어학_경력backdata!$B$3:$C$9,2,1),IF(P466="B",VLOOKUP(T466,[1]교육_어학_경력backdata!$G$3:$H$9,2,1),IF(P466="C",0,"오류")))</f>
        <v>0</v>
      </c>
      <c r="AH466" s="3">
        <f>IF(P466="A",IF(U466=0,0,IF(U466=4,0,IF(U466=5,VLOOKUP(V466,[1]교육_어학_경력backdata!$B$27:$C$29,2,1),IF(U466=6,VLOOKUP(V466,[1]교육_어학_경력backdata!$B$31:$C$34,2,1))))),IF(P466="B",IF(U466=0,0,IF(U466=4,0,IF(U466=5,VLOOKUP(V466,[1]교육_어학_경력backdata!$G$27:$H$31,2,1),IF(U466=6,VLOOKUP(V466,[1]교육_어학_경력backdata!$G$33:$H$34,2,1))))),IF(CT466="C",0,"오류")))</f>
        <v>0</v>
      </c>
      <c r="AI466" s="3">
        <f>IF(P466="A",VLOOKUP(W466,[1]교육_어학_경력backdata!$B$36:$C$42,2,1),IF(P466="B",VLOOKUP(W466,[1]교육_어학_경력backdata!$G$36:$H$42,2,1),IF(P466="C",0,"오류")))</f>
        <v>0</v>
      </c>
      <c r="AJ466" s="3">
        <f>SUM(AD466:AI466)</f>
        <v>12</v>
      </c>
      <c r="AK466" s="3">
        <f>_xlfn.MAXIFS(AJ:AJ,B:B,B466)</f>
        <v>12</v>
      </c>
      <c r="AL466" s="3"/>
      <c r="AM466" s="21"/>
      <c r="AN466" s="3"/>
      <c r="AO466" s="3"/>
    </row>
    <row r="467" spans="1:41" x14ac:dyDescent="0.4">
      <c r="A467" s="4">
        <f>IF(B466=B467,A466,A466+1)</f>
        <v>433</v>
      </c>
      <c r="B467" s="4" t="s">
        <v>4068</v>
      </c>
      <c r="C467" s="4" t="s">
        <v>4067</v>
      </c>
      <c r="D467" s="4" t="s">
        <v>3044</v>
      </c>
      <c r="E467" s="4" t="s">
        <v>3043</v>
      </c>
      <c r="F467" s="4">
        <f>IF(B467=B466,F466+1,1)</f>
        <v>1</v>
      </c>
      <c r="G467" s="4" t="s">
        <v>6380</v>
      </c>
      <c r="H467" s="4" t="s">
        <v>6379</v>
      </c>
      <c r="I467" s="4" t="s">
        <v>6378</v>
      </c>
      <c r="J467" s="4" t="s">
        <v>6428</v>
      </c>
      <c r="K467" s="4"/>
      <c r="L467" s="4" t="s">
        <v>6808</v>
      </c>
      <c r="M467" s="4" t="s">
        <v>7099</v>
      </c>
      <c r="P467" s="4" t="s">
        <v>2434</v>
      </c>
      <c r="Q467" s="4">
        <f>IF(H467="TOEIC",VALUE(L467),0)</f>
        <v>950</v>
      </c>
      <c r="R467" s="4">
        <f>IF(H467="NEW TEPS",VALUE(L467),0)</f>
        <v>0</v>
      </c>
      <c r="S467" s="4">
        <f>IF(H467="TOEFL(ibt)",VALUE(L467),0)</f>
        <v>0</v>
      </c>
      <c r="T467" s="4">
        <f>IF(H467="JPT",VALUE(L467),0)</f>
        <v>0</v>
      </c>
      <c r="U467" s="4">
        <f>IF(H467="HSK",VALUE(K467),0)</f>
        <v>0</v>
      </c>
      <c r="V467" s="4">
        <f>IF(H467="HSK",VALUE(L467),0)</f>
        <v>0</v>
      </c>
      <c r="W467" s="4">
        <f>IF(H467="G-TELP Level2",VALUE(L467),0)</f>
        <v>0</v>
      </c>
      <c r="X467" s="4">
        <f>IF(P467="A",IF(Q467&gt;849,1,IF(R467&gt;335,1,IF(S467&gt;97,1,IF(T467&gt;849,1,IF(W467&gt;82,1,IF(U467=6,1,IF(U467=5,IF(V467&gt;254,1,0),0))))))),IF(P467="B",IF(Q467&gt;699,1,IF(R467&gt;263,1,IF(S467&gt;78,1,IF(T467&gt;699,1,IF(W467&gt;63,1,IF(U467=6,1,IF(U467=5,IF(V467&gt;179,1,0),0))))))),IF(P467="C",IF(Q467&gt;599,1,IF(R467&gt;226,1,IF(S467&gt;67,1,IF(T467&gt;599,1,IF(W467&gt;49,1,IF(U467=6,1,IF(U467=5,1,IF(U467=4,IF(V467&gt;209,1,0),0)))))))),IF(P467="D",IF(Q467&gt;649,1,IF(R467&gt;244,1,IF(S467&gt;73,1,IF(T467&gt;649,1,IF(W467&gt;56,1,IF(U467=6,1,IF(U467=5,1,IF(U467=4,IF(V467&gt;254,1,0),0)))))))),0))))</f>
        <v>1</v>
      </c>
      <c r="Y467" s="4">
        <f>SUMIF(B:B,B467,X:X)</f>
        <v>1</v>
      </c>
      <c r="Z467" s="4" t="str">
        <f>IF(Y467&gt;0,"어학 충족","자격미달")</f>
        <v>어학 충족</v>
      </c>
      <c r="AA467" s="4"/>
      <c r="AB467" s="4" t="str">
        <f>IF(P467="A",IF(Q467&gt;849,"TOEIC 충족",IF(R467&gt;335,"New-TEPS 충족",IF(S467&gt;97,"TOEFL 충족",IF(T467&gt;849,"JPT 충족",IF(W467&gt;82,"G-TELP 충족",IF(U467=6,"HSK점수 충족",IF(U467=5,IF(V467&gt;254,"HSK점수 충족","자격미달"),"자격미달"))))))),IF(P467="B",IF(Q467&gt;699,"TOEIC 충족",IF(R467&gt;263,"New-TEPS 충족",IF(S467&gt;78,"TOEFL 충족",IF(T467&gt;699,"JPT 충족",IF(W467&gt;63,"G-TELP 충족",IF(U467=6,"HSK점수 충족",IF(U467=5,IF(V467&gt;179,"HSK점수 충족","자격미달"),"자격미달"))))))),IF(P467="C",IF(Q467&gt;599,"TOEIC 충족",IF(R467&gt;226,"New-TEPS 충족",IF(S467&gt;67,"TOEFL 충족",IF(T467&gt;599,"JPT 충족",IF(W467&gt;49,"G-TELP 충족",IF(U467=6,"HSK점수 충족",IF(U467=5,"HSK점수 충족",IF(U467=4,IF(V467&gt;209,"HSK점수 충족","자격미달"),"자격미달")))))))),IF(P467="D",IF(Q467&gt;649,"TOEIC 충족",IF(R467&gt;244,"New-TEPS 충족",IF(S467&gt;73,"TOEFL 충족",IF(T467&gt;649,"JPT 충족",IF(W467&gt;56,"G-TELP 충족",IF(U1408=6,"HSK점수 충족",IF(U1408=5,"HSK점수 충족",IF(U1408=4,IF(V1408&gt;254,"HSK점수 충족","자격미달"),"자격미달")))))))),0))))</f>
        <v>TOEIC 충족</v>
      </c>
      <c r="AC467" s="21"/>
      <c r="AD467" s="4">
        <f>IF(P467="A",VLOOKUP(Q467,[1]교육_어학_경력backdata!$B$3:$C$9,2,1),IF(P467="B",VLOOKUP(Q467,[1]교육_어학_경력backdata!$G$3:$H$9,2,1),IF(P467="C",0,"오류")))</f>
        <v>20</v>
      </c>
      <c r="AE467" s="4">
        <f>IF(P467="A",VLOOKUP(R467,[1]교육_어학_경력backdata!$B$11:$C$17,2,1),IF(P467="B",VLOOKUP(R467,[1]교육_어학_경력backdata!$G$11:$H$17,2,1),IF(P467="C",0,"오류")))</f>
        <v>0</v>
      </c>
      <c r="AF467" s="4">
        <f>IF(P467="A",VLOOKUP(S467,[1]교육_어학_경력backdata!$B$19:$C$25,2,1),IF(P467="B",VLOOKUP(S467,[1]교육_어학_경력backdata!$G$19:$H$25,2,1),IF(P467="C",0,"오류")))</f>
        <v>0</v>
      </c>
      <c r="AG467" s="4">
        <f>IF(P467="A",VLOOKUP(T467,[1]교육_어학_경력backdata!$B$3:$C$9,2,1),IF(P467="B",VLOOKUP(T467,[1]교육_어학_경력backdata!$G$3:$H$9,2,1),IF(P467="C",0,"오류")))</f>
        <v>0</v>
      </c>
      <c r="AH467" s="4">
        <f>IF(P467="A",IF(U467=0,0,IF(U467=4,0,IF(U467=5,VLOOKUP(V467,[1]교육_어학_경력backdata!$B$27:$C$29,2,1),IF(U467=6,VLOOKUP(V467,[1]교육_어학_경력backdata!$B$31:$C$34,2,1))))),IF(P467="B",IF(U467=0,0,IF(U467=4,0,IF(U467=5,VLOOKUP(V467,[1]교육_어학_경력backdata!$G$27:$H$31,2,1),IF(U467=6,VLOOKUP(V467,[1]교육_어학_경력backdata!$G$33:$H$34,2,1))))),IF(CT467="C",0,"오류")))</f>
        <v>0</v>
      </c>
      <c r="AI467" s="4">
        <f>IF(P467="A",VLOOKUP(W467,[1]교육_어학_경력backdata!$B$36:$C$42,2,1),IF(P467="B",VLOOKUP(W467,[1]교육_어학_경력backdata!$G$36:$H$42,2,1),IF(P467="C",0,"오류")))</f>
        <v>0</v>
      </c>
      <c r="AJ467" s="4">
        <f>SUM(AD467:AI467)</f>
        <v>20</v>
      </c>
      <c r="AK467" s="4">
        <f>_xlfn.MAXIFS(AJ:AJ,B:B,B467)</f>
        <v>20</v>
      </c>
      <c r="AL467" s="4"/>
      <c r="AM467" s="21"/>
      <c r="AN467" s="4"/>
      <c r="AO467" s="4"/>
    </row>
    <row r="468" spans="1:41" x14ac:dyDescent="0.4">
      <c r="A468" s="3">
        <f>IF(B467=B468,A467,A467+1)</f>
        <v>434</v>
      </c>
      <c r="B468" s="3" t="s">
        <v>4064</v>
      </c>
      <c r="C468" s="3" t="s">
        <v>4063</v>
      </c>
      <c r="D468" s="3" t="s">
        <v>3044</v>
      </c>
      <c r="E468" s="3" t="s">
        <v>3043</v>
      </c>
      <c r="F468" s="3">
        <f>IF(B468=B467,F467+1,1)</f>
        <v>1</v>
      </c>
      <c r="G468" s="3" t="s">
        <v>6384</v>
      </c>
      <c r="H468" s="3" t="s">
        <v>6379</v>
      </c>
      <c r="I468" s="3" t="s">
        <v>6378</v>
      </c>
      <c r="J468" s="3" t="s">
        <v>6439</v>
      </c>
      <c r="K468" s="3"/>
      <c r="L468" s="3" t="s">
        <v>6808</v>
      </c>
      <c r="M468" s="3" t="s">
        <v>7098</v>
      </c>
      <c r="P468" s="3" t="s">
        <v>2434</v>
      </c>
      <c r="Q468" s="3">
        <f>IF(H468="TOEIC",VALUE(L468),0)</f>
        <v>950</v>
      </c>
      <c r="R468" s="3">
        <f>IF(H468="NEW TEPS",VALUE(L468),0)</f>
        <v>0</v>
      </c>
      <c r="S468" s="3">
        <f>IF(H468="TOEFL(ibt)",VALUE(L468),0)</f>
        <v>0</v>
      </c>
      <c r="T468" s="3">
        <f>IF(H468="JPT",VALUE(L468),0)</f>
        <v>0</v>
      </c>
      <c r="U468" s="3">
        <f>IF(H468="HSK",VALUE(K468),0)</f>
        <v>0</v>
      </c>
      <c r="V468" s="3">
        <f>IF(H468="HSK",VALUE(L468),0)</f>
        <v>0</v>
      </c>
      <c r="W468" s="3">
        <f>IF(H468="G-TELP Level2",VALUE(L468),0)</f>
        <v>0</v>
      </c>
      <c r="X468" s="3">
        <f>IF(P468="A",IF(Q468&gt;849,1,IF(R468&gt;335,1,IF(S468&gt;97,1,IF(T468&gt;849,1,IF(W468&gt;82,1,IF(U468=6,1,IF(U468=5,IF(V468&gt;254,1,0),0))))))),IF(P468="B",IF(Q468&gt;699,1,IF(R468&gt;263,1,IF(S468&gt;78,1,IF(T468&gt;699,1,IF(W468&gt;63,1,IF(U468=6,1,IF(U468=5,IF(V468&gt;179,1,0),0))))))),IF(P468="C",IF(Q468&gt;599,1,IF(R468&gt;226,1,IF(S468&gt;67,1,IF(T468&gt;599,1,IF(W468&gt;49,1,IF(U468=6,1,IF(U468=5,1,IF(U468=4,IF(V468&gt;209,1,0),0)))))))),IF(P468="D",IF(Q468&gt;649,1,IF(R468&gt;244,1,IF(S468&gt;73,1,IF(T468&gt;649,1,IF(W468&gt;56,1,IF(U468=6,1,IF(U468=5,1,IF(U468=4,IF(V468&gt;254,1,0),0)))))))),0))))</f>
        <v>1</v>
      </c>
      <c r="Y468" s="3">
        <f>SUMIF(B:B,B468,X:X)</f>
        <v>1</v>
      </c>
      <c r="Z468" s="3" t="str">
        <f>IF(Y468&gt;0,"어학 충족","자격미달")</f>
        <v>어학 충족</v>
      </c>
      <c r="AA468" s="3"/>
      <c r="AB468" s="3" t="str">
        <f>IF(P468="A",IF(Q468&gt;849,"TOEIC 충족",IF(R468&gt;335,"New-TEPS 충족",IF(S468&gt;97,"TOEFL 충족",IF(T468&gt;849,"JPT 충족",IF(W468&gt;82,"G-TELP 충족",IF(U468=6,"HSK점수 충족",IF(U468=5,IF(V468&gt;254,"HSK점수 충족","자격미달"),"자격미달"))))))),IF(P468="B",IF(Q468&gt;699,"TOEIC 충족",IF(R468&gt;263,"New-TEPS 충족",IF(S468&gt;78,"TOEFL 충족",IF(T468&gt;699,"JPT 충족",IF(W468&gt;63,"G-TELP 충족",IF(U468=6,"HSK점수 충족",IF(U468=5,IF(V468&gt;179,"HSK점수 충족","자격미달"),"자격미달"))))))),IF(P468="C",IF(Q468&gt;599,"TOEIC 충족",IF(R468&gt;226,"New-TEPS 충족",IF(S468&gt;67,"TOEFL 충족",IF(T468&gt;599,"JPT 충족",IF(W468&gt;49,"G-TELP 충족",IF(U468=6,"HSK점수 충족",IF(U468=5,"HSK점수 충족",IF(U468=4,IF(V468&gt;209,"HSK점수 충족","자격미달"),"자격미달")))))))),IF(P468="D",IF(Q468&gt;649,"TOEIC 충족",IF(R468&gt;244,"New-TEPS 충족",IF(S468&gt;73,"TOEFL 충족",IF(T468&gt;649,"JPT 충족",IF(W468&gt;56,"G-TELP 충족",IF(U1409=6,"HSK점수 충족",IF(U1409=5,"HSK점수 충족",IF(U1409=4,IF(V1409&gt;254,"HSK점수 충족","자격미달"),"자격미달")))))))),0))))</f>
        <v>TOEIC 충족</v>
      </c>
      <c r="AC468" s="21"/>
      <c r="AD468" s="3">
        <f>IF(P468="A",VLOOKUP(Q468,[1]교육_어학_경력backdata!$B$3:$C$9,2,1),IF(P468="B",VLOOKUP(Q468,[1]교육_어학_경력backdata!$G$3:$H$9,2,1),IF(P468="C",0,"오류")))</f>
        <v>20</v>
      </c>
      <c r="AE468" s="3">
        <f>IF(P468="A",VLOOKUP(R468,[1]교육_어학_경력backdata!$B$11:$C$17,2,1),IF(P468="B",VLOOKUP(R468,[1]교육_어학_경력backdata!$G$11:$H$17,2,1),IF(P468="C",0,"오류")))</f>
        <v>0</v>
      </c>
      <c r="AF468" s="3">
        <f>IF(P468="A",VLOOKUP(S468,[1]교육_어학_경력backdata!$B$19:$C$25,2,1),IF(P468="B",VLOOKUP(S468,[1]교육_어학_경력backdata!$G$19:$H$25,2,1),IF(P468="C",0,"오류")))</f>
        <v>0</v>
      </c>
      <c r="AG468" s="3">
        <f>IF(P468="A",VLOOKUP(T468,[1]교육_어학_경력backdata!$B$3:$C$9,2,1),IF(P468="B",VLOOKUP(T468,[1]교육_어학_경력backdata!$G$3:$H$9,2,1),IF(P468="C",0,"오류")))</f>
        <v>0</v>
      </c>
      <c r="AH468" s="3">
        <f>IF(P468="A",IF(U468=0,0,IF(U468=4,0,IF(U468=5,VLOOKUP(V468,[1]교육_어학_경력backdata!$B$27:$C$29,2,1),IF(U468=6,VLOOKUP(V468,[1]교육_어학_경력backdata!$B$31:$C$34,2,1))))),IF(P468="B",IF(U468=0,0,IF(U468=4,0,IF(U468=5,VLOOKUP(V468,[1]교육_어학_경력backdata!$G$27:$H$31,2,1),IF(U468=6,VLOOKUP(V468,[1]교육_어학_경력backdata!$G$33:$H$34,2,1))))),IF(CT468="C",0,"오류")))</f>
        <v>0</v>
      </c>
      <c r="AI468" s="3">
        <f>IF(P468="A",VLOOKUP(W468,[1]교육_어학_경력backdata!$B$36:$C$42,2,1),IF(P468="B",VLOOKUP(W468,[1]교육_어학_경력backdata!$G$36:$H$42,2,1),IF(P468="C",0,"오류")))</f>
        <v>0</v>
      </c>
      <c r="AJ468" s="3">
        <f>SUM(AD468:AI468)</f>
        <v>20</v>
      </c>
      <c r="AK468" s="3">
        <f>_xlfn.MAXIFS(AJ:AJ,B:B,B468)</f>
        <v>20</v>
      </c>
      <c r="AL468" s="3"/>
      <c r="AM468" s="21"/>
      <c r="AN468" s="3"/>
      <c r="AO468" s="3"/>
    </row>
    <row r="469" spans="1:41" x14ac:dyDescent="0.4">
      <c r="A469" s="4">
        <f>IF(B468=B469,A468,A468+1)</f>
        <v>435</v>
      </c>
      <c r="B469" s="4" t="s">
        <v>4059</v>
      </c>
      <c r="C469" s="4" t="s">
        <v>4058</v>
      </c>
      <c r="D469" s="4" t="s">
        <v>3044</v>
      </c>
      <c r="E469" s="4" t="s">
        <v>3043</v>
      </c>
      <c r="F469" s="4">
        <f>IF(B469=B468,F468+1,1)</f>
        <v>1</v>
      </c>
      <c r="G469" s="4" t="s">
        <v>6384</v>
      </c>
      <c r="H469" s="4" t="s">
        <v>6379</v>
      </c>
      <c r="I469" s="4" t="s">
        <v>6378</v>
      </c>
      <c r="J469" s="4" t="s">
        <v>6449</v>
      </c>
      <c r="K469" s="4"/>
      <c r="L469" s="4" t="s">
        <v>6614</v>
      </c>
      <c r="M469" s="4" t="s">
        <v>7097</v>
      </c>
      <c r="P469" s="4" t="s">
        <v>2434</v>
      </c>
      <c r="Q469" s="4">
        <f>IF(H469="TOEIC",VALUE(L469),0)</f>
        <v>925</v>
      </c>
      <c r="R469" s="4">
        <f>IF(H469="NEW TEPS",VALUE(L469),0)</f>
        <v>0</v>
      </c>
      <c r="S469" s="4">
        <f>IF(H469="TOEFL(ibt)",VALUE(L469),0)</f>
        <v>0</v>
      </c>
      <c r="T469" s="4">
        <f>IF(H469="JPT",VALUE(L469),0)</f>
        <v>0</v>
      </c>
      <c r="U469" s="4">
        <f>IF(H469="HSK",VALUE(K469),0)</f>
        <v>0</v>
      </c>
      <c r="V469" s="4">
        <f>IF(H469="HSK",VALUE(L469),0)</f>
        <v>0</v>
      </c>
      <c r="W469" s="4">
        <f>IF(H469="G-TELP Level2",VALUE(L469),0)</f>
        <v>0</v>
      </c>
      <c r="X469" s="4">
        <f>IF(P469="A",IF(Q469&gt;849,1,IF(R469&gt;335,1,IF(S469&gt;97,1,IF(T469&gt;849,1,IF(W469&gt;82,1,IF(U469=6,1,IF(U469=5,IF(V469&gt;254,1,0),0))))))),IF(P469="B",IF(Q469&gt;699,1,IF(R469&gt;263,1,IF(S469&gt;78,1,IF(T469&gt;699,1,IF(W469&gt;63,1,IF(U469=6,1,IF(U469=5,IF(V469&gt;179,1,0),0))))))),IF(P469="C",IF(Q469&gt;599,1,IF(R469&gt;226,1,IF(S469&gt;67,1,IF(T469&gt;599,1,IF(W469&gt;49,1,IF(U469=6,1,IF(U469=5,1,IF(U469=4,IF(V469&gt;209,1,0),0)))))))),IF(P469="D",IF(Q469&gt;649,1,IF(R469&gt;244,1,IF(S469&gt;73,1,IF(T469&gt;649,1,IF(W469&gt;56,1,IF(U469=6,1,IF(U469=5,1,IF(U469=4,IF(V469&gt;254,1,0),0)))))))),0))))</f>
        <v>1</v>
      </c>
      <c r="Y469" s="4">
        <f>SUMIF(B:B,B469,X:X)</f>
        <v>1</v>
      </c>
      <c r="Z469" s="4" t="str">
        <f>IF(Y469&gt;0,"어학 충족","자격미달")</f>
        <v>어학 충족</v>
      </c>
      <c r="AA469" s="4"/>
      <c r="AB469" s="4" t="str">
        <f>IF(P469="A",IF(Q469&gt;849,"TOEIC 충족",IF(R469&gt;335,"New-TEPS 충족",IF(S469&gt;97,"TOEFL 충족",IF(T469&gt;849,"JPT 충족",IF(W469&gt;82,"G-TELP 충족",IF(U469=6,"HSK점수 충족",IF(U469=5,IF(V469&gt;254,"HSK점수 충족","자격미달"),"자격미달"))))))),IF(P469="B",IF(Q469&gt;699,"TOEIC 충족",IF(R469&gt;263,"New-TEPS 충족",IF(S469&gt;78,"TOEFL 충족",IF(T469&gt;699,"JPT 충족",IF(W469&gt;63,"G-TELP 충족",IF(U469=6,"HSK점수 충족",IF(U469=5,IF(V469&gt;179,"HSK점수 충족","자격미달"),"자격미달"))))))),IF(P469="C",IF(Q469&gt;599,"TOEIC 충족",IF(R469&gt;226,"New-TEPS 충족",IF(S469&gt;67,"TOEFL 충족",IF(T469&gt;599,"JPT 충족",IF(W469&gt;49,"G-TELP 충족",IF(U469=6,"HSK점수 충족",IF(U469=5,"HSK점수 충족",IF(U469=4,IF(V469&gt;209,"HSK점수 충족","자격미달"),"자격미달")))))))),IF(P469="D",IF(Q469&gt;649,"TOEIC 충족",IF(R469&gt;244,"New-TEPS 충족",IF(S469&gt;73,"TOEFL 충족",IF(T469&gt;649,"JPT 충족",IF(W469&gt;56,"G-TELP 충족",IF(U1410=6,"HSK점수 충족",IF(U1410=5,"HSK점수 충족",IF(U1410=4,IF(V1410&gt;254,"HSK점수 충족","자격미달"),"자격미달")))))))),0))))</f>
        <v>TOEIC 충족</v>
      </c>
      <c r="AC469" s="21"/>
      <c r="AD469" s="4">
        <f>IF(P469="A",VLOOKUP(Q469,[1]교육_어학_경력backdata!$B$3:$C$9,2,1),IF(P469="B",VLOOKUP(Q469,[1]교육_어학_경력backdata!$G$3:$H$9,2,1),IF(P469="C",0,"오류")))</f>
        <v>18</v>
      </c>
      <c r="AE469" s="4">
        <f>IF(P469="A",VLOOKUP(R469,[1]교육_어학_경력backdata!$B$11:$C$17,2,1),IF(P469="B",VLOOKUP(R469,[1]교육_어학_경력backdata!$G$11:$H$17,2,1),IF(P469="C",0,"오류")))</f>
        <v>0</v>
      </c>
      <c r="AF469" s="4">
        <f>IF(P469="A",VLOOKUP(S469,[1]교육_어학_경력backdata!$B$19:$C$25,2,1),IF(P469="B",VLOOKUP(S469,[1]교육_어학_경력backdata!$G$19:$H$25,2,1),IF(P469="C",0,"오류")))</f>
        <v>0</v>
      </c>
      <c r="AG469" s="4">
        <f>IF(P469="A",VLOOKUP(T469,[1]교육_어학_경력backdata!$B$3:$C$9,2,1),IF(P469="B",VLOOKUP(T469,[1]교육_어학_경력backdata!$G$3:$H$9,2,1),IF(P469="C",0,"오류")))</f>
        <v>0</v>
      </c>
      <c r="AH469" s="4">
        <f>IF(P469="A",IF(U469=0,0,IF(U469=4,0,IF(U469=5,VLOOKUP(V469,[1]교육_어학_경력backdata!$B$27:$C$29,2,1),IF(U469=6,VLOOKUP(V469,[1]교육_어학_경력backdata!$B$31:$C$34,2,1))))),IF(P469="B",IF(U469=0,0,IF(U469=4,0,IF(U469=5,VLOOKUP(V469,[1]교육_어학_경력backdata!$G$27:$H$31,2,1),IF(U469=6,VLOOKUP(V469,[1]교육_어학_경력backdata!$G$33:$H$34,2,1))))),IF(CT469="C",0,"오류")))</f>
        <v>0</v>
      </c>
      <c r="AI469" s="4">
        <f>IF(P469="A",VLOOKUP(W469,[1]교육_어학_경력backdata!$B$36:$C$42,2,1),IF(P469="B",VLOOKUP(W469,[1]교육_어학_경력backdata!$G$36:$H$42,2,1),IF(P469="C",0,"오류")))</f>
        <v>0</v>
      </c>
      <c r="AJ469" s="4">
        <f>SUM(AD469:AI469)</f>
        <v>18</v>
      </c>
      <c r="AK469" s="4">
        <f>_xlfn.MAXIFS(AJ:AJ,B:B,B469)</f>
        <v>18</v>
      </c>
      <c r="AL469" s="4"/>
      <c r="AM469" s="21"/>
      <c r="AN469" s="4"/>
      <c r="AO469" s="4"/>
    </row>
    <row r="470" spans="1:41" x14ac:dyDescent="0.4">
      <c r="A470" s="3">
        <f>IF(B469=B470,A469,A469+1)</f>
        <v>436</v>
      </c>
      <c r="B470" s="3" t="s">
        <v>4052</v>
      </c>
      <c r="C470" s="3" t="s">
        <v>4051</v>
      </c>
      <c r="D470" s="3" t="s">
        <v>3044</v>
      </c>
      <c r="E470" s="3" t="s">
        <v>3043</v>
      </c>
      <c r="F470" s="3">
        <f>IF(B470=B469,F469+1,1)</f>
        <v>1</v>
      </c>
      <c r="G470" s="3" t="s">
        <v>6384</v>
      </c>
      <c r="H470" s="3" t="s">
        <v>6379</v>
      </c>
      <c r="I470" s="3" t="s">
        <v>6378</v>
      </c>
      <c r="J470" s="3" t="s">
        <v>6818</v>
      </c>
      <c r="K470" s="3"/>
      <c r="L470" s="3" t="s">
        <v>6597</v>
      </c>
      <c r="M470" s="3" t="s">
        <v>7096</v>
      </c>
      <c r="P470" s="3" t="s">
        <v>2434</v>
      </c>
      <c r="Q470" s="3">
        <f>IF(H470="TOEIC",VALUE(L470),0)</f>
        <v>975</v>
      </c>
      <c r="R470" s="3">
        <f>IF(H470="NEW TEPS",VALUE(L470),0)</f>
        <v>0</v>
      </c>
      <c r="S470" s="3">
        <f>IF(H470="TOEFL(ibt)",VALUE(L470),0)</f>
        <v>0</v>
      </c>
      <c r="T470" s="3">
        <f>IF(H470="JPT",VALUE(L470),0)</f>
        <v>0</v>
      </c>
      <c r="U470" s="3">
        <f>IF(H470="HSK",VALUE(K470),0)</f>
        <v>0</v>
      </c>
      <c r="V470" s="3">
        <f>IF(H470="HSK",VALUE(L470),0)</f>
        <v>0</v>
      </c>
      <c r="W470" s="3">
        <f>IF(H470="G-TELP Level2",VALUE(L470),0)</f>
        <v>0</v>
      </c>
      <c r="X470" s="3">
        <f>IF(P470="A",IF(Q470&gt;849,1,IF(R470&gt;335,1,IF(S470&gt;97,1,IF(T470&gt;849,1,IF(W470&gt;82,1,IF(U470=6,1,IF(U470=5,IF(V470&gt;254,1,0),0))))))),IF(P470="B",IF(Q470&gt;699,1,IF(R470&gt;263,1,IF(S470&gt;78,1,IF(T470&gt;699,1,IF(W470&gt;63,1,IF(U470=6,1,IF(U470=5,IF(V470&gt;179,1,0),0))))))),IF(P470="C",IF(Q470&gt;599,1,IF(R470&gt;226,1,IF(S470&gt;67,1,IF(T470&gt;599,1,IF(W470&gt;49,1,IF(U470=6,1,IF(U470=5,1,IF(U470=4,IF(V470&gt;209,1,0),0)))))))),IF(P470="D",IF(Q470&gt;649,1,IF(R470&gt;244,1,IF(S470&gt;73,1,IF(T470&gt;649,1,IF(W470&gt;56,1,IF(U470=6,1,IF(U470=5,1,IF(U470=4,IF(V470&gt;254,1,0),0)))))))),0))))</f>
        <v>1</v>
      </c>
      <c r="Y470" s="3">
        <f>SUMIF(B:B,B470,X:X)</f>
        <v>1</v>
      </c>
      <c r="Z470" s="3" t="str">
        <f>IF(Y470&gt;0,"어학 충족","자격미달")</f>
        <v>어학 충족</v>
      </c>
      <c r="AA470" s="3"/>
      <c r="AB470" s="3" t="str">
        <f>IF(P470="A",IF(Q470&gt;849,"TOEIC 충족",IF(R470&gt;335,"New-TEPS 충족",IF(S470&gt;97,"TOEFL 충족",IF(T470&gt;849,"JPT 충족",IF(W470&gt;82,"G-TELP 충족",IF(U470=6,"HSK점수 충족",IF(U470=5,IF(V470&gt;254,"HSK점수 충족","자격미달"),"자격미달"))))))),IF(P470="B",IF(Q470&gt;699,"TOEIC 충족",IF(R470&gt;263,"New-TEPS 충족",IF(S470&gt;78,"TOEFL 충족",IF(T470&gt;699,"JPT 충족",IF(W470&gt;63,"G-TELP 충족",IF(U470=6,"HSK점수 충족",IF(U470=5,IF(V470&gt;179,"HSK점수 충족","자격미달"),"자격미달"))))))),IF(P470="C",IF(Q470&gt;599,"TOEIC 충족",IF(R470&gt;226,"New-TEPS 충족",IF(S470&gt;67,"TOEFL 충족",IF(T470&gt;599,"JPT 충족",IF(W470&gt;49,"G-TELP 충족",IF(U470=6,"HSK점수 충족",IF(U470=5,"HSK점수 충족",IF(U470=4,IF(V470&gt;209,"HSK점수 충족","자격미달"),"자격미달")))))))),IF(P470="D",IF(Q470&gt;649,"TOEIC 충족",IF(R470&gt;244,"New-TEPS 충족",IF(S470&gt;73,"TOEFL 충족",IF(T470&gt;649,"JPT 충족",IF(W470&gt;56,"G-TELP 충족",IF(U1411=6,"HSK점수 충족",IF(U1411=5,"HSK점수 충족",IF(U1411=4,IF(V1411&gt;254,"HSK점수 충족","자격미달"),"자격미달")))))))),0))))</f>
        <v>TOEIC 충족</v>
      </c>
      <c r="AC470" s="21"/>
      <c r="AD470" s="3">
        <f>IF(P470="A",VLOOKUP(Q470,[1]교육_어학_경력backdata!$B$3:$C$9,2,1),IF(P470="B",VLOOKUP(Q470,[1]교육_어학_경력backdata!$G$3:$H$9,2,1),IF(P470="C",0,"오류")))</f>
        <v>20</v>
      </c>
      <c r="AE470" s="3">
        <f>IF(P470="A",VLOOKUP(R470,[1]교육_어학_경력backdata!$B$11:$C$17,2,1),IF(P470="B",VLOOKUP(R470,[1]교육_어학_경력backdata!$G$11:$H$17,2,1),IF(P470="C",0,"오류")))</f>
        <v>0</v>
      </c>
      <c r="AF470" s="3">
        <f>IF(P470="A",VLOOKUP(S470,[1]교육_어학_경력backdata!$B$19:$C$25,2,1),IF(P470="B",VLOOKUP(S470,[1]교육_어학_경력backdata!$G$19:$H$25,2,1),IF(P470="C",0,"오류")))</f>
        <v>0</v>
      </c>
      <c r="AG470" s="3">
        <f>IF(P470="A",VLOOKUP(T470,[1]교육_어학_경력backdata!$B$3:$C$9,2,1),IF(P470="B",VLOOKUP(T470,[1]교육_어학_경력backdata!$G$3:$H$9,2,1),IF(P470="C",0,"오류")))</f>
        <v>0</v>
      </c>
      <c r="AH470" s="3">
        <f>IF(P470="A",IF(U470=0,0,IF(U470=4,0,IF(U470=5,VLOOKUP(V470,[1]교육_어학_경력backdata!$B$27:$C$29,2,1),IF(U470=6,VLOOKUP(V470,[1]교육_어학_경력backdata!$B$31:$C$34,2,1))))),IF(P470="B",IF(U470=0,0,IF(U470=4,0,IF(U470=5,VLOOKUP(V470,[1]교육_어학_경력backdata!$G$27:$H$31,2,1),IF(U470=6,VLOOKUP(V470,[1]교육_어학_경력backdata!$G$33:$H$34,2,1))))),IF(CT470="C",0,"오류")))</f>
        <v>0</v>
      </c>
      <c r="AI470" s="3">
        <f>IF(P470="A",VLOOKUP(W470,[1]교육_어학_경력backdata!$B$36:$C$42,2,1),IF(P470="B",VLOOKUP(W470,[1]교육_어학_경력backdata!$G$36:$H$42,2,1),IF(P470="C",0,"오류")))</f>
        <v>0</v>
      </c>
      <c r="AJ470" s="3">
        <f>SUM(AD470:AI470)</f>
        <v>20</v>
      </c>
      <c r="AK470" s="3">
        <f>_xlfn.MAXIFS(AJ:AJ,B:B,B470)</f>
        <v>20</v>
      </c>
      <c r="AL470" s="3"/>
      <c r="AM470" s="21"/>
      <c r="AN470" s="3"/>
      <c r="AO470" s="3"/>
    </row>
    <row r="471" spans="1:41" x14ac:dyDescent="0.4">
      <c r="A471" s="7">
        <f>IF(B470=B471,A470,A470+1)</f>
        <v>436</v>
      </c>
      <c r="B471" s="7" t="s">
        <v>4052</v>
      </c>
      <c r="C471" s="7" t="s">
        <v>4051</v>
      </c>
      <c r="D471" s="7" t="s">
        <v>3044</v>
      </c>
      <c r="E471" s="7" t="s">
        <v>3043</v>
      </c>
      <c r="F471" s="3">
        <f>IF(B471=B470,F470+1,1)</f>
        <v>2</v>
      </c>
      <c r="G471" s="3" t="s">
        <v>6384</v>
      </c>
      <c r="H471" s="3" t="s">
        <v>6409</v>
      </c>
      <c r="I471" s="3" t="s">
        <v>6408</v>
      </c>
      <c r="J471" s="3" t="s">
        <v>7040</v>
      </c>
      <c r="K471" s="3"/>
      <c r="L471" s="3" t="s">
        <v>6599</v>
      </c>
      <c r="M471" s="3" t="s">
        <v>7095</v>
      </c>
      <c r="P471" s="3" t="s">
        <v>2434</v>
      </c>
      <c r="Q471" s="3">
        <f>IF(H471="TOEIC",VALUE(L471),0)</f>
        <v>0</v>
      </c>
      <c r="R471" s="3">
        <f>IF(H471="NEW TEPS",VALUE(L471),0)</f>
        <v>0</v>
      </c>
      <c r="S471" s="3">
        <f>IF(H471="TOEFL(ibt)",VALUE(L471),0)</f>
        <v>0</v>
      </c>
      <c r="T471" s="3">
        <f>IF(H471="JPT",VALUE(L471),0)</f>
        <v>760</v>
      </c>
      <c r="U471" s="3">
        <f>IF(H471="HSK",VALUE(K471),0)</f>
        <v>0</v>
      </c>
      <c r="V471" s="3">
        <f>IF(H471="HSK",VALUE(L471),0)</f>
        <v>0</v>
      </c>
      <c r="W471" s="3">
        <f>IF(H471="G-TELP Level2",VALUE(L471),0)</f>
        <v>0</v>
      </c>
      <c r="X471" s="3">
        <f>IF(P471="A",IF(Q471&gt;849,1,IF(R471&gt;335,1,IF(S471&gt;97,1,IF(T471&gt;849,1,IF(W471&gt;82,1,IF(U471=6,1,IF(U471=5,IF(V471&gt;254,1,0),0))))))),IF(P471="B",IF(Q471&gt;699,1,IF(R471&gt;263,1,IF(S471&gt;78,1,IF(T471&gt;699,1,IF(W471&gt;63,1,IF(U471=6,1,IF(U471=5,IF(V471&gt;179,1,0),0))))))),IF(P471="C",IF(Q471&gt;599,1,IF(R471&gt;226,1,IF(S471&gt;67,1,IF(T471&gt;599,1,IF(W471&gt;49,1,IF(U471=6,1,IF(U471=5,1,IF(U471=4,IF(V471&gt;209,1,0),0)))))))),IF(P471="D",IF(Q471&gt;649,1,IF(R471&gt;244,1,IF(S471&gt;73,1,IF(T471&gt;649,1,IF(W471&gt;56,1,IF(U471=6,1,IF(U471=5,1,IF(U471=4,IF(V471&gt;254,1,0),0)))))))),0))))</f>
        <v>0</v>
      </c>
      <c r="Y471" s="3">
        <f>SUMIF(B:B,B471,X:X)</f>
        <v>1</v>
      </c>
      <c r="Z471" s="3" t="str">
        <f>IF(Y471&gt;0,"어학 충족","자격미달")</f>
        <v>어학 충족</v>
      </c>
      <c r="AA471" s="3"/>
      <c r="AB471" s="3" t="str">
        <f>IF(P471="A",IF(Q471&gt;849,"TOEIC 충족",IF(R471&gt;335,"New-TEPS 충족",IF(S471&gt;97,"TOEFL 충족",IF(T471&gt;849,"JPT 충족",IF(W471&gt;82,"G-TELP 충족",IF(U471=6,"HSK점수 충족",IF(U471=5,IF(V471&gt;254,"HSK점수 충족","자격미달"),"자격미달"))))))),IF(P471="B",IF(Q471&gt;699,"TOEIC 충족",IF(R471&gt;263,"New-TEPS 충족",IF(S471&gt;78,"TOEFL 충족",IF(T471&gt;699,"JPT 충족",IF(W471&gt;63,"G-TELP 충족",IF(U471=6,"HSK점수 충족",IF(U471=5,IF(V471&gt;179,"HSK점수 충족","자격미달"),"자격미달"))))))),IF(P471="C",IF(Q471&gt;599,"TOEIC 충족",IF(R471&gt;226,"New-TEPS 충족",IF(S471&gt;67,"TOEFL 충족",IF(T471&gt;599,"JPT 충족",IF(W471&gt;49,"G-TELP 충족",IF(U471=6,"HSK점수 충족",IF(U471=5,"HSK점수 충족",IF(U471=4,IF(V471&gt;209,"HSK점수 충족","자격미달"),"자격미달")))))))),IF(P471="D",IF(Q471&gt;649,"TOEIC 충족",IF(R471&gt;244,"New-TEPS 충족",IF(S471&gt;73,"TOEFL 충족",IF(T471&gt;649,"JPT 충족",IF(W471&gt;56,"G-TELP 충족",IF(U1412=6,"HSK점수 충족",IF(U1412=5,"HSK점수 충족",IF(U1412=4,IF(V1412&gt;254,"HSK점수 충족","자격미달"),"자격미달")))))))),0))))</f>
        <v>자격미달</v>
      </c>
      <c r="AC471" s="21"/>
      <c r="AD471" s="3">
        <f>IF(P471="A",VLOOKUP(Q471,[1]교육_어학_경력backdata!$B$3:$C$9,2,1),IF(P471="B",VLOOKUP(Q471,[1]교육_어학_경력backdata!$G$3:$H$9,2,1),IF(P471="C",0,"오류")))</f>
        <v>0</v>
      </c>
      <c r="AE471" s="3">
        <f>IF(P471="A",VLOOKUP(R471,[1]교육_어학_경력backdata!$B$11:$C$17,2,1),IF(P471="B",VLOOKUP(R471,[1]교육_어학_경력backdata!$G$11:$H$17,2,1),IF(P471="C",0,"오류")))</f>
        <v>0</v>
      </c>
      <c r="AF471" s="3">
        <f>IF(P471="A",VLOOKUP(S471,[1]교육_어학_경력backdata!$B$19:$C$25,2,1),IF(P471="B",VLOOKUP(S471,[1]교육_어학_경력backdata!$G$19:$H$25,2,1),IF(P471="C",0,"오류")))</f>
        <v>0</v>
      </c>
      <c r="AG471" s="3">
        <f>IF(P471="A",VLOOKUP(T471,[1]교육_어학_경력backdata!$B$3:$C$9,2,1),IF(P471="B",VLOOKUP(T471,[1]교육_어학_경력backdata!$G$3:$H$9,2,1),IF(P471="C",0,"오류")))</f>
        <v>0</v>
      </c>
      <c r="AH471" s="3">
        <f>IF(P471="A",IF(U471=0,0,IF(U471=4,0,IF(U471=5,VLOOKUP(V471,[1]교육_어학_경력backdata!$B$27:$C$29,2,1),IF(U471=6,VLOOKUP(V471,[1]교육_어학_경력backdata!$B$31:$C$34,2,1))))),IF(P471="B",IF(U471=0,0,IF(U471=4,0,IF(U471=5,VLOOKUP(V471,[1]교육_어학_경력backdata!$G$27:$H$31,2,1),IF(U471=6,VLOOKUP(V471,[1]교육_어학_경력backdata!$G$33:$H$34,2,1))))),IF(CT471="C",0,"오류")))</f>
        <v>0</v>
      </c>
      <c r="AI471" s="3">
        <f>IF(P471="A",VLOOKUP(W471,[1]교육_어학_경력backdata!$B$36:$C$42,2,1),IF(P471="B",VLOOKUP(W471,[1]교육_어학_경력backdata!$G$36:$H$42,2,1),IF(P471="C",0,"오류")))</f>
        <v>0</v>
      </c>
      <c r="AJ471" s="3">
        <f>SUM(AD471:AI471)</f>
        <v>0</v>
      </c>
      <c r="AK471" s="3">
        <f>_xlfn.MAXIFS(AJ:AJ,B:B,B471)</f>
        <v>20</v>
      </c>
      <c r="AL471" s="3"/>
      <c r="AM471" s="21"/>
      <c r="AN471" s="3"/>
      <c r="AO471" s="3"/>
    </row>
    <row r="472" spans="1:41" x14ac:dyDescent="0.4">
      <c r="A472" s="4">
        <f>IF(B471=B472,A471,A471+1)</f>
        <v>437</v>
      </c>
      <c r="B472" s="4" t="s">
        <v>4045</v>
      </c>
      <c r="C472" s="4" t="s">
        <v>4044</v>
      </c>
      <c r="D472" s="4" t="s">
        <v>3044</v>
      </c>
      <c r="E472" s="4" t="s">
        <v>3043</v>
      </c>
      <c r="F472" s="4">
        <f>IF(B472=B471,F471+1,1)</f>
        <v>1</v>
      </c>
      <c r="G472" s="4" t="s">
        <v>6380</v>
      </c>
      <c r="H472" s="4" t="s">
        <v>6379</v>
      </c>
      <c r="I472" s="4" t="s">
        <v>6378</v>
      </c>
      <c r="J472" s="4" t="s">
        <v>6469</v>
      </c>
      <c r="K472" s="4"/>
      <c r="L472" s="4" t="s">
        <v>6597</v>
      </c>
      <c r="M472" s="4" t="s">
        <v>7094</v>
      </c>
      <c r="P472" s="4" t="s">
        <v>2434</v>
      </c>
      <c r="Q472" s="4">
        <f>IF(H472="TOEIC",VALUE(L472),0)</f>
        <v>975</v>
      </c>
      <c r="R472" s="4">
        <f>IF(H472="NEW TEPS",VALUE(L472),0)</f>
        <v>0</v>
      </c>
      <c r="S472" s="4">
        <f>IF(H472="TOEFL(ibt)",VALUE(L472),0)</f>
        <v>0</v>
      </c>
      <c r="T472" s="4">
        <f>IF(H472="JPT",VALUE(L472),0)</f>
        <v>0</v>
      </c>
      <c r="U472" s="4">
        <f>IF(H472="HSK",VALUE(K472),0)</f>
        <v>0</v>
      </c>
      <c r="V472" s="4">
        <f>IF(H472="HSK",VALUE(L472),0)</f>
        <v>0</v>
      </c>
      <c r="W472" s="4">
        <f>IF(H472="G-TELP Level2",VALUE(L472),0)</f>
        <v>0</v>
      </c>
      <c r="X472" s="4">
        <f>IF(P472="A",IF(Q472&gt;849,1,IF(R472&gt;335,1,IF(S472&gt;97,1,IF(T472&gt;849,1,IF(W472&gt;82,1,IF(U472=6,1,IF(U472=5,IF(V472&gt;254,1,0),0))))))),IF(P472="B",IF(Q472&gt;699,1,IF(R472&gt;263,1,IF(S472&gt;78,1,IF(T472&gt;699,1,IF(W472&gt;63,1,IF(U472=6,1,IF(U472=5,IF(V472&gt;179,1,0),0))))))),IF(P472="C",IF(Q472&gt;599,1,IF(R472&gt;226,1,IF(S472&gt;67,1,IF(T472&gt;599,1,IF(W472&gt;49,1,IF(U472=6,1,IF(U472=5,1,IF(U472=4,IF(V472&gt;209,1,0),0)))))))),IF(P472="D",IF(Q472&gt;649,1,IF(R472&gt;244,1,IF(S472&gt;73,1,IF(T472&gt;649,1,IF(W472&gt;56,1,IF(U472=6,1,IF(U472=5,1,IF(U472=4,IF(V472&gt;254,1,0),0)))))))),0))))</f>
        <v>1</v>
      </c>
      <c r="Y472" s="4">
        <f>SUMIF(B:B,B472,X:X)</f>
        <v>1</v>
      </c>
      <c r="Z472" s="4" t="str">
        <f>IF(Y472&gt;0,"어학 충족","자격미달")</f>
        <v>어학 충족</v>
      </c>
      <c r="AA472" s="4"/>
      <c r="AB472" s="4" t="str">
        <f>IF(P472="A",IF(Q472&gt;849,"TOEIC 충족",IF(R472&gt;335,"New-TEPS 충족",IF(S472&gt;97,"TOEFL 충족",IF(T472&gt;849,"JPT 충족",IF(W472&gt;82,"G-TELP 충족",IF(U472=6,"HSK점수 충족",IF(U472=5,IF(V472&gt;254,"HSK점수 충족","자격미달"),"자격미달"))))))),IF(P472="B",IF(Q472&gt;699,"TOEIC 충족",IF(R472&gt;263,"New-TEPS 충족",IF(S472&gt;78,"TOEFL 충족",IF(T472&gt;699,"JPT 충족",IF(W472&gt;63,"G-TELP 충족",IF(U472=6,"HSK점수 충족",IF(U472=5,IF(V472&gt;179,"HSK점수 충족","자격미달"),"자격미달"))))))),IF(P472="C",IF(Q472&gt;599,"TOEIC 충족",IF(R472&gt;226,"New-TEPS 충족",IF(S472&gt;67,"TOEFL 충족",IF(T472&gt;599,"JPT 충족",IF(W472&gt;49,"G-TELP 충족",IF(U472=6,"HSK점수 충족",IF(U472=5,"HSK점수 충족",IF(U472=4,IF(V472&gt;209,"HSK점수 충족","자격미달"),"자격미달")))))))),IF(P472="D",IF(Q472&gt;649,"TOEIC 충족",IF(R472&gt;244,"New-TEPS 충족",IF(S472&gt;73,"TOEFL 충족",IF(T472&gt;649,"JPT 충족",IF(W472&gt;56,"G-TELP 충족",IF(U1413=6,"HSK점수 충족",IF(U1413=5,"HSK점수 충족",IF(U1413=4,IF(V1413&gt;254,"HSK점수 충족","자격미달"),"자격미달")))))))),0))))</f>
        <v>TOEIC 충족</v>
      </c>
      <c r="AC472" s="21"/>
      <c r="AD472" s="4">
        <f>IF(P472="A",VLOOKUP(Q472,[1]교육_어학_경력backdata!$B$3:$C$9,2,1),IF(P472="B",VLOOKUP(Q472,[1]교육_어학_경력backdata!$G$3:$H$9,2,1),IF(P472="C",0,"오류")))</f>
        <v>20</v>
      </c>
      <c r="AE472" s="4">
        <f>IF(P472="A",VLOOKUP(R472,[1]교육_어학_경력backdata!$B$11:$C$17,2,1),IF(P472="B",VLOOKUP(R472,[1]교육_어학_경력backdata!$G$11:$H$17,2,1),IF(P472="C",0,"오류")))</f>
        <v>0</v>
      </c>
      <c r="AF472" s="4">
        <f>IF(P472="A",VLOOKUP(S472,[1]교육_어학_경력backdata!$B$19:$C$25,2,1),IF(P472="B",VLOOKUP(S472,[1]교육_어학_경력backdata!$G$19:$H$25,2,1),IF(P472="C",0,"오류")))</f>
        <v>0</v>
      </c>
      <c r="AG472" s="4">
        <f>IF(P472="A",VLOOKUP(T472,[1]교육_어학_경력backdata!$B$3:$C$9,2,1),IF(P472="B",VLOOKUP(T472,[1]교육_어학_경력backdata!$G$3:$H$9,2,1),IF(P472="C",0,"오류")))</f>
        <v>0</v>
      </c>
      <c r="AH472" s="4">
        <f>IF(P472="A",IF(U472=0,0,IF(U472=4,0,IF(U472=5,VLOOKUP(V472,[1]교육_어학_경력backdata!$B$27:$C$29,2,1),IF(U472=6,VLOOKUP(V472,[1]교육_어학_경력backdata!$B$31:$C$34,2,1))))),IF(P472="B",IF(U472=0,0,IF(U472=4,0,IF(U472=5,VLOOKUP(V472,[1]교육_어학_경력backdata!$G$27:$H$31,2,1),IF(U472=6,VLOOKUP(V472,[1]교육_어학_경력backdata!$G$33:$H$34,2,1))))),IF(CT472="C",0,"오류")))</f>
        <v>0</v>
      </c>
      <c r="AI472" s="4">
        <f>IF(P472="A",VLOOKUP(W472,[1]교육_어학_경력backdata!$B$36:$C$42,2,1),IF(P472="B",VLOOKUP(W472,[1]교육_어학_경력backdata!$G$36:$H$42,2,1),IF(P472="C",0,"오류")))</f>
        <v>0</v>
      </c>
      <c r="AJ472" s="4">
        <f>SUM(AD472:AI472)</f>
        <v>20</v>
      </c>
      <c r="AK472" s="4">
        <f>_xlfn.MAXIFS(AJ:AJ,B:B,B472)</f>
        <v>20</v>
      </c>
      <c r="AL472" s="4"/>
      <c r="AM472" s="21"/>
      <c r="AN472" s="4"/>
      <c r="AO472" s="4"/>
    </row>
    <row r="473" spans="1:41" x14ac:dyDescent="0.4">
      <c r="A473" s="3">
        <f>IF(B472=B473,A472,A472+1)</f>
        <v>438</v>
      </c>
      <c r="B473" s="3" t="s">
        <v>4041</v>
      </c>
      <c r="C473" s="3" t="s">
        <v>4040</v>
      </c>
      <c r="D473" s="3" t="s">
        <v>3044</v>
      </c>
      <c r="E473" s="3" t="s">
        <v>3043</v>
      </c>
      <c r="F473" s="3">
        <f>IF(B473=B472,F472+1,1)</f>
        <v>1</v>
      </c>
      <c r="G473" s="3" t="s">
        <v>6380</v>
      </c>
      <c r="H473" s="3" t="s">
        <v>6379</v>
      </c>
      <c r="I473" s="3" t="s">
        <v>6378</v>
      </c>
      <c r="J473" s="3" t="s">
        <v>6830</v>
      </c>
      <c r="K473" s="3"/>
      <c r="L473" s="3" t="s">
        <v>6459</v>
      </c>
      <c r="M473" s="3" t="s">
        <v>7093</v>
      </c>
      <c r="P473" s="3" t="s">
        <v>2434</v>
      </c>
      <c r="Q473" s="3">
        <f>IF(H473="TOEIC",VALUE(L473),0)</f>
        <v>940</v>
      </c>
      <c r="R473" s="3">
        <f>IF(H473="NEW TEPS",VALUE(L473),0)</f>
        <v>0</v>
      </c>
      <c r="S473" s="3">
        <f>IF(H473="TOEFL(ibt)",VALUE(L473),0)</f>
        <v>0</v>
      </c>
      <c r="T473" s="3">
        <f>IF(H473="JPT",VALUE(L473),0)</f>
        <v>0</v>
      </c>
      <c r="U473" s="3">
        <f>IF(H473="HSK",VALUE(K473),0)</f>
        <v>0</v>
      </c>
      <c r="V473" s="3">
        <f>IF(H473="HSK",VALUE(L473),0)</f>
        <v>0</v>
      </c>
      <c r="W473" s="3">
        <f>IF(H473="G-TELP Level2",VALUE(L473),0)</f>
        <v>0</v>
      </c>
      <c r="X473" s="3">
        <f>IF(P473="A",IF(Q473&gt;849,1,IF(R473&gt;335,1,IF(S473&gt;97,1,IF(T473&gt;849,1,IF(W473&gt;82,1,IF(U473=6,1,IF(U473=5,IF(V473&gt;254,1,0),0))))))),IF(P473="B",IF(Q473&gt;699,1,IF(R473&gt;263,1,IF(S473&gt;78,1,IF(T473&gt;699,1,IF(W473&gt;63,1,IF(U473=6,1,IF(U473=5,IF(V473&gt;179,1,0),0))))))),IF(P473="C",IF(Q473&gt;599,1,IF(R473&gt;226,1,IF(S473&gt;67,1,IF(T473&gt;599,1,IF(W473&gt;49,1,IF(U473=6,1,IF(U473=5,1,IF(U473=4,IF(V473&gt;209,1,0),0)))))))),IF(P473="D",IF(Q473&gt;649,1,IF(R473&gt;244,1,IF(S473&gt;73,1,IF(T473&gt;649,1,IF(W473&gt;56,1,IF(U473=6,1,IF(U473=5,1,IF(U473=4,IF(V473&gt;254,1,0),0)))))))),0))))</f>
        <v>1</v>
      </c>
      <c r="Y473" s="3">
        <f>SUMIF(B:B,B473,X:X)</f>
        <v>1</v>
      </c>
      <c r="Z473" s="3" t="str">
        <f>IF(Y473&gt;0,"어학 충족","자격미달")</f>
        <v>어학 충족</v>
      </c>
      <c r="AA473" s="3"/>
      <c r="AB473" s="3" t="str">
        <f>IF(P473="A",IF(Q473&gt;849,"TOEIC 충족",IF(R473&gt;335,"New-TEPS 충족",IF(S473&gt;97,"TOEFL 충족",IF(T473&gt;849,"JPT 충족",IF(W473&gt;82,"G-TELP 충족",IF(U473=6,"HSK점수 충족",IF(U473=5,IF(V473&gt;254,"HSK점수 충족","자격미달"),"자격미달"))))))),IF(P473="B",IF(Q473&gt;699,"TOEIC 충족",IF(R473&gt;263,"New-TEPS 충족",IF(S473&gt;78,"TOEFL 충족",IF(T473&gt;699,"JPT 충족",IF(W473&gt;63,"G-TELP 충족",IF(U473=6,"HSK점수 충족",IF(U473=5,IF(V473&gt;179,"HSK점수 충족","자격미달"),"자격미달"))))))),IF(P473="C",IF(Q473&gt;599,"TOEIC 충족",IF(R473&gt;226,"New-TEPS 충족",IF(S473&gt;67,"TOEFL 충족",IF(T473&gt;599,"JPT 충족",IF(W473&gt;49,"G-TELP 충족",IF(U473=6,"HSK점수 충족",IF(U473=5,"HSK점수 충족",IF(U473=4,IF(V473&gt;209,"HSK점수 충족","자격미달"),"자격미달")))))))),IF(P473="D",IF(Q473&gt;649,"TOEIC 충족",IF(R473&gt;244,"New-TEPS 충족",IF(S473&gt;73,"TOEFL 충족",IF(T473&gt;649,"JPT 충족",IF(W473&gt;56,"G-TELP 충족",IF(U1414=6,"HSK점수 충족",IF(U1414=5,"HSK점수 충족",IF(U1414=4,IF(V1414&gt;254,"HSK점수 충족","자격미달"),"자격미달")))))))),0))))</f>
        <v>TOEIC 충족</v>
      </c>
      <c r="AC473" s="21"/>
      <c r="AD473" s="3">
        <f>IF(P473="A",VLOOKUP(Q473,[1]교육_어학_경력backdata!$B$3:$C$9,2,1),IF(P473="B",VLOOKUP(Q473,[1]교육_어학_경력backdata!$G$3:$H$9,2,1),IF(P473="C",0,"오류")))</f>
        <v>18</v>
      </c>
      <c r="AE473" s="3">
        <f>IF(P473="A",VLOOKUP(R473,[1]교육_어학_경력backdata!$B$11:$C$17,2,1),IF(P473="B",VLOOKUP(R473,[1]교육_어학_경력backdata!$G$11:$H$17,2,1),IF(P473="C",0,"오류")))</f>
        <v>0</v>
      </c>
      <c r="AF473" s="3">
        <f>IF(P473="A",VLOOKUP(S473,[1]교육_어학_경력backdata!$B$19:$C$25,2,1),IF(P473="B",VLOOKUP(S473,[1]교육_어학_경력backdata!$G$19:$H$25,2,1),IF(P473="C",0,"오류")))</f>
        <v>0</v>
      </c>
      <c r="AG473" s="3">
        <f>IF(P473="A",VLOOKUP(T473,[1]교육_어학_경력backdata!$B$3:$C$9,2,1),IF(P473="B",VLOOKUP(T473,[1]교육_어학_경력backdata!$G$3:$H$9,2,1),IF(P473="C",0,"오류")))</f>
        <v>0</v>
      </c>
      <c r="AH473" s="3">
        <f>IF(P473="A",IF(U473=0,0,IF(U473=4,0,IF(U473=5,VLOOKUP(V473,[1]교육_어학_경력backdata!$B$27:$C$29,2,1),IF(U473=6,VLOOKUP(V473,[1]교육_어학_경력backdata!$B$31:$C$34,2,1))))),IF(P473="B",IF(U473=0,0,IF(U473=4,0,IF(U473=5,VLOOKUP(V473,[1]교육_어학_경력backdata!$G$27:$H$31,2,1),IF(U473=6,VLOOKUP(V473,[1]교육_어학_경력backdata!$G$33:$H$34,2,1))))),IF(CT473="C",0,"오류")))</f>
        <v>0</v>
      </c>
      <c r="AI473" s="3">
        <f>IF(P473="A",VLOOKUP(W473,[1]교육_어학_경력backdata!$B$36:$C$42,2,1),IF(P473="B",VLOOKUP(W473,[1]교육_어학_경력backdata!$G$36:$H$42,2,1),IF(P473="C",0,"오류")))</f>
        <v>0</v>
      </c>
      <c r="AJ473" s="3">
        <f>SUM(AD473:AI473)</f>
        <v>18</v>
      </c>
      <c r="AK473" s="3">
        <f>_xlfn.MAXIFS(AJ:AJ,B:B,B473)</f>
        <v>18</v>
      </c>
      <c r="AL473" s="3"/>
      <c r="AM473" s="21"/>
      <c r="AN473" s="3"/>
      <c r="AO473" s="3"/>
    </row>
    <row r="474" spans="1:41" x14ac:dyDescent="0.4">
      <c r="A474" s="4">
        <f>IF(B473=B474,A473,A473+1)</f>
        <v>439</v>
      </c>
      <c r="B474" s="4" t="s">
        <v>4037</v>
      </c>
      <c r="C474" s="4" t="s">
        <v>4036</v>
      </c>
      <c r="D474" s="4" t="s">
        <v>3044</v>
      </c>
      <c r="E474" s="4" t="s">
        <v>3043</v>
      </c>
      <c r="F474" s="4">
        <f>IF(B474=B473,F473+1,1)</f>
        <v>1</v>
      </c>
      <c r="G474" s="4" t="s">
        <v>6380</v>
      </c>
      <c r="H474" s="4" t="s">
        <v>6379</v>
      </c>
      <c r="I474" s="4" t="s">
        <v>6378</v>
      </c>
      <c r="J474" s="4" t="s">
        <v>6777</v>
      </c>
      <c r="K474" s="4"/>
      <c r="L474" s="4" t="s">
        <v>6498</v>
      </c>
      <c r="M474" s="4" t="s">
        <v>7092</v>
      </c>
      <c r="P474" s="4" t="s">
        <v>2434</v>
      </c>
      <c r="Q474" s="4">
        <f>IF(H474="TOEIC",VALUE(L474),0)</f>
        <v>890</v>
      </c>
      <c r="R474" s="4">
        <f>IF(H474="NEW TEPS",VALUE(L474),0)</f>
        <v>0</v>
      </c>
      <c r="S474" s="4">
        <f>IF(H474="TOEFL(ibt)",VALUE(L474),0)</f>
        <v>0</v>
      </c>
      <c r="T474" s="4">
        <f>IF(H474="JPT",VALUE(L474),0)</f>
        <v>0</v>
      </c>
      <c r="U474" s="4">
        <f>IF(H474="HSK",VALUE(K474),0)</f>
        <v>0</v>
      </c>
      <c r="V474" s="4">
        <f>IF(H474="HSK",VALUE(L474),0)</f>
        <v>0</v>
      </c>
      <c r="W474" s="4">
        <f>IF(H474="G-TELP Level2",VALUE(L474),0)</f>
        <v>0</v>
      </c>
      <c r="X474" s="4">
        <f>IF(P474="A",IF(Q474&gt;849,1,IF(R474&gt;335,1,IF(S474&gt;97,1,IF(T474&gt;849,1,IF(W474&gt;82,1,IF(U474=6,1,IF(U474=5,IF(V474&gt;254,1,0),0))))))),IF(P474="B",IF(Q474&gt;699,1,IF(R474&gt;263,1,IF(S474&gt;78,1,IF(T474&gt;699,1,IF(W474&gt;63,1,IF(U474=6,1,IF(U474=5,IF(V474&gt;179,1,0),0))))))),IF(P474="C",IF(Q474&gt;599,1,IF(R474&gt;226,1,IF(S474&gt;67,1,IF(T474&gt;599,1,IF(W474&gt;49,1,IF(U474=6,1,IF(U474=5,1,IF(U474=4,IF(V474&gt;209,1,0),0)))))))),IF(P474="D",IF(Q474&gt;649,1,IF(R474&gt;244,1,IF(S474&gt;73,1,IF(T474&gt;649,1,IF(W474&gt;56,1,IF(U474=6,1,IF(U474=5,1,IF(U474=4,IF(V474&gt;254,1,0),0)))))))),0))))</f>
        <v>1</v>
      </c>
      <c r="Y474" s="4">
        <f>SUMIF(B:B,B474,X:X)</f>
        <v>1</v>
      </c>
      <c r="Z474" s="4" t="str">
        <f>IF(Y474&gt;0,"어학 충족","자격미달")</f>
        <v>어학 충족</v>
      </c>
      <c r="AA474" s="4"/>
      <c r="AB474" s="4" t="str">
        <f>IF(P474="A",IF(Q474&gt;849,"TOEIC 충족",IF(R474&gt;335,"New-TEPS 충족",IF(S474&gt;97,"TOEFL 충족",IF(T474&gt;849,"JPT 충족",IF(W474&gt;82,"G-TELP 충족",IF(U474=6,"HSK점수 충족",IF(U474=5,IF(V474&gt;254,"HSK점수 충족","자격미달"),"자격미달"))))))),IF(P474="B",IF(Q474&gt;699,"TOEIC 충족",IF(R474&gt;263,"New-TEPS 충족",IF(S474&gt;78,"TOEFL 충족",IF(T474&gt;699,"JPT 충족",IF(W474&gt;63,"G-TELP 충족",IF(U474=6,"HSK점수 충족",IF(U474=5,IF(V474&gt;179,"HSK점수 충족","자격미달"),"자격미달"))))))),IF(P474="C",IF(Q474&gt;599,"TOEIC 충족",IF(R474&gt;226,"New-TEPS 충족",IF(S474&gt;67,"TOEFL 충족",IF(T474&gt;599,"JPT 충족",IF(W474&gt;49,"G-TELP 충족",IF(U474=6,"HSK점수 충족",IF(U474=5,"HSK점수 충족",IF(U474=4,IF(V474&gt;209,"HSK점수 충족","자격미달"),"자격미달")))))))),IF(P474="D",IF(Q474&gt;649,"TOEIC 충족",IF(R474&gt;244,"New-TEPS 충족",IF(S474&gt;73,"TOEFL 충족",IF(T474&gt;649,"JPT 충족",IF(W474&gt;56,"G-TELP 충족",IF(U1415=6,"HSK점수 충족",IF(U1415=5,"HSK점수 충족",IF(U1415=4,IF(V1415&gt;254,"HSK점수 충족","자격미달"),"자격미달")))))))),0))))</f>
        <v>TOEIC 충족</v>
      </c>
      <c r="AC474" s="21"/>
      <c r="AD474" s="4">
        <f>IF(P474="A",VLOOKUP(Q474,[1]교육_어학_경력backdata!$B$3:$C$9,2,1),IF(P474="B",VLOOKUP(Q474,[1]교육_어학_경력backdata!$G$3:$H$9,2,1),IF(P474="C",0,"오류")))</f>
        <v>14</v>
      </c>
      <c r="AE474" s="4">
        <f>IF(P474="A",VLOOKUP(R474,[1]교육_어학_경력backdata!$B$11:$C$17,2,1),IF(P474="B",VLOOKUP(R474,[1]교육_어학_경력backdata!$G$11:$H$17,2,1),IF(P474="C",0,"오류")))</f>
        <v>0</v>
      </c>
      <c r="AF474" s="4">
        <f>IF(P474="A",VLOOKUP(S474,[1]교육_어학_경력backdata!$B$19:$C$25,2,1),IF(P474="B",VLOOKUP(S474,[1]교육_어학_경력backdata!$G$19:$H$25,2,1),IF(P474="C",0,"오류")))</f>
        <v>0</v>
      </c>
      <c r="AG474" s="4">
        <f>IF(P474="A",VLOOKUP(T474,[1]교육_어학_경력backdata!$B$3:$C$9,2,1),IF(P474="B",VLOOKUP(T474,[1]교육_어학_경력backdata!$G$3:$H$9,2,1),IF(P474="C",0,"오류")))</f>
        <v>0</v>
      </c>
      <c r="AH474" s="4">
        <f>IF(P474="A",IF(U474=0,0,IF(U474=4,0,IF(U474=5,VLOOKUP(V474,[1]교육_어학_경력backdata!$B$27:$C$29,2,1),IF(U474=6,VLOOKUP(V474,[1]교육_어학_경력backdata!$B$31:$C$34,2,1))))),IF(P474="B",IF(U474=0,0,IF(U474=4,0,IF(U474=5,VLOOKUP(V474,[1]교육_어학_경력backdata!$G$27:$H$31,2,1),IF(U474=6,VLOOKUP(V474,[1]교육_어학_경력backdata!$G$33:$H$34,2,1))))),IF(CT474="C",0,"오류")))</f>
        <v>0</v>
      </c>
      <c r="AI474" s="4">
        <f>IF(P474="A",VLOOKUP(W474,[1]교육_어학_경력backdata!$B$36:$C$42,2,1),IF(P474="B",VLOOKUP(W474,[1]교육_어학_경력backdata!$G$36:$H$42,2,1),IF(P474="C",0,"오류")))</f>
        <v>0</v>
      </c>
      <c r="AJ474" s="4">
        <f>SUM(AD474:AI474)</f>
        <v>14</v>
      </c>
      <c r="AK474" s="4">
        <f>_xlfn.MAXIFS(AJ:AJ,B:B,B474)</f>
        <v>14</v>
      </c>
      <c r="AL474" s="4"/>
      <c r="AM474" s="21"/>
      <c r="AN474" s="4"/>
      <c r="AO474" s="4"/>
    </row>
    <row r="475" spans="1:41" x14ac:dyDescent="0.4">
      <c r="A475" s="3">
        <f>IF(B474=B475,A474,A474+1)</f>
        <v>440</v>
      </c>
      <c r="B475" s="3" t="s">
        <v>4033</v>
      </c>
      <c r="C475" s="3" t="s">
        <v>4032</v>
      </c>
      <c r="D475" s="3" t="s">
        <v>3044</v>
      </c>
      <c r="E475" s="3" t="s">
        <v>3043</v>
      </c>
      <c r="F475" s="3">
        <f>IF(B475=B474,F474+1,1)</f>
        <v>1</v>
      </c>
      <c r="G475" s="3" t="s">
        <v>6384</v>
      </c>
      <c r="H475" s="3" t="s">
        <v>6379</v>
      </c>
      <c r="I475" s="3" t="s">
        <v>6378</v>
      </c>
      <c r="J475" s="3" t="s">
        <v>6397</v>
      </c>
      <c r="K475" s="3"/>
      <c r="L475" s="3" t="s">
        <v>6517</v>
      </c>
      <c r="M475" s="3" t="s">
        <v>7091</v>
      </c>
      <c r="P475" s="3" t="s">
        <v>2434</v>
      </c>
      <c r="Q475" s="3">
        <f>IF(H475="TOEIC",VALUE(L475),0)</f>
        <v>875</v>
      </c>
      <c r="R475" s="3">
        <f>IF(H475="NEW TEPS",VALUE(L475),0)</f>
        <v>0</v>
      </c>
      <c r="S475" s="3">
        <f>IF(H475="TOEFL(ibt)",VALUE(L475),0)</f>
        <v>0</v>
      </c>
      <c r="T475" s="3">
        <f>IF(H475="JPT",VALUE(L475),0)</f>
        <v>0</v>
      </c>
      <c r="U475" s="3">
        <f>IF(H475="HSK",VALUE(K475),0)</f>
        <v>0</v>
      </c>
      <c r="V475" s="3">
        <f>IF(H475="HSK",VALUE(L475),0)</f>
        <v>0</v>
      </c>
      <c r="W475" s="3">
        <f>IF(H475="G-TELP Level2",VALUE(L475),0)</f>
        <v>0</v>
      </c>
      <c r="X475" s="3">
        <f>IF(P475="A",IF(Q475&gt;849,1,IF(R475&gt;335,1,IF(S475&gt;97,1,IF(T475&gt;849,1,IF(W475&gt;82,1,IF(U475=6,1,IF(U475=5,IF(V475&gt;254,1,0),0))))))),IF(P475="B",IF(Q475&gt;699,1,IF(R475&gt;263,1,IF(S475&gt;78,1,IF(T475&gt;699,1,IF(W475&gt;63,1,IF(U475=6,1,IF(U475=5,IF(V475&gt;179,1,0),0))))))),IF(P475="C",IF(Q475&gt;599,1,IF(R475&gt;226,1,IF(S475&gt;67,1,IF(T475&gt;599,1,IF(W475&gt;49,1,IF(U475=6,1,IF(U475=5,1,IF(U475=4,IF(V475&gt;209,1,0),0)))))))),IF(P475="D",IF(Q475&gt;649,1,IF(R475&gt;244,1,IF(S475&gt;73,1,IF(T475&gt;649,1,IF(W475&gt;56,1,IF(U475=6,1,IF(U475=5,1,IF(U475=4,IF(V475&gt;254,1,0),0)))))))),0))))</f>
        <v>1</v>
      </c>
      <c r="Y475" s="3">
        <f>SUMIF(B:B,B475,X:X)</f>
        <v>1</v>
      </c>
      <c r="Z475" s="3" t="str">
        <f>IF(Y475&gt;0,"어학 충족","자격미달")</f>
        <v>어학 충족</v>
      </c>
      <c r="AA475" s="3"/>
      <c r="AB475" s="3" t="str">
        <f>IF(P475="A",IF(Q475&gt;849,"TOEIC 충족",IF(R475&gt;335,"New-TEPS 충족",IF(S475&gt;97,"TOEFL 충족",IF(T475&gt;849,"JPT 충족",IF(W475&gt;82,"G-TELP 충족",IF(U475=6,"HSK점수 충족",IF(U475=5,IF(V475&gt;254,"HSK점수 충족","자격미달"),"자격미달"))))))),IF(P475="B",IF(Q475&gt;699,"TOEIC 충족",IF(R475&gt;263,"New-TEPS 충족",IF(S475&gt;78,"TOEFL 충족",IF(T475&gt;699,"JPT 충족",IF(W475&gt;63,"G-TELP 충족",IF(U475=6,"HSK점수 충족",IF(U475=5,IF(V475&gt;179,"HSK점수 충족","자격미달"),"자격미달"))))))),IF(P475="C",IF(Q475&gt;599,"TOEIC 충족",IF(R475&gt;226,"New-TEPS 충족",IF(S475&gt;67,"TOEFL 충족",IF(T475&gt;599,"JPT 충족",IF(W475&gt;49,"G-TELP 충족",IF(U475=6,"HSK점수 충족",IF(U475=5,"HSK점수 충족",IF(U475=4,IF(V475&gt;209,"HSK점수 충족","자격미달"),"자격미달")))))))),IF(P475="D",IF(Q475&gt;649,"TOEIC 충족",IF(R475&gt;244,"New-TEPS 충족",IF(S475&gt;73,"TOEFL 충족",IF(T475&gt;649,"JPT 충족",IF(W475&gt;56,"G-TELP 충족",IF(U1416=6,"HSK점수 충족",IF(U1416=5,"HSK점수 충족",IF(U1416=4,IF(V1416&gt;254,"HSK점수 충족","자격미달"),"자격미달")))))))),0))))</f>
        <v>TOEIC 충족</v>
      </c>
      <c r="AC475" s="21"/>
      <c r="AD475" s="3">
        <f>IF(P475="A",VLOOKUP(Q475,[1]교육_어학_경력backdata!$B$3:$C$9,2,1),IF(P475="B",VLOOKUP(Q475,[1]교육_어학_경력backdata!$G$3:$H$9,2,1),IF(P475="C",0,"오류")))</f>
        <v>14</v>
      </c>
      <c r="AE475" s="3">
        <f>IF(P475="A",VLOOKUP(R475,[1]교육_어학_경력backdata!$B$11:$C$17,2,1),IF(P475="B",VLOOKUP(R475,[1]교육_어학_경력backdata!$G$11:$H$17,2,1),IF(P475="C",0,"오류")))</f>
        <v>0</v>
      </c>
      <c r="AF475" s="3">
        <f>IF(P475="A",VLOOKUP(S475,[1]교육_어학_경력backdata!$B$19:$C$25,2,1),IF(P475="B",VLOOKUP(S475,[1]교육_어학_경력backdata!$G$19:$H$25,2,1),IF(P475="C",0,"오류")))</f>
        <v>0</v>
      </c>
      <c r="AG475" s="3">
        <f>IF(P475="A",VLOOKUP(T475,[1]교육_어학_경력backdata!$B$3:$C$9,2,1),IF(P475="B",VLOOKUP(T475,[1]교육_어학_경력backdata!$G$3:$H$9,2,1),IF(P475="C",0,"오류")))</f>
        <v>0</v>
      </c>
      <c r="AH475" s="3">
        <f>IF(P475="A",IF(U475=0,0,IF(U475=4,0,IF(U475=5,VLOOKUP(V475,[1]교육_어학_경력backdata!$B$27:$C$29,2,1),IF(U475=6,VLOOKUP(V475,[1]교육_어학_경력backdata!$B$31:$C$34,2,1))))),IF(P475="B",IF(U475=0,0,IF(U475=4,0,IF(U475=5,VLOOKUP(V475,[1]교육_어학_경력backdata!$G$27:$H$31,2,1),IF(U475=6,VLOOKUP(V475,[1]교육_어학_경력backdata!$G$33:$H$34,2,1))))),IF(CT475="C",0,"오류")))</f>
        <v>0</v>
      </c>
      <c r="AI475" s="3">
        <f>IF(P475="A",VLOOKUP(W475,[1]교육_어학_경력backdata!$B$36:$C$42,2,1),IF(P475="B",VLOOKUP(W475,[1]교육_어학_경력backdata!$G$36:$H$42,2,1),IF(P475="C",0,"오류")))</f>
        <v>0</v>
      </c>
      <c r="AJ475" s="3">
        <f>SUM(AD475:AI475)</f>
        <v>14</v>
      </c>
      <c r="AK475" s="3">
        <f>_xlfn.MAXIFS(AJ:AJ,B:B,B475)</f>
        <v>14</v>
      </c>
      <c r="AL475" s="3"/>
      <c r="AM475" s="21"/>
      <c r="AN475" s="3"/>
      <c r="AO475" s="3"/>
    </row>
    <row r="476" spans="1:41" x14ac:dyDescent="0.4">
      <c r="A476" s="4">
        <f>IF(B475=B476,A475,A475+1)</f>
        <v>441</v>
      </c>
      <c r="B476" s="4" t="s">
        <v>4028</v>
      </c>
      <c r="C476" s="4" t="s">
        <v>4027</v>
      </c>
      <c r="D476" s="4" t="s">
        <v>3044</v>
      </c>
      <c r="E476" s="4" t="s">
        <v>3043</v>
      </c>
      <c r="F476" s="4">
        <f>IF(B476=B475,F475+1,1)</f>
        <v>1</v>
      </c>
      <c r="G476" s="4" t="s">
        <v>6380</v>
      </c>
      <c r="H476" s="4" t="s">
        <v>6379</v>
      </c>
      <c r="I476" s="4" t="s">
        <v>6378</v>
      </c>
      <c r="J476" s="4" t="s">
        <v>6783</v>
      </c>
      <c r="K476" s="4"/>
      <c r="L476" s="4" t="s">
        <v>6517</v>
      </c>
      <c r="M476" s="4" t="s">
        <v>7090</v>
      </c>
      <c r="P476" s="4" t="s">
        <v>2434</v>
      </c>
      <c r="Q476" s="4">
        <f>IF(H476="TOEIC",VALUE(L476),0)</f>
        <v>875</v>
      </c>
      <c r="R476" s="4">
        <f>IF(H476="NEW TEPS",VALUE(L476),0)</f>
        <v>0</v>
      </c>
      <c r="S476" s="4">
        <f>IF(H476="TOEFL(ibt)",VALUE(L476),0)</f>
        <v>0</v>
      </c>
      <c r="T476" s="4">
        <f>IF(H476="JPT",VALUE(L476),0)</f>
        <v>0</v>
      </c>
      <c r="U476" s="4">
        <f>IF(H476="HSK",VALUE(K476),0)</f>
        <v>0</v>
      </c>
      <c r="V476" s="4">
        <f>IF(H476="HSK",VALUE(L476),0)</f>
        <v>0</v>
      </c>
      <c r="W476" s="4">
        <f>IF(H476="G-TELP Level2",VALUE(L476),0)</f>
        <v>0</v>
      </c>
      <c r="X476" s="4">
        <f>IF(P476="A",IF(Q476&gt;849,1,IF(R476&gt;335,1,IF(S476&gt;97,1,IF(T476&gt;849,1,IF(W476&gt;82,1,IF(U476=6,1,IF(U476=5,IF(V476&gt;254,1,0),0))))))),IF(P476="B",IF(Q476&gt;699,1,IF(R476&gt;263,1,IF(S476&gt;78,1,IF(T476&gt;699,1,IF(W476&gt;63,1,IF(U476=6,1,IF(U476=5,IF(V476&gt;179,1,0),0))))))),IF(P476="C",IF(Q476&gt;599,1,IF(R476&gt;226,1,IF(S476&gt;67,1,IF(T476&gt;599,1,IF(W476&gt;49,1,IF(U476=6,1,IF(U476=5,1,IF(U476=4,IF(V476&gt;209,1,0),0)))))))),IF(P476="D",IF(Q476&gt;649,1,IF(R476&gt;244,1,IF(S476&gt;73,1,IF(T476&gt;649,1,IF(W476&gt;56,1,IF(U476=6,1,IF(U476=5,1,IF(U476=4,IF(V476&gt;254,1,0),0)))))))),0))))</f>
        <v>1</v>
      </c>
      <c r="Y476" s="4">
        <f>SUMIF(B:B,B476,X:X)</f>
        <v>1</v>
      </c>
      <c r="Z476" s="4" t="str">
        <f>IF(Y476&gt;0,"어학 충족","자격미달")</f>
        <v>어학 충족</v>
      </c>
      <c r="AA476" s="4"/>
      <c r="AB476" s="4" t="str">
        <f>IF(P476="A",IF(Q476&gt;849,"TOEIC 충족",IF(R476&gt;335,"New-TEPS 충족",IF(S476&gt;97,"TOEFL 충족",IF(T476&gt;849,"JPT 충족",IF(W476&gt;82,"G-TELP 충족",IF(U476=6,"HSK점수 충족",IF(U476=5,IF(V476&gt;254,"HSK점수 충족","자격미달"),"자격미달"))))))),IF(P476="B",IF(Q476&gt;699,"TOEIC 충족",IF(R476&gt;263,"New-TEPS 충족",IF(S476&gt;78,"TOEFL 충족",IF(T476&gt;699,"JPT 충족",IF(W476&gt;63,"G-TELP 충족",IF(U476=6,"HSK점수 충족",IF(U476=5,IF(V476&gt;179,"HSK점수 충족","자격미달"),"자격미달"))))))),IF(P476="C",IF(Q476&gt;599,"TOEIC 충족",IF(R476&gt;226,"New-TEPS 충족",IF(S476&gt;67,"TOEFL 충족",IF(T476&gt;599,"JPT 충족",IF(W476&gt;49,"G-TELP 충족",IF(U476=6,"HSK점수 충족",IF(U476=5,"HSK점수 충족",IF(U476=4,IF(V476&gt;209,"HSK점수 충족","자격미달"),"자격미달")))))))),IF(P476="D",IF(Q476&gt;649,"TOEIC 충족",IF(R476&gt;244,"New-TEPS 충족",IF(S476&gt;73,"TOEFL 충족",IF(T476&gt;649,"JPT 충족",IF(W476&gt;56,"G-TELP 충족",IF(U1417=6,"HSK점수 충족",IF(U1417=5,"HSK점수 충족",IF(U1417=4,IF(V1417&gt;254,"HSK점수 충족","자격미달"),"자격미달")))))))),0))))</f>
        <v>TOEIC 충족</v>
      </c>
      <c r="AC476" s="21"/>
      <c r="AD476" s="4">
        <f>IF(P476="A",VLOOKUP(Q476,[1]교육_어학_경력backdata!$B$3:$C$9,2,1),IF(P476="B",VLOOKUP(Q476,[1]교육_어학_경력backdata!$G$3:$H$9,2,1),IF(P476="C",0,"오류")))</f>
        <v>14</v>
      </c>
      <c r="AE476" s="4">
        <f>IF(P476="A",VLOOKUP(R476,[1]교육_어학_경력backdata!$B$11:$C$17,2,1),IF(P476="B",VLOOKUP(R476,[1]교육_어학_경력backdata!$G$11:$H$17,2,1),IF(P476="C",0,"오류")))</f>
        <v>0</v>
      </c>
      <c r="AF476" s="4">
        <f>IF(P476="A",VLOOKUP(S476,[1]교육_어학_경력backdata!$B$19:$C$25,2,1),IF(P476="B",VLOOKUP(S476,[1]교육_어학_경력backdata!$G$19:$H$25,2,1),IF(P476="C",0,"오류")))</f>
        <v>0</v>
      </c>
      <c r="AG476" s="4">
        <f>IF(P476="A",VLOOKUP(T476,[1]교육_어학_경력backdata!$B$3:$C$9,2,1),IF(P476="B",VLOOKUP(T476,[1]교육_어학_경력backdata!$G$3:$H$9,2,1),IF(P476="C",0,"오류")))</f>
        <v>0</v>
      </c>
      <c r="AH476" s="4">
        <f>IF(P476="A",IF(U476=0,0,IF(U476=4,0,IF(U476=5,VLOOKUP(V476,[1]교육_어학_경력backdata!$B$27:$C$29,2,1),IF(U476=6,VLOOKUP(V476,[1]교육_어학_경력backdata!$B$31:$C$34,2,1))))),IF(P476="B",IF(U476=0,0,IF(U476=4,0,IF(U476=5,VLOOKUP(V476,[1]교육_어학_경력backdata!$G$27:$H$31,2,1),IF(U476=6,VLOOKUP(V476,[1]교육_어학_경력backdata!$G$33:$H$34,2,1))))),IF(CT476="C",0,"오류")))</f>
        <v>0</v>
      </c>
      <c r="AI476" s="4">
        <f>IF(P476="A",VLOOKUP(W476,[1]교육_어학_경력backdata!$B$36:$C$42,2,1),IF(P476="B",VLOOKUP(W476,[1]교육_어학_경력backdata!$G$36:$H$42,2,1),IF(P476="C",0,"오류")))</f>
        <v>0</v>
      </c>
      <c r="AJ476" s="4">
        <f>SUM(AD476:AI476)</f>
        <v>14</v>
      </c>
      <c r="AK476" s="4">
        <f>_xlfn.MAXIFS(AJ:AJ,B:B,B476)</f>
        <v>14</v>
      </c>
      <c r="AL476" s="4"/>
      <c r="AM476" s="21"/>
      <c r="AN476" s="4"/>
      <c r="AO476" s="4"/>
    </row>
    <row r="477" spans="1:41" x14ac:dyDescent="0.4">
      <c r="A477" s="3">
        <f>IF(B476=B477,A476,A476+1)</f>
        <v>442</v>
      </c>
      <c r="B477" s="3" t="s">
        <v>4024</v>
      </c>
      <c r="C477" s="3" t="s">
        <v>4023</v>
      </c>
      <c r="D477" s="3" t="s">
        <v>3044</v>
      </c>
      <c r="E477" s="3" t="s">
        <v>3043</v>
      </c>
      <c r="F477" s="3">
        <f>IF(B477=B476,F476+1,1)</f>
        <v>1</v>
      </c>
      <c r="G477" s="3" t="s">
        <v>6380</v>
      </c>
      <c r="H477" s="3" t="s">
        <v>6379</v>
      </c>
      <c r="I477" s="3" t="s">
        <v>6378</v>
      </c>
      <c r="J477" s="3" t="s">
        <v>6742</v>
      </c>
      <c r="K477" s="3"/>
      <c r="L477" s="3" t="s">
        <v>6808</v>
      </c>
      <c r="M477" s="3" t="s">
        <v>7089</v>
      </c>
      <c r="P477" s="3" t="s">
        <v>2434</v>
      </c>
      <c r="Q477" s="3">
        <f>IF(H477="TOEIC",VALUE(L477),0)</f>
        <v>950</v>
      </c>
      <c r="R477" s="3">
        <f>IF(H477="NEW TEPS",VALUE(L477),0)</f>
        <v>0</v>
      </c>
      <c r="S477" s="3">
        <f>IF(H477="TOEFL(ibt)",VALUE(L477),0)</f>
        <v>0</v>
      </c>
      <c r="T477" s="3">
        <f>IF(H477="JPT",VALUE(L477),0)</f>
        <v>0</v>
      </c>
      <c r="U477" s="3">
        <f>IF(H477="HSK",VALUE(K477),0)</f>
        <v>0</v>
      </c>
      <c r="V477" s="3">
        <f>IF(H477="HSK",VALUE(L477),0)</f>
        <v>0</v>
      </c>
      <c r="W477" s="3">
        <f>IF(H477="G-TELP Level2",VALUE(L477),0)</f>
        <v>0</v>
      </c>
      <c r="X477" s="3">
        <f>IF(P477="A",IF(Q477&gt;849,1,IF(R477&gt;335,1,IF(S477&gt;97,1,IF(T477&gt;849,1,IF(W477&gt;82,1,IF(U477=6,1,IF(U477=5,IF(V477&gt;254,1,0),0))))))),IF(P477="B",IF(Q477&gt;699,1,IF(R477&gt;263,1,IF(S477&gt;78,1,IF(T477&gt;699,1,IF(W477&gt;63,1,IF(U477=6,1,IF(U477=5,IF(V477&gt;179,1,0),0))))))),IF(P477="C",IF(Q477&gt;599,1,IF(R477&gt;226,1,IF(S477&gt;67,1,IF(T477&gt;599,1,IF(W477&gt;49,1,IF(U477=6,1,IF(U477=5,1,IF(U477=4,IF(V477&gt;209,1,0),0)))))))),IF(P477="D",IF(Q477&gt;649,1,IF(R477&gt;244,1,IF(S477&gt;73,1,IF(T477&gt;649,1,IF(W477&gt;56,1,IF(U477=6,1,IF(U477=5,1,IF(U477=4,IF(V477&gt;254,1,0),0)))))))),0))))</f>
        <v>1</v>
      </c>
      <c r="Y477" s="3">
        <f>SUMIF(B:B,B477,X:X)</f>
        <v>1</v>
      </c>
      <c r="Z477" s="3" t="str">
        <f>IF(Y477&gt;0,"어학 충족","자격미달")</f>
        <v>어학 충족</v>
      </c>
      <c r="AA477" s="3"/>
      <c r="AB477" s="3" t="str">
        <f>IF(P477="A",IF(Q477&gt;849,"TOEIC 충족",IF(R477&gt;335,"New-TEPS 충족",IF(S477&gt;97,"TOEFL 충족",IF(T477&gt;849,"JPT 충족",IF(W477&gt;82,"G-TELP 충족",IF(U477=6,"HSK점수 충족",IF(U477=5,IF(V477&gt;254,"HSK점수 충족","자격미달"),"자격미달"))))))),IF(P477="B",IF(Q477&gt;699,"TOEIC 충족",IF(R477&gt;263,"New-TEPS 충족",IF(S477&gt;78,"TOEFL 충족",IF(T477&gt;699,"JPT 충족",IF(W477&gt;63,"G-TELP 충족",IF(U477=6,"HSK점수 충족",IF(U477=5,IF(V477&gt;179,"HSK점수 충족","자격미달"),"자격미달"))))))),IF(P477="C",IF(Q477&gt;599,"TOEIC 충족",IF(R477&gt;226,"New-TEPS 충족",IF(S477&gt;67,"TOEFL 충족",IF(T477&gt;599,"JPT 충족",IF(W477&gt;49,"G-TELP 충족",IF(U477=6,"HSK점수 충족",IF(U477=5,"HSK점수 충족",IF(U477=4,IF(V477&gt;209,"HSK점수 충족","자격미달"),"자격미달")))))))),IF(P477="D",IF(Q477&gt;649,"TOEIC 충족",IF(R477&gt;244,"New-TEPS 충족",IF(S477&gt;73,"TOEFL 충족",IF(T477&gt;649,"JPT 충족",IF(W477&gt;56,"G-TELP 충족",IF(U1418=6,"HSK점수 충족",IF(U1418=5,"HSK점수 충족",IF(U1418=4,IF(V1418&gt;254,"HSK점수 충족","자격미달"),"자격미달")))))))),0))))</f>
        <v>TOEIC 충족</v>
      </c>
      <c r="AC477" s="21"/>
      <c r="AD477" s="3">
        <f>IF(P477="A",VLOOKUP(Q477,[1]교육_어학_경력backdata!$B$3:$C$9,2,1),IF(P477="B",VLOOKUP(Q477,[1]교육_어학_경력backdata!$G$3:$H$9,2,1),IF(P477="C",0,"오류")))</f>
        <v>20</v>
      </c>
      <c r="AE477" s="3">
        <f>IF(P477="A",VLOOKUP(R477,[1]교육_어학_경력backdata!$B$11:$C$17,2,1),IF(P477="B",VLOOKUP(R477,[1]교육_어학_경력backdata!$G$11:$H$17,2,1),IF(P477="C",0,"오류")))</f>
        <v>0</v>
      </c>
      <c r="AF477" s="3">
        <f>IF(P477="A",VLOOKUP(S477,[1]교육_어학_경력backdata!$B$19:$C$25,2,1),IF(P477="B",VLOOKUP(S477,[1]교육_어학_경력backdata!$G$19:$H$25,2,1),IF(P477="C",0,"오류")))</f>
        <v>0</v>
      </c>
      <c r="AG477" s="3">
        <f>IF(P477="A",VLOOKUP(T477,[1]교육_어학_경력backdata!$B$3:$C$9,2,1),IF(P477="B",VLOOKUP(T477,[1]교육_어학_경력backdata!$G$3:$H$9,2,1),IF(P477="C",0,"오류")))</f>
        <v>0</v>
      </c>
      <c r="AH477" s="3">
        <f>IF(P477="A",IF(U477=0,0,IF(U477=4,0,IF(U477=5,VLOOKUP(V477,[1]교육_어학_경력backdata!$B$27:$C$29,2,1),IF(U477=6,VLOOKUP(V477,[1]교육_어학_경력backdata!$B$31:$C$34,2,1))))),IF(P477="B",IF(U477=0,0,IF(U477=4,0,IF(U477=5,VLOOKUP(V477,[1]교육_어학_경력backdata!$G$27:$H$31,2,1),IF(U477=6,VLOOKUP(V477,[1]교육_어학_경력backdata!$G$33:$H$34,2,1))))),IF(CT477="C",0,"오류")))</f>
        <v>0</v>
      </c>
      <c r="AI477" s="3">
        <f>IF(P477="A",VLOOKUP(W477,[1]교육_어학_경력backdata!$B$36:$C$42,2,1),IF(P477="B",VLOOKUP(W477,[1]교육_어학_경력backdata!$G$36:$H$42,2,1),IF(P477="C",0,"오류")))</f>
        <v>0</v>
      </c>
      <c r="AJ477" s="3">
        <f>SUM(AD477:AI477)</f>
        <v>20</v>
      </c>
      <c r="AK477" s="3">
        <f>_xlfn.MAXIFS(AJ:AJ,B:B,B477)</f>
        <v>20</v>
      </c>
      <c r="AL477" s="3"/>
      <c r="AM477" s="21"/>
      <c r="AN477" s="3"/>
      <c r="AO477" s="3"/>
    </row>
    <row r="478" spans="1:41" x14ac:dyDescent="0.4">
      <c r="A478" s="4">
        <f>IF(B477=B478,A477,A477+1)</f>
        <v>443</v>
      </c>
      <c r="B478" s="4" t="s">
        <v>4019</v>
      </c>
      <c r="C478" s="4" t="s">
        <v>4018</v>
      </c>
      <c r="D478" s="4" t="s">
        <v>3044</v>
      </c>
      <c r="E478" s="4" t="s">
        <v>3043</v>
      </c>
      <c r="F478" s="4">
        <f>IF(B478=B477,F477+1,1)</f>
        <v>1</v>
      </c>
      <c r="G478" s="4" t="s">
        <v>6384</v>
      </c>
      <c r="H478" s="4" t="s">
        <v>6379</v>
      </c>
      <c r="I478" s="4" t="s">
        <v>6378</v>
      </c>
      <c r="J478" s="4" t="s">
        <v>6571</v>
      </c>
      <c r="K478" s="4"/>
      <c r="L478" s="4" t="s">
        <v>6569</v>
      </c>
      <c r="M478" s="4" t="s">
        <v>7088</v>
      </c>
      <c r="P478" s="4" t="s">
        <v>2434</v>
      </c>
      <c r="Q478" s="4">
        <f>IF(H478="TOEIC",VALUE(L478),0)</f>
        <v>910</v>
      </c>
      <c r="R478" s="4">
        <f>IF(H478="NEW TEPS",VALUE(L478),0)</f>
        <v>0</v>
      </c>
      <c r="S478" s="4">
        <f>IF(H478="TOEFL(ibt)",VALUE(L478),0)</f>
        <v>0</v>
      </c>
      <c r="T478" s="4">
        <f>IF(H478="JPT",VALUE(L478),0)</f>
        <v>0</v>
      </c>
      <c r="U478" s="4">
        <f>IF(H478="HSK",VALUE(K478),0)</f>
        <v>0</v>
      </c>
      <c r="V478" s="4">
        <f>IF(H478="HSK",VALUE(L478),0)</f>
        <v>0</v>
      </c>
      <c r="W478" s="4">
        <f>IF(H478="G-TELP Level2",VALUE(L478),0)</f>
        <v>0</v>
      </c>
      <c r="X478" s="4">
        <f>IF(P478="A",IF(Q478&gt;849,1,IF(R478&gt;335,1,IF(S478&gt;97,1,IF(T478&gt;849,1,IF(W478&gt;82,1,IF(U478=6,1,IF(U478=5,IF(V478&gt;254,1,0),0))))))),IF(P478="B",IF(Q478&gt;699,1,IF(R478&gt;263,1,IF(S478&gt;78,1,IF(T478&gt;699,1,IF(W478&gt;63,1,IF(U478=6,1,IF(U478=5,IF(V478&gt;179,1,0),0))))))),IF(P478="C",IF(Q478&gt;599,1,IF(R478&gt;226,1,IF(S478&gt;67,1,IF(T478&gt;599,1,IF(W478&gt;49,1,IF(U478=6,1,IF(U478=5,1,IF(U478=4,IF(V478&gt;209,1,0),0)))))))),IF(P478="D",IF(Q478&gt;649,1,IF(R478&gt;244,1,IF(S478&gt;73,1,IF(T478&gt;649,1,IF(W478&gt;56,1,IF(U478=6,1,IF(U478=5,1,IF(U478=4,IF(V478&gt;254,1,0),0)))))))),0))))</f>
        <v>1</v>
      </c>
      <c r="Y478" s="4">
        <f>SUMIF(B:B,B478,X:X)</f>
        <v>1</v>
      </c>
      <c r="Z478" s="4" t="str">
        <f>IF(Y478&gt;0,"어학 충족","자격미달")</f>
        <v>어학 충족</v>
      </c>
      <c r="AA478" s="4"/>
      <c r="AB478" s="4" t="str">
        <f>IF(P478="A",IF(Q478&gt;849,"TOEIC 충족",IF(R478&gt;335,"New-TEPS 충족",IF(S478&gt;97,"TOEFL 충족",IF(T478&gt;849,"JPT 충족",IF(W478&gt;82,"G-TELP 충족",IF(U478=6,"HSK점수 충족",IF(U478=5,IF(V478&gt;254,"HSK점수 충족","자격미달"),"자격미달"))))))),IF(P478="B",IF(Q478&gt;699,"TOEIC 충족",IF(R478&gt;263,"New-TEPS 충족",IF(S478&gt;78,"TOEFL 충족",IF(T478&gt;699,"JPT 충족",IF(W478&gt;63,"G-TELP 충족",IF(U478=6,"HSK점수 충족",IF(U478=5,IF(V478&gt;179,"HSK점수 충족","자격미달"),"자격미달"))))))),IF(P478="C",IF(Q478&gt;599,"TOEIC 충족",IF(R478&gt;226,"New-TEPS 충족",IF(S478&gt;67,"TOEFL 충족",IF(T478&gt;599,"JPT 충족",IF(W478&gt;49,"G-TELP 충족",IF(U478=6,"HSK점수 충족",IF(U478=5,"HSK점수 충족",IF(U478=4,IF(V478&gt;209,"HSK점수 충족","자격미달"),"자격미달")))))))),IF(P478="D",IF(Q478&gt;649,"TOEIC 충족",IF(R478&gt;244,"New-TEPS 충족",IF(S478&gt;73,"TOEFL 충족",IF(T478&gt;649,"JPT 충족",IF(W478&gt;56,"G-TELP 충족",IF(U1419=6,"HSK점수 충족",IF(U1419=5,"HSK점수 충족",IF(U1419=4,IF(V1419&gt;254,"HSK점수 충족","자격미달"),"자격미달")))))))),0))))</f>
        <v>TOEIC 충족</v>
      </c>
      <c r="AC478" s="21"/>
      <c r="AD478" s="4">
        <f>IF(P478="A",VLOOKUP(Q478,[1]교육_어학_경력backdata!$B$3:$C$9,2,1),IF(P478="B",VLOOKUP(Q478,[1]교육_어학_경력backdata!$G$3:$H$9,2,1),IF(P478="C",0,"오류")))</f>
        <v>16</v>
      </c>
      <c r="AE478" s="4">
        <f>IF(P478="A",VLOOKUP(R478,[1]교육_어학_경력backdata!$B$11:$C$17,2,1),IF(P478="B",VLOOKUP(R478,[1]교육_어학_경력backdata!$G$11:$H$17,2,1),IF(P478="C",0,"오류")))</f>
        <v>0</v>
      </c>
      <c r="AF478" s="4">
        <f>IF(P478="A",VLOOKUP(S478,[1]교육_어학_경력backdata!$B$19:$C$25,2,1),IF(P478="B",VLOOKUP(S478,[1]교육_어학_경력backdata!$G$19:$H$25,2,1),IF(P478="C",0,"오류")))</f>
        <v>0</v>
      </c>
      <c r="AG478" s="4">
        <f>IF(P478="A",VLOOKUP(T478,[1]교육_어학_경력backdata!$B$3:$C$9,2,1),IF(P478="B",VLOOKUP(T478,[1]교육_어학_경력backdata!$G$3:$H$9,2,1),IF(P478="C",0,"오류")))</f>
        <v>0</v>
      </c>
      <c r="AH478" s="4">
        <f>IF(P478="A",IF(U478=0,0,IF(U478=4,0,IF(U478=5,VLOOKUP(V478,[1]교육_어학_경력backdata!$B$27:$C$29,2,1),IF(U478=6,VLOOKUP(V478,[1]교육_어학_경력backdata!$B$31:$C$34,2,1))))),IF(P478="B",IF(U478=0,0,IF(U478=4,0,IF(U478=5,VLOOKUP(V478,[1]교육_어학_경력backdata!$G$27:$H$31,2,1),IF(U478=6,VLOOKUP(V478,[1]교육_어학_경력backdata!$G$33:$H$34,2,1))))),IF(CT478="C",0,"오류")))</f>
        <v>0</v>
      </c>
      <c r="AI478" s="4">
        <f>IF(P478="A",VLOOKUP(W478,[1]교육_어학_경력backdata!$B$36:$C$42,2,1),IF(P478="B",VLOOKUP(W478,[1]교육_어학_경력backdata!$G$36:$H$42,2,1),IF(P478="C",0,"오류")))</f>
        <v>0</v>
      </c>
      <c r="AJ478" s="4">
        <f>SUM(AD478:AI478)</f>
        <v>16</v>
      </c>
      <c r="AK478" s="4">
        <f>_xlfn.MAXIFS(AJ:AJ,B:B,B478)</f>
        <v>16</v>
      </c>
      <c r="AL478" s="4"/>
      <c r="AM478" s="21"/>
      <c r="AN478" s="4"/>
      <c r="AO478" s="4"/>
    </row>
    <row r="479" spans="1:41" x14ac:dyDescent="0.4">
      <c r="A479" s="3">
        <f>IF(B478=B479,A478,A478+1)</f>
        <v>444</v>
      </c>
      <c r="B479" s="3" t="s">
        <v>4013</v>
      </c>
      <c r="C479" s="3" t="s">
        <v>4012</v>
      </c>
      <c r="D479" s="3" t="s">
        <v>3044</v>
      </c>
      <c r="E479" s="3" t="s">
        <v>3043</v>
      </c>
      <c r="F479" s="3">
        <f>IF(B479=B478,F478+1,1)</f>
        <v>1</v>
      </c>
      <c r="G479" s="3" t="s">
        <v>6380</v>
      </c>
      <c r="H479" s="3" t="s">
        <v>6379</v>
      </c>
      <c r="I479" s="3" t="s">
        <v>6378</v>
      </c>
      <c r="J479" s="3" t="s">
        <v>6400</v>
      </c>
      <c r="K479" s="3"/>
      <c r="L479" s="3" t="s">
        <v>6623</v>
      </c>
      <c r="M479" s="3" t="s">
        <v>7087</v>
      </c>
      <c r="P479" s="3" t="s">
        <v>2434</v>
      </c>
      <c r="Q479" s="3">
        <f>IF(H479="TOEIC",VALUE(L479),0)</f>
        <v>860</v>
      </c>
      <c r="R479" s="3">
        <f>IF(H479="NEW TEPS",VALUE(L479),0)</f>
        <v>0</v>
      </c>
      <c r="S479" s="3">
        <f>IF(H479="TOEFL(ibt)",VALUE(L479),0)</f>
        <v>0</v>
      </c>
      <c r="T479" s="3">
        <f>IF(H479="JPT",VALUE(L479),0)</f>
        <v>0</v>
      </c>
      <c r="U479" s="3">
        <f>IF(H479="HSK",VALUE(K479),0)</f>
        <v>0</v>
      </c>
      <c r="V479" s="3">
        <f>IF(H479="HSK",VALUE(L479),0)</f>
        <v>0</v>
      </c>
      <c r="W479" s="3">
        <f>IF(H479="G-TELP Level2",VALUE(L479),0)</f>
        <v>0</v>
      </c>
      <c r="X479" s="3">
        <f>IF(P479="A",IF(Q479&gt;849,1,IF(R479&gt;335,1,IF(S479&gt;97,1,IF(T479&gt;849,1,IF(W479&gt;82,1,IF(U479=6,1,IF(U479=5,IF(V479&gt;254,1,0),0))))))),IF(P479="B",IF(Q479&gt;699,1,IF(R479&gt;263,1,IF(S479&gt;78,1,IF(T479&gt;699,1,IF(W479&gt;63,1,IF(U479=6,1,IF(U479=5,IF(V479&gt;179,1,0),0))))))),IF(P479="C",IF(Q479&gt;599,1,IF(R479&gt;226,1,IF(S479&gt;67,1,IF(T479&gt;599,1,IF(W479&gt;49,1,IF(U479=6,1,IF(U479=5,1,IF(U479=4,IF(V479&gt;209,1,0),0)))))))),IF(P479="D",IF(Q479&gt;649,1,IF(R479&gt;244,1,IF(S479&gt;73,1,IF(T479&gt;649,1,IF(W479&gt;56,1,IF(U479=6,1,IF(U479=5,1,IF(U479=4,IF(V479&gt;254,1,0),0)))))))),0))))</f>
        <v>1</v>
      </c>
      <c r="Y479" s="3">
        <f>SUMIF(B:B,B479,X:X)</f>
        <v>2</v>
      </c>
      <c r="Z479" s="3" t="str">
        <f>IF(Y479&gt;0,"어학 충족","자격미달")</f>
        <v>어학 충족</v>
      </c>
      <c r="AA479" s="3"/>
      <c r="AB479" s="3" t="str">
        <f>IF(P479="A",IF(Q479&gt;849,"TOEIC 충족",IF(R479&gt;335,"New-TEPS 충족",IF(S479&gt;97,"TOEFL 충족",IF(T479&gt;849,"JPT 충족",IF(W479&gt;82,"G-TELP 충족",IF(U479=6,"HSK점수 충족",IF(U479=5,IF(V479&gt;254,"HSK점수 충족","자격미달"),"자격미달"))))))),IF(P479="B",IF(Q479&gt;699,"TOEIC 충족",IF(R479&gt;263,"New-TEPS 충족",IF(S479&gt;78,"TOEFL 충족",IF(T479&gt;699,"JPT 충족",IF(W479&gt;63,"G-TELP 충족",IF(U479=6,"HSK점수 충족",IF(U479=5,IF(V479&gt;179,"HSK점수 충족","자격미달"),"자격미달"))))))),IF(P479="C",IF(Q479&gt;599,"TOEIC 충족",IF(R479&gt;226,"New-TEPS 충족",IF(S479&gt;67,"TOEFL 충족",IF(T479&gt;599,"JPT 충족",IF(W479&gt;49,"G-TELP 충족",IF(U479=6,"HSK점수 충족",IF(U479=5,"HSK점수 충족",IF(U479=4,IF(V479&gt;209,"HSK점수 충족","자격미달"),"자격미달")))))))),IF(P479="D",IF(Q479&gt;649,"TOEIC 충족",IF(R479&gt;244,"New-TEPS 충족",IF(S479&gt;73,"TOEFL 충족",IF(T479&gt;649,"JPT 충족",IF(W479&gt;56,"G-TELP 충족",IF(U1420=6,"HSK점수 충족",IF(U1420=5,"HSK점수 충족",IF(U1420=4,IF(V1420&gt;254,"HSK점수 충족","자격미달"),"자격미달")))))))),0))))</f>
        <v>TOEIC 충족</v>
      </c>
      <c r="AC479" s="21"/>
      <c r="AD479" s="3">
        <f>IF(P479="A",VLOOKUP(Q479,[1]교육_어학_경력backdata!$B$3:$C$9,2,1),IF(P479="B",VLOOKUP(Q479,[1]교육_어학_경력backdata!$G$3:$H$9,2,1),IF(P479="C",0,"오류")))</f>
        <v>12</v>
      </c>
      <c r="AE479" s="3">
        <f>IF(P479="A",VLOOKUP(R479,[1]교육_어학_경력backdata!$B$11:$C$17,2,1),IF(P479="B",VLOOKUP(R479,[1]교육_어학_경력backdata!$G$11:$H$17,2,1),IF(P479="C",0,"오류")))</f>
        <v>0</v>
      </c>
      <c r="AF479" s="3">
        <f>IF(P479="A",VLOOKUP(S479,[1]교육_어학_경력backdata!$B$19:$C$25,2,1),IF(P479="B",VLOOKUP(S479,[1]교육_어학_경력backdata!$G$19:$H$25,2,1),IF(P479="C",0,"오류")))</f>
        <v>0</v>
      </c>
      <c r="AG479" s="3">
        <f>IF(P479="A",VLOOKUP(T479,[1]교육_어학_경력backdata!$B$3:$C$9,2,1),IF(P479="B",VLOOKUP(T479,[1]교육_어학_경력backdata!$G$3:$H$9,2,1),IF(P479="C",0,"오류")))</f>
        <v>0</v>
      </c>
      <c r="AH479" s="3">
        <f>IF(P479="A",IF(U479=0,0,IF(U479=4,0,IF(U479=5,VLOOKUP(V479,[1]교육_어학_경력backdata!$B$27:$C$29,2,1),IF(U479=6,VLOOKUP(V479,[1]교육_어학_경력backdata!$B$31:$C$34,2,1))))),IF(P479="B",IF(U479=0,0,IF(U479=4,0,IF(U479=5,VLOOKUP(V479,[1]교육_어학_경력backdata!$G$27:$H$31,2,1),IF(U479=6,VLOOKUP(V479,[1]교육_어학_경력backdata!$G$33:$H$34,2,1))))),IF(CT479="C",0,"오류")))</f>
        <v>0</v>
      </c>
      <c r="AI479" s="3">
        <f>IF(P479="A",VLOOKUP(W479,[1]교육_어학_경력backdata!$B$36:$C$42,2,1),IF(P479="B",VLOOKUP(W479,[1]교육_어학_경력backdata!$G$36:$H$42,2,1),IF(P479="C",0,"오류")))</f>
        <v>0</v>
      </c>
      <c r="AJ479" s="3">
        <f>SUM(AD479:AI479)</f>
        <v>12</v>
      </c>
      <c r="AK479" s="3">
        <f>_xlfn.MAXIFS(AJ:AJ,B:B,B479)</f>
        <v>16</v>
      </c>
      <c r="AL479" s="3"/>
      <c r="AM479" s="21"/>
      <c r="AN479" s="3" t="s">
        <v>6404</v>
      </c>
      <c r="AO479" s="3"/>
    </row>
    <row r="480" spans="1:41" x14ac:dyDescent="0.4">
      <c r="A480" s="7">
        <f>IF(B479=B480,A479,A479+1)</f>
        <v>444</v>
      </c>
      <c r="B480" s="7" t="s">
        <v>4013</v>
      </c>
      <c r="C480" s="7" t="s">
        <v>4012</v>
      </c>
      <c r="D480" s="7" t="s">
        <v>3044</v>
      </c>
      <c r="E480" s="7" t="s">
        <v>3043</v>
      </c>
      <c r="F480" s="3">
        <f>IF(B480=B479,F479+1,1)</f>
        <v>2</v>
      </c>
      <c r="G480" s="3" t="s">
        <v>6380</v>
      </c>
      <c r="H480" s="3" t="s">
        <v>6583</v>
      </c>
      <c r="I480" s="3" t="s">
        <v>6582</v>
      </c>
      <c r="J480" s="3" t="s">
        <v>7086</v>
      </c>
      <c r="K480" s="3" t="s">
        <v>6759</v>
      </c>
      <c r="L480" s="3" t="s">
        <v>7085</v>
      </c>
      <c r="M480" s="3" t="s">
        <v>7084</v>
      </c>
      <c r="P480" s="3" t="s">
        <v>2434</v>
      </c>
      <c r="Q480" s="3">
        <f>IF(H480="TOEIC",VALUE(L480),0)</f>
        <v>0</v>
      </c>
      <c r="R480" s="3">
        <f>IF(H480="NEW TEPS",VALUE(L480),0)</f>
        <v>0</v>
      </c>
      <c r="S480" s="3">
        <f>IF(H480="TOEFL(ibt)",VALUE(L480),0)</f>
        <v>0</v>
      </c>
      <c r="T480" s="3">
        <f>IF(H480="JPT",VALUE(L480),0)</f>
        <v>0</v>
      </c>
      <c r="U480" s="3">
        <f>IF(H480="HSK",VALUE(K480),0)</f>
        <v>6</v>
      </c>
      <c r="V480" s="3">
        <f>IF(H480="HSK",VALUE(L480),0)</f>
        <v>182</v>
      </c>
      <c r="W480" s="3">
        <f>IF(H480="G-TELP Level2",VALUE(L480),0)</f>
        <v>0</v>
      </c>
      <c r="X480" s="3">
        <f>IF(P480="A",IF(Q480&gt;849,1,IF(R480&gt;335,1,IF(S480&gt;97,1,IF(T480&gt;849,1,IF(W480&gt;82,1,IF(U480=6,1,IF(U480=5,IF(V480&gt;254,1,0),0))))))),IF(P480="B",IF(Q480&gt;699,1,IF(R480&gt;263,1,IF(S480&gt;78,1,IF(T480&gt;699,1,IF(W480&gt;63,1,IF(U480=6,1,IF(U480=5,IF(V480&gt;179,1,0),0))))))),IF(P480="C",IF(Q480&gt;599,1,IF(R480&gt;226,1,IF(S480&gt;67,1,IF(T480&gt;599,1,IF(W480&gt;49,1,IF(U480=6,1,IF(U480=5,1,IF(U480=4,IF(V480&gt;209,1,0),0)))))))),IF(P480="D",IF(Q480&gt;649,1,IF(R480&gt;244,1,IF(S480&gt;73,1,IF(T480&gt;649,1,IF(W480&gt;56,1,IF(U480=6,1,IF(U480=5,1,IF(U480=4,IF(V480&gt;254,1,0),0)))))))),0))))</f>
        <v>1</v>
      </c>
      <c r="Y480" s="3">
        <f>SUMIF(B:B,B480,X:X)</f>
        <v>2</v>
      </c>
      <c r="Z480" s="3" t="str">
        <f>IF(Y480&gt;0,"어학 충족","자격미달")</f>
        <v>어학 충족</v>
      </c>
      <c r="AA480" s="3"/>
      <c r="AB480" s="3" t="str">
        <f>IF(P480="A",IF(Q480&gt;849,"TOEIC 충족",IF(R480&gt;335,"New-TEPS 충족",IF(S480&gt;97,"TOEFL 충족",IF(T480&gt;849,"JPT 충족",IF(W480&gt;82,"G-TELP 충족",IF(U480=6,"HSK점수 충족",IF(U480=5,IF(V480&gt;254,"HSK점수 충족","자격미달"),"자격미달"))))))),IF(P480="B",IF(Q480&gt;699,"TOEIC 충족",IF(R480&gt;263,"New-TEPS 충족",IF(S480&gt;78,"TOEFL 충족",IF(T480&gt;699,"JPT 충족",IF(W480&gt;63,"G-TELP 충족",IF(U480=6,"HSK점수 충족",IF(U480=5,IF(V480&gt;179,"HSK점수 충족","자격미달"),"자격미달"))))))),IF(P480="C",IF(Q480&gt;599,"TOEIC 충족",IF(R480&gt;226,"New-TEPS 충족",IF(S480&gt;67,"TOEFL 충족",IF(T480&gt;599,"JPT 충족",IF(W480&gt;49,"G-TELP 충족",IF(U480=6,"HSK점수 충족",IF(U480=5,"HSK점수 충족",IF(U480=4,IF(V480&gt;209,"HSK점수 충족","자격미달"),"자격미달")))))))),IF(P480="D",IF(Q480&gt;649,"TOEIC 충족",IF(R480&gt;244,"New-TEPS 충족",IF(S480&gt;73,"TOEFL 충족",IF(T480&gt;649,"JPT 충족",IF(W480&gt;56,"G-TELP 충족",IF(U1421=6,"HSK점수 충족",IF(U1421=5,"HSK점수 충족",IF(U1421=4,IF(V1421&gt;254,"HSK점수 충족","자격미달"),"자격미달")))))))),0))))</f>
        <v>HSK점수 충족</v>
      </c>
      <c r="AC480" s="21"/>
      <c r="AD480" s="3">
        <f>IF(P480="A",VLOOKUP(Q480,[1]교육_어학_경력backdata!$B$3:$C$9,2,1),IF(P480="B",VLOOKUP(Q480,[1]교육_어학_경력backdata!$G$3:$H$9,2,1),IF(P480="C",0,"오류")))</f>
        <v>0</v>
      </c>
      <c r="AE480" s="3">
        <f>IF(P480="A",VLOOKUP(R480,[1]교육_어학_경력backdata!$B$11:$C$17,2,1),IF(P480="B",VLOOKUP(R480,[1]교육_어학_경력backdata!$G$11:$H$17,2,1),IF(P480="C",0,"오류")))</f>
        <v>0</v>
      </c>
      <c r="AF480" s="3">
        <f>IF(P480="A",VLOOKUP(S480,[1]교육_어학_경력backdata!$B$19:$C$25,2,1),IF(P480="B",VLOOKUP(S480,[1]교육_어학_경력backdata!$G$19:$H$25,2,1),IF(P480="C",0,"오류")))</f>
        <v>0</v>
      </c>
      <c r="AG480" s="3">
        <f>IF(P480="A",VLOOKUP(T480,[1]교육_어학_경력backdata!$B$3:$C$9,2,1),IF(P480="B",VLOOKUP(T480,[1]교육_어학_경력backdata!$G$3:$H$9,2,1),IF(P480="C",0,"오류")))</f>
        <v>0</v>
      </c>
      <c r="AH480" s="3">
        <f>IF(P480="A",IF(U480=0,0,IF(U480=4,0,IF(U480=5,VLOOKUP(V480,[1]교육_어학_경력backdata!$B$27:$C$29,2,1),IF(U480=6,VLOOKUP(V480,[1]교육_어학_경력backdata!$B$31:$C$34,2,1))))),IF(P480="B",IF(U480=0,0,IF(U480=4,0,IF(U480=5,VLOOKUP(V480,[1]교육_어학_경력backdata!$G$27:$H$31,2,1),IF(U480=6,VLOOKUP(V480,[1]교육_어학_경력backdata!$G$33:$H$34,2,1))))),IF(CT480="C",0,"오류")))</f>
        <v>16</v>
      </c>
      <c r="AI480" s="3">
        <f>IF(P480="A",VLOOKUP(W480,[1]교육_어학_경력backdata!$B$36:$C$42,2,1),IF(P480="B",VLOOKUP(W480,[1]교육_어학_경력backdata!$G$36:$H$42,2,1),IF(P480="C",0,"오류")))</f>
        <v>0</v>
      </c>
      <c r="AJ480" s="3">
        <f>SUM(AD480:AI480)</f>
        <v>16</v>
      </c>
      <c r="AK480" s="3">
        <f>_xlfn.MAXIFS(AJ:AJ,B:B,B480)</f>
        <v>16</v>
      </c>
      <c r="AL480" s="3"/>
      <c r="AM480" s="21"/>
      <c r="AN480" s="3" t="s">
        <v>6404</v>
      </c>
      <c r="AO480" s="3"/>
    </row>
    <row r="481" spans="1:41" x14ac:dyDescent="0.4">
      <c r="A481" s="4">
        <f>IF(B480=B481,A480,A480+1)</f>
        <v>445</v>
      </c>
      <c r="B481" s="4" t="s">
        <v>4009</v>
      </c>
      <c r="C481" s="4" t="s">
        <v>2382</v>
      </c>
      <c r="D481" s="4" t="s">
        <v>3044</v>
      </c>
      <c r="E481" s="4" t="s">
        <v>3043</v>
      </c>
      <c r="F481" s="4">
        <f>IF(B481=B480,F480+1,1)</f>
        <v>1</v>
      </c>
      <c r="G481" s="4" t="s">
        <v>6380</v>
      </c>
      <c r="H481" s="4" t="s">
        <v>6379</v>
      </c>
      <c r="I481" s="4" t="s">
        <v>6378</v>
      </c>
      <c r="J481" s="4" t="s">
        <v>6790</v>
      </c>
      <c r="K481" s="4"/>
      <c r="L481" s="4" t="s">
        <v>6697</v>
      </c>
      <c r="M481" s="4" t="s">
        <v>7083</v>
      </c>
      <c r="P481" s="4" t="s">
        <v>2434</v>
      </c>
      <c r="Q481" s="4">
        <f>IF(H481="TOEIC",VALUE(L481),0)</f>
        <v>960</v>
      </c>
      <c r="R481" s="4">
        <f>IF(H481="NEW TEPS",VALUE(L481),0)</f>
        <v>0</v>
      </c>
      <c r="S481" s="4">
        <f>IF(H481="TOEFL(ibt)",VALUE(L481),0)</f>
        <v>0</v>
      </c>
      <c r="T481" s="4">
        <f>IF(H481="JPT",VALUE(L481),0)</f>
        <v>0</v>
      </c>
      <c r="U481" s="4">
        <f>IF(H481="HSK",VALUE(K481),0)</f>
        <v>0</v>
      </c>
      <c r="V481" s="4">
        <f>IF(H481="HSK",VALUE(L481),0)</f>
        <v>0</v>
      </c>
      <c r="W481" s="4">
        <f>IF(H481="G-TELP Level2",VALUE(L481),0)</f>
        <v>0</v>
      </c>
      <c r="X481" s="4">
        <f>IF(P481="A",IF(Q481&gt;849,1,IF(R481&gt;335,1,IF(S481&gt;97,1,IF(T481&gt;849,1,IF(W481&gt;82,1,IF(U481=6,1,IF(U481=5,IF(V481&gt;254,1,0),0))))))),IF(P481="B",IF(Q481&gt;699,1,IF(R481&gt;263,1,IF(S481&gt;78,1,IF(T481&gt;699,1,IF(W481&gt;63,1,IF(U481=6,1,IF(U481=5,IF(V481&gt;179,1,0),0))))))),IF(P481="C",IF(Q481&gt;599,1,IF(R481&gt;226,1,IF(S481&gt;67,1,IF(T481&gt;599,1,IF(W481&gt;49,1,IF(U481=6,1,IF(U481=5,1,IF(U481=4,IF(V481&gt;209,1,0),0)))))))),IF(P481="D",IF(Q481&gt;649,1,IF(R481&gt;244,1,IF(S481&gt;73,1,IF(T481&gt;649,1,IF(W481&gt;56,1,IF(U481=6,1,IF(U481=5,1,IF(U481=4,IF(V481&gt;254,1,0),0)))))))),0))))</f>
        <v>1</v>
      </c>
      <c r="Y481" s="4">
        <f>SUMIF(B:B,B481,X:X)</f>
        <v>1</v>
      </c>
      <c r="Z481" s="4" t="str">
        <f>IF(Y481&gt;0,"어학 충족","자격미달")</f>
        <v>어학 충족</v>
      </c>
      <c r="AA481" s="4"/>
      <c r="AB481" s="4" t="str">
        <f>IF(P481="A",IF(Q481&gt;849,"TOEIC 충족",IF(R481&gt;335,"New-TEPS 충족",IF(S481&gt;97,"TOEFL 충족",IF(T481&gt;849,"JPT 충족",IF(W481&gt;82,"G-TELP 충족",IF(U481=6,"HSK점수 충족",IF(U481=5,IF(V481&gt;254,"HSK점수 충족","자격미달"),"자격미달"))))))),IF(P481="B",IF(Q481&gt;699,"TOEIC 충족",IF(R481&gt;263,"New-TEPS 충족",IF(S481&gt;78,"TOEFL 충족",IF(T481&gt;699,"JPT 충족",IF(W481&gt;63,"G-TELP 충족",IF(U481=6,"HSK점수 충족",IF(U481=5,IF(V481&gt;179,"HSK점수 충족","자격미달"),"자격미달"))))))),IF(P481="C",IF(Q481&gt;599,"TOEIC 충족",IF(R481&gt;226,"New-TEPS 충족",IF(S481&gt;67,"TOEFL 충족",IF(T481&gt;599,"JPT 충족",IF(W481&gt;49,"G-TELP 충족",IF(U481=6,"HSK점수 충족",IF(U481=5,"HSK점수 충족",IF(U481=4,IF(V481&gt;209,"HSK점수 충족","자격미달"),"자격미달")))))))),IF(P481="D",IF(Q481&gt;649,"TOEIC 충족",IF(R481&gt;244,"New-TEPS 충족",IF(S481&gt;73,"TOEFL 충족",IF(T481&gt;649,"JPT 충족",IF(W481&gt;56,"G-TELP 충족",IF(U1422=6,"HSK점수 충족",IF(U1422=5,"HSK점수 충족",IF(U1422=4,IF(V1422&gt;254,"HSK점수 충족","자격미달"),"자격미달")))))))),0))))</f>
        <v>TOEIC 충족</v>
      </c>
      <c r="AC481" s="21"/>
      <c r="AD481" s="4">
        <f>IF(P481="A",VLOOKUP(Q481,[1]교육_어학_경력backdata!$B$3:$C$9,2,1),IF(P481="B",VLOOKUP(Q481,[1]교육_어학_경력backdata!$G$3:$H$9,2,1),IF(P481="C",0,"오류")))</f>
        <v>20</v>
      </c>
      <c r="AE481" s="4">
        <f>IF(P481="A",VLOOKUP(R481,[1]교육_어학_경력backdata!$B$11:$C$17,2,1),IF(P481="B",VLOOKUP(R481,[1]교육_어학_경력backdata!$G$11:$H$17,2,1),IF(P481="C",0,"오류")))</f>
        <v>0</v>
      </c>
      <c r="AF481" s="4">
        <f>IF(P481="A",VLOOKUP(S481,[1]교육_어학_경력backdata!$B$19:$C$25,2,1),IF(P481="B",VLOOKUP(S481,[1]교육_어학_경력backdata!$G$19:$H$25,2,1),IF(P481="C",0,"오류")))</f>
        <v>0</v>
      </c>
      <c r="AG481" s="4">
        <f>IF(P481="A",VLOOKUP(T481,[1]교육_어학_경력backdata!$B$3:$C$9,2,1),IF(P481="B",VLOOKUP(T481,[1]교육_어학_경력backdata!$G$3:$H$9,2,1),IF(P481="C",0,"오류")))</f>
        <v>0</v>
      </c>
      <c r="AH481" s="4">
        <f>IF(P481="A",IF(U481=0,0,IF(U481=4,0,IF(U481=5,VLOOKUP(V481,[1]교육_어학_경력backdata!$B$27:$C$29,2,1),IF(U481=6,VLOOKUP(V481,[1]교육_어학_경력backdata!$B$31:$C$34,2,1))))),IF(P481="B",IF(U481=0,0,IF(U481=4,0,IF(U481=5,VLOOKUP(V481,[1]교육_어학_경력backdata!$G$27:$H$31,2,1),IF(U481=6,VLOOKUP(V481,[1]교육_어학_경력backdata!$G$33:$H$34,2,1))))),IF(CT481="C",0,"오류")))</f>
        <v>0</v>
      </c>
      <c r="AI481" s="4">
        <f>IF(P481="A",VLOOKUP(W481,[1]교육_어학_경력backdata!$B$36:$C$42,2,1),IF(P481="B",VLOOKUP(W481,[1]교육_어학_경력backdata!$G$36:$H$42,2,1),IF(P481="C",0,"오류")))</f>
        <v>0</v>
      </c>
      <c r="AJ481" s="4">
        <f>SUM(AD481:AI481)</f>
        <v>20</v>
      </c>
      <c r="AK481" s="4">
        <f>_xlfn.MAXIFS(AJ:AJ,B:B,B481)</f>
        <v>20</v>
      </c>
      <c r="AL481" s="4"/>
      <c r="AM481" s="21"/>
      <c r="AN481" s="4"/>
      <c r="AO481" s="4"/>
    </row>
    <row r="482" spans="1:41" x14ac:dyDescent="0.4">
      <c r="A482" s="3">
        <f>IF(B481=B482,A481,A481+1)</f>
        <v>446</v>
      </c>
      <c r="B482" s="3" t="s">
        <v>4007</v>
      </c>
      <c r="C482" s="3" t="s">
        <v>4006</v>
      </c>
      <c r="D482" s="3" t="s">
        <v>3044</v>
      </c>
      <c r="E482" s="3" t="s">
        <v>3043</v>
      </c>
      <c r="F482" s="3">
        <f>IF(B482=B481,F481+1,1)</f>
        <v>1</v>
      </c>
      <c r="G482" s="3" t="s">
        <v>6380</v>
      </c>
      <c r="H482" s="3" t="s">
        <v>6379</v>
      </c>
      <c r="I482" s="3" t="s">
        <v>6378</v>
      </c>
      <c r="J482" s="3" t="s">
        <v>6615</v>
      </c>
      <c r="K482" s="3"/>
      <c r="L482" s="3" t="s">
        <v>6875</v>
      </c>
      <c r="M482" s="3" t="s">
        <v>7082</v>
      </c>
      <c r="P482" s="3" t="s">
        <v>2434</v>
      </c>
      <c r="Q482" s="3">
        <f>IF(H482="TOEIC",VALUE(L482),0)</f>
        <v>970</v>
      </c>
      <c r="R482" s="3">
        <f>IF(H482="NEW TEPS",VALUE(L482),0)</f>
        <v>0</v>
      </c>
      <c r="S482" s="3">
        <f>IF(H482="TOEFL(ibt)",VALUE(L482),0)</f>
        <v>0</v>
      </c>
      <c r="T482" s="3">
        <f>IF(H482="JPT",VALUE(L482),0)</f>
        <v>0</v>
      </c>
      <c r="U482" s="3">
        <f>IF(H482="HSK",VALUE(K482),0)</f>
        <v>0</v>
      </c>
      <c r="V482" s="3">
        <f>IF(H482="HSK",VALUE(L482),0)</f>
        <v>0</v>
      </c>
      <c r="W482" s="3">
        <f>IF(H482="G-TELP Level2",VALUE(L482),0)</f>
        <v>0</v>
      </c>
      <c r="X482" s="3">
        <f>IF(P482="A",IF(Q482&gt;849,1,IF(R482&gt;335,1,IF(S482&gt;97,1,IF(T482&gt;849,1,IF(W482&gt;82,1,IF(U482=6,1,IF(U482=5,IF(V482&gt;254,1,0),0))))))),IF(P482="B",IF(Q482&gt;699,1,IF(R482&gt;263,1,IF(S482&gt;78,1,IF(T482&gt;699,1,IF(W482&gt;63,1,IF(U482=6,1,IF(U482=5,IF(V482&gt;179,1,0),0))))))),IF(P482="C",IF(Q482&gt;599,1,IF(R482&gt;226,1,IF(S482&gt;67,1,IF(T482&gt;599,1,IF(W482&gt;49,1,IF(U482=6,1,IF(U482=5,1,IF(U482=4,IF(V482&gt;209,1,0),0)))))))),IF(P482="D",IF(Q482&gt;649,1,IF(R482&gt;244,1,IF(S482&gt;73,1,IF(T482&gt;649,1,IF(W482&gt;56,1,IF(U482=6,1,IF(U482=5,1,IF(U482=4,IF(V482&gt;254,1,0),0)))))))),0))))</f>
        <v>1</v>
      </c>
      <c r="Y482" s="3">
        <f>SUMIF(B:B,B482,X:X)</f>
        <v>2</v>
      </c>
      <c r="Z482" s="3" t="str">
        <f>IF(Y482&gt;0,"어학 충족","자격미달")</f>
        <v>어학 충족</v>
      </c>
      <c r="AA482" s="3"/>
      <c r="AB482" s="3" t="str">
        <f>IF(P482="A",IF(Q482&gt;849,"TOEIC 충족",IF(R482&gt;335,"New-TEPS 충족",IF(S482&gt;97,"TOEFL 충족",IF(T482&gt;849,"JPT 충족",IF(W482&gt;82,"G-TELP 충족",IF(U482=6,"HSK점수 충족",IF(U482=5,IF(V482&gt;254,"HSK점수 충족","자격미달"),"자격미달"))))))),IF(P482="B",IF(Q482&gt;699,"TOEIC 충족",IF(R482&gt;263,"New-TEPS 충족",IF(S482&gt;78,"TOEFL 충족",IF(T482&gt;699,"JPT 충족",IF(W482&gt;63,"G-TELP 충족",IF(U482=6,"HSK점수 충족",IF(U482=5,IF(V482&gt;179,"HSK점수 충족","자격미달"),"자격미달"))))))),IF(P482="C",IF(Q482&gt;599,"TOEIC 충족",IF(R482&gt;226,"New-TEPS 충족",IF(S482&gt;67,"TOEFL 충족",IF(T482&gt;599,"JPT 충족",IF(W482&gt;49,"G-TELP 충족",IF(U482=6,"HSK점수 충족",IF(U482=5,"HSK점수 충족",IF(U482=4,IF(V482&gt;209,"HSK점수 충족","자격미달"),"자격미달")))))))),IF(P482="D",IF(Q482&gt;649,"TOEIC 충족",IF(R482&gt;244,"New-TEPS 충족",IF(S482&gt;73,"TOEFL 충족",IF(T482&gt;649,"JPT 충족",IF(W482&gt;56,"G-TELP 충족",IF(U1423=6,"HSK점수 충족",IF(U1423=5,"HSK점수 충족",IF(U1423=4,IF(V1423&gt;254,"HSK점수 충족","자격미달"),"자격미달")))))))),0))))</f>
        <v>TOEIC 충족</v>
      </c>
      <c r="AC482" s="21"/>
      <c r="AD482" s="3">
        <f>IF(P482="A",VLOOKUP(Q482,[1]교육_어학_경력backdata!$B$3:$C$9,2,1),IF(P482="B",VLOOKUP(Q482,[1]교육_어학_경력backdata!$G$3:$H$9,2,1),IF(P482="C",0,"오류")))</f>
        <v>20</v>
      </c>
      <c r="AE482" s="3">
        <f>IF(P482="A",VLOOKUP(R482,[1]교육_어학_경력backdata!$B$11:$C$17,2,1),IF(P482="B",VLOOKUP(R482,[1]교육_어학_경력backdata!$G$11:$H$17,2,1),IF(P482="C",0,"오류")))</f>
        <v>0</v>
      </c>
      <c r="AF482" s="3">
        <f>IF(P482="A",VLOOKUP(S482,[1]교육_어학_경력backdata!$B$19:$C$25,2,1),IF(P482="B",VLOOKUP(S482,[1]교육_어학_경력backdata!$G$19:$H$25,2,1),IF(P482="C",0,"오류")))</f>
        <v>0</v>
      </c>
      <c r="AG482" s="3">
        <f>IF(P482="A",VLOOKUP(T482,[1]교육_어학_경력backdata!$B$3:$C$9,2,1),IF(P482="B",VLOOKUP(T482,[1]교육_어학_경력backdata!$G$3:$H$9,2,1),IF(P482="C",0,"오류")))</f>
        <v>0</v>
      </c>
      <c r="AH482" s="3">
        <f>IF(P482="A",IF(U482=0,0,IF(U482=4,0,IF(U482=5,VLOOKUP(V482,[1]교육_어학_경력backdata!$B$27:$C$29,2,1),IF(U482=6,VLOOKUP(V482,[1]교육_어학_경력backdata!$B$31:$C$34,2,1))))),IF(P482="B",IF(U482=0,0,IF(U482=4,0,IF(U482=5,VLOOKUP(V482,[1]교육_어학_경력backdata!$G$27:$H$31,2,1),IF(U482=6,VLOOKUP(V482,[1]교육_어학_경력backdata!$G$33:$H$34,2,1))))),IF(CT482="C",0,"오류")))</f>
        <v>0</v>
      </c>
      <c r="AI482" s="3">
        <f>IF(P482="A",VLOOKUP(W482,[1]교육_어학_경력backdata!$B$36:$C$42,2,1),IF(P482="B",VLOOKUP(W482,[1]교육_어학_경력backdata!$G$36:$H$42,2,1),IF(P482="C",0,"오류")))</f>
        <v>0</v>
      </c>
      <c r="AJ482" s="3">
        <f>SUM(AD482:AI482)</f>
        <v>20</v>
      </c>
      <c r="AK482" s="3">
        <f>_xlfn.MAXIFS(AJ:AJ,B:B,B482)</f>
        <v>20</v>
      </c>
      <c r="AL482" s="3"/>
      <c r="AM482" s="21"/>
      <c r="AN482" s="3" t="s">
        <v>6404</v>
      </c>
      <c r="AO482" s="3">
        <v>10</v>
      </c>
    </row>
    <row r="483" spans="1:41" x14ac:dyDescent="0.4">
      <c r="A483" s="7">
        <f>IF(B482=B483,A482,A482+1)</f>
        <v>446</v>
      </c>
      <c r="B483" s="7" t="s">
        <v>4007</v>
      </c>
      <c r="C483" s="7" t="s">
        <v>4006</v>
      </c>
      <c r="D483" s="7" t="s">
        <v>3044</v>
      </c>
      <c r="E483" s="7" t="s">
        <v>3043</v>
      </c>
      <c r="F483" s="3">
        <f>IF(B483=B482,F482+1,1)</f>
        <v>2</v>
      </c>
      <c r="G483" s="3" t="s">
        <v>6384</v>
      </c>
      <c r="H483" s="3" t="s">
        <v>6583</v>
      </c>
      <c r="I483" s="3" t="s">
        <v>6582</v>
      </c>
      <c r="J483" s="3" t="s">
        <v>7081</v>
      </c>
      <c r="K483" s="3" t="s">
        <v>6759</v>
      </c>
      <c r="L483" s="3" t="s">
        <v>7080</v>
      </c>
      <c r="M483" s="3" t="s">
        <v>7079</v>
      </c>
      <c r="P483" s="3" t="s">
        <v>2434</v>
      </c>
      <c r="Q483" s="3">
        <f>IF(H483="TOEIC",VALUE(L483),0)</f>
        <v>0</v>
      </c>
      <c r="R483" s="3">
        <f>IF(H483="NEW TEPS",VALUE(L483),0)</f>
        <v>0</v>
      </c>
      <c r="S483" s="3">
        <f>IF(H483="TOEFL(ibt)",VALUE(L483),0)</f>
        <v>0</v>
      </c>
      <c r="T483" s="3">
        <f>IF(H483="JPT",VALUE(L483),0)</f>
        <v>0</v>
      </c>
      <c r="U483" s="3">
        <f>IF(H483="HSK",VALUE(K483),0)</f>
        <v>6</v>
      </c>
      <c r="V483" s="3">
        <f>IF(H483="HSK",VALUE(L483),0)</f>
        <v>270</v>
      </c>
      <c r="W483" s="3">
        <f>IF(H483="G-TELP Level2",VALUE(L483),0)</f>
        <v>0</v>
      </c>
      <c r="X483" s="3">
        <f>IF(P483="A",IF(Q483&gt;849,1,IF(R483&gt;335,1,IF(S483&gt;97,1,IF(T483&gt;849,1,IF(W483&gt;82,1,IF(U483=6,1,IF(U483=5,IF(V483&gt;254,1,0),0))))))),IF(P483="B",IF(Q483&gt;699,1,IF(R483&gt;263,1,IF(S483&gt;78,1,IF(T483&gt;699,1,IF(W483&gt;63,1,IF(U483=6,1,IF(U483=5,IF(V483&gt;179,1,0),0))))))),IF(P483="C",IF(Q483&gt;599,1,IF(R483&gt;226,1,IF(S483&gt;67,1,IF(T483&gt;599,1,IF(W483&gt;49,1,IF(U483=6,1,IF(U483=5,1,IF(U483=4,IF(V483&gt;209,1,0),0)))))))),IF(P483="D",IF(Q483&gt;649,1,IF(R483&gt;244,1,IF(S483&gt;73,1,IF(T483&gt;649,1,IF(W483&gt;56,1,IF(U483=6,1,IF(U483=5,1,IF(U483=4,IF(V483&gt;254,1,0),0)))))))),0))))</f>
        <v>1</v>
      </c>
      <c r="Y483" s="3">
        <f>SUMIF(B:B,B483,X:X)</f>
        <v>2</v>
      </c>
      <c r="Z483" s="3" t="str">
        <f>IF(Y483&gt;0,"어학 충족","자격미달")</f>
        <v>어학 충족</v>
      </c>
      <c r="AA483" s="3"/>
      <c r="AB483" s="3" t="str">
        <f>IF(P483="A",IF(Q483&gt;849,"TOEIC 충족",IF(R483&gt;335,"New-TEPS 충족",IF(S483&gt;97,"TOEFL 충족",IF(T483&gt;849,"JPT 충족",IF(W483&gt;82,"G-TELP 충족",IF(U483=6,"HSK점수 충족",IF(U483=5,IF(V483&gt;254,"HSK점수 충족","자격미달"),"자격미달"))))))),IF(P483="B",IF(Q483&gt;699,"TOEIC 충족",IF(R483&gt;263,"New-TEPS 충족",IF(S483&gt;78,"TOEFL 충족",IF(T483&gt;699,"JPT 충족",IF(W483&gt;63,"G-TELP 충족",IF(U483=6,"HSK점수 충족",IF(U483=5,IF(V483&gt;179,"HSK점수 충족","자격미달"),"자격미달"))))))),IF(P483="C",IF(Q483&gt;599,"TOEIC 충족",IF(R483&gt;226,"New-TEPS 충족",IF(S483&gt;67,"TOEFL 충족",IF(T483&gt;599,"JPT 충족",IF(W483&gt;49,"G-TELP 충족",IF(U483=6,"HSK점수 충족",IF(U483=5,"HSK점수 충족",IF(U483=4,IF(V483&gt;209,"HSK점수 충족","자격미달"),"자격미달")))))))),IF(P483="D",IF(Q483&gt;649,"TOEIC 충족",IF(R483&gt;244,"New-TEPS 충족",IF(S483&gt;73,"TOEFL 충족",IF(T483&gt;649,"JPT 충족",IF(W483&gt;56,"G-TELP 충족",IF(U1424=6,"HSK점수 충족",IF(U1424=5,"HSK점수 충족",IF(U1424=4,IF(V1424&gt;254,"HSK점수 충족","자격미달"),"자격미달")))))))),0))))</f>
        <v>HSK점수 충족</v>
      </c>
      <c r="AC483" s="21"/>
      <c r="AD483" s="3">
        <f>IF(P483="A",VLOOKUP(Q483,[1]교육_어학_경력backdata!$B$3:$C$9,2,1),IF(P483="B",VLOOKUP(Q483,[1]교육_어학_경력backdata!$G$3:$H$9,2,1),IF(P483="C",0,"오류")))</f>
        <v>0</v>
      </c>
      <c r="AE483" s="3">
        <f>IF(P483="A",VLOOKUP(R483,[1]교육_어학_경력backdata!$B$11:$C$17,2,1),IF(P483="B",VLOOKUP(R483,[1]교육_어학_경력backdata!$G$11:$H$17,2,1),IF(P483="C",0,"오류")))</f>
        <v>0</v>
      </c>
      <c r="AF483" s="3">
        <f>IF(P483="A",VLOOKUP(S483,[1]교육_어학_경력backdata!$B$19:$C$25,2,1),IF(P483="B",VLOOKUP(S483,[1]교육_어학_경력backdata!$G$19:$H$25,2,1),IF(P483="C",0,"오류")))</f>
        <v>0</v>
      </c>
      <c r="AG483" s="3">
        <f>IF(P483="A",VLOOKUP(T483,[1]교육_어학_경력backdata!$B$3:$C$9,2,1),IF(P483="B",VLOOKUP(T483,[1]교육_어학_경력backdata!$G$3:$H$9,2,1),IF(P483="C",0,"오류")))</f>
        <v>0</v>
      </c>
      <c r="AH483" s="3">
        <f>IF(P483="A",IF(U483=0,0,IF(U483=4,0,IF(U483=5,VLOOKUP(V483,[1]교육_어학_경력backdata!$B$27:$C$29,2,1),IF(U483=6,VLOOKUP(V483,[1]교육_어학_경력backdata!$B$31:$C$34,2,1))))),IF(P483="B",IF(U483=0,0,IF(U483=4,0,IF(U483=5,VLOOKUP(V483,[1]교육_어학_경력backdata!$G$27:$H$31,2,1),IF(U483=6,VLOOKUP(V483,[1]교육_어학_경력backdata!$G$33:$H$34,2,1))))),IF(CT483="C",0,"오류")))</f>
        <v>20</v>
      </c>
      <c r="AI483" s="3">
        <f>IF(P483="A",VLOOKUP(W483,[1]교육_어학_경력backdata!$B$36:$C$42,2,1),IF(P483="B",VLOOKUP(W483,[1]교육_어학_경력backdata!$G$36:$H$42,2,1),IF(P483="C",0,"오류")))</f>
        <v>0</v>
      </c>
      <c r="AJ483" s="3">
        <f>SUM(AD483:AI483)</f>
        <v>20</v>
      </c>
      <c r="AK483" s="3">
        <f>_xlfn.MAXIFS(AJ:AJ,B:B,B483)</f>
        <v>20</v>
      </c>
      <c r="AL483" s="3"/>
      <c r="AM483" s="21"/>
      <c r="AN483" s="3" t="s">
        <v>6404</v>
      </c>
      <c r="AO483" s="3">
        <v>10</v>
      </c>
    </row>
    <row r="484" spans="1:41" x14ac:dyDescent="0.4">
      <c r="A484" s="4">
        <f>IF(B483=B484,A483,A483+1)</f>
        <v>447</v>
      </c>
      <c r="B484" s="4" t="s">
        <v>4002</v>
      </c>
      <c r="C484" s="4" t="s">
        <v>4001</v>
      </c>
      <c r="D484" s="4" t="s">
        <v>3044</v>
      </c>
      <c r="E484" s="4" t="s">
        <v>3043</v>
      </c>
      <c r="F484" s="4">
        <f>IF(B484=B483,F483+1,1)</f>
        <v>1</v>
      </c>
      <c r="G484" s="4" t="s">
        <v>6380</v>
      </c>
      <c r="H484" s="4" t="s">
        <v>6379</v>
      </c>
      <c r="I484" s="4" t="s">
        <v>6378</v>
      </c>
      <c r="J484" s="4" t="s">
        <v>6529</v>
      </c>
      <c r="K484" s="4"/>
      <c r="L484" s="4" t="s">
        <v>6533</v>
      </c>
      <c r="M484" s="4" t="s">
        <v>7078</v>
      </c>
      <c r="P484" s="4" t="s">
        <v>2434</v>
      </c>
      <c r="Q484" s="4">
        <f>IF(H484="TOEIC",VALUE(L484),0)</f>
        <v>885</v>
      </c>
      <c r="R484" s="4">
        <f>IF(H484="NEW TEPS",VALUE(L484),0)</f>
        <v>0</v>
      </c>
      <c r="S484" s="4">
        <f>IF(H484="TOEFL(ibt)",VALUE(L484),0)</f>
        <v>0</v>
      </c>
      <c r="T484" s="4">
        <f>IF(H484="JPT",VALUE(L484),0)</f>
        <v>0</v>
      </c>
      <c r="U484" s="4">
        <f>IF(H484="HSK",VALUE(K484),0)</f>
        <v>0</v>
      </c>
      <c r="V484" s="4">
        <f>IF(H484="HSK",VALUE(L484),0)</f>
        <v>0</v>
      </c>
      <c r="W484" s="4">
        <f>IF(H484="G-TELP Level2",VALUE(L484),0)</f>
        <v>0</v>
      </c>
      <c r="X484" s="4">
        <f>IF(P484="A",IF(Q484&gt;849,1,IF(R484&gt;335,1,IF(S484&gt;97,1,IF(T484&gt;849,1,IF(W484&gt;82,1,IF(U484=6,1,IF(U484=5,IF(V484&gt;254,1,0),0))))))),IF(P484="B",IF(Q484&gt;699,1,IF(R484&gt;263,1,IF(S484&gt;78,1,IF(T484&gt;699,1,IF(W484&gt;63,1,IF(U484=6,1,IF(U484=5,IF(V484&gt;179,1,0),0))))))),IF(P484="C",IF(Q484&gt;599,1,IF(R484&gt;226,1,IF(S484&gt;67,1,IF(T484&gt;599,1,IF(W484&gt;49,1,IF(U484=6,1,IF(U484=5,1,IF(U484=4,IF(V484&gt;209,1,0),0)))))))),IF(P484="D",IF(Q484&gt;649,1,IF(R484&gt;244,1,IF(S484&gt;73,1,IF(T484&gt;649,1,IF(W484&gt;56,1,IF(U484=6,1,IF(U484=5,1,IF(U484=4,IF(V484&gt;254,1,0),0)))))))),0))))</f>
        <v>1</v>
      </c>
      <c r="Y484" s="4">
        <f>SUMIF(B:B,B484,X:X)</f>
        <v>1</v>
      </c>
      <c r="Z484" s="4" t="str">
        <f>IF(Y484&gt;0,"어학 충족","자격미달")</f>
        <v>어학 충족</v>
      </c>
      <c r="AA484" s="4"/>
      <c r="AB484" s="4" t="str">
        <f>IF(P484="A",IF(Q484&gt;849,"TOEIC 충족",IF(R484&gt;335,"New-TEPS 충족",IF(S484&gt;97,"TOEFL 충족",IF(T484&gt;849,"JPT 충족",IF(W484&gt;82,"G-TELP 충족",IF(U484=6,"HSK점수 충족",IF(U484=5,IF(V484&gt;254,"HSK점수 충족","자격미달"),"자격미달"))))))),IF(P484="B",IF(Q484&gt;699,"TOEIC 충족",IF(R484&gt;263,"New-TEPS 충족",IF(S484&gt;78,"TOEFL 충족",IF(T484&gt;699,"JPT 충족",IF(W484&gt;63,"G-TELP 충족",IF(U484=6,"HSK점수 충족",IF(U484=5,IF(V484&gt;179,"HSK점수 충족","자격미달"),"자격미달"))))))),IF(P484="C",IF(Q484&gt;599,"TOEIC 충족",IF(R484&gt;226,"New-TEPS 충족",IF(S484&gt;67,"TOEFL 충족",IF(T484&gt;599,"JPT 충족",IF(W484&gt;49,"G-TELP 충족",IF(U484=6,"HSK점수 충족",IF(U484=5,"HSK점수 충족",IF(U484=4,IF(V484&gt;209,"HSK점수 충족","자격미달"),"자격미달")))))))),IF(P484="D",IF(Q484&gt;649,"TOEIC 충족",IF(R484&gt;244,"New-TEPS 충족",IF(S484&gt;73,"TOEFL 충족",IF(T484&gt;649,"JPT 충족",IF(W484&gt;56,"G-TELP 충족",IF(U1425=6,"HSK점수 충족",IF(U1425=5,"HSK점수 충족",IF(U1425=4,IF(V1425&gt;254,"HSK점수 충족","자격미달"),"자격미달")))))))),0))))</f>
        <v>TOEIC 충족</v>
      </c>
      <c r="AC484" s="21"/>
      <c r="AD484" s="4">
        <f>IF(P484="A",VLOOKUP(Q484,[1]교육_어학_경력backdata!$B$3:$C$9,2,1),IF(P484="B",VLOOKUP(Q484,[1]교육_어학_경력backdata!$G$3:$H$9,2,1),IF(P484="C",0,"오류")))</f>
        <v>14</v>
      </c>
      <c r="AE484" s="4">
        <f>IF(P484="A",VLOOKUP(R484,[1]교육_어학_경력backdata!$B$11:$C$17,2,1),IF(P484="B",VLOOKUP(R484,[1]교육_어학_경력backdata!$G$11:$H$17,2,1),IF(P484="C",0,"오류")))</f>
        <v>0</v>
      </c>
      <c r="AF484" s="4">
        <f>IF(P484="A",VLOOKUP(S484,[1]교육_어학_경력backdata!$B$19:$C$25,2,1),IF(P484="B",VLOOKUP(S484,[1]교육_어학_경력backdata!$G$19:$H$25,2,1),IF(P484="C",0,"오류")))</f>
        <v>0</v>
      </c>
      <c r="AG484" s="4">
        <f>IF(P484="A",VLOOKUP(T484,[1]교육_어학_경력backdata!$B$3:$C$9,2,1),IF(P484="B",VLOOKUP(T484,[1]교육_어학_경력backdata!$G$3:$H$9,2,1),IF(P484="C",0,"오류")))</f>
        <v>0</v>
      </c>
      <c r="AH484" s="4">
        <f>IF(P484="A",IF(U484=0,0,IF(U484=4,0,IF(U484=5,VLOOKUP(V484,[1]교육_어학_경력backdata!$B$27:$C$29,2,1),IF(U484=6,VLOOKUP(V484,[1]교육_어학_경력backdata!$B$31:$C$34,2,1))))),IF(P484="B",IF(U484=0,0,IF(U484=4,0,IF(U484=5,VLOOKUP(V484,[1]교육_어학_경력backdata!$G$27:$H$31,2,1),IF(U484=6,VLOOKUP(V484,[1]교육_어학_경력backdata!$G$33:$H$34,2,1))))),IF(CT484="C",0,"오류")))</f>
        <v>0</v>
      </c>
      <c r="AI484" s="4">
        <f>IF(P484="A",VLOOKUP(W484,[1]교육_어학_경력backdata!$B$36:$C$42,2,1),IF(P484="B",VLOOKUP(W484,[1]교육_어학_경력backdata!$G$36:$H$42,2,1),IF(P484="C",0,"오류")))</f>
        <v>0</v>
      </c>
      <c r="AJ484" s="4">
        <f>SUM(AD484:AI484)</f>
        <v>14</v>
      </c>
      <c r="AK484" s="4">
        <f>_xlfn.MAXIFS(AJ:AJ,B:B,B484)</f>
        <v>14</v>
      </c>
      <c r="AL484" s="4"/>
      <c r="AM484" s="21"/>
      <c r="AN484" s="4"/>
      <c r="AO484" s="4"/>
    </row>
    <row r="485" spans="1:41" x14ac:dyDescent="0.4">
      <c r="A485" s="3">
        <f>IF(B484=B485,A484,A484+1)</f>
        <v>448</v>
      </c>
      <c r="B485" s="3" t="s">
        <v>3998</v>
      </c>
      <c r="C485" s="3" t="s">
        <v>3997</v>
      </c>
      <c r="D485" s="3" t="s">
        <v>3044</v>
      </c>
      <c r="E485" s="3" t="s">
        <v>3043</v>
      </c>
      <c r="F485" s="3">
        <f>IF(B485=B484,F484+1,1)</f>
        <v>1</v>
      </c>
      <c r="G485" s="3" t="s">
        <v>6380</v>
      </c>
      <c r="H485" s="3" t="s">
        <v>6379</v>
      </c>
      <c r="I485" s="3" t="s">
        <v>6378</v>
      </c>
      <c r="J485" s="3" t="s">
        <v>6455</v>
      </c>
      <c r="K485" s="3"/>
      <c r="L485" s="3" t="s">
        <v>6674</v>
      </c>
      <c r="M485" s="3" t="s">
        <v>7077</v>
      </c>
      <c r="P485" s="3" t="s">
        <v>2434</v>
      </c>
      <c r="Q485" s="3">
        <f>IF(H485="TOEIC",VALUE(L485),0)</f>
        <v>905</v>
      </c>
      <c r="R485" s="3">
        <f>IF(H485="NEW TEPS",VALUE(L485),0)</f>
        <v>0</v>
      </c>
      <c r="S485" s="3">
        <f>IF(H485="TOEFL(ibt)",VALUE(L485),0)</f>
        <v>0</v>
      </c>
      <c r="T485" s="3">
        <f>IF(H485="JPT",VALUE(L485),0)</f>
        <v>0</v>
      </c>
      <c r="U485" s="3">
        <f>IF(H485="HSK",VALUE(K485),0)</f>
        <v>0</v>
      </c>
      <c r="V485" s="3">
        <f>IF(H485="HSK",VALUE(L485),0)</f>
        <v>0</v>
      </c>
      <c r="W485" s="3">
        <f>IF(H485="G-TELP Level2",VALUE(L485),0)</f>
        <v>0</v>
      </c>
      <c r="X485" s="3">
        <f>IF(P485="A",IF(Q485&gt;849,1,IF(R485&gt;335,1,IF(S485&gt;97,1,IF(T485&gt;849,1,IF(W485&gt;82,1,IF(U485=6,1,IF(U485=5,IF(V485&gt;254,1,0),0))))))),IF(P485="B",IF(Q485&gt;699,1,IF(R485&gt;263,1,IF(S485&gt;78,1,IF(T485&gt;699,1,IF(W485&gt;63,1,IF(U485=6,1,IF(U485=5,IF(V485&gt;179,1,0),0))))))),IF(P485="C",IF(Q485&gt;599,1,IF(R485&gt;226,1,IF(S485&gt;67,1,IF(T485&gt;599,1,IF(W485&gt;49,1,IF(U485=6,1,IF(U485=5,1,IF(U485=4,IF(V485&gt;209,1,0),0)))))))),IF(P485="D",IF(Q485&gt;649,1,IF(R485&gt;244,1,IF(S485&gt;73,1,IF(T485&gt;649,1,IF(W485&gt;56,1,IF(U485=6,1,IF(U485=5,1,IF(U485=4,IF(V485&gt;254,1,0),0)))))))),0))))</f>
        <v>1</v>
      </c>
      <c r="Y485" s="3">
        <f>SUMIF(B:B,B485,X:X)</f>
        <v>1</v>
      </c>
      <c r="Z485" s="3" t="str">
        <f>IF(Y485&gt;0,"어학 충족","자격미달")</f>
        <v>어학 충족</v>
      </c>
      <c r="AA485" s="3"/>
      <c r="AB485" s="3" t="str">
        <f>IF(P485="A",IF(Q485&gt;849,"TOEIC 충족",IF(R485&gt;335,"New-TEPS 충족",IF(S485&gt;97,"TOEFL 충족",IF(T485&gt;849,"JPT 충족",IF(W485&gt;82,"G-TELP 충족",IF(U485=6,"HSK점수 충족",IF(U485=5,IF(V485&gt;254,"HSK점수 충족","자격미달"),"자격미달"))))))),IF(P485="B",IF(Q485&gt;699,"TOEIC 충족",IF(R485&gt;263,"New-TEPS 충족",IF(S485&gt;78,"TOEFL 충족",IF(T485&gt;699,"JPT 충족",IF(W485&gt;63,"G-TELP 충족",IF(U485=6,"HSK점수 충족",IF(U485=5,IF(V485&gt;179,"HSK점수 충족","자격미달"),"자격미달"))))))),IF(P485="C",IF(Q485&gt;599,"TOEIC 충족",IF(R485&gt;226,"New-TEPS 충족",IF(S485&gt;67,"TOEFL 충족",IF(T485&gt;599,"JPT 충족",IF(W485&gt;49,"G-TELP 충족",IF(U485=6,"HSK점수 충족",IF(U485=5,"HSK점수 충족",IF(U485=4,IF(V485&gt;209,"HSK점수 충족","자격미달"),"자격미달")))))))),IF(P485="D",IF(Q485&gt;649,"TOEIC 충족",IF(R485&gt;244,"New-TEPS 충족",IF(S485&gt;73,"TOEFL 충족",IF(T485&gt;649,"JPT 충족",IF(W485&gt;56,"G-TELP 충족",IF(U1426=6,"HSK점수 충족",IF(U1426=5,"HSK점수 충족",IF(U1426=4,IF(V1426&gt;254,"HSK점수 충족","자격미달"),"자격미달")))))))),0))))</f>
        <v>TOEIC 충족</v>
      </c>
      <c r="AC485" s="21"/>
      <c r="AD485" s="3">
        <f>IF(P485="A",VLOOKUP(Q485,[1]교육_어학_경력backdata!$B$3:$C$9,2,1),IF(P485="B",VLOOKUP(Q485,[1]교육_어학_경력backdata!$G$3:$H$9,2,1),IF(P485="C",0,"오류")))</f>
        <v>16</v>
      </c>
      <c r="AE485" s="3">
        <f>IF(P485="A",VLOOKUP(R485,[1]교육_어학_경력backdata!$B$11:$C$17,2,1),IF(P485="B",VLOOKUP(R485,[1]교육_어학_경력backdata!$G$11:$H$17,2,1),IF(P485="C",0,"오류")))</f>
        <v>0</v>
      </c>
      <c r="AF485" s="3">
        <f>IF(P485="A",VLOOKUP(S485,[1]교육_어학_경력backdata!$B$19:$C$25,2,1),IF(P485="B",VLOOKUP(S485,[1]교육_어학_경력backdata!$G$19:$H$25,2,1),IF(P485="C",0,"오류")))</f>
        <v>0</v>
      </c>
      <c r="AG485" s="3">
        <f>IF(P485="A",VLOOKUP(T485,[1]교육_어학_경력backdata!$B$3:$C$9,2,1),IF(P485="B",VLOOKUP(T485,[1]교육_어학_경력backdata!$G$3:$H$9,2,1),IF(P485="C",0,"오류")))</f>
        <v>0</v>
      </c>
      <c r="AH485" s="3">
        <f>IF(P485="A",IF(U485=0,0,IF(U485=4,0,IF(U485=5,VLOOKUP(V485,[1]교육_어학_경력backdata!$B$27:$C$29,2,1),IF(U485=6,VLOOKUP(V485,[1]교육_어학_경력backdata!$B$31:$C$34,2,1))))),IF(P485="B",IF(U485=0,0,IF(U485=4,0,IF(U485=5,VLOOKUP(V485,[1]교육_어학_경력backdata!$G$27:$H$31,2,1),IF(U485=6,VLOOKUP(V485,[1]교육_어학_경력backdata!$G$33:$H$34,2,1))))),IF(CT485="C",0,"오류")))</f>
        <v>0</v>
      </c>
      <c r="AI485" s="3">
        <f>IF(P485="A",VLOOKUP(W485,[1]교육_어학_경력backdata!$B$36:$C$42,2,1),IF(P485="B",VLOOKUP(W485,[1]교육_어학_경력backdata!$G$36:$H$42,2,1),IF(P485="C",0,"오류")))</f>
        <v>0</v>
      </c>
      <c r="AJ485" s="3">
        <f>SUM(AD485:AI485)</f>
        <v>16</v>
      </c>
      <c r="AK485" s="3">
        <f>_xlfn.MAXIFS(AJ:AJ,B:B,B485)</f>
        <v>16</v>
      </c>
      <c r="AL485" s="3"/>
      <c r="AM485" s="21"/>
      <c r="AN485" s="3"/>
      <c r="AO485" s="3"/>
    </row>
    <row r="486" spans="1:41" x14ac:dyDescent="0.4">
      <c r="A486" s="4">
        <f>IF(B485=B486,A485,A485+1)</f>
        <v>449</v>
      </c>
      <c r="B486" s="4" t="s">
        <v>3993</v>
      </c>
      <c r="C486" s="4" t="s">
        <v>3992</v>
      </c>
      <c r="D486" s="4" t="s">
        <v>3044</v>
      </c>
      <c r="E486" s="4" t="s">
        <v>3043</v>
      </c>
      <c r="F486" s="4">
        <f>IF(B486=B485,F485+1,1)</f>
        <v>1</v>
      </c>
      <c r="G486" s="4" t="s">
        <v>6380</v>
      </c>
      <c r="H486" s="4" t="s">
        <v>6379</v>
      </c>
      <c r="I486" s="4" t="s">
        <v>6378</v>
      </c>
      <c r="J486" s="4" t="s">
        <v>6483</v>
      </c>
      <c r="K486" s="4"/>
      <c r="L486" s="4" t="s">
        <v>6786</v>
      </c>
      <c r="M486" s="4" t="s">
        <v>7076</v>
      </c>
      <c r="P486" s="4" t="s">
        <v>2434</v>
      </c>
      <c r="Q486" s="4">
        <f>IF(H486="TOEIC",VALUE(L486),0)</f>
        <v>955</v>
      </c>
      <c r="R486" s="4">
        <f>IF(H486="NEW TEPS",VALUE(L486),0)</f>
        <v>0</v>
      </c>
      <c r="S486" s="4">
        <f>IF(H486="TOEFL(ibt)",VALUE(L486),0)</f>
        <v>0</v>
      </c>
      <c r="T486" s="4">
        <f>IF(H486="JPT",VALUE(L486),0)</f>
        <v>0</v>
      </c>
      <c r="U486" s="4">
        <f>IF(H486="HSK",VALUE(K486),0)</f>
        <v>0</v>
      </c>
      <c r="V486" s="4">
        <f>IF(H486="HSK",VALUE(L486),0)</f>
        <v>0</v>
      </c>
      <c r="W486" s="4">
        <f>IF(H486="G-TELP Level2",VALUE(L486),0)</f>
        <v>0</v>
      </c>
      <c r="X486" s="4">
        <f>IF(P486="A",IF(Q486&gt;849,1,IF(R486&gt;335,1,IF(S486&gt;97,1,IF(T486&gt;849,1,IF(W486&gt;82,1,IF(U486=6,1,IF(U486=5,IF(V486&gt;254,1,0),0))))))),IF(P486="B",IF(Q486&gt;699,1,IF(R486&gt;263,1,IF(S486&gt;78,1,IF(T486&gt;699,1,IF(W486&gt;63,1,IF(U486=6,1,IF(U486=5,IF(V486&gt;179,1,0),0))))))),IF(P486="C",IF(Q486&gt;599,1,IF(R486&gt;226,1,IF(S486&gt;67,1,IF(T486&gt;599,1,IF(W486&gt;49,1,IF(U486=6,1,IF(U486=5,1,IF(U486=4,IF(V486&gt;209,1,0),0)))))))),IF(P486="D",IF(Q486&gt;649,1,IF(R486&gt;244,1,IF(S486&gt;73,1,IF(T486&gt;649,1,IF(W486&gt;56,1,IF(U486=6,1,IF(U486=5,1,IF(U486=4,IF(V486&gt;254,1,0),0)))))))),0))))</f>
        <v>1</v>
      </c>
      <c r="Y486" s="4">
        <f>SUMIF(B:B,B486,X:X)</f>
        <v>1</v>
      </c>
      <c r="Z486" s="4" t="str">
        <f>IF(Y486&gt;0,"어학 충족","자격미달")</f>
        <v>어학 충족</v>
      </c>
      <c r="AA486" s="4"/>
      <c r="AB486" s="4" t="str">
        <f>IF(P486="A",IF(Q486&gt;849,"TOEIC 충족",IF(R486&gt;335,"New-TEPS 충족",IF(S486&gt;97,"TOEFL 충족",IF(T486&gt;849,"JPT 충족",IF(W486&gt;82,"G-TELP 충족",IF(U486=6,"HSK점수 충족",IF(U486=5,IF(V486&gt;254,"HSK점수 충족","자격미달"),"자격미달"))))))),IF(P486="B",IF(Q486&gt;699,"TOEIC 충족",IF(R486&gt;263,"New-TEPS 충족",IF(S486&gt;78,"TOEFL 충족",IF(T486&gt;699,"JPT 충족",IF(W486&gt;63,"G-TELP 충족",IF(U486=6,"HSK점수 충족",IF(U486=5,IF(V486&gt;179,"HSK점수 충족","자격미달"),"자격미달"))))))),IF(P486="C",IF(Q486&gt;599,"TOEIC 충족",IF(R486&gt;226,"New-TEPS 충족",IF(S486&gt;67,"TOEFL 충족",IF(T486&gt;599,"JPT 충족",IF(W486&gt;49,"G-TELP 충족",IF(U486=6,"HSK점수 충족",IF(U486=5,"HSK점수 충족",IF(U486=4,IF(V486&gt;209,"HSK점수 충족","자격미달"),"자격미달")))))))),IF(P486="D",IF(Q486&gt;649,"TOEIC 충족",IF(R486&gt;244,"New-TEPS 충족",IF(S486&gt;73,"TOEFL 충족",IF(T486&gt;649,"JPT 충족",IF(W486&gt;56,"G-TELP 충족",IF(U1427=6,"HSK점수 충족",IF(U1427=5,"HSK점수 충족",IF(U1427=4,IF(V1427&gt;254,"HSK점수 충족","자격미달"),"자격미달")))))))),0))))</f>
        <v>TOEIC 충족</v>
      </c>
      <c r="AC486" s="21"/>
      <c r="AD486" s="4">
        <f>IF(P486="A",VLOOKUP(Q486,[1]교육_어학_경력backdata!$B$3:$C$9,2,1),IF(P486="B",VLOOKUP(Q486,[1]교육_어학_경력backdata!$G$3:$H$9,2,1),IF(P486="C",0,"오류")))</f>
        <v>20</v>
      </c>
      <c r="AE486" s="4">
        <f>IF(P486="A",VLOOKUP(R486,[1]교육_어학_경력backdata!$B$11:$C$17,2,1),IF(P486="B",VLOOKUP(R486,[1]교육_어학_경력backdata!$G$11:$H$17,2,1),IF(P486="C",0,"오류")))</f>
        <v>0</v>
      </c>
      <c r="AF486" s="4">
        <f>IF(P486="A",VLOOKUP(S486,[1]교육_어학_경력backdata!$B$19:$C$25,2,1),IF(P486="B",VLOOKUP(S486,[1]교육_어학_경력backdata!$G$19:$H$25,2,1),IF(P486="C",0,"오류")))</f>
        <v>0</v>
      </c>
      <c r="AG486" s="4">
        <f>IF(P486="A",VLOOKUP(T486,[1]교육_어학_경력backdata!$B$3:$C$9,2,1),IF(P486="B",VLOOKUP(T486,[1]교육_어학_경력backdata!$G$3:$H$9,2,1),IF(P486="C",0,"오류")))</f>
        <v>0</v>
      </c>
      <c r="AH486" s="4">
        <f>IF(P486="A",IF(U486=0,0,IF(U486=4,0,IF(U486=5,VLOOKUP(V486,[1]교육_어학_경력backdata!$B$27:$C$29,2,1),IF(U486=6,VLOOKUP(V486,[1]교육_어학_경력backdata!$B$31:$C$34,2,1))))),IF(P486="B",IF(U486=0,0,IF(U486=4,0,IF(U486=5,VLOOKUP(V486,[1]교육_어학_경력backdata!$G$27:$H$31,2,1),IF(U486=6,VLOOKUP(V486,[1]교육_어학_경력backdata!$G$33:$H$34,2,1))))),IF(CT486="C",0,"오류")))</f>
        <v>0</v>
      </c>
      <c r="AI486" s="4">
        <f>IF(P486="A",VLOOKUP(W486,[1]교육_어학_경력backdata!$B$36:$C$42,2,1),IF(P486="B",VLOOKUP(W486,[1]교육_어학_경력backdata!$G$36:$H$42,2,1),IF(P486="C",0,"오류")))</f>
        <v>0</v>
      </c>
      <c r="AJ486" s="4">
        <f>SUM(AD486:AI486)</f>
        <v>20</v>
      </c>
      <c r="AK486" s="4">
        <f>_xlfn.MAXIFS(AJ:AJ,B:B,B486)</f>
        <v>20</v>
      </c>
      <c r="AL486" s="4"/>
      <c r="AM486" s="21"/>
      <c r="AN486" s="4"/>
      <c r="AO486" s="4"/>
    </row>
    <row r="487" spans="1:41" x14ac:dyDescent="0.4">
      <c r="A487" s="3">
        <f>IF(B486=B487,A486,A486+1)</f>
        <v>450</v>
      </c>
      <c r="B487" s="3" t="s">
        <v>3988</v>
      </c>
      <c r="C487" s="3" t="s">
        <v>3987</v>
      </c>
      <c r="D487" s="3" t="s">
        <v>3044</v>
      </c>
      <c r="E487" s="3" t="s">
        <v>3043</v>
      </c>
      <c r="F487" s="3">
        <f>IF(B487=B486,F486+1,1)</f>
        <v>1</v>
      </c>
      <c r="G487" s="3" t="s">
        <v>6380</v>
      </c>
      <c r="H487" s="3" t="s">
        <v>6379</v>
      </c>
      <c r="I487" s="3" t="s">
        <v>6378</v>
      </c>
      <c r="J487" s="3" t="s">
        <v>7061</v>
      </c>
      <c r="K487" s="3"/>
      <c r="L487" s="3" t="s">
        <v>6808</v>
      </c>
      <c r="M487" s="3" t="s">
        <v>7075</v>
      </c>
      <c r="P487" s="3" t="s">
        <v>2434</v>
      </c>
      <c r="Q487" s="3">
        <f>IF(H487="TOEIC",VALUE(L487),0)</f>
        <v>950</v>
      </c>
      <c r="R487" s="3">
        <f>IF(H487="NEW TEPS",VALUE(L487),0)</f>
        <v>0</v>
      </c>
      <c r="S487" s="3">
        <f>IF(H487="TOEFL(ibt)",VALUE(L487),0)</f>
        <v>0</v>
      </c>
      <c r="T487" s="3">
        <f>IF(H487="JPT",VALUE(L487),0)</f>
        <v>0</v>
      </c>
      <c r="U487" s="3">
        <f>IF(H487="HSK",VALUE(K487),0)</f>
        <v>0</v>
      </c>
      <c r="V487" s="3">
        <f>IF(H487="HSK",VALUE(L487),0)</f>
        <v>0</v>
      </c>
      <c r="W487" s="3">
        <f>IF(H487="G-TELP Level2",VALUE(L487),0)</f>
        <v>0</v>
      </c>
      <c r="X487" s="3">
        <f>IF(P487="A",IF(Q487&gt;849,1,IF(R487&gt;335,1,IF(S487&gt;97,1,IF(T487&gt;849,1,IF(W487&gt;82,1,IF(U487=6,1,IF(U487=5,IF(V487&gt;254,1,0),0))))))),IF(P487="B",IF(Q487&gt;699,1,IF(R487&gt;263,1,IF(S487&gt;78,1,IF(T487&gt;699,1,IF(W487&gt;63,1,IF(U487=6,1,IF(U487=5,IF(V487&gt;179,1,0),0))))))),IF(P487="C",IF(Q487&gt;599,1,IF(R487&gt;226,1,IF(S487&gt;67,1,IF(T487&gt;599,1,IF(W487&gt;49,1,IF(U487=6,1,IF(U487=5,1,IF(U487=4,IF(V487&gt;209,1,0),0)))))))),IF(P487="D",IF(Q487&gt;649,1,IF(R487&gt;244,1,IF(S487&gt;73,1,IF(T487&gt;649,1,IF(W487&gt;56,1,IF(U487=6,1,IF(U487=5,1,IF(U487=4,IF(V487&gt;254,1,0),0)))))))),0))))</f>
        <v>1</v>
      </c>
      <c r="Y487" s="3">
        <f>SUMIF(B:B,B487,X:X)</f>
        <v>1</v>
      </c>
      <c r="Z487" s="3" t="str">
        <f>IF(Y487&gt;0,"어학 충족","자격미달")</f>
        <v>어학 충족</v>
      </c>
      <c r="AA487" s="3"/>
      <c r="AB487" s="3" t="str">
        <f>IF(P487="A",IF(Q487&gt;849,"TOEIC 충족",IF(R487&gt;335,"New-TEPS 충족",IF(S487&gt;97,"TOEFL 충족",IF(T487&gt;849,"JPT 충족",IF(W487&gt;82,"G-TELP 충족",IF(U487=6,"HSK점수 충족",IF(U487=5,IF(V487&gt;254,"HSK점수 충족","자격미달"),"자격미달"))))))),IF(P487="B",IF(Q487&gt;699,"TOEIC 충족",IF(R487&gt;263,"New-TEPS 충족",IF(S487&gt;78,"TOEFL 충족",IF(T487&gt;699,"JPT 충족",IF(W487&gt;63,"G-TELP 충족",IF(U487=6,"HSK점수 충족",IF(U487=5,IF(V487&gt;179,"HSK점수 충족","자격미달"),"자격미달"))))))),IF(P487="C",IF(Q487&gt;599,"TOEIC 충족",IF(R487&gt;226,"New-TEPS 충족",IF(S487&gt;67,"TOEFL 충족",IF(T487&gt;599,"JPT 충족",IF(W487&gt;49,"G-TELP 충족",IF(U487=6,"HSK점수 충족",IF(U487=5,"HSK점수 충족",IF(U487=4,IF(V487&gt;209,"HSK점수 충족","자격미달"),"자격미달")))))))),IF(P487="D",IF(Q487&gt;649,"TOEIC 충족",IF(R487&gt;244,"New-TEPS 충족",IF(S487&gt;73,"TOEFL 충족",IF(T487&gt;649,"JPT 충족",IF(W487&gt;56,"G-TELP 충족",IF(U1428=6,"HSK점수 충족",IF(U1428=5,"HSK점수 충족",IF(U1428=4,IF(V1428&gt;254,"HSK점수 충족","자격미달"),"자격미달")))))))),0))))</f>
        <v>TOEIC 충족</v>
      </c>
      <c r="AC487" s="21"/>
      <c r="AD487" s="3">
        <f>IF(P487="A",VLOOKUP(Q487,[1]교육_어학_경력backdata!$B$3:$C$9,2,1),IF(P487="B",VLOOKUP(Q487,[1]교육_어학_경력backdata!$G$3:$H$9,2,1),IF(P487="C",0,"오류")))</f>
        <v>20</v>
      </c>
      <c r="AE487" s="3">
        <f>IF(P487="A",VLOOKUP(R487,[1]교육_어학_경력backdata!$B$11:$C$17,2,1),IF(P487="B",VLOOKUP(R487,[1]교육_어학_경력backdata!$G$11:$H$17,2,1),IF(P487="C",0,"오류")))</f>
        <v>0</v>
      </c>
      <c r="AF487" s="3">
        <f>IF(P487="A",VLOOKUP(S487,[1]교육_어학_경력backdata!$B$19:$C$25,2,1),IF(P487="B",VLOOKUP(S487,[1]교육_어학_경력backdata!$G$19:$H$25,2,1),IF(P487="C",0,"오류")))</f>
        <v>0</v>
      </c>
      <c r="AG487" s="3">
        <f>IF(P487="A",VLOOKUP(T487,[1]교육_어학_경력backdata!$B$3:$C$9,2,1),IF(P487="B",VLOOKUP(T487,[1]교육_어학_경력backdata!$G$3:$H$9,2,1),IF(P487="C",0,"오류")))</f>
        <v>0</v>
      </c>
      <c r="AH487" s="3">
        <f>IF(P487="A",IF(U487=0,0,IF(U487=4,0,IF(U487=5,VLOOKUP(V487,[1]교육_어학_경력backdata!$B$27:$C$29,2,1),IF(U487=6,VLOOKUP(V487,[1]교육_어학_경력backdata!$B$31:$C$34,2,1))))),IF(P487="B",IF(U487=0,0,IF(U487=4,0,IF(U487=5,VLOOKUP(V487,[1]교육_어학_경력backdata!$G$27:$H$31,2,1),IF(U487=6,VLOOKUP(V487,[1]교육_어학_경력backdata!$G$33:$H$34,2,1))))),IF(CT487="C",0,"오류")))</f>
        <v>0</v>
      </c>
      <c r="AI487" s="3">
        <f>IF(P487="A",VLOOKUP(W487,[1]교육_어학_경력backdata!$B$36:$C$42,2,1),IF(P487="B",VLOOKUP(W487,[1]교육_어학_경력backdata!$G$36:$H$42,2,1),IF(P487="C",0,"오류")))</f>
        <v>0</v>
      </c>
      <c r="AJ487" s="3">
        <f>SUM(AD487:AI487)</f>
        <v>20</v>
      </c>
      <c r="AK487" s="3">
        <f>_xlfn.MAXIFS(AJ:AJ,B:B,B487)</f>
        <v>20</v>
      </c>
      <c r="AL487" s="3"/>
      <c r="AM487" s="21"/>
      <c r="AN487" s="3"/>
      <c r="AO487" s="3"/>
    </row>
    <row r="488" spans="1:41" x14ac:dyDescent="0.4">
      <c r="A488" s="4">
        <f>IF(B487=B488,A487,A487+1)</f>
        <v>451</v>
      </c>
      <c r="B488" s="4" t="s">
        <v>3984</v>
      </c>
      <c r="C488" s="4" t="s">
        <v>3983</v>
      </c>
      <c r="D488" s="4" t="s">
        <v>3044</v>
      </c>
      <c r="E488" s="4" t="s">
        <v>3043</v>
      </c>
      <c r="F488" s="4">
        <f>IF(B488=B487,F487+1,1)</f>
        <v>1</v>
      </c>
      <c r="G488" s="4" t="s">
        <v>6380</v>
      </c>
      <c r="H488" s="4" t="s">
        <v>6379</v>
      </c>
      <c r="I488" s="4" t="s">
        <v>6378</v>
      </c>
      <c r="J488" s="4" t="s">
        <v>6783</v>
      </c>
      <c r="K488" s="4"/>
      <c r="L488" s="4" t="s">
        <v>6506</v>
      </c>
      <c r="M488" s="4" t="s">
        <v>7074</v>
      </c>
      <c r="P488" s="4" t="s">
        <v>2434</v>
      </c>
      <c r="Q488" s="4">
        <f>IF(H488="TOEIC",VALUE(L488),0)</f>
        <v>930</v>
      </c>
      <c r="R488" s="4">
        <f>IF(H488="NEW TEPS",VALUE(L488),0)</f>
        <v>0</v>
      </c>
      <c r="S488" s="4">
        <f>IF(H488="TOEFL(ibt)",VALUE(L488),0)</f>
        <v>0</v>
      </c>
      <c r="T488" s="4">
        <f>IF(H488="JPT",VALUE(L488),0)</f>
        <v>0</v>
      </c>
      <c r="U488" s="4">
        <f>IF(H488="HSK",VALUE(K488),0)</f>
        <v>0</v>
      </c>
      <c r="V488" s="4">
        <f>IF(H488="HSK",VALUE(L488),0)</f>
        <v>0</v>
      </c>
      <c r="W488" s="4">
        <f>IF(H488="G-TELP Level2",VALUE(L488),0)</f>
        <v>0</v>
      </c>
      <c r="X488" s="4">
        <f>IF(P488="A",IF(Q488&gt;849,1,IF(R488&gt;335,1,IF(S488&gt;97,1,IF(T488&gt;849,1,IF(W488&gt;82,1,IF(U488=6,1,IF(U488=5,IF(V488&gt;254,1,0),0))))))),IF(P488="B",IF(Q488&gt;699,1,IF(R488&gt;263,1,IF(S488&gt;78,1,IF(T488&gt;699,1,IF(W488&gt;63,1,IF(U488=6,1,IF(U488=5,IF(V488&gt;179,1,0),0))))))),IF(P488="C",IF(Q488&gt;599,1,IF(R488&gt;226,1,IF(S488&gt;67,1,IF(T488&gt;599,1,IF(W488&gt;49,1,IF(U488=6,1,IF(U488=5,1,IF(U488=4,IF(V488&gt;209,1,0),0)))))))),IF(P488="D",IF(Q488&gt;649,1,IF(R488&gt;244,1,IF(S488&gt;73,1,IF(T488&gt;649,1,IF(W488&gt;56,1,IF(U488=6,1,IF(U488=5,1,IF(U488=4,IF(V488&gt;254,1,0),0)))))))),0))))</f>
        <v>1</v>
      </c>
      <c r="Y488" s="4">
        <f>SUMIF(B:B,B488,X:X)</f>
        <v>1</v>
      </c>
      <c r="Z488" s="4" t="str">
        <f>IF(Y488&gt;0,"어학 충족","자격미달")</f>
        <v>어학 충족</v>
      </c>
      <c r="AA488" s="4"/>
      <c r="AB488" s="4" t="str">
        <f>IF(P488="A",IF(Q488&gt;849,"TOEIC 충족",IF(R488&gt;335,"New-TEPS 충족",IF(S488&gt;97,"TOEFL 충족",IF(T488&gt;849,"JPT 충족",IF(W488&gt;82,"G-TELP 충족",IF(U488=6,"HSK점수 충족",IF(U488=5,IF(V488&gt;254,"HSK점수 충족","자격미달"),"자격미달"))))))),IF(P488="B",IF(Q488&gt;699,"TOEIC 충족",IF(R488&gt;263,"New-TEPS 충족",IF(S488&gt;78,"TOEFL 충족",IF(T488&gt;699,"JPT 충족",IF(W488&gt;63,"G-TELP 충족",IF(U488=6,"HSK점수 충족",IF(U488=5,IF(V488&gt;179,"HSK점수 충족","자격미달"),"자격미달"))))))),IF(P488="C",IF(Q488&gt;599,"TOEIC 충족",IF(R488&gt;226,"New-TEPS 충족",IF(S488&gt;67,"TOEFL 충족",IF(T488&gt;599,"JPT 충족",IF(W488&gt;49,"G-TELP 충족",IF(U488=6,"HSK점수 충족",IF(U488=5,"HSK점수 충족",IF(U488=4,IF(V488&gt;209,"HSK점수 충족","자격미달"),"자격미달")))))))),IF(P488="D",IF(Q488&gt;649,"TOEIC 충족",IF(R488&gt;244,"New-TEPS 충족",IF(S488&gt;73,"TOEFL 충족",IF(T488&gt;649,"JPT 충족",IF(W488&gt;56,"G-TELP 충족",IF(U1429=6,"HSK점수 충족",IF(U1429=5,"HSK점수 충족",IF(U1429=4,IF(V1429&gt;254,"HSK점수 충족","자격미달"),"자격미달")))))))),0))))</f>
        <v>TOEIC 충족</v>
      </c>
      <c r="AC488" s="21"/>
      <c r="AD488" s="4">
        <f>IF(P488="A",VLOOKUP(Q488,[1]교육_어학_경력backdata!$B$3:$C$9,2,1),IF(P488="B",VLOOKUP(Q488,[1]교육_어학_경력backdata!$G$3:$H$9,2,1),IF(P488="C",0,"오류")))</f>
        <v>18</v>
      </c>
      <c r="AE488" s="4">
        <f>IF(P488="A",VLOOKUP(R488,[1]교육_어학_경력backdata!$B$11:$C$17,2,1),IF(P488="B",VLOOKUP(R488,[1]교육_어학_경력backdata!$G$11:$H$17,2,1),IF(P488="C",0,"오류")))</f>
        <v>0</v>
      </c>
      <c r="AF488" s="4">
        <f>IF(P488="A",VLOOKUP(S488,[1]교육_어학_경력backdata!$B$19:$C$25,2,1),IF(P488="B",VLOOKUP(S488,[1]교육_어학_경력backdata!$G$19:$H$25,2,1),IF(P488="C",0,"오류")))</f>
        <v>0</v>
      </c>
      <c r="AG488" s="4">
        <f>IF(P488="A",VLOOKUP(T488,[1]교육_어학_경력backdata!$B$3:$C$9,2,1),IF(P488="B",VLOOKUP(T488,[1]교육_어학_경력backdata!$G$3:$H$9,2,1),IF(P488="C",0,"오류")))</f>
        <v>0</v>
      </c>
      <c r="AH488" s="4">
        <f>IF(P488="A",IF(U488=0,0,IF(U488=4,0,IF(U488=5,VLOOKUP(V488,[1]교육_어학_경력backdata!$B$27:$C$29,2,1),IF(U488=6,VLOOKUP(V488,[1]교육_어학_경력backdata!$B$31:$C$34,2,1))))),IF(P488="B",IF(U488=0,0,IF(U488=4,0,IF(U488=5,VLOOKUP(V488,[1]교육_어학_경력backdata!$G$27:$H$31,2,1),IF(U488=6,VLOOKUP(V488,[1]교육_어학_경력backdata!$G$33:$H$34,2,1))))),IF(CT488="C",0,"오류")))</f>
        <v>0</v>
      </c>
      <c r="AI488" s="4">
        <f>IF(P488="A",VLOOKUP(W488,[1]교육_어학_경력backdata!$B$36:$C$42,2,1),IF(P488="B",VLOOKUP(W488,[1]교육_어학_경력backdata!$G$36:$H$42,2,1),IF(P488="C",0,"오류")))</f>
        <v>0</v>
      </c>
      <c r="AJ488" s="4">
        <f>SUM(AD488:AI488)</f>
        <v>18</v>
      </c>
      <c r="AK488" s="4">
        <f>_xlfn.MAXIFS(AJ:AJ,B:B,B488)</f>
        <v>18</v>
      </c>
      <c r="AL488" s="4"/>
      <c r="AM488" s="21"/>
      <c r="AN488" s="4"/>
      <c r="AO488" s="4"/>
    </row>
    <row r="489" spans="1:41" x14ac:dyDescent="0.4">
      <c r="A489" s="3">
        <f>IF(B488=B489,A488,A488+1)</f>
        <v>452</v>
      </c>
      <c r="B489" s="3" t="s">
        <v>3978</v>
      </c>
      <c r="C489" s="3" t="s">
        <v>3977</v>
      </c>
      <c r="D489" s="3" t="s">
        <v>3044</v>
      </c>
      <c r="E489" s="3" t="s">
        <v>3043</v>
      </c>
      <c r="F489" s="3">
        <f>IF(B489=B488,F488+1,1)</f>
        <v>1</v>
      </c>
      <c r="G489" s="3" t="s">
        <v>6380</v>
      </c>
      <c r="H489" s="3" t="s">
        <v>6379</v>
      </c>
      <c r="I489" s="3" t="s">
        <v>6378</v>
      </c>
      <c r="J489" s="3" t="s">
        <v>6840</v>
      </c>
      <c r="K489" s="3"/>
      <c r="L489" s="3" t="s">
        <v>6623</v>
      </c>
      <c r="M489" s="3" t="s">
        <v>7073</v>
      </c>
      <c r="P489" s="3" t="s">
        <v>2434</v>
      </c>
      <c r="Q489" s="3">
        <f>IF(H489="TOEIC",VALUE(L489),0)</f>
        <v>860</v>
      </c>
      <c r="R489" s="3">
        <f>IF(H489="NEW TEPS",VALUE(L489),0)</f>
        <v>0</v>
      </c>
      <c r="S489" s="3">
        <f>IF(H489="TOEFL(ibt)",VALUE(L489),0)</f>
        <v>0</v>
      </c>
      <c r="T489" s="3">
        <f>IF(H489="JPT",VALUE(L489),0)</f>
        <v>0</v>
      </c>
      <c r="U489" s="3">
        <f>IF(H489="HSK",VALUE(K489),0)</f>
        <v>0</v>
      </c>
      <c r="V489" s="3">
        <f>IF(H489="HSK",VALUE(L489),0)</f>
        <v>0</v>
      </c>
      <c r="W489" s="3">
        <f>IF(H489="G-TELP Level2",VALUE(L489),0)</f>
        <v>0</v>
      </c>
      <c r="X489" s="3">
        <f>IF(P489="A",IF(Q489&gt;849,1,IF(R489&gt;335,1,IF(S489&gt;97,1,IF(T489&gt;849,1,IF(W489&gt;82,1,IF(U489=6,1,IF(U489=5,IF(V489&gt;254,1,0),0))))))),IF(P489="B",IF(Q489&gt;699,1,IF(R489&gt;263,1,IF(S489&gt;78,1,IF(T489&gt;699,1,IF(W489&gt;63,1,IF(U489=6,1,IF(U489=5,IF(V489&gt;179,1,0),0))))))),IF(P489="C",IF(Q489&gt;599,1,IF(R489&gt;226,1,IF(S489&gt;67,1,IF(T489&gt;599,1,IF(W489&gt;49,1,IF(U489=6,1,IF(U489=5,1,IF(U489=4,IF(V489&gt;209,1,0),0)))))))),IF(P489="D",IF(Q489&gt;649,1,IF(R489&gt;244,1,IF(S489&gt;73,1,IF(T489&gt;649,1,IF(W489&gt;56,1,IF(U489=6,1,IF(U489=5,1,IF(U489=4,IF(V489&gt;254,1,0),0)))))))),0))))</f>
        <v>1</v>
      </c>
      <c r="Y489" s="3">
        <f>SUMIF(B:B,B489,X:X)</f>
        <v>1</v>
      </c>
      <c r="Z489" s="3" t="str">
        <f>IF(Y489&gt;0,"어학 충족","자격미달")</f>
        <v>어학 충족</v>
      </c>
      <c r="AA489" s="3"/>
      <c r="AB489" s="3" t="str">
        <f>IF(P489="A",IF(Q489&gt;849,"TOEIC 충족",IF(R489&gt;335,"New-TEPS 충족",IF(S489&gt;97,"TOEFL 충족",IF(T489&gt;849,"JPT 충족",IF(W489&gt;82,"G-TELP 충족",IF(U489=6,"HSK점수 충족",IF(U489=5,IF(V489&gt;254,"HSK점수 충족","자격미달"),"자격미달"))))))),IF(P489="B",IF(Q489&gt;699,"TOEIC 충족",IF(R489&gt;263,"New-TEPS 충족",IF(S489&gt;78,"TOEFL 충족",IF(T489&gt;699,"JPT 충족",IF(W489&gt;63,"G-TELP 충족",IF(U489=6,"HSK점수 충족",IF(U489=5,IF(V489&gt;179,"HSK점수 충족","자격미달"),"자격미달"))))))),IF(P489="C",IF(Q489&gt;599,"TOEIC 충족",IF(R489&gt;226,"New-TEPS 충족",IF(S489&gt;67,"TOEFL 충족",IF(T489&gt;599,"JPT 충족",IF(W489&gt;49,"G-TELP 충족",IF(U489=6,"HSK점수 충족",IF(U489=5,"HSK점수 충족",IF(U489=4,IF(V489&gt;209,"HSK점수 충족","자격미달"),"자격미달")))))))),IF(P489="D",IF(Q489&gt;649,"TOEIC 충족",IF(R489&gt;244,"New-TEPS 충족",IF(S489&gt;73,"TOEFL 충족",IF(T489&gt;649,"JPT 충족",IF(W489&gt;56,"G-TELP 충족",IF(U1430=6,"HSK점수 충족",IF(U1430=5,"HSK점수 충족",IF(U1430=4,IF(V1430&gt;254,"HSK점수 충족","자격미달"),"자격미달")))))))),0))))</f>
        <v>TOEIC 충족</v>
      </c>
      <c r="AC489" s="21"/>
      <c r="AD489" s="3">
        <f>IF(P489="A",VLOOKUP(Q489,[1]교육_어학_경력backdata!$B$3:$C$9,2,1),IF(P489="B",VLOOKUP(Q489,[1]교육_어학_경력backdata!$G$3:$H$9,2,1),IF(P489="C",0,"오류")))</f>
        <v>12</v>
      </c>
      <c r="AE489" s="3">
        <f>IF(P489="A",VLOOKUP(R489,[1]교육_어학_경력backdata!$B$11:$C$17,2,1),IF(P489="B",VLOOKUP(R489,[1]교육_어학_경력backdata!$G$11:$H$17,2,1),IF(P489="C",0,"오류")))</f>
        <v>0</v>
      </c>
      <c r="AF489" s="3">
        <f>IF(P489="A",VLOOKUP(S489,[1]교육_어학_경력backdata!$B$19:$C$25,2,1),IF(P489="B",VLOOKUP(S489,[1]교육_어학_경력backdata!$G$19:$H$25,2,1),IF(P489="C",0,"오류")))</f>
        <v>0</v>
      </c>
      <c r="AG489" s="3">
        <f>IF(P489="A",VLOOKUP(T489,[1]교육_어학_경력backdata!$B$3:$C$9,2,1),IF(P489="B",VLOOKUP(T489,[1]교육_어학_경력backdata!$G$3:$H$9,2,1),IF(P489="C",0,"오류")))</f>
        <v>0</v>
      </c>
      <c r="AH489" s="3">
        <f>IF(P489="A",IF(U489=0,0,IF(U489=4,0,IF(U489=5,VLOOKUP(V489,[1]교육_어학_경력backdata!$B$27:$C$29,2,1),IF(U489=6,VLOOKUP(V489,[1]교육_어학_경력backdata!$B$31:$C$34,2,1))))),IF(P489="B",IF(U489=0,0,IF(U489=4,0,IF(U489=5,VLOOKUP(V489,[1]교육_어학_경력backdata!$G$27:$H$31,2,1),IF(U489=6,VLOOKUP(V489,[1]교육_어학_경력backdata!$G$33:$H$34,2,1))))),IF(CT489="C",0,"오류")))</f>
        <v>0</v>
      </c>
      <c r="AI489" s="3">
        <f>IF(P489="A",VLOOKUP(W489,[1]교육_어학_경력backdata!$B$36:$C$42,2,1),IF(P489="B",VLOOKUP(W489,[1]교육_어학_경력backdata!$G$36:$H$42,2,1),IF(P489="C",0,"오류")))</f>
        <v>0</v>
      </c>
      <c r="AJ489" s="3">
        <f>SUM(AD489:AI489)</f>
        <v>12</v>
      </c>
      <c r="AK489" s="3">
        <f>_xlfn.MAXIFS(AJ:AJ,B:B,B489)</f>
        <v>12</v>
      </c>
      <c r="AL489" s="3"/>
      <c r="AM489" s="21"/>
      <c r="AN489" s="3"/>
      <c r="AO489" s="3"/>
    </row>
    <row r="490" spans="1:41" x14ac:dyDescent="0.4">
      <c r="A490" s="4">
        <f>IF(B489=B490,A489,A489+1)</f>
        <v>453</v>
      </c>
      <c r="B490" s="4" t="s">
        <v>3970</v>
      </c>
      <c r="C490" s="4" t="s">
        <v>3969</v>
      </c>
      <c r="D490" s="4" t="s">
        <v>3044</v>
      </c>
      <c r="E490" s="4" t="s">
        <v>3043</v>
      </c>
      <c r="F490" s="4">
        <f>IF(B490=B489,F489+1,1)</f>
        <v>1</v>
      </c>
      <c r="G490" s="4" t="s">
        <v>6380</v>
      </c>
      <c r="H490" s="4" t="s">
        <v>6379</v>
      </c>
      <c r="I490" s="4" t="s">
        <v>6378</v>
      </c>
      <c r="J490" s="4" t="s">
        <v>6445</v>
      </c>
      <c r="K490" s="4"/>
      <c r="L490" s="4" t="s">
        <v>6609</v>
      </c>
      <c r="M490" s="4" t="s">
        <v>7072</v>
      </c>
      <c r="P490" s="4" t="s">
        <v>2434</v>
      </c>
      <c r="Q490" s="4">
        <f>IF(H490="TOEIC",VALUE(L490),0)</f>
        <v>965</v>
      </c>
      <c r="R490" s="4">
        <f>IF(H490="NEW TEPS",VALUE(L490),0)</f>
        <v>0</v>
      </c>
      <c r="S490" s="4">
        <f>IF(H490="TOEFL(ibt)",VALUE(L490),0)</f>
        <v>0</v>
      </c>
      <c r="T490" s="4">
        <f>IF(H490="JPT",VALUE(L490),0)</f>
        <v>0</v>
      </c>
      <c r="U490" s="4">
        <f>IF(H490="HSK",VALUE(K490),0)</f>
        <v>0</v>
      </c>
      <c r="V490" s="4">
        <f>IF(H490="HSK",VALUE(L490),0)</f>
        <v>0</v>
      </c>
      <c r="W490" s="4">
        <f>IF(H490="G-TELP Level2",VALUE(L490),0)</f>
        <v>0</v>
      </c>
      <c r="X490" s="4">
        <f>IF(P490="A",IF(Q490&gt;849,1,IF(R490&gt;335,1,IF(S490&gt;97,1,IF(T490&gt;849,1,IF(W490&gt;82,1,IF(U490=6,1,IF(U490=5,IF(V490&gt;254,1,0),0))))))),IF(P490="B",IF(Q490&gt;699,1,IF(R490&gt;263,1,IF(S490&gt;78,1,IF(T490&gt;699,1,IF(W490&gt;63,1,IF(U490=6,1,IF(U490=5,IF(V490&gt;179,1,0),0))))))),IF(P490="C",IF(Q490&gt;599,1,IF(R490&gt;226,1,IF(S490&gt;67,1,IF(T490&gt;599,1,IF(W490&gt;49,1,IF(U490=6,1,IF(U490=5,1,IF(U490=4,IF(V490&gt;209,1,0),0)))))))),IF(P490="D",IF(Q490&gt;649,1,IF(R490&gt;244,1,IF(S490&gt;73,1,IF(T490&gt;649,1,IF(W490&gt;56,1,IF(U490=6,1,IF(U490=5,1,IF(U490=4,IF(V490&gt;254,1,0),0)))))))),0))))</f>
        <v>1</v>
      </c>
      <c r="Y490" s="4">
        <f>SUMIF(B:B,B490,X:X)</f>
        <v>1</v>
      </c>
      <c r="Z490" s="4" t="str">
        <f>IF(Y490&gt;0,"어학 충족","자격미달")</f>
        <v>어학 충족</v>
      </c>
      <c r="AA490" s="4"/>
      <c r="AB490" s="4" t="str">
        <f>IF(P490="A",IF(Q490&gt;849,"TOEIC 충족",IF(R490&gt;335,"New-TEPS 충족",IF(S490&gt;97,"TOEFL 충족",IF(T490&gt;849,"JPT 충족",IF(W490&gt;82,"G-TELP 충족",IF(U490=6,"HSK점수 충족",IF(U490=5,IF(V490&gt;254,"HSK점수 충족","자격미달"),"자격미달"))))))),IF(P490="B",IF(Q490&gt;699,"TOEIC 충족",IF(R490&gt;263,"New-TEPS 충족",IF(S490&gt;78,"TOEFL 충족",IF(T490&gt;699,"JPT 충족",IF(W490&gt;63,"G-TELP 충족",IF(U490=6,"HSK점수 충족",IF(U490=5,IF(V490&gt;179,"HSK점수 충족","자격미달"),"자격미달"))))))),IF(P490="C",IF(Q490&gt;599,"TOEIC 충족",IF(R490&gt;226,"New-TEPS 충족",IF(S490&gt;67,"TOEFL 충족",IF(T490&gt;599,"JPT 충족",IF(W490&gt;49,"G-TELP 충족",IF(U490=6,"HSK점수 충족",IF(U490=5,"HSK점수 충족",IF(U490=4,IF(V490&gt;209,"HSK점수 충족","자격미달"),"자격미달")))))))),IF(P490="D",IF(Q490&gt;649,"TOEIC 충족",IF(R490&gt;244,"New-TEPS 충족",IF(S490&gt;73,"TOEFL 충족",IF(T490&gt;649,"JPT 충족",IF(W490&gt;56,"G-TELP 충족",IF(U1431=6,"HSK점수 충족",IF(U1431=5,"HSK점수 충족",IF(U1431=4,IF(V1431&gt;254,"HSK점수 충족","자격미달"),"자격미달")))))))),0))))</f>
        <v>TOEIC 충족</v>
      </c>
      <c r="AC490" s="21"/>
      <c r="AD490" s="4">
        <f>IF(P490="A",VLOOKUP(Q490,[1]교육_어학_경력backdata!$B$3:$C$9,2,1),IF(P490="B",VLOOKUP(Q490,[1]교육_어학_경력backdata!$G$3:$H$9,2,1),IF(P490="C",0,"오류")))</f>
        <v>20</v>
      </c>
      <c r="AE490" s="4">
        <f>IF(P490="A",VLOOKUP(R490,[1]교육_어학_경력backdata!$B$11:$C$17,2,1),IF(P490="B",VLOOKUP(R490,[1]교육_어학_경력backdata!$G$11:$H$17,2,1),IF(P490="C",0,"오류")))</f>
        <v>0</v>
      </c>
      <c r="AF490" s="4">
        <f>IF(P490="A",VLOOKUP(S490,[1]교육_어학_경력backdata!$B$19:$C$25,2,1),IF(P490="B",VLOOKUP(S490,[1]교육_어학_경력backdata!$G$19:$H$25,2,1),IF(P490="C",0,"오류")))</f>
        <v>0</v>
      </c>
      <c r="AG490" s="4">
        <f>IF(P490="A",VLOOKUP(T490,[1]교육_어학_경력backdata!$B$3:$C$9,2,1),IF(P490="B",VLOOKUP(T490,[1]교육_어학_경력backdata!$G$3:$H$9,2,1),IF(P490="C",0,"오류")))</f>
        <v>0</v>
      </c>
      <c r="AH490" s="4">
        <f>IF(P490="A",IF(U490=0,0,IF(U490=4,0,IF(U490=5,VLOOKUP(V490,[1]교육_어학_경력backdata!$B$27:$C$29,2,1),IF(U490=6,VLOOKUP(V490,[1]교육_어학_경력backdata!$B$31:$C$34,2,1))))),IF(P490="B",IF(U490=0,0,IF(U490=4,0,IF(U490=5,VLOOKUP(V490,[1]교육_어학_경력backdata!$G$27:$H$31,2,1),IF(U490=6,VLOOKUP(V490,[1]교육_어학_경력backdata!$G$33:$H$34,2,1))))),IF(CT490="C",0,"오류")))</f>
        <v>0</v>
      </c>
      <c r="AI490" s="4">
        <f>IF(P490="A",VLOOKUP(W490,[1]교육_어학_경력backdata!$B$36:$C$42,2,1),IF(P490="B",VLOOKUP(W490,[1]교육_어학_경력backdata!$G$36:$H$42,2,1),IF(P490="C",0,"오류")))</f>
        <v>0</v>
      </c>
      <c r="AJ490" s="4">
        <f>SUM(AD490:AI490)</f>
        <v>20</v>
      </c>
      <c r="AK490" s="4">
        <f>_xlfn.MAXIFS(AJ:AJ,B:B,B490)</f>
        <v>20</v>
      </c>
      <c r="AL490" s="4"/>
      <c r="AM490" s="21"/>
      <c r="AN490" s="4"/>
      <c r="AO490" s="4"/>
    </row>
    <row r="491" spans="1:41" x14ac:dyDescent="0.4">
      <c r="A491" s="3">
        <f>IF(B490=B491,A490,A490+1)</f>
        <v>454</v>
      </c>
      <c r="B491" s="3" t="s">
        <v>3966</v>
      </c>
      <c r="C491" s="3" t="s">
        <v>3965</v>
      </c>
      <c r="D491" s="3" t="s">
        <v>3044</v>
      </c>
      <c r="E491" s="3" t="s">
        <v>3043</v>
      </c>
      <c r="F491" s="3">
        <f>IF(B491=B490,F490+1,1)</f>
        <v>1</v>
      </c>
      <c r="G491" s="3" t="s">
        <v>6384</v>
      </c>
      <c r="H491" s="3" t="s">
        <v>6379</v>
      </c>
      <c r="I491" s="3" t="s">
        <v>6378</v>
      </c>
      <c r="J491" s="3" t="s">
        <v>6400</v>
      </c>
      <c r="K491" s="3"/>
      <c r="L491" s="3" t="s">
        <v>6498</v>
      </c>
      <c r="M491" s="3" t="s">
        <v>7071</v>
      </c>
      <c r="P491" s="3" t="s">
        <v>2434</v>
      </c>
      <c r="Q491" s="3">
        <f>IF(H491="TOEIC",VALUE(L491),0)</f>
        <v>890</v>
      </c>
      <c r="R491" s="3">
        <f>IF(H491="NEW TEPS",VALUE(L491),0)</f>
        <v>0</v>
      </c>
      <c r="S491" s="3">
        <f>IF(H491="TOEFL(ibt)",VALUE(L491),0)</f>
        <v>0</v>
      </c>
      <c r="T491" s="3">
        <f>IF(H491="JPT",VALUE(L491),0)</f>
        <v>0</v>
      </c>
      <c r="U491" s="3">
        <f>IF(H491="HSK",VALUE(K491),0)</f>
        <v>0</v>
      </c>
      <c r="V491" s="3">
        <f>IF(H491="HSK",VALUE(L491),0)</f>
        <v>0</v>
      </c>
      <c r="W491" s="3">
        <f>IF(H491="G-TELP Level2",VALUE(L491),0)</f>
        <v>0</v>
      </c>
      <c r="X491" s="3">
        <f>IF(P491="A",IF(Q491&gt;849,1,IF(R491&gt;335,1,IF(S491&gt;97,1,IF(T491&gt;849,1,IF(W491&gt;82,1,IF(U491=6,1,IF(U491=5,IF(V491&gt;254,1,0),0))))))),IF(P491="B",IF(Q491&gt;699,1,IF(R491&gt;263,1,IF(S491&gt;78,1,IF(T491&gt;699,1,IF(W491&gt;63,1,IF(U491=6,1,IF(U491=5,IF(V491&gt;179,1,0),0))))))),IF(P491="C",IF(Q491&gt;599,1,IF(R491&gt;226,1,IF(S491&gt;67,1,IF(T491&gt;599,1,IF(W491&gt;49,1,IF(U491=6,1,IF(U491=5,1,IF(U491=4,IF(V491&gt;209,1,0),0)))))))),IF(P491="D",IF(Q491&gt;649,1,IF(R491&gt;244,1,IF(S491&gt;73,1,IF(T491&gt;649,1,IF(W491&gt;56,1,IF(U491=6,1,IF(U491=5,1,IF(U491=4,IF(V491&gt;254,1,0),0)))))))),0))))</f>
        <v>1</v>
      </c>
      <c r="Y491" s="3">
        <f>SUMIF(B:B,B491,X:X)</f>
        <v>1</v>
      </c>
      <c r="Z491" s="3" t="str">
        <f>IF(Y491&gt;0,"어학 충족","자격미달")</f>
        <v>어학 충족</v>
      </c>
      <c r="AA491" s="3"/>
      <c r="AB491" s="3" t="str">
        <f>IF(P491="A",IF(Q491&gt;849,"TOEIC 충족",IF(R491&gt;335,"New-TEPS 충족",IF(S491&gt;97,"TOEFL 충족",IF(T491&gt;849,"JPT 충족",IF(W491&gt;82,"G-TELP 충족",IF(U491=6,"HSK점수 충족",IF(U491=5,IF(V491&gt;254,"HSK점수 충족","자격미달"),"자격미달"))))))),IF(P491="B",IF(Q491&gt;699,"TOEIC 충족",IF(R491&gt;263,"New-TEPS 충족",IF(S491&gt;78,"TOEFL 충족",IF(T491&gt;699,"JPT 충족",IF(W491&gt;63,"G-TELP 충족",IF(U491=6,"HSK점수 충족",IF(U491=5,IF(V491&gt;179,"HSK점수 충족","자격미달"),"자격미달"))))))),IF(P491="C",IF(Q491&gt;599,"TOEIC 충족",IF(R491&gt;226,"New-TEPS 충족",IF(S491&gt;67,"TOEFL 충족",IF(T491&gt;599,"JPT 충족",IF(W491&gt;49,"G-TELP 충족",IF(U491=6,"HSK점수 충족",IF(U491=5,"HSK점수 충족",IF(U491=4,IF(V491&gt;209,"HSK점수 충족","자격미달"),"자격미달")))))))),IF(P491="D",IF(Q491&gt;649,"TOEIC 충족",IF(R491&gt;244,"New-TEPS 충족",IF(S491&gt;73,"TOEFL 충족",IF(T491&gt;649,"JPT 충족",IF(W491&gt;56,"G-TELP 충족",IF(U1432=6,"HSK점수 충족",IF(U1432=5,"HSK점수 충족",IF(U1432=4,IF(V1432&gt;254,"HSK점수 충족","자격미달"),"자격미달")))))))),0))))</f>
        <v>TOEIC 충족</v>
      </c>
      <c r="AC491" s="21"/>
      <c r="AD491" s="3">
        <f>IF(P491="A",VLOOKUP(Q491,[1]교육_어학_경력backdata!$B$3:$C$9,2,1),IF(P491="B",VLOOKUP(Q491,[1]교육_어학_경력backdata!$G$3:$H$9,2,1),IF(P491="C",0,"오류")))</f>
        <v>14</v>
      </c>
      <c r="AE491" s="3">
        <f>IF(P491="A",VLOOKUP(R491,[1]교육_어학_경력backdata!$B$11:$C$17,2,1),IF(P491="B",VLOOKUP(R491,[1]교육_어학_경력backdata!$G$11:$H$17,2,1),IF(P491="C",0,"오류")))</f>
        <v>0</v>
      </c>
      <c r="AF491" s="3">
        <f>IF(P491="A",VLOOKUP(S491,[1]교육_어학_경력backdata!$B$19:$C$25,2,1),IF(P491="B",VLOOKUP(S491,[1]교육_어학_경력backdata!$G$19:$H$25,2,1),IF(P491="C",0,"오류")))</f>
        <v>0</v>
      </c>
      <c r="AG491" s="3">
        <f>IF(P491="A",VLOOKUP(T491,[1]교육_어학_경력backdata!$B$3:$C$9,2,1),IF(P491="B",VLOOKUP(T491,[1]교육_어학_경력backdata!$G$3:$H$9,2,1),IF(P491="C",0,"오류")))</f>
        <v>0</v>
      </c>
      <c r="AH491" s="3">
        <f>IF(P491="A",IF(U491=0,0,IF(U491=4,0,IF(U491=5,VLOOKUP(V491,[1]교육_어학_경력backdata!$B$27:$C$29,2,1),IF(U491=6,VLOOKUP(V491,[1]교육_어학_경력backdata!$B$31:$C$34,2,1))))),IF(P491="B",IF(U491=0,0,IF(U491=4,0,IF(U491=5,VLOOKUP(V491,[1]교육_어학_경력backdata!$G$27:$H$31,2,1),IF(U491=6,VLOOKUP(V491,[1]교육_어학_경력backdata!$G$33:$H$34,2,1))))),IF(CT491="C",0,"오류")))</f>
        <v>0</v>
      </c>
      <c r="AI491" s="3">
        <f>IF(P491="A",VLOOKUP(W491,[1]교육_어학_경력backdata!$B$36:$C$42,2,1),IF(P491="B",VLOOKUP(W491,[1]교육_어학_경력backdata!$G$36:$H$42,2,1),IF(P491="C",0,"오류")))</f>
        <v>0</v>
      </c>
      <c r="AJ491" s="3">
        <f>SUM(AD491:AI491)</f>
        <v>14</v>
      </c>
      <c r="AK491" s="3">
        <f>_xlfn.MAXIFS(AJ:AJ,B:B,B491)</f>
        <v>14</v>
      </c>
      <c r="AL491" s="3"/>
      <c r="AM491" s="21"/>
      <c r="AN491" s="3"/>
      <c r="AO491" s="3"/>
    </row>
    <row r="492" spans="1:41" x14ac:dyDescent="0.4">
      <c r="A492" s="4">
        <f>IF(B491=B492,A491,A491+1)</f>
        <v>455</v>
      </c>
      <c r="B492" s="4" t="s">
        <v>3962</v>
      </c>
      <c r="C492" s="4" t="s">
        <v>3961</v>
      </c>
      <c r="D492" s="4" t="s">
        <v>3044</v>
      </c>
      <c r="E492" s="4" t="s">
        <v>3043</v>
      </c>
      <c r="F492" s="4">
        <f>IF(B492=B491,F491+1,1)</f>
        <v>1</v>
      </c>
      <c r="G492" s="4" t="s">
        <v>6384</v>
      </c>
      <c r="H492" s="4" t="s">
        <v>6379</v>
      </c>
      <c r="I492" s="4" t="s">
        <v>6378</v>
      </c>
      <c r="J492" s="4" t="s">
        <v>6595</v>
      </c>
      <c r="K492" s="4"/>
      <c r="L492" s="4" t="s">
        <v>6454</v>
      </c>
      <c r="M492" s="4" t="s">
        <v>7070</v>
      </c>
      <c r="P492" s="4" t="s">
        <v>2434</v>
      </c>
      <c r="Q492" s="4">
        <f>IF(H492="TOEIC",VALUE(L492),0)</f>
        <v>895</v>
      </c>
      <c r="R492" s="4">
        <f>IF(H492="NEW TEPS",VALUE(L492),0)</f>
        <v>0</v>
      </c>
      <c r="S492" s="4">
        <f>IF(H492="TOEFL(ibt)",VALUE(L492),0)</f>
        <v>0</v>
      </c>
      <c r="T492" s="4">
        <f>IF(H492="JPT",VALUE(L492),0)</f>
        <v>0</v>
      </c>
      <c r="U492" s="4">
        <f>IF(H492="HSK",VALUE(K492),0)</f>
        <v>0</v>
      </c>
      <c r="V492" s="4">
        <f>IF(H492="HSK",VALUE(L492),0)</f>
        <v>0</v>
      </c>
      <c r="W492" s="4">
        <f>IF(H492="G-TELP Level2",VALUE(L492),0)</f>
        <v>0</v>
      </c>
      <c r="X492" s="4">
        <f>IF(P492="A",IF(Q492&gt;849,1,IF(R492&gt;335,1,IF(S492&gt;97,1,IF(T492&gt;849,1,IF(W492&gt;82,1,IF(U492=6,1,IF(U492=5,IF(V492&gt;254,1,0),0))))))),IF(P492="B",IF(Q492&gt;699,1,IF(R492&gt;263,1,IF(S492&gt;78,1,IF(T492&gt;699,1,IF(W492&gt;63,1,IF(U492=6,1,IF(U492=5,IF(V492&gt;179,1,0),0))))))),IF(P492="C",IF(Q492&gt;599,1,IF(R492&gt;226,1,IF(S492&gt;67,1,IF(T492&gt;599,1,IF(W492&gt;49,1,IF(U492=6,1,IF(U492=5,1,IF(U492=4,IF(V492&gt;209,1,0),0)))))))),IF(P492="D",IF(Q492&gt;649,1,IF(R492&gt;244,1,IF(S492&gt;73,1,IF(T492&gt;649,1,IF(W492&gt;56,1,IF(U492=6,1,IF(U492=5,1,IF(U492=4,IF(V492&gt;254,1,0),0)))))))),0))))</f>
        <v>1</v>
      </c>
      <c r="Y492" s="4">
        <f>SUMIF(B:B,B492,X:X)</f>
        <v>1</v>
      </c>
      <c r="Z492" s="4" t="str">
        <f>IF(Y492&gt;0,"어학 충족","자격미달")</f>
        <v>어학 충족</v>
      </c>
      <c r="AA492" s="4"/>
      <c r="AB492" s="4" t="str">
        <f>IF(P492="A",IF(Q492&gt;849,"TOEIC 충족",IF(R492&gt;335,"New-TEPS 충족",IF(S492&gt;97,"TOEFL 충족",IF(T492&gt;849,"JPT 충족",IF(W492&gt;82,"G-TELP 충족",IF(U492=6,"HSK점수 충족",IF(U492=5,IF(V492&gt;254,"HSK점수 충족","자격미달"),"자격미달"))))))),IF(P492="B",IF(Q492&gt;699,"TOEIC 충족",IF(R492&gt;263,"New-TEPS 충족",IF(S492&gt;78,"TOEFL 충족",IF(T492&gt;699,"JPT 충족",IF(W492&gt;63,"G-TELP 충족",IF(U492=6,"HSK점수 충족",IF(U492=5,IF(V492&gt;179,"HSK점수 충족","자격미달"),"자격미달"))))))),IF(P492="C",IF(Q492&gt;599,"TOEIC 충족",IF(R492&gt;226,"New-TEPS 충족",IF(S492&gt;67,"TOEFL 충족",IF(T492&gt;599,"JPT 충족",IF(W492&gt;49,"G-TELP 충족",IF(U492=6,"HSK점수 충족",IF(U492=5,"HSK점수 충족",IF(U492=4,IF(V492&gt;209,"HSK점수 충족","자격미달"),"자격미달")))))))),IF(P492="D",IF(Q492&gt;649,"TOEIC 충족",IF(R492&gt;244,"New-TEPS 충족",IF(S492&gt;73,"TOEFL 충족",IF(T492&gt;649,"JPT 충족",IF(W492&gt;56,"G-TELP 충족",IF(U1433=6,"HSK점수 충족",IF(U1433=5,"HSK점수 충족",IF(U1433=4,IF(V1433&gt;254,"HSK점수 충족","자격미달"),"자격미달")))))))),0))))</f>
        <v>TOEIC 충족</v>
      </c>
      <c r="AC492" s="21"/>
      <c r="AD492" s="4">
        <f>IF(P492="A",VLOOKUP(Q492,[1]교육_어학_경력backdata!$B$3:$C$9,2,1),IF(P492="B",VLOOKUP(Q492,[1]교육_어학_경력backdata!$G$3:$H$9,2,1),IF(P492="C",0,"오류")))</f>
        <v>14</v>
      </c>
      <c r="AE492" s="4">
        <f>IF(P492="A",VLOOKUP(R492,[1]교육_어학_경력backdata!$B$11:$C$17,2,1),IF(P492="B",VLOOKUP(R492,[1]교육_어학_경력backdata!$G$11:$H$17,2,1),IF(P492="C",0,"오류")))</f>
        <v>0</v>
      </c>
      <c r="AF492" s="4">
        <f>IF(P492="A",VLOOKUP(S492,[1]교육_어학_경력backdata!$B$19:$C$25,2,1),IF(P492="B",VLOOKUP(S492,[1]교육_어학_경력backdata!$G$19:$H$25,2,1),IF(P492="C",0,"오류")))</f>
        <v>0</v>
      </c>
      <c r="AG492" s="4">
        <f>IF(P492="A",VLOOKUP(T492,[1]교육_어학_경력backdata!$B$3:$C$9,2,1),IF(P492="B",VLOOKUP(T492,[1]교육_어학_경력backdata!$G$3:$H$9,2,1),IF(P492="C",0,"오류")))</f>
        <v>0</v>
      </c>
      <c r="AH492" s="4">
        <f>IF(P492="A",IF(U492=0,0,IF(U492=4,0,IF(U492=5,VLOOKUP(V492,[1]교육_어학_경력backdata!$B$27:$C$29,2,1),IF(U492=6,VLOOKUP(V492,[1]교육_어학_경력backdata!$B$31:$C$34,2,1))))),IF(P492="B",IF(U492=0,0,IF(U492=4,0,IF(U492=5,VLOOKUP(V492,[1]교육_어학_경력backdata!$G$27:$H$31,2,1),IF(U492=6,VLOOKUP(V492,[1]교육_어학_경력backdata!$G$33:$H$34,2,1))))),IF(CT492="C",0,"오류")))</f>
        <v>0</v>
      </c>
      <c r="AI492" s="4">
        <f>IF(P492="A",VLOOKUP(W492,[1]교육_어학_경력backdata!$B$36:$C$42,2,1),IF(P492="B",VLOOKUP(W492,[1]교육_어학_경력backdata!$G$36:$H$42,2,1),IF(P492="C",0,"오류")))</f>
        <v>0</v>
      </c>
      <c r="AJ492" s="4">
        <f>SUM(AD492:AI492)</f>
        <v>14</v>
      </c>
      <c r="AK492" s="4">
        <f>_xlfn.MAXIFS(AJ:AJ,B:B,B492)</f>
        <v>14</v>
      </c>
      <c r="AL492" s="4"/>
      <c r="AM492" s="21"/>
      <c r="AN492" s="4"/>
      <c r="AO492" s="4"/>
    </row>
    <row r="493" spans="1:41" x14ac:dyDescent="0.4">
      <c r="A493" s="3">
        <f>IF(B492=B493,A492,A492+1)</f>
        <v>456</v>
      </c>
      <c r="B493" s="3" t="s">
        <v>3957</v>
      </c>
      <c r="C493" s="3" t="s">
        <v>3956</v>
      </c>
      <c r="D493" s="3" t="s">
        <v>3044</v>
      </c>
      <c r="E493" s="3" t="s">
        <v>3043</v>
      </c>
      <c r="F493" s="3">
        <f>IF(B493=B492,F492+1,1)</f>
        <v>1</v>
      </c>
      <c r="G493" s="3" t="s">
        <v>6384</v>
      </c>
      <c r="H493" s="3" t="s">
        <v>6379</v>
      </c>
      <c r="I493" s="3" t="s">
        <v>6378</v>
      </c>
      <c r="J493" s="3" t="s">
        <v>6483</v>
      </c>
      <c r="K493" s="3"/>
      <c r="L493" s="3" t="s">
        <v>6471</v>
      </c>
      <c r="M493" s="3" t="s">
        <v>7069</v>
      </c>
      <c r="P493" s="3" t="s">
        <v>2434</v>
      </c>
      <c r="Q493" s="3">
        <f>IF(H493="TOEIC",VALUE(L493),0)</f>
        <v>870</v>
      </c>
      <c r="R493" s="3">
        <f>IF(H493="NEW TEPS",VALUE(L493),0)</f>
        <v>0</v>
      </c>
      <c r="S493" s="3">
        <f>IF(H493="TOEFL(ibt)",VALUE(L493),0)</f>
        <v>0</v>
      </c>
      <c r="T493" s="3">
        <f>IF(H493="JPT",VALUE(L493),0)</f>
        <v>0</v>
      </c>
      <c r="U493" s="3">
        <f>IF(H493="HSK",VALUE(K493),0)</f>
        <v>0</v>
      </c>
      <c r="V493" s="3">
        <f>IF(H493="HSK",VALUE(L493),0)</f>
        <v>0</v>
      </c>
      <c r="W493" s="3">
        <f>IF(H493="G-TELP Level2",VALUE(L493),0)</f>
        <v>0</v>
      </c>
      <c r="X493" s="3">
        <f>IF(P493="A",IF(Q493&gt;849,1,IF(R493&gt;335,1,IF(S493&gt;97,1,IF(T493&gt;849,1,IF(W493&gt;82,1,IF(U493=6,1,IF(U493=5,IF(V493&gt;254,1,0),0))))))),IF(P493="B",IF(Q493&gt;699,1,IF(R493&gt;263,1,IF(S493&gt;78,1,IF(T493&gt;699,1,IF(W493&gt;63,1,IF(U493=6,1,IF(U493=5,IF(V493&gt;179,1,0),0))))))),IF(P493="C",IF(Q493&gt;599,1,IF(R493&gt;226,1,IF(S493&gt;67,1,IF(T493&gt;599,1,IF(W493&gt;49,1,IF(U493=6,1,IF(U493=5,1,IF(U493=4,IF(V493&gt;209,1,0),0)))))))),IF(P493="D",IF(Q493&gt;649,1,IF(R493&gt;244,1,IF(S493&gt;73,1,IF(T493&gt;649,1,IF(W493&gt;56,1,IF(U493=6,1,IF(U493=5,1,IF(U493=4,IF(V493&gt;254,1,0),0)))))))),0))))</f>
        <v>1</v>
      </c>
      <c r="Y493" s="3">
        <f>SUMIF(B:B,B493,X:X)</f>
        <v>1</v>
      </c>
      <c r="Z493" s="3" t="str">
        <f>IF(Y493&gt;0,"어학 충족","자격미달")</f>
        <v>어학 충족</v>
      </c>
      <c r="AA493" s="3"/>
      <c r="AB493" s="3" t="str">
        <f>IF(P493="A",IF(Q493&gt;849,"TOEIC 충족",IF(R493&gt;335,"New-TEPS 충족",IF(S493&gt;97,"TOEFL 충족",IF(T493&gt;849,"JPT 충족",IF(W493&gt;82,"G-TELP 충족",IF(U493=6,"HSK점수 충족",IF(U493=5,IF(V493&gt;254,"HSK점수 충족","자격미달"),"자격미달"))))))),IF(P493="B",IF(Q493&gt;699,"TOEIC 충족",IF(R493&gt;263,"New-TEPS 충족",IF(S493&gt;78,"TOEFL 충족",IF(T493&gt;699,"JPT 충족",IF(W493&gt;63,"G-TELP 충족",IF(U493=6,"HSK점수 충족",IF(U493=5,IF(V493&gt;179,"HSK점수 충족","자격미달"),"자격미달"))))))),IF(P493="C",IF(Q493&gt;599,"TOEIC 충족",IF(R493&gt;226,"New-TEPS 충족",IF(S493&gt;67,"TOEFL 충족",IF(T493&gt;599,"JPT 충족",IF(W493&gt;49,"G-TELP 충족",IF(U493=6,"HSK점수 충족",IF(U493=5,"HSK점수 충족",IF(U493=4,IF(V493&gt;209,"HSK점수 충족","자격미달"),"자격미달")))))))),IF(P493="D",IF(Q493&gt;649,"TOEIC 충족",IF(R493&gt;244,"New-TEPS 충족",IF(S493&gt;73,"TOEFL 충족",IF(T493&gt;649,"JPT 충족",IF(W493&gt;56,"G-TELP 충족",IF(U1434=6,"HSK점수 충족",IF(U1434=5,"HSK점수 충족",IF(U1434=4,IF(V1434&gt;254,"HSK점수 충족","자격미달"),"자격미달")))))))),0))))</f>
        <v>TOEIC 충족</v>
      </c>
      <c r="AC493" s="21"/>
      <c r="AD493" s="3">
        <f>IF(P493="A",VLOOKUP(Q493,[1]교육_어학_경력backdata!$B$3:$C$9,2,1),IF(P493="B",VLOOKUP(Q493,[1]교육_어학_경력backdata!$G$3:$H$9,2,1),IF(P493="C",0,"오류")))</f>
        <v>12</v>
      </c>
      <c r="AE493" s="3">
        <f>IF(P493="A",VLOOKUP(R493,[1]교육_어학_경력backdata!$B$11:$C$17,2,1),IF(P493="B",VLOOKUP(R493,[1]교육_어학_경력backdata!$G$11:$H$17,2,1),IF(P493="C",0,"오류")))</f>
        <v>0</v>
      </c>
      <c r="AF493" s="3">
        <f>IF(P493="A",VLOOKUP(S493,[1]교육_어학_경력backdata!$B$19:$C$25,2,1),IF(P493="B",VLOOKUP(S493,[1]교육_어학_경력backdata!$G$19:$H$25,2,1),IF(P493="C",0,"오류")))</f>
        <v>0</v>
      </c>
      <c r="AG493" s="3">
        <f>IF(P493="A",VLOOKUP(T493,[1]교육_어학_경력backdata!$B$3:$C$9,2,1),IF(P493="B",VLOOKUP(T493,[1]교육_어학_경력backdata!$G$3:$H$9,2,1),IF(P493="C",0,"오류")))</f>
        <v>0</v>
      </c>
      <c r="AH493" s="3">
        <f>IF(P493="A",IF(U493=0,0,IF(U493=4,0,IF(U493=5,VLOOKUP(V493,[1]교육_어학_경력backdata!$B$27:$C$29,2,1),IF(U493=6,VLOOKUP(V493,[1]교육_어학_경력backdata!$B$31:$C$34,2,1))))),IF(P493="B",IF(U493=0,0,IF(U493=4,0,IF(U493=5,VLOOKUP(V493,[1]교육_어학_경력backdata!$G$27:$H$31,2,1),IF(U493=6,VLOOKUP(V493,[1]교육_어학_경력backdata!$G$33:$H$34,2,1))))),IF(CT493="C",0,"오류")))</f>
        <v>0</v>
      </c>
      <c r="AI493" s="3">
        <f>IF(P493="A",VLOOKUP(W493,[1]교육_어학_경력backdata!$B$36:$C$42,2,1),IF(P493="B",VLOOKUP(W493,[1]교육_어학_경력backdata!$G$36:$H$42,2,1),IF(P493="C",0,"오류")))</f>
        <v>0</v>
      </c>
      <c r="AJ493" s="3">
        <f>SUM(AD493:AI493)</f>
        <v>12</v>
      </c>
      <c r="AK493" s="3">
        <f>_xlfn.MAXIFS(AJ:AJ,B:B,B493)</f>
        <v>12</v>
      </c>
      <c r="AL493" s="3"/>
      <c r="AM493" s="21"/>
      <c r="AN493" s="3"/>
      <c r="AO493" s="3"/>
    </row>
    <row r="494" spans="1:41" x14ac:dyDescent="0.4">
      <c r="A494" s="4">
        <f>IF(B493=B494,A493,A493+1)</f>
        <v>457</v>
      </c>
      <c r="B494" s="4" t="s">
        <v>3945</v>
      </c>
      <c r="C494" s="4" t="s">
        <v>3944</v>
      </c>
      <c r="D494" s="4" t="s">
        <v>3044</v>
      </c>
      <c r="E494" s="4" t="s">
        <v>3043</v>
      </c>
      <c r="F494" s="4">
        <f>IF(B494=B493,F493+1,1)</f>
        <v>1</v>
      </c>
      <c r="G494" s="4" t="s">
        <v>6384</v>
      </c>
      <c r="H494" s="4" t="s">
        <v>6409</v>
      </c>
      <c r="I494" s="4" t="s">
        <v>6408</v>
      </c>
      <c r="J494" s="4" t="s">
        <v>7068</v>
      </c>
      <c r="K494" s="4"/>
      <c r="L494" s="4" t="s">
        <v>6406</v>
      </c>
      <c r="M494" s="4" t="s">
        <v>7067</v>
      </c>
      <c r="P494" s="4" t="s">
        <v>2434</v>
      </c>
      <c r="Q494" s="4">
        <f>IF(H494="TOEIC",VALUE(L494),0)</f>
        <v>0</v>
      </c>
      <c r="R494" s="4">
        <f>IF(H494="NEW TEPS",VALUE(L494),0)</f>
        <v>0</v>
      </c>
      <c r="S494" s="4">
        <f>IF(H494="TOEFL(ibt)",VALUE(L494),0)</f>
        <v>0</v>
      </c>
      <c r="T494" s="4">
        <f>IF(H494="JPT",VALUE(L494),0)</f>
        <v>945</v>
      </c>
      <c r="U494" s="4">
        <f>IF(H494="HSK",VALUE(K494),0)</f>
        <v>0</v>
      </c>
      <c r="V494" s="4">
        <f>IF(H494="HSK",VALUE(L494),0)</f>
        <v>0</v>
      </c>
      <c r="W494" s="4">
        <f>IF(H494="G-TELP Level2",VALUE(L494),0)</f>
        <v>0</v>
      </c>
      <c r="X494" s="4">
        <f>IF(P494="A",IF(Q494&gt;849,1,IF(R494&gt;335,1,IF(S494&gt;97,1,IF(T494&gt;849,1,IF(W494&gt;82,1,IF(U494=6,1,IF(U494=5,IF(V494&gt;254,1,0),0))))))),IF(P494="B",IF(Q494&gt;699,1,IF(R494&gt;263,1,IF(S494&gt;78,1,IF(T494&gt;699,1,IF(W494&gt;63,1,IF(U494=6,1,IF(U494=5,IF(V494&gt;179,1,0),0))))))),IF(P494="C",IF(Q494&gt;599,1,IF(R494&gt;226,1,IF(S494&gt;67,1,IF(T494&gt;599,1,IF(W494&gt;49,1,IF(U494=6,1,IF(U494=5,1,IF(U494=4,IF(V494&gt;209,1,0),0)))))))),IF(P494="D",IF(Q494&gt;649,1,IF(R494&gt;244,1,IF(S494&gt;73,1,IF(T494&gt;649,1,IF(W494&gt;56,1,IF(U494=6,1,IF(U494=5,1,IF(U494=4,IF(V494&gt;254,1,0),0)))))))),0))))</f>
        <v>1</v>
      </c>
      <c r="Y494" s="4">
        <f>SUMIF(B:B,B494,X:X)</f>
        <v>1</v>
      </c>
      <c r="Z494" s="4" t="str">
        <f>IF(Y494&gt;0,"어학 충족","자격미달")</f>
        <v>어학 충족</v>
      </c>
      <c r="AA494" s="4"/>
      <c r="AB494" s="4" t="str">
        <f>IF(P494="A",IF(Q494&gt;849,"TOEIC 충족",IF(R494&gt;335,"New-TEPS 충족",IF(S494&gt;97,"TOEFL 충족",IF(T494&gt;849,"JPT 충족",IF(W494&gt;82,"G-TELP 충족",IF(U494=6,"HSK점수 충족",IF(U494=5,IF(V494&gt;254,"HSK점수 충족","자격미달"),"자격미달"))))))),IF(P494="B",IF(Q494&gt;699,"TOEIC 충족",IF(R494&gt;263,"New-TEPS 충족",IF(S494&gt;78,"TOEFL 충족",IF(T494&gt;699,"JPT 충족",IF(W494&gt;63,"G-TELP 충족",IF(U494=6,"HSK점수 충족",IF(U494=5,IF(V494&gt;179,"HSK점수 충족","자격미달"),"자격미달"))))))),IF(P494="C",IF(Q494&gt;599,"TOEIC 충족",IF(R494&gt;226,"New-TEPS 충족",IF(S494&gt;67,"TOEFL 충족",IF(T494&gt;599,"JPT 충족",IF(W494&gt;49,"G-TELP 충족",IF(U494=6,"HSK점수 충족",IF(U494=5,"HSK점수 충족",IF(U494=4,IF(V494&gt;209,"HSK점수 충족","자격미달"),"자격미달")))))))),IF(P494="D",IF(Q494&gt;649,"TOEIC 충족",IF(R494&gt;244,"New-TEPS 충족",IF(S494&gt;73,"TOEFL 충족",IF(T494&gt;649,"JPT 충족",IF(W494&gt;56,"G-TELP 충족",IF(U1435=6,"HSK점수 충족",IF(U1435=5,"HSK점수 충족",IF(U1435=4,IF(V1435&gt;254,"HSK점수 충족","자격미달"),"자격미달")))))))),0))))</f>
        <v>JPT 충족</v>
      </c>
      <c r="AC494" s="21"/>
      <c r="AD494" s="4">
        <f>IF(P494="A",VLOOKUP(Q494,[1]교육_어학_경력backdata!$B$3:$C$9,2,1),IF(P494="B",VLOOKUP(Q494,[1]교육_어학_경력backdata!$G$3:$H$9,2,1),IF(P494="C",0,"오류")))</f>
        <v>0</v>
      </c>
      <c r="AE494" s="4">
        <f>IF(P494="A",VLOOKUP(R494,[1]교육_어학_경력backdata!$B$11:$C$17,2,1),IF(P494="B",VLOOKUP(R494,[1]교육_어학_경력backdata!$G$11:$H$17,2,1),IF(P494="C",0,"오류")))</f>
        <v>0</v>
      </c>
      <c r="AF494" s="4">
        <f>IF(P494="A",VLOOKUP(S494,[1]교육_어학_경력backdata!$B$19:$C$25,2,1),IF(P494="B",VLOOKUP(S494,[1]교육_어학_경력backdata!$G$19:$H$25,2,1),IF(P494="C",0,"오류")))</f>
        <v>0</v>
      </c>
      <c r="AG494" s="4">
        <f>IF(P494="A",VLOOKUP(T494,[1]교육_어학_경력backdata!$B$3:$C$9,2,1),IF(P494="B",VLOOKUP(T494,[1]교육_어학_경력backdata!$G$3:$H$9,2,1),IF(P494="C",0,"오류")))</f>
        <v>18</v>
      </c>
      <c r="AH494" s="4">
        <f>IF(P494="A",IF(U494=0,0,IF(U494=4,0,IF(U494=5,VLOOKUP(V494,[1]교육_어학_경력backdata!$B$27:$C$29,2,1),IF(U494=6,VLOOKUP(V494,[1]교육_어학_경력backdata!$B$31:$C$34,2,1))))),IF(P494="B",IF(U494=0,0,IF(U494=4,0,IF(U494=5,VLOOKUP(V494,[1]교육_어학_경력backdata!$G$27:$H$31,2,1),IF(U494=6,VLOOKUP(V494,[1]교육_어학_경력backdata!$G$33:$H$34,2,1))))),IF(CT494="C",0,"오류")))</f>
        <v>0</v>
      </c>
      <c r="AI494" s="4">
        <f>IF(P494="A",VLOOKUP(W494,[1]교육_어학_경력backdata!$B$36:$C$42,2,1),IF(P494="B",VLOOKUP(W494,[1]교육_어학_경력backdata!$G$36:$H$42,2,1),IF(P494="C",0,"오류")))</f>
        <v>0</v>
      </c>
      <c r="AJ494" s="4">
        <f>SUM(AD494:AI494)</f>
        <v>18</v>
      </c>
      <c r="AK494" s="4">
        <f>_xlfn.MAXIFS(AJ:AJ,B:B,B494)</f>
        <v>18</v>
      </c>
      <c r="AL494" s="4"/>
      <c r="AM494" s="21"/>
      <c r="AN494" s="4"/>
      <c r="AO494" s="4"/>
    </row>
    <row r="495" spans="1:41" x14ac:dyDescent="0.4">
      <c r="A495" s="3">
        <f>IF(B494=B495,A494,A494+1)</f>
        <v>458</v>
      </c>
      <c r="B495" s="3" t="s">
        <v>3937</v>
      </c>
      <c r="C495" s="3" t="s">
        <v>3936</v>
      </c>
      <c r="D495" s="3" t="s">
        <v>3044</v>
      </c>
      <c r="E495" s="3" t="s">
        <v>3043</v>
      </c>
      <c r="F495" s="3">
        <f>IF(B495=B494,F494+1,1)</f>
        <v>1</v>
      </c>
      <c r="G495" s="3" t="s">
        <v>6384</v>
      </c>
      <c r="H495" s="3" t="s">
        <v>6379</v>
      </c>
      <c r="I495" s="3" t="s">
        <v>6378</v>
      </c>
      <c r="J495" s="3" t="s">
        <v>4348</v>
      </c>
      <c r="K495" s="3"/>
      <c r="L495" s="3" t="s">
        <v>6492</v>
      </c>
      <c r="M495" s="3" t="s">
        <v>7066</v>
      </c>
      <c r="P495" s="3" t="s">
        <v>2434</v>
      </c>
      <c r="Q495" s="3">
        <f>IF(H495="TOEIC",VALUE(L495),0)</f>
        <v>855</v>
      </c>
      <c r="R495" s="3">
        <f>IF(H495="NEW TEPS",VALUE(L495),0)</f>
        <v>0</v>
      </c>
      <c r="S495" s="3">
        <f>IF(H495="TOEFL(ibt)",VALUE(L495),0)</f>
        <v>0</v>
      </c>
      <c r="T495" s="3">
        <f>IF(H495="JPT",VALUE(L495),0)</f>
        <v>0</v>
      </c>
      <c r="U495" s="3">
        <f>IF(H495="HSK",VALUE(K495),0)</f>
        <v>0</v>
      </c>
      <c r="V495" s="3">
        <f>IF(H495="HSK",VALUE(L495),0)</f>
        <v>0</v>
      </c>
      <c r="W495" s="3">
        <f>IF(H495="G-TELP Level2",VALUE(L495),0)</f>
        <v>0</v>
      </c>
      <c r="X495" s="3">
        <f>IF(P495="A",IF(Q495&gt;849,1,IF(R495&gt;335,1,IF(S495&gt;97,1,IF(T495&gt;849,1,IF(W495&gt;82,1,IF(U495=6,1,IF(U495=5,IF(V495&gt;254,1,0),0))))))),IF(P495="B",IF(Q495&gt;699,1,IF(R495&gt;263,1,IF(S495&gt;78,1,IF(T495&gt;699,1,IF(W495&gt;63,1,IF(U495=6,1,IF(U495=5,IF(V495&gt;179,1,0),0))))))),IF(P495="C",IF(Q495&gt;599,1,IF(R495&gt;226,1,IF(S495&gt;67,1,IF(T495&gt;599,1,IF(W495&gt;49,1,IF(U495=6,1,IF(U495=5,1,IF(U495=4,IF(V495&gt;209,1,0),0)))))))),IF(P495="D",IF(Q495&gt;649,1,IF(R495&gt;244,1,IF(S495&gt;73,1,IF(T495&gt;649,1,IF(W495&gt;56,1,IF(U495=6,1,IF(U495=5,1,IF(U495=4,IF(V495&gt;254,1,0),0)))))))),0))))</f>
        <v>1</v>
      </c>
      <c r="Y495" s="3">
        <f>SUMIF(B:B,B495,X:X)</f>
        <v>1</v>
      </c>
      <c r="Z495" s="3" t="str">
        <f>IF(Y495&gt;0,"어학 충족","자격미달")</f>
        <v>어학 충족</v>
      </c>
      <c r="AA495" s="3"/>
      <c r="AB495" s="3" t="str">
        <f>IF(P495="A",IF(Q495&gt;849,"TOEIC 충족",IF(R495&gt;335,"New-TEPS 충족",IF(S495&gt;97,"TOEFL 충족",IF(T495&gt;849,"JPT 충족",IF(W495&gt;82,"G-TELP 충족",IF(U495=6,"HSK점수 충족",IF(U495=5,IF(V495&gt;254,"HSK점수 충족","자격미달"),"자격미달"))))))),IF(P495="B",IF(Q495&gt;699,"TOEIC 충족",IF(R495&gt;263,"New-TEPS 충족",IF(S495&gt;78,"TOEFL 충족",IF(T495&gt;699,"JPT 충족",IF(W495&gt;63,"G-TELP 충족",IF(U495=6,"HSK점수 충족",IF(U495=5,IF(V495&gt;179,"HSK점수 충족","자격미달"),"자격미달"))))))),IF(P495="C",IF(Q495&gt;599,"TOEIC 충족",IF(R495&gt;226,"New-TEPS 충족",IF(S495&gt;67,"TOEFL 충족",IF(T495&gt;599,"JPT 충족",IF(W495&gt;49,"G-TELP 충족",IF(U495=6,"HSK점수 충족",IF(U495=5,"HSK점수 충족",IF(U495=4,IF(V495&gt;209,"HSK점수 충족","자격미달"),"자격미달")))))))),IF(P495="D",IF(Q495&gt;649,"TOEIC 충족",IF(R495&gt;244,"New-TEPS 충족",IF(S495&gt;73,"TOEFL 충족",IF(T495&gt;649,"JPT 충족",IF(W495&gt;56,"G-TELP 충족",IF(U1436=6,"HSK점수 충족",IF(U1436=5,"HSK점수 충족",IF(U1436=4,IF(V1436&gt;254,"HSK점수 충족","자격미달"),"자격미달")))))))),0))))</f>
        <v>TOEIC 충족</v>
      </c>
      <c r="AC495" s="21"/>
      <c r="AD495" s="3">
        <f>IF(P495="A",VLOOKUP(Q495,[1]교육_어학_경력backdata!$B$3:$C$9,2,1),IF(P495="B",VLOOKUP(Q495,[1]교육_어학_경력backdata!$G$3:$H$9,2,1),IF(P495="C",0,"오류")))</f>
        <v>12</v>
      </c>
      <c r="AE495" s="3">
        <f>IF(P495="A",VLOOKUP(R495,[1]교육_어학_경력backdata!$B$11:$C$17,2,1),IF(P495="B",VLOOKUP(R495,[1]교육_어학_경력backdata!$G$11:$H$17,2,1),IF(P495="C",0,"오류")))</f>
        <v>0</v>
      </c>
      <c r="AF495" s="3">
        <f>IF(P495="A",VLOOKUP(S495,[1]교육_어학_경력backdata!$B$19:$C$25,2,1),IF(P495="B",VLOOKUP(S495,[1]교육_어학_경력backdata!$G$19:$H$25,2,1),IF(P495="C",0,"오류")))</f>
        <v>0</v>
      </c>
      <c r="AG495" s="3">
        <f>IF(P495="A",VLOOKUP(T495,[1]교육_어학_경력backdata!$B$3:$C$9,2,1),IF(P495="B",VLOOKUP(T495,[1]교육_어학_경력backdata!$G$3:$H$9,2,1),IF(P495="C",0,"오류")))</f>
        <v>0</v>
      </c>
      <c r="AH495" s="3">
        <f>IF(P495="A",IF(U495=0,0,IF(U495=4,0,IF(U495=5,VLOOKUP(V495,[1]교육_어학_경력backdata!$B$27:$C$29,2,1),IF(U495=6,VLOOKUP(V495,[1]교육_어학_경력backdata!$B$31:$C$34,2,1))))),IF(P495="B",IF(U495=0,0,IF(U495=4,0,IF(U495=5,VLOOKUP(V495,[1]교육_어학_경력backdata!$G$27:$H$31,2,1),IF(U495=6,VLOOKUP(V495,[1]교육_어학_경력backdata!$G$33:$H$34,2,1))))),IF(CT495="C",0,"오류")))</f>
        <v>0</v>
      </c>
      <c r="AI495" s="3">
        <f>IF(P495="A",VLOOKUP(W495,[1]교육_어학_경력backdata!$B$36:$C$42,2,1),IF(P495="B",VLOOKUP(W495,[1]교육_어학_경력backdata!$G$36:$H$42,2,1),IF(P495="C",0,"오류")))</f>
        <v>0</v>
      </c>
      <c r="AJ495" s="3">
        <f>SUM(AD495:AI495)</f>
        <v>12</v>
      </c>
      <c r="AK495" s="3">
        <f>_xlfn.MAXIFS(AJ:AJ,B:B,B495)</f>
        <v>12</v>
      </c>
      <c r="AL495" s="3"/>
      <c r="AM495" s="21"/>
      <c r="AN495" s="3"/>
      <c r="AO495" s="3"/>
    </row>
    <row r="496" spans="1:41" x14ac:dyDescent="0.4">
      <c r="A496" s="4">
        <f>IF(B495=B496,A495,A495+1)</f>
        <v>459</v>
      </c>
      <c r="B496" s="4" t="s">
        <v>3932</v>
      </c>
      <c r="C496" s="4" t="s">
        <v>3931</v>
      </c>
      <c r="D496" s="4" t="s">
        <v>3044</v>
      </c>
      <c r="E496" s="4" t="s">
        <v>3043</v>
      </c>
      <c r="F496" s="4">
        <f>IF(B496=B495,F495+1,1)</f>
        <v>1</v>
      </c>
      <c r="G496" s="4" t="s">
        <v>6380</v>
      </c>
      <c r="H496" s="4" t="s">
        <v>6379</v>
      </c>
      <c r="I496" s="4" t="s">
        <v>6378</v>
      </c>
      <c r="J496" s="4" t="s">
        <v>6955</v>
      </c>
      <c r="K496" s="4"/>
      <c r="L496" s="4" t="s">
        <v>6413</v>
      </c>
      <c r="M496" s="4" t="s">
        <v>7065</v>
      </c>
      <c r="P496" s="4" t="s">
        <v>2434</v>
      </c>
      <c r="Q496" s="4">
        <f>IF(H496="TOEIC",VALUE(L496),0)</f>
        <v>880</v>
      </c>
      <c r="R496" s="4">
        <f>IF(H496="NEW TEPS",VALUE(L496),0)</f>
        <v>0</v>
      </c>
      <c r="S496" s="4">
        <f>IF(H496="TOEFL(ibt)",VALUE(L496),0)</f>
        <v>0</v>
      </c>
      <c r="T496" s="4">
        <f>IF(H496="JPT",VALUE(L496),0)</f>
        <v>0</v>
      </c>
      <c r="U496" s="4">
        <f>IF(H496="HSK",VALUE(K496),0)</f>
        <v>0</v>
      </c>
      <c r="V496" s="4">
        <f>IF(H496="HSK",VALUE(L496),0)</f>
        <v>0</v>
      </c>
      <c r="W496" s="4">
        <f>IF(H496="G-TELP Level2",VALUE(L496),0)</f>
        <v>0</v>
      </c>
      <c r="X496" s="4">
        <f>IF(P496="A",IF(Q496&gt;849,1,IF(R496&gt;335,1,IF(S496&gt;97,1,IF(T496&gt;849,1,IF(W496&gt;82,1,IF(U496=6,1,IF(U496=5,IF(V496&gt;254,1,0),0))))))),IF(P496="B",IF(Q496&gt;699,1,IF(R496&gt;263,1,IF(S496&gt;78,1,IF(T496&gt;699,1,IF(W496&gt;63,1,IF(U496=6,1,IF(U496=5,IF(V496&gt;179,1,0),0))))))),IF(P496="C",IF(Q496&gt;599,1,IF(R496&gt;226,1,IF(S496&gt;67,1,IF(T496&gt;599,1,IF(W496&gt;49,1,IF(U496=6,1,IF(U496=5,1,IF(U496=4,IF(V496&gt;209,1,0),0)))))))),IF(P496="D",IF(Q496&gt;649,1,IF(R496&gt;244,1,IF(S496&gt;73,1,IF(T496&gt;649,1,IF(W496&gt;56,1,IF(U496=6,1,IF(U496=5,1,IF(U496=4,IF(V496&gt;254,1,0),0)))))))),0))))</f>
        <v>1</v>
      </c>
      <c r="Y496" s="4">
        <f>SUMIF(B:B,B496,X:X)</f>
        <v>1</v>
      </c>
      <c r="Z496" s="4" t="str">
        <f>IF(Y496&gt;0,"어학 충족","자격미달")</f>
        <v>어학 충족</v>
      </c>
      <c r="AA496" s="4"/>
      <c r="AB496" s="4" t="str">
        <f>IF(P496="A",IF(Q496&gt;849,"TOEIC 충족",IF(R496&gt;335,"New-TEPS 충족",IF(S496&gt;97,"TOEFL 충족",IF(T496&gt;849,"JPT 충족",IF(W496&gt;82,"G-TELP 충족",IF(U496=6,"HSK점수 충족",IF(U496=5,IF(V496&gt;254,"HSK점수 충족","자격미달"),"자격미달"))))))),IF(P496="B",IF(Q496&gt;699,"TOEIC 충족",IF(R496&gt;263,"New-TEPS 충족",IF(S496&gt;78,"TOEFL 충족",IF(T496&gt;699,"JPT 충족",IF(W496&gt;63,"G-TELP 충족",IF(U496=6,"HSK점수 충족",IF(U496=5,IF(V496&gt;179,"HSK점수 충족","자격미달"),"자격미달"))))))),IF(P496="C",IF(Q496&gt;599,"TOEIC 충족",IF(R496&gt;226,"New-TEPS 충족",IF(S496&gt;67,"TOEFL 충족",IF(T496&gt;599,"JPT 충족",IF(W496&gt;49,"G-TELP 충족",IF(U496=6,"HSK점수 충족",IF(U496=5,"HSK점수 충족",IF(U496=4,IF(V496&gt;209,"HSK점수 충족","자격미달"),"자격미달")))))))),IF(P496="D",IF(Q496&gt;649,"TOEIC 충족",IF(R496&gt;244,"New-TEPS 충족",IF(S496&gt;73,"TOEFL 충족",IF(T496&gt;649,"JPT 충족",IF(W496&gt;56,"G-TELP 충족",IF(U1437=6,"HSK점수 충족",IF(U1437=5,"HSK점수 충족",IF(U1437=4,IF(V1437&gt;254,"HSK점수 충족","자격미달"),"자격미달")))))))),0))))</f>
        <v>TOEIC 충족</v>
      </c>
      <c r="AC496" s="21"/>
      <c r="AD496" s="4">
        <f>IF(P496="A",VLOOKUP(Q496,[1]교육_어학_경력backdata!$B$3:$C$9,2,1),IF(P496="B",VLOOKUP(Q496,[1]교육_어학_경력backdata!$G$3:$H$9,2,1),IF(P496="C",0,"오류")))</f>
        <v>14</v>
      </c>
      <c r="AE496" s="4">
        <f>IF(P496="A",VLOOKUP(R496,[1]교육_어학_경력backdata!$B$11:$C$17,2,1),IF(P496="B",VLOOKUP(R496,[1]교육_어학_경력backdata!$G$11:$H$17,2,1),IF(P496="C",0,"오류")))</f>
        <v>0</v>
      </c>
      <c r="AF496" s="4">
        <f>IF(P496="A",VLOOKUP(S496,[1]교육_어학_경력backdata!$B$19:$C$25,2,1),IF(P496="B",VLOOKUP(S496,[1]교육_어학_경력backdata!$G$19:$H$25,2,1),IF(P496="C",0,"오류")))</f>
        <v>0</v>
      </c>
      <c r="AG496" s="4">
        <f>IF(P496="A",VLOOKUP(T496,[1]교육_어학_경력backdata!$B$3:$C$9,2,1),IF(P496="B",VLOOKUP(T496,[1]교육_어학_경력backdata!$G$3:$H$9,2,1),IF(P496="C",0,"오류")))</f>
        <v>0</v>
      </c>
      <c r="AH496" s="4">
        <f>IF(P496="A",IF(U496=0,0,IF(U496=4,0,IF(U496=5,VLOOKUP(V496,[1]교육_어학_경력backdata!$B$27:$C$29,2,1),IF(U496=6,VLOOKUP(V496,[1]교육_어학_경력backdata!$B$31:$C$34,2,1))))),IF(P496="B",IF(U496=0,0,IF(U496=4,0,IF(U496=5,VLOOKUP(V496,[1]교육_어학_경력backdata!$G$27:$H$31,2,1),IF(U496=6,VLOOKUP(V496,[1]교육_어학_경력backdata!$G$33:$H$34,2,1))))),IF(CT496="C",0,"오류")))</f>
        <v>0</v>
      </c>
      <c r="AI496" s="4">
        <f>IF(P496="A",VLOOKUP(W496,[1]교육_어학_경력backdata!$B$36:$C$42,2,1),IF(P496="B",VLOOKUP(W496,[1]교육_어학_경력backdata!$G$36:$H$42,2,1),IF(P496="C",0,"오류")))</f>
        <v>0</v>
      </c>
      <c r="AJ496" s="4">
        <f>SUM(AD496:AI496)</f>
        <v>14</v>
      </c>
      <c r="AK496" s="4">
        <f>_xlfn.MAXIFS(AJ:AJ,B:B,B496)</f>
        <v>14</v>
      </c>
      <c r="AL496" s="4"/>
      <c r="AM496" s="21"/>
      <c r="AN496" s="4"/>
      <c r="AO496" s="4"/>
    </row>
    <row r="497" spans="1:41" x14ac:dyDescent="0.4">
      <c r="A497" s="3">
        <f>IF(B496=B497,A496,A496+1)</f>
        <v>460</v>
      </c>
      <c r="B497" s="3" t="s">
        <v>3925</v>
      </c>
      <c r="C497" s="3" t="s">
        <v>3924</v>
      </c>
      <c r="D497" s="3" t="s">
        <v>3044</v>
      </c>
      <c r="E497" s="3" t="s">
        <v>3043</v>
      </c>
      <c r="F497" s="3">
        <f>IF(B497=B496,F496+1,1)</f>
        <v>1</v>
      </c>
      <c r="G497" s="3" t="s">
        <v>6380</v>
      </c>
      <c r="H497" s="3" t="s">
        <v>6379</v>
      </c>
      <c r="I497" s="3" t="s">
        <v>6378</v>
      </c>
      <c r="J497" s="3" t="s">
        <v>6559</v>
      </c>
      <c r="K497" s="3"/>
      <c r="L497" s="3" t="s">
        <v>6492</v>
      </c>
      <c r="M497" s="3" t="s">
        <v>7064</v>
      </c>
      <c r="P497" s="3" t="s">
        <v>2434</v>
      </c>
      <c r="Q497" s="3">
        <f>IF(H497="TOEIC",VALUE(L497),0)</f>
        <v>855</v>
      </c>
      <c r="R497" s="3">
        <f>IF(H497="NEW TEPS",VALUE(L497),0)</f>
        <v>0</v>
      </c>
      <c r="S497" s="3">
        <f>IF(H497="TOEFL(ibt)",VALUE(L497),0)</f>
        <v>0</v>
      </c>
      <c r="T497" s="3">
        <f>IF(H497="JPT",VALUE(L497),0)</f>
        <v>0</v>
      </c>
      <c r="U497" s="3">
        <f>IF(H497="HSK",VALUE(K497),0)</f>
        <v>0</v>
      </c>
      <c r="V497" s="3">
        <f>IF(H497="HSK",VALUE(L497),0)</f>
        <v>0</v>
      </c>
      <c r="W497" s="3">
        <f>IF(H497="G-TELP Level2",VALUE(L497),0)</f>
        <v>0</v>
      </c>
      <c r="X497" s="3">
        <f>IF(P497="A",IF(Q497&gt;849,1,IF(R497&gt;335,1,IF(S497&gt;97,1,IF(T497&gt;849,1,IF(W497&gt;82,1,IF(U497=6,1,IF(U497=5,IF(V497&gt;254,1,0),0))))))),IF(P497="B",IF(Q497&gt;699,1,IF(R497&gt;263,1,IF(S497&gt;78,1,IF(T497&gt;699,1,IF(W497&gt;63,1,IF(U497=6,1,IF(U497=5,IF(V497&gt;179,1,0),0))))))),IF(P497="C",IF(Q497&gt;599,1,IF(R497&gt;226,1,IF(S497&gt;67,1,IF(T497&gt;599,1,IF(W497&gt;49,1,IF(U497=6,1,IF(U497=5,1,IF(U497=4,IF(V497&gt;209,1,0),0)))))))),IF(P497="D",IF(Q497&gt;649,1,IF(R497&gt;244,1,IF(S497&gt;73,1,IF(T497&gt;649,1,IF(W497&gt;56,1,IF(U497=6,1,IF(U497=5,1,IF(U497=4,IF(V497&gt;254,1,0),0)))))))),0))))</f>
        <v>1</v>
      </c>
      <c r="Y497" s="3">
        <f>SUMIF(B:B,B497,X:X)</f>
        <v>1</v>
      </c>
      <c r="Z497" s="3" t="str">
        <f>IF(Y497&gt;0,"어학 충족","자격미달")</f>
        <v>어학 충족</v>
      </c>
      <c r="AA497" s="3"/>
      <c r="AB497" s="3" t="str">
        <f>IF(P497="A",IF(Q497&gt;849,"TOEIC 충족",IF(R497&gt;335,"New-TEPS 충족",IF(S497&gt;97,"TOEFL 충족",IF(T497&gt;849,"JPT 충족",IF(W497&gt;82,"G-TELP 충족",IF(U497=6,"HSK점수 충족",IF(U497=5,IF(V497&gt;254,"HSK점수 충족","자격미달"),"자격미달"))))))),IF(P497="B",IF(Q497&gt;699,"TOEIC 충족",IF(R497&gt;263,"New-TEPS 충족",IF(S497&gt;78,"TOEFL 충족",IF(T497&gt;699,"JPT 충족",IF(W497&gt;63,"G-TELP 충족",IF(U497=6,"HSK점수 충족",IF(U497=5,IF(V497&gt;179,"HSK점수 충족","자격미달"),"자격미달"))))))),IF(P497="C",IF(Q497&gt;599,"TOEIC 충족",IF(R497&gt;226,"New-TEPS 충족",IF(S497&gt;67,"TOEFL 충족",IF(T497&gt;599,"JPT 충족",IF(W497&gt;49,"G-TELP 충족",IF(U497=6,"HSK점수 충족",IF(U497=5,"HSK점수 충족",IF(U497=4,IF(V497&gt;209,"HSK점수 충족","자격미달"),"자격미달")))))))),IF(P497="D",IF(Q497&gt;649,"TOEIC 충족",IF(R497&gt;244,"New-TEPS 충족",IF(S497&gt;73,"TOEFL 충족",IF(T497&gt;649,"JPT 충족",IF(W497&gt;56,"G-TELP 충족",IF(U1438=6,"HSK점수 충족",IF(U1438=5,"HSK점수 충족",IF(U1438=4,IF(V1438&gt;254,"HSK점수 충족","자격미달"),"자격미달")))))))),0))))</f>
        <v>TOEIC 충족</v>
      </c>
      <c r="AC497" s="21"/>
      <c r="AD497" s="3">
        <f>IF(P497="A",VLOOKUP(Q497,[1]교육_어학_경력backdata!$B$3:$C$9,2,1),IF(P497="B",VLOOKUP(Q497,[1]교육_어학_경력backdata!$G$3:$H$9,2,1),IF(P497="C",0,"오류")))</f>
        <v>12</v>
      </c>
      <c r="AE497" s="3">
        <f>IF(P497="A",VLOOKUP(R497,[1]교육_어학_경력backdata!$B$11:$C$17,2,1),IF(P497="B",VLOOKUP(R497,[1]교육_어학_경력backdata!$G$11:$H$17,2,1),IF(P497="C",0,"오류")))</f>
        <v>0</v>
      </c>
      <c r="AF497" s="3">
        <f>IF(P497="A",VLOOKUP(S497,[1]교육_어학_경력backdata!$B$19:$C$25,2,1),IF(P497="B",VLOOKUP(S497,[1]교육_어학_경력backdata!$G$19:$H$25,2,1),IF(P497="C",0,"오류")))</f>
        <v>0</v>
      </c>
      <c r="AG497" s="3">
        <f>IF(P497="A",VLOOKUP(T497,[1]교육_어학_경력backdata!$B$3:$C$9,2,1),IF(P497="B",VLOOKUP(T497,[1]교육_어학_경력backdata!$G$3:$H$9,2,1),IF(P497="C",0,"오류")))</f>
        <v>0</v>
      </c>
      <c r="AH497" s="3">
        <f>IF(P497="A",IF(U497=0,0,IF(U497=4,0,IF(U497=5,VLOOKUP(V497,[1]교육_어학_경력backdata!$B$27:$C$29,2,1),IF(U497=6,VLOOKUP(V497,[1]교육_어학_경력backdata!$B$31:$C$34,2,1))))),IF(P497="B",IF(U497=0,0,IF(U497=4,0,IF(U497=5,VLOOKUP(V497,[1]교육_어학_경력backdata!$G$27:$H$31,2,1),IF(U497=6,VLOOKUP(V497,[1]교육_어학_경력backdata!$G$33:$H$34,2,1))))),IF(CT497="C",0,"오류")))</f>
        <v>0</v>
      </c>
      <c r="AI497" s="3">
        <f>IF(P497="A",VLOOKUP(W497,[1]교육_어학_경력backdata!$B$36:$C$42,2,1),IF(P497="B",VLOOKUP(W497,[1]교육_어학_경력backdata!$G$36:$H$42,2,1),IF(P497="C",0,"오류")))</f>
        <v>0</v>
      </c>
      <c r="AJ497" s="3">
        <f>SUM(AD497:AI497)</f>
        <v>12</v>
      </c>
      <c r="AK497" s="3">
        <f>_xlfn.MAXIFS(AJ:AJ,B:B,B497)</f>
        <v>12</v>
      </c>
      <c r="AL497" s="3"/>
      <c r="AM497" s="21"/>
      <c r="AN497" s="3"/>
      <c r="AO497" s="3"/>
    </row>
    <row r="498" spans="1:41" x14ac:dyDescent="0.4">
      <c r="A498" s="4">
        <f>IF(B497=B498,A497,A497+1)</f>
        <v>461</v>
      </c>
      <c r="B498" s="4" t="s">
        <v>3922</v>
      </c>
      <c r="C498" s="4" t="s">
        <v>3921</v>
      </c>
      <c r="D498" s="4" t="s">
        <v>3044</v>
      </c>
      <c r="E498" s="4" t="s">
        <v>3043</v>
      </c>
      <c r="F498" s="4">
        <f>IF(B498=B497,F497+1,1)</f>
        <v>1</v>
      </c>
      <c r="G498" s="4" t="s">
        <v>6384</v>
      </c>
      <c r="H498" s="4" t="s">
        <v>6379</v>
      </c>
      <c r="I498" s="4" t="s">
        <v>6378</v>
      </c>
      <c r="J498" s="4" t="s">
        <v>6507</v>
      </c>
      <c r="K498" s="4"/>
      <c r="L498" s="4" t="s">
        <v>6399</v>
      </c>
      <c r="M498" s="4" t="s">
        <v>7063</v>
      </c>
      <c r="P498" s="4" t="s">
        <v>2434</v>
      </c>
      <c r="Q498" s="4">
        <f>IF(H498="TOEIC",VALUE(L498),0)</f>
        <v>900</v>
      </c>
      <c r="R498" s="4">
        <f>IF(H498="NEW TEPS",VALUE(L498),0)</f>
        <v>0</v>
      </c>
      <c r="S498" s="4">
        <f>IF(H498="TOEFL(ibt)",VALUE(L498),0)</f>
        <v>0</v>
      </c>
      <c r="T498" s="4">
        <f>IF(H498="JPT",VALUE(L498),0)</f>
        <v>0</v>
      </c>
      <c r="U498" s="4">
        <f>IF(H498="HSK",VALUE(K498),0)</f>
        <v>0</v>
      </c>
      <c r="V498" s="4">
        <f>IF(H498="HSK",VALUE(L498),0)</f>
        <v>0</v>
      </c>
      <c r="W498" s="4">
        <f>IF(H498="G-TELP Level2",VALUE(L498),0)</f>
        <v>0</v>
      </c>
      <c r="X498" s="4">
        <f>IF(P498="A",IF(Q498&gt;849,1,IF(R498&gt;335,1,IF(S498&gt;97,1,IF(T498&gt;849,1,IF(W498&gt;82,1,IF(U498=6,1,IF(U498=5,IF(V498&gt;254,1,0),0))))))),IF(P498="B",IF(Q498&gt;699,1,IF(R498&gt;263,1,IF(S498&gt;78,1,IF(T498&gt;699,1,IF(W498&gt;63,1,IF(U498=6,1,IF(U498=5,IF(V498&gt;179,1,0),0))))))),IF(P498="C",IF(Q498&gt;599,1,IF(R498&gt;226,1,IF(S498&gt;67,1,IF(T498&gt;599,1,IF(W498&gt;49,1,IF(U498=6,1,IF(U498=5,1,IF(U498=4,IF(V498&gt;209,1,0),0)))))))),IF(P498="D",IF(Q498&gt;649,1,IF(R498&gt;244,1,IF(S498&gt;73,1,IF(T498&gt;649,1,IF(W498&gt;56,1,IF(U498=6,1,IF(U498=5,1,IF(U498=4,IF(V498&gt;254,1,0),0)))))))),0))))</f>
        <v>1</v>
      </c>
      <c r="Y498" s="4">
        <f>SUMIF(B:B,B498,X:X)</f>
        <v>1</v>
      </c>
      <c r="Z498" s="4" t="str">
        <f>IF(Y498&gt;0,"어학 충족","자격미달")</f>
        <v>어학 충족</v>
      </c>
      <c r="AA498" s="4"/>
      <c r="AB498" s="4" t="str">
        <f>IF(P498="A",IF(Q498&gt;849,"TOEIC 충족",IF(R498&gt;335,"New-TEPS 충족",IF(S498&gt;97,"TOEFL 충족",IF(T498&gt;849,"JPT 충족",IF(W498&gt;82,"G-TELP 충족",IF(U498=6,"HSK점수 충족",IF(U498=5,IF(V498&gt;254,"HSK점수 충족","자격미달"),"자격미달"))))))),IF(P498="B",IF(Q498&gt;699,"TOEIC 충족",IF(R498&gt;263,"New-TEPS 충족",IF(S498&gt;78,"TOEFL 충족",IF(T498&gt;699,"JPT 충족",IF(W498&gt;63,"G-TELP 충족",IF(U498=6,"HSK점수 충족",IF(U498=5,IF(V498&gt;179,"HSK점수 충족","자격미달"),"자격미달"))))))),IF(P498="C",IF(Q498&gt;599,"TOEIC 충족",IF(R498&gt;226,"New-TEPS 충족",IF(S498&gt;67,"TOEFL 충족",IF(T498&gt;599,"JPT 충족",IF(W498&gt;49,"G-TELP 충족",IF(U498=6,"HSK점수 충족",IF(U498=5,"HSK점수 충족",IF(U498=4,IF(V498&gt;209,"HSK점수 충족","자격미달"),"자격미달")))))))),IF(P498="D",IF(Q498&gt;649,"TOEIC 충족",IF(R498&gt;244,"New-TEPS 충족",IF(S498&gt;73,"TOEFL 충족",IF(T498&gt;649,"JPT 충족",IF(W498&gt;56,"G-TELP 충족",IF(U1439=6,"HSK점수 충족",IF(U1439=5,"HSK점수 충족",IF(U1439=4,IF(V1439&gt;254,"HSK점수 충족","자격미달"),"자격미달")))))))),0))))</f>
        <v>TOEIC 충족</v>
      </c>
      <c r="AC498" s="21"/>
      <c r="AD498" s="4">
        <f>IF(P498="A",VLOOKUP(Q498,[1]교육_어학_경력backdata!$B$3:$C$9,2,1),IF(P498="B",VLOOKUP(Q498,[1]교육_어학_경력backdata!$G$3:$H$9,2,1),IF(P498="C",0,"오류")))</f>
        <v>16</v>
      </c>
      <c r="AE498" s="4">
        <f>IF(P498="A",VLOOKUP(R498,[1]교육_어학_경력backdata!$B$11:$C$17,2,1),IF(P498="B",VLOOKUP(R498,[1]교육_어학_경력backdata!$G$11:$H$17,2,1),IF(P498="C",0,"오류")))</f>
        <v>0</v>
      </c>
      <c r="AF498" s="4">
        <f>IF(P498="A",VLOOKUP(S498,[1]교육_어학_경력backdata!$B$19:$C$25,2,1),IF(P498="B",VLOOKUP(S498,[1]교육_어학_경력backdata!$G$19:$H$25,2,1),IF(P498="C",0,"오류")))</f>
        <v>0</v>
      </c>
      <c r="AG498" s="4">
        <f>IF(P498="A",VLOOKUP(T498,[1]교육_어학_경력backdata!$B$3:$C$9,2,1),IF(P498="B",VLOOKUP(T498,[1]교육_어학_경력backdata!$G$3:$H$9,2,1),IF(P498="C",0,"오류")))</f>
        <v>0</v>
      </c>
      <c r="AH498" s="4">
        <f>IF(P498="A",IF(U498=0,0,IF(U498=4,0,IF(U498=5,VLOOKUP(V498,[1]교육_어학_경력backdata!$B$27:$C$29,2,1),IF(U498=6,VLOOKUP(V498,[1]교육_어학_경력backdata!$B$31:$C$34,2,1))))),IF(P498="B",IF(U498=0,0,IF(U498=4,0,IF(U498=5,VLOOKUP(V498,[1]교육_어학_경력backdata!$G$27:$H$31,2,1),IF(U498=6,VLOOKUP(V498,[1]교육_어학_경력backdata!$G$33:$H$34,2,1))))),IF(CT498="C",0,"오류")))</f>
        <v>0</v>
      </c>
      <c r="AI498" s="4">
        <f>IF(P498="A",VLOOKUP(W498,[1]교육_어학_경력backdata!$B$36:$C$42,2,1),IF(P498="B",VLOOKUP(W498,[1]교육_어학_경력backdata!$G$36:$H$42,2,1),IF(P498="C",0,"오류")))</f>
        <v>0</v>
      </c>
      <c r="AJ498" s="4">
        <f>SUM(AD498:AI498)</f>
        <v>16</v>
      </c>
      <c r="AK498" s="4">
        <f>_xlfn.MAXIFS(AJ:AJ,B:B,B498)</f>
        <v>16</v>
      </c>
      <c r="AL498" s="4"/>
      <c r="AM498" s="21"/>
      <c r="AN498" s="4"/>
      <c r="AO498" s="4"/>
    </row>
    <row r="499" spans="1:41" x14ac:dyDescent="0.4">
      <c r="A499" s="3">
        <f>IF(B498=B499,A498,A498+1)</f>
        <v>462</v>
      </c>
      <c r="B499" s="3" t="s">
        <v>3917</v>
      </c>
      <c r="C499" s="3" t="s">
        <v>3916</v>
      </c>
      <c r="D499" s="3" t="s">
        <v>3044</v>
      </c>
      <c r="E499" s="3" t="s">
        <v>3043</v>
      </c>
      <c r="F499" s="3">
        <f>IF(B499=B498,F498+1,1)</f>
        <v>1</v>
      </c>
      <c r="G499" s="3" t="s">
        <v>6380</v>
      </c>
      <c r="H499" s="3" t="s">
        <v>6379</v>
      </c>
      <c r="I499" s="3" t="s">
        <v>6378</v>
      </c>
      <c r="J499" s="3" t="s">
        <v>6643</v>
      </c>
      <c r="K499" s="3"/>
      <c r="L499" s="3" t="s">
        <v>6492</v>
      </c>
      <c r="M499" s="3" t="s">
        <v>7062</v>
      </c>
      <c r="P499" s="3" t="s">
        <v>2434</v>
      </c>
      <c r="Q499" s="3">
        <f>IF(H499="TOEIC",VALUE(L499),0)</f>
        <v>855</v>
      </c>
      <c r="R499" s="3">
        <f>IF(H499="NEW TEPS",VALUE(L499),0)</f>
        <v>0</v>
      </c>
      <c r="S499" s="3">
        <f>IF(H499="TOEFL(ibt)",VALUE(L499),0)</f>
        <v>0</v>
      </c>
      <c r="T499" s="3">
        <f>IF(H499="JPT",VALUE(L499),0)</f>
        <v>0</v>
      </c>
      <c r="U499" s="3">
        <f>IF(H499="HSK",VALUE(K499),0)</f>
        <v>0</v>
      </c>
      <c r="V499" s="3">
        <f>IF(H499="HSK",VALUE(L499),0)</f>
        <v>0</v>
      </c>
      <c r="W499" s="3">
        <f>IF(H499="G-TELP Level2",VALUE(L499),0)</f>
        <v>0</v>
      </c>
      <c r="X499" s="3">
        <f>IF(P499="A",IF(Q499&gt;849,1,IF(R499&gt;335,1,IF(S499&gt;97,1,IF(T499&gt;849,1,IF(W499&gt;82,1,IF(U499=6,1,IF(U499=5,IF(V499&gt;254,1,0),0))))))),IF(P499="B",IF(Q499&gt;699,1,IF(R499&gt;263,1,IF(S499&gt;78,1,IF(T499&gt;699,1,IF(W499&gt;63,1,IF(U499=6,1,IF(U499=5,IF(V499&gt;179,1,0),0))))))),IF(P499="C",IF(Q499&gt;599,1,IF(R499&gt;226,1,IF(S499&gt;67,1,IF(T499&gt;599,1,IF(W499&gt;49,1,IF(U499=6,1,IF(U499=5,1,IF(U499=4,IF(V499&gt;209,1,0),0)))))))),IF(P499="D",IF(Q499&gt;649,1,IF(R499&gt;244,1,IF(S499&gt;73,1,IF(T499&gt;649,1,IF(W499&gt;56,1,IF(U499=6,1,IF(U499=5,1,IF(U499=4,IF(V499&gt;254,1,0),0)))))))),0))))</f>
        <v>1</v>
      </c>
      <c r="Y499" s="3">
        <f>SUMIF(B:B,B499,X:X)</f>
        <v>1</v>
      </c>
      <c r="Z499" s="3" t="str">
        <f>IF(Y499&gt;0,"어학 충족","자격미달")</f>
        <v>어학 충족</v>
      </c>
      <c r="AA499" s="3"/>
      <c r="AB499" s="3" t="str">
        <f>IF(P499="A",IF(Q499&gt;849,"TOEIC 충족",IF(R499&gt;335,"New-TEPS 충족",IF(S499&gt;97,"TOEFL 충족",IF(T499&gt;849,"JPT 충족",IF(W499&gt;82,"G-TELP 충족",IF(U499=6,"HSK점수 충족",IF(U499=5,IF(V499&gt;254,"HSK점수 충족","자격미달"),"자격미달"))))))),IF(P499="B",IF(Q499&gt;699,"TOEIC 충족",IF(R499&gt;263,"New-TEPS 충족",IF(S499&gt;78,"TOEFL 충족",IF(T499&gt;699,"JPT 충족",IF(W499&gt;63,"G-TELP 충족",IF(U499=6,"HSK점수 충족",IF(U499=5,IF(V499&gt;179,"HSK점수 충족","자격미달"),"자격미달"))))))),IF(P499="C",IF(Q499&gt;599,"TOEIC 충족",IF(R499&gt;226,"New-TEPS 충족",IF(S499&gt;67,"TOEFL 충족",IF(T499&gt;599,"JPT 충족",IF(W499&gt;49,"G-TELP 충족",IF(U499=6,"HSK점수 충족",IF(U499=5,"HSK점수 충족",IF(U499=4,IF(V499&gt;209,"HSK점수 충족","자격미달"),"자격미달")))))))),IF(P499="D",IF(Q499&gt;649,"TOEIC 충족",IF(R499&gt;244,"New-TEPS 충족",IF(S499&gt;73,"TOEFL 충족",IF(T499&gt;649,"JPT 충족",IF(W499&gt;56,"G-TELP 충족",IF(U1440=6,"HSK점수 충족",IF(U1440=5,"HSK점수 충족",IF(U1440=4,IF(V1440&gt;254,"HSK점수 충족","자격미달"),"자격미달")))))))),0))))</f>
        <v>TOEIC 충족</v>
      </c>
      <c r="AC499" s="21"/>
      <c r="AD499" s="3">
        <f>IF(P499="A",VLOOKUP(Q499,[1]교육_어학_경력backdata!$B$3:$C$9,2,1),IF(P499="B",VLOOKUP(Q499,[1]교육_어학_경력backdata!$G$3:$H$9,2,1),IF(P499="C",0,"오류")))</f>
        <v>12</v>
      </c>
      <c r="AE499" s="3">
        <f>IF(P499="A",VLOOKUP(R499,[1]교육_어학_경력backdata!$B$11:$C$17,2,1),IF(P499="B",VLOOKUP(R499,[1]교육_어학_경력backdata!$G$11:$H$17,2,1),IF(P499="C",0,"오류")))</f>
        <v>0</v>
      </c>
      <c r="AF499" s="3">
        <f>IF(P499="A",VLOOKUP(S499,[1]교육_어학_경력backdata!$B$19:$C$25,2,1),IF(P499="B",VLOOKUP(S499,[1]교육_어학_경력backdata!$G$19:$H$25,2,1),IF(P499="C",0,"오류")))</f>
        <v>0</v>
      </c>
      <c r="AG499" s="3">
        <f>IF(P499="A",VLOOKUP(T499,[1]교육_어학_경력backdata!$B$3:$C$9,2,1),IF(P499="B",VLOOKUP(T499,[1]교육_어학_경력backdata!$G$3:$H$9,2,1),IF(P499="C",0,"오류")))</f>
        <v>0</v>
      </c>
      <c r="AH499" s="3">
        <f>IF(P499="A",IF(U499=0,0,IF(U499=4,0,IF(U499=5,VLOOKUP(V499,[1]교육_어학_경력backdata!$B$27:$C$29,2,1),IF(U499=6,VLOOKUP(V499,[1]교육_어학_경력backdata!$B$31:$C$34,2,1))))),IF(P499="B",IF(U499=0,0,IF(U499=4,0,IF(U499=5,VLOOKUP(V499,[1]교육_어학_경력backdata!$G$27:$H$31,2,1),IF(U499=6,VLOOKUP(V499,[1]교육_어학_경력backdata!$G$33:$H$34,2,1))))),IF(CT499="C",0,"오류")))</f>
        <v>0</v>
      </c>
      <c r="AI499" s="3">
        <f>IF(P499="A",VLOOKUP(W499,[1]교육_어학_경력backdata!$B$36:$C$42,2,1),IF(P499="B",VLOOKUP(W499,[1]교육_어학_경력backdata!$G$36:$H$42,2,1),IF(P499="C",0,"오류")))</f>
        <v>0</v>
      </c>
      <c r="AJ499" s="3">
        <f>SUM(AD499:AI499)</f>
        <v>12</v>
      </c>
      <c r="AK499" s="3">
        <f>_xlfn.MAXIFS(AJ:AJ,B:B,B499)</f>
        <v>12</v>
      </c>
      <c r="AL499" s="3"/>
      <c r="AM499" s="21"/>
      <c r="AN499" s="3"/>
      <c r="AO499" s="3"/>
    </row>
    <row r="500" spans="1:41" x14ac:dyDescent="0.4">
      <c r="A500" s="4">
        <f>IF(B499=B500,A499,A499+1)</f>
        <v>463</v>
      </c>
      <c r="B500" s="4" t="s">
        <v>3914</v>
      </c>
      <c r="C500" s="4" t="s">
        <v>3913</v>
      </c>
      <c r="D500" s="4" t="s">
        <v>3044</v>
      </c>
      <c r="E500" s="4" t="s">
        <v>3043</v>
      </c>
      <c r="F500" s="4">
        <f>IF(B500=B499,F499+1,1)</f>
        <v>1</v>
      </c>
      <c r="G500" s="4" t="s">
        <v>6380</v>
      </c>
      <c r="H500" s="4" t="s">
        <v>6379</v>
      </c>
      <c r="I500" s="4" t="s">
        <v>6378</v>
      </c>
      <c r="J500" s="4" t="s">
        <v>7061</v>
      </c>
      <c r="K500" s="4"/>
      <c r="L500" s="4" t="s">
        <v>6569</v>
      </c>
      <c r="M500" s="4" t="s">
        <v>7060</v>
      </c>
      <c r="P500" s="4" t="s">
        <v>2434</v>
      </c>
      <c r="Q500" s="4">
        <f>IF(H500="TOEIC",VALUE(L500),0)</f>
        <v>910</v>
      </c>
      <c r="R500" s="4">
        <f>IF(H500="NEW TEPS",VALUE(L500),0)</f>
        <v>0</v>
      </c>
      <c r="S500" s="4">
        <f>IF(H500="TOEFL(ibt)",VALUE(L500),0)</f>
        <v>0</v>
      </c>
      <c r="T500" s="4">
        <f>IF(H500="JPT",VALUE(L500),0)</f>
        <v>0</v>
      </c>
      <c r="U500" s="4">
        <f>IF(H500="HSK",VALUE(K500),0)</f>
        <v>0</v>
      </c>
      <c r="V500" s="4">
        <f>IF(H500="HSK",VALUE(L500),0)</f>
        <v>0</v>
      </c>
      <c r="W500" s="4">
        <f>IF(H500="G-TELP Level2",VALUE(L500),0)</f>
        <v>0</v>
      </c>
      <c r="X500" s="4">
        <f>IF(P500="A",IF(Q500&gt;849,1,IF(R500&gt;335,1,IF(S500&gt;97,1,IF(T500&gt;849,1,IF(W500&gt;82,1,IF(U500=6,1,IF(U500=5,IF(V500&gt;254,1,0),0))))))),IF(P500="B",IF(Q500&gt;699,1,IF(R500&gt;263,1,IF(S500&gt;78,1,IF(T500&gt;699,1,IF(W500&gt;63,1,IF(U500=6,1,IF(U500=5,IF(V500&gt;179,1,0),0))))))),IF(P500="C",IF(Q500&gt;599,1,IF(R500&gt;226,1,IF(S500&gt;67,1,IF(T500&gt;599,1,IF(W500&gt;49,1,IF(U500=6,1,IF(U500=5,1,IF(U500=4,IF(V500&gt;209,1,0),0)))))))),IF(P500="D",IF(Q500&gt;649,1,IF(R500&gt;244,1,IF(S500&gt;73,1,IF(T500&gt;649,1,IF(W500&gt;56,1,IF(U500=6,1,IF(U500=5,1,IF(U500=4,IF(V500&gt;254,1,0),0)))))))),0))))</f>
        <v>1</v>
      </c>
      <c r="Y500" s="4">
        <f>SUMIF(B:B,B500,X:X)</f>
        <v>2</v>
      </c>
      <c r="Z500" s="4" t="str">
        <f>IF(Y500&gt;0,"어학 충족","자격미달")</f>
        <v>어학 충족</v>
      </c>
      <c r="AA500" s="4"/>
      <c r="AB500" s="4" t="str">
        <f>IF(P500="A",IF(Q500&gt;849,"TOEIC 충족",IF(R500&gt;335,"New-TEPS 충족",IF(S500&gt;97,"TOEFL 충족",IF(T500&gt;849,"JPT 충족",IF(W500&gt;82,"G-TELP 충족",IF(U500=6,"HSK점수 충족",IF(U500=5,IF(V500&gt;254,"HSK점수 충족","자격미달"),"자격미달"))))))),IF(P500="B",IF(Q500&gt;699,"TOEIC 충족",IF(R500&gt;263,"New-TEPS 충족",IF(S500&gt;78,"TOEFL 충족",IF(T500&gt;699,"JPT 충족",IF(W500&gt;63,"G-TELP 충족",IF(U500=6,"HSK점수 충족",IF(U500=5,IF(V500&gt;179,"HSK점수 충족","자격미달"),"자격미달"))))))),IF(P500="C",IF(Q500&gt;599,"TOEIC 충족",IF(R500&gt;226,"New-TEPS 충족",IF(S500&gt;67,"TOEFL 충족",IF(T500&gt;599,"JPT 충족",IF(W500&gt;49,"G-TELP 충족",IF(U500=6,"HSK점수 충족",IF(U500=5,"HSK점수 충족",IF(U500=4,IF(V500&gt;209,"HSK점수 충족","자격미달"),"자격미달")))))))),IF(P500="D",IF(Q500&gt;649,"TOEIC 충족",IF(R500&gt;244,"New-TEPS 충족",IF(S500&gt;73,"TOEFL 충족",IF(T500&gt;649,"JPT 충족",IF(W500&gt;56,"G-TELP 충족",IF(U1441=6,"HSK점수 충족",IF(U1441=5,"HSK점수 충족",IF(U1441=4,IF(V1441&gt;254,"HSK점수 충족","자격미달"),"자격미달")))))))),0))))</f>
        <v>TOEIC 충족</v>
      </c>
      <c r="AC500" s="21"/>
      <c r="AD500" s="4">
        <f>IF(P500="A",VLOOKUP(Q500,[1]교육_어학_경력backdata!$B$3:$C$9,2,1),IF(P500="B",VLOOKUP(Q500,[1]교육_어학_경력backdata!$G$3:$H$9,2,1),IF(P500="C",0,"오류")))</f>
        <v>16</v>
      </c>
      <c r="AE500" s="4">
        <f>IF(P500="A",VLOOKUP(R500,[1]교육_어학_경력backdata!$B$11:$C$17,2,1),IF(P500="B",VLOOKUP(R500,[1]교육_어학_경력backdata!$G$11:$H$17,2,1),IF(P500="C",0,"오류")))</f>
        <v>0</v>
      </c>
      <c r="AF500" s="4">
        <f>IF(P500="A",VLOOKUP(S500,[1]교육_어학_경력backdata!$B$19:$C$25,2,1),IF(P500="B",VLOOKUP(S500,[1]교육_어학_경력backdata!$G$19:$H$25,2,1),IF(P500="C",0,"오류")))</f>
        <v>0</v>
      </c>
      <c r="AG500" s="4">
        <f>IF(P500="A",VLOOKUP(T500,[1]교육_어학_경력backdata!$B$3:$C$9,2,1),IF(P500="B",VLOOKUP(T500,[1]교육_어학_경력backdata!$G$3:$H$9,2,1),IF(P500="C",0,"오류")))</f>
        <v>0</v>
      </c>
      <c r="AH500" s="4">
        <f>IF(P500="A",IF(U500=0,0,IF(U500=4,0,IF(U500=5,VLOOKUP(V500,[1]교육_어학_경력backdata!$B$27:$C$29,2,1),IF(U500=6,VLOOKUP(V500,[1]교육_어학_경력backdata!$B$31:$C$34,2,1))))),IF(P500="B",IF(U500=0,0,IF(U500=4,0,IF(U500=5,VLOOKUP(V500,[1]교육_어학_경력backdata!$G$27:$H$31,2,1),IF(U500=6,VLOOKUP(V500,[1]교육_어학_경력backdata!$G$33:$H$34,2,1))))),IF(CT500="C",0,"오류")))</f>
        <v>0</v>
      </c>
      <c r="AI500" s="4">
        <f>IF(P500="A",VLOOKUP(W500,[1]교육_어학_경력backdata!$B$36:$C$42,2,1),IF(P500="B",VLOOKUP(W500,[1]교육_어학_경력backdata!$G$36:$H$42,2,1),IF(P500="C",0,"오류")))</f>
        <v>0</v>
      </c>
      <c r="AJ500" s="4">
        <f>SUM(AD500:AI500)</f>
        <v>16</v>
      </c>
      <c r="AK500" s="4">
        <f>_xlfn.MAXIFS(AJ:AJ,B:B,B500)</f>
        <v>20</v>
      </c>
      <c r="AL500" s="4"/>
      <c r="AM500" s="21"/>
      <c r="AN500" s="4" t="s">
        <v>6404</v>
      </c>
      <c r="AO500" s="4">
        <v>10</v>
      </c>
    </row>
    <row r="501" spans="1:41" x14ac:dyDescent="0.4">
      <c r="A501" s="6">
        <f>IF(B500=B501,A500,A500+1)</f>
        <v>463</v>
      </c>
      <c r="B501" s="6" t="s">
        <v>3914</v>
      </c>
      <c r="C501" s="6" t="s">
        <v>3913</v>
      </c>
      <c r="D501" s="6" t="s">
        <v>3044</v>
      </c>
      <c r="E501" s="6" t="s">
        <v>3043</v>
      </c>
      <c r="F501" s="4">
        <f>IF(B501=B500,F500+1,1)</f>
        <v>2</v>
      </c>
      <c r="G501" s="4" t="s">
        <v>6384</v>
      </c>
      <c r="H501" s="4" t="s">
        <v>6583</v>
      </c>
      <c r="I501" s="4" t="s">
        <v>6582</v>
      </c>
      <c r="J501" s="4" t="s">
        <v>7059</v>
      </c>
      <c r="K501" s="4" t="s">
        <v>6759</v>
      </c>
      <c r="L501" s="4" t="s">
        <v>7058</v>
      </c>
      <c r="M501" s="4" t="s">
        <v>7057</v>
      </c>
      <c r="P501" s="4" t="s">
        <v>2434</v>
      </c>
      <c r="Q501" s="4">
        <f>IF(H501="TOEIC",VALUE(L501),0)</f>
        <v>0</v>
      </c>
      <c r="R501" s="4">
        <f>IF(H501="NEW TEPS",VALUE(L501),0)</f>
        <v>0</v>
      </c>
      <c r="S501" s="4">
        <f>IF(H501="TOEFL(ibt)",VALUE(L501),0)</f>
        <v>0</v>
      </c>
      <c r="T501" s="4">
        <f>IF(H501="JPT",VALUE(L501),0)</f>
        <v>0</v>
      </c>
      <c r="U501" s="4">
        <f>IF(H501="HSK",VALUE(K501),0)</f>
        <v>6</v>
      </c>
      <c r="V501" s="4">
        <f>IF(H501="HSK",VALUE(L501),0)</f>
        <v>256</v>
      </c>
      <c r="W501" s="4">
        <f>IF(H501="G-TELP Level2",VALUE(L501),0)</f>
        <v>0</v>
      </c>
      <c r="X501" s="4">
        <f>IF(P501="A",IF(Q501&gt;849,1,IF(R501&gt;335,1,IF(S501&gt;97,1,IF(T501&gt;849,1,IF(W501&gt;82,1,IF(U501=6,1,IF(U501=5,IF(V501&gt;254,1,0),0))))))),IF(P501="B",IF(Q501&gt;699,1,IF(R501&gt;263,1,IF(S501&gt;78,1,IF(T501&gt;699,1,IF(W501&gt;63,1,IF(U501=6,1,IF(U501=5,IF(V501&gt;179,1,0),0))))))),IF(P501="C",IF(Q501&gt;599,1,IF(R501&gt;226,1,IF(S501&gt;67,1,IF(T501&gt;599,1,IF(W501&gt;49,1,IF(U501=6,1,IF(U501=5,1,IF(U501=4,IF(V501&gt;209,1,0),0)))))))),IF(P501="D",IF(Q501&gt;649,1,IF(R501&gt;244,1,IF(S501&gt;73,1,IF(T501&gt;649,1,IF(W501&gt;56,1,IF(U501=6,1,IF(U501=5,1,IF(U501=4,IF(V501&gt;254,1,0),0)))))))),0))))</f>
        <v>1</v>
      </c>
      <c r="Y501" s="4">
        <f>SUMIF(B:B,B501,X:X)</f>
        <v>2</v>
      </c>
      <c r="Z501" s="4" t="str">
        <f>IF(Y501&gt;0,"어학 충족","자격미달")</f>
        <v>어학 충족</v>
      </c>
      <c r="AA501" s="4"/>
      <c r="AB501" s="4" t="str">
        <f>IF(P501="A",IF(Q501&gt;849,"TOEIC 충족",IF(R501&gt;335,"New-TEPS 충족",IF(S501&gt;97,"TOEFL 충족",IF(T501&gt;849,"JPT 충족",IF(W501&gt;82,"G-TELP 충족",IF(U501=6,"HSK점수 충족",IF(U501=5,IF(V501&gt;254,"HSK점수 충족","자격미달"),"자격미달"))))))),IF(P501="B",IF(Q501&gt;699,"TOEIC 충족",IF(R501&gt;263,"New-TEPS 충족",IF(S501&gt;78,"TOEFL 충족",IF(T501&gt;699,"JPT 충족",IF(W501&gt;63,"G-TELP 충족",IF(U501=6,"HSK점수 충족",IF(U501=5,IF(V501&gt;179,"HSK점수 충족","자격미달"),"자격미달"))))))),IF(P501="C",IF(Q501&gt;599,"TOEIC 충족",IF(R501&gt;226,"New-TEPS 충족",IF(S501&gt;67,"TOEFL 충족",IF(T501&gt;599,"JPT 충족",IF(W501&gt;49,"G-TELP 충족",IF(U501=6,"HSK점수 충족",IF(U501=5,"HSK점수 충족",IF(U501=4,IF(V501&gt;209,"HSK점수 충족","자격미달"),"자격미달")))))))),IF(P501="D",IF(Q501&gt;649,"TOEIC 충족",IF(R501&gt;244,"New-TEPS 충족",IF(S501&gt;73,"TOEFL 충족",IF(T501&gt;649,"JPT 충족",IF(W501&gt;56,"G-TELP 충족",IF(U1442=6,"HSK점수 충족",IF(U1442=5,"HSK점수 충족",IF(U1442=4,IF(V1442&gt;254,"HSK점수 충족","자격미달"),"자격미달")))))))),0))))</f>
        <v>HSK점수 충족</v>
      </c>
      <c r="AC501" s="21"/>
      <c r="AD501" s="4">
        <f>IF(P501="A",VLOOKUP(Q501,[1]교육_어학_경력backdata!$B$3:$C$9,2,1),IF(P501="B",VLOOKUP(Q501,[1]교육_어학_경력backdata!$G$3:$H$9,2,1),IF(P501="C",0,"오류")))</f>
        <v>0</v>
      </c>
      <c r="AE501" s="4">
        <f>IF(P501="A",VLOOKUP(R501,[1]교육_어학_경력backdata!$B$11:$C$17,2,1),IF(P501="B",VLOOKUP(R501,[1]교육_어학_경력backdata!$G$11:$H$17,2,1),IF(P501="C",0,"오류")))</f>
        <v>0</v>
      </c>
      <c r="AF501" s="4">
        <f>IF(P501="A",VLOOKUP(S501,[1]교육_어학_경력backdata!$B$19:$C$25,2,1),IF(P501="B",VLOOKUP(S501,[1]교육_어학_경력backdata!$G$19:$H$25,2,1),IF(P501="C",0,"오류")))</f>
        <v>0</v>
      </c>
      <c r="AG501" s="4">
        <f>IF(P501="A",VLOOKUP(T501,[1]교육_어학_경력backdata!$B$3:$C$9,2,1),IF(P501="B",VLOOKUP(T501,[1]교육_어학_경력backdata!$G$3:$H$9,2,1),IF(P501="C",0,"오류")))</f>
        <v>0</v>
      </c>
      <c r="AH501" s="4">
        <f>IF(P501="A",IF(U501=0,0,IF(U501=4,0,IF(U501=5,VLOOKUP(V501,[1]교육_어학_경력backdata!$B$27:$C$29,2,1),IF(U501=6,VLOOKUP(V501,[1]교육_어학_경력backdata!$B$31:$C$34,2,1))))),IF(P501="B",IF(U501=0,0,IF(U501=4,0,IF(U501=5,VLOOKUP(V501,[1]교육_어학_경력backdata!$G$27:$H$31,2,1),IF(U501=6,VLOOKUP(V501,[1]교육_어학_경력backdata!$G$33:$H$34,2,1))))),IF(CT501="C",0,"오류")))</f>
        <v>20</v>
      </c>
      <c r="AI501" s="4">
        <f>IF(P501="A",VLOOKUP(W501,[1]교육_어학_경력backdata!$B$36:$C$42,2,1),IF(P501="B",VLOOKUP(W501,[1]교육_어학_경력backdata!$G$36:$H$42,2,1),IF(P501="C",0,"오류")))</f>
        <v>0</v>
      </c>
      <c r="AJ501" s="4">
        <f>SUM(AD501:AI501)</f>
        <v>20</v>
      </c>
      <c r="AK501" s="4">
        <f>_xlfn.MAXIFS(AJ:AJ,B:B,B501)</f>
        <v>20</v>
      </c>
      <c r="AL501" s="4"/>
      <c r="AM501" s="21"/>
      <c r="AN501" s="4" t="s">
        <v>6404</v>
      </c>
      <c r="AO501" s="4">
        <v>10</v>
      </c>
    </row>
    <row r="502" spans="1:41" x14ac:dyDescent="0.4">
      <c r="A502" s="3">
        <f>IF(B501=B502,A501,A501+1)</f>
        <v>464</v>
      </c>
      <c r="B502" s="3" t="s">
        <v>3909</v>
      </c>
      <c r="C502" s="3" t="s">
        <v>3908</v>
      </c>
      <c r="D502" s="3" t="s">
        <v>3044</v>
      </c>
      <c r="E502" s="3" t="s">
        <v>3043</v>
      </c>
      <c r="F502" s="3">
        <f>IF(B502=B501,F501+1,1)</f>
        <v>1</v>
      </c>
      <c r="G502" s="3" t="s">
        <v>6380</v>
      </c>
      <c r="H502" s="3" t="s">
        <v>6379</v>
      </c>
      <c r="I502" s="3" t="s">
        <v>6378</v>
      </c>
      <c r="J502" s="3" t="s">
        <v>6400</v>
      </c>
      <c r="K502" s="3"/>
      <c r="L502" s="3" t="s">
        <v>6506</v>
      </c>
      <c r="M502" s="3" t="s">
        <v>7056</v>
      </c>
      <c r="P502" s="3" t="s">
        <v>2434</v>
      </c>
      <c r="Q502" s="3">
        <f>IF(H502="TOEIC",VALUE(L502),0)</f>
        <v>930</v>
      </c>
      <c r="R502" s="3">
        <f>IF(H502="NEW TEPS",VALUE(L502),0)</f>
        <v>0</v>
      </c>
      <c r="S502" s="3">
        <f>IF(H502="TOEFL(ibt)",VALUE(L502),0)</f>
        <v>0</v>
      </c>
      <c r="T502" s="3">
        <f>IF(H502="JPT",VALUE(L502),0)</f>
        <v>0</v>
      </c>
      <c r="U502" s="3">
        <f>IF(H502="HSK",VALUE(K502),0)</f>
        <v>0</v>
      </c>
      <c r="V502" s="3">
        <f>IF(H502="HSK",VALUE(L502),0)</f>
        <v>0</v>
      </c>
      <c r="W502" s="3">
        <f>IF(H502="G-TELP Level2",VALUE(L502),0)</f>
        <v>0</v>
      </c>
      <c r="X502" s="3">
        <f>IF(P502="A",IF(Q502&gt;849,1,IF(R502&gt;335,1,IF(S502&gt;97,1,IF(T502&gt;849,1,IF(W502&gt;82,1,IF(U502=6,1,IF(U502=5,IF(V502&gt;254,1,0),0))))))),IF(P502="B",IF(Q502&gt;699,1,IF(R502&gt;263,1,IF(S502&gt;78,1,IF(T502&gt;699,1,IF(W502&gt;63,1,IF(U502=6,1,IF(U502=5,IF(V502&gt;179,1,0),0))))))),IF(P502="C",IF(Q502&gt;599,1,IF(R502&gt;226,1,IF(S502&gt;67,1,IF(T502&gt;599,1,IF(W502&gt;49,1,IF(U502=6,1,IF(U502=5,1,IF(U502=4,IF(V502&gt;209,1,0),0)))))))),IF(P502="D",IF(Q502&gt;649,1,IF(R502&gt;244,1,IF(S502&gt;73,1,IF(T502&gt;649,1,IF(W502&gt;56,1,IF(U502=6,1,IF(U502=5,1,IF(U502=4,IF(V502&gt;254,1,0),0)))))))),0))))</f>
        <v>1</v>
      </c>
      <c r="Y502" s="3">
        <f>SUMIF(B:B,B502,X:X)</f>
        <v>1</v>
      </c>
      <c r="Z502" s="3" t="str">
        <f>IF(Y502&gt;0,"어학 충족","자격미달")</f>
        <v>어학 충족</v>
      </c>
      <c r="AA502" s="3"/>
      <c r="AB502" s="3" t="str">
        <f>IF(P502="A",IF(Q502&gt;849,"TOEIC 충족",IF(R502&gt;335,"New-TEPS 충족",IF(S502&gt;97,"TOEFL 충족",IF(T502&gt;849,"JPT 충족",IF(W502&gt;82,"G-TELP 충족",IF(U502=6,"HSK점수 충족",IF(U502=5,IF(V502&gt;254,"HSK점수 충족","자격미달"),"자격미달"))))))),IF(P502="B",IF(Q502&gt;699,"TOEIC 충족",IF(R502&gt;263,"New-TEPS 충족",IF(S502&gt;78,"TOEFL 충족",IF(T502&gt;699,"JPT 충족",IF(W502&gt;63,"G-TELP 충족",IF(U502=6,"HSK점수 충족",IF(U502=5,IF(V502&gt;179,"HSK점수 충족","자격미달"),"자격미달"))))))),IF(P502="C",IF(Q502&gt;599,"TOEIC 충족",IF(R502&gt;226,"New-TEPS 충족",IF(S502&gt;67,"TOEFL 충족",IF(T502&gt;599,"JPT 충족",IF(W502&gt;49,"G-TELP 충족",IF(U502=6,"HSK점수 충족",IF(U502=5,"HSK점수 충족",IF(U502=4,IF(V502&gt;209,"HSK점수 충족","자격미달"),"자격미달")))))))),IF(P502="D",IF(Q502&gt;649,"TOEIC 충족",IF(R502&gt;244,"New-TEPS 충족",IF(S502&gt;73,"TOEFL 충족",IF(T502&gt;649,"JPT 충족",IF(W502&gt;56,"G-TELP 충족",IF(U1443=6,"HSK점수 충족",IF(U1443=5,"HSK점수 충족",IF(U1443=4,IF(V1443&gt;254,"HSK점수 충족","자격미달"),"자격미달")))))))),0))))</f>
        <v>TOEIC 충족</v>
      </c>
      <c r="AC502" s="21"/>
      <c r="AD502" s="3">
        <f>IF(P502="A",VLOOKUP(Q502,[1]교육_어학_경력backdata!$B$3:$C$9,2,1),IF(P502="B",VLOOKUP(Q502,[1]교육_어학_경력backdata!$G$3:$H$9,2,1),IF(P502="C",0,"오류")))</f>
        <v>18</v>
      </c>
      <c r="AE502" s="3">
        <f>IF(P502="A",VLOOKUP(R502,[1]교육_어학_경력backdata!$B$11:$C$17,2,1),IF(P502="B",VLOOKUP(R502,[1]교육_어학_경력backdata!$G$11:$H$17,2,1),IF(P502="C",0,"오류")))</f>
        <v>0</v>
      </c>
      <c r="AF502" s="3">
        <f>IF(P502="A",VLOOKUP(S502,[1]교육_어학_경력backdata!$B$19:$C$25,2,1),IF(P502="B",VLOOKUP(S502,[1]교육_어학_경력backdata!$G$19:$H$25,2,1),IF(P502="C",0,"오류")))</f>
        <v>0</v>
      </c>
      <c r="AG502" s="3">
        <f>IF(P502="A",VLOOKUP(T502,[1]교육_어학_경력backdata!$B$3:$C$9,2,1),IF(P502="B",VLOOKUP(T502,[1]교육_어학_경력backdata!$G$3:$H$9,2,1),IF(P502="C",0,"오류")))</f>
        <v>0</v>
      </c>
      <c r="AH502" s="3">
        <f>IF(P502="A",IF(U502=0,0,IF(U502=4,0,IF(U502=5,VLOOKUP(V502,[1]교육_어학_경력backdata!$B$27:$C$29,2,1),IF(U502=6,VLOOKUP(V502,[1]교육_어학_경력backdata!$B$31:$C$34,2,1))))),IF(P502="B",IF(U502=0,0,IF(U502=4,0,IF(U502=5,VLOOKUP(V502,[1]교육_어학_경력backdata!$G$27:$H$31,2,1),IF(U502=6,VLOOKUP(V502,[1]교육_어학_경력backdata!$G$33:$H$34,2,1))))),IF(CT502="C",0,"오류")))</f>
        <v>0</v>
      </c>
      <c r="AI502" s="3">
        <f>IF(P502="A",VLOOKUP(W502,[1]교육_어학_경력backdata!$B$36:$C$42,2,1),IF(P502="B",VLOOKUP(W502,[1]교육_어학_경력backdata!$G$36:$H$42,2,1),IF(P502="C",0,"오류")))</f>
        <v>0</v>
      </c>
      <c r="AJ502" s="3">
        <f>SUM(AD502:AI502)</f>
        <v>18</v>
      </c>
      <c r="AK502" s="3">
        <f>_xlfn.MAXIFS(AJ:AJ,B:B,B502)</f>
        <v>18</v>
      </c>
      <c r="AL502" s="3"/>
      <c r="AM502" s="21"/>
      <c r="AN502" s="3"/>
      <c r="AO502" s="3"/>
    </row>
    <row r="503" spans="1:41" x14ac:dyDescent="0.4">
      <c r="A503" s="4">
        <f>IF(B502=B503,A502,A502+1)</f>
        <v>465</v>
      </c>
      <c r="B503" s="4" t="s">
        <v>3906</v>
      </c>
      <c r="C503" s="4" t="s">
        <v>3905</v>
      </c>
      <c r="D503" s="4" t="s">
        <v>3044</v>
      </c>
      <c r="E503" s="4" t="s">
        <v>3043</v>
      </c>
      <c r="F503" s="4">
        <f>IF(B503=B502,F502+1,1)</f>
        <v>1</v>
      </c>
      <c r="G503" s="4" t="s">
        <v>6380</v>
      </c>
      <c r="H503" s="4" t="s">
        <v>6379</v>
      </c>
      <c r="I503" s="4" t="s">
        <v>6378</v>
      </c>
      <c r="J503" s="4" t="s">
        <v>6469</v>
      </c>
      <c r="K503" s="4"/>
      <c r="L503" s="4" t="s">
        <v>6454</v>
      </c>
      <c r="M503" s="4" t="s">
        <v>7055</v>
      </c>
      <c r="P503" s="4" t="s">
        <v>2434</v>
      </c>
      <c r="Q503" s="4">
        <f>IF(H503="TOEIC",VALUE(L503),0)</f>
        <v>895</v>
      </c>
      <c r="R503" s="4">
        <f>IF(H503="NEW TEPS",VALUE(L503),0)</f>
        <v>0</v>
      </c>
      <c r="S503" s="4">
        <f>IF(H503="TOEFL(ibt)",VALUE(L503),0)</f>
        <v>0</v>
      </c>
      <c r="T503" s="4">
        <f>IF(H503="JPT",VALUE(L503),0)</f>
        <v>0</v>
      </c>
      <c r="U503" s="4">
        <f>IF(H503="HSK",VALUE(K503),0)</f>
        <v>0</v>
      </c>
      <c r="V503" s="4">
        <f>IF(H503="HSK",VALUE(L503),0)</f>
        <v>0</v>
      </c>
      <c r="W503" s="4">
        <f>IF(H503="G-TELP Level2",VALUE(L503),0)</f>
        <v>0</v>
      </c>
      <c r="X503" s="4">
        <f>IF(P503="A",IF(Q503&gt;849,1,IF(R503&gt;335,1,IF(S503&gt;97,1,IF(T503&gt;849,1,IF(W503&gt;82,1,IF(U503=6,1,IF(U503=5,IF(V503&gt;254,1,0),0))))))),IF(P503="B",IF(Q503&gt;699,1,IF(R503&gt;263,1,IF(S503&gt;78,1,IF(T503&gt;699,1,IF(W503&gt;63,1,IF(U503=6,1,IF(U503=5,IF(V503&gt;179,1,0),0))))))),IF(P503="C",IF(Q503&gt;599,1,IF(R503&gt;226,1,IF(S503&gt;67,1,IF(T503&gt;599,1,IF(W503&gt;49,1,IF(U503=6,1,IF(U503=5,1,IF(U503=4,IF(V503&gt;209,1,0),0)))))))),IF(P503="D",IF(Q503&gt;649,1,IF(R503&gt;244,1,IF(S503&gt;73,1,IF(T503&gt;649,1,IF(W503&gt;56,1,IF(U503=6,1,IF(U503=5,1,IF(U503=4,IF(V503&gt;254,1,0),0)))))))),0))))</f>
        <v>1</v>
      </c>
      <c r="Y503" s="4">
        <f>SUMIF(B:B,B503,X:X)</f>
        <v>1</v>
      </c>
      <c r="Z503" s="4" t="str">
        <f>IF(Y503&gt;0,"어학 충족","자격미달")</f>
        <v>어학 충족</v>
      </c>
      <c r="AA503" s="4"/>
      <c r="AB503" s="4" t="str">
        <f>IF(P503="A",IF(Q503&gt;849,"TOEIC 충족",IF(R503&gt;335,"New-TEPS 충족",IF(S503&gt;97,"TOEFL 충족",IF(T503&gt;849,"JPT 충족",IF(W503&gt;82,"G-TELP 충족",IF(U503=6,"HSK점수 충족",IF(U503=5,IF(V503&gt;254,"HSK점수 충족","자격미달"),"자격미달"))))))),IF(P503="B",IF(Q503&gt;699,"TOEIC 충족",IF(R503&gt;263,"New-TEPS 충족",IF(S503&gt;78,"TOEFL 충족",IF(T503&gt;699,"JPT 충족",IF(W503&gt;63,"G-TELP 충족",IF(U503=6,"HSK점수 충족",IF(U503=5,IF(V503&gt;179,"HSK점수 충족","자격미달"),"자격미달"))))))),IF(P503="C",IF(Q503&gt;599,"TOEIC 충족",IF(R503&gt;226,"New-TEPS 충족",IF(S503&gt;67,"TOEFL 충족",IF(T503&gt;599,"JPT 충족",IF(W503&gt;49,"G-TELP 충족",IF(U503=6,"HSK점수 충족",IF(U503=5,"HSK점수 충족",IF(U503=4,IF(V503&gt;209,"HSK점수 충족","자격미달"),"자격미달")))))))),IF(P503="D",IF(Q503&gt;649,"TOEIC 충족",IF(R503&gt;244,"New-TEPS 충족",IF(S503&gt;73,"TOEFL 충족",IF(T503&gt;649,"JPT 충족",IF(W503&gt;56,"G-TELP 충족",IF(U1444=6,"HSK점수 충족",IF(U1444=5,"HSK점수 충족",IF(U1444=4,IF(V1444&gt;254,"HSK점수 충족","자격미달"),"자격미달")))))))),0))))</f>
        <v>TOEIC 충족</v>
      </c>
      <c r="AC503" s="21"/>
      <c r="AD503" s="4">
        <f>IF(P503="A",VLOOKUP(Q503,[1]교육_어학_경력backdata!$B$3:$C$9,2,1),IF(P503="B",VLOOKUP(Q503,[1]교육_어학_경력backdata!$G$3:$H$9,2,1),IF(P503="C",0,"오류")))</f>
        <v>14</v>
      </c>
      <c r="AE503" s="4">
        <f>IF(P503="A",VLOOKUP(R503,[1]교육_어학_경력backdata!$B$11:$C$17,2,1),IF(P503="B",VLOOKUP(R503,[1]교육_어학_경력backdata!$G$11:$H$17,2,1),IF(P503="C",0,"오류")))</f>
        <v>0</v>
      </c>
      <c r="AF503" s="4">
        <f>IF(P503="A",VLOOKUP(S503,[1]교육_어학_경력backdata!$B$19:$C$25,2,1),IF(P503="B",VLOOKUP(S503,[1]교육_어학_경력backdata!$G$19:$H$25,2,1),IF(P503="C",0,"오류")))</f>
        <v>0</v>
      </c>
      <c r="AG503" s="4">
        <f>IF(P503="A",VLOOKUP(T503,[1]교육_어학_경력backdata!$B$3:$C$9,2,1),IF(P503="B",VLOOKUP(T503,[1]교육_어학_경력backdata!$G$3:$H$9,2,1),IF(P503="C",0,"오류")))</f>
        <v>0</v>
      </c>
      <c r="AH503" s="4">
        <f>IF(P503="A",IF(U503=0,0,IF(U503=4,0,IF(U503=5,VLOOKUP(V503,[1]교육_어학_경력backdata!$B$27:$C$29,2,1),IF(U503=6,VLOOKUP(V503,[1]교육_어학_경력backdata!$B$31:$C$34,2,1))))),IF(P503="B",IF(U503=0,0,IF(U503=4,0,IF(U503=5,VLOOKUP(V503,[1]교육_어학_경력backdata!$G$27:$H$31,2,1),IF(U503=6,VLOOKUP(V503,[1]교육_어학_경력backdata!$G$33:$H$34,2,1))))),IF(CT503="C",0,"오류")))</f>
        <v>0</v>
      </c>
      <c r="AI503" s="4">
        <f>IF(P503="A",VLOOKUP(W503,[1]교육_어학_경력backdata!$B$36:$C$42,2,1),IF(P503="B",VLOOKUP(W503,[1]교육_어학_경력backdata!$G$36:$H$42,2,1),IF(P503="C",0,"오류")))</f>
        <v>0</v>
      </c>
      <c r="AJ503" s="4">
        <f>SUM(AD503:AI503)</f>
        <v>14</v>
      </c>
      <c r="AK503" s="4">
        <f>_xlfn.MAXIFS(AJ:AJ,B:B,B503)</f>
        <v>14</v>
      </c>
      <c r="AL503" s="4"/>
      <c r="AM503" s="21"/>
      <c r="AN503" s="4"/>
      <c r="AO503" s="4"/>
    </row>
    <row r="504" spans="1:41" x14ac:dyDescent="0.4">
      <c r="A504" s="3">
        <f>IF(B503=B504,A503,A503+1)</f>
        <v>466</v>
      </c>
      <c r="B504" s="3" t="s">
        <v>3903</v>
      </c>
      <c r="C504" s="3" t="s">
        <v>3902</v>
      </c>
      <c r="D504" s="3" t="s">
        <v>3044</v>
      </c>
      <c r="E504" s="3" t="s">
        <v>3043</v>
      </c>
      <c r="F504" s="3">
        <f>IF(B504=B503,F503+1,1)</f>
        <v>1</v>
      </c>
      <c r="G504" s="3" t="s">
        <v>6384</v>
      </c>
      <c r="H504" s="3" t="s">
        <v>6379</v>
      </c>
      <c r="I504" s="3" t="s">
        <v>6378</v>
      </c>
      <c r="J504" s="3" t="s">
        <v>6387</v>
      </c>
      <c r="K504" s="3"/>
      <c r="L504" s="3" t="s">
        <v>6454</v>
      </c>
      <c r="M504" s="3" t="s">
        <v>7054</v>
      </c>
      <c r="P504" s="3" t="s">
        <v>2434</v>
      </c>
      <c r="Q504" s="3">
        <f>IF(H504="TOEIC",VALUE(L504),0)</f>
        <v>895</v>
      </c>
      <c r="R504" s="3">
        <f>IF(H504="NEW TEPS",VALUE(L504),0)</f>
        <v>0</v>
      </c>
      <c r="S504" s="3">
        <f>IF(H504="TOEFL(ibt)",VALUE(L504),0)</f>
        <v>0</v>
      </c>
      <c r="T504" s="3">
        <f>IF(H504="JPT",VALUE(L504),0)</f>
        <v>0</v>
      </c>
      <c r="U504" s="3">
        <f>IF(H504="HSK",VALUE(K504),0)</f>
        <v>0</v>
      </c>
      <c r="V504" s="3">
        <f>IF(H504="HSK",VALUE(L504),0)</f>
        <v>0</v>
      </c>
      <c r="W504" s="3">
        <f>IF(H504="G-TELP Level2",VALUE(L504),0)</f>
        <v>0</v>
      </c>
      <c r="X504" s="3">
        <f>IF(P504="A",IF(Q504&gt;849,1,IF(R504&gt;335,1,IF(S504&gt;97,1,IF(T504&gt;849,1,IF(W504&gt;82,1,IF(U504=6,1,IF(U504=5,IF(V504&gt;254,1,0),0))))))),IF(P504="B",IF(Q504&gt;699,1,IF(R504&gt;263,1,IF(S504&gt;78,1,IF(T504&gt;699,1,IF(W504&gt;63,1,IF(U504=6,1,IF(U504=5,IF(V504&gt;179,1,0),0))))))),IF(P504="C",IF(Q504&gt;599,1,IF(R504&gt;226,1,IF(S504&gt;67,1,IF(T504&gt;599,1,IF(W504&gt;49,1,IF(U504=6,1,IF(U504=5,1,IF(U504=4,IF(V504&gt;209,1,0),0)))))))),IF(P504="D",IF(Q504&gt;649,1,IF(R504&gt;244,1,IF(S504&gt;73,1,IF(T504&gt;649,1,IF(W504&gt;56,1,IF(U504=6,1,IF(U504=5,1,IF(U504=4,IF(V504&gt;254,1,0),0)))))))),0))))</f>
        <v>1</v>
      </c>
      <c r="Y504" s="3">
        <f>SUMIF(B:B,B504,X:X)</f>
        <v>1</v>
      </c>
      <c r="Z504" s="3" t="str">
        <f>IF(Y504&gt;0,"어학 충족","자격미달")</f>
        <v>어학 충족</v>
      </c>
      <c r="AA504" s="3"/>
      <c r="AB504" s="3" t="str">
        <f>IF(P504="A",IF(Q504&gt;849,"TOEIC 충족",IF(R504&gt;335,"New-TEPS 충족",IF(S504&gt;97,"TOEFL 충족",IF(T504&gt;849,"JPT 충족",IF(W504&gt;82,"G-TELP 충족",IF(U504=6,"HSK점수 충족",IF(U504=5,IF(V504&gt;254,"HSK점수 충족","자격미달"),"자격미달"))))))),IF(P504="B",IF(Q504&gt;699,"TOEIC 충족",IF(R504&gt;263,"New-TEPS 충족",IF(S504&gt;78,"TOEFL 충족",IF(T504&gt;699,"JPT 충족",IF(W504&gt;63,"G-TELP 충족",IF(U504=6,"HSK점수 충족",IF(U504=5,IF(V504&gt;179,"HSK점수 충족","자격미달"),"자격미달"))))))),IF(P504="C",IF(Q504&gt;599,"TOEIC 충족",IF(R504&gt;226,"New-TEPS 충족",IF(S504&gt;67,"TOEFL 충족",IF(T504&gt;599,"JPT 충족",IF(W504&gt;49,"G-TELP 충족",IF(U504=6,"HSK점수 충족",IF(U504=5,"HSK점수 충족",IF(U504=4,IF(V504&gt;209,"HSK점수 충족","자격미달"),"자격미달")))))))),IF(P504="D",IF(Q504&gt;649,"TOEIC 충족",IF(R504&gt;244,"New-TEPS 충족",IF(S504&gt;73,"TOEFL 충족",IF(T504&gt;649,"JPT 충족",IF(W504&gt;56,"G-TELP 충족",IF(U1445=6,"HSK점수 충족",IF(U1445=5,"HSK점수 충족",IF(U1445=4,IF(V1445&gt;254,"HSK점수 충족","자격미달"),"자격미달")))))))),0))))</f>
        <v>TOEIC 충족</v>
      </c>
      <c r="AC504" s="21"/>
      <c r="AD504" s="3">
        <f>IF(P504="A",VLOOKUP(Q504,[1]교육_어학_경력backdata!$B$3:$C$9,2,1),IF(P504="B",VLOOKUP(Q504,[1]교육_어학_경력backdata!$G$3:$H$9,2,1),IF(P504="C",0,"오류")))</f>
        <v>14</v>
      </c>
      <c r="AE504" s="3">
        <f>IF(P504="A",VLOOKUP(R504,[1]교육_어학_경력backdata!$B$11:$C$17,2,1),IF(P504="B",VLOOKUP(R504,[1]교육_어학_경력backdata!$G$11:$H$17,2,1),IF(P504="C",0,"오류")))</f>
        <v>0</v>
      </c>
      <c r="AF504" s="3">
        <f>IF(P504="A",VLOOKUP(S504,[1]교육_어학_경력backdata!$B$19:$C$25,2,1),IF(P504="B",VLOOKUP(S504,[1]교육_어학_경력backdata!$G$19:$H$25,2,1),IF(P504="C",0,"오류")))</f>
        <v>0</v>
      </c>
      <c r="AG504" s="3">
        <f>IF(P504="A",VLOOKUP(T504,[1]교육_어학_경력backdata!$B$3:$C$9,2,1),IF(P504="B",VLOOKUP(T504,[1]교육_어학_경력backdata!$G$3:$H$9,2,1),IF(P504="C",0,"오류")))</f>
        <v>0</v>
      </c>
      <c r="AH504" s="3">
        <f>IF(P504="A",IF(U504=0,0,IF(U504=4,0,IF(U504=5,VLOOKUP(V504,[1]교육_어학_경력backdata!$B$27:$C$29,2,1),IF(U504=6,VLOOKUP(V504,[1]교육_어학_경력backdata!$B$31:$C$34,2,1))))),IF(P504="B",IF(U504=0,0,IF(U504=4,0,IF(U504=5,VLOOKUP(V504,[1]교육_어학_경력backdata!$G$27:$H$31,2,1),IF(U504=6,VLOOKUP(V504,[1]교육_어학_경력backdata!$G$33:$H$34,2,1))))),IF(CT504="C",0,"오류")))</f>
        <v>0</v>
      </c>
      <c r="AI504" s="3">
        <f>IF(P504="A",VLOOKUP(W504,[1]교육_어학_경력backdata!$B$36:$C$42,2,1),IF(P504="B",VLOOKUP(W504,[1]교육_어학_경력backdata!$G$36:$H$42,2,1),IF(P504="C",0,"오류")))</f>
        <v>0</v>
      </c>
      <c r="AJ504" s="3">
        <f>SUM(AD504:AI504)</f>
        <v>14</v>
      </c>
      <c r="AK504" s="3">
        <f>_xlfn.MAXIFS(AJ:AJ,B:B,B504)</f>
        <v>14</v>
      </c>
      <c r="AL504" s="3"/>
      <c r="AM504" s="21"/>
      <c r="AN504" s="3"/>
      <c r="AO504" s="3"/>
    </row>
    <row r="505" spans="1:41" x14ac:dyDescent="0.4">
      <c r="A505" s="4">
        <f>IF(B504=B505,A504,A504+1)</f>
        <v>467</v>
      </c>
      <c r="B505" s="4" t="s">
        <v>3898</v>
      </c>
      <c r="C505" s="4" t="s">
        <v>3897</v>
      </c>
      <c r="D505" s="4" t="s">
        <v>3044</v>
      </c>
      <c r="E505" s="4" t="s">
        <v>3043</v>
      </c>
      <c r="F505" s="4">
        <f>IF(B505=B504,F504+1,1)</f>
        <v>1</v>
      </c>
      <c r="G505" s="4" t="s">
        <v>6380</v>
      </c>
      <c r="H505" s="4" t="s">
        <v>6379</v>
      </c>
      <c r="I505" s="4" t="s">
        <v>6378</v>
      </c>
      <c r="J505" s="4" t="s">
        <v>6826</v>
      </c>
      <c r="K505" s="4"/>
      <c r="L505" s="4" t="s">
        <v>6604</v>
      </c>
      <c r="M505" s="4" t="s">
        <v>7053</v>
      </c>
      <c r="P505" s="4" t="s">
        <v>2434</v>
      </c>
      <c r="Q505" s="4">
        <f>IF(H505="TOEIC",VALUE(L505),0)</f>
        <v>985</v>
      </c>
      <c r="R505" s="4">
        <f>IF(H505="NEW TEPS",VALUE(L505),0)</f>
        <v>0</v>
      </c>
      <c r="S505" s="4">
        <f>IF(H505="TOEFL(ibt)",VALUE(L505),0)</f>
        <v>0</v>
      </c>
      <c r="T505" s="4">
        <f>IF(H505="JPT",VALUE(L505),0)</f>
        <v>0</v>
      </c>
      <c r="U505" s="4">
        <f>IF(H505="HSK",VALUE(K505),0)</f>
        <v>0</v>
      </c>
      <c r="V505" s="4">
        <f>IF(H505="HSK",VALUE(L505),0)</f>
        <v>0</v>
      </c>
      <c r="W505" s="4">
        <f>IF(H505="G-TELP Level2",VALUE(L505),0)</f>
        <v>0</v>
      </c>
      <c r="X505" s="4">
        <f>IF(P505="A",IF(Q505&gt;849,1,IF(R505&gt;335,1,IF(S505&gt;97,1,IF(T505&gt;849,1,IF(W505&gt;82,1,IF(U505=6,1,IF(U505=5,IF(V505&gt;254,1,0),0))))))),IF(P505="B",IF(Q505&gt;699,1,IF(R505&gt;263,1,IF(S505&gt;78,1,IF(T505&gt;699,1,IF(W505&gt;63,1,IF(U505=6,1,IF(U505=5,IF(V505&gt;179,1,0),0))))))),IF(P505="C",IF(Q505&gt;599,1,IF(R505&gt;226,1,IF(S505&gt;67,1,IF(T505&gt;599,1,IF(W505&gt;49,1,IF(U505=6,1,IF(U505=5,1,IF(U505=4,IF(V505&gt;209,1,0),0)))))))),IF(P505="D",IF(Q505&gt;649,1,IF(R505&gt;244,1,IF(S505&gt;73,1,IF(T505&gt;649,1,IF(W505&gt;56,1,IF(U505=6,1,IF(U505=5,1,IF(U505=4,IF(V505&gt;254,1,0),0)))))))),0))))</f>
        <v>1</v>
      </c>
      <c r="Y505" s="4">
        <f>SUMIF(B:B,B505,X:X)</f>
        <v>1</v>
      </c>
      <c r="Z505" s="4" t="str">
        <f>IF(Y505&gt;0,"어학 충족","자격미달")</f>
        <v>어학 충족</v>
      </c>
      <c r="AA505" s="4"/>
      <c r="AB505" s="4" t="str">
        <f>IF(P505="A",IF(Q505&gt;849,"TOEIC 충족",IF(R505&gt;335,"New-TEPS 충족",IF(S505&gt;97,"TOEFL 충족",IF(T505&gt;849,"JPT 충족",IF(W505&gt;82,"G-TELP 충족",IF(U505=6,"HSK점수 충족",IF(U505=5,IF(V505&gt;254,"HSK점수 충족","자격미달"),"자격미달"))))))),IF(P505="B",IF(Q505&gt;699,"TOEIC 충족",IF(R505&gt;263,"New-TEPS 충족",IF(S505&gt;78,"TOEFL 충족",IF(T505&gt;699,"JPT 충족",IF(W505&gt;63,"G-TELP 충족",IF(U505=6,"HSK점수 충족",IF(U505=5,IF(V505&gt;179,"HSK점수 충족","자격미달"),"자격미달"))))))),IF(P505="C",IF(Q505&gt;599,"TOEIC 충족",IF(R505&gt;226,"New-TEPS 충족",IF(S505&gt;67,"TOEFL 충족",IF(T505&gt;599,"JPT 충족",IF(W505&gt;49,"G-TELP 충족",IF(U505=6,"HSK점수 충족",IF(U505=5,"HSK점수 충족",IF(U505=4,IF(V505&gt;209,"HSK점수 충족","자격미달"),"자격미달")))))))),IF(P505="D",IF(Q505&gt;649,"TOEIC 충족",IF(R505&gt;244,"New-TEPS 충족",IF(S505&gt;73,"TOEFL 충족",IF(T505&gt;649,"JPT 충족",IF(W505&gt;56,"G-TELP 충족",IF(U1446=6,"HSK점수 충족",IF(U1446=5,"HSK점수 충족",IF(U1446=4,IF(V1446&gt;254,"HSK점수 충족","자격미달"),"자격미달")))))))),0))))</f>
        <v>TOEIC 충족</v>
      </c>
      <c r="AC505" s="21"/>
      <c r="AD505" s="4">
        <f>IF(P505="A",VLOOKUP(Q505,[1]교육_어학_경력backdata!$B$3:$C$9,2,1),IF(P505="B",VLOOKUP(Q505,[1]교육_어학_경력backdata!$G$3:$H$9,2,1),IF(P505="C",0,"오류")))</f>
        <v>20</v>
      </c>
      <c r="AE505" s="4">
        <f>IF(P505="A",VLOOKUP(R505,[1]교육_어학_경력backdata!$B$11:$C$17,2,1),IF(P505="B",VLOOKUP(R505,[1]교육_어학_경력backdata!$G$11:$H$17,2,1),IF(P505="C",0,"오류")))</f>
        <v>0</v>
      </c>
      <c r="AF505" s="4">
        <f>IF(P505="A",VLOOKUP(S505,[1]교육_어학_경력backdata!$B$19:$C$25,2,1),IF(P505="B",VLOOKUP(S505,[1]교육_어학_경력backdata!$G$19:$H$25,2,1),IF(P505="C",0,"오류")))</f>
        <v>0</v>
      </c>
      <c r="AG505" s="4">
        <f>IF(P505="A",VLOOKUP(T505,[1]교육_어학_경력backdata!$B$3:$C$9,2,1),IF(P505="B",VLOOKUP(T505,[1]교육_어학_경력backdata!$G$3:$H$9,2,1),IF(P505="C",0,"오류")))</f>
        <v>0</v>
      </c>
      <c r="AH505" s="4">
        <f>IF(P505="A",IF(U505=0,0,IF(U505=4,0,IF(U505=5,VLOOKUP(V505,[1]교육_어학_경력backdata!$B$27:$C$29,2,1),IF(U505=6,VLOOKUP(V505,[1]교육_어학_경력backdata!$B$31:$C$34,2,1))))),IF(P505="B",IF(U505=0,0,IF(U505=4,0,IF(U505=5,VLOOKUP(V505,[1]교육_어학_경력backdata!$G$27:$H$31,2,1),IF(U505=6,VLOOKUP(V505,[1]교육_어학_경력backdata!$G$33:$H$34,2,1))))),IF(CT505="C",0,"오류")))</f>
        <v>0</v>
      </c>
      <c r="AI505" s="4">
        <f>IF(P505="A",VLOOKUP(W505,[1]교육_어학_경력backdata!$B$36:$C$42,2,1),IF(P505="B",VLOOKUP(W505,[1]교육_어학_경력backdata!$G$36:$H$42,2,1),IF(P505="C",0,"오류")))</f>
        <v>0</v>
      </c>
      <c r="AJ505" s="4">
        <f>SUM(AD505:AI505)</f>
        <v>20</v>
      </c>
      <c r="AK505" s="4">
        <f>_xlfn.MAXIFS(AJ:AJ,B:B,B505)</f>
        <v>20</v>
      </c>
      <c r="AL505" s="4"/>
      <c r="AM505" s="21"/>
      <c r="AN505" s="4"/>
      <c r="AO505" s="4"/>
    </row>
    <row r="506" spans="1:41" x14ac:dyDescent="0.4">
      <c r="A506" s="3">
        <f>IF(B505=B506,A505,A505+1)</f>
        <v>468</v>
      </c>
      <c r="B506" s="3" t="s">
        <v>3894</v>
      </c>
      <c r="C506" s="3" t="s">
        <v>3893</v>
      </c>
      <c r="D506" s="3" t="s">
        <v>3044</v>
      </c>
      <c r="E506" s="3" t="s">
        <v>3043</v>
      </c>
      <c r="F506" s="3">
        <f>IF(B506=B505,F505+1,1)</f>
        <v>1</v>
      </c>
      <c r="G506" s="3" t="s">
        <v>6380</v>
      </c>
      <c r="H506" s="3" t="s">
        <v>6379</v>
      </c>
      <c r="I506" s="3" t="s">
        <v>6378</v>
      </c>
      <c r="J506" s="3" t="s">
        <v>6428</v>
      </c>
      <c r="K506" s="3"/>
      <c r="L506" s="3" t="s">
        <v>6413</v>
      </c>
      <c r="M506" s="3" t="s">
        <v>7052</v>
      </c>
      <c r="P506" s="3" t="s">
        <v>2434</v>
      </c>
      <c r="Q506" s="3">
        <f>IF(H506="TOEIC",VALUE(L506),0)</f>
        <v>880</v>
      </c>
      <c r="R506" s="3">
        <f>IF(H506="NEW TEPS",VALUE(L506),0)</f>
        <v>0</v>
      </c>
      <c r="S506" s="3">
        <f>IF(H506="TOEFL(ibt)",VALUE(L506),0)</f>
        <v>0</v>
      </c>
      <c r="T506" s="3">
        <f>IF(H506="JPT",VALUE(L506),0)</f>
        <v>0</v>
      </c>
      <c r="U506" s="3">
        <f>IF(H506="HSK",VALUE(K506),0)</f>
        <v>0</v>
      </c>
      <c r="V506" s="3">
        <f>IF(H506="HSK",VALUE(L506),0)</f>
        <v>0</v>
      </c>
      <c r="W506" s="3">
        <f>IF(H506="G-TELP Level2",VALUE(L506),0)</f>
        <v>0</v>
      </c>
      <c r="X506" s="3">
        <f>IF(P506="A",IF(Q506&gt;849,1,IF(R506&gt;335,1,IF(S506&gt;97,1,IF(T506&gt;849,1,IF(W506&gt;82,1,IF(U506=6,1,IF(U506=5,IF(V506&gt;254,1,0),0))))))),IF(P506="B",IF(Q506&gt;699,1,IF(R506&gt;263,1,IF(S506&gt;78,1,IF(T506&gt;699,1,IF(W506&gt;63,1,IF(U506=6,1,IF(U506=5,IF(V506&gt;179,1,0),0))))))),IF(P506="C",IF(Q506&gt;599,1,IF(R506&gt;226,1,IF(S506&gt;67,1,IF(T506&gt;599,1,IF(W506&gt;49,1,IF(U506=6,1,IF(U506=5,1,IF(U506=4,IF(V506&gt;209,1,0),0)))))))),IF(P506="D",IF(Q506&gt;649,1,IF(R506&gt;244,1,IF(S506&gt;73,1,IF(T506&gt;649,1,IF(W506&gt;56,1,IF(U506=6,1,IF(U506=5,1,IF(U506=4,IF(V506&gt;254,1,0),0)))))))),0))))</f>
        <v>1</v>
      </c>
      <c r="Y506" s="3">
        <f>SUMIF(B:B,B506,X:X)</f>
        <v>1</v>
      </c>
      <c r="Z506" s="3" t="str">
        <f>IF(Y506&gt;0,"어학 충족","자격미달")</f>
        <v>어학 충족</v>
      </c>
      <c r="AA506" s="3"/>
      <c r="AB506" s="3" t="str">
        <f>IF(P506="A",IF(Q506&gt;849,"TOEIC 충족",IF(R506&gt;335,"New-TEPS 충족",IF(S506&gt;97,"TOEFL 충족",IF(T506&gt;849,"JPT 충족",IF(W506&gt;82,"G-TELP 충족",IF(U506=6,"HSK점수 충족",IF(U506=5,IF(V506&gt;254,"HSK점수 충족","자격미달"),"자격미달"))))))),IF(P506="B",IF(Q506&gt;699,"TOEIC 충족",IF(R506&gt;263,"New-TEPS 충족",IF(S506&gt;78,"TOEFL 충족",IF(T506&gt;699,"JPT 충족",IF(W506&gt;63,"G-TELP 충족",IF(U506=6,"HSK점수 충족",IF(U506=5,IF(V506&gt;179,"HSK점수 충족","자격미달"),"자격미달"))))))),IF(P506="C",IF(Q506&gt;599,"TOEIC 충족",IF(R506&gt;226,"New-TEPS 충족",IF(S506&gt;67,"TOEFL 충족",IF(T506&gt;599,"JPT 충족",IF(W506&gt;49,"G-TELP 충족",IF(U506=6,"HSK점수 충족",IF(U506=5,"HSK점수 충족",IF(U506=4,IF(V506&gt;209,"HSK점수 충족","자격미달"),"자격미달")))))))),IF(P506="D",IF(Q506&gt;649,"TOEIC 충족",IF(R506&gt;244,"New-TEPS 충족",IF(S506&gt;73,"TOEFL 충족",IF(T506&gt;649,"JPT 충족",IF(W506&gt;56,"G-TELP 충족",IF(U1447=6,"HSK점수 충족",IF(U1447=5,"HSK점수 충족",IF(U1447=4,IF(V1447&gt;254,"HSK점수 충족","자격미달"),"자격미달")))))))),0))))</f>
        <v>TOEIC 충족</v>
      </c>
      <c r="AC506" s="21"/>
      <c r="AD506" s="3">
        <f>IF(P506="A",VLOOKUP(Q506,[1]교육_어학_경력backdata!$B$3:$C$9,2,1),IF(P506="B",VLOOKUP(Q506,[1]교육_어학_경력backdata!$G$3:$H$9,2,1),IF(P506="C",0,"오류")))</f>
        <v>14</v>
      </c>
      <c r="AE506" s="3">
        <f>IF(P506="A",VLOOKUP(R506,[1]교육_어학_경력backdata!$B$11:$C$17,2,1),IF(P506="B",VLOOKUP(R506,[1]교육_어학_경력backdata!$G$11:$H$17,2,1),IF(P506="C",0,"오류")))</f>
        <v>0</v>
      </c>
      <c r="AF506" s="3">
        <f>IF(P506="A",VLOOKUP(S506,[1]교육_어학_경력backdata!$B$19:$C$25,2,1),IF(P506="B",VLOOKUP(S506,[1]교육_어학_경력backdata!$G$19:$H$25,2,1),IF(P506="C",0,"오류")))</f>
        <v>0</v>
      </c>
      <c r="AG506" s="3">
        <f>IF(P506="A",VLOOKUP(T506,[1]교육_어학_경력backdata!$B$3:$C$9,2,1),IF(P506="B",VLOOKUP(T506,[1]교육_어학_경력backdata!$G$3:$H$9,2,1),IF(P506="C",0,"오류")))</f>
        <v>0</v>
      </c>
      <c r="AH506" s="3">
        <f>IF(P506="A",IF(U506=0,0,IF(U506=4,0,IF(U506=5,VLOOKUP(V506,[1]교육_어학_경력backdata!$B$27:$C$29,2,1),IF(U506=6,VLOOKUP(V506,[1]교육_어학_경력backdata!$B$31:$C$34,2,1))))),IF(P506="B",IF(U506=0,0,IF(U506=4,0,IF(U506=5,VLOOKUP(V506,[1]교육_어학_경력backdata!$G$27:$H$31,2,1),IF(U506=6,VLOOKUP(V506,[1]교육_어학_경력backdata!$G$33:$H$34,2,1))))),IF(CT506="C",0,"오류")))</f>
        <v>0</v>
      </c>
      <c r="AI506" s="3">
        <f>IF(P506="A",VLOOKUP(W506,[1]교육_어학_경력backdata!$B$36:$C$42,2,1),IF(P506="B",VLOOKUP(W506,[1]교육_어학_경력backdata!$G$36:$H$42,2,1),IF(P506="C",0,"오류")))</f>
        <v>0</v>
      </c>
      <c r="AJ506" s="3">
        <f>SUM(AD506:AI506)</f>
        <v>14</v>
      </c>
      <c r="AK506" s="3">
        <f>_xlfn.MAXIFS(AJ:AJ,B:B,B506)</f>
        <v>14</v>
      </c>
      <c r="AL506" s="3"/>
      <c r="AM506" s="21"/>
      <c r="AN506" s="3"/>
      <c r="AO506" s="3"/>
    </row>
    <row r="507" spans="1:41" x14ac:dyDescent="0.4">
      <c r="A507" s="4">
        <f>IF(B506=B507,A506,A506+1)</f>
        <v>469</v>
      </c>
      <c r="B507" s="4" t="s">
        <v>3889</v>
      </c>
      <c r="C507" s="4" t="s">
        <v>3888</v>
      </c>
      <c r="D507" s="4" t="s">
        <v>3044</v>
      </c>
      <c r="E507" s="4" t="s">
        <v>3043</v>
      </c>
      <c r="F507" s="4">
        <f>IF(B507=B506,F506+1,1)</f>
        <v>1</v>
      </c>
      <c r="G507" s="4" t="s">
        <v>6380</v>
      </c>
      <c r="H507" s="4" t="s">
        <v>6379</v>
      </c>
      <c r="I507" s="4" t="s">
        <v>6378</v>
      </c>
      <c r="J507" s="4" t="s">
        <v>7051</v>
      </c>
      <c r="K507" s="4"/>
      <c r="L507" s="4" t="s">
        <v>6411</v>
      </c>
      <c r="M507" s="4" t="s">
        <v>7050</v>
      </c>
      <c r="P507" s="4" t="s">
        <v>2434</v>
      </c>
      <c r="Q507" s="4">
        <f>IF(H507="TOEIC",VALUE(L507),0)</f>
        <v>915</v>
      </c>
      <c r="R507" s="4">
        <f>IF(H507="NEW TEPS",VALUE(L507),0)</f>
        <v>0</v>
      </c>
      <c r="S507" s="4">
        <f>IF(H507="TOEFL(ibt)",VALUE(L507),0)</f>
        <v>0</v>
      </c>
      <c r="T507" s="4">
        <f>IF(H507="JPT",VALUE(L507),0)</f>
        <v>0</v>
      </c>
      <c r="U507" s="4">
        <f>IF(H507="HSK",VALUE(K507),0)</f>
        <v>0</v>
      </c>
      <c r="V507" s="4">
        <f>IF(H507="HSK",VALUE(L507),0)</f>
        <v>0</v>
      </c>
      <c r="W507" s="4">
        <f>IF(H507="G-TELP Level2",VALUE(L507),0)</f>
        <v>0</v>
      </c>
      <c r="X507" s="4">
        <f>IF(P507="A",IF(Q507&gt;849,1,IF(R507&gt;335,1,IF(S507&gt;97,1,IF(T507&gt;849,1,IF(W507&gt;82,1,IF(U507=6,1,IF(U507=5,IF(V507&gt;254,1,0),0))))))),IF(P507="B",IF(Q507&gt;699,1,IF(R507&gt;263,1,IF(S507&gt;78,1,IF(T507&gt;699,1,IF(W507&gt;63,1,IF(U507=6,1,IF(U507=5,IF(V507&gt;179,1,0),0))))))),IF(P507="C",IF(Q507&gt;599,1,IF(R507&gt;226,1,IF(S507&gt;67,1,IF(T507&gt;599,1,IF(W507&gt;49,1,IF(U507=6,1,IF(U507=5,1,IF(U507=4,IF(V507&gt;209,1,0),0)))))))),IF(P507="D",IF(Q507&gt;649,1,IF(R507&gt;244,1,IF(S507&gt;73,1,IF(T507&gt;649,1,IF(W507&gt;56,1,IF(U507=6,1,IF(U507=5,1,IF(U507=4,IF(V507&gt;254,1,0),0)))))))),0))))</f>
        <v>1</v>
      </c>
      <c r="Y507" s="4">
        <f>SUMIF(B:B,B507,X:X)</f>
        <v>1</v>
      </c>
      <c r="Z507" s="4" t="str">
        <f>IF(Y507&gt;0,"어학 충족","자격미달")</f>
        <v>어학 충족</v>
      </c>
      <c r="AA507" s="4"/>
      <c r="AB507" s="4" t="str">
        <f>IF(P507="A",IF(Q507&gt;849,"TOEIC 충족",IF(R507&gt;335,"New-TEPS 충족",IF(S507&gt;97,"TOEFL 충족",IF(T507&gt;849,"JPT 충족",IF(W507&gt;82,"G-TELP 충족",IF(U507=6,"HSK점수 충족",IF(U507=5,IF(V507&gt;254,"HSK점수 충족","자격미달"),"자격미달"))))))),IF(P507="B",IF(Q507&gt;699,"TOEIC 충족",IF(R507&gt;263,"New-TEPS 충족",IF(S507&gt;78,"TOEFL 충족",IF(T507&gt;699,"JPT 충족",IF(W507&gt;63,"G-TELP 충족",IF(U507=6,"HSK점수 충족",IF(U507=5,IF(V507&gt;179,"HSK점수 충족","자격미달"),"자격미달"))))))),IF(P507="C",IF(Q507&gt;599,"TOEIC 충족",IF(R507&gt;226,"New-TEPS 충족",IF(S507&gt;67,"TOEFL 충족",IF(T507&gt;599,"JPT 충족",IF(W507&gt;49,"G-TELP 충족",IF(U507=6,"HSK점수 충족",IF(U507=5,"HSK점수 충족",IF(U507=4,IF(V507&gt;209,"HSK점수 충족","자격미달"),"자격미달")))))))),IF(P507="D",IF(Q507&gt;649,"TOEIC 충족",IF(R507&gt;244,"New-TEPS 충족",IF(S507&gt;73,"TOEFL 충족",IF(T507&gt;649,"JPT 충족",IF(W507&gt;56,"G-TELP 충족",IF(U1448=6,"HSK점수 충족",IF(U1448=5,"HSK점수 충족",IF(U1448=4,IF(V1448&gt;254,"HSK점수 충족","자격미달"),"자격미달")))))))),0))))</f>
        <v>TOEIC 충족</v>
      </c>
      <c r="AC507" s="21"/>
      <c r="AD507" s="4">
        <f>IF(P507="A",VLOOKUP(Q507,[1]교육_어학_경력backdata!$B$3:$C$9,2,1),IF(P507="B",VLOOKUP(Q507,[1]교육_어학_경력backdata!$G$3:$H$9,2,1),IF(P507="C",0,"오류")))</f>
        <v>16</v>
      </c>
      <c r="AE507" s="4">
        <f>IF(P507="A",VLOOKUP(R507,[1]교육_어학_경력backdata!$B$11:$C$17,2,1),IF(P507="B",VLOOKUP(R507,[1]교육_어학_경력backdata!$G$11:$H$17,2,1),IF(P507="C",0,"오류")))</f>
        <v>0</v>
      </c>
      <c r="AF507" s="4">
        <f>IF(P507="A",VLOOKUP(S507,[1]교육_어학_경력backdata!$B$19:$C$25,2,1),IF(P507="B",VLOOKUP(S507,[1]교육_어학_경력backdata!$G$19:$H$25,2,1),IF(P507="C",0,"오류")))</f>
        <v>0</v>
      </c>
      <c r="AG507" s="4">
        <f>IF(P507="A",VLOOKUP(T507,[1]교육_어학_경력backdata!$B$3:$C$9,2,1),IF(P507="B",VLOOKUP(T507,[1]교육_어학_경력backdata!$G$3:$H$9,2,1),IF(P507="C",0,"오류")))</f>
        <v>0</v>
      </c>
      <c r="AH507" s="4">
        <f>IF(P507="A",IF(U507=0,0,IF(U507=4,0,IF(U507=5,VLOOKUP(V507,[1]교육_어학_경력backdata!$B$27:$C$29,2,1),IF(U507=6,VLOOKUP(V507,[1]교육_어학_경력backdata!$B$31:$C$34,2,1))))),IF(P507="B",IF(U507=0,0,IF(U507=4,0,IF(U507=5,VLOOKUP(V507,[1]교육_어학_경력backdata!$G$27:$H$31,2,1),IF(U507=6,VLOOKUP(V507,[1]교육_어학_경력backdata!$G$33:$H$34,2,1))))),IF(CT507="C",0,"오류")))</f>
        <v>0</v>
      </c>
      <c r="AI507" s="4">
        <f>IF(P507="A",VLOOKUP(W507,[1]교육_어학_경력backdata!$B$36:$C$42,2,1),IF(P507="B",VLOOKUP(W507,[1]교육_어학_경력backdata!$G$36:$H$42,2,1),IF(P507="C",0,"오류")))</f>
        <v>0</v>
      </c>
      <c r="AJ507" s="4">
        <f>SUM(AD507:AI507)</f>
        <v>16</v>
      </c>
      <c r="AK507" s="4">
        <f>_xlfn.MAXIFS(AJ:AJ,B:B,B507)</f>
        <v>16</v>
      </c>
      <c r="AL507" s="4"/>
      <c r="AM507" s="21"/>
      <c r="AN507" s="4"/>
      <c r="AO507" s="4"/>
    </row>
    <row r="508" spans="1:41" x14ac:dyDescent="0.4">
      <c r="A508" s="3">
        <f>IF(B507=B508,A507,A507+1)</f>
        <v>470</v>
      </c>
      <c r="B508" s="3" t="s">
        <v>3881</v>
      </c>
      <c r="C508" s="3" t="s">
        <v>3880</v>
      </c>
      <c r="D508" s="3" t="s">
        <v>3044</v>
      </c>
      <c r="E508" s="3" t="s">
        <v>3043</v>
      </c>
      <c r="F508" s="3">
        <f>IF(B508=B507,F507+1,1)</f>
        <v>1</v>
      </c>
      <c r="G508" s="3" t="s">
        <v>6380</v>
      </c>
      <c r="H508" s="3" t="s">
        <v>6379</v>
      </c>
      <c r="I508" s="3" t="s">
        <v>6378</v>
      </c>
      <c r="J508" s="3" t="s">
        <v>7049</v>
      </c>
      <c r="K508" s="3"/>
      <c r="L508" s="3" t="s">
        <v>6454</v>
      </c>
      <c r="M508" s="3" t="s">
        <v>7048</v>
      </c>
      <c r="P508" s="3" t="s">
        <v>2434</v>
      </c>
      <c r="Q508" s="3">
        <f>IF(H508="TOEIC",VALUE(L508),0)</f>
        <v>895</v>
      </c>
      <c r="R508" s="3">
        <f>IF(H508="NEW TEPS",VALUE(L508),0)</f>
        <v>0</v>
      </c>
      <c r="S508" s="3">
        <f>IF(H508="TOEFL(ibt)",VALUE(L508),0)</f>
        <v>0</v>
      </c>
      <c r="T508" s="3">
        <f>IF(H508="JPT",VALUE(L508),0)</f>
        <v>0</v>
      </c>
      <c r="U508" s="3">
        <f>IF(H508="HSK",VALUE(K508),0)</f>
        <v>0</v>
      </c>
      <c r="V508" s="3">
        <f>IF(H508="HSK",VALUE(L508),0)</f>
        <v>0</v>
      </c>
      <c r="W508" s="3">
        <f>IF(H508="G-TELP Level2",VALUE(L508),0)</f>
        <v>0</v>
      </c>
      <c r="X508" s="3">
        <f>IF(P508="A",IF(Q508&gt;849,1,IF(R508&gt;335,1,IF(S508&gt;97,1,IF(T508&gt;849,1,IF(W508&gt;82,1,IF(U508=6,1,IF(U508=5,IF(V508&gt;254,1,0),0))))))),IF(P508="B",IF(Q508&gt;699,1,IF(R508&gt;263,1,IF(S508&gt;78,1,IF(T508&gt;699,1,IF(W508&gt;63,1,IF(U508=6,1,IF(U508=5,IF(V508&gt;179,1,0),0))))))),IF(P508="C",IF(Q508&gt;599,1,IF(R508&gt;226,1,IF(S508&gt;67,1,IF(T508&gt;599,1,IF(W508&gt;49,1,IF(U508=6,1,IF(U508=5,1,IF(U508=4,IF(V508&gt;209,1,0),0)))))))),IF(P508="D",IF(Q508&gt;649,1,IF(R508&gt;244,1,IF(S508&gt;73,1,IF(T508&gt;649,1,IF(W508&gt;56,1,IF(U508=6,1,IF(U508=5,1,IF(U508=4,IF(V508&gt;254,1,0),0)))))))),0))))</f>
        <v>1</v>
      </c>
      <c r="Y508" s="3">
        <f>SUMIF(B:B,B508,X:X)</f>
        <v>1</v>
      </c>
      <c r="Z508" s="3" t="str">
        <f>IF(Y508&gt;0,"어학 충족","자격미달")</f>
        <v>어학 충족</v>
      </c>
      <c r="AA508" s="3"/>
      <c r="AB508" s="3" t="str">
        <f>IF(P508="A",IF(Q508&gt;849,"TOEIC 충족",IF(R508&gt;335,"New-TEPS 충족",IF(S508&gt;97,"TOEFL 충족",IF(T508&gt;849,"JPT 충족",IF(W508&gt;82,"G-TELP 충족",IF(U508=6,"HSK점수 충족",IF(U508=5,IF(V508&gt;254,"HSK점수 충족","자격미달"),"자격미달"))))))),IF(P508="B",IF(Q508&gt;699,"TOEIC 충족",IF(R508&gt;263,"New-TEPS 충족",IF(S508&gt;78,"TOEFL 충족",IF(T508&gt;699,"JPT 충족",IF(W508&gt;63,"G-TELP 충족",IF(U508=6,"HSK점수 충족",IF(U508=5,IF(V508&gt;179,"HSK점수 충족","자격미달"),"자격미달"))))))),IF(P508="C",IF(Q508&gt;599,"TOEIC 충족",IF(R508&gt;226,"New-TEPS 충족",IF(S508&gt;67,"TOEFL 충족",IF(T508&gt;599,"JPT 충족",IF(W508&gt;49,"G-TELP 충족",IF(U508=6,"HSK점수 충족",IF(U508=5,"HSK점수 충족",IF(U508=4,IF(V508&gt;209,"HSK점수 충족","자격미달"),"자격미달")))))))),IF(P508="D",IF(Q508&gt;649,"TOEIC 충족",IF(R508&gt;244,"New-TEPS 충족",IF(S508&gt;73,"TOEFL 충족",IF(T508&gt;649,"JPT 충족",IF(W508&gt;56,"G-TELP 충족",IF(U1449=6,"HSK점수 충족",IF(U1449=5,"HSK점수 충족",IF(U1449=4,IF(V1449&gt;254,"HSK점수 충족","자격미달"),"자격미달")))))))),0))))</f>
        <v>TOEIC 충족</v>
      </c>
      <c r="AC508" s="21"/>
      <c r="AD508" s="3">
        <f>IF(P508="A",VLOOKUP(Q508,[1]교육_어학_경력backdata!$B$3:$C$9,2,1),IF(P508="B",VLOOKUP(Q508,[1]교육_어학_경력backdata!$G$3:$H$9,2,1),IF(P508="C",0,"오류")))</f>
        <v>14</v>
      </c>
      <c r="AE508" s="3">
        <f>IF(P508="A",VLOOKUP(R508,[1]교육_어학_경력backdata!$B$11:$C$17,2,1),IF(P508="B",VLOOKUP(R508,[1]교육_어학_경력backdata!$G$11:$H$17,2,1),IF(P508="C",0,"오류")))</f>
        <v>0</v>
      </c>
      <c r="AF508" s="3">
        <f>IF(P508="A",VLOOKUP(S508,[1]교육_어학_경력backdata!$B$19:$C$25,2,1),IF(P508="B",VLOOKUP(S508,[1]교육_어학_경력backdata!$G$19:$H$25,2,1),IF(P508="C",0,"오류")))</f>
        <v>0</v>
      </c>
      <c r="AG508" s="3">
        <f>IF(P508="A",VLOOKUP(T508,[1]교육_어학_경력backdata!$B$3:$C$9,2,1),IF(P508="B",VLOOKUP(T508,[1]교육_어학_경력backdata!$G$3:$H$9,2,1),IF(P508="C",0,"오류")))</f>
        <v>0</v>
      </c>
      <c r="AH508" s="3">
        <f>IF(P508="A",IF(U508=0,0,IF(U508=4,0,IF(U508=5,VLOOKUP(V508,[1]교육_어학_경력backdata!$B$27:$C$29,2,1),IF(U508=6,VLOOKUP(V508,[1]교육_어학_경력backdata!$B$31:$C$34,2,1))))),IF(P508="B",IF(U508=0,0,IF(U508=4,0,IF(U508=5,VLOOKUP(V508,[1]교육_어학_경력backdata!$G$27:$H$31,2,1),IF(U508=6,VLOOKUP(V508,[1]교육_어학_경력backdata!$G$33:$H$34,2,1))))),IF(CT508="C",0,"오류")))</f>
        <v>0</v>
      </c>
      <c r="AI508" s="3">
        <f>IF(P508="A",VLOOKUP(W508,[1]교육_어학_경력backdata!$B$36:$C$42,2,1),IF(P508="B",VLOOKUP(W508,[1]교육_어학_경력backdata!$G$36:$H$42,2,1),IF(P508="C",0,"오류")))</f>
        <v>0</v>
      </c>
      <c r="AJ508" s="3">
        <f>SUM(AD508:AI508)</f>
        <v>14</v>
      </c>
      <c r="AK508" s="3">
        <f>_xlfn.MAXIFS(AJ:AJ,B:B,B508)</f>
        <v>14</v>
      </c>
      <c r="AL508" s="3"/>
      <c r="AM508" s="21"/>
      <c r="AN508" s="3"/>
      <c r="AO508" s="3"/>
    </row>
    <row r="509" spans="1:41" x14ac:dyDescent="0.4">
      <c r="A509" s="4">
        <f>IF(B508=B509,A508,A508+1)</f>
        <v>471</v>
      </c>
      <c r="B509" s="4" t="s">
        <v>3876</v>
      </c>
      <c r="C509" s="4" t="s">
        <v>3875</v>
      </c>
      <c r="D509" s="4" t="s">
        <v>3044</v>
      </c>
      <c r="E509" s="4" t="s">
        <v>3043</v>
      </c>
      <c r="F509" s="4">
        <f>IF(B509=B508,F508+1,1)</f>
        <v>1</v>
      </c>
      <c r="G509" s="4" t="s">
        <v>6380</v>
      </c>
      <c r="H509" s="4" t="s">
        <v>6379</v>
      </c>
      <c r="I509" s="4" t="s">
        <v>6378</v>
      </c>
      <c r="J509" s="4" t="s">
        <v>6529</v>
      </c>
      <c r="K509" s="4"/>
      <c r="L509" s="4" t="s">
        <v>6448</v>
      </c>
      <c r="M509" s="4" t="s">
        <v>7047</v>
      </c>
      <c r="P509" s="4" t="s">
        <v>2434</v>
      </c>
      <c r="Q509" s="4">
        <f>IF(H509="TOEIC",VALUE(L509),0)</f>
        <v>865</v>
      </c>
      <c r="R509" s="4">
        <f>IF(H509="NEW TEPS",VALUE(L509),0)</f>
        <v>0</v>
      </c>
      <c r="S509" s="4">
        <f>IF(H509="TOEFL(ibt)",VALUE(L509),0)</f>
        <v>0</v>
      </c>
      <c r="T509" s="4">
        <f>IF(H509="JPT",VALUE(L509),0)</f>
        <v>0</v>
      </c>
      <c r="U509" s="4">
        <f>IF(H509="HSK",VALUE(K509),0)</f>
        <v>0</v>
      </c>
      <c r="V509" s="4">
        <f>IF(H509="HSK",VALUE(L509),0)</f>
        <v>0</v>
      </c>
      <c r="W509" s="4">
        <f>IF(H509="G-TELP Level2",VALUE(L509),0)</f>
        <v>0</v>
      </c>
      <c r="X509" s="4">
        <f>IF(P509="A",IF(Q509&gt;849,1,IF(R509&gt;335,1,IF(S509&gt;97,1,IF(T509&gt;849,1,IF(W509&gt;82,1,IF(U509=6,1,IF(U509=5,IF(V509&gt;254,1,0),0))))))),IF(P509="B",IF(Q509&gt;699,1,IF(R509&gt;263,1,IF(S509&gt;78,1,IF(T509&gt;699,1,IF(W509&gt;63,1,IF(U509=6,1,IF(U509=5,IF(V509&gt;179,1,0),0))))))),IF(P509="C",IF(Q509&gt;599,1,IF(R509&gt;226,1,IF(S509&gt;67,1,IF(T509&gt;599,1,IF(W509&gt;49,1,IF(U509=6,1,IF(U509=5,1,IF(U509=4,IF(V509&gt;209,1,0),0)))))))),IF(P509="D",IF(Q509&gt;649,1,IF(R509&gt;244,1,IF(S509&gt;73,1,IF(T509&gt;649,1,IF(W509&gt;56,1,IF(U509=6,1,IF(U509=5,1,IF(U509=4,IF(V509&gt;254,1,0),0)))))))),0))))</f>
        <v>1</v>
      </c>
      <c r="Y509" s="4">
        <f>SUMIF(B:B,B509,X:X)</f>
        <v>1</v>
      </c>
      <c r="Z509" s="4" t="str">
        <f>IF(Y509&gt;0,"어학 충족","자격미달")</f>
        <v>어학 충족</v>
      </c>
      <c r="AA509" s="4"/>
      <c r="AB509" s="4" t="str">
        <f>IF(P509="A",IF(Q509&gt;849,"TOEIC 충족",IF(R509&gt;335,"New-TEPS 충족",IF(S509&gt;97,"TOEFL 충족",IF(T509&gt;849,"JPT 충족",IF(W509&gt;82,"G-TELP 충족",IF(U509=6,"HSK점수 충족",IF(U509=5,IF(V509&gt;254,"HSK점수 충족","자격미달"),"자격미달"))))))),IF(P509="B",IF(Q509&gt;699,"TOEIC 충족",IF(R509&gt;263,"New-TEPS 충족",IF(S509&gt;78,"TOEFL 충족",IF(T509&gt;699,"JPT 충족",IF(W509&gt;63,"G-TELP 충족",IF(U509=6,"HSK점수 충족",IF(U509=5,IF(V509&gt;179,"HSK점수 충족","자격미달"),"자격미달"))))))),IF(P509="C",IF(Q509&gt;599,"TOEIC 충족",IF(R509&gt;226,"New-TEPS 충족",IF(S509&gt;67,"TOEFL 충족",IF(T509&gt;599,"JPT 충족",IF(W509&gt;49,"G-TELP 충족",IF(U509=6,"HSK점수 충족",IF(U509=5,"HSK점수 충족",IF(U509=4,IF(V509&gt;209,"HSK점수 충족","자격미달"),"자격미달")))))))),IF(P509="D",IF(Q509&gt;649,"TOEIC 충족",IF(R509&gt;244,"New-TEPS 충족",IF(S509&gt;73,"TOEFL 충족",IF(T509&gt;649,"JPT 충족",IF(W509&gt;56,"G-TELP 충족",IF(U1450=6,"HSK점수 충족",IF(U1450=5,"HSK점수 충족",IF(U1450=4,IF(V1450&gt;254,"HSK점수 충족","자격미달"),"자격미달")))))))),0))))</f>
        <v>TOEIC 충족</v>
      </c>
      <c r="AC509" s="21"/>
      <c r="AD509" s="4">
        <f>IF(P509="A",VLOOKUP(Q509,[1]교육_어학_경력backdata!$B$3:$C$9,2,1),IF(P509="B",VLOOKUP(Q509,[1]교육_어학_경력backdata!$G$3:$H$9,2,1),IF(P509="C",0,"오류")))</f>
        <v>12</v>
      </c>
      <c r="AE509" s="4">
        <f>IF(P509="A",VLOOKUP(R509,[1]교육_어학_경력backdata!$B$11:$C$17,2,1),IF(P509="B",VLOOKUP(R509,[1]교육_어학_경력backdata!$G$11:$H$17,2,1),IF(P509="C",0,"오류")))</f>
        <v>0</v>
      </c>
      <c r="AF509" s="4">
        <f>IF(P509="A",VLOOKUP(S509,[1]교육_어학_경력backdata!$B$19:$C$25,2,1),IF(P509="B",VLOOKUP(S509,[1]교육_어학_경력backdata!$G$19:$H$25,2,1),IF(P509="C",0,"오류")))</f>
        <v>0</v>
      </c>
      <c r="AG509" s="4">
        <f>IF(P509="A",VLOOKUP(T509,[1]교육_어학_경력backdata!$B$3:$C$9,2,1),IF(P509="B",VLOOKUP(T509,[1]교육_어학_경력backdata!$G$3:$H$9,2,1),IF(P509="C",0,"오류")))</f>
        <v>0</v>
      </c>
      <c r="AH509" s="4">
        <f>IF(P509="A",IF(U509=0,0,IF(U509=4,0,IF(U509=5,VLOOKUP(V509,[1]교육_어학_경력backdata!$B$27:$C$29,2,1),IF(U509=6,VLOOKUP(V509,[1]교육_어학_경력backdata!$B$31:$C$34,2,1))))),IF(P509="B",IF(U509=0,0,IF(U509=4,0,IF(U509=5,VLOOKUP(V509,[1]교육_어학_경력backdata!$G$27:$H$31,2,1),IF(U509=6,VLOOKUP(V509,[1]교육_어학_경력backdata!$G$33:$H$34,2,1))))),IF(CT509="C",0,"오류")))</f>
        <v>0</v>
      </c>
      <c r="AI509" s="4">
        <f>IF(P509="A",VLOOKUP(W509,[1]교육_어학_경력backdata!$B$36:$C$42,2,1),IF(P509="B",VLOOKUP(W509,[1]교육_어학_경력backdata!$G$36:$H$42,2,1),IF(P509="C",0,"오류")))</f>
        <v>0</v>
      </c>
      <c r="AJ509" s="4">
        <f>SUM(AD509:AI509)</f>
        <v>12</v>
      </c>
      <c r="AK509" s="4">
        <f>_xlfn.MAXIFS(AJ:AJ,B:B,B509)</f>
        <v>12</v>
      </c>
      <c r="AL509" s="4"/>
      <c r="AM509" s="21"/>
      <c r="AN509" s="4"/>
      <c r="AO509" s="4"/>
    </row>
    <row r="510" spans="1:41" x14ac:dyDescent="0.4">
      <c r="A510" s="3">
        <f>IF(B509=B510,A509,A509+1)</f>
        <v>472</v>
      </c>
      <c r="B510" s="3" t="s">
        <v>3871</v>
      </c>
      <c r="C510" s="3" t="s">
        <v>3870</v>
      </c>
      <c r="D510" s="3" t="s">
        <v>3044</v>
      </c>
      <c r="E510" s="3" t="s">
        <v>3043</v>
      </c>
      <c r="F510" s="3">
        <f>IF(B510=B509,F509+1,1)</f>
        <v>1</v>
      </c>
      <c r="G510" s="3" t="s">
        <v>6380</v>
      </c>
      <c r="H510" s="3" t="s">
        <v>6379</v>
      </c>
      <c r="I510" s="3" t="s">
        <v>6378</v>
      </c>
      <c r="J510" s="3" t="s">
        <v>6487</v>
      </c>
      <c r="K510" s="3"/>
      <c r="L510" s="3" t="s">
        <v>6808</v>
      </c>
      <c r="M510" s="3" t="s">
        <v>7046</v>
      </c>
      <c r="P510" s="3" t="s">
        <v>2434</v>
      </c>
      <c r="Q510" s="3">
        <f>IF(H510="TOEIC",VALUE(L510),0)</f>
        <v>950</v>
      </c>
      <c r="R510" s="3">
        <f>IF(H510="NEW TEPS",VALUE(L510),0)</f>
        <v>0</v>
      </c>
      <c r="S510" s="3">
        <f>IF(H510="TOEFL(ibt)",VALUE(L510),0)</f>
        <v>0</v>
      </c>
      <c r="T510" s="3">
        <f>IF(H510="JPT",VALUE(L510),0)</f>
        <v>0</v>
      </c>
      <c r="U510" s="3">
        <f>IF(H510="HSK",VALUE(K510),0)</f>
        <v>0</v>
      </c>
      <c r="V510" s="3">
        <f>IF(H510="HSK",VALUE(L510),0)</f>
        <v>0</v>
      </c>
      <c r="W510" s="3">
        <f>IF(H510="G-TELP Level2",VALUE(L510),0)</f>
        <v>0</v>
      </c>
      <c r="X510" s="3">
        <f>IF(P510="A",IF(Q510&gt;849,1,IF(R510&gt;335,1,IF(S510&gt;97,1,IF(T510&gt;849,1,IF(W510&gt;82,1,IF(U510=6,1,IF(U510=5,IF(V510&gt;254,1,0),0))))))),IF(P510="B",IF(Q510&gt;699,1,IF(R510&gt;263,1,IF(S510&gt;78,1,IF(T510&gt;699,1,IF(W510&gt;63,1,IF(U510=6,1,IF(U510=5,IF(V510&gt;179,1,0),0))))))),IF(P510="C",IF(Q510&gt;599,1,IF(R510&gt;226,1,IF(S510&gt;67,1,IF(T510&gt;599,1,IF(W510&gt;49,1,IF(U510=6,1,IF(U510=5,1,IF(U510=4,IF(V510&gt;209,1,0),0)))))))),IF(P510="D",IF(Q510&gt;649,1,IF(R510&gt;244,1,IF(S510&gt;73,1,IF(T510&gt;649,1,IF(W510&gt;56,1,IF(U510=6,1,IF(U510=5,1,IF(U510=4,IF(V510&gt;254,1,0),0)))))))),0))))</f>
        <v>1</v>
      </c>
      <c r="Y510" s="3">
        <f>SUMIF(B:B,B510,X:X)</f>
        <v>1</v>
      </c>
      <c r="Z510" s="3" t="str">
        <f>IF(Y510&gt;0,"어학 충족","자격미달")</f>
        <v>어학 충족</v>
      </c>
      <c r="AA510" s="3"/>
      <c r="AB510" s="3" t="str">
        <f>IF(P510="A",IF(Q510&gt;849,"TOEIC 충족",IF(R510&gt;335,"New-TEPS 충족",IF(S510&gt;97,"TOEFL 충족",IF(T510&gt;849,"JPT 충족",IF(W510&gt;82,"G-TELP 충족",IF(U510=6,"HSK점수 충족",IF(U510=5,IF(V510&gt;254,"HSK점수 충족","자격미달"),"자격미달"))))))),IF(P510="B",IF(Q510&gt;699,"TOEIC 충족",IF(R510&gt;263,"New-TEPS 충족",IF(S510&gt;78,"TOEFL 충족",IF(T510&gt;699,"JPT 충족",IF(W510&gt;63,"G-TELP 충족",IF(U510=6,"HSK점수 충족",IF(U510=5,IF(V510&gt;179,"HSK점수 충족","자격미달"),"자격미달"))))))),IF(P510="C",IF(Q510&gt;599,"TOEIC 충족",IF(R510&gt;226,"New-TEPS 충족",IF(S510&gt;67,"TOEFL 충족",IF(T510&gt;599,"JPT 충족",IF(W510&gt;49,"G-TELP 충족",IF(U510=6,"HSK점수 충족",IF(U510=5,"HSK점수 충족",IF(U510=4,IF(V510&gt;209,"HSK점수 충족","자격미달"),"자격미달")))))))),IF(P510="D",IF(Q510&gt;649,"TOEIC 충족",IF(R510&gt;244,"New-TEPS 충족",IF(S510&gt;73,"TOEFL 충족",IF(T510&gt;649,"JPT 충족",IF(W510&gt;56,"G-TELP 충족",IF(U1451=6,"HSK점수 충족",IF(U1451=5,"HSK점수 충족",IF(U1451=4,IF(V1451&gt;254,"HSK점수 충족","자격미달"),"자격미달")))))))),0))))</f>
        <v>TOEIC 충족</v>
      </c>
      <c r="AC510" s="21"/>
      <c r="AD510" s="3">
        <f>IF(P510="A",VLOOKUP(Q510,[1]교육_어학_경력backdata!$B$3:$C$9,2,1),IF(P510="B",VLOOKUP(Q510,[1]교육_어학_경력backdata!$G$3:$H$9,2,1),IF(P510="C",0,"오류")))</f>
        <v>20</v>
      </c>
      <c r="AE510" s="3">
        <f>IF(P510="A",VLOOKUP(R510,[1]교육_어학_경력backdata!$B$11:$C$17,2,1),IF(P510="B",VLOOKUP(R510,[1]교육_어학_경력backdata!$G$11:$H$17,2,1),IF(P510="C",0,"오류")))</f>
        <v>0</v>
      </c>
      <c r="AF510" s="3">
        <f>IF(P510="A",VLOOKUP(S510,[1]교육_어학_경력backdata!$B$19:$C$25,2,1),IF(P510="B",VLOOKUP(S510,[1]교육_어학_경력backdata!$G$19:$H$25,2,1),IF(P510="C",0,"오류")))</f>
        <v>0</v>
      </c>
      <c r="AG510" s="3">
        <f>IF(P510="A",VLOOKUP(T510,[1]교육_어학_경력backdata!$B$3:$C$9,2,1),IF(P510="B",VLOOKUP(T510,[1]교육_어학_경력backdata!$G$3:$H$9,2,1),IF(P510="C",0,"오류")))</f>
        <v>0</v>
      </c>
      <c r="AH510" s="3">
        <f>IF(P510="A",IF(U510=0,0,IF(U510=4,0,IF(U510=5,VLOOKUP(V510,[1]교육_어학_경력backdata!$B$27:$C$29,2,1),IF(U510=6,VLOOKUP(V510,[1]교육_어학_경력backdata!$B$31:$C$34,2,1))))),IF(P510="B",IF(U510=0,0,IF(U510=4,0,IF(U510=5,VLOOKUP(V510,[1]교육_어학_경력backdata!$G$27:$H$31,2,1),IF(U510=6,VLOOKUP(V510,[1]교육_어학_경력backdata!$G$33:$H$34,2,1))))),IF(CT510="C",0,"오류")))</f>
        <v>0</v>
      </c>
      <c r="AI510" s="3">
        <f>IF(P510="A",VLOOKUP(W510,[1]교육_어학_경력backdata!$B$36:$C$42,2,1),IF(P510="B",VLOOKUP(W510,[1]교육_어학_경력backdata!$G$36:$H$42,2,1),IF(P510="C",0,"오류")))</f>
        <v>0</v>
      </c>
      <c r="AJ510" s="3">
        <f>SUM(AD510:AI510)</f>
        <v>20</v>
      </c>
      <c r="AK510" s="3">
        <f>_xlfn.MAXIFS(AJ:AJ,B:B,B510)</f>
        <v>20</v>
      </c>
      <c r="AL510" s="3"/>
      <c r="AM510" s="21"/>
      <c r="AN510" s="3"/>
      <c r="AO510" s="3"/>
    </row>
    <row r="511" spans="1:41" x14ac:dyDescent="0.4">
      <c r="A511" s="4">
        <f>IF(B510=B511,A510,A510+1)</f>
        <v>473</v>
      </c>
      <c r="B511" s="4" t="s">
        <v>3866</v>
      </c>
      <c r="C511" s="4" t="s">
        <v>3865</v>
      </c>
      <c r="D511" s="4" t="s">
        <v>3044</v>
      </c>
      <c r="E511" s="4" t="s">
        <v>3043</v>
      </c>
      <c r="F511" s="4">
        <f>IF(B511=B510,F510+1,1)</f>
        <v>1</v>
      </c>
      <c r="G511" s="4" t="s">
        <v>6380</v>
      </c>
      <c r="H511" s="4" t="s">
        <v>6379</v>
      </c>
      <c r="I511" s="4" t="s">
        <v>6378</v>
      </c>
      <c r="J511" s="4" t="s">
        <v>6510</v>
      </c>
      <c r="K511" s="4"/>
      <c r="L511" s="4" t="s">
        <v>6623</v>
      </c>
      <c r="M511" s="4" t="s">
        <v>7045</v>
      </c>
      <c r="P511" s="4" t="s">
        <v>2434</v>
      </c>
      <c r="Q511" s="4">
        <f>IF(H511="TOEIC",VALUE(L511),0)</f>
        <v>860</v>
      </c>
      <c r="R511" s="4">
        <f>IF(H511="NEW TEPS",VALUE(L511),0)</f>
        <v>0</v>
      </c>
      <c r="S511" s="4">
        <f>IF(H511="TOEFL(ibt)",VALUE(L511),0)</f>
        <v>0</v>
      </c>
      <c r="T511" s="4">
        <f>IF(H511="JPT",VALUE(L511),0)</f>
        <v>0</v>
      </c>
      <c r="U511" s="4">
        <f>IF(H511="HSK",VALUE(K511),0)</f>
        <v>0</v>
      </c>
      <c r="V511" s="4">
        <f>IF(H511="HSK",VALUE(L511),0)</f>
        <v>0</v>
      </c>
      <c r="W511" s="4">
        <f>IF(H511="G-TELP Level2",VALUE(L511),0)</f>
        <v>0</v>
      </c>
      <c r="X511" s="4">
        <f>IF(P511="A",IF(Q511&gt;849,1,IF(R511&gt;335,1,IF(S511&gt;97,1,IF(T511&gt;849,1,IF(W511&gt;82,1,IF(U511=6,1,IF(U511=5,IF(V511&gt;254,1,0),0))))))),IF(P511="B",IF(Q511&gt;699,1,IF(R511&gt;263,1,IF(S511&gt;78,1,IF(T511&gt;699,1,IF(W511&gt;63,1,IF(U511=6,1,IF(U511=5,IF(V511&gt;179,1,0),0))))))),IF(P511="C",IF(Q511&gt;599,1,IF(R511&gt;226,1,IF(S511&gt;67,1,IF(T511&gt;599,1,IF(W511&gt;49,1,IF(U511=6,1,IF(U511=5,1,IF(U511=4,IF(V511&gt;209,1,0),0)))))))),IF(P511="D",IF(Q511&gt;649,1,IF(R511&gt;244,1,IF(S511&gt;73,1,IF(T511&gt;649,1,IF(W511&gt;56,1,IF(U511=6,1,IF(U511=5,1,IF(U511=4,IF(V511&gt;254,1,0),0)))))))),0))))</f>
        <v>1</v>
      </c>
      <c r="Y511" s="4">
        <f>SUMIF(B:B,B511,X:X)</f>
        <v>1</v>
      </c>
      <c r="Z511" s="4" t="str">
        <f>IF(Y511&gt;0,"어학 충족","자격미달")</f>
        <v>어학 충족</v>
      </c>
      <c r="AA511" s="4"/>
      <c r="AB511" s="4" t="str">
        <f>IF(P511="A",IF(Q511&gt;849,"TOEIC 충족",IF(R511&gt;335,"New-TEPS 충족",IF(S511&gt;97,"TOEFL 충족",IF(T511&gt;849,"JPT 충족",IF(W511&gt;82,"G-TELP 충족",IF(U511=6,"HSK점수 충족",IF(U511=5,IF(V511&gt;254,"HSK점수 충족","자격미달"),"자격미달"))))))),IF(P511="B",IF(Q511&gt;699,"TOEIC 충족",IF(R511&gt;263,"New-TEPS 충족",IF(S511&gt;78,"TOEFL 충족",IF(T511&gt;699,"JPT 충족",IF(W511&gt;63,"G-TELP 충족",IF(U511=6,"HSK점수 충족",IF(U511=5,IF(V511&gt;179,"HSK점수 충족","자격미달"),"자격미달"))))))),IF(P511="C",IF(Q511&gt;599,"TOEIC 충족",IF(R511&gt;226,"New-TEPS 충족",IF(S511&gt;67,"TOEFL 충족",IF(T511&gt;599,"JPT 충족",IF(W511&gt;49,"G-TELP 충족",IF(U511=6,"HSK점수 충족",IF(U511=5,"HSK점수 충족",IF(U511=4,IF(V511&gt;209,"HSK점수 충족","자격미달"),"자격미달")))))))),IF(P511="D",IF(Q511&gt;649,"TOEIC 충족",IF(R511&gt;244,"New-TEPS 충족",IF(S511&gt;73,"TOEFL 충족",IF(T511&gt;649,"JPT 충족",IF(W511&gt;56,"G-TELP 충족",IF(U1452=6,"HSK점수 충족",IF(U1452=5,"HSK점수 충족",IF(U1452=4,IF(V1452&gt;254,"HSK점수 충족","자격미달"),"자격미달")))))))),0))))</f>
        <v>TOEIC 충족</v>
      </c>
      <c r="AC511" s="21"/>
      <c r="AD511" s="4">
        <f>IF(P511="A",VLOOKUP(Q511,[1]교육_어학_경력backdata!$B$3:$C$9,2,1),IF(P511="B",VLOOKUP(Q511,[1]교육_어학_경력backdata!$G$3:$H$9,2,1),IF(P511="C",0,"오류")))</f>
        <v>12</v>
      </c>
      <c r="AE511" s="4">
        <f>IF(P511="A",VLOOKUP(R511,[1]교육_어학_경력backdata!$B$11:$C$17,2,1),IF(P511="B",VLOOKUP(R511,[1]교육_어학_경력backdata!$G$11:$H$17,2,1),IF(P511="C",0,"오류")))</f>
        <v>0</v>
      </c>
      <c r="AF511" s="4">
        <f>IF(P511="A",VLOOKUP(S511,[1]교육_어학_경력backdata!$B$19:$C$25,2,1),IF(P511="B",VLOOKUP(S511,[1]교육_어학_경력backdata!$G$19:$H$25,2,1),IF(P511="C",0,"오류")))</f>
        <v>0</v>
      </c>
      <c r="AG511" s="4">
        <f>IF(P511="A",VLOOKUP(T511,[1]교육_어학_경력backdata!$B$3:$C$9,2,1),IF(P511="B",VLOOKUP(T511,[1]교육_어학_경력backdata!$G$3:$H$9,2,1),IF(P511="C",0,"오류")))</f>
        <v>0</v>
      </c>
      <c r="AH511" s="4">
        <f>IF(P511="A",IF(U511=0,0,IF(U511=4,0,IF(U511=5,VLOOKUP(V511,[1]교육_어학_경력backdata!$B$27:$C$29,2,1),IF(U511=6,VLOOKUP(V511,[1]교육_어학_경력backdata!$B$31:$C$34,2,1))))),IF(P511="B",IF(U511=0,0,IF(U511=4,0,IF(U511=5,VLOOKUP(V511,[1]교육_어학_경력backdata!$G$27:$H$31,2,1),IF(U511=6,VLOOKUP(V511,[1]교육_어학_경력backdata!$G$33:$H$34,2,1))))),IF(CT511="C",0,"오류")))</f>
        <v>0</v>
      </c>
      <c r="AI511" s="4">
        <f>IF(P511="A",VLOOKUP(W511,[1]교육_어학_경력backdata!$B$36:$C$42,2,1),IF(P511="B",VLOOKUP(W511,[1]교육_어학_경력backdata!$G$36:$H$42,2,1),IF(P511="C",0,"오류")))</f>
        <v>0</v>
      </c>
      <c r="AJ511" s="4">
        <f>SUM(AD511:AI511)</f>
        <v>12</v>
      </c>
      <c r="AK511" s="4">
        <f>_xlfn.MAXIFS(AJ:AJ,B:B,B511)</f>
        <v>12</v>
      </c>
      <c r="AL511" s="4"/>
      <c r="AM511" s="21"/>
      <c r="AN511" s="4"/>
      <c r="AO511" s="4"/>
    </row>
    <row r="512" spans="1:41" x14ac:dyDescent="0.4">
      <c r="A512" s="3">
        <f>IF(B511=B512,A511,A511+1)</f>
        <v>474</v>
      </c>
      <c r="B512" s="3" t="s">
        <v>3861</v>
      </c>
      <c r="C512" s="3" t="s">
        <v>3860</v>
      </c>
      <c r="D512" s="3" t="s">
        <v>3044</v>
      </c>
      <c r="E512" s="3" t="s">
        <v>3043</v>
      </c>
      <c r="F512" s="3">
        <f>IF(B512=B511,F511+1,1)</f>
        <v>1</v>
      </c>
      <c r="G512" s="3" t="s">
        <v>6380</v>
      </c>
      <c r="H512" s="3" t="s">
        <v>6379</v>
      </c>
      <c r="I512" s="3" t="s">
        <v>6378</v>
      </c>
      <c r="J512" s="3" t="s">
        <v>6483</v>
      </c>
      <c r="K512" s="3"/>
      <c r="L512" s="3" t="s">
        <v>6875</v>
      </c>
      <c r="M512" s="3" t="s">
        <v>7044</v>
      </c>
      <c r="P512" s="3" t="s">
        <v>2434</v>
      </c>
      <c r="Q512" s="3">
        <f>IF(H512="TOEIC",VALUE(L512),0)</f>
        <v>970</v>
      </c>
      <c r="R512" s="3">
        <f>IF(H512="NEW TEPS",VALUE(L512),0)</f>
        <v>0</v>
      </c>
      <c r="S512" s="3">
        <f>IF(H512="TOEFL(ibt)",VALUE(L512),0)</f>
        <v>0</v>
      </c>
      <c r="T512" s="3">
        <f>IF(H512="JPT",VALUE(L512),0)</f>
        <v>0</v>
      </c>
      <c r="U512" s="3">
        <f>IF(H512="HSK",VALUE(K512),0)</f>
        <v>0</v>
      </c>
      <c r="V512" s="3">
        <f>IF(H512="HSK",VALUE(L512),0)</f>
        <v>0</v>
      </c>
      <c r="W512" s="3">
        <f>IF(H512="G-TELP Level2",VALUE(L512),0)</f>
        <v>0</v>
      </c>
      <c r="X512" s="3">
        <f>IF(P512="A",IF(Q512&gt;849,1,IF(R512&gt;335,1,IF(S512&gt;97,1,IF(T512&gt;849,1,IF(W512&gt;82,1,IF(U512=6,1,IF(U512=5,IF(V512&gt;254,1,0),0))))))),IF(P512="B",IF(Q512&gt;699,1,IF(R512&gt;263,1,IF(S512&gt;78,1,IF(T512&gt;699,1,IF(W512&gt;63,1,IF(U512=6,1,IF(U512=5,IF(V512&gt;179,1,0),0))))))),IF(P512="C",IF(Q512&gt;599,1,IF(R512&gt;226,1,IF(S512&gt;67,1,IF(T512&gt;599,1,IF(W512&gt;49,1,IF(U512=6,1,IF(U512=5,1,IF(U512=4,IF(V512&gt;209,1,0),0)))))))),IF(P512="D",IF(Q512&gt;649,1,IF(R512&gt;244,1,IF(S512&gt;73,1,IF(T512&gt;649,1,IF(W512&gt;56,1,IF(U512=6,1,IF(U512=5,1,IF(U512=4,IF(V512&gt;254,1,0),0)))))))),0))))</f>
        <v>1</v>
      </c>
      <c r="Y512" s="3">
        <f>SUMIF(B:B,B512,X:X)</f>
        <v>1</v>
      </c>
      <c r="Z512" s="3" t="str">
        <f>IF(Y512&gt;0,"어학 충족","자격미달")</f>
        <v>어학 충족</v>
      </c>
      <c r="AA512" s="3"/>
      <c r="AB512" s="3" t="str">
        <f>IF(P512="A",IF(Q512&gt;849,"TOEIC 충족",IF(R512&gt;335,"New-TEPS 충족",IF(S512&gt;97,"TOEFL 충족",IF(T512&gt;849,"JPT 충족",IF(W512&gt;82,"G-TELP 충족",IF(U512=6,"HSK점수 충족",IF(U512=5,IF(V512&gt;254,"HSK점수 충족","자격미달"),"자격미달"))))))),IF(P512="B",IF(Q512&gt;699,"TOEIC 충족",IF(R512&gt;263,"New-TEPS 충족",IF(S512&gt;78,"TOEFL 충족",IF(T512&gt;699,"JPT 충족",IF(W512&gt;63,"G-TELP 충족",IF(U512=6,"HSK점수 충족",IF(U512=5,IF(V512&gt;179,"HSK점수 충족","자격미달"),"자격미달"))))))),IF(P512="C",IF(Q512&gt;599,"TOEIC 충족",IF(R512&gt;226,"New-TEPS 충족",IF(S512&gt;67,"TOEFL 충족",IF(T512&gt;599,"JPT 충족",IF(W512&gt;49,"G-TELP 충족",IF(U512=6,"HSK점수 충족",IF(U512=5,"HSK점수 충족",IF(U512=4,IF(V512&gt;209,"HSK점수 충족","자격미달"),"자격미달")))))))),IF(P512="D",IF(Q512&gt;649,"TOEIC 충족",IF(R512&gt;244,"New-TEPS 충족",IF(S512&gt;73,"TOEFL 충족",IF(T512&gt;649,"JPT 충족",IF(W512&gt;56,"G-TELP 충족",IF(U1453=6,"HSK점수 충족",IF(U1453=5,"HSK점수 충족",IF(U1453=4,IF(V1453&gt;254,"HSK점수 충족","자격미달"),"자격미달")))))))),0))))</f>
        <v>TOEIC 충족</v>
      </c>
      <c r="AC512" s="21"/>
      <c r="AD512" s="3">
        <f>IF(P512="A",VLOOKUP(Q512,[1]교육_어학_경력backdata!$B$3:$C$9,2,1),IF(P512="B",VLOOKUP(Q512,[1]교육_어학_경력backdata!$G$3:$H$9,2,1),IF(P512="C",0,"오류")))</f>
        <v>20</v>
      </c>
      <c r="AE512" s="3">
        <f>IF(P512="A",VLOOKUP(R512,[1]교육_어학_경력backdata!$B$11:$C$17,2,1),IF(P512="B",VLOOKUP(R512,[1]교육_어학_경력backdata!$G$11:$H$17,2,1),IF(P512="C",0,"오류")))</f>
        <v>0</v>
      </c>
      <c r="AF512" s="3">
        <f>IF(P512="A",VLOOKUP(S512,[1]교육_어학_경력backdata!$B$19:$C$25,2,1),IF(P512="B",VLOOKUP(S512,[1]교육_어학_경력backdata!$G$19:$H$25,2,1),IF(P512="C",0,"오류")))</f>
        <v>0</v>
      </c>
      <c r="AG512" s="3">
        <f>IF(P512="A",VLOOKUP(T512,[1]교육_어학_경력backdata!$B$3:$C$9,2,1),IF(P512="B",VLOOKUP(T512,[1]교육_어학_경력backdata!$G$3:$H$9,2,1),IF(P512="C",0,"오류")))</f>
        <v>0</v>
      </c>
      <c r="AH512" s="3">
        <f>IF(P512="A",IF(U512=0,0,IF(U512=4,0,IF(U512=5,VLOOKUP(V512,[1]교육_어학_경력backdata!$B$27:$C$29,2,1),IF(U512=6,VLOOKUP(V512,[1]교육_어학_경력backdata!$B$31:$C$34,2,1))))),IF(P512="B",IF(U512=0,0,IF(U512=4,0,IF(U512=5,VLOOKUP(V512,[1]교육_어학_경력backdata!$G$27:$H$31,2,1),IF(U512=6,VLOOKUP(V512,[1]교육_어학_경력backdata!$G$33:$H$34,2,1))))),IF(CT512="C",0,"오류")))</f>
        <v>0</v>
      </c>
      <c r="AI512" s="3">
        <f>IF(P512="A",VLOOKUP(W512,[1]교육_어학_경력backdata!$B$36:$C$42,2,1),IF(P512="B",VLOOKUP(W512,[1]교육_어학_경력backdata!$G$36:$H$42,2,1),IF(P512="C",0,"오류")))</f>
        <v>0</v>
      </c>
      <c r="AJ512" s="3">
        <f>SUM(AD512:AI512)</f>
        <v>20</v>
      </c>
      <c r="AK512" s="3">
        <f>_xlfn.MAXIFS(AJ:AJ,B:B,B512)</f>
        <v>20</v>
      </c>
      <c r="AL512" s="3"/>
      <c r="AM512" s="21"/>
      <c r="AN512" s="3"/>
      <c r="AO512" s="3"/>
    </row>
    <row r="513" spans="1:41" x14ac:dyDescent="0.4">
      <c r="A513" s="4">
        <f>IF(B512=B513,A512,A512+1)</f>
        <v>475</v>
      </c>
      <c r="B513" s="4" t="s">
        <v>3855</v>
      </c>
      <c r="C513" s="4" t="s">
        <v>3854</v>
      </c>
      <c r="D513" s="4" t="s">
        <v>3044</v>
      </c>
      <c r="E513" s="4" t="s">
        <v>3043</v>
      </c>
      <c r="F513" s="4">
        <f>IF(B513=B512,F512+1,1)</f>
        <v>1</v>
      </c>
      <c r="G513" s="4" t="s">
        <v>6380</v>
      </c>
      <c r="H513" s="4" t="s">
        <v>6379</v>
      </c>
      <c r="I513" s="4" t="s">
        <v>6378</v>
      </c>
      <c r="J513" s="4" t="s">
        <v>6544</v>
      </c>
      <c r="K513" s="4"/>
      <c r="L513" s="4" t="s">
        <v>6808</v>
      </c>
      <c r="M513" s="4" t="s">
        <v>7043</v>
      </c>
      <c r="P513" s="4" t="s">
        <v>2434</v>
      </c>
      <c r="Q513" s="4">
        <f>IF(H513="TOEIC",VALUE(L513),0)</f>
        <v>950</v>
      </c>
      <c r="R513" s="4">
        <f>IF(H513="NEW TEPS",VALUE(L513),0)</f>
        <v>0</v>
      </c>
      <c r="S513" s="4">
        <f>IF(H513="TOEFL(ibt)",VALUE(L513),0)</f>
        <v>0</v>
      </c>
      <c r="T513" s="4">
        <f>IF(H513="JPT",VALUE(L513),0)</f>
        <v>0</v>
      </c>
      <c r="U513" s="4">
        <f>IF(H513="HSK",VALUE(K513),0)</f>
        <v>0</v>
      </c>
      <c r="V513" s="4">
        <f>IF(H513="HSK",VALUE(L513),0)</f>
        <v>0</v>
      </c>
      <c r="W513" s="4">
        <f>IF(H513="G-TELP Level2",VALUE(L513),0)</f>
        <v>0</v>
      </c>
      <c r="X513" s="4">
        <f>IF(P513="A",IF(Q513&gt;849,1,IF(R513&gt;335,1,IF(S513&gt;97,1,IF(T513&gt;849,1,IF(W513&gt;82,1,IF(U513=6,1,IF(U513=5,IF(V513&gt;254,1,0),0))))))),IF(P513="B",IF(Q513&gt;699,1,IF(R513&gt;263,1,IF(S513&gt;78,1,IF(T513&gt;699,1,IF(W513&gt;63,1,IF(U513=6,1,IF(U513=5,IF(V513&gt;179,1,0),0))))))),IF(P513="C",IF(Q513&gt;599,1,IF(R513&gt;226,1,IF(S513&gt;67,1,IF(T513&gt;599,1,IF(W513&gt;49,1,IF(U513=6,1,IF(U513=5,1,IF(U513=4,IF(V513&gt;209,1,0),0)))))))),IF(P513="D",IF(Q513&gt;649,1,IF(R513&gt;244,1,IF(S513&gt;73,1,IF(T513&gt;649,1,IF(W513&gt;56,1,IF(U513=6,1,IF(U513=5,1,IF(U513=4,IF(V513&gt;254,1,0),0)))))))),0))))</f>
        <v>1</v>
      </c>
      <c r="Y513" s="4">
        <f>SUMIF(B:B,B513,X:X)</f>
        <v>1</v>
      </c>
      <c r="Z513" s="4" t="str">
        <f>IF(Y513&gt;0,"어학 충족","자격미달")</f>
        <v>어학 충족</v>
      </c>
      <c r="AA513" s="4"/>
      <c r="AB513" s="4" t="str">
        <f>IF(P513="A",IF(Q513&gt;849,"TOEIC 충족",IF(R513&gt;335,"New-TEPS 충족",IF(S513&gt;97,"TOEFL 충족",IF(T513&gt;849,"JPT 충족",IF(W513&gt;82,"G-TELP 충족",IF(U513=6,"HSK점수 충족",IF(U513=5,IF(V513&gt;254,"HSK점수 충족","자격미달"),"자격미달"))))))),IF(P513="B",IF(Q513&gt;699,"TOEIC 충족",IF(R513&gt;263,"New-TEPS 충족",IF(S513&gt;78,"TOEFL 충족",IF(T513&gt;699,"JPT 충족",IF(W513&gt;63,"G-TELP 충족",IF(U513=6,"HSK점수 충족",IF(U513=5,IF(V513&gt;179,"HSK점수 충족","자격미달"),"자격미달"))))))),IF(P513="C",IF(Q513&gt;599,"TOEIC 충족",IF(R513&gt;226,"New-TEPS 충족",IF(S513&gt;67,"TOEFL 충족",IF(T513&gt;599,"JPT 충족",IF(W513&gt;49,"G-TELP 충족",IF(U513=6,"HSK점수 충족",IF(U513=5,"HSK점수 충족",IF(U513=4,IF(V513&gt;209,"HSK점수 충족","자격미달"),"자격미달")))))))),IF(P513="D",IF(Q513&gt;649,"TOEIC 충족",IF(R513&gt;244,"New-TEPS 충족",IF(S513&gt;73,"TOEFL 충족",IF(T513&gt;649,"JPT 충족",IF(W513&gt;56,"G-TELP 충족",IF(U1454=6,"HSK점수 충족",IF(U1454=5,"HSK점수 충족",IF(U1454=4,IF(V1454&gt;254,"HSK점수 충족","자격미달"),"자격미달")))))))),0))))</f>
        <v>TOEIC 충족</v>
      </c>
      <c r="AC513" s="21"/>
      <c r="AD513" s="4">
        <f>IF(P513="A",VLOOKUP(Q513,[1]교육_어학_경력backdata!$B$3:$C$9,2,1),IF(P513="B",VLOOKUP(Q513,[1]교육_어학_경력backdata!$G$3:$H$9,2,1),IF(P513="C",0,"오류")))</f>
        <v>20</v>
      </c>
      <c r="AE513" s="4">
        <f>IF(P513="A",VLOOKUP(R513,[1]교육_어학_경력backdata!$B$11:$C$17,2,1),IF(P513="B",VLOOKUP(R513,[1]교육_어학_경력backdata!$G$11:$H$17,2,1),IF(P513="C",0,"오류")))</f>
        <v>0</v>
      </c>
      <c r="AF513" s="4">
        <f>IF(P513="A",VLOOKUP(S513,[1]교육_어학_경력backdata!$B$19:$C$25,2,1),IF(P513="B",VLOOKUP(S513,[1]교육_어학_경력backdata!$G$19:$H$25,2,1),IF(P513="C",0,"오류")))</f>
        <v>0</v>
      </c>
      <c r="AG513" s="4">
        <f>IF(P513="A",VLOOKUP(T513,[1]교육_어학_경력backdata!$B$3:$C$9,2,1),IF(P513="B",VLOOKUP(T513,[1]교육_어학_경력backdata!$G$3:$H$9,2,1),IF(P513="C",0,"오류")))</f>
        <v>0</v>
      </c>
      <c r="AH513" s="4">
        <f>IF(P513="A",IF(U513=0,0,IF(U513=4,0,IF(U513=5,VLOOKUP(V513,[1]교육_어학_경력backdata!$B$27:$C$29,2,1),IF(U513=6,VLOOKUP(V513,[1]교육_어학_경력backdata!$B$31:$C$34,2,1))))),IF(P513="B",IF(U513=0,0,IF(U513=4,0,IF(U513=5,VLOOKUP(V513,[1]교육_어학_경력backdata!$G$27:$H$31,2,1),IF(U513=6,VLOOKUP(V513,[1]교육_어학_경력backdata!$G$33:$H$34,2,1))))),IF(CT513="C",0,"오류")))</f>
        <v>0</v>
      </c>
      <c r="AI513" s="4">
        <f>IF(P513="A",VLOOKUP(W513,[1]교육_어학_경력backdata!$B$36:$C$42,2,1),IF(P513="B",VLOOKUP(W513,[1]교육_어학_경력backdata!$G$36:$H$42,2,1),IF(P513="C",0,"오류")))</f>
        <v>0</v>
      </c>
      <c r="AJ513" s="4">
        <f>SUM(AD513:AI513)</f>
        <v>20</v>
      </c>
      <c r="AK513" s="4">
        <f>_xlfn.MAXIFS(AJ:AJ,B:B,B513)</f>
        <v>20</v>
      </c>
      <c r="AL513" s="4"/>
      <c r="AM513" s="21"/>
      <c r="AN513" s="4"/>
      <c r="AO513" s="4"/>
    </row>
    <row r="514" spans="1:41" x14ac:dyDescent="0.4">
      <c r="A514" s="6">
        <f>IF(B513=B514,A513,A513+1)</f>
        <v>475</v>
      </c>
      <c r="B514" s="6" t="s">
        <v>3855</v>
      </c>
      <c r="C514" s="6" t="s">
        <v>3854</v>
      </c>
      <c r="D514" s="6" t="s">
        <v>3044</v>
      </c>
      <c r="E514" s="6" t="s">
        <v>3043</v>
      </c>
      <c r="F514" s="4">
        <f>IF(B514=B513,F513+1,1)</f>
        <v>2</v>
      </c>
      <c r="G514" s="4" t="s">
        <v>6380</v>
      </c>
      <c r="H514" s="4" t="s">
        <v>6583</v>
      </c>
      <c r="I514" s="4" t="s">
        <v>6582</v>
      </c>
      <c r="J514" s="4" t="s">
        <v>6542</v>
      </c>
      <c r="K514" s="4" t="s">
        <v>6580</v>
      </c>
      <c r="L514" s="4" t="s">
        <v>7042</v>
      </c>
      <c r="M514" s="4" t="s">
        <v>7041</v>
      </c>
      <c r="P514" s="4" t="s">
        <v>2434</v>
      </c>
      <c r="Q514" s="4">
        <f>IF(H514="TOEIC",VALUE(L514),0)</f>
        <v>0</v>
      </c>
      <c r="R514" s="4">
        <f>IF(H514="NEW TEPS",VALUE(L514),0)</f>
        <v>0</v>
      </c>
      <c r="S514" s="4">
        <f>IF(H514="TOEFL(ibt)",VALUE(L514),0)</f>
        <v>0</v>
      </c>
      <c r="T514" s="4">
        <f>IF(H514="JPT",VALUE(L514),0)</f>
        <v>0</v>
      </c>
      <c r="U514" s="4">
        <f>IF(H514="HSK",VALUE(K514),0)</f>
        <v>5</v>
      </c>
      <c r="V514" s="4">
        <f>IF(H514="HSK",VALUE(L514),0)</f>
        <v>226</v>
      </c>
      <c r="W514" s="4">
        <f>IF(H514="G-TELP Level2",VALUE(L514),0)</f>
        <v>0</v>
      </c>
      <c r="X514" s="4">
        <f>IF(P514="A",IF(Q514&gt;849,1,IF(R514&gt;335,1,IF(S514&gt;97,1,IF(T514&gt;849,1,IF(W514&gt;82,1,IF(U514=6,1,IF(U514=5,IF(V514&gt;254,1,0),0))))))),IF(P514="B",IF(Q514&gt;699,1,IF(R514&gt;263,1,IF(S514&gt;78,1,IF(T514&gt;699,1,IF(W514&gt;63,1,IF(U514=6,1,IF(U514=5,IF(V514&gt;179,1,0),0))))))),IF(P514="C",IF(Q514&gt;599,1,IF(R514&gt;226,1,IF(S514&gt;67,1,IF(T514&gt;599,1,IF(W514&gt;49,1,IF(U514=6,1,IF(U514=5,1,IF(U514=4,IF(V514&gt;209,1,0),0)))))))),IF(P514="D",IF(Q514&gt;649,1,IF(R514&gt;244,1,IF(S514&gt;73,1,IF(T514&gt;649,1,IF(W514&gt;56,1,IF(U514=6,1,IF(U514=5,1,IF(U514=4,IF(V514&gt;254,1,0),0)))))))),0))))</f>
        <v>0</v>
      </c>
      <c r="Y514" s="4">
        <f>SUMIF(B:B,B514,X:X)</f>
        <v>1</v>
      </c>
      <c r="Z514" s="4" t="str">
        <f>IF(Y514&gt;0,"어학 충족","자격미달")</f>
        <v>어학 충족</v>
      </c>
      <c r="AA514" s="4"/>
      <c r="AB514" s="4" t="str">
        <f>IF(P514="A",IF(Q514&gt;849,"TOEIC 충족",IF(R514&gt;335,"New-TEPS 충족",IF(S514&gt;97,"TOEFL 충족",IF(T514&gt;849,"JPT 충족",IF(W514&gt;82,"G-TELP 충족",IF(U514=6,"HSK점수 충족",IF(U514=5,IF(V514&gt;254,"HSK점수 충족","자격미달"),"자격미달"))))))),IF(P514="B",IF(Q514&gt;699,"TOEIC 충족",IF(R514&gt;263,"New-TEPS 충족",IF(S514&gt;78,"TOEFL 충족",IF(T514&gt;699,"JPT 충족",IF(W514&gt;63,"G-TELP 충족",IF(U514=6,"HSK점수 충족",IF(U514=5,IF(V514&gt;179,"HSK점수 충족","자격미달"),"자격미달"))))))),IF(P514="C",IF(Q514&gt;599,"TOEIC 충족",IF(R514&gt;226,"New-TEPS 충족",IF(S514&gt;67,"TOEFL 충족",IF(T514&gt;599,"JPT 충족",IF(W514&gt;49,"G-TELP 충족",IF(U514=6,"HSK점수 충족",IF(U514=5,"HSK점수 충족",IF(U514=4,IF(V514&gt;209,"HSK점수 충족","자격미달"),"자격미달")))))))),IF(P514="D",IF(Q514&gt;649,"TOEIC 충족",IF(R514&gt;244,"New-TEPS 충족",IF(S514&gt;73,"TOEFL 충족",IF(T514&gt;649,"JPT 충족",IF(W514&gt;56,"G-TELP 충족",IF(U1455=6,"HSK점수 충족",IF(U1455=5,"HSK점수 충족",IF(U1455=4,IF(V1455&gt;254,"HSK점수 충족","자격미달"),"자격미달")))))))),0))))</f>
        <v>자격미달</v>
      </c>
      <c r="AC514" s="21"/>
      <c r="AD514" s="4">
        <f>IF(P514="A",VLOOKUP(Q514,[1]교육_어학_경력backdata!$B$3:$C$9,2,1),IF(P514="B",VLOOKUP(Q514,[1]교육_어학_경력backdata!$G$3:$H$9,2,1),IF(P514="C",0,"오류")))</f>
        <v>0</v>
      </c>
      <c r="AE514" s="4">
        <f>IF(P514="A",VLOOKUP(R514,[1]교육_어학_경력backdata!$B$11:$C$17,2,1),IF(P514="B",VLOOKUP(R514,[1]교육_어학_경력backdata!$G$11:$H$17,2,1),IF(P514="C",0,"오류")))</f>
        <v>0</v>
      </c>
      <c r="AF514" s="4">
        <f>IF(P514="A",VLOOKUP(S514,[1]교육_어학_경력backdata!$B$19:$C$25,2,1),IF(P514="B",VLOOKUP(S514,[1]교육_어학_경력backdata!$G$19:$H$25,2,1),IF(P514="C",0,"오류")))</f>
        <v>0</v>
      </c>
      <c r="AG514" s="4">
        <f>IF(P514="A",VLOOKUP(T514,[1]교육_어학_경력backdata!$B$3:$C$9,2,1),IF(P514="B",VLOOKUP(T514,[1]교육_어학_경력backdata!$G$3:$H$9,2,1),IF(P514="C",0,"오류")))</f>
        <v>0</v>
      </c>
      <c r="AH514" s="4">
        <f>IF(P514="A",IF(U514=0,0,IF(U514=4,0,IF(U514=5,VLOOKUP(V514,[1]교육_어학_경력backdata!$B$27:$C$29,2,1),IF(U514=6,VLOOKUP(V514,[1]교육_어학_경력backdata!$B$31:$C$34,2,1))))),IF(P514="B",IF(U514=0,0,IF(U514=4,0,IF(U514=5,VLOOKUP(V514,[1]교육_어학_경력backdata!$G$27:$H$31,2,1),IF(U514=6,VLOOKUP(V514,[1]교육_어학_경력backdata!$G$33:$H$34,2,1))))),IF(CT514="C",0,"오류")))</f>
        <v>0</v>
      </c>
      <c r="AI514" s="4">
        <f>IF(P514="A",VLOOKUP(W514,[1]교육_어학_경력backdata!$B$36:$C$42,2,1),IF(P514="B",VLOOKUP(W514,[1]교육_어학_경력backdata!$G$36:$H$42,2,1),IF(P514="C",0,"오류")))</f>
        <v>0</v>
      </c>
      <c r="AJ514" s="4">
        <f>SUM(AD514:AI514)</f>
        <v>0</v>
      </c>
      <c r="AK514" s="4">
        <f>_xlfn.MAXIFS(AJ:AJ,B:B,B514)</f>
        <v>20</v>
      </c>
      <c r="AL514" s="4"/>
      <c r="AM514" s="21"/>
      <c r="AN514" s="4"/>
      <c r="AO514" s="4"/>
    </row>
    <row r="515" spans="1:41" x14ac:dyDescent="0.4">
      <c r="A515" s="3">
        <f>IF(B514=B515,A514,A514+1)</f>
        <v>476</v>
      </c>
      <c r="B515" s="3" t="s">
        <v>3848</v>
      </c>
      <c r="C515" s="3" t="s">
        <v>3847</v>
      </c>
      <c r="D515" s="3" t="s">
        <v>3044</v>
      </c>
      <c r="E515" s="3" t="s">
        <v>3043</v>
      </c>
      <c r="F515" s="3">
        <f>IF(B515=B514,F514+1,1)</f>
        <v>1</v>
      </c>
      <c r="G515" s="3" t="s">
        <v>6384</v>
      </c>
      <c r="H515" s="3" t="s">
        <v>6409</v>
      </c>
      <c r="I515" s="3" t="s">
        <v>6408</v>
      </c>
      <c r="J515" s="3" t="s">
        <v>7040</v>
      </c>
      <c r="K515" s="3"/>
      <c r="L515" s="3" t="s">
        <v>6406</v>
      </c>
      <c r="M515" s="3" t="s">
        <v>7039</v>
      </c>
      <c r="P515" s="3" t="s">
        <v>2434</v>
      </c>
      <c r="Q515" s="3">
        <f>IF(H515="TOEIC",VALUE(L515),0)</f>
        <v>0</v>
      </c>
      <c r="R515" s="3">
        <f>IF(H515="NEW TEPS",VALUE(L515),0)</f>
        <v>0</v>
      </c>
      <c r="S515" s="3">
        <f>IF(H515="TOEFL(ibt)",VALUE(L515),0)</f>
        <v>0</v>
      </c>
      <c r="T515" s="3">
        <f>IF(H515="JPT",VALUE(L515),0)</f>
        <v>945</v>
      </c>
      <c r="U515" s="3">
        <f>IF(H515="HSK",VALUE(K515),0)</f>
        <v>0</v>
      </c>
      <c r="V515" s="3">
        <f>IF(H515="HSK",VALUE(L515),0)</f>
        <v>0</v>
      </c>
      <c r="W515" s="3">
        <f>IF(H515="G-TELP Level2",VALUE(L515),0)</f>
        <v>0</v>
      </c>
      <c r="X515" s="3">
        <f>IF(P515="A",IF(Q515&gt;849,1,IF(R515&gt;335,1,IF(S515&gt;97,1,IF(T515&gt;849,1,IF(W515&gt;82,1,IF(U515=6,1,IF(U515=5,IF(V515&gt;254,1,0),0))))))),IF(P515="B",IF(Q515&gt;699,1,IF(R515&gt;263,1,IF(S515&gt;78,1,IF(T515&gt;699,1,IF(W515&gt;63,1,IF(U515=6,1,IF(U515=5,IF(V515&gt;179,1,0),0))))))),IF(P515="C",IF(Q515&gt;599,1,IF(R515&gt;226,1,IF(S515&gt;67,1,IF(T515&gt;599,1,IF(W515&gt;49,1,IF(U515=6,1,IF(U515=5,1,IF(U515=4,IF(V515&gt;209,1,0),0)))))))),IF(P515="D",IF(Q515&gt;649,1,IF(R515&gt;244,1,IF(S515&gt;73,1,IF(T515&gt;649,1,IF(W515&gt;56,1,IF(U515=6,1,IF(U515=5,1,IF(U515=4,IF(V515&gt;254,1,0),0)))))))),0))))</f>
        <v>1</v>
      </c>
      <c r="Y515" s="3">
        <f>SUMIF(B:B,B515,X:X)</f>
        <v>2</v>
      </c>
      <c r="Z515" s="3" t="str">
        <f>IF(Y515&gt;0,"어학 충족","자격미달")</f>
        <v>어학 충족</v>
      </c>
      <c r="AA515" s="3"/>
      <c r="AB515" s="3" t="str">
        <f>IF(P515="A",IF(Q515&gt;849,"TOEIC 충족",IF(R515&gt;335,"New-TEPS 충족",IF(S515&gt;97,"TOEFL 충족",IF(T515&gt;849,"JPT 충족",IF(W515&gt;82,"G-TELP 충족",IF(U515=6,"HSK점수 충족",IF(U515=5,IF(V515&gt;254,"HSK점수 충족","자격미달"),"자격미달"))))))),IF(P515="B",IF(Q515&gt;699,"TOEIC 충족",IF(R515&gt;263,"New-TEPS 충족",IF(S515&gt;78,"TOEFL 충족",IF(T515&gt;699,"JPT 충족",IF(W515&gt;63,"G-TELP 충족",IF(U515=6,"HSK점수 충족",IF(U515=5,IF(V515&gt;179,"HSK점수 충족","자격미달"),"자격미달"))))))),IF(P515="C",IF(Q515&gt;599,"TOEIC 충족",IF(R515&gt;226,"New-TEPS 충족",IF(S515&gt;67,"TOEFL 충족",IF(T515&gt;599,"JPT 충족",IF(W515&gt;49,"G-TELP 충족",IF(U515=6,"HSK점수 충족",IF(U515=5,"HSK점수 충족",IF(U515=4,IF(V515&gt;209,"HSK점수 충족","자격미달"),"자격미달")))))))),IF(P515="D",IF(Q515&gt;649,"TOEIC 충족",IF(R515&gt;244,"New-TEPS 충족",IF(S515&gt;73,"TOEFL 충족",IF(T515&gt;649,"JPT 충족",IF(W515&gt;56,"G-TELP 충족",IF(U1456=6,"HSK점수 충족",IF(U1456=5,"HSK점수 충족",IF(U1456=4,IF(V1456&gt;254,"HSK점수 충족","자격미달"),"자격미달")))))))),0))))</f>
        <v>JPT 충족</v>
      </c>
      <c r="AC515" s="21"/>
      <c r="AD515" s="3">
        <f>IF(P515="A",VLOOKUP(Q515,[1]교육_어학_경력backdata!$B$3:$C$9,2,1),IF(P515="B",VLOOKUP(Q515,[1]교육_어학_경력backdata!$G$3:$H$9,2,1),IF(P515="C",0,"오류")))</f>
        <v>0</v>
      </c>
      <c r="AE515" s="3">
        <f>IF(P515="A",VLOOKUP(R515,[1]교육_어학_경력backdata!$B$11:$C$17,2,1),IF(P515="B",VLOOKUP(R515,[1]교육_어학_경력backdata!$G$11:$H$17,2,1),IF(P515="C",0,"오류")))</f>
        <v>0</v>
      </c>
      <c r="AF515" s="3">
        <f>IF(P515="A",VLOOKUP(S515,[1]교육_어학_경력backdata!$B$19:$C$25,2,1),IF(P515="B",VLOOKUP(S515,[1]교육_어학_경력backdata!$G$19:$H$25,2,1),IF(P515="C",0,"오류")))</f>
        <v>0</v>
      </c>
      <c r="AG515" s="3">
        <f>IF(P515="A",VLOOKUP(T515,[1]교육_어학_경력backdata!$B$3:$C$9,2,1),IF(P515="B",VLOOKUP(T515,[1]교육_어학_경력backdata!$G$3:$H$9,2,1),IF(P515="C",0,"오류")))</f>
        <v>18</v>
      </c>
      <c r="AH515" s="3">
        <f>IF(P515="A",IF(U515=0,0,IF(U515=4,0,IF(U515=5,VLOOKUP(V515,[1]교육_어학_경력backdata!$B$27:$C$29,2,1),IF(U515=6,VLOOKUP(V515,[1]교육_어학_경력backdata!$B$31:$C$34,2,1))))),IF(P515="B",IF(U515=0,0,IF(U515=4,0,IF(U515=5,VLOOKUP(V515,[1]교육_어학_경력backdata!$G$27:$H$31,2,1),IF(U515=6,VLOOKUP(V515,[1]교육_어학_경력backdata!$G$33:$H$34,2,1))))),IF(CT515="C",0,"오류")))</f>
        <v>0</v>
      </c>
      <c r="AI515" s="3">
        <f>IF(P515="A",VLOOKUP(W515,[1]교육_어학_경력backdata!$B$36:$C$42,2,1),IF(P515="B",VLOOKUP(W515,[1]교육_어학_경력backdata!$G$36:$H$42,2,1),IF(P515="C",0,"오류")))</f>
        <v>0</v>
      </c>
      <c r="AJ515" s="3">
        <f>SUM(AD515:AI515)</f>
        <v>18</v>
      </c>
      <c r="AK515" s="3">
        <f>_xlfn.MAXIFS(AJ:AJ,B:B,B515)</f>
        <v>18</v>
      </c>
      <c r="AL515" s="3"/>
      <c r="AM515" s="21"/>
      <c r="AN515" s="3" t="s">
        <v>6404</v>
      </c>
      <c r="AO515" s="3"/>
    </row>
    <row r="516" spans="1:41" x14ac:dyDescent="0.4">
      <c r="A516" s="7">
        <f>IF(B515=B516,A515,A515+1)</f>
        <v>476</v>
      </c>
      <c r="B516" s="7" t="s">
        <v>3848</v>
      </c>
      <c r="C516" s="7" t="s">
        <v>3847</v>
      </c>
      <c r="D516" s="7" t="s">
        <v>3044</v>
      </c>
      <c r="E516" s="7" t="s">
        <v>3043</v>
      </c>
      <c r="F516" s="3">
        <f>IF(B516=B515,F515+1,1)</f>
        <v>2</v>
      </c>
      <c r="G516" s="3" t="s">
        <v>6384</v>
      </c>
      <c r="H516" s="3" t="s">
        <v>6379</v>
      </c>
      <c r="I516" s="3" t="s">
        <v>6378</v>
      </c>
      <c r="J516" s="3" t="s">
        <v>6694</v>
      </c>
      <c r="K516" s="3"/>
      <c r="L516" s="3" t="s">
        <v>6454</v>
      </c>
      <c r="M516" s="3" t="s">
        <v>7038</v>
      </c>
      <c r="P516" s="3" t="s">
        <v>2434</v>
      </c>
      <c r="Q516" s="3">
        <f>IF(H516="TOEIC",VALUE(L516),0)</f>
        <v>895</v>
      </c>
      <c r="R516" s="3">
        <f>IF(H516="NEW TEPS",VALUE(L516),0)</f>
        <v>0</v>
      </c>
      <c r="S516" s="3">
        <f>IF(H516="TOEFL(ibt)",VALUE(L516),0)</f>
        <v>0</v>
      </c>
      <c r="T516" s="3">
        <f>IF(H516="JPT",VALUE(L516),0)</f>
        <v>0</v>
      </c>
      <c r="U516" s="3">
        <f>IF(H516="HSK",VALUE(K516),0)</f>
        <v>0</v>
      </c>
      <c r="V516" s="3">
        <f>IF(H516="HSK",VALUE(L516),0)</f>
        <v>0</v>
      </c>
      <c r="W516" s="3">
        <f>IF(H516="G-TELP Level2",VALUE(L516),0)</f>
        <v>0</v>
      </c>
      <c r="X516" s="3">
        <f>IF(P516="A",IF(Q516&gt;849,1,IF(R516&gt;335,1,IF(S516&gt;97,1,IF(T516&gt;849,1,IF(W516&gt;82,1,IF(U516=6,1,IF(U516=5,IF(V516&gt;254,1,0),0))))))),IF(P516="B",IF(Q516&gt;699,1,IF(R516&gt;263,1,IF(S516&gt;78,1,IF(T516&gt;699,1,IF(W516&gt;63,1,IF(U516=6,1,IF(U516=5,IF(V516&gt;179,1,0),0))))))),IF(P516="C",IF(Q516&gt;599,1,IF(R516&gt;226,1,IF(S516&gt;67,1,IF(T516&gt;599,1,IF(W516&gt;49,1,IF(U516=6,1,IF(U516=5,1,IF(U516=4,IF(V516&gt;209,1,0),0)))))))),IF(P516="D",IF(Q516&gt;649,1,IF(R516&gt;244,1,IF(S516&gt;73,1,IF(T516&gt;649,1,IF(W516&gt;56,1,IF(U516=6,1,IF(U516=5,1,IF(U516=4,IF(V516&gt;254,1,0),0)))))))),0))))</f>
        <v>1</v>
      </c>
      <c r="Y516" s="3">
        <f>SUMIF(B:B,B516,X:X)</f>
        <v>2</v>
      </c>
      <c r="Z516" s="3" t="str">
        <f>IF(Y516&gt;0,"어학 충족","자격미달")</f>
        <v>어학 충족</v>
      </c>
      <c r="AA516" s="3"/>
      <c r="AB516" s="3" t="str">
        <f>IF(P516="A",IF(Q516&gt;849,"TOEIC 충족",IF(R516&gt;335,"New-TEPS 충족",IF(S516&gt;97,"TOEFL 충족",IF(T516&gt;849,"JPT 충족",IF(W516&gt;82,"G-TELP 충족",IF(U516=6,"HSK점수 충족",IF(U516=5,IF(V516&gt;254,"HSK점수 충족","자격미달"),"자격미달"))))))),IF(P516="B",IF(Q516&gt;699,"TOEIC 충족",IF(R516&gt;263,"New-TEPS 충족",IF(S516&gt;78,"TOEFL 충족",IF(T516&gt;699,"JPT 충족",IF(W516&gt;63,"G-TELP 충족",IF(U516=6,"HSK점수 충족",IF(U516=5,IF(V516&gt;179,"HSK점수 충족","자격미달"),"자격미달"))))))),IF(P516="C",IF(Q516&gt;599,"TOEIC 충족",IF(R516&gt;226,"New-TEPS 충족",IF(S516&gt;67,"TOEFL 충족",IF(T516&gt;599,"JPT 충족",IF(W516&gt;49,"G-TELP 충족",IF(U516=6,"HSK점수 충족",IF(U516=5,"HSK점수 충족",IF(U516=4,IF(V516&gt;209,"HSK점수 충족","자격미달"),"자격미달")))))))),IF(P516="D",IF(Q516&gt;649,"TOEIC 충족",IF(R516&gt;244,"New-TEPS 충족",IF(S516&gt;73,"TOEFL 충족",IF(T516&gt;649,"JPT 충족",IF(W516&gt;56,"G-TELP 충족",IF(U1457=6,"HSK점수 충족",IF(U1457=5,"HSK점수 충족",IF(U1457=4,IF(V1457&gt;254,"HSK점수 충족","자격미달"),"자격미달")))))))),0))))</f>
        <v>TOEIC 충족</v>
      </c>
      <c r="AC516" s="21"/>
      <c r="AD516" s="3">
        <f>IF(P516="A",VLOOKUP(Q516,[1]교육_어학_경력backdata!$B$3:$C$9,2,1),IF(P516="B",VLOOKUP(Q516,[1]교육_어학_경력backdata!$G$3:$H$9,2,1),IF(P516="C",0,"오류")))</f>
        <v>14</v>
      </c>
      <c r="AE516" s="3">
        <f>IF(P516="A",VLOOKUP(R516,[1]교육_어학_경력backdata!$B$11:$C$17,2,1),IF(P516="B",VLOOKUP(R516,[1]교육_어학_경력backdata!$G$11:$H$17,2,1),IF(P516="C",0,"오류")))</f>
        <v>0</v>
      </c>
      <c r="AF516" s="3">
        <f>IF(P516="A",VLOOKUP(S516,[1]교육_어학_경력backdata!$B$19:$C$25,2,1),IF(P516="B",VLOOKUP(S516,[1]교육_어학_경력backdata!$G$19:$H$25,2,1),IF(P516="C",0,"오류")))</f>
        <v>0</v>
      </c>
      <c r="AG516" s="3">
        <f>IF(P516="A",VLOOKUP(T516,[1]교육_어학_경력backdata!$B$3:$C$9,2,1),IF(P516="B",VLOOKUP(T516,[1]교육_어학_경력backdata!$G$3:$H$9,2,1),IF(P516="C",0,"오류")))</f>
        <v>0</v>
      </c>
      <c r="AH516" s="3">
        <f>IF(P516="A",IF(U516=0,0,IF(U516=4,0,IF(U516=5,VLOOKUP(V516,[1]교육_어학_경력backdata!$B$27:$C$29,2,1),IF(U516=6,VLOOKUP(V516,[1]교육_어학_경력backdata!$B$31:$C$34,2,1))))),IF(P516="B",IF(U516=0,0,IF(U516=4,0,IF(U516=5,VLOOKUP(V516,[1]교육_어학_경력backdata!$G$27:$H$31,2,1),IF(U516=6,VLOOKUP(V516,[1]교육_어학_경력backdata!$G$33:$H$34,2,1))))),IF(CT516="C",0,"오류")))</f>
        <v>0</v>
      </c>
      <c r="AI516" s="3">
        <f>IF(P516="A",VLOOKUP(W516,[1]교육_어학_경력backdata!$B$36:$C$42,2,1),IF(P516="B",VLOOKUP(W516,[1]교육_어학_경력backdata!$G$36:$H$42,2,1),IF(P516="C",0,"오류")))</f>
        <v>0</v>
      </c>
      <c r="AJ516" s="3">
        <f>SUM(AD516:AI516)</f>
        <v>14</v>
      </c>
      <c r="AK516" s="3">
        <f>_xlfn.MAXIFS(AJ:AJ,B:B,B516)</f>
        <v>18</v>
      </c>
      <c r="AL516" s="3"/>
      <c r="AM516" s="21"/>
      <c r="AN516" s="3" t="s">
        <v>6404</v>
      </c>
      <c r="AO516" s="3"/>
    </row>
    <row r="517" spans="1:41" x14ac:dyDescent="0.4">
      <c r="A517" s="4">
        <f>IF(B516=B517,A516,A516+1)</f>
        <v>477</v>
      </c>
      <c r="B517" s="4" t="s">
        <v>3841</v>
      </c>
      <c r="C517" s="4" t="s">
        <v>3840</v>
      </c>
      <c r="D517" s="4" t="s">
        <v>3044</v>
      </c>
      <c r="E517" s="4" t="s">
        <v>3043</v>
      </c>
      <c r="F517" s="4">
        <f>IF(B517=B516,F516+1,1)</f>
        <v>1</v>
      </c>
      <c r="G517" s="4" t="s">
        <v>6384</v>
      </c>
      <c r="H517" s="4" t="s">
        <v>6379</v>
      </c>
      <c r="I517" s="4" t="s">
        <v>6378</v>
      </c>
      <c r="J517" s="4" t="s">
        <v>6442</v>
      </c>
      <c r="K517" s="4"/>
      <c r="L517" s="4" t="s">
        <v>6471</v>
      </c>
      <c r="M517" s="4" t="s">
        <v>7037</v>
      </c>
      <c r="P517" s="4" t="s">
        <v>2434</v>
      </c>
      <c r="Q517" s="4">
        <f>IF(H517="TOEIC",VALUE(L517),0)</f>
        <v>870</v>
      </c>
      <c r="R517" s="4">
        <f>IF(H517="NEW TEPS",VALUE(L517),0)</f>
        <v>0</v>
      </c>
      <c r="S517" s="4">
        <f>IF(H517="TOEFL(ibt)",VALUE(L517),0)</f>
        <v>0</v>
      </c>
      <c r="T517" s="4">
        <f>IF(H517="JPT",VALUE(L517),0)</f>
        <v>0</v>
      </c>
      <c r="U517" s="4">
        <f>IF(H517="HSK",VALUE(K517),0)</f>
        <v>0</v>
      </c>
      <c r="V517" s="4">
        <f>IF(H517="HSK",VALUE(L517),0)</f>
        <v>0</v>
      </c>
      <c r="W517" s="4">
        <f>IF(H517="G-TELP Level2",VALUE(L517),0)</f>
        <v>0</v>
      </c>
      <c r="X517" s="4">
        <f>IF(P517="A",IF(Q517&gt;849,1,IF(R517&gt;335,1,IF(S517&gt;97,1,IF(T517&gt;849,1,IF(W517&gt;82,1,IF(U517=6,1,IF(U517=5,IF(V517&gt;254,1,0),0))))))),IF(P517="B",IF(Q517&gt;699,1,IF(R517&gt;263,1,IF(S517&gt;78,1,IF(T517&gt;699,1,IF(W517&gt;63,1,IF(U517=6,1,IF(U517=5,IF(V517&gt;179,1,0),0))))))),IF(P517="C",IF(Q517&gt;599,1,IF(R517&gt;226,1,IF(S517&gt;67,1,IF(T517&gt;599,1,IF(W517&gt;49,1,IF(U517=6,1,IF(U517=5,1,IF(U517=4,IF(V517&gt;209,1,0),0)))))))),IF(P517="D",IF(Q517&gt;649,1,IF(R517&gt;244,1,IF(S517&gt;73,1,IF(T517&gt;649,1,IF(W517&gt;56,1,IF(U517=6,1,IF(U517=5,1,IF(U517=4,IF(V517&gt;254,1,0),0)))))))),0))))</f>
        <v>1</v>
      </c>
      <c r="Y517" s="4">
        <f>SUMIF(B:B,B517,X:X)</f>
        <v>1</v>
      </c>
      <c r="Z517" s="4" t="str">
        <f>IF(Y517&gt;0,"어학 충족","자격미달")</f>
        <v>어학 충족</v>
      </c>
      <c r="AA517" s="4"/>
      <c r="AB517" s="4" t="str">
        <f>IF(P517="A",IF(Q517&gt;849,"TOEIC 충족",IF(R517&gt;335,"New-TEPS 충족",IF(S517&gt;97,"TOEFL 충족",IF(T517&gt;849,"JPT 충족",IF(W517&gt;82,"G-TELP 충족",IF(U517=6,"HSK점수 충족",IF(U517=5,IF(V517&gt;254,"HSK점수 충족","자격미달"),"자격미달"))))))),IF(P517="B",IF(Q517&gt;699,"TOEIC 충족",IF(R517&gt;263,"New-TEPS 충족",IF(S517&gt;78,"TOEFL 충족",IF(T517&gt;699,"JPT 충족",IF(W517&gt;63,"G-TELP 충족",IF(U517=6,"HSK점수 충족",IF(U517=5,IF(V517&gt;179,"HSK점수 충족","자격미달"),"자격미달"))))))),IF(P517="C",IF(Q517&gt;599,"TOEIC 충족",IF(R517&gt;226,"New-TEPS 충족",IF(S517&gt;67,"TOEFL 충족",IF(T517&gt;599,"JPT 충족",IF(W517&gt;49,"G-TELP 충족",IF(U517=6,"HSK점수 충족",IF(U517=5,"HSK점수 충족",IF(U517=4,IF(V517&gt;209,"HSK점수 충족","자격미달"),"자격미달")))))))),IF(P517="D",IF(Q517&gt;649,"TOEIC 충족",IF(R517&gt;244,"New-TEPS 충족",IF(S517&gt;73,"TOEFL 충족",IF(T517&gt;649,"JPT 충족",IF(W517&gt;56,"G-TELP 충족",IF(U1458=6,"HSK점수 충족",IF(U1458=5,"HSK점수 충족",IF(U1458=4,IF(V1458&gt;254,"HSK점수 충족","자격미달"),"자격미달")))))))),0))))</f>
        <v>TOEIC 충족</v>
      </c>
      <c r="AC517" s="21"/>
      <c r="AD517" s="4">
        <f>IF(P517="A",VLOOKUP(Q517,[1]교육_어학_경력backdata!$B$3:$C$9,2,1),IF(P517="B",VLOOKUP(Q517,[1]교육_어학_경력backdata!$G$3:$H$9,2,1),IF(P517="C",0,"오류")))</f>
        <v>12</v>
      </c>
      <c r="AE517" s="4">
        <f>IF(P517="A",VLOOKUP(R517,[1]교육_어학_경력backdata!$B$11:$C$17,2,1),IF(P517="B",VLOOKUP(R517,[1]교육_어학_경력backdata!$G$11:$H$17,2,1),IF(P517="C",0,"오류")))</f>
        <v>0</v>
      </c>
      <c r="AF517" s="4">
        <f>IF(P517="A",VLOOKUP(S517,[1]교육_어학_경력backdata!$B$19:$C$25,2,1),IF(P517="B",VLOOKUP(S517,[1]교육_어학_경력backdata!$G$19:$H$25,2,1),IF(P517="C",0,"오류")))</f>
        <v>0</v>
      </c>
      <c r="AG517" s="4">
        <f>IF(P517="A",VLOOKUP(T517,[1]교육_어학_경력backdata!$B$3:$C$9,2,1),IF(P517="B",VLOOKUP(T517,[1]교육_어학_경력backdata!$G$3:$H$9,2,1),IF(P517="C",0,"오류")))</f>
        <v>0</v>
      </c>
      <c r="AH517" s="4">
        <f>IF(P517="A",IF(U517=0,0,IF(U517=4,0,IF(U517=5,VLOOKUP(V517,[1]교육_어학_경력backdata!$B$27:$C$29,2,1),IF(U517=6,VLOOKUP(V517,[1]교육_어학_경력backdata!$B$31:$C$34,2,1))))),IF(P517="B",IF(U517=0,0,IF(U517=4,0,IF(U517=5,VLOOKUP(V517,[1]교육_어학_경력backdata!$G$27:$H$31,2,1),IF(U517=6,VLOOKUP(V517,[1]교육_어학_경력backdata!$G$33:$H$34,2,1))))),IF(CT517="C",0,"오류")))</f>
        <v>0</v>
      </c>
      <c r="AI517" s="4">
        <f>IF(P517="A",VLOOKUP(W517,[1]교육_어학_경력backdata!$B$36:$C$42,2,1),IF(P517="B",VLOOKUP(W517,[1]교육_어학_경력backdata!$G$36:$H$42,2,1),IF(P517="C",0,"오류")))</f>
        <v>0</v>
      </c>
      <c r="AJ517" s="4">
        <f>SUM(AD517:AI517)</f>
        <v>12</v>
      </c>
      <c r="AK517" s="4">
        <f>_xlfn.MAXIFS(AJ:AJ,B:B,B517)</f>
        <v>12</v>
      </c>
      <c r="AL517" s="4"/>
      <c r="AM517" s="21"/>
      <c r="AN517" s="4"/>
      <c r="AO517" s="4"/>
    </row>
    <row r="518" spans="1:41" x14ac:dyDescent="0.4">
      <c r="A518" s="3">
        <f>IF(B517=B518,A517,A517+1)</f>
        <v>478</v>
      </c>
      <c r="B518" s="3" t="s">
        <v>3833</v>
      </c>
      <c r="C518" s="3" t="s">
        <v>3832</v>
      </c>
      <c r="D518" s="3" t="s">
        <v>3044</v>
      </c>
      <c r="E518" s="3" t="s">
        <v>3043</v>
      </c>
      <c r="F518" s="3">
        <f>IF(B518=B517,F517+1,1)</f>
        <v>1</v>
      </c>
      <c r="G518" s="3" t="s">
        <v>6384</v>
      </c>
      <c r="H518" s="3" t="s">
        <v>6379</v>
      </c>
      <c r="I518" s="3" t="s">
        <v>6378</v>
      </c>
      <c r="J518" s="3" t="s">
        <v>6593</v>
      </c>
      <c r="K518" s="3"/>
      <c r="L518" s="3" t="s">
        <v>6430</v>
      </c>
      <c r="M518" s="3" t="s">
        <v>7036</v>
      </c>
      <c r="P518" s="3" t="s">
        <v>2434</v>
      </c>
      <c r="Q518" s="3">
        <f>IF(H518="TOEIC",VALUE(L518),0)</f>
        <v>850</v>
      </c>
      <c r="R518" s="3">
        <f>IF(H518="NEW TEPS",VALUE(L518),0)</f>
        <v>0</v>
      </c>
      <c r="S518" s="3">
        <f>IF(H518="TOEFL(ibt)",VALUE(L518),0)</f>
        <v>0</v>
      </c>
      <c r="T518" s="3">
        <f>IF(H518="JPT",VALUE(L518),0)</f>
        <v>0</v>
      </c>
      <c r="U518" s="3">
        <f>IF(H518="HSK",VALUE(K518),0)</f>
        <v>0</v>
      </c>
      <c r="V518" s="3">
        <f>IF(H518="HSK",VALUE(L518),0)</f>
        <v>0</v>
      </c>
      <c r="W518" s="3">
        <f>IF(H518="G-TELP Level2",VALUE(L518),0)</f>
        <v>0</v>
      </c>
      <c r="X518" s="3">
        <f>IF(P518="A",IF(Q518&gt;849,1,IF(R518&gt;335,1,IF(S518&gt;97,1,IF(T518&gt;849,1,IF(W518&gt;82,1,IF(U518=6,1,IF(U518=5,IF(V518&gt;254,1,0),0))))))),IF(P518="B",IF(Q518&gt;699,1,IF(R518&gt;263,1,IF(S518&gt;78,1,IF(T518&gt;699,1,IF(W518&gt;63,1,IF(U518=6,1,IF(U518=5,IF(V518&gt;179,1,0),0))))))),IF(P518="C",IF(Q518&gt;599,1,IF(R518&gt;226,1,IF(S518&gt;67,1,IF(T518&gt;599,1,IF(W518&gt;49,1,IF(U518=6,1,IF(U518=5,1,IF(U518=4,IF(V518&gt;209,1,0),0)))))))),IF(P518="D",IF(Q518&gt;649,1,IF(R518&gt;244,1,IF(S518&gt;73,1,IF(T518&gt;649,1,IF(W518&gt;56,1,IF(U518=6,1,IF(U518=5,1,IF(U518=4,IF(V518&gt;254,1,0),0)))))))),0))))</f>
        <v>1</v>
      </c>
      <c r="Y518" s="3">
        <f>SUMIF(B:B,B518,X:X)</f>
        <v>1</v>
      </c>
      <c r="Z518" s="3" t="str">
        <f>IF(Y518&gt;0,"어학 충족","자격미달")</f>
        <v>어학 충족</v>
      </c>
      <c r="AA518" s="3"/>
      <c r="AB518" s="3" t="str">
        <f>IF(P518="A",IF(Q518&gt;849,"TOEIC 충족",IF(R518&gt;335,"New-TEPS 충족",IF(S518&gt;97,"TOEFL 충족",IF(T518&gt;849,"JPT 충족",IF(W518&gt;82,"G-TELP 충족",IF(U518=6,"HSK점수 충족",IF(U518=5,IF(V518&gt;254,"HSK점수 충족","자격미달"),"자격미달"))))))),IF(P518="B",IF(Q518&gt;699,"TOEIC 충족",IF(R518&gt;263,"New-TEPS 충족",IF(S518&gt;78,"TOEFL 충족",IF(T518&gt;699,"JPT 충족",IF(W518&gt;63,"G-TELP 충족",IF(U518=6,"HSK점수 충족",IF(U518=5,IF(V518&gt;179,"HSK점수 충족","자격미달"),"자격미달"))))))),IF(P518="C",IF(Q518&gt;599,"TOEIC 충족",IF(R518&gt;226,"New-TEPS 충족",IF(S518&gt;67,"TOEFL 충족",IF(T518&gt;599,"JPT 충족",IF(W518&gt;49,"G-TELP 충족",IF(U518=6,"HSK점수 충족",IF(U518=5,"HSK점수 충족",IF(U518=4,IF(V518&gt;209,"HSK점수 충족","자격미달"),"자격미달")))))))),IF(P518="D",IF(Q518&gt;649,"TOEIC 충족",IF(R518&gt;244,"New-TEPS 충족",IF(S518&gt;73,"TOEFL 충족",IF(T518&gt;649,"JPT 충족",IF(W518&gt;56,"G-TELP 충족",IF(U1459=6,"HSK점수 충족",IF(U1459=5,"HSK점수 충족",IF(U1459=4,IF(V1459&gt;254,"HSK점수 충족","자격미달"),"자격미달")))))))),0))))</f>
        <v>TOEIC 충족</v>
      </c>
      <c r="AC518" s="21"/>
      <c r="AD518" s="3">
        <f>IF(P518="A",VLOOKUP(Q518,[1]교육_어학_경력backdata!$B$3:$C$9,2,1),IF(P518="B",VLOOKUP(Q518,[1]교육_어학_경력backdata!$G$3:$H$9,2,1),IF(P518="C",0,"오류")))</f>
        <v>12</v>
      </c>
      <c r="AE518" s="3">
        <f>IF(P518="A",VLOOKUP(R518,[1]교육_어학_경력backdata!$B$11:$C$17,2,1),IF(P518="B",VLOOKUP(R518,[1]교육_어학_경력backdata!$G$11:$H$17,2,1),IF(P518="C",0,"오류")))</f>
        <v>0</v>
      </c>
      <c r="AF518" s="3">
        <f>IF(P518="A",VLOOKUP(S518,[1]교육_어학_경력backdata!$B$19:$C$25,2,1),IF(P518="B",VLOOKUP(S518,[1]교육_어학_경력backdata!$G$19:$H$25,2,1),IF(P518="C",0,"오류")))</f>
        <v>0</v>
      </c>
      <c r="AG518" s="3">
        <f>IF(P518="A",VLOOKUP(T518,[1]교육_어학_경력backdata!$B$3:$C$9,2,1),IF(P518="B",VLOOKUP(T518,[1]교육_어학_경력backdata!$G$3:$H$9,2,1),IF(P518="C",0,"오류")))</f>
        <v>0</v>
      </c>
      <c r="AH518" s="3">
        <f>IF(P518="A",IF(U518=0,0,IF(U518=4,0,IF(U518=5,VLOOKUP(V518,[1]교육_어학_경력backdata!$B$27:$C$29,2,1),IF(U518=6,VLOOKUP(V518,[1]교육_어학_경력backdata!$B$31:$C$34,2,1))))),IF(P518="B",IF(U518=0,0,IF(U518=4,0,IF(U518=5,VLOOKUP(V518,[1]교육_어학_경력backdata!$G$27:$H$31,2,1),IF(U518=6,VLOOKUP(V518,[1]교육_어학_경력backdata!$G$33:$H$34,2,1))))),IF(CT518="C",0,"오류")))</f>
        <v>0</v>
      </c>
      <c r="AI518" s="3">
        <f>IF(P518="A",VLOOKUP(W518,[1]교육_어학_경력backdata!$B$36:$C$42,2,1),IF(P518="B",VLOOKUP(W518,[1]교육_어학_경력backdata!$G$36:$H$42,2,1),IF(P518="C",0,"오류")))</f>
        <v>0</v>
      </c>
      <c r="AJ518" s="3">
        <f>SUM(AD518:AI518)</f>
        <v>12</v>
      </c>
      <c r="AK518" s="3">
        <f>_xlfn.MAXIFS(AJ:AJ,B:B,B518)</f>
        <v>12</v>
      </c>
      <c r="AL518" s="3"/>
      <c r="AM518" s="21"/>
      <c r="AN518" s="3"/>
      <c r="AO518" s="3"/>
    </row>
    <row r="519" spans="1:41" x14ac:dyDescent="0.4">
      <c r="A519" s="4">
        <f>IF(B518=B519,A518,A518+1)</f>
        <v>479</v>
      </c>
      <c r="B519" s="4" t="s">
        <v>3827</v>
      </c>
      <c r="C519" s="4" t="s">
        <v>3826</v>
      </c>
      <c r="D519" s="4" t="s">
        <v>3044</v>
      </c>
      <c r="E519" s="4" t="s">
        <v>3043</v>
      </c>
      <c r="F519" s="4">
        <f>IF(B519=B518,F518+1,1)</f>
        <v>1</v>
      </c>
      <c r="G519" s="4" t="s">
        <v>6384</v>
      </c>
      <c r="H519" s="4" t="s">
        <v>6379</v>
      </c>
      <c r="I519" s="4" t="s">
        <v>6378</v>
      </c>
      <c r="J519" s="4" t="s">
        <v>6512</v>
      </c>
      <c r="K519" s="4"/>
      <c r="L519" s="4" t="s">
        <v>6555</v>
      </c>
      <c r="M519" s="4" t="s">
        <v>7035</v>
      </c>
      <c r="P519" s="4" t="s">
        <v>2434</v>
      </c>
      <c r="Q519" s="4">
        <f>IF(H519="TOEIC",VALUE(L519),0)</f>
        <v>935</v>
      </c>
      <c r="R519" s="4">
        <f>IF(H519="NEW TEPS",VALUE(L519),0)</f>
        <v>0</v>
      </c>
      <c r="S519" s="4">
        <f>IF(H519="TOEFL(ibt)",VALUE(L519),0)</f>
        <v>0</v>
      </c>
      <c r="T519" s="4">
        <f>IF(H519="JPT",VALUE(L519),0)</f>
        <v>0</v>
      </c>
      <c r="U519" s="4">
        <f>IF(H519="HSK",VALUE(K519),0)</f>
        <v>0</v>
      </c>
      <c r="V519" s="4">
        <f>IF(H519="HSK",VALUE(L519),0)</f>
        <v>0</v>
      </c>
      <c r="W519" s="4">
        <f>IF(H519="G-TELP Level2",VALUE(L519),0)</f>
        <v>0</v>
      </c>
      <c r="X519" s="4">
        <f>IF(P519="A",IF(Q519&gt;849,1,IF(R519&gt;335,1,IF(S519&gt;97,1,IF(T519&gt;849,1,IF(W519&gt;82,1,IF(U519=6,1,IF(U519=5,IF(V519&gt;254,1,0),0))))))),IF(P519="B",IF(Q519&gt;699,1,IF(R519&gt;263,1,IF(S519&gt;78,1,IF(T519&gt;699,1,IF(W519&gt;63,1,IF(U519=6,1,IF(U519=5,IF(V519&gt;179,1,0),0))))))),IF(P519="C",IF(Q519&gt;599,1,IF(R519&gt;226,1,IF(S519&gt;67,1,IF(T519&gt;599,1,IF(W519&gt;49,1,IF(U519=6,1,IF(U519=5,1,IF(U519=4,IF(V519&gt;209,1,0),0)))))))),IF(P519="D",IF(Q519&gt;649,1,IF(R519&gt;244,1,IF(S519&gt;73,1,IF(T519&gt;649,1,IF(W519&gt;56,1,IF(U519=6,1,IF(U519=5,1,IF(U519=4,IF(V519&gt;254,1,0),0)))))))),0))))</f>
        <v>1</v>
      </c>
      <c r="Y519" s="4">
        <f>SUMIF(B:B,B519,X:X)</f>
        <v>1</v>
      </c>
      <c r="Z519" s="4" t="str">
        <f>IF(Y519&gt;0,"어학 충족","자격미달")</f>
        <v>어학 충족</v>
      </c>
      <c r="AA519" s="4"/>
      <c r="AB519" s="4" t="str">
        <f>IF(P519="A",IF(Q519&gt;849,"TOEIC 충족",IF(R519&gt;335,"New-TEPS 충족",IF(S519&gt;97,"TOEFL 충족",IF(T519&gt;849,"JPT 충족",IF(W519&gt;82,"G-TELP 충족",IF(U519=6,"HSK점수 충족",IF(U519=5,IF(V519&gt;254,"HSK점수 충족","자격미달"),"자격미달"))))))),IF(P519="B",IF(Q519&gt;699,"TOEIC 충족",IF(R519&gt;263,"New-TEPS 충족",IF(S519&gt;78,"TOEFL 충족",IF(T519&gt;699,"JPT 충족",IF(W519&gt;63,"G-TELP 충족",IF(U519=6,"HSK점수 충족",IF(U519=5,IF(V519&gt;179,"HSK점수 충족","자격미달"),"자격미달"))))))),IF(P519="C",IF(Q519&gt;599,"TOEIC 충족",IF(R519&gt;226,"New-TEPS 충족",IF(S519&gt;67,"TOEFL 충족",IF(T519&gt;599,"JPT 충족",IF(W519&gt;49,"G-TELP 충족",IF(U519=6,"HSK점수 충족",IF(U519=5,"HSK점수 충족",IF(U519=4,IF(V519&gt;209,"HSK점수 충족","자격미달"),"자격미달")))))))),IF(P519="D",IF(Q519&gt;649,"TOEIC 충족",IF(R519&gt;244,"New-TEPS 충족",IF(S519&gt;73,"TOEFL 충족",IF(T519&gt;649,"JPT 충족",IF(W519&gt;56,"G-TELP 충족",IF(U1460=6,"HSK점수 충족",IF(U1460=5,"HSK점수 충족",IF(U1460=4,IF(V1460&gt;254,"HSK점수 충족","자격미달"),"자격미달")))))))),0))))</f>
        <v>TOEIC 충족</v>
      </c>
      <c r="AC519" s="21"/>
      <c r="AD519" s="4">
        <f>IF(P519="A",VLOOKUP(Q519,[1]교육_어학_경력backdata!$B$3:$C$9,2,1),IF(P519="B",VLOOKUP(Q519,[1]교육_어학_경력backdata!$G$3:$H$9,2,1),IF(P519="C",0,"오류")))</f>
        <v>18</v>
      </c>
      <c r="AE519" s="4">
        <f>IF(P519="A",VLOOKUP(R519,[1]교육_어학_경력backdata!$B$11:$C$17,2,1),IF(P519="B",VLOOKUP(R519,[1]교육_어학_경력backdata!$G$11:$H$17,2,1),IF(P519="C",0,"오류")))</f>
        <v>0</v>
      </c>
      <c r="AF519" s="4">
        <f>IF(P519="A",VLOOKUP(S519,[1]교육_어학_경력backdata!$B$19:$C$25,2,1),IF(P519="B",VLOOKUP(S519,[1]교육_어학_경력backdata!$G$19:$H$25,2,1),IF(P519="C",0,"오류")))</f>
        <v>0</v>
      </c>
      <c r="AG519" s="4">
        <f>IF(P519="A",VLOOKUP(T519,[1]교육_어학_경력backdata!$B$3:$C$9,2,1),IF(P519="B",VLOOKUP(T519,[1]교육_어학_경력backdata!$G$3:$H$9,2,1),IF(P519="C",0,"오류")))</f>
        <v>0</v>
      </c>
      <c r="AH519" s="4">
        <f>IF(P519="A",IF(U519=0,0,IF(U519=4,0,IF(U519=5,VLOOKUP(V519,[1]교육_어학_경력backdata!$B$27:$C$29,2,1),IF(U519=6,VLOOKUP(V519,[1]교육_어학_경력backdata!$B$31:$C$34,2,1))))),IF(P519="B",IF(U519=0,0,IF(U519=4,0,IF(U519=5,VLOOKUP(V519,[1]교육_어학_경력backdata!$G$27:$H$31,2,1),IF(U519=6,VLOOKUP(V519,[1]교육_어학_경력backdata!$G$33:$H$34,2,1))))),IF(CT519="C",0,"오류")))</f>
        <v>0</v>
      </c>
      <c r="AI519" s="4">
        <f>IF(P519="A",VLOOKUP(W519,[1]교육_어학_경력backdata!$B$36:$C$42,2,1),IF(P519="B",VLOOKUP(W519,[1]교육_어학_경력backdata!$G$36:$H$42,2,1),IF(P519="C",0,"오류")))</f>
        <v>0</v>
      </c>
      <c r="AJ519" s="4">
        <f>SUM(AD519:AI519)</f>
        <v>18</v>
      </c>
      <c r="AK519" s="4">
        <f>_xlfn.MAXIFS(AJ:AJ,B:B,B519)</f>
        <v>18</v>
      </c>
      <c r="AL519" s="4"/>
      <c r="AM519" s="21"/>
      <c r="AN519" s="4"/>
      <c r="AO519" s="4"/>
    </row>
    <row r="520" spans="1:41" x14ac:dyDescent="0.4">
      <c r="A520" s="3">
        <f>IF(B519=B520,A519,A519+1)</f>
        <v>480</v>
      </c>
      <c r="B520" s="3" t="s">
        <v>3824</v>
      </c>
      <c r="C520" s="3" t="s">
        <v>3823</v>
      </c>
      <c r="D520" s="3" t="s">
        <v>3044</v>
      </c>
      <c r="E520" s="3" t="s">
        <v>3043</v>
      </c>
      <c r="F520" s="3">
        <f>IF(B520=B519,F519+1,1)</f>
        <v>1</v>
      </c>
      <c r="G520" s="3" t="s">
        <v>6380</v>
      </c>
      <c r="H520" s="3" t="s">
        <v>6379</v>
      </c>
      <c r="I520" s="3" t="s">
        <v>6378</v>
      </c>
      <c r="J520" s="3" t="s">
        <v>6843</v>
      </c>
      <c r="K520" s="3"/>
      <c r="L520" s="3" t="s">
        <v>6517</v>
      </c>
      <c r="M520" s="3" t="s">
        <v>7034</v>
      </c>
      <c r="P520" s="3" t="s">
        <v>2434</v>
      </c>
      <c r="Q520" s="3">
        <f>IF(H520="TOEIC",VALUE(L520),0)</f>
        <v>875</v>
      </c>
      <c r="R520" s="3">
        <f>IF(H520="NEW TEPS",VALUE(L520),0)</f>
        <v>0</v>
      </c>
      <c r="S520" s="3">
        <f>IF(H520="TOEFL(ibt)",VALUE(L520),0)</f>
        <v>0</v>
      </c>
      <c r="T520" s="3">
        <f>IF(H520="JPT",VALUE(L520),0)</f>
        <v>0</v>
      </c>
      <c r="U520" s="3">
        <f>IF(H520="HSK",VALUE(K520),0)</f>
        <v>0</v>
      </c>
      <c r="V520" s="3">
        <f>IF(H520="HSK",VALUE(L520),0)</f>
        <v>0</v>
      </c>
      <c r="W520" s="3">
        <f>IF(H520="G-TELP Level2",VALUE(L520),0)</f>
        <v>0</v>
      </c>
      <c r="X520" s="3">
        <f>IF(P520="A",IF(Q520&gt;849,1,IF(R520&gt;335,1,IF(S520&gt;97,1,IF(T520&gt;849,1,IF(W520&gt;82,1,IF(U520=6,1,IF(U520=5,IF(V520&gt;254,1,0),0))))))),IF(P520="B",IF(Q520&gt;699,1,IF(R520&gt;263,1,IF(S520&gt;78,1,IF(T520&gt;699,1,IF(W520&gt;63,1,IF(U520=6,1,IF(U520=5,IF(V520&gt;179,1,0),0))))))),IF(P520="C",IF(Q520&gt;599,1,IF(R520&gt;226,1,IF(S520&gt;67,1,IF(T520&gt;599,1,IF(W520&gt;49,1,IF(U520=6,1,IF(U520=5,1,IF(U520=4,IF(V520&gt;209,1,0),0)))))))),IF(P520="D",IF(Q520&gt;649,1,IF(R520&gt;244,1,IF(S520&gt;73,1,IF(T520&gt;649,1,IF(W520&gt;56,1,IF(U520=6,1,IF(U520=5,1,IF(U520=4,IF(V520&gt;254,1,0),0)))))))),0))))</f>
        <v>1</v>
      </c>
      <c r="Y520" s="3">
        <f>SUMIF(B:B,B520,X:X)</f>
        <v>1</v>
      </c>
      <c r="Z520" s="3" t="str">
        <f>IF(Y520&gt;0,"어학 충족","자격미달")</f>
        <v>어학 충족</v>
      </c>
      <c r="AA520" s="3"/>
      <c r="AB520" s="3" t="str">
        <f>IF(P520="A",IF(Q520&gt;849,"TOEIC 충족",IF(R520&gt;335,"New-TEPS 충족",IF(S520&gt;97,"TOEFL 충족",IF(T520&gt;849,"JPT 충족",IF(W520&gt;82,"G-TELP 충족",IF(U520=6,"HSK점수 충족",IF(U520=5,IF(V520&gt;254,"HSK점수 충족","자격미달"),"자격미달"))))))),IF(P520="B",IF(Q520&gt;699,"TOEIC 충족",IF(R520&gt;263,"New-TEPS 충족",IF(S520&gt;78,"TOEFL 충족",IF(T520&gt;699,"JPT 충족",IF(W520&gt;63,"G-TELP 충족",IF(U520=6,"HSK점수 충족",IF(U520=5,IF(V520&gt;179,"HSK점수 충족","자격미달"),"자격미달"))))))),IF(P520="C",IF(Q520&gt;599,"TOEIC 충족",IF(R520&gt;226,"New-TEPS 충족",IF(S520&gt;67,"TOEFL 충족",IF(T520&gt;599,"JPT 충족",IF(W520&gt;49,"G-TELP 충족",IF(U520=6,"HSK점수 충족",IF(U520=5,"HSK점수 충족",IF(U520=4,IF(V520&gt;209,"HSK점수 충족","자격미달"),"자격미달")))))))),IF(P520="D",IF(Q520&gt;649,"TOEIC 충족",IF(R520&gt;244,"New-TEPS 충족",IF(S520&gt;73,"TOEFL 충족",IF(T520&gt;649,"JPT 충족",IF(W520&gt;56,"G-TELP 충족",IF(U1461=6,"HSK점수 충족",IF(U1461=5,"HSK점수 충족",IF(U1461=4,IF(V1461&gt;254,"HSK점수 충족","자격미달"),"자격미달")))))))),0))))</f>
        <v>TOEIC 충족</v>
      </c>
      <c r="AC520" s="21"/>
      <c r="AD520" s="3">
        <f>IF(P520="A",VLOOKUP(Q520,[1]교육_어학_경력backdata!$B$3:$C$9,2,1),IF(P520="B",VLOOKUP(Q520,[1]교육_어학_경력backdata!$G$3:$H$9,2,1),IF(P520="C",0,"오류")))</f>
        <v>14</v>
      </c>
      <c r="AE520" s="3">
        <f>IF(P520="A",VLOOKUP(R520,[1]교육_어학_경력backdata!$B$11:$C$17,2,1),IF(P520="B",VLOOKUP(R520,[1]교육_어학_경력backdata!$G$11:$H$17,2,1),IF(P520="C",0,"오류")))</f>
        <v>0</v>
      </c>
      <c r="AF520" s="3">
        <f>IF(P520="A",VLOOKUP(S520,[1]교육_어학_경력backdata!$B$19:$C$25,2,1),IF(P520="B",VLOOKUP(S520,[1]교육_어학_경력backdata!$G$19:$H$25,2,1),IF(P520="C",0,"오류")))</f>
        <v>0</v>
      </c>
      <c r="AG520" s="3">
        <f>IF(P520="A",VLOOKUP(T520,[1]교육_어학_경력backdata!$B$3:$C$9,2,1),IF(P520="B",VLOOKUP(T520,[1]교육_어학_경력backdata!$G$3:$H$9,2,1),IF(P520="C",0,"오류")))</f>
        <v>0</v>
      </c>
      <c r="AH520" s="3">
        <f>IF(P520="A",IF(U520=0,0,IF(U520=4,0,IF(U520=5,VLOOKUP(V520,[1]교육_어학_경력backdata!$B$27:$C$29,2,1),IF(U520=6,VLOOKUP(V520,[1]교육_어학_경력backdata!$B$31:$C$34,2,1))))),IF(P520="B",IF(U520=0,0,IF(U520=4,0,IF(U520=5,VLOOKUP(V520,[1]교육_어학_경력backdata!$G$27:$H$31,2,1),IF(U520=6,VLOOKUP(V520,[1]교육_어학_경력backdata!$G$33:$H$34,2,1))))),IF(CT520="C",0,"오류")))</f>
        <v>0</v>
      </c>
      <c r="AI520" s="3">
        <f>IF(P520="A",VLOOKUP(W520,[1]교육_어학_경력backdata!$B$36:$C$42,2,1),IF(P520="B",VLOOKUP(W520,[1]교육_어학_경력backdata!$G$36:$H$42,2,1),IF(P520="C",0,"오류")))</f>
        <v>0</v>
      </c>
      <c r="AJ520" s="3">
        <f>SUM(AD520:AI520)</f>
        <v>14</v>
      </c>
      <c r="AK520" s="3">
        <f>_xlfn.MAXIFS(AJ:AJ,B:B,B520)</f>
        <v>14</v>
      </c>
      <c r="AL520" s="3"/>
      <c r="AM520" s="21"/>
      <c r="AN520" s="3"/>
      <c r="AO520" s="3"/>
    </row>
    <row r="521" spans="1:41" x14ac:dyDescent="0.4">
      <c r="A521" s="4">
        <f>IF(B520=B521,A520,A520+1)</f>
        <v>481</v>
      </c>
      <c r="B521" s="4" t="s">
        <v>3820</v>
      </c>
      <c r="C521" s="4" t="s">
        <v>3819</v>
      </c>
      <c r="D521" s="4" t="s">
        <v>3044</v>
      </c>
      <c r="E521" s="4" t="s">
        <v>3043</v>
      </c>
      <c r="F521" s="4">
        <f>IF(B521=B520,F520+1,1)</f>
        <v>1</v>
      </c>
      <c r="G521" s="4" t="s">
        <v>6380</v>
      </c>
      <c r="H521" s="4" t="s">
        <v>6379</v>
      </c>
      <c r="I521" s="4" t="s">
        <v>6378</v>
      </c>
      <c r="J521" s="4" t="s">
        <v>5062</v>
      </c>
      <c r="K521" s="4"/>
      <c r="L521" s="4" t="s">
        <v>6399</v>
      </c>
      <c r="M521" s="4" t="s">
        <v>7033</v>
      </c>
      <c r="P521" s="4" t="s">
        <v>2434</v>
      </c>
      <c r="Q521" s="4">
        <f>IF(H521="TOEIC",VALUE(L521),0)</f>
        <v>900</v>
      </c>
      <c r="R521" s="4">
        <f>IF(H521="NEW TEPS",VALUE(L521),0)</f>
        <v>0</v>
      </c>
      <c r="S521" s="4">
        <f>IF(H521="TOEFL(ibt)",VALUE(L521),0)</f>
        <v>0</v>
      </c>
      <c r="T521" s="4">
        <f>IF(H521="JPT",VALUE(L521),0)</f>
        <v>0</v>
      </c>
      <c r="U521" s="4">
        <f>IF(H521="HSK",VALUE(K521),0)</f>
        <v>0</v>
      </c>
      <c r="V521" s="4">
        <f>IF(H521="HSK",VALUE(L521),0)</f>
        <v>0</v>
      </c>
      <c r="W521" s="4">
        <f>IF(H521="G-TELP Level2",VALUE(L521),0)</f>
        <v>0</v>
      </c>
      <c r="X521" s="4">
        <f>IF(P521="A",IF(Q521&gt;849,1,IF(R521&gt;335,1,IF(S521&gt;97,1,IF(T521&gt;849,1,IF(W521&gt;82,1,IF(U521=6,1,IF(U521=5,IF(V521&gt;254,1,0),0))))))),IF(P521="B",IF(Q521&gt;699,1,IF(R521&gt;263,1,IF(S521&gt;78,1,IF(T521&gt;699,1,IF(W521&gt;63,1,IF(U521=6,1,IF(U521=5,IF(V521&gt;179,1,0),0))))))),IF(P521="C",IF(Q521&gt;599,1,IF(R521&gt;226,1,IF(S521&gt;67,1,IF(T521&gt;599,1,IF(W521&gt;49,1,IF(U521=6,1,IF(U521=5,1,IF(U521=4,IF(V521&gt;209,1,0),0)))))))),IF(P521="D",IF(Q521&gt;649,1,IF(R521&gt;244,1,IF(S521&gt;73,1,IF(T521&gt;649,1,IF(W521&gt;56,1,IF(U521=6,1,IF(U521=5,1,IF(U521=4,IF(V521&gt;254,1,0),0)))))))),0))))</f>
        <v>1</v>
      </c>
      <c r="Y521" s="4">
        <f>SUMIF(B:B,B521,X:X)</f>
        <v>1</v>
      </c>
      <c r="Z521" s="4" t="str">
        <f>IF(Y521&gt;0,"어학 충족","자격미달")</f>
        <v>어학 충족</v>
      </c>
      <c r="AA521" s="4"/>
      <c r="AB521" s="4" t="str">
        <f>IF(P521="A",IF(Q521&gt;849,"TOEIC 충족",IF(R521&gt;335,"New-TEPS 충족",IF(S521&gt;97,"TOEFL 충족",IF(T521&gt;849,"JPT 충족",IF(W521&gt;82,"G-TELP 충족",IF(U521=6,"HSK점수 충족",IF(U521=5,IF(V521&gt;254,"HSK점수 충족","자격미달"),"자격미달"))))))),IF(P521="B",IF(Q521&gt;699,"TOEIC 충족",IF(R521&gt;263,"New-TEPS 충족",IF(S521&gt;78,"TOEFL 충족",IF(T521&gt;699,"JPT 충족",IF(W521&gt;63,"G-TELP 충족",IF(U521=6,"HSK점수 충족",IF(U521=5,IF(V521&gt;179,"HSK점수 충족","자격미달"),"자격미달"))))))),IF(P521="C",IF(Q521&gt;599,"TOEIC 충족",IF(R521&gt;226,"New-TEPS 충족",IF(S521&gt;67,"TOEFL 충족",IF(T521&gt;599,"JPT 충족",IF(W521&gt;49,"G-TELP 충족",IF(U521=6,"HSK점수 충족",IF(U521=5,"HSK점수 충족",IF(U521=4,IF(V521&gt;209,"HSK점수 충족","자격미달"),"자격미달")))))))),IF(P521="D",IF(Q521&gt;649,"TOEIC 충족",IF(R521&gt;244,"New-TEPS 충족",IF(S521&gt;73,"TOEFL 충족",IF(T521&gt;649,"JPT 충족",IF(W521&gt;56,"G-TELP 충족",IF(U1462=6,"HSK점수 충족",IF(U1462=5,"HSK점수 충족",IF(U1462=4,IF(V1462&gt;254,"HSK점수 충족","자격미달"),"자격미달")))))))),0))))</f>
        <v>TOEIC 충족</v>
      </c>
      <c r="AC521" s="21"/>
      <c r="AD521" s="4">
        <f>IF(P521="A",VLOOKUP(Q521,[1]교육_어학_경력backdata!$B$3:$C$9,2,1),IF(P521="B",VLOOKUP(Q521,[1]교육_어학_경력backdata!$G$3:$H$9,2,1),IF(P521="C",0,"오류")))</f>
        <v>16</v>
      </c>
      <c r="AE521" s="4">
        <f>IF(P521="A",VLOOKUP(R521,[1]교육_어학_경력backdata!$B$11:$C$17,2,1),IF(P521="B",VLOOKUP(R521,[1]교육_어학_경력backdata!$G$11:$H$17,2,1),IF(P521="C",0,"오류")))</f>
        <v>0</v>
      </c>
      <c r="AF521" s="4">
        <f>IF(P521="A",VLOOKUP(S521,[1]교육_어학_경력backdata!$B$19:$C$25,2,1),IF(P521="B",VLOOKUP(S521,[1]교육_어학_경력backdata!$G$19:$H$25,2,1),IF(P521="C",0,"오류")))</f>
        <v>0</v>
      </c>
      <c r="AG521" s="4">
        <f>IF(P521="A",VLOOKUP(T521,[1]교육_어학_경력backdata!$B$3:$C$9,2,1),IF(P521="B",VLOOKUP(T521,[1]교육_어학_경력backdata!$G$3:$H$9,2,1),IF(P521="C",0,"오류")))</f>
        <v>0</v>
      </c>
      <c r="AH521" s="4">
        <f>IF(P521="A",IF(U521=0,0,IF(U521=4,0,IF(U521=5,VLOOKUP(V521,[1]교육_어학_경력backdata!$B$27:$C$29,2,1),IF(U521=6,VLOOKUP(V521,[1]교육_어학_경력backdata!$B$31:$C$34,2,1))))),IF(P521="B",IF(U521=0,0,IF(U521=4,0,IF(U521=5,VLOOKUP(V521,[1]교육_어학_경력backdata!$G$27:$H$31,2,1),IF(U521=6,VLOOKUP(V521,[1]교육_어학_경력backdata!$G$33:$H$34,2,1))))),IF(CT521="C",0,"오류")))</f>
        <v>0</v>
      </c>
      <c r="AI521" s="4">
        <f>IF(P521="A",VLOOKUP(W521,[1]교육_어학_경력backdata!$B$36:$C$42,2,1),IF(P521="B",VLOOKUP(W521,[1]교육_어학_경력backdata!$G$36:$H$42,2,1),IF(P521="C",0,"오류")))</f>
        <v>0</v>
      </c>
      <c r="AJ521" s="4">
        <f>SUM(AD521:AI521)</f>
        <v>16</v>
      </c>
      <c r="AK521" s="4">
        <f>_xlfn.MAXIFS(AJ:AJ,B:B,B521)</f>
        <v>16</v>
      </c>
      <c r="AL521" s="4"/>
      <c r="AM521" s="21"/>
      <c r="AN521" s="4"/>
      <c r="AO521" s="4"/>
    </row>
    <row r="522" spans="1:41" x14ac:dyDescent="0.4">
      <c r="A522" s="3">
        <f>IF(B521=B522,A521,A521+1)</f>
        <v>482</v>
      </c>
      <c r="B522" s="3" t="s">
        <v>3815</v>
      </c>
      <c r="C522" s="3" t="s">
        <v>3814</v>
      </c>
      <c r="D522" s="3" t="s">
        <v>3044</v>
      </c>
      <c r="E522" s="3" t="s">
        <v>3043</v>
      </c>
      <c r="F522" s="3">
        <f>IF(B522=B521,F521+1,1)</f>
        <v>1</v>
      </c>
      <c r="G522" s="3" t="s">
        <v>6384</v>
      </c>
      <c r="H522" s="3" t="s">
        <v>6379</v>
      </c>
      <c r="I522" s="3" t="s">
        <v>6378</v>
      </c>
      <c r="J522" s="3" t="s">
        <v>6460</v>
      </c>
      <c r="K522" s="3"/>
      <c r="L522" s="3" t="s">
        <v>6448</v>
      </c>
      <c r="M522" s="3" t="s">
        <v>7032</v>
      </c>
      <c r="P522" s="3" t="s">
        <v>2434</v>
      </c>
      <c r="Q522" s="3">
        <f>IF(H522="TOEIC",VALUE(L522),0)</f>
        <v>865</v>
      </c>
      <c r="R522" s="3">
        <f>IF(H522="NEW TEPS",VALUE(L522),0)</f>
        <v>0</v>
      </c>
      <c r="S522" s="3">
        <f>IF(H522="TOEFL(ibt)",VALUE(L522),0)</f>
        <v>0</v>
      </c>
      <c r="T522" s="3">
        <f>IF(H522="JPT",VALUE(L522),0)</f>
        <v>0</v>
      </c>
      <c r="U522" s="3">
        <f>IF(H522="HSK",VALUE(K522),0)</f>
        <v>0</v>
      </c>
      <c r="V522" s="3">
        <f>IF(H522="HSK",VALUE(L522),0)</f>
        <v>0</v>
      </c>
      <c r="W522" s="3">
        <f>IF(H522="G-TELP Level2",VALUE(L522),0)</f>
        <v>0</v>
      </c>
      <c r="X522" s="3">
        <f>IF(P522="A",IF(Q522&gt;849,1,IF(R522&gt;335,1,IF(S522&gt;97,1,IF(T522&gt;849,1,IF(W522&gt;82,1,IF(U522=6,1,IF(U522=5,IF(V522&gt;254,1,0),0))))))),IF(P522="B",IF(Q522&gt;699,1,IF(R522&gt;263,1,IF(S522&gt;78,1,IF(T522&gt;699,1,IF(W522&gt;63,1,IF(U522=6,1,IF(U522=5,IF(V522&gt;179,1,0),0))))))),IF(P522="C",IF(Q522&gt;599,1,IF(R522&gt;226,1,IF(S522&gt;67,1,IF(T522&gt;599,1,IF(W522&gt;49,1,IF(U522=6,1,IF(U522=5,1,IF(U522=4,IF(V522&gt;209,1,0),0)))))))),IF(P522="D",IF(Q522&gt;649,1,IF(R522&gt;244,1,IF(S522&gt;73,1,IF(T522&gt;649,1,IF(W522&gt;56,1,IF(U522=6,1,IF(U522=5,1,IF(U522=4,IF(V522&gt;254,1,0),0)))))))),0))))</f>
        <v>1</v>
      </c>
      <c r="Y522" s="3">
        <f>SUMIF(B:B,B522,X:X)</f>
        <v>1</v>
      </c>
      <c r="Z522" s="3" t="str">
        <f>IF(Y522&gt;0,"어학 충족","자격미달")</f>
        <v>어학 충족</v>
      </c>
      <c r="AA522" s="3"/>
      <c r="AB522" s="3" t="str">
        <f>IF(P522="A",IF(Q522&gt;849,"TOEIC 충족",IF(R522&gt;335,"New-TEPS 충족",IF(S522&gt;97,"TOEFL 충족",IF(T522&gt;849,"JPT 충족",IF(W522&gt;82,"G-TELP 충족",IF(U522=6,"HSK점수 충족",IF(U522=5,IF(V522&gt;254,"HSK점수 충족","자격미달"),"자격미달"))))))),IF(P522="B",IF(Q522&gt;699,"TOEIC 충족",IF(R522&gt;263,"New-TEPS 충족",IF(S522&gt;78,"TOEFL 충족",IF(T522&gt;699,"JPT 충족",IF(W522&gt;63,"G-TELP 충족",IF(U522=6,"HSK점수 충족",IF(U522=5,IF(V522&gt;179,"HSK점수 충족","자격미달"),"자격미달"))))))),IF(P522="C",IF(Q522&gt;599,"TOEIC 충족",IF(R522&gt;226,"New-TEPS 충족",IF(S522&gt;67,"TOEFL 충족",IF(T522&gt;599,"JPT 충족",IF(W522&gt;49,"G-TELP 충족",IF(U522=6,"HSK점수 충족",IF(U522=5,"HSK점수 충족",IF(U522=4,IF(V522&gt;209,"HSK점수 충족","자격미달"),"자격미달")))))))),IF(P522="D",IF(Q522&gt;649,"TOEIC 충족",IF(R522&gt;244,"New-TEPS 충족",IF(S522&gt;73,"TOEFL 충족",IF(T522&gt;649,"JPT 충족",IF(W522&gt;56,"G-TELP 충족",IF(U1463=6,"HSK점수 충족",IF(U1463=5,"HSK점수 충족",IF(U1463=4,IF(V1463&gt;254,"HSK점수 충족","자격미달"),"자격미달")))))))),0))))</f>
        <v>TOEIC 충족</v>
      </c>
      <c r="AC522" s="21"/>
      <c r="AD522" s="3">
        <f>IF(P522="A",VLOOKUP(Q522,[1]교육_어학_경력backdata!$B$3:$C$9,2,1),IF(P522="B",VLOOKUP(Q522,[1]교육_어학_경력backdata!$G$3:$H$9,2,1),IF(P522="C",0,"오류")))</f>
        <v>12</v>
      </c>
      <c r="AE522" s="3">
        <f>IF(P522="A",VLOOKUP(R522,[1]교육_어학_경력backdata!$B$11:$C$17,2,1),IF(P522="B",VLOOKUP(R522,[1]교육_어학_경력backdata!$G$11:$H$17,2,1),IF(P522="C",0,"오류")))</f>
        <v>0</v>
      </c>
      <c r="AF522" s="3">
        <f>IF(P522="A",VLOOKUP(S522,[1]교육_어학_경력backdata!$B$19:$C$25,2,1),IF(P522="B",VLOOKUP(S522,[1]교육_어학_경력backdata!$G$19:$H$25,2,1),IF(P522="C",0,"오류")))</f>
        <v>0</v>
      </c>
      <c r="AG522" s="3">
        <f>IF(P522="A",VLOOKUP(T522,[1]교육_어학_경력backdata!$B$3:$C$9,2,1),IF(P522="B",VLOOKUP(T522,[1]교육_어학_경력backdata!$G$3:$H$9,2,1),IF(P522="C",0,"오류")))</f>
        <v>0</v>
      </c>
      <c r="AH522" s="3">
        <f>IF(P522="A",IF(U522=0,0,IF(U522=4,0,IF(U522=5,VLOOKUP(V522,[1]교육_어학_경력backdata!$B$27:$C$29,2,1),IF(U522=6,VLOOKUP(V522,[1]교육_어학_경력backdata!$B$31:$C$34,2,1))))),IF(P522="B",IF(U522=0,0,IF(U522=4,0,IF(U522=5,VLOOKUP(V522,[1]교육_어학_경력backdata!$G$27:$H$31,2,1),IF(U522=6,VLOOKUP(V522,[1]교육_어학_경력backdata!$G$33:$H$34,2,1))))),IF(CT522="C",0,"오류")))</f>
        <v>0</v>
      </c>
      <c r="AI522" s="3">
        <f>IF(P522="A",VLOOKUP(W522,[1]교육_어학_경력backdata!$B$36:$C$42,2,1),IF(P522="B",VLOOKUP(W522,[1]교육_어학_경력backdata!$G$36:$H$42,2,1),IF(P522="C",0,"오류")))</f>
        <v>0</v>
      </c>
      <c r="AJ522" s="3">
        <f>SUM(AD522:AI522)</f>
        <v>12</v>
      </c>
      <c r="AK522" s="3">
        <f>_xlfn.MAXIFS(AJ:AJ,B:B,B522)</f>
        <v>12</v>
      </c>
      <c r="AL522" s="3"/>
      <c r="AM522" s="21"/>
      <c r="AN522" s="3"/>
      <c r="AO522" s="3"/>
    </row>
    <row r="523" spans="1:41" x14ac:dyDescent="0.4">
      <c r="A523" s="4">
        <f>IF(B522=B523,A522,A522+1)</f>
        <v>483</v>
      </c>
      <c r="B523" s="4" t="s">
        <v>3807</v>
      </c>
      <c r="C523" s="4" t="s">
        <v>3806</v>
      </c>
      <c r="D523" s="4" t="s">
        <v>3044</v>
      </c>
      <c r="E523" s="4" t="s">
        <v>3043</v>
      </c>
      <c r="F523" s="4">
        <f>IF(B523=B522,F522+1,1)</f>
        <v>1</v>
      </c>
      <c r="G523" s="4" t="s">
        <v>6384</v>
      </c>
      <c r="H523" s="4" t="s">
        <v>6379</v>
      </c>
      <c r="I523" s="4" t="s">
        <v>6378</v>
      </c>
      <c r="J523" s="4" t="s">
        <v>6595</v>
      </c>
      <c r="K523" s="4"/>
      <c r="L523" s="4" t="s">
        <v>6875</v>
      </c>
      <c r="M523" s="4" t="s">
        <v>7031</v>
      </c>
      <c r="P523" s="4" t="s">
        <v>2434</v>
      </c>
      <c r="Q523" s="4">
        <f>IF(H523="TOEIC",VALUE(L523),0)</f>
        <v>970</v>
      </c>
      <c r="R523" s="4">
        <f>IF(H523="NEW TEPS",VALUE(L523),0)</f>
        <v>0</v>
      </c>
      <c r="S523" s="4">
        <f>IF(H523="TOEFL(ibt)",VALUE(L523),0)</f>
        <v>0</v>
      </c>
      <c r="T523" s="4">
        <f>IF(H523="JPT",VALUE(L523),0)</f>
        <v>0</v>
      </c>
      <c r="U523" s="4">
        <f>IF(H523="HSK",VALUE(K523),0)</f>
        <v>0</v>
      </c>
      <c r="V523" s="4">
        <f>IF(H523="HSK",VALUE(L523),0)</f>
        <v>0</v>
      </c>
      <c r="W523" s="4">
        <f>IF(H523="G-TELP Level2",VALUE(L523),0)</f>
        <v>0</v>
      </c>
      <c r="X523" s="4">
        <f>IF(P523="A",IF(Q523&gt;849,1,IF(R523&gt;335,1,IF(S523&gt;97,1,IF(T523&gt;849,1,IF(W523&gt;82,1,IF(U523=6,1,IF(U523=5,IF(V523&gt;254,1,0),0))))))),IF(P523="B",IF(Q523&gt;699,1,IF(R523&gt;263,1,IF(S523&gt;78,1,IF(T523&gt;699,1,IF(W523&gt;63,1,IF(U523=6,1,IF(U523=5,IF(V523&gt;179,1,0),0))))))),IF(P523="C",IF(Q523&gt;599,1,IF(R523&gt;226,1,IF(S523&gt;67,1,IF(T523&gt;599,1,IF(W523&gt;49,1,IF(U523=6,1,IF(U523=5,1,IF(U523=4,IF(V523&gt;209,1,0),0)))))))),IF(P523="D",IF(Q523&gt;649,1,IF(R523&gt;244,1,IF(S523&gt;73,1,IF(T523&gt;649,1,IF(W523&gt;56,1,IF(U523=6,1,IF(U523=5,1,IF(U523=4,IF(V523&gt;254,1,0),0)))))))),0))))</f>
        <v>1</v>
      </c>
      <c r="Y523" s="4">
        <f>SUMIF(B:B,B523,X:X)</f>
        <v>1</v>
      </c>
      <c r="Z523" s="4" t="str">
        <f>IF(Y523&gt;0,"어학 충족","자격미달")</f>
        <v>어학 충족</v>
      </c>
      <c r="AA523" s="4"/>
      <c r="AB523" s="4" t="str">
        <f>IF(P523="A",IF(Q523&gt;849,"TOEIC 충족",IF(R523&gt;335,"New-TEPS 충족",IF(S523&gt;97,"TOEFL 충족",IF(T523&gt;849,"JPT 충족",IF(W523&gt;82,"G-TELP 충족",IF(U523=6,"HSK점수 충족",IF(U523=5,IF(V523&gt;254,"HSK점수 충족","자격미달"),"자격미달"))))))),IF(P523="B",IF(Q523&gt;699,"TOEIC 충족",IF(R523&gt;263,"New-TEPS 충족",IF(S523&gt;78,"TOEFL 충족",IF(T523&gt;699,"JPT 충족",IF(W523&gt;63,"G-TELP 충족",IF(U523=6,"HSK점수 충족",IF(U523=5,IF(V523&gt;179,"HSK점수 충족","자격미달"),"자격미달"))))))),IF(P523="C",IF(Q523&gt;599,"TOEIC 충족",IF(R523&gt;226,"New-TEPS 충족",IF(S523&gt;67,"TOEFL 충족",IF(T523&gt;599,"JPT 충족",IF(W523&gt;49,"G-TELP 충족",IF(U523=6,"HSK점수 충족",IF(U523=5,"HSK점수 충족",IF(U523=4,IF(V523&gt;209,"HSK점수 충족","자격미달"),"자격미달")))))))),IF(P523="D",IF(Q523&gt;649,"TOEIC 충족",IF(R523&gt;244,"New-TEPS 충족",IF(S523&gt;73,"TOEFL 충족",IF(T523&gt;649,"JPT 충족",IF(W523&gt;56,"G-TELP 충족",IF(U1464=6,"HSK점수 충족",IF(U1464=5,"HSK점수 충족",IF(U1464=4,IF(V1464&gt;254,"HSK점수 충족","자격미달"),"자격미달")))))))),0))))</f>
        <v>TOEIC 충족</v>
      </c>
      <c r="AC523" s="21"/>
      <c r="AD523" s="4">
        <f>IF(P523="A",VLOOKUP(Q523,[1]교육_어학_경력backdata!$B$3:$C$9,2,1),IF(P523="B",VLOOKUP(Q523,[1]교육_어학_경력backdata!$G$3:$H$9,2,1),IF(P523="C",0,"오류")))</f>
        <v>20</v>
      </c>
      <c r="AE523" s="4">
        <f>IF(P523="A",VLOOKUP(R523,[1]교육_어학_경력backdata!$B$11:$C$17,2,1),IF(P523="B",VLOOKUP(R523,[1]교육_어학_경력backdata!$G$11:$H$17,2,1),IF(P523="C",0,"오류")))</f>
        <v>0</v>
      </c>
      <c r="AF523" s="4">
        <f>IF(P523="A",VLOOKUP(S523,[1]교육_어학_경력backdata!$B$19:$C$25,2,1),IF(P523="B",VLOOKUP(S523,[1]교육_어학_경력backdata!$G$19:$H$25,2,1),IF(P523="C",0,"오류")))</f>
        <v>0</v>
      </c>
      <c r="AG523" s="4">
        <f>IF(P523="A",VLOOKUP(T523,[1]교육_어학_경력backdata!$B$3:$C$9,2,1),IF(P523="B",VLOOKUP(T523,[1]교육_어학_경력backdata!$G$3:$H$9,2,1),IF(P523="C",0,"오류")))</f>
        <v>0</v>
      </c>
      <c r="AH523" s="4">
        <f>IF(P523="A",IF(U523=0,0,IF(U523=4,0,IF(U523=5,VLOOKUP(V523,[1]교육_어학_경력backdata!$B$27:$C$29,2,1),IF(U523=6,VLOOKUP(V523,[1]교육_어학_경력backdata!$B$31:$C$34,2,1))))),IF(P523="B",IF(U523=0,0,IF(U523=4,0,IF(U523=5,VLOOKUP(V523,[1]교육_어학_경력backdata!$G$27:$H$31,2,1),IF(U523=6,VLOOKUP(V523,[1]교육_어학_경력backdata!$G$33:$H$34,2,1))))),IF(CT523="C",0,"오류")))</f>
        <v>0</v>
      </c>
      <c r="AI523" s="4">
        <f>IF(P523="A",VLOOKUP(W523,[1]교육_어학_경력backdata!$B$36:$C$42,2,1),IF(P523="B",VLOOKUP(W523,[1]교육_어학_경력backdata!$G$36:$H$42,2,1),IF(P523="C",0,"오류")))</f>
        <v>0</v>
      </c>
      <c r="AJ523" s="4">
        <f>SUM(AD523:AI523)</f>
        <v>20</v>
      </c>
      <c r="AK523" s="4">
        <f>_xlfn.MAXIFS(AJ:AJ,B:B,B523)</f>
        <v>20</v>
      </c>
      <c r="AL523" s="4"/>
      <c r="AM523" s="21"/>
      <c r="AN523" s="4"/>
      <c r="AO523" s="4"/>
    </row>
    <row r="524" spans="1:41" x14ac:dyDescent="0.4">
      <c r="A524" s="3">
        <f>IF(B523=B524,A523,A523+1)</f>
        <v>484</v>
      </c>
      <c r="B524" s="3" t="s">
        <v>3801</v>
      </c>
      <c r="C524" s="3" t="s">
        <v>3800</v>
      </c>
      <c r="D524" s="3" t="s">
        <v>3044</v>
      </c>
      <c r="E524" s="3" t="s">
        <v>3043</v>
      </c>
      <c r="F524" s="3">
        <f>IF(B524=B523,F523+1,1)</f>
        <v>1</v>
      </c>
      <c r="G524" s="3" t="s">
        <v>6380</v>
      </c>
      <c r="H524" s="3" t="s">
        <v>6379</v>
      </c>
      <c r="I524" s="3" t="s">
        <v>6378</v>
      </c>
      <c r="J524" s="3" t="s">
        <v>6567</v>
      </c>
      <c r="K524" s="3"/>
      <c r="L524" s="3" t="s">
        <v>6506</v>
      </c>
      <c r="M524" s="3" t="s">
        <v>7030</v>
      </c>
      <c r="P524" s="3" t="s">
        <v>2434</v>
      </c>
      <c r="Q524" s="3">
        <f>IF(H524="TOEIC",VALUE(L524),0)</f>
        <v>930</v>
      </c>
      <c r="R524" s="3">
        <f>IF(H524="NEW TEPS",VALUE(L524),0)</f>
        <v>0</v>
      </c>
      <c r="S524" s="3">
        <f>IF(H524="TOEFL(ibt)",VALUE(L524),0)</f>
        <v>0</v>
      </c>
      <c r="T524" s="3">
        <f>IF(H524="JPT",VALUE(L524),0)</f>
        <v>0</v>
      </c>
      <c r="U524" s="3">
        <f>IF(H524="HSK",VALUE(K524),0)</f>
        <v>0</v>
      </c>
      <c r="V524" s="3">
        <f>IF(H524="HSK",VALUE(L524),0)</f>
        <v>0</v>
      </c>
      <c r="W524" s="3">
        <f>IF(H524="G-TELP Level2",VALUE(L524),0)</f>
        <v>0</v>
      </c>
      <c r="X524" s="3">
        <f>IF(P524="A",IF(Q524&gt;849,1,IF(R524&gt;335,1,IF(S524&gt;97,1,IF(T524&gt;849,1,IF(W524&gt;82,1,IF(U524=6,1,IF(U524=5,IF(V524&gt;254,1,0),0))))))),IF(P524="B",IF(Q524&gt;699,1,IF(R524&gt;263,1,IF(S524&gt;78,1,IF(T524&gt;699,1,IF(W524&gt;63,1,IF(U524=6,1,IF(U524=5,IF(V524&gt;179,1,0),0))))))),IF(P524="C",IF(Q524&gt;599,1,IF(R524&gt;226,1,IF(S524&gt;67,1,IF(T524&gt;599,1,IF(W524&gt;49,1,IF(U524=6,1,IF(U524=5,1,IF(U524=4,IF(V524&gt;209,1,0),0)))))))),IF(P524="D",IF(Q524&gt;649,1,IF(R524&gt;244,1,IF(S524&gt;73,1,IF(T524&gt;649,1,IF(W524&gt;56,1,IF(U524=6,1,IF(U524=5,1,IF(U524=4,IF(V524&gt;254,1,0),0)))))))),0))))</f>
        <v>1</v>
      </c>
      <c r="Y524" s="3">
        <f>SUMIF(B:B,B524,X:X)</f>
        <v>2</v>
      </c>
      <c r="Z524" s="3" t="str">
        <f>IF(Y524&gt;0,"어학 충족","자격미달")</f>
        <v>어학 충족</v>
      </c>
      <c r="AA524" s="3"/>
      <c r="AB524" s="3" t="str">
        <f>IF(P524="A",IF(Q524&gt;849,"TOEIC 충족",IF(R524&gt;335,"New-TEPS 충족",IF(S524&gt;97,"TOEFL 충족",IF(T524&gt;849,"JPT 충족",IF(W524&gt;82,"G-TELP 충족",IF(U524=6,"HSK점수 충족",IF(U524=5,IF(V524&gt;254,"HSK점수 충족","자격미달"),"자격미달"))))))),IF(P524="B",IF(Q524&gt;699,"TOEIC 충족",IF(R524&gt;263,"New-TEPS 충족",IF(S524&gt;78,"TOEFL 충족",IF(T524&gt;699,"JPT 충족",IF(W524&gt;63,"G-TELP 충족",IF(U524=6,"HSK점수 충족",IF(U524=5,IF(V524&gt;179,"HSK점수 충족","자격미달"),"자격미달"))))))),IF(P524="C",IF(Q524&gt;599,"TOEIC 충족",IF(R524&gt;226,"New-TEPS 충족",IF(S524&gt;67,"TOEFL 충족",IF(T524&gt;599,"JPT 충족",IF(W524&gt;49,"G-TELP 충족",IF(U524=6,"HSK점수 충족",IF(U524=5,"HSK점수 충족",IF(U524=4,IF(V524&gt;209,"HSK점수 충족","자격미달"),"자격미달")))))))),IF(P524="D",IF(Q524&gt;649,"TOEIC 충족",IF(R524&gt;244,"New-TEPS 충족",IF(S524&gt;73,"TOEFL 충족",IF(T524&gt;649,"JPT 충족",IF(W524&gt;56,"G-TELP 충족",IF(U1465=6,"HSK점수 충족",IF(U1465=5,"HSK점수 충족",IF(U1465=4,IF(V1465&gt;254,"HSK점수 충족","자격미달"),"자격미달")))))))),0))))</f>
        <v>TOEIC 충족</v>
      </c>
      <c r="AC524" s="21"/>
      <c r="AD524" s="3">
        <f>IF(P524="A",VLOOKUP(Q524,[1]교육_어학_경력backdata!$B$3:$C$9,2,1),IF(P524="B",VLOOKUP(Q524,[1]교육_어학_경력backdata!$G$3:$H$9,2,1),IF(P524="C",0,"오류")))</f>
        <v>18</v>
      </c>
      <c r="AE524" s="3">
        <f>IF(P524="A",VLOOKUP(R524,[1]교육_어학_경력backdata!$B$11:$C$17,2,1),IF(P524="B",VLOOKUP(R524,[1]교육_어학_경력backdata!$G$11:$H$17,2,1),IF(P524="C",0,"오류")))</f>
        <v>0</v>
      </c>
      <c r="AF524" s="3">
        <f>IF(P524="A",VLOOKUP(S524,[1]교육_어학_경력backdata!$B$19:$C$25,2,1),IF(P524="B",VLOOKUP(S524,[1]교육_어학_경력backdata!$G$19:$H$25,2,1),IF(P524="C",0,"오류")))</f>
        <v>0</v>
      </c>
      <c r="AG524" s="3">
        <f>IF(P524="A",VLOOKUP(T524,[1]교육_어학_경력backdata!$B$3:$C$9,2,1),IF(P524="B",VLOOKUP(T524,[1]교육_어학_경력backdata!$G$3:$H$9,2,1),IF(P524="C",0,"오류")))</f>
        <v>0</v>
      </c>
      <c r="AH524" s="3">
        <f>IF(P524="A",IF(U524=0,0,IF(U524=4,0,IF(U524=5,VLOOKUP(V524,[1]교육_어학_경력backdata!$B$27:$C$29,2,1),IF(U524=6,VLOOKUP(V524,[1]교육_어학_경력backdata!$B$31:$C$34,2,1))))),IF(P524="B",IF(U524=0,0,IF(U524=4,0,IF(U524=5,VLOOKUP(V524,[1]교육_어학_경력backdata!$G$27:$H$31,2,1),IF(U524=6,VLOOKUP(V524,[1]교육_어학_경력backdata!$G$33:$H$34,2,1))))),IF(CT524="C",0,"오류")))</f>
        <v>0</v>
      </c>
      <c r="AI524" s="3">
        <f>IF(P524="A",VLOOKUP(W524,[1]교육_어학_경력backdata!$B$36:$C$42,2,1),IF(P524="B",VLOOKUP(W524,[1]교육_어학_경력backdata!$G$36:$H$42,2,1),IF(P524="C",0,"오류")))</f>
        <v>0</v>
      </c>
      <c r="AJ524" s="3">
        <f>SUM(AD524:AI524)</f>
        <v>18</v>
      </c>
      <c r="AK524" s="3">
        <f>_xlfn.MAXIFS(AJ:AJ,B:B,B524)</f>
        <v>18</v>
      </c>
      <c r="AL524" s="3"/>
      <c r="AM524" s="21"/>
      <c r="AN524" s="3" t="s">
        <v>6404</v>
      </c>
      <c r="AO524" s="3">
        <v>10</v>
      </c>
    </row>
    <row r="525" spans="1:41" x14ac:dyDescent="0.4">
      <c r="A525" s="7">
        <f>IF(B524=B525,A524,A524+1)</f>
        <v>484</v>
      </c>
      <c r="B525" s="7" t="s">
        <v>3801</v>
      </c>
      <c r="C525" s="7" t="s">
        <v>3800</v>
      </c>
      <c r="D525" s="7" t="s">
        <v>3044</v>
      </c>
      <c r="E525" s="7" t="s">
        <v>3043</v>
      </c>
      <c r="F525" s="3">
        <f>IF(B525=B524,F524+1,1)</f>
        <v>2</v>
      </c>
      <c r="G525" s="3" t="s">
        <v>6384</v>
      </c>
      <c r="H525" s="3" t="s">
        <v>6583</v>
      </c>
      <c r="I525" s="3" t="s">
        <v>6582</v>
      </c>
      <c r="J525" s="3" t="s">
        <v>6494</v>
      </c>
      <c r="K525" s="3" t="s">
        <v>6759</v>
      </c>
      <c r="L525" s="3" t="s">
        <v>7029</v>
      </c>
      <c r="M525" s="3" t="s">
        <v>7028</v>
      </c>
      <c r="P525" s="3" t="s">
        <v>2434</v>
      </c>
      <c r="Q525" s="3">
        <f>IF(H525="TOEIC",VALUE(L525),0)</f>
        <v>0</v>
      </c>
      <c r="R525" s="3">
        <f>IF(H525="NEW TEPS",VALUE(L525),0)</f>
        <v>0</v>
      </c>
      <c r="S525" s="3">
        <f>IF(H525="TOEFL(ibt)",VALUE(L525),0)</f>
        <v>0</v>
      </c>
      <c r="T525" s="3">
        <f>IF(H525="JPT",VALUE(L525),0)</f>
        <v>0</v>
      </c>
      <c r="U525" s="3">
        <f>IF(H525="HSK",VALUE(K525),0)</f>
        <v>6</v>
      </c>
      <c r="V525" s="3">
        <f>IF(H525="HSK",VALUE(L525),0)</f>
        <v>198</v>
      </c>
      <c r="W525" s="3">
        <f>IF(H525="G-TELP Level2",VALUE(L525),0)</f>
        <v>0</v>
      </c>
      <c r="X525" s="3">
        <f>IF(P525="A",IF(Q525&gt;849,1,IF(R525&gt;335,1,IF(S525&gt;97,1,IF(T525&gt;849,1,IF(W525&gt;82,1,IF(U525=6,1,IF(U525=5,IF(V525&gt;254,1,0),0))))))),IF(P525="B",IF(Q525&gt;699,1,IF(R525&gt;263,1,IF(S525&gt;78,1,IF(T525&gt;699,1,IF(W525&gt;63,1,IF(U525=6,1,IF(U525=5,IF(V525&gt;179,1,0),0))))))),IF(P525="C",IF(Q525&gt;599,1,IF(R525&gt;226,1,IF(S525&gt;67,1,IF(T525&gt;599,1,IF(W525&gt;49,1,IF(U525=6,1,IF(U525=5,1,IF(U525=4,IF(V525&gt;209,1,0),0)))))))),IF(P525="D",IF(Q525&gt;649,1,IF(R525&gt;244,1,IF(S525&gt;73,1,IF(T525&gt;649,1,IF(W525&gt;56,1,IF(U525=6,1,IF(U525=5,1,IF(U525=4,IF(V525&gt;254,1,0),0)))))))),0))))</f>
        <v>1</v>
      </c>
      <c r="Y525" s="3">
        <f>SUMIF(B:B,B525,X:X)</f>
        <v>2</v>
      </c>
      <c r="Z525" s="3" t="str">
        <f>IF(Y525&gt;0,"어학 충족","자격미달")</f>
        <v>어학 충족</v>
      </c>
      <c r="AA525" s="3"/>
      <c r="AB525" s="3" t="str">
        <f>IF(P525="A",IF(Q525&gt;849,"TOEIC 충족",IF(R525&gt;335,"New-TEPS 충족",IF(S525&gt;97,"TOEFL 충족",IF(T525&gt;849,"JPT 충족",IF(W525&gt;82,"G-TELP 충족",IF(U525=6,"HSK점수 충족",IF(U525=5,IF(V525&gt;254,"HSK점수 충족","자격미달"),"자격미달"))))))),IF(P525="B",IF(Q525&gt;699,"TOEIC 충족",IF(R525&gt;263,"New-TEPS 충족",IF(S525&gt;78,"TOEFL 충족",IF(T525&gt;699,"JPT 충족",IF(W525&gt;63,"G-TELP 충족",IF(U525=6,"HSK점수 충족",IF(U525=5,IF(V525&gt;179,"HSK점수 충족","자격미달"),"자격미달"))))))),IF(P525="C",IF(Q525&gt;599,"TOEIC 충족",IF(R525&gt;226,"New-TEPS 충족",IF(S525&gt;67,"TOEFL 충족",IF(T525&gt;599,"JPT 충족",IF(W525&gt;49,"G-TELP 충족",IF(U525=6,"HSK점수 충족",IF(U525=5,"HSK점수 충족",IF(U525=4,IF(V525&gt;209,"HSK점수 충족","자격미달"),"자격미달")))))))),IF(P525="D",IF(Q525&gt;649,"TOEIC 충족",IF(R525&gt;244,"New-TEPS 충족",IF(S525&gt;73,"TOEFL 충족",IF(T525&gt;649,"JPT 충족",IF(W525&gt;56,"G-TELP 충족",IF(U1466=6,"HSK점수 충족",IF(U1466=5,"HSK점수 충족",IF(U1466=4,IF(V1466&gt;254,"HSK점수 충족","자격미달"),"자격미달")))))))),0))))</f>
        <v>HSK점수 충족</v>
      </c>
      <c r="AC525" s="21"/>
      <c r="AD525" s="3">
        <f>IF(P525="A",VLOOKUP(Q525,[1]교육_어학_경력backdata!$B$3:$C$9,2,1),IF(P525="B",VLOOKUP(Q525,[1]교육_어학_경력backdata!$G$3:$H$9,2,1),IF(P525="C",0,"오류")))</f>
        <v>0</v>
      </c>
      <c r="AE525" s="3">
        <f>IF(P525="A",VLOOKUP(R525,[1]교육_어학_경력backdata!$B$11:$C$17,2,1),IF(P525="B",VLOOKUP(R525,[1]교육_어학_경력backdata!$G$11:$H$17,2,1),IF(P525="C",0,"오류")))</f>
        <v>0</v>
      </c>
      <c r="AF525" s="3">
        <f>IF(P525="A",VLOOKUP(S525,[1]교육_어학_경력backdata!$B$19:$C$25,2,1),IF(P525="B",VLOOKUP(S525,[1]교육_어학_경력backdata!$G$19:$H$25,2,1),IF(P525="C",0,"오류")))</f>
        <v>0</v>
      </c>
      <c r="AG525" s="3">
        <f>IF(P525="A",VLOOKUP(T525,[1]교육_어학_경력backdata!$B$3:$C$9,2,1),IF(P525="B",VLOOKUP(T525,[1]교육_어학_경력backdata!$G$3:$H$9,2,1),IF(P525="C",0,"오류")))</f>
        <v>0</v>
      </c>
      <c r="AH525" s="3">
        <f>IF(P525="A",IF(U525=0,0,IF(U525=4,0,IF(U525=5,VLOOKUP(V525,[1]교육_어학_경력backdata!$B$27:$C$29,2,1),IF(U525=6,VLOOKUP(V525,[1]교육_어학_경력backdata!$B$31:$C$34,2,1))))),IF(P525="B",IF(U525=0,0,IF(U525=4,0,IF(U525=5,VLOOKUP(V525,[1]교육_어학_경력backdata!$G$27:$H$31,2,1),IF(U525=6,VLOOKUP(V525,[1]교육_어학_경력backdata!$G$33:$H$34,2,1))))),IF(CT525="C",0,"오류")))</f>
        <v>18</v>
      </c>
      <c r="AI525" s="3">
        <f>IF(P525="A",VLOOKUP(W525,[1]교육_어학_경력backdata!$B$36:$C$42,2,1),IF(P525="B",VLOOKUP(W525,[1]교육_어학_경력backdata!$G$36:$H$42,2,1),IF(P525="C",0,"오류")))</f>
        <v>0</v>
      </c>
      <c r="AJ525" s="3">
        <f>SUM(AD525:AI525)</f>
        <v>18</v>
      </c>
      <c r="AK525" s="3">
        <f>_xlfn.MAXIFS(AJ:AJ,B:B,B525)</f>
        <v>18</v>
      </c>
      <c r="AL525" s="3"/>
      <c r="AM525" s="21"/>
      <c r="AN525" s="3" t="s">
        <v>6404</v>
      </c>
      <c r="AO525" s="3">
        <v>10</v>
      </c>
    </row>
    <row r="526" spans="1:41" x14ac:dyDescent="0.4">
      <c r="A526" s="4">
        <f>IF(B525=B526,A525,A525+1)</f>
        <v>485</v>
      </c>
      <c r="B526" s="4" t="s">
        <v>3795</v>
      </c>
      <c r="C526" s="4" t="s">
        <v>3794</v>
      </c>
      <c r="D526" s="4" t="s">
        <v>3044</v>
      </c>
      <c r="E526" s="4" t="s">
        <v>3043</v>
      </c>
      <c r="F526" s="4">
        <f>IF(B526=B525,F525+1,1)</f>
        <v>1</v>
      </c>
      <c r="G526" s="4" t="s">
        <v>6384</v>
      </c>
      <c r="H526" s="4" t="s">
        <v>6379</v>
      </c>
      <c r="I526" s="4" t="s">
        <v>6378</v>
      </c>
      <c r="J526" s="4" t="s">
        <v>6527</v>
      </c>
      <c r="K526" s="4"/>
      <c r="L526" s="4" t="s">
        <v>6569</v>
      </c>
      <c r="M526" s="4" t="s">
        <v>7027</v>
      </c>
      <c r="P526" s="4" t="s">
        <v>2434</v>
      </c>
      <c r="Q526" s="4">
        <f>IF(H526="TOEIC",VALUE(L526),0)</f>
        <v>910</v>
      </c>
      <c r="R526" s="4">
        <f>IF(H526="NEW TEPS",VALUE(L526),0)</f>
        <v>0</v>
      </c>
      <c r="S526" s="4">
        <f>IF(H526="TOEFL(ibt)",VALUE(L526),0)</f>
        <v>0</v>
      </c>
      <c r="T526" s="4">
        <f>IF(H526="JPT",VALUE(L526),0)</f>
        <v>0</v>
      </c>
      <c r="U526" s="4">
        <f>IF(H526="HSK",VALUE(K526),0)</f>
        <v>0</v>
      </c>
      <c r="V526" s="4">
        <f>IF(H526="HSK",VALUE(L526),0)</f>
        <v>0</v>
      </c>
      <c r="W526" s="4">
        <f>IF(H526="G-TELP Level2",VALUE(L526),0)</f>
        <v>0</v>
      </c>
      <c r="X526" s="4">
        <f>IF(P526="A",IF(Q526&gt;849,1,IF(R526&gt;335,1,IF(S526&gt;97,1,IF(T526&gt;849,1,IF(W526&gt;82,1,IF(U526=6,1,IF(U526=5,IF(V526&gt;254,1,0),0))))))),IF(P526="B",IF(Q526&gt;699,1,IF(R526&gt;263,1,IF(S526&gt;78,1,IF(T526&gt;699,1,IF(W526&gt;63,1,IF(U526=6,1,IF(U526=5,IF(V526&gt;179,1,0),0))))))),IF(P526="C",IF(Q526&gt;599,1,IF(R526&gt;226,1,IF(S526&gt;67,1,IF(T526&gt;599,1,IF(W526&gt;49,1,IF(U526=6,1,IF(U526=5,1,IF(U526=4,IF(V526&gt;209,1,0),0)))))))),IF(P526="D",IF(Q526&gt;649,1,IF(R526&gt;244,1,IF(S526&gt;73,1,IF(T526&gt;649,1,IF(W526&gt;56,1,IF(U526=6,1,IF(U526=5,1,IF(U526=4,IF(V526&gt;254,1,0),0)))))))),0))))</f>
        <v>1</v>
      </c>
      <c r="Y526" s="4">
        <f>SUMIF(B:B,B526,X:X)</f>
        <v>1</v>
      </c>
      <c r="Z526" s="4" t="str">
        <f>IF(Y526&gt;0,"어학 충족","자격미달")</f>
        <v>어학 충족</v>
      </c>
      <c r="AA526" s="4"/>
      <c r="AB526" s="4" t="str">
        <f>IF(P526="A",IF(Q526&gt;849,"TOEIC 충족",IF(R526&gt;335,"New-TEPS 충족",IF(S526&gt;97,"TOEFL 충족",IF(T526&gt;849,"JPT 충족",IF(W526&gt;82,"G-TELP 충족",IF(U526=6,"HSK점수 충족",IF(U526=5,IF(V526&gt;254,"HSK점수 충족","자격미달"),"자격미달"))))))),IF(P526="B",IF(Q526&gt;699,"TOEIC 충족",IF(R526&gt;263,"New-TEPS 충족",IF(S526&gt;78,"TOEFL 충족",IF(T526&gt;699,"JPT 충족",IF(W526&gt;63,"G-TELP 충족",IF(U526=6,"HSK점수 충족",IF(U526=5,IF(V526&gt;179,"HSK점수 충족","자격미달"),"자격미달"))))))),IF(P526="C",IF(Q526&gt;599,"TOEIC 충족",IF(R526&gt;226,"New-TEPS 충족",IF(S526&gt;67,"TOEFL 충족",IF(T526&gt;599,"JPT 충족",IF(W526&gt;49,"G-TELP 충족",IF(U526=6,"HSK점수 충족",IF(U526=5,"HSK점수 충족",IF(U526=4,IF(V526&gt;209,"HSK점수 충족","자격미달"),"자격미달")))))))),IF(P526="D",IF(Q526&gt;649,"TOEIC 충족",IF(R526&gt;244,"New-TEPS 충족",IF(S526&gt;73,"TOEFL 충족",IF(T526&gt;649,"JPT 충족",IF(W526&gt;56,"G-TELP 충족",IF(U1467=6,"HSK점수 충족",IF(U1467=5,"HSK점수 충족",IF(U1467=4,IF(V1467&gt;254,"HSK점수 충족","자격미달"),"자격미달")))))))),0))))</f>
        <v>TOEIC 충족</v>
      </c>
      <c r="AC526" s="21"/>
      <c r="AD526" s="4">
        <f>IF(P526="A",VLOOKUP(Q526,[1]교육_어학_경력backdata!$B$3:$C$9,2,1),IF(P526="B",VLOOKUP(Q526,[1]교육_어학_경력backdata!$G$3:$H$9,2,1),IF(P526="C",0,"오류")))</f>
        <v>16</v>
      </c>
      <c r="AE526" s="4">
        <f>IF(P526="A",VLOOKUP(R526,[1]교육_어학_경력backdata!$B$11:$C$17,2,1),IF(P526="B",VLOOKUP(R526,[1]교육_어학_경력backdata!$G$11:$H$17,2,1),IF(P526="C",0,"오류")))</f>
        <v>0</v>
      </c>
      <c r="AF526" s="4">
        <f>IF(P526="A",VLOOKUP(S526,[1]교육_어학_경력backdata!$B$19:$C$25,2,1),IF(P526="B",VLOOKUP(S526,[1]교육_어학_경력backdata!$G$19:$H$25,2,1),IF(P526="C",0,"오류")))</f>
        <v>0</v>
      </c>
      <c r="AG526" s="4">
        <f>IF(P526="A",VLOOKUP(T526,[1]교육_어학_경력backdata!$B$3:$C$9,2,1),IF(P526="B",VLOOKUP(T526,[1]교육_어학_경력backdata!$G$3:$H$9,2,1),IF(P526="C",0,"오류")))</f>
        <v>0</v>
      </c>
      <c r="AH526" s="4">
        <f>IF(P526="A",IF(U526=0,0,IF(U526=4,0,IF(U526=5,VLOOKUP(V526,[1]교육_어학_경력backdata!$B$27:$C$29,2,1),IF(U526=6,VLOOKUP(V526,[1]교육_어학_경력backdata!$B$31:$C$34,2,1))))),IF(P526="B",IF(U526=0,0,IF(U526=4,0,IF(U526=5,VLOOKUP(V526,[1]교육_어학_경력backdata!$G$27:$H$31,2,1),IF(U526=6,VLOOKUP(V526,[1]교육_어학_경력backdata!$G$33:$H$34,2,1))))),IF(CT526="C",0,"오류")))</f>
        <v>0</v>
      </c>
      <c r="AI526" s="4">
        <f>IF(P526="A",VLOOKUP(W526,[1]교육_어학_경력backdata!$B$36:$C$42,2,1),IF(P526="B",VLOOKUP(W526,[1]교육_어학_경력backdata!$G$36:$H$42,2,1),IF(P526="C",0,"오류")))</f>
        <v>0</v>
      </c>
      <c r="AJ526" s="4">
        <f>SUM(AD526:AI526)</f>
        <v>16</v>
      </c>
      <c r="AK526" s="4">
        <f>_xlfn.MAXIFS(AJ:AJ,B:B,B526)</f>
        <v>16</v>
      </c>
      <c r="AL526" s="4"/>
      <c r="AM526" s="21"/>
      <c r="AN526" s="4"/>
      <c r="AO526" s="4"/>
    </row>
    <row r="527" spans="1:41" x14ac:dyDescent="0.4">
      <c r="A527" s="3">
        <f>IF(B526=B527,A526,A526+1)</f>
        <v>486</v>
      </c>
      <c r="B527" s="3" t="s">
        <v>3789</v>
      </c>
      <c r="C527" s="3" t="s">
        <v>3788</v>
      </c>
      <c r="D527" s="3" t="s">
        <v>3044</v>
      </c>
      <c r="E527" s="3" t="s">
        <v>3043</v>
      </c>
      <c r="F527" s="3">
        <f>IF(B527=B526,F526+1,1)</f>
        <v>1</v>
      </c>
      <c r="G527" s="3" t="s">
        <v>6380</v>
      </c>
      <c r="H527" s="3" t="s">
        <v>6379</v>
      </c>
      <c r="I527" s="3" t="s">
        <v>6378</v>
      </c>
      <c r="J527" s="3" t="s">
        <v>6436</v>
      </c>
      <c r="K527" s="3"/>
      <c r="L527" s="3" t="s">
        <v>6451</v>
      </c>
      <c r="M527" s="3" t="s">
        <v>7026</v>
      </c>
      <c r="P527" s="3" t="s">
        <v>2434</v>
      </c>
      <c r="Q527" s="3">
        <f>IF(H527="TOEIC",VALUE(L527),0)</f>
        <v>920</v>
      </c>
      <c r="R527" s="3">
        <f>IF(H527="NEW TEPS",VALUE(L527),0)</f>
        <v>0</v>
      </c>
      <c r="S527" s="3">
        <f>IF(H527="TOEFL(ibt)",VALUE(L527),0)</f>
        <v>0</v>
      </c>
      <c r="T527" s="3">
        <f>IF(H527="JPT",VALUE(L527),0)</f>
        <v>0</v>
      </c>
      <c r="U527" s="3">
        <f>IF(H527="HSK",VALUE(K527),0)</f>
        <v>0</v>
      </c>
      <c r="V527" s="3">
        <f>IF(H527="HSK",VALUE(L527),0)</f>
        <v>0</v>
      </c>
      <c r="W527" s="3">
        <f>IF(H527="G-TELP Level2",VALUE(L527),0)</f>
        <v>0</v>
      </c>
      <c r="X527" s="3">
        <f>IF(P527="A",IF(Q527&gt;849,1,IF(R527&gt;335,1,IF(S527&gt;97,1,IF(T527&gt;849,1,IF(W527&gt;82,1,IF(U527=6,1,IF(U527=5,IF(V527&gt;254,1,0),0))))))),IF(P527="B",IF(Q527&gt;699,1,IF(R527&gt;263,1,IF(S527&gt;78,1,IF(T527&gt;699,1,IF(W527&gt;63,1,IF(U527=6,1,IF(U527=5,IF(V527&gt;179,1,0),0))))))),IF(P527="C",IF(Q527&gt;599,1,IF(R527&gt;226,1,IF(S527&gt;67,1,IF(T527&gt;599,1,IF(W527&gt;49,1,IF(U527=6,1,IF(U527=5,1,IF(U527=4,IF(V527&gt;209,1,0),0)))))))),IF(P527="D",IF(Q527&gt;649,1,IF(R527&gt;244,1,IF(S527&gt;73,1,IF(T527&gt;649,1,IF(W527&gt;56,1,IF(U527=6,1,IF(U527=5,1,IF(U527=4,IF(V527&gt;254,1,0),0)))))))),0))))</f>
        <v>1</v>
      </c>
      <c r="Y527" s="3">
        <f>SUMIF(B:B,B527,X:X)</f>
        <v>1</v>
      </c>
      <c r="Z527" s="3" t="str">
        <f>IF(Y527&gt;0,"어학 충족","자격미달")</f>
        <v>어학 충족</v>
      </c>
      <c r="AA527" s="3"/>
      <c r="AB527" s="3" t="str">
        <f>IF(P527="A",IF(Q527&gt;849,"TOEIC 충족",IF(R527&gt;335,"New-TEPS 충족",IF(S527&gt;97,"TOEFL 충족",IF(T527&gt;849,"JPT 충족",IF(W527&gt;82,"G-TELP 충족",IF(U527=6,"HSK점수 충족",IF(U527=5,IF(V527&gt;254,"HSK점수 충족","자격미달"),"자격미달"))))))),IF(P527="B",IF(Q527&gt;699,"TOEIC 충족",IF(R527&gt;263,"New-TEPS 충족",IF(S527&gt;78,"TOEFL 충족",IF(T527&gt;699,"JPT 충족",IF(W527&gt;63,"G-TELP 충족",IF(U527=6,"HSK점수 충족",IF(U527=5,IF(V527&gt;179,"HSK점수 충족","자격미달"),"자격미달"))))))),IF(P527="C",IF(Q527&gt;599,"TOEIC 충족",IF(R527&gt;226,"New-TEPS 충족",IF(S527&gt;67,"TOEFL 충족",IF(T527&gt;599,"JPT 충족",IF(W527&gt;49,"G-TELP 충족",IF(U527=6,"HSK점수 충족",IF(U527=5,"HSK점수 충족",IF(U527=4,IF(V527&gt;209,"HSK점수 충족","자격미달"),"자격미달")))))))),IF(P527="D",IF(Q527&gt;649,"TOEIC 충족",IF(R527&gt;244,"New-TEPS 충족",IF(S527&gt;73,"TOEFL 충족",IF(T527&gt;649,"JPT 충족",IF(W527&gt;56,"G-TELP 충족",IF(U1468=6,"HSK점수 충족",IF(U1468=5,"HSK점수 충족",IF(U1468=4,IF(V1468&gt;254,"HSK점수 충족","자격미달"),"자격미달")))))))),0))))</f>
        <v>TOEIC 충족</v>
      </c>
      <c r="AC527" s="21"/>
      <c r="AD527" s="3">
        <f>IF(P527="A",VLOOKUP(Q527,[1]교육_어학_경력backdata!$B$3:$C$9,2,1),IF(P527="B",VLOOKUP(Q527,[1]교육_어학_경력backdata!$G$3:$H$9,2,1),IF(P527="C",0,"오류")))</f>
        <v>16</v>
      </c>
      <c r="AE527" s="3">
        <f>IF(P527="A",VLOOKUP(R527,[1]교육_어학_경력backdata!$B$11:$C$17,2,1),IF(P527="B",VLOOKUP(R527,[1]교육_어학_경력backdata!$G$11:$H$17,2,1),IF(P527="C",0,"오류")))</f>
        <v>0</v>
      </c>
      <c r="AF527" s="3">
        <f>IF(P527="A",VLOOKUP(S527,[1]교육_어학_경력backdata!$B$19:$C$25,2,1),IF(P527="B",VLOOKUP(S527,[1]교육_어학_경력backdata!$G$19:$H$25,2,1),IF(P527="C",0,"오류")))</f>
        <v>0</v>
      </c>
      <c r="AG527" s="3">
        <f>IF(P527="A",VLOOKUP(T527,[1]교육_어학_경력backdata!$B$3:$C$9,2,1),IF(P527="B",VLOOKUP(T527,[1]교육_어학_경력backdata!$G$3:$H$9,2,1),IF(P527="C",0,"오류")))</f>
        <v>0</v>
      </c>
      <c r="AH527" s="3">
        <f>IF(P527="A",IF(U527=0,0,IF(U527=4,0,IF(U527=5,VLOOKUP(V527,[1]교육_어학_경력backdata!$B$27:$C$29,2,1),IF(U527=6,VLOOKUP(V527,[1]교육_어학_경력backdata!$B$31:$C$34,2,1))))),IF(P527="B",IF(U527=0,0,IF(U527=4,0,IF(U527=5,VLOOKUP(V527,[1]교육_어학_경력backdata!$G$27:$H$31,2,1),IF(U527=6,VLOOKUP(V527,[1]교육_어학_경력backdata!$G$33:$H$34,2,1))))),IF(CT527="C",0,"오류")))</f>
        <v>0</v>
      </c>
      <c r="AI527" s="3">
        <f>IF(P527="A",VLOOKUP(W527,[1]교육_어학_경력backdata!$B$36:$C$42,2,1),IF(P527="B",VLOOKUP(W527,[1]교육_어학_경력backdata!$G$36:$H$42,2,1),IF(P527="C",0,"오류")))</f>
        <v>0</v>
      </c>
      <c r="AJ527" s="3">
        <f>SUM(AD527:AI527)</f>
        <v>16</v>
      </c>
      <c r="AK527" s="3">
        <f>_xlfn.MAXIFS(AJ:AJ,B:B,B527)</f>
        <v>16</v>
      </c>
      <c r="AL527" s="3"/>
      <c r="AM527" s="21"/>
      <c r="AN527" s="3"/>
      <c r="AO527" s="3"/>
    </row>
    <row r="528" spans="1:41" x14ac:dyDescent="0.4">
      <c r="A528" s="4">
        <f>IF(B527=B528,A527,A527+1)</f>
        <v>487</v>
      </c>
      <c r="B528" s="4" t="s">
        <v>3782</v>
      </c>
      <c r="C528" s="4" t="s">
        <v>3781</v>
      </c>
      <c r="D528" s="4" t="s">
        <v>3044</v>
      </c>
      <c r="E528" s="4" t="s">
        <v>3043</v>
      </c>
      <c r="F528" s="4">
        <f>IF(B528=B527,F527+1,1)</f>
        <v>1</v>
      </c>
      <c r="G528" s="4" t="s">
        <v>6380</v>
      </c>
      <c r="H528" s="4" t="s">
        <v>6379</v>
      </c>
      <c r="I528" s="4" t="s">
        <v>6378</v>
      </c>
      <c r="J528" s="4" t="s">
        <v>6694</v>
      </c>
      <c r="K528" s="4"/>
      <c r="L528" s="4" t="s">
        <v>6808</v>
      </c>
      <c r="M528" s="4" t="s">
        <v>7025</v>
      </c>
      <c r="P528" s="4" t="s">
        <v>2434</v>
      </c>
      <c r="Q528" s="4">
        <f>IF(H528="TOEIC",VALUE(L528),0)</f>
        <v>950</v>
      </c>
      <c r="R528" s="4">
        <f>IF(H528="NEW TEPS",VALUE(L528),0)</f>
        <v>0</v>
      </c>
      <c r="S528" s="4">
        <f>IF(H528="TOEFL(ibt)",VALUE(L528),0)</f>
        <v>0</v>
      </c>
      <c r="T528" s="4">
        <f>IF(H528="JPT",VALUE(L528),0)</f>
        <v>0</v>
      </c>
      <c r="U528" s="4">
        <f>IF(H528="HSK",VALUE(K528),0)</f>
        <v>0</v>
      </c>
      <c r="V528" s="4">
        <f>IF(H528="HSK",VALUE(L528),0)</f>
        <v>0</v>
      </c>
      <c r="W528" s="4">
        <f>IF(H528="G-TELP Level2",VALUE(L528),0)</f>
        <v>0</v>
      </c>
      <c r="X528" s="4">
        <f>IF(P528="A",IF(Q528&gt;849,1,IF(R528&gt;335,1,IF(S528&gt;97,1,IF(T528&gt;849,1,IF(W528&gt;82,1,IF(U528=6,1,IF(U528=5,IF(V528&gt;254,1,0),0))))))),IF(P528="B",IF(Q528&gt;699,1,IF(R528&gt;263,1,IF(S528&gt;78,1,IF(T528&gt;699,1,IF(W528&gt;63,1,IF(U528=6,1,IF(U528=5,IF(V528&gt;179,1,0),0))))))),IF(P528="C",IF(Q528&gt;599,1,IF(R528&gt;226,1,IF(S528&gt;67,1,IF(T528&gt;599,1,IF(W528&gt;49,1,IF(U528=6,1,IF(U528=5,1,IF(U528=4,IF(V528&gt;209,1,0),0)))))))),IF(P528="D",IF(Q528&gt;649,1,IF(R528&gt;244,1,IF(S528&gt;73,1,IF(T528&gt;649,1,IF(W528&gt;56,1,IF(U528=6,1,IF(U528=5,1,IF(U528=4,IF(V528&gt;254,1,0),0)))))))),0))))</f>
        <v>1</v>
      </c>
      <c r="Y528" s="4">
        <f>SUMIF(B:B,B528,X:X)</f>
        <v>1</v>
      </c>
      <c r="Z528" s="4" t="str">
        <f>IF(Y528&gt;0,"어학 충족","자격미달")</f>
        <v>어학 충족</v>
      </c>
      <c r="AA528" s="4"/>
      <c r="AB528" s="4" t="str">
        <f>IF(P528="A",IF(Q528&gt;849,"TOEIC 충족",IF(R528&gt;335,"New-TEPS 충족",IF(S528&gt;97,"TOEFL 충족",IF(T528&gt;849,"JPT 충족",IF(W528&gt;82,"G-TELP 충족",IF(U528=6,"HSK점수 충족",IF(U528=5,IF(V528&gt;254,"HSK점수 충족","자격미달"),"자격미달"))))))),IF(P528="B",IF(Q528&gt;699,"TOEIC 충족",IF(R528&gt;263,"New-TEPS 충족",IF(S528&gt;78,"TOEFL 충족",IF(T528&gt;699,"JPT 충족",IF(W528&gt;63,"G-TELP 충족",IF(U528=6,"HSK점수 충족",IF(U528=5,IF(V528&gt;179,"HSK점수 충족","자격미달"),"자격미달"))))))),IF(P528="C",IF(Q528&gt;599,"TOEIC 충족",IF(R528&gt;226,"New-TEPS 충족",IF(S528&gt;67,"TOEFL 충족",IF(T528&gt;599,"JPT 충족",IF(W528&gt;49,"G-TELP 충족",IF(U528=6,"HSK점수 충족",IF(U528=5,"HSK점수 충족",IF(U528=4,IF(V528&gt;209,"HSK점수 충족","자격미달"),"자격미달")))))))),IF(P528="D",IF(Q528&gt;649,"TOEIC 충족",IF(R528&gt;244,"New-TEPS 충족",IF(S528&gt;73,"TOEFL 충족",IF(T528&gt;649,"JPT 충족",IF(W528&gt;56,"G-TELP 충족",IF(U1469=6,"HSK점수 충족",IF(U1469=5,"HSK점수 충족",IF(U1469=4,IF(V1469&gt;254,"HSK점수 충족","자격미달"),"자격미달")))))))),0))))</f>
        <v>TOEIC 충족</v>
      </c>
      <c r="AC528" s="21"/>
      <c r="AD528" s="4">
        <f>IF(P528="A",VLOOKUP(Q528,[1]교육_어학_경력backdata!$B$3:$C$9,2,1),IF(P528="B",VLOOKUP(Q528,[1]교육_어학_경력backdata!$G$3:$H$9,2,1),IF(P528="C",0,"오류")))</f>
        <v>20</v>
      </c>
      <c r="AE528" s="4">
        <f>IF(P528="A",VLOOKUP(R528,[1]교육_어학_경력backdata!$B$11:$C$17,2,1),IF(P528="B",VLOOKUP(R528,[1]교육_어학_경력backdata!$G$11:$H$17,2,1),IF(P528="C",0,"오류")))</f>
        <v>0</v>
      </c>
      <c r="AF528" s="4">
        <f>IF(P528="A",VLOOKUP(S528,[1]교육_어학_경력backdata!$B$19:$C$25,2,1),IF(P528="B",VLOOKUP(S528,[1]교육_어학_경력backdata!$G$19:$H$25,2,1),IF(P528="C",0,"오류")))</f>
        <v>0</v>
      </c>
      <c r="AG528" s="4">
        <f>IF(P528="A",VLOOKUP(T528,[1]교육_어학_경력backdata!$B$3:$C$9,2,1),IF(P528="B",VLOOKUP(T528,[1]교육_어학_경력backdata!$G$3:$H$9,2,1),IF(P528="C",0,"오류")))</f>
        <v>0</v>
      </c>
      <c r="AH528" s="4">
        <f>IF(P528="A",IF(U528=0,0,IF(U528=4,0,IF(U528=5,VLOOKUP(V528,[1]교육_어학_경력backdata!$B$27:$C$29,2,1),IF(U528=6,VLOOKUP(V528,[1]교육_어학_경력backdata!$B$31:$C$34,2,1))))),IF(P528="B",IF(U528=0,0,IF(U528=4,0,IF(U528=5,VLOOKUP(V528,[1]교육_어학_경력backdata!$G$27:$H$31,2,1),IF(U528=6,VLOOKUP(V528,[1]교육_어학_경력backdata!$G$33:$H$34,2,1))))),IF(CT528="C",0,"오류")))</f>
        <v>0</v>
      </c>
      <c r="AI528" s="4">
        <f>IF(P528="A",VLOOKUP(W528,[1]교육_어학_경력backdata!$B$36:$C$42,2,1),IF(P528="B",VLOOKUP(W528,[1]교육_어학_경력backdata!$G$36:$H$42,2,1),IF(P528="C",0,"오류")))</f>
        <v>0</v>
      </c>
      <c r="AJ528" s="4">
        <f>SUM(AD528:AI528)</f>
        <v>20</v>
      </c>
      <c r="AK528" s="4">
        <f>_xlfn.MAXIFS(AJ:AJ,B:B,B528)</f>
        <v>20</v>
      </c>
      <c r="AL528" s="4"/>
      <c r="AM528" s="21"/>
      <c r="AN528" s="4"/>
      <c r="AO528" s="4"/>
    </row>
    <row r="529" spans="1:41" x14ac:dyDescent="0.4">
      <c r="A529" s="3">
        <f>IF(B528=B529,A528,A528+1)</f>
        <v>488</v>
      </c>
      <c r="B529" s="3" t="s">
        <v>3773</v>
      </c>
      <c r="C529" s="3" t="s">
        <v>3772</v>
      </c>
      <c r="D529" s="3" t="s">
        <v>3044</v>
      </c>
      <c r="E529" s="3" t="s">
        <v>3043</v>
      </c>
      <c r="F529" s="3">
        <f>IF(B529=B528,F528+1,1)</f>
        <v>1</v>
      </c>
      <c r="G529" s="3" t="s">
        <v>6380</v>
      </c>
      <c r="H529" s="3" t="s">
        <v>6379</v>
      </c>
      <c r="I529" s="3" t="s">
        <v>6378</v>
      </c>
      <c r="J529" s="3" t="s">
        <v>6628</v>
      </c>
      <c r="K529" s="3"/>
      <c r="L529" s="3" t="s">
        <v>6674</v>
      </c>
      <c r="M529" s="3" t="s">
        <v>7024</v>
      </c>
      <c r="P529" s="3" t="s">
        <v>2434</v>
      </c>
      <c r="Q529" s="3">
        <f>IF(H529="TOEIC",VALUE(L529),0)</f>
        <v>905</v>
      </c>
      <c r="R529" s="3">
        <f>IF(H529="NEW TEPS",VALUE(L529),0)</f>
        <v>0</v>
      </c>
      <c r="S529" s="3">
        <f>IF(H529="TOEFL(ibt)",VALUE(L529),0)</f>
        <v>0</v>
      </c>
      <c r="T529" s="3">
        <f>IF(H529="JPT",VALUE(L529),0)</f>
        <v>0</v>
      </c>
      <c r="U529" s="3">
        <f>IF(H529="HSK",VALUE(K529),0)</f>
        <v>0</v>
      </c>
      <c r="V529" s="3">
        <f>IF(H529="HSK",VALUE(L529),0)</f>
        <v>0</v>
      </c>
      <c r="W529" s="3">
        <f>IF(H529="G-TELP Level2",VALUE(L529),0)</f>
        <v>0</v>
      </c>
      <c r="X529" s="3">
        <f>IF(P529="A",IF(Q529&gt;849,1,IF(R529&gt;335,1,IF(S529&gt;97,1,IF(T529&gt;849,1,IF(W529&gt;82,1,IF(U529=6,1,IF(U529=5,IF(V529&gt;254,1,0),0))))))),IF(P529="B",IF(Q529&gt;699,1,IF(R529&gt;263,1,IF(S529&gt;78,1,IF(T529&gt;699,1,IF(W529&gt;63,1,IF(U529=6,1,IF(U529=5,IF(V529&gt;179,1,0),0))))))),IF(P529="C",IF(Q529&gt;599,1,IF(R529&gt;226,1,IF(S529&gt;67,1,IF(T529&gt;599,1,IF(W529&gt;49,1,IF(U529=6,1,IF(U529=5,1,IF(U529=4,IF(V529&gt;209,1,0),0)))))))),IF(P529="D",IF(Q529&gt;649,1,IF(R529&gt;244,1,IF(S529&gt;73,1,IF(T529&gt;649,1,IF(W529&gt;56,1,IF(U529=6,1,IF(U529=5,1,IF(U529=4,IF(V529&gt;254,1,0),0)))))))),0))))</f>
        <v>1</v>
      </c>
      <c r="Y529" s="3">
        <f>SUMIF(B:B,B529,X:X)</f>
        <v>1</v>
      </c>
      <c r="Z529" s="3" t="str">
        <f>IF(Y529&gt;0,"어학 충족","자격미달")</f>
        <v>어학 충족</v>
      </c>
      <c r="AA529" s="3"/>
      <c r="AB529" s="3" t="str">
        <f>IF(P529="A",IF(Q529&gt;849,"TOEIC 충족",IF(R529&gt;335,"New-TEPS 충족",IF(S529&gt;97,"TOEFL 충족",IF(T529&gt;849,"JPT 충족",IF(W529&gt;82,"G-TELP 충족",IF(U529=6,"HSK점수 충족",IF(U529=5,IF(V529&gt;254,"HSK점수 충족","자격미달"),"자격미달"))))))),IF(P529="B",IF(Q529&gt;699,"TOEIC 충족",IF(R529&gt;263,"New-TEPS 충족",IF(S529&gt;78,"TOEFL 충족",IF(T529&gt;699,"JPT 충족",IF(W529&gt;63,"G-TELP 충족",IF(U529=6,"HSK점수 충족",IF(U529=5,IF(V529&gt;179,"HSK점수 충족","자격미달"),"자격미달"))))))),IF(P529="C",IF(Q529&gt;599,"TOEIC 충족",IF(R529&gt;226,"New-TEPS 충족",IF(S529&gt;67,"TOEFL 충족",IF(T529&gt;599,"JPT 충족",IF(W529&gt;49,"G-TELP 충족",IF(U529=6,"HSK점수 충족",IF(U529=5,"HSK점수 충족",IF(U529=4,IF(V529&gt;209,"HSK점수 충족","자격미달"),"자격미달")))))))),IF(P529="D",IF(Q529&gt;649,"TOEIC 충족",IF(R529&gt;244,"New-TEPS 충족",IF(S529&gt;73,"TOEFL 충족",IF(T529&gt;649,"JPT 충족",IF(W529&gt;56,"G-TELP 충족",IF(U1470=6,"HSK점수 충족",IF(U1470=5,"HSK점수 충족",IF(U1470=4,IF(V1470&gt;254,"HSK점수 충족","자격미달"),"자격미달")))))))),0))))</f>
        <v>TOEIC 충족</v>
      </c>
      <c r="AC529" s="21"/>
      <c r="AD529" s="3">
        <f>IF(P529="A",VLOOKUP(Q529,[1]교육_어학_경력backdata!$B$3:$C$9,2,1),IF(P529="B",VLOOKUP(Q529,[1]교육_어학_경력backdata!$G$3:$H$9,2,1),IF(P529="C",0,"오류")))</f>
        <v>16</v>
      </c>
      <c r="AE529" s="3">
        <f>IF(P529="A",VLOOKUP(R529,[1]교육_어학_경력backdata!$B$11:$C$17,2,1),IF(P529="B",VLOOKUP(R529,[1]교육_어학_경력backdata!$G$11:$H$17,2,1),IF(P529="C",0,"오류")))</f>
        <v>0</v>
      </c>
      <c r="AF529" s="3">
        <f>IF(P529="A",VLOOKUP(S529,[1]교육_어학_경력backdata!$B$19:$C$25,2,1),IF(P529="B",VLOOKUP(S529,[1]교육_어학_경력backdata!$G$19:$H$25,2,1),IF(P529="C",0,"오류")))</f>
        <v>0</v>
      </c>
      <c r="AG529" s="3">
        <f>IF(P529="A",VLOOKUP(T529,[1]교육_어학_경력backdata!$B$3:$C$9,2,1),IF(P529="B",VLOOKUP(T529,[1]교육_어학_경력backdata!$G$3:$H$9,2,1),IF(P529="C",0,"오류")))</f>
        <v>0</v>
      </c>
      <c r="AH529" s="3">
        <f>IF(P529="A",IF(U529=0,0,IF(U529=4,0,IF(U529=5,VLOOKUP(V529,[1]교육_어학_경력backdata!$B$27:$C$29,2,1),IF(U529=6,VLOOKUP(V529,[1]교육_어학_경력backdata!$B$31:$C$34,2,1))))),IF(P529="B",IF(U529=0,0,IF(U529=4,0,IF(U529=5,VLOOKUP(V529,[1]교육_어학_경력backdata!$G$27:$H$31,2,1),IF(U529=6,VLOOKUP(V529,[1]교육_어학_경력backdata!$G$33:$H$34,2,1))))),IF(CT529="C",0,"오류")))</f>
        <v>0</v>
      </c>
      <c r="AI529" s="3">
        <f>IF(P529="A",VLOOKUP(W529,[1]교육_어학_경력backdata!$B$36:$C$42,2,1),IF(P529="B",VLOOKUP(W529,[1]교육_어학_경력backdata!$G$36:$H$42,2,1),IF(P529="C",0,"오류")))</f>
        <v>0</v>
      </c>
      <c r="AJ529" s="3">
        <f>SUM(AD529:AI529)</f>
        <v>16</v>
      </c>
      <c r="AK529" s="3">
        <f>_xlfn.MAXIFS(AJ:AJ,B:B,B529)</f>
        <v>16</v>
      </c>
      <c r="AL529" s="3"/>
      <c r="AM529" s="21"/>
      <c r="AN529" s="3"/>
      <c r="AO529" s="3"/>
    </row>
    <row r="530" spans="1:41" x14ac:dyDescent="0.4">
      <c r="A530" s="4">
        <f>IF(B529=B530,A529,A529+1)</f>
        <v>489</v>
      </c>
      <c r="B530" s="4" t="s">
        <v>3765</v>
      </c>
      <c r="C530" s="4" t="s">
        <v>3764</v>
      </c>
      <c r="D530" s="4" t="s">
        <v>3044</v>
      </c>
      <c r="E530" s="4" t="s">
        <v>3043</v>
      </c>
      <c r="F530" s="4">
        <f>IF(B530=B529,F529+1,1)</f>
        <v>1</v>
      </c>
      <c r="G530" s="4" t="s">
        <v>6380</v>
      </c>
      <c r="H530" s="4" t="s">
        <v>6379</v>
      </c>
      <c r="I530" s="4" t="s">
        <v>6378</v>
      </c>
      <c r="J530" s="4" t="s">
        <v>6790</v>
      </c>
      <c r="K530" s="4"/>
      <c r="L530" s="4" t="s">
        <v>6786</v>
      </c>
      <c r="M530" s="4" t="s">
        <v>7023</v>
      </c>
      <c r="P530" s="4" t="s">
        <v>2434</v>
      </c>
      <c r="Q530" s="4">
        <f>IF(H530="TOEIC",VALUE(L530),0)</f>
        <v>955</v>
      </c>
      <c r="R530" s="4">
        <f>IF(H530="NEW TEPS",VALUE(L530),0)</f>
        <v>0</v>
      </c>
      <c r="S530" s="4">
        <f>IF(H530="TOEFL(ibt)",VALUE(L530),0)</f>
        <v>0</v>
      </c>
      <c r="T530" s="4">
        <f>IF(H530="JPT",VALUE(L530),0)</f>
        <v>0</v>
      </c>
      <c r="U530" s="4">
        <f>IF(H530="HSK",VALUE(K530),0)</f>
        <v>0</v>
      </c>
      <c r="V530" s="4">
        <f>IF(H530="HSK",VALUE(L530),0)</f>
        <v>0</v>
      </c>
      <c r="W530" s="4">
        <f>IF(H530="G-TELP Level2",VALUE(L530),0)</f>
        <v>0</v>
      </c>
      <c r="X530" s="4">
        <f>IF(P530="A",IF(Q530&gt;849,1,IF(R530&gt;335,1,IF(S530&gt;97,1,IF(T530&gt;849,1,IF(W530&gt;82,1,IF(U530=6,1,IF(U530=5,IF(V530&gt;254,1,0),0))))))),IF(P530="B",IF(Q530&gt;699,1,IF(R530&gt;263,1,IF(S530&gt;78,1,IF(T530&gt;699,1,IF(W530&gt;63,1,IF(U530=6,1,IF(U530=5,IF(V530&gt;179,1,0),0))))))),IF(P530="C",IF(Q530&gt;599,1,IF(R530&gt;226,1,IF(S530&gt;67,1,IF(T530&gt;599,1,IF(W530&gt;49,1,IF(U530=6,1,IF(U530=5,1,IF(U530=4,IF(V530&gt;209,1,0),0)))))))),IF(P530="D",IF(Q530&gt;649,1,IF(R530&gt;244,1,IF(S530&gt;73,1,IF(T530&gt;649,1,IF(W530&gt;56,1,IF(U530=6,1,IF(U530=5,1,IF(U530=4,IF(V530&gt;254,1,0),0)))))))),0))))</f>
        <v>1</v>
      </c>
      <c r="Y530" s="4">
        <f>SUMIF(B:B,B530,X:X)</f>
        <v>1</v>
      </c>
      <c r="Z530" s="4" t="str">
        <f>IF(Y530&gt;0,"어학 충족","자격미달")</f>
        <v>어학 충족</v>
      </c>
      <c r="AA530" s="4"/>
      <c r="AB530" s="4" t="str">
        <f>IF(P530="A",IF(Q530&gt;849,"TOEIC 충족",IF(R530&gt;335,"New-TEPS 충족",IF(S530&gt;97,"TOEFL 충족",IF(T530&gt;849,"JPT 충족",IF(W530&gt;82,"G-TELP 충족",IF(U530=6,"HSK점수 충족",IF(U530=5,IF(V530&gt;254,"HSK점수 충족","자격미달"),"자격미달"))))))),IF(P530="B",IF(Q530&gt;699,"TOEIC 충족",IF(R530&gt;263,"New-TEPS 충족",IF(S530&gt;78,"TOEFL 충족",IF(T530&gt;699,"JPT 충족",IF(W530&gt;63,"G-TELP 충족",IF(U530=6,"HSK점수 충족",IF(U530=5,IF(V530&gt;179,"HSK점수 충족","자격미달"),"자격미달"))))))),IF(P530="C",IF(Q530&gt;599,"TOEIC 충족",IF(R530&gt;226,"New-TEPS 충족",IF(S530&gt;67,"TOEFL 충족",IF(T530&gt;599,"JPT 충족",IF(W530&gt;49,"G-TELP 충족",IF(U530=6,"HSK점수 충족",IF(U530=5,"HSK점수 충족",IF(U530=4,IF(V530&gt;209,"HSK점수 충족","자격미달"),"자격미달")))))))),IF(P530="D",IF(Q530&gt;649,"TOEIC 충족",IF(R530&gt;244,"New-TEPS 충족",IF(S530&gt;73,"TOEFL 충족",IF(T530&gt;649,"JPT 충족",IF(W530&gt;56,"G-TELP 충족",IF(U1471=6,"HSK점수 충족",IF(U1471=5,"HSK점수 충족",IF(U1471=4,IF(V1471&gt;254,"HSK점수 충족","자격미달"),"자격미달")))))))),0))))</f>
        <v>TOEIC 충족</v>
      </c>
      <c r="AC530" s="21"/>
      <c r="AD530" s="4">
        <f>IF(P530="A",VLOOKUP(Q530,[1]교육_어학_경력backdata!$B$3:$C$9,2,1),IF(P530="B",VLOOKUP(Q530,[1]교육_어학_경력backdata!$G$3:$H$9,2,1),IF(P530="C",0,"오류")))</f>
        <v>20</v>
      </c>
      <c r="AE530" s="4">
        <f>IF(P530="A",VLOOKUP(R530,[1]교육_어학_경력backdata!$B$11:$C$17,2,1),IF(P530="B",VLOOKUP(R530,[1]교육_어학_경력backdata!$G$11:$H$17,2,1),IF(P530="C",0,"오류")))</f>
        <v>0</v>
      </c>
      <c r="AF530" s="4">
        <f>IF(P530="A",VLOOKUP(S530,[1]교육_어학_경력backdata!$B$19:$C$25,2,1),IF(P530="B",VLOOKUP(S530,[1]교육_어학_경력backdata!$G$19:$H$25,2,1),IF(P530="C",0,"오류")))</f>
        <v>0</v>
      </c>
      <c r="AG530" s="4">
        <f>IF(P530="A",VLOOKUP(T530,[1]교육_어학_경력backdata!$B$3:$C$9,2,1),IF(P530="B",VLOOKUP(T530,[1]교육_어학_경력backdata!$G$3:$H$9,2,1),IF(P530="C",0,"오류")))</f>
        <v>0</v>
      </c>
      <c r="AH530" s="4">
        <f>IF(P530="A",IF(U530=0,0,IF(U530=4,0,IF(U530=5,VLOOKUP(V530,[1]교육_어학_경력backdata!$B$27:$C$29,2,1),IF(U530=6,VLOOKUP(V530,[1]교육_어학_경력backdata!$B$31:$C$34,2,1))))),IF(P530="B",IF(U530=0,0,IF(U530=4,0,IF(U530=5,VLOOKUP(V530,[1]교육_어학_경력backdata!$G$27:$H$31,2,1),IF(U530=6,VLOOKUP(V530,[1]교육_어학_경력backdata!$G$33:$H$34,2,1))))),IF(CT530="C",0,"오류")))</f>
        <v>0</v>
      </c>
      <c r="AI530" s="4">
        <f>IF(P530="A",VLOOKUP(W530,[1]교육_어학_경력backdata!$B$36:$C$42,2,1),IF(P530="B",VLOOKUP(W530,[1]교육_어학_경력backdata!$G$36:$H$42,2,1),IF(P530="C",0,"오류")))</f>
        <v>0</v>
      </c>
      <c r="AJ530" s="4">
        <f>SUM(AD530:AI530)</f>
        <v>20</v>
      </c>
      <c r="AK530" s="4">
        <f>_xlfn.MAXIFS(AJ:AJ,B:B,B530)</f>
        <v>20</v>
      </c>
      <c r="AL530" s="4"/>
      <c r="AM530" s="21"/>
      <c r="AN530" s="4"/>
      <c r="AO530" s="4"/>
    </row>
    <row r="531" spans="1:41" x14ac:dyDescent="0.4">
      <c r="A531" s="3">
        <f>IF(B530=B531,A530,A530+1)</f>
        <v>490</v>
      </c>
      <c r="B531" s="3" t="s">
        <v>3761</v>
      </c>
      <c r="C531" s="3" t="s">
        <v>1930</v>
      </c>
      <c r="D531" s="3" t="s">
        <v>3044</v>
      </c>
      <c r="E531" s="3" t="s">
        <v>3043</v>
      </c>
      <c r="F531" s="3">
        <f>IF(B531=B530,F530+1,1)</f>
        <v>1</v>
      </c>
      <c r="G531" s="3" t="s">
        <v>6380</v>
      </c>
      <c r="H531" s="3" t="s">
        <v>6379</v>
      </c>
      <c r="I531" s="3" t="s">
        <v>6378</v>
      </c>
      <c r="J531" s="3" t="s">
        <v>6577</v>
      </c>
      <c r="K531" s="3"/>
      <c r="L531" s="3" t="s">
        <v>6396</v>
      </c>
      <c r="M531" s="3" t="s">
        <v>7022</v>
      </c>
      <c r="P531" s="3" t="s">
        <v>2434</v>
      </c>
      <c r="Q531" s="3">
        <f>IF(H531="TOEIC",VALUE(L531),0)</f>
        <v>715</v>
      </c>
      <c r="R531" s="3">
        <f>IF(H531="NEW TEPS",VALUE(L531),0)</f>
        <v>0</v>
      </c>
      <c r="S531" s="3">
        <f>IF(H531="TOEFL(ibt)",VALUE(L531),0)</f>
        <v>0</v>
      </c>
      <c r="T531" s="3">
        <f>IF(H531="JPT",VALUE(L531),0)</f>
        <v>0</v>
      </c>
      <c r="U531" s="3">
        <f>IF(H531="HSK",VALUE(K531),0)</f>
        <v>0</v>
      </c>
      <c r="V531" s="3">
        <f>IF(H531="HSK",VALUE(L531),0)</f>
        <v>0</v>
      </c>
      <c r="W531" s="3">
        <f>IF(H531="G-TELP Level2",VALUE(L531),0)</f>
        <v>0</v>
      </c>
      <c r="X531" s="3">
        <f>IF(P531="A",IF(Q531&gt;849,1,IF(R531&gt;335,1,IF(S531&gt;97,1,IF(T531&gt;849,1,IF(W531&gt;82,1,IF(U531=6,1,IF(U531=5,IF(V531&gt;254,1,0),0))))))),IF(P531="B",IF(Q531&gt;699,1,IF(R531&gt;263,1,IF(S531&gt;78,1,IF(T531&gt;699,1,IF(W531&gt;63,1,IF(U531=6,1,IF(U531=5,IF(V531&gt;179,1,0),0))))))),IF(P531="C",IF(Q531&gt;599,1,IF(R531&gt;226,1,IF(S531&gt;67,1,IF(T531&gt;599,1,IF(W531&gt;49,1,IF(U531=6,1,IF(U531=5,1,IF(U531=4,IF(V531&gt;209,1,0),0)))))))),IF(P531="D",IF(Q531&gt;649,1,IF(R531&gt;244,1,IF(S531&gt;73,1,IF(T531&gt;649,1,IF(W531&gt;56,1,IF(U531=6,1,IF(U531=5,1,IF(U531=4,IF(V531&gt;254,1,0),0)))))))),0))))</f>
        <v>0</v>
      </c>
      <c r="Y531" s="3">
        <f>SUMIF(B:B,B531,X:X)</f>
        <v>1</v>
      </c>
      <c r="Z531" s="3" t="str">
        <f>IF(Y531&gt;0,"어학 충족","자격미달")</f>
        <v>어학 충족</v>
      </c>
      <c r="AA531" s="3"/>
      <c r="AB531" s="3" t="str">
        <f>IF(P531="A",IF(Q531&gt;849,"TOEIC 충족",IF(R531&gt;335,"New-TEPS 충족",IF(S531&gt;97,"TOEFL 충족",IF(T531&gt;849,"JPT 충족",IF(W531&gt;82,"G-TELP 충족",IF(U531=6,"HSK점수 충족",IF(U531=5,IF(V531&gt;254,"HSK점수 충족","자격미달"),"자격미달"))))))),IF(P531="B",IF(Q531&gt;699,"TOEIC 충족",IF(R531&gt;263,"New-TEPS 충족",IF(S531&gt;78,"TOEFL 충족",IF(T531&gt;699,"JPT 충족",IF(W531&gt;63,"G-TELP 충족",IF(U531=6,"HSK점수 충족",IF(U531=5,IF(V531&gt;179,"HSK점수 충족","자격미달"),"자격미달"))))))),IF(P531="C",IF(Q531&gt;599,"TOEIC 충족",IF(R531&gt;226,"New-TEPS 충족",IF(S531&gt;67,"TOEFL 충족",IF(T531&gt;599,"JPT 충족",IF(W531&gt;49,"G-TELP 충족",IF(U531=6,"HSK점수 충족",IF(U531=5,"HSK점수 충족",IF(U531=4,IF(V531&gt;209,"HSK점수 충족","자격미달"),"자격미달")))))))),IF(P531="D",IF(Q531&gt;649,"TOEIC 충족",IF(R531&gt;244,"New-TEPS 충족",IF(S531&gt;73,"TOEFL 충족",IF(T531&gt;649,"JPT 충족",IF(W531&gt;56,"G-TELP 충족",IF(U1472=6,"HSK점수 충족",IF(U1472=5,"HSK점수 충족",IF(U1472=4,IF(V1472&gt;254,"HSK점수 충족","자격미달"),"자격미달")))))))),0))))</f>
        <v>자격미달</v>
      </c>
      <c r="AC531" s="21"/>
      <c r="AD531" s="3">
        <f>IF(P531="A",VLOOKUP(Q531,[1]교육_어학_경력backdata!$B$3:$C$9,2,1),IF(P531="B",VLOOKUP(Q531,[1]교육_어학_경력backdata!$G$3:$H$9,2,1),IF(P531="C",0,"오류")))</f>
        <v>0</v>
      </c>
      <c r="AE531" s="3">
        <f>IF(P531="A",VLOOKUP(R531,[1]교육_어학_경력backdata!$B$11:$C$17,2,1),IF(P531="B",VLOOKUP(R531,[1]교육_어학_경력backdata!$G$11:$H$17,2,1),IF(P531="C",0,"오류")))</f>
        <v>0</v>
      </c>
      <c r="AF531" s="3">
        <f>IF(P531="A",VLOOKUP(S531,[1]교육_어학_경력backdata!$B$19:$C$25,2,1),IF(P531="B",VLOOKUP(S531,[1]교육_어학_경력backdata!$G$19:$H$25,2,1),IF(P531="C",0,"오류")))</f>
        <v>0</v>
      </c>
      <c r="AG531" s="3">
        <f>IF(P531="A",VLOOKUP(T531,[1]교육_어학_경력backdata!$B$3:$C$9,2,1),IF(P531="B",VLOOKUP(T531,[1]교육_어학_경력backdata!$G$3:$H$9,2,1),IF(P531="C",0,"오류")))</f>
        <v>0</v>
      </c>
      <c r="AH531" s="3">
        <f>IF(P531="A",IF(U531=0,0,IF(U531=4,0,IF(U531=5,VLOOKUP(V531,[1]교육_어학_경력backdata!$B$27:$C$29,2,1),IF(U531=6,VLOOKUP(V531,[1]교육_어학_경력backdata!$B$31:$C$34,2,1))))),IF(P531="B",IF(U531=0,0,IF(U531=4,0,IF(U531=5,VLOOKUP(V531,[1]교육_어학_경력backdata!$G$27:$H$31,2,1),IF(U531=6,VLOOKUP(V531,[1]교육_어학_경력backdata!$G$33:$H$34,2,1))))),IF(CT531="C",0,"오류")))</f>
        <v>0</v>
      </c>
      <c r="AI531" s="3">
        <f>IF(P531="A",VLOOKUP(W531,[1]교육_어학_경력backdata!$B$36:$C$42,2,1),IF(P531="B",VLOOKUP(W531,[1]교육_어학_경력backdata!$G$36:$H$42,2,1),IF(P531="C",0,"오류")))</f>
        <v>0</v>
      </c>
      <c r="AJ531" s="3">
        <f>SUM(AD531:AI531)</f>
        <v>0</v>
      </c>
      <c r="AK531" s="3">
        <f>_xlfn.MAXIFS(AJ:AJ,B:B,B531)</f>
        <v>18</v>
      </c>
      <c r="AL531" s="3"/>
      <c r="AM531" s="21"/>
      <c r="AN531" s="3"/>
      <c r="AO531" s="3"/>
    </row>
    <row r="532" spans="1:41" x14ac:dyDescent="0.4">
      <c r="A532" s="7">
        <f>IF(B531=B532,A531,A531+1)</f>
        <v>490</v>
      </c>
      <c r="B532" s="7" t="s">
        <v>3761</v>
      </c>
      <c r="C532" s="7" t="s">
        <v>1930</v>
      </c>
      <c r="D532" s="7" t="s">
        <v>3044</v>
      </c>
      <c r="E532" s="7" t="s">
        <v>3043</v>
      </c>
      <c r="F532" s="3">
        <f>IF(B532=B531,F531+1,1)</f>
        <v>2</v>
      </c>
      <c r="G532" s="3" t="s">
        <v>6380</v>
      </c>
      <c r="H532" s="3" t="s">
        <v>6583</v>
      </c>
      <c r="I532" s="3" t="s">
        <v>6582</v>
      </c>
      <c r="J532" s="3" t="s">
        <v>6962</v>
      </c>
      <c r="K532" s="3" t="s">
        <v>6759</v>
      </c>
      <c r="L532" s="3" t="s">
        <v>7021</v>
      </c>
      <c r="M532" s="3" t="s">
        <v>7020</v>
      </c>
      <c r="P532" s="3" t="s">
        <v>2434</v>
      </c>
      <c r="Q532" s="3">
        <f>IF(H532="TOEIC",VALUE(L532),0)</f>
        <v>0</v>
      </c>
      <c r="R532" s="3">
        <f>IF(H532="NEW TEPS",VALUE(L532),0)</f>
        <v>0</v>
      </c>
      <c r="S532" s="3">
        <f>IF(H532="TOEFL(ibt)",VALUE(L532),0)</f>
        <v>0</v>
      </c>
      <c r="T532" s="3">
        <f>IF(H532="JPT",VALUE(L532),0)</f>
        <v>0</v>
      </c>
      <c r="U532" s="3">
        <f>IF(H532="HSK",VALUE(K532),0)</f>
        <v>6</v>
      </c>
      <c r="V532" s="3">
        <f>IF(H532="HSK",VALUE(L532),0)</f>
        <v>206</v>
      </c>
      <c r="W532" s="3">
        <f>IF(H532="G-TELP Level2",VALUE(L532),0)</f>
        <v>0</v>
      </c>
      <c r="X532" s="3">
        <f>IF(P532="A",IF(Q532&gt;849,1,IF(R532&gt;335,1,IF(S532&gt;97,1,IF(T532&gt;849,1,IF(W532&gt;82,1,IF(U532=6,1,IF(U532=5,IF(V532&gt;254,1,0),0))))))),IF(P532="B",IF(Q532&gt;699,1,IF(R532&gt;263,1,IF(S532&gt;78,1,IF(T532&gt;699,1,IF(W532&gt;63,1,IF(U532=6,1,IF(U532=5,IF(V532&gt;179,1,0),0))))))),IF(P532="C",IF(Q532&gt;599,1,IF(R532&gt;226,1,IF(S532&gt;67,1,IF(T532&gt;599,1,IF(W532&gt;49,1,IF(U532=6,1,IF(U532=5,1,IF(U532=4,IF(V532&gt;209,1,0),0)))))))),IF(P532="D",IF(Q532&gt;649,1,IF(R532&gt;244,1,IF(S532&gt;73,1,IF(T532&gt;649,1,IF(W532&gt;56,1,IF(U532=6,1,IF(U532=5,1,IF(U532=4,IF(V532&gt;254,1,0),0)))))))),0))))</f>
        <v>1</v>
      </c>
      <c r="Y532" s="3">
        <f>SUMIF(B:B,B532,X:X)</f>
        <v>1</v>
      </c>
      <c r="Z532" s="3" t="str">
        <f>IF(Y532&gt;0,"어학 충족","자격미달")</f>
        <v>어학 충족</v>
      </c>
      <c r="AA532" s="3"/>
      <c r="AB532" s="3" t="str">
        <f>IF(P532="A",IF(Q532&gt;849,"TOEIC 충족",IF(R532&gt;335,"New-TEPS 충족",IF(S532&gt;97,"TOEFL 충족",IF(T532&gt;849,"JPT 충족",IF(W532&gt;82,"G-TELP 충족",IF(U532=6,"HSK점수 충족",IF(U532=5,IF(V532&gt;254,"HSK점수 충족","자격미달"),"자격미달"))))))),IF(P532="B",IF(Q532&gt;699,"TOEIC 충족",IF(R532&gt;263,"New-TEPS 충족",IF(S532&gt;78,"TOEFL 충족",IF(T532&gt;699,"JPT 충족",IF(W532&gt;63,"G-TELP 충족",IF(U532=6,"HSK점수 충족",IF(U532=5,IF(V532&gt;179,"HSK점수 충족","자격미달"),"자격미달"))))))),IF(P532="C",IF(Q532&gt;599,"TOEIC 충족",IF(R532&gt;226,"New-TEPS 충족",IF(S532&gt;67,"TOEFL 충족",IF(T532&gt;599,"JPT 충족",IF(W532&gt;49,"G-TELP 충족",IF(U532=6,"HSK점수 충족",IF(U532=5,"HSK점수 충족",IF(U532=4,IF(V532&gt;209,"HSK점수 충족","자격미달"),"자격미달")))))))),IF(P532="D",IF(Q532&gt;649,"TOEIC 충족",IF(R532&gt;244,"New-TEPS 충족",IF(S532&gt;73,"TOEFL 충족",IF(T532&gt;649,"JPT 충족",IF(W532&gt;56,"G-TELP 충족",IF(U1473=6,"HSK점수 충족",IF(U1473=5,"HSK점수 충족",IF(U1473=4,IF(V1473&gt;254,"HSK점수 충족","자격미달"),"자격미달")))))))),0))))</f>
        <v>HSK점수 충족</v>
      </c>
      <c r="AC532" s="21"/>
      <c r="AD532" s="3">
        <f>IF(P532="A",VLOOKUP(Q532,[1]교육_어학_경력backdata!$B$3:$C$9,2,1),IF(P532="B",VLOOKUP(Q532,[1]교육_어학_경력backdata!$G$3:$H$9,2,1),IF(P532="C",0,"오류")))</f>
        <v>0</v>
      </c>
      <c r="AE532" s="3">
        <f>IF(P532="A",VLOOKUP(R532,[1]교육_어학_경력backdata!$B$11:$C$17,2,1),IF(P532="B",VLOOKUP(R532,[1]교육_어학_경력backdata!$G$11:$H$17,2,1),IF(P532="C",0,"오류")))</f>
        <v>0</v>
      </c>
      <c r="AF532" s="3">
        <f>IF(P532="A",VLOOKUP(S532,[1]교육_어학_경력backdata!$B$19:$C$25,2,1),IF(P532="B",VLOOKUP(S532,[1]교육_어학_경력backdata!$G$19:$H$25,2,1),IF(P532="C",0,"오류")))</f>
        <v>0</v>
      </c>
      <c r="AG532" s="3">
        <f>IF(P532="A",VLOOKUP(T532,[1]교육_어학_경력backdata!$B$3:$C$9,2,1),IF(P532="B",VLOOKUP(T532,[1]교육_어학_경력backdata!$G$3:$H$9,2,1),IF(P532="C",0,"오류")))</f>
        <v>0</v>
      </c>
      <c r="AH532" s="3">
        <f>IF(P532="A",IF(U532=0,0,IF(U532=4,0,IF(U532=5,VLOOKUP(V532,[1]교육_어학_경력backdata!$B$27:$C$29,2,1),IF(U532=6,VLOOKUP(V532,[1]교육_어학_경력backdata!$B$31:$C$34,2,1))))),IF(P532="B",IF(U532=0,0,IF(U532=4,0,IF(U532=5,VLOOKUP(V532,[1]교육_어학_경력backdata!$G$27:$H$31,2,1),IF(U532=6,VLOOKUP(V532,[1]교육_어학_경력backdata!$G$33:$H$34,2,1))))),IF(CT532="C",0,"오류")))</f>
        <v>18</v>
      </c>
      <c r="AI532" s="3">
        <f>IF(P532="A",VLOOKUP(W532,[1]교육_어학_경력backdata!$B$36:$C$42,2,1),IF(P532="B",VLOOKUP(W532,[1]교육_어학_경력backdata!$G$36:$H$42,2,1),IF(P532="C",0,"오류")))</f>
        <v>0</v>
      </c>
      <c r="AJ532" s="3">
        <f>SUM(AD532:AI532)</f>
        <v>18</v>
      </c>
      <c r="AK532" s="3">
        <f>_xlfn.MAXIFS(AJ:AJ,B:B,B532)</f>
        <v>18</v>
      </c>
      <c r="AL532" s="3"/>
      <c r="AM532" s="21"/>
      <c r="AN532" s="3"/>
      <c r="AO532" s="3"/>
    </row>
    <row r="533" spans="1:41" x14ac:dyDescent="0.4">
      <c r="A533" s="4">
        <f>IF(B532=B533,A532,A532+1)</f>
        <v>491</v>
      </c>
      <c r="B533" s="4" t="s">
        <v>3759</v>
      </c>
      <c r="C533" s="4" t="s">
        <v>3758</v>
      </c>
      <c r="D533" s="4" t="s">
        <v>3044</v>
      </c>
      <c r="E533" s="4" t="s">
        <v>3043</v>
      </c>
      <c r="F533" s="4">
        <f>IF(B533=B532,F532+1,1)</f>
        <v>1</v>
      </c>
      <c r="G533" s="4" t="s">
        <v>6384</v>
      </c>
      <c r="H533" s="4" t="s">
        <v>6379</v>
      </c>
      <c r="I533" s="4" t="s">
        <v>6378</v>
      </c>
      <c r="J533" s="4" t="s">
        <v>6487</v>
      </c>
      <c r="K533" s="4"/>
      <c r="L533" s="4" t="s">
        <v>6697</v>
      </c>
      <c r="M533" s="4" t="s">
        <v>7019</v>
      </c>
      <c r="P533" s="4" t="s">
        <v>2434</v>
      </c>
      <c r="Q533" s="4">
        <f>IF(H533="TOEIC",VALUE(L533),0)</f>
        <v>960</v>
      </c>
      <c r="R533" s="4">
        <f>IF(H533="NEW TEPS",VALUE(L533),0)</f>
        <v>0</v>
      </c>
      <c r="S533" s="4">
        <f>IF(H533="TOEFL(ibt)",VALUE(L533),0)</f>
        <v>0</v>
      </c>
      <c r="T533" s="4">
        <f>IF(H533="JPT",VALUE(L533),0)</f>
        <v>0</v>
      </c>
      <c r="U533" s="4">
        <f>IF(H533="HSK",VALUE(K533),0)</f>
        <v>0</v>
      </c>
      <c r="V533" s="4">
        <f>IF(H533="HSK",VALUE(L533),0)</f>
        <v>0</v>
      </c>
      <c r="W533" s="4">
        <f>IF(H533="G-TELP Level2",VALUE(L533),0)</f>
        <v>0</v>
      </c>
      <c r="X533" s="4">
        <f>IF(P533="A",IF(Q533&gt;849,1,IF(R533&gt;335,1,IF(S533&gt;97,1,IF(T533&gt;849,1,IF(W533&gt;82,1,IF(U533=6,1,IF(U533=5,IF(V533&gt;254,1,0),0))))))),IF(P533="B",IF(Q533&gt;699,1,IF(R533&gt;263,1,IF(S533&gt;78,1,IF(T533&gt;699,1,IF(W533&gt;63,1,IF(U533=6,1,IF(U533=5,IF(V533&gt;179,1,0),0))))))),IF(P533="C",IF(Q533&gt;599,1,IF(R533&gt;226,1,IF(S533&gt;67,1,IF(T533&gt;599,1,IF(W533&gt;49,1,IF(U533=6,1,IF(U533=5,1,IF(U533=4,IF(V533&gt;209,1,0),0)))))))),IF(P533="D",IF(Q533&gt;649,1,IF(R533&gt;244,1,IF(S533&gt;73,1,IF(T533&gt;649,1,IF(W533&gt;56,1,IF(U533=6,1,IF(U533=5,1,IF(U533=4,IF(V533&gt;254,1,0),0)))))))),0))))</f>
        <v>1</v>
      </c>
      <c r="Y533" s="4">
        <f>SUMIF(B:B,B533,X:X)</f>
        <v>1</v>
      </c>
      <c r="Z533" s="4" t="str">
        <f>IF(Y533&gt;0,"어학 충족","자격미달")</f>
        <v>어학 충족</v>
      </c>
      <c r="AA533" s="4"/>
      <c r="AB533" s="4" t="str">
        <f>IF(P533="A",IF(Q533&gt;849,"TOEIC 충족",IF(R533&gt;335,"New-TEPS 충족",IF(S533&gt;97,"TOEFL 충족",IF(T533&gt;849,"JPT 충족",IF(W533&gt;82,"G-TELP 충족",IF(U533=6,"HSK점수 충족",IF(U533=5,IF(V533&gt;254,"HSK점수 충족","자격미달"),"자격미달"))))))),IF(P533="B",IF(Q533&gt;699,"TOEIC 충족",IF(R533&gt;263,"New-TEPS 충족",IF(S533&gt;78,"TOEFL 충족",IF(T533&gt;699,"JPT 충족",IF(W533&gt;63,"G-TELP 충족",IF(U533=6,"HSK점수 충족",IF(U533=5,IF(V533&gt;179,"HSK점수 충족","자격미달"),"자격미달"))))))),IF(P533="C",IF(Q533&gt;599,"TOEIC 충족",IF(R533&gt;226,"New-TEPS 충족",IF(S533&gt;67,"TOEFL 충족",IF(T533&gt;599,"JPT 충족",IF(W533&gt;49,"G-TELP 충족",IF(U533=6,"HSK점수 충족",IF(U533=5,"HSK점수 충족",IF(U533=4,IF(V533&gt;209,"HSK점수 충족","자격미달"),"자격미달")))))))),IF(P533="D",IF(Q533&gt;649,"TOEIC 충족",IF(R533&gt;244,"New-TEPS 충족",IF(S533&gt;73,"TOEFL 충족",IF(T533&gt;649,"JPT 충족",IF(W533&gt;56,"G-TELP 충족",IF(U1474=6,"HSK점수 충족",IF(U1474=5,"HSK점수 충족",IF(U1474=4,IF(V1474&gt;254,"HSK점수 충족","자격미달"),"자격미달")))))))),0))))</f>
        <v>TOEIC 충족</v>
      </c>
      <c r="AC533" s="21"/>
      <c r="AD533" s="4">
        <f>IF(P533="A",VLOOKUP(Q533,[1]교육_어학_경력backdata!$B$3:$C$9,2,1),IF(P533="B",VLOOKUP(Q533,[1]교육_어학_경력backdata!$G$3:$H$9,2,1),IF(P533="C",0,"오류")))</f>
        <v>20</v>
      </c>
      <c r="AE533" s="4">
        <f>IF(P533="A",VLOOKUP(R533,[1]교육_어학_경력backdata!$B$11:$C$17,2,1),IF(P533="B",VLOOKUP(R533,[1]교육_어학_경력backdata!$G$11:$H$17,2,1),IF(P533="C",0,"오류")))</f>
        <v>0</v>
      </c>
      <c r="AF533" s="4">
        <f>IF(P533="A",VLOOKUP(S533,[1]교육_어학_경력backdata!$B$19:$C$25,2,1),IF(P533="B",VLOOKUP(S533,[1]교육_어학_경력backdata!$G$19:$H$25,2,1),IF(P533="C",0,"오류")))</f>
        <v>0</v>
      </c>
      <c r="AG533" s="4">
        <f>IF(P533="A",VLOOKUP(T533,[1]교육_어학_경력backdata!$B$3:$C$9,2,1),IF(P533="B",VLOOKUP(T533,[1]교육_어학_경력backdata!$G$3:$H$9,2,1),IF(P533="C",0,"오류")))</f>
        <v>0</v>
      </c>
      <c r="AH533" s="4">
        <f>IF(P533="A",IF(U533=0,0,IF(U533=4,0,IF(U533=5,VLOOKUP(V533,[1]교육_어학_경력backdata!$B$27:$C$29,2,1),IF(U533=6,VLOOKUP(V533,[1]교육_어학_경력backdata!$B$31:$C$34,2,1))))),IF(P533="B",IF(U533=0,0,IF(U533=4,0,IF(U533=5,VLOOKUP(V533,[1]교육_어학_경력backdata!$G$27:$H$31,2,1),IF(U533=6,VLOOKUP(V533,[1]교육_어학_경력backdata!$G$33:$H$34,2,1))))),IF(CT533="C",0,"오류")))</f>
        <v>0</v>
      </c>
      <c r="AI533" s="4">
        <f>IF(P533="A",VLOOKUP(W533,[1]교육_어학_경력backdata!$B$36:$C$42,2,1),IF(P533="B",VLOOKUP(W533,[1]교육_어학_경력backdata!$G$36:$H$42,2,1),IF(P533="C",0,"오류")))</f>
        <v>0</v>
      </c>
      <c r="AJ533" s="4">
        <f>SUM(AD533:AI533)</f>
        <v>20</v>
      </c>
      <c r="AK533" s="4">
        <f>_xlfn.MAXIFS(AJ:AJ,B:B,B533)</f>
        <v>20</v>
      </c>
      <c r="AL533" s="4"/>
      <c r="AM533" s="21"/>
      <c r="AN533" s="4"/>
      <c r="AO533" s="4"/>
    </row>
    <row r="534" spans="1:41" x14ac:dyDescent="0.4">
      <c r="A534" s="3">
        <f>IF(B533=B534,A533,A533+1)</f>
        <v>492</v>
      </c>
      <c r="B534" s="3" t="s">
        <v>3753</v>
      </c>
      <c r="C534" s="3" t="s">
        <v>3752</v>
      </c>
      <c r="D534" s="3" t="s">
        <v>3044</v>
      </c>
      <c r="E534" s="3" t="s">
        <v>3043</v>
      </c>
      <c r="F534" s="3">
        <f>IF(B534=B533,F533+1,1)</f>
        <v>1</v>
      </c>
      <c r="G534" s="3" t="s">
        <v>6384</v>
      </c>
      <c r="H534" s="3" t="s">
        <v>6379</v>
      </c>
      <c r="I534" s="3" t="s">
        <v>6378</v>
      </c>
      <c r="J534" s="3" t="s">
        <v>6595</v>
      </c>
      <c r="K534" s="3"/>
      <c r="L534" s="3" t="s">
        <v>6399</v>
      </c>
      <c r="M534" s="3" t="s">
        <v>7018</v>
      </c>
      <c r="P534" s="3" t="s">
        <v>2434</v>
      </c>
      <c r="Q534" s="3">
        <f>IF(H534="TOEIC",VALUE(L534),0)</f>
        <v>900</v>
      </c>
      <c r="R534" s="3">
        <f>IF(H534="NEW TEPS",VALUE(L534),0)</f>
        <v>0</v>
      </c>
      <c r="S534" s="3">
        <f>IF(H534="TOEFL(ibt)",VALUE(L534),0)</f>
        <v>0</v>
      </c>
      <c r="T534" s="3">
        <f>IF(H534="JPT",VALUE(L534),0)</f>
        <v>0</v>
      </c>
      <c r="U534" s="3">
        <f>IF(H534="HSK",VALUE(K534),0)</f>
        <v>0</v>
      </c>
      <c r="V534" s="3">
        <f>IF(H534="HSK",VALUE(L534),0)</f>
        <v>0</v>
      </c>
      <c r="W534" s="3">
        <f>IF(H534="G-TELP Level2",VALUE(L534),0)</f>
        <v>0</v>
      </c>
      <c r="X534" s="3">
        <f>IF(P534="A",IF(Q534&gt;849,1,IF(R534&gt;335,1,IF(S534&gt;97,1,IF(T534&gt;849,1,IF(W534&gt;82,1,IF(U534=6,1,IF(U534=5,IF(V534&gt;254,1,0),0))))))),IF(P534="B",IF(Q534&gt;699,1,IF(R534&gt;263,1,IF(S534&gt;78,1,IF(T534&gt;699,1,IF(W534&gt;63,1,IF(U534=6,1,IF(U534=5,IF(V534&gt;179,1,0),0))))))),IF(P534="C",IF(Q534&gt;599,1,IF(R534&gt;226,1,IF(S534&gt;67,1,IF(T534&gt;599,1,IF(W534&gt;49,1,IF(U534=6,1,IF(U534=5,1,IF(U534=4,IF(V534&gt;209,1,0),0)))))))),IF(P534="D",IF(Q534&gt;649,1,IF(R534&gt;244,1,IF(S534&gt;73,1,IF(T534&gt;649,1,IF(W534&gt;56,1,IF(U534=6,1,IF(U534=5,1,IF(U534=4,IF(V534&gt;254,1,0),0)))))))),0))))</f>
        <v>1</v>
      </c>
      <c r="Y534" s="3">
        <f>SUMIF(B:B,B534,X:X)</f>
        <v>1</v>
      </c>
      <c r="Z534" s="3" t="str">
        <f>IF(Y534&gt;0,"어학 충족","자격미달")</f>
        <v>어학 충족</v>
      </c>
      <c r="AA534" s="3"/>
      <c r="AB534" s="3" t="str">
        <f>IF(P534="A",IF(Q534&gt;849,"TOEIC 충족",IF(R534&gt;335,"New-TEPS 충족",IF(S534&gt;97,"TOEFL 충족",IF(T534&gt;849,"JPT 충족",IF(W534&gt;82,"G-TELP 충족",IF(U534=6,"HSK점수 충족",IF(U534=5,IF(V534&gt;254,"HSK점수 충족","자격미달"),"자격미달"))))))),IF(P534="B",IF(Q534&gt;699,"TOEIC 충족",IF(R534&gt;263,"New-TEPS 충족",IF(S534&gt;78,"TOEFL 충족",IF(T534&gt;699,"JPT 충족",IF(W534&gt;63,"G-TELP 충족",IF(U534=6,"HSK점수 충족",IF(U534=5,IF(V534&gt;179,"HSK점수 충족","자격미달"),"자격미달"))))))),IF(P534="C",IF(Q534&gt;599,"TOEIC 충족",IF(R534&gt;226,"New-TEPS 충족",IF(S534&gt;67,"TOEFL 충족",IF(T534&gt;599,"JPT 충족",IF(W534&gt;49,"G-TELP 충족",IF(U534=6,"HSK점수 충족",IF(U534=5,"HSK점수 충족",IF(U534=4,IF(V534&gt;209,"HSK점수 충족","자격미달"),"자격미달")))))))),IF(P534="D",IF(Q534&gt;649,"TOEIC 충족",IF(R534&gt;244,"New-TEPS 충족",IF(S534&gt;73,"TOEFL 충족",IF(T534&gt;649,"JPT 충족",IF(W534&gt;56,"G-TELP 충족",IF(U1475=6,"HSK점수 충족",IF(U1475=5,"HSK점수 충족",IF(U1475=4,IF(V1475&gt;254,"HSK점수 충족","자격미달"),"자격미달")))))))),0))))</f>
        <v>TOEIC 충족</v>
      </c>
      <c r="AC534" s="21"/>
      <c r="AD534" s="3">
        <f>IF(P534="A",VLOOKUP(Q534,[1]교육_어학_경력backdata!$B$3:$C$9,2,1),IF(P534="B",VLOOKUP(Q534,[1]교육_어학_경력backdata!$G$3:$H$9,2,1),IF(P534="C",0,"오류")))</f>
        <v>16</v>
      </c>
      <c r="AE534" s="3">
        <f>IF(P534="A",VLOOKUP(R534,[1]교육_어학_경력backdata!$B$11:$C$17,2,1),IF(P534="B",VLOOKUP(R534,[1]교육_어학_경력backdata!$G$11:$H$17,2,1),IF(P534="C",0,"오류")))</f>
        <v>0</v>
      </c>
      <c r="AF534" s="3">
        <f>IF(P534="A",VLOOKUP(S534,[1]교육_어학_경력backdata!$B$19:$C$25,2,1),IF(P534="B",VLOOKUP(S534,[1]교육_어학_경력backdata!$G$19:$H$25,2,1),IF(P534="C",0,"오류")))</f>
        <v>0</v>
      </c>
      <c r="AG534" s="3">
        <f>IF(P534="A",VLOOKUP(T534,[1]교육_어학_경력backdata!$B$3:$C$9,2,1),IF(P534="B",VLOOKUP(T534,[1]교육_어학_경력backdata!$G$3:$H$9,2,1),IF(P534="C",0,"오류")))</f>
        <v>0</v>
      </c>
      <c r="AH534" s="3">
        <f>IF(P534="A",IF(U534=0,0,IF(U534=4,0,IF(U534=5,VLOOKUP(V534,[1]교육_어학_경력backdata!$B$27:$C$29,2,1),IF(U534=6,VLOOKUP(V534,[1]교육_어학_경력backdata!$B$31:$C$34,2,1))))),IF(P534="B",IF(U534=0,0,IF(U534=4,0,IF(U534=5,VLOOKUP(V534,[1]교육_어학_경력backdata!$G$27:$H$31,2,1),IF(U534=6,VLOOKUP(V534,[1]교육_어학_경력backdata!$G$33:$H$34,2,1))))),IF(CT534="C",0,"오류")))</f>
        <v>0</v>
      </c>
      <c r="AI534" s="3">
        <f>IF(P534="A",VLOOKUP(W534,[1]교육_어학_경력backdata!$B$36:$C$42,2,1),IF(P534="B",VLOOKUP(W534,[1]교육_어학_경력backdata!$G$36:$H$42,2,1),IF(P534="C",0,"오류")))</f>
        <v>0</v>
      </c>
      <c r="AJ534" s="3">
        <f>SUM(AD534:AI534)</f>
        <v>16</v>
      </c>
      <c r="AK534" s="3">
        <f>_xlfn.MAXIFS(AJ:AJ,B:B,B534)</f>
        <v>16</v>
      </c>
      <c r="AL534" s="3"/>
      <c r="AM534" s="21"/>
      <c r="AN534" s="3"/>
      <c r="AO534" s="3"/>
    </row>
    <row r="535" spans="1:41" x14ac:dyDescent="0.4">
      <c r="A535" s="4">
        <f>IF(B534=B535,A534,A534+1)</f>
        <v>493</v>
      </c>
      <c r="B535" s="4" t="s">
        <v>3746</v>
      </c>
      <c r="C535" s="4" t="s">
        <v>3745</v>
      </c>
      <c r="D535" s="4" t="s">
        <v>3044</v>
      </c>
      <c r="E535" s="4" t="s">
        <v>3043</v>
      </c>
      <c r="F535" s="4">
        <f>IF(B535=B534,F534+1,1)</f>
        <v>1</v>
      </c>
      <c r="G535" s="4" t="s">
        <v>6380</v>
      </c>
      <c r="H535" s="4" t="s">
        <v>6379</v>
      </c>
      <c r="I535" s="4" t="s">
        <v>6378</v>
      </c>
      <c r="J535" s="4" t="s">
        <v>6567</v>
      </c>
      <c r="K535" s="4"/>
      <c r="L535" s="4" t="s">
        <v>6623</v>
      </c>
      <c r="M535" s="4" t="s">
        <v>7017</v>
      </c>
      <c r="P535" s="4" t="s">
        <v>2434</v>
      </c>
      <c r="Q535" s="4">
        <f>IF(H535="TOEIC",VALUE(L535),0)</f>
        <v>860</v>
      </c>
      <c r="R535" s="4">
        <f>IF(H535="NEW TEPS",VALUE(L535),0)</f>
        <v>0</v>
      </c>
      <c r="S535" s="4">
        <f>IF(H535="TOEFL(ibt)",VALUE(L535),0)</f>
        <v>0</v>
      </c>
      <c r="T535" s="4">
        <f>IF(H535="JPT",VALUE(L535),0)</f>
        <v>0</v>
      </c>
      <c r="U535" s="4">
        <f>IF(H535="HSK",VALUE(K535),0)</f>
        <v>0</v>
      </c>
      <c r="V535" s="4">
        <f>IF(H535="HSK",VALUE(L535),0)</f>
        <v>0</v>
      </c>
      <c r="W535" s="4">
        <f>IF(H535="G-TELP Level2",VALUE(L535),0)</f>
        <v>0</v>
      </c>
      <c r="X535" s="4">
        <f>IF(P535="A",IF(Q535&gt;849,1,IF(R535&gt;335,1,IF(S535&gt;97,1,IF(T535&gt;849,1,IF(W535&gt;82,1,IF(U535=6,1,IF(U535=5,IF(V535&gt;254,1,0),0))))))),IF(P535="B",IF(Q535&gt;699,1,IF(R535&gt;263,1,IF(S535&gt;78,1,IF(T535&gt;699,1,IF(W535&gt;63,1,IF(U535=6,1,IF(U535=5,IF(V535&gt;179,1,0),0))))))),IF(P535="C",IF(Q535&gt;599,1,IF(R535&gt;226,1,IF(S535&gt;67,1,IF(T535&gt;599,1,IF(W535&gt;49,1,IF(U535=6,1,IF(U535=5,1,IF(U535=4,IF(V535&gt;209,1,0),0)))))))),IF(P535="D",IF(Q535&gt;649,1,IF(R535&gt;244,1,IF(S535&gt;73,1,IF(T535&gt;649,1,IF(W535&gt;56,1,IF(U535=6,1,IF(U535=5,1,IF(U535=4,IF(V535&gt;254,1,0),0)))))))),0))))</f>
        <v>1</v>
      </c>
      <c r="Y535" s="4">
        <f>SUMIF(B:B,B535,X:X)</f>
        <v>1</v>
      </c>
      <c r="Z535" s="4" t="str">
        <f>IF(Y535&gt;0,"어학 충족","자격미달")</f>
        <v>어학 충족</v>
      </c>
      <c r="AA535" s="4"/>
      <c r="AB535" s="4" t="str">
        <f>IF(P535="A",IF(Q535&gt;849,"TOEIC 충족",IF(R535&gt;335,"New-TEPS 충족",IF(S535&gt;97,"TOEFL 충족",IF(T535&gt;849,"JPT 충족",IF(W535&gt;82,"G-TELP 충족",IF(U535=6,"HSK점수 충족",IF(U535=5,IF(V535&gt;254,"HSK점수 충족","자격미달"),"자격미달"))))))),IF(P535="B",IF(Q535&gt;699,"TOEIC 충족",IF(R535&gt;263,"New-TEPS 충족",IF(S535&gt;78,"TOEFL 충족",IF(T535&gt;699,"JPT 충족",IF(W535&gt;63,"G-TELP 충족",IF(U535=6,"HSK점수 충족",IF(U535=5,IF(V535&gt;179,"HSK점수 충족","자격미달"),"자격미달"))))))),IF(P535="C",IF(Q535&gt;599,"TOEIC 충족",IF(R535&gt;226,"New-TEPS 충족",IF(S535&gt;67,"TOEFL 충족",IF(T535&gt;599,"JPT 충족",IF(W535&gt;49,"G-TELP 충족",IF(U535=6,"HSK점수 충족",IF(U535=5,"HSK점수 충족",IF(U535=4,IF(V535&gt;209,"HSK점수 충족","자격미달"),"자격미달")))))))),IF(P535="D",IF(Q535&gt;649,"TOEIC 충족",IF(R535&gt;244,"New-TEPS 충족",IF(S535&gt;73,"TOEFL 충족",IF(T535&gt;649,"JPT 충족",IF(W535&gt;56,"G-TELP 충족",IF(U1476=6,"HSK점수 충족",IF(U1476=5,"HSK점수 충족",IF(U1476=4,IF(V1476&gt;254,"HSK점수 충족","자격미달"),"자격미달")))))))),0))))</f>
        <v>TOEIC 충족</v>
      </c>
      <c r="AC535" s="21"/>
      <c r="AD535" s="4">
        <f>IF(P535="A",VLOOKUP(Q535,[1]교육_어학_경력backdata!$B$3:$C$9,2,1),IF(P535="B",VLOOKUP(Q535,[1]교육_어학_경력backdata!$G$3:$H$9,2,1),IF(P535="C",0,"오류")))</f>
        <v>12</v>
      </c>
      <c r="AE535" s="4">
        <f>IF(P535="A",VLOOKUP(R535,[1]교육_어학_경력backdata!$B$11:$C$17,2,1),IF(P535="B",VLOOKUP(R535,[1]교육_어학_경력backdata!$G$11:$H$17,2,1),IF(P535="C",0,"오류")))</f>
        <v>0</v>
      </c>
      <c r="AF535" s="4">
        <f>IF(P535="A",VLOOKUP(S535,[1]교육_어학_경력backdata!$B$19:$C$25,2,1),IF(P535="B",VLOOKUP(S535,[1]교육_어학_경력backdata!$G$19:$H$25,2,1),IF(P535="C",0,"오류")))</f>
        <v>0</v>
      </c>
      <c r="AG535" s="4">
        <f>IF(P535="A",VLOOKUP(T535,[1]교육_어학_경력backdata!$B$3:$C$9,2,1),IF(P535="B",VLOOKUP(T535,[1]교육_어학_경력backdata!$G$3:$H$9,2,1),IF(P535="C",0,"오류")))</f>
        <v>0</v>
      </c>
      <c r="AH535" s="4">
        <f>IF(P535="A",IF(U535=0,0,IF(U535=4,0,IF(U535=5,VLOOKUP(V535,[1]교육_어학_경력backdata!$B$27:$C$29,2,1),IF(U535=6,VLOOKUP(V535,[1]교육_어학_경력backdata!$B$31:$C$34,2,1))))),IF(P535="B",IF(U535=0,0,IF(U535=4,0,IF(U535=5,VLOOKUP(V535,[1]교육_어학_경력backdata!$G$27:$H$31,2,1),IF(U535=6,VLOOKUP(V535,[1]교육_어학_경력backdata!$G$33:$H$34,2,1))))),IF(CT535="C",0,"오류")))</f>
        <v>0</v>
      </c>
      <c r="AI535" s="4">
        <f>IF(P535="A",VLOOKUP(W535,[1]교육_어학_경력backdata!$B$36:$C$42,2,1),IF(P535="B",VLOOKUP(W535,[1]교육_어학_경력backdata!$G$36:$H$42,2,1),IF(P535="C",0,"오류")))</f>
        <v>0</v>
      </c>
      <c r="AJ535" s="4">
        <f>SUM(AD535:AI535)</f>
        <v>12</v>
      </c>
      <c r="AK535" s="4">
        <f>_xlfn.MAXIFS(AJ:AJ,B:B,B535)</f>
        <v>12</v>
      </c>
      <c r="AL535" s="4"/>
      <c r="AM535" s="21"/>
      <c r="AN535" s="4"/>
      <c r="AO535" s="4"/>
    </row>
    <row r="536" spans="1:41" x14ac:dyDescent="0.4">
      <c r="A536" s="3">
        <f>IF(B535=B536,A535,A535+1)</f>
        <v>494</v>
      </c>
      <c r="B536" s="3" t="s">
        <v>3741</v>
      </c>
      <c r="C536" s="3" t="s">
        <v>3740</v>
      </c>
      <c r="D536" s="3" t="s">
        <v>3044</v>
      </c>
      <c r="E536" s="3" t="s">
        <v>3043</v>
      </c>
      <c r="F536" s="3">
        <f>IF(B536=B535,F535+1,1)</f>
        <v>1</v>
      </c>
      <c r="G536" s="3" t="s">
        <v>6380</v>
      </c>
      <c r="H536" s="3" t="s">
        <v>6379</v>
      </c>
      <c r="I536" s="3" t="s">
        <v>6378</v>
      </c>
      <c r="J536" s="3" t="s">
        <v>6537</v>
      </c>
      <c r="K536" s="3"/>
      <c r="L536" s="3" t="s">
        <v>6448</v>
      </c>
      <c r="M536" s="3" t="s">
        <v>7016</v>
      </c>
      <c r="P536" s="3" t="s">
        <v>2434</v>
      </c>
      <c r="Q536" s="3">
        <f>IF(H536="TOEIC",VALUE(L536),0)</f>
        <v>865</v>
      </c>
      <c r="R536" s="3">
        <f>IF(H536="NEW TEPS",VALUE(L536),0)</f>
        <v>0</v>
      </c>
      <c r="S536" s="3">
        <f>IF(H536="TOEFL(ibt)",VALUE(L536),0)</f>
        <v>0</v>
      </c>
      <c r="T536" s="3">
        <f>IF(H536="JPT",VALUE(L536),0)</f>
        <v>0</v>
      </c>
      <c r="U536" s="3">
        <f>IF(H536="HSK",VALUE(K536),0)</f>
        <v>0</v>
      </c>
      <c r="V536" s="3">
        <f>IF(H536="HSK",VALUE(L536),0)</f>
        <v>0</v>
      </c>
      <c r="W536" s="3">
        <f>IF(H536="G-TELP Level2",VALUE(L536),0)</f>
        <v>0</v>
      </c>
      <c r="X536" s="3">
        <f>IF(P536="A",IF(Q536&gt;849,1,IF(R536&gt;335,1,IF(S536&gt;97,1,IF(T536&gt;849,1,IF(W536&gt;82,1,IF(U536=6,1,IF(U536=5,IF(V536&gt;254,1,0),0))))))),IF(P536="B",IF(Q536&gt;699,1,IF(R536&gt;263,1,IF(S536&gt;78,1,IF(T536&gt;699,1,IF(W536&gt;63,1,IF(U536=6,1,IF(U536=5,IF(V536&gt;179,1,0),0))))))),IF(P536="C",IF(Q536&gt;599,1,IF(R536&gt;226,1,IF(S536&gt;67,1,IF(T536&gt;599,1,IF(W536&gt;49,1,IF(U536=6,1,IF(U536=5,1,IF(U536=4,IF(V536&gt;209,1,0),0)))))))),IF(P536="D",IF(Q536&gt;649,1,IF(R536&gt;244,1,IF(S536&gt;73,1,IF(T536&gt;649,1,IF(W536&gt;56,1,IF(U536=6,1,IF(U536=5,1,IF(U536=4,IF(V536&gt;254,1,0),0)))))))),0))))</f>
        <v>1</v>
      </c>
      <c r="Y536" s="3">
        <f>SUMIF(B:B,B536,X:X)</f>
        <v>1</v>
      </c>
      <c r="Z536" s="3" t="str">
        <f>IF(Y536&gt;0,"어학 충족","자격미달")</f>
        <v>어학 충족</v>
      </c>
      <c r="AA536" s="3"/>
      <c r="AB536" s="3" t="str">
        <f>IF(P536="A",IF(Q536&gt;849,"TOEIC 충족",IF(R536&gt;335,"New-TEPS 충족",IF(S536&gt;97,"TOEFL 충족",IF(T536&gt;849,"JPT 충족",IF(W536&gt;82,"G-TELP 충족",IF(U536=6,"HSK점수 충족",IF(U536=5,IF(V536&gt;254,"HSK점수 충족","자격미달"),"자격미달"))))))),IF(P536="B",IF(Q536&gt;699,"TOEIC 충족",IF(R536&gt;263,"New-TEPS 충족",IF(S536&gt;78,"TOEFL 충족",IF(T536&gt;699,"JPT 충족",IF(W536&gt;63,"G-TELP 충족",IF(U536=6,"HSK점수 충족",IF(U536=5,IF(V536&gt;179,"HSK점수 충족","자격미달"),"자격미달"))))))),IF(P536="C",IF(Q536&gt;599,"TOEIC 충족",IF(R536&gt;226,"New-TEPS 충족",IF(S536&gt;67,"TOEFL 충족",IF(T536&gt;599,"JPT 충족",IF(W536&gt;49,"G-TELP 충족",IF(U536=6,"HSK점수 충족",IF(U536=5,"HSK점수 충족",IF(U536=4,IF(V536&gt;209,"HSK점수 충족","자격미달"),"자격미달")))))))),IF(P536="D",IF(Q536&gt;649,"TOEIC 충족",IF(R536&gt;244,"New-TEPS 충족",IF(S536&gt;73,"TOEFL 충족",IF(T536&gt;649,"JPT 충족",IF(W536&gt;56,"G-TELP 충족",IF(U1477=6,"HSK점수 충족",IF(U1477=5,"HSK점수 충족",IF(U1477=4,IF(V1477&gt;254,"HSK점수 충족","자격미달"),"자격미달")))))))),0))))</f>
        <v>TOEIC 충족</v>
      </c>
      <c r="AC536" s="21"/>
      <c r="AD536" s="3">
        <f>IF(P536="A",VLOOKUP(Q536,[1]교육_어학_경력backdata!$B$3:$C$9,2,1),IF(P536="B",VLOOKUP(Q536,[1]교육_어학_경력backdata!$G$3:$H$9,2,1),IF(P536="C",0,"오류")))</f>
        <v>12</v>
      </c>
      <c r="AE536" s="3">
        <f>IF(P536="A",VLOOKUP(R536,[1]교육_어학_경력backdata!$B$11:$C$17,2,1),IF(P536="B",VLOOKUP(R536,[1]교육_어학_경력backdata!$G$11:$H$17,2,1),IF(P536="C",0,"오류")))</f>
        <v>0</v>
      </c>
      <c r="AF536" s="3">
        <f>IF(P536="A",VLOOKUP(S536,[1]교육_어학_경력backdata!$B$19:$C$25,2,1),IF(P536="B",VLOOKUP(S536,[1]교육_어학_경력backdata!$G$19:$H$25,2,1),IF(P536="C",0,"오류")))</f>
        <v>0</v>
      </c>
      <c r="AG536" s="3">
        <f>IF(P536="A",VLOOKUP(T536,[1]교육_어학_경력backdata!$B$3:$C$9,2,1),IF(P536="B",VLOOKUP(T536,[1]교육_어학_경력backdata!$G$3:$H$9,2,1),IF(P536="C",0,"오류")))</f>
        <v>0</v>
      </c>
      <c r="AH536" s="3">
        <f>IF(P536="A",IF(U536=0,0,IF(U536=4,0,IF(U536=5,VLOOKUP(V536,[1]교육_어학_경력backdata!$B$27:$C$29,2,1),IF(U536=6,VLOOKUP(V536,[1]교육_어학_경력backdata!$B$31:$C$34,2,1))))),IF(P536="B",IF(U536=0,0,IF(U536=4,0,IF(U536=5,VLOOKUP(V536,[1]교육_어학_경력backdata!$G$27:$H$31,2,1),IF(U536=6,VLOOKUP(V536,[1]교육_어학_경력backdata!$G$33:$H$34,2,1))))),IF(CT536="C",0,"오류")))</f>
        <v>0</v>
      </c>
      <c r="AI536" s="3">
        <f>IF(P536="A",VLOOKUP(W536,[1]교육_어학_경력backdata!$B$36:$C$42,2,1),IF(P536="B",VLOOKUP(W536,[1]교육_어학_경력backdata!$G$36:$H$42,2,1),IF(P536="C",0,"오류")))</f>
        <v>0</v>
      </c>
      <c r="AJ536" s="3">
        <f>SUM(AD536:AI536)</f>
        <v>12</v>
      </c>
      <c r="AK536" s="3">
        <f>_xlfn.MAXIFS(AJ:AJ,B:B,B536)</f>
        <v>12</v>
      </c>
      <c r="AL536" s="3"/>
      <c r="AM536" s="21"/>
      <c r="AN536" s="3"/>
      <c r="AO536" s="3"/>
    </row>
    <row r="537" spans="1:41" x14ac:dyDescent="0.4">
      <c r="A537" s="4">
        <f>IF(B536=B537,A536,A536+1)</f>
        <v>495</v>
      </c>
      <c r="B537" s="4" t="s">
        <v>3737</v>
      </c>
      <c r="C537" s="4" t="s">
        <v>3736</v>
      </c>
      <c r="D537" s="4" t="s">
        <v>3044</v>
      </c>
      <c r="E537" s="4" t="s">
        <v>3043</v>
      </c>
      <c r="F537" s="4">
        <f>IF(B537=B536,F536+1,1)</f>
        <v>1</v>
      </c>
      <c r="G537" s="4" t="s">
        <v>6384</v>
      </c>
      <c r="H537" s="4" t="s">
        <v>6379</v>
      </c>
      <c r="I537" s="4" t="s">
        <v>6378</v>
      </c>
      <c r="J537" s="4" t="s">
        <v>6549</v>
      </c>
      <c r="K537" s="4"/>
      <c r="L537" s="4" t="s">
        <v>6406</v>
      </c>
      <c r="M537" s="4" t="s">
        <v>7015</v>
      </c>
      <c r="P537" s="4" t="s">
        <v>2434</v>
      </c>
      <c r="Q537" s="4">
        <f>IF(H537="TOEIC",VALUE(L537),0)</f>
        <v>945</v>
      </c>
      <c r="R537" s="4">
        <f>IF(H537="NEW TEPS",VALUE(L537),0)</f>
        <v>0</v>
      </c>
      <c r="S537" s="4">
        <f>IF(H537="TOEFL(ibt)",VALUE(L537),0)</f>
        <v>0</v>
      </c>
      <c r="T537" s="4">
        <f>IF(H537="JPT",VALUE(L537),0)</f>
        <v>0</v>
      </c>
      <c r="U537" s="4">
        <f>IF(H537="HSK",VALUE(K537),0)</f>
        <v>0</v>
      </c>
      <c r="V537" s="4">
        <f>IF(H537="HSK",VALUE(L537),0)</f>
        <v>0</v>
      </c>
      <c r="W537" s="4">
        <f>IF(H537="G-TELP Level2",VALUE(L537),0)</f>
        <v>0</v>
      </c>
      <c r="X537" s="4">
        <f>IF(P537="A",IF(Q537&gt;849,1,IF(R537&gt;335,1,IF(S537&gt;97,1,IF(T537&gt;849,1,IF(W537&gt;82,1,IF(U537=6,1,IF(U537=5,IF(V537&gt;254,1,0),0))))))),IF(P537="B",IF(Q537&gt;699,1,IF(R537&gt;263,1,IF(S537&gt;78,1,IF(T537&gt;699,1,IF(W537&gt;63,1,IF(U537=6,1,IF(U537=5,IF(V537&gt;179,1,0),0))))))),IF(P537="C",IF(Q537&gt;599,1,IF(R537&gt;226,1,IF(S537&gt;67,1,IF(T537&gt;599,1,IF(W537&gt;49,1,IF(U537=6,1,IF(U537=5,1,IF(U537=4,IF(V537&gt;209,1,0),0)))))))),IF(P537="D",IF(Q537&gt;649,1,IF(R537&gt;244,1,IF(S537&gt;73,1,IF(T537&gt;649,1,IF(W537&gt;56,1,IF(U537=6,1,IF(U537=5,1,IF(U537=4,IF(V537&gt;254,1,0),0)))))))),0))))</f>
        <v>1</v>
      </c>
      <c r="Y537" s="4">
        <f>SUMIF(B:B,B537,X:X)</f>
        <v>1</v>
      </c>
      <c r="Z537" s="4" t="str">
        <f>IF(Y537&gt;0,"어학 충족","자격미달")</f>
        <v>어학 충족</v>
      </c>
      <c r="AA537" s="4"/>
      <c r="AB537" s="4" t="str">
        <f>IF(P537="A",IF(Q537&gt;849,"TOEIC 충족",IF(R537&gt;335,"New-TEPS 충족",IF(S537&gt;97,"TOEFL 충족",IF(T537&gt;849,"JPT 충족",IF(W537&gt;82,"G-TELP 충족",IF(U537=6,"HSK점수 충족",IF(U537=5,IF(V537&gt;254,"HSK점수 충족","자격미달"),"자격미달"))))))),IF(P537="B",IF(Q537&gt;699,"TOEIC 충족",IF(R537&gt;263,"New-TEPS 충족",IF(S537&gt;78,"TOEFL 충족",IF(T537&gt;699,"JPT 충족",IF(W537&gt;63,"G-TELP 충족",IF(U537=6,"HSK점수 충족",IF(U537=5,IF(V537&gt;179,"HSK점수 충족","자격미달"),"자격미달"))))))),IF(P537="C",IF(Q537&gt;599,"TOEIC 충족",IF(R537&gt;226,"New-TEPS 충족",IF(S537&gt;67,"TOEFL 충족",IF(T537&gt;599,"JPT 충족",IF(W537&gt;49,"G-TELP 충족",IF(U537=6,"HSK점수 충족",IF(U537=5,"HSK점수 충족",IF(U537=4,IF(V537&gt;209,"HSK점수 충족","자격미달"),"자격미달")))))))),IF(P537="D",IF(Q537&gt;649,"TOEIC 충족",IF(R537&gt;244,"New-TEPS 충족",IF(S537&gt;73,"TOEFL 충족",IF(T537&gt;649,"JPT 충족",IF(W537&gt;56,"G-TELP 충족",IF(U1478=6,"HSK점수 충족",IF(U1478=5,"HSK점수 충족",IF(U1478=4,IF(V1478&gt;254,"HSK점수 충족","자격미달"),"자격미달")))))))),0))))</f>
        <v>TOEIC 충족</v>
      </c>
      <c r="AC537" s="21"/>
      <c r="AD537" s="4">
        <f>IF(P537="A",VLOOKUP(Q537,[1]교육_어학_경력backdata!$B$3:$C$9,2,1),IF(P537="B",VLOOKUP(Q537,[1]교육_어학_경력backdata!$G$3:$H$9,2,1),IF(P537="C",0,"오류")))</f>
        <v>18</v>
      </c>
      <c r="AE537" s="4">
        <f>IF(P537="A",VLOOKUP(R537,[1]교육_어학_경력backdata!$B$11:$C$17,2,1),IF(P537="B",VLOOKUP(R537,[1]교육_어학_경력backdata!$G$11:$H$17,2,1),IF(P537="C",0,"오류")))</f>
        <v>0</v>
      </c>
      <c r="AF537" s="4">
        <f>IF(P537="A",VLOOKUP(S537,[1]교육_어학_경력backdata!$B$19:$C$25,2,1),IF(P537="B",VLOOKUP(S537,[1]교육_어학_경력backdata!$G$19:$H$25,2,1),IF(P537="C",0,"오류")))</f>
        <v>0</v>
      </c>
      <c r="AG537" s="4">
        <f>IF(P537="A",VLOOKUP(T537,[1]교육_어학_경력backdata!$B$3:$C$9,2,1),IF(P537="B",VLOOKUP(T537,[1]교육_어학_경력backdata!$G$3:$H$9,2,1),IF(P537="C",0,"오류")))</f>
        <v>0</v>
      </c>
      <c r="AH537" s="4">
        <f>IF(P537="A",IF(U537=0,0,IF(U537=4,0,IF(U537=5,VLOOKUP(V537,[1]교육_어학_경력backdata!$B$27:$C$29,2,1),IF(U537=6,VLOOKUP(V537,[1]교육_어학_경력backdata!$B$31:$C$34,2,1))))),IF(P537="B",IF(U537=0,0,IF(U537=4,0,IF(U537=5,VLOOKUP(V537,[1]교육_어학_경력backdata!$G$27:$H$31,2,1),IF(U537=6,VLOOKUP(V537,[1]교육_어학_경력backdata!$G$33:$H$34,2,1))))),IF(CT537="C",0,"오류")))</f>
        <v>0</v>
      </c>
      <c r="AI537" s="4">
        <f>IF(P537="A",VLOOKUP(W537,[1]교육_어학_경력backdata!$B$36:$C$42,2,1),IF(P537="B",VLOOKUP(W537,[1]교육_어학_경력backdata!$G$36:$H$42,2,1),IF(P537="C",0,"오류")))</f>
        <v>0</v>
      </c>
      <c r="AJ537" s="4">
        <f>SUM(AD537:AI537)</f>
        <v>18</v>
      </c>
      <c r="AK537" s="4">
        <f>_xlfn.MAXIFS(AJ:AJ,B:B,B537)</f>
        <v>18</v>
      </c>
      <c r="AL537" s="4"/>
      <c r="AM537" s="21"/>
      <c r="AN537" s="4"/>
      <c r="AO537" s="4"/>
    </row>
    <row r="538" spans="1:41" x14ac:dyDescent="0.4">
      <c r="A538" s="6">
        <f>IF(B537=B538,A537,A537+1)</f>
        <v>495</v>
      </c>
      <c r="B538" s="6" t="s">
        <v>3737</v>
      </c>
      <c r="C538" s="6" t="s">
        <v>3736</v>
      </c>
      <c r="D538" s="6" t="s">
        <v>3044</v>
      </c>
      <c r="E538" s="6" t="s">
        <v>3043</v>
      </c>
      <c r="F538" s="4">
        <f>IF(B538=B537,F537+1,1)</f>
        <v>2</v>
      </c>
      <c r="G538" s="4" t="s">
        <v>6384</v>
      </c>
      <c r="H538" s="4" t="s">
        <v>6583</v>
      </c>
      <c r="I538" s="4" t="s">
        <v>6582</v>
      </c>
      <c r="J538" s="4" t="s">
        <v>7014</v>
      </c>
      <c r="K538" s="4" t="s">
        <v>6580</v>
      </c>
      <c r="L538" s="4" t="s">
        <v>7013</v>
      </c>
      <c r="M538" s="4" t="s">
        <v>7012</v>
      </c>
      <c r="P538" s="4" t="s">
        <v>2434</v>
      </c>
      <c r="Q538" s="4">
        <f>IF(H538="TOEIC",VALUE(L538),0)</f>
        <v>0</v>
      </c>
      <c r="R538" s="4">
        <f>IF(H538="NEW TEPS",VALUE(L538),0)</f>
        <v>0</v>
      </c>
      <c r="S538" s="4">
        <f>IF(H538="TOEFL(ibt)",VALUE(L538),0)</f>
        <v>0</v>
      </c>
      <c r="T538" s="4">
        <f>IF(H538="JPT",VALUE(L538),0)</f>
        <v>0</v>
      </c>
      <c r="U538" s="4">
        <f>IF(H538="HSK",VALUE(K538),0)</f>
        <v>5</v>
      </c>
      <c r="V538" s="4">
        <f>IF(H538="HSK",VALUE(L538),0)</f>
        <v>231</v>
      </c>
      <c r="W538" s="4">
        <f>IF(H538="G-TELP Level2",VALUE(L538),0)</f>
        <v>0</v>
      </c>
      <c r="X538" s="4">
        <f>IF(P538="A",IF(Q538&gt;849,1,IF(R538&gt;335,1,IF(S538&gt;97,1,IF(T538&gt;849,1,IF(W538&gt;82,1,IF(U538=6,1,IF(U538=5,IF(V538&gt;254,1,0),0))))))),IF(P538="B",IF(Q538&gt;699,1,IF(R538&gt;263,1,IF(S538&gt;78,1,IF(T538&gt;699,1,IF(W538&gt;63,1,IF(U538=6,1,IF(U538=5,IF(V538&gt;179,1,0),0))))))),IF(P538="C",IF(Q538&gt;599,1,IF(R538&gt;226,1,IF(S538&gt;67,1,IF(T538&gt;599,1,IF(W538&gt;49,1,IF(U538=6,1,IF(U538=5,1,IF(U538=4,IF(V538&gt;209,1,0),0)))))))),IF(P538="D",IF(Q538&gt;649,1,IF(R538&gt;244,1,IF(S538&gt;73,1,IF(T538&gt;649,1,IF(W538&gt;56,1,IF(U538=6,1,IF(U538=5,1,IF(U538=4,IF(V538&gt;254,1,0),0)))))))),0))))</f>
        <v>0</v>
      </c>
      <c r="Y538" s="4">
        <f>SUMIF(B:B,B538,X:X)</f>
        <v>1</v>
      </c>
      <c r="Z538" s="4" t="str">
        <f>IF(Y538&gt;0,"어학 충족","자격미달")</f>
        <v>어학 충족</v>
      </c>
      <c r="AA538" s="4"/>
      <c r="AB538" s="4" t="str">
        <f>IF(P538="A",IF(Q538&gt;849,"TOEIC 충족",IF(R538&gt;335,"New-TEPS 충족",IF(S538&gt;97,"TOEFL 충족",IF(T538&gt;849,"JPT 충족",IF(W538&gt;82,"G-TELP 충족",IF(U538=6,"HSK점수 충족",IF(U538=5,IF(V538&gt;254,"HSK점수 충족","자격미달"),"자격미달"))))))),IF(P538="B",IF(Q538&gt;699,"TOEIC 충족",IF(R538&gt;263,"New-TEPS 충족",IF(S538&gt;78,"TOEFL 충족",IF(T538&gt;699,"JPT 충족",IF(W538&gt;63,"G-TELP 충족",IF(U538=6,"HSK점수 충족",IF(U538=5,IF(V538&gt;179,"HSK점수 충족","자격미달"),"자격미달"))))))),IF(P538="C",IF(Q538&gt;599,"TOEIC 충족",IF(R538&gt;226,"New-TEPS 충족",IF(S538&gt;67,"TOEFL 충족",IF(T538&gt;599,"JPT 충족",IF(W538&gt;49,"G-TELP 충족",IF(U538=6,"HSK점수 충족",IF(U538=5,"HSK점수 충족",IF(U538=4,IF(V538&gt;209,"HSK점수 충족","자격미달"),"자격미달")))))))),IF(P538="D",IF(Q538&gt;649,"TOEIC 충족",IF(R538&gt;244,"New-TEPS 충족",IF(S538&gt;73,"TOEFL 충족",IF(T538&gt;649,"JPT 충족",IF(W538&gt;56,"G-TELP 충족",IF(U1479=6,"HSK점수 충족",IF(U1479=5,"HSK점수 충족",IF(U1479=4,IF(V1479&gt;254,"HSK점수 충족","자격미달"),"자격미달")))))))),0))))</f>
        <v>자격미달</v>
      </c>
      <c r="AC538" s="21"/>
      <c r="AD538" s="4">
        <f>IF(P538="A",VLOOKUP(Q538,[1]교육_어학_경력backdata!$B$3:$C$9,2,1),IF(P538="B",VLOOKUP(Q538,[1]교육_어학_경력backdata!$G$3:$H$9,2,1),IF(P538="C",0,"오류")))</f>
        <v>0</v>
      </c>
      <c r="AE538" s="4">
        <f>IF(P538="A",VLOOKUP(R538,[1]교육_어학_경력backdata!$B$11:$C$17,2,1),IF(P538="B",VLOOKUP(R538,[1]교육_어학_경력backdata!$G$11:$H$17,2,1),IF(P538="C",0,"오류")))</f>
        <v>0</v>
      </c>
      <c r="AF538" s="4">
        <f>IF(P538="A",VLOOKUP(S538,[1]교육_어학_경력backdata!$B$19:$C$25,2,1),IF(P538="B",VLOOKUP(S538,[1]교육_어학_경력backdata!$G$19:$H$25,2,1),IF(P538="C",0,"오류")))</f>
        <v>0</v>
      </c>
      <c r="AG538" s="4">
        <f>IF(P538="A",VLOOKUP(T538,[1]교육_어학_경력backdata!$B$3:$C$9,2,1),IF(P538="B",VLOOKUP(T538,[1]교육_어학_경력backdata!$G$3:$H$9,2,1),IF(P538="C",0,"오류")))</f>
        <v>0</v>
      </c>
      <c r="AH538" s="4">
        <f>IF(P538="A",IF(U538=0,0,IF(U538=4,0,IF(U538=5,VLOOKUP(V538,[1]교육_어학_경력backdata!$B$27:$C$29,2,1),IF(U538=6,VLOOKUP(V538,[1]교육_어학_경력backdata!$B$31:$C$34,2,1))))),IF(P538="B",IF(U538=0,0,IF(U538=4,0,IF(U538=5,VLOOKUP(V538,[1]교육_어학_경력backdata!$G$27:$H$31,2,1),IF(U538=6,VLOOKUP(V538,[1]교육_어학_경력backdata!$G$33:$H$34,2,1))))),IF(CT538="C",0,"오류")))</f>
        <v>0</v>
      </c>
      <c r="AI538" s="4">
        <f>IF(P538="A",VLOOKUP(W538,[1]교육_어학_경력backdata!$B$36:$C$42,2,1),IF(P538="B",VLOOKUP(W538,[1]교육_어학_경력backdata!$G$36:$H$42,2,1),IF(P538="C",0,"오류")))</f>
        <v>0</v>
      </c>
      <c r="AJ538" s="4">
        <f>SUM(AD538:AI538)</f>
        <v>0</v>
      </c>
      <c r="AK538" s="4">
        <f>_xlfn.MAXIFS(AJ:AJ,B:B,B538)</f>
        <v>18</v>
      </c>
      <c r="AL538" s="4"/>
      <c r="AM538" s="21"/>
      <c r="AN538" s="4"/>
      <c r="AO538" s="4"/>
    </row>
    <row r="539" spans="1:41" x14ac:dyDescent="0.4">
      <c r="A539" s="3">
        <f>IF(B538=B539,A538,A538+1)</f>
        <v>496</v>
      </c>
      <c r="B539" s="3" t="s">
        <v>3730</v>
      </c>
      <c r="C539" s="3" t="s">
        <v>3729</v>
      </c>
      <c r="D539" s="3" t="s">
        <v>3044</v>
      </c>
      <c r="E539" s="3" t="s">
        <v>3043</v>
      </c>
      <c r="F539" s="3">
        <f>IF(B539=B538,F538+1,1)</f>
        <v>1</v>
      </c>
      <c r="G539" s="3" t="s">
        <v>6380</v>
      </c>
      <c r="H539" s="3" t="s">
        <v>6379</v>
      </c>
      <c r="I539" s="3" t="s">
        <v>6378</v>
      </c>
      <c r="J539" s="3" t="s">
        <v>6830</v>
      </c>
      <c r="K539" s="3"/>
      <c r="L539" s="3" t="s">
        <v>6492</v>
      </c>
      <c r="M539" s="3" t="s">
        <v>7011</v>
      </c>
      <c r="P539" s="3" t="s">
        <v>2434</v>
      </c>
      <c r="Q539" s="3">
        <f>IF(H539="TOEIC",VALUE(L539),0)</f>
        <v>855</v>
      </c>
      <c r="R539" s="3">
        <f>IF(H539="NEW TEPS",VALUE(L539),0)</f>
        <v>0</v>
      </c>
      <c r="S539" s="3">
        <f>IF(H539="TOEFL(ibt)",VALUE(L539),0)</f>
        <v>0</v>
      </c>
      <c r="T539" s="3">
        <f>IF(H539="JPT",VALUE(L539),0)</f>
        <v>0</v>
      </c>
      <c r="U539" s="3">
        <f>IF(H539="HSK",VALUE(K539),0)</f>
        <v>0</v>
      </c>
      <c r="V539" s="3">
        <f>IF(H539="HSK",VALUE(L539),0)</f>
        <v>0</v>
      </c>
      <c r="W539" s="3">
        <f>IF(H539="G-TELP Level2",VALUE(L539),0)</f>
        <v>0</v>
      </c>
      <c r="X539" s="3">
        <f>IF(P539="A",IF(Q539&gt;849,1,IF(R539&gt;335,1,IF(S539&gt;97,1,IF(T539&gt;849,1,IF(W539&gt;82,1,IF(U539=6,1,IF(U539=5,IF(V539&gt;254,1,0),0))))))),IF(P539="B",IF(Q539&gt;699,1,IF(R539&gt;263,1,IF(S539&gt;78,1,IF(T539&gt;699,1,IF(W539&gt;63,1,IF(U539=6,1,IF(U539=5,IF(V539&gt;179,1,0),0))))))),IF(P539="C",IF(Q539&gt;599,1,IF(R539&gt;226,1,IF(S539&gt;67,1,IF(T539&gt;599,1,IF(W539&gt;49,1,IF(U539=6,1,IF(U539=5,1,IF(U539=4,IF(V539&gt;209,1,0),0)))))))),IF(P539="D",IF(Q539&gt;649,1,IF(R539&gt;244,1,IF(S539&gt;73,1,IF(T539&gt;649,1,IF(W539&gt;56,1,IF(U539=6,1,IF(U539=5,1,IF(U539=4,IF(V539&gt;254,1,0),0)))))))),0))))</f>
        <v>1</v>
      </c>
      <c r="Y539" s="3">
        <f>SUMIF(B:B,B539,X:X)</f>
        <v>1</v>
      </c>
      <c r="Z539" s="3" t="str">
        <f>IF(Y539&gt;0,"어학 충족","자격미달")</f>
        <v>어학 충족</v>
      </c>
      <c r="AA539" s="3"/>
      <c r="AB539" s="3" t="str">
        <f>IF(P539="A",IF(Q539&gt;849,"TOEIC 충족",IF(R539&gt;335,"New-TEPS 충족",IF(S539&gt;97,"TOEFL 충족",IF(T539&gt;849,"JPT 충족",IF(W539&gt;82,"G-TELP 충족",IF(U539=6,"HSK점수 충족",IF(U539=5,IF(V539&gt;254,"HSK점수 충족","자격미달"),"자격미달"))))))),IF(P539="B",IF(Q539&gt;699,"TOEIC 충족",IF(R539&gt;263,"New-TEPS 충족",IF(S539&gt;78,"TOEFL 충족",IF(T539&gt;699,"JPT 충족",IF(W539&gt;63,"G-TELP 충족",IF(U539=6,"HSK점수 충족",IF(U539=5,IF(V539&gt;179,"HSK점수 충족","자격미달"),"자격미달"))))))),IF(P539="C",IF(Q539&gt;599,"TOEIC 충족",IF(R539&gt;226,"New-TEPS 충족",IF(S539&gt;67,"TOEFL 충족",IF(T539&gt;599,"JPT 충족",IF(W539&gt;49,"G-TELP 충족",IF(U539=6,"HSK점수 충족",IF(U539=5,"HSK점수 충족",IF(U539=4,IF(V539&gt;209,"HSK점수 충족","자격미달"),"자격미달")))))))),IF(P539="D",IF(Q539&gt;649,"TOEIC 충족",IF(R539&gt;244,"New-TEPS 충족",IF(S539&gt;73,"TOEFL 충족",IF(T539&gt;649,"JPT 충족",IF(W539&gt;56,"G-TELP 충족",IF(U1480=6,"HSK점수 충족",IF(U1480=5,"HSK점수 충족",IF(U1480=4,IF(V1480&gt;254,"HSK점수 충족","자격미달"),"자격미달")))))))),0))))</f>
        <v>TOEIC 충족</v>
      </c>
      <c r="AC539" s="21"/>
      <c r="AD539" s="3">
        <f>IF(P539="A",VLOOKUP(Q539,[1]교육_어학_경력backdata!$B$3:$C$9,2,1),IF(P539="B",VLOOKUP(Q539,[1]교육_어학_경력backdata!$G$3:$H$9,2,1),IF(P539="C",0,"오류")))</f>
        <v>12</v>
      </c>
      <c r="AE539" s="3">
        <f>IF(P539="A",VLOOKUP(R539,[1]교육_어학_경력backdata!$B$11:$C$17,2,1),IF(P539="B",VLOOKUP(R539,[1]교육_어학_경력backdata!$G$11:$H$17,2,1),IF(P539="C",0,"오류")))</f>
        <v>0</v>
      </c>
      <c r="AF539" s="3">
        <f>IF(P539="A",VLOOKUP(S539,[1]교육_어학_경력backdata!$B$19:$C$25,2,1),IF(P539="B",VLOOKUP(S539,[1]교육_어학_경력backdata!$G$19:$H$25,2,1),IF(P539="C",0,"오류")))</f>
        <v>0</v>
      </c>
      <c r="AG539" s="3">
        <f>IF(P539="A",VLOOKUP(T539,[1]교육_어학_경력backdata!$B$3:$C$9,2,1),IF(P539="B",VLOOKUP(T539,[1]교육_어학_경력backdata!$G$3:$H$9,2,1),IF(P539="C",0,"오류")))</f>
        <v>0</v>
      </c>
      <c r="AH539" s="3">
        <f>IF(P539="A",IF(U539=0,0,IF(U539=4,0,IF(U539=5,VLOOKUP(V539,[1]교육_어학_경력backdata!$B$27:$C$29,2,1),IF(U539=6,VLOOKUP(V539,[1]교육_어학_경력backdata!$B$31:$C$34,2,1))))),IF(P539="B",IF(U539=0,0,IF(U539=4,0,IF(U539=5,VLOOKUP(V539,[1]교육_어학_경력backdata!$G$27:$H$31,2,1),IF(U539=6,VLOOKUP(V539,[1]교육_어학_경력backdata!$G$33:$H$34,2,1))))),IF(CT539="C",0,"오류")))</f>
        <v>0</v>
      </c>
      <c r="AI539" s="3">
        <f>IF(P539="A",VLOOKUP(W539,[1]교육_어학_경력backdata!$B$36:$C$42,2,1),IF(P539="B",VLOOKUP(W539,[1]교육_어학_경력backdata!$G$36:$H$42,2,1),IF(P539="C",0,"오류")))</f>
        <v>0</v>
      </c>
      <c r="AJ539" s="3">
        <f>SUM(AD539:AI539)</f>
        <v>12</v>
      </c>
      <c r="AK539" s="3">
        <f>_xlfn.MAXIFS(AJ:AJ,B:B,B539)</f>
        <v>12</v>
      </c>
      <c r="AL539" s="3"/>
      <c r="AM539" s="21"/>
      <c r="AN539" s="3"/>
      <c r="AO539" s="3"/>
    </row>
    <row r="540" spans="1:41" x14ac:dyDescent="0.4">
      <c r="A540" s="4">
        <f>IF(B539=B540,A539,A539+1)</f>
        <v>497</v>
      </c>
      <c r="B540" s="4" t="s">
        <v>3724</v>
      </c>
      <c r="C540" s="4" t="s">
        <v>3723</v>
      </c>
      <c r="D540" s="4" t="s">
        <v>3044</v>
      </c>
      <c r="E540" s="4" t="s">
        <v>3043</v>
      </c>
      <c r="F540" s="4">
        <f>IF(B540=B539,F539+1,1)</f>
        <v>1</v>
      </c>
      <c r="G540" s="4" t="s">
        <v>6380</v>
      </c>
      <c r="H540" s="4" t="s">
        <v>6379</v>
      </c>
      <c r="I540" s="4" t="s">
        <v>6378</v>
      </c>
      <c r="J540" s="4" t="s">
        <v>6527</v>
      </c>
      <c r="K540" s="4"/>
      <c r="L540" s="4" t="s">
        <v>6448</v>
      </c>
      <c r="M540" s="4" t="s">
        <v>7010</v>
      </c>
      <c r="P540" s="4" t="s">
        <v>2434</v>
      </c>
      <c r="Q540" s="4">
        <f>IF(H540="TOEIC",VALUE(L540),0)</f>
        <v>865</v>
      </c>
      <c r="R540" s="4">
        <f>IF(H540="NEW TEPS",VALUE(L540),0)</f>
        <v>0</v>
      </c>
      <c r="S540" s="4">
        <f>IF(H540="TOEFL(ibt)",VALUE(L540),0)</f>
        <v>0</v>
      </c>
      <c r="T540" s="4">
        <f>IF(H540="JPT",VALUE(L540),0)</f>
        <v>0</v>
      </c>
      <c r="U540" s="4">
        <f>IF(H540="HSK",VALUE(K540),0)</f>
        <v>0</v>
      </c>
      <c r="V540" s="4">
        <f>IF(H540="HSK",VALUE(L540),0)</f>
        <v>0</v>
      </c>
      <c r="W540" s="4">
        <f>IF(H540="G-TELP Level2",VALUE(L540),0)</f>
        <v>0</v>
      </c>
      <c r="X540" s="4">
        <f>IF(P540="A",IF(Q540&gt;849,1,IF(R540&gt;335,1,IF(S540&gt;97,1,IF(T540&gt;849,1,IF(W540&gt;82,1,IF(U540=6,1,IF(U540=5,IF(V540&gt;254,1,0),0))))))),IF(P540="B",IF(Q540&gt;699,1,IF(R540&gt;263,1,IF(S540&gt;78,1,IF(T540&gt;699,1,IF(W540&gt;63,1,IF(U540=6,1,IF(U540=5,IF(V540&gt;179,1,0),0))))))),IF(P540="C",IF(Q540&gt;599,1,IF(R540&gt;226,1,IF(S540&gt;67,1,IF(T540&gt;599,1,IF(W540&gt;49,1,IF(U540=6,1,IF(U540=5,1,IF(U540=4,IF(V540&gt;209,1,0),0)))))))),IF(P540="D",IF(Q540&gt;649,1,IF(R540&gt;244,1,IF(S540&gt;73,1,IF(T540&gt;649,1,IF(W540&gt;56,1,IF(U540=6,1,IF(U540=5,1,IF(U540=4,IF(V540&gt;254,1,0),0)))))))),0))))</f>
        <v>1</v>
      </c>
      <c r="Y540" s="4">
        <f>SUMIF(B:B,B540,X:X)</f>
        <v>1</v>
      </c>
      <c r="Z540" s="4" t="str">
        <f>IF(Y540&gt;0,"어학 충족","자격미달")</f>
        <v>어학 충족</v>
      </c>
      <c r="AA540" s="4"/>
      <c r="AB540" s="4" t="str">
        <f>IF(P540="A",IF(Q540&gt;849,"TOEIC 충족",IF(R540&gt;335,"New-TEPS 충족",IF(S540&gt;97,"TOEFL 충족",IF(T540&gt;849,"JPT 충족",IF(W540&gt;82,"G-TELP 충족",IF(U540=6,"HSK점수 충족",IF(U540=5,IF(V540&gt;254,"HSK점수 충족","자격미달"),"자격미달"))))))),IF(P540="B",IF(Q540&gt;699,"TOEIC 충족",IF(R540&gt;263,"New-TEPS 충족",IF(S540&gt;78,"TOEFL 충족",IF(T540&gt;699,"JPT 충족",IF(W540&gt;63,"G-TELP 충족",IF(U540=6,"HSK점수 충족",IF(U540=5,IF(V540&gt;179,"HSK점수 충족","자격미달"),"자격미달"))))))),IF(P540="C",IF(Q540&gt;599,"TOEIC 충족",IF(R540&gt;226,"New-TEPS 충족",IF(S540&gt;67,"TOEFL 충족",IF(T540&gt;599,"JPT 충족",IF(W540&gt;49,"G-TELP 충족",IF(U540=6,"HSK점수 충족",IF(U540=5,"HSK점수 충족",IF(U540=4,IF(V540&gt;209,"HSK점수 충족","자격미달"),"자격미달")))))))),IF(P540="D",IF(Q540&gt;649,"TOEIC 충족",IF(R540&gt;244,"New-TEPS 충족",IF(S540&gt;73,"TOEFL 충족",IF(T540&gt;649,"JPT 충족",IF(W540&gt;56,"G-TELP 충족",IF(U1481=6,"HSK점수 충족",IF(U1481=5,"HSK점수 충족",IF(U1481=4,IF(V1481&gt;254,"HSK점수 충족","자격미달"),"자격미달")))))))),0))))</f>
        <v>TOEIC 충족</v>
      </c>
      <c r="AC540" s="21"/>
      <c r="AD540" s="4">
        <f>IF(P540="A",VLOOKUP(Q540,[1]교육_어학_경력backdata!$B$3:$C$9,2,1),IF(P540="B",VLOOKUP(Q540,[1]교육_어학_경력backdata!$G$3:$H$9,2,1),IF(P540="C",0,"오류")))</f>
        <v>12</v>
      </c>
      <c r="AE540" s="4">
        <f>IF(P540="A",VLOOKUP(R540,[1]교육_어학_경력backdata!$B$11:$C$17,2,1),IF(P540="B",VLOOKUP(R540,[1]교육_어학_경력backdata!$G$11:$H$17,2,1),IF(P540="C",0,"오류")))</f>
        <v>0</v>
      </c>
      <c r="AF540" s="4">
        <f>IF(P540="A",VLOOKUP(S540,[1]교육_어학_경력backdata!$B$19:$C$25,2,1),IF(P540="B",VLOOKUP(S540,[1]교육_어학_경력backdata!$G$19:$H$25,2,1),IF(P540="C",0,"오류")))</f>
        <v>0</v>
      </c>
      <c r="AG540" s="4">
        <f>IF(P540="A",VLOOKUP(T540,[1]교육_어학_경력backdata!$B$3:$C$9,2,1),IF(P540="B",VLOOKUP(T540,[1]교육_어학_경력backdata!$G$3:$H$9,2,1),IF(P540="C",0,"오류")))</f>
        <v>0</v>
      </c>
      <c r="AH540" s="4">
        <f>IF(P540="A",IF(U540=0,0,IF(U540=4,0,IF(U540=5,VLOOKUP(V540,[1]교육_어학_경력backdata!$B$27:$C$29,2,1),IF(U540=6,VLOOKUP(V540,[1]교육_어학_경력backdata!$B$31:$C$34,2,1))))),IF(P540="B",IF(U540=0,0,IF(U540=4,0,IF(U540=5,VLOOKUP(V540,[1]교육_어학_경력backdata!$G$27:$H$31,2,1),IF(U540=6,VLOOKUP(V540,[1]교육_어학_경력backdata!$G$33:$H$34,2,1))))),IF(CT540="C",0,"오류")))</f>
        <v>0</v>
      </c>
      <c r="AI540" s="4">
        <f>IF(P540="A",VLOOKUP(W540,[1]교육_어학_경력backdata!$B$36:$C$42,2,1),IF(P540="B",VLOOKUP(W540,[1]교육_어학_경력backdata!$G$36:$H$42,2,1),IF(P540="C",0,"오류")))</f>
        <v>0</v>
      </c>
      <c r="AJ540" s="4">
        <f>SUM(AD540:AI540)</f>
        <v>12</v>
      </c>
      <c r="AK540" s="4">
        <f>_xlfn.MAXIFS(AJ:AJ,B:B,B540)</f>
        <v>12</v>
      </c>
      <c r="AL540" s="4"/>
      <c r="AM540" s="21"/>
      <c r="AN540" s="4"/>
      <c r="AO540" s="4"/>
    </row>
    <row r="541" spans="1:41" x14ac:dyDescent="0.4">
      <c r="A541" s="3">
        <f>IF(B540=B541,A540,A540+1)</f>
        <v>498</v>
      </c>
      <c r="B541" s="3" t="s">
        <v>3717</v>
      </c>
      <c r="C541" s="3" t="s">
        <v>3716</v>
      </c>
      <c r="D541" s="3" t="s">
        <v>3044</v>
      </c>
      <c r="E541" s="3" t="s">
        <v>3043</v>
      </c>
      <c r="F541" s="3">
        <f>IF(B541=B540,F540+1,1)</f>
        <v>1</v>
      </c>
      <c r="G541" s="3" t="s">
        <v>6380</v>
      </c>
      <c r="H541" s="3" t="s">
        <v>6379</v>
      </c>
      <c r="I541" s="3" t="s">
        <v>6378</v>
      </c>
      <c r="J541" s="3" t="s">
        <v>6414</v>
      </c>
      <c r="K541" s="3"/>
      <c r="L541" s="3" t="s">
        <v>6808</v>
      </c>
      <c r="M541" s="3" t="s">
        <v>7009</v>
      </c>
      <c r="P541" s="3" t="s">
        <v>2434</v>
      </c>
      <c r="Q541" s="3">
        <f>IF(H541="TOEIC",VALUE(L541),0)</f>
        <v>950</v>
      </c>
      <c r="R541" s="3">
        <f>IF(H541="NEW TEPS",VALUE(L541),0)</f>
        <v>0</v>
      </c>
      <c r="S541" s="3">
        <f>IF(H541="TOEFL(ibt)",VALUE(L541),0)</f>
        <v>0</v>
      </c>
      <c r="T541" s="3">
        <f>IF(H541="JPT",VALUE(L541),0)</f>
        <v>0</v>
      </c>
      <c r="U541" s="3">
        <f>IF(H541="HSK",VALUE(K541),0)</f>
        <v>0</v>
      </c>
      <c r="V541" s="3">
        <f>IF(H541="HSK",VALUE(L541),0)</f>
        <v>0</v>
      </c>
      <c r="W541" s="3">
        <f>IF(H541="G-TELP Level2",VALUE(L541),0)</f>
        <v>0</v>
      </c>
      <c r="X541" s="3">
        <f>IF(P541="A",IF(Q541&gt;849,1,IF(R541&gt;335,1,IF(S541&gt;97,1,IF(T541&gt;849,1,IF(W541&gt;82,1,IF(U541=6,1,IF(U541=5,IF(V541&gt;254,1,0),0))))))),IF(P541="B",IF(Q541&gt;699,1,IF(R541&gt;263,1,IF(S541&gt;78,1,IF(T541&gt;699,1,IF(W541&gt;63,1,IF(U541=6,1,IF(U541=5,IF(V541&gt;179,1,0),0))))))),IF(P541="C",IF(Q541&gt;599,1,IF(R541&gt;226,1,IF(S541&gt;67,1,IF(T541&gt;599,1,IF(W541&gt;49,1,IF(U541=6,1,IF(U541=5,1,IF(U541=4,IF(V541&gt;209,1,0),0)))))))),IF(P541="D",IF(Q541&gt;649,1,IF(R541&gt;244,1,IF(S541&gt;73,1,IF(T541&gt;649,1,IF(W541&gt;56,1,IF(U541=6,1,IF(U541=5,1,IF(U541=4,IF(V541&gt;254,1,0),0)))))))),0))))</f>
        <v>1</v>
      </c>
      <c r="Y541" s="3">
        <f>SUMIF(B:B,B541,X:X)</f>
        <v>1</v>
      </c>
      <c r="Z541" s="3" t="str">
        <f>IF(Y541&gt;0,"어학 충족","자격미달")</f>
        <v>어학 충족</v>
      </c>
      <c r="AA541" s="3"/>
      <c r="AB541" s="3" t="str">
        <f>IF(P541="A",IF(Q541&gt;849,"TOEIC 충족",IF(R541&gt;335,"New-TEPS 충족",IF(S541&gt;97,"TOEFL 충족",IF(T541&gt;849,"JPT 충족",IF(W541&gt;82,"G-TELP 충족",IF(U541=6,"HSK점수 충족",IF(U541=5,IF(V541&gt;254,"HSK점수 충족","자격미달"),"자격미달"))))))),IF(P541="B",IF(Q541&gt;699,"TOEIC 충족",IF(R541&gt;263,"New-TEPS 충족",IF(S541&gt;78,"TOEFL 충족",IF(T541&gt;699,"JPT 충족",IF(W541&gt;63,"G-TELP 충족",IF(U541=6,"HSK점수 충족",IF(U541=5,IF(V541&gt;179,"HSK점수 충족","자격미달"),"자격미달"))))))),IF(P541="C",IF(Q541&gt;599,"TOEIC 충족",IF(R541&gt;226,"New-TEPS 충족",IF(S541&gt;67,"TOEFL 충족",IF(T541&gt;599,"JPT 충족",IF(W541&gt;49,"G-TELP 충족",IF(U541=6,"HSK점수 충족",IF(U541=5,"HSK점수 충족",IF(U541=4,IF(V541&gt;209,"HSK점수 충족","자격미달"),"자격미달")))))))),IF(P541="D",IF(Q541&gt;649,"TOEIC 충족",IF(R541&gt;244,"New-TEPS 충족",IF(S541&gt;73,"TOEFL 충족",IF(T541&gt;649,"JPT 충족",IF(W541&gt;56,"G-TELP 충족",IF(U1482=6,"HSK점수 충족",IF(U1482=5,"HSK점수 충족",IF(U1482=4,IF(V1482&gt;254,"HSK점수 충족","자격미달"),"자격미달")))))))),0))))</f>
        <v>TOEIC 충족</v>
      </c>
      <c r="AC541" s="21"/>
      <c r="AD541" s="3">
        <f>IF(P541="A",VLOOKUP(Q541,[1]교육_어학_경력backdata!$B$3:$C$9,2,1),IF(P541="B",VLOOKUP(Q541,[1]교육_어학_경력backdata!$G$3:$H$9,2,1),IF(P541="C",0,"오류")))</f>
        <v>20</v>
      </c>
      <c r="AE541" s="3">
        <f>IF(P541="A",VLOOKUP(R541,[1]교육_어학_경력backdata!$B$11:$C$17,2,1),IF(P541="B",VLOOKUP(R541,[1]교육_어학_경력backdata!$G$11:$H$17,2,1),IF(P541="C",0,"오류")))</f>
        <v>0</v>
      </c>
      <c r="AF541" s="3">
        <f>IF(P541="A",VLOOKUP(S541,[1]교육_어학_경력backdata!$B$19:$C$25,2,1),IF(P541="B",VLOOKUP(S541,[1]교육_어학_경력backdata!$G$19:$H$25,2,1),IF(P541="C",0,"오류")))</f>
        <v>0</v>
      </c>
      <c r="AG541" s="3">
        <f>IF(P541="A",VLOOKUP(T541,[1]교육_어학_경력backdata!$B$3:$C$9,2,1),IF(P541="B",VLOOKUP(T541,[1]교육_어학_경력backdata!$G$3:$H$9,2,1),IF(P541="C",0,"오류")))</f>
        <v>0</v>
      </c>
      <c r="AH541" s="3">
        <f>IF(P541="A",IF(U541=0,0,IF(U541=4,0,IF(U541=5,VLOOKUP(V541,[1]교육_어학_경력backdata!$B$27:$C$29,2,1),IF(U541=6,VLOOKUP(V541,[1]교육_어학_경력backdata!$B$31:$C$34,2,1))))),IF(P541="B",IF(U541=0,0,IF(U541=4,0,IF(U541=5,VLOOKUP(V541,[1]교육_어학_경력backdata!$G$27:$H$31,2,1),IF(U541=6,VLOOKUP(V541,[1]교육_어학_경력backdata!$G$33:$H$34,2,1))))),IF(CT541="C",0,"오류")))</f>
        <v>0</v>
      </c>
      <c r="AI541" s="3">
        <f>IF(P541="A",VLOOKUP(W541,[1]교육_어학_경력backdata!$B$36:$C$42,2,1),IF(P541="B",VLOOKUP(W541,[1]교육_어학_경력backdata!$G$36:$H$42,2,1),IF(P541="C",0,"오류")))</f>
        <v>0</v>
      </c>
      <c r="AJ541" s="3">
        <f>SUM(AD541:AI541)</f>
        <v>20</v>
      </c>
      <c r="AK541" s="3">
        <f>_xlfn.MAXIFS(AJ:AJ,B:B,B541)</f>
        <v>20</v>
      </c>
      <c r="AL541" s="3"/>
      <c r="AM541" s="21"/>
      <c r="AN541" s="3"/>
      <c r="AO541" s="3"/>
    </row>
    <row r="542" spans="1:41" x14ac:dyDescent="0.4">
      <c r="A542" s="4">
        <f>IF(B541=B542,A541,A541+1)</f>
        <v>499</v>
      </c>
      <c r="B542" s="4" t="s">
        <v>3713</v>
      </c>
      <c r="C542" s="4" t="s">
        <v>3712</v>
      </c>
      <c r="D542" s="4" t="s">
        <v>3044</v>
      </c>
      <c r="E542" s="4" t="s">
        <v>3043</v>
      </c>
      <c r="F542" s="4">
        <f>IF(B542=B541,F541+1,1)</f>
        <v>1</v>
      </c>
      <c r="G542" s="4" t="s">
        <v>6380</v>
      </c>
      <c r="H542" s="4" t="s">
        <v>6379</v>
      </c>
      <c r="I542" s="4" t="s">
        <v>6378</v>
      </c>
      <c r="J542" s="4" t="s">
        <v>6397</v>
      </c>
      <c r="K542" s="4"/>
      <c r="L542" s="4" t="s">
        <v>6430</v>
      </c>
      <c r="M542" s="4" t="s">
        <v>7008</v>
      </c>
      <c r="P542" s="4" t="s">
        <v>2434</v>
      </c>
      <c r="Q542" s="4">
        <f>IF(H542="TOEIC",VALUE(L542),0)</f>
        <v>850</v>
      </c>
      <c r="R542" s="4">
        <f>IF(H542="NEW TEPS",VALUE(L542),0)</f>
        <v>0</v>
      </c>
      <c r="S542" s="4">
        <f>IF(H542="TOEFL(ibt)",VALUE(L542),0)</f>
        <v>0</v>
      </c>
      <c r="T542" s="4">
        <f>IF(H542="JPT",VALUE(L542),0)</f>
        <v>0</v>
      </c>
      <c r="U542" s="4">
        <f>IF(H542="HSK",VALUE(K542),0)</f>
        <v>0</v>
      </c>
      <c r="V542" s="4">
        <f>IF(H542="HSK",VALUE(L542),0)</f>
        <v>0</v>
      </c>
      <c r="W542" s="4">
        <f>IF(H542="G-TELP Level2",VALUE(L542),0)</f>
        <v>0</v>
      </c>
      <c r="X542" s="4">
        <f>IF(P542="A",IF(Q542&gt;849,1,IF(R542&gt;335,1,IF(S542&gt;97,1,IF(T542&gt;849,1,IF(W542&gt;82,1,IF(U542=6,1,IF(U542=5,IF(V542&gt;254,1,0),0))))))),IF(P542="B",IF(Q542&gt;699,1,IF(R542&gt;263,1,IF(S542&gt;78,1,IF(T542&gt;699,1,IF(W542&gt;63,1,IF(U542=6,1,IF(U542=5,IF(V542&gt;179,1,0),0))))))),IF(P542="C",IF(Q542&gt;599,1,IF(R542&gt;226,1,IF(S542&gt;67,1,IF(T542&gt;599,1,IF(W542&gt;49,1,IF(U542=6,1,IF(U542=5,1,IF(U542=4,IF(V542&gt;209,1,0),0)))))))),IF(P542="D",IF(Q542&gt;649,1,IF(R542&gt;244,1,IF(S542&gt;73,1,IF(T542&gt;649,1,IF(W542&gt;56,1,IF(U542=6,1,IF(U542=5,1,IF(U542=4,IF(V542&gt;254,1,0),0)))))))),0))))</f>
        <v>1</v>
      </c>
      <c r="Y542" s="4">
        <f>SUMIF(B:B,B542,X:X)</f>
        <v>1</v>
      </c>
      <c r="Z542" s="4" t="str">
        <f>IF(Y542&gt;0,"어학 충족","자격미달")</f>
        <v>어학 충족</v>
      </c>
      <c r="AA542" s="4"/>
      <c r="AB542" s="4" t="str">
        <f>IF(P542="A",IF(Q542&gt;849,"TOEIC 충족",IF(R542&gt;335,"New-TEPS 충족",IF(S542&gt;97,"TOEFL 충족",IF(T542&gt;849,"JPT 충족",IF(W542&gt;82,"G-TELP 충족",IF(U542=6,"HSK점수 충족",IF(U542=5,IF(V542&gt;254,"HSK점수 충족","자격미달"),"자격미달"))))))),IF(P542="B",IF(Q542&gt;699,"TOEIC 충족",IF(R542&gt;263,"New-TEPS 충족",IF(S542&gt;78,"TOEFL 충족",IF(T542&gt;699,"JPT 충족",IF(W542&gt;63,"G-TELP 충족",IF(U542=6,"HSK점수 충족",IF(U542=5,IF(V542&gt;179,"HSK점수 충족","자격미달"),"자격미달"))))))),IF(P542="C",IF(Q542&gt;599,"TOEIC 충족",IF(R542&gt;226,"New-TEPS 충족",IF(S542&gt;67,"TOEFL 충족",IF(T542&gt;599,"JPT 충족",IF(W542&gt;49,"G-TELP 충족",IF(U542=6,"HSK점수 충족",IF(U542=5,"HSK점수 충족",IF(U542=4,IF(V542&gt;209,"HSK점수 충족","자격미달"),"자격미달")))))))),IF(P542="D",IF(Q542&gt;649,"TOEIC 충족",IF(R542&gt;244,"New-TEPS 충족",IF(S542&gt;73,"TOEFL 충족",IF(T542&gt;649,"JPT 충족",IF(W542&gt;56,"G-TELP 충족",IF(U1483=6,"HSK점수 충족",IF(U1483=5,"HSK점수 충족",IF(U1483=4,IF(V1483&gt;254,"HSK점수 충족","자격미달"),"자격미달")))))))),0))))</f>
        <v>TOEIC 충족</v>
      </c>
      <c r="AC542" s="21"/>
      <c r="AD542" s="4">
        <f>IF(P542="A",VLOOKUP(Q542,[1]교육_어학_경력backdata!$B$3:$C$9,2,1),IF(P542="B",VLOOKUP(Q542,[1]교육_어학_경력backdata!$G$3:$H$9,2,1),IF(P542="C",0,"오류")))</f>
        <v>12</v>
      </c>
      <c r="AE542" s="4">
        <f>IF(P542="A",VLOOKUP(R542,[1]교육_어학_경력backdata!$B$11:$C$17,2,1),IF(P542="B",VLOOKUP(R542,[1]교육_어학_경력backdata!$G$11:$H$17,2,1),IF(P542="C",0,"오류")))</f>
        <v>0</v>
      </c>
      <c r="AF542" s="4">
        <f>IF(P542="A",VLOOKUP(S542,[1]교육_어학_경력backdata!$B$19:$C$25,2,1),IF(P542="B",VLOOKUP(S542,[1]교육_어학_경력backdata!$G$19:$H$25,2,1),IF(P542="C",0,"오류")))</f>
        <v>0</v>
      </c>
      <c r="AG542" s="4">
        <f>IF(P542="A",VLOOKUP(T542,[1]교육_어학_경력backdata!$B$3:$C$9,2,1),IF(P542="B",VLOOKUP(T542,[1]교육_어학_경력backdata!$G$3:$H$9,2,1),IF(P542="C",0,"오류")))</f>
        <v>0</v>
      </c>
      <c r="AH542" s="4">
        <f>IF(P542="A",IF(U542=0,0,IF(U542=4,0,IF(U542=5,VLOOKUP(V542,[1]교육_어학_경력backdata!$B$27:$C$29,2,1),IF(U542=6,VLOOKUP(V542,[1]교육_어학_경력backdata!$B$31:$C$34,2,1))))),IF(P542="B",IF(U542=0,0,IF(U542=4,0,IF(U542=5,VLOOKUP(V542,[1]교육_어학_경력backdata!$G$27:$H$31,2,1),IF(U542=6,VLOOKUP(V542,[1]교육_어학_경력backdata!$G$33:$H$34,2,1))))),IF(CT542="C",0,"오류")))</f>
        <v>0</v>
      </c>
      <c r="AI542" s="4">
        <f>IF(P542="A",VLOOKUP(W542,[1]교육_어학_경력backdata!$B$36:$C$42,2,1),IF(P542="B",VLOOKUP(W542,[1]교육_어학_경력backdata!$G$36:$H$42,2,1),IF(P542="C",0,"오류")))</f>
        <v>0</v>
      </c>
      <c r="AJ542" s="4">
        <f>SUM(AD542:AI542)</f>
        <v>12</v>
      </c>
      <c r="AK542" s="4">
        <f>_xlfn.MAXIFS(AJ:AJ,B:B,B542)</f>
        <v>12</v>
      </c>
      <c r="AL542" s="4"/>
      <c r="AM542" s="21"/>
      <c r="AN542" s="4"/>
      <c r="AO542" s="4"/>
    </row>
    <row r="543" spans="1:41" x14ac:dyDescent="0.4">
      <c r="A543" s="3">
        <f>IF(B542=B543,A542,A542+1)</f>
        <v>500</v>
      </c>
      <c r="B543" s="3" t="s">
        <v>3710</v>
      </c>
      <c r="C543" s="3" t="s">
        <v>3709</v>
      </c>
      <c r="D543" s="3" t="s">
        <v>3044</v>
      </c>
      <c r="E543" s="3" t="s">
        <v>3043</v>
      </c>
      <c r="F543" s="3">
        <f>IF(B543=B542,F542+1,1)</f>
        <v>1</v>
      </c>
      <c r="G543" s="3" t="s">
        <v>6380</v>
      </c>
      <c r="H543" s="3" t="s">
        <v>6379</v>
      </c>
      <c r="I543" s="3" t="s">
        <v>6378</v>
      </c>
      <c r="J543" s="3" t="s">
        <v>6587</v>
      </c>
      <c r="K543" s="3"/>
      <c r="L543" s="3" t="s">
        <v>6506</v>
      </c>
      <c r="M543" s="3" t="s">
        <v>7007</v>
      </c>
      <c r="P543" s="3" t="s">
        <v>2434</v>
      </c>
      <c r="Q543" s="3">
        <f>IF(H543="TOEIC",VALUE(L543),0)</f>
        <v>930</v>
      </c>
      <c r="R543" s="3">
        <f>IF(H543="NEW TEPS",VALUE(L543),0)</f>
        <v>0</v>
      </c>
      <c r="S543" s="3">
        <f>IF(H543="TOEFL(ibt)",VALUE(L543),0)</f>
        <v>0</v>
      </c>
      <c r="T543" s="3">
        <f>IF(H543="JPT",VALUE(L543),0)</f>
        <v>0</v>
      </c>
      <c r="U543" s="3">
        <f>IF(H543="HSK",VALUE(K543),0)</f>
        <v>0</v>
      </c>
      <c r="V543" s="3">
        <f>IF(H543="HSK",VALUE(L543),0)</f>
        <v>0</v>
      </c>
      <c r="W543" s="3">
        <f>IF(H543="G-TELP Level2",VALUE(L543),0)</f>
        <v>0</v>
      </c>
      <c r="X543" s="3">
        <f>IF(P543="A",IF(Q543&gt;849,1,IF(R543&gt;335,1,IF(S543&gt;97,1,IF(T543&gt;849,1,IF(W543&gt;82,1,IF(U543=6,1,IF(U543=5,IF(V543&gt;254,1,0),0))))))),IF(P543="B",IF(Q543&gt;699,1,IF(R543&gt;263,1,IF(S543&gt;78,1,IF(T543&gt;699,1,IF(W543&gt;63,1,IF(U543=6,1,IF(U543=5,IF(V543&gt;179,1,0),0))))))),IF(P543="C",IF(Q543&gt;599,1,IF(R543&gt;226,1,IF(S543&gt;67,1,IF(T543&gt;599,1,IF(W543&gt;49,1,IF(U543=6,1,IF(U543=5,1,IF(U543=4,IF(V543&gt;209,1,0),0)))))))),IF(P543="D",IF(Q543&gt;649,1,IF(R543&gt;244,1,IF(S543&gt;73,1,IF(T543&gt;649,1,IF(W543&gt;56,1,IF(U543=6,1,IF(U543=5,1,IF(U543=4,IF(V543&gt;254,1,0),0)))))))),0))))</f>
        <v>1</v>
      </c>
      <c r="Y543" s="3">
        <f>SUMIF(B:B,B543,X:X)</f>
        <v>1</v>
      </c>
      <c r="Z543" s="3" t="str">
        <f>IF(Y543&gt;0,"어학 충족","자격미달")</f>
        <v>어학 충족</v>
      </c>
      <c r="AA543" s="3"/>
      <c r="AB543" s="3" t="str">
        <f>IF(P543="A",IF(Q543&gt;849,"TOEIC 충족",IF(R543&gt;335,"New-TEPS 충족",IF(S543&gt;97,"TOEFL 충족",IF(T543&gt;849,"JPT 충족",IF(W543&gt;82,"G-TELP 충족",IF(U543=6,"HSK점수 충족",IF(U543=5,IF(V543&gt;254,"HSK점수 충족","자격미달"),"자격미달"))))))),IF(P543="B",IF(Q543&gt;699,"TOEIC 충족",IF(R543&gt;263,"New-TEPS 충족",IF(S543&gt;78,"TOEFL 충족",IF(T543&gt;699,"JPT 충족",IF(W543&gt;63,"G-TELP 충족",IF(U543=6,"HSK점수 충족",IF(U543=5,IF(V543&gt;179,"HSK점수 충족","자격미달"),"자격미달"))))))),IF(P543="C",IF(Q543&gt;599,"TOEIC 충족",IF(R543&gt;226,"New-TEPS 충족",IF(S543&gt;67,"TOEFL 충족",IF(T543&gt;599,"JPT 충족",IF(W543&gt;49,"G-TELP 충족",IF(U543=6,"HSK점수 충족",IF(U543=5,"HSK점수 충족",IF(U543=4,IF(V543&gt;209,"HSK점수 충족","자격미달"),"자격미달")))))))),IF(P543="D",IF(Q543&gt;649,"TOEIC 충족",IF(R543&gt;244,"New-TEPS 충족",IF(S543&gt;73,"TOEFL 충족",IF(T543&gt;649,"JPT 충족",IF(W543&gt;56,"G-TELP 충족",IF(U1484=6,"HSK점수 충족",IF(U1484=5,"HSK점수 충족",IF(U1484=4,IF(V1484&gt;254,"HSK점수 충족","자격미달"),"자격미달")))))))),0))))</f>
        <v>TOEIC 충족</v>
      </c>
      <c r="AC543" s="21"/>
      <c r="AD543" s="3">
        <f>IF(P543="A",VLOOKUP(Q543,[1]교육_어학_경력backdata!$B$3:$C$9,2,1),IF(P543="B",VLOOKUP(Q543,[1]교육_어학_경력backdata!$G$3:$H$9,2,1),IF(P543="C",0,"오류")))</f>
        <v>18</v>
      </c>
      <c r="AE543" s="3">
        <f>IF(P543="A",VLOOKUP(R543,[1]교육_어학_경력backdata!$B$11:$C$17,2,1),IF(P543="B",VLOOKUP(R543,[1]교육_어학_경력backdata!$G$11:$H$17,2,1),IF(P543="C",0,"오류")))</f>
        <v>0</v>
      </c>
      <c r="AF543" s="3">
        <f>IF(P543="A",VLOOKUP(S543,[1]교육_어학_경력backdata!$B$19:$C$25,2,1),IF(P543="B",VLOOKUP(S543,[1]교육_어학_경력backdata!$G$19:$H$25,2,1),IF(P543="C",0,"오류")))</f>
        <v>0</v>
      </c>
      <c r="AG543" s="3">
        <f>IF(P543="A",VLOOKUP(T543,[1]교육_어학_경력backdata!$B$3:$C$9,2,1),IF(P543="B",VLOOKUP(T543,[1]교육_어학_경력backdata!$G$3:$H$9,2,1),IF(P543="C",0,"오류")))</f>
        <v>0</v>
      </c>
      <c r="AH543" s="3">
        <f>IF(P543="A",IF(U543=0,0,IF(U543=4,0,IF(U543=5,VLOOKUP(V543,[1]교육_어학_경력backdata!$B$27:$C$29,2,1),IF(U543=6,VLOOKUP(V543,[1]교육_어학_경력backdata!$B$31:$C$34,2,1))))),IF(P543="B",IF(U543=0,0,IF(U543=4,0,IF(U543=5,VLOOKUP(V543,[1]교육_어학_경력backdata!$G$27:$H$31,2,1),IF(U543=6,VLOOKUP(V543,[1]교육_어학_경력backdata!$G$33:$H$34,2,1))))),IF(CT543="C",0,"오류")))</f>
        <v>0</v>
      </c>
      <c r="AI543" s="3">
        <f>IF(P543="A",VLOOKUP(W543,[1]교육_어학_경력backdata!$B$36:$C$42,2,1),IF(P543="B",VLOOKUP(W543,[1]교육_어학_경력backdata!$G$36:$H$42,2,1),IF(P543="C",0,"오류")))</f>
        <v>0</v>
      </c>
      <c r="AJ543" s="3">
        <f>SUM(AD543:AI543)</f>
        <v>18</v>
      </c>
      <c r="AK543" s="3">
        <f>_xlfn.MAXIFS(AJ:AJ,B:B,B543)</f>
        <v>18</v>
      </c>
      <c r="AL543" s="3"/>
      <c r="AM543" s="21"/>
      <c r="AN543" s="3"/>
      <c r="AO543" s="3"/>
    </row>
    <row r="544" spans="1:41" x14ac:dyDescent="0.4">
      <c r="A544" s="4">
        <f>IF(B543=B544,A543,A543+1)</f>
        <v>501</v>
      </c>
      <c r="B544" s="4" t="s">
        <v>3705</v>
      </c>
      <c r="C544" s="4" t="s">
        <v>3704</v>
      </c>
      <c r="D544" s="4" t="s">
        <v>3044</v>
      </c>
      <c r="E544" s="4" t="s">
        <v>3043</v>
      </c>
      <c r="F544" s="4">
        <f>IF(B544=B543,F543+1,1)</f>
        <v>1</v>
      </c>
      <c r="G544" s="4" t="s">
        <v>6380</v>
      </c>
      <c r="H544" s="4" t="s">
        <v>6379</v>
      </c>
      <c r="I544" s="4" t="s">
        <v>6378</v>
      </c>
      <c r="J544" s="4" t="s">
        <v>6781</v>
      </c>
      <c r="K544" s="4"/>
      <c r="L544" s="4" t="s">
        <v>6517</v>
      </c>
      <c r="M544" s="4" t="s">
        <v>7006</v>
      </c>
      <c r="P544" s="4" t="s">
        <v>2434</v>
      </c>
      <c r="Q544" s="4">
        <f>IF(H544="TOEIC",VALUE(L544),0)</f>
        <v>875</v>
      </c>
      <c r="R544" s="4">
        <f>IF(H544="NEW TEPS",VALUE(L544),0)</f>
        <v>0</v>
      </c>
      <c r="S544" s="4">
        <f>IF(H544="TOEFL(ibt)",VALUE(L544),0)</f>
        <v>0</v>
      </c>
      <c r="T544" s="4">
        <f>IF(H544="JPT",VALUE(L544),0)</f>
        <v>0</v>
      </c>
      <c r="U544" s="4">
        <f>IF(H544="HSK",VALUE(K544),0)</f>
        <v>0</v>
      </c>
      <c r="V544" s="4">
        <f>IF(H544="HSK",VALUE(L544),0)</f>
        <v>0</v>
      </c>
      <c r="W544" s="4">
        <f>IF(H544="G-TELP Level2",VALUE(L544),0)</f>
        <v>0</v>
      </c>
      <c r="X544" s="4">
        <f>IF(P544="A",IF(Q544&gt;849,1,IF(R544&gt;335,1,IF(S544&gt;97,1,IF(T544&gt;849,1,IF(W544&gt;82,1,IF(U544=6,1,IF(U544=5,IF(V544&gt;254,1,0),0))))))),IF(P544="B",IF(Q544&gt;699,1,IF(R544&gt;263,1,IF(S544&gt;78,1,IF(T544&gt;699,1,IF(W544&gt;63,1,IF(U544=6,1,IF(U544=5,IF(V544&gt;179,1,0),0))))))),IF(P544="C",IF(Q544&gt;599,1,IF(R544&gt;226,1,IF(S544&gt;67,1,IF(T544&gt;599,1,IF(W544&gt;49,1,IF(U544=6,1,IF(U544=5,1,IF(U544=4,IF(V544&gt;209,1,0),0)))))))),IF(P544="D",IF(Q544&gt;649,1,IF(R544&gt;244,1,IF(S544&gt;73,1,IF(T544&gt;649,1,IF(W544&gt;56,1,IF(U544=6,1,IF(U544=5,1,IF(U544=4,IF(V544&gt;254,1,0),0)))))))),0))))</f>
        <v>1</v>
      </c>
      <c r="Y544" s="4">
        <f>SUMIF(B:B,B544,X:X)</f>
        <v>1</v>
      </c>
      <c r="Z544" s="4" t="str">
        <f>IF(Y544&gt;0,"어학 충족","자격미달")</f>
        <v>어학 충족</v>
      </c>
      <c r="AA544" s="4"/>
      <c r="AB544" s="4" t="str">
        <f>IF(P544="A",IF(Q544&gt;849,"TOEIC 충족",IF(R544&gt;335,"New-TEPS 충족",IF(S544&gt;97,"TOEFL 충족",IF(T544&gt;849,"JPT 충족",IF(W544&gt;82,"G-TELP 충족",IF(U544=6,"HSK점수 충족",IF(U544=5,IF(V544&gt;254,"HSK점수 충족","자격미달"),"자격미달"))))))),IF(P544="B",IF(Q544&gt;699,"TOEIC 충족",IF(R544&gt;263,"New-TEPS 충족",IF(S544&gt;78,"TOEFL 충족",IF(T544&gt;699,"JPT 충족",IF(W544&gt;63,"G-TELP 충족",IF(U544=6,"HSK점수 충족",IF(U544=5,IF(V544&gt;179,"HSK점수 충족","자격미달"),"자격미달"))))))),IF(P544="C",IF(Q544&gt;599,"TOEIC 충족",IF(R544&gt;226,"New-TEPS 충족",IF(S544&gt;67,"TOEFL 충족",IF(T544&gt;599,"JPT 충족",IF(W544&gt;49,"G-TELP 충족",IF(U544=6,"HSK점수 충족",IF(U544=5,"HSK점수 충족",IF(U544=4,IF(V544&gt;209,"HSK점수 충족","자격미달"),"자격미달")))))))),IF(P544="D",IF(Q544&gt;649,"TOEIC 충족",IF(R544&gt;244,"New-TEPS 충족",IF(S544&gt;73,"TOEFL 충족",IF(T544&gt;649,"JPT 충족",IF(W544&gt;56,"G-TELP 충족",IF(U1485=6,"HSK점수 충족",IF(U1485=5,"HSK점수 충족",IF(U1485=4,IF(V1485&gt;254,"HSK점수 충족","자격미달"),"자격미달")))))))),0))))</f>
        <v>TOEIC 충족</v>
      </c>
      <c r="AC544" s="21"/>
      <c r="AD544" s="4">
        <f>IF(P544="A",VLOOKUP(Q544,[1]교육_어학_경력backdata!$B$3:$C$9,2,1),IF(P544="B",VLOOKUP(Q544,[1]교육_어학_경력backdata!$G$3:$H$9,2,1),IF(P544="C",0,"오류")))</f>
        <v>14</v>
      </c>
      <c r="AE544" s="4">
        <f>IF(P544="A",VLOOKUP(R544,[1]교육_어학_경력backdata!$B$11:$C$17,2,1),IF(P544="B",VLOOKUP(R544,[1]교육_어학_경력backdata!$G$11:$H$17,2,1),IF(P544="C",0,"오류")))</f>
        <v>0</v>
      </c>
      <c r="AF544" s="4">
        <f>IF(P544="A",VLOOKUP(S544,[1]교육_어학_경력backdata!$B$19:$C$25,2,1),IF(P544="B",VLOOKUP(S544,[1]교육_어학_경력backdata!$G$19:$H$25,2,1),IF(P544="C",0,"오류")))</f>
        <v>0</v>
      </c>
      <c r="AG544" s="4">
        <f>IF(P544="A",VLOOKUP(T544,[1]교육_어학_경력backdata!$B$3:$C$9,2,1),IF(P544="B",VLOOKUP(T544,[1]교육_어학_경력backdata!$G$3:$H$9,2,1),IF(P544="C",0,"오류")))</f>
        <v>0</v>
      </c>
      <c r="AH544" s="4">
        <f>IF(P544="A",IF(U544=0,0,IF(U544=4,0,IF(U544=5,VLOOKUP(V544,[1]교육_어학_경력backdata!$B$27:$C$29,2,1),IF(U544=6,VLOOKUP(V544,[1]교육_어학_경력backdata!$B$31:$C$34,2,1))))),IF(P544="B",IF(U544=0,0,IF(U544=4,0,IF(U544=5,VLOOKUP(V544,[1]교육_어학_경력backdata!$G$27:$H$31,2,1),IF(U544=6,VLOOKUP(V544,[1]교육_어학_경력backdata!$G$33:$H$34,2,1))))),IF(CT544="C",0,"오류")))</f>
        <v>0</v>
      </c>
      <c r="AI544" s="4">
        <f>IF(P544="A",VLOOKUP(W544,[1]교육_어학_경력backdata!$B$36:$C$42,2,1),IF(P544="B",VLOOKUP(W544,[1]교육_어학_경력backdata!$G$36:$H$42,2,1),IF(P544="C",0,"오류")))</f>
        <v>0</v>
      </c>
      <c r="AJ544" s="4">
        <f>SUM(AD544:AI544)</f>
        <v>14</v>
      </c>
      <c r="AK544" s="4">
        <f>_xlfn.MAXIFS(AJ:AJ,B:B,B544)</f>
        <v>14</v>
      </c>
      <c r="AL544" s="4"/>
      <c r="AM544" s="21"/>
      <c r="AN544" s="4"/>
      <c r="AO544" s="4"/>
    </row>
    <row r="545" spans="1:41" x14ac:dyDescent="0.4">
      <c r="A545" s="3">
        <f>IF(B544=B545,A544,A544+1)</f>
        <v>502</v>
      </c>
      <c r="B545" s="3" t="s">
        <v>3699</v>
      </c>
      <c r="C545" s="3" t="s">
        <v>3698</v>
      </c>
      <c r="D545" s="3" t="s">
        <v>3044</v>
      </c>
      <c r="E545" s="3" t="s">
        <v>3043</v>
      </c>
      <c r="F545" s="3">
        <f>IF(B545=B544,F544+1,1)</f>
        <v>1</v>
      </c>
      <c r="G545" s="3" t="s">
        <v>6380</v>
      </c>
      <c r="H545" s="3" t="s">
        <v>6379</v>
      </c>
      <c r="I545" s="3" t="s">
        <v>6378</v>
      </c>
      <c r="J545" s="3" t="s">
        <v>6410</v>
      </c>
      <c r="K545" s="3"/>
      <c r="L545" s="3" t="s">
        <v>6609</v>
      </c>
      <c r="M545" s="3" t="s">
        <v>7005</v>
      </c>
      <c r="P545" s="3" t="s">
        <v>2434</v>
      </c>
      <c r="Q545" s="3">
        <f>IF(H545="TOEIC",VALUE(L545),0)</f>
        <v>965</v>
      </c>
      <c r="R545" s="3">
        <f>IF(H545="NEW TEPS",VALUE(L545),0)</f>
        <v>0</v>
      </c>
      <c r="S545" s="3">
        <f>IF(H545="TOEFL(ibt)",VALUE(L545),0)</f>
        <v>0</v>
      </c>
      <c r="T545" s="3">
        <f>IF(H545="JPT",VALUE(L545),0)</f>
        <v>0</v>
      </c>
      <c r="U545" s="3">
        <f>IF(H545="HSK",VALUE(K545),0)</f>
        <v>0</v>
      </c>
      <c r="V545" s="3">
        <f>IF(H545="HSK",VALUE(L545),0)</f>
        <v>0</v>
      </c>
      <c r="W545" s="3">
        <f>IF(H545="G-TELP Level2",VALUE(L545),0)</f>
        <v>0</v>
      </c>
      <c r="X545" s="3">
        <f>IF(P545="A",IF(Q545&gt;849,1,IF(R545&gt;335,1,IF(S545&gt;97,1,IF(T545&gt;849,1,IF(W545&gt;82,1,IF(U545=6,1,IF(U545=5,IF(V545&gt;254,1,0),0))))))),IF(P545="B",IF(Q545&gt;699,1,IF(R545&gt;263,1,IF(S545&gt;78,1,IF(T545&gt;699,1,IF(W545&gt;63,1,IF(U545=6,1,IF(U545=5,IF(V545&gt;179,1,0),0))))))),IF(P545="C",IF(Q545&gt;599,1,IF(R545&gt;226,1,IF(S545&gt;67,1,IF(T545&gt;599,1,IF(W545&gt;49,1,IF(U545=6,1,IF(U545=5,1,IF(U545=4,IF(V545&gt;209,1,0),0)))))))),IF(P545="D",IF(Q545&gt;649,1,IF(R545&gt;244,1,IF(S545&gt;73,1,IF(T545&gt;649,1,IF(W545&gt;56,1,IF(U545=6,1,IF(U545=5,1,IF(U545=4,IF(V545&gt;254,1,0),0)))))))),0))))</f>
        <v>1</v>
      </c>
      <c r="Y545" s="3">
        <f>SUMIF(B:B,B545,X:X)</f>
        <v>1</v>
      </c>
      <c r="Z545" s="3" t="str">
        <f>IF(Y545&gt;0,"어학 충족","자격미달")</f>
        <v>어학 충족</v>
      </c>
      <c r="AA545" s="3"/>
      <c r="AB545" s="3" t="str">
        <f>IF(P545="A",IF(Q545&gt;849,"TOEIC 충족",IF(R545&gt;335,"New-TEPS 충족",IF(S545&gt;97,"TOEFL 충족",IF(T545&gt;849,"JPT 충족",IF(W545&gt;82,"G-TELP 충족",IF(U545=6,"HSK점수 충족",IF(U545=5,IF(V545&gt;254,"HSK점수 충족","자격미달"),"자격미달"))))))),IF(P545="B",IF(Q545&gt;699,"TOEIC 충족",IF(R545&gt;263,"New-TEPS 충족",IF(S545&gt;78,"TOEFL 충족",IF(T545&gt;699,"JPT 충족",IF(W545&gt;63,"G-TELP 충족",IF(U545=6,"HSK점수 충족",IF(U545=5,IF(V545&gt;179,"HSK점수 충족","자격미달"),"자격미달"))))))),IF(P545="C",IF(Q545&gt;599,"TOEIC 충족",IF(R545&gt;226,"New-TEPS 충족",IF(S545&gt;67,"TOEFL 충족",IF(T545&gt;599,"JPT 충족",IF(W545&gt;49,"G-TELP 충족",IF(U545=6,"HSK점수 충족",IF(U545=5,"HSK점수 충족",IF(U545=4,IF(V545&gt;209,"HSK점수 충족","자격미달"),"자격미달")))))))),IF(P545="D",IF(Q545&gt;649,"TOEIC 충족",IF(R545&gt;244,"New-TEPS 충족",IF(S545&gt;73,"TOEFL 충족",IF(T545&gt;649,"JPT 충족",IF(W545&gt;56,"G-TELP 충족",IF(U1486=6,"HSK점수 충족",IF(U1486=5,"HSK점수 충족",IF(U1486=4,IF(V1486&gt;254,"HSK점수 충족","자격미달"),"자격미달")))))))),0))))</f>
        <v>TOEIC 충족</v>
      </c>
      <c r="AC545" s="21"/>
      <c r="AD545" s="3">
        <f>IF(P545="A",VLOOKUP(Q545,[1]교육_어학_경력backdata!$B$3:$C$9,2,1),IF(P545="B",VLOOKUP(Q545,[1]교육_어학_경력backdata!$G$3:$H$9,2,1),IF(P545="C",0,"오류")))</f>
        <v>20</v>
      </c>
      <c r="AE545" s="3">
        <f>IF(P545="A",VLOOKUP(R545,[1]교육_어학_경력backdata!$B$11:$C$17,2,1),IF(P545="B",VLOOKUP(R545,[1]교육_어학_경력backdata!$G$11:$H$17,2,1),IF(P545="C",0,"오류")))</f>
        <v>0</v>
      </c>
      <c r="AF545" s="3">
        <f>IF(P545="A",VLOOKUP(S545,[1]교육_어학_경력backdata!$B$19:$C$25,2,1),IF(P545="B",VLOOKUP(S545,[1]교육_어학_경력backdata!$G$19:$H$25,2,1),IF(P545="C",0,"오류")))</f>
        <v>0</v>
      </c>
      <c r="AG545" s="3">
        <f>IF(P545="A",VLOOKUP(T545,[1]교육_어학_경력backdata!$B$3:$C$9,2,1),IF(P545="B",VLOOKUP(T545,[1]교육_어학_경력backdata!$G$3:$H$9,2,1),IF(P545="C",0,"오류")))</f>
        <v>0</v>
      </c>
      <c r="AH545" s="3">
        <f>IF(P545="A",IF(U545=0,0,IF(U545=4,0,IF(U545=5,VLOOKUP(V545,[1]교육_어학_경력backdata!$B$27:$C$29,2,1),IF(U545=6,VLOOKUP(V545,[1]교육_어학_경력backdata!$B$31:$C$34,2,1))))),IF(P545="B",IF(U545=0,0,IF(U545=4,0,IF(U545=5,VLOOKUP(V545,[1]교육_어학_경력backdata!$G$27:$H$31,2,1),IF(U545=6,VLOOKUP(V545,[1]교육_어학_경력backdata!$G$33:$H$34,2,1))))),IF(CT545="C",0,"오류")))</f>
        <v>0</v>
      </c>
      <c r="AI545" s="3">
        <f>IF(P545="A",VLOOKUP(W545,[1]교육_어학_경력backdata!$B$36:$C$42,2,1),IF(P545="B",VLOOKUP(W545,[1]교육_어학_경력backdata!$G$36:$H$42,2,1),IF(P545="C",0,"오류")))</f>
        <v>0</v>
      </c>
      <c r="AJ545" s="3">
        <f>SUM(AD545:AI545)</f>
        <v>20</v>
      </c>
      <c r="AK545" s="3">
        <f>_xlfn.MAXIFS(AJ:AJ,B:B,B545)</f>
        <v>20</v>
      </c>
      <c r="AL545" s="3"/>
      <c r="AM545" s="21"/>
      <c r="AN545" s="3"/>
      <c r="AO545" s="3"/>
    </row>
    <row r="546" spans="1:41" x14ac:dyDescent="0.4">
      <c r="A546" s="4">
        <f>IF(B545=B546,A545,A545+1)</f>
        <v>503</v>
      </c>
      <c r="B546" s="4" t="s">
        <v>3692</v>
      </c>
      <c r="C546" s="4" t="s">
        <v>3691</v>
      </c>
      <c r="D546" s="4" t="s">
        <v>3044</v>
      </c>
      <c r="E546" s="4" t="s">
        <v>3043</v>
      </c>
      <c r="F546" s="4">
        <f>IF(B546=B545,F545+1,1)</f>
        <v>1</v>
      </c>
      <c r="G546" s="4" t="s">
        <v>6380</v>
      </c>
      <c r="H546" s="4" t="s">
        <v>6379</v>
      </c>
      <c r="I546" s="4" t="s">
        <v>6378</v>
      </c>
      <c r="J546" s="4" t="s">
        <v>6481</v>
      </c>
      <c r="K546" s="4"/>
      <c r="L546" s="4" t="s">
        <v>6471</v>
      </c>
      <c r="M546" s="4" t="s">
        <v>7004</v>
      </c>
      <c r="P546" s="4" t="s">
        <v>2434</v>
      </c>
      <c r="Q546" s="4">
        <f>IF(H546="TOEIC",VALUE(L546),0)</f>
        <v>870</v>
      </c>
      <c r="R546" s="4">
        <f>IF(H546="NEW TEPS",VALUE(L546),0)</f>
        <v>0</v>
      </c>
      <c r="S546" s="4">
        <f>IF(H546="TOEFL(ibt)",VALUE(L546),0)</f>
        <v>0</v>
      </c>
      <c r="T546" s="4">
        <f>IF(H546="JPT",VALUE(L546),0)</f>
        <v>0</v>
      </c>
      <c r="U546" s="4">
        <f>IF(H546="HSK",VALUE(K546),0)</f>
        <v>0</v>
      </c>
      <c r="V546" s="4">
        <f>IF(H546="HSK",VALUE(L546),0)</f>
        <v>0</v>
      </c>
      <c r="W546" s="4">
        <f>IF(H546="G-TELP Level2",VALUE(L546),0)</f>
        <v>0</v>
      </c>
      <c r="X546" s="4">
        <f>IF(P546="A",IF(Q546&gt;849,1,IF(R546&gt;335,1,IF(S546&gt;97,1,IF(T546&gt;849,1,IF(W546&gt;82,1,IF(U546=6,1,IF(U546=5,IF(V546&gt;254,1,0),0))))))),IF(P546="B",IF(Q546&gt;699,1,IF(R546&gt;263,1,IF(S546&gt;78,1,IF(T546&gt;699,1,IF(W546&gt;63,1,IF(U546=6,1,IF(U546=5,IF(V546&gt;179,1,0),0))))))),IF(P546="C",IF(Q546&gt;599,1,IF(R546&gt;226,1,IF(S546&gt;67,1,IF(T546&gt;599,1,IF(W546&gt;49,1,IF(U546=6,1,IF(U546=5,1,IF(U546=4,IF(V546&gt;209,1,0),0)))))))),IF(P546="D",IF(Q546&gt;649,1,IF(R546&gt;244,1,IF(S546&gt;73,1,IF(T546&gt;649,1,IF(W546&gt;56,1,IF(U546=6,1,IF(U546=5,1,IF(U546=4,IF(V546&gt;254,1,0),0)))))))),0))))</f>
        <v>1</v>
      </c>
      <c r="Y546" s="4">
        <f>SUMIF(B:B,B546,X:X)</f>
        <v>1</v>
      </c>
      <c r="Z546" s="4" t="str">
        <f>IF(Y546&gt;0,"어학 충족","자격미달")</f>
        <v>어학 충족</v>
      </c>
      <c r="AA546" s="4"/>
      <c r="AB546" s="4" t="str">
        <f>IF(P546="A",IF(Q546&gt;849,"TOEIC 충족",IF(R546&gt;335,"New-TEPS 충족",IF(S546&gt;97,"TOEFL 충족",IF(T546&gt;849,"JPT 충족",IF(W546&gt;82,"G-TELP 충족",IF(U546=6,"HSK점수 충족",IF(U546=5,IF(V546&gt;254,"HSK점수 충족","자격미달"),"자격미달"))))))),IF(P546="B",IF(Q546&gt;699,"TOEIC 충족",IF(R546&gt;263,"New-TEPS 충족",IF(S546&gt;78,"TOEFL 충족",IF(T546&gt;699,"JPT 충족",IF(W546&gt;63,"G-TELP 충족",IF(U546=6,"HSK점수 충족",IF(U546=5,IF(V546&gt;179,"HSK점수 충족","자격미달"),"자격미달"))))))),IF(P546="C",IF(Q546&gt;599,"TOEIC 충족",IF(R546&gt;226,"New-TEPS 충족",IF(S546&gt;67,"TOEFL 충족",IF(T546&gt;599,"JPT 충족",IF(W546&gt;49,"G-TELP 충족",IF(U546=6,"HSK점수 충족",IF(U546=5,"HSK점수 충족",IF(U546=4,IF(V546&gt;209,"HSK점수 충족","자격미달"),"자격미달")))))))),IF(P546="D",IF(Q546&gt;649,"TOEIC 충족",IF(R546&gt;244,"New-TEPS 충족",IF(S546&gt;73,"TOEFL 충족",IF(T546&gt;649,"JPT 충족",IF(W546&gt;56,"G-TELP 충족",IF(U1487=6,"HSK점수 충족",IF(U1487=5,"HSK점수 충족",IF(U1487=4,IF(V1487&gt;254,"HSK점수 충족","자격미달"),"자격미달")))))))),0))))</f>
        <v>TOEIC 충족</v>
      </c>
      <c r="AC546" s="21"/>
      <c r="AD546" s="4">
        <f>IF(P546="A",VLOOKUP(Q546,[1]교육_어학_경력backdata!$B$3:$C$9,2,1),IF(P546="B",VLOOKUP(Q546,[1]교육_어학_경력backdata!$G$3:$H$9,2,1),IF(P546="C",0,"오류")))</f>
        <v>12</v>
      </c>
      <c r="AE546" s="4">
        <f>IF(P546="A",VLOOKUP(R546,[1]교육_어학_경력backdata!$B$11:$C$17,2,1),IF(P546="B",VLOOKUP(R546,[1]교육_어학_경력backdata!$G$11:$H$17,2,1),IF(P546="C",0,"오류")))</f>
        <v>0</v>
      </c>
      <c r="AF546" s="4">
        <f>IF(P546="A",VLOOKUP(S546,[1]교육_어학_경력backdata!$B$19:$C$25,2,1),IF(P546="B",VLOOKUP(S546,[1]교육_어학_경력backdata!$G$19:$H$25,2,1),IF(P546="C",0,"오류")))</f>
        <v>0</v>
      </c>
      <c r="AG546" s="4">
        <f>IF(P546="A",VLOOKUP(T546,[1]교육_어학_경력backdata!$B$3:$C$9,2,1),IF(P546="B",VLOOKUP(T546,[1]교육_어학_경력backdata!$G$3:$H$9,2,1),IF(P546="C",0,"오류")))</f>
        <v>0</v>
      </c>
      <c r="AH546" s="4">
        <f>IF(P546="A",IF(U546=0,0,IF(U546=4,0,IF(U546=5,VLOOKUP(V546,[1]교육_어학_경력backdata!$B$27:$C$29,2,1),IF(U546=6,VLOOKUP(V546,[1]교육_어학_경력backdata!$B$31:$C$34,2,1))))),IF(P546="B",IF(U546=0,0,IF(U546=4,0,IF(U546=5,VLOOKUP(V546,[1]교육_어학_경력backdata!$G$27:$H$31,2,1),IF(U546=6,VLOOKUP(V546,[1]교육_어학_경력backdata!$G$33:$H$34,2,1))))),IF(CT546="C",0,"오류")))</f>
        <v>0</v>
      </c>
      <c r="AI546" s="4">
        <f>IF(P546="A",VLOOKUP(W546,[1]교육_어학_경력backdata!$B$36:$C$42,2,1),IF(P546="B",VLOOKUP(W546,[1]교육_어학_경력backdata!$G$36:$H$42,2,1),IF(P546="C",0,"오류")))</f>
        <v>0</v>
      </c>
      <c r="AJ546" s="4">
        <f>SUM(AD546:AI546)</f>
        <v>12</v>
      </c>
      <c r="AK546" s="4">
        <f>_xlfn.MAXIFS(AJ:AJ,B:B,B546)</f>
        <v>12</v>
      </c>
      <c r="AL546" s="4"/>
      <c r="AM546" s="21"/>
      <c r="AN546" s="4"/>
      <c r="AO546" s="4"/>
    </row>
    <row r="547" spans="1:41" x14ac:dyDescent="0.4">
      <c r="A547" s="3">
        <f>IF(B546=B547,A546,A546+1)</f>
        <v>504</v>
      </c>
      <c r="B547" s="3" t="s">
        <v>3686</v>
      </c>
      <c r="C547" s="3" t="s">
        <v>3685</v>
      </c>
      <c r="D547" s="3" t="s">
        <v>3044</v>
      </c>
      <c r="E547" s="3" t="s">
        <v>3043</v>
      </c>
      <c r="F547" s="3">
        <f>IF(B547=B546,F546+1,1)</f>
        <v>1</v>
      </c>
      <c r="G547" s="3" t="s">
        <v>6380</v>
      </c>
      <c r="H547" s="3" t="s">
        <v>6379</v>
      </c>
      <c r="I547" s="3" t="s">
        <v>6378</v>
      </c>
      <c r="J547" s="3" t="s">
        <v>6397</v>
      </c>
      <c r="K547" s="3"/>
      <c r="L547" s="3" t="s">
        <v>6399</v>
      </c>
      <c r="M547" s="3" t="s">
        <v>7003</v>
      </c>
      <c r="P547" s="3" t="s">
        <v>2434</v>
      </c>
      <c r="Q547" s="3">
        <f>IF(H547="TOEIC",VALUE(L547),0)</f>
        <v>900</v>
      </c>
      <c r="R547" s="3">
        <f>IF(H547="NEW TEPS",VALUE(L547),0)</f>
        <v>0</v>
      </c>
      <c r="S547" s="3">
        <f>IF(H547="TOEFL(ibt)",VALUE(L547),0)</f>
        <v>0</v>
      </c>
      <c r="T547" s="3">
        <f>IF(H547="JPT",VALUE(L547),0)</f>
        <v>0</v>
      </c>
      <c r="U547" s="3">
        <f>IF(H547="HSK",VALUE(K547),0)</f>
        <v>0</v>
      </c>
      <c r="V547" s="3">
        <f>IF(H547="HSK",VALUE(L547),0)</f>
        <v>0</v>
      </c>
      <c r="W547" s="3">
        <f>IF(H547="G-TELP Level2",VALUE(L547),0)</f>
        <v>0</v>
      </c>
      <c r="X547" s="3">
        <f>IF(P547="A",IF(Q547&gt;849,1,IF(R547&gt;335,1,IF(S547&gt;97,1,IF(T547&gt;849,1,IF(W547&gt;82,1,IF(U547=6,1,IF(U547=5,IF(V547&gt;254,1,0),0))))))),IF(P547="B",IF(Q547&gt;699,1,IF(R547&gt;263,1,IF(S547&gt;78,1,IF(T547&gt;699,1,IF(W547&gt;63,1,IF(U547=6,1,IF(U547=5,IF(V547&gt;179,1,0),0))))))),IF(P547="C",IF(Q547&gt;599,1,IF(R547&gt;226,1,IF(S547&gt;67,1,IF(T547&gt;599,1,IF(W547&gt;49,1,IF(U547=6,1,IF(U547=5,1,IF(U547=4,IF(V547&gt;209,1,0),0)))))))),IF(P547="D",IF(Q547&gt;649,1,IF(R547&gt;244,1,IF(S547&gt;73,1,IF(T547&gt;649,1,IF(W547&gt;56,1,IF(U547=6,1,IF(U547=5,1,IF(U547=4,IF(V547&gt;254,1,0),0)))))))),0))))</f>
        <v>1</v>
      </c>
      <c r="Y547" s="3">
        <f>SUMIF(B:B,B547,X:X)</f>
        <v>1</v>
      </c>
      <c r="Z547" s="3" t="str">
        <f>IF(Y547&gt;0,"어학 충족","자격미달")</f>
        <v>어학 충족</v>
      </c>
      <c r="AA547" s="3"/>
      <c r="AB547" s="3" t="str">
        <f>IF(P547="A",IF(Q547&gt;849,"TOEIC 충족",IF(R547&gt;335,"New-TEPS 충족",IF(S547&gt;97,"TOEFL 충족",IF(T547&gt;849,"JPT 충족",IF(W547&gt;82,"G-TELP 충족",IF(U547=6,"HSK점수 충족",IF(U547=5,IF(V547&gt;254,"HSK점수 충족","자격미달"),"자격미달"))))))),IF(P547="B",IF(Q547&gt;699,"TOEIC 충족",IF(R547&gt;263,"New-TEPS 충족",IF(S547&gt;78,"TOEFL 충족",IF(T547&gt;699,"JPT 충족",IF(W547&gt;63,"G-TELP 충족",IF(U547=6,"HSK점수 충족",IF(U547=5,IF(V547&gt;179,"HSK점수 충족","자격미달"),"자격미달"))))))),IF(P547="C",IF(Q547&gt;599,"TOEIC 충족",IF(R547&gt;226,"New-TEPS 충족",IF(S547&gt;67,"TOEFL 충족",IF(T547&gt;599,"JPT 충족",IF(W547&gt;49,"G-TELP 충족",IF(U547=6,"HSK점수 충족",IF(U547=5,"HSK점수 충족",IF(U547=4,IF(V547&gt;209,"HSK점수 충족","자격미달"),"자격미달")))))))),IF(P547="D",IF(Q547&gt;649,"TOEIC 충족",IF(R547&gt;244,"New-TEPS 충족",IF(S547&gt;73,"TOEFL 충족",IF(T547&gt;649,"JPT 충족",IF(W547&gt;56,"G-TELP 충족",IF(U1488=6,"HSK점수 충족",IF(U1488=5,"HSK점수 충족",IF(U1488=4,IF(V1488&gt;254,"HSK점수 충족","자격미달"),"자격미달")))))))),0))))</f>
        <v>TOEIC 충족</v>
      </c>
      <c r="AC547" s="21"/>
      <c r="AD547" s="3">
        <f>IF(P547="A",VLOOKUP(Q547,[1]교육_어학_경력backdata!$B$3:$C$9,2,1),IF(P547="B",VLOOKUP(Q547,[1]교육_어학_경력backdata!$G$3:$H$9,2,1),IF(P547="C",0,"오류")))</f>
        <v>16</v>
      </c>
      <c r="AE547" s="3">
        <f>IF(P547="A",VLOOKUP(R547,[1]교육_어학_경력backdata!$B$11:$C$17,2,1),IF(P547="B",VLOOKUP(R547,[1]교육_어학_경력backdata!$G$11:$H$17,2,1),IF(P547="C",0,"오류")))</f>
        <v>0</v>
      </c>
      <c r="AF547" s="3">
        <f>IF(P547="A",VLOOKUP(S547,[1]교육_어학_경력backdata!$B$19:$C$25,2,1),IF(P547="B",VLOOKUP(S547,[1]교육_어학_경력backdata!$G$19:$H$25,2,1),IF(P547="C",0,"오류")))</f>
        <v>0</v>
      </c>
      <c r="AG547" s="3">
        <f>IF(P547="A",VLOOKUP(T547,[1]교육_어학_경력backdata!$B$3:$C$9,2,1),IF(P547="B",VLOOKUP(T547,[1]교육_어학_경력backdata!$G$3:$H$9,2,1),IF(P547="C",0,"오류")))</f>
        <v>0</v>
      </c>
      <c r="AH547" s="3">
        <f>IF(P547="A",IF(U547=0,0,IF(U547=4,0,IF(U547=5,VLOOKUP(V547,[1]교육_어학_경력backdata!$B$27:$C$29,2,1),IF(U547=6,VLOOKUP(V547,[1]교육_어학_경력backdata!$B$31:$C$34,2,1))))),IF(P547="B",IF(U547=0,0,IF(U547=4,0,IF(U547=5,VLOOKUP(V547,[1]교육_어학_경력backdata!$G$27:$H$31,2,1),IF(U547=6,VLOOKUP(V547,[1]교육_어학_경력backdata!$G$33:$H$34,2,1))))),IF(CT547="C",0,"오류")))</f>
        <v>0</v>
      </c>
      <c r="AI547" s="3">
        <f>IF(P547="A",VLOOKUP(W547,[1]교육_어학_경력backdata!$B$36:$C$42,2,1),IF(P547="B",VLOOKUP(W547,[1]교육_어학_경력backdata!$G$36:$H$42,2,1),IF(P547="C",0,"오류")))</f>
        <v>0</v>
      </c>
      <c r="AJ547" s="3">
        <f>SUM(AD547:AI547)</f>
        <v>16</v>
      </c>
      <c r="AK547" s="3">
        <f>_xlfn.MAXIFS(AJ:AJ,B:B,B547)</f>
        <v>16</v>
      </c>
      <c r="AL547" s="3"/>
      <c r="AM547" s="21"/>
      <c r="AN547" s="3"/>
      <c r="AO547" s="3"/>
    </row>
    <row r="548" spans="1:41" x14ac:dyDescent="0.4">
      <c r="A548" s="4">
        <f>IF(B547=B548,A547,A547+1)</f>
        <v>505</v>
      </c>
      <c r="B548" s="4" t="s">
        <v>3682</v>
      </c>
      <c r="C548" s="4" t="s">
        <v>2757</v>
      </c>
      <c r="D548" s="4" t="s">
        <v>3044</v>
      </c>
      <c r="E548" s="4" t="s">
        <v>3043</v>
      </c>
      <c r="F548" s="4">
        <f>IF(B548=B547,F547+1,1)</f>
        <v>1</v>
      </c>
      <c r="G548" s="4" t="s">
        <v>6380</v>
      </c>
      <c r="H548" s="4" t="s">
        <v>6379</v>
      </c>
      <c r="I548" s="4" t="s">
        <v>6378</v>
      </c>
      <c r="J548" s="4" t="s">
        <v>6464</v>
      </c>
      <c r="K548" s="4"/>
      <c r="L548" s="4" t="s">
        <v>6875</v>
      </c>
      <c r="M548" s="4" t="s">
        <v>7002</v>
      </c>
      <c r="P548" s="4" t="s">
        <v>2434</v>
      </c>
      <c r="Q548" s="4">
        <f>IF(H548="TOEIC",VALUE(L548),0)</f>
        <v>970</v>
      </c>
      <c r="R548" s="4">
        <f>IF(H548="NEW TEPS",VALUE(L548),0)</f>
        <v>0</v>
      </c>
      <c r="S548" s="4">
        <f>IF(H548="TOEFL(ibt)",VALUE(L548),0)</f>
        <v>0</v>
      </c>
      <c r="T548" s="4">
        <f>IF(H548="JPT",VALUE(L548),0)</f>
        <v>0</v>
      </c>
      <c r="U548" s="4">
        <f>IF(H548="HSK",VALUE(K548),0)</f>
        <v>0</v>
      </c>
      <c r="V548" s="4">
        <f>IF(H548="HSK",VALUE(L548),0)</f>
        <v>0</v>
      </c>
      <c r="W548" s="4">
        <f>IF(H548="G-TELP Level2",VALUE(L548),0)</f>
        <v>0</v>
      </c>
      <c r="X548" s="4">
        <f>IF(P548="A",IF(Q548&gt;849,1,IF(R548&gt;335,1,IF(S548&gt;97,1,IF(T548&gt;849,1,IF(W548&gt;82,1,IF(U548=6,1,IF(U548=5,IF(V548&gt;254,1,0),0))))))),IF(P548="B",IF(Q548&gt;699,1,IF(R548&gt;263,1,IF(S548&gt;78,1,IF(T548&gt;699,1,IF(W548&gt;63,1,IF(U548=6,1,IF(U548=5,IF(V548&gt;179,1,0),0))))))),IF(P548="C",IF(Q548&gt;599,1,IF(R548&gt;226,1,IF(S548&gt;67,1,IF(T548&gt;599,1,IF(W548&gt;49,1,IF(U548=6,1,IF(U548=5,1,IF(U548=4,IF(V548&gt;209,1,0),0)))))))),IF(P548="D",IF(Q548&gt;649,1,IF(R548&gt;244,1,IF(S548&gt;73,1,IF(T548&gt;649,1,IF(W548&gt;56,1,IF(U548=6,1,IF(U548=5,1,IF(U548=4,IF(V548&gt;254,1,0),0)))))))),0))))</f>
        <v>1</v>
      </c>
      <c r="Y548" s="4">
        <f>SUMIF(B:B,B548,X:X)</f>
        <v>1</v>
      </c>
      <c r="Z548" s="4" t="str">
        <f>IF(Y548&gt;0,"어학 충족","자격미달")</f>
        <v>어학 충족</v>
      </c>
      <c r="AA548" s="4"/>
      <c r="AB548" s="4" t="str">
        <f>IF(P548="A",IF(Q548&gt;849,"TOEIC 충족",IF(R548&gt;335,"New-TEPS 충족",IF(S548&gt;97,"TOEFL 충족",IF(T548&gt;849,"JPT 충족",IF(W548&gt;82,"G-TELP 충족",IF(U548=6,"HSK점수 충족",IF(U548=5,IF(V548&gt;254,"HSK점수 충족","자격미달"),"자격미달"))))))),IF(P548="B",IF(Q548&gt;699,"TOEIC 충족",IF(R548&gt;263,"New-TEPS 충족",IF(S548&gt;78,"TOEFL 충족",IF(T548&gt;699,"JPT 충족",IF(W548&gt;63,"G-TELP 충족",IF(U548=6,"HSK점수 충족",IF(U548=5,IF(V548&gt;179,"HSK점수 충족","자격미달"),"자격미달"))))))),IF(P548="C",IF(Q548&gt;599,"TOEIC 충족",IF(R548&gt;226,"New-TEPS 충족",IF(S548&gt;67,"TOEFL 충족",IF(T548&gt;599,"JPT 충족",IF(W548&gt;49,"G-TELP 충족",IF(U548=6,"HSK점수 충족",IF(U548=5,"HSK점수 충족",IF(U548=4,IF(V548&gt;209,"HSK점수 충족","자격미달"),"자격미달")))))))),IF(P548="D",IF(Q548&gt;649,"TOEIC 충족",IF(R548&gt;244,"New-TEPS 충족",IF(S548&gt;73,"TOEFL 충족",IF(T548&gt;649,"JPT 충족",IF(W548&gt;56,"G-TELP 충족",IF(U1489=6,"HSK점수 충족",IF(U1489=5,"HSK점수 충족",IF(U1489=4,IF(V1489&gt;254,"HSK점수 충족","자격미달"),"자격미달")))))))),0))))</f>
        <v>TOEIC 충족</v>
      </c>
      <c r="AC548" s="21"/>
      <c r="AD548" s="4">
        <f>IF(P548="A",VLOOKUP(Q548,[1]교육_어학_경력backdata!$B$3:$C$9,2,1),IF(P548="B",VLOOKUP(Q548,[1]교육_어학_경력backdata!$G$3:$H$9,2,1),IF(P548="C",0,"오류")))</f>
        <v>20</v>
      </c>
      <c r="AE548" s="4">
        <f>IF(P548="A",VLOOKUP(R548,[1]교육_어학_경력backdata!$B$11:$C$17,2,1),IF(P548="B",VLOOKUP(R548,[1]교육_어학_경력backdata!$G$11:$H$17,2,1),IF(P548="C",0,"오류")))</f>
        <v>0</v>
      </c>
      <c r="AF548" s="4">
        <f>IF(P548="A",VLOOKUP(S548,[1]교육_어학_경력backdata!$B$19:$C$25,2,1),IF(P548="B",VLOOKUP(S548,[1]교육_어학_경력backdata!$G$19:$H$25,2,1),IF(P548="C",0,"오류")))</f>
        <v>0</v>
      </c>
      <c r="AG548" s="4">
        <f>IF(P548="A",VLOOKUP(T548,[1]교육_어학_경력backdata!$B$3:$C$9,2,1),IF(P548="B",VLOOKUP(T548,[1]교육_어학_경력backdata!$G$3:$H$9,2,1),IF(P548="C",0,"오류")))</f>
        <v>0</v>
      </c>
      <c r="AH548" s="4">
        <f>IF(P548="A",IF(U548=0,0,IF(U548=4,0,IF(U548=5,VLOOKUP(V548,[1]교육_어학_경력backdata!$B$27:$C$29,2,1),IF(U548=6,VLOOKUP(V548,[1]교육_어학_경력backdata!$B$31:$C$34,2,1))))),IF(P548="B",IF(U548=0,0,IF(U548=4,0,IF(U548=5,VLOOKUP(V548,[1]교육_어학_경력backdata!$G$27:$H$31,2,1),IF(U548=6,VLOOKUP(V548,[1]교육_어학_경력backdata!$G$33:$H$34,2,1))))),IF(CT548="C",0,"오류")))</f>
        <v>0</v>
      </c>
      <c r="AI548" s="4">
        <f>IF(P548="A",VLOOKUP(W548,[1]교육_어학_경력backdata!$B$36:$C$42,2,1),IF(P548="B",VLOOKUP(W548,[1]교육_어학_경력backdata!$G$36:$H$42,2,1),IF(P548="C",0,"오류")))</f>
        <v>0</v>
      </c>
      <c r="AJ548" s="4">
        <f>SUM(AD548:AI548)</f>
        <v>20</v>
      </c>
      <c r="AK548" s="4">
        <f>_xlfn.MAXIFS(AJ:AJ,B:B,B548)</f>
        <v>20</v>
      </c>
      <c r="AL548" s="4"/>
      <c r="AM548" s="21"/>
      <c r="AN548" s="4"/>
      <c r="AO548" s="4"/>
    </row>
    <row r="549" spans="1:41" x14ac:dyDescent="0.4">
      <c r="A549" s="3">
        <f>IF(B548=B549,A548,A548+1)</f>
        <v>506</v>
      </c>
      <c r="B549" s="3" t="s">
        <v>3679</v>
      </c>
      <c r="C549" s="3" t="s">
        <v>3678</v>
      </c>
      <c r="D549" s="3" t="s">
        <v>3044</v>
      </c>
      <c r="E549" s="3" t="s">
        <v>3043</v>
      </c>
      <c r="F549" s="3">
        <f>IF(B549=B548,F548+1,1)</f>
        <v>1</v>
      </c>
      <c r="G549" s="3" t="s">
        <v>6380</v>
      </c>
      <c r="H549" s="3" t="s">
        <v>6379</v>
      </c>
      <c r="I549" s="3" t="s">
        <v>6378</v>
      </c>
      <c r="J549" s="3" t="s">
        <v>6567</v>
      </c>
      <c r="K549" s="3"/>
      <c r="L549" s="3" t="s">
        <v>6623</v>
      </c>
      <c r="M549" s="3" t="s">
        <v>7001</v>
      </c>
      <c r="P549" s="3" t="s">
        <v>2434</v>
      </c>
      <c r="Q549" s="3">
        <f>IF(H549="TOEIC",VALUE(L549),0)</f>
        <v>860</v>
      </c>
      <c r="R549" s="3">
        <f>IF(H549="NEW TEPS",VALUE(L549),0)</f>
        <v>0</v>
      </c>
      <c r="S549" s="3">
        <f>IF(H549="TOEFL(ibt)",VALUE(L549),0)</f>
        <v>0</v>
      </c>
      <c r="T549" s="3">
        <f>IF(H549="JPT",VALUE(L549),0)</f>
        <v>0</v>
      </c>
      <c r="U549" s="3">
        <f>IF(H549="HSK",VALUE(K549),0)</f>
        <v>0</v>
      </c>
      <c r="V549" s="3">
        <f>IF(H549="HSK",VALUE(L549),0)</f>
        <v>0</v>
      </c>
      <c r="W549" s="3">
        <f>IF(H549="G-TELP Level2",VALUE(L549),0)</f>
        <v>0</v>
      </c>
      <c r="X549" s="3">
        <f>IF(P549="A",IF(Q549&gt;849,1,IF(R549&gt;335,1,IF(S549&gt;97,1,IF(T549&gt;849,1,IF(W549&gt;82,1,IF(U549=6,1,IF(U549=5,IF(V549&gt;254,1,0),0))))))),IF(P549="B",IF(Q549&gt;699,1,IF(R549&gt;263,1,IF(S549&gt;78,1,IF(T549&gt;699,1,IF(W549&gt;63,1,IF(U549=6,1,IF(U549=5,IF(V549&gt;179,1,0),0))))))),IF(P549="C",IF(Q549&gt;599,1,IF(R549&gt;226,1,IF(S549&gt;67,1,IF(T549&gt;599,1,IF(W549&gt;49,1,IF(U549=6,1,IF(U549=5,1,IF(U549=4,IF(V549&gt;209,1,0),0)))))))),IF(P549="D",IF(Q549&gt;649,1,IF(R549&gt;244,1,IF(S549&gt;73,1,IF(T549&gt;649,1,IF(W549&gt;56,1,IF(U549=6,1,IF(U549=5,1,IF(U549=4,IF(V549&gt;254,1,0),0)))))))),0))))</f>
        <v>1</v>
      </c>
      <c r="Y549" s="3">
        <f>SUMIF(B:B,B549,X:X)</f>
        <v>1</v>
      </c>
      <c r="Z549" s="3" t="str">
        <f>IF(Y549&gt;0,"어학 충족","자격미달")</f>
        <v>어학 충족</v>
      </c>
      <c r="AA549" s="3"/>
      <c r="AB549" s="3" t="str">
        <f>IF(P549="A",IF(Q549&gt;849,"TOEIC 충족",IF(R549&gt;335,"New-TEPS 충족",IF(S549&gt;97,"TOEFL 충족",IF(T549&gt;849,"JPT 충족",IF(W549&gt;82,"G-TELP 충족",IF(U549=6,"HSK점수 충족",IF(U549=5,IF(V549&gt;254,"HSK점수 충족","자격미달"),"자격미달"))))))),IF(P549="B",IF(Q549&gt;699,"TOEIC 충족",IF(R549&gt;263,"New-TEPS 충족",IF(S549&gt;78,"TOEFL 충족",IF(T549&gt;699,"JPT 충족",IF(W549&gt;63,"G-TELP 충족",IF(U549=6,"HSK점수 충족",IF(U549=5,IF(V549&gt;179,"HSK점수 충족","자격미달"),"자격미달"))))))),IF(P549="C",IF(Q549&gt;599,"TOEIC 충족",IF(R549&gt;226,"New-TEPS 충족",IF(S549&gt;67,"TOEFL 충족",IF(T549&gt;599,"JPT 충족",IF(W549&gt;49,"G-TELP 충족",IF(U549=6,"HSK점수 충족",IF(U549=5,"HSK점수 충족",IF(U549=4,IF(V549&gt;209,"HSK점수 충족","자격미달"),"자격미달")))))))),IF(P549="D",IF(Q549&gt;649,"TOEIC 충족",IF(R549&gt;244,"New-TEPS 충족",IF(S549&gt;73,"TOEFL 충족",IF(T549&gt;649,"JPT 충족",IF(W549&gt;56,"G-TELP 충족",IF(U1490=6,"HSK점수 충족",IF(U1490=5,"HSK점수 충족",IF(U1490=4,IF(V1490&gt;254,"HSK점수 충족","자격미달"),"자격미달")))))))),0))))</f>
        <v>TOEIC 충족</v>
      </c>
      <c r="AC549" s="21"/>
      <c r="AD549" s="3">
        <f>IF(P549="A",VLOOKUP(Q549,[1]교육_어학_경력backdata!$B$3:$C$9,2,1),IF(P549="B",VLOOKUP(Q549,[1]교육_어학_경력backdata!$G$3:$H$9,2,1),IF(P549="C",0,"오류")))</f>
        <v>12</v>
      </c>
      <c r="AE549" s="3">
        <f>IF(P549="A",VLOOKUP(R549,[1]교육_어학_경력backdata!$B$11:$C$17,2,1),IF(P549="B",VLOOKUP(R549,[1]교육_어학_경력backdata!$G$11:$H$17,2,1),IF(P549="C",0,"오류")))</f>
        <v>0</v>
      </c>
      <c r="AF549" s="3">
        <f>IF(P549="A",VLOOKUP(S549,[1]교육_어학_경력backdata!$B$19:$C$25,2,1),IF(P549="B",VLOOKUP(S549,[1]교육_어학_경력backdata!$G$19:$H$25,2,1),IF(P549="C",0,"오류")))</f>
        <v>0</v>
      </c>
      <c r="AG549" s="3">
        <f>IF(P549="A",VLOOKUP(T549,[1]교육_어학_경력backdata!$B$3:$C$9,2,1),IF(P549="B",VLOOKUP(T549,[1]교육_어학_경력backdata!$G$3:$H$9,2,1),IF(P549="C",0,"오류")))</f>
        <v>0</v>
      </c>
      <c r="AH549" s="3">
        <f>IF(P549="A",IF(U549=0,0,IF(U549=4,0,IF(U549=5,VLOOKUP(V549,[1]교육_어학_경력backdata!$B$27:$C$29,2,1),IF(U549=6,VLOOKUP(V549,[1]교육_어학_경력backdata!$B$31:$C$34,2,1))))),IF(P549="B",IF(U549=0,0,IF(U549=4,0,IF(U549=5,VLOOKUP(V549,[1]교육_어학_경력backdata!$G$27:$H$31,2,1),IF(U549=6,VLOOKUP(V549,[1]교육_어학_경력backdata!$G$33:$H$34,2,1))))),IF(CT549="C",0,"오류")))</f>
        <v>0</v>
      </c>
      <c r="AI549" s="3">
        <f>IF(P549="A",VLOOKUP(W549,[1]교육_어학_경력backdata!$B$36:$C$42,2,1),IF(P549="B",VLOOKUP(W549,[1]교육_어학_경력backdata!$G$36:$H$42,2,1),IF(P549="C",0,"오류")))</f>
        <v>0</v>
      </c>
      <c r="AJ549" s="3">
        <f>SUM(AD549:AI549)</f>
        <v>12</v>
      </c>
      <c r="AK549" s="3">
        <f>_xlfn.MAXIFS(AJ:AJ,B:B,B549)</f>
        <v>12</v>
      </c>
      <c r="AL549" s="3"/>
      <c r="AM549" s="21"/>
      <c r="AN549" s="3"/>
      <c r="AO549" s="3"/>
    </row>
    <row r="550" spans="1:41" x14ac:dyDescent="0.4">
      <c r="A550" s="4">
        <f>IF(B549=B550,A549,A549+1)</f>
        <v>507</v>
      </c>
      <c r="B550" s="4" t="s">
        <v>3672</v>
      </c>
      <c r="C550" s="4" t="s">
        <v>3671</v>
      </c>
      <c r="D550" s="4" t="s">
        <v>3044</v>
      </c>
      <c r="E550" s="4" t="s">
        <v>3043</v>
      </c>
      <c r="F550" s="4">
        <f>IF(B550=B549,F549+1,1)</f>
        <v>1</v>
      </c>
      <c r="G550" s="4" t="s">
        <v>6384</v>
      </c>
      <c r="H550" s="4" t="s">
        <v>6379</v>
      </c>
      <c r="I550" s="4" t="s">
        <v>6378</v>
      </c>
      <c r="J550" s="4" t="s">
        <v>6542</v>
      </c>
      <c r="K550" s="4"/>
      <c r="L550" s="4" t="s">
        <v>6492</v>
      </c>
      <c r="M550" s="4" t="s">
        <v>7000</v>
      </c>
      <c r="P550" s="4" t="s">
        <v>2434</v>
      </c>
      <c r="Q550" s="4">
        <f>IF(H550="TOEIC",VALUE(L550),0)</f>
        <v>855</v>
      </c>
      <c r="R550" s="4">
        <f>IF(H550="NEW TEPS",VALUE(L550),0)</f>
        <v>0</v>
      </c>
      <c r="S550" s="4">
        <f>IF(H550="TOEFL(ibt)",VALUE(L550),0)</f>
        <v>0</v>
      </c>
      <c r="T550" s="4">
        <f>IF(H550="JPT",VALUE(L550),0)</f>
        <v>0</v>
      </c>
      <c r="U550" s="4">
        <f>IF(H550="HSK",VALUE(K550),0)</f>
        <v>0</v>
      </c>
      <c r="V550" s="4">
        <f>IF(H550="HSK",VALUE(L550),0)</f>
        <v>0</v>
      </c>
      <c r="W550" s="4">
        <f>IF(H550="G-TELP Level2",VALUE(L550),0)</f>
        <v>0</v>
      </c>
      <c r="X550" s="4">
        <f>IF(P550="A",IF(Q550&gt;849,1,IF(R550&gt;335,1,IF(S550&gt;97,1,IF(T550&gt;849,1,IF(W550&gt;82,1,IF(U550=6,1,IF(U550=5,IF(V550&gt;254,1,0),0))))))),IF(P550="B",IF(Q550&gt;699,1,IF(R550&gt;263,1,IF(S550&gt;78,1,IF(T550&gt;699,1,IF(W550&gt;63,1,IF(U550=6,1,IF(U550=5,IF(V550&gt;179,1,0),0))))))),IF(P550="C",IF(Q550&gt;599,1,IF(R550&gt;226,1,IF(S550&gt;67,1,IF(T550&gt;599,1,IF(W550&gt;49,1,IF(U550=6,1,IF(U550=5,1,IF(U550=4,IF(V550&gt;209,1,0),0)))))))),IF(P550="D",IF(Q550&gt;649,1,IF(R550&gt;244,1,IF(S550&gt;73,1,IF(T550&gt;649,1,IF(W550&gt;56,1,IF(U550=6,1,IF(U550=5,1,IF(U550=4,IF(V550&gt;254,1,0),0)))))))),0))))</f>
        <v>1</v>
      </c>
      <c r="Y550" s="4">
        <f>SUMIF(B:B,B550,X:X)</f>
        <v>1</v>
      </c>
      <c r="Z550" s="4" t="str">
        <f>IF(Y550&gt;0,"어학 충족","자격미달")</f>
        <v>어학 충족</v>
      </c>
      <c r="AA550" s="4"/>
      <c r="AB550" s="4" t="str">
        <f>IF(P550="A",IF(Q550&gt;849,"TOEIC 충족",IF(R550&gt;335,"New-TEPS 충족",IF(S550&gt;97,"TOEFL 충족",IF(T550&gt;849,"JPT 충족",IF(W550&gt;82,"G-TELP 충족",IF(U550=6,"HSK점수 충족",IF(U550=5,IF(V550&gt;254,"HSK점수 충족","자격미달"),"자격미달"))))))),IF(P550="B",IF(Q550&gt;699,"TOEIC 충족",IF(R550&gt;263,"New-TEPS 충족",IF(S550&gt;78,"TOEFL 충족",IF(T550&gt;699,"JPT 충족",IF(W550&gt;63,"G-TELP 충족",IF(U550=6,"HSK점수 충족",IF(U550=5,IF(V550&gt;179,"HSK점수 충족","자격미달"),"자격미달"))))))),IF(P550="C",IF(Q550&gt;599,"TOEIC 충족",IF(R550&gt;226,"New-TEPS 충족",IF(S550&gt;67,"TOEFL 충족",IF(T550&gt;599,"JPT 충족",IF(W550&gt;49,"G-TELP 충족",IF(U550=6,"HSK점수 충족",IF(U550=5,"HSK점수 충족",IF(U550=4,IF(V550&gt;209,"HSK점수 충족","자격미달"),"자격미달")))))))),IF(P550="D",IF(Q550&gt;649,"TOEIC 충족",IF(R550&gt;244,"New-TEPS 충족",IF(S550&gt;73,"TOEFL 충족",IF(T550&gt;649,"JPT 충족",IF(W550&gt;56,"G-TELP 충족",IF(U1491=6,"HSK점수 충족",IF(U1491=5,"HSK점수 충족",IF(U1491=4,IF(V1491&gt;254,"HSK점수 충족","자격미달"),"자격미달")))))))),0))))</f>
        <v>TOEIC 충족</v>
      </c>
      <c r="AC550" s="21"/>
      <c r="AD550" s="4">
        <f>IF(P550="A",VLOOKUP(Q550,[1]교육_어학_경력backdata!$B$3:$C$9,2,1),IF(P550="B",VLOOKUP(Q550,[1]교육_어학_경력backdata!$G$3:$H$9,2,1),IF(P550="C",0,"오류")))</f>
        <v>12</v>
      </c>
      <c r="AE550" s="4">
        <f>IF(P550="A",VLOOKUP(R550,[1]교육_어학_경력backdata!$B$11:$C$17,2,1),IF(P550="B",VLOOKUP(R550,[1]교육_어학_경력backdata!$G$11:$H$17,2,1),IF(P550="C",0,"오류")))</f>
        <v>0</v>
      </c>
      <c r="AF550" s="4">
        <f>IF(P550="A",VLOOKUP(S550,[1]교육_어학_경력backdata!$B$19:$C$25,2,1),IF(P550="B",VLOOKUP(S550,[1]교육_어학_경력backdata!$G$19:$H$25,2,1),IF(P550="C",0,"오류")))</f>
        <v>0</v>
      </c>
      <c r="AG550" s="4">
        <f>IF(P550="A",VLOOKUP(T550,[1]교육_어학_경력backdata!$B$3:$C$9,2,1),IF(P550="B",VLOOKUP(T550,[1]교육_어학_경력backdata!$G$3:$H$9,2,1),IF(P550="C",0,"오류")))</f>
        <v>0</v>
      </c>
      <c r="AH550" s="4">
        <f>IF(P550="A",IF(U550=0,0,IF(U550=4,0,IF(U550=5,VLOOKUP(V550,[1]교육_어학_경력backdata!$B$27:$C$29,2,1),IF(U550=6,VLOOKUP(V550,[1]교육_어학_경력backdata!$B$31:$C$34,2,1))))),IF(P550="B",IF(U550=0,0,IF(U550=4,0,IF(U550=5,VLOOKUP(V550,[1]교육_어학_경력backdata!$G$27:$H$31,2,1),IF(U550=6,VLOOKUP(V550,[1]교육_어학_경력backdata!$G$33:$H$34,2,1))))),IF(CT550="C",0,"오류")))</f>
        <v>0</v>
      </c>
      <c r="AI550" s="4">
        <f>IF(P550="A",VLOOKUP(W550,[1]교육_어학_경력backdata!$B$36:$C$42,2,1),IF(P550="B",VLOOKUP(W550,[1]교육_어학_경력backdata!$G$36:$H$42,2,1),IF(P550="C",0,"오류")))</f>
        <v>0</v>
      </c>
      <c r="AJ550" s="4">
        <f>SUM(AD550:AI550)</f>
        <v>12</v>
      </c>
      <c r="AK550" s="4">
        <f>_xlfn.MAXIFS(AJ:AJ,B:B,B550)</f>
        <v>12</v>
      </c>
      <c r="AL550" s="4"/>
      <c r="AM550" s="21"/>
      <c r="AN550" s="4"/>
      <c r="AO550" s="4"/>
    </row>
    <row r="551" spans="1:41" x14ac:dyDescent="0.4">
      <c r="A551" s="3">
        <f>IF(B550=B551,A550,A550+1)</f>
        <v>508</v>
      </c>
      <c r="B551" s="3" t="s">
        <v>3661</v>
      </c>
      <c r="C551" s="3" t="s">
        <v>3660</v>
      </c>
      <c r="D551" s="3" t="s">
        <v>3044</v>
      </c>
      <c r="E551" s="3" t="s">
        <v>3043</v>
      </c>
      <c r="F551" s="3">
        <f>IF(B551=B550,F550+1,1)</f>
        <v>1</v>
      </c>
      <c r="G551" s="3" t="s">
        <v>6380</v>
      </c>
      <c r="H551" s="3" t="s">
        <v>6379</v>
      </c>
      <c r="I551" s="3" t="s">
        <v>6378</v>
      </c>
      <c r="J551" s="3" t="s">
        <v>6999</v>
      </c>
      <c r="K551" s="3"/>
      <c r="L551" s="3" t="s">
        <v>6448</v>
      </c>
      <c r="M551" s="3" t="s">
        <v>6998</v>
      </c>
      <c r="P551" s="3" t="s">
        <v>2434</v>
      </c>
      <c r="Q551" s="3">
        <f>IF(H551="TOEIC",VALUE(L551),0)</f>
        <v>865</v>
      </c>
      <c r="R551" s="3">
        <f>IF(H551="NEW TEPS",VALUE(L551),0)</f>
        <v>0</v>
      </c>
      <c r="S551" s="3">
        <f>IF(H551="TOEFL(ibt)",VALUE(L551),0)</f>
        <v>0</v>
      </c>
      <c r="T551" s="3">
        <f>IF(H551="JPT",VALUE(L551),0)</f>
        <v>0</v>
      </c>
      <c r="U551" s="3">
        <f>IF(H551="HSK",VALUE(K551),0)</f>
        <v>0</v>
      </c>
      <c r="V551" s="3">
        <f>IF(H551="HSK",VALUE(L551),0)</f>
        <v>0</v>
      </c>
      <c r="W551" s="3">
        <f>IF(H551="G-TELP Level2",VALUE(L551),0)</f>
        <v>0</v>
      </c>
      <c r="X551" s="3">
        <f>IF(P551="A",IF(Q551&gt;849,1,IF(R551&gt;335,1,IF(S551&gt;97,1,IF(T551&gt;849,1,IF(W551&gt;82,1,IF(U551=6,1,IF(U551=5,IF(V551&gt;254,1,0),0))))))),IF(P551="B",IF(Q551&gt;699,1,IF(R551&gt;263,1,IF(S551&gt;78,1,IF(T551&gt;699,1,IF(W551&gt;63,1,IF(U551=6,1,IF(U551=5,IF(V551&gt;179,1,0),0))))))),IF(P551="C",IF(Q551&gt;599,1,IF(R551&gt;226,1,IF(S551&gt;67,1,IF(T551&gt;599,1,IF(W551&gt;49,1,IF(U551=6,1,IF(U551=5,1,IF(U551=4,IF(V551&gt;209,1,0),0)))))))),IF(P551="D",IF(Q551&gt;649,1,IF(R551&gt;244,1,IF(S551&gt;73,1,IF(T551&gt;649,1,IF(W551&gt;56,1,IF(U551=6,1,IF(U551=5,1,IF(U551=4,IF(V551&gt;254,1,0),0)))))))),0))))</f>
        <v>1</v>
      </c>
      <c r="Y551" s="3">
        <f>SUMIF(B:B,B551,X:X)</f>
        <v>1</v>
      </c>
      <c r="Z551" s="3" t="str">
        <f>IF(Y551&gt;0,"어학 충족","자격미달")</f>
        <v>어학 충족</v>
      </c>
      <c r="AA551" s="3"/>
      <c r="AB551" s="3" t="str">
        <f>IF(P551="A",IF(Q551&gt;849,"TOEIC 충족",IF(R551&gt;335,"New-TEPS 충족",IF(S551&gt;97,"TOEFL 충족",IF(T551&gt;849,"JPT 충족",IF(W551&gt;82,"G-TELP 충족",IF(U551=6,"HSK점수 충족",IF(U551=5,IF(V551&gt;254,"HSK점수 충족","자격미달"),"자격미달"))))))),IF(P551="B",IF(Q551&gt;699,"TOEIC 충족",IF(R551&gt;263,"New-TEPS 충족",IF(S551&gt;78,"TOEFL 충족",IF(T551&gt;699,"JPT 충족",IF(W551&gt;63,"G-TELP 충족",IF(U551=6,"HSK점수 충족",IF(U551=5,IF(V551&gt;179,"HSK점수 충족","자격미달"),"자격미달"))))))),IF(P551="C",IF(Q551&gt;599,"TOEIC 충족",IF(R551&gt;226,"New-TEPS 충족",IF(S551&gt;67,"TOEFL 충족",IF(T551&gt;599,"JPT 충족",IF(W551&gt;49,"G-TELP 충족",IF(U551=6,"HSK점수 충족",IF(U551=5,"HSK점수 충족",IF(U551=4,IF(V551&gt;209,"HSK점수 충족","자격미달"),"자격미달")))))))),IF(P551="D",IF(Q551&gt;649,"TOEIC 충족",IF(R551&gt;244,"New-TEPS 충족",IF(S551&gt;73,"TOEFL 충족",IF(T551&gt;649,"JPT 충족",IF(W551&gt;56,"G-TELP 충족",IF(U1492=6,"HSK점수 충족",IF(U1492=5,"HSK점수 충족",IF(U1492=4,IF(V1492&gt;254,"HSK점수 충족","자격미달"),"자격미달")))))))),0))))</f>
        <v>TOEIC 충족</v>
      </c>
      <c r="AC551" s="21"/>
      <c r="AD551" s="3">
        <f>IF(P551="A",VLOOKUP(Q551,[1]교육_어학_경력backdata!$B$3:$C$9,2,1),IF(P551="B",VLOOKUP(Q551,[1]교육_어학_경력backdata!$G$3:$H$9,2,1),IF(P551="C",0,"오류")))</f>
        <v>12</v>
      </c>
      <c r="AE551" s="3">
        <f>IF(P551="A",VLOOKUP(R551,[1]교육_어학_경력backdata!$B$11:$C$17,2,1),IF(P551="B",VLOOKUP(R551,[1]교육_어학_경력backdata!$G$11:$H$17,2,1),IF(P551="C",0,"오류")))</f>
        <v>0</v>
      </c>
      <c r="AF551" s="3">
        <f>IF(P551="A",VLOOKUP(S551,[1]교육_어학_경력backdata!$B$19:$C$25,2,1),IF(P551="B",VLOOKUP(S551,[1]교육_어학_경력backdata!$G$19:$H$25,2,1),IF(P551="C",0,"오류")))</f>
        <v>0</v>
      </c>
      <c r="AG551" s="3">
        <f>IF(P551="A",VLOOKUP(T551,[1]교육_어학_경력backdata!$B$3:$C$9,2,1),IF(P551="B",VLOOKUP(T551,[1]교육_어학_경력backdata!$G$3:$H$9,2,1),IF(P551="C",0,"오류")))</f>
        <v>0</v>
      </c>
      <c r="AH551" s="3">
        <f>IF(P551="A",IF(U551=0,0,IF(U551=4,0,IF(U551=5,VLOOKUP(V551,[1]교육_어학_경력backdata!$B$27:$C$29,2,1),IF(U551=6,VLOOKUP(V551,[1]교육_어학_경력backdata!$B$31:$C$34,2,1))))),IF(P551="B",IF(U551=0,0,IF(U551=4,0,IF(U551=5,VLOOKUP(V551,[1]교육_어학_경력backdata!$G$27:$H$31,2,1),IF(U551=6,VLOOKUP(V551,[1]교육_어학_경력backdata!$G$33:$H$34,2,1))))),IF(CT551="C",0,"오류")))</f>
        <v>0</v>
      </c>
      <c r="AI551" s="3">
        <f>IF(P551="A",VLOOKUP(W551,[1]교육_어학_경력backdata!$B$36:$C$42,2,1),IF(P551="B",VLOOKUP(W551,[1]교육_어학_경력backdata!$G$36:$H$42,2,1),IF(P551="C",0,"오류")))</f>
        <v>0</v>
      </c>
      <c r="AJ551" s="3">
        <f>SUM(AD551:AI551)</f>
        <v>12</v>
      </c>
      <c r="AK551" s="3">
        <f>_xlfn.MAXIFS(AJ:AJ,B:B,B551)</f>
        <v>12</v>
      </c>
      <c r="AL551" s="3"/>
      <c r="AM551" s="21"/>
      <c r="AN551" s="3"/>
      <c r="AO551" s="3"/>
    </row>
    <row r="552" spans="1:41" x14ac:dyDescent="0.4">
      <c r="A552" s="4">
        <f>IF(B551=B552,A551,A551+1)</f>
        <v>509</v>
      </c>
      <c r="B552" s="4" t="s">
        <v>3655</v>
      </c>
      <c r="C552" s="4" t="s">
        <v>3654</v>
      </c>
      <c r="D552" s="4" t="s">
        <v>3044</v>
      </c>
      <c r="E552" s="4" t="s">
        <v>3043</v>
      </c>
      <c r="F552" s="4">
        <f>IF(B552=B551,F551+1,1)</f>
        <v>1</v>
      </c>
      <c r="G552" s="4" t="s">
        <v>6380</v>
      </c>
      <c r="H552" s="4" t="s">
        <v>6379</v>
      </c>
      <c r="I552" s="4" t="s">
        <v>6378</v>
      </c>
      <c r="J552" s="4" t="s">
        <v>6553</v>
      </c>
      <c r="K552" s="4"/>
      <c r="L552" s="4" t="s">
        <v>6451</v>
      </c>
      <c r="M552" s="4" t="s">
        <v>6997</v>
      </c>
      <c r="P552" s="4" t="s">
        <v>2434</v>
      </c>
      <c r="Q552" s="4">
        <f>IF(H552="TOEIC",VALUE(L552),0)</f>
        <v>920</v>
      </c>
      <c r="R552" s="4">
        <f>IF(H552="NEW TEPS",VALUE(L552),0)</f>
        <v>0</v>
      </c>
      <c r="S552" s="4">
        <f>IF(H552="TOEFL(ibt)",VALUE(L552),0)</f>
        <v>0</v>
      </c>
      <c r="T552" s="4">
        <f>IF(H552="JPT",VALUE(L552),0)</f>
        <v>0</v>
      </c>
      <c r="U552" s="4">
        <f>IF(H552="HSK",VALUE(K552),0)</f>
        <v>0</v>
      </c>
      <c r="V552" s="4">
        <f>IF(H552="HSK",VALUE(L552),0)</f>
        <v>0</v>
      </c>
      <c r="W552" s="4">
        <f>IF(H552="G-TELP Level2",VALUE(L552),0)</f>
        <v>0</v>
      </c>
      <c r="X552" s="4">
        <f>IF(P552="A",IF(Q552&gt;849,1,IF(R552&gt;335,1,IF(S552&gt;97,1,IF(T552&gt;849,1,IF(W552&gt;82,1,IF(U552=6,1,IF(U552=5,IF(V552&gt;254,1,0),0))))))),IF(P552="B",IF(Q552&gt;699,1,IF(R552&gt;263,1,IF(S552&gt;78,1,IF(T552&gt;699,1,IF(W552&gt;63,1,IF(U552=6,1,IF(U552=5,IF(V552&gt;179,1,0),0))))))),IF(P552="C",IF(Q552&gt;599,1,IF(R552&gt;226,1,IF(S552&gt;67,1,IF(T552&gt;599,1,IF(W552&gt;49,1,IF(U552=6,1,IF(U552=5,1,IF(U552=4,IF(V552&gt;209,1,0),0)))))))),IF(P552="D",IF(Q552&gt;649,1,IF(R552&gt;244,1,IF(S552&gt;73,1,IF(T552&gt;649,1,IF(W552&gt;56,1,IF(U552=6,1,IF(U552=5,1,IF(U552=4,IF(V552&gt;254,1,0),0)))))))),0))))</f>
        <v>1</v>
      </c>
      <c r="Y552" s="4">
        <f>SUMIF(B:B,B552,X:X)</f>
        <v>1</v>
      </c>
      <c r="Z552" s="4" t="str">
        <f>IF(Y552&gt;0,"어학 충족","자격미달")</f>
        <v>어학 충족</v>
      </c>
      <c r="AA552" s="4"/>
      <c r="AB552" s="4" t="str">
        <f>IF(P552="A",IF(Q552&gt;849,"TOEIC 충족",IF(R552&gt;335,"New-TEPS 충족",IF(S552&gt;97,"TOEFL 충족",IF(T552&gt;849,"JPT 충족",IF(W552&gt;82,"G-TELP 충족",IF(U552=6,"HSK점수 충족",IF(U552=5,IF(V552&gt;254,"HSK점수 충족","자격미달"),"자격미달"))))))),IF(P552="B",IF(Q552&gt;699,"TOEIC 충족",IF(R552&gt;263,"New-TEPS 충족",IF(S552&gt;78,"TOEFL 충족",IF(T552&gt;699,"JPT 충족",IF(W552&gt;63,"G-TELP 충족",IF(U552=6,"HSK점수 충족",IF(U552=5,IF(V552&gt;179,"HSK점수 충족","자격미달"),"자격미달"))))))),IF(P552="C",IF(Q552&gt;599,"TOEIC 충족",IF(R552&gt;226,"New-TEPS 충족",IF(S552&gt;67,"TOEFL 충족",IF(T552&gt;599,"JPT 충족",IF(W552&gt;49,"G-TELP 충족",IF(U552=6,"HSK점수 충족",IF(U552=5,"HSK점수 충족",IF(U552=4,IF(V552&gt;209,"HSK점수 충족","자격미달"),"자격미달")))))))),IF(P552="D",IF(Q552&gt;649,"TOEIC 충족",IF(R552&gt;244,"New-TEPS 충족",IF(S552&gt;73,"TOEFL 충족",IF(T552&gt;649,"JPT 충족",IF(W552&gt;56,"G-TELP 충족",IF(U1493=6,"HSK점수 충족",IF(U1493=5,"HSK점수 충족",IF(U1493=4,IF(V1493&gt;254,"HSK점수 충족","자격미달"),"자격미달")))))))),0))))</f>
        <v>TOEIC 충족</v>
      </c>
      <c r="AC552" s="21"/>
      <c r="AD552" s="4">
        <f>IF(P552="A",VLOOKUP(Q552,[1]교육_어학_경력backdata!$B$3:$C$9,2,1),IF(P552="B",VLOOKUP(Q552,[1]교육_어학_경력backdata!$G$3:$H$9,2,1),IF(P552="C",0,"오류")))</f>
        <v>16</v>
      </c>
      <c r="AE552" s="4">
        <f>IF(P552="A",VLOOKUP(R552,[1]교육_어학_경력backdata!$B$11:$C$17,2,1),IF(P552="B",VLOOKUP(R552,[1]교육_어학_경력backdata!$G$11:$H$17,2,1),IF(P552="C",0,"오류")))</f>
        <v>0</v>
      </c>
      <c r="AF552" s="4">
        <f>IF(P552="A",VLOOKUP(S552,[1]교육_어학_경력backdata!$B$19:$C$25,2,1),IF(P552="B",VLOOKUP(S552,[1]교육_어학_경력backdata!$G$19:$H$25,2,1),IF(P552="C",0,"오류")))</f>
        <v>0</v>
      </c>
      <c r="AG552" s="4">
        <f>IF(P552="A",VLOOKUP(T552,[1]교육_어학_경력backdata!$B$3:$C$9,2,1),IF(P552="B",VLOOKUP(T552,[1]교육_어학_경력backdata!$G$3:$H$9,2,1),IF(P552="C",0,"오류")))</f>
        <v>0</v>
      </c>
      <c r="AH552" s="4">
        <f>IF(P552="A",IF(U552=0,0,IF(U552=4,0,IF(U552=5,VLOOKUP(V552,[1]교육_어학_경력backdata!$B$27:$C$29,2,1),IF(U552=6,VLOOKUP(V552,[1]교육_어학_경력backdata!$B$31:$C$34,2,1))))),IF(P552="B",IF(U552=0,0,IF(U552=4,0,IF(U552=5,VLOOKUP(V552,[1]교육_어학_경력backdata!$G$27:$H$31,2,1),IF(U552=6,VLOOKUP(V552,[1]교육_어학_경력backdata!$G$33:$H$34,2,1))))),IF(CT552="C",0,"오류")))</f>
        <v>0</v>
      </c>
      <c r="AI552" s="4">
        <f>IF(P552="A",VLOOKUP(W552,[1]교육_어학_경력backdata!$B$36:$C$42,2,1),IF(P552="B",VLOOKUP(W552,[1]교육_어학_경력backdata!$G$36:$H$42,2,1),IF(P552="C",0,"오류")))</f>
        <v>0</v>
      </c>
      <c r="AJ552" s="4">
        <f>SUM(AD552:AI552)</f>
        <v>16</v>
      </c>
      <c r="AK552" s="4">
        <f>_xlfn.MAXIFS(AJ:AJ,B:B,B552)</f>
        <v>16</v>
      </c>
      <c r="AL552" s="4"/>
      <c r="AM552" s="21"/>
      <c r="AN552" s="4"/>
      <c r="AO552" s="4"/>
    </row>
    <row r="553" spans="1:41" x14ac:dyDescent="0.4">
      <c r="A553" s="6">
        <f>IF(B552=B553,A552,A552+1)</f>
        <v>509</v>
      </c>
      <c r="B553" s="6" t="s">
        <v>3655</v>
      </c>
      <c r="C553" s="6" t="s">
        <v>3654</v>
      </c>
      <c r="D553" s="6" t="s">
        <v>3044</v>
      </c>
      <c r="E553" s="6" t="s">
        <v>3043</v>
      </c>
      <c r="F553" s="4">
        <f>IF(B553=B552,F552+1,1)</f>
        <v>2</v>
      </c>
      <c r="G553" s="4" t="s">
        <v>6380</v>
      </c>
      <c r="H553" s="4" t="s">
        <v>6583</v>
      </c>
      <c r="I553" s="4" t="s">
        <v>6582</v>
      </c>
      <c r="J553" s="4" t="s">
        <v>6996</v>
      </c>
      <c r="K553" s="4" t="s">
        <v>6580</v>
      </c>
      <c r="L553" s="4" t="s">
        <v>6995</v>
      </c>
      <c r="M553" s="4" t="s">
        <v>6994</v>
      </c>
      <c r="P553" s="4" t="s">
        <v>2434</v>
      </c>
      <c r="Q553" s="4">
        <f>IF(H553="TOEIC",VALUE(L553),0)</f>
        <v>0</v>
      </c>
      <c r="R553" s="4">
        <f>IF(H553="NEW TEPS",VALUE(L553),0)</f>
        <v>0</v>
      </c>
      <c r="S553" s="4">
        <f>IF(H553="TOEFL(ibt)",VALUE(L553),0)</f>
        <v>0</v>
      </c>
      <c r="T553" s="4">
        <f>IF(H553="JPT",VALUE(L553),0)</f>
        <v>0</v>
      </c>
      <c r="U553" s="4">
        <f>IF(H553="HSK",VALUE(K553),0)</f>
        <v>5</v>
      </c>
      <c r="V553" s="4">
        <f>IF(H553="HSK",VALUE(L553),0)</f>
        <v>189</v>
      </c>
      <c r="W553" s="4">
        <f>IF(H553="G-TELP Level2",VALUE(L553),0)</f>
        <v>0</v>
      </c>
      <c r="X553" s="4">
        <f>IF(P553="A",IF(Q553&gt;849,1,IF(R553&gt;335,1,IF(S553&gt;97,1,IF(T553&gt;849,1,IF(W553&gt;82,1,IF(U553=6,1,IF(U553=5,IF(V553&gt;254,1,0),0))))))),IF(P553="B",IF(Q553&gt;699,1,IF(R553&gt;263,1,IF(S553&gt;78,1,IF(T553&gt;699,1,IF(W553&gt;63,1,IF(U553=6,1,IF(U553=5,IF(V553&gt;179,1,0),0))))))),IF(P553="C",IF(Q553&gt;599,1,IF(R553&gt;226,1,IF(S553&gt;67,1,IF(T553&gt;599,1,IF(W553&gt;49,1,IF(U553=6,1,IF(U553=5,1,IF(U553=4,IF(V553&gt;209,1,0),0)))))))),IF(P553="D",IF(Q553&gt;649,1,IF(R553&gt;244,1,IF(S553&gt;73,1,IF(T553&gt;649,1,IF(W553&gt;56,1,IF(U553=6,1,IF(U553=5,1,IF(U553=4,IF(V553&gt;254,1,0),0)))))))),0))))</f>
        <v>0</v>
      </c>
      <c r="Y553" s="4">
        <f>SUMIF(B:B,B553,X:X)</f>
        <v>1</v>
      </c>
      <c r="Z553" s="4" t="str">
        <f>IF(Y553&gt;0,"어학 충족","자격미달")</f>
        <v>어학 충족</v>
      </c>
      <c r="AA553" s="4"/>
      <c r="AB553" s="4" t="str">
        <f>IF(P553="A",IF(Q553&gt;849,"TOEIC 충족",IF(R553&gt;335,"New-TEPS 충족",IF(S553&gt;97,"TOEFL 충족",IF(T553&gt;849,"JPT 충족",IF(W553&gt;82,"G-TELP 충족",IF(U553=6,"HSK점수 충족",IF(U553=5,IF(V553&gt;254,"HSK점수 충족","자격미달"),"자격미달"))))))),IF(P553="B",IF(Q553&gt;699,"TOEIC 충족",IF(R553&gt;263,"New-TEPS 충족",IF(S553&gt;78,"TOEFL 충족",IF(T553&gt;699,"JPT 충족",IF(W553&gt;63,"G-TELP 충족",IF(U553=6,"HSK점수 충족",IF(U553=5,IF(V553&gt;179,"HSK점수 충족","자격미달"),"자격미달"))))))),IF(P553="C",IF(Q553&gt;599,"TOEIC 충족",IF(R553&gt;226,"New-TEPS 충족",IF(S553&gt;67,"TOEFL 충족",IF(T553&gt;599,"JPT 충족",IF(W553&gt;49,"G-TELP 충족",IF(U553=6,"HSK점수 충족",IF(U553=5,"HSK점수 충족",IF(U553=4,IF(V553&gt;209,"HSK점수 충족","자격미달"),"자격미달")))))))),IF(P553="D",IF(Q553&gt;649,"TOEIC 충족",IF(R553&gt;244,"New-TEPS 충족",IF(S553&gt;73,"TOEFL 충족",IF(T553&gt;649,"JPT 충족",IF(W553&gt;56,"G-TELP 충족",IF(U1494=6,"HSK점수 충족",IF(U1494=5,"HSK점수 충족",IF(U1494=4,IF(V1494&gt;254,"HSK점수 충족","자격미달"),"자격미달")))))))),0))))</f>
        <v>자격미달</v>
      </c>
      <c r="AC553" s="21"/>
      <c r="AD553" s="4">
        <f>IF(P553="A",VLOOKUP(Q553,[1]교육_어학_경력backdata!$B$3:$C$9,2,1),IF(P553="B",VLOOKUP(Q553,[1]교육_어학_경력backdata!$G$3:$H$9,2,1),IF(P553="C",0,"오류")))</f>
        <v>0</v>
      </c>
      <c r="AE553" s="4">
        <f>IF(P553="A",VLOOKUP(R553,[1]교육_어학_경력backdata!$B$11:$C$17,2,1),IF(P553="B",VLOOKUP(R553,[1]교육_어학_경력backdata!$G$11:$H$17,2,1),IF(P553="C",0,"오류")))</f>
        <v>0</v>
      </c>
      <c r="AF553" s="4">
        <f>IF(P553="A",VLOOKUP(S553,[1]교육_어학_경력backdata!$B$19:$C$25,2,1),IF(P553="B",VLOOKUP(S553,[1]교육_어학_경력backdata!$G$19:$H$25,2,1),IF(P553="C",0,"오류")))</f>
        <v>0</v>
      </c>
      <c r="AG553" s="4">
        <f>IF(P553="A",VLOOKUP(T553,[1]교육_어학_경력backdata!$B$3:$C$9,2,1),IF(P553="B",VLOOKUP(T553,[1]교육_어학_경력backdata!$G$3:$H$9,2,1),IF(P553="C",0,"오류")))</f>
        <v>0</v>
      </c>
      <c r="AH553" s="4">
        <f>IF(P553="A",IF(U553=0,0,IF(U553=4,0,IF(U553=5,VLOOKUP(V553,[1]교육_어학_경력backdata!$B$27:$C$29,2,1),IF(U553=6,VLOOKUP(V553,[1]교육_어학_경력backdata!$B$31:$C$34,2,1))))),IF(P553="B",IF(U553=0,0,IF(U553=4,0,IF(U553=5,VLOOKUP(V553,[1]교육_어학_경력backdata!$G$27:$H$31,2,1),IF(U553=6,VLOOKUP(V553,[1]교육_어학_경력backdata!$G$33:$H$34,2,1))))),IF(CT553="C",0,"오류")))</f>
        <v>0</v>
      </c>
      <c r="AI553" s="4">
        <f>IF(P553="A",VLOOKUP(W553,[1]교육_어학_경력backdata!$B$36:$C$42,2,1),IF(P553="B",VLOOKUP(W553,[1]교육_어학_경력backdata!$G$36:$H$42,2,1),IF(P553="C",0,"오류")))</f>
        <v>0</v>
      </c>
      <c r="AJ553" s="4">
        <f>SUM(AD553:AI553)</f>
        <v>0</v>
      </c>
      <c r="AK553" s="4">
        <f>_xlfn.MAXIFS(AJ:AJ,B:B,B553)</f>
        <v>16</v>
      </c>
      <c r="AL553" s="4"/>
      <c r="AM553" s="21"/>
      <c r="AN553" s="4"/>
      <c r="AO553" s="4"/>
    </row>
    <row r="554" spans="1:41" x14ac:dyDescent="0.4">
      <c r="A554" s="3">
        <f>IF(B553=B554,A553,A553+1)</f>
        <v>510</v>
      </c>
      <c r="B554" s="3" t="s">
        <v>3651</v>
      </c>
      <c r="C554" s="3" t="s">
        <v>3650</v>
      </c>
      <c r="D554" s="3" t="s">
        <v>3044</v>
      </c>
      <c r="E554" s="3" t="s">
        <v>3043</v>
      </c>
      <c r="F554" s="3">
        <f>IF(B554=B553,F553+1,1)</f>
        <v>1</v>
      </c>
      <c r="G554" s="3" t="s">
        <v>6380</v>
      </c>
      <c r="H554" s="3" t="s">
        <v>6379</v>
      </c>
      <c r="I554" s="3" t="s">
        <v>6378</v>
      </c>
      <c r="J554" s="3" t="s">
        <v>6466</v>
      </c>
      <c r="K554" s="3"/>
      <c r="L554" s="3" t="s">
        <v>6869</v>
      </c>
      <c r="M554" s="3" t="s">
        <v>6993</v>
      </c>
      <c r="P554" s="3" t="s">
        <v>2434</v>
      </c>
      <c r="Q554" s="3">
        <f>IF(H554="TOEIC",VALUE(L554),0)</f>
        <v>990</v>
      </c>
      <c r="R554" s="3">
        <f>IF(H554="NEW TEPS",VALUE(L554),0)</f>
        <v>0</v>
      </c>
      <c r="S554" s="3">
        <f>IF(H554="TOEFL(ibt)",VALUE(L554),0)</f>
        <v>0</v>
      </c>
      <c r="T554" s="3">
        <f>IF(H554="JPT",VALUE(L554),0)</f>
        <v>0</v>
      </c>
      <c r="U554" s="3">
        <f>IF(H554="HSK",VALUE(K554),0)</f>
        <v>0</v>
      </c>
      <c r="V554" s="3">
        <f>IF(H554="HSK",VALUE(L554),0)</f>
        <v>0</v>
      </c>
      <c r="W554" s="3">
        <f>IF(H554="G-TELP Level2",VALUE(L554),0)</f>
        <v>0</v>
      </c>
      <c r="X554" s="3">
        <f>IF(P554="A",IF(Q554&gt;849,1,IF(R554&gt;335,1,IF(S554&gt;97,1,IF(T554&gt;849,1,IF(W554&gt;82,1,IF(U554=6,1,IF(U554=5,IF(V554&gt;254,1,0),0))))))),IF(P554="B",IF(Q554&gt;699,1,IF(R554&gt;263,1,IF(S554&gt;78,1,IF(T554&gt;699,1,IF(W554&gt;63,1,IF(U554=6,1,IF(U554=5,IF(V554&gt;179,1,0),0))))))),IF(P554="C",IF(Q554&gt;599,1,IF(R554&gt;226,1,IF(S554&gt;67,1,IF(T554&gt;599,1,IF(W554&gt;49,1,IF(U554=6,1,IF(U554=5,1,IF(U554=4,IF(V554&gt;209,1,0),0)))))))),IF(P554="D",IF(Q554&gt;649,1,IF(R554&gt;244,1,IF(S554&gt;73,1,IF(T554&gt;649,1,IF(W554&gt;56,1,IF(U554=6,1,IF(U554=5,1,IF(U554=4,IF(V554&gt;254,1,0),0)))))))),0))))</f>
        <v>1</v>
      </c>
      <c r="Y554" s="3">
        <f>SUMIF(B:B,B554,X:X)</f>
        <v>1</v>
      </c>
      <c r="Z554" s="3" t="str">
        <f>IF(Y554&gt;0,"어학 충족","자격미달")</f>
        <v>어학 충족</v>
      </c>
      <c r="AA554" s="3"/>
      <c r="AB554" s="3" t="str">
        <f>IF(P554="A",IF(Q554&gt;849,"TOEIC 충족",IF(R554&gt;335,"New-TEPS 충족",IF(S554&gt;97,"TOEFL 충족",IF(T554&gt;849,"JPT 충족",IF(W554&gt;82,"G-TELP 충족",IF(U554=6,"HSK점수 충족",IF(U554=5,IF(V554&gt;254,"HSK점수 충족","자격미달"),"자격미달"))))))),IF(P554="B",IF(Q554&gt;699,"TOEIC 충족",IF(R554&gt;263,"New-TEPS 충족",IF(S554&gt;78,"TOEFL 충족",IF(T554&gt;699,"JPT 충족",IF(W554&gt;63,"G-TELP 충족",IF(U554=6,"HSK점수 충족",IF(U554=5,IF(V554&gt;179,"HSK점수 충족","자격미달"),"자격미달"))))))),IF(P554="C",IF(Q554&gt;599,"TOEIC 충족",IF(R554&gt;226,"New-TEPS 충족",IF(S554&gt;67,"TOEFL 충족",IF(T554&gt;599,"JPT 충족",IF(W554&gt;49,"G-TELP 충족",IF(U554=6,"HSK점수 충족",IF(U554=5,"HSK점수 충족",IF(U554=4,IF(V554&gt;209,"HSK점수 충족","자격미달"),"자격미달")))))))),IF(P554="D",IF(Q554&gt;649,"TOEIC 충족",IF(R554&gt;244,"New-TEPS 충족",IF(S554&gt;73,"TOEFL 충족",IF(T554&gt;649,"JPT 충족",IF(W554&gt;56,"G-TELP 충족",IF(U1495=6,"HSK점수 충족",IF(U1495=5,"HSK점수 충족",IF(U1495=4,IF(V1495&gt;254,"HSK점수 충족","자격미달"),"자격미달")))))))),0))))</f>
        <v>TOEIC 충족</v>
      </c>
      <c r="AC554" s="21"/>
      <c r="AD554" s="3">
        <f>IF(P554="A",VLOOKUP(Q554,[1]교육_어학_경력backdata!$B$3:$C$9,2,1),IF(P554="B",VLOOKUP(Q554,[1]교육_어학_경력backdata!$G$3:$H$9,2,1),IF(P554="C",0,"오류")))</f>
        <v>20</v>
      </c>
      <c r="AE554" s="3">
        <f>IF(P554="A",VLOOKUP(R554,[1]교육_어학_경력backdata!$B$11:$C$17,2,1),IF(P554="B",VLOOKUP(R554,[1]교육_어학_경력backdata!$G$11:$H$17,2,1),IF(P554="C",0,"오류")))</f>
        <v>0</v>
      </c>
      <c r="AF554" s="3">
        <f>IF(P554="A",VLOOKUP(S554,[1]교육_어학_경력backdata!$B$19:$C$25,2,1),IF(P554="B",VLOOKUP(S554,[1]교육_어학_경력backdata!$G$19:$H$25,2,1),IF(P554="C",0,"오류")))</f>
        <v>0</v>
      </c>
      <c r="AG554" s="3">
        <f>IF(P554="A",VLOOKUP(T554,[1]교육_어학_경력backdata!$B$3:$C$9,2,1),IF(P554="B",VLOOKUP(T554,[1]교육_어학_경력backdata!$G$3:$H$9,2,1),IF(P554="C",0,"오류")))</f>
        <v>0</v>
      </c>
      <c r="AH554" s="3">
        <f>IF(P554="A",IF(U554=0,0,IF(U554=4,0,IF(U554=5,VLOOKUP(V554,[1]교육_어학_경력backdata!$B$27:$C$29,2,1),IF(U554=6,VLOOKUP(V554,[1]교육_어학_경력backdata!$B$31:$C$34,2,1))))),IF(P554="B",IF(U554=0,0,IF(U554=4,0,IF(U554=5,VLOOKUP(V554,[1]교육_어학_경력backdata!$G$27:$H$31,2,1),IF(U554=6,VLOOKUP(V554,[1]교육_어학_경력backdata!$G$33:$H$34,2,1))))),IF(CT554="C",0,"오류")))</f>
        <v>0</v>
      </c>
      <c r="AI554" s="3">
        <f>IF(P554="A",VLOOKUP(W554,[1]교육_어학_경력backdata!$B$36:$C$42,2,1),IF(P554="B",VLOOKUP(W554,[1]교육_어학_경력backdata!$G$36:$H$42,2,1),IF(P554="C",0,"오류")))</f>
        <v>0</v>
      </c>
      <c r="AJ554" s="3">
        <f>SUM(AD554:AI554)</f>
        <v>20</v>
      </c>
      <c r="AK554" s="3">
        <f>_xlfn.MAXIFS(AJ:AJ,B:B,B554)</f>
        <v>20</v>
      </c>
      <c r="AL554" s="3"/>
      <c r="AM554" s="21"/>
      <c r="AN554" s="3"/>
      <c r="AO554" s="3"/>
    </row>
    <row r="555" spans="1:41" x14ac:dyDescent="0.4">
      <c r="A555" s="4">
        <f>IF(B554=B555,A554,A554+1)</f>
        <v>511</v>
      </c>
      <c r="B555" s="4" t="s">
        <v>3648</v>
      </c>
      <c r="C555" s="4" t="s">
        <v>3647</v>
      </c>
      <c r="D555" s="4" t="s">
        <v>3044</v>
      </c>
      <c r="E555" s="4" t="s">
        <v>3043</v>
      </c>
      <c r="F555" s="4">
        <f>IF(B555=B554,F554+1,1)</f>
        <v>1</v>
      </c>
      <c r="G555" s="4" t="s">
        <v>6384</v>
      </c>
      <c r="H555" s="4" t="s">
        <v>6379</v>
      </c>
      <c r="I555" s="4" t="s">
        <v>6378</v>
      </c>
      <c r="J555" s="4" t="s">
        <v>6483</v>
      </c>
      <c r="K555" s="4"/>
      <c r="L555" s="4" t="s">
        <v>6623</v>
      </c>
      <c r="M555" s="4" t="s">
        <v>6992</v>
      </c>
      <c r="P555" s="4" t="s">
        <v>2434</v>
      </c>
      <c r="Q555" s="4">
        <f>IF(H555="TOEIC",VALUE(L555),0)</f>
        <v>860</v>
      </c>
      <c r="R555" s="4">
        <f>IF(H555="NEW TEPS",VALUE(L555),0)</f>
        <v>0</v>
      </c>
      <c r="S555" s="4">
        <f>IF(H555="TOEFL(ibt)",VALUE(L555),0)</f>
        <v>0</v>
      </c>
      <c r="T555" s="4">
        <f>IF(H555="JPT",VALUE(L555),0)</f>
        <v>0</v>
      </c>
      <c r="U555" s="4">
        <f>IF(H555="HSK",VALUE(K555),0)</f>
        <v>0</v>
      </c>
      <c r="V555" s="4">
        <f>IF(H555="HSK",VALUE(L555),0)</f>
        <v>0</v>
      </c>
      <c r="W555" s="4">
        <f>IF(H555="G-TELP Level2",VALUE(L555),0)</f>
        <v>0</v>
      </c>
      <c r="X555" s="4">
        <f>IF(P555="A",IF(Q555&gt;849,1,IF(R555&gt;335,1,IF(S555&gt;97,1,IF(T555&gt;849,1,IF(W555&gt;82,1,IF(U555=6,1,IF(U555=5,IF(V555&gt;254,1,0),0))))))),IF(P555="B",IF(Q555&gt;699,1,IF(R555&gt;263,1,IF(S555&gt;78,1,IF(T555&gt;699,1,IF(W555&gt;63,1,IF(U555=6,1,IF(U555=5,IF(V555&gt;179,1,0),0))))))),IF(P555="C",IF(Q555&gt;599,1,IF(R555&gt;226,1,IF(S555&gt;67,1,IF(T555&gt;599,1,IF(W555&gt;49,1,IF(U555=6,1,IF(U555=5,1,IF(U555=4,IF(V555&gt;209,1,0),0)))))))),IF(P555="D",IF(Q555&gt;649,1,IF(R555&gt;244,1,IF(S555&gt;73,1,IF(T555&gt;649,1,IF(W555&gt;56,1,IF(U555=6,1,IF(U555=5,1,IF(U555=4,IF(V555&gt;254,1,0),0)))))))),0))))</f>
        <v>1</v>
      </c>
      <c r="Y555" s="4">
        <f>SUMIF(B:B,B555,X:X)</f>
        <v>1</v>
      </c>
      <c r="Z555" s="4" t="str">
        <f>IF(Y555&gt;0,"어학 충족","자격미달")</f>
        <v>어학 충족</v>
      </c>
      <c r="AA555" s="4"/>
      <c r="AB555" s="4" t="str">
        <f>IF(P555="A",IF(Q555&gt;849,"TOEIC 충족",IF(R555&gt;335,"New-TEPS 충족",IF(S555&gt;97,"TOEFL 충족",IF(T555&gt;849,"JPT 충족",IF(W555&gt;82,"G-TELP 충족",IF(U555=6,"HSK점수 충족",IF(U555=5,IF(V555&gt;254,"HSK점수 충족","자격미달"),"자격미달"))))))),IF(P555="B",IF(Q555&gt;699,"TOEIC 충족",IF(R555&gt;263,"New-TEPS 충족",IF(S555&gt;78,"TOEFL 충족",IF(T555&gt;699,"JPT 충족",IF(W555&gt;63,"G-TELP 충족",IF(U555=6,"HSK점수 충족",IF(U555=5,IF(V555&gt;179,"HSK점수 충족","자격미달"),"자격미달"))))))),IF(P555="C",IF(Q555&gt;599,"TOEIC 충족",IF(R555&gt;226,"New-TEPS 충족",IF(S555&gt;67,"TOEFL 충족",IF(T555&gt;599,"JPT 충족",IF(W555&gt;49,"G-TELP 충족",IF(U555=6,"HSK점수 충족",IF(U555=5,"HSK점수 충족",IF(U555=4,IF(V555&gt;209,"HSK점수 충족","자격미달"),"자격미달")))))))),IF(P555="D",IF(Q555&gt;649,"TOEIC 충족",IF(R555&gt;244,"New-TEPS 충족",IF(S555&gt;73,"TOEFL 충족",IF(T555&gt;649,"JPT 충족",IF(W555&gt;56,"G-TELP 충족",IF(U1496=6,"HSK점수 충족",IF(U1496=5,"HSK점수 충족",IF(U1496=4,IF(V1496&gt;254,"HSK점수 충족","자격미달"),"자격미달")))))))),0))))</f>
        <v>TOEIC 충족</v>
      </c>
      <c r="AC555" s="21"/>
      <c r="AD555" s="4">
        <f>IF(P555="A",VLOOKUP(Q555,[1]교육_어학_경력backdata!$B$3:$C$9,2,1),IF(P555="B",VLOOKUP(Q555,[1]교육_어학_경력backdata!$G$3:$H$9,2,1),IF(P555="C",0,"오류")))</f>
        <v>12</v>
      </c>
      <c r="AE555" s="4">
        <f>IF(P555="A",VLOOKUP(R555,[1]교육_어학_경력backdata!$B$11:$C$17,2,1),IF(P555="B",VLOOKUP(R555,[1]교육_어학_경력backdata!$G$11:$H$17,2,1),IF(P555="C",0,"오류")))</f>
        <v>0</v>
      </c>
      <c r="AF555" s="4">
        <f>IF(P555="A",VLOOKUP(S555,[1]교육_어학_경력backdata!$B$19:$C$25,2,1),IF(P555="B",VLOOKUP(S555,[1]교육_어학_경력backdata!$G$19:$H$25,2,1),IF(P555="C",0,"오류")))</f>
        <v>0</v>
      </c>
      <c r="AG555" s="4">
        <f>IF(P555="A",VLOOKUP(T555,[1]교육_어학_경력backdata!$B$3:$C$9,2,1),IF(P555="B",VLOOKUP(T555,[1]교육_어학_경력backdata!$G$3:$H$9,2,1),IF(P555="C",0,"오류")))</f>
        <v>0</v>
      </c>
      <c r="AH555" s="4">
        <f>IF(P555="A",IF(U555=0,0,IF(U555=4,0,IF(U555=5,VLOOKUP(V555,[1]교육_어학_경력backdata!$B$27:$C$29,2,1),IF(U555=6,VLOOKUP(V555,[1]교육_어학_경력backdata!$B$31:$C$34,2,1))))),IF(P555="B",IF(U555=0,0,IF(U555=4,0,IF(U555=5,VLOOKUP(V555,[1]교육_어학_경력backdata!$G$27:$H$31,2,1),IF(U555=6,VLOOKUP(V555,[1]교육_어학_경력backdata!$G$33:$H$34,2,1))))),IF(CT555="C",0,"오류")))</f>
        <v>0</v>
      </c>
      <c r="AI555" s="4">
        <f>IF(P555="A",VLOOKUP(W555,[1]교육_어학_경력backdata!$B$36:$C$42,2,1),IF(P555="B",VLOOKUP(W555,[1]교육_어학_경력backdata!$G$36:$H$42,2,1),IF(P555="C",0,"오류")))</f>
        <v>0</v>
      </c>
      <c r="AJ555" s="4">
        <f>SUM(AD555:AI555)</f>
        <v>12</v>
      </c>
      <c r="AK555" s="4">
        <f>_xlfn.MAXIFS(AJ:AJ,B:B,B555)</f>
        <v>12</v>
      </c>
      <c r="AL555" s="4"/>
      <c r="AM555" s="21"/>
      <c r="AN555" s="4"/>
      <c r="AO555" s="4"/>
    </row>
    <row r="556" spans="1:41" x14ac:dyDescent="0.4">
      <c r="A556" s="3">
        <f>IF(B555=B556,A555,A555+1)</f>
        <v>512</v>
      </c>
      <c r="B556" s="3" t="s">
        <v>3644</v>
      </c>
      <c r="C556" s="3" t="s">
        <v>3643</v>
      </c>
      <c r="D556" s="3" t="s">
        <v>3044</v>
      </c>
      <c r="E556" s="3" t="s">
        <v>3043</v>
      </c>
      <c r="F556" s="3">
        <f>IF(B556=B555,F555+1,1)</f>
        <v>1</v>
      </c>
      <c r="G556" s="3" t="s">
        <v>6380</v>
      </c>
      <c r="H556" s="3" t="s">
        <v>6379</v>
      </c>
      <c r="I556" s="3" t="s">
        <v>6378</v>
      </c>
      <c r="J556" s="3" t="s">
        <v>6535</v>
      </c>
      <c r="K556" s="3"/>
      <c r="L556" s="3" t="s">
        <v>6569</v>
      </c>
      <c r="M556" s="3" t="s">
        <v>6991</v>
      </c>
      <c r="P556" s="3" t="s">
        <v>2434</v>
      </c>
      <c r="Q556" s="3">
        <f>IF(H556="TOEIC",VALUE(L556),0)</f>
        <v>910</v>
      </c>
      <c r="R556" s="3">
        <f>IF(H556="NEW TEPS",VALUE(L556),0)</f>
        <v>0</v>
      </c>
      <c r="S556" s="3">
        <f>IF(H556="TOEFL(ibt)",VALUE(L556),0)</f>
        <v>0</v>
      </c>
      <c r="T556" s="3">
        <f>IF(H556="JPT",VALUE(L556),0)</f>
        <v>0</v>
      </c>
      <c r="U556" s="3">
        <f>IF(H556="HSK",VALUE(K556),0)</f>
        <v>0</v>
      </c>
      <c r="V556" s="3">
        <f>IF(H556="HSK",VALUE(L556),0)</f>
        <v>0</v>
      </c>
      <c r="W556" s="3">
        <f>IF(H556="G-TELP Level2",VALUE(L556),0)</f>
        <v>0</v>
      </c>
      <c r="X556" s="3">
        <f>IF(P556="A",IF(Q556&gt;849,1,IF(R556&gt;335,1,IF(S556&gt;97,1,IF(T556&gt;849,1,IF(W556&gt;82,1,IF(U556=6,1,IF(U556=5,IF(V556&gt;254,1,0),0))))))),IF(P556="B",IF(Q556&gt;699,1,IF(R556&gt;263,1,IF(S556&gt;78,1,IF(T556&gt;699,1,IF(W556&gt;63,1,IF(U556=6,1,IF(U556=5,IF(V556&gt;179,1,0),0))))))),IF(P556="C",IF(Q556&gt;599,1,IF(R556&gt;226,1,IF(S556&gt;67,1,IF(T556&gt;599,1,IF(W556&gt;49,1,IF(U556=6,1,IF(U556=5,1,IF(U556=4,IF(V556&gt;209,1,0),0)))))))),IF(P556="D",IF(Q556&gt;649,1,IF(R556&gt;244,1,IF(S556&gt;73,1,IF(T556&gt;649,1,IF(W556&gt;56,1,IF(U556=6,1,IF(U556=5,1,IF(U556=4,IF(V556&gt;254,1,0),0)))))))),0))))</f>
        <v>1</v>
      </c>
      <c r="Y556" s="3">
        <f>SUMIF(B:B,B556,X:X)</f>
        <v>1</v>
      </c>
      <c r="Z556" s="3" t="str">
        <f>IF(Y556&gt;0,"어학 충족","자격미달")</f>
        <v>어학 충족</v>
      </c>
      <c r="AA556" s="3"/>
      <c r="AB556" s="3" t="str">
        <f>IF(P556="A",IF(Q556&gt;849,"TOEIC 충족",IF(R556&gt;335,"New-TEPS 충족",IF(S556&gt;97,"TOEFL 충족",IF(T556&gt;849,"JPT 충족",IF(W556&gt;82,"G-TELP 충족",IF(U556=6,"HSK점수 충족",IF(U556=5,IF(V556&gt;254,"HSK점수 충족","자격미달"),"자격미달"))))))),IF(P556="B",IF(Q556&gt;699,"TOEIC 충족",IF(R556&gt;263,"New-TEPS 충족",IF(S556&gt;78,"TOEFL 충족",IF(T556&gt;699,"JPT 충족",IF(W556&gt;63,"G-TELP 충족",IF(U556=6,"HSK점수 충족",IF(U556=5,IF(V556&gt;179,"HSK점수 충족","자격미달"),"자격미달"))))))),IF(P556="C",IF(Q556&gt;599,"TOEIC 충족",IF(R556&gt;226,"New-TEPS 충족",IF(S556&gt;67,"TOEFL 충족",IF(T556&gt;599,"JPT 충족",IF(W556&gt;49,"G-TELP 충족",IF(U556=6,"HSK점수 충족",IF(U556=5,"HSK점수 충족",IF(U556=4,IF(V556&gt;209,"HSK점수 충족","자격미달"),"자격미달")))))))),IF(P556="D",IF(Q556&gt;649,"TOEIC 충족",IF(R556&gt;244,"New-TEPS 충족",IF(S556&gt;73,"TOEFL 충족",IF(T556&gt;649,"JPT 충족",IF(W556&gt;56,"G-TELP 충족",IF(U1497=6,"HSK점수 충족",IF(U1497=5,"HSK점수 충족",IF(U1497=4,IF(V1497&gt;254,"HSK점수 충족","자격미달"),"자격미달")))))))),0))))</f>
        <v>TOEIC 충족</v>
      </c>
      <c r="AC556" s="21"/>
      <c r="AD556" s="3">
        <f>IF(P556="A",VLOOKUP(Q556,[1]교육_어학_경력backdata!$B$3:$C$9,2,1),IF(P556="B",VLOOKUP(Q556,[1]교육_어학_경력backdata!$G$3:$H$9,2,1),IF(P556="C",0,"오류")))</f>
        <v>16</v>
      </c>
      <c r="AE556" s="3">
        <f>IF(P556="A",VLOOKUP(R556,[1]교육_어학_경력backdata!$B$11:$C$17,2,1),IF(P556="B",VLOOKUP(R556,[1]교육_어학_경력backdata!$G$11:$H$17,2,1),IF(P556="C",0,"오류")))</f>
        <v>0</v>
      </c>
      <c r="AF556" s="3">
        <f>IF(P556="A",VLOOKUP(S556,[1]교육_어학_경력backdata!$B$19:$C$25,2,1),IF(P556="B",VLOOKUP(S556,[1]교육_어학_경력backdata!$G$19:$H$25,2,1),IF(P556="C",0,"오류")))</f>
        <v>0</v>
      </c>
      <c r="AG556" s="3">
        <f>IF(P556="A",VLOOKUP(T556,[1]교육_어학_경력backdata!$B$3:$C$9,2,1),IF(P556="B",VLOOKUP(T556,[1]교육_어학_경력backdata!$G$3:$H$9,2,1),IF(P556="C",0,"오류")))</f>
        <v>0</v>
      </c>
      <c r="AH556" s="3">
        <f>IF(P556="A",IF(U556=0,0,IF(U556=4,0,IF(U556=5,VLOOKUP(V556,[1]교육_어학_경력backdata!$B$27:$C$29,2,1),IF(U556=6,VLOOKUP(V556,[1]교육_어학_경력backdata!$B$31:$C$34,2,1))))),IF(P556="B",IF(U556=0,0,IF(U556=4,0,IF(U556=5,VLOOKUP(V556,[1]교육_어학_경력backdata!$G$27:$H$31,2,1),IF(U556=6,VLOOKUP(V556,[1]교육_어학_경력backdata!$G$33:$H$34,2,1))))),IF(CT556="C",0,"오류")))</f>
        <v>0</v>
      </c>
      <c r="AI556" s="3">
        <f>IF(P556="A",VLOOKUP(W556,[1]교육_어학_경력backdata!$B$36:$C$42,2,1),IF(P556="B",VLOOKUP(W556,[1]교육_어학_경력backdata!$G$36:$H$42,2,1),IF(P556="C",0,"오류")))</f>
        <v>0</v>
      </c>
      <c r="AJ556" s="3">
        <f>SUM(AD556:AI556)</f>
        <v>16</v>
      </c>
      <c r="AK556" s="3">
        <f>_xlfn.MAXIFS(AJ:AJ,B:B,B556)</f>
        <v>16</v>
      </c>
      <c r="AL556" s="3"/>
      <c r="AM556" s="21"/>
      <c r="AN556" s="3"/>
      <c r="AO556" s="3"/>
    </row>
    <row r="557" spans="1:41" x14ac:dyDescent="0.4">
      <c r="A557" s="4">
        <f>IF(B556=B557,A556,A556+1)</f>
        <v>513</v>
      </c>
      <c r="B557" s="4" t="s">
        <v>3640</v>
      </c>
      <c r="C557" s="4" t="s">
        <v>3639</v>
      </c>
      <c r="D557" s="4" t="s">
        <v>3044</v>
      </c>
      <c r="E557" s="4" t="s">
        <v>3043</v>
      </c>
      <c r="F557" s="4">
        <f>IF(B557=B556,F556+1,1)</f>
        <v>1</v>
      </c>
      <c r="G557" s="4" t="s">
        <v>6384</v>
      </c>
      <c r="H557" s="4" t="s">
        <v>6379</v>
      </c>
      <c r="I557" s="4" t="s">
        <v>6378</v>
      </c>
      <c r="J557" s="4" t="s">
        <v>6595</v>
      </c>
      <c r="K557" s="4"/>
      <c r="L557" s="4" t="s">
        <v>6430</v>
      </c>
      <c r="M557" s="4" t="s">
        <v>6990</v>
      </c>
      <c r="P557" s="4" t="s">
        <v>2434</v>
      </c>
      <c r="Q557" s="4">
        <f>IF(H557="TOEIC",VALUE(L557),0)</f>
        <v>850</v>
      </c>
      <c r="R557" s="4">
        <f>IF(H557="NEW TEPS",VALUE(L557),0)</f>
        <v>0</v>
      </c>
      <c r="S557" s="4">
        <f>IF(H557="TOEFL(ibt)",VALUE(L557),0)</f>
        <v>0</v>
      </c>
      <c r="T557" s="4">
        <f>IF(H557="JPT",VALUE(L557),0)</f>
        <v>0</v>
      </c>
      <c r="U557" s="4">
        <f>IF(H557="HSK",VALUE(K557),0)</f>
        <v>0</v>
      </c>
      <c r="V557" s="4">
        <f>IF(H557="HSK",VALUE(L557),0)</f>
        <v>0</v>
      </c>
      <c r="W557" s="4">
        <f>IF(H557="G-TELP Level2",VALUE(L557),0)</f>
        <v>0</v>
      </c>
      <c r="X557" s="4">
        <f>IF(P557="A",IF(Q557&gt;849,1,IF(R557&gt;335,1,IF(S557&gt;97,1,IF(T557&gt;849,1,IF(W557&gt;82,1,IF(U557=6,1,IF(U557=5,IF(V557&gt;254,1,0),0))))))),IF(P557="B",IF(Q557&gt;699,1,IF(R557&gt;263,1,IF(S557&gt;78,1,IF(T557&gt;699,1,IF(W557&gt;63,1,IF(U557=6,1,IF(U557=5,IF(V557&gt;179,1,0),0))))))),IF(P557="C",IF(Q557&gt;599,1,IF(R557&gt;226,1,IF(S557&gt;67,1,IF(T557&gt;599,1,IF(W557&gt;49,1,IF(U557=6,1,IF(U557=5,1,IF(U557=4,IF(V557&gt;209,1,0),0)))))))),IF(P557="D",IF(Q557&gt;649,1,IF(R557&gt;244,1,IF(S557&gt;73,1,IF(T557&gt;649,1,IF(W557&gt;56,1,IF(U557=6,1,IF(U557=5,1,IF(U557=4,IF(V557&gt;254,1,0),0)))))))),0))))</f>
        <v>1</v>
      </c>
      <c r="Y557" s="4">
        <f>SUMIF(B:B,B557,X:X)</f>
        <v>1</v>
      </c>
      <c r="Z557" s="4" t="str">
        <f>IF(Y557&gt;0,"어학 충족","자격미달")</f>
        <v>어학 충족</v>
      </c>
      <c r="AA557" s="4"/>
      <c r="AB557" s="4" t="str">
        <f>IF(P557="A",IF(Q557&gt;849,"TOEIC 충족",IF(R557&gt;335,"New-TEPS 충족",IF(S557&gt;97,"TOEFL 충족",IF(T557&gt;849,"JPT 충족",IF(W557&gt;82,"G-TELP 충족",IF(U557=6,"HSK점수 충족",IF(U557=5,IF(V557&gt;254,"HSK점수 충족","자격미달"),"자격미달"))))))),IF(P557="B",IF(Q557&gt;699,"TOEIC 충족",IF(R557&gt;263,"New-TEPS 충족",IF(S557&gt;78,"TOEFL 충족",IF(T557&gt;699,"JPT 충족",IF(W557&gt;63,"G-TELP 충족",IF(U557=6,"HSK점수 충족",IF(U557=5,IF(V557&gt;179,"HSK점수 충족","자격미달"),"자격미달"))))))),IF(P557="C",IF(Q557&gt;599,"TOEIC 충족",IF(R557&gt;226,"New-TEPS 충족",IF(S557&gt;67,"TOEFL 충족",IF(T557&gt;599,"JPT 충족",IF(W557&gt;49,"G-TELP 충족",IF(U557=6,"HSK점수 충족",IF(U557=5,"HSK점수 충족",IF(U557=4,IF(V557&gt;209,"HSK점수 충족","자격미달"),"자격미달")))))))),IF(P557="D",IF(Q557&gt;649,"TOEIC 충족",IF(R557&gt;244,"New-TEPS 충족",IF(S557&gt;73,"TOEFL 충족",IF(T557&gt;649,"JPT 충족",IF(W557&gt;56,"G-TELP 충족",IF(U1498=6,"HSK점수 충족",IF(U1498=5,"HSK점수 충족",IF(U1498=4,IF(V1498&gt;254,"HSK점수 충족","자격미달"),"자격미달")))))))),0))))</f>
        <v>TOEIC 충족</v>
      </c>
      <c r="AC557" s="21"/>
      <c r="AD557" s="4">
        <f>IF(P557="A",VLOOKUP(Q557,[1]교육_어학_경력backdata!$B$3:$C$9,2,1),IF(P557="B",VLOOKUP(Q557,[1]교육_어학_경력backdata!$G$3:$H$9,2,1),IF(P557="C",0,"오류")))</f>
        <v>12</v>
      </c>
      <c r="AE557" s="4">
        <f>IF(P557="A",VLOOKUP(R557,[1]교육_어학_경력backdata!$B$11:$C$17,2,1),IF(P557="B",VLOOKUP(R557,[1]교육_어학_경력backdata!$G$11:$H$17,2,1),IF(P557="C",0,"오류")))</f>
        <v>0</v>
      </c>
      <c r="AF557" s="4">
        <f>IF(P557="A",VLOOKUP(S557,[1]교육_어학_경력backdata!$B$19:$C$25,2,1),IF(P557="B",VLOOKUP(S557,[1]교육_어학_경력backdata!$G$19:$H$25,2,1),IF(P557="C",0,"오류")))</f>
        <v>0</v>
      </c>
      <c r="AG557" s="4">
        <f>IF(P557="A",VLOOKUP(T557,[1]교육_어학_경력backdata!$B$3:$C$9,2,1),IF(P557="B",VLOOKUP(T557,[1]교육_어학_경력backdata!$G$3:$H$9,2,1),IF(P557="C",0,"오류")))</f>
        <v>0</v>
      </c>
      <c r="AH557" s="4">
        <f>IF(P557="A",IF(U557=0,0,IF(U557=4,0,IF(U557=5,VLOOKUP(V557,[1]교육_어학_경력backdata!$B$27:$C$29,2,1),IF(U557=6,VLOOKUP(V557,[1]교육_어학_경력backdata!$B$31:$C$34,2,1))))),IF(P557="B",IF(U557=0,0,IF(U557=4,0,IF(U557=5,VLOOKUP(V557,[1]교육_어학_경력backdata!$G$27:$H$31,2,1),IF(U557=6,VLOOKUP(V557,[1]교육_어학_경력backdata!$G$33:$H$34,2,1))))),IF(CT557="C",0,"오류")))</f>
        <v>0</v>
      </c>
      <c r="AI557" s="4">
        <f>IF(P557="A",VLOOKUP(W557,[1]교육_어학_경력backdata!$B$36:$C$42,2,1),IF(P557="B",VLOOKUP(W557,[1]교육_어학_경력backdata!$G$36:$H$42,2,1),IF(P557="C",0,"오류")))</f>
        <v>0</v>
      </c>
      <c r="AJ557" s="4">
        <f>SUM(AD557:AI557)</f>
        <v>12</v>
      </c>
      <c r="AK557" s="4">
        <f>_xlfn.MAXIFS(AJ:AJ,B:B,B557)</f>
        <v>12</v>
      </c>
      <c r="AL557" s="4"/>
      <c r="AM557" s="21"/>
      <c r="AN557" s="4"/>
      <c r="AO557" s="4"/>
    </row>
    <row r="558" spans="1:41" x14ac:dyDescent="0.4">
      <c r="A558" s="3">
        <f>IF(B557=B558,A557,A557+1)</f>
        <v>514</v>
      </c>
      <c r="B558" s="3" t="s">
        <v>3633</v>
      </c>
      <c r="C558" s="3" t="s">
        <v>3632</v>
      </c>
      <c r="D558" s="3" t="s">
        <v>3044</v>
      </c>
      <c r="E558" s="3" t="s">
        <v>3043</v>
      </c>
      <c r="F558" s="3">
        <f>IF(B558=B557,F557+1,1)</f>
        <v>1</v>
      </c>
      <c r="G558" s="3" t="s">
        <v>6380</v>
      </c>
      <c r="H558" s="3" t="s">
        <v>6379</v>
      </c>
      <c r="I558" s="3" t="s">
        <v>6378</v>
      </c>
      <c r="J558" s="3" t="s">
        <v>6686</v>
      </c>
      <c r="K558" s="3"/>
      <c r="L558" s="3" t="s">
        <v>6485</v>
      </c>
      <c r="M558" s="3" t="s">
        <v>6989</v>
      </c>
      <c r="P558" s="3" t="s">
        <v>2434</v>
      </c>
      <c r="Q558" s="3">
        <f>IF(H558="TOEIC",VALUE(L558),0)</f>
        <v>800</v>
      </c>
      <c r="R558" s="3">
        <f>IF(H558="NEW TEPS",VALUE(L558),0)</f>
        <v>0</v>
      </c>
      <c r="S558" s="3">
        <f>IF(H558="TOEFL(ibt)",VALUE(L558),0)</f>
        <v>0</v>
      </c>
      <c r="T558" s="3">
        <f>IF(H558="JPT",VALUE(L558),0)</f>
        <v>0</v>
      </c>
      <c r="U558" s="3">
        <f>IF(H558="HSK",VALUE(K558),0)</f>
        <v>0</v>
      </c>
      <c r="V558" s="3">
        <f>IF(H558="HSK",VALUE(L558),0)</f>
        <v>0</v>
      </c>
      <c r="W558" s="3">
        <f>IF(H558="G-TELP Level2",VALUE(L558),0)</f>
        <v>0</v>
      </c>
      <c r="X558" s="3">
        <f>IF(P558="A",IF(Q558&gt;849,1,IF(R558&gt;335,1,IF(S558&gt;97,1,IF(T558&gt;849,1,IF(W558&gt;82,1,IF(U558=6,1,IF(U558=5,IF(V558&gt;254,1,0),0))))))),IF(P558="B",IF(Q558&gt;699,1,IF(R558&gt;263,1,IF(S558&gt;78,1,IF(T558&gt;699,1,IF(W558&gt;63,1,IF(U558=6,1,IF(U558=5,IF(V558&gt;179,1,0),0))))))),IF(P558="C",IF(Q558&gt;599,1,IF(R558&gt;226,1,IF(S558&gt;67,1,IF(T558&gt;599,1,IF(W558&gt;49,1,IF(U558=6,1,IF(U558=5,1,IF(U558=4,IF(V558&gt;209,1,0),0)))))))),IF(P558="D",IF(Q558&gt;649,1,IF(R558&gt;244,1,IF(S558&gt;73,1,IF(T558&gt;649,1,IF(W558&gt;56,1,IF(U558=6,1,IF(U558=5,1,IF(U558=4,IF(V558&gt;254,1,0),0)))))))),0))))</f>
        <v>0</v>
      </c>
      <c r="Y558" s="3">
        <f>SUMIF(B:B,B558,X:X)</f>
        <v>1</v>
      </c>
      <c r="Z558" s="3" t="str">
        <f>IF(Y558&gt;0,"어학 충족","자격미달")</f>
        <v>어학 충족</v>
      </c>
      <c r="AA558" s="3"/>
      <c r="AB558" s="3" t="str">
        <f>IF(P558="A",IF(Q558&gt;849,"TOEIC 충족",IF(R558&gt;335,"New-TEPS 충족",IF(S558&gt;97,"TOEFL 충족",IF(T558&gt;849,"JPT 충족",IF(W558&gt;82,"G-TELP 충족",IF(U558=6,"HSK점수 충족",IF(U558=5,IF(V558&gt;254,"HSK점수 충족","자격미달"),"자격미달"))))))),IF(P558="B",IF(Q558&gt;699,"TOEIC 충족",IF(R558&gt;263,"New-TEPS 충족",IF(S558&gt;78,"TOEFL 충족",IF(T558&gt;699,"JPT 충족",IF(W558&gt;63,"G-TELP 충족",IF(U558=6,"HSK점수 충족",IF(U558=5,IF(V558&gt;179,"HSK점수 충족","자격미달"),"자격미달"))))))),IF(P558="C",IF(Q558&gt;599,"TOEIC 충족",IF(R558&gt;226,"New-TEPS 충족",IF(S558&gt;67,"TOEFL 충족",IF(T558&gt;599,"JPT 충족",IF(W558&gt;49,"G-TELP 충족",IF(U558=6,"HSK점수 충족",IF(U558=5,"HSK점수 충족",IF(U558=4,IF(V558&gt;209,"HSK점수 충족","자격미달"),"자격미달")))))))),IF(P558="D",IF(Q558&gt;649,"TOEIC 충족",IF(R558&gt;244,"New-TEPS 충족",IF(S558&gt;73,"TOEFL 충족",IF(T558&gt;649,"JPT 충족",IF(W558&gt;56,"G-TELP 충족",IF(U1499=6,"HSK점수 충족",IF(U1499=5,"HSK점수 충족",IF(U1499=4,IF(V1499&gt;254,"HSK점수 충족","자격미달"),"자격미달")))))))),0))))</f>
        <v>자격미달</v>
      </c>
      <c r="AC558" s="21"/>
      <c r="AD558" s="3">
        <f>IF(P558="A",VLOOKUP(Q558,[1]교육_어학_경력backdata!$B$3:$C$9,2,1),IF(P558="B",VLOOKUP(Q558,[1]교육_어학_경력backdata!$G$3:$H$9,2,1),IF(P558="C",0,"오류")))</f>
        <v>0</v>
      </c>
      <c r="AE558" s="3">
        <f>IF(P558="A",VLOOKUP(R558,[1]교육_어학_경력backdata!$B$11:$C$17,2,1),IF(P558="B",VLOOKUP(R558,[1]교육_어학_경력backdata!$G$11:$H$17,2,1),IF(P558="C",0,"오류")))</f>
        <v>0</v>
      </c>
      <c r="AF558" s="3">
        <f>IF(P558="A",VLOOKUP(S558,[1]교육_어학_경력backdata!$B$19:$C$25,2,1),IF(P558="B",VLOOKUP(S558,[1]교육_어학_경력backdata!$G$19:$H$25,2,1),IF(P558="C",0,"오류")))</f>
        <v>0</v>
      </c>
      <c r="AG558" s="3">
        <f>IF(P558="A",VLOOKUP(T558,[1]교육_어학_경력backdata!$B$3:$C$9,2,1),IF(P558="B",VLOOKUP(T558,[1]교육_어학_경력backdata!$G$3:$H$9,2,1),IF(P558="C",0,"오류")))</f>
        <v>0</v>
      </c>
      <c r="AH558" s="3">
        <f>IF(P558="A",IF(U558=0,0,IF(U558=4,0,IF(U558=5,VLOOKUP(V558,[1]교육_어학_경력backdata!$B$27:$C$29,2,1),IF(U558=6,VLOOKUP(V558,[1]교육_어학_경력backdata!$B$31:$C$34,2,1))))),IF(P558="B",IF(U558=0,0,IF(U558=4,0,IF(U558=5,VLOOKUP(V558,[1]교육_어학_경력backdata!$G$27:$H$31,2,1),IF(U558=6,VLOOKUP(V558,[1]교육_어학_경력backdata!$G$33:$H$34,2,1))))),IF(CT558="C",0,"오류")))</f>
        <v>0</v>
      </c>
      <c r="AI558" s="3">
        <f>IF(P558="A",VLOOKUP(W558,[1]교육_어학_경력backdata!$B$36:$C$42,2,1),IF(P558="B",VLOOKUP(W558,[1]교육_어학_경력backdata!$G$36:$H$42,2,1),IF(P558="C",0,"오류")))</f>
        <v>0</v>
      </c>
      <c r="AJ558" s="3">
        <f>SUM(AD558:AI558)</f>
        <v>0</v>
      </c>
      <c r="AK558" s="3">
        <f>_xlfn.MAXIFS(AJ:AJ,B:B,B558)</f>
        <v>18</v>
      </c>
      <c r="AL558" s="3"/>
      <c r="AM558" s="21"/>
      <c r="AN558" s="3"/>
      <c r="AO558" s="3"/>
    </row>
    <row r="559" spans="1:41" x14ac:dyDescent="0.4">
      <c r="A559" s="7">
        <f>IF(B558=B559,A558,A558+1)</f>
        <v>514</v>
      </c>
      <c r="B559" s="7" t="s">
        <v>3633</v>
      </c>
      <c r="C559" s="7" t="s">
        <v>3632</v>
      </c>
      <c r="D559" s="7" t="s">
        <v>3044</v>
      </c>
      <c r="E559" s="7" t="s">
        <v>3043</v>
      </c>
      <c r="F559" s="3">
        <f>IF(B559=B558,F558+1,1)</f>
        <v>2</v>
      </c>
      <c r="G559" s="3" t="s">
        <v>6384</v>
      </c>
      <c r="H559" s="3" t="s">
        <v>6583</v>
      </c>
      <c r="I559" s="3" t="s">
        <v>6582</v>
      </c>
      <c r="J559" s="3" t="s">
        <v>6856</v>
      </c>
      <c r="K559" s="3" t="s">
        <v>6759</v>
      </c>
      <c r="L559" s="3" t="s">
        <v>6988</v>
      </c>
      <c r="M559" s="3" t="s">
        <v>6987</v>
      </c>
      <c r="P559" s="3" t="s">
        <v>2434</v>
      </c>
      <c r="Q559" s="3">
        <f>IF(H559="TOEIC",VALUE(L559),0)</f>
        <v>0</v>
      </c>
      <c r="R559" s="3">
        <f>IF(H559="NEW TEPS",VALUE(L559),0)</f>
        <v>0</v>
      </c>
      <c r="S559" s="3">
        <f>IF(H559="TOEFL(ibt)",VALUE(L559),0)</f>
        <v>0</v>
      </c>
      <c r="T559" s="3">
        <f>IF(H559="JPT",VALUE(L559),0)</f>
        <v>0</v>
      </c>
      <c r="U559" s="3">
        <f>IF(H559="HSK",VALUE(K559),0)</f>
        <v>6</v>
      </c>
      <c r="V559" s="3">
        <f>IF(H559="HSK",VALUE(L559),0)</f>
        <v>195</v>
      </c>
      <c r="W559" s="3">
        <f>IF(H559="G-TELP Level2",VALUE(L559),0)</f>
        <v>0</v>
      </c>
      <c r="X559" s="3">
        <f>IF(P559="A",IF(Q559&gt;849,1,IF(R559&gt;335,1,IF(S559&gt;97,1,IF(T559&gt;849,1,IF(W559&gt;82,1,IF(U559=6,1,IF(U559=5,IF(V559&gt;254,1,0),0))))))),IF(P559="B",IF(Q559&gt;699,1,IF(R559&gt;263,1,IF(S559&gt;78,1,IF(T559&gt;699,1,IF(W559&gt;63,1,IF(U559=6,1,IF(U559=5,IF(V559&gt;179,1,0),0))))))),IF(P559="C",IF(Q559&gt;599,1,IF(R559&gt;226,1,IF(S559&gt;67,1,IF(T559&gt;599,1,IF(W559&gt;49,1,IF(U559=6,1,IF(U559=5,1,IF(U559=4,IF(V559&gt;209,1,0),0)))))))),IF(P559="D",IF(Q559&gt;649,1,IF(R559&gt;244,1,IF(S559&gt;73,1,IF(T559&gt;649,1,IF(W559&gt;56,1,IF(U559=6,1,IF(U559=5,1,IF(U559=4,IF(V559&gt;254,1,0),0)))))))),0))))</f>
        <v>1</v>
      </c>
      <c r="Y559" s="3">
        <f>SUMIF(B:B,B559,X:X)</f>
        <v>1</v>
      </c>
      <c r="Z559" s="3" t="str">
        <f>IF(Y559&gt;0,"어학 충족","자격미달")</f>
        <v>어학 충족</v>
      </c>
      <c r="AA559" s="3"/>
      <c r="AB559" s="3" t="str">
        <f>IF(P559="A",IF(Q559&gt;849,"TOEIC 충족",IF(R559&gt;335,"New-TEPS 충족",IF(S559&gt;97,"TOEFL 충족",IF(T559&gt;849,"JPT 충족",IF(W559&gt;82,"G-TELP 충족",IF(U559=6,"HSK점수 충족",IF(U559=5,IF(V559&gt;254,"HSK점수 충족","자격미달"),"자격미달"))))))),IF(P559="B",IF(Q559&gt;699,"TOEIC 충족",IF(R559&gt;263,"New-TEPS 충족",IF(S559&gt;78,"TOEFL 충족",IF(T559&gt;699,"JPT 충족",IF(W559&gt;63,"G-TELP 충족",IF(U559=6,"HSK점수 충족",IF(U559=5,IF(V559&gt;179,"HSK점수 충족","자격미달"),"자격미달"))))))),IF(P559="C",IF(Q559&gt;599,"TOEIC 충족",IF(R559&gt;226,"New-TEPS 충족",IF(S559&gt;67,"TOEFL 충족",IF(T559&gt;599,"JPT 충족",IF(W559&gt;49,"G-TELP 충족",IF(U559=6,"HSK점수 충족",IF(U559=5,"HSK점수 충족",IF(U559=4,IF(V559&gt;209,"HSK점수 충족","자격미달"),"자격미달")))))))),IF(P559="D",IF(Q559&gt;649,"TOEIC 충족",IF(R559&gt;244,"New-TEPS 충족",IF(S559&gt;73,"TOEFL 충족",IF(T559&gt;649,"JPT 충족",IF(W559&gt;56,"G-TELP 충족",IF(U1500=6,"HSK점수 충족",IF(U1500=5,"HSK점수 충족",IF(U1500=4,IF(V1500&gt;254,"HSK점수 충족","자격미달"),"자격미달")))))))),0))))</f>
        <v>HSK점수 충족</v>
      </c>
      <c r="AC559" s="21"/>
      <c r="AD559" s="3">
        <f>IF(P559="A",VLOOKUP(Q559,[1]교육_어학_경력backdata!$B$3:$C$9,2,1),IF(P559="B",VLOOKUP(Q559,[1]교육_어학_경력backdata!$G$3:$H$9,2,1),IF(P559="C",0,"오류")))</f>
        <v>0</v>
      </c>
      <c r="AE559" s="3">
        <f>IF(P559="A",VLOOKUP(R559,[1]교육_어학_경력backdata!$B$11:$C$17,2,1),IF(P559="B",VLOOKUP(R559,[1]교육_어학_경력backdata!$G$11:$H$17,2,1),IF(P559="C",0,"오류")))</f>
        <v>0</v>
      </c>
      <c r="AF559" s="3">
        <f>IF(P559="A",VLOOKUP(S559,[1]교육_어학_경력backdata!$B$19:$C$25,2,1),IF(P559="B",VLOOKUP(S559,[1]교육_어학_경력backdata!$G$19:$H$25,2,1),IF(P559="C",0,"오류")))</f>
        <v>0</v>
      </c>
      <c r="AG559" s="3">
        <f>IF(P559="A",VLOOKUP(T559,[1]교육_어학_경력backdata!$B$3:$C$9,2,1),IF(P559="B",VLOOKUP(T559,[1]교육_어학_경력backdata!$G$3:$H$9,2,1),IF(P559="C",0,"오류")))</f>
        <v>0</v>
      </c>
      <c r="AH559" s="3">
        <f>IF(P559="A",IF(U559=0,0,IF(U559=4,0,IF(U559=5,VLOOKUP(V559,[1]교육_어학_경력backdata!$B$27:$C$29,2,1),IF(U559=6,VLOOKUP(V559,[1]교육_어학_경력backdata!$B$31:$C$34,2,1))))),IF(P559="B",IF(U559=0,0,IF(U559=4,0,IF(U559=5,VLOOKUP(V559,[1]교육_어학_경력backdata!$G$27:$H$31,2,1),IF(U559=6,VLOOKUP(V559,[1]교육_어학_경력backdata!$G$33:$H$34,2,1))))),IF(CT559="C",0,"오류")))</f>
        <v>18</v>
      </c>
      <c r="AI559" s="3">
        <f>IF(P559="A",VLOOKUP(W559,[1]교육_어학_경력backdata!$B$36:$C$42,2,1),IF(P559="B",VLOOKUP(W559,[1]교육_어학_경력backdata!$G$36:$H$42,2,1),IF(P559="C",0,"오류")))</f>
        <v>0</v>
      </c>
      <c r="AJ559" s="3">
        <f>SUM(AD559:AI559)</f>
        <v>18</v>
      </c>
      <c r="AK559" s="3">
        <f>_xlfn.MAXIFS(AJ:AJ,B:B,B559)</f>
        <v>18</v>
      </c>
      <c r="AL559" s="3"/>
      <c r="AM559" s="21"/>
      <c r="AN559" s="3"/>
      <c r="AO559" s="3"/>
    </row>
    <row r="560" spans="1:41" x14ac:dyDescent="0.4">
      <c r="A560" s="4">
        <f>IF(B559=B560,A559,A559+1)</f>
        <v>515</v>
      </c>
      <c r="B560" s="4" t="s">
        <v>3629</v>
      </c>
      <c r="C560" s="4" t="s">
        <v>3628</v>
      </c>
      <c r="D560" s="4" t="s">
        <v>3044</v>
      </c>
      <c r="E560" s="4" t="s">
        <v>3043</v>
      </c>
      <c r="F560" s="4">
        <f>IF(B560=B559,F559+1,1)</f>
        <v>1</v>
      </c>
      <c r="G560" s="4" t="s">
        <v>6384</v>
      </c>
      <c r="H560" s="4" t="s">
        <v>6379</v>
      </c>
      <c r="I560" s="4" t="s">
        <v>6378</v>
      </c>
      <c r="J560" s="4" t="s">
        <v>6449</v>
      </c>
      <c r="K560" s="4"/>
      <c r="L560" s="4" t="s">
        <v>6498</v>
      </c>
      <c r="M560" s="4" t="s">
        <v>6986</v>
      </c>
      <c r="P560" s="4" t="s">
        <v>2434</v>
      </c>
      <c r="Q560" s="4">
        <f>IF(H560="TOEIC",VALUE(L560),0)</f>
        <v>890</v>
      </c>
      <c r="R560" s="4">
        <f>IF(H560="NEW TEPS",VALUE(L560),0)</f>
        <v>0</v>
      </c>
      <c r="S560" s="4">
        <f>IF(H560="TOEFL(ibt)",VALUE(L560),0)</f>
        <v>0</v>
      </c>
      <c r="T560" s="4">
        <f>IF(H560="JPT",VALUE(L560),0)</f>
        <v>0</v>
      </c>
      <c r="U560" s="4">
        <f>IF(H560="HSK",VALUE(K560),0)</f>
        <v>0</v>
      </c>
      <c r="V560" s="4">
        <f>IF(H560="HSK",VALUE(L560),0)</f>
        <v>0</v>
      </c>
      <c r="W560" s="4">
        <f>IF(H560="G-TELP Level2",VALUE(L560),0)</f>
        <v>0</v>
      </c>
      <c r="X560" s="4">
        <f>IF(P560="A",IF(Q560&gt;849,1,IF(R560&gt;335,1,IF(S560&gt;97,1,IF(T560&gt;849,1,IF(W560&gt;82,1,IF(U560=6,1,IF(U560=5,IF(V560&gt;254,1,0),0))))))),IF(P560="B",IF(Q560&gt;699,1,IF(R560&gt;263,1,IF(S560&gt;78,1,IF(T560&gt;699,1,IF(W560&gt;63,1,IF(U560=6,1,IF(U560=5,IF(V560&gt;179,1,0),0))))))),IF(P560="C",IF(Q560&gt;599,1,IF(R560&gt;226,1,IF(S560&gt;67,1,IF(T560&gt;599,1,IF(W560&gt;49,1,IF(U560=6,1,IF(U560=5,1,IF(U560=4,IF(V560&gt;209,1,0),0)))))))),IF(P560="D",IF(Q560&gt;649,1,IF(R560&gt;244,1,IF(S560&gt;73,1,IF(T560&gt;649,1,IF(W560&gt;56,1,IF(U560=6,1,IF(U560=5,1,IF(U560=4,IF(V560&gt;254,1,0),0)))))))),0))))</f>
        <v>1</v>
      </c>
      <c r="Y560" s="4">
        <f>SUMIF(B:B,B560,X:X)</f>
        <v>1</v>
      </c>
      <c r="Z560" s="4" t="str">
        <f>IF(Y560&gt;0,"어학 충족","자격미달")</f>
        <v>어학 충족</v>
      </c>
      <c r="AA560" s="4"/>
      <c r="AB560" s="4" t="str">
        <f>IF(P560="A",IF(Q560&gt;849,"TOEIC 충족",IF(R560&gt;335,"New-TEPS 충족",IF(S560&gt;97,"TOEFL 충족",IF(T560&gt;849,"JPT 충족",IF(W560&gt;82,"G-TELP 충족",IF(U560=6,"HSK점수 충족",IF(U560=5,IF(V560&gt;254,"HSK점수 충족","자격미달"),"자격미달"))))))),IF(P560="B",IF(Q560&gt;699,"TOEIC 충족",IF(R560&gt;263,"New-TEPS 충족",IF(S560&gt;78,"TOEFL 충족",IF(T560&gt;699,"JPT 충족",IF(W560&gt;63,"G-TELP 충족",IF(U560=6,"HSK점수 충족",IF(U560=5,IF(V560&gt;179,"HSK점수 충족","자격미달"),"자격미달"))))))),IF(P560="C",IF(Q560&gt;599,"TOEIC 충족",IF(R560&gt;226,"New-TEPS 충족",IF(S560&gt;67,"TOEFL 충족",IF(T560&gt;599,"JPT 충족",IF(W560&gt;49,"G-TELP 충족",IF(U560=6,"HSK점수 충족",IF(U560=5,"HSK점수 충족",IF(U560=4,IF(V560&gt;209,"HSK점수 충족","자격미달"),"자격미달")))))))),IF(P560="D",IF(Q560&gt;649,"TOEIC 충족",IF(R560&gt;244,"New-TEPS 충족",IF(S560&gt;73,"TOEFL 충족",IF(T560&gt;649,"JPT 충족",IF(W560&gt;56,"G-TELP 충족",IF(U1501=6,"HSK점수 충족",IF(U1501=5,"HSK점수 충족",IF(U1501=4,IF(V1501&gt;254,"HSK점수 충족","자격미달"),"자격미달")))))))),0))))</f>
        <v>TOEIC 충족</v>
      </c>
      <c r="AC560" s="21"/>
      <c r="AD560" s="4">
        <f>IF(P560="A",VLOOKUP(Q560,[1]교육_어학_경력backdata!$B$3:$C$9,2,1),IF(P560="B",VLOOKUP(Q560,[1]교육_어학_경력backdata!$G$3:$H$9,2,1),IF(P560="C",0,"오류")))</f>
        <v>14</v>
      </c>
      <c r="AE560" s="4">
        <f>IF(P560="A",VLOOKUP(R560,[1]교육_어학_경력backdata!$B$11:$C$17,2,1),IF(P560="B",VLOOKUP(R560,[1]교육_어학_경력backdata!$G$11:$H$17,2,1),IF(P560="C",0,"오류")))</f>
        <v>0</v>
      </c>
      <c r="AF560" s="4">
        <f>IF(P560="A",VLOOKUP(S560,[1]교육_어학_경력backdata!$B$19:$C$25,2,1),IF(P560="B",VLOOKUP(S560,[1]교육_어학_경력backdata!$G$19:$H$25,2,1),IF(P560="C",0,"오류")))</f>
        <v>0</v>
      </c>
      <c r="AG560" s="4">
        <f>IF(P560="A",VLOOKUP(T560,[1]교육_어학_경력backdata!$B$3:$C$9,2,1),IF(P560="B",VLOOKUP(T560,[1]교육_어학_경력backdata!$G$3:$H$9,2,1),IF(P560="C",0,"오류")))</f>
        <v>0</v>
      </c>
      <c r="AH560" s="4">
        <f>IF(P560="A",IF(U560=0,0,IF(U560=4,0,IF(U560=5,VLOOKUP(V560,[1]교육_어학_경력backdata!$B$27:$C$29,2,1),IF(U560=6,VLOOKUP(V560,[1]교육_어학_경력backdata!$B$31:$C$34,2,1))))),IF(P560="B",IF(U560=0,0,IF(U560=4,0,IF(U560=5,VLOOKUP(V560,[1]교육_어학_경력backdata!$G$27:$H$31,2,1),IF(U560=6,VLOOKUP(V560,[1]교육_어학_경력backdata!$G$33:$H$34,2,1))))),IF(CT560="C",0,"오류")))</f>
        <v>0</v>
      </c>
      <c r="AI560" s="4">
        <f>IF(P560="A",VLOOKUP(W560,[1]교육_어학_경력backdata!$B$36:$C$42,2,1),IF(P560="B",VLOOKUP(W560,[1]교육_어학_경력backdata!$G$36:$H$42,2,1),IF(P560="C",0,"오류")))</f>
        <v>0</v>
      </c>
      <c r="AJ560" s="4">
        <f>SUM(AD560:AI560)</f>
        <v>14</v>
      </c>
      <c r="AK560" s="4">
        <f>_xlfn.MAXIFS(AJ:AJ,B:B,B560)</f>
        <v>14</v>
      </c>
      <c r="AL560" s="4"/>
      <c r="AM560" s="21"/>
      <c r="AN560" s="4"/>
      <c r="AO560" s="4"/>
    </row>
    <row r="561" spans="1:41" x14ac:dyDescent="0.4">
      <c r="A561" s="3">
        <f>IF(B560=B561,A560,A560+1)</f>
        <v>516</v>
      </c>
      <c r="B561" s="3" t="s">
        <v>3625</v>
      </c>
      <c r="C561" s="3" t="s">
        <v>3624</v>
      </c>
      <c r="D561" s="3" t="s">
        <v>3044</v>
      </c>
      <c r="E561" s="3" t="s">
        <v>3043</v>
      </c>
      <c r="F561" s="3">
        <f>IF(B561=B560,F560+1,1)</f>
        <v>1</v>
      </c>
      <c r="G561" s="3" t="s">
        <v>6380</v>
      </c>
      <c r="H561" s="3" t="s">
        <v>6379</v>
      </c>
      <c r="I561" s="3" t="s">
        <v>6378</v>
      </c>
      <c r="J561" s="3" t="s">
        <v>6518</v>
      </c>
      <c r="K561" s="3"/>
      <c r="L561" s="3" t="s">
        <v>6517</v>
      </c>
      <c r="M561" s="3" t="s">
        <v>6985</v>
      </c>
      <c r="P561" s="3" t="s">
        <v>2434</v>
      </c>
      <c r="Q561" s="3">
        <f>IF(H561="TOEIC",VALUE(L561),0)</f>
        <v>875</v>
      </c>
      <c r="R561" s="3">
        <f>IF(H561="NEW TEPS",VALUE(L561),0)</f>
        <v>0</v>
      </c>
      <c r="S561" s="3">
        <f>IF(H561="TOEFL(ibt)",VALUE(L561),0)</f>
        <v>0</v>
      </c>
      <c r="T561" s="3">
        <f>IF(H561="JPT",VALUE(L561),0)</f>
        <v>0</v>
      </c>
      <c r="U561" s="3">
        <f>IF(H561="HSK",VALUE(K561),0)</f>
        <v>0</v>
      </c>
      <c r="V561" s="3">
        <f>IF(H561="HSK",VALUE(L561),0)</f>
        <v>0</v>
      </c>
      <c r="W561" s="3">
        <f>IF(H561="G-TELP Level2",VALUE(L561),0)</f>
        <v>0</v>
      </c>
      <c r="X561" s="3">
        <f>IF(P561="A",IF(Q561&gt;849,1,IF(R561&gt;335,1,IF(S561&gt;97,1,IF(T561&gt;849,1,IF(W561&gt;82,1,IF(U561=6,1,IF(U561=5,IF(V561&gt;254,1,0),0))))))),IF(P561="B",IF(Q561&gt;699,1,IF(R561&gt;263,1,IF(S561&gt;78,1,IF(T561&gt;699,1,IF(W561&gt;63,1,IF(U561=6,1,IF(U561=5,IF(V561&gt;179,1,0),0))))))),IF(P561="C",IF(Q561&gt;599,1,IF(R561&gt;226,1,IF(S561&gt;67,1,IF(T561&gt;599,1,IF(W561&gt;49,1,IF(U561=6,1,IF(U561=5,1,IF(U561=4,IF(V561&gt;209,1,0),0)))))))),IF(P561="D",IF(Q561&gt;649,1,IF(R561&gt;244,1,IF(S561&gt;73,1,IF(T561&gt;649,1,IF(W561&gt;56,1,IF(U561=6,1,IF(U561=5,1,IF(U561=4,IF(V561&gt;254,1,0),0)))))))),0))))</f>
        <v>1</v>
      </c>
      <c r="Y561" s="3">
        <f>SUMIF(B:B,B561,X:X)</f>
        <v>1</v>
      </c>
      <c r="Z561" s="3" t="str">
        <f>IF(Y561&gt;0,"어학 충족","자격미달")</f>
        <v>어학 충족</v>
      </c>
      <c r="AA561" s="3"/>
      <c r="AB561" s="3" t="str">
        <f>IF(P561="A",IF(Q561&gt;849,"TOEIC 충족",IF(R561&gt;335,"New-TEPS 충족",IF(S561&gt;97,"TOEFL 충족",IF(T561&gt;849,"JPT 충족",IF(W561&gt;82,"G-TELP 충족",IF(U561=6,"HSK점수 충족",IF(U561=5,IF(V561&gt;254,"HSK점수 충족","자격미달"),"자격미달"))))))),IF(P561="B",IF(Q561&gt;699,"TOEIC 충족",IF(R561&gt;263,"New-TEPS 충족",IF(S561&gt;78,"TOEFL 충족",IF(T561&gt;699,"JPT 충족",IF(W561&gt;63,"G-TELP 충족",IF(U561=6,"HSK점수 충족",IF(U561=5,IF(V561&gt;179,"HSK점수 충족","자격미달"),"자격미달"))))))),IF(P561="C",IF(Q561&gt;599,"TOEIC 충족",IF(R561&gt;226,"New-TEPS 충족",IF(S561&gt;67,"TOEFL 충족",IF(T561&gt;599,"JPT 충족",IF(W561&gt;49,"G-TELP 충족",IF(U561=6,"HSK점수 충족",IF(U561=5,"HSK점수 충족",IF(U561=4,IF(V561&gt;209,"HSK점수 충족","자격미달"),"자격미달")))))))),IF(P561="D",IF(Q561&gt;649,"TOEIC 충족",IF(R561&gt;244,"New-TEPS 충족",IF(S561&gt;73,"TOEFL 충족",IF(T561&gt;649,"JPT 충족",IF(W561&gt;56,"G-TELP 충족",IF(U1502=6,"HSK점수 충족",IF(U1502=5,"HSK점수 충족",IF(U1502=4,IF(V1502&gt;254,"HSK점수 충족","자격미달"),"자격미달")))))))),0))))</f>
        <v>TOEIC 충족</v>
      </c>
      <c r="AC561" s="21"/>
      <c r="AD561" s="3">
        <f>IF(P561="A",VLOOKUP(Q561,[1]교육_어학_경력backdata!$B$3:$C$9,2,1),IF(P561="B",VLOOKUP(Q561,[1]교육_어학_경력backdata!$G$3:$H$9,2,1),IF(P561="C",0,"오류")))</f>
        <v>14</v>
      </c>
      <c r="AE561" s="3">
        <f>IF(P561="A",VLOOKUP(R561,[1]교육_어학_경력backdata!$B$11:$C$17,2,1),IF(P561="B",VLOOKUP(R561,[1]교육_어학_경력backdata!$G$11:$H$17,2,1),IF(P561="C",0,"오류")))</f>
        <v>0</v>
      </c>
      <c r="AF561" s="3">
        <f>IF(P561="A",VLOOKUP(S561,[1]교육_어학_경력backdata!$B$19:$C$25,2,1),IF(P561="B",VLOOKUP(S561,[1]교육_어학_경력backdata!$G$19:$H$25,2,1),IF(P561="C",0,"오류")))</f>
        <v>0</v>
      </c>
      <c r="AG561" s="3">
        <f>IF(P561="A",VLOOKUP(T561,[1]교육_어학_경력backdata!$B$3:$C$9,2,1),IF(P561="B",VLOOKUP(T561,[1]교육_어학_경력backdata!$G$3:$H$9,2,1),IF(P561="C",0,"오류")))</f>
        <v>0</v>
      </c>
      <c r="AH561" s="3">
        <f>IF(P561="A",IF(U561=0,0,IF(U561=4,0,IF(U561=5,VLOOKUP(V561,[1]교육_어학_경력backdata!$B$27:$C$29,2,1),IF(U561=6,VLOOKUP(V561,[1]교육_어학_경력backdata!$B$31:$C$34,2,1))))),IF(P561="B",IF(U561=0,0,IF(U561=4,0,IF(U561=5,VLOOKUP(V561,[1]교육_어학_경력backdata!$G$27:$H$31,2,1),IF(U561=6,VLOOKUP(V561,[1]교육_어학_경력backdata!$G$33:$H$34,2,1))))),IF(CT561="C",0,"오류")))</f>
        <v>0</v>
      </c>
      <c r="AI561" s="3">
        <f>IF(P561="A",VLOOKUP(W561,[1]교육_어학_경력backdata!$B$36:$C$42,2,1),IF(P561="B",VLOOKUP(W561,[1]교육_어학_경력backdata!$G$36:$H$42,2,1),IF(P561="C",0,"오류")))</f>
        <v>0</v>
      </c>
      <c r="AJ561" s="3">
        <f>SUM(AD561:AI561)</f>
        <v>14</v>
      </c>
      <c r="AK561" s="3">
        <f>_xlfn.MAXIFS(AJ:AJ,B:B,B561)</f>
        <v>14</v>
      </c>
      <c r="AL561" s="3"/>
      <c r="AM561" s="21"/>
      <c r="AN561" s="3"/>
      <c r="AO561" s="3"/>
    </row>
    <row r="562" spans="1:41" x14ac:dyDescent="0.4">
      <c r="A562" s="4">
        <f>IF(B561=B562,A561,A561+1)</f>
        <v>517</v>
      </c>
      <c r="B562" s="4" t="s">
        <v>3619</v>
      </c>
      <c r="C562" s="4" t="s">
        <v>3618</v>
      </c>
      <c r="D562" s="4" t="s">
        <v>3044</v>
      </c>
      <c r="E562" s="4" t="s">
        <v>3043</v>
      </c>
      <c r="F562" s="4">
        <f>IF(B562=B561,F561+1,1)</f>
        <v>1</v>
      </c>
      <c r="G562" s="4" t="s">
        <v>6380</v>
      </c>
      <c r="H562" s="4" t="s">
        <v>6379</v>
      </c>
      <c r="I562" s="4" t="s">
        <v>6378</v>
      </c>
      <c r="J562" s="4" t="s">
        <v>6826</v>
      </c>
      <c r="K562" s="4"/>
      <c r="L562" s="4" t="s">
        <v>6492</v>
      </c>
      <c r="M562" s="4" t="s">
        <v>6984</v>
      </c>
      <c r="P562" s="4" t="s">
        <v>2434</v>
      </c>
      <c r="Q562" s="4">
        <f>IF(H562="TOEIC",VALUE(L562),0)</f>
        <v>855</v>
      </c>
      <c r="R562" s="4">
        <f>IF(H562="NEW TEPS",VALUE(L562),0)</f>
        <v>0</v>
      </c>
      <c r="S562" s="4">
        <f>IF(H562="TOEFL(ibt)",VALUE(L562),0)</f>
        <v>0</v>
      </c>
      <c r="T562" s="4">
        <f>IF(H562="JPT",VALUE(L562),0)</f>
        <v>0</v>
      </c>
      <c r="U562" s="4">
        <f>IF(H562="HSK",VALUE(K562),0)</f>
        <v>0</v>
      </c>
      <c r="V562" s="4">
        <f>IF(H562="HSK",VALUE(L562),0)</f>
        <v>0</v>
      </c>
      <c r="W562" s="4">
        <f>IF(H562="G-TELP Level2",VALUE(L562),0)</f>
        <v>0</v>
      </c>
      <c r="X562" s="4">
        <f>IF(P562="A",IF(Q562&gt;849,1,IF(R562&gt;335,1,IF(S562&gt;97,1,IF(T562&gt;849,1,IF(W562&gt;82,1,IF(U562=6,1,IF(U562=5,IF(V562&gt;254,1,0),0))))))),IF(P562="B",IF(Q562&gt;699,1,IF(R562&gt;263,1,IF(S562&gt;78,1,IF(T562&gt;699,1,IF(W562&gt;63,1,IF(U562=6,1,IF(U562=5,IF(V562&gt;179,1,0),0))))))),IF(P562="C",IF(Q562&gt;599,1,IF(R562&gt;226,1,IF(S562&gt;67,1,IF(T562&gt;599,1,IF(W562&gt;49,1,IF(U562=6,1,IF(U562=5,1,IF(U562=4,IF(V562&gt;209,1,0),0)))))))),IF(P562="D",IF(Q562&gt;649,1,IF(R562&gt;244,1,IF(S562&gt;73,1,IF(T562&gt;649,1,IF(W562&gt;56,1,IF(U562=6,1,IF(U562=5,1,IF(U562=4,IF(V562&gt;254,1,0),0)))))))),0))))</f>
        <v>1</v>
      </c>
      <c r="Y562" s="4">
        <f>SUMIF(B:B,B562,X:X)</f>
        <v>1</v>
      </c>
      <c r="Z562" s="4" t="str">
        <f>IF(Y562&gt;0,"어학 충족","자격미달")</f>
        <v>어학 충족</v>
      </c>
      <c r="AA562" s="4"/>
      <c r="AB562" s="4" t="str">
        <f>IF(P562="A",IF(Q562&gt;849,"TOEIC 충족",IF(R562&gt;335,"New-TEPS 충족",IF(S562&gt;97,"TOEFL 충족",IF(T562&gt;849,"JPT 충족",IF(W562&gt;82,"G-TELP 충족",IF(U562=6,"HSK점수 충족",IF(U562=5,IF(V562&gt;254,"HSK점수 충족","자격미달"),"자격미달"))))))),IF(P562="B",IF(Q562&gt;699,"TOEIC 충족",IF(R562&gt;263,"New-TEPS 충족",IF(S562&gt;78,"TOEFL 충족",IF(T562&gt;699,"JPT 충족",IF(W562&gt;63,"G-TELP 충족",IF(U562=6,"HSK점수 충족",IF(U562=5,IF(V562&gt;179,"HSK점수 충족","자격미달"),"자격미달"))))))),IF(P562="C",IF(Q562&gt;599,"TOEIC 충족",IF(R562&gt;226,"New-TEPS 충족",IF(S562&gt;67,"TOEFL 충족",IF(T562&gt;599,"JPT 충족",IF(W562&gt;49,"G-TELP 충족",IF(U562=6,"HSK점수 충족",IF(U562=5,"HSK점수 충족",IF(U562=4,IF(V562&gt;209,"HSK점수 충족","자격미달"),"자격미달")))))))),IF(P562="D",IF(Q562&gt;649,"TOEIC 충족",IF(R562&gt;244,"New-TEPS 충족",IF(S562&gt;73,"TOEFL 충족",IF(T562&gt;649,"JPT 충족",IF(W562&gt;56,"G-TELP 충족",IF(U1503=6,"HSK점수 충족",IF(U1503=5,"HSK점수 충족",IF(U1503=4,IF(V1503&gt;254,"HSK점수 충족","자격미달"),"자격미달")))))))),0))))</f>
        <v>TOEIC 충족</v>
      </c>
      <c r="AC562" s="21"/>
      <c r="AD562" s="4">
        <f>IF(P562="A",VLOOKUP(Q562,[1]교육_어학_경력backdata!$B$3:$C$9,2,1),IF(P562="B",VLOOKUP(Q562,[1]교육_어학_경력backdata!$G$3:$H$9,2,1),IF(P562="C",0,"오류")))</f>
        <v>12</v>
      </c>
      <c r="AE562" s="4">
        <f>IF(P562="A",VLOOKUP(R562,[1]교육_어학_경력backdata!$B$11:$C$17,2,1),IF(P562="B",VLOOKUP(R562,[1]교육_어학_경력backdata!$G$11:$H$17,2,1),IF(P562="C",0,"오류")))</f>
        <v>0</v>
      </c>
      <c r="AF562" s="4">
        <f>IF(P562="A",VLOOKUP(S562,[1]교육_어학_경력backdata!$B$19:$C$25,2,1),IF(P562="B",VLOOKUP(S562,[1]교육_어학_경력backdata!$G$19:$H$25,2,1),IF(P562="C",0,"오류")))</f>
        <v>0</v>
      </c>
      <c r="AG562" s="4">
        <f>IF(P562="A",VLOOKUP(T562,[1]교육_어학_경력backdata!$B$3:$C$9,2,1),IF(P562="B",VLOOKUP(T562,[1]교육_어학_경력backdata!$G$3:$H$9,2,1),IF(P562="C",0,"오류")))</f>
        <v>0</v>
      </c>
      <c r="AH562" s="4">
        <f>IF(P562="A",IF(U562=0,0,IF(U562=4,0,IF(U562=5,VLOOKUP(V562,[1]교육_어학_경력backdata!$B$27:$C$29,2,1),IF(U562=6,VLOOKUP(V562,[1]교육_어학_경력backdata!$B$31:$C$34,2,1))))),IF(P562="B",IF(U562=0,0,IF(U562=4,0,IF(U562=5,VLOOKUP(V562,[1]교육_어학_경력backdata!$G$27:$H$31,2,1),IF(U562=6,VLOOKUP(V562,[1]교육_어학_경력backdata!$G$33:$H$34,2,1))))),IF(CT562="C",0,"오류")))</f>
        <v>0</v>
      </c>
      <c r="AI562" s="4">
        <f>IF(P562="A",VLOOKUP(W562,[1]교육_어학_경력backdata!$B$36:$C$42,2,1),IF(P562="B",VLOOKUP(W562,[1]교육_어학_경력backdata!$G$36:$H$42,2,1),IF(P562="C",0,"오류")))</f>
        <v>0</v>
      </c>
      <c r="AJ562" s="4">
        <f>SUM(AD562:AI562)</f>
        <v>12</v>
      </c>
      <c r="AK562" s="4">
        <f>_xlfn.MAXIFS(AJ:AJ,B:B,B562)</f>
        <v>12</v>
      </c>
      <c r="AL562" s="4"/>
      <c r="AM562" s="21"/>
      <c r="AN562" s="4"/>
      <c r="AO562" s="4"/>
    </row>
    <row r="563" spans="1:41" x14ac:dyDescent="0.4">
      <c r="A563" s="3">
        <f>IF(B562=B563,A562,A562+1)</f>
        <v>518</v>
      </c>
      <c r="B563" s="3" t="s">
        <v>3612</v>
      </c>
      <c r="C563" s="3" t="s">
        <v>3611</v>
      </c>
      <c r="D563" s="3" t="s">
        <v>3044</v>
      </c>
      <c r="E563" s="3" t="s">
        <v>3043</v>
      </c>
      <c r="F563" s="3">
        <f>IF(B563=B562,F562+1,1)</f>
        <v>1</v>
      </c>
      <c r="G563" s="3" t="s">
        <v>6380</v>
      </c>
      <c r="H563" s="3" t="s">
        <v>6379</v>
      </c>
      <c r="I563" s="3" t="s">
        <v>6378</v>
      </c>
      <c r="J563" s="3" t="s">
        <v>6935</v>
      </c>
      <c r="K563" s="3"/>
      <c r="L563" s="3" t="s">
        <v>6498</v>
      </c>
      <c r="M563" s="3" t="s">
        <v>6983</v>
      </c>
      <c r="P563" s="3" t="s">
        <v>2434</v>
      </c>
      <c r="Q563" s="3">
        <f>IF(H563="TOEIC",VALUE(L563),0)</f>
        <v>890</v>
      </c>
      <c r="R563" s="3">
        <f>IF(H563="NEW TEPS",VALUE(L563),0)</f>
        <v>0</v>
      </c>
      <c r="S563" s="3">
        <f>IF(H563="TOEFL(ibt)",VALUE(L563),0)</f>
        <v>0</v>
      </c>
      <c r="T563" s="3">
        <f>IF(H563="JPT",VALUE(L563),0)</f>
        <v>0</v>
      </c>
      <c r="U563" s="3">
        <f>IF(H563="HSK",VALUE(K563),0)</f>
        <v>0</v>
      </c>
      <c r="V563" s="3">
        <f>IF(H563="HSK",VALUE(L563),0)</f>
        <v>0</v>
      </c>
      <c r="W563" s="3">
        <f>IF(H563="G-TELP Level2",VALUE(L563),0)</f>
        <v>0</v>
      </c>
      <c r="X563" s="3">
        <f>IF(P563="A",IF(Q563&gt;849,1,IF(R563&gt;335,1,IF(S563&gt;97,1,IF(T563&gt;849,1,IF(W563&gt;82,1,IF(U563=6,1,IF(U563=5,IF(V563&gt;254,1,0),0))))))),IF(P563="B",IF(Q563&gt;699,1,IF(R563&gt;263,1,IF(S563&gt;78,1,IF(T563&gt;699,1,IF(W563&gt;63,1,IF(U563=6,1,IF(U563=5,IF(V563&gt;179,1,0),0))))))),IF(P563="C",IF(Q563&gt;599,1,IF(R563&gt;226,1,IF(S563&gt;67,1,IF(T563&gt;599,1,IF(W563&gt;49,1,IF(U563=6,1,IF(U563=5,1,IF(U563=4,IF(V563&gt;209,1,0),0)))))))),IF(P563="D",IF(Q563&gt;649,1,IF(R563&gt;244,1,IF(S563&gt;73,1,IF(T563&gt;649,1,IF(W563&gt;56,1,IF(U563=6,1,IF(U563=5,1,IF(U563=4,IF(V563&gt;254,1,0),0)))))))),0))))</f>
        <v>1</v>
      </c>
      <c r="Y563" s="3">
        <f>SUMIF(B:B,B563,X:X)</f>
        <v>1</v>
      </c>
      <c r="Z563" s="3" t="str">
        <f>IF(Y563&gt;0,"어학 충족","자격미달")</f>
        <v>어학 충족</v>
      </c>
      <c r="AA563" s="3"/>
      <c r="AB563" s="3" t="str">
        <f>IF(P563="A",IF(Q563&gt;849,"TOEIC 충족",IF(R563&gt;335,"New-TEPS 충족",IF(S563&gt;97,"TOEFL 충족",IF(T563&gt;849,"JPT 충족",IF(W563&gt;82,"G-TELP 충족",IF(U563=6,"HSK점수 충족",IF(U563=5,IF(V563&gt;254,"HSK점수 충족","자격미달"),"자격미달"))))))),IF(P563="B",IF(Q563&gt;699,"TOEIC 충족",IF(R563&gt;263,"New-TEPS 충족",IF(S563&gt;78,"TOEFL 충족",IF(T563&gt;699,"JPT 충족",IF(W563&gt;63,"G-TELP 충족",IF(U563=6,"HSK점수 충족",IF(U563=5,IF(V563&gt;179,"HSK점수 충족","자격미달"),"자격미달"))))))),IF(P563="C",IF(Q563&gt;599,"TOEIC 충족",IF(R563&gt;226,"New-TEPS 충족",IF(S563&gt;67,"TOEFL 충족",IF(T563&gt;599,"JPT 충족",IF(W563&gt;49,"G-TELP 충족",IF(U563=6,"HSK점수 충족",IF(U563=5,"HSK점수 충족",IF(U563=4,IF(V563&gt;209,"HSK점수 충족","자격미달"),"자격미달")))))))),IF(P563="D",IF(Q563&gt;649,"TOEIC 충족",IF(R563&gt;244,"New-TEPS 충족",IF(S563&gt;73,"TOEFL 충족",IF(T563&gt;649,"JPT 충족",IF(W563&gt;56,"G-TELP 충족",IF(U1504=6,"HSK점수 충족",IF(U1504=5,"HSK점수 충족",IF(U1504=4,IF(V1504&gt;254,"HSK점수 충족","자격미달"),"자격미달")))))))),0))))</f>
        <v>TOEIC 충족</v>
      </c>
      <c r="AC563" s="21"/>
      <c r="AD563" s="3">
        <f>IF(P563="A",VLOOKUP(Q563,[1]교육_어학_경력backdata!$B$3:$C$9,2,1),IF(P563="B",VLOOKUP(Q563,[1]교육_어학_경력backdata!$G$3:$H$9,2,1),IF(P563="C",0,"오류")))</f>
        <v>14</v>
      </c>
      <c r="AE563" s="3">
        <f>IF(P563="A",VLOOKUP(R563,[1]교육_어학_경력backdata!$B$11:$C$17,2,1),IF(P563="B",VLOOKUP(R563,[1]교육_어학_경력backdata!$G$11:$H$17,2,1),IF(P563="C",0,"오류")))</f>
        <v>0</v>
      </c>
      <c r="AF563" s="3">
        <f>IF(P563="A",VLOOKUP(S563,[1]교육_어학_경력backdata!$B$19:$C$25,2,1),IF(P563="B",VLOOKUP(S563,[1]교육_어학_경력backdata!$G$19:$H$25,2,1),IF(P563="C",0,"오류")))</f>
        <v>0</v>
      </c>
      <c r="AG563" s="3">
        <f>IF(P563="A",VLOOKUP(T563,[1]교육_어학_경력backdata!$B$3:$C$9,2,1),IF(P563="B",VLOOKUP(T563,[1]교육_어학_경력backdata!$G$3:$H$9,2,1),IF(P563="C",0,"오류")))</f>
        <v>0</v>
      </c>
      <c r="AH563" s="3">
        <f>IF(P563="A",IF(U563=0,0,IF(U563=4,0,IF(U563=5,VLOOKUP(V563,[1]교육_어학_경력backdata!$B$27:$C$29,2,1),IF(U563=6,VLOOKUP(V563,[1]교육_어학_경력backdata!$B$31:$C$34,2,1))))),IF(P563="B",IF(U563=0,0,IF(U563=4,0,IF(U563=5,VLOOKUP(V563,[1]교육_어학_경력backdata!$G$27:$H$31,2,1),IF(U563=6,VLOOKUP(V563,[1]교육_어학_경력backdata!$G$33:$H$34,2,1))))),IF(CT563="C",0,"오류")))</f>
        <v>0</v>
      </c>
      <c r="AI563" s="3">
        <f>IF(P563="A",VLOOKUP(W563,[1]교육_어학_경력backdata!$B$36:$C$42,2,1),IF(P563="B",VLOOKUP(W563,[1]교육_어학_경력backdata!$G$36:$H$42,2,1),IF(P563="C",0,"오류")))</f>
        <v>0</v>
      </c>
      <c r="AJ563" s="3">
        <f>SUM(AD563:AI563)</f>
        <v>14</v>
      </c>
      <c r="AK563" s="3">
        <f>_xlfn.MAXIFS(AJ:AJ,B:B,B563)</f>
        <v>14</v>
      </c>
      <c r="AL563" s="3"/>
      <c r="AM563" s="21"/>
      <c r="AN563" s="3"/>
      <c r="AO563" s="3"/>
    </row>
    <row r="564" spans="1:41" x14ac:dyDescent="0.4">
      <c r="A564" s="4">
        <f>IF(B563=B564,A563,A563+1)</f>
        <v>519</v>
      </c>
      <c r="B564" s="4" t="s">
        <v>3606</v>
      </c>
      <c r="C564" s="4" t="s">
        <v>1930</v>
      </c>
      <c r="D564" s="4" t="s">
        <v>3044</v>
      </c>
      <c r="E564" s="4" t="s">
        <v>3043</v>
      </c>
      <c r="F564" s="4">
        <f>IF(B564=B563,F563+1,1)</f>
        <v>1</v>
      </c>
      <c r="G564" s="4" t="s">
        <v>6380</v>
      </c>
      <c r="H564" s="4" t="s">
        <v>6583</v>
      </c>
      <c r="I564" s="4" t="s">
        <v>6582</v>
      </c>
      <c r="J564" s="4" t="s">
        <v>4209</v>
      </c>
      <c r="K564" s="4" t="s">
        <v>6759</v>
      </c>
      <c r="L564" s="4" t="s">
        <v>6982</v>
      </c>
      <c r="M564" s="4" t="s">
        <v>6981</v>
      </c>
      <c r="P564" s="4" t="s">
        <v>2434</v>
      </c>
      <c r="Q564" s="4">
        <f>IF(H564="TOEIC",VALUE(L564),0)</f>
        <v>0</v>
      </c>
      <c r="R564" s="4">
        <f>IF(H564="NEW TEPS",VALUE(L564),0)</f>
        <v>0</v>
      </c>
      <c r="S564" s="4">
        <f>IF(H564="TOEFL(ibt)",VALUE(L564),0)</f>
        <v>0</v>
      </c>
      <c r="T564" s="4">
        <f>IF(H564="JPT",VALUE(L564),0)</f>
        <v>0</v>
      </c>
      <c r="U564" s="4">
        <f>IF(H564="HSK",VALUE(K564),0)</f>
        <v>6</v>
      </c>
      <c r="V564" s="4">
        <f>IF(H564="HSK",VALUE(L564),0)</f>
        <v>209</v>
      </c>
      <c r="W564" s="4">
        <f>IF(H564="G-TELP Level2",VALUE(L564),0)</f>
        <v>0</v>
      </c>
      <c r="X564" s="4">
        <f>IF(P564="A",IF(Q564&gt;849,1,IF(R564&gt;335,1,IF(S564&gt;97,1,IF(T564&gt;849,1,IF(W564&gt;82,1,IF(U564=6,1,IF(U564=5,IF(V564&gt;254,1,0),0))))))),IF(P564="B",IF(Q564&gt;699,1,IF(R564&gt;263,1,IF(S564&gt;78,1,IF(T564&gt;699,1,IF(W564&gt;63,1,IF(U564=6,1,IF(U564=5,IF(V564&gt;179,1,0),0))))))),IF(P564="C",IF(Q564&gt;599,1,IF(R564&gt;226,1,IF(S564&gt;67,1,IF(T564&gt;599,1,IF(W564&gt;49,1,IF(U564=6,1,IF(U564=5,1,IF(U564=4,IF(V564&gt;209,1,0),0)))))))),IF(P564="D",IF(Q564&gt;649,1,IF(R564&gt;244,1,IF(S564&gt;73,1,IF(T564&gt;649,1,IF(W564&gt;56,1,IF(U564=6,1,IF(U564=5,1,IF(U564=4,IF(V564&gt;254,1,0),0)))))))),0))))</f>
        <v>1</v>
      </c>
      <c r="Y564" s="4">
        <f>SUMIF(B:B,B564,X:X)</f>
        <v>1</v>
      </c>
      <c r="Z564" s="4" t="str">
        <f>IF(Y564&gt;0,"어학 충족","자격미달")</f>
        <v>어학 충족</v>
      </c>
      <c r="AA564" s="4"/>
      <c r="AB564" s="4" t="str">
        <f>IF(P564="A",IF(Q564&gt;849,"TOEIC 충족",IF(R564&gt;335,"New-TEPS 충족",IF(S564&gt;97,"TOEFL 충족",IF(T564&gt;849,"JPT 충족",IF(W564&gt;82,"G-TELP 충족",IF(U564=6,"HSK점수 충족",IF(U564=5,IF(V564&gt;254,"HSK점수 충족","자격미달"),"자격미달"))))))),IF(P564="B",IF(Q564&gt;699,"TOEIC 충족",IF(R564&gt;263,"New-TEPS 충족",IF(S564&gt;78,"TOEFL 충족",IF(T564&gt;699,"JPT 충족",IF(W564&gt;63,"G-TELP 충족",IF(U564=6,"HSK점수 충족",IF(U564=5,IF(V564&gt;179,"HSK점수 충족","자격미달"),"자격미달"))))))),IF(P564="C",IF(Q564&gt;599,"TOEIC 충족",IF(R564&gt;226,"New-TEPS 충족",IF(S564&gt;67,"TOEFL 충족",IF(T564&gt;599,"JPT 충족",IF(W564&gt;49,"G-TELP 충족",IF(U564=6,"HSK점수 충족",IF(U564=5,"HSK점수 충족",IF(U564=4,IF(V564&gt;209,"HSK점수 충족","자격미달"),"자격미달")))))))),IF(P564="D",IF(Q564&gt;649,"TOEIC 충족",IF(R564&gt;244,"New-TEPS 충족",IF(S564&gt;73,"TOEFL 충족",IF(T564&gt;649,"JPT 충족",IF(W564&gt;56,"G-TELP 충족",IF(U1505=6,"HSK점수 충족",IF(U1505=5,"HSK점수 충족",IF(U1505=4,IF(V1505&gt;254,"HSK점수 충족","자격미달"),"자격미달")))))))),0))))</f>
        <v>HSK점수 충족</v>
      </c>
      <c r="AC564" s="21"/>
      <c r="AD564" s="4">
        <f>IF(P564="A",VLOOKUP(Q564,[1]교육_어학_경력backdata!$B$3:$C$9,2,1),IF(P564="B",VLOOKUP(Q564,[1]교육_어학_경력backdata!$G$3:$H$9,2,1),IF(P564="C",0,"오류")))</f>
        <v>0</v>
      </c>
      <c r="AE564" s="4">
        <f>IF(P564="A",VLOOKUP(R564,[1]교육_어학_경력backdata!$B$11:$C$17,2,1),IF(P564="B",VLOOKUP(R564,[1]교육_어학_경력backdata!$G$11:$H$17,2,1),IF(P564="C",0,"오류")))</f>
        <v>0</v>
      </c>
      <c r="AF564" s="4">
        <f>IF(P564="A",VLOOKUP(S564,[1]교육_어학_경력backdata!$B$19:$C$25,2,1),IF(P564="B",VLOOKUP(S564,[1]교육_어학_경력backdata!$G$19:$H$25,2,1),IF(P564="C",0,"오류")))</f>
        <v>0</v>
      </c>
      <c r="AG564" s="4">
        <f>IF(P564="A",VLOOKUP(T564,[1]교육_어학_경력backdata!$B$3:$C$9,2,1),IF(P564="B",VLOOKUP(T564,[1]교육_어학_경력backdata!$G$3:$H$9,2,1),IF(P564="C",0,"오류")))</f>
        <v>0</v>
      </c>
      <c r="AH564" s="4">
        <f>IF(P564="A",IF(U564=0,0,IF(U564=4,0,IF(U564=5,VLOOKUP(V564,[1]교육_어학_경력backdata!$B$27:$C$29,2,1),IF(U564=6,VLOOKUP(V564,[1]교육_어학_경력backdata!$B$31:$C$34,2,1))))),IF(P564="B",IF(U564=0,0,IF(U564=4,0,IF(U564=5,VLOOKUP(V564,[1]교육_어학_경력backdata!$G$27:$H$31,2,1),IF(U564=6,VLOOKUP(V564,[1]교육_어학_경력backdata!$G$33:$H$34,2,1))))),IF(CT564="C",0,"오류")))</f>
        <v>20</v>
      </c>
      <c r="AI564" s="4">
        <f>IF(P564="A",VLOOKUP(W564,[1]교육_어학_경력backdata!$B$36:$C$42,2,1),IF(P564="B",VLOOKUP(W564,[1]교육_어학_경력backdata!$G$36:$H$42,2,1),IF(P564="C",0,"오류")))</f>
        <v>0</v>
      </c>
      <c r="AJ564" s="4">
        <f>SUM(AD564:AI564)</f>
        <v>20</v>
      </c>
      <c r="AK564" s="4">
        <f>_xlfn.MAXIFS(AJ:AJ,B:B,B564)</f>
        <v>20</v>
      </c>
      <c r="AL564" s="4"/>
      <c r="AM564" s="21"/>
      <c r="AN564" s="4"/>
      <c r="AO564" s="4"/>
    </row>
    <row r="565" spans="1:41" x14ac:dyDescent="0.4">
      <c r="A565" s="3">
        <f>IF(B564=B565,A564,A564+1)</f>
        <v>520</v>
      </c>
      <c r="B565" s="3" t="s">
        <v>3600</v>
      </c>
      <c r="C565" s="3" t="s">
        <v>3599</v>
      </c>
      <c r="D565" s="3" t="s">
        <v>3044</v>
      </c>
      <c r="E565" s="3" t="s">
        <v>3043</v>
      </c>
      <c r="F565" s="3">
        <f>IF(B565=B564,F564+1,1)</f>
        <v>1</v>
      </c>
      <c r="G565" s="3" t="s">
        <v>6380</v>
      </c>
      <c r="H565" s="3" t="s">
        <v>6379</v>
      </c>
      <c r="I565" s="3" t="s">
        <v>6378</v>
      </c>
      <c r="J565" s="3" t="s">
        <v>6980</v>
      </c>
      <c r="K565" s="3"/>
      <c r="L565" s="3" t="s">
        <v>6623</v>
      </c>
      <c r="M565" s="3" t="s">
        <v>6979</v>
      </c>
      <c r="P565" s="3" t="s">
        <v>2434</v>
      </c>
      <c r="Q565" s="3">
        <f>IF(H565="TOEIC",VALUE(L565),0)</f>
        <v>860</v>
      </c>
      <c r="R565" s="3">
        <f>IF(H565="NEW TEPS",VALUE(L565),0)</f>
        <v>0</v>
      </c>
      <c r="S565" s="3">
        <f>IF(H565="TOEFL(ibt)",VALUE(L565),0)</f>
        <v>0</v>
      </c>
      <c r="T565" s="3">
        <f>IF(H565="JPT",VALUE(L565),0)</f>
        <v>0</v>
      </c>
      <c r="U565" s="3">
        <f>IF(H565="HSK",VALUE(K565),0)</f>
        <v>0</v>
      </c>
      <c r="V565" s="3">
        <f>IF(H565="HSK",VALUE(L565),0)</f>
        <v>0</v>
      </c>
      <c r="W565" s="3">
        <f>IF(H565="G-TELP Level2",VALUE(L565),0)</f>
        <v>0</v>
      </c>
      <c r="X565" s="3">
        <f>IF(P565="A",IF(Q565&gt;849,1,IF(R565&gt;335,1,IF(S565&gt;97,1,IF(T565&gt;849,1,IF(W565&gt;82,1,IF(U565=6,1,IF(U565=5,IF(V565&gt;254,1,0),0))))))),IF(P565="B",IF(Q565&gt;699,1,IF(R565&gt;263,1,IF(S565&gt;78,1,IF(T565&gt;699,1,IF(W565&gt;63,1,IF(U565=6,1,IF(U565=5,IF(V565&gt;179,1,0),0))))))),IF(P565="C",IF(Q565&gt;599,1,IF(R565&gt;226,1,IF(S565&gt;67,1,IF(T565&gt;599,1,IF(W565&gt;49,1,IF(U565=6,1,IF(U565=5,1,IF(U565=4,IF(V565&gt;209,1,0),0)))))))),IF(P565="D",IF(Q565&gt;649,1,IF(R565&gt;244,1,IF(S565&gt;73,1,IF(T565&gt;649,1,IF(W565&gt;56,1,IF(U565=6,1,IF(U565=5,1,IF(U565=4,IF(V565&gt;254,1,0),0)))))))),0))))</f>
        <v>1</v>
      </c>
      <c r="Y565" s="3">
        <f>SUMIF(B:B,B565,X:X)</f>
        <v>1</v>
      </c>
      <c r="Z565" s="3" t="str">
        <f>IF(Y565&gt;0,"어학 충족","자격미달")</f>
        <v>어학 충족</v>
      </c>
      <c r="AA565" s="3"/>
      <c r="AB565" s="3" t="str">
        <f>IF(P565="A",IF(Q565&gt;849,"TOEIC 충족",IF(R565&gt;335,"New-TEPS 충족",IF(S565&gt;97,"TOEFL 충족",IF(T565&gt;849,"JPT 충족",IF(W565&gt;82,"G-TELP 충족",IF(U565=6,"HSK점수 충족",IF(U565=5,IF(V565&gt;254,"HSK점수 충족","자격미달"),"자격미달"))))))),IF(P565="B",IF(Q565&gt;699,"TOEIC 충족",IF(R565&gt;263,"New-TEPS 충족",IF(S565&gt;78,"TOEFL 충족",IF(T565&gt;699,"JPT 충족",IF(W565&gt;63,"G-TELP 충족",IF(U565=6,"HSK점수 충족",IF(U565=5,IF(V565&gt;179,"HSK점수 충족","자격미달"),"자격미달"))))))),IF(P565="C",IF(Q565&gt;599,"TOEIC 충족",IF(R565&gt;226,"New-TEPS 충족",IF(S565&gt;67,"TOEFL 충족",IF(T565&gt;599,"JPT 충족",IF(W565&gt;49,"G-TELP 충족",IF(U565=6,"HSK점수 충족",IF(U565=5,"HSK점수 충족",IF(U565=4,IF(V565&gt;209,"HSK점수 충족","자격미달"),"자격미달")))))))),IF(P565="D",IF(Q565&gt;649,"TOEIC 충족",IF(R565&gt;244,"New-TEPS 충족",IF(S565&gt;73,"TOEFL 충족",IF(T565&gt;649,"JPT 충족",IF(W565&gt;56,"G-TELP 충족",IF(U1506=6,"HSK점수 충족",IF(U1506=5,"HSK점수 충족",IF(U1506=4,IF(V1506&gt;254,"HSK점수 충족","자격미달"),"자격미달")))))))),0))))</f>
        <v>TOEIC 충족</v>
      </c>
      <c r="AC565" s="21"/>
      <c r="AD565" s="3">
        <f>IF(P565="A",VLOOKUP(Q565,[1]교육_어학_경력backdata!$B$3:$C$9,2,1),IF(P565="B",VLOOKUP(Q565,[1]교육_어학_경력backdata!$G$3:$H$9,2,1),IF(P565="C",0,"오류")))</f>
        <v>12</v>
      </c>
      <c r="AE565" s="3">
        <f>IF(P565="A",VLOOKUP(R565,[1]교육_어학_경력backdata!$B$11:$C$17,2,1),IF(P565="B",VLOOKUP(R565,[1]교육_어학_경력backdata!$G$11:$H$17,2,1),IF(P565="C",0,"오류")))</f>
        <v>0</v>
      </c>
      <c r="AF565" s="3">
        <f>IF(P565="A",VLOOKUP(S565,[1]교육_어학_경력backdata!$B$19:$C$25,2,1),IF(P565="B",VLOOKUP(S565,[1]교육_어학_경력backdata!$G$19:$H$25,2,1),IF(P565="C",0,"오류")))</f>
        <v>0</v>
      </c>
      <c r="AG565" s="3">
        <f>IF(P565="A",VLOOKUP(T565,[1]교육_어학_경력backdata!$B$3:$C$9,2,1),IF(P565="B",VLOOKUP(T565,[1]교육_어학_경력backdata!$G$3:$H$9,2,1),IF(P565="C",0,"오류")))</f>
        <v>0</v>
      </c>
      <c r="AH565" s="3">
        <f>IF(P565="A",IF(U565=0,0,IF(U565=4,0,IF(U565=5,VLOOKUP(V565,[1]교육_어학_경력backdata!$B$27:$C$29,2,1),IF(U565=6,VLOOKUP(V565,[1]교육_어학_경력backdata!$B$31:$C$34,2,1))))),IF(P565="B",IF(U565=0,0,IF(U565=4,0,IF(U565=5,VLOOKUP(V565,[1]교육_어학_경력backdata!$G$27:$H$31,2,1),IF(U565=6,VLOOKUP(V565,[1]교육_어학_경력backdata!$G$33:$H$34,2,1))))),IF(CT565="C",0,"오류")))</f>
        <v>0</v>
      </c>
      <c r="AI565" s="3">
        <f>IF(P565="A",VLOOKUP(W565,[1]교육_어학_경력backdata!$B$36:$C$42,2,1),IF(P565="B",VLOOKUP(W565,[1]교육_어학_경력backdata!$G$36:$H$42,2,1),IF(P565="C",0,"오류")))</f>
        <v>0</v>
      </c>
      <c r="AJ565" s="3">
        <f>SUM(AD565:AI565)</f>
        <v>12</v>
      </c>
      <c r="AK565" s="3">
        <f>_xlfn.MAXIFS(AJ:AJ,B:B,B565)</f>
        <v>12</v>
      </c>
      <c r="AL565" s="3"/>
      <c r="AM565" s="21"/>
      <c r="AN565" s="3"/>
      <c r="AO565" s="3"/>
    </row>
    <row r="566" spans="1:41" x14ac:dyDescent="0.4">
      <c r="A566" s="4">
        <f>IF(B565=B566,A565,A565+1)</f>
        <v>521</v>
      </c>
      <c r="B566" s="4" t="s">
        <v>3596</v>
      </c>
      <c r="C566" s="4" t="s">
        <v>3595</v>
      </c>
      <c r="D566" s="4" t="s">
        <v>3044</v>
      </c>
      <c r="E566" s="4" t="s">
        <v>3043</v>
      </c>
      <c r="F566" s="4">
        <f>IF(B566=B565,F565+1,1)</f>
        <v>1</v>
      </c>
      <c r="G566" s="4" t="s">
        <v>6384</v>
      </c>
      <c r="H566" s="4" t="s">
        <v>6379</v>
      </c>
      <c r="I566" s="4" t="s">
        <v>6378</v>
      </c>
      <c r="J566" s="4" t="s">
        <v>6390</v>
      </c>
      <c r="K566" s="4"/>
      <c r="L566" s="4" t="s">
        <v>6471</v>
      </c>
      <c r="M566" s="4" t="s">
        <v>6978</v>
      </c>
      <c r="P566" s="4" t="s">
        <v>2434</v>
      </c>
      <c r="Q566" s="4">
        <f>IF(H566="TOEIC",VALUE(L566),0)</f>
        <v>870</v>
      </c>
      <c r="R566" s="4">
        <f>IF(H566="NEW TEPS",VALUE(L566),0)</f>
        <v>0</v>
      </c>
      <c r="S566" s="4">
        <f>IF(H566="TOEFL(ibt)",VALUE(L566),0)</f>
        <v>0</v>
      </c>
      <c r="T566" s="4">
        <f>IF(H566="JPT",VALUE(L566),0)</f>
        <v>0</v>
      </c>
      <c r="U566" s="4">
        <f>IF(H566="HSK",VALUE(K566),0)</f>
        <v>0</v>
      </c>
      <c r="V566" s="4">
        <f>IF(H566="HSK",VALUE(L566),0)</f>
        <v>0</v>
      </c>
      <c r="W566" s="4">
        <f>IF(H566="G-TELP Level2",VALUE(L566),0)</f>
        <v>0</v>
      </c>
      <c r="X566" s="4">
        <f>IF(P566="A",IF(Q566&gt;849,1,IF(R566&gt;335,1,IF(S566&gt;97,1,IF(T566&gt;849,1,IF(W566&gt;82,1,IF(U566=6,1,IF(U566=5,IF(V566&gt;254,1,0),0))))))),IF(P566="B",IF(Q566&gt;699,1,IF(R566&gt;263,1,IF(S566&gt;78,1,IF(T566&gt;699,1,IF(W566&gt;63,1,IF(U566=6,1,IF(U566=5,IF(V566&gt;179,1,0),0))))))),IF(P566="C",IF(Q566&gt;599,1,IF(R566&gt;226,1,IF(S566&gt;67,1,IF(T566&gt;599,1,IF(W566&gt;49,1,IF(U566=6,1,IF(U566=5,1,IF(U566=4,IF(V566&gt;209,1,0),0)))))))),IF(P566="D",IF(Q566&gt;649,1,IF(R566&gt;244,1,IF(S566&gt;73,1,IF(T566&gt;649,1,IF(W566&gt;56,1,IF(U566=6,1,IF(U566=5,1,IF(U566=4,IF(V566&gt;254,1,0),0)))))))),0))))</f>
        <v>1</v>
      </c>
      <c r="Y566" s="4">
        <f>SUMIF(B:B,B566,X:X)</f>
        <v>1</v>
      </c>
      <c r="Z566" s="4" t="str">
        <f>IF(Y566&gt;0,"어학 충족","자격미달")</f>
        <v>어학 충족</v>
      </c>
      <c r="AA566" s="4"/>
      <c r="AB566" s="4" t="str">
        <f>IF(P566="A",IF(Q566&gt;849,"TOEIC 충족",IF(R566&gt;335,"New-TEPS 충족",IF(S566&gt;97,"TOEFL 충족",IF(T566&gt;849,"JPT 충족",IF(W566&gt;82,"G-TELP 충족",IF(U566=6,"HSK점수 충족",IF(U566=5,IF(V566&gt;254,"HSK점수 충족","자격미달"),"자격미달"))))))),IF(P566="B",IF(Q566&gt;699,"TOEIC 충족",IF(R566&gt;263,"New-TEPS 충족",IF(S566&gt;78,"TOEFL 충족",IF(T566&gt;699,"JPT 충족",IF(W566&gt;63,"G-TELP 충족",IF(U566=6,"HSK점수 충족",IF(U566=5,IF(V566&gt;179,"HSK점수 충족","자격미달"),"자격미달"))))))),IF(P566="C",IF(Q566&gt;599,"TOEIC 충족",IF(R566&gt;226,"New-TEPS 충족",IF(S566&gt;67,"TOEFL 충족",IF(T566&gt;599,"JPT 충족",IF(W566&gt;49,"G-TELP 충족",IF(U566=6,"HSK점수 충족",IF(U566=5,"HSK점수 충족",IF(U566=4,IF(V566&gt;209,"HSK점수 충족","자격미달"),"자격미달")))))))),IF(P566="D",IF(Q566&gt;649,"TOEIC 충족",IF(R566&gt;244,"New-TEPS 충족",IF(S566&gt;73,"TOEFL 충족",IF(T566&gt;649,"JPT 충족",IF(W566&gt;56,"G-TELP 충족",IF(U1507=6,"HSK점수 충족",IF(U1507=5,"HSK점수 충족",IF(U1507=4,IF(V1507&gt;254,"HSK점수 충족","자격미달"),"자격미달")))))))),0))))</f>
        <v>TOEIC 충족</v>
      </c>
      <c r="AC566" s="21"/>
      <c r="AD566" s="4">
        <f>IF(P566="A",VLOOKUP(Q566,[1]교육_어학_경력backdata!$B$3:$C$9,2,1),IF(P566="B",VLOOKUP(Q566,[1]교육_어학_경력backdata!$G$3:$H$9,2,1),IF(P566="C",0,"오류")))</f>
        <v>12</v>
      </c>
      <c r="AE566" s="4">
        <f>IF(P566="A",VLOOKUP(R566,[1]교육_어학_경력backdata!$B$11:$C$17,2,1),IF(P566="B",VLOOKUP(R566,[1]교육_어학_경력backdata!$G$11:$H$17,2,1),IF(P566="C",0,"오류")))</f>
        <v>0</v>
      </c>
      <c r="AF566" s="4">
        <f>IF(P566="A",VLOOKUP(S566,[1]교육_어학_경력backdata!$B$19:$C$25,2,1),IF(P566="B",VLOOKUP(S566,[1]교육_어학_경력backdata!$G$19:$H$25,2,1),IF(P566="C",0,"오류")))</f>
        <v>0</v>
      </c>
      <c r="AG566" s="4">
        <f>IF(P566="A",VLOOKUP(T566,[1]교육_어학_경력backdata!$B$3:$C$9,2,1),IF(P566="B",VLOOKUP(T566,[1]교육_어학_경력backdata!$G$3:$H$9,2,1),IF(P566="C",0,"오류")))</f>
        <v>0</v>
      </c>
      <c r="AH566" s="4">
        <f>IF(P566="A",IF(U566=0,0,IF(U566=4,0,IF(U566=5,VLOOKUP(V566,[1]교육_어학_경력backdata!$B$27:$C$29,2,1),IF(U566=6,VLOOKUP(V566,[1]교육_어학_경력backdata!$B$31:$C$34,2,1))))),IF(P566="B",IF(U566=0,0,IF(U566=4,0,IF(U566=5,VLOOKUP(V566,[1]교육_어학_경력backdata!$G$27:$H$31,2,1),IF(U566=6,VLOOKUP(V566,[1]교육_어학_경력backdata!$G$33:$H$34,2,1))))),IF(CT566="C",0,"오류")))</f>
        <v>0</v>
      </c>
      <c r="AI566" s="4">
        <f>IF(P566="A",VLOOKUP(W566,[1]교육_어학_경력backdata!$B$36:$C$42,2,1),IF(P566="B",VLOOKUP(W566,[1]교육_어학_경력backdata!$G$36:$H$42,2,1),IF(P566="C",0,"오류")))</f>
        <v>0</v>
      </c>
      <c r="AJ566" s="4">
        <f>SUM(AD566:AI566)</f>
        <v>12</v>
      </c>
      <c r="AK566" s="4">
        <f>_xlfn.MAXIFS(AJ:AJ,B:B,B566)</f>
        <v>12</v>
      </c>
      <c r="AL566" s="4"/>
      <c r="AM566" s="21"/>
      <c r="AN566" s="4"/>
      <c r="AO566" s="4"/>
    </row>
    <row r="567" spans="1:41" x14ac:dyDescent="0.4">
      <c r="A567" s="3">
        <f>IF(B566=B567,A566,A566+1)</f>
        <v>522</v>
      </c>
      <c r="B567" s="3" t="s">
        <v>3589</v>
      </c>
      <c r="C567" s="3" t="s">
        <v>3588</v>
      </c>
      <c r="D567" s="3" t="s">
        <v>3044</v>
      </c>
      <c r="E567" s="3" t="s">
        <v>3043</v>
      </c>
      <c r="F567" s="3">
        <f>IF(B567=B566,F566+1,1)</f>
        <v>1</v>
      </c>
      <c r="G567" s="3" t="s">
        <v>6380</v>
      </c>
      <c r="H567" s="3" t="s">
        <v>6379</v>
      </c>
      <c r="I567" s="3" t="s">
        <v>6378</v>
      </c>
      <c r="J567" s="3" t="s">
        <v>49</v>
      </c>
      <c r="K567" s="3"/>
      <c r="L567" s="3" t="s">
        <v>6726</v>
      </c>
      <c r="M567" s="3" t="s">
        <v>6977</v>
      </c>
      <c r="P567" s="3" t="s">
        <v>2434</v>
      </c>
      <c r="Q567" s="3">
        <f>IF(H567="TOEIC",VALUE(L567),0)</f>
        <v>980</v>
      </c>
      <c r="R567" s="3">
        <f>IF(H567="NEW TEPS",VALUE(L567),0)</f>
        <v>0</v>
      </c>
      <c r="S567" s="3">
        <f>IF(H567="TOEFL(ibt)",VALUE(L567),0)</f>
        <v>0</v>
      </c>
      <c r="T567" s="3">
        <f>IF(H567="JPT",VALUE(L567),0)</f>
        <v>0</v>
      </c>
      <c r="U567" s="3">
        <f>IF(H567="HSK",VALUE(K567),0)</f>
        <v>0</v>
      </c>
      <c r="V567" s="3">
        <f>IF(H567="HSK",VALUE(L567),0)</f>
        <v>0</v>
      </c>
      <c r="W567" s="3">
        <f>IF(H567="G-TELP Level2",VALUE(L567),0)</f>
        <v>0</v>
      </c>
      <c r="X567" s="3">
        <f>IF(P567="A",IF(Q567&gt;849,1,IF(R567&gt;335,1,IF(S567&gt;97,1,IF(T567&gt;849,1,IF(W567&gt;82,1,IF(U567=6,1,IF(U567=5,IF(V567&gt;254,1,0),0))))))),IF(P567="B",IF(Q567&gt;699,1,IF(R567&gt;263,1,IF(S567&gt;78,1,IF(T567&gt;699,1,IF(W567&gt;63,1,IF(U567=6,1,IF(U567=5,IF(V567&gt;179,1,0),0))))))),IF(P567="C",IF(Q567&gt;599,1,IF(R567&gt;226,1,IF(S567&gt;67,1,IF(T567&gt;599,1,IF(W567&gt;49,1,IF(U567=6,1,IF(U567=5,1,IF(U567=4,IF(V567&gt;209,1,0),0)))))))),IF(P567="D",IF(Q567&gt;649,1,IF(R567&gt;244,1,IF(S567&gt;73,1,IF(T567&gt;649,1,IF(W567&gt;56,1,IF(U567=6,1,IF(U567=5,1,IF(U567=4,IF(V567&gt;254,1,0),0)))))))),0))))</f>
        <v>1</v>
      </c>
      <c r="Y567" s="3">
        <f>SUMIF(B:B,B567,X:X)</f>
        <v>1</v>
      </c>
      <c r="Z567" s="3" t="str">
        <f>IF(Y567&gt;0,"어학 충족","자격미달")</f>
        <v>어학 충족</v>
      </c>
      <c r="AA567" s="3"/>
      <c r="AB567" s="3" t="str">
        <f>IF(P567="A",IF(Q567&gt;849,"TOEIC 충족",IF(R567&gt;335,"New-TEPS 충족",IF(S567&gt;97,"TOEFL 충족",IF(T567&gt;849,"JPT 충족",IF(W567&gt;82,"G-TELP 충족",IF(U567=6,"HSK점수 충족",IF(U567=5,IF(V567&gt;254,"HSK점수 충족","자격미달"),"자격미달"))))))),IF(P567="B",IF(Q567&gt;699,"TOEIC 충족",IF(R567&gt;263,"New-TEPS 충족",IF(S567&gt;78,"TOEFL 충족",IF(T567&gt;699,"JPT 충족",IF(W567&gt;63,"G-TELP 충족",IF(U567=6,"HSK점수 충족",IF(U567=5,IF(V567&gt;179,"HSK점수 충족","자격미달"),"자격미달"))))))),IF(P567="C",IF(Q567&gt;599,"TOEIC 충족",IF(R567&gt;226,"New-TEPS 충족",IF(S567&gt;67,"TOEFL 충족",IF(T567&gt;599,"JPT 충족",IF(W567&gt;49,"G-TELP 충족",IF(U567=6,"HSK점수 충족",IF(U567=5,"HSK점수 충족",IF(U567=4,IF(V567&gt;209,"HSK점수 충족","자격미달"),"자격미달")))))))),IF(P567="D",IF(Q567&gt;649,"TOEIC 충족",IF(R567&gt;244,"New-TEPS 충족",IF(S567&gt;73,"TOEFL 충족",IF(T567&gt;649,"JPT 충족",IF(W567&gt;56,"G-TELP 충족",IF(U1508=6,"HSK점수 충족",IF(U1508=5,"HSK점수 충족",IF(U1508=4,IF(V1508&gt;254,"HSK점수 충족","자격미달"),"자격미달")))))))),0))))</f>
        <v>TOEIC 충족</v>
      </c>
      <c r="AC567" s="21"/>
      <c r="AD567" s="3">
        <f>IF(P567="A",VLOOKUP(Q567,[1]교육_어학_경력backdata!$B$3:$C$9,2,1),IF(P567="B",VLOOKUP(Q567,[1]교육_어학_경력backdata!$G$3:$H$9,2,1),IF(P567="C",0,"오류")))</f>
        <v>20</v>
      </c>
      <c r="AE567" s="3">
        <f>IF(P567="A",VLOOKUP(R567,[1]교육_어학_경력backdata!$B$11:$C$17,2,1),IF(P567="B",VLOOKUP(R567,[1]교육_어학_경력backdata!$G$11:$H$17,2,1),IF(P567="C",0,"오류")))</f>
        <v>0</v>
      </c>
      <c r="AF567" s="3">
        <f>IF(P567="A",VLOOKUP(S567,[1]교육_어학_경력backdata!$B$19:$C$25,2,1),IF(P567="B",VLOOKUP(S567,[1]교육_어학_경력backdata!$G$19:$H$25,2,1),IF(P567="C",0,"오류")))</f>
        <v>0</v>
      </c>
      <c r="AG567" s="3">
        <f>IF(P567="A",VLOOKUP(T567,[1]교육_어학_경력backdata!$B$3:$C$9,2,1),IF(P567="B",VLOOKUP(T567,[1]교육_어학_경력backdata!$G$3:$H$9,2,1),IF(P567="C",0,"오류")))</f>
        <v>0</v>
      </c>
      <c r="AH567" s="3">
        <f>IF(P567="A",IF(U567=0,0,IF(U567=4,0,IF(U567=5,VLOOKUP(V567,[1]교육_어학_경력backdata!$B$27:$C$29,2,1),IF(U567=6,VLOOKUP(V567,[1]교육_어학_경력backdata!$B$31:$C$34,2,1))))),IF(P567="B",IF(U567=0,0,IF(U567=4,0,IF(U567=5,VLOOKUP(V567,[1]교육_어학_경력backdata!$G$27:$H$31,2,1),IF(U567=6,VLOOKUP(V567,[1]교육_어학_경력backdata!$G$33:$H$34,2,1))))),IF(CT567="C",0,"오류")))</f>
        <v>0</v>
      </c>
      <c r="AI567" s="3">
        <f>IF(P567="A",VLOOKUP(W567,[1]교육_어학_경력backdata!$B$36:$C$42,2,1),IF(P567="B",VLOOKUP(W567,[1]교육_어학_경력backdata!$G$36:$H$42,2,1),IF(P567="C",0,"오류")))</f>
        <v>0</v>
      </c>
      <c r="AJ567" s="3">
        <f>SUM(AD567:AI567)</f>
        <v>20</v>
      </c>
      <c r="AK567" s="3">
        <f>_xlfn.MAXIFS(AJ:AJ,B:B,B567)</f>
        <v>20</v>
      </c>
      <c r="AL567" s="3"/>
      <c r="AM567" s="21"/>
      <c r="AN567" s="3"/>
      <c r="AO567" s="3"/>
    </row>
    <row r="568" spans="1:41" x14ac:dyDescent="0.4">
      <c r="A568" s="4">
        <f>IF(B567=B568,A567,A567+1)</f>
        <v>523</v>
      </c>
      <c r="B568" s="4" t="s">
        <v>3582</v>
      </c>
      <c r="C568" s="4" t="s">
        <v>3581</v>
      </c>
      <c r="D568" s="4" t="s">
        <v>3044</v>
      </c>
      <c r="E568" s="4" t="s">
        <v>3043</v>
      </c>
      <c r="F568" s="4">
        <f>IF(B568=B567,F567+1,1)</f>
        <v>1</v>
      </c>
      <c r="G568" s="4" t="s">
        <v>6384</v>
      </c>
      <c r="H568" s="4" t="s">
        <v>6379</v>
      </c>
      <c r="I568" s="4" t="s">
        <v>6378</v>
      </c>
      <c r="J568" s="4" t="s">
        <v>6937</v>
      </c>
      <c r="K568" s="4"/>
      <c r="L568" s="4" t="s">
        <v>6875</v>
      </c>
      <c r="M568" s="4" t="s">
        <v>6976</v>
      </c>
      <c r="P568" s="4" t="s">
        <v>2434</v>
      </c>
      <c r="Q568" s="4">
        <f>IF(H568="TOEIC",VALUE(L568),0)</f>
        <v>970</v>
      </c>
      <c r="R568" s="4">
        <f>IF(H568="NEW TEPS",VALUE(L568),0)</f>
        <v>0</v>
      </c>
      <c r="S568" s="4">
        <f>IF(H568="TOEFL(ibt)",VALUE(L568),0)</f>
        <v>0</v>
      </c>
      <c r="T568" s="4">
        <f>IF(H568="JPT",VALUE(L568),0)</f>
        <v>0</v>
      </c>
      <c r="U568" s="4">
        <f>IF(H568="HSK",VALUE(K568),0)</f>
        <v>0</v>
      </c>
      <c r="V568" s="4">
        <f>IF(H568="HSK",VALUE(L568),0)</f>
        <v>0</v>
      </c>
      <c r="W568" s="4">
        <f>IF(H568="G-TELP Level2",VALUE(L568),0)</f>
        <v>0</v>
      </c>
      <c r="X568" s="4">
        <f>IF(P568="A",IF(Q568&gt;849,1,IF(R568&gt;335,1,IF(S568&gt;97,1,IF(T568&gt;849,1,IF(W568&gt;82,1,IF(U568=6,1,IF(U568=5,IF(V568&gt;254,1,0),0))))))),IF(P568="B",IF(Q568&gt;699,1,IF(R568&gt;263,1,IF(S568&gt;78,1,IF(T568&gt;699,1,IF(W568&gt;63,1,IF(U568=6,1,IF(U568=5,IF(V568&gt;179,1,0),0))))))),IF(P568="C",IF(Q568&gt;599,1,IF(R568&gt;226,1,IF(S568&gt;67,1,IF(T568&gt;599,1,IF(W568&gt;49,1,IF(U568=6,1,IF(U568=5,1,IF(U568=4,IF(V568&gt;209,1,0),0)))))))),IF(P568="D",IF(Q568&gt;649,1,IF(R568&gt;244,1,IF(S568&gt;73,1,IF(T568&gt;649,1,IF(W568&gt;56,1,IF(U568=6,1,IF(U568=5,1,IF(U568=4,IF(V568&gt;254,1,0),0)))))))),0))))</f>
        <v>1</v>
      </c>
      <c r="Y568" s="4">
        <f>SUMIF(B:B,B568,X:X)</f>
        <v>1</v>
      </c>
      <c r="Z568" s="4" t="str">
        <f>IF(Y568&gt;0,"어학 충족","자격미달")</f>
        <v>어학 충족</v>
      </c>
      <c r="AA568" s="4"/>
      <c r="AB568" s="4" t="str">
        <f>IF(P568="A",IF(Q568&gt;849,"TOEIC 충족",IF(R568&gt;335,"New-TEPS 충족",IF(S568&gt;97,"TOEFL 충족",IF(T568&gt;849,"JPT 충족",IF(W568&gt;82,"G-TELP 충족",IF(U568=6,"HSK점수 충족",IF(U568=5,IF(V568&gt;254,"HSK점수 충족","자격미달"),"자격미달"))))))),IF(P568="B",IF(Q568&gt;699,"TOEIC 충족",IF(R568&gt;263,"New-TEPS 충족",IF(S568&gt;78,"TOEFL 충족",IF(T568&gt;699,"JPT 충족",IF(W568&gt;63,"G-TELP 충족",IF(U568=6,"HSK점수 충족",IF(U568=5,IF(V568&gt;179,"HSK점수 충족","자격미달"),"자격미달"))))))),IF(P568="C",IF(Q568&gt;599,"TOEIC 충족",IF(R568&gt;226,"New-TEPS 충족",IF(S568&gt;67,"TOEFL 충족",IF(T568&gt;599,"JPT 충족",IF(W568&gt;49,"G-TELP 충족",IF(U568=6,"HSK점수 충족",IF(U568=5,"HSK점수 충족",IF(U568=4,IF(V568&gt;209,"HSK점수 충족","자격미달"),"자격미달")))))))),IF(P568="D",IF(Q568&gt;649,"TOEIC 충족",IF(R568&gt;244,"New-TEPS 충족",IF(S568&gt;73,"TOEFL 충족",IF(T568&gt;649,"JPT 충족",IF(W568&gt;56,"G-TELP 충족",IF(U1509=6,"HSK점수 충족",IF(U1509=5,"HSK점수 충족",IF(U1509=4,IF(V1509&gt;254,"HSK점수 충족","자격미달"),"자격미달")))))))),0))))</f>
        <v>TOEIC 충족</v>
      </c>
      <c r="AC568" s="21"/>
      <c r="AD568" s="4">
        <f>IF(P568="A",VLOOKUP(Q568,[1]교육_어학_경력backdata!$B$3:$C$9,2,1),IF(P568="B",VLOOKUP(Q568,[1]교육_어학_경력backdata!$G$3:$H$9,2,1),IF(P568="C",0,"오류")))</f>
        <v>20</v>
      </c>
      <c r="AE568" s="4">
        <f>IF(P568="A",VLOOKUP(R568,[1]교육_어학_경력backdata!$B$11:$C$17,2,1),IF(P568="B",VLOOKUP(R568,[1]교육_어학_경력backdata!$G$11:$H$17,2,1),IF(P568="C",0,"오류")))</f>
        <v>0</v>
      </c>
      <c r="AF568" s="4">
        <f>IF(P568="A",VLOOKUP(S568,[1]교육_어학_경력backdata!$B$19:$C$25,2,1),IF(P568="B",VLOOKUP(S568,[1]교육_어학_경력backdata!$G$19:$H$25,2,1),IF(P568="C",0,"오류")))</f>
        <v>0</v>
      </c>
      <c r="AG568" s="4">
        <f>IF(P568="A",VLOOKUP(T568,[1]교육_어학_경력backdata!$B$3:$C$9,2,1),IF(P568="B",VLOOKUP(T568,[1]교육_어학_경력backdata!$G$3:$H$9,2,1),IF(P568="C",0,"오류")))</f>
        <v>0</v>
      </c>
      <c r="AH568" s="4">
        <f>IF(P568="A",IF(U568=0,0,IF(U568=4,0,IF(U568=5,VLOOKUP(V568,[1]교육_어학_경력backdata!$B$27:$C$29,2,1),IF(U568=6,VLOOKUP(V568,[1]교육_어학_경력backdata!$B$31:$C$34,2,1))))),IF(P568="B",IF(U568=0,0,IF(U568=4,0,IF(U568=5,VLOOKUP(V568,[1]교육_어학_경력backdata!$G$27:$H$31,2,1),IF(U568=6,VLOOKUP(V568,[1]교육_어학_경력backdata!$G$33:$H$34,2,1))))),IF(CT568="C",0,"오류")))</f>
        <v>0</v>
      </c>
      <c r="AI568" s="4">
        <f>IF(P568="A",VLOOKUP(W568,[1]교육_어학_경력backdata!$B$36:$C$42,2,1),IF(P568="B",VLOOKUP(W568,[1]교육_어학_경력backdata!$G$36:$H$42,2,1),IF(P568="C",0,"오류")))</f>
        <v>0</v>
      </c>
      <c r="AJ568" s="4">
        <f>SUM(AD568:AI568)</f>
        <v>20</v>
      </c>
      <c r="AK568" s="4">
        <f>_xlfn.MAXIFS(AJ:AJ,B:B,B568)</f>
        <v>20</v>
      </c>
      <c r="AL568" s="4"/>
      <c r="AM568" s="21"/>
      <c r="AN568" s="4"/>
      <c r="AO568" s="4"/>
    </row>
    <row r="569" spans="1:41" x14ac:dyDescent="0.4">
      <c r="A569" s="3">
        <f>IF(B568=B569,A568,A568+1)</f>
        <v>524</v>
      </c>
      <c r="B569" s="3" t="s">
        <v>3575</v>
      </c>
      <c r="C569" s="3" t="s">
        <v>3574</v>
      </c>
      <c r="D569" s="3" t="s">
        <v>3044</v>
      </c>
      <c r="E569" s="3" t="s">
        <v>3043</v>
      </c>
      <c r="F569" s="3">
        <f>IF(B569=B568,F568+1,1)</f>
        <v>1</v>
      </c>
      <c r="G569" s="3" t="s">
        <v>6380</v>
      </c>
      <c r="H569" s="3" t="s">
        <v>6379</v>
      </c>
      <c r="I569" s="3" t="s">
        <v>6378</v>
      </c>
      <c r="J569" s="3" t="s">
        <v>6656</v>
      </c>
      <c r="K569" s="3"/>
      <c r="L569" s="3" t="s">
        <v>6609</v>
      </c>
      <c r="M569" s="3" t="s">
        <v>6975</v>
      </c>
      <c r="P569" s="3" t="s">
        <v>2434</v>
      </c>
      <c r="Q569" s="3">
        <f>IF(H569="TOEIC",VALUE(L569),0)</f>
        <v>965</v>
      </c>
      <c r="R569" s="3">
        <f>IF(H569="NEW TEPS",VALUE(L569),0)</f>
        <v>0</v>
      </c>
      <c r="S569" s="3">
        <f>IF(H569="TOEFL(ibt)",VALUE(L569),0)</f>
        <v>0</v>
      </c>
      <c r="T569" s="3">
        <f>IF(H569="JPT",VALUE(L569),0)</f>
        <v>0</v>
      </c>
      <c r="U569" s="3">
        <f>IF(H569="HSK",VALUE(K569),0)</f>
        <v>0</v>
      </c>
      <c r="V569" s="3">
        <f>IF(H569="HSK",VALUE(L569),0)</f>
        <v>0</v>
      </c>
      <c r="W569" s="3">
        <f>IF(H569="G-TELP Level2",VALUE(L569),0)</f>
        <v>0</v>
      </c>
      <c r="X569" s="3">
        <f>IF(P569="A",IF(Q569&gt;849,1,IF(R569&gt;335,1,IF(S569&gt;97,1,IF(T569&gt;849,1,IF(W569&gt;82,1,IF(U569=6,1,IF(U569=5,IF(V569&gt;254,1,0),0))))))),IF(P569="B",IF(Q569&gt;699,1,IF(R569&gt;263,1,IF(S569&gt;78,1,IF(T569&gt;699,1,IF(W569&gt;63,1,IF(U569=6,1,IF(U569=5,IF(V569&gt;179,1,0),0))))))),IF(P569="C",IF(Q569&gt;599,1,IF(R569&gt;226,1,IF(S569&gt;67,1,IF(T569&gt;599,1,IF(W569&gt;49,1,IF(U569=6,1,IF(U569=5,1,IF(U569=4,IF(V569&gt;209,1,0),0)))))))),IF(P569="D",IF(Q569&gt;649,1,IF(R569&gt;244,1,IF(S569&gt;73,1,IF(T569&gt;649,1,IF(W569&gt;56,1,IF(U569=6,1,IF(U569=5,1,IF(U569=4,IF(V569&gt;254,1,0),0)))))))),0))))</f>
        <v>1</v>
      </c>
      <c r="Y569" s="3">
        <f>SUMIF(B:B,B569,X:X)</f>
        <v>1</v>
      </c>
      <c r="Z569" s="3" t="str">
        <f>IF(Y569&gt;0,"어학 충족","자격미달")</f>
        <v>어학 충족</v>
      </c>
      <c r="AA569" s="3"/>
      <c r="AB569" s="3" t="str">
        <f>IF(P569="A",IF(Q569&gt;849,"TOEIC 충족",IF(R569&gt;335,"New-TEPS 충족",IF(S569&gt;97,"TOEFL 충족",IF(T569&gt;849,"JPT 충족",IF(W569&gt;82,"G-TELP 충족",IF(U569=6,"HSK점수 충족",IF(U569=5,IF(V569&gt;254,"HSK점수 충족","자격미달"),"자격미달"))))))),IF(P569="B",IF(Q569&gt;699,"TOEIC 충족",IF(R569&gt;263,"New-TEPS 충족",IF(S569&gt;78,"TOEFL 충족",IF(T569&gt;699,"JPT 충족",IF(W569&gt;63,"G-TELP 충족",IF(U569=6,"HSK점수 충족",IF(U569=5,IF(V569&gt;179,"HSK점수 충족","자격미달"),"자격미달"))))))),IF(P569="C",IF(Q569&gt;599,"TOEIC 충족",IF(R569&gt;226,"New-TEPS 충족",IF(S569&gt;67,"TOEFL 충족",IF(T569&gt;599,"JPT 충족",IF(W569&gt;49,"G-TELP 충족",IF(U569=6,"HSK점수 충족",IF(U569=5,"HSK점수 충족",IF(U569=4,IF(V569&gt;209,"HSK점수 충족","자격미달"),"자격미달")))))))),IF(P569="D",IF(Q569&gt;649,"TOEIC 충족",IF(R569&gt;244,"New-TEPS 충족",IF(S569&gt;73,"TOEFL 충족",IF(T569&gt;649,"JPT 충족",IF(W569&gt;56,"G-TELP 충족",IF(U1510=6,"HSK점수 충족",IF(U1510=5,"HSK점수 충족",IF(U1510=4,IF(V1510&gt;254,"HSK점수 충족","자격미달"),"자격미달")))))))),0))))</f>
        <v>TOEIC 충족</v>
      </c>
      <c r="AC569" s="21"/>
      <c r="AD569" s="3">
        <f>IF(P569="A",VLOOKUP(Q569,[1]교육_어학_경력backdata!$B$3:$C$9,2,1),IF(P569="B",VLOOKUP(Q569,[1]교육_어학_경력backdata!$G$3:$H$9,2,1),IF(P569="C",0,"오류")))</f>
        <v>20</v>
      </c>
      <c r="AE569" s="3">
        <f>IF(P569="A",VLOOKUP(R569,[1]교육_어학_경력backdata!$B$11:$C$17,2,1),IF(P569="B",VLOOKUP(R569,[1]교육_어학_경력backdata!$G$11:$H$17,2,1),IF(P569="C",0,"오류")))</f>
        <v>0</v>
      </c>
      <c r="AF569" s="3">
        <f>IF(P569="A",VLOOKUP(S569,[1]교육_어학_경력backdata!$B$19:$C$25,2,1),IF(P569="B",VLOOKUP(S569,[1]교육_어학_경력backdata!$G$19:$H$25,2,1),IF(P569="C",0,"오류")))</f>
        <v>0</v>
      </c>
      <c r="AG569" s="3">
        <f>IF(P569="A",VLOOKUP(T569,[1]교육_어학_경력backdata!$B$3:$C$9,2,1),IF(P569="B",VLOOKUP(T569,[1]교육_어학_경력backdata!$G$3:$H$9,2,1),IF(P569="C",0,"오류")))</f>
        <v>0</v>
      </c>
      <c r="AH569" s="3">
        <f>IF(P569="A",IF(U569=0,0,IF(U569=4,0,IF(U569=5,VLOOKUP(V569,[1]교육_어학_경력backdata!$B$27:$C$29,2,1),IF(U569=6,VLOOKUP(V569,[1]교육_어학_경력backdata!$B$31:$C$34,2,1))))),IF(P569="B",IF(U569=0,0,IF(U569=4,0,IF(U569=5,VLOOKUP(V569,[1]교육_어학_경력backdata!$G$27:$H$31,2,1),IF(U569=6,VLOOKUP(V569,[1]교육_어학_경력backdata!$G$33:$H$34,2,1))))),IF(CT569="C",0,"오류")))</f>
        <v>0</v>
      </c>
      <c r="AI569" s="3">
        <f>IF(P569="A",VLOOKUP(W569,[1]교육_어학_경력backdata!$B$36:$C$42,2,1),IF(P569="B",VLOOKUP(W569,[1]교육_어학_경력backdata!$G$36:$H$42,2,1),IF(P569="C",0,"오류")))</f>
        <v>0</v>
      </c>
      <c r="AJ569" s="3">
        <f>SUM(AD569:AI569)</f>
        <v>20</v>
      </c>
      <c r="AK569" s="3">
        <f>_xlfn.MAXIFS(AJ:AJ,B:B,B569)</f>
        <v>20</v>
      </c>
      <c r="AL569" s="3"/>
      <c r="AM569" s="21"/>
      <c r="AN569" s="3"/>
      <c r="AO569" s="3"/>
    </row>
    <row r="570" spans="1:41" x14ac:dyDescent="0.4">
      <c r="A570" s="4">
        <f>IF(B569=B570,A569,A569+1)</f>
        <v>525</v>
      </c>
      <c r="B570" s="4" t="s">
        <v>3572</v>
      </c>
      <c r="C570" s="4" t="s">
        <v>3571</v>
      </c>
      <c r="D570" s="4" t="s">
        <v>3044</v>
      </c>
      <c r="E570" s="4" t="s">
        <v>3043</v>
      </c>
      <c r="F570" s="4">
        <f>IF(B570=B569,F569+1,1)</f>
        <v>1</v>
      </c>
      <c r="G570" s="4" t="s">
        <v>6384</v>
      </c>
      <c r="H570" s="4" t="s">
        <v>6379</v>
      </c>
      <c r="I570" s="4" t="s">
        <v>6378</v>
      </c>
      <c r="J570" s="4" t="s">
        <v>6490</v>
      </c>
      <c r="K570" s="4"/>
      <c r="L570" s="4" t="s">
        <v>6623</v>
      </c>
      <c r="M570" s="4" t="s">
        <v>6974</v>
      </c>
      <c r="P570" s="4" t="s">
        <v>2434</v>
      </c>
      <c r="Q570" s="4">
        <f>IF(H570="TOEIC",VALUE(L570),0)</f>
        <v>860</v>
      </c>
      <c r="R570" s="4">
        <f>IF(H570="NEW TEPS",VALUE(L570),0)</f>
        <v>0</v>
      </c>
      <c r="S570" s="4">
        <f>IF(H570="TOEFL(ibt)",VALUE(L570),0)</f>
        <v>0</v>
      </c>
      <c r="T570" s="4">
        <f>IF(H570="JPT",VALUE(L570),0)</f>
        <v>0</v>
      </c>
      <c r="U570" s="4">
        <f>IF(H570="HSK",VALUE(K570),0)</f>
        <v>0</v>
      </c>
      <c r="V570" s="4">
        <f>IF(H570="HSK",VALUE(L570),0)</f>
        <v>0</v>
      </c>
      <c r="W570" s="4">
        <f>IF(H570="G-TELP Level2",VALUE(L570),0)</f>
        <v>0</v>
      </c>
      <c r="X570" s="4">
        <f>IF(P570="A",IF(Q570&gt;849,1,IF(R570&gt;335,1,IF(S570&gt;97,1,IF(T570&gt;849,1,IF(W570&gt;82,1,IF(U570=6,1,IF(U570=5,IF(V570&gt;254,1,0),0))))))),IF(P570="B",IF(Q570&gt;699,1,IF(R570&gt;263,1,IF(S570&gt;78,1,IF(T570&gt;699,1,IF(W570&gt;63,1,IF(U570=6,1,IF(U570=5,IF(V570&gt;179,1,0),0))))))),IF(P570="C",IF(Q570&gt;599,1,IF(R570&gt;226,1,IF(S570&gt;67,1,IF(T570&gt;599,1,IF(W570&gt;49,1,IF(U570=6,1,IF(U570=5,1,IF(U570=4,IF(V570&gt;209,1,0),0)))))))),IF(P570="D",IF(Q570&gt;649,1,IF(R570&gt;244,1,IF(S570&gt;73,1,IF(T570&gt;649,1,IF(W570&gt;56,1,IF(U570=6,1,IF(U570=5,1,IF(U570=4,IF(V570&gt;254,1,0),0)))))))),0))))</f>
        <v>1</v>
      </c>
      <c r="Y570" s="4">
        <f>SUMIF(B:B,B570,X:X)</f>
        <v>1</v>
      </c>
      <c r="Z570" s="4" t="str">
        <f>IF(Y570&gt;0,"어학 충족","자격미달")</f>
        <v>어학 충족</v>
      </c>
      <c r="AA570" s="4"/>
      <c r="AB570" s="4" t="str">
        <f>IF(P570="A",IF(Q570&gt;849,"TOEIC 충족",IF(R570&gt;335,"New-TEPS 충족",IF(S570&gt;97,"TOEFL 충족",IF(T570&gt;849,"JPT 충족",IF(W570&gt;82,"G-TELP 충족",IF(U570=6,"HSK점수 충족",IF(U570=5,IF(V570&gt;254,"HSK점수 충족","자격미달"),"자격미달"))))))),IF(P570="B",IF(Q570&gt;699,"TOEIC 충족",IF(R570&gt;263,"New-TEPS 충족",IF(S570&gt;78,"TOEFL 충족",IF(T570&gt;699,"JPT 충족",IF(W570&gt;63,"G-TELP 충족",IF(U570=6,"HSK점수 충족",IF(U570=5,IF(V570&gt;179,"HSK점수 충족","자격미달"),"자격미달"))))))),IF(P570="C",IF(Q570&gt;599,"TOEIC 충족",IF(R570&gt;226,"New-TEPS 충족",IF(S570&gt;67,"TOEFL 충족",IF(T570&gt;599,"JPT 충족",IF(W570&gt;49,"G-TELP 충족",IF(U570=6,"HSK점수 충족",IF(U570=5,"HSK점수 충족",IF(U570=4,IF(V570&gt;209,"HSK점수 충족","자격미달"),"자격미달")))))))),IF(P570="D",IF(Q570&gt;649,"TOEIC 충족",IF(R570&gt;244,"New-TEPS 충족",IF(S570&gt;73,"TOEFL 충족",IF(T570&gt;649,"JPT 충족",IF(W570&gt;56,"G-TELP 충족",IF(U1511=6,"HSK점수 충족",IF(U1511=5,"HSK점수 충족",IF(U1511=4,IF(V1511&gt;254,"HSK점수 충족","자격미달"),"자격미달")))))))),0))))</f>
        <v>TOEIC 충족</v>
      </c>
      <c r="AC570" s="21"/>
      <c r="AD570" s="4">
        <f>IF(P570="A",VLOOKUP(Q570,[1]교육_어학_경력backdata!$B$3:$C$9,2,1),IF(P570="B",VLOOKUP(Q570,[1]교육_어학_경력backdata!$G$3:$H$9,2,1),IF(P570="C",0,"오류")))</f>
        <v>12</v>
      </c>
      <c r="AE570" s="4">
        <f>IF(P570="A",VLOOKUP(R570,[1]교육_어학_경력backdata!$B$11:$C$17,2,1),IF(P570="B",VLOOKUP(R570,[1]교육_어학_경력backdata!$G$11:$H$17,2,1),IF(P570="C",0,"오류")))</f>
        <v>0</v>
      </c>
      <c r="AF570" s="4">
        <f>IF(P570="A",VLOOKUP(S570,[1]교육_어학_경력backdata!$B$19:$C$25,2,1),IF(P570="B",VLOOKUP(S570,[1]교육_어학_경력backdata!$G$19:$H$25,2,1),IF(P570="C",0,"오류")))</f>
        <v>0</v>
      </c>
      <c r="AG570" s="4">
        <f>IF(P570="A",VLOOKUP(T570,[1]교육_어학_경력backdata!$B$3:$C$9,2,1),IF(P570="B",VLOOKUP(T570,[1]교육_어학_경력backdata!$G$3:$H$9,2,1),IF(P570="C",0,"오류")))</f>
        <v>0</v>
      </c>
      <c r="AH570" s="4">
        <f>IF(P570="A",IF(U570=0,0,IF(U570=4,0,IF(U570=5,VLOOKUP(V570,[1]교육_어학_경력backdata!$B$27:$C$29,2,1),IF(U570=6,VLOOKUP(V570,[1]교육_어학_경력backdata!$B$31:$C$34,2,1))))),IF(P570="B",IF(U570=0,0,IF(U570=4,0,IF(U570=5,VLOOKUP(V570,[1]교육_어학_경력backdata!$G$27:$H$31,2,1),IF(U570=6,VLOOKUP(V570,[1]교육_어학_경력backdata!$G$33:$H$34,2,1))))),IF(CT570="C",0,"오류")))</f>
        <v>0</v>
      </c>
      <c r="AI570" s="4">
        <f>IF(P570="A",VLOOKUP(W570,[1]교육_어학_경력backdata!$B$36:$C$42,2,1),IF(P570="B",VLOOKUP(W570,[1]교육_어학_경력backdata!$G$36:$H$42,2,1),IF(P570="C",0,"오류")))</f>
        <v>0</v>
      </c>
      <c r="AJ570" s="4">
        <f>SUM(AD570:AI570)</f>
        <v>12</v>
      </c>
      <c r="AK570" s="4">
        <f>_xlfn.MAXIFS(AJ:AJ,B:B,B570)</f>
        <v>12</v>
      </c>
      <c r="AL570" s="4"/>
      <c r="AM570" s="21"/>
      <c r="AN570" s="4"/>
      <c r="AO570" s="4"/>
    </row>
    <row r="571" spans="1:41" x14ac:dyDescent="0.4">
      <c r="A571" s="3">
        <f>IF(B570=B571,A570,A570+1)</f>
        <v>526</v>
      </c>
      <c r="B571" s="3" t="s">
        <v>3567</v>
      </c>
      <c r="C571" s="3" t="s">
        <v>3566</v>
      </c>
      <c r="D571" s="3" t="s">
        <v>3044</v>
      </c>
      <c r="E571" s="3" t="s">
        <v>3043</v>
      </c>
      <c r="F571" s="3">
        <f>IF(B571=B570,F570+1,1)</f>
        <v>1</v>
      </c>
      <c r="G571" s="3" t="s">
        <v>6380</v>
      </c>
      <c r="H571" s="3" t="s">
        <v>6379</v>
      </c>
      <c r="I571" s="3" t="s">
        <v>6378</v>
      </c>
      <c r="J571" s="3" t="s">
        <v>6973</v>
      </c>
      <c r="K571" s="3"/>
      <c r="L571" s="3" t="s">
        <v>6517</v>
      </c>
      <c r="M571" s="3" t="s">
        <v>6972</v>
      </c>
      <c r="P571" s="3" t="s">
        <v>2434</v>
      </c>
      <c r="Q571" s="3">
        <f>IF(H571="TOEIC",VALUE(L571),0)</f>
        <v>875</v>
      </c>
      <c r="R571" s="3">
        <f>IF(H571="NEW TEPS",VALUE(L571),0)</f>
        <v>0</v>
      </c>
      <c r="S571" s="3">
        <f>IF(H571="TOEFL(ibt)",VALUE(L571),0)</f>
        <v>0</v>
      </c>
      <c r="T571" s="3">
        <f>IF(H571="JPT",VALUE(L571),0)</f>
        <v>0</v>
      </c>
      <c r="U571" s="3">
        <f>IF(H571="HSK",VALUE(K571),0)</f>
        <v>0</v>
      </c>
      <c r="V571" s="3">
        <f>IF(H571="HSK",VALUE(L571),0)</f>
        <v>0</v>
      </c>
      <c r="W571" s="3">
        <f>IF(H571="G-TELP Level2",VALUE(L571),0)</f>
        <v>0</v>
      </c>
      <c r="X571" s="3">
        <f>IF(P571="A",IF(Q571&gt;849,1,IF(R571&gt;335,1,IF(S571&gt;97,1,IF(T571&gt;849,1,IF(W571&gt;82,1,IF(U571=6,1,IF(U571=5,IF(V571&gt;254,1,0),0))))))),IF(P571="B",IF(Q571&gt;699,1,IF(R571&gt;263,1,IF(S571&gt;78,1,IF(T571&gt;699,1,IF(W571&gt;63,1,IF(U571=6,1,IF(U571=5,IF(V571&gt;179,1,0),0))))))),IF(P571="C",IF(Q571&gt;599,1,IF(R571&gt;226,1,IF(S571&gt;67,1,IF(T571&gt;599,1,IF(W571&gt;49,1,IF(U571=6,1,IF(U571=5,1,IF(U571=4,IF(V571&gt;209,1,0),0)))))))),IF(P571="D",IF(Q571&gt;649,1,IF(R571&gt;244,1,IF(S571&gt;73,1,IF(T571&gt;649,1,IF(W571&gt;56,1,IF(U571=6,1,IF(U571=5,1,IF(U571=4,IF(V571&gt;254,1,0),0)))))))),0))))</f>
        <v>1</v>
      </c>
      <c r="Y571" s="3">
        <f>SUMIF(B:B,B571,X:X)</f>
        <v>1</v>
      </c>
      <c r="Z571" s="3" t="str">
        <f>IF(Y571&gt;0,"어학 충족","자격미달")</f>
        <v>어학 충족</v>
      </c>
      <c r="AA571" s="3"/>
      <c r="AB571" s="3" t="str">
        <f>IF(P571="A",IF(Q571&gt;849,"TOEIC 충족",IF(R571&gt;335,"New-TEPS 충족",IF(S571&gt;97,"TOEFL 충족",IF(T571&gt;849,"JPT 충족",IF(W571&gt;82,"G-TELP 충족",IF(U571=6,"HSK점수 충족",IF(U571=5,IF(V571&gt;254,"HSK점수 충족","자격미달"),"자격미달"))))))),IF(P571="B",IF(Q571&gt;699,"TOEIC 충족",IF(R571&gt;263,"New-TEPS 충족",IF(S571&gt;78,"TOEFL 충족",IF(T571&gt;699,"JPT 충족",IF(W571&gt;63,"G-TELP 충족",IF(U571=6,"HSK점수 충족",IF(U571=5,IF(V571&gt;179,"HSK점수 충족","자격미달"),"자격미달"))))))),IF(P571="C",IF(Q571&gt;599,"TOEIC 충족",IF(R571&gt;226,"New-TEPS 충족",IF(S571&gt;67,"TOEFL 충족",IF(T571&gt;599,"JPT 충족",IF(W571&gt;49,"G-TELP 충족",IF(U571=6,"HSK점수 충족",IF(U571=5,"HSK점수 충족",IF(U571=4,IF(V571&gt;209,"HSK점수 충족","자격미달"),"자격미달")))))))),IF(P571="D",IF(Q571&gt;649,"TOEIC 충족",IF(R571&gt;244,"New-TEPS 충족",IF(S571&gt;73,"TOEFL 충족",IF(T571&gt;649,"JPT 충족",IF(W571&gt;56,"G-TELP 충족",IF(U1512=6,"HSK점수 충족",IF(U1512=5,"HSK점수 충족",IF(U1512=4,IF(V1512&gt;254,"HSK점수 충족","자격미달"),"자격미달")))))))),0))))</f>
        <v>TOEIC 충족</v>
      </c>
      <c r="AC571" s="21"/>
      <c r="AD571" s="3">
        <f>IF(P571="A",VLOOKUP(Q571,[1]교육_어학_경력backdata!$B$3:$C$9,2,1),IF(P571="B",VLOOKUP(Q571,[1]교육_어학_경력backdata!$G$3:$H$9,2,1),IF(P571="C",0,"오류")))</f>
        <v>14</v>
      </c>
      <c r="AE571" s="3">
        <f>IF(P571="A",VLOOKUP(R571,[1]교육_어학_경력backdata!$B$11:$C$17,2,1),IF(P571="B",VLOOKUP(R571,[1]교육_어학_경력backdata!$G$11:$H$17,2,1),IF(P571="C",0,"오류")))</f>
        <v>0</v>
      </c>
      <c r="AF571" s="3">
        <f>IF(P571="A",VLOOKUP(S571,[1]교육_어학_경력backdata!$B$19:$C$25,2,1),IF(P571="B",VLOOKUP(S571,[1]교육_어학_경력backdata!$G$19:$H$25,2,1),IF(P571="C",0,"오류")))</f>
        <v>0</v>
      </c>
      <c r="AG571" s="3">
        <f>IF(P571="A",VLOOKUP(T571,[1]교육_어학_경력backdata!$B$3:$C$9,2,1),IF(P571="B",VLOOKUP(T571,[1]교육_어학_경력backdata!$G$3:$H$9,2,1),IF(P571="C",0,"오류")))</f>
        <v>0</v>
      </c>
      <c r="AH571" s="3">
        <f>IF(P571="A",IF(U571=0,0,IF(U571=4,0,IF(U571=5,VLOOKUP(V571,[1]교육_어학_경력backdata!$B$27:$C$29,2,1),IF(U571=6,VLOOKUP(V571,[1]교육_어학_경력backdata!$B$31:$C$34,2,1))))),IF(P571="B",IF(U571=0,0,IF(U571=4,0,IF(U571=5,VLOOKUP(V571,[1]교육_어학_경력backdata!$G$27:$H$31,2,1),IF(U571=6,VLOOKUP(V571,[1]교육_어학_경력backdata!$G$33:$H$34,2,1))))),IF(CT571="C",0,"오류")))</f>
        <v>0</v>
      </c>
      <c r="AI571" s="3">
        <f>IF(P571="A",VLOOKUP(W571,[1]교육_어학_경력backdata!$B$36:$C$42,2,1),IF(P571="B",VLOOKUP(W571,[1]교육_어학_경력backdata!$G$36:$H$42,2,1),IF(P571="C",0,"오류")))</f>
        <v>0</v>
      </c>
      <c r="AJ571" s="3">
        <f>SUM(AD571:AI571)</f>
        <v>14</v>
      </c>
      <c r="AK571" s="3">
        <f>_xlfn.MAXIFS(AJ:AJ,B:B,B571)</f>
        <v>14</v>
      </c>
      <c r="AL571" s="3"/>
      <c r="AM571" s="21"/>
      <c r="AN571" s="3"/>
      <c r="AO571" s="3"/>
    </row>
    <row r="572" spans="1:41" x14ac:dyDescent="0.4">
      <c r="A572" s="4">
        <f>IF(B571=B572,A571,A571+1)</f>
        <v>527</v>
      </c>
      <c r="B572" s="4" t="s">
        <v>3563</v>
      </c>
      <c r="C572" s="4" t="s">
        <v>3562</v>
      </c>
      <c r="D572" s="4" t="s">
        <v>3044</v>
      </c>
      <c r="E572" s="4" t="s">
        <v>3043</v>
      </c>
      <c r="F572" s="4">
        <f>IF(B572=B571,F571+1,1)</f>
        <v>1</v>
      </c>
      <c r="G572" s="4" t="s">
        <v>6380</v>
      </c>
      <c r="H572" s="4" t="s">
        <v>6379</v>
      </c>
      <c r="I572" s="4" t="s">
        <v>6378</v>
      </c>
      <c r="J572" s="4" t="s">
        <v>6481</v>
      </c>
      <c r="K572" s="4"/>
      <c r="L572" s="4" t="s">
        <v>6399</v>
      </c>
      <c r="M572" s="4" t="s">
        <v>6971</v>
      </c>
      <c r="P572" s="4" t="s">
        <v>2434</v>
      </c>
      <c r="Q572" s="4">
        <f>IF(H572="TOEIC",VALUE(L572),0)</f>
        <v>900</v>
      </c>
      <c r="R572" s="4">
        <f>IF(H572="NEW TEPS",VALUE(L572),0)</f>
        <v>0</v>
      </c>
      <c r="S572" s="4">
        <f>IF(H572="TOEFL(ibt)",VALUE(L572),0)</f>
        <v>0</v>
      </c>
      <c r="T572" s="4">
        <f>IF(H572="JPT",VALUE(L572),0)</f>
        <v>0</v>
      </c>
      <c r="U572" s="4">
        <f>IF(H572="HSK",VALUE(K572),0)</f>
        <v>0</v>
      </c>
      <c r="V572" s="4">
        <f>IF(H572="HSK",VALUE(L572),0)</f>
        <v>0</v>
      </c>
      <c r="W572" s="4">
        <f>IF(H572="G-TELP Level2",VALUE(L572),0)</f>
        <v>0</v>
      </c>
      <c r="X572" s="4">
        <f>IF(P572="A",IF(Q572&gt;849,1,IF(R572&gt;335,1,IF(S572&gt;97,1,IF(T572&gt;849,1,IF(W572&gt;82,1,IF(U572=6,1,IF(U572=5,IF(V572&gt;254,1,0),0))))))),IF(P572="B",IF(Q572&gt;699,1,IF(R572&gt;263,1,IF(S572&gt;78,1,IF(T572&gt;699,1,IF(W572&gt;63,1,IF(U572=6,1,IF(U572=5,IF(V572&gt;179,1,0),0))))))),IF(P572="C",IF(Q572&gt;599,1,IF(R572&gt;226,1,IF(S572&gt;67,1,IF(T572&gt;599,1,IF(W572&gt;49,1,IF(U572=6,1,IF(U572=5,1,IF(U572=4,IF(V572&gt;209,1,0),0)))))))),IF(P572="D",IF(Q572&gt;649,1,IF(R572&gt;244,1,IF(S572&gt;73,1,IF(T572&gt;649,1,IF(W572&gt;56,1,IF(U572=6,1,IF(U572=5,1,IF(U572=4,IF(V572&gt;254,1,0),0)))))))),0))))</f>
        <v>1</v>
      </c>
      <c r="Y572" s="4">
        <f>SUMIF(B:B,B572,X:X)</f>
        <v>1</v>
      </c>
      <c r="Z572" s="4" t="str">
        <f>IF(Y572&gt;0,"어학 충족","자격미달")</f>
        <v>어학 충족</v>
      </c>
      <c r="AA572" s="4"/>
      <c r="AB572" s="4" t="str">
        <f>IF(P572="A",IF(Q572&gt;849,"TOEIC 충족",IF(R572&gt;335,"New-TEPS 충족",IF(S572&gt;97,"TOEFL 충족",IF(T572&gt;849,"JPT 충족",IF(W572&gt;82,"G-TELP 충족",IF(U572=6,"HSK점수 충족",IF(U572=5,IF(V572&gt;254,"HSK점수 충족","자격미달"),"자격미달"))))))),IF(P572="B",IF(Q572&gt;699,"TOEIC 충족",IF(R572&gt;263,"New-TEPS 충족",IF(S572&gt;78,"TOEFL 충족",IF(T572&gt;699,"JPT 충족",IF(W572&gt;63,"G-TELP 충족",IF(U572=6,"HSK점수 충족",IF(U572=5,IF(V572&gt;179,"HSK점수 충족","자격미달"),"자격미달"))))))),IF(P572="C",IF(Q572&gt;599,"TOEIC 충족",IF(R572&gt;226,"New-TEPS 충족",IF(S572&gt;67,"TOEFL 충족",IF(T572&gt;599,"JPT 충족",IF(W572&gt;49,"G-TELP 충족",IF(U572=6,"HSK점수 충족",IF(U572=5,"HSK점수 충족",IF(U572=4,IF(V572&gt;209,"HSK점수 충족","자격미달"),"자격미달")))))))),IF(P572="D",IF(Q572&gt;649,"TOEIC 충족",IF(R572&gt;244,"New-TEPS 충족",IF(S572&gt;73,"TOEFL 충족",IF(T572&gt;649,"JPT 충족",IF(W572&gt;56,"G-TELP 충족",IF(U1513=6,"HSK점수 충족",IF(U1513=5,"HSK점수 충족",IF(U1513=4,IF(V1513&gt;254,"HSK점수 충족","자격미달"),"자격미달")))))))),0))))</f>
        <v>TOEIC 충족</v>
      </c>
      <c r="AC572" s="21"/>
      <c r="AD572" s="4">
        <f>IF(P572="A",VLOOKUP(Q572,[1]교육_어학_경력backdata!$B$3:$C$9,2,1),IF(P572="B",VLOOKUP(Q572,[1]교육_어학_경력backdata!$G$3:$H$9,2,1),IF(P572="C",0,"오류")))</f>
        <v>16</v>
      </c>
      <c r="AE572" s="4">
        <f>IF(P572="A",VLOOKUP(R572,[1]교육_어학_경력backdata!$B$11:$C$17,2,1),IF(P572="B",VLOOKUP(R572,[1]교육_어학_경력backdata!$G$11:$H$17,2,1),IF(P572="C",0,"오류")))</f>
        <v>0</v>
      </c>
      <c r="AF572" s="4">
        <f>IF(P572="A",VLOOKUP(S572,[1]교육_어학_경력backdata!$B$19:$C$25,2,1),IF(P572="B",VLOOKUP(S572,[1]교육_어학_경력backdata!$G$19:$H$25,2,1),IF(P572="C",0,"오류")))</f>
        <v>0</v>
      </c>
      <c r="AG572" s="4">
        <f>IF(P572="A",VLOOKUP(T572,[1]교육_어학_경력backdata!$B$3:$C$9,2,1),IF(P572="B",VLOOKUP(T572,[1]교육_어학_경력backdata!$G$3:$H$9,2,1),IF(P572="C",0,"오류")))</f>
        <v>0</v>
      </c>
      <c r="AH572" s="4">
        <f>IF(P572="A",IF(U572=0,0,IF(U572=4,0,IF(U572=5,VLOOKUP(V572,[1]교육_어학_경력backdata!$B$27:$C$29,2,1),IF(U572=6,VLOOKUP(V572,[1]교육_어학_경력backdata!$B$31:$C$34,2,1))))),IF(P572="B",IF(U572=0,0,IF(U572=4,0,IF(U572=5,VLOOKUP(V572,[1]교육_어학_경력backdata!$G$27:$H$31,2,1),IF(U572=6,VLOOKUP(V572,[1]교육_어학_경력backdata!$G$33:$H$34,2,1))))),IF(CT572="C",0,"오류")))</f>
        <v>0</v>
      </c>
      <c r="AI572" s="4">
        <f>IF(P572="A",VLOOKUP(W572,[1]교육_어학_경력backdata!$B$36:$C$42,2,1),IF(P572="B",VLOOKUP(W572,[1]교육_어학_경력backdata!$G$36:$H$42,2,1),IF(P572="C",0,"오류")))</f>
        <v>0</v>
      </c>
      <c r="AJ572" s="4">
        <f>SUM(AD572:AI572)</f>
        <v>16</v>
      </c>
      <c r="AK572" s="4">
        <f>_xlfn.MAXIFS(AJ:AJ,B:B,B572)</f>
        <v>16</v>
      </c>
      <c r="AL572" s="4"/>
      <c r="AM572" s="21"/>
      <c r="AN572" s="4"/>
      <c r="AO572" s="4"/>
    </row>
    <row r="573" spans="1:41" x14ac:dyDescent="0.4">
      <c r="A573" s="3">
        <f>IF(B572=B573,A572,A572+1)</f>
        <v>528</v>
      </c>
      <c r="B573" s="3" t="s">
        <v>3558</v>
      </c>
      <c r="C573" s="3" t="s">
        <v>3557</v>
      </c>
      <c r="D573" s="3" t="s">
        <v>3044</v>
      </c>
      <c r="E573" s="3" t="s">
        <v>3043</v>
      </c>
      <c r="F573" s="3">
        <f>IF(B573=B572,F572+1,1)</f>
        <v>1</v>
      </c>
      <c r="G573" s="3" t="s">
        <v>6384</v>
      </c>
      <c r="H573" s="3" t="s">
        <v>6379</v>
      </c>
      <c r="I573" s="3" t="s">
        <v>6378</v>
      </c>
      <c r="J573" s="3" t="s">
        <v>6478</v>
      </c>
      <c r="K573" s="3"/>
      <c r="L573" s="3" t="s">
        <v>6517</v>
      </c>
      <c r="M573" s="3" t="s">
        <v>6970</v>
      </c>
      <c r="P573" s="3" t="s">
        <v>2434</v>
      </c>
      <c r="Q573" s="3">
        <f>IF(H573="TOEIC",VALUE(L573),0)</f>
        <v>875</v>
      </c>
      <c r="R573" s="3">
        <f>IF(H573="NEW TEPS",VALUE(L573),0)</f>
        <v>0</v>
      </c>
      <c r="S573" s="3">
        <f>IF(H573="TOEFL(ibt)",VALUE(L573),0)</f>
        <v>0</v>
      </c>
      <c r="T573" s="3">
        <f>IF(H573="JPT",VALUE(L573),0)</f>
        <v>0</v>
      </c>
      <c r="U573" s="3">
        <f>IF(H573="HSK",VALUE(K573),0)</f>
        <v>0</v>
      </c>
      <c r="V573" s="3">
        <f>IF(H573="HSK",VALUE(L573),0)</f>
        <v>0</v>
      </c>
      <c r="W573" s="3">
        <f>IF(H573="G-TELP Level2",VALUE(L573),0)</f>
        <v>0</v>
      </c>
      <c r="X573" s="3">
        <f>IF(P573="A",IF(Q573&gt;849,1,IF(R573&gt;335,1,IF(S573&gt;97,1,IF(T573&gt;849,1,IF(W573&gt;82,1,IF(U573=6,1,IF(U573=5,IF(V573&gt;254,1,0),0))))))),IF(P573="B",IF(Q573&gt;699,1,IF(R573&gt;263,1,IF(S573&gt;78,1,IF(T573&gt;699,1,IF(W573&gt;63,1,IF(U573=6,1,IF(U573=5,IF(V573&gt;179,1,0),0))))))),IF(P573="C",IF(Q573&gt;599,1,IF(R573&gt;226,1,IF(S573&gt;67,1,IF(T573&gt;599,1,IF(W573&gt;49,1,IF(U573=6,1,IF(U573=5,1,IF(U573=4,IF(V573&gt;209,1,0),0)))))))),IF(P573="D",IF(Q573&gt;649,1,IF(R573&gt;244,1,IF(S573&gt;73,1,IF(T573&gt;649,1,IF(W573&gt;56,1,IF(U573=6,1,IF(U573=5,1,IF(U573=4,IF(V573&gt;254,1,0),0)))))))),0))))</f>
        <v>1</v>
      </c>
      <c r="Y573" s="3">
        <f>SUMIF(B:B,B573,X:X)</f>
        <v>1</v>
      </c>
      <c r="Z573" s="3" t="str">
        <f>IF(Y573&gt;0,"어학 충족","자격미달")</f>
        <v>어학 충족</v>
      </c>
      <c r="AA573" s="3"/>
      <c r="AB573" s="3" t="str">
        <f>IF(P573="A",IF(Q573&gt;849,"TOEIC 충족",IF(R573&gt;335,"New-TEPS 충족",IF(S573&gt;97,"TOEFL 충족",IF(T573&gt;849,"JPT 충족",IF(W573&gt;82,"G-TELP 충족",IF(U573=6,"HSK점수 충족",IF(U573=5,IF(V573&gt;254,"HSK점수 충족","자격미달"),"자격미달"))))))),IF(P573="B",IF(Q573&gt;699,"TOEIC 충족",IF(R573&gt;263,"New-TEPS 충족",IF(S573&gt;78,"TOEFL 충족",IF(T573&gt;699,"JPT 충족",IF(W573&gt;63,"G-TELP 충족",IF(U573=6,"HSK점수 충족",IF(U573=5,IF(V573&gt;179,"HSK점수 충족","자격미달"),"자격미달"))))))),IF(P573="C",IF(Q573&gt;599,"TOEIC 충족",IF(R573&gt;226,"New-TEPS 충족",IF(S573&gt;67,"TOEFL 충족",IF(T573&gt;599,"JPT 충족",IF(W573&gt;49,"G-TELP 충족",IF(U573=6,"HSK점수 충족",IF(U573=5,"HSK점수 충족",IF(U573=4,IF(V573&gt;209,"HSK점수 충족","자격미달"),"자격미달")))))))),IF(P573="D",IF(Q573&gt;649,"TOEIC 충족",IF(R573&gt;244,"New-TEPS 충족",IF(S573&gt;73,"TOEFL 충족",IF(T573&gt;649,"JPT 충족",IF(W573&gt;56,"G-TELP 충족",IF(U1514=6,"HSK점수 충족",IF(U1514=5,"HSK점수 충족",IF(U1514=4,IF(V1514&gt;254,"HSK점수 충족","자격미달"),"자격미달")))))))),0))))</f>
        <v>TOEIC 충족</v>
      </c>
      <c r="AC573" s="21"/>
      <c r="AD573" s="3">
        <f>IF(P573="A",VLOOKUP(Q573,[1]교육_어학_경력backdata!$B$3:$C$9,2,1),IF(P573="B",VLOOKUP(Q573,[1]교육_어학_경력backdata!$G$3:$H$9,2,1),IF(P573="C",0,"오류")))</f>
        <v>14</v>
      </c>
      <c r="AE573" s="3">
        <f>IF(P573="A",VLOOKUP(R573,[1]교육_어학_경력backdata!$B$11:$C$17,2,1),IF(P573="B",VLOOKUP(R573,[1]교육_어학_경력backdata!$G$11:$H$17,2,1),IF(P573="C",0,"오류")))</f>
        <v>0</v>
      </c>
      <c r="AF573" s="3">
        <f>IF(P573="A",VLOOKUP(S573,[1]교육_어학_경력backdata!$B$19:$C$25,2,1),IF(P573="B",VLOOKUP(S573,[1]교육_어학_경력backdata!$G$19:$H$25,2,1),IF(P573="C",0,"오류")))</f>
        <v>0</v>
      </c>
      <c r="AG573" s="3">
        <f>IF(P573="A",VLOOKUP(T573,[1]교육_어학_경력backdata!$B$3:$C$9,2,1),IF(P573="B",VLOOKUP(T573,[1]교육_어학_경력backdata!$G$3:$H$9,2,1),IF(P573="C",0,"오류")))</f>
        <v>0</v>
      </c>
      <c r="AH573" s="3">
        <f>IF(P573="A",IF(U573=0,0,IF(U573=4,0,IF(U573=5,VLOOKUP(V573,[1]교육_어학_경력backdata!$B$27:$C$29,2,1),IF(U573=6,VLOOKUP(V573,[1]교육_어학_경력backdata!$B$31:$C$34,2,1))))),IF(P573="B",IF(U573=0,0,IF(U573=4,0,IF(U573=5,VLOOKUP(V573,[1]교육_어학_경력backdata!$G$27:$H$31,2,1),IF(U573=6,VLOOKUP(V573,[1]교육_어학_경력backdata!$G$33:$H$34,2,1))))),IF(CT573="C",0,"오류")))</f>
        <v>0</v>
      </c>
      <c r="AI573" s="3">
        <f>IF(P573="A",VLOOKUP(W573,[1]교육_어학_경력backdata!$B$36:$C$42,2,1),IF(P573="B",VLOOKUP(W573,[1]교육_어학_경력backdata!$G$36:$H$42,2,1),IF(P573="C",0,"오류")))</f>
        <v>0</v>
      </c>
      <c r="AJ573" s="3">
        <f>SUM(AD573:AI573)</f>
        <v>14</v>
      </c>
      <c r="AK573" s="3">
        <f>_xlfn.MAXIFS(AJ:AJ,B:B,B573)</f>
        <v>14</v>
      </c>
      <c r="AL573" s="3"/>
      <c r="AM573" s="21"/>
      <c r="AN573" s="3"/>
      <c r="AO573" s="3"/>
    </row>
    <row r="574" spans="1:41" x14ac:dyDescent="0.4">
      <c r="A574" s="4">
        <f>IF(B573=B574,A573,A573+1)</f>
        <v>529</v>
      </c>
      <c r="B574" s="4" t="s">
        <v>3553</v>
      </c>
      <c r="C574" s="4" t="s">
        <v>3552</v>
      </c>
      <c r="D574" s="4" t="s">
        <v>3044</v>
      </c>
      <c r="E574" s="4" t="s">
        <v>3043</v>
      </c>
      <c r="F574" s="4">
        <f>IF(B574=B573,F573+1,1)</f>
        <v>1</v>
      </c>
      <c r="G574" s="4" t="s">
        <v>6380</v>
      </c>
      <c r="H574" s="4" t="s">
        <v>6379</v>
      </c>
      <c r="I574" s="4" t="s">
        <v>6378</v>
      </c>
      <c r="J574" s="4" t="s">
        <v>6781</v>
      </c>
      <c r="K574" s="4"/>
      <c r="L574" s="4" t="s">
        <v>6421</v>
      </c>
      <c r="M574" s="4" t="s">
        <v>6969</v>
      </c>
      <c r="P574" s="4" t="s">
        <v>2434</v>
      </c>
      <c r="Q574" s="4">
        <f>IF(H574="TOEIC",VALUE(L574),0)</f>
        <v>805</v>
      </c>
      <c r="R574" s="4">
        <f>IF(H574="NEW TEPS",VALUE(L574),0)</f>
        <v>0</v>
      </c>
      <c r="S574" s="4">
        <f>IF(H574="TOEFL(ibt)",VALUE(L574),0)</f>
        <v>0</v>
      </c>
      <c r="T574" s="4">
        <f>IF(H574="JPT",VALUE(L574),0)</f>
        <v>0</v>
      </c>
      <c r="U574" s="4">
        <f>IF(H574="HSK",VALUE(K574),0)</f>
        <v>0</v>
      </c>
      <c r="V574" s="4">
        <f>IF(H574="HSK",VALUE(L574),0)</f>
        <v>0</v>
      </c>
      <c r="W574" s="4">
        <f>IF(H574="G-TELP Level2",VALUE(L574),0)</f>
        <v>0</v>
      </c>
      <c r="X574" s="4">
        <f>IF(P574="A",IF(Q574&gt;849,1,IF(R574&gt;335,1,IF(S574&gt;97,1,IF(T574&gt;849,1,IF(W574&gt;82,1,IF(U574=6,1,IF(U574=5,IF(V574&gt;254,1,0),0))))))),IF(P574="B",IF(Q574&gt;699,1,IF(R574&gt;263,1,IF(S574&gt;78,1,IF(T574&gt;699,1,IF(W574&gt;63,1,IF(U574=6,1,IF(U574=5,IF(V574&gt;179,1,0),0))))))),IF(P574="C",IF(Q574&gt;599,1,IF(R574&gt;226,1,IF(S574&gt;67,1,IF(T574&gt;599,1,IF(W574&gt;49,1,IF(U574=6,1,IF(U574=5,1,IF(U574=4,IF(V574&gt;209,1,0),0)))))))),IF(P574="D",IF(Q574&gt;649,1,IF(R574&gt;244,1,IF(S574&gt;73,1,IF(T574&gt;649,1,IF(W574&gt;56,1,IF(U574=6,1,IF(U574=5,1,IF(U574=4,IF(V574&gt;254,1,0),0)))))))),0))))</f>
        <v>0</v>
      </c>
      <c r="Y574" s="4">
        <f>SUMIF(B:B,B574,X:X)</f>
        <v>0</v>
      </c>
      <c r="Z574" s="4" t="str">
        <f>IF(Y574&gt;0,"어학 충족","자격미달")</f>
        <v>자격미달</v>
      </c>
      <c r="AA574" s="4"/>
      <c r="AB574" s="4" t="str">
        <f>IF(P574="A",IF(Q574&gt;849,"TOEIC 충족",IF(R574&gt;335,"New-TEPS 충족",IF(S574&gt;97,"TOEFL 충족",IF(T574&gt;849,"JPT 충족",IF(W574&gt;82,"G-TELP 충족",IF(U574=6,"HSK점수 충족",IF(U574=5,IF(V574&gt;254,"HSK점수 충족","자격미달"),"자격미달"))))))),IF(P574="B",IF(Q574&gt;699,"TOEIC 충족",IF(R574&gt;263,"New-TEPS 충족",IF(S574&gt;78,"TOEFL 충족",IF(T574&gt;699,"JPT 충족",IF(W574&gt;63,"G-TELP 충족",IF(U574=6,"HSK점수 충족",IF(U574=5,IF(V574&gt;179,"HSK점수 충족","자격미달"),"자격미달"))))))),IF(P574="C",IF(Q574&gt;599,"TOEIC 충족",IF(R574&gt;226,"New-TEPS 충족",IF(S574&gt;67,"TOEFL 충족",IF(T574&gt;599,"JPT 충족",IF(W574&gt;49,"G-TELP 충족",IF(U574=6,"HSK점수 충족",IF(U574=5,"HSK점수 충족",IF(U574=4,IF(V574&gt;209,"HSK점수 충족","자격미달"),"자격미달")))))))),IF(P574="D",IF(Q574&gt;649,"TOEIC 충족",IF(R574&gt;244,"New-TEPS 충족",IF(S574&gt;73,"TOEFL 충족",IF(T574&gt;649,"JPT 충족",IF(W574&gt;56,"G-TELP 충족",IF(U1515=6,"HSK점수 충족",IF(U1515=5,"HSK점수 충족",IF(U1515=4,IF(V1515&gt;254,"HSK점수 충족","자격미달"),"자격미달")))))))),0))))</f>
        <v>자격미달</v>
      </c>
      <c r="AC574" s="21"/>
      <c r="AD574" s="4">
        <f>IF(P574="A",VLOOKUP(Q574,[1]교육_어학_경력backdata!$B$3:$C$9,2,1),IF(P574="B",VLOOKUP(Q574,[1]교육_어학_경력backdata!$G$3:$H$9,2,1),IF(P574="C",0,"오류")))</f>
        <v>0</v>
      </c>
      <c r="AE574" s="4">
        <f>IF(P574="A",VLOOKUP(R574,[1]교육_어학_경력backdata!$B$11:$C$17,2,1),IF(P574="B",VLOOKUP(R574,[1]교육_어학_경력backdata!$G$11:$H$17,2,1),IF(P574="C",0,"오류")))</f>
        <v>0</v>
      </c>
      <c r="AF574" s="4">
        <f>IF(P574="A",VLOOKUP(S574,[1]교육_어학_경력backdata!$B$19:$C$25,2,1),IF(P574="B",VLOOKUP(S574,[1]교육_어학_경력backdata!$G$19:$H$25,2,1),IF(P574="C",0,"오류")))</f>
        <v>0</v>
      </c>
      <c r="AG574" s="4">
        <f>IF(P574="A",VLOOKUP(T574,[1]교육_어학_경력backdata!$B$3:$C$9,2,1),IF(P574="B",VLOOKUP(T574,[1]교육_어학_경력backdata!$G$3:$H$9,2,1),IF(P574="C",0,"오류")))</f>
        <v>0</v>
      </c>
      <c r="AH574" s="4">
        <f>IF(P574="A",IF(U574=0,0,IF(U574=4,0,IF(U574=5,VLOOKUP(V574,[1]교육_어학_경력backdata!$B$27:$C$29,2,1),IF(U574=6,VLOOKUP(V574,[1]교육_어학_경력backdata!$B$31:$C$34,2,1))))),IF(P574="B",IF(U574=0,0,IF(U574=4,0,IF(U574=5,VLOOKUP(V574,[1]교육_어학_경력backdata!$G$27:$H$31,2,1),IF(U574=6,VLOOKUP(V574,[1]교육_어학_경력backdata!$G$33:$H$34,2,1))))),IF(CT574="C",0,"오류")))</f>
        <v>0</v>
      </c>
      <c r="AI574" s="4">
        <f>IF(P574="A",VLOOKUP(W574,[1]교육_어학_경력backdata!$B$36:$C$42,2,1),IF(P574="B",VLOOKUP(W574,[1]교육_어학_경력backdata!$G$36:$H$42,2,1),IF(P574="C",0,"오류")))</f>
        <v>0</v>
      </c>
      <c r="AJ574" s="4">
        <f>SUM(AD574:AI574)</f>
        <v>0</v>
      </c>
      <c r="AK574" s="4">
        <f>_xlfn.MAXIFS(AJ:AJ,B:B,B574)</f>
        <v>0</v>
      </c>
      <c r="AL574" s="4"/>
      <c r="AM574" s="21"/>
      <c r="AN574" s="4"/>
      <c r="AO574" s="4"/>
    </row>
    <row r="575" spans="1:41" x14ac:dyDescent="0.4">
      <c r="A575" s="3">
        <f>IF(B574=B575,A574,A574+1)</f>
        <v>530</v>
      </c>
      <c r="B575" s="3" t="s">
        <v>3548</v>
      </c>
      <c r="C575" s="3" t="s">
        <v>3547</v>
      </c>
      <c r="D575" s="3" t="s">
        <v>3044</v>
      </c>
      <c r="E575" s="3" t="s">
        <v>3043</v>
      </c>
      <c r="F575" s="3">
        <f>IF(B575=B574,F574+1,1)</f>
        <v>1</v>
      </c>
      <c r="G575" s="3" t="s">
        <v>6380</v>
      </c>
      <c r="H575" s="3" t="s">
        <v>6379</v>
      </c>
      <c r="I575" s="3" t="s">
        <v>6378</v>
      </c>
      <c r="J575" s="3" t="s">
        <v>6692</v>
      </c>
      <c r="K575" s="3"/>
      <c r="L575" s="3" t="s">
        <v>6399</v>
      </c>
      <c r="M575" s="3" t="s">
        <v>6968</v>
      </c>
      <c r="P575" s="3" t="s">
        <v>2434</v>
      </c>
      <c r="Q575" s="3">
        <f>IF(H575="TOEIC",VALUE(L575),0)</f>
        <v>900</v>
      </c>
      <c r="R575" s="3">
        <f>IF(H575="NEW TEPS",VALUE(L575),0)</f>
        <v>0</v>
      </c>
      <c r="S575" s="3">
        <f>IF(H575="TOEFL(ibt)",VALUE(L575),0)</f>
        <v>0</v>
      </c>
      <c r="T575" s="3">
        <f>IF(H575="JPT",VALUE(L575),0)</f>
        <v>0</v>
      </c>
      <c r="U575" s="3">
        <f>IF(H575="HSK",VALUE(K575),0)</f>
        <v>0</v>
      </c>
      <c r="V575" s="3">
        <f>IF(H575="HSK",VALUE(L575),0)</f>
        <v>0</v>
      </c>
      <c r="W575" s="3">
        <f>IF(H575="G-TELP Level2",VALUE(L575),0)</f>
        <v>0</v>
      </c>
      <c r="X575" s="3">
        <f>IF(P575="A",IF(Q575&gt;849,1,IF(R575&gt;335,1,IF(S575&gt;97,1,IF(T575&gt;849,1,IF(W575&gt;82,1,IF(U575=6,1,IF(U575=5,IF(V575&gt;254,1,0),0))))))),IF(P575="B",IF(Q575&gt;699,1,IF(R575&gt;263,1,IF(S575&gt;78,1,IF(T575&gt;699,1,IF(W575&gt;63,1,IF(U575=6,1,IF(U575=5,IF(V575&gt;179,1,0),0))))))),IF(P575="C",IF(Q575&gt;599,1,IF(R575&gt;226,1,IF(S575&gt;67,1,IF(T575&gt;599,1,IF(W575&gt;49,1,IF(U575=6,1,IF(U575=5,1,IF(U575=4,IF(V575&gt;209,1,0),0)))))))),IF(P575="D",IF(Q575&gt;649,1,IF(R575&gt;244,1,IF(S575&gt;73,1,IF(T575&gt;649,1,IF(W575&gt;56,1,IF(U575=6,1,IF(U575=5,1,IF(U575=4,IF(V575&gt;254,1,0),0)))))))),0))))</f>
        <v>1</v>
      </c>
      <c r="Y575" s="3">
        <f>SUMIF(B:B,B575,X:X)</f>
        <v>1</v>
      </c>
      <c r="Z575" s="3" t="str">
        <f>IF(Y575&gt;0,"어학 충족","자격미달")</f>
        <v>어학 충족</v>
      </c>
      <c r="AA575" s="3"/>
      <c r="AB575" s="3" t="str">
        <f>IF(P575="A",IF(Q575&gt;849,"TOEIC 충족",IF(R575&gt;335,"New-TEPS 충족",IF(S575&gt;97,"TOEFL 충족",IF(T575&gt;849,"JPT 충족",IF(W575&gt;82,"G-TELP 충족",IF(U575=6,"HSK점수 충족",IF(U575=5,IF(V575&gt;254,"HSK점수 충족","자격미달"),"자격미달"))))))),IF(P575="B",IF(Q575&gt;699,"TOEIC 충족",IF(R575&gt;263,"New-TEPS 충족",IF(S575&gt;78,"TOEFL 충족",IF(T575&gt;699,"JPT 충족",IF(W575&gt;63,"G-TELP 충족",IF(U575=6,"HSK점수 충족",IF(U575=5,IF(V575&gt;179,"HSK점수 충족","자격미달"),"자격미달"))))))),IF(P575="C",IF(Q575&gt;599,"TOEIC 충족",IF(R575&gt;226,"New-TEPS 충족",IF(S575&gt;67,"TOEFL 충족",IF(T575&gt;599,"JPT 충족",IF(W575&gt;49,"G-TELP 충족",IF(U575=6,"HSK점수 충족",IF(U575=5,"HSK점수 충족",IF(U575=4,IF(V575&gt;209,"HSK점수 충족","자격미달"),"자격미달")))))))),IF(P575="D",IF(Q575&gt;649,"TOEIC 충족",IF(R575&gt;244,"New-TEPS 충족",IF(S575&gt;73,"TOEFL 충족",IF(T575&gt;649,"JPT 충족",IF(W575&gt;56,"G-TELP 충족",IF(U1516=6,"HSK점수 충족",IF(U1516=5,"HSK점수 충족",IF(U1516=4,IF(V1516&gt;254,"HSK점수 충족","자격미달"),"자격미달")))))))),0))))</f>
        <v>TOEIC 충족</v>
      </c>
      <c r="AC575" s="21"/>
      <c r="AD575" s="3">
        <f>IF(P575="A",VLOOKUP(Q575,[1]교육_어학_경력backdata!$B$3:$C$9,2,1),IF(P575="B",VLOOKUP(Q575,[1]교육_어학_경력backdata!$G$3:$H$9,2,1),IF(P575="C",0,"오류")))</f>
        <v>16</v>
      </c>
      <c r="AE575" s="3">
        <f>IF(P575="A",VLOOKUP(R575,[1]교육_어학_경력backdata!$B$11:$C$17,2,1),IF(P575="B",VLOOKUP(R575,[1]교육_어학_경력backdata!$G$11:$H$17,2,1),IF(P575="C",0,"오류")))</f>
        <v>0</v>
      </c>
      <c r="AF575" s="3">
        <f>IF(P575="A",VLOOKUP(S575,[1]교육_어학_경력backdata!$B$19:$C$25,2,1),IF(P575="B",VLOOKUP(S575,[1]교육_어학_경력backdata!$G$19:$H$25,2,1),IF(P575="C",0,"오류")))</f>
        <v>0</v>
      </c>
      <c r="AG575" s="3">
        <f>IF(P575="A",VLOOKUP(T575,[1]교육_어학_경력backdata!$B$3:$C$9,2,1),IF(P575="B",VLOOKUP(T575,[1]교육_어학_경력backdata!$G$3:$H$9,2,1),IF(P575="C",0,"오류")))</f>
        <v>0</v>
      </c>
      <c r="AH575" s="3">
        <f>IF(P575="A",IF(U575=0,0,IF(U575=4,0,IF(U575=5,VLOOKUP(V575,[1]교육_어학_경력backdata!$B$27:$C$29,2,1),IF(U575=6,VLOOKUP(V575,[1]교육_어학_경력backdata!$B$31:$C$34,2,1))))),IF(P575="B",IF(U575=0,0,IF(U575=4,0,IF(U575=5,VLOOKUP(V575,[1]교육_어학_경력backdata!$G$27:$H$31,2,1),IF(U575=6,VLOOKUP(V575,[1]교육_어학_경력backdata!$G$33:$H$34,2,1))))),IF(CT575="C",0,"오류")))</f>
        <v>0</v>
      </c>
      <c r="AI575" s="3">
        <f>IF(P575="A",VLOOKUP(W575,[1]교육_어학_경력backdata!$B$36:$C$42,2,1),IF(P575="B",VLOOKUP(W575,[1]교육_어학_경력backdata!$G$36:$H$42,2,1),IF(P575="C",0,"오류")))</f>
        <v>0</v>
      </c>
      <c r="AJ575" s="3">
        <f>SUM(AD575:AI575)</f>
        <v>16</v>
      </c>
      <c r="AK575" s="3">
        <f>_xlfn.MAXIFS(AJ:AJ,B:B,B575)</f>
        <v>16</v>
      </c>
      <c r="AL575" s="3"/>
      <c r="AM575" s="21"/>
      <c r="AN575" s="3"/>
      <c r="AO575" s="3"/>
    </row>
    <row r="576" spans="1:41" x14ac:dyDescent="0.4">
      <c r="A576" s="4">
        <f>IF(B575=B576,A575,A575+1)</f>
        <v>531</v>
      </c>
      <c r="B576" s="4" t="s">
        <v>3544</v>
      </c>
      <c r="C576" s="4" t="s">
        <v>3543</v>
      </c>
      <c r="D576" s="4" t="s">
        <v>3044</v>
      </c>
      <c r="E576" s="4" t="s">
        <v>3043</v>
      </c>
      <c r="F576" s="4">
        <f>IF(B576=B575,F575+1,1)</f>
        <v>1</v>
      </c>
      <c r="G576" s="4" t="s">
        <v>6384</v>
      </c>
      <c r="H576" s="4" t="s">
        <v>6379</v>
      </c>
      <c r="I576" s="4" t="s">
        <v>6378</v>
      </c>
      <c r="J576" s="4" t="s">
        <v>6449</v>
      </c>
      <c r="K576" s="4"/>
      <c r="L576" s="4" t="s">
        <v>6614</v>
      </c>
      <c r="M576" s="4" t="s">
        <v>6967</v>
      </c>
      <c r="P576" s="4" t="s">
        <v>2434</v>
      </c>
      <c r="Q576" s="4">
        <f>IF(H576="TOEIC",VALUE(L576),0)</f>
        <v>925</v>
      </c>
      <c r="R576" s="4">
        <f>IF(H576="NEW TEPS",VALUE(L576),0)</f>
        <v>0</v>
      </c>
      <c r="S576" s="4">
        <f>IF(H576="TOEFL(ibt)",VALUE(L576),0)</f>
        <v>0</v>
      </c>
      <c r="T576" s="4">
        <f>IF(H576="JPT",VALUE(L576),0)</f>
        <v>0</v>
      </c>
      <c r="U576" s="4">
        <f>IF(H576="HSK",VALUE(K576),0)</f>
        <v>0</v>
      </c>
      <c r="V576" s="4">
        <f>IF(H576="HSK",VALUE(L576),0)</f>
        <v>0</v>
      </c>
      <c r="W576" s="4">
        <f>IF(H576="G-TELP Level2",VALUE(L576),0)</f>
        <v>0</v>
      </c>
      <c r="X576" s="4">
        <f>IF(P576="A",IF(Q576&gt;849,1,IF(R576&gt;335,1,IF(S576&gt;97,1,IF(T576&gt;849,1,IF(W576&gt;82,1,IF(U576=6,1,IF(U576=5,IF(V576&gt;254,1,0),0))))))),IF(P576="B",IF(Q576&gt;699,1,IF(R576&gt;263,1,IF(S576&gt;78,1,IF(T576&gt;699,1,IF(W576&gt;63,1,IF(U576=6,1,IF(U576=5,IF(V576&gt;179,1,0),0))))))),IF(P576="C",IF(Q576&gt;599,1,IF(R576&gt;226,1,IF(S576&gt;67,1,IF(T576&gt;599,1,IF(W576&gt;49,1,IF(U576=6,1,IF(U576=5,1,IF(U576=4,IF(V576&gt;209,1,0),0)))))))),IF(P576="D",IF(Q576&gt;649,1,IF(R576&gt;244,1,IF(S576&gt;73,1,IF(T576&gt;649,1,IF(W576&gt;56,1,IF(U576=6,1,IF(U576=5,1,IF(U576=4,IF(V576&gt;254,1,0),0)))))))),0))))</f>
        <v>1</v>
      </c>
      <c r="Y576" s="4">
        <f>SUMIF(B:B,B576,X:X)</f>
        <v>1</v>
      </c>
      <c r="Z576" s="4" t="str">
        <f>IF(Y576&gt;0,"어학 충족","자격미달")</f>
        <v>어학 충족</v>
      </c>
      <c r="AA576" s="4"/>
      <c r="AB576" s="4" t="str">
        <f>IF(P576="A",IF(Q576&gt;849,"TOEIC 충족",IF(R576&gt;335,"New-TEPS 충족",IF(S576&gt;97,"TOEFL 충족",IF(T576&gt;849,"JPT 충족",IF(W576&gt;82,"G-TELP 충족",IF(U576=6,"HSK점수 충족",IF(U576=5,IF(V576&gt;254,"HSK점수 충족","자격미달"),"자격미달"))))))),IF(P576="B",IF(Q576&gt;699,"TOEIC 충족",IF(R576&gt;263,"New-TEPS 충족",IF(S576&gt;78,"TOEFL 충족",IF(T576&gt;699,"JPT 충족",IF(W576&gt;63,"G-TELP 충족",IF(U576=6,"HSK점수 충족",IF(U576=5,IF(V576&gt;179,"HSK점수 충족","자격미달"),"자격미달"))))))),IF(P576="C",IF(Q576&gt;599,"TOEIC 충족",IF(R576&gt;226,"New-TEPS 충족",IF(S576&gt;67,"TOEFL 충족",IF(T576&gt;599,"JPT 충족",IF(W576&gt;49,"G-TELP 충족",IF(U576=6,"HSK점수 충족",IF(U576=5,"HSK점수 충족",IF(U576=4,IF(V576&gt;209,"HSK점수 충족","자격미달"),"자격미달")))))))),IF(P576="D",IF(Q576&gt;649,"TOEIC 충족",IF(R576&gt;244,"New-TEPS 충족",IF(S576&gt;73,"TOEFL 충족",IF(T576&gt;649,"JPT 충족",IF(W576&gt;56,"G-TELP 충족",IF(U1517=6,"HSK점수 충족",IF(U1517=5,"HSK점수 충족",IF(U1517=4,IF(V1517&gt;254,"HSK점수 충족","자격미달"),"자격미달")))))))),0))))</f>
        <v>TOEIC 충족</v>
      </c>
      <c r="AC576" s="21"/>
      <c r="AD576" s="4">
        <f>IF(P576="A",VLOOKUP(Q576,[1]교육_어학_경력backdata!$B$3:$C$9,2,1),IF(P576="B",VLOOKUP(Q576,[1]교육_어학_경력backdata!$G$3:$H$9,2,1),IF(P576="C",0,"오류")))</f>
        <v>18</v>
      </c>
      <c r="AE576" s="4">
        <f>IF(P576="A",VLOOKUP(R576,[1]교육_어학_경력backdata!$B$11:$C$17,2,1),IF(P576="B",VLOOKUP(R576,[1]교육_어학_경력backdata!$G$11:$H$17,2,1),IF(P576="C",0,"오류")))</f>
        <v>0</v>
      </c>
      <c r="AF576" s="4">
        <f>IF(P576="A",VLOOKUP(S576,[1]교육_어학_경력backdata!$B$19:$C$25,2,1),IF(P576="B",VLOOKUP(S576,[1]교육_어학_경력backdata!$G$19:$H$25,2,1),IF(P576="C",0,"오류")))</f>
        <v>0</v>
      </c>
      <c r="AG576" s="4">
        <f>IF(P576="A",VLOOKUP(T576,[1]교육_어학_경력backdata!$B$3:$C$9,2,1),IF(P576="B",VLOOKUP(T576,[1]교육_어학_경력backdata!$G$3:$H$9,2,1),IF(P576="C",0,"오류")))</f>
        <v>0</v>
      </c>
      <c r="AH576" s="4">
        <f>IF(P576="A",IF(U576=0,0,IF(U576=4,0,IF(U576=5,VLOOKUP(V576,[1]교육_어학_경력backdata!$B$27:$C$29,2,1),IF(U576=6,VLOOKUP(V576,[1]교육_어학_경력backdata!$B$31:$C$34,2,1))))),IF(P576="B",IF(U576=0,0,IF(U576=4,0,IF(U576=5,VLOOKUP(V576,[1]교육_어학_경력backdata!$G$27:$H$31,2,1),IF(U576=6,VLOOKUP(V576,[1]교육_어학_경력backdata!$G$33:$H$34,2,1))))),IF(CT576="C",0,"오류")))</f>
        <v>0</v>
      </c>
      <c r="AI576" s="4">
        <f>IF(P576="A",VLOOKUP(W576,[1]교육_어학_경력backdata!$B$36:$C$42,2,1),IF(P576="B",VLOOKUP(W576,[1]교육_어학_경력backdata!$G$36:$H$42,2,1),IF(P576="C",0,"오류")))</f>
        <v>0</v>
      </c>
      <c r="AJ576" s="4">
        <f>SUM(AD576:AI576)</f>
        <v>18</v>
      </c>
      <c r="AK576" s="4">
        <f>_xlfn.MAXIFS(AJ:AJ,B:B,B576)</f>
        <v>18</v>
      </c>
      <c r="AL576" s="4"/>
      <c r="AM576" s="21"/>
      <c r="AN576" s="4"/>
      <c r="AO576" s="4"/>
    </row>
    <row r="577" spans="1:41" x14ac:dyDescent="0.4">
      <c r="A577" s="3">
        <f>IF(B576=B577,A576,A576+1)</f>
        <v>532</v>
      </c>
      <c r="B577" s="3" t="s">
        <v>3539</v>
      </c>
      <c r="C577" s="3" t="s">
        <v>3538</v>
      </c>
      <c r="D577" s="3" t="s">
        <v>3044</v>
      </c>
      <c r="E577" s="3" t="s">
        <v>3043</v>
      </c>
      <c r="F577" s="3">
        <f>IF(B577=B576,F576+1,1)</f>
        <v>1</v>
      </c>
      <c r="G577" s="3" t="s">
        <v>6380</v>
      </c>
      <c r="H577" s="3" t="s">
        <v>6379</v>
      </c>
      <c r="I577" s="3" t="s">
        <v>6378</v>
      </c>
      <c r="J577" s="3" t="s">
        <v>6955</v>
      </c>
      <c r="K577" s="3"/>
      <c r="L577" s="3" t="s">
        <v>6498</v>
      </c>
      <c r="M577" s="3" t="s">
        <v>6966</v>
      </c>
      <c r="P577" s="3" t="s">
        <v>2434</v>
      </c>
      <c r="Q577" s="3">
        <f>IF(H577="TOEIC",VALUE(L577),0)</f>
        <v>890</v>
      </c>
      <c r="R577" s="3">
        <f>IF(H577="NEW TEPS",VALUE(L577),0)</f>
        <v>0</v>
      </c>
      <c r="S577" s="3">
        <f>IF(H577="TOEFL(ibt)",VALUE(L577),0)</f>
        <v>0</v>
      </c>
      <c r="T577" s="3">
        <f>IF(H577="JPT",VALUE(L577),0)</f>
        <v>0</v>
      </c>
      <c r="U577" s="3">
        <f>IF(H577="HSK",VALUE(K577),0)</f>
        <v>0</v>
      </c>
      <c r="V577" s="3">
        <f>IF(H577="HSK",VALUE(L577),0)</f>
        <v>0</v>
      </c>
      <c r="W577" s="3">
        <f>IF(H577="G-TELP Level2",VALUE(L577),0)</f>
        <v>0</v>
      </c>
      <c r="X577" s="3">
        <f>IF(P577="A",IF(Q577&gt;849,1,IF(R577&gt;335,1,IF(S577&gt;97,1,IF(T577&gt;849,1,IF(W577&gt;82,1,IF(U577=6,1,IF(U577=5,IF(V577&gt;254,1,0),0))))))),IF(P577="B",IF(Q577&gt;699,1,IF(R577&gt;263,1,IF(S577&gt;78,1,IF(T577&gt;699,1,IF(W577&gt;63,1,IF(U577=6,1,IF(U577=5,IF(V577&gt;179,1,0),0))))))),IF(P577="C",IF(Q577&gt;599,1,IF(R577&gt;226,1,IF(S577&gt;67,1,IF(T577&gt;599,1,IF(W577&gt;49,1,IF(U577=6,1,IF(U577=5,1,IF(U577=4,IF(V577&gt;209,1,0),0)))))))),IF(P577="D",IF(Q577&gt;649,1,IF(R577&gt;244,1,IF(S577&gt;73,1,IF(T577&gt;649,1,IF(W577&gt;56,1,IF(U577=6,1,IF(U577=5,1,IF(U577=4,IF(V577&gt;254,1,0),0)))))))),0))))</f>
        <v>1</v>
      </c>
      <c r="Y577" s="3">
        <f>SUMIF(B:B,B577,X:X)</f>
        <v>1</v>
      </c>
      <c r="Z577" s="3" t="str">
        <f>IF(Y577&gt;0,"어학 충족","자격미달")</f>
        <v>어학 충족</v>
      </c>
      <c r="AA577" s="3"/>
      <c r="AB577" s="3" t="str">
        <f>IF(P577="A",IF(Q577&gt;849,"TOEIC 충족",IF(R577&gt;335,"New-TEPS 충족",IF(S577&gt;97,"TOEFL 충족",IF(T577&gt;849,"JPT 충족",IF(W577&gt;82,"G-TELP 충족",IF(U577=6,"HSK점수 충족",IF(U577=5,IF(V577&gt;254,"HSK점수 충족","자격미달"),"자격미달"))))))),IF(P577="B",IF(Q577&gt;699,"TOEIC 충족",IF(R577&gt;263,"New-TEPS 충족",IF(S577&gt;78,"TOEFL 충족",IF(T577&gt;699,"JPT 충족",IF(W577&gt;63,"G-TELP 충족",IF(U577=6,"HSK점수 충족",IF(U577=5,IF(V577&gt;179,"HSK점수 충족","자격미달"),"자격미달"))))))),IF(P577="C",IF(Q577&gt;599,"TOEIC 충족",IF(R577&gt;226,"New-TEPS 충족",IF(S577&gt;67,"TOEFL 충족",IF(T577&gt;599,"JPT 충족",IF(W577&gt;49,"G-TELP 충족",IF(U577=6,"HSK점수 충족",IF(U577=5,"HSK점수 충족",IF(U577=4,IF(V577&gt;209,"HSK점수 충족","자격미달"),"자격미달")))))))),IF(P577="D",IF(Q577&gt;649,"TOEIC 충족",IF(R577&gt;244,"New-TEPS 충족",IF(S577&gt;73,"TOEFL 충족",IF(T577&gt;649,"JPT 충족",IF(W577&gt;56,"G-TELP 충족",IF(U1518=6,"HSK점수 충족",IF(U1518=5,"HSK점수 충족",IF(U1518=4,IF(V1518&gt;254,"HSK점수 충족","자격미달"),"자격미달")))))))),0))))</f>
        <v>TOEIC 충족</v>
      </c>
      <c r="AC577" s="21"/>
      <c r="AD577" s="3">
        <f>IF(P577="A",VLOOKUP(Q577,[1]교육_어학_경력backdata!$B$3:$C$9,2,1),IF(P577="B",VLOOKUP(Q577,[1]교육_어학_경력backdata!$G$3:$H$9,2,1),IF(P577="C",0,"오류")))</f>
        <v>14</v>
      </c>
      <c r="AE577" s="3">
        <f>IF(P577="A",VLOOKUP(R577,[1]교육_어학_경력backdata!$B$11:$C$17,2,1),IF(P577="B",VLOOKUP(R577,[1]교육_어학_경력backdata!$G$11:$H$17,2,1),IF(P577="C",0,"오류")))</f>
        <v>0</v>
      </c>
      <c r="AF577" s="3">
        <f>IF(P577="A",VLOOKUP(S577,[1]교육_어학_경력backdata!$B$19:$C$25,2,1),IF(P577="B",VLOOKUP(S577,[1]교육_어학_경력backdata!$G$19:$H$25,2,1),IF(P577="C",0,"오류")))</f>
        <v>0</v>
      </c>
      <c r="AG577" s="3">
        <f>IF(P577="A",VLOOKUP(T577,[1]교육_어학_경력backdata!$B$3:$C$9,2,1),IF(P577="B",VLOOKUP(T577,[1]교육_어학_경력backdata!$G$3:$H$9,2,1),IF(P577="C",0,"오류")))</f>
        <v>0</v>
      </c>
      <c r="AH577" s="3">
        <f>IF(P577="A",IF(U577=0,0,IF(U577=4,0,IF(U577=5,VLOOKUP(V577,[1]교육_어학_경력backdata!$B$27:$C$29,2,1),IF(U577=6,VLOOKUP(V577,[1]교육_어학_경력backdata!$B$31:$C$34,2,1))))),IF(P577="B",IF(U577=0,0,IF(U577=4,0,IF(U577=5,VLOOKUP(V577,[1]교육_어학_경력backdata!$G$27:$H$31,2,1),IF(U577=6,VLOOKUP(V577,[1]교육_어학_경력backdata!$G$33:$H$34,2,1))))),IF(CT577="C",0,"오류")))</f>
        <v>0</v>
      </c>
      <c r="AI577" s="3">
        <f>IF(P577="A",VLOOKUP(W577,[1]교육_어학_경력backdata!$B$36:$C$42,2,1),IF(P577="B",VLOOKUP(W577,[1]교육_어학_경력backdata!$G$36:$H$42,2,1),IF(P577="C",0,"오류")))</f>
        <v>0</v>
      </c>
      <c r="AJ577" s="3">
        <f>SUM(AD577:AI577)</f>
        <v>14</v>
      </c>
      <c r="AK577" s="3">
        <f>_xlfn.MAXIFS(AJ:AJ,B:B,B577)</f>
        <v>14</v>
      </c>
      <c r="AL577" s="3"/>
      <c r="AM577" s="21"/>
      <c r="AN577" s="3"/>
      <c r="AO577" s="3"/>
    </row>
    <row r="578" spans="1:41" x14ac:dyDescent="0.4">
      <c r="A578" s="4">
        <f>IF(B577=B578,A577,A577+1)</f>
        <v>533</v>
      </c>
      <c r="B578" s="4" t="s">
        <v>3535</v>
      </c>
      <c r="C578" s="4" t="s">
        <v>3534</v>
      </c>
      <c r="D578" s="4" t="s">
        <v>3044</v>
      </c>
      <c r="E578" s="4" t="s">
        <v>3043</v>
      </c>
      <c r="F578" s="4">
        <f>IF(B578=B577,F577+1,1)</f>
        <v>1</v>
      </c>
      <c r="G578" s="4" t="s">
        <v>6380</v>
      </c>
      <c r="H578" s="4" t="s">
        <v>6379</v>
      </c>
      <c r="I578" s="4" t="s">
        <v>6378</v>
      </c>
      <c r="J578" s="4" t="s">
        <v>6383</v>
      </c>
      <c r="K578" s="4"/>
      <c r="L578" s="4" t="s">
        <v>6413</v>
      </c>
      <c r="M578" s="4" t="s">
        <v>6965</v>
      </c>
      <c r="P578" s="4" t="s">
        <v>2434</v>
      </c>
      <c r="Q578" s="4">
        <f>IF(H578="TOEIC",VALUE(L578),0)</f>
        <v>880</v>
      </c>
      <c r="R578" s="4">
        <f>IF(H578="NEW TEPS",VALUE(L578),0)</f>
        <v>0</v>
      </c>
      <c r="S578" s="4">
        <f>IF(H578="TOEFL(ibt)",VALUE(L578),0)</f>
        <v>0</v>
      </c>
      <c r="T578" s="4">
        <f>IF(H578="JPT",VALUE(L578),0)</f>
        <v>0</v>
      </c>
      <c r="U578" s="4">
        <f>IF(H578="HSK",VALUE(K578),0)</f>
        <v>0</v>
      </c>
      <c r="V578" s="4">
        <f>IF(H578="HSK",VALUE(L578),0)</f>
        <v>0</v>
      </c>
      <c r="W578" s="4">
        <f>IF(H578="G-TELP Level2",VALUE(L578),0)</f>
        <v>0</v>
      </c>
      <c r="X578" s="4">
        <f>IF(P578="A",IF(Q578&gt;849,1,IF(R578&gt;335,1,IF(S578&gt;97,1,IF(T578&gt;849,1,IF(W578&gt;82,1,IF(U578=6,1,IF(U578=5,IF(V578&gt;254,1,0),0))))))),IF(P578="B",IF(Q578&gt;699,1,IF(R578&gt;263,1,IF(S578&gt;78,1,IF(T578&gt;699,1,IF(W578&gt;63,1,IF(U578=6,1,IF(U578=5,IF(V578&gt;179,1,0),0))))))),IF(P578="C",IF(Q578&gt;599,1,IF(R578&gt;226,1,IF(S578&gt;67,1,IF(T578&gt;599,1,IF(W578&gt;49,1,IF(U578=6,1,IF(U578=5,1,IF(U578=4,IF(V578&gt;209,1,0),0)))))))),IF(P578="D",IF(Q578&gt;649,1,IF(R578&gt;244,1,IF(S578&gt;73,1,IF(T578&gt;649,1,IF(W578&gt;56,1,IF(U578=6,1,IF(U578=5,1,IF(U578=4,IF(V578&gt;254,1,0),0)))))))),0))))</f>
        <v>1</v>
      </c>
      <c r="Y578" s="4">
        <f>SUMIF(B:B,B578,X:X)</f>
        <v>1</v>
      </c>
      <c r="Z578" s="4" t="str">
        <f>IF(Y578&gt;0,"어학 충족","자격미달")</f>
        <v>어학 충족</v>
      </c>
      <c r="AA578" s="4"/>
      <c r="AB578" s="4" t="str">
        <f>IF(P578="A",IF(Q578&gt;849,"TOEIC 충족",IF(R578&gt;335,"New-TEPS 충족",IF(S578&gt;97,"TOEFL 충족",IF(T578&gt;849,"JPT 충족",IF(W578&gt;82,"G-TELP 충족",IF(U578=6,"HSK점수 충족",IF(U578=5,IF(V578&gt;254,"HSK점수 충족","자격미달"),"자격미달"))))))),IF(P578="B",IF(Q578&gt;699,"TOEIC 충족",IF(R578&gt;263,"New-TEPS 충족",IF(S578&gt;78,"TOEFL 충족",IF(T578&gt;699,"JPT 충족",IF(W578&gt;63,"G-TELP 충족",IF(U578=6,"HSK점수 충족",IF(U578=5,IF(V578&gt;179,"HSK점수 충족","자격미달"),"자격미달"))))))),IF(P578="C",IF(Q578&gt;599,"TOEIC 충족",IF(R578&gt;226,"New-TEPS 충족",IF(S578&gt;67,"TOEFL 충족",IF(T578&gt;599,"JPT 충족",IF(W578&gt;49,"G-TELP 충족",IF(U578=6,"HSK점수 충족",IF(U578=5,"HSK점수 충족",IF(U578=4,IF(V578&gt;209,"HSK점수 충족","자격미달"),"자격미달")))))))),IF(P578="D",IF(Q578&gt;649,"TOEIC 충족",IF(R578&gt;244,"New-TEPS 충족",IF(S578&gt;73,"TOEFL 충족",IF(T578&gt;649,"JPT 충족",IF(W578&gt;56,"G-TELP 충족",IF(U1519=6,"HSK점수 충족",IF(U1519=5,"HSK점수 충족",IF(U1519=4,IF(V1519&gt;254,"HSK점수 충족","자격미달"),"자격미달")))))))),0))))</f>
        <v>TOEIC 충족</v>
      </c>
      <c r="AC578" s="21"/>
      <c r="AD578" s="4">
        <f>IF(P578="A",VLOOKUP(Q578,[1]교육_어학_경력backdata!$B$3:$C$9,2,1),IF(P578="B",VLOOKUP(Q578,[1]교육_어학_경력backdata!$G$3:$H$9,2,1),IF(P578="C",0,"오류")))</f>
        <v>14</v>
      </c>
      <c r="AE578" s="4">
        <f>IF(P578="A",VLOOKUP(R578,[1]교육_어학_경력backdata!$B$11:$C$17,2,1),IF(P578="B",VLOOKUP(R578,[1]교육_어학_경력backdata!$G$11:$H$17,2,1),IF(P578="C",0,"오류")))</f>
        <v>0</v>
      </c>
      <c r="AF578" s="4">
        <f>IF(P578="A",VLOOKUP(S578,[1]교육_어학_경력backdata!$B$19:$C$25,2,1),IF(P578="B",VLOOKUP(S578,[1]교육_어학_경력backdata!$G$19:$H$25,2,1),IF(P578="C",0,"오류")))</f>
        <v>0</v>
      </c>
      <c r="AG578" s="4">
        <f>IF(P578="A",VLOOKUP(T578,[1]교육_어학_경력backdata!$B$3:$C$9,2,1),IF(P578="B",VLOOKUP(T578,[1]교육_어학_경력backdata!$G$3:$H$9,2,1),IF(P578="C",0,"오류")))</f>
        <v>0</v>
      </c>
      <c r="AH578" s="4">
        <f>IF(P578="A",IF(U578=0,0,IF(U578=4,0,IF(U578=5,VLOOKUP(V578,[1]교육_어학_경력backdata!$B$27:$C$29,2,1),IF(U578=6,VLOOKUP(V578,[1]교육_어학_경력backdata!$B$31:$C$34,2,1))))),IF(P578="B",IF(U578=0,0,IF(U578=4,0,IF(U578=5,VLOOKUP(V578,[1]교육_어학_경력backdata!$G$27:$H$31,2,1),IF(U578=6,VLOOKUP(V578,[1]교육_어학_경력backdata!$G$33:$H$34,2,1))))),IF(CT578="C",0,"오류")))</f>
        <v>0</v>
      </c>
      <c r="AI578" s="4">
        <f>IF(P578="A",VLOOKUP(W578,[1]교육_어학_경력backdata!$B$36:$C$42,2,1),IF(P578="B",VLOOKUP(W578,[1]교육_어학_경력backdata!$G$36:$H$42,2,1),IF(P578="C",0,"오류")))</f>
        <v>0</v>
      </c>
      <c r="AJ578" s="4">
        <f>SUM(AD578:AI578)</f>
        <v>14</v>
      </c>
      <c r="AK578" s="4">
        <f>_xlfn.MAXIFS(AJ:AJ,B:B,B578)</f>
        <v>14</v>
      </c>
      <c r="AL578" s="4"/>
      <c r="AM578" s="21"/>
      <c r="AN578" s="4"/>
      <c r="AO578" s="4"/>
    </row>
    <row r="579" spans="1:41" x14ac:dyDescent="0.4">
      <c r="A579" s="3">
        <f>IF(B578=B579,A578,A578+1)</f>
        <v>534</v>
      </c>
      <c r="B579" s="3" t="s">
        <v>3531</v>
      </c>
      <c r="C579" s="3" t="s">
        <v>3530</v>
      </c>
      <c r="D579" s="3" t="s">
        <v>3044</v>
      </c>
      <c r="E579" s="3" t="s">
        <v>3043</v>
      </c>
      <c r="F579" s="3">
        <f>IF(B579=B578,F578+1,1)</f>
        <v>1</v>
      </c>
      <c r="G579" s="3" t="s">
        <v>6380</v>
      </c>
      <c r="H579" s="3" t="s">
        <v>6379</v>
      </c>
      <c r="I579" s="3" t="s">
        <v>6378</v>
      </c>
      <c r="J579" s="3" t="s">
        <v>6962</v>
      </c>
      <c r="K579" s="3"/>
      <c r="L579" s="3" t="s">
        <v>6555</v>
      </c>
      <c r="M579" s="3" t="s">
        <v>6964</v>
      </c>
      <c r="P579" s="3" t="s">
        <v>2434</v>
      </c>
      <c r="Q579" s="3">
        <f>IF(H579="TOEIC",VALUE(L579),0)</f>
        <v>935</v>
      </c>
      <c r="R579" s="3">
        <f>IF(H579="NEW TEPS",VALUE(L579),0)</f>
        <v>0</v>
      </c>
      <c r="S579" s="3">
        <f>IF(H579="TOEFL(ibt)",VALUE(L579),0)</f>
        <v>0</v>
      </c>
      <c r="T579" s="3">
        <f>IF(H579="JPT",VALUE(L579),0)</f>
        <v>0</v>
      </c>
      <c r="U579" s="3">
        <f>IF(H579="HSK",VALUE(K579),0)</f>
        <v>0</v>
      </c>
      <c r="V579" s="3">
        <f>IF(H579="HSK",VALUE(L579),0)</f>
        <v>0</v>
      </c>
      <c r="W579" s="3">
        <f>IF(H579="G-TELP Level2",VALUE(L579),0)</f>
        <v>0</v>
      </c>
      <c r="X579" s="3">
        <f>IF(P579="A",IF(Q579&gt;849,1,IF(R579&gt;335,1,IF(S579&gt;97,1,IF(T579&gt;849,1,IF(W579&gt;82,1,IF(U579=6,1,IF(U579=5,IF(V579&gt;254,1,0),0))))))),IF(P579="B",IF(Q579&gt;699,1,IF(R579&gt;263,1,IF(S579&gt;78,1,IF(T579&gt;699,1,IF(W579&gt;63,1,IF(U579=6,1,IF(U579=5,IF(V579&gt;179,1,0),0))))))),IF(P579="C",IF(Q579&gt;599,1,IF(R579&gt;226,1,IF(S579&gt;67,1,IF(T579&gt;599,1,IF(W579&gt;49,1,IF(U579=6,1,IF(U579=5,1,IF(U579=4,IF(V579&gt;209,1,0),0)))))))),IF(P579="D",IF(Q579&gt;649,1,IF(R579&gt;244,1,IF(S579&gt;73,1,IF(T579&gt;649,1,IF(W579&gt;56,1,IF(U579=6,1,IF(U579=5,1,IF(U579=4,IF(V579&gt;254,1,0),0)))))))),0))))</f>
        <v>1</v>
      </c>
      <c r="Y579" s="3">
        <f>SUMIF(B:B,B579,X:X)</f>
        <v>1</v>
      </c>
      <c r="Z579" s="3" t="str">
        <f>IF(Y579&gt;0,"어학 충족","자격미달")</f>
        <v>어학 충족</v>
      </c>
      <c r="AA579" s="3"/>
      <c r="AB579" s="3" t="str">
        <f>IF(P579="A",IF(Q579&gt;849,"TOEIC 충족",IF(R579&gt;335,"New-TEPS 충족",IF(S579&gt;97,"TOEFL 충족",IF(T579&gt;849,"JPT 충족",IF(W579&gt;82,"G-TELP 충족",IF(U579=6,"HSK점수 충족",IF(U579=5,IF(V579&gt;254,"HSK점수 충족","자격미달"),"자격미달"))))))),IF(P579="B",IF(Q579&gt;699,"TOEIC 충족",IF(R579&gt;263,"New-TEPS 충족",IF(S579&gt;78,"TOEFL 충족",IF(T579&gt;699,"JPT 충족",IF(W579&gt;63,"G-TELP 충족",IF(U579=6,"HSK점수 충족",IF(U579=5,IF(V579&gt;179,"HSK점수 충족","자격미달"),"자격미달"))))))),IF(P579="C",IF(Q579&gt;599,"TOEIC 충족",IF(R579&gt;226,"New-TEPS 충족",IF(S579&gt;67,"TOEFL 충족",IF(T579&gt;599,"JPT 충족",IF(W579&gt;49,"G-TELP 충족",IF(U579=6,"HSK점수 충족",IF(U579=5,"HSK점수 충족",IF(U579=4,IF(V579&gt;209,"HSK점수 충족","자격미달"),"자격미달")))))))),IF(P579="D",IF(Q579&gt;649,"TOEIC 충족",IF(R579&gt;244,"New-TEPS 충족",IF(S579&gt;73,"TOEFL 충족",IF(T579&gt;649,"JPT 충족",IF(W579&gt;56,"G-TELP 충족",IF(U1520=6,"HSK점수 충족",IF(U1520=5,"HSK점수 충족",IF(U1520=4,IF(V1520&gt;254,"HSK점수 충족","자격미달"),"자격미달")))))))),0))))</f>
        <v>TOEIC 충족</v>
      </c>
      <c r="AC579" s="21"/>
      <c r="AD579" s="3">
        <f>IF(P579="A",VLOOKUP(Q579,[1]교육_어학_경력backdata!$B$3:$C$9,2,1),IF(P579="B",VLOOKUP(Q579,[1]교육_어학_경력backdata!$G$3:$H$9,2,1),IF(P579="C",0,"오류")))</f>
        <v>18</v>
      </c>
      <c r="AE579" s="3">
        <f>IF(P579="A",VLOOKUP(R579,[1]교육_어학_경력backdata!$B$11:$C$17,2,1),IF(P579="B",VLOOKUP(R579,[1]교육_어학_경력backdata!$G$11:$H$17,2,1),IF(P579="C",0,"오류")))</f>
        <v>0</v>
      </c>
      <c r="AF579" s="3">
        <f>IF(P579="A",VLOOKUP(S579,[1]교육_어학_경력backdata!$B$19:$C$25,2,1),IF(P579="B",VLOOKUP(S579,[1]교육_어학_경력backdata!$G$19:$H$25,2,1),IF(P579="C",0,"오류")))</f>
        <v>0</v>
      </c>
      <c r="AG579" s="3">
        <f>IF(P579="A",VLOOKUP(T579,[1]교육_어학_경력backdata!$B$3:$C$9,2,1),IF(P579="B",VLOOKUP(T579,[1]교육_어학_경력backdata!$G$3:$H$9,2,1),IF(P579="C",0,"오류")))</f>
        <v>0</v>
      </c>
      <c r="AH579" s="3">
        <f>IF(P579="A",IF(U579=0,0,IF(U579=4,0,IF(U579=5,VLOOKUP(V579,[1]교육_어학_경력backdata!$B$27:$C$29,2,1),IF(U579=6,VLOOKUP(V579,[1]교육_어학_경력backdata!$B$31:$C$34,2,1))))),IF(P579="B",IF(U579=0,0,IF(U579=4,0,IF(U579=5,VLOOKUP(V579,[1]교육_어학_경력backdata!$G$27:$H$31,2,1),IF(U579=6,VLOOKUP(V579,[1]교육_어학_경력backdata!$G$33:$H$34,2,1))))),IF(CT579="C",0,"오류")))</f>
        <v>0</v>
      </c>
      <c r="AI579" s="3">
        <f>IF(P579="A",VLOOKUP(W579,[1]교육_어학_경력backdata!$B$36:$C$42,2,1),IF(P579="B",VLOOKUP(W579,[1]교육_어학_경력backdata!$G$36:$H$42,2,1),IF(P579="C",0,"오류")))</f>
        <v>0</v>
      </c>
      <c r="AJ579" s="3">
        <f>SUM(AD579:AI579)</f>
        <v>18</v>
      </c>
      <c r="AK579" s="3">
        <f>_xlfn.MAXIFS(AJ:AJ,B:B,B579)</f>
        <v>18</v>
      </c>
      <c r="AL579" s="3"/>
      <c r="AM579" s="21"/>
      <c r="AN579" s="3"/>
      <c r="AO579" s="3"/>
    </row>
    <row r="580" spans="1:41" x14ac:dyDescent="0.4">
      <c r="A580" s="4">
        <f>IF(B579=B580,A579,A579+1)</f>
        <v>535</v>
      </c>
      <c r="B580" s="4" t="s">
        <v>3527</v>
      </c>
      <c r="C580" s="4" t="s">
        <v>3365</v>
      </c>
      <c r="D580" s="4" t="s">
        <v>3044</v>
      </c>
      <c r="E580" s="4" t="s">
        <v>3043</v>
      </c>
      <c r="F580" s="4">
        <f>IF(B580=B579,F579+1,1)</f>
        <v>1</v>
      </c>
      <c r="G580" s="4" t="s">
        <v>6380</v>
      </c>
      <c r="H580" s="4" t="s">
        <v>6379</v>
      </c>
      <c r="I580" s="4" t="s">
        <v>6378</v>
      </c>
      <c r="J580" s="4" t="s">
        <v>6504</v>
      </c>
      <c r="K580" s="4"/>
      <c r="L580" s="4" t="s">
        <v>6492</v>
      </c>
      <c r="M580" s="4" t="s">
        <v>6963</v>
      </c>
      <c r="P580" s="4" t="s">
        <v>2434</v>
      </c>
      <c r="Q580" s="4">
        <f>IF(H580="TOEIC",VALUE(L580),0)</f>
        <v>855</v>
      </c>
      <c r="R580" s="4">
        <f>IF(H580="NEW TEPS",VALUE(L580),0)</f>
        <v>0</v>
      </c>
      <c r="S580" s="4">
        <f>IF(H580="TOEFL(ibt)",VALUE(L580),0)</f>
        <v>0</v>
      </c>
      <c r="T580" s="4">
        <f>IF(H580="JPT",VALUE(L580),0)</f>
        <v>0</v>
      </c>
      <c r="U580" s="4">
        <f>IF(H580="HSK",VALUE(K580),0)</f>
        <v>0</v>
      </c>
      <c r="V580" s="4">
        <f>IF(H580="HSK",VALUE(L580),0)</f>
        <v>0</v>
      </c>
      <c r="W580" s="4">
        <f>IF(H580="G-TELP Level2",VALUE(L580),0)</f>
        <v>0</v>
      </c>
      <c r="X580" s="4">
        <f>IF(P580="A",IF(Q580&gt;849,1,IF(R580&gt;335,1,IF(S580&gt;97,1,IF(T580&gt;849,1,IF(W580&gt;82,1,IF(U580=6,1,IF(U580=5,IF(V580&gt;254,1,0),0))))))),IF(P580="B",IF(Q580&gt;699,1,IF(R580&gt;263,1,IF(S580&gt;78,1,IF(T580&gt;699,1,IF(W580&gt;63,1,IF(U580=6,1,IF(U580=5,IF(V580&gt;179,1,0),0))))))),IF(P580="C",IF(Q580&gt;599,1,IF(R580&gt;226,1,IF(S580&gt;67,1,IF(T580&gt;599,1,IF(W580&gt;49,1,IF(U580=6,1,IF(U580=5,1,IF(U580=4,IF(V580&gt;209,1,0),0)))))))),IF(P580="D",IF(Q580&gt;649,1,IF(R580&gt;244,1,IF(S580&gt;73,1,IF(T580&gt;649,1,IF(W580&gt;56,1,IF(U580=6,1,IF(U580=5,1,IF(U580=4,IF(V580&gt;254,1,0),0)))))))),0))))</f>
        <v>1</v>
      </c>
      <c r="Y580" s="4">
        <f>SUMIF(B:B,B580,X:X)</f>
        <v>1</v>
      </c>
      <c r="Z580" s="4" t="str">
        <f>IF(Y580&gt;0,"어학 충족","자격미달")</f>
        <v>어학 충족</v>
      </c>
      <c r="AA580" s="4"/>
      <c r="AB580" s="4" t="str">
        <f>IF(P580="A",IF(Q580&gt;849,"TOEIC 충족",IF(R580&gt;335,"New-TEPS 충족",IF(S580&gt;97,"TOEFL 충족",IF(T580&gt;849,"JPT 충족",IF(W580&gt;82,"G-TELP 충족",IF(U580=6,"HSK점수 충족",IF(U580=5,IF(V580&gt;254,"HSK점수 충족","자격미달"),"자격미달"))))))),IF(P580="B",IF(Q580&gt;699,"TOEIC 충족",IF(R580&gt;263,"New-TEPS 충족",IF(S580&gt;78,"TOEFL 충족",IF(T580&gt;699,"JPT 충족",IF(W580&gt;63,"G-TELP 충족",IF(U580=6,"HSK점수 충족",IF(U580=5,IF(V580&gt;179,"HSK점수 충족","자격미달"),"자격미달"))))))),IF(P580="C",IF(Q580&gt;599,"TOEIC 충족",IF(R580&gt;226,"New-TEPS 충족",IF(S580&gt;67,"TOEFL 충족",IF(T580&gt;599,"JPT 충족",IF(W580&gt;49,"G-TELP 충족",IF(U580=6,"HSK점수 충족",IF(U580=5,"HSK점수 충족",IF(U580=4,IF(V580&gt;209,"HSK점수 충족","자격미달"),"자격미달")))))))),IF(P580="D",IF(Q580&gt;649,"TOEIC 충족",IF(R580&gt;244,"New-TEPS 충족",IF(S580&gt;73,"TOEFL 충족",IF(T580&gt;649,"JPT 충족",IF(W580&gt;56,"G-TELP 충족",IF(U1521=6,"HSK점수 충족",IF(U1521=5,"HSK점수 충족",IF(U1521=4,IF(V1521&gt;254,"HSK점수 충족","자격미달"),"자격미달")))))))),0))))</f>
        <v>TOEIC 충족</v>
      </c>
      <c r="AC580" s="21"/>
      <c r="AD580" s="4">
        <f>IF(P580="A",VLOOKUP(Q580,[1]교육_어학_경력backdata!$B$3:$C$9,2,1),IF(P580="B",VLOOKUP(Q580,[1]교육_어학_경력backdata!$G$3:$H$9,2,1),IF(P580="C",0,"오류")))</f>
        <v>12</v>
      </c>
      <c r="AE580" s="4">
        <f>IF(P580="A",VLOOKUP(R580,[1]교육_어학_경력backdata!$B$11:$C$17,2,1),IF(P580="B",VLOOKUP(R580,[1]교육_어학_경력backdata!$G$11:$H$17,2,1),IF(P580="C",0,"오류")))</f>
        <v>0</v>
      </c>
      <c r="AF580" s="4">
        <f>IF(P580="A",VLOOKUP(S580,[1]교육_어학_경력backdata!$B$19:$C$25,2,1),IF(P580="B",VLOOKUP(S580,[1]교육_어학_경력backdata!$G$19:$H$25,2,1),IF(P580="C",0,"오류")))</f>
        <v>0</v>
      </c>
      <c r="AG580" s="4">
        <f>IF(P580="A",VLOOKUP(T580,[1]교육_어학_경력backdata!$B$3:$C$9,2,1),IF(P580="B",VLOOKUP(T580,[1]교육_어학_경력backdata!$G$3:$H$9,2,1),IF(P580="C",0,"오류")))</f>
        <v>0</v>
      </c>
      <c r="AH580" s="4">
        <f>IF(P580="A",IF(U580=0,0,IF(U580=4,0,IF(U580=5,VLOOKUP(V580,[1]교육_어학_경력backdata!$B$27:$C$29,2,1),IF(U580=6,VLOOKUP(V580,[1]교육_어학_경력backdata!$B$31:$C$34,2,1))))),IF(P580="B",IF(U580=0,0,IF(U580=4,0,IF(U580=5,VLOOKUP(V580,[1]교육_어학_경력backdata!$G$27:$H$31,2,1),IF(U580=6,VLOOKUP(V580,[1]교육_어학_경력backdata!$G$33:$H$34,2,1))))),IF(CT580="C",0,"오류")))</f>
        <v>0</v>
      </c>
      <c r="AI580" s="4">
        <f>IF(P580="A",VLOOKUP(W580,[1]교육_어학_경력backdata!$B$36:$C$42,2,1),IF(P580="B",VLOOKUP(W580,[1]교육_어학_경력backdata!$G$36:$H$42,2,1),IF(P580="C",0,"오류")))</f>
        <v>0</v>
      </c>
      <c r="AJ580" s="4">
        <f>SUM(AD580:AI580)</f>
        <v>12</v>
      </c>
      <c r="AK580" s="4">
        <f>_xlfn.MAXIFS(AJ:AJ,B:B,B580)</f>
        <v>12</v>
      </c>
      <c r="AL580" s="4"/>
      <c r="AM580" s="21"/>
      <c r="AN580" s="4"/>
      <c r="AO580" s="4"/>
    </row>
    <row r="581" spans="1:41" x14ac:dyDescent="0.4">
      <c r="A581" s="3">
        <f>IF(B580=B581,A580,A580+1)</f>
        <v>536</v>
      </c>
      <c r="B581" s="3" t="s">
        <v>3523</v>
      </c>
      <c r="C581" s="3" t="s">
        <v>3522</v>
      </c>
      <c r="D581" s="3" t="s">
        <v>3044</v>
      </c>
      <c r="E581" s="3" t="s">
        <v>3043</v>
      </c>
      <c r="F581" s="3">
        <f>IF(B581=B580,F580+1,1)</f>
        <v>1</v>
      </c>
      <c r="G581" s="3" t="s">
        <v>6380</v>
      </c>
      <c r="H581" s="3" t="s">
        <v>6379</v>
      </c>
      <c r="I581" s="3" t="s">
        <v>6378</v>
      </c>
      <c r="J581" s="3" t="s">
        <v>6962</v>
      </c>
      <c r="K581" s="3"/>
      <c r="L581" s="3" t="s">
        <v>6498</v>
      </c>
      <c r="M581" s="3" t="s">
        <v>6961</v>
      </c>
      <c r="P581" s="3" t="s">
        <v>2434</v>
      </c>
      <c r="Q581" s="3">
        <f>IF(H581="TOEIC",VALUE(L581),0)</f>
        <v>890</v>
      </c>
      <c r="R581" s="3">
        <f>IF(H581="NEW TEPS",VALUE(L581),0)</f>
        <v>0</v>
      </c>
      <c r="S581" s="3">
        <f>IF(H581="TOEFL(ibt)",VALUE(L581),0)</f>
        <v>0</v>
      </c>
      <c r="T581" s="3">
        <f>IF(H581="JPT",VALUE(L581),0)</f>
        <v>0</v>
      </c>
      <c r="U581" s="3">
        <f>IF(H581="HSK",VALUE(K581),0)</f>
        <v>0</v>
      </c>
      <c r="V581" s="3">
        <f>IF(H581="HSK",VALUE(L581),0)</f>
        <v>0</v>
      </c>
      <c r="W581" s="3">
        <f>IF(H581="G-TELP Level2",VALUE(L581),0)</f>
        <v>0</v>
      </c>
      <c r="X581" s="3">
        <f>IF(P581="A",IF(Q581&gt;849,1,IF(R581&gt;335,1,IF(S581&gt;97,1,IF(T581&gt;849,1,IF(W581&gt;82,1,IF(U581=6,1,IF(U581=5,IF(V581&gt;254,1,0),0))))))),IF(P581="B",IF(Q581&gt;699,1,IF(R581&gt;263,1,IF(S581&gt;78,1,IF(T581&gt;699,1,IF(W581&gt;63,1,IF(U581=6,1,IF(U581=5,IF(V581&gt;179,1,0),0))))))),IF(P581="C",IF(Q581&gt;599,1,IF(R581&gt;226,1,IF(S581&gt;67,1,IF(T581&gt;599,1,IF(W581&gt;49,1,IF(U581=6,1,IF(U581=5,1,IF(U581=4,IF(V581&gt;209,1,0),0)))))))),IF(P581="D",IF(Q581&gt;649,1,IF(R581&gt;244,1,IF(S581&gt;73,1,IF(T581&gt;649,1,IF(W581&gt;56,1,IF(U581=6,1,IF(U581=5,1,IF(U581=4,IF(V581&gt;254,1,0),0)))))))),0))))</f>
        <v>1</v>
      </c>
      <c r="Y581" s="3">
        <f>SUMIF(B:B,B581,X:X)</f>
        <v>1</v>
      </c>
      <c r="Z581" s="3" t="str">
        <f>IF(Y581&gt;0,"어학 충족","자격미달")</f>
        <v>어학 충족</v>
      </c>
      <c r="AA581" s="3"/>
      <c r="AB581" s="3" t="str">
        <f>IF(P581="A",IF(Q581&gt;849,"TOEIC 충족",IF(R581&gt;335,"New-TEPS 충족",IF(S581&gt;97,"TOEFL 충족",IF(T581&gt;849,"JPT 충족",IF(W581&gt;82,"G-TELP 충족",IF(U581=6,"HSK점수 충족",IF(U581=5,IF(V581&gt;254,"HSK점수 충족","자격미달"),"자격미달"))))))),IF(P581="B",IF(Q581&gt;699,"TOEIC 충족",IF(R581&gt;263,"New-TEPS 충족",IF(S581&gt;78,"TOEFL 충족",IF(T581&gt;699,"JPT 충족",IF(W581&gt;63,"G-TELP 충족",IF(U581=6,"HSK점수 충족",IF(U581=5,IF(V581&gt;179,"HSK점수 충족","자격미달"),"자격미달"))))))),IF(P581="C",IF(Q581&gt;599,"TOEIC 충족",IF(R581&gt;226,"New-TEPS 충족",IF(S581&gt;67,"TOEFL 충족",IF(T581&gt;599,"JPT 충족",IF(W581&gt;49,"G-TELP 충족",IF(U581=6,"HSK점수 충족",IF(U581=5,"HSK점수 충족",IF(U581=4,IF(V581&gt;209,"HSK점수 충족","자격미달"),"자격미달")))))))),IF(P581="D",IF(Q581&gt;649,"TOEIC 충족",IF(R581&gt;244,"New-TEPS 충족",IF(S581&gt;73,"TOEFL 충족",IF(T581&gt;649,"JPT 충족",IF(W581&gt;56,"G-TELP 충족",IF(U1522=6,"HSK점수 충족",IF(U1522=5,"HSK점수 충족",IF(U1522=4,IF(V1522&gt;254,"HSK점수 충족","자격미달"),"자격미달")))))))),0))))</f>
        <v>TOEIC 충족</v>
      </c>
      <c r="AC581" s="21"/>
      <c r="AD581" s="3">
        <f>IF(P581="A",VLOOKUP(Q581,[1]교육_어학_경력backdata!$B$3:$C$9,2,1),IF(P581="B",VLOOKUP(Q581,[1]교육_어학_경력backdata!$G$3:$H$9,2,1),IF(P581="C",0,"오류")))</f>
        <v>14</v>
      </c>
      <c r="AE581" s="3">
        <f>IF(P581="A",VLOOKUP(R581,[1]교육_어학_경력backdata!$B$11:$C$17,2,1),IF(P581="B",VLOOKUP(R581,[1]교육_어학_경력backdata!$G$11:$H$17,2,1),IF(P581="C",0,"오류")))</f>
        <v>0</v>
      </c>
      <c r="AF581" s="3">
        <f>IF(P581="A",VLOOKUP(S581,[1]교육_어학_경력backdata!$B$19:$C$25,2,1),IF(P581="B",VLOOKUP(S581,[1]교육_어학_경력backdata!$G$19:$H$25,2,1),IF(P581="C",0,"오류")))</f>
        <v>0</v>
      </c>
      <c r="AG581" s="3">
        <f>IF(P581="A",VLOOKUP(T581,[1]교육_어학_경력backdata!$B$3:$C$9,2,1),IF(P581="B",VLOOKUP(T581,[1]교육_어학_경력backdata!$G$3:$H$9,2,1),IF(P581="C",0,"오류")))</f>
        <v>0</v>
      </c>
      <c r="AH581" s="3">
        <f>IF(P581="A",IF(U581=0,0,IF(U581=4,0,IF(U581=5,VLOOKUP(V581,[1]교육_어학_경력backdata!$B$27:$C$29,2,1),IF(U581=6,VLOOKUP(V581,[1]교육_어학_경력backdata!$B$31:$C$34,2,1))))),IF(P581="B",IF(U581=0,0,IF(U581=4,0,IF(U581=5,VLOOKUP(V581,[1]교육_어학_경력backdata!$G$27:$H$31,2,1),IF(U581=6,VLOOKUP(V581,[1]교육_어학_경력backdata!$G$33:$H$34,2,1))))),IF(CT581="C",0,"오류")))</f>
        <v>0</v>
      </c>
      <c r="AI581" s="3">
        <f>IF(P581="A",VLOOKUP(W581,[1]교육_어학_경력backdata!$B$36:$C$42,2,1),IF(P581="B",VLOOKUP(W581,[1]교육_어학_경력backdata!$G$36:$H$42,2,1),IF(P581="C",0,"오류")))</f>
        <v>0</v>
      </c>
      <c r="AJ581" s="3">
        <f>SUM(AD581:AI581)</f>
        <v>14</v>
      </c>
      <c r="AK581" s="3">
        <f>_xlfn.MAXIFS(AJ:AJ,B:B,B581)</f>
        <v>14</v>
      </c>
      <c r="AL581" s="3"/>
      <c r="AM581" s="21"/>
      <c r="AN581" s="3"/>
      <c r="AO581" s="3"/>
    </row>
    <row r="582" spans="1:41" x14ac:dyDescent="0.4">
      <c r="A582" s="4">
        <f>IF(B581=B582,A581,A581+1)</f>
        <v>537</v>
      </c>
      <c r="B582" s="4" t="s">
        <v>3518</v>
      </c>
      <c r="C582" s="4" t="s">
        <v>3517</v>
      </c>
      <c r="D582" s="4" t="s">
        <v>3044</v>
      </c>
      <c r="E582" s="4" t="s">
        <v>3043</v>
      </c>
      <c r="F582" s="4">
        <f>IF(B582=B581,F581+1,1)</f>
        <v>1</v>
      </c>
      <c r="G582" s="4" t="s">
        <v>6380</v>
      </c>
      <c r="H582" s="4" t="s">
        <v>6379</v>
      </c>
      <c r="I582" s="4" t="s">
        <v>6378</v>
      </c>
      <c r="J582" s="4" t="s">
        <v>6559</v>
      </c>
      <c r="K582" s="4"/>
      <c r="L582" s="4" t="s">
        <v>6609</v>
      </c>
      <c r="M582" s="4" t="s">
        <v>6960</v>
      </c>
      <c r="P582" s="4" t="s">
        <v>2434</v>
      </c>
      <c r="Q582" s="4">
        <f>IF(H582="TOEIC",VALUE(L582),0)</f>
        <v>965</v>
      </c>
      <c r="R582" s="4">
        <f>IF(H582="NEW TEPS",VALUE(L582),0)</f>
        <v>0</v>
      </c>
      <c r="S582" s="4">
        <f>IF(H582="TOEFL(ibt)",VALUE(L582),0)</f>
        <v>0</v>
      </c>
      <c r="T582" s="4">
        <f>IF(H582="JPT",VALUE(L582),0)</f>
        <v>0</v>
      </c>
      <c r="U582" s="4">
        <f>IF(H582="HSK",VALUE(K582),0)</f>
        <v>0</v>
      </c>
      <c r="V582" s="4">
        <f>IF(H582="HSK",VALUE(L582),0)</f>
        <v>0</v>
      </c>
      <c r="W582" s="4">
        <f>IF(H582="G-TELP Level2",VALUE(L582),0)</f>
        <v>0</v>
      </c>
      <c r="X582" s="4">
        <f>IF(P582="A",IF(Q582&gt;849,1,IF(R582&gt;335,1,IF(S582&gt;97,1,IF(T582&gt;849,1,IF(W582&gt;82,1,IF(U582=6,1,IF(U582=5,IF(V582&gt;254,1,0),0))))))),IF(P582="B",IF(Q582&gt;699,1,IF(R582&gt;263,1,IF(S582&gt;78,1,IF(T582&gt;699,1,IF(W582&gt;63,1,IF(U582=6,1,IF(U582=5,IF(V582&gt;179,1,0),0))))))),IF(P582="C",IF(Q582&gt;599,1,IF(R582&gt;226,1,IF(S582&gt;67,1,IF(T582&gt;599,1,IF(W582&gt;49,1,IF(U582=6,1,IF(U582=5,1,IF(U582=4,IF(V582&gt;209,1,0),0)))))))),IF(P582="D",IF(Q582&gt;649,1,IF(R582&gt;244,1,IF(S582&gt;73,1,IF(T582&gt;649,1,IF(W582&gt;56,1,IF(U582=6,1,IF(U582=5,1,IF(U582=4,IF(V582&gt;254,1,0),0)))))))),0))))</f>
        <v>1</v>
      </c>
      <c r="Y582" s="4">
        <f>SUMIF(B:B,B582,X:X)</f>
        <v>1</v>
      </c>
      <c r="Z582" s="4" t="str">
        <f>IF(Y582&gt;0,"어학 충족","자격미달")</f>
        <v>어학 충족</v>
      </c>
      <c r="AA582" s="4"/>
      <c r="AB582" s="4" t="str">
        <f>IF(P582="A",IF(Q582&gt;849,"TOEIC 충족",IF(R582&gt;335,"New-TEPS 충족",IF(S582&gt;97,"TOEFL 충족",IF(T582&gt;849,"JPT 충족",IF(W582&gt;82,"G-TELP 충족",IF(U582=6,"HSK점수 충족",IF(U582=5,IF(V582&gt;254,"HSK점수 충족","자격미달"),"자격미달"))))))),IF(P582="B",IF(Q582&gt;699,"TOEIC 충족",IF(R582&gt;263,"New-TEPS 충족",IF(S582&gt;78,"TOEFL 충족",IF(T582&gt;699,"JPT 충족",IF(W582&gt;63,"G-TELP 충족",IF(U582=6,"HSK점수 충족",IF(U582=5,IF(V582&gt;179,"HSK점수 충족","자격미달"),"자격미달"))))))),IF(P582="C",IF(Q582&gt;599,"TOEIC 충족",IF(R582&gt;226,"New-TEPS 충족",IF(S582&gt;67,"TOEFL 충족",IF(T582&gt;599,"JPT 충족",IF(W582&gt;49,"G-TELP 충족",IF(U582=6,"HSK점수 충족",IF(U582=5,"HSK점수 충족",IF(U582=4,IF(V582&gt;209,"HSK점수 충족","자격미달"),"자격미달")))))))),IF(P582="D",IF(Q582&gt;649,"TOEIC 충족",IF(R582&gt;244,"New-TEPS 충족",IF(S582&gt;73,"TOEFL 충족",IF(T582&gt;649,"JPT 충족",IF(W582&gt;56,"G-TELP 충족",IF(U1523=6,"HSK점수 충족",IF(U1523=5,"HSK점수 충족",IF(U1523=4,IF(V1523&gt;254,"HSK점수 충족","자격미달"),"자격미달")))))))),0))))</f>
        <v>TOEIC 충족</v>
      </c>
      <c r="AC582" s="21"/>
      <c r="AD582" s="4">
        <f>IF(P582="A",VLOOKUP(Q582,[1]교육_어학_경력backdata!$B$3:$C$9,2,1),IF(P582="B",VLOOKUP(Q582,[1]교육_어학_경력backdata!$G$3:$H$9,2,1),IF(P582="C",0,"오류")))</f>
        <v>20</v>
      </c>
      <c r="AE582" s="4">
        <f>IF(P582="A",VLOOKUP(R582,[1]교육_어학_경력backdata!$B$11:$C$17,2,1),IF(P582="B",VLOOKUP(R582,[1]교육_어학_경력backdata!$G$11:$H$17,2,1),IF(P582="C",0,"오류")))</f>
        <v>0</v>
      </c>
      <c r="AF582" s="4">
        <f>IF(P582="A",VLOOKUP(S582,[1]교육_어학_경력backdata!$B$19:$C$25,2,1),IF(P582="B",VLOOKUP(S582,[1]교육_어학_경력backdata!$G$19:$H$25,2,1),IF(P582="C",0,"오류")))</f>
        <v>0</v>
      </c>
      <c r="AG582" s="4">
        <f>IF(P582="A",VLOOKUP(T582,[1]교육_어학_경력backdata!$B$3:$C$9,2,1),IF(P582="B",VLOOKUP(T582,[1]교육_어학_경력backdata!$G$3:$H$9,2,1),IF(P582="C",0,"오류")))</f>
        <v>0</v>
      </c>
      <c r="AH582" s="4">
        <f>IF(P582="A",IF(U582=0,0,IF(U582=4,0,IF(U582=5,VLOOKUP(V582,[1]교육_어학_경력backdata!$B$27:$C$29,2,1),IF(U582=6,VLOOKUP(V582,[1]교육_어학_경력backdata!$B$31:$C$34,2,1))))),IF(P582="B",IF(U582=0,0,IF(U582=4,0,IF(U582=5,VLOOKUP(V582,[1]교육_어학_경력backdata!$G$27:$H$31,2,1),IF(U582=6,VLOOKUP(V582,[1]교육_어학_경력backdata!$G$33:$H$34,2,1))))),IF(CT582="C",0,"오류")))</f>
        <v>0</v>
      </c>
      <c r="AI582" s="4">
        <f>IF(P582="A",VLOOKUP(W582,[1]교육_어학_경력backdata!$B$36:$C$42,2,1),IF(P582="B",VLOOKUP(W582,[1]교육_어학_경력backdata!$G$36:$H$42,2,1),IF(P582="C",0,"오류")))</f>
        <v>0</v>
      </c>
      <c r="AJ582" s="4">
        <f>SUM(AD582:AI582)</f>
        <v>20</v>
      </c>
      <c r="AK582" s="4">
        <f>_xlfn.MAXIFS(AJ:AJ,B:B,B582)</f>
        <v>20</v>
      </c>
      <c r="AL582" s="4"/>
      <c r="AM582" s="21"/>
      <c r="AN582" s="4"/>
      <c r="AO582" s="4"/>
    </row>
    <row r="583" spans="1:41" x14ac:dyDescent="0.4">
      <c r="A583" s="3">
        <f>IF(B582=B583,A582,A582+1)</f>
        <v>538</v>
      </c>
      <c r="B583" s="3" t="s">
        <v>3512</v>
      </c>
      <c r="C583" s="3" t="s">
        <v>3511</v>
      </c>
      <c r="D583" s="3" t="s">
        <v>3044</v>
      </c>
      <c r="E583" s="3" t="s">
        <v>3043</v>
      </c>
      <c r="F583" s="3">
        <f>IF(B583=B582,F582+1,1)</f>
        <v>1</v>
      </c>
      <c r="G583" s="3" t="s">
        <v>6380</v>
      </c>
      <c r="H583" s="3" t="s">
        <v>6379</v>
      </c>
      <c r="I583" s="3" t="s">
        <v>6378</v>
      </c>
      <c r="J583" s="3" t="s">
        <v>6472</v>
      </c>
      <c r="K583" s="3"/>
      <c r="L583" s="3" t="s">
        <v>6492</v>
      </c>
      <c r="M583" s="3" t="s">
        <v>6959</v>
      </c>
      <c r="P583" s="3" t="s">
        <v>2434</v>
      </c>
      <c r="Q583" s="3">
        <f>IF(H583="TOEIC",VALUE(L583),0)</f>
        <v>855</v>
      </c>
      <c r="R583" s="3">
        <f>IF(H583="NEW TEPS",VALUE(L583),0)</f>
        <v>0</v>
      </c>
      <c r="S583" s="3">
        <f>IF(H583="TOEFL(ibt)",VALUE(L583),0)</f>
        <v>0</v>
      </c>
      <c r="T583" s="3">
        <f>IF(H583="JPT",VALUE(L583),0)</f>
        <v>0</v>
      </c>
      <c r="U583" s="3">
        <f>IF(H583="HSK",VALUE(K583),0)</f>
        <v>0</v>
      </c>
      <c r="V583" s="3">
        <f>IF(H583="HSK",VALUE(L583),0)</f>
        <v>0</v>
      </c>
      <c r="W583" s="3">
        <f>IF(H583="G-TELP Level2",VALUE(L583),0)</f>
        <v>0</v>
      </c>
      <c r="X583" s="3">
        <f>IF(P583="A",IF(Q583&gt;849,1,IF(R583&gt;335,1,IF(S583&gt;97,1,IF(T583&gt;849,1,IF(W583&gt;82,1,IF(U583=6,1,IF(U583=5,IF(V583&gt;254,1,0),0))))))),IF(P583="B",IF(Q583&gt;699,1,IF(R583&gt;263,1,IF(S583&gt;78,1,IF(T583&gt;699,1,IF(W583&gt;63,1,IF(U583=6,1,IF(U583=5,IF(V583&gt;179,1,0),0))))))),IF(P583="C",IF(Q583&gt;599,1,IF(R583&gt;226,1,IF(S583&gt;67,1,IF(T583&gt;599,1,IF(W583&gt;49,1,IF(U583=6,1,IF(U583=5,1,IF(U583=4,IF(V583&gt;209,1,0),0)))))))),IF(P583="D",IF(Q583&gt;649,1,IF(R583&gt;244,1,IF(S583&gt;73,1,IF(T583&gt;649,1,IF(W583&gt;56,1,IF(U583=6,1,IF(U583=5,1,IF(U583=4,IF(V583&gt;254,1,0),0)))))))),0))))</f>
        <v>1</v>
      </c>
      <c r="Y583" s="3">
        <f>SUMIF(B:B,B583,X:X)</f>
        <v>1</v>
      </c>
      <c r="Z583" s="3" t="str">
        <f>IF(Y583&gt;0,"어학 충족","자격미달")</f>
        <v>어학 충족</v>
      </c>
      <c r="AA583" s="3"/>
      <c r="AB583" s="3" t="str">
        <f>IF(P583="A",IF(Q583&gt;849,"TOEIC 충족",IF(R583&gt;335,"New-TEPS 충족",IF(S583&gt;97,"TOEFL 충족",IF(T583&gt;849,"JPT 충족",IF(W583&gt;82,"G-TELP 충족",IF(U583=6,"HSK점수 충족",IF(U583=5,IF(V583&gt;254,"HSK점수 충족","자격미달"),"자격미달"))))))),IF(P583="B",IF(Q583&gt;699,"TOEIC 충족",IF(R583&gt;263,"New-TEPS 충족",IF(S583&gt;78,"TOEFL 충족",IF(T583&gt;699,"JPT 충족",IF(W583&gt;63,"G-TELP 충족",IF(U583=6,"HSK점수 충족",IF(U583=5,IF(V583&gt;179,"HSK점수 충족","자격미달"),"자격미달"))))))),IF(P583="C",IF(Q583&gt;599,"TOEIC 충족",IF(R583&gt;226,"New-TEPS 충족",IF(S583&gt;67,"TOEFL 충족",IF(T583&gt;599,"JPT 충족",IF(W583&gt;49,"G-TELP 충족",IF(U583=6,"HSK점수 충족",IF(U583=5,"HSK점수 충족",IF(U583=4,IF(V583&gt;209,"HSK점수 충족","자격미달"),"자격미달")))))))),IF(P583="D",IF(Q583&gt;649,"TOEIC 충족",IF(R583&gt;244,"New-TEPS 충족",IF(S583&gt;73,"TOEFL 충족",IF(T583&gt;649,"JPT 충족",IF(W583&gt;56,"G-TELP 충족",IF(U1524=6,"HSK점수 충족",IF(U1524=5,"HSK점수 충족",IF(U1524=4,IF(V1524&gt;254,"HSK점수 충족","자격미달"),"자격미달")))))))),0))))</f>
        <v>TOEIC 충족</v>
      </c>
      <c r="AC583" s="21"/>
      <c r="AD583" s="3">
        <f>IF(P583="A",VLOOKUP(Q583,[1]교육_어학_경력backdata!$B$3:$C$9,2,1),IF(P583="B",VLOOKUP(Q583,[1]교육_어학_경력backdata!$G$3:$H$9,2,1),IF(P583="C",0,"오류")))</f>
        <v>12</v>
      </c>
      <c r="AE583" s="3">
        <f>IF(P583="A",VLOOKUP(R583,[1]교육_어학_경력backdata!$B$11:$C$17,2,1),IF(P583="B",VLOOKUP(R583,[1]교육_어학_경력backdata!$G$11:$H$17,2,1),IF(P583="C",0,"오류")))</f>
        <v>0</v>
      </c>
      <c r="AF583" s="3">
        <f>IF(P583="A",VLOOKUP(S583,[1]교육_어학_경력backdata!$B$19:$C$25,2,1),IF(P583="B",VLOOKUP(S583,[1]교육_어학_경력backdata!$G$19:$H$25,2,1),IF(P583="C",0,"오류")))</f>
        <v>0</v>
      </c>
      <c r="AG583" s="3">
        <f>IF(P583="A",VLOOKUP(T583,[1]교육_어학_경력backdata!$B$3:$C$9,2,1),IF(P583="B",VLOOKUP(T583,[1]교육_어학_경력backdata!$G$3:$H$9,2,1),IF(P583="C",0,"오류")))</f>
        <v>0</v>
      </c>
      <c r="AH583" s="3">
        <f>IF(P583="A",IF(U583=0,0,IF(U583=4,0,IF(U583=5,VLOOKUP(V583,[1]교육_어학_경력backdata!$B$27:$C$29,2,1),IF(U583=6,VLOOKUP(V583,[1]교육_어학_경력backdata!$B$31:$C$34,2,1))))),IF(P583="B",IF(U583=0,0,IF(U583=4,0,IF(U583=5,VLOOKUP(V583,[1]교육_어학_경력backdata!$G$27:$H$31,2,1),IF(U583=6,VLOOKUP(V583,[1]교육_어학_경력backdata!$G$33:$H$34,2,1))))),IF(CT583="C",0,"오류")))</f>
        <v>0</v>
      </c>
      <c r="AI583" s="3">
        <f>IF(P583="A",VLOOKUP(W583,[1]교육_어학_경력backdata!$B$36:$C$42,2,1),IF(P583="B",VLOOKUP(W583,[1]교육_어학_경력backdata!$G$36:$H$42,2,1),IF(P583="C",0,"오류")))</f>
        <v>0</v>
      </c>
      <c r="AJ583" s="3">
        <f>SUM(AD583:AI583)</f>
        <v>12</v>
      </c>
      <c r="AK583" s="3">
        <f>_xlfn.MAXIFS(AJ:AJ,B:B,B583)</f>
        <v>12</v>
      </c>
      <c r="AL583" s="3"/>
      <c r="AM583" s="21"/>
      <c r="AN583" s="3"/>
      <c r="AO583" s="3"/>
    </row>
    <row r="584" spans="1:41" x14ac:dyDescent="0.4">
      <c r="A584" s="4">
        <f>IF(B583=B584,A583,A583+1)</f>
        <v>539</v>
      </c>
      <c r="B584" s="4" t="s">
        <v>3506</v>
      </c>
      <c r="C584" s="4" t="s">
        <v>1504</v>
      </c>
      <c r="D584" s="4" t="s">
        <v>3044</v>
      </c>
      <c r="E584" s="4" t="s">
        <v>3043</v>
      </c>
      <c r="F584" s="4">
        <f>IF(B584=B583,F583+1,1)</f>
        <v>1</v>
      </c>
      <c r="G584" s="4" t="s">
        <v>6380</v>
      </c>
      <c r="H584" s="4" t="s">
        <v>6379</v>
      </c>
      <c r="I584" s="4" t="s">
        <v>6378</v>
      </c>
      <c r="J584" s="4" t="s">
        <v>6567</v>
      </c>
      <c r="K584" s="4"/>
      <c r="L584" s="4" t="s">
        <v>6786</v>
      </c>
      <c r="M584" s="4" t="s">
        <v>6958</v>
      </c>
      <c r="P584" s="4" t="s">
        <v>2434</v>
      </c>
      <c r="Q584" s="4">
        <f>IF(H584="TOEIC",VALUE(L584),0)</f>
        <v>955</v>
      </c>
      <c r="R584" s="4">
        <f>IF(H584="NEW TEPS",VALUE(L584),0)</f>
        <v>0</v>
      </c>
      <c r="S584" s="4">
        <f>IF(H584="TOEFL(ibt)",VALUE(L584),0)</f>
        <v>0</v>
      </c>
      <c r="T584" s="4">
        <f>IF(H584="JPT",VALUE(L584),0)</f>
        <v>0</v>
      </c>
      <c r="U584" s="4">
        <f>IF(H584="HSK",VALUE(K584),0)</f>
        <v>0</v>
      </c>
      <c r="V584" s="4">
        <f>IF(H584="HSK",VALUE(L584),0)</f>
        <v>0</v>
      </c>
      <c r="W584" s="4">
        <f>IF(H584="G-TELP Level2",VALUE(L584),0)</f>
        <v>0</v>
      </c>
      <c r="X584" s="4">
        <f>IF(P584="A",IF(Q584&gt;849,1,IF(R584&gt;335,1,IF(S584&gt;97,1,IF(T584&gt;849,1,IF(W584&gt;82,1,IF(U584=6,1,IF(U584=5,IF(V584&gt;254,1,0),0))))))),IF(P584="B",IF(Q584&gt;699,1,IF(R584&gt;263,1,IF(S584&gt;78,1,IF(T584&gt;699,1,IF(W584&gt;63,1,IF(U584=6,1,IF(U584=5,IF(V584&gt;179,1,0),0))))))),IF(P584="C",IF(Q584&gt;599,1,IF(R584&gt;226,1,IF(S584&gt;67,1,IF(T584&gt;599,1,IF(W584&gt;49,1,IF(U584=6,1,IF(U584=5,1,IF(U584=4,IF(V584&gt;209,1,0),0)))))))),IF(P584="D",IF(Q584&gt;649,1,IF(R584&gt;244,1,IF(S584&gt;73,1,IF(T584&gt;649,1,IF(W584&gt;56,1,IF(U584=6,1,IF(U584=5,1,IF(U584=4,IF(V584&gt;254,1,0),0)))))))),0))))</f>
        <v>1</v>
      </c>
      <c r="Y584" s="4">
        <f>SUMIF(B:B,B584,X:X)</f>
        <v>1</v>
      </c>
      <c r="Z584" s="4" t="str">
        <f>IF(Y584&gt;0,"어학 충족","자격미달")</f>
        <v>어학 충족</v>
      </c>
      <c r="AA584" s="4"/>
      <c r="AB584" s="4" t="str">
        <f>IF(P584="A",IF(Q584&gt;849,"TOEIC 충족",IF(R584&gt;335,"New-TEPS 충족",IF(S584&gt;97,"TOEFL 충족",IF(T584&gt;849,"JPT 충족",IF(W584&gt;82,"G-TELP 충족",IF(U584=6,"HSK점수 충족",IF(U584=5,IF(V584&gt;254,"HSK점수 충족","자격미달"),"자격미달"))))))),IF(P584="B",IF(Q584&gt;699,"TOEIC 충족",IF(R584&gt;263,"New-TEPS 충족",IF(S584&gt;78,"TOEFL 충족",IF(T584&gt;699,"JPT 충족",IF(W584&gt;63,"G-TELP 충족",IF(U584=6,"HSK점수 충족",IF(U584=5,IF(V584&gt;179,"HSK점수 충족","자격미달"),"자격미달"))))))),IF(P584="C",IF(Q584&gt;599,"TOEIC 충족",IF(R584&gt;226,"New-TEPS 충족",IF(S584&gt;67,"TOEFL 충족",IF(T584&gt;599,"JPT 충족",IF(W584&gt;49,"G-TELP 충족",IF(U584=6,"HSK점수 충족",IF(U584=5,"HSK점수 충족",IF(U584=4,IF(V584&gt;209,"HSK점수 충족","자격미달"),"자격미달")))))))),IF(P584="D",IF(Q584&gt;649,"TOEIC 충족",IF(R584&gt;244,"New-TEPS 충족",IF(S584&gt;73,"TOEFL 충족",IF(T584&gt;649,"JPT 충족",IF(W584&gt;56,"G-TELP 충족",IF(U1525=6,"HSK점수 충족",IF(U1525=5,"HSK점수 충족",IF(U1525=4,IF(V1525&gt;254,"HSK점수 충족","자격미달"),"자격미달")))))))),0))))</f>
        <v>TOEIC 충족</v>
      </c>
      <c r="AC584" s="21"/>
      <c r="AD584" s="4">
        <f>IF(P584="A",VLOOKUP(Q584,[1]교육_어학_경력backdata!$B$3:$C$9,2,1),IF(P584="B",VLOOKUP(Q584,[1]교육_어학_경력backdata!$G$3:$H$9,2,1),IF(P584="C",0,"오류")))</f>
        <v>20</v>
      </c>
      <c r="AE584" s="4">
        <f>IF(P584="A",VLOOKUP(R584,[1]교육_어학_경력backdata!$B$11:$C$17,2,1),IF(P584="B",VLOOKUP(R584,[1]교육_어학_경력backdata!$G$11:$H$17,2,1),IF(P584="C",0,"오류")))</f>
        <v>0</v>
      </c>
      <c r="AF584" s="4">
        <f>IF(P584="A",VLOOKUP(S584,[1]교육_어학_경력backdata!$B$19:$C$25,2,1),IF(P584="B",VLOOKUP(S584,[1]교육_어학_경력backdata!$G$19:$H$25,2,1),IF(P584="C",0,"오류")))</f>
        <v>0</v>
      </c>
      <c r="AG584" s="4">
        <f>IF(P584="A",VLOOKUP(T584,[1]교육_어학_경력backdata!$B$3:$C$9,2,1),IF(P584="B",VLOOKUP(T584,[1]교육_어학_경력backdata!$G$3:$H$9,2,1),IF(P584="C",0,"오류")))</f>
        <v>0</v>
      </c>
      <c r="AH584" s="4">
        <f>IF(P584="A",IF(U584=0,0,IF(U584=4,0,IF(U584=5,VLOOKUP(V584,[1]교육_어학_경력backdata!$B$27:$C$29,2,1),IF(U584=6,VLOOKUP(V584,[1]교육_어학_경력backdata!$B$31:$C$34,2,1))))),IF(P584="B",IF(U584=0,0,IF(U584=4,0,IF(U584=5,VLOOKUP(V584,[1]교육_어학_경력backdata!$G$27:$H$31,2,1),IF(U584=6,VLOOKUP(V584,[1]교육_어학_경력backdata!$G$33:$H$34,2,1))))),IF(CT584="C",0,"오류")))</f>
        <v>0</v>
      </c>
      <c r="AI584" s="4">
        <f>IF(P584="A",VLOOKUP(W584,[1]교육_어학_경력backdata!$B$36:$C$42,2,1),IF(P584="B",VLOOKUP(W584,[1]교육_어학_경력backdata!$G$36:$H$42,2,1),IF(P584="C",0,"오류")))</f>
        <v>0</v>
      </c>
      <c r="AJ584" s="4">
        <f>SUM(AD584:AI584)</f>
        <v>20</v>
      </c>
      <c r="AK584" s="4">
        <f>_xlfn.MAXIFS(AJ:AJ,B:B,B584)</f>
        <v>20</v>
      </c>
      <c r="AL584" s="4"/>
      <c r="AM584" s="21"/>
      <c r="AN584" s="4"/>
      <c r="AO584" s="4"/>
    </row>
    <row r="585" spans="1:41" x14ac:dyDescent="0.4">
      <c r="A585" s="3">
        <f>IF(B584=B585,A584,A584+1)</f>
        <v>540</v>
      </c>
      <c r="B585" s="3" t="s">
        <v>3502</v>
      </c>
      <c r="C585" s="3" t="s">
        <v>2927</v>
      </c>
      <c r="D585" s="3" t="s">
        <v>3044</v>
      </c>
      <c r="E585" s="3" t="s">
        <v>3043</v>
      </c>
      <c r="F585" s="3">
        <f>IF(B585=B584,F584+1,1)</f>
        <v>1</v>
      </c>
      <c r="G585" s="3" t="s">
        <v>6380</v>
      </c>
      <c r="H585" s="3" t="s">
        <v>6379</v>
      </c>
      <c r="I585" s="3" t="s">
        <v>6378</v>
      </c>
      <c r="J585" s="3" t="s">
        <v>6575</v>
      </c>
      <c r="K585" s="3"/>
      <c r="L585" s="3" t="s">
        <v>6609</v>
      </c>
      <c r="M585" s="3" t="s">
        <v>6957</v>
      </c>
      <c r="P585" s="3" t="s">
        <v>2434</v>
      </c>
      <c r="Q585" s="3">
        <f>IF(H585="TOEIC",VALUE(L585),0)</f>
        <v>965</v>
      </c>
      <c r="R585" s="3">
        <f>IF(H585="NEW TEPS",VALUE(L585),0)</f>
        <v>0</v>
      </c>
      <c r="S585" s="3">
        <f>IF(H585="TOEFL(ibt)",VALUE(L585),0)</f>
        <v>0</v>
      </c>
      <c r="T585" s="3">
        <f>IF(H585="JPT",VALUE(L585),0)</f>
        <v>0</v>
      </c>
      <c r="U585" s="3">
        <f>IF(H585="HSK",VALUE(K585),0)</f>
        <v>0</v>
      </c>
      <c r="V585" s="3">
        <f>IF(H585="HSK",VALUE(L585),0)</f>
        <v>0</v>
      </c>
      <c r="W585" s="3">
        <f>IF(H585="G-TELP Level2",VALUE(L585),0)</f>
        <v>0</v>
      </c>
      <c r="X585" s="3">
        <f>IF(P585="A",IF(Q585&gt;849,1,IF(R585&gt;335,1,IF(S585&gt;97,1,IF(T585&gt;849,1,IF(W585&gt;82,1,IF(U585=6,1,IF(U585=5,IF(V585&gt;254,1,0),0))))))),IF(P585="B",IF(Q585&gt;699,1,IF(R585&gt;263,1,IF(S585&gt;78,1,IF(T585&gt;699,1,IF(W585&gt;63,1,IF(U585=6,1,IF(U585=5,IF(V585&gt;179,1,0),0))))))),IF(P585="C",IF(Q585&gt;599,1,IF(R585&gt;226,1,IF(S585&gt;67,1,IF(T585&gt;599,1,IF(W585&gt;49,1,IF(U585=6,1,IF(U585=5,1,IF(U585=4,IF(V585&gt;209,1,0),0)))))))),IF(P585="D",IF(Q585&gt;649,1,IF(R585&gt;244,1,IF(S585&gt;73,1,IF(T585&gt;649,1,IF(W585&gt;56,1,IF(U585=6,1,IF(U585=5,1,IF(U585=4,IF(V585&gt;254,1,0),0)))))))),0))))</f>
        <v>1</v>
      </c>
      <c r="Y585" s="3">
        <f>SUMIF(B:B,B585,X:X)</f>
        <v>1</v>
      </c>
      <c r="Z585" s="3" t="str">
        <f>IF(Y585&gt;0,"어학 충족","자격미달")</f>
        <v>어학 충족</v>
      </c>
      <c r="AA585" s="3"/>
      <c r="AB585" s="3" t="str">
        <f>IF(P585="A",IF(Q585&gt;849,"TOEIC 충족",IF(R585&gt;335,"New-TEPS 충족",IF(S585&gt;97,"TOEFL 충족",IF(T585&gt;849,"JPT 충족",IF(W585&gt;82,"G-TELP 충족",IF(U585=6,"HSK점수 충족",IF(U585=5,IF(V585&gt;254,"HSK점수 충족","자격미달"),"자격미달"))))))),IF(P585="B",IF(Q585&gt;699,"TOEIC 충족",IF(R585&gt;263,"New-TEPS 충족",IF(S585&gt;78,"TOEFL 충족",IF(T585&gt;699,"JPT 충족",IF(W585&gt;63,"G-TELP 충족",IF(U585=6,"HSK점수 충족",IF(U585=5,IF(V585&gt;179,"HSK점수 충족","자격미달"),"자격미달"))))))),IF(P585="C",IF(Q585&gt;599,"TOEIC 충족",IF(R585&gt;226,"New-TEPS 충족",IF(S585&gt;67,"TOEFL 충족",IF(T585&gt;599,"JPT 충족",IF(W585&gt;49,"G-TELP 충족",IF(U585=6,"HSK점수 충족",IF(U585=5,"HSK점수 충족",IF(U585=4,IF(V585&gt;209,"HSK점수 충족","자격미달"),"자격미달")))))))),IF(P585="D",IF(Q585&gt;649,"TOEIC 충족",IF(R585&gt;244,"New-TEPS 충족",IF(S585&gt;73,"TOEFL 충족",IF(T585&gt;649,"JPT 충족",IF(W585&gt;56,"G-TELP 충족",IF(U1526=6,"HSK점수 충족",IF(U1526=5,"HSK점수 충족",IF(U1526=4,IF(V1526&gt;254,"HSK점수 충족","자격미달"),"자격미달")))))))),0))))</f>
        <v>TOEIC 충족</v>
      </c>
      <c r="AC585" s="21"/>
      <c r="AD585" s="3">
        <f>IF(P585="A",VLOOKUP(Q585,[1]교육_어학_경력backdata!$B$3:$C$9,2,1),IF(P585="B",VLOOKUP(Q585,[1]교육_어학_경력backdata!$G$3:$H$9,2,1),IF(P585="C",0,"오류")))</f>
        <v>20</v>
      </c>
      <c r="AE585" s="3">
        <f>IF(P585="A",VLOOKUP(R585,[1]교육_어학_경력backdata!$B$11:$C$17,2,1),IF(P585="B",VLOOKUP(R585,[1]교육_어학_경력backdata!$G$11:$H$17,2,1),IF(P585="C",0,"오류")))</f>
        <v>0</v>
      </c>
      <c r="AF585" s="3">
        <f>IF(P585="A",VLOOKUP(S585,[1]교육_어학_경력backdata!$B$19:$C$25,2,1),IF(P585="B",VLOOKUP(S585,[1]교육_어학_경력backdata!$G$19:$H$25,2,1),IF(P585="C",0,"오류")))</f>
        <v>0</v>
      </c>
      <c r="AG585" s="3">
        <f>IF(P585="A",VLOOKUP(T585,[1]교육_어학_경력backdata!$B$3:$C$9,2,1),IF(P585="B",VLOOKUP(T585,[1]교육_어학_경력backdata!$G$3:$H$9,2,1),IF(P585="C",0,"오류")))</f>
        <v>0</v>
      </c>
      <c r="AH585" s="3">
        <f>IF(P585="A",IF(U585=0,0,IF(U585=4,0,IF(U585=5,VLOOKUP(V585,[1]교육_어학_경력backdata!$B$27:$C$29,2,1),IF(U585=6,VLOOKUP(V585,[1]교육_어학_경력backdata!$B$31:$C$34,2,1))))),IF(P585="B",IF(U585=0,0,IF(U585=4,0,IF(U585=5,VLOOKUP(V585,[1]교육_어학_경력backdata!$G$27:$H$31,2,1),IF(U585=6,VLOOKUP(V585,[1]교육_어학_경력backdata!$G$33:$H$34,2,1))))),IF(CT585="C",0,"오류")))</f>
        <v>0</v>
      </c>
      <c r="AI585" s="3">
        <f>IF(P585="A",VLOOKUP(W585,[1]교육_어학_경력backdata!$B$36:$C$42,2,1),IF(P585="B",VLOOKUP(W585,[1]교육_어학_경력backdata!$G$36:$H$42,2,1),IF(P585="C",0,"오류")))</f>
        <v>0</v>
      </c>
      <c r="AJ585" s="3">
        <f>SUM(AD585:AI585)</f>
        <v>20</v>
      </c>
      <c r="AK585" s="3">
        <f>_xlfn.MAXIFS(AJ:AJ,B:B,B585)</f>
        <v>20</v>
      </c>
      <c r="AL585" s="3"/>
      <c r="AM585" s="21"/>
      <c r="AN585" s="3"/>
      <c r="AO585" s="3"/>
    </row>
    <row r="586" spans="1:41" x14ac:dyDescent="0.4">
      <c r="A586" s="4">
        <f>IF(B585=B586,A585,A585+1)</f>
        <v>541</v>
      </c>
      <c r="B586" s="4" t="s">
        <v>3496</v>
      </c>
      <c r="C586" s="4" t="s">
        <v>3495</v>
      </c>
      <c r="D586" s="4" t="s">
        <v>3044</v>
      </c>
      <c r="E586" s="4" t="s">
        <v>3043</v>
      </c>
      <c r="F586" s="4">
        <f>IF(B586=B585,F585+1,1)</f>
        <v>1</v>
      </c>
      <c r="G586" s="4" t="s">
        <v>6380</v>
      </c>
      <c r="H586" s="4" t="s">
        <v>6379</v>
      </c>
      <c r="I586" s="4" t="s">
        <v>6378</v>
      </c>
      <c r="J586" s="4" t="s">
        <v>6587</v>
      </c>
      <c r="K586" s="4"/>
      <c r="L586" s="4" t="s">
        <v>6614</v>
      </c>
      <c r="M586" s="4" t="s">
        <v>6956</v>
      </c>
      <c r="P586" s="4" t="s">
        <v>2434</v>
      </c>
      <c r="Q586" s="4">
        <f>IF(H586="TOEIC",VALUE(L586),0)</f>
        <v>925</v>
      </c>
      <c r="R586" s="4">
        <f>IF(H586="NEW TEPS",VALUE(L586),0)</f>
        <v>0</v>
      </c>
      <c r="S586" s="4">
        <f>IF(H586="TOEFL(ibt)",VALUE(L586),0)</f>
        <v>0</v>
      </c>
      <c r="T586" s="4">
        <f>IF(H586="JPT",VALUE(L586),0)</f>
        <v>0</v>
      </c>
      <c r="U586" s="4">
        <f>IF(H586="HSK",VALUE(K586),0)</f>
        <v>0</v>
      </c>
      <c r="V586" s="4">
        <f>IF(H586="HSK",VALUE(L586),0)</f>
        <v>0</v>
      </c>
      <c r="W586" s="4">
        <f>IF(H586="G-TELP Level2",VALUE(L586),0)</f>
        <v>0</v>
      </c>
      <c r="X586" s="4">
        <f>IF(P586="A",IF(Q586&gt;849,1,IF(R586&gt;335,1,IF(S586&gt;97,1,IF(T586&gt;849,1,IF(W586&gt;82,1,IF(U586=6,1,IF(U586=5,IF(V586&gt;254,1,0),0))))))),IF(P586="B",IF(Q586&gt;699,1,IF(R586&gt;263,1,IF(S586&gt;78,1,IF(T586&gt;699,1,IF(W586&gt;63,1,IF(U586=6,1,IF(U586=5,IF(V586&gt;179,1,0),0))))))),IF(P586="C",IF(Q586&gt;599,1,IF(R586&gt;226,1,IF(S586&gt;67,1,IF(T586&gt;599,1,IF(W586&gt;49,1,IF(U586=6,1,IF(U586=5,1,IF(U586=4,IF(V586&gt;209,1,0),0)))))))),IF(P586="D",IF(Q586&gt;649,1,IF(R586&gt;244,1,IF(S586&gt;73,1,IF(T586&gt;649,1,IF(W586&gt;56,1,IF(U586=6,1,IF(U586=5,1,IF(U586=4,IF(V586&gt;254,1,0),0)))))))),0))))</f>
        <v>1</v>
      </c>
      <c r="Y586" s="4">
        <f>SUMIF(B:B,B586,X:X)</f>
        <v>1</v>
      </c>
      <c r="Z586" s="4" t="str">
        <f>IF(Y586&gt;0,"어학 충족","자격미달")</f>
        <v>어학 충족</v>
      </c>
      <c r="AA586" s="4"/>
      <c r="AB586" s="4" t="str">
        <f>IF(P586="A",IF(Q586&gt;849,"TOEIC 충족",IF(R586&gt;335,"New-TEPS 충족",IF(S586&gt;97,"TOEFL 충족",IF(T586&gt;849,"JPT 충족",IF(W586&gt;82,"G-TELP 충족",IF(U586=6,"HSK점수 충족",IF(U586=5,IF(V586&gt;254,"HSK점수 충족","자격미달"),"자격미달"))))))),IF(P586="B",IF(Q586&gt;699,"TOEIC 충족",IF(R586&gt;263,"New-TEPS 충족",IF(S586&gt;78,"TOEFL 충족",IF(T586&gt;699,"JPT 충족",IF(W586&gt;63,"G-TELP 충족",IF(U586=6,"HSK점수 충족",IF(U586=5,IF(V586&gt;179,"HSK점수 충족","자격미달"),"자격미달"))))))),IF(P586="C",IF(Q586&gt;599,"TOEIC 충족",IF(R586&gt;226,"New-TEPS 충족",IF(S586&gt;67,"TOEFL 충족",IF(T586&gt;599,"JPT 충족",IF(W586&gt;49,"G-TELP 충족",IF(U586=6,"HSK점수 충족",IF(U586=5,"HSK점수 충족",IF(U586=4,IF(V586&gt;209,"HSK점수 충족","자격미달"),"자격미달")))))))),IF(P586="D",IF(Q586&gt;649,"TOEIC 충족",IF(R586&gt;244,"New-TEPS 충족",IF(S586&gt;73,"TOEFL 충족",IF(T586&gt;649,"JPT 충족",IF(W586&gt;56,"G-TELP 충족",IF(U1527=6,"HSK점수 충족",IF(U1527=5,"HSK점수 충족",IF(U1527=4,IF(V1527&gt;254,"HSK점수 충족","자격미달"),"자격미달")))))))),0))))</f>
        <v>TOEIC 충족</v>
      </c>
      <c r="AC586" s="21"/>
      <c r="AD586" s="4">
        <f>IF(P586="A",VLOOKUP(Q586,[1]교육_어학_경력backdata!$B$3:$C$9,2,1),IF(P586="B",VLOOKUP(Q586,[1]교육_어학_경력backdata!$G$3:$H$9,2,1),IF(P586="C",0,"오류")))</f>
        <v>18</v>
      </c>
      <c r="AE586" s="4">
        <f>IF(P586="A",VLOOKUP(R586,[1]교육_어학_경력backdata!$B$11:$C$17,2,1),IF(P586="B",VLOOKUP(R586,[1]교육_어학_경력backdata!$G$11:$H$17,2,1),IF(P586="C",0,"오류")))</f>
        <v>0</v>
      </c>
      <c r="AF586" s="4">
        <f>IF(P586="A",VLOOKUP(S586,[1]교육_어학_경력backdata!$B$19:$C$25,2,1),IF(P586="B",VLOOKUP(S586,[1]교육_어학_경력backdata!$G$19:$H$25,2,1),IF(P586="C",0,"오류")))</f>
        <v>0</v>
      </c>
      <c r="AG586" s="4">
        <f>IF(P586="A",VLOOKUP(T586,[1]교육_어학_경력backdata!$B$3:$C$9,2,1),IF(P586="B",VLOOKUP(T586,[1]교육_어학_경력backdata!$G$3:$H$9,2,1),IF(P586="C",0,"오류")))</f>
        <v>0</v>
      </c>
      <c r="AH586" s="4">
        <f>IF(P586="A",IF(U586=0,0,IF(U586=4,0,IF(U586=5,VLOOKUP(V586,[1]교육_어학_경력backdata!$B$27:$C$29,2,1),IF(U586=6,VLOOKUP(V586,[1]교육_어학_경력backdata!$B$31:$C$34,2,1))))),IF(P586="B",IF(U586=0,0,IF(U586=4,0,IF(U586=5,VLOOKUP(V586,[1]교육_어학_경력backdata!$G$27:$H$31,2,1),IF(U586=6,VLOOKUP(V586,[1]교육_어학_경력backdata!$G$33:$H$34,2,1))))),IF(CT586="C",0,"오류")))</f>
        <v>0</v>
      </c>
      <c r="AI586" s="4">
        <f>IF(P586="A",VLOOKUP(W586,[1]교육_어학_경력backdata!$B$36:$C$42,2,1),IF(P586="B",VLOOKUP(W586,[1]교육_어학_경력backdata!$G$36:$H$42,2,1),IF(P586="C",0,"오류")))</f>
        <v>0</v>
      </c>
      <c r="AJ586" s="4">
        <f>SUM(AD586:AI586)</f>
        <v>18</v>
      </c>
      <c r="AK586" s="4">
        <f>_xlfn.MAXIFS(AJ:AJ,B:B,B586)</f>
        <v>18</v>
      </c>
      <c r="AL586" s="4"/>
      <c r="AM586" s="21"/>
      <c r="AN586" s="4"/>
      <c r="AO586" s="4"/>
    </row>
    <row r="587" spans="1:41" x14ac:dyDescent="0.4">
      <c r="A587" s="3">
        <f>IF(B586=B587,A586,A586+1)</f>
        <v>542</v>
      </c>
      <c r="B587" s="3" t="s">
        <v>3491</v>
      </c>
      <c r="C587" s="3" t="s">
        <v>3490</v>
      </c>
      <c r="D587" s="3" t="s">
        <v>3044</v>
      </c>
      <c r="E587" s="3" t="s">
        <v>3043</v>
      </c>
      <c r="F587" s="3">
        <f>IF(B587=B586,F586+1,1)</f>
        <v>1</v>
      </c>
      <c r="G587" s="3" t="s">
        <v>6380</v>
      </c>
      <c r="H587" s="3" t="s">
        <v>6379</v>
      </c>
      <c r="I587" s="3" t="s">
        <v>6378</v>
      </c>
      <c r="J587" s="3" t="s">
        <v>6955</v>
      </c>
      <c r="K587" s="3"/>
      <c r="L587" s="3" t="s">
        <v>6697</v>
      </c>
      <c r="M587" s="3" t="s">
        <v>6954</v>
      </c>
      <c r="P587" s="3" t="s">
        <v>2434</v>
      </c>
      <c r="Q587" s="3">
        <f>IF(H587="TOEIC",VALUE(L587),0)</f>
        <v>960</v>
      </c>
      <c r="R587" s="3">
        <f>IF(H587="NEW TEPS",VALUE(L587),0)</f>
        <v>0</v>
      </c>
      <c r="S587" s="3">
        <f>IF(H587="TOEFL(ibt)",VALUE(L587),0)</f>
        <v>0</v>
      </c>
      <c r="T587" s="3">
        <f>IF(H587="JPT",VALUE(L587),0)</f>
        <v>0</v>
      </c>
      <c r="U587" s="3">
        <f>IF(H587="HSK",VALUE(K587),0)</f>
        <v>0</v>
      </c>
      <c r="V587" s="3">
        <f>IF(H587="HSK",VALUE(L587),0)</f>
        <v>0</v>
      </c>
      <c r="W587" s="3">
        <f>IF(H587="G-TELP Level2",VALUE(L587),0)</f>
        <v>0</v>
      </c>
      <c r="X587" s="3">
        <f>IF(P587="A",IF(Q587&gt;849,1,IF(R587&gt;335,1,IF(S587&gt;97,1,IF(T587&gt;849,1,IF(W587&gt;82,1,IF(U587=6,1,IF(U587=5,IF(V587&gt;254,1,0),0))))))),IF(P587="B",IF(Q587&gt;699,1,IF(R587&gt;263,1,IF(S587&gt;78,1,IF(T587&gt;699,1,IF(W587&gt;63,1,IF(U587=6,1,IF(U587=5,IF(V587&gt;179,1,0),0))))))),IF(P587="C",IF(Q587&gt;599,1,IF(R587&gt;226,1,IF(S587&gt;67,1,IF(T587&gt;599,1,IF(W587&gt;49,1,IF(U587=6,1,IF(U587=5,1,IF(U587=4,IF(V587&gt;209,1,0),0)))))))),IF(P587="D",IF(Q587&gt;649,1,IF(R587&gt;244,1,IF(S587&gt;73,1,IF(T587&gt;649,1,IF(W587&gt;56,1,IF(U587=6,1,IF(U587=5,1,IF(U587=4,IF(V587&gt;254,1,0),0)))))))),0))))</f>
        <v>1</v>
      </c>
      <c r="Y587" s="3">
        <f>SUMIF(B:B,B587,X:X)</f>
        <v>1</v>
      </c>
      <c r="Z587" s="3" t="str">
        <f>IF(Y587&gt;0,"어학 충족","자격미달")</f>
        <v>어학 충족</v>
      </c>
      <c r="AA587" s="3"/>
      <c r="AB587" s="3" t="str">
        <f>IF(P587="A",IF(Q587&gt;849,"TOEIC 충족",IF(R587&gt;335,"New-TEPS 충족",IF(S587&gt;97,"TOEFL 충족",IF(T587&gt;849,"JPT 충족",IF(W587&gt;82,"G-TELP 충족",IF(U587=6,"HSK점수 충족",IF(U587=5,IF(V587&gt;254,"HSK점수 충족","자격미달"),"자격미달"))))))),IF(P587="B",IF(Q587&gt;699,"TOEIC 충족",IF(R587&gt;263,"New-TEPS 충족",IF(S587&gt;78,"TOEFL 충족",IF(T587&gt;699,"JPT 충족",IF(W587&gt;63,"G-TELP 충족",IF(U587=6,"HSK점수 충족",IF(U587=5,IF(V587&gt;179,"HSK점수 충족","자격미달"),"자격미달"))))))),IF(P587="C",IF(Q587&gt;599,"TOEIC 충족",IF(R587&gt;226,"New-TEPS 충족",IF(S587&gt;67,"TOEFL 충족",IF(T587&gt;599,"JPT 충족",IF(W587&gt;49,"G-TELP 충족",IF(U587=6,"HSK점수 충족",IF(U587=5,"HSK점수 충족",IF(U587=4,IF(V587&gt;209,"HSK점수 충족","자격미달"),"자격미달")))))))),IF(P587="D",IF(Q587&gt;649,"TOEIC 충족",IF(R587&gt;244,"New-TEPS 충족",IF(S587&gt;73,"TOEFL 충족",IF(T587&gt;649,"JPT 충족",IF(W587&gt;56,"G-TELP 충족",IF(U1528=6,"HSK점수 충족",IF(U1528=5,"HSK점수 충족",IF(U1528=4,IF(V1528&gt;254,"HSK점수 충족","자격미달"),"자격미달")))))))),0))))</f>
        <v>TOEIC 충족</v>
      </c>
      <c r="AC587" s="21"/>
      <c r="AD587" s="3">
        <f>IF(P587="A",VLOOKUP(Q587,[1]교육_어학_경력backdata!$B$3:$C$9,2,1),IF(P587="B",VLOOKUP(Q587,[1]교육_어학_경력backdata!$G$3:$H$9,2,1),IF(P587="C",0,"오류")))</f>
        <v>20</v>
      </c>
      <c r="AE587" s="3">
        <f>IF(P587="A",VLOOKUP(R587,[1]교육_어학_경력backdata!$B$11:$C$17,2,1),IF(P587="B",VLOOKUP(R587,[1]교육_어학_경력backdata!$G$11:$H$17,2,1),IF(P587="C",0,"오류")))</f>
        <v>0</v>
      </c>
      <c r="AF587" s="3">
        <f>IF(P587="A",VLOOKUP(S587,[1]교육_어학_경력backdata!$B$19:$C$25,2,1),IF(P587="B",VLOOKUP(S587,[1]교육_어학_경력backdata!$G$19:$H$25,2,1),IF(P587="C",0,"오류")))</f>
        <v>0</v>
      </c>
      <c r="AG587" s="3">
        <f>IF(P587="A",VLOOKUP(T587,[1]교육_어학_경력backdata!$B$3:$C$9,2,1),IF(P587="B",VLOOKUP(T587,[1]교육_어학_경력backdata!$G$3:$H$9,2,1),IF(P587="C",0,"오류")))</f>
        <v>0</v>
      </c>
      <c r="AH587" s="3">
        <f>IF(P587="A",IF(U587=0,0,IF(U587=4,0,IF(U587=5,VLOOKUP(V587,[1]교육_어학_경력backdata!$B$27:$C$29,2,1),IF(U587=6,VLOOKUP(V587,[1]교육_어학_경력backdata!$B$31:$C$34,2,1))))),IF(P587="B",IF(U587=0,0,IF(U587=4,0,IF(U587=5,VLOOKUP(V587,[1]교육_어학_경력backdata!$G$27:$H$31,2,1),IF(U587=6,VLOOKUP(V587,[1]교육_어학_경력backdata!$G$33:$H$34,2,1))))),IF(CT587="C",0,"오류")))</f>
        <v>0</v>
      </c>
      <c r="AI587" s="3">
        <f>IF(P587="A",VLOOKUP(W587,[1]교육_어학_경력backdata!$B$36:$C$42,2,1),IF(P587="B",VLOOKUP(W587,[1]교육_어학_경력backdata!$G$36:$H$42,2,1),IF(P587="C",0,"오류")))</f>
        <v>0</v>
      </c>
      <c r="AJ587" s="3">
        <f>SUM(AD587:AI587)</f>
        <v>20</v>
      </c>
      <c r="AK587" s="3">
        <f>_xlfn.MAXIFS(AJ:AJ,B:B,B587)</f>
        <v>20</v>
      </c>
      <c r="AL587" s="3"/>
      <c r="AM587" s="21"/>
      <c r="AN587" s="3"/>
      <c r="AO587" s="3"/>
    </row>
    <row r="588" spans="1:41" x14ac:dyDescent="0.4">
      <c r="A588" s="4">
        <f>IF(B587=B588,A587,A587+1)</f>
        <v>543</v>
      </c>
      <c r="B588" s="4" t="s">
        <v>3486</v>
      </c>
      <c r="C588" s="4" t="s">
        <v>3485</v>
      </c>
      <c r="D588" s="4" t="s">
        <v>3044</v>
      </c>
      <c r="E588" s="4" t="s">
        <v>3043</v>
      </c>
      <c r="F588" s="4">
        <f>IF(B588=B587,F587+1,1)</f>
        <v>1</v>
      </c>
      <c r="G588" s="4" t="s">
        <v>6380</v>
      </c>
      <c r="H588" s="4" t="s">
        <v>6379</v>
      </c>
      <c r="I588" s="4" t="s">
        <v>6378</v>
      </c>
      <c r="J588" s="4" t="s">
        <v>6567</v>
      </c>
      <c r="K588" s="4"/>
      <c r="L588" s="4" t="s">
        <v>6454</v>
      </c>
      <c r="M588" s="4" t="s">
        <v>6953</v>
      </c>
      <c r="P588" s="4" t="s">
        <v>2434</v>
      </c>
      <c r="Q588" s="4">
        <f>IF(H588="TOEIC",VALUE(L588),0)</f>
        <v>895</v>
      </c>
      <c r="R588" s="4">
        <f>IF(H588="NEW TEPS",VALUE(L588),0)</f>
        <v>0</v>
      </c>
      <c r="S588" s="4">
        <f>IF(H588="TOEFL(ibt)",VALUE(L588),0)</f>
        <v>0</v>
      </c>
      <c r="T588" s="4">
        <f>IF(H588="JPT",VALUE(L588),0)</f>
        <v>0</v>
      </c>
      <c r="U588" s="4">
        <f>IF(H588="HSK",VALUE(K588),0)</f>
        <v>0</v>
      </c>
      <c r="V588" s="4">
        <f>IF(H588="HSK",VALUE(L588),0)</f>
        <v>0</v>
      </c>
      <c r="W588" s="4">
        <f>IF(H588="G-TELP Level2",VALUE(L588),0)</f>
        <v>0</v>
      </c>
      <c r="X588" s="4">
        <f>IF(P588="A",IF(Q588&gt;849,1,IF(R588&gt;335,1,IF(S588&gt;97,1,IF(T588&gt;849,1,IF(W588&gt;82,1,IF(U588=6,1,IF(U588=5,IF(V588&gt;254,1,0),0))))))),IF(P588="B",IF(Q588&gt;699,1,IF(R588&gt;263,1,IF(S588&gt;78,1,IF(T588&gt;699,1,IF(W588&gt;63,1,IF(U588=6,1,IF(U588=5,IF(V588&gt;179,1,0),0))))))),IF(P588="C",IF(Q588&gt;599,1,IF(R588&gt;226,1,IF(S588&gt;67,1,IF(T588&gt;599,1,IF(W588&gt;49,1,IF(U588=6,1,IF(U588=5,1,IF(U588=4,IF(V588&gt;209,1,0),0)))))))),IF(P588="D",IF(Q588&gt;649,1,IF(R588&gt;244,1,IF(S588&gt;73,1,IF(T588&gt;649,1,IF(W588&gt;56,1,IF(U588=6,1,IF(U588=5,1,IF(U588=4,IF(V588&gt;254,1,0),0)))))))),0))))</f>
        <v>1</v>
      </c>
      <c r="Y588" s="4">
        <f>SUMIF(B:B,B588,X:X)</f>
        <v>1</v>
      </c>
      <c r="Z588" s="4" t="str">
        <f>IF(Y588&gt;0,"어학 충족","자격미달")</f>
        <v>어학 충족</v>
      </c>
      <c r="AA588" s="4"/>
      <c r="AB588" s="4" t="str">
        <f>IF(P588="A",IF(Q588&gt;849,"TOEIC 충족",IF(R588&gt;335,"New-TEPS 충족",IF(S588&gt;97,"TOEFL 충족",IF(T588&gt;849,"JPT 충족",IF(W588&gt;82,"G-TELP 충족",IF(U588=6,"HSK점수 충족",IF(U588=5,IF(V588&gt;254,"HSK점수 충족","자격미달"),"자격미달"))))))),IF(P588="B",IF(Q588&gt;699,"TOEIC 충족",IF(R588&gt;263,"New-TEPS 충족",IF(S588&gt;78,"TOEFL 충족",IF(T588&gt;699,"JPT 충족",IF(W588&gt;63,"G-TELP 충족",IF(U588=6,"HSK점수 충족",IF(U588=5,IF(V588&gt;179,"HSK점수 충족","자격미달"),"자격미달"))))))),IF(P588="C",IF(Q588&gt;599,"TOEIC 충족",IF(R588&gt;226,"New-TEPS 충족",IF(S588&gt;67,"TOEFL 충족",IF(T588&gt;599,"JPT 충족",IF(W588&gt;49,"G-TELP 충족",IF(U588=6,"HSK점수 충족",IF(U588=5,"HSK점수 충족",IF(U588=4,IF(V588&gt;209,"HSK점수 충족","자격미달"),"자격미달")))))))),IF(P588="D",IF(Q588&gt;649,"TOEIC 충족",IF(R588&gt;244,"New-TEPS 충족",IF(S588&gt;73,"TOEFL 충족",IF(T588&gt;649,"JPT 충족",IF(W588&gt;56,"G-TELP 충족",IF(U1529=6,"HSK점수 충족",IF(U1529=5,"HSK점수 충족",IF(U1529=4,IF(V1529&gt;254,"HSK점수 충족","자격미달"),"자격미달")))))))),0))))</f>
        <v>TOEIC 충족</v>
      </c>
      <c r="AC588" s="21"/>
      <c r="AD588" s="4">
        <f>IF(P588="A",VLOOKUP(Q588,[1]교육_어학_경력backdata!$B$3:$C$9,2,1),IF(P588="B",VLOOKUP(Q588,[1]교육_어학_경력backdata!$G$3:$H$9,2,1),IF(P588="C",0,"오류")))</f>
        <v>14</v>
      </c>
      <c r="AE588" s="4">
        <f>IF(P588="A",VLOOKUP(R588,[1]교육_어학_경력backdata!$B$11:$C$17,2,1),IF(P588="B",VLOOKUP(R588,[1]교육_어학_경력backdata!$G$11:$H$17,2,1),IF(P588="C",0,"오류")))</f>
        <v>0</v>
      </c>
      <c r="AF588" s="4">
        <f>IF(P588="A",VLOOKUP(S588,[1]교육_어학_경력backdata!$B$19:$C$25,2,1),IF(P588="B",VLOOKUP(S588,[1]교육_어학_경력backdata!$G$19:$H$25,2,1),IF(P588="C",0,"오류")))</f>
        <v>0</v>
      </c>
      <c r="AG588" s="4">
        <f>IF(P588="A",VLOOKUP(T588,[1]교육_어학_경력backdata!$B$3:$C$9,2,1),IF(P588="B",VLOOKUP(T588,[1]교육_어학_경력backdata!$G$3:$H$9,2,1),IF(P588="C",0,"오류")))</f>
        <v>0</v>
      </c>
      <c r="AH588" s="4">
        <f>IF(P588="A",IF(U588=0,0,IF(U588=4,0,IF(U588=5,VLOOKUP(V588,[1]교육_어학_경력backdata!$B$27:$C$29,2,1),IF(U588=6,VLOOKUP(V588,[1]교육_어학_경력backdata!$B$31:$C$34,2,1))))),IF(P588="B",IF(U588=0,0,IF(U588=4,0,IF(U588=5,VLOOKUP(V588,[1]교육_어학_경력backdata!$G$27:$H$31,2,1),IF(U588=6,VLOOKUP(V588,[1]교육_어학_경력backdata!$G$33:$H$34,2,1))))),IF(CT588="C",0,"오류")))</f>
        <v>0</v>
      </c>
      <c r="AI588" s="4">
        <f>IF(P588="A",VLOOKUP(W588,[1]교육_어학_경력backdata!$B$36:$C$42,2,1),IF(P588="B",VLOOKUP(W588,[1]교육_어학_경력backdata!$G$36:$H$42,2,1),IF(P588="C",0,"오류")))</f>
        <v>0</v>
      </c>
      <c r="AJ588" s="4">
        <f>SUM(AD588:AI588)</f>
        <v>14</v>
      </c>
      <c r="AK588" s="4">
        <f>_xlfn.MAXIFS(AJ:AJ,B:B,B588)</f>
        <v>14</v>
      </c>
      <c r="AL588" s="4"/>
      <c r="AM588" s="21"/>
      <c r="AN588" s="4"/>
      <c r="AO588" s="4"/>
    </row>
    <row r="589" spans="1:41" x14ac:dyDescent="0.4">
      <c r="A589" s="3">
        <f>IF(B588=B589,A588,A588+1)</f>
        <v>544</v>
      </c>
      <c r="B589" s="3" t="s">
        <v>3482</v>
      </c>
      <c r="C589" s="3" t="s">
        <v>3481</v>
      </c>
      <c r="D589" s="3" t="s">
        <v>3044</v>
      </c>
      <c r="E589" s="3" t="s">
        <v>3043</v>
      </c>
      <c r="F589" s="3">
        <f>IF(B589=B588,F588+1,1)</f>
        <v>1</v>
      </c>
      <c r="G589" s="3" t="s">
        <v>6380</v>
      </c>
      <c r="H589" s="3" t="s">
        <v>6379</v>
      </c>
      <c r="I589" s="3" t="s">
        <v>6378</v>
      </c>
      <c r="J589" s="3" t="s">
        <v>6449</v>
      </c>
      <c r="K589" s="3"/>
      <c r="L589" s="3" t="s">
        <v>6451</v>
      </c>
      <c r="M589" s="3" t="s">
        <v>6952</v>
      </c>
      <c r="P589" s="3" t="s">
        <v>2434</v>
      </c>
      <c r="Q589" s="3">
        <f>IF(H589="TOEIC",VALUE(L589),0)</f>
        <v>920</v>
      </c>
      <c r="R589" s="3">
        <f>IF(H589="NEW TEPS",VALUE(L589),0)</f>
        <v>0</v>
      </c>
      <c r="S589" s="3">
        <f>IF(H589="TOEFL(ibt)",VALUE(L589),0)</f>
        <v>0</v>
      </c>
      <c r="T589" s="3">
        <f>IF(H589="JPT",VALUE(L589),0)</f>
        <v>0</v>
      </c>
      <c r="U589" s="3">
        <f>IF(H589="HSK",VALUE(K589),0)</f>
        <v>0</v>
      </c>
      <c r="V589" s="3">
        <f>IF(H589="HSK",VALUE(L589),0)</f>
        <v>0</v>
      </c>
      <c r="W589" s="3">
        <f>IF(H589="G-TELP Level2",VALUE(L589),0)</f>
        <v>0</v>
      </c>
      <c r="X589" s="3">
        <f>IF(P589="A",IF(Q589&gt;849,1,IF(R589&gt;335,1,IF(S589&gt;97,1,IF(T589&gt;849,1,IF(W589&gt;82,1,IF(U589=6,1,IF(U589=5,IF(V589&gt;254,1,0),0))))))),IF(P589="B",IF(Q589&gt;699,1,IF(R589&gt;263,1,IF(S589&gt;78,1,IF(T589&gt;699,1,IF(W589&gt;63,1,IF(U589=6,1,IF(U589=5,IF(V589&gt;179,1,0),0))))))),IF(P589="C",IF(Q589&gt;599,1,IF(R589&gt;226,1,IF(S589&gt;67,1,IF(T589&gt;599,1,IF(W589&gt;49,1,IF(U589=6,1,IF(U589=5,1,IF(U589=4,IF(V589&gt;209,1,0),0)))))))),IF(P589="D",IF(Q589&gt;649,1,IF(R589&gt;244,1,IF(S589&gt;73,1,IF(T589&gt;649,1,IF(W589&gt;56,1,IF(U589=6,1,IF(U589=5,1,IF(U589=4,IF(V589&gt;254,1,0),0)))))))),0))))</f>
        <v>1</v>
      </c>
      <c r="Y589" s="3">
        <f>SUMIF(B:B,B589,X:X)</f>
        <v>1</v>
      </c>
      <c r="Z589" s="3" t="str">
        <f>IF(Y589&gt;0,"어학 충족","자격미달")</f>
        <v>어학 충족</v>
      </c>
      <c r="AA589" s="3"/>
      <c r="AB589" s="3" t="str">
        <f>IF(P589="A",IF(Q589&gt;849,"TOEIC 충족",IF(R589&gt;335,"New-TEPS 충족",IF(S589&gt;97,"TOEFL 충족",IF(T589&gt;849,"JPT 충족",IF(W589&gt;82,"G-TELP 충족",IF(U589=6,"HSK점수 충족",IF(U589=5,IF(V589&gt;254,"HSK점수 충족","자격미달"),"자격미달"))))))),IF(P589="B",IF(Q589&gt;699,"TOEIC 충족",IF(R589&gt;263,"New-TEPS 충족",IF(S589&gt;78,"TOEFL 충족",IF(T589&gt;699,"JPT 충족",IF(W589&gt;63,"G-TELP 충족",IF(U589=6,"HSK점수 충족",IF(U589=5,IF(V589&gt;179,"HSK점수 충족","자격미달"),"자격미달"))))))),IF(P589="C",IF(Q589&gt;599,"TOEIC 충족",IF(R589&gt;226,"New-TEPS 충족",IF(S589&gt;67,"TOEFL 충족",IF(T589&gt;599,"JPT 충족",IF(W589&gt;49,"G-TELP 충족",IF(U589=6,"HSK점수 충족",IF(U589=5,"HSK점수 충족",IF(U589=4,IF(V589&gt;209,"HSK점수 충족","자격미달"),"자격미달")))))))),IF(P589="D",IF(Q589&gt;649,"TOEIC 충족",IF(R589&gt;244,"New-TEPS 충족",IF(S589&gt;73,"TOEFL 충족",IF(T589&gt;649,"JPT 충족",IF(W589&gt;56,"G-TELP 충족",IF(U1530=6,"HSK점수 충족",IF(U1530=5,"HSK점수 충족",IF(U1530=4,IF(V1530&gt;254,"HSK점수 충족","자격미달"),"자격미달")))))))),0))))</f>
        <v>TOEIC 충족</v>
      </c>
      <c r="AC589" s="21"/>
      <c r="AD589" s="3">
        <f>IF(P589="A",VLOOKUP(Q589,[1]교육_어학_경력backdata!$B$3:$C$9,2,1),IF(P589="B",VLOOKUP(Q589,[1]교육_어학_경력backdata!$G$3:$H$9,2,1),IF(P589="C",0,"오류")))</f>
        <v>16</v>
      </c>
      <c r="AE589" s="3">
        <f>IF(P589="A",VLOOKUP(R589,[1]교육_어학_경력backdata!$B$11:$C$17,2,1),IF(P589="B",VLOOKUP(R589,[1]교육_어학_경력backdata!$G$11:$H$17,2,1),IF(P589="C",0,"오류")))</f>
        <v>0</v>
      </c>
      <c r="AF589" s="3">
        <f>IF(P589="A",VLOOKUP(S589,[1]교육_어학_경력backdata!$B$19:$C$25,2,1),IF(P589="B",VLOOKUP(S589,[1]교육_어학_경력backdata!$G$19:$H$25,2,1),IF(P589="C",0,"오류")))</f>
        <v>0</v>
      </c>
      <c r="AG589" s="3">
        <f>IF(P589="A",VLOOKUP(T589,[1]교육_어학_경력backdata!$B$3:$C$9,2,1),IF(P589="B",VLOOKUP(T589,[1]교육_어학_경력backdata!$G$3:$H$9,2,1),IF(P589="C",0,"오류")))</f>
        <v>0</v>
      </c>
      <c r="AH589" s="3">
        <f>IF(P589="A",IF(U589=0,0,IF(U589=4,0,IF(U589=5,VLOOKUP(V589,[1]교육_어학_경력backdata!$B$27:$C$29,2,1),IF(U589=6,VLOOKUP(V589,[1]교육_어학_경력backdata!$B$31:$C$34,2,1))))),IF(P589="B",IF(U589=0,0,IF(U589=4,0,IF(U589=5,VLOOKUP(V589,[1]교육_어학_경력backdata!$G$27:$H$31,2,1),IF(U589=6,VLOOKUP(V589,[1]교육_어학_경력backdata!$G$33:$H$34,2,1))))),IF(CT589="C",0,"오류")))</f>
        <v>0</v>
      </c>
      <c r="AI589" s="3">
        <f>IF(P589="A",VLOOKUP(W589,[1]교육_어학_경력backdata!$B$36:$C$42,2,1),IF(P589="B",VLOOKUP(W589,[1]교육_어학_경력backdata!$G$36:$H$42,2,1),IF(P589="C",0,"오류")))</f>
        <v>0</v>
      </c>
      <c r="AJ589" s="3">
        <f>SUM(AD589:AI589)</f>
        <v>16</v>
      </c>
      <c r="AK589" s="3">
        <f>_xlfn.MAXIFS(AJ:AJ,B:B,B589)</f>
        <v>16</v>
      </c>
      <c r="AL589" s="3"/>
      <c r="AM589" s="21"/>
      <c r="AN589" s="3"/>
      <c r="AO589" s="3"/>
    </row>
    <row r="590" spans="1:41" x14ac:dyDescent="0.4">
      <c r="A590" s="4">
        <f>IF(B589=B590,A589,A589+1)</f>
        <v>545</v>
      </c>
      <c r="B590" s="4" t="s">
        <v>3475</v>
      </c>
      <c r="C590" s="4" t="s">
        <v>3474</v>
      </c>
      <c r="D590" s="4" t="s">
        <v>3044</v>
      </c>
      <c r="E590" s="4" t="s">
        <v>3043</v>
      </c>
      <c r="F590" s="4">
        <f>IF(B590=B589,F589+1,1)</f>
        <v>1</v>
      </c>
      <c r="G590" s="4" t="s">
        <v>6380</v>
      </c>
      <c r="H590" s="4" t="s">
        <v>6379</v>
      </c>
      <c r="I590" s="4" t="s">
        <v>6378</v>
      </c>
      <c r="J590" s="4" t="s">
        <v>6575</v>
      </c>
      <c r="K590" s="4"/>
      <c r="L590" s="4" t="s">
        <v>6492</v>
      </c>
      <c r="M590" s="4" t="s">
        <v>6951</v>
      </c>
      <c r="P590" s="4" t="s">
        <v>2434</v>
      </c>
      <c r="Q590" s="4">
        <f>IF(H590="TOEIC",VALUE(L590),0)</f>
        <v>855</v>
      </c>
      <c r="R590" s="4">
        <f>IF(H590="NEW TEPS",VALUE(L590),0)</f>
        <v>0</v>
      </c>
      <c r="S590" s="4">
        <f>IF(H590="TOEFL(ibt)",VALUE(L590),0)</f>
        <v>0</v>
      </c>
      <c r="T590" s="4">
        <f>IF(H590="JPT",VALUE(L590),0)</f>
        <v>0</v>
      </c>
      <c r="U590" s="4">
        <f>IF(H590="HSK",VALUE(K590),0)</f>
        <v>0</v>
      </c>
      <c r="V590" s="4">
        <f>IF(H590="HSK",VALUE(L590),0)</f>
        <v>0</v>
      </c>
      <c r="W590" s="4">
        <f>IF(H590="G-TELP Level2",VALUE(L590),0)</f>
        <v>0</v>
      </c>
      <c r="X590" s="4">
        <f>IF(P590="A",IF(Q590&gt;849,1,IF(R590&gt;335,1,IF(S590&gt;97,1,IF(T590&gt;849,1,IF(W590&gt;82,1,IF(U590=6,1,IF(U590=5,IF(V590&gt;254,1,0),0))))))),IF(P590="B",IF(Q590&gt;699,1,IF(R590&gt;263,1,IF(S590&gt;78,1,IF(T590&gt;699,1,IF(W590&gt;63,1,IF(U590=6,1,IF(U590=5,IF(V590&gt;179,1,0),0))))))),IF(P590="C",IF(Q590&gt;599,1,IF(R590&gt;226,1,IF(S590&gt;67,1,IF(T590&gt;599,1,IF(W590&gt;49,1,IF(U590=6,1,IF(U590=5,1,IF(U590=4,IF(V590&gt;209,1,0),0)))))))),IF(P590="D",IF(Q590&gt;649,1,IF(R590&gt;244,1,IF(S590&gt;73,1,IF(T590&gt;649,1,IF(W590&gt;56,1,IF(U590=6,1,IF(U590=5,1,IF(U590=4,IF(V590&gt;254,1,0),0)))))))),0))))</f>
        <v>1</v>
      </c>
      <c r="Y590" s="4">
        <f>SUMIF(B:B,B590,X:X)</f>
        <v>1</v>
      </c>
      <c r="Z590" s="4" t="str">
        <f>IF(Y590&gt;0,"어학 충족","자격미달")</f>
        <v>어학 충족</v>
      </c>
      <c r="AA590" s="4"/>
      <c r="AB590" s="4" t="str">
        <f>IF(P590="A",IF(Q590&gt;849,"TOEIC 충족",IF(R590&gt;335,"New-TEPS 충족",IF(S590&gt;97,"TOEFL 충족",IF(T590&gt;849,"JPT 충족",IF(W590&gt;82,"G-TELP 충족",IF(U590=6,"HSK점수 충족",IF(U590=5,IF(V590&gt;254,"HSK점수 충족","자격미달"),"자격미달"))))))),IF(P590="B",IF(Q590&gt;699,"TOEIC 충족",IF(R590&gt;263,"New-TEPS 충족",IF(S590&gt;78,"TOEFL 충족",IF(T590&gt;699,"JPT 충족",IF(W590&gt;63,"G-TELP 충족",IF(U590=6,"HSK점수 충족",IF(U590=5,IF(V590&gt;179,"HSK점수 충족","자격미달"),"자격미달"))))))),IF(P590="C",IF(Q590&gt;599,"TOEIC 충족",IF(R590&gt;226,"New-TEPS 충족",IF(S590&gt;67,"TOEFL 충족",IF(T590&gt;599,"JPT 충족",IF(W590&gt;49,"G-TELP 충족",IF(U590=6,"HSK점수 충족",IF(U590=5,"HSK점수 충족",IF(U590=4,IF(V590&gt;209,"HSK점수 충족","자격미달"),"자격미달")))))))),IF(P590="D",IF(Q590&gt;649,"TOEIC 충족",IF(R590&gt;244,"New-TEPS 충족",IF(S590&gt;73,"TOEFL 충족",IF(T590&gt;649,"JPT 충족",IF(W590&gt;56,"G-TELP 충족",IF(U1531=6,"HSK점수 충족",IF(U1531=5,"HSK점수 충족",IF(U1531=4,IF(V1531&gt;254,"HSK점수 충족","자격미달"),"자격미달")))))))),0))))</f>
        <v>TOEIC 충족</v>
      </c>
      <c r="AC590" s="21"/>
      <c r="AD590" s="4">
        <f>IF(P590="A",VLOOKUP(Q590,[1]교육_어학_경력backdata!$B$3:$C$9,2,1),IF(P590="B",VLOOKUP(Q590,[1]교육_어학_경력backdata!$G$3:$H$9,2,1),IF(P590="C",0,"오류")))</f>
        <v>12</v>
      </c>
      <c r="AE590" s="4">
        <f>IF(P590="A",VLOOKUP(R590,[1]교육_어학_경력backdata!$B$11:$C$17,2,1),IF(P590="B",VLOOKUP(R590,[1]교육_어학_경력backdata!$G$11:$H$17,2,1),IF(P590="C",0,"오류")))</f>
        <v>0</v>
      </c>
      <c r="AF590" s="4">
        <f>IF(P590="A",VLOOKUP(S590,[1]교육_어학_경력backdata!$B$19:$C$25,2,1),IF(P590="B",VLOOKUP(S590,[1]교육_어학_경력backdata!$G$19:$H$25,2,1),IF(P590="C",0,"오류")))</f>
        <v>0</v>
      </c>
      <c r="AG590" s="4">
        <f>IF(P590="A",VLOOKUP(T590,[1]교육_어학_경력backdata!$B$3:$C$9,2,1),IF(P590="B",VLOOKUP(T590,[1]교육_어학_경력backdata!$G$3:$H$9,2,1),IF(P590="C",0,"오류")))</f>
        <v>0</v>
      </c>
      <c r="AH590" s="4">
        <f>IF(P590="A",IF(U590=0,0,IF(U590=4,0,IF(U590=5,VLOOKUP(V590,[1]교육_어학_경력backdata!$B$27:$C$29,2,1),IF(U590=6,VLOOKUP(V590,[1]교육_어학_경력backdata!$B$31:$C$34,2,1))))),IF(P590="B",IF(U590=0,0,IF(U590=4,0,IF(U590=5,VLOOKUP(V590,[1]교육_어학_경력backdata!$G$27:$H$31,2,1),IF(U590=6,VLOOKUP(V590,[1]교육_어학_경력backdata!$G$33:$H$34,2,1))))),IF(CT590="C",0,"오류")))</f>
        <v>0</v>
      </c>
      <c r="AI590" s="4">
        <f>IF(P590="A",VLOOKUP(W590,[1]교육_어학_경력backdata!$B$36:$C$42,2,1),IF(P590="B",VLOOKUP(W590,[1]교육_어학_경력backdata!$G$36:$H$42,2,1),IF(P590="C",0,"오류")))</f>
        <v>0</v>
      </c>
      <c r="AJ590" s="4">
        <f>SUM(AD590:AI590)</f>
        <v>12</v>
      </c>
      <c r="AK590" s="4">
        <f>_xlfn.MAXIFS(AJ:AJ,B:B,B590)</f>
        <v>12</v>
      </c>
      <c r="AL590" s="4"/>
      <c r="AM590" s="21"/>
      <c r="AN590" s="4"/>
      <c r="AO590" s="4"/>
    </row>
    <row r="591" spans="1:41" x14ac:dyDescent="0.4">
      <c r="A591" s="3">
        <f>IF(B590=B591,A590,A590+1)</f>
        <v>546</v>
      </c>
      <c r="B591" s="3" t="s">
        <v>3471</v>
      </c>
      <c r="C591" s="3" t="s">
        <v>3470</v>
      </c>
      <c r="D591" s="3" t="s">
        <v>3044</v>
      </c>
      <c r="E591" s="3" t="s">
        <v>3043</v>
      </c>
      <c r="F591" s="3">
        <f>IF(B591=B590,F590+1,1)</f>
        <v>1</v>
      </c>
      <c r="G591" s="3" t="s">
        <v>6380</v>
      </c>
      <c r="H591" s="3" t="s">
        <v>6379</v>
      </c>
      <c r="I591" s="3" t="s">
        <v>6378</v>
      </c>
      <c r="J591" s="3" t="s">
        <v>6410</v>
      </c>
      <c r="K591" s="3"/>
      <c r="L591" s="3" t="s">
        <v>6406</v>
      </c>
      <c r="M591" s="3" t="s">
        <v>6950</v>
      </c>
      <c r="P591" s="3" t="s">
        <v>2434</v>
      </c>
      <c r="Q591" s="3">
        <f>IF(H591="TOEIC",VALUE(L591),0)</f>
        <v>945</v>
      </c>
      <c r="R591" s="3">
        <f>IF(H591="NEW TEPS",VALUE(L591),0)</f>
        <v>0</v>
      </c>
      <c r="S591" s="3">
        <f>IF(H591="TOEFL(ibt)",VALUE(L591),0)</f>
        <v>0</v>
      </c>
      <c r="T591" s="3">
        <f>IF(H591="JPT",VALUE(L591),0)</f>
        <v>0</v>
      </c>
      <c r="U591" s="3">
        <f>IF(H591="HSK",VALUE(K591),0)</f>
        <v>0</v>
      </c>
      <c r="V591" s="3">
        <f>IF(H591="HSK",VALUE(L591),0)</f>
        <v>0</v>
      </c>
      <c r="W591" s="3">
        <f>IF(H591="G-TELP Level2",VALUE(L591),0)</f>
        <v>0</v>
      </c>
      <c r="X591" s="3">
        <f>IF(P591="A",IF(Q591&gt;849,1,IF(R591&gt;335,1,IF(S591&gt;97,1,IF(T591&gt;849,1,IF(W591&gt;82,1,IF(U591=6,1,IF(U591=5,IF(V591&gt;254,1,0),0))))))),IF(P591="B",IF(Q591&gt;699,1,IF(R591&gt;263,1,IF(S591&gt;78,1,IF(T591&gt;699,1,IF(W591&gt;63,1,IF(U591=6,1,IF(U591=5,IF(V591&gt;179,1,0),0))))))),IF(P591="C",IF(Q591&gt;599,1,IF(R591&gt;226,1,IF(S591&gt;67,1,IF(T591&gt;599,1,IF(W591&gt;49,1,IF(U591=6,1,IF(U591=5,1,IF(U591=4,IF(V591&gt;209,1,0),0)))))))),IF(P591="D",IF(Q591&gt;649,1,IF(R591&gt;244,1,IF(S591&gt;73,1,IF(T591&gt;649,1,IF(W591&gt;56,1,IF(U591=6,1,IF(U591=5,1,IF(U591=4,IF(V591&gt;254,1,0),0)))))))),0))))</f>
        <v>1</v>
      </c>
      <c r="Y591" s="3">
        <f>SUMIF(B:B,B591,X:X)</f>
        <v>1</v>
      </c>
      <c r="Z591" s="3" t="str">
        <f>IF(Y591&gt;0,"어학 충족","자격미달")</f>
        <v>어학 충족</v>
      </c>
      <c r="AA591" s="3"/>
      <c r="AB591" s="3" t="str">
        <f>IF(P591="A",IF(Q591&gt;849,"TOEIC 충족",IF(R591&gt;335,"New-TEPS 충족",IF(S591&gt;97,"TOEFL 충족",IF(T591&gt;849,"JPT 충족",IF(W591&gt;82,"G-TELP 충족",IF(U591=6,"HSK점수 충족",IF(U591=5,IF(V591&gt;254,"HSK점수 충족","자격미달"),"자격미달"))))))),IF(P591="B",IF(Q591&gt;699,"TOEIC 충족",IF(R591&gt;263,"New-TEPS 충족",IF(S591&gt;78,"TOEFL 충족",IF(T591&gt;699,"JPT 충족",IF(W591&gt;63,"G-TELP 충족",IF(U591=6,"HSK점수 충족",IF(U591=5,IF(V591&gt;179,"HSK점수 충족","자격미달"),"자격미달"))))))),IF(P591="C",IF(Q591&gt;599,"TOEIC 충족",IF(R591&gt;226,"New-TEPS 충족",IF(S591&gt;67,"TOEFL 충족",IF(T591&gt;599,"JPT 충족",IF(W591&gt;49,"G-TELP 충족",IF(U591=6,"HSK점수 충족",IF(U591=5,"HSK점수 충족",IF(U591=4,IF(V591&gt;209,"HSK점수 충족","자격미달"),"자격미달")))))))),IF(P591="D",IF(Q591&gt;649,"TOEIC 충족",IF(R591&gt;244,"New-TEPS 충족",IF(S591&gt;73,"TOEFL 충족",IF(T591&gt;649,"JPT 충족",IF(W591&gt;56,"G-TELP 충족",IF(U1532=6,"HSK점수 충족",IF(U1532=5,"HSK점수 충족",IF(U1532=4,IF(V1532&gt;254,"HSK점수 충족","자격미달"),"자격미달")))))))),0))))</f>
        <v>TOEIC 충족</v>
      </c>
      <c r="AC591" s="21"/>
      <c r="AD591" s="3">
        <f>IF(P591="A",VLOOKUP(Q591,[1]교육_어학_경력backdata!$B$3:$C$9,2,1),IF(P591="B",VLOOKUP(Q591,[1]교육_어학_경력backdata!$G$3:$H$9,2,1),IF(P591="C",0,"오류")))</f>
        <v>18</v>
      </c>
      <c r="AE591" s="3">
        <f>IF(P591="A",VLOOKUP(R591,[1]교육_어학_경력backdata!$B$11:$C$17,2,1),IF(P591="B",VLOOKUP(R591,[1]교육_어학_경력backdata!$G$11:$H$17,2,1),IF(P591="C",0,"오류")))</f>
        <v>0</v>
      </c>
      <c r="AF591" s="3">
        <f>IF(P591="A",VLOOKUP(S591,[1]교육_어학_경력backdata!$B$19:$C$25,2,1),IF(P591="B",VLOOKUP(S591,[1]교육_어학_경력backdata!$G$19:$H$25,2,1),IF(P591="C",0,"오류")))</f>
        <v>0</v>
      </c>
      <c r="AG591" s="3">
        <f>IF(P591="A",VLOOKUP(T591,[1]교육_어학_경력backdata!$B$3:$C$9,2,1),IF(P591="B",VLOOKUP(T591,[1]교육_어학_경력backdata!$G$3:$H$9,2,1),IF(P591="C",0,"오류")))</f>
        <v>0</v>
      </c>
      <c r="AH591" s="3">
        <f>IF(P591="A",IF(U591=0,0,IF(U591=4,0,IF(U591=5,VLOOKUP(V591,[1]교육_어학_경력backdata!$B$27:$C$29,2,1),IF(U591=6,VLOOKUP(V591,[1]교육_어학_경력backdata!$B$31:$C$34,2,1))))),IF(P591="B",IF(U591=0,0,IF(U591=4,0,IF(U591=5,VLOOKUP(V591,[1]교육_어학_경력backdata!$G$27:$H$31,2,1),IF(U591=6,VLOOKUP(V591,[1]교육_어학_경력backdata!$G$33:$H$34,2,1))))),IF(CT591="C",0,"오류")))</f>
        <v>0</v>
      </c>
      <c r="AI591" s="3">
        <f>IF(P591="A",VLOOKUP(W591,[1]교육_어학_경력backdata!$B$36:$C$42,2,1),IF(P591="B",VLOOKUP(W591,[1]교육_어학_경력backdata!$G$36:$H$42,2,1),IF(P591="C",0,"오류")))</f>
        <v>0</v>
      </c>
      <c r="AJ591" s="3">
        <f>SUM(AD591:AI591)</f>
        <v>18</v>
      </c>
      <c r="AK591" s="3">
        <f>_xlfn.MAXIFS(AJ:AJ,B:B,B591)</f>
        <v>18</v>
      </c>
      <c r="AL591" s="3"/>
      <c r="AM591" s="21"/>
      <c r="AN591" s="3"/>
      <c r="AO591" s="3"/>
    </row>
    <row r="592" spans="1:41" x14ac:dyDescent="0.4">
      <c r="A592" s="4">
        <f>IF(B591=B592,A591,A591+1)</f>
        <v>547</v>
      </c>
      <c r="B592" s="4" t="s">
        <v>3468</v>
      </c>
      <c r="C592" s="4" t="s">
        <v>3467</v>
      </c>
      <c r="D592" s="4" t="s">
        <v>3044</v>
      </c>
      <c r="E592" s="4" t="s">
        <v>3043</v>
      </c>
      <c r="F592" s="4">
        <f>IF(B592=B591,F591+1,1)</f>
        <v>1</v>
      </c>
      <c r="G592" s="4" t="s">
        <v>6380</v>
      </c>
      <c r="H592" s="4" t="s">
        <v>6379</v>
      </c>
      <c r="I592" s="4" t="s">
        <v>6378</v>
      </c>
      <c r="J592" s="4" t="s">
        <v>6481</v>
      </c>
      <c r="K592" s="4"/>
      <c r="L592" s="4" t="s">
        <v>6448</v>
      </c>
      <c r="M592" s="4" t="s">
        <v>6949</v>
      </c>
      <c r="P592" s="4" t="s">
        <v>2434</v>
      </c>
      <c r="Q592" s="4">
        <f>IF(H592="TOEIC",VALUE(L592),0)</f>
        <v>865</v>
      </c>
      <c r="R592" s="4">
        <f>IF(H592="NEW TEPS",VALUE(L592),0)</f>
        <v>0</v>
      </c>
      <c r="S592" s="4">
        <f>IF(H592="TOEFL(ibt)",VALUE(L592),0)</f>
        <v>0</v>
      </c>
      <c r="T592" s="4">
        <f>IF(H592="JPT",VALUE(L592),0)</f>
        <v>0</v>
      </c>
      <c r="U592" s="4">
        <f>IF(H592="HSK",VALUE(K592),0)</f>
        <v>0</v>
      </c>
      <c r="V592" s="4">
        <f>IF(H592="HSK",VALUE(L592),0)</f>
        <v>0</v>
      </c>
      <c r="W592" s="4">
        <f>IF(H592="G-TELP Level2",VALUE(L592),0)</f>
        <v>0</v>
      </c>
      <c r="X592" s="4">
        <f>IF(P592="A",IF(Q592&gt;849,1,IF(R592&gt;335,1,IF(S592&gt;97,1,IF(T592&gt;849,1,IF(W592&gt;82,1,IF(U592=6,1,IF(U592=5,IF(V592&gt;254,1,0),0))))))),IF(P592="B",IF(Q592&gt;699,1,IF(R592&gt;263,1,IF(S592&gt;78,1,IF(T592&gt;699,1,IF(W592&gt;63,1,IF(U592=6,1,IF(U592=5,IF(V592&gt;179,1,0),0))))))),IF(P592="C",IF(Q592&gt;599,1,IF(R592&gt;226,1,IF(S592&gt;67,1,IF(T592&gt;599,1,IF(W592&gt;49,1,IF(U592=6,1,IF(U592=5,1,IF(U592=4,IF(V592&gt;209,1,0),0)))))))),IF(P592="D",IF(Q592&gt;649,1,IF(R592&gt;244,1,IF(S592&gt;73,1,IF(T592&gt;649,1,IF(W592&gt;56,1,IF(U592=6,1,IF(U592=5,1,IF(U592=4,IF(V592&gt;254,1,0),0)))))))),0))))</f>
        <v>1</v>
      </c>
      <c r="Y592" s="4">
        <f>SUMIF(B:B,B592,X:X)</f>
        <v>1</v>
      </c>
      <c r="Z592" s="4" t="str">
        <f>IF(Y592&gt;0,"어학 충족","자격미달")</f>
        <v>어학 충족</v>
      </c>
      <c r="AA592" s="4"/>
      <c r="AB592" s="4" t="str">
        <f>IF(P592="A",IF(Q592&gt;849,"TOEIC 충족",IF(R592&gt;335,"New-TEPS 충족",IF(S592&gt;97,"TOEFL 충족",IF(T592&gt;849,"JPT 충족",IF(W592&gt;82,"G-TELP 충족",IF(U592=6,"HSK점수 충족",IF(U592=5,IF(V592&gt;254,"HSK점수 충족","자격미달"),"자격미달"))))))),IF(P592="B",IF(Q592&gt;699,"TOEIC 충족",IF(R592&gt;263,"New-TEPS 충족",IF(S592&gt;78,"TOEFL 충족",IF(T592&gt;699,"JPT 충족",IF(W592&gt;63,"G-TELP 충족",IF(U592=6,"HSK점수 충족",IF(U592=5,IF(V592&gt;179,"HSK점수 충족","자격미달"),"자격미달"))))))),IF(P592="C",IF(Q592&gt;599,"TOEIC 충족",IF(R592&gt;226,"New-TEPS 충족",IF(S592&gt;67,"TOEFL 충족",IF(T592&gt;599,"JPT 충족",IF(W592&gt;49,"G-TELP 충족",IF(U592=6,"HSK점수 충족",IF(U592=5,"HSK점수 충족",IF(U592=4,IF(V592&gt;209,"HSK점수 충족","자격미달"),"자격미달")))))))),IF(P592="D",IF(Q592&gt;649,"TOEIC 충족",IF(R592&gt;244,"New-TEPS 충족",IF(S592&gt;73,"TOEFL 충족",IF(T592&gt;649,"JPT 충족",IF(W592&gt;56,"G-TELP 충족",IF(U1533=6,"HSK점수 충족",IF(U1533=5,"HSK점수 충족",IF(U1533=4,IF(V1533&gt;254,"HSK점수 충족","자격미달"),"자격미달")))))))),0))))</f>
        <v>TOEIC 충족</v>
      </c>
      <c r="AC592" s="21"/>
      <c r="AD592" s="4">
        <f>IF(P592="A",VLOOKUP(Q592,[1]교육_어학_경력backdata!$B$3:$C$9,2,1),IF(P592="B",VLOOKUP(Q592,[1]교육_어학_경력backdata!$G$3:$H$9,2,1),IF(P592="C",0,"오류")))</f>
        <v>12</v>
      </c>
      <c r="AE592" s="4">
        <f>IF(P592="A",VLOOKUP(R592,[1]교육_어학_경력backdata!$B$11:$C$17,2,1),IF(P592="B",VLOOKUP(R592,[1]교육_어학_경력backdata!$G$11:$H$17,2,1),IF(P592="C",0,"오류")))</f>
        <v>0</v>
      </c>
      <c r="AF592" s="4">
        <f>IF(P592="A",VLOOKUP(S592,[1]교육_어학_경력backdata!$B$19:$C$25,2,1),IF(P592="B",VLOOKUP(S592,[1]교육_어학_경력backdata!$G$19:$H$25,2,1),IF(P592="C",0,"오류")))</f>
        <v>0</v>
      </c>
      <c r="AG592" s="4">
        <f>IF(P592="A",VLOOKUP(T592,[1]교육_어학_경력backdata!$B$3:$C$9,2,1),IF(P592="B",VLOOKUP(T592,[1]교육_어학_경력backdata!$G$3:$H$9,2,1),IF(P592="C",0,"오류")))</f>
        <v>0</v>
      </c>
      <c r="AH592" s="4">
        <f>IF(P592="A",IF(U592=0,0,IF(U592=4,0,IF(U592=5,VLOOKUP(V592,[1]교육_어학_경력backdata!$B$27:$C$29,2,1),IF(U592=6,VLOOKUP(V592,[1]교육_어학_경력backdata!$B$31:$C$34,2,1))))),IF(P592="B",IF(U592=0,0,IF(U592=4,0,IF(U592=5,VLOOKUP(V592,[1]교육_어학_경력backdata!$G$27:$H$31,2,1),IF(U592=6,VLOOKUP(V592,[1]교육_어학_경력backdata!$G$33:$H$34,2,1))))),IF(CT592="C",0,"오류")))</f>
        <v>0</v>
      </c>
      <c r="AI592" s="4">
        <f>IF(P592="A",VLOOKUP(W592,[1]교육_어학_경력backdata!$B$36:$C$42,2,1),IF(P592="B",VLOOKUP(W592,[1]교육_어학_경력backdata!$G$36:$H$42,2,1),IF(P592="C",0,"오류")))</f>
        <v>0</v>
      </c>
      <c r="AJ592" s="4">
        <f>SUM(AD592:AI592)</f>
        <v>12</v>
      </c>
      <c r="AK592" s="4">
        <f>_xlfn.MAXIFS(AJ:AJ,B:B,B592)</f>
        <v>12</v>
      </c>
      <c r="AL592" s="4"/>
      <c r="AM592" s="21"/>
      <c r="AN592" s="4"/>
      <c r="AO592" s="4"/>
    </row>
    <row r="593" spans="1:41" x14ac:dyDescent="0.4">
      <c r="A593" s="3">
        <f>IF(B592=B593,A592,A592+1)</f>
        <v>548</v>
      </c>
      <c r="B593" s="3" t="s">
        <v>3464</v>
      </c>
      <c r="C593" s="3" t="s">
        <v>3463</v>
      </c>
      <c r="D593" s="3" t="s">
        <v>3044</v>
      </c>
      <c r="E593" s="3" t="s">
        <v>3043</v>
      </c>
      <c r="F593" s="3">
        <f>IF(B593=B592,F592+1,1)</f>
        <v>1</v>
      </c>
      <c r="G593" s="3" t="s">
        <v>6380</v>
      </c>
      <c r="H593" s="3" t="s">
        <v>6379</v>
      </c>
      <c r="I593" s="3" t="s">
        <v>6378</v>
      </c>
      <c r="J593" s="3" t="s">
        <v>6686</v>
      </c>
      <c r="K593" s="3"/>
      <c r="L593" s="3" t="s">
        <v>6808</v>
      </c>
      <c r="M593" s="3" t="s">
        <v>6948</v>
      </c>
      <c r="P593" s="3" t="s">
        <v>2434</v>
      </c>
      <c r="Q593" s="3">
        <f>IF(H593="TOEIC",VALUE(L593),0)</f>
        <v>950</v>
      </c>
      <c r="R593" s="3">
        <f>IF(H593="NEW TEPS",VALUE(L593),0)</f>
        <v>0</v>
      </c>
      <c r="S593" s="3">
        <f>IF(H593="TOEFL(ibt)",VALUE(L593),0)</f>
        <v>0</v>
      </c>
      <c r="T593" s="3">
        <f>IF(H593="JPT",VALUE(L593),0)</f>
        <v>0</v>
      </c>
      <c r="U593" s="3">
        <f>IF(H593="HSK",VALUE(K593),0)</f>
        <v>0</v>
      </c>
      <c r="V593" s="3">
        <f>IF(H593="HSK",VALUE(L593),0)</f>
        <v>0</v>
      </c>
      <c r="W593" s="3">
        <f>IF(H593="G-TELP Level2",VALUE(L593),0)</f>
        <v>0</v>
      </c>
      <c r="X593" s="3">
        <f>IF(P593="A",IF(Q593&gt;849,1,IF(R593&gt;335,1,IF(S593&gt;97,1,IF(T593&gt;849,1,IF(W593&gt;82,1,IF(U593=6,1,IF(U593=5,IF(V593&gt;254,1,0),0))))))),IF(P593="B",IF(Q593&gt;699,1,IF(R593&gt;263,1,IF(S593&gt;78,1,IF(T593&gt;699,1,IF(W593&gt;63,1,IF(U593=6,1,IF(U593=5,IF(V593&gt;179,1,0),0))))))),IF(P593="C",IF(Q593&gt;599,1,IF(R593&gt;226,1,IF(S593&gt;67,1,IF(T593&gt;599,1,IF(W593&gt;49,1,IF(U593=6,1,IF(U593=5,1,IF(U593=4,IF(V593&gt;209,1,0),0)))))))),IF(P593="D",IF(Q593&gt;649,1,IF(R593&gt;244,1,IF(S593&gt;73,1,IF(T593&gt;649,1,IF(W593&gt;56,1,IF(U593=6,1,IF(U593=5,1,IF(U593=4,IF(V593&gt;254,1,0),0)))))))),0))))</f>
        <v>1</v>
      </c>
      <c r="Y593" s="3">
        <f>SUMIF(B:B,B593,X:X)</f>
        <v>1</v>
      </c>
      <c r="Z593" s="3" t="str">
        <f>IF(Y593&gt;0,"어학 충족","자격미달")</f>
        <v>어학 충족</v>
      </c>
      <c r="AA593" s="3"/>
      <c r="AB593" s="3" t="str">
        <f>IF(P593="A",IF(Q593&gt;849,"TOEIC 충족",IF(R593&gt;335,"New-TEPS 충족",IF(S593&gt;97,"TOEFL 충족",IF(T593&gt;849,"JPT 충족",IF(W593&gt;82,"G-TELP 충족",IF(U593=6,"HSK점수 충족",IF(U593=5,IF(V593&gt;254,"HSK점수 충족","자격미달"),"자격미달"))))))),IF(P593="B",IF(Q593&gt;699,"TOEIC 충족",IF(R593&gt;263,"New-TEPS 충족",IF(S593&gt;78,"TOEFL 충족",IF(T593&gt;699,"JPT 충족",IF(W593&gt;63,"G-TELP 충족",IF(U593=6,"HSK점수 충족",IF(U593=5,IF(V593&gt;179,"HSK점수 충족","자격미달"),"자격미달"))))))),IF(P593="C",IF(Q593&gt;599,"TOEIC 충족",IF(R593&gt;226,"New-TEPS 충족",IF(S593&gt;67,"TOEFL 충족",IF(T593&gt;599,"JPT 충족",IF(W593&gt;49,"G-TELP 충족",IF(U593=6,"HSK점수 충족",IF(U593=5,"HSK점수 충족",IF(U593=4,IF(V593&gt;209,"HSK점수 충족","자격미달"),"자격미달")))))))),IF(P593="D",IF(Q593&gt;649,"TOEIC 충족",IF(R593&gt;244,"New-TEPS 충족",IF(S593&gt;73,"TOEFL 충족",IF(T593&gt;649,"JPT 충족",IF(W593&gt;56,"G-TELP 충족",IF(U1534=6,"HSK점수 충족",IF(U1534=5,"HSK점수 충족",IF(U1534=4,IF(V1534&gt;254,"HSK점수 충족","자격미달"),"자격미달")))))))),0))))</f>
        <v>TOEIC 충족</v>
      </c>
      <c r="AC593" s="21"/>
      <c r="AD593" s="3">
        <f>IF(P593="A",VLOOKUP(Q593,[1]교육_어학_경력backdata!$B$3:$C$9,2,1),IF(P593="B",VLOOKUP(Q593,[1]교육_어학_경력backdata!$G$3:$H$9,2,1),IF(P593="C",0,"오류")))</f>
        <v>20</v>
      </c>
      <c r="AE593" s="3">
        <f>IF(P593="A",VLOOKUP(R593,[1]교육_어학_경력backdata!$B$11:$C$17,2,1),IF(P593="B",VLOOKUP(R593,[1]교육_어학_경력backdata!$G$11:$H$17,2,1),IF(P593="C",0,"오류")))</f>
        <v>0</v>
      </c>
      <c r="AF593" s="3">
        <f>IF(P593="A",VLOOKUP(S593,[1]교육_어학_경력backdata!$B$19:$C$25,2,1),IF(P593="B",VLOOKUP(S593,[1]교육_어학_경력backdata!$G$19:$H$25,2,1),IF(P593="C",0,"오류")))</f>
        <v>0</v>
      </c>
      <c r="AG593" s="3">
        <f>IF(P593="A",VLOOKUP(T593,[1]교육_어학_경력backdata!$B$3:$C$9,2,1),IF(P593="B",VLOOKUP(T593,[1]교육_어학_경력backdata!$G$3:$H$9,2,1),IF(P593="C",0,"오류")))</f>
        <v>0</v>
      </c>
      <c r="AH593" s="3">
        <f>IF(P593="A",IF(U593=0,0,IF(U593=4,0,IF(U593=5,VLOOKUP(V593,[1]교육_어학_경력backdata!$B$27:$C$29,2,1),IF(U593=6,VLOOKUP(V593,[1]교육_어학_경력backdata!$B$31:$C$34,2,1))))),IF(P593="B",IF(U593=0,0,IF(U593=4,0,IF(U593=5,VLOOKUP(V593,[1]교육_어학_경력backdata!$G$27:$H$31,2,1),IF(U593=6,VLOOKUP(V593,[1]교육_어학_경력backdata!$G$33:$H$34,2,1))))),IF(CT593="C",0,"오류")))</f>
        <v>0</v>
      </c>
      <c r="AI593" s="3">
        <f>IF(P593="A",VLOOKUP(W593,[1]교육_어학_경력backdata!$B$36:$C$42,2,1),IF(P593="B",VLOOKUP(W593,[1]교육_어학_경력backdata!$G$36:$H$42,2,1),IF(P593="C",0,"오류")))</f>
        <v>0</v>
      </c>
      <c r="AJ593" s="3">
        <f>SUM(AD593:AI593)</f>
        <v>20</v>
      </c>
      <c r="AK593" s="3">
        <f>_xlfn.MAXIFS(AJ:AJ,B:B,B593)</f>
        <v>20</v>
      </c>
      <c r="AL593" s="3"/>
      <c r="AM593" s="21"/>
      <c r="AN593" s="3"/>
      <c r="AO593" s="3"/>
    </row>
    <row r="594" spans="1:41" x14ac:dyDescent="0.4">
      <c r="A594" s="4">
        <f>IF(B593=B594,A593,A593+1)</f>
        <v>549</v>
      </c>
      <c r="B594" s="4" t="s">
        <v>3461</v>
      </c>
      <c r="C594" s="4" t="s">
        <v>3460</v>
      </c>
      <c r="D594" s="4" t="s">
        <v>3044</v>
      </c>
      <c r="E594" s="4" t="s">
        <v>3043</v>
      </c>
      <c r="F594" s="4">
        <f>IF(B594=B593,F593+1,1)</f>
        <v>1</v>
      </c>
      <c r="G594" s="4" t="s">
        <v>6380</v>
      </c>
      <c r="H594" s="4" t="s">
        <v>6379</v>
      </c>
      <c r="I594" s="4" t="s">
        <v>6378</v>
      </c>
      <c r="J594" s="4" t="s">
        <v>6830</v>
      </c>
      <c r="K594" s="4"/>
      <c r="L594" s="4" t="s">
        <v>6604</v>
      </c>
      <c r="M594" s="4" t="s">
        <v>6947</v>
      </c>
      <c r="P594" s="4" t="s">
        <v>2434</v>
      </c>
      <c r="Q594" s="4">
        <f>IF(H594="TOEIC",VALUE(L594),0)</f>
        <v>985</v>
      </c>
      <c r="R594" s="4">
        <f>IF(H594="NEW TEPS",VALUE(L594),0)</f>
        <v>0</v>
      </c>
      <c r="S594" s="4">
        <f>IF(H594="TOEFL(ibt)",VALUE(L594),0)</f>
        <v>0</v>
      </c>
      <c r="T594" s="4">
        <f>IF(H594="JPT",VALUE(L594),0)</f>
        <v>0</v>
      </c>
      <c r="U594" s="4">
        <f>IF(H594="HSK",VALUE(K594),0)</f>
        <v>0</v>
      </c>
      <c r="V594" s="4">
        <f>IF(H594="HSK",VALUE(L594),0)</f>
        <v>0</v>
      </c>
      <c r="W594" s="4">
        <f>IF(H594="G-TELP Level2",VALUE(L594),0)</f>
        <v>0</v>
      </c>
      <c r="X594" s="4">
        <f>IF(P594="A",IF(Q594&gt;849,1,IF(R594&gt;335,1,IF(S594&gt;97,1,IF(T594&gt;849,1,IF(W594&gt;82,1,IF(U594=6,1,IF(U594=5,IF(V594&gt;254,1,0),0))))))),IF(P594="B",IF(Q594&gt;699,1,IF(R594&gt;263,1,IF(S594&gt;78,1,IF(T594&gt;699,1,IF(W594&gt;63,1,IF(U594=6,1,IF(U594=5,IF(V594&gt;179,1,0),0))))))),IF(P594="C",IF(Q594&gt;599,1,IF(R594&gt;226,1,IF(S594&gt;67,1,IF(T594&gt;599,1,IF(W594&gt;49,1,IF(U594=6,1,IF(U594=5,1,IF(U594=4,IF(V594&gt;209,1,0),0)))))))),IF(P594="D",IF(Q594&gt;649,1,IF(R594&gt;244,1,IF(S594&gt;73,1,IF(T594&gt;649,1,IF(W594&gt;56,1,IF(U594=6,1,IF(U594=5,1,IF(U594=4,IF(V594&gt;254,1,0),0)))))))),0))))</f>
        <v>1</v>
      </c>
      <c r="Y594" s="4">
        <f>SUMIF(B:B,B594,X:X)</f>
        <v>1</v>
      </c>
      <c r="Z594" s="4" t="str">
        <f>IF(Y594&gt;0,"어학 충족","자격미달")</f>
        <v>어학 충족</v>
      </c>
      <c r="AA594" s="4"/>
      <c r="AB594" s="4" t="str">
        <f>IF(P594="A",IF(Q594&gt;849,"TOEIC 충족",IF(R594&gt;335,"New-TEPS 충족",IF(S594&gt;97,"TOEFL 충족",IF(T594&gt;849,"JPT 충족",IF(W594&gt;82,"G-TELP 충족",IF(U594=6,"HSK점수 충족",IF(U594=5,IF(V594&gt;254,"HSK점수 충족","자격미달"),"자격미달"))))))),IF(P594="B",IF(Q594&gt;699,"TOEIC 충족",IF(R594&gt;263,"New-TEPS 충족",IF(S594&gt;78,"TOEFL 충족",IF(T594&gt;699,"JPT 충족",IF(W594&gt;63,"G-TELP 충족",IF(U594=6,"HSK점수 충족",IF(U594=5,IF(V594&gt;179,"HSK점수 충족","자격미달"),"자격미달"))))))),IF(P594="C",IF(Q594&gt;599,"TOEIC 충족",IF(R594&gt;226,"New-TEPS 충족",IF(S594&gt;67,"TOEFL 충족",IF(T594&gt;599,"JPT 충족",IF(W594&gt;49,"G-TELP 충족",IF(U594=6,"HSK점수 충족",IF(U594=5,"HSK점수 충족",IF(U594=4,IF(V594&gt;209,"HSK점수 충족","자격미달"),"자격미달")))))))),IF(P594="D",IF(Q594&gt;649,"TOEIC 충족",IF(R594&gt;244,"New-TEPS 충족",IF(S594&gt;73,"TOEFL 충족",IF(T594&gt;649,"JPT 충족",IF(W594&gt;56,"G-TELP 충족",IF(U1535=6,"HSK점수 충족",IF(U1535=5,"HSK점수 충족",IF(U1535=4,IF(V1535&gt;254,"HSK점수 충족","자격미달"),"자격미달")))))))),0))))</f>
        <v>TOEIC 충족</v>
      </c>
      <c r="AC594" s="21"/>
      <c r="AD594" s="4">
        <f>IF(P594="A",VLOOKUP(Q594,[1]교육_어학_경력backdata!$B$3:$C$9,2,1),IF(P594="B",VLOOKUP(Q594,[1]교육_어학_경력backdata!$G$3:$H$9,2,1),IF(P594="C",0,"오류")))</f>
        <v>20</v>
      </c>
      <c r="AE594" s="4">
        <f>IF(P594="A",VLOOKUP(R594,[1]교육_어학_경력backdata!$B$11:$C$17,2,1),IF(P594="B",VLOOKUP(R594,[1]교육_어학_경력backdata!$G$11:$H$17,2,1),IF(P594="C",0,"오류")))</f>
        <v>0</v>
      </c>
      <c r="AF594" s="4">
        <f>IF(P594="A",VLOOKUP(S594,[1]교육_어학_경력backdata!$B$19:$C$25,2,1),IF(P594="B",VLOOKUP(S594,[1]교육_어학_경력backdata!$G$19:$H$25,2,1),IF(P594="C",0,"오류")))</f>
        <v>0</v>
      </c>
      <c r="AG594" s="4">
        <f>IF(P594="A",VLOOKUP(T594,[1]교육_어학_경력backdata!$B$3:$C$9,2,1),IF(P594="B",VLOOKUP(T594,[1]교육_어학_경력backdata!$G$3:$H$9,2,1),IF(P594="C",0,"오류")))</f>
        <v>0</v>
      </c>
      <c r="AH594" s="4">
        <f>IF(P594="A",IF(U594=0,0,IF(U594=4,0,IF(U594=5,VLOOKUP(V594,[1]교육_어학_경력backdata!$B$27:$C$29,2,1),IF(U594=6,VLOOKUP(V594,[1]교육_어학_경력backdata!$B$31:$C$34,2,1))))),IF(P594="B",IF(U594=0,0,IF(U594=4,0,IF(U594=5,VLOOKUP(V594,[1]교육_어학_경력backdata!$G$27:$H$31,2,1),IF(U594=6,VLOOKUP(V594,[1]교육_어학_경력backdata!$G$33:$H$34,2,1))))),IF(CT594="C",0,"오류")))</f>
        <v>0</v>
      </c>
      <c r="AI594" s="4">
        <f>IF(P594="A",VLOOKUP(W594,[1]교육_어학_경력backdata!$B$36:$C$42,2,1),IF(P594="B",VLOOKUP(W594,[1]교육_어학_경력backdata!$G$36:$H$42,2,1),IF(P594="C",0,"오류")))</f>
        <v>0</v>
      </c>
      <c r="AJ594" s="4">
        <f>SUM(AD594:AI594)</f>
        <v>20</v>
      </c>
      <c r="AK594" s="4">
        <f>_xlfn.MAXIFS(AJ:AJ,B:B,B594)</f>
        <v>20</v>
      </c>
      <c r="AL594" s="4"/>
      <c r="AM594" s="21"/>
      <c r="AN594" s="4"/>
      <c r="AO594" s="4"/>
    </row>
    <row r="595" spans="1:41" x14ac:dyDescent="0.4">
      <c r="A595" s="3">
        <f>IF(B594=B595,A594,A594+1)</f>
        <v>550</v>
      </c>
      <c r="B595" s="3" t="s">
        <v>3452</v>
      </c>
      <c r="C595" s="3" t="s">
        <v>3451</v>
      </c>
      <c r="D595" s="3" t="s">
        <v>3044</v>
      </c>
      <c r="E595" s="3" t="s">
        <v>3043</v>
      </c>
      <c r="F595" s="3">
        <f>IF(B595=B594,F594+1,1)</f>
        <v>1</v>
      </c>
      <c r="G595" s="3" t="s">
        <v>6380</v>
      </c>
      <c r="H595" s="3" t="s">
        <v>6379</v>
      </c>
      <c r="I595" s="3" t="s">
        <v>6378</v>
      </c>
      <c r="J595" s="3" t="s">
        <v>6656</v>
      </c>
      <c r="K595" s="3"/>
      <c r="L595" s="3" t="s">
        <v>6430</v>
      </c>
      <c r="M595" s="3" t="s">
        <v>6946</v>
      </c>
      <c r="P595" s="3" t="s">
        <v>2434</v>
      </c>
      <c r="Q595" s="3">
        <f>IF(H595="TOEIC",VALUE(L595),0)</f>
        <v>850</v>
      </c>
      <c r="R595" s="3">
        <f>IF(H595="NEW TEPS",VALUE(L595),0)</f>
        <v>0</v>
      </c>
      <c r="S595" s="3">
        <f>IF(H595="TOEFL(ibt)",VALUE(L595),0)</f>
        <v>0</v>
      </c>
      <c r="T595" s="3">
        <f>IF(H595="JPT",VALUE(L595),0)</f>
        <v>0</v>
      </c>
      <c r="U595" s="3">
        <f>IF(H595="HSK",VALUE(K595),0)</f>
        <v>0</v>
      </c>
      <c r="V595" s="3">
        <f>IF(H595="HSK",VALUE(L595),0)</f>
        <v>0</v>
      </c>
      <c r="W595" s="3">
        <f>IF(H595="G-TELP Level2",VALUE(L595),0)</f>
        <v>0</v>
      </c>
      <c r="X595" s="3">
        <f>IF(P595="A",IF(Q595&gt;849,1,IF(R595&gt;335,1,IF(S595&gt;97,1,IF(T595&gt;849,1,IF(W595&gt;82,1,IF(U595=6,1,IF(U595=5,IF(V595&gt;254,1,0),0))))))),IF(P595="B",IF(Q595&gt;699,1,IF(R595&gt;263,1,IF(S595&gt;78,1,IF(T595&gt;699,1,IF(W595&gt;63,1,IF(U595=6,1,IF(U595=5,IF(V595&gt;179,1,0),0))))))),IF(P595="C",IF(Q595&gt;599,1,IF(R595&gt;226,1,IF(S595&gt;67,1,IF(T595&gt;599,1,IF(W595&gt;49,1,IF(U595=6,1,IF(U595=5,1,IF(U595=4,IF(V595&gt;209,1,0),0)))))))),IF(P595="D",IF(Q595&gt;649,1,IF(R595&gt;244,1,IF(S595&gt;73,1,IF(T595&gt;649,1,IF(W595&gt;56,1,IF(U595=6,1,IF(U595=5,1,IF(U595=4,IF(V595&gt;254,1,0),0)))))))),0))))</f>
        <v>1</v>
      </c>
      <c r="Y595" s="3">
        <f>SUMIF(B:B,B595,X:X)</f>
        <v>1</v>
      </c>
      <c r="Z595" s="3" t="str">
        <f>IF(Y595&gt;0,"어학 충족","자격미달")</f>
        <v>어학 충족</v>
      </c>
      <c r="AA595" s="3"/>
      <c r="AB595" s="3" t="str">
        <f>IF(P595="A",IF(Q595&gt;849,"TOEIC 충족",IF(R595&gt;335,"New-TEPS 충족",IF(S595&gt;97,"TOEFL 충족",IF(T595&gt;849,"JPT 충족",IF(W595&gt;82,"G-TELP 충족",IF(U595=6,"HSK점수 충족",IF(U595=5,IF(V595&gt;254,"HSK점수 충족","자격미달"),"자격미달"))))))),IF(P595="B",IF(Q595&gt;699,"TOEIC 충족",IF(R595&gt;263,"New-TEPS 충족",IF(S595&gt;78,"TOEFL 충족",IF(T595&gt;699,"JPT 충족",IF(W595&gt;63,"G-TELP 충족",IF(U595=6,"HSK점수 충족",IF(U595=5,IF(V595&gt;179,"HSK점수 충족","자격미달"),"자격미달"))))))),IF(P595="C",IF(Q595&gt;599,"TOEIC 충족",IF(R595&gt;226,"New-TEPS 충족",IF(S595&gt;67,"TOEFL 충족",IF(T595&gt;599,"JPT 충족",IF(W595&gt;49,"G-TELP 충족",IF(U595=6,"HSK점수 충족",IF(U595=5,"HSK점수 충족",IF(U595=4,IF(V595&gt;209,"HSK점수 충족","자격미달"),"자격미달")))))))),IF(P595="D",IF(Q595&gt;649,"TOEIC 충족",IF(R595&gt;244,"New-TEPS 충족",IF(S595&gt;73,"TOEFL 충족",IF(T595&gt;649,"JPT 충족",IF(W595&gt;56,"G-TELP 충족",IF(U1536=6,"HSK점수 충족",IF(U1536=5,"HSK점수 충족",IF(U1536=4,IF(V1536&gt;254,"HSK점수 충족","자격미달"),"자격미달")))))))),0))))</f>
        <v>TOEIC 충족</v>
      </c>
      <c r="AC595" s="21"/>
      <c r="AD595" s="3">
        <f>IF(P595="A",VLOOKUP(Q595,[1]교육_어학_경력backdata!$B$3:$C$9,2,1),IF(P595="B",VLOOKUP(Q595,[1]교육_어학_경력backdata!$G$3:$H$9,2,1),IF(P595="C",0,"오류")))</f>
        <v>12</v>
      </c>
      <c r="AE595" s="3">
        <f>IF(P595="A",VLOOKUP(R595,[1]교육_어학_경력backdata!$B$11:$C$17,2,1),IF(P595="B",VLOOKUP(R595,[1]교육_어학_경력backdata!$G$11:$H$17,2,1),IF(P595="C",0,"오류")))</f>
        <v>0</v>
      </c>
      <c r="AF595" s="3">
        <f>IF(P595="A",VLOOKUP(S595,[1]교육_어학_경력backdata!$B$19:$C$25,2,1),IF(P595="B",VLOOKUP(S595,[1]교육_어학_경력backdata!$G$19:$H$25,2,1),IF(P595="C",0,"오류")))</f>
        <v>0</v>
      </c>
      <c r="AG595" s="3">
        <f>IF(P595="A",VLOOKUP(T595,[1]교육_어학_경력backdata!$B$3:$C$9,2,1),IF(P595="B",VLOOKUP(T595,[1]교육_어학_경력backdata!$G$3:$H$9,2,1),IF(P595="C",0,"오류")))</f>
        <v>0</v>
      </c>
      <c r="AH595" s="3">
        <f>IF(P595="A",IF(U595=0,0,IF(U595=4,0,IF(U595=5,VLOOKUP(V595,[1]교육_어학_경력backdata!$B$27:$C$29,2,1),IF(U595=6,VLOOKUP(V595,[1]교육_어학_경력backdata!$B$31:$C$34,2,1))))),IF(P595="B",IF(U595=0,0,IF(U595=4,0,IF(U595=5,VLOOKUP(V595,[1]교육_어학_경력backdata!$G$27:$H$31,2,1),IF(U595=6,VLOOKUP(V595,[1]교육_어학_경력backdata!$G$33:$H$34,2,1))))),IF(CT595="C",0,"오류")))</f>
        <v>0</v>
      </c>
      <c r="AI595" s="3">
        <f>IF(P595="A",VLOOKUP(W595,[1]교육_어학_경력backdata!$B$36:$C$42,2,1),IF(P595="B",VLOOKUP(W595,[1]교육_어학_경력backdata!$G$36:$H$42,2,1),IF(P595="C",0,"오류")))</f>
        <v>0</v>
      </c>
      <c r="AJ595" s="3">
        <f>SUM(AD595:AI595)</f>
        <v>12</v>
      </c>
      <c r="AK595" s="3">
        <f>_xlfn.MAXIFS(AJ:AJ,B:B,B595)</f>
        <v>12</v>
      </c>
      <c r="AL595" s="3"/>
      <c r="AM595" s="21"/>
      <c r="AN595" s="3"/>
      <c r="AO595" s="3"/>
    </row>
    <row r="596" spans="1:41" x14ac:dyDescent="0.4">
      <c r="A596" s="4">
        <f>IF(B595=B596,A595,A595+1)</f>
        <v>551</v>
      </c>
      <c r="B596" s="4" t="s">
        <v>3445</v>
      </c>
      <c r="C596" s="4" t="s">
        <v>3444</v>
      </c>
      <c r="D596" s="4" t="s">
        <v>3044</v>
      </c>
      <c r="E596" s="4" t="s">
        <v>3043</v>
      </c>
      <c r="F596" s="4">
        <f>IF(B596=B595,F595+1,1)</f>
        <v>1</v>
      </c>
      <c r="G596" s="4" t="s">
        <v>6380</v>
      </c>
      <c r="H596" s="4" t="s">
        <v>6379</v>
      </c>
      <c r="I596" s="4" t="s">
        <v>6378</v>
      </c>
      <c r="J596" s="4" t="s">
        <v>6567</v>
      </c>
      <c r="K596" s="4"/>
      <c r="L596" s="4" t="s">
        <v>6492</v>
      </c>
      <c r="M596" s="4" t="s">
        <v>6945</v>
      </c>
      <c r="P596" s="4" t="s">
        <v>2434</v>
      </c>
      <c r="Q596" s="4">
        <f>IF(H596="TOEIC",VALUE(L596),0)</f>
        <v>855</v>
      </c>
      <c r="R596" s="4">
        <f>IF(H596="NEW TEPS",VALUE(L596),0)</f>
        <v>0</v>
      </c>
      <c r="S596" s="4">
        <f>IF(H596="TOEFL(ibt)",VALUE(L596),0)</f>
        <v>0</v>
      </c>
      <c r="T596" s="4">
        <f>IF(H596="JPT",VALUE(L596),0)</f>
        <v>0</v>
      </c>
      <c r="U596" s="4">
        <f>IF(H596="HSK",VALUE(K596),0)</f>
        <v>0</v>
      </c>
      <c r="V596" s="4">
        <f>IF(H596="HSK",VALUE(L596),0)</f>
        <v>0</v>
      </c>
      <c r="W596" s="4">
        <f>IF(H596="G-TELP Level2",VALUE(L596),0)</f>
        <v>0</v>
      </c>
      <c r="X596" s="4">
        <f>IF(P596="A",IF(Q596&gt;849,1,IF(R596&gt;335,1,IF(S596&gt;97,1,IF(T596&gt;849,1,IF(W596&gt;82,1,IF(U596=6,1,IF(U596=5,IF(V596&gt;254,1,0),0))))))),IF(P596="B",IF(Q596&gt;699,1,IF(R596&gt;263,1,IF(S596&gt;78,1,IF(T596&gt;699,1,IF(W596&gt;63,1,IF(U596=6,1,IF(U596=5,IF(V596&gt;179,1,0),0))))))),IF(P596="C",IF(Q596&gt;599,1,IF(R596&gt;226,1,IF(S596&gt;67,1,IF(T596&gt;599,1,IF(W596&gt;49,1,IF(U596=6,1,IF(U596=5,1,IF(U596=4,IF(V596&gt;209,1,0),0)))))))),IF(P596="D",IF(Q596&gt;649,1,IF(R596&gt;244,1,IF(S596&gt;73,1,IF(T596&gt;649,1,IF(W596&gt;56,1,IF(U596=6,1,IF(U596=5,1,IF(U596=4,IF(V596&gt;254,1,0),0)))))))),0))))</f>
        <v>1</v>
      </c>
      <c r="Y596" s="4">
        <f>SUMIF(B:B,B596,X:X)</f>
        <v>1</v>
      </c>
      <c r="Z596" s="4" t="str">
        <f>IF(Y596&gt;0,"어학 충족","자격미달")</f>
        <v>어학 충족</v>
      </c>
      <c r="AA596" s="4"/>
      <c r="AB596" s="4" t="str">
        <f>IF(P596="A",IF(Q596&gt;849,"TOEIC 충족",IF(R596&gt;335,"New-TEPS 충족",IF(S596&gt;97,"TOEFL 충족",IF(T596&gt;849,"JPT 충족",IF(W596&gt;82,"G-TELP 충족",IF(U596=6,"HSK점수 충족",IF(U596=5,IF(V596&gt;254,"HSK점수 충족","자격미달"),"자격미달"))))))),IF(P596="B",IF(Q596&gt;699,"TOEIC 충족",IF(R596&gt;263,"New-TEPS 충족",IF(S596&gt;78,"TOEFL 충족",IF(T596&gt;699,"JPT 충족",IF(W596&gt;63,"G-TELP 충족",IF(U596=6,"HSK점수 충족",IF(U596=5,IF(V596&gt;179,"HSK점수 충족","자격미달"),"자격미달"))))))),IF(P596="C",IF(Q596&gt;599,"TOEIC 충족",IF(R596&gt;226,"New-TEPS 충족",IF(S596&gt;67,"TOEFL 충족",IF(T596&gt;599,"JPT 충족",IF(W596&gt;49,"G-TELP 충족",IF(U596=6,"HSK점수 충족",IF(U596=5,"HSK점수 충족",IF(U596=4,IF(V596&gt;209,"HSK점수 충족","자격미달"),"자격미달")))))))),IF(P596="D",IF(Q596&gt;649,"TOEIC 충족",IF(R596&gt;244,"New-TEPS 충족",IF(S596&gt;73,"TOEFL 충족",IF(T596&gt;649,"JPT 충족",IF(W596&gt;56,"G-TELP 충족",IF(U1537=6,"HSK점수 충족",IF(U1537=5,"HSK점수 충족",IF(U1537=4,IF(V1537&gt;254,"HSK점수 충족","자격미달"),"자격미달")))))))),0))))</f>
        <v>TOEIC 충족</v>
      </c>
      <c r="AC596" s="21"/>
      <c r="AD596" s="4">
        <f>IF(P596="A",VLOOKUP(Q596,[1]교육_어학_경력backdata!$B$3:$C$9,2,1),IF(P596="B",VLOOKUP(Q596,[1]교육_어학_경력backdata!$G$3:$H$9,2,1),IF(P596="C",0,"오류")))</f>
        <v>12</v>
      </c>
      <c r="AE596" s="4">
        <f>IF(P596="A",VLOOKUP(R596,[1]교육_어학_경력backdata!$B$11:$C$17,2,1),IF(P596="B",VLOOKUP(R596,[1]교육_어학_경력backdata!$G$11:$H$17,2,1),IF(P596="C",0,"오류")))</f>
        <v>0</v>
      </c>
      <c r="AF596" s="4">
        <f>IF(P596="A",VLOOKUP(S596,[1]교육_어학_경력backdata!$B$19:$C$25,2,1),IF(P596="B",VLOOKUP(S596,[1]교육_어학_경력backdata!$G$19:$H$25,2,1),IF(P596="C",0,"오류")))</f>
        <v>0</v>
      </c>
      <c r="AG596" s="4">
        <f>IF(P596="A",VLOOKUP(T596,[1]교육_어학_경력backdata!$B$3:$C$9,2,1),IF(P596="B",VLOOKUP(T596,[1]교육_어학_경력backdata!$G$3:$H$9,2,1),IF(P596="C",0,"오류")))</f>
        <v>0</v>
      </c>
      <c r="AH596" s="4">
        <f>IF(P596="A",IF(U596=0,0,IF(U596=4,0,IF(U596=5,VLOOKUP(V596,[1]교육_어학_경력backdata!$B$27:$C$29,2,1),IF(U596=6,VLOOKUP(V596,[1]교육_어학_경력backdata!$B$31:$C$34,2,1))))),IF(P596="B",IF(U596=0,0,IF(U596=4,0,IF(U596=5,VLOOKUP(V596,[1]교육_어학_경력backdata!$G$27:$H$31,2,1),IF(U596=6,VLOOKUP(V596,[1]교육_어학_경력backdata!$G$33:$H$34,2,1))))),IF(CT596="C",0,"오류")))</f>
        <v>0</v>
      </c>
      <c r="AI596" s="4">
        <f>IF(P596="A",VLOOKUP(W596,[1]교육_어학_경력backdata!$B$36:$C$42,2,1),IF(P596="B",VLOOKUP(W596,[1]교육_어학_경력backdata!$G$36:$H$42,2,1),IF(P596="C",0,"오류")))</f>
        <v>0</v>
      </c>
      <c r="AJ596" s="4">
        <f>SUM(AD596:AI596)</f>
        <v>12</v>
      </c>
      <c r="AK596" s="4">
        <f>_xlfn.MAXIFS(AJ:AJ,B:B,B596)</f>
        <v>12</v>
      </c>
      <c r="AL596" s="4"/>
      <c r="AM596" s="21"/>
      <c r="AN596" s="4"/>
      <c r="AO596" s="4"/>
    </row>
    <row r="597" spans="1:41" x14ac:dyDescent="0.4">
      <c r="A597" s="3">
        <f>IF(B596=B597,A596,A596+1)</f>
        <v>552</v>
      </c>
      <c r="B597" s="3" t="s">
        <v>3438</v>
      </c>
      <c r="C597" s="3" t="s">
        <v>3437</v>
      </c>
      <c r="D597" s="3" t="s">
        <v>3044</v>
      </c>
      <c r="E597" s="3" t="s">
        <v>3043</v>
      </c>
      <c r="F597" s="3">
        <f>IF(B597=B596,F596+1,1)</f>
        <v>1</v>
      </c>
      <c r="G597" s="3" t="s">
        <v>6380</v>
      </c>
      <c r="H597" s="3" t="s">
        <v>6379</v>
      </c>
      <c r="I597" s="3" t="s">
        <v>6378</v>
      </c>
      <c r="J597" s="3" t="s">
        <v>6781</v>
      </c>
      <c r="K597" s="3"/>
      <c r="L597" s="3" t="s">
        <v>6506</v>
      </c>
      <c r="M597" s="3" t="s">
        <v>6944</v>
      </c>
      <c r="P597" s="3" t="s">
        <v>2434</v>
      </c>
      <c r="Q597" s="3">
        <f>IF(H597="TOEIC",VALUE(L597),0)</f>
        <v>930</v>
      </c>
      <c r="R597" s="3">
        <f>IF(H597="NEW TEPS",VALUE(L597),0)</f>
        <v>0</v>
      </c>
      <c r="S597" s="3">
        <f>IF(H597="TOEFL(ibt)",VALUE(L597),0)</f>
        <v>0</v>
      </c>
      <c r="T597" s="3">
        <f>IF(H597="JPT",VALUE(L597),0)</f>
        <v>0</v>
      </c>
      <c r="U597" s="3">
        <f>IF(H597="HSK",VALUE(K597),0)</f>
        <v>0</v>
      </c>
      <c r="V597" s="3">
        <f>IF(H597="HSK",VALUE(L597),0)</f>
        <v>0</v>
      </c>
      <c r="W597" s="3">
        <f>IF(H597="G-TELP Level2",VALUE(L597),0)</f>
        <v>0</v>
      </c>
      <c r="X597" s="3">
        <f>IF(P597="A",IF(Q597&gt;849,1,IF(R597&gt;335,1,IF(S597&gt;97,1,IF(T597&gt;849,1,IF(W597&gt;82,1,IF(U597=6,1,IF(U597=5,IF(V597&gt;254,1,0),0))))))),IF(P597="B",IF(Q597&gt;699,1,IF(R597&gt;263,1,IF(S597&gt;78,1,IF(T597&gt;699,1,IF(W597&gt;63,1,IF(U597=6,1,IF(U597=5,IF(V597&gt;179,1,0),0))))))),IF(P597="C",IF(Q597&gt;599,1,IF(R597&gt;226,1,IF(S597&gt;67,1,IF(T597&gt;599,1,IF(W597&gt;49,1,IF(U597=6,1,IF(U597=5,1,IF(U597=4,IF(V597&gt;209,1,0),0)))))))),IF(P597="D",IF(Q597&gt;649,1,IF(R597&gt;244,1,IF(S597&gt;73,1,IF(T597&gt;649,1,IF(W597&gt;56,1,IF(U597=6,1,IF(U597=5,1,IF(U597=4,IF(V597&gt;254,1,0),0)))))))),0))))</f>
        <v>1</v>
      </c>
      <c r="Y597" s="3">
        <f>SUMIF(B:B,B597,X:X)</f>
        <v>1</v>
      </c>
      <c r="Z597" s="3" t="str">
        <f>IF(Y597&gt;0,"어학 충족","자격미달")</f>
        <v>어학 충족</v>
      </c>
      <c r="AA597" s="3"/>
      <c r="AB597" s="3" t="str">
        <f>IF(P597="A",IF(Q597&gt;849,"TOEIC 충족",IF(R597&gt;335,"New-TEPS 충족",IF(S597&gt;97,"TOEFL 충족",IF(T597&gt;849,"JPT 충족",IF(W597&gt;82,"G-TELP 충족",IF(U597=6,"HSK점수 충족",IF(U597=5,IF(V597&gt;254,"HSK점수 충족","자격미달"),"자격미달"))))))),IF(P597="B",IF(Q597&gt;699,"TOEIC 충족",IF(R597&gt;263,"New-TEPS 충족",IF(S597&gt;78,"TOEFL 충족",IF(T597&gt;699,"JPT 충족",IF(W597&gt;63,"G-TELP 충족",IF(U597=6,"HSK점수 충족",IF(U597=5,IF(V597&gt;179,"HSK점수 충족","자격미달"),"자격미달"))))))),IF(P597="C",IF(Q597&gt;599,"TOEIC 충족",IF(R597&gt;226,"New-TEPS 충족",IF(S597&gt;67,"TOEFL 충족",IF(T597&gt;599,"JPT 충족",IF(W597&gt;49,"G-TELP 충족",IF(U597=6,"HSK점수 충족",IF(U597=5,"HSK점수 충족",IF(U597=4,IF(V597&gt;209,"HSK점수 충족","자격미달"),"자격미달")))))))),IF(P597="D",IF(Q597&gt;649,"TOEIC 충족",IF(R597&gt;244,"New-TEPS 충족",IF(S597&gt;73,"TOEFL 충족",IF(T597&gt;649,"JPT 충족",IF(W597&gt;56,"G-TELP 충족",IF(U1538=6,"HSK점수 충족",IF(U1538=5,"HSK점수 충족",IF(U1538=4,IF(V1538&gt;254,"HSK점수 충족","자격미달"),"자격미달")))))))),0))))</f>
        <v>TOEIC 충족</v>
      </c>
      <c r="AC597" s="21"/>
      <c r="AD597" s="3">
        <f>IF(P597="A",VLOOKUP(Q597,[1]교육_어학_경력backdata!$B$3:$C$9,2,1),IF(P597="B",VLOOKUP(Q597,[1]교육_어학_경력backdata!$G$3:$H$9,2,1),IF(P597="C",0,"오류")))</f>
        <v>18</v>
      </c>
      <c r="AE597" s="3">
        <f>IF(P597="A",VLOOKUP(R597,[1]교육_어학_경력backdata!$B$11:$C$17,2,1),IF(P597="B",VLOOKUP(R597,[1]교육_어학_경력backdata!$G$11:$H$17,2,1),IF(P597="C",0,"오류")))</f>
        <v>0</v>
      </c>
      <c r="AF597" s="3">
        <f>IF(P597="A",VLOOKUP(S597,[1]교육_어학_경력backdata!$B$19:$C$25,2,1),IF(P597="B",VLOOKUP(S597,[1]교육_어학_경력backdata!$G$19:$H$25,2,1),IF(P597="C",0,"오류")))</f>
        <v>0</v>
      </c>
      <c r="AG597" s="3">
        <f>IF(P597="A",VLOOKUP(T597,[1]교육_어학_경력backdata!$B$3:$C$9,2,1),IF(P597="B",VLOOKUP(T597,[1]교육_어학_경력backdata!$G$3:$H$9,2,1),IF(P597="C",0,"오류")))</f>
        <v>0</v>
      </c>
      <c r="AH597" s="3">
        <f>IF(P597="A",IF(U597=0,0,IF(U597=4,0,IF(U597=5,VLOOKUP(V597,[1]교육_어학_경력backdata!$B$27:$C$29,2,1),IF(U597=6,VLOOKUP(V597,[1]교육_어학_경력backdata!$B$31:$C$34,2,1))))),IF(P597="B",IF(U597=0,0,IF(U597=4,0,IF(U597=5,VLOOKUP(V597,[1]교육_어학_경력backdata!$G$27:$H$31,2,1),IF(U597=6,VLOOKUP(V597,[1]교육_어학_경력backdata!$G$33:$H$34,2,1))))),IF(CT597="C",0,"오류")))</f>
        <v>0</v>
      </c>
      <c r="AI597" s="3">
        <f>IF(P597="A",VLOOKUP(W597,[1]교육_어학_경력backdata!$B$36:$C$42,2,1),IF(P597="B",VLOOKUP(W597,[1]교육_어학_경력backdata!$G$36:$H$42,2,1),IF(P597="C",0,"오류")))</f>
        <v>0</v>
      </c>
      <c r="AJ597" s="3">
        <f>SUM(AD597:AI597)</f>
        <v>18</v>
      </c>
      <c r="AK597" s="3">
        <f>_xlfn.MAXIFS(AJ:AJ,B:B,B597)</f>
        <v>18</v>
      </c>
      <c r="AL597" s="3"/>
      <c r="AM597" s="21"/>
      <c r="AN597" s="3"/>
      <c r="AO597" s="3"/>
    </row>
    <row r="598" spans="1:41" x14ac:dyDescent="0.4">
      <c r="A598" s="4">
        <f>IF(B597=B598,A597,A597+1)</f>
        <v>553</v>
      </c>
      <c r="B598" s="4" t="s">
        <v>3430</v>
      </c>
      <c r="C598" s="4" t="s">
        <v>3429</v>
      </c>
      <c r="D598" s="4" t="s">
        <v>3044</v>
      </c>
      <c r="E598" s="4" t="s">
        <v>3043</v>
      </c>
      <c r="F598" s="4">
        <f>IF(B598=B597,F597+1,1)</f>
        <v>1</v>
      </c>
      <c r="G598" s="4" t="s">
        <v>6380</v>
      </c>
      <c r="H598" s="4" t="s">
        <v>6379</v>
      </c>
      <c r="I598" s="4" t="s">
        <v>6378</v>
      </c>
      <c r="J598" s="4" t="s">
        <v>6692</v>
      </c>
      <c r="K598" s="4"/>
      <c r="L598" s="4" t="s">
        <v>6623</v>
      </c>
      <c r="M598" s="4" t="s">
        <v>6943</v>
      </c>
      <c r="P598" s="4" t="s">
        <v>2434</v>
      </c>
      <c r="Q598" s="4">
        <f>IF(H598="TOEIC",VALUE(L598),0)</f>
        <v>860</v>
      </c>
      <c r="R598" s="4">
        <f>IF(H598="NEW TEPS",VALUE(L598),0)</f>
        <v>0</v>
      </c>
      <c r="S598" s="4">
        <f>IF(H598="TOEFL(ibt)",VALUE(L598),0)</f>
        <v>0</v>
      </c>
      <c r="T598" s="4">
        <f>IF(H598="JPT",VALUE(L598),0)</f>
        <v>0</v>
      </c>
      <c r="U598" s="4">
        <f>IF(H598="HSK",VALUE(K598),0)</f>
        <v>0</v>
      </c>
      <c r="V598" s="4">
        <f>IF(H598="HSK",VALUE(L598),0)</f>
        <v>0</v>
      </c>
      <c r="W598" s="4">
        <f>IF(H598="G-TELP Level2",VALUE(L598),0)</f>
        <v>0</v>
      </c>
      <c r="X598" s="4">
        <f>IF(P598="A",IF(Q598&gt;849,1,IF(R598&gt;335,1,IF(S598&gt;97,1,IF(T598&gt;849,1,IF(W598&gt;82,1,IF(U598=6,1,IF(U598=5,IF(V598&gt;254,1,0),0))))))),IF(P598="B",IF(Q598&gt;699,1,IF(R598&gt;263,1,IF(S598&gt;78,1,IF(T598&gt;699,1,IF(W598&gt;63,1,IF(U598=6,1,IF(U598=5,IF(V598&gt;179,1,0),0))))))),IF(P598="C",IF(Q598&gt;599,1,IF(R598&gt;226,1,IF(S598&gt;67,1,IF(T598&gt;599,1,IF(W598&gt;49,1,IF(U598=6,1,IF(U598=5,1,IF(U598=4,IF(V598&gt;209,1,0),0)))))))),IF(P598="D",IF(Q598&gt;649,1,IF(R598&gt;244,1,IF(S598&gt;73,1,IF(T598&gt;649,1,IF(W598&gt;56,1,IF(U598=6,1,IF(U598=5,1,IF(U598=4,IF(V598&gt;254,1,0),0)))))))),0))))</f>
        <v>1</v>
      </c>
      <c r="Y598" s="4">
        <f>SUMIF(B:B,B598,X:X)</f>
        <v>1</v>
      </c>
      <c r="Z598" s="4" t="str">
        <f>IF(Y598&gt;0,"어학 충족","자격미달")</f>
        <v>어학 충족</v>
      </c>
      <c r="AA598" s="4"/>
      <c r="AB598" s="4" t="str">
        <f>IF(P598="A",IF(Q598&gt;849,"TOEIC 충족",IF(R598&gt;335,"New-TEPS 충족",IF(S598&gt;97,"TOEFL 충족",IF(T598&gt;849,"JPT 충족",IF(W598&gt;82,"G-TELP 충족",IF(U598=6,"HSK점수 충족",IF(U598=5,IF(V598&gt;254,"HSK점수 충족","자격미달"),"자격미달"))))))),IF(P598="B",IF(Q598&gt;699,"TOEIC 충족",IF(R598&gt;263,"New-TEPS 충족",IF(S598&gt;78,"TOEFL 충족",IF(T598&gt;699,"JPT 충족",IF(W598&gt;63,"G-TELP 충족",IF(U598=6,"HSK점수 충족",IF(U598=5,IF(V598&gt;179,"HSK점수 충족","자격미달"),"자격미달"))))))),IF(P598="C",IF(Q598&gt;599,"TOEIC 충족",IF(R598&gt;226,"New-TEPS 충족",IF(S598&gt;67,"TOEFL 충족",IF(T598&gt;599,"JPT 충족",IF(W598&gt;49,"G-TELP 충족",IF(U598=6,"HSK점수 충족",IF(U598=5,"HSK점수 충족",IF(U598=4,IF(V598&gt;209,"HSK점수 충족","자격미달"),"자격미달")))))))),IF(P598="D",IF(Q598&gt;649,"TOEIC 충족",IF(R598&gt;244,"New-TEPS 충족",IF(S598&gt;73,"TOEFL 충족",IF(T598&gt;649,"JPT 충족",IF(W598&gt;56,"G-TELP 충족",IF(U1539=6,"HSK점수 충족",IF(U1539=5,"HSK점수 충족",IF(U1539=4,IF(V1539&gt;254,"HSK점수 충족","자격미달"),"자격미달")))))))),0))))</f>
        <v>TOEIC 충족</v>
      </c>
      <c r="AC598" s="21"/>
      <c r="AD598" s="4">
        <f>IF(P598="A",VLOOKUP(Q598,[1]교육_어학_경력backdata!$B$3:$C$9,2,1),IF(P598="B",VLOOKUP(Q598,[1]교육_어학_경력backdata!$G$3:$H$9,2,1),IF(P598="C",0,"오류")))</f>
        <v>12</v>
      </c>
      <c r="AE598" s="4">
        <f>IF(P598="A",VLOOKUP(R598,[1]교육_어학_경력backdata!$B$11:$C$17,2,1),IF(P598="B",VLOOKUP(R598,[1]교육_어학_경력backdata!$G$11:$H$17,2,1),IF(P598="C",0,"오류")))</f>
        <v>0</v>
      </c>
      <c r="AF598" s="4">
        <f>IF(P598="A",VLOOKUP(S598,[1]교육_어학_경력backdata!$B$19:$C$25,2,1),IF(P598="B",VLOOKUP(S598,[1]교육_어학_경력backdata!$G$19:$H$25,2,1),IF(P598="C",0,"오류")))</f>
        <v>0</v>
      </c>
      <c r="AG598" s="4">
        <f>IF(P598="A",VLOOKUP(T598,[1]교육_어학_경력backdata!$B$3:$C$9,2,1),IF(P598="B",VLOOKUP(T598,[1]교육_어학_경력backdata!$G$3:$H$9,2,1),IF(P598="C",0,"오류")))</f>
        <v>0</v>
      </c>
      <c r="AH598" s="4">
        <f>IF(P598="A",IF(U598=0,0,IF(U598=4,0,IF(U598=5,VLOOKUP(V598,[1]교육_어학_경력backdata!$B$27:$C$29,2,1),IF(U598=6,VLOOKUP(V598,[1]교육_어학_경력backdata!$B$31:$C$34,2,1))))),IF(P598="B",IF(U598=0,0,IF(U598=4,0,IF(U598=5,VLOOKUP(V598,[1]교육_어학_경력backdata!$G$27:$H$31,2,1),IF(U598=6,VLOOKUP(V598,[1]교육_어학_경력backdata!$G$33:$H$34,2,1))))),IF(CT598="C",0,"오류")))</f>
        <v>0</v>
      </c>
      <c r="AI598" s="4">
        <f>IF(P598="A",VLOOKUP(W598,[1]교육_어학_경력backdata!$B$36:$C$42,2,1),IF(P598="B",VLOOKUP(W598,[1]교육_어학_경력backdata!$G$36:$H$42,2,1),IF(P598="C",0,"오류")))</f>
        <v>0</v>
      </c>
      <c r="AJ598" s="4">
        <f>SUM(AD598:AI598)</f>
        <v>12</v>
      </c>
      <c r="AK598" s="4">
        <f>_xlfn.MAXIFS(AJ:AJ,B:B,B598)</f>
        <v>12</v>
      </c>
      <c r="AL598" s="4"/>
      <c r="AM598" s="21"/>
      <c r="AN598" s="4"/>
      <c r="AO598" s="4"/>
    </row>
    <row r="599" spans="1:41" x14ac:dyDescent="0.4">
      <c r="A599" s="3">
        <f>IF(B598=B599,A598,A598+1)</f>
        <v>554</v>
      </c>
      <c r="B599" s="3" t="s">
        <v>3423</v>
      </c>
      <c r="C599" s="3" t="s">
        <v>3422</v>
      </c>
      <c r="D599" s="3" t="s">
        <v>3044</v>
      </c>
      <c r="E599" s="3" t="s">
        <v>3043</v>
      </c>
      <c r="F599" s="3">
        <f>IF(B599=B598,F598+1,1)</f>
        <v>1</v>
      </c>
      <c r="G599" s="3" t="s">
        <v>6380</v>
      </c>
      <c r="H599" s="3" t="s">
        <v>6379</v>
      </c>
      <c r="I599" s="3" t="s">
        <v>6378</v>
      </c>
      <c r="J599" s="3" t="s">
        <v>6567</v>
      </c>
      <c r="K599" s="3"/>
      <c r="L599" s="3" t="s">
        <v>6623</v>
      </c>
      <c r="M599" s="3" t="s">
        <v>6942</v>
      </c>
      <c r="P599" s="3" t="s">
        <v>2434</v>
      </c>
      <c r="Q599" s="3">
        <f>IF(H599="TOEIC",VALUE(L599),0)</f>
        <v>860</v>
      </c>
      <c r="R599" s="3">
        <f>IF(H599="NEW TEPS",VALUE(L599),0)</f>
        <v>0</v>
      </c>
      <c r="S599" s="3">
        <f>IF(H599="TOEFL(ibt)",VALUE(L599),0)</f>
        <v>0</v>
      </c>
      <c r="T599" s="3">
        <f>IF(H599="JPT",VALUE(L599),0)</f>
        <v>0</v>
      </c>
      <c r="U599" s="3">
        <f>IF(H599="HSK",VALUE(K599),0)</f>
        <v>0</v>
      </c>
      <c r="V599" s="3">
        <f>IF(H599="HSK",VALUE(L599),0)</f>
        <v>0</v>
      </c>
      <c r="W599" s="3">
        <f>IF(H599="G-TELP Level2",VALUE(L599),0)</f>
        <v>0</v>
      </c>
      <c r="X599" s="3">
        <f>IF(P599="A",IF(Q599&gt;849,1,IF(R599&gt;335,1,IF(S599&gt;97,1,IF(T599&gt;849,1,IF(W599&gt;82,1,IF(U599=6,1,IF(U599=5,IF(V599&gt;254,1,0),0))))))),IF(P599="B",IF(Q599&gt;699,1,IF(R599&gt;263,1,IF(S599&gt;78,1,IF(T599&gt;699,1,IF(W599&gt;63,1,IF(U599=6,1,IF(U599=5,IF(V599&gt;179,1,0),0))))))),IF(P599="C",IF(Q599&gt;599,1,IF(R599&gt;226,1,IF(S599&gt;67,1,IF(T599&gt;599,1,IF(W599&gt;49,1,IF(U599=6,1,IF(U599=5,1,IF(U599=4,IF(V599&gt;209,1,0),0)))))))),IF(P599="D",IF(Q599&gt;649,1,IF(R599&gt;244,1,IF(S599&gt;73,1,IF(T599&gt;649,1,IF(W599&gt;56,1,IF(U599=6,1,IF(U599=5,1,IF(U599=4,IF(V599&gt;254,1,0),0)))))))),0))))</f>
        <v>1</v>
      </c>
      <c r="Y599" s="3">
        <f>SUMIF(B:B,B599,X:X)</f>
        <v>1</v>
      </c>
      <c r="Z599" s="3" t="str">
        <f>IF(Y599&gt;0,"어학 충족","자격미달")</f>
        <v>어학 충족</v>
      </c>
      <c r="AA599" s="3"/>
      <c r="AB599" s="3" t="str">
        <f>IF(P599="A",IF(Q599&gt;849,"TOEIC 충족",IF(R599&gt;335,"New-TEPS 충족",IF(S599&gt;97,"TOEFL 충족",IF(T599&gt;849,"JPT 충족",IF(W599&gt;82,"G-TELP 충족",IF(U599=6,"HSK점수 충족",IF(U599=5,IF(V599&gt;254,"HSK점수 충족","자격미달"),"자격미달"))))))),IF(P599="B",IF(Q599&gt;699,"TOEIC 충족",IF(R599&gt;263,"New-TEPS 충족",IF(S599&gt;78,"TOEFL 충족",IF(T599&gt;699,"JPT 충족",IF(W599&gt;63,"G-TELP 충족",IF(U599=6,"HSK점수 충족",IF(U599=5,IF(V599&gt;179,"HSK점수 충족","자격미달"),"자격미달"))))))),IF(P599="C",IF(Q599&gt;599,"TOEIC 충족",IF(R599&gt;226,"New-TEPS 충족",IF(S599&gt;67,"TOEFL 충족",IF(T599&gt;599,"JPT 충족",IF(W599&gt;49,"G-TELP 충족",IF(U599=6,"HSK점수 충족",IF(U599=5,"HSK점수 충족",IF(U599=4,IF(V599&gt;209,"HSK점수 충족","자격미달"),"자격미달")))))))),IF(P599="D",IF(Q599&gt;649,"TOEIC 충족",IF(R599&gt;244,"New-TEPS 충족",IF(S599&gt;73,"TOEFL 충족",IF(T599&gt;649,"JPT 충족",IF(W599&gt;56,"G-TELP 충족",IF(U1540=6,"HSK점수 충족",IF(U1540=5,"HSK점수 충족",IF(U1540=4,IF(V1540&gt;254,"HSK점수 충족","자격미달"),"자격미달")))))))),0))))</f>
        <v>TOEIC 충족</v>
      </c>
      <c r="AC599" s="21"/>
      <c r="AD599" s="3">
        <f>IF(P599="A",VLOOKUP(Q599,[1]교육_어학_경력backdata!$B$3:$C$9,2,1),IF(P599="B",VLOOKUP(Q599,[1]교육_어학_경력backdata!$G$3:$H$9,2,1),IF(P599="C",0,"오류")))</f>
        <v>12</v>
      </c>
      <c r="AE599" s="3">
        <f>IF(P599="A",VLOOKUP(R599,[1]교육_어학_경력backdata!$B$11:$C$17,2,1),IF(P599="B",VLOOKUP(R599,[1]교육_어학_경력backdata!$G$11:$H$17,2,1),IF(P599="C",0,"오류")))</f>
        <v>0</v>
      </c>
      <c r="AF599" s="3">
        <f>IF(P599="A",VLOOKUP(S599,[1]교육_어학_경력backdata!$B$19:$C$25,2,1),IF(P599="B",VLOOKUP(S599,[1]교육_어학_경력backdata!$G$19:$H$25,2,1),IF(P599="C",0,"오류")))</f>
        <v>0</v>
      </c>
      <c r="AG599" s="3">
        <f>IF(P599="A",VLOOKUP(T599,[1]교육_어학_경력backdata!$B$3:$C$9,2,1),IF(P599="B",VLOOKUP(T599,[1]교육_어학_경력backdata!$G$3:$H$9,2,1),IF(P599="C",0,"오류")))</f>
        <v>0</v>
      </c>
      <c r="AH599" s="3">
        <f>IF(P599="A",IF(U599=0,0,IF(U599=4,0,IF(U599=5,VLOOKUP(V599,[1]교육_어학_경력backdata!$B$27:$C$29,2,1),IF(U599=6,VLOOKUP(V599,[1]교육_어학_경력backdata!$B$31:$C$34,2,1))))),IF(P599="B",IF(U599=0,0,IF(U599=4,0,IF(U599=5,VLOOKUP(V599,[1]교육_어학_경력backdata!$G$27:$H$31,2,1),IF(U599=6,VLOOKUP(V599,[1]교육_어학_경력backdata!$G$33:$H$34,2,1))))),IF(CT599="C",0,"오류")))</f>
        <v>0</v>
      </c>
      <c r="AI599" s="3">
        <f>IF(P599="A",VLOOKUP(W599,[1]교육_어학_경력backdata!$B$36:$C$42,2,1),IF(P599="B",VLOOKUP(W599,[1]교육_어학_경력backdata!$G$36:$H$42,2,1),IF(P599="C",0,"오류")))</f>
        <v>0</v>
      </c>
      <c r="AJ599" s="3">
        <f>SUM(AD599:AI599)</f>
        <v>12</v>
      </c>
      <c r="AK599" s="3">
        <f>_xlfn.MAXIFS(AJ:AJ,B:B,B599)</f>
        <v>12</v>
      </c>
      <c r="AL599" s="3"/>
      <c r="AM599" s="21"/>
      <c r="AN599" s="3"/>
      <c r="AO599" s="3"/>
    </row>
    <row r="600" spans="1:41" x14ac:dyDescent="0.4">
      <c r="A600" s="4">
        <f>IF(B599=B600,A599,A599+1)</f>
        <v>555</v>
      </c>
      <c r="B600" s="4" t="s">
        <v>3419</v>
      </c>
      <c r="C600" s="4" t="s">
        <v>3418</v>
      </c>
      <c r="D600" s="4" t="s">
        <v>3044</v>
      </c>
      <c r="E600" s="4" t="s">
        <v>3043</v>
      </c>
      <c r="F600" s="4">
        <f>IF(B600=B599,F599+1,1)</f>
        <v>1</v>
      </c>
      <c r="G600" s="4" t="s">
        <v>6380</v>
      </c>
      <c r="H600" s="4" t="s">
        <v>6379</v>
      </c>
      <c r="I600" s="4" t="s">
        <v>6378</v>
      </c>
      <c r="J600" s="4" t="s">
        <v>6600</v>
      </c>
      <c r="K600" s="4"/>
      <c r="L600" s="4" t="s">
        <v>6555</v>
      </c>
      <c r="M600" s="4" t="s">
        <v>6941</v>
      </c>
      <c r="P600" s="4" t="s">
        <v>2434</v>
      </c>
      <c r="Q600" s="4">
        <f>IF(H600="TOEIC",VALUE(L600),0)</f>
        <v>935</v>
      </c>
      <c r="R600" s="4">
        <f>IF(H600="NEW TEPS",VALUE(L600),0)</f>
        <v>0</v>
      </c>
      <c r="S600" s="4">
        <f>IF(H600="TOEFL(ibt)",VALUE(L600),0)</f>
        <v>0</v>
      </c>
      <c r="T600" s="4">
        <f>IF(H600="JPT",VALUE(L600),0)</f>
        <v>0</v>
      </c>
      <c r="U600" s="4">
        <f>IF(H600="HSK",VALUE(K600),0)</f>
        <v>0</v>
      </c>
      <c r="V600" s="4">
        <f>IF(H600="HSK",VALUE(L600),0)</f>
        <v>0</v>
      </c>
      <c r="W600" s="4">
        <f>IF(H600="G-TELP Level2",VALUE(L600),0)</f>
        <v>0</v>
      </c>
      <c r="X600" s="4">
        <f>IF(P600="A",IF(Q600&gt;849,1,IF(R600&gt;335,1,IF(S600&gt;97,1,IF(T600&gt;849,1,IF(W600&gt;82,1,IF(U600=6,1,IF(U600=5,IF(V600&gt;254,1,0),0))))))),IF(P600="B",IF(Q600&gt;699,1,IF(R600&gt;263,1,IF(S600&gt;78,1,IF(T600&gt;699,1,IF(W600&gt;63,1,IF(U600=6,1,IF(U600=5,IF(V600&gt;179,1,0),0))))))),IF(P600="C",IF(Q600&gt;599,1,IF(R600&gt;226,1,IF(S600&gt;67,1,IF(T600&gt;599,1,IF(W600&gt;49,1,IF(U600=6,1,IF(U600=5,1,IF(U600=4,IF(V600&gt;209,1,0),0)))))))),IF(P600="D",IF(Q600&gt;649,1,IF(R600&gt;244,1,IF(S600&gt;73,1,IF(T600&gt;649,1,IF(W600&gt;56,1,IF(U600=6,1,IF(U600=5,1,IF(U600=4,IF(V600&gt;254,1,0),0)))))))),0))))</f>
        <v>1</v>
      </c>
      <c r="Y600" s="4">
        <f>SUMIF(B:B,B600,X:X)</f>
        <v>1</v>
      </c>
      <c r="Z600" s="4" t="str">
        <f>IF(Y600&gt;0,"어학 충족","자격미달")</f>
        <v>어학 충족</v>
      </c>
      <c r="AA600" s="4"/>
      <c r="AB600" s="4" t="str">
        <f>IF(P600="A",IF(Q600&gt;849,"TOEIC 충족",IF(R600&gt;335,"New-TEPS 충족",IF(S600&gt;97,"TOEFL 충족",IF(T600&gt;849,"JPT 충족",IF(W600&gt;82,"G-TELP 충족",IF(U600=6,"HSK점수 충족",IF(U600=5,IF(V600&gt;254,"HSK점수 충족","자격미달"),"자격미달"))))))),IF(P600="B",IF(Q600&gt;699,"TOEIC 충족",IF(R600&gt;263,"New-TEPS 충족",IF(S600&gt;78,"TOEFL 충족",IF(T600&gt;699,"JPT 충족",IF(W600&gt;63,"G-TELP 충족",IF(U600=6,"HSK점수 충족",IF(U600=5,IF(V600&gt;179,"HSK점수 충족","자격미달"),"자격미달"))))))),IF(P600="C",IF(Q600&gt;599,"TOEIC 충족",IF(R600&gt;226,"New-TEPS 충족",IF(S600&gt;67,"TOEFL 충족",IF(T600&gt;599,"JPT 충족",IF(W600&gt;49,"G-TELP 충족",IF(U600=6,"HSK점수 충족",IF(U600=5,"HSK점수 충족",IF(U600=4,IF(V600&gt;209,"HSK점수 충족","자격미달"),"자격미달")))))))),IF(P600="D",IF(Q600&gt;649,"TOEIC 충족",IF(R600&gt;244,"New-TEPS 충족",IF(S600&gt;73,"TOEFL 충족",IF(T600&gt;649,"JPT 충족",IF(W600&gt;56,"G-TELP 충족",IF(U1541=6,"HSK점수 충족",IF(U1541=5,"HSK점수 충족",IF(U1541=4,IF(V1541&gt;254,"HSK점수 충족","자격미달"),"자격미달")))))))),0))))</f>
        <v>TOEIC 충족</v>
      </c>
      <c r="AC600" s="21"/>
      <c r="AD600" s="4">
        <f>IF(P600="A",VLOOKUP(Q600,[1]교육_어학_경력backdata!$B$3:$C$9,2,1),IF(P600="B",VLOOKUP(Q600,[1]교육_어학_경력backdata!$G$3:$H$9,2,1),IF(P600="C",0,"오류")))</f>
        <v>18</v>
      </c>
      <c r="AE600" s="4">
        <f>IF(P600="A",VLOOKUP(R600,[1]교육_어학_경력backdata!$B$11:$C$17,2,1),IF(P600="B",VLOOKUP(R600,[1]교육_어학_경력backdata!$G$11:$H$17,2,1),IF(P600="C",0,"오류")))</f>
        <v>0</v>
      </c>
      <c r="AF600" s="4">
        <f>IF(P600="A",VLOOKUP(S600,[1]교육_어학_경력backdata!$B$19:$C$25,2,1),IF(P600="B",VLOOKUP(S600,[1]교육_어학_경력backdata!$G$19:$H$25,2,1),IF(P600="C",0,"오류")))</f>
        <v>0</v>
      </c>
      <c r="AG600" s="4">
        <f>IF(P600="A",VLOOKUP(T600,[1]교육_어학_경력backdata!$B$3:$C$9,2,1),IF(P600="B",VLOOKUP(T600,[1]교육_어학_경력backdata!$G$3:$H$9,2,1),IF(P600="C",0,"오류")))</f>
        <v>0</v>
      </c>
      <c r="AH600" s="4">
        <f>IF(P600="A",IF(U600=0,0,IF(U600=4,0,IF(U600=5,VLOOKUP(V600,[1]교육_어학_경력backdata!$B$27:$C$29,2,1),IF(U600=6,VLOOKUP(V600,[1]교육_어학_경력backdata!$B$31:$C$34,2,1))))),IF(P600="B",IF(U600=0,0,IF(U600=4,0,IF(U600=5,VLOOKUP(V600,[1]교육_어학_경력backdata!$G$27:$H$31,2,1),IF(U600=6,VLOOKUP(V600,[1]교육_어학_경력backdata!$G$33:$H$34,2,1))))),IF(CT600="C",0,"오류")))</f>
        <v>0</v>
      </c>
      <c r="AI600" s="4">
        <f>IF(P600="A",VLOOKUP(W600,[1]교육_어학_경력backdata!$B$36:$C$42,2,1),IF(P600="B",VLOOKUP(W600,[1]교육_어학_경력backdata!$G$36:$H$42,2,1),IF(P600="C",0,"오류")))</f>
        <v>0</v>
      </c>
      <c r="AJ600" s="4">
        <f>SUM(AD600:AI600)</f>
        <v>18</v>
      </c>
      <c r="AK600" s="4">
        <f>_xlfn.MAXIFS(AJ:AJ,B:B,B600)</f>
        <v>18</v>
      </c>
      <c r="AL600" s="4"/>
      <c r="AM600" s="21"/>
      <c r="AN600" s="4"/>
      <c r="AO600" s="4"/>
    </row>
    <row r="601" spans="1:41" x14ac:dyDescent="0.4">
      <c r="A601" s="3">
        <f>IF(B600=B601,A600,A600+1)</f>
        <v>556</v>
      </c>
      <c r="B601" s="3" t="s">
        <v>3413</v>
      </c>
      <c r="C601" s="3" t="s">
        <v>3412</v>
      </c>
      <c r="D601" s="3" t="s">
        <v>3044</v>
      </c>
      <c r="E601" s="3" t="s">
        <v>3043</v>
      </c>
      <c r="F601" s="3">
        <f>IF(B601=B600,F600+1,1)</f>
        <v>1</v>
      </c>
      <c r="G601" s="3" t="s">
        <v>6384</v>
      </c>
      <c r="H601" s="3" t="s">
        <v>6379</v>
      </c>
      <c r="I601" s="3" t="s">
        <v>6378</v>
      </c>
      <c r="J601" s="3" t="s">
        <v>6521</v>
      </c>
      <c r="K601" s="3"/>
      <c r="L601" s="3" t="s">
        <v>6533</v>
      </c>
      <c r="M601" s="3" t="s">
        <v>6940</v>
      </c>
      <c r="P601" s="3" t="s">
        <v>2434</v>
      </c>
      <c r="Q601" s="3">
        <f>IF(H601="TOEIC",VALUE(L601),0)</f>
        <v>885</v>
      </c>
      <c r="R601" s="3">
        <f>IF(H601="NEW TEPS",VALUE(L601),0)</f>
        <v>0</v>
      </c>
      <c r="S601" s="3">
        <f>IF(H601="TOEFL(ibt)",VALUE(L601),0)</f>
        <v>0</v>
      </c>
      <c r="T601" s="3">
        <f>IF(H601="JPT",VALUE(L601),0)</f>
        <v>0</v>
      </c>
      <c r="U601" s="3">
        <f>IF(H601="HSK",VALUE(K601),0)</f>
        <v>0</v>
      </c>
      <c r="V601" s="3">
        <f>IF(H601="HSK",VALUE(L601),0)</f>
        <v>0</v>
      </c>
      <c r="W601" s="3">
        <f>IF(H601="G-TELP Level2",VALUE(L601),0)</f>
        <v>0</v>
      </c>
      <c r="X601" s="3">
        <f>IF(P601="A",IF(Q601&gt;849,1,IF(R601&gt;335,1,IF(S601&gt;97,1,IF(T601&gt;849,1,IF(W601&gt;82,1,IF(U601=6,1,IF(U601=5,IF(V601&gt;254,1,0),0))))))),IF(P601="B",IF(Q601&gt;699,1,IF(R601&gt;263,1,IF(S601&gt;78,1,IF(T601&gt;699,1,IF(W601&gt;63,1,IF(U601=6,1,IF(U601=5,IF(V601&gt;179,1,0),0))))))),IF(P601="C",IF(Q601&gt;599,1,IF(R601&gt;226,1,IF(S601&gt;67,1,IF(T601&gt;599,1,IF(W601&gt;49,1,IF(U601=6,1,IF(U601=5,1,IF(U601=4,IF(V601&gt;209,1,0),0)))))))),IF(P601="D",IF(Q601&gt;649,1,IF(R601&gt;244,1,IF(S601&gt;73,1,IF(T601&gt;649,1,IF(W601&gt;56,1,IF(U601=6,1,IF(U601=5,1,IF(U601=4,IF(V601&gt;254,1,0),0)))))))),0))))</f>
        <v>1</v>
      </c>
      <c r="Y601" s="3">
        <f>SUMIF(B:B,B601,X:X)</f>
        <v>1</v>
      </c>
      <c r="Z601" s="3" t="str">
        <f>IF(Y601&gt;0,"어학 충족","자격미달")</f>
        <v>어학 충족</v>
      </c>
      <c r="AA601" s="3"/>
      <c r="AB601" s="3" t="str">
        <f>IF(P601="A",IF(Q601&gt;849,"TOEIC 충족",IF(R601&gt;335,"New-TEPS 충족",IF(S601&gt;97,"TOEFL 충족",IF(T601&gt;849,"JPT 충족",IF(W601&gt;82,"G-TELP 충족",IF(U601=6,"HSK점수 충족",IF(U601=5,IF(V601&gt;254,"HSK점수 충족","자격미달"),"자격미달"))))))),IF(P601="B",IF(Q601&gt;699,"TOEIC 충족",IF(R601&gt;263,"New-TEPS 충족",IF(S601&gt;78,"TOEFL 충족",IF(T601&gt;699,"JPT 충족",IF(W601&gt;63,"G-TELP 충족",IF(U601=6,"HSK점수 충족",IF(U601=5,IF(V601&gt;179,"HSK점수 충족","자격미달"),"자격미달"))))))),IF(P601="C",IF(Q601&gt;599,"TOEIC 충족",IF(R601&gt;226,"New-TEPS 충족",IF(S601&gt;67,"TOEFL 충족",IF(T601&gt;599,"JPT 충족",IF(W601&gt;49,"G-TELP 충족",IF(U601=6,"HSK점수 충족",IF(U601=5,"HSK점수 충족",IF(U601=4,IF(V601&gt;209,"HSK점수 충족","자격미달"),"자격미달")))))))),IF(P601="D",IF(Q601&gt;649,"TOEIC 충족",IF(R601&gt;244,"New-TEPS 충족",IF(S601&gt;73,"TOEFL 충족",IF(T601&gt;649,"JPT 충족",IF(W601&gt;56,"G-TELP 충족",IF(U1542=6,"HSK점수 충족",IF(U1542=5,"HSK점수 충족",IF(U1542=4,IF(V1542&gt;254,"HSK점수 충족","자격미달"),"자격미달")))))))),0))))</f>
        <v>TOEIC 충족</v>
      </c>
      <c r="AC601" s="21"/>
      <c r="AD601" s="3">
        <f>IF(P601="A",VLOOKUP(Q601,[1]교육_어학_경력backdata!$B$3:$C$9,2,1),IF(P601="B",VLOOKUP(Q601,[1]교육_어학_경력backdata!$G$3:$H$9,2,1),IF(P601="C",0,"오류")))</f>
        <v>14</v>
      </c>
      <c r="AE601" s="3">
        <f>IF(P601="A",VLOOKUP(R601,[1]교육_어학_경력backdata!$B$11:$C$17,2,1),IF(P601="B",VLOOKUP(R601,[1]교육_어학_경력backdata!$G$11:$H$17,2,1),IF(P601="C",0,"오류")))</f>
        <v>0</v>
      </c>
      <c r="AF601" s="3">
        <f>IF(P601="A",VLOOKUP(S601,[1]교육_어학_경력backdata!$B$19:$C$25,2,1),IF(P601="B",VLOOKUP(S601,[1]교육_어학_경력backdata!$G$19:$H$25,2,1),IF(P601="C",0,"오류")))</f>
        <v>0</v>
      </c>
      <c r="AG601" s="3">
        <f>IF(P601="A",VLOOKUP(T601,[1]교육_어학_경력backdata!$B$3:$C$9,2,1),IF(P601="B",VLOOKUP(T601,[1]교육_어학_경력backdata!$G$3:$H$9,2,1),IF(P601="C",0,"오류")))</f>
        <v>0</v>
      </c>
      <c r="AH601" s="3">
        <f>IF(P601="A",IF(U601=0,0,IF(U601=4,0,IF(U601=5,VLOOKUP(V601,[1]교육_어학_경력backdata!$B$27:$C$29,2,1),IF(U601=6,VLOOKUP(V601,[1]교육_어학_경력backdata!$B$31:$C$34,2,1))))),IF(P601="B",IF(U601=0,0,IF(U601=4,0,IF(U601=5,VLOOKUP(V601,[1]교육_어학_경력backdata!$G$27:$H$31,2,1),IF(U601=6,VLOOKUP(V601,[1]교육_어학_경력backdata!$G$33:$H$34,2,1))))),IF(CT601="C",0,"오류")))</f>
        <v>0</v>
      </c>
      <c r="AI601" s="3">
        <f>IF(P601="A",VLOOKUP(W601,[1]교육_어학_경력backdata!$B$36:$C$42,2,1),IF(P601="B",VLOOKUP(W601,[1]교육_어학_경력backdata!$G$36:$H$42,2,1),IF(P601="C",0,"오류")))</f>
        <v>0</v>
      </c>
      <c r="AJ601" s="3">
        <f>SUM(AD601:AI601)</f>
        <v>14</v>
      </c>
      <c r="AK601" s="3">
        <f>_xlfn.MAXIFS(AJ:AJ,B:B,B601)</f>
        <v>14</v>
      </c>
      <c r="AL601" s="3"/>
      <c r="AM601" s="21"/>
      <c r="AN601" s="3"/>
      <c r="AO601" s="3"/>
    </row>
    <row r="602" spans="1:41" x14ac:dyDescent="0.4">
      <c r="A602" s="4">
        <f>IF(B601=B602,A601,A601+1)</f>
        <v>557</v>
      </c>
      <c r="B602" s="4" t="s">
        <v>3405</v>
      </c>
      <c r="C602" s="4" t="s">
        <v>3404</v>
      </c>
      <c r="D602" s="4" t="s">
        <v>3044</v>
      </c>
      <c r="E602" s="4" t="s">
        <v>3043</v>
      </c>
      <c r="F602" s="4">
        <f>IF(B602=B601,F601+1,1)</f>
        <v>1</v>
      </c>
      <c r="G602" s="4" t="s">
        <v>6384</v>
      </c>
      <c r="H602" s="4" t="s">
        <v>6379</v>
      </c>
      <c r="I602" s="4" t="s">
        <v>6378</v>
      </c>
      <c r="J602" s="4" t="s">
        <v>6559</v>
      </c>
      <c r="K602" s="4"/>
      <c r="L602" s="4" t="s">
        <v>6413</v>
      </c>
      <c r="M602" s="4" t="s">
        <v>6939</v>
      </c>
      <c r="P602" s="4" t="s">
        <v>2434</v>
      </c>
      <c r="Q602" s="4">
        <f>IF(H602="TOEIC",VALUE(L602),0)</f>
        <v>880</v>
      </c>
      <c r="R602" s="4">
        <f>IF(H602="NEW TEPS",VALUE(L602),0)</f>
        <v>0</v>
      </c>
      <c r="S602" s="4">
        <f>IF(H602="TOEFL(ibt)",VALUE(L602),0)</f>
        <v>0</v>
      </c>
      <c r="T602" s="4">
        <f>IF(H602="JPT",VALUE(L602),0)</f>
        <v>0</v>
      </c>
      <c r="U602" s="4">
        <f>IF(H602="HSK",VALUE(K602),0)</f>
        <v>0</v>
      </c>
      <c r="V602" s="4">
        <f>IF(H602="HSK",VALUE(L602),0)</f>
        <v>0</v>
      </c>
      <c r="W602" s="4">
        <f>IF(H602="G-TELP Level2",VALUE(L602),0)</f>
        <v>0</v>
      </c>
      <c r="X602" s="4">
        <f>IF(P602="A",IF(Q602&gt;849,1,IF(R602&gt;335,1,IF(S602&gt;97,1,IF(T602&gt;849,1,IF(W602&gt;82,1,IF(U602=6,1,IF(U602=5,IF(V602&gt;254,1,0),0))))))),IF(P602="B",IF(Q602&gt;699,1,IF(R602&gt;263,1,IF(S602&gt;78,1,IF(T602&gt;699,1,IF(W602&gt;63,1,IF(U602=6,1,IF(U602=5,IF(V602&gt;179,1,0),0))))))),IF(P602="C",IF(Q602&gt;599,1,IF(R602&gt;226,1,IF(S602&gt;67,1,IF(T602&gt;599,1,IF(W602&gt;49,1,IF(U602=6,1,IF(U602=5,1,IF(U602=4,IF(V602&gt;209,1,0),0)))))))),IF(P602="D",IF(Q602&gt;649,1,IF(R602&gt;244,1,IF(S602&gt;73,1,IF(T602&gt;649,1,IF(W602&gt;56,1,IF(U602=6,1,IF(U602=5,1,IF(U602=4,IF(V602&gt;254,1,0),0)))))))),0))))</f>
        <v>1</v>
      </c>
      <c r="Y602" s="4">
        <f>SUMIF(B:B,B602,X:X)</f>
        <v>1</v>
      </c>
      <c r="Z602" s="4" t="str">
        <f>IF(Y602&gt;0,"어학 충족","자격미달")</f>
        <v>어학 충족</v>
      </c>
      <c r="AA602" s="4"/>
      <c r="AB602" s="4" t="str">
        <f>IF(P602="A",IF(Q602&gt;849,"TOEIC 충족",IF(R602&gt;335,"New-TEPS 충족",IF(S602&gt;97,"TOEFL 충족",IF(T602&gt;849,"JPT 충족",IF(W602&gt;82,"G-TELP 충족",IF(U602=6,"HSK점수 충족",IF(U602=5,IF(V602&gt;254,"HSK점수 충족","자격미달"),"자격미달"))))))),IF(P602="B",IF(Q602&gt;699,"TOEIC 충족",IF(R602&gt;263,"New-TEPS 충족",IF(S602&gt;78,"TOEFL 충족",IF(T602&gt;699,"JPT 충족",IF(W602&gt;63,"G-TELP 충족",IF(U602=6,"HSK점수 충족",IF(U602=5,IF(V602&gt;179,"HSK점수 충족","자격미달"),"자격미달"))))))),IF(P602="C",IF(Q602&gt;599,"TOEIC 충족",IF(R602&gt;226,"New-TEPS 충족",IF(S602&gt;67,"TOEFL 충족",IF(T602&gt;599,"JPT 충족",IF(W602&gt;49,"G-TELP 충족",IF(U602=6,"HSK점수 충족",IF(U602=5,"HSK점수 충족",IF(U602=4,IF(V602&gt;209,"HSK점수 충족","자격미달"),"자격미달")))))))),IF(P602="D",IF(Q602&gt;649,"TOEIC 충족",IF(R602&gt;244,"New-TEPS 충족",IF(S602&gt;73,"TOEFL 충족",IF(T602&gt;649,"JPT 충족",IF(W602&gt;56,"G-TELP 충족",IF(U1543=6,"HSK점수 충족",IF(U1543=5,"HSK점수 충족",IF(U1543=4,IF(V1543&gt;254,"HSK점수 충족","자격미달"),"자격미달")))))))),0))))</f>
        <v>TOEIC 충족</v>
      </c>
      <c r="AC602" s="21"/>
      <c r="AD602" s="4">
        <f>IF(P602="A",VLOOKUP(Q602,[1]교육_어학_경력backdata!$B$3:$C$9,2,1),IF(P602="B",VLOOKUP(Q602,[1]교육_어학_경력backdata!$G$3:$H$9,2,1),IF(P602="C",0,"오류")))</f>
        <v>14</v>
      </c>
      <c r="AE602" s="4">
        <f>IF(P602="A",VLOOKUP(R602,[1]교육_어학_경력backdata!$B$11:$C$17,2,1),IF(P602="B",VLOOKUP(R602,[1]교육_어학_경력backdata!$G$11:$H$17,2,1),IF(P602="C",0,"오류")))</f>
        <v>0</v>
      </c>
      <c r="AF602" s="4">
        <f>IF(P602="A",VLOOKUP(S602,[1]교육_어학_경력backdata!$B$19:$C$25,2,1),IF(P602="B",VLOOKUP(S602,[1]교육_어학_경력backdata!$G$19:$H$25,2,1),IF(P602="C",0,"오류")))</f>
        <v>0</v>
      </c>
      <c r="AG602" s="4">
        <f>IF(P602="A",VLOOKUP(T602,[1]교육_어학_경력backdata!$B$3:$C$9,2,1),IF(P602="B",VLOOKUP(T602,[1]교육_어학_경력backdata!$G$3:$H$9,2,1),IF(P602="C",0,"오류")))</f>
        <v>0</v>
      </c>
      <c r="AH602" s="4">
        <f>IF(P602="A",IF(U602=0,0,IF(U602=4,0,IF(U602=5,VLOOKUP(V602,[1]교육_어학_경력backdata!$B$27:$C$29,2,1),IF(U602=6,VLOOKUP(V602,[1]교육_어학_경력backdata!$B$31:$C$34,2,1))))),IF(P602="B",IF(U602=0,0,IF(U602=4,0,IF(U602=5,VLOOKUP(V602,[1]교육_어학_경력backdata!$G$27:$H$31,2,1),IF(U602=6,VLOOKUP(V602,[1]교육_어학_경력backdata!$G$33:$H$34,2,1))))),IF(CT602="C",0,"오류")))</f>
        <v>0</v>
      </c>
      <c r="AI602" s="4">
        <f>IF(P602="A",VLOOKUP(W602,[1]교육_어학_경력backdata!$B$36:$C$42,2,1),IF(P602="B",VLOOKUP(W602,[1]교육_어학_경력backdata!$G$36:$H$42,2,1),IF(P602="C",0,"오류")))</f>
        <v>0</v>
      </c>
      <c r="AJ602" s="4">
        <f>SUM(AD602:AI602)</f>
        <v>14</v>
      </c>
      <c r="AK602" s="4">
        <f>_xlfn.MAXIFS(AJ:AJ,B:B,B602)</f>
        <v>14</v>
      </c>
      <c r="AL602" s="4"/>
      <c r="AM602" s="21"/>
      <c r="AN602" s="4"/>
      <c r="AO602" s="4"/>
    </row>
    <row r="603" spans="1:41" x14ac:dyDescent="0.4">
      <c r="A603" s="3">
        <f>IF(B602=B603,A602,A602+1)</f>
        <v>558</v>
      </c>
      <c r="B603" s="3" t="s">
        <v>3399</v>
      </c>
      <c r="C603" s="3" t="s">
        <v>3398</v>
      </c>
      <c r="D603" s="3" t="s">
        <v>3044</v>
      </c>
      <c r="E603" s="3" t="s">
        <v>3043</v>
      </c>
      <c r="F603" s="3">
        <f>IF(B603=B602,F602+1,1)</f>
        <v>1</v>
      </c>
      <c r="G603" s="3" t="s">
        <v>6380</v>
      </c>
      <c r="H603" s="3" t="s">
        <v>6379</v>
      </c>
      <c r="I603" s="3" t="s">
        <v>6378</v>
      </c>
      <c r="J603" s="3" t="s">
        <v>6742</v>
      </c>
      <c r="K603" s="3"/>
      <c r="L603" s="3" t="s">
        <v>6451</v>
      </c>
      <c r="M603" s="3" t="s">
        <v>6938</v>
      </c>
      <c r="P603" s="3" t="s">
        <v>2434</v>
      </c>
      <c r="Q603" s="3">
        <f>IF(H603="TOEIC",VALUE(L603),0)</f>
        <v>920</v>
      </c>
      <c r="R603" s="3">
        <f>IF(H603="NEW TEPS",VALUE(L603),0)</f>
        <v>0</v>
      </c>
      <c r="S603" s="3">
        <f>IF(H603="TOEFL(ibt)",VALUE(L603),0)</f>
        <v>0</v>
      </c>
      <c r="T603" s="3">
        <f>IF(H603="JPT",VALUE(L603),0)</f>
        <v>0</v>
      </c>
      <c r="U603" s="3">
        <f>IF(H603="HSK",VALUE(K603),0)</f>
        <v>0</v>
      </c>
      <c r="V603" s="3">
        <f>IF(H603="HSK",VALUE(L603),0)</f>
        <v>0</v>
      </c>
      <c r="W603" s="3">
        <f>IF(H603="G-TELP Level2",VALUE(L603),0)</f>
        <v>0</v>
      </c>
      <c r="X603" s="3">
        <f>IF(P603="A",IF(Q603&gt;849,1,IF(R603&gt;335,1,IF(S603&gt;97,1,IF(T603&gt;849,1,IF(W603&gt;82,1,IF(U603=6,1,IF(U603=5,IF(V603&gt;254,1,0),0))))))),IF(P603="B",IF(Q603&gt;699,1,IF(R603&gt;263,1,IF(S603&gt;78,1,IF(T603&gt;699,1,IF(W603&gt;63,1,IF(U603=6,1,IF(U603=5,IF(V603&gt;179,1,0),0))))))),IF(P603="C",IF(Q603&gt;599,1,IF(R603&gt;226,1,IF(S603&gt;67,1,IF(T603&gt;599,1,IF(W603&gt;49,1,IF(U603=6,1,IF(U603=5,1,IF(U603=4,IF(V603&gt;209,1,0),0)))))))),IF(P603="D",IF(Q603&gt;649,1,IF(R603&gt;244,1,IF(S603&gt;73,1,IF(T603&gt;649,1,IF(W603&gt;56,1,IF(U603=6,1,IF(U603=5,1,IF(U603=4,IF(V603&gt;254,1,0),0)))))))),0))))</f>
        <v>1</v>
      </c>
      <c r="Y603" s="3">
        <f>SUMIF(B:B,B603,X:X)</f>
        <v>1</v>
      </c>
      <c r="Z603" s="3" t="str">
        <f>IF(Y603&gt;0,"어학 충족","자격미달")</f>
        <v>어학 충족</v>
      </c>
      <c r="AA603" s="3"/>
      <c r="AB603" s="3" t="str">
        <f>IF(P603="A",IF(Q603&gt;849,"TOEIC 충족",IF(R603&gt;335,"New-TEPS 충족",IF(S603&gt;97,"TOEFL 충족",IF(T603&gt;849,"JPT 충족",IF(W603&gt;82,"G-TELP 충족",IF(U603=6,"HSK점수 충족",IF(U603=5,IF(V603&gt;254,"HSK점수 충족","자격미달"),"자격미달"))))))),IF(P603="B",IF(Q603&gt;699,"TOEIC 충족",IF(R603&gt;263,"New-TEPS 충족",IF(S603&gt;78,"TOEFL 충족",IF(T603&gt;699,"JPT 충족",IF(W603&gt;63,"G-TELP 충족",IF(U603=6,"HSK점수 충족",IF(U603=5,IF(V603&gt;179,"HSK점수 충족","자격미달"),"자격미달"))))))),IF(P603="C",IF(Q603&gt;599,"TOEIC 충족",IF(R603&gt;226,"New-TEPS 충족",IF(S603&gt;67,"TOEFL 충족",IF(T603&gt;599,"JPT 충족",IF(W603&gt;49,"G-TELP 충족",IF(U603=6,"HSK점수 충족",IF(U603=5,"HSK점수 충족",IF(U603=4,IF(V603&gt;209,"HSK점수 충족","자격미달"),"자격미달")))))))),IF(P603="D",IF(Q603&gt;649,"TOEIC 충족",IF(R603&gt;244,"New-TEPS 충족",IF(S603&gt;73,"TOEFL 충족",IF(T603&gt;649,"JPT 충족",IF(W603&gt;56,"G-TELP 충족",IF(U1544=6,"HSK점수 충족",IF(U1544=5,"HSK점수 충족",IF(U1544=4,IF(V1544&gt;254,"HSK점수 충족","자격미달"),"자격미달")))))))),0))))</f>
        <v>TOEIC 충족</v>
      </c>
      <c r="AC603" s="21"/>
      <c r="AD603" s="3">
        <f>IF(P603="A",VLOOKUP(Q603,[1]교육_어학_경력backdata!$B$3:$C$9,2,1),IF(P603="B",VLOOKUP(Q603,[1]교육_어학_경력backdata!$G$3:$H$9,2,1),IF(P603="C",0,"오류")))</f>
        <v>16</v>
      </c>
      <c r="AE603" s="3">
        <f>IF(P603="A",VLOOKUP(R603,[1]교육_어학_경력backdata!$B$11:$C$17,2,1),IF(P603="B",VLOOKUP(R603,[1]교육_어학_경력backdata!$G$11:$H$17,2,1),IF(P603="C",0,"오류")))</f>
        <v>0</v>
      </c>
      <c r="AF603" s="3">
        <f>IF(P603="A",VLOOKUP(S603,[1]교육_어학_경력backdata!$B$19:$C$25,2,1),IF(P603="B",VLOOKUP(S603,[1]교육_어학_경력backdata!$G$19:$H$25,2,1),IF(P603="C",0,"오류")))</f>
        <v>0</v>
      </c>
      <c r="AG603" s="3">
        <f>IF(P603="A",VLOOKUP(T603,[1]교육_어학_경력backdata!$B$3:$C$9,2,1),IF(P603="B",VLOOKUP(T603,[1]교육_어학_경력backdata!$G$3:$H$9,2,1),IF(P603="C",0,"오류")))</f>
        <v>0</v>
      </c>
      <c r="AH603" s="3">
        <f>IF(P603="A",IF(U603=0,0,IF(U603=4,0,IF(U603=5,VLOOKUP(V603,[1]교육_어학_경력backdata!$B$27:$C$29,2,1),IF(U603=6,VLOOKUP(V603,[1]교육_어학_경력backdata!$B$31:$C$34,2,1))))),IF(P603="B",IF(U603=0,0,IF(U603=4,0,IF(U603=5,VLOOKUP(V603,[1]교육_어학_경력backdata!$G$27:$H$31,2,1),IF(U603=6,VLOOKUP(V603,[1]교육_어학_경력backdata!$G$33:$H$34,2,1))))),IF(CT603="C",0,"오류")))</f>
        <v>0</v>
      </c>
      <c r="AI603" s="3">
        <f>IF(P603="A",VLOOKUP(W603,[1]교육_어학_경력backdata!$B$36:$C$42,2,1),IF(P603="B",VLOOKUP(W603,[1]교육_어학_경력backdata!$G$36:$H$42,2,1),IF(P603="C",0,"오류")))</f>
        <v>0</v>
      </c>
      <c r="AJ603" s="3">
        <f>SUM(AD603:AI603)</f>
        <v>16</v>
      </c>
      <c r="AK603" s="3">
        <f>_xlfn.MAXIFS(AJ:AJ,B:B,B603)</f>
        <v>16</v>
      </c>
      <c r="AL603" s="3"/>
      <c r="AM603" s="21"/>
      <c r="AN603" s="3"/>
      <c r="AO603" s="3"/>
    </row>
    <row r="604" spans="1:41" x14ac:dyDescent="0.4">
      <c r="A604" s="4">
        <f>IF(B603=B604,A603,A603+1)</f>
        <v>559</v>
      </c>
      <c r="B604" s="4" t="s">
        <v>3395</v>
      </c>
      <c r="C604" s="4" t="s">
        <v>3394</v>
      </c>
      <c r="D604" s="4" t="s">
        <v>3044</v>
      </c>
      <c r="E604" s="4" t="s">
        <v>3043</v>
      </c>
      <c r="F604" s="4">
        <f>IF(B604=B603,F603+1,1)</f>
        <v>1</v>
      </c>
      <c r="G604" s="4" t="s">
        <v>6380</v>
      </c>
      <c r="H604" s="4" t="s">
        <v>6379</v>
      </c>
      <c r="I604" s="4" t="s">
        <v>6378</v>
      </c>
      <c r="J604" s="4" t="s">
        <v>6937</v>
      </c>
      <c r="K604" s="4"/>
      <c r="L604" s="4" t="s">
        <v>6454</v>
      </c>
      <c r="M604" s="4" t="s">
        <v>6936</v>
      </c>
      <c r="P604" s="4" t="s">
        <v>2434</v>
      </c>
      <c r="Q604" s="4">
        <f>IF(H604="TOEIC",VALUE(L604),0)</f>
        <v>895</v>
      </c>
      <c r="R604" s="4">
        <f>IF(H604="NEW TEPS",VALUE(L604),0)</f>
        <v>0</v>
      </c>
      <c r="S604" s="4">
        <f>IF(H604="TOEFL(ibt)",VALUE(L604),0)</f>
        <v>0</v>
      </c>
      <c r="T604" s="4">
        <f>IF(H604="JPT",VALUE(L604),0)</f>
        <v>0</v>
      </c>
      <c r="U604" s="4">
        <f>IF(H604="HSK",VALUE(K604),0)</f>
        <v>0</v>
      </c>
      <c r="V604" s="4">
        <f>IF(H604="HSK",VALUE(L604),0)</f>
        <v>0</v>
      </c>
      <c r="W604" s="4">
        <f>IF(H604="G-TELP Level2",VALUE(L604),0)</f>
        <v>0</v>
      </c>
      <c r="X604" s="4">
        <f>IF(P604="A",IF(Q604&gt;849,1,IF(R604&gt;335,1,IF(S604&gt;97,1,IF(T604&gt;849,1,IF(W604&gt;82,1,IF(U604=6,1,IF(U604=5,IF(V604&gt;254,1,0),0))))))),IF(P604="B",IF(Q604&gt;699,1,IF(R604&gt;263,1,IF(S604&gt;78,1,IF(T604&gt;699,1,IF(W604&gt;63,1,IF(U604=6,1,IF(U604=5,IF(V604&gt;179,1,0),0))))))),IF(P604="C",IF(Q604&gt;599,1,IF(R604&gt;226,1,IF(S604&gt;67,1,IF(T604&gt;599,1,IF(W604&gt;49,1,IF(U604=6,1,IF(U604=5,1,IF(U604=4,IF(V604&gt;209,1,0),0)))))))),IF(P604="D",IF(Q604&gt;649,1,IF(R604&gt;244,1,IF(S604&gt;73,1,IF(T604&gt;649,1,IF(W604&gt;56,1,IF(U604=6,1,IF(U604=5,1,IF(U604=4,IF(V604&gt;254,1,0),0)))))))),0))))</f>
        <v>1</v>
      </c>
      <c r="Y604" s="4">
        <f>SUMIF(B:B,B604,X:X)</f>
        <v>1</v>
      </c>
      <c r="Z604" s="4" t="str">
        <f>IF(Y604&gt;0,"어학 충족","자격미달")</f>
        <v>어학 충족</v>
      </c>
      <c r="AA604" s="4"/>
      <c r="AB604" s="4" t="str">
        <f>IF(P604="A",IF(Q604&gt;849,"TOEIC 충족",IF(R604&gt;335,"New-TEPS 충족",IF(S604&gt;97,"TOEFL 충족",IF(T604&gt;849,"JPT 충족",IF(W604&gt;82,"G-TELP 충족",IF(U604=6,"HSK점수 충족",IF(U604=5,IF(V604&gt;254,"HSK점수 충족","자격미달"),"자격미달"))))))),IF(P604="B",IF(Q604&gt;699,"TOEIC 충족",IF(R604&gt;263,"New-TEPS 충족",IF(S604&gt;78,"TOEFL 충족",IF(T604&gt;699,"JPT 충족",IF(W604&gt;63,"G-TELP 충족",IF(U604=6,"HSK점수 충족",IF(U604=5,IF(V604&gt;179,"HSK점수 충족","자격미달"),"자격미달"))))))),IF(P604="C",IF(Q604&gt;599,"TOEIC 충족",IF(R604&gt;226,"New-TEPS 충족",IF(S604&gt;67,"TOEFL 충족",IF(T604&gt;599,"JPT 충족",IF(W604&gt;49,"G-TELP 충족",IF(U604=6,"HSK점수 충족",IF(U604=5,"HSK점수 충족",IF(U604=4,IF(V604&gt;209,"HSK점수 충족","자격미달"),"자격미달")))))))),IF(P604="D",IF(Q604&gt;649,"TOEIC 충족",IF(R604&gt;244,"New-TEPS 충족",IF(S604&gt;73,"TOEFL 충족",IF(T604&gt;649,"JPT 충족",IF(W604&gt;56,"G-TELP 충족",IF(U1545=6,"HSK점수 충족",IF(U1545=5,"HSK점수 충족",IF(U1545=4,IF(V1545&gt;254,"HSK점수 충족","자격미달"),"자격미달")))))))),0))))</f>
        <v>TOEIC 충족</v>
      </c>
      <c r="AC604" s="21"/>
      <c r="AD604" s="4">
        <f>IF(P604="A",VLOOKUP(Q604,[1]교육_어학_경력backdata!$B$3:$C$9,2,1),IF(P604="B",VLOOKUP(Q604,[1]교육_어학_경력backdata!$G$3:$H$9,2,1),IF(P604="C",0,"오류")))</f>
        <v>14</v>
      </c>
      <c r="AE604" s="4">
        <f>IF(P604="A",VLOOKUP(R604,[1]교육_어학_경력backdata!$B$11:$C$17,2,1),IF(P604="B",VLOOKUP(R604,[1]교육_어학_경력backdata!$G$11:$H$17,2,1),IF(P604="C",0,"오류")))</f>
        <v>0</v>
      </c>
      <c r="AF604" s="4">
        <f>IF(P604="A",VLOOKUP(S604,[1]교육_어학_경력backdata!$B$19:$C$25,2,1),IF(P604="B",VLOOKUP(S604,[1]교육_어학_경력backdata!$G$19:$H$25,2,1),IF(P604="C",0,"오류")))</f>
        <v>0</v>
      </c>
      <c r="AG604" s="4">
        <f>IF(P604="A",VLOOKUP(T604,[1]교육_어학_경력backdata!$B$3:$C$9,2,1),IF(P604="B",VLOOKUP(T604,[1]교육_어학_경력backdata!$G$3:$H$9,2,1),IF(P604="C",0,"오류")))</f>
        <v>0</v>
      </c>
      <c r="AH604" s="4">
        <f>IF(P604="A",IF(U604=0,0,IF(U604=4,0,IF(U604=5,VLOOKUP(V604,[1]교육_어학_경력backdata!$B$27:$C$29,2,1),IF(U604=6,VLOOKUP(V604,[1]교육_어학_경력backdata!$B$31:$C$34,2,1))))),IF(P604="B",IF(U604=0,0,IF(U604=4,0,IF(U604=5,VLOOKUP(V604,[1]교육_어학_경력backdata!$G$27:$H$31,2,1),IF(U604=6,VLOOKUP(V604,[1]교육_어학_경력backdata!$G$33:$H$34,2,1))))),IF(CT604="C",0,"오류")))</f>
        <v>0</v>
      </c>
      <c r="AI604" s="4">
        <f>IF(P604="A",VLOOKUP(W604,[1]교육_어학_경력backdata!$B$36:$C$42,2,1),IF(P604="B",VLOOKUP(W604,[1]교육_어학_경력backdata!$G$36:$H$42,2,1),IF(P604="C",0,"오류")))</f>
        <v>0</v>
      </c>
      <c r="AJ604" s="4">
        <f>SUM(AD604:AI604)</f>
        <v>14</v>
      </c>
      <c r="AK604" s="4">
        <f>_xlfn.MAXIFS(AJ:AJ,B:B,B604)</f>
        <v>14</v>
      </c>
      <c r="AL604" s="4"/>
      <c r="AM604" s="21"/>
      <c r="AN604" s="4"/>
      <c r="AO604" s="4"/>
    </row>
    <row r="605" spans="1:41" x14ac:dyDescent="0.4">
      <c r="A605" s="3">
        <f>IF(B604=B605,A604,A604+1)</f>
        <v>560</v>
      </c>
      <c r="B605" s="3" t="s">
        <v>3390</v>
      </c>
      <c r="C605" s="3" t="s">
        <v>3389</v>
      </c>
      <c r="D605" s="3" t="s">
        <v>3044</v>
      </c>
      <c r="E605" s="3" t="s">
        <v>3043</v>
      </c>
      <c r="F605" s="3">
        <f>IF(B605=B604,F604+1,1)</f>
        <v>1</v>
      </c>
      <c r="G605" s="3" t="s">
        <v>6380</v>
      </c>
      <c r="H605" s="3" t="s">
        <v>6379</v>
      </c>
      <c r="I605" s="3" t="s">
        <v>6378</v>
      </c>
      <c r="J605" s="3" t="s">
        <v>6935</v>
      </c>
      <c r="K605" s="3"/>
      <c r="L605" s="3" t="s">
        <v>6448</v>
      </c>
      <c r="M605" s="3" t="s">
        <v>6934</v>
      </c>
      <c r="P605" s="3" t="s">
        <v>2434</v>
      </c>
      <c r="Q605" s="3">
        <f>IF(H605="TOEIC",VALUE(L605),0)</f>
        <v>865</v>
      </c>
      <c r="R605" s="3">
        <f>IF(H605="NEW TEPS",VALUE(L605),0)</f>
        <v>0</v>
      </c>
      <c r="S605" s="3">
        <f>IF(H605="TOEFL(ibt)",VALUE(L605),0)</f>
        <v>0</v>
      </c>
      <c r="T605" s="3">
        <f>IF(H605="JPT",VALUE(L605),0)</f>
        <v>0</v>
      </c>
      <c r="U605" s="3">
        <f>IF(H605="HSK",VALUE(K605),0)</f>
        <v>0</v>
      </c>
      <c r="V605" s="3">
        <f>IF(H605="HSK",VALUE(L605),0)</f>
        <v>0</v>
      </c>
      <c r="W605" s="3">
        <f>IF(H605="G-TELP Level2",VALUE(L605),0)</f>
        <v>0</v>
      </c>
      <c r="X605" s="3">
        <f>IF(P605="A",IF(Q605&gt;849,1,IF(R605&gt;335,1,IF(S605&gt;97,1,IF(T605&gt;849,1,IF(W605&gt;82,1,IF(U605=6,1,IF(U605=5,IF(V605&gt;254,1,0),0))))))),IF(P605="B",IF(Q605&gt;699,1,IF(R605&gt;263,1,IF(S605&gt;78,1,IF(T605&gt;699,1,IF(W605&gt;63,1,IF(U605=6,1,IF(U605=5,IF(V605&gt;179,1,0),0))))))),IF(P605="C",IF(Q605&gt;599,1,IF(R605&gt;226,1,IF(S605&gt;67,1,IF(T605&gt;599,1,IF(W605&gt;49,1,IF(U605=6,1,IF(U605=5,1,IF(U605=4,IF(V605&gt;209,1,0),0)))))))),IF(P605="D",IF(Q605&gt;649,1,IF(R605&gt;244,1,IF(S605&gt;73,1,IF(T605&gt;649,1,IF(W605&gt;56,1,IF(U605=6,1,IF(U605=5,1,IF(U605=4,IF(V605&gt;254,1,0),0)))))))),0))))</f>
        <v>1</v>
      </c>
      <c r="Y605" s="3">
        <f>SUMIF(B:B,B605,X:X)</f>
        <v>1</v>
      </c>
      <c r="Z605" s="3" t="str">
        <f>IF(Y605&gt;0,"어학 충족","자격미달")</f>
        <v>어학 충족</v>
      </c>
      <c r="AA605" s="3"/>
      <c r="AB605" s="3" t="str">
        <f>IF(P605="A",IF(Q605&gt;849,"TOEIC 충족",IF(R605&gt;335,"New-TEPS 충족",IF(S605&gt;97,"TOEFL 충족",IF(T605&gt;849,"JPT 충족",IF(W605&gt;82,"G-TELP 충족",IF(U605=6,"HSK점수 충족",IF(U605=5,IF(V605&gt;254,"HSK점수 충족","자격미달"),"자격미달"))))))),IF(P605="B",IF(Q605&gt;699,"TOEIC 충족",IF(R605&gt;263,"New-TEPS 충족",IF(S605&gt;78,"TOEFL 충족",IF(T605&gt;699,"JPT 충족",IF(W605&gt;63,"G-TELP 충족",IF(U605=6,"HSK점수 충족",IF(U605=5,IF(V605&gt;179,"HSK점수 충족","자격미달"),"자격미달"))))))),IF(P605="C",IF(Q605&gt;599,"TOEIC 충족",IF(R605&gt;226,"New-TEPS 충족",IF(S605&gt;67,"TOEFL 충족",IF(T605&gt;599,"JPT 충족",IF(W605&gt;49,"G-TELP 충족",IF(U605=6,"HSK점수 충족",IF(U605=5,"HSK점수 충족",IF(U605=4,IF(V605&gt;209,"HSK점수 충족","자격미달"),"자격미달")))))))),IF(P605="D",IF(Q605&gt;649,"TOEIC 충족",IF(R605&gt;244,"New-TEPS 충족",IF(S605&gt;73,"TOEFL 충족",IF(T605&gt;649,"JPT 충족",IF(W605&gt;56,"G-TELP 충족",IF(U1546=6,"HSK점수 충족",IF(U1546=5,"HSK점수 충족",IF(U1546=4,IF(V1546&gt;254,"HSK점수 충족","자격미달"),"자격미달")))))))),0))))</f>
        <v>TOEIC 충족</v>
      </c>
      <c r="AC605" s="21"/>
      <c r="AD605" s="3">
        <f>IF(P605="A",VLOOKUP(Q605,[1]교육_어학_경력backdata!$B$3:$C$9,2,1),IF(P605="B",VLOOKUP(Q605,[1]교육_어학_경력backdata!$G$3:$H$9,2,1),IF(P605="C",0,"오류")))</f>
        <v>12</v>
      </c>
      <c r="AE605" s="3">
        <f>IF(P605="A",VLOOKUP(R605,[1]교육_어학_경력backdata!$B$11:$C$17,2,1),IF(P605="B",VLOOKUP(R605,[1]교육_어학_경력backdata!$G$11:$H$17,2,1),IF(P605="C",0,"오류")))</f>
        <v>0</v>
      </c>
      <c r="AF605" s="3">
        <f>IF(P605="A",VLOOKUP(S605,[1]교육_어학_경력backdata!$B$19:$C$25,2,1),IF(P605="B",VLOOKUP(S605,[1]교육_어학_경력backdata!$G$19:$H$25,2,1),IF(P605="C",0,"오류")))</f>
        <v>0</v>
      </c>
      <c r="AG605" s="3">
        <f>IF(P605="A",VLOOKUP(T605,[1]교육_어학_경력backdata!$B$3:$C$9,2,1),IF(P605="B",VLOOKUP(T605,[1]교육_어학_경력backdata!$G$3:$H$9,2,1),IF(P605="C",0,"오류")))</f>
        <v>0</v>
      </c>
      <c r="AH605" s="3">
        <f>IF(P605="A",IF(U605=0,0,IF(U605=4,0,IF(U605=5,VLOOKUP(V605,[1]교육_어학_경력backdata!$B$27:$C$29,2,1),IF(U605=6,VLOOKUP(V605,[1]교육_어학_경력backdata!$B$31:$C$34,2,1))))),IF(P605="B",IF(U605=0,0,IF(U605=4,0,IF(U605=5,VLOOKUP(V605,[1]교육_어학_경력backdata!$G$27:$H$31,2,1),IF(U605=6,VLOOKUP(V605,[1]교육_어학_경력backdata!$G$33:$H$34,2,1))))),IF(CT605="C",0,"오류")))</f>
        <v>0</v>
      </c>
      <c r="AI605" s="3">
        <f>IF(P605="A",VLOOKUP(W605,[1]교육_어학_경력backdata!$B$36:$C$42,2,1),IF(P605="B",VLOOKUP(W605,[1]교육_어학_경력backdata!$G$36:$H$42,2,1),IF(P605="C",0,"오류")))</f>
        <v>0</v>
      </c>
      <c r="AJ605" s="3">
        <f>SUM(AD605:AI605)</f>
        <v>12</v>
      </c>
      <c r="AK605" s="3">
        <f>_xlfn.MAXIFS(AJ:AJ,B:B,B605)</f>
        <v>12</v>
      </c>
      <c r="AL605" s="3"/>
      <c r="AM605" s="21"/>
      <c r="AN605" s="3"/>
      <c r="AO605" s="3"/>
    </row>
    <row r="606" spans="1:41" x14ac:dyDescent="0.4">
      <c r="A606" s="4">
        <f>IF(B605=B606,A605,A605+1)</f>
        <v>561</v>
      </c>
      <c r="B606" s="4" t="s">
        <v>3384</v>
      </c>
      <c r="C606" s="4" t="s">
        <v>3383</v>
      </c>
      <c r="D606" s="4" t="s">
        <v>3044</v>
      </c>
      <c r="E606" s="4" t="s">
        <v>3043</v>
      </c>
      <c r="F606" s="4">
        <f>IF(B606=B605,F605+1,1)</f>
        <v>1</v>
      </c>
      <c r="G606" s="4" t="s">
        <v>6384</v>
      </c>
      <c r="H606" s="4" t="s">
        <v>6379</v>
      </c>
      <c r="I606" s="4" t="s">
        <v>6378</v>
      </c>
      <c r="J606" s="4" t="s">
        <v>6510</v>
      </c>
      <c r="K606" s="4"/>
      <c r="L606" s="4" t="s">
        <v>6498</v>
      </c>
      <c r="M606" s="4" t="s">
        <v>6933</v>
      </c>
      <c r="P606" s="4" t="s">
        <v>2434</v>
      </c>
      <c r="Q606" s="4">
        <f>IF(H606="TOEIC",VALUE(L606),0)</f>
        <v>890</v>
      </c>
      <c r="R606" s="4">
        <f>IF(H606="NEW TEPS",VALUE(L606),0)</f>
        <v>0</v>
      </c>
      <c r="S606" s="4">
        <f>IF(H606="TOEFL(ibt)",VALUE(L606),0)</f>
        <v>0</v>
      </c>
      <c r="T606" s="4">
        <f>IF(H606="JPT",VALUE(L606),0)</f>
        <v>0</v>
      </c>
      <c r="U606" s="4">
        <f>IF(H606="HSK",VALUE(K606),0)</f>
        <v>0</v>
      </c>
      <c r="V606" s="4">
        <f>IF(H606="HSK",VALUE(L606),0)</f>
        <v>0</v>
      </c>
      <c r="W606" s="4">
        <f>IF(H606="G-TELP Level2",VALUE(L606),0)</f>
        <v>0</v>
      </c>
      <c r="X606" s="4">
        <f>IF(P606="A",IF(Q606&gt;849,1,IF(R606&gt;335,1,IF(S606&gt;97,1,IF(T606&gt;849,1,IF(W606&gt;82,1,IF(U606=6,1,IF(U606=5,IF(V606&gt;254,1,0),0))))))),IF(P606="B",IF(Q606&gt;699,1,IF(R606&gt;263,1,IF(S606&gt;78,1,IF(T606&gt;699,1,IF(W606&gt;63,1,IF(U606=6,1,IF(U606=5,IF(V606&gt;179,1,0),0))))))),IF(P606="C",IF(Q606&gt;599,1,IF(R606&gt;226,1,IF(S606&gt;67,1,IF(T606&gt;599,1,IF(W606&gt;49,1,IF(U606=6,1,IF(U606=5,1,IF(U606=4,IF(V606&gt;209,1,0),0)))))))),IF(P606="D",IF(Q606&gt;649,1,IF(R606&gt;244,1,IF(S606&gt;73,1,IF(T606&gt;649,1,IF(W606&gt;56,1,IF(U606=6,1,IF(U606=5,1,IF(U606=4,IF(V606&gt;254,1,0),0)))))))),0))))</f>
        <v>1</v>
      </c>
      <c r="Y606" s="4">
        <f>SUMIF(B:B,B606,X:X)</f>
        <v>1</v>
      </c>
      <c r="Z606" s="4" t="str">
        <f>IF(Y606&gt;0,"어학 충족","자격미달")</f>
        <v>어학 충족</v>
      </c>
      <c r="AA606" s="4"/>
      <c r="AB606" s="4" t="str">
        <f>IF(P606="A",IF(Q606&gt;849,"TOEIC 충족",IF(R606&gt;335,"New-TEPS 충족",IF(S606&gt;97,"TOEFL 충족",IF(T606&gt;849,"JPT 충족",IF(W606&gt;82,"G-TELP 충족",IF(U606=6,"HSK점수 충족",IF(U606=5,IF(V606&gt;254,"HSK점수 충족","자격미달"),"자격미달"))))))),IF(P606="B",IF(Q606&gt;699,"TOEIC 충족",IF(R606&gt;263,"New-TEPS 충족",IF(S606&gt;78,"TOEFL 충족",IF(T606&gt;699,"JPT 충족",IF(W606&gt;63,"G-TELP 충족",IF(U606=6,"HSK점수 충족",IF(U606=5,IF(V606&gt;179,"HSK점수 충족","자격미달"),"자격미달"))))))),IF(P606="C",IF(Q606&gt;599,"TOEIC 충족",IF(R606&gt;226,"New-TEPS 충족",IF(S606&gt;67,"TOEFL 충족",IF(T606&gt;599,"JPT 충족",IF(W606&gt;49,"G-TELP 충족",IF(U606=6,"HSK점수 충족",IF(U606=5,"HSK점수 충족",IF(U606=4,IF(V606&gt;209,"HSK점수 충족","자격미달"),"자격미달")))))))),IF(P606="D",IF(Q606&gt;649,"TOEIC 충족",IF(R606&gt;244,"New-TEPS 충족",IF(S606&gt;73,"TOEFL 충족",IF(T606&gt;649,"JPT 충족",IF(W606&gt;56,"G-TELP 충족",IF(U1547=6,"HSK점수 충족",IF(U1547=5,"HSK점수 충족",IF(U1547=4,IF(V1547&gt;254,"HSK점수 충족","자격미달"),"자격미달")))))))),0))))</f>
        <v>TOEIC 충족</v>
      </c>
      <c r="AC606" s="21"/>
      <c r="AD606" s="4">
        <f>IF(P606="A",VLOOKUP(Q606,[1]교육_어학_경력backdata!$B$3:$C$9,2,1),IF(P606="B",VLOOKUP(Q606,[1]교육_어학_경력backdata!$G$3:$H$9,2,1),IF(P606="C",0,"오류")))</f>
        <v>14</v>
      </c>
      <c r="AE606" s="4">
        <f>IF(P606="A",VLOOKUP(R606,[1]교육_어학_경력backdata!$B$11:$C$17,2,1),IF(P606="B",VLOOKUP(R606,[1]교육_어학_경력backdata!$G$11:$H$17,2,1),IF(P606="C",0,"오류")))</f>
        <v>0</v>
      </c>
      <c r="AF606" s="4">
        <f>IF(P606="A",VLOOKUP(S606,[1]교육_어학_경력backdata!$B$19:$C$25,2,1),IF(P606="B",VLOOKUP(S606,[1]교육_어학_경력backdata!$G$19:$H$25,2,1),IF(P606="C",0,"오류")))</f>
        <v>0</v>
      </c>
      <c r="AG606" s="4">
        <f>IF(P606="A",VLOOKUP(T606,[1]교육_어학_경력backdata!$B$3:$C$9,2,1),IF(P606="B",VLOOKUP(T606,[1]교육_어학_경력backdata!$G$3:$H$9,2,1),IF(P606="C",0,"오류")))</f>
        <v>0</v>
      </c>
      <c r="AH606" s="4">
        <f>IF(P606="A",IF(U606=0,0,IF(U606=4,0,IF(U606=5,VLOOKUP(V606,[1]교육_어학_경력backdata!$B$27:$C$29,2,1),IF(U606=6,VLOOKUP(V606,[1]교육_어학_경력backdata!$B$31:$C$34,2,1))))),IF(P606="B",IF(U606=0,0,IF(U606=4,0,IF(U606=5,VLOOKUP(V606,[1]교육_어학_경력backdata!$G$27:$H$31,2,1),IF(U606=6,VLOOKUP(V606,[1]교육_어학_경력backdata!$G$33:$H$34,2,1))))),IF(CT606="C",0,"오류")))</f>
        <v>0</v>
      </c>
      <c r="AI606" s="4">
        <f>IF(P606="A",VLOOKUP(W606,[1]교육_어학_경력backdata!$B$36:$C$42,2,1),IF(P606="B",VLOOKUP(W606,[1]교육_어학_경력backdata!$G$36:$H$42,2,1),IF(P606="C",0,"오류")))</f>
        <v>0</v>
      </c>
      <c r="AJ606" s="4">
        <f>SUM(AD606:AI606)</f>
        <v>14</v>
      </c>
      <c r="AK606" s="4">
        <f>_xlfn.MAXIFS(AJ:AJ,B:B,B606)</f>
        <v>14</v>
      </c>
      <c r="AL606" s="4"/>
      <c r="AM606" s="21"/>
      <c r="AN606" s="4"/>
      <c r="AO606" s="4"/>
    </row>
    <row r="607" spans="1:41" x14ac:dyDescent="0.4">
      <c r="A607" s="3">
        <f>IF(B606=B607,A606,A606+1)</f>
        <v>562</v>
      </c>
      <c r="B607" s="3" t="s">
        <v>3379</v>
      </c>
      <c r="C607" s="3" t="s">
        <v>3378</v>
      </c>
      <c r="D607" s="3" t="s">
        <v>3044</v>
      </c>
      <c r="E607" s="3" t="s">
        <v>3043</v>
      </c>
      <c r="F607" s="3">
        <f>IF(B607=B606,F606+1,1)</f>
        <v>1</v>
      </c>
      <c r="G607" s="3" t="s">
        <v>6380</v>
      </c>
      <c r="H607" s="3" t="s">
        <v>6379</v>
      </c>
      <c r="I607" s="3" t="s">
        <v>6378</v>
      </c>
      <c r="J607" s="3" t="s">
        <v>6694</v>
      </c>
      <c r="K607" s="3"/>
      <c r="L607" s="3" t="s">
        <v>6448</v>
      </c>
      <c r="M607" s="3" t="s">
        <v>6932</v>
      </c>
      <c r="P607" s="3" t="s">
        <v>2434</v>
      </c>
      <c r="Q607" s="3">
        <f>IF(H607="TOEIC",VALUE(L607),0)</f>
        <v>865</v>
      </c>
      <c r="R607" s="3">
        <f>IF(H607="NEW TEPS",VALUE(L607),0)</f>
        <v>0</v>
      </c>
      <c r="S607" s="3">
        <f>IF(H607="TOEFL(ibt)",VALUE(L607),0)</f>
        <v>0</v>
      </c>
      <c r="T607" s="3">
        <f>IF(H607="JPT",VALUE(L607),0)</f>
        <v>0</v>
      </c>
      <c r="U607" s="3">
        <f>IF(H607="HSK",VALUE(K607),0)</f>
        <v>0</v>
      </c>
      <c r="V607" s="3">
        <f>IF(H607="HSK",VALUE(L607),0)</f>
        <v>0</v>
      </c>
      <c r="W607" s="3">
        <f>IF(H607="G-TELP Level2",VALUE(L607),0)</f>
        <v>0</v>
      </c>
      <c r="X607" s="3">
        <f>IF(P607="A",IF(Q607&gt;849,1,IF(R607&gt;335,1,IF(S607&gt;97,1,IF(T607&gt;849,1,IF(W607&gt;82,1,IF(U607=6,1,IF(U607=5,IF(V607&gt;254,1,0),0))))))),IF(P607="B",IF(Q607&gt;699,1,IF(R607&gt;263,1,IF(S607&gt;78,1,IF(T607&gt;699,1,IF(W607&gt;63,1,IF(U607=6,1,IF(U607=5,IF(V607&gt;179,1,0),0))))))),IF(P607="C",IF(Q607&gt;599,1,IF(R607&gt;226,1,IF(S607&gt;67,1,IF(T607&gt;599,1,IF(W607&gt;49,1,IF(U607=6,1,IF(U607=5,1,IF(U607=4,IF(V607&gt;209,1,0),0)))))))),IF(P607="D",IF(Q607&gt;649,1,IF(R607&gt;244,1,IF(S607&gt;73,1,IF(T607&gt;649,1,IF(W607&gt;56,1,IF(U607=6,1,IF(U607=5,1,IF(U607=4,IF(V607&gt;254,1,0),0)))))))),0))))</f>
        <v>1</v>
      </c>
      <c r="Y607" s="3">
        <f>SUMIF(B:B,B607,X:X)</f>
        <v>1</v>
      </c>
      <c r="Z607" s="3" t="str">
        <f>IF(Y607&gt;0,"어학 충족","자격미달")</f>
        <v>어학 충족</v>
      </c>
      <c r="AA607" s="3"/>
      <c r="AB607" s="3" t="str">
        <f>IF(P607="A",IF(Q607&gt;849,"TOEIC 충족",IF(R607&gt;335,"New-TEPS 충족",IF(S607&gt;97,"TOEFL 충족",IF(T607&gt;849,"JPT 충족",IF(W607&gt;82,"G-TELP 충족",IF(U607=6,"HSK점수 충족",IF(U607=5,IF(V607&gt;254,"HSK점수 충족","자격미달"),"자격미달"))))))),IF(P607="B",IF(Q607&gt;699,"TOEIC 충족",IF(R607&gt;263,"New-TEPS 충족",IF(S607&gt;78,"TOEFL 충족",IF(T607&gt;699,"JPT 충족",IF(W607&gt;63,"G-TELP 충족",IF(U607=6,"HSK점수 충족",IF(U607=5,IF(V607&gt;179,"HSK점수 충족","자격미달"),"자격미달"))))))),IF(P607="C",IF(Q607&gt;599,"TOEIC 충족",IF(R607&gt;226,"New-TEPS 충족",IF(S607&gt;67,"TOEFL 충족",IF(T607&gt;599,"JPT 충족",IF(W607&gt;49,"G-TELP 충족",IF(U607=6,"HSK점수 충족",IF(U607=5,"HSK점수 충족",IF(U607=4,IF(V607&gt;209,"HSK점수 충족","자격미달"),"자격미달")))))))),IF(P607="D",IF(Q607&gt;649,"TOEIC 충족",IF(R607&gt;244,"New-TEPS 충족",IF(S607&gt;73,"TOEFL 충족",IF(T607&gt;649,"JPT 충족",IF(W607&gt;56,"G-TELP 충족",IF(U1548=6,"HSK점수 충족",IF(U1548=5,"HSK점수 충족",IF(U1548=4,IF(V1548&gt;254,"HSK점수 충족","자격미달"),"자격미달")))))))),0))))</f>
        <v>TOEIC 충족</v>
      </c>
      <c r="AC607" s="21"/>
      <c r="AD607" s="3">
        <f>IF(P607="A",VLOOKUP(Q607,[1]교육_어학_경력backdata!$B$3:$C$9,2,1),IF(P607="B",VLOOKUP(Q607,[1]교육_어학_경력backdata!$G$3:$H$9,2,1),IF(P607="C",0,"오류")))</f>
        <v>12</v>
      </c>
      <c r="AE607" s="3">
        <f>IF(P607="A",VLOOKUP(R607,[1]교육_어학_경력backdata!$B$11:$C$17,2,1),IF(P607="B",VLOOKUP(R607,[1]교육_어학_경력backdata!$G$11:$H$17,2,1),IF(P607="C",0,"오류")))</f>
        <v>0</v>
      </c>
      <c r="AF607" s="3">
        <f>IF(P607="A",VLOOKUP(S607,[1]교육_어학_경력backdata!$B$19:$C$25,2,1),IF(P607="B",VLOOKUP(S607,[1]교육_어학_경력backdata!$G$19:$H$25,2,1),IF(P607="C",0,"오류")))</f>
        <v>0</v>
      </c>
      <c r="AG607" s="3">
        <f>IF(P607="A",VLOOKUP(T607,[1]교육_어학_경력backdata!$B$3:$C$9,2,1),IF(P607="B",VLOOKUP(T607,[1]교육_어학_경력backdata!$G$3:$H$9,2,1),IF(P607="C",0,"오류")))</f>
        <v>0</v>
      </c>
      <c r="AH607" s="3">
        <f>IF(P607="A",IF(U607=0,0,IF(U607=4,0,IF(U607=5,VLOOKUP(V607,[1]교육_어학_경력backdata!$B$27:$C$29,2,1),IF(U607=6,VLOOKUP(V607,[1]교육_어학_경력backdata!$B$31:$C$34,2,1))))),IF(P607="B",IF(U607=0,0,IF(U607=4,0,IF(U607=5,VLOOKUP(V607,[1]교육_어학_경력backdata!$G$27:$H$31,2,1),IF(U607=6,VLOOKUP(V607,[1]교육_어학_경력backdata!$G$33:$H$34,2,1))))),IF(CT607="C",0,"오류")))</f>
        <v>0</v>
      </c>
      <c r="AI607" s="3">
        <f>IF(P607="A",VLOOKUP(W607,[1]교육_어학_경력backdata!$B$36:$C$42,2,1),IF(P607="B",VLOOKUP(W607,[1]교육_어학_경력backdata!$G$36:$H$42,2,1),IF(P607="C",0,"오류")))</f>
        <v>0</v>
      </c>
      <c r="AJ607" s="3">
        <f>SUM(AD607:AI607)</f>
        <v>12</v>
      </c>
      <c r="AK607" s="3">
        <f>_xlfn.MAXIFS(AJ:AJ,B:B,B607)</f>
        <v>12</v>
      </c>
      <c r="AL607" s="3"/>
      <c r="AM607" s="21"/>
      <c r="AN607" s="3"/>
      <c r="AO607" s="3"/>
    </row>
    <row r="608" spans="1:41" x14ac:dyDescent="0.4">
      <c r="A608" s="4">
        <f>IF(B607=B608,A607,A607+1)</f>
        <v>563</v>
      </c>
      <c r="B608" s="4" t="s">
        <v>3375</v>
      </c>
      <c r="C608" s="4" t="s">
        <v>1489</v>
      </c>
      <c r="D608" s="4" t="s">
        <v>3044</v>
      </c>
      <c r="E608" s="4" t="s">
        <v>3043</v>
      </c>
      <c r="F608" s="4">
        <f>IF(B608=B607,F607+1,1)</f>
        <v>1</v>
      </c>
      <c r="G608" s="4" t="s">
        <v>6380</v>
      </c>
      <c r="H608" s="4" t="s">
        <v>6379</v>
      </c>
      <c r="I608" s="4" t="s">
        <v>6378</v>
      </c>
      <c r="J608" s="4" t="s">
        <v>5062</v>
      </c>
      <c r="K608" s="4"/>
      <c r="L608" s="4" t="s">
        <v>6533</v>
      </c>
      <c r="M608" s="4" t="s">
        <v>6931</v>
      </c>
      <c r="P608" s="4" t="s">
        <v>2434</v>
      </c>
      <c r="Q608" s="4">
        <f>IF(H608="TOEIC",VALUE(L608),0)</f>
        <v>885</v>
      </c>
      <c r="R608" s="4">
        <f>IF(H608="NEW TEPS",VALUE(L608),0)</f>
        <v>0</v>
      </c>
      <c r="S608" s="4">
        <f>IF(H608="TOEFL(ibt)",VALUE(L608),0)</f>
        <v>0</v>
      </c>
      <c r="T608" s="4">
        <f>IF(H608="JPT",VALUE(L608),0)</f>
        <v>0</v>
      </c>
      <c r="U608" s="4">
        <f>IF(H608="HSK",VALUE(K608),0)</f>
        <v>0</v>
      </c>
      <c r="V608" s="4">
        <f>IF(H608="HSK",VALUE(L608),0)</f>
        <v>0</v>
      </c>
      <c r="W608" s="4">
        <f>IF(H608="G-TELP Level2",VALUE(L608),0)</f>
        <v>0</v>
      </c>
      <c r="X608" s="4">
        <f>IF(P608="A",IF(Q608&gt;849,1,IF(R608&gt;335,1,IF(S608&gt;97,1,IF(T608&gt;849,1,IF(W608&gt;82,1,IF(U608=6,1,IF(U608=5,IF(V608&gt;254,1,0),0))))))),IF(P608="B",IF(Q608&gt;699,1,IF(R608&gt;263,1,IF(S608&gt;78,1,IF(T608&gt;699,1,IF(W608&gt;63,1,IF(U608=6,1,IF(U608=5,IF(V608&gt;179,1,0),0))))))),IF(P608="C",IF(Q608&gt;599,1,IF(R608&gt;226,1,IF(S608&gt;67,1,IF(T608&gt;599,1,IF(W608&gt;49,1,IF(U608=6,1,IF(U608=5,1,IF(U608=4,IF(V608&gt;209,1,0),0)))))))),IF(P608="D",IF(Q608&gt;649,1,IF(R608&gt;244,1,IF(S608&gt;73,1,IF(T608&gt;649,1,IF(W608&gt;56,1,IF(U608=6,1,IF(U608=5,1,IF(U608=4,IF(V608&gt;254,1,0),0)))))))),0))))</f>
        <v>1</v>
      </c>
      <c r="Y608" s="4">
        <f>SUMIF(B:B,B608,X:X)</f>
        <v>1</v>
      </c>
      <c r="Z608" s="4" t="str">
        <f>IF(Y608&gt;0,"어학 충족","자격미달")</f>
        <v>어학 충족</v>
      </c>
      <c r="AA608" s="4"/>
      <c r="AB608" s="4" t="str">
        <f>IF(P608="A",IF(Q608&gt;849,"TOEIC 충족",IF(R608&gt;335,"New-TEPS 충족",IF(S608&gt;97,"TOEFL 충족",IF(T608&gt;849,"JPT 충족",IF(W608&gt;82,"G-TELP 충족",IF(U608=6,"HSK점수 충족",IF(U608=5,IF(V608&gt;254,"HSK점수 충족","자격미달"),"자격미달"))))))),IF(P608="B",IF(Q608&gt;699,"TOEIC 충족",IF(R608&gt;263,"New-TEPS 충족",IF(S608&gt;78,"TOEFL 충족",IF(T608&gt;699,"JPT 충족",IF(W608&gt;63,"G-TELP 충족",IF(U608=6,"HSK점수 충족",IF(U608=5,IF(V608&gt;179,"HSK점수 충족","자격미달"),"자격미달"))))))),IF(P608="C",IF(Q608&gt;599,"TOEIC 충족",IF(R608&gt;226,"New-TEPS 충족",IF(S608&gt;67,"TOEFL 충족",IF(T608&gt;599,"JPT 충족",IF(W608&gt;49,"G-TELP 충족",IF(U608=6,"HSK점수 충족",IF(U608=5,"HSK점수 충족",IF(U608=4,IF(V608&gt;209,"HSK점수 충족","자격미달"),"자격미달")))))))),IF(P608="D",IF(Q608&gt;649,"TOEIC 충족",IF(R608&gt;244,"New-TEPS 충족",IF(S608&gt;73,"TOEFL 충족",IF(T608&gt;649,"JPT 충족",IF(W608&gt;56,"G-TELP 충족",IF(U1549=6,"HSK점수 충족",IF(U1549=5,"HSK점수 충족",IF(U1549=4,IF(V1549&gt;254,"HSK점수 충족","자격미달"),"자격미달")))))))),0))))</f>
        <v>TOEIC 충족</v>
      </c>
      <c r="AC608" s="21"/>
      <c r="AD608" s="4">
        <f>IF(P608="A",VLOOKUP(Q608,[1]교육_어학_경력backdata!$B$3:$C$9,2,1),IF(P608="B",VLOOKUP(Q608,[1]교육_어학_경력backdata!$G$3:$H$9,2,1),IF(P608="C",0,"오류")))</f>
        <v>14</v>
      </c>
      <c r="AE608" s="4">
        <f>IF(P608="A",VLOOKUP(R608,[1]교육_어학_경력backdata!$B$11:$C$17,2,1),IF(P608="B",VLOOKUP(R608,[1]교육_어학_경력backdata!$G$11:$H$17,2,1),IF(P608="C",0,"오류")))</f>
        <v>0</v>
      </c>
      <c r="AF608" s="4">
        <f>IF(P608="A",VLOOKUP(S608,[1]교육_어학_경력backdata!$B$19:$C$25,2,1),IF(P608="B",VLOOKUP(S608,[1]교육_어학_경력backdata!$G$19:$H$25,2,1),IF(P608="C",0,"오류")))</f>
        <v>0</v>
      </c>
      <c r="AG608" s="4">
        <f>IF(P608="A",VLOOKUP(T608,[1]교육_어학_경력backdata!$B$3:$C$9,2,1),IF(P608="B",VLOOKUP(T608,[1]교육_어학_경력backdata!$G$3:$H$9,2,1),IF(P608="C",0,"오류")))</f>
        <v>0</v>
      </c>
      <c r="AH608" s="4">
        <f>IF(P608="A",IF(U608=0,0,IF(U608=4,0,IF(U608=5,VLOOKUP(V608,[1]교육_어학_경력backdata!$B$27:$C$29,2,1),IF(U608=6,VLOOKUP(V608,[1]교육_어학_경력backdata!$B$31:$C$34,2,1))))),IF(P608="B",IF(U608=0,0,IF(U608=4,0,IF(U608=5,VLOOKUP(V608,[1]교육_어학_경력backdata!$G$27:$H$31,2,1),IF(U608=6,VLOOKUP(V608,[1]교육_어학_경력backdata!$G$33:$H$34,2,1))))),IF(CT608="C",0,"오류")))</f>
        <v>0</v>
      </c>
      <c r="AI608" s="4">
        <f>IF(P608="A",VLOOKUP(W608,[1]교육_어학_경력backdata!$B$36:$C$42,2,1),IF(P608="B",VLOOKUP(W608,[1]교육_어학_경력backdata!$G$36:$H$42,2,1),IF(P608="C",0,"오류")))</f>
        <v>0</v>
      </c>
      <c r="AJ608" s="4">
        <f>SUM(AD608:AI608)</f>
        <v>14</v>
      </c>
      <c r="AK608" s="4">
        <f>_xlfn.MAXIFS(AJ:AJ,B:B,B608)</f>
        <v>14</v>
      </c>
      <c r="AL608" s="4"/>
      <c r="AM608" s="21"/>
      <c r="AN608" s="4"/>
      <c r="AO608" s="4"/>
    </row>
    <row r="609" spans="1:41" x14ac:dyDescent="0.4">
      <c r="A609" s="3">
        <f>IF(B608=B609,A608,A608+1)</f>
        <v>564</v>
      </c>
      <c r="B609" s="3" t="s">
        <v>3372</v>
      </c>
      <c r="C609" s="3" t="s">
        <v>3371</v>
      </c>
      <c r="D609" s="3" t="s">
        <v>3044</v>
      </c>
      <c r="E609" s="3" t="s">
        <v>3043</v>
      </c>
      <c r="F609" s="3">
        <f>IF(B609=B608,F608+1,1)</f>
        <v>1</v>
      </c>
      <c r="G609" s="3" t="s">
        <v>6380</v>
      </c>
      <c r="H609" s="3" t="s">
        <v>6379</v>
      </c>
      <c r="I609" s="3" t="s">
        <v>6378</v>
      </c>
      <c r="J609" s="3" t="s">
        <v>4348</v>
      </c>
      <c r="K609" s="3"/>
      <c r="L609" s="3" t="s">
        <v>6623</v>
      </c>
      <c r="M609" s="3" t="s">
        <v>6930</v>
      </c>
      <c r="P609" s="3" t="s">
        <v>2434</v>
      </c>
      <c r="Q609" s="3">
        <f>IF(H609="TOEIC",VALUE(L609),0)</f>
        <v>860</v>
      </c>
      <c r="R609" s="3">
        <f>IF(H609="NEW TEPS",VALUE(L609),0)</f>
        <v>0</v>
      </c>
      <c r="S609" s="3">
        <f>IF(H609="TOEFL(ibt)",VALUE(L609),0)</f>
        <v>0</v>
      </c>
      <c r="T609" s="3">
        <f>IF(H609="JPT",VALUE(L609),0)</f>
        <v>0</v>
      </c>
      <c r="U609" s="3">
        <f>IF(H609="HSK",VALUE(K609),0)</f>
        <v>0</v>
      </c>
      <c r="V609" s="3">
        <f>IF(H609="HSK",VALUE(L609),0)</f>
        <v>0</v>
      </c>
      <c r="W609" s="3">
        <f>IF(H609="G-TELP Level2",VALUE(L609),0)</f>
        <v>0</v>
      </c>
      <c r="X609" s="3">
        <f>IF(P609="A",IF(Q609&gt;849,1,IF(R609&gt;335,1,IF(S609&gt;97,1,IF(T609&gt;849,1,IF(W609&gt;82,1,IF(U609=6,1,IF(U609=5,IF(V609&gt;254,1,0),0))))))),IF(P609="B",IF(Q609&gt;699,1,IF(R609&gt;263,1,IF(S609&gt;78,1,IF(T609&gt;699,1,IF(W609&gt;63,1,IF(U609=6,1,IF(U609=5,IF(V609&gt;179,1,0),0))))))),IF(P609="C",IF(Q609&gt;599,1,IF(R609&gt;226,1,IF(S609&gt;67,1,IF(T609&gt;599,1,IF(W609&gt;49,1,IF(U609=6,1,IF(U609=5,1,IF(U609=4,IF(V609&gt;209,1,0),0)))))))),IF(P609="D",IF(Q609&gt;649,1,IF(R609&gt;244,1,IF(S609&gt;73,1,IF(T609&gt;649,1,IF(W609&gt;56,1,IF(U609=6,1,IF(U609=5,1,IF(U609=4,IF(V609&gt;254,1,0),0)))))))),0))))</f>
        <v>1</v>
      </c>
      <c r="Y609" s="3">
        <f>SUMIF(B:B,B609,X:X)</f>
        <v>1</v>
      </c>
      <c r="Z609" s="3" t="str">
        <f>IF(Y609&gt;0,"어학 충족","자격미달")</f>
        <v>어학 충족</v>
      </c>
      <c r="AA609" s="3"/>
      <c r="AB609" s="3" t="str">
        <f>IF(P609="A",IF(Q609&gt;849,"TOEIC 충족",IF(R609&gt;335,"New-TEPS 충족",IF(S609&gt;97,"TOEFL 충족",IF(T609&gt;849,"JPT 충족",IF(W609&gt;82,"G-TELP 충족",IF(U609=6,"HSK점수 충족",IF(U609=5,IF(V609&gt;254,"HSK점수 충족","자격미달"),"자격미달"))))))),IF(P609="B",IF(Q609&gt;699,"TOEIC 충족",IF(R609&gt;263,"New-TEPS 충족",IF(S609&gt;78,"TOEFL 충족",IF(T609&gt;699,"JPT 충족",IF(W609&gt;63,"G-TELP 충족",IF(U609=6,"HSK점수 충족",IF(U609=5,IF(V609&gt;179,"HSK점수 충족","자격미달"),"자격미달"))))))),IF(P609="C",IF(Q609&gt;599,"TOEIC 충족",IF(R609&gt;226,"New-TEPS 충족",IF(S609&gt;67,"TOEFL 충족",IF(T609&gt;599,"JPT 충족",IF(W609&gt;49,"G-TELP 충족",IF(U609=6,"HSK점수 충족",IF(U609=5,"HSK점수 충족",IF(U609=4,IF(V609&gt;209,"HSK점수 충족","자격미달"),"자격미달")))))))),IF(P609="D",IF(Q609&gt;649,"TOEIC 충족",IF(R609&gt;244,"New-TEPS 충족",IF(S609&gt;73,"TOEFL 충족",IF(T609&gt;649,"JPT 충족",IF(W609&gt;56,"G-TELP 충족",IF(U1550=6,"HSK점수 충족",IF(U1550=5,"HSK점수 충족",IF(U1550=4,IF(V1550&gt;254,"HSK점수 충족","자격미달"),"자격미달")))))))),0))))</f>
        <v>TOEIC 충족</v>
      </c>
      <c r="AC609" s="21"/>
      <c r="AD609" s="3">
        <f>IF(P609="A",VLOOKUP(Q609,[1]교육_어학_경력backdata!$B$3:$C$9,2,1),IF(P609="B",VLOOKUP(Q609,[1]교육_어학_경력backdata!$G$3:$H$9,2,1),IF(P609="C",0,"오류")))</f>
        <v>12</v>
      </c>
      <c r="AE609" s="3">
        <f>IF(P609="A",VLOOKUP(R609,[1]교육_어학_경력backdata!$B$11:$C$17,2,1),IF(P609="B",VLOOKUP(R609,[1]교육_어학_경력backdata!$G$11:$H$17,2,1),IF(P609="C",0,"오류")))</f>
        <v>0</v>
      </c>
      <c r="AF609" s="3">
        <f>IF(P609="A",VLOOKUP(S609,[1]교육_어학_경력backdata!$B$19:$C$25,2,1),IF(P609="B",VLOOKUP(S609,[1]교육_어학_경력backdata!$G$19:$H$25,2,1),IF(P609="C",0,"오류")))</f>
        <v>0</v>
      </c>
      <c r="AG609" s="3">
        <f>IF(P609="A",VLOOKUP(T609,[1]교육_어학_경력backdata!$B$3:$C$9,2,1),IF(P609="B",VLOOKUP(T609,[1]교육_어학_경력backdata!$G$3:$H$9,2,1),IF(P609="C",0,"오류")))</f>
        <v>0</v>
      </c>
      <c r="AH609" s="3">
        <f>IF(P609="A",IF(U609=0,0,IF(U609=4,0,IF(U609=5,VLOOKUP(V609,[1]교육_어학_경력backdata!$B$27:$C$29,2,1),IF(U609=6,VLOOKUP(V609,[1]교육_어학_경력backdata!$B$31:$C$34,2,1))))),IF(P609="B",IF(U609=0,0,IF(U609=4,0,IF(U609=5,VLOOKUP(V609,[1]교육_어학_경력backdata!$G$27:$H$31,2,1),IF(U609=6,VLOOKUP(V609,[1]교육_어학_경력backdata!$G$33:$H$34,2,1))))),IF(CT609="C",0,"오류")))</f>
        <v>0</v>
      </c>
      <c r="AI609" s="3">
        <f>IF(P609="A",VLOOKUP(W609,[1]교육_어학_경력backdata!$B$36:$C$42,2,1),IF(P609="B",VLOOKUP(W609,[1]교육_어학_경력backdata!$G$36:$H$42,2,1),IF(P609="C",0,"오류")))</f>
        <v>0</v>
      </c>
      <c r="AJ609" s="3">
        <f>SUM(AD609:AI609)</f>
        <v>12</v>
      </c>
      <c r="AK609" s="3">
        <f>_xlfn.MAXIFS(AJ:AJ,B:B,B609)</f>
        <v>12</v>
      </c>
      <c r="AL609" s="3"/>
      <c r="AM609" s="21"/>
      <c r="AN609" s="3"/>
      <c r="AO609" s="3"/>
    </row>
    <row r="610" spans="1:41" x14ac:dyDescent="0.4">
      <c r="A610" s="4">
        <f>IF(B609=B610,A609,A609+1)</f>
        <v>565</v>
      </c>
      <c r="B610" s="4" t="s">
        <v>3366</v>
      </c>
      <c r="C610" s="4" t="s">
        <v>3365</v>
      </c>
      <c r="D610" s="4" t="s">
        <v>3044</v>
      </c>
      <c r="E610" s="4" t="s">
        <v>3043</v>
      </c>
      <c r="F610" s="4">
        <f>IF(B610=B609,F609+1,1)</f>
        <v>1</v>
      </c>
      <c r="G610" s="4" t="s">
        <v>6380</v>
      </c>
      <c r="H610" s="4" t="s">
        <v>6379</v>
      </c>
      <c r="I610" s="4" t="s">
        <v>6378</v>
      </c>
      <c r="J610" s="4" t="s">
        <v>6790</v>
      </c>
      <c r="K610" s="4"/>
      <c r="L610" s="4" t="s">
        <v>6430</v>
      </c>
      <c r="M610" s="4" t="s">
        <v>6929</v>
      </c>
      <c r="P610" s="4" t="s">
        <v>2434</v>
      </c>
      <c r="Q610" s="4">
        <f>IF(H610="TOEIC",VALUE(L610),0)</f>
        <v>850</v>
      </c>
      <c r="R610" s="4">
        <f>IF(H610="NEW TEPS",VALUE(L610),0)</f>
        <v>0</v>
      </c>
      <c r="S610" s="4">
        <f>IF(H610="TOEFL(ibt)",VALUE(L610),0)</f>
        <v>0</v>
      </c>
      <c r="T610" s="4">
        <f>IF(H610="JPT",VALUE(L610),0)</f>
        <v>0</v>
      </c>
      <c r="U610" s="4">
        <f>IF(H610="HSK",VALUE(K610),0)</f>
        <v>0</v>
      </c>
      <c r="V610" s="4">
        <f>IF(H610="HSK",VALUE(L610),0)</f>
        <v>0</v>
      </c>
      <c r="W610" s="4">
        <f>IF(H610="G-TELP Level2",VALUE(L610),0)</f>
        <v>0</v>
      </c>
      <c r="X610" s="4">
        <f>IF(P610="A",IF(Q610&gt;849,1,IF(R610&gt;335,1,IF(S610&gt;97,1,IF(T610&gt;849,1,IF(W610&gt;82,1,IF(U610=6,1,IF(U610=5,IF(V610&gt;254,1,0),0))))))),IF(P610="B",IF(Q610&gt;699,1,IF(R610&gt;263,1,IF(S610&gt;78,1,IF(T610&gt;699,1,IF(W610&gt;63,1,IF(U610=6,1,IF(U610=5,IF(V610&gt;179,1,0),0))))))),IF(P610="C",IF(Q610&gt;599,1,IF(R610&gt;226,1,IF(S610&gt;67,1,IF(T610&gt;599,1,IF(W610&gt;49,1,IF(U610=6,1,IF(U610=5,1,IF(U610=4,IF(V610&gt;209,1,0),0)))))))),IF(P610="D",IF(Q610&gt;649,1,IF(R610&gt;244,1,IF(S610&gt;73,1,IF(T610&gt;649,1,IF(W610&gt;56,1,IF(U610=6,1,IF(U610=5,1,IF(U610=4,IF(V610&gt;254,1,0),0)))))))),0))))</f>
        <v>1</v>
      </c>
      <c r="Y610" s="4">
        <f>SUMIF(B:B,B610,X:X)</f>
        <v>1</v>
      </c>
      <c r="Z610" s="4" t="str">
        <f>IF(Y610&gt;0,"어학 충족","자격미달")</f>
        <v>어학 충족</v>
      </c>
      <c r="AA610" s="4"/>
      <c r="AB610" s="4" t="str">
        <f>IF(P610="A",IF(Q610&gt;849,"TOEIC 충족",IF(R610&gt;335,"New-TEPS 충족",IF(S610&gt;97,"TOEFL 충족",IF(T610&gt;849,"JPT 충족",IF(W610&gt;82,"G-TELP 충족",IF(U610=6,"HSK점수 충족",IF(U610=5,IF(V610&gt;254,"HSK점수 충족","자격미달"),"자격미달"))))))),IF(P610="B",IF(Q610&gt;699,"TOEIC 충족",IF(R610&gt;263,"New-TEPS 충족",IF(S610&gt;78,"TOEFL 충족",IF(T610&gt;699,"JPT 충족",IF(W610&gt;63,"G-TELP 충족",IF(U610=6,"HSK점수 충족",IF(U610=5,IF(V610&gt;179,"HSK점수 충족","자격미달"),"자격미달"))))))),IF(P610="C",IF(Q610&gt;599,"TOEIC 충족",IF(R610&gt;226,"New-TEPS 충족",IF(S610&gt;67,"TOEFL 충족",IF(T610&gt;599,"JPT 충족",IF(W610&gt;49,"G-TELP 충족",IF(U610=6,"HSK점수 충족",IF(U610=5,"HSK점수 충족",IF(U610=4,IF(V610&gt;209,"HSK점수 충족","자격미달"),"자격미달")))))))),IF(P610="D",IF(Q610&gt;649,"TOEIC 충족",IF(R610&gt;244,"New-TEPS 충족",IF(S610&gt;73,"TOEFL 충족",IF(T610&gt;649,"JPT 충족",IF(W610&gt;56,"G-TELP 충족",IF(U1551=6,"HSK점수 충족",IF(U1551=5,"HSK점수 충족",IF(U1551=4,IF(V1551&gt;254,"HSK점수 충족","자격미달"),"자격미달")))))))),0))))</f>
        <v>TOEIC 충족</v>
      </c>
      <c r="AC610" s="21"/>
      <c r="AD610" s="4">
        <f>IF(P610="A",VLOOKUP(Q610,[1]교육_어학_경력backdata!$B$3:$C$9,2,1),IF(P610="B",VLOOKUP(Q610,[1]교육_어학_경력backdata!$G$3:$H$9,2,1),IF(P610="C",0,"오류")))</f>
        <v>12</v>
      </c>
      <c r="AE610" s="4">
        <f>IF(P610="A",VLOOKUP(R610,[1]교육_어학_경력backdata!$B$11:$C$17,2,1),IF(P610="B",VLOOKUP(R610,[1]교육_어학_경력backdata!$G$11:$H$17,2,1),IF(P610="C",0,"오류")))</f>
        <v>0</v>
      </c>
      <c r="AF610" s="4">
        <f>IF(P610="A",VLOOKUP(S610,[1]교육_어학_경력backdata!$B$19:$C$25,2,1),IF(P610="B",VLOOKUP(S610,[1]교육_어학_경력backdata!$G$19:$H$25,2,1),IF(P610="C",0,"오류")))</f>
        <v>0</v>
      </c>
      <c r="AG610" s="4">
        <f>IF(P610="A",VLOOKUP(T610,[1]교육_어학_경력backdata!$B$3:$C$9,2,1),IF(P610="B",VLOOKUP(T610,[1]교육_어학_경력backdata!$G$3:$H$9,2,1),IF(P610="C",0,"오류")))</f>
        <v>0</v>
      </c>
      <c r="AH610" s="4">
        <f>IF(P610="A",IF(U610=0,0,IF(U610=4,0,IF(U610=5,VLOOKUP(V610,[1]교육_어학_경력backdata!$B$27:$C$29,2,1),IF(U610=6,VLOOKUP(V610,[1]교육_어학_경력backdata!$B$31:$C$34,2,1))))),IF(P610="B",IF(U610=0,0,IF(U610=4,0,IF(U610=5,VLOOKUP(V610,[1]교육_어학_경력backdata!$G$27:$H$31,2,1),IF(U610=6,VLOOKUP(V610,[1]교육_어학_경력backdata!$G$33:$H$34,2,1))))),IF(CT610="C",0,"오류")))</f>
        <v>0</v>
      </c>
      <c r="AI610" s="4">
        <f>IF(P610="A",VLOOKUP(W610,[1]교육_어학_경력backdata!$B$36:$C$42,2,1),IF(P610="B",VLOOKUP(W610,[1]교육_어학_경력backdata!$G$36:$H$42,2,1),IF(P610="C",0,"오류")))</f>
        <v>0</v>
      </c>
      <c r="AJ610" s="4">
        <f>SUM(AD610:AI610)</f>
        <v>12</v>
      </c>
      <c r="AK610" s="4">
        <f>_xlfn.MAXIFS(AJ:AJ,B:B,B610)</f>
        <v>12</v>
      </c>
      <c r="AL610" s="4"/>
      <c r="AM610" s="21"/>
      <c r="AN610" s="4"/>
      <c r="AO610" s="4"/>
    </row>
    <row r="611" spans="1:41" x14ac:dyDescent="0.4">
      <c r="A611" s="3">
        <f>IF(B610=B611,A610,A610+1)</f>
        <v>566</v>
      </c>
      <c r="B611" s="3" t="s">
        <v>3361</v>
      </c>
      <c r="C611" s="3" t="s">
        <v>3360</v>
      </c>
      <c r="D611" s="3" t="s">
        <v>3044</v>
      </c>
      <c r="E611" s="3" t="s">
        <v>3043</v>
      </c>
      <c r="F611" s="3">
        <f>IF(B611=B610,F610+1,1)</f>
        <v>1</v>
      </c>
      <c r="G611" s="3" t="s">
        <v>6384</v>
      </c>
      <c r="H611" s="3" t="s">
        <v>6379</v>
      </c>
      <c r="I611" s="3" t="s">
        <v>6378</v>
      </c>
      <c r="J611" s="3" t="s">
        <v>6400</v>
      </c>
      <c r="K611" s="3"/>
      <c r="L611" s="3" t="s">
        <v>6430</v>
      </c>
      <c r="M611" s="3" t="s">
        <v>6928</v>
      </c>
      <c r="P611" s="3" t="s">
        <v>2434</v>
      </c>
      <c r="Q611" s="3">
        <f>IF(H611="TOEIC",VALUE(L611),0)</f>
        <v>850</v>
      </c>
      <c r="R611" s="3">
        <f>IF(H611="NEW TEPS",VALUE(L611),0)</f>
        <v>0</v>
      </c>
      <c r="S611" s="3">
        <f>IF(H611="TOEFL(ibt)",VALUE(L611),0)</f>
        <v>0</v>
      </c>
      <c r="T611" s="3">
        <f>IF(H611="JPT",VALUE(L611),0)</f>
        <v>0</v>
      </c>
      <c r="U611" s="3">
        <f>IF(H611="HSK",VALUE(K611),0)</f>
        <v>0</v>
      </c>
      <c r="V611" s="3">
        <f>IF(H611="HSK",VALUE(L611),0)</f>
        <v>0</v>
      </c>
      <c r="W611" s="3">
        <f>IF(H611="G-TELP Level2",VALUE(L611),0)</f>
        <v>0</v>
      </c>
      <c r="X611" s="3">
        <f>IF(P611="A",IF(Q611&gt;849,1,IF(R611&gt;335,1,IF(S611&gt;97,1,IF(T611&gt;849,1,IF(W611&gt;82,1,IF(U611=6,1,IF(U611=5,IF(V611&gt;254,1,0),0))))))),IF(P611="B",IF(Q611&gt;699,1,IF(R611&gt;263,1,IF(S611&gt;78,1,IF(T611&gt;699,1,IF(W611&gt;63,1,IF(U611=6,1,IF(U611=5,IF(V611&gt;179,1,0),0))))))),IF(P611="C",IF(Q611&gt;599,1,IF(R611&gt;226,1,IF(S611&gt;67,1,IF(T611&gt;599,1,IF(W611&gt;49,1,IF(U611=6,1,IF(U611=5,1,IF(U611=4,IF(V611&gt;209,1,0),0)))))))),IF(P611="D",IF(Q611&gt;649,1,IF(R611&gt;244,1,IF(S611&gt;73,1,IF(T611&gt;649,1,IF(W611&gt;56,1,IF(U611=6,1,IF(U611=5,1,IF(U611=4,IF(V611&gt;254,1,0),0)))))))),0))))</f>
        <v>1</v>
      </c>
      <c r="Y611" s="3">
        <f>SUMIF(B:B,B611,X:X)</f>
        <v>1</v>
      </c>
      <c r="Z611" s="3" t="str">
        <f>IF(Y611&gt;0,"어학 충족","자격미달")</f>
        <v>어학 충족</v>
      </c>
      <c r="AA611" s="3"/>
      <c r="AB611" s="3" t="str">
        <f>IF(P611="A",IF(Q611&gt;849,"TOEIC 충족",IF(R611&gt;335,"New-TEPS 충족",IF(S611&gt;97,"TOEFL 충족",IF(T611&gt;849,"JPT 충족",IF(W611&gt;82,"G-TELP 충족",IF(U611=6,"HSK점수 충족",IF(U611=5,IF(V611&gt;254,"HSK점수 충족","자격미달"),"자격미달"))))))),IF(P611="B",IF(Q611&gt;699,"TOEIC 충족",IF(R611&gt;263,"New-TEPS 충족",IF(S611&gt;78,"TOEFL 충족",IF(T611&gt;699,"JPT 충족",IF(W611&gt;63,"G-TELP 충족",IF(U611=6,"HSK점수 충족",IF(U611=5,IF(V611&gt;179,"HSK점수 충족","자격미달"),"자격미달"))))))),IF(P611="C",IF(Q611&gt;599,"TOEIC 충족",IF(R611&gt;226,"New-TEPS 충족",IF(S611&gt;67,"TOEFL 충족",IF(T611&gt;599,"JPT 충족",IF(W611&gt;49,"G-TELP 충족",IF(U611=6,"HSK점수 충족",IF(U611=5,"HSK점수 충족",IF(U611=4,IF(V611&gt;209,"HSK점수 충족","자격미달"),"자격미달")))))))),IF(P611="D",IF(Q611&gt;649,"TOEIC 충족",IF(R611&gt;244,"New-TEPS 충족",IF(S611&gt;73,"TOEFL 충족",IF(T611&gt;649,"JPT 충족",IF(W611&gt;56,"G-TELP 충족",IF(U1552=6,"HSK점수 충족",IF(U1552=5,"HSK점수 충족",IF(U1552=4,IF(V1552&gt;254,"HSK점수 충족","자격미달"),"자격미달")))))))),0))))</f>
        <v>TOEIC 충족</v>
      </c>
      <c r="AC611" s="21"/>
      <c r="AD611" s="3">
        <f>IF(P611="A",VLOOKUP(Q611,[1]교육_어학_경력backdata!$B$3:$C$9,2,1),IF(P611="B",VLOOKUP(Q611,[1]교육_어학_경력backdata!$G$3:$H$9,2,1),IF(P611="C",0,"오류")))</f>
        <v>12</v>
      </c>
      <c r="AE611" s="3">
        <f>IF(P611="A",VLOOKUP(R611,[1]교육_어학_경력backdata!$B$11:$C$17,2,1),IF(P611="B",VLOOKUP(R611,[1]교육_어학_경력backdata!$G$11:$H$17,2,1),IF(P611="C",0,"오류")))</f>
        <v>0</v>
      </c>
      <c r="AF611" s="3">
        <f>IF(P611="A",VLOOKUP(S611,[1]교육_어학_경력backdata!$B$19:$C$25,2,1),IF(P611="B",VLOOKUP(S611,[1]교육_어학_경력backdata!$G$19:$H$25,2,1),IF(P611="C",0,"오류")))</f>
        <v>0</v>
      </c>
      <c r="AG611" s="3">
        <f>IF(P611="A",VLOOKUP(T611,[1]교육_어학_경력backdata!$B$3:$C$9,2,1),IF(P611="B",VLOOKUP(T611,[1]교육_어학_경력backdata!$G$3:$H$9,2,1),IF(P611="C",0,"오류")))</f>
        <v>0</v>
      </c>
      <c r="AH611" s="3">
        <f>IF(P611="A",IF(U611=0,0,IF(U611=4,0,IF(U611=5,VLOOKUP(V611,[1]교육_어학_경력backdata!$B$27:$C$29,2,1),IF(U611=6,VLOOKUP(V611,[1]교육_어학_경력backdata!$B$31:$C$34,2,1))))),IF(P611="B",IF(U611=0,0,IF(U611=4,0,IF(U611=5,VLOOKUP(V611,[1]교육_어학_경력backdata!$G$27:$H$31,2,1),IF(U611=6,VLOOKUP(V611,[1]교육_어학_경력backdata!$G$33:$H$34,2,1))))),IF(CT611="C",0,"오류")))</f>
        <v>0</v>
      </c>
      <c r="AI611" s="3">
        <f>IF(P611="A",VLOOKUP(W611,[1]교육_어학_경력backdata!$B$36:$C$42,2,1),IF(P611="B",VLOOKUP(W611,[1]교육_어학_경력backdata!$G$36:$H$42,2,1),IF(P611="C",0,"오류")))</f>
        <v>0</v>
      </c>
      <c r="AJ611" s="3">
        <f>SUM(AD611:AI611)</f>
        <v>12</v>
      </c>
      <c r="AK611" s="3">
        <f>_xlfn.MAXIFS(AJ:AJ,B:B,B611)</f>
        <v>12</v>
      </c>
      <c r="AL611" s="3"/>
      <c r="AM611" s="21"/>
      <c r="AN611" s="3"/>
      <c r="AO611" s="3"/>
    </row>
    <row r="612" spans="1:41" x14ac:dyDescent="0.4">
      <c r="A612" s="4">
        <f>IF(B611=B612,A611,A611+1)</f>
        <v>567</v>
      </c>
      <c r="B612" s="4" t="s">
        <v>3354</v>
      </c>
      <c r="C612" s="4" t="s">
        <v>3353</v>
      </c>
      <c r="D612" s="4" t="s">
        <v>3044</v>
      </c>
      <c r="E612" s="4" t="s">
        <v>3043</v>
      </c>
      <c r="F612" s="4">
        <f>IF(B612=B611,F611+1,1)</f>
        <v>1</v>
      </c>
      <c r="G612" s="4" t="s">
        <v>6380</v>
      </c>
      <c r="H612" s="4" t="s">
        <v>6379</v>
      </c>
      <c r="I612" s="4" t="s">
        <v>6378</v>
      </c>
      <c r="J612" s="4" t="s">
        <v>6573</v>
      </c>
      <c r="K612" s="4"/>
      <c r="L612" s="4" t="s">
        <v>6448</v>
      </c>
      <c r="M612" s="4" t="s">
        <v>6927</v>
      </c>
      <c r="P612" s="4" t="s">
        <v>2434</v>
      </c>
      <c r="Q612" s="4">
        <f>IF(H612="TOEIC",VALUE(L612),0)</f>
        <v>865</v>
      </c>
      <c r="R612" s="4">
        <f>IF(H612="NEW TEPS",VALUE(L612),0)</f>
        <v>0</v>
      </c>
      <c r="S612" s="4">
        <f>IF(H612="TOEFL(ibt)",VALUE(L612),0)</f>
        <v>0</v>
      </c>
      <c r="T612" s="4">
        <f>IF(H612="JPT",VALUE(L612),0)</f>
        <v>0</v>
      </c>
      <c r="U612" s="4">
        <f>IF(H612="HSK",VALUE(K612),0)</f>
        <v>0</v>
      </c>
      <c r="V612" s="4">
        <f>IF(H612="HSK",VALUE(L612),0)</f>
        <v>0</v>
      </c>
      <c r="W612" s="4">
        <f>IF(H612="G-TELP Level2",VALUE(L612),0)</f>
        <v>0</v>
      </c>
      <c r="X612" s="4">
        <f>IF(P612="A",IF(Q612&gt;849,1,IF(R612&gt;335,1,IF(S612&gt;97,1,IF(T612&gt;849,1,IF(W612&gt;82,1,IF(U612=6,1,IF(U612=5,IF(V612&gt;254,1,0),0))))))),IF(P612="B",IF(Q612&gt;699,1,IF(R612&gt;263,1,IF(S612&gt;78,1,IF(T612&gt;699,1,IF(W612&gt;63,1,IF(U612=6,1,IF(U612=5,IF(V612&gt;179,1,0),0))))))),IF(P612="C",IF(Q612&gt;599,1,IF(R612&gt;226,1,IF(S612&gt;67,1,IF(T612&gt;599,1,IF(W612&gt;49,1,IF(U612=6,1,IF(U612=5,1,IF(U612=4,IF(V612&gt;209,1,0),0)))))))),IF(P612="D",IF(Q612&gt;649,1,IF(R612&gt;244,1,IF(S612&gt;73,1,IF(T612&gt;649,1,IF(W612&gt;56,1,IF(U612=6,1,IF(U612=5,1,IF(U612=4,IF(V612&gt;254,1,0),0)))))))),0))))</f>
        <v>1</v>
      </c>
      <c r="Y612" s="4">
        <f>SUMIF(B:B,B612,X:X)</f>
        <v>1</v>
      </c>
      <c r="Z612" s="4" t="str">
        <f>IF(Y612&gt;0,"어학 충족","자격미달")</f>
        <v>어학 충족</v>
      </c>
      <c r="AA612" s="4"/>
      <c r="AB612" s="4" t="str">
        <f>IF(P612="A",IF(Q612&gt;849,"TOEIC 충족",IF(R612&gt;335,"New-TEPS 충족",IF(S612&gt;97,"TOEFL 충족",IF(T612&gt;849,"JPT 충족",IF(W612&gt;82,"G-TELP 충족",IF(U612=6,"HSK점수 충족",IF(U612=5,IF(V612&gt;254,"HSK점수 충족","자격미달"),"자격미달"))))))),IF(P612="B",IF(Q612&gt;699,"TOEIC 충족",IF(R612&gt;263,"New-TEPS 충족",IF(S612&gt;78,"TOEFL 충족",IF(T612&gt;699,"JPT 충족",IF(W612&gt;63,"G-TELP 충족",IF(U612=6,"HSK점수 충족",IF(U612=5,IF(V612&gt;179,"HSK점수 충족","자격미달"),"자격미달"))))))),IF(P612="C",IF(Q612&gt;599,"TOEIC 충족",IF(R612&gt;226,"New-TEPS 충족",IF(S612&gt;67,"TOEFL 충족",IF(T612&gt;599,"JPT 충족",IF(W612&gt;49,"G-TELP 충족",IF(U612=6,"HSK점수 충족",IF(U612=5,"HSK점수 충족",IF(U612=4,IF(V612&gt;209,"HSK점수 충족","자격미달"),"자격미달")))))))),IF(P612="D",IF(Q612&gt;649,"TOEIC 충족",IF(R612&gt;244,"New-TEPS 충족",IF(S612&gt;73,"TOEFL 충족",IF(T612&gt;649,"JPT 충족",IF(W612&gt;56,"G-TELP 충족",IF(U1553=6,"HSK점수 충족",IF(U1553=5,"HSK점수 충족",IF(U1553=4,IF(V1553&gt;254,"HSK점수 충족","자격미달"),"자격미달")))))))),0))))</f>
        <v>TOEIC 충족</v>
      </c>
      <c r="AC612" s="21"/>
      <c r="AD612" s="4">
        <f>IF(P612="A",VLOOKUP(Q612,[1]교육_어학_경력backdata!$B$3:$C$9,2,1),IF(P612="B",VLOOKUP(Q612,[1]교육_어학_경력backdata!$G$3:$H$9,2,1),IF(P612="C",0,"오류")))</f>
        <v>12</v>
      </c>
      <c r="AE612" s="4">
        <f>IF(P612="A",VLOOKUP(R612,[1]교육_어학_경력backdata!$B$11:$C$17,2,1),IF(P612="B",VLOOKUP(R612,[1]교육_어학_경력backdata!$G$11:$H$17,2,1),IF(P612="C",0,"오류")))</f>
        <v>0</v>
      </c>
      <c r="AF612" s="4">
        <f>IF(P612="A",VLOOKUP(S612,[1]교육_어학_경력backdata!$B$19:$C$25,2,1),IF(P612="B",VLOOKUP(S612,[1]교육_어학_경력backdata!$G$19:$H$25,2,1),IF(P612="C",0,"오류")))</f>
        <v>0</v>
      </c>
      <c r="AG612" s="4">
        <f>IF(P612="A",VLOOKUP(T612,[1]교육_어학_경력backdata!$B$3:$C$9,2,1),IF(P612="B",VLOOKUP(T612,[1]교육_어학_경력backdata!$G$3:$H$9,2,1),IF(P612="C",0,"오류")))</f>
        <v>0</v>
      </c>
      <c r="AH612" s="4">
        <f>IF(P612="A",IF(U612=0,0,IF(U612=4,0,IF(U612=5,VLOOKUP(V612,[1]교육_어학_경력backdata!$B$27:$C$29,2,1),IF(U612=6,VLOOKUP(V612,[1]교육_어학_경력backdata!$B$31:$C$34,2,1))))),IF(P612="B",IF(U612=0,0,IF(U612=4,0,IF(U612=5,VLOOKUP(V612,[1]교육_어학_경력backdata!$G$27:$H$31,2,1),IF(U612=6,VLOOKUP(V612,[1]교육_어학_경력backdata!$G$33:$H$34,2,1))))),IF(CT612="C",0,"오류")))</f>
        <v>0</v>
      </c>
      <c r="AI612" s="4">
        <f>IF(P612="A",VLOOKUP(W612,[1]교육_어학_경력backdata!$B$36:$C$42,2,1),IF(P612="B",VLOOKUP(W612,[1]교육_어학_경력backdata!$G$36:$H$42,2,1),IF(P612="C",0,"오류")))</f>
        <v>0</v>
      </c>
      <c r="AJ612" s="4">
        <f>SUM(AD612:AI612)</f>
        <v>12</v>
      </c>
      <c r="AK612" s="4">
        <f>_xlfn.MAXIFS(AJ:AJ,B:B,B612)</f>
        <v>12</v>
      </c>
      <c r="AL612" s="4"/>
      <c r="AM612" s="21"/>
      <c r="AN612" s="4"/>
      <c r="AO612" s="4"/>
    </row>
    <row r="613" spans="1:41" x14ac:dyDescent="0.4">
      <c r="A613" s="3">
        <f>IF(B612=B613,A612,A612+1)</f>
        <v>568</v>
      </c>
      <c r="B613" s="3" t="s">
        <v>3343</v>
      </c>
      <c r="C613" s="3" t="s">
        <v>3342</v>
      </c>
      <c r="D613" s="3" t="s">
        <v>3044</v>
      </c>
      <c r="E613" s="3" t="s">
        <v>3043</v>
      </c>
      <c r="F613" s="3">
        <f>IF(B613=B612,F612+1,1)</f>
        <v>1</v>
      </c>
      <c r="G613" s="3" t="s">
        <v>6380</v>
      </c>
      <c r="H613" s="3" t="s">
        <v>6379</v>
      </c>
      <c r="I613" s="3" t="s">
        <v>6378</v>
      </c>
      <c r="J613" s="3" t="s">
        <v>6452</v>
      </c>
      <c r="K613" s="3"/>
      <c r="L613" s="3" t="s">
        <v>6406</v>
      </c>
      <c r="M613" s="3" t="s">
        <v>6926</v>
      </c>
      <c r="P613" s="3" t="s">
        <v>2434</v>
      </c>
      <c r="Q613" s="3">
        <f>IF(H613="TOEIC",VALUE(L613),0)</f>
        <v>945</v>
      </c>
      <c r="R613" s="3">
        <f>IF(H613="NEW TEPS",VALUE(L613),0)</f>
        <v>0</v>
      </c>
      <c r="S613" s="3">
        <f>IF(H613="TOEFL(ibt)",VALUE(L613),0)</f>
        <v>0</v>
      </c>
      <c r="T613" s="3">
        <f>IF(H613="JPT",VALUE(L613),0)</f>
        <v>0</v>
      </c>
      <c r="U613" s="3">
        <f>IF(H613="HSK",VALUE(K613),0)</f>
        <v>0</v>
      </c>
      <c r="V613" s="3">
        <f>IF(H613="HSK",VALUE(L613),0)</f>
        <v>0</v>
      </c>
      <c r="W613" s="3">
        <f>IF(H613="G-TELP Level2",VALUE(L613),0)</f>
        <v>0</v>
      </c>
      <c r="X613" s="3">
        <f>IF(P613="A",IF(Q613&gt;849,1,IF(R613&gt;335,1,IF(S613&gt;97,1,IF(T613&gt;849,1,IF(W613&gt;82,1,IF(U613=6,1,IF(U613=5,IF(V613&gt;254,1,0),0))))))),IF(P613="B",IF(Q613&gt;699,1,IF(R613&gt;263,1,IF(S613&gt;78,1,IF(T613&gt;699,1,IF(W613&gt;63,1,IF(U613=6,1,IF(U613=5,IF(V613&gt;179,1,0),0))))))),IF(P613="C",IF(Q613&gt;599,1,IF(R613&gt;226,1,IF(S613&gt;67,1,IF(T613&gt;599,1,IF(W613&gt;49,1,IF(U613=6,1,IF(U613=5,1,IF(U613=4,IF(V613&gt;209,1,0),0)))))))),IF(P613="D",IF(Q613&gt;649,1,IF(R613&gt;244,1,IF(S613&gt;73,1,IF(T613&gt;649,1,IF(W613&gt;56,1,IF(U613=6,1,IF(U613=5,1,IF(U613=4,IF(V613&gt;254,1,0),0)))))))),0))))</f>
        <v>1</v>
      </c>
      <c r="Y613" s="3">
        <f>SUMIF(B:B,B613,X:X)</f>
        <v>1</v>
      </c>
      <c r="Z613" s="3" t="str">
        <f>IF(Y613&gt;0,"어학 충족","자격미달")</f>
        <v>어학 충족</v>
      </c>
      <c r="AA613" s="3"/>
      <c r="AB613" s="3" t="str">
        <f>IF(P613="A",IF(Q613&gt;849,"TOEIC 충족",IF(R613&gt;335,"New-TEPS 충족",IF(S613&gt;97,"TOEFL 충족",IF(T613&gt;849,"JPT 충족",IF(W613&gt;82,"G-TELP 충족",IF(U613=6,"HSK점수 충족",IF(U613=5,IF(V613&gt;254,"HSK점수 충족","자격미달"),"자격미달"))))))),IF(P613="B",IF(Q613&gt;699,"TOEIC 충족",IF(R613&gt;263,"New-TEPS 충족",IF(S613&gt;78,"TOEFL 충족",IF(T613&gt;699,"JPT 충족",IF(W613&gt;63,"G-TELP 충족",IF(U613=6,"HSK점수 충족",IF(U613=5,IF(V613&gt;179,"HSK점수 충족","자격미달"),"자격미달"))))))),IF(P613="C",IF(Q613&gt;599,"TOEIC 충족",IF(R613&gt;226,"New-TEPS 충족",IF(S613&gt;67,"TOEFL 충족",IF(T613&gt;599,"JPT 충족",IF(W613&gt;49,"G-TELP 충족",IF(U613=6,"HSK점수 충족",IF(U613=5,"HSK점수 충족",IF(U613=4,IF(V613&gt;209,"HSK점수 충족","자격미달"),"자격미달")))))))),IF(P613="D",IF(Q613&gt;649,"TOEIC 충족",IF(R613&gt;244,"New-TEPS 충족",IF(S613&gt;73,"TOEFL 충족",IF(T613&gt;649,"JPT 충족",IF(W613&gt;56,"G-TELP 충족",IF(U1554=6,"HSK점수 충족",IF(U1554=5,"HSK점수 충족",IF(U1554=4,IF(V1554&gt;254,"HSK점수 충족","자격미달"),"자격미달")))))))),0))))</f>
        <v>TOEIC 충족</v>
      </c>
      <c r="AC613" s="21"/>
      <c r="AD613" s="3">
        <f>IF(P613="A",VLOOKUP(Q613,[1]교육_어학_경력backdata!$B$3:$C$9,2,1),IF(P613="B",VLOOKUP(Q613,[1]교육_어학_경력backdata!$G$3:$H$9,2,1),IF(P613="C",0,"오류")))</f>
        <v>18</v>
      </c>
      <c r="AE613" s="3">
        <f>IF(P613="A",VLOOKUP(R613,[1]교육_어학_경력backdata!$B$11:$C$17,2,1),IF(P613="B",VLOOKUP(R613,[1]교육_어학_경력backdata!$G$11:$H$17,2,1),IF(P613="C",0,"오류")))</f>
        <v>0</v>
      </c>
      <c r="AF613" s="3">
        <f>IF(P613="A",VLOOKUP(S613,[1]교육_어학_경력backdata!$B$19:$C$25,2,1),IF(P613="B",VLOOKUP(S613,[1]교육_어학_경력backdata!$G$19:$H$25,2,1),IF(P613="C",0,"오류")))</f>
        <v>0</v>
      </c>
      <c r="AG613" s="3">
        <f>IF(P613="A",VLOOKUP(T613,[1]교육_어학_경력backdata!$B$3:$C$9,2,1),IF(P613="B",VLOOKUP(T613,[1]교육_어학_경력backdata!$G$3:$H$9,2,1),IF(P613="C",0,"오류")))</f>
        <v>0</v>
      </c>
      <c r="AH613" s="3">
        <f>IF(P613="A",IF(U613=0,0,IF(U613=4,0,IF(U613=5,VLOOKUP(V613,[1]교육_어학_경력backdata!$B$27:$C$29,2,1),IF(U613=6,VLOOKUP(V613,[1]교육_어학_경력backdata!$B$31:$C$34,2,1))))),IF(P613="B",IF(U613=0,0,IF(U613=4,0,IF(U613=5,VLOOKUP(V613,[1]교육_어학_경력backdata!$G$27:$H$31,2,1),IF(U613=6,VLOOKUP(V613,[1]교육_어학_경력backdata!$G$33:$H$34,2,1))))),IF(CT613="C",0,"오류")))</f>
        <v>0</v>
      </c>
      <c r="AI613" s="3">
        <f>IF(P613="A",VLOOKUP(W613,[1]교육_어학_경력backdata!$B$36:$C$42,2,1),IF(P613="B",VLOOKUP(W613,[1]교육_어학_경력backdata!$G$36:$H$42,2,1),IF(P613="C",0,"오류")))</f>
        <v>0</v>
      </c>
      <c r="AJ613" s="3">
        <f>SUM(AD613:AI613)</f>
        <v>18</v>
      </c>
      <c r="AK613" s="3">
        <f>_xlfn.MAXIFS(AJ:AJ,B:B,B613)</f>
        <v>18</v>
      </c>
      <c r="AL613" s="3"/>
      <c r="AM613" s="21"/>
      <c r="AN613" s="3"/>
      <c r="AO613" s="3"/>
    </row>
    <row r="614" spans="1:41" x14ac:dyDescent="0.4">
      <c r="A614" s="4">
        <f>IF(B613=B614,A613,A613+1)</f>
        <v>569</v>
      </c>
      <c r="B614" s="4" t="s">
        <v>3338</v>
      </c>
      <c r="C614" s="4" t="s">
        <v>3337</v>
      </c>
      <c r="D614" s="4" t="s">
        <v>3044</v>
      </c>
      <c r="E614" s="4" t="s">
        <v>3043</v>
      </c>
      <c r="F614" s="4">
        <f>IF(B614=B613,F613+1,1)</f>
        <v>1</v>
      </c>
      <c r="G614" s="4" t="s">
        <v>6380</v>
      </c>
      <c r="H614" s="4" t="s">
        <v>6379</v>
      </c>
      <c r="I614" s="4" t="s">
        <v>6378</v>
      </c>
      <c r="J614" s="4" t="s">
        <v>6573</v>
      </c>
      <c r="K614" s="4"/>
      <c r="L614" s="4" t="s">
        <v>6617</v>
      </c>
      <c r="M614" s="4" t="s">
        <v>6925</v>
      </c>
      <c r="P614" s="4" t="s">
        <v>2434</v>
      </c>
      <c r="Q614" s="4">
        <f>IF(H614="TOEIC",VALUE(L614),0)</f>
        <v>775</v>
      </c>
      <c r="R614" s="4">
        <f>IF(H614="NEW TEPS",VALUE(L614),0)</f>
        <v>0</v>
      </c>
      <c r="S614" s="4">
        <f>IF(H614="TOEFL(ibt)",VALUE(L614),0)</f>
        <v>0</v>
      </c>
      <c r="T614" s="4">
        <f>IF(H614="JPT",VALUE(L614),0)</f>
        <v>0</v>
      </c>
      <c r="U614" s="4">
        <f>IF(H614="HSK",VALUE(K614),0)</f>
        <v>0</v>
      </c>
      <c r="V614" s="4">
        <f>IF(H614="HSK",VALUE(L614),0)</f>
        <v>0</v>
      </c>
      <c r="W614" s="4">
        <f>IF(H614="G-TELP Level2",VALUE(L614),0)</f>
        <v>0</v>
      </c>
      <c r="X614" s="4">
        <f>IF(P614="A",IF(Q614&gt;849,1,IF(R614&gt;335,1,IF(S614&gt;97,1,IF(T614&gt;849,1,IF(W614&gt;82,1,IF(U614=6,1,IF(U614=5,IF(V614&gt;254,1,0),0))))))),IF(P614="B",IF(Q614&gt;699,1,IF(R614&gt;263,1,IF(S614&gt;78,1,IF(T614&gt;699,1,IF(W614&gt;63,1,IF(U614=6,1,IF(U614=5,IF(V614&gt;179,1,0),0))))))),IF(P614="C",IF(Q614&gt;599,1,IF(R614&gt;226,1,IF(S614&gt;67,1,IF(T614&gt;599,1,IF(W614&gt;49,1,IF(U614=6,1,IF(U614=5,1,IF(U614=4,IF(V614&gt;209,1,0),0)))))))),IF(P614="D",IF(Q614&gt;649,1,IF(R614&gt;244,1,IF(S614&gt;73,1,IF(T614&gt;649,1,IF(W614&gt;56,1,IF(U614=6,1,IF(U614=5,1,IF(U614=4,IF(V614&gt;254,1,0),0)))))))),0))))</f>
        <v>0</v>
      </c>
      <c r="Y614" s="4">
        <f>SUMIF(B:B,B614,X:X)</f>
        <v>0</v>
      </c>
      <c r="Z614" s="4" t="str">
        <f>IF(Y614&gt;0,"어학 충족","자격미달")</f>
        <v>자격미달</v>
      </c>
      <c r="AA614" s="4"/>
      <c r="AB614" s="4" t="str">
        <f>IF(P614="A",IF(Q614&gt;849,"TOEIC 충족",IF(R614&gt;335,"New-TEPS 충족",IF(S614&gt;97,"TOEFL 충족",IF(T614&gt;849,"JPT 충족",IF(W614&gt;82,"G-TELP 충족",IF(U614=6,"HSK점수 충족",IF(U614=5,IF(V614&gt;254,"HSK점수 충족","자격미달"),"자격미달"))))))),IF(P614="B",IF(Q614&gt;699,"TOEIC 충족",IF(R614&gt;263,"New-TEPS 충족",IF(S614&gt;78,"TOEFL 충족",IF(T614&gt;699,"JPT 충족",IF(W614&gt;63,"G-TELP 충족",IF(U614=6,"HSK점수 충족",IF(U614=5,IF(V614&gt;179,"HSK점수 충족","자격미달"),"자격미달"))))))),IF(P614="C",IF(Q614&gt;599,"TOEIC 충족",IF(R614&gt;226,"New-TEPS 충족",IF(S614&gt;67,"TOEFL 충족",IF(T614&gt;599,"JPT 충족",IF(W614&gt;49,"G-TELP 충족",IF(U614=6,"HSK점수 충족",IF(U614=5,"HSK점수 충족",IF(U614=4,IF(V614&gt;209,"HSK점수 충족","자격미달"),"자격미달")))))))),IF(P614="D",IF(Q614&gt;649,"TOEIC 충족",IF(R614&gt;244,"New-TEPS 충족",IF(S614&gt;73,"TOEFL 충족",IF(T614&gt;649,"JPT 충족",IF(W614&gt;56,"G-TELP 충족",IF(U1555=6,"HSK점수 충족",IF(U1555=5,"HSK점수 충족",IF(U1555=4,IF(V1555&gt;254,"HSK점수 충족","자격미달"),"자격미달")))))))),0))))</f>
        <v>자격미달</v>
      </c>
      <c r="AC614" s="21"/>
      <c r="AD614" s="4">
        <f>IF(P614="A",VLOOKUP(Q614,[1]교육_어학_경력backdata!$B$3:$C$9,2,1),IF(P614="B",VLOOKUP(Q614,[1]교육_어학_경력backdata!$G$3:$H$9,2,1),IF(P614="C",0,"오류")))</f>
        <v>0</v>
      </c>
      <c r="AE614" s="4">
        <f>IF(P614="A",VLOOKUP(R614,[1]교육_어학_경력backdata!$B$11:$C$17,2,1),IF(P614="B",VLOOKUP(R614,[1]교육_어학_경력backdata!$G$11:$H$17,2,1),IF(P614="C",0,"오류")))</f>
        <v>0</v>
      </c>
      <c r="AF614" s="4">
        <f>IF(P614="A",VLOOKUP(S614,[1]교육_어학_경력backdata!$B$19:$C$25,2,1),IF(P614="B",VLOOKUP(S614,[1]교육_어학_경력backdata!$G$19:$H$25,2,1),IF(P614="C",0,"오류")))</f>
        <v>0</v>
      </c>
      <c r="AG614" s="4">
        <f>IF(P614="A",VLOOKUP(T614,[1]교육_어학_경력backdata!$B$3:$C$9,2,1),IF(P614="B",VLOOKUP(T614,[1]교육_어학_경력backdata!$G$3:$H$9,2,1),IF(P614="C",0,"오류")))</f>
        <v>0</v>
      </c>
      <c r="AH614" s="4">
        <f>IF(P614="A",IF(U614=0,0,IF(U614=4,0,IF(U614=5,VLOOKUP(V614,[1]교육_어학_경력backdata!$B$27:$C$29,2,1),IF(U614=6,VLOOKUP(V614,[1]교육_어학_경력backdata!$B$31:$C$34,2,1))))),IF(P614="B",IF(U614=0,0,IF(U614=4,0,IF(U614=5,VLOOKUP(V614,[1]교육_어학_경력backdata!$G$27:$H$31,2,1),IF(U614=6,VLOOKUP(V614,[1]교육_어학_경력backdata!$G$33:$H$34,2,1))))),IF(CT614="C",0,"오류")))</f>
        <v>0</v>
      </c>
      <c r="AI614" s="4">
        <f>IF(P614="A",VLOOKUP(W614,[1]교육_어학_경력backdata!$B$36:$C$42,2,1),IF(P614="B",VLOOKUP(W614,[1]교육_어학_경력backdata!$G$36:$H$42,2,1),IF(P614="C",0,"오류")))</f>
        <v>0</v>
      </c>
      <c r="AJ614" s="4">
        <f>SUM(AD614:AI614)</f>
        <v>0</v>
      </c>
      <c r="AK614" s="4">
        <f>_xlfn.MAXIFS(AJ:AJ,B:B,B614)</f>
        <v>0</v>
      </c>
      <c r="AL614" s="4"/>
      <c r="AM614" s="21"/>
      <c r="AN614" s="4"/>
      <c r="AO614" s="4"/>
    </row>
    <row r="615" spans="1:41" x14ac:dyDescent="0.4">
      <c r="A615" s="3">
        <f>IF(B614=B615,A614,A614+1)</f>
        <v>570</v>
      </c>
      <c r="B615" s="3" t="s">
        <v>3334</v>
      </c>
      <c r="C615" s="3" t="s">
        <v>3333</v>
      </c>
      <c r="D615" s="3" t="s">
        <v>3044</v>
      </c>
      <c r="E615" s="3" t="s">
        <v>3043</v>
      </c>
      <c r="F615" s="3">
        <f>IF(B615=B614,F614+1,1)</f>
        <v>1</v>
      </c>
      <c r="G615" s="3" t="s">
        <v>6384</v>
      </c>
      <c r="H615" s="3" t="s">
        <v>6379</v>
      </c>
      <c r="I615" s="3" t="s">
        <v>6378</v>
      </c>
      <c r="J615" s="3" t="s">
        <v>6694</v>
      </c>
      <c r="K615" s="3"/>
      <c r="L615" s="3" t="s">
        <v>6413</v>
      </c>
      <c r="M615" s="3" t="s">
        <v>6924</v>
      </c>
      <c r="P615" s="3" t="s">
        <v>2434</v>
      </c>
      <c r="Q615" s="3">
        <f>IF(H615="TOEIC",VALUE(L615),0)</f>
        <v>880</v>
      </c>
      <c r="R615" s="3">
        <f>IF(H615="NEW TEPS",VALUE(L615),0)</f>
        <v>0</v>
      </c>
      <c r="S615" s="3">
        <f>IF(H615="TOEFL(ibt)",VALUE(L615),0)</f>
        <v>0</v>
      </c>
      <c r="T615" s="3">
        <f>IF(H615="JPT",VALUE(L615),0)</f>
        <v>0</v>
      </c>
      <c r="U615" s="3">
        <f>IF(H615="HSK",VALUE(K615),0)</f>
        <v>0</v>
      </c>
      <c r="V615" s="3">
        <f>IF(H615="HSK",VALUE(L615),0)</f>
        <v>0</v>
      </c>
      <c r="W615" s="3">
        <f>IF(H615="G-TELP Level2",VALUE(L615),0)</f>
        <v>0</v>
      </c>
      <c r="X615" s="3">
        <f>IF(P615="A",IF(Q615&gt;849,1,IF(R615&gt;335,1,IF(S615&gt;97,1,IF(T615&gt;849,1,IF(W615&gt;82,1,IF(U615=6,1,IF(U615=5,IF(V615&gt;254,1,0),0))))))),IF(P615="B",IF(Q615&gt;699,1,IF(R615&gt;263,1,IF(S615&gt;78,1,IF(T615&gt;699,1,IF(W615&gt;63,1,IF(U615=6,1,IF(U615=5,IF(V615&gt;179,1,0),0))))))),IF(P615="C",IF(Q615&gt;599,1,IF(R615&gt;226,1,IF(S615&gt;67,1,IF(T615&gt;599,1,IF(W615&gt;49,1,IF(U615=6,1,IF(U615=5,1,IF(U615=4,IF(V615&gt;209,1,0),0)))))))),IF(P615="D",IF(Q615&gt;649,1,IF(R615&gt;244,1,IF(S615&gt;73,1,IF(T615&gt;649,1,IF(W615&gt;56,1,IF(U615=6,1,IF(U615=5,1,IF(U615=4,IF(V615&gt;254,1,0),0)))))))),0))))</f>
        <v>1</v>
      </c>
      <c r="Y615" s="3">
        <f>SUMIF(B:B,B615,X:X)</f>
        <v>1</v>
      </c>
      <c r="Z615" s="3" t="str">
        <f>IF(Y615&gt;0,"어학 충족","자격미달")</f>
        <v>어학 충족</v>
      </c>
      <c r="AA615" s="3"/>
      <c r="AB615" s="3" t="str">
        <f>IF(P615="A",IF(Q615&gt;849,"TOEIC 충족",IF(R615&gt;335,"New-TEPS 충족",IF(S615&gt;97,"TOEFL 충족",IF(T615&gt;849,"JPT 충족",IF(W615&gt;82,"G-TELP 충족",IF(U615=6,"HSK점수 충족",IF(U615=5,IF(V615&gt;254,"HSK점수 충족","자격미달"),"자격미달"))))))),IF(P615="B",IF(Q615&gt;699,"TOEIC 충족",IF(R615&gt;263,"New-TEPS 충족",IF(S615&gt;78,"TOEFL 충족",IF(T615&gt;699,"JPT 충족",IF(W615&gt;63,"G-TELP 충족",IF(U615=6,"HSK점수 충족",IF(U615=5,IF(V615&gt;179,"HSK점수 충족","자격미달"),"자격미달"))))))),IF(P615="C",IF(Q615&gt;599,"TOEIC 충족",IF(R615&gt;226,"New-TEPS 충족",IF(S615&gt;67,"TOEFL 충족",IF(T615&gt;599,"JPT 충족",IF(W615&gt;49,"G-TELP 충족",IF(U615=6,"HSK점수 충족",IF(U615=5,"HSK점수 충족",IF(U615=4,IF(V615&gt;209,"HSK점수 충족","자격미달"),"자격미달")))))))),IF(P615="D",IF(Q615&gt;649,"TOEIC 충족",IF(R615&gt;244,"New-TEPS 충족",IF(S615&gt;73,"TOEFL 충족",IF(T615&gt;649,"JPT 충족",IF(W615&gt;56,"G-TELP 충족",IF(U1556=6,"HSK점수 충족",IF(U1556=5,"HSK점수 충족",IF(U1556=4,IF(V1556&gt;254,"HSK점수 충족","자격미달"),"자격미달")))))))),0))))</f>
        <v>TOEIC 충족</v>
      </c>
      <c r="AC615" s="21"/>
      <c r="AD615" s="3">
        <f>IF(P615="A",VLOOKUP(Q615,[1]교육_어학_경력backdata!$B$3:$C$9,2,1),IF(P615="B",VLOOKUP(Q615,[1]교육_어학_경력backdata!$G$3:$H$9,2,1),IF(P615="C",0,"오류")))</f>
        <v>14</v>
      </c>
      <c r="AE615" s="3">
        <f>IF(P615="A",VLOOKUP(R615,[1]교육_어학_경력backdata!$B$11:$C$17,2,1),IF(P615="B",VLOOKUP(R615,[1]교육_어학_경력backdata!$G$11:$H$17,2,1),IF(P615="C",0,"오류")))</f>
        <v>0</v>
      </c>
      <c r="AF615" s="3">
        <f>IF(P615="A",VLOOKUP(S615,[1]교육_어학_경력backdata!$B$19:$C$25,2,1),IF(P615="B",VLOOKUP(S615,[1]교육_어학_경력backdata!$G$19:$H$25,2,1),IF(P615="C",0,"오류")))</f>
        <v>0</v>
      </c>
      <c r="AG615" s="3">
        <f>IF(P615="A",VLOOKUP(T615,[1]교육_어학_경력backdata!$B$3:$C$9,2,1),IF(P615="B",VLOOKUP(T615,[1]교육_어학_경력backdata!$G$3:$H$9,2,1),IF(P615="C",0,"오류")))</f>
        <v>0</v>
      </c>
      <c r="AH615" s="3">
        <f>IF(P615="A",IF(U615=0,0,IF(U615=4,0,IF(U615=5,VLOOKUP(V615,[1]교육_어학_경력backdata!$B$27:$C$29,2,1),IF(U615=6,VLOOKUP(V615,[1]교육_어학_경력backdata!$B$31:$C$34,2,1))))),IF(P615="B",IF(U615=0,0,IF(U615=4,0,IF(U615=5,VLOOKUP(V615,[1]교육_어학_경력backdata!$G$27:$H$31,2,1),IF(U615=6,VLOOKUP(V615,[1]교육_어학_경력backdata!$G$33:$H$34,2,1))))),IF(CT615="C",0,"오류")))</f>
        <v>0</v>
      </c>
      <c r="AI615" s="3">
        <f>IF(P615="A",VLOOKUP(W615,[1]교육_어학_경력backdata!$B$36:$C$42,2,1),IF(P615="B",VLOOKUP(W615,[1]교육_어학_경력backdata!$G$36:$H$42,2,1),IF(P615="C",0,"오류")))</f>
        <v>0</v>
      </c>
      <c r="AJ615" s="3">
        <f>SUM(AD615:AI615)</f>
        <v>14</v>
      </c>
      <c r="AK615" s="3">
        <f>_xlfn.MAXIFS(AJ:AJ,B:B,B615)</f>
        <v>14</v>
      </c>
      <c r="AL615" s="3"/>
      <c r="AM615" s="21"/>
      <c r="AN615" s="3"/>
      <c r="AO615" s="3"/>
    </row>
    <row r="616" spans="1:41" x14ac:dyDescent="0.4">
      <c r="A616" s="4">
        <f>IF(B615=B616,A615,A615+1)</f>
        <v>571</v>
      </c>
      <c r="B616" s="4" t="s">
        <v>3330</v>
      </c>
      <c r="C616" s="4" t="s">
        <v>3329</v>
      </c>
      <c r="D616" s="4" t="s">
        <v>3044</v>
      </c>
      <c r="E616" s="4" t="s">
        <v>3043</v>
      </c>
      <c r="F616" s="4">
        <f>IF(B616=B615,F615+1,1)</f>
        <v>1</v>
      </c>
      <c r="G616" s="4" t="s">
        <v>6380</v>
      </c>
      <c r="H616" s="4" t="s">
        <v>6379</v>
      </c>
      <c r="I616" s="4" t="s">
        <v>6378</v>
      </c>
      <c r="J616" s="4" t="s">
        <v>6610</v>
      </c>
      <c r="K616" s="4"/>
      <c r="L616" s="4" t="s">
        <v>6614</v>
      </c>
      <c r="M616" s="4" t="s">
        <v>6923</v>
      </c>
      <c r="P616" s="4" t="s">
        <v>2434</v>
      </c>
      <c r="Q616" s="4">
        <f>IF(H616="TOEIC",VALUE(L616),0)</f>
        <v>925</v>
      </c>
      <c r="R616" s="4">
        <f>IF(H616="NEW TEPS",VALUE(L616),0)</f>
        <v>0</v>
      </c>
      <c r="S616" s="4">
        <f>IF(H616="TOEFL(ibt)",VALUE(L616),0)</f>
        <v>0</v>
      </c>
      <c r="T616" s="4">
        <f>IF(H616="JPT",VALUE(L616),0)</f>
        <v>0</v>
      </c>
      <c r="U616" s="4">
        <f>IF(H616="HSK",VALUE(K616),0)</f>
        <v>0</v>
      </c>
      <c r="V616" s="4">
        <f>IF(H616="HSK",VALUE(L616),0)</f>
        <v>0</v>
      </c>
      <c r="W616" s="4">
        <f>IF(H616="G-TELP Level2",VALUE(L616),0)</f>
        <v>0</v>
      </c>
      <c r="X616" s="4">
        <f>IF(P616="A",IF(Q616&gt;849,1,IF(R616&gt;335,1,IF(S616&gt;97,1,IF(T616&gt;849,1,IF(W616&gt;82,1,IF(U616=6,1,IF(U616=5,IF(V616&gt;254,1,0),0))))))),IF(P616="B",IF(Q616&gt;699,1,IF(R616&gt;263,1,IF(S616&gt;78,1,IF(T616&gt;699,1,IF(W616&gt;63,1,IF(U616=6,1,IF(U616=5,IF(V616&gt;179,1,0),0))))))),IF(P616="C",IF(Q616&gt;599,1,IF(R616&gt;226,1,IF(S616&gt;67,1,IF(T616&gt;599,1,IF(W616&gt;49,1,IF(U616=6,1,IF(U616=5,1,IF(U616=4,IF(V616&gt;209,1,0),0)))))))),IF(P616="D",IF(Q616&gt;649,1,IF(R616&gt;244,1,IF(S616&gt;73,1,IF(T616&gt;649,1,IF(W616&gt;56,1,IF(U616=6,1,IF(U616=5,1,IF(U616=4,IF(V616&gt;254,1,0),0)))))))),0))))</f>
        <v>1</v>
      </c>
      <c r="Y616" s="4">
        <f>SUMIF(B:B,B616,X:X)</f>
        <v>1</v>
      </c>
      <c r="Z616" s="4" t="str">
        <f>IF(Y616&gt;0,"어학 충족","자격미달")</f>
        <v>어학 충족</v>
      </c>
      <c r="AA616" s="4"/>
      <c r="AB616" s="4" t="str">
        <f>IF(P616="A",IF(Q616&gt;849,"TOEIC 충족",IF(R616&gt;335,"New-TEPS 충족",IF(S616&gt;97,"TOEFL 충족",IF(T616&gt;849,"JPT 충족",IF(W616&gt;82,"G-TELP 충족",IF(U616=6,"HSK점수 충족",IF(U616=5,IF(V616&gt;254,"HSK점수 충족","자격미달"),"자격미달"))))))),IF(P616="B",IF(Q616&gt;699,"TOEIC 충족",IF(R616&gt;263,"New-TEPS 충족",IF(S616&gt;78,"TOEFL 충족",IF(T616&gt;699,"JPT 충족",IF(W616&gt;63,"G-TELP 충족",IF(U616=6,"HSK점수 충족",IF(U616=5,IF(V616&gt;179,"HSK점수 충족","자격미달"),"자격미달"))))))),IF(P616="C",IF(Q616&gt;599,"TOEIC 충족",IF(R616&gt;226,"New-TEPS 충족",IF(S616&gt;67,"TOEFL 충족",IF(T616&gt;599,"JPT 충족",IF(W616&gt;49,"G-TELP 충족",IF(U616=6,"HSK점수 충족",IF(U616=5,"HSK점수 충족",IF(U616=4,IF(V616&gt;209,"HSK점수 충족","자격미달"),"자격미달")))))))),IF(P616="D",IF(Q616&gt;649,"TOEIC 충족",IF(R616&gt;244,"New-TEPS 충족",IF(S616&gt;73,"TOEFL 충족",IF(T616&gt;649,"JPT 충족",IF(W616&gt;56,"G-TELP 충족",IF(U1557=6,"HSK점수 충족",IF(U1557=5,"HSK점수 충족",IF(U1557=4,IF(V1557&gt;254,"HSK점수 충족","자격미달"),"자격미달")))))))),0))))</f>
        <v>TOEIC 충족</v>
      </c>
      <c r="AC616" s="21"/>
      <c r="AD616" s="4">
        <f>IF(P616="A",VLOOKUP(Q616,[1]교육_어학_경력backdata!$B$3:$C$9,2,1),IF(P616="B",VLOOKUP(Q616,[1]교육_어학_경력backdata!$G$3:$H$9,2,1),IF(P616="C",0,"오류")))</f>
        <v>18</v>
      </c>
      <c r="AE616" s="4">
        <f>IF(P616="A",VLOOKUP(R616,[1]교육_어학_경력backdata!$B$11:$C$17,2,1),IF(P616="B",VLOOKUP(R616,[1]교육_어학_경력backdata!$G$11:$H$17,2,1),IF(P616="C",0,"오류")))</f>
        <v>0</v>
      </c>
      <c r="AF616" s="4">
        <f>IF(P616="A",VLOOKUP(S616,[1]교육_어학_경력backdata!$B$19:$C$25,2,1),IF(P616="B",VLOOKUP(S616,[1]교육_어학_경력backdata!$G$19:$H$25,2,1),IF(P616="C",0,"오류")))</f>
        <v>0</v>
      </c>
      <c r="AG616" s="4">
        <f>IF(P616="A",VLOOKUP(T616,[1]교육_어학_경력backdata!$B$3:$C$9,2,1),IF(P616="B",VLOOKUP(T616,[1]교육_어학_경력backdata!$G$3:$H$9,2,1),IF(P616="C",0,"오류")))</f>
        <v>0</v>
      </c>
      <c r="AH616" s="4">
        <f>IF(P616="A",IF(U616=0,0,IF(U616=4,0,IF(U616=5,VLOOKUP(V616,[1]교육_어학_경력backdata!$B$27:$C$29,2,1),IF(U616=6,VLOOKUP(V616,[1]교육_어학_경력backdata!$B$31:$C$34,2,1))))),IF(P616="B",IF(U616=0,0,IF(U616=4,0,IF(U616=5,VLOOKUP(V616,[1]교육_어학_경력backdata!$G$27:$H$31,2,1),IF(U616=6,VLOOKUP(V616,[1]교육_어학_경력backdata!$G$33:$H$34,2,1))))),IF(CT616="C",0,"오류")))</f>
        <v>0</v>
      </c>
      <c r="AI616" s="4">
        <f>IF(P616="A",VLOOKUP(W616,[1]교육_어학_경력backdata!$B$36:$C$42,2,1),IF(P616="B",VLOOKUP(W616,[1]교육_어학_경력backdata!$G$36:$H$42,2,1),IF(P616="C",0,"오류")))</f>
        <v>0</v>
      </c>
      <c r="AJ616" s="4">
        <f>SUM(AD616:AI616)</f>
        <v>18</v>
      </c>
      <c r="AK616" s="4">
        <f>_xlfn.MAXIFS(AJ:AJ,B:B,B616)</f>
        <v>18</v>
      </c>
      <c r="AL616" s="4"/>
      <c r="AM616" s="21"/>
      <c r="AN616" s="4"/>
      <c r="AO616" s="4"/>
    </row>
    <row r="617" spans="1:41" x14ac:dyDescent="0.4">
      <c r="A617" s="3">
        <f>IF(B616=B617,A616,A616+1)</f>
        <v>572</v>
      </c>
      <c r="B617" s="3" t="s">
        <v>3328</v>
      </c>
      <c r="C617" s="3" t="s">
        <v>2007</v>
      </c>
      <c r="D617" s="3" t="s">
        <v>3044</v>
      </c>
      <c r="E617" s="3" t="s">
        <v>3043</v>
      </c>
      <c r="F617" s="3">
        <f>IF(B617=B616,F616+1,1)</f>
        <v>1</v>
      </c>
      <c r="G617" s="3" t="s">
        <v>6384</v>
      </c>
      <c r="H617" s="3" t="s">
        <v>6379</v>
      </c>
      <c r="I617" s="3" t="s">
        <v>6378</v>
      </c>
      <c r="J617" s="3" t="s">
        <v>6483</v>
      </c>
      <c r="K617" s="3"/>
      <c r="L617" s="3" t="s">
        <v>6623</v>
      </c>
      <c r="M617" s="3" t="s">
        <v>6922</v>
      </c>
      <c r="P617" s="3" t="s">
        <v>2434</v>
      </c>
      <c r="Q617" s="3">
        <f>IF(H617="TOEIC",VALUE(L617),0)</f>
        <v>860</v>
      </c>
      <c r="R617" s="3">
        <f>IF(H617="NEW TEPS",VALUE(L617),0)</f>
        <v>0</v>
      </c>
      <c r="S617" s="3">
        <f>IF(H617="TOEFL(ibt)",VALUE(L617),0)</f>
        <v>0</v>
      </c>
      <c r="T617" s="3">
        <f>IF(H617="JPT",VALUE(L617),0)</f>
        <v>0</v>
      </c>
      <c r="U617" s="3">
        <f>IF(H617="HSK",VALUE(K617),0)</f>
        <v>0</v>
      </c>
      <c r="V617" s="3">
        <f>IF(H617="HSK",VALUE(L617),0)</f>
        <v>0</v>
      </c>
      <c r="W617" s="3">
        <f>IF(H617="G-TELP Level2",VALUE(L617),0)</f>
        <v>0</v>
      </c>
      <c r="X617" s="3">
        <f>IF(P617="A",IF(Q617&gt;849,1,IF(R617&gt;335,1,IF(S617&gt;97,1,IF(T617&gt;849,1,IF(W617&gt;82,1,IF(U617=6,1,IF(U617=5,IF(V617&gt;254,1,0),0))))))),IF(P617="B",IF(Q617&gt;699,1,IF(R617&gt;263,1,IF(S617&gt;78,1,IF(T617&gt;699,1,IF(W617&gt;63,1,IF(U617=6,1,IF(U617=5,IF(V617&gt;179,1,0),0))))))),IF(P617="C",IF(Q617&gt;599,1,IF(R617&gt;226,1,IF(S617&gt;67,1,IF(T617&gt;599,1,IF(W617&gt;49,1,IF(U617=6,1,IF(U617=5,1,IF(U617=4,IF(V617&gt;209,1,0),0)))))))),IF(P617="D",IF(Q617&gt;649,1,IF(R617&gt;244,1,IF(S617&gt;73,1,IF(T617&gt;649,1,IF(W617&gt;56,1,IF(U617=6,1,IF(U617=5,1,IF(U617=4,IF(V617&gt;254,1,0),0)))))))),0))))</f>
        <v>1</v>
      </c>
      <c r="Y617" s="3">
        <f>SUMIF(B:B,B617,X:X)</f>
        <v>1</v>
      </c>
      <c r="Z617" s="3" t="str">
        <f>IF(Y617&gt;0,"어학 충족","자격미달")</f>
        <v>어학 충족</v>
      </c>
      <c r="AA617" s="3"/>
      <c r="AB617" s="3" t="str">
        <f>IF(P617="A",IF(Q617&gt;849,"TOEIC 충족",IF(R617&gt;335,"New-TEPS 충족",IF(S617&gt;97,"TOEFL 충족",IF(T617&gt;849,"JPT 충족",IF(W617&gt;82,"G-TELP 충족",IF(U617=6,"HSK점수 충족",IF(U617=5,IF(V617&gt;254,"HSK점수 충족","자격미달"),"자격미달"))))))),IF(P617="B",IF(Q617&gt;699,"TOEIC 충족",IF(R617&gt;263,"New-TEPS 충족",IF(S617&gt;78,"TOEFL 충족",IF(T617&gt;699,"JPT 충족",IF(W617&gt;63,"G-TELP 충족",IF(U617=6,"HSK점수 충족",IF(U617=5,IF(V617&gt;179,"HSK점수 충족","자격미달"),"자격미달"))))))),IF(P617="C",IF(Q617&gt;599,"TOEIC 충족",IF(R617&gt;226,"New-TEPS 충족",IF(S617&gt;67,"TOEFL 충족",IF(T617&gt;599,"JPT 충족",IF(W617&gt;49,"G-TELP 충족",IF(U617=6,"HSK점수 충족",IF(U617=5,"HSK점수 충족",IF(U617=4,IF(V617&gt;209,"HSK점수 충족","자격미달"),"자격미달")))))))),IF(P617="D",IF(Q617&gt;649,"TOEIC 충족",IF(R617&gt;244,"New-TEPS 충족",IF(S617&gt;73,"TOEFL 충족",IF(T617&gt;649,"JPT 충족",IF(W617&gt;56,"G-TELP 충족",IF(U1558=6,"HSK점수 충족",IF(U1558=5,"HSK점수 충족",IF(U1558=4,IF(V1558&gt;254,"HSK점수 충족","자격미달"),"자격미달")))))))),0))))</f>
        <v>TOEIC 충족</v>
      </c>
      <c r="AC617" s="21"/>
      <c r="AD617" s="3">
        <f>IF(P617="A",VLOOKUP(Q617,[1]교육_어학_경력backdata!$B$3:$C$9,2,1),IF(P617="B",VLOOKUP(Q617,[1]교육_어학_경력backdata!$G$3:$H$9,2,1),IF(P617="C",0,"오류")))</f>
        <v>12</v>
      </c>
      <c r="AE617" s="3">
        <f>IF(P617="A",VLOOKUP(R617,[1]교육_어학_경력backdata!$B$11:$C$17,2,1),IF(P617="B",VLOOKUP(R617,[1]교육_어학_경력backdata!$G$11:$H$17,2,1),IF(P617="C",0,"오류")))</f>
        <v>0</v>
      </c>
      <c r="AF617" s="3">
        <f>IF(P617="A",VLOOKUP(S617,[1]교육_어학_경력backdata!$B$19:$C$25,2,1),IF(P617="B",VLOOKUP(S617,[1]교육_어학_경력backdata!$G$19:$H$25,2,1),IF(P617="C",0,"오류")))</f>
        <v>0</v>
      </c>
      <c r="AG617" s="3">
        <f>IF(P617="A",VLOOKUP(T617,[1]교육_어학_경력backdata!$B$3:$C$9,2,1),IF(P617="B",VLOOKUP(T617,[1]교육_어학_경력backdata!$G$3:$H$9,2,1),IF(P617="C",0,"오류")))</f>
        <v>0</v>
      </c>
      <c r="AH617" s="3">
        <f>IF(P617="A",IF(U617=0,0,IF(U617=4,0,IF(U617=5,VLOOKUP(V617,[1]교육_어학_경력backdata!$B$27:$C$29,2,1),IF(U617=6,VLOOKUP(V617,[1]교육_어학_경력backdata!$B$31:$C$34,2,1))))),IF(P617="B",IF(U617=0,0,IF(U617=4,0,IF(U617=5,VLOOKUP(V617,[1]교육_어학_경력backdata!$G$27:$H$31,2,1),IF(U617=6,VLOOKUP(V617,[1]교육_어학_경력backdata!$G$33:$H$34,2,1))))),IF(CT617="C",0,"오류")))</f>
        <v>0</v>
      </c>
      <c r="AI617" s="3">
        <f>IF(P617="A",VLOOKUP(W617,[1]교육_어학_경력backdata!$B$36:$C$42,2,1),IF(P617="B",VLOOKUP(W617,[1]교육_어학_경력backdata!$G$36:$H$42,2,1),IF(P617="C",0,"오류")))</f>
        <v>0</v>
      </c>
      <c r="AJ617" s="3">
        <f>SUM(AD617:AI617)</f>
        <v>12</v>
      </c>
      <c r="AK617" s="3">
        <f>_xlfn.MAXIFS(AJ:AJ,B:B,B617)</f>
        <v>12</v>
      </c>
      <c r="AL617" s="3"/>
      <c r="AM617" s="21"/>
      <c r="AN617" s="3"/>
      <c r="AO617" s="3"/>
    </row>
    <row r="618" spans="1:41" x14ac:dyDescent="0.4">
      <c r="A618" s="4">
        <f>IF(B617=B618,A617,A617+1)</f>
        <v>573</v>
      </c>
      <c r="B618" s="4" t="s">
        <v>3327</v>
      </c>
      <c r="C618" s="4" t="s">
        <v>3326</v>
      </c>
      <c r="D618" s="4" t="s">
        <v>3044</v>
      </c>
      <c r="E618" s="4" t="s">
        <v>3043</v>
      </c>
      <c r="F618" s="4">
        <f>IF(B618=B617,F617+1,1)</f>
        <v>1</v>
      </c>
      <c r="G618" s="4" t="s">
        <v>6384</v>
      </c>
      <c r="H618" s="4" t="s">
        <v>6379</v>
      </c>
      <c r="I618" s="4" t="s">
        <v>6378</v>
      </c>
      <c r="J618" s="4" t="s">
        <v>6593</v>
      </c>
      <c r="K618" s="4"/>
      <c r="L618" s="4" t="s">
        <v>6492</v>
      </c>
      <c r="M618" s="4" t="s">
        <v>6921</v>
      </c>
      <c r="P618" s="4" t="s">
        <v>2434</v>
      </c>
      <c r="Q618" s="4">
        <f>IF(H618="TOEIC",VALUE(L618),0)</f>
        <v>855</v>
      </c>
      <c r="R618" s="4">
        <f>IF(H618="NEW TEPS",VALUE(L618),0)</f>
        <v>0</v>
      </c>
      <c r="S618" s="4">
        <f>IF(H618="TOEFL(ibt)",VALUE(L618),0)</f>
        <v>0</v>
      </c>
      <c r="T618" s="4">
        <f>IF(H618="JPT",VALUE(L618),0)</f>
        <v>0</v>
      </c>
      <c r="U618" s="4">
        <f>IF(H618="HSK",VALUE(K618),0)</f>
        <v>0</v>
      </c>
      <c r="V618" s="4">
        <f>IF(H618="HSK",VALUE(L618),0)</f>
        <v>0</v>
      </c>
      <c r="W618" s="4">
        <f>IF(H618="G-TELP Level2",VALUE(L618),0)</f>
        <v>0</v>
      </c>
      <c r="X618" s="4">
        <f>IF(P618="A",IF(Q618&gt;849,1,IF(R618&gt;335,1,IF(S618&gt;97,1,IF(T618&gt;849,1,IF(W618&gt;82,1,IF(U618=6,1,IF(U618=5,IF(V618&gt;254,1,0),0))))))),IF(P618="B",IF(Q618&gt;699,1,IF(R618&gt;263,1,IF(S618&gt;78,1,IF(T618&gt;699,1,IF(W618&gt;63,1,IF(U618=6,1,IF(U618=5,IF(V618&gt;179,1,0),0))))))),IF(P618="C",IF(Q618&gt;599,1,IF(R618&gt;226,1,IF(S618&gt;67,1,IF(T618&gt;599,1,IF(W618&gt;49,1,IF(U618=6,1,IF(U618=5,1,IF(U618=4,IF(V618&gt;209,1,0),0)))))))),IF(P618="D",IF(Q618&gt;649,1,IF(R618&gt;244,1,IF(S618&gt;73,1,IF(T618&gt;649,1,IF(W618&gt;56,1,IF(U618=6,1,IF(U618=5,1,IF(U618=4,IF(V618&gt;254,1,0),0)))))))),0))))</f>
        <v>1</v>
      </c>
      <c r="Y618" s="4">
        <f>SUMIF(B:B,B618,X:X)</f>
        <v>1</v>
      </c>
      <c r="Z618" s="4" t="str">
        <f>IF(Y618&gt;0,"어학 충족","자격미달")</f>
        <v>어학 충족</v>
      </c>
      <c r="AA618" s="4"/>
      <c r="AB618" s="4" t="str">
        <f>IF(P618="A",IF(Q618&gt;849,"TOEIC 충족",IF(R618&gt;335,"New-TEPS 충족",IF(S618&gt;97,"TOEFL 충족",IF(T618&gt;849,"JPT 충족",IF(W618&gt;82,"G-TELP 충족",IF(U618=6,"HSK점수 충족",IF(U618=5,IF(V618&gt;254,"HSK점수 충족","자격미달"),"자격미달"))))))),IF(P618="B",IF(Q618&gt;699,"TOEIC 충족",IF(R618&gt;263,"New-TEPS 충족",IF(S618&gt;78,"TOEFL 충족",IF(T618&gt;699,"JPT 충족",IF(W618&gt;63,"G-TELP 충족",IF(U618=6,"HSK점수 충족",IF(U618=5,IF(V618&gt;179,"HSK점수 충족","자격미달"),"자격미달"))))))),IF(P618="C",IF(Q618&gt;599,"TOEIC 충족",IF(R618&gt;226,"New-TEPS 충족",IF(S618&gt;67,"TOEFL 충족",IF(T618&gt;599,"JPT 충족",IF(W618&gt;49,"G-TELP 충족",IF(U618=6,"HSK점수 충족",IF(U618=5,"HSK점수 충족",IF(U618=4,IF(V618&gt;209,"HSK점수 충족","자격미달"),"자격미달")))))))),IF(P618="D",IF(Q618&gt;649,"TOEIC 충족",IF(R618&gt;244,"New-TEPS 충족",IF(S618&gt;73,"TOEFL 충족",IF(T618&gt;649,"JPT 충족",IF(W618&gt;56,"G-TELP 충족",IF(U1559=6,"HSK점수 충족",IF(U1559=5,"HSK점수 충족",IF(U1559=4,IF(V1559&gt;254,"HSK점수 충족","자격미달"),"자격미달")))))))),0))))</f>
        <v>TOEIC 충족</v>
      </c>
      <c r="AC618" s="21"/>
      <c r="AD618" s="4">
        <f>IF(P618="A",VLOOKUP(Q618,[1]교육_어학_경력backdata!$B$3:$C$9,2,1),IF(P618="B",VLOOKUP(Q618,[1]교육_어학_경력backdata!$G$3:$H$9,2,1),IF(P618="C",0,"오류")))</f>
        <v>12</v>
      </c>
      <c r="AE618" s="4">
        <f>IF(P618="A",VLOOKUP(R618,[1]교육_어학_경력backdata!$B$11:$C$17,2,1),IF(P618="B",VLOOKUP(R618,[1]교육_어학_경력backdata!$G$11:$H$17,2,1),IF(P618="C",0,"오류")))</f>
        <v>0</v>
      </c>
      <c r="AF618" s="4">
        <f>IF(P618="A",VLOOKUP(S618,[1]교육_어학_경력backdata!$B$19:$C$25,2,1),IF(P618="B",VLOOKUP(S618,[1]교육_어학_경력backdata!$G$19:$H$25,2,1),IF(P618="C",0,"오류")))</f>
        <v>0</v>
      </c>
      <c r="AG618" s="4">
        <f>IF(P618="A",VLOOKUP(T618,[1]교육_어학_경력backdata!$B$3:$C$9,2,1),IF(P618="B",VLOOKUP(T618,[1]교육_어학_경력backdata!$G$3:$H$9,2,1),IF(P618="C",0,"오류")))</f>
        <v>0</v>
      </c>
      <c r="AH618" s="4">
        <f>IF(P618="A",IF(U618=0,0,IF(U618=4,0,IF(U618=5,VLOOKUP(V618,[1]교육_어학_경력backdata!$B$27:$C$29,2,1),IF(U618=6,VLOOKUP(V618,[1]교육_어학_경력backdata!$B$31:$C$34,2,1))))),IF(P618="B",IF(U618=0,0,IF(U618=4,0,IF(U618=5,VLOOKUP(V618,[1]교육_어학_경력backdata!$G$27:$H$31,2,1),IF(U618=6,VLOOKUP(V618,[1]교육_어학_경력backdata!$G$33:$H$34,2,1))))),IF(CT618="C",0,"오류")))</f>
        <v>0</v>
      </c>
      <c r="AI618" s="4">
        <f>IF(P618="A",VLOOKUP(W618,[1]교육_어학_경력backdata!$B$36:$C$42,2,1),IF(P618="B",VLOOKUP(W618,[1]교육_어학_경력backdata!$G$36:$H$42,2,1),IF(P618="C",0,"오류")))</f>
        <v>0</v>
      </c>
      <c r="AJ618" s="4">
        <f>SUM(AD618:AI618)</f>
        <v>12</v>
      </c>
      <c r="AK618" s="4">
        <f>_xlfn.MAXIFS(AJ:AJ,B:B,B618)</f>
        <v>12</v>
      </c>
      <c r="AL618" s="4"/>
      <c r="AM618" s="21"/>
      <c r="AN618" s="4"/>
      <c r="AO618" s="4"/>
    </row>
    <row r="619" spans="1:41" x14ac:dyDescent="0.4">
      <c r="A619" s="3">
        <f>IF(B618=B619,A618,A618+1)</f>
        <v>574</v>
      </c>
      <c r="B619" s="3" t="s">
        <v>3322</v>
      </c>
      <c r="C619" s="3" t="s">
        <v>3321</v>
      </c>
      <c r="D619" s="3" t="s">
        <v>3044</v>
      </c>
      <c r="E619" s="3" t="s">
        <v>3043</v>
      </c>
      <c r="F619" s="3">
        <f>IF(B619=B618,F618+1,1)</f>
        <v>1</v>
      </c>
      <c r="G619" s="3" t="s">
        <v>6380</v>
      </c>
      <c r="H619" s="3" t="s">
        <v>6379</v>
      </c>
      <c r="I619" s="3" t="s">
        <v>6378</v>
      </c>
      <c r="J619" s="3" t="s">
        <v>6920</v>
      </c>
      <c r="K619" s="3"/>
      <c r="L619" s="3" t="s">
        <v>6614</v>
      </c>
      <c r="M619" s="3" t="s">
        <v>6919</v>
      </c>
      <c r="P619" s="3" t="s">
        <v>2434</v>
      </c>
      <c r="Q619" s="3">
        <f>IF(H619="TOEIC",VALUE(L619),0)</f>
        <v>925</v>
      </c>
      <c r="R619" s="3">
        <f>IF(H619="NEW TEPS",VALUE(L619),0)</f>
        <v>0</v>
      </c>
      <c r="S619" s="3">
        <f>IF(H619="TOEFL(ibt)",VALUE(L619),0)</f>
        <v>0</v>
      </c>
      <c r="T619" s="3">
        <f>IF(H619="JPT",VALUE(L619),0)</f>
        <v>0</v>
      </c>
      <c r="U619" s="3">
        <f>IF(H619="HSK",VALUE(K619),0)</f>
        <v>0</v>
      </c>
      <c r="V619" s="3">
        <f>IF(H619="HSK",VALUE(L619),0)</f>
        <v>0</v>
      </c>
      <c r="W619" s="3">
        <f>IF(H619="G-TELP Level2",VALUE(L619),0)</f>
        <v>0</v>
      </c>
      <c r="X619" s="3">
        <f>IF(P619="A",IF(Q619&gt;849,1,IF(R619&gt;335,1,IF(S619&gt;97,1,IF(T619&gt;849,1,IF(W619&gt;82,1,IF(U619=6,1,IF(U619=5,IF(V619&gt;254,1,0),0))))))),IF(P619="B",IF(Q619&gt;699,1,IF(R619&gt;263,1,IF(S619&gt;78,1,IF(T619&gt;699,1,IF(W619&gt;63,1,IF(U619=6,1,IF(U619=5,IF(V619&gt;179,1,0),0))))))),IF(P619="C",IF(Q619&gt;599,1,IF(R619&gt;226,1,IF(S619&gt;67,1,IF(T619&gt;599,1,IF(W619&gt;49,1,IF(U619=6,1,IF(U619=5,1,IF(U619=4,IF(V619&gt;209,1,0),0)))))))),IF(P619="D",IF(Q619&gt;649,1,IF(R619&gt;244,1,IF(S619&gt;73,1,IF(T619&gt;649,1,IF(W619&gt;56,1,IF(U619=6,1,IF(U619=5,1,IF(U619=4,IF(V619&gt;254,1,0),0)))))))),0))))</f>
        <v>1</v>
      </c>
      <c r="Y619" s="3">
        <f>SUMIF(B:B,B619,X:X)</f>
        <v>1</v>
      </c>
      <c r="Z619" s="3" t="str">
        <f>IF(Y619&gt;0,"어학 충족","자격미달")</f>
        <v>어학 충족</v>
      </c>
      <c r="AA619" s="3"/>
      <c r="AB619" s="3" t="str">
        <f>IF(P619="A",IF(Q619&gt;849,"TOEIC 충족",IF(R619&gt;335,"New-TEPS 충족",IF(S619&gt;97,"TOEFL 충족",IF(T619&gt;849,"JPT 충족",IF(W619&gt;82,"G-TELP 충족",IF(U619=6,"HSK점수 충족",IF(U619=5,IF(V619&gt;254,"HSK점수 충족","자격미달"),"자격미달"))))))),IF(P619="B",IF(Q619&gt;699,"TOEIC 충족",IF(R619&gt;263,"New-TEPS 충족",IF(S619&gt;78,"TOEFL 충족",IF(T619&gt;699,"JPT 충족",IF(W619&gt;63,"G-TELP 충족",IF(U619=6,"HSK점수 충족",IF(U619=5,IF(V619&gt;179,"HSK점수 충족","자격미달"),"자격미달"))))))),IF(P619="C",IF(Q619&gt;599,"TOEIC 충족",IF(R619&gt;226,"New-TEPS 충족",IF(S619&gt;67,"TOEFL 충족",IF(T619&gt;599,"JPT 충족",IF(W619&gt;49,"G-TELP 충족",IF(U619=6,"HSK점수 충족",IF(U619=5,"HSK점수 충족",IF(U619=4,IF(V619&gt;209,"HSK점수 충족","자격미달"),"자격미달")))))))),IF(P619="D",IF(Q619&gt;649,"TOEIC 충족",IF(R619&gt;244,"New-TEPS 충족",IF(S619&gt;73,"TOEFL 충족",IF(T619&gt;649,"JPT 충족",IF(W619&gt;56,"G-TELP 충족",IF(U1560=6,"HSK점수 충족",IF(U1560=5,"HSK점수 충족",IF(U1560=4,IF(V1560&gt;254,"HSK점수 충족","자격미달"),"자격미달")))))))),0))))</f>
        <v>TOEIC 충족</v>
      </c>
      <c r="AC619" s="21"/>
      <c r="AD619" s="3">
        <f>IF(P619="A",VLOOKUP(Q619,[1]교육_어학_경력backdata!$B$3:$C$9,2,1),IF(P619="B",VLOOKUP(Q619,[1]교육_어학_경력backdata!$G$3:$H$9,2,1),IF(P619="C",0,"오류")))</f>
        <v>18</v>
      </c>
      <c r="AE619" s="3">
        <f>IF(P619="A",VLOOKUP(R619,[1]교육_어학_경력backdata!$B$11:$C$17,2,1),IF(P619="B",VLOOKUP(R619,[1]교육_어학_경력backdata!$G$11:$H$17,2,1),IF(P619="C",0,"오류")))</f>
        <v>0</v>
      </c>
      <c r="AF619" s="3">
        <f>IF(P619="A",VLOOKUP(S619,[1]교육_어학_경력backdata!$B$19:$C$25,2,1),IF(P619="B",VLOOKUP(S619,[1]교육_어학_경력backdata!$G$19:$H$25,2,1),IF(P619="C",0,"오류")))</f>
        <v>0</v>
      </c>
      <c r="AG619" s="3">
        <f>IF(P619="A",VLOOKUP(T619,[1]교육_어학_경력backdata!$B$3:$C$9,2,1),IF(P619="B",VLOOKUP(T619,[1]교육_어학_경력backdata!$G$3:$H$9,2,1),IF(P619="C",0,"오류")))</f>
        <v>0</v>
      </c>
      <c r="AH619" s="3">
        <f>IF(P619="A",IF(U619=0,0,IF(U619=4,0,IF(U619=5,VLOOKUP(V619,[1]교육_어학_경력backdata!$B$27:$C$29,2,1),IF(U619=6,VLOOKUP(V619,[1]교육_어학_경력backdata!$B$31:$C$34,2,1))))),IF(P619="B",IF(U619=0,0,IF(U619=4,0,IF(U619=5,VLOOKUP(V619,[1]교육_어학_경력backdata!$G$27:$H$31,2,1),IF(U619=6,VLOOKUP(V619,[1]교육_어학_경력backdata!$G$33:$H$34,2,1))))),IF(CT619="C",0,"오류")))</f>
        <v>0</v>
      </c>
      <c r="AI619" s="3">
        <f>IF(P619="A",VLOOKUP(W619,[1]교육_어학_경력backdata!$B$36:$C$42,2,1),IF(P619="B",VLOOKUP(W619,[1]교육_어학_경력backdata!$G$36:$H$42,2,1),IF(P619="C",0,"오류")))</f>
        <v>0</v>
      </c>
      <c r="AJ619" s="3">
        <f>SUM(AD619:AI619)</f>
        <v>18</v>
      </c>
      <c r="AK619" s="3">
        <f>_xlfn.MAXIFS(AJ:AJ,B:B,B619)</f>
        <v>18</v>
      </c>
      <c r="AL619" s="3"/>
      <c r="AM619" s="21"/>
      <c r="AN619" s="3"/>
      <c r="AO619" s="3"/>
    </row>
    <row r="620" spans="1:41" x14ac:dyDescent="0.4">
      <c r="A620" s="4">
        <f>IF(B619=B620,A619,A619+1)</f>
        <v>575</v>
      </c>
      <c r="B620" s="4" t="s">
        <v>3315</v>
      </c>
      <c r="C620" s="4" t="s">
        <v>3314</v>
      </c>
      <c r="D620" s="4" t="s">
        <v>3044</v>
      </c>
      <c r="E620" s="4" t="s">
        <v>3043</v>
      </c>
      <c r="F620" s="4">
        <f>IF(B620=B619,F619+1,1)</f>
        <v>1</v>
      </c>
      <c r="G620" s="4" t="s">
        <v>6384</v>
      </c>
      <c r="H620" s="4" t="s">
        <v>6379</v>
      </c>
      <c r="I620" s="4" t="s">
        <v>6378</v>
      </c>
      <c r="J620" s="4" t="s">
        <v>6593</v>
      </c>
      <c r="K620" s="4"/>
      <c r="L620" s="4" t="s">
        <v>6517</v>
      </c>
      <c r="M620" s="4" t="s">
        <v>6918</v>
      </c>
      <c r="P620" s="4" t="s">
        <v>2434</v>
      </c>
      <c r="Q620" s="4">
        <f>IF(H620="TOEIC",VALUE(L620),0)</f>
        <v>875</v>
      </c>
      <c r="R620" s="4">
        <f>IF(H620="NEW TEPS",VALUE(L620),0)</f>
        <v>0</v>
      </c>
      <c r="S620" s="4">
        <f>IF(H620="TOEFL(ibt)",VALUE(L620),0)</f>
        <v>0</v>
      </c>
      <c r="T620" s="4">
        <f>IF(H620="JPT",VALUE(L620),0)</f>
        <v>0</v>
      </c>
      <c r="U620" s="4">
        <f>IF(H620="HSK",VALUE(K620),0)</f>
        <v>0</v>
      </c>
      <c r="V620" s="4">
        <f>IF(H620="HSK",VALUE(L620),0)</f>
        <v>0</v>
      </c>
      <c r="W620" s="4">
        <f>IF(H620="G-TELP Level2",VALUE(L620),0)</f>
        <v>0</v>
      </c>
      <c r="X620" s="4">
        <f>IF(P620="A",IF(Q620&gt;849,1,IF(R620&gt;335,1,IF(S620&gt;97,1,IF(T620&gt;849,1,IF(W620&gt;82,1,IF(U620=6,1,IF(U620=5,IF(V620&gt;254,1,0),0))))))),IF(P620="B",IF(Q620&gt;699,1,IF(R620&gt;263,1,IF(S620&gt;78,1,IF(T620&gt;699,1,IF(W620&gt;63,1,IF(U620=6,1,IF(U620=5,IF(V620&gt;179,1,0),0))))))),IF(P620="C",IF(Q620&gt;599,1,IF(R620&gt;226,1,IF(S620&gt;67,1,IF(T620&gt;599,1,IF(W620&gt;49,1,IF(U620=6,1,IF(U620=5,1,IF(U620=4,IF(V620&gt;209,1,0),0)))))))),IF(P620="D",IF(Q620&gt;649,1,IF(R620&gt;244,1,IF(S620&gt;73,1,IF(T620&gt;649,1,IF(W620&gt;56,1,IF(U620=6,1,IF(U620=5,1,IF(U620=4,IF(V620&gt;254,1,0),0)))))))),0))))</f>
        <v>1</v>
      </c>
      <c r="Y620" s="4">
        <f>SUMIF(B:B,B620,X:X)</f>
        <v>1</v>
      </c>
      <c r="Z620" s="4" t="str">
        <f>IF(Y620&gt;0,"어학 충족","자격미달")</f>
        <v>어학 충족</v>
      </c>
      <c r="AA620" s="4"/>
      <c r="AB620" s="4" t="str">
        <f>IF(P620="A",IF(Q620&gt;849,"TOEIC 충족",IF(R620&gt;335,"New-TEPS 충족",IF(S620&gt;97,"TOEFL 충족",IF(T620&gt;849,"JPT 충족",IF(W620&gt;82,"G-TELP 충족",IF(U620=6,"HSK점수 충족",IF(U620=5,IF(V620&gt;254,"HSK점수 충족","자격미달"),"자격미달"))))))),IF(P620="B",IF(Q620&gt;699,"TOEIC 충족",IF(R620&gt;263,"New-TEPS 충족",IF(S620&gt;78,"TOEFL 충족",IF(T620&gt;699,"JPT 충족",IF(W620&gt;63,"G-TELP 충족",IF(U620=6,"HSK점수 충족",IF(U620=5,IF(V620&gt;179,"HSK점수 충족","자격미달"),"자격미달"))))))),IF(P620="C",IF(Q620&gt;599,"TOEIC 충족",IF(R620&gt;226,"New-TEPS 충족",IF(S620&gt;67,"TOEFL 충족",IF(T620&gt;599,"JPT 충족",IF(W620&gt;49,"G-TELP 충족",IF(U620=6,"HSK점수 충족",IF(U620=5,"HSK점수 충족",IF(U620=4,IF(V620&gt;209,"HSK점수 충족","자격미달"),"자격미달")))))))),IF(P620="D",IF(Q620&gt;649,"TOEIC 충족",IF(R620&gt;244,"New-TEPS 충족",IF(S620&gt;73,"TOEFL 충족",IF(T620&gt;649,"JPT 충족",IF(W620&gt;56,"G-TELP 충족",IF(U1561=6,"HSK점수 충족",IF(U1561=5,"HSK점수 충족",IF(U1561=4,IF(V1561&gt;254,"HSK점수 충족","자격미달"),"자격미달")))))))),0))))</f>
        <v>TOEIC 충족</v>
      </c>
      <c r="AC620" s="21"/>
      <c r="AD620" s="4">
        <f>IF(P620="A",VLOOKUP(Q620,[1]교육_어학_경력backdata!$B$3:$C$9,2,1),IF(P620="B",VLOOKUP(Q620,[1]교육_어학_경력backdata!$G$3:$H$9,2,1),IF(P620="C",0,"오류")))</f>
        <v>14</v>
      </c>
      <c r="AE620" s="4">
        <f>IF(P620="A",VLOOKUP(R620,[1]교육_어학_경력backdata!$B$11:$C$17,2,1),IF(P620="B",VLOOKUP(R620,[1]교육_어학_경력backdata!$G$11:$H$17,2,1),IF(P620="C",0,"오류")))</f>
        <v>0</v>
      </c>
      <c r="AF620" s="4">
        <f>IF(P620="A",VLOOKUP(S620,[1]교육_어학_경력backdata!$B$19:$C$25,2,1),IF(P620="B",VLOOKUP(S620,[1]교육_어학_경력backdata!$G$19:$H$25,2,1),IF(P620="C",0,"오류")))</f>
        <v>0</v>
      </c>
      <c r="AG620" s="4">
        <f>IF(P620="A",VLOOKUP(T620,[1]교육_어학_경력backdata!$B$3:$C$9,2,1),IF(P620="B",VLOOKUP(T620,[1]교육_어학_경력backdata!$G$3:$H$9,2,1),IF(P620="C",0,"오류")))</f>
        <v>0</v>
      </c>
      <c r="AH620" s="4">
        <f>IF(P620="A",IF(U620=0,0,IF(U620=4,0,IF(U620=5,VLOOKUP(V620,[1]교육_어학_경력backdata!$B$27:$C$29,2,1),IF(U620=6,VLOOKUP(V620,[1]교육_어학_경력backdata!$B$31:$C$34,2,1))))),IF(P620="B",IF(U620=0,0,IF(U620=4,0,IF(U620=5,VLOOKUP(V620,[1]교육_어학_경력backdata!$G$27:$H$31,2,1),IF(U620=6,VLOOKUP(V620,[1]교육_어학_경력backdata!$G$33:$H$34,2,1))))),IF(CT620="C",0,"오류")))</f>
        <v>0</v>
      </c>
      <c r="AI620" s="4">
        <f>IF(P620="A",VLOOKUP(W620,[1]교육_어학_경력backdata!$B$36:$C$42,2,1),IF(P620="B",VLOOKUP(W620,[1]교육_어학_경력backdata!$G$36:$H$42,2,1),IF(P620="C",0,"오류")))</f>
        <v>0</v>
      </c>
      <c r="AJ620" s="4">
        <f>SUM(AD620:AI620)</f>
        <v>14</v>
      </c>
      <c r="AK620" s="4">
        <f>_xlfn.MAXIFS(AJ:AJ,B:B,B620)</f>
        <v>14</v>
      </c>
      <c r="AL620" s="4"/>
      <c r="AM620" s="21"/>
      <c r="AN620" s="4"/>
      <c r="AO620" s="4"/>
    </row>
    <row r="621" spans="1:41" x14ac:dyDescent="0.4">
      <c r="A621" s="3">
        <f>IF(B620=B621,A620,A620+1)</f>
        <v>576</v>
      </c>
      <c r="B621" s="3" t="s">
        <v>3311</v>
      </c>
      <c r="C621" s="3" t="s">
        <v>3310</v>
      </c>
      <c r="D621" s="3" t="s">
        <v>3044</v>
      </c>
      <c r="E621" s="3" t="s">
        <v>3043</v>
      </c>
      <c r="F621" s="3">
        <f>IF(B621=B620,F620+1,1)</f>
        <v>1</v>
      </c>
      <c r="G621" s="3" t="s">
        <v>6380</v>
      </c>
      <c r="H621" s="3" t="s">
        <v>6379</v>
      </c>
      <c r="I621" s="3" t="s">
        <v>6378</v>
      </c>
      <c r="J621" s="3" t="s">
        <v>6559</v>
      </c>
      <c r="K621" s="3"/>
      <c r="L621" s="3" t="s">
        <v>6451</v>
      </c>
      <c r="M621" s="3" t="s">
        <v>6917</v>
      </c>
      <c r="P621" s="3" t="s">
        <v>2434</v>
      </c>
      <c r="Q621" s="3">
        <f>IF(H621="TOEIC",VALUE(L621),0)</f>
        <v>920</v>
      </c>
      <c r="R621" s="3">
        <f>IF(H621="NEW TEPS",VALUE(L621),0)</f>
        <v>0</v>
      </c>
      <c r="S621" s="3">
        <f>IF(H621="TOEFL(ibt)",VALUE(L621),0)</f>
        <v>0</v>
      </c>
      <c r="T621" s="3">
        <f>IF(H621="JPT",VALUE(L621),0)</f>
        <v>0</v>
      </c>
      <c r="U621" s="3">
        <f>IF(H621="HSK",VALUE(K621),0)</f>
        <v>0</v>
      </c>
      <c r="V621" s="3">
        <f>IF(H621="HSK",VALUE(L621),0)</f>
        <v>0</v>
      </c>
      <c r="W621" s="3">
        <f>IF(H621="G-TELP Level2",VALUE(L621),0)</f>
        <v>0</v>
      </c>
      <c r="X621" s="3">
        <f>IF(P621="A",IF(Q621&gt;849,1,IF(R621&gt;335,1,IF(S621&gt;97,1,IF(T621&gt;849,1,IF(W621&gt;82,1,IF(U621=6,1,IF(U621=5,IF(V621&gt;254,1,0),0))))))),IF(P621="B",IF(Q621&gt;699,1,IF(R621&gt;263,1,IF(S621&gt;78,1,IF(T621&gt;699,1,IF(W621&gt;63,1,IF(U621=6,1,IF(U621=5,IF(V621&gt;179,1,0),0))))))),IF(P621="C",IF(Q621&gt;599,1,IF(R621&gt;226,1,IF(S621&gt;67,1,IF(T621&gt;599,1,IF(W621&gt;49,1,IF(U621=6,1,IF(U621=5,1,IF(U621=4,IF(V621&gt;209,1,0),0)))))))),IF(P621="D",IF(Q621&gt;649,1,IF(R621&gt;244,1,IF(S621&gt;73,1,IF(T621&gt;649,1,IF(W621&gt;56,1,IF(U621=6,1,IF(U621=5,1,IF(U621=4,IF(V621&gt;254,1,0),0)))))))),0))))</f>
        <v>1</v>
      </c>
      <c r="Y621" s="3">
        <f>SUMIF(B:B,B621,X:X)</f>
        <v>1</v>
      </c>
      <c r="Z621" s="3" t="str">
        <f>IF(Y621&gt;0,"어학 충족","자격미달")</f>
        <v>어학 충족</v>
      </c>
      <c r="AA621" s="3"/>
      <c r="AB621" s="3" t="str">
        <f>IF(P621="A",IF(Q621&gt;849,"TOEIC 충족",IF(R621&gt;335,"New-TEPS 충족",IF(S621&gt;97,"TOEFL 충족",IF(T621&gt;849,"JPT 충족",IF(W621&gt;82,"G-TELP 충족",IF(U621=6,"HSK점수 충족",IF(U621=5,IF(V621&gt;254,"HSK점수 충족","자격미달"),"자격미달"))))))),IF(P621="B",IF(Q621&gt;699,"TOEIC 충족",IF(R621&gt;263,"New-TEPS 충족",IF(S621&gt;78,"TOEFL 충족",IF(T621&gt;699,"JPT 충족",IF(W621&gt;63,"G-TELP 충족",IF(U621=6,"HSK점수 충족",IF(U621=5,IF(V621&gt;179,"HSK점수 충족","자격미달"),"자격미달"))))))),IF(P621="C",IF(Q621&gt;599,"TOEIC 충족",IF(R621&gt;226,"New-TEPS 충족",IF(S621&gt;67,"TOEFL 충족",IF(T621&gt;599,"JPT 충족",IF(W621&gt;49,"G-TELP 충족",IF(U621=6,"HSK점수 충족",IF(U621=5,"HSK점수 충족",IF(U621=4,IF(V621&gt;209,"HSK점수 충족","자격미달"),"자격미달")))))))),IF(P621="D",IF(Q621&gt;649,"TOEIC 충족",IF(R621&gt;244,"New-TEPS 충족",IF(S621&gt;73,"TOEFL 충족",IF(T621&gt;649,"JPT 충족",IF(W621&gt;56,"G-TELP 충족",IF(U1562=6,"HSK점수 충족",IF(U1562=5,"HSK점수 충족",IF(U1562=4,IF(V1562&gt;254,"HSK점수 충족","자격미달"),"자격미달")))))))),0))))</f>
        <v>TOEIC 충족</v>
      </c>
      <c r="AC621" s="21"/>
      <c r="AD621" s="3">
        <f>IF(P621="A",VLOOKUP(Q621,[1]교육_어학_경력backdata!$B$3:$C$9,2,1),IF(P621="B",VLOOKUP(Q621,[1]교육_어학_경력backdata!$G$3:$H$9,2,1),IF(P621="C",0,"오류")))</f>
        <v>16</v>
      </c>
      <c r="AE621" s="3">
        <f>IF(P621="A",VLOOKUP(R621,[1]교육_어학_경력backdata!$B$11:$C$17,2,1),IF(P621="B",VLOOKUP(R621,[1]교육_어학_경력backdata!$G$11:$H$17,2,1),IF(P621="C",0,"오류")))</f>
        <v>0</v>
      </c>
      <c r="AF621" s="3">
        <f>IF(P621="A",VLOOKUP(S621,[1]교육_어학_경력backdata!$B$19:$C$25,2,1),IF(P621="B",VLOOKUP(S621,[1]교육_어학_경력backdata!$G$19:$H$25,2,1),IF(P621="C",0,"오류")))</f>
        <v>0</v>
      </c>
      <c r="AG621" s="3">
        <f>IF(P621="A",VLOOKUP(T621,[1]교육_어학_경력backdata!$B$3:$C$9,2,1),IF(P621="B",VLOOKUP(T621,[1]교육_어학_경력backdata!$G$3:$H$9,2,1),IF(P621="C",0,"오류")))</f>
        <v>0</v>
      </c>
      <c r="AH621" s="3">
        <f>IF(P621="A",IF(U621=0,0,IF(U621=4,0,IF(U621=5,VLOOKUP(V621,[1]교육_어학_경력backdata!$B$27:$C$29,2,1),IF(U621=6,VLOOKUP(V621,[1]교육_어학_경력backdata!$B$31:$C$34,2,1))))),IF(P621="B",IF(U621=0,0,IF(U621=4,0,IF(U621=5,VLOOKUP(V621,[1]교육_어학_경력backdata!$G$27:$H$31,2,1),IF(U621=6,VLOOKUP(V621,[1]교육_어학_경력backdata!$G$33:$H$34,2,1))))),IF(CT621="C",0,"오류")))</f>
        <v>0</v>
      </c>
      <c r="AI621" s="3">
        <f>IF(P621="A",VLOOKUP(W621,[1]교육_어학_경력backdata!$B$36:$C$42,2,1),IF(P621="B",VLOOKUP(W621,[1]교육_어학_경력backdata!$G$36:$H$42,2,1),IF(P621="C",0,"오류")))</f>
        <v>0</v>
      </c>
      <c r="AJ621" s="3">
        <f>SUM(AD621:AI621)</f>
        <v>16</v>
      </c>
      <c r="AK621" s="3">
        <f>_xlfn.MAXIFS(AJ:AJ,B:B,B621)</f>
        <v>16</v>
      </c>
      <c r="AL621" s="3"/>
      <c r="AM621" s="21"/>
      <c r="AN621" s="3"/>
      <c r="AO621" s="3"/>
    </row>
    <row r="622" spans="1:41" x14ac:dyDescent="0.4">
      <c r="A622" s="4">
        <f>IF(B621=B622,A621,A621+1)</f>
        <v>577</v>
      </c>
      <c r="B622" s="4" t="s">
        <v>3308</v>
      </c>
      <c r="C622" s="4" t="s">
        <v>3307</v>
      </c>
      <c r="D622" s="4" t="s">
        <v>3044</v>
      </c>
      <c r="E622" s="4" t="s">
        <v>3043</v>
      </c>
      <c r="F622" s="4">
        <f>IF(B622=B621,F621+1,1)</f>
        <v>1</v>
      </c>
      <c r="G622" s="4" t="s">
        <v>6380</v>
      </c>
      <c r="H622" s="4" t="s">
        <v>6379</v>
      </c>
      <c r="I622" s="4" t="s">
        <v>6378</v>
      </c>
      <c r="J622" s="4" t="s">
        <v>6521</v>
      </c>
      <c r="K622" s="4"/>
      <c r="L622" s="4" t="s">
        <v>6623</v>
      </c>
      <c r="M622" s="4" t="s">
        <v>6916</v>
      </c>
      <c r="P622" s="4" t="s">
        <v>2434</v>
      </c>
      <c r="Q622" s="4">
        <f>IF(H622="TOEIC",VALUE(L622),0)</f>
        <v>860</v>
      </c>
      <c r="R622" s="4">
        <f>IF(H622="NEW TEPS",VALUE(L622),0)</f>
        <v>0</v>
      </c>
      <c r="S622" s="4">
        <f>IF(H622="TOEFL(ibt)",VALUE(L622),0)</f>
        <v>0</v>
      </c>
      <c r="T622" s="4">
        <f>IF(H622="JPT",VALUE(L622),0)</f>
        <v>0</v>
      </c>
      <c r="U622" s="4">
        <f>IF(H622="HSK",VALUE(K622),0)</f>
        <v>0</v>
      </c>
      <c r="V622" s="4">
        <f>IF(H622="HSK",VALUE(L622),0)</f>
        <v>0</v>
      </c>
      <c r="W622" s="4">
        <f>IF(H622="G-TELP Level2",VALUE(L622),0)</f>
        <v>0</v>
      </c>
      <c r="X622" s="4">
        <f>IF(P622="A",IF(Q622&gt;849,1,IF(R622&gt;335,1,IF(S622&gt;97,1,IF(T622&gt;849,1,IF(W622&gt;82,1,IF(U622=6,1,IF(U622=5,IF(V622&gt;254,1,0),0))))))),IF(P622="B",IF(Q622&gt;699,1,IF(R622&gt;263,1,IF(S622&gt;78,1,IF(T622&gt;699,1,IF(W622&gt;63,1,IF(U622=6,1,IF(U622=5,IF(V622&gt;179,1,0),0))))))),IF(P622="C",IF(Q622&gt;599,1,IF(R622&gt;226,1,IF(S622&gt;67,1,IF(T622&gt;599,1,IF(W622&gt;49,1,IF(U622=6,1,IF(U622=5,1,IF(U622=4,IF(V622&gt;209,1,0),0)))))))),IF(P622="D",IF(Q622&gt;649,1,IF(R622&gt;244,1,IF(S622&gt;73,1,IF(T622&gt;649,1,IF(W622&gt;56,1,IF(U622=6,1,IF(U622=5,1,IF(U622=4,IF(V622&gt;254,1,0),0)))))))),0))))</f>
        <v>1</v>
      </c>
      <c r="Y622" s="4">
        <f>SUMIF(B:B,B622,X:X)</f>
        <v>1</v>
      </c>
      <c r="Z622" s="4" t="str">
        <f>IF(Y622&gt;0,"어학 충족","자격미달")</f>
        <v>어학 충족</v>
      </c>
      <c r="AA622" s="4"/>
      <c r="AB622" s="4" t="str">
        <f>IF(P622="A",IF(Q622&gt;849,"TOEIC 충족",IF(R622&gt;335,"New-TEPS 충족",IF(S622&gt;97,"TOEFL 충족",IF(T622&gt;849,"JPT 충족",IF(W622&gt;82,"G-TELP 충족",IF(U622=6,"HSK점수 충족",IF(U622=5,IF(V622&gt;254,"HSK점수 충족","자격미달"),"자격미달"))))))),IF(P622="B",IF(Q622&gt;699,"TOEIC 충족",IF(R622&gt;263,"New-TEPS 충족",IF(S622&gt;78,"TOEFL 충족",IF(T622&gt;699,"JPT 충족",IF(W622&gt;63,"G-TELP 충족",IF(U622=6,"HSK점수 충족",IF(U622=5,IF(V622&gt;179,"HSK점수 충족","자격미달"),"자격미달"))))))),IF(P622="C",IF(Q622&gt;599,"TOEIC 충족",IF(R622&gt;226,"New-TEPS 충족",IF(S622&gt;67,"TOEFL 충족",IF(T622&gt;599,"JPT 충족",IF(W622&gt;49,"G-TELP 충족",IF(U622=6,"HSK점수 충족",IF(U622=5,"HSK점수 충족",IF(U622=4,IF(V622&gt;209,"HSK점수 충족","자격미달"),"자격미달")))))))),IF(P622="D",IF(Q622&gt;649,"TOEIC 충족",IF(R622&gt;244,"New-TEPS 충족",IF(S622&gt;73,"TOEFL 충족",IF(T622&gt;649,"JPT 충족",IF(W622&gt;56,"G-TELP 충족",IF(U1563=6,"HSK점수 충족",IF(U1563=5,"HSK점수 충족",IF(U1563=4,IF(V1563&gt;254,"HSK점수 충족","자격미달"),"자격미달")))))))),0))))</f>
        <v>TOEIC 충족</v>
      </c>
      <c r="AC622" s="21"/>
      <c r="AD622" s="4">
        <f>IF(P622="A",VLOOKUP(Q622,[1]교육_어학_경력backdata!$B$3:$C$9,2,1),IF(P622="B",VLOOKUP(Q622,[1]교육_어학_경력backdata!$G$3:$H$9,2,1),IF(P622="C",0,"오류")))</f>
        <v>12</v>
      </c>
      <c r="AE622" s="4">
        <f>IF(P622="A",VLOOKUP(R622,[1]교육_어학_경력backdata!$B$11:$C$17,2,1),IF(P622="B",VLOOKUP(R622,[1]교육_어학_경력backdata!$G$11:$H$17,2,1),IF(P622="C",0,"오류")))</f>
        <v>0</v>
      </c>
      <c r="AF622" s="4">
        <f>IF(P622="A",VLOOKUP(S622,[1]교육_어학_경력backdata!$B$19:$C$25,2,1),IF(P622="B",VLOOKUP(S622,[1]교육_어학_경력backdata!$G$19:$H$25,2,1),IF(P622="C",0,"오류")))</f>
        <v>0</v>
      </c>
      <c r="AG622" s="4">
        <f>IF(P622="A",VLOOKUP(T622,[1]교육_어학_경력backdata!$B$3:$C$9,2,1),IF(P622="B",VLOOKUP(T622,[1]교육_어학_경력backdata!$G$3:$H$9,2,1),IF(P622="C",0,"오류")))</f>
        <v>0</v>
      </c>
      <c r="AH622" s="4">
        <f>IF(P622="A",IF(U622=0,0,IF(U622=4,0,IF(U622=5,VLOOKUP(V622,[1]교육_어학_경력backdata!$B$27:$C$29,2,1),IF(U622=6,VLOOKUP(V622,[1]교육_어학_경력backdata!$B$31:$C$34,2,1))))),IF(P622="B",IF(U622=0,0,IF(U622=4,0,IF(U622=5,VLOOKUP(V622,[1]교육_어학_경력backdata!$G$27:$H$31,2,1),IF(U622=6,VLOOKUP(V622,[1]교육_어학_경력backdata!$G$33:$H$34,2,1))))),IF(CT622="C",0,"오류")))</f>
        <v>0</v>
      </c>
      <c r="AI622" s="4">
        <f>IF(P622="A",VLOOKUP(W622,[1]교육_어학_경력backdata!$B$36:$C$42,2,1),IF(P622="B",VLOOKUP(W622,[1]교육_어학_경력backdata!$G$36:$H$42,2,1),IF(P622="C",0,"오류")))</f>
        <v>0</v>
      </c>
      <c r="AJ622" s="4">
        <f>SUM(AD622:AI622)</f>
        <v>12</v>
      </c>
      <c r="AK622" s="4">
        <f>_xlfn.MAXIFS(AJ:AJ,B:B,B622)</f>
        <v>12</v>
      </c>
      <c r="AL622" s="4"/>
      <c r="AM622" s="21"/>
      <c r="AN622" s="4"/>
      <c r="AO622" s="4"/>
    </row>
    <row r="623" spans="1:41" x14ac:dyDescent="0.4">
      <c r="A623" s="3">
        <f>IF(B622=B623,A622,A622+1)</f>
        <v>578</v>
      </c>
      <c r="B623" s="3" t="s">
        <v>3301</v>
      </c>
      <c r="C623" s="3" t="s">
        <v>3300</v>
      </c>
      <c r="D623" s="3" t="s">
        <v>3044</v>
      </c>
      <c r="E623" s="3" t="s">
        <v>3043</v>
      </c>
      <c r="F623" s="3">
        <f>IF(B623=B622,F622+1,1)</f>
        <v>1</v>
      </c>
      <c r="G623" s="3" t="s">
        <v>6380</v>
      </c>
      <c r="H623" s="3" t="s">
        <v>6379</v>
      </c>
      <c r="I623" s="3" t="s">
        <v>6378</v>
      </c>
      <c r="J623" s="3" t="s">
        <v>6656</v>
      </c>
      <c r="K623" s="3"/>
      <c r="L623" s="3" t="s">
        <v>6411</v>
      </c>
      <c r="M623" s="3" t="s">
        <v>6915</v>
      </c>
      <c r="P623" s="3" t="s">
        <v>2434</v>
      </c>
      <c r="Q623" s="3">
        <f>IF(H623="TOEIC",VALUE(L623),0)</f>
        <v>915</v>
      </c>
      <c r="R623" s="3">
        <f>IF(H623="NEW TEPS",VALUE(L623),0)</f>
        <v>0</v>
      </c>
      <c r="S623" s="3">
        <f>IF(H623="TOEFL(ibt)",VALUE(L623),0)</f>
        <v>0</v>
      </c>
      <c r="T623" s="3">
        <f>IF(H623="JPT",VALUE(L623),0)</f>
        <v>0</v>
      </c>
      <c r="U623" s="3">
        <f>IF(H623="HSK",VALUE(K623),0)</f>
        <v>0</v>
      </c>
      <c r="V623" s="3">
        <f>IF(H623="HSK",VALUE(L623),0)</f>
        <v>0</v>
      </c>
      <c r="W623" s="3">
        <f>IF(H623="G-TELP Level2",VALUE(L623),0)</f>
        <v>0</v>
      </c>
      <c r="X623" s="3">
        <f>IF(P623="A",IF(Q623&gt;849,1,IF(R623&gt;335,1,IF(S623&gt;97,1,IF(T623&gt;849,1,IF(W623&gt;82,1,IF(U623=6,1,IF(U623=5,IF(V623&gt;254,1,0),0))))))),IF(P623="B",IF(Q623&gt;699,1,IF(R623&gt;263,1,IF(S623&gt;78,1,IF(T623&gt;699,1,IF(W623&gt;63,1,IF(U623=6,1,IF(U623=5,IF(V623&gt;179,1,0),0))))))),IF(P623="C",IF(Q623&gt;599,1,IF(R623&gt;226,1,IF(S623&gt;67,1,IF(T623&gt;599,1,IF(W623&gt;49,1,IF(U623=6,1,IF(U623=5,1,IF(U623=4,IF(V623&gt;209,1,0),0)))))))),IF(P623="D",IF(Q623&gt;649,1,IF(R623&gt;244,1,IF(S623&gt;73,1,IF(T623&gt;649,1,IF(W623&gt;56,1,IF(U623=6,1,IF(U623=5,1,IF(U623=4,IF(V623&gt;254,1,0),0)))))))),0))))</f>
        <v>1</v>
      </c>
      <c r="Y623" s="3">
        <f>SUMIF(B:B,B623,X:X)</f>
        <v>1</v>
      </c>
      <c r="Z623" s="3" t="str">
        <f>IF(Y623&gt;0,"어학 충족","자격미달")</f>
        <v>어학 충족</v>
      </c>
      <c r="AA623" s="3"/>
      <c r="AB623" s="3" t="str">
        <f>IF(P623="A",IF(Q623&gt;849,"TOEIC 충족",IF(R623&gt;335,"New-TEPS 충족",IF(S623&gt;97,"TOEFL 충족",IF(T623&gt;849,"JPT 충족",IF(W623&gt;82,"G-TELP 충족",IF(U623=6,"HSK점수 충족",IF(U623=5,IF(V623&gt;254,"HSK점수 충족","자격미달"),"자격미달"))))))),IF(P623="B",IF(Q623&gt;699,"TOEIC 충족",IF(R623&gt;263,"New-TEPS 충족",IF(S623&gt;78,"TOEFL 충족",IF(T623&gt;699,"JPT 충족",IF(W623&gt;63,"G-TELP 충족",IF(U623=6,"HSK점수 충족",IF(U623=5,IF(V623&gt;179,"HSK점수 충족","자격미달"),"자격미달"))))))),IF(P623="C",IF(Q623&gt;599,"TOEIC 충족",IF(R623&gt;226,"New-TEPS 충족",IF(S623&gt;67,"TOEFL 충족",IF(T623&gt;599,"JPT 충족",IF(W623&gt;49,"G-TELP 충족",IF(U623=6,"HSK점수 충족",IF(U623=5,"HSK점수 충족",IF(U623=4,IF(V623&gt;209,"HSK점수 충족","자격미달"),"자격미달")))))))),IF(P623="D",IF(Q623&gt;649,"TOEIC 충족",IF(R623&gt;244,"New-TEPS 충족",IF(S623&gt;73,"TOEFL 충족",IF(T623&gt;649,"JPT 충족",IF(W623&gt;56,"G-TELP 충족",IF(U1564=6,"HSK점수 충족",IF(U1564=5,"HSK점수 충족",IF(U1564=4,IF(V1564&gt;254,"HSK점수 충족","자격미달"),"자격미달")))))))),0))))</f>
        <v>TOEIC 충족</v>
      </c>
      <c r="AC623" s="21"/>
      <c r="AD623" s="3">
        <f>IF(P623="A",VLOOKUP(Q623,[1]교육_어학_경력backdata!$B$3:$C$9,2,1),IF(P623="B",VLOOKUP(Q623,[1]교육_어학_경력backdata!$G$3:$H$9,2,1),IF(P623="C",0,"오류")))</f>
        <v>16</v>
      </c>
      <c r="AE623" s="3">
        <f>IF(P623="A",VLOOKUP(R623,[1]교육_어학_경력backdata!$B$11:$C$17,2,1),IF(P623="B",VLOOKUP(R623,[1]교육_어학_경력backdata!$G$11:$H$17,2,1),IF(P623="C",0,"오류")))</f>
        <v>0</v>
      </c>
      <c r="AF623" s="3">
        <f>IF(P623="A",VLOOKUP(S623,[1]교육_어학_경력backdata!$B$19:$C$25,2,1),IF(P623="B",VLOOKUP(S623,[1]교육_어학_경력backdata!$G$19:$H$25,2,1),IF(P623="C",0,"오류")))</f>
        <v>0</v>
      </c>
      <c r="AG623" s="3">
        <f>IF(P623="A",VLOOKUP(T623,[1]교육_어학_경력backdata!$B$3:$C$9,2,1),IF(P623="B",VLOOKUP(T623,[1]교육_어학_경력backdata!$G$3:$H$9,2,1),IF(P623="C",0,"오류")))</f>
        <v>0</v>
      </c>
      <c r="AH623" s="3">
        <f>IF(P623="A",IF(U623=0,0,IF(U623=4,0,IF(U623=5,VLOOKUP(V623,[1]교육_어학_경력backdata!$B$27:$C$29,2,1),IF(U623=6,VLOOKUP(V623,[1]교육_어학_경력backdata!$B$31:$C$34,2,1))))),IF(P623="B",IF(U623=0,0,IF(U623=4,0,IF(U623=5,VLOOKUP(V623,[1]교육_어학_경력backdata!$G$27:$H$31,2,1),IF(U623=6,VLOOKUP(V623,[1]교육_어학_경력backdata!$G$33:$H$34,2,1))))),IF(CT623="C",0,"오류")))</f>
        <v>0</v>
      </c>
      <c r="AI623" s="3">
        <f>IF(P623="A",VLOOKUP(W623,[1]교육_어학_경력backdata!$B$36:$C$42,2,1),IF(P623="B",VLOOKUP(W623,[1]교육_어학_경력backdata!$G$36:$H$42,2,1),IF(P623="C",0,"오류")))</f>
        <v>0</v>
      </c>
      <c r="AJ623" s="3">
        <f>SUM(AD623:AI623)</f>
        <v>16</v>
      </c>
      <c r="AK623" s="3">
        <f>_xlfn.MAXIFS(AJ:AJ,B:B,B623)</f>
        <v>16</v>
      </c>
      <c r="AL623" s="3"/>
      <c r="AM623" s="21"/>
      <c r="AN623" s="3"/>
      <c r="AO623" s="3"/>
    </row>
    <row r="624" spans="1:41" x14ac:dyDescent="0.4">
      <c r="A624" s="4">
        <f>IF(B623=B624,A623,A623+1)</f>
        <v>579</v>
      </c>
      <c r="B624" s="4" t="s">
        <v>3296</v>
      </c>
      <c r="C624" s="4" t="s">
        <v>3295</v>
      </c>
      <c r="D624" s="4" t="s">
        <v>3044</v>
      </c>
      <c r="E624" s="4" t="s">
        <v>3043</v>
      </c>
      <c r="F624" s="4">
        <f>IF(B624=B623,F623+1,1)</f>
        <v>1</v>
      </c>
      <c r="G624" s="4" t="s">
        <v>6380</v>
      </c>
      <c r="H624" s="4" t="s">
        <v>6379</v>
      </c>
      <c r="I624" s="4" t="s">
        <v>6378</v>
      </c>
      <c r="J624" s="4" t="s">
        <v>6600</v>
      </c>
      <c r="K624" s="4"/>
      <c r="L624" s="4" t="s">
        <v>6604</v>
      </c>
      <c r="M624" s="4" t="s">
        <v>6914</v>
      </c>
      <c r="P624" s="4" t="s">
        <v>2434</v>
      </c>
      <c r="Q624" s="4">
        <f>IF(H624="TOEIC",VALUE(L624),0)</f>
        <v>985</v>
      </c>
      <c r="R624" s="4">
        <f>IF(H624="NEW TEPS",VALUE(L624),0)</f>
        <v>0</v>
      </c>
      <c r="S624" s="4">
        <f>IF(H624="TOEFL(ibt)",VALUE(L624),0)</f>
        <v>0</v>
      </c>
      <c r="T624" s="4">
        <f>IF(H624="JPT",VALUE(L624),0)</f>
        <v>0</v>
      </c>
      <c r="U624" s="4">
        <f>IF(H624="HSK",VALUE(K624),0)</f>
        <v>0</v>
      </c>
      <c r="V624" s="4">
        <f>IF(H624="HSK",VALUE(L624),0)</f>
        <v>0</v>
      </c>
      <c r="W624" s="4">
        <f>IF(H624="G-TELP Level2",VALUE(L624),0)</f>
        <v>0</v>
      </c>
      <c r="X624" s="4">
        <f>IF(P624="A",IF(Q624&gt;849,1,IF(R624&gt;335,1,IF(S624&gt;97,1,IF(T624&gt;849,1,IF(W624&gt;82,1,IF(U624=6,1,IF(U624=5,IF(V624&gt;254,1,0),0))))))),IF(P624="B",IF(Q624&gt;699,1,IF(R624&gt;263,1,IF(S624&gt;78,1,IF(T624&gt;699,1,IF(W624&gt;63,1,IF(U624=6,1,IF(U624=5,IF(V624&gt;179,1,0),0))))))),IF(P624="C",IF(Q624&gt;599,1,IF(R624&gt;226,1,IF(S624&gt;67,1,IF(T624&gt;599,1,IF(W624&gt;49,1,IF(U624=6,1,IF(U624=5,1,IF(U624=4,IF(V624&gt;209,1,0),0)))))))),IF(P624="D",IF(Q624&gt;649,1,IF(R624&gt;244,1,IF(S624&gt;73,1,IF(T624&gt;649,1,IF(W624&gt;56,1,IF(U624=6,1,IF(U624=5,1,IF(U624=4,IF(V624&gt;254,1,0),0)))))))),0))))</f>
        <v>1</v>
      </c>
      <c r="Y624" s="4">
        <f>SUMIF(B:B,B624,X:X)</f>
        <v>1</v>
      </c>
      <c r="Z624" s="4" t="str">
        <f>IF(Y624&gt;0,"어학 충족","자격미달")</f>
        <v>어학 충족</v>
      </c>
      <c r="AA624" s="4"/>
      <c r="AB624" s="4" t="str">
        <f>IF(P624="A",IF(Q624&gt;849,"TOEIC 충족",IF(R624&gt;335,"New-TEPS 충족",IF(S624&gt;97,"TOEFL 충족",IF(T624&gt;849,"JPT 충족",IF(W624&gt;82,"G-TELP 충족",IF(U624=6,"HSK점수 충족",IF(U624=5,IF(V624&gt;254,"HSK점수 충족","자격미달"),"자격미달"))))))),IF(P624="B",IF(Q624&gt;699,"TOEIC 충족",IF(R624&gt;263,"New-TEPS 충족",IF(S624&gt;78,"TOEFL 충족",IF(T624&gt;699,"JPT 충족",IF(W624&gt;63,"G-TELP 충족",IF(U624=6,"HSK점수 충족",IF(U624=5,IF(V624&gt;179,"HSK점수 충족","자격미달"),"자격미달"))))))),IF(P624="C",IF(Q624&gt;599,"TOEIC 충족",IF(R624&gt;226,"New-TEPS 충족",IF(S624&gt;67,"TOEFL 충족",IF(T624&gt;599,"JPT 충족",IF(W624&gt;49,"G-TELP 충족",IF(U624=6,"HSK점수 충족",IF(U624=5,"HSK점수 충족",IF(U624=4,IF(V624&gt;209,"HSK점수 충족","자격미달"),"자격미달")))))))),IF(P624="D",IF(Q624&gt;649,"TOEIC 충족",IF(R624&gt;244,"New-TEPS 충족",IF(S624&gt;73,"TOEFL 충족",IF(T624&gt;649,"JPT 충족",IF(W624&gt;56,"G-TELP 충족",IF(U1565=6,"HSK점수 충족",IF(U1565=5,"HSK점수 충족",IF(U1565=4,IF(V1565&gt;254,"HSK점수 충족","자격미달"),"자격미달")))))))),0))))</f>
        <v>TOEIC 충족</v>
      </c>
      <c r="AC624" s="21"/>
      <c r="AD624" s="4">
        <f>IF(P624="A",VLOOKUP(Q624,[1]교육_어학_경력backdata!$B$3:$C$9,2,1),IF(P624="B",VLOOKUP(Q624,[1]교육_어학_경력backdata!$G$3:$H$9,2,1),IF(P624="C",0,"오류")))</f>
        <v>20</v>
      </c>
      <c r="AE624" s="4">
        <f>IF(P624="A",VLOOKUP(R624,[1]교육_어학_경력backdata!$B$11:$C$17,2,1),IF(P624="B",VLOOKUP(R624,[1]교육_어학_경력backdata!$G$11:$H$17,2,1),IF(P624="C",0,"오류")))</f>
        <v>0</v>
      </c>
      <c r="AF624" s="4">
        <f>IF(P624="A",VLOOKUP(S624,[1]교육_어학_경력backdata!$B$19:$C$25,2,1),IF(P624="B",VLOOKUP(S624,[1]교육_어학_경력backdata!$G$19:$H$25,2,1),IF(P624="C",0,"오류")))</f>
        <v>0</v>
      </c>
      <c r="AG624" s="4">
        <f>IF(P624="A",VLOOKUP(T624,[1]교육_어학_경력backdata!$B$3:$C$9,2,1),IF(P624="B",VLOOKUP(T624,[1]교육_어학_경력backdata!$G$3:$H$9,2,1),IF(P624="C",0,"오류")))</f>
        <v>0</v>
      </c>
      <c r="AH624" s="4">
        <f>IF(P624="A",IF(U624=0,0,IF(U624=4,0,IF(U624=5,VLOOKUP(V624,[1]교육_어학_경력backdata!$B$27:$C$29,2,1),IF(U624=6,VLOOKUP(V624,[1]교육_어학_경력backdata!$B$31:$C$34,2,1))))),IF(P624="B",IF(U624=0,0,IF(U624=4,0,IF(U624=5,VLOOKUP(V624,[1]교육_어학_경력backdata!$G$27:$H$31,2,1),IF(U624=6,VLOOKUP(V624,[1]교육_어학_경력backdata!$G$33:$H$34,2,1))))),IF(CT624="C",0,"오류")))</f>
        <v>0</v>
      </c>
      <c r="AI624" s="4">
        <f>IF(P624="A",VLOOKUP(W624,[1]교육_어학_경력backdata!$B$36:$C$42,2,1),IF(P624="B",VLOOKUP(W624,[1]교육_어학_경력backdata!$G$36:$H$42,2,1),IF(P624="C",0,"오류")))</f>
        <v>0</v>
      </c>
      <c r="AJ624" s="4">
        <f>SUM(AD624:AI624)</f>
        <v>20</v>
      </c>
      <c r="AK624" s="4">
        <f>_xlfn.MAXIFS(AJ:AJ,B:B,B624)</f>
        <v>20</v>
      </c>
      <c r="AL624" s="4"/>
      <c r="AM624" s="21"/>
      <c r="AN624" s="4"/>
      <c r="AO624" s="4"/>
    </row>
    <row r="625" spans="1:41" x14ac:dyDescent="0.4">
      <c r="A625" s="3">
        <f>IF(B624=B625,A624,A624+1)</f>
        <v>580</v>
      </c>
      <c r="B625" s="3" t="s">
        <v>3291</v>
      </c>
      <c r="C625" s="3" t="s">
        <v>3290</v>
      </c>
      <c r="D625" s="3" t="s">
        <v>3044</v>
      </c>
      <c r="E625" s="3" t="s">
        <v>3043</v>
      </c>
      <c r="F625" s="3">
        <f>IF(B625=B624,F624+1,1)</f>
        <v>1</v>
      </c>
      <c r="G625" s="3" t="s">
        <v>6384</v>
      </c>
      <c r="H625" s="3" t="s">
        <v>6379</v>
      </c>
      <c r="I625" s="3" t="s">
        <v>6378</v>
      </c>
      <c r="J625" s="3" t="s">
        <v>6521</v>
      </c>
      <c r="K625" s="3"/>
      <c r="L625" s="3" t="s">
        <v>6623</v>
      </c>
      <c r="M625" s="3" t="s">
        <v>6913</v>
      </c>
      <c r="P625" s="3" t="s">
        <v>2434</v>
      </c>
      <c r="Q625" s="3">
        <f>IF(H625="TOEIC",VALUE(L625),0)</f>
        <v>860</v>
      </c>
      <c r="R625" s="3">
        <f>IF(H625="NEW TEPS",VALUE(L625),0)</f>
        <v>0</v>
      </c>
      <c r="S625" s="3">
        <f>IF(H625="TOEFL(ibt)",VALUE(L625),0)</f>
        <v>0</v>
      </c>
      <c r="T625" s="3">
        <f>IF(H625="JPT",VALUE(L625),0)</f>
        <v>0</v>
      </c>
      <c r="U625" s="3">
        <f>IF(H625="HSK",VALUE(K625),0)</f>
        <v>0</v>
      </c>
      <c r="V625" s="3">
        <f>IF(H625="HSK",VALUE(L625),0)</f>
        <v>0</v>
      </c>
      <c r="W625" s="3">
        <f>IF(H625="G-TELP Level2",VALUE(L625),0)</f>
        <v>0</v>
      </c>
      <c r="X625" s="3">
        <f>IF(P625="A",IF(Q625&gt;849,1,IF(R625&gt;335,1,IF(S625&gt;97,1,IF(T625&gt;849,1,IF(W625&gt;82,1,IF(U625=6,1,IF(U625=5,IF(V625&gt;254,1,0),0))))))),IF(P625="B",IF(Q625&gt;699,1,IF(R625&gt;263,1,IF(S625&gt;78,1,IF(T625&gt;699,1,IF(W625&gt;63,1,IF(U625=6,1,IF(U625=5,IF(V625&gt;179,1,0),0))))))),IF(P625="C",IF(Q625&gt;599,1,IF(R625&gt;226,1,IF(S625&gt;67,1,IF(T625&gt;599,1,IF(W625&gt;49,1,IF(U625=6,1,IF(U625=5,1,IF(U625=4,IF(V625&gt;209,1,0),0)))))))),IF(P625="D",IF(Q625&gt;649,1,IF(R625&gt;244,1,IF(S625&gt;73,1,IF(T625&gt;649,1,IF(W625&gt;56,1,IF(U625=6,1,IF(U625=5,1,IF(U625=4,IF(V625&gt;254,1,0),0)))))))),0))))</f>
        <v>1</v>
      </c>
      <c r="Y625" s="3">
        <f>SUMIF(B:B,B625,X:X)</f>
        <v>1</v>
      </c>
      <c r="Z625" s="3" t="str">
        <f>IF(Y625&gt;0,"어학 충족","자격미달")</f>
        <v>어학 충족</v>
      </c>
      <c r="AA625" s="3"/>
      <c r="AB625" s="3" t="str">
        <f>IF(P625="A",IF(Q625&gt;849,"TOEIC 충족",IF(R625&gt;335,"New-TEPS 충족",IF(S625&gt;97,"TOEFL 충족",IF(T625&gt;849,"JPT 충족",IF(W625&gt;82,"G-TELP 충족",IF(U625=6,"HSK점수 충족",IF(U625=5,IF(V625&gt;254,"HSK점수 충족","자격미달"),"자격미달"))))))),IF(P625="B",IF(Q625&gt;699,"TOEIC 충족",IF(R625&gt;263,"New-TEPS 충족",IF(S625&gt;78,"TOEFL 충족",IF(T625&gt;699,"JPT 충족",IF(W625&gt;63,"G-TELP 충족",IF(U625=6,"HSK점수 충족",IF(U625=5,IF(V625&gt;179,"HSK점수 충족","자격미달"),"자격미달"))))))),IF(P625="C",IF(Q625&gt;599,"TOEIC 충족",IF(R625&gt;226,"New-TEPS 충족",IF(S625&gt;67,"TOEFL 충족",IF(T625&gt;599,"JPT 충족",IF(W625&gt;49,"G-TELP 충족",IF(U625=6,"HSK점수 충족",IF(U625=5,"HSK점수 충족",IF(U625=4,IF(V625&gt;209,"HSK점수 충족","자격미달"),"자격미달")))))))),IF(P625="D",IF(Q625&gt;649,"TOEIC 충족",IF(R625&gt;244,"New-TEPS 충족",IF(S625&gt;73,"TOEFL 충족",IF(T625&gt;649,"JPT 충족",IF(W625&gt;56,"G-TELP 충족",IF(U1566=6,"HSK점수 충족",IF(U1566=5,"HSK점수 충족",IF(U1566=4,IF(V1566&gt;254,"HSK점수 충족","자격미달"),"자격미달")))))))),0))))</f>
        <v>TOEIC 충족</v>
      </c>
      <c r="AC625" s="21"/>
      <c r="AD625" s="3">
        <f>IF(P625="A",VLOOKUP(Q625,[1]교육_어학_경력backdata!$B$3:$C$9,2,1),IF(P625="B",VLOOKUP(Q625,[1]교육_어학_경력backdata!$G$3:$H$9,2,1),IF(P625="C",0,"오류")))</f>
        <v>12</v>
      </c>
      <c r="AE625" s="3">
        <f>IF(P625="A",VLOOKUP(R625,[1]교육_어학_경력backdata!$B$11:$C$17,2,1),IF(P625="B",VLOOKUP(R625,[1]교육_어학_경력backdata!$G$11:$H$17,2,1),IF(P625="C",0,"오류")))</f>
        <v>0</v>
      </c>
      <c r="AF625" s="3">
        <f>IF(P625="A",VLOOKUP(S625,[1]교육_어학_경력backdata!$B$19:$C$25,2,1),IF(P625="B",VLOOKUP(S625,[1]교육_어학_경력backdata!$G$19:$H$25,2,1),IF(P625="C",0,"오류")))</f>
        <v>0</v>
      </c>
      <c r="AG625" s="3">
        <f>IF(P625="A",VLOOKUP(T625,[1]교육_어학_경력backdata!$B$3:$C$9,2,1),IF(P625="B",VLOOKUP(T625,[1]교육_어학_경력backdata!$G$3:$H$9,2,1),IF(P625="C",0,"오류")))</f>
        <v>0</v>
      </c>
      <c r="AH625" s="3">
        <f>IF(P625="A",IF(U625=0,0,IF(U625=4,0,IF(U625=5,VLOOKUP(V625,[1]교육_어학_경력backdata!$B$27:$C$29,2,1),IF(U625=6,VLOOKUP(V625,[1]교육_어학_경력backdata!$B$31:$C$34,2,1))))),IF(P625="B",IF(U625=0,0,IF(U625=4,0,IF(U625=5,VLOOKUP(V625,[1]교육_어학_경력backdata!$G$27:$H$31,2,1),IF(U625=6,VLOOKUP(V625,[1]교육_어학_경력backdata!$G$33:$H$34,2,1))))),IF(CT625="C",0,"오류")))</f>
        <v>0</v>
      </c>
      <c r="AI625" s="3">
        <f>IF(P625="A",VLOOKUP(W625,[1]교육_어학_경력backdata!$B$36:$C$42,2,1),IF(P625="B",VLOOKUP(W625,[1]교육_어학_경력backdata!$G$36:$H$42,2,1),IF(P625="C",0,"오류")))</f>
        <v>0</v>
      </c>
      <c r="AJ625" s="3">
        <f>SUM(AD625:AI625)</f>
        <v>12</v>
      </c>
      <c r="AK625" s="3">
        <f>_xlfn.MAXIFS(AJ:AJ,B:B,B625)</f>
        <v>12</v>
      </c>
      <c r="AL625" s="3"/>
      <c r="AM625" s="21"/>
      <c r="AN625" s="3"/>
      <c r="AO625" s="3"/>
    </row>
    <row r="626" spans="1:41" x14ac:dyDescent="0.4">
      <c r="A626" s="4">
        <f>IF(B625=B626,A625,A625+1)</f>
        <v>581</v>
      </c>
      <c r="B626" s="4" t="s">
        <v>3286</v>
      </c>
      <c r="C626" s="4" t="s">
        <v>3285</v>
      </c>
      <c r="D626" s="4" t="s">
        <v>3044</v>
      </c>
      <c r="E626" s="4" t="s">
        <v>3043</v>
      </c>
      <c r="F626" s="4">
        <f>IF(B626=B625,F625+1,1)</f>
        <v>1</v>
      </c>
      <c r="G626" s="4" t="s">
        <v>6380</v>
      </c>
      <c r="H626" s="4" t="s">
        <v>6379</v>
      </c>
      <c r="I626" s="4" t="s">
        <v>6378</v>
      </c>
      <c r="J626" s="4" t="s">
        <v>3283</v>
      </c>
      <c r="K626" s="4"/>
      <c r="L626" s="4" t="s">
        <v>6471</v>
      </c>
      <c r="M626" s="4" t="s">
        <v>6912</v>
      </c>
      <c r="P626" s="4" t="s">
        <v>2434</v>
      </c>
      <c r="Q626" s="4">
        <f>IF(H626="TOEIC",VALUE(L626),0)</f>
        <v>870</v>
      </c>
      <c r="R626" s="4">
        <f>IF(H626="NEW TEPS",VALUE(L626),0)</f>
        <v>0</v>
      </c>
      <c r="S626" s="4">
        <f>IF(H626="TOEFL(ibt)",VALUE(L626),0)</f>
        <v>0</v>
      </c>
      <c r="T626" s="4">
        <f>IF(H626="JPT",VALUE(L626),0)</f>
        <v>0</v>
      </c>
      <c r="U626" s="4">
        <f>IF(H626="HSK",VALUE(K626),0)</f>
        <v>0</v>
      </c>
      <c r="V626" s="4">
        <f>IF(H626="HSK",VALUE(L626),0)</f>
        <v>0</v>
      </c>
      <c r="W626" s="4">
        <f>IF(H626="G-TELP Level2",VALUE(L626),0)</f>
        <v>0</v>
      </c>
      <c r="X626" s="4">
        <f>IF(P626="A",IF(Q626&gt;849,1,IF(R626&gt;335,1,IF(S626&gt;97,1,IF(T626&gt;849,1,IF(W626&gt;82,1,IF(U626=6,1,IF(U626=5,IF(V626&gt;254,1,0),0))))))),IF(P626="B",IF(Q626&gt;699,1,IF(R626&gt;263,1,IF(S626&gt;78,1,IF(T626&gt;699,1,IF(W626&gt;63,1,IF(U626=6,1,IF(U626=5,IF(V626&gt;179,1,0),0))))))),IF(P626="C",IF(Q626&gt;599,1,IF(R626&gt;226,1,IF(S626&gt;67,1,IF(T626&gt;599,1,IF(W626&gt;49,1,IF(U626=6,1,IF(U626=5,1,IF(U626=4,IF(V626&gt;209,1,0),0)))))))),IF(P626="D",IF(Q626&gt;649,1,IF(R626&gt;244,1,IF(S626&gt;73,1,IF(T626&gt;649,1,IF(W626&gt;56,1,IF(U626=6,1,IF(U626=5,1,IF(U626=4,IF(V626&gt;254,1,0),0)))))))),0))))</f>
        <v>1</v>
      </c>
      <c r="Y626" s="4">
        <f>SUMIF(B:B,B626,X:X)</f>
        <v>1</v>
      </c>
      <c r="Z626" s="4" t="str">
        <f>IF(Y626&gt;0,"어학 충족","자격미달")</f>
        <v>어학 충족</v>
      </c>
      <c r="AA626" s="4"/>
      <c r="AB626" s="4" t="str">
        <f>IF(P626="A",IF(Q626&gt;849,"TOEIC 충족",IF(R626&gt;335,"New-TEPS 충족",IF(S626&gt;97,"TOEFL 충족",IF(T626&gt;849,"JPT 충족",IF(W626&gt;82,"G-TELP 충족",IF(U626=6,"HSK점수 충족",IF(U626=5,IF(V626&gt;254,"HSK점수 충족","자격미달"),"자격미달"))))))),IF(P626="B",IF(Q626&gt;699,"TOEIC 충족",IF(R626&gt;263,"New-TEPS 충족",IF(S626&gt;78,"TOEFL 충족",IF(T626&gt;699,"JPT 충족",IF(W626&gt;63,"G-TELP 충족",IF(U626=6,"HSK점수 충족",IF(U626=5,IF(V626&gt;179,"HSK점수 충족","자격미달"),"자격미달"))))))),IF(P626="C",IF(Q626&gt;599,"TOEIC 충족",IF(R626&gt;226,"New-TEPS 충족",IF(S626&gt;67,"TOEFL 충족",IF(T626&gt;599,"JPT 충족",IF(W626&gt;49,"G-TELP 충족",IF(U626=6,"HSK점수 충족",IF(U626=5,"HSK점수 충족",IF(U626=4,IF(V626&gt;209,"HSK점수 충족","자격미달"),"자격미달")))))))),IF(P626="D",IF(Q626&gt;649,"TOEIC 충족",IF(R626&gt;244,"New-TEPS 충족",IF(S626&gt;73,"TOEFL 충족",IF(T626&gt;649,"JPT 충족",IF(W626&gt;56,"G-TELP 충족",IF(U1567=6,"HSK점수 충족",IF(U1567=5,"HSK점수 충족",IF(U1567=4,IF(V1567&gt;254,"HSK점수 충족","자격미달"),"자격미달")))))))),0))))</f>
        <v>TOEIC 충족</v>
      </c>
      <c r="AC626" s="21"/>
      <c r="AD626" s="4">
        <f>IF(P626="A",VLOOKUP(Q626,[1]교육_어학_경력backdata!$B$3:$C$9,2,1),IF(P626="B",VLOOKUP(Q626,[1]교육_어학_경력backdata!$G$3:$H$9,2,1),IF(P626="C",0,"오류")))</f>
        <v>12</v>
      </c>
      <c r="AE626" s="4">
        <f>IF(P626="A",VLOOKUP(R626,[1]교육_어학_경력backdata!$B$11:$C$17,2,1),IF(P626="B",VLOOKUP(R626,[1]교육_어학_경력backdata!$G$11:$H$17,2,1),IF(P626="C",0,"오류")))</f>
        <v>0</v>
      </c>
      <c r="AF626" s="4">
        <f>IF(P626="A",VLOOKUP(S626,[1]교육_어학_경력backdata!$B$19:$C$25,2,1),IF(P626="B",VLOOKUP(S626,[1]교육_어학_경력backdata!$G$19:$H$25,2,1),IF(P626="C",0,"오류")))</f>
        <v>0</v>
      </c>
      <c r="AG626" s="4">
        <f>IF(P626="A",VLOOKUP(T626,[1]교육_어학_경력backdata!$B$3:$C$9,2,1),IF(P626="B",VLOOKUP(T626,[1]교육_어학_경력backdata!$G$3:$H$9,2,1),IF(P626="C",0,"오류")))</f>
        <v>0</v>
      </c>
      <c r="AH626" s="4">
        <f>IF(P626="A",IF(U626=0,0,IF(U626=4,0,IF(U626=5,VLOOKUP(V626,[1]교육_어학_경력backdata!$B$27:$C$29,2,1),IF(U626=6,VLOOKUP(V626,[1]교육_어학_경력backdata!$B$31:$C$34,2,1))))),IF(P626="B",IF(U626=0,0,IF(U626=4,0,IF(U626=5,VLOOKUP(V626,[1]교육_어학_경력backdata!$G$27:$H$31,2,1),IF(U626=6,VLOOKUP(V626,[1]교육_어학_경력backdata!$G$33:$H$34,2,1))))),IF(CT626="C",0,"오류")))</f>
        <v>0</v>
      </c>
      <c r="AI626" s="4">
        <f>IF(P626="A",VLOOKUP(W626,[1]교육_어학_경력backdata!$B$36:$C$42,2,1),IF(P626="B",VLOOKUP(W626,[1]교육_어학_경력backdata!$G$36:$H$42,2,1),IF(P626="C",0,"오류")))</f>
        <v>0</v>
      </c>
      <c r="AJ626" s="4">
        <f>SUM(AD626:AI626)</f>
        <v>12</v>
      </c>
      <c r="AK626" s="4">
        <f>_xlfn.MAXIFS(AJ:AJ,B:B,B626)</f>
        <v>12</v>
      </c>
      <c r="AL626" s="4"/>
      <c r="AM626" s="21"/>
      <c r="AN626" s="4"/>
      <c r="AO626" s="4"/>
    </row>
    <row r="627" spans="1:41" x14ac:dyDescent="0.4">
      <c r="A627" s="3">
        <f>IF(B626=B627,A626,A626+1)</f>
        <v>582</v>
      </c>
      <c r="B627" s="3" t="s">
        <v>3279</v>
      </c>
      <c r="C627" s="3" t="s">
        <v>3278</v>
      </c>
      <c r="D627" s="3" t="s">
        <v>3044</v>
      </c>
      <c r="E627" s="3" t="s">
        <v>3043</v>
      </c>
      <c r="F627" s="3">
        <f>IF(B627=B626,F626+1,1)</f>
        <v>1</v>
      </c>
      <c r="G627" s="3" t="s">
        <v>6380</v>
      </c>
      <c r="H627" s="3" t="s">
        <v>6379</v>
      </c>
      <c r="I627" s="3" t="s">
        <v>6378</v>
      </c>
      <c r="J627" s="3" t="s">
        <v>6790</v>
      </c>
      <c r="K627" s="3"/>
      <c r="L627" s="3" t="s">
        <v>6674</v>
      </c>
      <c r="M627" s="3" t="s">
        <v>6911</v>
      </c>
      <c r="P627" s="3" t="s">
        <v>2434</v>
      </c>
      <c r="Q627" s="3">
        <f>IF(H627="TOEIC",VALUE(L627),0)</f>
        <v>905</v>
      </c>
      <c r="R627" s="3">
        <f>IF(H627="NEW TEPS",VALUE(L627),0)</f>
        <v>0</v>
      </c>
      <c r="S627" s="3">
        <f>IF(H627="TOEFL(ibt)",VALUE(L627),0)</f>
        <v>0</v>
      </c>
      <c r="T627" s="3">
        <f>IF(H627="JPT",VALUE(L627),0)</f>
        <v>0</v>
      </c>
      <c r="U627" s="3">
        <f>IF(H627="HSK",VALUE(K627),0)</f>
        <v>0</v>
      </c>
      <c r="V627" s="3">
        <f>IF(H627="HSK",VALUE(L627),0)</f>
        <v>0</v>
      </c>
      <c r="W627" s="3">
        <f>IF(H627="G-TELP Level2",VALUE(L627),0)</f>
        <v>0</v>
      </c>
      <c r="X627" s="3">
        <f>IF(P627="A",IF(Q627&gt;849,1,IF(R627&gt;335,1,IF(S627&gt;97,1,IF(T627&gt;849,1,IF(W627&gt;82,1,IF(U627=6,1,IF(U627=5,IF(V627&gt;254,1,0),0))))))),IF(P627="B",IF(Q627&gt;699,1,IF(R627&gt;263,1,IF(S627&gt;78,1,IF(T627&gt;699,1,IF(W627&gt;63,1,IF(U627=6,1,IF(U627=5,IF(V627&gt;179,1,0),0))))))),IF(P627="C",IF(Q627&gt;599,1,IF(R627&gt;226,1,IF(S627&gt;67,1,IF(T627&gt;599,1,IF(W627&gt;49,1,IF(U627=6,1,IF(U627=5,1,IF(U627=4,IF(V627&gt;209,1,0),0)))))))),IF(P627="D",IF(Q627&gt;649,1,IF(R627&gt;244,1,IF(S627&gt;73,1,IF(T627&gt;649,1,IF(W627&gt;56,1,IF(U627=6,1,IF(U627=5,1,IF(U627=4,IF(V627&gt;254,1,0),0)))))))),0))))</f>
        <v>1</v>
      </c>
      <c r="Y627" s="3">
        <f>SUMIF(B:B,B627,X:X)</f>
        <v>1</v>
      </c>
      <c r="Z627" s="3" t="str">
        <f>IF(Y627&gt;0,"어학 충족","자격미달")</f>
        <v>어학 충족</v>
      </c>
      <c r="AA627" s="3"/>
      <c r="AB627" s="3" t="str">
        <f>IF(P627="A",IF(Q627&gt;849,"TOEIC 충족",IF(R627&gt;335,"New-TEPS 충족",IF(S627&gt;97,"TOEFL 충족",IF(T627&gt;849,"JPT 충족",IF(W627&gt;82,"G-TELP 충족",IF(U627=6,"HSK점수 충족",IF(U627=5,IF(V627&gt;254,"HSK점수 충족","자격미달"),"자격미달"))))))),IF(P627="B",IF(Q627&gt;699,"TOEIC 충족",IF(R627&gt;263,"New-TEPS 충족",IF(S627&gt;78,"TOEFL 충족",IF(T627&gt;699,"JPT 충족",IF(W627&gt;63,"G-TELP 충족",IF(U627=6,"HSK점수 충족",IF(U627=5,IF(V627&gt;179,"HSK점수 충족","자격미달"),"자격미달"))))))),IF(P627="C",IF(Q627&gt;599,"TOEIC 충족",IF(R627&gt;226,"New-TEPS 충족",IF(S627&gt;67,"TOEFL 충족",IF(T627&gt;599,"JPT 충족",IF(W627&gt;49,"G-TELP 충족",IF(U627=6,"HSK점수 충족",IF(U627=5,"HSK점수 충족",IF(U627=4,IF(V627&gt;209,"HSK점수 충족","자격미달"),"자격미달")))))))),IF(P627="D",IF(Q627&gt;649,"TOEIC 충족",IF(R627&gt;244,"New-TEPS 충족",IF(S627&gt;73,"TOEFL 충족",IF(T627&gt;649,"JPT 충족",IF(W627&gt;56,"G-TELP 충족",IF(U1568=6,"HSK점수 충족",IF(U1568=5,"HSK점수 충족",IF(U1568=4,IF(V1568&gt;254,"HSK점수 충족","자격미달"),"자격미달")))))))),0))))</f>
        <v>TOEIC 충족</v>
      </c>
      <c r="AC627" s="21"/>
      <c r="AD627" s="3">
        <f>IF(P627="A",VLOOKUP(Q627,[1]교육_어학_경력backdata!$B$3:$C$9,2,1),IF(P627="B",VLOOKUP(Q627,[1]교육_어학_경력backdata!$G$3:$H$9,2,1),IF(P627="C",0,"오류")))</f>
        <v>16</v>
      </c>
      <c r="AE627" s="3">
        <f>IF(P627="A",VLOOKUP(R627,[1]교육_어학_경력backdata!$B$11:$C$17,2,1),IF(P627="B",VLOOKUP(R627,[1]교육_어학_경력backdata!$G$11:$H$17,2,1),IF(P627="C",0,"오류")))</f>
        <v>0</v>
      </c>
      <c r="AF627" s="3">
        <f>IF(P627="A",VLOOKUP(S627,[1]교육_어학_경력backdata!$B$19:$C$25,2,1),IF(P627="B",VLOOKUP(S627,[1]교육_어학_경력backdata!$G$19:$H$25,2,1),IF(P627="C",0,"오류")))</f>
        <v>0</v>
      </c>
      <c r="AG627" s="3">
        <f>IF(P627="A",VLOOKUP(T627,[1]교육_어학_경력backdata!$B$3:$C$9,2,1),IF(P627="B",VLOOKUP(T627,[1]교육_어학_경력backdata!$G$3:$H$9,2,1),IF(P627="C",0,"오류")))</f>
        <v>0</v>
      </c>
      <c r="AH627" s="3">
        <f>IF(P627="A",IF(U627=0,0,IF(U627=4,0,IF(U627=5,VLOOKUP(V627,[1]교육_어학_경력backdata!$B$27:$C$29,2,1),IF(U627=6,VLOOKUP(V627,[1]교육_어학_경력backdata!$B$31:$C$34,2,1))))),IF(P627="B",IF(U627=0,0,IF(U627=4,0,IF(U627=5,VLOOKUP(V627,[1]교육_어학_경력backdata!$G$27:$H$31,2,1),IF(U627=6,VLOOKUP(V627,[1]교육_어학_경력backdata!$G$33:$H$34,2,1))))),IF(CT627="C",0,"오류")))</f>
        <v>0</v>
      </c>
      <c r="AI627" s="3">
        <f>IF(P627="A",VLOOKUP(W627,[1]교육_어학_경력backdata!$B$36:$C$42,2,1),IF(P627="B",VLOOKUP(W627,[1]교육_어학_경력backdata!$G$36:$H$42,2,1),IF(P627="C",0,"오류")))</f>
        <v>0</v>
      </c>
      <c r="AJ627" s="3">
        <f>SUM(AD627:AI627)</f>
        <v>16</v>
      </c>
      <c r="AK627" s="3">
        <f>_xlfn.MAXIFS(AJ:AJ,B:B,B627)</f>
        <v>16</v>
      </c>
      <c r="AL627" s="3"/>
      <c r="AM627" s="21"/>
      <c r="AN627" s="3"/>
      <c r="AO627" s="3"/>
    </row>
    <row r="628" spans="1:41" x14ac:dyDescent="0.4">
      <c r="A628" s="4">
        <f>IF(B627=B628,A627,A627+1)</f>
        <v>583</v>
      </c>
      <c r="B628" s="4" t="s">
        <v>3274</v>
      </c>
      <c r="C628" s="4" t="s">
        <v>3273</v>
      </c>
      <c r="D628" s="4" t="s">
        <v>3044</v>
      </c>
      <c r="E628" s="4" t="s">
        <v>3043</v>
      </c>
      <c r="F628" s="4">
        <f>IF(B628=B627,F627+1,1)</f>
        <v>1</v>
      </c>
      <c r="G628" s="4" t="s">
        <v>6380</v>
      </c>
      <c r="H628" s="4" t="s">
        <v>6379</v>
      </c>
      <c r="I628" s="4" t="s">
        <v>6378</v>
      </c>
      <c r="J628" s="4" t="s">
        <v>6781</v>
      </c>
      <c r="K628" s="4"/>
      <c r="L628" s="4" t="s">
        <v>6506</v>
      </c>
      <c r="M628" s="4" t="s">
        <v>6910</v>
      </c>
      <c r="P628" s="4" t="s">
        <v>2434</v>
      </c>
      <c r="Q628" s="4">
        <f>IF(H628="TOEIC",VALUE(L628),0)</f>
        <v>930</v>
      </c>
      <c r="R628" s="4">
        <f>IF(H628="NEW TEPS",VALUE(L628),0)</f>
        <v>0</v>
      </c>
      <c r="S628" s="4">
        <f>IF(H628="TOEFL(ibt)",VALUE(L628),0)</f>
        <v>0</v>
      </c>
      <c r="T628" s="4">
        <f>IF(H628="JPT",VALUE(L628),0)</f>
        <v>0</v>
      </c>
      <c r="U628" s="4">
        <f>IF(H628="HSK",VALUE(K628),0)</f>
        <v>0</v>
      </c>
      <c r="V628" s="4">
        <f>IF(H628="HSK",VALUE(L628),0)</f>
        <v>0</v>
      </c>
      <c r="W628" s="4">
        <f>IF(H628="G-TELP Level2",VALUE(L628),0)</f>
        <v>0</v>
      </c>
      <c r="X628" s="4">
        <f>IF(P628="A",IF(Q628&gt;849,1,IF(R628&gt;335,1,IF(S628&gt;97,1,IF(T628&gt;849,1,IF(W628&gt;82,1,IF(U628=6,1,IF(U628=5,IF(V628&gt;254,1,0),0))))))),IF(P628="B",IF(Q628&gt;699,1,IF(R628&gt;263,1,IF(S628&gt;78,1,IF(T628&gt;699,1,IF(W628&gt;63,1,IF(U628=6,1,IF(U628=5,IF(V628&gt;179,1,0),0))))))),IF(P628="C",IF(Q628&gt;599,1,IF(R628&gt;226,1,IF(S628&gt;67,1,IF(T628&gt;599,1,IF(W628&gt;49,1,IF(U628=6,1,IF(U628=5,1,IF(U628=4,IF(V628&gt;209,1,0),0)))))))),IF(P628="D",IF(Q628&gt;649,1,IF(R628&gt;244,1,IF(S628&gt;73,1,IF(T628&gt;649,1,IF(W628&gt;56,1,IF(U628=6,1,IF(U628=5,1,IF(U628=4,IF(V628&gt;254,1,0),0)))))))),0))))</f>
        <v>1</v>
      </c>
      <c r="Y628" s="4">
        <f>SUMIF(B:B,B628,X:X)</f>
        <v>1</v>
      </c>
      <c r="Z628" s="4" t="str">
        <f>IF(Y628&gt;0,"어학 충족","자격미달")</f>
        <v>어학 충족</v>
      </c>
      <c r="AA628" s="4"/>
      <c r="AB628" s="4" t="str">
        <f>IF(P628="A",IF(Q628&gt;849,"TOEIC 충족",IF(R628&gt;335,"New-TEPS 충족",IF(S628&gt;97,"TOEFL 충족",IF(T628&gt;849,"JPT 충족",IF(W628&gt;82,"G-TELP 충족",IF(U628=6,"HSK점수 충족",IF(U628=5,IF(V628&gt;254,"HSK점수 충족","자격미달"),"자격미달"))))))),IF(P628="B",IF(Q628&gt;699,"TOEIC 충족",IF(R628&gt;263,"New-TEPS 충족",IF(S628&gt;78,"TOEFL 충족",IF(T628&gt;699,"JPT 충족",IF(W628&gt;63,"G-TELP 충족",IF(U628=6,"HSK점수 충족",IF(U628=5,IF(V628&gt;179,"HSK점수 충족","자격미달"),"자격미달"))))))),IF(P628="C",IF(Q628&gt;599,"TOEIC 충족",IF(R628&gt;226,"New-TEPS 충족",IF(S628&gt;67,"TOEFL 충족",IF(T628&gt;599,"JPT 충족",IF(W628&gt;49,"G-TELP 충족",IF(U628=6,"HSK점수 충족",IF(U628=5,"HSK점수 충족",IF(U628=4,IF(V628&gt;209,"HSK점수 충족","자격미달"),"자격미달")))))))),IF(P628="D",IF(Q628&gt;649,"TOEIC 충족",IF(R628&gt;244,"New-TEPS 충족",IF(S628&gt;73,"TOEFL 충족",IF(T628&gt;649,"JPT 충족",IF(W628&gt;56,"G-TELP 충족",IF(U1569=6,"HSK점수 충족",IF(U1569=5,"HSK점수 충족",IF(U1569=4,IF(V1569&gt;254,"HSK점수 충족","자격미달"),"자격미달")))))))),0))))</f>
        <v>TOEIC 충족</v>
      </c>
      <c r="AC628" s="21"/>
      <c r="AD628" s="4">
        <f>IF(P628="A",VLOOKUP(Q628,[1]교육_어학_경력backdata!$B$3:$C$9,2,1),IF(P628="B",VLOOKUP(Q628,[1]교육_어학_경력backdata!$G$3:$H$9,2,1),IF(P628="C",0,"오류")))</f>
        <v>18</v>
      </c>
      <c r="AE628" s="4">
        <f>IF(P628="A",VLOOKUP(R628,[1]교육_어학_경력backdata!$B$11:$C$17,2,1),IF(P628="B",VLOOKUP(R628,[1]교육_어학_경력backdata!$G$11:$H$17,2,1),IF(P628="C",0,"오류")))</f>
        <v>0</v>
      </c>
      <c r="AF628" s="4">
        <f>IF(P628="A",VLOOKUP(S628,[1]교육_어학_경력backdata!$B$19:$C$25,2,1),IF(P628="B",VLOOKUP(S628,[1]교육_어학_경력backdata!$G$19:$H$25,2,1),IF(P628="C",0,"오류")))</f>
        <v>0</v>
      </c>
      <c r="AG628" s="4">
        <f>IF(P628="A",VLOOKUP(T628,[1]교육_어학_경력backdata!$B$3:$C$9,2,1),IF(P628="B",VLOOKUP(T628,[1]교육_어학_경력backdata!$G$3:$H$9,2,1),IF(P628="C",0,"오류")))</f>
        <v>0</v>
      </c>
      <c r="AH628" s="4">
        <f>IF(P628="A",IF(U628=0,0,IF(U628=4,0,IF(U628=5,VLOOKUP(V628,[1]교육_어학_경력backdata!$B$27:$C$29,2,1),IF(U628=6,VLOOKUP(V628,[1]교육_어학_경력backdata!$B$31:$C$34,2,1))))),IF(P628="B",IF(U628=0,0,IF(U628=4,0,IF(U628=5,VLOOKUP(V628,[1]교육_어학_경력backdata!$G$27:$H$31,2,1),IF(U628=6,VLOOKUP(V628,[1]교육_어학_경력backdata!$G$33:$H$34,2,1))))),IF(CT628="C",0,"오류")))</f>
        <v>0</v>
      </c>
      <c r="AI628" s="4">
        <f>IF(P628="A",VLOOKUP(W628,[1]교육_어학_경력backdata!$B$36:$C$42,2,1),IF(P628="B",VLOOKUP(W628,[1]교육_어학_경력backdata!$G$36:$H$42,2,1),IF(P628="C",0,"오류")))</f>
        <v>0</v>
      </c>
      <c r="AJ628" s="4">
        <f>SUM(AD628:AI628)</f>
        <v>18</v>
      </c>
      <c r="AK628" s="4">
        <f>_xlfn.MAXIFS(AJ:AJ,B:B,B628)</f>
        <v>18</v>
      </c>
      <c r="AL628" s="4"/>
      <c r="AM628" s="21"/>
      <c r="AN628" s="4"/>
      <c r="AO628" s="4"/>
    </row>
    <row r="629" spans="1:41" x14ac:dyDescent="0.4">
      <c r="A629" s="3">
        <f>IF(B628=B629,A628,A628+1)</f>
        <v>584</v>
      </c>
      <c r="B629" s="3" t="s">
        <v>3269</v>
      </c>
      <c r="C629" s="3" t="s">
        <v>3268</v>
      </c>
      <c r="D629" s="3" t="s">
        <v>3044</v>
      </c>
      <c r="E629" s="3" t="s">
        <v>3043</v>
      </c>
      <c r="F629" s="3">
        <f>IF(B629=B628,F628+1,1)</f>
        <v>1</v>
      </c>
      <c r="G629" s="3" t="s">
        <v>6380</v>
      </c>
      <c r="H629" s="3" t="s">
        <v>6379</v>
      </c>
      <c r="I629" s="3" t="s">
        <v>6378</v>
      </c>
      <c r="J629" s="3" t="s">
        <v>5062</v>
      </c>
      <c r="K629" s="3"/>
      <c r="L629" s="3" t="s">
        <v>6604</v>
      </c>
      <c r="M629" s="3" t="s">
        <v>6909</v>
      </c>
      <c r="P629" s="3" t="s">
        <v>2434</v>
      </c>
      <c r="Q629" s="3">
        <f>IF(H629="TOEIC",VALUE(L629),0)</f>
        <v>985</v>
      </c>
      <c r="R629" s="3">
        <f>IF(H629="NEW TEPS",VALUE(L629),0)</f>
        <v>0</v>
      </c>
      <c r="S629" s="3">
        <f>IF(H629="TOEFL(ibt)",VALUE(L629),0)</f>
        <v>0</v>
      </c>
      <c r="T629" s="3">
        <f>IF(H629="JPT",VALUE(L629),0)</f>
        <v>0</v>
      </c>
      <c r="U629" s="3">
        <f>IF(H629="HSK",VALUE(K629),0)</f>
        <v>0</v>
      </c>
      <c r="V629" s="3">
        <f>IF(H629="HSK",VALUE(L629),0)</f>
        <v>0</v>
      </c>
      <c r="W629" s="3">
        <f>IF(H629="G-TELP Level2",VALUE(L629),0)</f>
        <v>0</v>
      </c>
      <c r="X629" s="3">
        <f>IF(P629="A",IF(Q629&gt;849,1,IF(R629&gt;335,1,IF(S629&gt;97,1,IF(T629&gt;849,1,IF(W629&gt;82,1,IF(U629=6,1,IF(U629=5,IF(V629&gt;254,1,0),0))))))),IF(P629="B",IF(Q629&gt;699,1,IF(R629&gt;263,1,IF(S629&gt;78,1,IF(T629&gt;699,1,IF(W629&gt;63,1,IF(U629=6,1,IF(U629=5,IF(V629&gt;179,1,0),0))))))),IF(P629="C",IF(Q629&gt;599,1,IF(R629&gt;226,1,IF(S629&gt;67,1,IF(T629&gt;599,1,IF(W629&gt;49,1,IF(U629=6,1,IF(U629=5,1,IF(U629=4,IF(V629&gt;209,1,0),0)))))))),IF(P629="D",IF(Q629&gt;649,1,IF(R629&gt;244,1,IF(S629&gt;73,1,IF(T629&gt;649,1,IF(W629&gt;56,1,IF(U629=6,1,IF(U629=5,1,IF(U629=4,IF(V629&gt;254,1,0),0)))))))),0))))</f>
        <v>1</v>
      </c>
      <c r="Y629" s="3">
        <f>SUMIF(B:B,B629,X:X)</f>
        <v>2</v>
      </c>
      <c r="Z629" s="3" t="str">
        <f>IF(Y629&gt;0,"어학 충족","자격미달")</f>
        <v>어학 충족</v>
      </c>
      <c r="AA629" s="3"/>
      <c r="AB629" s="3" t="str">
        <f>IF(P629="A",IF(Q629&gt;849,"TOEIC 충족",IF(R629&gt;335,"New-TEPS 충족",IF(S629&gt;97,"TOEFL 충족",IF(T629&gt;849,"JPT 충족",IF(W629&gt;82,"G-TELP 충족",IF(U629=6,"HSK점수 충족",IF(U629=5,IF(V629&gt;254,"HSK점수 충족","자격미달"),"자격미달"))))))),IF(P629="B",IF(Q629&gt;699,"TOEIC 충족",IF(R629&gt;263,"New-TEPS 충족",IF(S629&gt;78,"TOEFL 충족",IF(T629&gt;699,"JPT 충족",IF(W629&gt;63,"G-TELP 충족",IF(U629=6,"HSK점수 충족",IF(U629=5,IF(V629&gt;179,"HSK점수 충족","자격미달"),"자격미달"))))))),IF(P629="C",IF(Q629&gt;599,"TOEIC 충족",IF(R629&gt;226,"New-TEPS 충족",IF(S629&gt;67,"TOEFL 충족",IF(T629&gt;599,"JPT 충족",IF(W629&gt;49,"G-TELP 충족",IF(U629=6,"HSK점수 충족",IF(U629=5,"HSK점수 충족",IF(U629=4,IF(V629&gt;209,"HSK점수 충족","자격미달"),"자격미달")))))))),IF(P629="D",IF(Q629&gt;649,"TOEIC 충족",IF(R629&gt;244,"New-TEPS 충족",IF(S629&gt;73,"TOEFL 충족",IF(T629&gt;649,"JPT 충족",IF(W629&gt;56,"G-TELP 충족",IF(U1570=6,"HSK점수 충족",IF(U1570=5,"HSK점수 충족",IF(U1570=4,IF(V1570&gt;254,"HSK점수 충족","자격미달"),"자격미달")))))))),0))))</f>
        <v>TOEIC 충족</v>
      </c>
      <c r="AC629" s="21"/>
      <c r="AD629" s="3">
        <f>IF(P629="A",VLOOKUP(Q629,[1]교육_어학_경력backdata!$B$3:$C$9,2,1),IF(P629="B",VLOOKUP(Q629,[1]교육_어학_경력backdata!$G$3:$H$9,2,1),IF(P629="C",0,"오류")))</f>
        <v>20</v>
      </c>
      <c r="AE629" s="3">
        <f>IF(P629="A",VLOOKUP(R629,[1]교육_어학_경력backdata!$B$11:$C$17,2,1),IF(P629="B",VLOOKUP(R629,[1]교육_어학_경력backdata!$G$11:$H$17,2,1),IF(P629="C",0,"오류")))</f>
        <v>0</v>
      </c>
      <c r="AF629" s="3">
        <f>IF(P629="A",VLOOKUP(S629,[1]교육_어학_경력backdata!$B$19:$C$25,2,1),IF(P629="B",VLOOKUP(S629,[1]교육_어학_경력backdata!$G$19:$H$25,2,1),IF(P629="C",0,"오류")))</f>
        <v>0</v>
      </c>
      <c r="AG629" s="3">
        <f>IF(P629="A",VLOOKUP(T629,[1]교육_어학_경력backdata!$B$3:$C$9,2,1),IF(P629="B",VLOOKUP(T629,[1]교육_어학_경력backdata!$G$3:$H$9,2,1),IF(P629="C",0,"오류")))</f>
        <v>0</v>
      </c>
      <c r="AH629" s="3">
        <f>IF(P629="A",IF(U629=0,0,IF(U629=4,0,IF(U629=5,VLOOKUP(V629,[1]교육_어학_경력backdata!$B$27:$C$29,2,1),IF(U629=6,VLOOKUP(V629,[1]교육_어학_경력backdata!$B$31:$C$34,2,1))))),IF(P629="B",IF(U629=0,0,IF(U629=4,0,IF(U629=5,VLOOKUP(V629,[1]교육_어학_경력backdata!$G$27:$H$31,2,1),IF(U629=6,VLOOKUP(V629,[1]교육_어학_경력backdata!$G$33:$H$34,2,1))))),IF(CT629="C",0,"오류")))</f>
        <v>0</v>
      </c>
      <c r="AI629" s="3">
        <f>IF(P629="A",VLOOKUP(W629,[1]교육_어학_경력backdata!$B$36:$C$42,2,1),IF(P629="B",VLOOKUP(W629,[1]교육_어학_경력backdata!$G$36:$H$42,2,1),IF(P629="C",0,"오류")))</f>
        <v>0</v>
      </c>
      <c r="AJ629" s="3">
        <f>SUM(AD629:AI629)</f>
        <v>20</v>
      </c>
      <c r="AK629" s="3">
        <f>_xlfn.MAXIFS(AJ:AJ,B:B,B629)</f>
        <v>20</v>
      </c>
      <c r="AL629" s="3"/>
      <c r="AM629" s="21"/>
      <c r="AN629" s="3" t="s">
        <v>6404</v>
      </c>
      <c r="AO629" s="3">
        <v>10</v>
      </c>
    </row>
    <row r="630" spans="1:41" x14ac:dyDescent="0.4">
      <c r="A630" s="7">
        <f>IF(B629=B630,A629,A629+1)</f>
        <v>584</v>
      </c>
      <c r="B630" s="7" t="s">
        <v>3269</v>
      </c>
      <c r="C630" s="7" t="s">
        <v>3268</v>
      </c>
      <c r="D630" s="7" t="s">
        <v>3044</v>
      </c>
      <c r="E630" s="7" t="s">
        <v>3043</v>
      </c>
      <c r="F630" s="3">
        <f>IF(B630=B629,F629+1,1)</f>
        <v>2</v>
      </c>
      <c r="G630" s="3" t="s">
        <v>6380</v>
      </c>
      <c r="H630" s="3" t="s">
        <v>6583</v>
      </c>
      <c r="I630" s="3" t="s">
        <v>6582</v>
      </c>
      <c r="J630" s="3" t="s">
        <v>6908</v>
      </c>
      <c r="K630" s="3" t="s">
        <v>6759</v>
      </c>
      <c r="L630" s="3" t="s">
        <v>6907</v>
      </c>
      <c r="M630" s="3" t="s">
        <v>6906</v>
      </c>
      <c r="P630" s="3" t="s">
        <v>2434</v>
      </c>
      <c r="Q630" s="3">
        <f>IF(H630="TOEIC",VALUE(L630),0)</f>
        <v>0</v>
      </c>
      <c r="R630" s="3">
        <f>IF(H630="NEW TEPS",VALUE(L630),0)</f>
        <v>0</v>
      </c>
      <c r="S630" s="3">
        <f>IF(H630="TOEFL(ibt)",VALUE(L630),0)</f>
        <v>0</v>
      </c>
      <c r="T630" s="3">
        <f>IF(H630="JPT",VALUE(L630),0)</f>
        <v>0</v>
      </c>
      <c r="U630" s="3">
        <f>IF(H630="HSK",VALUE(K630),0)</f>
        <v>6</v>
      </c>
      <c r="V630" s="3">
        <f>IF(H630="HSK",VALUE(L630),0)</f>
        <v>201</v>
      </c>
      <c r="W630" s="3">
        <f>IF(H630="G-TELP Level2",VALUE(L630),0)</f>
        <v>0</v>
      </c>
      <c r="X630" s="3">
        <f>IF(P630="A",IF(Q630&gt;849,1,IF(R630&gt;335,1,IF(S630&gt;97,1,IF(T630&gt;849,1,IF(W630&gt;82,1,IF(U630=6,1,IF(U630=5,IF(V630&gt;254,1,0),0))))))),IF(P630="B",IF(Q630&gt;699,1,IF(R630&gt;263,1,IF(S630&gt;78,1,IF(T630&gt;699,1,IF(W630&gt;63,1,IF(U630=6,1,IF(U630=5,IF(V630&gt;179,1,0),0))))))),IF(P630="C",IF(Q630&gt;599,1,IF(R630&gt;226,1,IF(S630&gt;67,1,IF(T630&gt;599,1,IF(W630&gt;49,1,IF(U630=6,1,IF(U630=5,1,IF(U630=4,IF(V630&gt;209,1,0),0)))))))),IF(P630="D",IF(Q630&gt;649,1,IF(R630&gt;244,1,IF(S630&gt;73,1,IF(T630&gt;649,1,IF(W630&gt;56,1,IF(U630=6,1,IF(U630=5,1,IF(U630=4,IF(V630&gt;254,1,0),0)))))))),0))))</f>
        <v>1</v>
      </c>
      <c r="Y630" s="3">
        <f>SUMIF(B:B,B630,X:X)</f>
        <v>2</v>
      </c>
      <c r="Z630" s="3" t="str">
        <f>IF(Y630&gt;0,"어학 충족","자격미달")</f>
        <v>어학 충족</v>
      </c>
      <c r="AA630" s="3"/>
      <c r="AB630" s="3" t="str">
        <f>IF(P630="A",IF(Q630&gt;849,"TOEIC 충족",IF(R630&gt;335,"New-TEPS 충족",IF(S630&gt;97,"TOEFL 충족",IF(T630&gt;849,"JPT 충족",IF(W630&gt;82,"G-TELP 충족",IF(U630=6,"HSK점수 충족",IF(U630=5,IF(V630&gt;254,"HSK점수 충족","자격미달"),"자격미달"))))))),IF(P630="B",IF(Q630&gt;699,"TOEIC 충족",IF(R630&gt;263,"New-TEPS 충족",IF(S630&gt;78,"TOEFL 충족",IF(T630&gt;699,"JPT 충족",IF(W630&gt;63,"G-TELP 충족",IF(U630=6,"HSK점수 충족",IF(U630=5,IF(V630&gt;179,"HSK점수 충족","자격미달"),"자격미달"))))))),IF(P630="C",IF(Q630&gt;599,"TOEIC 충족",IF(R630&gt;226,"New-TEPS 충족",IF(S630&gt;67,"TOEFL 충족",IF(T630&gt;599,"JPT 충족",IF(W630&gt;49,"G-TELP 충족",IF(U630=6,"HSK점수 충족",IF(U630=5,"HSK점수 충족",IF(U630=4,IF(V630&gt;209,"HSK점수 충족","자격미달"),"자격미달")))))))),IF(P630="D",IF(Q630&gt;649,"TOEIC 충족",IF(R630&gt;244,"New-TEPS 충족",IF(S630&gt;73,"TOEFL 충족",IF(T630&gt;649,"JPT 충족",IF(W630&gt;56,"G-TELP 충족",IF(U1571=6,"HSK점수 충족",IF(U1571=5,"HSK점수 충족",IF(U1571=4,IF(V1571&gt;254,"HSK점수 충족","자격미달"),"자격미달")))))))),0))))</f>
        <v>HSK점수 충족</v>
      </c>
      <c r="AC630" s="21"/>
      <c r="AD630" s="3">
        <f>IF(P630="A",VLOOKUP(Q630,[1]교육_어학_경력backdata!$B$3:$C$9,2,1),IF(P630="B",VLOOKUP(Q630,[1]교육_어학_경력backdata!$G$3:$H$9,2,1),IF(P630="C",0,"오류")))</f>
        <v>0</v>
      </c>
      <c r="AE630" s="3">
        <f>IF(P630="A",VLOOKUP(R630,[1]교육_어학_경력backdata!$B$11:$C$17,2,1),IF(P630="B",VLOOKUP(R630,[1]교육_어학_경력backdata!$G$11:$H$17,2,1),IF(P630="C",0,"오류")))</f>
        <v>0</v>
      </c>
      <c r="AF630" s="3">
        <f>IF(P630="A",VLOOKUP(S630,[1]교육_어학_경력backdata!$B$19:$C$25,2,1),IF(P630="B",VLOOKUP(S630,[1]교육_어학_경력backdata!$G$19:$H$25,2,1),IF(P630="C",0,"오류")))</f>
        <v>0</v>
      </c>
      <c r="AG630" s="3">
        <f>IF(P630="A",VLOOKUP(T630,[1]교육_어학_경력backdata!$B$3:$C$9,2,1),IF(P630="B",VLOOKUP(T630,[1]교육_어학_경력backdata!$G$3:$H$9,2,1),IF(P630="C",0,"오류")))</f>
        <v>0</v>
      </c>
      <c r="AH630" s="3">
        <f>IF(P630="A",IF(U630=0,0,IF(U630=4,0,IF(U630=5,VLOOKUP(V630,[1]교육_어학_경력backdata!$B$27:$C$29,2,1),IF(U630=6,VLOOKUP(V630,[1]교육_어학_경력backdata!$B$31:$C$34,2,1))))),IF(P630="B",IF(U630=0,0,IF(U630=4,0,IF(U630=5,VLOOKUP(V630,[1]교육_어학_경력backdata!$G$27:$H$31,2,1),IF(U630=6,VLOOKUP(V630,[1]교육_어학_경력backdata!$G$33:$H$34,2,1))))),IF(CT630="C",0,"오류")))</f>
        <v>18</v>
      </c>
      <c r="AI630" s="3">
        <f>IF(P630="A",VLOOKUP(W630,[1]교육_어학_경력backdata!$B$36:$C$42,2,1),IF(P630="B",VLOOKUP(W630,[1]교육_어학_경력backdata!$G$36:$H$42,2,1),IF(P630="C",0,"오류")))</f>
        <v>0</v>
      </c>
      <c r="AJ630" s="3">
        <f>SUM(AD630:AI630)</f>
        <v>18</v>
      </c>
      <c r="AK630" s="3">
        <f>_xlfn.MAXIFS(AJ:AJ,B:B,B630)</f>
        <v>20</v>
      </c>
      <c r="AL630" s="3"/>
      <c r="AM630" s="21"/>
      <c r="AN630" s="3" t="s">
        <v>6404</v>
      </c>
      <c r="AO630" s="3">
        <v>10</v>
      </c>
    </row>
    <row r="631" spans="1:41" x14ac:dyDescent="0.4">
      <c r="A631" s="4">
        <f>IF(B630=B631,A630,A630+1)</f>
        <v>585</v>
      </c>
      <c r="B631" s="4" t="s">
        <v>3261</v>
      </c>
      <c r="C631" s="4" t="s">
        <v>3260</v>
      </c>
      <c r="D631" s="4" t="s">
        <v>3044</v>
      </c>
      <c r="E631" s="4" t="s">
        <v>3043</v>
      </c>
      <c r="F631" s="4">
        <f>IF(B631=B630,F630+1,1)</f>
        <v>1</v>
      </c>
      <c r="G631" s="4" t="s">
        <v>6380</v>
      </c>
      <c r="H631" s="4" t="s">
        <v>6379</v>
      </c>
      <c r="I631" s="4" t="s">
        <v>6378</v>
      </c>
      <c r="J631" s="4" t="s">
        <v>6556</v>
      </c>
      <c r="K631" s="4"/>
      <c r="L631" s="4" t="s">
        <v>6492</v>
      </c>
      <c r="M631" s="4" t="s">
        <v>6905</v>
      </c>
      <c r="P631" s="4" t="s">
        <v>2434</v>
      </c>
      <c r="Q631" s="4">
        <f>IF(H631="TOEIC",VALUE(L631),0)</f>
        <v>855</v>
      </c>
      <c r="R631" s="4">
        <f>IF(H631="NEW TEPS",VALUE(L631),0)</f>
        <v>0</v>
      </c>
      <c r="S631" s="4">
        <f>IF(H631="TOEFL(ibt)",VALUE(L631),0)</f>
        <v>0</v>
      </c>
      <c r="T631" s="4">
        <f>IF(H631="JPT",VALUE(L631),0)</f>
        <v>0</v>
      </c>
      <c r="U631" s="4">
        <f>IF(H631="HSK",VALUE(K631),0)</f>
        <v>0</v>
      </c>
      <c r="V631" s="4">
        <f>IF(H631="HSK",VALUE(L631),0)</f>
        <v>0</v>
      </c>
      <c r="W631" s="4">
        <f>IF(H631="G-TELP Level2",VALUE(L631),0)</f>
        <v>0</v>
      </c>
      <c r="X631" s="4">
        <f>IF(P631="A",IF(Q631&gt;849,1,IF(R631&gt;335,1,IF(S631&gt;97,1,IF(T631&gt;849,1,IF(W631&gt;82,1,IF(U631=6,1,IF(U631=5,IF(V631&gt;254,1,0),0))))))),IF(P631="B",IF(Q631&gt;699,1,IF(R631&gt;263,1,IF(S631&gt;78,1,IF(T631&gt;699,1,IF(W631&gt;63,1,IF(U631=6,1,IF(U631=5,IF(V631&gt;179,1,0),0))))))),IF(P631="C",IF(Q631&gt;599,1,IF(R631&gt;226,1,IF(S631&gt;67,1,IF(T631&gt;599,1,IF(W631&gt;49,1,IF(U631=6,1,IF(U631=5,1,IF(U631=4,IF(V631&gt;209,1,0),0)))))))),IF(P631="D",IF(Q631&gt;649,1,IF(R631&gt;244,1,IF(S631&gt;73,1,IF(T631&gt;649,1,IF(W631&gt;56,1,IF(U631=6,1,IF(U631=5,1,IF(U631=4,IF(V631&gt;254,1,0),0)))))))),0))))</f>
        <v>1</v>
      </c>
      <c r="Y631" s="4">
        <f>SUMIF(B:B,B631,X:X)</f>
        <v>1</v>
      </c>
      <c r="Z631" s="4" t="str">
        <f>IF(Y631&gt;0,"어학 충족","자격미달")</f>
        <v>어학 충족</v>
      </c>
      <c r="AA631" s="4"/>
      <c r="AB631" s="4" t="str">
        <f>IF(P631="A",IF(Q631&gt;849,"TOEIC 충족",IF(R631&gt;335,"New-TEPS 충족",IF(S631&gt;97,"TOEFL 충족",IF(T631&gt;849,"JPT 충족",IF(W631&gt;82,"G-TELP 충족",IF(U631=6,"HSK점수 충족",IF(U631=5,IF(V631&gt;254,"HSK점수 충족","자격미달"),"자격미달"))))))),IF(P631="B",IF(Q631&gt;699,"TOEIC 충족",IF(R631&gt;263,"New-TEPS 충족",IF(S631&gt;78,"TOEFL 충족",IF(T631&gt;699,"JPT 충족",IF(W631&gt;63,"G-TELP 충족",IF(U631=6,"HSK점수 충족",IF(U631=5,IF(V631&gt;179,"HSK점수 충족","자격미달"),"자격미달"))))))),IF(P631="C",IF(Q631&gt;599,"TOEIC 충족",IF(R631&gt;226,"New-TEPS 충족",IF(S631&gt;67,"TOEFL 충족",IF(T631&gt;599,"JPT 충족",IF(W631&gt;49,"G-TELP 충족",IF(U631=6,"HSK점수 충족",IF(U631=5,"HSK점수 충족",IF(U631=4,IF(V631&gt;209,"HSK점수 충족","자격미달"),"자격미달")))))))),IF(P631="D",IF(Q631&gt;649,"TOEIC 충족",IF(R631&gt;244,"New-TEPS 충족",IF(S631&gt;73,"TOEFL 충족",IF(T631&gt;649,"JPT 충족",IF(W631&gt;56,"G-TELP 충족",IF(U1572=6,"HSK점수 충족",IF(U1572=5,"HSK점수 충족",IF(U1572=4,IF(V1572&gt;254,"HSK점수 충족","자격미달"),"자격미달")))))))),0))))</f>
        <v>TOEIC 충족</v>
      </c>
      <c r="AC631" s="21"/>
      <c r="AD631" s="4">
        <f>IF(P631="A",VLOOKUP(Q631,[1]교육_어학_경력backdata!$B$3:$C$9,2,1),IF(P631="B",VLOOKUP(Q631,[1]교육_어학_경력backdata!$G$3:$H$9,2,1),IF(P631="C",0,"오류")))</f>
        <v>12</v>
      </c>
      <c r="AE631" s="4">
        <f>IF(P631="A",VLOOKUP(R631,[1]교육_어학_경력backdata!$B$11:$C$17,2,1),IF(P631="B",VLOOKUP(R631,[1]교육_어학_경력backdata!$G$11:$H$17,2,1),IF(P631="C",0,"오류")))</f>
        <v>0</v>
      </c>
      <c r="AF631" s="4">
        <f>IF(P631="A",VLOOKUP(S631,[1]교육_어학_경력backdata!$B$19:$C$25,2,1),IF(P631="B",VLOOKUP(S631,[1]교육_어학_경력backdata!$G$19:$H$25,2,1),IF(P631="C",0,"오류")))</f>
        <v>0</v>
      </c>
      <c r="AG631" s="4">
        <f>IF(P631="A",VLOOKUP(T631,[1]교육_어학_경력backdata!$B$3:$C$9,2,1),IF(P631="B",VLOOKUP(T631,[1]교육_어학_경력backdata!$G$3:$H$9,2,1),IF(P631="C",0,"오류")))</f>
        <v>0</v>
      </c>
      <c r="AH631" s="4">
        <f>IF(P631="A",IF(U631=0,0,IF(U631=4,0,IF(U631=5,VLOOKUP(V631,[1]교육_어학_경력backdata!$B$27:$C$29,2,1),IF(U631=6,VLOOKUP(V631,[1]교육_어학_경력backdata!$B$31:$C$34,2,1))))),IF(P631="B",IF(U631=0,0,IF(U631=4,0,IF(U631=5,VLOOKUP(V631,[1]교육_어학_경력backdata!$G$27:$H$31,2,1),IF(U631=6,VLOOKUP(V631,[1]교육_어학_경력backdata!$G$33:$H$34,2,1))))),IF(CT631="C",0,"오류")))</f>
        <v>0</v>
      </c>
      <c r="AI631" s="4">
        <f>IF(P631="A",VLOOKUP(W631,[1]교육_어학_경력backdata!$B$36:$C$42,2,1),IF(P631="B",VLOOKUP(W631,[1]교육_어학_경력backdata!$G$36:$H$42,2,1),IF(P631="C",0,"오류")))</f>
        <v>0</v>
      </c>
      <c r="AJ631" s="4">
        <f>SUM(AD631:AI631)</f>
        <v>12</v>
      </c>
      <c r="AK631" s="4">
        <f>_xlfn.MAXIFS(AJ:AJ,B:B,B631)</f>
        <v>12</v>
      </c>
      <c r="AL631" s="4"/>
      <c r="AM631" s="21"/>
      <c r="AN631" s="4"/>
      <c r="AO631" s="4"/>
    </row>
    <row r="632" spans="1:41" x14ac:dyDescent="0.4">
      <c r="A632" s="3">
        <f>IF(B631=B632,A631,A631+1)</f>
        <v>586</v>
      </c>
      <c r="B632" s="3" t="s">
        <v>3258</v>
      </c>
      <c r="C632" s="3" t="s">
        <v>3257</v>
      </c>
      <c r="D632" s="3" t="s">
        <v>3044</v>
      </c>
      <c r="E632" s="3" t="s">
        <v>3043</v>
      </c>
      <c r="F632" s="3">
        <f>IF(B632=B631,F631+1,1)</f>
        <v>1</v>
      </c>
      <c r="G632" s="3" t="s">
        <v>6380</v>
      </c>
      <c r="H632" s="3" t="s">
        <v>6379</v>
      </c>
      <c r="I632" s="3" t="s">
        <v>6378</v>
      </c>
      <c r="J632" s="3" t="s">
        <v>6410</v>
      </c>
      <c r="K632" s="3"/>
      <c r="L632" s="3" t="s">
        <v>6430</v>
      </c>
      <c r="M632" s="3" t="s">
        <v>6904</v>
      </c>
      <c r="P632" s="3" t="s">
        <v>2434</v>
      </c>
      <c r="Q632" s="3">
        <f>IF(H632="TOEIC",VALUE(L632),0)</f>
        <v>850</v>
      </c>
      <c r="R632" s="3">
        <f>IF(H632="NEW TEPS",VALUE(L632),0)</f>
        <v>0</v>
      </c>
      <c r="S632" s="3">
        <f>IF(H632="TOEFL(ibt)",VALUE(L632),0)</f>
        <v>0</v>
      </c>
      <c r="T632" s="3">
        <f>IF(H632="JPT",VALUE(L632),0)</f>
        <v>0</v>
      </c>
      <c r="U632" s="3">
        <f>IF(H632="HSK",VALUE(K632),0)</f>
        <v>0</v>
      </c>
      <c r="V632" s="3">
        <f>IF(H632="HSK",VALUE(L632),0)</f>
        <v>0</v>
      </c>
      <c r="W632" s="3">
        <f>IF(H632="G-TELP Level2",VALUE(L632),0)</f>
        <v>0</v>
      </c>
      <c r="X632" s="3">
        <f>IF(P632="A",IF(Q632&gt;849,1,IF(R632&gt;335,1,IF(S632&gt;97,1,IF(T632&gt;849,1,IF(W632&gt;82,1,IF(U632=6,1,IF(U632=5,IF(V632&gt;254,1,0),0))))))),IF(P632="B",IF(Q632&gt;699,1,IF(R632&gt;263,1,IF(S632&gt;78,1,IF(T632&gt;699,1,IF(W632&gt;63,1,IF(U632=6,1,IF(U632=5,IF(V632&gt;179,1,0),0))))))),IF(P632="C",IF(Q632&gt;599,1,IF(R632&gt;226,1,IF(S632&gt;67,1,IF(T632&gt;599,1,IF(W632&gt;49,1,IF(U632=6,1,IF(U632=5,1,IF(U632=4,IF(V632&gt;209,1,0),0)))))))),IF(P632="D",IF(Q632&gt;649,1,IF(R632&gt;244,1,IF(S632&gt;73,1,IF(T632&gt;649,1,IF(W632&gt;56,1,IF(U632=6,1,IF(U632=5,1,IF(U632=4,IF(V632&gt;254,1,0),0)))))))),0))))</f>
        <v>1</v>
      </c>
      <c r="Y632" s="3">
        <f>SUMIF(B:B,B632,X:X)</f>
        <v>1</v>
      </c>
      <c r="Z632" s="3" t="str">
        <f>IF(Y632&gt;0,"어학 충족","자격미달")</f>
        <v>어학 충족</v>
      </c>
      <c r="AA632" s="3"/>
      <c r="AB632" s="3" t="str">
        <f>IF(P632="A",IF(Q632&gt;849,"TOEIC 충족",IF(R632&gt;335,"New-TEPS 충족",IF(S632&gt;97,"TOEFL 충족",IF(T632&gt;849,"JPT 충족",IF(W632&gt;82,"G-TELP 충족",IF(U632=6,"HSK점수 충족",IF(U632=5,IF(V632&gt;254,"HSK점수 충족","자격미달"),"자격미달"))))))),IF(P632="B",IF(Q632&gt;699,"TOEIC 충족",IF(R632&gt;263,"New-TEPS 충족",IF(S632&gt;78,"TOEFL 충족",IF(T632&gt;699,"JPT 충족",IF(W632&gt;63,"G-TELP 충족",IF(U632=6,"HSK점수 충족",IF(U632=5,IF(V632&gt;179,"HSK점수 충족","자격미달"),"자격미달"))))))),IF(P632="C",IF(Q632&gt;599,"TOEIC 충족",IF(R632&gt;226,"New-TEPS 충족",IF(S632&gt;67,"TOEFL 충족",IF(T632&gt;599,"JPT 충족",IF(W632&gt;49,"G-TELP 충족",IF(U632=6,"HSK점수 충족",IF(U632=5,"HSK점수 충족",IF(U632=4,IF(V632&gt;209,"HSK점수 충족","자격미달"),"자격미달")))))))),IF(P632="D",IF(Q632&gt;649,"TOEIC 충족",IF(R632&gt;244,"New-TEPS 충족",IF(S632&gt;73,"TOEFL 충족",IF(T632&gt;649,"JPT 충족",IF(W632&gt;56,"G-TELP 충족",IF(U1573=6,"HSK점수 충족",IF(U1573=5,"HSK점수 충족",IF(U1573=4,IF(V1573&gt;254,"HSK점수 충족","자격미달"),"자격미달")))))))),0))))</f>
        <v>TOEIC 충족</v>
      </c>
      <c r="AC632" s="21"/>
      <c r="AD632" s="3">
        <f>IF(P632="A",VLOOKUP(Q632,[1]교육_어학_경력backdata!$B$3:$C$9,2,1),IF(P632="B",VLOOKUP(Q632,[1]교육_어학_경력backdata!$G$3:$H$9,2,1),IF(P632="C",0,"오류")))</f>
        <v>12</v>
      </c>
      <c r="AE632" s="3">
        <f>IF(P632="A",VLOOKUP(R632,[1]교육_어학_경력backdata!$B$11:$C$17,2,1),IF(P632="B",VLOOKUP(R632,[1]교육_어학_경력backdata!$G$11:$H$17,2,1),IF(P632="C",0,"오류")))</f>
        <v>0</v>
      </c>
      <c r="AF632" s="3">
        <f>IF(P632="A",VLOOKUP(S632,[1]교육_어학_경력backdata!$B$19:$C$25,2,1),IF(P632="B",VLOOKUP(S632,[1]교육_어학_경력backdata!$G$19:$H$25,2,1),IF(P632="C",0,"오류")))</f>
        <v>0</v>
      </c>
      <c r="AG632" s="3">
        <f>IF(P632="A",VLOOKUP(T632,[1]교육_어학_경력backdata!$B$3:$C$9,2,1),IF(P632="B",VLOOKUP(T632,[1]교육_어학_경력backdata!$G$3:$H$9,2,1),IF(P632="C",0,"오류")))</f>
        <v>0</v>
      </c>
      <c r="AH632" s="3">
        <f>IF(P632="A",IF(U632=0,0,IF(U632=4,0,IF(U632=5,VLOOKUP(V632,[1]교육_어학_경력backdata!$B$27:$C$29,2,1),IF(U632=6,VLOOKUP(V632,[1]교육_어학_경력backdata!$B$31:$C$34,2,1))))),IF(P632="B",IF(U632=0,0,IF(U632=4,0,IF(U632=5,VLOOKUP(V632,[1]교육_어학_경력backdata!$G$27:$H$31,2,1),IF(U632=6,VLOOKUP(V632,[1]교육_어학_경력backdata!$G$33:$H$34,2,1))))),IF(CT632="C",0,"오류")))</f>
        <v>0</v>
      </c>
      <c r="AI632" s="3">
        <f>IF(P632="A",VLOOKUP(W632,[1]교육_어학_경력backdata!$B$36:$C$42,2,1),IF(P632="B",VLOOKUP(W632,[1]교육_어학_경력backdata!$G$36:$H$42,2,1),IF(P632="C",0,"오류")))</f>
        <v>0</v>
      </c>
      <c r="AJ632" s="3">
        <f>SUM(AD632:AI632)</f>
        <v>12</v>
      </c>
      <c r="AK632" s="3">
        <f>_xlfn.MAXIFS(AJ:AJ,B:B,B632)</f>
        <v>12</v>
      </c>
      <c r="AL632" s="3"/>
      <c r="AM632" s="21"/>
      <c r="AN632" s="3"/>
      <c r="AO632" s="3"/>
    </row>
    <row r="633" spans="1:41" x14ac:dyDescent="0.4">
      <c r="A633" s="4">
        <f>IF(B632=B633,A632,A632+1)</f>
        <v>587</v>
      </c>
      <c r="B633" s="4" t="s">
        <v>3255</v>
      </c>
      <c r="C633" s="4" t="s">
        <v>3254</v>
      </c>
      <c r="D633" s="4" t="s">
        <v>3044</v>
      </c>
      <c r="E633" s="4" t="s">
        <v>3043</v>
      </c>
      <c r="F633" s="4">
        <f>IF(B633=B632,F632+1,1)</f>
        <v>1</v>
      </c>
      <c r="G633" s="4" t="s">
        <v>6374</v>
      </c>
      <c r="H633" s="4" t="s">
        <v>6374</v>
      </c>
      <c r="I633" s="4" t="s">
        <v>568</v>
      </c>
      <c r="J633" s="4" t="s">
        <v>568</v>
      </c>
      <c r="K633" s="4" t="s">
        <v>568</v>
      </c>
      <c r="L633" s="4" t="s">
        <v>568</v>
      </c>
      <c r="M633" s="4" t="s">
        <v>568</v>
      </c>
      <c r="P633" s="4" t="s">
        <v>2434</v>
      </c>
      <c r="Q633" s="4">
        <f>IF(H633="TOEIC",VALUE(L633),0)</f>
        <v>0</v>
      </c>
      <c r="R633" s="4">
        <f>IF(H633="NEW TEPS",VALUE(L633),0)</f>
        <v>0</v>
      </c>
      <c r="S633" s="4">
        <f>IF(H633="TOEFL(ibt)",VALUE(L633),0)</f>
        <v>0</v>
      </c>
      <c r="T633" s="4">
        <f>IF(H633="JPT",VALUE(L633),0)</f>
        <v>0</v>
      </c>
      <c r="U633" s="4">
        <f>IF(H633="HSK",VALUE(K633),0)</f>
        <v>0</v>
      </c>
      <c r="V633" s="4">
        <f>IF(H633="HSK",VALUE(L633),0)</f>
        <v>0</v>
      </c>
      <c r="W633" s="4">
        <f>IF(H633="G-TELP Level2",VALUE(L633),0)</f>
        <v>0</v>
      </c>
      <c r="X633" s="4">
        <f>IF(P633="A",IF(Q633&gt;849,1,IF(R633&gt;335,1,IF(S633&gt;97,1,IF(T633&gt;849,1,IF(W633&gt;82,1,IF(U633=6,1,IF(U633=5,IF(V633&gt;254,1,0),0))))))),IF(P633="B",IF(Q633&gt;699,1,IF(R633&gt;263,1,IF(S633&gt;78,1,IF(T633&gt;699,1,IF(W633&gt;63,1,IF(U633=6,1,IF(U633=5,IF(V633&gt;179,1,0),0))))))),IF(P633="C",IF(Q633&gt;599,1,IF(R633&gt;226,1,IF(S633&gt;67,1,IF(T633&gt;599,1,IF(W633&gt;49,1,IF(U633=6,1,IF(U633=5,1,IF(U633=4,IF(V633&gt;209,1,0),0)))))))),IF(P633="D",IF(Q633&gt;649,1,IF(R633&gt;244,1,IF(S633&gt;73,1,IF(T633&gt;649,1,IF(W633&gt;56,1,IF(U633=6,1,IF(U633=5,1,IF(U633=4,IF(V633&gt;254,1,0),0)))))))),0))))</f>
        <v>0</v>
      </c>
      <c r="Y633" s="4">
        <f>SUMIF(B:B,B633,X:X)</f>
        <v>0</v>
      </c>
      <c r="Z633" s="4" t="str">
        <f>IF(Y633&gt;0,"어학 충족","자격미달")</f>
        <v>자격미달</v>
      </c>
      <c r="AA633" s="4"/>
      <c r="AB633" s="4" t="str">
        <f>IF(P633="A",IF(Q633&gt;849,"TOEIC 충족",IF(R633&gt;335,"New-TEPS 충족",IF(S633&gt;97,"TOEFL 충족",IF(T633&gt;849,"JPT 충족",IF(W633&gt;82,"G-TELP 충족",IF(U633=6,"HSK점수 충족",IF(U633=5,IF(V633&gt;254,"HSK점수 충족","자격미달"),"자격미달"))))))),IF(P633="B",IF(Q633&gt;699,"TOEIC 충족",IF(R633&gt;263,"New-TEPS 충족",IF(S633&gt;78,"TOEFL 충족",IF(T633&gt;699,"JPT 충족",IF(W633&gt;63,"G-TELP 충족",IF(U633=6,"HSK점수 충족",IF(U633=5,IF(V633&gt;179,"HSK점수 충족","자격미달"),"자격미달"))))))),IF(P633="C",IF(Q633&gt;599,"TOEIC 충족",IF(R633&gt;226,"New-TEPS 충족",IF(S633&gt;67,"TOEFL 충족",IF(T633&gt;599,"JPT 충족",IF(W633&gt;49,"G-TELP 충족",IF(U633=6,"HSK점수 충족",IF(U633=5,"HSK점수 충족",IF(U633=4,IF(V633&gt;209,"HSK점수 충족","자격미달"),"자격미달")))))))),IF(P633="D",IF(Q633&gt;649,"TOEIC 충족",IF(R633&gt;244,"New-TEPS 충족",IF(S633&gt;73,"TOEFL 충족",IF(T633&gt;649,"JPT 충족",IF(W633&gt;56,"G-TELP 충족",IF(U1574=6,"HSK점수 충족",IF(U1574=5,"HSK점수 충족",IF(U1574=4,IF(V1574&gt;254,"HSK점수 충족","자격미달"),"자격미달")))))))),0))))</f>
        <v>자격미달</v>
      </c>
      <c r="AC633" s="21"/>
      <c r="AD633" s="4">
        <f>IF(P633="A",VLOOKUP(Q633,[1]교육_어학_경력backdata!$B$3:$C$9,2,1),IF(P633="B",VLOOKUP(Q633,[1]교육_어학_경력backdata!$G$3:$H$9,2,1),IF(P633="C",0,"오류")))</f>
        <v>0</v>
      </c>
      <c r="AE633" s="4">
        <f>IF(P633="A",VLOOKUP(R633,[1]교육_어학_경력backdata!$B$11:$C$17,2,1),IF(P633="B",VLOOKUP(R633,[1]교육_어학_경력backdata!$G$11:$H$17,2,1),IF(P633="C",0,"오류")))</f>
        <v>0</v>
      </c>
      <c r="AF633" s="4">
        <f>IF(P633="A",VLOOKUP(S633,[1]교육_어학_경력backdata!$B$19:$C$25,2,1),IF(P633="B",VLOOKUP(S633,[1]교육_어학_경력backdata!$G$19:$H$25,2,1),IF(P633="C",0,"오류")))</f>
        <v>0</v>
      </c>
      <c r="AG633" s="4">
        <f>IF(P633="A",VLOOKUP(T633,[1]교육_어학_경력backdata!$B$3:$C$9,2,1),IF(P633="B",VLOOKUP(T633,[1]교육_어학_경력backdata!$G$3:$H$9,2,1),IF(P633="C",0,"오류")))</f>
        <v>0</v>
      </c>
      <c r="AH633" s="4">
        <f>IF(P633="A",IF(U633=0,0,IF(U633=4,0,IF(U633=5,VLOOKUP(V633,[1]교육_어학_경력backdata!$B$27:$C$29,2,1),IF(U633=6,VLOOKUP(V633,[1]교육_어학_경력backdata!$B$31:$C$34,2,1))))),IF(P633="B",IF(U633=0,0,IF(U633=4,0,IF(U633=5,VLOOKUP(V633,[1]교육_어학_경력backdata!$G$27:$H$31,2,1),IF(U633=6,VLOOKUP(V633,[1]교육_어학_경력backdata!$G$33:$H$34,2,1))))),IF(CT633="C",0,"오류")))</f>
        <v>0</v>
      </c>
      <c r="AI633" s="4">
        <f>IF(P633="A",VLOOKUP(W633,[1]교육_어학_경력backdata!$B$36:$C$42,2,1),IF(P633="B",VLOOKUP(W633,[1]교육_어학_경력backdata!$G$36:$H$42,2,1),IF(P633="C",0,"오류")))</f>
        <v>0</v>
      </c>
      <c r="AJ633" s="4">
        <f>SUM(AD633:AI633)</f>
        <v>0</v>
      </c>
      <c r="AK633" s="4">
        <f>_xlfn.MAXIFS(AJ:AJ,B:B,B633)</f>
        <v>0</v>
      </c>
      <c r="AL633" s="4"/>
      <c r="AM633" s="21"/>
      <c r="AN633" s="4"/>
      <c r="AO633" s="4"/>
    </row>
    <row r="634" spans="1:41" x14ac:dyDescent="0.4">
      <c r="A634" s="3">
        <f>IF(B633=B634,A633,A633+1)</f>
        <v>588</v>
      </c>
      <c r="B634" s="3" t="s">
        <v>3248</v>
      </c>
      <c r="C634" s="3" t="s">
        <v>3247</v>
      </c>
      <c r="D634" s="3" t="s">
        <v>3044</v>
      </c>
      <c r="E634" s="3" t="s">
        <v>3043</v>
      </c>
      <c r="F634" s="3">
        <f>IF(B634=B633,F633+1,1)</f>
        <v>1</v>
      </c>
      <c r="G634" s="3" t="s">
        <v>6384</v>
      </c>
      <c r="H634" s="3" t="s">
        <v>6379</v>
      </c>
      <c r="I634" s="3" t="s">
        <v>6378</v>
      </c>
      <c r="J634" s="3" t="s">
        <v>6469</v>
      </c>
      <c r="K634" s="3"/>
      <c r="L634" s="3" t="s">
        <v>6569</v>
      </c>
      <c r="M634" s="3" t="s">
        <v>6903</v>
      </c>
      <c r="P634" s="3" t="s">
        <v>2434</v>
      </c>
      <c r="Q634" s="3">
        <f>IF(H634="TOEIC",VALUE(L634),0)</f>
        <v>910</v>
      </c>
      <c r="R634" s="3">
        <f>IF(H634="NEW TEPS",VALUE(L634),0)</f>
        <v>0</v>
      </c>
      <c r="S634" s="3">
        <f>IF(H634="TOEFL(ibt)",VALUE(L634),0)</f>
        <v>0</v>
      </c>
      <c r="T634" s="3">
        <f>IF(H634="JPT",VALUE(L634),0)</f>
        <v>0</v>
      </c>
      <c r="U634" s="3">
        <f>IF(H634="HSK",VALUE(K634),0)</f>
        <v>0</v>
      </c>
      <c r="V634" s="3">
        <f>IF(H634="HSK",VALUE(L634),0)</f>
        <v>0</v>
      </c>
      <c r="W634" s="3">
        <f>IF(H634="G-TELP Level2",VALUE(L634),0)</f>
        <v>0</v>
      </c>
      <c r="X634" s="3">
        <f>IF(P634="A",IF(Q634&gt;849,1,IF(R634&gt;335,1,IF(S634&gt;97,1,IF(T634&gt;849,1,IF(W634&gt;82,1,IF(U634=6,1,IF(U634=5,IF(V634&gt;254,1,0),0))))))),IF(P634="B",IF(Q634&gt;699,1,IF(R634&gt;263,1,IF(S634&gt;78,1,IF(T634&gt;699,1,IF(W634&gt;63,1,IF(U634=6,1,IF(U634=5,IF(V634&gt;179,1,0),0))))))),IF(P634="C",IF(Q634&gt;599,1,IF(R634&gt;226,1,IF(S634&gt;67,1,IF(T634&gt;599,1,IF(W634&gt;49,1,IF(U634=6,1,IF(U634=5,1,IF(U634=4,IF(V634&gt;209,1,0),0)))))))),IF(P634="D",IF(Q634&gt;649,1,IF(R634&gt;244,1,IF(S634&gt;73,1,IF(T634&gt;649,1,IF(W634&gt;56,1,IF(U634=6,1,IF(U634=5,1,IF(U634=4,IF(V634&gt;254,1,0),0)))))))),0))))</f>
        <v>1</v>
      </c>
      <c r="Y634" s="3">
        <f>SUMIF(B:B,B634,X:X)</f>
        <v>1</v>
      </c>
      <c r="Z634" s="3" t="str">
        <f>IF(Y634&gt;0,"어학 충족","자격미달")</f>
        <v>어학 충족</v>
      </c>
      <c r="AA634" s="3"/>
      <c r="AB634" s="3" t="str">
        <f>IF(P634="A",IF(Q634&gt;849,"TOEIC 충족",IF(R634&gt;335,"New-TEPS 충족",IF(S634&gt;97,"TOEFL 충족",IF(T634&gt;849,"JPT 충족",IF(W634&gt;82,"G-TELP 충족",IF(U634=6,"HSK점수 충족",IF(U634=5,IF(V634&gt;254,"HSK점수 충족","자격미달"),"자격미달"))))))),IF(P634="B",IF(Q634&gt;699,"TOEIC 충족",IF(R634&gt;263,"New-TEPS 충족",IF(S634&gt;78,"TOEFL 충족",IF(T634&gt;699,"JPT 충족",IF(W634&gt;63,"G-TELP 충족",IF(U634=6,"HSK점수 충족",IF(U634=5,IF(V634&gt;179,"HSK점수 충족","자격미달"),"자격미달"))))))),IF(P634="C",IF(Q634&gt;599,"TOEIC 충족",IF(R634&gt;226,"New-TEPS 충족",IF(S634&gt;67,"TOEFL 충족",IF(T634&gt;599,"JPT 충족",IF(W634&gt;49,"G-TELP 충족",IF(U634=6,"HSK점수 충족",IF(U634=5,"HSK점수 충족",IF(U634=4,IF(V634&gt;209,"HSK점수 충족","자격미달"),"자격미달")))))))),IF(P634="D",IF(Q634&gt;649,"TOEIC 충족",IF(R634&gt;244,"New-TEPS 충족",IF(S634&gt;73,"TOEFL 충족",IF(T634&gt;649,"JPT 충족",IF(W634&gt;56,"G-TELP 충족",IF(U1575=6,"HSK점수 충족",IF(U1575=5,"HSK점수 충족",IF(U1575=4,IF(V1575&gt;254,"HSK점수 충족","자격미달"),"자격미달")))))))),0))))</f>
        <v>TOEIC 충족</v>
      </c>
      <c r="AC634" s="21"/>
      <c r="AD634" s="3">
        <f>IF(P634="A",VLOOKUP(Q634,[1]교육_어학_경력backdata!$B$3:$C$9,2,1),IF(P634="B",VLOOKUP(Q634,[1]교육_어학_경력backdata!$G$3:$H$9,2,1),IF(P634="C",0,"오류")))</f>
        <v>16</v>
      </c>
      <c r="AE634" s="3">
        <f>IF(P634="A",VLOOKUP(R634,[1]교육_어학_경력backdata!$B$11:$C$17,2,1),IF(P634="B",VLOOKUP(R634,[1]교육_어학_경력backdata!$G$11:$H$17,2,1),IF(P634="C",0,"오류")))</f>
        <v>0</v>
      </c>
      <c r="AF634" s="3">
        <f>IF(P634="A",VLOOKUP(S634,[1]교육_어학_경력backdata!$B$19:$C$25,2,1),IF(P634="B",VLOOKUP(S634,[1]교육_어학_경력backdata!$G$19:$H$25,2,1),IF(P634="C",0,"오류")))</f>
        <v>0</v>
      </c>
      <c r="AG634" s="3">
        <f>IF(P634="A",VLOOKUP(T634,[1]교육_어학_경력backdata!$B$3:$C$9,2,1),IF(P634="B",VLOOKUP(T634,[1]교육_어학_경력backdata!$G$3:$H$9,2,1),IF(P634="C",0,"오류")))</f>
        <v>0</v>
      </c>
      <c r="AH634" s="3">
        <f>IF(P634="A",IF(U634=0,0,IF(U634=4,0,IF(U634=5,VLOOKUP(V634,[1]교육_어학_경력backdata!$B$27:$C$29,2,1),IF(U634=6,VLOOKUP(V634,[1]교육_어학_경력backdata!$B$31:$C$34,2,1))))),IF(P634="B",IF(U634=0,0,IF(U634=4,0,IF(U634=5,VLOOKUP(V634,[1]교육_어학_경력backdata!$G$27:$H$31,2,1),IF(U634=6,VLOOKUP(V634,[1]교육_어학_경력backdata!$G$33:$H$34,2,1))))),IF(CT634="C",0,"오류")))</f>
        <v>0</v>
      </c>
      <c r="AI634" s="3">
        <f>IF(P634="A",VLOOKUP(W634,[1]교육_어학_경력backdata!$B$36:$C$42,2,1),IF(P634="B",VLOOKUP(W634,[1]교육_어학_경력backdata!$G$36:$H$42,2,1),IF(P634="C",0,"오류")))</f>
        <v>0</v>
      </c>
      <c r="AJ634" s="3">
        <f>SUM(AD634:AI634)</f>
        <v>16</v>
      </c>
      <c r="AK634" s="3">
        <f>_xlfn.MAXIFS(AJ:AJ,B:B,B634)</f>
        <v>16</v>
      </c>
      <c r="AL634" s="3"/>
      <c r="AM634" s="21"/>
      <c r="AN634" s="3"/>
      <c r="AO634" s="3"/>
    </row>
    <row r="635" spans="1:41" x14ac:dyDescent="0.4">
      <c r="A635" s="4">
        <f>IF(B634=B635,A634,A634+1)</f>
        <v>589</v>
      </c>
      <c r="B635" s="4" t="s">
        <v>3243</v>
      </c>
      <c r="C635" s="4" t="s">
        <v>3242</v>
      </c>
      <c r="D635" s="4" t="s">
        <v>3044</v>
      </c>
      <c r="E635" s="4" t="s">
        <v>3043</v>
      </c>
      <c r="F635" s="4">
        <f>IF(B635=B634,F634+1,1)</f>
        <v>1</v>
      </c>
      <c r="G635" s="4" t="s">
        <v>6380</v>
      </c>
      <c r="H635" s="4" t="s">
        <v>6379</v>
      </c>
      <c r="I635" s="4" t="s">
        <v>6378</v>
      </c>
      <c r="J635" s="4" t="s">
        <v>6377</v>
      </c>
      <c r="K635" s="4"/>
      <c r="L635" s="4" t="s">
        <v>6454</v>
      </c>
      <c r="M635" s="4" t="s">
        <v>6902</v>
      </c>
      <c r="P635" s="4" t="s">
        <v>2434</v>
      </c>
      <c r="Q635" s="4">
        <f>IF(H635="TOEIC",VALUE(L635),0)</f>
        <v>895</v>
      </c>
      <c r="R635" s="4">
        <f>IF(H635="NEW TEPS",VALUE(L635),0)</f>
        <v>0</v>
      </c>
      <c r="S635" s="4">
        <f>IF(H635="TOEFL(ibt)",VALUE(L635),0)</f>
        <v>0</v>
      </c>
      <c r="T635" s="4">
        <f>IF(H635="JPT",VALUE(L635),0)</f>
        <v>0</v>
      </c>
      <c r="U635" s="4">
        <f>IF(H635="HSK",VALUE(K635),0)</f>
        <v>0</v>
      </c>
      <c r="V635" s="4">
        <f>IF(H635="HSK",VALUE(L635),0)</f>
        <v>0</v>
      </c>
      <c r="W635" s="4">
        <f>IF(H635="G-TELP Level2",VALUE(L635),0)</f>
        <v>0</v>
      </c>
      <c r="X635" s="4">
        <f>IF(P635="A",IF(Q635&gt;849,1,IF(R635&gt;335,1,IF(S635&gt;97,1,IF(T635&gt;849,1,IF(W635&gt;82,1,IF(U635=6,1,IF(U635=5,IF(V635&gt;254,1,0),0))))))),IF(P635="B",IF(Q635&gt;699,1,IF(R635&gt;263,1,IF(S635&gt;78,1,IF(T635&gt;699,1,IF(W635&gt;63,1,IF(U635=6,1,IF(U635=5,IF(V635&gt;179,1,0),0))))))),IF(P635="C",IF(Q635&gt;599,1,IF(R635&gt;226,1,IF(S635&gt;67,1,IF(T635&gt;599,1,IF(W635&gt;49,1,IF(U635=6,1,IF(U635=5,1,IF(U635=4,IF(V635&gt;209,1,0),0)))))))),IF(P635="D",IF(Q635&gt;649,1,IF(R635&gt;244,1,IF(S635&gt;73,1,IF(T635&gt;649,1,IF(W635&gt;56,1,IF(U635=6,1,IF(U635=5,1,IF(U635=4,IF(V635&gt;254,1,0),0)))))))),0))))</f>
        <v>1</v>
      </c>
      <c r="Y635" s="4">
        <f>SUMIF(B:B,B635,X:X)</f>
        <v>1</v>
      </c>
      <c r="Z635" s="4" t="str">
        <f>IF(Y635&gt;0,"어학 충족","자격미달")</f>
        <v>어학 충족</v>
      </c>
      <c r="AA635" s="4"/>
      <c r="AB635" s="4" t="str">
        <f>IF(P635="A",IF(Q635&gt;849,"TOEIC 충족",IF(R635&gt;335,"New-TEPS 충족",IF(S635&gt;97,"TOEFL 충족",IF(T635&gt;849,"JPT 충족",IF(W635&gt;82,"G-TELP 충족",IF(U635=6,"HSK점수 충족",IF(U635=5,IF(V635&gt;254,"HSK점수 충족","자격미달"),"자격미달"))))))),IF(P635="B",IF(Q635&gt;699,"TOEIC 충족",IF(R635&gt;263,"New-TEPS 충족",IF(S635&gt;78,"TOEFL 충족",IF(T635&gt;699,"JPT 충족",IF(W635&gt;63,"G-TELP 충족",IF(U635=6,"HSK점수 충족",IF(U635=5,IF(V635&gt;179,"HSK점수 충족","자격미달"),"자격미달"))))))),IF(P635="C",IF(Q635&gt;599,"TOEIC 충족",IF(R635&gt;226,"New-TEPS 충족",IF(S635&gt;67,"TOEFL 충족",IF(T635&gt;599,"JPT 충족",IF(W635&gt;49,"G-TELP 충족",IF(U635=6,"HSK점수 충족",IF(U635=5,"HSK점수 충족",IF(U635=4,IF(V635&gt;209,"HSK점수 충족","자격미달"),"자격미달")))))))),IF(P635="D",IF(Q635&gt;649,"TOEIC 충족",IF(R635&gt;244,"New-TEPS 충족",IF(S635&gt;73,"TOEFL 충족",IF(T635&gt;649,"JPT 충족",IF(W635&gt;56,"G-TELP 충족",IF(U1576=6,"HSK점수 충족",IF(U1576=5,"HSK점수 충족",IF(U1576=4,IF(V1576&gt;254,"HSK점수 충족","자격미달"),"자격미달")))))))),0))))</f>
        <v>TOEIC 충족</v>
      </c>
      <c r="AC635" s="21"/>
      <c r="AD635" s="4">
        <f>IF(P635="A",VLOOKUP(Q635,[1]교육_어학_경력backdata!$B$3:$C$9,2,1),IF(P635="B",VLOOKUP(Q635,[1]교육_어학_경력backdata!$G$3:$H$9,2,1),IF(P635="C",0,"오류")))</f>
        <v>14</v>
      </c>
      <c r="AE635" s="4">
        <f>IF(P635="A",VLOOKUP(R635,[1]교육_어학_경력backdata!$B$11:$C$17,2,1),IF(P635="B",VLOOKUP(R635,[1]교육_어학_경력backdata!$G$11:$H$17,2,1),IF(P635="C",0,"오류")))</f>
        <v>0</v>
      </c>
      <c r="AF635" s="4">
        <f>IF(P635="A",VLOOKUP(S635,[1]교육_어학_경력backdata!$B$19:$C$25,2,1),IF(P635="B",VLOOKUP(S635,[1]교육_어학_경력backdata!$G$19:$H$25,2,1),IF(P635="C",0,"오류")))</f>
        <v>0</v>
      </c>
      <c r="AG635" s="4">
        <f>IF(P635="A",VLOOKUP(T635,[1]교육_어학_경력backdata!$B$3:$C$9,2,1),IF(P635="B",VLOOKUP(T635,[1]교육_어학_경력backdata!$G$3:$H$9,2,1),IF(P635="C",0,"오류")))</f>
        <v>0</v>
      </c>
      <c r="AH635" s="4">
        <f>IF(P635="A",IF(U635=0,0,IF(U635=4,0,IF(U635=5,VLOOKUP(V635,[1]교육_어학_경력backdata!$B$27:$C$29,2,1),IF(U635=6,VLOOKUP(V635,[1]교육_어학_경력backdata!$B$31:$C$34,2,1))))),IF(P635="B",IF(U635=0,0,IF(U635=4,0,IF(U635=5,VLOOKUP(V635,[1]교육_어학_경력backdata!$G$27:$H$31,2,1),IF(U635=6,VLOOKUP(V635,[1]교육_어학_경력backdata!$G$33:$H$34,2,1))))),IF(CT635="C",0,"오류")))</f>
        <v>0</v>
      </c>
      <c r="AI635" s="4">
        <f>IF(P635="A",VLOOKUP(W635,[1]교육_어학_경력backdata!$B$36:$C$42,2,1),IF(P635="B",VLOOKUP(W635,[1]교육_어학_경력backdata!$G$36:$H$42,2,1),IF(P635="C",0,"오류")))</f>
        <v>0</v>
      </c>
      <c r="AJ635" s="4">
        <f>SUM(AD635:AI635)</f>
        <v>14</v>
      </c>
      <c r="AK635" s="4">
        <f>_xlfn.MAXIFS(AJ:AJ,B:B,B635)</f>
        <v>14</v>
      </c>
      <c r="AL635" s="4"/>
      <c r="AM635" s="21"/>
      <c r="AN635" s="4"/>
      <c r="AO635" s="4"/>
    </row>
    <row r="636" spans="1:41" x14ac:dyDescent="0.4">
      <c r="A636" s="3">
        <f>IF(B635=B636,A635,A635+1)</f>
        <v>590</v>
      </c>
      <c r="B636" s="3" t="s">
        <v>3236</v>
      </c>
      <c r="C636" s="3" t="s">
        <v>3235</v>
      </c>
      <c r="D636" s="3" t="s">
        <v>3044</v>
      </c>
      <c r="E636" s="3" t="s">
        <v>3043</v>
      </c>
      <c r="F636" s="3">
        <f>IF(B636=B635,F635+1,1)</f>
        <v>1</v>
      </c>
      <c r="G636" s="3" t="s">
        <v>6380</v>
      </c>
      <c r="H636" s="3" t="s">
        <v>6379</v>
      </c>
      <c r="I636" s="3" t="s">
        <v>6378</v>
      </c>
      <c r="J636" s="3" t="s">
        <v>6410</v>
      </c>
      <c r="K636" s="3"/>
      <c r="L636" s="3" t="s">
        <v>6399</v>
      </c>
      <c r="M636" s="3" t="s">
        <v>6901</v>
      </c>
      <c r="P636" s="3" t="s">
        <v>2434</v>
      </c>
      <c r="Q636" s="3">
        <f>IF(H636="TOEIC",VALUE(L636),0)</f>
        <v>900</v>
      </c>
      <c r="R636" s="3">
        <f>IF(H636="NEW TEPS",VALUE(L636),0)</f>
        <v>0</v>
      </c>
      <c r="S636" s="3">
        <f>IF(H636="TOEFL(ibt)",VALUE(L636),0)</f>
        <v>0</v>
      </c>
      <c r="T636" s="3">
        <f>IF(H636="JPT",VALUE(L636),0)</f>
        <v>0</v>
      </c>
      <c r="U636" s="3">
        <f>IF(H636="HSK",VALUE(K636),0)</f>
        <v>0</v>
      </c>
      <c r="V636" s="3">
        <f>IF(H636="HSK",VALUE(L636),0)</f>
        <v>0</v>
      </c>
      <c r="W636" s="3">
        <f>IF(H636="G-TELP Level2",VALUE(L636),0)</f>
        <v>0</v>
      </c>
      <c r="X636" s="3">
        <f>IF(P636="A",IF(Q636&gt;849,1,IF(R636&gt;335,1,IF(S636&gt;97,1,IF(T636&gt;849,1,IF(W636&gt;82,1,IF(U636=6,1,IF(U636=5,IF(V636&gt;254,1,0),0))))))),IF(P636="B",IF(Q636&gt;699,1,IF(R636&gt;263,1,IF(S636&gt;78,1,IF(T636&gt;699,1,IF(W636&gt;63,1,IF(U636=6,1,IF(U636=5,IF(V636&gt;179,1,0),0))))))),IF(P636="C",IF(Q636&gt;599,1,IF(R636&gt;226,1,IF(S636&gt;67,1,IF(T636&gt;599,1,IF(W636&gt;49,1,IF(U636=6,1,IF(U636=5,1,IF(U636=4,IF(V636&gt;209,1,0),0)))))))),IF(P636="D",IF(Q636&gt;649,1,IF(R636&gt;244,1,IF(S636&gt;73,1,IF(T636&gt;649,1,IF(W636&gt;56,1,IF(U636=6,1,IF(U636=5,1,IF(U636=4,IF(V636&gt;254,1,0),0)))))))),0))))</f>
        <v>1</v>
      </c>
      <c r="Y636" s="3">
        <f>SUMIF(B:B,B636,X:X)</f>
        <v>1</v>
      </c>
      <c r="Z636" s="3" t="str">
        <f>IF(Y636&gt;0,"어학 충족","자격미달")</f>
        <v>어학 충족</v>
      </c>
      <c r="AA636" s="3"/>
      <c r="AB636" s="3" t="str">
        <f>IF(P636="A",IF(Q636&gt;849,"TOEIC 충족",IF(R636&gt;335,"New-TEPS 충족",IF(S636&gt;97,"TOEFL 충족",IF(T636&gt;849,"JPT 충족",IF(W636&gt;82,"G-TELP 충족",IF(U636=6,"HSK점수 충족",IF(U636=5,IF(V636&gt;254,"HSK점수 충족","자격미달"),"자격미달"))))))),IF(P636="B",IF(Q636&gt;699,"TOEIC 충족",IF(R636&gt;263,"New-TEPS 충족",IF(S636&gt;78,"TOEFL 충족",IF(T636&gt;699,"JPT 충족",IF(W636&gt;63,"G-TELP 충족",IF(U636=6,"HSK점수 충족",IF(U636=5,IF(V636&gt;179,"HSK점수 충족","자격미달"),"자격미달"))))))),IF(P636="C",IF(Q636&gt;599,"TOEIC 충족",IF(R636&gt;226,"New-TEPS 충족",IF(S636&gt;67,"TOEFL 충족",IF(T636&gt;599,"JPT 충족",IF(W636&gt;49,"G-TELP 충족",IF(U636=6,"HSK점수 충족",IF(U636=5,"HSK점수 충족",IF(U636=4,IF(V636&gt;209,"HSK점수 충족","자격미달"),"자격미달")))))))),IF(P636="D",IF(Q636&gt;649,"TOEIC 충족",IF(R636&gt;244,"New-TEPS 충족",IF(S636&gt;73,"TOEFL 충족",IF(T636&gt;649,"JPT 충족",IF(W636&gt;56,"G-TELP 충족",IF(U1577=6,"HSK점수 충족",IF(U1577=5,"HSK점수 충족",IF(U1577=4,IF(V1577&gt;254,"HSK점수 충족","자격미달"),"자격미달")))))))),0))))</f>
        <v>TOEIC 충족</v>
      </c>
      <c r="AC636" s="21"/>
      <c r="AD636" s="3">
        <f>IF(P636="A",VLOOKUP(Q636,[1]교육_어학_경력backdata!$B$3:$C$9,2,1),IF(P636="B",VLOOKUP(Q636,[1]교육_어학_경력backdata!$G$3:$H$9,2,1),IF(P636="C",0,"오류")))</f>
        <v>16</v>
      </c>
      <c r="AE636" s="3">
        <f>IF(P636="A",VLOOKUP(R636,[1]교육_어학_경력backdata!$B$11:$C$17,2,1),IF(P636="B",VLOOKUP(R636,[1]교육_어학_경력backdata!$G$11:$H$17,2,1),IF(P636="C",0,"오류")))</f>
        <v>0</v>
      </c>
      <c r="AF636" s="3">
        <f>IF(P636="A",VLOOKUP(S636,[1]교육_어학_경력backdata!$B$19:$C$25,2,1),IF(P636="B",VLOOKUP(S636,[1]교육_어학_경력backdata!$G$19:$H$25,2,1),IF(P636="C",0,"오류")))</f>
        <v>0</v>
      </c>
      <c r="AG636" s="3">
        <f>IF(P636="A",VLOOKUP(T636,[1]교육_어학_경력backdata!$B$3:$C$9,2,1),IF(P636="B",VLOOKUP(T636,[1]교육_어학_경력backdata!$G$3:$H$9,2,1),IF(P636="C",0,"오류")))</f>
        <v>0</v>
      </c>
      <c r="AH636" s="3">
        <f>IF(P636="A",IF(U636=0,0,IF(U636=4,0,IF(U636=5,VLOOKUP(V636,[1]교육_어학_경력backdata!$B$27:$C$29,2,1),IF(U636=6,VLOOKUP(V636,[1]교육_어학_경력backdata!$B$31:$C$34,2,1))))),IF(P636="B",IF(U636=0,0,IF(U636=4,0,IF(U636=5,VLOOKUP(V636,[1]교육_어학_경력backdata!$G$27:$H$31,2,1),IF(U636=6,VLOOKUP(V636,[1]교육_어학_경력backdata!$G$33:$H$34,2,1))))),IF(CT636="C",0,"오류")))</f>
        <v>0</v>
      </c>
      <c r="AI636" s="3">
        <f>IF(P636="A",VLOOKUP(W636,[1]교육_어학_경력backdata!$B$36:$C$42,2,1),IF(P636="B",VLOOKUP(W636,[1]교육_어학_경력backdata!$G$36:$H$42,2,1),IF(P636="C",0,"오류")))</f>
        <v>0</v>
      </c>
      <c r="AJ636" s="3">
        <f>SUM(AD636:AI636)</f>
        <v>16</v>
      </c>
      <c r="AK636" s="3">
        <f>_xlfn.MAXIFS(AJ:AJ,B:B,B636)</f>
        <v>16</v>
      </c>
      <c r="AL636" s="3"/>
      <c r="AM636" s="21"/>
      <c r="AN636" s="3"/>
      <c r="AO636" s="3"/>
    </row>
    <row r="637" spans="1:41" x14ac:dyDescent="0.4">
      <c r="A637" s="4">
        <f>IF(B636=B637,A636,A636+1)</f>
        <v>591</v>
      </c>
      <c r="B637" s="4" t="s">
        <v>3232</v>
      </c>
      <c r="C637" s="4" t="s">
        <v>3231</v>
      </c>
      <c r="D637" s="4" t="s">
        <v>3044</v>
      </c>
      <c r="E637" s="4" t="s">
        <v>3043</v>
      </c>
      <c r="F637" s="4">
        <f>IF(B637=B636,F636+1,1)</f>
        <v>1</v>
      </c>
      <c r="G637" s="4" t="s">
        <v>6384</v>
      </c>
      <c r="H637" s="4" t="s">
        <v>6379</v>
      </c>
      <c r="I637" s="4" t="s">
        <v>6378</v>
      </c>
      <c r="J637" s="4" t="s">
        <v>6490</v>
      </c>
      <c r="K637" s="4"/>
      <c r="L637" s="4" t="s">
        <v>6498</v>
      </c>
      <c r="M637" s="4" t="s">
        <v>6900</v>
      </c>
      <c r="P637" s="4" t="s">
        <v>2434</v>
      </c>
      <c r="Q637" s="4">
        <f>IF(H637="TOEIC",VALUE(L637),0)</f>
        <v>890</v>
      </c>
      <c r="R637" s="4">
        <f>IF(H637="NEW TEPS",VALUE(L637),0)</f>
        <v>0</v>
      </c>
      <c r="S637" s="4">
        <f>IF(H637="TOEFL(ibt)",VALUE(L637),0)</f>
        <v>0</v>
      </c>
      <c r="T637" s="4">
        <f>IF(H637="JPT",VALUE(L637),0)</f>
        <v>0</v>
      </c>
      <c r="U637" s="4">
        <f>IF(H637="HSK",VALUE(K637),0)</f>
        <v>0</v>
      </c>
      <c r="V637" s="4">
        <f>IF(H637="HSK",VALUE(L637),0)</f>
        <v>0</v>
      </c>
      <c r="W637" s="4">
        <f>IF(H637="G-TELP Level2",VALUE(L637),0)</f>
        <v>0</v>
      </c>
      <c r="X637" s="4">
        <f>IF(P637="A",IF(Q637&gt;849,1,IF(R637&gt;335,1,IF(S637&gt;97,1,IF(T637&gt;849,1,IF(W637&gt;82,1,IF(U637=6,1,IF(U637=5,IF(V637&gt;254,1,0),0))))))),IF(P637="B",IF(Q637&gt;699,1,IF(R637&gt;263,1,IF(S637&gt;78,1,IF(T637&gt;699,1,IF(W637&gt;63,1,IF(U637=6,1,IF(U637=5,IF(V637&gt;179,1,0),0))))))),IF(P637="C",IF(Q637&gt;599,1,IF(R637&gt;226,1,IF(S637&gt;67,1,IF(T637&gt;599,1,IF(W637&gt;49,1,IF(U637=6,1,IF(U637=5,1,IF(U637=4,IF(V637&gt;209,1,0),0)))))))),IF(P637="D",IF(Q637&gt;649,1,IF(R637&gt;244,1,IF(S637&gt;73,1,IF(T637&gt;649,1,IF(W637&gt;56,1,IF(U637=6,1,IF(U637=5,1,IF(U637=4,IF(V637&gt;254,1,0),0)))))))),0))))</f>
        <v>1</v>
      </c>
      <c r="Y637" s="4">
        <f>SUMIF(B:B,B637,X:X)</f>
        <v>1</v>
      </c>
      <c r="Z637" s="4" t="str">
        <f>IF(Y637&gt;0,"어학 충족","자격미달")</f>
        <v>어학 충족</v>
      </c>
      <c r="AA637" s="4"/>
      <c r="AB637" s="4" t="str">
        <f>IF(P637="A",IF(Q637&gt;849,"TOEIC 충족",IF(R637&gt;335,"New-TEPS 충족",IF(S637&gt;97,"TOEFL 충족",IF(T637&gt;849,"JPT 충족",IF(W637&gt;82,"G-TELP 충족",IF(U637=6,"HSK점수 충족",IF(U637=5,IF(V637&gt;254,"HSK점수 충족","자격미달"),"자격미달"))))))),IF(P637="B",IF(Q637&gt;699,"TOEIC 충족",IF(R637&gt;263,"New-TEPS 충족",IF(S637&gt;78,"TOEFL 충족",IF(T637&gt;699,"JPT 충족",IF(W637&gt;63,"G-TELP 충족",IF(U637=6,"HSK점수 충족",IF(U637=5,IF(V637&gt;179,"HSK점수 충족","자격미달"),"자격미달"))))))),IF(P637="C",IF(Q637&gt;599,"TOEIC 충족",IF(R637&gt;226,"New-TEPS 충족",IF(S637&gt;67,"TOEFL 충족",IF(T637&gt;599,"JPT 충족",IF(W637&gt;49,"G-TELP 충족",IF(U637=6,"HSK점수 충족",IF(U637=5,"HSK점수 충족",IF(U637=4,IF(V637&gt;209,"HSK점수 충족","자격미달"),"자격미달")))))))),IF(P637="D",IF(Q637&gt;649,"TOEIC 충족",IF(R637&gt;244,"New-TEPS 충족",IF(S637&gt;73,"TOEFL 충족",IF(T637&gt;649,"JPT 충족",IF(W637&gt;56,"G-TELP 충족",IF(U1578=6,"HSK점수 충족",IF(U1578=5,"HSK점수 충족",IF(U1578=4,IF(V1578&gt;254,"HSK점수 충족","자격미달"),"자격미달")))))))),0))))</f>
        <v>TOEIC 충족</v>
      </c>
      <c r="AC637" s="21"/>
      <c r="AD637" s="4">
        <f>IF(P637="A",VLOOKUP(Q637,[1]교육_어학_경력backdata!$B$3:$C$9,2,1),IF(P637="B",VLOOKUP(Q637,[1]교육_어학_경력backdata!$G$3:$H$9,2,1),IF(P637="C",0,"오류")))</f>
        <v>14</v>
      </c>
      <c r="AE637" s="4">
        <f>IF(P637="A",VLOOKUP(R637,[1]교육_어학_경력backdata!$B$11:$C$17,2,1),IF(P637="B",VLOOKUP(R637,[1]교육_어학_경력backdata!$G$11:$H$17,2,1),IF(P637="C",0,"오류")))</f>
        <v>0</v>
      </c>
      <c r="AF637" s="4">
        <f>IF(P637="A",VLOOKUP(S637,[1]교육_어학_경력backdata!$B$19:$C$25,2,1),IF(P637="B",VLOOKUP(S637,[1]교육_어학_경력backdata!$G$19:$H$25,2,1),IF(P637="C",0,"오류")))</f>
        <v>0</v>
      </c>
      <c r="AG637" s="4">
        <f>IF(P637="A",VLOOKUP(T637,[1]교육_어학_경력backdata!$B$3:$C$9,2,1),IF(P637="B",VLOOKUP(T637,[1]교육_어학_경력backdata!$G$3:$H$9,2,1),IF(P637="C",0,"오류")))</f>
        <v>0</v>
      </c>
      <c r="AH637" s="4">
        <f>IF(P637="A",IF(U637=0,0,IF(U637=4,0,IF(U637=5,VLOOKUP(V637,[1]교육_어학_경력backdata!$B$27:$C$29,2,1),IF(U637=6,VLOOKUP(V637,[1]교육_어학_경력backdata!$B$31:$C$34,2,1))))),IF(P637="B",IF(U637=0,0,IF(U637=4,0,IF(U637=5,VLOOKUP(V637,[1]교육_어학_경력backdata!$G$27:$H$31,2,1),IF(U637=6,VLOOKUP(V637,[1]교육_어학_경력backdata!$G$33:$H$34,2,1))))),IF(CT637="C",0,"오류")))</f>
        <v>0</v>
      </c>
      <c r="AI637" s="4">
        <f>IF(P637="A",VLOOKUP(W637,[1]교육_어학_경력backdata!$B$36:$C$42,2,1),IF(P637="B",VLOOKUP(W637,[1]교육_어학_경력backdata!$G$36:$H$42,2,1),IF(P637="C",0,"오류")))</f>
        <v>0</v>
      </c>
      <c r="AJ637" s="4">
        <f>SUM(AD637:AI637)</f>
        <v>14</v>
      </c>
      <c r="AK637" s="4">
        <f>_xlfn.MAXIFS(AJ:AJ,B:B,B637)</f>
        <v>14</v>
      </c>
      <c r="AL637" s="4"/>
      <c r="AM637" s="21"/>
      <c r="AN637" s="4"/>
      <c r="AO637" s="4"/>
    </row>
    <row r="638" spans="1:41" x14ac:dyDescent="0.4">
      <c r="A638" s="3">
        <f>IF(B637=B638,A637,A637+1)</f>
        <v>592</v>
      </c>
      <c r="B638" s="3" t="s">
        <v>3227</v>
      </c>
      <c r="C638" s="3" t="s">
        <v>3226</v>
      </c>
      <c r="D638" s="3" t="s">
        <v>3044</v>
      </c>
      <c r="E638" s="3" t="s">
        <v>3043</v>
      </c>
      <c r="F638" s="3">
        <f>IF(B638=B637,F637+1,1)</f>
        <v>1</v>
      </c>
      <c r="G638" s="3" t="s">
        <v>6384</v>
      </c>
      <c r="H638" s="3" t="s">
        <v>6379</v>
      </c>
      <c r="I638" s="3" t="s">
        <v>6378</v>
      </c>
      <c r="J638" s="3" t="s">
        <v>6387</v>
      </c>
      <c r="K638" s="3"/>
      <c r="L638" s="3" t="s">
        <v>6786</v>
      </c>
      <c r="M638" s="3" t="s">
        <v>6899</v>
      </c>
      <c r="P638" s="3" t="s">
        <v>2434</v>
      </c>
      <c r="Q638" s="3">
        <f>IF(H638="TOEIC",VALUE(L638),0)</f>
        <v>955</v>
      </c>
      <c r="R638" s="3">
        <f>IF(H638="NEW TEPS",VALUE(L638),0)</f>
        <v>0</v>
      </c>
      <c r="S638" s="3">
        <f>IF(H638="TOEFL(ibt)",VALUE(L638),0)</f>
        <v>0</v>
      </c>
      <c r="T638" s="3">
        <f>IF(H638="JPT",VALUE(L638),0)</f>
        <v>0</v>
      </c>
      <c r="U638" s="3">
        <f>IF(H638="HSK",VALUE(K638),0)</f>
        <v>0</v>
      </c>
      <c r="V638" s="3">
        <f>IF(H638="HSK",VALUE(L638),0)</f>
        <v>0</v>
      </c>
      <c r="W638" s="3">
        <f>IF(H638="G-TELP Level2",VALUE(L638),0)</f>
        <v>0</v>
      </c>
      <c r="X638" s="3">
        <f>IF(P638="A",IF(Q638&gt;849,1,IF(R638&gt;335,1,IF(S638&gt;97,1,IF(T638&gt;849,1,IF(W638&gt;82,1,IF(U638=6,1,IF(U638=5,IF(V638&gt;254,1,0),0))))))),IF(P638="B",IF(Q638&gt;699,1,IF(R638&gt;263,1,IF(S638&gt;78,1,IF(T638&gt;699,1,IF(W638&gt;63,1,IF(U638=6,1,IF(U638=5,IF(V638&gt;179,1,0),0))))))),IF(P638="C",IF(Q638&gt;599,1,IF(R638&gt;226,1,IF(S638&gt;67,1,IF(T638&gt;599,1,IF(W638&gt;49,1,IF(U638=6,1,IF(U638=5,1,IF(U638=4,IF(V638&gt;209,1,0),0)))))))),IF(P638="D",IF(Q638&gt;649,1,IF(R638&gt;244,1,IF(S638&gt;73,1,IF(T638&gt;649,1,IF(W638&gt;56,1,IF(U638=6,1,IF(U638=5,1,IF(U638=4,IF(V638&gt;254,1,0),0)))))))),0))))</f>
        <v>1</v>
      </c>
      <c r="Y638" s="3">
        <f>SUMIF(B:B,B638,X:X)</f>
        <v>3</v>
      </c>
      <c r="Z638" s="3" t="str">
        <f>IF(Y638&gt;0,"어학 충족","자격미달")</f>
        <v>어학 충족</v>
      </c>
      <c r="AA638" s="3"/>
      <c r="AB638" s="3" t="str">
        <f>IF(P638="A",IF(Q638&gt;849,"TOEIC 충족",IF(R638&gt;335,"New-TEPS 충족",IF(S638&gt;97,"TOEFL 충족",IF(T638&gt;849,"JPT 충족",IF(W638&gt;82,"G-TELP 충족",IF(U638=6,"HSK점수 충족",IF(U638=5,IF(V638&gt;254,"HSK점수 충족","자격미달"),"자격미달"))))))),IF(P638="B",IF(Q638&gt;699,"TOEIC 충족",IF(R638&gt;263,"New-TEPS 충족",IF(S638&gt;78,"TOEFL 충족",IF(T638&gt;699,"JPT 충족",IF(W638&gt;63,"G-TELP 충족",IF(U638=6,"HSK점수 충족",IF(U638=5,IF(V638&gt;179,"HSK점수 충족","자격미달"),"자격미달"))))))),IF(P638="C",IF(Q638&gt;599,"TOEIC 충족",IF(R638&gt;226,"New-TEPS 충족",IF(S638&gt;67,"TOEFL 충족",IF(T638&gt;599,"JPT 충족",IF(W638&gt;49,"G-TELP 충족",IF(U638=6,"HSK점수 충족",IF(U638=5,"HSK점수 충족",IF(U638=4,IF(V638&gt;209,"HSK점수 충족","자격미달"),"자격미달")))))))),IF(P638="D",IF(Q638&gt;649,"TOEIC 충족",IF(R638&gt;244,"New-TEPS 충족",IF(S638&gt;73,"TOEFL 충족",IF(T638&gt;649,"JPT 충족",IF(W638&gt;56,"G-TELP 충족",IF(U1579=6,"HSK점수 충족",IF(U1579=5,"HSK점수 충족",IF(U1579=4,IF(V1579&gt;254,"HSK점수 충족","자격미달"),"자격미달")))))))),0))))</f>
        <v>TOEIC 충족</v>
      </c>
      <c r="AC638" s="21"/>
      <c r="AD638" s="3">
        <f>IF(P638="A",VLOOKUP(Q638,[1]교육_어학_경력backdata!$B$3:$C$9,2,1),IF(P638="B",VLOOKUP(Q638,[1]교육_어학_경력backdata!$G$3:$H$9,2,1),IF(P638="C",0,"오류")))</f>
        <v>20</v>
      </c>
      <c r="AE638" s="3">
        <f>IF(P638="A",VLOOKUP(R638,[1]교육_어학_경력backdata!$B$11:$C$17,2,1),IF(P638="B",VLOOKUP(R638,[1]교육_어학_경력backdata!$G$11:$H$17,2,1),IF(P638="C",0,"오류")))</f>
        <v>0</v>
      </c>
      <c r="AF638" s="3">
        <f>IF(P638="A",VLOOKUP(S638,[1]교육_어학_경력backdata!$B$19:$C$25,2,1),IF(P638="B",VLOOKUP(S638,[1]교육_어학_경력backdata!$G$19:$H$25,2,1),IF(P638="C",0,"오류")))</f>
        <v>0</v>
      </c>
      <c r="AG638" s="3">
        <f>IF(P638="A",VLOOKUP(T638,[1]교육_어학_경력backdata!$B$3:$C$9,2,1),IF(P638="B",VLOOKUP(T638,[1]교육_어학_경력backdata!$G$3:$H$9,2,1),IF(P638="C",0,"오류")))</f>
        <v>0</v>
      </c>
      <c r="AH638" s="3">
        <f>IF(P638="A",IF(U638=0,0,IF(U638=4,0,IF(U638=5,VLOOKUP(V638,[1]교육_어학_경력backdata!$B$27:$C$29,2,1),IF(U638=6,VLOOKUP(V638,[1]교육_어학_경력backdata!$B$31:$C$34,2,1))))),IF(P638="B",IF(U638=0,0,IF(U638=4,0,IF(U638=5,VLOOKUP(V638,[1]교육_어학_경력backdata!$G$27:$H$31,2,1),IF(U638=6,VLOOKUP(V638,[1]교육_어학_경력backdata!$G$33:$H$34,2,1))))),IF(CT638="C",0,"오류")))</f>
        <v>0</v>
      </c>
      <c r="AI638" s="3">
        <f>IF(P638="A",VLOOKUP(W638,[1]교육_어학_경력backdata!$B$36:$C$42,2,1),IF(P638="B",VLOOKUP(W638,[1]교육_어학_경력backdata!$G$36:$H$42,2,1),IF(P638="C",0,"오류")))</f>
        <v>0</v>
      </c>
      <c r="AJ638" s="3">
        <f>SUM(AD638:AI638)</f>
        <v>20</v>
      </c>
      <c r="AK638" s="3">
        <f>_xlfn.MAXIFS(AJ:AJ,B:B,B638)</f>
        <v>20</v>
      </c>
      <c r="AL638" s="3"/>
      <c r="AM638" s="21"/>
      <c r="AN638" s="3" t="s">
        <v>6404</v>
      </c>
      <c r="AO638" s="3"/>
    </row>
    <row r="639" spans="1:41" x14ac:dyDescent="0.4">
      <c r="A639" s="7">
        <f>IF(B638=B639,A638,A638+1)</f>
        <v>592</v>
      </c>
      <c r="B639" s="7" t="s">
        <v>3227</v>
      </c>
      <c r="C639" s="7" t="s">
        <v>3226</v>
      </c>
      <c r="D639" s="7" t="s">
        <v>3044</v>
      </c>
      <c r="E639" s="7" t="s">
        <v>3043</v>
      </c>
      <c r="F639" s="3">
        <f>IF(B639=B638,F638+1,1)</f>
        <v>2</v>
      </c>
      <c r="G639" s="3" t="s">
        <v>6384</v>
      </c>
      <c r="H639" s="3" t="s">
        <v>6898</v>
      </c>
      <c r="I639" s="3" t="s">
        <v>6378</v>
      </c>
      <c r="J639" s="3" t="s">
        <v>6897</v>
      </c>
      <c r="K639" s="3"/>
      <c r="L639" s="3" t="s">
        <v>6896</v>
      </c>
      <c r="M639" s="3" t="s">
        <v>6895</v>
      </c>
      <c r="P639" s="3" t="s">
        <v>2434</v>
      </c>
      <c r="Q639" s="3">
        <f>IF(H639="TOEIC",VALUE(L639),0)</f>
        <v>0</v>
      </c>
      <c r="R639" s="3">
        <f>IF(H639="NEW TEPS",VALUE(L639),0)</f>
        <v>0</v>
      </c>
      <c r="S639" s="3">
        <f>IF(H639="TOEFL(ibt)",VALUE(L639),0)</f>
        <v>100</v>
      </c>
      <c r="T639" s="3">
        <f>IF(H639="JPT",VALUE(L639),0)</f>
        <v>0</v>
      </c>
      <c r="U639" s="3">
        <f>IF(H639="HSK",VALUE(K639),0)</f>
        <v>0</v>
      </c>
      <c r="V639" s="3">
        <f>IF(H639="HSK",VALUE(L639),0)</f>
        <v>0</v>
      </c>
      <c r="W639" s="3">
        <f>IF(H639="G-TELP Level2",VALUE(L639),0)</f>
        <v>0</v>
      </c>
      <c r="X639" s="3">
        <f>IF(P639="A",IF(Q639&gt;849,1,IF(R639&gt;335,1,IF(S639&gt;97,1,IF(T639&gt;849,1,IF(W639&gt;82,1,IF(U639=6,1,IF(U639=5,IF(V639&gt;254,1,0),0))))))),IF(P639="B",IF(Q639&gt;699,1,IF(R639&gt;263,1,IF(S639&gt;78,1,IF(T639&gt;699,1,IF(W639&gt;63,1,IF(U639=6,1,IF(U639=5,IF(V639&gt;179,1,0),0))))))),IF(P639="C",IF(Q639&gt;599,1,IF(R639&gt;226,1,IF(S639&gt;67,1,IF(T639&gt;599,1,IF(W639&gt;49,1,IF(U639=6,1,IF(U639=5,1,IF(U639=4,IF(V639&gt;209,1,0),0)))))))),IF(P639="D",IF(Q639&gt;649,1,IF(R639&gt;244,1,IF(S639&gt;73,1,IF(T639&gt;649,1,IF(W639&gt;56,1,IF(U639=6,1,IF(U639=5,1,IF(U639=4,IF(V639&gt;254,1,0),0)))))))),0))))</f>
        <v>1</v>
      </c>
      <c r="Y639" s="3">
        <f>SUMIF(B:B,B639,X:X)</f>
        <v>3</v>
      </c>
      <c r="Z639" s="3" t="str">
        <f>IF(Y639&gt;0,"어학 충족","자격미달")</f>
        <v>어학 충족</v>
      </c>
      <c r="AA639" s="3"/>
      <c r="AB639" s="3" t="str">
        <f>IF(P639="A",IF(Q639&gt;849,"TOEIC 충족",IF(R639&gt;335,"New-TEPS 충족",IF(S639&gt;97,"TOEFL 충족",IF(T639&gt;849,"JPT 충족",IF(W639&gt;82,"G-TELP 충족",IF(U639=6,"HSK점수 충족",IF(U639=5,IF(V639&gt;254,"HSK점수 충족","자격미달"),"자격미달"))))))),IF(P639="B",IF(Q639&gt;699,"TOEIC 충족",IF(R639&gt;263,"New-TEPS 충족",IF(S639&gt;78,"TOEFL 충족",IF(T639&gt;699,"JPT 충족",IF(W639&gt;63,"G-TELP 충족",IF(U639=6,"HSK점수 충족",IF(U639=5,IF(V639&gt;179,"HSK점수 충족","자격미달"),"자격미달"))))))),IF(P639="C",IF(Q639&gt;599,"TOEIC 충족",IF(R639&gt;226,"New-TEPS 충족",IF(S639&gt;67,"TOEFL 충족",IF(T639&gt;599,"JPT 충족",IF(W639&gt;49,"G-TELP 충족",IF(U639=6,"HSK점수 충족",IF(U639=5,"HSK점수 충족",IF(U639=4,IF(V639&gt;209,"HSK점수 충족","자격미달"),"자격미달")))))))),IF(P639="D",IF(Q639&gt;649,"TOEIC 충족",IF(R639&gt;244,"New-TEPS 충족",IF(S639&gt;73,"TOEFL 충족",IF(T639&gt;649,"JPT 충족",IF(W639&gt;56,"G-TELP 충족",IF(U1580=6,"HSK점수 충족",IF(U1580=5,"HSK점수 충족",IF(U1580=4,IF(V1580&gt;254,"HSK점수 충족","자격미달"),"자격미달")))))))),0))))</f>
        <v>TOEFL 충족</v>
      </c>
      <c r="AC639" s="21"/>
      <c r="AD639" s="3">
        <f>IF(P639="A",VLOOKUP(Q639,[1]교육_어학_경력backdata!$B$3:$C$9,2,1),IF(P639="B",VLOOKUP(Q639,[1]교육_어학_경력backdata!$G$3:$H$9,2,1),IF(P639="C",0,"오류")))</f>
        <v>0</v>
      </c>
      <c r="AE639" s="3">
        <f>IF(P639="A",VLOOKUP(R639,[1]교육_어학_경력backdata!$B$11:$C$17,2,1),IF(P639="B",VLOOKUP(R639,[1]교육_어학_경력backdata!$G$11:$H$17,2,1),IF(P639="C",0,"오류")))</f>
        <v>0</v>
      </c>
      <c r="AF639" s="3">
        <f>IF(P639="A",VLOOKUP(S639,[1]교육_어학_경력backdata!$B$19:$C$25,2,1),IF(P639="B",VLOOKUP(S639,[1]교육_어학_경력backdata!$G$19:$H$25,2,1),IF(P639="C",0,"오류")))</f>
        <v>12</v>
      </c>
      <c r="AG639" s="3">
        <f>IF(P639="A",VLOOKUP(T639,[1]교육_어학_경력backdata!$B$3:$C$9,2,1),IF(P639="B",VLOOKUP(T639,[1]교육_어학_경력backdata!$G$3:$H$9,2,1),IF(P639="C",0,"오류")))</f>
        <v>0</v>
      </c>
      <c r="AH639" s="3">
        <f>IF(P639="A",IF(U639=0,0,IF(U639=4,0,IF(U639=5,VLOOKUP(V639,[1]교육_어학_경력backdata!$B$27:$C$29,2,1),IF(U639=6,VLOOKUP(V639,[1]교육_어학_경력backdata!$B$31:$C$34,2,1))))),IF(P639="B",IF(U639=0,0,IF(U639=4,0,IF(U639=5,VLOOKUP(V639,[1]교육_어학_경력backdata!$G$27:$H$31,2,1),IF(U639=6,VLOOKUP(V639,[1]교육_어학_경력backdata!$G$33:$H$34,2,1))))),IF(CT639="C",0,"오류")))</f>
        <v>0</v>
      </c>
      <c r="AI639" s="3">
        <f>IF(P639="A",VLOOKUP(W639,[1]교육_어학_경력backdata!$B$36:$C$42,2,1),IF(P639="B",VLOOKUP(W639,[1]교육_어학_경력backdata!$G$36:$H$42,2,1),IF(P639="C",0,"오류")))</f>
        <v>0</v>
      </c>
      <c r="AJ639" s="3">
        <f>SUM(AD639:AI639)</f>
        <v>12</v>
      </c>
      <c r="AK639" s="3">
        <f>_xlfn.MAXIFS(AJ:AJ,B:B,B639)</f>
        <v>20</v>
      </c>
      <c r="AL639" s="3"/>
      <c r="AM639" s="21"/>
      <c r="AN639" s="3" t="s">
        <v>6404</v>
      </c>
      <c r="AO639" s="3"/>
    </row>
    <row r="640" spans="1:41" x14ac:dyDescent="0.4">
      <c r="A640" s="7">
        <f>IF(B639=B640,A639,A639+1)</f>
        <v>592</v>
      </c>
      <c r="B640" s="7" t="s">
        <v>3227</v>
      </c>
      <c r="C640" s="7" t="s">
        <v>3226</v>
      </c>
      <c r="D640" s="7" t="s">
        <v>3044</v>
      </c>
      <c r="E640" s="7" t="s">
        <v>3043</v>
      </c>
      <c r="F640" s="3">
        <f>IF(B640=B639,F639+1,1)</f>
        <v>3</v>
      </c>
      <c r="G640" s="3" t="s">
        <v>6384</v>
      </c>
      <c r="H640" s="3" t="s">
        <v>6894</v>
      </c>
      <c r="I640" s="3" t="s">
        <v>6893</v>
      </c>
      <c r="J640" s="3" t="s">
        <v>6892</v>
      </c>
      <c r="K640" s="3"/>
      <c r="L640" s="3" t="s">
        <v>6891</v>
      </c>
      <c r="M640" s="3" t="s">
        <v>6890</v>
      </c>
      <c r="P640" s="3" t="s">
        <v>2434</v>
      </c>
      <c r="Q640" s="3">
        <f>IF(H640="TOEIC",VALUE(L640),0)</f>
        <v>0</v>
      </c>
      <c r="R640" s="3">
        <f>IF(H640="NEW TEPS",VALUE(L640),0)</f>
        <v>448</v>
      </c>
      <c r="S640" s="3">
        <f>IF(H640="TOEFL(ibt)",VALUE(L640),0)</f>
        <v>0</v>
      </c>
      <c r="T640" s="3">
        <f>IF(H640="JPT",VALUE(L640),0)</f>
        <v>0</v>
      </c>
      <c r="U640" s="3">
        <f>IF(H640="HSK",VALUE(K640),0)</f>
        <v>0</v>
      </c>
      <c r="V640" s="3">
        <f>IF(H640="HSK",VALUE(L640),0)</f>
        <v>0</v>
      </c>
      <c r="W640" s="3">
        <f>IF(H640="G-TELP Level2",VALUE(L640),0)</f>
        <v>0</v>
      </c>
      <c r="X640" s="3">
        <f>IF(P640="A",IF(Q640&gt;849,1,IF(R640&gt;335,1,IF(S640&gt;97,1,IF(T640&gt;849,1,IF(W640&gt;82,1,IF(U640=6,1,IF(U640=5,IF(V640&gt;254,1,0),0))))))),IF(P640="B",IF(Q640&gt;699,1,IF(R640&gt;263,1,IF(S640&gt;78,1,IF(T640&gt;699,1,IF(W640&gt;63,1,IF(U640=6,1,IF(U640=5,IF(V640&gt;179,1,0),0))))))),IF(P640="C",IF(Q640&gt;599,1,IF(R640&gt;226,1,IF(S640&gt;67,1,IF(T640&gt;599,1,IF(W640&gt;49,1,IF(U640=6,1,IF(U640=5,1,IF(U640=4,IF(V640&gt;209,1,0),0)))))))),IF(P640="D",IF(Q640&gt;649,1,IF(R640&gt;244,1,IF(S640&gt;73,1,IF(T640&gt;649,1,IF(W640&gt;56,1,IF(U640=6,1,IF(U640=5,1,IF(U640=4,IF(V640&gt;254,1,0),0)))))))),0))))</f>
        <v>1</v>
      </c>
      <c r="Y640" s="3">
        <f>SUMIF(B:B,B640,X:X)</f>
        <v>3</v>
      </c>
      <c r="Z640" s="3" t="str">
        <f>IF(Y640&gt;0,"어학 충족","자격미달")</f>
        <v>어학 충족</v>
      </c>
      <c r="AA640" s="3"/>
      <c r="AB640" s="3" t="str">
        <f>IF(P640="A",IF(Q640&gt;849,"TOEIC 충족",IF(R640&gt;335,"New-TEPS 충족",IF(S640&gt;97,"TOEFL 충족",IF(T640&gt;849,"JPT 충족",IF(W640&gt;82,"G-TELP 충족",IF(U640=6,"HSK점수 충족",IF(U640=5,IF(V640&gt;254,"HSK점수 충족","자격미달"),"자격미달"))))))),IF(P640="B",IF(Q640&gt;699,"TOEIC 충족",IF(R640&gt;263,"New-TEPS 충족",IF(S640&gt;78,"TOEFL 충족",IF(T640&gt;699,"JPT 충족",IF(W640&gt;63,"G-TELP 충족",IF(U640=6,"HSK점수 충족",IF(U640=5,IF(V640&gt;179,"HSK점수 충족","자격미달"),"자격미달"))))))),IF(P640="C",IF(Q640&gt;599,"TOEIC 충족",IF(R640&gt;226,"New-TEPS 충족",IF(S640&gt;67,"TOEFL 충족",IF(T640&gt;599,"JPT 충족",IF(W640&gt;49,"G-TELP 충족",IF(U640=6,"HSK점수 충족",IF(U640=5,"HSK점수 충족",IF(U640=4,IF(V640&gt;209,"HSK점수 충족","자격미달"),"자격미달")))))))),IF(P640="D",IF(Q640&gt;649,"TOEIC 충족",IF(R640&gt;244,"New-TEPS 충족",IF(S640&gt;73,"TOEFL 충족",IF(T640&gt;649,"JPT 충족",IF(W640&gt;56,"G-TELP 충족",IF(U1581=6,"HSK점수 충족",IF(U1581=5,"HSK점수 충족",IF(U1581=4,IF(V1581&gt;254,"HSK점수 충족","자격미달"),"자격미달")))))))),0))))</f>
        <v>New-TEPS 충족</v>
      </c>
      <c r="AC640" s="21"/>
      <c r="AD640" s="3">
        <f>IF(P640="A",VLOOKUP(Q640,[1]교육_어학_경력backdata!$B$3:$C$9,2,1),IF(P640="B",VLOOKUP(Q640,[1]교육_어학_경력backdata!$G$3:$H$9,2,1),IF(P640="C",0,"오류")))</f>
        <v>0</v>
      </c>
      <c r="AE640" s="3">
        <f>IF(P640="A",VLOOKUP(R640,[1]교육_어학_경력backdata!$B$11:$C$17,2,1),IF(P640="B",VLOOKUP(R640,[1]교육_어학_경력backdata!$G$11:$H$17,2,1),IF(P640="C",0,"오류")))</f>
        <v>20</v>
      </c>
      <c r="AF640" s="3">
        <f>IF(P640="A",VLOOKUP(S640,[1]교육_어학_경력backdata!$B$19:$C$25,2,1),IF(P640="B",VLOOKUP(S640,[1]교육_어학_경력backdata!$G$19:$H$25,2,1),IF(P640="C",0,"오류")))</f>
        <v>0</v>
      </c>
      <c r="AG640" s="3">
        <f>IF(P640="A",VLOOKUP(T640,[1]교육_어학_경력backdata!$B$3:$C$9,2,1),IF(P640="B",VLOOKUP(T640,[1]교육_어학_경력backdata!$G$3:$H$9,2,1),IF(P640="C",0,"오류")))</f>
        <v>0</v>
      </c>
      <c r="AH640" s="3">
        <f>IF(P640="A",IF(U640=0,0,IF(U640=4,0,IF(U640=5,VLOOKUP(V640,[1]교육_어학_경력backdata!$B$27:$C$29,2,1),IF(U640=6,VLOOKUP(V640,[1]교육_어학_경력backdata!$B$31:$C$34,2,1))))),IF(P640="B",IF(U640=0,0,IF(U640=4,0,IF(U640=5,VLOOKUP(V640,[1]교육_어학_경력backdata!$G$27:$H$31,2,1),IF(U640=6,VLOOKUP(V640,[1]교육_어학_경력backdata!$G$33:$H$34,2,1))))),IF(CT640="C",0,"오류")))</f>
        <v>0</v>
      </c>
      <c r="AI640" s="3">
        <f>IF(P640="A",VLOOKUP(W640,[1]교육_어학_경력backdata!$B$36:$C$42,2,1),IF(P640="B",VLOOKUP(W640,[1]교육_어학_경력backdata!$G$36:$H$42,2,1),IF(P640="C",0,"오류")))</f>
        <v>0</v>
      </c>
      <c r="AJ640" s="3">
        <f>SUM(AD640:AI640)</f>
        <v>20</v>
      </c>
      <c r="AK640" s="3">
        <f>_xlfn.MAXIFS(AJ:AJ,B:B,B640)</f>
        <v>20</v>
      </c>
      <c r="AL640" s="3"/>
      <c r="AM640" s="21"/>
      <c r="AN640" s="3" t="s">
        <v>6404</v>
      </c>
      <c r="AO640" s="3"/>
    </row>
    <row r="641" spans="1:41" x14ac:dyDescent="0.4">
      <c r="A641" s="4">
        <f>IF(B640=B641,A640,A640+1)</f>
        <v>593</v>
      </c>
      <c r="B641" s="4" t="s">
        <v>3220</v>
      </c>
      <c r="C641" s="4" t="s">
        <v>3219</v>
      </c>
      <c r="D641" s="4" t="s">
        <v>3044</v>
      </c>
      <c r="E641" s="4" t="s">
        <v>3043</v>
      </c>
      <c r="F641" s="4">
        <f>IF(B641=B640,F640+1,1)</f>
        <v>1</v>
      </c>
      <c r="G641" s="4" t="s">
        <v>6380</v>
      </c>
      <c r="H641" s="4" t="s">
        <v>6379</v>
      </c>
      <c r="I641" s="4" t="s">
        <v>6378</v>
      </c>
      <c r="J641" s="4" t="s">
        <v>6455</v>
      </c>
      <c r="K641" s="4"/>
      <c r="L641" s="4" t="s">
        <v>6623</v>
      </c>
      <c r="M641" s="4" t="s">
        <v>6889</v>
      </c>
      <c r="P641" s="4" t="s">
        <v>2434</v>
      </c>
      <c r="Q641" s="4">
        <f>IF(H641="TOEIC",VALUE(L641),0)</f>
        <v>860</v>
      </c>
      <c r="R641" s="4">
        <f>IF(H641="NEW TEPS",VALUE(L641),0)</f>
        <v>0</v>
      </c>
      <c r="S641" s="4">
        <f>IF(H641="TOEFL(ibt)",VALUE(L641),0)</f>
        <v>0</v>
      </c>
      <c r="T641" s="4">
        <f>IF(H641="JPT",VALUE(L641),0)</f>
        <v>0</v>
      </c>
      <c r="U641" s="4">
        <f>IF(H641="HSK",VALUE(K641),0)</f>
        <v>0</v>
      </c>
      <c r="V641" s="4">
        <f>IF(H641="HSK",VALUE(L641),0)</f>
        <v>0</v>
      </c>
      <c r="W641" s="4">
        <f>IF(H641="G-TELP Level2",VALUE(L641),0)</f>
        <v>0</v>
      </c>
      <c r="X641" s="4">
        <f>IF(P641="A",IF(Q641&gt;849,1,IF(R641&gt;335,1,IF(S641&gt;97,1,IF(T641&gt;849,1,IF(W641&gt;82,1,IF(U641=6,1,IF(U641=5,IF(V641&gt;254,1,0),0))))))),IF(P641="B",IF(Q641&gt;699,1,IF(R641&gt;263,1,IF(S641&gt;78,1,IF(T641&gt;699,1,IF(W641&gt;63,1,IF(U641=6,1,IF(U641=5,IF(V641&gt;179,1,0),0))))))),IF(P641="C",IF(Q641&gt;599,1,IF(R641&gt;226,1,IF(S641&gt;67,1,IF(T641&gt;599,1,IF(W641&gt;49,1,IF(U641=6,1,IF(U641=5,1,IF(U641=4,IF(V641&gt;209,1,0),0)))))))),IF(P641="D",IF(Q641&gt;649,1,IF(R641&gt;244,1,IF(S641&gt;73,1,IF(T641&gt;649,1,IF(W641&gt;56,1,IF(U641=6,1,IF(U641=5,1,IF(U641=4,IF(V641&gt;254,1,0),0)))))))),0))))</f>
        <v>1</v>
      </c>
      <c r="Y641" s="4">
        <f>SUMIF(B:B,B641,X:X)</f>
        <v>1</v>
      </c>
      <c r="Z641" s="4" t="str">
        <f>IF(Y641&gt;0,"어학 충족","자격미달")</f>
        <v>어학 충족</v>
      </c>
      <c r="AA641" s="4"/>
      <c r="AB641" s="4" t="str">
        <f>IF(P641="A",IF(Q641&gt;849,"TOEIC 충족",IF(R641&gt;335,"New-TEPS 충족",IF(S641&gt;97,"TOEFL 충족",IF(T641&gt;849,"JPT 충족",IF(W641&gt;82,"G-TELP 충족",IF(U641=6,"HSK점수 충족",IF(U641=5,IF(V641&gt;254,"HSK점수 충족","자격미달"),"자격미달"))))))),IF(P641="B",IF(Q641&gt;699,"TOEIC 충족",IF(R641&gt;263,"New-TEPS 충족",IF(S641&gt;78,"TOEFL 충족",IF(T641&gt;699,"JPT 충족",IF(W641&gt;63,"G-TELP 충족",IF(U641=6,"HSK점수 충족",IF(U641=5,IF(V641&gt;179,"HSK점수 충족","자격미달"),"자격미달"))))))),IF(P641="C",IF(Q641&gt;599,"TOEIC 충족",IF(R641&gt;226,"New-TEPS 충족",IF(S641&gt;67,"TOEFL 충족",IF(T641&gt;599,"JPT 충족",IF(W641&gt;49,"G-TELP 충족",IF(U641=6,"HSK점수 충족",IF(U641=5,"HSK점수 충족",IF(U641=4,IF(V641&gt;209,"HSK점수 충족","자격미달"),"자격미달")))))))),IF(P641="D",IF(Q641&gt;649,"TOEIC 충족",IF(R641&gt;244,"New-TEPS 충족",IF(S641&gt;73,"TOEFL 충족",IF(T641&gt;649,"JPT 충족",IF(W641&gt;56,"G-TELP 충족",IF(U1582=6,"HSK점수 충족",IF(U1582=5,"HSK점수 충족",IF(U1582=4,IF(V1582&gt;254,"HSK점수 충족","자격미달"),"자격미달")))))))),0))))</f>
        <v>TOEIC 충족</v>
      </c>
      <c r="AC641" s="21"/>
      <c r="AD641" s="4">
        <f>IF(P641="A",VLOOKUP(Q641,[1]교육_어학_경력backdata!$B$3:$C$9,2,1),IF(P641="B",VLOOKUP(Q641,[1]교육_어학_경력backdata!$G$3:$H$9,2,1),IF(P641="C",0,"오류")))</f>
        <v>12</v>
      </c>
      <c r="AE641" s="4">
        <f>IF(P641="A",VLOOKUP(R641,[1]교육_어학_경력backdata!$B$11:$C$17,2,1),IF(P641="B",VLOOKUP(R641,[1]교육_어학_경력backdata!$G$11:$H$17,2,1),IF(P641="C",0,"오류")))</f>
        <v>0</v>
      </c>
      <c r="AF641" s="4">
        <f>IF(P641="A",VLOOKUP(S641,[1]교육_어학_경력backdata!$B$19:$C$25,2,1),IF(P641="B",VLOOKUP(S641,[1]교육_어학_경력backdata!$G$19:$H$25,2,1),IF(P641="C",0,"오류")))</f>
        <v>0</v>
      </c>
      <c r="AG641" s="4">
        <f>IF(P641="A",VLOOKUP(T641,[1]교육_어학_경력backdata!$B$3:$C$9,2,1),IF(P641="B",VLOOKUP(T641,[1]교육_어학_경력backdata!$G$3:$H$9,2,1),IF(P641="C",0,"오류")))</f>
        <v>0</v>
      </c>
      <c r="AH641" s="4">
        <f>IF(P641="A",IF(U641=0,0,IF(U641=4,0,IF(U641=5,VLOOKUP(V641,[1]교육_어학_경력backdata!$B$27:$C$29,2,1),IF(U641=6,VLOOKUP(V641,[1]교육_어학_경력backdata!$B$31:$C$34,2,1))))),IF(P641="B",IF(U641=0,0,IF(U641=4,0,IF(U641=5,VLOOKUP(V641,[1]교육_어학_경력backdata!$G$27:$H$31,2,1),IF(U641=6,VLOOKUP(V641,[1]교육_어학_경력backdata!$G$33:$H$34,2,1))))),IF(CT641="C",0,"오류")))</f>
        <v>0</v>
      </c>
      <c r="AI641" s="4">
        <f>IF(P641="A",VLOOKUP(W641,[1]교육_어학_경력backdata!$B$36:$C$42,2,1),IF(P641="B",VLOOKUP(W641,[1]교육_어학_경력backdata!$G$36:$H$42,2,1),IF(P641="C",0,"오류")))</f>
        <v>0</v>
      </c>
      <c r="AJ641" s="4">
        <f>SUM(AD641:AI641)</f>
        <v>12</v>
      </c>
      <c r="AK641" s="4">
        <f>_xlfn.MAXIFS(AJ:AJ,B:B,B641)</f>
        <v>12</v>
      </c>
      <c r="AL641" s="4"/>
      <c r="AM641" s="21"/>
      <c r="AN641" s="4"/>
      <c r="AO641" s="4"/>
    </row>
    <row r="642" spans="1:41" x14ac:dyDescent="0.4">
      <c r="A642" s="3">
        <f>IF(B641=B642,A641,A641+1)</f>
        <v>594</v>
      </c>
      <c r="B642" s="3" t="s">
        <v>3210</v>
      </c>
      <c r="C642" s="3" t="s">
        <v>3209</v>
      </c>
      <c r="D642" s="3" t="s">
        <v>3044</v>
      </c>
      <c r="E642" s="3" t="s">
        <v>3043</v>
      </c>
      <c r="F642" s="3">
        <f>IF(B642=B641,F641+1,1)</f>
        <v>1</v>
      </c>
      <c r="G642" s="3" t="s">
        <v>6380</v>
      </c>
      <c r="H642" s="3" t="s">
        <v>6379</v>
      </c>
      <c r="I642" s="3" t="s">
        <v>6378</v>
      </c>
      <c r="J642" s="3" t="s">
        <v>6414</v>
      </c>
      <c r="K642" s="3"/>
      <c r="L642" s="3" t="s">
        <v>6430</v>
      </c>
      <c r="M642" s="3" t="s">
        <v>6888</v>
      </c>
      <c r="P642" s="3" t="s">
        <v>2434</v>
      </c>
      <c r="Q642" s="3">
        <f>IF(H642="TOEIC",VALUE(L642),0)</f>
        <v>850</v>
      </c>
      <c r="R642" s="3">
        <f>IF(H642="NEW TEPS",VALUE(L642),0)</f>
        <v>0</v>
      </c>
      <c r="S642" s="3">
        <f>IF(H642="TOEFL(ibt)",VALUE(L642),0)</f>
        <v>0</v>
      </c>
      <c r="T642" s="3">
        <f>IF(H642="JPT",VALUE(L642),0)</f>
        <v>0</v>
      </c>
      <c r="U642" s="3">
        <f>IF(H642="HSK",VALUE(K642),0)</f>
        <v>0</v>
      </c>
      <c r="V642" s="3">
        <f>IF(H642="HSK",VALUE(L642),0)</f>
        <v>0</v>
      </c>
      <c r="W642" s="3">
        <f>IF(H642="G-TELP Level2",VALUE(L642),0)</f>
        <v>0</v>
      </c>
      <c r="X642" s="3">
        <f>IF(P642="A",IF(Q642&gt;849,1,IF(R642&gt;335,1,IF(S642&gt;97,1,IF(T642&gt;849,1,IF(W642&gt;82,1,IF(U642=6,1,IF(U642=5,IF(V642&gt;254,1,0),0))))))),IF(P642="B",IF(Q642&gt;699,1,IF(R642&gt;263,1,IF(S642&gt;78,1,IF(T642&gt;699,1,IF(W642&gt;63,1,IF(U642=6,1,IF(U642=5,IF(V642&gt;179,1,0),0))))))),IF(P642="C",IF(Q642&gt;599,1,IF(R642&gt;226,1,IF(S642&gt;67,1,IF(T642&gt;599,1,IF(W642&gt;49,1,IF(U642=6,1,IF(U642=5,1,IF(U642=4,IF(V642&gt;209,1,0),0)))))))),IF(P642="D",IF(Q642&gt;649,1,IF(R642&gt;244,1,IF(S642&gt;73,1,IF(T642&gt;649,1,IF(W642&gt;56,1,IF(U642=6,1,IF(U642=5,1,IF(U642=4,IF(V642&gt;254,1,0),0)))))))),0))))</f>
        <v>1</v>
      </c>
      <c r="Y642" s="3">
        <f>SUMIF(B:B,B642,X:X)</f>
        <v>1</v>
      </c>
      <c r="Z642" s="3" t="str">
        <f>IF(Y642&gt;0,"어학 충족","자격미달")</f>
        <v>어학 충족</v>
      </c>
      <c r="AA642" s="3"/>
      <c r="AB642" s="3" t="str">
        <f>IF(P642="A",IF(Q642&gt;849,"TOEIC 충족",IF(R642&gt;335,"New-TEPS 충족",IF(S642&gt;97,"TOEFL 충족",IF(T642&gt;849,"JPT 충족",IF(W642&gt;82,"G-TELP 충족",IF(U642=6,"HSK점수 충족",IF(U642=5,IF(V642&gt;254,"HSK점수 충족","자격미달"),"자격미달"))))))),IF(P642="B",IF(Q642&gt;699,"TOEIC 충족",IF(R642&gt;263,"New-TEPS 충족",IF(S642&gt;78,"TOEFL 충족",IF(T642&gt;699,"JPT 충족",IF(W642&gt;63,"G-TELP 충족",IF(U642=6,"HSK점수 충족",IF(U642=5,IF(V642&gt;179,"HSK점수 충족","자격미달"),"자격미달"))))))),IF(P642="C",IF(Q642&gt;599,"TOEIC 충족",IF(R642&gt;226,"New-TEPS 충족",IF(S642&gt;67,"TOEFL 충족",IF(T642&gt;599,"JPT 충족",IF(W642&gt;49,"G-TELP 충족",IF(U642=6,"HSK점수 충족",IF(U642=5,"HSK점수 충족",IF(U642=4,IF(V642&gt;209,"HSK점수 충족","자격미달"),"자격미달")))))))),IF(P642="D",IF(Q642&gt;649,"TOEIC 충족",IF(R642&gt;244,"New-TEPS 충족",IF(S642&gt;73,"TOEFL 충족",IF(T642&gt;649,"JPT 충족",IF(W642&gt;56,"G-TELP 충족",IF(U1583=6,"HSK점수 충족",IF(U1583=5,"HSK점수 충족",IF(U1583=4,IF(V1583&gt;254,"HSK점수 충족","자격미달"),"자격미달")))))))),0))))</f>
        <v>TOEIC 충족</v>
      </c>
      <c r="AC642" s="21"/>
      <c r="AD642" s="3">
        <f>IF(P642="A",VLOOKUP(Q642,[1]교육_어학_경력backdata!$B$3:$C$9,2,1),IF(P642="B",VLOOKUP(Q642,[1]교육_어학_경력backdata!$G$3:$H$9,2,1),IF(P642="C",0,"오류")))</f>
        <v>12</v>
      </c>
      <c r="AE642" s="3">
        <f>IF(P642="A",VLOOKUP(R642,[1]교육_어학_경력backdata!$B$11:$C$17,2,1),IF(P642="B",VLOOKUP(R642,[1]교육_어학_경력backdata!$G$11:$H$17,2,1),IF(P642="C",0,"오류")))</f>
        <v>0</v>
      </c>
      <c r="AF642" s="3">
        <f>IF(P642="A",VLOOKUP(S642,[1]교육_어학_경력backdata!$B$19:$C$25,2,1),IF(P642="B",VLOOKUP(S642,[1]교육_어학_경력backdata!$G$19:$H$25,2,1),IF(P642="C",0,"오류")))</f>
        <v>0</v>
      </c>
      <c r="AG642" s="3">
        <f>IF(P642="A",VLOOKUP(T642,[1]교육_어학_경력backdata!$B$3:$C$9,2,1),IF(P642="B",VLOOKUP(T642,[1]교육_어학_경력backdata!$G$3:$H$9,2,1),IF(P642="C",0,"오류")))</f>
        <v>0</v>
      </c>
      <c r="AH642" s="3">
        <f>IF(P642="A",IF(U642=0,0,IF(U642=4,0,IF(U642=5,VLOOKUP(V642,[1]교육_어학_경력backdata!$B$27:$C$29,2,1),IF(U642=6,VLOOKUP(V642,[1]교육_어학_경력backdata!$B$31:$C$34,2,1))))),IF(P642="B",IF(U642=0,0,IF(U642=4,0,IF(U642=5,VLOOKUP(V642,[1]교육_어학_경력backdata!$G$27:$H$31,2,1),IF(U642=6,VLOOKUP(V642,[1]교육_어학_경력backdata!$G$33:$H$34,2,1))))),IF(CT642="C",0,"오류")))</f>
        <v>0</v>
      </c>
      <c r="AI642" s="3">
        <f>IF(P642="A",VLOOKUP(W642,[1]교육_어학_경력backdata!$B$36:$C$42,2,1),IF(P642="B",VLOOKUP(W642,[1]교육_어학_경력backdata!$G$36:$H$42,2,1),IF(P642="C",0,"오류")))</f>
        <v>0</v>
      </c>
      <c r="AJ642" s="3">
        <f>SUM(AD642:AI642)</f>
        <v>12</v>
      </c>
      <c r="AK642" s="3">
        <f>_xlfn.MAXIFS(AJ:AJ,B:B,B642)</f>
        <v>12</v>
      </c>
      <c r="AL642" s="3"/>
      <c r="AM642" s="21"/>
      <c r="AN642" s="3"/>
      <c r="AO642" s="3"/>
    </row>
    <row r="643" spans="1:41" x14ac:dyDescent="0.4">
      <c r="A643" s="4">
        <f>IF(B642=B643,A642,A642+1)</f>
        <v>595</v>
      </c>
      <c r="B643" s="4" t="s">
        <v>3202</v>
      </c>
      <c r="C643" s="4" t="s">
        <v>3201</v>
      </c>
      <c r="D643" s="4" t="s">
        <v>3044</v>
      </c>
      <c r="E643" s="4" t="s">
        <v>3043</v>
      </c>
      <c r="F643" s="4">
        <f>IF(B643=B642,F642+1,1)</f>
        <v>1</v>
      </c>
      <c r="G643" s="4" t="s">
        <v>6380</v>
      </c>
      <c r="H643" s="4" t="s">
        <v>6379</v>
      </c>
      <c r="I643" s="4" t="s">
        <v>6378</v>
      </c>
      <c r="J643" s="4" t="s">
        <v>6643</v>
      </c>
      <c r="K643" s="4"/>
      <c r="L643" s="4" t="s">
        <v>6399</v>
      </c>
      <c r="M643" s="4" t="s">
        <v>6887</v>
      </c>
      <c r="P643" s="4" t="s">
        <v>2434</v>
      </c>
      <c r="Q643" s="4">
        <f>IF(H643="TOEIC",VALUE(L643),0)</f>
        <v>900</v>
      </c>
      <c r="R643" s="4">
        <f>IF(H643="NEW TEPS",VALUE(L643),0)</f>
        <v>0</v>
      </c>
      <c r="S643" s="4">
        <f>IF(H643="TOEFL(ibt)",VALUE(L643),0)</f>
        <v>0</v>
      </c>
      <c r="T643" s="4">
        <f>IF(H643="JPT",VALUE(L643),0)</f>
        <v>0</v>
      </c>
      <c r="U643" s="4">
        <f>IF(H643="HSK",VALUE(K643),0)</f>
        <v>0</v>
      </c>
      <c r="V643" s="4">
        <f>IF(H643="HSK",VALUE(L643),0)</f>
        <v>0</v>
      </c>
      <c r="W643" s="4">
        <f>IF(H643="G-TELP Level2",VALUE(L643),0)</f>
        <v>0</v>
      </c>
      <c r="X643" s="4">
        <f>IF(P643="A",IF(Q643&gt;849,1,IF(R643&gt;335,1,IF(S643&gt;97,1,IF(T643&gt;849,1,IF(W643&gt;82,1,IF(U643=6,1,IF(U643=5,IF(V643&gt;254,1,0),0))))))),IF(P643="B",IF(Q643&gt;699,1,IF(R643&gt;263,1,IF(S643&gt;78,1,IF(T643&gt;699,1,IF(W643&gt;63,1,IF(U643=6,1,IF(U643=5,IF(V643&gt;179,1,0),0))))))),IF(P643="C",IF(Q643&gt;599,1,IF(R643&gt;226,1,IF(S643&gt;67,1,IF(T643&gt;599,1,IF(W643&gt;49,1,IF(U643=6,1,IF(U643=5,1,IF(U643=4,IF(V643&gt;209,1,0),0)))))))),IF(P643="D",IF(Q643&gt;649,1,IF(R643&gt;244,1,IF(S643&gt;73,1,IF(T643&gt;649,1,IF(W643&gt;56,1,IF(U643=6,1,IF(U643=5,1,IF(U643=4,IF(V643&gt;254,1,0),0)))))))),0))))</f>
        <v>1</v>
      </c>
      <c r="Y643" s="4">
        <f>SUMIF(B:B,B643,X:X)</f>
        <v>1</v>
      </c>
      <c r="Z643" s="4" t="str">
        <f>IF(Y643&gt;0,"어학 충족","자격미달")</f>
        <v>어학 충족</v>
      </c>
      <c r="AA643" s="4"/>
      <c r="AB643" s="4" t="str">
        <f>IF(P643="A",IF(Q643&gt;849,"TOEIC 충족",IF(R643&gt;335,"New-TEPS 충족",IF(S643&gt;97,"TOEFL 충족",IF(T643&gt;849,"JPT 충족",IF(W643&gt;82,"G-TELP 충족",IF(U643=6,"HSK점수 충족",IF(U643=5,IF(V643&gt;254,"HSK점수 충족","자격미달"),"자격미달"))))))),IF(P643="B",IF(Q643&gt;699,"TOEIC 충족",IF(R643&gt;263,"New-TEPS 충족",IF(S643&gt;78,"TOEFL 충족",IF(T643&gt;699,"JPT 충족",IF(W643&gt;63,"G-TELP 충족",IF(U643=6,"HSK점수 충족",IF(U643=5,IF(V643&gt;179,"HSK점수 충족","자격미달"),"자격미달"))))))),IF(P643="C",IF(Q643&gt;599,"TOEIC 충족",IF(R643&gt;226,"New-TEPS 충족",IF(S643&gt;67,"TOEFL 충족",IF(T643&gt;599,"JPT 충족",IF(W643&gt;49,"G-TELP 충족",IF(U643=6,"HSK점수 충족",IF(U643=5,"HSK점수 충족",IF(U643=4,IF(V643&gt;209,"HSK점수 충족","자격미달"),"자격미달")))))))),IF(P643="D",IF(Q643&gt;649,"TOEIC 충족",IF(R643&gt;244,"New-TEPS 충족",IF(S643&gt;73,"TOEFL 충족",IF(T643&gt;649,"JPT 충족",IF(W643&gt;56,"G-TELP 충족",IF(U1584=6,"HSK점수 충족",IF(U1584=5,"HSK점수 충족",IF(U1584=4,IF(V1584&gt;254,"HSK점수 충족","자격미달"),"자격미달")))))))),0))))</f>
        <v>TOEIC 충족</v>
      </c>
      <c r="AC643" s="21"/>
      <c r="AD643" s="4">
        <f>IF(P643="A",VLOOKUP(Q643,[1]교육_어학_경력backdata!$B$3:$C$9,2,1),IF(P643="B",VLOOKUP(Q643,[1]교육_어학_경력backdata!$G$3:$H$9,2,1),IF(P643="C",0,"오류")))</f>
        <v>16</v>
      </c>
      <c r="AE643" s="4">
        <f>IF(P643="A",VLOOKUP(R643,[1]교육_어학_경력backdata!$B$11:$C$17,2,1),IF(P643="B",VLOOKUP(R643,[1]교육_어학_경력backdata!$G$11:$H$17,2,1),IF(P643="C",0,"오류")))</f>
        <v>0</v>
      </c>
      <c r="AF643" s="4">
        <f>IF(P643="A",VLOOKUP(S643,[1]교육_어학_경력backdata!$B$19:$C$25,2,1),IF(P643="B",VLOOKUP(S643,[1]교육_어학_경력backdata!$G$19:$H$25,2,1),IF(P643="C",0,"오류")))</f>
        <v>0</v>
      </c>
      <c r="AG643" s="4">
        <f>IF(P643="A",VLOOKUP(T643,[1]교육_어학_경력backdata!$B$3:$C$9,2,1),IF(P643="B",VLOOKUP(T643,[1]교육_어학_경력backdata!$G$3:$H$9,2,1),IF(P643="C",0,"오류")))</f>
        <v>0</v>
      </c>
      <c r="AH643" s="4">
        <f>IF(P643="A",IF(U643=0,0,IF(U643=4,0,IF(U643=5,VLOOKUP(V643,[1]교육_어학_경력backdata!$B$27:$C$29,2,1),IF(U643=6,VLOOKUP(V643,[1]교육_어학_경력backdata!$B$31:$C$34,2,1))))),IF(P643="B",IF(U643=0,0,IF(U643=4,0,IF(U643=5,VLOOKUP(V643,[1]교육_어학_경력backdata!$G$27:$H$31,2,1),IF(U643=6,VLOOKUP(V643,[1]교육_어학_경력backdata!$G$33:$H$34,2,1))))),IF(CT643="C",0,"오류")))</f>
        <v>0</v>
      </c>
      <c r="AI643" s="4">
        <f>IF(P643="A",VLOOKUP(W643,[1]교육_어학_경력backdata!$B$36:$C$42,2,1),IF(P643="B",VLOOKUP(W643,[1]교육_어학_경력backdata!$G$36:$H$42,2,1),IF(P643="C",0,"오류")))</f>
        <v>0</v>
      </c>
      <c r="AJ643" s="4">
        <f>SUM(AD643:AI643)</f>
        <v>16</v>
      </c>
      <c r="AK643" s="4">
        <f>_xlfn.MAXIFS(AJ:AJ,B:B,B643)</f>
        <v>16</v>
      </c>
      <c r="AL643" s="4"/>
      <c r="AM643" s="21"/>
      <c r="AN643" s="4"/>
      <c r="AO643" s="4"/>
    </row>
    <row r="644" spans="1:41" x14ac:dyDescent="0.4">
      <c r="A644" s="3">
        <f>IF(B643=B644,A643,A643+1)</f>
        <v>596</v>
      </c>
      <c r="B644" s="3" t="s">
        <v>3193</v>
      </c>
      <c r="C644" s="3" t="s">
        <v>3192</v>
      </c>
      <c r="D644" s="3" t="s">
        <v>3044</v>
      </c>
      <c r="E644" s="3" t="s">
        <v>3043</v>
      </c>
      <c r="F644" s="3">
        <f>IF(B644=B643,F643+1,1)</f>
        <v>1</v>
      </c>
      <c r="G644" s="3" t="s">
        <v>6380</v>
      </c>
      <c r="H644" s="3" t="s">
        <v>6379</v>
      </c>
      <c r="I644" s="3" t="s">
        <v>6378</v>
      </c>
      <c r="J644" s="3" t="s">
        <v>6764</v>
      </c>
      <c r="K644" s="3"/>
      <c r="L644" s="3" t="s">
        <v>6623</v>
      </c>
      <c r="M644" s="3" t="s">
        <v>6886</v>
      </c>
      <c r="P644" s="3" t="s">
        <v>2434</v>
      </c>
      <c r="Q644" s="3">
        <f>IF(H644="TOEIC",VALUE(L644),0)</f>
        <v>860</v>
      </c>
      <c r="R644" s="3">
        <f>IF(H644="NEW TEPS",VALUE(L644),0)</f>
        <v>0</v>
      </c>
      <c r="S644" s="3">
        <f>IF(H644="TOEFL(ibt)",VALUE(L644),0)</f>
        <v>0</v>
      </c>
      <c r="T644" s="3">
        <f>IF(H644="JPT",VALUE(L644),0)</f>
        <v>0</v>
      </c>
      <c r="U644" s="3">
        <f>IF(H644="HSK",VALUE(K644),0)</f>
        <v>0</v>
      </c>
      <c r="V644" s="3">
        <f>IF(H644="HSK",VALUE(L644),0)</f>
        <v>0</v>
      </c>
      <c r="W644" s="3">
        <f>IF(H644="G-TELP Level2",VALUE(L644),0)</f>
        <v>0</v>
      </c>
      <c r="X644" s="3">
        <f>IF(P644="A",IF(Q644&gt;849,1,IF(R644&gt;335,1,IF(S644&gt;97,1,IF(T644&gt;849,1,IF(W644&gt;82,1,IF(U644=6,1,IF(U644=5,IF(V644&gt;254,1,0),0))))))),IF(P644="B",IF(Q644&gt;699,1,IF(R644&gt;263,1,IF(S644&gt;78,1,IF(T644&gt;699,1,IF(W644&gt;63,1,IF(U644=6,1,IF(U644=5,IF(V644&gt;179,1,0),0))))))),IF(P644="C",IF(Q644&gt;599,1,IF(R644&gt;226,1,IF(S644&gt;67,1,IF(T644&gt;599,1,IF(W644&gt;49,1,IF(U644=6,1,IF(U644=5,1,IF(U644=4,IF(V644&gt;209,1,0),0)))))))),IF(P644="D",IF(Q644&gt;649,1,IF(R644&gt;244,1,IF(S644&gt;73,1,IF(T644&gt;649,1,IF(W644&gt;56,1,IF(U644=6,1,IF(U644=5,1,IF(U644=4,IF(V644&gt;254,1,0),0)))))))),0))))</f>
        <v>1</v>
      </c>
      <c r="Y644" s="3">
        <f>SUMIF(B:B,B644,X:X)</f>
        <v>1</v>
      </c>
      <c r="Z644" s="3" t="str">
        <f>IF(Y644&gt;0,"어학 충족","자격미달")</f>
        <v>어학 충족</v>
      </c>
      <c r="AA644" s="3"/>
      <c r="AB644" s="3" t="str">
        <f>IF(P644="A",IF(Q644&gt;849,"TOEIC 충족",IF(R644&gt;335,"New-TEPS 충족",IF(S644&gt;97,"TOEFL 충족",IF(T644&gt;849,"JPT 충족",IF(W644&gt;82,"G-TELP 충족",IF(U644=6,"HSK점수 충족",IF(U644=5,IF(V644&gt;254,"HSK점수 충족","자격미달"),"자격미달"))))))),IF(P644="B",IF(Q644&gt;699,"TOEIC 충족",IF(R644&gt;263,"New-TEPS 충족",IF(S644&gt;78,"TOEFL 충족",IF(T644&gt;699,"JPT 충족",IF(W644&gt;63,"G-TELP 충족",IF(U644=6,"HSK점수 충족",IF(U644=5,IF(V644&gt;179,"HSK점수 충족","자격미달"),"자격미달"))))))),IF(P644="C",IF(Q644&gt;599,"TOEIC 충족",IF(R644&gt;226,"New-TEPS 충족",IF(S644&gt;67,"TOEFL 충족",IF(T644&gt;599,"JPT 충족",IF(W644&gt;49,"G-TELP 충족",IF(U644=6,"HSK점수 충족",IF(U644=5,"HSK점수 충족",IF(U644=4,IF(V644&gt;209,"HSK점수 충족","자격미달"),"자격미달")))))))),IF(P644="D",IF(Q644&gt;649,"TOEIC 충족",IF(R644&gt;244,"New-TEPS 충족",IF(S644&gt;73,"TOEFL 충족",IF(T644&gt;649,"JPT 충족",IF(W644&gt;56,"G-TELP 충족",IF(U1585=6,"HSK점수 충족",IF(U1585=5,"HSK점수 충족",IF(U1585=4,IF(V1585&gt;254,"HSK점수 충족","자격미달"),"자격미달")))))))),0))))</f>
        <v>TOEIC 충족</v>
      </c>
      <c r="AC644" s="21"/>
      <c r="AD644" s="3">
        <f>IF(P644="A",VLOOKUP(Q644,[1]교육_어학_경력backdata!$B$3:$C$9,2,1),IF(P644="B",VLOOKUP(Q644,[1]교육_어학_경력backdata!$G$3:$H$9,2,1),IF(P644="C",0,"오류")))</f>
        <v>12</v>
      </c>
      <c r="AE644" s="3">
        <f>IF(P644="A",VLOOKUP(R644,[1]교육_어학_경력backdata!$B$11:$C$17,2,1),IF(P644="B",VLOOKUP(R644,[1]교육_어학_경력backdata!$G$11:$H$17,2,1),IF(P644="C",0,"오류")))</f>
        <v>0</v>
      </c>
      <c r="AF644" s="3">
        <f>IF(P644="A",VLOOKUP(S644,[1]교육_어학_경력backdata!$B$19:$C$25,2,1),IF(P644="B",VLOOKUP(S644,[1]교육_어학_경력backdata!$G$19:$H$25,2,1),IF(P644="C",0,"오류")))</f>
        <v>0</v>
      </c>
      <c r="AG644" s="3">
        <f>IF(P644="A",VLOOKUP(T644,[1]교육_어학_경력backdata!$B$3:$C$9,2,1),IF(P644="B",VLOOKUP(T644,[1]교육_어학_경력backdata!$G$3:$H$9,2,1),IF(P644="C",0,"오류")))</f>
        <v>0</v>
      </c>
      <c r="AH644" s="3">
        <f>IF(P644="A",IF(U644=0,0,IF(U644=4,0,IF(U644=5,VLOOKUP(V644,[1]교육_어학_경력backdata!$B$27:$C$29,2,1),IF(U644=6,VLOOKUP(V644,[1]교육_어학_경력backdata!$B$31:$C$34,2,1))))),IF(P644="B",IF(U644=0,0,IF(U644=4,0,IF(U644=5,VLOOKUP(V644,[1]교육_어학_경력backdata!$G$27:$H$31,2,1),IF(U644=6,VLOOKUP(V644,[1]교육_어학_경력backdata!$G$33:$H$34,2,1))))),IF(CT644="C",0,"오류")))</f>
        <v>0</v>
      </c>
      <c r="AI644" s="3">
        <f>IF(P644="A",VLOOKUP(W644,[1]교육_어학_경력backdata!$B$36:$C$42,2,1),IF(P644="B",VLOOKUP(W644,[1]교육_어학_경력backdata!$G$36:$H$42,2,1),IF(P644="C",0,"오류")))</f>
        <v>0</v>
      </c>
      <c r="AJ644" s="3">
        <f>SUM(AD644:AI644)</f>
        <v>12</v>
      </c>
      <c r="AK644" s="3">
        <f>_xlfn.MAXIFS(AJ:AJ,B:B,B644)</f>
        <v>12</v>
      </c>
      <c r="AL644" s="3"/>
      <c r="AM644" s="21"/>
      <c r="AN644" s="3"/>
      <c r="AO644" s="3"/>
    </row>
    <row r="645" spans="1:41" x14ac:dyDescent="0.4">
      <c r="A645" s="4">
        <f>IF(B644=B645,A644,A644+1)</f>
        <v>597</v>
      </c>
      <c r="B645" s="4" t="s">
        <v>3185</v>
      </c>
      <c r="C645" s="4" t="s">
        <v>3184</v>
      </c>
      <c r="D645" s="4" t="s">
        <v>3044</v>
      </c>
      <c r="E645" s="4" t="s">
        <v>3043</v>
      </c>
      <c r="F645" s="4">
        <f>IF(B645=B644,F644+1,1)</f>
        <v>1</v>
      </c>
      <c r="G645" s="4" t="s">
        <v>6384</v>
      </c>
      <c r="H645" s="4" t="s">
        <v>6379</v>
      </c>
      <c r="I645" s="4" t="s">
        <v>6378</v>
      </c>
      <c r="J645" s="4" t="s">
        <v>6547</v>
      </c>
      <c r="K645" s="4"/>
      <c r="L645" s="4" t="s">
        <v>6786</v>
      </c>
      <c r="M645" s="4" t="s">
        <v>6885</v>
      </c>
      <c r="P645" s="4" t="s">
        <v>2434</v>
      </c>
      <c r="Q645" s="4">
        <f>IF(H645="TOEIC",VALUE(L645),0)</f>
        <v>955</v>
      </c>
      <c r="R645" s="4">
        <f>IF(H645="NEW TEPS",VALUE(L645),0)</f>
        <v>0</v>
      </c>
      <c r="S645" s="4">
        <f>IF(H645="TOEFL(ibt)",VALUE(L645),0)</f>
        <v>0</v>
      </c>
      <c r="T645" s="4">
        <f>IF(H645="JPT",VALUE(L645),0)</f>
        <v>0</v>
      </c>
      <c r="U645" s="4">
        <f>IF(H645="HSK",VALUE(K645),0)</f>
        <v>0</v>
      </c>
      <c r="V645" s="4">
        <f>IF(H645="HSK",VALUE(L645),0)</f>
        <v>0</v>
      </c>
      <c r="W645" s="4">
        <f>IF(H645="G-TELP Level2",VALUE(L645),0)</f>
        <v>0</v>
      </c>
      <c r="X645" s="4">
        <f>IF(P645="A",IF(Q645&gt;849,1,IF(R645&gt;335,1,IF(S645&gt;97,1,IF(T645&gt;849,1,IF(W645&gt;82,1,IF(U645=6,1,IF(U645=5,IF(V645&gt;254,1,0),0))))))),IF(P645="B",IF(Q645&gt;699,1,IF(R645&gt;263,1,IF(S645&gt;78,1,IF(T645&gt;699,1,IF(W645&gt;63,1,IF(U645=6,1,IF(U645=5,IF(V645&gt;179,1,0),0))))))),IF(P645="C",IF(Q645&gt;599,1,IF(R645&gt;226,1,IF(S645&gt;67,1,IF(T645&gt;599,1,IF(W645&gt;49,1,IF(U645=6,1,IF(U645=5,1,IF(U645=4,IF(V645&gt;209,1,0),0)))))))),IF(P645="D",IF(Q645&gt;649,1,IF(R645&gt;244,1,IF(S645&gt;73,1,IF(T645&gt;649,1,IF(W645&gt;56,1,IF(U645=6,1,IF(U645=5,1,IF(U645=4,IF(V645&gt;254,1,0),0)))))))),0))))</f>
        <v>1</v>
      </c>
      <c r="Y645" s="4">
        <f>SUMIF(B:B,B645,X:X)</f>
        <v>1</v>
      </c>
      <c r="Z645" s="4" t="str">
        <f>IF(Y645&gt;0,"어학 충족","자격미달")</f>
        <v>어학 충족</v>
      </c>
      <c r="AA645" s="4"/>
      <c r="AB645" s="4" t="str">
        <f>IF(P645="A",IF(Q645&gt;849,"TOEIC 충족",IF(R645&gt;335,"New-TEPS 충족",IF(S645&gt;97,"TOEFL 충족",IF(T645&gt;849,"JPT 충족",IF(W645&gt;82,"G-TELP 충족",IF(U645=6,"HSK점수 충족",IF(U645=5,IF(V645&gt;254,"HSK점수 충족","자격미달"),"자격미달"))))))),IF(P645="B",IF(Q645&gt;699,"TOEIC 충족",IF(R645&gt;263,"New-TEPS 충족",IF(S645&gt;78,"TOEFL 충족",IF(T645&gt;699,"JPT 충족",IF(W645&gt;63,"G-TELP 충족",IF(U645=6,"HSK점수 충족",IF(U645=5,IF(V645&gt;179,"HSK점수 충족","자격미달"),"자격미달"))))))),IF(P645="C",IF(Q645&gt;599,"TOEIC 충족",IF(R645&gt;226,"New-TEPS 충족",IF(S645&gt;67,"TOEFL 충족",IF(T645&gt;599,"JPT 충족",IF(W645&gt;49,"G-TELP 충족",IF(U645=6,"HSK점수 충족",IF(U645=5,"HSK점수 충족",IF(U645=4,IF(V645&gt;209,"HSK점수 충족","자격미달"),"자격미달")))))))),IF(P645="D",IF(Q645&gt;649,"TOEIC 충족",IF(R645&gt;244,"New-TEPS 충족",IF(S645&gt;73,"TOEFL 충족",IF(T645&gt;649,"JPT 충족",IF(W645&gt;56,"G-TELP 충족",IF(U1586=6,"HSK점수 충족",IF(U1586=5,"HSK점수 충족",IF(U1586=4,IF(V1586&gt;254,"HSK점수 충족","자격미달"),"자격미달")))))))),0))))</f>
        <v>TOEIC 충족</v>
      </c>
      <c r="AC645" s="21"/>
      <c r="AD645" s="4">
        <f>IF(P645="A",VLOOKUP(Q645,[1]교육_어학_경력backdata!$B$3:$C$9,2,1),IF(P645="B",VLOOKUP(Q645,[1]교육_어학_경력backdata!$G$3:$H$9,2,1),IF(P645="C",0,"오류")))</f>
        <v>20</v>
      </c>
      <c r="AE645" s="4">
        <f>IF(P645="A",VLOOKUP(R645,[1]교육_어학_경력backdata!$B$11:$C$17,2,1),IF(P645="B",VLOOKUP(R645,[1]교육_어학_경력backdata!$G$11:$H$17,2,1),IF(P645="C",0,"오류")))</f>
        <v>0</v>
      </c>
      <c r="AF645" s="4">
        <f>IF(P645="A",VLOOKUP(S645,[1]교육_어학_경력backdata!$B$19:$C$25,2,1),IF(P645="B",VLOOKUP(S645,[1]교육_어학_경력backdata!$G$19:$H$25,2,1),IF(P645="C",0,"오류")))</f>
        <v>0</v>
      </c>
      <c r="AG645" s="4">
        <f>IF(P645="A",VLOOKUP(T645,[1]교육_어학_경력backdata!$B$3:$C$9,2,1),IF(P645="B",VLOOKUP(T645,[1]교육_어학_경력backdata!$G$3:$H$9,2,1),IF(P645="C",0,"오류")))</f>
        <v>0</v>
      </c>
      <c r="AH645" s="4">
        <f>IF(P645="A",IF(U645=0,0,IF(U645=4,0,IF(U645=5,VLOOKUP(V645,[1]교육_어학_경력backdata!$B$27:$C$29,2,1),IF(U645=6,VLOOKUP(V645,[1]교육_어학_경력backdata!$B$31:$C$34,2,1))))),IF(P645="B",IF(U645=0,0,IF(U645=4,0,IF(U645=5,VLOOKUP(V645,[1]교육_어학_경력backdata!$G$27:$H$31,2,1),IF(U645=6,VLOOKUP(V645,[1]교육_어학_경력backdata!$G$33:$H$34,2,1))))),IF(CT645="C",0,"오류")))</f>
        <v>0</v>
      </c>
      <c r="AI645" s="4">
        <f>IF(P645="A",VLOOKUP(W645,[1]교육_어학_경력backdata!$B$36:$C$42,2,1),IF(P645="B",VLOOKUP(W645,[1]교육_어학_경력backdata!$G$36:$H$42,2,1),IF(P645="C",0,"오류")))</f>
        <v>0</v>
      </c>
      <c r="AJ645" s="4">
        <f>SUM(AD645:AI645)</f>
        <v>20</v>
      </c>
      <c r="AK645" s="4">
        <f>_xlfn.MAXIFS(AJ:AJ,B:B,B645)</f>
        <v>20</v>
      </c>
      <c r="AL645" s="4"/>
      <c r="AM645" s="21"/>
      <c r="AN645" s="4"/>
      <c r="AO645" s="4"/>
    </row>
    <row r="646" spans="1:41" x14ac:dyDescent="0.4">
      <c r="A646" s="3">
        <f>IF(B645=B646,A645,A645+1)</f>
        <v>598</v>
      </c>
      <c r="B646" s="3" t="s">
        <v>3181</v>
      </c>
      <c r="C646" s="3" t="s">
        <v>3180</v>
      </c>
      <c r="D646" s="3" t="s">
        <v>3044</v>
      </c>
      <c r="E646" s="3" t="s">
        <v>3043</v>
      </c>
      <c r="F646" s="3">
        <f>IF(B646=B645,F645+1,1)</f>
        <v>1</v>
      </c>
      <c r="G646" s="3" t="s">
        <v>6380</v>
      </c>
      <c r="H646" s="3" t="s">
        <v>6379</v>
      </c>
      <c r="I646" s="3" t="s">
        <v>6378</v>
      </c>
      <c r="J646" s="3" t="s">
        <v>6783</v>
      </c>
      <c r="K646" s="3"/>
      <c r="L646" s="3" t="s">
        <v>6454</v>
      </c>
      <c r="M646" s="3" t="s">
        <v>6884</v>
      </c>
      <c r="P646" s="3" t="s">
        <v>2434</v>
      </c>
      <c r="Q646" s="3">
        <f>IF(H646="TOEIC",VALUE(L646),0)</f>
        <v>895</v>
      </c>
      <c r="R646" s="3">
        <f>IF(H646="NEW TEPS",VALUE(L646),0)</f>
        <v>0</v>
      </c>
      <c r="S646" s="3">
        <f>IF(H646="TOEFL(ibt)",VALUE(L646),0)</f>
        <v>0</v>
      </c>
      <c r="T646" s="3">
        <f>IF(H646="JPT",VALUE(L646),0)</f>
        <v>0</v>
      </c>
      <c r="U646" s="3">
        <f>IF(H646="HSK",VALUE(K646),0)</f>
        <v>0</v>
      </c>
      <c r="V646" s="3">
        <f>IF(H646="HSK",VALUE(L646),0)</f>
        <v>0</v>
      </c>
      <c r="W646" s="3">
        <f>IF(H646="G-TELP Level2",VALUE(L646),0)</f>
        <v>0</v>
      </c>
      <c r="X646" s="3">
        <f>IF(P646="A",IF(Q646&gt;849,1,IF(R646&gt;335,1,IF(S646&gt;97,1,IF(T646&gt;849,1,IF(W646&gt;82,1,IF(U646=6,1,IF(U646=5,IF(V646&gt;254,1,0),0))))))),IF(P646="B",IF(Q646&gt;699,1,IF(R646&gt;263,1,IF(S646&gt;78,1,IF(T646&gt;699,1,IF(W646&gt;63,1,IF(U646=6,1,IF(U646=5,IF(V646&gt;179,1,0),0))))))),IF(P646="C",IF(Q646&gt;599,1,IF(R646&gt;226,1,IF(S646&gt;67,1,IF(T646&gt;599,1,IF(W646&gt;49,1,IF(U646=6,1,IF(U646=5,1,IF(U646=4,IF(V646&gt;209,1,0),0)))))))),IF(P646="D",IF(Q646&gt;649,1,IF(R646&gt;244,1,IF(S646&gt;73,1,IF(T646&gt;649,1,IF(W646&gt;56,1,IF(U646=6,1,IF(U646=5,1,IF(U646=4,IF(V646&gt;254,1,0),0)))))))),0))))</f>
        <v>1</v>
      </c>
      <c r="Y646" s="3">
        <f>SUMIF(B:B,B646,X:X)</f>
        <v>1</v>
      </c>
      <c r="Z646" s="3" t="str">
        <f>IF(Y646&gt;0,"어학 충족","자격미달")</f>
        <v>어학 충족</v>
      </c>
      <c r="AA646" s="3"/>
      <c r="AB646" s="3" t="str">
        <f>IF(P646="A",IF(Q646&gt;849,"TOEIC 충족",IF(R646&gt;335,"New-TEPS 충족",IF(S646&gt;97,"TOEFL 충족",IF(T646&gt;849,"JPT 충족",IF(W646&gt;82,"G-TELP 충족",IF(U646=6,"HSK점수 충족",IF(U646=5,IF(V646&gt;254,"HSK점수 충족","자격미달"),"자격미달"))))))),IF(P646="B",IF(Q646&gt;699,"TOEIC 충족",IF(R646&gt;263,"New-TEPS 충족",IF(S646&gt;78,"TOEFL 충족",IF(T646&gt;699,"JPT 충족",IF(W646&gt;63,"G-TELP 충족",IF(U646=6,"HSK점수 충족",IF(U646=5,IF(V646&gt;179,"HSK점수 충족","자격미달"),"자격미달"))))))),IF(P646="C",IF(Q646&gt;599,"TOEIC 충족",IF(R646&gt;226,"New-TEPS 충족",IF(S646&gt;67,"TOEFL 충족",IF(T646&gt;599,"JPT 충족",IF(W646&gt;49,"G-TELP 충족",IF(U646=6,"HSK점수 충족",IF(U646=5,"HSK점수 충족",IF(U646=4,IF(V646&gt;209,"HSK점수 충족","자격미달"),"자격미달")))))))),IF(P646="D",IF(Q646&gt;649,"TOEIC 충족",IF(R646&gt;244,"New-TEPS 충족",IF(S646&gt;73,"TOEFL 충족",IF(T646&gt;649,"JPT 충족",IF(W646&gt;56,"G-TELP 충족",IF(U1587=6,"HSK점수 충족",IF(U1587=5,"HSK점수 충족",IF(U1587=4,IF(V1587&gt;254,"HSK점수 충족","자격미달"),"자격미달")))))))),0))))</f>
        <v>TOEIC 충족</v>
      </c>
      <c r="AC646" s="21"/>
      <c r="AD646" s="3">
        <f>IF(P646="A",VLOOKUP(Q646,[1]교육_어학_경력backdata!$B$3:$C$9,2,1),IF(P646="B",VLOOKUP(Q646,[1]교육_어학_경력backdata!$G$3:$H$9,2,1),IF(P646="C",0,"오류")))</f>
        <v>14</v>
      </c>
      <c r="AE646" s="3">
        <f>IF(P646="A",VLOOKUP(R646,[1]교육_어학_경력backdata!$B$11:$C$17,2,1),IF(P646="B",VLOOKUP(R646,[1]교육_어학_경력backdata!$G$11:$H$17,2,1),IF(P646="C",0,"오류")))</f>
        <v>0</v>
      </c>
      <c r="AF646" s="3">
        <f>IF(P646="A",VLOOKUP(S646,[1]교육_어학_경력backdata!$B$19:$C$25,2,1),IF(P646="B",VLOOKUP(S646,[1]교육_어학_경력backdata!$G$19:$H$25,2,1),IF(P646="C",0,"오류")))</f>
        <v>0</v>
      </c>
      <c r="AG646" s="3">
        <f>IF(P646="A",VLOOKUP(T646,[1]교육_어학_경력backdata!$B$3:$C$9,2,1),IF(P646="B",VLOOKUP(T646,[1]교육_어학_경력backdata!$G$3:$H$9,2,1),IF(P646="C",0,"오류")))</f>
        <v>0</v>
      </c>
      <c r="AH646" s="3">
        <f>IF(P646="A",IF(U646=0,0,IF(U646=4,0,IF(U646=5,VLOOKUP(V646,[1]교육_어학_경력backdata!$B$27:$C$29,2,1),IF(U646=6,VLOOKUP(V646,[1]교육_어학_경력backdata!$B$31:$C$34,2,1))))),IF(P646="B",IF(U646=0,0,IF(U646=4,0,IF(U646=5,VLOOKUP(V646,[1]교육_어학_경력backdata!$G$27:$H$31,2,1),IF(U646=6,VLOOKUP(V646,[1]교육_어학_경력backdata!$G$33:$H$34,2,1))))),IF(CT646="C",0,"오류")))</f>
        <v>0</v>
      </c>
      <c r="AI646" s="3">
        <f>IF(P646="A",VLOOKUP(W646,[1]교육_어학_경력backdata!$B$36:$C$42,2,1),IF(P646="B",VLOOKUP(W646,[1]교육_어학_경력backdata!$G$36:$H$42,2,1),IF(P646="C",0,"오류")))</f>
        <v>0</v>
      </c>
      <c r="AJ646" s="3">
        <f>SUM(AD646:AI646)</f>
        <v>14</v>
      </c>
      <c r="AK646" s="3">
        <f>_xlfn.MAXIFS(AJ:AJ,B:B,B646)</f>
        <v>14</v>
      </c>
      <c r="AL646" s="3"/>
      <c r="AM646" s="21"/>
      <c r="AN646" s="3"/>
      <c r="AO646" s="3"/>
    </row>
    <row r="647" spans="1:41" x14ac:dyDescent="0.4">
      <c r="A647" s="4">
        <f>IF(B646=B647,A646,A646+1)</f>
        <v>599</v>
      </c>
      <c r="B647" s="4" t="s">
        <v>3178</v>
      </c>
      <c r="C647" s="4" t="s">
        <v>3177</v>
      </c>
      <c r="D647" s="4" t="s">
        <v>3044</v>
      </c>
      <c r="E647" s="4" t="s">
        <v>3043</v>
      </c>
      <c r="F647" s="4">
        <f>IF(B647=B646,F646+1,1)</f>
        <v>1</v>
      </c>
      <c r="G647" s="4" t="s">
        <v>6380</v>
      </c>
      <c r="H647" s="4" t="s">
        <v>6379</v>
      </c>
      <c r="I647" s="4" t="s">
        <v>6378</v>
      </c>
      <c r="J647" s="4" t="s">
        <v>6390</v>
      </c>
      <c r="K647" s="4"/>
      <c r="L647" s="4" t="s">
        <v>6471</v>
      </c>
      <c r="M647" s="4" t="s">
        <v>6883</v>
      </c>
      <c r="P647" s="4" t="s">
        <v>2434</v>
      </c>
      <c r="Q647" s="4">
        <f>IF(H647="TOEIC",VALUE(L647),0)</f>
        <v>870</v>
      </c>
      <c r="R647" s="4">
        <f>IF(H647="NEW TEPS",VALUE(L647),0)</f>
        <v>0</v>
      </c>
      <c r="S647" s="4">
        <f>IF(H647="TOEFL(ibt)",VALUE(L647),0)</f>
        <v>0</v>
      </c>
      <c r="T647" s="4">
        <f>IF(H647="JPT",VALUE(L647),0)</f>
        <v>0</v>
      </c>
      <c r="U647" s="4">
        <f>IF(H647="HSK",VALUE(K647),0)</f>
        <v>0</v>
      </c>
      <c r="V647" s="4">
        <f>IF(H647="HSK",VALUE(L647),0)</f>
        <v>0</v>
      </c>
      <c r="W647" s="4">
        <f>IF(H647="G-TELP Level2",VALUE(L647),0)</f>
        <v>0</v>
      </c>
      <c r="X647" s="4">
        <f>IF(P647="A",IF(Q647&gt;849,1,IF(R647&gt;335,1,IF(S647&gt;97,1,IF(T647&gt;849,1,IF(W647&gt;82,1,IF(U647=6,1,IF(U647=5,IF(V647&gt;254,1,0),0))))))),IF(P647="B",IF(Q647&gt;699,1,IF(R647&gt;263,1,IF(S647&gt;78,1,IF(T647&gt;699,1,IF(W647&gt;63,1,IF(U647=6,1,IF(U647=5,IF(V647&gt;179,1,0),0))))))),IF(P647="C",IF(Q647&gt;599,1,IF(R647&gt;226,1,IF(S647&gt;67,1,IF(T647&gt;599,1,IF(W647&gt;49,1,IF(U647=6,1,IF(U647=5,1,IF(U647=4,IF(V647&gt;209,1,0),0)))))))),IF(P647="D",IF(Q647&gt;649,1,IF(R647&gt;244,1,IF(S647&gt;73,1,IF(T647&gt;649,1,IF(W647&gt;56,1,IF(U647=6,1,IF(U647=5,1,IF(U647=4,IF(V647&gt;254,1,0),0)))))))),0))))</f>
        <v>1</v>
      </c>
      <c r="Y647" s="4">
        <f>SUMIF(B:B,B647,X:X)</f>
        <v>1</v>
      </c>
      <c r="Z647" s="4" t="str">
        <f>IF(Y647&gt;0,"어학 충족","자격미달")</f>
        <v>어학 충족</v>
      </c>
      <c r="AA647" s="4"/>
      <c r="AB647" s="4" t="str">
        <f>IF(P647="A",IF(Q647&gt;849,"TOEIC 충족",IF(R647&gt;335,"New-TEPS 충족",IF(S647&gt;97,"TOEFL 충족",IF(T647&gt;849,"JPT 충족",IF(W647&gt;82,"G-TELP 충족",IF(U647=6,"HSK점수 충족",IF(U647=5,IF(V647&gt;254,"HSK점수 충족","자격미달"),"자격미달"))))))),IF(P647="B",IF(Q647&gt;699,"TOEIC 충족",IF(R647&gt;263,"New-TEPS 충족",IF(S647&gt;78,"TOEFL 충족",IF(T647&gt;699,"JPT 충족",IF(W647&gt;63,"G-TELP 충족",IF(U647=6,"HSK점수 충족",IF(U647=5,IF(V647&gt;179,"HSK점수 충족","자격미달"),"자격미달"))))))),IF(P647="C",IF(Q647&gt;599,"TOEIC 충족",IF(R647&gt;226,"New-TEPS 충족",IF(S647&gt;67,"TOEFL 충족",IF(T647&gt;599,"JPT 충족",IF(W647&gt;49,"G-TELP 충족",IF(U647=6,"HSK점수 충족",IF(U647=5,"HSK점수 충족",IF(U647=4,IF(V647&gt;209,"HSK점수 충족","자격미달"),"자격미달")))))))),IF(P647="D",IF(Q647&gt;649,"TOEIC 충족",IF(R647&gt;244,"New-TEPS 충족",IF(S647&gt;73,"TOEFL 충족",IF(T647&gt;649,"JPT 충족",IF(W647&gt;56,"G-TELP 충족",IF(U1588=6,"HSK점수 충족",IF(U1588=5,"HSK점수 충족",IF(U1588=4,IF(V1588&gt;254,"HSK점수 충족","자격미달"),"자격미달")))))))),0))))</f>
        <v>TOEIC 충족</v>
      </c>
      <c r="AC647" s="21"/>
      <c r="AD647" s="4">
        <f>IF(P647="A",VLOOKUP(Q647,[1]교육_어학_경력backdata!$B$3:$C$9,2,1),IF(P647="B",VLOOKUP(Q647,[1]교육_어학_경력backdata!$G$3:$H$9,2,1),IF(P647="C",0,"오류")))</f>
        <v>12</v>
      </c>
      <c r="AE647" s="4">
        <f>IF(P647="A",VLOOKUP(R647,[1]교육_어학_경력backdata!$B$11:$C$17,2,1),IF(P647="B",VLOOKUP(R647,[1]교육_어학_경력backdata!$G$11:$H$17,2,1),IF(P647="C",0,"오류")))</f>
        <v>0</v>
      </c>
      <c r="AF647" s="4">
        <f>IF(P647="A",VLOOKUP(S647,[1]교육_어학_경력backdata!$B$19:$C$25,2,1),IF(P647="B",VLOOKUP(S647,[1]교육_어학_경력backdata!$G$19:$H$25,2,1),IF(P647="C",0,"오류")))</f>
        <v>0</v>
      </c>
      <c r="AG647" s="4">
        <f>IF(P647="A",VLOOKUP(T647,[1]교육_어학_경력backdata!$B$3:$C$9,2,1),IF(P647="B",VLOOKUP(T647,[1]교육_어학_경력backdata!$G$3:$H$9,2,1),IF(P647="C",0,"오류")))</f>
        <v>0</v>
      </c>
      <c r="AH647" s="4">
        <f>IF(P647="A",IF(U647=0,0,IF(U647=4,0,IF(U647=5,VLOOKUP(V647,[1]교육_어학_경력backdata!$B$27:$C$29,2,1),IF(U647=6,VLOOKUP(V647,[1]교육_어학_경력backdata!$B$31:$C$34,2,1))))),IF(P647="B",IF(U647=0,0,IF(U647=4,0,IF(U647=5,VLOOKUP(V647,[1]교육_어학_경력backdata!$G$27:$H$31,2,1),IF(U647=6,VLOOKUP(V647,[1]교육_어학_경력backdata!$G$33:$H$34,2,1))))),IF(CT647="C",0,"오류")))</f>
        <v>0</v>
      </c>
      <c r="AI647" s="4">
        <f>IF(P647="A",VLOOKUP(W647,[1]교육_어학_경력backdata!$B$36:$C$42,2,1),IF(P647="B",VLOOKUP(W647,[1]교육_어학_경력backdata!$G$36:$H$42,2,1),IF(P647="C",0,"오류")))</f>
        <v>0</v>
      </c>
      <c r="AJ647" s="4">
        <f>SUM(AD647:AI647)</f>
        <v>12</v>
      </c>
      <c r="AK647" s="4">
        <f>_xlfn.MAXIFS(AJ:AJ,B:B,B647)</f>
        <v>12</v>
      </c>
      <c r="AL647" s="4"/>
      <c r="AM647" s="21"/>
      <c r="AN647" s="4"/>
      <c r="AO647" s="4"/>
    </row>
    <row r="648" spans="1:41" x14ac:dyDescent="0.4">
      <c r="A648" s="3">
        <f>IF(B647=B648,A647,A647+1)</f>
        <v>600</v>
      </c>
      <c r="B648" s="3" t="s">
        <v>3171</v>
      </c>
      <c r="C648" s="3" t="s">
        <v>3170</v>
      </c>
      <c r="D648" s="3" t="s">
        <v>3044</v>
      </c>
      <c r="E648" s="3" t="s">
        <v>3043</v>
      </c>
      <c r="F648" s="3">
        <f>IF(B648=B647,F647+1,1)</f>
        <v>1</v>
      </c>
      <c r="G648" s="3" t="s">
        <v>6380</v>
      </c>
      <c r="H648" s="3" t="s">
        <v>6379</v>
      </c>
      <c r="I648" s="3" t="s">
        <v>6378</v>
      </c>
      <c r="J648" s="3" t="s">
        <v>4348</v>
      </c>
      <c r="K648" s="3"/>
      <c r="L648" s="3" t="s">
        <v>6517</v>
      </c>
      <c r="M648" s="3" t="s">
        <v>6882</v>
      </c>
      <c r="P648" s="3" t="s">
        <v>2434</v>
      </c>
      <c r="Q648" s="3">
        <f>IF(H648="TOEIC",VALUE(L648),0)</f>
        <v>875</v>
      </c>
      <c r="R648" s="3">
        <f>IF(H648="NEW TEPS",VALUE(L648),0)</f>
        <v>0</v>
      </c>
      <c r="S648" s="3">
        <f>IF(H648="TOEFL(ibt)",VALUE(L648),0)</f>
        <v>0</v>
      </c>
      <c r="T648" s="3">
        <f>IF(H648="JPT",VALUE(L648),0)</f>
        <v>0</v>
      </c>
      <c r="U648" s="3">
        <f>IF(H648="HSK",VALUE(K648),0)</f>
        <v>0</v>
      </c>
      <c r="V648" s="3">
        <f>IF(H648="HSK",VALUE(L648),0)</f>
        <v>0</v>
      </c>
      <c r="W648" s="3">
        <f>IF(H648="G-TELP Level2",VALUE(L648),0)</f>
        <v>0</v>
      </c>
      <c r="X648" s="3">
        <f>IF(P648="A",IF(Q648&gt;849,1,IF(R648&gt;335,1,IF(S648&gt;97,1,IF(T648&gt;849,1,IF(W648&gt;82,1,IF(U648=6,1,IF(U648=5,IF(V648&gt;254,1,0),0))))))),IF(P648="B",IF(Q648&gt;699,1,IF(R648&gt;263,1,IF(S648&gt;78,1,IF(T648&gt;699,1,IF(W648&gt;63,1,IF(U648=6,1,IF(U648=5,IF(V648&gt;179,1,0),0))))))),IF(P648="C",IF(Q648&gt;599,1,IF(R648&gt;226,1,IF(S648&gt;67,1,IF(T648&gt;599,1,IF(W648&gt;49,1,IF(U648=6,1,IF(U648=5,1,IF(U648=4,IF(V648&gt;209,1,0),0)))))))),IF(P648="D",IF(Q648&gt;649,1,IF(R648&gt;244,1,IF(S648&gt;73,1,IF(T648&gt;649,1,IF(W648&gt;56,1,IF(U648=6,1,IF(U648=5,1,IF(U648=4,IF(V648&gt;254,1,0),0)))))))),0))))</f>
        <v>1</v>
      </c>
      <c r="Y648" s="3">
        <f>SUMIF(B:B,B648,X:X)</f>
        <v>1</v>
      </c>
      <c r="Z648" s="3" t="str">
        <f>IF(Y648&gt;0,"어학 충족","자격미달")</f>
        <v>어학 충족</v>
      </c>
      <c r="AA648" s="3"/>
      <c r="AB648" s="3" t="str">
        <f>IF(P648="A",IF(Q648&gt;849,"TOEIC 충족",IF(R648&gt;335,"New-TEPS 충족",IF(S648&gt;97,"TOEFL 충족",IF(T648&gt;849,"JPT 충족",IF(W648&gt;82,"G-TELP 충족",IF(U648=6,"HSK점수 충족",IF(U648=5,IF(V648&gt;254,"HSK점수 충족","자격미달"),"자격미달"))))))),IF(P648="B",IF(Q648&gt;699,"TOEIC 충족",IF(R648&gt;263,"New-TEPS 충족",IF(S648&gt;78,"TOEFL 충족",IF(T648&gt;699,"JPT 충족",IF(W648&gt;63,"G-TELP 충족",IF(U648=6,"HSK점수 충족",IF(U648=5,IF(V648&gt;179,"HSK점수 충족","자격미달"),"자격미달"))))))),IF(P648="C",IF(Q648&gt;599,"TOEIC 충족",IF(R648&gt;226,"New-TEPS 충족",IF(S648&gt;67,"TOEFL 충족",IF(T648&gt;599,"JPT 충족",IF(W648&gt;49,"G-TELP 충족",IF(U648=6,"HSK점수 충족",IF(U648=5,"HSK점수 충족",IF(U648=4,IF(V648&gt;209,"HSK점수 충족","자격미달"),"자격미달")))))))),IF(P648="D",IF(Q648&gt;649,"TOEIC 충족",IF(R648&gt;244,"New-TEPS 충족",IF(S648&gt;73,"TOEFL 충족",IF(T648&gt;649,"JPT 충족",IF(W648&gt;56,"G-TELP 충족",IF(U1589=6,"HSK점수 충족",IF(U1589=5,"HSK점수 충족",IF(U1589=4,IF(V1589&gt;254,"HSK점수 충족","자격미달"),"자격미달")))))))),0))))</f>
        <v>TOEIC 충족</v>
      </c>
      <c r="AC648" s="21"/>
      <c r="AD648" s="3">
        <f>IF(P648="A",VLOOKUP(Q648,[1]교육_어학_경력backdata!$B$3:$C$9,2,1),IF(P648="B",VLOOKUP(Q648,[1]교육_어학_경력backdata!$G$3:$H$9,2,1),IF(P648="C",0,"오류")))</f>
        <v>14</v>
      </c>
      <c r="AE648" s="3">
        <f>IF(P648="A",VLOOKUP(R648,[1]교육_어학_경력backdata!$B$11:$C$17,2,1),IF(P648="B",VLOOKUP(R648,[1]교육_어학_경력backdata!$G$11:$H$17,2,1),IF(P648="C",0,"오류")))</f>
        <v>0</v>
      </c>
      <c r="AF648" s="3">
        <f>IF(P648="A",VLOOKUP(S648,[1]교육_어학_경력backdata!$B$19:$C$25,2,1),IF(P648="B",VLOOKUP(S648,[1]교육_어학_경력backdata!$G$19:$H$25,2,1),IF(P648="C",0,"오류")))</f>
        <v>0</v>
      </c>
      <c r="AG648" s="3">
        <f>IF(P648="A",VLOOKUP(T648,[1]교육_어학_경력backdata!$B$3:$C$9,2,1),IF(P648="B",VLOOKUP(T648,[1]교육_어학_경력backdata!$G$3:$H$9,2,1),IF(P648="C",0,"오류")))</f>
        <v>0</v>
      </c>
      <c r="AH648" s="3">
        <f>IF(P648="A",IF(U648=0,0,IF(U648=4,0,IF(U648=5,VLOOKUP(V648,[1]교육_어학_경력backdata!$B$27:$C$29,2,1),IF(U648=6,VLOOKUP(V648,[1]교육_어학_경력backdata!$B$31:$C$34,2,1))))),IF(P648="B",IF(U648=0,0,IF(U648=4,0,IF(U648=5,VLOOKUP(V648,[1]교육_어학_경력backdata!$G$27:$H$31,2,1),IF(U648=6,VLOOKUP(V648,[1]교육_어학_경력backdata!$G$33:$H$34,2,1))))),IF(CT648="C",0,"오류")))</f>
        <v>0</v>
      </c>
      <c r="AI648" s="3">
        <f>IF(P648="A",VLOOKUP(W648,[1]교육_어학_경력backdata!$B$36:$C$42,2,1),IF(P648="B",VLOOKUP(W648,[1]교육_어학_경력backdata!$G$36:$H$42,2,1),IF(P648="C",0,"오류")))</f>
        <v>0</v>
      </c>
      <c r="AJ648" s="3">
        <f>SUM(AD648:AI648)</f>
        <v>14</v>
      </c>
      <c r="AK648" s="3">
        <f>_xlfn.MAXIFS(AJ:AJ,B:B,B648)</f>
        <v>14</v>
      </c>
      <c r="AL648" s="3"/>
      <c r="AM648" s="21"/>
      <c r="AN648" s="3"/>
      <c r="AO648" s="3"/>
    </row>
    <row r="649" spans="1:41" x14ac:dyDescent="0.4">
      <c r="A649" s="4">
        <f>IF(B648=B649,A648,A648+1)</f>
        <v>601</v>
      </c>
      <c r="B649" s="4" t="s">
        <v>3166</v>
      </c>
      <c r="C649" s="4" t="s">
        <v>3165</v>
      </c>
      <c r="D649" s="4" t="s">
        <v>3044</v>
      </c>
      <c r="E649" s="4" t="s">
        <v>3043</v>
      </c>
      <c r="F649" s="4">
        <f>IF(B649=B648,F648+1,1)</f>
        <v>1</v>
      </c>
      <c r="G649" s="4" t="s">
        <v>6384</v>
      </c>
      <c r="H649" s="4" t="s">
        <v>6379</v>
      </c>
      <c r="I649" s="4" t="s">
        <v>6378</v>
      </c>
      <c r="J649" s="4" t="s">
        <v>6542</v>
      </c>
      <c r="K649" s="4"/>
      <c r="L649" s="4" t="s">
        <v>6569</v>
      </c>
      <c r="M649" s="4" t="s">
        <v>6881</v>
      </c>
      <c r="P649" s="4" t="s">
        <v>2434</v>
      </c>
      <c r="Q649" s="4">
        <f>IF(H649="TOEIC",VALUE(L649),0)</f>
        <v>910</v>
      </c>
      <c r="R649" s="4">
        <f>IF(H649="NEW TEPS",VALUE(L649),0)</f>
        <v>0</v>
      </c>
      <c r="S649" s="4">
        <f>IF(H649="TOEFL(ibt)",VALUE(L649),0)</f>
        <v>0</v>
      </c>
      <c r="T649" s="4">
        <f>IF(H649="JPT",VALUE(L649),0)</f>
        <v>0</v>
      </c>
      <c r="U649" s="4">
        <f>IF(H649="HSK",VALUE(K649),0)</f>
        <v>0</v>
      </c>
      <c r="V649" s="4">
        <f>IF(H649="HSK",VALUE(L649),0)</f>
        <v>0</v>
      </c>
      <c r="W649" s="4">
        <f>IF(H649="G-TELP Level2",VALUE(L649),0)</f>
        <v>0</v>
      </c>
      <c r="X649" s="4">
        <f>IF(P649="A",IF(Q649&gt;849,1,IF(R649&gt;335,1,IF(S649&gt;97,1,IF(T649&gt;849,1,IF(W649&gt;82,1,IF(U649=6,1,IF(U649=5,IF(V649&gt;254,1,0),0))))))),IF(P649="B",IF(Q649&gt;699,1,IF(R649&gt;263,1,IF(S649&gt;78,1,IF(T649&gt;699,1,IF(W649&gt;63,1,IF(U649=6,1,IF(U649=5,IF(V649&gt;179,1,0),0))))))),IF(P649="C",IF(Q649&gt;599,1,IF(R649&gt;226,1,IF(S649&gt;67,1,IF(T649&gt;599,1,IF(W649&gt;49,1,IF(U649=6,1,IF(U649=5,1,IF(U649=4,IF(V649&gt;209,1,0),0)))))))),IF(P649="D",IF(Q649&gt;649,1,IF(R649&gt;244,1,IF(S649&gt;73,1,IF(T649&gt;649,1,IF(W649&gt;56,1,IF(U649=6,1,IF(U649=5,1,IF(U649=4,IF(V649&gt;254,1,0),0)))))))),0))))</f>
        <v>1</v>
      </c>
      <c r="Y649" s="4">
        <f>SUMIF(B:B,B649,X:X)</f>
        <v>1</v>
      </c>
      <c r="Z649" s="4" t="str">
        <f>IF(Y649&gt;0,"어학 충족","자격미달")</f>
        <v>어학 충족</v>
      </c>
      <c r="AA649" s="4"/>
      <c r="AB649" s="4" t="str">
        <f>IF(P649="A",IF(Q649&gt;849,"TOEIC 충족",IF(R649&gt;335,"New-TEPS 충족",IF(S649&gt;97,"TOEFL 충족",IF(T649&gt;849,"JPT 충족",IF(W649&gt;82,"G-TELP 충족",IF(U649=6,"HSK점수 충족",IF(U649=5,IF(V649&gt;254,"HSK점수 충족","자격미달"),"자격미달"))))))),IF(P649="B",IF(Q649&gt;699,"TOEIC 충족",IF(R649&gt;263,"New-TEPS 충족",IF(S649&gt;78,"TOEFL 충족",IF(T649&gt;699,"JPT 충족",IF(W649&gt;63,"G-TELP 충족",IF(U649=6,"HSK점수 충족",IF(U649=5,IF(V649&gt;179,"HSK점수 충족","자격미달"),"자격미달"))))))),IF(P649="C",IF(Q649&gt;599,"TOEIC 충족",IF(R649&gt;226,"New-TEPS 충족",IF(S649&gt;67,"TOEFL 충족",IF(T649&gt;599,"JPT 충족",IF(W649&gt;49,"G-TELP 충족",IF(U649=6,"HSK점수 충족",IF(U649=5,"HSK점수 충족",IF(U649=4,IF(V649&gt;209,"HSK점수 충족","자격미달"),"자격미달")))))))),IF(P649="D",IF(Q649&gt;649,"TOEIC 충족",IF(R649&gt;244,"New-TEPS 충족",IF(S649&gt;73,"TOEFL 충족",IF(T649&gt;649,"JPT 충족",IF(W649&gt;56,"G-TELP 충족",IF(U1590=6,"HSK점수 충족",IF(U1590=5,"HSK점수 충족",IF(U1590=4,IF(V1590&gt;254,"HSK점수 충족","자격미달"),"자격미달")))))))),0))))</f>
        <v>TOEIC 충족</v>
      </c>
      <c r="AC649" s="21"/>
      <c r="AD649" s="4">
        <f>IF(P649="A",VLOOKUP(Q649,[1]교육_어학_경력backdata!$B$3:$C$9,2,1),IF(P649="B",VLOOKUP(Q649,[1]교육_어학_경력backdata!$G$3:$H$9,2,1),IF(P649="C",0,"오류")))</f>
        <v>16</v>
      </c>
      <c r="AE649" s="4">
        <f>IF(P649="A",VLOOKUP(R649,[1]교육_어학_경력backdata!$B$11:$C$17,2,1),IF(P649="B",VLOOKUP(R649,[1]교육_어학_경력backdata!$G$11:$H$17,2,1),IF(P649="C",0,"오류")))</f>
        <v>0</v>
      </c>
      <c r="AF649" s="4">
        <f>IF(P649="A",VLOOKUP(S649,[1]교육_어학_경력backdata!$B$19:$C$25,2,1),IF(P649="B",VLOOKUP(S649,[1]교육_어학_경력backdata!$G$19:$H$25,2,1),IF(P649="C",0,"오류")))</f>
        <v>0</v>
      </c>
      <c r="AG649" s="4">
        <f>IF(P649="A",VLOOKUP(T649,[1]교육_어학_경력backdata!$B$3:$C$9,2,1),IF(P649="B",VLOOKUP(T649,[1]교육_어학_경력backdata!$G$3:$H$9,2,1),IF(P649="C",0,"오류")))</f>
        <v>0</v>
      </c>
      <c r="AH649" s="4">
        <f>IF(P649="A",IF(U649=0,0,IF(U649=4,0,IF(U649=5,VLOOKUP(V649,[1]교육_어학_경력backdata!$B$27:$C$29,2,1),IF(U649=6,VLOOKUP(V649,[1]교육_어학_경력backdata!$B$31:$C$34,2,1))))),IF(P649="B",IF(U649=0,0,IF(U649=4,0,IF(U649=5,VLOOKUP(V649,[1]교육_어학_경력backdata!$G$27:$H$31,2,1),IF(U649=6,VLOOKUP(V649,[1]교육_어학_경력backdata!$G$33:$H$34,2,1))))),IF(CT649="C",0,"오류")))</f>
        <v>0</v>
      </c>
      <c r="AI649" s="4">
        <f>IF(P649="A",VLOOKUP(W649,[1]교육_어학_경력backdata!$B$36:$C$42,2,1),IF(P649="B",VLOOKUP(W649,[1]교육_어학_경력backdata!$G$36:$H$42,2,1),IF(P649="C",0,"오류")))</f>
        <v>0</v>
      </c>
      <c r="AJ649" s="4">
        <f>SUM(AD649:AI649)</f>
        <v>16</v>
      </c>
      <c r="AK649" s="4">
        <f>_xlfn.MAXIFS(AJ:AJ,B:B,B649)</f>
        <v>16</v>
      </c>
      <c r="AL649" s="4"/>
      <c r="AM649" s="21"/>
      <c r="AN649" s="4"/>
      <c r="AO649" s="4"/>
    </row>
    <row r="650" spans="1:41" x14ac:dyDescent="0.4">
      <c r="A650" s="3">
        <f>IF(B649=B650,A649,A649+1)</f>
        <v>602</v>
      </c>
      <c r="B650" s="3" t="s">
        <v>3156</v>
      </c>
      <c r="C650" s="3" t="s">
        <v>3155</v>
      </c>
      <c r="D650" s="3" t="s">
        <v>3044</v>
      </c>
      <c r="E650" s="3" t="s">
        <v>3043</v>
      </c>
      <c r="F650" s="3">
        <f>IF(B650=B649,F649+1,1)</f>
        <v>1</v>
      </c>
      <c r="G650" s="3" t="s">
        <v>6384</v>
      </c>
      <c r="H650" s="3" t="s">
        <v>6379</v>
      </c>
      <c r="I650" s="3" t="s">
        <v>6378</v>
      </c>
      <c r="J650" s="3" t="s">
        <v>6542</v>
      </c>
      <c r="K650" s="3"/>
      <c r="L650" s="3" t="s">
        <v>6413</v>
      </c>
      <c r="M650" s="3" t="s">
        <v>6880</v>
      </c>
      <c r="P650" s="3" t="s">
        <v>2434</v>
      </c>
      <c r="Q650" s="3">
        <f>IF(H650="TOEIC",VALUE(L650),0)</f>
        <v>880</v>
      </c>
      <c r="R650" s="3">
        <f>IF(H650="NEW TEPS",VALUE(L650),0)</f>
        <v>0</v>
      </c>
      <c r="S650" s="3">
        <f>IF(H650="TOEFL(ibt)",VALUE(L650),0)</f>
        <v>0</v>
      </c>
      <c r="T650" s="3">
        <f>IF(H650="JPT",VALUE(L650),0)</f>
        <v>0</v>
      </c>
      <c r="U650" s="3">
        <f>IF(H650="HSK",VALUE(K650),0)</f>
        <v>0</v>
      </c>
      <c r="V650" s="3">
        <f>IF(H650="HSK",VALUE(L650),0)</f>
        <v>0</v>
      </c>
      <c r="W650" s="3">
        <f>IF(H650="G-TELP Level2",VALUE(L650),0)</f>
        <v>0</v>
      </c>
      <c r="X650" s="3">
        <f>IF(P650="A",IF(Q650&gt;849,1,IF(R650&gt;335,1,IF(S650&gt;97,1,IF(T650&gt;849,1,IF(W650&gt;82,1,IF(U650=6,1,IF(U650=5,IF(V650&gt;254,1,0),0))))))),IF(P650="B",IF(Q650&gt;699,1,IF(R650&gt;263,1,IF(S650&gt;78,1,IF(T650&gt;699,1,IF(W650&gt;63,1,IF(U650=6,1,IF(U650=5,IF(V650&gt;179,1,0),0))))))),IF(P650="C",IF(Q650&gt;599,1,IF(R650&gt;226,1,IF(S650&gt;67,1,IF(T650&gt;599,1,IF(W650&gt;49,1,IF(U650=6,1,IF(U650=5,1,IF(U650=4,IF(V650&gt;209,1,0),0)))))))),IF(P650="D",IF(Q650&gt;649,1,IF(R650&gt;244,1,IF(S650&gt;73,1,IF(T650&gt;649,1,IF(W650&gt;56,1,IF(U650=6,1,IF(U650=5,1,IF(U650=4,IF(V650&gt;254,1,0),0)))))))),0))))</f>
        <v>1</v>
      </c>
      <c r="Y650" s="3">
        <f>SUMIF(B:B,B650,X:X)</f>
        <v>1</v>
      </c>
      <c r="Z650" s="3" t="str">
        <f>IF(Y650&gt;0,"어학 충족","자격미달")</f>
        <v>어학 충족</v>
      </c>
      <c r="AA650" s="3"/>
      <c r="AB650" s="3" t="str">
        <f>IF(P650="A",IF(Q650&gt;849,"TOEIC 충족",IF(R650&gt;335,"New-TEPS 충족",IF(S650&gt;97,"TOEFL 충족",IF(T650&gt;849,"JPT 충족",IF(W650&gt;82,"G-TELP 충족",IF(U650=6,"HSK점수 충족",IF(U650=5,IF(V650&gt;254,"HSK점수 충족","자격미달"),"자격미달"))))))),IF(P650="B",IF(Q650&gt;699,"TOEIC 충족",IF(R650&gt;263,"New-TEPS 충족",IF(S650&gt;78,"TOEFL 충족",IF(T650&gt;699,"JPT 충족",IF(W650&gt;63,"G-TELP 충족",IF(U650=6,"HSK점수 충족",IF(U650=5,IF(V650&gt;179,"HSK점수 충족","자격미달"),"자격미달"))))))),IF(P650="C",IF(Q650&gt;599,"TOEIC 충족",IF(R650&gt;226,"New-TEPS 충족",IF(S650&gt;67,"TOEFL 충족",IF(T650&gt;599,"JPT 충족",IF(W650&gt;49,"G-TELP 충족",IF(U650=6,"HSK점수 충족",IF(U650=5,"HSK점수 충족",IF(U650=4,IF(V650&gt;209,"HSK점수 충족","자격미달"),"자격미달")))))))),IF(P650="D",IF(Q650&gt;649,"TOEIC 충족",IF(R650&gt;244,"New-TEPS 충족",IF(S650&gt;73,"TOEFL 충족",IF(T650&gt;649,"JPT 충족",IF(W650&gt;56,"G-TELP 충족",IF(U1591=6,"HSK점수 충족",IF(U1591=5,"HSK점수 충족",IF(U1591=4,IF(V1591&gt;254,"HSK점수 충족","자격미달"),"자격미달")))))))),0))))</f>
        <v>TOEIC 충족</v>
      </c>
      <c r="AC650" s="21"/>
      <c r="AD650" s="3">
        <f>IF(P650="A",VLOOKUP(Q650,[1]교육_어학_경력backdata!$B$3:$C$9,2,1),IF(P650="B",VLOOKUP(Q650,[1]교육_어학_경력backdata!$G$3:$H$9,2,1),IF(P650="C",0,"오류")))</f>
        <v>14</v>
      </c>
      <c r="AE650" s="3">
        <f>IF(P650="A",VLOOKUP(R650,[1]교육_어학_경력backdata!$B$11:$C$17,2,1),IF(P650="B",VLOOKUP(R650,[1]교육_어학_경력backdata!$G$11:$H$17,2,1),IF(P650="C",0,"오류")))</f>
        <v>0</v>
      </c>
      <c r="AF650" s="3">
        <f>IF(P650="A",VLOOKUP(S650,[1]교육_어학_경력backdata!$B$19:$C$25,2,1),IF(P650="B",VLOOKUP(S650,[1]교육_어학_경력backdata!$G$19:$H$25,2,1),IF(P650="C",0,"오류")))</f>
        <v>0</v>
      </c>
      <c r="AG650" s="3">
        <f>IF(P650="A",VLOOKUP(T650,[1]교육_어학_경력backdata!$B$3:$C$9,2,1),IF(P650="B",VLOOKUP(T650,[1]교육_어학_경력backdata!$G$3:$H$9,2,1),IF(P650="C",0,"오류")))</f>
        <v>0</v>
      </c>
      <c r="AH650" s="3">
        <f>IF(P650="A",IF(U650=0,0,IF(U650=4,0,IF(U650=5,VLOOKUP(V650,[1]교육_어학_경력backdata!$B$27:$C$29,2,1),IF(U650=6,VLOOKUP(V650,[1]교육_어학_경력backdata!$B$31:$C$34,2,1))))),IF(P650="B",IF(U650=0,0,IF(U650=4,0,IF(U650=5,VLOOKUP(V650,[1]교육_어학_경력backdata!$G$27:$H$31,2,1),IF(U650=6,VLOOKUP(V650,[1]교육_어학_경력backdata!$G$33:$H$34,2,1))))),IF(CT650="C",0,"오류")))</f>
        <v>0</v>
      </c>
      <c r="AI650" s="3">
        <f>IF(P650="A",VLOOKUP(W650,[1]교육_어학_경력backdata!$B$36:$C$42,2,1),IF(P650="B",VLOOKUP(W650,[1]교육_어학_경력backdata!$G$36:$H$42,2,1),IF(P650="C",0,"오류")))</f>
        <v>0</v>
      </c>
      <c r="AJ650" s="3">
        <f>SUM(AD650:AI650)</f>
        <v>14</v>
      </c>
      <c r="AK650" s="3">
        <f>_xlfn.MAXIFS(AJ:AJ,B:B,B650)</f>
        <v>14</v>
      </c>
      <c r="AL650" s="3"/>
      <c r="AM650" s="21"/>
      <c r="AN650" s="3"/>
      <c r="AO650" s="3"/>
    </row>
    <row r="651" spans="1:41" x14ac:dyDescent="0.4">
      <c r="A651" s="4">
        <f>IF(B650=B651,A650,A650+1)</f>
        <v>603</v>
      </c>
      <c r="B651" s="4" t="s">
        <v>3152</v>
      </c>
      <c r="C651" s="4" t="s">
        <v>3151</v>
      </c>
      <c r="D651" s="4" t="s">
        <v>3044</v>
      </c>
      <c r="E651" s="4" t="s">
        <v>3043</v>
      </c>
      <c r="F651" s="4">
        <f>IF(B651=B650,F650+1,1)</f>
        <v>1</v>
      </c>
      <c r="G651" s="4" t="s">
        <v>6380</v>
      </c>
      <c r="H651" s="4" t="s">
        <v>6379</v>
      </c>
      <c r="I651" s="4" t="s">
        <v>6378</v>
      </c>
      <c r="J651" s="4" t="s">
        <v>6428</v>
      </c>
      <c r="K651" s="4"/>
      <c r="L651" s="4" t="s">
        <v>6623</v>
      </c>
      <c r="M651" s="4" t="s">
        <v>6879</v>
      </c>
      <c r="P651" s="4" t="s">
        <v>2434</v>
      </c>
      <c r="Q651" s="4">
        <f>IF(H651="TOEIC",VALUE(L651),0)</f>
        <v>860</v>
      </c>
      <c r="R651" s="4">
        <f>IF(H651="NEW TEPS",VALUE(L651),0)</f>
        <v>0</v>
      </c>
      <c r="S651" s="4">
        <f>IF(H651="TOEFL(ibt)",VALUE(L651),0)</f>
        <v>0</v>
      </c>
      <c r="T651" s="4">
        <f>IF(H651="JPT",VALUE(L651),0)</f>
        <v>0</v>
      </c>
      <c r="U651" s="4">
        <f>IF(H651="HSK",VALUE(K651),0)</f>
        <v>0</v>
      </c>
      <c r="V651" s="4">
        <f>IF(H651="HSK",VALUE(L651),0)</f>
        <v>0</v>
      </c>
      <c r="W651" s="4">
        <f>IF(H651="G-TELP Level2",VALUE(L651),0)</f>
        <v>0</v>
      </c>
      <c r="X651" s="4">
        <f>IF(P651="A",IF(Q651&gt;849,1,IF(R651&gt;335,1,IF(S651&gt;97,1,IF(T651&gt;849,1,IF(W651&gt;82,1,IF(U651=6,1,IF(U651=5,IF(V651&gt;254,1,0),0))))))),IF(P651="B",IF(Q651&gt;699,1,IF(R651&gt;263,1,IF(S651&gt;78,1,IF(T651&gt;699,1,IF(W651&gt;63,1,IF(U651=6,1,IF(U651=5,IF(V651&gt;179,1,0),0))))))),IF(P651="C",IF(Q651&gt;599,1,IF(R651&gt;226,1,IF(S651&gt;67,1,IF(T651&gt;599,1,IF(W651&gt;49,1,IF(U651=6,1,IF(U651=5,1,IF(U651=4,IF(V651&gt;209,1,0),0)))))))),IF(P651="D",IF(Q651&gt;649,1,IF(R651&gt;244,1,IF(S651&gt;73,1,IF(T651&gt;649,1,IF(W651&gt;56,1,IF(U651=6,1,IF(U651=5,1,IF(U651=4,IF(V651&gt;254,1,0),0)))))))),0))))</f>
        <v>1</v>
      </c>
      <c r="Y651" s="4">
        <f>SUMIF(B:B,B651,X:X)</f>
        <v>1</v>
      </c>
      <c r="Z651" s="4" t="str">
        <f>IF(Y651&gt;0,"어학 충족","자격미달")</f>
        <v>어학 충족</v>
      </c>
      <c r="AA651" s="4"/>
      <c r="AB651" s="4" t="str">
        <f>IF(P651="A",IF(Q651&gt;849,"TOEIC 충족",IF(R651&gt;335,"New-TEPS 충족",IF(S651&gt;97,"TOEFL 충족",IF(T651&gt;849,"JPT 충족",IF(W651&gt;82,"G-TELP 충족",IF(U651=6,"HSK점수 충족",IF(U651=5,IF(V651&gt;254,"HSK점수 충족","자격미달"),"자격미달"))))))),IF(P651="B",IF(Q651&gt;699,"TOEIC 충족",IF(R651&gt;263,"New-TEPS 충족",IF(S651&gt;78,"TOEFL 충족",IF(T651&gt;699,"JPT 충족",IF(W651&gt;63,"G-TELP 충족",IF(U651=6,"HSK점수 충족",IF(U651=5,IF(V651&gt;179,"HSK점수 충족","자격미달"),"자격미달"))))))),IF(P651="C",IF(Q651&gt;599,"TOEIC 충족",IF(R651&gt;226,"New-TEPS 충족",IF(S651&gt;67,"TOEFL 충족",IF(T651&gt;599,"JPT 충족",IF(W651&gt;49,"G-TELP 충족",IF(U651=6,"HSK점수 충족",IF(U651=5,"HSK점수 충족",IF(U651=4,IF(V651&gt;209,"HSK점수 충족","자격미달"),"자격미달")))))))),IF(P651="D",IF(Q651&gt;649,"TOEIC 충족",IF(R651&gt;244,"New-TEPS 충족",IF(S651&gt;73,"TOEFL 충족",IF(T651&gt;649,"JPT 충족",IF(W651&gt;56,"G-TELP 충족",IF(U1592=6,"HSK점수 충족",IF(U1592=5,"HSK점수 충족",IF(U1592=4,IF(V1592&gt;254,"HSK점수 충족","자격미달"),"자격미달")))))))),0))))</f>
        <v>TOEIC 충족</v>
      </c>
      <c r="AC651" s="21"/>
      <c r="AD651" s="4">
        <f>IF(P651="A",VLOOKUP(Q651,[1]교육_어학_경력backdata!$B$3:$C$9,2,1),IF(P651="B",VLOOKUP(Q651,[1]교육_어학_경력backdata!$G$3:$H$9,2,1),IF(P651="C",0,"오류")))</f>
        <v>12</v>
      </c>
      <c r="AE651" s="4">
        <f>IF(P651="A",VLOOKUP(R651,[1]교육_어학_경력backdata!$B$11:$C$17,2,1),IF(P651="B",VLOOKUP(R651,[1]교육_어학_경력backdata!$G$11:$H$17,2,1),IF(P651="C",0,"오류")))</f>
        <v>0</v>
      </c>
      <c r="AF651" s="4">
        <f>IF(P651="A",VLOOKUP(S651,[1]교육_어학_경력backdata!$B$19:$C$25,2,1),IF(P651="B",VLOOKUP(S651,[1]교육_어학_경력backdata!$G$19:$H$25,2,1),IF(P651="C",0,"오류")))</f>
        <v>0</v>
      </c>
      <c r="AG651" s="4">
        <f>IF(P651="A",VLOOKUP(T651,[1]교육_어학_경력backdata!$B$3:$C$9,2,1),IF(P651="B",VLOOKUP(T651,[1]교육_어학_경력backdata!$G$3:$H$9,2,1),IF(P651="C",0,"오류")))</f>
        <v>0</v>
      </c>
      <c r="AH651" s="4">
        <f>IF(P651="A",IF(U651=0,0,IF(U651=4,0,IF(U651=5,VLOOKUP(V651,[1]교육_어학_경력backdata!$B$27:$C$29,2,1),IF(U651=6,VLOOKUP(V651,[1]교육_어학_경력backdata!$B$31:$C$34,2,1))))),IF(P651="B",IF(U651=0,0,IF(U651=4,0,IF(U651=5,VLOOKUP(V651,[1]교육_어학_경력backdata!$G$27:$H$31,2,1),IF(U651=6,VLOOKUP(V651,[1]교육_어학_경력backdata!$G$33:$H$34,2,1))))),IF(CT651="C",0,"오류")))</f>
        <v>0</v>
      </c>
      <c r="AI651" s="4">
        <f>IF(P651="A",VLOOKUP(W651,[1]교육_어학_경력backdata!$B$36:$C$42,2,1),IF(P651="B",VLOOKUP(W651,[1]교육_어학_경력backdata!$G$36:$H$42,2,1),IF(P651="C",0,"오류")))</f>
        <v>0</v>
      </c>
      <c r="AJ651" s="4">
        <f>SUM(AD651:AI651)</f>
        <v>12</v>
      </c>
      <c r="AK651" s="4">
        <f>_xlfn.MAXIFS(AJ:AJ,B:B,B651)</f>
        <v>12</v>
      </c>
      <c r="AL651" s="4"/>
      <c r="AM651" s="21"/>
      <c r="AN651" s="4"/>
      <c r="AO651" s="4"/>
    </row>
    <row r="652" spans="1:41" x14ac:dyDescent="0.4">
      <c r="A652" s="3">
        <f>IF(B651=B652,A651,A651+1)</f>
        <v>604</v>
      </c>
      <c r="B652" s="3" t="s">
        <v>3142</v>
      </c>
      <c r="C652" s="3" t="s">
        <v>3141</v>
      </c>
      <c r="D652" s="3" t="s">
        <v>3044</v>
      </c>
      <c r="E652" s="3" t="s">
        <v>3043</v>
      </c>
      <c r="F652" s="3">
        <f>IF(B652=B651,F651+1,1)</f>
        <v>1</v>
      </c>
      <c r="G652" s="3" t="s">
        <v>6380</v>
      </c>
      <c r="H652" s="3" t="s">
        <v>6379</v>
      </c>
      <c r="I652" s="3" t="s">
        <v>6378</v>
      </c>
      <c r="J652" s="3" t="s">
        <v>6878</v>
      </c>
      <c r="K652" s="3"/>
      <c r="L652" s="3" t="s">
        <v>6430</v>
      </c>
      <c r="M652" s="3" t="s">
        <v>6877</v>
      </c>
      <c r="P652" s="3" t="s">
        <v>2434</v>
      </c>
      <c r="Q652" s="3">
        <f>IF(H652="TOEIC",VALUE(L652),0)</f>
        <v>850</v>
      </c>
      <c r="R652" s="3">
        <f>IF(H652="NEW TEPS",VALUE(L652),0)</f>
        <v>0</v>
      </c>
      <c r="S652" s="3">
        <f>IF(H652="TOEFL(ibt)",VALUE(L652),0)</f>
        <v>0</v>
      </c>
      <c r="T652" s="3">
        <f>IF(H652="JPT",VALUE(L652),0)</f>
        <v>0</v>
      </c>
      <c r="U652" s="3">
        <f>IF(H652="HSK",VALUE(K652),0)</f>
        <v>0</v>
      </c>
      <c r="V652" s="3">
        <f>IF(H652="HSK",VALUE(L652),0)</f>
        <v>0</v>
      </c>
      <c r="W652" s="3">
        <f>IF(H652="G-TELP Level2",VALUE(L652),0)</f>
        <v>0</v>
      </c>
      <c r="X652" s="3">
        <f>IF(P652="A",IF(Q652&gt;849,1,IF(R652&gt;335,1,IF(S652&gt;97,1,IF(T652&gt;849,1,IF(W652&gt;82,1,IF(U652=6,1,IF(U652=5,IF(V652&gt;254,1,0),0))))))),IF(P652="B",IF(Q652&gt;699,1,IF(R652&gt;263,1,IF(S652&gt;78,1,IF(T652&gt;699,1,IF(W652&gt;63,1,IF(U652=6,1,IF(U652=5,IF(V652&gt;179,1,0),0))))))),IF(P652="C",IF(Q652&gt;599,1,IF(R652&gt;226,1,IF(S652&gt;67,1,IF(T652&gt;599,1,IF(W652&gt;49,1,IF(U652=6,1,IF(U652=5,1,IF(U652=4,IF(V652&gt;209,1,0),0)))))))),IF(P652="D",IF(Q652&gt;649,1,IF(R652&gt;244,1,IF(S652&gt;73,1,IF(T652&gt;649,1,IF(W652&gt;56,1,IF(U652=6,1,IF(U652=5,1,IF(U652=4,IF(V652&gt;254,1,0),0)))))))),0))))</f>
        <v>1</v>
      </c>
      <c r="Y652" s="3">
        <f>SUMIF(B:B,B652,X:X)</f>
        <v>1</v>
      </c>
      <c r="Z652" s="3" t="str">
        <f>IF(Y652&gt;0,"어학 충족","자격미달")</f>
        <v>어학 충족</v>
      </c>
      <c r="AA652" s="3"/>
      <c r="AB652" s="3" t="str">
        <f>IF(P652="A",IF(Q652&gt;849,"TOEIC 충족",IF(R652&gt;335,"New-TEPS 충족",IF(S652&gt;97,"TOEFL 충족",IF(T652&gt;849,"JPT 충족",IF(W652&gt;82,"G-TELP 충족",IF(U652=6,"HSK점수 충족",IF(U652=5,IF(V652&gt;254,"HSK점수 충족","자격미달"),"자격미달"))))))),IF(P652="B",IF(Q652&gt;699,"TOEIC 충족",IF(R652&gt;263,"New-TEPS 충족",IF(S652&gt;78,"TOEFL 충족",IF(T652&gt;699,"JPT 충족",IF(W652&gt;63,"G-TELP 충족",IF(U652=6,"HSK점수 충족",IF(U652=5,IF(V652&gt;179,"HSK점수 충족","자격미달"),"자격미달"))))))),IF(P652="C",IF(Q652&gt;599,"TOEIC 충족",IF(R652&gt;226,"New-TEPS 충족",IF(S652&gt;67,"TOEFL 충족",IF(T652&gt;599,"JPT 충족",IF(W652&gt;49,"G-TELP 충족",IF(U652=6,"HSK점수 충족",IF(U652=5,"HSK점수 충족",IF(U652=4,IF(V652&gt;209,"HSK점수 충족","자격미달"),"자격미달")))))))),IF(P652="D",IF(Q652&gt;649,"TOEIC 충족",IF(R652&gt;244,"New-TEPS 충족",IF(S652&gt;73,"TOEFL 충족",IF(T652&gt;649,"JPT 충족",IF(W652&gt;56,"G-TELP 충족",IF(U1593=6,"HSK점수 충족",IF(U1593=5,"HSK점수 충족",IF(U1593=4,IF(V1593&gt;254,"HSK점수 충족","자격미달"),"자격미달")))))))),0))))</f>
        <v>TOEIC 충족</v>
      </c>
      <c r="AC652" s="21"/>
      <c r="AD652" s="3">
        <f>IF(P652="A",VLOOKUP(Q652,[1]교육_어학_경력backdata!$B$3:$C$9,2,1),IF(P652="B",VLOOKUP(Q652,[1]교육_어학_경력backdata!$G$3:$H$9,2,1),IF(P652="C",0,"오류")))</f>
        <v>12</v>
      </c>
      <c r="AE652" s="3">
        <f>IF(P652="A",VLOOKUP(R652,[1]교육_어학_경력backdata!$B$11:$C$17,2,1),IF(P652="B",VLOOKUP(R652,[1]교육_어학_경력backdata!$G$11:$H$17,2,1),IF(P652="C",0,"오류")))</f>
        <v>0</v>
      </c>
      <c r="AF652" s="3">
        <f>IF(P652="A",VLOOKUP(S652,[1]교육_어학_경력backdata!$B$19:$C$25,2,1),IF(P652="B",VLOOKUP(S652,[1]교육_어학_경력backdata!$G$19:$H$25,2,1),IF(P652="C",0,"오류")))</f>
        <v>0</v>
      </c>
      <c r="AG652" s="3">
        <f>IF(P652="A",VLOOKUP(T652,[1]교육_어학_경력backdata!$B$3:$C$9,2,1),IF(P652="B",VLOOKUP(T652,[1]교육_어학_경력backdata!$G$3:$H$9,2,1),IF(P652="C",0,"오류")))</f>
        <v>0</v>
      </c>
      <c r="AH652" s="3">
        <f>IF(P652="A",IF(U652=0,0,IF(U652=4,0,IF(U652=5,VLOOKUP(V652,[1]교육_어학_경력backdata!$B$27:$C$29,2,1),IF(U652=6,VLOOKUP(V652,[1]교육_어학_경력backdata!$B$31:$C$34,2,1))))),IF(P652="B",IF(U652=0,0,IF(U652=4,0,IF(U652=5,VLOOKUP(V652,[1]교육_어학_경력backdata!$G$27:$H$31,2,1),IF(U652=6,VLOOKUP(V652,[1]교육_어학_경력backdata!$G$33:$H$34,2,1))))),IF(CT652="C",0,"오류")))</f>
        <v>0</v>
      </c>
      <c r="AI652" s="3">
        <f>IF(P652="A",VLOOKUP(W652,[1]교육_어학_경력backdata!$B$36:$C$42,2,1),IF(P652="B",VLOOKUP(W652,[1]교육_어학_경력backdata!$G$36:$H$42,2,1),IF(P652="C",0,"오류")))</f>
        <v>0</v>
      </c>
      <c r="AJ652" s="3">
        <f>SUM(AD652:AI652)</f>
        <v>12</v>
      </c>
      <c r="AK652" s="3">
        <f>_xlfn.MAXIFS(AJ:AJ,B:B,B652)</f>
        <v>12</v>
      </c>
      <c r="AL652" s="3"/>
      <c r="AM652" s="21"/>
      <c r="AN652" s="3"/>
      <c r="AO652" s="3"/>
    </row>
    <row r="653" spans="1:41" x14ac:dyDescent="0.4">
      <c r="A653" s="4">
        <f>IF(B652=B653,A652,A652+1)</f>
        <v>605</v>
      </c>
      <c r="B653" s="4" t="s">
        <v>3137</v>
      </c>
      <c r="C653" s="4" t="s">
        <v>3136</v>
      </c>
      <c r="D653" s="4" t="s">
        <v>3044</v>
      </c>
      <c r="E653" s="4" t="s">
        <v>3043</v>
      </c>
      <c r="F653" s="4">
        <f>IF(B653=B652,F652+1,1)</f>
        <v>1</v>
      </c>
      <c r="G653" s="4" t="s">
        <v>6380</v>
      </c>
      <c r="H653" s="4" t="s">
        <v>6379</v>
      </c>
      <c r="I653" s="4" t="s">
        <v>6378</v>
      </c>
      <c r="J653" s="4" t="s">
        <v>6876</v>
      </c>
      <c r="K653" s="4"/>
      <c r="L653" s="4" t="s">
        <v>6875</v>
      </c>
      <c r="M653" s="4" t="s">
        <v>6874</v>
      </c>
      <c r="P653" s="4" t="s">
        <v>2434</v>
      </c>
      <c r="Q653" s="4">
        <f>IF(H653="TOEIC",VALUE(L653),0)</f>
        <v>970</v>
      </c>
      <c r="R653" s="4">
        <f>IF(H653="NEW TEPS",VALUE(L653),0)</f>
        <v>0</v>
      </c>
      <c r="S653" s="4">
        <f>IF(H653="TOEFL(ibt)",VALUE(L653),0)</f>
        <v>0</v>
      </c>
      <c r="T653" s="4">
        <f>IF(H653="JPT",VALUE(L653),0)</f>
        <v>0</v>
      </c>
      <c r="U653" s="4">
        <f>IF(H653="HSK",VALUE(K653),0)</f>
        <v>0</v>
      </c>
      <c r="V653" s="4">
        <f>IF(H653="HSK",VALUE(L653),0)</f>
        <v>0</v>
      </c>
      <c r="W653" s="4">
        <f>IF(H653="G-TELP Level2",VALUE(L653),0)</f>
        <v>0</v>
      </c>
      <c r="X653" s="4">
        <f>IF(P653="A",IF(Q653&gt;849,1,IF(R653&gt;335,1,IF(S653&gt;97,1,IF(T653&gt;849,1,IF(W653&gt;82,1,IF(U653=6,1,IF(U653=5,IF(V653&gt;254,1,0),0))))))),IF(P653="B",IF(Q653&gt;699,1,IF(R653&gt;263,1,IF(S653&gt;78,1,IF(T653&gt;699,1,IF(W653&gt;63,1,IF(U653=6,1,IF(U653=5,IF(V653&gt;179,1,0),0))))))),IF(P653="C",IF(Q653&gt;599,1,IF(R653&gt;226,1,IF(S653&gt;67,1,IF(T653&gt;599,1,IF(W653&gt;49,1,IF(U653=6,1,IF(U653=5,1,IF(U653=4,IF(V653&gt;209,1,0),0)))))))),IF(P653="D",IF(Q653&gt;649,1,IF(R653&gt;244,1,IF(S653&gt;73,1,IF(T653&gt;649,1,IF(W653&gt;56,1,IF(U653=6,1,IF(U653=5,1,IF(U653=4,IF(V653&gt;254,1,0),0)))))))),0))))</f>
        <v>1</v>
      </c>
      <c r="Y653" s="4">
        <f>SUMIF(B:B,B653,X:X)</f>
        <v>1</v>
      </c>
      <c r="Z653" s="4" t="str">
        <f>IF(Y653&gt;0,"어학 충족","자격미달")</f>
        <v>어학 충족</v>
      </c>
      <c r="AA653" s="4"/>
      <c r="AB653" s="4" t="str">
        <f>IF(P653="A",IF(Q653&gt;849,"TOEIC 충족",IF(R653&gt;335,"New-TEPS 충족",IF(S653&gt;97,"TOEFL 충족",IF(T653&gt;849,"JPT 충족",IF(W653&gt;82,"G-TELP 충족",IF(U653=6,"HSK점수 충족",IF(U653=5,IF(V653&gt;254,"HSK점수 충족","자격미달"),"자격미달"))))))),IF(P653="B",IF(Q653&gt;699,"TOEIC 충족",IF(R653&gt;263,"New-TEPS 충족",IF(S653&gt;78,"TOEFL 충족",IF(T653&gt;699,"JPT 충족",IF(W653&gt;63,"G-TELP 충족",IF(U653=6,"HSK점수 충족",IF(U653=5,IF(V653&gt;179,"HSK점수 충족","자격미달"),"자격미달"))))))),IF(P653="C",IF(Q653&gt;599,"TOEIC 충족",IF(R653&gt;226,"New-TEPS 충족",IF(S653&gt;67,"TOEFL 충족",IF(T653&gt;599,"JPT 충족",IF(W653&gt;49,"G-TELP 충족",IF(U653=6,"HSK점수 충족",IF(U653=5,"HSK점수 충족",IF(U653=4,IF(V653&gt;209,"HSK점수 충족","자격미달"),"자격미달")))))))),IF(P653="D",IF(Q653&gt;649,"TOEIC 충족",IF(R653&gt;244,"New-TEPS 충족",IF(S653&gt;73,"TOEFL 충족",IF(T653&gt;649,"JPT 충족",IF(W653&gt;56,"G-TELP 충족",IF(U1594=6,"HSK점수 충족",IF(U1594=5,"HSK점수 충족",IF(U1594=4,IF(V1594&gt;254,"HSK점수 충족","자격미달"),"자격미달")))))))),0))))</f>
        <v>TOEIC 충족</v>
      </c>
      <c r="AC653" s="21"/>
      <c r="AD653" s="4">
        <f>IF(P653="A",VLOOKUP(Q653,[1]교육_어학_경력backdata!$B$3:$C$9,2,1),IF(P653="B",VLOOKUP(Q653,[1]교육_어학_경력backdata!$G$3:$H$9,2,1),IF(P653="C",0,"오류")))</f>
        <v>20</v>
      </c>
      <c r="AE653" s="4">
        <f>IF(P653="A",VLOOKUP(R653,[1]교육_어학_경력backdata!$B$11:$C$17,2,1),IF(P653="B",VLOOKUP(R653,[1]교육_어학_경력backdata!$G$11:$H$17,2,1),IF(P653="C",0,"오류")))</f>
        <v>0</v>
      </c>
      <c r="AF653" s="4">
        <f>IF(P653="A",VLOOKUP(S653,[1]교육_어학_경력backdata!$B$19:$C$25,2,1),IF(P653="B",VLOOKUP(S653,[1]교육_어학_경력backdata!$G$19:$H$25,2,1),IF(P653="C",0,"오류")))</f>
        <v>0</v>
      </c>
      <c r="AG653" s="4">
        <f>IF(P653="A",VLOOKUP(T653,[1]교육_어학_경력backdata!$B$3:$C$9,2,1),IF(P653="B",VLOOKUP(T653,[1]교육_어학_경력backdata!$G$3:$H$9,2,1),IF(P653="C",0,"오류")))</f>
        <v>0</v>
      </c>
      <c r="AH653" s="4">
        <f>IF(P653="A",IF(U653=0,0,IF(U653=4,0,IF(U653=5,VLOOKUP(V653,[1]교육_어학_경력backdata!$B$27:$C$29,2,1),IF(U653=6,VLOOKUP(V653,[1]교육_어학_경력backdata!$B$31:$C$34,2,1))))),IF(P653="B",IF(U653=0,0,IF(U653=4,0,IF(U653=5,VLOOKUP(V653,[1]교육_어학_경력backdata!$G$27:$H$31,2,1),IF(U653=6,VLOOKUP(V653,[1]교육_어학_경력backdata!$G$33:$H$34,2,1))))),IF(CT653="C",0,"오류")))</f>
        <v>0</v>
      </c>
      <c r="AI653" s="4">
        <f>IF(P653="A",VLOOKUP(W653,[1]교육_어학_경력backdata!$B$36:$C$42,2,1),IF(P653="B",VLOOKUP(W653,[1]교육_어학_경력backdata!$G$36:$H$42,2,1),IF(P653="C",0,"오류")))</f>
        <v>0</v>
      </c>
      <c r="AJ653" s="4">
        <f>SUM(AD653:AI653)</f>
        <v>20</v>
      </c>
      <c r="AK653" s="4">
        <f>_xlfn.MAXIFS(AJ:AJ,B:B,B653)</f>
        <v>20</v>
      </c>
      <c r="AL653" s="4"/>
      <c r="AM653" s="21"/>
      <c r="AN653" s="4"/>
      <c r="AO653" s="4"/>
    </row>
    <row r="654" spans="1:41" x14ac:dyDescent="0.4">
      <c r="A654" s="3">
        <f>IF(B653=B654,A653,A653+1)</f>
        <v>606</v>
      </c>
      <c r="B654" s="3" t="s">
        <v>3130</v>
      </c>
      <c r="C654" s="3" t="s">
        <v>3129</v>
      </c>
      <c r="D654" s="3" t="s">
        <v>3044</v>
      </c>
      <c r="E654" s="3" t="s">
        <v>3043</v>
      </c>
      <c r="F654" s="3">
        <f>IF(B654=B653,F653+1,1)</f>
        <v>1</v>
      </c>
      <c r="G654" s="3" t="s">
        <v>6380</v>
      </c>
      <c r="H654" s="3" t="s">
        <v>6379</v>
      </c>
      <c r="I654" s="3" t="s">
        <v>6378</v>
      </c>
      <c r="J654" s="3" t="s">
        <v>6535</v>
      </c>
      <c r="K654" s="3"/>
      <c r="L654" s="3" t="s">
        <v>6623</v>
      </c>
      <c r="M654" s="3" t="s">
        <v>6873</v>
      </c>
      <c r="P654" s="3" t="s">
        <v>2434</v>
      </c>
      <c r="Q654" s="3">
        <f>IF(H654="TOEIC",VALUE(L654),0)</f>
        <v>860</v>
      </c>
      <c r="R654" s="3">
        <f>IF(H654="NEW TEPS",VALUE(L654),0)</f>
        <v>0</v>
      </c>
      <c r="S654" s="3">
        <f>IF(H654="TOEFL(ibt)",VALUE(L654),0)</f>
        <v>0</v>
      </c>
      <c r="T654" s="3">
        <f>IF(H654="JPT",VALUE(L654),0)</f>
        <v>0</v>
      </c>
      <c r="U654" s="3">
        <f>IF(H654="HSK",VALUE(K654),0)</f>
        <v>0</v>
      </c>
      <c r="V654" s="3">
        <f>IF(H654="HSK",VALUE(L654),0)</f>
        <v>0</v>
      </c>
      <c r="W654" s="3">
        <f>IF(H654="G-TELP Level2",VALUE(L654),0)</f>
        <v>0</v>
      </c>
      <c r="X654" s="3">
        <f>IF(P654="A",IF(Q654&gt;849,1,IF(R654&gt;335,1,IF(S654&gt;97,1,IF(T654&gt;849,1,IF(W654&gt;82,1,IF(U654=6,1,IF(U654=5,IF(V654&gt;254,1,0),0))))))),IF(P654="B",IF(Q654&gt;699,1,IF(R654&gt;263,1,IF(S654&gt;78,1,IF(T654&gt;699,1,IF(W654&gt;63,1,IF(U654=6,1,IF(U654=5,IF(V654&gt;179,1,0),0))))))),IF(P654="C",IF(Q654&gt;599,1,IF(R654&gt;226,1,IF(S654&gt;67,1,IF(T654&gt;599,1,IF(W654&gt;49,1,IF(U654=6,1,IF(U654=5,1,IF(U654=4,IF(V654&gt;209,1,0),0)))))))),IF(P654="D",IF(Q654&gt;649,1,IF(R654&gt;244,1,IF(S654&gt;73,1,IF(T654&gt;649,1,IF(W654&gt;56,1,IF(U654=6,1,IF(U654=5,1,IF(U654=4,IF(V654&gt;254,1,0),0)))))))),0))))</f>
        <v>1</v>
      </c>
      <c r="Y654" s="3">
        <f>SUMIF(B:B,B654,X:X)</f>
        <v>1</v>
      </c>
      <c r="Z654" s="3" t="str">
        <f>IF(Y654&gt;0,"어학 충족","자격미달")</f>
        <v>어학 충족</v>
      </c>
      <c r="AA654" s="3"/>
      <c r="AB654" s="3" t="str">
        <f>IF(P654="A",IF(Q654&gt;849,"TOEIC 충족",IF(R654&gt;335,"New-TEPS 충족",IF(S654&gt;97,"TOEFL 충족",IF(T654&gt;849,"JPT 충족",IF(W654&gt;82,"G-TELP 충족",IF(U654=6,"HSK점수 충족",IF(U654=5,IF(V654&gt;254,"HSK점수 충족","자격미달"),"자격미달"))))))),IF(P654="B",IF(Q654&gt;699,"TOEIC 충족",IF(R654&gt;263,"New-TEPS 충족",IF(S654&gt;78,"TOEFL 충족",IF(T654&gt;699,"JPT 충족",IF(W654&gt;63,"G-TELP 충족",IF(U654=6,"HSK점수 충족",IF(U654=5,IF(V654&gt;179,"HSK점수 충족","자격미달"),"자격미달"))))))),IF(P654="C",IF(Q654&gt;599,"TOEIC 충족",IF(R654&gt;226,"New-TEPS 충족",IF(S654&gt;67,"TOEFL 충족",IF(T654&gt;599,"JPT 충족",IF(W654&gt;49,"G-TELP 충족",IF(U654=6,"HSK점수 충족",IF(U654=5,"HSK점수 충족",IF(U654=4,IF(V654&gt;209,"HSK점수 충족","자격미달"),"자격미달")))))))),IF(P654="D",IF(Q654&gt;649,"TOEIC 충족",IF(R654&gt;244,"New-TEPS 충족",IF(S654&gt;73,"TOEFL 충족",IF(T654&gt;649,"JPT 충족",IF(W654&gt;56,"G-TELP 충족",IF(U1595=6,"HSK점수 충족",IF(U1595=5,"HSK점수 충족",IF(U1595=4,IF(V1595&gt;254,"HSK점수 충족","자격미달"),"자격미달")))))))),0))))</f>
        <v>TOEIC 충족</v>
      </c>
      <c r="AC654" s="21"/>
      <c r="AD654" s="3">
        <f>IF(P654="A",VLOOKUP(Q654,[1]교육_어학_경력backdata!$B$3:$C$9,2,1),IF(P654="B",VLOOKUP(Q654,[1]교육_어학_경력backdata!$G$3:$H$9,2,1),IF(P654="C",0,"오류")))</f>
        <v>12</v>
      </c>
      <c r="AE654" s="3">
        <f>IF(P654="A",VLOOKUP(R654,[1]교육_어학_경력backdata!$B$11:$C$17,2,1),IF(P654="B",VLOOKUP(R654,[1]교육_어학_경력backdata!$G$11:$H$17,2,1),IF(P654="C",0,"오류")))</f>
        <v>0</v>
      </c>
      <c r="AF654" s="3">
        <f>IF(P654="A",VLOOKUP(S654,[1]교육_어학_경력backdata!$B$19:$C$25,2,1),IF(P654="B",VLOOKUP(S654,[1]교육_어학_경력backdata!$G$19:$H$25,2,1),IF(P654="C",0,"오류")))</f>
        <v>0</v>
      </c>
      <c r="AG654" s="3">
        <f>IF(P654="A",VLOOKUP(T654,[1]교육_어학_경력backdata!$B$3:$C$9,2,1),IF(P654="B",VLOOKUP(T654,[1]교육_어학_경력backdata!$G$3:$H$9,2,1),IF(P654="C",0,"오류")))</f>
        <v>0</v>
      </c>
      <c r="AH654" s="3">
        <f>IF(P654="A",IF(U654=0,0,IF(U654=4,0,IF(U654=5,VLOOKUP(V654,[1]교육_어학_경력backdata!$B$27:$C$29,2,1),IF(U654=6,VLOOKUP(V654,[1]교육_어학_경력backdata!$B$31:$C$34,2,1))))),IF(P654="B",IF(U654=0,0,IF(U654=4,0,IF(U654=5,VLOOKUP(V654,[1]교육_어학_경력backdata!$G$27:$H$31,2,1),IF(U654=6,VLOOKUP(V654,[1]교육_어학_경력backdata!$G$33:$H$34,2,1))))),IF(CT654="C",0,"오류")))</f>
        <v>0</v>
      </c>
      <c r="AI654" s="3">
        <f>IF(P654="A",VLOOKUP(W654,[1]교육_어학_경력backdata!$B$36:$C$42,2,1),IF(P654="B",VLOOKUP(W654,[1]교육_어학_경력backdata!$G$36:$H$42,2,1),IF(P654="C",0,"오류")))</f>
        <v>0</v>
      </c>
      <c r="AJ654" s="3">
        <f>SUM(AD654:AI654)</f>
        <v>12</v>
      </c>
      <c r="AK654" s="3">
        <f>_xlfn.MAXIFS(AJ:AJ,B:B,B654)</f>
        <v>12</v>
      </c>
      <c r="AL654" s="3"/>
      <c r="AM654" s="21"/>
      <c r="AN654" s="3"/>
      <c r="AO654" s="3"/>
    </row>
    <row r="655" spans="1:41" x14ac:dyDescent="0.4">
      <c r="A655" s="4">
        <f>IF(B654=B655,A654,A654+1)</f>
        <v>607</v>
      </c>
      <c r="B655" s="4" t="s">
        <v>3124</v>
      </c>
      <c r="C655" s="4" t="s">
        <v>3123</v>
      </c>
      <c r="D655" s="4" t="s">
        <v>3044</v>
      </c>
      <c r="E655" s="4" t="s">
        <v>3043</v>
      </c>
      <c r="F655" s="4">
        <f>IF(B655=B654,F654+1,1)</f>
        <v>1</v>
      </c>
      <c r="G655" s="4" t="s">
        <v>6380</v>
      </c>
      <c r="H655" s="4" t="s">
        <v>6379</v>
      </c>
      <c r="I655" s="4" t="s">
        <v>6378</v>
      </c>
      <c r="J655" s="4" t="s">
        <v>6872</v>
      </c>
      <c r="K655" s="4"/>
      <c r="L655" s="4" t="s">
        <v>6569</v>
      </c>
      <c r="M655" s="4" t="s">
        <v>6871</v>
      </c>
      <c r="P655" s="4" t="s">
        <v>2434</v>
      </c>
      <c r="Q655" s="4">
        <f>IF(H655="TOEIC",VALUE(L655),0)</f>
        <v>910</v>
      </c>
      <c r="R655" s="4">
        <f>IF(H655="NEW TEPS",VALUE(L655),0)</f>
        <v>0</v>
      </c>
      <c r="S655" s="4">
        <f>IF(H655="TOEFL(ibt)",VALUE(L655),0)</f>
        <v>0</v>
      </c>
      <c r="T655" s="4">
        <f>IF(H655="JPT",VALUE(L655),0)</f>
        <v>0</v>
      </c>
      <c r="U655" s="4">
        <f>IF(H655="HSK",VALUE(K655),0)</f>
        <v>0</v>
      </c>
      <c r="V655" s="4">
        <f>IF(H655="HSK",VALUE(L655),0)</f>
        <v>0</v>
      </c>
      <c r="W655" s="4">
        <f>IF(H655="G-TELP Level2",VALUE(L655),0)</f>
        <v>0</v>
      </c>
      <c r="X655" s="4">
        <f>IF(P655="A",IF(Q655&gt;849,1,IF(R655&gt;335,1,IF(S655&gt;97,1,IF(T655&gt;849,1,IF(W655&gt;82,1,IF(U655=6,1,IF(U655=5,IF(V655&gt;254,1,0),0))))))),IF(P655="B",IF(Q655&gt;699,1,IF(R655&gt;263,1,IF(S655&gt;78,1,IF(T655&gt;699,1,IF(W655&gt;63,1,IF(U655=6,1,IF(U655=5,IF(V655&gt;179,1,0),0))))))),IF(P655="C",IF(Q655&gt;599,1,IF(R655&gt;226,1,IF(S655&gt;67,1,IF(T655&gt;599,1,IF(W655&gt;49,1,IF(U655=6,1,IF(U655=5,1,IF(U655=4,IF(V655&gt;209,1,0),0)))))))),IF(P655="D",IF(Q655&gt;649,1,IF(R655&gt;244,1,IF(S655&gt;73,1,IF(T655&gt;649,1,IF(W655&gt;56,1,IF(U655=6,1,IF(U655=5,1,IF(U655=4,IF(V655&gt;254,1,0),0)))))))),0))))</f>
        <v>1</v>
      </c>
      <c r="Y655" s="4">
        <f>SUMIF(B:B,B655,X:X)</f>
        <v>1</v>
      </c>
      <c r="Z655" s="4" t="str">
        <f>IF(Y655&gt;0,"어학 충족","자격미달")</f>
        <v>어학 충족</v>
      </c>
      <c r="AA655" s="4"/>
      <c r="AB655" s="4" t="str">
        <f>IF(P655="A",IF(Q655&gt;849,"TOEIC 충족",IF(R655&gt;335,"New-TEPS 충족",IF(S655&gt;97,"TOEFL 충족",IF(T655&gt;849,"JPT 충족",IF(W655&gt;82,"G-TELP 충족",IF(U655=6,"HSK점수 충족",IF(U655=5,IF(V655&gt;254,"HSK점수 충족","자격미달"),"자격미달"))))))),IF(P655="B",IF(Q655&gt;699,"TOEIC 충족",IF(R655&gt;263,"New-TEPS 충족",IF(S655&gt;78,"TOEFL 충족",IF(T655&gt;699,"JPT 충족",IF(W655&gt;63,"G-TELP 충족",IF(U655=6,"HSK점수 충족",IF(U655=5,IF(V655&gt;179,"HSK점수 충족","자격미달"),"자격미달"))))))),IF(P655="C",IF(Q655&gt;599,"TOEIC 충족",IF(R655&gt;226,"New-TEPS 충족",IF(S655&gt;67,"TOEFL 충족",IF(T655&gt;599,"JPT 충족",IF(W655&gt;49,"G-TELP 충족",IF(U655=6,"HSK점수 충족",IF(U655=5,"HSK점수 충족",IF(U655=4,IF(V655&gt;209,"HSK점수 충족","자격미달"),"자격미달")))))))),IF(P655="D",IF(Q655&gt;649,"TOEIC 충족",IF(R655&gt;244,"New-TEPS 충족",IF(S655&gt;73,"TOEFL 충족",IF(T655&gt;649,"JPT 충족",IF(W655&gt;56,"G-TELP 충족",IF(U1596=6,"HSK점수 충족",IF(U1596=5,"HSK점수 충족",IF(U1596=4,IF(V1596&gt;254,"HSK점수 충족","자격미달"),"자격미달")))))))),0))))</f>
        <v>TOEIC 충족</v>
      </c>
      <c r="AC655" s="21"/>
      <c r="AD655" s="4">
        <f>IF(P655="A",VLOOKUP(Q655,[1]교육_어학_경력backdata!$B$3:$C$9,2,1),IF(P655="B",VLOOKUP(Q655,[1]교육_어학_경력backdata!$G$3:$H$9,2,1),IF(P655="C",0,"오류")))</f>
        <v>16</v>
      </c>
      <c r="AE655" s="4">
        <f>IF(P655="A",VLOOKUP(R655,[1]교육_어학_경력backdata!$B$11:$C$17,2,1),IF(P655="B",VLOOKUP(R655,[1]교육_어학_경력backdata!$G$11:$H$17,2,1),IF(P655="C",0,"오류")))</f>
        <v>0</v>
      </c>
      <c r="AF655" s="4">
        <f>IF(P655="A",VLOOKUP(S655,[1]교육_어학_경력backdata!$B$19:$C$25,2,1),IF(P655="B",VLOOKUP(S655,[1]교육_어학_경력backdata!$G$19:$H$25,2,1),IF(P655="C",0,"오류")))</f>
        <v>0</v>
      </c>
      <c r="AG655" s="4">
        <f>IF(P655="A",VLOOKUP(T655,[1]교육_어학_경력backdata!$B$3:$C$9,2,1),IF(P655="B",VLOOKUP(T655,[1]교육_어학_경력backdata!$G$3:$H$9,2,1),IF(P655="C",0,"오류")))</f>
        <v>0</v>
      </c>
      <c r="AH655" s="4">
        <f>IF(P655="A",IF(U655=0,0,IF(U655=4,0,IF(U655=5,VLOOKUP(V655,[1]교육_어학_경력backdata!$B$27:$C$29,2,1),IF(U655=6,VLOOKUP(V655,[1]교육_어학_경력backdata!$B$31:$C$34,2,1))))),IF(P655="B",IF(U655=0,0,IF(U655=4,0,IF(U655=5,VLOOKUP(V655,[1]교육_어학_경력backdata!$G$27:$H$31,2,1),IF(U655=6,VLOOKUP(V655,[1]교육_어학_경력backdata!$G$33:$H$34,2,1))))),IF(CT655="C",0,"오류")))</f>
        <v>0</v>
      </c>
      <c r="AI655" s="4">
        <f>IF(P655="A",VLOOKUP(W655,[1]교육_어학_경력backdata!$B$36:$C$42,2,1),IF(P655="B",VLOOKUP(W655,[1]교육_어학_경력backdata!$G$36:$H$42,2,1),IF(P655="C",0,"오류")))</f>
        <v>0</v>
      </c>
      <c r="AJ655" s="4">
        <f>SUM(AD655:AI655)</f>
        <v>16</v>
      </c>
      <c r="AK655" s="4">
        <f>_xlfn.MAXIFS(AJ:AJ,B:B,B655)</f>
        <v>16</v>
      </c>
      <c r="AL655" s="4"/>
      <c r="AM655" s="21"/>
      <c r="AN655" s="4"/>
      <c r="AO655" s="4"/>
    </row>
    <row r="656" spans="1:41" x14ac:dyDescent="0.4">
      <c r="A656" s="3">
        <f>IF(B655=B656,A655,A655+1)</f>
        <v>608</v>
      </c>
      <c r="B656" s="3" t="s">
        <v>3116</v>
      </c>
      <c r="C656" s="3" t="s">
        <v>3115</v>
      </c>
      <c r="D656" s="3" t="s">
        <v>3044</v>
      </c>
      <c r="E656" s="3" t="s">
        <v>3043</v>
      </c>
      <c r="F656" s="3">
        <f>IF(B656=B655,F655+1,1)</f>
        <v>1</v>
      </c>
      <c r="G656" s="3" t="s">
        <v>6380</v>
      </c>
      <c r="H656" s="3" t="s">
        <v>6379</v>
      </c>
      <c r="I656" s="3" t="s">
        <v>6378</v>
      </c>
      <c r="J656" s="3" t="s">
        <v>6708</v>
      </c>
      <c r="K656" s="3"/>
      <c r="L656" s="3" t="s">
        <v>6399</v>
      </c>
      <c r="M656" s="3" t="s">
        <v>6870</v>
      </c>
      <c r="P656" s="3" t="s">
        <v>2434</v>
      </c>
      <c r="Q656" s="3">
        <f>IF(H656="TOEIC",VALUE(L656),0)</f>
        <v>900</v>
      </c>
      <c r="R656" s="3">
        <f>IF(H656="NEW TEPS",VALUE(L656),0)</f>
        <v>0</v>
      </c>
      <c r="S656" s="3">
        <f>IF(H656="TOEFL(ibt)",VALUE(L656),0)</f>
        <v>0</v>
      </c>
      <c r="T656" s="3">
        <f>IF(H656="JPT",VALUE(L656),0)</f>
        <v>0</v>
      </c>
      <c r="U656" s="3">
        <f>IF(H656="HSK",VALUE(K656),0)</f>
        <v>0</v>
      </c>
      <c r="V656" s="3">
        <f>IF(H656="HSK",VALUE(L656),0)</f>
        <v>0</v>
      </c>
      <c r="W656" s="3">
        <f>IF(H656="G-TELP Level2",VALUE(L656),0)</f>
        <v>0</v>
      </c>
      <c r="X656" s="3">
        <f>IF(P656="A",IF(Q656&gt;849,1,IF(R656&gt;335,1,IF(S656&gt;97,1,IF(T656&gt;849,1,IF(W656&gt;82,1,IF(U656=6,1,IF(U656=5,IF(V656&gt;254,1,0),0))))))),IF(P656="B",IF(Q656&gt;699,1,IF(R656&gt;263,1,IF(S656&gt;78,1,IF(T656&gt;699,1,IF(W656&gt;63,1,IF(U656=6,1,IF(U656=5,IF(V656&gt;179,1,0),0))))))),IF(P656="C",IF(Q656&gt;599,1,IF(R656&gt;226,1,IF(S656&gt;67,1,IF(T656&gt;599,1,IF(W656&gt;49,1,IF(U656=6,1,IF(U656=5,1,IF(U656=4,IF(V656&gt;209,1,0),0)))))))),IF(P656="D",IF(Q656&gt;649,1,IF(R656&gt;244,1,IF(S656&gt;73,1,IF(T656&gt;649,1,IF(W656&gt;56,1,IF(U656=6,1,IF(U656=5,1,IF(U656=4,IF(V656&gt;254,1,0),0)))))))),0))))</f>
        <v>1</v>
      </c>
      <c r="Y656" s="3">
        <f>SUMIF(B:B,B656,X:X)</f>
        <v>1</v>
      </c>
      <c r="Z656" s="3" t="str">
        <f>IF(Y656&gt;0,"어학 충족","자격미달")</f>
        <v>어학 충족</v>
      </c>
      <c r="AA656" s="3"/>
      <c r="AB656" s="3" t="str">
        <f>IF(P656="A",IF(Q656&gt;849,"TOEIC 충족",IF(R656&gt;335,"New-TEPS 충족",IF(S656&gt;97,"TOEFL 충족",IF(T656&gt;849,"JPT 충족",IF(W656&gt;82,"G-TELP 충족",IF(U656=6,"HSK점수 충족",IF(U656=5,IF(V656&gt;254,"HSK점수 충족","자격미달"),"자격미달"))))))),IF(P656="B",IF(Q656&gt;699,"TOEIC 충족",IF(R656&gt;263,"New-TEPS 충족",IF(S656&gt;78,"TOEFL 충족",IF(T656&gt;699,"JPT 충족",IF(W656&gt;63,"G-TELP 충족",IF(U656=6,"HSK점수 충족",IF(U656=5,IF(V656&gt;179,"HSK점수 충족","자격미달"),"자격미달"))))))),IF(P656="C",IF(Q656&gt;599,"TOEIC 충족",IF(R656&gt;226,"New-TEPS 충족",IF(S656&gt;67,"TOEFL 충족",IF(T656&gt;599,"JPT 충족",IF(W656&gt;49,"G-TELP 충족",IF(U656=6,"HSK점수 충족",IF(U656=5,"HSK점수 충족",IF(U656=4,IF(V656&gt;209,"HSK점수 충족","자격미달"),"자격미달")))))))),IF(P656="D",IF(Q656&gt;649,"TOEIC 충족",IF(R656&gt;244,"New-TEPS 충족",IF(S656&gt;73,"TOEFL 충족",IF(T656&gt;649,"JPT 충족",IF(W656&gt;56,"G-TELP 충족",IF(U1597=6,"HSK점수 충족",IF(U1597=5,"HSK점수 충족",IF(U1597=4,IF(V1597&gt;254,"HSK점수 충족","자격미달"),"자격미달")))))))),0))))</f>
        <v>TOEIC 충족</v>
      </c>
      <c r="AC656" s="21"/>
      <c r="AD656" s="3">
        <f>IF(P656="A",VLOOKUP(Q656,[1]교육_어학_경력backdata!$B$3:$C$9,2,1),IF(P656="B",VLOOKUP(Q656,[1]교육_어학_경력backdata!$G$3:$H$9,2,1),IF(P656="C",0,"오류")))</f>
        <v>16</v>
      </c>
      <c r="AE656" s="3">
        <f>IF(P656="A",VLOOKUP(R656,[1]교육_어학_경력backdata!$B$11:$C$17,2,1),IF(P656="B",VLOOKUP(R656,[1]교육_어학_경력backdata!$G$11:$H$17,2,1),IF(P656="C",0,"오류")))</f>
        <v>0</v>
      </c>
      <c r="AF656" s="3">
        <f>IF(P656="A",VLOOKUP(S656,[1]교육_어학_경력backdata!$B$19:$C$25,2,1),IF(P656="B",VLOOKUP(S656,[1]교육_어학_경력backdata!$G$19:$H$25,2,1),IF(P656="C",0,"오류")))</f>
        <v>0</v>
      </c>
      <c r="AG656" s="3">
        <f>IF(P656="A",VLOOKUP(T656,[1]교육_어학_경력backdata!$B$3:$C$9,2,1),IF(P656="B",VLOOKUP(T656,[1]교육_어학_경력backdata!$G$3:$H$9,2,1),IF(P656="C",0,"오류")))</f>
        <v>0</v>
      </c>
      <c r="AH656" s="3">
        <f>IF(P656="A",IF(U656=0,0,IF(U656=4,0,IF(U656=5,VLOOKUP(V656,[1]교육_어학_경력backdata!$B$27:$C$29,2,1),IF(U656=6,VLOOKUP(V656,[1]교육_어학_경력backdata!$B$31:$C$34,2,1))))),IF(P656="B",IF(U656=0,0,IF(U656=4,0,IF(U656=5,VLOOKUP(V656,[1]교육_어학_경력backdata!$G$27:$H$31,2,1),IF(U656=6,VLOOKUP(V656,[1]교육_어학_경력backdata!$G$33:$H$34,2,1))))),IF(CT656="C",0,"오류")))</f>
        <v>0</v>
      </c>
      <c r="AI656" s="3">
        <f>IF(P656="A",VLOOKUP(W656,[1]교육_어학_경력backdata!$B$36:$C$42,2,1),IF(P656="B",VLOOKUP(W656,[1]교육_어학_경력backdata!$G$36:$H$42,2,1),IF(P656="C",0,"오류")))</f>
        <v>0</v>
      </c>
      <c r="AJ656" s="3">
        <f>SUM(AD656:AI656)</f>
        <v>16</v>
      </c>
      <c r="AK656" s="3">
        <f>_xlfn.MAXIFS(AJ:AJ,B:B,B656)</f>
        <v>16</v>
      </c>
      <c r="AL656" s="3"/>
      <c r="AM656" s="21"/>
      <c r="AN656" s="3"/>
      <c r="AO656" s="3"/>
    </row>
    <row r="657" spans="1:41" x14ac:dyDescent="0.4">
      <c r="A657" s="4">
        <f>IF(B656=B657,A656,A656+1)</f>
        <v>609</v>
      </c>
      <c r="B657" s="4" t="s">
        <v>3113</v>
      </c>
      <c r="C657" s="4" t="s">
        <v>3112</v>
      </c>
      <c r="D657" s="4" t="s">
        <v>3044</v>
      </c>
      <c r="E657" s="4" t="s">
        <v>3043</v>
      </c>
      <c r="F657" s="4">
        <f>IF(B657=B656,F656+1,1)</f>
        <v>1</v>
      </c>
      <c r="G657" s="4" t="s">
        <v>6380</v>
      </c>
      <c r="H657" s="4" t="s">
        <v>6379</v>
      </c>
      <c r="I657" s="4" t="s">
        <v>6378</v>
      </c>
      <c r="J657" s="4" t="s">
        <v>6387</v>
      </c>
      <c r="K657" s="4"/>
      <c r="L657" s="4" t="s">
        <v>6869</v>
      </c>
      <c r="M657" s="4" t="s">
        <v>6868</v>
      </c>
      <c r="P657" s="4" t="s">
        <v>2434</v>
      </c>
      <c r="Q657" s="4">
        <f>IF(H657="TOEIC",VALUE(L657),0)</f>
        <v>990</v>
      </c>
      <c r="R657" s="4">
        <f>IF(H657="NEW TEPS",VALUE(L657),0)</f>
        <v>0</v>
      </c>
      <c r="S657" s="4">
        <f>IF(H657="TOEFL(ibt)",VALUE(L657),0)</f>
        <v>0</v>
      </c>
      <c r="T657" s="4">
        <f>IF(H657="JPT",VALUE(L657),0)</f>
        <v>0</v>
      </c>
      <c r="U657" s="4">
        <f>IF(H657="HSK",VALUE(K657),0)</f>
        <v>0</v>
      </c>
      <c r="V657" s="4">
        <f>IF(H657="HSK",VALUE(L657),0)</f>
        <v>0</v>
      </c>
      <c r="W657" s="4">
        <f>IF(H657="G-TELP Level2",VALUE(L657),0)</f>
        <v>0</v>
      </c>
      <c r="X657" s="4">
        <f>IF(P657="A",IF(Q657&gt;849,1,IF(R657&gt;335,1,IF(S657&gt;97,1,IF(T657&gt;849,1,IF(W657&gt;82,1,IF(U657=6,1,IF(U657=5,IF(V657&gt;254,1,0),0))))))),IF(P657="B",IF(Q657&gt;699,1,IF(R657&gt;263,1,IF(S657&gt;78,1,IF(T657&gt;699,1,IF(W657&gt;63,1,IF(U657=6,1,IF(U657=5,IF(V657&gt;179,1,0),0))))))),IF(P657="C",IF(Q657&gt;599,1,IF(R657&gt;226,1,IF(S657&gt;67,1,IF(T657&gt;599,1,IF(W657&gt;49,1,IF(U657=6,1,IF(U657=5,1,IF(U657=4,IF(V657&gt;209,1,0),0)))))))),IF(P657="D",IF(Q657&gt;649,1,IF(R657&gt;244,1,IF(S657&gt;73,1,IF(T657&gt;649,1,IF(W657&gt;56,1,IF(U657=6,1,IF(U657=5,1,IF(U657=4,IF(V657&gt;254,1,0),0)))))))),0))))</f>
        <v>1</v>
      </c>
      <c r="Y657" s="4">
        <f>SUMIF(B:B,B657,X:X)</f>
        <v>1</v>
      </c>
      <c r="Z657" s="4" t="str">
        <f>IF(Y657&gt;0,"어학 충족","자격미달")</f>
        <v>어학 충족</v>
      </c>
      <c r="AA657" s="4"/>
      <c r="AB657" s="4" t="str">
        <f>IF(P657="A",IF(Q657&gt;849,"TOEIC 충족",IF(R657&gt;335,"New-TEPS 충족",IF(S657&gt;97,"TOEFL 충족",IF(T657&gt;849,"JPT 충족",IF(W657&gt;82,"G-TELP 충족",IF(U657=6,"HSK점수 충족",IF(U657=5,IF(V657&gt;254,"HSK점수 충족","자격미달"),"자격미달"))))))),IF(P657="B",IF(Q657&gt;699,"TOEIC 충족",IF(R657&gt;263,"New-TEPS 충족",IF(S657&gt;78,"TOEFL 충족",IF(T657&gt;699,"JPT 충족",IF(W657&gt;63,"G-TELP 충족",IF(U657=6,"HSK점수 충족",IF(U657=5,IF(V657&gt;179,"HSK점수 충족","자격미달"),"자격미달"))))))),IF(P657="C",IF(Q657&gt;599,"TOEIC 충족",IF(R657&gt;226,"New-TEPS 충족",IF(S657&gt;67,"TOEFL 충족",IF(T657&gt;599,"JPT 충족",IF(W657&gt;49,"G-TELP 충족",IF(U657=6,"HSK점수 충족",IF(U657=5,"HSK점수 충족",IF(U657=4,IF(V657&gt;209,"HSK점수 충족","자격미달"),"자격미달")))))))),IF(P657="D",IF(Q657&gt;649,"TOEIC 충족",IF(R657&gt;244,"New-TEPS 충족",IF(S657&gt;73,"TOEFL 충족",IF(T657&gt;649,"JPT 충족",IF(W657&gt;56,"G-TELP 충족",IF(U1598=6,"HSK점수 충족",IF(U1598=5,"HSK점수 충족",IF(U1598=4,IF(V1598&gt;254,"HSK점수 충족","자격미달"),"자격미달")))))))),0))))</f>
        <v>TOEIC 충족</v>
      </c>
      <c r="AC657" s="21"/>
      <c r="AD657" s="4">
        <f>IF(P657="A",VLOOKUP(Q657,[1]교육_어학_경력backdata!$B$3:$C$9,2,1),IF(P657="B",VLOOKUP(Q657,[1]교육_어학_경력backdata!$G$3:$H$9,2,1),IF(P657="C",0,"오류")))</f>
        <v>20</v>
      </c>
      <c r="AE657" s="4">
        <f>IF(P657="A",VLOOKUP(R657,[1]교육_어학_경력backdata!$B$11:$C$17,2,1),IF(P657="B",VLOOKUP(R657,[1]교육_어학_경력backdata!$G$11:$H$17,2,1),IF(P657="C",0,"오류")))</f>
        <v>0</v>
      </c>
      <c r="AF657" s="4">
        <f>IF(P657="A",VLOOKUP(S657,[1]교육_어학_경력backdata!$B$19:$C$25,2,1),IF(P657="B",VLOOKUP(S657,[1]교육_어학_경력backdata!$G$19:$H$25,2,1),IF(P657="C",0,"오류")))</f>
        <v>0</v>
      </c>
      <c r="AG657" s="4">
        <f>IF(P657="A",VLOOKUP(T657,[1]교육_어학_경력backdata!$B$3:$C$9,2,1),IF(P657="B",VLOOKUP(T657,[1]교육_어학_경력backdata!$G$3:$H$9,2,1),IF(P657="C",0,"오류")))</f>
        <v>0</v>
      </c>
      <c r="AH657" s="4">
        <f>IF(P657="A",IF(U657=0,0,IF(U657=4,0,IF(U657=5,VLOOKUP(V657,[1]교육_어학_경력backdata!$B$27:$C$29,2,1),IF(U657=6,VLOOKUP(V657,[1]교육_어학_경력backdata!$B$31:$C$34,2,1))))),IF(P657="B",IF(U657=0,0,IF(U657=4,0,IF(U657=5,VLOOKUP(V657,[1]교육_어학_경력backdata!$G$27:$H$31,2,1),IF(U657=6,VLOOKUP(V657,[1]교육_어학_경력backdata!$G$33:$H$34,2,1))))),IF(CT657="C",0,"오류")))</f>
        <v>0</v>
      </c>
      <c r="AI657" s="4">
        <f>IF(P657="A",VLOOKUP(W657,[1]교육_어학_경력backdata!$B$36:$C$42,2,1),IF(P657="B",VLOOKUP(W657,[1]교육_어학_경력backdata!$G$36:$H$42,2,1),IF(P657="C",0,"오류")))</f>
        <v>0</v>
      </c>
      <c r="AJ657" s="4">
        <f>SUM(AD657:AI657)</f>
        <v>20</v>
      </c>
      <c r="AK657" s="4">
        <f>_xlfn.MAXIFS(AJ:AJ,B:B,B657)</f>
        <v>20</v>
      </c>
      <c r="AL657" s="4"/>
      <c r="AM657" s="21"/>
      <c r="AN657" s="4"/>
      <c r="AO657" s="4"/>
    </row>
    <row r="658" spans="1:41" x14ac:dyDescent="0.4">
      <c r="A658" s="3">
        <f>IF(B657=B658,A657,A657+1)</f>
        <v>610</v>
      </c>
      <c r="B658" s="3" t="s">
        <v>3108</v>
      </c>
      <c r="C658" s="3" t="s">
        <v>3107</v>
      </c>
      <c r="D658" s="3" t="s">
        <v>3044</v>
      </c>
      <c r="E658" s="3" t="s">
        <v>3043</v>
      </c>
      <c r="F658" s="3">
        <f>IF(B658=B657,F657+1,1)</f>
        <v>1</v>
      </c>
      <c r="G658" s="3" t="s">
        <v>6380</v>
      </c>
      <c r="H658" s="3" t="s">
        <v>6379</v>
      </c>
      <c r="I658" s="3" t="s">
        <v>6378</v>
      </c>
      <c r="J658" s="3" t="s">
        <v>6475</v>
      </c>
      <c r="K658" s="3"/>
      <c r="L658" s="3" t="s">
        <v>6614</v>
      </c>
      <c r="M658" s="3" t="s">
        <v>6867</v>
      </c>
      <c r="P658" s="3" t="s">
        <v>2434</v>
      </c>
      <c r="Q658" s="3">
        <f>IF(H658="TOEIC",VALUE(L658),0)</f>
        <v>925</v>
      </c>
      <c r="R658" s="3">
        <f>IF(H658="NEW TEPS",VALUE(L658),0)</f>
        <v>0</v>
      </c>
      <c r="S658" s="3">
        <f>IF(H658="TOEFL(ibt)",VALUE(L658),0)</f>
        <v>0</v>
      </c>
      <c r="T658" s="3">
        <f>IF(H658="JPT",VALUE(L658),0)</f>
        <v>0</v>
      </c>
      <c r="U658" s="3">
        <f>IF(H658="HSK",VALUE(K658),0)</f>
        <v>0</v>
      </c>
      <c r="V658" s="3">
        <f>IF(H658="HSK",VALUE(L658),0)</f>
        <v>0</v>
      </c>
      <c r="W658" s="3">
        <f>IF(H658="G-TELP Level2",VALUE(L658),0)</f>
        <v>0</v>
      </c>
      <c r="X658" s="3">
        <f>IF(P658="A",IF(Q658&gt;849,1,IF(R658&gt;335,1,IF(S658&gt;97,1,IF(T658&gt;849,1,IF(W658&gt;82,1,IF(U658=6,1,IF(U658=5,IF(V658&gt;254,1,0),0))))))),IF(P658="B",IF(Q658&gt;699,1,IF(R658&gt;263,1,IF(S658&gt;78,1,IF(T658&gt;699,1,IF(W658&gt;63,1,IF(U658=6,1,IF(U658=5,IF(V658&gt;179,1,0),0))))))),IF(P658="C",IF(Q658&gt;599,1,IF(R658&gt;226,1,IF(S658&gt;67,1,IF(T658&gt;599,1,IF(W658&gt;49,1,IF(U658=6,1,IF(U658=5,1,IF(U658=4,IF(V658&gt;209,1,0),0)))))))),IF(P658="D",IF(Q658&gt;649,1,IF(R658&gt;244,1,IF(S658&gt;73,1,IF(T658&gt;649,1,IF(W658&gt;56,1,IF(U658=6,1,IF(U658=5,1,IF(U658=4,IF(V658&gt;254,1,0),0)))))))),0))))</f>
        <v>1</v>
      </c>
      <c r="Y658" s="3">
        <f>SUMIF(B:B,B658,X:X)</f>
        <v>1</v>
      </c>
      <c r="Z658" s="3" t="str">
        <f>IF(Y658&gt;0,"어학 충족","자격미달")</f>
        <v>어학 충족</v>
      </c>
      <c r="AA658" s="3"/>
      <c r="AB658" s="3" t="str">
        <f>IF(P658="A",IF(Q658&gt;849,"TOEIC 충족",IF(R658&gt;335,"New-TEPS 충족",IF(S658&gt;97,"TOEFL 충족",IF(T658&gt;849,"JPT 충족",IF(W658&gt;82,"G-TELP 충족",IF(U658=6,"HSK점수 충족",IF(U658=5,IF(V658&gt;254,"HSK점수 충족","자격미달"),"자격미달"))))))),IF(P658="B",IF(Q658&gt;699,"TOEIC 충족",IF(R658&gt;263,"New-TEPS 충족",IF(S658&gt;78,"TOEFL 충족",IF(T658&gt;699,"JPT 충족",IF(W658&gt;63,"G-TELP 충족",IF(U658=6,"HSK점수 충족",IF(U658=5,IF(V658&gt;179,"HSK점수 충족","자격미달"),"자격미달"))))))),IF(P658="C",IF(Q658&gt;599,"TOEIC 충족",IF(R658&gt;226,"New-TEPS 충족",IF(S658&gt;67,"TOEFL 충족",IF(T658&gt;599,"JPT 충족",IF(W658&gt;49,"G-TELP 충족",IF(U658=6,"HSK점수 충족",IF(U658=5,"HSK점수 충족",IF(U658=4,IF(V658&gt;209,"HSK점수 충족","자격미달"),"자격미달")))))))),IF(P658="D",IF(Q658&gt;649,"TOEIC 충족",IF(R658&gt;244,"New-TEPS 충족",IF(S658&gt;73,"TOEFL 충족",IF(T658&gt;649,"JPT 충족",IF(W658&gt;56,"G-TELP 충족",IF(U1599=6,"HSK점수 충족",IF(U1599=5,"HSK점수 충족",IF(U1599=4,IF(V1599&gt;254,"HSK점수 충족","자격미달"),"자격미달")))))))),0))))</f>
        <v>TOEIC 충족</v>
      </c>
      <c r="AC658" s="21"/>
      <c r="AD658" s="3">
        <f>IF(P658="A",VLOOKUP(Q658,[1]교육_어학_경력backdata!$B$3:$C$9,2,1),IF(P658="B",VLOOKUP(Q658,[1]교육_어학_경력backdata!$G$3:$H$9,2,1),IF(P658="C",0,"오류")))</f>
        <v>18</v>
      </c>
      <c r="AE658" s="3">
        <f>IF(P658="A",VLOOKUP(R658,[1]교육_어학_경력backdata!$B$11:$C$17,2,1),IF(P658="B",VLOOKUP(R658,[1]교육_어학_경력backdata!$G$11:$H$17,2,1),IF(P658="C",0,"오류")))</f>
        <v>0</v>
      </c>
      <c r="AF658" s="3">
        <f>IF(P658="A",VLOOKUP(S658,[1]교육_어학_경력backdata!$B$19:$C$25,2,1),IF(P658="B",VLOOKUP(S658,[1]교육_어학_경력backdata!$G$19:$H$25,2,1),IF(P658="C",0,"오류")))</f>
        <v>0</v>
      </c>
      <c r="AG658" s="3">
        <f>IF(P658="A",VLOOKUP(T658,[1]교육_어학_경력backdata!$B$3:$C$9,2,1),IF(P658="B",VLOOKUP(T658,[1]교육_어학_경력backdata!$G$3:$H$9,2,1),IF(P658="C",0,"오류")))</f>
        <v>0</v>
      </c>
      <c r="AH658" s="3">
        <f>IF(P658="A",IF(U658=0,0,IF(U658=4,0,IF(U658=5,VLOOKUP(V658,[1]교육_어학_경력backdata!$B$27:$C$29,2,1),IF(U658=6,VLOOKUP(V658,[1]교육_어학_경력backdata!$B$31:$C$34,2,1))))),IF(P658="B",IF(U658=0,0,IF(U658=4,0,IF(U658=5,VLOOKUP(V658,[1]교육_어학_경력backdata!$G$27:$H$31,2,1),IF(U658=6,VLOOKUP(V658,[1]교육_어학_경력backdata!$G$33:$H$34,2,1))))),IF(CT658="C",0,"오류")))</f>
        <v>0</v>
      </c>
      <c r="AI658" s="3">
        <f>IF(P658="A",VLOOKUP(W658,[1]교육_어학_경력backdata!$B$36:$C$42,2,1),IF(P658="B",VLOOKUP(W658,[1]교육_어학_경력backdata!$G$36:$H$42,2,1),IF(P658="C",0,"오류")))</f>
        <v>0</v>
      </c>
      <c r="AJ658" s="3">
        <f>SUM(AD658:AI658)</f>
        <v>18</v>
      </c>
      <c r="AK658" s="3">
        <f>_xlfn.MAXIFS(AJ:AJ,B:B,B658)</f>
        <v>18</v>
      </c>
      <c r="AL658" s="3"/>
      <c r="AM658" s="21"/>
      <c r="AN658" s="3"/>
      <c r="AO658" s="3"/>
    </row>
    <row r="659" spans="1:41" x14ac:dyDescent="0.4">
      <c r="A659" s="4">
        <f>IF(B658=B659,A658,A658+1)</f>
        <v>611</v>
      </c>
      <c r="B659" s="4" t="s">
        <v>3104</v>
      </c>
      <c r="C659" s="4" t="s">
        <v>3103</v>
      </c>
      <c r="D659" s="4" t="s">
        <v>3044</v>
      </c>
      <c r="E659" s="4" t="s">
        <v>3043</v>
      </c>
      <c r="F659" s="4">
        <f>IF(B659=B658,F658+1,1)</f>
        <v>1</v>
      </c>
      <c r="G659" s="4" t="s">
        <v>6380</v>
      </c>
      <c r="H659" s="4" t="s">
        <v>6379</v>
      </c>
      <c r="I659" s="4" t="s">
        <v>6378</v>
      </c>
      <c r="J659" s="4" t="s">
        <v>6455</v>
      </c>
      <c r="K659" s="4"/>
      <c r="L659" s="4" t="s">
        <v>6726</v>
      </c>
      <c r="M659" s="4" t="s">
        <v>6866</v>
      </c>
      <c r="P659" s="4" t="s">
        <v>2434</v>
      </c>
      <c r="Q659" s="4">
        <f>IF(H659="TOEIC",VALUE(L659),0)</f>
        <v>980</v>
      </c>
      <c r="R659" s="4">
        <f>IF(H659="NEW TEPS",VALUE(L659),0)</f>
        <v>0</v>
      </c>
      <c r="S659" s="4">
        <f>IF(H659="TOEFL(ibt)",VALUE(L659),0)</f>
        <v>0</v>
      </c>
      <c r="T659" s="4">
        <f>IF(H659="JPT",VALUE(L659),0)</f>
        <v>0</v>
      </c>
      <c r="U659" s="4">
        <f>IF(H659="HSK",VALUE(K659),0)</f>
        <v>0</v>
      </c>
      <c r="V659" s="4">
        <f>IF(H659="HSK",VALUE(L659),0)</f>
        <v>0</v>
      </c>
      <c r="W659" s="4">
        <f>IF(H659="G-TELP Level2",VALUE(L659),0)</f>
        <v>0</v>
      </c>
      <c r="X659" s="4">
        <f>IF(P659="A",IF(Q659&gt;849,1,IF(R659&gt;335,1,IF(S659&gt;97,1,IF(T659&gt;849,1,IF(W659&gt;82,1,IF(U659=6,1,IF(U659=5,IF(V659&gt;254,1,0),0))))))),IF(P659="B",IF(Q659&gt;699,1,IF(R659&gt;263,1,IF(S659&gt;78,1,IF(T659&gt;699,1,IF(W659&gt;63,1,IF(U659=6,1,IF(U659=5,IF(V659&gt;179,1,0),0))))))),IF(P659="C",IF(Q659&gt;599,1,IF(R659&gt;226,1,IF(S659&gt;67,1,IF(T659&gt;599,1,IF(W659&gt;49,1,IF(U659=6,1,IF(U659=5,1,IF(U659=4,IF(V659&gt;209,1,0),0)))))))),IF(P659="D",IF(Q659&gt;649,1,IF(R659&gt;244,1,IF(S659&gt;73,1,IF(T659&gt;649,1,IF(W659&gt;56,1,IF(U659=6,1,IF(U659=5,1,IF(U659=4,IF(V659&gt;254,1,0),0)))))))),0))))</f>
        <v>1</v>
      </c>
      <c r="Y659" s="4">
        <f>SUMIF(B:B,B659,X:X)</f>
        <v>1</v>
      </c>
      <c r="Z659" s="4" t="str">
        <f>IF(Y659&gt;0,"어학 충족","자격미달")</f>
        <v>어학 충족</v>
      </c>
      <c r="AA659" s="4"/>
      <c r="AB659" s="4" t="str">
        <f>IF(P659="A",IF(Q659&gt;849,"TOEIC 충족",IF(R659&gt;335,"New-TEPS 충족",IF(S659&gt;97,"TOEFL 충족",IF(T659&gt;849,"JPT 충족",IF(W659&gt;82,"G-TELP 충족",IF(U659=6,"HSK점수 충족",IF(U659=5,IF(V659&gt;254,"HSK점수 충족","자격미달"),"자격미달"))))))),IF(P659="B",IF(Q659&gt;699,"TOEIC 충족",IF(R659&gt;263,"New-TEPS 충족",IF(S659&gt;78,"TOEFL 충족",IF(T659&gt;699,"JPT 충족",IF(W659&gt;63,"G-TELP 충족",IF(U659=6,"HSK점수 충족",IF(U659=5,IF(V659&gt;179,"HSK점수 충족","자격미달"),"자격미달"))))))),IF(P659="C",IF(Q659&gt;599,"TOEIC 충족",IF(R659&gt;226,"New-TEPS 충족",IF(S659&gt;67,"TOEFL 충족",IF(T659&gt;599,"JPT 충족",IF(W659&gt;49,"G-TELP 충족",IF(U659=6,"HSK점수 충족",IF(U659=5,"HSK점수 충족",IF(U659=4,IF(V659&gt;209,"HSK점수 충족","자격미달"),"자격미달")))))))),IF(P659="D",IF(Q659&gt;649,"TOEIC 충족",IF(R659&gt;244,"New-TEPS 충족",IF(S659&gt;73,"TOEFL 충족",IF(T659&gt;649,"JPT 충족",IF(W659&gt;56,"G-TELP 충족",IF(U1600=6,"HSK점수 충족",IF(U1600=5,"HSK점수 충족",IF(U1600=4,IF(V1600&gt;254,"HSK점수 충족","자격미달"),"자격미달")))))))),0))))</f>
        <v>TOEIC 충족</v>
      </c>
      <c r="AC659" s="21"/>
      <c r="AD659" s="4">
        <f>IF(P659="A",VLOOKUP(Q659,[1]교육_어학_경력backdata!$B$3:$C$9,2,1),IF(P659="B",VLOOKUP(Q659,[1]교육_어학_경력backdata!$G$3:$H$9,2,1),IF(P659="C",0,"오류")))</f>
        <v>20</v>
      </c>
      <c r="AE659" s="4">
        <f>IF(P659="A",VLOOKUP(R659,[1]교육_어학_경력backdata!$B$11:$C$17,2,1),IF(P659="B",VLOOKUP(R659,[1]교육_어학_경력backdata!$G$11:$H$17,2,1),IF(P659="C",0,"오류")))</f>
        <v>0</v>
      </c>
      <c r="AF659" s="4">
        <f>IF(P659="A",VLOOKUP(S659,[1]교육_어학_경력backdata!$B$19:$C$25,2,1),IF(P659="B",VLOOKUP(S659,[1]교육_어학_경력backdata!$G$19:$H$25,2,1),IF(P659="C",0,"오류")))</f>
        <v>0</v>
      </c>
      <c r="AG659" s="4">
        <f>IF(P659="A",VLOOKUP(T659,[1]교육_어학_경력backdata!$B$3:$C$9,2,1),IF(P659="B",VLOOKUP(T659,[1]교육_어학_경력backdata!$G$3:$H$9,2,1),IF(P659="C",0,"오류")))</f>
        <v>0</v>
      </c>
      <c r="AH659" s="4">
        <f>IF(P659="A",IF(U659=0,0,IF(U659=4,0,IF(U659=5,VLOOKUP(V659,[1]교육_어학_경력backdata!$B$27:$C$29,2,1),IF(U659=6,VLOOKUP(V659,[1]교육_어학_경력backdata!$B$31:$C$34,2,1))))),IF(P659="B",IF(U659=0,0,IF(U659=4,0,IF(U659=5,VLOOKUP(V659,[1]교육_어학_경력backdata!$G$27:$H$31,2,1),IF(U659=6,VLOOKUP(V659,[1]교육_어학_경력backdata!$G$33:$H$34,2,1))))),IF(CT659="C",0,"오류")))</f>
        <v>0</v>
      </c>
      <c r="AI659" s="4">
        <f>IF(P659="A",VLOOKUP(W659,[1]교육_어학_경력backdata!$B$36:$C$42,2,1),IF(P659="B",VLOOKUP(W659,[1]교육_어학_경력backdata!$G$36:$H$42,2,1),IF(P659="C",0,"오류")))</f>
        <v>0</v>
      </c>
      <c r="AJ659" s="4">
        <f>SUM(AD659:AI659)</f>
        <v>20</v>
      </c>
      <c r="AK659" s="4">
        <f>_xlfn.MAXIFS(AJ:AJ,B:B,B659)</f>
        <v>20</v>
      </c>
      <c r="AL659" s="4"/>
      <c r="AM659" s="21"/>
      <c r="AN659" s="4"/>
      <c r="AO659" s="4"/>
    </row>
    <row r="660" spans="1:41" x14ac:dyDescent="0.4">
      <c r="A660" s="3">
        <f>IF(B659=B660,A659,A659+1)</f>
        <v>612</v>
      </c>
      <c r="B660" s="3" t="s">
        <v>3094</v>
      </c>
      <c r="C660" s="3" t="s">
        <v>3093</v>
      </c>
      <c r="D660" s="3" t="s">
        <v>3044</v>
      </c>
      <c r="E660" s="3" t="s">
        <v>3043</v>
      </c>
      <c r="F660" s="3">
        <f>IF(B660=B659,F659+1,1)</f>
        <v>1</v>
      </c>
      <c r="G660" s="3" t="s">
        <v>6384</v>
      </c>
      <c r="H660" s="3" t="s">
        <v>6379</v>
      </c>
      <c r="I660" s="3" t="s">
        <v>6378</v>
      </c>
      <c r="J660" s="3" t="s">
        <v>6457</v>
      </c>
      <c r="K660" s="3"/>
      <c r="L660" s="3" t="s">
        <v>6786</v>
      </c>
      <c r="M660" s="3" t="s">
        <v>6865</v>
      </c>
      <c r="P660" s="3" t="s">
        <v>2434</v>
      </c>
      <c r="Q660" s="3">
        <f>IF(H660="TOEIC",VALUE(L660),0)</f>
        <v>955</v>
      </c>
      <c r="R660" s="3">
        <f>IF(H660="NEW TEPS",VALUE(L660),0)</f>
        <v>0</v>
      </c>
      <c r="S660" s="3">
        <f>IF(H660="TOEFL(ibt)",VALUE(L660),0)</f>
        <v>0</v>
      </c>
      <c r="T660" s="3">
        <f>IF(H660="JPT",VALUE(L660),0)</f>
        <v>0</v>
      </c>
      <c r="U660" s="3">
        <f>IF(H660="HSK",VALUE(K660),0)</f>
        <v>0</v>
      </c>
      <c r="V660" s="3">
        <f>IF(H660="HSK",VALUE(L660),0)</f>
        <v>0</v>
      </c>
      <c r="W660" s="3">
        <f>IF(H660="G-TELP Level2",VALUE(L660),0)</f>
        <v>0</v>
      </c>
      <c r="X660" s="3">
        <f>IF(P660="A",IF(Q660&gt;849,1,IF(R660&gt;335,1,IF(S660&gt;97,1,IF(T660&gt;849,1,IF(W660&gt;82,1,IF(U660=6,1,IF(U660=5,IF(V660&gt;254,1,0),0))))))),IF(P660="B",IF(Q660&gt;699,1,IF(R660&gt;263,1,IF(S660&gt;78,1,IF(T660&gt;699,1,IF(W660&gt;63,1,IF(U660=6,1,IF(U660=5,IF(V660&gt;179,1,0),0))))))),IF(P660="C",IF(Q660&gt;599,1,IF(R660&gt;226,1,IF(S660&gt;67,1,IF(T660&gt;599,1,IF(W660&gt;49,1,IF(U660=6,1,IF(U660=5,1,IF(U660=4,IF(V660&gt;209,1,0),0)))))))),IF(P660="D",IF(Q660&gt;649,1,IF(R660&gt;244,1,IF(S660&gt;73,1,IF(T660&gt;649,1,IF(W660&gt;56,1,IF(U660=6,1,IF(U660=5,1,IF(U660=4,IF(V660&gt;254,1,0),0)))))))),0))))</f>
        <v>1</v>
      </c>
      <c r="Y660" s="3">
        <f>SUMIF(B:B,B660,X:X)</f>
        <v>1</v>
      </c>
      <c r="Z660" s="3" t="str">
        <f>IF(Y660&gt;0,"어학 충족","자격미달")</f>
        <v>어학 충족</v>
      </c>
      <c r="AA660" s="3"/>
      <c r="AB660" s="3" t="str">
        <f>IF(P660="A",IF(Q660&gt;849,"TOEIC 충족",IF(R660&gt;335,"New-TEPS 충족",IF(S660&gt;97,"TOEFL 충족",IF(T660&gt;849,"JPT 충족",IF(W660&gt;82,"G-TELP 충족",IF(U660=6,"HSK점수 충족",IF(U660=5,IF(V660&gt;254,"HSK점수 충족","자격미달"),"자격미달"))))))),IF(P660="B",IF(Q660&gt;699,"TOEIC 충족",IF(R660&gt;263,"New-TEPS 충족",IF(S660&gt;78,"TOEFL 충족",IF(T660&gt;699,"JPT 충족",IF(W660&gt;63,"G-TELP 충족",IF(U660=6,"HSK점수 충족",IF(U660=5,IF(V660&gt;179,"HSK점수 충족","자격미달"),"자격미달"))))))),IF(P660="C",IF(Q660&gt;599,"TOEIC 충족",IF(R660&gt;226,"New-TEPS 충족",IF(S660&gt;67,"TOEFL 충족",IF(T660&gt;599,"JPT 충족",IF(W660&gt;49,"G-TELP 충족",IF(U660=6,"HSK점수 충족",IF(U660=5,"HSK점수 충족",IF(U660=4,IF(V660&gt;209,"HSK점수 충족","자격미달"),"자격미달")))))))),IF(P660="D",IF(Q660&gt;649,"TOEIC 충족",IF(R660&gt;244,"New-TEPS 충족",IF(S660&gt;73,"TOEFL 충족",IF(T660&gt;649,"JPT 충족",IF(W660&gt;56,"G-TELP 충족",IF(U1601=6,"HSK점수 충족",IF(U1601=5,"HSK점수 충족",IF(U1601=4,IF(V1601&gt;254,"HSK점수 충족","자격미달"),"자격미달")))))))),0))))</f>
        <v>TOEIC 충족</v>
      </c>
      <c r="AC660" s="21"/>
      <c r="AD660" s="3">
        <f>IF(P660="A",VLOOKUP(Q660,[1]교육_어학_경력backdata!$B$3:$C$9,2,1),IF(P660="B",VLOOKUP(Q660,[1]교육_어학_경력backdata!$G$3:$H$9,2,1),IF(P660="C",0,"오류")))</f>
        <v>20</v>
      </c>
      <c r="AE660" s="3">
        <f>IF(P660="A",VLOOKUP(R660,[1]교육_어학_경력backdata!$B$11:$C$17,2,1),IF(P660="B",VLOOKUP(R660,[1]교육_어학_경력backdata!$G$11:$H$17,2,1),IF(P660="C",0,"오류")))</f>
        <v>0</v>
      </c>
      <c r="AF660" s="3">
        <f>IF(P660="A",VLOOKUP(S660,[1]교육_어학_경력backdata!$B$19:$C$25,2,1),IF(P660="B",VLOOKUP(S660,[1]교육_어학_경력backdata!$G$19:$H$25,2,1),IF(P660="C",0,"오류")))</f>
        <v>0</v>
      </c>
      <c r="AG660" s="3">
        <f>IF(P660="A",VLOOKUP(T660,[1]교육_어학_경력backdata!$B$3:$C$9,2,1),IF(P660="B",VLOOKUP(T660,[1]교육_어학_경력backdata!$G$3:$H$9,2,1),IF(P660="C",0,"오류")))</f>
        <v>0</v>
      </c>
      <c r="AH660" s="3">
        <f>IF(P660="A",IF(U660=0,0,IF(U660=4,0,IF(U660=5,VLOOKUP(V660,[1]교육_어학_경력backdata!$B$27:$C$29,2,1),IF(U660=6,VLOOKUP(V660,[1]교육_어학_경력backdata!$B$31:$C$34,2,1))))),IF(P660="B",IF(U660=0,0,IF(U660=4,0,IF(U660=5,VLOOKUP(V660,[1]교육_어학_경력backdata!$G$27:$H$31,2,1),IF(U660=6,VLOOKUP(V660,[1]교육_어학_경력backdata!$G$33:$H$34,2,1))))),IF(CT660="C",0,"오류")))</f>
        <v>0</v>
      </c>
      <c r="AI660" s="3">
        <f>IF(P660="A",VLOOKUP(W660,[1]교육_어학_경력backdata!$B$36:$C$42,2,1),IF(P660="B",VLOOKUP(W660,[1]교육_어학_경력backdata!$G$36:$H$42,2,1),IF(P660="C",0,"오류")))</f>
        <v>0</v>
      </c>
      <c r="AJ660" s="3">
        <f>SUM(AD660:AI660)</f>
        <v>20</v>
      </c>
      <c r="AK660" s="3">
        <f>_xlfn.MAXIFS(AJ:AJ,B:B,B660)</f>
        <v>20</v>
      </c>
      <c r="AL660" s="3"/>
      <c r="AM660" s="21"/>
      <c r="AN660" s="3"/>
      <c r="AO660" s="3"/>
    </row>
    <row r="661" spans="1:41" x14ac:dyDescent="0.4">
      <c r="A661" s="4">
        <f>IF(B660=B661,A660,A660+1)</f>
        <v>613</v>
      </c>
      <c r="B661" s="4" t="s">
        <v>3087</v>
      </c>
      <c r="C661" s="4" t="s">
        <v>3086</v>
      </c>
      <c r="D661" s="4" t="s">
        <v>3044</v>
      </c>
      <c r="E661" s="4" t="s">
        <v>3043</v>
      </c>
      <c r="F661" s="4">
        <f>IF(B661=B660,F660+1,1)</f>
        <v>1</v>
      </c>
      <c r="G661" s="4" t="s">
        <v>6384</v>
      </c>
      <c r="H661" s="4" t="s">
        <v>6379</v>
      </c>
      <c r="I661" s="4" t="s">
        <v>6378</v>
      </c>
      <c r="J661" s="4" t="s">
        <v>6472</v>
      </c>
      <c r="K661" s="4"/>
      <c r="L661" s="4" t="s">
        <v>6411</v>
      </c>
      <c r="M661" s="4" t="s">
        <v>6864</v>
      </c>
      <c r="P661" s="4" t="s">
        <v>2434</v>
      </c>
      <c r="Q661" s="4">
        <f>IF(H661="TOEIC",VALUE(L661),0)</f>
        <v>915</v>
      </c>
      <c r="R661" s="4">
        <f>IF(H661="NEW TEPS",VALUE(L661),0)</f>
        <v>0</v>
      </c>
      <c r="S661" s="4">
        <f>IF(H661="TOEFL(ibt)",VALUE(L661),0)</f>
        <v>0</v>
      </c>
      <c r="T661" s="4">
        <f>IF(H661="JPT",VALUE(L661),0)</f>
        <v>0</v>
      </c>
      <c r="U661" s="4">
        <f>IF(H661="HSK",VALUE(K661),0)</f>
        <v>0</v>
      </c>
      <c r="V661" s="4">
        <f>IF(H661="HSK",VALUE(L661),0)</f>
        <v>0</v>
      </c>
      <c r="W661" s="4">
        <f>IF(H661="G-TELP Level2",VALUE(L661),0)</f>
        <v>0</v>
      </c>
      <c r="X661" s="4">
        <f>IF(P661="A",IF(Q661&gt;849,1,IF(R661&gt;335,1,IF(S661&gt;97,1,IF(T661&gt;849,1,IF(W661&gt;82,1,IF(U661=6,1,IF(U661=5,IF(V661&gt;254,1,0),0))))))),IF(P661="B",IF(Q661&gt;699,1,IF(R661&gt;263,1,IF(S661&gt;78,1,IF(T661&gt;699,1,IF(W661&gt;63,1,IF(U661=6,1,IF(U661=5,IF(V661&gt;179,1,0),0))))))),IF(P661="C",IF(Q661&gt;599,1,IF(R661&gt;226,1,IF(S661&gt;67,1,IF(T661&gt;599,1,IF(W661&gt;49,1,IF(U661=6,1,IF(U661=5,1,IF(U661=4,IF(V661&gt;209,1,0),0)))))))),IF(P661="D",IF(Q661&gt;649,1,IF(R661&gt;244,1,IF(S661&gt;73,1,IF(T661&gt;649,1,IF(W661&gt;56,1,IF(U661=6,1,IF(U661=5,1,IF(U661=4,IF(V661&gt;254,1,0),0)))))))),0))))</f>
        <v>1</v>
      </c>
      <c r="Y661" s="4">
        <f>SUMIF(B:B,B661,X:X)</f>
        <v>1</v>
      </c>
      <c r="Z661" s="4" t="str">
        <f>IF(Y661&gt;0,"어학 충족","자격미달")</f>
        <v>어학 충족</v>
      </c>
      <c r="AA661" s="4"/>
      <c r="AB661" s="4" t="str">
        <f>IF(P661="A",IF(Q661&gt;849,"TOEIC 충족",IF(R661&gt;335,"New-TEPS 충족",IF(S661&gt;97,"TOEFL 충족",IF(T661&gt;849,"JPT 충족",IF(W661&gt;82,"G-TELP 충족",IF(U661=6,"HSK점수 충족",IF(U661=5,IF(V661&gt;254,"HSK점수 충족","자격미달"),"자격미달"))))))),IF(P661="B",IF(Q661&gt;699,"TOEIC 충족",IF(R661&gt;263,"New-TEPS 충족",IF(S661&gt;78,"TOEFL 충족",IF(T661&gt;699,"JPT 충족",IF(W661&gt;63,"G-TELP 충족",IF(U661=6,"HSK점수 충족",IF(U661=5,IF(V661&gt;179,"HSK점수 충족","자격미달"),"자격미달"))))))),IF(P661="C",IF(Q661&gt;599,"TOEIC 충족",IF(R661&gt;226,"New-TEPS 충족",IF(S661&gt;67,"TOEFL 충족",IF(T661&gt;599,"JPT 충족",IF(W661&gt;49,"G-TELP 충족",IF(U661=6,"HSK점수 충족",IF(U661=5,"HSK점수 충족",IF(U661=4,IF(V661&gt;209,"HSK점수 충족","자격미달"),"자격미달")))))))),IF(P661="D",IF(Q661&gt;649,"TOEIC 충족",IF(R661&gt;244,"New-TEPS 충족",IF(S661&gt;73,"TOEFL 충족",IF(T661&gt;649,"JPT 충족",IF(W661&gt;56,"G-TELP 충족",IF(U1602=6,"HSK점수 충족",IF(U1602=5,"HSK점수 충족",IF(U1602=4,IF(V1602&gt;254,"HSK점수 충족","자격미달"),"자격미달")))))))),0))))</f>
        <v>TOEIC 충족</v>
      </c>
      <c r="AC661" s="21"/>
      <c r="AD661" s="4">
        <f>IF(P661="A",VLOOKUP(Q661,[1]교육_어학_경력backdata!$B$3:$C$9,2,1),IF(P661="B",VLOOKUP(Q661,[1]교육_어학_경력backdata!$G$3:$H$9,2,1),IF(P661="C",0,"오류")))</f>
        <v>16</v>
      </c>
      <c r="AE661" s="4">
        <f>IF(P661="A",VLOOKUP(R661,[1]교육_어학_경력backdata!$B$11:$C$17,2,1),IF(P661="B",VLOOKUP(R661,[1]교육_어학_경력backdata!$G$11:$H$17,2,1),IF(P661="C",0,"오류")))</f>
        <v>0</v>
      </c>
      <c r="AF661" s="4">
        <f>IF(P661="A",VLOOKUP(S661,[1]교육_어학_경력backdata!$B$19:$C$25,2,1),IF(P661="B",VLOOKUP(S661,[1]교육_어학_경력backdata!$G$19:$H$25,2,1),IF(P661="C",0,"오류")))</f>
        <v>0</v>
      </c>
      <c r="AG661" s="4">
        <f>IF(P661="A",VLOOKUP(T661,[1]교육_어학_경력backdata!$B$3:$C$9,2,1),IF(P661="B",VLOOKUP(T661,[1]교육_어학_경력backdata!$G$3:$H$9,2,1),IF(P661="C",0,"오류")))</f>
        <v>0</v>
      </c>
      <c r="AH661" s="4">
        <f>IF(P661="A",IF(U661=0,0,IF(U661=4,0,IF(U661=5,VLOOKUP(V661,[1]교육_어학_경력backdata!$B$27:$C$29,2,1),IF(U661=6,VLOOKUP(V661,[1]교육_어학_경력backdata!$B$31:$C$34,2,1))))),IF(P661="B",IF(U661=0,0,IF(U661=4,0,IF(U661=5,VLOOKUP(V661,[1]교육_어학_경력backdata!$G$27:$H$31,2,1),IF(U661=6,VLOOKUP(V661,[1]교육_어학_경력backdata!$G$33:$H$34,2,1))))),IF(CT661="C",0,"오류")))</f>
        <v>0</v>
      </c>
      <c r="AI661" s="4">
        <f>IF(P661="A",VLOOKUP(W661,[1]교육_어학_경력backdata!$B$36:$C$42,2,1),IF(P661="B",VLOOKUP(W661,[1]교육_어학_경력backdata!$G$36:$H$42,2,1),IF(P661="C",0,"오류")))</f>
        <v>0</v>
      </c>
      <c r="AJ661" s="4">
        <f>SUM(AD661:AI661)</f>
        <v>16</v>
      </c>
      <c r="AK661" s="4">
        <f>_xlfn.MAXIFS(AJ:AJ,B:B,B661)</f>
        <v>16</v>
      </c>
      <c r="AL661" s="4"/>
      <c r="AM661" s="21"/>
      <c r="AN661" s="4"/>
      <c r="AO661" s="4"/>
    </row>
    <row r="662" spans="1:41" x14ac:dyDescent="0.4">
      <c r="A662" s="3">
        <f>IF(B661=B662,A661,A661+1)</f>
        <v>614</v>
      </c>
      <c r="B662" s="3" t="s">
        <v>3082</v>
      </c>
      <c r="C662" s="3" t="s">
        <v>3081</v>
      </c>
      <c r="D662" s="3" t="s">
        <v>3044</v>
      </c>
      <c r="E662" s="3" t="s">
        <v>3043</v>
      </c>
      <c r="F662" s="3">
        <f>IF(B662=B661,F661+1,1)</f>
        <v>1</v>
      </c>
      <c r="G662" s="3" t="s">
        <v>6380</v>
      </c>
      <c r="H662" s="3" t="s">
        <v>6379</v>
      </c>
      <c r="I662" s="3" t="s">
        <v>6378</v>
      </c>
      <c r="J662" s="3" t="s">
        <v>6400</v>
      </c>
      <c r="K662" s="3"/>
      <c r="L662" s="3" t="s">
        <v>6471</v>
      </c>
      <c r="M662" s="3" t="s">
        <v>6863</v>
      </c>
      <c r="P662" s="3" t="s">
        <v>2434</v>
      </c>
      <c r="Q662" s="3">
        <f>IF(H662="TOEIC",VALUE(L662),0)</f>
        <v>870</v>
      </c>
      <c r="R662" s="3">
        <f>IF(H662="NEW TEPS",VALUE(L662),0)</f>
        <v>0</v>
      </c>
      <c r="S662" s="3">
        <f>IF(H662="TOEFL(ibt)",VALUE(L662),0)</f>
        <v>0</v>
      </c>
      <c r="T662" s="3">
        <f>IF(H662="JPT",VALUE(L662),0)</f>
        <v>0</v>
      </c>
      <c r="U662" s="3">
        <f>IF(H662="HSK",VALUE(K662),0)</f>
        <v>0</v>
      </c>
      <c r="V662" s="3">
        <f>IF(H662="HSK",VALUE(L662),0)</f>
        <v>0</v>
      </c>
      <c r="W662" s="3">
        <f>IF(H662="G-TELP Level2",VALUE(L662),0)</f>
        <v>0</v>
      </c>
      <c r="X662" s="3">
        <f>IF(P662="A",IF(Q662&gt;849,1,IF(R662&gt;335,1,IF(S662&gt;97,1,IF(T662&gt;849,1,IF(W662&gt;82,1,IF(U662=6,1,IF(U662=5,IF(V662&gt;254,1,0),0))))))),IF(P662="B",IF(Q662&gt;699,1,IF(R662&gt;263,1,IF(S662&gt;78,1,IF(T662&gt;699,1,IF(W662&gt;63,1,IF(U662=6,1,IF(U662=5,IF(V662&gt;179,1,0),0))))))),IF(P662="C",IF(Q662&gt;599,1,IF(R662&gt;226,1,IF(S662&gt;67,1,IF(T662&gt;599,1,IF(W662&gt;49,1,IF(U662=6,1,IF(U662=5,1,IF(U662=4,IF(V662&gt;209,1,0),0)))))))),IF(P662="D",IF(Q662&gt;649,1,IF(R662&gt;244,1,IF(S662&gt;73,1,IF(T662&gt;649,1,IF(W662&gt;56,1,IF(U662=6,1,IF(U662=5,1,IF(U662=4,IF(V662&gt;254,1,0),0)))))))),0))))</f>
        <v>1</v>
      </c>
      <c r="Y662" s="3">
        <f>SUMIF(B:B,B662,X:X)</f>
        <v>1</v>
      </c>
      <c r="Z662" s="3" t="str">
        <f>IF(Y662&gt;0,"어학 충족","자격미달")</f>
        <v>어학 충족</v>
      </c>
      <c r="AA662" s="3"/>
      <c r="AB662" s="3" t="str">
        <f>IF(P662="A",IF(Q662&gt;849,"TOEIC 충족",IF(R662&gt;335,"New-TEPS 충족",IF(S662&gt;97,"TOEFL 충족",IF(T662&gt;849,"JPT 충족",IF(W662&gt;82,"G-TELP 충족",IF(U662=6,"HSK점수 충족",IF(U662=5,IF(V662&gt;254,"HSK점수 충족","자격미달"),"자격미달"))))))),IF(P662="B",IF(Q662&gt;699,"TOEIC 충족",IF(R662&gt;263,"New-TEPS 충족",IF(S662&gt;78,"TOEFL 충족",IF(T662&gt;699,"JPT 충족",IF(W662&gt;63,"G-TELP 충족",IF(U662=6,"HSK점수 충족",IF(U662=5,IF(V662&gt;179,"HSK점수 충족","자격미달"),"자격미달"))))))),IF(P662="C",IF(Q662&gt;599,"TOEIC 충족",IF(R662&gt;226,"New-TEPS 충족",IF(S662&gt;67,"TOEFL 충족",IF(T662&gt;599,"JPT 충족",IF(W662&gt;49,"G-TELP 충족",IF(U662=6,"HSK점수 충족",IF(U662=5,"HSK점수 충족",IF(U662=4,IF(V662&gt;209,"HSK점수 충족","자격미달"),"자격미달")))))))),IF(P662="D",IF(Q662&gt;649,"TOEIC 충족",IF(R662&gt;244,"New-TEPS 충족",IF(S662&gt;73,"TOEFL 충족",IF(T662&gt;649,"JPT 충족",IF(W662&gt;56,"G-TELP 충족",IF(U1603=6,"HSK점수 충족",IF(U1603=5,"HSK점수 충족",IF(U1603=4,IF(V1603&gt;254,"HSK점수 충족","자격미달"),"자격미달")))))))),0))))</f>
        <v>TOEIC 충족</v>
      </c>
      <c r="AC662" s="21"/>
      <c r="AD662" s="3">
        <f>IF(P662="A",VLOOKUP(Q662,[1]교육_어학_경력backdata!$B$3:$C$9,2,1),IF(P662="B",VLOOKUP(Q662,[1]교육_어학_경력backdata!$G$3:$H$9,2,1),IF(P662="C",0,"오류")))</f>
        <v>12</v>
      </c>
      <c r="AE662" s="3">
        <f>IF(P662="A",VLOOKUP(R662,[1]교육_어학_경력backdata!$B$11:$C$17,2,1),IF(P662="B",VLOOKUP(R662,[1]교육_어학_경력backdata!$G$11:$H$17,2,1),IF(P662="C",0,"오류")))</f>
        <v>0</v>
      </c>
      <c r="AF662" s="3">
        <f>IF(P662="A",VLOOKUP(S662,[1]교육_어학_경력backdata!$B$19:$C$25,2,1),IF(P662="B",VLOOKUP(S662,[1]교육_어학_경력backdata!$G$19:$H$25,2,1),IF(P662="C",0,"오류")))</f>
        <v>0</v>
      </c>
      <c r="AG662" s="3">
        <f>IF(P662="A",VLOOKUP(T662,[1]교육_어학_경력backdata!$B$3:$C$9,2,1),IF(P662="B",VLOOKUP(T662,[1]교육_어학_경력backdata!$G$3:$H$9,2,1),IF(P662="C",0,"오류")))</f>
        <v>0</v>
      </c>
      <c r="AH662" s="3">
        <f>IF(P662="A",IF(U662=0,0,IF(U662=4,0,IF(U662=5,VLOOKUP(V662,[1]교육_어학_경력backdata!$B$27:$C$29,2,1),IF(U662=6,VLOOKUP(V662,[1]교육_어학_경력backdata!$B$31:$C$34,2,1))))),IF(P662="B",IF(U662=0,0,IF(U662=4,0,IF(U662=5,VLOOKUP(V662,[1]교육_어학_경력backdata!$G$27:$H$31,2,1),IF(U662=6,VLOOKUP(V662,[1]교육_어학_경력backdata!$G$33:$H$34,2,1))))),IF(CT662="C",0,"오류")))</f>
        <v>0</v>
      </c>
      <c r="AI662" s="3">
        <f>IF(P662="A",VLOOKUP(W662,[1]교육_어학_경력backdata!$B$36:$C$42,2,1),IF(P662="B",VLOOKUP(W662,[1]교육_어학_경력backdata!$G$36:$H$42,2,1),IF(P662="C",0,"오류")))</f>
        <v>0</v>
      </c>
      <c r="AJ662" s="3">
        <f>SUM(AD662:AI662)</f>
        <v>12</v>
      </c>
      <c r="AK662" s="3">
        <f>_xlfn.MAXIFS(AJ:AJ,B:B,B662)</f>
        <v>12</v>
      </c>
      <c r="AL662" s="3"/>
      <c r="AM662" s="21"/>
      <c r="AN662" s="3"/>
      <c r="AO662" s="3"/>
    </row>
    <row r="663" spans="1:41" x14ac:dyDescent="0.4">
      <c r="A663" s="4">
        <f>IF(B662=B663,A662,A662+1)</f>
        <v>615</v>
      </c>
      <c r="B663" s="4" t="s">
        <v>3077</v>
      </c>
      <c r="C663" s="4" t="s">
        <v>3076</v>
      </c>
      <c r="D663" s="4" t="s">
        <v>3044</v>
      </c>
      <c r="E663" s="4" t="s">
        <v>3043</v>
      </c>
      <c r="F663" s="4">
        <f>IF(B663=B662,F662+1,1)</f>
        <v>1</v>
      </c>
      <c r="G663" s="4" t="s">
        <v>6380</v>
      </c>
      <c r="H663" s="4" t="s">
        <v>6379</v>
      </c>
      <c r="I663" s="4" t="s">
        <v>6378</v>
      </c>
      <c r="J663" s="4" t="s">
        <v>6487</v>
      </c>
      <c r="K663" s="4"/>
      <c r="L663" s="4" t="s">
        <v>6413</v>
      </c>
      <c r="M663" s="4" t="s">
        <v>6862</v>
      </c>
      <c r="P663" s="4" t="s">
        <v>2434</v>
      </c>
      <c r="Q663" s="4">
        <f>IF(H663="TOEIC",VALUE(L663),0)</f>
        <v>880</v>
      </c>
      <c r="R663" s="4">
        <f>IF(H663="NEW TEPS",VALUE(L663),0)</f>
        <v>0</v>
      </c>
      <c r="S663" s="4">
        <f>IF(H663="TOEFL(ibt)",VALUE(L663),0)</f>
        <v>0</v>
      </c>
      <c r="T663" s="4">
        <f>IF(H663="JPT",VALUE(L663),0)</f>
        <v>0</v>
      </c>
      <c r="U663" s="4">
        <f>IF(H663="HSK",VALUE(K663),0)</f>
        <v>0</v>
      </c>
      <c r="V663" s="4">
        <f>IF(H663="HSK",VALUE(L663),0)</f>
        <v>0</v>
      </c>
      <c r="W663" s="4">
        <f>IF(H663="G-TELP Level2",VALUE(L663),0)</f>
        <v>0</v>
      </c>
      <c r="X663" s="4">
        <f>IF(P663="A",IF(Q663&gt;849,1,IF(R663&gt;335,1,IF(S663&gt;97,1,IF(T663&gt;849,1,IF(W663&gt;82,1,IF(U663=6,1,IF(U663=5,IF(V663&gt;254,1,0),0))))))),IF(P663="B",IF(Q663&gt;699,1,IF(R663&gt;263,1,IF(S663&gt;78,1,IF(T663&gt;699,1,IF(W663&gt;63,1,IF(U663=6,1,IF(U663=5,IF(V663&gt;179,1,0),0))))))),IF(P663="C",IF(Q663&gt;599,1,IF(R663&gt;226,1,IF(S663&gt;67,1,IF(T663&gt;599,1,IF(W663&gt;49,1,IF(U663=6,1,IF(U663=5,1,IF(U663=4,IF(V663&gt;209,1,0),0)))))))),IF(P663="D",IF(Q663&gt;649,1,IF(R663&gt;244,1,IF(S663&gt;73,1,IF(T663&gt;649,1,IF(W663&gt;56,1,IF(U663=6,1,IF(U663=5,1,IF(U663=4,IF(V663&gt;254,1,0),0)))))))),0))))</f>
        <v>1</v>
      </c>
      <c r="Y663" s="4">
        <f>SUMIF(B:B,B663,X:X)</f>
        <v>1</v>
      </c>
      <c r="Z663" s="4" t="str">
        <f>IF(Y663&gt;0,"어학 충족","자격미달")</f>
        <v>어학 충족</v>
      </c>
      <c r="AA663" s="4"/>
      <c r="AB663" s="4" t="str">
        <f>IF(P663="A",IF(Q663&gt;849,"TOEIC 충족",IF(R663&gt;335,"New-TEPS 충족",IF(S663&gt;97,"TOEFL 충족",IF(T663&gt;849,"JPT 충족",IF(W663&gt;82,"G-TELP 충족",IF(U663=6,"HSK점수 충족",IF(U663=5,IF(V663&gt;254,"HSK점수 충족","자격미달"),"자격미달"))))))),IF(P663="B",IF(Q663&gt;699,"TOEIC 충족",IF(R663&gt;263,"New-TEPS 충족",IF(S663&gt;78,"TOEFL 충족",IF(T663&gt;699,"JPT 충족",IF(W663&gt;63,"G-TELP 충족",IF(U663=6,"HSK점수 충족",IF(U663=5,IF(V663&gt;179,"HSK점수 충족","자격미달"),"자격미달"))))))),IF(P663="C",IF(Q663&gt;599,"TOEIC 충족",IF(R663&gt;226,"New-TEPS 충족",IF(S663&gt;67,"TOEFL 충족",IF(T663&gt;599,"JPT 충족",IF(W663&gt;49,"G-TELP 충족",IF(U663=6,"HSK점수 충족",IF(U663=5,"HSK점수 충족",IF(U663=4,IF(V663&gt;209,"HSK점수 충족","자격미달"),"자격미달")))))))),IF(P663="D",IF(Q663&gt;649,"TOEIC 충족",IF(R663&gt;244,"New-TEPS 충족",IF(S663&gt;73,"TOEFL 충족",IF(T663&gt;649,"JPT 충족",IF(W663&gt;56,"G-TELP 충족",IF(U1604=6,"HSK점수 충족",IF(U1604=5,"HSK점수 충족",IF(U1604=4,IF(V1604&gt;254,"HSK점수 충족","자격미달"),"자격미달")))))))),0))))</f>
        <v>TOEIC 충족</v>
      </c>
      <c r="AC663" s="21"/>
      <c r="AD663" s="4">
        <f>IF(P663="A",VLOOKUP(Q663,[1]교육_어학_경력backdata!$B$3:$C$9,2,1),IF(P663="B",VLOOKUP(Q663,[1]교육_어학_경력backdata!$G$3:$H$9,2,1),IF(P663="C",0,"오류")))</f>
        <v>14</v>
      </c>
      <c r="AE663" s="4">
        <f>IF(P663="A",VLOOKUP(R663,[1]교육_어학_경력backdata!$B$11:$C$17,2,1),IF(P663="B",VLOOKUP(R663,[1]교육_어학_경력backdata!$G$11:$H$17,2,1),IF(P663="C",0,"오류")))</f>
        <v>0</v>
      </c>
      <c r="AF663" s="4">
        <f>IF(P663="A",VLOOKUP(S663,[1]교육_어학_경력backdata!$B$19:$C$25,2,1),IF(P663="B",VLOOKUP(S663,[1]교육_어학_경력backdata!$G$19:$H$25,2,1),IF(P663="C",0,"오류")))</f>
        <v>0</v>
      </c>
      <c r="AG663" s="4">
        <f>IF(P663="A",VLOOKUP(T663,[1]교육_어학_경력backdata!$B$3:$C$9,2,1),IF(P663="B",VLOOKUP(T663,[1]교육_어학_경력backdata!$G$3:$H$9,2,1),IF(P663="C",0,"오류")))</f>
        <v>0</v>
      </c>
      <c r="AH663" s="4">
        <f>IF(P663="A",IF(U663=0,0,IF(U663=4,0,IF(U663=5,VLOOKUP(V663,[1]교육_어학_경력backdata!$B$27:$C$29,2,1),IF(U663=6,VLOOKUP(V663,[1]교육_어학_경력backdata!$B$31:$C$34,2,1))))),IF(P663="B",IF(U663=0,0,IF(U663=4,0,IF(U663=5,VLOOKUP(V663,[1]교육_어학_경력backdata!$G$27:$H$31,2,1),IF(U663=6,VLOOKUP(V663,[1]교육_어학_경력backdata!$G$33:$H$34,2,1))))),IF(CT663="C",0,"오류")))</f>
        <v>0</v>
      </c>
      <c r="AI663" s="4">
        <f>IF(P663="A",VLOOKUP(W663,[1]교육_어학_경력backdata!$B$36:$C$42,2,1),IF(P663="B",VLOOKUP(W663,[1]교육_어학_경력backdata!$G$36:$H$42,2,1),IF(P663="C",0,"오류")))</f>
        <v>0</v>
      </c>
      <c r="AJ663" s="4">
        <f>SUM(AD663:AI663)</f>
        <v>14</v>
      </c>
      <c r="AK663" s="4">
        <f>_xlfn.MAXIFS(AJ:AJ,B:B,B663)</f>
        <v>14</v>
      </c>
      <c r="AL663" s="4"/>
      <c r="AM663" s="21"/>
      <c r="AN663" s="4"/>
      <c r="AO663" s="4"/>
    </row>
    <row r="664" spans="1:41" x14ac:dyDescent="0.4">
      <c r="A664" s="3">
        <f>IF(B663=B664,A663,A663+1)</f>
        <v>616</v>
      </c>
      <c r="B664" s="3" t="s">
        <v>3072</v>
      </c>
      <c r="C664" s="3" t="s">
        <v>3071</v>
      </c>
      <c r="D664" s="3" t="s">
        <v>3044</v>
      </c>
      <c r="E664" s="3" t="s">
        <v>3043</v>
      </c>
      <c r="F664" s="3">
        <f>IF(B664=B663,F663+1,1)</f>
        <v>1</v>
      </c>
      <c r="G664" s="3" t="s">
        <v>6380</v>
      </c>
      <c r="H664" s="3" t="s">
        <v>6379</v>
      </c>
      <c r="I664" s="3" t="s">
        <v>6378</v>
      </c>
      <c r="J664" s="3" t="s">
        <v>6410</v>
      </c>
      <c r="K664" s="3"/>
      <c r="L664" s="3" t="s">
        <v>6492</v>
      </c>
      <c r="M664" s="3" t="s">
        <v>6861</v>
      </c>
      <c r="P664" s="3" t="s">
        <v>2434</v>
      </c>
      <c r="Q664" s="3">
        <f>IF(H664="TOEIC",VALUE(L664),0)</f>
        <v>855</v>
      </c>
      <c r="R664" s="3">
        <f>IF(H664="NEW TEPS",VALUE(L664),0)</f>
        <v>0</v>
      </c>
      <c r="S664" s="3">
        <f>IF(H664="TOEFL(ibt)",VALUE(L664),0)</f>
        <v>0</v>
      </c>
      <c r="T664" s="3">
        <f>IF(H664="JPT",VALUE(L664),0)</f>
        <v>0</v>
      </c>
      <c r="U664" s="3">
        <f>IF(H664="HSK",VALUE(K664),0)</f>
        <v>0</v>
      </c>
      <c r="V664" s="3">
        <f>IF(H664="HSK",VALUE(L664),0)</f>
        <v>0</v>
      </c>
      <c r="W664" s="3">
        <f>IF(H664="G-TELP Level2",VALUE(L664),0)</f>
        <v>0</v>
      </c>
      <c r="X664" s="3">
        <f>IF(P664="A",IF(Q664&gt;849,1,IF(R664&gt;335,1,IF(S664&gt;97,1,IF(T664&gt;849,1,IF(W664&gt;82,1,IF(U664=6,1,IF(U664=5,IF(V664&gt;254,1,0),0))))))),IF(P664="B",IF(Q664&gt;699,1,IF(R664&gt;263,1,IF(S664&gt;78,1,IF(T664&gt;699,1,IF(W664&gt;63,1,IF(U664=6,1,IF(U664=5,IF(V664&gt;179,1,0),0))))))),IF(P664="C",IF(Q664&gt;599,1,IF(R664&gt;226,1,IF(S664&gt;67,1,IF(T664&gt;599,1,IF(W664&gt;49,1,IF(U664=6,1,IF(U664=5,1,IF(U664=4,IF(V664&gt;209,1,0),0)))))))),IF(P664="D",IF(Q664&gt;649,1,IF(R664&gt;244,1,IF(S664&gt;73,1,IF(T664&gt;649,1,IF(W664&gt;56,1,IF(U664=6,1,IF(U664=5,1,IF(U664=4,IF(V664&gt;254,1,0),0)))))))),0))))</f>
        <v>1</v>
      </c>
      <c r="Y664" s="3">
        <f>SUMIF(B:B,B664,X:X)</f>
        <v>1</v>
      </c>
      <c r="Z664" s="3" t="str">
        <f>IF(Y664&gt;0,"어학 충족","자격미달")</f>
        <v>어학 충족</v>
      </c>
      <c r="AA664" s="3"/>
      <c r="AB664" s="3" t="str">
        <f>IF(P664="A",IF(Q664&gt;849,"TOEIC 충족",IF(R664&gt;335,"New-TEPS 충족",IF(S664&gt;97,"TOEFL 충족",IF(T664&gt;849,"JPT 충족",IF(W664&gt;82,"G-TELP 충족",IF(U664=6,"HSK점수 충족",IF(U664=5,IF(V664&gt;254,"HSK점수 충족","자격미달"),"자격미달"))))))),IF(P664="B",IF(Q664&gt;699,"TOEIC 충족",IF(R664&gt;263,"New-TEPS 충족",IF(S664&gt;78,"TOEFL 충족",IF(T664&gt;699,"JPT 충족",IF(W664&gt;63,"G-TELP 충족",IF(U664=6,"HSK점수 충족",IF(U664=5,IF(V664&gt;179,"HSK점수 충족","자격미달"),"자격미달"))))))),IF(P664="C",IF(Q664&gt;599,"TOEIC 충족",IF(R664&gt;226,"New-TEPS 충족",IF(S664&gt;67,"TOEFL 충족",IF(T664&gt;599,"JPT 충족",IF(W664&gt;49,"G-TELP 충족",IF(U664=6,"HSK점수 충족",IF(U664=5,"HSK점수 충족",IF(U664=4,IF(V664&gt;209,"HSK점수 충족","자격미달"),"자격미달")))))))),IF(P664="D",IF(Q664&gt;649,"TOEIC 충족",IF(R664&gt;244,"New-TEPS 충족",IF(S664&gt;73,"TOEFL 충족",IF(T664&gt;649,"JPT 충족",IF(W664&gt;56,"G-TELP 충족",IF(U1605=6,"HSK점수 충족",IF(U1605=5,"HSK점수 충족",IF(U1605=4,IF(V1605&gt;254,"HSK점수 충족","자격미달"),"자격미달")))))))),0))))</f>
        <v>TOEIC 충족</v>
      </c>
      <c r="AC664" s="21"/>
      <c r="AD664" s="3">
        <f>IF(P664="A",VLOOKUP(Q664,[1]교육_어학_경력backdata!$B$3:$C$9,2,1),IF(P664="B",VLOOKUP(Q664,[1]교육_어학_경력backdata!$G$3:$H$9,2,1),IF(P664="C",0,"오류")))</f>
        <v>12</v>
      </c>
      <c r="AE664" s="3">
        <f>IF(P664="A",VLOOKUP(R664,[1]교육_어학_경력backdata!$B$11:$C$17,2,1),IF(P664="B",VLOOKUP(R664,[1]교육_어학_경력backdata!$G$11:$H$17,2,1),IF(P664="C",0,"오류")))</f>
        <v>0</v>
      </c>
      <c r="AF664" s="3">
        <f>IF(P664="A",VLOOKUP(S664,[1]교육_어학_경력backdata!$B$19:$C$25,2,1),IF(P664="B",VLOOKUP(S664,[1]교육_어학_경력backdata!$G$19:$H$25,2,1),IF(P664="C",0,"오류")))</f>
        <v>0</v>
      </c>
      <c r="AG664" s="3">
        <f>IF(P664="A",VLOOKUP(T664,[1]교육_어학_경력backdata!$B$3:$C$9,2,1),IF(P664="B",VLOOKUP(T664,[1]교육_어학_경력backdata!$G$3:$H$9,2,1),IF(P664="C",0,"오류")))</f>
        <v>0</v>
      </c>
      <c r="AH664" s="3">
        <f>IF(P664="A",IF(U664=0,0,IF(U664=4,0,IF(U664=5,VLOOKUP(V664,[1]교육_어학_경력backdata!$B$27:$C$29,2,1),IF(U664=6,VLOOKUP(V664,[1]교육_어학_경력backdata!$B$31:$C$34,2,1))))),IF(P664="B",IF(U664=0,0,IF(U664=4,0,IF(U664=5,VLOOKUP(V664,[1]교육_어학_경력backdata!$G$27:$H$31,2,1),IF(U664=6,VLOOKUP(V664,[1]교육_어학_경력backdata!$G$33:$H$34,2,1))))),IF(CT664="C",0,"오류")))</f>
        <v>0</v>
      </c>
      <c r="AI664" s="3">
        <f>IF(P664="A",VLOOKUP(W664,[1]교육_어학_경력backdata!$B$36:$C$42,2,1),IF(P664="B",VLOOKUP(W664,[1]교육_어학_경력backdata!$G$36:$H$42,2,1),IF(P664="C",0,"오류")))</f>
        <v>0</v>
      </c>
      <c r="AJ664" s="3">
        <f>SUM(AD664:AI664)</f>
        <v>12</v>
      </c>
      <c r="AK664" s="3">
        <f>_xlfn.MAXIFS(AJ:AJ,B:B,B664)</f>
        <v>12</v>
      </c>
      <c r="AL664" s="3"/>
      <c r="AM664" s="21"/>
      <c r="AN664" s="3"/>
      <c r="AO664" s="3"/>
    </row>
    <row r="665" spans="1:41" x14ac:dyDescent="0.4">
      <c r="A665" s="4">
        <f>IF(B664=B665,A664,A664+1)</f>
        <v>617</v>
      </c>
      <c r="B665" s="4" t="s">
        <v>3067</v>
      </c>
      <c r="C665" s="4" t="s">
        <v>3066</v>
      </c>
      <c r="D665" s="4" t="s">
        <v>3044</v>
      </c>
      <c r="E665" s="4" t="s">
        <v>3043</v>
      </c>
      <c r="F665" s="4">
        <f>IF(B665=B664,F664+1,1)</f>
        <v>1</v>
      </c>
      <c r="G665" s="4" t="s">
        <v>6384</v>
      </c>
      <c r="H665" s="4" t="s">
        <v>6379</v>
      </c>
      <c r="I665" s="4" t="s">
        <v>6378</v>
      </c>
      <c r="J665" s="4" t="s">
        <v>4348</v>
      </c>
      <c r="K665" s="4"/>
      <c r="L665" s="4" t="s">
        <v>6413</v>
      </c>
      <c r="M665" s="4" t="s">
        <v>6860</v>
      </c>
      <c r="P665" s="4" t="s">
        <v>2434</v>
      </c>
      <c r="Q665" s="4">
        <f>IF(H665="TOEIC",VALUE(L665),0)</f>
        <v>880</v>
      </c>
      <c r="R665" s="4">
        <f>IF(H665="NEW TEPS",VALUE(L665),0)</f>
        <v>0</v>
      </c>
      <c r="S665" s="4">
        <f>IF(H665="TOEFL(ibt)",VALUE(L665),0)</f>
        <v>0</v>
      </c>
      <c r="T665" s="4">
        <f>IF(H665="JPT",VALUE(L665),0)</f>
        <v>0</v>
      </c>
      <c r="U665" s="4">
        <f>IF(H665="HSK",VALUE(K665),0)</f>
        <v>0</v>
      </c>
      <c r="V665" s="4">
        <f>IF(H665="HSK",VALUE(L665),0)</f>
        <v>0</v>
      </c>
      <c r="W665" s="4">
        <f>IF(H665="G-TELP Level2",VALUE(L665),0)</f>
        <v>0</v>
      </c>
      <c r="X665" s="4">
        <f>IF(P665="A",IF(Q665&gt;849,1,IF(R665&gt;335,1,IF(S665&gt;97,1,IF(T665&gt;849,1,IF(W665&gt;82,1,IF(U665=6,1,IF(U665=5,IF(V665&gt;254,1,0),0))))))),IF(P665="B",IF(Q665&gt;699,1,IF(R665&gt;263,1,IF(S665&gt;78,1,IF(T665&gt;699,1,IF(W665&gt;63,1,IF(U665=6,1,IF(U665=5,IF(V665&gt;179,1,0),0))))))),IF(P665="C",IF(Q665&gt;599,1,IF(R665&gt;226,1,IF(S665&gt;67,1,IF(T665&gt;599,1,IF(W665&gt;49,1,IF(U665=6,1,IF(U665=5,1,IF(U665=4,IF(V665&gt;209,1,0),0)))))))),IF(P665="D",IF(Q665&gt;649,1,IF(R665&gt;244,1,IF(S665&gt;73,1,IF(T665&gt;649,1,IF(W665&gt;56,1,IF(U665=6,1,IF(U665=5,1,IF(U665=4,IF(V665&gt;254,1,0),0)))))))),0))))</f>
        <v>1</v>
      </c>
      <c r="Y665" s="4">
        <f>SUMIF(B:B,B665,X:X)</f>
        <v>1</v>
      </c>
      <c r="Z665" s="4" t="str">
        <f>IF(Y665&gt;0,"어학 충족","자격미달")</f>
        <v>어학 충족</v>
      </c>
      <c r="AA665" s="4"/>
      <c r="AB665" s="4" t="str">
        <f>IF(P665="A",IF(Q665&gt;849,"TOEIC 충족",IF(R665&gt;335,"New-TEPS 충족",IF(S665&gt;97,"TOEFL 충족",IF(T665&gt;849,"JPT 충족",IF(W665&gt;82,"G-TELP 충족",IF(U665=6,"HSK점수 충족",IF(U665=5,IF(V665&gt;254,"HSK점수 충족","자격미달"),"자격미달"))))))),IF(P665="B",IF(Q665&gt;699,"TOEIC 충족",IF(R665&gt;263,"New-TEPS 충족",IF(S665&gt;78,"TOEFL 충족",IF(T665&gt;699,"JPT 충족",IF(W665&gt;63,"G-TELP 충족",IF(U665=6,"HSK점수 충족",IF(U665=5,IF(V665&gt;179,"HSK점수 충족","자격미달"),"자격미달"))))))),IF(P665="C",IF(Q665&gt;599,"TOEIC 충족",IF(R665&gt;226,"New-TEPS 충족",IF(S665&gt;67,"TOEFL 충족",IF(T665&gt;599,"JPT 충족",IF(W665&gt;49,"G-TELP 충족",IF(U665=6,"HSK점수 충족",IF(U665=5,"HSK점수 충족",IF(U665=4,IF(V665&gt;209,"HSK점수 충족","자격미달"),"자격미달")))))))),IF(P665="D",IF(Q665&gt;649,"TOEIC 충족",IF(R665&gt;244,"New-TEPS 충족",IF(S665&gt;73,"TOEFL 충족",IF(T665&gt;649,"JPT 충족",IF(W665&gt;56,"G-TELP 충족",IF(U1606=6,"HSK점수 충족",IF(U1606=5,"HSK점수 충족",IF(U1606=4,IF(V1606&gt;254,"HSK점수 충족","자격미달"),"자격미달")))))))),0))))</f>
        <v>TOEIC 충족</v>
      </c>
      <c r="AC665" s="21"/>
      <c r="AD665" s="4">
        <f>IF(P665="A",VLOOKUP(Q665,[1]교육_어학_경력backdata!$B$3:$C$9,2,1),IF(P665="B",VLOOKUP(Q665,[1]교육_어학_경력backdata!$G$3:$H$9,2,1),IF(P665="C",0,"오류")))</f>
        <v>14</v>
      </c>
      <c r="AE665" s="4">
        <f>IF(P665="A",VLOOKUP(R665,[1]교육_어학_경력backdata!$B$11:$C$17,2,1),IF(P665="B",VLOOKUP(R665,[1]교육_어학_경력backdata!$G$11:$H$17,2,1),IF(P665="C",0,"오류")))</f>
        <v>0</v>
      </c>
      <c r="AF665" s="4">
        <f>IF(P665="A",VLOOKUP(S665,[1]교육_어학_경력backdata!$B$19:$C$25,2,1),IF(P665="B",VLOOKUP(S665,[1]교육_어학_경력backdata!$G$19:$H$25,2,1),IF(P665="C",0,"오류")))</f>
        <v>0</v>
      </c>
      <c r="AG665" s="4">
        <f>IF(P665="A",VLOOKUP(T665,[1]교육_어학_경력backdata!$B$3:$C$9,2,1),IF(P665="B",VLOOKUP(T665,[1]교육_어학_경력backdata!$G$3:$H$9,2,1),IF(P665="C",0,"오류")))</f>
        <v>0</v>
      </c>
      <c r="AH665" s="4">
        <f>IF(P665="A",IF(U665=0,0,IF(U665=4,0,IF(U665=5,VLOOKUP(V665,[1]교육_어학_경력backdata!$B$27:$C$29,2,1),IF(U665=6,VLOOKUP(V665,[1]교육_어학_경력backdata!$B$31:$C$34,2,1))))),IF(P665="B",IF(U665=0,0,IF(U665=4,0,IF(U665=5,VLOOKUP(V665,[1]교육_어학_경력backdata!$G$27:$H$31,2,1),IF(U665=6,VLOOKUP(V665,[1]교육_어학_경력backdata!$G$33:$H$34,2,1))))),IF(CT665="C",0,"오류")))</f>
        <v>0</v>
      </c>
      <c r="AI665" s="4">
        <f>IF(P665="A",VLOOKUP(W665,[1]교육_어학_경력backdata!$B$36:$C$42,2,1),IF(P665="B",VLOOKUP(W665,[1]교육_어학_경력backdata!$G$36:$H$42,2,1),IF(P665="C",0,"오류")))</f>
        <v>0</v>
      </c>
      <c r="AJ665" s="4">
        <f>SUM(AD665:AI665)</f>
        <v>14</v>
      </c>
      <c r="AK665" s="4">
        <f>_xlfn.MAXIFS(AJ:AJ,B:B,B665)</f>
        <v>14</v>
      </c>
      <c r="AL665" s="4"/>
      <c r="AM665" s="21"/>
      <c r="AN665" s="4"/>
      <c r="AO665" s="4"/>
    </row>
    <row r="666" spans="1:41" x14ac:dyDescent="0.4">
      <c r="A666" s="3">
        <f>IF(B665=B666,A665,A665+1)</f>
        <v>618</v>
      </c>
      <c r="B666" s="3" t="s">
        <v>3063</v>
      </c>
      <c r="C666" s="3" t="s">
        <v>3062</v>
      </c>
      <c r="D666" s="3" t="s">
        <v>3044</v>
      </c>
      <c r="E666" s="3" t="s">
        <v>3043</v>
      </c>
      <c r="F666" s="3">
        <f>IF(B666=B665,F665+1,1)</f>
        <v>1</v>
      </c>
      <c r="G666" s="3" t="s">
        <v>6380</v>
      </c>
      <c r="H666" s="3" t="s">
        <v>6379</v>
      </c>
      <c r="I666" s="3" t="s">
        <v>6378</v>
      </c>
      <c r="J666" s="3" t="s">
        <v>6859</v>
      </c>
      <c r="K666" s="3"/>
      <c r="L666" s="3" t="s">
        <v>6623</v>
      </c>
      <c r="M666" s="3" t="s">
        <v>6858</v>
      </c>
      <c r="P666" s="3" t="s">
        <v>2434</v>
      </c>
      <c r="Q666" s="3">
        <f>IF(H666="TOEIC",VALUE(L666),0)</f>
        <v>860</v>
      </c>
      <c r="R666" s="3">
        <f>IF(H666="NEW TEPS",VALUE(L666),0)</f>
        <v>0</v>
      </c>
      <c r="S666" s="3">
        <f>IF(H666="TOEFL(ibt)",VALUE(L666),0)</f>
        <v>0</v>
      </c>
      <c r="T666" s="3">
        <f>IF(H666="JPT",VALUE(L666),0)</f>
        <v>0</v>
      </c>
      <c r="U666" s="3">
        <f>IF(H666="HSK",VALUE(K666),0)</f>
        <v>0</v>
      </c>
      <c r="V666" s="3">
        <f>IF(H666="HSK",VALUE(L666),0)</f>
        <v>0</v>
      </c>
      <c r="W666" s="3">
        <f>IF(H666="G-TELP Level2",VALUE(L666),0)</f>
        <v>0</v>
      </c>
      <c r="X666" s="3">
        <f>IF(P666="A",IF(Q666&gt;849,1,IF(R666&gt;335,1,IF(S666&gt;97,1,IF(T666&gt;849,1,IF(W666&gt;82,1,IF(U666=6,1,IF(U666=5,IF(V666&gt;254,1,0),0))))))),IF(P666="B",IF(Q666&gt;699,1,IF(R666&gt;263,1,IF(S666&gt;78,1,IF(T666&gt;699,1,IF(W666&gt;63,1,IF(U666=6,1,IF(U666=5,IF(V666&gt;179,1,0),0))))))),IF(P666="C",IF(Q666&gt;599,1,IF(R666&gt;226,1,IF(S666&gt;67,1,IF(T666&gt;599,1,IF(W666&gt;49,1,IF(U666=6,1,IF(U666=5,1,IF(U666=4,IF(V666&gt;209,1,0),0)))))))),IF(P666="D",IF(Q666&gt;649,1,IF(R666&gt;244,1,IF(S666&gt;73,1,IF(T666&gt;649,1,IF(W666&gt;56,1,IF(U666=6,1,IF(U666=5,1,IF(U666=4,IF(V666&gt;254,1,0),0)))))))),0))))</f>
        <v>1</v>
      </c>
      <c r="Y666" s="3">
        <f>SUMIF(B:B,B666,X:X)</f>
        <v>1</v>
      </c>
      <c r="Z666" s="3" t="str">
        <f>IF(Y666&gt;0,"어학 충족","자격미달")</f>
        <v>어학 충족</v>
      </c>
      <c r="AA666" s="3"/>
      <c r="AB666" s="3" t="str">
        <f>IF(P666="A",IF(Q666&gt;849,"TOEIC 충족",IF(R666&gt;335,"New-TEPS 충족",IF(S666&gt;97,"TOEFL 충족",IF(T666&gt;849,"JPT 충족",IF(W666&gt;82,"G-TELP 충족",IF(U666=6,"HSK점수 충족",IF(U666=5,IF(V666&gt;254,"HSK점수 충족","자격미달"),"자격미달"))))))),IF(P666="B",IF(Q666&gt;699,"TOEIC 충족",IF(R666&gt;263,"New-TEPS 충족",IF(S666&gt;78,"TOEFL 충족",IF(T666&gt;699,"JPT 충족",IF(W666&gt;63,"G-TELP 충족",IF(U666=6,"HSK점수 충족",IF(U666=5,IF(V666&gt;179,"HSK점수 충족","자격미달"),"자격미달"))))))),IF(P666="C",IF(Q666&gt;599,"TOEIC 충족",IF(R666&gt;226,"New-TEPS 충족",IF(S666&gt;67,"TOEFL 충족",IF(T666&gt;599,"JPT 충족",IF(W666&gt;49,"G-TELP 충족",IF(U666=6,"HSK점수 충족",IF(U666=5,"HSK점수 충족",IF(U666=4,IF(V666&gt;209,"HSK점수 충족","자격미달"),"자격미달")))))))),IF(P666="D",IF(Q666&gt;649,"TOEIC 충족",IF(R666&gt;244,"New-TEPS 충족",IF(S666&gt;73,"TOEFL 충족",IF(T666&gt;649,"JPT 충족",IF(W666&gt;56,"G-TELP 충족",IF(U1607=6,"HSK점수 충족",IF(U1607=5,"HSK점수 충족",IF(U1607=4,IF(V1607&gt;254,"HSK점수 충족","자격미달"),"자격미달")))))))),0))))</f>
        <v>TOEIC 충족</v>
      </c>
      <c r="AC666" s="21"/>
      <c r="AD666" s="3">
        <f>IF(P666="A",VLOOKUP(Q666,[1]교육_어학_경력backdata!$B$3:$C$9,2,1),IF(P666="B",VLOOKUP(Q666,[1]교육_어학_경력backdata!$G$3:$H$9,2,1),IF(P666="C",0,"오류")))</f>
        <v>12</v>
      </c>
      <c r="AE666" s="3">
        <f>IF(P666="A",VLOOKUP(R666,[1]교육_어학_경력backdata!$B$11:$C$17,2,1),IF(P666="B",VLOOKUP(R666,[1]교육_어학_경력backdata!$G$11:$H$17,2,1),IF(P666="C",0,"오류")))</f>
        <v>0</v>
      </c>
      <c r="AF666" s="3">
        <f>IF(P666="A",VLOOKUP(S666,[1]교육_어학_경력backdata!$B$19:$C$25,2,1),IF(P666="B",VLOOKUP(S666,[1]교육_어학_경력backdata!$G$19:$H$25,2,1),IF(P666="C",0,"오류")))</f>
        <v>0</v>
      </c>
      <c r="AG666" s="3">
        <f>IF(P666="A",VLOOKUP(T666,[1]교육_어학_경력backdata!$B$3:$C$9,2,1),IF(P666="B",VLOOKUP(T666,[1]교육_어학_경력backdata!$G$3:$H$9,2,1),IF(P666="C",0,"오류")))</f>
        <v>0</v>
      </c>
      <c r="AH666" s="3">
        <f>IF(P666="A",IF(U666=0,0,IF(U666=4,0,IF(U666=5,VLOOKUP(V666,[1]교육_어학_경력backdata!$B$27:$C$29,2,1),IF(U666=6,VLOOKUP(V666,[1]교육_어학_경력backdata!$B$31:$C$34,2,1))))),IF(P666="B",IF(U666=0,0,IF(U666=4,0,IF(U666=5,VLOOKUP(V666,[1]교육_어학_경력backdata!$G$27:$H$31,2,1),IF(U666=6,VLOOKUP(V666,[1]교육_어학_경력backdata!$G$33:$H$34,2,1))))),IF(CT666="C",0,"오류")))</f>
        <v>0</v>
      </c>
      <c r="AI666" s="3">
        <f>IF(P666="A",VLOOKUP(W666,[1]교육_어학_경력backdata!$B$36:$C$42,2,1),IF(P666="B",VLOOKUP(W666,[1]교육_어학_경력backdata!$G$36:$H$42,2,1),IF(P666="C",0,"오류")))</f>
        <v>0</v>
      </c>
      <c r="AJ666" s="3">
        <f>SUM(AD666:AI666)</f>
        <v>12</v>
      </c>
      <c r="AK666" s="3">
        <f>_xlfn.MAXIFS(AJ:AJ,B:B,B666)</f>
        <v>12</v>
      </c>
      <c r="AL666" s="3"/>
      <c r="AM666" s="21"/>
      <c r="AN666" s="3"/>
      <c r="AO666" s="3"/>
    </row>
    <row r="667" spans="1:41" x14ac:dyDescent="0.4">
      <c r="A667" s="4">
        <f>IF(B666=B667,A666,A666+1)</f>
        <v>619</v>
      </c>
      <c r="B667" s="4" t="s">
        <v>3054</v>
      </c>
      <c r="C667" s="4" t="s">
        <v>3053</v>
      </c>
      <c r="D667" s="4" t="s">
        <v>3044</v>
      </c>
      <c r="E667" s="4" t="s">
        <v>3043</v>
      </c>
      <c r="F667" s="4">
        <f>IF(B667=B666,F666+1,1)</f>
        <v>1</v>
      </c>
      <c r="G667" s="4" t="s">
        <v>6380</v>
      </c>
      <c r="H667" s="4" t="s">
        <v>6379</v>
      </c>
      <c r="I667" s="4" t="s">
        <v>6378</v>
      </c>
      <c r="J667" s="4" t="s">
        <v>6417</v>
      </c>
      <c r="K667" s="4"/>
      <c r="L667" s="4" t="s">
        <v>6569</v>
      </c>
      <c r="M667" s="4" t="s">
        <v>6857</v>
      </c>
      <c r="P667" s="4" t="s">
        <v>2434</v>
      </c>
      <c r="Q667" s="4">
        <f>IF(H667="TOEIC",VALUE(L667),0)</f>
        <v>910</v>
      </c>
      <c r="R667" s="4">
        <f>IF(H667="NEW TEPS",VALUE(L667),0)</f>
        <v>0</v>
      </c>
      <c r="S667" s="4">
        <f>IF(H667="TOEFL(ibt)",VALUE(L667),0)</f>
        <v>0</v>
      </c>
      <c r="T667" s="4">
        <f>IF(H667="JPT",VALUE(L667),0)</f>
        <v>0</v>
      </c>
      <c r="U667" s="4">
        <f>IF(H667="HSK",VALUE(K667),0)</f>
        <v>0</v>
      </c>
      <c r="V667" s="4">
        <f>IF(H667="HSK",VALUE(L667),0)</f>
        <v>0</v>
      </c>
      <c r="W667" s="4">
        <f>IF(H667="G-TELP Level2",VALUE(L667),0)</f>
        <v>0</v>
      </c>
      <c r="X667" s="4">
        <f>IF(P667="A",IF(Q667&gt;849,1,IF(R667&gt;335,1,IF(S667&gt;97,1,IF(T667&gt;849,1,IF(W667&gt;82,1,IF(U667=6,1,IF(U667=5,IF(V667&gt;254,1,0),0))))))),IF(P667="B",IF(Q667&gt;699,1,IF(R667&gt;263,1,IF(S667&gt;78,1,IF(T667&gt;699,1,IF(W667&gt;63,1,IF(U667=6,1,IF(U667=5,IF(V667&gt;179,1,0),0))))))),IF(P667="C",IF(Q667&gt;599,1,IF(R667&gt;226,1,IF(S667&gt;67,1,IF(T667&gt;599,1,IF(W667&gt;49,1,IF(U667=6,1,IF(U667=5,1,IF(U667=4,IF(V667&gt;209,1,0),0)))))))),IF(P667="D",IF(Q667&gt;649,1,IF(R667&gt;244,1,IF(S667&gt;73,1,IF(T667&gt;649,1,IF(W667&gt;56,1,IF(U667=6,1,IF(U667=5,1,IF(U667=4,IF(V667&gt;254,1,0),0)))))))),0))))</f>
        <v>1</v>
      </c>
      <c r="Y667" s="4">
        <f>SUMIF(B:B,B667,X:X)</f>
        <v>1</v>
      </c>
      <c r="Z667" s="4" t="str">
        <f>IF(Y667&gt;0,"어학 충족","자격미달")</f>
        <v>어학 충족</v>
      </c>
      <c r="AA667" s="4"/>
      <c r="AB667" s="4" t="str">
        <f>IF(P667="A",IF(Q667&gt;849,"TOEIC 충족",IF(R667&gt;335,"New-TEPS 충족",IF(S667&gt;97,"TOEFL 충족",IF(T667&gt;849,"JPT 충족",IF(W667&gt;82,"G-TELP 충족",IF(U667=6,"HSK점수 충족",IF(U667=5,IF(V667&gt;254,"HSK점수 충족","자격미달"),"자격미달"))))))),IF(P667="B",IF(Q667&gt;699,"TOEIC 충족",IF(R667&gt;263,"New-TEPS 충족",IF(S667&gt;78,"TOEFL 충족",IF(T667&gt;699,"JPT 충족",IF(W667&gt;63,"G-TELP 충족",IF(U667=6,"HSK점수 충족",IF(U667=5,IF(V667&gt;179,"HSK점수 충족","자격미달"),"자격미달"))))))),IF(P667="C",IF(Q667&gt;599,"TOEIC 충족",IF(R667&gt;226,"New-TEPS 충족",IF(S667&gt;67,"TOEFL 충족",IF(T667&gt;599,"JPT 충족",IF(W667&gt;49,"G-TELP 충족",IF(U667=6,"HSK점수 충족",IF(U667=5,"HSK점수 충족",IF(U667=4,IF(V667&gt;209,"HSK점수 충족","자격미달"),"자격미달")))))))),IF(P667="D",IF(Q667&gt;649,"TOEIC 충족",IF(R667&gt;244,"New-TEPS 충족",IF(S667&gt;73,"TOEFL 충족",IF(T667&gt;649,"JPT 충족",IF(W667&gt;56,"G-TELP 충족",IF(U1608=6,"HSK점수 충족",IF(U1608=5,"HSK점수 충족",IF(U1608=4,IF(V1608&gt;254,"HSK점수 충족","자격미달"),"자격미달")))))))),0))))</f>
        <v>TOEIC 충족</v>
      </c>
      <c r="AC667" s="21"/>
      <c r="AD667" s="4">
        <f>IF(P667="A",VLOOKUP(Q667,[1]교육_어학_경력backdata!$B$3:$C$9,2,1),IF(P667="B",VLOOKUP(Q667,[1]교육_어학_경력backdata!$G$3:$H$9,2,1),IF(P667="C",0,"오류")))</f>
        <v>16</v>
      </c>
      <c r="AE667" s="4">
        <f>IF(P667="A",VLOOKUP(R667,[1]교육_어학_경력backdata!$B$11:$C$17,2,1),IF(P667="B",VLOOKUP(R667,[1]교육_어학_경력backdata!$G$11:$H$17,2,1),IF(P667="C",0,"오류")))</f>
        <v>0</v>
      </c>
      <c r="AF667" s="4">
        <f>IF(P667="A",VLOOKUP(S667,[1]교육_어학_경력backdata!$B$19:$C$25,2,1),IF(P667="B",VLOOKUP(S667,[1]교육_어학_경력backdata!$G$19:$H$25,2,1),IF(P667="C",0,"오류")))</f>
        <v>0</v>
      </c>
      <c r="AG667" s="4">
        <f>IF(P667="A",VLOOKUP(T667,[1]교육_어학_경력backdata!$B$3:$C$9,2,1),IF(P667="B",VLOOKUP(T667,[1]교육_어학_경력backdata!$G$3:$H$9,2,1),IF(P667="C",0,"오류")))</f>
        <v>0</v>
      </c>
      <c r="AH667" s="4">
        <f>IF(P667="A",IF(U667=0,0,IF(U667=4,0,IF(U667=5,VLOOKUP(V667,[1]교육_어학_경력backdata!$B$27:$C$29,2,1),IF(U667=6,VLOOKUP(V667,[1]교육_어학_경력backdata!$B$31:$C$34,2,1))))),IF(P667="B",IF(U667=0,0,IF(U667=4,0,IF(U667=5,VLOOKUP(V667,[1]교육_어학_경력backdata!$G$27:$H$31,2,1),IF(U667=6,VLOOKUP(V667,[1]교육_어학_경력backdata!$G$33:$H$34,2,1))))),IF(CT667="C",0,"오류")))</f>
        <v>0</v>
      </c>
      <c r="AI667" s="4">
        <f>IF(P667="A",VLOOKUP(W667,[1]교육_어학_경력backdata!$B$36:$C$42,2,1),IF(P667="B",VLOOKUP(W667,[1]교육_어학_경력backdata!$G$36:$H$42,2,1),IF(P667="C",0,"오류")))</f>
        <v>0</v>
      </c>
      <c r="AJ667" s="4">
        <f>SUM(AD667:AI667)</f>
        <v>16</v>
      </c>
      <c r="AK667" s="4">
        <f>_xlfn.MAXIFS(AJ:AJ,B:B,B667)</f>
        <v>16</v>
      </c>
      <c r="AL667" s="4"/>
      <c r="AM667" s="21"/>
      <c r="AN667" s="4"/>
      <c r="AO667" s="4"/>
    </row>
    <row r="668" spans="1:41" x14ac:dyDescent="0.4">
      <c r="A668" s="3">
        <f>IF(B667=B668,A667,A667+1)</f>
        <v>620</v>
      </c>
      <c r="B668" s="3" t="s">
        <v>3049</v>
      </c>
      <c r="C668" s="3" t="s">
        <v>3048</v>
      </c>
      <c r="D668" s="3" t="s">
        <v>3044</v>
      </c>
      <c r="E668" s="3" t="s">
        <v>3043</v>
      </c>
      <c r="F668" s="3">
        <f>IF(B668=B667,F667+1,1)</f>
        <v>1</v>
      </c>
      <c r="G668" s="3" t="s">
        <v>6380</v>
      </c>
      <c r="H668" s="3" t="s">
        <v>6583</v>
      </c>
      <c r="I668" s="3" t="s">
        <v>6582</v>
      </c>
      <c r="J668" s="3" t="s">
        <v>6856</v>
      </c>
      <c r="K668" s="3" t="s">
        <v>6759</v>
      </c>
      <c r="L668" s="3" t="s">
        <v>6855</v>
      </c>
      <c r="M668" s="3" t="s">
        <v>6854</v>
      </c>
      <c r="P668" s="3" t="s">
        <v>2434</v>
      </c>
      <c r="Q668" s="3">
        <f>IF(H668="TOEIC",VALUE(L668),0)</f>
        <v>0</v>
      </c>
      <c r="R668" s="3">
        <f>IF(H668="NEW TEPS",VALUE(L668),0)</f>
        <v>0</v>
      </c>
      <c r="S668" s="3">
        <f>IF(H668="TOEFL(ibt)",VALUE(L668),0)</f>
        <v>0</v>
      </c>
      <c r="T668" s="3">
        <f>IF(H668="JPT",VALUE(L668),0)</f>
        <v>0</v>
      </c>
      <c r="U668" s="3">
        <f>IF(H668="HSK",VALUE(K668),0)</f>
        <v>6</v>
      </c>
      <c r="V668" s="3">
        <f>IF(H668="HSK",VALUE(L668),0)</f>
        <v>183</v>
      </c>
      <c r="W668" s="3">
        <f>IF(H668="G-TELP Level2",VALUE(L668),0)</f>
        <v>0</v>
      </c>
      <c r="X668" s="3">
        <f>IF(P668="A",IF(Q668&gt;849,1,IF(R668&gt;335,1,IF(S668&gt;97,1,IF(T668&gt;849,1,IF(W668&gt;82,1,IF(U668=6,1,IF(U668=5,IF(V668&gt;254,1,0),0))))))),IF(P668="B",IF(Q668&gt;699,1,IF(R668&gt;263,1,IF(S668&gt;78,1,IF(T668&gt;699,1,IF(W668&gt;63,1,IF(U668=6,1,IF(U668=5,IF(V668&gt;179,1,0),0))))))),IF(P668="C",IF(Q668&gt;599,1,IF(R668&gt;226,1,IF(S668&gt;67,1,IF(T668&gt;599,1,IF(W668&gt;49,1,IF(U668=6,1,IF(U668=5,1,IF(U668=4,IF(V668&gt;209,1,0),0)))))))),IF(P668="D",IF(Q668&gt;649,1,IF(R668&gt;244,1,IF(S668&gt;73,1,IF(T668&gt;649,1,IF(W668&gt;56,1,IF(U668=6,1,IF(U668=5,1,IF(U668=4,IF(V668&gt;254,1,0),0)))))))),0))))</f>
        <v>1</v>
      </c>
      <c r="Y668" s="3">
        <f>SUMIF(B:B,B668,X:X)</f>
        <v>1</v>
      </c>
      <c r="Z668" s="3" t="str">
        <f>IF(Y668&gt;0,"어학 충족","자격미달")</f>
        <v>어학 충족</v>
      </c>
      <c r="AA668" s="3"/>
      <c r="AB668" s="3" t="str">
        <f>IF(P668="A",IF(Q668&gt;849,"TOEIC 충족",IF(R668&gt;335,"New-TEPS 충족",IF(S668&gt;97,"TOEFL 충족",IF(T668&gt;849,"JPT 충족",IF(W668&gt;82,"G-TELP 충족",IF(U668=6,"HSK점수 충족",IF(U668=5,IF(V668&gt;254,"HSK점수 충족","자격미달"),"자격미달"))))))),IF(P668="B",IF(Q668&gt;699,"TOEIC 충족",IF(R668&gt;263,"New-TEPS 충족",IF(S668&gt;78,"TOEFL 충족",IF(T668&gt;699,"JPT 충족",IF(W668&gt;63,"G-TELP 충족",IF(U668=6,"HSK점수 충족",IF(U668=5,IF(V668&gt;179,"HSK점수 충족","자격미달"),"자격미달"))))))),IF(P668="C",IF(Q668&gt;599,"TOEIC 충족",IF(R668&gt;226,"New-TEPS 충족",IF(S668&gt;67,"TOEFL 충족",IF(T668&gt;599,"JPT 충족",IF(W668&gt;49,"G-TELP 충족",IF(U668=6,"HSK점수 충족",IF(U668=5,"HSK점수 충족",IF(U668=4,IF(V668&gt;209,"HSK점수 충족","자격미달"),"자격미달")))))))),IF(P668="D",IF(Q668&gt;649,"TOEIC 충족",IF(R668&gt;244,"New-TEPS 충족",IF(S668&gt;73,"TOEFL 충족",IF(T668&gt;649,"JPT 충족",IF(W668&gt;56,"G-TELP 충족",IF(U1609=6,"HSK점수 충족",IF(U1609=5,"HSK점수 충족",IF(U1609=4,IF(V1609&gt;254,"HSK점수 충족","자격미달"),"자격미달")))))))),0))))</f>
        <v>HSK점수 충족</v>
      </c>
      <c r="AC668" s="21"/>
      <c r="AD668" s="3">
        <f>IF(P668="A",VLOOKUP(Q668,[1]교육_어학_경력backdata!$B$3:$C$9,2,1),IF(P668="B",VLOOKUP(Q668,[1]교육_어학_경력backdata!$G$3:$H$9,2,1),IF(P668="C",0,"오류")))</f>
        <v>0</v>
      </c>
      <c r="AE668" s="3">
        <f>IF(P668="A",VLOOKUP(R668,[1]교육_어학_경력backdata!$B$11:$C$17,2,1),IF(P668="B",VLOOKUP(R668,[1]교육_어학_경력backdata!$G$11:$H$17,2,1),IF(P668="C",0,"오류")))</f>
        <v>0</v>
      </c>
      <c r="AF668" s="3">
        <f>IF(P668="A",VLOOKUP(S668,[1]교육_어학_경력backdata!$B$19:$C$25,2,1),IF(P668="B",VLOOKUP(S668,[1]교육_어학_경력backdata!$G$19:$H$25,2,1),IF(P668="C",0,"오류")))</f>
        <v>0</v>
      </c>
      <c r="AG668" s="3">
        <f>IF(P668="A",VLOOKUP(T668,[1]교육_어학_경력backdata!$B$3:$C$9,2,1),IF(P668="B",VLOOKUP(T668,[1]교육_어학_경력backdata!$G$3:$H$9,2,1),IF(P668="C",0,"오류")))</f>
        <v>0</v>
      </c>
      <c r="AH668" s="3">
        <f>IF(P668="A",IF(U668=0,0,IF(U668=4,0,IF(U668=5,VLOOKUP(V668,[1]교육_어학_경력backdata!$B$27:$C$29,2,1),IF(U668=6,VLOOKUP(V668,[1]교육_어학_경력backdata!$B$31:$C$34,2,1))))),IF(P668="B",IF(U668=0,0,IF(U668=4,0,IF(U668=5,VLOOKUP(V668,[1]교육_어학_경력backdata!$G$27:$H$31,2,1),IF(U668=6,VLOOKUP(V668,[1]교육_어학_경력backdata!$G$33:$H$34,2,1))))),IF(CT668="C",0,"오류")))</f>
        <v>16</v>
      </c>
      <c r="AI668" s="3">
        <f>IF(P668="A",VLOOKUP(W668,[1]교육_어학_경력backdata!$B$36:$C$42,2,1),IF(P668="B",VLOOKUP(W668,[1]교육_어학_경력backdata!$G$36:$H$42,2,1),IF(P668="C",0,"오류")))</f>
        <v>0</v>
      </c>
      <c r="AJ668" s="3">
        <f>SUM(AD668:AI668)</f>
        <v>16</v>
      </c>
      <c r="AK668" s="3">
        <f>_xlfn.MAXIFS(AJ:AJ,B:B,B668)</f>
        <v>16</v>
      </c>
      <c r="AL668" s="3"/>
      <c r="AM668" s="21"/>
      <c r="AN668" s="3"/>
      <c r="AO668" s="3"/>
    </row>
    <row r="669" spans="1:41" x14ac:dyDescent="0.4">
      <c r="A669" s="4">
        <f>IF(B668=B669,A668,A668+1)</f>
        <v>621</v>
      </c>
      <c r="B669" s="4" t="s">
        <v>3046</v>
      </c>
      <c r="C669" s="4" t="s">
        <v>3045</v>
      </c>
      <c r="D669" s="4" t="s">
        <v>3044</v>
      </c>
      <c r="E669" s="4" t="s">
        <v>3043</v>
      </c>
      <c r="F669" s="4">
        <f>IF(B669=B668,F668+1,1)</f>
        <v>1</v>
      </c>
      <c r="G669" s="4" t="s">
        <v>6384</v>
      </c>
      <c r="H669" s="4" t="s">
        <v>6379</v>
      </c>
      <c r="I669" s="4" t="s">
        <v>6378</v>
      </c>
      <c r="J669" s="4" t="s">
        <v>6535</v>
      </c>
      <c r="K669" s="4"/>
      <c r="L669" s="4" t="s">
        <v>6623</v>
      </c>
      <c r="M669" s="4" t="s">
        <v>6853</v>
      </c>
      <c r="P669" s="4" t="s">
        <v>2434</v>
      </c>
      <c r="Q669" s="4">
        <f>IF(H669="TOEIC",VALUE(L669),0)</f>
        <v>860</v>
      </c>
      <c r="R669" s="4">
        <f>IF(H669="NEW TEPS",VALUE(L669),0)</f>
        <v>0</v>
      </c>
      <c r="S669" s="4">
        <f>IF(H669="TOEFL(ibt)",VALUE(L669),0)</f>
        <v>0</v>
      </c>
      <c r="T669" s="4">
        <f>IF(H669="JPT",VALUE(L669),0)</f>
        <v>0</v>
      </c>
      <c r="U669" s="4">
        <f>IF(H669="HSK",VALUE(K669),0)</f>
        <v>0</v>
      </c>
      <c r="V669" s="4">
        <f>IF(H669="HSK",VALUE(L669),0)</f>
        <v>0</v>
      </c>
      <c r="W669" s="4">
        <f>IF(H669="G-TELP Level2",VALUE(L669),0)</f>
        <v>0</v>
      </c>
      <c r="X669" s="4">
        <f>IF(P669="A",IF(Q669&gt;849,1,IF(R669&gt;335,1,IF(S669&gt;97,1,IF(T669&gt;849,1,IF(W669&gt;82,1,IF(U669=6,1,IF(U669=5,IF(V669&gt;254,1,0),0))))))),IF(P669="B",IF(Q669&gt;699,1,IF(R669&gt;263,1,IF(S669&gt;78,1,IF(T669&gt;699,1,IF(W669&gt;63,1,IF(U669=6,1,IF(U669=5,IF(V669&gt;179,1,0),0))))))),IF(P669="C",IF(Q669&gt;599,1,IF(R669&gt;226,1,IF(S669&gt;67,1,IF(T669&gt;599,1,IF(W669&gt;49,1,IF(U669=6,1,IF(U669=5,1,IF(U669=4,IF(V669&gt;209,1,0),0)))))))),IF(P669="D",IF(Q669&gt;649,1,IF(R669&gt;244,1,IF(S669&gt;73,1,IF(T669&gt;649,1,IF(W669&gt;56,1,IF(U669=6,1,IF(U669=5,1,IF(U669=4,IF(V669&gt;254,1,0),0)))))))),0))))</f>
        <v>1</v>
      </c>
      <c r="Y669" s="4">
        <f>SUMIF(B:B,B669,X:X)</f>
        <v>1</v>
      </c>
      <c r="Z669" s="4" t="str">
        <f>IF(Y669&gt;0,"어학 충족","자격미달")</f>
        <v>어학 충족</v>
      </c>
      <c r="AA669" s="4"/>
      <c r="AB669" s="4" t="str">
        <f>IF(P669="A",IF(Q669&gt;849,"TOEIC 충족",IF(R669&gt;335,"New-TEPS 충족",IF(S669&gt;97,"TOEFL 충족",IF(T669&gt;849,"JPT 충족",IF(W669&gt;82,"G-TELP 충족",IF(U669=6,"HSK점수 충족",IF(U669=5,IF(V669&gt;254,"HSK점수 충족","자격미달"),"자격미달"))))))),IF(P669="B",IF(Q669&gt;699,"TOEIC 충족",IF(R669&gt;263,"New-TEPS 충족",IF(S669&gt;78,"TOEFL 충족",IF(T669&gt;699,"JPT 충족",IF(W669&gt;63,"G-TELP 충족",IF(U669=6,"HSK점수 충족",IF(U669=5,IF(V669&gt;179,"HSK점수 충족","자격미달"),"자격미달"))))))),IF(P669="C",IF(Q669&gt;599,"TOEIC 충족",IF(R669&gt;226,"New-TEPS 충족",IF(S669&gt;67,"TOEFL 충족",IF(T669&gt;599,"JPT 충족",IF(W669&gt;49,"G-TELP 충족",IF(U669=6,"HSK점수 충족",IF(U669=5,"HSK점수 충족",IF(U669=4,IF(V669&gt;209,"HSK점수 충족","자격미달"),"자격미달")))))))),IF(P669="D",IF(Q669&gt;649,"TOEIC 충족",IF(R669&gt;244,"New-TEPS 충족",IF(S669&gt;73,"TOEFL 충족",IF(T669&gt;649,"JPT 충족",IF(W669&gt;56,"G-TELP 충족",IF(U1610=6,"HSK점수 충족",IF(U1610=5,"HSK점수 충족",IF(U1610=4,IF(V1610&gt;254,"HSK점수 충족","자격미달"),"자격미달")))))))),0))))</f>
        <v>TOEIC 충족</v>
      </c>
      <c r="AC669" s="21"/>
      <c r="AD669" s="4">
        <f>IF(P669="A",VLOOKUP(Q669,[1]교육_어학_경력backdata!$B$3:$C$9,2,1),IF(P669="B",VLOOKUP(Q669,[1]교육_어학_경력backdata!$G$3:$H$9,2,1),IF(P669="C",0,"오류")))</f>
        <v>12</v>
      </c>
      <c r="AE669" s="4">
        <f>IF(P669="A",VLOOKUP(R669,[1]교육_어학_경력backdata!$B$11:$C$17,2,1),IF(P669="B",VLOOKUP(R669,[1]교육_어학_경력backdata!$G$11:$H$17,2,1),IF(P669="C",0,"오류")))</f>
        <v>0</v>
      </c>
      <c r="AF669" s="4">
        <f>IF(P669="A",VLOOKUP(S669,[1]교육_어학_경력backdata!$B$19:$C$25,2,1),IF(P669="B",VLOOKUP(S669,[1]교육_어학_경력backdata!$G$19:$H$25,2,1),IF(P669="C",0,"오류")))</f>
        <v>0</v>
      </c>
      <c r="AG669" s="4">
        <f>IF(P669="A",VLOOKUP(T669,[1]교육_어학_경력backdata!$B$3:$C$9,2,1),IF(P669="B",VLOOKUP(T669,[1]교육_어학_경력backdata!$G$3:$H$9,2,1),IF(P669="C",0,"오류")))</f>
        <v>0</v>
      </c>
      <c r="AH669" s="4">
        <f>IF(P669="A",IF(U669=0,0,IF(U669=4,0,IF(U669=5,VLOOKUP(V669,[1]교육_어학_경력backdata!$B$27:$C$29,2,1),IF(U669=6,VLOOKUP(V669,[1]교육_어학_경력backdata!$B$31:$C$34,2,1))))),IF(P669="B",IF(U669=0,0,IF(U669=4,0,IF(U669=5,VLOOKUP(V669,[1]교육_어학_경력backdata!$G$27:$H$31,2,1),IF(U669=6,VLOOKUP(V669,[1]교육_어학_경력backdata!$G$33:$H$34,2,1))))),IF(CT669="C",0,"오류")))</f>
        <v>0</v>
      </c>
      <c r="AI669" s="4">
        <f>IF(P669="A",VLOOKUP(W669,[1]교육_어학_경력backdata!$B$36:$C$42,2,1),IF(P669="B",VLOOKUP(W669,[1]교육_어학_경력backdata!$G$36:$H$42,2,1),IF(P669="C",0,"오류")))</f>
        <v>0</v>
      </c>
      <c r="AJ669" s="4">
        <f>SUM(AD669:AI669)</f>
        <v>12</v>
      </c>
      <c r="AK669" s="4">
        <f>_xlfn.MAXIFS(AJ:AJ,B:B,B669)</f>
        <v>12</v>
      </c>
      <c r="AL669" s="4"/>
      <c r="AM669" s="21"/>
      <c r="AN669" s="4"/>
      <c r="AO669" s="4"/>
    </row>
    <row r="670" spans="1:41" x14ac:dyDescent="0.4">
      <c r="A670" s="3">
        <f>IF(B669=B670,A669,A669+1)</f>
        <v>622</v>
      </c>
      <c r="B670" s="3" t="s">
        <v>3038</v>
      </c>
      <c r="C670" s="3" t="s">
        <v>490</v>
      </c>
      <c r="D670" s="3" t="s">
        <v>2583</v>
      </c>
      <c r="E670" s="3" t="s">
        <v>2582</v>
      </c>
      <c r="F670" s="3">
        <f>IF(B670=B669,F669+1,1)</f>
        <v>1</v>
      </c>
      <c r="G670" s="3" t="s">
        <v>6380</v>
      </c>
      <c r="H670" s="3" t="s">
        <v>6379</v>
      </c>
      <c r="I670" s="3" t="s">
        <v>6378</v>
      </c>
      <c r="J670" s="3" t="s">
        <v>6512</v>
      </c>
      <c r="K670" s="3"/>
      <c r="L670" s="3" t="s">
        <v>6448</v>
      </c>
      <c r="M670" s="3" t="s">
        <v>6852</v>
      </c>
      <c r="P670" s="3" t="s">
        <v>2434</v>
      </c>
      <c r="Q670" s="3">
        <f>IF(H670="TOEIC",VALUE(L670),0)</f>
        <v>865</v>
      </c>
      <c r="R670" s="3">
        <f>IF(H670="NEW TEPS",VALUE(L670),0)</f>
        <v>0</v>
      </c>
      <c r="S670" s="3">
        <f>IF(H670="TOEFL(ibt)",VALUE(L670),0)</f>
        <v>0</v>
      </c>
      <c r="T670" s="3">
        <f>IF(H670="JPT",VALUE(L670),0)</f>
        <v>0</v>
      </c>
      <c r="U670" s="3">
        <f>IF(H670="HSK",VALUE(K670),0)</f>
        <v>0</v>
      </c>
      <c r="V670" s="3">
        <f>IF(H670="HSK",VALUE(L670),0)</f>
        <v>0</v>
      </c>
      <c r="W670" s="3">
        <f>IF(H670="G-TELP Level2",VALUE(L670),0)</f>
        <v>0</v>
      </c>
      <c r="X670" s="3">
        <f>IF(P670="A",IF(Q670&gt;849,1,IF(R670&gt;335,1,IF(S670&gt;97,1,IF(T670&gt;849,1,IF(W670&gt;82,1,IF(U670=6,1,IF(U670=5,IF(V670&gt;254,1,0),0))))))),IF(P670="B",IF(Q670&gt;699,1,IF(R670&gt;263,1,IF(S670&gt;78,1,IF(T670&gt;699,1,IF(W670&gt;63,1,IF(U670=6,1,IF(U670=5,IF(V670&gt;179,1,0),0))))))),IF(P670="C",IF(Q670&gt;599,1,IF(R670&gt;226,1,IF(S670&gt;67,1,IF(T670&gt;599,1,IF(W670&gt;49,1,IF(U670=6,1,IF(U670=5,1,IF(U670=4,IF(V670&gt;209,1,0),0)))))))),IF(P670="D",IF(Q670&gt;649,1,IF(R670&gt;244,1,IF(S670&gt;73,1,IF(T670&gt;649,1,IF(W670&gt;56,1,IF(U670=6,1,IF(U670=5,1,IF(U670=4,IF(V670&gt;254,1,0),0)))))))),0))))</f>
        <v>1</v>
      </c>
      <c r="Y670" s="3">
        <f>SUMIF(B:B,B670,X:X)</f>
        <v>1</v>
      </c>
      <c r="Z670" s="3" t="str">
        <f>IF(Y670&gt;0,"어학 충족","자격미달")</f>
        <v>어학 충족</v>
      </c>
      <c r="AA670" s="3"/>
      <c r="AB670" s="3" t="str">
        <f>IF(P670="A",IF(Q670&gt;849,"TOEIC 충족",IF(R670&gt;335,"New-TEPS 충족",IF(S670&gt;97,"TOEFL 충족",IF(T670&gt;849,"JPT 충족",IF(W670&gt;82,"G-TELP 충족",IF(U670=6,"HSK점수 충족",IF(U670=5,IF(V670&gt;254,"HSK점수 충족","자격미달"),"자격미달"))))))),IF(P670="B",IF(Q670&gt;699,"TOEIC 충족",IF(R670&gt;263,"New-TEPS 충족",IF(S670&gt;78,"TOEFL 충족",IF(T670&gt;699,"JPT 충족",IF(W670&gt;63,"G-TELP 충족",IF(U670=6,"HSK점수 충족",IF(U670=5,IF(V670&gt;179,"HSK점수 충족","자격미달"),"자격미달"))))))),IF(P670="C",IF(Q670&gt;599,"TOEIC 충족",IF(R670&gt;226,"New-TEPS 충족",IF(S670&gt;67,"TOEFL 충족",IF(T670&gt;599,"JPT 충족",IF(W670&gt;49,"G-TELP 충족",IF(U670=6,"HSK점수 충족",IF(U670=5,"HSK점수 충족",IF(U670=4,IF(V670&gt;209,"HSK점수 충족","자격미달"),"자격미달")))))))),IF(P670="D",IF(Q670&gt;649,"TOEIC 충족",IF(R670&gt;244,"New-TEPS 충족",IF(S670&gt;73,"TOEFL 충족",IF(T670&gt;649,"JPT 충족",IF(W670&gt;56,"G-TELP 충족",IF(U1611=6,"HSK점수 충족",IF(U1611=5,"HSK점수 충족",IF(U1611=4,IF(V1611&gt;254,"HSK점수 충족","자격미달"),"자격미달")))))))),0))))</f>
        <v>TOEIC 충족</v>
      </c>
      <c r="AC670" s="21"/>
      <c r="AD670" s="3">
        <f>IF(P670="A",VLOOKUP(Q670,[1]교육_어학_경력backdata!$B$3:$C$9,2,1),IF(P670="B",VLOOKUP(Q670,[1]교육_어학_경력backdata!$G$3:$H$9,2,1),IF(P670="C",0,"오류")))</f>
        <v>12</v>
      </c>
      <c r="AE670" s="3">
        <f>IF(P670="A",VLOOKUP(R670,[1]교육_어학_경력backdata!$B$11:$C$17,2,1),IF(P670="B",VLOOKUP(R670,[1]교육_어학_경력backdata!$G$11:$H$17,2,1),IF(P670="C",0,"오류")))</f>
        <v>0</v>
      </c>
      <c r="AF670" s="3">
        <f>IF(P670="A",VLOOKUP(S670,[1]교육_어학_경력backdata!$B$19:$C$25,2,1),IF(P670="B",VLOOKUP(S670,[1]교육_어학_경력backdata!$G$19:$H$25,2,1),IF(P670="C",0,"오류")))</f>
        <v>0</v>
      </c>
      <c r="AG670" s="3">
        <f>IF(P670="A",VLOOKUP(T670,[1]교육_어학_경력backdata!$B$3:$C$9,2,1),IF(P670="B",VLOOKUP(T670,[1]교육_어학_경력backdata!$G$3:$H$9,2,1),IF(P670="C",0,"오류")))</f>
        <v>0</v>
      </c>
      <c r="AH670" s="3">
        <f>IF(P670="A",IF(U670=0,0,IF(U670=4,0,IF(U670=5,VLOOKUP(V670,[1]교육_어학_경력backdata!$B$27:$C$29,2,1),IF(U670=6,VLOOKUP(V670,[1]교육_어학_경력backdata!$B$31:$C$34,2,1))))),IF(P670="B",IF(U670=0,0,IF(U670=4,0,IF(U670=5,VLOOKUP(V670,[1]교육_어학_경력backdata!$G$27:$H$31,2,1),IF(U670=6,VLOOKUP(V670,[1]교육_어학_경력backdata!$G$33:$H$34,2,1))))),IF(CT670="C",0,"오류")))</f>
        <v>0</v>
      </c>
      <c r="AI670" s="3">
        <f>IF(P670="A",VLOOKUP(W670,[1]교육_어학_경력backdata!$B$36:$C$42,2,1),IF(P670="B",VLOOKUP(W670,[1]교육_어학_경력backdata!$G$36:$H$42,2,1),IF(P670="C",0,"오류")))</f>
        <v>0</v>
      </c>
      <c r="AJ670" s="3">
        <f>SUM(AD670:AI670)</f>
        <v>12</v>
      </c>
      <c r="AK670" s="3">
        <f>_xlfn.MAXIFS(AJ:AJ,B:B,B670)</f>
        <v>12</v>
      </c>
      <c r="AL670" s="3"/>
      <c r="AM670" s="21"/>
      <c r="AN670" s="3"/>
      <c r="AO670" s="3"/>
    </row>
    <row r="671" spans="1:41" x14ac:dyDescent="0.4">
      <c r="A671" s="4">
        <f>IF(B670=B671,A670,A670+1)</f>
        <v>623</v>
      </c>
      <c r="B671" s="4" t="s">
        <v>3035</v>
      </c>
      <c r="C671" s="4" t="s">
        <v>3034</v>
      </c>
      <c r="D671" s="4" t="s">
        <v>2583</v>
      </c>
      <c r="E671" s="4" t="s">
        <v>2582</v>
      </c>
      <c r="F671" s="4">
        <f>IF(B671=B670,F670+1,1)</f>
        <v>1</v>
      </c>
      <c r="G671" s="4" t="s">
        <v>6380</v>
      </c>
      <c r="H671" s="4" t="s">
        <v>6379</v>
      </c>
      <c r="I671" s="4" t="s">
        <v>6378</v>
      </c>
      <c r="J671" s="4" t="s">
        <v>6383</v>
      </c>
      <c r="K671" s="4"/>
      <c r="L671" s="4" t="s">
        <v>6430</v>
      </c>
      <c r="M671" s="4" t="s">
        <v>6851</v>
      </c>
      <c r="P671" s="4" t="s">
        <v>2434</v>
      </c>
      <c r="Q671" s="4">
        <f>IF(H671="TOEIC",VALUE(L671),0)</f>
        <v>850</v>
      </c>
      <c r="R671" s="4">
        <f>IF(H671="NEW TEPS",VALUE(L671),0)</f>
        <v>0</v>
      </c>
      <c r="S671" s="4">
        <f>IF(H671="TOEFL(ibt)",VALUE(L671),0)</f>
        <v>0</v>
      </c>
      <c r="T671" s="4">
        <f>IF(H671="JPT",VALUE(L671),0)</f>
        <v>0</v>
      </c>
      <c r="U671" s="4">
        <f>IF(H671="HSK",VALUE(K671),0)</f>
        <v>0</v>
      </c>
      <c r="V671" s="4">
        <f>IF(H671="HSK",VALUE(L671),0)</f>
        <v>0</v>
      </c>
      <c r="W671" s="4">
        <f>IF(H671="G-TELP Level2",VALUE(L671),0)</f>
        <v>0</v>
      </c>
      <c r="X671" s="4">
        <f>IF(P671="A",IF(Q671&gt;849,1,IF(R671&gt;335,1,IF(S671&gt;97,1,IF(T671&gt;849,1,IF(W671&gt;82,1,IF(U671=6,1,IF(U671=5,IF(V671&gt;254,1,0),0))))))),IF(P671="B",IF(Q671&gt;699,1,IF(R671&gt;263,1,IF(S671&gt;78,1,IF(T671&gt;699,1,IF(W671&gt;63,1,IF(U671=6,1,IF(U671=5,IF(V671&gt;179,1,0),0))))))),IF(P671="C",IF(Q671&gt;599,1,IF(R671&gt;226,1,IF(S671&gt;67,1,IF(T671&gt;599,1,IF(W671&gt;49,1,IF(U671=6,1,IF(U671=5,1,IF(U671=4,IF(V671&gt;209,1,0),0)))))))),IF(P671="D",IF(Q671&gt;649,1,IF(R671&gt;244,1,IF(S671&gt;73,1,IF(T671&gt;649,1,IF(W671&gt;56,1,IF(U671=6,1,IF(U671=5,1,IF(U671=4,IF(V671&gt;254,1,0),0)))))))),0))))</f>
        <v>1</v>
      </c>
      <c r="Y671" s="4">
        <f>SUMIF(B:B,B671,X:X)</f>
        <v>1</v>
      </c>
      <c r="Z671" s="4" t="str">
        <f>IF(Y671&gt;0,"어학 충족","자격미달")</f>
        <v>어학 충족</v>
      </c>
      <c r="AA671" s="4"/>
      <c r="AB671" s="4" t="str">
        <f>IF(P671="A",IF(Q671&gt;849,"TOEIC 충족",IF(R671&gt;335,"New-TEPS 충족",IF(S671&gt;97,"TOEFL 충족",IF(T671&gt;849,"JPT 충족",IF(W671&gt;82,"G-TELP 충족",IF(U671=6,"HSK점수 충족",IF(U671=5,IF(V671&gt;254,"HSK점수 충족","자격미달"),"자격미달"))))))),IF(P671="B",IF(Q671&gt;699,"TOEIC 충족",IF(R671&gt;263,"New-TEPS 충족",IF(S671&gt;78,"TOEFL 충족",IF(T671&gt;699,"JPT 충족",IF(W671&gt;63,"G-TELP 충족",IF(U671=6,"HSK점수 충족",IF(U671=5,IF(V671&gt;179,"HSK점수 충족","자격미달"),"자격미달"))))))),IF(P671="C",IF(Q671&gt;599,"TOEIC 충족",IF(R671&gt;226,"New-TEPS 충족",IF(S671&gt;67,"TOEFL 충족",IF(T671&gt;599,"JPT 충족",IF(W671&gt;49,"G-TELP 충족",IF(U671=6,"HSK점수 충족",IF(U671=5,"HSK점수 충족",IF(U671=4,IF(V671&gt;209,"HSK점수 충족","자격미달"),"자격미달")))))))),IF(P671="D",IF(Q671&gt;649,"TOEIC 충족",IF(R671&gt;244,"New-TEPS 충족",IF(S671&gt;73,"TOEFL 충족",IF(T671&gt;649,"JPT 충족",IF(W671&gt;56,"G-TELP 충족",IF(U1612=6,"HSK점수 충족",IF(U1612=5,"HSK점수 충족",IF(U1612=4,IF(V1612&gt;254,"HSK점수 충족","자격미달"),"자격미달")))))))),0))))</f>
        <v>TOEIC 충족</v>
      </c>
      <c r="AC671" s="21"/>
      <c r="AD671" s="4">
        <f>IF(P671="A",VLOOKUP(Q671,[1]교육_어학_경력backdata!$B$3:$C$9,2,1),IF(P671="B",VLOOKUP(Q671,[1]교육_어학_경력backdata!$G$3:$H$9,2,1),IF(P671="C",0,"오류")))</f>
        <v>12</v>
      </c>
      <c r="AE671" s="4">
        <f>IF(P671="A",VLOOKUP(R671,[1]교육_어학_경력backdata!$B$11:$C$17,2,1),IF(P671="B",VLOOKUP(R671,[1]교육_어학_경력backdata!$G$11:$H$17,2,1),IF(P671="C",0,"오류")))</f>
        <v>0</v>
      </c>
      <c r="AF671" s="4">
        <f>IF(P671="A",VLOOKUP(S671,[1]교육_어학_경력backdata!$B$19:$C$25,2,1),IF(P671="B",VLOOKUP(S671,[1]교육_어학_경력backdata!$G$19:$H$25,2,1),IF(P671="C",0,"오류")))</f>
        <v>0</v>
      </c>
      <c r="AG671" s="4">
        <f>IF(P671="A",VLOOKUP(T671,[1]교육_어학_경력backdata!$B$3:$C$9,2,1),IF(P671="B",VLOOKUP(T671,[1]교육_어학_경력backdata!$G$3:$H$9,2,1),IF(P671="C",0,"오류")))</f>
        <v>0</v>
      </c>
      <c r="AH671" s="4">
        <f>IF(P671="A",IF(U671=0,0,IF(U671=4,0,IF(U671=5,VLOOKUP(V671,[1]교육_어학_경력backdata!$B$27:$C$29,2,1),IF(U671=6,VLOOKUP(V671,[1]교육_어학_경력backdata!$B$31:$C$34,2,1))))),IF(P671="B",IF(U671=0,0,IF(U671=4,0,IF(U671=5,VLOOKUP(V671,[1]교육_어학_경력backdata!$G$27:$H$31,2,1),IF(U671=6,VLOOKUP(V671,[1]교육_어학_경력backdata!$G$33:$H$34,2,1))))),IF(CT671="C",0,"오류")))</f>
        <v>0</v>
      </c>
      <c r="AI671" s="4">
        <f>IF(P671="A",VLOOKUP(W671,[1]교육_어학_경력backdata!$B$36:$C$42,2,1),IF(P671="B",VLOOKUP(W671,[1]교육_어학_경력backdata!$G$36:$H$42,2,1),IF(P671="C",0,"오류")))</f>
        <v>0</v>
      </c>
      <c r="AJ671" s="4">
        <f>SUM(AD671:AI671)</f>
        <v>12</v>
      </c>
      <c r="AK671" s="4">
        <f>_xlfn.MAXIFS(AJ:AJ,B:B,B671)</f>
        <v>12</v>
      </c>
      <c r="AL671" s="4"/>
      <c r="AM671" s="21"/>
      <c r="AN671" s="4"/>
      <c r="AO671" s="4"/>
    </row>
    <row r="672" spans="1:41" x14ac:dyDescent="0.4">
      <c r="A672" s="3">
        <f>IF(B671=B672,A671,A671+1)</f>
        <v>624</v>
      </c>
      <c r="B672" s="3" t="s">
        <v>3026</v>
      </c>
      <c r="C672" s="3" t="s">
        <v>3025</v>
      </c>
      <c r="D672" s="3" t="s">
        <v>2583</v>
      </c>
      <c r="E672" s="3" t="s">
        <v>2582</v>
      </c>
      <c r="F672" s="3">
        <f>IF(B672=B671,F671+1,1)</f>
        <v>1</v>
      </c>
      <c r="G672" s="3" t="s">
        <v>6380</v>
      </c>
      <c r="H672" s="3" t="s">
        <v>6409</v>
      </c>
      <c r="I672" s="3" t="s">
        <v>6408</v>
      </c>
      <c r="J672" s="3" t="s">
        <v>6850</v>
      </c>
      <c r="K672" s="3"/>
      <c r="L672" s="3" t="s">
        <v>6492</v>
      </c>
      <c r="M672" s="3" t="s">
        <v>6849</v>
      </c>
      <c r="P672" s="3" t="s">
        <v>2434</v>
      </c>
      <c r="Q672" s="3">
        <f>IF(H672="TOEIC",VALUE(L672),0)</f>
        <v>0</v>
      </c>
      <c r="R672" s="3">
        <f>IF(H672="NEW TEPS",VALUE(L672),0)</f>
        <v>0</v>
      </c>
      <c r="S672" s="3">
        <f>IF(H672="TOEFL(ibt)",VALUE(L672),0)</f>
        <v>0</v>
      </c>
      <c r="T672" s="3">
        <f>IF(H672="JPT",VALUE(L672),0)</f>
        <v>855</v>
      </c>
      <c r="U672" s="3">
        <f>IF(H672="HSK",VALUE(K672),0)</f>
        <v>0</v>
      </c>
      <c r="V672" s="3">
        <f>IF(H672="HSK",VALUE(L672),0)</f>
        <v>0</v>
      </c>
      <c r="W672" s="3">
        <f>IF(H672="G-TELP Level2",VALUE(L672),0)</f>
        <v>0</v>
      </c>
      <c r="X672" s="3">
        <f>IF(P672="A",IF(Q672&gt;849,1,IF(R672&gt;335,1,IF(S672&gt;97,1,IF(T672&gt;849,1,IF(W672&gt;82,1,IF(U672=6,1,IF(U672=5,IF(V672&gt;254,1,0),0))))))),IF(P672="B",IF(Q672&gt;699,1,IF(R672&gt;263,1,IF(S672&gt;78,1,IF(T672&gt;699,1,IF(W672&gt;63,1,IF(U672=6,1,IF(U672=5,IF(V672&gt;179,1,0),0))))))),IF(P672="C",IF(Q672&gt;599,1,IF(R672&gt;226,1,IF(S672&gt;67,1,IF(T672&gt;599,1,IF(W672&gt;49,1,IF(U672=6,1,IF(U672=5,1,IF(U672=4,IF(V672&gt;209,1,0),0)))))))),IF(P672="D",IF(Q672&gt;649,1,IF(R672&gt;244,1,IF(S672&gt;73,1,IF(T672&gt;649,1,IF(W672&gt;56,1,IF(U672=6,1,IF(U672=5,1,IF(U672=4,IF(V672&gt;254,1,0),0)))))))),0))))</f>
        <v>1</v>
      </c>
      <c r="Y672" s="3">
        <f>SUMIF(B:B,B672,X:X)</f>
        <v>1</v>
      </c>
      <c r="Z672" s="3" t="str">
        <f>IF(Y672&gt;0,"어학 충족","자격미달")</f>
        <v>어학 충족</v>
      </c>
      <c r="AA672" s="3"/>
      <c r="AB672" s="3" t="str">
        <f>IF(P672="A",IF(Q672&gt;849,"TOEIC 충족",IF(R672&gt;335,"New-TEPS 충족",IF(S672&gt;97,"TOEFL 충족",IF(T672&gt;849,"JPT 충족",IF(W672&gt;82,"G-TELP 충족",IF(U672=6,"HSK점수 충족",IF(U672=5,IF(V672&gt;254,"HSK점수 충족","자격미달"),"자격미달"))))))),IF(P672="B",IF(Q672&gt;699,"TOEIC 충족",IF(R672&gt;263,"New-TEPS 충족",IF(S672&gt;78,"TOEFL 충족",IF(T672&gt;699,"JPT 충족",IF(W672&gt;63,"G-TELP 충족",IF(U672=6,"HSK점수 충족",IF(U672=5,IF(V672&gt;179,"HSK점수 충족","자격미달"),"자격미달"))))))),IF(P672="C",IF(Q672&gt;599,"TOEIC 충족",IF(R672&gt;226,"New-TEPS 충족",IF(S672&gt;67,"TOEFL 충족",IF(T672&gt;599,"JPT 충족",IF(W672&gt;49,"G-TELP 충족",IF(U672=6,"HSK점수 충족",IF(U672=5,"HSK점수 충족",IF(U672=4,IF(V672&gt;209,"HSK점수 충족","자격미달"),"자격미달")))))))),IF(P672="D",IF(Q672&gt;649,"TOEIC 충족",IF(R672&gt;244,"New-TEPS 충족",IF(S672&gt;73,"TOEFL 충족",IF(T672&gt;649,"JPT 충족",IF(W672&gt;56,"G-TELP 충족",IF(U1613=6,"HSK점수 충족",IF(U1613=5,"HSK점수 충족",IF(U1613=4,IF(V1613&gt;254,"HSK점수 충족","자격미달"),"자격미달")))))))),0))))</f>
        <v>JPT 충족</v>
      </c>
      <c r="AC672" s="21"/>
      <c r="AD672" s="3">
        <f>IF(P672="A",VLOOKUP(Q672,[1]교육_어학_경력backdata!$B$3:$C$9,2,1),IF(P672="B",VLOOKUP(Q672,[1]교육_어학_경력backdata!$G$3:$H$9,2,1),IF(P672="C",0,"오류")))</f>
        <v>0</v>
      </c>
      <c r="AE672" s="3">
        <f>IF(P672="A",VLOOKUP(R672,[1]교육_어학_경력backdata!$B$11:$C$17,2,1),IF(P672="B",VLOOKUP(R672,[1]교육_어학_경력backdata!$G$11:$H$17,2,1),IF(P672="C",0,"오류")))</f>
        <v>0</v>
      </c>
      <c r="AF672" s="3">
        <f>IF(P672="A",VLOOKUP(S672,[1]교육_어학_경력backdata!$B$19:$C$25,2,1),IF(P672="B",VLOOKUP(S672,[1]교육_어학_경력backdata!$G$19:$H$25,2,1),IF(P672="C",0,"오류")))</f>
        <v>0</v>
      </c>
      <c r="AG672" s="3">
        <f>IF(P672="A",VLOOKUP(T672,[1]교육_어학_경력backdata!$B$3:$C$9,2,1),IF(P672="B",VLOOKUP(T672,[1]교육_어학_경력backdata!$G$3:$H$9,2,1),IF(P672="C",0,"오류")))</f>
        <v>12</v>
      </c>
      <c r="AH672" s="3">
        <f>IF(P672="A",IF(U672=0,0,IF(U672=4,0,IF(U672=5,VLOOKUP(V672,[1]교육_어학_경력backdata!$B$27:$C$29,2,1),IF(U672=6,VLOOKUP(V672,[1]교육_어학_경력backdata!$B$31:$C$34,2,1))))),IF(P672="B",IF(U672=0,0,IF(U672=4,0,IF(U672=5,VLOOKUP(V672,[1]교육_어학_경력backdata!$G$27:$H$31,2,1),IF(U672=6,VLOOKUP(V672,[1]교육_어학_경력backdata!$G$33:$H$34,2,1))))),IF(CT672="C",0,"오류")))</f>
        <v>0</v>
      </c>
      <c r="AI672" s="3">
        <f>IF(P672="A",VLOOKUP(W672,[1]교육_어학_경력backdata!$B$36:$C$42,2,1),IF(P672="B",VLOOKUP(W672,[1]교육_어학_경력backdata!$G$36:$H$42,2,1),IF(P672="C",0,"오류")))</f>
        <v>0</v>
      </c>
      <c r="AJ672" s="3">
        <f>SUM(AD672:AI672)</f>
        <v>12</v>
      </c>
      <c r="AK672" s="3">
        <f>_xlfn.MAXIFS(AJ:AJ,B:B,B672)</f>
        <v>12</v>
      </c>
      <c r="AL672" s="3"/>
      <c r="AM672" s="21"/>
      <c r="AN672" s="3"/>
      <c r="AO672" s="3"/>
    </row>
    <row r="673" spans="1:41" x14ac:dyDescent="0.4">
      <c r="A673" s="4">
        <f>IF(B672=B673,A672,A672+1)</f>
        <v>625</v>
      </c>
      <c r="B673" s="4" t="s">
        <v>3022</v>
      </c>
      <c r="C673" s="4" t="s">
        <v>3021</v>
      </c>
      <c r="D673" s="4" t="s">
        <v>2583</v>
      </c>
      <c r="E673" s="4" t="s">
        <v>2582</v>
      </c>
      <c r="F673" s="4">
        <f>IF(B673=B672,F672+1,1)</f>
        <v>1</v>
      </c>
      <c r="G673" s="4" t="s">
        <v>6384</v>
      </c>
      <c r="H673" s="4" t="s">
        <v>6379</v>
      </c>
      <c r="I673" s="4" t="s">
        <v>6378</v>
      </c>
      <c r="J673" s="4" t="s">
        <v>6469</v>
      </c>
      <c r="K673" s="4"/>
      <c r="L673" s="4" t="s">
        <v>6448</v>
      </c>
      <c r="M673" s="4" t="s">
        <v>6848</v>
      </c>
      <c r="P673" s="4" t="s">
        <v>2434</v>
      </c>
      <c r="Q673" s="4">
        <f>IF(H673="TOEIC",VALUE(L673),0)</f>
        <v>865</v>
      </c>
      <c r="R673" s="4">
        <f>IF(H673="NEW TEPS",VALUE(L673),0)</f>
        <v>0</v>
      </c>
      <c r="S673" s="4">
        <f>IF(H673="TOEFL(ibt)",VALUE(L673),0)</f>
        <v>0</v>
      </c>
      <c r="T673" s="4">
        <f>IF(H673="JPT",VALUE(L673),0)</f>
        <v>0</v>
      </c>
      <c r="U673" s="4">
        <f>IF(H673="HSK",VALUE(K673),0)</f>
        <v>0</v>
      </c>
      <c r="V673" s="4">
        <f>IF(H673="HSK",VALUE(L673),0)</f>
        <v>0</v>
      </c>
      <c r="W673" s="4">
        <f>IF(H673="G-TELP Level2",VALUE(L673),0)</f>
        <v>0</v>
      </c>
      <c r="X673" s="4">
        <f>IF(P673="A",IF(Q673&gt;849,1,IF(R673&gt;335,1,IF(S673&gt;97,1,IF(T673&gt;849,1,IF(W673&gt;82,1,IF(U673=6,1,IF(U673=5,IF(V673&gt;254,1,0),0))))))),IF(P673="B",IF(Q673&gt;699,1,IF(R673&gt;263,1,IF(S673&gt;78,1,IF(T673&gt;699,1,IF(W673&gt;63,1,IF(U673=6,1,IF(U673=5,IF(V673&gt;179,1,0),0))))))),IF(P673="C",IF(Q673&gt;599,1,IF(R673&gt;226,1,IF(S673&gt;67,1,IF(T673&gt;599,1,IF(W673&gt;49,1,IF(U673=6,1,IF(U673=5,1,IF(U673=4,IF(V673&gt;209,1,0),0)))))))),IF(P673="D",IF(Q673&gt;649,1,IF(R673&gt;244,1,IF(S673&gt;73,1,IF(T673&gt;649,1,IF(W673&gt;56,1,IF(U673=6,1,IF(U673=5,1,IF(U673=4,IF(V673&gt;254,1,0),0)))))))),0))))</f>
        <v>1</v>
      </c>
      <c r="Y673" s="4">
        <f>SUMIF(B:B,B673,X:X)</f>
        <v>1</v>
      </c>
      <c r="Z673" s="4" t="str">
        <f>IF(Y673&gt;0,"어학 충족","자격미달")</f>
        <v>어학 충족</v>
      </c>
      <c r="AA673" s="4"/>
      <c r="AB673" s="4" t="str">
        <f>IF(P673="A",IF(Q673&gt;849,"TOEIC 충족",IF(R673&gt;335,"New-TEPS 충족",IF(S673&gt;97,"TOEFL 충족",IF(T673&gt;849,"JPT 충족",IF(W673&gt;82,"G-TELP 충족",IF(U673=6,"HSK점수 충족",IF(U673=5,IF(V673&gt;254,"HSK점수 충족","자격미달"),"자격미달"))))))),IF(P673="B",IF(Q673&gt;699,"TOEIC 충족",IF(R673&gt;263,"New-TEPS 충족",IF(S673&gt;78,"TOEFL 충족",IF(T673&gt;699,"JPT 충족",IF(W673&gt;63,"G-TELP 충족",IF(U673=6,"HSK점수 충족",IF(U673=5,IF(V673&gt;179,"HSK점수 충족","자격미달"),"자격미달"))))))),IF(P673="C",IF(Q673&gt;599,"TOEIC 충족",IF(R673&gt;226,"New-TEPS 충족",IF(S673&gt;67,"TOEFL 충족",IF(T673&gt;599,"JPT 충족",IF(W673&gt;49,"G-TELP 충족",IF(U673=6,"HSK점수 충족",IF(U673=5,"HSK점수 충족",IF(U673=4,IF(V673&gt;209,"HSK점수 충족","자격미달"),"자격미달")))))))),IF(P673="D",IF(Q673&gt;649,"TOEIC 충족",IF(R673&gt;244,"New-TEPS 충족",IF(S673&gt;73,"TOEFL 충족",IF(T673&gt;649,"JPT 충족",IF(W673&gt;56,"G-TELP 충족",IF(U1614=6,"HSK점수 충족",IF(U1614=5,"HSK점수 충족",IF(U1614=4,IF(V1614&gt;254,"HSK점수 충족","자격미달"),"자격미달")))))))),0))))</f>
        <v>TOEIC 충족</v>
      </c>
      <c r="AC673" s="21"/>
      <c r="AD673" s="4">
        <f>IF(P673="A",VLOOKUP(Q673,[1]교육_어학_경력backdata!$B$3:$C$9,2,1),IF(P673="B",VLOOKUP(Q673,[1]교육_어학_경력backdata!$G$3:$H$9,2,1),IF(P673="C",0,"오류")))</f>
        <v>12</v>
      </c>
      <c r="AE673" s="4">
        <f>IF(P673="A",VLOOKUP(R673,[1]교육_어학_경력backdata!$B$11:$C$17,2,1),IF(P673="B",VLOOKUP(R673,[1]교육_어학_경력backdata!$G$11:$H$17,2,1),IF(P673="C",0,"오류")))</f>
        <v>0</v>
      </c>
      <c r="AF673" s="4">
        <f>IF(P673="A",VLOOKUP(S673,[1]교육_어학_경력backdata!$B$19:$C$25,2,1),IF(P673="B",VLOOKUP(S673,[1]교육_어학_경력backdata!$G$19:$H$25,2,1),IF(P673="C",0,"오류")))</f>
        <v>0</v>
      </c>
      <c r="AG673" s="4">
        <f>IF(P673="A",VLOOKUP(T673,[1]교육_어학_경력backdata!$B$3:$C$9,2,1),IF(P673="B",VLOOKUP(T673,[1]교육_어학_경력backdata!$G$3:$H$9,2,1),IF(P673="C",0,"오류")))</f>
        <v>0</v>
      </c>
      <c r="AH673" s="4">
        <f>IF(P673="A",IF(U673=0,0,IF(U673=4,0,IF(U673=5,VLOOKUP(V673,[1]교육_어학_경력backdata!$B$27:$C$29,2,1),IF(U673=6,VLOOKUP(V673,[1]교육_어학_경력backdata!$B$31:$C$34,2,1))))),IF(P673="B",IF(U673=0,0,IF(U673=4,0,IF(U673=5,VLOOKUP(V673,[1]교육_어학_경력backdata!$G$27:$H$31,2,1),IF(U673=6,VLOOKUP(V673,[1]교육_어학_경력backdata!$G$33:$H$34,2,1))))),IF(CT673="C",0,"오류")))</f>
        <v>0</v>
      </c>
      <c r="AI673" s="4">
        <f>IF(P673="A",VLOOKUP(W673,[1]교육_어학_경력backdata!$B$36:$C$42,2,1),IF(P673="B",VLOOKUP(W673,[1]교육_어학_경력backdata!$G$36:$H$42,2,1),IF(P673="C",0,"오류")))</f>
        <v>0</v>
      </c>
      <c r="AJ673" s="4">
        <f>SUM(AD673:AI673)</f>
        <v>12</v>
      </c>
      <c r="AK673" s="4">
        <f>_xlfn.MAXIFS(AJ:AJ,B:B,B673)</f>
        <v>12</v>
      </c>
      <c r="AL673" s="4"/>
      <c r="AM673" s="21"/>
      <c r="AN673" s="4"/>
      <c r="AO673" s="4"/>
    </row>
    <row r="674" spans="1:41" x14ac:dyDescent="0.4">
      <c r="A674" s="3">
        <f>IF(B673=B674,A673,A673+1)</f>
        <v>626</v>
      </c>
      <c r="B674" s="3" t="s">
        <v>3015</v>
      </c>
      <c r="C674" s="3" t="s">
        <v>3014</v>
      </c>
      <c r="D674" s="3" t="s">
        <v>2583</v>
      </c>
      <c r="E674" s="3" t="s">
        <v>2582</v>
      </c>
      <c r="F674" s="3">
        <f>IF(B674=B673,F673+1,1)</f>
        <v>1</v>
      </c>
      <c r="G674" s="3" t="s">
        <v>6380</v>
      </c>
      <c r="H674" s="3" t="s">
        <v>6379</v>
      </c>
      <c r="I674" s="3" t="s">
        <v>6378</v>
      </c>
      <c r="J674" s="3" t="s">
        <v>6455</v>
      </c>
      <c r="K674" s="3"/>
      <c r="L674" s="3" t="s">
        <v>6786</v>
      </c>
      <c r="M674" s="3" t="s">
        <v>6847</v>
      </c>
      <c r="P674" s="3" t="s">
        <v>2434</v>
      </c>
      <c r="Q674" s="3">
        <f>IF(H674="TOEIC",VALUE(L674),0)</f>
        <v>955</v>
      </c>
      <c r="R674" s="3">
        <f>IF(H674="NEW TEPS",VALUE(L674),0)</f>
        <v>0</v>
      </c>
      <c r="S674" s="3">
        <f>IF(H674="TOEFL(ibt)",VALUE(L674),0)</f>
        <v>0</v>
      </c>
      <c r="T674" s="3">
        <f>IF(H674="JPT",VALUE(L674),0)</f>
        <v>0</v>
      </c>
      <c r="U674" s="3">
        <f>IF(H674="HSK",VALUE(K674),0)</f>
        <v>0</v>
      </c>
      <c r="V674" s="3">
        <f>IF(H674="HSK",VALUE(L674),0)</f>
        <v>0</v>
      </c>
      <c r="W674" s="3">
        <f>IF(H674="G-TELP Level2",VALUE(L674),0)</f>
        <v>0</v>
      </c>
      <c r="X674" s="3">
        <f>IF(P674="A",IF(Q674&gt;849,1,IF(R674&gt;335,1,IF(S674&gt;97,1,IF(T674&gt;849,1,IF(W674&gt;82,1,IF(U674=6,1,IF(U674=5,IF(V674&gt;254,1,0),0))))))),IF(P674="B",IF(Q674&gt;699,1,IF(R674&gt;263,1,IF(S674&gt;78,1,IF(T674&gt;699,1,IF(W674&gt;63,1,IF(U674=6,1,IF(U674=5,IF(V674&gt;179,1,0),0))))))),IF(P674="C",IF(Q674&gt;599,1,IF(R674&gt;226,1,IF(S674&gt;67,1,IF(T674&gt;599,1,IF(W674&gt;49,1,IF(U674=6,1,IF(U674=5,1,IF(U674=4,IF(V674&gt;209,1,0),0)))))))),IF(P674="D",IF(Q674&gt;649,1,IF(R674&gt;244,1,IF(S674&gt;73,1,IF(T674&gt;649,1,IF(W674&gt;56,1,IF(U674=6,1,IF(U674=5,1,IF(U674=4,IF(V674&gt;254,1,0),0)))))))),0))))</f>
        <v>1</v>
      </c>
      <c r="Y674" s="3">
        <f>SUMIF(B:B,B674,X:X)</f>
        <v>1</v>
      </c>
      <c r="Z674" s="3" t="str">
        <f>IF(Y674&gt;0,"어학 충족","자격미달")</f>
        <v>어학 충족</v>
      </c>
      <c r="AA674" s="3"/>
      <c r="AB674" s="3" t="str">
        <f>IF(P674="A",IF(Q674&gt;849,"TOEIC 충족",IF(R674&gt;335,"New-TEPS 충족",IF(S674&gt;97,"TOEFL 충족",IF(T674&gt;849,"JPT 충족",IF(W674&gt;82,"G-TELP 충족",IF(U674=6,"HSK점수 충족",IF(U674=5,IF(V674&gt;254,"HSK점수 충족","자격미달"),"자격미달"))))))),IF(P674="B",IF(Q674&gt;699,"TOEIC 충족",IF(R674&gt;263,"New-TEPS 충족",IF(S674&gt;78,"TOEFL 충족",IF(T674&gt;699,"JPT 충족",IF(W674&gt;63,"G-TELP 충족",IF(U674=6,"HSK점수 충족",IF(U674=5,IF(V674&gt;179,"HSK점수 충족","자격미달"),"자격미달"))))))),IF(P674="C",IF(Q674&gt;599,"TOEIC 충족",IF(R674&gt;226,"New-TEPS 충족",IF(S674&gt;67,"TOEFL 충족",IF(T674&gt;599,"JPT 충족",IF(W674&gt;49,"G-TELP 충족",IF(U674=6,"HSK점수 충족",IF(U674=5,"HSK점수 충족",IF(U674=4,IF(V674&gt;209,"HSK점수 충족","자격미달"),"자격미달")))))))),IF(P674="D",IF(Q674&gt;649,"TOEIC 충족",IF(R674&gt;244,"New-TEPS 충족",IF(S674&gt;73,"TOEFL 충족",IF(T674&gt;649,"JPT 충족",IF(W674&gt;56,"G-TELP 충족",IF(U1615=6,"HSK점수 충족",IF(U1615=5,"HSK점수 충족",IF(U1615=4,IF(V1615&gt;254,"HSK점수 충족","자격미달"),"자격미달")))))))),0))))</f>
        <v>TOEIC 충족</v>
      </c>
      <c r="AC674" s="21"/>
      <c r="AD674" s="3">
        <f>IF(P674="A",VLOOKUP(Q674,[1]교육_어학_경력backdata!$B$3:$C$9,2,1),IF(P674="B",VLOOKUP(Q674,[1]교육_어학_경력backdata!$G$3:$H$9,2,1),IF(P674="C",0,"오류")))</f>
        <v>20</v>
      </c>
      <c r="AE674" s="3">
        <f>IF(P674="A",VLOOKUP(R674,[1]교육_어학_경력backdata!$B$11:$C$17,2,1),IF(P674="B",VLOOKUP(R674,[1]교육_어학_경력backdata!$G$11:$H$17,2,1),IF(P674="C",0,"오류")))</f>
        <v>0</v>
      </c>
      <c r="AF674" s="3">
        <f>IF(P674="A",VLOOKUP(S674,[1]교육_어학_경력backdata!$B$19:$C$25,2,1),IF(P674="B",VLOOKUP(S674,[1]교육_어학_경력backdata!$G$19:$H$25,2,1),IF(P674="C",0,"오류")))</f>
        <v>0</v>
      </c>
      <c r="AG674" s="3">
        <f>IF(P674="A",VLOOKUP(T674,[1]교육_어학_경력backdata!$B$3:$C$9,2,1),IF(P674="B",VLOOKUP(T674,[1]교육_어학_경력backdata!$G$3:$H$9,2,1),IF(P674="C",0,"오류")))</f>
        <v>0</v>
      </c>
      <c r="AH674" s="3">
        <f>IF(P674="A",IF(U674=0,0,IF(U674=4,0,IF(U674=5,VLOOKUP(V674,[1]교육_어학_경력backdata!$B$27:$C$29,2,1),IF(U674=6,VLOOKUP(V674,[1]교육_어학_경력backdata!$B$31:$C$34,2,1))))),IF(P674="B",IF(U674=0,0,IF(U674=4,0,IF(U674=5,VLOOKUP(V674,[1]교육_어학_경력backdata!$G$27:$H$31,2,1),IF(U674=6,VLOOKUP(V674,[1]교육_어학_경력backdata!$G$33:$H$34,2,1))))),IF(CT674="C",0,"오류")))</f>
        <v>0</v>
      </c>
      <c r="AI674" s="3">
        <f>IF(P674="A",VLOOKUP(W674,[1]교육_어학_경력backdata!$B$36:$C$42,2,1),IF(P674="B",VLOOKUP(W674,[1]교육_어학_경력backdata!$G$36:$H$42,2,1),IF(P674="C",0,"오류")))</f>
        <v>0</v>
      </c>
      <c r="AJ674" s="3">
        <f>SUM(AD674:AI674)</f>
        <v>20</v>
      </c>
      <c r="AK674" s="3">
        <f>_xlfn.MAXIFS(AJ:AJ,B:B,B674)</f>
        <v>20</v>
      </c>
      <c r="AL674" s="3"/>
      <c r="AM674" s="21"/>
      <c r="AN674" s="3"/>
      <c r="AO674" s="3"/>
    </row>
    <row r="675" spans="1:41" x14ac:dyDescent="0.4">
      <c r="A675" s="4">
        <f>IF(B674=B675,A674,A674+1)</f>
        <v>627</v>
      </c>
      <c r="B675" s="4" t="s">
        <v>3009</v>
      </c>
      <c r="C675" s="4" t="s">
        <v>3008</v>
      </c>
      <c r="D675" s="4" t="s">
        <v>2583</v>
      </c>
      <c r="E675" s="4" t="s">
        <v>2582</v>
      </c>
      <c r="F675" s="4">
        <f>IF(B675=B674,F674+1,1)</f>
        <v>1</v>
      </c>
      <c r="G675" s="4" t="s">
        <v>6380</v>
      </c>
      <c r="H675" s="4" t="s">
        <v>6379</v>
      </c>
      <c r="I675" s="4" t="s">
        <v>6378</v>
      </c>
      <c r="J675" s="4" t="s">
        <v>6472</v>
      </c>
      <c r="K675" s="4"/>
      <c r="L675" s="4" t="s">
        <v>6430</v>
      </c>
      <c r="M675" s="4" t="s">
        <v>6846</v>
      </c>
      <c r="P675" s="4" t="s">
        <v>2434</v>
      </c>
      <c r="Q675" s="4">
        <f>IF(H675="TOEIC",VALUE(L675),0)</f>
        <v>850</v>
      </c>
      <c r="R675" s="4">
        <f>IF(H675="NEW TEPS",VALUE(L675),0)</f>
        <v>0</v>
      </c>
      <c r="S675" s="4">
        <f>IF(H675="TOEFL(ibt)",VALUE(L675),0)</f>
        <v>0</v>
      </c>
      <c r="T675" s="4">
        <f>IF(H675="JPT",VALUE(L675),0)</f>
        <v>0</v>
      </c>
      <c r="U675" s="4">
        <f>IF(H675="HSK",VALUE(K675),0)</f>
        <v>0</v>
      </c>
      <c r="V675" s="4">
        <f>IF(H675="HSK",VALUE(L675),0)</f>
        <v>0</v>
      </c>
      <c r="W675" s="4">
        <f>IF(H675="G-TELP Level2",VALUE(L675),0)</f>
        <v>0</v>
      </c>
      <c r="X675" s="4">
        <f>IF(P675="A",IF(Q675&gt;849,1,IF(R675&gt;335,1,IF(S675&gt;97,1,IF(T675&gt;849,1,IF(W675&gt;82,1,IF(U675=6,1,IF(U675=5,IF(V675&gt;254,1,0),0))))))),IF(P675="B",IF(Q675&gt;699,1,IF(R675&gt;263,1,IF(S675&gt;78,1,IF(T675&gt;699,1,IF(W675&gt;63,1,IF(U675=6,1,IF(U675=5,IF(V675&gt;179,1,0),0))))))),IF(P675="C",IF(Q675&gt;599,1,IF(R675&gt;226,1,IF(S675&gt;67,1,IF(T675&gt;599,1,IF(W675&gt;49,1,IF(U675=6,1,IF(U675=5,1,IF(U675=4,IF(V675&gt;209,1,0),0)))))))),IF(P675="D",IF(Q675&gt;649,1,IF(R675&gt;244,1,IF(S675&gt;73,1,IF(T675&gt;649,1,IF(W675&gt;56,1,IF(U675=6,1,IF(U675=5,1,IF(U675=4,IF(V675&gt;254,1,0),0)))))))),0))))</f>
        <v>1</v>
      </c>
      <c r="Y675" s="4">
        <f>SUMIF(B:B,B675,X:X)</f>
        <v>1</v>
      </c>
      <c r="Z675" s="4" t="str">
        <f>IF(Y675&gt;0,"어학 충족","자격미달")</f>
        <v>어학 충족</v>
      </c>
      <c r="AA675" s="4"/>
      <c r="AB675" s="4" t="str">
        <f>IF(P675="A",IF(Q675&gt;849,"TOEIC 충족",IF(R675&gt;335,"New-TEPS 충족",IF(S675&gt;97,"TOEFL 충족",IF(T675&gt;849,"JPT 충족",IF(W675&gt;82,"G-TELP 충족",IF(U675=6,"HSK점수 충족",IF(U675=5,IF(V675&gt;254,"HSK점수 충족","자격미달"),"자격미달"))))))),IF(P675="B",IF(Q675&gt;699,"TOEIC 충족",IF(R675&gt;263,"New-TEPS 충족",IF(S675&gt;78,"TOEFL 충족",IF(T675&gt;699,"JPT 충족",IF(W675&gt;63,"G-TELP 충족",IF(U675=6,"HSK점수 충족",IF(U675=5,IF(V675&gt;179,"HSK점수 충족","자격미달"),"자격미달"))))))),IF(P675="C",IF(Q675&gt;599,"TOEIC 충족",IF(R675&gt;226,"New-TEPS 충족",IF(S675&gt;67,"TOEFL 충족",IF(T675&gt;599,"JPT 충족",IF(W675&gt;49,"G-TELP 충족",IF(U675=6,"HSK점수 충족",IF(U675=5,"HSK점수 충족",IF(U675=4,IF(V675&gt;209,"HSK점수 충족","자격미달"),"자격미달")))))))),IF(P675="D",IF(Q675&gt;649,"TOEIC 충족",IF(R675&gt;244,"New-TEPS 충족",IF(S675&gt;73,"TOEFL 충족",IF(T675&gt;649,"JPT 충족",IF(W675&gt;56,"G-TELP 충족",IF(U1616=6,"HSK점수 충족",IF(U1616=5,"HSK점수 충족",IF(U1616=4,IF(V1616&gt;254,"HSK점수 충족","자격미달"),"자격미달")))))))),0))))</f>
        <v>TOEIC 충족</v>
      </c>
      <c r="AC675" s="21"/>
      <c r="AD675" s="4">
        <f>IF(P675="A",VLOOKUP(Q675,[1]교육_어학_경력backdata!$B$3:$C$9,2,1),IF(P675="B",VLOOKUP(Q675,[1]교육_어학_경력backdata!$G$3:$H$9,2,1),IF(P675="C",0,"오류")))</f>
        <v>12</v>
      </c>
      <c r="AE675" s="4">
        <f>IF(P675="A",VLOOKUP(R675,[1]교육_어학_경력backdata!$B$11:$C$17,2,1),IF(P675="B",VLOOKUP(R675,[1]교육_어학_경력backdata!$G$11:$H$17,2,1),IF(P675="C",0,"오류")))</f>
        <v>0</v>
      </c>
      <c r="AF675" s="4">
        <f>IF(P675="A",VLOOKUP(S675,[1]교육_어학_경력backdata!$B$19:$C$25,2,1),IF(P675="B",VLOOKUP(S675,[1]교육_어학_경력backdata!$G$19:$H$25,2,1),IF(P675="C",0,"오류")))</f>
        <v>0</v>
      </c>
      <c r="AG675" s="4">
        <f>IF(P675="A",VLOOKUP(T675,[1]교육_어학_경력backdata!$B$3:$C$9,2,1),IF(P675="B",VLOOKUP(T675,[1]교육_어학_경력backdata!$G$3:$H$9,2,1),IF(P675="C",0,"오류")))</f>
        <v>0</v>
      </c>
      <c r="AH675" s="4">
        <f>IF(P675="A",IF(U675=0,0,IF(U675=4,0,IF(U675=5,VLOOKUP(V675,[1]교육_어학_경력backdata!$B$27:$C$29,2,1),IF(U675=6,VLOOKUP(V675,[1]교육_어학_경력backdata!$B$31:$C$34,2,1))))),IF(P675="B",IF(U675=0,0,IF(U675=4,0,IF(U675=5,VLOOKUP(V675,[1]교육_어학_경력backdata!$G$27:$H$31,2,1),IF(U675=6,VLOOKUP(V675,[1]교육_어학_경력backdata!$G$33:$H$34,2,1))))),IF(CT675="C",0,"오류")))</f>
        <v>0</v>
      </c>
      <c r="AI675" s="4">
        <f>IF(P675="A",VLOOKUP(W675,[1]교육_어학_경력backdata!$B$36:$C$42,2,1),IF(P675="B",VLOOKUP(W675,[1]교육_어학_경력backdata!$G$36:$H$42,2,1),IF(P675="C",0,"오류")))</f>
        <v>0</v>
      </c>
      <c r="AJ675" s="4">
        <f>SUM(AD675:AI675)</f>
        <v>12</v>
      </c>
      <c r="AK675" s="4">
        <f>_xlfn.MAXIFS(AJ:AJ,B:B,B675)</f>
        <v>12</v>
      </c>
      <c r="AL675" s="4"/>
      <c r="AM675" s="21"/>
      <c r="AN675" s="4"/>
      <c r="AO675" s="4"/>
    </row>
    <row r="676" spans="1:41" x14ac:dyDescent="0.4">
      <c r="A676" s="3">
        <f>IF(B675=B676,A675,A675+1)</f>
        <v>628</v>
      </c>
      <c r="B676" s="3" t="s">
        <v>3006</v>
      </c>
      <c r="C676" s="3" t="s">
        <v>2878</v>
      </c>
      <c r="D676" s="3" t="s">
        <v>2583</v>
      </c>
      <c r="E676" s="3" t="s">
        <v>2582</v>
      </c>
      <c r="F676" s="3">
        <f>IF(B676=B675,F675+1,1)</f>
        <v>1</v>
      </c>
      <c r="G676" s="3" t="s">
        <v>6384</v>
      </c>
      <c r="H676" s="3" t="s">
        <v>6379</v>
      </c>
      <c r="I676" s="3" t="s">
        <v>6378</v>
      </c>
      <c r="J676" s="3" t="s">
        <v>6457</v>
      </c>
      <c r="K676" s="3"/>
      <c r="L676" s="3" t="s">
        <v>6448</v>
      </c>
      <c r="M676" s="3" t="s">
        <v>6845</v>
      </c>
      <c r="P676" s="3" t="s">
        <v>2434</v>
      </c>
      <c r="Q676" s="3">
        <f>IF(H676="TOEIC",VALUE(L676),0)</f>
        <v>865</v>
      </c>
      <c r="R676" s="3">
        <f>IF(H676="NEW TEPS",VALUE(L676),0)</f>
        <v>0</v>
      </c>
      <c r="S676" s="3">
        <f>IF(H676="TOEFL(ibt)",VALUE(L676),0)</f>
        <v>0</v>
      </c>
      <c r="T676" s="3">
        <f>IF(H676="JPT",VALUE(L676),0)</f>
        <v>0</v>
      </c>
      <c r="U676" s="3">
        <f>IF(H676="HSK",VALUE(K676),0)</f>
        <v>0</v>
      </c>
      <c r="V676" s="3">
        <f>IF(H676="HSK",VALUE(L676),0)</f>
        <v>0</v>
      </c>
      <c r="W676" s="3">
        <f>IF(H676="G-TELP Level2",VALUE(L676),0)</f>
        <v>0</v>
      </c>
      <c r="X676" s="3">
        <f>IF(P676="A",IF(Q676&gt;849,1,IF(R676&gt;335,1,IF(S676&gt;97,1,IF(T676&gt;849,1,IF(W676&gt;82,1,IF(U676=6,1,IF(U676=5,IF(V676&gt;254,1,0),0))))))),IF(P676="B",IF(Q676&gt;699,1,IF(R676&gt;263,1,IF(S676&gt;78,1,IF(T676&gt;699,1,IF(W676&gt;63,1,IF(U676=6,1,IF(U676=5,IF(V676&gt;179,1,0),0))))))),IF(P676="C",IF(Q676&gt;599,1,IF(R676&gt;226,1,IF(S676&gt;67,1,IF(T676&gt;599,1,IF(W676&gt;49,1,IF(U676=6,1,IF(U676=5,1,IF(U676=4,IF(V676&gt;209,1,0),0)))))))),IF(P676="D",IF(Q676&gt;649,1,IF(R676&gt;244,1,IF(S676&gt;73,1,IF(T676&gt;649,1,IF(W676&gt;56,1,IF(U676=6,1,IF(U676=5,1,IF(U676=4,IF(V676&gt;254,1,0),0)))))))),0))))</f>
        <v>1</v>
      </c>
      <c r="Y676" s="3">
        <f>SUMIF(B:B,B676,X:X)</f>
        <v>1</v>
      </c>
      <c r="Z676" s="3" t="str">
        <f>IF(Y676&gt;0,"어학 충족","자격미달")</f>
        <v>어학 충족</v>
      </c>
      <c r="AA676" s="3"/>
      <c r="AB676" s="3" t="str">
        <f>IF(P676="A",IF(Q676&gt;849,"TOEIC 충족",IF(R676&gt;335,"New-TEPS 충족",IF(S676&gt;97,"TOEFL 충족",IF(T676&gt;849,"JPT 충족",IF(W676&gt;82,"G-TELP 충족",IF(U676=6,"HSK점수 충족",IF(U676=5,IF(V676&gt;254,"HSK점수 충족","자격미달"),"자격미달"))))))),IF(P676="B",IF(Q676&gt;699,"TOEIC 충족",IF(R676&gt;263,"New-TEPS 충족",IF(S676&gt;78,"TOEFL 충족",IF(T676&gt;699,"JPT 충족",IF(W676&gt;63,"G-TELP 충족",IF(U676=6,"HSK점수 충족",IF(U676=5,IF(V676&gt;179,"HSK점수 충족","자격미달"),"자격미달"))))))),IF(P676="C",IF(Q676&gt;599,"TOEIC 충족",IF(R676&gt;226,"New-TEPS 충족",IF(S676&gt;67,"TOEFL 충족",IF(T676&gt;599,"JPT 충족",IF(W676&gt;49,"G-TELP 충족",IF(U676=6,"HSK점수 충족",IF(U676=5,"HSK점수 충족",IF(U676=4,IF(V676&gt;209,"HSK점수 충족","자격미달"),"자격미달")))))))),IF(P676="D",IF(Q676&gt;649,"TOEIC 충족",IF(R676&gt;244,"New-TEPS 충족",IF(S676&gt;73,"TOEFL 충족",IF(T676&gt;649,"JPT 충족",IF(W676&gt;56,"G-TELP 충족",IF(U1617=6,"HSK점수 충족",IF(U1617=5,"HSK점수 충족",IF(U1617=4,IF(V1617&gt;254,"HSK점수 충족","자격미달"),"자격미달")))))))),0))))</f>
        <v>TOEIC 충족</v>
      </c>
      <c r="AC676" s="21"/>
      <c r="AD676" s="3">
        <f>IF(P676="A",VLOOKUP(Q676,[1]교육_어학_경력backdata!$B$3:$C$9,2,1),IF(P676="B",VLOOKUP(Q676,[1]교육_어학_경력backdata!$G$3:$H$9,2,1),IF(P676="C",0,"오류")))</f>
        <v>12</v>
      </c>
      <c r="AE676" s="3">
        <f>IF(P676="A",VLOOKUP(R676,[1]교육_어학_경력backdata!$B$11:$C$17,2,1),IF(P676="B",VLOOKUP(R676,[1]교육_어학_경력backdata!$G$11:$H$17,2,1),IF(P676="C",0,"오류")))</f>
        <v>0</v>
      </c>
      <c r="AF676" s="3">
        <f>IF(P676="A",VLOOKUP(S676,[1]교육_어학_경력backdata!$B$19:$C$25,2,1),IF(P676="B",VLOOKUP(S676,[1]교육_어학_경력backdata!$G$19:$H$25,2,1),IF(P676="C",0,"오류")))</f>
        <v>0</v>
      </c>
      <c r="AG676" s="3">
        <f>IF(P676="A",VLOOKUP(T676,[1]교육_어학_경력backdata!$B$3:$C$9,2,1),IF(P676="B",VLOOKUP(T676,[1]교육_어학_경력backdata!$G$3:$H$9,2,1),IF(P676="C",0,"오류")))</f>
        <v>0</v>
      </c>
      <c r="AH676" s="3">
        <f>IF(P676="A",IF(U676=0,0,IF(U676=4,0,IF(U676=5,VLOOKUP(V676,[1]교육_어학_경력backdata!$B$27:$C$29,2,1),IF(U676=6,VLOOKUP(V676,[1]교육_어학_경력backdata!$B$31:$C$34,2,1))))),IF(P676="B",IF(U676=0,0,IF(U676=4,0,IF(U676=5,VLOOKUP(V676,[1]교육_어학_경력backdata!$G$27:$H$31,2,1),IF(U676=6,VLOOKUP(V676,[1]교육_어학_경력backdata!$G$33:$H$34,2,1))))),IF(CT676="C",0,"오류")))</f>
        <v>0</v>
      </c>
      <c r="AI676" s="3">
        <f>IF(P676="A",VLOOKUP(W676,[1]교육_어학_경력backdata!$B$36:$C$42,2,1),IF(P676="B",VLOOKUP(W676,[1]교육_어학_경력backdata!$G$36:$H$42,2,1),IF(P676="C",0,"오류")))</f>
        <v>0</v>
      </c>
      <c r="AJ676" s="3">
        <f>SUM(AD676:AI676)</f>
        <v>12</v>
      </c>
      <c r="AK676" s="3">
        <f>_xlfn.MAXIFS(AJ:AJ,B:B,B676)</f>
        <v>12</v>
      </c>
      <c r="AL676" s="3"/>
      <c r="AM676" s="21"/>
      <c r="AN676" s="3"/>
      <c r="AO676" s="3"/>
    </row>
    <row r="677" spans="1:41" x14ac:dyDescent="0.4">
      <c r="A677" s="4">
        <f>IF(B676=B677,A676,A676+1)</f>
        <v>629</v>
      </c>
      <c r="B677" s="4" t="s">
        <v>3003</v>
      </c>
      <c r="C677" s="4" t="s">
        <v>3002</v>
      </c>
      <c r="D677" s="4" t="s">
        <v>2583</v>
      </c>
      <c r="E677" s="4" t="s">
        <v>2582</v>
      </c>
      <c r="F677" s="4">
        <f>IF(B677=B676,F676+1,1)</f>
        <v>1</v>
      </c>
      <c r="G677" s="4" t="s">
        <v>6380</v>
      </c>
      <c r="H677" s="4" t="s">
        <v>6379</v>
      </c>
      <c r="I677" s="4" t="s">
        <v>6378</v>
      </c>
      <c r="J677" s="4" t="s">
        <v>6742</v>
      </c>
      <c r="K677" s="4"/>
      <c r="L677" s="4" t="s">
        <v>6399</v>
      </c>
      <c r="M677" s="4" t="s">
        <v>6844</v>
      </c>
      <c r="P677" s="4" t="s">
        <v>2434</v>
      </c>
      <c r="Q677" s="4">
        <f>IF(H677="TOEIC",VALUE(L677),0)</f>
        <v>900</v>
      </c>
      <c r="R677" s="4">
        <f>IF(H677="NEW TEPS",VALUE(L677),0)</f>
        <v>0</v>
      </c>
      <c r="S677" s="4">
        <f>IF(H677="TOEFL(ibt)",VALUE(L677),0)</f>
        <v>0</v>
      </c>
      <c r="T677" s="4">
        <f>IF(H677="JPT",VALUE(L677),0)</f>
        <v>0</v>
      </c>
      <c r="U677" s="4">
        <f>IF(H677="HSK",VALUE(K677),0)</f>
        <v>0</v>
      </c>
      <c r="V677" s="4">
        <f>IF(H677="HSK",VALUE(L677),0)</f>
        <v>0</v>
      </c>
      <c r="W677" s="4">
        <f>IF(H677="G-TELP Level2",VALUE(L677),0)</f>
        <v>0</v>
      </c>
      <c r="X677" s="4">
        <f>IF(P677="A",IF(Q677&gt;849,1,IF(R677&gt;335,1,IF(S677&gt;97,1,IF(T677&gt;849,1,IF(W677&gt;82,1,IF(U677=6,1,IF(U677=5,IF(V677&gt;254,1,0),0))))))),IF(P677="B",IF(Q677&gt;699,1,IF(R677&gt;263,1,IF(S677&gt;78,1,IF(T677&gt;699,1,IF(W677&gt;63,1,IF(U677=6,1,IF(U677=5,IF(V677&gt;179,1,0),0))))))),IF(P677="C",IF(Q677&gt;599,1,IF(R677&gt;226,1,IF(S677&gt;67,1,IF(T677&gt;599,1,IF(W677&gt;49,1,IF(U677=6,1,IF(U677=5,1,IF(U677=4,IF(V677&gt;209,1,0),0)))))))),IF(P677="D",IF(Q677&gt;649,1,IF(R677&gt;244,1,IF(S677&gt;73,1,IF(T677&gt;649,1,IF(W677&gt;56,1,IF(U677=6,1,IF(U677=5,1,IF(U677=4,IF(V677&gt;254,1,0),0)))))))),0))))</f>
        <v>1</v>
      </c>
      <c r="Y677" s="4">
        <f>SUMIF(B:B,B677,X:X)</f>
        <v>1</v>
      </c>
      <c r="Z677" s="4" t="str">
        <f>IF(Y677&gt;0,"어학 충족","자격미달")</f>
        <v>어학 충족</v>
      </c>
      <c r="AA677" s="4"/>
      <c r="AB677" s="4" t="str">
        <f>IF(P677="A",IF(Q677&gt;849,"TOEIC 충족",IF(R677&gt;335,"New-TEPS 충족",IF(S677&gt;97,"TOEFL 충족",IF(T677&gt;849,"JPT 충족",IF(W677&gt;82,"G-TELP 충족",IF(U677=6,"HSK점수 충족",IF(U677=5,IF(V677&gt;254,"HSK점수 충족","자격미달"),"자격미달"))))))),IF(P677="B",IF(Q677&gt;699,"TOEIC 충족",IF(R677&gt;263,"New-TEPS 충족",IF(S677&gt;78,"TOEFL 충족",IF(T677&gt;699,"JPT 충족",IF(W677&gt;63,"G-TELP 충족",IF(U677=6,"HSK점수 충족",IF(U677=5,IF(V677&gt;179,"HSK점수 충족","자격미달"),"자격미달"))))))),IF(P677="C",IF(Q677&gt;599,"TOEIC 충족",IF(R677&gt;226,"New-TEPS 충족",IF(S677&gt;67,"TOEFL 충족",IF(T677&gt;599,"JPT 충족",IF(W677&gt;49,"G-TELP 충족",IF(U677=6,"HSK점수 충족",IF(U677=5,"HSK점수 충족",IF(U677=4,IF(V677&gt;209,"HSK점수 충족","자격미달"),"자격미달")))))))),IF(P677="D",IF(Q677&gt;649,"TOEIC 충족",IF(R677&gt;244,"New-TEPS 충족",IF(S677&gt;73,"TOEFL 충족",IF(T677&gt;649,"JPT 충족",IF(W677&gt;56,"G-TELP 충족",IF(U1618=6,"HSK점수 충족",IF(U1618=5,"HSK점수 충족",IF(U1618=4,IF(V1618&gt;254,"HSK점수 충족","자격미달"),"자격미달")))))))),0))))</f>
        <v>TOEIC 충족</v>
      </c>
      <c r="AC677" s="21"/>
      <c r="AD677" s="4">
        <f>IF(P677="A",VLOOKUP(Q677,[1]교육_어학_경력backdata!$B$3:$C$9,2,1),IF(P677="B",VLOOKUP(Q677,[1]교육_어학_경력backdata!$G$3:$H$9,2,1),IF(P677="C",0,"오류")))</f>
        <v>16</v>
      </c>
      <c r="AE677" s="4">
        <f>IF(P677="A",VLOOKUP(R677,[1]교육_어학_경력backdata!$B$11:$C$17,2,1),IF(P677="B",VLOOKUP(R677,[1]교육_어학_경력backdata!$G$11:$H$17,2,1),IF(P677="C",0,"오류")))</f>
        <v>0</v>
      </c>
      <c r="AF677" s="4">
        <f>IF(P677="A",VLOOKUP(S677,[1]교육_어학_경력backdata!$B$19:$C$25,2,1),IF(P677="B",VLOOKUP(S677,[1]교육_어학_경력backdata!$G$19:$H$25,2,1),IF(P677="C",0,"오류")))</f>
        <v>0</v>
      </c>
      <c r="AG677" s="4">
        <f>IF(P677="A",VLOOKUP(T677,[1]교육_어학_경력backdata!$B$3:$C$9,2,1),IF(P677="B",VLOOKUP(T677,[1]교육_어학_경력backdata!$G$3:$H$9,2,1),IF(P677="C",0,"오류")))</f>
        <v>0</v>
      </c>
      <c r="AH677" s="4">
        <f>IF(P677="A",IF(U677=0,0,IF(U677=4,0,IF(U677=5,VLOOKUP(V677,[1]교육_어학_경력backdata!$B$27:$C$29,2,1),IF(U677=6,VLOOKUP(V677,[1]교육_어학_경력backdata!$B$31:$C$34,2,1))))),IF(P677="B",IF(U677=0,0,IF(U677=4,0,IF(U677=5,VLOOKUP(V677,[1]교육_어학_경력backdata!$G$27:$H$31,2,1),IF(U677=6,VLOOKUP(V677,[1]교육_어학_경력backdata!$G$33:$H$34,2,1))))),IF(CT677="C",0,"오류")))</f>
        <v>0</v>
      </c>
      <c r="AI677" s="4">
        <f>IF(P677="A",VLOOKUP(W677,[1]교육_어학_경력backdata!$B$36:$C$42,2,1),IF(P677="B",VLOOKUP(W677,[1]교육_어학_경력backdata!$G$36:$H$42,2,1),IF(P677="C",0,"오류")))</f>
        <v>0</v>
      </c>
      <c r="AJ677" s="4">
        <f>SUM(AD677:AI677)</f>
        <v>16</v>
      </c>
      <c r="AK677" s="4">
        <f>_xlfn.MAXIFS(AJ:AJ,B:B,B677)</f>
        <v>16</v>
      </c>
      <c r="AL677" s="4"/>
      <c r="AM677" s="21"/>
      <c r="AN677" s="4"/>
      <c r="AO677" s="4"/>
    </row>
    <row r="678" spans="1:41" x14ac:dyDescent="0.4">
      <c r="A678" s="3">
        <f>IF(B677=B678,A677,A677+1)</f>
        <v>630</v>
      </c>
      <c r="B678" s="3" t="s">
        <v>2995</v>
      </c>
      <c r="C678" s="3" t="s">
        <v>2994</v>
      </c>
      <c r="D678" s="3" t="s">
        <v>2583</v>
      </c>
      <c r="E678" s="3" t="s">
        <v>2582</v>
      </c>
      <c r="F678" s="3">
        <f>IF(B678=B677,F677+1,1)</f>
        <v>1</v>
      </c>
      <c r="G678" s="3" t="s">
        <v>6380</v>
      </c>
      <c r="H678" s="3" t="s">
        <v>6379</v>
      </c>
      <c r="I678" s="3" t="s">
        <v>6378</v>
      </c>
      <c r="J678" s="3" t="s">
        <v>6843</v>
      </c>
      <c r="K678" s="3"/>
      <c r="L678" s="3" t="s">
        <v>6517</v>
      </c>
      <c r="M678" s="3" t="s">
        <v>6842</v>
      </c>
      <c r="P678" s="3" t="s">
        <v>2434</v>
      </c>
      <c r="Q678" s="3">
        <f>IF(H678="TOEIC",VALUE(L678),0)</f>
        <v>875</v>
      </c>
      <c r="R678" s="3">
        <f>IF(H678="NEW TEPS",VALUE(L678),0)</f>
        <v>0</v>
      </c>
      <c r="S678" s="3">
        <f>IF(H678="TOEFL(ibt)",VALUE(L678),0)</f>
        <v>0</v>
      </c>
      <c r="T678" s="3">
        <f>IF(H678="JPT",VALUE(L678),0)</f>
        <v>0</v>
      </c>
      <c r="U678" s="3">
        <f>IF(H678="HSK",VALUE(K678),0)</f>
        <v>0</v>
      </c>
      <c r="V678" s="3">
        <f>IF(H678="HSK",VALUE(L678),0)</f>
        <v>0</v>
      </c>
      <c r="W678" s="3">
        <f>IF(H678="G-TELP Level2",VALUE(L678),0)</f>
        <v>0</v>
      </c>
      <c r="X678" s="3">
        <f>IF(P678="A",IF(Q678&gt;849,1,IF(R678&gt;335,1,IF(S678&gt;97,1,IF(T678&gt;849,1,IF(W678&gt;82,1,IF(U678=6,1,IF(U678=5,IF(V678&gt;254,1,0),0))))))),IF(P678="B",IF(Q678&gt;699,1,IF(R678&gt;263,1,IF(S678&gt;78,1,IF(T678&gt;699,1,IF(W678&gt;63,1,IF(U678=6,1,IF(U678=5,IF(V678&gt;179,1,0),0))))))),IF(P678="C",IF(Q678&gt;599,1,IF(R678&gt;226,1,IF(S678&gt;67,1,IF(T678&gt;599,1,IF(W678&gt;49,1,IF(U678=6,1,IF(U678=5,1,IF(U678=4,IF(V678&gt;209,1,0),0)))))))),IF(P678="D",IF(Q678&gt;649,1,IF(R678&gt;244,1,IF(S678&gt;73,1,IF(T678&gt;649,1,IF(W678&gt;56,1,IF(U678=6,1,IF(U678=5,1,IF(U678=4,IF(V678&gt;254,1,0),0)))))))),0))))</f>
        <v>1</v>
      </c>
      <c r="Y678" s="3">
        <f>SUMIF(B:B,B678,X:X)</f>
        <v>1</v>
      </c>
      <c r="Z678" s="3" t="str">
        <f>IF(Y678&gt;0,"어학 충족","자격미달")</f>
        <v>어학 충족</v>
      </c>
      <c r="AA678" s="3"/>
      <c r="AB678" s="3" t="str">
        <f>IF(P678="A",IF(Q678&gt;849,"TOEIC 충족",IF(R678&gt;335,"New-TEPS 충족",IF(S678&gt;97,"TOEFL 충족",IF(T678&gt;849,"JPT 충족",IF(W678&gt;82,"G-TELP 충족",IF(U678=6,"HSK점수 충족",IF(U678=5,IF(V678&gt;254,"HSK점수 충족","자격미달"),"자격미달"))))))),IF(P678="B",IF(Q678&gt;699,"TOEIC 충족",IF(R678&gt;263,"New-TEPS 충족",IF(S678&gt;78,"TOEFL 충족",IF(T678&gt;699,"JPT 충족",IF(W678&gt;63,"G-TELP 충족",IF(U678=6,"HSK점수 충족",IF(U678=5,IF(V678&gt;179,"HSK점수 충족","자격미달"),"자격미달"))))))),IF(P678="C",IF(Q678&gt;599,"TOEIC 충족",IF(R678&gt;226,"New-TEPS 충족",IF(S678&gt;67,"TOEFL 충족",IF(T678&gt;599,"JPT 충족",IF(W678&gt;49,"G-TELP 충족",IF(U678=6,"HSK점수 충족",IF(U678=5,"HSK점수 충족",IF(U678=4,IF(V678&gt;209,"HSK점수 충족","자격미달"),"자격미달")))))))),IF(P678="D",IF(Q678&gt;649,"TOEIC 충족",IF(R678&gt;244,"New-TEPS 충족",IF(S678&gt;73,"TOEFL 충족",IF(T678&gt;649,"JPT 충족",IF(W678&gt;56,"G-TELP 충족",IF(U1619=6,"HSK점수 충족",IF(U1619=5,"HSK점수 충족",IF(U1619=4,IF(V1619&gt;254,"HSK점수 충족","자격미달"),"자격미달")))))))),0))))</f>
        <v>TOEIC 충족</v>
      </c>
      <c r="AC678" s="21"/>
      <c r="AD678" s="3">
        <f>IF(P678="A",VLOOKUP(Q678,[1]교육_어학_경력backdata!$B$3:$C$9,2,1),IF(P678="B",VLOOKUP(Q678,[1]교육_어학_경력backdata!$G$3:$H$9,2,1),IF(P678="C",0,"오류")))</f>
        <v>14</v>
      </c>
      <c r="AE678" s="3">
        <f>IF(P678="A",VLOOKUP(R678,[1]교육_어학_경력backdata!$B$11:$C$17,2,1),IF(P678="B",VLOOKUP(R678,[1]교육_어학_경력backdata!$G$11:$H$17,2,1),IF(P678="C",0,"오류")))</f>
        <v>0</v>
      </c>
      <c r="AF678" s="3">
        <f>IF(P678="A",VLOOKUP(S678,[1]교육_어학_경력backdata!$B$19:$C$25,2,1),IF(P678="B",VLOOKUP(S678,[1]교육_어학_경력backdata!$G$19:$H$25,2,1),IF(P678="C",0,"오류")))</f>
        <v>0</v>
      </c>
      <c r="AG678" s="3">
        <f>IF(P678="A",VLOOKUP(T678,[1]교육_어학_경력backdata!$B$3:$C$9,2,1),IF(P678="B",VLOOKUP(T678,[1]교육_어학_경력backdata!$G$3:$H$9,2,1),IF(P678="C",0,"오류")))</f>
        <v>0</v>
      </c>
      <c r="AH678" s="3">
        <f>IF(P678="A",IF(U678=0,0,IF(U678=4,0,IF(U678=5,VLOOKUP(V678,[1]교육_어학_경력backdata!$B$27:$C$29,2,1),IF(U678=6,VLOOKUP(V678,[1]교육_어학_경력backdata!$B$31:$C$34,2,1))))),IF(P678="B",IF(U678=0,0,IF(U678=4,0,IF(U678=5,VLOOKUP(V678,[1]교육_어학_경력backdata!$G$27:$H$31,2,1),IF(U678=6,VLOOKUP(V678,[1]교육_어학_경력backdata!$G$33:$H$34,2,1))))),IF(CT678="C",0,"오류")))</f>
        <v>0</v>
      </c>
      <c r="AI678" s="3">
        <f>IF(P678="A",VLOOKUP(W678,[1]교육_어학_경력backdata!$B$36:$C$42,2,1),IF(P678="B",VLOOKUP(W678,[1]교육_어학_경력backdata!$G$36:$H$42,2,1),IF(P678="C",0,"오류")))</f>
        <v>0</v>
      </c>
      <c r="AJ678" s="3">
        <f>SUM(AD678:AI678)</f>
        <v>14</v>
      </c>
      <c r="AK678" s="3">
        <f>_xlfn.MAXIFS(AJ:AJ,B:B,B678)</f>
        <v>14</v>
      </c>
      <c r="AL678" s="3"/>
      <c r="AM678" s="21"/>
      <c r="AN678" s="3"/>
      <c r="AO678" s="3"/>
    </row>
    <row r="679" spans="1:41" x14ac:dyDescent="0.4">
      <c r="A679" s="4">
        <f>IF(B678=B679,A678,A678+1)</f>
        <v>631</v>
      </c>
      <c r="B679" s="4" t="s">
        <v>2988</v>
      </c>
      <c r="C679" s="4" t="s">
        <v>2987</v>
      </c>
      <c r="D679" s="4" t="s">
        <v>2583</v>
      </c>
      <c r="E679" s="4" t="s">
        <v>2582</v>
      </c>
      <c r="F679" s="4">
        <f>IF(B679=B678,F678+1,1)</f>
        <v>1</v>
      </c>
      <c r="G679" s="4" t="s">
        <v>6384</v>
      </c>
      <c r="H679" s="4" t="s">
        <v>6379</v>
      </c>
      <c r="I679" s="4" t="s">
        <v>6378</v>
      </c>
      <c r="J679" s="4" t="s">
        <v>6507</v>
      </c>
      <c r="K679" s="4"/>
      <c r="L679" s="4" t="s">
        <v>6411</v>
      </c>
      <c r="M679" s="4" t="s">
        <v>6841</v>
      </c>
      <c r="P679" s="4" t="s">
        <v>2434</v>
      </c>
      <c r="Q679" s="4">
        <f>IF(H679="TOEIC",VALUE(L679),0)</f>
        <v>915</v>
      </c>
      <c r="R679" s="4">
        <f>IF(H679="NEW TEPS",VALUE(L679),0)</f>
        <v>0</v>
      </c>
      <c r="S679" s="4">
        <f>IF(H679="TOEFL(ibt)",VALUE(L679),0)</f>
        <v>0</v>
      </c>
      <c r="T679" s="4">
        <f>IF(H679="JPT",VALUE(L679),0)</f>
        <v>0</v>
      </c>
      <c r="U679" s="4">
        <f>IF(H679="HSK",VALUE(K679),0)</f>
        <v>0</v>
      </c>
      <c r="V679" s="4">
        <f>IF(H679="HSK",VALUE(L679),0)</f>
        <v>0</v>
      </c>
      <c r="W679" s="4">
        <f>IF(H679="G-TELP Level2",VALUE(L679),0)</f>
        <v>0</v>
      </c>
      <c r="X679" s="4">
        <f>IF(P679="A",IF(Q679&gt;849,1,IF(R679&gt;335,1,IF(S679&gt;97,1,IF(T679&gt;849,1,IF(W679&gt;82,1,IF(U679=6,1,IF(U679=5,IF(V679&gt;254,1,0),0))))))),IF(P679="B",IF(Q679&gt;699,1,IF(R679&gt;263,1,IF(S679&gt;78,1,IF(T679&gt;699,1,IF(W679&gt;63,1,IF(U679=6,1,IF(U679=5,IF(V679&gt;179,1,0),0))))))),IF(P679="C",IF(Q679&gt;599,1,IF(R679&gt;226,1,IF(S679&gt;67,1,IF(T679&gt;599,1,IF(W679&gt;49,1,IF(U679=6,1,IF(U679=5,1,IF(U679=4,IF(V679&gt;209,1,0),0)))))))),IF(P679="D",IF(Q679&gt;649,1,IF(R679&gt;244,1,IF(S679&gt;73,1,IF(T679&gt;649,1,IF(W679&gt;56,1,IF(U679=6,1,IF(U679=5,1,IF(U679=4,IF(V679&gt;254,1,0),0)))))))),0))))</f>
        <v>1</v>
      </c>
      <c r="Y679" s="4">
        <f>SUMIF(B:B,B679,X:X)</f>
        <v>1</v>
      </c>
      <c r="Z679" s="4" t="str">
        <f>IF(Y679&gt;0,"어학 충족","자격미달")</f>
        <v>어학 충족</v>
      </c>
      <c r="AA679" s="4"/>
      <c r="AB679" s="4" t="str">
        <f>IF(P679="A",IF(Q679&gt;849,"TOEIC 충족",IF(R679&gt;335,"New-TEPS 충족",IF(S679&gt;97,"TOEFL 충족",IF(T679&gt;849,"JPT 충족",IF(W679&gt;82,"G-TELP 충족",IF(U679=6,"HSK점수 충족",IF(U679=5,IF(V679&gt;254,"HSK점수 충족","자격미달"),"자격미달"))))))),IF(P679="B",IF(Q679&gt;699,"TOEIC 충족",IF(R679&gt;263,"New-TEPS 충족",IF(S679&gt;78,"TOEFL 충족",IF(T679&gt;699,"JPT 충족",IF(W679&gt;63,"G-TELP 충족",IF(U679=6,"HSK점수 충족",IF(U679=5,IF(V679&gt;179,"HSK점수 충족","자격미달"),"자격미달"))))))),IF(P679="C",IF(Q679&gt;599,"TOEIC 충족",IF(R679&gt;226,"New-TEPS 충족",IF(S679&gt;67,"TOEFL 충족",IF(T679&gt;599,"JPT 충족",IF(W679&gt;49,"G-TELP 충족",IF(U679=6,"HSK점수 충족",IF(U679=5,"HSK점수 충족",IF(U679=4,IF(V679&gt;209,"HSK점수 충족","자격미달"),"자격미달")))))))),IF(P679="D",IF(Q679&gt;649,"TOEIC 충족",IF(R679&gt;244,"New-TEPS 충족",IF(S679&gt;73,"TOEFL 충족",IF(T679&gt;649,"JPT 충족",IF(W679&gt;56,"G-TELP 충족",IF(U1620=6,"HSK점수 충족",IF(U1620=5,"HSK점수 충족",IF(U1620=4,IF(V1620&gt;254,"HSK점수 충족","자격미달"),"자격미달")))))))),0))))</f>
        <v>TOEIC 충족</v>
      </c>
      <c r="AC679" s="21"/>
      <c r="AD679" s="4">
        <f>IF(P679="A",VLOOKUP(Q679,[1]교육_어학_경력backdata!$B$3:$C$9,2,1),IF(P679="B",VLOOKUP(Q679,[1]교육_어학_경력backdata!$G$3:$H$9,2,1),IF(P679="C",0,"오류")))</f>
        <v>16</v>
      </c>
      <c r="AE679" s="4">
        <f>IF(P679="A",VLOOKUP(R679,[1]교육_어학_경력backdata!$B$11:$C$17,2,1),IF(P679="B",VLOOKUP(R679,[1]교육_어학_경력backdata!$G$11:$H$17,2,1),IF(P679="C",0,"오류")))</f>
        <v>0</v>
      </c>
      <c r="AF679" s="4">
        <f>IF(P679="A",VLOOKUP(S679,[1]교육_어학_경력backdata!$B$19:$C$25,2,1),IF(P679="B",VLOOKUP(S679,[1]교육_어학_경력backdata!$G$19:$H$25,2,1),IF(P679="C",0,"오류")))</f>
        <v>0</v>
      </c>
      <c r="AG679" s="4">
        <f>IF(P679="A",VLOOKUP(T679,[1]교육_어학_경력backdata!$B$3:$C$9,2,1),IF(P679="B",VLOOKUP(T679,[1]교육_어학_경력backdata!$G$3:$H$9,2,1),IF(P679="C",0,"오류")))</f>
        <v>0</v>
      </c>
      <c r="AH679" s="4">
        <f>IF(P679="A",IF(U679=0,0,IF(U679=4,0,IF(U679=5,VLOOKUP(V679,[1]교육_어학_경력backdata!$B$27:$C$29,2,1),IF(U679=6,VLOOKUP(V679,[1]교육_어학_경력backdata!$B$31:$C$34,2,1))))),IF(P679="B",IF(U679=0,0,IF(U679=4,0,IF(U679=5,VLOOKUP(V679,[1]교육_어학_경력backdata!$G$27:$H$31,2,1),IF(U679=6,VLOOKUP(V679,[1]교육_어학_경력backdata!$G$33:$H$34,2,1))))),IF(CT679="C",0,"오류")))</f>
        <v>0</v>
      </c>
      <c r="AI679" s="4">
        <f>IF(P679="A",VLOOKUP(W679,[1]교육_어학_경력backdata!$B$36:$C$42,2,1),IF(P679="B",VLOOKUP(W679,[1]교육_어학_경력backdata!$G$36:$H$42,2,1),IF(P679="C",0,"오류")))</f>
        <v>0</v>
      </c>
      <c r="AJ679" s="4">
        <f>SUM(AD679:AI679)</f>
        <v>16</v>
      </c>
      <c r="AK679" s="4">
        <f>_xlfn.MAXIFS(AJ:AJ,B:B,B679)</f>
        <v>16</v>
      </c>
      <c r="AL679" s="4"/>
      <c r="AM679" s="21"/>
      <c r="AN679" s="4"/>
      <c r="AO679" s="4"/>
    </row>
    <row r="680" spans="1:41" x14ac:dyDescent="0.4">
      <c r="A680" s="3">
        <f>IF(B679=B680,A679,A679+1)</f>
        <v>632</v>
      </c>
      <c r="B680" s="3" t="s">
        <v>2984</v>
      </c>
      <c r="C680" s="3" t="s">
        <v>2927</v>
      </c>
      <c r="D680" s="3" t="s">
        <v>2583</v>
      </c>
      <c r="E680" s="3" t="s">
        <v>2582</v>
      </c>
      <c r="F680" s="3">
        <f>IF(B680=B679,F679+1,1)</f>
        <v>1</v>
      </c>
      <c r="G680" s="3" t="s">
        <v>6380</v>
      </c>
      <c r="H680" s="3" t="s">
        <v>6379</v>
      </c>
      <c r="I680" s="3" t="s">
        <v>6378</v>
      </c>
      <c r="J680" s="3" t="s">
        <v>6840</v>
      </c>
      <c r="K680" s="3"/>
      <c r="L680" s="3" t="s">
        <v>6430</v>
      </c>
      <c r="M680" s="3" t="s">
        <v>6839</v>
      </c>
      <c r="P680" s="3" t="s">
        <v>2434</v>
      </c>
      <c r="Q680" s="3">
        <f>IF(H680="TOEIC",VALUE(L680),0)</f>
        <v>850</v>
      </c>
      <c r="R680" s="3">
        <f>IF(H680="NEW TEPS",VALUE(L680),0)</f>
        <v>0</v>
      </c>
      <c r="S680" s="3">
        <f>IF(H680="TOEFL(ibt)",VALUE(L680),0)</f>
        <v>0</v>
      </c>
      <c r="T680" s="3">
        <f>IF(H680="JPT",VALUE(L680),0)</f>
        <v>0</v>
      </c>
      <c r="U680" s="3">
        <f>IF(H680="HSK",VALUE(K680),0)</f>
        <v>0</v>
      </c>
      <c r="V680" s="3">
        <f>IF(H680="HSK",VALUE(L680),0)</f>
        <v>0</v>
      </c>
      <c r="W680" s="3">
        <f>IF(H680="G-TELP Level2",VALUE(L680),0)</f>
        <v>0</v>
      </c>
      <c r="X680" s="3">
        <f>IF(P680="A",IF(Q680&gt;849,1,IF(R680&gt;335,1,IF(S680&gt;97,1,IF(T680&gt;849,1,IF(W680&gt;82,1,IF(U680=6,1,IF(U680=5,IF(V680&gt;254,1,0),0))))))),IF(P680="B",IF(Q680&gt;699,1,IF(R680&gt;263,1,IF(S680&gt;78,1,IF(T680&gt;699,1,IF(W680&gt;63,1,IF(U680=6,1,IF(U680=5,IF(V680&gt;179,1,0),0))))))),IF(P680="C",IF(Q680&gt;599,1,IF(R680&gt;226,1,IF(S680&gt;67,1,IF(T680&gt;599,1,IF(W680&gt;49,1,IF(U680=6,1,IF(U680=5,1,IF(U680=4,IF(V680&gt;209,1,0),0)))))))),IF(P680="D",IF(Q680&gt;649,1,IF(R680&gt;244,1,IF(S680&gt;73,1,IF(T680&gt;649,1,IF(W680&gt;56,1,IF(U680=6,1,IF(U680=5,1,IF(U680=4,IF(V680&gt;254,1,0),0)))))))),0))))</f>
        <v>1</v>
      </c>
      <c r="Y680" s="3">
        <f>SUMIF(B:B,B680,X:X)</f>
        <v>1</v>
      </c>
      <c r="Z680" s="3" t="str">
        <f>IF(Y680&gt;0,"어학 충족","자격미달")</f>
        <v>어학 충족</v>
      </c>
      <c r="AA680" s="3"/>
      <c r="AB680" s="3" t="str">
        <f>IF(P680="A",IF(Q680&gt;849,"TOEIC 충족",IF(R680&gt;335,"New-TEPS 충족",IF(S680&gt;97,"TOEFL 충족",IF(T680&gt;849,"JPT 충족",IF(W680&gt;82,"G-TELP 충족",IF(U680=6,"HSK점수 충족",IF(U680=5,IF(V680&gt;254,"HSK점수 충족","자격미달"),"자격미달"))))))),IF(P680="B",IF(Q680&gt;699,"TOEIC 충족",IF(R680&gt;263,"New-TEPS 충족",IF(S680&gt;78,"TOEFL 충족",IF(T680&gt;699,"JPT 충족",IF(W680&gt;63,"G-TELP 충족",IF(U680=6,"HSK점수 충족",IF(U680=5,IF(V680&gt;179,"HSK점수 충족","자격미달"),"자격미달"))))))),IF(P680="C",IF(Q680&gt;599,"TOEIC 충족",IF(R680&gt;226,"New-TEPS 충족",IF(S680&gt;67,"TOEFL 충족",IF(T680&gt;599,"JPT 충족",IF(W680&gt;49,"G-TELP 충족",IF(U680=6,"HSK점수 충족",IF(U680=5,"HSK점수 충족",IF(U680=4,IF(V680&gt;209,"HSK점수 충족","자격미달"),"자격미달")))))))),IF(P680="D",IF(Q680&gt;649,"TOEIC 충족",IF(R680&gt;244,"New-TEPS 충족",IF(S680&gt;73,"TOEFL 충족",IF(T680&gt;649,"JPT 충족",IF(W680&gt;56,"G-TELP 충족",IF(U1621=6,"HSK점수 충족",IF(U1621=5,"HSK점수 충족",IF(U1621=4,IF(V1621&gt;254,"HSK점수 충족","자격미달"),"자격미달")))))))),0))))</f>
        <v>TOEIC 충족</v>
      </c>
      <c r="AC680" s="21"/>
      <c r="AD680" s="3">
        <f>IF(P680="A",VLOOKUP(Q680,[1]교육_어학_경력backdata!$B$3:$C$9,2,1),IF(P680="B",VLOOKUP(Q680,[1]교육_어학_경력backdata!$G$3:$H$9,2,1),IF(P680="C",0,"오류")))</f>
        <v>12</v>
      </c>
      <c r="AE680" s="3">
        <f>IF(P680="A",VLOOKUP(R680,[1]교육_어학_경력backdata!$B$11:$C$17,2,1),IF(P680="B",VLOOKUP(R680,[1]교육_어학_경력backdata!$G$11:$H$17,2,1),IF(P680="C",0,"오류")))</f>
        <v>0</v>
      </c>
      <c r="AF680" s="3">
        <f>IF(P680="A",VLOOKUP(S680,[1]교육_어학_경력backdata!$B$19:$C$25,2,1),IF(P680="B",VLOOKUP(S680,[1]교육_어학_경력backdata!$G$19:$H$25,2,1),IF(P680="C",0,"오류")))</f>
        <v>0</v>
      </c>
      <c r="AG680" s="3">
        <f>IF(P680="A",VLOOKUP(T680,[1]교육_어학_경력backdata!$B$3:$C$9,2,1),IF(P680="B",VLOOKUP(T680,[1]교육_어학_경력backdata!$G$3:$H$9,2,1),IF(P680="C",0,"오류")))</f>
        <v>0</v>
      </c>
      <c r="AH680" s="3">
        <f>IF(P680="A",IF(U680=0,0,IF(U680=4,0,IF(U680=5,VLOOKUP(V680,[1]교육_어학_경력backdata!$B$27:$C$29,2,1),IF(U680=6,VLOOKUP(V680,[1]교육_어학_경력backdata!$B$31:$C$34,2,1))))),IF(P680="B",IF(U680=0,0,IF(U680=4,0,IF(U680=5,VLOOKUP(V680,[1]교육_어학_경력backdata!$G$27:$H$31,2,1),IF(U680=6,VLOOKUP(V680,[1]교육_어학_경력backdata!$G$33:$H$34,2,1))))),IF(CT680="C",0,"오류")))</f>
        <v>0</v>
      </c>
      <c r="AI680" s="3">
        <f>IF(P680="A",VLOOKUP(W680,[1]교육_어학_경력backdata!$B$36:$C$42,2,1),IF(P680="B",VLOOKUP(W680,[1]교육_어학_경력backdata!$G$36:$H$42,2,1),IF(P680="C",0,"오류")))</f>
        <v>0</v>
      </c>
      <c r="AJ680" s="3">
        <f>SUM(AD680:AI680)</f>
        <v>12</v>
      </c>
      <c r="AK680" s="3">
        <f>_xlfn.MAXIFS(AJ:AJ,B:B,B680)</f>
        <v>12</v>
      </c>
      <c r="AL680" s="3"/>
      <c r="AM680" s="21"/>
      <c r="AN680" s="3"/>
      <c r="AO680" s="3"/>
    </row>
    <row r="681" spans="1:41" x14ac:dyDescent="0.4">
      <c r="A681" s="4">
        <f>IF(B680=B681,A680,A680+1)</f>
        <v>633</v>
      </c>
      <c r="B681" s="4" t="s">
        <v>2978</v>
      </c>
      <c r="C681" s="4" t="s">
        <v>2977</v>
      </c>
      <c r="D681" s="4" t="s">
        <v>2583</v>
      </c>
      <c r="E681" s="4" t="s">
        <v>2582</v>
      </c>
      <c r="F681" s="4">
        <f>IF(B681=B680,F680+1,1)</f>
        <v>1</v>
      </c>
      <c r="G681" s="4" t="s">
        <v>6384</v>
      </c>
      <c r="H681" s="4" t="s">
        <v>6379</v>
      </c>
      <c r="I681" s="4" t="s">
        <v>6378</v>
      </c>
      <c r="J681" s="4" t="s">
        <v>6457</v>
      </c>
      <c r="K681" s="4"/>
      <c r="L681" s="4" t="s">
        <v>6492</v>
      </c>
      <c r="M681" s="4" t="s">
        <v>6838</v>
      </c>
      <c r="P681" s="4" t="s">
        <v>2434</v>
      </c>
      <c r="Q681" s="4">
        <f>IF(H681="TOEIC",VALUE(L681),0)</f>
        <v>855</v>
      </c>
      <c r="R681" s="4">
        <f>IF(H681="NEW TEPS",VALUE(L681),0)</f>
        <v>0</v>
      </c>
      <c r="S681" s="4">
        <f>IF(H681="TOEFL(ibt)",VALUE(L681),0)</f>
        <v>0</v>
      </c>
      <c r="T681" s="4">
        <f>IF(H681="JPT",VALUE(L681),0)</f>
        <v>0</v>
      </c>
      <c r="U681" s="4">
        <f>IF(H681="HSK",VALUE(K681),0)</f>
        <v>0</v>
      </c>
      <c r="V681" s="4">
        <f>IF(H681="HSK",VALUE(L681),0)</f>
        <v>0</v>
      </c>
      <c r="W681" s="4">
        <f>IF(H681="G-TELP Level2",VALUE(L681),0)</f>
        <v>0</v>
      </c>
      <c r="X681" s="4">
        <f>IF(P681="A",IF(Q681&gt;849,1,IF(R681&gt;335,1,IF(S681&gt;97,1,IF(T681&gt;849,1,IF(W681&gt;82,1,IF(U681=6,1,IF(U681=5,IF(V681&gt;254,1,0),0))))))),IF(P681="B",IF(Q681&gt;699,1,IF(R681&gt;263,1,IF(S681&gt;78,1,IF(T681&gt;699,1,IF(W681&gt;63,1,IF(U681=6,1,IF(U681=5,IF(V681&gt;179,1,0),0))))))),IF(P681="C",IF(Q681&gt;599,1,IF(R681&gt;226,1,IF(S681&gt;67,1,IF(T681&gt;599,1,IF(W681&gt;49,1,IF(U681=6,1,IF(U681=5,1,IF(U681=4,IF(V681&gt;209,1,0),0)))))))),IF(P681="D",IF(Q681&gt;649,1,IF(R681&gt;244,1,IF(S681&gt;73,1,IF(T681&gt;649,1,IF(W681&gt;56,1,IF(U681=6,1,IF(U681=5,1,IF(U681=4,IF(V681&gt;254,1,0),0)))))))),0))))</f>
        <v>1</v>
      </c>
      <c r="Y681" s="4">
        <f>SUMIF(B:B,B681,X:X)</f>
        <v>1</v>
      </c>
      <c r="Z681" s="4" t="str">
        <f>IF(Y681&gt;0,"어학 충족","자격미달")</f>
        <v>어학 충족</v>
      </c>
      <c r="AA681" s="4"/>
      <c r="AB681" s="4" t="str">
        <f>IF(P681="A",IF(Q681&gt;849,"TOEIC 충족",IF(R681&gt;335,"New-TEPS 충족",IF(S681&gt;97,"TOEFL 충족",IF(T681&gt;849,"JPT 충족",IF(W681&gt;82,"G-TELP 충족",IF(U681=6,"HSK점수 충족",IF(U681=5,IF(V681&gt;254,"HSK점수 충족","자격미달"),"자격미달"))))))),IF(P681="B",IF(Q681&gt;699,"TOEIC 충족",IF(R681&gt;263,"New-TEPS 충족",IF(S681&gt;78,"TOEFL 충족",IF(T681&gt;699,"JPT 충족",IF(W681&gt;63,"G-TELP 충족",IF(U681=6,"HSK점수 충족",IF(U681=5,IF(V681&gt;179,"HSK점수 충족","자격미달"),"자격미달"))))))),IF(P681="C",IF(Q681&gt;599,"TOEIC 충족",IF(R681&gt;226,"New-TEPS 충족",IF(S681&gt;67,"TOEFL 충족",IF(T681&gt;599,"JPT 충족",IF(W681&gt;49,"G-TELP 충족",IF(U681=6,"HSK점수 충족",IF(U681=5,"HSK점수 충족",IF(U681=4,IF(V681&gt;209,"HSK점수 충족","자격미달"),"자격미달")))))))),IF(P681="D",IF(Q681&gt;649,"TOEIC 충족",IF(R681&gt;244,"New-TEPS 충족",IF(S681&gt;73,"TOEFL 충족",IF(T681&gt;649,"JPT 충족",IF(W681&gt;56,"G-TELP 충족",IF(U1622=6,"HSK점수 충족",IF(U1622=5,"HSK점수 충족",IF(U1622=4,IF(V1622&gt;254,"HSK점수 충족","자격미달"),"자격미달")))))))),0))))</f>
        <v>TOEIC 충족</v>
      </c>
      <c r="AC681" s="21"/>
      <c r="AD681" s="4">
        <f>IF(P681="A",VLOOKUP(Q681,[1]교육_어학_경력backdata!$B$3:$C$9,2,1),IF(P681="B",VLOOKUP(Q681,[1]교육_어학_경력backdata!$G$3:$H$9,2,1),IF(P681="C",0,"오류")))</f>
        <v>12</v>
      </c>
      <c r="AE681" s="4">
        <f>IF(P681="A",VLOOKUP(R681,[1]교육_어학_경력backdata!$B$11:$C$17,2,1),IF(P681="B",VLOOKUP(R681,[1]교육_어학_경력backdata!$G$11:$H$17,2,1),IF(P681="C",0,"오류")))</f>
        <v>0</v>
      </c>
      <c r="AF681" s="4">
        <f>IF(P681="A",VLOOKUP(S681,[1]교육_어학_경력backdata!$B$19:$C$25,2,1),IF(P681="B",VLOOKUP(S681,[1]교육_어학_경력backdata!$G$19:$H$25,2,1),IF(P681="C",0,"오류")))</f>
        <v>0</v>
      </c>
      <c r="AG681" s="4">
        <f>IF(P681="A",VLOOKUP(T681,[1]교육_어학_경력backdata!$B$3:$C$9,2,1),IF(P681="B",VLOOKUP(T681,[1]교육_어학_경력backdata!$G$3:$H$9,2,1),IF(P681="C",0,"오류")))</f>
        <v>0</v>
      </c>
      <c r="AH681" s="4">
        <f>IF(P681="A",IF(U681=0,0,IF(U681=4,0,IF(U681=5,VLOOKUP(V681,[1]교육_어학_경력backdata!$B$27:$C$29,2,1),IF(U681=6,VLOOKUP(V681,[1]교육_어학_경력backdata!$B$31:$C$34,2,1))))),IF(P681="B",IF(U681=0,0,IF(U681=4,0,IF(U681=5,VLOOKUP(V681,[1]교육_어학_경력backdata!$G$27:$H$31,2,1),IF(U681=6,VLOOKUP(V681,[1]교육_어학_경력backdata!$G$33:$H$34,2,1))))),IF(CT681="C",0,"오류")))</f>
        <v>0</v>
      </c>
      <c r="AI681" s="4">
        <f>IF(P681="A",VLOOKUP(W681,[1]교육_어학_경력backdata!$B$36:$C$42,2,1),IF(P681="B",VLOOKUP(W681,[1]교육_어학_경력backdata!$G$36:$H$42,2,1),IF(P681="C",0,"오류")))</f>
        <v>0</v>
      </c>
      <c r="AJ681" s="4">
        <f>SUM(AD681:AI681)</f>
        <v>12</v>
      </c>
      <c r="AK681" s="4">
        <f>_xlfn.MAXIFS(AJ:AJ,B:B,B681)</f>
        <v>12</v>
      </c>
      <c r="AL681" s="4"/>
      <c r="AM681" s="21"/>
      <c r="AN681" s="4"/>
      <c r="AO681" s="4"/>
    </row>
    <row r="682" spans="1:41" x14ac:dyDescent="0.4">
      <c r="A682" s="3">
        <f>IF(B681=B682,A681,A681+1)</f>
        <v>634</v>
      </c>
      <c r="B682" s="3" t="s">
        <v>2972</v>
      </c>
      <c r="C682" s="3" t="s">
        <v>2971</v>
      </c>
      <c r="D682" s="3" t="s">
        <v>2583</v>
      </c>
      <c r="E682" s="3" t="s">
        <v>2582</v>
      </c>
      <c r="F682" s="3">
        <f>IF(B682=B681,F681+1,1)</f>
        <v>1</v>
      </c>
      <c r="G682" s="3" t="s">
        <v>6384</v>
      </c>
      <c r="H682" s="3" t="s">
        <v>6379</v>
      </c>
      <c r="I682" s="3" t="s">
        <v>6378</v>
      </c>
      <c r="J682" s="3" t="s">
        <v>6510</v>
      </c>
      <c r="K682" s="3"/>
      <c r="L682" s="3" t="s">
        <v>6448</v>
      </c>
      <c r="M682" s="3" t="s">
        <v>6837</v>
      </c>
      <c r="P682" s="3" t="s">
        <v>2434</v>
      </c>
      <c r="Q682" s="3">
        <f>IF(H682="TOEIC",VALUE(L682),0)</f>
        <v>865</v>
      </c>
      <c r="R682" s="3">
        <f>IF(H682="NEW TEPS",VALUE(L682),0)</f>
        <v>0</v>
      </c>
      <c r="S682" s="3">
        <f>IF(H682="TOEFL(ibt)",VALUE(L682),0)</f>
        <v>0</v>
      </c>
      <c r="T682" s="3">
        <f>IF(H682="JPT",VALUE(L682),0)</f>
        <v>0</v>
      </c>
      <c r="U682" s="3">
        <f>IF(H682="HSK",VALUE(K682),0)</f>
        <v>0</v>
      </c>
      <c r="V682" s="3">
        <f>IF(H682="HSK",VALUE(L682),0)</f>
        <v>0</v>
      </c>
      <c r="W682" s="3">
        <f>IF(H682="G-TELP Level2",VALUE(L682),0)</f>
        <v>0</v>
      </c>
      <c r="X682" s="3">
        <f>IF(P682="A",IF(Q682&gt;849,1,IF(R682&gt;335,1,IF(S682&gt;97,1,IF(T682&gt;849,1,IF(W682&gt;82,1,IF(U682=6,1,IF(U682=5,IF(V682&gt;254,1,0),0))))))),IF(P682="B",IF(Q682&gt;699,1,IF(R682&gt;263,1,IF(S682&gt;78,1,IF(T682&gt;699,1,IF(W682&gt;63,1,IF(U682=6,1,IF(U682=5,IF(V682&gt;179,1,0),0))))))),IF(P682="C",IF(Q682&gt;599,1,IF(R682&gt;226,1,IF(S682&gt;67,1,IF(T682&gt;599,1,IF(W682&gt;49,1,IF(U682=6,1,IF(U682=5,1,IF(U682=4,IF(V682&gt;209,1,0),0)))))))),IF(P682="D",IF(Q682&gt;649,1,IF(R682&gt;244,1,IF(S682&gt;73,1,IF(T682&gt;649,1,IF(W682&gt;56,1,IF(U682=6,1,IF(U682=5,1,IF(U682=4,IF(V682&gt;254,1,0),0)))))))),0))))</f>
        <v>1</v>
      </c>
      <c r="Y682" s="3">
        <f>SUMIF(B:B,B682,X:X)</f>
        <v>1</v>
      </c>
      <c r="Z682" s="3" t="str">
        <f>IF(Y682&gt;0,"어학 충족","자격미달")</f>
        <v>어학 충족</v>
      </c>
      <c r="AA682" s="3"/>
      <c r="AB682" s="3" t="str">
        <f>IF(P682="A",IF(Q682&gt;849,"TOEIC 충족",IF(R682&gt;335,"New-TEPS 충족",IF(S682&gt;97,"TOEFL 충족",IF(T682&gt;849,"JPT 충족",IF(W682&gt;82,"G-TELP 충족",IF(U682=6,"HSK점수 충족",IF(U682=5,IF(V682&gt;254,"HSK점수 충족","자격미달"),"자격미달"))))))),IF(P682="B",IF(Q682&gt;699,"TOEIC 충족",IF(R682&gt;263,"New-TEPS 충족",IF(S682&gt;78,"TOEFL 충족",IF(T682&gt;699,"JPT 충족",IF(W682&gt;63,"G-TELP 충족",IF(U682=6,"HSK점수 충족",IF(U682=5,IF(V682&gt;179,"HSK점수 충족","자격미달"),"자격미달"))))))),IF(P682="C",IF(Q682&gt;599,"TOEIC 충족",IF(R682&gt;226,"New-TEPS 충족",IF(S682&gt;67,"TOEFL 충족",IF(T682&gt;599,"JPT 충족",IF(W682&gt;49,"G-TELP 충족",IF(U682=6,"HSK점수 충족",IF(U682=5,"HSK점수 충족",IF(U682=4,IF(V682&gt;209,"HSK점수 충족","자격미달"),"자격미달")))))))),IF(P682="D",IF(Q682&gt;649,"TOEIC 충족",IF(R682&gt;244,"New-TEPS 충족",IF(S682&gt;73,"TOEFL 충족",IF(T682&gt;649,"JPT 충족",IF(W682&gt;56,"G-TELP 충족",IF(U1623=6,"HSK점수 충족",IF(U1623=5,"HSK점수 충족",IF(U1623=4,IF(V1623&gt;254,"HSK점수 충족","자격미달"),"자격미달")))))))),0))))</f>
        <v>TOEIC 충족</v>
      </c>
      <c r="AC682" s="21"/>
      <c r="AD682" s="3">
        <f>IF(P682="A",VLOOKUP(Q682,[1]교육_어학_경력backdata!$B$3:$C$9,2,1),IF(P682="B",VLOOKUP(Q682,[1]교육_어학_경력backdata!$G$3:$H$9,2,1),IF(P682="C",0,"오류")))</f>
        <v>12</v>
      </c>
      <c r="AE682" s="3">
        <f>IF(P682="A",VLOOKUP(R682,[1]교육_어학_경력backdata!$B$11:$C$17,2,1),IF(P682="B",VLOOKUP(R682,[1]교육_어학_경력backdata!$G$11:$H$17,2,1),IF(P682="C",0,"오류")))</f>
        <v>0</v>
      </c>
      <c r="AF682" s="3">
        <f>IF(P682="A",VLOOKUP(S682,[1]교육_어학_경력backdata!$B$19:$C$25,2,1),IF(P682="B",VLOOKUP(S682,[1]교육_어학_경력backdata!$G$19:$H$25,2,1),IF(P682="C",0,"오류")))</f>
        <v>0</v>
      </c>
      <c r="AG682" s="3">
        <f>IF(P682="A",VLOOKUP(T682,[1]교육_어학_경력backdata!$B$3:$C$9,2,1),IF(P682="B",VLOOKUP(T682,[1]교육_어학_경력backdata!$G$3:$H$9,2,1),IF(P682="C",0,"오류")))</f>
        <v>0</v>
      </c>
      <c r="AH682" s="3">
        <f>IF(P682="A",IF(U682=0,0,IF(U682=4,0,IF(U682=5,VLOOKUP(V682,[1]교육_어학_경력backdata!$B$27:$C$29,2,1),IF(U682=6,VLOOKUP(V682,[1]교육_어학_경력backdata!$B$31:$C$34,2,1))))),IF(P682="B",IF(U682=0,0,IF(U682=4,0,IF(U682=5,VLOOKUP(V682,[1]교육_어학_경력backdata!$G$27:$H$31,2,1),IF(U682=6,VLOOKUP(V682,[1]교육_어학_경력backdata!$G$33:$H$34,2,1))))),IF(CT682="C",0,"오류")))</f>
        <v>0</v>
      </c>
      <c r="AI682" s="3">
        <f>IF(P682="A",VLOOKUP(W682,[1]교육_어학_경력backdata!$B$36:$C$42,2,1),IF(P682="B",VLOOKUP(W682,[1]교육_어학_경력backdata!$G$36:$H$42,2,1),IF(P682="C",0,"오류")))</f>
        <v>0</v>
      </c>
      <c r="AJ682" s="3">
        <f>SUM(AD682:AI682)</f>
        <v>12</v>
      </c>
      <c r="AK682" s="3">
        <f>_xlfn.MAXIFS(AJ:AJ,B:B,B682)</f>
        <v>12</v>
      </c>
      <c r="AL682" s="3"/>
      <c r="AM682" s="21"/>
      <c r="AN682" s="3"/>
      <c r="AO682" s="3"/>
    </row>
    <row r="683" spans="1:41" x14ac:dyDescent="0.4">
      <c r="A683" s="4">
        <f>IF(B682=B683,A682,A682+1)</f>
        <v>635</v>
      </c>
      <c r="B683" s="4" t="s">
        <v>2968</v>
      </c>
      <c r="C683" s="4" t="s">
        <v>2967</v>
      </c>
      <c r="D683" s="4" t="s">
        <v>2583</v>
      </c>
      <c r="E683" s="4" t="s">
        <v>2582</v>
      </c>
      <c r="F683" s="4">
        <f>IF(B683=B682,F682+1,1)</f>
        <v>1</v>
      </c>
      <c r="G683" s="4" t="s">
        <v>6380</v>
      </c>
      <c r="H683" s="4" t="s">
        <v>6583</v>
      </c>
      <c r="I683" s="4" t="s">
        <v>6582</v>
      </c>
      <c r="J683" s="4" t="s">
        <v>6383</v>
      </c>
      <c r="K683" s="4" t="s">
        <v>6759</v>
      </c>
      <c r="L683" s="4" t="s">
        <v>6836</v>
      </c>
      <c r="M683" s="4" t="s">
        <v>6835</v>
      </c>
      <c r="P683" s="4" t="s">
        <v>2434</v>
      </c>
      <c r="Q683" s="4">
        <f>IF(H683="TOEIC",VALUE(L683),0)</f>
        <v>0</v>
      </c>
      <c r="R683" s="4">
        <f>IF(H683="NEW TEPS",VALUE(L683),0)</f>
        <v>0</v>
      </c>
      <c r="S683" s="4">
        <f>IF(H683="TOEFL(ibt)",VALUE(L683),0)</f>
        <v>0</v>
      </c>
      <c r="T683" s="4">
        <f>IF(H683="JPT",VALUE(L683),0)</f>
        <v>0</v>
      </c>
      <c r="U683" s="4">
        <f>IF(H683="HSK",VALUE(K683),0)</f>
        <v>6</v>
      </c>
      <c r="V683" s="4">
        <f>IF(H683="HSK",VALUE(L683),0)</f>
        <v>207</v>
      </c>
      <c r="W683" s="4">
        <f>IF(H683="G-TELP Level2",VALUE(L683),0)</f>
        <v>0</v>
      </c>
      <c r="X683" s="4">
        <f>IF(P683="A",IF(Q683&gt;849,1,IF(R683&gt;335,1,IF(S683&gt;97,1,IF(T683&gt;849,1,IF(W683&gt;82,1,IF(U683=6,1,IF(U683=5,IF(V683&gt;254,1,0),0))))))),IF(P683="B",IF(Q683&gt;699,1,IF(R683&gt;263,1,IF(S683&gt;78,1,IF(T683&gt;699,1,IF(W683&gt;63,1,IF(U683=6,1,IF(U683=5,IF(V683&gt;179,1,0),0))))))),IF(P683="C",IF(Q683&gt;599,1,IF(R683&gt;226,1,IF(S683&gt;67,1,IF(T683&gt;599,1,IF(W683&gt;49,1,IF(U683=6,1,IF(U683=5,1,IF(U683=4,IF(V683&gt;209,1,0),0)))))))),IF(P683="D",IF(Q683&gt;649,1,IF(R683&gt;244,1,IF(S683&gt;73,1,IF(T683&gt;649,1,IF(W683&gt;56,1,IF(U683=6,1,IF(U683=5,1,IF(U683=4,IF(V683&gt;254,1,0),0)))))))),0))))</f>
        <v>1</v>
      </c>
      <c r="Y683" s="4">
        <f>SUMIF(B:B,B683,X:X)</f>
        <v>1</v>
      </c>
      <c r="Z683" s="4" t="str">
        <f>IF(Y683&gt;0,"어학 충족","자격미달")</f>
        <v>어학 충족</v>
      </c>
      <c r="AA683" s="4"/>
      <c r="AB683" s="4" t="str">
        <f>IF(P683="A",IF(Q683&gt;849,"TOEIC 충족",IF(R683&gt;335,"New-TEPS 충족",IF(S683&gt;97,"TOEFL 충족",IF(T683&gt;849,"JPT 충족",IF(W683&gt;82,"G-TELP 충족",IF(U683=6,"HSK점수 충족",IF(U683=5,IF(V683&gt;254,"HSK점수 충족","자격미달"),"자격미달"))))))),IF(P683="B",IF(Q683&gt;699,"TOEIC 충족",IF(R683&gt;263,"New-TEPS 충족",IF(S683&gt;78,"TOEFL 충족",IF(T683&gt;699,"JPT 충족",IF(W683&gt;63,"G-TELP 충족",IF(U683=6,"HSK점수 충족",IF(U683=5,IF(V683&gt;179,"HSK점수 충족","자격미달"),"자격미달"))))))),IF(P683="C",IF(Q683&gt;599,"TOEIC 충족",IF(R683&gt;226,"New-TEPS 충족",IF(S683&gt;67,"TOEFL 충족",IF(T683&gt;599,"JPT 충족",IF(W683&gt;49,"G-TELP 충족",IF(U683=6,"HSK점수 충족",IF(U683=5,"HSK점수 충족",IF(U683=4,IF(V683&gt;209,"HSK점수 충족","자격미달"),"자격미달")))))))),IF(P683="D",IF(Q683&gt;649,"TOEIC 충족",IF(R683&gt;244,"New-TEPS 충족",IF(S683&gt;73,"TOEFL 충족",IF(T683&gt;649,"JPT 충족",IF(W683&gt;56,"G-TELP 충족",IF(U1624=6,"HSK점수 충족",IF(U1624=5,"HSK점수 충족",IF(U1624=4,IF(V1624&gt;254,"HSK점수 충족","자격미달"),"자격미달")))))))),0))))</f>
        <v>HSK점수 충족</v>
      </c>
      <c r="AC683" s="21"/>
      <c r="AD683" s="4">
        <f>IF(P683="A",VLOOKUP(Q683,[1]교육_어학_경력backdata!$B$3:$C$9,2,1),IF(P683="B",VLOOKUP(Q683,[1]교육_어학_경력backdata!$G$3:$H$9,2,1),IF(P683="C",0,"오류")))</f>
        <v>0</v>
      </c>
      <c r="AE683" s="4">
        <f>IF(P683="A",VLOOKUP(R683,[1]교육_어학_경력backdata!$B$11:$C$17,2,1),IF(P683="B",VLOOKUP(R683,[1]교육_어학_경력backdata!$G$11:$H$17,2,1),IF(P683="C",0,"오류")))</f>
        <v>0</v>
      </c>
      <c r="AF683" s="4">
        <f>IF(P683="A",VLOOKUP(S683,[1]교육_어학_경력backdata!$B$19:$C$25,2,1),IF(P683="B",VLOOKUP(S683,[1]교육_어학_경력backdata!$G$19:$H$25,2,1),IF(P683="C",0,"오류")))</f>
        <v>0</v>
      </c>
      <c r="AG683" s="4">
        <f>IF(P683="A",VLOOKUP(T683,[1]교육_어학_경력backdata!$B$3:$C$9,2,1),IF(P683="B",VLOOKUP(T683,[1]교육_어학_경력backdata!$G$3:$H$9,2,1),IF(P683="C",0,"오류")))</f>
        <v>0</v>
      </c>
      <c r="AH683" s="4">
        <f>IF(P683="A",IF(U683=0,0,IF(U683=4,0,IF(U683=5,VLOOKUP(V683,[1]교육_어학_경력backdata!$B$27:$C$29,2,1),IF(U683=6,VLOOKUP(V683,[1]교육_어학_경력backdata!$B$31:$C$34,2,1))))),IF(P683="B",IF(U683=0,0,IF(U683=4,0,IF(U683=5,VLOOKUP(V683,[1]교육_어학_경력backdata!$G$27:$H$31,2,1),IF(U683=6,VLOOKUP(V683,[1]교육_어학_경력backdata!$G$33:$H$34,2,1))))),IF(CT683="C",0,"오류")))</f>
        <v>18</v>
      </c>
      <c r="AI683" s="4">
        <f>IF(P683="A",VLOOKUP(W683,[1]교육_어학_경력backdata!$B$36:$C$42,2,1),IF(P683="B",VLOOKUP(W683,[1]교육_어학_경력backdata!$G$36:$H$42,2,1),IF(P683="C",0,"오류")))</f>
        <v>0</v>
      </c>
      <c r="AJ683" s="4">
        <f>SUM(AD683:AI683)</f>
        <v>18</v>
      </c>
      <c r="AK683" s="4">
        <f>_xlfn.MAXIFS(AJ:AJ,B:B,B683)</f>
        <v>18</v>
      </c>
      <c r="AL683" s="4"/>
      <c r="AM683" s="21"/>
      <c r="AN683" s="4"/>
      <c r="AO683" s="4"/>
    </row>
    <row r="684" spans="1:41" x14ac:dyDescent="0.4">
      <c r="A684" s="3">
        <f>IF(B683=B684,A683,A683+1)</f>
        <v>636</v>
      </c>
      <c r="B684" s="3" t="s">
        <v>2964</v>
      </c>
      <c r="C684" s="3" t="s">
        <v>185</v>
      </c>
      <c r="D684" s="3" t="s">
        <v>2583</v>
      </c>
      <c r="E684" s="3" t="s">
        <v>2582</v>
      </c>
      <c r="F684" s="3">
        <f>IF(B684=B683,F683+1,1)</f>
        <v>1</v>
      </c>
      <c r="G684" s="3" t="s">
        <v>6384</v>
      </c>
      <c r="H684" s="3" t="s">
        <v>6379</v>
      </c>
      <c r="I684" s="3" t="s">
        <v>6378</v>
      </c>
      <c r="J684" s="3" t="s">
        <v>6487</v>
      </c>
      <c r="K684" s="3"/>
      <c r="L684" s="3" t="s">
        <v>6609</v>
      </c>
      <c r="M684" s="3" t="s">
        <v>6834</v>
      </c>
      <c r="P684" s="3" t="s">
        <v>2434</v>
      </c>
      <c r="Q684" s="3">
        <f>IF(H684="TOEIC",VALUE(L684),0)</f>
        <v>965</v>
      </c>
      <c r="R684" s="3">
        <f>IF(H684="NEW TEPS",VALUE(L684),0)</f>
        <v>0</v>
      </c>
      <c r="S684" s="3">
        <f>IF(H684="TOEFL(ibt)",VALUE(L684),0)</f>
        <v>0</v>
      </c>
      <c r="T684" s="3">
        <f>IF(H684="JPT",VALUE(L684),0)</f>
        <v>0</v>
      </c>
      <c r="U684" s="3">
        <f>IF(H684="HSK",VALUE(K684),0)</f>
        <v>0</v>
      </c>
      <c r="V684" s="3">
        <f>IF(H684="HSK",VALUE(L684),0)</f>
        <v>0</v>
      </c>
      <c r="W684" s="3">
        <f>IF(H684="G-TELP Level2",VALUE(L684),0)</f>
        <v>0</v>
      </c>
      <c r="X684" s="3">
        <f>IF(P684="A",IF(Q684&gt;849,1,IF(R684&gt;335,1,IF(S684&gt;97,1,IF(T684&gt;849,1,IF(W684&gt;82,1,IF(U684=6,1,IF(U684=5,IF(V684&gt;254,1,0),0))))))),IF(P684="B",IF(Q684&gt;699,1,IF(R684&gt;263,1,IF(S684&gt;78,1,IF(T684&gt;699,1,IF(W684&gt;63,1,IF(U684=6,1,IF(U684=5,IF(V684&gt;179,1,0),0))))))),IF(P684="C",IF(Q684&gt;599,1,IF(R684&gt;226,1,IF(S684&gt;67,1,IF(T684&gt;599,1,IF(W684&gt;49,1,IF(U684=6,1,IF(U684=5,1,IF(U684=4,IF(V684&gt;209,1,0),0)))))))),IF(P684="D",IF(Q684&gt;649,1,IF(R684&gt;244,1,IF(S684&gt;73,1,IF(T684&gt;649,1,IF(W684&gt;56,1,IF(U684=6,1,IF(U684=5,1,IF(U684=4,IF(V684&gt;254,1,0),0)))))))),0))))</f>
        <v>1</v>
      </c>
      <c r="Y684" s="3">
        <f>SUMIF(B:B,B684,X:X)</f>
        <v>1</v>
      </c>
      <c r="Z684" s="3" t="str">
        <f>IF(Y684&gt;0,"어학 충족","자격미달")</f>
        <v>어학 충족</v>
      </c>
      <c r="AA684" s="3"/>
      <c r="AB684" s="3" t="str">
        <f>IF(P684="A",IF(Q684&gt;849,"TOEIC 충족",IF(R684&gt;335,"New-TEPS 충족",IF(S684&gt;97,"TOEFL 충족",IF(T684&gt;849,"JPT 충족",IF(W684&gt;82,"G-TELP 충족",IF(U684=6,"HSK점수 충족",IF(U684=5,IF(V684&gt;254,"HSK점수 충족","자격미달"),"자격미달"))))))),IF(P684="B",IF(Q684&gt;699,"TOEIC 충족",IF(R684&gt;263,"New-TEPS 충족",IF(S684&gt;78,"TOEFL 충족",IF(T684&gt;699,"JPT 충족",IF(W684&gt;63,"G-TELP 충족",IF(U684=6,"HSK점수 충족",IF(U684=5,IF(V684&gt;179,"HSK점수 충족","자격미달"),"자격미달"))))))),IF(P684="C",IF(Q684&gt;599,"TOEIC 충족",IF(R684&gt;226,"New-TEPS 충족",IF(S684&gt;67,"TOEFL 충족",IF(T684&gt;599,"JPT 충족",IF(W684&gt;49,"G-TELP 충족",IF(U684=6,"HSK점수 충족",IF(U684=5,"HSK점수 충족",IF(U684=4,IF(V684&gt;209,"HSK점수 충족","자격미달"),"자격미달")))))))),IF(P684="D",IF(Q684&gt;649,"TOEIC 충족",IF(R684&gt;244,"New-TEPS 충족",IF(S684&gt;73,"TOEFL 충족",IF(T684&gt;649,"JPT 충족",IF(W684&gt;56,"G-TELP 충족",IF(U1625=6,"HSK점수 충족",IF(U1625=5,"HSK점수 충족",IF(U1625=4,IF(V1625&gt;254,"HSK점수 충족","자격미달"),"자격미달")))))))),0))))</f>
        <v>TOEIC 충족</v>
      </c>
      <c r="AC684" s="21"/>
      <c r="AD684" s="3">
        <f>IF(P684="A",VLOOKUP(Q684,[1]교육_어학_경력backdata!$B$3:$C$9,2,1),IF(P684="B",VLOOKUP(Q684,[1]교육_어학_경력backdata!$G$3:$H$9,2,1),IF(P684="C",0,"오류")))</f>
        <v>20</v>
      </c>
      <c r="AE684" s="3">
        <f>IF(P684="A",VLOOKUP(R684,[1]교육_어학_경력backdata!$B$11:$C$17,2,1),IF(P684="B",VLOOKUP(R684,[1]교육_어학_경력backdata!$G$11:$H$17,2,1),IF(P684="C",0,"오류")))</f>
        <v>0</v>
      </c>
      <c r="AF684" s="3">
        <f>IF(P684="A",VLOOKUP(S684,[1]교육_어학_경력backdata!$B$19:$C$25,2,1),IF(P684="B",VLOOKUP(S684,[1]교육_어학_경력backdata!$G$19:$H$25,2,1),IF(P684="C",0,"오류")))</f>
        <v>0</v>
      </c>
      <c r="AG684" s="3">
        <f>IF(P684="A",VLOOKUP(T684,[1]교육_어학_경력backdata!$B$3:$C$9,2,1),IF(P684="B",VLOOKUP(T684,[1]교육_어학_경력backdata!$G$3:$H$9,2,1),IF(P684="C",0,"오류")))</f>
        <v>0</v>
      </c>
      <c r="AH684" s="3">
        <f>IF(P684="A",IF(U684=0,0,IF(U684=4,0,IF(U684=5,VLOOKUP(V684,[1]교육_어학_경력backdata!$B$27:$C$29,2,1),IF(U684=6,VLOOKUP(V684,[1]교육_어학_경력backdata!$B$31:$C$34,2,1))))),IF(P684="B",IF(U684=0,0,IF(U684=4,0,IF(U684=5,VLOOKUP(V684,[1]교육_어학_경력backdata!$G$27:$H$31,2,1),IF(U684=6,VLOOKUP(V684,[1]교육_어학_경력backdata!$G$33:$H$34,2,1))))),IF(CT684="C",0,"오류")))</f>
        <v>0</v>
      </c>
      <c r="AI684" s="3">
        <f>IF(P684="A",VLOOKUP(W684,[1]교육_어학_경력backdata!$B$36:$C$42,2,1),IF(P684="B",VLOOKUP(W684,[1]교육_어학_경력backdata!$G$36:$H$42,2,1),IF(P684="C",0,"오류")))</f>
        <v>0</v>
      </c>
      <c r="AJ684" s="3">
        <f>SUM(AD684:AI684)</f>
        <v>20</v>
      </c>
      <c r="AK684" s="3">
        <f>_xlfn.MAXIFS(AJ:AJ,B:B,B684)</f>
        <v>20</v>
      </c>
      <c r="AL684" s="3"/>
      <c r="AM684" s="21"/>
      <c r="AN684" s="3"/>
      <c r="AO684" s="3"/>
    </row>
    <row r="685" spans="1:41" x14ac:dyDescent="0.4">
      <c r="A685" s="4">
        <f>IF(B684=B685,A684,A684+1)</f>
        <v>637</v>
      </c>
      <c r="B685" s="4" t="s">
        <v>2961</v>
      </c>
      <c r="C685" s="4" t="s">
        <v>2960</v>
      </c>
      <c r="D685" s="4" t="s">
        <v>2583</v>
      </c>
      <c r="E685" s="4" t="s">
        <v>2582</v>
      </c>
      <c r="F685" s="4">
        <f>IF(B685=B684,F684+1,1)</f>
        <v>1</v>
      </c>
      <c r="G685" s="4" t="s">
        <v>6380</v>
      </c>
      <c r="H685" s="4" t="s">
        <v>6379</v>
      </c>
      <c r="I685" s="4" t="s">
        <v>6378</v>
      </c>
      <c r="J685" s="4" t="s">
        <v>6428</v>
      </c>
      <c r="K685" s="4"/>
      <c r="L685" s="4" t="s">
        <v>6506</v>
      </c>
      <c r="M685" s="4" t="s">
        <v>6833</v>
      </c>
      <c r="P685" s="4" t="s">
        <v>2434</v>
      </c>
      <c r="Q685" s="4">
        <f>IF(H685="TOEIC",VALUE(L685),0)</f>
        <v>930</v>
      </c>
      <c r="R685" s="4">
        <f>IF(H685="NEW TEPS",VALUE(L685),0)</f>
        <v>0</v>
      </c>
      <c r="S685" s="4">
        <f>IF(H685="TOEFL(ibt)",VALUE(L685),0)</f>
        <v>0</v>
      </c>
      <c r="T685" s="4">
        <f>IF(H685="JPT",VALUE(L685),0)</f>
        <v>0</v>
      </c>
      <c r="U685" s="4">
        <f>IF(H685="HSK",VALUE(K685),0)</f>
        <v>0</v>
      </c>
      <c r="V685" s="4">
        <f>IF(H685="HSK",VALUE(L685),0)</f>
        <v>0</v>
      </c>
      <c r="W685" s="4">
        <f>IF(H685="G-TELP Level2",VALUE(L685),0)</f>
        <v>0</v>
      </c>
      <c r="X685" s="4">
        <f>IF(P685="A",IF(Q685&gt;849,1,IF(R685&gt;335,1,IF(S685&gt;97,1,IF(T685&gt;849,1,IF(W685&gt;82,1,IF(U685=6,1,IF(U685=5,IF(V685&gt;254,1,0),0))))))),IF(P685="B",IF(Q685&gt;699,1,IF(R685&gt;263,1,IF(S685&gt;78,1,IF(T685&gt;699,1,IF(W685&gt;63,1,IF(U685=6,1,IF(U685=5,IF(V685&gt;179,1,0),0))))))),IF(P685="C",IF(Q685&gt;599,1,IF(R685&gt;226,1,IF(S685&gt;67,1,IF(T685&gt;599,1,IF(W685&gt;49,1,IF(U685=6,1,IF(U685=5,1,IF(U685=4,IF(V685&gt;209,1,0),0)))))))),IF(P685="D",IF(Q685&gt;649,1,IF(R685&gt;244,1,IF(S685&gt;73,1,IF(T685&gt;649,1,IF(W685&gt;56,1,IF(U685=6,1,IF(U685=5,1,IF(U685=4,IF(V685&gt;254,1,0),0)))))))),0))))</f>
        <v>1</v>
      </c>
      <c r="Y685" s="4">
        <f>SUMIF(B:B,B685,X:X)</f>
        <v>2</v>
      </c>
      <c r="Z685" s="4" t="str">
        <f>IF(Y685&gt;0,"어학 충족","자격미달")</f>
        <v>어학 충족</v>
      </c>
      <c r="AA685" s="4"/>
      <c r="AB685" s="4" t="str">
        <f>IF(P685="A",IF(Q685&gt;849,"TOEIC 충족",IF(R685&gt;335,"New-TEPS 충족",IF(S685&gt;97,"TOEFL 충족",IF(T685&gt;849,"JPT 충족",IF(W685&gt;82,"G-TELP 충족",IF(U685=6,"HSK점수 충족",IF(U685=5,IF(V685&gt;254,"HSK점수 충족","자격미달"),"자격미달"))))))),IF(P685="B",IF(Q685&gt;699,"TOEIC 충족",IF(R685&gt;263,"New-TEPS 충족",IF(S685&gt;78,"TOEFL 충족",IF(T685&gt;699,"JPT 충족",IF(W685&gt;63,"G-TELP 충족",IF(U685=6,"HSK점수 충족",IF(U685=5,IF(V685&gt;179,"HSK점수 충족","자격미달"),"자격미달"))))))),IF(P685="C",IF(Q685&gt;599,"TOEIC 충족",IF(R685&gt;226,"New-TEPS 충족",IF(S685&gt;67,"TOEFL 충족",IF(T685&gt;599,"JPT 충족",IF(W685&gt;49,"G-TELP 충족",IF(U685=6,"HSK점수 충족",IF(U685=5,"HSK점수 충족",IF(U685=4,IF(V685&gt;209,"HSK점수 충족","자격미달"),"자격미달")))))))),IF(P685="D",IF(Q685&gt;649,"TOEIC 충족",IF(R685&gt;244,"New-TEPS 충족",IF(S685&gt;73,"TOEFL 충족",IF(T685&gt;649,"JPT 충족",IF(W685&gt;56,"G-TELP 충족",IF(U1626=6,"HSK점수 충족",IF(U1626=5,"HSK점수 충족",IF(U1626=4,IF(V1626&gt;254,"HSK점수 충족","자격미달"),"자격미달")))))))),0))))</f>
        <v>TOEIC 충족</v>
      </c>
      <c r="AC685" s="21"/>
      <c r="AD685" s="4">
        <f>IF(P685="A",VLOOKUP(Q685,[1]교육_어학_경력backdata!$B$3:$C$9,2,1),IF(P685="B",VLOOKUP(Q685,[1]교육_어학_경력backdata!$G$3:$H$9,2,1),IF(P685="C",0,"오류")))</f>
        <v>18</v>
      </c>
      <c r="AE685" s="4">
        <f>IF(P685="A",VLOOKUP(R685,[1]교육_어학_경력backdata!$B$11:$C$17,2,1),IF(P685="B",VLOOKUP(R685,[1]교육_어학_경력backdata!$G$11:$H$17,2,1),IF(P685="C",0,"오류")))</f>
        <v>0</v>
      </c>
      <c r="AF685" s="4">
        <f>IF(P685="A",VLOOKUP(S685,[1]교육_어학_경력backdata!$B$19:$C$25,2,1),IF(P685="B",VLOOKUP(S685,[1]교육_어학_경력backdata!$G$19:$H$25,2,1),IF(P685="C",0,"오류")))</f>
        <v>0</v>
      </c>
      <c r="AG685" s="4">
        <f>IF(P685="A",VLOOKUP(T685,[1]교육_어학_경력backdata!$B$3:$C$9,2,1),IF(P685="B",VLOOKUP(T685,[1]교육_어학_경력backdata!$G$3:$H$9,2,1),IF(P685="C",0,"오류")))</f>
        <v>0</v>
      </c>
      <c r="AH685" s="4">
        <f>IF(P685="A",IF(U685=0,0,IF(U685=4,0,IF(U685=5,VLOOKUP(V685,[1]교육_어학_경력backdata!$B$27:$C$29,2,1),IF(U685=6,VLOOKUP(V685,[1]교육_어학_경력backdata!$B$31:$C$34,2,1))))),IF(P685="B",IF(U685=0,0,IF(U685=4,0,IF(U685=5,VLOOKUP(V685,[1]교육_어학_경력backdata!$G$27:$H$31,2,1),IF(U685=6,VLOOKUP(V685,[1]교육_어학_경력backdata!$G$33:$H$34,2,1))))),IF(CT685="C",0,"오류")))</f>
        <v>0</v>
      </c>
      <c r="AI685" s="4">
        <f>IF(P685="A",VLOOKUP(W685,[1]교육_어학_경력backdata!$B$36:$C$42,2,1),IF(P685="B",VLOOKUP(W685,[1]교육_어학_경력backdata!$G$36:$H$42,2,1),IF(P685="C",0,"오류")))</f>
        <v>0</v>
      </c>
      <c r="AJ685" s="4">
        <f>SUM(AD685:AI685)</f>
        <v>18</v>
      </c>
      <c r="AK685" s="4">
        <f>_xlfn.MAXIFS(AJ:AJ,B:B,B685)</f>
        <v>18</v>
      </c>
      <c r="AL685" s="4"/>
      <c r="AM685" s="21"/>
      <c r="AN685" s="4" t="s">
        <v>6404</v>
      </c>
      <c r="AO685" s="4"/>
    </row>
    <row r="686" spans="1:41" x14ac:dyDescent="0.4">
      <c r="A686" s="6">
        <f>IF(B685=B686,A685,A685+1)</f>
        <v>637</v>
      </c>
      <c r="B686" s="6" t="s">
        <v>2961</v>
      </c>
      <c r="C686" s="6" t="s">
        <v>2960</v>
      </c>
      <c r="D686" s="6" t="s">
        <v>2583</v>
      </c>
      <c r="E686" s="6" t="s">
        <v>2582</v>
      </c>
      <c r="F686" s="4">
        <f>IF(B686=B685,F685+1,1)</f>
        <v>2</v>
      </c>
      <c r="G686" s="4" t="s">
        <v>6380</v>
      </c>
      <c r="H686" s="4" t="s">
        <v>6409</v>
      </c>
      <c r="I686" s="4" t="s">
        <v>6408</v>
      </c>
      <c r="J686" s="4" t="s">
        <v>6832</v>
      </c>
      <c r="K686" s="4"/>
      <c r="L686" s="4" t="s">
        <v>6413</v>
      </c>
      <c r="M686" s="4" t="s">
        <v>6831</v>
      </c>
      <c r="P686" s="4" t="s">
        <v>2434</v>
      </c>
      <c r="Q686" s="4">
        <f>IF(H686="TOEIC",VALUE(L686),0)</f>
        <v>0</v>
      </c>
      <c r="R686" s="4">
        <f>IF(H686="NEW TEPS",VALUE(L686),0)</f>
        <v>0</v>
      </c>
      <c r="S686" s="4">
        <f>IF(H686="TOEFL(ibt)",VALUE(L686),0)</f>
        <v>0</v>
      </c>
      <c r="T686" s="4">
        <f>IF(H686="JPT",VALUE(L686),0)</f>
        <v>880</v>
      </c>
      <c r="U686" s="4">
        <f>IF(H686="HSK",VALUE(K686),0)</f>
        <v>0</v>
      </c>
      <c r="V686" s="4">
        <f>IF(H686="HSK",VALUE(L686),0)</f>
        <v>0</v>
      </c>
      <c r="W686" s="4">
        <f>IF(H686="G-TELP Level2",VALUE(L686),0)</f>
        <v>0</v>
      </c>
      <c r="X686" s="4">
        <f>IF(P686="A",IF(Q686&gt;849,1,IF(R686&gt;335,1,IF(S686&gt;97,1,IF(T686&gt;849,1,IF(W686&gt;82,1,IF(U686=6,1,IF(U686=5,IF(V686&gt;254,1,0),0))))))),IF(P686="B",IF(Q686&gt;699,1,IF(R686&gt;263,1,IF(S686&gt;78,1,IF(T686&gt;699,1,IF(W686&gt;63,1,IF(U686=6,1,IF(U686=5,IF(V686&gt;179,1,0),0))))))),IF(P686="C",IF(Q686&gt;599,1,IF(R686&gt;226,1,IF(S686&gt;67,1,IF(T686&gt;599,1,IF(W686&gt;49,1,IF(U686=6,1,IF(U686=5,1,IF(U686=4,IF(V686&gt;209,1,0),0)))))))),IF(P686="D",IF(Q686&gt;649,1,IF(R686&gt;244,1,IF(S686&gt;73,1,IF(T686&gt;649,1,IF(W686&gt;56,1,IF(U686=6,1,IF(U686=5,1,IF(U686=4,IF(V686&gt;254,1,0),0)))))))),0))))</f>
        <v>1</v>
      </c>
      <c r="Y686" s="4">
        <f>SUMIF(B:B,B686,X:X)</f>
        <v>2</v>
      </c>
      <c r="Z686" s="4" t="str">
        <f>IF(Y686&gt;0,"어학 충족","자격미달")</f>
        <v>어학 충족</v>
      </c>
      <c r="AA686" s="4"/>
      <c r="AB686" s="4" t="str">
        <f>IF(P686="A",IF(Q686&gt;849,"TOEIC 충족",IF(R686&gt;335,"New-TEPS 충족",IF(S686&gt;97,"TOEFL 충족",IF(T686&gt;849,"JPT 충족",IF(W686&gt;82,"G-TELP 충족",IF(U686=6,"HSK점수 충족",IF(U686=5,IF(V686&gt;254,"HSK점수 충족","자격미달"),"자격미달"))))))),IF(P686="B",IF(Q686&gt;699,"TOEIC 충족",IF(R686&gt;263,"New-TEPS 충족",IF(S686&gt;78,"TOEFL 충족",IF(T686&gt;699,"JPT 충족",IF(W686&gt;63,"G-TELP 충족",IF(U686=6,"HSK점수 충족",IF(U686=5,IF(V686&gt;179,"HSK점수 충족","자격미달"),"자격미달"))))))),IF(P686="C",IF(Q686&gt;599,"TOEIC 충족",IF(R686&gt;226,"New-TEPS 충족",IF(S686&gt;67,"TOEFL 충족",IF(T686&gt;599,"JPT 충족",IF(W686&gt;49,"G-TELP 충족",IF(U686=6,"HSK점수 충족",IF(U686=5,"HSK점수 충족",IF(U686=4,IF(V686&gt;209,"HSK점수 충족","자격미달"),"자격미달")))))))),IF(P686="D",IF(Q686&gt;649,"TOEIC 충족",IF(R686&gt;244,"New-TEPS 충족",IF(S686&gt;73,"TOEFL 충족",IF(T686&gt;649,"JPT 충족",IF(W686&gt;56,"G-TELP 충족",IF(U1627=6,"HSK점수 충족",IF(U1627=5,"HSK점수 충족",IF(U1627=4,IF(V1627&gt;254,"HSK점수 충족","자격미달"),"자격미달")))))))),0))))</f>
        <v>JPT 충족</v>
      </c>
      <c r="AC686" s="21"/>
      <c r="AD686" s="4">
        <f>IF(P686="A",VLOOKUP(Q686,[1]교육_어학_경력backdata!$B$3:$C$9,2,1),IF(P686="B",VLOOKUP(Q686,[1]교육_어학_경력backdata!$G$3:$H$9,2,1),IF(P686="C",0,"오류")))</f>
        <v>0</v>
      </c>
      <c r="AE686" s="4">
        <f>IF(P686="A",VLOOKUP(R686,[1]교육_어학_경력backdata!$B$11:$C$17,2,1),IF(P686="B",VLOOKUP(R686,[1]교육_어학_경력backdata!$G$11:$H$17,2,1),IF(P686="C",0,"오류")))</f>
        <v>0</v>
      </c>
      <c r="AF686" s="4">
        <f>IF(P686="A",VLOOKUP(S686,[1]교육_어학_경력backdata!$B$19:$C$25,2,1),IF(P686="B",VLOOKUP(S686,[1]교육_어학_경력backdata!$G$19:$H$25,2,1),IF(P686="C",0,"오류")))</f>
        <v>0</v>
      </c>
      <c r="AG686" s="4">
        <f>IF(P686="A",VLOOKUP(T686,[1]교육_어학_경력backdata!$B$3:$C$9,2,1),IF(P686="B",VLOOKUP(T686,[1]교육_어학_경력backdata!$G$3:$H$9,2,1),IF(P686="C",0,"오류")))</f>
        <v>14</v>
      </c>
      <c r="AH686" s="4">
        <f>IF(P686="A",IF(U686=0,0,IF(U686=4,0,IF(U686=5,VLOOKUP(V686,[1]교육_어학_경력backdata!$B$27:$C$29,2,1),IF(U686=6,VLOOKUP(V686,[1]교육_어학_경력backdata!$B$31:$C$34,2,1))))),IF(P686="B",IF(U686=0,0,IF(U686=4,0,IF(U686=5,VLOOKUP(V686,[1]교육_어학_경력backdata!$G$27:$H$31,2,1),IF(U686=6,VLOOKUP(V686,[1]교육_어학_경력backdata!$G$33:$H$34,2,1))))),IF(CT686="C",0,"오류")))</f>
        <v>0</v>
      </c>
      <c r="AI686" s="4">
        <f>IF(P686="A",VLOOKUP(W686,[1]교육_어학_경력backdata!$B$36:$C$42,2,1),IF(P686="B",VLOOKUP(W686,[1]교육_어학_경력backdata!$G$36:$H$42,2,1),IF(P686="C",0,"오류")))</f>
        <v>0</v>
      </c>
      <c r="AJ686" s="4">
        <f>SUM(AD686:AI686)</f>
        <v>14</v>
      </c>
      <c r="AK686" s="4">
        <f>_xlfn.MAXIFS(AJ:AJ,B:B,B686)</f>
        <v>18</v>
      </c>
      <c r="AL686" s="4"/>
      <c r="AM686" s="21"/>
      <c r="AN686" s="4" t="s">
        <v>6404</v>
      </c>
      <c r="AO686" s="4"/>
    </row>
    <row r="687" spans="1:41" x14ac:dyDescent="0.4">
      <c r="A687" s="3">
        <f>IF(B686=B687,A686,A686+1)</f>
        <v>638</v>
      </c>
      <c r="B687" s="3" t="s">
        <v>2952</v>
      </c>
      <c r="C687" s="3" t="s">
        <v>2951</v>
      </c>
      <c r="D687" s="3" t="s">
        <v>2583</v>
      </c>
      <c r="E687" s="3" t="s">
        <v>2582</v>
      </c>
      <c r="F687" s="3">
        <f>IF(B687=B686,F686+1,1)</f>
        <v>1</v>
      </c>
      <c r="G687" s="3" t="s">
        <v>6380</v>
      </c>
      <c r="H687" s="3" t="s">
        <v>6379</v>
      </c>
      <c r="I687" s="3" t="s">
        <v>6378</v>
      </c>
      <c r="J687" s="3" t="s">
        <v>6830</v>
      </c>
      <c r="K687" s="3"/>
      <c r="L687" s="3" t="s">
        <v>6533</v>
      </c>
      <c r="M687" s="3" t="s">
        <v>6829</v>
      </c>
      <c r="P687" s="3" t="s">
        <v>2434</v>
      </c>
      <c r="Q687" s="3">
        <f>IF(H687="TOEIC",VALUE(L687),0)</f>
        <v>885</v>
      </c>
      <c r="R687" s="3">
        <f>IF(H687="NEW TEPS",VALUE(L687),0)</f>
        <v>0</v>
      </c>
      <c r="S687" s="3">
        <f>IF(H687="TOEFL(ibt)",VALUE(L687),0)</f>
        <v>0</v>
      </c>
      <c r="T687" s="3">
        <f>IF(H687="JPT",VALUE(L687),0)</f>
        <v>0</v>
      </c>
      <c r="U687" s="3">
        <f>IF(H687="HSK",VALUE(K687),0)</f>
        <v>0</v>
      </c>
      <c r="V687" s="3">
        <f>IF(H687="HSK",VALUE(L687),0)</f>
        <v>0</v>
      </c>
      <c r="W687" s="3">
        <f>IF(H687="G-TELP Level2",VALUE(L687),0)</f>
        <v>0</v>
      </c>
      <c r="X687" s="3">
        <f>IF(P687="A",IF(Q687&gt;849,1,IF(R687&gt;335,1,IF(S687&gt;97,1,IF(T687&gt;849,1,IF(W687&gt;82,1,IF(U687=6,1,IF(U687=5,IF(V687&gt;254,1,0),0))))))),IF(P687="B",IF(Q687&gt;699,1,IF(R687&gt;263,1,IF(S687&gt;78,1,IF(T687&gt;699,1,IF(W687&gt;63,1,IF(U687=6,1,IF(U687=5,IF(V687&gt;179,1,0),0))))))),IF(P687="C",IF(Q687&gt;599,1,IF(R687&gt;226,1,IF(S687&gt;67,1,IF(T687&gt;599,1,IF(W687&gt;49,1,IF(U687=6,1,IF(U687=5,1,IF(U687=4,IF(V687&gt;209,1,0),0)))))))),IF(P687="D",IF(Q687&gt;649,1,IF(R687&gt;244,1,IF(S687&gt;73,1,IF(T687&gt;649,1,IF(W687&gt;56,1,IF(U687=6,1,IF(U687=5,1,IF(U687=4,IF(V687&gt;254,1,0),0)))))))),0))))</f>
        <v>1</v>
      </c>
      <c r="Y687" s="3">
        <f>SUMIF(B:B,B687,X:X)</f>
        <v>1</v>
      </c>
      <c r="Z687" s="3" t="str">
        <f>IF(Y687&gt;0,"어학 충족","자격미달")</f>
        <v>어학 충족</v>
      </c>
      <c r="AA687" s="3"/>
      <c r="AB687" s="3" t="str">
        <f>IF(P687="A",IF(Q687&gt;849,"TOEIC 충족",IF(R687&gt;335,"New-TEPS 충족",IF(S687&gt;97,"TOEFL 충족",IF(T687&gt;849,"JPT 충족",IF(W687&gt;82,"G-TELP 충족",IF(U687=6,"HSK점수 충족",IF(U687=5,IF(V687&gt;254,"HSK점수 충족","자격미달"),"자격미달"))))))),IF(P687="B",IF(Q687&gt;699,"TOEIC 충족",IF(R687&gt;263,"New-TEPS 충족",IF(S687&gt;78,"TOEFL 충족",IF(T687&gt;699,"JPT 충족",IF(W687&gt;63,"G-TELP 충족",IF(U687=6,"HSK점수 충족",IF(U687=5,IF(V687&gt;179,"HSK점수 충족","자격미달"),"자격미달"))))))),IF(P687="C",IF(Q687&gt;599,"TOEIC 충족",IF(R687&gt;226,"New-TEPS 충족",IF(S687&gt;67,"TOEFL 충족",IF(T687&gt;599,"JPT 충족",IF(W687&gt;49,"G-TELP 충족",IF(U687=6,"HSK점수 충족",IF(U687=5,"HSK점수 충족",IF(U687=4,IF(V687&gt;209,"HSK점수 충족","자격미달"),"자격미달")))))))),IF(P687="D",IF(Q687&gt;649,"TOEIC 충족",IF(R687&gt;244,"New-TEPS 충족",IF(S687&gt;73,"TOEFL 충족",IF(T687&gt;649,"JPT 충족",IF(W687&gt;56,"G-TELP 충족",IF(U1628=6,"HSK점수 충족",IF(U1628=5,"HSK점수 충족",IF(U1628=4,IF(V1628&gt;254,"HSK점수 충족","자격미달"),"자격미달")))))))),0))))</f>
        <v>TOEIC 충족</v>
      </c>
      <c r="AC687" s="21"/>
      <c r="AD687" s="3">
        <f>IF(P687="A",VLOOKUP(Q687,[1]교육_어학_경력backdata!$B$3:$C$9,2,1),IF(P687="B",VLOOKUP(Q687,[1]교육_어학_경력backdata!$G$3:$H$9,2,1),IF(P687="C",0,"오류")))</f>
        <v>14</v>
      </c>
      <c r="AE687" s="3">
        <f>IF(P687="A",VLOOKUP(R687,[1]교육_어학_경력backdata!$B$11:$C$17,2,1),IF(P687="B",VLOOKUP(R687,[1]교육_어학_경력backdata!$G$11:$H$17,2,1),IF(P687="C",0,"오류")))</f>
        <v>0</v>
      </c>
      <c r="AF687" s="3">
        <f>IF(P687="A",VLOOKUP(S687,[1]교육_어학_경력backdata!$B$19:$C$25,2,1),IF(P687="B",VLOOKUP(S687,[1]교육_어학_경력backdata!$G$19:$H$25,2,1),IF(P687="C",0,"오류")))</f>
        <v>0</v>
      </c>
      <c r="AG687" s="3">
        <f>IF(P687="A",VLOOKUP(T687,[1]교육_어학_경력backdata!$B$3:$C$9,2,1),IF(P687="B",VLOOKUP(T687,[1]교육_어학_경력backdata!$G$3:$H$9,2,1),IF(P687="C",0,"오류")))</f>
        <v>0</v>
      </c>
      <c r="AH687" s="3">
        <f>IF(P687="A",IF(U687=0,0,IF(U687=4,0,IF(U687=5,VLOOKUP(V687,[1]교육_어학_경력backdata!$B$27:$C$29,2,1),IF(U687=6,VLOOKUP(V687,[1]교육_어학_경력backdata!$B$31:$C$34,2,1))))),IF(P687="B",IF(U687=0,0,IF(U687=4,0,IF(U687=5,VLOOKUP(V687,[1]교육_어학_경력backdata!$G$27:$H$31,2,1),IF(U687=6,VLOOKUP(V687,[1]교육_어학_경력backdata!$G$33:$H$34,2,1))))),IF(CT687="C",0,"오류")))</f>
        <v>0</v>
      </c>
      <c r="AI687" s="3">
        <f>IF(P687="A",VLOOKUP(W687,[1]교육_어학_경력backdata!$B$36:$C$42,2,1),IF(P687="B",VLOOKUP(W687,[1]교육_어학_경력backdata!$G$36:$H$42,2,1),IF(P687="C",0,"오류")))</f>
        <v>0</v>
      </c>
      <c r="AJ687" s="3">
        <f>SUM(AD687:AI687)</f>
        <v>14</v>
      </c>
      <c r="AK687" s="3">
        <f>_xlfn.MAXIFS(AJ:AJ,B:B,B687)</f>
        <v>14</v>
      </c>
      <c r="AL687" s="3"/>
      <c r="AM687" s="21"/>
      <c r="AN687" s="3"/>
      <c r="AO687" s="3"/>
    </row>
    <row r="688" spans="1:41" x14ac:dyDescent="0.4">
      <c r="A688" s="4">
        <f>IF(B687=B688,A687,A687+1)</f>
        <v>639</v>
      </c>
      <c r="B688" s="4" t="s">
        <v>2947</v>
      </c>
      <c r="C688" s="4" t="s">
        <v>2946</v>
      </c>
      <c r="D688" s="4" t="s">
        <v>2583</v>
      </c>
      <c r="E688" s="4" t="s">
        <v>2582</v>
      </c>
      <c r="F688" s="4">
        <f>IF(B688=B687,F687+1,1)</f>
        <v>1</v>
      </c>
      <c r="G688" s="4" t="s">
        <v>6384</v>
      </c>
      <c r="H688" s="4" t="s">
        <v>6379</v>
      </c>
      <c r="I688" s="4" t="s">
        <v>6378</v>
      </c>
      <c r="J688" s="4" t="s">
        <v>6595</v>
      </c>
      <c r="K688" s="4"/>
      <c r="L688" s="4" t="s">
        <v>6533</v>
      </c>
      <c r="M688" s="4" t="s">
        <v>6828</v>
      </c>
      <c r="P688" s="4" t="s">
        <v>2434</v>
      </c>
      <c r="Q688" s="4">
        <f>IF(H688="TOEIC",VALUE(L688),0)</f>
        <v>885</v>
      </c>
      <c r="R688" s="4">
        <f>IF(H688="NEW TEPS",VALUE(L688),0)</f>
        <v>0</v>
      </c>
      <c r="S688" s="4">
        <f>IF(H688="TOEFL(ibt)",VALUE(L688),0)</f>
        <v>0</v>
      </c>
      <c r="T688" s="4">
        <f>IF(H688="JPT",VALUE(L688),0)</f>
        <v>0</v>
      </c>
      <c r="U688" s="4">
        <f>IF(H688="HSK",VALUE(K688),0)</f>
        <v>0</v>
      </c>
      <c r="V688" s="4">
        <f>IF(H688="HSK",VALUE(L688),0)</f>
        <v>0</v>
      </c>
      <c r="W688" s="4">
        <f>IF(H688="G-TELP Level2",VALUE(L688),0)</f>
        <v>0</v>
      </c>
      <c r="X688" s="4">
        <f>IF(P688="A",IF(Q688&gt;849,1,IF(R688&gt;335,1,IF(S688&gt;97,1,IF(T688&gt;849,1,IF(W688&gt;82,1,IF(U688=6,1,IF(U688=5,IF(V688&gt;254,1,0),0))))))),IF(P688="B",IF(Q688&gt;699,1,IF(R688&gt;263,1,IF(S688&gt;78,1,IF(T688&gt;699,1,IF(W688&gt;63,1,IF(U688=6,1,IF(U688=5,IF(V688&gt;179,1,0),0))))))),IF(P688="C",IF(Q688&gt;599,1,IF(R688&gt;226,1,IF(S688&gt;67,1,IF(T688&gt;599,1,IF(W688&gt;49,1,IF(U688=6,1,IF(U688=5,1,IF(U688=4,IF(V688&gt;209,1,0),0)))))))),IF(P688="D",IF(Q688&gt;649,1,IF(R688&gt;244,1,IF(S688&gt;73,1,IF(T688&gt;649,1,IF(W688&gt;56,1,IF(U688=6,1,IF(U688=5,1,IF(U688=4,IF(V688&gt;254,1,0),0)))))))),0))))</f>
        <v>1</v>
      </c>
      <c r="Y688" s="4">
        <f>SUMIF(B:B,B688,X:X)</f>
        <v>1</v>
      </c>
      <c r="Z688" s="4" t="str">
        <f>IF(Y688&gt;0,"어학 충족","자격미달")</f>
        <v>어학 충족</v>
      </c>
      <c r="AA688" s="4"/>
      <c r="AB688" s="4" t="str">
        <f>IF(P688="A",IF(Q688&gt;849,"TOEIC 충족",IF(R688&gt;335,"New-TEPS 충족",IF(S688&gt;97,"TOEFL 충족",IF(T688&gt;849,"JPT 충족",IF(W688&gt;82,"G-TELP 충족",IF(U688=6,"HSK점수 충족",IF(U688=5,IF(V688&gt;254,"HSK점수 충족","자격미달"),"자격미달"))))))),IF(P688="B",IF(Q688&gt;699,"TOEIC 충족",IF(R688&gt;263,"New-TEPS 충족",IF(S688&gt;78,"TOEFL 충족",IF(T688&gt;699,"JPT 충족",IF(W688&gt;63,"G-TELP 충족",IF(U688=6,"HSK점수 충족",IF(U688=5,IF(V688&gt;179,"HSK점수 충족","자격미달"),"자격미달"))))))),IF(P688="C",IF(Q688&gt;599,"TOEIC 충족",IF(R688&gt;226,"New-TEPS 충족",IF(S688&gt;67,"TOEFL 충족",IF(T688&gt;599,"JPT 충족",IF(W688&gt;49,"G-TELP 충족",IF(U688=6,"HSK점수 충족",IF(U688=5,"HSK점수 충족",IF(U688=4,IF(V688&gt;209,"HSK점수 충족","자격미달"),"자격미달")))))))),IF(P688="D",IF(Q688&gt;649,"TOEIC 충족",IF(R688&gt;244,"New-TEPS 충족",IF(S688&gt;73,"TOEFL 충족",IF(T688&gt;649,"JPT 충족",IF(W688&gt;56,"G-TELP 충족",IF(U1629=6,"HSK점수 충족",IF(U1629=5,"HSK점수 충족",IF(U1629=4,IF(V1629&gt;254,"HSK점수 충족","자격미달"),"자격미달")))))))),0))))</f>
        <v>TOEIC 충족</v>
      </c>
      <c r="AC688" s="21"/>
      <c r="AD688" s="4">
        <f>IF(P688="A",VLOOKUP(Q688,[1]교육_어학_경력backdata!$B$3:$C$9,2,1),IF(P688="B",VLOOKUP(Q688,[1]교육_어학_경력backdata!$G$3:$H$9,2,1),IF(P688="C",0,"오류")))</f>
        <v>14</v>
      </c>
      <c r="AE688" s="4">
        <f>IF(P688="A",VLOOKUP(R688,[1]교육_어학_경력backdata!$B$11:$C$17,2,1),IF(P688="B",VLOOKUP(R688,[1]교육_어학_경력backdata!$G$11:$H$17,2,1),IF(P688="C",0,"오류")))</f>
        <v>0</v>
      </c>
      <c r="AF688" s="4">
        <f>IF(P688="A",VLOOKUP(S688,[1]교육_어학_경력backdata!$B$19:$C$25,2,1),IF(P688="B",VLOOKUP(S688,[1]교육_어학_경력backdata!$G$19:$H$25,2,1),IF(P688="C",0,"오류")))</f>
        <v>0</v>
      </c>
      <c r="AG688" s="4">
        <f>IF(P688="A",VLOOKUP(T688,[1]교육_어학_경력backdata!$B$3:$C$9,2,1),IF(P688="B",VLOOKUP(T688,[1]교육_어학_경력backdata!$G$3:$H$9,2,1),IF(P688="C",0,"오류")))</f>
        <v>0</v>
      </c>
      <c r="AH688" s="4">
        <f>IF(P688="A",IF(U688=0,0,IF(U688=4,0,IF(U688=5,VLOOKUP(V688,[1]교육_어학_경력backdata!$B$27:$C$29,2,1),IF(U688=6,VLOOKUP(V688,[1]교육_어학_경력backdata!$B$31:$C$34,2,1))))),IF(P688="B",IF(U688=0,0,IF(U688=4,0,IF(U688=5,VLOOKUP(V688,[1]교육_어학_경력backdata!$G$27:$H$31,2,1),IF(U688=6,VLOOKUP(V688,[1]교육_어학_경력backdata!$G$33:$H$34,2,1))))),IF(CT688="C",0,"오류")))</f>
        <v>0</v>
      </c>
      <c r="AI688" s="4">
        <f>IF(P688="A",VLOOKUP(W688,[1]교육_어학_경력backdata!$B$36:$C$42,2,1),IF(P688="B",VLOOKUP(W688,[1]교육_어학_경력backdata!$G$36:$H$42,2,1),IF(P688="C",0,"오류")))</f>
        <v>0</v>
      </c>
      <c r="AJ688" s="4">
        <f>SUM(AD688:AI688)</f>
        <v>14</v>
      </c>
      <c r="AK688" s="4">
        <f>_xlfn.MAXIFS(AJ:AJ,B:B,B688)</f>
        <v>14</v>
      </c>
      <c r="AL688" s="4"/>
      <c r="AM688" s="21"/>
      <c r="AN688" s="4"/>
      <c r="AO688" s="4"/>
    </row>
    <row r="689" spans="1:41" x14ac:dyDescent="0.4">
      <c r="A689" s="3">
        <f>IF(B688=B689,A688,A688+1)</f>
        <v>640</v>
      </c>
      <c r="B689" s="3" t="s">
        <v>2943</v>
      </c>
      <c r="C689" s="3" t="s">
        <v>2942</v>
      </c>
      <c r="D689" s="3" t="s">
        <v>2583</v>
      </c>
      <c r="E689" s="3" t="s">
        <v>2582</v>
      </c>
      <c r="F689" s="3">
        <f>IF(B689=B688,F688+1,1)</f>
        <v>1</v>
      </c>
      <c r="G689" s="3" t="s">
        <v>6384</v>
      </c>
      <c r="H689" s="3" t="s">
        <v>6379</v>
      </c>
      <c r="I689" s="3" t="s">
        <v>6378</v>
      </c>
      <c r="J689" s="3" t="s">
        <v>6464</v>
      </c>
      <c r="K689" s="3"/>
      <c r="L689" s="3" t="s">
        <v>6376</v>
      </c>
      <c r="M689" s="3" t="s">
        <v>6827</v>
      </c>
      <c r="P689" s="3" t="s">
        <v>2434</v>
      </c>
      <c r="Q689" s="3">
        <f>IF(H689="TOEIC",VALUE(L689),0)</f>
        <v>820</v>
      </c>
      <c r="R689" s="3">
        <f>IF(H689="NEW TEPS",VALUE(L689),0)</f>
        <v>0</v>
      </c>
      <c r="S689" s="3">
        <f>IF(H689="TOEFL(ibt)",VALUE(L689),0)</f>
        <v>0</v>
      </c>
      <c r="T689" s="3">
        <f>IF(H689="JPT",VALUE(L689),0)</f>
        <v>0</v>
      </c>
      <c r="U689" s="3">
        <f>IF(H689="HSK",VALUE(K689),0)</f>
        <v>0</v>
      </c>
      <c r="V689" s="3">
        <f>IF(H689="HSK",VALUE(L689),0)</f>
        <v>0</v>
      </c>
      <c r="W689" s="3">
        <f>IF(H689="G-TELP Level2",VALUE(L689),0)</f>
        <v>0</v>
      </c>
      <c r="X689" s="3">
        <f>IF(P689="A",IF(Q689&gt;849,1,IF(R689&gt;335,1,IF(S689&gt;97,1,IF(T689&gt;849,1,IF(W689&gt;82,1,IF(U689=6,1,IF(U689=5,IF(V689&gt;254,1,0),0))))))),IF(P689="B",IF(Q689&gt;699,1,IF(R689&gt;263,1,IF(S689&gt;78,1,IF(T689&gt;699,1,IF(W689&gt;63,1,IF(U689=6,1,IF(U689=5,IF(V689&gt;179,1,0),0))))))),IF(P689="C",IF(Q689&gt;599,1,IF(R689&gt;226,1,IF(S689&gt;67,1,IF(T689&gt;599,1,IF(W689&gt;49,1,IF(U689=6,1,IF(U689=5,1,IF(U689=4,IF(V689&gt;209,1,0),0)))))))),IF(P689="D",IF(Q689&gt;649,1,IF(R689&gt;244,1,IF(S689&gt;73,1,IF(T689&gt;649,1,IF(W689&gt;56,1,IF(U689=6,1,IF(U689=5,1,IF(U689=4,IF(V689&gt;254,1,0),0)))))))),0))))</f>
        <v>0</v>
      </c>
      <c r="Y689" s="3">
        <f>SUMIF(B:B,B689,X:X)</f>
        <v>0</v>
      </c>
      <c r="Z689" s="3" t="str">
        <f>IF(Y689&gt;0,"어학 충족","자격미달")</f>
        <v>자격미달</v>
      </c>
      <c r="AA689" s="3"/>
      <c r="AB689" s="3" t="str">
        <f>IF(P689="A",IF(Q689&gt;849,"TOEIC 충족",IF(R689&gt;335,"New-TEPS 충족",IF(S689&gt;97,"TOEFL 충족",IF(T689&gt;849,"JPT 충족",IF(W689&gt;82,"G-TELP 충족",IF(U689=6,"HSK점수 충족",IF(U689=5,IF(V689&gt;254,"HSK점수 충족","자격미달"),"자격미달"))))))),IF(P689="B",IF(Q689&gt;699,"TOEIC 충족",IF(R689&gt;263,"New-TEPS 충족",IF(S689&gt;78,"TOEFL 충족",IF(T689&gt;699,"JPT 충족",IF(W689&gt;63,"G-TELP 충족",IF(U689=6,"HSK점수 충족",IF(U689=5,IF(V689&gt;179,"HSK점수 충족","자격미달"),"자격미달"))))))),IF(P689="C",IF(Q689&gt;599,"TOEIC 충족",IF(R689&gt;226,"New-TEPS 충족",IF(S689&gt;67,"TOEFL 충족",IF(T689&gt;599,"JPT 충족",IF(W689&gt;49,"G-TELP 충족",IF(U689=6,"HSK점수 충족",IF(U689=5,"HSK점수 충족",IF(U689=4,IF(V689&gt;209,"HSK점수 충족","자격미달"),"자격미달")))))))),IF(P689="D",IF(Q689&gt;649,"TOEIC 충족",IF(R689&gt;244,"New-TEPS 충족",IF(S689&gt;73,"TOEFL 충족",IF(T689&gt;649,"JPT 충족",IF(W689&gt;56,"G-TELP 충족",IF(U1630=6,"HSK점수 충족",IF(U1630=5,"HSK점수 충족",IF(U1630=4,IF(V1630&gt;254,"HSK점수 충족","자격미달"),"자격미달")))))))),0))))</f>
        <v>자격미달</v>
      </c>
      <c r="AC689" s="21"/>
      <c r="AD689" s="3">
        <f>IF(P689="A",VLOOKUP(Q689,[1]교육_어학_경력backdata!$B$3:$C$9,2,1),IF(P689="B",VLOOKUP(Q689,[1]교육_어학_경력backdata!$G$3:$H$9,2,1),IF(P689="C",0,"오류")))</f>
        <v>0</v>
      </c>
      <c r="AE689" s="3">
        <f>IF(P689="A",VLOOKUP(R689,[1]교육_어학_경력backdata!$B$11:$C$17,2,1),IF(P689="B",VLOOKUP(R689,[1]교육_어학_경력backdata!$G$11:$H$17,2,1),IF(P689="C",0,"오류")))</f>
        <v>0</v>
      </c>
      <c r="AF689" s="3">
        <f>IF(P689="A",VLOOKUP(S689,[1]교육_어학_경력backdata!$B$19:$C$25,2,1),IF(P689="B",VLOOKUP(S689,[1]교육_어학_경력backdata!$G$19:$H$25,2,1),IF(P689="C",0,"오류")))</f>
        <v>0</v>
      </c>
      <c r="AG689" s="3">
        <f>IF(P689="A",VLOOKUP(T689,[1]교육_어학_경력backdata!$B$3:$C$9,2,1),IF(P689="B",VLOOKUP(T689,[1]교육_어학_경력backdata!$G$3:$H$9,2,1),IF(P689="C",0,"오류")))</f>
        <v>0</v>
      </c>
      <c r="AH689" s="3">
        <f>IF(P689="A",IF(U689=0,0,IF(U689=4,0,IF(U689=5,VLOOKUP(V689,[1]교육_어학_경력backdata!$B$27:$C$29,2,1),IF(U689=6,VLOOKUP(V689,[1]교육_어학_경력backdata!$B$31:$C$34,2,1))))),IF(P689="B",IF(U689=0,0,IF(U689=4,0,IF(U689=5,VLOOKUP(V689,[1]교육_어학_경력backdata!$G$27:$H$31,2,1),IF(U689=6,VLOOKUP(V689,[1]교육_어학_경력backdata!$G$33:$H$34,2,1))))),IF(CT689="C",0,"오류")))</f>
        <v>0</v>
      </c>
      <c r="AI689" s="3">
        <f>IF(P689="A",VLOOKUP(W689,[1]교육_어학_경력backdata!$B$36:$C$42,2,1),IF(P689="B",VLOOKUP(W689,[1]교육_어학_경력backdata!$G$36:$H$42,2,1),IF(P689="C",0,"오류")))</f>
        <v>0</v>
      </c>
      <c r="AJ689" s="3">
        <f>SUM(AD689:AI689)</f>
        <v>0</v>
      </c>
      <c r="AK689" s="3">
        <f>_xlfn.MAXIFS(AJ:AJ,B:B,B689)</f>
        <v>0</v>
      </c>
      <c r="AL689" s="3"/>
      <c r="AM689" s="21"/>
      <c r="AN689" s="3"/>
      <c r="AO689" s="3"/>
    </row>
    <row r="690" spans="1:41" x14ac:dyDescent="0.4">
      <c r="A690" s="4">
        <f>IF(B689=B690,A689,A689+1)</f>
        <v>641</v>
      </c>
      <c r="B690" s="4" t="s">
        <v>2938</v>
      </c>
      <c r="C690" s="4" t="s">
        <v>2937</v>
      </c>
      <c r="D690" s="4" t="s">
        <v>2583</v>
      </c>
      <c r="E690" s="4" t="s">
        <v>2582</v>
      </c>
      <c r="F690" s="4">
        <f>IF(B690=B689,F689+1,1)</f>
        <v>1</v>
      </c>
      <c r="G690" s="4" t="s">
        <v>6380</v>
      </c>
      <c r="H690" s="4" t="s">
        <v>6379</v>
      </c>
      <c r="I690" s="4" t="s">
        <v>6378</v>
      </c>
      <c r="J690" s="4" t="s">
        <v>6826</v>
      </c>
      <c r="K690" s="4"/>
      <c r="L690" s="4" t="s">
        <v>6451</v>
      </c>
      <c r="M690" s="4" t="s">
        <v>6825</v>
      </c>
      <c r="P690" s="4" t="s">
        <v>2434</v>
      </c>
      <c r="Q690" s="4">
        <f>IF(H690="TOEIC",VALUE(L690),0)</f>
        <v>920</v>
      </c>
      <c r="R690" s="4">
        <f>IF(H690="NEW TEPS",VALUE(L690),0)</f>
        <v>0</v>
      </c>
      <c r="S690" s="4">
        <f>IF(H690="TOEFL(ibt)",VALUE(L690),0)</f>
        <v>0</v>
      </c>
      <c r="T690" s="4">
        <f>IF(H690="JPT",VALUE(L690),0)</f>
        <v>0</v>
      </c>
      <c r="U690" s="4">
        <f>IF(H690="HSK",VALUE(K690),0)</f>
        <v>0</v>
      </c>
      <c r="V690" s="4">
        <f>IF(H690="HSK",VALUE(L690),0)</f>
        <v>0</v>
      </c>
      <c r="W690" s="4">
        <f>IF(H690="G-TELP Level2",VALUE(L690),0)</f>
        <v>0</v>
      </c>
      <c r="X690" s="4">
        <f>IF(P690="A",IF(Q690&gt;849,1,IF(R690&gt;335,1,IF(S690&gt;97,1,IF(T690&gt;849,1,IF(W690&gt;82,1,IF(U690=6,1,IF(U690=5,IF(V690&gt;254,1,0),0))))))),IF(P690="B",IF(Q690&gt;699,1,IF(R690&gt;263,1,IF(S690&gt;78,1,IF(T690&gt;699,1,IF(W690&gt;63,1,IF(U690=6,1,IF(U690=5,IF(V690&gt;179,1,0),0))))))),IF(P690="C",IF(Q690&gt;599,1,IF(R690&gt;226,1,IF(S690&gt;67,1,IF(T690&gt;599,1,IF(W690&gt;49,1,IF(U690=6,1,IF(U690=5,1,IF(U690=4,IF(V690&gt;209,1,0),0)))))))),IF(P690="D",IF(Q690&gt;649,1,IF(R690&gt;244,1,IF(S690&gt;73,1,IF(T690&gt;649,1,IF(W690&gt;56,1,IF(U690=6,1,IF(U690=5,1,IF(U690=4,IF(V690&gt;254,1,0),0)))))))),0))))</f>
        <v>1</v>
      </c>
      <c r="Y690" s="4">
        <f>SUMIF(B:B,B690,X:X)</f>
        <v>1</v>
      </c>
      <c r="Z690" s="4" t="str">
        <f>IF(Y690&gt;0,"어학 충족","자격미달")</f>
        <v>어학 충족</v>
      </c>
      <c r="AA690" s="4"/>
      <c r="AB690" s="4" t="str">
        <f>IF(P690="A",IF(Q690&gt;849,"TOEIC 충족",IF(R690&gt;335,"New-TEPS 충족",IF(S690&gt;97,"TOEFL 충족",IF(T690&gt;849,"JPT 충족",IF(W690&gt;82,"G-TELP 충족",IF(U690=6,"HSK점수 충족",IF(U690=5,IF(V690&gt;254,"HSK점수 충족","자격미달"),"자격미달"))))))),IF(P690="B",IF(Q690&gt;699,"TOEIC 충족",IF(R690&gt;263,"New-TEPS 충족",IF(S690&gt;78,"TOEFL 충족",IF(T690&gt;699,"JPT 충족",IF(W690&gt;63,"G-TELP 충족",IF(U690=6,"HSK점수 충족",IF(U690=5,IF(V690&gt;179,"HSK점수 충족","자격미달"),"자격미달"))))))),IF(P690="C",IF(Q690&gt;599,"TOEIC 충족",IF(R690&gt;226,"New-TEPS 충족",IF(S690&gt;67,"TOEFL 충족",IF(T690&gt;599,"JPT 충족",IF(W690&gt;49,"G-TELP 충족",IF(U690=6,"HSK점수 충족",IF(U690=5,"HSK점수 충족",IF(U690=4,IF(V690&gt;209,"HSK점수 충족","자격미달"),"자격미달")))))))),IF(P690="D",IF(Q690&gt;649,"TOEIC 충족",IF(R690&gt;244,"New-TEPS 충족",IF(S690&gt;73,"TOEFL 충족",IF(T690&gt;649,"JPT 충족",IF(W690&gt;56,"G-TELP 충족",IF(U1631=6,"HSK점수 충족",IF(U1631=5,"HSK점수 충족",IF(U1631=4,IF(V1631&gt;254,"HSK점수 충족","자격미달"),"자격미달")))))))),0))))</f>
        <v>TOEIC 충족</v>
      </c>
      <c r="AC690" s="21"/>
      <c r="AD690" s="4">
        <f>IF(P690="A",VLOOKUP(Q690,[1]교육_어학_경력backdata!$B$3:$C$9,2,1),IF(P690="B",VLOOKUP(Q690,[1]교육_어학_경력backdata!$G$3:$H$9,2,1),IF(P690="C",0,"오류")))</f>
        <v>16</v>
      </c>
      <c r="AE690" s="4">
        <f>IF(P690="A",VLOOKUP(R690,[1]교육_어학_경력backdata!$B$11:$C$17,2,1),IF(P690="B",VLOOKUP(R690,[1]교육_어학_경력backdata!$G$11:$H$17,2,1),IF(P690="C",0,"오류")))</f>
        <v>0</v>
      </c>
      <c r="AF690" s="4">
        <f>IF(P690="A",VLOOKUP(S690,[1]교육_어학_경력backdata!$B$19:$C$25,2,1),IF(P690="B",VLOOKUP(S690,[1]교육_어학_경력backdata!$G$19:$H$25,2,1),IF(P690="C",0,"오류")))</f>
        <v>0</v>
      </c>
      <c r="AG690" s="4">
        <f>IF(P690="A",VLOOKUP(T690,[1]교육_어학_경력backdata!$B$3:$C$9,2,1),IF(P690="B",VLOOKUP(T690,[1]교육_어학_경력backdata!$G$3:$H$9,2,1),IF(P690="C",0,"오류")))</f>
        <v>0</v>
      </c>
      <c r="AH690" s="4">
        <f>IF(P690="A",IF(U690=0,0,IF(U690=4,0,IF(U690=5,VLOOKUP(V690,[1]교육_어학_경력backdata!$B$27:$C$29,2,1),IF(U690=6,VLOOKUP(V690,[1]교육_어학_경력backdata!$B$31:$C$34,2,1))))),IF(P690="B",IF(U690=0,0,IF(U690=4,0,IF(U690=5,VLOOKUP(V690,[1]교육_어학_경력backdata!$G$27:$H$31,2,1),IF(U690=6,VLOOKUP(V690,[1]교육_어학_경력backdata!$G$33:$H$34,2,1))))),IF(CT690="C",0,"오류")))</f>
        <v>0</v>
      </c>
      <c r="AI690" s="4">
        <f>IF(P690="A",VLOOKUP(W690,[1]교육_어학_경력backdata!$B$36:$C$42,2,1),IF(P690="B",VLOOKUP(W690,[1]교육_어학_경력backdata!$G$36:$H$42,2,1),IF(P690="C",0,"오류")))</f>
        <v>0</v>
      </c>
      <c r="AJ690" s="4">
        <f>SUM(AD690:AI690)</f>
        <v>16</v>
      </c>
      <c r="AK690" s="4">
        <f>_xlfn.MAXIFS(AJ:AJ,B:B,B690)</f>
        <v>16</v>
      </c>
      <c r="AL690" s="4"/>
      <c r="AM690" s="21"/>
      <c r="AN690" s="4"/>
      <c r="AO690" s="4"/>
    </row>
    <row r="691" spans="1:41" x14ac:dyDescent="0.4">
      <c r="A691" s="3">
        <f>IF(B690=B691,A690,A690+1)</f>
        <v>642</v>
      </c>
      <c r="B691" s="3" t="s">
        <v>2935</v>
      </c>
      <c r="C691" s="3" t="s">
        <v>2934</v>
      </c>
      <c r="D691" s="3" t="s">
        <v>2583</v>
      </c>
      <c r="E691" s="3" t="s">
        <v>2582</v>
      </c>
      <c r="F691" s="3">
        <f>IF(B691=B690,F690+1,1)</f>
        <v>1</v>
      </c>
      <c r="G691" s="3" t="s">
        <v>6380</v>
      </c>
      <c r="H691" s="3" t="s">
        <v>6379</v>
      </c>
      <c r="I691" s="3" t="s">
        <v>6378</v>
      </c>
      <c r="J691" s="3" t="s">
        <v>6581</v>
      </c>
      <c r="K691" s="3"/>
      <c r="L691" s="3" t="s">
        <v>6609</v>
      </c>
      <c r="M691" s="3" t="s">
        <v>6824</v>
      </c>
      <c r="P691" s="3" t="s">
        <v>2434</v>
      </c>
      <c r="Q691" s="3">
        <f>IF(H691="TOEIC",VALUE(L691),0)</f>
        <v>965</v>
      </c>
      <c r="R691" s="3">
        <f>IF(H691="NEW TEPS",VALUE(L691),0)</f>
        <v>0</v>
      </c>
      <c r="S691" s="3">
        <f>IF(H691="TOEFL(ibt)",VALUE(L691),0)</f>
        <v>0</v>
      </c>
      <c r="T691" s="3">
        <f>IF(H691="JPT",VALUE(L691),0)</f>
        <v>0</v>
      </c>
      <c r="U691" s="3">
        <f>IF(H691="HSK",VALUE(K691),0)</f>
        <v>0</v>
      </c>
      <c r="V691" s="3">
        <f>IF(H691="HSK",VALUE(L691),0)</f>
        <v>0</v>
      </c>
      <c r="W691" s="3">
        <f>IF(H691="G-TELP Level2",VALUE(L691),0)</f>
        <v>0</v>
      </c>
      <c r="X691" s="3">
        <f>IF(P691="A",IF(Q691&gt;849,1,IF(R691&gt;335,1,IF(S691&gt;97,1,IF(T691&gt;849,1,IF(W691&gt;82,1,IF(U691=6,1,IF(U691=5,IF(V691&gt;254,1,0),0))))))),IF(P691="B",IF(Q691&gt;699,1,IF(R691&gt;263,1,IF(S691&gt;78,1,IF(T691&gt;699,1,IF(W691&gt;63,1,IF(U691=6,1,IF(U691=5,IF(V691&gt;179,1,0),0))))))),IF(P691="C",IF(Q691&gt;599,1,IF(R691&gt;226,1,IF(S691&gt;67,1,IF(T691&gt;599,1,IF(W691&gt;49,1,IF(U691=6,1,IF(U691=5,1,IF(U691=4,IF(V691&gt;209,1,0),0)))))))),IF(P691="D",IF(Q691&gt;649,1,IF(R691&gt;244,1,IF(S691&gt;73,1,IF(T691&gt;649,1,IF(W691&gt;56,1,IF(U691=6,1,IF(U691=5,1,IF(U691=4,IF(V691&gt;254,1,0),0)))))))),0))))</f>
        <v>1</v>
      </c>
      <c r="Y691" s="3">
        <f>SUMIF(B:B,B691,X:X)</f>
        <v>1</v>
      </c>
      <c r="Z691" s="3" t="str">
        <f>IF(Y691&gt;0,"어학 충족","자격미달")</f>
        <v>어학 충족</v>
      </c>
      <c r="AA691" s="3"/>
      <c r="AB691" s="3" t="str">
        <f>IF(P691="A",IF(Q691&gt;849,"TOEIC 충족",IF(R691&gt;335,"New-TEPS 충족",IF(S691&gt;97,"TOEFL 충족",IF(T691&gt;849,"JPT 충족",IF(W691&gt;82,"G-TELP 충족",IF(U691=6,"HSK점수 충족",IF(U691=5,IF(V691&gt;254,"HSK점수 충족","자격미달"),"자격미달"))))))),IF(P691="B",IF(Q691&gt;699,"TOEIC 충족",IF(R691&gt;263,"New-TEPS 충족",IF(S691&gt;78,"TOEFL 충족",IF(T691&gt;699,"JPT 충족",IF(W691&gt;63,"G-TELP 충족",IF(U691=6,"HSK점수 충족",IF(U691=5,IF(V691&gt;179,"HSK점수 충족","자격미달"),"자격미달"))))))),IF(P691="C",IF(Q691&gt;599,"TOEIC 충족",IF(R691&gt;226,"New-TEPS 충족",IF(S691&gt;67,"TOEFL 충족",IF(T691&gt;599,"JPT 충족",IF(W691&gt;49,"G-TELP 충족",IF(U691=6,"HSK점수 충족",IF(U691=5,"HSK점수 충족",IF(U691=4,IF(V691&gt;209,"HSK점수 충족","자격미달"),"자격미달")))))))),IF(P691="D",IF(Q691&gt;649,"TOEIC 충족",IF(R691&gt;244,"New-TEPS 충족",IF(S691&gt;73,"TOEFL 충족",IF(T691&gt;649,"JPT 충족",IF(W691&gt;56,"G-TELP 충족",IF(U1632=6,"HSK점수 충족",IF(U1632=5,"HSK점수 충족",IF(U1632=4,IF(V1632&gt;254,"HSK점수 충족","자격미달"),"자격미달")))))))),0))))</f>
        <v>TOEIC 충족</v>
      </c>
      <c r="AC691" s="21"/>
      <c r="AD691" s="3">
        <f>IF(P691="A",VLOOKUP(Q691,[1]교육_어학_경력backdata!$B$3:$C$9,2,1),IF(P691="B",VLOOKUP(Q691,[1]교육_어학_경력backdata!$G$3:$H$9,2,1),IF(P691="C",0,"오류")))</f>
        <v>20</v>
      </c>
      <c r="AE691" s="3">
        <f>IF(P691="A",VLOOKUP(R691,[1]교육_어학_경력backdata!$B$11:$C$17,2,1),IF(P691="B",VLOOKUP(R691,[1]교육_어학_경력backdata!$G$11:$H$17,2,1),IF(P691="C",0,"오류")))</f>
        <v>0</v>
      </c>
      <c r="AF691" s="3">
        <f>IF(P691="A",VLOOKUP(S691,[1]교육_어학_경력backdata!$B$19:$C$25,2,1),IF(P691="B",VLOOKUP(S691,[1]교육_어학_경력backdata!$G$19:$H$25,2,1),IF(P691="C",0,"오류")))</f>
        <v>0</v>
      </c>
      <c r="AG691" s="3">
        <f>IF(P691="A",VLOOKUP(T691,[1]교육_어학_경력backdata!$B$3:$C$9,2,1),IF(P691="B",VLOOKUP(T691,[1]교육_어학_경력backdata!$G$3:$H$9,2,1),IF(P691="C",0,"오류")))</f>
        <v>0</v>
      </c>
      <c r="AH691" s="3">
        <f>IF(P691="A",IF(U691=0,0,IF(U691=4,0,IF(U691=5,VLOOKUP(V691,[1]교육_어학_경력backdata!$B$27:$C$29,2,1),IF(U691=6,VLOOKUP(V691,[1]교육_어학_경력backdata!$B$31:$C$34,2,1))))),IF(P691="B",IF(U691=0,0,IF(U691=4,0,IF(U691=5,VLOOKUP(V691,[1]교육_어학_경력backdata!$G$27:$H$31,2,1),IF(U691=6,VLOOKUP(V691,[1]교육_어학_경력backdata!$G$33:$H$34,2,1))))),IF(CT691="C",0,"오류")))</f>
        <v>0</v>
      </c>
      <c r="AI691" s="3">
        <f>IF(P691="A",VLOOKUP(W691,[1]교육_어학_경력backdata!$B$36:$C$42,2,1),IF(P691="B",VLOOKUP(W691,[1]교육_어학_경력backdata!$G$36:$H$42,2,1),IF(P691="C",0,"오류")))</f>
        <v>0</v>
      </c>
      <c r="AJ691" s="3">
        <f>SUM(AD691:AI691)</f>
        <v>20</v>
      </c>
      <c r="AK691" s="3">
        <f>_xlfn.MAXIFS(AJ:AJ,B:B,B691)</f>
        <v>20</v>
      </c>
      <c r="AL691" s="3"/>
      <c r="AM691" s="21"/>
      <c r="AN691" s="3"/>
      <c r="AO691" s="3"/>
    </row>
    <row r="692" spans="1:41" x14ac:dyDescent="0.4">
      <c r="A692" s="4">
        <f>IF(B691=B692,A691,A691+1)</f>
        <v>643</v>
      </c>
      <c r="B692" s="4" t="s">
        <v>2928</v>
      </c>
      <c r="C692" s="4" t="s">
        <v>2927</v>
      </c>
      <c r="D692" s="4" t="s">
        <v>2583</v>
      </c>
      <c r="E692" s="4" t="s">
        <v>2582</v>
      </c>
      <c r="F692" s="4">
        <f>IF(B692=B691,F691+1,1)</f>
        <v>1</v>
      </c>
      <c r="G692" s="4" t="s">
        <v>6380</v>
      </c>
      <c r="H692" s="4" t="s">
        <v>6419</v>
      </c>
      <c r="I692" s="4" t="s">
        <v>6418</v>
      </c>
      <c r="J692" s="4" t="s">
        <v>6478</v>
      </c>
      <c r="K692" s="4"/>
      <c r="L692" s="4" t="s">
        <v>6811</v>
      </c>
      <c r="M692" s="4" t="s">
        <v>6823</v>
      </c>
      <c r="P692" s="4" t="s">
        <v>2434</v>
      </c>
      <c r="Q692" s="4">
        <f>IF(H692="TOEIC",VALUE(L692),0)</f>
        <v>0</v>
      </c>
      <c r="R692" s="4">
        <f>IF(H692="NEW TEPS",VALUE(L692),0)</f>
        <v>0</v>
      </c>
      <c r="S692" s="4">
        <f>IF(H692="TOEFL(ibt)",VALUE(L692),0)</f>
        <v>0</v>
      </c>
      <c r="T692" s="4">
        <f>IF(H692="JPT",VALUE(L692),0)</f>
        <v>0</v>
      </c>
      <c r="U692" s="4">
        <f>IF(H692="HSK",VALUE(K692),0)</f>
        <v>0</v>
      </c>
      <c r="V692" s="4">
        <f>IF(H692="HSK",VALUE(L692),0)</f>
        <v>0</v>
      </c>
      <c r="W692" s="4">
        <f>IF(H692="G-TELP Level2",VALUE(L692),0)</f>
        <v>85</v>
      </c>
      <c r="X692" s="4">
        <f>IF(P692="A",IF(Q692&gt;849,1,IF(R692&gt;335,1,IF(S692&gt;97,1,IF(T692&gt;849,1,IF(W692&gt;82,1,IF(U692=6,1,IF(U692=5,IF(V692&gt;254,1,0),0))))))),IF(P692="B",IF(Q692&gt;699,1,IF(R692&gt;263,1,IF(S692&gt;78,1,IF(T692&gt;699,1,IF(W692&gt;63,1,IF(U692=6,1,IF(U692=5,IF(V692&gt;179,1,0),0))))))),IF(P692="C",IF(Q692&gt;599,1,IF(R692&gt;226,1,IF(S692&gt;67,1,IF(T692&gt;599,1,IF(W692&gt;49,1,IF(U692=6,1,IF(U692=5,1,IF(U692=4,IF(V692&gt;209,1,0),0)))))))),IF(P692="D",IF(Q692&gt;649,1,IF(R692&gt;244,1,IF(S692&gt;73,1,IF(T692&gt;649,1,IF(W692&gt;56,1,IF(U692=6,1,IF(U692=5,1,IF(U692=4,IF(V692&gt;254,1,0),0)))))))),0))))</f>
        <v>1</v>
      </c>
      <c r="Y692" s="4">
        <f>SUMIF(B:B,B692,X:X)</f>
        <v>1</v>
      </c>
      <c r="Z692" s="4" t="str">
        <f>IF(Y692&gt;0,"어학 충족","자격미달")</f>
        <v>어학 충족</v>
      </c>
      <c r="AA692" s="4"/>
      <c r="AB692" s="4" t="str">
        <f>IF(P692="A",IF(Q692&gt;849,"TOEIC 충족",IF(R692&gt;335,"New-TEPS 충족",IF(S692&gt;97,"TOEFL 충족",IF(T692&gt;849,"JPT 충족",IF(W692&gt;82,"G-TELP 충족",IF(U692=6,"HSK점수 충족",IF(U692=5,IF(V692&gt;254,"HSK점수 충족","자격미달"),"자격미달"))))))),IF(P692="B",IF(Q692&gt;699,"TOEIC 충족",IF(R692&gt;263,"New-TEPS 충족",IF(S692&gt;78,"TOEFL 충족",IF(T692&gt;699,"JPT 충족",IF(W692&gt;63,"G-TELP 충족",IF(U692=6,"HSK점수 충족",IF(U692=5,IF(V692&gt;179,"HSK점수 충족","자격미달"),"자격미달"))))))),IF(P692="C",IF(Q692&gt;599,"TOEIC 충족",IF(R692&gt;226,"New-TEPS 충족",IF(S692&gt;67,"TOEFL 충족",IF(T692&gt;599,"JPT 충족",IF(W692&gt;49,"G-TELP 충족",IF(U692=6,"HSK점수 충족",IF(U692=5,"HSK점수 충족",IF(U692=4,IF(V692&gt;209,"HSK점수 충족","자격미달"),"자격미달")))))))),IF(P692="D",IF(Q692&gt;649,"TOEIC 충족",IF(R692&gt;244,"New-TEPS 충족",IF(S692&gt;73,"TOEFL 충족",IF(T692&gt;649,"JPT 충족",IF(W692&gt;56,"G-TELP 충족",IF(U1633=6,"HSK점수 충족",IF(U1633=5,"HSK점수 충족",IF(U1633=4,IF(V1633&gt;254,"HSK점수 충족","자격미달"),"자격미달")))))))),0))))</f>
        <v>G-TELP 충족</v>
      </c>
      <c r="AC692" s="21"/>
      <c r="AD692" s="4">
        <f>IF(P692="A",VLOOKUP(Q692,[1]교육_어학_경력backdata!$B$3:$C$9,2,1),IF(P692="B",VLOOKUP(Q692,[1]교육_어학_경력backdata!$G$3:$H$9,2,1),IF(P692="C",0,"오류")))</f>
        <v>0</v>
      </c>
      <c r="AE692" s="4">
        <f>IF(P692="A",VLOOKUP(R692,[1]교육_어학_경력backdata!$B$11:$C$17,2,1),IF(P692="B",VLOOKUP(R692,[1]교육_어학_경력backdata!$G$11:$H$17,2,1),IF(P692="C",0,"오류")))</f>
        <v>0</v>
      </c>
      <c r="AF692" s="4">
        <f>IF(P692="A",VLOOKUP(S692,[1]교육_어학_경력backdata!$B$19:$C$25,2,1),IF(P692="B",VLOOKUP(S692,[1]교육_어학_경력backdata!$G$19:$H$25,2,1),IF(P692="C",0,"오류")))</f>
        <v>0</v>
      </c>
      <c r="AG692" s="4">
        <f>IF(P692="A",VLOOKUP(T692,[1]교육_어학_경력backdata!$B$3:$C$9,2,1),IF(P692="B",VLOOKUP(T692,[1]교육_어학_경력backdata!$G$3:$H$9,2,1),IF(P692="C",0,"오류")))</f>
        <v>0</v>
      </c>
      <c r="AH692" s="4">
        <f>IF(P692="A",IF(U692=0,0,IF(U692=4,0,IF(U692=5,VLOOKUP(V692,[1]교육_어학_경력backdata!$B$27:$C$29,2,1),IF(U692=6,VLOOKUP(V692,[1]교육_어학_경력backdata!$B$31:$C$34,2,1))))),IF(P692="B",IF(U692=0,0,IF(U692=4,0,IF(U692=5,VLOOKUP(V692,[1]교육_어학_경력backdata!$G$27:$H$31,2,1),IF(U692=6,VLOOKUP(V692,[1]교육_어학_경력backdata!$G$33:$H$34,2,1))))),IF(CT692="C",0,"오류")))</f>
        <v>0</v>
      </c>
      <c r="AI692" s="4">
        <f>IF(P692="A",VLOOKUP(W692,[1]교육_어학_경력backdata!$B$36:$C$42,2,1),IF(P692="B",VLOOKUP(W692,[1]교육_어학_경력backdata!$G$36:$H$42,2,1),IF(P692="C",0,"오류")))</f>
        <v>12</v>
      </c>
      <c r="AJ692" s="4">
        <f>SUM(AD692:AI692)</f>
        <v>12</v>
      </c>
      <c r="AK692" s="4">
        <f>_xlfn.MAXIFS(AJ:AJ,B:B,B692)</f>
        <v>12</v>
      </c>
      <c r="AL692" s="4"/>
      <c r="AM692" s="21"/>
      <c r="AN692" s="4"/>
      <c r="AO692" s="4"/>
    </row>
    <row r="693" spans="1:41" x14ac:dyDescent="0.4">
      <c r="A693" s="3">
        <f>IF(B692=B693,A692,A692+1)</f>
        <v>644</v>
      </c>
      <c r="B693" s="3" t="s">
        <v>2925</v>
      </c>
      <c r="C693" s="3" t="s">
        <v>2924</v>
      </c>
      <c r="D693" s="3" t="s">
        <v>2583</v>
      </c>
      <c r="E693" s="3" t="s">
        <v>2582</v>
      </c>
      <c r="F693" s="3">
        <f>IF(B693=B692,F692+1,1)</f>
        <v>1</v>
      </c>
      <c r="G693" s="3" t="s">
        <v>6380</v>
      </c>
      <c r="H693" s="3" t="s">
        <v>6379</v>
      </c>
      <c r="I693" s="3" t="s">
        <v>6378</v>
      </c>
      <c r="J693" s="3" t="s">
        <v>6575</v>
      </c>
      <c r="K693" s="3"/>
      <c r="L693" s="3" t="s">
        <v>6533</v>
      </c>
      <c r="M693" s="3" t="s">
        <v>6822</v>
      </c>
      <c r="P693" s="3" t="s">
        <v>2434</v>
      </c>
      <c r="Q693" s="3">
        <f>IF(H693="TOEIC",VALUE(L693),0)</f>
        <v>885</v>
      </c>
      <c r="R693" s="3">
        <f>IF(H693="NEW TEPS",VALUE(L693),0)</f>
        <v>0</v>
      </c>
      <c r="S693" s="3">
        <f>IF(H693="TOEFL(ibt)",VALUE(L693),0)</f>
        <v>0</v>
      </c>
      <c r="T693" s="3">
        <f>IF(H693="JPT",VALUE(L693),0)</f>
        <v>0</v>
      </c>
      <c r="U693" s="3">
        <f>IF(H693="HSK",VALUE(K693),0)</f>
        <v>0</v>
      </c>
      <c r="V693" s="3">
        <f>IF(H693="HSK",VALUE(L693),0)</f>
        <v>0</v>
      </c>
      <c r="W693" s="3">
        <f>IF(H693="G-TELP Level2",VALUE(L693),0)</f>
        <v>0</v>
      </c>
      <c r="X693" s="3">
        <f>IF(P693="A",IF(Q693&gt;849,1,IF(R693&gt;335,1,IF(S693&gt;97,1,IF(T693&gt;849,1,IF(W693&gt;82,1,IF(U693=6,1,IF(U693=5,IF(V693&gt;254,1,0),0))))))),IF(P693="B",IF(Q693&gt;699,1,IF(R693&gt;263,1,IF(S693&gt;78,1,IF(T693&gt;699,1,IF(W693&gt;63,1,IF(U693=6,1,IF(U693=5,IF(V693&gt;179,1,0),0))))))),IF(P693="C",IF(Q693&gt;599,1,IF(R693&gt;226,1,IF(S693&gt;67,1,IF(T693&gt;599,1,IF(W693&gt;49,1,IF(U693=6,1,IF(U693=5,1,IF(U693=4,IF(V693&gt;209,1,0),0)))))))),IF(P693="D",IF(Q693&gt;649,1,IF(R693&gt;244,1,IF(S693&gt;73,1,IF(T693&gt;649,1,IF(W693&gt;56,1,IF(U693=6,1,IF(U693=5,1,IF(U693=4,IF(V693&gt;254,1,0),0)))))))),0))))</f>
        <v>1</v>
      </c>
      <c r="Y693" s="3">
        <f>SUMIF(B:B,B693,X:X)</f>
        <v>1</v>
      </c>
      <c r="Z693" s="3" t="str">
        <f>IF(Y693&gt;0,"어학 충족","자격미달")</f>
        <v>어학 충족</v>
      </c>
      <c r="AA693" s="3"/>
      <c r="AB693" s="3" t="str">
        <f>IF(P693="A",IF(Q693&gt;849,"TOEIC 충족",IF(R693&gt;335,"New-TEPS 충족",IF(S693&gt;97,"TOEFL 충족",IF(T693&gt;849,"JPT 충족",IF(W693&gt;82,"G-TELP 충족",IF(U693=6,"HSK점수 충족",IF(U693=5,IF(V693&gt;254,"HSK점수 충족","자격미달"),"자격미달"))))))),IF(P693="B",IF(Q693&gt;699,"TOEIC 충족",IF(R693&gt;263,"New-TEPS 충족",IF(S693&gt;78,"TOEFL 충족",IF(T693&gt;699,"JPT 충족",IF(W693&gt;63,"G-TELP 충족",IF(U693=6,"HSK점수 충족",IF(U693=5,IF(V693&gt;179,"HSK점수 충족","자격미달"),"자격미달"))))))),IF(P693="C",IF(Q693&gt;599,"TOEIC 충족",IF(R693&gt;226,"New-TEPS 충족",IF(S693&gt;67,"TOEFL 충족",IF(T693&gt;599,"JPT 충족",IF(W693&gt;49,"G-TELP 충족",IF(U693=6,"HSK점수 충족",IF(U693=5,"HSK점수 충족",IF(U693=4,IF(V693&gt;209,"HSK점수 충족","자격미달"),"자격미달")))))))),IF(P693="D",IF(Q693&gt;649,"TOEIC 충족",IF(R693&gt;244,"New-TEPS 충족",IF(S693&gt;73,"TOEFL 충족",IF(T693&gt;649,"JPT 충족",IF(W693&gt;56,"G-TELP 충족",IF(U1634=6,"HSK점수 충족",IF(U1634=5,"HSK점수 충족",IF(U1634=4,IF(V1634&gt;254,"HSK점수 충족","자격미달"),"자격미달")))))))),0))))</f>
        <v>TOEIC 충족</v>
      </c>
      <c r="AC693" s="21"/>
      <c r="AD693" s="3">
        <f>IF(P693="A",VLOOKUP(Q693,[1]교육_어학_경력backdata!$B$3:$C$9,2,1),IF(P693="B",VLOOKUP(Q693,[1]교육_어학_경력backdata!$G$3:$H$9,2,1),IF(P693="C",0,"오류")))</f>
        <v>14</v>
      </c>
      <c r="AE693" s="3">
        <f>IF(P693="A",VLOOKUP(R693,[1]교육_어학_경력backdata!$B$11:$C$17,2,1),IF(P693="B",VLOOKUP(R693,[1]교육_어학_경력backdata!$G$11:$H$17,2,1),IF(P693="C",0,"오류")))</f>
        <v>0</v>
      </c>
      <c r="AF693" s="3">
        <f>IF(P693="A",VLOOKUP(S693,[1]교육_어학_경력backdata!$B$19:$C$25,2,1),IF(P693="B",VLOOKUP(S693,[1]교육_어학_경력backdata!$G$19:$H$25,2,1),IF(P693="C",0,"오류")))</f>
        <v>0</v>
      </c>
      <c r="AG693" s="3">
        <f>IF(P693="A",VLOOKUP(T693,[1]교육_어학_경력backdata!$B$3:$C$9,2,1),IF(P693="B",VLOOKUP(T693,[1]교육_어학_경력backdata!$G$3:$H$9,2,1),IF(P693="C",0,"오류")))</f>
        <v>0</v>
      </c>
      <c r="AH693" s="3">
        <f>IF(P693="A",IF(U693=0,0,IF(U693=4,0,IF(U693=5,VLOOKUP(V693,[1]교육_어학_경력backdata!$B$27:$C$29,2,1),IF(U693=6,VLOOKUP(V693,[1]교육_어학_경력backdata!$B$31:$C$34,2,1))))),IF(P693="B",IF(U693=0,0,IF(U693=4,0,IF(U693=5,VLOOKUP(V693,[1]교육_어학_경력backdata!$G$27:$H$31,2,1),IF(U693=6,VLOOKUP(V693,[1]교육_어학_경력backdata!$G$33:$H$34,2,1))))),IF(CT693="C",0,"오류")))</f>
        <v>0</v>
      </c>
      <c r="AI693" s="3">
        <f>IF(P693="A",VLOOKUP(W693,[1]교육_어학_경력backdata!$B$36:$C$42,2,1),IF(P693="B",VLOOKUP(W693,[1]교육_어학_경력backdata!$G$36:$H$42,2,1),IF(P693="C",0,"오류")))</f>
        <v>0</v>
      </c>
      <c r="AJ693" s="3">
        <f>SUM(AD693:AI693)</f>
        <v>14</v>
      </c>
      <c r="AK693" s="3">
        <f>_xlfn.MAXIFS(AJ:AJ,B:B,B693)</f>
        <v>14</v>
      </c>
      <c r="AL693" s="3"/>
      <c r="AM693" s="21"/>
      <c r="AN693" s="3"/>
      <c r="AO693" s="3"/>
    </row>
    <row r="694" spans="1:41" x14ac:dyDescent="0.4">
      <c r="A694" s="4">
        <f>IF(B693=B694,A693,A693+1)</f>
        <v>645</v>
      </c>
      <c r="B694" s="4" t="s">
        <v>2920</v>
      </c>
      <c r="C694" s="4" t="s">
        <v>2919</v>
      </c>
      <c r="D694" s="4" t="s">
        <v>2583</v>
      </c>
      <c r="E694" s="4" t="s">
        <v>2582</v>
      </c>
      <c r="F694" s="4">
        <f>IF(B694=B693,F693+1,1)</f>
        <v>1</v>
      </c>
      <c r="G694" s="4" t="s">
        <v>6380</v>
      </c>
      <c r="H694" s="4" t="s">
        <v>6379</v>
      </c>
      <c r="I694" s="4" t="s">
        <v>6378</v>
      </c>
      <c r="J694" s="4" t="s">
        <v>6433</v>
      </c>
      <c r="K694" s="4"/>
      <c r="L694" s="4" t="s">
        <v>6533</v>
      </c>
      <c r="M694" s="4" t="s">
        <v>6821</v>
      </c>
      <c r="P694" s="4" t="s">
        <v>2434</v>
      </c>
      <c r="Q694" s="4">
        <f>IF(H694="TOEIC",VALUE(L694),0)</f>
        <v>885</v>
      </c>
      <c r="R694" s="4">
        <f>IF(H694="NEW TEPS",VALUE(L694),0)</f>
        <v>0</v>
      </c>
      <c r="S694" s="4">
        <f>IF(H694="TOEFL(ibt)",VALUE(L694),0)</f>
        <v>0</v>
      </c>
      <c r="T694" s="4">
        <f>IF(H694="JPT",VALUE(L694),0)</f>
        <v>0</v>
      </c>
      <c r="U694" s="4">
        <f>IF(H694="HSK",VALUE(K694),0)</f>
        <v>0</v>
      </c>
      <c r="V694" s="4">
        <f>IF(H694="HSK",VALUE(L694),0)</f>
        <v>0</v>
      </c>
      <c r="W694" s="4">
        <f>IF(H694="G-TELP Level2",VALUE(L694),0)</f>
        <v>0</v>
      </c>
      <c r="X694" s="4">
        <f>IF(P694="A",IF(Q694&gt;849,1,IF(R694&gt;335,1,IF(S694&gt;97,1,IF(T694&gt;849,1,IF(W694&gt;82,1,IF(U694=6,1,IF(U694=5,IF(V694&gt;254,1,0),0))))))),IF(P694="B",IF(Q694&gt;699,1,IF(R694&gt;263,1,IF(S694&gt;78,1,IF(T694&gt;699,1,IF(W694&gt;63,1,IF(U694=6,1,IF(U694=5,IF(V694&gt;179,1,0),0))))))),IF(P694="C",IF(Q694&gt;599,1,IF(R694&gt;226,1,IF(S694&gt;67,1,IF(T694&gt;599,1,IF(W694&gt;49,1,IF(U694=6,1,IF(U694=5,1,IF(U694=4,IF(V694&gt;209,1,0),0)))))))),IF(P694="D",IF(Q694&gt;649,1,IF(R694&gt;244,1,IF(S694&gt;73,1,IF(T694&gt;649,1,IF(W694&gt;56,1,IF(U694=6,1,IF(U694=5,1,IF(U694=4,IF(V694&gt;254,1,0),0)))))))),0))))</f>
        <v>1</v>
      </c>
      <c r="Y694" s="4">
        <f>SUMIF(B:B,B694,X:X)</f>
        <v>1</v>
      </c>
      <c r="Z694" s="4" t="str">
        <f>IF(Y694&gt;0,"어학 충족","자격미달")</f>
        <v>어학 충족</v>
      </c>
      <c r="AA694" s="4"/>
      <c r="AB694" s="4" t="str">
        <f>IF(P694="A",IF(Q694&gt;849,"TOEIC 충족",IF(R694&gt;335,"New-TEPS 충족",IF(S694&gt;97,"TOEFL 충족",IF(T694&gt;849,"JPT 충족",IF(W694&gt;82,"G-TELP 충족",IF(U694=6,"HSK점수 충족",IF(U694=5,IF(V694&gt;254,"HSK점수 충족","자격미달"),"자격미달"))))))),IF(P694="B",IF(Q694&gt;699,"TOEIC 충족",IF(R694&gt;263,"New-TEPS 충족",IF(S694&gt;78,"TOEFL 충족",IF(T694&gt;699,"JPT 충족",IF(W694&gt;63,"G-TELP 충족",IF(U694=6,"HSK점수 충족",IF(U694=5,IF(V694&gt;179,"HSK점수 충족","자격미달"),"자격미달"))))))),IF(P694="C",IF(Q694&gt;599,"TOEIC 충족",IF(R694&gt;226,"New-TEPS 충족",IF(S694&gt;67,"TOEFL 충족",IF(T694&gt;599,"JPT 충족",IF(W694&gt;49,"G-TELP 충족",IF(U694=6,"HSK점수 충족",IF(U694=5,"HSK점수 충족",IF(U694=4,IF(V694&gt;209,"HSK점수 충족","자격미달"),"자격미달")))))))),IF(P694="D",IF(Q694&gt;649,"TOEIC 충족",IF(R694&gt;244,"New-TEPS 충족",IF(S694&gt;73,"TOEFL 충족",IF(T694&gt;649,"JPT 충족",IF(W694&gt;56,"G-TELP 충족",IF(U1635=6,"HSK점수 충족",IF(U1635=5,"HSK점수 충족",IF(U1635=4,IF(V1635&gt;254,"HSK점수 충족","자격미달"),"자격미달")))))))),0))))</f>
        <v>TOEIC 충족</v>
      </c>
      <c r="AC694" s="21"/>
      <c r="AD694" s="4">
        <f>IF(P694="A",VLOOKUP(Q694,[1]교육_어학_경력backdata!$B$3:$C$9,2,1),IF(P694="B",VLOOKUP(Q694,[1]교육_어학_경력backdata!$G$3:$H$9,2,1),IF(P694="C",0,"오류")))</f>
        <v>14</v>
      </c>
      <c r="AE694" s="4">
        <f>IF(P694="A",VLOOKUP(R694,[1]교육_어학_경력backdata!$B$11:$C$17,2,1),IF(P694="B",VLOOKUP(R694,[1]교육_어학_경력backdata!$G$11:$H$17,2,1),IF(P694="C",0,"오류")))</f>
        <v>0</v>
      </c>
      <c r="AF694" s="4">
        <f>IF(P694="A",VLOOKUP(S694,[1]교육_어학_경력backdata!$B$19:$C$25,2,1),IF(P694="B",VLOOKUP(S694,[1]교육_어학_경력backdata!$G$19:$H$25,2,1),IF(P694="C",0,"오류")))</f>
        <v>0</v>
      </c>
      <c r="AG694" s="4">
        <f>IF(P694="A",VLOOKUP(T694,[1]교육_어학_경력backdata!$B$3:$C$9,2,1),IF(P694="B",VLOOKUP(T694,[1]교육_어학_경력backdata!$G$3:$H$9,2,1),IF(P694="C",0,"오류")))</f>
        <v>0</v>
      </c>
      <c r="AH694" s="4">
        <f>IF(P694="A",IF(U694=0,0,IF(U694=4,0,IF(U694=5,VLOOKUP(V694,[1]교육_어학_경력backdata!$B$27:$C$29,2,1),IF(U694=6,VLOOKUP(V694,[1]교육_어학_경력backdata!$B$31:$C$34,2,1))))),IF(P694="B",IF(U694=0,0,IF(U694=4,0,IF(U694=5,VLOOKUP(V694,[1]교육_어학_경력backdata!$G$27:$H$31,2,1),IF(U694=6,VLOOKUP(V694,[1]교육_어학_경력backdata!$G$33:$H$34,2,1))))),IF(CT694="C",0,"오류")))</f>
        <v>0</v>
      </c>
      <c r="AI694" s="4">
        <f>IF(P694="A",VLOOKUP(W694,[1]교육_어학_경력backdata!$B$36:$C$42,2,1),IF(P694="B",VLOOKUP(W694,[1]교육_어학_경력backdata!$G$36:$H$42,2,1),IF(P694="C",0,"오류")))</f>
        <v>0</v>
      </c>
      <c r="AJ694" s="4">
        <f>SUM(AD694:AI694)</f>
        <v>14</v>
      </c>
      <c r="AK694" s="4">
        <f>_xlfn.MAXIFS(AJ:AJ,B:B,B694)</f>
        <v>14</v>
      </c>
      <c r="AL694" s="4"/>
      <c r="AM694" s="21"/>
      <c r="AN694" s="4"/>
      <c r="AO694" s="4"/>
    </row>
    <row r="695" spans="1:41" x14ac:dyDescent="0.4">
      <c r="A695" s="3">
        <f>IF(B694=B695,A694,A694+1)</f>
        <v>646</v>
      </c>
      <c r="B695" s="3" t="s">
        <v>2916</v>
      </c>
      <c r="C695" s="3" t="s">
        <v>2915</v>
      </c>
      <c r="D695" s="3" t="s">
        <v>2583</v>
      </c>
      <c r="E695" s="3" t="s">
        <v>2582</v>
      </c>
      <c r="F695" s="3">
        <f>IF(B695=B694,F694+1,1)</f>
        <v>1</v>
      </c>
      <c r="G695" s="3" t="s">
        <v>6380</v>
      </c>
      <c r="H695" s="3" t="s">
        <v>6379</v>
      </c>
      <c r="I695" s="3" t="s">
        <v>6378</v>
      </c>
      <c r="J695" s="3" t="s">
        <v>6820</v>
      </c>
      <c r="K695" s="3"/>
      <c r="L695" s="3" t="s">
        <v>6459</v>
      </c>
      <c r="M695" s="3" t="s">
        <v>6819</v>
      </c>
      <c r="P695" s="3" t="s">
        <v>2434</v>
      </c>
      <c r="Q695" s="3">
        <f>IF(H695="TOEIC",VALUE(L695),0)</f>
        <v>940</v>
      </c>
      <c r="R695" s="3">
        <f>IF(H695="NEW TEPS",VALUE(L695),0)</f>
        <v>0</v>
      </c>
      <c r="S695" s="3">
        <f>IF(H695="TOEFL(ibt)",VALUE(L695),0)</f>
        <v>0</v>
      </c>
      <c r="T695" s="3">
        <f>IF(H695="JPT",VALUE(L695),0)</f>
        <v>0</v>
      </c>
      <c r="U695" s="3">
        <f>IF(H695="HSK",VALUE(K695),0)</f>
        <v>0</v>
      </c>
      <c r="V695" s="3">
        <f>IF(H695="HSK",VALUE(L695),0)</f>
        <v>0</v>
      </c>
      <c r="W695" s="3">
        <f>IF(H695="G-TELP Level2",VALUE(L695),0)</f>
        <v>0</v>
      </c>
      <c r="X695" s="3">
        <f>IF(P695="A",IF(Q695&gt;849,1,IF(R695&gt;335,1,IF(S695&gt;97,1,IF(T695&gt;849,1,IF(W695&gt;82,1,IF(U695=6,1,IF(U695=5,IF(V695&gt;254,1,0),0))))))),IF(P695="B",IF(Q695&gt;699,1,IF(R695&gt;263,1,IF(S695&gt;78,1,IF(T695&gt;699,1,IF(W695&gt;63,1,IF(U695=6,1,IF(U695=5,IF(V695&gt;179,1,0),0))))))),IF(P695="C",IF(Q695&gt;599,1,IF(R695&gt;226,1,IF(S695&gt;67,1,IF(T695&gt;599,1,IF(W695&gt;49,1,IF(U695=6,1,IF(U695=5,1,IF(U695=4,IF(V695&gt;209,1,0),0)))))))),IF(P695="D",IF(Q695&gt;649,1,IF(R695&gt;244,1,IF(S695&gt;73,1,IF(T695&gt;649,1,IF(W695&gt;56,1,IF(U695=6,1,IF(U695=5,1,IF(U695=4,IF(V695&gt;254,1,0),0)))))))),0))))</f>
        <v>1</v>
      </c>
      <c r="Y695" s="3">
        <f>SUMIF(B:B,B695,X:X)</f>
        <v>1</v>
      </c>
      <c r="Z695" s="3" t="str">
        <f>IF(Y695&gt;0,"어학 충족","자격미달")</f>
        <v>어학 충족</v>
      </c>
      <c r="AA695" s="3"/>
      <c r="AB695" s="3" t="str">
        <f>IF(P695="A",IF(Q695&gt;849,"TOEIC 충족",IF(R695&gt;335,"New-TEPS 충족",IF(S695&gt;97,"TOEFL 충족",IF(T695&gt;849,"JPT 충족",IF(W695&gt;82,"G-TELP 충족",IF(U695=6,"HSK점수 충족",IF(U695=5,IF(V695&gt;254,"HSK점수 충족","자격미달"),"자격미달"))))))),IF(P695="B",IF(Q695&gt;699,"TOEIC 충족",IF(R695&gt;263,"New-TEPS 충족",IF(S695&gt;78,"TOEFL 충족",IF(T695&gt;699,"JPT 충족",IF(W695&gt;63,"G-TELP 충족",IF(U695=6,"HSK점수 충족",IF(U695=5,IF(V695&gt;179,"HSK점수 충족","자격미달"),"자격미달"))))))),IF(P695="C",IF(Q695&gt;599,"TOEIC 충족",IF(R695&gt;226,"New-TEPS 충족",IF(S695&gt;67,"TOEFL 충족",IF(T695&gt;599,"JPT 충족",IF(W695&gt;49,"G-TELP 충족",IF(U695=6,"HSK점수 충족",IF(U695=5,"HSK점수 충족",IF(U695=4,IF(V695&gt;209,"HSK점수 충족","자격미달"),"자격미달")))))))),IF(P695="D",IF(Q695&gt;649,"TOEIC 충족",IF(R695&gt;244,"New-TEPS 충족",IF(S695&gt;73,"TOEFL 충족",IF(T695&gt;649,"JPT 충족",IF(W695&gt;56,"G-TELP 충족",IF(U1636=6,"HSK점수 충족",IF(U1636=5,"HSK점수 충족",IF(U1636=4,IF(V1636&gt;254,"HSK점수 충족","자격미달"),"자격미달")))))))),0))))</f>
        <v>TOEIC 충족</v>
      </c>
      <c r="AC695" s="21"/>
      <c r="AD695" s="3">
        <f>IF(P695="A",VLOOKUP(Q695,[1]교육_어학_경력backdata!$B$3:$C$9,2,1),IF(P695="B",VLOOKUP(Q695,[1]교육_어학_경력backdata!$G$3:$H$9,2,1),IF(P695="C",0,"오류")))</f>
        <v>18</v>
      </c>
      <c r="AE695" s="3">
        <f>IF(P695="A",VLOOKUP(R695,[1]교육_어학_경력backdata!$B$11:$C$17,2,1),IF(P695="B",VLOOKUP(R695,[1]교육_어학_경력backdata!$G$11:$H$17,2,1),IF(P695="C",0,"오류")))</f>
        <v>0</v>
      </c>
      <c r="AF695" s="3">
        <f>IF(P695="A",VLOOKUP(S695,[1]교육_어학_경력backdata!$B$19:$C$25,2,1),IF(P695="B",VLOOKUP(S695,[1]교육_어학_경력backdata!$G$19:$H$25,2,1),IF(P695="C",0,"오류")))</f>
        <v>0</v>
      </c>
      <c r="AG695" s="3">
        <f>IF(P695="A",VLOOKUP(T695,[1]교육_어학_경력backdata!$B$3:$C$9,2,1),IF(P695="B",VLOOKUP(T695,[1]교육_어학_경력backdata!$G$3:$H$9,2,1),IF(P695="C",0,"오류")))</f>
        <v>0</v>
      </c>
      <c r="AH695" s="3">
        <f>IF(P695="A",IF(U695=0,0,IF(U695=4,0,IF(U695=5,VLOOKUP(V695,[1]교육_어학_경력backdata!$B$27:$C$29,2,1),IF(U695=6,VLOOKUP(V695,[1]교육_어학_경력backdata!$B$31:$C$34,2,1))))),IF(P695="B",IF(U695=0,0,IF(U695=4,0,IF(U695=5,VLOOKUP(V695,[1]교육_어학_경력backdata!$G$27:$H$31,2,1),IF(U695=6,VLOOKUP(V695,[1]교육_어학_경력backdata!$G$33:$H$34,2,1))))),IF(CT695="C",0,"오류")))</f>
        <v>0</v>
      </c>
      <c r="AI695" s="3">
        <f>IF(P695="A",VLOOKUP(W695,[1]교육_어학_경력backdata!$B$36:$C$42,2,1),IF(P695="B",VLOOKUP(W695,[1]교육_어학_경력backdata!$G$36:$H$42,2,1),IF(P695="C",0,"오류")))</f>
        <v>0</v>
      </c>
      <c r="AJ695" s="3">
        <f>SUM(AD695:AI695)</f>
        <v>18</v>
      </c>
      <c r="AK695" s="3">
        <f>_xlfn.MAXIFS(AJ:AJ,B:B,B695)</f>
        <v>18</v>
      </c>
      <c r="AL695" s="3"/>
      <c r="AM695" s="21"/>
      <c r="AN695" s="3"/>
      <c r="AO695" s="3"/>
    </row>
    <row r="696" spans="1:41" x14ac:dyDescent="0.4">
      <c r="A696" s="4">
        <f>IF(B695=B696,A695,A695+1)</f>
        <v>647</v>
      </c>
      <c r="B696" s="4" t="s">
        <v>2908</v>
      </c>
      <c r="C696" s="4" t="s">
        <v>2907</v>
      </c>
      <c r="D696" s="4" t="s">
        <v>2583</v>
      </c>
      <c r="E696" s="4" t="s">
        <v>2582</v>
      </c>
      <c r="F696" s="4">
        <f>IF(B696=B695,F695+1,1)</f>
        <v>1</v>
      </c>
      <c r="G696" s="4" t="s">
        <v>6384</v>
      </c>
      <c r="H696" s="4" t="s">
        <v>6379</v>
      </c>
      <c r="I696" s="4" t="s">
        <v>6378</v>
      </c>
      <c r="J696" s="4" t="s">
        <v>6818</v>
      </c>
      <c r="K696" s="4"/>
      <c r="L696" s="4" t="s">
        <v>6623</v>
      </c>
      <c r="M696" s="4" t="s">
        <v>6817</v>
      </c>
      <c r="P696" s="4" t="s">
        <v>2434</v>
      </c>
      <c r="Q696" s="4">
        <f>IF(H696="TOEIC",VALUE(L696),0)</f>
        <v>860</v>
      </c>
      <c r="R696" s="4">
        <f>IF(H696="NEW TEPS",VALUE(L696),0)</f>
        <v>0</v>
      </c>
      <c r="S696" s="4">
        <f>IF(H696="TOEFL(ibt)",VALUE(L696),0)</f>
        <v>0</v>
      </c>
      <c r="T696" s="4">
        <f>IF(H696="JPT",VALUE(L696),0)</f>
        <v>0</v>
      </c>
      <c r="U696" s="4">
        <f>IF(H696="HSK",VALUE(K696),0)</f>
        <v>0</v>
      </c>
      <c r="V696" s="4">
        <f>IF(H696="HSK",VALUE(L696),0)</f>
        <v>0</v>
      </c>
      <c r="W696" s="4">
        <f>IF(H696="G-TELP Level2",VALUE(L696),0)</f>
        <v>0</v>
      </c>
      <c r="X696" s="4">
        <f>IF(P696="A",IF(Q696&gt;849,1,IF(R696&gt;335,1,IF(S696&gt;97,1,IF(T696&gt;849,1,IF(W696&gt;82,1,IF(U696=6,1,IF(U696=5,IF(V696&gt;254,1,0),0))))))),IF(P696="B",IF(Q696&gt;699,1,IF(R696&gt;263,1,IF(S696&gt;78,1,IF(T696&gt;699,1,IF(W696&gt;63,1,IF(U696=6,1,IF(U696=5,IF(V696&gt;179,1,0),0))))))),IF(P696="C",IF(Q696&gt;599,1,IF(R696&gt;226,1,IF(S696&gt;67,1,IF(T696&gt;599,1,IF(W696&gt;49,1,IF(U696=6,1,IF(U696=5,1,IF(U696=4,IF(V696&gt;209,1,0),0)))))))),IF(P696="D",IF(Q696&gt;649,1,IF(R696&gt;244,1,IF(S696&gt;73,1,IF(T696&gt;649,1,IF(W696&gt;56,1,IF(U696=6,1,IF(U696=5,1,IF(U696=4,IF(V696&gt;254,1,0),0)))))))),0))))</f>
        <v>1</v>
      </c>
      <c r="Y696" s="4">
        <f>SUMIF(B:B,B696,X:X)</f>
        <v>1</v>
      </c>
      <c r="Z696" s="4" t="str">
        <f>IF(Y696&gt;0,"어학 충족","자격미달")</f>
        <v>어학 충족</v>
      </c>
      <c r="AA696" s="4"/>
      <c r="AB696" s="4" t="str">
        <f>IF(P696="A",IF(Q696&gt;849,"TOEIC 충족",IF(R696&gt;335,"New-TEPS 충족",IF(S696&gt;97,"TOEFL 충족",IF(T696&gt;849,"JPT 충족",IF(W696&gt;82,"G-TELP 충족",IF(U696=6,"HSK점수 충족",IF(U696=5,IF(V696&gt;254,"HSK점수 충족","자격미달"),"자격미달"))))))),IF(P696="B",IF(Q696&gt;699,"TOEIC 충족",IF(R696&gt;263,"New-TEPS 충족",IF(S696&gt;78,"TOEFL 충족",IF(T696&gt;699,"JPT 충족",IF(W696&gt;63,"G-TELP 충족",IF(U696=6,"HSK점수 충족",IF(U696=5,IF(V696&gt;179,"HSK점수 충족","자격미달"),"자격미달"))))))),IF(P696="C",IF(Q696&gt;599,"TOEIC 충족",IF(R696&gt;226,"New-TEPS 충족",IF(S696&gt;67,"TOEFL 충족",IF(T696&gt;599,"JPT 충족",IF(W696&gt;49,"G-TELP 충족",IF(U696=6,"HSK점수 충족",IF(U696=5,"HSK점수 충족",IF(U696=4,IF(V696&gt;209,"HSK점수 충족","자격미달"),"자격미달")))))))),IF(P696="D",IF(Q696&gt;649,"TOEIC 충족",IF(R696&gt;244,"New-TEPS 충족",IF(S696&gt;73,"TOEFL 충족",IF(T696&gt;649,"JPT 충족",IF(W696&gt;56,"G-TELP 충족",IF(U1637=6,"HSK점수 충족",IF(U1637=5,"HSK점수 충족",IF(U1637=4,IF(V1637&gt;254,"HSK점수 충족","자격미달"),"자격미달")))))))),0))))</f>
        <v>TOEIC 충족</v>
      </c>
      <c r="AC696" s="21"/>
      <c r="AD696" s="4">
        <f>IF(P696="A",VLOOKUP(Q696,[1]교육_어학_경력backdata!$B$3:$C$9,2,1),IF(P696="B",VLOOKUP(Q696,[1]교육_어학_경력backdata!$G$3:$H$9,2,1),IF(P696="C",0,"오류")))</f>
        <v>12</v>
      </c>
      <c r="AE696" s="4">
        <f>IF(P696="A",VLOOKUP(R696,[1]교육_어학_경력backdata!$B$11:$C$17,2,1),IF(P696="B",VLOOKUP(R696,[1]교육_어학_경력backdata!$G$11:$H$17,2,1),IF(P696="C",0,"오류")))</f>
        <v>0</v>
      </c>
      <c r="AF696" s="4">
        <f>IF(P696="A",VLOOKUP(S696,[1]교육_어학_경력backdata!$B$19:$C$25,2,1),IF(P696="B",VLOOKUP(S696,[1]교육_어학_경력backdata!$G$19:$H$25,2,1),IF(P696="C",0,"오류")))</f>
        <v>0</v>
      </c>
      <c r="AG696" s="4">
        <f>IF(P696="A",VLOOKUP(T696,[1]교육_어학_경력backdata!$B$3:$C$9,2,1),IF(P696="B",VLOOKUP(T696,[1]교육_어학_경력backdata!$G$3:$H$9,2,1),IF(P696="C",0,"오류")))</f>
        <v>0</v>
      </c>
      <c r="AH696" s="4">
        <f>IF(P696="A",IF(U696=0,0,IF(U696=4,0,IF(U696=5,VLOOKUP(V696,[1]교육_어학_경력backdata!$B$27:$C$29,2,1),IF(U696=6,VLOOKUP(V696,[1]교육_어학_경력backdata!$B$31:$C$34,2,1))))),IF(P696="B",IF(U696=0,0,IF(U696=4,0,IF(U696=5,VLOOKUP(V696,[1]교육_어학_경력backdata!$G$27:$H$31,2,1),IF(U696=6,VLOOKUP(V696,[1]교육_어학_경력backdata!$G$33:$H$34,2,1))))),IF(CT696="C",0,"오류")))</f>
        <v>0</v>
      </c>
      <c r="AI696" s="4">
        <f>IF(P696="A",VLOOKUP(W696,[1]교육_어학_경력backdata!$B$36:$C$42,2,1),IF(P696="B",VLOOKUP(W696,[1]교육_어학_경력backdata!$G$36:$H$42,2,1),IF(P696="C",0,"오류")))</f>
        <v>0</v>
      </c>
      <c r="AJ696" s="4">
        <f>SUM(AD696:AI696)</f>
        <v>12</v>
      </c>
      <c r="AK696" s="4">
        <f>_xlfn.MAXIFS(AJ:AJ,B:B,B696)</f>
        <v>12</v>
      </c>
      <c r="AL696" s="4"/>
      <c r="AM696" s="21"/>
      <c r="AN696" s="4"/>
      <c r="AO696" s="4"/>
    </row>
    <row r="697" spans="1:41" x14ac:dyDescent="0.4">
      <c r="A697" s="3">
        <f>IF(B696=B697,A696,A696+1)</f>
        <v>648</v>
      </c>
      <c r="B697" s="3" t="s">
        <v>2904</v>
      </c>
      <c r="C697" s="3" t="s">
        <v>2903</v>
      </c>
      <c r="D697" s="3" t="s">
        <v>2583</v>
      </c>
      <c r="E697" s="3" t="s">
        <v>2582</v>
      </c>
      <c r="F697" s="3">
        <f>IF(B697=B696,F696+1,1)</f>
        <v>1</v>
      </c>
      <c r="G697" s="3" t="s">
        <v>6380</v>
      </c>
      <c r="H697" s="3" t="s">
        <v>6409</v>
      </c>
      <c r="I697" s="3" t="s">
        <v>6408</v>
      </c>
      <c r="J697" s="3" t="s">
        <v>6816</v>
      </c>
      <c r="K697" s="3"/>
      <c r="L697" s="3" t="s">
        <v>6506</v>
      </c>
      <c r="M697" s="3" t="s">
        <v>6815</v>
      </c>
      <c r="P697" s="3" t="s">
        <v>2434</v>
      </c>
      <c r="Q697" s="3">
        <f>IF(H697="TOEIC",VALUE(L697),0)</f>
        <v>0</v>
      </c>
      <c r="R697" s="3">
        <f>IF(H697="NEW TEPS",VALUE(L697),0)</f>
        <v>0</v>
      </c>
      <c r="S697" s="3">
        <f>IF(H697="TOEFL(ibt)",VALUE(L697),0)</f>
        <v>0</v>
      </c>
      <c r="T697" s="3">
        <f>IF(H697="JPT",VALUE(L697),0)</f>
        <v>930</v>
      </c>
      <c r="U697" s="3">
        <f>IF(H697="HSK",VALUE(K697),0)</f>
        <v>0</v>
      </c>
      <c r="V697" s="3">
        <f>IF(H697="HSK",VALUE(L697),0)</f>
        <v>0</v>
      </c>
      <c r="W697" s="3">
        <f>IF(H697="G-TELP Level2",VALUE(L697),0)</f>
        <v>0</v>
      </c>
      <c r="X697" s="3">
        <f>IF(P697="A",IF(Q697&gt;849,1,IF(R697&gt;335,1,IF(S697&gt;97,1,IF(T697&gt;849,1,IF(W697&gt;82,1,IF(U697=6,1,IF(U697=5,IF(V697&gt;254,1,0),0))))))),IF(P697="B",IF(Q697&gt;699,1,IF(R697&gt;263,1,IF(S697&gt;78,1,IF(T697&gt;699,1,IF(W697&gt;63,1,IF(U697=6,1,IF(U697=5,IF(V697&gt;179,1,0),0))))))),IF(P697="C",IF(Q697&gt;599,1,IF(R697&gt;226,1,IF(S697&gt;67,1,IF(T697&gt;599,1,IF(W697&gt;49,1,IF(U697=6,1,IF(U697=5,1,IF(U697=4,IF(V697&gt;209,1,0),0)))))))),IF(P697="D",IF(Q697&gt;649,1,IF(R697&gt;244,1,IF(S697&gt;73,1,IF(T697&gt;649,1,IF(W697&gt;56,1,IF(U697=6,1,IF(U697=5,1,IF(U697=4,IF(V697&gt;254,1,0),0)))))))),0))))</f>
        <v>1</v>
      </c>
      <c r="Y697" s="3">
        <f>SUMIF(B:B,B697,X:X)</f>
        <v>1</v>
      </c>
      <c r="Z697" s="3" t="str">
        <f>IF(Y697&gt;0,"어학 충족","자격미달")</f>
        <v>어학 충족</v>
      </c>
      <c r="AA697" s="3"/>
      <c r="AB697" s="3" t="str">
        <f>IF(P697="A",IF(Q697&gt;849,"TOEIC 충족",IF(R697&gt;335,"New-TEPS 충족",IF(S697&gt;97,"TOEFL 충족",IF(T697&gt;849,"JPT 충족",IF(W697&gt;82,"G-TELP 충족",IF(U697=6,"HSK점수 충족",IF(U697=5,IF(V697&gt;254,"HSK점수 충족","자격미달"),"자격미달"))))))),IF(P697="B",IF(Q697&gt;699,"TOEIC 충족",IF(R697&gt;263,"New-TEPS 충족",IF(S697&gt;78,"TOEFL 충족",IF(T697&gt;699,"JPT 충족",IF(W697&gt;63,"G-TELP 충족",IF(U697=6,"HSK점수 충족",IF(U697=5,IF(V697&gt;179,"HSK점수 충족","자격미달"),"자격미달"))))))),IF(P697="C",IF(Q697&gt;599,"TOEIC 충족",IF(R697&gt;226,"New-TEPS 충족",IF(S697&gt;67,"TOEFL 충족",IF(T697&gt;599,"JPT 충족",IF(W697&gt;49,"G-TELP 충족",IF(U697=6,"HSK점수 충족",IF(U697=5,"HSK점수 충족",IF(U697=4,IF(V697&gt;209,"HSK점수 충족","자격미달"),"자격미달")))))))),IF(P697="D",IF(Q697&gt;649,"TOEIC 충족",IF(R697&gt;244,"New-TEPS 충족",IF(S697&gt;73,"TOEFL 충족",IF(T697&gt;649,"JPT 충족",IF(W697&gt;56,"G-TELP 충족",IF(U1638=6,"HSK점수 충족",IF(U1638=5,"HSK점수 충족",IF(U1638=4,IF(V1638&gt;254,"HSK점수 충족","자격미달"),"자격미달")))))))),0))))</f>
        <v>JPT 충족</v>
      </c>
      <c r="AC697" s="21"/>
      <c r="AD697" s="3">
        <f>IF(P697="A",VLOOKUP(Q697,[1]교육_어학_경력backdata!$B$3:$C$9,2,1),IF(P697="B",VLOOKUP(Q697,[1]교육_어학_경력backdata!$G$3:$H$9,2,1),IF(P697="C",0,"오류")))</f>
        <v>0</v>
      </c>
      <c r="AE697" s="3">
        <f>IF(P697="A",VLOOKUP(R697,[1]교육_어학_경력backdata!$B$11:$C$17,2,1),IF(P697="B",VLOOKUP(R697,[1]교육_어학_경력backdata!$G$11:$H$17,2,1),IF(P697="C",0,"오류")))</f>
        <v>0</v>
      </c>
      <c r="AF697" s="3">
        <f>IF(P697="A",VLOOKUP(S697,[1]교육_어학_경력backdata!$B$19:$C$25,2,1),IF(P697="B",VLOOKUP(S697,[1]교육_어학_경력backdata!$G$19:$H$25,2,1),IF(P697="C",0,"오류")))</f>
        <v>0</v>
      </c>
      <c r="AG697" s="3">
        <f>IF(P697="A",VLOOKUP(T697,[1]교육_어학_경력backdata!$B$3:$C$9,2,1),IF(P697="B",VLOOKUP(T697,[1]교육_어학_경력backdata!$G$3:$H$9,2,1),IF(P697="C",0,"오류")))</f>
        <v>18</v>
      </c>
      <c r="AH697" s="3">
        <f>IF(P697="A",IF(U697=0,0,IF(U697=4,0,IF(U697=5,VLOOKUP(V697,[1]교육_어학_경력backdata!$B$27:$C$29,2,1),IF(U697=6,VLOOKUP(V697,[1]교육_어학_경력backdata!$B$31:$C$34,2,1))))),IF(P697="B",IF(U697=0,0,IF(U697=4,0,IF(U697=5,VLOOKUP(V697,[1]교육_어학_경력backdata!$G$27:$H$31,2,1),IF(U697=6,VLOOKUP(V697,[1]교육_어학_경력backdata!$G$33:$H$34,2,1))))),IF(CT697="C",0,"오류")))</f>
        <v>0</v>
      </c>
      <c r="AI697" s="3">
        <f>IF(P697="A",VLOOKUP(W697,[1]교육_어학_경력backdata!$B$36:$C$42,2,1),IF(P697="B",VLOOKUP(W697,[1]교육_어학_경력backdata!$G$36:$H$42,2,1),IF(P697="C",0,"오류")))</f>
        <v>0</v>
      </c>
      <c r="AJ697" s="3">
        <f>SUM(AD697:AI697)</f>
        <v>18</v>
      </c>
      <c r="AK697" s="3">
        <f>_xlfn.MAXIFS(AJ:AJ,B:B,B697)</f>
        <v>18</v>
      </c>
      <c r="AL697" s="3"/>
      <c r="AM697" s="21"/>
      <c r="AN697" s="3"/>
      <c r="AO697" s="3"/>
    </row>
    <row r="698" spans="1:41" x14ac:dyDescent="0.4">
      <c r="A698" s="4">
        <f>IF(B697=B698,A697,A697+1)</f>
        <v>649</v>
      </c>
      <c r="B698" s="4" t="s">
        <v>2896</v>
      </c>
      <c r="C698" s="4" t="s">
        <v>2895</v>
      </c>
      <c r="D698" s="4" t="s">
        <v>2583</v>
      </c>
      <c r="E698" s="4" t="s">
        <v>2582</v>
      </c>
      <c r="F698" s="4">
        <f>IF(B698=B697,F697+1,1)</f>
        <v>1</v>
      </c>
      <c r="G698" s="4" t="s">
        <v>6380</v>
      </c>
      <c r="H698" s="4" t="s">
        <v>6379</v>
      </c>
      <c r="I698" s="4" t="s">
        <v>6378</v>
      </c>
      <c r="J698" s="4" t="s">
        <v>6466</v>
      </c>
      <c r="K698" s="4"/>
      <c r="L698" s="4" t="s">
        <v>6674</v>
      </c>
      <c r="M698" s="4" t="s">
        <v>6814</v>
      </c>
      <c r="P698" s="4" t="s">
        <v>2434</v>
      </c>
      <c r="Q698" s="4">
        <f>IF(H698="TOEIC",VALUE(L698),0)</f>
        <v>905</v>
      </c>
      <c r="R698" s="4">
        <f>IF(H698="NEW TEPS",VALUE(L698),0)</f>
        <v>0</v>
      </c>
      <c r="S698" s="4">
        <f>IF(H698="TOEFL(ibt)",VALUE(L698),0)</f>
        <v>0</v>
      </c>
      <c r="T698" s="4">
        <f>IF(H698="JPT",VALUE(L698),0)</f>
        <v>0</v>
      </c>
      <c r="U698" s="4">
        <f>IF(H698="HSK",VALUE(K698),0)</f>
        <v>0</v>
      </c>
      <c r="V698" s="4">
        <f>IF(H698="HSK",VALUE(L698),0)</f>
        <v>0</v>
      </c>
      <c r="W698" s="4">
        <f>IF(H698="G-TELP Level2",VALUE(L698),0)</f>
        <v>0</v>
      </c>
      <c r="X698" s="4">
        <f>IF(P698="A",IF(Q698&gt;849,1,IF(R698&gt;335,1,IF(S698&gt;97,1,IF(T698&gt;849,1,IF(W698&gt;82,1,IF(U698=6,1,IF(U698=5,IF(V698&gt;254,1,0),0))))))),IF(P698="B",IF(Q698&gt;699,1,IF(R698&gt;263,1,IF(S698&gt;78,1,IF(T698&gt;699,1,IF(W698&gt;63,1,IF(U698=6,1,IF(U698=5,IF(V698&gt;179,1,0),0))))))),IF(P698="C",IF(Q698&gt;599,1,IF(R698&gt;226,1,IF(S698&gt;67,1,IF(T698&gt;599,1,IF(W698&gt;49,1,IF(U698=6,1,IF(U698=5,1,IF(U698=4,IF(V698&gt;209,1,0),0)))))))),IF(P698="D",IF(Q698&gt;649,1,IF(R698&gt;244,1,IF(S698&gt;73,1,IF(T698&gt;649,1,IF(W698&gt;56,1,IF(U698=6,1,IF(U698=5,1,IF(U698=4,IF(V698&gt;254,1,0),0)))))))),0))))</f>
        <v>1</v>
      </c>
      <c r="Y698" s="4">
        <f>SUMIF(B:B,B698,X:X)</f>
        <v>1</v>
      </c>
      <c r="Z698" s="4" t="str">
        <f>IF(Y698&gt;0,"어학 충족","자격미달")</f>
        <v>어학 충족</v>
      </c>
      <c r="AA698" s="4"/>
      <c r="AB698" s="4" t="str">
        <f>IF(P698="A",IF(Q698&gt;849,"TOEIC 충족",IF(R698&gt;335,"New-TEPS 충족",IF(S698&gt;97,"TOEFL 충족",IF(T698&gt;849,"JPT 충족",IF(W698&gt;82,"G-TELP 충족",IF(U698=6,"HSK점수 충족",IF(U698=5,IF(V698&gt;254,"HSK점수 충족","자격미달"),"자격미달"))))))),IF(P698="B",IF(Q698&gt;699,"TOEIC 충족",IF(R698&gt;263,"New-TEPS 충족",IF(S698&gt;78,"TOEFL 충족",IF(T698&gt;699,"JPT 충족",IF(W698&gt;63,"G-TELP 충족",IF(U698=6,"HSK점수 충족",IF(U698=5,IF(V698&gt;179,"HSK점수 충족","자격미달"),"자격미달"))))))),IF(P698="C",IF(Q698&gt;599,"TOEIC 충족",IF(R698&gt;226,"New-TEPS 충족",IF(S698&gt;67,"TOEFL 충족",IF(T698&gt;599,"JPT 충족",IF(W698&gt;49,"G-TELP 충족",IF(U698=6,"HSK점수 충족",IF(U698=5,"HSK점수 충족",IF(U698=4,IF(V698&gt;209,"HSK점수 충족","자격미달"),"자격미달")))))))),IF(P698="D",IF(Q698&gt;649,"TOEIC 충족",IF(R698&gt;244,"New-TEPS 충족",IF(S698&gt;73,"TOEFL 충족",IF(T698&gt;649,"JPT 충족",IF(W698&gt;56,"G-TELP 충족",IF(U1639=6,"HSK점수 충족",IF(U1639=5,"HSK점수 충족",IF(U1639=4,IF(V1639&gt;254,"HSK점수 충족","자격미달"),"자격미달")))))))),0))))</f>
        <v>TOEIC 충족</v>
      </c>
      <c r="AC698" s="21"/>
      <c r="AD698" s="4">
        <f>IF(P698="A",VLOOKUP(Q698,[1]교육_어학_경력backdata!$B$3:$C$9,2,1),IF(P698="B",VLOOKUP(Q698,[1]교육_어학_경력backdata!$G$3:$H$9,2,1),IF(P698="C",0,"오류")))</f>
        <v>16</v>
      </c>
      <c r="AE698" s="4">
        <f>IF(P698="A",VLOOKUP(R698,[1]교육_어학_경력backdata!$B$11:$C$17,2,1),IF(P698="B",VLOOKUP(R698,[1]교육_어학_경력backdata!$G$11:$H$17,2,1),IF(P698="C",0,"오류")))</f>
        <v>0</v>
      </c>
      <c r="AF698" s="4">
        <f>IF(P698="A",VLOOKUP(S698,[1]교육_어학_경력backdata!$B$19:$C$25,2,1),IF(P698="B",VLOOKUP(S698,[1]교육_어학_경력backdata!$G$19:$H$25,2,1),IF(P698="C",0,"오류")))</f>
        <v>0</v>
      </c>
      <c r="AG698" s="4">
        <f>IF(P698="A",VLOOKUP(T698,[1]교육_어학_경력backdata!$B$3:$C$9,2,1),IF(P698="B",VLOOKUP(T698,[1]교육_어학_경력backdata!$G$3:$H$9,2,1),IF(P698="C",0,"오류")))</f>
        <v>0</v>
      </c>
      <c r="AH698" s="4">
        <f>IF(P698="A",IF(U698=0,0,IF(U698=4,0,IF(U698=5,VLOOKUP(V698,[1]교육_어학_경력backdata!$B$27:$C$29,2,1),IF(U698=6,VLOOKUP(V698,[1]교육_어학_경력backdata!$B$31:$C$34,2,1))))),IF(P698="B",IF(U698=0,0,IF(U698=4,0,IF(U698=5,VLOOKUP(V698,[1]교육_어학_경력backdata!$G$27:$H$31,2,1),IF(U698=6,VLOOKUP(V698,[1]교육_어학_경력backdata!$G$33:$H$34,2,1))))),IF(CT698="C",0,"오류")))</f>
        <v>0</v>
      </c>
      <c r="AI698" s="4">
        <f>IF(P698="A",VLOOKUP(W698,[1]교육_어학_경력backdata!$B$36:$C$42,2,1),IF(P698="B",VLOOKUP(W698,[1]교육_어학_경력backdata!$G$36:$H$42,2,1),IF(P698="C",0,"오류")))</f>
        <v>0</v>
      </c>
      <c r="AJ698" s="4">
        <f>SUM(AD698:AI698)</f>
        <v>16</v>
      </c>
      <c r="AK698" s="4">
        <f>_xlfn.MAXIFS(AJ:AJ,B:B,B698)</f>
        <v>16</v>
      </c>
      <c r="AL698" s="4"/>
      <c r="AM698" s="21"/>
      <c r="AN698" s="4"/>
      <c r="AO698" s="4"/>
    </row>
    <row r="699" spans="1:41" x14ac:dyDescent="0.4">
      <c r="A699" s="3">
        <f>IF(B698=B699,A698,A698+1)</f>
        <v>650</v>
      </c>
      <c r="B699" s="3" t="s">
        <v>2889</v>
      </c>
      <c r="C699" s="3" t="s">
        <v>2888</v>
      </c>
      <c r="D699" s="3" t="s">
        <v>2583</v>
      </c>
      <c r="E699" s="3" t="s">
        <v>2582</v>
      </c>
      <c r="F699" s="3">
        <f>IF(B699=B698,F698+1,1)</f>
        <v>1</v>
      </c>
      <c r="G699" s="3" t="s">
        <v>6380</v>
      </c>
      <c r="H699" s="3" t="s">
        <v>6379</v>
      </c>
      <c r="I699" s="3" t="s">
        <v>6378</v>
      </c>
      <c r="J699" s="3" t="s">
        <v>6397</v>
      </c>
      <c r="K699" s="3"/>
      <c r="L699" s="3" t="s">
        <v>6413</v>
      </c>
      <c r="M699" s="3" t="s">
        <v>6813</v>
      </c>
      <c r="P699" s="3" t="s">
        <v>2434</v>
      </c>
      <c r="Q699" s="3">
        <f>IF(H699="TOEIC",VALUE(L699),0)</f>
        <v>880</v>
      </c>
      <c r="R699" s="3">
        <f>IF(H699="NEW TEPS",VALUE(L699),0)</f>
        <v>0</v>
      </c>
      <c r="S699" s="3">
        <f>IF(H699="TOEFL(ibt)",VALUE(L699),0)</f>
        <v>0</v>
      </c>
      <c r="T699" s="3">
        <f>IF(H699="JPT",VALUE(L699),0)</f>
        <v>0</v>
      </c>
      <c r="U699" s="3">
        <f>IF(H699="HSK",VALUE(K699),0)</f>
        <v>0</v>
      </c>
      <c r="V699" s="3">
        <f>IF(H699="HSK",VALUE(L699),0)</f>
        <v>0</v>
      </c>
      <c r="W699" s="3">
        <f>IF(H699="G-TELP Level2",VALUE(L699),0)</f>
        <v>0</v>
      </c>
      <c r="X699" s="3">
        <f>IF(P699="A",IF(Q699&gt;849,1,IF(R699&gt;335,1,IF(S699&gt;97,1,IF(T699&gt;849,1,IF(W699&gt;82,1,IF(U699=6,1,IF(U699=5,IF(V699&gt;254,1,0),0))))))),IF(P699="B",IF(Q699&gt;699,1,IF(R699&gt;263,1,IF(S699&gt;78,1,IF(T699&gt;699,1,IF(W699&gt;63,1,IF(U699=6,1,IF(U699=5,IF(V699&gt;179,1,0),0))))))),IF(P699="C",IF(Q699&gt;599,1,IF(R699&gt;226,1,IF(S699&gt;67,1,IF(T699&gt;599,1,IF(W699&gt;49,1,IF(U699=6,1,IF(U699=5,1,IF(U699=4,IF(V699&gt;209,1,0),0)))))))),IF(P699="D",IF(Q699&gt;649,1,IF(R699&gt;244,1,IF(S699&gt;73,1,IF(T699&gt;649,1,IF(W699&gt;56,1,IF(U699=6,1,IF(U699=5,1,IF(U699=4,IF(V699&gt;254,1,0),0)))))))),0))))</f>
        <v>1</v>
      </c>
      <c r="Y699" s="3">
        <f>SUMIF(B:B,B699,X:X)</f>
        <v>1</v>
      </c>
      <c r="Z699" s="3" t="str">
        <f>IF(Y699&gt;0,"어학 충족","자격미달")</f>
        <v>어학 충족</v>
      </c>
      <c r="AA699" s="3"/>
      <c r="AB699" s="3" t="str">
        <f>IF(P699="A",IF(Q699&gt;849,"TOEIC 충족",IF(R699&gt;335,"New-TEPS 충족",IF(S699&gt;97,"TOEFL 충족",IF(T699&gt;849,"JPT 충족",IF(W699&gt;82,"G-TELP 충족",IF(U699=6,"HSK점수 충족",IF(U699=5,IF(V699&gt;254,"HSK점수 충족","자격미달"),"자격미달"))))))),IF(P699="B",IF(Q699&gt;699,"TOEIC 충족",IF(R699&gt;263,"New-TEPS 충족",IF(S699&gt;78,"TOEFL 충족",IF(T699&gt;699,"JPT 충족",IF(W699&gt;63,"G-TELP 충족",IF(U699=6,"HSK점수 충족",IF(U699=5,IF(V699&gt;179,"HSK점수 충족","자격미달"),"자격미달"))))))),IF(P699="C",IF(Q699&gt;599,"TOEIC 충족",IF(R699&gt;226,"New-TEPS 충족",IF(S699&gt;67,"TOEFL 충족",IF(T699&gt;599,"JPT 충족",IF(W699&gt;49,"G-TELP 충족",IF(U699=6,"HSK점수 충족",IF(U699=5,"HSK점수 충족",IF(U699=4,IF(V699&gt;209,"HSK점수 충족","자격미달"),"자격미달")))))))),IF(P699="D",IF(Q699&gt;649,"TOEIC 충족",IF(R699&gt;244,"New-TEPS 충족",IF(S699&gt;73,"TOEFL 충족",IF(T699&gt;649,"JPT 충족",IF(W699&gt;56,"G-TELP 충족",IF(U1640=6,"HSK점수 충족",IF(U1640=5,"HSK점수 충족",IF(U1640=4,IF(V1640&gt;254,"HSK점수 충족","자격미달"),"자격미달")))))))),0))))</f>
        <v>TOEIC 충족</v>
      </c>
      <c r="AC699" s="21"/>
      <c r="AD699" s="3">
        <f>IF(P699="A",VLOOKUP(Q699,[1]교육_어학_경력backdata!$B$3:$C$9,2,1),IF(P699="B",VLOOKUP(Q699,[1]교육_어학_경력backdata!$G$3:$H$9,2,1),IF(P699="C",0,"오류")))</f>
        <v>14</v>
      </c>
      <c r="AE699" s="3">
        <f>IF(P699="A",VLOOKUP(R699,[1]교육_어학_경력backdata!$B$11:$C$17,2,1),IF(P699="B",VLOOKUP(R699,[1]교육_어학_경력backdata!$G$11:$H$17,2,1),IF(P699="C",0,"오류")))</f>
        <v>0</v>
      </c>
      <c r="AF699" s="3">
        <f>IF(P699="A",VLOOKUP(S699,[1]교육_어학_경력backdata!$B$19:$C$25,2,1),IF(P699="B",VLOOKUP(S699,[1]교육_어학_경력backdata!$G$19:$H$25,2,1),IF(P699="C",0,"오류")))</f>
        <v>0</v>
      </c>
      <c r="AG699" s="3">
        <f>IF(P699="A",VLOOKUP(T699,[1]교육_어학_경력backdata!$B$3:$C$9,2,1),IF(P699="B",VLOOKUP(T699,[1]교육_어학_경력backdata!$G$3:$H$9,2,1),IF(P699="C",0,"오류")))</f>
        <v>0</v>
      </c>
      <c r="AH699" s="3">
        <f>IF(P699="A",IF(U699=0,0,IF(U699=4,0,IF(U699=5,VLOOKUP(V699,[1]교육_어학_경력backdata!$B$27:$C$29,2,1),IF(U699=6,VLOOKUP(V699,[1]교육_어학_경력backdata!$B$31:$C$34,2,1))))),IF(P699="B",IF(U699=0,0,IF(U699=4,0,IF(U699=5,VLOOKUP(V699,[1]교육_어학_경력backdata!$G$27:$H$31,2,1),IF(U699=6,VLOOKUP(V699,[1]교육_어학_경력backdata!$G$33:$H$34,2,1))))),IF(CT699="C",0,"오류")))</f>
        <v>0</v>
      </c>
      <c r="AI699" s="3">
        <f>IF(P699="A",VLOOKUP(W699,[1]교육_어학_경력backdata!$B$36:$C$42,2,1),IF(P699="B",VLOOKUP(W699,[1]교육_어학_경력backdata!$G$36:$H$42,2,1),IF(P699="C",0,"오류")))</f>
        <v>0</v>
      </c>
      <c r="AJ699" s="3">
        <f>SUM(AD699:AI699)</f>
        <v>14</v>
      </c>
      <c r="AK699" s="3">
        <f>_xlfn.MAXIFS(AJ:AJ,B:B,B699)</f>
        <v>14</v>
      </c>
      <c r="AL699" s="3"/>
      <c r="AM699" s="21"/>
      <c r="AN699" s="3"/>
      <c r="AO699" s="3"/>
    </row>
    <row r="700" spans="1:41" x14ac:dyDescent="0.4">
      <c r="A700" s="4">
        <f>IF(B699=B700,A699,A699+1)</f>
        <v>651</v>
      </c>
      <c r="B700" s="4" t="s">
        <v>2885</v>
      </c>
      <c r="C700" s="4" t="s">
        <v>2884</v>
      </c>
      <c r="D700" s="4" t="s">
        <v>2583</v>
      </c>
      <c r="E700" s="4" t="s">
        <v>2582</v>
      </c>
      <c r="F700" s="4">
        <f>IF(B700=B699,F699+1,1)</f>
        <v>1</v>
      </c>
      <c r="G700" s="4" t="s">
        <v>6380</v>
      </c>
      <c r="H700" s="4" t="s">
        <v>6419</v>
      </c>
      <c r="I700" s="4" t="s">
        <v>6418</v>
      </c>
      <c r="J700" s="4" t="s">
        <v>6812</v>
      </c>
      <c r="K700" s="4"/>
      <c r="L700" s="4" t="s">
        <v>6811</v>
      </c>
      <c r="M700" s="4" t="s">
        <v>6810</v>
      </c>
      <c r="P700" s="4" t="s">
        <v>2434</v>
      </c>
      <c r="Q700" s="4">
        <f>IF(H700="TOEIC",VALUE(L700),0)</f>
        <v>0</v>
      </c>
      <c r="R700" s="4">
        <f>IF(H700="NEW TEPS",VALUE(L700),0)</f>
        <v>0</v>
      </c>
      <c r="S700" s="4">
        <f>IF(H700="TOEFL(ibt)",VALUE(L700),0)</f>
        <v>0</v>
      </c>
      <c r="T700" s="4">
        <f>IF(H700="JPT",VALUE(L700),0)</f>
        <v>0</v>
      </c>
      <c r="U700" s="4">
        <f>IF(H700="HSK",VALUE(K700),0)</f>
        <v>0</v>
      </c>
      <c r="V700" s="4">
        <f>IF(H700="HSK",VALUE(L700),0)</f>
        <v>0</v>
      </c>
      <c r="W700" s="4">
        <f>IF(H700="G-TELP Level2",VALUE(L700),0)</f>
        <v>85</v>
      </c>
      <c r="X700" s="4">
        <f>IF(P700="A",IF(Q700&gt;849,1,IF(R700&gt;335,1,IF(S700&gt;97,1,IF(T700&gt;849,1,IF(W700&gt;82,1,IF(U700=6,1,IF(U700=5,IF(V700&gt;254,1,0),0))))))),IF(P700="B",IF(Q700&gt;699,1,IF(R700&gt;263,1,IF(S700&gt;78,1,IF(T700&gt;699,1,IF(W700&gt;63,1,IF(U700=6,1,IF(U700=5,IF(V700&gt;179,1,0),0))))))),IF(P700="C",IF(Q700&gt;599,1,IF(R700&gt;226,1,IF(S700&gt;67,1,IF(T700&gt;599,1,IF(W700&gt;49,1,IF(U700=6,1,IF(U700=5,1,IF(U700=4,IF(V700&gt;209,1,0),0)))))))),IF(P700="D",IF(Q700&gt;649,1,IF(R700&gt;244,1,IF(S700&gt;73,1,IF(T700&gt;649,1,IF(W700&gt;56,1,IF(U700=6,1,IF(U700=5,1,IF(U700=4,IF(V700&gt;254,1,0),0)))))))),0))))</f>
        <v>1</v>
      </c>
      <c r="Y700" s="4">
        <f>SUMIF(B:B,B700,X:X)</f>
        <v>1</v>
      </c>
      <c r="Z700" s="4" t="str">
        <f>IF(Y700&gt;0,"어학 충족","자격미달")</f>
        <v>어학 충족</v>
      </c>
      <c r="AA700" s="4"/>
      <c r="AB700" s="4" t="str">
        <f>IF(P700="A",IF(Q700&gt;849,"TOEIC 충족",IF(R700&gt;335,"New-TEPS 충족",IF(S700&gt;97,"TOEFL 충족",IF(T700&gt;849,"JPT 충족",IF(W700&gt;82,"G-TELP 충족",IF(U700=6,"HSK점수 충족",IF(U700=5,IF(V700&gt;254,"HSK점수 충족","자격미달"),"자격미달"))))))),IF(P700="B",IF(Q700&gt;699,"TOEIC 충족",IF(R700&gt;263,"New-TEPS 충족",IF(S700&gt;78,"TOEFL 충족",IF(T700&gt;699,"JPT 충족",IF(W700&gt;63,"G-TELP 충족",IF(U700=6,"HSK점수 충족",IF(U700=5,IF(V700&gt;179,"HSK점수 충족","자격미달"),"자격미달"))))))),IF(P700="C",IF(Q700&gt;599,"TOEIC 충족",IF(R700&gt;226,"New-TEPS 충족",IF(S700&gt;67,"TOEFL 충족",IF(T700&gt;599,"JPT 충족",IF(W700&gt;49,"G-TELP 충족",IF(U700=6,"HSK점수 충족",IF(U700=5,"HSK점수 충족",IF(U700=4,IF(V700&gt;209,"HSK점수 충족","자격미달"),"자격미달")))))))),IF(P700="D",IF(Q700&gt;649,"TOEIC 충족",IF(R700&gt;244,"New-TEPS 충족",IF(S700&gt;73,"TOEFL 충족",IF(T700&gt;649,"JPT 충족",IF(W700&gt;56,"G-TELP 충족",IF(U1641=6,"HSK점수 충족",IF(U1641=5,"HSK점수 충족",IF(U1641=4,IF(V1641&gt;254,"HSK점수 충족","자격미달"),"자격미달")))))))),0))))</f>
        <v>G-TELP 충족</v>
      </c>
      <c r="AC700" s="21"/>
      <c r="AD700" s="4">
        <f>IF(P700="A",VLOOKUP(Q700,[1]교육_어학_경력backdata!$B$3:$C$9,2,1),IF(P700="B",VLOOKUP(Q700,[1]교육_어학_경력backdata!$G$3:$H$9,2,1),IF(P700="C",0,"오류")))</f>
        <v>0</v>
      </c>
      <c r="AE700" s="4">
        <f>IF(P700="A",VLOOKUP(R700,[1]교육_어학_경력backdata!$B$11:$C$17,2,1),IF(P700="B",VLOOKUP(R700,[1]교육_어학_경력backdata!$G$11:$H$17,2,1),IF(P700="C",0,"오류")))</f>
        <v>0</v>
      </c>
      <c r="AF700" s="4">
        <f>IF(P700="A",VLOOKUP(S700,[1]교육_어학_경력backdata!$B$19:$C$25,2,1),IF(P700="B",VLOOKUP(S700,[1]교육_어학_경력backdata!$G$19:$H$25,2,1),IF(P700="C",0,"오류")))</f>
        <v>0</v>
      </c>
      <c r="AG700" s="4">
        <f>IF(P700="A",VLOOKUP(T700,[1]교육_어학_경력backdata!$B$3:$C$9,2,1),IF(P700="B",VLOOKUP(T700,[1]교육_어학_경력backdata!$G$3:$H$9,2,1),IF(P700="C",0,"오류")))</f>
        <v>0</v>
      </c>
      <c r="AH700" s="4">
        <f>IF(P700="A",IF(U700=0,0,IF(U700=4,0,IF(U700=5,VLOOKUP(V700,[1]교육_어학_경력backdata!$B$27:$C$29,2,1),IF(U700=6,VLOOKUP(V700,[1]교육_어학_경력backdata!$B$31:$C$34,2,1))))),IF(P700="B",IF(U700=0,0,IF(U700=4,0,IF(U700=5,VLOOKUP(V700,[1]교육_어학_경력backdata!$G$27:$H$31,2,1),IF(U700=6,VLOOKUP(V700,[1]교육_어학_경력backdata!$G$33:$H$34,2,1))))),IF(CT700="C",0,"오류")))</f>
        <v>0</v>
      </c>
      <c r="AI700" s="4">
        <f>IF(P700="A",VLOOKUP(W700,[1]교육_어학_경력backdata!$B$36:$C$42,2,1),IF(P700="B",VLOOKUP(W700,[1]교육_어학_경력backdata!$G$36:$H$42,2,1),IF(P700="C",0,"오류")))</f>
        <v>12</v>
      </c>
      <c r="AJ700" s="4">
        <f>SUM(AD700:AI700)</f>
        <v>12</v>
      </c>
      <c r="AK700" s="4">
        <f>_xlfn.MAXIFS(AJ:AJ,B:B,B700)</f>
        <v>12</v>
      </c>
      <c r="AL700" s="4"/>
      <c r="AM700" s="21"/>
      <c r="AN700" s="4"/>
      <c r="AO700" s="4"/>
    </row>
    <row r="701" spans="1:41" x14ac:dyDescent="0.4">
      <c r="A701" s="3">
        <f>IF(B700=B701,A700,A700+1)</f>
        <v>652</v>
      </c>
      <c r="B701" s="3" t="s">
        <v>2879</v>
      </c>
      <c r="C701" s="3" t="s">
        <v>2878</v>
      </c>
      <c r="D701" s="3" t="s">
        <v>2583</v>
      </c>
      <c r="E701" s="3" t="s">
        <v>2582</v>
      </c>
      <c r="F701" s="3">
        <f>IF(B701=B700,F700+1,1)</f>
        <v>1</v>
      </c>
      <c r="G701" s="3" t="s">
        <v>6380</v>
      </c>
      <c r="H701" s="3" t="s">
        <v>6379</v>
      </c>
      <c r="I701" s="3" t="s">
        <v>6378</v>
      </c>
      <c r="J701" s="3" t="s">
        <v>6636</v>
      </c>
      <c r="K701" s="3"/>
      <c r="L701" s="3" t="s">
        <v>6533</v>
      </c>
      <c r="M701" s="3" t="s">
        <v>6809</v>
      </c>
      <c r="P701" s="3" t="s">
        <v>2434</v>
      </c>
      <c r="Q701" s="3">
        <f>IF(H701="TOEIC",VALUE(L701),0)</f>
        <v>885</v>
      </c>
      <c r="R701" s="3">
        <f>IF(H701="NEW TEPS",VALUE(L701),0)</f>
        <v>0</v>
      </c>
      <c r="S701" s="3">
        <f>IF(H701="TOEFL(ibt)",VALUE(L701),0)</f>
        <v>0</v>
      </c>
      <c r="T701" s="3">
        <f>IF(H701="JPT",VALUE(L701),0)</f>
        <v>0</v>
      </c>
      <c r="U701" s="3">
        <f>IF(H701="HSK",VALUE(K701),0)</f>
        <v>0</v>
      </c>
      <c r="V701" s="3">
        <f>IF(H701="HSK",VALUE(L701),0)</f>
        <v>0</v>
      </c>
      <c r="W701" s="3">
        <f>IF(H701="G-TELP Level2",VALUE(L701),0)</f>
        <v>0</v>
      </c>
      <c r="X701" s="3">
        <f>IF(P701="A",IF(Q701&gt;849,1,IF(R701&gt;335,1,IF(S701&gt;97,1,IF(T701&gt;849,1,IF(W701&gt;82,1,IF(U701=6,1,IF(U701=5,IF(V701&gt;254,1,0),0))))))),IF(P701="B",IF(Q701&gt;699,1,IF(R701&gt;263,1,IF(S701&gt;78,1,IF(T701&gt;699,1,IF(W701&gt;63,1,IF(U701=6,1,IF(U701=5,IF(V701&gt;179,1,0),0))))))),IF(P701="C",IF(Q701&gt;599,1,IF(R701&gt;226,1,IF(S701&gt;67,1,IF(T701&gt;599,1,IF(W701&gt;49,1,IF(U701=6,1,IF(U701=5,1,IF(U701=4,IF(V701&gt;209,1,0),0)))))))),IF(P701="D",IF(Q701&gt;649,1,IF(R701&gt;244,1,IF(S701&gt;73,1,IF(T701&gt;649,1,IF(W701&gt;56,1,IF(U701=6,1,IF(U701=5,1,IF(U701=4,IF(V701&gt;254,1,0),0)))))))),0))))</f>
        <v>1</v>
      </c>
      <c r="Y701" s="3">
        <f>SUMIF(B:B,B701,X:X)</f>
        <v>1</v>
      </c>
      <c r="Z701" s="3" t="str">
        <f>IF(Y701&gt;0,"어학 충족","자격미달")</f>
        <v>어학 충족</v>
      </c>
      <c r="AA701" s="3"/>
      <c r="AB701" s="3" t="str">
        <f>IF(P701="A",IF(Q701&gt;849,"TOEIC 충족",IF(R701&gt;335,"New-TEPS 충족",IF(S701&gt;97,"TOEFL 충족",IF(T701&gt;849,"JPT 충족",IF(W701&gt;82,"G-TELP 충족",IF(U701=6,"HSK점수 충족",IF(U701=5,IF(V701&gt;254,"HSK점수 충족","자격미달"),"자격미달"))))))),IF(P701="B",IF(Q701&gt;699,"TOEIC 충족",IF(R701&gt;263,"New-TEPS 충족",IF(S701&gt;78,"TOEFL 충족",IF(T701&gt;699,"JPT 충족",IF(W701&gt;63,"G-TELP 충족",IF(U701=6,"HSK점수 충족",IF(U701=5,IF(V701&gt;179,"HSK점수 충족","자격미달"),"자격미달"))))))),IF(P701="C",IF(Q701&gt;599,"TOEIC 충족",IF(R701&gt;226,"New-TEPS 충족",IF(S701&gt;67,"TOEFL 충족",IF(T701&gt;599,"JPT 충족",IF(W701&gt;49,"G-TELP 충족",IF(U701=6,"HSK점수 충족",IF(U701=5,"HSK점수 충족",IF(U701=4,IF(V701&gt;209,"HSK점수 충족","자격미달"),"자격미달")))))))),IF(P701="D",IF(Q701&gt;649,"TOEIC 충족",IF(R701&gt;244,"New-TEPS 충족",IF(S701&gt;73,"TOEFL 충족",IF(T701&gt;649,"JPT 충족",IF(W701&gt;56,"G-TELP 충족",IF(U1642=6,"HSK점수 충족",IF(U1642=5,"HSK점수 충족",IF(U1642=4,IF(V1642&gt;254,"HSK점수 충족","자격미달"),"자격미달")))))))),0))))</f>
        <v>TOEIC 충족</v>
      </c>
      <c r="AC701" s="21"/>
      <c r="AD701" s="3">
        <f>IF(P701="A",VLOOKUP(Q701,[1]교육_어학_경력backdata!$B$3:$C$9,2,1),IF(P701="B",VLOOKUP(Q701,[1]교육_어학_경력backdata!$G$3:$H$9,2,1),IF(P701="C",0,"오류")))</f>
        <v>14</v>
      </c>
      <c r="AE701" s="3">
        <f>IF(P701="A",VLOOKUP(R701,[1]교육_어학_경력backdata!$B$11:$C$17,2,1),IF(P701="B",VLOOKUP(R701,[1]교육_어학_경력backdata!$G$11:$H$17,2,1),IF(P701="C",0,"오류")))</f>
        <v>0</v>
      </c>
      <c r="AF701" s="3">
        <f>IF(P701="A",VLOOKUP(S701,[1]교육_어학_경력backdata!$B$19:$C$25,2,1),IF(P701="B",VLOOKUP(S701,[1]교육_어학_경력backdata!$G$19:$H$25,2,1),IF(P701="C",0,"오류")))</f>
        <v>0</v>
      </c>
      <c r="AG701" s="3">
        <f>IF(P701="A",VLOOKUP(T701,[1]교육_어학_경력backdata!$B$3:$C$9,2,1),IF(P701="B",VLOOKUP(T701,[1]교육_어학_경력backdata!$G$3:$H$9,2,1),IF(P701="C",0,"오류")))</f>
        <v>0</v>
      </c>
      <c r="AH701" s="3">
        <f>IF(P701="A",IF(U701=0,0,IF(U701=4,0,IF(U701=5,VLOOKUP(V701,[1]교육_어학_경력backdata!$B$27:$C$29,2,1),IF(U701=6,VLOOKUP(V701,[1]교육_어학_경력backdata!$B$31:$C$34,2,1))))),IF(P701="B",IF(U701=0,0,IF(U701=4,0,IF(U701=5,VLOOKUP(V701,[1]교육_어학_경력backdata!$G$27:$H$31,2,1),IF(U701=6,VLOOKUP(V701,[1]교육_어학_경력backdata!$G$33:$H$34,2,1))))),IF(CT701="C",0,"오류")))</f>
        <v>0</v>
      </c>
      <c r="AI701" s="3">
        <f>IF(P701="A",VLOOKUP(W701,[1]교육_어학_경력backdata!$B$36:$C$42,2,1),IF(P701="B",VLOOKUP(W701,[1]교육_어학_경력backdata!$G$36:$H$42,2,1),IF(P701="C",0,"오류")))</f>
        <v>0</v>
      </c>
      <c r="AJ701" s="3">
        <f>SUM(AD701:AI701)</f>
        <v>14</v>
      </c>
      <c r="AK701" s="3">
        <f>_xlfn.MAXIFS(AJ:AJ,B:B,B701)</f>
        <v>14</v>
      </c>
      <c r="AL701" s="3"/>
      <c r="AM701" s="21"/>
      <c r="AN701" s="3"/>
      <c r="AO701" s="3"/>
    </row>
    <row r="702" spans="1:41" x14ac:dyDescent="0.4">
      <c r="A702" s="4">
        <f>IF(B701=B702,A701,A701+1)</f>
        <v>653</v>
      </c>
      <c r="B702" s="4" t="s">
        <v>2875</v>
      </c>
      <c r="C702" s="4" t="s">
        <v>2874</v>
      </c>
      <c r="D702" s="4" t="s">
        <v>2583</v>
      </c>
      <c r="E702" s="4" t="s">
        <v>2582</v>
      </c>
      <c r="F702" s="4">
        <f>IF(B702=B701,F701+1,1)</f>
        <v>1</v>
      </c>
      <c r="G702" s="4" t="s">
        <v>6380</v>
      </c>
      <c r="H702" s="4" t="s">
        <v>6379</v>
      </c>
      <c r="I702" s="4" t="s">
        <v>6378</v>
      </c>
      <c r="J702" s="4" t="s">
        <v>6587</v>
      </c>
      <c r="K702" s="4"/>
      <c r="L702" s="4" t="s">
        <v>6808</v>
      </c>
      <c r="M702" s="4" t="s">
        <v>6807</v>
      </c>
      <c r="P702" s="4" t="s">
        <v>2434</v>
      </c>
      <c r="Q702" s="4">
        <f>IF(H702="TOEIC",VALUE(L702),0)</f>
        <v>950</v>
      </c>
      <c r="R702" s="4">
        <f>IF(H702="NEW TEPS",VALUE(L702),0)</f>
        <v>0</v>
      </c>
      <c r="S702" s="4">
        <f>IF(H702="TOEFL(ibt)",VALUE(L702),0)</f>
        <v>0</v>
      </c>
      <c r="T702" s="4">
        <f>IF(H702="JPT",VALUE(L702),0)</f>
        <v>0</v>
      </c>
      <c r="U702" s="4">
        <f>IF(H702="HSK",VALUE(K702),0)</f>
        <v>0</v>
      </c>
      <c r="V702" s="4">
        <f>IF(H702="HSK",VALUE(L702),0)</f>
        <v>0</v>
      </c>
      <c r="W702" s="4">
        <f>IF(H702="G-TELP Level2",VALUE(L702),0)</f>
        <v>0</v>
      </c>
      <c r="X702" s="4">
        <f>IF(P702="A",IF(Q702&gt;849,1,IF(R702&gt;335,1,IF(S702&gt;97,1,IF(T702&gt;849,1,IF(W702&gt;82,1,IF(U702=6,1,IF(U702=5,IF(V702&gt;254,1,0),0))))))),IF(P702="B",IF(Q702&gt;699,1,IF(R702&gt;263,1,IF(S702&gt;78,1,IF(T702&gt;699,1,IF(W702&gt;63,1,IF(U702=6,1,IF(U702=5,IF(V702&gt;179,1,0),0))))))),IF(P702="C",IF(Q702&gt;599,1,IF(R702&gt;226,1,IF(S702&gt;67,1,IF(T702&gt;599,1,IF(W702&gt;49,1,IF(U702=6,1,IF(U702=5,1,IF(U702=4,IF(V702&gt;209,1,0),0)))))))),IF(P702="D",IF(Q702&gt;649,1,IF(R702&gt;244,1,IF(S702&gt;73,1,IF(T702&gt;649,1,IF(W702&gt;56,1,IF(U702=6,1,IF(U702=5,1,IF(U702=4,IF(V702&gt;254,1,0),0)))))))),0))))</f>
        <v>1</v>
      </c>
      <c r="Y702" s="4">
        <f>SUMIF(B:B,B702,X:X)</f>
        <v>1</v>
      </c>
      <c r="Z702" s="4" t="str">
        <f>IF(Y702&gt;0,"어학 충족","자격미달")</f>
        <v>어학 충족</v>
      </c>
      <c r="AA702" s="4"/>
      <c r="AB702" s="4" t="str">
        <f>IF(P702="A",IF(Q702&gt;849,"TOEIC 충족",IF(R702&gt;335,"New-TEPS 충족",IF(S702&gt;97,"TOEFL 충족",IF(T702&gt;849,"JPT 충족",IF(W702&gt;82,"G-TELP 충족",IF(U702=6,"HSK점수 충족",IF(U702=5,IF(V702&gt;254,"HSK점수 충족","자격미달"),"자격미달"))))))),IF(P702="B",IF(Q702&gt;699,"TOEIC 충족",IF(R702&gt;263,"New-TEPS 충족",IF(S702&gt;78,"TOEFL 충족",IF(T702&gt;699,"JPT 충족",IF(W702&gt;63,"G-TELP 충족",IF(U702=6,"HSK점수 충족",IF(U702=5,IF(V702&gt;179,"HSK점수 충족","자격미달"),"자격미달"))))))),IF(P702="C",IF(Q702&gt;599,"TOEIC 충족",IF(R702&gt;226,"New-TEPS 충족",IF(S702&gt;67,"TOEFL 충족",IF(T702&gt;599,"JPT 충족",IF(W702&gt;49,"G-TELP 충족",IF(U702=6,"HSK점수 충족",IF(U702=5,"HSK점수 충족",IF(U702=4,IF(V702&gt;209,"HSK점수 충족","자격미달"),"자격미달")))))))),IF(P702="D",IF(Q702&gt;649,"TOEIC 충족",IF(R702&gt;244,"New-TEPS 충족",IF(S702&gt;73,"TOEFL 충족",IF(T702&gt;649,"JPT 충족",IF(W702&gt;56,"G-TELP 충족",IF(U1643=6,"HSK점수 충족",IF(U1643=5,"HSK점수 충족",IF(U1643=4,IF(V1643&gt;254,"HSK점수 충족","자격미달"),"자격미달")))))))),0))))</f>
        <v>TOEIC 충족</v>
      </c>
      <c r="AC702" s="21"/>
      <c r="AD702" s="4">
        <f>IF(P702="A",VLOOKUP(Q702,[1]교육_어학_경력backdata!$B$3:$C$9,2,1),IF(P702="B",VLOOKUP(Q702,[1]교육_어학_경력backdata!$G$3:$H$9,2,1),IF(P702="C",0,"오류")))</f>
        <v>20</v>
      </c>
      <c r="AE702" s="4">
        <f>IF(P702="A",VLOOKUP(R702,[1]교육_어학_경력backdata!$B$11:$C$17,2,1),IF(P702="B",VLOOKUP(R702,[1]교육_어학_경력backdata!$G$11:$H$17,2,1),IF(P702="C",0,"오류")))</f>
        <v>0</v>
      </c>
      <c r="AF702" s="4">
        <f>IF(P702="A",VLOOKUP(S702,[1]교육_어학_경력backdata!$B$19:$C$25,2,1),IF(P702="B",VLOOKUP(S702,[1]교육_어학_경력backdata!$G$19:$H$25,2,1),IF(P702="C",0,"오류")))</f>
        <v>0</v>
      </c>
      <c r="AG702" s="4">
        <f>IF(P702="A",VLOOKUP(T702,[1]교육_어학_경력backdata!$B$3:$C$9,2,1),IF(P702="B",VLOOKUP(T702,[1]교육_어학_경력backdata!$G$3:$H$9,2,1),IF(P702="C",0,"오류")))</f>
        <v>0</v>
      </c>
      <c r="AH702" s="4">
        <f>IF(P702="A",IF(U702=0,0,IF(U702=4,0,IF(U702=5,VLOOKUP(V702,[1]교육_어학_경력backdata!$B$27:$C$29,2,1),IF(U702=6,VLOOKUP(V702,[1]교육_어학_경력backdata!$B$31:$C$34,2,1))))),IF(P702="B",IF(U702=0,0,IF(U702=4,0,IF(U702=5,VLOOKUP(V702,[1]교육_어학_경력backdata!$G$27:$H$31,2,1),IF(U702=6,VLOOKUP(V702,[1]교육_어학_경력backdata!$G$33:$H$34,2,1))))),IF(CT702="C",0,"오류")))</f>
        <v>0</v>
      </c>
      <c r="AI702" s="4">
        <f>IF(P702="A",VLOOKUP(W702,[1]교육_어학_경력backdata!$B$36:$C$42,2,1),IF(P702="B",VLOOKUP(W702,[1]교육_어학_경력backdata!$G$36:$H$42,2,1),IF(P702="C",0,"오류")))</f>
        <v>0</v>
      </c>
      <c r="AJ702" s="4">
        <f>SUM(AD702:AI702)</f>
        <v>20</v>
      </c>
      <c r="AK702" s="4">
        <f>_xlfn.MAXIFS(AJ:AJ,B:B,B702)</f>
        <v>20</v>
      </c>
      <c r="AL702" s="4"/>
      <c r="AM702" s="21"/>
      <c r="AN702" s="4"/>
      <c r="AO702" s="4"/>
    </row>
    <row r="703" spans="1:41" x14ac:dyDescent="0.4">
      <c r="A703" s="3">
        <f>IF(B702=B703,A702,A702+1)</f>
        <v>654</v>
      </c>
      <c r="B703" s="3" t="s">
        <v>2871</v>
      </c>
      <c r="C703" s="3" t="s">
        <v>1151</v>
      </c>
      <c r="D703" s="3" t="s">
        <v>2583</v>
      </c>
      <c r="E703" s="3" t="s">
        <v>2582</v>
      </c>
      <c r="F703" s="3">
        <f>IF(B703=B702,F702+1,1)</f>
        <v>1</v>
      </c>
      <c r="G703" s="3" t="s">
        <v>6380</v>
      </c>
      <c r="H703" s="3" t="s">
        <v>6419</v>
      </c>
      <c r="I703" s="3" t="s">
        <v>6418</v>
      </c>
      <c r="J703" s="3" t="s">
        <v>6806</v>
      </c>
      <c r="K703" s="3"/>
      <c r="L703" s="3" t="s">
        <v>6805</v>
      </c>
      <c r="M703" s="3" t="s">
        <v>6804</v>
      </c>
      <c r="P703" s="3" t="s">
        <v>2434</v>
      </c>
      <c r="Q703" s="3">
        <f>IF(H703="TOEIC",VALUE(L703),0)</f>
        <v>0</v>
      </c>
      <c r="R703" s="3">
        <f>IF(H703="NEW TEPS",VALUE(L703),0)</f>
        <v>0</v>
      </c>
      <c r="S703" s="3">
        <f>IF(H703="TOEFL(ibt)",VALUE(L703),0)</f>
        <v>0</v>
      </c>
      <c r="T703" s="3">
        <f>IF(H703="JPT",VALUE(L703),0)</f>
        <v>0</v>
      </c>
      <c r="U703" s="3">
        <f>IF(H703="HSK",VALUE(K703),0)</f>
        <v>0</v>
      </c>
      <c r="V703" s="3">
        <f>IF(H703="HSK",VALUE(L703),0)</f>
        <v>0</v>
      </c>
      <c r="W703" s="3">
        <f>IF(H703="G-TELP Level2",VALUE(L703),0)</f>
        <v>94</v>
      </c>
      <c r="X703" s="3">
        <f>IF(P703="A",IF(Q703&gt;849,1,IF(R703&gt;335,1,IF(S703&gt;97,1,IF(T703&gt;849,1,IF(W703&gt;82,1,IF(U703=6,1,IF(U703=5,IF(V703&gt;254,1,0),0))))))),IF(P703="B",IF(Q703&gt;699,1,IF(R703&gt;263,1,IF(S703&gt;78,1,IF(T703&gt;699,1,IF(W703&gt;63,1,IF(U703=6,1,IF(U703=5,IF(V703&gt;179,1,0),0))))))),IF(P703="C",IF(Q703&gt;599,1,IF(R703&gt;226,1,IF(S703&gt;67,1,IF(T703&gt;599,1,IF(W703&gt;49,1,IF(U703=6,1,IF(U703=5,1,IF(U703=4,IF(V703&gt;209,1,0),0)))))))),IF(P703="D",IF(Q703&gt;649,1,IF(R703&gt;244,1,IF(S703&gt;73,1,IF(T703&gt;649,1,IF(W703&gt;56,1,IF(U703=6,1,IF(U703=5,1,IF(U703=4,IF(V703&gt;254,1,0),0)))))))),0))))</f>
        <v>1</v>
      </c>
      <c r="Y703" s="3">
        <f>SUMIF(B:B,B703,X:X)</f>
        <v>1</v>
      </c>
      <c r="Z703" s="3" t="str">
        <f>IF(Y703&gt;0,"어학 충족","자격미달")</f>
        <v>어학 충족</v>
      </c>
      <c r="AA703" s="3"/>
      <c r="AB703" s="3" t="str">
        <f>IF(P703="A",IF(Q703&gt;849,"TOEIC 충족",IF(R703&gt;335,"New-TEPS 충족",IF(S703&gt;97,"TOEFL 충족",IF(T703&gt;849,"JPT 충족",IF(W703&gt;82,"G-TELP 충족",IF(U703=6,"HSK점수 충족",IF(U703=5,IF(V703&gt;254,"HSK점수 충족","자격미달"),"자격미달"))))))),IF(P703="B",IF(Q703&gt;699,"TOEIC 충족",IF(R703&gt;263,"New-TEPS 충족",IF(S703&gt;78,"TOEFL 충족",IF(T703&gt;699,"JPT 충족",IF(W703&gt;63,"G-TELP 충족",IF(U703=6,"HSK점수 충족",IF(U703=5,IF(V703&gt;179,"HSK점수 충족","자격미달"),"자격미달"))))))),IF(P703="C",IF(Q703&gt;599,"TOEIC 충족",IF(R703&gt;226,"New-TEPS 충족",IF(S703&gt;67,"TOEFL 충족",IF(T703&gt;599,"JPT 충족",IF(W703&gt;49,"G-TELP 충족",IF(U703=6,"HSK점수 충족",IF(U703=5,"HSK점수 충족",IF(U703=4,IF(V703&gt;209,"HSK점수 충족","자격미달"),"자격미달")))))))),IF(P703="D",IF(Q703&gt;649,"TOEIC 충족",IF(R703&gt;244,"New-TEPS 충족",IF(S703&gt;73,"TOEFL 충족",IF(T703&gt;649,"JPT 충족",IF(W703&gt;56,"G-TELP 충족",IF(U1644=6,"HSK점수 충족",IF(U1644=5,"HSK점수 충족",IF(U1644=4,IF(V1644&gt;254,"HSK점수 충족","자격미달"),"자격미달")))))))),0))))</f>
        <v>G-TELP 충족</v>
      </c>
      <c r="AC703" s="21"/>
      <c r="AD703" s="3">
        <f>IF(P703="A",VLOOKUP(Q703,[1]교육_어학_경력backdata!$B$3:$C$9,2,1),IF(P703="B",VLOOKUP(Q703,[1]교육_어학_경력backdata!$G$3:$H$9,2,1),IF(P703="C",0,"오류")))</f>
        <v>0</v>
      </c>
      <c r="AE703" s="3">
        <f>IF(P703="A",VLOOKUP(R703,[1]교육_어학_경력backdata!$B$11:$C$17,2,1),IF(P703="B",VLOOKUP(R703,[1]교육_어학_경력backdata!$G$11:$H$17,2,1),IF(P703="C",0,"오류")))</f>
        <v>0</v>
      </c>
      <c r="AF703" s="3">
        <f>IF(P703="A",VLOOKUP(S703,[1]교육_어학_경력backdata!$B$19:$C$25,2,1),IF(P703="B",VLOOKUP(S703,[1]교육_어학_경력backdata!$G$19:$H$25,2,1),IF(P703="C",0,"오류")))</f>
        <v>0</v>
      </c>
      <c r="AG703" s="3">
        <f>IF(P703="A",VLOOKUP(T703,[1]교육_어학_경력backdata!$B$3:$C$9,2,1),IF(P703="B",VLOOKUP(T703,[1]교육_어학_경력backdata!$G$3:$H$9,2,1),IF(P703="C",0,"오류")))</f>
        <v>0</v>
      </c>
      <c r="AH703" s="3">
        <f>IF(P703="A",IF(U703=0,0,IF(U703=4,0,IF(U703=5,VLOOKUP(V703,[1]교육_어학_경력backdata!$B$27:$C$29,2,1),IF(U703=6,VLOOKUP(V703,[1]교육_어학_경력backdata!$B$31:$C$34,2,1))))),IF(P703="B",IF(U703=0,0,IF(U703=4,0,IF(U703=5,VLOOKUP(V703,[1]교육_어학_경력backdata!$G$27:$H$31,2,1),IF(U703=6,VLOOKUP(V703,[1]교육_어학_경력backdata!$G$33:$H$34,2,1))))),IF(CT703="C",0,"오류")))</f>
        <v>0</v>
      </c>
      <c r="AI703" s="3">
        <f>IF(P703="A",VLOOKUP(W703,[1]교육_어학_경력backdata!$B$36:$C$42,2,1),IF(P703="B",VLOOKUP(W703,[1]교육_어학_경력backdata!$G$36:$H$42,2,1),IF(P703="C",0,"오류")))</f>
        <v>18</v>
      </c>
      <c r="AJ703" s="3">
        <f>SUM(AD703:AI703)</f>
        <v>18</v>
      </c>
      <c r="AK703" s="3">
        <f>_xlfn.MAXIFS(AJ:AJ,B:B,B703)</f>
        <v>18</v>
      </c>
      <c r="AL703" s="3"/>
      <c r="AM703" s="21"/>
      <c r="AN703" s="3"/>
      <c r="AO703" s="3"/>
    </row>
    <row r="704" spans="1:41" x14ac:dyDescent="0.4">
      <c r="A704" s="4">
        <f>IF(B703=B704,A703,A703+1)</f>
        <v>655</v>
      </c>
      <c r="B704" s="4" t="s">
        <v>2861</v>
      </c>
      <c r="C704" s="4" t="s">
        <v>2860</v>
      </c>
      <c r="D704" s="4" t="s">
        <v>2583</v>
      </c>
      <c r="E704" s="4" t="s">
        <v>2582</v>
      </c>
      <c r="F704" s="4">
        <f>IF(B704=B703,F703+1,1)</f>
        <v>1</v>
      </c>
      <c r="G704" s="4" t="s">
        <v>6384</v>
      </c>
      <c r="H704" s="4" t="s">
        <v>6409</v>
      </c>
      <c r="I704" s="4" t="s">
        <v>6408</v>
      </c>
      <c r="J704" s="4" t="s">
        <v>6803</v>
      </c>
      <c r="K704" s="4"/>
      <c r="L704" s="4" t="s">
        <v>6533</v>
      </c>
      <c r="M704" s="4" t="s">
        <v>6802</v>
      </c>
      <c r="P704" s="4" t="s">
        <v>2434</v>
      </c>
      <c r="Q704" s="4">
        <f>IF(H704="TOEIC",VALUE(L704),0)</f>
        <v>0</v>
      </c>
      <c r="R704" s="4">
        <f>IF(H704="NEW TEPS",VALUE(L704),0)</f>
        <v>0</v>
      </c>
      <c r="S704" s="4">
        <f>IF(H704="TOEFL(ibt)",VALUE(L704),0)</f>
        <v>0</v>
      </c>
      <c r="T704" s="4">
        <f>IF(H704="JPT",VALUE(L704),0)</f>
        <v>885</v>
      </c>
      <c r="U704" s="4">
        <f>IF(H704="HSK",VALUE(K704),0)</f>
        <v>0</v>
      </c>
      <c r="V704" s="4">
        <f>IF(H704="HSK",VALUE(L704),0)</f>
        <v>0</v>
      </c>
      <c r="W704" s="4">
        <f>IF(H704="G-TELP Level2",VALUE(L704),0)</f>
        <v>0</v>
      </c>
      <c r="X704" s="4">
        <f>IF(P704="A",IF(Q704&gt;849,1,IF(R704&gt;335,1,IF(S704&gt;97,1,IF(T704&gt;849,1,IF(W704&gt;82,1,IF(U704=6,1,IF(U704=5,IF(V704&gt;254,1,0),0))))))),IF(P704="B",IF(Q704&gt;699,1,IF(R704&gt;263,1,IF(S704&gt;78,1,IF(T704&gt;699,1,IF(W704&gt;63,1,IF(U704=6,1,IF(U704=5,IF(V704&gt;179,1,0),0))))))),IF(P704="C",IF(Q704&gt;599,1,IF(R704&gt;226,1,IF(S704&gt;67,1,IF(T704&gt;599,1,IF(W704&gt;49,1,IF(U704=6,1,IF(U704=5,1,IF(U704=4,IF(V704&gt;209,1,0),0)))))))),IF(P704="D",IF(Q704&gt;649,1,IF(R704&gt;244,1,IF(S704&gt;73,1,IF(T704&gt;649,1,IF(W704&gt;56,1,IF(U704=6,1,IF(U704=5,1,IF(U704=4,IF(V704&gt;254,1,0),0)))))))),0))))</f>
        <v>1</v>
      </c>
      <c r="Y704" s="4">
        <f>SUMIF(B:B,B704,X:X)</f>
        <v>1</v>
      </c>
      <c r="Z704" s="4" t="str">
        <f>IF(Y704&gt;0,"어학 충족","자격미달")</f>
        <v>어학 충족</v>
      </c>
      <c r="AA704" s="4"/>
      <c r="AB704" s="4" t="str">
        <f>IF(P704="A",IF(Q704&gt;849,"TOEIC 충족",IF(R704&gt;335,"New-TEPS 충족",IF(S704&gt;97,"TOEFL 충족",IF(T704&gt;849,"JPT 충족",IF(W704&gt;82,"G-TELP 충족",IF(U704=6,"HSK점수 충족",IF(U704=5,IF(V704&gt;254,"HSK점수 충족","자격미달"),"자격미달"))))))),IF(P704="B",IF(Q704&gt;699,"TOEIC 충족",IF(R704&gt;263,"New-TEPS 충족",IF(S704&gt;78,"TOEFL 충족",IF(T704&gt;699,"JPT 충족",IF(W704&gt;63,"G-TELP 충족",IF(U704=6,"HSK점수 충족",IF(U704=5,IF(V704&gt;179,"HSK점수 충족","자격미달"),"자격미달"))))))),IF(P704="C",IF(Q704&gt;599,"TOEIC 충족",IF(R704&gt;226,"New-TEPS 충족",IF(S704&gt;67,"TOEFL 충족",IF(T704&gt;599,"JPT 충족",IF(W704&gt;49,"G-TELP 충족",IF(U704=6,"HSK점수 충족",IF(U704=5,"HSK점수 충족",IF(U704=4,IF(V704&gt;209,"HSK점수 충족","자격미달"),"자격미달")))))))),IF(P704="D",IF(Q704&gt;649,"TOEIC 충족",IF(R704&gt;244,"New-TEPS 충족",IF(S704&gt;73,"TOEFL 충족",IF(T704&gt;649,"JPT 충족",IF(W704&gt;56,"G-TELP 충족",IF(U1645=6,"HSK점수 충족",IF(U1645=5,"HSK점수 충족",IF(U1645=4,IF(V1645&gt;254,"HSK점수 충족","자격미달"),"자격미달")))))))),0))))</f>
        <v>JPT 충족</v>
      </c>
      <c r="AC704" s="21"/>
      <c r="AD704" s="4">
        <f>IF(P704="A",VLOOKUP(Q704,[1]교육_어학_경력backdata!$B$3:$C$9,2,1),IF(P704="B",VLOOKUP(Q704,[1]교육_어학_경력backdata!$G$3:$H$9,2,1),IF(P704="C",0,"오류")))</f>
        <v>0</v>
      </c>
      <c r="AE704" s="4">
        <f>IF(P704="A",VLOOKUP(R704,[1]교육_어학_경력backdata!$B$11:$C$17,2,1),IF(P704="B",VLOOKUP(R704,[1]교육_어학_경력backdata!$G$11:$H$17,2,1),IF(P704="C",0,"오류")))</f>
        <v>0</v>
      </c>
      <c r="AF704" s="4">
        <f>IF(P704="A",VLOOKUP(S704,[1]교육_어학_경력backdata!$B$19:$C$25,2,1),IF(P704="B",VLOOKUP(S704,[1]교육_어학_경력backdata!$G$19:$H$25,2,1),IF(P704="C",0,"오류")))</f>
        <v>0</v>
      </c>
      <c r="AG704" s="4">
        <f>IF(P704="A",VLOOKUP(T704,[1]교육_어학_경력backdata!$B$3:$C$9,2,1),IF(P704="B",VLOOKUP(T704,[1]교육_어학_경력backdata!$G$3:$H$9,2,1),IF(P704="C",0,"오류")))</f>
        <v>14</v>
      </c>
      <c r="AH704" s="4">
        <f>IF(P704="A",IF(U704=0,0,IF(U704=4,0,IF(U704=5,VLOOKUP(V704,[1]교육_어학_경력backdata!$B$27:$C$29,2,1),IF(U704=6,VLOOKUP(V704,[1]교육_어학_경력backdata!$B$31:$C$34,2,1))))),IF(P704="B",IF(U704=0,0,IF(U704=4,0,IF(U704=5,VLOOKUP(V704,[1]교육_어학_경력backdata!$G$27:$H$31,2,1),IF(U704=6,VLOOKUP(V704,[1]교육_어학_경력backdata!$G$33:$H$34,2,1))))),IF(CT704="C",0,"오류")))</f>
        <v>0</v>
      </c>
      <c r="AI704" s="4">
        <f>IF(P704="A",VLOOKUP(W704,[1]교육_어학_경력backdata!$B$36:$C$42,2,1),IF(P704="B",VLOOKUP(W704,[1]교육_어학_경력backdata!$G$36:$H$42,2,1),IF(P704="C",0,"오류")))</f>
        <v>0</v>
      </c>
      <c r="AJ704" s="4">
        <f>SUM(AD704:AI704)</f>
        <v>14</v>
      </c>
      <c r="AK704" s="4">
        <f>_xlfn.MAXIFS(AJ:AJ,B:B,B704)</f>
        <v>14</v>
      </c>
      <c r="AL704" s="4"/>
      <c r="AM704" s="21"/>
      <c r="AN704" s="4"/>
      <c r="AO704" s="4"/>
    </row>
    <row r="705" spans="1:41" x14ac:dyDescent="0.4">
      <c r="A705" s="3">
        <f>IF(B704=B705,A704,A704+1)</f>
        <v>656</v>
      </c>
      <c r="B705" s="3" t="s">
        <v>2857</v>
      </c>
      <c r="C705" s="3" t="s">
        <v>2856</v>
      </c>
      <c r="D705" s="3" t="s">
        <v>2583</v>
      </c>
      <c r="E705" s="3" t="s">
        <v>2582</v>
      </c>
      <c r="F705" s="3">
        <f>IF(B705=B704,F704+1,1)</f>
        <v>1</v>
      </c>
      <c r="G705" s="3" t="s">
        <v>6384</v>
      </c>
      <c r="H705" s="3" t="s">
        <v>6379</v>
      </c>
      <c r="I705" s="3" t="s">
        <v>6378</v>
      </c>
      <c r="J705" s="3" t="s">
        <v>6483</v>
      </c>
      <c r="K705" s="3"/>
      <c r="L705" s="3" t="s">
        <v>6411</v>
      </c>
      <c r="M705" s="3" t="s">
        <v>6801</v>
      </c>
      <c r="P705" s="3" t="s">
        <v>2434</v>
      </c>
      <c r="Q705" s="3">
        <f>IF(H705="TOEIC",VALUE(L705),0)</f>
        <v>915</v>
      </c>
      <c r="R705" s="3">
        <f>IF(H705="NEW TEPS",VALUE(L705),0)</f>
        <v>0</v>
      </c>
      <c r="S705" s="3">
        <f>IF(H705="TOEFL(ibt)",VALUE(L705),0)</f>
        <v>0</v>
      </c>
      <c r="T705" s="3">
        <f>IF(H705="JPT",VALUE(L705),0)</f>
        <v>0</v>
      </c>
      <c r="U705" s="3">
        <f>IF(H705="HSK",VALUE(K705),0)</f>
        <v>0</v>
      </c>
      <c r="V705" s="3">
        <f>IF(H705="HSK",VALUE(L705),0)</f>
        <v>0</v>
      </c>
      <c r="W705" s="3">
        <f>IF(H705="G-TELP Level2",VALUE(L705),0)</f>
        <v>0</v>
      </c>
      <c r="X705" s="3">
        <f>IF(P705="A",IF(Q705&gt;849,1,IF(R705&gt;335,1,IF(S705&gt;97,1,IF(T705&gt;849,1,IF(W705&gt;82,1,IF(U705=6,1,IF(U705=5,IF(V705&gt;254,1,0),0))))))),IF(P705="B",IF(Q705&gt;699,1,IF(R705&gt;263,1,IF(S705&gt;78,1,IF(T705&gt;699,1,IF(W705&gt;63,1,IF(U705=6,1,IF(U705=5,IF(V705&gt;179,1,0),0))))))),IF(P705="C",IF(Q705&gt;599,1,IF(R705&gt;226,1,IF(S705&gt;67,1,IF(T705&gt;599,1,IF(W705&gt;49,1,IF(U705=6,1,IF(U705=5,1,IF(U705=4,IF(V705&gt;209,1,0),0)))))))),IF(P705="D",IF(Q705&gt;649,1,IF(R705&gt;244,1,IF(S705&gt;73,1,IF(T705&gt;649,1,IF(W705&gt;56,1,IF(U705=6,1,IF(U705=5,1,IF(U705=4,IF(V705&gt;254,1,0),0)))))))),0))))</f>
        <v>1</v>
      </c>
      <c r="Y705" s="3">
        <f>SUMIF(B:B,B705,X:X)</f>
        <v>1</v>
      </c>
      <c r="Z705" s="3" t="str">
        <f>IF(Y705&gt;0,"어학 충족","자격미달")</f>
        <v>어학 충족</v>
      </c>
      <c r="AA705" s="3"/>
      <c r="AB705" s="3" t="str">
        <f>IF(P705="A",IF(Q705&gt;849,"TOEIC 충족",IF(R705&gt;335,"New-TEPS 충족",IF(S705&gt;97,"TOEFL 충족",IF(T705&gt;849,"JPT 충족",IF(W705&gt;82,"G-TELP 충족",IF(U705=6,"HSK점수 충족",IF(U705=5,IF(V705&gt;254,"HSK점수 충족","자격미달"),"자격미달"))))))),IF(P705="B",IF(Q705&gt;699,"TOEIC 충족",IF(R705&gt;263,"New-TEPS 충족",IF(S705&gt;78,"TOEFL 충족",IF(T705&gt;699,"JPT 충족",IF(W705&gt;63,"G-TELP 충족",IF(U705=6,"HSK점수 충족",IF(U705=5,IF(V705&gt;179,"HSK점수 충족","자격미달"),"자격미달"))))))),IF(P705="C",IF(Q705&gt;599,"TOEIC 충족",IF(R705&gt;226,"New-TEPS 충족",IF(S705&gt;67,"TOEFL 충족",IF(T705&gt;599,"JPT 충족",IF(W705&gt;49,"G-TELP 충족",IF(U705=6,"HSK점수 충족",IF(U705=5,"HSK점수 충족",IF(U705=4,IF(V705&gt;209,"HSK점수 충족","자격미달"),"자격미달")))))))),IF(P705="D",IF(Q705&gt;649,"TOEIC 충족",IF(R705&gt;244,"New-TEPS 충족",IF(S705&gt;73,"TOEFL 충족",IF(T705&gt;649,"JPT 충족",IF(W705&gt;56,"G-TELP 충족",IF(U1646=6,"HSK점수 충족",IF(U1646=5,"HSK점수 충족",IF(U1646=4,IF(V1646&gt;254,"HSK점수 충족","자격미달"),"자격미달")))))))),0))))</f>
        <v>TOEIC 충족</v>
      </c>
      <c r="AC705" s="21"/>
      <c r="AD705" s="3">
        <f>IF(P705="A",VLOOKUP(Q705,[1]교육_어학_경력backdata!$B$3:$C$9,2,1),IF(P705="B",VLOOKUP(Q705,[1]교육_어학_경력backdata!$G$3:$H$9,2,1),IF(P705="C",0,"오류")))</f>
        <v>16</v>
      </c>
      <c r="AE705" s="3">
        <f>IF(P705="A",VLOOKUP(R705,[1]교육_어학_경력backdata!$B$11:$C$17,2,1),IF(P705="B",VLOOKUP(R705,[1]교육_어학_경력backdata!$G$11:$H$17,2,1),IF(P705="C",0,"오류")))</f>
        <v>0</v>
      </c>
      <c r="AF705" s="3">
        <f>IF(P705="A",VLOOKUP(S705,[1]교육_어학_경력backdata!$B$19:$C$25,2,1),IF(P705="B",VLOOKUP(S705,[1]교육_어학_경력backdata!$G$19:$H$25,2,1),IF(P705="C",0,"오류")))</f>
        <v>0</v>
      </c>
      <c r="AG705" s="3">
        <f>IF(P705="A",VLOOKUP(T705,[1]교육_어학_경력backdata!$B$3:$C$9,2,1),IF(P705="B",VLOOKUP(T705,[1]교육_어학_경력backdata!$G$3:$H$9,2,1),IF(P705="C",0,"오류")))</f>
        <v>0</v>
      </c>
      <c r="AH705" s="3">
        <f>IF(P705="A",IF(U705=0,0,IF(U705=4,0,IF(U705=5,VLOOKUP(V705,[1]교육_어학_경력backdata!$B$27:$C$29,2,1),IF(U705=6,VLOOKUP(V705,[1]교육_어학_경력backdata!$B$31:$C$34,2,1))))),IF(P705="B",IF(U705=0,0,IF(U705=4,0,IF(U705=5,VLOOKUP(V705,[1]교육_어학_경력backdata!$G$27:$H$31,2,1),IF(U705=6,VLOOKUP(V705,[1]교육_어학_경력backdata!$G$33:$H$34,2,1))))),IF(CT705="C",0,"오류")))</f>
        <v>0</v>
      </c>
      <c r="AI705" s="3">
        <f>IF(P705="A",VLOOKUP(W705,[1]교육_어학_경력backdata!$B$36:$C$42,2,1),IF(P705="B",VLOOKUP(W705,[1]교육_어학_경력backdata!$G$36:$H$42,2,1),IF(P705="C",0,"오류")))</f>
        <v>0</v>
      </c>
      <c r="AJ705" s="3">
        <f>SUM(AD705:AI705)</f>
        <v>16</v>
      </c>
      <c r="AK705" s="3">
        <f>_xlfn.MAXIFS(AJ:AJ,B:B,B705)</f>
        <v>16</v>
      </c>
      <c r="AL705" s="3"/>
      <c r="AM705" s="21"/>
      <c r="AN705" s="3"/>
      <c r="AO705" s="3"/>
    </row>
    <row r="706" spans="1:41" x14ac:dyDescent="0.4">
      <c r="A706" s="4">
        <f>IF(B705=B706,A705,A705+1)</f>
        <v>657</v>
      </c>
      <c r="B706" s="4" t="s">
        <v>2850</v>
      </c>
      <c r="C706" s="4" t="s">
        <v>2849</v>
      </c>
      <c r="D706" s="4" t="s">
        <v>2583</v>
      </c>
      <c r="E706" s="4" t="s">
        <v>2582</v>
      </c>
      <c r="F706" s="4">
        <f>IF(B706=B705,F705+1,1)</f>
        <v>1</v>
      </c>
      <c r="G706" s="4" t="s">
        <v>6380</v>
      </c>
      <c r="H706" s="4" t="s">
        <v>6379</v>
      </c>
      <c r="I706" s="4" t="s">
        <v>6378</v>
      </c>
      <c r="J706" s="4" t="s">
        <v>4187</v>
      </c>
      <c r="K706" s="4"/>
      <c r="L706" s="4" t="s">
        <v>6498</v>
      </c>
      <c r="M706" s="4" t="s">
        <v>6800</v>
      </c>
      <c r="P706" s="4" t="s">
        <v>2434</v>
      </c>
      <c r="Q706" s="4">
        <f>IF(H706="TOEIC",VALUE(L706),0)</f>
        <v>890</v>
      </c>
      <c r="R706" s="4">
        <f>IF(H706="NEW TEPS",VALUE(L706),0)</f>
        <v>0</v>
      </c>
      <c r="S706" s="4">
        <f>IF(H706="TOEFL(ibt)",VALUE(L706),0)</f>
        <v>0</v>
      </c>
      <c r="T706" s="4">
        <f>IF(H706="JPT",VALUE(L706),0)</f>
        <v>0</v>
      </c>
      <c r="U706" s="4">
        <f>IF(H706="HSK",VALUE(K706),0)</f>
        <v>0</v>
      </c>
      <c r="V706" s="4">
        <f>IF(H706="HSK",VALUE(L706),0)</f>
        <v>0</v>
      </c>
      <c r="W706" s="4">
        <f>IF(H706="G-TELP Level2",VALUE(L706),0)</f>
        <v>0</v>
      </c>
      <c r="X706" s="4">
        <f>IF(P706="A",IF(Q706&gt;849,1,IF(R706&gt;335,1,IF(S706&gt;97,1,IF(T706&gt;849,1,IF(W706&gt;82,1,IF(U706=6,1,IF(U706=5,IF(V706&gt;254,1,0),0))))))),IF(P706="B",IF(Q706&gt;699,1,IF(R706&gt;263,1,IF(S706&gt;78,1,IF(T706&gt;699,1,IF(W706&gt;63,1,IF(U706=6,1,IF(U706=5,IF(V706&gt;179,1,0),0))))))),IF(P706="C",IF(Q706&gt;599,1,IF(R706&gt;226,1,IF(S706&gt;67,1,IF(T706&gt;599,1,IF(W706&gt;49,1,IF(U706=6,1,IF(U706=5,1,IF(U706=4,IF(V706&gt;209,1,0),0)))))))),IF(P706="D",IF(Q706&gt;649,1,IF(R706&gt;244,1,IF(S706&gt;73,1,IF(T706&gt;649,1,IF(W706&gt;56,1,IF(U706=6,1,IF(U706=5,1,IF(U706=4,IF(V706&gt;254,1,0),0)))))))),0))))</f>
        <v>1</v>
      </c>
      <c r="Y706" s="4">
        <f>SUMIF(B:B,B706,X:X)</f>
        <v>1</v>
      </c>
      <c r="Z706" s="4" t="str">
        <f>IF(Y706&gt;0,"어학 충족","자격미달")</f>
        <v>어학 충족</v>
      </c>
      <c r="AA706" s="4"/>
      <c r="AB706" s="4" t="str">
        <f>IF(P706="A",IF(Q706&gt;849,"TOEIC 충족",IF(R706&gt;335,"New-TEPS 충족",IF(S706&gt;97,"TOEFL 충족",IF(T706&gt;849,"JPT 충족",IF(W706&gt;82,"G-TELP 충족",IF(U706=6,"HSK점수 충족",IF(U706=5,IF(V706&gt;254,"HSK점수 충족","자격미달"),"자격미달"))))))),IF(P706="B",IF(Q706&gt;699,"TOEIC 충족",IF(R706&gt;263,"New-TEPS 충족",IF(S706&gt;78,"TOEFL 충족",IF(T706&gt;699,"JPT 충족",IF(W706&gt;63,"G-TELP 충족",IF(U706=6,"HSK점수 충족",IF(U706=5,IF(V706&gt;179,"HSK점수 충족","자격미달"),"자격미달"))))))),IF(P706="C",IF(Q706&gt;599,"TOEIC 충족",IF(R706&gt;226,"New-TEPS 충족",IF(S706&gt;67,"TOEFL 충족",IF(T706&gt;599,"JPT 충족",IF(W706&gt;49,"G-TELP 충족",IF(U706=6,"HSK점수 충족",IF(U706=5,"HSK점수 충족",IF(U706=4,IF(V706&gt;209,"HSK점수 충족","자격미달"),"자격미달")))))))),IF(P706="D",IF(Q706&gt;649,"TOEIC 충족",IF(R706&gt;244,"New-TEPS 충족",IF(S706&gt;73,"TOEFL 충족",IF(T706&gt;649,"JPT 충족",IF(W706&gt;56,"G-TELP 충족",IF(U1647=6,"HSK점수 충족",IF(U1647=5,"HSK점수 충족",IF(U1647=4,IF(V1647&gt;254,"HSK점수 충족","자격미달"),"자격미달")))))))),0))))</f>
        <v>TOEIC 충족</v>
      </c>
      <c r="AC706" s="21"/>
      <c r="AD706" s="4">
        <f>IF(P706="A",VLOOKUP(Q706,[1]교육_어학_경력backdata!$B$3:$C$9,2,1),IF(P706="B",VLOOKUP(Q706,[1]교육_어학_경력backdata!$G$3:$H$9,2,1),IF(P706="C",0,"오류")))</f>
        <v>14</v>
      </c>
      <c r="AE706" s="4">
        <f>IF(P706="A",VLOOKUP(R706,[1]교육_어학_경력backdata!$B$11:$C$17,2,1),IF(P706="B",VLOOKUP(R706,[1]교육_어학_경력backdata!$G$11:$H$17,2,1),IF(P706="C",0,"오류")))</f>
        <v>0</v>
      </c>
      <c r="AF706" s="4">
        <f>IF(P706="A",VLOOKUP(S706,[1]교육_어학_경력backdata!$B$19:$C$25,2,1),IF(P706="B",VLOOKUP(S706,[1]교육_어학_경력backdata!$G$19:$H$25,2,1),IF(P706="C",0,"오류")))</f>
        <v>0</v>
      </c>
      <c r="AG706" s="4">
        <f>IF(P706="A",VLOOKUP(T706,[1]교육_어학_경력backdata!$B$3:$C$9,2,1),IF(P706="B",VLOOKUP(T706,[1]교육_어학_경력backdata!$G$3:$H$9,2,1),IF(P706="C",0,"오류")))</f>
        <v>0</v>
      </c>
      <c r="AH706" s="4">
        <f>IF(P706="A",IF(U706=0,0,IF(U706=4,0,IF(U706=5,VLOOKUP(V706,[1]교육_어학_경력backdata!$B$27:$C$29,2,1),IF(U706=6,VLOOKUP(V706,[1]교육_어학_경력backdata!$B$31:$C$34,2,1))))),IF(P706="B",IF(U706=0,0,IF(U706=4,0,IF(U706=5,VLOOKUP(V706,[1]교육_어학_경력backdata!$G$27:$H$31,2,1),IF(U706=6,VLOOKUP(V706,[1]교육_어학_경력backdata!$G$33:$H$34,2,1))))),IF(CT706="C",0,"오류")))</f>
        <v>0</v>
      </c>
      <c r="AI706" s="4">
        <f>IF(P706="A",VLOOKUP(W706,[1]교육_어학_경력backdata!$B$36:$C$42,2,1),IF(P706="B",VLOOKUP(W706,[1]교육_어학_경력backdata!$G$36:$H$42,2,1),IF(P706="C",0,"오류")))</f>
        <v>0</v>
      </c>
      <c r="AJ706" s="4">
        <f>SUM(AD706:AI706)</f>
        <v>14</v>
      </c>
      <c r="AK706" s="4">
        <f>_xlfn.MAXIFS(AJ:AJ,B:B,B706)</f>
        <v>14</v>
      </c>
      <c r="AL706" s="4"/>
      <c r="AM706" s="21"/>
      <c r="AN706" s="4"/>
      <c r="AO706" s="4"/>
    </row>
    <row r="707" spans="1:41" x14ac:dyDescent="0.4">
      <c r="A707" s="3">
        <f>IF(B706=B707,A706,A706+1)</f>
        <v>658</v>
      </c>
      <c r="B707" s="3" t="s">
        <v>2844</v>
      </c>
      <c r="C707" s="3" t="s">
        <v>2843</v>
      </c>
      <c r="D707" s="3" t="s">
        <v>2583</v>
      </c>
      <c r="E707" s="3" t="s">
        <v>2582</v>
      </c>
      <c r="F707" s="3">
        <f>IF(B707=B706,F706+1,1)</f>
        <v>1</v>
      </c>
      <c r="G707" s="3" t="s">
        <v>6384</v>
      </c>
      <c r="H707" s="3" t="s">
        <v>6379</v>
      </c>
      <c r="I707" s="3" t="s">
        <v>6378</v>
      </c>
      <c r="J707" s="3" t="s">
        <v>6442</v>
      </c>
      <c r="K707" s="3"/>
      <c r="L707" s="3" t="s">
        <v>6674</v>
      </c>
      <c r="M707" s="3" t="s">
        <v>6799</v>
      </c>
      <c r="P707" s="3" t="s">
        <v>2434</v>
      </c>
      <c r="Q707" s="3">
        <f>IF(H707="TOEIC",VALUE(L707),0)</f>
        <v>905</v>
      </c>
      <c r="R707" s="3">
        <f>IF(H707="NEW TEPS",VALUE(L707),0)</f>
        <v>0</v>
      </c>
      <c r="S707" s="3">
        <f>IF(H707="TOEFL(ibt)",VALUE(L707),0)</f>
        <v>0</v>
      </c>
      <c r="T707" s="3">
        <f>IF(H707="JPT",VALUE(L707),0)</f>
        <v>0</v>
      </c>
      <c r="U707" s="3">
        <f>IF(H707="HSK",VALUE(K707),0)</f>
        <v>0</v>
      </c>
      <c r="V707" s="3">
        <f>IF(H707="HSK",VALUE(L707),0)</f>
        <v>0</v>
      </c>
      <c r="W707" s="3">
        <f>IF(H707="G-TELP Level2",VALUE(L707),0)</f>
        <v>0</v>
      </c>
      <c r="X707" s="3">
        <f>IF(P707="A",IF(Q707&gt;849,1,IF(R707&gt;335,1,IF(S707&gt;97,1,IF(T707&gt;849,1,IF(W707&gt;82,1,IF(U707=6,1,IF(U707=5,IF(V707&gt;254,1,0),0))))))),IF(P707="B",IF(Q707&gt;699,1,IF(R707&gt;263,1,IF(S707&gt;78,1,IF(T707&gt;699,1,IF(W707&gt;63,1,IF(U707=6,1,IF(U707=5,IF(V707&gt;179,1,0),0))))))),IF(P707="C",IF(Q707&gt;599,1,IF(R707&gt;226,1,IF(S707&gt;67,1,IF(T707&gt;599,1,IF(W707&gt;49,1,IF(U707=6,1,IF(U707=5,1,IF(U707=4,IF(V707&gt;209,1,0),0)))))))),IF(P707="D",IF(Q707&gt;649,1,IF(R707&gt;244,1,IF(S707&gt;73,1,IF(T707&gt;649,1,IF(W707&gt;56,1,IF(U707=6,1,IF(U707=5,1,IF(U707=4,IF(V707&gt;254,1,0),0)))))))),0))))</f>
        <v>1</v>
      </c>
      <c r="Y707" s="3">
        <f>SUMIF(B:B,B707,X:X)</f>
        <v>1</v>
      </c>
      <c r="Z707" s="3" t="str">
        <f>IF(Y707&gt;0,"어학 충족","자격미달")</f>
        <v>어학 충족</v>
      </c>
      <c r="AA707" s="3"/>
      <c r="AB707" s="3" t="str">
        <f>IF(P707="A",IF(Q707&gt;849,"TOEIC 충족",IF(R707&gt;335,"New-TEPS 충족",IF(S707&gt;97,"TOEFL 충족",IF(T707&gt;849,"JPT 충족",IF(W707&gt;82,"G-TELP 충족",IF(U707=6,"HSK점수 충족",IF(U707=5,IF(V707&gt;254,"HSK점수 충족","자격미달"),"자격미달"))))))),IF(P707="B",IF(Q707&gt;699,"TOEIC 충족",IF(R707&gt;263,"New-TEPS 충족",IF(S707&gt;78,"TOEFL 충족",IF(T707&gt;699,"JPT 충족",IF(W707&gt;63,"G-TELP 충족",IF(U707=6,"HSK점수 충족",IF(U707=5,IF(V707&gt;179,"HSK점수 충족","자격미달"),"자격미달"))))))),IF(P707="C",IF(Q707&gt;599,"TOEIC 충족",IF(R707&gt;226,"New-TEPS 충족",IF(S707&gt;67,"TOEFL 충족",IF(T707&gt;599,"JPT 충족",IF(W707&gt;49,"G-TELP 충족",IF(U707=6,"HSK점수 충족",IF(U707=5,"HSK점수 충족",IF(U707=4,IF(V707&gt;209,"HSK점수 충족","자격미달"),"자격미달")))))))),IF(P707="D",IF(Q707&gt;649,"TOEIC 충족",IF(R707&gt;244,"New-TEPS 충족",IF(S707&gt;73,"TOEFL 충족",IF(T707&gt;649,"JPT 충족",IF(W707&gt;56,"G-TELP 충족",IF(U1648=6,"HSK점수 충족",IF(U1648=5,"HSK점수 충족",IF(U1648=4,IF(V1648&gt;254,"HSK점수 충족","자격미달"),"자격미달")))))))),0))))</f>
        <v>TOEIC 충족</v>
      </c>
      <c r="AC707" s="21"/>
      <c r="AD707" s="3">
        <f>IF(P707="A",VLOOKUP(Q707,[1]교육_어학_경력backdata!$B$3:$C$9,2,1),IF(P707="B",VLOOKUP(Q707,[1]교육_어학_경력backdata!$G$3:$H$9,2,1),IF(P707="C",0,"오류")))</f>
        <v>16</v>
      </c>
      <c r="AE707" s="3">
        <f>IF(P707="A",VLOOKUP(R707,[1]교육_어학_경력backdata!$B$11:$C$17,2,1),IF(P707="B",VLOOKUP(R707,[1]교육_어학_경력backdata!$G$11:$H$17,2,1),IF(P707="C",0,"오류")))</f>
        <v>0</v>
      </c>
      <c r="AF707" s="3">
        <f>IF(P707="A",VLOOKUP(S707,[1]교육_어학_경력backdata!$B$19:$C$25,2,1),IF(P707="B",VLOOKUP(S707,[1]교육_어학_경력backdata!$G$19:$H$25,2,1),IF(P707="C",0,"오류")))</f>
        <v>0</v>
      </c>
      <c r="AG707" s="3">
        <f>IF(P707="A",VLOOKUP(T707,[1]교육_어학_경력backdata!$B$3:$C$9,2,1),IF(P707="B",VLOOKUP(T707,[1]교육_어학_경력backdata!$G$3:$H$9,2,1),IF(P707="C",0,"오류")))</f>
        <v>0</v>
      </c>
      <c r="AH707" s="3">
        <f>IF(P707="A",IF(U707=0,0,IF(U707=4,0,IF(U707=5,VLOOKUP(V707,[1]교육_어학_경력backdata!$B$27:$C$29,2,1),IF(U707=6,VLOOKUP(V707,[1]교육_어학_경력backdata!$B$31:$C$34,2,1))))),IF(P707="B",IF(U707=0,0,IF(U707=4,0,IF(U707=5,VLOOKUP(V707,[1]교육_어학_경력backdata!$G$27:$H$31,2,1),IF(U707=6,VLOOKUP(V707,[1]교육_어학_경력backdata!$G$33:$H$34,2,1))))),IF(CT707="C",0,"오류")))</f>
        <v>0</v>
      </c>
      <c r="AI707" s="3">
        <f>IF(P707="A",VLOOKUP(W707,[1]교육_어학_경력backdata!$B$36:$C$42,2,1),IF(P707="B",VLOOKUP(W707,[1]교육_어학_경력backdata!$G$36:$H$42,2,1),IF(P707="C",0,"오류")))</f>
        <v>0</v>
      </c>
      <c r="AJ707" s="3">
        <f>SUM(AD707:AI707)</f>
        <v>16</v>
      </c>
      <c r="AK707" s="3">
        <f>_xlfn.MAXIFS(AJ:AJ,B:B,B707)</f>
        <v>16</v>
      </c>
      <c r="AL707" s="3"/>
      <c r="AM707" s="21"/>
      <c r="AN707" s="3"/>
      <c r="AO707" s="3"/>
    </row>
    <row r="708" spans="1:41" x14ac:dyDescent="0.4">
      <c r="A708" s="4">
        <f>IF(B707=B708,A707,A707+1)</f>
        <v>659</v>
      </c>
      <c r="B708" s="4" t="s">
        <v>2840</v>
      </c>
      <c r="C708" s="4" t="s">
        <v>2839</v>
      </c>
      <c r="D708" s="4" t="s">
        <v>2583</v>
      </c>
      <c r="E708" s="4" t="s">
        <v>2582</v>
      </c>
      <c r="F708" s="4">
        <f>IF(B708=B707,F707+1,1)</f>
        <v>1</v>
      </c>
      <c r="G708" s="4" t="s">
        <v>6384</v>
      </c>
      <c r="H708" s="4" t="s">
        <v>6379</v>
      </c>
      <c r="I708" s="4" t="s">
        <v>6378</v>
      </c>
      <c r="J708" s="4" t="s">
        <v>6390</v>
      </c>
      <c r="K708" s="4"/>
      <c r="L708" s="4" t="s">
        <v>6609</v>
      </c>
      <c r="M708" s="4" t="s">
        <v>6798</v>
      </c>
      <c r="P708" s="4" t="s">
        <v>2434</v>
      </c>
      <c r="Q708" s="4">
        <f>IF(H708="TOEIC",VALUE(L708),0)</f>
        <v>965</v>
      </c>
      <c r="R708" s="4">
        <f>IF(H708="NEW TEPS",VALUE(L708),0)</f>
        <v>0</v>
      </c>
      <c r="S708" s="4">
        <f>IF(H708="TOEFL(ibt)",VALUE(L708),0)</f>
        <v>0</v>
      </c>
      <c r="T708" s="4">
        <f>IF(H708="JPT",VALUE(L708),0)</f>
        <v>0</v>
      </c>
      <c r="U708" s="4">
        <f>IF(H708="HSK",VALUE(K708),0)</f>
        <v>0</v>
      </c>
      <c r="V708" s="4">
        <f>IF(H708="HSK",VALUE(L708),0)</f>
        <v>0</v>
      </c>
      <c r="W708" s="4">
        <f>IF(H708="G-TELP Level2",VALUE(L708),0)</f>
        <v>0</v>
      </c>
      <c r="X708" s="4">
        <f>IF(P708="A",IF(Q708&gt;849,1,IF(R708&gt;335,1,IF(S708&gt;97,1,IF(T708&gt;849,1,IF(W708&gt;82,1,IF(U708=6,1,IF(U708=5,IF(V708&gt;254,1,0),0))))))),IF(P708="B",IF(Q708&gt;699,1,IF(R708&gt;263,1,IF(S708&gt;78,1,IF(T708&gt;699,1,IF(W708&gt;63,1,IF(U708=6,1,IF(U708=5,IF(V708&gt;179,1,0),0))))))),IF(P708="C",IF(Q708&gt;599,1,IF(R708&gt;226,1,IF(S708&gt;67,1,IF(T708&gt;599,1,IF(W708&gt;49,1,IF(U708=6,1,IF(U708=5,1,IF(U708=4,IF(V708&gt;209,1,0),0)))))))),IF(P708="D",IF(Q708&gt;649,1,IF(R708&gt;244,1,IF(S708&gt;73,1,IF(T708&gt;649,1,IF(W708&gt;56,1,IF(U708=6,1,IF(U708=5,1,IF(U708=4,IF(V708&gt;254,1,0),0)))))))),0))))</f>
        <v>1</v>
      </c>
      <c r="Y708" s="4">
        <f>SUMIF(B:B,B708,X:X)</f>
        <v>1</v>
      </c>
      <c r="Z708" s="4" t="str">
        <f>IF(Y708&gt;0,"어학 충족","자격미달")</f>
        <v>어학 충족</v>
      </c>
      <c r="AA708" s="4"/>
      <c r="AB708" s="4" t="str">
        <f>IF(P708="A",IF(Q708&gt;849,"TOEIC 충족",IF(R708&gt;335,"New-TEPS 충족",IF(S708&gt;97,"TOEFL 충족",IF(T708&gt;849,"JPT 충족",IF(W708&gt;82,"G-TELP 충족",IF(U708=6,"HSK점수 충족",IF(U708=5,IF(V708&gt;254,"HSK점수 충족","자격미달"),"자격미달"))))))),IF(P708="B",IF(Q708&gt;699,"TOEIC 충족",IF(R708&gt;263,"New-TEPS 충족",IF(S708&gt;78,"TOEFL 충족",IF(T708&gt;699,"JPT 충족",IF(W708&gt;63,"G-TELP 충족",IF(U708=6,"HSK점수 충족",IF(U708=5,IF(V708&gt;179,"HSK점수 충족","자격미달"),"자격미달"))))))),IF(P708="C",IF(Q708&gt;599,"TOEIC 충족",IF(R708&gt;226,"New-TEPS 충족",IF(S708&gt;67,"TOEFL 충족",IF(T708&gt;599,"JPT 충족",IF(W708&gt;49,"G-TELP 충족",IF(U708=6,"HSK점수 충족",IF(U708=5,"HSK점수 충족",IF(U708=4,IF(V708&gt;209,"HSK점수 충족","자격미달"),"자격미달")))))))),IF(P708="D",IF(Q708&gt;649,"TOEIC 충족",IF(R708&gt;244,"New-TEPS 충족",IF(S708&gt;73,"TOEFL 충족",IF(T708&gt;649,"JPT 충족",IF(W708&gt;56,"G-TELP 충족",IF(U1649=6,"HSK점수 충족",IF(U1649=5,"HSK점수 충족",IF(U1649=4,IF(V1649&gt;254,"HSK점수 충족","자격미달"),"자격미달")))))))),0))))</f>
        <v>TOEIC 충족</v>
      </c>
      <c r="AC708" s="21"/>
      <c r="AD708" s="4">
        <f>IF(P708="A",VLOOKUP(Q708,[1]교육_어학_경력backdata!$B$3:$C$9,2,1),IF(P708="B",VLOOKUP(Q708,[1]교육_어학_경력backdata!$G$3:$H$9,2,1),IF(P708="C",0,"오류")))</f>
        <v>20</v>
      </c>
      <c r="AE708" s="4">
        <f>IF(P708="A",VLOOKUP(R708,[1]교육_어학_경력backdata!$B$11:$C$17,2,1),IF(P708="B",VLOOKUP(R708,[1]교육_어학_경력backdata!$G$11:$H$17,2,1),IF(P708="C",0,"오류")))</f>
        <v>0</v>
      </c>
      <c r="AF708" s="4">
        <f>IF(P708="A",VLOOKUP(S708,[1]교육_어학_경력backdata!$B$19:$C$25,2,1),IF(P708="B",VLOOKUP(S708,[1]교육_어학_경력backdata!$G$19:$H$25,2,1),IF(P708="C",0,"오류")))</f>
        <v>0</v>
      </c>
      <c r="AG708" s="4">
        <f>IF(P708="A",VLOOKUP(T708,[1]교육_어학_경력backdata!$B$3:$C$9,2,1),IF(P708="B",VLOOKUP(T708,[1]교육_어학_경력backdata!$G$3:$H$9,2,1),IF(P708="C",0,"오류")))</f>
        <v>0</v>
      </c>
      <c r="AH708" s="4">
        <f>IF(P708="A",IF(U708=0,0,IF(U708=4,0,IF(U708=5,VLOOKUP(V708,[1]교육_어학_경력backdata!$B$27:$C$29,2,1),IF(U708=6,VLOOKUP(V708,[1]교육_어학_경력backdata!$B$31:$C$34,2,1))))),IF(P708="B",IF(U708=0,0,IF(U708=4,0,IF(U708=5,VLOOKUP(V708,[1]교육_어학_경력backdata!$G$27:$H$31,2,1),IF(U708=6,VLOOKUP(V708,[1]교육_어학_경력backdata!$G$33:$H$34,2,1))))),IF(CT708="C",0,"오류")))</f>
        <v>0</v>
      </c>
      <c r="AI708" s="4">
        <f>IF(P708="A",VLOOKUP(W708,[1]교육_어학_경력backdata!$B$36:$C$42,2,1),IF(P708="B",VLOOKUP(W708,[1]교육_어학_경력backdata!$G$36:$H$42,2,1),IF(P708="C",0,"오류")))</f>
        <v>0</v>
      </c>
      <c r="AJ708" s="4">
        <f>SUM(AD708:AI708)</f>
        <v>20</v>
      </c>
      <c r="AK708" s="4">
        <f>_xlfn.MAXIFS(AJ:AJ,B:B,B708)</f>
        <v>20</v>
      </c>
      <c r="AL708" s="4"/>
      <c r="AM708" s="21"/>
      <c r="AN708" s="4"/>
      <c r="AO708" s="4"/>
    </row>
    <row r="709" spans="1:41" x14ac:dyDescent="0.4">
      <c r="A709" s="3">
        <f>IF(B708=B709,A708,A708+1)</f>
        <v>660</v>
      </c>
      <c r="B709" s="3" t="s">
        <v>2835</v>
      </c>
      <c r="C709" s="3" t="s">
        <v>2834</v>
      </c>
      <c r="D709" s="3" t="s">
        <v>2583</v>
      </c>
      <c r="E709" s="3" t="s">
        <v>2582</v>
      </c>
      <c r="F709" s="3">
        <f>IF(B709=B708,F708+1,1)</f>
        <v>1</v>
      </c>
      <c r="G709" s="3" t="s">
        <v>6380</v>
      </c>
      <c r="H709" s="3" t="s">
        <v>6379</v>
      </c>
      <c r="I709" s="3" t="s">
        <v>6378</v>
      </c>
      <c r="J709" s="3" t="s">
        <v>6527</v>
      </c>
      <c r="K709" s="3"/>
      <c r="L709" s="3" t="s">
        <v>6459</v>
      </c>
      <c r="M709" s="3" t="s">
        <v>6797</v>
      </c>
      <c r="P709" s="3" t="s">
        <v>2434</v>
      </c>
      <c r="Q709" s="3">
        <f>IF(H709="TOEIC",VALUE(L709),0)</f>
        <v>940</v>
      </c>
      <c r="R709" s="3">
        <f>IF(H709="NEW TEPS",VALUE(L709),0)</f>
        <v>0</v>
      </c>
      <c r="S709" s="3">
        <f>IF(H709="TOEFL(ibt)",VALUE(L709),0)</f>
        <v>0</v>
      </c>
      <c r="T709" s="3">
        <f>IF(H709="JPT",VALUE(L709),0)</f>
        <v>0</v>
      </c>
      <c r="U709" s="3">
        <f>IF(H709="HSK",VALUE(K709),0)</f>
        <v>0</v>
      </c>
      <c r="V709" s="3">
        <f>IF(H709="HSK",VALUE(L709),0)</f>
        <v>0</v>
      </c>
      <c r="W709" s="3">
        <f>IF(H709="G-TELP Level2",VALUE(L709),0)</f>
        <v>0</v>
      </c>
      <c r="X709" s="3">
        <f>IF(P709="A",IF(Q709&gt;849,1,IF(R709&gt;335,1,IF(S709&gt;97,1,IF(T709&gt;849,1,IF(W709&gt;82,1,IF(U709=6,1,IF(U709=5,IF(V709&gt;254,1,0),0))))))),IF(P709="B",IF(Q709&gt;699,1,IF(R709&gt;263,1,IF(S709&gt;78,1,IF(T709&gt;699,1,IF(W709&gt;63,1,IF(U709=6,1,IF(U709=5,IF(V709&gt;179,1,0),0))))))),IF(P709="C",IF(Q709&gt;599,1,IF(R709&gt;226,1,IF(S709&gt;67,1,IF(T709&gt;599,1,IF(W709&gt;49,1,IF(U709=6,1,IF(U709=5,1,IF(U709=4,IF(V709&gt;209,1,0),0)))))))),IF(P709="D",IF(Q709&gt;649,1,IF(R709&gt;244,1,IF(S709&gt;73,1,IF(T709&gt;649,1,IF(W709&gt;56,1,IF(U709=6,1,IF(U709=5,1,IF(U709=4,IF(V709&gt;254,1,0),0)))))))),0))))</f>
        <v>1</v>
      </c>
      <c r="Y709" s="3">
        <f>SUMIF(B:B,B709,X:X)</f>
        <v>1</v>
      </c>
      <c r="Z709" s="3" t="str">
        <f>IF(Y709&gt;0,"어학 충족","자격미달")</f>
        <v>어학 충족</v>
      </c>
      <c r="AA709" s="3"/>
      <c r="AB709" s="3" t="str">
        <f>IF(P709="A",IF(Q709&gt;849,"TOEIC 충족",IF(R709&gt;335,"New-TEPS 충족",IF(S709&gt;97,"TOEFL 충족",IF(T709&gt;849,"JPT 충족",IF(W709&gt;82,"G-TELP 충족",IF(U709=6,"HSK점수 충족",IF(U709=5,IF(V709&gt;254,"HSK점수 충족","자격미달"),"자격미달"))))))),IF(P709="B",IF(Q709&gt;699,"TOEIC 충족",IF(R709&gt;263,"New-TEPS 충족",IF(S709&gt;78,"TOEFL 충족",IF(T709&gt;699,"JPT 충족",IF(W709&gt;63,"G-TELP 충족",IF(U709=6,"HSK점수 충족",IF(U709=5,IF(V709&gt;179,"HSK점수 충족","자격미달"),"자격미달"))))))),IF(P709="C",IF(Q709&gt;599,"TOEIC 충족",IF(R709&gt;226,"New-TEPS 충족",IF(S709&gt;67,"TOEFL 충족",IF(T709&gt;599,"JPT 충족",IF(W709&gt;49,"G-TELP 충족",IF(U709=6,"HSK점수 충족",IF(U709=5,"HSK점수 충족",IF(U709=4,IF(V709&gt;209,"HSK점수 충족","자격미달"),"자격미달")))))))),IF(P709="D",IF(Q709&gt;649,"TOEIC 충족",IF(R709&gt;244,"New-TEPS 충족",IF(S709&gt;73,"TOEFL 충족",IF(T709&gt;649,"JPT 충족",IF(W709&gt;56,"G-TELP 충족",IF(U1650=6,"HSK점수 충족",IF(U1650=5,"HSK점수 충족",IF(U1650=4,IF(V1650&gt;254,"HSK점수 충족","자격미달"),"자격미달")))))))),0))))</f>
        <v>TOEIC 충족</v>
      </c>
      <c r="AC709" s="21"/>
      <c r="AD709" s="3">
        <f>IF(P709="A",VLOOKUP(Q709,[1]교육_어학_경력backdata!$B$3:$C$9,2,1),IF(P709="B",VLOOKUP(Q709,[1]교육_어학_경력backdata!$G$3:$H$9,2,1),IF(P709="C",0,"오류")))</f>
        <v>18</v>
      </c>
      <c r="AE709" s="3">
        <f>IF(P709="A",VLOOKUP(R709,[1]교육_어학_경력backdata!$B$11:$C$17,2,1),IF(P709="B",VLOOKUP(R709,[1]교육_어학_경력backdata!$G$11:$H$17,2,1),IF(P709="C",0,"오류")))</f>
        <v>0</v>
      </c>
      <c r="AF709" s="3">
        <f>IF(P709="A",VLOOKUP(S709,[1]교육_어학_경력backdata!$B$19:$C$25,2,1),IF(P709="B",VLOOKUP(S709,[1]교육_어학_경력backdata!$G$19:$H$25,2,1),IF(P709="C",0,"오류")))</f>
        <v>0</v>
      </c>
      <c r="AG709" s="3">
        <f>IF(P709="A",VLOOKUP(T709,[1]교육_어학_경력backdata!$B$3:$C$9,2,1),IF(P709="B",VLOOKUP(T709,[1]교육_어학_경력backdata!$G$3:$H$9,2,1),IF(P709="C",0,"오류")))</f>
        <v>0</v>
      </c>
      <c r="AH709" s="3">
        <f>IF(P709="A",IF(U709=0,0,IF(U709=4,0,IF(U709=5,VLOOKUP(V709,[1]교육_어학_경력backdata!$B$27:$C$29,2,1),IF(U709=6,VLOOKUP(V709,[1]교육_어학_경력backdata!$B$31:$C$34,2,1))))),IF(P709="B",IF(U709=0,0,IF(U709=4,0,IF(U709=5,VLOOKUP(V709,[1]교육_어학_경력backdata!$G$27:$H$31,2,1),IF(U709=6,VLOOKUP(V709,[1]교육_어학_경력backdata!$G$33:$H$34,2,1))))),IF(CT709="C",0,"오류")))</f>
        <v>0</v>
      </c>
      <c r="AI709" s="3">
        <f>IF(P709="A",VLOOKUP(W709,[1]교육_어학_경력backdata!$B$36:$C$42,2,1),IF(P709="B",VLOOKUP(W709,[1]교육_어학_경력backdata!$G$36:$H$42,2,1),IF(P709="C",0,"오류")))</f>
        <v>0</v>
      </c>
      <c r="AJ709" s="3">
        <f>SUM(AD709:AI709)</f>
        <v>18</v>
      </c>
      <c r="AK709" s="3">
        <f>_xlfn.MAXIFS(AJ:AJ,B:B,B709)</f>
        <v>18</v>
      </c>
      <c r="AL709" s="3"/>
      <c r="AM709" s="21"/>
      <c r="AN709" s="3"/>
      <c r="AO709" s="3"/>
    </row>
    <row r="710" spans="1:41" x14ac:dyDescent="0.4">
      <c r="A710" s="4">
        <f>IF(B709=B710,A709,A709+1)</f>
        <v>661</v>
      </c>
      <c r="B710" s="4" t="s">
        <v>2827</v>
      </c>
      <c r="C710" s="4" t="s">
        <v>2826</v>
      </c>
      <c r="D710" s="4" t="s">
        <v>2583</v>
      </c>
      <c r="E710" s="4" t="s">
        <v>2582</v>
      </c>
      <c r="F710" s="4">
        <f>IF(B710=B709,F709+1,1)</f>
        <v>1</v>
      </c>
      <c r="G710" s="4" t="s">
        <v>6380</v>
      </c>
      <c r="H710" s="4" t="s">
        <v>6379</v>
      </c>
      <c r="I710" s="4" t="s">
        <v>6378</v>
      </c>
      <c r="J710" s="4" t="s">
        <v>6521</v>
      </c>
      <c r="K710" s="4"/>
      <c r="L710" s="4" t="s">
        <v>6492</v>
      </c>
      <c r="M710" s="4" t="s">
        <v>6796</v>
      </c>
      <c r="P710" s="4" t="s">
        <v>2434</v>
      </c>
      <c r="Q710" s="4">
        <f>IF(H710="TOEIC",VALUE(L710),0)</f>
        <v>855</v>
      </c>
      <c r="R710" s="4">
        <f>IF(H710="NEW TEPS",VALUE(L710),0)</f>
        <v>0</v>
      </c>
      <c r="S710" s="4">
        <f>IF(H710="TOEFL(ibt)",VALUE(L710),0)</f>
        <v>0</v>
      </c>
      <c r="T710" s="4">
        <f>IF(H710="JPT",VALUE(L710),0)</f>
        <v>0</v>
      </c>
      <c r="U710" s="4">
        <f>IF(H710="HSK",VALUE(K710),0)</f>
        <v>0</v>
      </c>
      <c r="V710" s="4">
        <f>IF(H710="HSK",VALUE(L710),0)</f>
        <v>0</v>
      </c>
      <c r="W710" s="4">
        <f>IF(H710="G-TELP Level2",VALUE(L710),0)</f>
        <v>0</v>
      </c>
      <c r="X710" s="4">
        <f>IF(P710="A",IF(Q710&gt;849,1,IF(R710&gt;335,1,IF(S710&gt;97,1,IF(T710&gt;849,1,IF(W710&gt;82,1,IF(U710=6,1,IF(U710=5,IF(V710&gt;254,1,0),0))))))),IF(P710="B",IF(Q710&gt;699,1,IF(R710&gt;263,1,IF(S710&gt;78,1,IF(T710&gt;699,1,IF(W710&gt;63,1,IF(U710=6,1,IF(U710=5,IF(V710&gt;179,1,0),0))))))),IF(P710="C",IF(Q710&gt;599,1,IF(R710&gt;226,1,IF(S710&gt;67,1,IF(T710&gt;599,1,IF(W710&gt;49,1,IF(U710=6,1,IF(U710=5,1,IF(U710=4,IF(V710&gt;209,1,0),0)))))))),IF(P710="D",IF(Q710&gt;649,1,IF(R710&gt;244,1,IF(S710&gt;73,1,IF(T710&gt;649,1,IF(W710&gt;56,1,IF(U710=6,1,IF(U710=5,1,IF(U710=4,IF(V710&gt;254,1,0),0)))))))),0))))</f>
        <v>1</v>
      </c>
      <c r="Y710" s="4">
        <f>SUMIF(B:B,B710,X:X)</f>
        <v>1</v>
      </c>
      <c r="Z710" s="4" t="str">
        <f>IF(Y710&gt;0,"어학 충족","자격미달")</f>
        <v>어학 충족</v>
      </c>
      <c r="AA710" s="4"/>
      <c r="AB710" s="4" t="str">
        <f>IF(P710="A",IF(Q710&gt;849,"TOEIC 충족",IF(R710&gt;335,"New-TEPS 충족",IF(S710&gt;97,"TOEFL 충족",IF(T710&gt;849,"JPT 충족",IF(W710&gt;82,"G-TELP 충족",IF(U710=6,"HSK점수 충족",IF(U710=5,IF(V710&gt;254,"HSK점수 충족","자격미달"),"자격미달"))))))),IF(P710="B",IF(Q710&gt;699,"TOEIC 충족",IF(R710&gt;263,"New-TEPS 충족",IF(S710&gt;78,"TOEFL 충족",IF(T710&gt;699,"JPT 충족",IF(W710&gt;63,"G-TELP 충족",IF(U710=6,"HSK점수 충족",IF(U710=5,IF(V710&gt;179,"HSK점수 충족","자격미달"),"자격미달"))))))),IF(P710="C",IF(Q710&gt;599,"TOEIC 충족",IF(R710&gt;226,"New-TEPS 충족",IF(S710&gt;67,"TOEFL 충족",IF(T710&gt;599,"JPT 충족",IF(W710&gt;49,"G-TELP 충족",IF(U710=6,"HSK점수 충족",IF(U710=5,"HSK점수 충족",IF(U710=4,IF(V710&gt;209,"HSK점수 충족","자격미달"),"자격미달")))))))),IF(P710="D",IF(Q710&gt;649,"TOEIC 충족",IF(R710&gt;244,"New-TEPS 충족",IF(S710&gt;73,"TOEFL 충족",IF(T710&gt;649,"JPT 충족",IF(W710&gt;56,"G-TELP 충족",IF(U1651=6,"HSK점수 충족",IF(U1651=5,"HSK점수 충족",IF(U1651=4,IF(V1651&gt;254,"HSK점수 충족","자격미달"),"자격미달")))))))),0))))</f>
        <v>TOEIC 충족</v>
      </c>
      <c r="AC710" s="21"/>
      <c r="AD710" s="4">
        <f>IF(P710="A",VLOOKUP(Q710,[1]교육_어학_경력backdata!$B$3:$C$9,2,1),IF(P710="B",VLOOKUP(Q710,[1]교육_어학_경력backdata!$G$3:$H$9,2,1),IF(P710="C",0,"오류")))</f>
        <v>12</v>
      </c>
      <c r="AE710" s="4">
        <f>IF(P710="A",VLOOKUP(R710,[1]교육_어학_경력backdata!$B$11:$C$17,2,1),IF(P710="B",VLOOKUP(R710,[1]교육_어학_경력backdata!$G$11:$H$17,2,1),IF(P710="C",0,"오류")))</f>
        <v>0</v>
      </c>
      <c r="AF710" s="4">
        <f>IF(P710="A",VLOOKUP(S710,[1]교육_어학_경력backdata!$B$19:$C$25,2,1),IF(P710="B",VLOOKUP(S710,[1]교육_어학_경력backdata!$G$19:$H$25,2,1),IF(P710="C",0,"오류")))</f>
        <v>0</v>
      </c>
      <c r="AG710" s="4">
        <f>IF(P710="A",VLOOKUP(T710,[1]교육_어학_경력backdata!$B$3:$C$9,2,1),IF(P710="B",VLOOKUP(T710,[1]교육_어학_경력backdata!$G$3:$H$9,2,1),IF(P710="C",0,"오류")))</f>
        <v>0</v>
      </c>
      <c r="AH710" s="4">
        <f>IF(P710="A",IF(U710=0,0,IF(U710=4,0,IF(U710=5,VLOOKUP(V710,[1]교육_어학_경력backdata!$B$27:$C$29,2,1),IF(U710=6,VLOOKUP(V710,[1]교육_어학_경력backdata!$B$31:$C$34,2,1))))),IF(P710="B",IF(U710=0,0,IF(U710=4,0,IF(U710=5,VLOOKUP(V710,[1]교육_어학_경력backdata!$G$27:$H$31,2,1),IF(U710=6,VLOOKUP(V710,[1]교육_어학_경력backdata!$G$33:$H$34,2,1))))),IF(CT710="C",0,"오류")))</f>
        <v>0</v>
      </c>
      <c r="AI710" s="4">
        <f>IF(P710="A",VLOOKUP(W710,[1]교육_어학_경력backdata!$B$36:$C$42,2,1),IF(P710="B",VLOOKUP(W710,[1]교육_어학_경력backdata!$G$36:$H$42,2,1),IF(P710="C",0,"오류")))</f>
        <v>0</v>
      </c>
      <c r="AJ710" s="4">
        <f>SUM(AD710:AI710)</f>
        <v>12</v>
      </c>
      <c r="AK710" s="4">
        <f>_xlfn.MAXIFS(AJ:AJ,B:B,B710)</f>
        <v>12</v>
      </c>
      <c r="AL710" s="4"/>
      <c r="AM710" s="21"/>
      <c r="AN710" s="4"/>
      <c r="AO710" s="4"/>
    </row>
    <row r="711" spans="1:41" x14ac:dyDescent="0.4">
      <c r="A711" s="3">
        <f>IF(B710=B711,A710,A710+1)</f>
        <v>662</v>
      </c>
      <c r="B711" s="3" t="s">
        <v>2824</v>
      </c>
      <c r="C711" s="3" t="s">
        <v>2823</v>
      </c>
      <c r="D711" s="3" t="s">
        <v>2583</v>
      </c>
      <c r="E711" s="3" t="s">
        <v>2582</v>
      </c>
      <c r="F711" s="3">
        <f>IF(B711=B710,F710+1,1)</f>
        <v>1</v>
      </c>
      <c r="G711" s="3" t="s">
        <v>6374</v>
      </c>
      <c r="H711" s="3" t="s">
        <v>6374</v>
      </c>
      <c r="I711" s="3" t="s">
        <v>568</v>
      </c>
      <c r="J711" s="3" t="s">
        <v>568</v>
      </c>
      <c r="K711" s="3" t="s">
        <v>568</v>
      </c>
      <c r="L711" s="3" t="s">
        <v>568</v>
      </c>
      <c r="M711" s="3" t="s">
        <v>568</v>
      </c>
      <c r="P711" s="3" t="s">
        <v>2434</v>
      </c>
      <c r="Q711" s="3">
        <f>IF(H711="TOEIC",VALUE(L711),0)</f>
        <v>0</v>
      </c>
      <c r="R711" s="3">
        <f>IF(H711="NEW TEPS",VALUE(L711),0)</f>
        <v>0</v>
      </c>
      <c r="S711" s="3">
        <f>IF(H711="TOEFL(ibt)",VALUE(L711),0)</f>
        <v>0</v>
      </c>
      <c r="T711" s="3">
        <f>IF(H711="JPT",VALUE(L711),0)</f>
        <v>0</v>
      </c>
      <c r="U711" s="3">
        <f>IF(H711="HSK",VALUE(K711),0)</f>
        <v>0</v>
      </c>
      <c r="V711" s="3">
        <f>IF(H711="HSK",VALUE(L711),0)</f>
        <v>0</v>
      </c>
      <c r="W711" s="3">
        <f>IF(H711="G-TELP Level2",VALUE(L711),0)</f>
        <v>0</v>
      </c>
      <c r="X711" s="3">
        <f>IF(P711="A",IF(Q711&gt;849,1,IF(R711&gt;335,1,IF(S711&gt;97,1,IF(T711&gt;849,1,IF(W711&gt;82,1,IF(U711=6,1,IF(U711=5,IF(V711&gt;254,1,0),0))))))),IF(P711="B",IF(Q711&gt;699,1,IF(R711&gt;263,1,IF(S711&gt;78,1,IF(T711&gt;699,1,IF(W711&gt;63,1,IF(U711=6,1,IF(U711=5,IF(V711&gt;179,1,0),0))))))),IF(P711="C",IF(Q711&gt;599,1,IF(R711&gt;226,1,IF(S711&gt;67,1,IF(T711&gt;599,1,IF(W711&gt;49,1,IF(U711=6,1,IF(U711=5,1,IF(U711=4,IF(V711&gt;209,1,0),0)))))))),IF(P711="D",IF(Q711&gt;649,1,IF(R711&gt;244,1,IF(S711&gt;73,1,IF(T711&gt;649,1,IF(W711&gt;56,1,IF(U711=6,1,IF(U711=5,1,IF(U711=4,IF(V711&gt;254,1,0),0)))))))),0))))</f>
        <v>0</v>
      </c>
      <c r="Y711" s="3">
        <f>SUMIF(B:B,B711,X:X)</f>
        <v>0</v>
      </c>
      <c r="Z711" s="3" t="str">
        <f>IF(Y711&gt;0,"어학 충족","자격미달")</f>
        <v>자격미달</v>
      </c>
      <c r="AA711" s="3"/>
      <c r="AB711" s="3" t="str">
        <f>IF(P711="A",IF(Q711&gt;849,"TOEIC 충족",IF(R711&gt;335,"New-TEPS 충족",IF(S711&gt;97,"TOEFL 충족",IF(T711&gt;849,"JPT 충족",IF(W711&gt;82,"G-TELP 충족",IF(U711=6,"HSK점수 충족",IF(U711=5,IF(V711&gt;254,"HSK점수 충족","자격미달"),"자격미달"))))))),IF(P711="B",IF(Q711&gt;699,"TOEIC 충족",IF(R711&gt;263,"New-TEPS 충족",IF(S711&gt;78,"TOEFL 충족",IF(T711&gt;699,"JPT 충족",IF(W711&gt;63,"G-TELP 충족",IF(U711=6,"HSK점수 충족",IF(U711=5,IF(V711&gt;179,"HSK점수 충족","자격미달"),"자격미달"))))))),IF(P711="C",IF(Q711&gt;599,"TOEIC 충족",IF(R711&gt;226,"New-TEPS 충족",IF(S711&gt;67,"TOEFL 충족",IF(T711&gt;599,"JPT 충족",IF(W711&gt;49,"G-TELP 충족",IF(U711=6,"HSK점수 충족",IF(U711=5,"HSK점수 충족",IF(U711=4,IF(V711&gt;209,"HSK점수 충족","자격미달"),"자격미달")))))))),IF(P711="D",IF(Q711&gt;649,"TOEIC 충족",IF(R711&gt;244,"New-TEPS 충족",IF(S711&gt;73,"TOEFL 충족",IF(T711&gt;649,"JPT 충족",IF(W711&gt;56,"G-TELP 충족",IF(U1652=6,"HSK점수 충족",IF(U1652=5,"HSK점수 충족",IF(U1652=4,IF(V1652&gt;254,"HSK점수 충족","자격미달"),"자격미달")))))))),0))))</f>
        <v>자격미달</v>
      </c>
      <c r="AC711" s="21"/>
      <c r="AD711" s="3">
        <f>IF(P711="A",VLOOKUP(Q711,[1]교육_어학_경력backdata!$B$3:$C$9,2,1),IF(P711="B",VLOOKUP(Q711,[1]교육_어학_경력backdata!$G$3:$H$9,2,1),IF(P711="C",0,"오류")))</f>
        <v>0</v>
      </c>
      <c r="AE711" s="3">
        <f>IF(P711="A",VLOOKUP(R711,[1]교육_어학_경력backdata!$B$11:$C$17,2,1),IF(P711="B",VLOOKUP(R711,[1]교육_어학_경력backdata!$G$11:$H$17,2,1),IF(P711="C",0,"오류")))</f>
        <v>0</v>
      </c>
      <c r="AF711" s="3">
        <f>IF(P711="A",VLOOKUP(S711,[1]교육_어학_경력backdata!$B$19:$C$25,2,1),IF(P711="B",VLOOKUP(S711,[1]교육_어학_경력backdata!$G$19:$H$25,2,1),IF(P711="C",0,"오류")))</f>
        <v>0</v>
      </c>
      <c r="AG711" s="3">
        <f>IF(P711="A",VLOOKUP(T711,[1]교육_어학_경력backdata!$B$3:$C$9,2,1),IF(P711="B",VLOOKUP(T711,[1]교육_어학_경력backdata!$G$3:$H$9,2,1),IF(P711="C",0,"오류")))</f>
        <v>0</v>
      </c>
      <c r="AH711" s="3">
        <f>IF(P711="A",IF(U711=0,0,IF(U711=4,0,IF(U711=5,VLOOKUP(V711,[1]교육_어학_경력backdata!$B$27:$C$29,2,1),IF(U711=6,VLOOKUP(V711,[1]교육_어학_경력backdata!$B$31:$C$34,2,1))))),IF(P711="B",IF(U711=0,0,IF(U711=4,0,IF(U711=5,VLOOKUP(V711,[1]교육_어학_경력backdata!$G$27:$H$31,2,1),IF(U711=6,VLOOKUP(V711,[1]교육_어학_경력backdata!$G$33:$H$34,2,1))))),IF(CT711="C",0,"오류")))</f>
        <v>0</v>
      </c>
      <c r="AI711" s="3">
        <f>IF(P711="A",VLOOKUP(W711,[1]교육_어학_경력backdata!$B$36:$C$42,2,1),IF(P711="B",VLOOKUP(W711,[1]교육_어학_경력backdata!$G$36:$H$42,2,1),IF(P711="C",0,"오류")))</f>
        <v>0</v>
      </c>
      <c r="AJ711" s="3">
        <f>SUM(AD711:AI711)</f>
        <v>0</v>
      </c>
      <c r="AK711" s="3">
        <f>_xlfn.MAXIFS(AJ:AJ,B:B,B711)</f>
        <v>0</v>
      </c>
      <c r="AL711" s="3"/>
      <c r="AM711" s="21"/>
      <c r="AN711" s="3"/>
      <c r="AO711" s="3"/>
    </row>
    <row r="712" spans="1:41" x14ac:dyDescent="0.4">
      <c r="A712" s="4">
        <f>IF(B711=B712,A711,A711+1)</f>
        <v>663</v>
      </c>
      <c r="B712" s="4" t="s">
        <v>2818</v>
      </c>
      <c r="C712" s="4" t="s">
        <v>2817</v>
      </c>
      <c r="D712" s="4" t="s">
        <v>2583</v>
      </c>
      <c r="E712" s="4" t="s">
        <v>2582</v>
      </c>
      <c r="F712" s="4">
        <f>IF(B712=B711,F711+1,1)</f>
        <v>1</v>
      </c>
      <c r="G712" s="4" t="s">
        <v>6380</v>
      </c>
      <c r="H712" s="4" t="s">
        <v>6379</v>
      </c>
      <c r="I712" s="4" t="s">
        <v>6378</v>
      </c>
      <c r="J712" s="4" t="s">
        <v>6656</v>
      </c>
      <c r="K712" s="4"/>
      <c r="L712" s="4" t="s">
        <v>6430</v>
      </c>
      <c r="M712" s="4" t="s">
        <v>6795</v>
      </c>
      <c r="P712" s="4" t="s">
        <v>2434</v>
      </c>
      <c r="Q712" s="4">
        <f>IF(H712="TOEIC",VALUE(L712),0)</f>
        <v>850</v>
      </c>
      <c r="R712" s="4">
        <f>IF(H712="NEW TEPS",VALUE(L712),0)</f>
        <v>0</v>
      </c>
      <c r="S712" s="4">
        <f>IF(H712="TOEFL(ibt)",VALUE(L712),0)</f>
        <v>0</v>
      </c>
      <c r="T712" s="4">
        <f>IF(H712="JPT",VALUE(L712),0)</f>
        <v>0</v>
      </c>
      <c r="U712" s="4">
        <f>IF(H712="HSK",VALUE(K712),0)</f>
        <v>0</v>
      </c>
      <c r="V712" s="4">
        <f>IF(H712="HSK",VALUE(L712),0)</f>
        <v>0</v>
      </c>
      <c r="W712" s="4">
        <f>IF(H712="G-TELP Level2",VALUE(L712),0)</f>
        <v>0</v>
      </c>
      <c r="X712" s="4">
        <f>IF(P712="A",IF(Q712&gt;849,1,IF(R712&gt;335,1,IF(S712&gt;97,1,IF(T712&gt;849,1,IF(W712&gt;82,1,IF(U712=6,1,IF(U712=5,IF(V712&gt;254,1,0),0))))))),IF(P712="B",IF(Q712&gt;699,1,IF(R712&gt;263,1,IF(S712&gt;78,1,IF(T712&gt;699,1,IF(W712&gt;63,1,IF(U712=6,1,IF(U712=5,IF(V712&gt;179,1,0),0))))))),IF(P712="C",IF(Q712&gt;599,1,IF(R712&gt;226,1,IF(S712&gt;67,1,IF(T712&gt;599,1,IF(W712&gt;49,1,IF(U712=6,1,IF(U712=5,1,IF(U712=4,IF(V712&gt;209,1,0),0)))))))),IF(P712="D",IF(Q712&gt;649,1,IF(R712&gt;244,1,IF(S712&gt;73,1,IF(T712&gt;649,1,IF(W712&gt;56,1,IF(U712=6,1,IF(U712=5,1,IF(U712=4,IF(V712&gt;254,1,0),0)))))))),0))))</f>
        <v>1</v>
      </c>
      <c r="Y712" s="4">
        <f>SUMIF(B:B,B712,X:X)</f>
        <v>1</v>
      </c>
      <c r="Z712" s="4" t="str">
        <f>IF(Y712&gt;0,"어학 충족","자격미달")</f>
        <v>어학 충족</v>
      </c>
      <c r="AA712" s="4"/>
      <c r="AB712" s="4" t="str">
        <f>IF(P712="A",IF(Q712&gt;849,"TOEIC 충족",IF(R712&gt;335,"New-TEPS 충족",IF(S712&gt;97,"TOEFL 충족",IF(T712&gt;849,"JPT 충족",IF(W712&gt;82,"G-TELP 충족",IF(U712=6,"HSK점수 충족",IF(U712=5,IF(V712&gt;254,"HSK점수 충족","자격미달"),"자격미달"))))))),IF(P712="B",IF(Q712&gt;699,"TOEIC 충족",IF(R712&gt;263,"New-TEPS 충족",IF(S712&gt;78,"TOEFL 충족",IF(T712&gt;699,"JPT 충족",IF(W712&gt;63,"G-TELP 충족",IF(U712=6,"HSK점수 충족",IF(U712=5,IF(V712&gt;179,"HSK점수 충족","자격미달"),"자격미달"))))))),IF(P712="C",IF(Q712&gt;599,"TOEIC 충족",IF(R712&gt;226,"New-TEPS 충족",IF(S712&gt;67,"TOEFL 충족",IF(T712&gt;599,"JPT 충족",IF(W712&gt;49,"G-TELP 충족",IF(U712=6,"HSK점수 충족",IF(U712=5,"HSK점수 충족",IF(U712=4,IF(V712&gt;209,"HSK점수 충족","자격미달"),"자격미달")))))))),IF(P712="D",IF(Q712&gt;649,"TOEIC 충족",IF(R712&gt;244,"New-TEPS 충족",IF(S712&gt;73,"TOEFL 충족",IF(T712&gt;649,"JPT 충족",IF(W712&gt;56,"G-TELP 충족",IF(U1653=6,"HSK점수 충족",IF(U1653=5,"HSK점수 충족",IF(U1653=4,IF(V1653&gt;254,"HSK점수 충족","자격미달"),"자격미달")))))))),0))))</f>
        <v>TOEIC 충족</v>
      </c>
      <c r="AC712" s="21"/>
      <c r="AD712" s="4">
        <f>IF(P712="A",VLOOKUP(Q712,[1]교육_어학_경력backdata!$B$3:$C$9,2,1),IF(P712="B",VLOOKUP(Q712,[1]교육_어학_경력backdata!$G$3:$H$9,2,1),IF(P712="C",0,"오류")))</f>
        <v>12</v>
      </c>
      <c r="AE712" s="4">
        <f>IF(P712="A",VLOOKUP(R712,[1]교육_어학_경력backdata!$B$11:$C$17,2,1),IF(P712="B",VLOOKUP(R712,[1]교육_어학_경력backdata!$G$11:$H$17,2,1),IF(P712="C",0,"오류")))</f>
        <v>0</v>
      </c>
      <c r="AF712" s="4">
        <f>IF(P712="A",VLOOKUP(S712,[1]교육_어학_경력backdata!$B$19:$C$25,2,1),IF(P712="B",VLOOKUP(S712,[1]교육_어학_경력backdata!$G$19:$H$25,2,1),IF(P712="C",0,"오류")))</f>
        <v>0</v>
      </c>
      <c r="AG712" s="4">
        <f>IF(P712="A",VLOOKUP(T712,[1]교육_어학_경력backdata!$B$3:$C$9,2,1),IF(P712="B",VLOOKUP(T712,[1]교육_어학_경력backdata!$G$3:$H$9,2,1),IF(P712="C",0,"오류")))</f>
        <v>0</v>
      </c>
      <c r="AH712" s="4">
        <f>IF(P712="A",IF(U712=0,0,IF(U712=4,0,IF(U712=5,VLOOKUP(V712,[1]교육_어학_경력backdata!$B$27:$C$29,2,1),IF(U712=6,VLOOKUP(V712,[1]교육_어학_경력backdata!$B$31:$C$34,2,1))))),IF(P712="B",IF(U712=0,0,IF(U712=4,0,IF(U712=5,VLOOKUP(V712,[1]교육_어학_경력backdata!$G$27:$H$31,2,1),IF(U712=6,VLOOKUP(V712,[1]교육_어학_경력backdata!$G$33:$H$34,2,1))))),IF(CT712="C",0,"오류")))</f>
        <v>0</v>
      </c>
      <c r="AI712" s="4">
        <f>IF(P712="A",VLOOKUP(W712,[1]교육_어학_경력backdata!$B$36:$C$42,2,1),IF(P712="B",VLOOKUP(W712,[1]교육_어학_경력backdata!$G$36:$H$42,2,1),IF(P712="C",0,"오류")))</f>
        <v>0</v>
      </c>
      <c r="AJ712" s="4">
        <f>SUM(AD712:AI712)</f>
        <v>12</v>
      </c>
      <c r="AK712" s="4">
        <f>_xlfn.MAXIFS(AJ:AJ,B:B,B712)</f>
        <v>12</v>
      </c>
      <c r="AL712" s="4"/>
      <c r="AM712" s="21"/>
      <c r="AN712" s="4"/>
      <c r="AO712" s="4"/>
    </row>
    <row r="713" spans="1:41" x14ac:dyDescent="0.4">
      <c r="A713" s="3">
        <f>IF(B712=B713,A712,A712+1)</f>
        <v>664</v>
      </c>
      <c r="B713" s="3" t="s">
        <v>2804</v>
      </c>
      <c r="C713" s="3" t="s">
        <v>2803</v>
      </c>
      <c r="D713" s="3" t="s">
        <v>2583</v>
      </c>
      <c r="E713" s="3" t="s">
        <v>2582</v>
      </c>
      <c r="F713" s="3">
        <f>IF(B713=B712,F712+1,1)</f>
        <v>1</v>
      </c>
      <c r="G713" s="3" t="s">
        <v>6384</v>
      </c>
      <c r="H713" s="3" t="s">
        <v>6379</v>
      </c>
      <c r="I713" s="3" t="s">
        <v>6378</v>
      </c>
      <c r="J713" s="3" t="s">
        <v>6521</v>
      </c>
      <c r="K713" s="3"/>
      <c r="L713" s="3" t="s">
        <v>6517</v>
      </c>
      <c r="M713" s="3" t="s">
        <v>6794</v>
      </c>
      <c r="P713" s="3" t="s">
        <v>2434</v>
      </c>
      <c r="Q713" s="3">
        <f>IF(H713="TOEIC",VALUE(L713),0)</f>
        <v>875</v>
      </c>
      <c r="R713" s="3">
        <f>IF(H713="NEW TEPS",VALUE(L713),0)</f>
        <v>0</v>
      </c>
      <c r="S713" s="3">
        <f>IF(H713="TOEFL(ibt)",VALUE(L713),0)</f>
        <v>0</v>
      </c>
      <c r="T713" s="3">
        <f>IF(H713="JPT",VALUE(L713),0)</f>
        <v>0</v>
      </c>
      <c r="U713" s="3">
        <f>IF(H713="HSK",VALUE(K713),0)</f>
        <v>0</v>
      </c>
      <c r="V713" s="3">
        <f>IF(H713="HSK",VALUE(L713),0)</f>
        <v>0</v>
      </c>
      <c r="W713" s="3">
        <f>IF(H713="G-TELP Level2",VALUE(L713),0)</f>
        <v>0</v>
      </c>
      <c r="X713" s="3">
        <f>IF(P713="A",IF(Q713&gt;849,1,IF(R713&gt;335,1,IF(S713&gt;97,1,IF(T713&gt;849,1,IF(W713&gt;82,1,IF(U713=6,1,IF(U713=5,IF(V713&gt;254,1,0),0))))))),IF(P713="B",IF(Q713&gt;699,1,IF(R713&gt;263,1,IF(S713&gt;78,1,IF(T713&gt;699,1,IF(W713&gt;63,1,IF(U713=6,1,IF(U713=5,IF(V713&gt;179,1,0),0))))))),IF(P713="C",IF(Q713&gt;599,1,IF(R713&gt;226,1,IF(S713&gt;67,1,IF(T713&gt;599,1,IF(W713&gt;49,1,IF(U713=6,1,IF(U713=5,1,IF(U713=4,IF(V713&gt;209,1,0),0)))))))),IF(P713="D",IF(Q713&gt;649,1,IF(R713&gt;244,1,IF(S713&gt;73,1,IF(T713&gt;649,1,IF(W713&gt;56,1,IF(U713=6,1,IF(U713=5,1,IF(U713=4,IF(V713&gt;254,1,0),0)))))))),0))))</f>
        <v>1</v>
      </c>
      <c r="Y713" s="3">
        <f>SUMIF(B:B,B713,X:X)</f>
        <v>1</v>
      </c>
      <c r="Z713" s="3" t="str">
        <f>IF(Y713&gt;0,"어학 충족","자격미달")</f>
        <v>어학 충족</v>
      </c>
      <c r="AA713" s="3"/>
      <c r="AB713" s="3" t="str">
        <f>IF(P713="A",IF(Q713&gt;849,"TOEIC 충족",IF(R713&gt;335,"New-TEPS 충족",IF(S713&gt;97,"TOEFL 충족",IF(T713&gt;849,"JPT 충족",IF(W713&gt;82,"G-TELP 충족",IF(U713=6,"HSK점수 충족",IF(U713=5,IF(V713&gt;254,"HSK점수 충족","자격미달"),"자격미달"))))))),IF(P713="B",IF(Q713&gt;699,"TOEIC 충족",IF(R713&gt;263,"New-TEPS 충족",IF(S713&gt;78,"TOEFL 충족",IF(T713&gt;699,"JPT 충족",IF(W713&gt;63,"G-TELP 충족",IF(U713=6,"HSK점수 충족",IF(U713=5,IF(V713&gt;179,"HSK점수 충족","자격미달"),"자격미달"))))))),IF(P713="C",IF(Q713&gt;599,"TOEIC 충족",IF(R713&gt;226,"New-TEPS 충족",IF(S713&gt;67,"TOEFL 충족",IF(T713&gt;599,"JPT 충족",IF(W713&gt;49,"G-TELP 충족",IF(U713=6,"HSK점수 충족",IF(U713=5,"HSK점수 충족",IF(U713=4,IF(V713&gt;209,"HSK점수 충족","자격미달"),"자격미달")))))))),IF(P713="D",IF(Q713&gt;649,"TOEIC 충족",IF(R713&gt;244,"New-TEPS 충족",IF(S713&gt;73,"TOEFL 충족",IF(T713&gt;649,"JPT 충족",IF(W713&gt;56,"G-TELP 충족",IF(U1654=6,"HSK점수 충족",IF(U1654=5,"HSK점수 충족",IF(U1654=4,IF(V1654&gt;254,"HSK점수 충족","자격미달"),"자격미달")))))))),0))))</f>
        <v>TOEIC 충족</v>
      </c>
      <c r="AC713" s="21"/>
      <c r="AD713" s="3">
        <f>IF(P713="A",VLOOKUP(Q713,[1]교육_어학_경력backdata!$B$3:$C$9,2,1),IF(P713="B",VLOOKUP(Q713,[1]교육_어학_경력backdata!$G$3:$H$9,2,1),IF(P713="C",0,"오류")))</f>
        <v>14</v>
      </c>
      <c r="AE713" s="3">
        <f>IF(P713="A",VLOOKUP(R713,[1]교육_어학_경력backdata!$B$11:$C$17,2,1),IF(P713="B",VLOOKUP(R713,[1]교육_어학_경력backdata!$G$11:$H$17,2,1),IF(P713="C",0,"오류")))</f>
        <v>0</v>
      </c>
      <c r="AF713" s="3">
        <f>IF(P713="A",VLOOKUP(S713,[1]교육_어학_경력backdata!$B$19:$C$25,2,1),IF(P713="B",VLOOKUP(S713,[1]교육_어학_경력backdata!$G$19:$H$25,2,1),IF(P713="C",0,"오류")))</f>
        <v>0</v>
      </c>
      <c r="AG713" s="3">
        <f>IF(P713="A",VLOOKUP(T713,[1]교육_어학_경력backdata!$B$3:$C$9,2,1),IF(P713="B",VLOOKUP(T713,[1]교육_어학_경력backdata!$G$3:$H$9,2,1),IF(P713="C",0,"오류")))</f>
        <v>0</v>
      </c>
      <c r="AH713" s="3">
        <f>IF(P713="A",IF(U713=0,0,IF(U713=4,0,IF(U713=5,VLOOKUP(V713,[1]교육_어학_경력backdata!$B$27:$C$29,2,1),IF(U713=6,VLOOKUP(V713,[1]교육_어학_경력backdata!$B$31:$C$34,2,1))))),IF(P713="B",IF(U713=0,0,IF(U713=4,0,IF(U713=5,VLOOKUP(V713,[1]교육_어학_경력backdata!$G$27:$H$31,2,1),IF(U713=6,VLOOKUP(V713,[1]교육_어학_경력backdata!$G$33:$H$34,2,1))))),IF(CT713="C",0,"오류")))</f>
        <v>0</v>
      </c>
      <c r="AI713" s="3">
        <f>IF(P713="A",VLOOKUP(W713,[1]교육_어학_경력backdata!$B$36:$C$42,2,1),IF(P713="B",VLOOKUP(W713,[1]교육_어학_경력backdata!$G$36:$H$42,2,1),IF(P713="C",0,"오류")))</f>
        <v>0</v>
      </c>
      <c r="AJ713" s="3">
        <f>SUM(AD713:AI713)</f>
        <v>14</v>
      </c>
      <c r="AK713" s="3">
        <f>_xlfn.MAXIFS(AJ:AJ,B:B,B713)</f>
        <v>14</v>
      </c>
      <c r="AL713" s="3"/>
      <c r="AM713" s="21"/>
      <c r="AN713" s="3"/>
      <c r="AO713" s="3"/>
    </row>
    <row r="714" spans="1:41" x14ac:dyDescent="0.4">
      <c r="A714" s="4">
        <f>IF(B713=B714,A713,A713+1)</f>
        <v>665</v>
      </c>
      <c r="B714" s="4" t="s">
        <v>2801</v>
      </c>
      <c r="C714" s="4" t="s">
        <v>2800</v>
      </c>
      <c r="D714" s="4" t="s">
        <v>2583</v>
      </c>
      <c r="E714" s="4" t="s">
        <v>2582</v>
      </c>
      <c r="F714" s="4">
        <f>IF(B714=B713,F713+1,1)</f>
        <v>1</v>
      </c>
      <c r="G714" s="4" t="s">
        <v>6380</v>
      </c>
      <c r="H714" s="4" t="s">
        <v>6379</v>
      </c>
      <c r="I714" s="4" t="s">
        <v>6378</v>
      </c>
      <c r="J714" s="4" t="s">
        <v>6581</v>
      </c>
      <c r="K714" s="4"/>
      <c r="L714" s="4" t="s">
        <v>6604</v>
      </c>
      <c r="M714" s="4" t="s">
        <v>6793</v>
      </c>
      <c r="P714" s="4" t="s">
        <v>2434</v>
      </c>
      <c r="Q714" s="4">
        <f>IF(H714="TOEIC",VALUE(L714),0)</f>
        <v>985</v>
      </c>
      <c r="R714" s="4">
        <f>IF(H714="NEW TEPS",VALUE(L714),0)</f>
        <v>0</v>
      </c>
      <c r="S714" s="4">
        <f>IF(H714="TOEFL(ibt)",VALUE(L714),0)</f>
        <v>0</v>
      </c>
      <c r="T714" s="4">
        <f>IF(H714="JPT",VALUE(L714),0)</f>
        <v>0</v>
      </c>
      <c r="U714" s="4">
        <f>IF(H714="HSK",VALUE(K714),0)</f>
        <v>0</v>
      </c>
      <c r="V714" s="4">
        <f>IF(H714="HSK",VALUE(L714),0)</f>
        <v>0</v>
      </c>
      <c r="W714" s="4">
        <f>IF(H714="G-TELP Level2",VALUE(L714),0)</f>
        <v>0</v>
      </c>
      <c r="X714" s="4">
        <f>IF(P714="A",IF(Q714&gt;849,1,IF(R714&gt;335,1,IF(S714&gt;97,1,IF(T714&gt;849,1,IF(W714&gt;82,1,IF(U714=6,1,IF(U714=5,IF(V714&gt;254,1,0),0))))))),IF(P714="B",IF(Q714&gt;699,1,IF(R714&gt;263,1,IF(S714&gt;78,1,IF(T714&gt;699,1,IF(W714&gt;63,1,IF(U714=6,1,IF(U714=5,IF(V714&gt;179,1,0),0))))))),IF(P714="C",IF(Q714&gt;599,1,IF(R714&gt;226,1,IF(S714&gt;67,1,IF(T714&gt;599,1,IF(W714&gt;49,1,IF(U714=6,1,IF(U714=5,1,IF(U714=4,IF(V714&gt;209,1,0),0)))))))),IF(P714="D",IF(Q714&gt;649,1,IF(R714&gt;244,1,IF(S714&gt;73,1,IF(T714&gt;649,1,IF(W714&gt;56,1,IF(U714=6,1,IF(U714=5,1,IF(U714=4,IF(V714&gt;254,1,0),0)))))))),0))))</f>
        <v>1</v>
      </c>
      <c r="Y714" s="4">
        <f>SUMIF(B:B,B714,X:X)</f>
        <v>1</v>
      </c>
      <c r="Z714" s="4" t="str">
        <f>IF(Y714&gt;0,"어학 충족","자격미달")</f>
        <v>어학 충족</v>
      </c>
      <c r="AA714" s="4"/>
      <c r="AB714" s="4" t="str">
        <f>IF(P714="A",IF(Q714&gt;849,"TOEIC 충족",IF(R714&gt;335,"New-TEPS 충족",IF(S714&gt;97,"TOEFL 충족",IF(T714&gt;849,"JPT 충족",IF(W714&gt;82,"G-TELP 충족",IF(U714=6,"HSK점수 충족",IF(U714=5,IF(V714&gt;254,"HSK점수 충족","자격미달"),"자격미달"))))))),IF(P714="B",IF(Q714&gt;699,"TOEIC 충족",IF(R714&gt;263,"New-TEPS 충족",IF(S714&gt;78,"TOEFL 충족",IF(T714&gt;699,"JPT 충족",IF(W714&gt;63,"G-TELP 충족",IF(U714=6,"HSK점수 충족",IF(U714=5,IF(V714&gt;179,"HSK점수 충족","자격미달"),"자격미달"))))))),IF(P714="C",IF(Q714&gt;599,"TOEIC 충족",IF(R714&gt;226,"New-TEPS 충족",IF(S714&gt;67,"TOEFL 충족",IF(T714&gt;599,"JPT 충족",IF(W714&gt;49,"G-TELP 충족",IF(U714=6,"HSK점수 충족",IF(U714=5,"HSK점수 충족",IF(U714=4,IF(V714&gt;209,"HSK점수 충족","자격미달"),"자격미달")))))))),IF(P714="D",IF(Q714&gt;649,"TOEIC 충족",IF(R714&gt;244,"New-TEPS 충족",IF(S714&gt;73,"TOEFL 충족",IF(T714&gt;649,"JPT 충족",IF(W714&gt;56,"G-TELP 충족",IF(U1655=6,"HSK점수 충족",IF(U1655=5,"HSK점수 충족",IF(U1655=4,IF(V1655&gt;254,"HSK점수 충족","자격미달"),"자격미달")))))))),0))))</f>
        <v>TOEIC 충족</v>
      </c>
      <c r="AC714" s="21"/>
      <c r="AD714" s="4">
        <f>IF(P714="A",VLOOKUP(Q714,[1]교육_어학_경력backdata!$B$3:$C$9,2,1),IF(P714="B",VLOOKUP(Q714,[1]교육_어학_경력backdata!$G$3:$H$9,2,1),IF(P714="C",0,"오류")))</f>
        <v>20</v>
      </c>
      <c r="AE714" s="4">
        <f>IF(P714="A",VLOOKUP(R714,[1]교육_어학_경력backdata!$B$11:$C$17,2,1),IF(P714="B",VLOOKUP(R714,[1]교육_어학_경력backdata!$G$11:$H$17,2,1),IF(P714="C",0,"오류")))</f>
        <v>0</v>
      </c>
      <c r="AF714" s="4">
        <f>IF(P714="A",VLOOKUP(S714,[1]교육_어학_경력backdata!$B$19:$C$25,2,1),IF(P714="B",VLOOKUP(S714,[1]교육_어학_경력backdata!$G$19:$H$25,2,1),IF(P714="C",0,"오류")))</f>
        <v>0</v>
      </c>
      <c r="AG714" s="4">
        <f>IF(P714="A",VLOOKUP(T714,[1]교육_어학_경력backdata!$B$3:$C$9,2,1),IF(P714="B",VLOOKUP(T714,[1]교육_어학_경력backdata!$G$3:$H$9,2,1),IF(P714="C",0,"오류")))</f>
        <v>0</v>
      </c>
      <c r="AH714" s="4">
        <f>IF(P714="A",IF(U714=0,0,IF(U714=4,0,IF(U714=5,VLOOKUP(V714,[1]교육_어학_경력backdata!$B$27:$C$29,2,1),IF(U714=6,VLOOKUP(V714,[1]교육_어학_경력backdata!$B$31:$C$34,2,1))))),IF(P714="B",IF(U714=0,0,IF(U714=4,0,IF(U714=5,VLOOKUP(V714,[1]교육_어학_경력backdata!$G$27:$H$31,2,1),IF(U714=6,VLOOKUP(V714,[1]교육_어학_경력backdata!$G$33:$H$34,2,1))))),IF(CT714="C",0,"오류")))</f>
        <v>0</v>
      </c>
      <c r="AI714" s="4">
        <f>IF(P714="A",VLOOKUP(W714,[1]교육_어학_경력backdata!$B$36:$C$42,2,1),IF(P714="B",VLOOKUP(W714,[1]교육_어학_경력backdata!$G$36:$H$42,2,1),IF(P714="C",0,"오류")))</f>
        <v>0</v>
      </c>
      <c r="AJ714" s="4">
        <f>SUM(AD714:AI714)</f>
        <v>20</v>
      </c>
      <c r="AK714" s="4">
        <f>_xlfn.MAXIFS(AJ:AJ,B:B,B714)</f>
        <v>20</v>
      </c>
      <c r="AL714" s="4"/>
      <c r="AM714" s="21"/>
      <c r="AN714" s="4"/>
      <c r="AO714" s="4"/>
    </row>
    <row r="715" spans="1:41" x14ac:dyDescent="0.4">
      <c r="A715" s="3">
        <f>IF(B714=B715,A714,A714+1)</f>
        <v>666</v>
      </c>
      <c r="B715" s="3" t="s">
        <v>2797</v>
      </c>
      <c r="C715" s="3" t="s">
        <v>2796</v>
      </c>
      <c r="D715" s="3" t="s">
        <v>2583</v>
      </c>
      <c r="E715" s="3" t="s">
        <v>2582</v>
      </c>
      <c r="F715" s="3">
        <f>IF(B715=B714,F714+1,1)</f>
        <v>1</v>
      </c>
      <c r="G715" s="3" t="s">
        <v>6380</v>
      </c>
      <c r="H715" s="3" t="s">
        <v>6379</v>
      </c>
      <c r="I715" s="3" t="s">
        <v>6378</v>
      </c>
      <c r="J715" s="3" t="s">
        <v>6573</v>
      </c>
      <c r="K715" s="3"/>
      <c r="L715" s="3" t="s">
        <v>6674</v>
      </c>
      <c r="M715" s="3" t="s">
        <v>6792</v>
      </c>
      <c r="P715" s="3" t="s">
        <v>2434</v>
      </c>
      <c r="Q715" s="3">
        <f>IF(H715="TOEIC",VALUE(L715),0)</f>
        <v>905</v>
      </c>
      <c r="R715" s="3">
        <f>IF(H715="NEW TEPS",VALUE(L715),0)</f>
        <v>0</v>
      </c>
      <c r="S715" s="3">
        <f>IF(H715="TOEFL(ibt)",VALUE(L715),0)</f>
        <v>0</v>
      </c>
      <c r="T715" s="3">
        <f>IF(H715="JPT",VALUE(L715),0)</f>
        <v>0</v>
      </c>
      <c r="U715" s="3">
        <f>IF(H715="HSK",VALUE(K715),0)</f>
        <v>0</v>
      </c>
      <c r="V715" s="3">
        <f>IF(H715="HSK",VALUE(L715),0)</f>
        <v>0</v>
      </c>
      <c r="W715" s="3">
        <f>IF(H715="G-TELP Level2",VALUE(L715),0)</f>
        <v>0</v>
      </c>
      <c r="X715" s="3">
        <f>IF(P715="A",IF(Q715&gt;849,1,IF(R715&gt;335,1,IF(S715&gt;97,1,IF(T715&gt;849,1,IF(W715&gt;82,1,IF(U715=6,1,IF(U715=5,IF(V715&gt;254,1,0),0))))))),IF(P715="B",IF(Q715&gt;699,1,IF(R715&gt;263,1,IF(S715&gt;78,1,IF(T715&gt;699,1,IF(W715&gt;63,1,IF(U715=6,1,IF(U715=5,IF(V715&gt;179,1,0),0))))))),IF(P715="C",IF(Q715&gt;599,1,IF(R715&gt;226,1,IF(S715&gt;67,1,IF(T715&gt;599,1,IF(W715&gt;49,1,IF(U715=6,1,IF(U715=5,1,IF(U715=4,IF(V715&gt;209,1,0),0)))))))),IF(P715="D",IF(Q715&gt;649,1,IF(R715&gt;244,1,IF(S715&gt;73,1,IF(T715&gt;649,1,IF(W715&gt;56,1,IF(U715=6,1,IF(U715=5,1,IF(U715=4,IF(V715&gt;254,1,0),0)))))))),0))))</f>
        <v>1</v>
      </c>
      <c r="Y715" s="3">
        <f>SUMIF(B:B,B715,X:X)</f>
        <v>1</v>
      </c>
      <c r="Z715" s="3" t="str">
        <f>IF(Y715&gt;0,"어학 충족","자격미달")</f>
        <v>어학 충족</v>
      </c>
      <c r="AA715" s="3"/>
      <c r="AB715" s="3" t="str">
        <f>IF(P715="A",IF(Q715&gt;849,"TOEIC 충족",IF(R715&gt;335,"New-TEPS 충족",IF(S715&gt;97,"TOEFL 충족",IF(T715&gt;849,"JPT 충족",IF(W715&gt;82,"G-TELP 충족",IF(U715=6,"HSK점수 충족",IF(U715=5,IF(V715&gt;254,"HSK점수 충족","자격미달"),"자격미달"))))))),IF(P715="B",IF(Q715&gt;699,"TOEIC 충족",IF(R715&gt;263,"New-TEPS 충족",IF(S715&gt;78,"TOEFL 충족",IF(T715&gt;699,"JPT 충족",IF(W715&gt;63,"G-TELP 충족",IF(U715=6,"HSK점수 충족",IF(U715=5,IF(V715&gt;179,"HSK점수 충족","자격미달"),"자격미달"))))))),IF(P715="C",IF(Q715&gt;599,"TOEIC 충족",IF(R715&gt;226,"New-TEPS 충족",IF(S715&gt;67,"TOEFL 충족",IF(T715&gt;599,"JPT 충족",IF(W715&gt;49,"G-TELP 충족",IF(U715=6,"HSK점수 충족",IF(U715=5,"HSK점수 충족",IF(U715=4,IF(V715&gt;209,"HSK점수 충족","자격미달"),"자격미달")))))))),IF(P715="D",IF(Q715&gt;649,"TOEIC 충족",IF(R715&gt;244,"New-TEPS 충족",IF(S715&gt;73,"TOEFL 충족",IF(T715&gt;649,"JPT 충족",IF(W715&gt;56,"G-TELP 충족",IF(U1656=6,"HSK점수 충족",IF(U1656=5,"HSK점수 충족",IF(U1656=4,IF(V1656&gt;254,"HSK점수 충족","자격미달"),"자격미달")))))))),0))))</f>
        <v>TOEIC 충족</v>
      </c>
      <c r="AC715" s="21"/>
      <c r="AD715" s="3">
        <f>IF(P715="A",VLOOKUP(Q715,[1]교육_어학_경력backdata!$B$3:$C$9,2,1),IF(P715="B",VLOOKUP(Q715,[1]교육_어학_경력backdata!$G$3:$H$9,2,1),IF(P715="C",0,"오류")))</f>
        <v>16</v>
      </c>
      <c r="AE715" s="3">
        <f>IF(P715="A",VLOOKUP(R715,[1]교육_어학_경력backdata!$B$11:$C$17,2,1),IF(P715="B",VLOOKUP(R715,[1]교육_어학_경력backdata!$G$11:$H$17,2,1),IF(P715="C",0,"오류")))</f>
        <v>0</v>
      </c>
      <c r="AF715" s="3">
        <f>IF(P715="A",VLOOKUP(S715,[1]교육_어학_경력backdata!$B$19:$C$25,2,1),IF(P715="B",VLOOKUP(S715,[1]교육_어학_경력backdata!$G$19:$H$25,2,1),IF(P715="C",0,"오류")))</f>
        <v>0</v>
      </c>
      <c r="AG715" s="3">
        <f>IF(P715="A",VLOOKUP(T715,[1]교육_어학_경력backdata!$B$3:$C$9,2,1),IF(P715="B",VLOOKUP(T715,[1]교육_어학_경력backdata!$G$3:$H$9,2,1),IF(P715="C",0,"오류")))</f>
        <v>0</v>
      </c>
      <c r="AH715" s="3">
        <f>IF(P715="A",IF(U715=0,0,IF(U715=4,0,IF(U715=5,VLOOKUP(V715,[1]교육_어학_경력backdata!$B$27:$C$29,2,1),IF(U715=6,VLOOKUP(V715,[1]교육_어학_경력backdata!$B$31:$C$34,2,1))))),IF(P715="B",IF(U715=0,0,IF(U715=4,0,IF(U715=5,VLOOKUP(V715,[1]교육_어학_경력backdata!$G$27:$H$31,2,1),IF(U715=6,VLOOKUP(V715,[1]교육_어학_경력backdata!$G$33:$H$34,2,1))))),IF(CT715="C",0,"오류")))</f>
        <v>0</v>
      </c>
      <c r="AI715" s="3">
        <f>IF(P715="A",VLOOKUP(W715,[1]교육_어학_경력backdata!$B$36:$C$42,2,1),IF(P715="B",VLOOKUP(W715,[1]교육_어학_경력backdata!$G$36:$H$42,2,1),IF(P715="C",0,"오류")))</f>
        <v>0</v>
      </c>
      <c r="AJ715" s="3">
        <f>SUM(AD715:AI715)</f>
        <v>16</v>
      </c>
      <c r="AK715" s="3">
        <f>_xlfn.MAXIFS(AJ:AJ,B:B,B715)</f>
        <v>16</v>
      </c>
      <c r="AL715" s="3"/>
      <c r="AM715" s="21"/>
      <c r="AN715" s="3"/>
      <c r="AO715" s="3"/>
    </row>
    <row r="716" spans="1:41" x14ac:dyDescent="0.4">
      <c r="A716" s="4">
        <f>IF(B715=B716,A715,A715+1)</f>
        <v>667</v>
      </c>
      <c r="B716" s="4" t="s">
        <v>2793</v>
      </c>
      <c r="C716" s="4" t="s">
        <v>2792</v>
      </c>
      <c r="D716" s="4" t="s">
        <v>2583</v>
      </c>
      <c r="E716" s="4" t="s">
        <v>2582</v>
      </c>
      <c r="F716" s="4">
        <f>IF(B716=B715,F715+1,1)</f>
        <v>1</v>
      </c>
      <c r="G716" s="4" t="s">
        <v>6380</v>
      </c>
      <c r="H716" s="4" t="s">
        <v>6379</v>
      </c>
      <c r="I716" s="4" t="s">
        <v>6378</v>
      </c>
      <c r="J716" s="4" t="s">
        <v>6587</v>
      </c>
      <c r="K716" s="4"/>
      <c r="L716" s="4" t="s">
        <v>6399</v>
      </c>
      <c r="M716" s="4" t="s">
        <v>6791</v>
      </c>
      <c r="P716" s="4" t="s">
        <v>2434</v>
      </c>
      <c r="Q716" s="4">
        <f>IF(H716="TOEIC",VALUE(L716),0)</f>
        <v>900</v>
      </c>
      <c r="R716" s="4">
        <f>IF(H716="NEW TEPS",VALUE(L716),0)</f>
        <v>0</v>
      </c>
      <c r="S716" s="4">
        <f>IF(H716="TOEFL(ibt)",VALUE(L716),0)</f>
        <v>0</v>
      </c>
      <c r="T716" s="4">
        <f>IF(H716="JPT",VALUE(L716),0)</f>
        <v>0</v>
      </c>
      <c r="U716" s="4">
        <f>IF(H716="HSK",VALUE(K716),0)</f>
        <v>0</v>
      </c>
      <c r="V716" s="4">
        <f>IF(H716="HSK",VALUE(L716),0)</f>
        <v>0</v>
      </c>
      <c r="W716" s="4">
        <f>IF(H716="G-TELP Level2",VALUE(L716),0)</f>
        <v>0</v>
      </c>
      <c r="X716" s="4">
        <f>IF(P716="A",IF(Q716&gt;849,1,IF(R716&gt;335,1,IF(S716&gt;97,1,IF(T716&gt;849,1,IF(W716&gt;82,1,IF(U716=6,1,IF(U716=5,IF(V716&gt;254,1,0),0))))))),IF(P716="B",IF(Q716&gt;699,1,IF(R716&gt;263,1,IF(S716&gt;78,1,IF(T716&gt;699,1,IF(W716&gt;63,1,IF(U716=6,1,IF(U716=5,IF(V716&gt;179,1,0),0))))))),IF(P716="C",IF(Q716&gt;599,1,IF(R716&gt;226,1,IF(S716&gt;67,1,IF(T716&gt;599,1,IF(W716&gt;49,1,IF(U716=6,1,IF(U716=5,1,IF(U716=4,IF(V716&gt;209,1,0),0)))))))),IF(P716="D",IF(Q716&gt;649,1,IF(R716&gt;244,1,IF(S716&gt;73,1,IF(T716&gt;649,1,IF(W716&gt;56,1,IF(U716=6,1,IF(U716=5,1,IF(U716=4,IF(V716&gt;254,1,0),0)))))))),0))))</f>
        <v>1</v>
      </c>
      <c r="Y716" s="4">
        <f>SUMIF(B:B,B716,X:X)</f>
        <v>1</v>
      </c>
      <c r="Z716" s="4" t="str">
        <f>IF(Y716&gt;0,"어학 충족","자격미달")</f>
        <v>어학 충족</v>
      </c>
      <c r="AA716" s="4"/>
      <c r="AB716" s="4" t="str">
        <f>IF(P716="A",IF(Q716&gt;849,"TOEIC 충족",IF(R716&gt;335,"New-TEPS 충족",IF(S716&gt;97,"TOEFL 충족",IF(T716&gt;849,"JPT 충족",IF(W716&gt;82,"G-TELP 충족",IF(U716=6,"HSK점수 충족",IF(U716=5,IF(V716&gt;254,"HSK점수 충족","자격미달"),"자격미달"))))))),IF(P716="B",IF(Q716&gt;699,"TOEIC 충족",IF(R716&gt;263,"New-TEPS 충족",IF(S716&gt;78,"TOEFL 충족",IF(T716&gt;699,"JPT 충족",IF(W716&gt;63,"G-TELP 충족",IF(U716=6,"HSK점수 충족",IF(U716=5,IF(V716&gt;179,"HSK점수 충족","자격미달"),"자격미달"))))))),IF(P716="C",IF(Q716&gt;599,"TOEIC 충족",IF(R716&gt;226,"New-TEPS 충족",IF(S716&gt;67,"TOEFL 충족",IF(T716&gt;599,"JPT 충족",IF(W716&gt;49,"G-TELP 충족",IF(U716=6,"HSK점수 충족",IF(U716=5,"HSK점수 충족",IF(U716=4,IF(V716&gt;209,"HSK점수 충족","자격미달"),"자격미달")))))))),IF(P716="D",IF(Q716&gt;649,"TOEIC 충족",IF(R716&gt;244,"New-TEPS 충족",IF(S716&gt;73,"TOEFL 충족",IF(T716&gt;649,"JPT 충족",IF(W716&gt;56,"G-TELP 충족",IF(U1657=6,"HSK점수 충족",IF(U1657=5,"HSK점수 충족",IF(U1657=4,IF(V1657&gt;254,"HSK점수 충족","자격미달"),"자격미달")))))))),0))))</f>
        <v>TOEIC 충족</v>
      </c>
      <c r="AC716" s="21"/>
      <c r="AD716" s="4">
        <f>IF(P716="A",VLOOKUP(Q716,[1]교육_어학_경력backdata!$B$3:$C$9,2,1),IF(P716="B",VLOOKUP(Q716,[1]교육_어학_경력backdata!$G$3:$H$9,2,1),IF(P716="C",0,"오류")))</f>
        <v>16</v>
      </c>
      <c r="AE716" s="4">
        <f>IF(P716="A",VLOOKUP(R716,[1]교육_어학_경력backdata!$B$11:$C$17,2,1),IF(P716="B",VLOOKUP(R716,[1]교육_어학_경력backdata!$G$11:$H$17,2,1),IF(P716="C",0,"오류")))</f>
        <v>0</v>
      </c>
      <c r="AF716" s="4">
        <f>IF(P716="A",VLOOKUP(S716,[1]교육_어학_경력backdata!$B$19:$C$25,2,1),IF(P716="B",VLOOKUP(S716,[1]교육_어학_경력backdata!$G$19:$H$25,2,1),IF(P716="C",0,"오류")))</f>
        <v>0</v>
      </c>
      <c r="AG716" s="4">
        <f>IF(P716="A",VLOOKUP(T716,[1]교육_어학_경력backdata!$B$3:$C$9,2,1),IF(P716="B",VLOOKUP(T716,[1]교육_어학_경력backdata!$G$3:$H$9,2,1),IF(P716="C",0,"오류")))</f>
        <v>0</v>
      </c>
      <c r="AH716" s="4">
        <f>IF(P716="A",IF(U716=0,0,IF(U716=4,0,IF(U716=5,VLOOKUP(V716,[1]교육_어학_경력backdata!$B$27:$C$29,2,1),IF(U716=6,VLOOKUP(V716,[1]교육_어학_경력backdata!$B$31:$C$34,2,1))))),IF(P716="B",IF(U716=0,0,IF(U716=4,0,IF(U716=5,VLOOKUP(V716,[1]교육_어학_경력backdata!$G$27:$H$31,2,1),IF(U716=6,VLOOKUP(V716,[1]교육_어학_경력backdata!$G$33:$H$34,2,1))))),IF(CT716="C",0,"오류")))</f>
        <v>0</v>
      </c>
      <c r="AI716" s="4">
        <f>IF(P716="A",VLOOKUP(W716,[1]교육_어학_경력backdata!$B$36:$C$42,2,1),IF(P716="B",VLOOKUP(W716,[1]교육_어학_경력backdata!$G$36:$H$42,2,1),IF(P716="C",0,"오류")))</f>
        <v>0</v>
      </c>
      <c r="AJ716" s="4">
        <f>SUM(AD716:AI716)</f>
        <v>16</v>
      </c>
      <c r="AK716" s="4">
        <f>_xlfn.MAXIFS(AJ:AJ,B:B,B716)</f>
        <v>16</v>
      </c>
      <c r="AL716" s="4"/>
      <c r="AM716" s="21"/>
      <c r="AN716" s="4"/>
      <c r="AO716" s="4"/>
    </row>
    <row r="717" spans="1:41" x14ac:dyDescent="0.4">
      <c r="A717" s="3">
        <f>IF(B716=B717,A716,A716+1)</f>
        <v>668</v>
      </c>
      <c r="B717" s="3" t="s">
        <v>2789</v>
      </c>
      <c r="C717" s="3" t="s">
        <v>2788</v>
      </c>
      <c r="D717" s="3" t="s">
        <v>2583</v>
      </c>
      <c r="E717" s="3" t="s">
        <v>2582</v>
      </c>
      <c r="F717" s="3">
        <f>IF(B717=B716,F716+1,1)</f>
        <v>1</v>
      </c>
      <c r="G717" s="3" t="s">
        <v>6380</v>
      </c>
      <c r="H717" s="3" t="s">
        <v>6379</v>
      </c>
      <c r="I717" s="3" t="s">
        <v>6378</v>
      </c>
      <c r="J717" s="3" t="s">
        <v>6790</v>
      </c>
      <c r="K717" s="3"/>
      <c r="L717" s="3" t="s">
        <v>6448</v>
      </c>
      <c r="M717" s="3" t="s">
        <v>6789</v>
      </c>
      <c r="P717" s="3" t="s">
        <v>2434</v>
      </c>
      <c r="Q717" s="3">
        <f>IF(H717="TOEIC",VALUE(L717),0)</f>
        <v>865</v>
      </c>
      <c r="R717" s="3">
        <f>IF(H717="NEW TEPS",VALUE(L717),0)</f>
        <v>0</v>
      </c>
      <c r="S717" s="3">
        <f>IF(H717="TOEFL(ibt)",VALUE(L717),0)</f>
        <v>0</v>
      </c>
      <c r="T717" s="3">
        <f>IF(H717="JPT",VALUE(L717),0)</f>
        <v>0</v>
      </c>
      <c r="U717" s="3">
        <f>IF(H717="HSK",VALUE(K717),0)</f>
        <v>0</v>
      </c>
      <c r="V717" s="3">
        <f>IF(H717="HSK",VALUE(L717),0)</f>
        <v>0</v>
      </c>
      <c r="W717" s="3">
        <f>IF(H717="G-TELP Level2",VALUE(L717),0)</f>
        <v>0</v>
      </c>
      <c r="X717" s="3">
        <f>IF(P717="A",IF(Q717&gt;849,1,IF(R717&gt;335,1,IF(S717&gt;97,1,IF(T717&gt;849,1,IF(W717&gt;82,1,IF(U717=6,1,IF(U717=5,IF(V717&gt;254,1,0),0))))))),IF(P717="B",IF(Q717&gt;699,1,IF(R717&gt;263,1,IF(S717&gt;78,1,IF(T717&gt;699,1,IF(W717&gt;63,1,IF(U717=6,1,IF(U717=5,IF(V717&gt;179,1,0),0))))))),IF(P717="C",IF(Q717&gt;599,1,IF(R717&gt;226,1,IF(S717&gt;67,1,IF(T717&gt;599,1,IF(W717&gt;49,1,IF(U717=6,1,IF(U717=5,1,IF(U717=4,IF(V717&gt;209,1,0),0)))))))),IF(P717="D",IF(Q717&gt;649,1,IF(R717&gt;244,1,IF(S717&gt;73,1,IF(T717&gt;649,1,IF(W717&gt;56,1,IF(U717=6,1,IF(U717=5,1,IF(U717=4,IF(V717&gt;254,1,0),0)))))))),0))))</f>
        <v>1</v>
      </c>
      <c r="Y717" s="3">
        <f>SUMIF(B:B,B717,X:X)</f>
        <v>1</v>
      </c>
      <c r="Z717" s="3" t="str">
        <f>IF(Y717&gt;0,"어학 충족","자격미달")</f>
        <v>어학 충족</v>
      </c>
      <c r="AA717" s="3"/>
      <c r="AB717" s="3" t="str">
        <f>IF(P717="A",IF(Q717&gt;849,"TOEIC 충족",IF(R717&gt;335,"New-TEPS 충족",IF(S717&gt;97,"TOEFL 충족",IF(T717&gt;849,"JPT 충족",IF(W717&gt;82,"G-TELP 충족",IF(U717=6,"HSK점수 충족",IF(U717=5,IF(V717&gt;254,"HSK점수 충족","자격미달"),"자격미달"))))))),IF(P717="B",IF(Q717&gt;699,"TOEIC 충족",IF(R717&gt;263,"New-TEPS 충족",IF(S717&gt;78,"TOEFL 충족",IF(T717&gt;699,"JPT 충족",IF(W717&gt;63,"G-TELP 충족",IF(U717=6,"HSK점수 충족",IF(U717=5,IF(V717&gt;179,"HSK점수 충족","자격미달"),"자격미달"))))))),IF(P717="C",IF(Q717&gt;599,"TOEIC 충족",IF(R717&gt;226,"New-TEPS 충족",IF(S717&gt;67,"TOEFL 충족",IF(T717&gt;599,"JPT 충족",IF(W717&gt;49,"G-TELP 충족",IF(U717=6,"HSK점수 충족",IF(U717=5,"HSK점수 충족",IF(U717=4,IF(V717&gt;209,"HSK점수 충족","자격미달"),"자격미달")))))))),IF(P717="D",IF(Q717&gt;649,"TOEIC 충족",IF(R717&gt;244,"New-TEPS 충족",IF(S717&gt;73,"TOEFL 충족",IF(T717&gt;649,"JPT 충족",IF(W717&gt;56,"G-TELP 충족",IF(U1658=6,"HSK점수 충족",IF(U1658=5,"HSK점수 충족",IF(U1658=4,IF(V1658&gt;254,"HSK점수 충족","자격미달"),"자격미달")))))))),0))))</f>
        <v>TOEIC 충족</v>
      </c>
      <c r="AC717" s="21"/>
      <c r="AD717" s="3">
        <f>IF(P717="A",VLOOKUP(Q717,[1]교육_어학_경력backdata!$B$3:$C$9,2,1),IF(P717="B",VLOOKUP(Q717,[1]교육_어학_경력backdata!$G$3:$H$9,2,1),IF(P717="C",0,"오류")))</f>
        <v>12</v>
      </c>
      <c r="AE717" s="3">
        <f>IF(P717="A",VLOOKUP(R717,[1]교육_어학_경력backdata!$B$11:$C$17,2,1),IF(P717="B",VLOOKUP(R717,[1]교육_어학_경력backdata!$G$11:$H$17,2,1),IF(P717="C",0,"오류")))</f>
        <v>0</v>
      </c>
      <c r="AF717" s="3">
        <f>IF(P717="A",VLOOKUP(S717,[1]교육_어학_경력backdata!$B$19:$C$25,2,1),IF(P717="B",VLOOKUP(S717,[1]교육_어학_경력backdata!$G$19:$H$25,2,1),IF(P717="C",0,"오류")))</f>
        <v>0</v>
      </c>
      <c r="AG717" s="3">
        <f>IF(P717="A",VLOOKUP(T717,[1]교육_어학_경력backdata!$B$3:$C$9,2,1),IF(P717="B",VLOOKUP(T717,[1]교육_어학_경력backdata!$G$3:$H$9,2,1),IF(P717="C",0,"오류")))</f>
        <v>0</v>
      </c>
      <c r="AH717" s="3">
        <f>IF(P717="A",IF(U717=0,0,IF(U717=4,0,IF(U717=5,VLOOKUP(V717,[1]교육_어학_경력backdata!$B$27:$C$29,2,1),IF(U717=6,VLOOKUP(V717,[1]교육_어학_경력backdata!$B$31:$C$34,2,1))))),IF(P717="B",IF(U717=0,0,IF(U717=4,0,IF(U717=5,VLOOKUP(V717,[1]교육_어학_경력backdata!$G$27:$H$31,2,1),IF(U717=6,VLOOKUP(V717,[1]교육_어학_경력backdata!$G$33:$H$34,2,1))))),IF(CT717="C",0,"오류")))</f>
        <v>0</v>
      </c>
      <c r="AI717" s="3">
        <f>IF(P717="A",VLOOKUP(W717,[1]교육_어학_경력backdata!$B$36:$C$42,2,1),IF(P717="B",VLOOKUP(W717,[1]교육_어학_경력backdata!$G$36:$H$42,2,1),IF(P717="C",0,"오류")))</f>
        <v>0</v>
      </c>
      <c r="AJ717" s="3">
        <f>SUM(AD717:AI717)</f>
        <v>12</v>
      </c>
      <c r="AK717" s="3">
        <f>_xlfn.MAXIFS(AJ:AJ,B:B,B717)</f>
        <v>12</v>
      </c>
      <c r="AL717" s="3"/>
      <c r="AM717" s="21"/>
      <c r="AN717" s="3"/>
      <c r="AO717" s="3"/>
    </row>
    <row r="718" spans="1:41" x14ac:dyDescent="0.4">
      <c r="A718" s="4">
        <f>IF(B717=B718,A717,A717+1)</f>
        <v>669</v>
      </c>
      <c r="B718" s="4" t="s">
        <v>2778</v>
      </c>
      <c r="C718" s="4" t="s">
        <v>2777</v>
      </c>
      <c r="D718" s="4" t="s">
        <v>2583</v>
      </c>
      <c r="E718" s="4" t="s">
        <v>2582</v>
      </c>
      <c r="F718" s="4">
        <f>IF(B718=B717,F717+1,1)</f>
        <v>1</v>
      </c>
      <c r="G718" s="4" t="s">
        <v>6380</v>
      </c>
      <c r="H718" s="4" t="s">
        <v>6379</v>
      </c>
      <c r="I718" s="4" t="s">
        <v>6378</v>
      </c>
      <c r="J718" s="4" t="s">
        <v>6581</v>
      </c>
      <c r="K718" s="4"/>
      <c r="L718" s="4" t="s">
        <v>6623</v>
      </c>
      <c r="M718" s="4" t="s">
        <v>6788</v>
      </c>
      <c r="P718" s="4" t="s">
        <v>2434</v>
      </c>
      <c r="Q718" s="4">
        <f>IF(H718="TOEIC",VALUE(L718),0)</f>
        <v>860</v>
      </c>
      <c r="R718" s="4">
        <f>IF(H718="NEW TEPS",VALUE(L718),0)</f>
        <v>0</v>
      </c>
      <c r="S718" s="4">
        <f>IF(H718="TOEFL(ibt)",VALUE(L718),0)</f>
        <v>0</v>
      </c>
      <c r="T718" s="4">
        <f>IF(H718="JPT",VALUE(L718),0)</f>
        <v>0</v>
      </c>
      <c r="U718" s="4">
        <f>IF(H718="HSK",VALUE(K718),0)</f>
        <v>0</v>
      </c>
      <c r="V718" s="4">
        <f>IF(H718="HSK",VALUE(L718),0)</f>
        <v>0</v>
      </c>
      <c r="W718" s="4">
        <f>IF(H718="G-TELP Level2",VALUE(L718),0)</f>
        <v>0</v>
      </c>
      <c r="X718" s="4">
        <f>IF(P718="A",IF(Q718&gt;849,1,IF(R718&gt;335,1,IF(S718&gt;97,1,IF(T718&gt;849,1,IF(W718&gt;82,1,IF(U718=6,1,IF(U718=5,IF(V718&gt;254,1,0),0))))))),IF(P718="B",IF(Q718&gt;699,1,IF(R718&gt;263,1,IF(S718&gt;78,1,IF(T718&gt;699,1,IF(W718&gt;63,1,IF(U718=6,1,IF(U718=5,IF(V718&gt;179,1,0),0))))))),IF(P718="C",IF(Q718&gt;599,1,IF(R718&gt;226,1,IF(S718&gt;67,1,IF(T718&gt;599,1,IF(W718&gt;49,1,IF(U718=6,1,IF(U718=5,1,IF(U718=4,IF(V718&gt;209,1,0),0)))))))),IF(P718="D",IF(Q718&gt;649,1,IF(R718&gt;244,1,IF(S718&gt;73,1,IF(T718&gt;649,1,IF(W718&gt;56,1,IF(U718=6,1,IF(U718=5,1,IF(U718=4,IF(V718&gt;254,1,0),0)))))))),0))))</f>
        <v>1</v>
      </c>
      <c r="Y718" s="4">
        <f>SUMIF(B:B,B718,X:X)</f>
        <v>1</v>
      </c>
      <c r="Z718" s="4" t="str">
        <f>IF(Y718&gt;0,"어학 충족","자격미달")</f>
        <v>어학 충족</v>
      </c>
      <c r="AA718" s="4"/>
      <c r="AB718" s="4" t="str">
        <f>IF(P718="A",IF(Q718&gt;849,"TOEIC 충족",IF(R718&gt;335,"New-TEPS 충족",IF(S718&gt;97,"TOEFL 충족",IF(T718&gt;849,"JPT 충족",IF(W718&gt;82,"G-TELP 충족",IF(U718=6,"HSK점수 충족",IF(U718=5,IF(V718&gt;254,"HSK점수 충족","자격미달"),"자격미달"))))))),IF(P718="B",IF(Q718&gt;699,"TOEIC 충족",IF(R718&gt;263,"New-TEPS 충족",IF(S718&gt;78,"TOEFL 충족",IF(T718&gt;699,"JPT 충족",IF(W718&gt;63,"G-TELP 충족",IF(U718=6,"HSK점수 충족",IF(U718=5,IF(V718&gt;179,"HSK점수 충족","자격미달"),"자격미달"))))))),IF(P718="C",IF(Q718&gt;599,"TOEIC 충족",IF(R718&gt;226,"New-TEPS 충족",IF(S718&gt;67,"TOEFL 충족",IF(T718&gt;599,"JPT 충족",IF(W718&gt;49,"G-TELP 충족",IF(U718=6,"HSK점수 충족",IF(U718=5,"HSK점수 충족",IF(U718=4,IF(V718&gt;209,"HSK점수 충족","자격미달"),"자격미달")))))))),IF(P718="D",IF(Q718&gt;649,"TOEIC 충족",IF(R718&gt;244,"New-TEPS 충족",IF(S718&gt;73,"TOEFL 충족",IF(T718&gt;649,"JPT 충족",IF(W718&gt;56,"G-TELP 충족",IF(U1659=6,"HSK점수 충족",IF(U1659=5,"HSK점수 충족",IF(U1659=4,IF(V1659&gt;254,"HSK점수 충족","자격미달"),"자격미달")))))))),0))))</f>
        <v>TOEIC 충족</v>
      </c>
      <c r="AC718" s="21"/>
      <c r="AD718" s="4">
        <f>IF(P718="A",VLOOKUP(Q718,[1]교육_어학_경력backdata!$B$3:$C$9,2,1),IF(P718="B",VLOOKUP(Q718,[1]교육_어학_경력backdata!$G$3:$H$9,2,1),IF(P718="C",0,"오류")))</f>
        <v>12</v>
      </c>
      <c r="AE718" s="4">
        <f>IF(P718="A",VLOOKUP(R718,[1]교육_어학_경력backdata!$B$11:$C$17,2,1),IF(P718="B",VLOOKUP(R718,[1]교육_어학_경력backdata!$G$11:$H$17,2,1),IF(P718="C",0,"오류")))</f>
        <v>0</v>
      </c>
      <c r="AF718" s="4">
        <f>IF(P718="A",VLOOKUP(S718,[1]교육_어학_경력backdata!$B$19:$C$25,2,1),IF(P718="B",VLOOKUP(S718,[1]교육_어학_경력backdata!$G$19:$H$25,2,1),IF(P718="C",0,"오류")))</f>
        <v>0</v>
      </c>
      <c r="AG718" s="4">
        <f>IF(P718="A",VLOOKUP(T718,[1]교육_어학_경력backdata!$B$3:$C$9,2,1),IF(P718="B",VLOOKUP(T718,[1]교육_어학_경력backdata!$G$3:$H$9,2,1),IF(P718="C",0,"오류")))</f>
        <v>0</v>
      </c>
      <c r="AH718" s="4">
        <f>IF(P718="A",IF(U718=0,0,IF(U718=4,0,IF(U718=5,VLOOKUP(V718,[1]교육_어학_경력backdata!$B$27:$C$29,2,1),IF(U718=6,VLOOKUP(V718,[1]교육_어학_경력backdata!$B$31:$C$34,2,1))))),IF(P718="B",IF(U718=0,0,IF(U718=4,0,IF(U718=5,VLOOKUP(V718,[1]교육_어학_경력backdata!$G$27:$H$31,2,1),IF(U718=6,VLOOKUP(V718,[1]교육_어학_경력backdata!$G$33:$H$34,2,1))))),IF(CT718="C",0,"오류")))</f>
        <v>0</v>
      </c>
      <c r="AI718" s="4">
        <f>IF(P718="A",VLOOKUP(W718,[1]교육_어학_경력backdata!$B$36:$C$42,2,1),IF(P718="B",VLOOKUP(W718,[1]교육_어학_경력backdata!$G$36:$H$42,2,1),IF(P718="C",0,"오류")))</f>
        <v>0</v>
      </c>
      <c r="AJ718" s="4">
        <f>SUM(AD718:AI718)</f>
        <v>12</v>
      </c>
      <c r="AK718" s="4">
        <f>_xlfn.MAXIFS(AJ:AJ,B:B,B718)</f>
        <v>12</v>
      </c>
      <c r="AL718" s="4"/>
      <c r="AM718" s="21"/>
      <c r="AN718" s="4"/>
      <c r="AO718" s="4"/>
    </row>
    <row r="719" spans="1:41" x14ac:dyDescent="0.4">
      <c r="A719" s="3">
        <f>IF(B718=B719,A718,A718+1)</f>
        <v>670</v>
      </c>
      <c r="B719" s="3" t="s">
        <v>2772</v>
      </c>
      <c r="C719" s="3" t="s">
        <v>2771</v>
      </c>
      <c r="D719" s="3" t="s">
        <v>2583</v>
      </c>
      <c r="E719" s="3" t="s">
        <v>2582</v>
      </c>
      <c r="F719" s="3">
        <f>IF(B719=B718,F718+1,1)</f>
        <v>1</v>
      </c>
      <c r="G719" s="3" t="s">
        <v>6384</v>
      </c>
      <c r="H719" s="3" t="s">
        <v>6379</v>
      </c>
      <c r="I719" s="3" t="s">
        <v>6378</v>
      </c>
      <c r="J719" s="3" t="s">
        <v>6469</v>
      </c>
      <c r="K719" s="3"/>
      <c r="L719" s="3" t="s">
        <v>6517</v>
      </c>
      <c r="M719" s="3" t="s">
        <v>6787</v>
      </c>
      <c r="P719" s="3" t="s">
        <v>2434</v>
      </c>
      <c r="Q719" s="3">
        <f>IF(H719="TOEIC",VALUE(L719),0)</f>
        <v>875</v>
      </c>
      <c r="R719" s="3">
        <f>IF(H719="NEW TEPS",VALUE(L719),0)</f>
        <v>0</v>
      </c>
      <c r="S719" s="3">
        <f>IF(H719="TOEFL(ibt)",VALUE(L719),0)</f>
        <v>0</v>
      </c>
      <c r="T719" s="3">
        <f>IF(H719="JPT",VALUE(L719),0)</f>
        <v>0</v>
      </c>
      <c r="U719" s="3">
        <f>IF(H719="HSK",VALUE(K719),0)</f>
        <v>0</v>
      </c>
      <c r="V719" s="3">
        <f>IF(H719="HSK",VALUE(L719),0)</f>
        <v>0</v>
      </c>
      <c r="W719" s="3">
        <f>IF(H719="G-TELP Level2",VALUE(L719),0)</f>
        <v>0</v>
      </c>
      <c r="X719" s="3">
        <f>IF(P719="A",IF(Q719&gt;849,1,IF(R719&gt;335,1,IF(S719&gt;97,1,IF(T719&gt;849,1,IF(W719&gt;82,1,IF(U719=6,1,IF(U719=5,IF(V719&gt;254,1,0),0))))))),IF(P719="B",IF(Q719&gt;699,1,IF(R719&gt;263,1,IF(S719&gt;78,1,IF(T719&gt;699,1,IF(W719&gt;63,1,IF(U719=6,1,IF(U719=5,IF(V719&gt;179,1,0),0))))))),IF(P719="C",IF(Q719&gt;599,1,IF(R719&gt;226,1,IF(S719&gt;67,1,IF(T719&gt;599,1,IF(W719&gt;49,1,IF(U719=6,1,IF(U719=5,1,IF(U719=4,IF(V719&gt;209,1,0),0)))))))),IF(P719="D",IF(Q719&gt;649,1,IF(R719&gt;244,1,IF(S719&gt;73,1,IF(T719&gt;649,1,IF(W719&gt;56,1,IF(U719=6,1,IF(U719=5,1,IF(U719=4,IF(V719&gt;254,1,0),0)))))))),0))))</f>
        <v>1</v>
      </c>
      <c r="Y719" s="3">
        <f>SUMIF(B:B,B719,X:X)</f>
        <v>1</v>
      </c>
      <c r="Z719" s="3" t="str">
        <f>IF(Y719&gt;0,"어학 충족","자격미달")</f>
        <v>어학 충족</v>
      </c>
      <c r="AA719" s="3"/>
      <c r="AB719" s="3" t="str">
        <f>IF(P719="A",IF(Q719&gt;849,"TOEIC 충족",IF(R719&gt;335,"New-TEPS 충족",IF(S719&gt;97,"TOEFL 충족",IF(T719&gt;849,"JPT 충족",IF(W719&gt;82,"G-TELP 충족",IF(U719=6,"HSK점수 충족",IF(U719=5,IF(V719&gt;254,"HSK점수 충족","자격미달"),"자격미달"))))))),IF(P719="B",IF(Q719&gt;699,"TOEIC 충족",IF(R719&gt;263,"New-TEPS 충족",IF(S719&gt;78,"TOEFL 충족",IF(T719&gt;699,"JPT 충족",IF(W719&gt;63,"G-TELP 충족",IF(U719=6,"HSK점수 충족",IF(U719=5,IF(V719&gt;179,"HSK점수 충족","자격미달"),"자격미달"))))))),IF(P719="C",IF(Q719&gt;599,"TOEIC 충족",IF(R719&gt;226,"New-TEPS 충족",IF(S719&gt;67,"TOEFL 충족",IF(T719&gt;599,"JPT 충족",IF(W719&gt;49,"G-TELP 충족",IF(U719=6,"HSK점수 충족",IF(U719=5,"HSK점수 충족",IF(U719=4,IF(V719&gt;209,"HSK점수 충족","자격미달"),"자격미달")))))))),IF(P719="D",IF(Q719&gt;649,"TOEIC 충족",IF(R719&gt;244,"New-TEPS 충족",IF(S719&gt;73,"TOEFL 충족",IF(T719&gt;649,"JPT 충족",IF(W719&gt;56,"G-TELP 충족",IF(U1660=6,"HSK점수 충족",IF(U1660=5,"HSK점수 충족",IF(U1660=4,IF(V1660&gt;254,"HSK점수 충족","자격미달"),"자격미달")))))))),0))))</f>
        <v>TOEIC 충족</v>
      </c>
      <c r="AC719" s="21"/>
      <c r="AD719" s="3">
        <f>IF(P719="A",VLOOKUP(Q719,[1]교육_어학_경력backdata!$B$3:$C$9,2,1),IF(P719="B",VLOOKUP(Q719,[1]교육_어학_경력backdata!$G$3:$H$9,2,1),IF(P719="C",0,"오류")))</f>
        <v>14</v>
      </c>
      <c r="AE719" s="3">
        <f>IF(P719="A",VLOOKUP(R719,[1]교육_어학_경력backdata!$B$11:$C$17,2,1),IF(P719="B",VLOOKUP(R719,[1]교육_어학_경력backdata!$G$11:$H$17,2,1),IF(P719="C",0,"오류")))</f>
        <v>0</v>
      </c>
      <c r="AF719" s="3">
        <f>IF(P719="A",VLOOKUP(S719,[1]교육_어학_경력backdata!$B$19:$C$25,2,1),IF(P719="B",VLOOKUP(S719,[1]교육_어학_경력backdata!$G$19:$H$25,2,1),IF(P719="C",0,"오류")))</f>
        <v>0</v>
      </c>
      <c r="AG719" s="3">
        <f>IF(P719="A",VLOOKUP(T719,[1]교육_어학_경력backdata!$B$3:$C$9,2,1),IF(P719="B",VLOOKUP(T719,[1]교육_어학_경력backdata!$G$3:$H$9,2,1),IF(P719="C",0,"오류")))</f>
        <v>0</v>
      </c>
      <c r="AH719" s="3">
        <f>IF(P719="A",IF(U719=0,0,IF(U719=4,0,IF(U719=5,VLOOKUP(V719,[1]교육_어학_경력backdata!$B$27:$C$29,2,1),IF(U719=6,VLOOKUP(V719,[1]교육_어학_경력backdata!$B$31:$C$34,2,1))))),IF(P719="B",IF(U719=0,0,IF(U719=4,0,IF(U719=5,VLOOKUP(V719,[1]교육_어학_경력backdata!$G$27:$H$31,2,1),IF(U719=6,VLOOKUP(V719,[1]교육_어학_경력backdata!$G$33:$H$34,2,1))))),IF(CT719="C",0,"오류")))</f>
        <v>0</v>
      </c>
      <c r="AI719" s="3">
        <f>IF(P719="A",VLOOKUP(W719,[1]교육_어학_경력backdata!$B$36:$C$42,2,1),IF(P719="B",VLOOKUP(W719,[1]교육_어학_경력backdata!$G$36:$H$42,2,1),IF(P719="C",0,"오류")))</f>
        <v>0</v>
      </c>
      <c r="AJ719" s="3">
        <f>SUM(AD719:AI719)</f>
        <v>14</v>
      </c>
      <c r="AK719" s="3">
        <f>_xlfn.MAXIFS(AJ:AJ,B:B,B719)</f>
        <v>14</v>
      </c>
      <c r="AL719" s="3"/>
      <c r="AM719" s="21"/>
      <c r="AN719" s="3"/>
      <c r="AO719" s="3"/>
    </row>
    <row r="720" spans="1:41" x14ac:dyDescent="0.4">
      <c r="A720" s="4">
        <f>IF(B719=B720,A719,A719+1)</f>
        <v>671</v>
      </c>
      <c r="B720" s="4" t="s">
        <v>2765</v>
      </c>
      <c r="C720" s="4" t="s">
        <v>2764</v>
      </c>
      <c r="D720" s="4" t="s">
        <v>2583</v>
      </c>
      <c r="E720" s="4" t="s">
        <v>2582</v>
      </c>
      <c r="F720" s="4">
        <f>IF(B720=B719,F719+1,1)</f>
        <v>1</v>
      </c>
      <c r="G720" s="4" t="s">
        <v>6380</v>
      </c>
      <c r="H720" s="4" t="s">
        <v>6379</v>
      </c>
      <c r="I720" s="4" t="s">
        <v>6378</v>
      </c>
      <c r="J720" s="4" t="s">
        <v>5062</v>
      </c>
      <c r="K720" s="4"/>
      <c r="L720" s="4" t="s">
        <v>6786</v>
      </c>
      <c r="M720" s="4" t="s">
        <v>6785</v>
      </c>
      <c r="P720" s="4" t="s">
        <v>2434</v>
      </c>
      <c r="Q720" s="4">
        <f>IF(H720="TOEIC",VALUE(L720),0)</f>
        <v>955</v>
      </c>
      <c r="R720" s="4">
        <f>IF(H720="NEW TEPS",VALUE(L720),0)</f>
        <v>0</v>
      </c>
      <c r="S720" s="4">
        <f>IF(H720="TOEFL(ibt)",VALUE(L720),0)</f>
        <v>0</v>
      </c>
      <c r="T720" s="4">
        <f>IF(H720="JPT",VALUE(L720),0)</f>
        <v>0</v>
      </c>
      <c r="U720" s="4">
        <f>IF(H720="HSK",VALUE(K720),0)</f>
        <v>0</v>
      </c>
      <c r="V720" s="4">
        <f>IF(H720="HSK",VALUE(L720),0)</f>
        <v>0</v>
      </c>
      <c r="W720" s="4">
        <f>IF(H720="G-TELP Level2",VALUE(L720),0)</f>
        <v>0</v>
      </c>
      <c r="X720" s="4">
        <f>IF(P720="A",IF(Q720&gt;849,1,IF(R720&gt;335,1,IF(S720&gt;97,1,IF(T720&gt;849,1,IF(W720&gt;82,1,IF(U720=6,1,IF(U720=5,IF(V720&gt;254,1,0),0))))))),IF(P720="B",IF(Q720&gt;699,1,IF(R720&gt;263,1,IF(S720&gt;78,1,IF(T720&gt;699,1,IF(W720&gt;63,1,IF(U720=6,1,IF(U720=5,IF(V720&gt;179,1,0),0))))))),IF(P720="C",IF(Q720&gt;599,1,IF(R720&gt;226,1,IF(S720&gt;67,1,IF(T720&gt;599,1,IF(W720&gt;49,1,IF(U720=6,1,IF(U720=5,1,IF(U720=4,IF(V720&gt;209,1,0),0)))))))),IF(P720="D",IF(Q720&gt;649,1,IF(R720&gt;244,1,IF(S720&gt;73,1,IF(T720&gt;649,1,IF(W720&gt;56,1,IF(U720=6,1,IF(U720=5,1,IF(U720=4,IF(V720&gt;254,1,0),0)))))))),0))))</f>
        <v>1</v>
      </c>
      <c r="Y720" s="4">
        <f>SUMIF(B:B,B720,X:X)</f>
        <v>1</v>
      </c>
      <c r="Z720" s="4" t="str">
        <f>IF(Y720&gt;0,"어학 충족","자격미달")</f>
        <v>어학 충족</v>
      </c>
      <c r="AA720" s="4"/>
      <c r="AB720" s="4" t="str">
        <f>IF(P720="A",IF(Q720&gt;849,"TOEIC 충족",IF(R720&gt;335,"New-TEPS 충족",IF(S720&gt;97,"TOEFL 충족",IF(T720&gt;849,"JPT 충족",IF(W720&gt;82,"G-TELP 충족",IF(U720=6,"HSK점수 충족",IF(U720=5,IF(V720&gt;254,"HSK점수 충족","자격미달"),"자격미달"))))))),IF(P720="B",IF(Q720&gt;699,"TOEIC 충족",IF(R720&gt;263,"New-TEPS 충족",IF(S720&gt;78,"TOEFL 충족",IF(T720&gt;699,"JPT 충족",IF(W720&gt;63,"G-TELP 충족",IF(U720=6,"HSK점수 충족",IF(U720=5,IF(V720&gt;179,"HSK점수 충족","자격미달"),"자격미달"))))))),IF(P720="C",IF(Q720&gt;599,"TOEIC 충족",IF(R720&gt;226,"New-TEPS 충족",IF(S720&gt;67,"TOEFL 충족",IF(T720&gt;599,"JPT 충족",IF(W720&gt;49,"G-TELP 충족",IF(U720=6,"HSK점수 충족",IF(U720=5,"HSK점수 충족",IF(U720=4,IF(V720&gt;209,"HSK점수 충족","자격미달"),"자격미달")))))))),IF(P720="D",IF(Q720&gt;649,"TOEIC 충족",IF(R720&gt;244,"New-TEPS 충족",IF(S720&gt;73,"TOEFL 충족",IF(T720&gt;649,"JPT 충족",IF(W720&gt;56,"G-TELP 충족",IF(U1661=6,"HSK점수 충족",IF(U1661=5,"HSK점수 충족",IF(U1661=4,IF(V1661&gt;254,"HSK점수 충족","자격미달"),"자격미달")))))))),0))))</f>
        <v>TOEIC 충족</v>
      </c>
      <c r="AC720" s="21"/>
      <c r="AD720" s="4">
        <f>IF(P720="A",VLOOKUP(Q720,[1]교육_어학_경력backdata!$B$3:$C$9,2,1),IF(P720="B",VLOOKUP(Q720,[1]교육_어학_경력backdata!$G$3:$H$9,2,1),IF(P720="C",0,"오류")))</f>
        <v>20</v>
      </c>
      <c r="AE720" s="4">
        <f>IF(P720="A",VLOOKUP(R720,[1]교육_어학_경력backdata!$B$11:$C$17,2,1),IF(P720="B",VLOOKUP(R720,[1]교육_어학_경력backdata!$G$11:$H$17,2,1),IF(P720="C",0,"오류")))</f>
        <v>0</v>
      </c>
      <c r="AF720" s="4">
        <f>IF(P720="A",VLOOKUP(S720,[1]교육_어학_경력backdata!$B$19:$C$25,2,1),IF(P720="B",VLOOKUP(S720,[1]교육_어학_경력backdata!$G$19:$H$25,2,1),IF(P720="C",0,"오류")))</f>
        <v>0</v>
      </c>
      <c r="AG720" s="4">
        <f>IF(P720="A",VLOOKUP(T720,[1]교육_어학_경력backdata!$B$3:$C$9,2,1),IF(P720="B",VLOOKUP(T720,[1]교육_어학_경력backdata!$G$3:$H$9,2,1),IF(P720="C",0,"오류")))</f>
        <v>0</v>
      </c>
      <c r="AH720" s="4">
        <f>IF(P720="A",IF(U720=0,0,IF(U720=4,0,IF(U720=5,VLOOKUP(V720,[1]교육_어학_경력backdata!$B$27:$C$29,2,1),IF(U720=6,VLOOKUP(V720,[1]교육_어학_경력backdata!$B$31:$C$34,2,1))))),IF(P720="B",IF(U720=0,0,IF(U720=4,0,IF(U720=5,VLOOKUP(V720,[1]교육_어학_경력backdata!$G$27:$H$31,2,1),IF(U720=6,VLOOKUP(V720,[1]교육_어학_경력backdata!$G$33:$H$34,2,1))))),IF(CT720="C",0,"오류")))</f>
        <v>0</v>
      </c>
      <c r="AI720" s="4">
        <f>IF(P720="A",VLOOKUP(W720,[1]교육_어학_경력backdata!$B$36:$C$42,2,1),IF(P720="B",VLOOKUP(W720,[1]교육_어학_경력backdata!$G$36:$H$42,2,1),IF(P720="C",0,"오류")))</f>
        <v>0</v>
      </c>
      <c r="AJ720" s="4">
        <f>SUM(AD720:AI720)</f>
        <v>20</v>
      </c>
      <c r="AK720" s="4">
        <f>_xlfn.MAXIFS(AJ:AJ,B:B,B720)</f>
        <v>20</v>
      </c>
      <c r="AL720" s="4"/>
      <c r="AM720" s="21"/>
      <c r="AN720" s="4"/>
      <c r="AO720" s="4"/>
    </row>
    <row r="721" spans="1:41" x14ac:dyDescent="0.4">
      <c r="A721" s="3">
        <f>IF(B720=B721,A720,A720+1)</f>
        <v>672</v>
      </c>
      <c r="B721" s="3" t="s">
        <v>2758</v>
      </c>
      <c r="C721" s="3" t="s">
        <v>2757</v>
      </c>
      <c r="D721" s="3" t="s">
        <v>2583</v>
      </c>
      <c r="E721" s="3" t="s">
        <v>2582</v>
      </c>
      <c r="F721" s="3">
        <f>IF(B721=B720,F720+1,1)</f>
        <v>1</v>
      </c>
      <c r="G721" s="3" t="s">
        <v>6384</v>
      </c>
      <c r="H721" s="3" t="s">
        <v>6379</v>
      </c>
      <c r="I721" s="3" t="s">
        <v>6378</v>
      </c>
      <c r="J721" s="3" t="s">
        <v>6445</v>
      </c>
      <c r="K721" s="3"/>
      <c r="L721" s="3" t="s">
        <v>6555</v>
      </c>
      <c r="M721" s="3" t="s">
        <v>6784</v>
      </c>
      <c r="P721" s="3" t="s">
        <v>2434</v>
      </c>
      <c r="Q721" s="3">
        <f>IF(H721="TOEIC",VALUE(L721),0)</f>
        <v>935</v>
      </c>
      <c r="R721" s="3">
        <f>IF(H721="NEW TEPS",VALUE(L721),0)</f>
        <v>0</v>
      </c>
      <c r="S721" s="3">
        <f>IF(H721="TOEFL(ibt)",VALUE(L721),0)</f>
        <v>0</v>
      </c>
      <c r="T721" s="3">
        <f>IF(H721="JPT",VALUE(L721),0)</f>
        <v>0</v>
      </c>
      <c r="U721" s="3">
        <f>IF(H721="HSK",VALUE(K721),0)</f>
        <v>0</v>
      </c>
      <c r="V721" s="3">
        <f>IF(H721="HSK",VALUE(L721),0)</f>
        <v>0</v>
      </c>
      <c r="W721" s="3">
        <f>IF(H721="G-TELP Level2",VALUE(L721),0)</f>
        <v>0</v>
      </c>
      <c r="X721" s="3">
        <f>IF(P721="A",IF(Q721&gt;849,1,IF(R721&gt;335,1,IF(S721&gt;97,1,IF(T721&gt;849,1,IF(W721&gt;82,1,IF(U721=6,1,IF(U721=5,IF(V721&gt;254,1,0),0))))))),IF(P721="B",IF(Q721&gt;699,1,IF(R721&gt;263,1,IF(S721&gt;78,1,IF(T721&gt;699,1,IF(W721&gt;63,1,IF(U721=6,1,IF(U721=5,IF(V721&gt;179,1,0),0))))))),IF(P721="C",IF(Q721&gt;599,1,IF(R721&gt;226,1,IF(S721&gt;67,1,IF(T721&gt;599,1,IF(W721&gt;49,1,IF(U721=6,1,IF(U721=5,1,IF(U721=4,IF(V721&gt;209,1,0),0)))))))),IF(P721="D",IF(Q721&gt;649,1,IF(R721&gt;244,1,IF(S721&gt;73,1,IF(T721&gt;649,1,IF(W721&gt;56,1,IF(U721=6,1,IF(U721=5,1,IF(U721=4,IF(V721&gt;254,1,0),0)))))))),0))))</f>
        <v>1</v>
      </c>
      <c r="Y721" s="3">
        <f>SUMIF(B:B,B721,X:X)</f>
        <v>1</v>
      </c>
      <c r="Z721" s="3" t="str">
        <f>IF(Y721&gt;0,"어학 충족","자격미달")</f>
        <v>어학 충족</v>
      </c>
      <c r="AA721" s="3"/>
      <c r="AB721" s="3" t="str">
        <f>IF(P721="A",IF(Q721&gt;849,"TOEIC 충족",IF(R721&gt;335,"New-TEPS 충족",IF(S721&gt;97,"TOEFL 충족",IF(T721&gt;849,"JPT 충족",IF(W721&gt;82,"G-TELP 충족",IF(U721=6,"HSK점수 충족",IF(U721=5,IF(V721&gt;254,"HSK점수 충족","자격미달"),"자격미달"))))))),IF(P721="B",IF(Q721&gt;699,"TOEIC 충족",IF(R721&gt;263,"New-TEPS 충족",IF(S721&gt;78,"TOEFL 충족",IF(T721&gt;699,"JPT 충족",IF(W721&gt;63,"G-TELP 충족",IF(U721=6,"HSK점수 충족",IF(U721=5,IF(V721&gt;179,"HSK점수 충족","자격미달"),"자격미달"))))))),IF(P721="C",IF(Q721&gt;599,"TOEIC 충족",IF(R721&gt;226,"New-TEPS 충족",IF(S721&gt;67,"TOEFL 충족",IF(T721&gt;599,"JPT 충족",IF(W721&gt;49,"G-TELP 충족",IF(U721=6,"HSK점수 충족",IF(U721=5,"HSK점수 충족",IF(U721=4,IF(V721&gt;209,"HSK점수 충족","자격미달"),"자격미달")))))))),IF(P721="D",IF(Q721&gt;649,"TOEIC 충족",IF(R721&gt;244,"New-TEPS 충족",IF(S721&gt;73,"TOEFL 충족",IF(T721&gt;649,"JPT 충족",IF(W721&gt;56,"G-TELP 충족",IF(U1662=6,"HSK점수 충족",IF(U1662=5,"HSK점수 충족",IF(U1662=4,IF(V1662&gt;254,"HSK점수 충족","자격미달"),"자격미달")))))))),0))))</f>
        <v>TOEIC 충족</v>
      </c>
      <c r="AC721" s="21"/>
      <c r="AD721" s="3">
        <f>IF(P721="A",VLOOKUP(Q721,[1]교육_어학_경력backdata!$B$3:$C$9,2,1),IF(P721="B",VLOOKUP(Q721,[1]교육_어학_경력backdata!$G$3:$H$9,2,1),IF(P721="C",0,"오류")))</f>
        <v>18</v>
      </c>
      <c r="AE721" s="3">
        <f>IF(P721="A",VLOOKUP(R721,[1]교육_어학_경력backdata!$B$11:$C$17,2,1),IF(P721="B",VLOOKUP(R721,[1]교육_어학_경력backdata!$G$11:$H$17,2,1),IF(P721="C",0,"오류")))</f>
        <v>0</v>
      </c>
      <c r="AF721" s="3">
        <f>IF(P721="A",VLOOKUP(S721,[1]교육_어학_경력backdata!$B$19:$C$25,2,1),IF(P721="B",VLOOKUP(S721,[1]교육_어학_경력backdata!$G$19:$H$25,2,1),IF(P721="C",0,"오류")))</f>
        <v>0</v>
      </c>
      <c r="AG721" s="3">
        <f>IF(P721="A",VLOOKUP(T721,[1]교육_어학_경력backdata!$B$3:$C$9,2,1),IF(P721="B",VLOOKUP(T721,[1]교육_어학_경력backdata!$G$3:$H$9,2,1),IF(P721="C",0,"오류")))</f>
        <v>0</v>
      </c>
      <c r="AH721" s="3">
        <f>IF(P721="A",IF(U721=0,0,IF(U721=4,0,IF(U721=5,VLOOKUP(V721,[1]교육_어학_경력backdata!$B$27:$C$29,2,1),IF(U721=6,VLOOKUP(V721,[1]교육_어학_경력backdata!$B$31:$C$34,2,1))))),IF(P721="B",IF(U721=0,0,IF(U721=4,0,IF(U721=5,VLOOKUP(V721,[1]교육_어학_경력backdata!$G$27:$H$31,2,1),IF(U721=6,VLOOKUP(V721,[1]교육_어학_경력backdata!$G$33:$H$34,2,1))))),IF(CT721="C",0,"오류")))</f>
        <v>0</v>
      </c>
      <c r="AI721" s="3">
        <f>IF(P721="A",VLOOKUP(W721,[1]교육_어학_경력backdata!$B$36:$C$42,2,1),IF(P721="B",VLOOKUP(W721,[1]교육_어학_경력backdata!$G$36:$H$42,2,1),IF(P721="C",0,"오류")))</f>
        <v>0</v>
      </c>
      <c r="AJ721" s="3">
        <f>SUM(AD721:AI721)</f>
        <v>18</v>
      </c>
      <c r="AK721" s="3">
        <f>_xlfn.MAXIFS(AJ:AJ,B:B,B721)</f>
        <v>18</v>
      </c>
      <c r="AL721" s="3"/>
      <c r="AM721" s="21"/>
      <c r="AN721" s="3"/>
      <c r="AO721" s="3"/>
    </row>
    <row r="722" spans="1:41" x14ac:dyDescent="0.4">
      <c r="A722" s="4">
        <f>IF(B721=B722,A721,A721+1)</f>
        <v>673</v>
      </c>
      <c r="B722" s="4" t="s">
        <v>2755</v>
      </c>
      <c r="C722" s="4" t="s">
        <v>2754</v>
      </c>
      <c r="D722" s="4" t="s">
        <v>2583</v>
      </c>
      <c r="E722" s="4" t="s">
        <v>2582</v>
      </c>
      <c r="F722" s="4">
        <f>IF(B722=B721,F721+1,1)</f>
        <v>1</v>
      </c>
      <c r="G722" s="4" t="s">
        <v>6380</v>
      </c>
      <c r="H722" s="4" t="s">
        <v>6379</v>
      </c>
      <c r="I722" s="4" t="s">
        <v>6378</v>
      </c>
      <c r="J722" s="4" t="s">
        <v>6783</v>
      </c>
      <c r="K722" s="4"/>
      <c r="L722" s="4" t="s">
        <v>6448</v>
      </c>
      <c r="M722" s="4" t="s">
        <v>6782</v>
      </c>
      <c r="P722" s="4" t="s">
        <v>2434</v>
      </c>
      <c r="Q722" s="4">
        <f>IF(H722="TOEIC",VALUE(L722),0)</f>
        <v>865</v>
      </c>
      <c r="R722" s="4">
        <f>IF(H722="NEW TEPS",VALUE(L722),0)</f>
        <v>0</v>
      </c>
      <c r="S722" s="4">
        <f>IF(H722="TOEFL(ibt)",VALUE(L722),0)</f>
        <v>0</v>
      </c>
      <c r="T722" s="4">
        <f>IF(H722="JPT",VALUE(L722),0)</f>
        <v>0</v>
      </c>
      <c r="U722" s="4">
        <f>IF(H722="HSK",VALUE(K722),0)</f>
        <v>0</v>
      </c>
      <c r="V722" s="4">
        <f>IF(H722="HSK",VALUE(L722),0)</f>
        <v>0</v>
      </c>
      <c r="W722" s="4">
        <f>IF(H722="G-TELP Level2",VALUE(L722),0)</f>
        <v>0</v>
      </c>
      <c r="X722" s="4">
        <f>IF(P722="A",IF(Q722&gt;849,1,IF(R722&gt;335,1,IF(S722&gt;97,1,IF(T722&gt;849,1,IF(W722&gt;82,1,IF(U722=6,1,IF(U722=5,IF(V722&gt;254,1,0),0))))))),IF(P722="B",IF(Q722&gt;699,1,IF(R722&gt;263,1,IF(S722&gt;78,1,IF(T722&gt;699,1,IF(W722&gt;63,1,IF(U722=6,1,IF(U722=5,IF(V722&gt;179,1,0),0))))))),IF(P722="C",IF(Q722&gt;599,1,IF(R722&gt;226,1,IF(S722&gt;67,1,IF(T722&gt;599,1,IF(W722&gt;49,1,IF(U722=6,1,IF(U722=5,1,IF(U722=4,IF(V722&gt;209,1,0),0)))))))),IF(P722="D",IF(Q722&gt;649,1,IF(R722&gt;244,1,IF(S722&gt;73,1,IF(T722&gt;649,1,IF(W722&gt;56,1,IF(U722=6,1,IF(U722=5,1,IF(U722=4,IF(V722&gt;254,1,0),0)))))))),0))))</f>
        <v>1</v>
      </c>
      <c r="Y722" s="4">
        <f>SUMIF(B:B,B722,X:X)</f>
        <v>1</v>
      </c>
      <c r="Z722" s="4" t="str">
        <f>IF(Y722&gt;0,"어학 충족","자격미달")</f>
        <v>어학 충족</v>
      </c>
      <c r="AA722" s="4"/>
      <c r="AB722" s="4" t="str">
        <f>IF(P722="A",IF(Q722&gt;849,"TOEIC 충족",IF(R722&gt;335,"New-TEPS 충족",IF(S722&gt;97,"TOEFL 충족",IF(T722&gt;849,"JPT 충족",IF(W722&gt;82,"G-TELP 충족",IF(U722=6,"HSK점수 충족",IF(U722=5,IF(V722&gt;254,"HSK점수 충족","자격미달"),"자격미달"))))))),IF(P722="B",IF(Q722&gt;699,"TOEIC 충족",IF(R722&gt;263,"New-TEPS 충족",IF(S722&gt;78,"TOEFL 충족",IF(T722&gt;699,"JPT 충족",IF(W722&gt;63,"G-TELP 충족",IF(U722=6,"HSK점수 충족",IF(U722=5,IF(V722&gt;179,"HSK점수 충족","자격미달"),"자격미달"))))))),IF(P722="C",IF(Q722&gt;599,"TOEIC 충족",IF(R722&gt;226,"New-TEPS 충족",IF(S722&gt;67,"TOEFL 충족",IF(T722&gt;599,"JPT 충족",IF(W722&gt;49,"G-TELP 충족",IF(U722=6,"HSK점수 충족",IF(U722=5,"HSK점수 충족",IF(U722=4,IF(V722&gt;209,"HSK점수 충족","자격미달"),"자격미달")))))))),IF(P722="D",IF(Q722&gt;649,"TOEIC 충족",IF(R722&gt;244,"New-TEPS 충족",IF(S722&gt;73,"TOEFL 충족",IF(T722&gt;649,"JPT 충족",IF(W722&gt;56,"G-TELP 충족",IF(U1663=6,"HSK점수 충족",IF(U1663=5,"HSK점수 충족",IF(U1663=4,IF(V1663&gt;254,"HSK점수 충족","자격미달"),"자격미달")))))))),0))))</f>
        <v>TOEIC 충족</v>
      </c>
      <c r="AC722" s="21"/>
      <c r="AD722" s="4">
        <f>IF(P722="A",VLOOKUP(Q722,[1]교육_어학_경력backdata!$B$3:$C$9,2,1),IF(P722="B",VLOOKUP(Q722,[1]교육_어학_경력backdata!$G$3:$H$9,2,1),IF(P722="C",0,"오류")))</f>
        <v>12</v>
      </c>
      <c r="AE722" s="4">
        <f>IF(P722="A",VLOOKUP(R722,[1]교육_어학_경력backdata!$B$11:$C$17,2,1),IF(P722="B",VLOOKUP(R722,[1]교육_어학_경력backdata!$G$11:$H$17,2,1),IF(P722="C",0,"오류")))</f>
        <v>0</v>
      </c>
      <c r="AF722" s="4">
        <f>IF(P722="A",VLOOKUP(S722,[1]교육_어학_경력backdata!$B$19:$C$25,2,1),IF(P722="B",VLOOKUP(S722,[1]교육_어학_경력backdata!$G$19:$H$25,2,1),IF(P722="C",0,"오류")))</f>
        <v>0</v>
      </c>
      <c r="AG722" s="4">
        <f>IF(P722="A",VLOOKUP(T722,[1]교육_어학_경력backdata!$B$3:$C$9,2,1),IF(P722="B",VLOOKUP(T722,[1]교육_어학_경력backdata!$G$3:$H$9,2,1),IF(P722="C",0,"오류")))</f>
        <v>0</v>
      </c>
      <c r="AH722" s="4">
        <f>IF(P722="A",IF(U722=0,0,IF(U722=4,0,IF(U722=5,VLOOKUP(V722,[1]교육_어학_경력backdata!$B$27:$C$29,2,1),IF(U722=6,VLOOKUP(V722,[1]교육_어학_경력backdata!$B$31:$C$34,2,1))))),IF(P722="B",IF(U722=0,0,IF(U722=4,0,IF(U722=5,VLOOKUP(V722,[1]교육_어학_경력backdata!$G$27:$H$31,2,1),IF(U722=6,VLOOKUP(V722,[1]교육_어학_경력backdata!$G$33:$H$34,2,1))))),IF(CT722="C",0,"오류")))</f>
        <v>0</v>
      </c>
      <c r="AI722" s="4">
        <f>IF(P722="A",VLOOKUP(W722,[1]교육_어학_경력backdata!$B$36:$C$42,2,1),IF(P722="B",VLOOKUP(W722,[1]교육_어학_경력backdata!$G$36:$H$42,2,1),IF(P722="C",0,"오류")))</f>
        <v>0</v>
      </c>
      <c r="AJ722" s="4">
        <f>SUM(AD722:AI722)</f>
        <v>12</v>
      </c>
      <c r="AK722" s="4">
        <f>_xlfn.MAXIFS(AJ:AJ,B:B,B722)</f>
        <v>12</v>
      </c>
      <c r="AL722" s="4"/>
      <c r="AM722" s="21"/>
      <c r="AN722" s="4"/>
      <c r="AO722" s="4"/>
    </row>
    <row r="723" spans="1:41" x14ac:dyDescent="0.4">
      <c r="A723" s="3">
        <f>IF(B722=B723,A722,A722+1)</f>
        <v>674</v>
      </c>
      <c r="B723" s="3" t="s">
        <v>2746</v>
      </c>
      <c r="C723" s="3" t="s">
        <v>2745</v>
      </c>
      <c r="D723" s="3" t="s">
        <v>2583</v>
      </c>
      <c r="E723" s="3" t="s">
        <v>2582</v>
      </c>
      <c r="F723" s="3">
        <f>IF(B723=B722,F722+1,1)</f>
        <v>1</v>
      </c>
      <c r="G723" s="3" t="s">
        <v>6380</v>
      </c>
      <c r="H723" s="3" t="s">
        <v>6379</v>
      </c>
      <c r="I723" s="3" t="s">
        <v>6378</v>
      </c>
      <c r="J723" s="3" t="s">
        <v>6781</v>
      </c>
      <c r="K723" s="3"/>
      <c r="L723" s="3" t="s">
        <v>6406</v>
      </c>
      <c r="M723" s="3" t="s">
        <v>6780</v>
      </c>
      <c r="P723" s="3" t="s">
        <v>2434</v>
      </c>
      <c r="Q723" s="3">
        <f>IF(H723="TOEIC",VALUE(L723),0)</f>
        <v>945</v>
      </c>
      <c r="R723" s="3">
        <f>IF(H723="NEW TEPS",VALUE(L723),0)</f>
        <v>0</v>
      </c>
      <c r="S723" s="3">
        <f>IF(H723="TOEFL(ibt)",VALUE(L723),0)</f>
        <v>0</v>
      </c>
      <c r="T723" s="3">
        <f>IF(H723="JPT",VALUE(L723),0)</f>
        <v>0</v>
      </c>
      <c r="U723" s="3">
        <f>IF(H723="HSK",VALUE(K723),0)</f>
        <v>0</v>
      </c>
      <c r="V723" s="3">
        <f>IF(H723="HSK",VALUE(L723),0)</f>
        <v>0</v>
      </c>
      <c r="W723" s="3">
        <f>IF(H723="G-TELP Level2",VALUE(L723),0)</f>
        <v>0</v>
      </c>
      <c r="X723" s="3">
        <f>IF(P723="A",IF(Q723&gt;849,1,IF(R723&gt;335,1,IF(S723&gt;97,1,IF(T723&gt;849,1,IF(W723&gt;82,1,IF(U723=6,1,IF(U723=5,IF(V723&gt;254,1,0),0))))))),IF(P723="B",IF(Q723&gt;699,1,IF(R723&gt;263,1,IF(S723&gt;78,1,IF(T723&gt;699,1,IF(W723&gt;63,1,IF(U723=6,1,IF(U723=5,IF(V723&gt;179,1,0),0))))))),IF(P723="C",IF(Q723&gt;599,1,IF(R723&gt;226,1,IF(S723&gt;67,1,IF(T723&gt;599,1,IF(W723&gt;49,1,IF(U723=6,1,IF(U723=5,1,IF(U723=4,IF(V723&gt;209,1,0),0)))))))),IF(P723="D",IF(Q723&gt;649,1,IF(R723&gt;244,1,IF(S723&gt;73,1,IF(T723&gt;649,1,IF(W723&gt;56,1,IF(U723=6,1,IF(U723=5,1,IF(U723=4,IF(V723&gt;254,1,0),0)))))))),0))))</f>
        <v>1</v>
      </c>
      <c r="Y723" s="3">
        <f>SUMIF(B:B,B723,X:X)</f>
        <v>1</v>
      </c>
      <c r="Z723" s="3" t="str">
        <f>IF(Y723&gt;0,"어학 충족","자격미달")</f>
        <v>어학 충족</v>
      </c>
      <c r="AA723" s="3"/>
      <c r="AB723" s="3" t="str">
        <f>IF(P723="A",IF(Q723&gt;849,"TOEIC 충족",IF(R723&gt;335,"New-TEPS 충족",IF(S723&gt;97,"TOEFL 충족",IF(T723&gt;849,"JPT 충족",IF(W723&gt;82,"G-TELP 충족",IF(U723=6,"HSK점수 충족",IF(U723=5,IF(V723&gt;254,"HSK점수 충족","자격미달"),"자격미달"))))))),IF(P723="B",IF(Q723&gt;699,"TOEIC 충족",IF(R723&gt;263,"New-TEPS 충족",IF(S723&gt;78,"TOEFL 충족",IF(T723&gt;699,"JPT 충족",IF(W723&gt;63,"G-TELP 충족",IF(U723=6,"HSK점수 충족",IF(U723=5,IF(V723&gt;179,"HSK점수 충족","자격미달"),"자격미달"))))))),IF(P723="C",IF(Q723&gt;599,"TOEIC 충족",IF(R723&gt;226,"New-TEPS 충족",IF(S723&gt;67,"TOEFL 충족",IF(T723&gt;599,"JPT 충족",IF(W723&gt;49,"G-TELP 충족",IF(U723=6,"HSK점수 충족",IF(U723=5,"HSK점수 충족",IF(U723=4,IF(V723&gt;209,"HSK점수 충족","자격미달"),"자격미달")))))))),IF(P723="D",IF(Q723&gt;649,"TOEIC 충족",IF(R723&gt;244,"New-TEPS 충족",IF(S723&gt;73,"TOEFL 충족",IF(T723&gt;649,"JPT 충족",IF(W723&gt;56,"G-TELP 충족",IF(U1664=6,"HSK점수 충족",IF(U1664=5,"HSK점수 충족",IF(U1664=4,IF(V1664&gt;254,"HSK점수 충족","자격미달"),"자격미달")))))))),0))))</f>
        <v>TOEIC 충족</v>
      </c>
      <c r="AC723" s="21"/>
      <c r="AD723" s="3">
        <f>IF(P723="A",VLOOKUP(Q723,[1]교육_어학_경력backdata!$B$3:$C$9,2,1),IF(P723="B",VLOOKUP(Q723,[1]교육_어학_경력backdata!$G$3:$H$9,2,1),IF(P723="C",0,"오류")))</f>
        <v>18</v>
      </c>
      <c r="AE723" s="3">
        <f>IF(P723="A",VLOOKUP(R723,[1]교육_어학_경력backdata!$B$11:$C$17,2,1),IF(P723="B",VLOOKUP(R723,[1]교육_어학_경력backdata!$G$11:$H$17,2,1),IF(P723="C",0,"오류")))</f>
        <v>0</v>
      </c>
      <c r="AF723" s="3">
        <f>IF(P723="A",VLOOKUP(S723,[1]교육_어학_경력backdata!$B$19:$C$25,2,1),IF(P723="B",VLOOKUP(S723,[1]교육_어학_경력backdata!$G$19:$H$25,2,1),IF(P723="C",0,"오류")))</f>
        <v>0</v>
      </c>
      <c r="AG723" s="3">
        <f>IF(P723="A",VLOOKUP(T723,[1]교육_어학_경력backdata!$B$3:$C$9,2,1),IF(P723="B",VLOOKUP(T723,[1]교육_어학_경력backdata!$G$3:$H$9,2,1),IF(P723="C",0,"오류")))</f>
        <v>0</v>
      </c>
      <c r="AH723" s="3">
        <f>IF(P723="A",IF(U723=0,0,IF(U723=4,0,IF(U723=5,VLOOKUP(V723,[1]교육_어학_경력backdata!$B$27:$C$29,2,1),IF(U723=6,VLOOKUP(V723,[1]교육_어학_경력backdata!$B$31:$C$34,2,1))))),IF(P723="B",IF(U723=0,0,IF(U723=4,0,IF(U723=5,VLOOKUP(V723,[1]교육_어학_경력backdata!$G$27:$H$31,2,1),IF(U723=6,VLOOKUP(V723,[1]교육_어학_경력backdata!$G$33:$H$34,2,1))))),IF(CT723="C",0,"오류")))</f>
        <v>0</v>
      </c>
      <c r="AI723" s="3">
        <f>IF(P723="A",VLOOKUP(W723,[1]교육_어학_경력backdata!$B$36:$C$42,2,1),IF(P723="B",VLOOKUP(W723,[1]교육_어학_경력backdata!$G$36:$H$42,2,1),IF(P723="C",0,"오류")))</f>
        <v>0</v>
      </c>
      <c r="AJ723" s="3">
        <f>SUM(AD723:AI723)</f>
        <v>18</v>
      </c>
      <c r="AK723" s="3">
        <f>_xlfn.MAXIFS(AJ:AJ,B:B,B723)</f>
        <v>18</v>
      </c>
      <c r="AL723" s="3"/>
      <c r="AM723" s="21"/>
      <c r="AN723" s="3"/>
      <c r="AO723" s="3"/>
    </row>
    <row r="724" spans="1:41" x14ac:dyDescent="0.4">
      <c r="A724" s="4">
        <f>IF(B723=B724,A723,A723+1)</f>
        <v>675</v>
      </c>
      <c r="B724" s="4" t="s">
        <v>2739</v>
      </c>
      <c r="C724" s="4" t="s">
        <v>2738</v>
      </c>
      <c r="D724" s="4" t="s">
        <v>2583</v>
      </c>
      <c r="E724" s="4" t="s">
        <v>2582</v>
      </c>
      <c r="F724" s="4">
        <f>IF(B724=B723,F723+1,1)</f>
        <v>1</v>
      </c>
      <c r="G724" s="4" t="s">
        <v>6380</v>
      </c>
      <c r="H724" s="4" t="s">
        <v>6379</v>
      </c>
      <c r="I724" s="4" t="s">
        <v>6378</v>
      </c>
      <c r="J724" s="4" t="s">
        <v>6779</v>
      </c>
      <c r="K724" s="4"/>
      <c r="L724" s="4" t="s">
        <v>6492</v>
      </c>
      <c r="M724" s="4" t="s">
        <v>6778</v>
      </c>
      <c r="P724" s="4" t="s">
        <v>2434</v>
      </c>
      <c r="Q724" s="4">
        <f>IF(H724="TOEIC",VALUE(L724),0)</f>
        <v>855</v>
      </c>
      <c r="R724" s="4">
        <f>IF(H724="NEW TEPS",VALUE(L724),0)</f>
        <v>0</v>
      </c>
      <c r="S724" s="4">
        <f>IF(H724="TOEFL(ibt)",VALUE(L724),0)</f>
        <v>0</v>
      </c>
      <c r="T724" s="4">
        <f>IF(H724="JPT",VALUE(L724),0)</f>
        <v>0</v>
      </c>
      <c r="U724" s="4">
        <f>IF(H724="HSK",VALUE(K724),0)</f>
        <v>0</v>
      </c>
      <c r="V724" s="4">
        <f>IF(H724="HSK",VALUE(L724),0)</f>
        <v>0</v>
      </c>
      <c r="W724" s="4">
        <f>IF(H724="G-TELP Level2",VALUE(L724),0)</f>
        <v>0</v>
      </c>
      <c r="X724" s="4">
        <f>IF(P724="A",IF(Q724&gt;849,1,IF(R724&gt;335,1,IF(S724&gt;97,1,IF(T724&gt;849,1,IF(W724&gt;82,1,IF(U724=6,1,IF(U724=5,IF(V724&gt;254,1,0),0))))))),IF(P724="B",IF(Q724&gt;699,1,IF(R724&gt;263,1,IF(S724&gt;78,1,IF(T724&gt;699,1,IF(W724&gt;63,1,IF(U724=6,1,IF(U724=5,IF(V724&gt;179,1,0),0))))))),IF(P724="C",IF(Q724&gt;599,1,IF(R724&gt;226,1,IF(S724&gt;67,1,IF(T724&gt;599,1,IF(W724&gt;49,1,IF(U724=6,1,IF(U724=5,1,IF(U724=4,IF(V724&gt;209,1,0),0)))))))),IF(P724="D",IF(Q724&gt;649,1,IF(R724&gt;244,1,IF(S724&gt;73,1,IF(T724&gt;649,1,IF(W724&gt;56,1,IF(U724=6,1,IF(U724=5,1,IF(U724=4,IF(V724&gt;254,1,0),0)))))))),0))))</f>
        <v>1</v>
      </c>
      <c r="Y724" s="4">
        <f>SUMIF(B:B,B724,X:X)</f>
        <v>1</v>
      </c>
      <c r="Z724" s="4" t="str">
        <f>IF(Y724&gt;0,"어학 충족","자격미달")</f>
        <v>어학 충족</v>
      </c>
      <c r="AA724" s="4"/>
      <c r="AB724" s="4" t="str">
        <f>IF(P724="A",IF(Q724&gt;849,"TOEIC 충족",IF(R724&gt;335,"New-TEPS 충족",IF(S724&gt;97,"TOEFL 충족",IF(T724&gt;849,"JPT 충족",IF(W724&gt;82,"G-TELP 충족",IF(U724=6,"HSK점수 충족",IF(U724=5,IF(V724&gt;254,"HSK점수 충족","자격미달"),"자격미달"))))))),IF(P724="B",IF(Q724&gt;699,"TOEIC 충족",IF(R724&gt;263,"New-TEPS 충족",IF(S724&gt;78,"TOEFL 충족",IF(T724&gt;699,"JPT 충족",IF(W724&gt;63,"G-TELP 충족",IF(U724=6,"HSK점수 충족",IF(U724=5,IF(V724&gt;179,"HSK점수 충족","자격미달"),"자격미달"))))))),IF(P724="C",IF(Q724&gt;599,"TOEIC 충족",IF(R724&gt;226,"New-TEPS 충족",IF(S724&gt;67,"TOEFL 충족",IF(T724&gt;599,"JPT 충족",IF(W724&gt;49,"G-TELP 충족",IF(U724=6,"HSK점수 충족",IF(U724=5,"HSK점수 충족",IF(U724=4,IF(V724&gt;209,"HSK점수 충족","자격미달"),"자격미달")))))))),IF(P724="D",IF(Q724&gt;649,"TOEIC 충족",IF(R724&gt;244,"New-TEPS 충족",IF(S724&gt;73,"TOEFL 충족",IF(T724&gt;649,"JPT 충족",IF(W724&gt;56,"G-TELP 충족",IF(U1665=6,"HSK점수 충족",IF(U1665=5,"HSK점수 충족",IF(U1665=4,IF(V1665&gt;254,"HSK점수 충족","자격미달"),"자격미달")))))))),0))))</f>
        <v>TOEIC 충족</v>
      </c>
      <c r="AC724" s="21"/>
      <c r="AD724" s="4">
        <f>IF(P724="A",VLOOKUP(Q724,[1]교육_어학_경력backdata!$B$3:$C$9,2,1),IF(P724="B",VLOOKUP(Q724,[1]교육_어학_경력backdata!$G$3:$H$9,2,1),IF(P724="C",0,"오류")))</f>
        <v>12</v>
      </c>
      <c r="AE724" s="4">
        <f>IF(P724="A",VLOOKUP(R724,[1]교육_어학_경력backdata!$B$11:$C$17,2,1),IF(P724="B",VLOOKUP(R724,[1]교육_어학_경력backdata!$G$11:$H$17,2,1),IF(P724="C",0,"오류")))</f>
        <v>0</v>
      </c>
      <c r="AF724" s="4">
        <f>IF(P724="A",VLOOKUP(S724,[1]교육_어학_경력backdata!$B$19:$C$25,2,1),IF(P724="B",VLOOKUP(S724,[1]교육_어학_경력backdata!$G$19:$H$25,2,1),IF(P724="C",0,"오류")))</f>
        <v>0</v>
      </c>
      <c r="AG724" s="4">
        <f>IF(P724="A",VLOOKUP(T724,[1]교육_어학_경력backdata!$B$3:$C$9,2,1),IF(P724="B",VLOOKUP(T724,[1]교육_어학_경력backdata!$G$3:$H$9,2,1),IF(P724="C",0,"오류")))</f>
        <v>0</v>
      </c>
      <c r="AH724" s="4">
        <f>IF(P724="A",IF(U724=0,0,IF(U724=4,0,IF(U724=5,VLOOKUP(V724,[1]교육_어학_경력backdata!$B$27:$C$29,2,1),IF(U724=6,VLOOKUP(V724,[1]교육_어학_경력backdata!$B$31:$C$34,2,1))))),IF(P724="B",IF(U724=0,0,IF(U724=4,0,IF(U724=5,VLOOKUP(V724,[1]교육_어학_경력backdata!$G$27:$H$31,2,1),IF(U724=6,VLOOKUP(V724,[1]교육_어학_경력backdata!$G$33:$H$34,2,1))))),IF(CT724="C",0,"오류")))</f>
        <v>0</v>
      </c>
      <c r="AI724" s="4">
        <f>IF(P724="A",VLOOKUP(W724,[1]교육_어학_경력backdata!$B$36:$C$42,2,1),IF(P724="B",VLOOKUP(W724,[1]교육_어학_경력backdata!$G$36:$H$42,2,1),IF(P724="C",0,"오류")))</f>
        <v>0</v>
      </c>
      <c r="AJ724" s="4">
        <f>SUM(AD724:AI724)</f>
        <v>12</v>
      </c>
      <c r="AK724" s="4">
        <f>_xlfn.MAXIFS(AJ:AJ,B:B,B724)</f>
        <v>12</v>
      </c>
      <c r="AL724" s="4"/>
      <c r="AM724" s="21"/>
      <c r="AN724" s="4"/>
      <c r="AO724" s="4"/>
    </row>
    <row r="725" spans="1:41" x14ac:dyDescent="0.4">
      <c r="A725" s="3">
        <f>IF(B724=B725,A724,A724+1)</f>
        <v>676</v>
      </c>
      <c r="B725" s="3" t="s">
        <v>2729</v>
      </c>
      <c r="C725" s="3" t="s">
        <v>2728</v>
      </c>
      <c r="D725" s="3" t="s">
        <v>2583</v>
      </c>
      <c r="E725" s="3" t="s">
        <v>2582</v>
      </c>
      <c r="F725" s="3">
        <f>IF(B725=B724,F724+1,1)</f>
        <v>1</v>
      </c>
      <c r="G725" s="3" t="s">
        <v>6380</v>
      </c>
      <c r="H725" s="3" t="s">
        <v>6379</v>
      </c>
      <c r="I725" s="3" t="s">
        <v>6378</v>
      </c>
      <c r="J725" s="3" t="s">
        <v>6777</v>
      </c>
      <c r="K725" s="3"/>
      <c r="L725" s="3" t="s">
        <v>6555</v>
      </c>
      <c r="M725" s="3" t="s">
        <v>6776</v>
      </c>
      <c r="P725" s="3" t="s">
        <v>2434</v>
      </c>
      <c r="Q725" s="3">
        <f>IF(H725="TOEIC",VALUE(L725),0)</f>
        <v>935</v>
      </c>
      <c r="R725" s="3">
        <f>IF(H725="NEW TEPS",VALUE(L725),0)</f>
        <v>0</v>
      </c>
      <c r="S725" s="3">
        <f>IF(H725="TOEFL(ibt)",VALUE(L725),0)</f>
        <v>0</v>
      </c>
      <c r="T725" s="3">
        <f>IF(H725="JPT",VALUE(L725),0)</f>
        <v>0</v>
      </c>
      <c r="U725" s="3">
        <f>IF(H725="HSK",VALUE(K725),0)</f>
        <v>0</v>
      </c>
      <c r="V725" s="3">
        <f>IF(H725="HSK",VALUE(L725),0)</f>
        <v>0</v>
      </c>
      <c r="W725" s="3">
        <f>IF(H725="G-TELP Level2",VALUE(L725),0)</f>
        <v>0</v>
      </c>
      <c r="X725" s="3">
        <f>IF(P725="A",IF(Q725&gt;849,1,IF(R725&gt;335,1,IF(S725&gt;97,1,IF(T725&gt;849,1,IF(W725&gt;82,1,IF(U725=6,1,IF(U725=5,IF(V725&gt;254,1,0),0))))))),IF(P725="B",IF(Q725&gt;699,1,IF(R725&gt;263,1,IF(S725&gt;78,1,IF(T725&gt;699,1,IF(W725&gt;63,1,IF(U725=6,1,IF(U725=5,IF(V725&gt;179,1,0),0))))))),IF(P725="C",IF(Q725&gt;599,1,IF(R725&gt;226,1,IF(S725&gt;67,1,IF(T725&gt;599,1,IF(W725&gt;49,1,IF(U725=6,1,IF(U725=5,1,IF(U725=4,IF(V725&gt;209,1,0),0)))))))),IF(P725="D",IF(Q725&gt;649,1,IF(R725&gt;244,1,IF(S725&gt;73,1,IF(T725&gt;649,1,IF(W725&gt;56,1,IF(U725=6,1,IF(U725=5,1,IF(U725=4,IF(V725&gt;254,1,0),0)))))))),0))))</f>
        <v>1</v>
      </c>
      <c r="Y725" s="3">
        <f>SUMIF(B:B,B725,X:X)</f>
        <v>1</v>
      </c>
      <c r="Z725" s="3" t="str">
        <f>IF(Y725&gt;0,"어학 충족","자격미달")</f>
        <v>어학 충족</v>
      </c>
      <c r="AA725" s="3"/>
      <c r="AB725" s="3" t="str">
        <f>IF(P725="A",IF(Q725&gt;849,"TOEIC 충족",IF(R725&gt;335,"New-TEPS 충족",IF(S725&gt;97,"TOEFL 충족",IF(T725&gt;849,"JPT 충족",IF(W725&gt;82,"G-TELP 충족",IF(U725=6,"HSK점수 충족",IF(U725=5,IF(V725&gt;254,"HSK점수 충족","자격미달"),"자격미달"))))))),IF(P725="B",IF(Q725&gt;699,"TOEIC 충족",IF(R725&gt;263,"New-TEPS 충족",IF(S725&gt;78,"TOEFL 충족",IF(T725&gt;699,"JPT 충족",IF(W725&gt;63,"G-TELP 충족",IF(U725=6,"HSK점수 충족",IF(U725=5,IF(V725&gt;179,"HSK점수 충족","자격미달"),"자격미달"))))))),IF(P725="C",IF(Q725&gt;599,"TOEIC 충족",IF(R725&gt;226,"New-TEPS 충족",IF(S725&gt;67,"TOEFL 충족",IF(T725&gt;599,"JPT 충족",IF(W725&gt;49,"G-TELP 충족",IF(U725=6,"HSK점수 충족",IF(U725=5,"HSK점수 충족",IF(U725=4,IF(V725&gt;209,"HSK점수 충족","자격미달"),"자격미달")))))))),IF(P725="D",IF(Q725&gt;649,"TOEIC 충족",IF(R725&gt;244,"New-TEPS 충족",IF(S725&gt;73,"TOEFL 충족",IF(T725&gt;649,"JPT 충족",IF(W725&gt;56,"G-TELP 충족",IF(U1666=6,"HSK점수 충족",IF(U1666=5,"HSK점수 충족",IF(U1666=4,IF(V1666&gt;254,"HSK점수 충족","자격미달"),"자격미달")))))))),0))))</f>
        <v>TOEIC 충족</v>
      </c>
      <c r="AC725" s="21"/>
      <c r="AD725" s="3">
        <f>IF(P725="A",VLOOKUP(Q725,[1]교육_어학_경력backdata!$B$3:$C$9,2,1),IF(P725="B",VLOOKUP(Q725,[1]교육_어학_경력backdata!$G$3:$H$9,2,1),IF(P725="C",0,"오류")))</f>
        <v>18</v>
      </c>
      <c r="AE725" s="3">
        <f>IF(P725="A",VLOOKUP(R725,[1]교육_어학_경력backdata!$B$11:$C$17,2,1),IF(P725="B",VLOOKUP(R725,[1]교육_어학_경력backdata!$G$11:$H$17,2,1),IF(P725="C",0,"오류")))</f>
        <v>0</v>
      </c>
      <c r="AF725" s="3">
        <f>IF(P725="A",VLOOKUP(S725,[1]교육_어학_경력backdata!$B$19:$C$25,2,1),IF(P725="B",VLOOKUP(S725,[1]교육_어학_경력backdata!$G$19:$H$25,2,1),IF(P725="C",0,"오류")))</f>
        <v>0</v>
      </c>
      <c r="AG725" s="3">
        <f>IF(P725="A",VLOOKUP(T725,[1]교육_어학_경력backdata!$B$3:$C$9,2,1),IF(P725="B",VLOOKUP(T725,[1]교육_어학_경력backdata!$G$3:$H$9,2,1),IF(P725="C",0,"오류")))</f>
        <v>0</v>
      </c>
      <c r="AH725" s="3">
        <f>IF(P725="A",IF(U725=0,0,IF(U725=4,0,IF(U725=5,VLOOKUP(V725,[1]교육_어학_경력backdata!$B$27:$C$29,2,1),IF(U725=6,VLOOKUP(V725,[1]교육_어학_경력backdata!$B$31:$C$34,2,1))))),IF(P725="B",IF(U725=0,0,IF(U725=4,0,IF(U725=5,VLOOKUP(V725,[1]교육_어학_경력backdata!$G$27:$H$31,2,1),IF(U725=6,VLOOKUP(V725,[1]교육_어학_경력backdata!$G$33:$H$34,2,1))))),IF(CT725="C",0,"오류")))</f>
        <v>0</v>
      </c>
      <c r="AI725" s="3">
        <f>IF(P725="A",VLOOKUP(W725,[1]교육_어학_경력backdata!$B$36:$C$42,2,1),IF(P725="B",VLOOKUP(W725,[1]교육_어학_경력backdata!$G$36:$H$42,2,1),IF(P725="C",0,"오류")))</f>
        <v>0</v>
      </c>
      <c r="AJ725" s="3">
        <f>SUM(AD725:AI725)</f>
        <v>18</v>
      </c>
      <c r="AK725" s="3">
        <f>_xlfn.MAXIFS(AJ:AJ,B:B,B725)</f>
        <v>18</v>
      </c>
      <c r="AL725" s="3"/>
      <c r="AM725" s="21"/>
      <c r="AN725" s="3"/>
      <c r="AO725" s="3"/>
    </row>
    <row r="726" spans="1:41" x14ac:dyDescent="0.4">
      <c r="A726" s="4">
        <f>IF(B725=B726,A725,A725+1)</f>
        <v>677</v>
      </c>
      <c r="B726" s="4" t="s">
        <v>2719</v>
      </c>
      <c r="C726" s="4" t="s">
        <v>2718</v>
      </c>
      <c r="D726" s="4" t="s">
        <v>2583</v>
      </c>
      <c r="E726" s="4" t="s">
        <v>2582</v>
      </c>
      <c r="F726" s="4">
        <f>IF(B726=B725,F725+1,1)</f>
        <v>1</v>
      </c>
      <c r="G726" s="4" t="s">
        <v>6384</v>
      </c>
      <c r="H726" s="4" t="s">
        <v>6379</v>
      </c>
      <c r="I726" s="4" t="s">
        <v>6378</v>
      </c>
      <c r="J726" s="4" t="s">
        <v>6464</v>
      </c>
      <c r="K726" s="4"/>
      <c r="L726" s="4" t="s">
        <v>6448</v>
      </c>
      <c r="M726" s="4" t="s">
        <v>6775</v>
      </c>
      <c r="P726" s="4" t="s">
        <v>2434</v>
      </c>
      <c r="Q726" s="4">
        <f>IF(H726="TOEIC",VALUE(L726),0)</f>
        <v>865</v>
      </c>
      <c r="R726" s="4">
        <f>IF(H726="NEW TEPS",VALUE(L726),0)</f>
        <v>0</v>
      </c>
      <c r="S726" s="4">
        <f>IF(H726="TOEFL(ibt)",VALUE(L726),0)</f>
        <v>0</v>
      </c>
      <c r="T726" s="4">
        <f>IF(H726="JPT",VALUE(L726),0)</f>
        <v>0</v>
      </c>
      <c r="U726" s="4">
        <f>IF(H726="HSK",VALUE(K726),0)</f>
        <v>0</v>
      </c>
      <c r="V726" s="4">
        <f>IF(H726="HSK",VALUE(L726),0)</f>
        <v>0</v>
      </c>
      <c r="W726" s="4">
        <f>IF(H726="G-TELP Level2",VALUE(L726),0)</f>
        <v>0</v>
      </c>
      <c r="X726" s="4">
        <f>IF(P726="A",IF(Q726&gt;849,1,IF(R726&gt;335,1,IF(S726&gt;97,1,IF(T726&gt;849,1,IF(W726&gt;82,1,IF(U726=6,1,IF(U726=5,IF(V726&gt;254,1,0),0))))))),IF(P726="B",IF(Q726&gt;699,1,IF(R726&gt;263,1,IF(S726&gt;78,1,IF(T726&gt;699,1,IF(W726&gt;63,1,IF(U726=6,1,IF(U726=5,IF(V726&gt;179,1,0),0))))))),IF(P726="C",IF(Q726&gt;599,1,IF(R726&gt;226,1,IF(S726&gt;67,1,IF(T726&gt;599,1,IF(W726&gt;49,1,IF(U726=6,1,IF(U726=5,1,IF(U726=4,IF(V726&gt;209,1,0),0)))))))),IF(P726="D",IF(Q726&gt;649,1,IF(R726&gt;244,1,IF(S726&gt;73,1,IF(T726&gt;649,1,IF(W726&gt;56,1,IF(U726=6,1,IF(U726=5,1,IF(U726=4,IF(V726&gt;254,1,0),0)))))))),0))))</f>
        <v>1</v>
      </c>
      <c r="Y726" s="4">
        <f>SUMIF(B:B,B726,X:X)</f>
        <v>1</v>
      </c>
      <c r="Z726" s="4" t="str">
        <f>IF(Y726&gt;0,"어학 충족","자격미달")</f>
        <v>어학 충족</v>
      </c>
      <c r="AA726" s="4"/>
      <c r="AB726" s="4" t="str">
        <f>IF(P726="A",IF(Q726&gt;849,"TOEIC 충족",IF(R726&gt;335,"New-TEPS 충족",IF(S726&gt;97,"TOEFL 충족",IF(T726&gt;849,"JPT 충족",IF(W726&gt;82,"G-TELP 충족",IF(U726=6,"HSK점수 충족",IF(U726=5,IF(V726&gt;254,"HSK점수 충족","자격미달"),"자격미달"))))))),IF(P726="B",IF(Q726&gt;699,"TOEIC 충족",IF(R726&gt;263,"New-TEPS 충족",IF(S726&gt;78,"TOEFL 충족",IF(T726&gt;699,"JPT 충족",IF(W726&gt;63,"G-TELP 충족",IF(U726=6,"HSK점수 충족",IF(U726=5,IF(V726&gt;179,"HSK점수 충족","자격미달"),"자격미달"))))))),IF(P726="C",IF(Q726&gt;599,"TOEIC 충족",IF(R726&gt;226,"New-TEPS 충족",IF(S726&gt;67,"TOEFL 충족",IF(T726&gt;599,"JPT 충족",IF(W726&gt;49,"G-TELP 충족",IF(U726=6,"HSK점수 충족",IF(U726=5,"HSK점수 충족",IF(U726=4,IF(V726&gt;209,"HSK점수 충족","자격미달"),"자격미달")))))))),IF(P726="D",IF(Q726&gt;649,"TOEIC 충족",IF(R726&gt;244,"New-TEPS 충족",IF(S726&gt;73,"TOEFL 충족",IF(T726&gt;649,"JPT 충족",IF(W726&gt;56,"G-TELP 충족",IF(U1667=6,"HSK점수 충족",IF(U1667=5,"HSK점수 충족",IF(U1667=4,IF(V1667&gt;254,"HSK점수 충족","자격미달"),"자격미달")))))))),0))))</f>
        <v>TOEIC 충족</v>
      </c>
      <c r="AC726" s="21"/>
      <c r="AD726" s="4">
        <f>IF(P726="A",VLOOKUP(Q726,[1]교육_어학_경력backdata!$B$3:$C$9,2,1),IF(P726="B",VLOOKUP(Q726,[1]교육_어학_경력backdata!$G$3:$H$9,2,1),IF(P726="C",0,"오류")))</f>
        <v>12</v>
      </c>
      <c r="AE726" s="4">
        <f>IF(P726="A",VLOOKUP(R726,[1]교육_어학_경력backdata!$B$11:$C$17,2,1),IF(P726="B",VLOOKUP(R726,[1]교육_어학_경력backdata!$G$11:$H$17,2,1),IF(P726="C",0,"오류")))</f>
        <v>0</v>
      </c>
      <c r="AF726" s="4">
        <f>IF(P726="A",VLOOKUP(S726,[1]교육_어학_경력backdata!$B$19:$C$25,2,1),IF(P726="B",VLOOKUP(S726,[1]교육_어학_경력backdata!$G$19:$H$25,2,1),IF(P726="C",0,"오류")))</f>
        <v>0</v>
      </c>
      <c r="AG726" s="4">
        <f>IF(P726="A",VLOOKUP(T726,[1]교육_어학_경력backdata!$B$3:$C$9,2,1),IF(P726="B",VLOOKUP(T726,[1]교육_어학_경력backdata!$G$3:$H$9,2,1),IF(P726="C",0,"오류")))</f>
        <v>0</v>
      </c>
      <c r="AH726" s="4">
        <f>IF(P726="A",IF(U726=0,0,IF(U726=4,0,IF(U726=5,VLOOKUP(V726,[1]교육_어학_경력backdata!$B$27:$C$29,2,1),IF(U726=6,VLOOKUP(V726,[1]교육_어학_경력backdata!$B$31:$C$34,2,1))))),IF(P726="B",IF(U726=0,0,IF(U726=4,0,IF(U726=5,VLOOKUP(V726,[1]교육_어학_경력backdata!$G$27:$H$31,2,1),IF(U726=6,VLOOKUP(V726,[1]교육_어학_경력backdata!$G$33:$H$34,2,1))))),IF(CT726="C",0,"오류")))</f>
        <v>0</v>
      </c>
      <c r="AI726" s="4">
        <f>IF(P726="A",VLOOKUP(W726,[1]교육_어학_경력backdata!$B$36:$C$42,2,1),IF(P726="B",VLOOKUP(W726,[1]교육_어학_경력backdata!$G$36:$H$42,2,1),IF(P726="C",0,"오류")))</f>
        <v>0</v>
      </c>
      <c r="AJ726" s="4">
        <f>SUM(AD726:AI726)</f>
        <v>12</v>
      </c>
      <c r="AK726" s="4">
        <f>_xlfn.MAXIFS(AJ:AJ,B:B,B726)</f>
        <v>12</v>
      </c>
      <c r="AL726" s="4"/>
      <c r="AM726" s="21"/>
      <c r="AN726" s="4"/>
      <c r="AO726" s="4"/>
    </row>
    <row r="727" spans="1:41" x14ac:dyDescent="0.4">
      <c r="A727" s="3">
        <f>IF(B726=B727,A726,A726+1)</f>
        <v>678</v>
      </c>
      <c r="B727" s="3" t="s">
        <v>2714</v>
      </c>
      <c r="C727" s="3" t="s">
        <v>2713</v>
      </c>
      <c r="D727" s="3" t="s">
        <v>2583</v>
      </c>
      <c r="E727" s="3" t="s">
        <v>2582</v>
      </c>
      <c r="F727" s="3">
        <f>IF(B727=B726,F726+1,1)</f>
        <v>1</v>
      </c>
      <c r="G727" s="3" t="s">
        <v>6380</v>
      </c>
      <c r="H727" s="3" t="s">
        <v>6379</v>
      </c>
      <c r="I727" s="3" t="s">
        <v>6378</v>
      </c>
      <c r="J727" s="3" t="s">
        <v>6567</v>
      </c>
      <c r="K727" s="3"/>
      <c r="L727" s="3" t="s">
        <v>6399</v>
      </c>
      <c r="M727" s="3" t="s">
        <v>6774</v>
      </c>
      <c r="P727" s="3" t="s">
        <v>2434</v>
      </c>
      <c r="Q727" s="3">
        <f>IF(H727="TOEIC",VALUE(L727),0)</f>
        <v>900</v>
      </c>
      <c r="R727" s="3">
        <f>IF(H727="NEW TEPS",VALUE(L727),0)</f>
        <v>0</v>
      </c>
      <c r="S727" s="3">
        <f>IF(H727="TOEFL(ibt)",VALUE(L727),0)</f>
        <v>0</v>
      </c>
      <c r="T727" s="3">
        <f>IF(H727="JPT",VALUE(L727),0)</f>
        <v>0</v>
      </c>
      <c r="U727" s="3">
        <f>IF(H727="HSK",VALUE(K727),0)</f>
        <v>0</v>
      </c>
      <c r="V727" s="3">
        <f>IF(H727="HSK",VALUE(L727),0)</f>
        <v>0</v>
      </c>
      <c r="W727" s="3">
        <f>IF(H727="G-TELP Level2",VALUE(L727),0)</f>
        <v>0</v>
      </c>
      <c r="X727" s="3">
        <f>IF(P727="A",IF(Q727&gt;849,1,IF(R727&gt;335,1,IF(S727&gt;97,1,IF(T727&gt;849,1,IF(W727&gt;82,1,IF(U727=6,1,IF(U727=5,IF(V727&gt;254,1,0),0))))))),IF(P727="B",IF(Q727&gt;699,1,IF(R727&gt;263,1,IF(S727&gt;78,1,IF(T727&gt;699,1,IF(W727&gt;63,1,IF(U727=6,1,IF(U727=5,IF(V727&gt;179,1,0),0))))))),IF(P727="C",IF(Q727&gt;599,1,IF(R727&gt;226,1,IF(S727&gt;67,1,IF(T727&gt;599,1,IF(W727&gt;49,1,IF(U727=6,1,IF(U727=5,1,IF(U727=4,IF(V727&gt;209,1,0),0)))))))),IF(P727="D",IF(Q727&gt;649,1,IF(R727&gt;244,1,IF(S727&gt;73,1,IF(T727&gt;649,1,IF(W727&gt;56,1,IF(U727=6,1,IF(U727=5,1,IF(U727=4,IF(V727&gt;254,1,0),0)))))))),0))))</f>
        <v>1</v>
      </c>
      <c r="Y727" s="3">
        <f>SUMIF(B:B,B727,X:X)</f>
        <v>1</v>
      </c>
      <c r="Z727" s="3" t="str">
        <f>IF(Y727&gt;0,"어학 충족","자격미달")</f>
        <v>어학 충족</v>
      </c>
      <c r="AA727" s="3"/>
      <c r="AB727" s="3" t="str">
        <f>IF(P727="A",IF(Q727&gt;849,"TOEIC 충족",IF(R727&gt;335,"New-TEPS 충족",IF(S727&gt;97,"TOEFL 충족",IF(T727&gt;849,"JPT 충족",IF(W727&gt;82,"G-TELP 충족",IF(U727=6,"HSK점수 충족",IF(U727=5,IF(V727&gt;254,"HSK점수 충족","자격미달"),"자격미달"))))))),IF(P727="B",IF(Q727&gt;699,"TOEIC 충족",IF(R727&gt;263,"New-TEPS 충족",IF(S727&gt;78,"TOEFL 충족",IF(T727&gt;699,"JPT 충족",IF(W727&gt;63,"G-TELP 충족",IF(U727=6,"HSK점수 충족",IF(U727=5,IF(V727&gt;179,"HSK점수 충족","자격미달"),"자격미달"))))))),IF(P727="C",IF(Q727&gt;599,"TOEIC 충족",IF(R727&gt;226,"New-TEPS 충족",IF(S727&gt;67,"TOEFL 충족",IF(T727&gt;599,"JPT 충족",IF(W727&gt;49,"G-TELP 충족",IF(U727=6,"HSK점수 충족",IF(U727=5,"HSK점수 충족",IF(U727=4,IF(V727&gt;209,"HSK점수 충족","자격미달"),"자격미달")))))))),IF(P727="D",IF(Q727&gt;649,"TOEIC 충족",IF(R727&gt;244,"New-TEPS 충족",IF(S727&gt;73,"TOEFL 충족",IF(T727&gt;649,"JPT 충족",IF(W727&gt;56,"G-TELP 충족",IF(U1668=6,"HSK점수 충족",IF(U1668=5,"HSK점수 충족",IF(U1668=4,IF(V1668&gt;254,"HSK점수 충족","자격미달"),"자격미달")))))))),0))))</f>
        <v>TOEIC 충족</v>
      </c>
      <c r="AC727" s="21"/>
      <c r="AD727" s="3">
        <f>IF(P727="A",VLOOKUP(Q727,[1]교육_어학_경력backdata!$B$3:$C$9,2,1),IF(P727="B",VLOOKUP(Q727,[1]교육_어학_경력backdata!$G$3:$H$9,2,1),IF(P727="C",0,"오류")))</f>
        <v>16</v>
      </c>
      <c r="AE727" s="3">
        <f>IF(P727="A",VLOOKUP(R727,[1]교육_어학_경력backdata!$B$11:$C$17,2,1),IF(P727="B",VLOOKUP(R727,[1]교육_어학_경력backdata!$G$11:$H$17,2,1),IF(P727="C",0,"오류")))</f>
        <v>0</v>
      </c>
      <c r="AF727" s="3">
        <f>IF(P727="A",VLOOKUP(S727,[1]교육_어학_경력backdata!$B$19:$C$25,2,1),IF(P727="B",VLOOKUP(S727,[1]교육_어학_경력backdata!$G$19:$H$25,2,1),IF(P727="C",0,"오류")))</f>
        <v>0</v>
      </c>
      <c r="AG727" s="3">
        <f>IF(P727="A",VLOOKUP(T727,[1]교육_어학_경력backdata!$B$3:$C$9,2,1),IF(P727="B",VLOOKUP(T727,[1]교육_어학_경력backdata!$G$3:$H$9,2,1),IF(P727="C",0,"오류")))</f>
        <v>0</v>
      </c>
      <c r="AH727" s="3">
        <f>IF(P727="A",IF(U727=0,0,IF(U727=4,0,IF(U727=5,VLOOKUP(V727,[1]교육_어학_경력backdata!$B$27:$C$29,2,1),IF(U727=6,VLOOKUP(V727,[1]교육_어학_경력backdata!$B$31:$C$34,2,1))))),IF(P727="B",IF(U727=0,0,IF(U727=4,0,IF(U727=5,VLOOKUP(V727,[1]교육_어학_경력backdata!$G$27:$H$31,2,1),IF(U727=6,VLOOKUP(V727,[1]교육_어학_경력backdata!$G$33:$H$34,2,1))))),IF(CT727="C",0,"오류")))</f>
        <v>0</v>
      </c>
      <c r="AI727" s="3">
        <f>IF(P727="A",VLOOKUP(W727,[1]교육_어학_경력backdata!$B$36:$C$42,2,1),IF(P727="B",VLOOKUP(W727,[1]교육_어학_경력backdata!$G$36:$H$42,2,1),IF(P727="C",0,"오류")))</f>
        <v>0</v>
      </c>
      <c r="AJ727" s="3">
        <f>SUM(AD727:AI727)</f>
        <v>16</v>
      </c>
      <c r="AK727" s="3">
        <f>_xlfn.MAXIFS(AJ:AJ,B:B,B727)</f>
        <v>16</v>
      </c>
      <c r="AL727" s="3"/>
      <c r="AM727" s="21"/>
      <c r="AN727" s="3"/>
      <c r="AO727" s="3"/>
    </row>
    <row r="728" spans="1:41" x14ac:dyDescent="0.4">
      <c r="A728" s="4">
        <f>IF(B727=B728,A727,A727+1)</f>
        <v>679</v>
      </c>
      <c r="B728" s="4" t="s">
        <v>2703</v>
      </c>
      <c r="C728" s="4" t="s">
        <v>2702</v>
      </c>
      <c r="D728" s="4" t="s">
        <v>2583</v>
      </c>
      <c r="E728" s="4" t="s">
        <v>2582</v>
      </c>
      <c r="F728" s="4">
        <f>IF(B728=B727,F727+1,1)</f>
        <v>1</v>
      </c>
      <c r="G728" s="4" t="s">
        <v>6380</v>
      </c>
      <c r="H728" s="4" t="s">
        <v>6379</v>
      </c>
      <c r="I728" s="4" t="s">
        <v>6378</v>
      </c>
      <c r="J728" s="4" t="s">
        <v>6567</v>
      </c>
      <c r="K728" s="4"/>
      <c r="L728" s="4" t="s">
        <v>6492</v>
      </c>
      <c r="M728" s="4" t="s">
        <v>6773</v>
      </c>
      <c r="P728" s="4" t="s">
        <v>2434</v>
      </c>
      <c r="Q728" s="4">
        <f>IF(H728="TOEIC",VALUE(L728),0)</f>
        <v>855</v>
      </c>
      <c r="R728" s="4">
        <f>IF(H728="NEW TEPS",VALUE(L728),0)</f>
        <v>0</v>
      </c>
      <c r="S728" s="4">
        <f>IF(H728="TOEFL(ibt)",VALUE(L728),0)</f>
        <v>0</v>
      </c>
      <c r="T728" s="4">
        <f>IF(H728="JPT",VALUE(L728),0)</f>
        <v>0</v>
      </c>
      <c r="U728" s="4">
        <f>IF(H728="HSK",VALUE(K728),0)</f>
        <v>0</v>
      </c>
      <c r="V728" s="4">
        <f>IF(H728="HSK",VALUE(L728),0)</f>
        <v>0</v>
      </c>
      <c r="W728" s="4">
        <f>IF(H728="G-TELP Level2",VALUE(L728),0)</f>
        <v>0</v>
      </c>
      <c r="X728" s="4">
        <f>IF(P728="A",IF(Q728&gt;849,1,IF(R728&gt;335,1,IF(S728&gt;97,1,IF(T728&gt;849,1,IF(W728&gt;82,1,IF(U728=6,1,IF(U728=5,IF(V728&gt;254,1,0),0))))))),IF(P728="B",IF(Q728&gt;699,1,IF(R728&gt;263,1,IF(S728&gt;78,1,IF(T728&gt;699,1,IF(W728&gt;63,1,IF(U728=6,1,IF(U728=5,IF(V728&gt;179,1,0),0))))))),IF(P728="C",IF(Q728&gt;599,1,IF(R728&gt;226,1,IF(S728&gt;67,1,IF(T728&gt;599,1,IF(W728&gt;49,1,IF(U728=6,1,IF(U728=5,1,IF(U728=4,IF(V728&gt;209,1,0),0)))))))),IF(P728="D",IF(Q728&gt;649,1,IF(R728&gt;244,1,IF(S728&gt;73,1,IF(T728&gt;649,1,IF(W728&gt;56,1,IF(U728=6,1,IF(U728=5,1,IF(U728=4,IF(V728&gt;254,1,0),0)))))))),0))))</f>
        <v>1</v>
      </c>
      <c r="Y728" s="4">
        <f>SUMIF(B:B,B728,X:X)</f>
        <v>1</v>
      </c>
      <c r="Z728" s="4" t="str">
        <f>IF(Y728&gt;0,"어학 충족","자격미달")</f>
        <v>어학 충족</v>
      </c>
      <c r="AA728" s="4"/>
      <c r="AB728" s="4" t="str">
        <f>IF(P728="A",IF(Q728&gt;849,"TOEIC 충족",IF(R728&gt;335,"New-TEPS 충족",IF(S728&gt;97,"TOEFL 충족",IF(T728&gt;849,"JPT 충족",IF(W728&gt;82,"G-TELP 충족",IF(U728=6,"HSK점수 충족",IF(U728=5,IF(V728&gt;254,"HSK점수 충족","자격미달"),"자격미달"))))))),IF(P728="B",IF(Q728&gt;699,"TOEIC 충족",IF(R728&gt;263,"New-TEPS 충족",IF(S728&gt;78,"TOEFL 충족",IF(T728&gt;699,"JPT 충족",IF(W728&gt;63,"G-TELP 충족",IF(U728=6,"HSK점수 충족",IF(U728=5,IF(V728&gt;179,"HSK점수 충족","자격미달"),"자격미달"))))))),IF(P728="C",IF(Q728&gt;599,"TOEIC 충족",IF(R728&gt;226,"New-TEPS 충족",IF(S728&gt;67,"TOEFL 충족",IF(T728&gt;599,"JPT 충족",IF(W728&gt;49,"G-TELP 충족",IF(U728=6,"HSK점수 충족",IF(U728=5,"HSK점수 충족",IF(U728=4,IF(V728&gt;209,"HSK점수 충족","자격미달"),"자격미달")))))))),IF(P728="D",IF(Q728&gt;649,"TOEIC 충족",IF(R728&gt;244,"New-TEPS 충족",IF(S728&gt;73,"TOEFL 충족",IF(T728&gt;649,"JPT 충족",IF(W728&gt;56,"G-TELP 충족",IF(U1669=6,"HSK점수 충족",IF(U1669=5,"HSK점수 충족",IF(U1669=4,IF(V1669&gt;254,"HSK점수 충족","자격미달"),"자격미달")))))))),0))))</f>
        <v>TOEIC 충족</v>
      </c>
      <c r="AC728" s="21"/>
      <c r="AD728" s="4">
        <f>IF(P728="A",VLOOKUP(Q728,[1]교육_어학_경력backdata!$B$3:$C$9,2,1),IF(P728="B",VLOOKUP(Q728,[1]교육_어학_경력backdata!$G$3:$H$9,2,1),IF(P728="C",0,"오류")))</f>
        <v>12</v>
      </c>
      <c r="AE728" s="4">
        <f>IF(P728="A",VLOOKUP(R728,[1]교육_어학_경력backdata!$B$11:$C$17,2,1),IF(P728="B",VLOOKUP(R728,[1]교육_어학_경력backdata!$G$11:$H$17,2,1),IF(P728="C",0,"오류")))</f>
        <v>0</v>
      </c>
      <c r="AF728" s="4">
        <f>IF(P728="A",VLOOKUP(S728,[1]교육_어학_경력backdata!$B$19:$C$25,2,1),IF(P728="B",VLOOKUP(S728,[1]교육_어학_경력backdata!$G$19:$H$25,2,1),IF(P728="C",0,"오류")))</f>
        <v>0</v>
      </c>
      <c r="AG728" s="4">
        <f>IF(P728="A",VLOOKUP(T728,[1]교육_어학_경력backdata!$B$3:$C$9,2,1),IF(P728="B",VLOOKUP(T728,[1]교육_어학_경력backdata!$G$3:$H$9,2,1),IF(P728="C",0,"오류")))</f>
        <v>0</v>
      </c>
      <c r="AH728" s="4">
        <f>IF(P728="A",IF(U728=0,0,IF(U728=4,0,IF(U728=5,VLOOKUP(V728,[1]교육_어학_경력backdata!$B$27:$C$29,2,1),IF(U728=6,VLOOKUP(V728,[1]교육_어학_경력backdata!$B$31:$C$34,2,1))))),IF(P728="B",IF(U728=0,0,IF(U728=4,0,IF(U728=5,VLOOKUP(V728,[1]교육_어학_경력backdata!$G$27:$H$31,2,1),IF(U728=6,VLOOKUP(V728,[1]교육_어학_경력backdata!$G$33:$H$34,2,1))))),IF(CT728="C",0,"오류")))</f>
        <v>0</v>
      </c>
      <c r="AI728" s="4">
        <f>IF(P728="A",VLOOKUP(W728,[1]교육_어학_경력backdata!$B$36:$C$42,2,1),IF(P728="B",VLOOKUP(W728,[1]교육_어학_경력backdata!$G$36:$H$42,2,1),IF(P728="C",0,"오류")))</f>
        <v>0</v>
      </c>
      <c r="AJ728" s="4">
        <f>SUM(AD728:AI728)</f>
        <v>12</v>
      </c>
      <c r="AK728" s="4">
        <f>_xlfn.MAXIFS(AJ:AJ,B:B,B728)</f>
        <v>12</v>
      </c>
      <c r="AL728" s="4"/>
      <c r="AM728" s="21"/>
      <c r="AN728" s="4"/>
      <c r="AO728" s="4"/>
    </row>
    <row r="729" spans="1:41" x14ac:dyDescent="0.4">
      <c r="A729" s="3">
        <f>IF(B728=B729,A728,A728+1)</f>
        <v>680</v>
      </c>
      <c r="B729" s="3" t="s">
        <v>2695</v>
      </c>
      <c r="C729" s="3" t="s">
        <v>2694</v>
      </c>
      <c r="D729" s="3" t="s">
        <v>2583</v>
      </c>
      <c r="E729" s="3" t="s">
        <v>2582</v>
      </c>
      <c r="F729" s="3">
        <f>IF(B729=B728,F728+1,1)</f>
        <v>1</v>
      </c>
      <c r="G729" s="3" t="s">
        <v>6380</v>
      </c>
      <c r="H729" s="3" t="s">
        <v>6379</v>
      </c>
      <c r="I729" s="3" t="s">
        <v>6378</v>
      </c>
      <c r="J729" s="3" t="s">
        <v>4348</v>
      </c>
      <c r="K729" s="3"/>
      <c r="L729" s="3" t="s">
        <v>6459</v>
      </c>
      <c r="M729" s="3" t="s">
        <v>6772</v>
      </c>
      <c r="P729" s="3" t="s">
        <v>2434</v>
      </c>
      <c r="Q729" s="3">
        <f>IF(H729="TOEIC",VALUE(L729),0)</f>
        <v>940</v>
      </c>
      <c r="R729" s="3">
        <f>IF(H729="NEW TEPS",VALUE(L729),0)</f>
        <v>0</v>
      </c>
      <c r="S729" s="3">
        <f>IF(H729="TOEFL(ibt)",VALUE(L729),0)</f>
        <v>0</v>
      </c>
      <c r="T729" s="3">
        <f>IF(H729="JPT",VALUE(L729),0)</f>
        <v>0</v>
      </c>
      <c r="U729" s="3">
        <f>IF(H729="HSK",VALUE(K729),0)</f>
        <v>0</v>
      </c>
      <c r="V729" s="3">
        <f>IF(H729="HSK",VALUE(L729),0)</f>
        <v>0</v>
      </c>
      <c r="W729" s="3">
        <f>IF(H729="G-TELP Level2",VALUE(L729),0)</f>
        <v>0</v>
      </c>
      <c r="X729" s="3">
        <f>IF(P729="A",IF(Q729&gt;849,1,IF(R729&gt;335,1,IF(S729&gt;97,1,IF(T729&gt;849,1,IF(W729&gt;82,1,IF(U729=6,1,IF(U729=5,IF(V729&gt;254,1,0),0))))))),IF(P729="B",IF(Q729&gt;699,1,IF(R729&gt;263,1,IF(S729&gt;78,1,IF(T729&gt;699,1,IF(W729&gt;63,1,IF(U729=6,1,IF(U729=5,IF(V729&gt;179,1,0),0))))))),IF(P729="C",IF(Q729&gt;599,1,IF(R729&gt;226,1,IF(S729&gt;67,1,IF(T729&gt;599,1,IF(W729&gt;49,1,IF(U729=6,1,IF(U729=5,1,IF(U729=4,IF(V729&gt;209,1,0),0)))))))),IF(P729="D",IF(Q729&gt;649,1,IF(R729&gt;244,1,IF(S729&gt;73,1,IF(T729&gt;649,1,IF(W729&gt;56,1,IF(U729=6,1,IF(U729=5,1,IF(U729=4,IF(V729&gt;254,1,0),0)))))))),0))))</f>
        <v>1</v>
      </c>
      <c r="Y729" s="3">
        <f>SUMIF(B:B,B729,X:X)</f>
        <v>1</v>
      </c>
      <c r="Z729" s="3" t="str">
        <f>IF(Y729&gt;0,"어학 충족","자격미달")</f>
        <v>어학 충족</v>
      </c>
      <c r="AA729" s="3"/>
      <c r="AB729" s="3" t="str">
        <f>IF(P729="A",IF(Q729&gt;849,"TOEIC 충족",IF(R729&gt;335,"New-TEPS 충족",IF(S729&gt;97,"TOEFL 충족",IF(T729&gt;849,"JPT 충족",IF(W729&gt;82,"G-TELP 충족",IF(U729=6,"HSK점수 충족",IF(U729=5,IF(V729&gt;254,"HSK점수 충족","자격미달"),"자격미달"))))))),IF(P729="B",IF(Q729&gt;699,"TOEIC 충족",IF(R729&gt;263,"New-TEPS 충족",IF(S729&gt;78,"TOEFL 충족",IF(T729&gt;699,"JPT 충족",IF(W729&gt;63,"G-TELP 충족",IF(U729=6,"HSK점수 충족",IF(U729=5,IF(V729&gt;179,"HSK점수 충족","자격미달"),"자격미달"))))))),IF(P729="C",IF(Q729&gt;599,"TOEIC 충족",IF(R729&gt;226,"New-TEPS 충족",IF(S729&gt;67,"TOEFL 충족",IF(T729&gt;599,"JPT 충족",IF(W729&gt;49,"G-TELP 충족",IF(U729=6,"HSK점수 충족",IF(U729=5,"HSK점수 충족",IF(U729=4,IF(V729&gt;209,"HSK점수 충족","자격미달"),"자격미달")))))))),IF(P729="D",IF(Q729&gt;649,"TOEIC 충족",IF(R729&gt;244,"New-TEPS 충족",IF(S729&gt;73,"TOEFL 충족",IF(T729&gt;649,"JPT 충족",IF(W729&gt;56,"G-TELP 충족",IF(U1670=6,"HSK점수 충족",IF(U1670=5,"HSK점수 충족",IF(U1670=4,IF(V1670&gt;254,"HSK점수 충족","자격미달"),"자격미달")))))))),0))))</f>
        <v>TOEIC 충족</v>
      </c>
      <c r="AC729" s="21"/>
      <c r="AD729" s="3">
        <f>IF(P729="A",VLOOKUP(Q729,[1]교육_어학_경력backdata!$B$3:$C$9,2,1),IF(P729="B",VLOOKUP(Q729,[1]교육_어학_경력backdata!$G$3:$H$9,2,1),IF(P729="C",0,"오류")))</f>
        <v>18</v>
      </c>
      <c r="AE729" s="3">
        <f>IF(P729="A",VLOOKUP(R729,[1]교육_어학_경력backdata!$B$11:$C$17,2,1),IF(P729="B",VLOOKUP(R729,[1]교육_어학_경력backdata!$G$11:$H$17,2,1),IF(P729="C",0,"오류")))</f>
        <v>0</v>
      </c>
      <c r="AF729" s="3">
        <f>IF(P729="A",VLOOKUP(S729,[1]교육_어학_경력backdata!$B$19:$C$25,2,1),IF(P729="B",VLOOKUP(S729,[1]교육_어학_경력backdata!$G$19:$H$25,2,1),IF(P729="C",0,"오류")))</f>
        <v>0</v>
      </c>
      <c r="AG729" s="3">
        <f>IF(P729="A",VLOOKUP(T729,[1]교육_어학_경력backdata!$B$3:$C$9,2,1),IF(P729="B",VLOOKUP(T729,[1]교육_어학_경력backdata!$G$3:$H$9,2,1),IF(P729="C",0,"오류")))</f>
        <v>0</v>
      </c>
      <c r="AH729" s="3">
        <f>IF(P729="A",IF(U729=0,0,IF(U729=4,0,IF(U729=5,VLOOKUP(V729,[1]교육_어학_경력backdata!$B$27:$C$29,2,1),IF(U729=6,VLOOKUP(V729,[1]교육_어학_경력backdata!$B$31:$C$34,2,1))))),IF(P729="B",IF(U729=0,0,IF(U729=4,0,IF(U729=5,VLOOKUP(V729,[1]교육_어학_경력backdata!$G$27:$H$31,2,1),IF(U729=6,VLOOKUP(V729,[1]교육_어학_경력backdata!$G$33:$H$34,2,1))))),IF(CT729="C",0,"오류")))</f>
        <v>0</v>
      </c>
      <c r="AI729" s="3">
        <f>IF(P729="A",VLOOKUP(W729,[1]교육_어학_경력backdata!$B$36:$C$42,2,1),IF(P729="B",VLOOKUP(W729,[1]교육_어학_경력backdata!$G$36:$H$42,2,1),IF(P729="C",0,"오류")))</f>
        <v>0</v>
      </c>
      <c r="AJ729" s="3">
        <f>SUM(AD729:AI729)</f>
        <v>18</v>
      </c>
      <c r="AK729" s="3">
        <f>_xlfn.MAXIFS(AJ:AJ,B:B,B729)</f>
        <v>18</v>
      </c>
      <c r="AL729" s="3"/>
      <c r="AM729" s="21"/>
      <c r="AN729" s="3"/>
      <c r="AO729" s="3"/>
    </row>
    <row r="730" spans="1:41" x14ac:dyDescent="0.4">
      <c r="A730" s="4">
        <f>IF(B729=B730,A729,A729+1)</f>
        <v>681</v>
      </c>
      <c r="B730" s="4" t="s">
        <v>2692</v>
      </c>
      <c r="C730" s="4" t="s">
        <v>2691</v>
      </c>
      <c r="D730" s="4" t="s">
        <v>2583</v>
      </c>
      <c r="E730" s="4" t="s">
        <v>2582</v>
      </c>
      <c r="F730" s="4">
        <f>IF(B730=B729,F729+1,1)</f>
        <v>1</v>
      </c>
      <c r="G730" s="4" t="s">
        <v>6384</v>
      </c>
      <c r="H730" s="4" t="s">
        <v>6379</v>
      </c>
      <c r="I730" s="4" t="s">
        <v>6378</v>
      </c>
      <c r="J730" s="4" t="s">
        <v>6547</v>
      </c>
      <c r="K730" s="4"/>
      <c r="L730" s="4" t="s">
        <v>6498</v>
      </c>
      <c r="M730" s="4" t="s">
        <v>6771</v>
      </c>
      <c r="P730" s="4" t="s">
        <v>2434</v>
      </c>
      <c r="Q730" s="4">
        <f>IF(H730="TOEIC",VALUE(L730),0)</f>
        <v>890</v>
      </c>
      <c r="R730" s="4">
        <f>IF(H730="NEW TEPS",VALUE(L730),0)</f>
        <v>0</v>
      </c>
      <c r="S730" s="4">
        <f>IF(H730="TOEFL(ibt)",VALUE(L730),0)</f>
        <v>0</v>
      </c>
      <c r="T730" s="4">
        <f>IF(H730="JPT",VALUE(L730),0)</f>
        <v>0</v>
      </c>
      <c r="U730" s="4">
        <f>IF(H730="HSK",VALUE(K730),0)</f>
        <v>0</v>
      </c>
      <c r="V730" s="4">
        <f>IF(H730="HSK",VALUE(L730),0)</f>
        <v>0</v>
      </c>
      <c r="W730" s="4">
        <f>IF(H730="G-TELP Level2",VALUE(L730),0)</f>
        <v>0</v>
      </c>
      <c r="X730" s="4">
        <f>IF(P730="A",IF(Q730&gt;849,1,IF(R730&gt;335,1,IF(S730&gt;97,1,IF(T730&gt;849,1,IF(W730&gt;82,1,IF(U730=6,1,IF(U730=5,IF(V730&gt;254,1,0),0))))))),IF(P730="B",IF(Q730&gt;699,1,IF(R730&gt;263,1,IF(S730&gt;78,1,IF(T730&gt;699,1,IF(W730&gt;63,1,IF(U730=6,1,IF(U730=5,IF(V730&gt;179,1,0),0))))))),IF(P730="C",IF(Q730&gt;599,1,IF(R730&gt;226,1,IF(S730&gt;67,1,IF(T730&gt;599,1,IF(W730&gt;49,1,IF(U730=6,1,IF(U730=5,1,IF(U730=4,IF(V730&gt;209,1,0),0)))))))),IF(P730="D",IF(Q730&gt;649,1,IF(R730&gt;244,1,IF(S730&gt;73,1,IF(T730&gt;649,1,IF(W730&gt;56,1,IF(U730=6,1,IF(U730=5,1,IF(U730=4,IF(V730&gt;254,1,0),0)))))))),0))))</f>
        <v>1</v>
      </c>
      <c r="Y730" s="4">
        <f>SUMIF(B:B,B730,X:X)</f>
        <v>1</v>
      </c>
      <c r="Z730" s="4" t="str">
        <f>IF(Y730&gt;0,"어학 충족","자격미달")</f>
        <v>어학 충족</v>
      </c>
      <c r="AA730" s="4"/>
      <c r="AB730" s="4" t="str">
        <f>IF(P730="A",IF(Q730&gt;849,"TOEIC 충족",IF(R730&gt;335,"New-TEPS 충족",IF(S730&gt;97,"TOEFL 충족",IF(T730&gt;849,"JPT 충족",IF(W730&gt;82,"G-TELP 충족",IF(U730=6,"HSK점수 충족",IF(U730=5,IF(V730&gt;254,"HSK점수 충족","자격미달"),"자격미달"))))))),IF(P730="B",IF(Q730&gt;699,"TOEIC 충족",IF(R730&gt;263,"New-TEPS 충족",IF(S730&gt;78,"TOEFL 충족",IF(T730&gt;699,"JPT 충족",IF(W730&gt;63,"G-TELP 충족",IF(U730=6,"HSK점수 충족",IF(U730=5,IF(V730&gt;179,"HSK점수 충족","자격미달"),"자격미달"))))))),IF(P730="C",IF(Q730&gt;599,"TOEIC 충족",IF(R730&gt;226,"New-TEPS 충족",IF(S730&gt;67,"TOEFL 충족",IF(T730&gt;599,"JPT 충족",IF(W730&gt;49,"G-TELP 충족",IF(U730=6,"HSK점수 충족",IF(U730=5,"HSK점수 충족",IF(U730=4,IF(V730&gt;209,"HSK점수 충족","자격미달"),"자격미달")))))))),IF(P730="D",IF(Q730&gt;649,"TOEIC 충족",IF(R730&gt;244,"New-TEPS 충족",IF(S730&gt;73,"TOEFL 충족",IF(T730&gt;649,"JPT 충족",IF(W730&gt;56,"G-TELP 충족",IF(U1671=6,"HSK점수 충족",IF(U1671=5,"HSK점수 충족",IF(U1671=4,IF(V1671&gt;254,"HSK점수 충족","자격미달"),"자격미달")))))))),0))))</f>
        <v>TOEIC 충족</v>
      </c>
      <c r="AC730" s="21"/>
      <c r="AD730" s="4">
        <f>IF(P730="A",VLOOKUP(Q730,[1]교육_어학_경력backdata!$B$3:$C$9,2,1),IF(P730="B",VLOOKUP(Q730,[1]교육_어학_경력backdata!$G$3:$H$9,2,1),IF(P730="C",0,"오류")))</f>
        <v>14</v>
      </c>
      <c r="AE730" s="4">
        <f>IF(P730="A",VLOOKUP(R730,[1]교육_어학_경력backdata!$B$11:$C$17,2,1),IF(P730="B",VLOOKUP(R730,[1]교육_어학_경력backdata!$G$11:$H$17,2,1),IF(P730="C",0,"오류")))</f>
        <v>0</v>
      </c>
      <c r="AF730" s="4">
        <f>IF(P730="A",VLOOKUP(S730,[1]교육_어학_경력backdata!$B$19:$C$25,2,1),IF(P730="B",VLOOKUP(S730,[1]교육_어학_경력backdata!$G$19:$H$25,2,1),IF(P730="C",0,"오류")))</f>
        <v>0</v>
      </c>
      <c r="AG730" s="4">
        <f>IF(P730="A",VLOOKUP(T730,[1]교육_어학_경력backdata!$B$3:$C$9,2,1),IF(P730="B",VLOOKUP(T730,[1]교육_어학_경력backdata!$G$3:$H$9,2,1),IF(P730="C",0,"오류")))</f>
        <v>0</v>
      </c>
      <c r="AH730" s="4">
        <f>IF(P730="A",IF(U730=0,0,IF(U730=4,0,IF(U730=5,VLOOKUP(V730,[1]교육_어학_경력backdata!$B$27:$C$29,2,1),IF(U730=6,VLOOKUP(V730,[1]교육_어학_경력backdata!$B$31:$C$34,2,1))))),IF(P730="B",IF(U730=0,0,IF(U730=4,0,IF(U730=5,VLOOKUP(V730,[1]교육_어학_경력backdata!$G$27:$H$31,2,1),IF(U730=6,VLOOKUP(V730,[1]교육_어학_경력backdata!$G$33:$H$34,2,1))))),IF(CT730="C",0,"오류")))</f>
        <v>0</v>
      </c>
      <c r="AI730" s="4">
        <f>IF(P730="A",VLOOKUP(W730,[1]교육_어학_경력backdata!$B$36:$C$42,2,1),IF(P730="B",VLOOKUP(W730,[1]교육_어학_경력backdata!$G$36:$H$42,2,1),IF(P730="C",0,"오류")))</f>
        <v>0</v>
      </c>
      <c r="AJ730" s="4">
        <f>SUM(AD730:AI730)</f>
        <v>14</v>
      </c>
      <c r="AK730" s="4">
        <f>_xlfn.MAXIFS(AJ:AJ,B:B,B730)</f>
        <v>14</v>
      </c>
      <c r="AL730" s="4"/>
      <c r="AM730" s="21"/>
      <c r="AN730" s="4"/>
      <c r="AO730" s="4"/>
    </row>
    <row r="731" spans="1:41" x14ac:dyDescent="0.4">
      <c r="A731" s="3">
        <f>IF(B730=B731,A730,A730+1)</f>
        <v>682</v>
      </c>
      <c r="B731" s="3" t="s">
        <v>2688</v>
      </c>
      <c r="C731" s="3" t="s">
        <v>2687</v>
      </c>
      <c r="D731" s="3" t="s">
        <v>2583</v>
      </c>
      <c r="E731" s="3" t="s">
        <v>2582</v>
      </c>
      <c r="F731" s="3">
        <f>IF(B731=B730,F730+1,1)</f>
        <v>1</v>
      </c>
      <c r="G731" s="3" t="s">
        <v>6380</v>
      </c>
      <c r="H731" s="3" t="s">
        <v>6379</v>
      </c>
      <c r="I731" s="3" t="s">
        <v>6378</v>
      </c>
      <c r="J731" s="3" t="s">
        <v>6510</v>
      </c>
      <c r="K731" s="3"/>
      <c r="L731" s="3" t="s">
        <v>6471</v>
      </c>
      <c r="M731" s="3" t="s">
        <v>6770</v>
      </c>
      <c r="P731" s="3" t="s">
        <v>2434</v>
      </c>
      <c r="Q731" s="3">
        <f>IF(H731="TOEIC",VALUE(L731),0)</f>
        <v>870</v>
      </c>
      <c r="R731" s="3">
        <f>IF(H731="NEW TEPS",VALUE(L731),0)</f>
        <v>0</v>
      </c>
      <c r="S731" s="3">
        <f>IF(H731="TOEFL(ibt)",VALUE(L731),0)</f>
        <v>0</v>
      </c>
      <c r="T731" s="3">
        <f>IF(H731="JPT",VALUE(L731),0)</f>
        <v>0</v>
      </c>
      <c r="U731" s="3">
        <f>IF(H731="HSK",VALUE(K731),0)</f>
        <v>0</v>
      </c>
      <c r="V731" s="3">
        <f>IF(H731="HSK",VALUE(L731),0)</f>
        <v>0</v>
      </c>
      <c r="W731" s="3">
        <f>IF(H731="G-TELP Level2",VALUE(L731),0)</f>
        <v>0</v>
      </c>
      <c r="X731" s="3">
        <f>IF(P731="A",IF(Q731&gt;849,1,IF(R731&gt;335,1,IF(S731&gt;97,1,IF(T731&gt;849,1,IF(W731&gt;82,1,IF(U731=6,1,IF(U731=5,IF(V731&gt;254,1,0),0))))))),IF(P731="B",IF(Q731&gt;699,1,IF(R731&gt;263,1,IF(S731&gt;78,1,IF(T731&gt;699,1,IF(W731&gt;63,1,IF(U731=6,1,IF(U731=5,IF(V731&gt;179,1,0),0))))))),IF(P731="C",IF(Q731&gt;599,1,IF(R731&gt;226,1,IF(S731&gt;67,1,IF(T731&gt;599,1,IF(W731&gt;49,1,IF(U731=6,1,IF(U731=5,1,IF(U731=4,IF(V731&gt;209,1,0),0)))))))),IF(P731="D",IF(Q731&gt;649,1,IF(R731&gt;244,1,IF(S731&gt;73,1,IF(T731&gt;649,1,IF(W731&gt;56,1,IF(U731=6,1,IF(U731=5,1,IF(U731=4,IF(V731&gt;254,1,0),0)))))))),0))))</f>
        <v>1</v>
      </c>
      <c r="Y731" s="3">
        <f>SUMIF(B:B,B731,X:X)</f>
        <v>1</v>
      </c>
      <c r="Z731" s="3" t="str">
        <f>IF(Y731&gt;0,"어학 충족","자격미달")</f>
        <v>어학 충족</v>
      </c>
      <c r="AA731" s="3"/>
      <c r="AB731" s="3" t="str">
        <f>IF(P731="A",IF(Q731&gt;849,"TOEIC 충족",IF(R731&gt;335,"New-TEPS 충족",IF(S731&gt;97,"TOEFL 충족",IF(T731&gt;849,"JPT 충족",IF(W731&gt;82,"G-TELP 충족",IF(U731=6,"HSK점수 충족",IF(U731=5,IF(V731&gt;254,"HSK점수 충족","자격미달"),"자격미달"))))))),IF(P731="B",IF(Q731&gt;699,"TOEIC 충족",IF(R731&gt;263,"New-TEPS 충족",IF(S731&gt;78,"TOEFL 충족",IF(T731&gt;699,"JPT 충족",IF(W731&gt;63,"G-TELP 충족",IF(U731=6,"HSK점수 충족",IF(U731=5,IF(V731&gt;179,"HSK점수 충족","자격미달"),"자격미달"))))))),IF(P731="C",IF(Q731&gt;599,"TOEIC 충족",IF(R731&gt;226,"New-TEPS 충족",IF(S731&gt;67,"TOEFL 충족",IF(T731&gt;599,"JPT 충족",IF(W731&gt;49,"G-TELP 충족",IF(U731=6,"HSK점수 충족",IF(U731=5,"HSK점수 충족",IF(U731=4,IF(V731&gt;209,"HSK점수 충족","자격미달"),"자격미달")))))))),IF(P731="D",IF(Q731&gt;649,"TOEIC 충족",IF(R731&gt;244,"New-TEPS 충족",IF(S731&gt;73,"TOEFL 충족",IF(T731&gt;649,"JPT 충족",IF(W731&gt;56,"G-TELP 충족",IF(U1672=6,"HSK점수 충족",IF(U1672=5,"HSK점수 충족",IF(U1672=4,IF(V1672&gt;254,"HSK점수 충족","자격미달"),"자격미달")))))))),0))))</f>
        <v>TOEIC 충족</v>
      </c>
      <c r="AC731" s="21"/>
      <c r="AD731" s="3">
        <f>IF(P731="A",VLOOKUP(Q731,[1]교육_어학_경력backdata!$B$3:$C$9,2,1),IF(P731="B",VLOOKUP(Q731,[1]교육_어학_경력backdata!$G$3:$H$9,2,1),IF(P731="C",0,"오류")))</f>
        <v>12</v>
      </c>
      <c r="AE731" s="3">
        <f>IF(P731="A",VLOOKUP(R731,[1]교육_어학_경력backdata!$B$11:$C$17,2,1),IF(P731="B",VLOOKUP(R731,[1]교육_어학_경력backdata!$G$11:$H$17,2,1),IF(P731="C",0,"오류")))</f>
        <v>0</v>
      </c>
      <c r="AF731" s="3">
        <f>IF(P731="A",VLOOKUP(S731,[1]교육_어학_경력backdata!$B$19:$C$25,2,1),IF(P731="B",VLOOKUP(S731,[1]교육_어학_경력backdata!$G$19:$H$25,2,1),IF(P731="C",0,"오류")))</f>
        <v>0</v>
      </c>
      <c r="AG731" s="3">
        <f>IF(P731="A",VLOOKUP(T731,[1]교육_어학_경력backdata!$B$3:$C$9,2,1),IF(P731="B",VLOOKUP(T731,[1]교육_어학_경력backdata!$G$3:$H$9,2,1),IF(P731="C",0,"오류")))</f>
        <v>0</v>
      </c>
      <c r="AH731" s="3">
        <f>IF(P731="A",IF(U731=0,0,IF(U731=4,0,IF(U731=5,VLOOKUP(V731,[1]교육_어학_경력backdata!$B$27:$C$29,2,1),IF(U731=6,VLOOKUP(V731,[1]교육_어학_경력backdata!$B$31:$C$34,2,1))))),IF(P731="B",IF(U731=0,0,IF(U731=4,0,IF(U731=5,VLOOKUP(V731,[1]교육_어학_경력backdata!$G$27:$H$31,2,1),IF(U731=6,VLOOKUP(V731,[1]교육_어학_경력backdata!$G$33:$H$34,2,1))))),IF(CT731="C",0,"오류")))</f>
        <v>0</v>
      </c>
      <c r="AI731" s="3">
        <f>IF(P731="A",VLOOKUP(W731,[1]교육_어학_경력backdata!$B$36:$C$42,2,1),IF(P731="B",VLOOKUP(W731,[1]교육_어학_경력backdata!$G$36:$H$42,2,1),IF(P731="C",0,"오류")))</f>
        <v>0</v>
      </c>
      <c r="AJ731" s="3">
        <f>SUM(AD731:AI731)</f>
        <v>12</v>
      </c>
      <c r="AK731" s="3">
        <f>_xlfn.MAXIFS(AJ:AJ,B:B,B731)</f>
        <v>12</v>
      </c>
      <c r="AL731" s="3"/>
      <c r="AM731" s="21"/>
      <c r="AN731" s="3"/>
      <c r="AO731" s="3"/>
    </row>
    <row r="732" spans="1:41" x14ac:dyDescent="0.4">
      <c r="A732" s="4">
        <f>IF(B731=B732,A731,A731+1)</f>
        <v>683</v>
      </c>
      <c r="B732" s="4" t="s">
        <v>2684</v>
      </c>
      <c r="C732" s="4" t="s">
        <v>2683</v>
      </c>
      <c r="D732" s="4" t="s">
        <v>2583</v>
      </c>
      <c r="E732" s="4" t="s">
        <v>2582</v>
      </c>
      <c r="F732" s="4">
        <f>IF(B732=B731,F731+1,1)</f>
        <v>1</v>
      </c>
      <c r="G732" s="4" t="s">
        <v>6384</v>
      </c>
      <c r="H732" s="4" t="s">
        <v>6379</v>
      </c>
      <c r="I732" s="4" t="s">
        <v>6378</v>
      </c>
      <c r="J732" s="4" t="s">
        <v>6383</v>
      </c>
      <c r="K732" s="4"/>
      <c r="L732" s="4" t="s">
        <v>6533</v>
      </c>
      <c r="M732" s="4" t="s">
        <v>6769</v>
      </c>
      <c r="P732" s="4" t="s">
        <v>2434</v>
      </c>
      <c r="Q732" s="4">
        <f>IF(H732="TOEIC",VALUE(L732),0)</f>
        <v>885</v>
      </c>
      <c r="R732" s="4">
        <f>IF(H732="NEW TEPS",VALUE(L732),0)</f>
        <v>0</v>
      </c>
      <c r="S732" s="4">
        <f>IF(H732="TOEFL(ibt)",VALUE(L732),0)</f>
        <v>0</v>
      </c>
      <c r="T732" s="4">
        <f>IF(H732="JPT",VALUE(L732),0)</f>
        <v>0</v>
      </c>
      <c r="U732" s="4">
        <f>IF(H732="HSK",VALUE(K732),0)</f>
        <v>0</v>
      </c>
      <c r="V732" s="4">
        <f>IF(H732="HSK",VALUE(L732),0)</f>
        <v>0</v>
      </c>
      <c r="W732" s="4">
        <f>IF(H732="G-TELP Level2",VALUE(L732),0)</f>
        <v>0</v>
      </c>
      <c r="X732" s="4">
        <f>IF(P732="A",IF(Q732&gt;849,1,IF(R732&gt;335,1,IF(S732&gt;97,1,IF(T732&gt;849,1,IF(W732&gt;82,1,IF(U732=6,1,IF(U732=5,IF(V732&gt;254,1,0),0))))))),IF(P732="B",IF(Q732&gt;699,1,IF(R732&gt;263,1,IF(S732&gt;78,1,IF(T732&gt;699,1,IF(W732&gt;63,1,IF(U732=6,1,IF(U732=5,IF(V732&gt;179,1,0),0))))))),IF(P732="C",IF(Q732&gt;599,1,IF(R732&gt;226,1,IF(S732&gt;67,1,IF(T732&gt;599,1,IF(W732&gt;49,1,IF(U732=6,1,IF(U732=5,1,IF(U732=4,IF(V732&gt;209,1,0),0)))))))),IF(P732="D",IF(Q732&gt;649,1,IF(R732&gt;244,1,IF(S732&gt;73,1,IF(T732&gt;649,1,IF(W732&gt;56,1,IF(U732=6,1,IF(U732=5,1,IF(U732=4,IF(V732&gt;254,1,0),0)))))))),0))))</f>
        <v>1</v>
      </c>
      <c r="Y732" s="4">
        <f>SUMIF(B:B,B732,X:X)</f>
        <v>1</v>
      </c>
      <c r="Z732" s="4" t="str">
        <f>IF(Y732&gt;0,"어학 충족","자격미달")</f>
        <v>어학 충족</v>
      </c>
      <c r="AA732" s="4"/>
      <c r="AB732" s="4" t="str">
        <f>IF(P732="A",IF(Q732&gt;849,"TOEIC 충족",IF(R732&gt;335,"New-TEPS 충족",IF(S732&gt;97,"TOEFL 충족",IF(T732&gt;849,"JPT 충족",IF(W732&gt;82,"G-TELP 충족",IF(U732=6,"HSK점수 충족",IF(U732=5,IF(V732&gt;254,"HSK점수 충족","자격미달"),"자격미달"))))))),IF(P732="B",IF(Q732&gt;699,"TOEIC 충족",IF(R732&gt;263,"New-TEPS 충족",IF(S732&gt;78,"TOEFL 충족",IF(T732&gt;699,"JPT 충족",IF(W732&gt;63,"G-TELP 충족",IF(U732=6,"HSK점수 충족",IF(U732=5,IF(V732&gt;179,"HSK점수 충족","자격미달"),"자격미달"))))))),IF(P732="C",IF(Q732&gt;599,"TOEIC 충족",IF(R732&gt;226,"New-TEPS 충족",IF(S732&gt;67,"TOEFL 충족",IF(T732&gt;599,"JPT 충족",IF(W732&gt;49,"G-TELP 충족",IF(U732=6,"HSK점수 충족",IF(U732=5,"HSK점수 충족",IF(U732=4,IF(V732&gt;209,"HSK점수 충족","자격미달"),"자격미달")))))))),IF(P732="D",IF(Q732&gt;649,"TOEIC 충족",IF(R732&gt;244,"New-TEPS 충족",IF(S732&gt;73,"TOEFL 충족",IF(T732&gt;649,"JPT 충족",IF(W732&gt;56,"G-TELP 충족",IF(U1673=6,"HSK점수 충족",IF(U1673=5,"HSK점수 충족",IF(U1673=4,IF(V1673&gt;254,"HSK점수 충족","자격미달"),"자격미달")))))))),0))))</f>
        <v>TOEIC 충족</v>
      </c>
      <c r="AC732" s="21"/>
      <c r="AD732" s="4">
        <f>IF(P732="A",VLOOKUP(Q732,[1]교육_어학_경력backdata!$B$3:$C$9,2,1),IF(P732="B",VLOOKUP(Q732,[1]교육_어학_경력backdata!$G$3:$H$9,2,1),IF(P732="C",0,"오류")))</f>
        <v>14</v>
      </c>
      <c r="AE732" s="4">
        <f>IF(P732="A",VLOOKUP(R732,[1]교육_어학_경력backdata!$B$11:$C$17,2,1),IF(P732="B",VLOOKUP(R732,[1]교육_어학_경력backdata!$G$11:$H$17,2,1),IF(P732="C",0,"오류")))</f>
        <v>0</v>
      </c>
      <c r="AF732" s="4">
        <f>IF(P732="A",VLOOKUP(S732,[1]교육_어학_경력backdata!$B$19:$C$25,2,1),IF(P732="B",VLOOKUP(S732,[1]교육_어학_경력backdata!$G$19:$H$25,2,1),IF(P732="C",0,"오류")))</f>
        <v>0</v>
      </c>
      <c r="AG732" s="4">
        <f>IF(P732="A",VLOOKUP(T732,[1]교육_어학_경력backdata!$B$3:$C$9,2,1),IF(P732="B",VLOOKUP(T732,[1]교육_어학_경력backdata!$G$3:$H$9,2,1),IF(P732="C",0,"오류")))</f>
        <v>0</v>
      </c>
      <c r="AH732" s="4">
        <f>IF(P732="A",IF(U732=0,0,IF(U732=4,0,IF(U732=5,VLOOKUP(V732,[1]교육_어학_경력backdata!$B$27:$C$29,2,1),IF(U732=6,VLOOKUP(V732,[1]교육_어학_경력backdata!$B$31:$C$34,2,1))))),IF(P732="B",IF(U732=0,0,IF(U732=4,0,IF(U732=5,VLOOKUP(V732,[1]교육_어학_경력backdata!$G$27:$H$31,2,1),IF(U732=6,VLOOKUP(V732,[1]교육_어학_경력backdata!$G$33:$H$34,2,1))))),IF(CT732="C",0,"오류")))</f>
        <v>0</v>
      </c>
      <c r="AI732" s="4">
        <f>IF(P732="A",VLOOKUP(W732,[1]교육_어학_경력backdata!$B$36:$C$42,2,1),IF(P732="B",VLOOKUP(W732,[1]교육_어학_경력backdata!$G$36:$H$42,2,1),IF(P732="C",0,"오류")))</f>
        <v>0</v>
      </c>
      <c r="AJ732" s="4">
        <f>SUM(AD732:AI732)</f>
        <v>14</v>
      </c>
      <c r="AK732" s="4">
        <f>_xlfn.MAXIFS(AJ:AJ,B:B,B732)</f>
        <v>14</v>
      </c>
      <c r="AL732" s="4"/>
      <c r="AM732" s="21"/>
      <c r="AN732" s="4"/>
      <c r="AO732" s="4"/>
    </row>
    <row r="733" spans="1:41" x14ac:dyDescent="0.4">
      <c r="A733" s="3">
        <f>IF(B732=B733,A732,A732+1)</f>
        <v>684</v>
      </c>
      <c r="B733" s="3" t="s">
        <v>2678</v>
      </c>
      <c r="C733" s="3" t="s">
        <v>2677</v>
      </c>
      <c r="D733" s="3" t="s">
        <v>2583</v>
      </c>
      <c r="E733" s="3" t="s">
        <v>2582</v>
      </c>
      <c r="F733" s="3">
        <f>IF(B733=B732,F732+1,1)</f>
        <v>1</v>
      </c>
      <c r="G733" s="3" t="s">
        <v>6384</v>
      </c>
      <c r="H733" s="3" t="s">
        <v>6379</v>
      </c>
      <c r="I733" s="3" t="s">
        <v>6378</v>
      </c>
      <c r="J733" s="3" t="s">
        <v>6457</v>
      </c>
      <c r="K733" s="3"/>
      <c r="L733" s="3" t="s">
        <v>6492</v>
      </c>
      <c r="M733" s="3" t="s">
        <v>6768</v>
      </c>
      <c r="P733" s="3" t="s">
        <v>2434</v>
      </c>
      <c r="Q733" s="3">
        <f>IF(H733="TOEIC",VALUE(L733),0)</f>
        <v>855</v>
      </c>
      <c r="R733" s="3">
        <f>IF(H733="NEW TEPS",VALUE(L733),0)</f>
        <v>0</v>
      </c>
      <c r="S733" s="3">
        <f>IF(H733="TOEFL(ibt)",VALUE(L733),0)</f>
        <v>0</v>
      </c>
      <c r="T733" s="3">
        <f>IF(H733="JPT",VALUE(L733),0)</f>
        <v>0</v>
      </c>
      <c r="U733" s="3">
        <f>IF(H733="HSK",VALUE(K733),0)</f>
        <v>0</v>
      </c>
      <c r="V733" s="3">
        <f>IF(H733="HSK",VALUE(L733),0)</f>
        <v>0</v>
      </c>
      <c r="W733" s="3">
        <f>IF(H733="G-TELP Level2",VALUE(L733),0)</f>
        <v>0</v>
      </c>
      <c r="X733" s="3">
        <f>IF(P733="A",IF(Q733&gt;849,1,IF(R733&gt;335,1,IF(S733&gt;97,1,IF(T733&gt;849,1,IF(W733&gt;82,1,IF(U733=6,1,IF(U733=5,IF(V733&gt;254,1,0),0))))))),IF(P733="B",IF(Q733&gt;699,1,IF(R733&gt;263,1,IF(S733&gt;78,1,IF(T733&gt;699,1,IF(W733&gt;63,1,IF(U733=6,1,IF(U733=5,IF(V733&gt;179,1,0),0))))))),IF(P733="C",IF(Q733&gt;599,1,IF(R733&gt;226,1,IF(S733&gt;67,1,IF(T733&gt;599,1,IF(W733&gt;49,1,IF(U733=6,1,IF(U733=5,1,IF(U733=4,IF(V733&gt;209,1,0),0)))))))),IF(P733="D",IF(Q733&gt;649,1,IF(R733&gt;244,1,IF(S733&gt;73,1,IF(T733&gt;649,1,IF(W733&gt;56,1,IF(U733=6,1,IF(U733=5,1,IF(U733=4,IF(V733&gt;254,1,0),0)))))))),0))))</f>
        <v>1</v>
      </c>
      <c r="Y733" s="3">
        <f>SUMIF(B:B,B733,X:X)</f>
        <v>1</v>
      </c>
      <c r="Z733" s="3" t="str">
        <f>IF(Y733&gt;0,"어학 충족","자격미달")</f>
        <v>어학 충족</v>
      </c>
      <c r="AA733" s="3"/>
      <c r="AB733" s="3" t="str">
        <f>IF(P733="A",IF(Q733&gt;849,"TOEIC 충족",IF(R733&gt;335,"New-TEPS 충족",IF(S733&gt;97,"TOEFL 충족",IF(T733&gt;849,"JPT 충족",IF(W733&gt;82,"G-TELP 충족",IF(U733=6,"HSK점수 충족",IF(U733=5,IF(V733&gt;254,"HSK점수 충족","자격미달"),"자격미달"))))))),IF(P733="B",IF(Q733&gt;699,"TOEIC 충족",IF(R733&gt;263,"New-TEPS 충족",IF(S733&gt;78,"TOEFL 충족",IF(T733&gt;699,"JPT 충족",IF(W733&gt;63,"G-TELP 충족",IF(U733=6,"HSK점수 충족",IF(U733=5,IF(V733&gt;179,"HSK점수 충족","자격미달"),"자격미달"))))))),IF(P733="C",IF(Q733&gt;599,"TOEIC 충족",IF(R733&gt;226,"New-TEPS 충족",IF(S733&gt;67,"TOEFL 충족",IF(T733&gt;599,"JPT 충족",IF(W733&gt;49,"G-TELP 충족",IF(U733=6,"HSK점수 충족",IF(U733=5,"HSK점수 충족",IF(U733=4,IF(V733&gt;209,"HSK점수 충족","자격미달"),"자격미달")))))))),IF(P733="D",IF(Q733&gt;649,"TOEIC 충족",IF(R733&gt;244,"New-TEPS 충족",IF(S733&gt;73,"TOEFL 충족",IF(T733&gt;649,"JPT 충족",IF(W733&gt;56,"G-TELP 충족",IF(U1674=6,"HSK점수 충족",IF(U1674=5,"HSK점수 충족",IF(U1674=4,IF(V1674&gt;254,"HSK점수 충족","자격미달"),"자격미달")))))))),0))))</f>
        <v>TOEIC 충족</v>
      </c>
      <c r="AC733" s="21"/>
      <c r="AD733" s="3">
        <f>IF(P733="A",VLOOKUP(Q733,[1]교육_어학_경력backdata!$B$3:$C$9,2,1),IF(P733="B",VLOOKUP(Q733,[1]교육_어학_경력backdata!$G$3:$H$9,2,1),IF(P733="C",0,"오류")))</f>
        <v>12</v>
      </c>
      <c r="AE733" s="3">
        <f>IF(P733="A",VLOOKUP(R733,[1]교육_어학_경력backdata!$B$11:$C$17,2,1),IF(P733="B",VLOOKUP(R733,[1]교육_어학_경력backdata!$G$11:$H$17,2,1),IF(P733="C",0,"오류")))</f>
        <v>0</v>
      </c>
      <c r="AF733" s="3">
        <f>IF(P733="A",VLOOKUP(S733,[1]교육_어학_경력backdata!$B$19:$C$25,2,1),IF(P733="B",VLOOKUP(S733,[1]교육_어학_경력backdata!$G$19:$H$25,2,1),IF(P733="C",0,"오류")))</f>
        <v>0</v>
      </c>
      <c r="AG733" s="3">
        <f>IF(P733="A",VLOOKUP(T733,[1]교육_어학_경력backdata!$B$3:$C$9,2,1),IF(P733="B",VLOOKUP(T733,[1]교육_어학_경력backdata!$G$3:$H$9,2,1),IF(P733="C",0,"오류")))</f>
        <v>0</v>
      </c>
      <c r="AH733" s="3">
        <f>IF(P733="A",IF(U733=0,0,IF(U733=4,0,IF(U733=5,VLOOKUP(V733,[1]교육_어학_경력backdata!$B$27:$C$29,2,1),IF(U733=6,VLOOKUP(V733,[1]교육_어학_경력backdata!$B$31:$C$34,2,1))))),IF(P733="B",IF(U733=0,0,IF(U733=4,0,IF(U733=5,VLOOKUP(V733,[1]교육_어학_경력backdata!$G$27:$H$31,2,1),IF(U733=6,VLOOKUP(V733,[1]교육_어학_경력backdata!$G$33:$H$34,2,1))))),IF(CT733="C",0,"오류")))</f>
        <v>0</v>
      </c>
      <c r="AI733" s="3">
        <f>IF(P733="A",VLOOKUP(W733,[1]교육_어학_경력backdata!$B$36:$C$42,2,1),IF(P733="B",VLOOKUP(W733,[1]교육_어학_경력backdata!$G$36:$H$42,2,1),IF(P733="C",0,"오류")))</f>
        <v>0</v>
      </c>
      <c r="AJ733" s="3">
        <f>SUM(AD733:AI733)</f>
        <v>12</v>
      </c>
      <c r="AK733" s="3">
        <f>_xlfn.MAXIFS(AJ:AJ,B:B,B733)</f>
        <v>12</v>
      </c>
      <c r="AL733" s="3"/>
      <c r="AM733" s="21"/>
      <c r="AN733" s="3"/>
      <c r="AO733" s="3"/>
    </row>
    <row r="734" spans="1:41" x14ac:dyDescent="0.4">
      <c r="A734" s="4">
        <f>IF(B733=B734,A733,A733+1)</f>
        <v>685</v>
      </c>
      <c r="B734" s="4" t="s">
        <v>2671</v>
      </c>
      <c r="C734" s="4" t="s">
        <v>2670</v>
      </c>
      <c r="D734" s="4" t="s">
        <v>2583</v>
      </c>
      <c r="E734" s="4" t="s">
        <v>2582</v>
      </c>
      <c r="F734" s="4">
        <f>IF(B734=B733,F733+1,1)</f>
        <v>1</v>
      </c>
      <c r="G734" s="4" t="s">
        <v>6384</v>
      </c>
      <c r="H734" s="4" t="s">
        <v>6379</v>
      </c>
      <c r="I734" s="4" t="s">
        <v>6378</v>
      </c>
      <c r="J734" s="4" t="s">
        <v>6445</v>
      </c>
      <c r="K734" s="4"/>
      <c r="L734" s="4" t="s">
        <v>6471</v>
      </c>
      <c r="M734" s="4" t="s">
        <v>6767</v>
      </c>
      <c r="P734" s="4" t="s">
        <v>2434</v>
      </c>
      <c r="Q734" s="4">
        <f>IF(H734="TOEIC",VALUE(L734),0)</f>
        <v>870</v>
      </c>
      <c r="R734" s="4">
        <f>IF(H734="NEW TEPS",VALUE(L734),0)</f>
        <v>0</v>
      </c>
      <c r="S734" s="4">
        <f>IF(H734="TOEFL(ibt)",VALUE(L734),0)</f>
        <v>0</v>
      </c>
      <c r="T734" s="4">
        <f>IF(H734="JPT",VALUE(L734),0)</f>
        <v>0</v>
      </c>
      <c r="U734" s="4">
        <f>IF(H734="HSK",VALUE(K734),0)</f>
        <v>0</v>
      </c>
      <c r="V734" s="4">
        <f>IF(H734="HSK",VALUE(L734),0)</f>
        <v>0</v>
      </c>
      <c r="W734" s="4">
        <f>IF(H734="G-TELP Level2",VALUE(L734),0)</f>
        <v>0</v>
      </c>
      <c r="X734" s="4">
        <f>IF(P734="A",IF(Q734&gt;849,1,IF(R734&gt;335,1,IF(S734&gt;97,1,IF(T734&gt;849,1,IF(W734&gt;82,1,IF(U734=6,1,IF(U734=5,IF(V734&gt;254,1,0),0))))))),IF(P734="B",IF(Q734&gt;699,1,IF(R734&gt;263,1,IF(S734&gt;78,1,IF(T734&gt;699,1,IF(W734&gt;63,1,IF(U734=6,1,IF(U734=5,IF(V734&gt;179,1,0),0))))))),IF(P734="C",IF(Q734&gt;599,1,IF(R734&gt;226,1,IF(S734&gt;67,1,IF(T734&gt;599,1,IF(W734&gt;49,1,IF(U734=6,1,IF(U734=5,1,IF(U734=4,IF(V734&gt;209,1,0),0)))))))),IF(P734="D",IF(Q734&gt;649,1,IF(R734&gt;244,1,IF(S734&gt;73,1,IF(T734&gt;649,1,IF(W734&gt;56,1,IF(U734=6,1,IF(U734=5,1,IF(U734=4,IF(V734&gt;254,1,0),0)))))))),0))))</f>
        <v>1</v>
      </c>
      <c r="Y734" s="4">
        <f>SUMIF(B:B,B734,X:X)</f>
        <v>1</v>
      </c>
      <c r="Z734" s="4" t="str">
        <f>IF(Y734&gt;0,"어학 충족","자격미달")</f>
        <v>어학 충족</v>
      </c>
      <c r="AA734" s="4"/>
      <c r="AB734" s="4" t="str">
        <f>IF(P734="A",IF(Q734&gt;849,"TOEIC 충족",IF(R734&gt;335,"New-TEPS 충족",IF(S734&gt;97,"TOEFL 충족",IF(T734&gt;849,"JPT 충족",IF(W734&gt;82,"G-TELP 충족",IF(U734=6,"HSK점수 충족",IF(U734=5,IF(V734&gt;254,"HSK점수 충족","자격미달"),"자격미달"))))))),IF(P734="B",IF(Q734&gt;699,"TOEIC 충족",IF(R734&gt;263,"New-TEPS 충족",IF(S734&gt;78,"TOEFL 충족",IF(T734&gt;699,"JPT 충족",IF(W734&gt;63,"G-TELP 충족",IF(U734=6,"HSK점수 충족",IF(U734=5,IF(V734&gt;179,"HSK점수 충족","자격미달"),"자격미달"))))))),IF(P734="C",IF(Q734&gt;599,"TOEIC 충족",IF(R734&gt;226,"New-TEPS 충족",IF(S734&gt;67,"TOEFL 충족",IF(T734&gt;599,"JPT 충족",IF(W734&gt;49,"G-TELP 충족",IF(U734=6,"HSK점수 충족",IF(U734=5,"HSK점수 충족",IF(U734=4,IF(V734&gt;209,"HSK점수 충족","자격미달"),"자격미달")))))))),IF(P734="D",IF(Q734&gt;649,"TOEIC 충족",IF(R734&gt;244,"New-TEPS 충족",IF(S734&gt;73,"TOEFL 충족",IF(T734&gt;649,"JPT 충족",IF(W734&gt;56,"G-TELP 충족",IF(U1675=6,"HSK점수 충족",IF(U1675=5,"HSK점수 충족",IF(U1675=4,IF(V1675&gt;254,"HSK점수 충족","자격미달"),"자격미달")))))))),0))))</f>
        <v>TOEIC 충족</v>
      </c>
      <c r="AC734" s="21"/>
      <c r="AD734" s="4">
        <f>IF(P734="A",VLOOKUP(Q734,[1]교육_어학_경력backdata!$B$3:$C$9,2,1),IF(P734="B",VLOOKUP(Q734,[1]교육_어학_경력backdata!$G$3:$H$9,2,1),IF(P734="C",0,"오류")))</f>
        <v>12</v>
      </c>
      <c r="AE734" s="4">
        <f>IF(P734="A",VLOOKUP(R734,[1]교육_어학_경력backdata!$B$11:$C$17,2,1),IF(P734="B",VLOOKUP(R734,[1]교육_어학_경력backdata!$G$11:$H$17,2,1),IF(P734="C",0,"오류")))</f>
        <v>0</v>
      </c>
      <c r="AF734" s="4">
        <f>IF(P734="A",VLOOKUP(S734,[1]교육_어학_경력backdata!$B$19:$C$25,2,1),IF(P734="B",VLOOKUP(S734,[1]교육_어학_경력backdata!$G$19:$H$25,2,1),IF(P734="C",0,"오류")))</f>
        <v>0</v>
      </c>
      <c r="AG734" s="4">
        <f>IF(P734="A",VLOOKUP(T734,[1]교육_어학_경력backdata!$B$3:$C$9,2,1),IF(P734="B",VLOOKUP(T734,[1]교육_어학_경력backdata!$G$3:$H$9,2,1),IF(P734="C",0,"오류")))</f>
        <v>0</v>
      </c>
      <c r="AH734" s="4">
        <f>IF(P734="A",IF(U734=0,0,IF(U734=4,0,IF(U734=5,VLOOKUP(V734,[1]교육_어학_경력backdata!$B$27:$C$29,2,1),IF(U734=6,VLOOKUP(V734,[1]교육_어학_경력backdata!$B$31:$C$34,2,1))))),IF(P734="B",IF(U734=0,0,IF(U734=4,0,IF(U734=5,VLOOKUP(V734,[1]교육_어학_경력backdata!$G$27:$H$31,2,1),IF(U734=6,VLOOKUP(V734,[1]교육_어학_경력backdata!$G$33:$H$34,2,1))))),IF(CT734="C",0,"오류")))</f>
        <v>0</v>
      </c>
      <c r="AI734" s="4">
        <f>IF(P734="A",VLOOKUP(W734,[1]교육_어학_경력backdata!$B$36:$C$42,2,1),IF(P734="B",VLOOKUP(W734,[1]교육_어학_경력backdata!$G$36:$H$42,2,1),IF(P734="C",0,"오류")))</f>
        <v>0</v>
      </c>
      <c r="AJ734" s="4">
        <f>SUM(AD734:AI734)</f>
        <v>12</v>
      </c>
      <c r="AK734" s="4">
        <f>_xlfn.MAXIFS(AJ:AJ,B:B,B734)</f>
        <v>12</v>
      </c>
      <c r="AL734" s="4"/>
      <c r="AM734" s="21"/>
      <c r="AN734" s="4"/>
      <c r="AO734" s="4"/>
    </row>
    <row r="735" spans="1:41" x14ac:dyDescent="0.4">
      <c r="A735" s="3">
        <f>IF(B734=B735,A734,A734+1)</f>
        <v>686</v>
      </c>
      <c r="B735" s="3" t="s">
        <v>2666</v>
      </c>
      <c r="C735" s="3" t="s">
        <v>2665</v>
      </c>
      <c r="D735" s="3" t="s">
        <v>2583</v>
      </c>
      <c r="E735" s="3" t="s">
        <v>2582</v>
      </c>
      <c r="F735" s="3">
        <f>IF(B735=B734,F734+1,1)</f>
        <v>1</v>
      </c>
      <c r="G735" s="3" t="s">
        <v>6380</v>
      </c>
      <c r="H735" s="3" t="s">
        <v>6379</v>
      </c>
      <c r="I735" s="3" t="s">
        <v>6378</v>
      </c>
      <c r="J735" s="3" t="s">
        <v>6587</v>
      </c>
      <c r="K735" s="3"/>
      <c r="L735" s="3" t="s">
        <v>6454</v>
      </c>
      <c r="M735" s="3" t="s">
        <v>6766</v>
      </c>
      <c r="P735" s="3" t="s">
        <v>2434</v>
      </c>
      <c r="Q735" s="3">
        <f>IF(H735="TOEIC",VALUE(L735),0)</f>
        <v>895</v>
      </c>
      <c r="R735" s="3">
        <f>IF(H735="NEW TEPS",VALUE(L735),0)</f>
        <v>0</v>
      </c>
      <c r="S735" s="3">
        <f>IF(H735="TOEFL(ibt)",VALUE(L735),0)</f>
        <v>0</v>
      </c>
      <c r="T735" s="3">
        <f>IF(H735="JPT",VALUE(L735),0)</f>
        <v>0</v>
      </c>
      <c r="U735" s="3">
        <f>IF(H735="HSK",VALUE(K735),0)</f>
        <v>0</v>
      </c>
      <c r="V735" s="3">
        <f>IF(H735="HSK",VALUE(L735),0)</f>
        <v>0</v>
      </c>
      <c r="W735" s="3">
        <f>IF(H735="G-TELP Level2",VALUE(L735),0)</f>
        <v>0</v>
      </c>
      <c r="X735" s="3">
        <f>IF(P735="A",IF(Q735&gt;849,1,IF(R735&gt;335,1,IF(S735&gt;97,1,IF(T735&gt;849,1,IF(W735&gt;82,1,IF(U735=6,1,IF(U735=5,IF(V735&gt;254,1,0),0))))))),IF(P735="B",IF(Q735&gt;699,1,IF(R735&gt;263,1,IF(S735&gt;78,1,IF(T735&gt;699,1,IF(W735&gt;63,1,IF(U735=6,1,IF(U735=5,IF(V735&gt;179,1,0),0))))))),IF(P735="C",IF(Q735&gt;599,1,IF(R735&gt;226,1,IF(S735&gt;67,1,IF(T735&gt;599,1,IF(W735&gt;49,1,IF(U735=6,1,IF(U735=5,1,IF(U735=4,IF(V735&gt;209,1,0),0)))))))),IF(P735="D",IF(Q735&gt;649,1,IF(R735&gt;244,1,IF(S735&gt;73,1,IF(T735&gt;649,1,IF(W735&gt;56,1,IF(U735=6,1,IF(U735=5,1,IF(U735=4,IF(V735&gt;254,1,0),0)))))))),0))))</f>
        <v>1</v>
      </c>
      <c r="Y735" s="3">
        <f>SUMIF(B:B,B735,X:X)</f>
        <v>1</v>
      </c>
      <c r="Z735" s="3" t="str">
        <f>IF(Y735&gt;0,"어학 충족","자격미달")</f>
        <v>어학 충족</v>
      </c>
      <c r="AA735" s="3"/>
      <c r="AB735" s="3" t="str">
        <f>IF(P735="A",IF(Q735&gt;849,"TOEIC 충족",IF(R735&gt;335,"New-TEPS 충족",IF(S735&gt;97,"TOEFL 충족",IF(T735&gt;849,"JPT 충족",IF(W735&gt;82,"G-TELP 충족",IF(U735=6,"HSK점수 충족",IF(U735=5,IF(V735&gt;254,"HSK점수 충족","자격미달"),"자격미달"))))))),IF(P735="B",IF(Q735&gt;699,"TOEIC 충족",IF(R735&gt;263,"New-TEPS 충족",IF(S735&gt;78,"TOEFL 충족",IF(T735&gt;699,"JPT 충족",IF(W735&gt;63,"G-TELP 충족",IF(U735=6,"HSK점수 충족",IF(U735=5,IF(V735&gt;179,"HSK점수 충족","자격미달"),"자격미달"))))))),IF(P735="C",IF(Q735&gt;599,"TOEIC 충족",IF(R735&gt;226,"New-TEPS 충족",IF(S735&gt;67,"TOEFL 충족",IF(T735&gt;599,"JPT 충족",IF(W735&gt;49,"G-TELP 충족",IF(U735=6,"HSK점수 충족",IF(U735=5,"HSK점수 충족",IF(U735=4,IF(V735&gt;209,"HSK점수 충족","자격미달"),"자격미달")))))))),IF(P735="D",IF(Q735&gt;649,"TOEIC 충족",IF(R735&gt;244,"New-TEPS 충족",IF(S735&gt;73,"TOEFL 충족",IF(T735&gt;649,"JPT 충족",IF(W735&gt;56,"G-TELP 충족",IF(U1676=6,"HSK점수 충족",IF(U1676=5,"HSK점수 충족",IF(U1676=4,IF(V1676&gt;254,"HSK점수 충족","자격미달"),"자격미달")))))))),0))))</f>
        <v>TOEIC 충족</v>
      </c>
      <c r="AC735" s="21"/>
      <c r="AD735" s="3">
        <f>IF(P735="A",VLOOKUP(Q735,[1]교육_어학_경력backdata!$B$3:$C$9,2,1),IF(P735="B",VLOOKUP(Q735,[1]교육_어학_경력backdata!$G$3:$H$9,2,1),IF(P735="C",0,"오류")))</f>
        <v>14</v>
      </c>
      <c r="AE735" s="3">
        <f>IF(P735="A",VLOOKUP(R735,[1]교육_어학_경력backdata!$B$11:$C$17,2,1),IF(P735="B",VLOOKUP(R735,[1]교육_어학_경력backdata!$G$11:$H$17,2,1),IF(P735="C",0,"오류")))</f>
        <v>0</v>
      </c>
      <c r="AF735" s="3">
        <f>IF(P735="A",VLOOKUP(S735,[1]교육_어학_경력backdata!$B$19:$C$25,2,1),IF(P735="B",VLOOKUP(S735,[1]교육_어학_경력backdata!$G$19:$H$25,2,1),IF(P735="C",0,"오류")))</f>
        <v>0</v>
      </c>
      <c r="AG735" s="3">
        <f>IF(P735="A",VLOOKUP(T735,[1]교육_어학_경력backdata!$B$3:$C$9,2,1),IF(P735="B",VLOOKUP(T735,[1]교육_어학_경력backdata!$G$3:$H$9,2,1),IF(P735="C",0,"오류")))</f>
        <v>0</v>
      </c>
      <c r="AH735" s="3">
        <f>IF(P735="A",IF(U735=0,0,IF(U735=4,0,IF(U735=5,VLOOKUP(V735,[1]교육_어학_경력backdata!$B$27:$C$29,2,1),IF(U735=6,VLOOKUP(V735,[1]교육_어학_경력backdata!$B$31:$C$34,2,1))))),IF(P735="B",IF(U735=0,0,IF(U735=4,0,IF(U735=5,VLOOKUP(V735,[1]교육_어학_경력backdata!$G$27:$H$31,2,1),IF(U735=6,VLOOKUP(V735,[1]교육_어학_경력backdata!$G$33:$H$34,2,1))))),IF(CT735="C",0,"오류")))</f>
        <v>0</v>
      </c>
      <c r="AI735" s="3">
        <f>IF(P735="A",VLOOKUP(W735,[1]교육_어학_경력backdata!$B$36:$C$42,2,1),IF(P735="B",VLOOKUP(W735,[1]교육_어학_경력backdata!$G$36:$H$42,2,1),IF(P735="C",0,"오류")))</f>
        <v>0</v>
      </c>
      <c r="AJ735" s="3">
        <f>SUM(AD735:AI735)</f>
        <v>14</v>
      </c>
      <c r="AK735" s="3">
        <f>_xlfn.MAXIFS(AJ:AJ,B:B,B735)</f>
        <v>14</v>
      </c>
      <c r="AL735" s="3"/>
      <c r="AM735" s="21"/>
      <c r="AN735" s="3"/>
      <c r="AO735" s="3"/>
    </row>
    <row r="736" spans="1:41" x14ac:dyDescent="0.4">
      <c r="A736" s="4">
        <f>IF(B735=B736,A735,A735+1)</f>
        <v>687</v>
      </c>
      <c r="B736" s="4" t="s">
        <v>2662</v>
      </c>
      <c r="C736" s="4" t="s">
        <v>2661</v>
      </c>
      <c r="D736" s="4" t="s">
        <v>2583</v>
      </c>
      <c r="E736" s="4" t="s">
        <v>2582</v>
      </c>
      <c r="F736" s="4">
        <f>IF(B736=B735,F735+1,1)</f>
        <v>1</v>
      </c>
      <c r="G736" s="4" t="s">
        <v>6384</v>
      </c>
      <c r="H736" s="4" t="s">
        <v>6379</v>
      </c>
      <c r="I736" s="4" t="s">
        <v>6378</v>
      </c>
      <c r="J736" s="4" t="s">
        <v>6460</v>
      </c>
      <c r="K736" s="4"/>
      <c r="L736" s="4" t="s">
        <v>6430</v>
      </c>
      <c r="M736" s="4" t="s">
        <v>6765</v>
      </c>
      <c r="P736" s="4" t="s">
        <v>2434</v>
      </c>
      <c r="Q736" s="4">
        <f>IF(H736="TOEIC",VALUE(L736),0)</f>
        <v>850</v>
      </c>
      <c r="R736" s="4">
        <f>IF(H736="NEW TEPS",VALUE(L736),0)</f>
        <v>0</v>
      </c>
      <c r="S736" s="4">
        <f>IF(H736="TOEFL(ibt)",VALUE(L736),0)</f>
        <v>0</v>
      </c>
      <c r="T736" s="4">
        <f>IF(H736="JPT",VALUE(L736),0)</f>
        <v>0</v>
      </c>
      <c r="U736" s="4">
        <f>IF(H736="HSK",VALUE(K736),0)</f>
        <v>0</v>
      </c>
      <c r="V736" s="4">
        <f>IF(H736="HSK",VALUE(L736),0)</f>
        <v>0</v>
      </c>
      <c r="W736" s="4">
        <f>IF(H736="G-TELP Level2",VALUE(L736),0)</f>
        <v>0</v>
      </c>
      <c r="X736" s="4">
        <f>IF(P736="A",IF(Q736&gt;849,1,IF(R736&gt;335,1,IF(S736&gt;97,1,IF(T736&gt;849,1,IF(W736&gt;82,1,IF(U736=6,1,IF(U736=5,IF(V736&gt;254,1,0),0))))))),IF(P736="B",IF(Q736&gt;699,1,IF(R736&gt;263,1,IF(S736&gt;78,1,IF(T736&gt;699,1,IF(W736&gt;63,1,IF(U736=6,1,IF(U736=5,IF(V736&gt;179,1,0),0))))))),IF(P736="C",IF(Q736&gt;599,1,IF(R736&gt;226,1,IF(S736&gt;67,1,IF(T736&gt;599,1,IF(W736&gt;49,1,IF(U736=6,1,IF(U736=5,1,IF(U736=4,IF(V736&gt;209,1,0),0)))))))),IF(P736="D",IF(Q736&gt;649,1,IF(R736&gt;244,1,IF(S736&gt;73,1,IF(T736&gt;649,1,IF(W736&gt;56,1,IF(U736=6,1,IF(U736=5,1,IF(U736=4,IF(V736&gt;254,1,0),0)))))))),0))))</f>
        <v>1</v>
      </c>
      <c r="Y736" s="4">
        <f>SUMIF(B:B,B736,X:X)</f>
        <v>1</v>
      </c>
      <c r="Z736" s="4" t="str">
        <f>IF(Y736&gt;0,"어학 충족","자격미달")</f>
        <v>어학 충족</v>
      </c>
      <c r="AA736" s="4"/>
      <c r="AB736" s="4" t="str">
        <f>IF(P736="A",IF(Q736&gt;849,"TOEIC 충족",IF(R736&gt;335,"New-TEPS 충족",IF(S736&gt;97,"TOEFL 충족",IF(T736&gt;849,"JPT 충족",IF(W736&gt;82,"G-TELP 충족",IF(U736=6,"HSK점수 충족",IF(U736=5,IF(V736&gt;254,"HSK점수 충족","자격미달"),"자격미달"))))))),IF(P736="B",IF(Q736&gt;699,"TOEIC 충족",IF(R736&gt;263,"New-TEPS 충족",IF(S736&gt;78,"TOEFL 충족",IF(T736&gt;699,"JPT 충족",IF(W736&gt;63,"G-TELP 충족",IF(U736=6,"HSK점수 충족",IF(U736=5,IF(V736&gt;179,"HSK점수 충족","자격미달"),"자격미달"))))))),IF(P736="C",IF(Q736&gt;599,"TOEIC 충족",IF(R736&gt;226,"New-TEPS 충족",IF(S736&gt;67,"TOEFL 충족",IF(T736&gt;599,"JPT 충족",IF(W736&gt;49,"G-TELP 충족",IF(U736=6,"HSK점수 충족",IF(U736=5,"HSK점수 충족",IF(U736=4,IF(V736&gt;209,"HSK점수 충족","자격미달"),"자격미달")))))))),IF(P736="D",IF(Q736&gt;649,"TOEIC 충족",IF(R736&gt;244,"New-TEPS 충족",IF(S736&gt;73,"TOEFL 충족",IF(T736&gt;649,"JPT 충족",IF(W736&gt;56,"G-TELP 충족",IF(U1677=6,"HSK점수 충족",IF(U1677=5,"HSK점수 충족",IF(U1677=4,IF(V1677&gt;254,"HSK점수 충족","자격미달"),"자격미달")))))))),0))))</f>
        <v>TOEIC 충족</v>
      </c>
      <c r="AC736" s="21"/>
      <c r="AD736" s="4">
        <f>IF(P736="A",VLOOKUP(Q736,[1]교육_어학_경력backdata!$B$3:$C$9,2,1),IF(P736="B",VLOOKUP(Q736,[1]교육_어학_경력backdata!$G$3:$H$9,2,1),IF(P736="C",0,"오류")))</f>
        <v>12</v>
      </c>
      <c r="AE736" s="4">
        <f>IF(P736="A",VLOOKUP(R736,[1]교육_어학_경력backdata!$B$11:$C$17,2,1),IF(P736="B",VLOOKUP(R736,[1]교육_어학_경력backdata!$G$11:$H$17,2,1),IF(P736="C",0,"오류")))</f>
        <v>0</v>
      </c>
      <c r="AF736" s="4">
        <f>IF(P736="A",VLOOKUP(S736,[1]교육_어학_경력backdata!$B$19:$C$25,2,1),IF(P736="B",VLOOKUP(S736,[1]교육_어학_경력backdata!$G$19:$H$25,2,1),IF(P736="C",0,"오류")))</f>
        <v>0</v>
      </c>
      <c r="AG736" s="4">
        <f>IF(P736="A",VLOOKUP(T736,[1]교육_어학_경력backdata!$B$3:$C$9,2,1),IF(P736="B",VLOOKUP(T736,[1]교육_어학_경력backdata!$G$3:$H$9,2,1),IF(P736="C",0,"오류")))</f>
        <v>0</v>
      </c>
      <c r="AH736" s="4">
        <f>IF(P736="A",IF(U736=0,0,IF(U736=4,0,IF(U736=5,VLOOKUP(V736,[1]교육_어학_경력backdata!$B$27:$C$29,2,1),IF(U736=6,VLOOKUP(V736,[1]교육_어학_경력backdata!$B$31:$C$34,2,1))))),IF(P736="B",IF(U736=0,0,IF(U736=4,0,IF(U736=5,VLOOKUP(V736,[1]교육_어학_경력backdata!$G$27:$H$31,2,1),IF(U736=6,VLOOKUP(V736,[1]교육_어학_경력backdata!$G$33:$H$34,2,1))))),IF(CT736="C",0,"오류")))</f>
        <v>0</v>
      </c>
      <c r="AI736" s="4">
        <f>IF(P736="A",VLOOKUP(W736,[1]교육_어학_경력backdata!$B$36:$C$42,2,1),IF(P736="B",VLOOKUP(W736,[1]교육_어학_경력backdata!$G$36:$H$42,2,1),IF(P736="C",0,"오류")))</f>
        <v>0</v>
      </c>
      <c r="AJ736" s="4">
        <f>SUM(AD736:AI736)</f>
        <v>12</v>
      </c>
      <c r="AK736" s="4">
        <f>_xlfn.MAXIFS(AJ:AJ,B:B,B736)</f>
        <v>12</v>
      </c>
      <c r="AL736" s="4"/>
      <c r="AM736" s="21"/>
      <c r="AN736" s="4"/>
      <c r="AO736" s="4"/>
    </row>
    <row r="737" spans="1:41" x14ac:dyDescent="0.4">
      <c r="A737" s="3">
        <f>IF(B736=B737,A736,A736+1)</f>
        <v>688</v>
      </c>
      <c r="B737" s="3" t="s">
        <v>2657</v>
      </c>
      <c r="C737" s="3" t="s">
        <v>2656</v>
      </c>
      <c r="D737" s="3" t="s">
        <v>2583</v>
      </c>
      <c r="E737" s="3" t="s">
        <v>2582</v>
      </c>
      <c r="F737" s="3">
        <f>IF(B737=B736,F736+1,1)</f>
        <v>1</v>
      </c>
      <c r="G737" s="3" t="s">
        <v>6380</v>
      </c>
      <c r="H737" s="3" t="s">
        <v>6379</v>
      </c>
      <c r="I737" s="3" t="s">
        <v>6378</v>
      </c>
      <c r="J737" s="3" t="s">
        <v>6764</v>
      </c>
      <c r="K737" s="3"/>
      <c r="L737" s="3" t="s">
        <v>6674</v>
      </c>
      <c r="M737" s="3" t="s">
        <v>6763</v>
      </c>
      <c r="P737" s="3" t="s">
        <v>2434</v>
      </c>
      <c r="Q737" s="3">
        <f>IF(H737="TOEIC",VALUE(L737),0)</f>
        <v>905</v>
      </c>
      <c r="R737" s="3">
        <f>IF(H737="NEW TEPS",VALUE(L737),0)</f>
        <v>0</v>
      </c>
      <c r="S737" s="3">
        <f>IF(H737="TOEFL(ibt)",VALUE(L737),0)</f>
        <v>0</v>
      </c>
      <c r="T737" s="3">
        <f>IF(H737="JPT",VALUE(L737),0)</f>
        <v>0</v>
      </c>
      <c r="U737" s="3">
        <f>IF(H737="HSK",VALUE(K737),0)</f>
        <v>0</v>
      </c>
      <c r="V737" s="3">
        <f>IF(H737="HSK",VALUE(L737),0)</f>
        <v>0</v>
      </c>
      <c r="W737" s="3">
        <f>IF(H737="G-TELP Level2",VALUE(L737),0)</f>
        <v>0</v>
      </c>
      <c r="X737" s="3">
        <f>IF(P737="A",IF(Q737&gt;849,1,IF(R737&gt;335,1,IF(S737&gt;97,1,IF(T737&gt;849,1,IF(W737&gt;82,1,IF(U737=6,1,IF(U737=5,IF(V737&gt;254,1,0),0))))))),IF(P737="B",IF(Q737&gt;699,1,IF(R737&gt;263,1,IF(S737&gt;78,1,IF(T737&gt;699,1,IF(W737&gt;63,1,IF(U737=6,1,IF(U737=5,IF(V737&gt;179,1,0),0))))))),IF(P737="C",IF(Q737&gt;599,1,IF(R737&gt;226,1,IF(S737&gt;67,1,IF(T737&gt;599,1,IF(W737&gt;49,1,IF(U737=6,1,IF(U737=5,1,IF(U737=4,IF(V737&gt;209,1,0),0)))))))),IF(P737="D",IF(Q737&gt;649,1,IF(R737&gt;244,1,IF(S737&gt;73,1,IF(T737&gt;649,1,IF(W737&gt;56,1,IF(U737=6,1,IF(U737=5,1,IF(U737=4,IF(V737&gt;254,1,0),0)))))))),0))))</f>
        <v>1</v>
      </c>
      <c r="Y737" s="3">
        <f>SUMIF(B:B,B737,X:X)</f>
        <v>1</v>
      </c>
      <c r="Z737" s="3" t="str">
        <f>IF(Y737&gt;0,"어학 충족","자격미달")</f>
        <v>어학 충족</v>
      </c>
      <c r="AA737" s="3"/>
      <c r="AB737" s="3" t="str">
        <f>IF(P737="A",IF(Q737&gt;849,"TOEIC 충족",IF(R737&gt;335,"New-TEPS 충족",IF(S737&gt;97,"TOEFL 충족",IF(T737&gt;849,"JPT 충족",IF(W737&gt;82,"G-TELP 충족",IF(U737=6,"HSK점수 충족",IF(U737=5,IF(V737&gt;254,"HSK점수 충족","자격미달"),"자격미달"))))))),IF(P737="B",IF(Q737&gt;699,"TOEIC 충족",IF(R737&gt;263,"New-TEPS 충족",IF(S737&gt;78,"TOEFL 충족",IF(T737&gt;699,"JPT 충족",IF(W737&gt;63,"G-TELP 충족",IF(U737=6,"HSK점수 충족",IF(U737=5,IF(V737&gt;179,"HSK점수 충족","자격미달"),"자격미달"))))))),IF(P737="C",IF(Q737&gt;599,"TOEIC 충족",IF(R737&gt;226,"New-TEPS 충족",IF(S737&gt;67,"TOEFL 충족",IF(T737&gt;599,"JPT 충족",IF(W737&gt;49,"G-TELP 충족",IF(U737=6,"HSK점수 충족",IF(U737=5,"HSK점수 충족",IF(U737=4,IF(V737&gt;209,"HSK점수 충족","자격미달"),"자격미달")))))))),IF(P737="D",IF(Q737&gt;649,"TOEIC 충족",IF(R737&gt;244,"New-TEPS 충족",IF(S737&gt;73,"TOEFL 충족",IF(T737&gt;649,"JPT 충족",IF(W737&gt;56,"G-TELP 충족",IF(U1678=6,"HSK점수 충족",IF(U1678=5,"HSK점수 충족",IF(U1678=4,IF(V1678&gt;254,"HSK점수 충족","자격미달"),"자격미달")))))))),0))))</f>
        <v>TOEIC 충족</v>
      </c>
      <c r="AC737" s="21"/>
      <c r="AD737" s="3">
        <f>IF(P737="A",VLOOKUP(Q737,[1]교육_어학_경력backdata!$B$3:$C$9,2,1),IF(P737="B",VLOOKUP(Q737,[1]교육_어학_경력backdata!$G$3:$H$9,2,1),IF(P737="C",0,"오류")))</f>
        <v>16</v>
      </c>
      <c r="AE737" s="3">
        <f>IF(P737="A",VLOOKUP(R737,[1]교육_어학_경력backdata!$B$11:$C$17,2,1),IF(P737="B",VLOOKUP(R737,[1]교육_어학_경력backdata!$G$11:$H$17,2,1),IF(P737="C",0,"오류")))</f>
        <v>0</v>
      </c>
      <c r="AF737" s="3">
        <f>IF(P737="A",VLOOKUP(S737,[1]교육_어학_경력backdata!$B$19:$C$25,2,1),IF(P737="B",VLOOKUP(S737,[1]교육_어학_경력backdata!$G$19:$H$25,2,1),IF(P737="C",0,"오류")))</f>
        <v>0</v>
      </c>
      <c r="AG737" s="3">
        <f>IF(P737="A",VLOOKUP(T737,[1]교육_어학_경력backdata!$B$3:$C$9,2,1),IF(P737="B",VLOOKUP(T737,[1]교육_어학_경력backdata!$G$3:$H$9,2,1),IF(P737="C",0,"오류")))</f>
        <v>0</v>
      </c>
      <c r="AH737" s="3">
        <f>IF(P737="A",IF(U737=0,0,IF(U737=4,0,IF(U737=5,VLOOKUP(V737,[1]교육_어학_경력backdata!$B$27:$C$29,2,1),IF(U737=6,VLOOKUP(V737,[1]교육_어학_경력backdata!$B$31:$C$34,2,1))))),IF(P737="B",IF(U737=0,0,IF(U737=4,0,IF(U737=5,VLOOKUP(V737,[1]교육_어학_경력backdata!$G$27:$H$31,2,1),IF(U737=6,VLOOKUP(V737,[1]교육_어학_경력backdata!$G$33:$H$34,2,1))))),IF(CT737="C",0,"오류")))</f>
        <v>0</v>
      </c>
      <c r="AI737" s="3">
        <f>IF(P737="A",VLOOKUP(W737,[1]교육_어학_경력backdata!$B$36:$C$42,2,1),IF(P737="B",VLOOKUP(W737,[1]교육_어학_경력backdata!$G$36:$H$42,2,1),IF(P737="C",0,"오류")))</f>
        <v>0</v>
      </c>
      <c r="AJ737" s="3">
        <f>SUM(AD737:AI737)</f>
        <v>16</v>
      </c>
      <c r="AK737" s="3">
        <f>_xlfn.MAXIFS(AJ:AJ,B:B,B737)</f>
        <v>16</v>
      </c>
      <c r="AL737" s="3"/>
      <c r="AM737" s="21"/>
      <c r="AN737" s="3"/>
      <c r="AO737" s="3"/>
    </row>
    <row r="738" spans="1:41" x14ac:dyDescent="0.4">
      <c r="A738" s="4">
        <f>IF(B737=B738,A737,A737+1)</f>
        <v>689</v>
      </c>
      <c r="B738" s="4" t="s">
        <v>2652</v>
      </c>
      <c r="C738" s="4" t="s">
        <v>2651</v>
      </c>
      <c r="D738" s="4" t="s">
        <v>2583</v>
      </c>
      <c r="E738" s="4" t="s">
        <v>2582</v>
      </c>
      <c r="F738" s="4">
        <f>IF(B738=B737,F737+1,1)</f>
        <v>1</v>
      </c>
      <c r="G738" s="4" t="s">
        <v>6380</v>
      </c>
      <c r="H738" s="4" t="s">
        <v>6379</v>
      </c>
      <c r="I738" s="4" t="s">
        <v>6378</v>
      </c>
      <c r="J738" s="4" t="s">
        <v>6742</v>
      </c>
      <c r="K738" s="4"/>
      <c r="L738" s="4" t="s">
        <v>6430</v>
      </c>
      <c r="M738" s="4" t="s">
        <v>6762</v>
      </c>
      <c r="P738" s="4" t="s">
        <v>2434</v>
      </c>
      <c r="Q738" s="4">
        <f>IF(H738="TOEIC",VALUE(L738),0)</f>
        <v>850</v>
      </c>
      <c r="R738" s="4">
        <f>IF(H738="NEW TEPS",VALUE(L738),0)</f>
        <v>0</v>
      </c>
      <c r="S738" s="4">
        <f>IF(H738="TOEFL(ibt)",VALUE(L738),0)</f>
        <v>0</v>
      </c>
      <c r="T738" s="4">
        <f>IF(H738="JPT",VALUE(L738),0)</f>
        <v>0</v>
      </c>
      <c r="U738" s="4">
        <f>IF(H738="HSK",VALUE(K738),0)</f>
        <v>0</v>
      </c>
      <c r="V738" s="4">
        <f>IF(H738="HSK",VALUE(L738),0)</f>
        <v>0</v>
      </c>
      <c r="W738" s="4">
        <f>IF(H738="G-TELP Level2",VALUE(L738),0)</f>
        <v>0</v>
      </c>
      <c r="X738" s="4">
        <f>IF(P738="A",IF(Q738&gt;849,1,IF(R738&gt;335,1,IF(S738&gt;97,1,IF(T738&gt;849,1,IF(W738&gt;82,1,IF(U738=6,1,IF(U738=5,IF(V738&gt;254,1,0),0))))))),IF(P738="B",IF(Q738&gt;699,1,IF(R738&gt;263,1,IF(S738&gt;78,1,IF(T738&gt;699,1,IF(W738&gt;63,1,IF(U738=6,1,IF(U738=5,IF(V738&gt;179,1,0),0))))))),IF(P738="C",IF(Q738&gt;599,1,IF(R738&gt;226,1,IF(S738&gt;67,1,IF(T738&gt;599,1,IF(W738&gt;49,1,IF(U738=6,1,IF(U738=5,1,IF(U738=4,IF(V738&gt;209,1,0),0)))))))),IF(P738="D",IF(Q738&gt;649,1,IF(R738&gt;244,1,IF(S738&gt;73,1,IF(T738&gt;649,1,IF(W738&gt;56,1,IF(U738=6,1,IF(U738=5,1,IF(U738=4,IF(V738&gt;254,1,0),0)))))))),0))))</f>
        <v>1</v>
      </c>
      <c r="Y738" s="4">
        <f>SUMIF(B:B,B738,X:X)</f>
        <v>1</v>
      </c>
      <c r="Z738" s="4" t="str">
        <f>IF(Y738&gt;0,"어학 충족","자격미달")</f>
        <v>어학 충족</v>
      </c>
      <c r="AA738" s="4"/>
      <c r="AB738" s="4" t="str">
        <f>IF(P738="A",IF(Q738&gt;849,"TOEIC 충족",IF(R738&gt;335,"New-TEPS 충족",IF(S738&gt;97,"TOEFL 충족",IF(T738&gt;849,"JPT 충족",IF(W738&gt;82,"G-TELP 충족",IF(U738=6,"HSK점수 충족",IF(U738=5,IF(V738&gt;254,"HSK점수 충족","자격미달"),"자격미달"))))))),IF(P738="B",IF(Q738&gt;699,"TOEIC 충족",IF(R738&gt;263,"New-TEPS 충족",IF(S738&gt;78,"TOEFL 충족",IF(T738&gt;699,"JPT 충족",IF(W738&gt;63,"G-TELP 충족",IF(U738=6,"HSK점수 충족",IF(U738=5,IF(V738&gt;179,"HSK점수 충족","자격미달"),"자격미달"))))))),IF(P738="C",IF(Q738&gt;599,"TOEIC 충족",IF(R738&gt;226,"New-TEPS 충족",IF(S738&gt;67,"TOEFL 충족",IF(T738&gt;599,"JPT 충족",IF(W738&gt;49,"G-TELP 충족",IF(U738=6,"HSK점수 충족",IF(U738=5,"HSK점수 충족",IF(U738=4,IF(V738&gt;209,"HSK점수 충족","자격미달"),"자격미달")))))))),IF(P738="D",IF(Q738&gt;649,"TOEIC 충족",IF(R738&gt;244,"New-TEPS 충족",IF(S738&gt;73,"TOEFL 충족",IF(T738&gt;649,"JPT 충족",IF(W738&gt;56,"G-TELP 충족",IF(U1679=6,"HSK점수 충족",IF(U1679=5,"HSK점수 충족",IF(U1679=4,IF(V1679&gt;254,"HSK점수 충족","자격미달"),"자격미달")))))))),0))))</f>
        <v>TOEIC 충족</v>
      </c>
      <c r="AC738" s="21"/>
      <c r="AD738" s="4">
        <f>IF(P738="A",VLOOKUP(Q738,[1]교육_어학_경력backdata!$B$3:$C$9,2,1),IF(P738="B",VLOOKUP(Q738,[1]교육_어학_경력backdata!$G$3:$H$9,2,1),IF(P738="C",0,"오류")))</f>
        <v>12</v>
      </c>
      <c r="AE738" s="4">
        <f>IF(P738="A",VLOOKUP(R738,[1]교육_어학_경력backdata!$B$11:$C$17,2,1),IF(P738="B",VLOOKUP(R738,[1]교육_어학_경력backdata!$G$11:$H$17,2,1),IF(P738="C",0,"오류")))</f>
        <v>0</v>
      </c>
      <c r="AF738" s="4">
        <f>IF(P738="A",VLOOKUP(S738,[1]교육_어학_경력backdata!$B$19:$C$25,2,1),IF(P738="B",VLOOKUP(S738,[1]교육_어학_경력backdata!$G$19:$H$25,2,1),IF(P738="C",0,"오류")))</f>
        <v>0</v>
      </c>
      <c r="AG738" s="4">
        <f>IF(P738="A",VLOOKUP(T738,[1]교육_어학_경력backdata!$B$3:$C$9,2,1),IF(P738="B",VLOOKUP(T738,[1]교육_어학_경력backdata!$G$3:$H$9,2,1),IF(P738="C",0,"오류")))</f>
        <v>0</v>
      </c>
      <c r="AH738" s="4">
        <f>IF(P738="A",IF(U738=0,0,IF(U738=4,0,IF(U738=5,VLOOKUP(V738,[1]교육_어학_경력backdata!$B$27:$C$29,2,1),IF(U738=6,VLOOKUP(V738,[1]교육_어학_경력backdata!$B$31:$C$34,2,1))))),IF(P738="B",IF(U738=0,0,IF(U738=4,0,IF(U738=5,VLOOKUP(V738,[1]교육_어학_경력backdata!$G$27:$H$31,2,1),IF(U738=6,VLOOKUP(V738,[1]교육_어학_경력backdata!$G$33:$H$34,2,1))))),IF(CT738="C",0,"오류")))</f>
        <v>0</v>
      </c>
      <c r="AI738" s="4">
        <f>IF(P738="A",VLOOKUP(W738,[1]교육_어학_경력backdata!$B$36:$C$42,2,1),IF(P738="B",VLOOKUP(W738,[1]교육_어학_경력backdata!$G$36:$H$42,2,1),IF(P738="C",0,"오류")))</f>
        <v>0</v>
      </c>
      <c r="AJ738" s="4">
        <f>SUM(AD738:AI738)</f>
        <v>12</v>
      </c>
      <c r="AK738" s="4">
        <f>_xlfn.MAXIFS(AJ:AJ,B:B,B738)</f>
        <v>12</v>
      </c>
      <c r="AL738" s="4"/>
      <c r="AM738" s="21"/>
      <c r="AN738" s="4"/>
      <c r="AO738" s="4"/>
    </row>
    <row r="739" spans="1:41" x14ac:dyDescent="0.4">
      <c r="A739" s="3">
        <f>IF(B738=B739,A738,A738+1)</f>
        <v>690</v>
      </c>
      <c r="B739" s="3" t="s">
        <v>2645</v>
      </c>
      <c r="C739" s="3" t="s">
        <v>2644</v>
      </c>
      <c r="D739" s="3" t="s">
        <v>2583</v>
      </c>
      <c r="E739" s="3" t="s">
        <v>2582</v>
      </c>
      <c r="F739" s="3">
        <f>IF(B739=B738,F738+1,1)</f>
        <v>1</v>
      </c>
      <c r="G739" s="3" t="s">
        <v>6384</v>
      </c>
      <c r="H739" s="3" t="s">
        <v>6379</v>
      </c>
      <c r="I739" s="3" t="s">
        <v>6378</v>
      </c>
      <c r="J739" s="3" t="s">
        <v>6577</v>
      </c>
      <c r="K739" s="3"/>
      <c r="L739" s="3" t="s">
        <v>6569</v>
      </c>
      <c r="M739" s="3" t="s">
        <v>6761</v>
      </c>
      <c r="P739" s="3" t="s">
        <v>2434</v>
      </c>
      <c r="Q739" s="3">
        <f>IF(H739="TOEIC",VALUE(L739),0)</f>
        <v>910</v>
      </c>
      <c r="R739" s="3">
        <f>IF(H739="NEW TEPS",VALUE(L739),0)</f>
        <v>0</v>
      </c>
      <c r="S739" s="3">
        <f>IF(H739="TOEFL(ibt)",VALUE(L739),0)</f>
        <v>0</v>
      </c>
      <c r="T739" s="3">
        <f>IF(H739="JPT",VALUE(L739),0)</f>
        <v>0</v>
      </c>
      <c r="U739" s="3">
        <f>IF(H739="HSK",VALUE(K739),0)</f>
        <v>0</v>
      </c>
      <c r="V739" s="3">
        <f>IF(H739="HSK",VALUE(L739),0)</f>
        <v>0</v>
      </c>
      <c r="W739" s="3">
        <f>IF(H739="G-TELP Level2",VALUE(L739),0)</f>
        <v>0</v>
      </c>
      <c r="X739" s="3">
        <f>IF(P739="A",IF(Q739&gt;849,1,IF(R739&gt;335,1,IF(S739&gt;97,1,IF(T739&gt;849,1,IF(W739&gt;82,1,IF(U739=6,1,IF(U739=5,IF(V739&gt;254,1,0),0))))))),IF(P739="B",IF(Q739&gt;699,1,IF(R739&gt;263,1,IF(S739&gt;78,1,IF(T739&gt;699,1,IF(W739&gt;63,1,IF(U739=6,1,IF(U739=5,IF(V739&gt;179,1,0),0))))))),IF(P739="C",IF(Q739&gt;599,1,IF(R739&gt;226,1,IF(S739&gt;67,1,IF(T739&gt;599,1,IF(W739&gt;49,1,IF(U739=6,1,IF(U739=5,1,IF(U739=4,IF(V739&gt;209,1,0),0)))))))),IF(P739="D",IF(Q739&gt;649,1,IF(R739&gt;244,1,IF(S739&gt;73,1,IF(T739&gt;649,1,IF(W739&gt;56,1,IF(U739=6,1,IF(U739=5,1,IF(U739=4,IF(V739&gt;254,1,0),0)))))))),0))))</f>
        <v>1</v>
      </c>
      <c r="Y739" s="3">
        <f>SUMIF(B:B,B739,X:X)</f>
        <v>1</v>
      </c>
      <c r="Z739" s="3" t="str">
        <f>IF(Y739&gt;0,"어학 충족","자격미달")</f>
        <v>어학 충족</v>
      </c>
      <c r="AA739" s="3"/>
      <c r="AB739" s="3" t="str">
        <f>IF(P739="A",IF(Q739&gt;849,"TOEIC 충족",IF(R739&gt;335,"New-TEPS 충족",IF(S739&gt;97,"TOEFL 충족",IF(T739&gt;849,"JPT 충족",IF(W739&gt;82,"G-TELP 충족",IF(U739=6,"HSK점수 충족",IF(U739=5,IF(V739&gt;254,"HSK점수 충족","자격미달"),"자격미달"))))))),IF(P739="B",IF(Q739&gt;699,"TOEIC 충족",IF(R739&gt;263,"New-TEPS 충족",IF(S739&gt;78,"TOEFL 충족",IF(T739&gt;699,"JPT 충족",IF(W739&gt;63,"G-TELP 충족",IF(U739=6,"HSK점수 충족",IF(U739=5,IF(V739&gt;179,"HSK점수 충족","자격미달"),"자격미달"))))))),IF(P739="C",IF(Q739&gt;599,"TOEIC 충족",IF(R739&gt;226,"New-TEPS 충족",IF(S739&gt;67,"TOEFL 충족",IF(T739&gt;599,"JPT 충족",IF(W739&gt;49,"G-TELP 충족",IF(U739=6,"HSK점수 충족",IF(U739=5,"HSK점수 충족",IF(U739=4,IF(V739&gt;209,"HSK점수 충족","자격미달"),"자격미달")))))))),IF(P739="D",IF(Q739&gt;649,"TOEIC 충족",IF(R739&gt;244,"New-TEPS 충족",IF(S739&gt;73,"TOEFL 충족",IF(T739&gt;649,"JPT 충족",IF(W739&gt;56,"G-TELP 충족",IF(U1680=6,"HSK점수 충족",IF(U1680=5,"HSK점수 충족",IF(U1680=4,IF(V1680&gt;254,"HSK점수 충족","자격미달"),"자격미달")))))))),0))))</f>
        <v>TOEIC 충족</v>
      </c>
      <c r="AC739" s="21"/>
      <c r="AD739" s="3">
        <f>IF(P739="A",VLOOKUP(Q739,[1]교육_어학_경력backdata!$B$3:$C$9,2,1),IF(P739="B",VLOOKUP(Q739,[1]교육_어학_경력backdata!$G$3:$H$9,2,1),IF(P739="C",0,"오류")))</f>
        <v>16</v>
      </c>
      <c r="AE739" s="3">
        <f>IF(P739="A",VLOOKUP(R739,[1]교육_어학_경력backdata!$B$11:$C$17,2,1),IF(P739="B",VLOOKUP(R739,[1]교육_어학_경력backdata!$G$11:$H$17,2,1),IF(P739="C",0,"오류")))</f>
        <v>0</v>
      </c>
      <c r="AF739" s="3">
        <f>IF(P739="A",VLOOKUP(S739,[1]교육_어학_경력backdata!$B$19:$C$25,2,1),IF(P739="B",VLOOKUP(S739,[1]교육_어학_경력backdata!$G$19:$H$25,2,1),IF(P739="C",0,"오류")))</f>
        <v>0</v>
      </c>
      <c r="AG739" s="3">
        <f>IF(P739="A",VLOOKUP(T739,[1]교육_어학_경력backdata!$B$3:$C$9,2,1),IF(P739="B",VLOOKUP(T739,[1]교육_어학_경력backdata!$G$3:$H$9,2,1),IF(P739="C",0,"오류")))</f>
        <v>0</v>
      </c>
      <c r="AH739" s="3">
        <f>IF(P739="A",IF(U739=0,0,IF(U739=4,0,IF(U739=5,VLOOKUP(V739,[1]교육_어학_경력backdata!$B$27:$C$29,2,1),IF(U739=6,VLOOKUP(V739,[1]교육_어학_경력backdata!$B$31:$C$34,2,1))))),IF(P739="B",IF(U739=0,0,IF(U739=4,0,IF(U739=5,VLOOKUP(V739,[1]교육_어학_경력backdata!$G$27:$H$31,2,1),IF(U739=6,VLOOKUP(V739,[1]교육_어학_경력backdata!$G$33:$H$34,2,1))))),IF(CT739="C",0,"오류")))</f>
        <v>0</v>
      </c>
      <c r="AI739" s="3">
        <f>IF(P739="A",VLOOKUP(W739,[1]교육_어학_경력backdata!$B$36:$C$42,2,1),IF(P739="B",VLOOKUP(W739,[1]교육_어학_경력backdata!$G$36:$H$42,2,1),IF(P739="C",0,"오류")))</f>
        <v>0</v>
      </c>
      <c r="AJ739" s="3">
        <f>SUM(AD739:AI739)</f>
        <v>16</v>
      </c>
      <c r="AK739" s="3">
        <f>_xlfn.MAXIFS(AJ:AJ,B:B,B739)</f>
        <v>16</v>
      </c>
      <c r="AL739" s="3"/>
      <c r="AM739" s="21"/>
      <c r="AN739" s="3"/>
      <c r="AO739" s="3"/>
    </row>
    <row r="740" spans="1:41" x14ac:dyDescent="0.4">
      <c r="A740" s="4">
        <f>IF(B739=B740,A739,A739+1)</f>
        <v>691</v>
      </c>
      <c r="B740" s="4" t="s">
        <v>2641</v>
      </c>
      <c r="C740" s="4" t="s">
        <v>2640</v>
      </c>
      <c r="D740" s="4" t="s">
        <v>2583</v>
      </c>
      <c r="E740" s="4" t="s">
        <v>2582</v>
      </c>
      <c r="F740" s="4">
        <f>IF(B740=B739,F739+1,1)</f>
        <v>1</v>
      </c>
      <c r="G740" s="4" t="s">
        <v>6380</v>
      </c>
      <c r="H740" s="4" t="s">
        <v>6379</v>
      </c>
      <c r="I740" s="4" t="s">
        <v>6378</v>
      </c>
      <c r="J740" s="4" t="s">
        <v>6377</v>
      </c>
      <c r="K740" s="4"/>
      <c r="L740" s="4" t="s">
        <v>6623</v>
      </c>
      <c r="M740" s="4" t="s">
        <v>6760</v>
      </c>
      <c r="P740" s="4" t="s">
        <v>2434</v>
      </c>
      <c r="Q740" s="4">
        <f>IF(H740="TOEIC",VALUE(L740),0)</f>
        <v>860</v>
      </c>
      <c r="R740" s="4">
        <f>IF(H740="NEW TEPS",VALUE(L740),0)</f>
        <v>0</v>
      </c>
      <c r="S740" s="4">
        <f>IF(H740="TOEFL(ibt)",VALUE(L740),0)</f>
        <v>0</v>
      </c>
      <c r="T740" s="4">
        <f>IF(H740="JPT",VALUE(L740),0)</f>
        <v>0</v>
      </c>
      <c r="U740" s="4">
        <f>IF(H740="HSK",VALUE(K740),0)</f>
        <v>0</v>
      </c>
      <c r="V740" s="4">
        <f>IF(H740="HSK",VALUE(L740),0)</f>
        <v>0</v>
      </c>
      <c r="W740" s="4">
        <f>IF(H740="G-TELP Level2",VALUE(L740),0)</f>
        <v>0</v>
      </c>
      <c r="X740" s="4">
        <f>IF(P740="A",IF(Q740&gt;849,1,IF(R740&gt;335,1,IF(S740&gt;97,1,IF(T740&gt;849,1,IF(W740&gt;82,1,IF(U740=6,1,IF(U740=5,IF(V740&gt;254,1,0),0))))))),IF(P740="B",IF(Q740&gt;699,1,IF(R740&gt;263,1,IF(S740&gt;78,1,IF(T740&gt;699,1,IF(W740&gt;63,1,IF(U740=6,1,IF(U740=5,IF(V740&gt;179,1,0),0))))))),IF(P740="C",IF(Q740&gt;599,1,IF(R740&gt;226,1,IF(S740&gt;67,1,IF(T740&gt;599,1,IF(W740&gt;49,1,IF(U740=6,1,IF(U740=5,1,IF(U740=4,IF(V740&gt;209,1,0),0)))))))),IF(P740="D",IF(Q740&gt;649,1,IF(R740&gt;244,1,IF(S740&gt;73,1,IF(T740&gt;649,1,IF(W740&gt;56,1,IF(U740=6,1,IF(U740=5,1,IF(U740=4,IF(V740&gt;254,1,0),0)))))))),0))))</f>
        <v>1</v>
      </c>
      <c r="Y740" s="4">
        <f>SUMIF(B:B,B740,X:X)</f>
        <v>2</v>
      </c>
      <c r="Z740" s="4" t="str">
        <f>IF(Y740&gt;0,"어학 충족","자격미달")</f>
        <v>어학 충족</v>
      </c>
      <c r="AA740" s="4"/>
      <c r="AB740" s="4" t="str">
        <f>IF(P740="A",IF(Q740&gt;849,"TOEIC 충족",IF(R740&gt;335,"New-TEPS 충족",IF(S740&gt;97,"TOEFL 충족",IF(T740&gt;849,"JPT 충족",IF(W740&gt;82,"G-TELP 충족",IF(U740=6,"HSK점수 충족",IF(U740=5,IF(V740&gt;254,"HSK점수 충족","자격미달"),"자격미달"))))))),IF(P740="B",IF(Q740&gt;699,"TOEIC 충족",IF(R740&gt;263,"New-TEPS 충족",IF(S740&gt;78,"TOEFL 충족",IF(T740&gt;699,"JPT 충족",IF(W740&gt;63,"G-TELP 충족",IF(U740=6,"HSK점수 충족",IF(U740=5,IF(V740&gt;179,"HSK점수 충족","자격미달"),"자격미달"))))))),IF(P740="C",IF(Q740&gt;599,"TOEIC 충족",IF(R740&gt;226,"New-TEPS 충족",IF(S740&gt;67,"TOEFL 충족",IF(T740&gt;599,"JPT 충족",IF(W740&gt;49,"G-TELP 충족",IF(U740=6,"HSK점수 충족",IF(U740=5,"HSK점수 충족",IF(U740=4,IF(V740&gt;209,"HSK점수 충족","자격미달"),"자격미달")))))))),IF(P740="D",IF(Q740&gt;649,"TOEIC 충족",IF(R740&gt;244,"New-TEPS 충족",IF(S740&gt;73,"TOEFL 충족",IF(T740&gt;649,"JPT 충족",IF(W740&gt;56,"G-TELP 충족",IF(U1681=6,"HSK점수 충족",IF(U1681=5,"HSK점수 충족",IF(U1681=4,IF(V1681&gt;254,"HSK점수 충족","자격미달"),"자격미달")))))))),0))))</f>
        <v>TOEIC 충족</v>
      </c>
      <c r="AC740" s="21"/>
      <c r="AD740" s="4">
        <f>IF(P740="A",VLOOKUP(Q740,[1]교육_어학_경력backdata!$B$3:$C$9,2,1),IF(P740="B",VLOOKUP(Q740,[1]교육_어학_경력backdata!$G$3:$H$9,2,1),IF(P740="C",0,"오류")))</f>
        <v>12</v>
      </c>
      <c r="AE740" s="4">
        <f>IF(P740="A",VLOOKUP(R740,[1]교육_어학_경력backdata!$B$11:$C$17,2,1),IF(P740="B",VLOOKUP(R740,[1]교육_어학_경력backdata!$G$11:$H$17,2,1),IF(P740="C",0,"오류")))</f>
        <v>0</v>
      </c>
      <c r="AF740" s="4">
        <f>IF(P740="A",VLOOKUP(S740,[1]교육_어학_경력backdata!$B$19:$C$25,2,1),IF(P740="B",VLOOKUP(S740,[1]교육_어학_경력backdata!$G$19:$H$25,2,1),IF(P740="C",0,"오류")))</f>
        <v>0</v>
      </c>
      <c r="AG740" s="4">
        <f>IF(P740="A",VLOOKUP(T740,[1]교육_어학_경력backdata!$B$3:$C$9,2,1),IF(P740="B",VLOOKUP(T740,[1]교육_어학_경력backdata!$G$3:$H$9,2,1),IF(P740="C",0,"오류")))</f>
        <v>0</v>
      </c>
      <c r="AH740" s="4">
        <f>IF(P740="A",IF(U740=0,0,IF(U740=4,0,IF(U740=5,VLOOKUP(V740,[1]교육_어학_경력backdata!$B$27:$C$29,2,1),IF(U740=6,VLOOKUP(V740,[1]교육_어학_경력backdata!$B$31:$C$34,2,1))))),IF(P740="B",IF(U740=0,0,IF(U740=4,0,IF(U740=5,VLOOKUP(V740,[1]교육_어학_경력backdata!$G$27:$H$31,2,1),IF(U740=6,VLOOKUP(V740,[1]교육_어학_경력backdata!$G$33:$H$34,2,1))))),IF(CT740="C",0,"오류")))</f>
        <v>0</v>
      </c>
      <c r="AI740" s="4">
        <f>IF(P740="A",VLOOKUP(W740,[1]교육_어학_경력backdata!$B$36:$C$42,2,1),IF(P740="B",VLOOKUP(W740,[1]교육_어학_경력backdata!$G$36:$H$42,2,1),IF(P740="C",0,"오류")))</f>
        <v>0</v>
      </c>
      <c r="AJ740" s="4">
        <f>SUM(AD740:AI740)</f>
        <v>12</v>
      </c>
      <c r="AK740" s="4">
        <f>_xlfn.MAXIFS(AJ:AJ,B:B,B740)</f>
        <v>20</v>
      </c>
      <c r="AL740" s="4"/>
      <c r="AM740" s="21"/>
      <c r="AN740" s="4" t="s">
        <v>6404</v>
      </c>
      <c r="AO740" s="4"/>
    </row>
    <row r="741" spans="1:41" x14ac:dyDescent="0.4">
      <c r="A741" s="6">
        <f>IF(B740=B741,A740,A740+1)</f>
        <v>691</v>
      </c>
      <c r="B741" s="6" t="s">
        <v>2641</v>
      </c>
      <c r="C741" s="6" t="s">
        <v>2640</v>
      </c>
      <c r="D741" s="6" t="s">
        <v>2583</v>
      </c>
      <c r="E741" s="6" t="s">
        <v>2582</v>
      </c>
      <c r="F741" s="4">
        <f>IF(B741=B740,F740+1,1)</f>
        <v>2</v>
      </c>
      <c r="G741" s="4" t="s">
        <v>6380</v>
      </c>
      <c r="H741" s="4" t="s">
        <v>6583</v>
      </c>
      <c r="I741" s="4" t="s">
        <v>6582</v>
      </c>
      <c r="J741" s="4" t="s">
        <v>6556</v>
      </c>
      <c r="K741" s="4" t="s">
        <v>6759</v>
      </c>
      <c r="L741" s="4" t="s">
        <v>6758</v>
      </c>
      <c r="M741" s="4" t="s">
        <v>6757</v>
      </c>
      <c r="P741" s="4" t="s">
        <v>2434</v>
      </c>
      <c r="Q741" s="4">
        <f>IF(H741="TOEIC",VALUE(L741),0)</f>
        <v>0</v>
      </c>
      <c r="R741" s="4">
        <f>IF(H741="NEW TEPS",VALUE(L741),0)</f>
        <v>0</v>
      </c>
      <c r="S741" s="4">
        <f>IF(H741="TOEFL(ibt)",VALUE(L741),0)</f>
        <v>0</v>
      </c>
      <c r="T741" s="4">
        <f>IF(H741="JPT",VALUE(L741),0)</f>
        <v>0</v>
      </c>
      <c r="U741" s="4">
        <f>IF(H741="HSK",VALUE(K741),0)</f>
        <v>6</v>
      </c>
      <c r="V741" s="4">
        <f>IF(H741="HSK",VALUE(L741),0)</f>
        <v>237</v>
      </c>
      <c r="W741" s="4">
        <f>IF(H741="G-TELP Level2",VALUE(L741),0)</f>
        <v>0</v>
      </c>
      <c r="X741" s="4">
        <f>IF(P741="A",IF(Q741&gt;849,1,IF(R741&gt;335,1,IF(S741&gt;97,1,IF(T741&gt;849,1,IF(W741&gt;82,1,IF(U741=6,1,IF(U741=5,IF(V741&gt;254,1,0),0))))))),IF(P741="B",IF(Q741&gt;699,1,IF(R741&gt;263,1,IF(S741&gt;78,1,IF(T741&gt;699,1,IF(W741&gt;63,1,IF(U741=6,1,IF(U741=5,IF(V741&gt;179,1,0),0))))))),IF(P741="C",IF(Q741&gt;599,1,IF(R741&gt;226,1,IF(S741&gt;67,1,IF(T741&gt;599,1,IF(W741&gt;49,1,IF(U741=6,1,IF(U741=5,1,IF(U741=4,IF(V741&gt;209,1,0),0)))))))),IF(P741="D",IF(Q741&gt;649,1,IF(R741&gt;244,1,IF(S741&gt;73,1,IF(T741&gt;649,1,IF(W741&gt;56,1,IF(U741=6,1,IF(U741=5,1,IF(U741=4,IF(V741&gt;254,1,0),0)))))))),0))))</f>
        <v>1</v>
      </c>
      <c r="Y741" s="4">
        <f>SUMIF(B:B,B741,X:X)</f>
        <v>2</v>
      </c>
      <c r="Z741" s="4" t="str">
        <f>IF(Y741&gt;0,"어학 충족","자격미달")</f>
        <v>어학 충족</v>
      </c>
      <c r="AA741" s="4"/>
      <c r="AB741" s="4" t="str">
        <f>IF(P741="A",IF(Q741&gt;849,"TOEIC 충족",IF(R741&gt;335,"New-TEPS 충족",IF(S741&gt;97,"TOEFL 충족",IF(T741&gt;849,"JPT 충족",IF(W741&gt;82,"G-TELP 충족",IF(U741=6,"HSK점수 충족",IF(U741=5,IF(V741&gt;254,"HSK점수 충족","자격미달"),"자격미달"))))))),IF(P741="B",IF(Q741&gt;699,"TOEIC 충족",IF(R741&gt;263,"New-TEPS 충족",IF(S741&gt;78,"TOEFL 충족",IF(T741&gt;699,"JPT 충족",IF(W741&gt;63,"G-TELP 충족",IF(U741=6,"HSK점수 충족",IF(U741=5,IF(V741&gt;179,"HSK점수 충족","자격미달"),"자격미달"))))))),IF(P741="C",IF(Q741&gt;599,"TOEIC 충족",IF(R741&gt;226,"New-TEPS 충족",IF(S741&gt;67,"TOEFL 충족",IF(T741&gt;599,"JPT 충족",IF(W741&gt;49,"G-TELP 충족",IF(U741=6,"HSK점수 충족",IF(U741=5,"HSK점수 충족",IF(U741=4,IF(V741&gt;209,"HSK점수 충족","자격미달"),"자격미달")))))))),IF(P741="D",IF(Q741&gt;649,"TOEIC 충족",IF(R741&gt;244,"New-TEPS 충족",IF(S741&gt;73,"TOEFL 충족",IF(T741&gt;649,"JPT 충족",IF(W741&gt;56,"G-TELP 충족",IF(U1682=6,"HSK점수 충족",IF(U1682=5,"HSK점수 충족",IF(U1682=4,IF(V1682&gt;254,"HSK점수 충족","자격미달"),"자격미달")))))))),0))))</f>
        <v>HSK점수 충족</v>
      </c>
      <c r="AC741" s="21"/>
      <c r="AD741" s="4">
        <f>IF(P741="A",VLOOKUP(Q741,[1]교육_어학_경력backdata!$B$3:$C$9,2,1),IF(P741="B",VLOOKUP(Q741,[1]교육_어학_경력backdata!$G$3:$H$9,2,1),IF(P741="C",0,"오류")))</f>
        <v>0</v>
      </c>
      <c r="AE741" s="4">
        <f>IF(P741="A",VLOOKUP(R741,[1]교육_어학_경력backdata!$B$11:$C$17,2,1),IF(P741="B",VLOOKUP(R741,[1]교육_어학_경력backdata!$G$11:$H$17,2,1),IF(P741="C",0,"오류")))</f>
        <v>0</v>
      </c>
      <c r="AF741" s="4">
        <f>IF(P741="A",VLOOKUP(S741,[1]교육_어학_경력backdata!$B$19:$C$25,2,1),IF(P741="B",VLOOKUP(S741,[1]교육_어학_경력backdata!$G$19:$H$25,2,1),IF(P741="C",0,"오류")))</f>
        <v>0</v>
      </c>
      <c r="AG741" s="4">
        <f>IF(P741="A",VLOOKUP(T741,[1]교육_어학_경력backdata!$B$3:$C$9,2,1),IF(P741="B",VLOOKUP(T741,[1]교육_어학_경력backdata!$G$3:$H$9,2,1),IF(P741="C",0,"오류")))</f>
        <v>0</v>
      </c>
      <c r="AH741" s="4">
        <f>IF(P741="A",IF(U741=0,0,IF(U741=4,0,IF(U741=5,VLOOKUP(V741,[1]교육_어학_경력backdata!$B$27:$C$29,2,1),IF(U741=6,VLOOKUP(V741,[1]교육_어학_경력backdata!$B$31:$C$34,2,1))))),IF(P741="B",IF(U741=0,0,IF(U741=4,0,IF(U741=5,VLOOKUP(V741,[1]교육_어학_경력backdata!$G$27:$H$31,2,1),IF(U741=6,VLOOKUP(V741,[1]교육_어학_경력backdata!$G$33:$H$34,2,1))))),IF(CT741="C",0,"오류")))</f>
        <v>20</v>
      </c>
      <c r="AI741" s="4">
        <f>IF(P741="A",VLOOKUP(W741,[1]교육_어학_경력backdata!$B$36:$C$42,2,1),IF(P741="B",VLOOKUP(W741,[1]교육_어학_경력backdata!$G$36:$H$42,2,1),IF(P741="C",0,"오류")))</f>
        <v>0</v>
      </c>
      <c r="AJ741" s="4">
        <f>SUM(AD741:AI741)</f>
        <v>20</v>
      </c>
      <c r="AK741" s="4">
        <f>_xlfn.MAXIFS(AJ:AJ,B:B,B741)</f>
        <v>20</v>
      </c>
      <c r="AL741" s="4"/>
      <c r="AM741" s="21"/>
      <c r="AN741" s="4" t="s">
        <v>6404</v>
      </c>
      <c r="AO741" s="4"/>
    </row>
    <row r="742" spans="1:41" x14ac:dyDescent="0.4">
      <c r="A742" s="3">
        <f>IF(B741=B742,A741,A741+1)</f>
        <v>692</v>
      </c>
      <c r="B742" s="3" t="s">
        <v>2629</v>
      </c>
      <c r="C742" s="3" t="s">
        <v>2628</v>
      </c>
      <c r="D742" s="3" t="s">
        <v>2583</v>
      </c>
      <c r="E742" s="3" t="s">
        <v>2582</v>
      </c>
      <c r="F742" s="3">
        <f>IF(B742=B741,F741+1,1)</f>
        <v>1</v>
      </c>
      <c r="G742" s="3" t="s">
        <v>6380</v>
      </c>
      <c r="H742" s="3" t="s">
        <v>6379</v>
      </c>
      <c r="I742" s="3" t="s">
        <v>6378</v>
      </c>
      <c r="J742" s="3" t="s">
        <v>5062</v>
      </c>
      <c r="K742" s="3"/>
      <c r="L742" s="3" t="s">
        <v>6448</v>
      </c>
      <c r="M742" s="3" t="s">
        <v>6756</v>
      </c>
      <c r="P742" s="3" t="s">
        <v>2434</v>
      </c>
      <c r="Q742" s="3">
        <f>IF(H742="TOEIC",VALUE(L742),0)</f>
        <v>865</v>
      </c>
      <c r="R742" s="3">
        <f>IF(H742="NEW TEPS",VALUE(L742),0)</f>
        <v>0</v>
      </c>
      <c r="S742" s="3">
        <f>IF(H742="TOEFL(ibt)",VALUE(L742),0)</f>
        <v>0</v>
      </c>
      <c r="T742" s="3">
        <f>IF(H742="JPT",VALUE(L742),0)</f>
        <v>0</v>
      </c>
      <c r="U742" s="3">
        <f>IF(H742="HSK",VALUE(K742),0)</f>
        <v>0</v>
      </c>
      <c r="V742" s="3">
        <f>IF(H742="HSK",VALUE(L742),0)</f>
        <v>0</v>
      </c>
      <c r="W742" s="3">
        <f>IF(H742="G-TELP Level2",VALUE(L742),0)</f>
        <v>0</v>
      </c>
      <c r="X742" s="3">
        <f>IF(P742="A",IF(Q742&gt;849,1,IF(R742&gt;335,1,IF(S742&gt;97,1,IF(T742&gt;849,1,IF(W742&gt;82,1,IF(U742=6,1,IF(U742=5,IF(V742&gt;254,1,0),0))))))),IF(P742="B",IF(Q742&gt;699,1,IF(R742&gt;263,1,IF(S742&gt;78,1,IF(T742&gt;699,1,IF(W742&gt;63,1,IF(U742=6,1,IF(U742=5,IF(V742&gt;179,1,0),0))))))),IF(P742="C",IF(Q742&gt;599,1,IF(R742&gt;226,1,IF(S742&gt;67,1,IF(T742&gt;599,1,IF(W742&gt;49,1,IF(U742=6,1,IF(U742=5,1,IF(U742=4,IF(V742&gt;209,1,0),0)))))))),IF(P742="D",IF(Q742&gt;649,1,IF(R742&gt;244,1,IF(S742&gt;73,1,IF(T742&gt;649,1,IF(W742&gt;56,1,IF(U742=6,1,IF(U742=5,1,IF(U742=4,IF(V742&gt;254,1,0),0)))))))),0))))</f>
        <v>1</v>
      </c>
      <c r="Y742" s="3">
        <f>SUMIF(B:B,B742,X:X)</f>
        <v>1</v>
      </c>
      <c r="Z742" s="3" t="str">
        <f>IF(Y742&gt;0,"어학 충족","자격미달")</f>
        <v>어학 충족</v>
      </c>
      <c r="AA742" s="3"/>
      <c r="AB742" s="3" t="str">
        <f>IF(P742="A",IF(Q742&gt;849,"TOEIC 충족",IF(R742&gt;335,"New-TEPS 충족",IF(S742&gt;97,"TOEFL 충족",IF(T742&gt;849,"JPT 충족",IF(W742&gt;82,"G-TELP 충족",IF(U742=6,"HSK점수 충족",IF(U742=5,IF(V742&gt;254,"HSK점수 충족","자격미달"),"자격미달"))))))),IF(P742="B",IF(Q742&gt;699,"TOEIC 충족",IF(R742&gt;263,"New-TEPS 충족",IF(S742&gt;78,"TOEFL 충족",IF(T742&gt;699,"JPT 충족",IF(W742&gt;63,"G-TELP 충족",IF(U742=6,"HSK점수 충족",IF(U742=5,IF(V742&gt;179,"HSK점수 충족","자격미달"),"자격미달"))))))),IF(P742="C",IF(Q742&gt;599,"TOEIC 충족",IF(R742&gt;226,"New-TEPS 충족",IF(S742&gt;67,"TOEFL 충족",IF(T742&gt;599,"JPT 충족",IF(W742&gt;49,"G-TELP 충족",IF(U742=6,"HSK점수 충족",IF(U742=5,"HSK점수 충족",IF(U742=4,IF(V742&gt;209,"HSK점수 충족","자격미달"),"자격미달")))))))),IF(P742="D",IF(Q742&gt;649,"TOEIC 충족",IF(R742&gt;244,"New-TEPS 충족",IF(S742&gt;73,"TOEFL 충족",IF(T742&gt;649,"JPT 충족",IF(W742&gt;56,"G-TELP 충족",IF(U1683=6,"HSK점수 충족",IF(U1683=5,"HSK점수 충족",IF(U1683=4,IF(V1683&gt;254,"HSK점수 충족","자격미달"),"자격미달")))))))),0))))</f>
        <v>TOEIC 충족</v>
      </c>
      <c r="AC742" s="21"/>
      <c r="AD742" s="3">
        <f>IF(P742="A",VLOOKUP(Q742,[1]교육_어학_경력backdata!$B$3:$C$9,2,1),IF(P742="B",VLOOKUP(Q742,[1]교육_어학_경력backdata!$G$3:$H$9,2,1),IF(P742="C",0,"오류")))</f>
        <v>12</v>
      </c>
      <c r="AE742" s="3">
        <f>IF(P742="A",VLOOKUP(R742,[1]교육_어학_경력backdata!$B$11:$C$17,2,1),IF(P742="B",VLOOKUP(R742,[1]교육_어학_경력backdata!$G$11:$H$17,2,1),IF(P742="C",0,"오류")))</f>
        <v>0</v>
      </c>
      <c r="AF742" s="3">
        <f>IF(P742="A",VLOOKUP(S742,[1]교육_어학_경력backdata!$B$19:$C$25,2,1),IF(P742="B",VLOOKUP(S742,[1]교육_어학_경력backdata!$G$19:$H$25,2,1),IF(P742="C",0,"오류")))</f>
        <v>0</v>
      </c>
      <c r="AG742" s="3">
        <f>IF(P742="A",VLOOKUP(T742,[1]교육_어학_경력backdata!$B$3:$C$9,2,1),IF(P742="B",VLOOKUP(T742,[1]교육_어학_경력backdata!$G$3:$H$9,2,1),IF(P742="C",0,"오류")))</f>
        <v>0</v>
      </c>
      <c r="AH742" s="3">
        <f>IF(P742="A",IF(U742=0,0,IF(U742=4,0,IF(U742=5,VLOOKUP(V742,[1]교육_어학_경력backdata!$B$27:$C$29,2,1),IF(U742=6,VLOOKUP(V742,[1]교육_어학_경력backdata!$B$31:$C$34,2,1))))),IF(P742="B",IF(U742=0,0,IF(U742=4,0,IF(U742=5,VLOOKUP(V742,[1]교육_어학_경력backdata!$G$27:$H$31,2,1),IF(U742=6,VLOOKUP(V742,[1]교육_어학_경력backdata!$G$33:$H$34,2,1))))),IF(CT742="C",0,"오류")))</f>
        <v>0</v>
      </c>
      <c r="AI742" s="3">
        <f>IF(P742="A",VLOOKUP(W742,[1]교육_어학_경력backdata!$B$36:$C$42,2,1),IF(P742="B",VLOOKUP(W742,[1]교육_어학_경력backdata!$G$36:$H$42,2,1),IF(P742="C",0,"오류")))</f>
        <v>0</v>
      </c>
      <c r="AJ742" s="3">
        <f>SUM(AD742:AI742)</f>
        <v>12</v>
      </c>
      <c r="AK742" s="3">
        <f>_xlfn.MAXIFS(AJ:AJ,B:B,B742)</f>
        <v>12</v>
      </c>
      <c r="AL742" s="3"/>
      <c r="AM742" s="21"/>
      <c r="AN742" s="3"/>
      <c r="AO742" s="3"/>
    </row>
    <row r="743" spans="1:41" x14ac:dyDescent="0.4">
      <c r="A743" s="4">
        <f>IF(B742=B743,A742,A742+1)</f>
        <v>693</v>
      </c>
      <c r="B743" s="4" t="s">
        <v>2624</v>
      </c>
      <c r="C743" s="4" t="s">
        <v>1830</v>
      </c>
      <c r="D743" s="4" t="s">
        <v>2583</v>
      </c>
      <c r="E743" s="4" t="s">
        <v>2582</v>
      </c>
      <c r="F743" s="4">
        <f>IF(B743=B742,F742+1,1)</f>
        <v>1</v>
      </c>
      <c r="G743" s="4" t="s">
        <v>6380</v>
      </c>
      <c r="H743" s="4" t="s">
        <v>6379</v>
      </c>
      <c r="I743" s="4" t="s">
        <v>6378</v>
      </c>
      <c r="J743" s="4" t="s">
        <v>6507</v>
      </c>
      <c r="K743" s="4"/>
      <c r="L743" s="4" t="s">
        <v>6517</v>
      </c>
      <c r="M743" s="4" t="s">
        <v>6755</v>
      </c>
      <c r="P743" s="4" t="s">
        <v>2434</v>
      </c>
      <c r="Q743" s="4">
        <f>IF(H743="TOEIC",VALUE(L743),0)</f>
        <v>875</v>
      </c>
      <c r="R743" s="4">
        <f>IF(H743="NEW TEPS",VALUE(L743),0)</f>
        <v>0</v>
      </c>
      <c r="S743" s="4">
        <f>IF(H743="TOEFL(ibt)",VALUE(L743),0)</f>
        <v>0</v>
      </c>
      <c r="T743" s="4">
        <f>IF(H743="JPT",VALUE(L743),0)</f>
        <v>0</v>
      </c>
      <c r="U743" s="4">
        <f>IF(H743="HSK",VALUE(K743),0)</f>
        <v>0</v>
      </c>
      <c r="V743" s="4">
        <f>IF(H743="HSK",VALUE(L743),0)</f>
        <v>0</v>
      </c>
      <c r="W743" s="4">
        <f>IF(H743="G-TELP Level2",VALUE(L743),0)</f>
        <v>0</v>
      </c>
      <c r="X743" s="4">
        <f>IF(P743="A",IF(Q743&gt;849,1,IF(R743&gt;335,1,IF(S743&gt;97,1,IF(T743&gt;849,1,IF(W743&gt;82,1,IF(U743=6,1,IF(U743=5,IF(V743&gt;254,1,0),0))))))),IF(P743="B",IF(Q743&gt;699,1,IF(R743&gt;263,1,IF(S743&gt;78,1,IF(T743&gt;699,1,IF(W743&gt;63,1,IF(U743=6,1,IF(U743=5,IF(V743&gt;179,1,0),0))))))),IF(P743="C",IF(Q743&gt;599,1,IF(R743&gt;226,1,IF(S743&gt;67,1,IF(T743&gt;599,1,IF(W743&gt;49,1,IF(U743=6,1,IF(U743=5,1,IF(U743=4,IF(V743&gt;209,1,0),0)))))))),IF(P743="D",IF(Q743&gt;649,1,IF(R743&gt;244,1,IF(S743&gt;73,1,IF(T743&gt;649,1,IF(W743&gt;56,1,IF(U743=6,1,IF(U743=5,1,IF(U743=4,IF(V743&gt;254,1,0),0)))))))),0))))</f>
        <v>1</v>
      </c>
      <c r="Y743" s="4">
        <f>SUMIF(B:B,B743,X:X)</f>
        <v>1</v>
      </c>
      <c r="Z743" s="4" t="str">
        <f>IF(Y743&gt;0,"어학 충족","자격미달")</f>
        <v>어학 충족</v>
      </c>
      <c r="AA743" s="4"/>
      <c r="AB743" s="4" t="str">
        <f>IF(P743="A",IF(Q743&gt;849,"TOEIC 충족",IF(R743&gt;335,"New-TEPS 충족",IF(S743&gt;97,"TOEFL 충족",IF(T743&gt;849,"JPT 충족",IF(W743&gt;82,"G-TELP 충족",IF(U743=6,"HSK점수 충족",IF(U743=5,IF(V743&gt;254,"HSK점수 충족","자격미달"),"자격미달"))))))),IF(P743="B",IF(Q743&gt;699,"TOEIC 충족",IF(R743&gt;263,"New-TEPS 충족",IF(S743&gt;78,"TOEFL 충족",IF(T743&gt;699,"JPT 충족",IF(W743&gt;63,"G-TELP 충족",IF(U743=6,"HSK점수 충족",IF(U743=5,IF(V743&gt;179,"HSK점수 충족","자격미달"),"자격미달"))))))),IF(P743="C",IF(Q743&gt;599,"TOEIC 충족",IF(R743&gt;226,"New-TEPS 충족",IF(S743&gt;67,"TOEFL 충족",IF(T743&gt;599,"JPT 충족",IF(W743&gt;49,"G-TELP 충족",IF(U743=6,"HSK점수 충족",IF(U743=5,"HSK점수 충족",IF(U743=4,IF(V743&gt;209,"HSK점수 충족","자격미달"),"자격미달")))))))),IF(P743="D",IF(Q743&gt;649,"TOEIC 충족",IF(R743&gt;244,"New-TEPS 충족",IF(S743&gt;73,"TOEFL 충족",IF(T743&gt;649,"JPT 충족",IF(W743&gt;56,"G-TELP 충족",IF(U1684=6,"HSK점수 충족",IF(U1684=5,"HSK점수 충족",IF(U1684=4,IF(V1684&gt;254,"HSK점수 충족","자격미달"),"자격미달")))))))),0))))</f>
        <v>TOEIC 충족</v>
      </c>
      <c r="AC743" s="21"/>
      <c r="AD743" s="4">
        <f>IF(P743="A",VLOOKUP(Q743,[1]교육_어학_경력backdata!$B$3:$C$9,2,1),IF(P743="B",VLOOKUP(Q743,[1]교육_어학_경력backdata!$G$3:$H$9,2,1),IF(P743="C",0,"오류")))</f>
        <v>14</v>
      </c>
      <c r="AE743" s="4">
        <f>IF(P743="A",VLOOKUP(R743,[1]교육_어학_경력backdata!$B$11:$C$17,2,1),IF(P743="B",VLOOKUP(R743,[1]교육_어학_경력backdata!$G$11:$H$17,2,1),IF(P743="C",0,"오류")))</f>
        <v>0</v>
      </c>
      <c r="AF743" s="4">
        <f>IF(P743="A",VLOOKUP(S743,[1]교육_어학_경력backdata!$B$19:$C$25,2,1),IF(P743="B",VLOOKUP(S743,[1]교육_어학_경력backdata!$G$19:$H$25,2,1),IF(P743="C",0,"오류")))</f>
        <v>0</v>
      </c>
      <c r="AG743" s="4">
        <f>IF(P743="A",VLOOKUP(T743,[1]교육_어학_경력backdata!$B$3:$C$9,2,1),IF(P743="B",VLOOKUP(T743,[1]교육_어학_경력backdata!$G$3:$H$9,2,1),IF(P743="C",0,"오류")))</f>
        <v>0</v>
      </c>
      <c r="AH743" s="4">
        <f>IF(P743="A",IF(U743=0,0,IF(U743=4,0,IF(U743=5,VLOOKUP(V743,[1]교육_어학_경력backdata!$B$27:$C$29,2,1),IF(U743=6,VLOOKUP(V743,[1]교육_어학_경력backdata!$B$31:$C$34,2,1))))),IF(P743="B",IF(U743=0,0,IF(U743=4,0,IF(U743=5,VLOOKUP(V743,[1]교육_어학_경력backdata!$G$27:$H$31,2,1),IF(U743=6,VLOOKUP(V743,[1]교육_어학_경력backdata!$G$33:$H$34,2,1))))),IF(CT743="C",0,"오류")))</f>
        <v>0</v>
      </c>
      <c r="AI743" s="4">
        <f>IF(P743="A",VLOOKUP(W743,[1]교육_어학_경력backdata!$B$36:$C$42,2,1),IF(P743="B",VLOOKUP(W743,[1]교육_어학_경력backdata!$G$36:$H$42,2,1),IF(P743="C",0,"오류")))</f>
        <v>0</v>
      </c>
      <c r="AJ743" s="4">
        <f>SUM(AD743:AI743)</f>
        <v>14</v>
      </c>
      <c r="AK743" s="4">
        <f>_xlfn.MAXIFS(AJ:AJ,B:B,B743)</f>
        <v>14</v>
      </c>
      <c r="AL743" s="4"/>
      <c r="AM743" s="21"/>
      <c r="AN743" s="4"/>
      <c r="AO743" s="4"/>
    </row>
    <row r="744" spans="1:41" x14ac:dyDescent="0.4">
      <c r="A744" s="3">
        <f>IF(B743=B744,A743,A743+1)</f>
        <v>694</v>
      </c>
      <c r="B744" s="3" t="s">
        <v>2612</v>
      </c>
      <c r="C744" s="3" t="s">
        <v>2611</v>
      </c>
      <c r="D744" s="3" t="s">
        <v>2583</v>
      </c>
      <c r="E744" s="3" t="s">
        <v>2582</v>
      </c>
      <c r="F744" s="3">
        <f>IF(B744=B743,F743+1,1)</f>
        <v>1</v>
      </c>
      <c r="G744" s="3" t="s">
        <v>6384</v>
      </c>
      <c r="H744" s="3" t="s">
        <v>6379</v>
      </c>
      <c r="I744" s="3" t="s">
        <v>6378</v>
      </c>
      <c r="J744" s="3" t="s">
        <v>6457</v>
      </c>
      <c r="K744" s="3"/>
      <c r="L744" s="3" t="s">
        <v>6517</v>
      </c>
      <c r="M744" s="3" t="s">
        <v>6754</v>
      </c>
      <c r="P744" s="3" t="s">
        <v>2434</v>
      </c>
      <c r="Q744" s="3">
        <f>IF(H744="TOEIC",VALUE(L744),0)</f>
        <v>875</v>
      </c>
      <c r="R744" s="3">
        <f>IF(H744="NEW TEPS",VALUE(L744),0)</f>
        <v>0</v>
      </c>
      <c r="S744" s="3">
        <f>IF(H744="TOEFL(ibt)",VALUE(L744),0)</f>
        <v>0</v>
      </c>
      <c r="T744" s="3">
        <f>IF(H744="JPT",VALUE(L744),0)</f>
        <v>0</v>
      </c>
      <c r="U744" s="3">
        <f>IF(H744="HSK",VALUE(K744),0)</f>
        <v>0</v>
      </c>
      <c r="V744" s="3">
        <f>IF(H744="HSK",VALUE(L744),0)</f>
        <v>0</v>
      </c>
      <c r="W744" s="3">
        <f>IF(H744="G-TELP Level2",VALUE(L744),0)</f>
        <v>0</v>
      </c>
      <c r="X744" s="3">
        <f>IF(P744="A",IF(Q744&gt;849,1,IF(R744&gt;335,1,IF(S744&gt;97,1,IF(T744&gt;849,1,IF(W744&gt;82,1,IF(U744=6,1,IF(U744=5,IF(V744&gt;254,1,0),0))))))),IF(P744="B",IF(Q744&gt;699,1,IF(R744&gt;263,1,IF(S744&gt;78,1,IF(T744&gt;699,1,IF(W744&gt;63,1,IF(U744=6,1,IF(U744=5,IF(V744&gt;179,1,0),0))))))),IF(P744="C",IF(Q744&gt;599,1,IF(R744&gt;226,1,IF(S744&gt;67,1,IF(T744&gt;599,1,IF(W744&gt;49,1,IF(U744=6,1,IF(U744=5,1,IF(U744=4,IF(V744&gt;209,1,0),0)))))))),IF(P744="D",IF(Q744&gt;649,1,IF(R744&gt;244,1,IF(S744&gt;73,1,IF(T744&gt;649,1,IF(W744&gt;56,1,IF(U744=6,1,IF(U744=5,1,IF(U744=4,IF(V744&gt;254,1,0),0)))))))),0))))</f>
        <v>1</v>
      </c>
      <c r="Y744" s="3">
        <f>SUMIF(B:B,B744,X:X)</f>
        <v>1</v>
      </c>
      <c r="Z744" s="3" t="str">
        <f>IF(Y744&gt;0,"어학 충족","자격미달")</f>
        <v>어학 충족</v>
      </c>
      <c r="AA744" s="3"/>
      <c r="AB744" s="3" t="str">
        <f>IF(P744="A",IF(Q744&gt;849,"TOEIC 충족",IF(R744&gt;335,"New-TEPS 충족",IF(S744&gt;97,"TOEFL 충족",IF(T744&gt;849,"JPT 충족",IF(W744&gt;82,"G-TELP 충족",IF(U744=6,"HSK점수 충족",IF(U744=5,IF(V744&gt;254,"HSK점수 충족","자격미달"),"자격미달"))))))),IF(P744="B",IF(Q744&gt;699,"TOEIC 충족",IF(R744&gt;263,"New-TEPS 충족",IF(S744&gt;78,"TOEFL 충족",IF(T744&gt;699,"JPT 충족",IF(W744&gt;63,"G-TELP 충족",IF(U744=6,"HSK점수 충족",IF(U744=5,IF(V744&gt;179,"HSK점수 충족","자격미달"),"자격미달"))))))),IF(P744="C",IF(Q744&gt;599,"TOEIC 충족",IF(R744&gt;226,"New-TEPS 충족",IF(S744&gt;67,"TOEFL 충족",IF(T744&gt;599,"JPT 충족",IF(W744&gt;49,"G-TELP 충족",IF(U744=6,"HSK점수 충족",IF(U744=5,"HSK점수 충족",IF(U744=4,IF(V744&gt;209,"HSK점수 충족","자격미달"),"자격미달")))))))),IF(P744="D",IF(Q744&gt;649,"TOEIC 충족",IF(R744&gt;244,"New-TEPS 충족",IF(S744&gt;73,"TOEFL 충족",IF(T744&gt;649,"JPT 충족",IF(W744&gt;56,"G-TELP 충족",IF(U1685=6,"HSK점수 충족",IF(U1685=5,"HSK점수 충족",IF(U1685=4,IF(V1685&gt;254,"HSK점수 충족","자격미달"),"자격미달")))))))),0))))</f>
        <v>TOEIC 충족</v>
      </c>
      <c r="AC744" s="21"/>
      <c r="AD744" s="3">
        <f>IF(P744="A",VLOOKUP(Q744,[1]교육_어학_경력backdata!$B$3:$C$9,2,1),IF(P744="B",VLOOKUP(Q744,[1]교육_어학_경력backdata!$G$3:$H$9,2,1),IF(P744="C",0,"오류")))</f>
        <v>14</v>
      </c>
      <c r="AE744" s="3">
        <f>IF(P744="A",VLOOKUP(R744,[1]교육_어학_경력backdata!$B$11:$C$17,2,1),IF(P744="B",VLOOKUP(R744,[1]교육_어학_경력backdata!$G$11:$H$17,2,1),IF(P744="C",0,"오류")))</f>
        <v>0</v>
      </c>
      <c r="AF744" s="3">
        <f>IF(P744="A",VLOOKUP(S744,[1]교육_어학_경력backdata!$B$19:$C$25,2,1),IF(P744="B",VLOOKUP(S744,[1]교육_어학_경력backdata!$G$19:$H$25,2,1),IF(P744="C",0,"오류")))</f>
        <v>0</v>
      </c>
      <c r="AG744" s="3">
        <f>IF(P744="A",VLOOKUP(T744,[1]교육_어학_경력backdata!$B$3:$C$9,2,1),IF(P744="B",VLOOKUP(T744,[1]교육_어학_경력backdata!$G$3:$H$9,2,1),IF(P744="C",0,"오류")))</f>
        <v>0</v>
      </c>
      <c r="AH744" s="3">
        <f>IF(P744="A",IF(U744=0,0,IF(U744=4,0,IF(U744=5,VLOOKUP(V744,[1]교육_어학_경력backdata!$B$27:$C$29,2,1),IF(U744=6,VLOOKUP(V744,[1]교육_어학_경력backdata!$B$31:$C$34,2,1))))),IF(P744="B",IF(U744=0,0,IF(U744=4,0,IF(U744=5,VLOOKUP(V744,[1]교육_어학_경력backdata!$G$27:$H$31,2,1),IF(U744=6,VLOOKUP(V744,[1]교육_어학_경력backdata!$G$33:$H$34,2,1))))),IF(CT744="C",0,"오류")))</f>
        <v>0</v>
      </c>
      <c r="AI744" s="3">
        <f>IF(P744="A",VLOOKUP(W744,[1]교육_어학_경력backdata!$B$36:$C$42,2,1),IF(P744="B",VLOOKUP(W744,[1]교육_어학_경력backdata!$G$36:$H$42,2,1),IF(P744="C",0,"오류")))</f>
        <v>0</v>
      </c>
      <c r="AJ744" s="3">
        <f>SUM(AD744:AI744)</f>
        <v>14</v>
      </c>
      <c r="AK744" s="3">
        <f>_xlfn.MAXIFS(AJ:AJ,B:B,B744)</f>
        <v>14</v>
      </c>
      <c r="AL744" s="3"/>
      <c r="AM744" s="21"/>
      <c r="AN744" s="3"/>
      <c r="AO744" s="3"/>
    </row>
    <row r="745" spans="1:41" x14ac:dyDescent="0.4">
      <c r="A745" s="4">
        <f>IF(B744=B745,A744,A744+1)</f>
        <v>695</v>
      </c>
      <c r="B745" s="4" t="s">
        <v>2606</v>
      </c>
      <c r="C745" s="4" t="s">
        <v>2605</v>
      </c>
      <c r="D745" s="4" t="s">
        <v>2583</v>
      </c>
      <c r="E745" s="4" t="s">
        <v>2582</v>
      </c>
      <c r="F745" s="4">
        <f>IF(B745=B744,F744+1,1)</f>
        <v>1</v>
      </c>
      <c r="G745" s="4" t="s">
        <v>6384</v>
      </c>
      <c r="H745" s="4" t="s">
        <v>6379</v>
      </c>
      <c r="I745" s="4" t="s">
        <v>6378</v>
      </c>
      <c r="J745" s="4" t="s">
        <v>6457</v>
      </c>
      <c r="K745" s="4"/>
      <c r="L745" s="4" t="s">
        <v>6597</v>
      </c>
      <c r="M745" s="4" t="s">
        <v>6753</v>
      </c>
      <c r="P745" s="4" t="s">
        <v>2434</v>
      </c>
      <c r="Q745" s="4">
        <f>IF(H745="TOEIC",VALUE(L745),0)</f>
        <v>975</v>
      </c>
      <c r="R745" s="4">
        <f>IF(H745="NEW TEPS",VALUE(L745),0)</f>
        <v>0</v>
      </c>
      <c r="S745" s="4">
        <f>IF(H745="TOEFL(ibt)",VALUE(L745),0)</f>
        <v>0</v>
      </c>
      <c r="T745" s="4">
        <f>IF(H745="JPT",VALUE(L745),0)</f>
        <v>0</v>
      </c>
      <c r="U745" s="4">
        <f>IF(H745="HSK",VALUE(K745),0)</f>
        <v>0</v>
      </c>
      <c r="V745" s="4">
        <f>IF(H745="HSK",VALUE(L745),0)</f>
        <v>0</v>
      </c>
      <c r="W745" s="4">
        <f>IF(H745="G-TELP Level2",VALUE(L745),0)</f>
        <v>0</v>
      </c>
      <c r="X745" s="4">
        <f>IF(P745="A",IF(Q745&gt;849,1,IF(R745&gt;335,1,IF(S745&gt;97,1,IF(T745&gt;849,1,IF(W745&gt;82,1,IF(U745=6,1,IF(U745=5,IF(V745&gt;254,1,0),0))))))),IF(P745="B",IF(Q745&gt;699,1,IF(R745&gt;263,1,IF(S745&gt;78,1,IF(T745&gt;699,1,IF(W745&gt;63,1,IF(U745=6,1,IF(U745=5,IF(V745&gt;179,1,0),0))))))),IF(P745="C",IF(Q745&gt;599,1,IF(R745&gt;226,1,IF(S745&gt;67,1,IF(T745&gt;599,1,IF(W745&gt;49,1,IF(U745=6,1,IF(U745=5,1,IF(U745=4,IF(V745&gt;209,1,0),0)))))))),IF(P745="D",IF(Q745&gt;649,1,IF(R745&gt;244,1,IF(S745&gt;73,1,IF(T745&gt;649,1,IF(W745&gt;56,1,IF(U745=6,1,IF(U745=5,1,IF(U745=4,IF(V745&gt;254,1,0),0)))))))),0))))</f>
        <v>1</v>
      </c>
      <c r="Y745" s="4">
        <f>SUMIF(B:B,B745,X:X)</f>
        <v>1</v>
      </c>
      <c r="Z745" s="4" t="str">
        <f>IF(Y745&gt;0,"어학 충족","자격미달")</f>
        <v>어학 충족</v>
      </c>
      <c r="AA745" s="4"/>
      <c r="AB745" s="4" t="str">
        <f>IF(P745="A",IF(Q745&gt;849,"TOEIC 충족",IF(R745&gt;335,"New-TEPS 충족",IF(S745&gt;97,"TOEFL 충족",IF(T745&gt;849,"JPT 충족",IF(W745&gt;82,"G-TELP 충족",IF(U745=6,"HSK점수 충족",IF(U745=5,IF(V745&gt;254,"HSK점수 충족","자격미달"),"자격미달"))))))),IF(P745="B",IF(Q745&gt;699,"TOEIC 충족",IF(R745&gt;263,"New-TEPS 충족",IF(S745&gt;78,"TOEFL 충족",IF(T745&gt;699,"JPT 충족",IF(W745&gt;63,"G-TELP 충족",IF(U745=6,"HSK점수 충족",IF(U745=5,IF(V745&gt;179,"HSK점수 충족","자격미달"),"자격미달"))))))),IF(P745="C",IF(Q745&gt;599,"TOEIC 충족",IF(R745&gt;226,"New-TEPS 충족",IF(S745&gt;67,"TOEFL 충족",IF(T745&gt;599,"JPT 충족",IF(W745&gt;49,"G-TELP 충족",IF(U745=6,"HSK점수 충족",IF(U745=5,"HSK점수 충족",IF(U745=4,IF(V745&gt;209,"HSK점수 충족","자격미달"),"자격미달")))))))),IF(P745="D",IF(Q745&gt;649,"TOEIC 충족",IF(R745&gt;244,"New-TEPS 충족",IF(S745&gt;73,"TOEFL 충족",IF(T745&gt;649,"JPT 충족",IF(W745&gt;56,"G-TELP 충족",IF(U1686=6,"HSK점수 충족",IF(U1686=5,"HSK점수 충족",IF(U1686=4,IF(V1686&gt;254,"HSK점수 충족","자격미달"),"자격미달")))))))),0))))</f>
        <v>TOEIC 충족</v>
      </c>
      <c r="AC745" s="21"/>
      <c r="AD745" s="4">
        <f>IF(P745="A",VLOOKUP(Q745,[1]교육_어학_경력backdata!$B$3:$C$9,2,1),IF(P745="B",VLOOKUP(Q745,[1]교육_어학_경력backdata!$G$3:$H$9,2,1),IF(P745="C",0,"오류")))</f>
        <v>20</v>
      </c>
      <c r="AE745" s="4">
        <f>IF(P745="A",VLOOKUP(R745,[1]교육_어학_경력backdata!$B$11:$C$17,2,1),IF(P745="B",VLOOKUP(R745,[1]교육_어학_경력backdata!$G$11:$H$17,2,1),IF(P745="C",0,"오류")))</f>
        <v>0</v>
      </c>
      <c r="AF745" s="4">
        <f>IF(P745="A",VLOOKUP(S745,[1]교육_어학_경력backdata!$B$19:$C$25,2,1),IF(P745="B",VLOOKUP(S745,[1]교육_어학_경력backdata!$G$19:$H$25,2,1),IF(P745="C",0,"오류")))</f>
        <v>0</v>
      </c>
      <c r="AG745" s="4">
        <f>IF(P745="A",VLOOKUP(T745,[1]교육_어학_경력backdata!$B$3:$C$9,2,1),IF(P745="B",VLOOKUP(T745,[1]교육_어학_경력backdata!$G$3:$H$9,2,1),IF(P745="C",0,"오류")))</f>
        <v>0</v>
      </c>
      <c r="AH745" s="4">
        <f>IF(P745="A",IF(U745=0,0,IF(U745=4,0,IF(U745=5,VLOOKUP(V745,[1]교육_어학_경력backdata!$B$27:$C$29,2,1),IF(U745=6,VLOOKUP(V745,[1]교육_어학_경력backdata!$B$31:$C$34,2,1))))),IF(P745="B",IF(U745=0,0,IF(U745=4,0,IF(U745=5,VLOOKUP(V745,[1]교육_어학_경력backdata!$G$27:$H$31,2,1),IF(U745=6,VLOOKUP(V745,[1]교육_어학_경력backdata!$G$33:$H$34,2,1))))),IF(CT745="C",0,"오류")))</f>
        <v>0</v>
      </c>
      <c r="AI745" s="4">
        <f>IF(P745="A",VLOOKUP(W745,[1]교육_어학_경력backdata!$B$36:$C$42,2,1),IF(P745="B",VLOOKUP(W745,[1]교육_어학_경력backdata!$G$36:$H$42,2,1),IF(P745="C",0,"오류")))</f>
        <v>0</v>
      </c>
      <c r="AJ745" s="4">
        <f>SUM(AD745:AI745)</f>
        <v>20</v>
      </c>
      <c r="AK745" s="4">
        <f>_xlfn.MAXIFS(AJ:AJ,B:B,B745)</f>
        <v>20</v>
      </c>
      <c r="AL745" s="4"/>
      <c r="AM745" s="21"/>
      <c r="AN745" s="4"/>
      <c r="AO745" s="4"/>
    </row>
    <row r="746" spans="1:41" x14ac:dyDescent="0.4">
      <c r="A746" s="3">
        <f>IF(B745=B746,A745,A745+1)</f>
        <v>696</v>
      </c>
      <c r="B746" s="3" t="s">
        <v>2601</v>
      </c>
      <c r="C746" s="3" t="s">
        <v>2600</v>
      </c>
      <c r="D746" s="3" t="s">
        <v>2583</v>
      </c>
      <c r="E746" s="3" t="s">
        <v>2582</v>
      </c>
      <c r="F746" s="3">
        <f>IF(B746=B745,F745+1,1)</f>
        <v>1</v>
      </c>
      <c r="G746" s="3" t="s">
        <v>6384</v>
      </c>
      <c r="H746" s="3" t="s">
        <v>6379</v>
      </c>
      <c r="I746" s="3" t="s">
        <v>6378</v>
      </c>
      <c r="J746" s="3" t="s">
        <v>6460</v>
      </c>
      <c r="K746" s="3"/>
      <c r="L746" s="3" t="s">
        <v>6413</v>
      </c>
      <c r="M746" s="3" t="s">
        <v>6752</v>
      </c>
      <c r="P746" s="3" t="s">
        <v>2434</v>
      </c>
      <c r="Q746" s="3">
        <f>IF(H746="TOEIC",VALUE(L746),0)</f>
        <v>880</v>
      </c>
      <c r="R746" s="3">
        <f>IF(H746="NEW TEPS",VALUE(L746),0)</f>
        <v>0</v>
      </c>
      <c r="S746" s="3">
        <f>IF(H746="TOEFL(ibt)",VALUE(L746),0)</f>
        <v>0</v>
      </c>
      <c r="T746" s="3">
        <f>IF(H746="JPT",VALUE(L746),0)</f>
        <v>0</v>
      </c>
      <c r="U746" s="3">
        <f>IF(H746="HSK",VALUE(K746),0)</f>
        <v>0</v>
      </c>
      <c r="V746" s="3">
        <f>IF(H746="HSK",VALUE(L746),0)</f>
        <v>0</v>
      </c>
      <c r="W746" s="3">
        <f>IF(H746="G-TELP Level2",VALUE(L746),0)</f>
        <v>0</v>
      </c>
      <c r="X746" s="3">
        <f>IF(P746="A",IF(Q746&gt;849,1,IF(R746&gt;335,1,IF(S746&gt;97,1,IF(T746&gt;849,1,IF(W746&gt;82,1,IF(U746=6,1,IF(U746=5,IF(V746&gt;254,1,0),0))))))),IF(P746="B",IF(Q746&gt;699,1,IF(R746&gt;263,1,IF(S746&gt;78,1,IF(T746&gt;699,1,IF(W746&gt;63,1,IF(U746=6,1,IF(U746=5,IF(V746&gt;179,1,0),0))))))),IF(P746="C",IF(Q746&gt;599,1,IF(R746&gt;226,1,IF(S746&gt;67,1,IF(T746&gt;599,1,IF(W746&gt;49,1,IF(U746=6,1,IF(U746=5,1,IF(U746=4,IF(V746&gt;209,1,0),0)))))))),IF(P746="D",IF(Q746&gt;649,1,IF(R746&gt;244,1,IF(S746&gt;73,1,IF(T746&gt;649,1,IF(W746&gt;56,1,IF(U746=6,1,IF(U746=5,1,IF(U746=4,IF(V746&gt;254,1,0),0)))))))),0))))</f>
        <v>1</v>
      </c>
      <c r="Y746" s="3">
        <f>SUMIF(B:B,B746,X:X)</f>
        <v>1</v>
      </c>
      <c r="Z746" s="3" t="str">
        <f>IF(Y746&gt;0,"어학 충족","자격미달")</f>
        <v>어학 충족</v>
      </c>
      <c r="AA746" s="3"/>
      <c r="AB746" s="3" t="str">
        <f>IF(P746="A",IF(Q746&gt;849,"TOEIC 충족",IF(R746&gt;335,"New-TEPS 충족",IF(S746&gt;97,"TOEFL 충족",IF(T746&gt;849,"JPT 충족",IF(W746&gt;82,"G-TELP 충족",IF(U746=6,"HSK점수 충족",IF(U746=5,IF(V746&gt;254,"HSK점수 충족","자격미달"),"자격미달"))))))),IF(P746="B",IF(Q746&gt;699,"TOEIC 충족",IF(R746&gt;263,"New-TEPS 충족",IF(S746&gt;78,"TOEFL 충족",IF(T746&gt;699,"JPT 충족",IF(W746&gt;63,"G-TELP 충족",IF(U746=6,"HSK점수 충족",IF(U746=5,IF(V746&gt;179,"HSK점수 충족","자격미달"),"자격미달"))))))),IF(P746="C",IF(Q746&gt;599,"TOEIC 충족",IF(R746&gt;226,"New-TEPS 충족",IF(S746&gt;67,"TOEFL 충족",IF(T746&gt;599,"JPT 충족",IF(W746&gt;49,"G-TELP 충족",IF(U746=6,"HSK점수 충족",IF(U746=5,"HSK점수 충족",IF(U746=4,IF(V746&gt;209,"HSK점수 충족","자격미달"),"자격미달")))))))),IF(P746="D",IF(Q746&gt;649,"TOEIC 충족",IF(R746&gt;244,"New-TEPS 충족",IF(S746&gt;73,"TOEFL 충족",IF(T746&gt;649,"JPT 충족",IF(W746&gt;56,"G-TELP 충족",IF(U1687=6,"HSK점수 충족",IF(U1687=5,"HSK점수 충족",IF(U1687=4,IF(V1687&gt;254,"HSK점수 충족","자격미달"),"자격미달")))))))),0))))</f>
        <v>TOEIC 충족</v>
      </c>
      <c r="AC746" s="21"/>
      <c r="AD746" s="3">
        <f>IF(P746="A",VLOOKUP(Q746,[1]교육_어학_경력backdata!$B$3:$C$9,2,1),IF(P746="B",VLOOKUP(Q746,[1]교육_어학_경력backdata!$G$3:$H$9,2,1),IF(P746="C",0,"오류")))</f>
        <v>14</v>
      </c>
      <c r="AE746" s="3">
        <f>IF(P746="A",VLOOKUP(R746,[1]교육_어학_경력backdata!$B$11:$C$17,2,1),IF(P746="B",VLOOKUP(R746,[1]교육_어학_경력backdata!$G$11:$H$17,2,1),IF(P746="C",0,"오류")))</f>
        <v>0</v>
      </c>
      <c r="AF746" s="3">
        <f>IF(P746="A",VLOOKUP(S746,[1]교육_어학_경력backdata!$B$19:$C$25,2,1),IF(P746="B",VLOOKUP(S746,[1]교육_어학_경력backdata!$G$19:$H$25,2,1),IF(P746="C",0,"오류")))</f>
        <v>0</v>
      </c>
      <c r="AG746" s="3">
        <f>IF(P746="A",VLOOKUP(T746,[1]교육_어학_경력backdata!$B$3:$C$9,2,1),IF(P746="B",VLOOKUP(T746,[1]교육_어학_경력backdata!$G$3:$H$9,2,1),IF(P746="C",0,"오류")))</f>
        <v>0</v>
      </c>
      <c r="AH746" s="3">
        <f>IF(P746="A",IF(U746=0,0,IF(U746=4,0,IF(U746=5,VLOOKUP(V746,[1]교육_어학_경력backdata!$B$27:$C$29,2,1),IF(U746=6,VLOOKUP(V746,[1]교육_어학_경력backdata!$B$31:$C$34,2,1))))),IF(P746="B",IF(U746=0,0,IF(U746=4,0,IF(U746=5,VLOOKUP(V746,[1]교육_어학_경력backdata!$G$27:$H$31,2,1),IF(U746=6,VLOOKUP(V746,[1]교육_어학_경력backdata!$G$33:$H$34,2,1))))),IF(CT746="C",0,"오류")))</f>
        <v>0</v>
      </c>
      <c r="AI746" s="3">
        <f>IF(P746="A",VLOOKUP(W746,[1]교육_어학_경력backdata!$B$36:$C$42,2,1),IF(P746="B",VLOOKUP(W746,[1]교육_어학_경력backdata!$G$36:$H$42,2,1),IF(P746="C",0,"오류")))</f>
        <v>0</v>
      </c>
      <c r="AJ746" s="3">
        <f>SUM(AD746:AI746)</f>
        <v>14</v>
      </c>
      <c r="AK746" s="3">
        <f>_xlfn.MAXIFS(AJ:AJ,B:B,B746)</f>
        <v>14</v>
      </c>
      <c r="AL746" s="3"/>
      <c r="AM746" s="21"/>
      <c r="AN746" s="3"/>
      <c r="AO746" s="3"/>
    </row>
    <row r="747" spans="1:41" x14ac:dyDescent="0.4">
      <c r="A747" s="4">
        <f>IF(B746=B747,A746,A746+1)</f>
        <v>697</v>
      </c>
      <c r="B747" s="4" t="s">
        <v>2593</v>
      </c>
      <c r="C747" s="4" t="s">
        <v>2592</v>
      </c>
      <c r="D747" s="4" t="s">
        <v>2583</v>
      </c>
      <c r="E747" s="4" t="s">
        <v>2582</v>
      </c>
      <c r="F747" s="4">
        <f>IF(B747=B746,F746+1,1)</f>
        <v>1</v>
      </c>
      <c r="G747" s="4" t="s">
        <v>6380</v>
      </c>
      <c r="H747" s="4" t="s">
        <v>6379</v>
      </c>
      <c r="I747" s="4" t="s">
        <v>6378</v>
      </c>
      <c r="J747" s="4" t="s">
        <v>6512</v>
      </c>
      <c r="K747" s="4"/>
      <c r="L747" s="4" t="s">
        <v>6492</v>
      </c>
      <c r="M747" s="4" t="s">
        <v>6751</v>
      </c>
      <c r="P747" s="4" t="s">
        <v>2434</v>
      </c>
      <c r="Q747" s="4">
        <f>IF(H747="TOEIC",VALUE(L747),0)</f>
        <v>855</v>
      </c>
      <c r="R747" s="4">
        <f>IF(H747="NEW TEPS",VALUE(L747),0)</f>
        <v>0</v>
      </c>
      <c r="S747" s="4">
        <f>IF(H747="TOEFL(ibt)",VALUE(L747),0)</f>
        <v>0</v>
      </c>
      <c r="T747" s="4">
        <f>IF(H747="JPT",VALUE(L747),0)</f>
        <v>0</v>
      </c>
      <c r="U747" s="4">
        <f>IF(H747="HSK",VALUE(K747),0)</f>
        <v>0</v>
      </c>
      <c r="V747" s="4">
        <f>IF(H747="HSK",VALUE(L747),0)</f>
        <v>0</v>
      </c>
      <c r="W747" s="4">
        <f>IF(H747="G-TELP Level2",VALUE(L747),0)</f>
        <v>0</v>
      </c>
      <c r="X747" s="4">
        <f>IF(P747="A",IF(Q747&gt;849,1,IF(R747&gt;335,1,IF(S747&gt;97,1,IF(T747&gt;849,1,IF(W747&gt;82,1,IF(U747=6,1,IF(U747=5,IF(V747&gt;254,1,0),0))))))),IF(P747="B",IF(Q747&gt;699,1,IF(R747&gt;263,1,IF(S747&gt;78,1,IF(T747&gt;699,1,IF(W747&gt;63,1,IF(U747=6,1,IF(U747=5,IF(V747&gt;179,1,0),0))))))),IF(P747="C",IF(Q747&gt;599,1,IF(R747&gt;226,1,IF(S747&gt;67,1,IF(T747&gt;599,1,IF(W747&gt;49,1,IF(U747=6,1,IF(U747=5,1,IF(U747=4,IF(V747&gt;209,1,0),0)))))))),IF(P747="D",IF(Q747&gt;649,1,IF(R747&gt;244,1,IF(S747&gt;73,1,IF(T747&gt;649,1,IF(W747&gt;56,1,IF(U747=6,1,IF(U747=5,1,IF(U747=4,IF(V747&gt;254,1,0),0)))))))),0))))</f>
        <v>1</v>
      </c>
      <c r="Y747" s="4">
        <f>SUMIF(B:B,B747,X:X)</f>
        <v>1</v>
      </c>
      <c r="Z747" s="4" t="str">
        <f>IF(Y747&gt;0,"어학 충족","자격미달")</f>
        <v>어학 충족</v>
      </c>
      <c r="AA747" s="4"/>
      <c r="AB747" s="4" t="str">
        <f>IF(P747="A",IF(Q747&gt;849,"TOEIC 충족",IF(R747&gt;335,"New-TEPS 충족",IF(S747&gt;97,"TOEFL 충족",IF(T747&gt;849,"JPT 충족",IF(W747&gt;82,"G-TELP 충족",IF(U747=6,"HSK점수 충족",IF(U747=5,IF(V747&gt;254,"HSK점수 충족","자격미달"),"자격미달"))))))),IF(P747="B",IF(Q747&gt;699,"TOEIC 충족",IF(R747&gt;263,"New-TEPS 충족",IF(S747&gt;78,"TOEFL 충족",IF(T747&gt;699,"JPT 충족",IF(W747&gt;63,"G-TELP 충족",IF(U747=6,"HSK점수 충족",IF(U747=5,IF(V747&gt;179,"HSK점수 충족","자격미달"),"자격미달"))))))),IF(P747="C",IF(Q747&gt;599,"TOEIC 충족",IF(R747&gt;226,"New-TEPS 충족",IF(S747&gt;67,"TOEFL 충족",IF(T747&gt;599,"JPT 충족",IF(W747&gt;49,"G-TELP 충족",IF(U747=6,"HSK점수 충족",IF(U747=5,"HSK점수 충족",IF(U747=4,IF(V747&gt;209,"HSK점수 충족","자격미달"),"자격미달")))))))),IF(P747="D",IF(Q747&gt;649,"TOEIC 충족",IF(R747&gt;244,"New-TEPS 충족",IF(S747&gt;73,"TOEFL 충족",IF(T747&gt;649,"JPT 충족",IF(W747&gt;56,"G-TELP 충족",IF(U1688=6,"HSK점수 충족",IF(U1688=5,"HSK점수 충족",IF(U1688=4,IF(V1688&gt;254,"HSK점수 충족","자격미달"),"자격미달")))))))),0))))</f>
        <v>TOEIC 충족</v>
      </c>
      <c r="AC747" s="21"/>
      <c r="AD747" s="4">
        <f>IF(P747="A",VLOOKUP(Q747,[1]교육_어학_경력backdata!$B$3:$C$9,2,1),IF(P747="B",VLOOKUP(Q747,[1]교육_어학_경력backdata!$G$3:$H$9,2,1),IF(P747="C",0,"오류")))</f>
        <v>12</v>
      </c>
      <c r="AE747" s="4">
        <f>IF(P747="A",VLOOKUP(R747,[1]교육_어학_경력backdata!$B$11:$C$17,2,1),IF(P747="B",VLOOKUP(R747,[1]교육_어학_경력backdata!$G$11:$H$17,2,1),IF(P747="C",0,"오류")))</f>
        <v>0</v>
      </c>
      <c r="AF747" s="4">
        <f>IF(P747="A",VLOOKUP(S747,[1]교육_어학_경력backdata!$B$19:$C$25,2,1),IF(P747="B",VLOOKUP(S747,[1]교육_어학_경력backdata!$G$19:$H$25,2,1),IF(P747="C",0,"오류")))</f>
        <v>0</v>
      </c>
      <c r="AG747" s="4">
        <f>IF(P747="A",VLOOKUP(T747,[1]교육_어학_경력backdata!$B$3:$C$9,2,1),IF(P747="B",VLOOKUP(T747,[1]교육_어학_경력backdata!$G$3:$H$9,2,1),IF(P747="C",0,"오류")))</f>
        <v>0</v>
      </c>
      <c r="AH747" s="4">
        <f>IF(P747="A",IF(U747=0,0,IF(U747=4,0,IF(U747=5,VLOOKUP(V747,[1]교육_어학_경력backdata!$B$27:$C$29,2,1),IF(U747=6,VLOOKUP(V747,[1]교육_어학_경력backdata!$B$31:$C$34,2,1))))),IF(P747="B",IF(U747=0,0,IF(U747=4,0,IF(U747=5,VLOOKUP(V747,[1]교육_어학_경력backdata!$G$27:$H$31,2,1),IF(U747=6,VLOOKUP(V747,[1]교육_어학_경력backdata!$G$33:$H$34,2,1))))),IF(CT747="C",0,"오류")))</f>
        <v>0</v>
      </c>
      <c r="AI747" s="4">
        <f>IF(P747="A",VLOOKUP(W747,[1]교육_어학_경력backdata!$B$36:$C$42,2,1),IF(P747="B",VLOOKUP(W747,[1]교육_어학_경력backdata!$G$36:$H$42,2,1),IF(P747="C",0,"오류")))</f>
        <v>0</v>
      </c>
      <c r="AJ747" s="4">
        <f>SUM(AD747:AI747)</f>
        <v>12</v>
      </c>
      <c r="AK747" s="4">
        <f>_xlfn.MAXIFS(AJ:AJ,B:B,B747)</f>
        <v>12</v>
      </c>
      <c r="AL747" s="4"/>
      <c r="AM747" s="21"/>
      <c r="AN747" s="4"/>
      <c r="AO747" s="4"/>
    </row>
    <row r="748" spans="1:41" x14ac:dyDescent="0.4">
      <c r="A748" s="3">
        <f>IF(B747=B748,A747,A747+1)</f>
        <v>698</v>
      </c>
      <c r="B748" s="3" t="s">
        <v>2585</v>
      </c>
      <c r="C748" s="3" t="s">
        <v>2584</v>
      </c>
      <c r="D748" s="3" t="s">
        <v>2583</v>
      </c>
      <c r="E748" s="3" t="s">
        <v>2582</v>
      </c>
      <c r="F748" s="3">
        <f>IF(B748=B747,F747+1,1)</f>
        <v>1</v>
      </c>
      <c r="G748" s="3" t="s">
        <v>6384</v>
      </c>
      <c r="H748" s="3" t="s">
        <v>6379</v>
      </c>
      <c r="I748" s="3" t="s">
        <v>6378</v>
      </c>
      <c r="J748" s="3" t="s">
        <v>6390</v>
      </c>
      <c r="K748" s="3"/>
      <c r="L748" s="3" t="s">
        <v>6517</v>
      </c>
      <c r="M748" s="3" t="s">
        <v>6750</v>
      </c>
      <c r="P748" s="3" t="s">
        <v>2434</v>
      </c>
      <c r="Q748" s="3">
        <f>IF(H748="TOEIC",VALUE(L748),0)</f>
        <v>875</v>
      </c>
      <c r="R748" s="3">
        <f>IF(H748="NEW TEPS",VALUE(L748),0)</f>
        <v>0</v>
      </c>
      <c r="S748" s="3">
        <f>IF(H748="TOEFL(ibt)",VALUE(L748),0)</f>
        <v>0</v>
      </c>
      <c r="T748" s="3">
        <f>IF(H748="JPT",VALUE(L748),0)</f>
        <v>0</v>
      </c>
      <c r="U748" s="3">
        <f>IF(H748="HSK",VALUE(K748),0)</f>
        <v>0</v>
      </c>
      <c r="V748" s="3">
        <f>IF(H748="HSK",VALUE(L748),0)</f>
        <v>0</v>
      </c>
      <c r="W748" s="3">
        <f>IF(H748="G-TELP Level2",VALUE(L748),0)</f>
        <v>0</v>
      </c>
      <c r="X748" s="3">
        <f>IF(P748="A",IF(Q748&gt;849,1,IF(R748&gt;335,1,IF(S748&gt;97,1,IF(T748&gt;849,1,IF(W748&gt;82,1,IF(U748=6,1,IF(U748=5,IF(V748&gt;254,1,0),0))))))),IF(P748="B",IF(Q748&gt;699,1,IF(R748&gt;263,1,IF(S748&gt;78,1,IF(T748&gt;699,1,IF(W748&gt;63,1,IF(U748=6,1,IF(U748=5,IF(V748&gt;179,1,0),0))))))),IF(P748="C",IF(Q748&gt;599,1,IF(R748&gt;226,1,IF(S748&gt;67,1,IF(T748&gt;599,1,IF(W748&gt;49,1,IF(U748=6,1,IF(U748=5,1,IF(U748=4,IF(V748&gt;209,1,0),0)))))))),IF(P748="D",IF(Q748&gt;649,1,IF(R748&gt;244,1,IF(S748&gt;73,1,IF(T748&gt;649,1,IF(W748&gt;56,1,IF(U748=6,1,IF(U748=5,1,IF(U748=4,IF(V748&gt;254,1,0),0)))))))),0))))</f>
        <v>1</v>
      </c>
      <c r="Y748" s="3">
        <f>SUMIF(B:B,B748,X:X)</f>
        <v>1</v>
      </c>
      <c r="Z748" s="3" t="str">
        <f>IF(Y748&gt;0,"어학 충족","자격미달")</f>
        <v>어학 충족</v>
      </c>
      <c r="AA748" s="3"/>
      <c r="AB748" s="3" t="str">
        <f>IF(P748="A",IF(Q748&gt;849,"TOEIC 충족",IF(R748&gt;335,"New-TEPS 충족",IF(S748&gt;97,"TOEFL 충족",IF(T748&gt;849,"JPT 충족",IF(W748&gt;82,"G-TELP 충족",IF(U748=6,"HSK점수 충족",IF(U748=5,IF(V748&gt;254,"HSK점수 충족","자격미달"),"자격미달"))))))),IF(P748="B",IF(Q748&gt;699,"TOEIC 충족",IF(R748&gt;263,"New-TEPS 충족",IF(S748&gt;78,"TOEFL 충족",IF(T748&gt;699,"JPT 충족",IF(W748&gt;63,"G-TELP 충족",IF(U748=6,"HSK점수 충족",IF(U748=5,IF(V748&gt;179,"HSK점수 충족","자격미달"),"자격미달"))))))),IF(P748="C",IF(Q748&gt;599,"TOEIC 충족",IF(R748&gt;226,"New-TEPS 충족",IF(S748&gt;67,"TOEFL 충족",IF(T748&gt;599,"JPT 충족",IF(W748&gt;49,"G-TELP 충족",IF(U748=6,"HSK점수 충족",IF(U748=5,"HSK점수 충족",IF(U748=4,IF(V748&gt;209,"HSK점수 충족","자격미달"),"자격미달")))))))),IF(P748="D",IF(Q748&gt;649,"TOEIC 충족",IF(R748&gt;244,"New-TEPS 충족",IF(S748&gt;73,"TOEFL 충족",IF(T748&gt;649,"JPT 충족",IF(W748&gt;56,"G-TELP 충족",IF(U1689=6,"HSK점수 충족",IF(U1689=5,"HSK점수 충족",IF(U1689=4,IF(V1689&gt;254,"HSK점수 충족","자격미달"),"자격미달")))))))),0))))</f>
        <v>TOEIC 충족</v>
      </c>
      <c r="AC748" s="21"/>
      <c r="AD748" s="3">
        <f>IF(P748="A",VLOOKUP(Q748,[1]교육_어학_경력backdata!$B$3:$C$9,2,1),IF(P748="B",VLOOKUP(Q748,[1]교육_어학_경력backdata!$G$3:$H$9,2,1),IF(P748="C",0,"오류")))</f>
        <v>14</v>
      </c>
      <c r="AE748" s="3">
        <f>IF(P748="A",VLOOKUP(R748,[1]교육_어학_경력backdata!$B$11:$C$17,2,1),IF(P748="B",VLOOKUP(R748,[1]교육_어학_경력backdata!$G$11:$H$17,2,1),IF(P748="C",0,"오류")))</f>
        <v>0</v>
      </c>
      <c r="AF748" s="3">
        <f>IF(P748="A",VLOOKUP(S748,[1]교육_어학_경력backdata!$B$19:$C$25,2,1),IF(P748="B",VLOOKUP(S748,[1]교육_어학_경력backdata!$G$19:$H$25,2,1),IF(P748="C",0,"오류")))</f>
        <v>0</v>
      </c>
      <c r="AG748" s="3">
        <f>IF(P748="A",VLOOKUP(T748,[1]교육_어학_경력backdata!$B$3:$C$9,2,1),IF(P748="B",VLOOKUP(T748,[1]교육_어학_경력backdata!$G$3:$H$9,2,1),IF(P748="C",0,"오류")))</f>
        <v>0</v>
      </c>
      <c r="AH748" s="3">
        <f>IF(P748="A",IF(U748=0,0,IF(U748=4,0,IF(U748=5,VLOOKUP(V748,[1]교육_어학_경력backdata!$B$27:$C$29,2,1),IF(U748=6,VLOOKUP(V748,[1]교육_어학_경력backdata!$B$31:$C$34,2,1))))),IF(P748="B",IF(U748=0,0,IF(U748=4,0,IF(U748=5,VLOOKUP(V748,[1]교육_어학_경력backdata!$G$27:$H$31,2,1),IF(U748=6,VLOOKUP(V748,[1]교육_어학_경력backdata!$G$33:$H$34,2,1))))),IF(CT748="C",0,"오류")))</f>
        <v>0</v>
      </c>
      <c r="AI748" s="3">
        <f>IF(P748="A",VLOOKUP(W748,[1]교육_어학_경력backdata!$B$36:$C$42,2,1),IF(P748="B",VLOOKUP(W748,[1]교육_어학_경력backdata!$G$36:$H$42,2,1),IF(P748="C",0,"오류")))</f>
        <v>0</v>
      </c>
      <c r="AJ748" s="3">
        <f>SUM(AD748:AI748)</f>
        <v>14</v>
      </c>
      <c r="AK748" s="3">
        <f>_xlfn.MAXIFS(AJ:AJ,B:B,B748)</f>
        <v>14</v>
      </c>
      <c r="AL748" s="3"/>
      <c r="AM748" s="21"/>
      <c r="AN748" s="3"/>
      <c r="AO748" s="3"/>
    </row>
    <row r="749" spans="1:41" x14ac:dyDescent="0.4">
      <c r="A749" s="4">
        <f>IF(B748=B749,A748,A748+1)</f>
        <v>699</v>
      </c>
      <c r="B749" s="4" t="s">
        <v>2575</v>
      </c>
      <c r="C749" s="4" t="s">
        <v>2574</v>
      </c>
      <c r="D749" s="4" t="s">
        <v>2510</v>
      </c>
      <c r="E749" s="4" t="s">
        <v>2509</v>
      </c>
      <c r="F749" s="4">
        <f>IF(B749=B748,F748+1,1)</f>
        <v>1</v>
      </c>
      <c r="G749" s="4" t="s">
        <v>6380</v>
      </c>
      <c r="H749" s="4" t="s">
        <v>6379</v>
      </c>
      <c r="I749" s="4" t="s">
        <v>6378</v>
      </c>
      <c r="J749" s="4" t="s">
        <v>1933</v>
      </c>
      <c r="K749" s="4"/>
      <c r="L749" s="4" t="s">
        <v>6585</v>
      </c>
      <c r="M749" s="4" t="s">
        <v>6749</v>
      </c>
      <c r="P749" s="4" t="s">
        <v>1125</v>
      </c>
      <c r="Q749" s="4">
        <f>IF(H749="TOEIC",VALUE(L749),0)</f>
        <v>745</v>
      </c>
      <c r="R749" s="4">
        <f>IF(H749="NEW TEPS",VALUE(L749),0)</f>
        <v>0</v>
      </c>
      <c r="S749" s="4">
        <f>IF(H749="TOEFL(ibt)",VALUE(L749),0)</f>
        <v>0</v>
      </c>
      <c r="T749" s="4">
        <f>IF(H749="JPT",VALUE(L749),0)</f>
        <v>0</v>
      </c>
      <c r="U749" s="4">
        <f>IF(H749="HSK",VALUE(K749),0)</f>
        <v>0</v>
      </c>
      <c r="V749" s="4">
        <f>IF(H749="HSK",VALUE(L749),0)</f>
        <v>0</v>
      </c>
      <c r="W749" s="4">
        <f>IF(H749="G-TELP Level2",VALUE(L749),0)</f>
        <v>0</v>
      </c>
      <c r="X749" s="4">
        <f>IF(P749="A",IF(Q749&gt;849,1,IF(R749&gt;335,1,IF(S749&gt;97,1,IF(T749&gt;849,1,IF(W749&gt;82,1,IF(U749=6,1,IF(U749=5,IF(V749&gt;254,1,0),0))))))),IF(P749="B",IF(Q749&gt;699,1,IF(R749&gt;263,1,IF(S749&gt;78,1,IF(T749&gt;699,1,IF(W749&gt;63,1,IF(U749=6,1,IF(U749=5,IF(V749&gt;179,1,0),0))))))),IF(P749="C",IF(Q749&gt;599,1,IF(R749&gt;226,1,IF(S749&gt;67,1,IF(T749&gt;599,1,IF(W749&gt;49,1,IF(U749=6,1,IF(U749=5,1,IF(U749=4,IF(V749&gt;209,1,0),0)))))))),IF(P749="D",IF(Q749&gt;649,1,IF(R749&gt;244,1,IF(S749&gt;73,1,IF(T749&gt;649,1,IF(W749&gt;56,1,IF(U749=6,1,IF(U749=5,1,IF(U749=4,IF(V749&gt;254,1,0),0)))))))),0))))</f>
        <v>1</v>
      </c>
      <c r="Y749" s="4">
        <f>SUMIF(B:B,B749,X:X)</f>
        <v>1</v>
      </c>
      <c r="Z749" s="4" t="str">
        <f>IF(Y749&gt;0,"어학 충족","자격미달")</f>
        <v>어학 충족</v>
      </c>
      <c r="AA749" s="4"/>
      <c r="AB749" s="4" t="str">
        <f>IF(P749="A",IF(Q749&gt;849,"TOEIC 충족",IF(R749&gt;335,"New-TEPS 충족",IF(S749&gt;97,"TOEFL 충족",IF(T749&gt;849,"JPT 충족",IF(W749&gt;82,"G-TELP 충족",IF(U749=6,"HSK점수 충족",IF(U749=5,IF(V749&gt;254,"HSK점수 충족","자격미달"),"자격미달"))))))),IF(P749="B",IF(Q749&gt;699,"TOEIC 충족",IF(R749&gt;263,"New-TEPS 충족",IF(S749&gt;78,"TOEFL 충족",IF(T749&gt;699,"JPT 충족",IF(W749&gt;63,"G-TELP 충족",IF(U749=6,"HSK점수 충족",IF(U749=5,IF(V749&gt;179,"HSK점수 충족","자격미달"),"자격미달"))))))),IF(P749="C",IF(Q749&gt;599,"TOEIC 충족",IF(R749&gt;226,"New-TEPS 충족",IF(S749&gt;67,"TOEFL 충족",IF(T749&gt;599,"JPT 충족",IF(W749&gt;49,"G-TELP 충족",IF(U749=6,"HSK점수 충족",IF(U749=5,"HSK점수 충족",IF(U749=4,IF(V749&gt;209,"HSK점수 충족","자격미달"),"자격미달")))))))),IF(P749="D",IF(Q749&gt;649,"TOEIC 충족",IF(R749&gt;244,"New-TEPS 충족",IF(S749&gt;73,"TOEFL 충족",IF(T749&gt;649,"JPT 충족",IF(W749&gt;56,"G-TELP 충족",IF(U1690=6,"HSK점수 충족",IF(U1690=5,"HSK점수 충족",IF(U1690=4,IF(V1690&gt;254,"HSK점수 충족","자격미달"),"자격미달")))))))),0))))</f>
        <v>TOEIC 충족</v>
      </c>
      <c r="AC749" s="21"/>
      <c r="AD749" s="4">
        <f>IF(P749="A",VLOOKUP(Q749,[1]교육_어학_경력backdata!$B$3:$C$9,2,1),IF(P749="B",VLOOKUP(Q749,[1]교육_어학_경력backdata!$G$3:$H$9,2,1),IF(P749="C",0,"오류")))</f>
        <v>0</v>
      </c>
      <c r="AE749" s="4">
        <f>IF(P749="A",VLOOKUP(R749,[1]교육_어학_경력backdata!$B$11:$C$17,2,1),IF(P749="B",VLOOKUP(R749,[1]교육_어학_경력backdata!$G$11:$H$17,2,1),IF(P749="C",0,"오류")))</f>
        <v>0</v>
      </c>
      <c r="AF749" s="4">
        <f>IF(P749="A",VLOOKUP(S749,[1]교육_어학_경력backdata!$B$19:$C$25,2,1),IF(P749="B",VLOOKUP(S749,[1]교육_어학_경력backdata!$G$19:$H$25,2,1),IF(P749="C",0,"오류")))</f>
        <v>0</v>
      </c>
      <c r="AG749" s="4">
        <f>IF(P749="A",VLOOKUP(T749,[1]교육_어학_경력backdata!$B$3:$C$9,2,1),IF(P749="B",VLOOKUP(T749,[1]교육_어학_경력backdata!$G$3:$H$9,2,1),IF(P749="C",0,"오류")))</f>
        <v>0</v>
      </c>
      <c r="AH749" s="4">
        <v>0</v>
      </c>
      <c r="AI749" s="4">
        <f>IF(P749="A",VLOOKUP(W749,[1]교육_어학_경력backdata!$B$36:$C$42,2,1),IF(P749="B",VLOOKUP(W749,[1]교육_어학_경력backdata!$G$36:$H$42,2,1),IF(P749="C",0,"오류")))</f>
        <v>0</v>
      </c>
      <c r="AJ749" s="4">
        <f>SUM(AD749:AI749)</f>
        <v>0</v>
      </c>
      <c r="AK749" s="4">
        <f>_xlfn.MAXIFS(AJ:AJ,B:B,B749)</f>
        <v>0</v>
      </c>
      <c r="AL749" s="4"/>
      <c r="AM749" s="21"/>
      <c r="AN749" s="4"/>
      <c r="AO749" s="4"/>
    </row>
    <row r="750" spans="1:41" x14ac:dyDescent="0.4">
      <c r="A750" s="3">
        <f>IF(B749=B750,A749,A749+1)</f>
        <v>700</v>
      </c>
      <c r="B750" s="3" t="s">
        <v>2571</v>
      </c>
      <c r="C750" s="3" t="s">
        <v>2570</v>
      </c>
      <c r="D750" s="3" t="s">
        <v>2510</v>
      </c>
      <c r="E750" s="3" t="s">
        <v>2509</v>
      </c>
      <c r="F750" s="3">
        <f>IF(B750=B749,F749+1,1)</f>
        <v>1</v>
      </c>
      <c r="G750" s="3" t="s">
        <v>6384</v>
      </c>
      <c r="H750" s="3" t="s">
        <v>6379</v>
      </c>
      <c r="I750" s="3" t="s">
        <v>6378</v>
      </c>
      <c r="J750" s="3" t="s">
        <v>6397</v>
      </c>
      <c r="K750" s="3"/>
      <c r="L750" s="3" t="s">
        <v>6463</v>
      </c>
      <c r="M750" s="3" t="s">
        <v>6748</v>
      </c>
      <c r="P750" s="3" t="s">
        <v>1125</v>
      </c>
      <c r="Q750" s="3">
        <f>IF(H750="TOEIC",VALUE(L750),0)</f>
        <v>765</v>
      </c>
      <c r="R750" s="3">
        <f>IF(H750="NEW TEPS",VALUE(L750),0)</f>
        <v>0</v>
      </c>
      <c r="S750" s="3">
        <f>IF(H750="TOEFL(ibt)",VALUE(L750),0)</f>
        <v>0</v>
      </c>
      <c r="T750" s="3">
        <f>IF(H750="JPT",VALUE(L750),0)</f>
        <v>0</v>
      </c>
      <c r="U750" s="3">
        <f>IF(H750="HSK",VALUE(K750),0)</f>
        <v>0</v>
      </c>
      <c r="V750" s="3">
        <f>IF(H750="HSK",VALUE(L750),0)</f>
        <v>0</v>
      </c>
      <c r="W750" s="3">
        <f>IF(H750="G-TELP Level2",VALUE(L750),0)</f>
        <v>0</v>
      </c>
      <c r="X750" s="3">
        <f>IF(P750="A",IF(Q750&gt;849,1,IF(R750&gt;335,1,IF(S750&gt;97,1,IF(T750&gt;849,1,IF(W750&gt;82,1,IF(U750=6,1,IF(U750=5,IF(V750&gt;254,1,0),0))))))),IF(P750="B",IF(Q750&gt;699,1,IF(R750&gt;263,1,IF(S750&gt;78,1,IF(T750&gt;699,1,IF(W750&gt;63,1,IF(U750=6,1,IF(U750=5,IF(V750&gt;179,1,0),0))))))),IF(P750="C",IF(Q750&gt;599,1,IF(R750&gt;226,1,IF(S750&gt;67,1,IF(T750&gt;599,1,IF(W750&gt;49,1,IF(U750=6,1,IF(U750=5,1,IF(U750=4,IF(V750&gt;209,1,0),0)))))))),IF(P750="D",IF(Q750&gt;649,1,IF(R750&gt;244,1,IF(S750&gt;73,1,IF(T750&gt;649,1,IF(W750&gt;56,1,IF(U750=6,1,IF(U750=5,1,IF(U750=4,IF(V750&gt;254,1,0),0)))))))),0))))</f>
        <v>1</v>
      </c>
      <c r="Y750" s="3">
        <f>SUMIF(B:B,B750,X:X)</f>
        <v>1</v>
      </c>
      <c r="Z750" s="3" t="str">
        <f>IF(Y750&gt;0,"어학 충족","자격미달")</f>
        <v>어학 충족</v>
      </c>
      <c r="AA750" s="3"/>
      <c r="AB750" s="3" t="str">
        <f>IF(P750="A",IF(Q750&gt;849,"TOEIC 충족",IF(R750&gt;335,"New-TEPS 충족",IF(S750&gt;97,"TOEFL 충족",IF(T750&gt;849,"JPT 충족",IF(W750&gt;82,"G-TELP 충족",IF(U750=6,"HSK점수 충족",IF(U750=5,IF(V750&gt;254,"HSK점수 충족","자격미달"),"자격미달"))))))),IF(P750="B",IF(Q750&gt;699,"TOEIC 충족",IF(R750&gt;263,"New-TEPS 충족",IF(S750&gt;78,"TOEFL 충족",IF(T750&gt;699,"JPT 충족",IF(W750&gt;63,"G-TELP 충족",IF(U750=6,"HSK점수 충족",IF(U750=5,IF(V750&gt;179,"HSK점수 충족","자격미달"),"자격미달"))))))),IF(P750="C",IF(Q750&gt;599,"TOEIC 충족",IF(R750&gt;226,"New-TEPS 충족",IF(S750&gt;67,"TOEFL 충족",IF(T750&gt;599,"JPT 충족",IF(W750&gt;49,"G-TELP 충족",IF(U750=6,"HSK점수 충족",IF(U750=5,"HSK점수 충족",IF(U750=4,IF(V750&gt;209,"HSK점수 충족","자격미달"),"자격미달")))))))),IF(P750="D",IF(Q750&gt;649,"TOEIC 충족",IF(R750&gt;244,"New-TEPS 충족",IF(S750&gt;73,"TOEFL 충족",IF(T750&gt;649,"JPT 충족",IF(W750&gt;56,"G-TELP 충족",IF(U1691=6,"HSK점수 충족",IF(U1691=5,"HSK점수 충족",IF(U1691=4,IF(V1691&gt;254,"HSK점수 충족","자격미달"),"자격미달")))))))),0))))</f>
        <v>TOEIC 충족</v>
      </c>
      <c r="AC750" s="21"/>
      <c r="AD750" s="3">
        <f>IF(P750="A",VLOOKUP(Q750,[1]교육_어학_경력backdata!$B$3:$C$9,2,1),IF(P750="B",VLOOKUP(Q750,[1]교육_어학_경력backdata!$G$3:$H$9,2,1),IF(P750="C",0,"오류")))</f>
        <v>0</v>
      </c>
      <c r="AE750" s="3">
        <f>IF(P750="A",VLOOKUP(R750,[1]교육_어학_경력backdata!$B$11:$C$17,2,1),IF(P750="B",VLOOKUP(R750,[1]교육_어학_경력backdata!$G$11:$H$17,2,1),IF(P750="C",0,"오류")))</f>
        <v>0</v>
      </c>
      <c r="AF750" s="3">
        <f>IF(P750="A",VLOOKUP(S750,[1]교육_어학_경력backdata!$B$19:$C$25,2,1),IF(P750="B",VLOOKUP(S750,[1]교육_어학_경력backdata!$G$19:$H$25,2,1),IF(P750="C",0,"오류")))</f>
        <v>0</v>
      </c>
      <c r="AG750" s="3">
        <f>IF(P750="A",VLOOKUP(T750,[1]교육_어학_경력backdata!$B$3:$C$9,2,1),IF(P750="B",VLOOKUP(T750,[1]교육_어학_경력backdata!$G$3:$H$9,2,1),IF(P750="C",0,"오류")))</f>
        <v>0</v>
      </c>
      <c r="AH750" s="3">
        <v>0</v>
      </c>
      <c r="AI750" s="3">
        <f>IF(P750="A",VLOOKUP(W750,[1]교육_어학_경력backdata!$B$36:$C$42,2,1),IF(P750="B",VLOOKUP(W750,[1]교육_어학_경력backdata!$G$36:$H$42,2,1),IF(P750="C",0,"오류")))</f>
        <v>0</v>
      </c>
      <c r="AJ750" s="3">
        <f>SUM(AD750:AI750)</f>
        <v>0</v>
      </c>
      <c r="AK750" s="3">
        <f>_xlfn.MAXIFS(AJ:AJ,B:B,B750)</f>
        <v>0</v>
      </c>
      <c r="AL750" s="3"/>
      <c r="AM750" s="21"/>
      <c r="AN750" s="3"/>
      <c r="AO750" s="3"/>
    </row>
    <row r="751" spans="1:41" x14ac:dyDescent="0.4">
      <c r="A751" s="4">
        <f>IF(B750=B751,A750,A750+1)</f>
        <v>701</v>
      </c>
      <c r="B751" s="4" t="s">
        <v>2567</v>
      </c>
      <c r="C751" s="4" t="s">
        <v>2566</v>
      </c>
      <c r="D751" s="4" t="s">
        <v>2510</v>
      </c>
      <c r="E751" s="4" t="s">
        <v>2509</v>
      </c>
      <c r="F751" s="4">
        <f>IF(B751=B750,F750+1,1)</f>
        <v>1</v>
      </c>
      <c r="G751" s="4" t="s">
        <v>6380</v>
      </c>
      <c r="H751" s="4" t="s">
        <v>6379</v>
      </c>
      <c r="I751" s="4" t="s">
        <v>6378</v>
      </c>
      <c r="J751" s="4" t="s">
        <v>6483</v>
      </c>
      <c r="K751" s="4"/>
      <c r="L751" s="4" t="s">
        <v>6741</v>
      </c>
      <c r="M751" s="4" t="s">
        <v>6747</v>
      </c>
      <c r="P751" s="4" t="s">
        <v>1125</v>
      </c>
      <c r="Q751" s="4">
        <f>IF(H751="TOEIC",VALUE(L751),0)</f>
        <v>645</v>
      </c>
      <c r="R751" s="4">
        <f>IF(H751="NEW TEPS",VALUE(L751),0)</f>
        <v>0</v>
      </c>
      <c r="S751" s="4">
        <f>IF(H751="TOEFL(ibt)",VALUE(L751),0)</f>
        <v>0</v>
      </c>
      <c r="T751" s="4">
        <f>IF(H751="JPT",VALUE(L751),0)</f>
        <v>0</v>
      </c>
      <c r="U751" s="4">
        <f>IF(H751="HSK",VALUE(K751),0)</f>
        <v>0</v>
      </c>
      <c r="V751" s="4">
        <f>IF(H751="HSK",VALUE(L751),0)</f>
        <v>0</v>
      </c>
      <c r="W751" s="4">
        <f>IF(H751="G-TELP Level2",VALUE(L751),0)</f>
        <v>0</v>
      </c>
      <c r="X751" s="4">
        <f>IF(P751="A",IF(Q751&gt;849,1,IF(R751&gt;335,1,IF(S751&gt;97,1,IF(T751&gt;849,1,IF(W751&gt;82,1,IF(U751=6,1,IF(U751=5,IF(V751&gt;254,1,0),0))))))),IF(P751="B",IF(Q751&gt;699,1,IF(R751&gt;263,1,IF(S751&gt;78,1,IF(T751&gt;699,1,IF(W751&gt;63,1,IF(U751=6,1,IF(U751=5,IF(V751&gt;179,1,0),0))))))),IF(P751="C",IF(Q751&gt;599,1,IF(R751&gt;226,1,IF(S751&gt;67,1,IF(T751&gt;599,1,IF(W751&gt;49,1,IF(U751=6,1,IF(U751=5,1,IF(U751=4,IF(V751&gt;209,1,0),0)))))))),IF(P751="D",IF(Q751&gt;649,1,IF(R751&gt;244,1,IF(S751&gt;73,1,IF(T751&gt;649,1,IF(W751&gt;56,1,IF(U751=6,1,IF(U751=5,1,IF(U751=4,IF(V751&gt;254,1,0),0)))))))),0))))</f>
        <v>1</v>
      </c>
      <c r="Y751" s="4">
        <f>SUMIF(B:B,B751,X:X)</f>
        <v>1</v>
      </c>
      <c r="Z751" s="4" t="str">
        <f>IF(Y751&gt;0,"어학 충족","자격미달")</f>
        <v>어학 충족</v>
      </c>
      <c r="AA751" s="4"/>
      <c r="AB751" s="4" t="str">
        <f>IF(P751="A",IF(Q751&gt;849,"TOEIC 충족",IF(R751&gt;335,"New-TEPS 충족",IF(S751&gt;97,"TOEFL 충족",IF(T751&gt;849,"JPT 충족",IF(W751&gt;82,"G-TELP 충족",IF(U751=6,"HSK점수 충족",IF(U751=5,IF(V751&gt;254,"HSK점수 충족","자격미달"),"자격미달"))))))),IF(P751="B",IF(Q751&gt;699,"TOEIC 충족",IF(R751&gt;263,"New-TEPS 충족",IF(S751&gt;78,"TOEFL 충족",IF(T751&gt;699,"JPT 충족",IF(W751&gt;63,"G-TELP 충족",IF(U751=6,"HSK점수 충족",IF(U751=5,IF(V751&gt;179,"HSK점수 충족","자격미달"),"자격미달"))))))),IF(P751="C",IF(Q751&gt;599,"TOEIC 충족",IF(R751&gt;226,"New-TEPS 충족",IF(S751&gt;67,"TOEFL 충족",IF(T751&gt;599,"JPT 충족",IF(W751&gt;49,"G-TELP 충족",IF(U751=6,"HSK점수 충족",IF(U751=5,"HSK점수 충족",IF(U751=4,IF(V751&gt;209,"HSK점수 충족","자격미달"),"자격미달")))))))),IF(P751="D",IF(Q751&gt;649,"TOEIC 충족",IF(R751&gt;244,"New-TEPS 충족",IF(S751&gt;73,"TOEFL 충족",IF(T751&gt;649,"JPT 충족",IF(W751&gt;56,"G-TELP 충족",IF(U1692=6,"HSK점수 충족",IF(U1692=5,"HSK점수 충족",IF(U1692=4,IF(V1692&gt;254,"HSK점수 충족","자격미달"),"자격미달")))))))),0))))</f>
        <v>TOEIC 충족</v>
      </c>
      <c r="AC751" s="21"/>
      <c r="AD751" s="4">
        <f>IF(P751="A",VLOOKUP(Q751,[1]교육_어학_경력backdata!$B$3:$C$9,2,1),IF(P751="B",VLOOKUP(Q751,[1]교육_어학_경력backdata!$G$3:$H$9,2,1),IF(P751="C",0,"오류")))</f>
        <v>0</v>
      </c>
      <c r="AE751" s="4">
        <f>IF(P751="A",VLOOKUP(R751,[1]교육_어학_경력backdata!$B$11:$C$17,2,1),IF(P751="B",VLOOKUP(R751,[1]교육_어학_경력backdata!$G$11:$H$17,2,1),IF(P751="C",0,"오류")))</f>
        <v>0</v>
      </c>
      <c r="AF751" s="4">
        <f>IF(P751="A",VLOOKUP(S751,[1]교육_어학_경력backdata!$B$19:$C$25,2,1),IF(P751="B",VLOOKUP(S751,[1]교육_어학_경력backdata!$G$19:$H$25,2,1),IF(P751="C",0,"오류")))</f>
        <v>0</v>
      </c>
      <c r="AG751" s="4">
        <f>IF(P751="A",VLOOKUP(T751,[1]교육_어학_경력backdata!$B$3:$C$9,2,1),IF(P751="B",VLOOKUP(T751,[1]교육_어학_경력backdata!$G$3:$H$9,2,1),IF(P751="C",0,"오류")))</f>
        <v>0</v>
      </c>
      <c r="AH751" s="4">
        <v>0</v>
      </c>
      <c r="AI751" s="4">
        <f>IF(P751="A",VLOOKUP(W751,[1]교육_어학_경력backdata!$B$36:$C$42,2,1),IF(P751="B",VLOOKUP(W751,[1]교육_어학_경력backdata!$G$36:$H$42,2,1),IF(P751="C",0,"오류")))</f>
        <v>0</v>
      </c>
      <c r="AJ751" s="4">
        <f>SUM(AD751:AI751)</f>
        <v>0</v>
      </c>
      <c r="AK751" s="4">
        <f>_xlfn.MAXIFS(AJ:AJ,B:B,B751)</f>
        <v>0</v>
      </c>
      <c r="AL751" s="4"/>
      <c r="AM751" s="21"/>
      <c r="AN751" s="4"/>
      <c r="AO751" s="4"/>
    </row>
    <row r="752" spans="1:41" x14ac:dyDescent="0.4">
      <c r="A752" s="3">
        <f>IF(B751=B752,A751,A751+1)</f>
        <v>702</v>
      </c>
      <c r="B752" s="3" t="s">
        <v>2563</v>
      </c>
      <c r="C752" s="3" t="s">
        <v>2562</v>
      </c>
      <c r="D752" s="3" t="s">
        <v>2510</v>
      </c>
      <c r="E752" s="3" t="s">
        <v>2509</v>
      </c>
      <c r="F752" s="3">
        <f>IF(B752=B751,F751+1,1)</f>
        <v>1</v>
      </c>
      <c r="G752" s="3" t="s">
        <v>6380</v>
      </c>
      <c r="H752" s="3" t="s">
        <v>6379</v>
      </c>
      <c r="I752" s="3" t="s">
        <v>6378</v>
      </c>
      <c r="J752" s="3" t="s">
        <v>6483</v>
      </c>
      <c r="K752" s="3"/>
      <c r="L752" s="3" t="s">
        <v>6471</v>
      </c>
      <c r="M752" s="3" t="s">
        <v>6746</v>
      </c>
      <c r="P752" s="3" t="s">
        <v>1125</v>
      </c>
      <c r="Q752" s="3">
        <f>IF(H752="TOEIC",VALUE(L752),0)</f>
        <v>870</v>
      </c>
      <c r="R752" s="3">
        <f>IF(H752="NEW TEPS",VALUE(L752),0)</f>
        <v>0</v>
      </c>
      <c r="S752" s="3">
        <f>IF(H752="TOEFL(ibt)",VALUE(L752),0)</f>
        <v>0</v>
      </c>
      <c r="T752" s="3">
        <f>IF(H752="JPT",VALUE(L752),0)</f>
        <v>0</v>
      </c>
      <c r="U752" s="3">
        <f>IF(H752="HSK",VALUE(K752),0)</f>
        <v>0</v>
      </c>
      <c r="V752" s="3">
        <f>IF(H752="HSK",VALUE(L752),0)</f>
        <v>0</v>
      </c>
      <c r="W752" s="3">
        <f>IF(H752="G-TELP Level2",VALUE(L752),0)</f>
        <v>0</v>
      </c>
      <c r="X752" s="3">
        <f>IF(P752="A",IF(Q752&gt;849,1,IF(R752&gt;335,1,IF(S752&gt;97,1,IF(T752&gt;849,1,IF(W752&gt;82,1,IF(U752=6,1,IF(U752=5,IF(V752&gt;254,1,0),0))))))),IF(P752="B",IF(Q752&gt;699,1,IF(R752&gt;263,1,IF(S752&gt;78,1,IF(T752&gt;699,1,IF(W752&gt;63,1,IF(U752=6,1,IF(U752=5,IF(V752&gt;179,1,0),0))))))),IF(P752="C",IF(Q752&gt;599,1,IF(R752&gt;226,1,IF(S752&gt;67,1,IF(T752&gt;599,1,IF(W752&gt;49,1,IF(U752=6,1,IF(U752=5,1,IF(U752=4,IF(V752&gt;209,1,0),0)))))))),IF(P752="D",IF(Q752&gt;649,1,IF(R752&gt;244,1,IF(S752&gt;73,1,IF(T752&gt;649,1,IF(W752&gt;56,1,IF(U752=6,1,IF(U752=5,1,IF(U752=4,IF(V752&gt;254,1,0),0)))))))),0))))</f>
        <v>1</v>
      </c>
      <c r="Y752" s="3">
        <f>SUMIF(B:B,B752,X:X)</f>
        <v>1</v>
      </c>
      <c r="Z752" s="3" t="str">
        <f>IF(Y752&gt;0,"어학 충족","자격미달")</f>
        <v>어학 충족</v>
      </c>
      <c r="AA752" s="3"/>
      <c r="AB752" s="3" t="str">
        <f>IF(P752="A",IF(Q752&gt;849,"TOEIC 충족",IF(R752&gt;335,"New-TEPS 충족",IF(S752&gt;97,"TOEFL 충족",IF(T752&gt;849,"JPT 충족",IF(W752&gt;82,"G-TELP 충족",IF(U752=6,"HSK점수 충족",IF(U752=5,IF(V752&gt;254,"HSK점수 충족","자격미달"),"자격미달"))))))),IF(P752="B",IF(Q752&gt;699,"TOEIC 충족",IF(R752&gt;263,"New-TEPS 충족",IF(S752&gt;78,"TOEFL 충족",IF(T752&gt;699,"JPT 충족",IF(W752&gt;63,"G-TELP 충족",IF(U752=6,"HSK점수 충족",IF(U752=5,IF(V752&gt;179,"HSK점수 충족","자격미달"),"자격미달"))))))),IF(P752="C",IF(Q752&gt;599,"TOEIC 충족",IF(R752&gt;226,"New-TEPS 충족",IF(S752&gt;67,"TOEFL 충족",IF(T752&gt;599,"JPT 충족",IF(W752&gt;49,"G-TELP 충족",IF(U752=6,"HSK점수 충족",IF(U752=5,"HSK점수 충족",IF(U752=4,IF(V752&gt;209,"HSK점수 충족","자격미달"),"자격미달")))))))),IF(P752="D",IF(Q752&gt;649,"TOEIC 충족",IF(R752&gt;244,"New-TEPS 충족",IF(S752&gt;73,"TOEFL 충족",IF(T752&gt;649,"JPT 충족",IF(W752&gt;56,"G-TELP 충족",IF(U1693=6,"HSK점수 충족",IF(U1693=5,"HSK점수 충족",IF(U1693=4,IF(V1693&gt;254,"HSK점수 충족","자격미달"),"자격미달")))))))),0))))</f>
        <v>TOEIC 충족</v>
      </c>
      <c r="AC752" s="21"/>
      <c r="AD752" s="3">
        <f>IF(P752="A",VLOOKUP(Q752,[1]교육_어학_경력backdata!$B$3:$C$9,2,1),IF(P752="B",VLOOKUP(Q752,[1]교육_어학_경력backdata!$G$3:$H$9,2,1),IF(P752="C",0,"오류")))</f>
        <v>0</v>
      </c>
      <c r="AE752" s="3">
        <f>IF(P752="A",VLOOKUP(R752,[1]교육_어학_경력backdata!$B$11:$C$17,2,1),IF(P752="B",VLOOKUP(R752,[1]교육_어학_경력backdata!$G$11:$H$17,2,1),IF(P752="C",0,"오류")))</f>
        <v>0</v>
      </c>
      <c r="AF752" s="3">
        <f>IF(P752="A",VLOOKUP(S752,[1]교육_어학_경력backdata!$B$19:$C$25,2,1),IF(P752="B",VLOOKUP(S752,[1]교육_어학_경력backdata!$G$19:$H$25,2,1),IF(P752="C",0,"오류")))</f>
        <v>0</v>
      </c>
      <c r="AG752" s="3">
        <f>IF(P752="A",VLOOKUP(T752,[1]교육_어학_경력backdata!$B$3:$C$9,2,1),IF(P752="B",VLOOKUP(T752,[1]교육_어학_경력backdata!$G$3:$H$9,2,1),IF(P752="C",0,"오류")))</f>
        <v>0</v>
      </c>
      <c r="AH752" s="3">
        <v>0</v>
      </c>
      <c r="AI752" s="3">
        <f>IF(P752="A",VLOOKUP(W752,[1]교육_어학_경력backdata!$B$36:$C$42,2,1),IF(P752="B",VLOOKUP(W752,[1]교육_어학_경력backdata!$G$36:$H$42,2,1),IF(P752="C",0,"오류")))</f>
        <v>0</v>
      </c>
      <c r="AJ752" s="3">
        <f>SUM(AD752:AI752)</f>
        <v>0</v>
      </c>
      <c r="AK752" s="3">
        <f>_xlfn.MAXIFS(AJ:AJ,B:B,B752)</f>
        <v>0</v>
      </c>
      <c r="AL752" s="3"/>
      <c r="AM752" s="21"/>
      <c r="AN752" s="3"/>
      <c r="AO752" s="3"/>
    </row>
    <row r="753" spans="1:41" x14ac:dyDescent="0.4">
      <c r="A753" s="4">
        <f>IF(B752=B753,A752,A752+1)</f>
        <v>703</v>
      </c>
      <c r="B753" s="4" t="s">
        <v>2560</v>
      </c>
      <c r="C753" s="4" t="s">
        <v>2559</v>
      </c>
      <c r="D753" s="4" t="s">
        <v>2510</v>
      </c>
      <c r="E753" s="4" t="s">
        <v>2509</v>
      </c>
      <c r="F753" s="4">
        <f>IF(B753=B752,F752+1,1)</f>
        <v>1</v>
      </c>
      <c r="G753" s="4" t="s">
        <v>6384</v>
      </c>
      <c r="H753" s="4" t="s">
        <v>6379</v>
      </c>
      <c r="I753" s="4" t="s">
        <v>6378</v>
      </c>
      <c r="J753" s="4" t="s">
        <v>6442</v>
      </c>
      <c r="K753" s="4"/>
      <c r="L753" s="4" t="s">
        <v>6427</v>
      </c>
      <c r="M753" s="4" t="s">
        <v>6745</v>
      </c>
      <c r="P753" s="4" t="s">
        <v>1125</v>
      </c>
      <c r="Q753" s="4">
        <f>IF(H753="TOEIC",VALUE(L753),0)</f>
        <v>700</v>
      </c>
      <c r="R753" s="4">
        <f>IF(H753="NEW TEPS",VALUE(L753),0)</f>
        <v>0</v>
      </c>
      <c r="S753" s="4">
        <f>IF(H753="TOEFL(ibt)",VALUE(L753),0)</f>
        <v>0</v>
      </c>
      <c r="T753" s="4">
        <f>IF(H753="JPT",VALUE(L753),0)</f>
        <v>0</v>
      </c>
      <c r="U753" s="4">
        <f>IF(H753="HSK",VALUE(K753),0)</f>
        <v>0</v>
      </c>
      <c r="V753" s="4">
        <f>IF(H753="HSK",VALUE(L753),0)</f>
        <v>0</v>
      </c>
      <c r="W753" s="4">
        <f>IF(H753="G-TELP Level2",VALUE(L753),0)</f>
        <v>0</v>
      </c>
      <c r="X753" s="4">
        <f>IF(P753="A",IF(Q753&gt;849,1,IF(R753&gt;335,1,IF(S753&gt;97,1,IF(T753&gt;849,1,IF(W753&gt;82,1,IF(U753=6,1,IF(U753=5,IF(V753&gt;254,1,0),0))))))),IF(P753="B",IF(Q753&gt;699,1,IF(R753&gt;263,1,IF(S753&gt;78,1,IF(T753&gt;699,1,IF(W753&gt;63,1,IF(U753=6,1,IF(U753=5,IF(V753&gt;179,1,0),0))))))),IF(P753="C",IF(Q753&gt;599,1,IF(R753&gt;226,1,IF(S753&gt;67,1,IF(T753&gt;599,1,IF(W753&gt;49,1,IF(U753=6,1,IF(U753=5,1,IF(U753=4,IF(V753&gt;209,1,0),0)))))))),IF(P753="D",IF(Q753&gt;649,1,IF(R753&gt;244,1,IF(S753&gt;73,1,IF(T753&gt;649,1,IF(W753&gt;56,1,IF(U753=6,1,IF(U753=5,1,IF(U753=4,IF(V753&gt;254,1,0),0)))))))),0))))</f>
        <v>1</v>
      </c>
      <c r="Y753" s="4">
        <f>SUMIF(B:B,B753,X:X)</f>
        <v>1</v>
      </c>
      <c r="Z753" s="4" t="str">
        <f>IF(Y753&gt;0,"어학 충족","자격미달")</f>
        <v>어학 충족</v>
      </c>
      <c r="AA753" s="4"/>
      <c r="AB753" s="4" t="str">
        <f>IF(P753="A",IF(Q753&gt;849,"TOEIC 충족",IF(R753&gt;335,"New-TEPS 충족",IF(S753&gt;97,"TOEFL 충족",IF(T753&gt;849,"JPT 충족",IF(W753&gt;82,"G-TELP 충족",IF(U753=6,"HSK점수 충족",IF(U753=5,IF(V753&gt;254,"HSK점수 충족","자격미달"),"자격미달"))))))),IF(P753="B",IF(Q753&gt;699,"TOEIC 충족",IF(R753&gt;263,"New-TEPS 충족",IF(S753&gt;78,"TOEFL 충족",IF(T753&gt;699,"JPT 충족",IF(W753&gt;63,"G-TELP 충족",IF(U753=6,"HSK점수 충족",IF(U753=5,IF(V753&gt;179,"HSK점수 충족","자격미달"),"자격미달"))))))),IF(P753="C",IF(Q753&gt;599,"TOEIC 충족",IF(R753&gt;226,"New-TEPS 충족",IF(S753&gt;67,"TOEFL 충족",IF(T753&gt;599,"JPT 충족",IF(W753&gt;49,"G-TELP 충족",IF(U753=6,"HSK점수 충족",IF(U753=5,"HSK점수 충족",IF(U753=4,IF(V753&gt;209,"HSK점수 충족","자격미달"),"자격미달")))))))),IF(P753="D",IF(Q753&gt;649,"TOEIC 충족",IF(R753&gt;244,"New-TEPS 충족",IF(S753&gt;73,"TOEFL 충족",IF(T753&gt;649,"JPT 충족",IF(W753&gt;56,"G-TELP 충족",IF(U1694=6,"HSK점수 충족",IF(U1694=5,"HSK점수 충족",IF(U1694=4,IF(V1694&gt;254,"HSK점수 충족","자격미달"),"자격미달")))))))),0))))</f>
        <v>TOEIC 충족</v>
      </c>
      <c r="AC753" s="21"/>
      <c r="AD753" s="4">
        <f>IF(P753="A",VLOOKUP(Q753,[1]교육_어학_경력backdata!$B$3:$C$9,2,1),IF(P753="B",VLOOKUP(Q753,[1]교육_어학_경력backdata!$G$3:$H$9,2,1),IF(P753="C",0,"오류")))</f>
        <v>0</v>
      </c>
      <c r="AE753" s="4">
        <f>IF(P753="A",VLOOKUP(R753,[1]교육_어학_경력backdata!$B$11:$C$17,2,1),IF(P753="B",VLOOKUP(R753,[1]교육_어학_경력backdata!$G$11:$H$17,2,1),IF(P753="C",0,"오류")))</f>
        <v>0</v>
      </c>
      <c r="AF753" s="4">
        <f>IF(P753="A",VLOOKUP(S753,[1]교육_어학_경력backdata!$B$19:$C$25,2,1),IF(P753="B",VLOOKUP(S753,[1]교육_어학_경력backdata!$G$19:$H$25,2,1),IF(P753="C",0,"오류")))</f>
        <v>0</v>
      </c>
      <c r="AG753" s="4">
        <f>IF(P753="A",VLOOKUP(T753,[1]교육_어학_경력backdata!$B$3:$C$9,2,1),IF(P753="B",VLOOKUP(T753,[1]교육_어학_경력backdata!$G$3:$H$9,2,1),IF(P753="C",0,"오류")))</f>
        <v>0</v>
      </c>
      <c r="AH753" s="4">
        <v>0</v>
      </c>
      <c r="AI753" s="4">
        <f>IF(P753="A",VLOOKUP(W753,[1]교육_어학_경력backdata!$B$36:$C$42,2,1),IF(P753="B",VLOOKUP(W753,[1]교육_어학_경력backdata!$G$36:$H$42,2,1),IF(P753="C",0,"오류")))</f>
        <v>0</v>
      </c>
      <c r="AJ753" s="4">
        <f>SUM(AD753:AI753)</f>
        <v>0</v>
      </c>
      <c r="AK753" s="4">
        <f>_xlfn.MAXIFS(AJ:AJ,B:B,B753)</f>
        <v>0</v>
      </c>
      <c r="AL753" s="4"/>
      <c r="AM753" s="21"/>
      <c r="AN753" s="4"/>
      <c r="AO753" s="4"/>
    </row>
    <row r="754" spans="1:41" x14ac:dyDescent="0.4">
      <c r="A754" s="3">
        <f>IF(B753=B754,A753,A753+1)</f>
        <v>704</v>
      </c>
      <c r="B754" s="3" t="s">
        <v>2547</v>
      </c>
      <c r="C754" s="3" t="s">
        <v>2546</v>
      </c>
      <c r="D754" s="3" t="s">
        <v>2510</v>
      </c>
      <c r="E754" s="3" t="s">
        <v>2509</v>
      </c>
      <c r="F754" s="3">
        <f>IF(B754=B753,F753+1,1)</f>
        <v>1</v>
      </c>
      <c r="G754" s="3" t="s">
        <v>6384</v>
      </c>
      <c r="H754" s="3" t="s">
        <v>6379</v>
      </c>
      <c r="I754" s="3" t="s">
        <v>6378</v>
      </c>
      <c r="J754" s="3" t="s">
        <v>6414</v>
      </c>
      <c r="K754" s="3"/>
      <c r="L754" s="3" t="s">
        <v>6744</v>
      </c>
      <c r="M754" s="3" t="s">
        <v>6743</v>
      </c>
      <c r="P754" s="3" t="s">
        <v>1125</v>
      </c>
      <c r="Q754" s="3">
        <f>IF(H754="TOEIC",VALUE(L754),0)</f>
        <v>675</v>
      </c>
      <c r="R754" s="3">
        <f>IF(H754="NEW TEPS",VALUE(L754),0)</f>
        <v>0</v>
      </c>
      <c r="S754" s="3">
        <f>IF(H754="TOEFL(ibt)",VALUE(L754),0)</f>
        <v>0</v>
      </c>
      <c r="T754" s="3">
        <f>IF(H754="JPT",VALUE(L754),0)</f>
        <v>0</v>
      </c>
      <c r="U754" s="3">
        <f>IF(H754="HSK",VALUE(K754),0)</f>
        <v>0</v>
      </c>
      <c r="V754" s="3">
        <f>IF(H754="HSK",VALUE(L754),0)</f>
        <v>0</v>
      </c>
      <c r="W754" s="3">
        <f>IF(H754="G-TELP Level2",VALUE(L754),0)</f>
        <v>0</v>
      </c>
      <c r="X754" s="3">
        <f>IF(P754="A",IF(Q754&gt;849,1,IF(R754&gt;335,1,IF(S754&gt;97,1,IF(T754&gt;849,1,IF(W754&gt;82,1,IF(U754=6,1,IF(U754=5,IF(V754&gt;254,1,0),0))))))),IF(P754="B",IF(Q754&gt;699,1,IF(R754&gt;263,1,IF(S754&gt;78,1,IF(T754&gt;699,1,IF(W754&gt;63,1,IF(U754=6,1,IF(U754=5,IF(V754&gt;179,1,0),0))))))),IF(P754="C",IF(Q754&gt;599,1,IF(R754&gt;226,1,IF(S754&gt;67,1,IF(T754&gt;599,1,IF(W754&gt;49,1,IF(U754=6,1,IF(U754=5,1,IF(U754=4,IF(V754&gt;209,1,0),0)))))))),IF(P754="D",IF(Q754&gt;649,1,IF(R754&gt;244,1,IF(S754&gt;73,1,IF(T754&gt;649,1,IF(W754&gt;56,1,IF(U754=6,1,IF(U754=5,1,IF(U754=4,IF(V754&gt;254,1,0),0)))))))),0))))</f>
        <v>1</v>
      </c>
      <c r="Y754" s="3">
        <f>SUMIF(B:B,B754,X:X)</f>
        <v>1</v>
      </c>
      <c r="Z754" s="3" t="str">
        <f>IF(Y754&gt;0,"어학 충족","자격미달")</f>
        <v>어학 충족</v>
      </c>
      <c r="AA754" s="3"/>
      <c r="AB754" s="3" t="str">
        <f>IF(P754="A",IF(Q754&gt;849,"TOEIC 충족",IF(R754&gt;335,"New-TEPS 충족",IF(S754&gt;97,"TOEFL 충족",IF(T754&gt;849,"JPT 충족",IF(W754&gt;82,"G-TELP 충족",IF(U754=6,"HSK점수 충족",IF(U754=5,IF(V754&gt;254,"HSK점수 충족","자격미달"),"자격미달"))))))),IF(P754="B",IF(Q754&gt;699,"TOEIC 충족",IF(R754&gt;263,"New-TEPS 충족",IF(S754&gt;78,"TOEFL 충족",IF(T754&gt;699,"JPT 충족",IF(W754&gt;63,"G-TELP 충족",IF(U754=6,"HSK점수 충족",IF(U754=5,IF(V754&gt;179,"HSK점수 충족","자격미달"),"자격미달"))))))),IF(P754="C",IF(Q754&gt;599,"TOEIC 충족",IF(R754&gt;226,"New-TEPS 충족",IF(S754&gt;67,"TOEFL 충족",IF(T754&gt;599,"JPT 충족",IF(W754&gt;49,"G-TELP 충족",IF(U754=6,"HSK점수 충족",IF(U754=5,"HSK점수 충족",IF(U754=4,IF(V754&gt;209,"HSK점수 충족","자격미달"),"자격미달")))))))),IF(P754="D",IF(Q754&gt;649,"TOEIC 충족",IF(R754&gt;244,"New-TEPS 충족",IF(S754&gt;73,"TOEFL 충족",IF(T754&gt;649,"JPT 충족",IF(W754&gt;56,"G-TELP 충족",IF(U1695=6,"HSK점수 충족",IF(U1695=5,"HSK점수 충족",IF(U1695=4,IF(V1695&gt;254,"HSK점수 충족","자격미달"),"자격미달")))))))),0))))</f>
        <v>TOEIC 충족</v>
      </c>
      <c r="AC754" s="21"/>
      <c r="AD754" s="3">
        <f>IF(P754="A",VLOOKUP(Q754,[1]교육_어학_경력backdata!$B$3:$C$9,2,1),IF(P754="B",VLOOKUP(Q754,[1]교육_어학_경력backdata!$G$3:$H$9,2,1),IF(P754="C",0,"오류")))</f>
        <v>0</v>
      </c>
      <c r="AE754" s="3">
        <f>IF(P754="A",VLOOKUP(R754,[1]교육_어학_경력backdata!$B$11:$C$17,2,1),IF(P754="B",VLOOKUP(R754,[1]교육_어학_경력backdata!$G$11:$H$17,2,1),IF(P754="C",0,"오류")))</f>
        <v>0</v>
      </c>
      <c r="AF754" s="3">
        <f>IF(P754="A",VLOOKUP(S754,[1]교육_어학_경력backdata!$B$19:$C$25,2,1),IF(P754="B",VLOOKUP(S754,[1]교육_어학_경력backdata!$G$19:$H$25,2,1),IF(P754="C",0,"오류")))</f>
        <v>0</v>
      </c>
      <c r="AG754" s="3">
        <f>IF(P754="A",VLOOKUP(T754,[1]교육_어학_경력backdata!$B$3:$C$9,2,1),IF(P754="B",VLOOKUP(T754,[1]교육_어학_경력backdata!$G$3:$H$9,2,1),IF(P754="C",0,"오류")))</f>
        <v>0</v>
      </c>
      <c r="AH754" s="3">
        <v>0</v>
      </c>
      <c r="AI754" s="3">
        <f>IF(P754="A",VLOOKUP(W754,[1]교육_어학_경력backdata!$B$36:$C$42,2,1),IF(P754="B",VLOOKUP(W754,[1]교육_어학_경력backdata!$G$36:$H$42,2,1),IF(P754="C",0,"오류")))</f>
        <v>0</v>
      </c>
      <c r="AJ754" s="3">
        <f>SUM(AD754:AI754)</f>
        <v>0</v>
      </c>
      <c r="AK754" s="3">
        <f>_xlfn.MAXIFS(AJ:AJ,B:B,B754)</f>
        <v>0</v>
      </c>
      <c r="AL754" s="3"/>
      <c r="AM754" s="21"/>
      <c r="AN754" s="3"/>
      <c r="AO754" s="3"/>
    </row>
    <row r="755" spans="1:41" x14ac:dyDescent="0.4">
      <c r="A755" s="4">
        <f>IF(B754=B755,A754,A754+1)</f>
        <v>705</v>
      </c>
      <c r="B755" s="4" t="s">
        <v>2541</v>
      </c>
      <c r="C755" s="4" t="s">
        <v>2540</v>
      </c>
      <c r="D755" s="4" t="s">
        <v>2510</v>
      </c>
      <c r="E755" s="4" t="s">
        <v>2509</v>
      </c>
      <c r="F755" s="4">
        <f>IF(B755=B754,F754+1,1)</f>
        <v>1</v>
      </c>
      <c r="G755" s="4" t="s">
        <v>6380</v>
      </c>
      <c r="H755" s="4" t="s">
        <v>6379</v>
      </c>
      <c r="I755" s="4" t="s">
        <v>6378</v>
      </c>
      <c r="J755" s="4" t="s">
        <v>6742</v>
      </c>
      <c r="K755" s="4"/>
      <c r="L755" s="4" t="s">
        <v>6741</v>
      </c>
      <c r="M755" s="4" t="s">
        <v>6740</v>
      </c>
      <c r="P755" s="4" t="s">
        <v>1125</v>
      </c>
      <c r="Q755" s="4">
        <f>IF(H755="TOEIC",VALUE(L755),0)</f>
        <v>645</v>
      </c>
      <c r="R755" s="4">
        <f>IF(H755="NEW TEPS",VALUE(L755),0)</f>
        <v>0</v>
      </c>
      <c r="S755" s="4">
        <f>IF(H755="TOEFL(ibt)",VALUE(L755),0)</f>
        <v>0</v>
      </c>
      <c r="T755" s="4">
        <f>IF(H755="JPT",VALUE(L755),0)</f>
        <v>0</v>
      </c>
      <c r="U755" s="4">
        <f>IF(H755="HSK",VALUE(K755),0)</f>
        <v>0</v>
      </c>
      <c r="V755" s="4">
        <f>IF(H755="HSK",VALUE(L755),0)</f>
        <v>0</v>
      </c>
      <c r="W755" s="4">
        <f>IF(H755="G-TELP Level2",VALUE(L755),0)</f>
        <v>0</v>
      </c>
      <c r="X755" s="4">
        <f>IF(P755="A",IF(Q755&gt;849,1,IF(R755&gt;335,1,IF(S755&gt;97,1,IF(T755&gt;849,1,IF(W755&gt;82,1,IF(U755=6,1,IF(U755=5,IF(V755&gt;254,1,0),0))))))),IF(P755="B",IF(Q755&gt;699,1,IF(R755&gt;263,1,IF(S755&gt;78,1,IF(T755&gt;699,1,IF(W755&gt;63,1,IF(U755=6,1,IF(U755=5,IF(V755&gt;179,1,0),0))))))),IF(P755="C",IF(Q755&gt;599,1,IF(R755&gt;226,1,IF(S755&gt;67,1,IF(T755&gt;599,1,IF(W755&gt;49,1,IF(U755=6,1,IF(U755=5,1,IF(U755=4,IF(V755&gt;209,1,0),0)))))))),IF(P755="D",IF(Q755&gt;649,1,IF(R755&gt;244,1,IF(S755&gt;73,1,IF(T755&gt;649,1,IF(W755&gt;56,1,IF(U755=6,1,IF(U755=5,1,IF(U755=4,IF(V755&gt;254,1,0),0)))))))),0))))</f>
        <v>1</v>
      </c>
      <c r="Y755" s="4">
        <f>SUMIF(B:B,B755,X:X)</f>
        <v>1</v>
      </c>
      <c r="Z755" s="4" t="str">
        <f>IF(Y755&gt;0,"어학 충족","자격미달")</f>
        <v>어학 충족</v>
      </c>
      <c r="AA755" s="4"/>
      <c r="AB755" s="4" t="str">
        <f>IF(P755="A",IF(Q755&gt;849,"TOEIC 충족",IF(R755&gt;335,"New-TEPS 충족",IF(S755&gt;97,"TOEFL 충족",IF(T755&gt;849,"JPT 충족",IF(W755&gt;82,"G-TELP 충족",IF(U755=6,"HSK점수 충족",IF(U755=5,IF(V755&gt;254,"HSK점수 충족","자격미달"),"자격미달"))))))),IF(P755="B",IF(Q755&gt;699,"TOEIC 충족",IF(R755&gt;263,"New-TEPS 충족",IF(S755&gt;78,"TOEFL 충족",IF(T755&gt;699,"JPT 충족",IF(W755&gt;63,"G-TELP 충족",IF(U755=6,"HSK점수 충족",IF(U755=5,IF(V755&gt;179,"HSK점수 충족","자격미달"),"자격미달"))))))),IF(P755="C",IF(Q755&gt;599,"TOEIC 충족",IF(R755&gt;226,"New-TEPS 충족",IF(S755&gt;67,"TOEFL 충족",IF(T755&gt;599,"JPT 충족",IF(W755&gt;49,"G-TELP 충족",IF(U755=6,"HSK점수 충족",IF(U755=5,"HSK점수 충족",IF(U755=4,IF(V755&gt;209,"HSK점수 충족","자격미달"),"자격미달")))))))),IF(P755="D",IF(Q755&gt;649,"TOEIC 충족",IF(R755&gt;244,"New-TEPS 충족",IF(S755&gt;73,"TOEFL 충족",IF(T755&gt;649,"JPT 충족",IF(W755&gt;56,"G-TELP 충족",IF(U1696=6,"HSK점수 충족",IF(U1696=5,"HSK점수 충족",IF(U1696=4,IF(V1696&gt;254,"HSK점수 충족","자격미달"),"자격미달")))))))),0))))</f>
        <v>TOEIC 충족</v>
      </c>
      <c r="AC755" s="21"/>
      <c r="AD755" s="4">
        <f>IF(P755="A",VLOOKUP(Q755,[1]교육_어학_경력backdata!$B$3:$C$9,2,1),IF(P755="B",VLOOKUP(Q755,[1]교육_어학_경력backdata!$G$3:$H$9,2,1),IF(P755="C",0,"오류")))</f>
        <v>0</v>
      </c>
      <c r="AE755" s="4">
        <f>IF(P755="A",VLOOKUP(R755,[1]교육_어학_경력backdata!$B$11:$C$17,2,1),IF(P755="B",VLOOKUP(R755,[1]교육_어학_경력backdata!$G$11:$H$17,2,1),IF(P755="C",0,"오류")))</f>
        <v>0</v>
      </c>
      <c r="AF755" s="4">
        <f>IF(P755="A",VLOOKUP(S755,[1]교육_어학_경력backdata!$B$19:$C$25,2,1),IF(P755="B",VLOOKUP(S755,[1]교육_어학_경력backdata!$G$19:$H$25,2,1),IF(P755="C",0,"오류")))</f>
        <v>0</v>
      </c>
      <c r="AG755" s="4">
        <f>IF(P755="A",VLOOKUP(T755,[1]교육_어학_경력backdata!$B$3:$C$9,2,1),IF(P755="B",VLOOKUP(T755,[1]교육_어학_경력backdata!$G$3:$H$9,2,1),IF(P755="C",0,"오류")))</f>
        <v>0</v>
      </c>
      <c r="AH755" s="4">
        <v>0</v>
      </c>
      <c r="AI755" s="4">
        <f>IF(P755="A",VLOOKUP(W755,[1]교육_어학_경력backdata!$B$36:$C$42,2,1),IF(P755="B",VLOOKUP(W755,[1]교육_어학_경력backdata!$G$36:$H$42,2,1),IF(P755="C",0,"오류")))</f>
        <v>0</v>
      </c>
      <c r="AJ755" s="4">
        <f>SUM(AD755:AI755)</f>
        <v>0</v>
      </c>
      <c r="AK755" s="4">
        <f>_xlfn.MAXIFS(AJ:AJ,B:B,B755)</f>
        <v>0</v>
      </c>
      <c r="AL755" s="4"/>
      <c r="AM755" s="21"/>
      <c r="AN755" s="4"/>
      <c r="AO755" s="4"/>
    </row>
    <row r="756" spans="1:41" x14ac:dyDescent="0.4">
      <c r="A756" s="3">
        <f>IF(B755=B756,A755,A755+1)</f>
        <v>706</v>
      </c>
      <c r="B756" s="3" t="s">
        <v>2536</v>
      </c>
      <c r="C756" s="3" t="s">
        <v>2535</v>
      </c>
      <c r="D756" s="3" t="s">
        <v>2510</v>
      </c>
      <c r="E756" s="3" t="s">
        <v>2509</v>
      </c>
      <c r="F756" s="3">
        <f>IF(B756=B755,F755+1,1)</f>
        <v>1</v>
      </c>
      <c r="G756" s="3" t="s">
        <v>6380</v>
      </c>
      <c r="H756" s="3" t="s">
        <v>6409</v>
      </c>
      <c r="I756" s="3" t="s">
        <v>6408</v>
      </c>
      <c r="J756" s="3" t="s">
        <v>5357</v>
      </c>
      <c r="K756" s="3"/>
      <c r="L756" s="3" t="s">
        <v>6539</v>
      </c>
      <c r="M756" s="3" t="s">
        <v>6739</v>
      </c>
      <c r="P756" s="3" t="s">
        <v>1125</v>
      </c>
      <c r="Q756" s="3">
        <f>IF(H756="TOEIC",VALUE(L756),0)</f>
        <v>0</v>
      </c>
      <c r="R756" s="3">
        <f>IF(H756="NEW TEPS",VALUE(L756),0)</f>
        <v>0</v>
      </c>
      <c r="S756" s="3">
        <f>IF(H756="TOEFL(ibt)",VALUE(L756),0)</f>
        <v>0</v>
      </c>
      <c r="T756" s="3">
        <f>IF(H756="JPT",VALUE(L756),0)</f>
        <v>770</v>
      </c>
      <c r="U756" s="3">
        <f>IF(H756="HSK",VALUE(K756),0)</f>
        <v>0</v>
      </c>
      <c r="V756" s="3">
        <f>IF(H756="HSK",VALUE(L756),0)</f>
        <v>0</v>
      </c>
      <c r="W756" s="3">
        <f>IF(H756="G-TELP Level2",VALUE(L756),0)</f>
        <v>0</v>
      </c>
      <c r="X756" s="3">
        <f>IF(P756="A",IF(Q756&gt;849,1,IF(R756&gt;335,1,IF(S756&gt;97,1,IF(T756&gt;849,1,IF(W756&gt;82,1,IF(U756=6,1,IF(U756=5,IF(V756&gt;254,1,0),0))))))),IF(P756="B",IF(Q756&gt;699,1,IF(R756&gt;263,1,IF(S756&gt;78,1,IF(T756&gt;699,1,IF(W756&gt;63,1,IF(U756=6,1,IF(U756=5,IF(V756&gt;179,1,0),0))))))),IF(P756="C",IF(Q756&gt;599,1,IF(R756&gt;226,1,IF(S756&gt;67,1,IF(T756&gt;599,1,IF(W756&gt;49,1,IF(U756=6,1,IF(U756=5,1,IF(U756=4,IF(V756&gt;209,1,0),0)))))))),IF(P756="D",IF(Q756&gt;649,1,IF(R756&gt;244,1,IF(S756&gt;73,1,IF(T756&gt;649,1,IF(W756&gt;56,1,IF(U756=6,1,IF(U756=5,1,IF(U756=4,IF(V756&gt;254,1,0),0)))))))),0))))</f>
        <v>1</v>
      </c>
      <c r="Y756" s="3">
        <f>SUMIF(B:B,B756,X:X)</f>
        <v>1</v>
      </c>
      <c r="Z756" s="3" t="str">
        <f>IF(Y756&gt;0,"어학 충족","자격미달")</f>
        <v>어학 충족</v>
      </c>
      <c r="AA756" s="3"/>
      <c r="AB756" s="3" t="str">
        <f>IF(P756="A",IF(Q756&gt;849,"TOEIC 충족",IF(R756&gt;335,"New-TEPS 충족",IF(S756&gt;97,"TOEFL 충족",IF(T756&gt;849,"JPT 충족",IF(W756&gt;82,"G-TELP 충족",IF(U756=6,"HSK점수 충족",IF(U756=5,IF(V756&gt;254,"HSK점수 충족","자격미달"),"자격미달"))))))),IF(P756="B",IF(Q756&gt;699,"TOEIC 충족",IF(R756&gt;263,"New-TEPS 충족",IF(S756&gt;78,"TOEFL 충족",IF(T756&gt;699,"JPT 충족",IF(W756&gt;63,"G-TELP 충족",IF(U756=6,"HSK점수 충족",IF(U756=5,IF(V756&gt;179,"HSK점수 충족","자격미달"),"자격미달"))))))),IF(P756="C",IF(Q756&gt;599,"TOEIC 충족",IF(R756&gt;226,"New-TEPS 충족",IF(S756&gt;67,"TOEFL 충족",IF(T756&gt;599,"JPT 충족",IF(W756&gt;49,"G-TELP 충족",IF(U756=6,"HSK점수 충족",IF(U756=5,"HSK점수 충족",IF(U756=4,IF(V756&gt;209,"HSK점수 충족","자격미달"),"자격미달")))))))),IF(P756="D",IF(Q756&gt;649,"TOEIC 충족",IF(R756&gt;244,"New-TEPS 충족",IF(S756&gt;73,"TOEFL 충족",IF(T756&gt;649,"JPT 충족",IF(W756&gt;56,"G-TELP 충족",IF(U1697=6,"HSK점수 충족",IF(U1697=5,"HSK점수 충족",IF(U1697=4,IF(V1697&gt;254,"HSK점수 충족","자격미달"),"자격미달")))))))),0))))</f>
        <v>JPT 충족</v>
      </c>
      <c r="AC756" s="21"/>
      <c r="AD756" s="3">
        <f>IF(P756="A",VLOOKUP(Q756,[1]교육_어학_경력backdata!$B$3:$C$9,2,1),IF(P756="B",VLOOKUP(Q756,[1]교육_어학_경력backdata!$G$3:$H$9,2,1),IF(P756="C",0,"오류")))</f>
        <v>0</v>
      </c>
      <c r="AE756" s="3">
        <f>IF(P756="A",VLOOKUP(R756,[1]교육_어학_경력backdata!$B$11:$C$17,2,1),IF(P756="B",VLOOKUP(R756,[1]교육_어학_경력backdata!$G$11:$H$17,2,1),IF(P756="C",0,"오류")))</f>
        <v>0</v>
      </c>
      <c r="AF756" s="3">
        <f>IF(P756="A",VLOOKUP(S756,[1]교육_어학_경력backdata!$B$19:$C$25,2,1),IF(P756="B",VLOOKUP(S756,[1]교육_어학_경력backdata!$G$19:$H$25,2,1),IF(P756="C",0,"오류")))</f>
        <v>0</v>
      </c>
      <c r="AG756" s="3">
        <f>IF(P756="A",VLOOKUP(T756,[1]교육_어학_경력backdata!$B$3:$C$9,2,1),IF(P756="B",VLOOKUP(T756,[1]교육_어학_경력backdata!$G$3:$H$9,2,1),IF(P756="C",0,"오류")))</f>
        <v>0</v>
      </c>
      <c r="AH756" s="3">
        <v>0</v>
      </c>
      <c r="AI756" s="3">
        <f>IF(P756="A",VLOOKUP(W756,[1]교육_어학_경력backdata!$B$36:$C$42,2,1),IF(P756="B",VLOOKUP(W756,[1]교육_어학_경력backdata!$G$36:$H$42,2,1),IF(P756="C",0,"오류")))</f>
        <v>0</v>
      </c>
      <c r="AJ756" s="3">
        <f>SUM(AD756:AI756)</f>
        <v>0</v>
      </c>
      <c r="AK756" s="3">
        <f>_xlfn.MAXIFS(AJ:AJ,B:B,B756)</f>
        <v>0</v>
      </c>
      <c r="AL756" s="3"/>
      <c r="AM756" s="21"/>
      <c r="AN756" s="3"/>
      <c r="AO756" s="3"/>
    </row>
    <row r="757" spans="1:41" x14ac:dyDescent="0.4">
      <c r="A757" s="4">
        <f>IF(B756=B757,A756,A756+1)</f>
        <v>707</v>
      </c>
      <c r="B757" s="4" t="s">
        <v>2528</v>
      </c>
      <c r="C757" s="4" t="s">
        <v>2527</v>
      </c>
      <c r="D757" s="4" t="s">
        <v>2510</v>
      </c>
      <c r="E757" s="4" t="s">
        <v>2509</v>
      </c>
      <c r="F757" s="4">
        <f>IF(B757=B756,F756+1,1)</f>
        <v>1</v>
      </c>
      <c r="G757" s="4" t="s">
        <v>6384</v>
      </c>
      <c r="H757" s="4" t="s">
        <v>6419</v>
      </c>
      <c r="I757" s="4" t="s">
        <v>6418</v>
      </c>
      <c r="J757" s="4" t="s">
        <v>6445</v>
      </c>
      <c r="K757" s="4"/>
      <c r="L757" s="4" t="s">
        <v>6416</v>
      </c>
      <c r="M757" s="4" t="s">
        <v>6738</v>
      </c>
      <c r="P757" s="4" t="s">
        <v>1125</v>
      </c>
      <c r="Q757" s="4">
        <f>IF(H757="TOEIC",VALUE(L757),0)</f>
        <v>0</v>
      </c>
      <c r="R757" s="4">
        <f>IF(H757="NEW TEPS",VALUE(L757),0)</f>
        <v>0</v>
      </c>
      <c r="S757" s="4">
        <f>IF(H757="TOEFL(ibt)",VALUE(L757),0)</f>
        <v>0</v>
      </c>
      <c r="T757" s="4">
        <f>IF(H757="JPT",VALUE(L757),0)</f>
        <v>0</v>
      </c>
      <c r="U757" s="4">
        <f>IF(H757="HSK",VALUE(K757),0)</f>
        <v>0</v>
      </c>
      <c r="V757" s="4">
        <f>IF(H757="HSK",VALUE(L757),0)</f>
        <v>0</v>
      </c>
      <c r="W757" s="4">
        <f>IF(H757="G-TELP Level2",VALUE(L757),0)</f>
        <v>58</v>
      </c>
      <c r="X757" s="4">
        <f>IF(P757="A",IF(Q757&gt;849,1,IF(R757&gt;335,1,IF(S757&gt;97,1,IF(T757&gt;849,1,IF(W757&gt;82,1,IF(U757=6,1,IF(U757=5,IF(V757&gt;254,1,0),0))))))),IF(P757="B",IF(Q757&gt;699,1,IF(R757&gt;263,1,IF(S757&gt;78,1,IF(T757&gt;699,1,IF(W757&gt;63,1,IF(U757=6,1,IF(U757=5,IF(V757&gt;179,1,0),0))))))),IF(P757="C",IF(Q757&gt;599,1,IF(R757&gt;226,1,IF(S757&gt;67,1,IF(T757&gt;599,1,IF(W757&gt;49,1,IF(U757=6,1,IF(U757=5,1,IF(U757=4,IF(V757&gt;209,1,0),0)))))))),IF(P757="D",IF(Q757&gt;649,1,IF(R757&gt;244,1,IF(S757&gt;73,1,IF(T757&gt;649,1,IF(W757&gt;56,1,IF(U757=6,1,IF(U757=5,1,IF(U757=4,IF(V757&gt;254,1,0),0)))))))),0))))</f>
        <v>1</v>
      </c>
      <c r="Y757" s="4">
        <f>SUMIF(B:B,B757,X:X)</f>
        <v>1</v>
      </c>
      <c r="Z757" s="4" t="str">
        <f>IF(Y757&gt;0,"어학 충족","자격미달")</f>
        <v>어학 충족</v>
      </c>
      <c r="AA757" s="4"/>
      <c r="AB757" s="4" t="str">
        <f>IF(P757="A",IF(Q757&gt;849,"TOEIC 충족",IF(R757&gt;335,"New-TEPS 충족",IF(S757&gt;97,"TOEFL 충족",IF(T757&gt;849,"JPT 충족",IF(W757&gt;82,"G-TELP 충족",IF(U757=6,"HSK점수 충족",IF(U757=5,IF(V757&gt;254,"HSK점수 충족","자격미달"),"자격미달"))))))),IF(P757="B",IF(Q757&gt;699,"TOEIC 충족",IF(R757&gt;263,"New-TEPS 충족",IF(S757&gt;78,"TOEFL 충족",IF(T757&gt;699,"JPT 충족",IF(W757&gt;63,"G-TELP 충족",IF(U757=6,"HSK점수 충족",IF(U757=5,IF(V757&gt;179,"HSK점수 충족","자격미달"),"자격미달"))))))),IF(P757="C",IF(Q757&gt;599,"TOEIC 충족",IF(R757&gt;226,"New-TEPS 충족",IF(S757&gt;67,"TOEFL 충족",IF(T757&gt;599,"JPT 충족",IF(W757&gt;49,"G-TELP 충족",IF(U757=6,"HSK점수 충족",IF(U757=5,"HSK점수 충족",IF(U757=4,IF(V757&gt;209,"HSK점수 충족","자격미달"),"자격미달")))))))),IF(P757="D",IF(Q757&gt;649,"TOEIC 충족",IF(R757&gt;244,"New-TEPS 충족",IF(S757&gt;73,"TOEFL 충족",IF(T757&gt;649,"JPT 충족",IF(W757&gt;56,"G-TELP 충족",IF(U1698=6,"HSK점수 충족",IF(U1698=5,"HSK점수 충족",IF(U1698=4,IF(V1698&gt;254,"HSK점수 충족","자격미달"),"자격미달")))))))),0))))</f>
        <v>G-TELP 충족</v>
      </c>
      <c r="AC757" s="21"/>
      <c r="AD757" s="4">
        <f>IF(P757="A",VLOOKUP(Q757,[1]교육_어학_경력backdata!$B$3:$C$9,2,1),IF(P757="B",VLOOKUP(Q757,[1]교육_어학_경력backdata!$G$3:$H$9,2,1),IF(P757="C",0,"오류")))</f>
        <v>0</v>
      </c>
      <c r="AE757" s="4">
        <f>IF(P757="A",VLOOKUP(R757,[1]교육_어학_경력backdata!$B$11:$C$17,2,1),IF(P757="B",VLOOKUP(R757,[1]교육_어학_경력backdata!$G$11:$H$17,2,1),IF(P757="C",0,"오류")))</f>
        <v>0</v>
      </c>
      <c r="AF757" s="4">
        <f>IF(P757="A",VLOOKUP(S757,[1]교육_어학_경력backdata!$B$19:$C$25,2,1),IF(P757="B",VLOOKUP(S757,[1]교육_어학_경력backdata!$G$19:$H$25,2,1),IF(P757="C",0,"오류")))</f>
        <v>0</v>
      </c>
      <c r="AG757" s="4">
        <f>IF(P757="A",VLOOKUP(T757,[1]교육_어학_경력backdata!$B$3:$C$9,2,1),IF(P757="B",VLOOKUP(T757,[1]교육_어학_경력backdata!$G$3:$H$9,2,1),IF(P757="C",0,"오류")))</f>
        <v>0</v>
      </c>
      <c r="AH757" s="4">
        <v>0</v>
      </c>
      <c r="AI757" s="4">
        <f>IF(P757="A",VLOOKUP(W757,[1]교육_어학_경력backdata!$B$36:$C$42,2,1),IF(P757="B",VLOOKUP(W757,[1]교육_어학_경력backdata!$G$36:$H$42,2,1),IF(P757="C",0,"오류")))</f>
        <v>0</v>
      </c>
      <c r="AJ757" s="4">
        <f>SUM(AD757:AI757)</f>
        <v>0</v>
      </c>
      <c r="AK757" s="4">
        <f>_xlfn.MAXIFS(AJ:AJ,B:B,B757)</f>
        <v>0</v>
      </c>
      <c r="AL757" s="4"/>
      <c r="AM757" s="21"/>
      <c r="AN757" s="4"/>
      <c r="AO757" s="4"/>
    </row>
    <row r="758" spans="1:41" x14ac:dyDescent="0.4">
      <c r="A758" s="3">
        <f>IF(B757=B758,A757,A757+1)</f>
        <v>708</v>
      </c>
      <c r="B758" s="3" t="s">
        <v>2520</v>
      </c>
      <c r="C758" s="3" t="s">
        <v>2519</v>
      </c>
      <c r="D758" s="3" t="s">
        <v>2510</v>
      </c>
      <c r="E758" s="3" t="s">
        <v>2509</v>
      </c>
      <c r="F758" s="3">
        <f>IF(B758=B757,F757+1,1)</f>
        <v>1</v>
      </c>
      <c r="G758" s="3" t="s">
        <v>6384</v>
      </c>
      <c r="H758" s="3" t="s">
        <v>6379</v>
      </c>
      <c r="I758" s="3" t="s">
        <v>6378</v>
      </c>
      <c r="J758" s="3" t="s">
        <v>6542</v>
      </c>
      <c r="K758" s="3"/>
      <c r="L758" s="3" t="s">
        <v>6612</v>
      </c>
      <c r="M758" s="3" t="s">
        <v>6737</v>
      </c>
      <c r="P758" s="3" t="s">
        <v>1125</v>
      </c>
      <c r="Q758" s="3">
        <f>IF(H758="TOEIC",VALUE(L758),0)</f>
        <v>755</v>
      </c>
      <c r="R758" s="3">
        <f>IF(H758="NEW TEPS",VALUE(L758),0)</f>
        <v>0</v>
      </c>
      <c r="S758" s="3">
        <f>IF(H758="TOEFL(ibt)",VALUE(L758),0)</f>
        <v>0</v>
      </c>
      <c r="T758" s="3">
        <f>IF(H758="JPT",VALUE(L758),0)</f>
        <v>0</v>
      </c>
      <c r="U758" s="3">
        <f>IF(H758="HSK",VALUE(K758),0)</f>
        <v>0</v>
      </c>
      <c r="V758" s="3">
        <f>IF(H758="HSK",VALUE(L758),0)</f>
        <v>0</v>
      </c>
      <c r="W758" s="3">
        <f>IF(H758="G-TELP Level2",VALUE(L758),0)</f>
        <v>0</v>
      </c>
      <c r="X758" s="3">
        <f>IF(P758="A",IF(Q758&gt;849,1,IF(R758&gt;335,1,IF(S758&gt;97,1,IF(T758&gt;849,1,IF(W758&gt;82,1,IF(U758=6,1,IF(U758=5,IF(V758&gt;254,1,0),0))))))),IF(P758="B",IF(Q758&gt;699,1,IF(R758&gt;263,1,IF(S758&gt;78,1,IF(T758&gt;699,1,IF(W758&gt;63,1,IF(U758=6,1,IF(U758=5,IF(V758&gt;179,1,0),0))))))),IF(P758="C",IF(Q758&gt;599,1,IF(R758&gt;226,1,IF(S758&gt;67,1,IF(T758&gt;599,1,IF(W758&gt;49,1,IF(U758=6,1,IF(U758=5,1,IF(U758=4,IF(V758&gt;209,1,0),0)))))))),IF(P758="D",IF(Q758&gt;649,1,IF(R758&gt;244,1,IF(S758&gt;73,1,IF(T758&gt;649,1,IF(W758&gt;56,1,IF(U758=6,1,IF(U758=5,1,IF(U758=4,IF(V758&gt;254,1,0),0)))))))),0))))</f>
        <v>1</v>
      </c>
      <c r="Y758" s="3">
        <f>SUMIF(B:B,B758,X:X)</f>
        <v>1</v>
      </c>
      <c r="Z758" s="3" t="str">
        <f>IF(Y758&gt;0,"어학 충족","자격미달")</f>
        <v>어학 충족</v>
      </c>
      <c r="AA758" s="3"/>
      <c r="AB758" s="3" t="str">
        <f>IF(P758="A",IF(Q758&gt;849,"TOEIC 충족",IF(R758&gt;335,"New-TEPS 충족",IF(S758&gt;97,"TOEFL 충족",IF(T758&gt;849,"JPT 충족",IF(W758&gt;82,"G-TELP 충족",IF(U758=6,"HSK점수 충족",IF(U758=5,IF(V758&gt;254,"HSK점수 충족","자격미달"),"자격미달"))))))),IF(P758="B",IF(Q758&gt;699,"TOEIC 충족",IF(R758&gt;263,"New-TEPS 충족",IF(S758&gt;78,"TOEFL 충족",IF(T758&gt;699,"JPT 충족",IF(W758&gt;63,"G-TELP 충족",IF(U758=6,"HSK점수 충족",IF(U758=5,IF(V758&gt;179,"HSK점수 충족","자격미달"),"자격미달"))))))),IF(P758="C",IF(Q758&gt;599,"TOEIC 충족",IF(R758&gt;226,"New-TEPS 충족",IF(S758&gt;67,"TOEFL 충족",IF(T758&gt;599,"JPT 충족",IF(W758&gt;49,"G-TELP 충족",IF(U758=6,"HSK점수 충족",IF(U758=5,"HSK점수 충족",IF(U758=4,IF(V758&gt;209,"HSK점수 충족","자격미달"),"자격미달")))))))),IF(P758="D",IF(Q758&gt;649,"TOEIC 충족",IF(R758&gt;244,"New-TEPS 충족",IF(S758&gt;73,"TOEFL 충족",IF(T758&gt;649,"JPT 충족",IF(W758&gt;56,"G-TELP 충족",IF(U1699=6,"HSK점수 충족",IF(U1699=5,"HSK점수 충족",IF(U1699=4,IF(V1699&gt;254,"HSK점수 충족","자격미달"),"자격미달")))))))),0))))</f>
        <v>TOEIC 충족</v>
      </c>
      <c r="AC758" s="21"/>
      <c r="AD758" s="3">
        <f>IF(P758="A",VLOOKUP(Q758,[1]교육_어학_경력backdata!$B$3:$C$9,2,1),IF(P758="B",VLOOKUP(Q758,[1]교육_어학_경력backdata!$G$3:$H$9,2,1),IF(P758="C",0,"오류")))</f>
        <v>0</v>
      </c>
      <c r="AE758" s="3">
        <f>IF(P758="A",VLOOKUP(R758,[1]교육_어학_경력backdata!$B$11:$C$17,2,1),IF(P758="B",VLOOKUP(R758,[1]교육_어학_경력backdata!$G$11:$H$17,2,1),IF(P758="C",0,"오류")))</f>
        <v>0</v>
      </c>
      <c r="AF758" s="3">
        <f>IF(P758="A",VLOOKUP(S758,[1]교육_어학_경력backdata!$B$19:$C$25,2,1),IF(P758="B",VLOOKUP(S758,[1]교육_어학_경력backdata!$G$19:$H$25,2,1),IF(P758="C",0,"오류")))</f>
        <v>0</v>
      </c>
      <c r="AG758" s="3">
        <f>IF(P758="A",VLOOKUP(T758,[1]교육_어학_경력backdata!$B$3:$C$9,2,1),IF(P758="B",VLOOKUP(T758,[1]교육_어학_경력backdata!$G$3:$H$9,2,1),IF(P758="C",0,"오류")))</f>
        <v>0</v>
      </c>
      <c r="AH758" s="3">
        <v>0</v>
      </c>
      <c r="AI758" s="3">
        <f>IF(P758="A",VLOOKUP(W758,[1]교육_어학_경력backdata!$B$36:$C$42,2,1),IF(P758="B",VLOOKUP(W758,[1]교육_어학_경력backdata!$G$36:$H$42,2,1),IF(P758="C",0,"오류")))</f>
        <v>0</v>
      </c>
      <c r="AJ758" s="3">
        <f>SUM(AD758:AI758)</f>
        <v>0</v>
      </c>
      <c r="AK758" s="3">
        <f>_xlfn.MAXIFS(AJ:AJ,B:B,B758)</f>
        <v>0</v>
      </c>
      <c r="AL758" s="3"/>
      <c r="AM758" s="21"/>
      <c r="AN758" s="3"/>
      <c r="AO758" s="3"/>
    </row>
    <row r="759" spans="1:41" x14ac:dyDescent="0.4">
      <c r="A759" s="4">
        <f>IF(B758=B759,A758,A758+1)</f>
        <v>709</v>
      </c>
      <c r="B759" s="4" t="s">
        <v>2516</v>
      </c>
      <c r="C759" s="4" t="s">
        <v>2515</v>
      </c>
      <c r="D759" s="4" t="s">
        <v>2510</v>
      </c>
      <c r="E759" s="4" t="s">
        <v>2509</v>
      </c>
      <c r="F759" s="4">
        <f>IF(B759=B758,F758+1,1)</f>
        <v>1</v>
      </c>
      <c r="G759" s="4" t="s">
        <v>6380</v>
      </c>
      <c r="H759" s="4" t="s">
        <v>6379</v>
      </c>
      <c r="I759" s="4" t="s">
        <v>6378</v>
      </c>
      <c r="J759" s="4" t="s">
        <v>6457</v>
      </c>
      <c r="K759" s="4"/>
      <c r="L759" s="4" t="s">
        <v>6546</v>
      </c>
      <c r="M759" s="4" t="s">
        <v>6736</v>
      </c>
      <c r="P759" s="4" t="s">
        <v>1125</v>
      </c>
      <c r="Q759" s="4">
        <f>IF(H759="TOEIC",VALUE(L759),0)</f>
        <v>720</v>
      </c>
      <c r="R759" s="4">
        <f>IF(H759="NEW TEPS",VALUE(L759),0)</f>
        <v>0</v>
      </c>
      <c r="S759" s="4">
        <f>IF(H759="TOEFL(ibt)",VALUE(L759),0)</f>
        <v>0</v>
      </c>
      <c r="T759" s="4">
        <f>IF(H759="JPT",VALUE(L759),0)</f>
        <v>0</v>
      </c>
      <c r="U759" s="4">
        <f>IF(H759="HSK",VALUE(K759),0)</f>
        <v>0</v>
      </c>
      <c r="V759" s="4">
        <f>IF(H759="HSK",VALUE(L759),0)</f>
        <v>0</v>
      </c>
      <c r="W759" s="4">
        <f>IF(H759="G-TELP Level2",VALUE(L759),0)</f>
        <v>0</v>
      </c>
      <c r="X759" s="4">
        <f>IF(P759="A",IF(Q759&gt;849,1,IF(R759&gt;335,1,IF(S759&gt;97,1,IF(T759&gt;849,1,IF(W759&gt;82,1,IF(U759=6,1,IF(U759=5,IF(V759&gt;254,1,0),0))))))),IF(P759="B",IF(Q759&gt;699,1,IF(R759&gt;263,1,IF(S759&gt;78,1,IF(T759&gt;699,1,IF(W759&gt;63,1,IF(U759=6,1,IF(U759=5,IF(V759&gt;179,1,0),0))))))),IF(P759="C",IF(Q759&gt;599,1,IF(R759&gt;226,1,IF(S759&gt;67,1,IF(T759&gt;599,1,IF(W759&gt;49,1,IF(U759=6,1,IF(U759=5,1,IF(U759=4,IF(V759&gt;209,1,0),0)))))))),IF(P759="D",IF(Q759&gt;649,1,IF(R759&gt;244,1,IF(S759&gt;73,1,IF(T759&gt;649,1,IF(W759&gt;56,1,IF(U759=6,1,IF(U759=5,1,IF(U759=4,IF(V759&gt;254,1,0),0)))))))),0))))</f>
        <v>1</v>
      </c>
      <c r="Y759" s="4">
        <f>SUMIF(B:B,B759,X:X)</f>
        <v>1</v>
      </c>
      <c r="Z759" s="4" t="str">
        <f>IF(Y759&gt;0,"어학 충족","자격미달")</f>
        <v>어학 충족</v>
      </c>
      <c r="AA759" s="4"/>
      <c r="AB759" s="4" t="str">
        <f>IF(P759="A",IF(Q759&gt;849,"TOEIC 충족",IF(R759&gt;335,"New-TEPS 충족",IF(S759&gt;97,"TOEFL 충족",IF(T759&gt;849,"JPT 충족",IF(W759&gt;82,"G-TELP 충족",IF(U759=6,"HSK점수 충족",IF(U759=5,IF(V759&gt;254,"HSK점수 충족","자격미달"),"자격미달"))))))),IF(P759="B",IF(Q759&gt;699,"TOEIC 충족",IF(R759&gt;263,"New-TEPS 충족",IF(S759&gt;78,"TOEFL 충족",IF(T759&gt;699,"JPT 충족",IF(W759&gt;63,"G-TELP 충족",IF(U759=6,"HSK점수 충족",IF(U759=5,IF(V759&gt;179,"HSK점수 충족","자격미달"),"자격미달"))))))),IF(P759="C",IF(Q759&gt;599,"TOEIC 충족",IF(R759&gt;226,"New-TEPS 충족",IF(S759&gt;67,"TOEFL 충족",IF(T759&gt;599,"JPT 충족",IF(W759&gt;49,"G-TELP 충족",IF(U759=6,"HSK점수 충족",IF(U759=5,"HSK점수 충족",IF(U759=4,IF(V759&gt;209,"HSK점수 충족","자격미달"),"자격미달")))))))),IF(P759="D",IF(Q759&gt;649,"TOEIC 충족",IF(R759&gt;244,"New-TEPS 충족",IF(S759&gt;73,"TOEFL 충족",IF(T759&gt;649,"JPT 충족",IF(W759&gt;56,"G-TELP 충족",IF(U1700=6,"HSK점수 충족",IF(U1700=5,"HSK점수 충족",IF(U1700=4,IF(V1700&gt;254,"HSK점수 충족","자격미달"),"자격미달")))))))),0))))</f>
        <v>TOEIC 충족</v>
      </c>
      <c r="AC759" s="21"/>
      <c r="AD759" s="4">
        <f>IF(P759="A",VLOOKUP(Q759,[1]교육_어학_경력backdata!$B$3:$C$9,2,1),IF(P759="B",VLOOKUP(Q759,[1]교육_어학_경력backdata!$G$3:$H$9,2,1),IF(P759="C",0,"오류")))</f>
        <v>0</v>
      </c>
      <c r="AE759" s="4">
        <f>IF(P759="A",VLOOKUP(R759,[1]교육_어학_경력backdata!$B$11:$C$17,2,1),IF(P759="B",VLOOKUP(R759,[1]교육_어학_경력backdata!$G$11:$H$17,2,1),IF(P759="C",0,"오류")))</f>
        <v>0</v>
      </c>
      <c r="AF759" s="4">
        <f>IF(P759="A",VLOOKUP(S759,[1]교육_어학_경력backdata!$B$19:$C$25,2,1),IF(P759="B",VLOOKUP(S759,[1]교육_어학_경력backdata!$G$19:$H$25,2,1),IF(P759="C",0,"오류")))</f>
        <v>0</v>
      </c>
      <c r="AG759" s="4">
        <f>IF(P759="A",VLOOKUP(T759,[1]교육_어학_경력backdata!$B$3:$C$9,2,1),IF(P759="B",VLOOKUP(T759,[1]교육_어학_경력backdata!$G$3:$H$9,2,1),IF(P759="C",0,"오류")))</f>
        <v>0</v>
      </c>
      <c r="AH759" s="4">
        <v>0</v>
      </c>
      <c r="AI759" s="4">
        <f>IF(P759="A",VLOOKUP(W759,[1]교육_어학_경력backdata!$B$36:$C$42,2,1),IF(P759="B",VLOOKUP(W759,[1]교육_어학_경력backdata!$G$36:$H$42,2,1),IF(P759="C",0,"오류")))</f>
        <v>0</v>
      </c>
      <c r="AJ759" s="4">
        <f>SUM(AD759:AI759)</f>
        <v>0</v>
      </c>
      <c r="AK759" s="4">
        <f>_xlfn.MAXIFS(AJ:AJ,B:B,B759)</f>
        <v>0</v>
      </c>
      <c r="AL759" s="4"/>
      <c r="AM759" s="21"/>
      <c r="AN759" s="4"/>
      <c r="AO759" s="4"/>
    </row>
    <row r="760" spans="1:41" x14ac:dyDescent="0.4">
      <c r="A760" s="3">
        <f>IF(B759=B760,A759,A759+1)</f>
        <v>710</v>
      </c>
      <c r="B760" s="3" t="s">
        <v>2512</v>
      </c>
      <c r="C760" s="3" t="s">
        <v>2511</v>
      </c>
      <c r="D760" s="3" t="s">
        <v>2510</v>
      </c>
      <c r="E760" s="3" t="s">
        <v>2509</v>
      </c>
      <c r="F760" s="3">
        <f>IF(B760=B759,F759+1,1)</f>
        <v>1</v>
      </c>
      <c r="G760" s="3" t="s">
        <v>6380</v>
      </c>
      <c r="H760" s="3" t="s">
        <v>6583</v>
      </c>
      <c r="I760" s="3" t="s">
        <v>6582</v>
      </c>
      <c r="J760" s="3" t="s">
        <v>6518</v>
      </c>
      <c r="K760" s="3" t="s">
        <v>6580</v>
      </c>
      <c r="L760" s="3" t="s">
        <v>6735</v>
      </c>
      <c r="M760" s="3" t="s">
        <v>6734</v>
      </c>
      <c r="P760" s="3" t="s">
        <v>1125</v>
      </c>
      <c r="Q760" s="3">
        <f>IF(H760="TOEIC",VALUE(L760),0)</f>
        <v>0</v>
      </c>
      <c r="R760" s="3">
        <f>IF(H760="NEW TEPS",VALUE(L760),0)</f>
        <v>0</v>
      </c>
      <c r="S760" s="3">
        <f>IF(H760="TOEFL(ibt)",VALUE(L760),0)</f>
        <v>0</v>
      </c>
      <c r="T760" s="3">
        <f>IF(H760="JPT",VALUE(L760),0)</f>
        <v>0</v>
      </c>
      <c r="U760" s="3">
        <f>IF(H760="HSK",VALUE(K760),0)</f>
        <v>5</v>
      </c>
      <c r="V760" s="3">
        <f>IF(H760="HSK",VALUE(L760),0)</f>
        <v>230</v>
      </c>
      <c r="W760" s="3">
        <f>IF(H760="G-TELP Level2",VALUE(L760),0)</f>
        <v>0</v>
      </c>
      <c r="X760" s="3">
        <f>IF(P760="A",IF(Q760&gt;849,1,IF(R760&gt;335,1,IF(S760&gt;97,1,IF(T760&gt;849,1,IF(W760&gt;82,1,IF(U760=6,1,IF(U760=5,IF(V760&gt;254,1,0),0))))))),IF(P760="B",IF(Q760&gt;699,1,IF(R760&gt;263,1,IF(S760&gt;78,1,IF(T760&gt;699,1,IF(W760&gt;63,1,IF(U760=6,1,IF(U760=5,IF(V760&gt;179,1,0),0))))))),IF(P760="C",IF(Q760&gt;599,1,IF(R760&gt;226,1,IF(S760&gt;67,1,IF(T760&gt;599,1,IF(W760&gt;49,1,IF(U760=6,1,IF(U760=5,1,IF(U760=4,IF(V760&gt;209,1,0),0)))))))),IF(P760="D",IF(Q760&gt;649,1,IF(R760&gt;244,1,IF(S760&gt;73,1,IF(T760&gt;649,1,IF(W760&gt;56,1,IF(U760=6,1,IF(U760=5,1,IF(U760=4,IF(V760&gt;254,1,0),0)))))))),0))))</f>
        <v>1</v>
      </c>
      <c r="Y760" s="3">
        <f>SUMIF(B:B,B760,X:X)</f>
        <v>1</v>
      </c>
      <c r="Z760" s="3" t="str">
        <f>IF(Y760&gt;0,"어학 충족","자격미달")</f>
        <v>어학 충족</v>
      </c>
      <c r="AA760" s="3"/>
      <c r="AB760" s="3" t="str">
        <f>IF(P760="A",IF(Q760&gt;849,"TOEIC 충족",IF(R760&gt;335,"New-TEPS 충족",IF(S760&gt;97,"TOEFL 충족",IF(T760&gt;849,"JPT 충족",IF(W760&gt;82,"G-TELP 충족",IF(U760=6,"HSK점수 충족",IF(U760=5,IF(V760&gt;254,"HSK점수 충족","자격미달"),"자격미달"))))))),IF(P760="B",IF(Q760&gt;699,"TOEIC 충족",IF(R760&gt;263,"New-TEPS 충족",IF(S760&gt;78,"TOEFL 충족",IF(T760&gt;699,"JPT 충족",IF(W760&gt;63,"G-TELP 충족",IF(U760=6,"HSK점수 충족",IF(U760=5,IF(V760&gt;179,"HSK점수 충족","자격미달"),"자격미달"))))))),IF(P760="C",IF(Q760&gt;599,"TOEIC 충족",IF(R760&gt;226,"New-TEPS 충족",IF(S760&gt;67,"TOEFL 충족",IF(T760&gt;599,"JPT 충족",IF(W760&gt;49,"G-TELP 충족",IF(U760=6,"HSK점수 충족",IF(U760=5,"HSK점수 충족",IF(U760=4,IF(V760&gt;209,"HSK점수 충족","자격미달"),"자격미달")))))))),IF(P760="D",IF(Q760&gt;649,"TOEIC 충족",IF(R760&gt;244,"New-TEPS 충족",IF(S760&gt;73,"TOEFL 충족",IF(T760&gt;649,"JPT 충족",IF(W760&gt;56,"G-TELP 충족",IF(U1701=6,"HSK점수 충족",IF(U1701=5,"HSK점수 충족",IF(U1701=4,IF(V1701&gt;254,"HSK점수 충족","자격미달"),"자격미달")))))))),0))))</f>
        <v>HSK점수 충족</v>
      </c>
      <c r="AC760" s="21"/>
      <c r="AD760" s="3">
        <f>IF(P760="A",VLOOKUP(Q760,[1]교육_어학_경력backdata!$B$3:$C$9,2,1),IF(P760="B",VLOOKUP(Q760,[1]교육_어학_경력backdata!$G$3:$H$9,2,1),IF(P760="C",0,"오류")))</f>
        <v>0</v>
      </c>
      <c r="AE760" s="3">
        <f>IF(P760="A",VLOOKUP(R760,[1]교육_어학_경력backdata!$B$11:$C$17,2,1),IF(P760="B",VLOOKUP(R760,[1]교육_어학_경력backdata!$G$11:$H$17,2,1),IF(P760="C",0,"오류")))</f>
        <v>0</v>
      </c>
      <c r="AF760" s="3">
        <f>IF(P760="A",VLOOKUP(S760,[1]교육_어학_경력backdata!$B$19:$C$25,2,1),IF(P760="B",VLOOKUP(S760,[1]교육_어학_경력backdata!$G$19:$H$25,2,1),IF(P760="C",0,"오류")))</f>
        <v>0</v>
      </c>
      <c r="AG760" s="3">
        <f>IF(P760="A",VLOOKUP(T760,[1]교육_어학_경력backdata!$B$3:$C$9,2,1),IF(P760="B",VLOOKUP(T760,[1]교육_어학_경력backdata!$G$3:$H$9,2,1),IF(P760="C",0,"오류")))</f>
        <v>0</v>
      </c>
      <c r="AH760" s="3">
        <v>0</v>
      </c>
      <c r="AI760" s="3">
        <f>IF(P760="A",VLOOKUP(W760,[1]교육_어학_경력backdata!$B$36:$C$42,2,1),IF(P760="B",VLOOKUP(W760,[1]교육_어학_경력backdata!$G$36:$H$42,2,1),IF(P760="C",0,"오류")))</f>
        <v>0</v>
      </c>
      <c r="AJ760" s="3">
        <f>SUM(AD760:AI760)</f>
        <v>0</v>
      </c>
      <c r="AK760" s="3">
        <f>_xlfn.MAXIFS(AJ:AJ,B:B,B760)</f>
        <v>0</v>
      </c>
      <c r="AL760" s="3"/>
      <c r="AM760" s="21"/>
      <c r="AN760" s="3"/>
      <c r="AO760" s="3"/>
    </row>
    <row r="761" spans="1:41" x14ac:dyDescent="0.4">
      <c r="A761" s="4">
        <f>IF(B760=B761,A760,A760+1)</f>
        <v>711</v>
      </c>
      <c r="B761" s="4" t="s">
        <v>2507</v>
      </c>
      <c r="C761" s="4" t="s">
        <v>2506</v>
      </c>
      <c r="D761" s="4" t="s">
        <v>2438</v>
      </c>
      <c r="E761" s="4" t="s">
        <v>2437</v>
      </c>
      <c r="F761" s="4">
        <f>IF(B761=B760,F760+1,1)</f>
        <v>1</v>
      </c>
      <c r="G761" s="4" t="s">
        <v>6380</v>
      </c>
      <c r="H761" s="4" t="s">
        <v>6379</v>
      </c>
      <c r="I761" s="4" t="s">
        <v>6378</v>
      </c>
      <c r="J761" s="4" t="s">
        <v>6610</v>
      </c>
      <c r="K761" s="4"/>
      <c r="L761" s="4" t="s">
        <v>6427</v>
      </c>
      <c r="M761" s="4" t="s">
        <v>6733</v>
      </c>
      <c r="P761" s="4" t="s">
        <v>1125</v>
      </c>
      <c r="Q761" s="4">
        <f>IF(H761="TOEIC",VALUE(L761),0)</f>
        <v>700</v>
      </c>
      <c r="R761" s="4">
        <f>IF(H761="NEW TEPS",VALUE(L761),0)</f>
        <v>0</v>
      </c>
      <c r="S761" s="4">
        <f>IF(H761="TOEFL(ibt)",VALUE(L761),0)</f>
        <v>0</v>
      </c>
      <c r="T761" s="4">
        <f>IF(H761="JPT",VALUE(L761),0)</f>
        <v>0</v>
      </c>
      <c r="U761" s="4">
        <f>IF(H761="HSK",VALUE(K761),0)</f>
        <v>0</v>
      </c>
      <c r="V761" s="4">
        <f>IF(H761="HSK",VALUE(L761),0)</f>
        <v>0</v>
      </c>
      <c r="W761" s="4">
        <f>IF(H761="G-TELP Level2",VALUE(L761),0)</f>
        <v>0</v>
      </c>
      <c r="X761" s="4">
        <f>IF(P761="A",IF(Q761&gt;849,1,IF(R761&gt;335,1,IF(S761&gt;97,1,IF(T761&gt;849,1,IF(W761&gt;82,1,IF(U761=6,1,IF(U761=5,IF(V761&gt;254,1,0),0))))))),IF(P761="B",IF(Q761&gt;699,1,IF(R761&gt;263,1,IF(S761&gt;78,1,IF(T761&gt;699,1,IF(W761&gt;63,1,IF(U761=6,1,IF(U761=5,IF(V761&gt;179,1,0),0))))))),IF(P761="C",IF(Q761&gt;599,1,IF(R761&gt;226,1,IF(S761&gt;67,1,IF(T761&gt;599,1,IF(W761&gt;49,1,IF(U761=6,1,IF(U761=5,1,IF(U761=4,IF(V761&gt;209,1,0),0)))))))),IF(P761="D",IF(Q761&gt;649,1,IF(R761&gt;244,1,IF(S761&gt;73,1,IF(T761&gt;649,1,IF(W761&gt;56,1,IF(U761=6,1,IF(U761=5,1,IF(U761=4,IF(V761&gt;254,1,0),0)))))))),0))))</f>
        <v>1</v>
      </c>
      <c r="Y761" s="4">
        <f>SUMIF(B:B,B761,X:X)</f>
        <v>1</v>
      </c>
      <c r="Z761" s="4" t="str">
        <f>IF(Y761&gt;0,"어학 충족","자격미달")</f>
        <v>어학 충족</v>
      </c>
      <c r="AA761" s="4"/>
      <c r="AB761" s="4" t="str">
        <f>IF(P761="A",IF(Q761&gt;849,"TOEIC 충족",IF(R761&gt;335,"New-TEPS 충족",IF(S761&gt;97,"TOEFL 충족",IF(T761&gt;849,"JPT 충족",IF(W761&gt;82,"G-TELP 충족",IF(U761=6,"HSK점수 충족",IF(U761=5,IF(V761&gt;254,"HSK점수 충족","자격미달"),"자격미달"))))))),IF(P761="B",IF(Q761&gt;699,"TOEIC 충족",IF(R761&gt;263,"New-TEPS 충족",IF(S761&gt;78,"TOEFL 충족",IF(T761&gt;699,"JPT 충족",IF(W761&gt;63,"G-TELP 충족",IF(U761=6,"HSK점수 충족",IF(U761=5,IF(V761&gt;179,"HSK점수 충족","자격미달"),"자격미달"))))))),IF(P761="C",IF(Q761&gt;599,"TOEIC 충족",IF(R761&gt;226,"New-TEPS 충족",IF(S761&gt;67,"TOEFL 충족",IF(T761&gt;599,"JPT 충족",IF(W761&gt;49,"G-TELP 충족",IF(U761=6,"HSK점수 충족",IF(U761=5,"HSK점수 충족",IF(U761=4,IF(V761&gt;209,"HSK점수 충족","자격미달"),"자격미달")))))))),IF(P761="D",IF(Q761&gt;649,"TOEIC 충족",IF(R761&gt;244,"New-TEPS 충족",IF(S761&gt;73,"TOEFL 충족",IF(T761&gt;649,"JPT 충족",IF(W761&gt;56,"G-TELP 충족",IF(U1702=6,"HSK점수 충족",IF(U1702=5,"HSK점수 충족",IF(U1702=4,IF(V1702&gt;254,"HSK점수 충족","자격미달"),"자격미달")))))))),0))))</f>
        <v>TOEIC 충족</v>
      </c>
      <c r="AC761" s="21"/>
      <c r="AD761" s="4">
        <f>IF(P761="A",VLOOKUP(Q761,[1]교육_어학_경력backdata!$B$3:$C$9,2,1),IF(P761="B",VLOOKUP(Q761,[1]교육_어학_경력backdata!$G$3:$H$9,2,1),IF(P761="C",0,"오류")))</f>
        <v>0</v>
      </c>
      <c r="AE761" s="4">
        <f>IF(P761="A",VLOOKUP(R761,[1]교육_어학_경력backdata!$B$11:$C$17,2,1),IF(P761="B",VLOOKUP(R761,[1]교육_어학_경력backdata!$G$11:$H$17,2,1),IF(P761="C",0,"오류")))</f>
        <v>0</v>
      </c>
      <c r="AF761" s="4">
        <f>IF(P761="A",VLOOKUP(S761,[1]교육_어학_경력backdata!$B$19:$C$25,2,1),IF(P761="B",VLOOKUP(S761,[1]교육_어학_경력backdata!$G$19:$H$25,2,1),IF(P761="C",0,"오류")))</f>
        <v>0</v>
      </c>
      <c r="AG761" s="4">
        <f>IF(P761="A",VLOOKUP(T761,[1]교육_어학_경력backdata!$B$3:$C$9,2,1),IF(P761="B",VLOOKUP(T761,[1]교육_어학_경력backdata!$G$3:$H$9,2,1),IF(P761="C",0,"오류")))</f>
        <v>0</v>
      </c>
      <c r="AH761" s="4">
        <v>0</v>
      </c>
      <c r="AI761" s="4">
        <f>IF(P761="A",VLOOKUP(W761,[1]교육_어학_경력backdata!$B$36:$C$42,2,1),IF(P761="B",VLOOKUP(W761,[1]교육_어학_경력backdata!$G$36:$H$42,2,1),IF(P761="C",0,"오류")))</f>
        <v>0</v>
      </c>
      <c r="AJ761" s="4">
        <f>SUM(AD761:AI761)</f>
        <v>0</v>
      </c>
      <c r="AK761" s="4">
        <f>_xlfn.MAXIFS(AJ:AJ,B:B,B761)</f>
        <v>0</v>
      </c>
      <c r="AL761" s="4"/>
      <c r="AM761" s="21"/>
      <c r="AN761" s="4"/>
      <c r="AO761" s="4"/>
    </row>
    <row r="762" spans="1:41" x14ac:dyDescent="0.4">
      <c r="A762" s="3">
        <f>IF(B761=B762,A761,A761+1)</f>
        <v>712</v>
      </c>
      <c r="B762" s="3" t="s">
        <v>2505</v>
      </c>
      <c r="C762" s="3" t="s">
        <v>2504</v>
      </c>
      <c r="D762" s="3" t="s">
        <v>2438</v>
      </c>
      <c r="E762" s="3" t="s">
        <v>2437</v>
      </c>
      <c r="F762" s="3">
        <f>IF(B762=B761,F761+1,1)</f>
        <v>1</v>
      </c>
      <c r="G762" s="3" t="s">
        <v>6374</v>
      </c>
      <c r="H762" s="3" t="s">
        <v>6374</v>
      </c>
      <c r="I762" s="3" t="s">
        <v>568</v>
      </c>
      <c r="J762" s="3" t="s">
        <v>568</v>
      </c>
      <c r="K762" s="3" t="s">
        <v>568</v>
      </c>
      <c r="L762" s="3" t="s">
        <v>568</v>
      </c>
      <c r="M762" s="3" t="s">
        <v>568</v>
      </c>
      <c r="P762" s="3" t="s">
        <v>1125</v>
      </c>
      <c r="Q762" s="3">
        <f>IF(H762="TOEIC",VALUE(L762),0)</f>
        <v>0</v>
      </c>
      <c r="R762" s="3">
        <f>IF(H762="NEW TEPS",VALUE(L762),0)</f>
        <v>0</v>
      </c>
      <c r="S762" s="3">
        <f>IF(H762="TOEFL(ibt)",VALUE(L762),0)</f>
        <v>0</v>
      </c>
      <c r="T762" s="3">
        <f>IF(H762="JPT",VALUE(L762),0)</f>
        <v>0</v>
      </c>
      <c r="U762" s="3">
        <f>IF(H762="HSK",VALUE(K762),0)</f>
        <v>0</v>
      </c>
      <c r="V762" s="3">
        <f>IF(H762="HSK",VALUE(L762),0)</f>
        <v>0</v>
      </c>
      <c r="W762" s="3">
        <f>IF(H762="G-TELP Level2",VALUE(L762),0)</f>
        <v>0</v>
      </c>
      <c r="X762" s="3">
        <f>IF(P762="A",IF(Q762&gt;849,1,IF(R762&gt;335,1,IF(S762&gt;97,1,IF(T762&gt;849,1,IF(W762&gt;82,1,IF(U762=6,1,IF(U762=5,IF(V762&gt;254,1,0),0))))))),IF(P762="B",IF(Q762&gt;699,1,IF(R762&gt;263,1,IF(S762&gt;78,1,IF(T762&gt;699,1,IF(W762&gt;63,1,IF(U762=6,1,IF(U762=5,IF(V762&gt;179,1,0),0))))))),IF(P762="C",IF(Q762&gt;599,1,IF(R762&gt;226,1,IF(S762&gt;67,1,IF(T762&gt;599,1,IF(W762&gt;49,1,IF(U762=6,1,IF(U762=5,1,IF(U762=4,IF(V762&gt;209,1,0),0)))))))),IF(P762="D",IF(Q762&gt;649,1,IF(R762&gt;244,1,IF(S762&gt;73,1,IF(T762&gt;649,1,IF(W762&gt;56,1,IF(U762=6,1,IF(U762=5,1,IF(U762=4,IF(V762&gt;254,1,0),0)))))))),0))))</f>
        <v>0</v>
      </c>
      <c r="Y762" s="3">
        <f>SUMIF(B:B,B762,X:X)</f>
        <v>0</v>
      </c>
      <c r="Z762" s="3" t="str">
        <f>IF(Y762&gt;0,"어학 충족","자격미달")</f>
        <v>자격미달</v>
      </c>
      <c r="AA762" s="3"/>
      <c r="AB762" s="3" t="str">
        <f>IF(P762="A",IF(Q762&gt;849,"TOEIC 충족",IF(R762&gt;335,"New-TEPS 충족",IF(S762&gt;97,"TOEFL 충족",IF(T762&gt;849,"JPT 충족",IF(W762&gt;82,"G-TELP 충족",IF(U762=6,"HSK점수 충족",IF(U762=5,IF(V762&gt;254,"HSK점수 충족","자격미달"),"자격미달"))))))),IF(P762="B",IF(Q762&gt;699,"TOEIC 충족",IF(R762&gt;263,"New-TEPS 충족",IF(S762&gt;78,"TOEFL 충족",IF(T762&gt;699,"JPT 충족",IF(W762&gt;63,"G-TELP 충족",IF(U762=6,"HSK점수 충족",IF(U762=5,IF(V762&gt;179,"HSK점수 충족","자격미달"),"자격미달"))))))),IF(P762="C",IF(Q762&gt;599,"TOEIC 충족",IF(R762&gt;226,"New-TEPS 충족",IF(S762&gt;67,"TOEFL 충족",IF(T762&gt;599,"JPT 충족",IF(W762&gt;49,"G-TELP 충족",IF(U762=6,"HSK점수 충족",IF(U762=5,"HSK점수 충족",IF(U762=4,IF(V762&gt;209,"HSK점수 충족","자격미달"),"자격미달")))))))),IF(P762="D",IF(Q762&gt;649,"TOEIC 충족",IF(R762&gt;244,"New-TEPS 충족",IF(S762&gt;73,"TOEFL 충족",IF(T762&gt;649,"JPT 충족",IF(W762&gt;56,"G-TELP 충족",IF(U1703=6,"HSK점수 충족",IF(U1703=5,"HSK점수 충족",IF(U1703=4,IF(V1703&gt;254,"HSK점수 충족","자격미달"),"자격미달")))))))),0))))</f>
        <v>자격미달</v>
      </c>
      <c r="AC762" s="21"/>
      <c r="AD762" s="3">
        <f>IF(P762="A",VLOOKUP(Q762,[1]교육_어학_경력backdata!$B$3:$C$9,2,1),IF(P762="B",VLOOKUP(Q762,[1]교육_어학_경력backdata!$G$3:$H$9,2,1),IF(P762="C",0,"오류")))</f>
        <v>0</v>
      </c>
      <c r="AE762" s="3">
        <f>IF(P762="A",VLOOKUP(R762,[1]교육_어학_경력backdata!$B$11:$C$17,2,1),IF(P762="B",VLOOKUP(R762,[1]교육_어학_경력backdata!$G$11:$H$17,2,1),IF(P762="C",0,"오류")))</f>
        <v>0</v>
      </c>
      <c r="AF762" s="3">
        <f>IF(P762="A",VLOOKUP(S762,[1]교육_어학_경력backdata!$B$19:$C$25,2,1),IF(P762="B",VLOOKUP(S762,[1]교육_어학_경력backdata!$G$19:$H$25,2,1),IF(P762="C",0,"오류")))</f>
        <v>0</v>
      </c>
      <c r="AG762" s="3">
        <f>IF(P762="A",VLOOKUP(T762,[1]교육_어학_경력backdata!$B$3:$C$9,2,1),IF(P762="B",VLOOKUP(T762,[1]교육_어학_경력backdata!$G$3:$H$9,2,1),IF(P762="C",0,"오류")))</f>
        <v>0</v>
      </c>
      <c r="AH762" s="3">
        <v>0</v>
      </c>
      <c r="AI762" s="3">
        <f>IF(P762="A",VLOOKUP(W762,[1]교육_어학_경력backdata!$B$36:$C$42,2,1),IF(P762="B",VLOOKUP(W762,[1]교육_어학_경력backdata!$G$36:$H$42,2,1),IF(P762="C",0,"오류")))</f>
        <v>0</v>
      </c>
      <c r="AJ762" s="3">
        <f>SUM(AD762:AI762)</f>
        <v>0</v>
      </c>
      <c r="AK762" s="3">
        <f>_xlfn.MAXIFS(AJ:AJ,B:B,B762)</f>
        <v>0</v>
      </c>
      <c r="AL762" s="3"/>
      <c r="AM762" s="21"/>
      <c r="AN762" s="3"/>
      <c r="AO762" s="3"/>
    </row>
    <row r="763" spans="1:41" x14ac:dyDescent="0.4">
      <c r="A763" s="4">
        <f>IF(B762=B763,A762,A762+1)</f>
        <v>713</v>
      </c>
      <c r="B763" s="4" t="s">
        <v>2502</v>
      </c>
      <c r="C763" s="4" t="s">
        <v>2501</v>
      </c>
      <c r="D763" s="4" t="s">
        <v>2438</v>
      </c>
      <c r="E763" s="4" t="s">
        <v>2437</v>
      </c>
      <c r="F763" s="4">
        <f>IF(B763=B762,F762+1,1)</f>
        <v>1</v>
      </c>
      <c r="G763" s="4" t="s">
        <v>6384</v>
      </c>
      <c r="H763" s="4" t="s">
        <v>6379</v>
      </c>
      <c r="I763" s="4" t="s">
        <v>6378</v>
      </c>
      <c r="J763" s="4" t="s">
        <v>6449</v>
      </c>
      <c r="K763" s="4"/>
      <c r="L763" s="4" t="s">
        <v>6732</v>
      </c>
      <c r="M763" s="4" t="s">
        <v>6731</v>
      </c>
      <c r="P763" s="4" t="s">
        <v>1125</v>
      </c>
      <c r="Q763" s="4">
        <f>IF(H763="TOEIC",VALUE(L763),0)</f>
        <v>635</v>
      </c>
      <c r="R763" s="4">
        <f>IF(H763="NEW TEPS",VALUE(L763),0)</f>
        <v>0</v>
      </c>
      <c r="S763" s="4">
        <f>IF(H763="TOEFL(ibt)",VALUE(L763),0)</f>
        <v>0</v>
      </c>
      <c r="T763" s="4">
        <f>IF(H763="JPT",VALUE(L763),0)</f>
        <v>0</v>
      </c>
      <c r="U763" s="4">
        <f>IF(H763="HSK",VALUE(K763),0)</f>
        <v>0</v>
      </c>
      <c r="V763" s="4">
        <f>IF(H763="HSK",VALUE(L763),0)</f>
        <v>0</v>
      </c>
      <c r="W763" s="4">
        <f>IF(H763="G-TELP Level2",VALUE(L763),0)</f>
        <v>0</v>
      </c>
      <c r="X763" s="4">
        <f>IF(P763="A",IF(Q763&gt;849,1,IF(R763&gt;335,1,IF(S763&gt;97,1,IF(T763&gt;849,1,IF(W763&gt;82,1,IF(U763=6,1,IF(U763=5,IF(V763&gt;254,1,0),0))))))),IF(P763="B",IF(Q763&gt;699,1,IF(R763&gt;263,1,IF(S763&gt;78,1,IF(T763&gt;699,1,IF(W763&gt;63,1,IF(U763=6,1,IF(U763=5,IF(V763&gt;179,1,0),0))))))),IF(P763="C",IF(Q763&gt;599,1,IF(R763&gt;226,1,IF(S763&gt;67,1,IF(T763&gt;599,1,IF(W763&gt;49,1,IF(U763=6,1,IF(U763=5,1,IF(U763=4,IF(V763&gt;209,1,0),0)))))))),IF(P763="D",IF(Q763&gt;649,1,IF(R763&gt;244,1,IF(S763&gt;73,1,IF(T763&gt;649,1,IF(W763&gt;56,1,IF(U763=6,1,IF(U763=5,1,IF(U763=4,IF(V763&gt;254,1,0),0)))))))),0))))</f>
        <v>1</v>
      </c>
      <c r="Y763" s="4">
        <f>SUMIF(B:B,B763,X:X)</f>
        <v>1</v>
      </c>
      <c r="Z763" s="4" t="str">
        <f>IF(Y763&gt;0,"어학 충족","자격미달")</f>
        <v>어학 충족</v>
      </c>
      <c r="AA763" s="4"/>
      <c r="AB763" s="4" t="str">
        <f>IF(P763="A",IF(Q763&gt;849,"TOEIC 충족",IF(R763&gt;335,"New-TEPS 충족",IF(S763&gt;97,"TOEFL 충족",IF(T763&gt;849,"JPT 충족",IF(W763&gt;82,"G-TELP 충족",IF(U763=6,"HSK점수 충족",IF(U763=5,IF(V763&gt;254,"HSK점수 충족","자격미달"),"자격미달"))))))),IF(P763="B",IF(Q763&gt;699,"TOEIC 충족",IF(R763&gt;263,"New-TEPS 충족",IF(S763&gt;78,"TOEFL 충족",IF(T763&gt;699,"JPT 충족",IF(W763&gt;63,"G-TELP 충족",IF(U763=6,"HSK점수 충족",IF(U763=5,IF(V763&gt;179,"HSK점수 충족","자격미달"),"자격미달"))))))),IF(P763="C",IF(Q763&gt;599,"TOEIC 충족",IF(R763&gt;226,"New-TEPS 충족",IF(S763&gt;67,"TOEFL 충족",IF(T763&gt;599,"JPT 충족",IF(W763&gt;49,"G-TELP 충족",IF(U763=6,"HSK점수 충족",IF(U763=5,"HSK점수 충족",IF(U763=4,IF(V763&gt;209,"HSK점수 충족","자격미달"),"자격미달")))))))),IF(P763="D",IF(Q763&gt;649,"TOEIC 충족",IF(R763&gt;244,"New-TEPS 충족",IF(S763&gt;73,"TOEFL 충족",IF(T763&gt;649,"JPT 충족",IF(W763&gt;56,"G-TELP 충족",IF(U1704=6,"HSK점수 충족",IF(U1704=5,"HSK점수 충족",IF(U1704=4,IF(V1704&gt;254,"HSK점수 충족","자격미달"),"자격미달")))))))),0))))</f>
        <v>TOEIC 충족</v>
      </c>
      <c r="AC763" s="21"/>
      <c r="AD763" s="4">
        <f>IF(P763="A",VLOOKUP(Q763,[1]교육_어학_경력backdata!$B$3:$C$9,2,1),IF(P763="B",VLOOKUP(Q763,[1]교육_어학_경력backdata!$G$3:$H$9,2,1),IF(P763="C",0,"오류")))</f>
        <v>0</v>
      </c>
      <c r="AE763" s="4">
        <f>IF(P763="A",VLOOKUP(R763,[1]교육_어학_경력backdata!$B$11:$C$17,2,1),IF(P763="B",VLOOKUP(R763,[1]교육_어학_경력backdata!$G$11:$H$17,2,1),IF(P763="C",0,"오류")))</f>
        <v>0</v>
      </c>
      <c r="AF763" s="4">
        <f>IF(P763="A",VLOOKUP(S763,[1]교육_어학_경력backdata!$B$19:$C$25,2,1),IF(P763="B",VLOOKUP(S763,[1]교육_어학_경력backdata!$G$19:$H$25,2,1),IF(P763="C",0,"오류")))</f>
        <v>0</v>
      </c>
      <c r="AG763" s="4">
        <f>IF(P763="A",VLOOKUP(T763,[1]교육_어학_경력backdata!$B$3:$C$9,2,1),IF(P763="B",VLOOKUP(T763,[1]교육_어학_경력backdata!$G$3:$H$9,2,1),IF(P763="C",0,"오류")))</f>
        <v>0</v>
      </c>
      <c r="AH763" s="4">
        <v>0</v>
      </c>
      <c r="AI763" s="4">
        <f>IF(P763="A",VLOOKUP(W763,[1]교육_어학_경력backdata!$B$36:$C$42,2,1),IF(P763="B",VLOOKUP(W763,[1]교육_어학_경력backdata!$G$36:$H$42,2,1),IF(P763="C",0,"오류")))</f>
        <v>0</v>
      </c>
      <c r="AJ763" s="4">
        <f>SUM(AD763:AI763)</f>
        <v>0</v>
      </c>
      <c r="AK763" s="4">
        <f>_xlfn.MAXIFS(AJ:AJ,B:B,B763)</f>
        <v>0</v>
      </c>
      <c r="AL763" s="4"/>
      <c r="AM763" s="21"/>
      <c r="AN763" s="4"/>
      <c r="AO763" s="4"/>
    </row>
    <row r="764" spans="1:41" x14ac:dyDescent="0.4">
      <c r="A764" s="3">
        <f>IF(B763=B764,A763,A763+1)</f>
        <v>714</v>
      </c>
      <c r="B764" s="3" t="s">
        <v>2498</v>
      </c>
      <c r="C764" s="3" t="s">
        <v>2497</v>
      </c>
      <c r="D764" s="3" t="s">
        <v>2438</v>
      </c>
      <c r="E764" s="3" t="s">
        <v>2437</v>
      </c>
      <c r="F764" s="3">
        <f>IF(B764=B763,F763+1,1)</f>
        <v>1</v>
      </c>
      <c r="G764" s="3" t="s">
        <v>6384</v>
      </c>
      <c r="H764" s="3" t="s">
        <v>6379</v>
      </c>
      <c r="I764" s="3" t="s">
        <v>6378</v>
      </c>
      <c r="J764" s="3" t="s">
        <v>6512</v>
      </c>
      <c r="K764" s="3"/>
      <c r="L764" s="3" t="s">
        <v>6730</v>
      </c>
      <c r="M764" s="3" t="s">
        <v>6729</v>
      </c>
      <c r="P764" s="3" t="s">
        <v>1125</v>
      </c>
      <c r="Q764" s="3">
        <f>IF(H764="TOEIC",VALUE(L764),0)</f>
        <v>680</v>
      </c>
      <c r="R764" s="3">
        <f>IF(H764="NEW TEPS",VALUE(L764),0)</f>
        <v>0</v>
      </c>
      <c r="S764" s="3">
        <f>IF(H764="TOEFL(ibt)",VALUE(L764),0)</f>
        <v>0</v>
      </c>
      <c r="T764" s="3">
        <f>IF(H764="JPT",VALUE(L764),0)</f>
        <v>0</v>
      </c>
      <c r="U764" s="3">
        <f>IF(H764="HSK",VALUE(K764),0)</f>
        <v>0</v>
      </c>
      <c r="V764" s="3">
        <f>IF(H764="HSK",VALUE(L764),0)</f>
        <v>0</v>
      </c>
      <c r="W764" s="3">
        <f>IF(H764="G-TELP Level2",VALUE(L764),0)</f>
        <v>0</v>
      </c>
      <c r="X764" s="3">
        <f>IF(P764="A",IF(Q764&gt;849,1,IF(R764&gt;335,1,IF(S764&gt;97,1,IF(T764&gt;849,1,IF(W764&gt;82,1,IF(U764=6,1,IF(U764=5,IF(V764&gt;254,1,0),0))))))),IF(P764="B",IF(Q764&gt;699,1,IF(R764&gt;263,1,IF(S764&gt;78,1,IF(T764&gt;699,1,IF(W764&gt;63,1,IF(U764=6,1,IF(U764=5,IF(V764&gt;179,1,0),0))))))),IF(P764="C",IF(Q764&gt;599,1,IF(R764&gt;226,1,IF(S764&gt;67,1,IF(T764&gt;599,1,IF(W764&gt;49,1,IF(U764=6,1,IF(U764=5,1,IF(U764=4,IF(V764&gt;209,1,0),0)))))))),IF(P764="D",IF(Q764&gt;649,1,IF(R764&gt;244,1,IF(S764&gt;73,1,IF(T764&gt;649,1,IF(W764&gt;56,1,IF(U764=6,1,IF(U764=5,1,IF(U764=4,IF(V764&gt;254,1,0),0)))))))),0))))</f>
        <v>1</v>
      </c>
      <c r="Y764" s="3">
        <f>SUMIF(B:B,B764,X:X)</f>
        <v>1</v>
      </c>
      <c r="Z764" s="3" t="str">
        <f>IF(Y764&gt;0,"어학 충족","자격미달")</f>
        <v>어학 충족</v>
      </c>
      <c r="AA764" s="3"/>
      <c r="AB764" s="3" t="str">
        <f>IF(P764="A",IF(Q764&gt;849,"TOEIC 충족",IF(R764&gt;335,"New-TEPS 충족",IF(S764&gt;97,"TOEFL 충족",IF(T764&gt;849,"JPT 충족",IF(W764&gt;82,"G-TELP 충족",IF(U764=6,"HSK점수 충족",IF(U764=5,IF(V764&gt;254,"HSK점수 충족","자격미달"),"자격미달"))))))),IF(P764="B",IF(Q764&gt;699,"TOEIC 충족",IF(R764&gt;263,"New-TEPS 충족",IF(S764&gt;78,"TOEFL 충족",IF(T764&gt;699,"JPT 충족",IF(W764&gt;63,"G-TELP 충족",IF(U764=6,"HSK점수 충족",IF(U764=5,IF(V764&gt;179,"HSK점수 충족","자격미달"),"자격미달"))))))),IF(P764="C",IF(Q764&gt;599,"TOEIC 충족",IF(R764&gt;226,"New-TEPS 충족",IF(S764&gt;67,"TOEFL 충족",IF(T764&gt;599,"JPT 충족",IF(W764&gt;49,"G-TELP 충족",IF(U764=6,"HSK점수 충족",IF(U764=5,"HSK점수 충족",IF(U764=4,IF(V764&gt;209,"HSK점수 충족","자격미달"),"자격미달")))))))),IF(P764="D",IF(Q764&gt;649,"TOEIC 충족",IF(R764&gt;244,"New-TEPS 충족",IF(S764&gt;73,"TOEFL 충족",IF(T764&gt;649,"JPT 충족",IF(W764&gt;56,"G-TELP 충족",IF(U1705=6,"HSK점수 충족",IF(U1705=5,"HSK점수 충족",IF(U1705=4,IF(V1705&gt;254,"HSK점수 충족","자격미달"),"자격미달")))))))),0))))</f>
        <v>TOEIC 충족</v>
      </c>
      <c r="AC764" s="21"/>
      <c r="AD764" s="3">
        <f>IF(P764="A",VLOOKUP(Q764,[1]교육_어학_경력backdata!$B$3:$C$9,2,1),IF(P764="B",VLOOKUP(Q764,[1]교육_어학_경력backdata!$G$3:$H$9,2,1),IF(P764="C",0,"오류")))</f>
        <v>0</v>
      </c>
      <c r="AE764" s="3">
        <f>IF(P764="A",VLOOKUP(R764,[1]교육_어학_경력backdata!$B$11:$C$17,2,1),IF(P764="B",VLOOKUP(R764,[1]교육_어학_경력backdata!$G$11:$H$17,2,1),IF(P764="C",0,"오류")))</f>
        <v>0</v>
      </c>
      <c r="AF764" s="3">
        <f>IF(P764="A",VLOOKUP(S764,[1]교육_어학_경력backdata!$B$19:$C$25,2,1),IF(P764="B",VLOOKUP(S764,[1]교육_어학_경력backdata!$G$19:$H$25,2,1),IF(P764="C",0,"오류")))</f>
        <v>0</v>
      </c>
      <c r="AG764" s="3">
        <f>IF(P764="A",VLOOKUP(T764,[1]교육_어학_경력backdata!$B$3:$C$9,2,1),IF(P764="B",VLOOKUP(T764,[1]교육_어학_경력backdata!$G$3:$H$9,2,1),IF(P764="C",0,"오류")))</f>
        <v>0</v>
      </c>
      <c r="AH764" s="3">
        <v>0</v>
      </c>
      <c r="AI764" s="3">
        <f>IF(P764="A",VLOOKUP(W764,[1]교육_어학_경력backdata!$B$36:$C$42,2,1),IF(P764="B",VLOOKUP(W764,[1]교육_어학_경력backdata!$G$36:$H$42,2,1),IF(P764="C",0,"오류")))</f>
        <v>0</v>
      </c>
      <c r="AJ764" s="3">
        <f>SUM(AD764:AI764)</f>
        <v>0</v>
      </c>
      <c r="AK764" s="3">
        <f>_xlfn.MAXIFS(AJ:AJ,B:B,B764)</f>
        <v>0</v>
      </c>
      <c r="AL764" s="3"/>
      <c r="AM764" s="21"/>
      <c r="AN764" s="3"/>
      <c r="AO764" s="3"/>
    </row>
    <row r="765" spans="1:41" x14ac:dyDescent="0.4">
      <c r="A765" s="4">
        <f>IF(B764=B765,A764,A764+1)</f>
        <v>715</v>
      </c>
      <c r="B765" s="4" t="s">
        <v>2496</v>
      </c>
      <c r="C765" s="4" t="s">
        <v>2495</v>
      </c>
      <c r="D765" s="4" t="s">
        <v>2438</v>
      </c>
      <c r="E765" s="4" t="s">
        <v>2437</v>
      </c>
      <c r="F765" s="4">
        <f>IF(B765=B764,F764+1,1)</f>
        <v>1</v>
      </c>
      <c r="G765" s="4" t="s">
        <v>6374</v>
      </c>
      <c r="H765" s="4" t="s">
        <v>6374</v>
      </c>
      <c r="I765" s="4" t="s">
        <v>568</v>
      </c>
      <c r="J765" s="4" t="s">
        <v>568</v>
      </c>
      <c r="K765" s="4" t="s">
        <v>568</v>
      </c>
      <c r="L765" s="4" t="s">
        <v>568</v>
      </c>
      <c r="M765" s="4" t="s">
        <v>568</v>
      </c>
      <c r="P765" s="4" t="s">
        <v>1125</v>
      </c>
      <c r="Q765" s="4">
        <f>IF(H765="TOEIC",VALUE(L765),0)</f>
        <v>0</v>
      </c>
      <c r="R765" s="4">
        <f>IF(H765="NEW TEPS",VALUE(L765),0)</f>
        <v>0</v>
      </c>
      <c r="S765" s="4">
        <f>IF(H765="TOEFL(ibt)",VALUE(L765),0)</f>
        <v>0</v>
      </c>
      <c r="T765" s="4">
        <f>IF(H765="JPT",VALUE(L765),0)</f>
        <v>0</v>
      </c>
      <c r="U765" s="4">
        <f>IF(H765="HSK",VALUE(K765),0)</f>
        <v>0</v>
      </c>
      <c r="V765" s="4">
        <f>IF(H765="HSK",VALUE(L765),0)</f>
        <v>0</v>
      </c>
      <c r="W765" s="4">
        <f>IF(H765="G-TELP Level2",VALUE(L765),0)</f>
        <v>0</v>
      </c>
      <c r="X765" s="4">
        <f>IF(P765="A",IF(Q765&gt;849,1,IF(R765&gt;335,1,IF(S765&gt;97,1,IF(T765&gt;849,1,IF(W765&gt;82,1,IF(U765=6,1,IF(U765=5,IF(V765&gt;254,1,0),0))))))),IF(P765="B",IF(Q765&gt;699,1,IF(R765&gt;263,1,IF(S765&gt;78,1,IF(T765&gt;699,1,IF(W765&gt;63,1,IF(U765=6,1,IF(U765=5,IF(V765&gt;179,1,0),0))))))),IF(P765="C",IF(Q765&gt;599,1,IF(R765&gt;226,1,IF(S765&gt;67,1,IF(T765&gt;599,1,IF(W765&gt;49,1,IF(U765=6,1,IF(U765=5,1,IF(U765=4,IF(V765&gt;209,1,0),0)))))))),IF(P765="D",IF(Q765&gt;649,1,IF(R765&gt;244,1,IF(S765&gt;73,1,IF(T765&gt;649,1,IF(W765&gt;56,1,IF(U765=6,1,IF(U765=5,1,IF(U765=4,IF(V765&gt;254,1,0),0)))))))),0))))</f>
        <v>0</v>
      </c>
      <c r="Y765" s="4">
        <f>SUMIF(B:B,B765,X:X)</f>
        <v>0</v>
      </c>
      <c r="Z765" s="4" t="str">
        <f>IF(Y765&gt;0,"어학 충족","자격미달")</f>
        <v>자격미달</v>
      </c>
      <c r="AA765" s="4"/>
      <c r="AB765" s="4" t="str">
        <f>IF(P765="A",IF(Q765&gt;849,"TOEIC 충족",IF(R765&gt;335,"New-TEPS 충족",IF(S765&gt;97,"TOEFL 충족",IF(T765&gt;849,"JPT 충족",IF(W765&gt;82,"G-TELP 충족",IF(U765=6,"HSK점수 충족",IF(U765=5,IF(V765&gt;254,"HSK점수 충족","자격미달"),"자격미달"))))))),IF(P765="B",IF(Q765&gt;699,"TOEIC 충족",IF(R765&gt;263,"New-TEPS 충족",IF(S765&gt;78,"TOEFL 충족",IF(T765&gt;699,"JPT 충족",IF(W765&gt;63,"G-TELP 충족",IF(U765=6,"HSK점수 충족",IF(U765=5,IF(V765&gt;179,"HSK점수 충족","자격미달"),"자격미달"))))))),IF(P765="C",IF(Q765&gt;599,"TOEIC 충족",IF(R765&gt;226,"New-TEPS 충족",IF(S765&gt;67,"TOEFL 충족",IF(T765&gt;599,"JPT 충족",IF(W765&gt;49,"G-TELP 충족",IF(U765=6,"HSK점수 충족",IF(U765=5,"HSK점수 충족",IF(U765=4,IF(V765&gt;209,"HSK점수 충족","자격미달"),"자격미달")))))))),IF(P765="D",IF(Q765&gt;649,"TOEIC 충족",IF(R765&gt;244,"New-TEPS 충족",IF(S765&gt;73,"TOEFL 충족",IF(T765&gt;649,"JPT 충족",IF(W765&gt;56,"G-TELP 충족",IF(U1706=6,"HSK점수 충족",IF(U1706=5,"HSK점수 충족",IF(U1706=4,IF(V1706&gt;254,"HSK점수 충족","자격미달"),"자격미달")))))))),0))))</f>
        <v>자격미달</v>
      </c>
      <c r="AC765" s="21"/>
      <c r="AD765" s="4">
        <f>IF(P765="A",VLOOKUP(Q765,[1]교육_어학_경력backdata!$B$3:$C$9,2,1),IF(P765="B",VLOOKUP(Q765,[1]교육_어학_경력backdata!$G$3:$H$9,2,1),IF(P765="C",0,"오류")))</f>
        <v>0</v>
      </c>
      <c r="AE765" s="4">
        <f>IF(P765="A",VLOOKUP(R765,[1]교육_어학_경력backdata!$B$11:$C$17,2,1),IF(P765="B",VLOOKUP(R765,[1]교육_어학_경력backdata!$G$11:$H$17,2,1),IF(P765="C",0,"오류")))</f>
        <v>0</v>
      </c>
      <c r="AF765" s="4">
        <f>IF(P765="A",VLOOKUP(S765,[1]교육_어학_경력backdata!$B$19:$C$25,2,1),IF(P765="B",VLOOKUP(S765,[1]교육_어학_경력backdata!$G$19:$H$25,2,1),IF(P765="C",0,"오류")))</f>
        <v>0</v>
      </c>
      <c r="AG765" s="4">
        <f>IF(P765="A",VLOOKUP(T765,[1]교육_어학_경력backdata!$B$3:$C$9,2,1),IF(P765="B",VLOOKUP(T765,[1]교육_어학_경력backdata!$G$3:$H$9,2,1),IF(P765="C",0,"오류")))</f>
        <v>0</v>
      </c>
      <c r="AH765" s="4">
        <v>0</v>
      </c>
      <c r="AI765" s="4">
        <f>IF(P765="A",VLOOKUP(W765,[1]교육_어학_경력backdata!$B$36:$C$42,2,1),IF(P765="B",VLOOKUP(W765,[1]교육_어학_경력backdata!$G$36:$H$42,2,1),IF(P765="C",0,"오류")))</f>
        <v>0</v>
      </c>
      <c r="AJ765" s="4">
        <f>SUM(AD765:AI765)</f>
        <v>0</v>
      </c>
      <c r="AK765" s="4">
        <f>_xlfn.MAXIFS(AJ:AJ,B:B,B765)</f>
        <v>0</v>
      </c>
      <c r="AL765" s="4"/>
      <c r="AM765" s="21"/>
      <c r="AN765" s="4"/>
      <c r="AO765" s="4"/>
    </row>
    <row r="766" spans="1:41" x14ac:dyDescent="0.4">
      <c r="A766" s="3">
        <f>IF(B765=B766,A765,A765+1)</f>
        <v>716</v>
      </c>
      <c r="B766" s="3" t="s">
        <v>2494</v>
      </c>
      <c r="C766" s="3" t="s">
        <v>2493</v>
      </c>
      <c r="D766" s="3" t="s">
        <v>2438</v>
      </c>
      <c r="E766" s="3" t="s">
        <v>2437</v>
      </c>
      <c r="F766" s="3">
        <f>IF(B766=B765,F765+1,1)</f>
        <v>1</v>
      </c>
      <c r="G766" s="3" t="s">
        <v>6374</v>
      </c>
      <c r="H766" s="3" t="s">
        <v>6374</v>
      </c>
      <c r="I766" s="3" t="s">
        <v>568</v>
      </c>
      <c r="J766" s="3" t="s">
        <v>568</v>
      </c>
      <c r="K766" s="3" t="s">
        <v>568</v>
      </c>
      <c r="L766" s="3" t="s">
        <v>568</v>
      </c>
      <c r="M766" s="3" t="s">
        <v>568</v>
      </c>
      <c r="P766" s="3" t="s">
        <v>1125</v>
      </c>
      <c r="Q766" s="3">
        <f>IF(H766="TOEIC",VALUE(L766),0)</f>
        <v>0</v>
      </c>
      <c r="R766" s="3">
        <f>IF(H766="NEW TEPS",VALUE(L766),0)</f>
        <v>0</v>
      </c>
      <c r="S766" s="3">
        <f>IF(H766="TOEFL(ibt)",VALUE(L766),0)</f>
        <v>0</v>
      </c>
      <c r="T766" s="3">
        <f>IF(H766="JPT",VALUE(L766),0)</f>
        <v>0</v>
      </c>
      <c r="U766" s="3">
        <f>IF(H766="HSK",VALUE(K766),0)</f>
        <v>0</v>
      </c>
      <c r="V766" s="3">
        <f>IF(H766="HSK",VALUE(L766),0)</f>
        <v>0</v>
      </c>
      <c r="W766" s="3">
        <f>IF(H766="G-TELP Level2",VALUE(L766),0)</f>
        <v>0</v>
      </c>
      <c r="X766" s="3">
        <f>IF(P766="A",IF(Q766&gt;849,1,IF(R766&gt;335,1,IF(S766&gt;97,1,IF(T766&gt;849,1,IF(W766&gt;82,1,IF(U766=6,1,IF(U766=5,IF(V766&gt;254,1,0),0))))))),IF(P766="B",IF(Q766&gt;699,1,IF(R766&gt;263,1,IF(S766&gt;78,1,IF(T766&gt;699,1,IF(W766&gt;63,1,IF(U766=6,1,IF(U766=5,IF(V766&gt;179,1,0),0))))))),IF(P766="C",IF(Q766&gt;599,1,IF(R766&gt;226,1,IF(S766&gt;67,1,IF(T766&gt;599,1,IF(W766&gt;49,1,IF(U766=6,1,IF(U766=5,1,IF(U766=4,IF(V766&gt;209,1,0),0)))))))),IF(P766="D",IF(Q766&gt;649,1,IF(R766&gt;244,1,IF(S766&gt;73,1,IF(T766&gt;649,1,IF(W766&gt;56,1,IF(U766=6,1,IF(U766=5,1,IF(U766=4,IF(V766&gt;254,1,0),0)))))))),0))))</f>
        <v>0</v>
      </c>
      <c r="Y766" s="3">
        <f>SUMIF(B:B,B766,X:X)</f>
        <v>0</v>
      </c>
      <c r="Z766" s="3" t="str">
        <f>IF(Y766&gt;0,"어학 충족","자격미달")</f>
        <v>자격미달</v>
      </c>
      <c r="AA766" s="3"/>
      <c r="AB766" s="3" t="str">
        <f>IF(P766="A",IF(Q766&gt;849,"TOEIC 충족",IF(R766&gt;335,"New-TEPS 충족",IF(S766&gt;97,"TOEFL 충족",IF(T766&gt;849,"JPT 충족",IF(W766&gt;82,"G-TELP 충족",IF(U766=6,"HSK점수 충족",IF(U766=5,IF(V766&gt;254,"HSK점수 충족","자격미달"),"자격미달"))))))),IF(P766="B",IF(Q766&gt;699,"TOEIC 충족",IF(R766&gt;263,"New-TEPS 충족",IF(S766&gt;78,"TOEFL 충족",IF(T766&gt;699,"JPT 충족",IF(W766&gt;63,"G-TELP 충족",IF(U766=6,"HSK점수 충족",IF(U766=5,IF(V766&gt;179,"HSK점수 충족","자격미달"),"자격미달"))))))),IF(P766="C",IF(Q766&gt;599,"TOEIC 충족",IF(R766&gt;226,"New-TEPS 충족",IF(S766&gt;67,"TOEFL 충족",IF(T766&gt;599,"JPT 충족",IF(W766&gt;49,"G-TELP 충족",IF(U766=6,"HSK점수 충족",IF(U766=5,"HSK점수 충족",IF(U766=4,IF(V766&gt;209,"HSK점수 충족","자격미달"),"자격미달")))))))),IF(P766="D",IF(Q766&gt;649,"TOEIC 충족",IF(R766&gt;244,"New-TEPS 충족",IF(S766&gt;73,"TOEFL 충족",IF(T766&gt;649,"JPT 충족",IF(W766&gt;56,"G-TELP 충족",IF(U1707=6,"HSK점수 충족",IF(U1707=5,"HSK점수 충족",IF(U1707=4,IF(V1707&gt;254,"HSK점수 충족","자격미달"),"자격미달")))))))),0))))</f>
        <v>자격미달</v>
      </c>
      <c r="AC766" s="21"/>
      <c r="AD766" s="3">
        <f>IF(P766="A",VLOOKUP(Q766,[1]교육_어학_경력backdata!$B$3:$C$9,2,1),IF(P766="B",VLOOKUP(Q766,[1]교육_어학_경력backdata!$G$3:$H$9,2,1),IF(P766="C",0,"오류")))</f>
        <v>0</v>
      </c>
      <c r="AE766" s="3">
        <f>IF(P766="A",VLOOKUP(R766,[1]교육_어학_경력backdata!$B$11:$C$17,2,1),IF(P766="B",VLOOKUP(R766,[1]교육_어학_경력backdata!$G$11:$H$17,2,1),IF(P766="C",0,"오류")))</f>
        <v>0</v>
      </c>
      <c r="AF766" s="3">
        <f>IF(P766="A",VLOOKUP(S766,[1]교육_어학_경력backdata!$B$19:$C$25,2,1),IF(P766="B",VLOOKUP(S766,[1]교육_어학_경력backdata!$G$19:$H$25,2,1),IF(P766="C",0,"오류")))</f>
        <v>0</v>
      </c>
      <c r="AG766" s="3">
        <f>IF(P766="A",VLOOKUP(T766,[1]교육_어학_경력backdata!$B$3:$C$9,2,1),IF(P766="B",VLOOKUP(T766,[1]교육_어학_경력backdata!$G$3:$H$9,2,1),IF(P766="C",0,"오류")))</f>
        <v>0</v>
      </c>
      <c r="AH766" s="3">
        <v>0</v>
      </c>
      <c r="AI766" s="3">
        <f>IF(P766="A",VLOOKUP(W766,[1]교육_어학_경력backdata!$B$36:$C$42,2,1),IF(P766="B",VLOOKUP(W766,[1]교육_어학_경력backdata!$G$36:$H$42,2,1),IF(P766="C",0,"오류")))</f>
        <v>0</v>
      </c>
      <c r="AJ766" s="3">
        <f>SUM(AD766:AI766)</f>
        <v>0</v>
      </c>
      <c r="AK766" s="3">
        <f>_xlfn.MAXIFS(AJ:AJ,B:B,B766)</f>
        <v>0</v>
      </c>
      <c r="AL766" s="3"/>
      <c r="AM766" s="21"/>
      <c r="AN766" s="3"/>
      <c r="AO766" s="3"/>
    </row>
    <row r="767" spans="1:41" x14ac:dyDescent="0.4">
      <c r="A767" s="4">
        <f>IF(B766=B767,A766,A766+1)</f>
        <v>717</v>
      </c>
      <c r="B767" s="4" t="s">
        <v>2492</v>
      </c>
      <c r="C767" s="4" t="s">
        <v>2491</v>
      </c>
      <c r="D767" s="4" t="s">
        <v>2438</v>
      </c>
      <c r="E767" s="4" t="s">
        <v>2437</v>
      </c>
      <c r="F767" s="4">
        <f>IF(B767=B766,F766+1,1)</f>
        <v>1</v>
      </c>
      <c r="G767" s="4" t="s">
        <v>6384</v>
      </c>
      <c r="H767" s="4" t="s">
        <v>6379</v>
      </c>
      <c r="I767" s="4" t="s">
        <v>6378</v>
      </c>
      <c r="J767" s="4" t="s">
        <v>6547</v>
      </c>
      <c r="K767" s="4"/>
      <c r="L767" s="4" t="s">
        <v>6633</v>
      </c>
      <c r="M767" s="4" t="s">
        <v>6728</v>
      </c>
      <c r="P767" s="4" t="s">
        <v>1125</v>
      </c>
      <c r="Q767" s="4">
        <f>IF(H767="TOEIC",VALUE(L767),0)</f>
        <v>750</v>
      </c>
      <c r="R767" s="4">
        <f>IF(H767="NEW TEPS",VALUE(L767),0)</f>
        <v>0</v>
      </c>
      <c r="S767" s="4">
        <f>IF(H767="TOEFL(ibt)",VALUE(L767),0)</f>
        <v>0</v>
      </c>
      <c r="T767" s="4">
        <f>IF(H767="JPT",VALUE(L767),0)</f>
        <v>0</v>
      </c>
      <c r="U767" s="4">
        <f>IF(H767="HSK",VALUE(K767),0)</f>
        <v>0</v>
      </c>
      <c r="V767" s="4">
        <f>IF(H767="HSK",VALUE(L767),0)</f>
        <v>0</v>
      </c>
      <c r="W767" s="4">
        <f>IF(H767="G-TELP Level2",VALUE(L767),0)</f>
        <v>0</v>
      </c>
      <c r="X767" s="4">
        <f>IF(P767="A",IF(Q767&gt;849,1,IF(R767&gt;335,1,IF(S767&gt;97,1,IF(T767&gt;849,1,IF(W767&gt;82,1,IF(U767=6,1,IF(U767=5,IF(V767&gt;254,1,0),0))))))),IF(P767="B",IF(Q767&gt;699,1,IF(R767&gt;263,1,IF(S767&gt;78,1,IF(T767&gt;699,1,IF(W767&gt;63,1,IF(U767=6,1,IF(U767=5,IF(V767&gt;179,1,0),0))))))),IF(P767="C",IF(Q767&gt;599,1,IF(R767&gt;226,1,IF(S767&gt;67,1,IF(T767&gt;599,1,IF(W767&gt;49,1,IF(U767=6,1,IF(U767=5,1,IF(U767=4,IF(V767&gt;209,1,0),0)))))))),IF(P767="D",IF(Q767&gt;649,1,IF(R767&gt;244,1,IF(S767&gt;73,1,IF(T767&gt;649,1,IF(W767&gt;56,1,IF(U767=6,1,IF(U767=5,1,IF(U767=4,IF(V767&gt;254,1,0),0)))))))),0))))</f>
        <v>1</v>
      </c>
      <c r="Y767" s="4">
        <f>SUMIF(B:B,B767,X:X)</f>
        <v>1</v>
      </c>
      <c r="Z767" s="4" t="str">
        <f>IF(Y767&gt;0,"어학 충족","자격미달")</f>
        <v>어학 충족</v>
      </c>
      <c r="AA767" s="4"/>
      <c r="AB767" s="4" t="str">
        <f>IF(P767="A",IF(Q767&gt;849,"TOEIC 충족",IF(R767&gt;335,"New-TEPS 충족",IF(S767&gt;97,"TOEFL 충족",IF(T767&gt;849,"JPT 충족",IF(W767&gt;82,"G-TELP 충족",IF(U767=6,"HSK점수 충족",IF(U767=5,IF(V767&gt;254,"HSK점수 충족","자격미달"),"자격미달"))))))),IF(P767="B",IF(Q767&gt;699,"TOEIC 충족",IF(R767&gt;263,"New-TEPS 충족",IF(S767&gt;78,"TOEFL 충족",IF(T767&gt;699,"JPT 충족",IF(W767&gt;63,"G-TELP 충족",IF(U767=6,"HSK점수 충족",IF(U767=5,IF(V767&gt;179,"HSK점수 충족","자격미달"),"자격미달"))))))),IF(P767="C",IF(Q767&gt;599,"TOEIC 충족",IF(R767&gt;226,"New-TEPS 충족",IF(S767&gt;67,"TOEFL 충족",IF(T767&gt;599,"JPT 충족",IF(W767&gt;49,"G-TELP 충족",IF(U767=6,"HSK점수 충족",IF(U767=5,"HSK점수 충족",IF(U767=4,IF(V767&gt;209,"HSK점수 충족","자격미달"),"자격미달")))))))),IF(P767="D",IF(Q767&gt;649,"TOEIC 충족",IF(R767&gt;244,"New-TEPS 충족",IF(S767&gt;73,"TOEFL 충족",IF(T767&gt;649,"JPT 충족",IF(W767&gt;56,"G-TELP 충족",IF(U1708=6,"HSK점수 충족",IF(U1708=5,"HSK점수 충족",IF(U1708=4,IF(V1708&gt;254,"HSK점수 충족","자격미달"),"자격미달")))))))),0))))</f>
        <v>TOEIC 충족</v>
      </c>
      <c r="AC767" s="21"/>
      <c r="AD767" s="4">
        <f>IF(P767="A",VLOOKUP(Q767,[1]교육_어학_경력backdata!$B$3:$C$9,2,1),IF(P767="B",VLOOKUP(Q767,[1]교육_어학_경력backdata!$G$3:$H$9,2,1),IF(P767="C",0,"오류")))</f>
        <v>0</v>
      </c>
      <c r="AE767" s="4">
        <f>IF(P767="A",VLOOKUP(R767,[1]교육_어학_경력backdata!$B$11:$C$17,2,1),IF(P767="B",VLOOKUP(R767,[1]교육_어학_경력backdata!$G$11:$H$17,2,1),IF(P767="C",0,"오류")))</f>
        <v>0</v>
      </c>
      <c r="AF767" s="4">
        <f>IF(P767="A",VLOOKUP(S767,[1]교육_어학_경력backdata!$B$19:$C$25,2,1),IF(P767="B",VLOOKUP(S767,[1]교육_어학_경력backdata!$G$19:$H$25,2,1),IF(P767="C",0,"오류")))</f>
        <v>0</v>
      </c>
      <c r="AG767" s="4">
        <f>IF(P767="A",VLOOKUP(T767,[1]교육_어학_경력backdata!$B$3:$C$9,2,1),IF(P767="B",VLOOKUP(T767,[1]교육_어학_경력backdata!$G$3:$H$9,2,1),IF(P767="C",0,"오류")))</f>
        <v>0</v>
      </c>
      <c r="AH767" s="4">
        <v>0</v>
      </c>
      <c r="AI767" s="4">
        <f>IF(P767="A",VLOOKUP(W767,[1]교육_어학_경력backdata!$B$36:$C$42,2,1),IF(P767="B",VLOOKUP(W767,[1]교육_어학_경력backdata!$G$36:$H$42,2,1),IF(P767="C",0,"오류")))</f>
        <v>0</v>
      </c>
      <c r="AJ767" s="4">
        <f>SUM(AD767:AI767)</f>
        <v>0</v>
      </c>
      <c r="AK767" s="4">
        <f>_xlfn.MAXIFS(AJ:AJ,B:B,B767)</f>
        <v>0</v>
      </c>
      <c r="AL767" s="4"/>
      <c r="AM767" s="21"/>
      <c r="AN767" s="4"/>
      <c r="AO767" s="4"/>
    </row>
    <row r="768" spans="1:41" x14ac:dyDescent="0.4">
      <c r="A768" s="3">
        <f>IF(B767=B768,A767,A767+1)</f>
        <v>718</v>
      </c>
      <c r="B768" s="3" t="s">
        <v>2487</v>
      </c>
      <c r="C768" s="3" t="s">
        <v>2486</v>
      </c>
      <c r="D768" s="3" t="s">
        <v>2438</v>
      </c>
      <c r="E768" s="3" t="s">
        <v>2437</v>
      </c>
      <c r="F768" s="3">
        <f>IF(B768=B767,F767+1,1)</f>
        <v>1</v>
      </c>
      <c r="G768" s="3" t="s">
        <v>6384</v>
      </c>
      <c r="H768" s="3" t="s">
        <v>6379</v>
      </c>
      <c r="I768" s="3" t="s">
        <v>6378</v>
      </c>
      <c r="J768" s="3" t="s">
        <v>1933</v>
      </c>
      <c r="K768" s="3"/>
      <c r="L768" s="3" t="s">
        <v>6712</v>
      </c>
      <c r="M768" s="3" t="s">
        <v>6727</v>
      </c>
      <c r="P768" s="3" t="s">
        <v>1125</v>
      </c>
      <c r="Q768" s="3">
        <f>IF(H768="TOEIC",VALUE(L768),0)</f>
        <v>725</v>
      </c>
      <c r="R768" s="3">
        <f>IF(H768="NEW TEPS",VALUE(L768),0)</f>
        <v>0</v>
      </c>
      <c r="S768" s="3">
        <f>IF(H768="TOEFL(ibt)",VALUE(L768),0)</f>
        <v>0</v>
      </c>
      <c r="T768" s="3">
        <f>IF(H768="JPT",VALUE(L768),0)</f>
        <v>0</v>
      </c>
      <c r="U768" s="3">
        <f>IF(H768="HSK",VALUE(K768),0)</f>
        <v>0</v>
      </c>
      <c r="V768" s="3">
        <f>IF(H768="HSK",VALUE(L768),0)</f>
        <v>0</v>
      </c>
      <c r="W768" s="3">
        <f>IF(H768="G-TELP Level2",VALUE(L768),0)</f>
        <v>0</v>
      </c>
      <c r="X768" s="3">
        <f>IF(P768="A",IF(Q768&gt;849,1,IF(R768&gt;335,1,IF(S768&gt;97,1,IF(T768&gt;849,1,IF(W768&gt;82,1,IF(U768=6,1,IF(U768=5,IF(V768&gt;254,1,0),0))))))),IF(P768="B",IF(Q768&gt;699,1,IF(R768&gt;263,1,IF(S768&gt;78,1,IF(T768&gt;699,1,IF(W768&gt;63,1,IF(U768=6,1,IF(U768=5,IF(V768&gt;179,1,0),0))))))),IF(P768="C",IF(Q768&gt;599,1,IF(R768&gt;226,1,IF(S768&gt;67,1,IF(T768&gt;599,1,IF(W768&gt;49,1,IF(U768=6,1,IF(U768=5,1,IF(U768=4,IF(V768&gt;209,1,0),0)))))))),IF(P768="D",IF(Q768&gt;649,1,IF(R768&gt;244,1,IF(S768&gt;73,1,IF(T768&gt;649,1,IF(W768&gt;56,1,IF(U768=6,1,IF(U768=5,1,IF(U768=4,IF(V768&gt;254,1,0),0)))))))),0))))</f>
        <v>1</v>
      </c>
      <c r="Y768" s="3">
        <f>SUMIF(B:B,B768,X:X)</f>
        <v>1</v>
      </c>
      <c r="Z768" s="3" t="str">
        <f>IF(Y768&gt;0,"어학 충족","자격미달")</f>
        <v>어학 충족</v>
      </c>
      <c r="AA768" s="3"/>
      <c r="AB768" s="3" t="str">
        <f>IF(P768="A",IF(Q768&gt;849,"TOEIC 충족",IF(R768&gt;335,"New-TEPS 충족",IF(S768&gt;97,"TOEFL 충족",IF(T768&gt;849,"JPT 충족",IF(W768&gt;82,"G-TELP 충족",IF(U768=6,"HSK점수 충족",IF(U768=5,IF(V768&gt;254,"HSK점수 충족","자격미달"),"자격미달"))))))),IF(P768="B",IF(Q768&gt;699,"TOEIC 충족",IF(R768&gt;263,"New-TEPS 충족",IF(S768&gt;78,"TOEFL 충족",IF(T768&gt;699,"JPT 충족",IF(W768&gt;63,"G-TELP 충족",IF(U768=6,"HSK점수 충족",IF(U768=5,IF(V768&gt;179,"HSK점수 충족","자격미달"),"자격미달"))))))),IF(P768="C",IF(Q768&gt;599,"TOEIC 충족",IF(R768&gt;226,"New-TEPS 충족",IF(S768&gt;67,"TOEFL 충족",IF(T768&gt;599,"JPT 충족",IF(W768&gt;49,"G-TELP 충족",IF(U768=6,"HSK점수 충족",IF(U768=5,"HSK점수 충족",IF(U768=4,IF(V768&gt;209,"HSK점수 충족","자격미달"),"자격미달")))))))),IF(P768="D",IF(Q768&gt;649,"TOEIC 충족",IF(R768&gt;244,"New-TEPS 충족",IF(S768&gt;73,"TOEFL 충족",IF(T768&gt;649,"JPT 충족",IF(W768&gt;56,"G-TELP 충족",IF(U1709=6,"HSK점수 충족",IF(U1709=5,"HSK점수 충족",IF(U1709=4,IF(V1709&gt;254,"HSK점수 충족","자격미달"),"자격미달")))))))),0))))</f>
        <v>TOEIC 충족</v>
      </c>
      <c r="AC768" s="21"/>
      <c r="AD768" s="3">
        <f>IF(P768="A",VLOOKUP(Q768,[1]교육_어학_경력backdata!$B$3:$C$9,2,1),IF(P768="B",VLOOKUP(Q768,[1]교육_어학_경력backdata!$G$3:$H$9,2,1),IF(P768="C",0,"오류")))</f>
        <v>0</v>
      </c>
      <c r="AE768" s="3">
        <f>IF(P768="A",VLOOKUP(R768,[1]교육_어학_경력backdata!$B$11:$C$17,2,1),IF(P768="B",VLOOKUP(R768,[1]교육_어학_경력backdata!$G$11:$H$17,2,1),IF(P768="C",0,"오류")))</f>
        <v>0</v>
      </c>
      <c r="AF768" s="3">
        <f>IF(P768="A",VLOOKUP(S768,[1]교육_어학_경력backdata!$B$19:$C$25,2,1),IF(P768="B",VLOOKUP(S768,[1]교육_어학_경력backdata!$G$19:$H$25,2,1),IF(P768="C",0,"오류")))</f>
        <v>0</v>
      </c>
      <c r="AG768" s="3">
        <f>IF(P768="A",VLOOKUP(T768,[1]교육_어학_경력backdata!$B$3:$C$9,2,1),IF(P768="B",VLOOKUP(T768,[1]교육_어학_경력backdata!$G$3:$H$9,2,1),IF(P768="C",0,"오류")))</f>
        <v>0</v>
      </c>
      <c r="AH768" s="3">
        <v>0</v>
      </c>
      <c r="AI768" s="3">
        <f>IF(P768="A",VLOOKUP(W768,[1]교육_어학_경력backdata!$B$36:$C$42,2,1),IF(P768="B",VLOOKUP(W768,[1]교육_어학_경력backdata!$G$36:$H$42,2,1),IF(P768="C",0,"오류")))</f>
        <v>0</v>
      </c>
      <c r="AJ768" s="3">
        <f>SUM(AD768:AI768)</f>
        <v>0</v>
      </c>
      <c r="AK768" s="3">
        <f>_xlfn.MAXIFS(AJ:AJ,B:B,B768)</f>
        <v>0</v>
      </c>
      <c r="AL768" s="3"/>
      <c r="AM768" s="21"/>
      <c r="AN768" s="3"/>
      <c r="AO768" s="3"/>
    </row>
    <row r="769" spans="1:41" x14ac:dyDescent="0.4">
      <c r="A769" s="4">
        <f>IF(B768=B769,A768,A768+1)</f>
        <v>719</v>
      </c>
      <c r="B769" s="4" t="s">
        <v>2483</v>
      </c>
      <c r="C769" s="4" t="s">
        <v>2482</v>
      </c>
      <c r="D769" s="4" t="s">
        <v>2438</v>
      </c>
      <c r="E769" s="4" t="s">
        <v>2437</v>
      </c>
      <c r="F769" s="4">
        <f>IF(B769=B768,F768+1,1)</f>
        <v>1</v>
      </c>
      <c r="G769" s="4" t="s">
        <v>6380</v>
      </c>
      <c r="H769" s="4" t="s">
        <v>6379</v>
      </c>
      <c r="I769" s="4" t="s">
        <v>6378</v>
      </c>
      <c r="J769" s="4" t="s">
        <v>6442</v>
      </c>
      <c r="K769" s="4"/>
      <c r="L769" s="4" t="s">
        <v>6726</v>
      </c>
      <c r="M769" s="4" t="s">
        <v>6725</v>
      </c>
      <c r="P769" s="4" t="s">
        <v>1125</v>
      </c>
      <c r="Q769" s="4">
        <f>IF(H769="TOEIC",VALUE(L769),0)</f>
        <v>980</v>
      </c>
      <c r="R769" s="4">
        <f>IF(H769="NEW TEPS",VALUE(L769),0)</f>
        <v>0</v>
      </c>
      <c r="S769" s="4">
        <f>IF(H769="TOEFL(ibt)",VALUE(L769),0)</f>
        <v>0</v>
      </c>
      <c r="T769" s="4">
        <f>IF(H769="JPT",VALUE(L769),0)</f>
        <v>0</v>
      </c>
      <c r="U769" s="4">
        <f>IF(H769="HSK",VALUE(K769),0)</f>
        <v>0</v>
      </c>
      <c r="V769" s="4">
        <f>IF(H769="HSK",VALUE(L769),0)</f>
        <v>0</v>
      </c>
      <c r="W769" s="4">
        <f>IF(H769="G-TELP Level2",VALUE(L769),0)</f>
        <v>0</v>
      </c>
      <c r="X769" s="4">
        <f>IF(P769="A",IF(Q769&gt;849,1,IF(R769&gt;335,1,IF(S769&gt;97,1,IF(T769&gt;849,1,IF(W769&gt;82,1,IF(U769=6,1,IF(U769=5,IF(V769&gt;254,1,0),0))))))),IF(P769="B",IF(Q769&gt;699,1,IF(R769&gt;263,1,IF(S769&gt;78,1,IF(T769&gt;699,1,IF(W769&gt;63,1,IF(U769=6,1,IF(U769=5,IF(V769&gt;179,1,0),0))))))),IF(P769="C",IF(Q769&gt;599,1,IF(R769&gt;226,1,IF(S769&gt;67,1,IF(T769&gt;599,1,IF(W769&gt;49,1,IF(U769=6,1,IF(U769=5,1,IF(U769=4,IF(V769&gt;209,1,0),0)))))))),IF(P769="D",IF(Q769&gt;649,1,IF(R769&gt;244,1,IF(S769&gt;73,1,IF(T769&gt;649,1,IF(W769&gt;56,1,IF(U769=6,1,IF(U769=5,1,IF(U769=4,IF(V769&gt;254,1,0),0)))))))),0))))</f>
        <v>1</v>
      </c>
      <c r="Y769" s="4">
        <f>SUMIF(B:B,B769,X:X)</f>
        <v>1</v>
      </c>
      <c r="Z769" s="4" t="str">
        <f>IF(Y769&gt;0,"어학 충족","자격미달")</f>
        <v>어학 충족</v>
      </c>
      <c r="AA769" s="4"/>
      <c r="AB769" s="4" t="str">
        <f>IF(P769="A",IF(Q769&gt;849,"TOEIC 충족",IF(R769&gt;335,"New-TEPS 충족",IF(S769&gt;97,"TOEFL 충족",IF(T769&gt;849,"JPT 충족",IF(W769&gt;82,"G-TELP 충족",IF(U769=6,"HSK점수 충족",IF(U769=5,IF(V769&gt;254,"HSK점수 충족","자격미달"),"자격미달"))))))),IF(P769="B",IF(Q769&gt;699,"TOEIC 충족",IF(R769&gt;263,"New-TEPS 충족",IF(S769&gt;78,"TOEFL 충족",IF(T769&gt;699,"JPT 충족",IF(W769&gt;63,"G-TELP 충족",IF(U769=6,"HSK점수 충족",IF(U769=5,IF(V769&gt;179,"HSK점수 충족","자격미달"),"자격미달"))))))),IF(P769="C",IF(Q769&gt;599,"TOEIC 충족",IF(R769&gt;226,"New-TEPS 충족",IF(S769&gt;67,"TOEFL 충족",IF(T769&gt;599,"JPT 충족",IF(W769&gt;49,"G-TELP 충족",IF(U769=6,"HSK점수 충족",IF(U769=5,"HSK점수 충족",IF(U769=4,IF(V769&gt;209,"HSK점수 충족","자격미달"),"자격미달")))))))),IF(P769="D",IF(Q769&gt;649,"TOEIC 충족",IF(R769&gt;244,"New-TEPS 충족",IF(S769&gt;73,"TOEFL 충족",IF(T769&gt;649,"JPT 충족",IF(W769&gt;56,"G-TELP 충족",IF(U1710=6,"HSK점수 충족",IF(U1710=5,"HSK점수 충족",IF(U1710=4,IF(V1710&gt;254,"HSK점수 충족","자격미달"),"자격미달")))))))),0))))</f>
        <v>TOEIC 충족</v>
      </c>
      <c r="AC769" s="21"/>
      <c r="AD769" s="4">
        <f>IF(P769="A",VLOOKUP(Q769,[1]교육_어학_경력backdata!$B$3:$C$9,2,1),IF(P769="B",VLOOKUP(Q769,[1]교육_어학_경력backdata!$G$3:$H$9,2,1),IF(P769="C",0,"오류")))</f>
        <v>0</v>
      </c>
      <c r="AE769" s="4">
        <f>IF(P769="A",VLOOKUP(R769,[1]교육_어학_경력backdata!$B$11:$C$17,2,1),IF(P769="B",VLOOKUP(R769,[1]교육_어학_경력backdata!$G$11:$H$17,2,1),IF(P769="C",0,"오류")))</f>
        <v>0</v>
      </c>
      <c r="AF769" s="4">
        <f>IF(P769="A",VLOOKUP(S769,[1]교육_어학_경력backdata!$B$19:$C$25,2,1),IF(P769="B",VLOOKUP(S769,[1]교육_어학_경력backdata!$G$19:$H$25,2,1),IF(P769="C",0,"오류")))</f>
        <v>0</v>
      </c>
      <c r="AG769" s="4">
        <f>IF(P769="A",VLOOKUP(T769,[1]교육_어학_경력backdata!$B$3:$C$9,2,1),IF(P769="B",VLOOKUP(T769,[1]교육_어학_경력backdata!$G$3:$H$9,2,1),IF(P769="C",0,"오류")))</f>
        <v>0</v>
      </c>
      <c r="AH769" s="4">
        <v>0</v>
      </c>
      <c r="AI769" s="4">
        <f>IF(P769="A",VLOOKUP(W769,[1]교육_어학_경력backdata!$B$36:$C$42,2,1),IF(P769="B",VLOOKUP(W769,[1]교육_어학_경력backdata!$G$36:$H$42,2,1),IF(P769="C",0,"오류")))</f>
        <v>0</v>
      </c>
      <c r="AJ769" s="4">
        <f>SUM(AD769:AI769)</f>
        <v>0</v>
      </c>
      <c r="AK769" s="4">
        <f>_xlfn.MAXIFS(AJ:AJ,B:B,B769)</f>
        <v>0</v>
      </c>
      <c r="AL769" s="4"/>
      <c r="AM769" s="21"/>
      <c r="AN769" s="4"/>
      <c r="AO769" s="4"/>
    </row>
    <row r="770" spans="1:41" x14ac:dyDescent="0.4">
      <c r="A770" s="3">
        <f>IF(B769=B770,A769,A769+1)</f>
        <v>720</v>
      </c>
      <c r="B770" s="3" t="s">
        <v>2480</v>
      </c>
      <c r="C770" s="3" t="s">
        <v>2479</v>
      </c>
      <c r="D770" s="3" t="s">
        <v>2438</v>
      </c>
      <c r="E770" s="3" t="s">
        <v>2437</v>
      </c>
      <c r="F770" s="3">
        <f>IF(B770=B769,F769+1,1)</f>
        <v>1</v>
      </c>
      <c r="G770" s="3" t="s">
        <v>6384</v>
      </c>
      <c r="H770" s="3" t="s">
        <v>6379</v>
      </c>
      <c r="I770" s="3" t="s">
        <v>6378</v>
      </c>
      <c r="J770" s="3" t="s">
        <v>6449</v>
      </c>
      <c r="K770" s="3"/>
      <c r="L770" s="3" t="s">
        <v>6427</v>
      </c>
      <c r="M770" s="3" t="s">
        <v>6724</v>
      </c>
      <c r="P770" s="3" t="s">
        <v>1125</v>
      </c>
      <c r="Q770" s="3">
        <f>IF(H770="TOEIC",VALUE(L770),0)</f>
        <v>700</v>
      </c>
      <c r="R770" s="3">
        <f>IF(H770="NEW TEPS",VALUE(L770),0)</f>
        <v>0</v>
      </c>
      <c r="S770" s="3">
        <f>IF(H770="TOEFL(ibt)",VALUE(L770),0)</f>
        <v>0</v>
      </c>
      <c r="T770" s="3">
        <f>IF(H770="JPT",VALUE(L770),0)</f>
        <v>0</v>
      </c>
      <c r="U770" s="3">
        <f>IF(H770="HSK",VALUE(K770),0)</f>
        <v>0</v>
      </c>
      <c r="V770" s="3">
        <f>IF(H770="HSK",VALUE(L770),0)</f>
        <v>0</v>
      </c>
      <c r="W770" s="3">
        <f>IF(H770="G-TELP Level2",VALUE(L770),0)</f>
        <v>0</v>
      </c>
      <c r="X770" s="3">
        <f>IF(P770="A",IF(Q770&gt;849,1,IF(R770&gt;335,1,IF(S770&gt;97,1,IF(T770&gt;849,1,IF(W770&gt;82,1,IF(U770=6,1,IF(U770=5,IF(V770&gt;254,1,0),0))))))),IF(P770="B",IF(Q770&gt;699,1,IF(R770&gt;263,1,IF(S770&gt;78,1,IF(T770&gt;699,1,IF(W770&gt;63,1,IF(U770=6,1,IF(U770=5,IF(V770&gt;179,1,0),0))))))),IF(P770="C",IF(Q770&gt;599,1,IF(R770&gt;226,1,IF(S770&gt;67,1,IF(T770&gt;599,1,IF(W770&gt;49,1,IF(U770=6,1,IF(U770=5,1,IF(U770=4,IF(V770&gt;209,1,0),0)))))))),IF(P770="D",IF(Q770&gt;649,1,IF(R770&gt;244,1,IF(S770&gt;73,1,IF(T770&gt;649,1,IF(W770&gt;56,1,IF(U770=6,1,IF(U770=5,1,IF(U770=4,IF(V770&gt;254,1,0),0)))))))),0))))</f>
        <v>1</v>
      </c>
      <c r="Y770" s="3">
        <f>SUMIF(B:B,B770,X:X)</f>
        <v>1</v>
      </c>
      <c r="Z770" s="3" t="str">
        <f>IF(Y770&gt;0,"어학 충족","자격미달")</f>
        <v>어학 충족</v>
      </c>
      <c r="AA770" s="3"/>
      <c r="AB770" s="3" t="str">
        <f>IF(P770="A",IF(Q770&gt;849,"TOEIC 충족",IF(R770&gt;335,"New-TEPS 충족",IF(S770&gt;97,"TOEFL 충족",IF(T770&gt;849,"JPT 충족",IF(W770&gt;82,"G-TELP 충족",IF(U770=6,"HSK점수 충족",IF(U770=5,IF(V770&gt;254,"HSK점수 충족","자격미달"),"자격미달"))))))),IF(P770="B",IF(Q770&gt;699,"TOEIC 충족",IF(R770&gt;263,"New-TEPS 충족",IF(S770&gt;78,"TOEFL 충족",IF(T770&gt;699,"JPT 충족",IF(W770&gt;63,"G-TELP 충족",IF(U770=6,"HSK점수 충족",IF(U770=5,IF(V770&gt;179,"HSK점수 충족","자격미달"),"자격미달"))))))),IF(P770="C",IF(Q770&gt;599,"TOEIC 충족",IF(R770&gt;226,"New-TEPS 충족",IF(S770&gt;67,"TOEFL 충족",IF(T770&gt;599,"JPT 충족",IF(W770&gt;49,"G-TELP 충족",IF(U770=6,"HSK점수 충족",IF(U770=5,"HSK점수 충족",IF(U770=4,IF(V770&gt;209,"HSK점수 충족","자격미달"),"자격미달")))))))),IF(P770="D",IF(Q770&gt;649,"TOEIC 충족",IF(R770&gt;244,"New-TEPS 충족",IF(S770&gt;73,"TOEFL 충족",IF(T770&gt;649,"JPT 충족",IF(W770&gt;56,"G-TELP 충족",IF(U1711=6,"HSK점수 충족",IF(U1711=5,"HSK점수 충족",IF(U1711=4,IF(V1711&gt;254,"HSK점수 충족","자격미달"),"자격미달")))))))),0))))</f>
        <v>TOEIC 충족</v>
      </c>
      <c r="AC770" s="21"/>
      <c r="AD770" s="3">
        <f>IF(P770="A",VLOOKUP(Q770,[1]교육_어학_경력backdata!$B$3:$C$9,2,1),IF(P770="B",VLOOKUP(Q770,[1]교육_어학_경력backdata!$G$3:$H$9,2,1),IF(P770="C",0,"오류")))</f>
        <v>0</v>
      </c>
      <c r="AE770" s="3">
        <f>IF(P770="A",VLOOKUP(R770,[1]교육_어학_경력backdata!$B$11:$C$17,2,1),IF(P770="B",VLOOKUP(R770,[1]교육_어학_경력backdata!$G$11:$H$17,2,1),IF(P770="C",0,"오류")))</f>
        <v>0</v>
      </c>
      <c r="AF770" s="3">
        <f>IF(P770="A",VLOOKUP(S770,[1]교육_어학_경력backdata!$B$19:$C$25,2,1),IF(P770="B",VLOOKUP(S770,[1]교육_어학_경력backdata!$G$19:$H$25,2,1),IF(P770="C",0,"오류")))</f>
        <v>0</v>
      </c>
      <c r="AG770" s="3">
        <f>IF(P770="A",VLOOKUP(T770,[1]교육_어학_경력backdata!$B$3:$C$9,2,1),IF(P770="B",VLOOKUP(T770,[1]교육_어학_경력backdata!$G$3:$H$9,2,1),IF(P770="C",0,"오류")))</f>
        <v>0</v>
      </c>
      <c r="AH770" s="3">
        <v>0</v>
      </c>
      <c r="AI770" s="3">
        <f>IF(P770="A",VLOOKUP(W770,[1]교육_어학_경력backdata!$B$36:$C$42,2,1),IF(P770="B",VLOOKUP(W770,[1]교육_어학_경력backdata!$G$36:$H$42,2,1),IF(P770="C",0,"오류")))</f>
        <v>0</v>
      </c>
      <c r="AJ770" s="3">
        <f>SUM(AD770:AI770)</f>
        <v>0</v>
      </c>
      <c r="AK770" s="3">
        <f>_xlfn.MAXIFS(AJ:AJ,B:B,B770)</f>
        <v>0</v>
      </c>
      <c r="AL770" s="3"/>
      <c r="AM770" s="21"/>
      <c r="AN770" s="3"/>
      <c r="AO770" s="3"/>
    </row>
    <row r="771" spans="1:41" x14ac:dyDescent="0.4">
      <c r="A771" s="4">
        <f>IF(B770=B771,A770,A770+1)</f>
        <v>721</v>
      </c>
      <c r="B771" s="4" t="s">
        <v>2478</v>
      </c>
      <c r="C771" s="4" t="s">
        <v>2477</v>
      </c>
      <c r="D771" s="4" t="s">
        <v>2438</v>
      </c>
      <c r="E771" s="4" t="s">
        <v>2437</v>
      </c>
      <c r="F771" s="4">
        <f>IF(B771=B770,F770+1,1)</f>
        <v>1</v>
      </c>
      <c r="G771" s="4" t="s">
        <v>6374</v>
      </c>
      <c r="H771" s="4" t="s">
        <v>6374</v>
      </c>
      <c r="I771" s="4" t="s">
        <v>568</v>
      </c>
      <c r="J771" s="4" t="s">
        <v>568</v>
      </c>
      <c r="K771" s="4" t="s">
        <v>568</v>
      </c>
      <c r="L771" s="4" t="s">
        <v>568</v>
      </c>
      <c r="M771" s="4" t="s">
        <v>568</v>
      </c>
      <c r="P771" s="4" t="s">
        <v>1125</v>
      </c>
      <c r="Q771" s="4">
        <f>IF(H771="TOEIC",VALUE(L771),0)</f>
        <v>0</v>
      </c>
      <c r="R771" s="4">
        <f>IF(H771="NEW TEPS",VALUE(L771),0)</f>
        <v>0</v>
      </c>
      <c r="S771" s="4">
        <f>IF(H771="TOEFL(ibt)",VALUE(L771),0)</f>
        <v>0</v>
      </c>
      <c r="T771" s="4">
        <f>IF(H771="JPT",VALUE(L771),0)</f>
        <v>0</v>
      </c>
      <c r="U771" s="4">
        <f>IF(H771="HSK",VALUE(K771),0)</f>
        <v>0</v>
      </c>
      <c r="V771" s="4">
        <f>IF(H771="HSK",VALUE(L771),0)</f>
        <v>0</v>
      </c>
      <c r="W771" s="4">
        <f>IF(H771="G-TELP Level2",VALUE(L771),0)</f>
        <v>0</v>
      </c>
      <c r="X771" s="4">
        <f>IF(P771="A",IF(Q771&gt;849,1,IF(R771&gt;335,1,IF(S771&gt;97,1,IF(T771&gt;849,1,IF(W771&gt;82,1,IF(U771=6,1,IF(U771=5,IF(V771&gt;254,1,0),0))))))),IF(P771="B",IF(Q771&gt;699,1,IF(R771&gt;263,1,IF(S771&gt;78,1,IF(T771&gt;699,1,IF(W771&gt;63,1,IF(U771=6,1,IF(U771=5,IF(V771&gt;179,1,0),0))))))),IF(P771="C",IF(Q771&gt;599,1,IF(R771&gt;226,1,IF(S771&gt;67,1,IF(T771&gt;599,1,IF(W771&gt;49,1,IF(U771=6,1,IF(U771=5,1,IF(U771=4,IF(V771&gt;209,1,0),0)))))))),IF(P771="D",IF(Q771&gt;649,1,IF(R771&gt;244,1,IF(S771&gt;73,1,IF(T771&gt;649,1,IF(W771&gt;56,1,IF(U771=6,1,IF(U771=5,1,IF(U771=4,IF(V771&gt;254,1,0),0)))))))),0))))</f>
        <v>0</v>
      </c>
      <c r="Y771" s="4">
        <f>SUMIF(B:B,B771,X:X)</f>
        <v>0</v>
      </c>
      <c r="Z771" s="4" t="str">
        <f>IF(Y771&gt;0,"어학 충족","자격미달")</f>
        <v>자격미달</v>
      </c>
      <c r="AA771" s="4"/>
      <c r="AB771" s="4" t="str">
        <f>IF(P771="A",IF(Q771&gt;849,"TOEIC 충족",IF(R771&gt;335,"New-TEPS 충족",IF(S771&gt;97,"TOEFL 충족",IF(T771&gt;849,"JPT 충족",IF(W771&gt;82,"G-TELP 충족",IF(U771=6,"HSK점수 충족",IF(U771=5,IF(V771&gt;254,"HSK점수 충족","자격미달"),"자격미달"))))))),IF(P771="B",IF(Q771&gt;699,"TOEIC 충족",IF(R771&gt;263,"New-TEPS 충족",IF(S771&gt;78,"TOEFL 충족",IF(T771&gt;699,"JPT 충족",IF(W771&gt;63,"G-TELP 충족",IF(U771=6,"HSK점수 충족",IF(U771=5,IF(V771&gt;179,"HSK점수 충족","자격미달"),"자격미달"))))))),IF(P771="C",IF(Q771&gt;599,"TOEIC 충족",IF(R771&gt;226,"New-TEPS 충족",IF(S771&gt;67,"TOEFL 충족",IF(T771&gt;599,"JPT 충족",IF(W771&gt;49,"G-TELP 충족",IF(U771=6,"HSK점수 충족",IF(U771=5,"HSK점수 충족",IF(U771=4,IF(V771&gt;209,"HSK점수 충족","자격미달"),"자격미달")))))))),IF(P771="D",IF(Q771&gt;649,"TOEIC 충족",IF(R771&gt;244,"New-TEPS 충족",IF(S771&gt;73,"TOEFL 충족",IF(T771&gt;649,"JPT 충족",IF(W771&gt;56,"G-TELP 충족",IF(U1712=6,"HSK점수 충족",IF(U1712=5,"HSK점수 충족",IF(U1712=4,IF(V1712&gt;254,"HSK점수 충족","자격미달"),"자격미달")))))))),0))))</f>
        <v>자격미달</v>
      </c>
      <c r="AC771" s="21"/>
      <c r="AD771" s="4">
        <f>IF(P771="A",VLOOKUP(Q771,[1]교육_어학_경력backdata!$B$3:$C$9,2,1),IF(P771="B",VLOOKUP(Q771,[1]교육_어학_경력backdata!$G$3:$H$9,2,1),IF(P771="C",0,"오류")))</f>
        <v>0</v>
      </c>
      <c r="AE771" s="4">
        <f>IF(P771="A",VLOOKUP(R771,[1]교육_어학_경력backdata!$B$11:$C$17,2,1),IF(P771="B",VLOOKUP(R771,[1]교육_어학_경력backdata!$G$11:$H$17,2,1),IF(P771="C",0,"오류")))</f>
        <v>0</v>
      </c>
      <c r="AF771" s="4">
        <f>IF(P771="A",VLOOKUP(S771,[1]교육_어학_경력backdata!$B$19:$C$25,2,1),IF(P771="B",VLOOKUP(S771,[1]교육_어학_경력backdata!$G$19:$H$25,2,1),IF(P771="C",0,"오류")))</f>
        <v>0</v>
      </c>
      <c r="AG771" s="4">
        <f>IF(P771="A",VLOOKUP(T771,[1]교육_어학_경력backdata!$B$3:$C$9,2,1),IF(P771="B",VLOOKUP(T771,[1]교육_어학_경력backdata!$G$3:$H$9,2,1),IF(P771="C",0,"오류")))</f>
        <v>0</v>
      </c>
      <c r="AH771" s="4">
        <v>0</v>
      </c>
      <c r="AI771" s="4">
        <f>IF(P771="A",VLOOKUP(W771,[1]교육_어학_경력backdata!$B$36:$C$42,2,1),IF(P771="B",VLOOKUP(W771,[1]교육_어학_경력backdata!$G$36:$H$42,2,1),IF(P771="C",0,"오류")))</f>
        <v>0</v>
      </c>
      <c r="AJ771" s="4">
        <f>SUM(AD771:AI771)</f>
        <v>0</v>
      </c>
      <c r="AK771" s="4">
        <f>_xlfn.MAXIFS(AJ:AJ,B:B,B771)</f>
        <v>0</v>
      </c>
      <c r="AL771" s="4"/>
      <c r="AM771" s="21"/>
      <c r="AN771" s="4"/>
      <c r="AO771" s="4"/>
    </row>
    <row r="772" spans="1:41" x14ac:dyDescent="0.4">
      <c r="A772" s="3">
        <f>IF(B771=B772,A771,A771+1)</f>
        <v>722</v>
      </c>
      <c r="B772" s="3" t="s">
        <v>2472</v>
      </c>
      <c r="C772" s="3" t="s">
        <v>2471</v>
      </c>
      <c r="D772" s="3" t="s">
        <v>2438</v>
      </c>
      <c r="E772" s="3" t="s">
        <v>2437</v>
      </c>
      <c r="F772" s="3">
        <f>IF(B772=B771,F771+1,1)</f>
        <v>1</v>
      </c>
      <c r="G772" s="3" t="s">
        <v>6384</v>
      </c>
      <c r="H772" s="3" t="s">
        <v>6379</v>
      </c>
      <c r="I772" s="3" t="s">
        <v>6378</v>
      </c>
      <c r="J772" s="3" t="s">
        <v>6469</v>
      </c>
      <c r="K772" s="3"/>
      <c r="L772" s="3" t="s">
        <v>6533</v>
      </c>
      <c r="M772" s="3" t="s">
        <v>6723</v>
      </c>
      <c r="P772" s="3" t="s">
        <v>1125</v>
      </c>
      <c r="Q772" s="3">
        <f>IF(H772="TOEIC",VALUE(L772),0)</f>
        <v>885</v>
      </c>
      <c r="R772" s="3">
        <f>IF(H772="NEW TEPS",VALUE(L772),0)</f>
        <v>0</v>
      </c>
      <c r="S772" s="3">
        <f>IF(H772="TOEFL(ibt)",VALUE(L772),0)</f>
        <v>0</v>
      </c>
      <c r="T772" s="3">
        <f>IF(H772="JPT",VALUE(L772),0)</f>
        <v>0</v>
      </c>
      <c r="U772" s="3">
        <f>IF(H772="HSK",VALUE(K772),0)</f>
        <v>0</v>
      </c>
      <c r="V772" s="3">
        <f>IF(H772="HSK",VALUE(L772),0)</f>
        <v>0</v>
      </c>
      <c r="W772" s="3">
        <f>IF(H772="G-TELP Level2",VALUE(L772),0)</f>
        <v>0</v>
      </c>
      <c r="X772" s="3">
        <f>IF(P772="A",IF(Q772&gt;849,1,IF(R772&gt;335,1,IF(S772&gt;97,1,IF(T772&gt;849,1,IF(W772&gt;82,1,IF(U772=6,1,IF(U772=5,IF(V772&gt;254,1,0),0))))))),IF(P772="B",IF(Q772&gt;699,1,IF(R772&gt;263,1,IF(S772&gt;78,1,IF(T772&gt;699,1,IF(W772&gt;63,1,IF(U772=6,1,IF(U772=5,IF(V772&gt;179,1,0),0))))))),IF(P772="C",IF(Q772&gt;599,1,IF(R772&gt;226,1,IF(S772&gt;67,1,IF(T772&gt;599,1,IF(W772&gt;49,1,IF(U772=6,1,IF(U772=5,1,IF(U772=4,IF(V772&gt;209,1,0),0)))))))),IF(P772="D",IF(Q772&gt;649,1,IF(R772&gt;244,1,IF(S772&gt;73,1,IF(T772&gt;649,1,IF(W772&gt;56,1,IF(U772=6,1,IF(U772=5,1,IF(U772=4,IF(V772&gt;254,1,0),0)))))))),0))))</f>
        <v>1</v>
      </c>
      <c r="Y772" s="3">
        <f>SUMIF(B:B,B772,X:X)</f>
        <v>1</v>
      </c>
      <c r="Z772" s="3" t="str">
        <f>IF(Y772&gt;0,"어학 충족","자격미달")</f>
        <v>어학 충족</v>
      </c>
      <c r="AA772" s="3"/>
      <c r="AB772" s="3" t="str">
        <f>IF(P772="A",IF(Q772&gt;849,"TOEIC 충족",IF(R772&gt;335,"New-TEPS 충족",IF(S772&gt;97,"TOEFL 충족",IF(T772&gt;849,"JPT 충족",IF(W772&gt;82,"G-TELP 충족",IF(U772=6,"HSK점수 충족",IF(U772=5,IF(V772&gt;254,"HSK점수 충족","자격미달"),"자격미달"))))))),IF(P772="B",IF(Q772&gt;699,"TOEIC 충족",IF(R772&gt;263,"New-TEPS 충족",IF(S772&gt;78,"TOEFL 충족",IF(T772&gt;699,"JPT 충족",IF(W772&gt;63,"G-TELP 충족",IF(U772=6,"HSK점수 충족",IF(U772=5,IF(V772&gt;179,"HSK점수 충족","자격미달"),"자격미달"))))))),IF(P772="C",IF(Q772&gt;599,"TOEIC 충족",IF(R772&gt;226,"New-TEPS 충족",IF(S772&gt;67,"TOEFL 충족",IF(T772&gt;599,"JPT 충족",IF(W772&gt;49,"G-TELP 충족",IF(U772=6,"HSK점수 충족",IF(U772=5,"HSK점수 충족",IF(U772=4,IF(V772&gt;209,"HSK점수 충족","자격미달"),"자격미달")))))))),IF(P772="D",IF(Q772&gt;649,"TOEIC 충족",IF(R772&gt;244,"New-TEPS 충족",IF(S772&gt;73,"TOEFL 충족",IF(T772&gt;649,"JPT 충족",IF(W772&gt;56,"G-TELP 충족",IF(U1713=6,"HSK점수 충족",IF(U1713=5,"HSK점수 충족",IF(U1713=4,IF(V1713&gt;254,"HSK점수 충족","자격미달"),"자격미달")))))))),0))))</f>
        <v>TOEIC 충족</v>
      </c>
      <c r="AC772" s="21"/>
      <c r="AD772" s="3">
        <f>IF(P772="A",VLOOKUP(Q772,[1]교육_어학_경력backdata!$B$3:$C$9,2,1),IF(P772="B",VLOOKUP(Q772,[1]교육_어학_경력backdata!$G$3:$H$9,2,1),IF(P772="C",0,"오류")))</f>
        <v>0</v>
      </c>
      <c r="AE772" s="3">
        <f>IF(P772="A",VLOOKUP(R772,[1]교육_어학_경력backdata!$B$11:$C$17,2,1),IF(P772="B",VLOOKUP(R772,[1]교육_어학_경력backdata!$G$11:$H$17,2,1),IF(P772="C",0,"오류")))</f>
        <v>0</v>
      </c>
      <c r="AF772" s="3">
        <f>IF(P772="A",VLOOKUP(S772,[1]교육_어학_경력backdata!$B$19:$C$25,2,1),IF(P772="B",VLOOKUP(S772,[1]교육_어학_경력backdata!$G$19:$H$25,2,1),IF(P772="C",0,"오류")))</f>
        <v>0</v>
      </c>
      <c r="AG772" s="3">
        <f>IF(P772="A",VLOOKUP(T772,[1]교육_어학_경력backdata!$B$3:$C$9,2,1),IF(P772="B",VLOOKUP(T772,[1]교육_어학_경력backdata!$G$3:$H$9,2,1),IF(P772="C",0,"오류")))</f>
        <v>0</v>
      </c>
      <c r="AH772" s="3">
        <v>0</v>
      </c>
      <c r="AI772" s="3">
        <f>IF(P772="A",VLOOKUP(W772,[1]교육_어학_경력backdata!$B$36:$C$42,2,1),IF(P772="B",VLOOKUP(W772,[1]교육_어학_경력backdata!$G$36:$H$42,2,1),IF(P772="C",0,"오류")))</f>
        <v>0</v>
      </c>
      <c r="AJ772" s="3">
        <f>SUM(AD772:AI772)</f>
        <v>0</v>
      </c>
      <c r="AK772" s="3">
        <f>_xlfn.MAXIFS(AJ:AJ,B:B,B772)</f>
        <v>0</v>
      </c>
      <c r="AL772" s="3"/>
      <c r="AM772" s="21"/>
      <c r="AN772" s="3"/>
      <c r="AO772" s="3"/>
    </row>
    <row r="773" spans="1:41" x14ac:dyDescent="0.4">
      <c r="A773" s="4">
        <f>IF(B772=B773,A772,A772+1)</f>
        <v>723</v>
      </c>
      <c r="B773" s="4" t="s">
        <v>2466</v>
      </c>
      <c r="C773" s="4" t="s">
        <v>2465</v>
      </c>
      <c r="D773" s="4" t="s">
        <v>2438</v>
      </c>
      <c r="E773" s="4" t="s">
        <v>2437</v>
      </c>
      <c r="F773" s="4">
        <f>IF(B773=B772,F772+1,1)</f>
        <v>1</v>
      </c>
      <c r="G773" s="4" t="s">
        <v>6374</v>
      </c>
      <c r="H773" s="4" t="s">
        <v>6374</v>
      </c>
      <c r="I773" s="4" t="s">
        <v>568</v>
      </c>
      <c r="J773" s="4" t="s">
        <v>568</v>
      </c>
      <c r="K773" s="4" t="s">
        <v>568</v>
      </c>
      <c r="L773" s="4" t="s">
        <v>568</v>
      </c>
      <c r="M773" s="4" t="s">
        <v>568</v>
      </c>
      <c r="P773" s="4" t="s">
        <v>1125</v>
      </c>
      <c r="Q773" s="4">
        <f>IF(H773="TOEIC",VALUE(L773),0)</f>
        <v>0</v>
      </c>
      <c r="R773" s="4">
        <f>IF(H773="NEW TEPS",VALUE(L773),0)</f>
        <v>0</v>
      </c>
      <c r="S773" s="4">
        <f>IF(H773="TOEFL(ibt)",VALUE(L773),0)</f>
        <v>0</v>
      </c>
      <c r="T773" s="4">
        <f>IF(H773="JPT",VALUE(L773),0)</f>
        <v>0</v>
      </c>
      <c r="U773" s="4">
        <f>IF(H773="HSK",VALUE(K773),0)</f>
        <v>0</v>
      </c>
      <c r="V773" s="4">
        <f>IF(H773="HSK",VALUE(L773),0)</f>
        <v>0</v>
      </c>
      <c r="W773" s="4">
        <f>IF(H773="G-TELP Level2",VALUE(L773),0)</f>
        <v>0</v>
      </c>
      <c r="X773" s="4">
        <f>IF(P773="A",IF(Q773&gt;849,1,IF(R773&gt;335,1,IF(S773&gt;97,1,IF(T773&gt;849,1,IF(W773&gt;82,1,IF(U773=6,1,IF(U773=5,IF(V773&gt;254,1,0),0))))))),IF(P773="B",IF(Q773&gt;699,1,IF(R773&gt;263,1,IF(S773&gt;78,1,IF(T773&gt;699,1,IF(W773&gt;63,1,IF(U773=6,1,IF(U773=5,IF(V773&gt;179,1,0),0))))))),IF(P773="C",IF(Q773&gt;599,1,IF(R773&gt;226,1,IF(S773&gt;67,1,IF(T773&gt;599,1,IF(W773&gt;49,1,IF(U773=6,1,IF(U773=5,1,IF(U773=4,IF(V773&gt;209,1,0),0)))))))),IF(P773="D",IF(Q773&gt;649,1,IF(R773&gt;244,1,IF(S773&gt;73,1,IF(T773&gt;649,1,IF(W773&gt;56,1,IF(U773=6,1,IF(U773=5,1,IF(U773=4,IF(V773&gt;254,1,0),0)))))))),0))))</f>
        <v>0</v>
      </c>
      <c r="Y773" s="4">
        <f>SUMIF(B:B,B773,X:X)</f>
        <v>0</v>
      </c>
      <c r="Z773" s="4" t="str">
        <f>IF(Y773&gt;0,"어학 충족","자격미달")</f>
        <v>자격미달</v>
      </c>
      <c r="AA773" s="4"/>
      <c r="AB773" s="4" t="str">
        <f>IF(P773="A",IF(Q773&gt;849,"TOEIC 충족",IF(R773&gt;335,"New-TEPS 충족",IF(S773&gt;97,"TOEFL 충족",IF(T773&gt;849,"JPT 충족",IF(W773&gt;82,"G-TELP 충족",IF(U773=6,"HSK점수 충족",IF(U773=5,IF(V773&gt;254,"HSK점수 충족","자격미달"),"자격미달"))))))),IF(P773="B",IF(Q773&gt;699,"TOEIC 충족",IF(R773&gt;263,"New-TEPS 충족",IF(S773&gt;78,"TOEFL 충족",IF(T773&gt;699,"JPT 충족",IF(W773&gt;63,"G-TELP 충족",IF(U773=6,"HSK점수 충족",IF(U773=5,IF(V773&gt;179,"HSK점수 충족","자격미달"),"자격미달"))))))),IF(P773="C",IF(Q773&gt;599,"TOEIC 충족",IF(R773&gt;226,"New-TEPS 충족",IF(S773&gt;67,"TOEFL 충족",IF(T773&gt;599,"JPT 충족",IF(W773&gt;49,"G-TELP 충족",IF(U773=6,"HSK점수 충족",IF(U773=5,"HSK점수 충족",IF(U773=4,IF(V773&gt;209,"HSK점수 충족","자격미달"),"자격미달")))))))),IF(P773="D",IF(Q773&gt;649,"TOEIC 충족",IF(R773&gt;244,"New-TEPS 충족",IF(S773&gt;73,"TOEFL 충족",IF(T773&gt;649,"JPT 충족",IF(W773&gt;56,"G-TELP 충족",IF(U1714=6,"HSK점수 충족",IF(U1714=5,"HSK점수 충족",IF(U1714=4,IF(V1714&gt;254,"HSK점수 충족","자격미달"),"자격미달")))))))),0))))</f>
        <v>자격미달</v>
      </c>
      <c r="AC773" s="21"/>
      <c r="AD773" s="4">
        <f>IF(P773="A",VLOOKUP(Q773,[1]교육_어학_경력backdata!$B$3:$C$9,2,1),IF(P773="B",VLOOKUP(Q773,[1]교육_어학_경력backdata!$G$3:$H$9,2,1),IF(P773="C",0,"오류")))</f>
        <v>0</v>
      </c>
      <c r="AE773" s="4">
        <f>IF(P773="A",VLOOKUP(R773,[1]교육_어학_경력backdata!$B$11:$C$17,2,1),IF(P773="B",VLOOKUP(R773,[1]교육_어학_경력backdata!$G$11:$H$17,2,1),IF(P773="C",0,"오류")))</f>
        <v>0</v>
      </c>
      <c r="AF773" s="4">
        <f>IF(P773="A",VLOOKUP(S773,[1]교육_어학_경력backdata!$B$19:$C$25,2,1),IF(P773="B",VLOOKUP(S773,[1]교육_어학_경력backdata!$G$19:$H$25,2,1),IF(P773="C",0,"오류")))</f>
        <v>0</v>
      </c>
      <c r="AG773" s="4">
        <f>IF(P773="A",VLOOKUP(T773,[1]교육_어학_경력backdata!$B$3:$C$9,2,1),IF(P773="B",VLOOKUP(T773,[1]교육_어학_경력backdata!$G$3:$H$9,2,1),IF(P773="C",0,"오류")))</f>
        <v>0</v>
      </c>
      <c r="AH773" s="4">
        <v>0</v>
      </c>
      <c r="AI773" s="4">
        <f>IF(P773="A",VLOOKUP(W773,[1]교육_어학_경력backdata!$B$36:$C$42,2,1),IF(P773="B",VLOOKUP(W773,[1]교육_어학_경력backdata!$G$36:$H$42,2,1),IF(P773="C",0,"오류")))</f>
        <v>0</v>
      </c>
      <c r="AJ773" s="4">
        <f>SUM(AD773:AI773)</f>
        <v>0</v>
      </c>
      <c r="AK773" s="4">
        <f>_xlfn.MAXIFS(AJ:AJ,B:B,B773)</f>
        <v>0</v>
      </c>
      <c r="AL773" s="4"/>
      <c r="AM773" s="21"/>
      <c r="AN773" s="4"/>
      <c r="AO773" s="4"/>
    </row>
    <row r="774" spans="1:41" x14ac:dyDescent="0.4">
      <c r="A774" s="3">
        <f>IF(B773=B774,A773,A773+1)</f>
        <v>724</v>
      </c>
      <c r="B774" s="3" t="s">
        <v>2459</v>
      </c>
      <c r="C774" s="3" t="s">
        <v>2458</v>
      </c>
      <c r="D774" s="3" t="s">
        <v>2438</v>
      </c>
      <c r="E774" s="3" t="s">
        <v>2437</v>
      </c>
      <c r="F774" s="3">
        <f>IF(B774=B773,F773+1,1)</f>
        <v>1</v>
      </c>
      <c r="G774" s="3" t="s">
        <v>6380</v>
      </c>
      <c r="H774" s="3" t="s">
        <v>6379</v>
      </c>
      <c r="I774" s="3" t="s">
        <v>6378</v>
      </c>
      <c r="J774" s="3" t="s">
        <v>6481</v>
      </c>
      <c r="K774" s="3"/>
      <c r="L774" s="3" t="s">
        <v>6623</v>
      </c>
      <c r="M774" s="3" t="s">
        <v>6722</v>
      </c>
      <c r="P774" s="3" t="s">
        <v>1125</v>
      </c>
      <c r="Q774" s="3">
        <f>IF(H774="TOEIC",VALUE(L774),0)</f>
        <v>860</v>
      </c>
      <c r="R774" s="3">
        <f>IF(H774="NEW TEPS",VALUE(L774),0)</f>
        <v>0</v>
      </c>
      <c r="S774" s="3">
        <f>IF(H774="TOEFL(ibt)",VALUE(L774),0)</f>
        <v>0</v>
      </c>
      <c r="T774" s="3">
        <f>IF(H774="JPT",VALUE(L774),0)</f>
        <v>0</v>
      </c>
      <c r="U774" s="3">
        <f>IF(H774="HSK",VALUE(K774),0)</f>
        <v>0</v>
      </c>
      <c r="V774" s="3">
        <f>IF(H774="HSK",VALUE(L774),0)</f>
        <v>0</v>
      </c>
      <c r="W774" s="3">
        <f>IF(H774="G-TELP Level2",VALUE(L774),0)</f>
        <v>0</v>
      </c>
      <c r="X774" s="3">
        <f>IF(P774="A",IF(Q774&gt;849,1,IF(R774&gt;335,1,IF(S774&gt;97,1,IF(T774&gt;849,1,IF(W774&gt;82,1,IF(U774=6,1,IF(U774=5,IF(V774&gt;254,1,0),0))))))),IF(P774="B",IF(Q774&gt;699,1,IF(R774&gt;263,1,IF(S774&gt;78,1,IF(T774&gt;699,1,IF(W774&gt;63,1,IF(U774=6,1,IF(U774=5,IF(V774&gt;179,1,0),0))))))),IF(P774="C",IF(Q774&gt;599,1,IF(R774&gt;226,1,IF(S774&gt;67,1,IF(T774&gt;599,1,IF(W774&gt;49,1,IF(U774=6,1,IF(U774=5,1,IF(U774=4,IF(V774&gt;209,1,0),0)))))))),IF(P774="D",IF(Q774&gt;649,1,IF(R774&gt;244,1,IF(S774&gt;73,1,IF(T774&gt;649,1,IF(W774&gt;56,1,IF(U774=6,1,IF(U774=5,1,IF(U774=4,IF(V774&gt;254,1,0),0)))))))),0))))</f>
        <v>1</v>
      </c>
      <c r="Y774" s="3">
        <f>SUMIF(B:B,B774,X:X)</f>
        <v>1</v>
      </c>
      <c r="Z774" s="3" t="str">
        <f>IF(Y774&gt;0,"어학 충족","자격미달")</f>
        <v>어학 충족</v>
      </c>
      <c r="AA774" s="3"/>
      <c r="AB774" s="3" t="str">
        <f>IF(P774="A",IF(Q774&gt;849,"TOEIC 충족",IF(R774&gt;335,"New-TEPS 충족",IF(S774&gt;97,"TOEFL 충족",IF(T774&gt;849,"JPT 충족",IF(W774&gt;82,"G-TELP 충족",IF(U774=6,"HSK점수 충족",IF(U774=5,IF(V774&gt;254,"HSK점수 충족","자격미달"),"자격미달"))))))),IF(P774="B",IF(Q774&gt;699,"TOEIC 충족",IF(R774&gt;263,"New-TEPS 충족",IF(S774&gt;78,"TOEFL 충족",IF(T774&gt;699,"JPT 충족",IF(W774&gt;63,"G-TELP 충족",IF(U774=6,"HSK점수 충족",IF(U774=5,IF(V774&gt;179,"HSK점수 충족","자격미달"),"자격미달"))))))),IF(P774="C",IF(Q774&gt;599,"TOEIC 충족",IF(R774&gt;226,"New-TEPS 충족",IF(S774&gt;67,"TOEFL 충족",IF(T774&gt;599,"JPT 충족",IF(W774&gt;49,"G-TELP 충족",IF(U774=6,"HSK점수 충족",IF(U774=5,"HSK점수 충족",IF(U774=4,IF(V774&gt;209,"HSK점수 충족","자격미달"),"자격미달")))))))),IF(P774="D",IF(Q774&gt;649,"TOEIC 충족",IF(R774&gt;244,"New-TEPS 충족",IF(S774&gt;73,"TOEFL 충족",IF(T774&gt;649,"JPT 충족",IF(W774&gt;56,"G-TELP 충족",IF(U1715=6,"HSK점수 충족",IF(U1715=5,"HSK점수 충족",IF(U1715=4,IF(V1715&gt;254,"HSK점수 충족","자격미달"),"자격미달")))))))),0))))</f>
        <v>TOEIC 충족</v>
      </c>
      <c r="AC774" s="21"/>
      <c r="AD774" s="3">
        <f>IF(P774="A",VLOOKUP(Q774,[1]교육_어학_경력backdata!$B$3:$C$9,2,1),IF(P774="B",VLOOKUP(Q774,[1]교육_어학_경력backdata!$G$3:$H$9,2,1),IF(P774="C",0,"오류")))</f>
        <v>0</v>
      </c>
      <c r="AE774" s="3">
        <f>IF(P774="A",VLOOKUP(R774,[1]교육_어학_경력backdata!$B$11:$C$17,2,1),IF(P774="B",VLOOKUP(R774,[1]교육_어학_경력backdata!$G$11:$H$17,2,1),IF(P774="C",0,"오류")))</f>
        <v>0</v>
      </c>
      <c r="AF774" s="3">
        <f>IF(P774="A",VLOOKUP(S774,[1]교육_어학_경력backdata!$B$19:$C$25,2,1),IF(P774="B",VLOOKUP(S774,[1]교육_어학_경력backdata!$G$19:$H$25,2,1),IF(P774="C",0,"오류")))</f>
        <v>0</v>
      </c>
      <c r="AG774" s="3">
        <f>IF(P774="A",VLOOKUP(T774,[1]교육_어학_경력backdata!$B$3:$C$9,2,1),IF(P774="B",VLOOKUP(T774,[1]교육_어학_경력backdata!$G$3:$H$9,2,1),IF(P774="C",0,"오류")))</f>
        <v>0</v>
      </c>
      <c r="AH774" s="3">
        <v>0</v>
      </c>
      <c r="AI774" s="3">
        <f>IF(P774="A",VLOOKUP(W774,[1]교육_어학_경력backdata!$B$36:$C$42,2,1),IF(P774="B",VLOOKUP(W774,[1]교육_어학_경력backdata!$G$36:$H$42,2,1),IF(P774="C",0,"오류")))</f>
        <v>0</v>
      </c>
      <c r="AJ774" s="3">
        <f>SUM(AD774:AI774)</f>
        <v>0</v>
      </c>
      <c r="AK774" s="3">
        <f>_xlfn.MAXIFS(AJ:AJ,B:B,B774)</f>
        <v>0</v>
      </c>
      <c r="AL774" s="3"/>
      <c r="AM774" s="21"/>
      <c r="AN774" s="3"/>
      <c r="AO774" s="3"/>
    </row>
    <row r="775" spans="1:41" x14ac:dyDescent="0.4">
      <c r="A775" s="4">
        <f>IF(B774=B775,A774,A774+1)</f>
        <v>725</v>
      </c>
      <c r="B775" s="4" t="s">
        <v>2456</v>
      </c>
      <c r="C775" s="4" t="s">
        <v>2455</v>
      </c>
      <c r="D775" s="4" t="s">
        <v>2438</v>
      </c>
      <c r="E775" s="4" t="s">
        <v>2437</v>
      </c>
      <c r="F775" s="4">
        <f>IF(B775=B774,F774+1,1)</f>
        <v>1</v>
      </c>
      <c r="G775" s="4" t="s">
        <v>6380</v>
      </c>
      <c r="H775" s="4" t="s">
        <v>6379</v>
      </c>
      <c r="I775" s="4" t="s">
        <v>6378</v>
      </c>
      <c r="J775" s="4" t="s">
        <v>6478</v>
      </c>
      <c r="K775" s="4"/>
      <c r="L775" s="4" t="s">
        <v>6721</v>
      </c>
      <c r="M775" s="4" t="s">
        <v>6720</v>
      </c>
      <c r="P775" s="4" t="s">
        <v>1125</v>
      </c>
      <c r="Q775" s="4">
        <f>IF(H775="TOEIC",VALUE(L775),0)</f>
        <v>245</v>
      </c>
      <c r="R775" s="4">
        <f>IF(H775="NEW TEPS",VALUE(L775),0)</f>
        <v>0</v>
      </c>
      <c r="S775" s="4">
        <f>IF(H775="TOEFL(ibt)",VALUE(L775),0)</f>
        <v>0</v>
      </c>
      <c r="T775" s="4">
        <f>IF(H775="JPT",VALUE(L775),0)</f>
        <v>0</v>
      </c>
      <c r="U775" s="4">
        <f>IF(H775="HSK",VALUE(K775),0)</f>
        <v>0</v>
      </c>
      <c r="V775" s="4">
        <f>IF(H775="HSK",VALUE(L775),0)</f>
        <v>0</v>
      </c>
      <c r="W775" s="4">
        <f>IF(H775="G-TELP Level2",VALUE(L775),0)</f>
        <v>0</v>
      </c>
      <c r="X775" s="4">
        <f>IF(P775="A",IF(Q775&gt;849,1,IF(R775&gt;335,1,IF(S775&gt;97,1,IF(T775&gt;849,1,IF(W775&gt;82,1,IF(U775=6,1,IF(U775=5,IF(V775&gt;254,1,0),0))))))),IF(P775="B",IF(Q775&gt;699,1,IF(R775&gt;263,1,IF(S775&gt;78,1,IF(T775&gt;699,1,IF(W775&gt;63,1,IF(U775=6,1,IF(U775=5,IF(V775&gt;179,1,0),0))))))),IF(P775="C",IF(Q775&gt;599,1,IF(R775&gt;226,1,IF(S775&gt;67,1,IF(T775&gt;599,1,IF(W775&gt;49,1,IF(U775=6,1,IF(U775=5,1,IF(U775=4,IF(V775&gt;209,1,0),0)))))))),IF(P775="D",IF(Q775&gt;649,1,IF(R775&gt;244,1,IF(S775&gt;73,1,IF(T775&gt;649,1,IF(W775&gt;56,1,IF(U775=6,1,IF(U775=5,1,IF(U775=4,IF(V775&gt;254,1,0),0)))))))),0))))</f>
        <v>0</v>
      </c>
      <c r="Y775" s="4">
        <f>SUMIF(B:B,B775,X:X)</f>
        <v>0</v>
      </c>
      <c r="Z775" s="4" t="str">
        <f>IF(Y775&gt;0,"어학 충족","자격미달")</f>
        <v>자격미달</v>
      </c>
      <c r="AA775" s="4"/>
      <c r="AB775" s="4" t="str">
        <f>IF(P775="A",IF(Q775&gt;849,"TOEIC 충족",IF(R775&gt;335,"New-TEPS 충족",IF(S775&gt;97,"TOEFL 충족",IF(T775&gt;849,"JPT 충족",IF(W775&gt;82,"G-TELP 충족",IF(U775=6,"HSK점수 충족",IF(U775=5,IF(V775&gt;254,"HSK점수 충족","자격미달"),"자격미달"))))))),IF(P775="B",IF(Q775&gt;699,"TOEIC 충족",IF(R775&gt;263,"New-TEPS 충족",IF(S775&gt;78,"TOEFL 충족",IF(T775&gt;699,"JPT 충족",IF(W775&gt;63,"G-TELP 충족",IF(U775=6,"HSK점수 충족",IF(U775=5,IF(V775&gt;179,"HSK점수 충족","자격미달"),"자격미달"))))))),IF(P775="C",IF(Q775&gt;599,"TOEIC 충족",IF(R775&gt;226,"New-TEPS 충족",IF(S775&gt;67,"TOEFL 충족",IF(T775&gt;599,"JPT 충족",IF(W775&gt;49,"G-TELP 충족",IF(U775=6,"HSK점수 충족",IF(U775=5,"HSK점수 충족",IF(U775=4,IF(V775&gt;209,"HSK점수 충족","자격미달"),"자격미달")))))))),IF(P775="D",IF(Q775&gt;649,"TOEIC 충족",IF(R775&gt;244,"New-TEPS 충족",IF(S775&gt;73,"TOEFL 충족",IF(T775&gt;649,"JPT 충족",IF(W775&gt;56,"G-TELP 충족",IF(U1716=6,"HSK점수 충족",IF(U1716=5,"HSK점수 충족",IF(U1716=4,IF(V1716&gt;254,"HSK점수 충족","자격미달"),"자격미달")))))))),0))))</f>
        <v>자격미달</v>
      </c>
      <c r="AC775" s="21"/>
      <c r="AD775" s="4">
        <f>IF(P775="A",VLOOKUP(Q775,[1]교육_어학_경력backdata!$B$3:$C$9,2,1),IF(P775="B",VLOOKUP(Q775,[1]교육_어학_경력backdata!$G$3:$H$9,2,1),IF(P775="C",0,"오류")))</f>
        <v>0</v>
      </c>
      <c r="AE775" s="4">
        <f>IF(P775="A",VLOOKUP(R775,[1]교육_어학_경력backdata!$B$11:$C$17,2,1),IF(P775="B",VLOOKUP(R775,[1]교육_어학_경력backdata!$G$11:$H$17,2,1),IF(P775="C",0,"오류")))</f>
        <v>0</v>
      </c>
      <c r="AF775" s="4">
        <f>IF(P775="A",VLOOKUP(S775,[1]교육_어학_경력backdata!$B$19:$C$25,2,1),IF(P775="B",VLOOKUP(S775,[1]교육_어학_경력backdata!$G$19:$H$25,2,1),IF(P775="C",0,"오류")))</f>
        <v>0</v>
      </c>
      <c r="AG775" s="4">
        <f>IF(P775="A",VLOOKUP(T775,[1]교육_어학_경력backdata!$B$3:$C$9,2,1),IF(P775="B",VLOOKUP(T775,[1]교육_어학_경력backdata!$G$3:$H$9,2,1),IF(P775="C",0,"오류")))</f>
        <v>0</v>
      </c>
      <c r="AH775" s="4">
        <v>0</v>
      </c>
      <c r="AI775" s="4">
        <f>IF(P775="A",VLOOKUP(W775,[1]교육_어학_경력backdata!$B$36:$C$42,2,1),IF(P775="B",VLOOKUP(W775,[1]교육_어학_경력backdata!$G$36:$H$42,2,1),IF(P775="C",0,"오류")))</f>
        <v>0</v>
      </c>
      <c r="AJ775" s="4">
        <f>SUM(AD775:AI775)</f>
        <v>0</v>
      </c>
      <c r="AK775" s="4">
        <f>_xlfn.MAXIFS(AJ:AJ,B:B,B775)</f>
        <v>0</v>
      </c>
      <c r="AL775" s="4"/>
      <c r="AM775" s="21"/>
      <c r="AN775" s="4"/>
      <c r="AO775" s="4"/>
    </row>
    <row r="776" spans="1:41" x14ac:dyDescent="0.4">
      <c r="A776" s="3">
        <f>IF(B775=B776,A775,A775+1)</f>
        <v>726</v>
      </c>
      <c r="B776" s="3" t="s">
        <v>2440</v>
      </c>
      <c r="C776" s="3" t="s">
        <v>2439</v>
      </c>
      <c r="D776" s="3" t="s">
        <v>2438</v>
      </c>
      <c r="E776" s="3" t="s">
        <v>2437</v>
      </c>
      <c r="F776" s="3">
        <f>IF(B776=B775,F775+1,1)</f>
        <v>1</v>
      </c>
      <c r="G776" s="3" t="s">
        <v>6374</v>
      </c>
      <c r="H776" s="3" t="s">
        <v>6374</v>
      </c>
      <c r="I776" s="3" t="s">
        <v>568</v>
      </c>
      <c r="J776" s="3" t="s">
        <v>568</v>
      </c>
      <c r="K776" s="3" t="s">
        <v>568</v>
      </c>
      <c r="L776" s="3" t="s">
        <v>568</v>
      </c>
      <c r="M776" s="3" t="s">
        <v>568</v>
      </c>
      <c r="P776" s="3" t="s">
        <v>1125</v>
      </c>
      <c r="Q776" s="3">
        <f>IF(H776="TOEIC",VALUE(L776),0)</f>
        <v>0</v>
      </c>
      <c r="R776" s="3">
        <f>IF(H776="NEW TEPS",VALUE(L776),0)</f>
        <v>0</v>
      </c>
      <c r="S776" s="3">
        <f>IF(H776="TOEFL(ibt)",VALUE(L776),0)</f>
        <v>0</v>
      </c>
      <c r="T776" s="3">
        <f>IF(H776="JPT",VALUE(L776),0)</f>
        <v>0</v>
      </c>
      <c r="U776" s="3">
        <f>IF(H776="HSK",VALUE(K776),0)</f>
        <v>0</v>
      </c>
      <c r="V776" s="3">
        <f>IF(H776="HSK",VALUE(L776),0)</f>
        <v>0</v>
      </c>
      <c r="W776" s="3">
        <f>IF(H776="G-TELP Level2",VALUE(L776),0)</f>
        <v>0</v>
      </c>
      <c r="X776" s="3">
        <f>IF(P776="A",IF(Q776&gt;849,1,IF(R776&gt;335,1,IF(S776&gt;97,1,IF(T776&gt;849,1,IF(W776&gt;82,1,IF(U776=6,1,IF(U776=5,IF(V776&gt;254,1,0),0))))))),IF(P776="B",IF(Q776&gt;699,1,IF(R776&gt;263,1,IF(S776&gt;78,1,IF(T776&gt;699,1,IF(W776&gt;63,1,IF(U776=6,1,IF(U776=5,IF(V776&gt;179,1,0),0))))))),IF(P776="C",IF(Q776&gt;599,1,IF(R776&gt;226,1,IF(S776&gt;67,1,IF(T776&gt;599,1,IF(W776&gt;49,1,IF(U776=6,1,IF(U776=5,1,IF(U776=4,IF(V776&gt;209,1,0),0)))))))),IF(P776="D",IF(Q776&gt;649,1,IF(R776&gt;244,1,IF(S776&gt;73,1,IF(T776&gt;649,1,IF(W776&gt;56,1,IF(U776=6,1,IF(U776=5,1,IF(U776=4,IF(V776&gt;254,1,0),0)))))))),0))))</f>
        <v>0</v>
      </c>
      <c r="Y776" s="3">
        <f>SUMIF(B:B,B776,X:X)</f>
        <v>0</v>
      </c>
      <c r="Z776" s="3" t="str">
        <f>IF(Y776&gt;0,"어학 충족","자격미달")</f>
        <v>자격미달</v>
      </c>
      <c r="AA776" s="3"/>
      <c r="AB776" s="3" t="str">
        <f>IF(P776="A",IF(Q776&gt;849,"TOEIC 충족",IF(R776&gt;335,"New-TEPS 충족",IF(S776&gt;97,"TOEFL 충족",IF(T776&gt;849,"JPT 충족",IF(W776&gt;82,"G-TELP 충족",IF(U776=6,"HSK점수 충족",IF(U776=5,IF(V776&gt;254,"HSK점수 충족","자격미달"),"자격미달"))))))),IF(P776="B",IF(Q776&gt;699,"TOEIC 충족",IF(R776&gt;263,"New-TEPS 충족",IF(S776&gt;78,"TOEFL 충족",IF(T776&gt;699,"JPT 충족",IF(W776&gt;63,"G-TELP 충족",IF(U776=6,"HSK점수 충족",IF(U776=5,IF(V776&gt;179,"HSK점수 충족","자격미달"),"자격미달"))))))),IF(P776="C",IF(Q776&gt;599,"TOEIC 충족",IF(R776&gt;226,"New-TEPS 충족",IF(S776&gt;67,"TOEFL 충족",IF(T776&gt;599,"JPT 충족",IF(W776&gt;49,"G-TELP 충족",IF(U776=6,"HSK점수 충족",IF(U776=5,"HSK점수 충족",IF(U776=4,IF(V776&gt;209,"HSK점수 충족","자격미달"),"자격미달")))))))),IF(P776="D",IF(Q776&gt;649,"TOEIC 충족",IF(R776&gt;244,"New-TEPS 충족",IF(S776&gt;73,"TOEFL 충족",IF(T776&gt;649,"JPT 충족",IF(W776&gt;56,"G-TELP 충족",IF(U1717=6,"HSK점수 충족",IF(U1717=5,"HSK점수 충족",IF(U1717=4,IF(V1717&gt;254,"HSK점수 충족","자격미달"),"자격미달")))))))),0))))</f>
        <v>자격미달</v>
      </c>
      <c r="AC776" s="21"/>
      <c r="AD776" s="3">
        <f>IF(P776="A",VLOOKUP(Q776,[1]교육_어학_경력backdata!$B$3:$C$9,2,1),IF(P776="B",VLOOKUP(Q776,[1]교육_어학_경력backdata!$G$3:$H$9,2,1),IF(P776="C",0,"오류")))</f>
        <v>0</v>
      </c>
      <c r="AE776" s="3">
        <f>IF(P776="A",VLOOKUP(R776,[1]교육_어학_경력backdata!$B$11:$C$17,2,1),IF(P776="B",VLOOKUP(R776,[1]교육_어학_경력backdata!$G$11:$H$17,2,1),IF(P776="C",0,"오류")))</f>
        <v>0</v>
      </c>
      <c r="AF776" s="3">
        <f>IF(P776="A",VLOOKUP(S776,[1]교육_어학_경력backdata!$B$19:$C$25,2,1),IF(P776="B",VLOOKUP(S776,[1]교육_어학_경력backdata!$G$19:$H$25,2,1),IF(P776="C",0,"오류")))</f>
        <v>0</v>
      </c>
      <c r="AG776" s="3">
        <f>IF(P776="A",VLOOKUP(T776,[1]교육_어학_경력backdata!$B$3:$C$9,2,1),IF(P776="B",VLOOKUP(T776,[1]교육_어학_경력backdata!$G$3:$H$9,2,1),IF(P776="C",0,"오류")))</f>
        <v>0</v>
      </c>
      <c r="AH776" s="3">
        <v>0</v>
      </c>
      <c r="AI776" s="3">
        <f>IF(P776="A",VLOOKUP(W776,[1]교육_어학_경력backdata!$B$36:$C$42,2,1),IF(P776="B",VLOOKUP(W776,[1]교육_어학_경력backdata!$G$36:$H$42,2,1),IF(P776="C",0,"오류")))</f>
        <v>0</v>
      </c>
      <c r="AJ776" s="3">
        <f>SUM(AD776:AI776)</f>
        <v>0</v>
      </c>
      <c r="AK776" s="3">
        <f>_xlfn.MAXIFS(AJ:AJ,B:B,B776)</f>
        <v>0</v>
      </c>
      <c r="AL776" s="3"/>
      <c r="AM776" s="21"/>
      <c r="AN776" s="3"/>
      <c r="AO776" s="3"/>
    </row>
    <row r="777" spans="1:41" x14ac:dyDescent="0.4">
      <c r="A777" s="4">
        <f>IF(B776=B777,A776,A776+1)</f>
        <v>727</v>
      </c>
      <c r="B777" s="4" t="s">
        <v>2430</v>
      </c>
      <c r="C777" s="4" t="s">
        <v>2429</v>
      </c>
      <c r="D777" s="4" t="s">
        <v>1789</v>
      </c>
      <c r="E777" s="4" t="s">
        <v>1788</v>
      </c>
      <c r="F777" s="4">
        <f>IF(B777=B776,F776+1,1)</f>
        <v>1</v>
      </c>
      <c r="G777" s="4" t="s">
        <v>6380</v>
      </c>
      <c r="H777" s="4" t="s">
        <v>6379</v>
      </c>
      <c r="I777" s="4" t="s">
        <v>6378</v>
      </c>
      <c r="J777" s="4" t="s">
        <v>6414</v>
      </c>
      <c r="K777" s="4"/>
      <c r="L777" s="4" t="s">
        <v>6531</v>
      </c>
      <c r="M777" s="4" t="s">
        <v>6719</v>
      </c>
      <c r="P777" s="4" t="s">
        <v>1474</v>
      </c>
      <c r="Q777" s="4">
        <f>IF(H777="TOEIC",VALUE(L777),0)</f>
        <v>830</v>
      </c>
      <c r="R777" s="4">
        <f>IF(H777="NEW TEPS",VALUE(L777),0)</f>
        <v>0</v>
      </c>
      <c r="S777" s="4">
        <f>IF(H777="TOEFL(ibt)",VALUE(L777),0)</f>
        <v>0</v>
      </c>
      <c r="T777" s="4">
        <f>IF(H777="JPT",VALUE(L777),0)</f>
        <v>0</v>
      </c>
      <c r="U777" s="4">
        <f>IF(H777="HSK",VALUE(K777),0)</f>
        <v>0</v>
      </c>
      <c r="V777" s="4">
        <f>IF(H777="HSK",VALUE(L777),0)</f>
        <v>0</v>
      </c>
      <c r="W777" s="4">
        <f>IF(H777="G-TELP Level2",VALUE(L777),0)</f>
        <v>0</v>
      </c>
      <c r="X777" s="4">
        <f>IF(P777="A",IF(Q777&gt;849,1,IF(R777&gt;335,1,IF(S777&gt;97,1,IF(T777&gt;849,1,IF(W777&gt;82,1,IF(U777=6,1,IF(U777=5,IF(V777&gt;254,1,0),0))))))),IF(P777="B",IF(Q777&gt;699,1,IF(R777&gt;263,1,IF(S777&gt;78,1,IF(T777&gt;699,1,IF(W777&gt;63,1,IF(U777=6,1,IF(U777=5,IF(V777&gt;179,1,0),0))))))),IF(P777="C",IF(Q777&gt;599,1,IF(R777&gt;226,1,IF(S777&gt;67,1,IF(T777&gt;599,1,IF(W777&gt;49,1,IF(U777=6,1,IF(U777=5,1,IF(U777=4,IF(V777&gt;209,1,0),0)))))))),IF(P777="D",IF(Q777&gt;649,1,IF(R777&gt;244,1,IF(S777&gt;73,1,IF(T777&gt;649,1,IF(W777&gt;56,1,IF(U777=6,1,IF(U777=5,1,IF(U777=4,IF(V777&gt;254,1,0),0)))))))),0))))</f>
        <v>1</v>
      </c>
      <c r="Y777" s="4">
        <f>SUMIF(B:B,B777,X:X)</f>
        <v>1</v>
      </c>
      <c r="Z777" s="4" t="str">
        <f>IF(Y777&gt;0,"어학 충족","자격미달")</f>
        <v>어학 충족</v>
      </c>
      <c r="AA777" s="4"/>
      <c r="AB777" s="4" t="str">
        <f>IF(P777="A",IF(Q777&gt;849,"TOEIC 충족",IF(R777&gt;335,"New-TEPS 충족",IF(S777&gt;97,"TOEFL 충족",IF(T777&gt;849,"JPT 충족",IF(W777&gt;82,"G-TELP 충족",IF(U777=6,"HSK점수 충족",IF(U777=5,IF(V777&gt;254,"HSK점수 충족","자격미달"),"자격미달"))))))),IF(P777="B",IF(Q777&gt;699,"TOEIC 충족",IF(R777&gt;263,"New-TEPS 충족",IF(S777&gt;78,"TOEFL 충족",IF(T777&gt;699,"JPT 충족",IF(W777&gt;63,"G-TELP 충족",IF(U777=6,"HSK점수 충족",IF(U777=5,IF(V777&gt;179,"HSK점수 충족","자격미달"),"자격미달"))))))),IF(P777="C",IF(Q777&gt;599,"TOEIC 충족",IF(R777&gt;226,"New-TEPS 충족",IF(S777&gt;67,"TOEFL 충족",IF(T777&gt;599,"JPT 충족",IF(W777&gt;49,"G-TELP 충족",IF(U777=6,"HSK점수 충족",IF(U777=5,"HSK점수 충족",IF(U777=4,IF(V777&gt;209,"HSK점수 충족","자격미달"),"자격미달")))))))),IF(P777="D",IF(Q777&gt;649,"TOEIC 충족",IF(R777&gt;244,"New-TEPS 충족",IF(S777&gt;73,"TOEFL 충족",IF(T777&gt;649,"JPT 충족",IF(W777&gt;56,"G-TELP 충족",IF(U1718=6,"HSK점수 충족",IF(U1718=5,"HSK점수 충족",IF(U1718=4,IF(V1718&gt;254,"HSK점수 충족","자격미달"),"자격미달")))))))),0))))</f>
        <v>TOEIC 충족</v>
      </c>
      <c r="AC777" s="21"/>
      <c r="AD777" s="4">
        <f>IF(P777="A",VLOOKUP(Q777,[1]교육_어학_경력backdata!$B$3:$C$9,2,1),IF(P777="B",VLOOKUP(Q777,[1]교육_어학_경력backdata!$G$3:$H$9,2,1),IF(P777="C",0,"오류")))</f>
        <v>6</v>
      </c>
      <c r="AE777" s="4">
        <f>IF(P777="A",VLOOKUP(R777,[1]교육_어학_경력backdata!$B$11:$C$17,2,1),IF(P777="B",VLOOKUP(R777,[1]교육_어학_경력backdata!$G$11:$H$17,2,1),IF(P777="C",0,"오류")))</f>
        <v>0</v>
      </c>
      <c r="AF777" s="4">
        <f>IF(P777="A",VLOOKUP(S777,[1]교육_어학_경력backdata!$B$19:$C$25,2,1),IF(P777="B",VLOOKUP(S777,[1]교육_어학_경력backdata!$G$19:$H$25,2,1),IF(P777="C",0,"오류")))</f>
        <v>0</v>
      </c>
      <c r="AG777" s="4">
        <f>IF(P777="A",VLOOKUP(T777,[1]교육_어학_경력backdata!$B$3:$C$9,2,1),IF(P777="B",VLOOKUP(T777,[1]교육_어학_경력backdata!$G$3:$H$9,2,1),IF(P777="C",0,"오류")))</f>
        <v>0</v>
      </c>
      <c r="AH777" s="4">
        <f>IF(P777="A",IF(U777=0,0,IF(U777=4,0,IF(U777=5,VLOOKUP(V777,[1]교육_어학_경력backdata!$B$27:$C$29,2,1),IF(U777=6,VLOOKUP(V777,[1]교육_어학_경력backdata!$B$31:$C$34,2,1))))),IF(P777="B",IF(U777=0,0,IF(U777=4,0,IF(U777=5,VLOOKUP(V777,[1]교육_어학_경력backdata!$G$27:$H$31,2,1),IF(U777=6,VLOOKUP(V777,[1]교육_어학_경력backdata!$G$33:$H$34,2,1))))),IF(CT777="C",0,"오류")))</f>
        <v>0</v>
      </c>
      <c r="AI777" s="4">
        <f>IF(P777="A",VLOOKUP(W777,[1]교육_어학_경력backdata!$B$36:$C$42,2,1),IF(P777="B",VLOOKUP(W777,[1]교육_어학_경력backdata!$G$36:$H$42,2,1),IF(P777="C",0,"오류")))</f>
        <v>0</v>
      </c>
      <c r="AJ777" s="4">
        <f>SUM(AD777:AI777)</f>
        <v>6</v>
      </c>
      <c r="AK777" s="4">
        <f>_xlfn.MAXIFS(AJ:AJ,B:B,B777)</f>
        <v>6</v>
      </c>
      <c r="AL777" s="4"/>
      <c r="AM777" s="21"/>
      <c r="AN777" s="4"/>
      <c r="AO777" s="4"/>
    </row>
    <row r="778" spans="1:41" x14ac:dyDescent="0.4">
      <c r="A778" s="3">
        <f>IF(B777=B778,A777,A777+1)</f>
        <v>728</v>
      </c>
      <c r="B778" s="3" t="s">
        <v>2423</v>
      </c>
      <c r="C778" s="3" t="s">
        <v>2422</v>
      </c>
      <c r="D778" s="3" t="s">
        <v>1789</v>
      </c>
      <c r="E778" s="3" t="s">
        <v>1788</v>
      </c>
      <c r="F778" s="3">
        <f>IF(B778=B777,F777+1,1)</f>
        <v>1</v>
      </c>
      <c r="G778" s="3" t="s">
        <v>6384</v>
      </c>
      <c r="H778" s="3" t="s">
        <v>6379</v>
      </c>
      <c r="I778" s="3" t="s">
        <v>6378</v>
      </c>
      <c r="J778" s="3" t="s">
        <v>6478</v>
      </c>
      <c r="K778" s="3"/>
      <c r="L778" s="3" t="s">
        <v>6539</v>
      </c>
      <c r="M778" s="3" t="s">
        <v>6718</v>
      </c>
      <c r="P778" s="3" t="s">
        <v>1474</v>
      </c>
      <c r="Q778" s="3">
        <f>IF(H778="TOEIC",VALUE(L778),0)</f>
        <v>770</v>
      </c>
      <c r="R778" s="3">
        <f>IF(H778="NEW TEPS",VALUE(L778),0)</f>
        <v>0</v>
      </c>
      <c r="S778" s="3">
        <f>IF(H778="TOEFL(ibt)",VALUE(L778),0)</f>
        <v>0</v>
      </c>
      <c r="T778" s="3">
        <f>IF(H778="JPT",VALUE(L778),0)</f>
        <v>0</v>
      </c>
      <c r="U778" s="3">
        <f>IF(H778="HSK",VALUE(K778),0)</f>
        <v>0</v>
      </c>
      <c r="V778" s="3">
        <f>IF(H778="HSK",VALUE(L778),0)</f>
        <v>0</v>
      </c>
      <c r="W778" s="3">
        <f>IF(H778="G-TELP Level2",VALUE(L778),0)</f>
        <v>0</v>
      </c>
      <c r="X778" s="3">
        <f>IF(P778="A",IF(Q778&gt;849,1,IF(R778&gt;335,1,IF(S778&gt;97,1,IF(T778&gt;849,1,IF(W778&gt;82,1,IF(U778=6,1,IF(U778=5,IF(V778&gt;254,1,0),0))))))),IF(P778="B",IF(Q778&gt;699,1,IF(R778&gt;263,1,IF(S778&gt;78,1,IF(T778&gt;699,1,IF(W778&gt;63,1,IF(U778=6,1,IF(U778=5,IF(V778&gt;179,1,0),0))))))),IF(P778="C",IF(Q778&gt;599,1,IF(R778&gt;226,1,IF(S778&gt;67,1,IF(T778&gt;599,1,IF(W778&gt;49,1,IF(U778=6,1,IF(U778=5,1,IF(U778=4,IF(V778&gt;209,1,0),0)))))))),IF(P778="D",IF(Q778&gt;649,1,IF(R778&gt;244,1,IF(S778&gt;73,1,IF(T778&gt;649,1,IF(W778&gt;56,1,IF(U778=6,1,IF(U778=5,1,IF(U778=4,IF(V778&gt;254,1,0),0)))))))),0))))</f>
        <v>1</v>
      </c>
      <c r="Y778" s="3">
        <f>SUMIF(B:B,B778,X:X)</f>
        <v>1</v>
      </c>
      <c r="Z778" s="3" t="str">
        <f>IF(Y778&gt;0,"어학 충족","자격미달")</f>
        <v>어학 충족</v>
      </c>
      <c r="AA778" s="3"/>
      <c r="AB778" s="3" t="str">
        <f>IF(P778="A",IF(Q778&gt;849,"TOEIC 충족",IF(R778&gt;335,"New-TEPS 충족",IF(S778&gt;97,"TOEFL 충족",IF(T778&gt;849,"JPT 충족",IF(W778&gt;82,"G-TELP 충족",IF(U778=6,"HSK점수 충족",IF(U778=5,IF(V778&gt;254,"HSK점수 충족","자격미달"),"자격미달"))))))),IF(P778="B",IF(Q778&gt;699,"TOEIC 충족",IF(R778&gt;263,"New-TEPS 충족",IF(S778&gt;78,"TOEFL 충족",IF(T778&gt;699,"JPT 충족",IF(W778&gt;63,"G-TELP 충족",IF(U778=6,"HSK점수 충족",IF(U778=5,IF(V778&gt;179,"HSK점수 충족","자격미달"),"자격미달"))))))),IF(P778="C",IF(Q778&gt;599,"TOEIC 충족",IF(R778&gt;226,"New-TEPS 충족",IF(S778&gt;67,"TOEFL 충족",IF(T778&gt;599,"JPT 충족",IF(W778&gt;49,"G-TELP 충족",IF(U778=6,"HSK점수 충족",IF(U778=5,"HSK점수 충족",IF(U778=4,IF(V778&gt;209,"HSK점수 충족","자격미달"),"자격미달")))))))),IF(P778="D",IF(Q778&gt;649,"TOEIC 충족",IF(R778&gt;244,"New-TEPS 충족",IF(S778&gt;73,"TOEFL 충족",IF(T778&gt;649,"JPT 충족",IF(W778&gt;56,"G-TELP 충족",IF(U1719=6,"HSK점수 충족",IF(U1719=5,"HSK점수 충족",IF(U1719=4,IF(V1719&gt;254,"HSK점수 충족","자격미달"),"자격미달")))))))),0))))</f>
        <v>TOEIC 충족</v>
      </c>
      <c r="AC778" s="21"/>
      <c r="AD778" s="3">
        <f>IF(P778="A",VLOOKUP(Q778,[1]교육_어학_경력backdata!$B$3:$C$9,2,1),IF(P778="B",VLOOKUP(Q778,[1]교육_어학_경력backdata!$G$3:$H$9,2,1),IF(P778="C",0,"오류")))</f>
        <v>4</v>
      </c>
      <c r="AE778" s="3">
        <f>IF(P778="A",VLOOKUP(R778,[1]교육_어학_경력backdata!$B$11:$C$17,2,1),IF(P778="B",VLOOKUP(R778,[1]교육_어학_경력backdata!$G$11:$H$17,2,1),IF(P778="C",0,"오류")))</f>
        <v>0</v>
      </c>
      <c r="AF778" s="3">
        <f>IF(P778="A",VLOOKUP(S778,[1]교육_어학_경력backdata!$B$19:$C$25,2,1),IF(P778="B",VLOOKUP(S778,[1]교육_어학_경력backdata!$G$19:$H$25,2,1),IF(P778="C",0,"오류")))</f>
        <v>0</v>
      </c>
      <c r="AG778" s="3">
        <f>IF(P778="A",VLOOKUP(T778,[1]교육_어학_경력backdata!$B$3:$C$9,2,1),IF(P778="B",VLOOKUP(T778,[1]교육_어학_경력backdata!$G$3:$H$9,2,1),IF(P778="C",0,"오류")))</f>
        <v>0</v>
      </c>
      <c r="AH778" s="3">
        <f>IF(P778="A",IF(U778=0,0,IF(U778=4,0,IF(U778=5,VLOOKUP(V778,[1]교육_어학_경력backdata!$B$27:$C$29,2,1),IF(U778=6,VLOOKUP(V778,[1]교육_어학_경력backdata!$B$31:$C$34,2,1))))),IF(P778="B",IF(U778=0,0,IF(U778=4,0,IF(U778=5,VLOOKUP(V778,[1]교육_어학_경력backdata!$G$27:$H$31,2,1),IF(U778=6,VLOOKUP(V778,[1]교육_어학_경력backdata!$G$33:$H$34,2,1))))),IF(CT778="C",0,"오류")))</f>
        <v>0</v>
      </c>
      <c r="AI778" s="3">
        <f>IF(P778="A",VLOOKUP(W778,[1]교육_어학_경력backdata!$B$36:$C$42,2,1),IF(P778="B",VLOOKUP(W778,[1]교육_어학_경력backdata!$G$36:$H$42,2,1),IF(P778="C",0,"오류")))</f>
        <v>0</v>
      </c>
      <c r="AJ778" s="3">
        <f>SUM(AD778:AI778)</f>
        <v>4</v>
      </c>
      <c r="AK778" s="3">
        <f>_xlfn.MAXIFS(AJ:AJ,B:B,B778)</f>
        <v>4</v>
      </c>
      <c r="AL778" s="3"/>
      <c r="AM778" s="21"/>
      <c r="AN778" s="3"/>
      <c r="AO778" s="3"/>
    </row>
    <row r="779" spans="1:41" x14ac:dyDescent="0.4">
      <c r="A779" s="4">
        <f>IF(B778=B779,A778,A778+1)</f>
        <v>729</v>
      </c>
      <c r="B779" s="4" t="s">
        <v>2418</v>
      </c>
      <c r="C779" s="4" t="s">
        <v>2417</v>
      </c>
      <c r="D779" s="4" t="s">
        <v>1789</v>
      </c>
      <c r="E779" s="4" t="s">
        <v>1788</v>
      </c>
      <c r="F779" s="4">
        <f>IF(B779=B778,F778+1,1)</f>
        <v>1</v>
      </c>
      <c r="G779" s="4" t="s">
        <v>6384</v>
      </c>
      <c r="H779" s="4" t="s">
        <v>6379</v>
      </c>
      <c r="I779" s="4" t="s">
        <v>6378</v>
      </c>
      <c r="J779" s="4" t="s">
        <v>6383</v>
      </c>
      <c r="K779" s="4"/>
      <c r="L779" s="4" t="s">
        <v>6471</v>
      </c>
      <c r="M779" s="4" t="s">
        <v>6717</v>
      </c>
      <c r="P779" s="4" t="s">
        <v>1474</v>
      </c>
      <c r="Q779" s="4">
        <f>IF(H779="TOEIC",VALUE(L779),0)</f>
        <v>870</v>
      </c>
      <c r="R779" s="4">
        <f>IF(H779="NEW TEPS",VALUE(L779),0)</f>
        <v>0</v>
      </c>
      <c r="S779" s="4">
        <f>IF(H779="TOEFL(ibt)",VALUE(L779),0)</f>
        <v>0</v>
      </c>
      <c r="T779" s="4">
        <f>IF(H779="JPT",VALUE(L779),0)</f>
        <v>0</v>
      </c>
      <c r="U779" s="4">
        <f>IF(H779="HSK",VALUE(K779),0)</f>
        <v>0</v>
      </c>
      <c r="V779" s="4">
        <f>IF(H779="HSK",VALUE(L779),0)</f>
        <v>0</v>
      </c>
      <c r="W779" s="4">
        <f>IF(H779="G-TELP Level2",VALUE(L779),0)</f>
        <v>0</v>
      </c>
      <c r="X779" s="4">
        <f>IF(P779="A",IF(Q779&gt;849,1,IF(R779&gt;335,1,IF(S779&gt;97,1,IF(T779&gt;849,1,IF(W779&gt;82,1,IF(U779=6,1,IF(U779=5,IF(V779&gt;254,1,0),0))))))),IF(P779="B",IF(Q779&gt;699,1,IF(R779&gt;263,1,IF(S779&gt;78,1,IF(T779&gt;699,1,IF(W779&gt;63,1,IF(U779=6,1,IF(U779=5,IF(V779&gt;179,1,0),0))))))),IF(P779="C",IF(Q779&gt;599,1,IF(R779&gt;226,1,IF(S779&gt;67,1,IF(T779&gt;599,1,IF(W779&gt;49,1,IF(U779=6,1,IF(U779=5,1,IF(U779=4,IF(V779&gt;209,1,0),0)))))))),IF(P779="D",IF(Q779&gt;649,1,IF(R779&gt;244,1,IF(S779&gt;73,1,IF(T779&gt;649,1,IF(W779&gt;56,1,IF(U779=6,1,IF(U779=5,1,IF(U779=4,IF(V779&gt;254,1,0),0)))))))),0))))</f>
        <v>1</v>
      </c>
      <c r="Y779" s="4">
        <f>SUMIF(B:B,B779,X:X)</f>
        <v>1</v>
      </c>
      <c r="Z779" s="4" t="str">
        <f>IF(Y779&gt;0,"어학 충족","자격미달")</f>
        <v>어학 충족</v>
      </c>
      <c r="AA779" s="4"/>
      <c r="AB779" s="4" t="str">
        <f>IF(P779="A",IF(Q779&gt;849,"TOEIC 충족",IF(R779&gt;335,"New-TEPS 충족",IF(S779&gt;97,"TOEFL 충족",IF(T779&gt;849,"JPT 충족",IF(W779&gt;82,"G-TELP 충족",IF(U779=6,"HSK점수 충족",IF(U779=5,IF(V779&gt;254,"HSK점수 충족","자격미달"),"자격미달"))))))),IF(P779="B",IF(Q779&gt;699,"TOEIC 충족",IF(R779&gt;263,"New-TEPS 충족",IF(S779&gt;78,"TOEFL 충족",IF(T779&gt;699,"JPT 충족",IF(W779&gt;63,"G-TELP 충족",IF(U779=6,"HSK점수 충족",IF(U779=5,IF(V779&gt;179,"HSK점수 충족","자격미달"),"자격미달"))))))),IF(P779="C",IF(Q779&gt;599,"TOEIC 충족",IF(R779&gt;226,"New-TEPS 충족",IF(S779&gt;67,"TOEFL 충족",IF(T779&gt;599,"JPT 충족",IF(W779&gt;49,"G-TELP 충족",IF(U779=6,"HSK점수 충족",IF(U779=5,"HSK점수 충족",IF(U779=4,IF(V779&gt;209,"HSK점수 충족","자격미달"),"자격미달")))))))),IF(P779="D",IF(Q779&gt;649,"TOEIC 충족",IF(R779&gt;244,"New-TEPS 충족",IF(S779&gt;73,"TOEFL 충족",IF(T779&gt;649,"JPT 충족",IF(W779&gt;56,"G-TELP 충족",IF(U1720=6,"HSK점수 충족",IF(U1720=5,"HSK점수 충족",IF(U1720=4,IF(V1720&gt;254,"HSK점수 충족","자격미달"),"자격미달")))))))),0))))</f>
        <v>TOEIC 충족</v>
      </c>
      <c r="AC779" s="21"/>
      <c r="AD779" s="4">
        <f>IF(P779="A",VLOOKUP(Q779,[1]교육_어학_경력backdata!$B$3:$C$9,2,1),IF(P779="B",VLOOKUP(Q779,[1]교육_어학_경력backdata!$G$3:$H$9,2,1),IF(P779="C",0,"오류")))</f>
        <v>8</v>
      </c>
      <c r="AE779" s="4">
        <f>IF(P779="A",VLOOKUP(R779,[1]교육_어학_경력backdata!$B$11:$C$17,2,1),IF(P779="B",VLOOKUP(R779,[1]교육_어학_경력backdata!$G$11:$H$17,2,1),IF(P779="C",0,"오류")))</f>
        <v>0</v>
      </c>
      <c r="AF779" s="4">
        <f>IF(P779="A",VLOOKUP(S779,[1]교육_어학_경력backdata!$B$19:$C$25,2,1),IF(P779="B",VLOOKUP(S779,[1]교육_어학_경력backdata!$G$19:$H$25,2,1),IF(P779="C",0,"오류")))</f>
        <v>0</v>
      </c>
      <c r="AG779" s="4">
        <f>IF(P779="A",VLOOKUP(T779,[1]교육_어학_경력backdata!$B$3:$C$9,2,1),IF(P779="B",VLOOKUP(T779,[1]교육_어학_경력backdata!$G$3:$H$9,2,1),IF(P779="C",0,"오류")))</f>
        <v>0</v>
      </c>
      <c r="AH779" s="4">
        <f>IF(P779="A",IF(U779=0,0,IF(U779=4,0,IF(U779=5,VLOOKUP(V779,[1]교육_어학_경력backdata!$B$27:$C$29,2,1),IF(U779=6,VLOOKUP(V779,[1]교육_어학_경력backdata!$B$31:$C$34,2,1))))),IF(P779="B",IF(U779=0,0,IF(U779=4,0,IF(U779=5,VLOOKUP(V779,[1]교육_어학_경력backdata!$G$27:$H$31,2,1),IF(U779=6,VLOOKUP(V779,[1]교육_어학_경력backdata!$G$33:$H$34,2,1))))),IF(CT779="C",0,"오류")))</f>
        <v>0</v>
      </c>
      <c r="AI779" s="4">
        <f>IF(P779="A",VLOOKUP(W779,[1]교육_어학_경력backdata!$B$36:$C$42,2,1),IF(P779="B",VLOOKUP(W779,[1]교육_어학_경력backdata!$G$36:$H$42,2,1),IF(P779="C",0,"오류")))</f>
        <v>0</v>
      </c>
      <c r="AJ779" s="4">
        <f>SUM(AD779:AI779)</f>
        <v>8</v>
      </c>
      <c r="AK779" s="4">
        <f>_xlfn.MAXIFS(AJ:AJ,B:B,B779)</f>
        <v>8</v>
      </c>
      <c r="AL779" s="4"/>
      <c r="AM779" s="21"/>
      <c r="AN779" s="4"/>
      <c r="AO779" s="4"/>
    </row>
    <row r="780" spans="1:41" x14ac:dyDescent="0.4">
      <c r="A780" s="3">
        <f>IF(B779=B780,A779,A779+1)</f>
        <v>730</v>
      </c>
      <c r="B780" s="3" t="s">
        <v>2413</v>
      </c>
      <c r="C780" s="3" t="s">
        <v>2412</v>
      </c>
      <c r="D780" s="3" t="s">
        <v>1789</v>
      </c>
      <c r="E780" s="3" t="s">
        <v>1788</v>
      </c>
      <c r="F780" s="3">
        <f>IF(B780=B779,F779+1,1)</f>
        <v>1</v>
      </c>
      <c r="G780" s="3" t="s">
        <v>6380</v>
      </c>
      <c r="H780" s="3" t="s">
        <v>6379</v>
      </c>
      <c r="I780" s="3" t="s">
        <v>6378</v>
      </c>
      <c r="J780" s="3" t="s">
        <v>6469</v>
      </c>
      <c r="K780" s="3"/>
      <c r="L780" s="3" t="s">
        <v>6533</v>
      </c>
      <c r="M780" s="3" t="s">
        <v>6716</v>
      </c>
      <c r="P780" s="3" t="s">
        <v>1474</v>
      </c>
      <c r="Q780" s="3">
        <f>IF(H780="TOEIC",VALUE(L780),0)</f>
        <v>885</v>
      </c>
      <c r="R780" s="3">
        <f>IF(H780="NEW TEPS",VALUE(L780),0)</f>
        <v>0</v>
      </c>
      <c r="S780" s="3">
        <f>IF(H780="TOEFL(ibt)",VALUE(L780),0)</f>
        <v>0</v>
      </c>
      <c r="T780" s="3">
        <f>IF(H780="JPT",VALUE(L780),0)</f>
        <v>0</v>
      </c>
      <c r="U780" s="3">
        <f>IF(H780="HSK",VALUE(K780),0)</f>
        <v>0</v>
      </c>
      <c r="V780" s="3">
        <f>IF(H780="HSK",VALUE(L780),0)</f>
        <v>0</v>
      </c>
      <c r="W780" s="3">
        <f>IF(H780="G-TELP Level2",VALUE(L780),0)</f>
        <v>0</v>
      </c>
      <c r="X780" s="3">
        <f>IF(P780="A",IF(Q780&gt;849,1,IF(R780&gt;335,1,IF(S780&gt;97,1,IF(T780&gt;849,1,IF(W780&gt;82,1,IF(U780=6,1,IF(U780=5,IF(V780&gt;254,1,0),0))))))),IF(P780="B",IF(Q780&gt;699,1,IF(R780&gt;263,1,IF(S780&gt;78,1,IF(T780&gt;699,1,IF(W780&gt;63,1,IF(U780=6,1,IF(U780=5,IF(V780&gt;179,1,0),0))))))),IF(P780="C",IF(Q780&gt;599,1,IF(R780&gt;226,1,IF(S780&gt;67,1,IF(T780&gt;599,1,IF(W780&gt;49,1,IF(U780=6,1,IF(U780=5,1,IF(U780=4,IF(V780&gt;209,1,0),0)))))))),IF(P780="D",IF(Q780&gt;649,1,IF(R780&gt;244,1,IF(S780&gt;73,1,IF(T780&gt;649,1,IF(W780&gt;56,1,IF(U780=6,1,IF(U780=5,1,IF(U780=4,IF(V780&gt;254,1,0),0)))))))),0))))</f>
        <v>1</v>
      </c>
      <c r="Y780" s="3">
        <f>SUMIF(B:B,B780,X:X)</f>
        <v>1</v>
      </c>
      <c r="Z780" s="3" t="str">
        <f>IF(Y780&gt;0,"어학 충족","자격미달")</f>
        <v>어학 충족</v>
      </c>
      <c r="AA780" s="3"/>
      <c r="AB780" s="3" t="str">
        <f>IF(P780="A",IF(Q780&gt;849,"TOEIC 충족",IF(R780&gt;335,"New-TEPS 충족",IF(S780&gt;97,"TOEFL 충족",IF(T780&gt;849,"JPT 충족",IF(W780&gt;82,"G-TELP 충족",IF(U780=6,"HSK점수 충족",IF(U780=5,IF(V780&gt;254,"HSK점수 충족","자격미달"),"자격미달"))))))),IF(P780="B",IF(Q780&gt;699,"TOEIC 충족",IF(R780&gt;263,"New-TEPS 충족",IF(S780&gt;78,"TOEFL 충족",IF(T780&gt;699,"JPT 충족",IF(W780&gt;63,"G-TELP 충족",IF(U780=6,"HSK점수 충족",IF(U780=5,IF(V780&gt;179,"HSK점수 충족","자격미달"),"자격미달"))))))),IF(P780="C",IF(Q780&gt;599,"TOEIC 충족",IF(R780&gt;226,"New-TEPS 충족",IF(S780&gt;67,"TOEFL 충족",IF(T780&gt;599,"JPT 충족",IF(W780&gt;49,"G-TELP 충족",IF(U780=6,"HSK점수 충족",IF(U780=5,"HSK점수 충족",IF(U780=4,IF(V780&gt;209,"HSK점수 충족","자격미달"),"자격미달")))))))),IF(P780="D",IF(Q780&gt;649,"TOEIC 충족",IF(R780&gt;244,"New-TEPS 충족",IF(S780&gt;73,"TOEFL 충족",IF(T780&gt;649,"JPT 충족",IF(W780&gt;56,"G-TELP 충족",IF(U1721=6,"HSK점수 충족",IF(U1721=5,"HSK점수 충족",IF(U1721=4,IF(V1721&gt;254,"HSK점수 충족","자격미달"),"자격미달")))))))),0))))</f>
        <v>TOEIC 충족</v>
      </c>
      <c r="AC780" s="21"/>
      <c r="AD780" s="3">
        <f>IF(P780="A",VLOOKUP(Q780,[1]교육_어학_경력backdata!$B$3:$C$9,2,1),IF(P780="B",VLOOKUP(Q780,[1]교육_어학_경력backdata!$G$3:$H$9,2,1),IF(P780="C",0,"오류")))</f>
        <v>8</v>
      </c>
      <c r="AE780" s="3">
        <f>IF(P780="A",VLOOKUP(R780,[1]교육_어학_경력backdata!$B$11:$C$17,2,1),IF(P780="B",VLOOKUP(R780,[1]교육_어학_경력backdata!$G$11:$H$17,2,1),IF(P780="C",0,"오류")))</f>
        <v>0</v>
      </c>
      <c r="AF780" s="3">
        <f>IF(P780="A",VLOOKUP(S780,[1]교육_어학_경력backdata!$B$19:$C$25,2,1),IF(P780="B",VLOOKUP(S780,[1]교육_어학_경력backdata!$G$19:$H$25,2,1),IF(P780="C",0,"오류")))</f>
        <v>0</v>
      </c>
      <c r="AG780" s="3">
        <f>IF(P780="A",VLOOKUP(T780,[1]교육_어학_경력backdata!$B$3:$C$9,2,1),IF(P780="B",VLOOKUP(T780,[1]교육_어학_경력backdata!$G$3:$H$9,2,1),IF(P780="C",0,"오류")))</f>
        <v>0</v>
      </c>
      <c r="AH780" s="3">
        <f>IF(P780="A",IF(U780=0,0,IF(U780=4,0,IF(U780=5,VLOOKUP(V780,[1]교육_어학_경력backdata!$B$27:$C$29,2,1),IF(U780=6,VLOOKUP(V780,[1]교육_어학_경력backdata!$B$31:$C$34,2,1))))),IF(P780="B",IF(U780=0,0,IF(U780=4,0,IF(U780=5,VLOOKUP(V780,[1]교육_어학_경력backdata!$G$27:$H$31,2,1),IF(U780=6,VLOOKUP(V780,[1]교육_어학_경력backdata!$G$33:$H$34,2,1))))),IF(CT780="C",0,"오류")))</f>
        <v>0</v>
      </c>
      <c r="AI780" s="3">
        <f>IF(P780="A",VLOOKUP(W780,[1]교육_어학_경력backdata!$B$36:$C$42,2,1),IF(P780="B",VLOOKUP(W780,[1]교육_어학_경력backdata!$G$36:$H$42,2,1),IF(P780="C",0,"오류")))</f>
        <v>0</v>
      </c>
      <c r="AJ780" s="3">
        <f>SUM(AD780:AI780)</f>
        <v>8</v>
      </c>
      <c r="AK780" s="3">
        <f>_xlfn.MAXIFS(AJ:AJ,B:B,B780)</f>
        <v>8</v>
      </c>
      <c r="AL780" s="3"/>
      <c r="AM780" s="21"/>
      <c r="AN780" s="3"/>
      <c r="AO780" s="3"/>
    </row>
    <row r="781" spans="1:41" x14ac:dyDescent="0.4">
      <c r="A781" s="4">
        <f>IF(B780=B781,A780,A780+1)</f>
        <v>731</v>
      </c>
      <c r="B781" s="4" t="s">
        <v>2407</v>
      </c>
      <c r="C781" s="4" t="s">
        <v>2007</v>
      </c>
      <c r="D781" s="4" t="s">
        <v>1789</v>
      </c>
      <c r="E781" s="4" t="s">
        <v>1788</v>
      </c>
      <c r="F781" s="4">
        <f>IF(B781=B780,F780+1,1)</f>
        <v>1</v>
      </c>
      <c r="G781" s="4" t="s">
        <v>6384</v>
      </c>
      <c r="H781" s="4" t="s">
        <v>6379</v>
      </c>
      <c r="I781" s="4" t="s">
        <v>6378</v>
      </c>
      <c r="J781" s="4" t="s">
        <v>6449</v>
      </c>
      <c r="K781" s="4"/>
      <c r="L781" s="4" t="s">
        <v>6539</v>
      </c>
      <c r="M781" s="4" t="s">
        <v>6715</v>
      </c>
      <c r="P781" s="4" t="s">
        <v>1474</v>
      </c>
      <c r="Q781" s="4">
        <f>IF(H781="TOEIC",VALUE(L781),0)</f>
        <v>770</v>
      </c>
      <c r="R781" s="4">
        <f>IF(H781="NEW TEPS",VALUE(L781),0)</f>
        <v>0</v>
      </c>
      <c r="S781" s="4">
        <f>IF(H781="TOEFL(ibt)",VALUE(L781),0)</f>
        <v>0</v>
      </c>
      <c r="T781" s="4">
        <f>IF(H781="JPT",VALUE(L781),0)</f>
        <v>0</v>
      </c>
      <c r="U781" s="4">
        <f>IF(H781="HSK",VALUE(K781),0)</f>
        <v>0</v>
      </c>
      <c r="V781" s="4">
        <f>IF(H781="HSK",VALUE(L781),0)</f>
        <v>0</v>
      </c>
      <c r="W781" s="4">
        <f>IF(H781="G-TELP Level2",VALUE(L781),0)</f>
        <v>0</v>
      </c>
      <c r="X781" s="4">
        <f>IF(P781="A",IF(Q781&gt;849,1,IF(R781&gt;335,1,IF(S781&gt;97,1,IF(T781&gt;849,1,IF(W781&gt;82,1,IF(U781=6,1,IF(U781=5,IF(V781&gt;254,1,0),0))))))),IF(P781="B",IF(Q781&gt;699,1,IF(R781&gt;263,1,IF(S781&gt;78,1,IF(T781&gt;699,1,IF(W781&gt;63,1,IF(U781=6,1,IF(U781=5,IF(V781&gt;179,1,0),0))))))),IF(P781="C",IF(Q781&gt;599,1,IF(R781&gt;226,1,IF(S781&gt;67,1,IF(T781&gt;599,1,IF(W781&gt;49,1,IF(U781=6,1,IF(U781=5,1,IF(U781=4,IF(V781&gt;209,1,0),0)))))))),IF(P781="D",IF(Q781&gt;649,1,IF(R781&gt;244,1,IF(S781&gt;73,1,IF(T781&gt;649,1,IF(W781&gt;56,1,IF(U781=6,1,IF(U781=5,1,IF(U781=4,IF(V781&gt;254,1,0),0)))))))),0))))</f>
        <v>1</v>
      </c>
      <c r="Y781" s="4">
        <f>SUMIF(B:B,B781,X:X)</f>
        <v>1</v>
      </c>
      <c r="Z781" s="4" t="str">
        <f>IF(Y781&gt;0,"어학 충족","자격미달")</f>
        <v>어학 충족</v>
      </c>
      <c r="AA781" s="4"/>
      <c r="AB781" s="4" t="str">
        <f>IF(P781="A",IF(Q781&gt;849,"TOEIC 충족",IF(R781&gt;335,"New-TEPS 충족",IF(S781&gt;97,"TOEFL 충족",IF(T781&gt;849,"JPT 충족",IF(W781&gt;82,"G-TELP 충족",IF(U781=6,"HSK점수 충족",IF(U781=5,IF(V781&gt;254,"HSK점수 충족","자격미달"),"자격미달"))))))),IF(P781="B",IF(Q781&gt;699,"TOEIC 충족",IF(R781&gt;263,"New-TEPS 충족",IF(S781&gt;78,"TOEFL 충족",IF(T781&gt;699,"JPT 충족",IF(W781&gt;63,"G-TELP 충족",IF(U781=6,"HSK점수 충족",IF(U781=5,IF(V781&gt;179,"HSK점수 충족","자격미달"),"자격미달"))))))),IF(P781="C",IF(Q781&gt;599,"TOEIC 충족",IF(R781&gt;226,"New-TEPS 충족",IF(S781&gt;67,"TOEFL 충족",IF(T781&gt;599,"JPT 충족",IF(W781&gt;49,"G-TELP 충족",IF(U781=6,"HSK점수 충족",IF(U781=5,"HSK점수 충족",IF(U781=4,IF(V781&gt;209,"HSK점수 충족","자격미달"),"자격미달")))))))),IF(P781="D",IF(Q781&gt;649,"TOEIC 충족",IF(R781&gt;244,"New-TEPS 충족",IF(S781&gt;73,"TOEFL 충족",IF(T781&gt;649,"JPT 충족",IF(W781&gt;56,"G-TELP 충족",IF(U1722=6,"HSK점수 충족",IF(U1722=5,"HSK점수 충족",IF(U1722=4,IF(V1722&gt;254,"HSK점수 충족","자격미달"),"자격미달")))))))),0))))</f>
        <v>TOEIC 충족</v>
      </c>
      <c r="AC781" s="21"/>
      <c r="AD781" s="4">
        <f>IF(P781="A",VLOOKUP(Q781,[1]교육_어학_경력backdata!$B$3:$C$9,2,1),IF(P781="B",VLOOKUP(Q781,[1]교육_어학_경력backdata!$G$3:$H$9,2,1),IF(P781="C",0,"오류")))</f>
        <v>4</v>
      </c>
      <c r="AE781" s="4">
        <f>IF(P781="A",VLOOKUP(R781,[1]교육_어학_경력backdata!$B$11:$C$17,2,1),IF(P781="B",VLOOKUP(R781,[1]교육_어학_경력backdata!$G$11:$H$17,2,1),IF(P781="C",0,"오류")))</f>
        <v>0</v>
      </c>
      <c r="AF781" s="4">
        <f>IF(P781="A",VLOOKUP(S781,[1]교육_어학_경력backdata!$B$19:$C$25,2,1),IF(P781="B",VLOOKUP(S781,[1]교육_어학_경력backdata!$G$19:$H$25,2,1),IF(P781="C",0,"오류")))</f>
        <v>0</v>
      </c>
      <c r="AG781" s="4">
        <f>IF(P781="A",VLOOKUP(T781,[1]교육_어학_경력backdata!$B$3:$C$9,2,1),IF(P781="B",VLOOKUP(T781,[1]교육_어학_경력backdata!$G$3:$H$9,2,1),IF(P781="C",0,"오류")))</f>
        <v>0</v>
      </c>
      <c r="AH781" s="4">
        <f>IF(P781="A",IF(U781=0,0,IF(U781=4,0,IF(U781=5,VLOOKUP(V781,[1]교육_어학_경력backdata!$B$27:$C$29,2,1),IF(U781=6,VLOOKUP(V781,[1]교육_어학_경력backdata!$B$31:$C$34,2,1))))),IF(P781="B",IF(U781=0,0,IF(U781=4,0,IF(U781=5,VLOOKUP(V781,[1]교육_어학_경력backdata!$G$27:$H$31,2,1),IF(U781=6,VLOOKUP(V781,[1]교육_어학_경력backdata!$G$33:$H$34,2,1))))),IF(CT781="C",0,"오류")))</f>
        <v>0</v>
      </c>
      <c r="AI781" s="4">
        <f>IF(P781="A",VLOOKUP(W781,[1]교육_어학_경력backdata!$B$36:$C$42,2,1),IF(P781="B",VLOOKUP(W781,[1]교육_어학_경력backdata!$G$36:$H$42,2,1),IF(P781="C",0,"오류")))</f>
        <v>0</v>
      </c>
      <c r="AJ781" s="4">
        <f>SUM(AD781:AI781)</f>
        <v>4</v>
      </c>
      <c r="AK781" s="4">
        <f>_xlfn.MAXIFS(AJ:AJ,B:B,B781)</f>
        <v>4</v>
      </c>
      <c r="AL781" s="4"/>
      <c r="AM781" s="21"/>
      <c r="AN781" s="4"/>
      <c r="AO781" s="4"/>
    </row>
    <row r="782" spans="1:41" x14ac:dyDescent="0.4">
      <c r="A782" s="3">
        <f>IF(B781=B782,A781,A781+1)</f>
        <v>732</v>
      </c>
      <c r="B782" s="3" t="s">
        <v>2405</v>
      </c>
      <c r="C782" s="3" t="s">
        <v>2404</v>
      </c>
      <c r="D782" s="3" t="s">
        <v>1789</v>
      </c>
      <c r="E782" s="3" t="s">
        <v>1788</v>
      </c>
      <c r="F782" s="3">
        <f>IF(B782=B781,F781+1,1)</f>
        <v>1</v>
      </c>
      <c r="G782" s="3" t="s">
        <v>6380</v>
      </c>
      <c r="H782" s="3" t="s">
        <v>6379</v>
      </c>
      <c r="I782" s="3" t="s">
        <v>6378</v>
      </c>
      <c r="J782" s="3" t="s">
        <v>6439</v>
      </c>
      <c r="K782" s="3"/>
      <c r="L782" s="3" t="s">
        <v>6480</v>
      </c>
      <c r="M782" s="3" t="s">
        <v>6714</v>
      </c>
      <c r="P782" s="3" t="s">
        <v>1474</v>
      </c>
      <c r="Q782" s="3">
        <f>IF(H782="TOEIC",VALUE(L782),0)</f>
        <v>810</v>
      </c>
      <c r="R782" s="3">
        <f>IF(H782="NEW TEPS",VALUE(L782),0)</f>
        <v>0</v>
      </c>
      <c r="S782" s="3">
        <f>IF(H782="TOEFL(ibt)",VALUE(L782),0)</f>
        <v>0</v>
      </c>
      <c r="T782" s="3">
        <f>IF(H782="JPT",VALUE(L782),0)</f>
        <v>0</v>
      </c>
      <c r="U782" s="3">
        <f>IF(H782="HSK",VALUE(K782),0)</f>
        <v>0</v>
      </c>
      <c r="V782" s="3">
        <f>IF(H782="HSK",VALUE(L782),0)</f>
        <v>0</v>
      </c>
      <c r="W782" s="3">
        <f>IF(H782="G-TELP Level2",VALUE(L782),0)</f>
        <v>0</v>
      </c>
      <c r="X782" s="3">
        <f>IF(P782="A",IF(Q782&gt;849,1,IF(R782&gt;335,1,IF(S782&gt;97,1,IF(T782&gt;849,1,IF(W782&gt;82,1,IF(U782=6,1,IF(U782=5,IF(V782&gt;254,1,0),0))))))),IF(P782="B",IF(Q782&gt;699,1,IF(R782&gt;263,1,IF(S782&gt;78,1,IF(T782&gt;699,1,IF(W782&gt;63,1,IF(U782=6,1,IF(U782=5,IF(V782&gt;179,1,0),0))))))),IF(P782="C",IF(Q782&gt;599,1,IF(R782&gt;226,1,IF(S782&gt;67,1,IF(T782&gt;599,1,IF(W782&gt;49,1,IF(U782=6,1,IF(U782=5,1,IF(U782=4,IF(V782&gt;209,1,0),0)))))))),IF(P782="D",IF(Q782&gt;649,1,IF(R782&gt;244,1,IF(S782&gt;73,1,IF(T782&gt;649,1,IF(W782&gt;56,1,IF(U782=6,1,IF(U782=5,1,IF(U782=4,IF(V782&gt;254,1,0),0)))))))),0))))</f>
        <v>1</v>
      </c>
      <c r="Y782" s="3">
        <f>SUMIF(B:B,B782,X:X)</f>
        <v>1</v>
      </c>
      <c r="Z782" s="3" t="str">
        <f>IF(Y782&gt;0,"어학 충족","자격미달")</f>
        <v>어학 충족</v>
      </c>
      <c r="AA782" s="3"/>
      <c r="AB782" s="3" t="str">
        <f>IF(P782="A",IF(Q782&gt;849,"TOEIC 충족",IF(R782&gt;335,"New-TEPS 충족",IF(S782&gt;97,"TOEFL 충족",IF(T782&gt;849,"JPT 충족",IF(W782&gt;82,"G-TELP 충족",IF(U782=6,"HSK점수 충족",IF(U782=5,IF(V782&gt;254,"HSK점수 충족","자격미달"),"자격미달"))))))),IF(P782="B",IF(Q782&gt;699,"TOEIC 충족",IF(R782&gt;263,"New-TEPS 충족",IF(S782&gt;78,"TOEFL 충족",IF(T782&gt;699,"JPT 충족",IF(W782&gt;63,"G-TELP 충족",IF(U782=6,"HSK점수 충족",IF(U782=5,IF(V782&gt;179,"HSK점수 충족","자격미달"),"자격미달"))))))),IF(P782="C",IF(Q782&gt;599,"TOEIC 충족",IF(R782&gt;226,"New-TEPS 충족",IF(S782&gt;67,"TOEFL 충족",IF(T782&gt;599,"JPT 충족",IF(W782&gt;49,"G-TELP 충족",IF(U782=6,"HSK점수 충족",IF(U782=5,"HSK점수 충족",IF(U782=4,IF(V782&gt;209,"HSK점수 충족","자격미달"),"자격미달")))))))),IF(P782="D",IF(Q782&gt;649,"TOEIC 충족",IF(R782&gt;244,"New-TEPS 충족",IF(S782&gt;73,"TOEFL 충족",IF(T782&gt;649,"JPT 충족",IF(W782&gt;56,"G-TELP 충족",IF(U1723=6,"HSK점수 충족",IF(U1723=5,"HSK점수 충족",IF(U1723=4,IF(V1723&gt;254,"HSK점수 충족","자격미달"),"자격미달")))))))),0))))</f>
        <v>TOEIC 충족</v>
      </c>
      <c r="AC782" s="21"/>
      <c r="AD782" s="3">
        <f>IF(P782="A",VLOOKUP(Q782,[1]교육_어학_경력backdata!$B$3:$C$9,2,1),IF(P782="B",VLOOKUP(Q782,[1]교육_어학_경력backdata!$G$3:$H$9,2,1),IF(P782="C",0,"오류")))</f>
        <v>6</v>
      </c>
      <c r="AE782" s="3">
        <f>IF(P782="A",VLOOKUP(R782,[1]교육_어학_경력backdata!$B$11:$C$17,2,1),IF(P782="B",VLOOKUP(R782,[1]교육_어학_경력backdata!$G$11:$H$17,2,1),IF(P782="C",0,"오류")))</f>
        <v>0</v>
      </c>
      <c r="AF782" s="3">
        <f>IF(P782="A",VLOOKUP(S782,[1]교육_어학_경력backdata!$B$19:$C$25,2,1),IF(P782="B",VLOOKUP(S782,[1]교육_어학_경력backdata!$G$19:$H$25,2,1),IF(P782="C",0,"오류")))</f>
        <v>0</v>
      </c>
      <c r="AG782" s="3">
        <f>IF(P782="A",VLOOKUP(T782,[1]교육_어학_경력backdata!$B$3:$C$9,2,1),IF(P782="B",VLOOKUP(T782,[1]교육_어학_경력backdata!$G$3:$H$9,2,1),IF(P782="C",0,"오류")))</f>
        <v>0</v>
      </c>
      <c r="AH782" s="3">
        <f>IF(P782="A",IF(U782=0,0,IF(U782=4,0,IF(U782=5,VLOOKUP(V782,[1]교육_어학_경력backdata!$B$27:$C$29,2,1),IF(U782=6,VLOOKUP(V782,[1]교육_어학_경력backdata!$B$31:$C$34,2,1))))),IF(P782="B",IF(U782=0,0,IF(U782=4,0,IF(U782=5,VLOOKUP(V782,[1]교육_어학_경력backdata!$G$27:$H$31,2,1),IF(U782=6,VLOOKUP(V782,[1]교육_어학_경력backdata!$G$33:$H$34,2,1))))),IF(CT782="C",0,"오류")))</f>
        <v>0</v>
      </c>
      <c r="AI782" s="3">
        <f>IF(P782="A",VLOOKUP(W782,[1]교육_어학_경력backdata!$B$36:$C$42,2,1),IF(P782="B",VLOOKUP(W782,[1]교육_어학_경력backdata!$G$36:$H$42,2,1),IF(P782="C",0,"오류")))</f>
        <v>0</v>
      </c>
      <c r="AJ782" s="3">
        <f>SUM(AD782:AI782)</f>
        <v>6</v>
      </c>
      <c r="AK782" s="3">
        <f>_xlfn.MAXIFS(AJ:AJ,B:B,B782)</f>
        <v>6</v>
      </c>
      <c r="AL782" s="3"/>
      <c r="AM782" s="21"/>
      <c r="AN782" s="3"/>
      <c r="AO782" s="3"/>
    </row>
    <row r="783" spans="1:41" x14ac:dyDescent="0.4">
      <c r="A783" s="4">
        <f>IF(B782=B783,A782,A782+1)</f>
        <v>733</v>
      </c>
      <c r="B783" s="4" t="s">
        <v>2400</v>
      </c>
      <c r="C783" s="4" t="s">
        <v>2399</v>
      </c>
      <c r="D783" s="4" t="s">
        <v>1789</v>
      </c>
      <c r="E783" s="4" t="s">
        <v>1788</v>
      </c>
      <c r="F783" s="4">
        <f>IF(B783=B782,F782+1,1)</f>
        <v>1</v>
      </c>
      <c r="G783" s="4" t="s">
        <v>6384</v>
      </c>
      <c r="H783" s="4" t="s">
        <v>6379</v>
      </c>
      <c r="I783" s="4" t="s">
        <v>6378</v>
      </c>
      <c r="J783" s="4" t="s">
        <v>6559</v>
      </c>
      <c r="K783" s="4"/>
      <c r="L783" s="4" t="s">
        <v>6500</v>
      </c>
      <c r="M783" s="4" t="s">
        <v>6713</v>
      </c>
      <c r="P783" s="4" t="s">
        <v>1474</v>
      </c>
      <c r="Q783" s="4">
        <f>IF(H783="TOEIC",VALUE(L783),0)</f>
        <v>710</v>
      </c>
      <c r="R783" s="4">
        <f>IF(H783="NEW TEPS",VALUE(L783),0)</f>
        <v>0</v>
      </c>
      <c r="S783" s="4">
        <f>IF(H783="TOEFL(ibt)",VALUE(L783),0)</f>
        <v>0</v>
      </c>
      <c r="T783" s="4">
        <f>IF(H783="JPT",VALUE(L783),0)</f>
        <v>0</v>
      </c>
      <c r="U783" s="4">
        <f>IF(H783="HSK",VALUE(K783),0)</f>
        <v>0</v>
      </c>
      <c r="V783" s="4">
        <f>IF(H783="HSK",VALUE(L783),0)</f>
        <v>0</v>
      </c>
      <c r="W783" s="4">
        <f>IF(H783="G-TELP Level2",VALUE(L783),0)</f>
        <v>0</v>
      </c>
      <c r="X783" s="4">
        <f>IF(P783="A",IF(Q783&gt;849,1,IF(R783&gt;335,1,IF(S783&gt;97,1,IF(T783&gt;849,1,IF(W783&gt;82,1,IF(U783=6,1,IF(U783=5,IF(V783&gt;254,1,0),0))))))),IF(P783="B",IF(Q783&gt;699,1,IF(R783&gt;263,1,IF(S783&gt;78,1,IF(T783&gt;699,1,IF(W783&gt;63,1,IF(U783=6,1,IF(U783=5,IF(V783&gt;179,1,0),0))))))),IF(P783="C",IF(Q783&gt;599,1,IF(R783&gt;226,1,IF(S783&gt;67,1,IF(T783&gt;599,1,IF(W783&gt;49,1,IF(U783=6,1,IF(U783=5,1,IF(U783=4,IF(V783&gt;209,1,0),0)))))))),IF(P783="D",IF(Q783&gt;649,1,IF(R783&gt;244,1,IF(S783&gt;73,1,IF(T783&gt;649,1,IF(W783&gt;56,1,IF(U783=6,1,IF(U783=5,1,IF(U783=4,IF(V783&gt;254,1,0),0)))))))),0))))</f>
        <v>1</v>
      </c>
      <c r="Y783" s="4">
        <f>SUMIF(B:B,B783,X:X)</f>
        <v>1</v>
      </c>
      <c r="Z783" s="4" t="str">
        <f>IF(Y783&gt;0,"어학 충족","자격미달")</f>
        <v>어학 충족</v>
      </c>
      <c r="AA783" s="4"/>
      <c r="AB783" s="4" t="str">
        <f>IF(P783="A",IF(Q783&gt;849,"TOEIC 충족",IF(R783&gt;335,"New-TEPS 충족",IF(S783&gt;97,"TOEFL 충족",IF(T783&gt;849,"JPT 충족",IF(W783&gt;82,"G-TELP 충족",IF(U783=6,"HSK점수 충족",IF(U783=5,IF(V783&gt;254,"HSK점수 충족","자격미달"),"자격미달"))))))),IF(P783="B",IF(Q783&gt;699,"TOEIC 충족",IF(R783&gt;263,"New-TEPS 충족",IF(S783&gt;78,"TOEFL 충족",IF(T783&gt;699,"JPT 충족",IF(W783&gt;63,"G-TELP 충족",IF(U783=6,"HSK점수 충족",IF(U783=5,IF(V783&gt;179,"HSK점수 충족","자격미달"),"자격미달"))))))),IF(P783="C",IF(Q783&gt;599,"TOEIC 충족",IF(R783&gt;226,"New-TEPS 충족",IF(S783&gt;67,"TOEFL 충족",IF(T783&gt;599,"JPT 충족",IF(W783&gt;49,"G-TELP 충족",IF(U783=6,"HSK점수 충족",IF(U783=5,"HSK점수 충족",IF(U783=4,IF(V783&gt;209,"HSK점수 충족","자격미달"),"자격미달")))))))),IF(P783="D",IF(Q783&gt;649,"TOEIC 충족",IF(R783&gt;244,"New-TEPS 충족",IF(S783&gt;73,"TOEFL 충족",IF(T783&gt;649,"JPT 충족",IF(W783&gt;56,"G-TELP 충족",IF(U1724=6,"HSK점수 충족",IF(U1724=5,"HSK점수 충족",IF(U1724=4,IF(V1724&gt;254,"HSK점수 충족","자격미달"),"자격미달")))))))),0))))</f>
        <v>TOEIC 충족</v>
      </c>
      <c r="AC783" s="21"/>
      <c r="AD783" s="4">
        <f>IF(P783="A",VLOOKUP(Q783,[1]교육_어학_경력backdata!$B$3:$C$9,2,1),IF(P783="B",VLOOKUP(Q783,[1]교육_어학_경력backdata!$G$3:$H$9,2,1),IF(P783="C",0,"오류")))</f>
        <v>2</v>
      </c>
      <c r="AE783" s="4">
        <f>IF(P783="A",VLOOKUP(R783,[1]교육_어학_경력backdata!$B$11:$C$17,2,1),IF(P783="B",VLOOKUP(R783,[1]교육_어학_경력backdata!$G$11:$H$17,2,1),IF(P783="C",0,"오류")))</f>
        <v>0</v>
      </c>
      <c r="AF783" s="4">
        <f>IF(P783="A",VLOOKUP(S783,[1]교육_어학_경력backdata!$B$19:$C$25,2,1),IF(P783="B",VLOOKUP(S783,[1]교육_어학_경력backdata!$G$19:$H$25,2,1),IF(P783="C",0,"오류")))</f>
        <v>0</v>
      </c>
      <c r="AG783" s="4">
        <f>IF(P783="A",VLOOKUP(T783,[1]교육_어학_경력backdata!$B$3:$C$9,2,1),IF(P783="B",VLOOKUP(T783,[1]교육_어학_경력backdata!$G$3:$H$9,2,1),IF(P783="C",0,"오류")))</f>
        <v>0</v>
      </c>
      <c r="AH783" s="4">
        <f>IF(P783="A",IF(U783=0,0,IF(U783=4,0,IF(U783=5,VLOOKUP(V783,[1]교육_어학_경력backdata!$B$27:$C$29,2,1),IF(U783=6,VLOOKUP(V783,[1]교육_어학_경력backdata!$B$31:$C$34,2,1))))),IF(P783="B",IF(U783=0,0,IF(U783=4,0,IF(U783=5,VLOOKUP(V783,[1]교육_어학_경력backdata!$G$27:$H$31,2,1),IF(U783=6,VLOOKUP(V783,[1]교육_어학_경력backdata!$G$33:$H$34,2,1))))),IF(CT783="C",0,"오류")))</f>
        <v>0</v>
      </c>
      <c r="AI783" s="4">
        <f>IF(P783="A",VLOOKUP(W783,[1]교육_어학_경력backdata!$B$36:$C$42,2,1),IF(P783="B",VLOOKUP(W783,[1]교육_어학_경력backdata!$G$36:$H$42,2,1),IF(P783="C",0,"오류")))</f>
        <v>0</v>
      </c>
      <c r="AJ783" s="4">
        <f>SUM(AD783:AI783)</f>
        <v>2</v>
      </c>
      <c r="AK783" s="4">
        <f>_xlfn.MAXIFS(AJ:AJ,B:B,B783)</f>
        <v>2</v>
      </c>
      <c r="AL783" s="4"/>
      <c r="AM783" s="21"/>
      <c r="AN783" s="4"/>
      <c r="AO783" s="4"/>
    </row>
    <row r="784" spans="1:41" x14ac:dyDescent="0.4">
      <c r="A784" s="3">
        <f>IF(B783=B784,A783,A783+1)</f>
        <v>734</v>
      </c>
      <c r="B784" s="3" t="s">
        <v>2397</v>
      </c>
      <c r="C784" s="3" t="s">
        <v>2396</v>
      </c>
      <c r="D784" s="3" t="s">
        <v>1789</v>
      </c>
      <c r="E784" s="3" t="s">
        <v>1788</v>
      </c>
      <c r="F784" s="3">
        <f>IF(B784=B783,F783+1,1)</f>
        <v>1</v>
      </c>
      <c r="G784" s="3" t="s">
        <v>6384</v>
      </c>
      <c r="H784" s="3" t="s">
        <v>6379</v>
      </c>
      <c r="I784" s="3" t="s">
        <v>6378</v>
      </c>
      <c r="J784" s="3" t="s">
        <v>6428</v>
      </c>
      <c r="K784" s="3"/>
      <c r="L784" s="3" t="s">
        <v>6712</v>
      </c>
      <c r="M784" s="3" t="s">
        <v>6711</v>
      </c>
      <c r="P784" s="3" t="s">
        <v>1474</v>
      </c>
      <c r="Q784" s="3">
        <f>IF(H784="TOEIC",VALUE(L784),0)</f>
        <v>725</v>
      </c>
      <c r="R784" s="3">
        <f>IF(H784="NEW TEPS",VALUE(L784),0)</f>
        <v>0</v>
      </c>
      <c r="S784" s="3">
        <f>IF(H784="TOEFL(ibt)",VALUE(L784),0)</f>
        <v>0</v>
      </c>
      <c r="T784" s="3">
        <f>IF(H784="JPT",VALUE(L784),0)</f>
        <v>0</v>
      </c>
      <c r="U784" s="3">
        <f>IF(H784="HSK",VALUE(K784),0)</f>
        <v>0</v>
      </c>
      <c r="V784" s="3">
        <f>IF(H784="HSK",VALUE(L784),0)</f>
        <v>0</v>
      </c>
      <c r="W784" s="3">
        <f>IF(H784="G-TELP Level2",VALUE(L784),0)</f>
        <v>0</v>
      </c>
      <c r="X784" s="3">
        <f>IF(P784="A",IF(Q784&gt;849,1,IF(R784&gt;335,1,IF(S784&gt;97,1,IF(T784&gt;849,1,IF(W784&gt;82,1,IF(U784=6,1,IF(U784=5,IF(V784&gt;254,1,0),0))))))),IF(P784="B",IF(Q784&gt;699,1,IF(R784&gt;263,1,IF(S784&gt;78,1,IF(T784&gt;699,1,IF(W784&gt;63,1,IF(U784=6,1,IF(U784=5,IF(V784&gt;179,1,0),0))))))),IF(P784="C",IF(Q784&gt;599,1,IF(R784&gt;226,1,IF(S784&gt;67,1,IF(T784&gt;599,1,IF(W784&gt;49,1,IF(U784=6,1,IF(U784=5,1,IF(U784=4,IF(V784&gt;209,1,0),0)))))))),IF(P784="D",IF(Q784&gt;649,1,IF(R784&gt;244,1,IF(S784&gt;73,1,IF(T784&gt;649,1,IF(W784&gt;56,1,IF(U784=6,1,IF(U784=5,1,IF(U784=4,IF(V784&gt;254,1,0),0)))))))),0))))</f>
        <v>1</v>
      </c>
      <c r="Y784" s="3">
        <f>SUMIF(B:B,B784,X:X)</f>
        <v>1</v>
      </c>
      <c r="Z784" s="3" t="str">
        <f>IF(Y784&gt;0,"어학 충족","자격미달")</f>
        <v>어학 충족</v>
      </c>
      <c r="AA784" s="3"/>
      <c r="AB784" s="3" t="str">
        <f>IF(P784="A",IF(Q784&gt;849,"TOEIC 충족",IF(R784&gt;335,"New-TEPS 충족",IF(S784&gt;97,"TOEFL 충족",IF(T784&gt;849,"JPT 충족",IF(W784&gt;82,"G-TELP 충족",IF(U784=6,"HSK점수 충족",IF(U784=5,IF(V784&gt;254,"HSK점수 충족","자격미달"),"자격미달"))))))),IF(P784="B",IF(Q784&gt;699,"TOEIC 충족",IF(R784&gt;263,"New-TEPS 충족",IF(S784&gt;78,"TOEFL 충족",IF(T784&gt;699,"JPT 충족",IF(W784&gt;63,"G-TELP 충족",IF(U784=6,"HSK점수 충족",IF(U784=5,IF(V784&gt;179,"HSK점수 충족","자격미달"),"자격미달"))))))),IF(P784="C",IF(Q784&gt;599,"TOEIC 충족",IF(R784&gt;226,"New-TEPS 충족",IF(S784&gt;67,"TOEFL 충족",IF(T784&gt;599,"JPT 충족",IF(W784&gt;49,"G-TELP 충족",IF(U784=6,"HSK점수 충족",IF(U784=5,"HSK점수 충족",IF(U784=4,IF(V784&gt;209,"HSK점수 충족","자격미달"),"자격미달")))))))),IF(P784="D",IF(Q784&gt;649,"TOEIC 충족",IF(R784&gt;244,"New-TEPS 충족",IF(S784&gt;73,"TOEFL 충족",IF(T784&gt;649,"JPT 충족",IF(W784&gt;56,"G-TELP 충족",IF(U1725=6,"HSK점수 충족",IF(U1725=5,"HSK점수 충족",IF(U1725=4,IF(V1725&gt;254,"HSK점수 충족","자격미달"),"자격미달")))))))),0))))</f>
        <v>TOEIC 충족</v>
      </c>
      <c r="AC784" s="21"/>
      <c r="AD784" s="3">
        <f>IF(P784="A",VLOOKUP(Q784,[1]교육_어학_경력backdata!$B$3:$C$9,2,1),IF(P784="B",VLOOKUP(Q784,[1]교육_어학_경력backdata!$G$3:$H$9,2,1),IF(P784="C",0,"오류")))</f>
        <v>2</v>
      </c>
      <c r="AE784" s="3">
        <f>IF(P784="A",VLOOKUP(R784,[1]교육_어학_경력backdata!$B$11:$C$17,2,1),IF(P784="B",VLOOKUP(R784,[1]교육_어학_경력backdata!$G$11:$H$17,2,1),IF(P784="C",0,"오류")))</f>
        <v>0</v>
      </c>
      <c r="AF784" s="3">
        <f>IF(P784="A",VLOOKUP(S784,[1]교육_어학_경력backdata!$B$19:$C$25,2,1),IF(P784="B",VLOOKUP(S784,[1]교육_어학_경력backdata!$G$19:$H$25,2,1),IF(P784="C",0,"오류")))</f>
        <v>0</v>
      </c>
      <c r="AG784" s="3">
        <f>IF(P784="A",VLOOKUP(T784,[1]교육_어학_경력backdata!$B$3:$C$9,2,1),IF(P784="B",VLOOKUP(T784,[1]교육_어학_경력backdata!$G$3:$H$9,2,1),IF(P784="C",0,"오류")))</f>
        <v>0</v>
      </c>
      <c r="AH784" s="3">
        <f>IF(P784="A",IF(U784=0,0,IF(U784=4,0,IF(U784=5,VLOOKUP(V784,[1]교육_어학_경력backdata!$B$27:$C$29,2,1),IF(U784=6,VLOOKUP(V784,[1]교육_어학_경력backdata!$B$31:$C$34,2,1))))),IF(P784="B",IF(U784=0,0,IF(U784=4,0,IF(U784=5,VLOOKUP(V784,[1]교육_어학_경력backdata!$G$27:$H$31,2,1),IF(U784=6,VLOOKUP(V784,[1]교육_어학_경력backdata!$G$33:$H$34,2,1))))),IF(CT784="C",0,"오류")))</f>
        <v>0</v>
      </c>
      <c r="AI784" s="3">
        <f>IF(P784="A",VLOOKUP(W784,[1]교육_어학_경력backdata!$B$36:$C$42,2,1),IF(P784="B",VLOOKUP(W784,[1]교육_어학_경력backdata!$G$36:$H$42,2,1),IF(P784="C",0,"오류")))</f>
        <v>0</v>
      </c>
      <c r="AJ784" s="3">
        <f>SUM(AD784:AI784)</f>
        <v>2</v>
      </c>
      <c r="AK784" s="3">
        <f>_xlfn.MAXIFS(AJ:AJ,B:B,B784)</f>
        <v>2</v>
      </c>
      <c r="AL784" s="3"/>
      <c r="AM784" s="21"/>
      <c r="AN784" s="3"/>
      <c r="AO784" s="3"/>
    </row>
    <row r="785" spans="1:41" x14ac:dyDescent="0.4">
      <c r="A785" s="4">
        <f>IF(B784=B785,A784,A784+1)</f>
        <v>735</v>
      </c>
      <c r="B785" s="4" t="s">
        <v>2390</v>
      </c>
      <c r="C785" s="4" t="s">
        <v>2389</v>
      </c>
      <c r="D785" s="4" t="s">
        <v>1789</v>
      </c>
      <c r="E785" s="4" t="s">
        <v>1788</v>
      </c>
      <c r="F785" s="4">
        <f>IF(B785=B784,F784+1,1)</f>
        <v>1</v>
      </c>
      <c r="G785" s="4" t="s">
        <v>6380</v>
      </c>
      <c r="H785" s="4" t="s">
        <v>6419</v>
      </c>
      <c r="I785" s="4" t="s">
        <v>6418</v>
      </c>
      <c r="J785" s="4" t="s">
        <v>6587</v>
      </c>
      <c r="K785" s="4"/>
      <c r="L785" s="4" t="s">
        <v>6710</v>
      </c>
      <c r="M785" s="4" t="s">
        <v>6709</v>
      </c>
      <c r="P785" s="4" t="s">
        <v>1474</v>
      </c>
      <c r="Q785" s="4">
        <f>IF(H785="TOEIC",VALUE(L785),0)</f>
        <v>0</v>
      </c>
      <c r="R785" s="4">
        <f>IF(H785="NEW TEPS",VALUE(L785),0)</f>
        <v>0</v>
      </c>
      <c r="S785" s="4">
        <f>IF(H785="TOEFL(ibt)",VALUE(L785),0)</f>
        <v>0</v>
      </c>
      <c r="T785" s="4">
        <f>IF(H785="JPT",VALUE(L785),0)</f>
        <v>0</v>
      </c>
      <c r="U785" s="4">
        <f>IF(H785="HSK",VALUE(K785),0)</f>
        <v>0</v>
      </c>
      <c r="V785" s="4">
        <f>IF(H785="HSK",VALUE(L785),0)</f>
        <v>0</v>
      </c>
      <c r="W785" s="4">
        <f>IF(H785="G-TELP Level2",VALUE(L785),0)</f>
        <v>68</v>
      </c>
      <c r="X785" s="4">
        <f>IF(P785="A",IF(Q785&gt;849,1,IF(R785&gt;335,1,IF(S785&gt;97,1,IF(T785&gt;849,1,IF(W785&gt;82,1,IF(U785=6,1,IF(U785=5,IF(V785&gt;254,1,0),0))))))),IF(P785="B",IF(Q785&gt;699,1,IF(R785&gt;263,1,IF(S785&gt;78,1,IF(T785&gt;699,1,IF(W785&gt;63,1,IF(U785=6,1,IF(U785=5,IF(V785&gt;179,1,0),0))))))),IF(P785="C",IF(Q785&gt;599,1,IF(R785&gt;226,1,IF(S785&gt;67,1,IF(T785&gt;599,1,IF(W785&gt;49,1,IF(U785=6,1,IF(U785=5,1,IF(U785=4,IF(V785&gt;209,1,0),0)))))))),IF(P785="D",IF(Q785&gt;649,1,IF(R785&gt;244,1,IF(S785&gt;73,1,IF(T785&gt;649,1,IF(W785&gt;56,1,IF(U785=6,1,IF(U785=5,1,IF(U785=4,IF(V785&gt;254,1,0),0)))))))),0))))</f>
        <v>1</v>
      </c>
      <c r="Y785" s="4">
        <f>SUMIF(B:B,B785,X:X)</f>
        <v>1</v>
      </c>
      <c r="Z785" s="4" t="str">
        <f>IF(Y785&gt;0,"어학 충족","자격미달")</f>
        <v>어학 충족</v>
      </c>
      <c r="AA785" s="4"/>
      <c r="AB785" s="4" t="str">
        <f>IF(P785="A",IF(Q785&gt;849,"TOEIC 충족",IF(R785&gt;335,"New-TEPS 충족",IF(S785&gt;97,"TOEFL 충족",IF(T785&gt;849,"JPT 충족",IF(W785&gt;82,"G-TELP 충족",IF(U785=6,"HSK점수 충족",IF(U785=5,IF(V785&gt;254,"HSK점수 충족","자격미달"),"자격미달"))))))),IF(P785="B",IF(Q785&gt;699,"TOEIC 충족",IF(R785&gt;263,"New-TEPS 충족",IF(S785&gt;78,"TOEFL 충족",IF(T785&gt;699,"JPT 충족",IF(W785&gt;63,"G-TELP 충족",IF(U785=6,"HSK점수 충족",IF(U785=5,IF(V785&gt;179,"HSK점수 충족","자격미달"),"자격미달"))))))),IF(P785="C",IF(Q785&gt;599,"TOEIC 충족",IF(R785&gt;226,"New-TEPS 충족",IF(S785&gt;67,"TOEFL 충족",IF(T785&gt;599,"JPT 충족",IF(W785&gt;49,"G-TELP 충족",IF(U785=6,"HSK점수 충족",IF(U785=5,"HSK점수 충족",IF(U785=4,IF(V785&gt;209,"HSK점수 충족","자격미달"),"자격미달")))))))),IF(P785="D",IF(Q785&gt;649,"TOEIC 충족",IF(R785&gt;244,"New-TEPS 충족",IF(S785&gt;73,"TOEFL 충족",IF(T785&gt;649,"JPT 충족",IF(W785&gt;56,"G-TELP 충족",IF(U1726=6,"HSK점수 충족",IF(U1726=5,"HSK점수 충족",IF(U1726=4,IF(V1726&gt;254,"HSK점수 충족","자격미달"),"자격미달")))))))),0))))</f>
        <v>G-TELP 충족</v>
      </c>
      <c r="AC785" s="21"/>
      <c r="AD785" s="4">
        <f>IF(P785="A",VLOOKUP(Q785,[1]교육_어학_경력backdata!$B$3:$C$9,2,1),IF(P785="B",VLOOKUP(Q785,[1]교육_어학_경력backdata!$G$3:$H$9,2,1),IF(P785="C",0,"오류")))</f>
        <v>0</v>
      </c>
      <c r="AE785" s="4">
        <f>IF(P785="A",VLOOKUP(R785,[1]교육_어학_경력backdata!$B$11:$C$17,2,1),IF(P785="B",VLOOKUP(R785,[1]교육_어학_경력backdata!$G$11:$H$17,2,1),IF(P785="C",0,"오류")))</f>
        <v>0</v>
      </c>
      <c r="AF785" s="4">
        <f>IF(P785="A",VLOOKUP(S785,[1]교육_어학_경력backdata!$B$19:$C$25,2,1),IF(P785="B",VLOOKUP(S785,[1]교육_어학_경력backdata!$G$19:$H$25,2,1),IF(P785="C",0,"오류")))</f>
        <v>0</v>
      </c>
      <c r="AG785" s="4">
        <f>IF(P785="A",VLOOKUP(T785,[1]교육_어학_경력backdata!$B$3:$C$9,2,1),IF(P785="B",VLOOKUP(T785,[1]교육_어학_경력backdata!$G$3:$H$9,2,1),IF(P785="C",0,"오류")))</f>
        <v>0</v>
      </c>
      <c r="AH785" s="4">
        <f>IF(P785="A",IF(U785=0,0,IF(U785=4,0,IF(U785=5,VLOOKUP(V785,[1]교육_어학_경력backdata!$B$27:$C$29,2,1),IF(U785=6,VLOOKUP(V785,[1]교육_어학_경력backdata!$B$31:$C$34,2,1))))),IF(P785="B",IF(U785=0,0,IF(U785=4,0,IF(U785=5,VLOOKUP(V785,[1]교육_어학_경력backdata!$G$27:$H$31,2,1),IF(U785=6,VLOOKUP(V785,[1]교육_어학_경력backdata!$G$33:$H$34,2,1))))),IF(CT785="C",0,"오류")))</f>
        <v>0</v>
      </c>
      <c r="AI785" s="4">
        <f>IF(P785="A",VLOOKUP(W785,[1]교육_어학_경력backdata!$B$36:$C$42,2,1),IF(P785="B",VLOOKUP(W785,[1]교육_어학_경력backdata!$G$36:$H$42,2,1),IF(P785="C",0,"오류")))</f>
        <v>2</v>
      </c>
      <c r="AJ785" s="4">
        <f>SUM(AD785:AI785)</f>
        <v>2</v>
      </c>
      <c r="AK785" s="4">
        <f>_xlfn.MAXIFS(AJ:AJ,B:B,B785)</f>
        <v>2</v>
      </c>
      <c r="AL785" s="4"/>
      <c r="AM785" s="21"/>
      <c r="AN785" s="4"/>
      <c r="AO785" s="4"/>
    </row>
    <row r="786" spans="1:41" x14ac:dyDescent="0.4">
      <c r="A786" s="3">
        <f>IF(B785=B786,A785,A785+1)</f>
        <v>736</v>
      </c>
      <c r="B786" s="3" t="s">
        <v>2383</v>
      </c>
      <c r="C786" s="3" t="s">
        <v>2382</v>
      </c>
      <c r="D786" s="3" t="s">
        <v>1789</v>
      </c>
      <c r="E786" s="3" t="s">
        <v>1788</v>
      </c>
      <c r="F786" s="3">
        <f>IF(B786=B785,F785+1,1)</f>
        <v>1</v>
      </c>
      <c r="G786" s="3" t="s">
        <v>6380</v>
      </c>
      <c r="H786" s="3" t="s">
        <v>6379</v>
      </c>
      <c r="I786" s="3" t="s">
        <v>6378</v>
      </c>
      <c r="J786" s="3" t="s">
        <v>6708</v>
      </c>
      <c r="K786" s="3"/>
      <c r="L786" s="3" t="s">
        <v>6533</v>
      </c>
      <c r="M786" s="3" t="s">
        <v>6707</v>
      </c>
      <c r="P786" s="3" t="s">
        <v>1474</v>
      </c>
      <c r="Q786" s="3">
        <f>IF(H786="TOEIC",VALUE(L786),0)</f>
        <v>885</v>
      </c>
      <c r="R786" s="3">
        <f>IF(H786="NEW TEPS",VALUE(L786),0)</f>
        <v>0</v>
      </c>
      <c r="S786" s="3">
        <f>IF(H786="TOEFL(ibt)",VALUE(L786),0)</f>
        <v>0</v>
      </c>
      <c r="T786" s="3">
        <f>IF(H786="JPT",VALUE(L786),0)</f>
        <v>0</v>
      </c>
      <c r="U786" s="3">
        <f>IF(H786="HSK",VALUE(K786),0)</f>
        <v>0</v>
      </c>
      <c r="V786" s="3">
        <f>IF(H786="HSK",VALUE(L786),0)</f>
        <v>0</v>
      </c>
      <c r="W786" s="3">
        <f>IF(H786="G-TELP Level2",VALUE(L786),0)</f>
        <v>0</v>
      </c>
      <c r="X786" s="3">
        <f>IF(P786="A",IF(Q786&gt;849,1,IF(R786&gt;335,1,IF(S786&gt;97,1,IF(T786&gt;849,1,IF(W786&gt;82,1,IF(U786=6,1,IF(U786=5,IF(V786&gt;254,1,0),0))))))),IF(P786="B",IF(Q786&gt;699,1,IF(R786&gt;263,1,IF(S786&gt;78,1,IF(T786&gt;699,1,IF(W786&gt;63,1,IF(U786=6,1,IF(U786=5,IF(V786&gt;179,1,0),0))))))),IF(P786="C",IF(Q786&gt;599,1,IF(R786&gt;226,1,IF(S786&gt;67,1,IF(T786&gt;599,1,IF(W786&gt;49,1,IF(U786=6,1,IF(U786=5,1,IF(U786=4,IF(V786&gt;209,1,0),0)))))))),IF(P786="D",IF(Q786&gt;649,1,IF(R786&gt;244,1,IF(S786&gt;73,1,IF(T786&gt;649,1,IF(W786&gt;56,1,IF(U786=6,1,IF(U786=5,1,IF(U786=4,IF(V786&gt;254,1,0),0)))))))),0))))</f>
        <v>1</v>
      </c>
      <c r="Y786" s="3">
        <f>SUMIF(B:B,B786,X:X)</f>
        <v>1</v>
      </c>
      <c r="Z786" s="3" t="str">
        <f>IF(Y786&gt;0,"어학 충족","자격미달")</f>
        <v>어학 충족</v>
      </c>
      <c r="AA786" s="3"/>
      <c r="AB786" s="3" t="str">
        <f>IF(P786="A",IF(Q786&gt;849,"TOEIC 충족",IF(R786&gt;335,"New-TEPS 충족",IF(S786&gt;97,"TOEFL 충족",IF(T786&gt;849,"JPT 충족",IF(W786&gt;82,"G-TELP 충족",IF(U786=6,"HSK점수 충족",IF(U786=5,IF(V786&gt;254,"HSK점수 충족","자격미달"),"자격미달"))))))),IF(P786="B",IF(Q786&gt;699,"TOEIC 충족",IF(R786&gt;263,"New-TEPS 충족",IF(S786&gt;78,"TOEFL 충족",IF(T786&gt;699,"JPT 충족",IF(W786&gt;63,"G-TELP 충족",IF(U786=6,"HSK점수 충족",IF(U786=5,IF(V786&gt;179,"HSK점수 충족","자격미달"),"자격미달"))))))),IF(P786="C",IF(Q786&gt;599,"TOEIC 충족",IF(R786&gt;226,"New-TEPS 충족",IF(S786&gt;67,"TOEFL 충족",IF(T786&gt;599,"JPT 충족",IF(W786&gt;49,"G-TELP 충족",IF(U786=6,"HSK점수 충족",IF(U786=5,"HSK점수 충족",IF(U786=4,IF(V786&gt;209,"HSK점수 충족","자격미달"),"자격미달")))))))),IF(P786="D",IF(Q786&gt;649,"TOEIC 충족",IF(R786&gt;244,"New-TEPS 충족",IF(S786&gt;73,"TOEFL 충족",IF(T786&gt;649,"JPT 충족",IF(W786&gt;56,"G-TELP 충족",IF(U1727=6,"HSK점수 충족",IF(U1727=5,"HSK점수 충족",IF(U1727=4,IF(V1727&gt;254,"HSK점수 충족","자격미달"),"자격미달")))))))),0))))</f>
        <v>TOEIC 충족</v>
      </c>
      <c r="AC786" s="21"/>
      <c r="AD786" s="3">
        <f>IF(P786="A",VLOOKUP(Q786,[1]교육_어학_경력backdata!$B$3:$C$9,2,1),IF(P786="B",VLOOKUP(Q786,[1]교육_어학_경력backdata!$G$3:$H$9,2,1),IF(P786="C",0,"오류")))</f>
        <v>8</v>
      </c>
      <c r="AE786" s="3">
        <f>IF(P786="A",VLOOKUP(R786,[1]교육_어학_경력backdata!$B$11:$C$17,2,1),IF(P786="B",VLOOKUP(R786,[1]교육_어학_경력backdata!$G$11:$H$17,2,1),IF(P786="C",0,"오류")))</f>
        <v>0</v>
      </c>
      <c r="AF786" s="3">
        <f>IF(P786="A",VLOOKUP(S786,[1]교육_어학_경력backdata!$B$19:$C$25,2,1),IF(P786="B",VLOOKUP(S786,[1]교육_어학_경력backdata!$G$19:$H$25,2,1),IF(P786="C",0,"오류")))</f>
        <v>0</v>
      </c>
      <c r="AG786" s="3">
        <f>IF(P786="A",VLOOKUP(T786,[1]교육_어학_경력backdata!$B$3:$C$9,2,1),IF(P786="B",VLOOKUP(T786,[1]교육_어학_경력backdata!$G$3:$H$9,2,1),IF(P786="C",0,"오류")))</f>
        <v>0</v>
      </c>
      <c r="AH786" s="3">
        <f>IF(P786="A",IF(U786=0,0,IF(U786=4,0,IF(U786=5,VLOOKUP(V786,[1]교육_어학_경력backdata!$B$27:$C$29,2,1),IF(U786=6,VLOOKUP(V786,[1]교육_어학_경력backdata!$B$31:$C$34,2,1))))),IF(P786="B",IF(U786=0,0,IF(U786=4,0,IF(U786=5,VLOOKUP(V786,[1]교육_어학_경력backdata!$G$27:$H$31,2,1),IF(U786=6,VLOOKUP(V786,[1]교육_어학_경력backdata!$G$33:$H$34,2,1))))),IF(CT786="C",0,"오류")))</f>
        <v>0</v>
      </c>
      <c r="AI786" s="3">
        <f>IF(P786="A",VLOOKUP(W786,[1]교육_어학_경력backdata!$B$36:$C$42,2,1),IF(P786="B",VLOOKUP(W786,[1]교육_어학_경력backdata!$G$36:$H$42,2,1),IF(P786="C",0,"오류")))</f>
        <v>0</v>
      </c>
      <c r="AJ786" s="3">
        <f>SUM(AD786:AI786)</f>
        <v>8</v>
      </c>
      <c r="AK786" s="3">
        <f>_xlfn.MAXIFS(AJ:AJ,B:B,B786)</f>
        <v>8</v>
      </c>
      <c r="AL786" s="3"/>
      <c r="AM786" s="21"/>
      <c r="AN786" s="3"/>
      <c r="AO786" s="3"/>
    </row>
    <row r="787" spans="1:41" x14ac:dyDescent="0.4">
      <c r="A787" s="4">
        <f>IF(B786=B787,A786,A786+1)</f>
        <v>737</v>
      </c>
      <c r="B787" s="4" t="s">
        <v>2376</v>
      </c>
      <c r="C787" s="4" t="s">
        <v>500</v>
      </c>
      <c r="D787" s="4" t="s">
        <v>1789</v>
      </c>
      <c r="E787" s="4" t="s">
        <v>1788</v>
      </c>
      <c r="F787" s="4">
        <f>IF(B787=B786,F786+1,1)</f>
        <v>1</v>
      </c>
      <c r="G787" s="4" t="s">
        <v>6384</v>
      </c>
      <c r="H787" s="4" t="s">
        <v>6379</v>
      </c>
      <c r="I787" s="4" t="s">
        <v>6378</v>
      </c>
      <c r="J787" s="4" t="s">
        <v>6483</v>
      </c>
      <c r="K787" s="4"/>
      <c r="L787" s="4" t="s">
        <v>6617</v>
      </c>
      <c r="M787" s="4" t="s">
        <v>6706</v>
      </c>
      <c r="P787" s="4" t="s">
        <v>1474</v>
      </c>
      <c r="Q787" s="4">
        <f>IF(H787="TOEIC",VALUE(L787),0)</f>
        <v>775</v>
      </c>
      <c r="R787" s="4">
        <f>IF(H787="NEW TEPS",VALUE(L787),0)</f>
        <v>0</v>
      </c>
      <c r="S787" s="4">
        <f>IF(H787="TOEFL(ibt)",VALUE(L787),0)</f>
        <v>0</v>
      </c>
      <c r="T787" s="4">
        <f>IF(H787="JPT",VALUE(L787),0)</f>
        <v>0</v>
      </c>
      <c r="U787" s="4">
        <f>IF(H787="HSK",VALUE(K787),0)</f>
        <v>0</v>
      </c>
      <c r="V787" s="4">
        <f>IF(H787="HSK",VALUE(L787),0)</f>
        <v>0</v>
      </c>
      <c r="W787" s="4">
        <f>IF(H787="G-TELP Level2",VALUE(L787),0)</f>
        <v>0</v>
      </c>
      <c r="X787" s="4">
        <f>IF(P787="A",IF(Q787&gt;849,1,IF(R787&gt;335,1,IF(S787&gt;97,1,IF(T787&gt;849,1,IF(W787&gt;82,1,IF(U787=6,1,IF(U787=5,IF(V787&gt;254,1,0),0))))))),IF(P787="B",IF(Q787&gt;699,1,IF(R787&gt;263,1,IF(S787&gt;78,1,IF(T787&gt;699,1,IF(W787&gt;63,1,IF(U787=6,1,IF(U787=5,IF(V787&gt;179,1,0),0))))))),IF(P787="C",IF(Q787&gt;599,1,IF(R787&gt;226,1,IF(S787&gt;67,1,IF(T787&gt;599,1,IF(W787&gt;49,1,IF(U787=6,1,IF(U787=5,1,IF(U787=4,IF(V787&gt;209,1,0),0)))))))),IF(P787="D",IF(Q787&gt;649,1,IF(R787&gt;244,1,IF(S787&gt;73,1,IF(T787&gt;649,1,IF(W787&gt;56,1,IF(U787=6,1,IF(U787=5,1,IF(U787=4,IF(V787&gt;254,1,0),0)))))))),0))))</f>
        <v>1</v>
      </c>
      <c r="Y787" s="4">
        <f>SUMIF(B:B,B787,X:X)</f>
        <v>1</v>
      </c>
      <c r="Z787" s="4" t="str">
        <f>IF(Y787&gt;0,"어학 충족","자격미달")</f>
        <v>어학 충족</v>
      </c>
      <c r="AA787" s="4"/>
      <c r="AB787" s="4" t="str">
        <f>IF(P787="A",IF(Q787&gt;849,"TOEIC 충족",IF(R787&gt;335,"New-TEPS 충족",IF(S787&gt;97,"TOEFL 충족",IF(T787&gt;849,"JPT 충족",IF(W787&gt;82,"G-TELP 충족",IF(U787=6,"HSK점수 충족",IF(U787=5,IF(V787&gt;254,"HSK점수 충족","자격미달"),"자격미달"))))))),IF(P787="B",IF(Q787&gt;699,"TOEIC 충족",IF(R787&gt;263,"New-TEPS 충족",IF(S787&gt;78,"TOEFL 충족",IF(T787&gt;699,"JPT 충족",IF(W787&gt;63,"G-TELP 충족",IF(U787=6,"HSK점수 충족",IF(U787=5,IF(V787&gt;179,"HSK점수 충족","자격미달"),"자격미달"))))))),IF(P787="C",IF(Q787&gt;599,"TOEIC 충족",IF(R787&gt;226,"New-TEPS 충족",IF(S787&gt;67,"TOEFL 충족",IF(T787&gt;599,"JPT 충족",IF(W787&gt;49,"G-TELP 충족",IF(U787=6,"HSK점수 충족",IF(U787=5,"HSK점수 충족",IF(U787=4,IF(V787&gt;209,"HSK점수 충족","자격미달"),"자격미달")))))))),IF(P787="D",IF(Q787&gt;649,"TOEIC 충족",IF(R787&gt;244,"New-TEPS 충족",IF(S787&gt;73,"TOEFL 충족",IF(T787&gt;649,"JPT 충족",IF(W787&gt;56,"G-TELP 충족",IF(U1728=6,"HSK점수 충족",IF(U1728=5,"HSK점수 충족",IF(U1728=4,IF(V1728&gt;254,"HSK점수 충족","자격미달"),"자격미달")))))))),0))))</f>
        <v>TOEIC 충족</v>
      </c>
      <c r="AC787" s="21"/>
      <c r="AD787" s="4">
        <f>IF(P787="A",VLOOKUP(Q787,[1]교육_어학_경력backdata!$B$3:$C$9,2,1),IF(P787="B",VLOOKUP(Q787,[1]교육_어학_경력backdata!$G$3:$H$9,2,1),IF(P787="C",0,"오류")))</f>
        <v>4</v>
      </c>
      <c r="AE787" s="4">
        <f>IF(P787="A",VLOOKUP(R787,[1]교육_어학_경력backdata!$B$11:$C$17,2,1),IF(P787="B",VLOOKUP(R787,[1]교육_어학_경력backdata!$G$11:$H$17,2,1),IF(P787="C",0,"오류")))</f>
        <v>0</v>
      </c>
      <c r="AF787" s="4">
        <f>IF(P787="A",VLOOKUP(S787,[1]교육_어학_경력backdata!$B$19:$C$25,2,1),IF(P787="B",VLOOKUP(S787,[1]교육_어학_경력backdata!$G$19:$H$25,2,1),IF(P787="C",0,"오류")))</f>
        <v>0</v>
      </c>
      <c r="AG787" s="4">
        <f>IF(P787="A",VLOOKUP(T787,[1]교육_어학_경력backdata!$B$3:$C$9,2,1),IF(P787="B",VLOOKUP(T787,[1]교육_어학_경력backdata!$G$3:$H$9,2,1),IF(P787="C",0,"오류")))</f>
        <v>0</v>
      </c>
      <c r="AH787" s="4">
        <f>IF(P787="A",IF(U787=0,0,IF(U787=4,0,IF(U787=5,VLOOKUP(V787,[1]교육_어학_경력backdata!$B$27:$C$29,2,1),IF(U787=6,VLOOKUP(V787,[1]교육_어학_경력backdata!$B$31:$C$34,2,1))))),IF(P787="B",IF(U787=0,0,IF(U787=4,0,IF(U787=5,VLOOKUP(V787,[1]교육_어학_경력backdata!$G$27:$H$31,2,1),IF(U787=6,VLOOKUP(V787,[1]교육_어학_경력backdata!$G$33:$H$34,2,1))))),IF(CT787="C",0,"오류")))</f>
        <v>0</v>
      </c>
      <c r="AI787" s="4">
        <f>IF(P787="A",VLOOKUP(W787,[1]교육_어학_경력backdata!$B$36:$C$42,2,1),IF(P787="B",VLOOKUP(W787,[1]교육_어학_경력backdata!$G$36:$H$42,2,1),IF(P787="C",0,"오류")))</f>
        <v>0</v>
      </c>
      <c r="AJ787" s="4">
        <f>SUM(AD787:AI787)</f>
        <v>4</v>
      </c>
      <c r="AK787" s="4">
        <f>_xlfn.MAXIFS(AJ:AJ,B:B,B787)</f>
        <v>4</v>
      </c>
      <c r="AL787" s="4"/>
      <c r="AM787" s="21"/>
      <c r="AN787" s="4"/>
      <c r="AO787" s="4"/>
    </row>
    <row r="788" spans="1:41" x14ac:dyDescent="0.4">
      <c r="A788" s="3">
        <f>IF(B787=B788,A787,A787+1)</f>
        <v>738</v>
      </c>
      <c r="B788" s="3" t="s">
        <v>2372</v>
      </c>
      <c r="C788" s="3" t="s">
        <v>2371</v>
      </c>
      <c r="D788" s="3" t="s">
        <v>1789</v>
      </c>
      <c r="E788" s="3" t="s">
        <v>1788</v>
      </c>
      <c r="F788" s="3">
        <f>IF(B788=B787,F787+1,1)</f>
        <v>1</v>
      </c>
      <c r="G788" s="3" t="s">
        <v>6384</v>
      </c>
      <c r="H788" s="3" t="s">
        <v>6379</v>
      </c>
      <c r="I788" s="3" t="s">
        <v>6378</v>
      </c>
      <c r="J788" s="3" t="s">
        <v>6457</v>
      </c>
      <c r="K788" s="3"/>
      <c r="L788" s="3" t="s">
        <v>6468</v>
      </c>
      <c r="M788" s="3" t="s">
        <v>6705</v>
      </c>
      <c r="P788" s="3" t="s">
        <v>1474</v>
      </c>
      <c r="Q788" s="3">
        <f>IF(H788="TOEIC",VALUE(L788),0)</f>
        <v>840</v>
      </c>
      <c r="R788" s="3">
        <f>IF(H788="NEW TEPS",VALUE(L788),0)</f>
        <v>0</v>
      </c>
      <c r="S788" s="3">
        <f>IF(H788="TOEFL(ibt)",VALUE(L788),0)</f>
        <v>0</v>
      </c>
      <c r="T788" s="3">
        <f>IF(H788="JPT",VALUE(L788),0)</f>
        <v>0</v>
      </c>
      <c r="U788" s="3">
        <f>IF(H788="HSK",VALUE(K788),0)</f>
        <v>0</v>
      </c>
      <c r="V788" s="3">
        <f>IF(H788="HSK",VALUE(L788),0)</f>
        <v>0</v>
      </c>
      <c r="W788" s="3">
        <f>IF(H788="G-TELP Level2",VALUE(L788),0)</f>
        <v>0</v>
      </c>
      <c r="X788" s="3">
        <f>IF(P788="A",IF(Q788&gt;849,1,IF(R788&gt;335,1,IF(S788&gt;97,1,IF(T788&gt;849,1,IF(W788&gt;82,1,IF(U788=6,1,IF(U788=5,IF(V788&gt;254,1,0),0))))))),IF(P788="B",IF(Q788&gt;699,1,IF(R788&gt;263,1,IF(S788&gt;78,1,IF(T788&gt;699,1,IF(W788&gt;63,1,IF(U788=6,1,IF(U788=5,IF(V788&gt;179,1,0),0))))))),IF(P788="C",IF(Q788&gt;599,1,IF(R788&gt;226,1,IF(S788&gt;67,1,IF(T788&gt;599,1,IF(W788&gt;49,1,IF(U788=6,1,IF(U788=5,1,IF(U788=4,IF(V788&gt;209,1,0),0)))))))),IF(P788="D",IF(Q788&gt;649,1,IF(R788&gt;244,1,IF(S788&gt;73,1,IF(T788&gt;649,1,IF(W788&gt;56,1,IF(U788=6,1,IF(U788=5,1,IF(U788=4,IF(V788&gt;254,1,0),0)))))))),0))))</f>
        <v>1</v>
      </c>
      <c r="Y788" s="3">
        <f>SUMIF(B:B,B788,X:X)</f>
        <v>1</v>
      </c>
      <c r="Z788" s="3" t="str">
        <f>IF(Y788&gt;0,"어학 충족","자격미달")</f>
        <v>어학 충족</v>
      </c>
      <c r="AA788" s="3"/>
      <c r="AB788" s="3" t="str">
        <f>IF(P788="A",IF(Q788&gt;849,"TOEIC 충족",IF(R788&gt;335,"New-TEPS 충족",IF(S788&gt;97,"TOEFL 충족",IF(T788&gt;849,"JPT 충족",IF(W788&gt;82,"G-TELP 충족",IF(U788=6,"HSK점수 충족",IF(U788=5,IF(V788&gt;254,"HSK점수 충족","자격미달"),"자격미달"))))))),IF(P788="B",IF(Q788&gt;699,"TOEIC 충족",IF(R788&gt;263,"New-TEPS 충족",IF(S788&gt;78,"TOEFL 충족",IF(T788&gt;699,"JPT 충족",IF(W788&gt;63,"G-TELP 충족",IF(U788=6,"HSK점수 충족",IF(U788=5,IF(V788&gt;179,"HSK점수 충족","자격미달"),"자격미달"))))))),IF(P788="C",IF(Q788&gt;599,"TOEIC 충족",IF(R788&gt;226,"New-TEPS 충족",IF(S788&gt;67,"TOEFL 충족",IF(T788&gt;599,"JPT 충족",IF(W788&gt;49,"G-TELP 충족",IF(U788=6,"HSK점수 충족",IF(U788=5,"HSK점수 충족",IF(U788=4,IF(V788&gt;209,"HSK점수 충족","자격미달"),"자격미달")))))))),IF(P788="D",IF(Q788&gt;649,"TOEIC 충족",IF(R788&gt;244,"New-TEPS 충족",IF(S788&gt;73,"TOEFL 충족",IF(T788&gt;649,"JPT 충족",IF(W788&gt;56,"G-TELP 충족",IF(U1729=6,"HSK점수 충족",IF(U1729=5,"HSK점수 충족",IF(U1729=4,IF(V1729&gt;254,"HSK점수 충족","자격미달"),"자격미달")))))))),0))))</f>
        <v>TOEIC 충족</v>
      </c>
      <c r="AC788" s="21"/>
      <c r="AD788" s="3">
        <f>IF(P788="A",VLOOKUP(Q788,[1]교육_어학_경력backdata!$B$3:$C$9,2,1),IF(P788="B",VLOOKUP(Q788,[1]교육_어학_경력backdata!$G$3:$H$9,2,1),IF(P788="C",0,"오류")))</f>
        <v>6</v>
      </c>
      <c r="AE788" s="3">
        <f>IF(P788="A",VLOOKUP(R788,[1]교육_어학_경력backdata!$B$11:$C$17,2,1),IF(P788="B",VLOOKUP(R788,[1]교육_어학_경력backdata!$G$11:$H$17,2,1),IF(P788="C",0,"오류")))</f>
        <v>0</v>
      </c>
      <c r="AF788" s="3">
        <f>IF(P788="A",VLOOKUP(S788,[1]교육_어학_경력backdata!$B$19:$C$25,2,1),IF(P788="B",VLOOKUP(S788,[1]교육_어학_경력backdata!$G$19:$H$25,2,1),IF(P788="C",0,"오류")))</f>
        <v>0</v>
      </c>
      <c r="AG788" s="3">
        <f>IF(P788="A",VLOOKUP(T788,[1]교육_어학_경력backdata!$B$3:$C$9,2,1),IF(P788="B",VLOOKUP(T788,[1]교육_어학_경력backdata!$G$3:$H$9,2,1),IF(P788="C",0,"오류")))</f>
        <v>0</v>
      </c>
      <c r="AH788" s="3">
        <f>IF(P788="A",IF(U788=0,0,IF(U788=4,0,IF(U788=5,VLOOKUP(V788,[1]교육_어학_경력backdata!$B$27:$C$29,2,1),IF(U788=6,VLOOKUP(V788,[1]교육_어학_경력backdata!$B$31:$C$34,2,1))))),IF(P788="B",IF(U788=0,0,IF(U788=4,0,IF(U788=5,VLOOKUP(V788,[1]교육_어학_경력backdata!$G$27:$H$31,2,1),IF(U788=6,VLOOKUP(V788,[1]교육_어학_경력backdata!$G$33:$H$34,2,1))))),IF(CT788="C",0,"오류")))</f>
        <v>0</v>
      </c>
      <c r="AI788" s="3">
        <f>IF(P788="A",VLOOKUP(W788,[1]교육_어학_경력backdata!$B$36:$C$42,2,1),IF(P788="B",VLOOKUP(W788,[1]교육_어학_경력backdata!$G$36:$H$42,2,1),IF(P788="C",0,"오류")))</f>
        <v>0</v>
      </c>
      <c r="AJ788" s="3">
        <f>SUM(AD788:AI788)</f>
        <v>6</v>
      </c>
      <c r="AK788" s="3">
        <f>_xlfn.MAXIFS(AJ:AJ,B:B,B788)</f>
        <v>6</v>
      </c>
      <c r="AL788" s="3"/>
      <c r="AM788" s="21"/>
      <c r="AN788" s="3"/>
      <c r="AO788" s="3"/>
    </row>
    <row r="789" spans="1:41" x14ac:dyDescent="0.4">
      <c r="A789" s="4">
        <f>IF(B788=B789,A788,A788+1)</f>
        <v>739</v>
      </c>
      <c r="B789" s="4" t="s">
        <v>2365</v>
      </c>
      <c r="C789" s="4" t="s">
        <v>2364</v>
      </c>
      <c r="D789" s="4" t="s">
        <v>1789</v>
      </c>
      <c r="E789" s="4" t="s">
        <v>1788</v>
      </c>
      <c r="F789" s="4">
        <f>IF(B789=B788,F788+1,1)</f>
        <v>1</v>
      </c>
      <c r="G789" s="4" t="s">
        <v>6380</v>
      </c>
      <c r="H789" s="4" t="s">
        <v>6379</v>
      </c>
      <c r="I789" s="4" t="s">
        <v>6378</v>
      </c>
      <c r="J789" s="4" t="s">
        <v>6377</v>
      </c>
      <c r="K789" s="4"/>
      <c r="L789" s="4" t="s">
        <v>6602</v>
      </c>
      <c r="M789" s="4" t="s">
        <v>6704</v>
      </c>
      <c r="P789" s="4" t="s">
        <v>1474</v>
      </c>
      <c r="Q789" s="4">
        <f>IF(H789="TOEIC",VALUE(L789),0)</f>
        <v>705</v>
      </c>
      <c r="R789" s="4">
        <f>IF(H789="NEW TEPS",VALUE(L789),0)</f>
        <v>0</v>
      </c>
      <c r="S789" s="4">
        <f>IF(H789="TOEFL(ibt)",VALUE(L789),0)</f>
        <v>0</v>
      </c>
      <c r="T789" s="4">
        <f>IF(H789="JPT",VALUE(L789),0)</f>
        <v>0</v>
      </c>
      <c r="U789" s="4">
        <f>IF(H789="HSK",VALUE(K789),0)</f>
        <v>0</v>
      </c>
      <c r="V789" s="4">
        <f>IF(H789="HSK",VALUE(L789),0)</f>
        <v>0</v>
      </c>
      <c r="W789" s="4">
        <f>IF(H789="G-TELP Level2",VALUE(L789),0)</f>
        <v>0</v>
      </c>
      <c r="X789" s="4">
        <f>IF(P789="A",IF(Q789&gt;849,1,IF(R789&gt;335,1,IF(S789&gt;97,1,IF(T789&gt;849,1,IF(W789&gt;82,1,IF(U789=6,1,IF(U789=5,IF(V789&gt;254,1,0),0))))))),IF(P789="B",IF(Q789&gt;699,1,IF(R789&gt;263,1,IF(S789&gt;78,1,IF(T789&gt;699,1,IF(W789&gt;63,1,IF(U789=6,1,IF(U789=5,IF(V789&gt;179,1,0),0))))))),IF(P789="C",IF(Q789&gt;599,1,IF(R789&gt;226,1,IF(S789&gt;67,1,IF(T789&gt;599,1,IF(W789&gt;49,1,IF(U789=6,1,IF(U789=5,1,IF(U789=4,IF(V789&gt;209,1,0),0)))))))),IF(P789="D",IF(Q789&gt;649,1,IF(R789&gt;244,1,IF(S789&gt;73,1,IF(T789&gt;649,1,IF(W789&gt;56,1,IF(U789=6,1,IF(U789=5,1,IF(U789=4,IF(V789&gt;254,1,0),0)))))))),0))))</f>
        <v>1</v>
      </c>
      <c r="Y789" s="4">
        <f>SUMIF(B:B,B789,X:X)</f>
        <v>1</v>
      </c>
      <c r="Z789" s="4" t="str">
        <f>IF(Y789&gt;0,"어학 충족","자격미달")</f>
        <v>어학 충족</v>
      </c>
      <c r="AA789" s="4"/>
      <c r="AB789" s="4" t="str">
        <f>IF(P789="A",IF(Q789&gt;849,"TOEIC 충족",IF(R789&gt;335,"New-TEPS 충족",IF(S789&gt;97,"TOEFL 충족",IF(T789&gt;849,"JPT 충족",IF(W789&gt;82,"G-TELP 충족",IF(U789=6,"HSK점수 충족",IF(U789=5,IF(V789&gt;254,"HSK점수 충족","자격미달"),"자격미달"))))))),IF(P789="B",IF(Q789&gt;699,"TOEIC 충족",IF(R789&gt;263,"New-TEPS 충족",IF(S789&gt;78,"TOEFL 충족",IF(T789&gt;699,"JPT 충족",IF(W789&gt;63,"G-TELP 충족",IF(U789=6,"HSK점수 충족",IF(U789=5,IF(V789&gt;179,"HSK점수 충족","자격미달"),"자격미달"))))))),IF(P789="C",IF(Q789&gt;599,"TOEIC 충족",IF(R789&gt;226,"New-TEPS 충족",IF(S789&gt;67,"TOEFL 충족",IF(T789&gt;599,"JPT 충족",IF(W789&gt;49,"G-TELP 충족",IF(U789=6,"HSK점수 충족",IF(U789=5,"HSK점수 충족",IF(U789=4,IF(V789&gt;209,"HSK점수 충족","자격미달"),"자격미달")))))))),IF(P789="D",IF(Q789&gt;649,"TOEIC 충족",IF(R789&gt;244,"New-TEPS 충족",IF(S789&gt;73,"TOEFL 충족",IF(T789&gt;649,"JPT 충족",IF(W789&gt;56,"G-TELP 충족",IF(U1730=6,"HSK점수 충족",IF(U1730=5,"HSK점수 충족",IF(U1730=4,IF(V1730&gt;254,"HSK점수 충족","자격미달"),"자격미달")))))))),0))))</f>
        <v>TOEIC 충족</v>
      </c>
      <c r="AC789" s="21"/>
      <c r="AD789" s="4">
        <f>IF(P789="A",VLOOKUP(Q789,[1]교육_어학_경력backdata!$B$3:$C$9,2,1),IF(P789="B",VLOOKUP(Q789,[1]교육_어학_경력backdata!$G$3:$H$9,2,1),IF(P789="C",0,"오류")))</f>
        <v>2</v>
      </c>
      <c r="AE789" s="4">
        <f>IF(P789="A",VLOOKUP(R789,[1]교육_어학_경력backdata!$B$11:$C$17,2,1),IF(P789="B",VLOOKUP(R789,[1]교육_어학_경력backdata!$G$11:$H$17,2,1),IF(P789="C",0,"오류")))</f>
        <v>0</v>
      </c>
      <c r="AF789" s="4">
        <f>IF(P789="A",VLOOKUP(S789,[1]교육_어학_경력backdata!$B$19:$C$25,2,1),IF(P789="B",VLOOKUP(S789,[1]교육_어학_경력backdata!$G$19:$H$25,2,1),IF(P789="C",0,"오류")))</f>
        <v>0</v>
      </c>
      <c r="AG789" s="4">
        <f>IF(P789="A",VLOOKUP(T789,[1]교육_어학_경력backdata!$B$3:$C$9,2,1),IF(P789="B",VLOOKUP(T789,[1]교육_어학_경력backdata!$G$3:$H$9,2,1),IF(P789="C",0,"오류")))</f>
        <v>0</v>
      </c>
      <c r="AH789" s="4">
        <f>IF(P789="A",IF(U789=0,0,IF(U789=4,0,IF(U789=5,VLOOKUP(V789,[1]교육_어학_경력backdata!$B$27:$C$29,2,1),IF(U789=6,VLOOKUP(V789,[1]교육_어학_경력backdata!$B$31:$C$34,2,1))))),IF(P789="B",IF(U789=0,0,IF(U789=4,0,IF(U789=5,VLOOKUP(V789,[1]교육_어학_경력backdata!$G$27:$H$31,2,1),IF(U789=6,VLOOKUP(V789,[1]교육_어학_경력backdata!$G$33:$H$34,2,1))))),IF(CT789="C",0,"오류")))</f>
        <v>0</v>
      </c>
      <c r="AI789" s="4">
        <f>IF(P789="A",VLOOKUP(W789,[1]교육_어학_경력backdata!$B$36:$C$42,2,1),IF(P789="B",VLOOKUP(W789,[1]교육_어학_경력backdata!$G$36:$H$42,2,1),IF(P789="C",0,"오류")))</f>
        <v>0</v>
      </c>
      <c r="AJ789" s="4">
        <f>SUM(AD789:AI789)</f>
        <v>2</v>
      </c>
      <c r="AK789" s="4">
        <f>_xlfn.MAXIFS(AJ:AJ,B:B,B789)</f>
        <v>2</v>
      </c>
      <c r="AL789" s="4"/>
      <c r="AM789" s="21"/>
      <c r="AN789" s="4"/>
      <c r="AO789" s="4"/>
    </row>
    <row r="790" spans="1:41" x14ac:dyDescent="0.4">
      <c r="A790" s="3">
        <f>IF(B789=B790,A789,A789+1)</f>
        <v>740</v>
      </c>
      <c r="B790" s="3" t="s">
        <v>2361</v>
      </c>
      <c r="C790" s="3" t="s">
        <v>1961</v>
      </c>
      <c r="D790" s="3" t="s">
        <v>1789</v>
      </c>
      <c r="E790" s="3" t="s">
        <v>1788</v>
      </c>
      <c r="F790" s="3">
        <f>IF(B790=B789,F789+1,1)</f>
        <v>1</v>
      </c>
      <c r="G790" s="3" t="s">
        <v>6384</v>
      </c>
      <c r="H790" s="3" t="s">
        <v>6379</v>
      </c>
      <c r="I790" s="3" t="s">
        <v>6378</v>
      </c>
      <c r="J790" s="3" t="s">
        <v>6487</v>
      </c>
      <c r="K790" s="3"/>
      <c r="L790" s="3" t="s">
        <v>6640</v>
      </c>
      <c r="M790" s="3" t="s">
        <v>6703</v>
      </c>
      <c r="P790" s="3" t="s">
        <v>1474</v>
      </c>
      <c r="Q790" s="3">
        <f>IF(H790="TOEIC",VALUE(L790),0)</f>
        <v>845</v>
      </c>
      <c r="R790" s="3">
        <f>IF(H790="NEW TEPS",VALUE(L790),0)</f>
        <v>0</v>
      </c>
      <c r="S790" s="3">
        <f>IF(H790="TOEFL(ibt)",VALUE(L790),0)</f>
        <v>0</v>
      </c>
      <c r="T790" s="3">
        <f>IF(H790="JPT",VALUE(L790),0)</f>
        <v>0</v>
      </c>
      <c r="U790" s="3">
        <f>IF(H790="HSK",VALUE(K790),0)</f>
        <v>0</v>
      </c>
      <c r="V790" s="3">
        <f>IF(H790="HSK",VALUE(L790),0)</f>
        <v>0</v>
      </c>
      <c r="W790" s="3">
        <f>IF(H790="G-TELP Level2",VALUE(L790),0)</f>
        <v>0</v>
      </c>
      <c r="X790" s="3">
        <f>IF(P790="A",IF(Q790&gt;849,1,IF(R790&gt;335,1,IF(S790&gt;97,1,IF(T790&gt;849,1,IF(W790&gt;82,1,IF(U790=6,1,IF(U790=5,IF(V790&gt;254,1,0),0))))))),IF(P790="B",IF(Q790&gt;699,1,IF(R790&gt;263,1,IF(S790&gt;78,1,IF(T790&gt;699,1,IF(W790&gt;63,1,IF(U790=6,1,IF(U790=5,IF(V790&gt;179,1,0),0))))))),IF(P790="C",IF(Q790&gt;599,1,IF(R790&gt;226,1,IF(S790&gt;67,1,IF(T790&gt;599,1,IF(W790&gt;49,1,IF(U790=6,1,IF(U790=5,1,IF(U790=4,IF(V790&gt;209,1,0),0)))))))),IF(P790="D",IF(Q790&gt;649,1,IF(R790&gt;244,1,IF(S790&gt;73,1,IF(T790&gt;649,1,IF(W790&gt;56,1,IF(U790=6,1,IF(U790=5,1,IF(U790=4,IF(V790&gt;254,1,0),0)))))))),0))))</f>
        <v>1</v>
      </c>
      <c r="Y790" s="3">
        <f>SUMIF(B:B,B790,X:X)</f>
        <v>1</v>
      </c>
      <c r="Z790" s="3" t="str">
        <f>IF(Y790&gt;0,"어학 충족","자격미달")</f>
        <v>어학 충족</v>
      </c>
      <c r="AA790" s="3"/>
      <c r="AB790" s="3" t="str">
        <f>IF(P790="A",IF(Q790&gt;849,"TOEIC 충족",IF(R790&gt;335,"New-TEPS 충족",IF(S790&gt;97,"TOEFL 충족",IF(T790&gt;849,"JPT 충족",IF(W790&gt;82,"G-TELP 충족",IF(U790=6,"HSK점수 충족",IF(U790=5,IF(V790&gt;254,"HSK점수 충족","자격미달"),"자격미달"))))))),IF(P790="B",IF(Q790&gt;699,"TOEIC 충족",IF(R790&gt;263,"New-TEPS 충족",IF(S790&gt;78,"TOEFL 충족",IF(T790&gt;699,"JPT 충족",IF(W790&gt;63,"G-TELP 충족",IF(U790=6,"HSK점수 충족",IF(U790=5,IF(V790&gt;179,"HSK점수 충족","자격미달"),"자격미달"))))))),IF(P790="C",IF(Q790&gt;599,"TOEIC 충족",IF(R790&gt;226,"New-TEPS 충족",IF(S790&gt;67,"TOEFL 충족",IF(T790&gt;599,"JPT 충족",IF(W790&gt;49,"G-TELP 충족",IF(U790=6,"HSK점수 충족",IF(U790=5,"HSK점수 충족",IF(U790=4,IF(V790&gt;209,"HSK점수 충족","자격미달"),"자격미달")))))))),IF(P790="D",IF(Q790&gt;649,"TOEIC 충족",IF(R790&gt;244,"New-TEPS 충족",IF(S790&gt;73,"TOEFL 충족",IF(T790&gt;649,"JPT 충족",IF(W790&gt;56,"G-TELP 충족",IF(U1731=6,"HSK점수 충족",IF(U1731=5,"HSK점수 충족",IF(U1731=4,IF(V1731&gt;254,"HSK점수 충족","자격미달"),"자격미달")))))))),0))))</f>
        <v>TOEIC 충족</v>
      </c>
      <c r="AC790" s="21"/>
      <c r="AD790" s="3">
        <f>IF(P790="A",VLOOKUP(Q790,[1]교육_어학_경력backdata!$B$3:$C$9,2,1),IF(P790="B",VLOOKUP(Q790,[1]교육_어학_경력backdata!$G$3:$H$9,2,1),IF(P790="C",0,"오류")))</f>
        <v>6</v>
      </c>
      <c r="AE790" s="3">
        <f>IF(P790="A",VLOOKUP(R790,[1]교육_어학_경력backdata!$B$11:$C$17,2,1),IF(P790="B",VLOOKUP(R790,[1]교육_어학_경력backdata!$G$11:$H$17,2,1),IF(P790="C",0,"오류")))</f>
        <v>0</v>
      </c>
      <c r="AF790" s="3">
        <f>IF(P790="A",VLOOKUP(S790,[1]교육_어학_경력backdata!$B$19:$C$25,2,1),IF(P790="B",VLOOKUP(S790,[1]교육_어학_경력backdata!$G$19:$H$25,2,1),IF(P790="C",0,"오류")))</f>
        <v>0</v>
      </c>
      <c r="AG790" s="3">
        <f>IF(P790="A",VLOOKUP(T790,[1]교육_어학_경력backdata!$B$3:$C$9,2,1),IF(P790="B",VLOOKUP(T790,[1]교육_어학_경력backdata!$G$3:$H$9,2,1),IF(P790="C",0,"오류")))</f>
        <v>0</v>
      </c>
      <c r="AH790" s="3">
        <f>IF(P790="A",IF(U790=0,0,IF(U790=4,0,IF(U790=5,VLOOKUP(V790,[1]교육_어학_경력backdata!$B$27:$C$29,2,1),IF(U790=6,VLOOKUP(V790,[1]교육_어학_경력backdata!$B$31:$C$34,2,1))))),IF(P790="B",IF(U790=0,0,IF(U790=4,0,IF(U790=5,VLOOKUP(V790,[1]교육_어학_경력backdata!$G$27:$H$31,2,1),IF(U790=6,VLOOKUP(V790,[1]교육_어학_경력backdata!$G$33:$H$34,2,1))))),IF(CT790="C",0,"오류")))</f>
        <v>0</v>
      </c>
      <c r="AI790" s="3">
        <f>IF(P790="A",VLOOKUP(W790,[1]교육_어학_경력backdata!$B$36:$C$42,2,1),IF(P790="B",VLOOKUP(W790,[1]교육_어학_경력backdata!$G$36:$H$42,2,1),IF(P790="C",0,"오류")))</f>
        <v>0</v>
      </c>
      <c r="AJ790" s="3">
        <f>SUM(AD790:AI790)</f>
        <v>6</v>
      </c>
      <c r="AK790" s="3">
        <f>_xlfn.MAXIFS(AJ:AJ,B:B,B790)</f>
        <v>6</v>
      </c>
      <c r="AL790" s="3"/>
      <c r="AM790" s="21"/>
      <c r="AN790" s="3"/>
      <c r="AO790" s="3"/>
    </row>
    <row r="791" spans="1:41" x14ac:dyDescent="0.4">
      <c r="A791" s="4">
        <f>IF(B790=B791,A790,A790+1)</f>
        <v>741</v>
      </c>
      <c r="B791" s="4" t="s">
        <v>2354</v>
      </c>
      <c r="C791" s="4" t="s">
        <v>2353</v>
      </c>
      <c r="D791" s="4" t="s">
        <v>1789</v>
      </c>
      <c r="E791" s="4" t="s">
        <v>1788</v>
      </c>
      <c r="F791" s="4">
        <f>IF(B791=B790,F790+1,1)</f>
        <v>1</v>
      </c>
      <c r="G791" s="4" t="s">
        <v>6380</v>
      </c>
      <c r="H791" s="4" t="s">
        <v>6379</v>
      </c>
      <c r="I791" s="4" t="s">
        <v>6378</v>
      </c>
      <c r="J791" s="4" t="s">
        <v>6469</v>
      </c>
      <c r="K791" s="4"/>
      <c r="L791" s="4" t="s">
        <v>6454</v>
      </c>
      <c r="M791" s="4" t="s">
        <v>6702</v>
      </c>
      <c r="P791" s="4" t="s">
        <v>1474</v>
      </c>
      <c r="Q791" s="4">
        <f>IF(H791="TOEIC",VALUE(L791),0)</f>
        <v>895</v>
      </c>
      <c r="R791" s="4">
        <f>IF(H791="NEW TEPS",VALUE(L791),0)</f>
        <v>0</v>
      </c>
      <c r="S791" s="4">
        <f>IF(H791="TOEFL(ibt)",VALUE(L791),0)</f>
        <v>0</v>
      </c>
      <c r="T791" s="4">
        <f>IF(H791="JPT",VALUE(L791),0)</f>
        <v>0</v>
      </c>
      <c r="U791" s="4">
        <f>IF(H791="HSK",VALUE(K791),0)</f>
        <v>0</v>
      </c>
      <c r="V791" s="4">
        <f>IF(H791="HSK",VALUE(L791),0)</f>
        <v>0</v>
      </c>
      <c r="W791" s="4">
        <f>IF(H791="G-TELP Level2",VALUE(L791),0)</f>
        <v>0</v>
      </c>
      <c r="X791" s="4">
        <f>IF(P791="A",IF(Q791&gt;849,1,IF(R791&gt;335,1,IF(S791&gt;97,1,IF(T791&gt;849,1,IF(W791&gt;82,1,IF(U791=6,1,IF(U791=5,IF(V791&gt;254,1,0),0))))))),IF(P791="B",IF(Q791&gt;699,1,IF(R791&gt;263,1,IF(S791&gt;78,1,IF(T791&gt;699,1,IF(W791&gt;63,1,IF(U791=6,1,IF(U791=5,IF(V791&gt;179,1,0),0))))))),IF(P791="C",IF(Q791&gt;599,1,IF(R791&gt;226,1,IF(S791&gt;67,1,IF(T791&gt;599,1,IF(W791&gt;49,1,IF(U791=6,1,IF(U791=5,1,IF(U791=4,IF(V791&gt;209,1,0),0)))))))),IF(P791="D",IF(Q791&gt;649,1,IF(R791&gt;244,1,IF(S791&gt;73,1,IF(T791&gt;649,1,IF(W791&gt;56,1,IF(U791=6,1,IF(U791=5,1,IF(U791=4,IF(V791&gt;254,1,0),0)))))))),0))))</f>
        <v>1</v>
      </c>
      <c r="Y791" s="4">
        <f>SUMIF(B:B,B791,X:X)</f>
        <v>1</v>
      </c>
      <c r="Z791" s="4" t="str">
        <f>IF(Y791&gt;0,"어학 충족","자격미달")</f>
        <v>어학 충족</v>
      </c>
      <c r="AA791" s="4"/>
      <c r="AB791" s="4" t="str">
        <f>IF(P791="A",IF(Q791&gt;849,"TOEIC 충족",IF(R791&gt;335,"New-TEPS 충족",IF(S791&gt;97,"TOEFL 충족",IF(T791&gt;849,"JPT 충족",IF(W791&gt;82,"G-TELP 충족",IF(U791=6,"HSK점수 충족",IF(U791=5,IF(V791&gt;254,"HSK점수 충족","자격미달"),"자격미달"))))))),IF(P791="B",IF(Q791&gt;699,"TOEIC 충족",IF(R791&gt;263,"New-TEPS 충족",IF(S791&gt;78,"TOEFL 충족",IF(T791&gt;699,"JPT 충족",IF(W791&gt;63,"G-TELP 충족",IF(U791=6,"HSK점수 충족",IF(U791=5,IF(V791&gt;179,"HSK점수 충족","자격미달"),"자격미달"))))))),IF(P791="C",IF(Q791&gt;599,"TOEIC 충족",IF(R791&gt;226,"New-TEPS 충족",IF(S791&gt;67,"TOEFL 충족",IF(T791&gt;599,"JPT 충족",IF(W791&gt;49,"G-TELP 충족",IF(U791=6,"HSK점수 충족",IF(U791=5,"HSK점수 충족",IF(U791=4,IF(V791&gt;209,"HSK점수 충족","자격미달"),"자격미달")))))))),IF(P791="D",IF(Q791&gt;649,"TOEIC 충족",IF(R791&gt;244,"New-TEPS 충족",IF(S791&gt;73,"TOEFL 충족",IF(T791&gt;649,"JPT 충족",IF(W791&gt;56,"G-TELP 충족",IF(U1732=6,"HSK점수 충족",IF(U1732=5,"HSK점수 충족",IF(U1732=4,IF(V1732&gt;254,"HSK점수 충족","자격미달"),"자격미달")))))))),0))))</f>
        <v>TOEIC 충족</v>
      </c>
      <c r="AC791" s="21"/>
      <c r="AD791" s="4">
        <f>IF(P791="A",VLOOKUP(Q791,[1]교육_어학_경력backdata!$B$3:$C$9,2,1),IF(P791="B",VLOOKUP(Q791,[1]교육_어학_경력backdata!$G$3:$H$9,2,1),IF(P791="C",0,"오류")))</f>
        <v>8</v>
      </c>
      <c r="AE791" s="4">
        <f>IF(P791="A",VLOOKUP(R791,[1]교육_어학_경력backdata!$B$11:$C$17,2,1),IF(P791="B",VLOOKUP(R791,[1]교육_어학_경력backdata!$G$11:$H$17,2,1),IF(P791="C",0,"오류")))</f>
        <v>0</v>
      </c>
      <c r="AF791" s="4">
        <f>IF(P791="A",VLOOKUP(S791,[1]교육_어학_경력backdata!$B$19:$C$25,2,1),IF(P791="B",VLOOKUP(S791,[1]교육_어학_경력backdata!$G$19:$H$25,2,1),IF(P791="C",0,"오류")))</f>
        <v>0</v>
      </c>
      <c r="AG791" s="4">
        <f>IF(P791="A",VLOOKUP(T791,[1]교육_어학_경력backdata!$B$3:$C$9,2,1),IF(P791="B",VLOOKUP(T791,[1]교육_어학_경력backdata!$G$3:$H$9,2,1),IF(P791="C",0,"오류")))</f>
        <v>0</v>
      </c>
      <c r="AH791" s="4">
        <f>IF(P791="A",IF(U791=0,0,IF(U791=4,0,IF(U791=5,VLOOKUP(V791,[1]교육_어학_경력backdata!$B$27:$C$29,2,1),IF(U791=6,VLOOKUP(V791,[1]교육_어학_경력backdata!$B$31:$C$34,2,1))))),IF(P791="B",IF(U791=0,0,IF(U791=4,0,IF(U791=5,VLOOKUP(V791,[1]교육_어학_경력backdata!$G$27:$H$31,2,1),IF(U791=6,VLOOKUP(V791,[1]교육_어학_경력backdata!$G$33:$H$34,2,1))))),IF(CT791="C",0,"오류")))</f>
        <v>0</v>
      </c>
      <c r="AI791" s="4">
        <f>IF(P791="A",VLOOKUP(W791,[1]교육_어학_경력backdata!$B$36:$C$42,2,1),IF(P791="B",VLOOKUP(W791,[1]교육_어학_경력backdata!$G$36:$H$42,2,1),IF(P791="C",0,"오류")))</f>
        <v>0</v>
      </c>
      <c r="AJ791" s="4">
        <f>SUM(AD791:AI791)</f>
        <v>8</v>
      </c>
      <c r="AK791" s="4">
        <f>_xlfn.MAXIFS(AJ:AJ,B:B,B791)</f>
        <v>8</v>
      </c>
      <c r="AL791" s="4"/>
      <c r="AM791" s="21"/>
      <c r="AN791" s="4"/>
      <c r="AO791" s="4"/>
    </row>
    <row r="792" spans="1:41" x14ac:dyDescent="0.4">
      <c r="A792" s="3">
        <f>IF(B791=B792,A791,A791+1)</f>
        <v>742</v>
      </c>
      <c r="B792" s="3" t="s">
        <v>2350</v>
      </c>
      <c r="C792" s="3" t="s">
        <v>2349</v>
      </c>
      <c r="D792" s="3" t="s">
        <v>1789</v>
      </c>
      <c r="E792" s="3" t="s">
        <v>1788</v>
      </c>
      <c r="F792" s="3">
        <f>IF(B792=B791,F791+1,1)</f>
        <v>1</v>
      </c>
      <c r="G792" s="3" t="s">
        <v>6380</v>
      </c>
      <c r="H792" s="3" t="s">
        <v>6379</v>
      </c>
      <c r="I792" s="3" t="s">
        <v>6378</v>
      </c>
      <c r="J792" s="3" t="s">
        <v>6377</v>
      </c>
      <c r="K792" s="3"/>
      <c r="L792" s="3" t="s">
        <v>6468</v>
      </c>
      <c r="M792" s="3" t="s">
        <v>6701</v>
      </c>
      <c r="P792" s="3" t="s">
        <v>1474</v>
      </c>
      <c r="Q792" s="3">
        <f>IF(H792="TOEIC",VALUE(L792),0)</f>
        <v>840</v>
      </c>
      <c r="R792" s="3">
        <f>IF(H792="NEW TEPS",VALUE(L792),0)</f>
        <v>0</v>
      </c>
      <c r="S792" s="3">
        <f>IF(H792="TOEFL(ibt)",VALUE(L792),0)</f>
        <v>0</v>
      </c>
      <c r="T792" s="3">
        <f>IF(H792="JPT",VALUE(L792),0)</f>
        <v>0</v>
      </c>
      <c r="U792" s="3">
        <f>IF(H792="HSK",VALUE(K792),0)</f>
        <v>0</v>
      </c>
      <c r="V792" s="3">
        <f>IF(H792="HSK",VALUE(L792),0)</f>
        <v>0</v>
      </c>
      <c r="W792" s="3">
        <f>IF(H792="G-TELP Level2",VALUE(L792),0)</f>
        <v>0</v>
      </c>
      <c r="X792" s="3">
        <f>IF(P792="A",IF(Q792&gt;849,1,IF(R792&gt;335,1,IF(S792&gt;97,1,IF(T792&gt;849,1,IF(W792&gt;82,1,IF(U792=6,1,IF(U792=5,IF(V792&gt;254,1,0),0))))))),IF(P792="B",IF(Q792&gt;699,1,IF(R792&gt;263,1,IF(S792&gt;78,1,IF(T792&gt;699,1,IF(W792&gt;63,1,IF(U792=6,1,IF(U792=5,IF(V792&gt;179,1,0),0))))))),IF(P792="C",IF(Q792&gt;599,1,IF(R792&gt;226,1,IF(S792&gt;67,1,IF(T792&gt;599,1,IF(W792&gt;49,1,IF(U792=6,1,IF(U792=5,1,IF(U792=4,IF(V792&gt;209,1,0),0)))))))),IF(P792="D",IF(Q792&gt;649,1,IF(R792&gt;244,1,IF(S792&gt;73,1,IF(T792&gt;649,1,IF(W792&gt;56,1,IF(U792=6,1,IF(U792=5,1,IF(U792=4,IF(V792&gt;254,1,0),0)))))))),0))))</f>
        <v>1</v>
      </c>
      <c r="Y792" s="3">
        <f>SUMIF(B:B,B792,X:X)</f>
        <v>1</v>
      </c>
      <c r="Z792" s="3" t="str">
        <f>IF(Y792&gt;0,"어학 충족","자격미달")</f>
        <v>어학 충족</v>
      </c>
      <c r="AA792" s="3"/>
      <c r="AB792" s="3" t="str">
        <f>IF(P792="A",IF(Q792&gt;849,"TOEIC 충족",IF(R792&gt;335,"New-TEPS 충족",IF(S792&gt;97,"TOEFL 충족",IF(T792&gt;849,"JPT 충족",IF(W792&gt;82,"G-TELP 충족",IF(U792=6,"HSK점수 충족",IF(U792=5,IF(V792&gt;254,"HSK점수 충족","자격미달"),"자격미달"))))))),IF(P792="B",IF(Q792&gt;699,"TOEIC 충족",IF(R792&gt;263,"New-TEPS 충족",IF(S792&gt;78,"TOEFL 충족",IF(T792&gt;699,"JPT 충족",IF(W792&gt;63,"G-TELP 충족",IF(U792=6,"HSK점수 충족",IF(U792=5,IF(V792&gt;179,"HSK점수 충족","자격미달"),"자격미달"))))))),IF(P792="C",IF(Q792&gt;599,"TOEIC 충족",IF(R792&gt;226,"New-TEPS 충족",IF(S792&gt;67,"TOEFL 충족",IF(T792&gt;599,"JPT 충족",IF(W792&gt;49,"G-TELP 충족",IF(U792=6,"HSK점수 충족",IF(U792=5,"HSK점수 충족",IF(U792=4,IF(V792&gt;209,"HSK점수 충족","자격미달"),"자격미달")))))))),IF(P792="D",IF(Q792&gt;649,"TOEIC 충족",IF(R792&gt;244,"New-TEPS 충족",IF(S792&gt;73,"TOEFL 충족",IF(T792&gt;649,"JPT 충족",IF(W792&gt;56,"G-TELP 충족",IF(U1733=6,"HSK점수 충족",IF(U1733=5,"HSK점수 충족",IF(U1733=4,IF(V1733&gt;254,"HSK점수 충족","자격미달"),"자격미달")))))))),0))))</f>
        <v>TOEIC 충족</v>
      </c>
      <c r="AC792" s="21"/>
      <c r="AD792" s="3">
        <f>IF(P792="A",VLOOKUP(Q792,[1]교육_어학_경력backdata!$B$3:$C$9,2,1),IF(P792="B",VLOOKUP(Q792,[1]교육_어학_경력backdata!$G$3:$H$9,2,1),IF(P792="C",0,"오류")))</f>
        <v>6</v>
      </c>
      <c r="AE792" s="3">
        <f>IF(P792="A",VLOOKUP(R792,[1]교육_어학_경력backdata!$B$11:$C$17,2,1),IF(P792="B",VLOOKUP(R792,[1]교육_어학_경력backdata!$G$11:$H$17,2,1),IF(P792="C",0,"오류")))</f>
        <v>0</v>
      </c>
      <c r="AF792" s="3">
        <f>IF(P792="A",VLOOKUP(S792,[1]교육_어학_경력backdata!$B$19:$C$25,2,1),IF(P792="B",VLOOKUP(S792,[1]교육_어학_경력backdata!$G$19:$H$25,2,1),IF(P792="C",0,"오류")))</f>
        <v>0</v>
      </c>
      <c r="AG792" s="3">
        <f>IF(P792="A",VLOOKUP(T792,[1]교육_어학_경력backdata!$B$3:$C$9,2,1),IF(P792="B",VLOOKUP(T792,[1]교육_어학_경력backdata!$G$3:$H$9,2,1),IF(P792="C",0,"오류")))</f>
        <v>0</v>
      </c>
      <c r="AH792" s="3">
        <f>IF(P792="A",IF(U792=0,0,IF(U792=4,0,IF(U792=5,VLOOKUP(V792,[1]교육_어학_경력backdata!$B$27:$C$29,2,1),IF(U792=6,VLOOKUP(V792,[1]교육_어학_경력backdata!$B$31:$C$34,2,1))))),IF(P792="B",IF(U792=0,0,IF(U792=4,0,IF(U792=5,VLOOKUP(V792,[1]교육_어학_경력backdata!$G$27:$H$31,2,1),IF(U792=6,VLOOKUP(V792,[1]교육_어학_경력backdata!$G$33:$H$34,2,1))))),IF(CT792="C",0,"오류")))</f>
        <v>0</v>
      </c>
      <c r="AI792" s="3">
        <f>IF(P792="A",VLOOKUP(W792,[1]교육_어학_경력backdata!$B$36:$C$42,2,1),IF(P792="B",VLOOKUP(W792,[1]교육_어학_경력backdata!$G$36:$H$42,2,1),IF(P792="C",0,"오류")))</f>
        <v>0</v>
      </c>
      <c r="AJ792" s="3">
        <f>SUM(AD792:AI792)</f>
        <v>6</v>
      </c>
      <c r="AK792" s="3">
        <f>_xlfn.MAXIFS(AJ:AJ,B:B,B792)</f>
        <v>6</v>
      </c>
      <c r="AL792" s="3"/>
      <c r="AM792" s="21"/>
      <c r="AN792" s="3"/>
      <c r="AO792" s="3"/>
    </row>
    <row r="793" spans="1:41" x14ac:dyDescent="0.4">
      <c r="A793" s="4">
        <f>IF(B792=B793,A792,A792+1)</f>
        <v>743</v>
      </c>
      <c r="B793" s="4" t="s">
        <v>2344</v>
      </c>
      <c r="C793" s="4" t="s">
        <v>2343</v>
      </c>
      <c r="D793" s="4" t="s">
        <v>1789</v>
      </c>
      <c r="E793" s="4" t="s">
        <v>1788</v>
      </c>
      <c r="F793" s="4">
        <f>IF(B793=B792,F792+1,1)</f>
        <v>1</v>
      </c>
      <c r="G793" s="4" t="s">
        <v>6380</v>
      </c>
      <c r="H793" s="4" t="s">
        <v>6379</v>
      </c>
      <c r="I793" s="4" t="s">
        <v>6378</v>
      </c>
      <c r="J793" s="4" t="s">
        <v>6700</v>
      </c>
      <c r="K793" s="4"/>
      <c r="L793" s="4" t="s">
        <v>6430</v>
      </c>
      <c r="M793" s="4" t="s">
        <v>6699</v>
      </c>
      <c r="P793" s="4" t="s">
        <v>1474</v>
      </c>
      <c r="Q793" s="4">
        <f>IF(H793="TOEIC",VALUE(L793),0)</f>
        <v>850</v>
      </c>
      <c r="R793" s="4">
        <f>IF(H793="NEW TEPS",VALUE(L793),0)</f>
        <v>0</v>
      </c>
      <c r="S793" s="4">
        <f>IF(H793="TOEFL(ibt)",VALUE(L793),0)</f>
        <v>0</v>
      </c>
      <c r="T793" s="4">
        <f>IF(H793="JPT",VALUE(L793),0)</f>
        <v>0</v>
      </c>
      <c r="U793" s="4">
        <f>IF(H793="HSK",VALUE(K793),0)</f>
        <v>0</v>
      </c>
      <c r="V793" s="4">
        <f>IF(H793="HSK",VALUE(L793),0)</f>
        <v>0</v>
      </c>
      <c r="W793" s="4">
        <f>IF(H793="G-TELP Level2",VALUE(L793),0)</f>
        <v>0</v>
      </c>
      <c r="X793" s="4">
        <f>IF(P793="A",IF(Q793&gt;849,1,IF(R793&gt;335,1,IF(S793&gt;97,1,IF(T793&gt;849,1,IF(W793&gt;82,1,IF(U793=6,1,IF(U793=5,IF(V793&gt;254,1,0),0))))))),IF(P793="B",IF(Q793&gt;699,1,IF(R793&gt;263,1,IF(S793&gt;78,1,IF(T793&gt;699,1,IF(W793&gt;63,1,IF(U793=6,1,IF(U793=5,IF(V793&gt;179,1,0),0))))))),IF(P793="C",IF(Q793&gt;599,1,IF(R793&gt;226,1,IF(S793&gt;67,1,IF(T793&gt;599,1,IF(W793&gt;49,1,IF(U793=6,1,IF(U793=5,1,IF(U793=4,IF(V793&gt;209,1,0),0)))))))),IF(P793="D",IF(Q793&gt;649,1,IF(R793&gt;244,1,IF(S793&gt;73,1,IF(T793&gt;649,1,IF(W793&gt;56,1,IF(U793=6,1,IF(U793=5,1,IF(U793=4,IF(V793&gt;254,1,0),0)))))))),0))))</f>
        <v>1</v>
      </c>
      <c r="Y793" s="4">
        <f>SUMIF(B:B,B793,X:X)</f>
        <v>1</v>
      </c>
      <c r="Z793" s="4" t="str">
        <f>IF(Y793&gt;0,"어학 충족","자격미달")</f>
        <v>어학 충족</v>
      </c>
      <c r="AA793" s="4"/>
      <c r="AB793" s="4" t="str">
        <f>IF(P793="A",IF(Q793&gt;849,"TOEIC 충족",IF(R793&gt;335,"New-TEPS 충족",IF(S793&gt;97,"TOEFL 충족",IF(T793&gt;849,"JPT 충족",IF(W793&gt;82,"G-TELP 충족",IF(U793=6,"HSK점수 충족",IF(U793=5,IF(V793&gt;254,"HSK점수 충족","자격미달"),"자격미달"))))))),IF(P793="B",IF(Q793&gt;699,"TOEIC 충족",IF(R793&gt;263,"New-TEPS 충족",IF(S793&gt;78,"TOEFL 충족",IF(T793&gt;699,"JPT 충족",IF(W793&gt;63,"G-TELP 충족",IF(U793=6,"HSK점수 충족",IF(U793=5,IF(V793&gt;179,"HSK점수 충족","자격미달"),"자격미달"))))))),IF(P793="C",IF(Q793&gt;599,"TOEIC 충족",IF(R793&gt;226,"New-TEPS 충족",IF(S793&gt;67,"TOEFL 충족",IF(T793&gt;599,"JPT 충족",IF(W793&gt;49,"G-TELP 충족",IF(U793=6,"HSK점수 충족",IF(U793=5,"HSK점수 충족",IF(U793=4,IF(V793&gt;209,"HSK점수 충족","자격미달"),"자격미달")))))))),IF(P793="D",IF(Q793&gt;649,"TOEIC 충족",IF(R793&gt;244,"New-TEPS 충족",IF(S793&gt;73,"TOEFL 충족",IF(T793&gt;649,"JPT 충족",IF(W793&gt;56,"G-TELP 충족",IF(U1734=6,"HSK점수 충족",IF(U1734=5,"HSK점수 충족",IF(U1734=4,IF(V1734&gt;254,"HSK점수 충족","자격미달"),"자격미달")))))))),0))))</f>
        <v>TOEIC 충족</v>
      </c>
      <c r="AC793" s="21"/>
      <c r="AD793" s="4">
        <f>IF(P793="A",VLOOKUP(Q793,[1]교육_어학_경력backdata!$B$3:$C$9,2,1),IF(P793="B",VLOOKUP(Q793,[1]교육_어학_경력backdata!$G$3:$H$9,2,1),IF(P793="C",0,"오류")))</f>
        <v>8</v>
      </c>
      <c r="AE793" s="4">
        <f>IF(P793="A",VLOOKUP(R793,[1]교육_어학_경력backdata!$B$11:$C$17,2,1),IF(P793="B",VLOOKUP(R793,[1]교육_어학_경력backdata!$G$11:$H$17,2,1),IF(P793="C",0,"오류")))</f>
        <v>0</v>
      </c>
      <c r="AF793" s="4">
        <f>IF(P793="A",VLOOKUP(S793,[1]교육_어학_경력backdata!$B$19:$C$25,2,1),IF(P793="B",VLOOKUP(S793,[1]교육_어학_경력backdata!$G$19:$H$25,2,1),IF(P793="C",0,"오류")))</f>
        <v>0</v>
      </c>
      <c r="AG793" s="4">
        <f>IF(P793="A",VLOOKUP(T793,[1]교육_어학_경력backdata!$B$3:$C$9,2,1),IF(P793="B",VLOOKUP(T793,[1]교육_어학_경력backdata!$G$3:$H$9,2,1),IF(P793="C",0,"오류")))</f>
        <v>0</v>
      </c>
      <c r="AH793" s="4">
        <f>IF(P793="A",IF(U793=0,0,IF(U793=4,0,IF(U793=5,VLOOKUP(V793,[1]교육_어학_경력backdata!$B$27:$C$29,2,1),IF(U793=6,VLOOKUP(V793,[1]교육_어학_경력backdata!$B$31:$C$34,2,1))))),IF(P793="B",IF(U793=0,0,IF(U793=4,0,IF(U793=5,VLOOKUP(V793,[1]교육_어학_경력backdata!$G$27:$H$31,2,1),IF(U793=6,VLOOKUP(V793,[1]교육_어학_경력backdata!$G$33:$H$34,2,1))))),IF(CT793="C",0,"오류")))</f>
        <v>0</v>
      </c>
      <c r="AI793" s="4">
        <f>IF(P793="A",VLOOKUP(W793,[1]교육_어학_경력backdata!$B$36:$C$42,2,1),IF(P793="B",VLOOKUP(W793,[1]교육_어학_경력backdata!$G$36:$H$42,2,1),IF(P793="C",0,"오류")))</f>
        <v>0</v>
      </c>
      <c r="AJ793" s="4">
        <f>SUM(AD793:AI793)</f>
        <v>8</v>
      </c>
      <c r="AK793" s="4">
        <f>_xlfn.MAXIFS(AJ:AJ,B:B,B793)</f>
        <v>8</v>
      </c>
      <c r="AL793" s="4"/>
      <c r="AM793" s="21"/>
      <c r="AN793" s="4"/>
      <c r="AO793" s="4"/>
    </row>
    <row r="794" spans="1:41" x14ac:dyDescent="0.4">
      <c r="A794" s="3">
        <f>IF(B793=B794,A793,A793+1)</f>
        <v>744</v>
      </c>
      <c r="B794" s="3" t="s">
        <v>2339</v>
      </c>
      <c r="C794" s="3" t="s">
        <v>2338</v>
      </c>
      <c r="D794" s="3" t="s">
        <v>1789</v>
      </c>
      <c r="E794" s="3" t="s">
        <v>1788</v>
      </c>
      <c r="F794" s="3">
        <f>IF(B794=B793,F793+1,1)</f>
        <v>1</v>
      </c>
      <c r="G794" s="3" t="s">
        <v>6384</v>
      </c>
      <c r="H794" s="3" t="s">
        <v>6379</v>
      </c>
      <c r="I794" s="3" t="s">
        <v>6378</v>
      </c>
      <c r="J794" s="3" t="s">
        <v>6457</v>
      </c>
      <c r="K794" s="3"/>
      <c r="L794" s="3" t="s">
        <v>6376</v>
      </c>
      <c r="M794" s="3" t="s">
        <v>6698</v>
      </c>
      <c r="P794" s="3" t="s">
        <v>1474</v>
      </c>
      <c r="Q794" s="3">
        <f>IF(H794="TOEIC",VALUE(L794),0)</f>
        <v>820</v>
      </c>
      <c r="R794" s="3">
        <f>IF(H794="NEW TEPS",VALUE(L794),0)</f>
        <v>0</v>
      </c>
      <c r="S794" s="3">
        <f>IF(H794="TOEFL(ibt)",VALUE(L794),0)</f>
        <v>0</v>
      </c>
      <c r="T794" s="3">
        <f>IF(H794="JPT",VALUE(L794),0)</f>
        <v>0</v>
      </c>
      <c r="U794" s="3">
        <f>IF(H794="HSK",VALUE(K794),0)</f>
        <v>0</v>
      </c>
      <c r="V794" s="3">
        <f>IF(H794="HSK",VALUE(L794),0)</f>
        <v>0</v>
      </c>
      <c r="W794" s="3">
        <f>IF(H794="G-TELP Level2",VALUE(L794),0)</f>
        <v>0</v>
      </c>
      <c r="X794" s="3">
        <f>IF(P794="A",IF(Q794&gt;849,1,IF(R794&gt;335,1,IF(S794&gt;97,1,IF(T794&gt;849,1,IF(W794&gt;82,1,IF(U794=6,1,IF(U794=5,IF(V794&gt;254,1,0),0))))))),IF(P794="B",IF(Q794&gt;699,1,IF(R794&gt;263,1,IF(S794&gt;78,1,IF(T794&gt;699,1,IF(W794&gt;63,1,IF(U794=6,1,IF(U794=5,IF(V794&gt;179,1,0),0))))))),IF(P794="C",IF(Q794&gt;599,1,IF(R794&gt;226,1,IF(S794&gt;67,1,IF(T794&gt;599,1,IF(W794&gt;49,1,IF(U794=6,1,IF(U794=5,1,IF(U794=4,IF(V794&gt;209,1,0),0)))))))),IF(P794="D",IF(Q794&gt;649,1,IF(R794&gt;244,1,IF(S794&gt;73,1,IF(T794&gt;649,1,IF(W794&gt;56,1,IF(U794=6,1,IF(U794=5,1,IF(U794=4,IF(V794&gt;254,1,0),0)))))))),0))))</f>
        <v>1</v>
      </c>
      <c r="Y794" s="3">
        <f>SUMIF(B:B,B794,X:X)</f>
        <v>1</v>
      </c>
      <c r="Z794" s="3" t="str">
        <f>IF(Y794&gt;0,"어학 충족","자격미달")</f>
        <v>어학 충족</v>
      </c>
      <c r="AA794" s="3"/>
      <c r="AB794" s="3" t="str">
        <f>IF(P794="A",IF(Q794&gt;849,"TOEIC 충족",IF(R794&gt;335,"New-TEPS 충족",IF(S794&gt;97,"TOEFL 충족",IF(T794&gt;849,"JPT 충족",IF(W794&gt;82,"G-TELP 충족",IF(U794=6,"HSK점수 충족",IF(U794=5,IF(V794&gt;254,"HSK점수 충족","자격미달"),"자격미달"))))))),IF(P794="B",IF(Q794&gt;699,"TOEIC 충족",IF(R794&gt;263,"New-TEPS 충족",IF(S794&gt;78,"TOEFL 충족",IF(T794&gt;699,"JPT 충족",IF(W794&gt;63,"G-TELP 충족",IF(U794=6,"HSK점수 충족",IF(U794=5,IF(V794&gt;179,"HSK점수 충족","자격미달"),"자격미달"))))))),IF(P794="C",IF(Q794&gt;599,"TOEIC 충족",IF(R794&gt;226,"New-TEPS 충족",IF(S794&gt;67,"TOEFL 충족",IF(T794&gt;599,"JPT 충족",IF(W794&gt;49,"G-TELP 충족",IF(U794=6,"HSK점수 충족",IF(U794=5,"HSK점수 충족",IF(U794=4,IF(V794&gt;209,"HSK점수 충족","자격미달"),"자격미달")))))))),IF(P794="D",IF(Q794&gt;649,"TOEIC 충족",IF(R794&gt;244,"New-TEPS 충족",IF(S794&gt;73,"TOEFL 충족",IF(T794&gt;649,"JPT 충족",IF(W794&gt;56,"G-TELP 충족",IF(U1735=6,"HSK점수 충족",IF(U1735=5,"HSK점수 충족",IF(U1735=4,IF(V1735&gt;254,"HSK점수 충족","자격미달"),"자격미달")))))))),0))))</f>
        <v>TOEIC 충족</v>
      </c>
      <c r="AC794" s="21"/>
      <c r="AD794" s="3">
        <f>IF(P794="A",VLOOKUP(Q794,[1]교육_어학_경력backdata!$B$3:$C$9,2,1),IF(P794="B",VLOOKUP(Q794,[1]교육_어학_경력backdata!$G$3:$H$9,2,1),IF(P794="C",0,"오류")))</f>
        <v>6</v>
      </c>
      <c r="AE794" s="3">
        <f>IF(P794="A",VLOOKUP(R794,[1]교육_어학_경력backdata!$B$11:$C$17,2,1),IF(P794="B",VLOOKUP(R794,[1]교육_어학_경력backdata!$G$11:$H$17,2,1),IF(P794="C",0,"오류")))</f>
        <v>0</v>
      </c>
      <c r="AF794" s="3">
        <f>IF(P794="A",VLOOKUP(S794,[1]교육_어학_경력backdata!$B$19:$C$25,2,1),IF(P794="B",VLOOKUP(S794,[1]교육_어학_경력backdata!$G$19:$H$25,2,1),IF(P794="C",0,"오류")))</f>
        <v>0</v>
      </c>
      <c r="AG794" s="3">
        <f>IF(P794="A",VLOOKUP(T794,[1]교육_어학_경력backdata!$B$3:$C$9,2,1),IF(P794="B",VLOOKUP(T794,[1]교육_어학_경력backdata!$G$3:$H$9,2,1),IF(P794="C",0,"오류")))</f>
        <v>0</v>
      </c>
      <c r="AH794" s="3">
        <f>IF(P794="A",IF(U794=0,0,IF(U794=4,0,IF(U794=5,VLOOKUP(V794,[1]교육_어학_경력backdata!$B$27:$C$29,2,1),IF(U794=6,VLOOKUP(V794,[1]교육_어학_경력backdata!$B$31:$C$34,2,1))))),IF(P794="B",IF(U794=0,0,IF(U794=4,0,IF(U794=5,VLOOKUP(V794,[1]교육_어학_경력backdata!$G$27:$H$31,2,1),IF(U794=6,VLOOKUP(V794,[1]교육_어학_경력backdata!$G$33:$H$34,2,1))))),IF(CT794="C",0,"오류")))</f>
        <v>0</v>
      </c>
      <c r="AI794" s="3">
        <f>IF(P794="A",VLOOKUP(W794,[1]교육_어학_경력backdata!$B$36:$C$42,2,1),IF(P794="B",VLOOKUP(W794,[1]교육_어학_경력backdata!$G$36:$H$42,2,1),IF(P794="C",0,"오류")))</f>
        <v>0</v>
      </c>
      <c r="AJ794" s="3">
        <f>SUM(AD794:AI794)</f>
        <v>6</v>
      </c>
      <c r="AK794" s="3">
        <f>_xlfn.MAXIFS(AJ:AJ,B:B,B794)</f>
        <v>6</v>
      </c>
      <c r="AL794" s="3"/>
      <c r="AM794" s="21"/>
      <c r="AN794" s="3"/>
      <c r="AO794" s="3"/>
    </row>
    <row r="795" spans="1:41" x14ac:dyDescent="0.4">
      <c r="A795" s="4">
        <f>IF(B794=B795,A794,A794+1)</f>
        <v>745</v>
      </c>
      <c r="B795" s="4" t="s">
        <v>2334</v>
      </c>
      <c r="C795" s="4" t="s">
        <v>2333</v>
      </c>
      <c r="D795" s="4" t="s">
        <v>1789</v>
      </c>
      <c r="E795" s="4" t="s">
        <v>1788</v>
      </c>
      <c r="F795" s="4">
        <f>IF(B795=B794,F794+1,1)</f>
        <v>1</v>
      </c>
      <c r="G795" s="4" t="s">
        <v>6384</v>
      </c>
      <c r="H795" s="4" t="s">
        <v>6379</v>
      </c>
      <c r="I795" s="4" t="s">
        <v>6378</v>
      </c>
      <c r="J795" s="4" t="s">
        <v>6512</v>
      </c>
      <c r="K795" s="4"/>
      <c r="L795" s="4" t="s">
        <v>6697</v>
      </c>
      <c r="M795" s="4" t="s">
        <v>6696</v>
      </c>
      <c r="P795" s="4" t="s">
        <v>1474</v>
      </c>
      <c r="Q795" s="4">
        <f>IF(H795="TOEIC",VALUE(L795),0)</f>
        <v>960</v>
      </c>
      <c r="R795" s="4">
        <f>IF(H795="NEW TEPS",VALUE(L795),0)</f>
        <v>0</v>
      </c>
      <c r="S795" s="4">
        <f>IF(H795="TOEFL(ibt)",VALUE(L795),0)</f>
        <v>0</v>
      </c>
      <c r="T795" s="4">
        <f>IF(H795="JPT",VALUE(L795),0)</f>
        <v>0</v>
      </c>
      <c r="U795" s="4">
        <f>IF(H795="HSK",VALUE(K795),0)</f>
        <v>0</v>
      </c>
      <c r="V795" s="4">
        <f>IF(H795="HSK",VALUE(L795),0)</f>
        <v>0</v>
      </c>
      <c r="W795" s="4">
        <f>IF(H795="G-TELP Level2",VALUE(L795),0)</f>
        <v>0</v>
      </c>
      <c r="X795" s="4">
        <f>IF(P795="A",IF(Q795&gt;849,1,IF(R795&gt;335,1,IF(S795&gt;97,1,IF(T795&gt;849,1,IF(W795&gt;82,1,IF(U795=6,1,IF(U795=5,IF(V795&gt;254,1,0),0))))))),IF(P795="B",IF(Q795&gt;699,1,IF(R795&gt;263,1,IF(S795&gt;78,1,IF(T795&gt;699,1,IF(W795&gt;63,1,IF(U795=6,1,IF(U795=5,IF(V795&gt;179,1,0),0))))))),IF(P795="C",IF(Q795&gt;599,1,IF(R795&gt;226,1,IF(S795&gt;67,1,IF(T795&gt;599,1,IF(W795&gt;49,1,IF(U795=6,1,IF(U795=5,1,IF(U795=4,IF(V795&gt;209,1,0),0)))))))),IF(P795="D",IF(Q795&gt;649,1,IF(R795&gt;244,1,IF(S795&gt;73,1,IF(T795&gt;649,1,IF(W795&gt;56,1,IF(U795=6,1,IF(U795=5,1,IF(U795=4,IF(V795&gt;254,1,0),0)))))))),0))))</f>
        <v>1</v>
      </c>
      <c r="Y795" s="4">
        <f>SUMIF(B:B,B795,X:X)</f>
        <v>1</v>
      </c>
      <c r="Z795" s="4" t="str">
        <f>IF(Y795&gt;0,"어학 충족","자격미달")</f>
        <v>어학 충족</v>
      </c>
      <c r="AA795" s="4"/>
      <c r="AB795" s="4" t="str">
        <f>IF(P795="A",IF(Q795&gt;849,"TOEIC 충족",IF(R795&gt;335,"New-TEPS 충족",IF(S795&gt;97,"TOEFL 충족",IF(T795&gt;849,"JPT 충족",IF(W795&gt;82,"G-TELP 충족",IF(U795=6,"HSK점수 충족",IF(U795=5,IF(V795&gt;254,"HSK점수 충족","자격미달"),"자격미달"))))))),IF(P795="B",IF(Q795&gt;699,"TOEIC 충족",IF(R795&gt;263,"New-TEPS 충족",IF(S795&gt;78,"TOEFL 충족",IF(T795&gt;699,"JPT 충족",IF(W795&gt;63,"G-TELP 충족",IF(U795=6,"HSK점수 충족",IF(U795=5,IF(V795&gt;179,"HSK점수 충족","자격미달"),"자격미달"))))))),IF(P795="C",IF(Q795&gt;599,"TOEIC 충족",IF(R795&gt;226,"New-TEPS 충족",IF(S795&gt;67,"TOEFL 충족",IF(T795&gt;599,"JPT 충족",IF(W795&gt;49,"G-TELP 충족",IF(U795=6,"HSK점수 충족",IF(U795=5,"HSK점수 충족",IF(U795=4,IF(V795&gt;209,"HSK점수 충족","자격미달"),"자격미달")))))))),IF(P795="D",IF(Q795&gt;649,"TOEIC 충족",IF(R795&gt;244,"New-TEPS 충족",IF(S795&gt;73,"TOEFL 충족",IF(T795&gt;649,"JPT 충족",IF(W795&gt;56,"G-TELP 충족",IF(U1736=6,"HSK점수 충족",IF(U1736=5,"HSK점수 충족",IF(U1736=4,IF(V1736&gt;254,"HSK점수 충족","자격미달"),"자격미달")))))))),0))))</f>
        <v>TOEIC 충족</v>
      </c>
      <c r="AC795" s="21"/>
      <c r="AD795" s="4">
        <f>IF(P795="A",VLOOKUP(Q795,[1]교육_어학_경력backdata!$B$3:$C$9,2,1),IF(P795="B",VLOOKUP(Q795,[1]교육_어학_경력backdata!$G$3:$H$9,2,1),IF(P795="C",0,"오류")))</f>
        <v>10</v>
      </c>
      <c r="AE795" s="4">
        <f>IF(P795="A",VLOOKUP(R795,[1]교육_어학_경력backdata!$B$11:$C$17,2,1),IF(P795="B",VLOOKUP(R795,[1]교육_어학_경력backdata!$G$11:$H$17,2,1),IF(P795="C",0,"오류")))</f>
        <v>0</v>
      </c>
      <c r="AF795" s="4">
        <f>IF(P795="A",VLOOKUP(S795,[1]교육_어학_경력backdata!$B$19:$C$25,2,1),IF(P795="B",VLOOKUP(S795,[1]교육_어학_경력backdata!$G$19:$H$25,2,1),IF(P795="C",0,"오류")))</f>
        <v>0</v>
      </c>
      <c r="AG795" s="4">
        <f>IF(P795="A",VLOOKUP(T795,[1]교육_어학_경력backdata!$B$3:$C$9,2,1),IF(P795="B",VLOOKUP(T795,[1]교육_어학_경력backdata!$G$3:$H$9,2,1),IF(P795="C",0,"오류")))</f>
        <v>0</v>
      </c>
      <c r="AH795" s="4">
        <f>IF(P795="A",IF(U795=0,0,IF(U795=4,0,IF(U795=5,VLOOKUP(V795,[1]교육_어학_경력backdata!$B$27:$C$29,2,1),IF(U795=6,VLOOKUP(V795,[1]교육_어학_경력backdata!$B$31:$C$34,2,1))))),IF(P795="B",IF(U795=0,0,IF(U795=4,0,IF(U795=5,VLOOKUP(V795,[1]교육_어학_경력backdata!$G$27:$H$31,2,1),IF(U795=6,VLOOKUP(V795,[1]교육_어학_경력backdata!$G$33:$H$34,2,1))))),IF(CT795="C",0,"오류")))</f>
        <v>0</v>
      </c>
      <c r="AI795" s="4">
        <f>IF(P795="A",VLOOKUP(W795,[1]교육_어학_경력backdata!$B$36:$C$42,2,1),IF(P795="B",VLOOKUP(W795,[1]교육_어학_경력backdata!$G$36:$H$42,2,1),IF(P795="C",0,"오류")))</f>
        <v>0</v>
      </c>
      <c r="AJ795" s="4">
        <f>SUM(AD795:AI795)</f>
        <v>10</v>
      </c>
      <c r="AK795" s="4">
        <f>_xlfn.MAXIFS(AJ:AJ,B:B,B795)</f>
        <v>10</v>
      </c>
      <c r="AL795" s="4"/>
      <c r="AM795" s="21"/>
      <c r="AN795" s="4"/>
      <c r="AO795" s="4"/>
    </row>
    <row r="796" spans="1:41" x14ac:dyDescent="0.4">
      <c r="A796" s="3">
        <f>IF(B795=B796,A795,A795+1)</f>
        <v>746</v>
      </c>
      <c r="B796" s="3" t="s">
        <v>2329</v>
      </c>
      <c r="C796" s="3" t="s">
        <v>2328</v>
      </c>
      <c r="D796" s="3" t="s">
        <v>1789</v>
      </c>
      <c r="E796" s="3" t="s">
        <v>1788</v>
      </c>
      <c r="F796" s="3">
        <f>IF(B796=B795,F795+1,1)</f>
        <v>1</v>
      </c>
      <c r="G796" s="3" t="s">
        <v>6384</v>
      </c>
      <c r="H796" s="3" t="s">
        <v>6379</v>
      </c>
      <c r="I796" s="3" t="s">
        <v>6378</v>
      </c>
      <c r="J796" s="3" t="s">
        <v>6595</v>
      </c>
      <c r="K796" s="3"/>
      <c r="L796" s="3" t="s">
        <v>6633</v>
      </c>
      <c r="M796" s="3" t="s">
        <v>6695</v>
      </c>
      <c r="P796" s="3" t="s">
        <v>1474</v>
      </c>
      <c r="Q796" s="3">
        <f>IF(H796="TOEIC",VALUE(L796),0)</f>
        <v>750</v>
      </c>
      <c r="R796" s="3">
        <f>IF(H796="NEW TEPS",VALUE(L796),0)</f>
        <v>0</v>
      </c>
      <c r="S796" s="3">
        <f>IF(H796="TOEFL(ibt)",VALUE(L796),0)</f>
        <v>0</v>
      </c>
      <c r="T796" s="3">
        <f>IF(H796="JPT",VALUE(L796),0)</f>
        <v>0</v>
      </c>
      <c r="U796" s="3">
        <f>IF(H796="HSK",VALUE(K796),0)</f>
        <v>0</v>
      </c>
      <c r="V796" s="3">
        <f>IF(H796="HSK",VALUE(L796),0)</f>
        <v>0</v>
      </c>
      <c r="W796" s="3">
        <f>IF(H796="G-TELP Level2",VALUE(L796),0)</f>
        <v>0</v>
      </c>
      <c r="X796" s="3">
        <f>IF(P796="A",IF(Q796&gt;849,1,IF(R796&gt;335,1,IF(S796&gt;97,1,IF(T796&gt;849,1,IF(W796&gt;82,1,IF(U796=6,1,IF(U796=5,IF(V796&gt;254,1,0),0))))))),IF(P796="B",IF(Q796&gt;699,1,IF(R796&gt;263,1,IF(S796&gt;78,1,IF(T796&gt;699,1,IF(W796&gt;63,1,IF(U796=6,1,IF(U796=5,IF(V796&gt;179,1,0),0))))))),IF(P796="C",IF(Q796&gt;599,1,IF(R796&gt;226,1,IF(S796&gt;67,1,IF(T796&gt;599,1,IF(W796&gt;49,1,IF(U796=6,1,IF(U796=5,1,IF(U796=4,IF(V796&gt;209,1,0),0)))))))),IF(P796="D",IF(Q796&gt;649,1,IF(R796&gt;244,1,IF(S796&gt;73,1,IF(T796&gt;649,1,IF(W796&gt;56,1,IF(U796=6,1,IF(U796=5,1,IF(U796=4,IF(V796&gt;254,1,0),0)))))))),0))))</f>
        <v>1</v>
      </c>
      <c r="Y796" s="3">
        <f>SUMIF(B:B,B796,X:X)</f>
        <v>1</v>
      </c>
      <c r="Z796" s="3" t="str">
        <f>IF(Y796&gt;0,"어학 충족","자격미달")</f>
        <v>어학 충족</v>
      </c>
      <c r="AA796" s="3"/>
      <c r="AB796" s="3" t="str">
        <f>IF(P796="A",IF(Q796&gt;849,"TOEIC 충족",IF(R796&gt;335,"New-TEPS 충족",IF(S796&gt;97,"TOEFL 충족",IF(T796&gt;849,"JPT 충족",IF(W796&gt;82,"G-TELP 충족",IF(U796=6,"HSK점수 충족",IF(U796=5,IF(V796&gt;254,"HSK점수 충족","자격미달"),"자격미달"))))))),IF(P796="B",IF(Q796&gt;699,"TOEIC 충족",IF(R796&gt;263,"New-TEPS 충족",IF(S796&gt;78,"TOEFL 충족",IF(T796&gt;699,"JPT 충족",IF(W796&gt;63,"G-TELP 충족",IF(U796=6,"HSK점수 충족",IF(U796=5,IF(V796&gt;179,"HSK점수 충족","자격미달"),"자격미달"))))))),IF(P796="C",IF(Q796&gt;599,"TOEIC 충족",IF(R796&gt;226,"New-TEPS 충족",IF(S796&gt;67,"TOEFL 충족",IF(T796&gt;599,"JPT 충족",IF(W796&gt;49,"G-TELP 충족",IF(U796=6,"HSK점수 충족",IF(U796=5,"HSK점수 충족",IF(U796=4,IF(V796&gt;209,"HSK점수 충족","자격미달"),"자격미달")))))))),IF(P796="D",IF(Q796&gt;649,"TOEIC 충족",IF(R796&gt;244,"New-TEPS 충족",IF(S796&gt;73,"TOEFL 충족",IF(T796&gt;649,"JPT 충족",IF(W796&gt;56,"G-TELP 충족",IF(U1737=6,"HSK점수 충족",IF(U1737=5,"HSK점수 충족",IF(U1737=4,IF(V1737&gt;254,"HSK점수 충족","자격미달"),"자격미달")))))))),0))))</f>
        <v>TOEIC 충족</v>
      </c>
      <c r="AC796" s="21"/>
      <c r="AD796" s="3">
        <f>IF(P796="A",VLOOKUP(Q796,[1]교육_어학_경력backdata!$B$3:$C$9,2,1),IF(P796="B",VLOOKUP(Q796,[1]교육_어학_경력backdata!$G$3:$H$9,2,1),IF(P796="C",0,"오류")))</f>
        <v>4</v>
      </c>
      <c r="AE796" s="3">
        <f>IF(P796="A",VLOOKUP(R796,[1]교육_어학_경력backdata!$B$11:$C$17,2,1),IF(P796="B",VLOOKUP(R796,[1]교육_어학_경력backdata!$G$11:$H$17,2,1),IF(P796="C",0,"오류")))</f>
        <v>0</v>
      </c>
      <c r="AF796" s="3">
        <f>IF(P796="A",VLOOKUP(S796,[1]교육_어학_경력backdata!$B$19:$C$25,2,1),IF(P796="B",VLOOKUP(S796,[1]교육_어학_경력backdata!$G$19:$H$25,2,1),IF(P796="C",0,"오류")))</f>
        <v>0</v>
      </c>
      <c r="AG796" s="3">
        <f>IF(P796="A",VLOOKUP(T796,[1]교육_어학_경력backdata!$B$3:$C$9,2,1),IF(P796="B",VLOOKUP(T796,[1]교육_어학_경력backdata!$G$3:$H$9,2,1),IF(P796="C",0,"오류")))</f>
        <v>0</v>
      </c>
      <c r="AH796" s="3">
        <f>IF(P796="A",IF(U796=0,0,IF(U796=4,0,IF(U796=5,VLOOKUP(V796,[1]교육_어학_경력backdata!$B$27:$C$29,2,1),IF(U796=6,VLOOKUP(V796,[1]교육_어학_경력backdata!$B$31:$C$34,2,1))))),IF(P796="B",IF(U796=0,0,IF(U796=4,0,IF(U796=5,VLOOKUP(V796,[1]교육_어학_경력backdata!$G$27:$H$31,2,1),IF(U796=6,VLOOKUP(V796,[1]교육_어학_경력backdata!$G$33:$H$34,2,1))))),IF(CT796="C",0,"오류")))</f>
        <v>0</v>
      </c>
      <c r="AI796" s="3">
        <f>IF(P796="A",VLOOKUP(W796,[1]교육_어학_경력backdata!$B$36:$C$42,2,1),IF(P796="B",VLOOKUP(W796,[1]교육_어학_경력backdata!$G$36:$H$42,2,1),IF(P796="C",0,"오류")))</f>
        <v>0</v>
      </c>
      <c r="AJ796" s="3">
        <f>SUM(AD796:AI796)</f>
        <v>4</v>
      </c>
      <c r="AK796" s="3">
        <f>_xlfn.MAXIFS(AJ:AJ,B:B,B796)</f>
        <v>4</v>
      </c>
      <c r="AL796" s="3"/>
      <c r="AM796" s="21"/>
      <c r="AN796" s="3"/>
      <c r="AO796" s="3"/>
    </row>
    <row r="797" spans="1:41" x14ac:dyDescent="0.4">
      <c r="A797" s="4">
        <f>IF(B796=B797,A796,A796+1)</f>
        <v>747</v>
      </c>
      <c r="B797" s="4" t="s">
        <v>2325</v>
      </c>
      <c r="C797" s="4" t="s">
        <v>2324</v>
      </c>
      <c r="D797" s="4" t="s">
        <v>1789</v>
      </c>
      <c r="E797" s="4" t="s">
        <v>1788</v>
      </c>
      <c r="F797" s="4">
        <f>IF(B797=B796,F796+1,1)</f>
        <v>1</v>
      </c>
      <c r="G797" s="4" t="s">
        <v>6384</v>
      </c>
      <c r="H797" s="4" t="s">
        <v>6379</v>
      </c>
      <c r="I797" s="4" t="s">
        <v>6378</v>
      </c>
      <c r="J797" s="4" t="s">
        <v>6694</v>
      </c>
      <c r="K797" s="4"/>
      <c r="L797" s="4" t="s">
        <v>6489</v>
      </c>
      <c r="M797" s="4" t="s">
        <v>6693</v>
      </c>
      <c r="P797" s="4" t="s">
        <v>1474</v>
      </c>
      <c r="Q797" s="4">
        <f>IF(H797="TOEIC",VALUE(L797),0)</f>
        <v>730</v>
      </c>
      <c r="R797" s="4">
        <f>IF(H797="NEW TEPS",VALUE(L797),0)</f>
        <v>0</v>
      </c>
      <c r="S797" s="4">
        <f>IF(H797="TOEFL(ibt)",VALUE(L797),0)</f>
        <v>0</v>
      </c>
      <c r="T797" s="4">
        <f>IF(H797="JPT",VALUE(L797),0)</f>
        <v>0</v>
      </c>
      <c r="U797" s="4">
        <f>IF(H797="HSK",VALUE(K797),0)</f>
        <v>0</v>
      </c>
      <c r="V797" s="4">
        <f>IF(H797="HSK",VALUE(L797),0)</f>
        <v>0</v>
      </c>
      <c r="W797" s="4">
        <f>IF(H797="G-TELP Level2",VALUE(L797),0)</f>
        <v>0</v>
      </c>
      <c r="X797" s="4">
        <f>IF(P797="A",IF(Q797&gt;849,1,IF(R797&gt;335,1,IF(S797&gt;97,1,IF(T797&gt;849,1,IF(W797&gt;82,1,IF(U797=6,1,IF(U797=5,IF(V797&gt;254,1,0),0))))))),IF(P797="B",IF(Q797&gt;699,1,IF(R797&gt;263,1,IF(S797&gt;78,1,IF(T797&gt;699,1,IF(W797&gt;63,1,IF(U797=6,1,IF(U797=5,IF(V797&gt;179,1,0),0))))))),IF(P797="C",IF(Q797&gt;599,1,IF(R797&gt;226,1,IF(S797&gt;67,1,IF(T797&gt;599,1,IF(W797&gt;49,1,IF(U797=6,1,IF(U797=5,1,IF(U797=4,IF(V797&gt;209,1,0),0)))))))),IF(P797="D",IF(Q797&gt;649,1,IF(R797&gt;244,1,IF(S797&gt;73,1,IF(T797&gt;649,1,IF(W797&gt;56,1,IF(U797=6,1,IF(U797=5,1,IF(U797=4,IF(V797&gt;254,1,0),0)))))))),0))))</f>
        <v>1</v>
      </c>
      <c r="Y797" s="4">
        <f>SUMIF(B:B,B797,X:X)</f>
        <v>1</v>
      </c>
      <c r="Z797" s="4" t="str">
        <f>IF(Y797&gt;0,"어학 충족","자격미달")</f>
        <v>어학 충족</v>
      </c>
      <c r="AA797" s="4"/>
      <c r="AB797" s="4" t="str">
        <f>IF(P797="A",IF(Q797&gt;849,"TOEIC 충족",IF(R797&gt;335,"New-TEPS 충족",IF(S797&gt;97,"TOEFL 충족",IF(T797&gt;849,"JPT 충족",IF(W797&gt;82,"G-TELP 충족",IF(U797=6,"HSK점수 충족",IF(U797=5,IF(V797&gt;254,"HSK점수 충족","자격미달"),"자격미달"))))))),IF(P797="B",IF(Q797&gt;699,"TOEIC 충족",IF(R797&gt;263,"New-TEPS 충족",IF(S797&gt;78,"TOEFL 충족",IF(T797&gt;699,"JPT 충족",IF(W797&gt;63,"G-TELP 충족",IF(U797=6,"HSK점수 충족",IF(U797=5,IF(V797&gt;179,"HSK점수 충족","자격미달"),"자격미달"))))))),IF(P797="C",IF(Q797&gt;599,"TOEIC 충족",IF(R797&gt;226,"New-TEPS 충족",IF(S797&gt;67,"TOEFL 충족",IF(T797&gt;599,"JPT 충족",IF(W797&gt;49,"G-TELP 충족",IF(U797=6,"HSK점수 충족",IF(U797=5,"HSK점수 충족",IF(U797=4,IF(V797&gt;209,"HSK점수 충족","자격미달"),"자격미달")))))))),IF(P797="D",IF(Q797&gt;649,"TOEIC 충족",IF(R797&gt;244,"New-TEPS 충족",IF(S797&gt;73,"TOEFL 충족",IF(T797&gt;649,"JPT 충족",IF(W797&gt;56,"G-TELP 충족",IF(U1738=6,"HSK점수 충족",IF(U1738=5,"HSK점수 충족",IF(U1738=4,IF(V1738&gt;254,"HSK점수 충족","자격미달"),"자격미달")))))))),0))))</f>
        <v>TOEIC 충족</v>
      </c>
      <c r="AC797" s="21"/>
      <c r="AD797" s="4">
        <f>IF(P797="A",VLOOKUP(Q797,[1]교육_어학_경력backdata!$B$3:$C$9,2,1),IF(P797="B",VLOOKUP(Q797,[1]교육_어학_경력backdata!$G$3:$H$9,2,1),IF(P797="C",0,"오류")))</f>
        <v>2</v>
      </c>
      <c r="AE797" s="4">
        <f>IF(P797="A",VLOOKUP(R797,[1]교육_어학_경력backdata!$B$11:$C$17,2,1),IF(P797="B",VLOOKUP(R797,[1]교육_어학_경력backdata!$G$11:$H$17,2,1),IF(P797="C",0,"오류")))</f>
        <v>0</v>
      </c>
      <c r="AF797" s="4">
        <f>IF(P797="A",VLOOKUP(S797,[1]교육_어학_경력backdata!$B$19:$C$25,2,1),IF(P797="B",VLOOKUP(S797,[1]교육_어학_경력backdata!$G$19:$H$25,2,1),IF(P797="C",0,"오류")))</f>
        <v>0</v>
      </c>
      <c r="AG797" s="4">
        <f>IF(P797="A",VLOOKUP(T797,[1]교육_어학_경력backdata!$B$3:$C$9,2,1),IF(P797="B",VLOOKUP(T797,[1]교육_어학_경력backdata!$G$3:$H$9,2,1),IF(P797="C",0,"오류")))</f>
        <v>0</v>
      </c>
      <c r="AH797" s="4">
        <f>IF(P797="A",IF(U797=0,0,IF(U797=4,0,IF(U797=5,VLOOKUP(V797,[1]교육_어학_경력backdata!$B$27:$C$29,2,1),IF(U797=6,VLOOKUP(V797,[1]교육_어학_경력backdata!$B$31:$C$34,2,1))))),IF(P797="B",IF(U797=0,0,IF(U797=4,0,IF(U797=5,VLOOKUP(V797,[1]교육_어학_경력backdata!$G$27:$H$31,2,1),IF(U797=6,VLOOKUP(V797,[1]교육_어학_경력backdata!$G$33:$H$34,2,1))))),IF(CT797="C",0,"오류")))</f>
        <v>0</v>
      </c>
      <c r="AI797" s="4">
        <f>IF(P797="A",VLOOKUP(W797,[1]교육_어학_경력backdata!$B$36:$C$42,2,1),IF(P797="B",VLOOKUP(W797,[1]교육_어학_경력backdata!$G$36:$H$42,2,1),IF(P797="C",0,"오류")))</f>
        <v>0</v>
      </c>
      <c r="AJ797" s="4">
        <f>SUM(AD797:AI797)</f>
        <v>2</v>
      </c>
      <c r="AK797" s="4">
        <f>_xlfn.MAXIFS(AJ:AJ,B:B,B797)</f>
        <v>2</v>
      </c>
      <c r="AL797" s="4"/>
      <c r="AM797" s="21"/>
      <c r="AN797" s="4"/>
      <c r="AO797" s="4"/>
    </row>
    <row r="798" spans="1:41" x14ac:dyDescent="0.4">
      <c r="A798" s="3">
        <f>IF(B797=B798,A797,A797+1)</f>
        <v>748</v>
      </c>
      <c r="B798" s="3" t="s">
        <v>2319</v>
      </c>
      <c r="C798" s="3" t="s">
        <v>2318</v>
      </c>
      <c r="D798" s="3" t="s">
        <v>1789</v>
      </c>
      <c r="E798" s="3" t="s">
        <v>1788</v>
      </c>
      <c r="F798" s="3">
        <f>IF(B798=B797,F797+1,1)</f>
        <v>1</v>
      </c>
      <c r="G798" s="3" t="s">
        <v>6380</v>
      </c>
      <c r="H798" s="3" t="s">
        <v>6379</v>
      </c>
      <c r="I798" s="3" t="s">
        <v>6378</v>
      </c>
      <c r="J798" s="3" t="s">
        <v>6692</v>
      </c>
      <c r="K798" s="3"/>
      <c r="L798" s="3" t="s">
        <v>6480</v>
      </c>
      <c r="M798" s="3" t="s">
        <v>6691</v>
      </c>
      <c r="P798" s="3" t="s">
        <v>1474</v>
      </c>
      <c r="Q798" s="3">
        <f>IF(H798="TOEIC",VALUE(L798),0)</f>
        <v>810</v>
      </c>
      <c r="R798" s="3">
        <f>IF(H798="NEW TEPS",VALUE(L798),0)</f>
        <v>0</v>
      </c>
      <c r="S798" s="3">
        <f>IF(H798="TOEFL(ibt)",VALUE(L798),0)</f>
        <v>0</v>
      </c>
      <c r="T798" s="3">
        <f>IF(H798="JPT",VALUE(L798),0)</f>
        <v>0</v>
      </c>
      <c r="U798" s="3">
        <f>IF(H798="HSK",VALUE(K798),0)</f>
        <v>0</v>
      </c>
      <c r="V798" s="3">
        <f>IF(H798="HSK",VALUE(L798),0)</f>
        <v>0</v>
      </c>
      <c r="W798" s="3">
        <f>IF(H798="G-TELP Level2",VALUE(L798),0)</f>
        <v>0</v>
      </c>
      <c r="X798" s="3">
        <f>IF(P798="A",IF(Q798&gt;849,1,IF(R798&gt;335,1,IF(S798&gt;97,1,IF(T798&gt;849,1,IF(W798&gt;82,1,IF(U798=6,1,IF(U798=5,IF(V798&gt;254,1,0),0))))))),IF(P798="B",IF(Q798&gt;699,1,IF(R798&gt;263,1,IF(S798&gt;78,1,IF(T798&gt;699,1,IF(W798&gt;63,1,IF(U798=6,1,IF(U798=5,IF(V798&gt;179,1,0),0))))))),IF(P798="C",IF(Q798&gt;599,1,IF(R798&gt;226,1,IF(S798&gt;67,1,IF(T798&gt;599,1,IF(W798&gt;49,1,IF(U798=6,1,IF(U798=5,1,IF(U798=4,IF(V798&gt;209,1,0),0)))))))),IF(P798="D",IF(Q798&gt;649,1,IF(R798&gt;244,1,IF(S798&gt;73,1,IF(T798&gt;649,1,IF(W798&gt;56,1,IF(U798=6,1,IF(U798=5,1,IF(U798=4,IF(V798&gt;254,1,0),0)))))))),0))))</f>
        <v>1</v>
      </c>
      <c r="Y798" s="3">
        <f>SUMIF(B:B,B798,X:X)</f>
        <v>1</v>
      </c>
      <c r="Z798" s="3" t="str">
        <f>IF(Y798&gt;0,"어학 충족","자격미달")</f>
        <v>어학 충족</v>
      </c>
      <c r="AA798" s="3"/>
      <c r="AB798" s="3" t="str">
        <f>IF(P798="A",IF(Q798&gt;849,"TOEIC 충족",IF(R798&gt;335,"New-TEPS 충족",IF(S798&gt;97,"TOEFL 충족",IF(T798&gt;849,"JPT 충족",IF(W798&gt;82,"G-TELP 충족",IF(U798=6,"HSK점수 충족",IF(U798=5,IF(V798&gt;254,"HSK점수 충족","자격미달"),"자격미달"))))))),IF(P798="B",IF(Q798&gt;699,"TOEIC 충족",IF(R798&gt;263,"New-TEPS 충족",IF(S798&gt;78,"TOEFL 충족",IF(T798&gt;699,"JPT 충족",IF(W798&gt;63,"G-TELP 충족",IF(U798=6,"HSK점수 충족",IF(U798=5,IF(V798&gt;179,"HSK점수 충족","자격미달"),"자격미달"))))))),IF(P798="C",IF(Q798&gt;599,"TOEIC 충족",IF(R798&gt;226,"New-TEPS 충족",IF(S798&gt;67,"TOEFL 충족",IF(T798&gt;599,"JPT 충족",IF(W798&gt;49,"G-TELP 충족",IF(U798=6,"HSK점수 충족",IF(U798=5,"HSK점수 충족",IF(U798=4,IF(V798&gt;209,"HSK점수 충족","자격미달"),"자격미달")))))))),IF(P798="D",IF(Q798&gt;649,"TOEIC 충족",IF(R798&gt;244,"New-TEPS 충족",IF(S798&gt;73,"TOEFL 충족",IF(T798&gt;649,"JPT 충족",IF(W798&gt;56,"G-TELP 충족",IF(U1739=6,"HSK점수 충족",IF(U1739=5,"HSK점수 충족",IF(U1739=4,IF(V1739&gt;254,"HSK점수 충족","자격미달"),"자격미달")))))))),0))))</f>
        <v>TOEIC 충족</v>
      </c>
      <c r="AC798" s="21"/>
      <c r="AD798" s="3">
        <f>IF(P798="A",VLOOKUP(Q798,[1]교육_어학_경력backdata!$B$3:$C$9,2,1),IF(P798="B",VLOOKUP(Q798,[1]교육_어학_경력backdata!$G$3:$H$9,2,1),IF(P798="C",0,"오류")))</f>
        <v>6</v>
      </c>
      <c r="AE798" s="3">
        <f>IF(P798="A",VLOOKUP(R798,[1]교육_어학_경력backdata!$B$11:$C$17,2,1),IF(P798="B",VLOOKUP(R798,[1]교육_어학_경력backdata!$G$11:$H$17,2,1),IF(P798="C",0,"오류")))</f>
        <v>0</v>
      </c>
      <c r="AF798" s="3">
        <f>IF(P798="A",VLOOKUP(S798,[1]교육_어학_경력backdata!$B$19:$C$25,2,1),IF(P798="B",VLOOKUP(S798,[1]교육_어학_경력backdata!$G$19:$H$25,2,1),IF(P798="C",0,"오류")))</f>
        <v>0</v>
      </c>
      <c r="AG798" s="3">
        <f>IF(P798="A",VLOOKUP(T798,[1]교육_어학_경력backdata!$B$3:$C$9,2,1),IF(P798="B",VLOOKUP(T798,[1]교육_어학_경력backdata!$G$3:$H$9,2,1),IF(P798="C",0,"오류")))</f>
        <v>0</v>
      </c>
      <c r="AH798" s="3">
        <f>IF(P798="A",IF(U798=0,0,IF(U798=4,0,IF(U798=5,VLOOKUP(V798,[1]교육_어학_경력backdata!$B$27:$C$29,2,1),IF(U798=6,VLOOKUP(V798,[1]교육_어학_경력backdata!$B$31:$C$34,2,1))))),IF(P798="B",IF(U798=0,0,IF(U798=4,0,IF(U798=5,VLOOKUP(V798,[1]교육_어학_경력backdata!$G$27:$H$31,2,1),IF(U798=6,VLOOKUP(V798,[1]교육_어학_경력backdata!$G$33:$H$34,2,1))))),IF(CT798="C",0,"오류")))</f>
        <v>0</v>
      </c>
      <c r="AI798" s="3">
        <f>IF(P798="A",VLOOKUP(W798,[1]교육_어학_경력backdata!$B$36:$C$42,2,1),IF(P798="B",VLOOKUP(W798,[1]교육_어학_경력backdata!$G$36:$H$42,2,1),IF(P798="C",0,"오류")))</f>
        <v>0</v>
      </c>
      <c r="AJ798" s="3">
        <f>SUM(AD798:AI798)</f>
        <v>6</v>
      </c>
      <c r="AK798" s="3">
        <f>_xlfn.MAXIFS(AJ:AJ,B:B,B798)</f>
        <v>6</v>
      </c>
      <c r="AL798" s="3"/>
      <c r="AM798" s="21"/>
      <c r="AN798" s="3"/>
      <c r="AO798" s="3"/>
    </row>
    <row r="799" spans="1:41" x14ac:dyDescent="0.4">
      <c r="A799" s="4">
        <f>IF(B798=B799,A798,A798+1)</f>
        <v>749</v>
      </c>
      <c r="B799" s="4" t="s">
        <v>2315</v>
      </c>
      <c r="C799" s="4" t="s">
        <v>2314</v>
      </c>
      <c r="D799" s="4" t="s">
        <v>1789</v>
      </c>
      <c r="E799" s="4" t="s">
        <v>1788</v>
      </c>
      <c r="F799" s="4">
        <f>IF(B799=B798,F798+1,1)</f>
        <v>1</v>
      </c>
      <c r="G799" s="4" t="s">
        <v>6384</v>
      </c>
      <c r="H799" s="4" t="s">
        <v>6379</v>
      </c>
      <c r="I799" s="4" t="s">
        <v>6378</v>
      </c>
      <c r="J799" s="4" t="s">
        <v>6527</v>
      </c>
      <c r="K799" s="4"/>
      <c r="L799" s="4" t="s">
        <v>6640</v>
      </c>
      <c r="M799" s="4" t="s">
        <v>6690</v>
      </c>
      <c r="P799" s="4" t="s">
        <v>1474</v>
      </c>
      <c r="Q799" s="4">
        <f>IF(H799="TOEIC",VALUE(L799),0)</f>
        <v>845</v>
      </c>
      <c r="R799" s="4">
        <f>IF(H799="NEW TEPS",VALUE(L799),0)</f>
        <v>0</v>
      </c>
      <c r="S799" s="4">
        <f>IF(H799="TOEFL(ibt)",VALUE(L799),0)</f>
        <v>0</v>
      </c>
      <c r="T799" s="4">
        <f>IF(H799="JPT",VALUE(L799),0)</f>
        <v>0</v>
      </c>
      <c r="U799" s="4">
        <f>IF(H799="HSK",VALUE(K799),0)</f>
        <v>0</v>
      </c>
      <c r="V799" s="4">
        <f>IF(H799="HSK",VALUE(L799),0)</f>
        <v>0</v>
      </c>
      <c r="W799" s="4">
        <f>IF(H799="G-TELP Level2",VALUE(L799),0)</f>
        <v>0</v>
      </c>
      <c r="X799" s="4">
        <f>IF(P799="A",IF(Q799&gt;849,1,IF(R799&gt;335,1,IF(S799&gt;97,1,IF(T799&gt;849,1,IF(W799&gt;82,1,IF(U799=6,1,IF(U799=5,IF(V799&gt;254,1,0),0))))))),IF(P799="B",IF(Q799&gt;699,1,IF(R799&gt;263,1,IF(S799&gt;78,1,IF(T799&gt;699,1,IF(W799&gt;63,1,IF(U799=6,1,IF(U799=5,IF(V799&gt;179,1,0),0))))))),IF(P799="C",IF(Q799&gt;599,1,IF(R799&gt;226,1,IF(S799&gt;67,1,IF(T799&gt;599,1,IF(W799&gt;49,1,IF(U799=6,1,IF(U799=5,1,IF(U799=4,IF(V799&gt;209,1,0),0)))))))),IF(P799="D",IF(Q799&gt;649,1,IF(R799&gt;244,1,IF(S799&gt;73,1,IF(T799&gt;649,1,IF(W799&gt;56,1,IF(U799=6,1,IF(U799=5,1,IF(U799=4,IF(V799&gt;254,1,0),0)))))))),0))))</f>
        <v>1</v>
      </c>
      <c r="Y799" s="4">
        <f>SUMIF(B:B,B799,X:X)</f>
        <v>1</v>
      </c>
      <c r="Z799" s="4" t="str">
        <f>IF(Y799&gt;0,"어학 충족","자격미달")</f>
        <v>어학 충족</v>
      </c>
      <c r="AA799" s="4"/>
      <c r="AB799" s="4" t="str">
        <f>IF(P799="A",IF(Q799&gt;849,"TOEIC 충족",IF(R799&gt;335,"New-TEPS 충족",IF(S799&gt;97,"TOEFL 충족",IF(T799&gt;849,"JPT 충족",IF(W799&gt;82,"G-TELP 충족",IF(U799=6,"HSK점수 충족",IF(U799=5,IF(V799&gt;254,"HSK점수 충족","자격미달"),"자격미달"))))))),IF(P799="B",IF(Q799&gt;699,"TOEIC 충족",IF(R799&gt;263,"New-TEPS 충족",IF(S799&gt;78,"TOEFL 충족",IF(T799&gt;699,"JPT 충족",IF(W799&gt;63,"G-TELP 충족",IF(U799=6,"HSK점수 충족",IF(U799=5,IF(V799&gt;179,"HSK점수 충족","자격미달"),"자격미달"))))))),IF(P799="C",IF(Q799&gt;599,"TOEIC 충족",IF(R799&gt;226,"New-TEPS 충족",IF(S799&gt;67,"TOEFL 충족",IF(T799&gt;599,"JPT 충족",IF(W799&gt;49,"G-TELP 충족",IF(U799=6,"HSK점수 충족",IF(U799=5,"HSK점수 충족",IF(U799=4,IF(V799&gt;209,"HSK점수 충족","자격미달"),"자격미달")))))))),IF(P799="D",IF(Q799&gt;649,"TOEIC 충족",IF(R799&gt;244,"New-TEPS 충족",IF(S799&gt;73,"TOEFL 충족",IF(T799&gt;649,"JPT 충족",IF(W799&gt;56,"G-TELP 충족",IF(U1740=6,"HSK점수 충족",IF(U1740=5,"HSK점수 충족",IF(U1740=4,IF(V1740&gt;254,"HSK점수 충족","자격미달"),"자격미달")))))))),0))))</f>
        <v>TOEIC 충족</v>
      </c>
      <c r="AC799" s="21"/>
      <c r="AD799" s="4">
        <f>IF(P799="A",VLOOKUP(Q799,[1]교육_어학_경력backdata!$B$3:$C$9,2,1),IF(P799="B",VLOOKUP(Q799,[1]교육_어학_경력backdata!$G$3:$H$9,2,1),IF(P799="C",0,"오류")))</f>
        <v>6</v>
      </c>
      <c r="AE799" s="4">
        <f>IF(P799="A",VLOOKUP(R799,[1]교육_어학_경력backdata!$B$11:$C$17,2,1),IF(P799="B",VLOOKUP(R799,[1]교육_어학_경력backdata!$G$11:$H$17,2,1),IF(P799="C",0,"오류")))</f>
        <v>0</v>
      </c>
      <c r="AF799" s="4">
        <f>IF(P799="A",VLOOKUP(S799,[1]교육_어학_경력backdata!$B$19:$C$25,2,1),IF(P799="B",VLOOKUP(S799,[1]교육_어학_경력backdata!$G$19:$H$25,2,1),IF(P799="C",0,"오류")))</f>
        <v>0</v>
      </c>
      <c r="AG799" s="4">
        <f>IF(P799="A",VLOOKUP(T799,[1]교육_어학_경력backdata!$B$3:$C$9,2,1),IF(P799="B",VLOOKUP(T799,[1]교육_어학_경력backdata!$G$3:$H$9,2,1),IF(P799="C",0,"오류")))</f>
        <v>0</v>
      </c>
      <c r="AH799" s="4">
        <f>IF(P799="A",IF(U799=0,0,IF(U799=4,0,IF(U799=5,VLOOKUP(V799,[1]교육_어학_경력backdata!$B$27:$C$29,2,1),IF(U799=6,VLOOKUP(V799,[1]교육_어학_경력backdata!$B$31:$C$34,2,1))))),IF(P799="B",IF(U799=0,0,IF(U799=4,0,IF(U799=5,VLOOKUP(V799,[1]교육_어학_경력backdata!$G$27:$H$31,2,1),IF(U799=6,VLOOKUP(V799,[1]교육_어학_경력backdata!$G$33:$H$34,2,1))))),IF(CT799="C",0,"오류")))</f>
        <v>0</v>
      </c>
      <c r="AI799" s="4">
        <f>IF(P799="A",VLOOKUP(W799,[1]교육_어학_경력backdata!$B$36:$C$42,2,1),IF(P799="B",VLOOKUP(W799,[1]교육_어학_경력backdata!$G$36:$H$42,2,1),IF(P799="C",0,"오류")))</f>
        <v>0</v>
      </c>
      <c r="AJ799" s="4">
        <f>SUM(AD799:AI799)</f>
        <v>6</v>
      </c>
      <c r="AK799" s="4">
        <f>_xlfn.MAXIFS(AJ:AJ,B:B,B799)</f>
        <v>6</v>
      </c>
      <c r="AL799" s="4"/>
      <c r="AM799" s="21"/>
      <c r="AN799" s="4"/>
      <c r="AO799" s="4"/>
    </row>
    <row r="800" spans="1:41" x14ac:dyDescent="0.4">
      <c r="A800" s="3">
        <f>IF(B799=B800,A799,A799+1)</f>
        <v>750</v>
      </c>
      <c r="B800" s="3" t="s">
        <v>2311</v>
      </c>
      <c r="C800" s="3" t="s">
        <v>2310</v>
      </c>
      <c r="D800" s="3" t="s">
        <v>1789</v>
      </c>
      <c r="E800" s="3" t="s">
        <v>1788</v>
      </c>
      <c r="F800" s="3">
        <f>IF(B800=B799,F799+1,1)</f>
        <v>1</v>
      </c>
      <c r="G800" s="3" t="s">
        <v>6380</v>
      </c>
      <c r="H800" s="3" t="s">
        <v>6379</v>
      </c>
      <c r="I800" s="3" t="s">
        <v>6378</v>
      </c>
      <c r="J800" s="3" t="s">
        <v>6689</v>
      </c>
      <c r="K800" s="3"/>
      <c r="L800" s="3" t="s">
        <v>6546</v>
      </c>
      <c r="M800" s="3" t="s">
        <v>6688</v>
      </c>
      <c r="P800" s="3" t="s">
        <v>1474</v>
      </c>
      <c r="Q800" s="3">
        <f>IF(H800="TOEIC",VALUE(L800),0)</f>
        <v>720</v>
      </c>
      <c r="R800" s="3">
        <f>IF(H800="NEW TEPS",VALUE(L800),0)</f>
        <v>0</v>
      </c>
      <c r="S800" s="3">
        <f>IF(H800="TOEFL(ibt)",VALUE(L800),0)</f>
        <v>0</v>
      </c>
      <c r="T800" s="3">
        <f>IF(H800="JPT",VALUE(L800),0)</f>
        <v>0</v>
      </c>
      <c r="U800" s="3">
        <f>IF(H800="HSK",VALUE(K800),0)</f>
        <v>0</v>
      </c>
      <c r="V800" s="3">
        <f>IF(H800="HSK",VALUE(L800),0)</f>
        <v>0</v>
      </c>
      <c r="W800" s="3">
        <f>IF(H800="G-TELP Level2",VALUE(L800),0)</f>
        <v>0</v>
      </c>
      <c r="X800" s="3">
        <f>IF(P800="A",IF(Q800&gt;849,1,IF(R800&gt;335,1,IF(S800&gt;97,1,IF(T800&gt;849,1,IF(W800&gt;82,1,IF(U800=6,1,IF(U800=5,IF(V800&gt;254,1,0),0))))))),IF(P800="B",IF(Q800&gt;699,1,IF(R800&gt;263,1,IF(S800&gt;78,1,IF(T800&gt;699,1,IF(W800&gt;63,1,IF(U800=6,1,IF(U800=5,IF(V800&gt;179,1,0),0))))))),IF(P800="C",IF(Q800&gt;599,1,IF(R800&gt;226,1,IF(S800&gt;67,1,IF(T800&gt;599,1,IF(W800&gt;49,1,IF(U800=6,1,IF(U800=5,1,IF(U800=4,IF(V800&gt;209,1,0),0)))))))),IF(P800="D",IF(Q800&gt;649,1,IF(R800&gt;244,1,IF(S800&gt;73,1,IF(T800&gt;649,1,IF(W800&gt;56,1,IF(U800=6,1,IF(U800=5,1,IF(U800=4,IF(V800&gt;254,1,0),0)))))))),0))))</f>
        <v>1</v>
      </c>
      <c r="Y800" s="3">
        <f>SUMIF(B:B,B800,X:X)</f>
        <v>1</v>
      </c>
      <c r="Z800" s="3" t="str">
        <f>IF(Y800&gt;0,"어학 충족","자격미달")</f>
        <v>어학 충족</v>
      </c>
      <c r="AA800" s="3"/>
      <c r="AB800" s="3" t="str">
        <f>IF(P800="A",IF(Q800&gt;849,"TOEIC 충족",IF(R800&gt;335,"New-TEPS 충족",IF(S800&gt;97,"TOEFL 충족",IF(T800&gt;849,"JPT 충족",IF(W800&gt;82,"G-TELP 충족",IF(U800=6,"HSK점수 충족",IF(U800=5,IF(V800&gt;254,"HSK점수 충족","자격미달"),"자격미달"))))))),IF(P800="B",IF(Q800&gt;699,"TOEIC 충족",IF(R800&gt;263,"New-TEPS 충족",IF(S800&gt;78,"TOEFL 충족",IF(T800&gt;699,"JPT 충족",IF(W800&gt;63,"G-TELP 충족",IF(U800=6,"HSK점수 충족",IF(U800=5,IF(V800&gt;179,"HSK점수 충족","자격미달"),"자격미달"))))))),IF(P800="C",IF(Q800&gt;599,"TOEIC 충족",IF(R800&gt;226,"New-TEPS 충족",IF(S800&gt;67,"TOEFL 충족",IF(T800&gt;599,"JPT 충족",IF(W800&gt;49,"G-TELP 충족",IF(U800=6,"HSK점수 충족",IF(U800=5,"HSK점수 충족",IF(U800=4,IF(V800&gt;209,"HSK점수 충족","자격미달"),"자격미달")))))))),IF(P800="D",IF(Q800&gt;649,"TOEIC 충족",IF(R800&gt;244,"New-TEPS 충족",IF(S800&gt;73,"TOEFL 충족",IF(T800&gt;649,"JPT 충족",IF(W800&gt;56,"G-TELP 충족",IF(U1741=6,"HSK점수 충족",IF(U1741=5,"HSK점수 충족",IF(U1741=4,IF(V1741&gt;254,"HSK점수 충족","자격미달"),"자격미달")))))))),0))))</f>
        <v>TOEIC 충족</v>
      </c>
      <c r="AC800" s="21"/>
      <c r="AD800" s="3">
        <f>IF(P800="A",VLOOKUP(Q800,[1]교육_어학_경력backdata!$B$3:$C$9,2,1),IF(P800="B",VLOOKUP(Q800,[1]교육_어학_경력backdata!$G$3:$H$9,2,1),IF(P800="C",0,"오류")))</f>
        <v>2</v>
      </c>
      <c r="AE800" s="3">
        <f>IF(P800="A",VLOOKUP(R800,[1]교육_어학_경력backdata!$B$11:$C$17,2,1),IF(P800="B",VLOOKUP(R800,[1]교육_어학_경력backdata!$G$11:$H$17,2,1),IF(P800="C",0,"오류")))</f>
        <v>0</v>
      </c>
      <c r="AF800" s="3">
        <f>IF(P800="A",VLOOKUP(S800,[1]교육_어학_경력backdata!$B$19:$C$25,2,1),IF(P800="B",VLOOKUP(S800,[1]교육_어학_경력backdata!$G$19:$H$25,2,1),IF(P800="C",0,"오류")))</f>
        <v>0</v>
      </c>
      <c r="AG800" s="3">
        <f>IF(P800="A",VLOOKUP(T800,[1]교육_어학_경력backdata!$B$3:$C$9,2,1),IF(P800="B",VLOOKUP(T800,[1]교육_어학_경력backdata!$G$3:$H$9,2,1),IF(P800="C",0,"오류")))</f>
        <v>0</v>
      </c>
      <c r="AH800" s="3">
        <f>IF(P800="A",IF(U800=0,0,IF(U800=4,0,IF(U800=5,VLOOKUP(V800,[1]교육_어학_경력backdata!$B$27:$C$29,2,1),IF(U800=6,VLOOKUP(V800,[1]교육_어학_경력backdata!$B$31:$C$34,2,1))))),IF(P800="B",IF(U800=0,0,IF(U800=4,0,IF(U800=5,VLOOKUP(V800,[1]교육_어학_경력backdata!$G$27:$H$31,2,1),IF(U800=6,VLOOKUP(V800,[1]교육_어학_경력backdata!$G$33:$H$34,2,1))))),IF(CT800="C",0,"오류")))</f>
        <v>0</v>
      </c>
      <c r="AI800" s="3">
        <f>IF(P800="A",VLOOKUP(W800,[1]교육_어학_경력backdata!$B$36:$C$42,2,1),IF(P800="B",VLOOKUP(W800,[1]교육_어학_경력backdata!$G$36:$H$42,2,1),IF(P800="C",0,"오류")))</f>
        <v>0</v>
      </c>
      <c r="AJ800" s="3">
        <f>SUM(AD800:AI800)</f>
        <v>2</v>
      </c>
      <c r="AK800" s="3">
        <f>_xlfn.MAXIFS(AJ:AJ,B:B,B800)</f>
        <v>2</v>
      </c>
      <c r="AL800" s="3"/>
      <c r="AM800" s="21"/>
      <c r="AN800" s="3"/>
      <c r="AO800" s="3"/>
    </row>
    <row r="801" spans="1:41" x14ac:dyDescent="0.4">
      <c r="A801" s="4">
        <f>IF(B800=B801,A800,A800+1)</f>
        <v>751</v>
      </c>
      <c r="B801" s="4" t="s">
        <v>2307</v>
      </c>
      <c r="C801" s="4" t="s">
        <v>185</v>
      </c>
      <c r="D801" s="4" t="s">
        <v>1789</v>
      </c>
      <c r="E801" s="4" t="s">
        <v>1788</v>
      </c>
      <c r="F801" s="4">
        <f>IF(B801=B800,F800+1,1)</f>
        <v>1</v>
      </c>
      <c r="G801" s="4" t="s">
        <v>6380</v>
      </c>
      <c r="H801" s="4" t="s">
        <v>6379</v>
      </c>
      <c r="I801" s="4" t="s">
        <v>6378</v>
      </c>
      <c r="J801" s="4" t="s">
        <v>6487</v>
      </c>
      <c r="K801" s="4"/>
      <c r="L801" s="4" t="s">
        <v>6546</v>
      </c>
      <c r="M801" s="4" t="s">
        <v>6687</v>
      </c>
      <c r="P801" s="4" t="s">
        <v>1474</v>
      </c>
      <c r="Q801" s="4">
        <f>IF(H801="TOEIC",VALUE(L801),0)</f>
        <v>720</v>
      </c>
      <c r="R801" s="4">
        <f>IF(H801="NEW TEPS",VALUE(L801),0)</f>
        <v>0</v>
      </c>
      <c r="S801" s="4">
        <f>IF(H801="TOEFL(ibt)",VALUE(L801),0)</f>
        <v>0</v>
      </c>
      <c r="T801" s="4">
        <f>IF(H801="JPT",VALUE(L801),0)</f>
        <v>0</v>
      </c>
      <c r="U801" s="4">
        <f>IF(H801="HSK",VALUE(K801),0)</f>
        <v>0</v>
      </c>
      <c r="V801" s="4">
        <f>IF(H801="HSK",VALUE(L801),0)</f>
        <v>0</v>
      </c>
      <c r="W801" s="4">
        <f>IF(H801="G-TELP Level2",VALUE(L801),0)</f>
        <v>0</v>
      </c>
      <c r="X801" s="4">
        <f>IF(P801="A",IF(Q801&gt;849,1,IF(R801&gt;335,1,IF(S801&gt;97,1,IF(T801&gt;849,1,IF(W801&gt;82,1,IF(U801=6,1,IF(U801=5,IF(V801&gt;254,1,0),0))))))),IF(P801="B",IF(Q801&gt;699,1,IF(R801&gt;263,1,IF(S801&gt;78,1,IF(T801&gt;699,1,IF(W801&gt;63,1,IF(U801=6,1,IF(U801=5,IF(V801&gt;179,1,0),0))))))),IF(P801="C",IF(Q801&gt;599,1,IF(R801&gt;226,1,IF(S801&gt;67,1,IF(T801&gt;599,1,IF(W801&gt;49,1,IF(U801=6,1,IF(U801=5,1,IF(U801=4,IF(V801&gt;209,1,0),0)))))))),IF(P801="D",IF(Q801&gt;649,1,IF(R801&gt;244,1,IF(S801&gt;73,1,IF(T801&gt;649,1,IF(W801&gt;56,1,IF(U801=6,1,IF(U801=5,1,IF(U801=4,IF(V801&gt;254,1,0),0)))))))),0))))</f>
        <v>1</v>
      </c>
      <c r="Y801" s="4">
        <f>SUMIF(B:B,B801,X:X)</f>
        <v>1</v>
      </c>
      <c r="Z801" s="4" t="str">
        <f>IF(Y801&gt;0,"어학 충족","자격미달")</f>
        <v>어학 충족</v>
      </c>
      <c r="AA801" s="4"/>
      <c r="AB801" s="4" t="str">
        <f>IF(P801="A",IF(Q801&gt;849,"TOEIC 충족",IF(R801&gt;335,"New-TEPS 충족",IF(S801&gt;97,"TOEFL 충족",IF(T801&gt;849,"JPT 충족",IF(W801&gt;82,"G-TELP 충족",IF(U801=6,"HSK점수 충족",IF(U801=5,IF(V801&gt;254,"HSK점수 충족","자격미달"),"자격미달"))))))),IF(P801="B",IF(Q801&gt;699,"TOEIC 충족",IF(R801&gt;263,"New-TEPS 충족",IF(S801&gt;78,"TOEFL 충족",IF(T801&gt;699,"JPT 충족",IF(W801&gt;63,"G-TELP 충족",IF(U801=6,"HSK점수 충족",IF(U801=5,IF(V801&gt;179,"HSK점수 충족","자격미달"),"자격미달"))))))),IF(P801="C",IF(Q801&gt;599,"TOEIC 충족",IF(R801&gt;226,"New-TEPS 충족",IF(S801&gt;67,"TOEFL 충족",IF(T801&gt;599,"JPT 충족",IF(W801&gt;49,"G-TELP 충족",IF(U801=6,"HSK점수 충족",IF(U801=5,"HSK점수 충족",IF(U801=4,IF(V801&gt;209,"HSK점수 충족","자격미달"),"자격미달")))))))),IF(P801="D",IF(Q801&gt;649,"TOEIC 충족",IF(R801&gt;244,"New-TEPS 충족",IF(S801&gt;73,"TOEFL 충족",IF(T801&gt;649,"JPT 충족",IF(W801&gt;56,"G-TELP 충족",IF(U1742=6,"HSK점수 충족",IF(U1742=5,"HSK점수 충족",IF(U1742=4,IF(V1742&gt;254,"HSK점수 충족","자격미달"),"자격미달")))))))),0))))</f>
        <v>TOEIC 충족</v>
      </c>
      <c r="AC801" s="21"/>
      <c r="AD801" s="4">
        <f>IF(P801="A",VLOOKUP(Q801,[1]교육_어학_경력backdata!$B$3:$C$9,2,1),IF(P801="B",VLOOKUP(Q801,[1]교육_어학_경력backdata!$G$3:$H$9,2,1),IF(P801="C",0,"오류")))</f>
        <v>2</v>
      </c>
      <c r="AE801" s="4">
        <f>IF(P801="A",VLOOKUP(R801,[1]교육_어학_경력backdata!$B$11:$C$17,2,1),IF(P801="B",VLOOKUP(R801,[1]교육_어학_경력backdata!$G$11:$H$17,2,1),IF(P801="C",0,"오류")))</f>
        <v>0</v>
      </c>
      <c r="AF801" s="4">
        <f>IF(P801="A",VLOOKUP(S801,[1]교육_어학_경력backdata!$B$19:$C$25,2,1),IF(P801="B",VLOOKUP(S801,[1]교육_어학_경력backdata!$G$19:$H$25,2,1),IF(P801="C",0,"오류")))</f>
        <v>0</v>
      </c>
      <c r="AG801" s="4">
        <f>IF(P801="A",VLOOKUP(T801,[1]교육_어학_경력backdata!$B$3:$C$9,2,1),IF(P801="B",VLOOKUP(T801,[1]교육_어학_경력backdata!$G$3:$H$9,2,1),IF(P801="C",0,"오류")))</f>
        <v>0</v>
      </c>
      <c r="AH801" s="4">
        <f>IF(P801="A",IF(U801=0,0,IF(U801=4,0,IF(U801=5,VLOOKUP(V801,[1]교육_어학_경력backdata!$B$27:$C$29,2,1),IF(U801=6,VLOOKUP(V801,[1]교육_어학_경력backdata!$B$31:$C$34,2,1))))),IF(P801="B",IF(U801=0,0,IF(U801=4,0,IF(U801=5,VLOOKUP(V801,[1]교육_어학_경력backdata!$G$27:$H$31,2,1),IF(U801=6,VLOOKUP(V801,[1]교육_어학_경력backdata!$G$33:$H$34,2,1))))),IF(CT801="C",0,"오류")))</f>
        <v>0</v>
      </c>
      <c r="AI801" s="4">
        <f>IF(P801="A",VLOOKUP(W801,[1]교육_어학_경력backdata!$B$36:$C$42,2,1),IF(P801="B",VLOOKUP(W801,[1]교육_어학_경력backdata!$G$36:$H$42,2,1),IF(P801="C",0,"오류")))</f>
        <v>0</v>
      </c>
      <c r="AJ801" s="4">
        <f>SUM(AD801:AI801)</f>
        <v>2</v>
      </c>
      <c r="AK801" s="4">
        <f>_xlfn.MAXIFS(AJ:AJ,B:B,B801)</f>
        <v>2</v>
      </c>
      <c r="AL801" s="4"/>
      <c r="AM801" s="21"/>
      <c r="AN801" s="4"/>
      <c r="AO801" s="4"/>
    </row>
    <row r="802" spans="1:41" x14ac:dyDescent="0.4">
      <c r="A802" s="3">
        <f>IF(B801=B802,A801,A801+1)</f>
        <v>752</v>
      </c>
      <c r="B802" s="3" t="s">
        <v>2304</v>
      </c>
      <c r="C802" s="3" t="s">
        <v>2303</v>
      </c>
      <c r="D802" s="3" t="s">
        <v>1789</v>
      </c>
      <c r="E802" s="3" t="s">
        <v>1788</v>
      </c>
      <c r="F802" s="3">
        <f>IF(B802=B801,F801+1,1)</f>
        <v>1</v>
      </c>
      <c r="G802" s="3" t="s">
        <v>6380</v>
      </c>
      <c r="H802" s="3" t="s">
        <v>6379</v>
      </c>
      <c r="I802" s="3" t="s">
        <v>6378</v>
      </c>
      <c r="J802" s="3" t="s">
        <v>6686</v>
      </c>
      <c r="K802" s="3"/>
      <c r="L802" s="3" t="s">
        <v>6640</v>
      </c>
      <c r="M802" s="3" t="s">
        <v>6685</v>
      </c>
      <c r="P802" s="3" t="s">
        <v>1474</v>
      </c>
      <c r="Q802" s="3">
        <f>IF(H802="TOEIC",VALUE(L802),0)</f>
        <v>845</v>
      </c>
      <c r="R802" s="3">
        <f>IF(H802="NEW TEPS",VALUE(L802),0)</f>
        <v>0</v>
      </c>
      <c r="S802" s="3">
        <f>IF(H802="TOEFL(ibt)",VALUE(L802),0)</f>
        <v>0</v>
      </c>
      <c r="T802" s="3">
        <f>IF(H802="JPT",VALUE(L802),0)</f>
        <v>0</v>
      </c>
      <c r="U802" s="3">
        <f>IF(H802="HSK",VALUE(K802),0)</f>
        <v>0</v>
      </c>
      <c r="V802" s="3">
        <f>IF(H802="HSK",VALUE(L802),0)</f>
        <v>0</v>
      </c>
      <c r="W802" s="3">
        <f>IF(H802="G-TELP Level2",VALUE(L802),0)</f>
        <v>0</v>
      </c>
      <c r="X802" s="3">
        <f>IF(P802="A",IF(Q802&gt;849,1,IF(R802&gt;335,1,IF(S802&gt;97,1,IF(T802&gt;849,1,IF(W802&gt;82,1,IF(U802=6,1,IF(U802=5,IF(V802&gt;254,1,0),0))))))),IF(P802="B",IF(Q802&gt;699,1,IF(R802&gt;263,1,IF(S802&gt;78,1,IF(T802&gt;699,1,IF(W802&gt;63,1,IF(U802=6,1,IF(U802=5,IF(V802&gt;179,1,0),0))))))),IF(P802="C",IF(Q802&gt;599,1,IF(R802&gt;226,1,IF(S802&gt;67,1,IF(T802&gt;599,1,IF(W802&gt;49,1,IF(U802=6,1,IF(U802=5,1,IF(U802=4,IF(V802&gt;209,1,0),0)))))))),IF(P802="D",IF(Q802&gt;649,1,IF(R802&gt;244,1,IF(S802&gt;73,1,IF(T802&gt;649,1,IF(W802&gt;56,1,IF(U802=6,1,IF(U802=5,1,IF(U802=4,IF(V802&gt;254,1,0),0)))))))),0))))</f>
        <v>1</v>
      </c>
      <c r="Y802" s="3">
        <f>SUMIF(B:B,B802,X:X)</f>
        <v>1</v>
      </c>
      <c r="Z802" s="3" t="str">
        <f>IF(Y802&gt;0,"어학 충족","자격미달")</f>
        <v>어학 충족</v>
      </c>
      <c r="AA802" s="3"/>
      <c r="AB802" s="3" t="str">
        <f>IF(P802="A",IF(Q802&gt;849,"TOEIC 충족",IF(R802&gt;335,"New-TEPS 충족",IF(S802&gt;97,"TOEFL 충족",IF(T802&gt;849,"JPT 충족",IF(W802&gt;82,"G-TELP 충족",IF(U802=6,"HSK점수 충족",IF(U802=5,IF(V802&gt;254,"HSK점수 충족","자격미달"),"자격미달"))))))),IF(P802="B",IF(Q802&gt;699,"TOEIC 충족",IF(R802&gt;263,"New-TEPS 충족",IF(S802&gt;78,"TOEFL 충족",IF(T802&gt;699,"JPT 충족",IF(W802&gt;63,"G-TELP 충족",IF(U802=6,"HSK점수 충족",IF(U802=5,IF(V802&gt;179,"HSK점수 충족","자격미달"),"자격미달"))))))),IF(P802="C",IF(Q802&gt;599,"TOEIC 충족",IF(R802&gt;226,"New-TEPS 충족",IF(S802&gt;67,"TOEFL 충족",IF(T802&gt;599,"JPT 충족",IF(W802&gt;49,"G-TELP 충족",IF(U802=6,"HSK점수 충족",IF(U802=5,"HSK점수 충족",IF(U802=4,IF(V802&gt;209,"HSK점수 충족","자격미달"),"자격미달")))))))),IF(P802="D",IF(Q802&gt;649,"TOEIC 충족",IF(R802&gt;244,"New-TEPS 충족",IF(S802&gt;73,"TOEFL 충족",IF(T802&gt;649,"JPT 충족",IF(W802&gt;56,"G-TELP 충족",IF(U1743=6,"HSK점수 충족",IF(U1743=5,"HSK점수 충족",IF(U1743=4,IF(V1743&gt;254,"HSK점수 충족","자격미달"),"자격미달")))))))),0))))</f>
        <v>TOEIC 충족</v>
      </c>
      <c r="AC802" s="21"/>
      <c r="AD802" s="3">
        <f>IF(P802="A",VLOOKUP(Q802,[1]교육_어학_경력backdata!$B$3:$C$9,2,1),IF(P802="B",VLOOKUP(Q802,[1]교육_어학_경력backdata!$G$3:$H$9,2,1),IF(P802="C",0,"오류")))</f>
        <v>6</v>
      </c>
      <c r="AE802" s="3">
        <f>IF(P802="A",VLOOKUP(R802,[1]교육_어학_경력backdata!$B$11:$C$17,2,1),IF(P802="B",VLOOKUP(R802,[1]교육_어학_경력backdata!$G$11:$H$17,2,1),IF(P802="C",0,"오류")))</f>
        <v>0</v>
      </c>
      <c r="AF802" s="3">
        <f>IF(P802="A",VLOOKUP(S802,[1]교육_어학_경력backdata!$B$19:$C$25,2,1),IF(P802="B",VLOOKUP(S802,[1]교육_어학_경력backdata!$G$19:$H$25,2,1),IF(P802="C",0,"오류")))</f>
        <v>0</v>
      </c>
      <c r="AG802" s="3">
        <f>IF(P802="A",VLOOKUP(T802,[1]교육_어학_경력backdata!$B$3:$C$9,2,1),IF(P802="B",VLOOKUP(T802,[1]교육_어학_경력backdata!$G$3:$H$9,2,1),IF(P802="C",0,"오류")))</f>
        <v>0</v>
      </c>
      <c r="AH802" s="3">
        <f>IF(P802="A",IF(U802=0,0,IF(U802=4,0,IF(U802=5,VLOOKUP(V802,[1]교육_어학_경력backdata!$B$27:$C$29,2,1),IF(U802=6,VLOOKUP(V802,[1]교육_어학_경력backdata!$B$31:$C$34,2,1))))),IF(P802="B",IF(U802=0,0,IF(U802=4,0,IF(U802=5,VLOOKUP(V802,[1]교육_어학_경력backdata!$G$27:$H$31,2,1),IF(U802=6,VLOOKUP(V802,[1]교육_어학_경력backdata!$G$33:$H$34,2,1))))),IF(CT802="C",0,"오류")))</f>
        <v>0</v>
      </c>
      <c r="AI802" s="3">
        <f>IF(P802="A",VLOOKUP(W802,[1]교육_어학_경력backdata!$B$36:$C$42,2,1),IF(P802="B",VLOOKUP(W802,[1]교육_어학_경력backdata!$G$36:$H$42,2,1),IF(P802="C",0,"오류")))</f>
        <v>0</v>
      </c>
      <c r="AJ802" s="3">
        <f>SUM(AD802:AI802)</f>
        <v>6</v>
      </c>
      <c r="AK802" s="3">
        <f>_xlfn.MAXIFS(AJ:AJ,B:B,B802)</f>
        <v>6</v>
      </c>
      <c r="AL802" s="3"/>
      <c r="AM802" s="21"/>
      <c r="AN802" s="3"/>
      <c r="AO802" s="3"/>
    </row>
    <row r="803" spans="1:41" x14ac:dyDescent="0.4">
      <c r="A803" s="4">
        <f>IF(B802=B803,A802,A802+1)</f>
        <v>753</v>
      </c>
      <c r="B803" s="4" t="s">
        <v>2299</v>
      </c>
      <c r="C803" s="4" t="s">
        <v>2298</v>
      </c>
      <c r="D803" s="4" t="s">
        <v>1789</v>
      </c>
      <c r="E803" s="4" t="s">
        <v>1788</v>
      </c>
      <c r="F803" s="4">
        <f>IF(B803=B802,F802+1,1)</f>
        <v>1</v>
      </c>
      <c r="G803" s="4" t="s">
        <v>6380</v>
      </c>
      <c r="H803" s="4" t="s">
        <v>6379</v>
      </c>
      <c r="I803" s="4" t="s">
        <v>6378</v>
      </c>
      <c r="J803" s="4" t="s">
        <v>6547</v>
      </c>
      <c r="K803" s="4"/>
      <c r="L803" s="4" t="s">
        <v>6448</v>
      </c>
      <c r="M803" s="4" t="s">
        <v>6684</v>
      </c>
      <c r="P803" s="4" t="s">
        <v>1474</v>
      </c>
      <c r="Q803" s="4">
        <f>IF(H803="TOEIC",VALUE(L803),0)</f>
        <v>865</v>
      </c>
      <c r="R803" s="4">
        <f>IF(H803="NEW TEPS",VALUE(L803),0)</f>
        <v>0</v>
      </c>
      <c r="S803" s="4">
        <f>IF(H803="TOEFL(ibt)",VALUE(L803),0)</f>
        <v>0</v>
      </c>
      <c r="T803" s="4">
        <f>IF(H803="JPT",VALUE(L803),0)</f>
        <v>0</v>
      </c>
      <c r="U803" s="4">
        <f>IF(H803="HSK",VALUE(K803),0)</f>
        <v>0</v>
      </c>
      <c r="V803" s="4">
        <f>IF(H803="HSK",VALUE(L803),0)</f>
        <v>0</v>
      </c>
      <c r="W803" s="4">
        <f>IF(H803="G-TELP Level2",VALUE(L803),0)</f>
        <v>0</v>
      </c>
      <c r="X803" s="4">
        <f>IF(P803="A",IF(Q803&gt;849,1,IF(R803&gt;335,1,IF(S803&gt;97,1,IF(T803&gt;849,1,IF(W803&gt;82,1,IF(U803=6,1,IF(U803=5,IF(V803&gt;254,1,0),0))))))),IF(P803="B",IF(Q803&gt;699,1,IF(R803&gt;263,1,IF(S803&gt;78,1,IF(T803&gt;699,1,IF(W803&gt;63,1,IF(U803=6,1,IF(U803=5,IF(V803&gt;179,1,0),0))))))),IF(P803="C",IF(Q803&gt;599,1,IF(R803&gt;226,1,IF(S803&gt;67,1,IF(T803&gt;599,1,IF(W803&gt;49,1,IF(U803=6,1,IF(U803=5,1,IF(U803=4,IF(V803&gt;209,1,0),0)))))))),IF(P803="D",IF(Q803&gt;649,1,IF(R803&gt;244,1,IF(S803&gt;73,1,IF(T803&gt;649,1,IF(W803&gt;56,1,IF(U803=6,1,IF(U803=5,1,IF(U803=4,IF(V803&gt;254,1,0),0)))))))),0))))</f>
        <v>1</v>
      </c>
      <c r="Y803" s="4">
        <f>SUMIF(B:B,B803,X:X)</f>
        <v>1</v>
      </c>
      <c r="Z803" s="4" t="str">
        <f>IF(Y803&gt;0,"어학 충족","자격미달")</f>
        <v>어학 충족</v>
      </c>
      <c r="AA803" s="4"/>
      <c r="AB803" s="4" t="str">
        <f>IF(P803="A",IF(Q803&gt;849,"TOEIC 충족",IF(R803&gt;335,"New-TEPS 충족",IF(S803&gt;97,"TOEFL 충족",IF(T803&gt;849,"JPT 충족",IF(W803&gt;82,"G-TELP 충족",IF(U803=6,"HSK점수 충족",IF(U803=5,IF(V803&gt;254,"HSK점수 충족","자격미달"),"자격미달"))))))),IF(P803="B",IF(Q803&gt;699,"TOEIC 충족",IF(R803&gt;263,"New-TEPS 충족",IF(S803&gt;78,"TOEFL 충족",IF(T803&gt;699,"JPT 충족",IF(W803&gt;63,"G-TELP 충족",IF(U803=6,"HSK점수 충족",IF(U803=5,IF(V803&gt;179,"HSK점수 충족","자격미달"),"자격미달"))))))),IF(P803="C",IF(Q803&gt;599,"TOEIC 충족",IF(R803&gt;226,"New-TEPS 충족",IF(S803&gt;67,"TOEFL 충족",IF(T803&gt;599,"JPT 충족",IF(W803&gt;49,"G-TELP 충족",IF(U803=6,"HSK점수 충족",IF(U803=5,"HSK점수 충족",IF(U803=4,IF(V803&gt;209,"HSK점수 충족","자격미달"),"자격미달")))))))),IF(P803="D",IF(Q803&gt;649,"TOEIC 충족",IF(R803&gt;244,"New-TEPS 충족",IF(S803&gt;73,"TOEFL 충족",IF(T803&gt;649,"JPT 충족",IF(W803&gt;56,"G-TELP 충족",IF(U1744=6,"HSK점수 충족",IF(U1744=5,"HSK점수 충족",IF(U1744=4,IF(V1744&gt;254,"HSK점수 충족","자격미달"),"자격미달")))))))),0))))</f>
        <v>TOEIC 충족</v>
      </c>
      <c r="AC803" s="21"/>
      <c r="AD803" s="4">
        <f>IF(P803="A",VLOOKUP(Q803,[1]교육_어학_경력backdata!$B$3:$C$9,2,1),IF(P803="B",VLOOKUP(Q803,[1]교육_어학_경력backdata!$G$3:$H$9,2,1),IF(P803="C",0,"오류")))</f>
        <v>8</v>
      </c>
      <c r="AE803" s="4">
        <f>IF(P803="A",VLOOKUP(R803,[1]교육_어학_경력backdata!$B$11:$C$17,2,1),IF(P803="B",VLOOKUP(R803,[1]교육_어학_경력backdata!$G$11:$H$17,2,1),IF(P803="C",0,"오류")))</f>
        <v>0</v>
      </c>
      <c r="AF803" s="4">
        <f>IF(P803="A",VLOOKUP(S803,[1]교육_어학_경력backdata!$B$19:$C$25,2,1),IF(P803="B",VLOOKUP(S803,[1]교육_어학_경력backdata!$G$19:$H$25,2,1),IF(P803="C",0,"오류")))</f>
        <v>0</v>
      </c>
      <c r="AG803" s="4">
        <f>IF(P803="A",VLOOKUP(T803,[1]교육_어학_경력backdata!$B$3:$C$9,2,1),IF(P803="B",VLOOKUP(T803,[1]교육_어학_경력backdata!$G$3:$H$9,2,1),IF(P803="C",0,"오류")))</f>
        <v>0</v>
      </c>
      <c r="AH803" s="4">
        <f>IF(P803="A",IF(U803=0,0,IF(U803=4,0,IF(U803=5,VLOOKUP(V803,[1]교육_어학_경력backdata!$B$27:$C$29,2,1),IF(U803=6,VLOOKUP(V803,[1]교육_어학_경력backdata!$B$31:$C$34,2,1))))),IF(P803="B",IF(U803=0,0,IF(U803=4,0,IF(U803=5,VLOOKUP(V803,[1]교육_어학_경력backdata!$G$27:$H$31,2,1),IF(U803=6,VLOOKUP(V803,[1]교육_어학_경력backdata!$G$33:$H$34,2,1))))),IF(CT803="C",0,"오류")))</f>
        <v>0</v>
      </c>
      <c r="AI803" s="4">
        <f>IF(P803="A",VLOOKUP(W803,[1]교육_어학_경력backdata!$B$36:$C$42,2,1),IF(P803="B",VLOOKUP(W803,[1]교육_어학_경력backdata!$G$36:$H$42,2,1),IF(P803="C",0,"오류")))</f>
        <v>0</v>
      </c>
      <c r="AJ803" s="4">
        <f>SUM(AD803:AI803)</f>
        <v>8</v>
      </c>
      <c r="AK803" s="4">
        <f>_xlfn.MAXIFS(AJ:AJ,B:B,B803)</f>
        <v>8</v>
      </c>
      <c r="AL803" s="4"/>
      <c r="AM803" s="21"/>
      <c r="AN803" s="4"/>
      <c r="AO803" s="4"/>
    </row>
    <row r="804" spans="1:41" x14ac:dyDescent="0.4">
      <c r="A804" s="3">
        <f>IF(B803=B804,A803,A803+1)</f>
        <v>754</v>
      </c>
      <c r="B804" s="3" t="s">
        <v>2294</v>
      </c>
      <c r="C804" s="3" t="s">
        <v>2293</v>
      </c>
      <c r="D804" s="3" t="s">
        <v>1789</v>
      </c>
      <c r="E804" s="3" t="s">
        <v>1788</v>
      </c>
      <c r="F804" s="3">
        <f>IF(B804=B803,F803+1,1)</f>
        <v>1</v>
      </c>
      <c r="G804" s="3" t="s">
        <v>6380</v>
      </c>
      <c r="H804" s="3" t="s">
        <v>6379</v>
      </c>
      <c r="I804" s="3" t="s">
        <v>6378</v>
      </c>
      <c r="J804" s="3" t="s">
        <v>6537</v>
      </c>
      <c r="K804" s="3"/>
      <c r="L804" s="3" t="s">
        <v>6599</v>
      </c>
      <c r="M804" s="3" t="s">
        <v>6683</v>
      </c>
      <c r="P804" s="3" t="s">
        <v>1474</v>
      </c>
      <c r="Q804" s="3">
        <f>IF(H804="TOEIC",VALUE(L804),0)</f>
        <v>760</v>
      </c>
      <c r="R804" s="3">
        <f>IF(H804="NEW TEPS",VALUE(L804),0)</f>
        <v>0</v>
      </c>
      <c r="S804" s="3">
        <f>IF(H804="TOEFL(ibt)",VALUE(L804),0)</f>
        <v>0</v>
      </c>
      <c r="T804" s="3">
        <f>IF(H804="JPT",VALUE(L804),0)</f>
        <v>0</v>
      </c>
      <c r="U804" s="3">
        <f>IF(H804="HSK",VALUE(K804),0)</f>
        <v>0</v>
      </c>
      <c r="V804" s="3">
        <f>IF(H804="HSK",VALUE(L804),0)</f>
        <v>0</v>
      </c>
      <c r="W804" s="3">
        <f>IF(H804="G-TELP Level2",VALUE(L804),0)</f>
        <v>0</v>
      </c>
      <c r="X804" s="3">
        <f>IF(P804="A",IF(Q804&gt;849,1,IF(R804&gt;335,1,IF(S804&gt;97,1,IF(T804&gt;849,1,IF(W804&gt;82,1,IF(U804=6,1,IF(U804=5,IF(V804&gt;254,1,0),0))))))),IF(P804="B",IF(Q804&gt;699,1,IF(R804&gt;263,1,IF(S804&gt;78,1,IF(T804&gt;699,1,IF(W804&gt;63,1,IF(U804=6,1,IF(U804=5,IF(V804&gt;179,1,0),0))))))),IF(P804="C",IF(Q804&gt;599,1,IF(R804&gt;226,1,IF(S804&gt;67,1,IF(T804&gt;599,1,IF(W804&gt;49,1,IF(U804=6,1,IF(U804=5,1,IF(U804=4,IF(V804&gt;209,1,0),0)))))))),IF(P804="D",IF(Q804&gt;649,1,IF(R804&gt;244,1,IF(S804&gt;73,1,IF(T804&gt;649,1,IF(W804&gt;56,1,IF(U804=6,1,IF(U804=5,1,IF(U804=4,IF(V804&gt;254,1,0),0)))))))),0))))</f>
        <v>1</v>
      </c>
      <c r="Y804" s="3">
        <f>SUMIF(B:B,B804,X:X)</f>
        <v>1</v>
      </c>
      <c r="Z804" s="3" t="str">
        <f>IF(Y804&gt;0,"어학 충족","자격미달")</f>
        <v>어학 충족</v>
      </c>
      <c r="AA804" s="3"/>
      <c r="AB804" s="3" t="str">
        <f>IF(P804="A",IF(Q804&gt;849,"TOEIC 충족",IF(R804&gt;335,"New-TEPS 충족",IF(S804&gt;97,"TOEFL 충족",IF(T804&gt;849,"JPT 충족",IF(W804&gt;82,"G-TELP 충족",IF(U804=6,"HSK점수 충족",IF(U804=5,IF(V804&gt;254,"HSK점수 충족","자격미달"),"자격미달"))))))),IF(P804="B",IF(Q804&gt;699,"TOEIC 충족",IF(R804&gt;263,"New-TEPS 충족",IF(S804&gt;78,"TOEFL 충족",IF(T804&gt;699,"JPT 충족",IF(W804&gt;63,"G-TELP 충족",IF(U804=6,"HSK점수 충족",IF(U804=5,IF(V804&gt;179,"HSK점수 충족","자격미달"),"자격미달"))))))),IF(P804="C",IF(Q804&gt;599,"TOEIC 충족",IF(R804&gt;226,"New-TEPS 충족",IF(S804&gt;67,"TOEFL 충족",IF(T804&gt;599,"JPT 충족",IF(W804&gt;49,"G-TELP 충족",IF(U804=6,"HSK점수 충족",IF(U804=5,"HSK점수 충족",IF(U804=4,IF(V804&gt;209,"HSK점수 충족","자격미달"),"자격미달")))))))),IF(P804="D",IF(Q804&gt;649,"TOEIC 충족",IF(R804&gt;244,"New-TEPS 충족",IF(S804&gt;73,"TOEFL 충족",IF(T804&gt;649,"JPT 충족",IF(W804&gt;56,"G-TELP 충족",IF(U1745=6,"HSK점수 충족",IF(U1745=5,"HSK점수 충족",IF(U1745=4,IF(V1745&gt;254,"HSK점수 충족","자격미달"),"자격미달")))))))),0))))</f>
        <v>TOEIC 충족</v>
      </c>
      <c r="AC804" s="21"/>
      <c r="AD804" s="3">
        <f>IF(P804="A",VLOOKUP(Q804,[1]교육_어학_경력backdata!$B$3:$C$9,2,1),IF(P804="B",VLOOKUP(Q804,[1]교육_어학_경력backdata!$G$3:$H$9,2,1),IF(P804="C",0,"오류")))</f>
        <v>4</v>
      </c>
      <c r="AE804" s="3">
        <f>IF(P804="A",VLOOKUP(R804,[1]교육_어학_경력backdata!$B$11:$C$17,2,1),IF(P804="B",VLOOKUP(R804,[1]교육_어학_경력backdata!$G$11:$H$17,2,1),IF(P804="C",0,"오류")))</f>
        <v>0</v>
      </c>
      <c r="AF804" s="3">
        <f>IF(P804="A",VLOOKUP(S804,[1]교육_어학_경력backdata!$B$19:$C$25,2,1),IF(P804="B",VLOOKUP(S804,[1]교육_어학_경력backdata!$G$19:$H$25,2,1),IF(P804="C",0,"오류")))</f>
        <v>0</v>
      </c>
      <c r="AG804" s="3">
        <f>IF(P804="A",VLOOKUP(T804,[1]교육_어학_경력backdata!$B$3:$C$9,2,1),IF(P804="B",VLOOKUP(T804,[1]교육_어학_경력backdata!$G$3:$H$9,2,1),IF(P804="C",0,"오류")))</f>
        <v>0</v>
      </c>
      <c r="AH804" s="3">
        <f>IF(P804="A",IF(U804=0,0,IF(U804=4,0,IF(U804=5,VLOOKUP(V804,[1]교육_어학_경력backdata!$B$27:$C$29,2,1),IF(U804=6,VLOOKUP(V804,[1]교육_어학_경력backdata!$B$31:$C$34,2,1))))),IF(P804="B",IF(U804=0,0,IF(U804=4,0,IF(U804=5,VLOOKUP(V804,[1]교육_어학_경력backdata!$G$27:$H$31,2,1),IF(U804=6,VLOOKUP(V804,[1]교육_어학_경력backdata!$G$33:$H$34,2,1))))),IF(CT804="C",0,"오류")))</f>
        <v>0</v>
      </c>
      <c r="AI804" s="3">
        <f>IF(P804="A",VLOOKUP(W804,[1]교육_어학_경력backdata!$B$36:$C$42,2,1),IF(P804="B",VLOOKUP(W804,[1]교육_어학_경력backdata!$G$36:$H$42,2,1),IF(P804="C",0,"오류")))</f>
        <v>0</v>
      </c>
      <c r="AJ804" s="3">
        <f>SUM(AD804:AI804)</f>
        <v>4</v>
      </c>
      <c r="AK804" s="3">
        <f>_xlfn.MAXIFS(AJ:AJ,B:B,B804)</f>
        <v>4</v>
      </c>
      <c r="AL804" s="3"/>
      <c r="AM804" s="21"/>
      <c r="AN804" s="3"/>
      <c r="AO804" s="3"/>
    </row>
    <row r="805" spans="1:41" x14ac:dyDescent="0.4">
      <c r="A805" s="4">
        <f>IF(B804=B805,A804,A804+1)</f>
        <v>755</v>
      </c>
      <c r="B805" s="4" t="s">
        <v>2289</v>
      </c>
      <c r="C805" s="4" t="s">
        <v>590</v>
      </c>
      <c r="D805" s="4" t="s">
        <v>1789</v>
      </c>
      <c r="E805" s="4" t="s">
        <v>1788</v>
      </c>
      <c r="F805" s="4">
        <f>IF(B805=B804,F804+1,1)</f>
        <v>1</v>
      </c>
      <c r="G805" s="4" t="s">
        <v>6384</v>
      </c>
      <c r="H805" s="4" t="s">
        <v>6379</v>
      </c>
      <c r="I805" s="4" t="s">
        <v>6378</v>
      </c>
      <c r="J805" s="4" t="s">
        <v>6445</v>
      </c>
      <c r="K805" s="4"/>
      <c r="L805" s="4" t="s">
        <v>6480</v>
      </c>
      <c r="M805" s="4" t="s">
        <v>6682</v>
      </c>
      <c r="P805" s="4" t="s">
        <v>1474</v>
      </c>
      <c r="Q805" s="4">
        <f>IF(H805="TOEIC",VALUE(L805),0)</f>
        <v>810</v>
      </c>
      <c r="R805" s="4">
        <f>IF(H805="NEW TEPS",VALUE(L805),0)</f>
        <v>0</v>
      </c>
      <c r="S805" s="4">
        <f>IF(H805="TOEFL(ibt)",VALUE(L805),0)</f>
        <v>0</v>
      </c>
      <c r="T805" s="4">
        <f>IF(H805="JPT",VALUE(L805),0)</f>
        <v>0</v>
      </c>
      <c r="U805" s="4">
        <f>IF(H805="HSK",VALUE(K805),0)</f>
        <v>0</v>
      </c>
      <c r="V805" s="4">
        <f>IF(H805="HSK",VALUE(L805),0)</f>
        <v>0</v>
      </c>
      <c r="W805" s="4">
        <f>IF(H805="G-TELP Level2",VALUE(L805),0)</f>
        <v>0</v>
      </c>
      <c r="X805" s="4">
        <f>IF(P805="A",IF(Q805&gt;849,1,IF(R805&gt;335,1,IF(S805&gt;97,1,IF(T805&gt;849,1,IF(W805&gt;82,1,IF(U805=6,1,IF(U805=5,IF(V805&gt;254,1,0),0))))))),IF(P805="B",IF(Q805&gt;699,1,IF(R805&gt;263,1,IF(S805&gt;78,1,IF(T805&gt;699,1,IF(W805&gt;63,1,IF(U805=6,1,IF(U805=5,IF(V805&gt;179,1,0),0))))))),IF(P805="C",IF(Q805&gt;599,1,IF(R805&gt;226,1,IF(S805&gt;67,1,IF(T805&gt;599,1,IF(W805&gt;49,1,IF(U805=6,1,IF(U805=5,1,IF(U805=4,IF(V805&gt;209,1,0),0)))))))),IF(P805="D",IF(Q805&gt;649,1,IF(R805&gt;244,1,IF(S805&gt;73,1,IF(T805&gt;649,1,IF(W805&gt;56,1,IF(U805=6,1,IF(U805=5,1,IF(U805=4,IF(V805&gt;254,1,0),0)))))))),0))))</f>
        <v>1</v>
      </c>
      <c r="Y805" s="4">
        <f>SUMIF(B:B,B805,X:X)</f>
        <v>1</v>
      </c>
      <c r="Z805" s="4" t="str">
        <f>IF(Y805&gt;0,"어학 충족","자격미달")</f>
        <v>어학 충족</v>
      </c>
      <c r="AA805" s="4"/>
      <c r="AB805" s="4" t="str">
        <f>IF(P805="A",IF(Q805&gt;849,"TOEIC 충족",IF(R805&gt;335,"New-TEPS 충족",IF(S805&gt;97,"TOEFL 충족",IF(T805&gt;849,"JPT 충족",IF(W805&gt;82,"G-TELP 충족",IF(U805=6,"HSK점수 충족",IF(U805=5,IF(V805&gt;254,"HSK점수 충족","자격미달"),"자격미달"))))))),IF(P805="B",IF(Q805&gt;699,"TOEIC 충족",IF(R805&gt;263,"New-TEPS 충족",IF(S805&gt;78,"TOEFL 충족",IF(T805&gt;699,"JPT 충족",IF(W805&gt;63,"G-TELP 충족",IF(U805=6,"HSK점수 충족",IF(U805=5,IF(V805&gt;179,"HSK점수 충족","자격미달"),"자격미달"))))))),IF(P805="C",IF(Q805&gt;599,"TOEIC 충족",IF(R805&gt;226,"New-TEPS 충족",IF(S805&gt;67,"TOEFL 충족",IF(T805&gt;599,"JPT 충족",IF(W805&gt;49,"G-TELP 충족",IF(U805=6,"HSK점수 충족",IF(U805=5,"HSK점수 충족",IF(U805=4,IF(V805&gt;209,"HSK점수 충족","자격미달"),"자격미달")))))))),IF(P805="D",IF(Q805&gt;649,"TOEIC 충족",IF(R805&gt;244,"New-TEPS 충족",IF(S805&gt;73,"TOEFL 충족",IF(T805&gt;649,"JPT 충족",IF(W805&gt;56,"G-TELP 충족",IF(U1746=6,"HSK점수 충족",IF(U1746=5,"HSK점수 충족",IF(U1746=4,IF(V1746&gt;254,"HSK점수 충족","자격미달"),"자격미달")))))))),0))))</f>
        <v>TOEIC 충족</v>
      </c>
      <c r="AC805" s="21"/>
      <c r="AD805" s="4">
        <f>IF(P805="A",VLOOKUP(Q805,[1]교육_어학_경력backdata!$B$3:$C$9,2,1),IF(P805="B",VLOOKUP(Q805,[1]교육_어학_경력backdata!$G$3:$H$9,2,1),IF(P805="C",0,"오류")))</f>
        <v>6</v>
      </c>
      <c r="AE805" s="4">
        <f>IF(P805="A",VLOOKUP(R805,[1]교육_어학_경력backdata!$B$11:$C$17,2,1),IF(P805="B",VLOOKUP(R805,[1]교육_어학_경력backdata!$G$11:$H$17,2,1),IF(P805="C",0,"오류")))</f>
        <v>0</v>
      </c>
      <c r="AF805" s="4">
        <f>IF(P805="A",VLOOKUP(S805,[1]교육_어학_경력backdata!$B$19:$C$25,2,1),IF(P805="B",VLOOKUP(S805,[1]교육_어학_경력backdata!$G$19:$H$25,2,1),IF(P805="C",0,"오류")))</f>
        <v>0</v>
      </c>
      <c r="AG805" s="4">
        <f>IF(P805="A",VLOOKUP(T805,[1]교육_어학_경력backdata!$B$3:$C$9,2,1),IF(P805="B",VLOOKUP(T805,[1]교육_어학_경력backdata!$G$3:$H$9,2,1),IF(P805="C",0,"오류")))</f>
        <v>0</v>
      </c>
      <c r="AH805" s="4">
        <f>IF(P805="A",IF(U805=0,0,IF(U805=4,0,IF(U805=5,VLOOKUP(V805,[1]교육_어학_경력backdata!$B$27:$C$29,2,1),IF(U805=6,VLOOKUP(V805,[1]교육_어학_경력backdata!$B$31:$C$34,2,1))))),IF(P805="B",IF(U805=0,0,IF(U805=4,0,IF(U805=5,VLOOKUP(V805,[1]교육_어학_경력backdata!$G$27:$H$31,2,1),IF(U805=6,VLOOKUP(V805,[1]교육_어학_경력backdata!$G$33:$H$34,2,1))))),IF(CT805="C",0,"오류")))</f>
        <v>0</v>
      </c>
      <c r="AI805" s="4">
        <f>IF(P805="A",VLOOKUP(W805,[1]교육_어학_경력backdata!$B$36:$C$42,2,1),IF(P805="B",VLOOKUP(W805,[1]교육_어학_경력backdata!$G$36:$H$42,2,1),IF(P805="C",0,"오류")))</f>
        <v>0</v>
      </c>
      <c r="AJ805" s="4">
        <f>SUM(AD805:AI805)</f>
        <v>6</v>
      </c>
      <c r="AK805" s="4">
        <f>_xlfn.MAXIFS(AJ:AJ,B:B,B805)</f>
        <v>6</v>
      </c>
      <c r="AL805" s="4"/>
      <c r="AM805" s="21"/>
      <c r="AN805" s="4"/>
      <c r="AO805" s="4"/>
    </row>
    <row r="806" spans="1:41" x14ac:dyDescent="0.4">
      <c r="A806" s="3">
        <f>IF(B805=B806,A805,A805+1)</f>
        <v>756</v>
      </c>
      <c r="B806" s="3" t="s">
        <v>2284</v>
      </c>
      <c r="C806" s="3" t="s">
        <v>2283</v>
      </c>
      <c r="D806" s="3" t="s">
        <v>1789</v>
      </c>
      <c r="E806" s="3" t="s">
        <v>1788</v>
      </c>
      <c r="F806" s="3">
        <f>IF(B806=B805,F805+1,1)</f>
        <v>1</v>
      </c>
      <c r="G806" s="3" t="s">
        <v>6384</v>
      </c>
      <c r="H806" s="3" t="s">
        <v>6379</v>
      </c>
      <c r="I806" s="3" t="s">
        <v>6378</v>
      </c>
      <c r="J806" s="3" t="s">
        <v>6577</v>
      </c>
      <c r="K806" s="3"/>
      <c r="L806" s="3" t="s">
        <v>6539</v>
      </c>
      <c r="M806" s="3" t="s">
        <v>6681</v>
      </c>
      <c r="P806" s="3" t="s">
        <v>1474</v>
      </c>
      <c r="Q806" s="3">
        <f>IF(H806="TOEIC",VALUE(L806),0)</f>
        <v>770</v>
      </c>
      <c r="R806" s="3">
        <f>IF(H806="NEW TEPS",VALUE(L806),0)</f>
        <v>0</v>
      </c>
      <c r="S806" s="3">
        <f>IF(H806="TOEFL(ibt)",VALUE(L806),0)</f>
        <v>0</v>
      </c>
      <c r="T806" s="3">
        <f>IF(H806="JPT",VALUE(L806),0)</f>
        <v>0</v>
      </c>
      <c r="U806" s="3">
        <f>IF(H806="HSK",VALUE(K806),0)</f>
        <v>0</v>
      </c>
      <c r="V806" s="3">
        <f>IF(H806="HSK",VALUE(L806),0)</f>
        <v>0</v>
      </c>
      <c r="W806" s="3">
        <f>IF(H806="G-TELP Level2",VALUE(L806),0)</f>
        <v>0</v>
      </c>
      <c r="X806" s="3">
        <f>IF(P806="A",IF(Q806&gt;849,1,IF(R806&gt;335,1,IF(S806&gt;97,1,IF(T806&gt;849,1,IF(W806&gt;82,1,IF(U806=6,1,IF(U806=5,IF(V806&gt;254,1,0),0))))))),IF(P806="B",IF(Q806&gt;699,1,IF(R806&gt;263,1,IF(S806&gt;78,1,IF(T806&gt;699,1,IF(W806&gt;63,1,IF(U806=6,1,IF(U806=5,IF(V806&gt;179,1,0),0))))))),IF(P806="C",IF(Q806&gt;599,1,IF(R806&gt;226,1,IF(S806&gt;67,1,IF(T806&gt;599,1,IF(W806&gt;49,1,IF(U806=6,1,IF(U806=5,1,IF(U806=4,IF(V806&gt;209,1,0),0)))))))),IF(P806="D",IF(Q806&gt;649,1,IF(R806&gt;244,1,IF(S806&gt;73,1,IF(T806&gt;649,1,IF(W806&gt;56,1,IF(U806=6,1,IF(U806=5,1,IF(U806=4,IF(V806&gt;254,1,0),0)))))))),0))))</f>
        <v>1</v>
      </c>
      <c r="Y806" s="3">
        <f>SUMIF(B:B,B806,X:X)</f>
        <v>1</v>
      </c>
      <c r="Z806" s="3" t="str">
        <f>IF(Y806&gt;0,"어학 충족","자격미달")</f>
        <v>어학 충족</v>
      </c>
      <c r="AA806" s="3"/>
      <c r="AB806" s="3" t="str">
        <f>IF(P806="A",IF(Q806&gt;849,"TOEIC 충족",IF(R806&gt;335,"New-TEPS 충족",IF(S806&gt;97,"TOEFL 충족",IF(T806&gt;849,"JPT 충족",IF(W806&gt;82,"G-TELP 충족",IF(U806=6,"HSK점수 충족",IF(U806=5,IF(V806&gt;254,"HSK점수 충족","자격미달"),"자격미달"))))))),IF(P806="B",IF(Q806&gt;699,"TOEIC 충족",IF(R806&gt;263,"New-TEPS 충족",IF(S806&gt;78,"TOEFL 충족",IF(T806&gt;699,"JPT 충족",IF(W806&gt;63,"G-TELP 충족",IF(U806=6,"HSK점수 충족",IF(U806=5,IF(V806&gt;179,"HSK점수 충족","자격미달"),"자격미달"))))))),IF(P806="C",IF(Q806&gt;599,"TOEIC 충족",IF(R806&gt;226,"New-TEPS 충족",IF(S806&gt;67,"TOEFL 충족",IF(T806&gt;599,"JPT 충족",IF(W806&gt;49,"G-TELP 충족",IF(U806=6,"HSK점수 충족",IF(U806=5,"HSK점수 충족",IF(U806=4,IF(V806&gt;209,"HSK점수 충족","자격미달"),"자격미달")))))))),IF(P806="D",IF(Q806&gt;649,"TOEIC 충족",IF(R806&gt;244,"New-TEPS 충족",IF(S806&gt;73,"TOEFL 충족",IF(T806&gt;649,"JPT 충족",IF(W806&gt;56,"G-TELP 충족",IF(U1747=6,"HSK점수 충족",IF(U1747=5,"HSK점수 충족",IF(U1747=4,IF(V1747&gt;254,"HSK점수 충족","자격미달"),"자격미달")))))))),0))))</f>
        <v>TOEIC 충족</v>
      </c>
      <c r="AC806" s="21"/>
      <c r="AD806" s="3">
        <f>IF(P806="A",VLOOKUP(Q806,[1]교육_어학_경력backdata!$B$3:$C$9,2,1),IF(P806="B",VLOOKUP(Q806,[1]교육_어학_경력backdata!$G$3:$H$9,2,1),IF(P806="C",0,"오류")))</f>
        <v>4</v>
      </c>
      <c r="AE806" s="3">
        <f>IF(P806="A",VLOOKUP(R806,[1]교육_어학_경력backdata!$B$11:$C$17,2,1),IF(P806="B",VLOOKUP(R806,[1]교육_어학_경력backdata!$G$11:$H$17,2,1),IF(P806="C",0,"오류")))</f>
        <v>0</v>
      </c>
      <c r="AF806" s="3">
        <f>IF(P806="A",VLOOKUP(S806,[1]교육_어학_경력backdata!$B$19:$C$25,2,1),IF(P806="B",VLOOKUP(S806,[1]교육_어학_경력backdata!$G$19:$H$25,2,1),IF(P806="C",0,"오류")))</f>
        <v>0</v>
      </c>
      <c r="AG806" s="3">
        <f>IF(P806="A",VLOOKUP(T806,[1]교육_어학_경력backdata!$B$3:$C$9,2,1),IF(P806="B",VLOOKUP(T806,[1]교육_어학_경력backdata!$G$3:$H$9,2,1),IF(P806="C",0,"오류")))</f>
        <v>0</v>
      </c>
      <c r="AH806" s="3">
        <f>IF(P806="A",IF(U806=0,0,IF(U806=4,0,IF(U806=5,VLOOKUP(V806,[1]교육_어학_경력backdata!$B$27:$C$29,2,1),IF(U806=6,VLOOKUP(V806,[1]교육_어학_경력backdata!$B$31:$C$34,2,1))))),IF(P806="B",IF(U806=0,0,IF(U806=4,0,IF(U806=5,VLOOKUP(V806,[1]교육_어학_경력backdata!$G$27:$H$31,2,1),IF(U806=6,VLOOKUP(V806,[1]교육_어학_경력backdata!$G$33:$H$34,2,1))))),IF(CT806="C",0,"오류")))</f>
        <v>0</v>
      </c>
      <c r="AI806" s="3">
        <f>IF(P806="A",VLOOKUP(W806,[1]교육_어학_경력backdata!$B$36:$C$42,2,1),IF(P806="B",VLOOKUP(W806,[1]교육_어학_경력backdata!$G$36:$H$42,2,1),IF(P806="C",0,"오류")))</f>
        <v>0</v>
      </c>
      <c r="AJ806" s="3">
        <f>SUM(AD806:AI806)</f>
        <v>4</v>
      </c>
      <c r="AK806" s="3">
        <f>_xlfn.MAXIFS(AJ:AJ,B:B,B806)</f>
        <v>4</v>
      </c>
      <c r="AL806" s="3"/>
      <c r="AM806" s="21"/>
      <c r="AN806" s="3"/>
      <c r="AO806" s="3"/>
    </row>
    <row r="807" spans="1:41" x14ac:dyDescent="0.4">
      <c r="A807" s="4">
        <f>IF(B806=B807,A806,A806+1)</f>
        <v>757</v>
      </c>
      <c r="B807" s="4" t="s">
        <v>2279</v>
      </c>
      <c r="C807" s="4" t="s">
        <v>2278</v>
      </c>
      <c r="D807" s="4" t="s">
        <v>1789</v>
      </c>
      <c r="E807" s="4" t="s">
        <v>1788</v>
      </c>
      <c r="F807" s="4">
        <f>IF(B807=B806,F806+1,1)</f>
        <v>1</v>
      </c>
      <c r="G807" s="4" t="s">
        <v>6380</v>
      </c>
      <c r="H807" s="4" t="s">
        <v>6379</v>
      </c>
      <c r="I807" s="4" t="s">
        <v>6378</v>
      </c>
      <c r="J807" s="4" t="s">
        <v>6571</v>
      </c>
      <c r="K807" s="4"/>
      <c r="L807" s="4" t="s">
        <v>6517</v>
      </c>
      <c r="M807" s="4" t="s">
        <v>6680</v>
      </c>
      <c r="P807" s="4" t="s">
        <v>1474</v>
      </c>
      <c r="Q807" s="4">
        <f>IF(H807="TOEIC",VALUE(L807),0)</f>
        <v>875</v>
      </c>
      <c r="R807" s="4">
        <f>IF(H807="NEW TEPS",VALUE(L807),0)</f>
        <v>0</v>
      </c>
      <c r="S807" s="4">
        <f>IF(H807="TOEFL(ibt)",VALUE(L807),0)</f>
        <v>0</v>
      </c>
      <c r="T807" s="4">
        <f>IF(H807="JPT",VALUE(L807),0)</f>
        <v>0</v>
      </c>
      <c r="U807" s="4">
        <f>IF(H807="HSK",VALUE(K807),0)</f>
        <v>0</v>
      </c>
      <c r="V807" s="4">
        <f>IF(H807="HSK",VALUE(L807),0)</f>
        <v>0</v>
      </c>
      <c r="W807" s="4">
        <f>IF(H807="G-TELP Level2",VALUE(L807),0)</f>
        <v>0</v>
      </c>
      <c r="X807" s="4">
        <f>IF(P807="A",IF(Q807&gt;849,1,IF(R807&gt;335,1,IF(S807&gt;97,1,IF(T807&gt;849,1,IF(W807&gt;82,1,IF(U807=6,1,IF(U807=5,IF(V807&gt;254,1,0),0))))))),IF(P807="B",IF(Q807&gt;699,1,IF(R807&gt;263,1,IF(S807&gt;78,1,IF(T807&gt;699,1,IF(W807&gt;63,1,IF(U807=6,1,IF(U807=5,IF(V807&gt;179,1,0),0))))))),IF(P807="C",IF(Q807&gt;599,1,IF(R807&gt;226,1,IF(S807&gt;67,1,IF(T807&gt;599,1,IF(W807&gt;49,1,IF(U807=6,1,IF(U807=5,1,IF(U807=4,IF(V807&gt;209,1,0),0)))))))),IF(P807="D",IF(Q807&gt;649,1,IF(R807&gt;244,1,IF(S807&gt;73,1,IF(T807&gt;649,1,IF(W807&gt;56,1,IF(U807=6,1,IF(U807=5,1,IF(U807=4,IF(V807&gt;254,1,0),0)))))))),0))))</f>
        <v>1</v>
      </c>
      <c r="Y807" s="4">
        <f>SUMIF(B:B,B807,X:X)</f>
        <v>1</v>
      </c>
      <c r="Z807" s="4" t="str">
        <f>IF(Y807&gt;0,"어학 충족","자격미달")</f>
        <v>어학 충족</v>
      </c>
      <c r="AA807" s="4"/>
      <c r="AB807" s="4" t="str">
        <f>IF(P807="A",IF(Q807&gt;849,"TOEIC 충족",IF(R807&gt;335,"New-TEPS 충족",IF(S807&gt;97,"TOEFL 충족",IF(T807&gt;849,"JPT 충족",IF(W807&gt;82,"G-TELP 충족",IF(U807=6,"HSK점수 충족",IF(U807=5,IF(V807&gt;254,"HSK점수 충족","자격미달"),"자격미달"))))))),IF(P807="B",IF(Q807&gt;699,"TOEIC 충족",IF(R807&gt;263,"New-TEPS 충족",IF(S807&gt;78,"TOEFL 충족",IF(T807&gt;699,"JPT 충족",IF(W807&gt;63,"G-TELP 충족",IF(U807=6,"HSK점수 충족",IF(U807=5,IF(V807&gt;179,"HSK점수 충족","자격미달"),"자격미달"))))))),IF(P807="C",IF(Q807&gt;599,"TOEIC 충족",IF(R807&gt;226,"New-TEPS 충족",IF(S807&gt;67,"TOEFL 충족",IF(T807&gt;599,"JPT 충족",IF(W807&gt;49,"G-TELP 충족",IF(U807=6,"HSK점수 충족",IF(U807=5,"HSK점수 충족",IF(U807=4,IF(V807&gt;209,"HSK점수 충족","자격미달"),"자격미달")))))))),IF(P807="D",IF(Q807&gt;649,"TOEIC 충족",IF(R807&gt;244,"New-TEPS 충족",IF(S807&gt;73,"TOEFL 충족",IF(T807&gt;649,"JPT 충족",IF(W807&gt;56,"G-TELP 충족",IF(U1748=6,"HSK점수 충족",IF(U1748=5,"HSK점수 충족",IF(U1748=4,IF(V1748&gt;254,"HSK점수 충족","자격미달"),"자격미달")))))))),0))))</f>
        <v>TOEIC 충족</v>
      </c>
      <c r="AC807" s="21"/>
      <c r="AD807" s="4">
        <f>IF(P807="A",VLOOKUP(Q807,[1]교육_어학_경력backdata!$B$3:$C$9,2,1),IF(P807="B",VLOOKUP(Q807,[1]교육_어학_경력backdata!$G$3:$H$9,2,1),IF(P807="C",0,"오류")))</f>
        <v>8</v>
      </c>
      <c r="AE807" s="4">
        <f>IF(P807="A",VLOOKUP(R807,[1]교육_어학_경력backdata!$B$11:$C$17,2,1),IF(P807="B",VLOOKUP(R807,[1]교육_어학_경력backdata!$G$11:$H$17,2,1),IF(P807="C",0,"오류")))</f>
        <v>0</v>
      </c>
      <c r="AF807" s="4">
        <f>IF(P807="A",VLOOKUP(S807,[1]교육_어학_경력backdata!$B$19:$C$25,2,1),IF(P807="B",VLOOKUP(S807,[1]교육_어학_경력backdata!$G$19:$H$25,2,1),IF(P807="C",0,"오류")))</f>
        <v>0</v>
      </c>
      <c r="AG807" s="4">
        <f>IF(P807="A",VLOOKUP(T807,[1]교육_어학_경력backdata!$B$3:$C$9,2,1),IF(P807="B",VLOOKUP(T807,[1]교육_어학_경력backdata!$G$3:$H$9,2,1),IF(P807="C",0,"오류")))</f>
        <v>0</v>
      </c>
      <c r="AH807" s="4">
        <f>IF(P807="A",IF(U807=0,0,IF(U807=4,0,IF(U807=5,VLOOKUP(V807,[1]교육_어학_경력backdata!$B$27:$C$29,2,1),IF(U807=6,VLOOKUP(V807,[1]교육_어학_경력backdata!$B$31:$C$34,2,1))))),IF(P807="B",IF(U807=0,0,IF(U807=4,0,IF(U807=5,VLOOKUP(V807,[1]교육_어학_경력backdata!$G$27:$H$31,2,1),IF(U807=6,VLOOKUP(V807,[1]교육_어학_경력backdata!$G$33:$H$34,2,1))))),IF(CT807="C",0,"오류")))</f>
        <v>0</v>
      </c>
      <c r="AI807" s="4">
        <f>IF(P807="A",VLOOKUP(W807,[1]교육_어학_경력backdata!$B$36:$C$42,2,1),IF(P807="B",VLOOKUP(W807,[1]교육_어학_경력backdata!$G$36:$H$42,2,1),IF(P807="C",0,"오류")))</f>
        <v>0</v>
      </c>
      <c r="AJ807" s="4">
        <f>SUM(AD807:AI807)</f>
        <v>8</v>
      </c>
      <c r="AK807" s="4">
        <f>_xlfn.MAXIFS(AJ:AJ,B:B,B807)</f>
        <v>8</v>
      </c>
      <c r="AL807" s="4"/>
      <c r="AM807" s="21"/>
      <c r="AN807" s="4"/>
      <c r="AO807" s="4"/>
    </row>
    <row r="808" spans="1:41" x14ac:dyDescent="0.4">
      <c r="A808" s="3">
        <f>IF(B807=B808,A807,A807+1)</f>
        <v>758</v>
      </c>
      <c r="B808" s="3" t="s">
        <v>2272</v>
      </c>
      <c r="C808" s="3" t="s">
        <v>2271</v>
      </c>
      <c r="D808" s="3" t="s">
        <v>1789</v>
      </c>
      <c r="E808" s="3" t="s">
        <v>1788</v>
      </c>
      <c r="F808" s="3">
        <f>IF(B808=B807,F807+1,1)</f>
        <v>1</v>
      </c>
      <c r="G808" s="3" t="s">
        <v>6384</v>
      </c>
      <c r="H808" s="3" t="s">
        <v>6379</v>
      </c>
      <c r="I808" s="3" t="s">
        <v>6378</v>
      </c>
      <c r="J808" s="3" t="s">
        <v>6527</v>
      </c>
      <c r="K808" s="3"/>
      <c r="L808" s="3" t="s">
        <v>6498</v>
      </c>
      <c r="M808" s="3" t="s">
        <v>6679</v>
      </c>
      <c r="P808" s="3" t="s">
        <v>1474</v>
      </c>
      <c r="Q808" s="3">
        <f>IF(H808="TOEIC",VALUE(L808),0)</f>
        <v>890</v>
      </c>
      <c r="R808" s="3">
        <f>IF(H808="NEW TEPS",VALUE(L808),0)</f>
        <v>0</v>
      </c>
      <c r="S808" s="3">
        <f>IF(H808="TOEFL(ibt)",VALUE(L808),0)</f>
        <v>0</v>
      </c>
      <c r="T808" s="3">
        <f>IF(H808="JPT",VALUE(L808),0)</f>
        <v>0</v>
      </c>
      <c r="U808" s="3">
        <f>IF(H808="HSK",VALUE(K808),0)</f>
        <v>0</v>
      </c>
      <c r="V808" s="3">
        <f>IF(H808="HSK",VALUE(L808),0)</f>
        <v>0</v>
      </c>
      <c r="W808" s="3">
        <f>IF(H808="G-TELP Level2",VALUE(L808),0)</f>
        <v>0</v>
      </c>
      <c r="X808" s="3">
        <f>IF(P808="A",IF(Q808&gt;849,1,IF(R808&gt;335,1,IF(S808&gt;97,1,IF(T808&gt;849,1,IF(W808&gt;82,1,IF(U808=6,1,IF(U808=5,IF(V808&gt;254,1,0),0))))))),IF(P808="B",IF(Q808&gt;699,1,IF(R808&gt;263,1,IF(S808&gt;78,1,IF(T808&gt;699,1,IF(W808&gt;63,1,IF(U808=6,1,IF(U808=5,IF(V808&gt;179,1,0),0))))))),IF(P808="C",IF(Q808&gt;599,1,IF(R808&gt;226,1,IF(S808&gt;67,1,IF(T808&gt;599,1,IF(W808&gt;49,1,IF(U808=6,1,IF(U808=5,1,IF(U808=4,IF(V808&gt;209,1,0),0)))))))),IF(P808="D",IF(Q808&gt;649,1,IF(R808&gt;244,1,IF(S808&gt;73,1,IF(T808&gt;649,1,IF(W808&gt;56,1,IF(U808=6,1,IF(U808=5,1,IF(U808=4,IF(V808&gt;254,1,0),0)))))))),0))))</f>
        <v>1</v>
      </c>
      <c r="Y808" s="3">
        <f>SUMIF(B:B,B808,X:X)</f>
        <v>1</v>
      </c>
      <c r="Z808" s="3" t="str">
        <f>IF(Y808&gt;0,"어학 충족","자격미달")</f>
        <v>어학 충족</v>
      </c>
      <c r="AA808" s="3"/>
      <c r="AB808" s="3" t="str">
        <f>IF(P808="A",IF(Q808&gt;849,"TOEIC 충족",IF(R808&gt;335,"New-TEPS 충족",IF(S808&gt;97,"TOEFL 충족",IF(T808&gt;849,"JPT 충족",IF(W808&gt;82,"G-TELP 충족",IF(U808=6,"HSK점수 충족",IF(U808=5,IF(V808&gt;254,"HSK점수 충족","자격미달"),"자격미달"))))))),IF(P808="B",IF(Q808&gt;699,"TOEIC 충족",IF(R808&gt;263,"New-TEPS 충족",IF(S808&gt;78,"TOEFL 충족",IF(T808&gt;699,"JPT 충족",IF(W808&gt;63,"G-TELP 충족",IF(U808=6,"HSK점수 충족",IF(U808=5,IF(V808&gt;179,"HSK점수 충족","자격미달"),"자격미달"))))))),IF(P808="C",IF(Q808&gt;599,"TOEIC 충족",IF(R808&gt;226,"New-TEPS 충족",IF(S808&gt;67,"TOEFL 충족",IF(T808&gt;599,"JPT 충족",IF(W808&gt;49,"G-TELP 충족",IF(U808=6,"HSK점수 충족",IF(U808=5,"HSK점수 충족",IF(U808=4,IF(V808&gt;209,"HSK점수 충족","자격미달"),"자격미달")))))))),IF(P808="D",IF(Q808&gt;649,"TOEIC 충족",IF(R808&gt;244,"New-TEPS 충족",IF(S808&gt;73,"TOEFL 충족",IF(T808&gt;649,"JPT 충족",IF(W808&gt;56,"G-TELP 충족",IF(U1749=6,"HSK점수 충족",IF(U1749=5,"HSK점수 충족",IF(U1749=4,IF(V1749&gt;254,"HSK점수 충족","자격미달"),"자격미달")))))))),0))))</f>
        <v>TOEIC 충족</v>
      </c>
      <c r="AC808" s="21"/>
      <c r="AD808" s="3">
        <f>IF(P808="A",VLOOKUP(Q808,[1]교육_어학_경력backdata!$B$3:$C$9,2,1),IF(P808="B",VLOOKUP(Q808,[1]교육_어학_경력backdata!$G$3:$H$9,2,1),IF(P808="C",0,"오류")))</f>
        <v>8</v>
      </c>
      <c r="AE808" s="3">
        <f>IF(P808="A",VLOOKUP(R808,[1]교육_어학_경력backdata!$B$11:$C$17,2,1),IF(P808="B",VLOOKUP(R808,[1]교육_어학_경력backdata!$G$11:$H$17,2,1),IF(P808="C",0,"오류")))</f>
        <v>0</v>
      </c>
      <c r="AF808" s="3">
        <f>IF(P808="A",VLOOKUP(S808,[1]교육_어학_경력backdata!$B$19:$C$25,2,1),IF(P808="B",VLOOKUP(S808,[1]교육_어학_경력backdata!$G$19:$H$25,2,1),IF(P808="C",0,"오류")))</f>
        <v>0</v>
      </c>
      <c r="AG808" s="3">
        <f>IF(P808="A",VLOOKUP(T808,[1]교육_어학_경력backdata!$B$3:$C$9,2,1),IF(P808="B",VLOOKUP(T808,[1]교육_어학_경력backdata!$G$3:$H$9,2,1),IF(P808="C",0,"오류")))</f>
        <v>0</v>
      </c>
      <c r="AH808" s="3">
        <f>IF(P808="A",IF(U808=0,0,IF(U808=4,0,IF(U808=5,VLOOKUP(V808,[1]교육_어학_경력backdata!$B$27:$C$29,2,1),IF(U808=6,VLOOKUP(V808,[1]교육_어학_경력backdata!$B$31:$C$34,2,1))))),IF(P808="B",IF(U808=0,0,IF(U808=4,0,IF(U808=5,VLOOKUP(V808,[1]교육_어학_경력backdata!$G$27:$H$31,2,1),IF(U808=6,VLOOKUP(V808,[1]교육_어학_경력backdata!$G$33:$H$34,2,1))))),IF(CT808="C",0,"오류")))</f>
        <v>0</v>
      </c>
      <c r="AI808" s="3">
        <f>IF(P808="A",VLOOKUP(W808,[1]교육_어학_경력backdata!$B$36:$C$42,2,1),IF(P808="B",VLOOKUP(W808,[1]교육_어학_경력backdata!$G$36:$H$42,2,1),IF(P808="C",0,"오류")))</f>
        <v>0</v>
      </c>
      <c r="AJ808" s="3">
        <f>SUM(AD808:AI808)</f>
        <v>8</v>
      </c>
      <c r="AK808" s="3">
        <f>_xlfn.MAXIFS(AJ:AJ,B:B,B808)</f>
        <v>8</v>
      </c>
      <c r="AL808" s="3"/>
      <c r="AM808" s="21"/>
      <c r="AN808" s="3"/>
      <c r="AO808" s="3"/>
    </row>
    <row r="809" spans="1:41" x14ac:dyDescent="0.4">
      <c r="A809" s="4">
        <f>IF(B808=B809,A808,A808+1)</f>
        <v>759</v>
      </c>
      <c r="B809" s="4" t="s">
        <v>2267</v>
      </c>
      <c r="C809" s="4" t="s">
        <v>2266</v>
      </c>
      <c r="D809" s="4" t="s">
        <v>1789</v>
      </c>
      <c r="E809" s="4" t="s">
        <v>1788</v>
      </c>
      <c r="F809" s="4">
        <f>IF(B809=B808,F808+1,1)</f>
        <v>1</v>
      </c>
      <c r="G809" s="4" t="s">
        <v>6380</v>
      </c>
      <c r="H809" s="4" t="s">
        <v>6379</v>
      </c>
      <c r="I809" s="4" t="s">
        <v>6378</v>
      </c>
      <c r="J809" s="4" t="s">
        <v>6542</v>
      </c>
      <c r="K809" s="4"/>
      <c r="L809" s="4" t="s">
        <v>6441</v>
      </c>
      <c r="M809" s="4" t="s">
        <v>6678</v>
      </c>
      <c r="P809" s="4" t="s">
        <v>1474</v>
      </c>
      <c r="Q809" s="4">
        <f>IF(H809="TOEIC",VALUE(L809),0)</f>
        <v>815</v>
      </c>
      <c r="R809" s="4">
        <f>IF(H809="NEW TEPS",VALUE(L809),0)</f>
        <v>0</v>
      </c>
      <c r="S809" s="4">
        <f>IF(H809="TOEFL(ibt)",VALUE(L809),0)</f>
        <v>0</v>
      </c>
      <c r="T809" s="4">
        <f>IF(H809="JPT",VALUE(L809),0)</f>
        <v>0</v>
      </c>
      <c r="U809" s="4">
        <f>IF(H809="HSK",VALUE(K809),0)</f>
        <v>0</v>
      </c>
      <c r="V809" s="4">
        <f>IF(H809="HSK",VALUE(L809),0)</f>
        <v>0</v>
      </c>
      <c r="W809" s="4">
        <f>IF(H809="G-TELP Level2",VALUE(L809),0)</f>
        <v>0</v>
      </c>
      <c r="X809" s="4">
        <f>IF(P809="A",IF(Q809&gt;849,1,IF(R809&gt;335,1,IF(S809&gt;97,1,IF(T809&gt;849,1,IF(W809&gt;82,1,IF(U809=6,1,IF(U809=5,IF(V809&gt;254,1,0),0))))))),IF(P809="B",IF(Q809&gt;699,1,IF(R809&gt;263,1,IF(S809&gt;78,1,IF(T809&gt;699,1,IF(W809&gt;63,1,IF(U809=6,1,IF(U809=5,IF(V809&gt;179,1,0),0))))))),IF(P809="C",IF(Q809&gt;599,1,IF(R809&gt;226,1,IF(S809&gt;67,1,IF(T809&gt;599,1,IF(W809&gt;49,1,IF(U809=6,1,IF(U809=5,1,IF(U809=4,IF(V809&gt;209,1,0),0)))))))),IF(P809="D",IF(Q809&gt;649,1,IF(R809&gt;244,1,IF(S809&gt;73,1,IF(T809&gt;649,1,IF(W809&gt;56,1,IF(U809=6,1,IF(U809=5,1,IF(U809=4,IF(V809&gt;254,1,0),0)))))))),0))))</f>
        <v>1</v>
      </c>
      <c r="Y809" s="4">
        <f>SUMIF(B:B,B809,X:X)</f>
        <v>1</v>
      </c>
      <c r="Z809" s="4" t="str">
        <f>IF(Y809&gt;0,"어학 충족","자격미달")</f>
        <v>어학 충족</v>
      </c>
      <c r="AA809" s="4"/>
      <c r="AB809" s="4" t="str">
        <f>IF(P809="A",IF(Q809&gt;849,"TOEIC 충족",IF(R809&gt;335,"New-TEPS 충족",IF(S809&gt;97,"TOEFL 충족",IF(T809&gt;849,"JPT 충족",IF(W809&gt;82,"G-TELP 충족",IF(U809=6,"HSK점수 충족",IF(U809=5,IF(V809&gt;254,"HSK점수 충족","자격미달"),"자격미달"))))))),IF(P809="B",IF(Q809&gt;699,"TOEIC 충족",IF(R809&gt;263,"New-TEPS 충족",IF(S809&gt;78,"TOEFL 충족",IF(T809&gt;699,"JPT 충족",IF(W809&gt;63,"G-TELP 충족",IF(U809=6,"HSK점수 충족",IF(U809=5,IF(V809&gt;179,"HSK점수 충족","자격미달"),"자격미달"))))))),IF(P809="C",IF(Q809&gt;599,"TOEIC 충족",IF(R809&gt;226,"New-TEPS 충족",IF(S809&gt;67,"TOEFL 충족",IF(T809&gt;599,"JPT 충족",IF(W809&gt;49,"G-TELP 충족",IF(U809=6,"HSK점수 충족",IF(U809=5,"HSK점수 충족",IF(U809=4,IF(V809&gt;209,"HSK점수 충족","자격미달"),"자격미달")))))))),IF(P809="D",IF(Q809&gt;649,"TOEIC 충족",IF(R809&gt;244,"New-TEPS 충족",IF(S809&gt;73,"TOEFL 충족",IF(T809&gt;649,"JPT 충족",IF(W809&gt;56,"G-TELP 충족",IF(U1750=6,"HSK점수 충족",IF(U1750=5,"HSK점수 충족",IF(U1750=4,IF(V1750&gt;254,"HSK점수 충족","자격미달"),"자격미달")))))))),0))))</f>
        <v>TOEIC 충족</v>
      </c>
      <c r="AC809" s="21"/>
      <c r="AD809" s="4">
        <f>IF(P809="A",VLOOKUP(Q809,[1]교육_어학_경력backdata!$B$3:$C$9,2,1),IF(P809="B",VLOOKUP(Q809,[1]교육_어학_경력backdata!$G$3:$H$9,2,1),IF(P809="C",0,"오류")))</f>
        <v>6</v>
      </c>
      <c r="AE809" s="4">
        <f>IF(P809="A",VLOOKUP(R809,[1]교육_어학_경력backdata!$B$11:$C$17,2,1),IF(P809="B",VLOOKUP(R809,[1]교육_어학_경력backdata!$G$11:$H$17,2,1),IF(P809="C",0,"오류")))</f>
        <v>0</v>
      </c>
      <c r="AF809" s="4">
        <f>IF(P809="A",VLOOKUP(S809,[1]교육_어학_경력backdata!$B$19:$C$25,2,1),IF(P809="B",VLOOKUP(S809,[1]교육_어학_경력backdata!$G$19:$H$25,2,1),IF(P809="C",0,"오류")))</f>
        <v>0</v>
      </c>
      <c r="AG809" s="4">
        <f>IF(P809="A",VLOOKUP(T809,[1]교육_어학_경력backdata!$B$3:$C$9,2,1),IF(P809="B",VLOOKUP(T809,[1]교육_어학_경력backdata!$G$3:$H$9,2,1),IF(P809="C",0,"오류")))</f>
        <v>0</v>
      </c>
      <c r="AH809" s="4">
        <f>IF(P809="A",IF(U809=0,0,IF(U809=4,0,IF(U809=5,VLOOKUP(V809,[1]교육_어학_경력backdata!$B$27:$C$29,2,1),IF(U809=6,VLOOKUP(V809,[1]교육_어학_경력backdata!$B$31:$C$34,2,1))))),IF(P809="B",IF(U809=0,0,IF(U809=4,0,IF(U809=5,VLOOKUP(V809,[1]교육_어학_경력backdata!$G$27:$H$31,2,1),IF(U809=6,VLOOKUP(V809,[1]교육_어학_경력backdata!$G$33:$H$34,2,1))))),IF(CT809="C",0,"오류")))</f>
        <v>0</v>
      </c>
      <c r="AI809" s="4">
        <f>IF(P809="A",VLOOKUP(W809,[1]교육_어학_경력backdata!$B$36:$C$42,2,1),IF(P809="B",VLOOKUP(W809,[1]교육_어학_경력backdata!$G$36:$H$42,2,1),IF(P809="C",0,"오류")))</f>
        <v>0</v>
      </c>
      <c r="AJ809" s="4">
        <f>SUM(AD809:AI809)</f>
        <v>6</v>
      </c>
      <c r="AK809" s="4">
        <f>_xlfn.MAXIFS(AJ:AJ,B:B,B809)</f>
        <v>6</v>
      </c>
      <c r="AL809" s="4"/>
      <c r="AM809" s="21"/>
      <c r="AN809" s="4"/>
      <c r="AO809" s="4"/>
    </row>
    <row r="810" spans="1:41" x14ac:dyDescent="0.4">
      <c r="A810" s="3">
        <f>IF(B809=B810,A809,A809+1)</f>
        <v>760</v>
      </c>
      <c r="B810" s="3" t="s">
        <v>2262</v>
      </c>
      <c r="C810" s="3" t="s">
        <v>2261</v>
      </c>
      <c r="D810" s="3" t="s">
        <v>1789</v>
      </c>
      <c r="E810" s="3" t="s">
        <v>1788</v>
      </c>
      <c r="F810" s="3">
        <f>IF(B810=B809,F809+1,1)</f>
        <v>1</v>
      </c>
      <c r="G810" s="3" t="s">
        <v>6380</v>
      </c>
      <c r="H810" s="3" t="s">
        <v>6379</v>
      </c>
      <c r="I810" s="3" t="s">
        <v>6378</v>
      </c>
      <c r="J810" s="3" t="s">
        <v>6502</v>
      </c>
      <c r="K810" s="3"/>
      <c r="L810" s="3" t="s">
        <v>6612</v>
      </c>
      <c r="M810" s="3" t="s">
        <v>6677</v>
      </c>
      <c r="P810" s="3" t="s">
        <v>1474</v>
      </c>
      <c r="Q810" s="3">
        <f>IF(H810="TOEIC",VALUE(L810),0)</f>
        <v>755</v>
      </c>
      <c r="R810" s="3">
        <f>IF(H810="NEW TEPS",VALUE(L810),0)</f>
        <v>0</v>
      </c>
      <c r="S810" s="3">
        <f>IF(H810="TOEFL(ibt)",VALUE(L810),0)</f>
        <v>0</v>
      </c>
      <c r="T810" s="3">
        <f>IF(H810="JPT",VALUE(L810),0)</f>
        <v>0</v>
      </c>
      <c r="U810" s="3">
        <f>IF(H810="HSK",VALUE(K810),0)</f>
        <v>0</v>
      </c>
      <c r="V810" s="3">
        <f>IF(H810="HSK",VALUE(L810),0)</f>
        <v>0</v>
      </c>
      <c r="W810" s="3">
        <f>IF(H810="G-TELP Level2",VALUE(L810),0)</f>
        <v>0</v>
      </c>
      <c r="X810" s="3">
        <f>IF(P810="A",IF(Q810&gt;849,1,IF(R810&gt;335,1,IF(S810&gt;97,1,IF(T810&gt;849,1,IF(W810&gt;82,1,IF(U810=6,1,IF(U810=5,IF(V810&gt;254,1,0),0))))))),IF(P810="B",IF(Q810&gt;699,1,IF(R810&gt;263,1,IF(S810&gt;78,1,IF(T810&gt;699,1,IF(W810&gt;63,1,IF(U810=6,1,IF(U810=5,IF(V810&gt;179,1,0),0))))))),IF(P810="C",IF(Q810&gt;599,1,IF(R810&gt;226,1,IF(S810&gt;67,1,IF(T810&gt;599,1,IF(W810&gt;49,1,IF(U810=6,1,IF(U810=5,1,IF(U810=4,IF(V810&gt;209,1,0),0)))))))),IF(P810="D",IF(Q810&gt;649,1,IF(R810&gt;244,1,IF(S810&gt;73,1,IF(T810&gt;649,1,IF(W810&gt;56,1,IF(U810=6,1,IF(U810=5,1,IF(U810=4,IF(V810&gt;254,1,0),0)))))))),0))))</f>
        <v>1</v>
      </c>
      <c r="Y810" s="3">
        <f>SUMIF(B:B,B810,X:X)</f>
        <v>1</v>
      </c>
      <c r="Z810" s="3" t="str">
        <f>IF(Y810&gt;0,"어학 충족","자격미달")</f>
        <v>어학 충족</v>
      </c>
      <c r="AA810" s="3"/>
      <c r="AB810" s="3" t="str">
        <f>IF(P810="A",IF(Q810&gt;849,"TOEIC 충족",IF(R810&gt;335,"New-TEPS 충족",IF(S810&gt;97,"TOEFL 충족",IF(T810&gt;849,"JPT 충족",IF(W810&gt;82,"G-TELP 충족",IF(U810=6,"HSK점수 충족",IF(U810=5,IF(V810&gt;254,"HSK점수 충족","자격미달"),"자격미달"))))))),IF(P810="B",IF(Q810&gt;699,"TOEIC 충족",IF(R810&gt;263,"New-TEPS 충족",IF(S810&gt;78,"TOEFL 충족",IF(T810&gt;699,"JPT 충족",IF(W810&gt;63,"G-TELP 충족",IF(U810=6,"HSK점수 충족",IF(U810=5,IF(V810&gt;179,"HSK점수 충족","자격미달"),"자격미달"))))))),IF(P810="C",IF(Q810&gt;599,"TOEIC 충족",IF(R810&gt;226,"New-TEPS 충족",IF(S810&gt;67,"TOEFL 충족",IF(T810&gt;599,"JPT 충족",IF(W810&gt;49,"G-TELP 충족",IF(U810=6,"HSK점수 충족",IF(U810=5,"HSK점수 충족",IF(U810=4,IF(V810&gt;209,"HSK점수 충족","자격미달"),"자격미달")))))))),IF(P810="D",IF(Q810&gt;649,"TOEIC 충족",IF(R810&gt;244,"New-TEPS 충족",IF(S810&gt;73,"TOEFL 충족",IF(T810&gt;649,"JPT 충족",IF(W810&gt;56,"G-TELP 충족",IF(U1751=6,"HSK점수 충족",IF(U1751=5,"HSK점수 충족",IF(U1751=4,IF(V1751&gt;254,"HSK점수 충족","자격미달"),"자격미달")))))))),0))))</f>
        <v>TOEIC 충족</v>
      </c>
      <c r="AC810" s="21"/>
      <c r="AD810" s="3">
        <f>IF(P810="A",VLOOKUP(Q810,[1]교육_어학_경력backdata!$B$3:$C$9,2,1),IF(P810="B",VLOOKUP(Q810,[1]교육_어학_경력backdata!$G$3:$H$9,2,1),IF(P810="C",0,"오류")))</f>
        <v>4</v>
      </c>
      <c r="AE810" s="3">
        <f>IF(P810="A",VLOOKUP(R810,[1]교육_어학_경력backdata!$B$11:$C$17,2,1),IF(P810="B",VLOOKUP(R810,[1]교육_어학_경력backdata!$G$11:$H$17,2,1),IF(P810="C",0,"오류")))</f>
        <v>0</v>
      </c>
      <c r="AF810" s="3">
        <f>IF(P810="A",VLOOKUP(S810,[1]교육_어학_경력backdata!$B$19:$C$25,2,1),IF(P810="B",VLOOKUP(S810,[1]교육_어학_경력backdata!$G$19:$H$25,2,1),IF(P810="C",0,"오류")))</f>
        <v>0</v>
      </c>
      <c r="AG810" s="3">
        <f>IF(P810="A",VLOOKUP(T810,[1]교육_어학_경력backdata!$B$3:$C$9,2,1),IF(P810="B",VLOOKUP(T810,[1]교육_어학_경력backdata!$G$3:$H$9,2,1),IF(P810="C",0,"오류")))</f>
        <v>0</v>
      </c>
      <c r="AH810" s="3">
        <f>IF(P810="A",IF(U810=0,0,IF(U810=4,0,IF(U810=5,VLOOKUP(V810,[1]교육_어학_경력backdata!$B$27:$C$29,2,1),IF(U810=6,VLOOKUP(V810,[1]교육_어학_경력backdata!$B$31:$C$34,2,1))))),IF(P810="B",IF(U810=0,0,IF(U810=4,0,IF(U810=5,VLOOKUP(V810,[1]교육_어학_경력backdata!$G$27:$H$31,2,1),IF(U810=6,VLOOKUP(V810,[1]교육_어학_경력backdata!$G$33:$H$34,2,1))))),IF(CT810="C",0,"오류")))</f>
        <v>0</v>
      </c>
      <c r="AI810" s="3">
        <f>IF(P810="A",VLOOKUP(W810,[1]교육_어학_경력backdata!$B$36:$C$42,2,1),IF(P810="B",VLOOKUP(W810,[1]교육_어학_경력backdata!$G$36:$H$42,2,1),IF(P810="C",0,"오류")))</f>
        <v>0</v>
      </c>
      <c r="AJ810" s="3">
        <f>SUM(AD810:AI810)</f>
        <v>4</v>
      </c>
      <c r="AK810" s="3">
        <f>_xlfn.MAXIFS(AJ:AJ,B:B,B810)</f>
        <v>4</v>
      </c>
      <c r="AL810" s="3"/>
      <c r="AM810" s="21"/>
      <c r="AN810" s="3"/>
      <c r="AO810" s="3"/>
    </row>
    <row r="811" spans="1:41" x14ac:dyDescent="0.4">
      <c r="A811" s="4">
        <f>IF(B810=B811,A810,A810+1)</f>
        <v>761</v>
      </c>
      <c r="B811" s="4" t="s">
        <v>2258</v>
      </c>
      <c r="C811" s="4" t="s">
        <v>2257</v>
      </c>
      <c r="D811" s="4" t="s">
        <v>1789</v>
      </c>
      <c r="E811" s="4" t="s">
        <v>1788</v>
      </c>
      <c r="F811" s="4">
        <f>IF(B811=B810,F810+1,1)</f>
        <v>1</v>
      </c>
      <c r="G811" s="4" t="s">
        <v>6384</v>
      </c>
      <c r="H811" s="4" t="s">
        <v>6379</v>
      </c>
      <c r="I811" s="4" t="s">
        <v>6378</v>
      </c>
      <c r="J811" s="4" t="s">
        <v>6595</v>
      </c>
      <c r="K811" s="4"/>
      <c r="L811" s="4" t="s">
        <v>6546</v>
      </c>
      <c r="M811" s="4" t="s">
        <v>6676</v>
      </c>
      <c r="P811" s="4" t="s">
        <v>1474</v>
      </c>
      <c r="Q811" s="4">
        <f>IF(H811="TOEIC",VALUE(L811),0)</f>
        <v>720</v>
      </c>
      <c r="R811" s="4">
        <f>IF(H811="NEW TEPS",VALUE(L811),0)</f>
        <v>0</v>
      </c>
      <c r="S811" s="4">
        <f>IF(H811="TOEFL(ibt)",VALUE(L811),0)</f>
        <v>0</v>
      </c>
      <c r="T811" s="4">
        <f>IF(H811="JPT",VALUE(L811),0)</f>
        <v>0</v>
      </c>
      <c r="U811" s="4">
        <f>IF(H811="HSK",VALUE(K811),0)</f>
        <v>0</v>
      </c>
      <c r="V811" s="4">
        <f>IF(H811="HSK",VALUE(L811),0)</f>
        <v>0</v>
      </c>
      <c r="W811" s="4">
        <f>IF(H811="G-TELP Level2",VALUE(L811),0)</f>
        <v>0</v>
      </c>
      <c r="X811" s="4">
        <f>IF(P811="A",IF(Q811&gt;849,1,IF(R811&gt;335,1,IF(S811&gt;97,1,IF(T811&gt;849,1,IF(W811&gt;82,1,IF(U811=6,1,IF(U811=5,IF(V811&gt;254,1,0),0))))))),IF(P811="B",IF(Q811&gt;699,1,IF(R811&gt;263,1,IF(S811&gt;78,1,IF(T811&gt;699,1,IF(W811&gt;63,1,IF(U811=6,1,IF(U811=5,IF(V811&gt;179,1,0),0))))))),IF(P811="C",IF(Q811&gt;599,1,IF(R811&gt;226,1,IF(S811&gt;67,1,IF(T811&gt;599,1,IF(W811&gt;49,1,IF(U811=6,1,IF(U811=5,1,IF(U811=4,IF(V811&gt;209,1,0),0)))))))),IF(P811="D",IF(Q811&gt;649,1,IF(R811&gt;244,1,IF(S811&gt;73,1,IF(T811&gt;649,1,IF(W811&gt;56,1,IF(U811=6,1,IF(U811=5,1,IF(U811=4,IF(V811&gt;254,1,0),0)))))))),0))))</f>
        <v>1</v>
      </c>
      <c r="Y811" s="4">
        <f>SUMIF(B:B,B811,X:X)</f>
        <v>1</v>
      </c>
      <c r="Z811" s="4" t="str">
        <f>IF(Y811&gt;0,"어학 충족","자격미달")</f>
        <v>어학 충족</v>
      </c>
      <c r="AA811" s="4"/>
      <c r="AB811" s="4" t="str">
        <f>IF(P811="A",IF(Q811&gt;849,"TOEIC 충족",IF(R811&gt;335,"New-TEPS 충족",IF(S811&gt;97,"TOEFL 충족",IF(T811&gt;849,"JPT 충족",IF(W811&gt;82,"G-TELP 충족",IF(U811=6,"HSK점수 충족",IF(U811=5,IF(V811&gt;254,"HSK점수 충족","자격미달"),"자격미달"))))))),IF(P811="B",IF(Q811&gt;699,"TOEIC 충족",IF(R811&gt;263,"New-TEPS 충족",IF(S811&gt;78,"TOEFL 충족",IF(T811&gt;699,"JPT 충족",IF(W811&gt;63,"G-TELP 충족",IF(U811=6,"HSK점수 충족",IF(U811=5,IF(V811&gt;179,"HSK점수 충족","자격미달"),"자격미달"))))))),IF(P811="C",IF(Q811&gt;599,"TOEIC 충족",IF(R811&gt;226,"New-TEPS 충족",IF(S811&gt;67,"TOEFL 충족",IF(T811&gt;599,"JPT 충족",IF(W811&gt;49,"G-TELP 충족",IF(U811=6,"HSK점수 충족",IF(U811=5,"HSK점수 충족",IF(U811=4,IF(V811&gt;209,"HSK점수 충족","자격미달"),"자격미달")))))))),IF(P811="D",IF(Q811&gt;649,"TOEIC 충족",IF(R811&gt;244,"New-TEPS 충족",IF(S811&gt;73,"TOEFL 충족",IF(T811&gt;649,"JPT 충족",IF(W811&gt;56,"G-TELP 충족",IF(U1752=6,"HSK점수 충족",IF(U1752=5,"HSK점수 충족",IF(U1752=4,IF(V1752&gt;254,"HSK점수 충족","자격미달"),"자격미달")))))))),0))))</f>
        <v>TOEIC 충족</v>
      </c>
      <c r="AC811" s="21"/>
      <c r="AD811" s="4">
        <f>IF(P811="A",VLOOKUP(Q811,[1]교육_어학_경력backdata!$B$3:$C$9,2,1),IF(P811="B",VLOOKUP(Q811,[1]교육_어학_경력backdata!$G$3:$H$9,2,1),IF(P811="C",0,"오류")))</f>
        <v>2</v>
      </c>
      <c r="AE811" s="4">
        <f>IF(P811="A",VLOOKUP(R811,[1]교육_어학_경력backdata!$B$11:$C$17,2,1),IF(P811="B",VLOOKUP(R811,[1]교육_어학_경력backdata!$G$11:$H$17,2,1),IF(P811="C",0,"오류")))</f>
        <v>0</v>
      </c>
      <c r="AF811" s="4">
        <f>IF(P811="A",VLOOKUP(S811,[1]교육_어학_경력backdata!$B$19:$C$25,2,1),IF(P811="B",VLOOKUP(S811,[1]교육_어학_경력backdata!$G$19:$H$25,2,1),IF(P811="C",0,"오류")))</f>
        <v>0</v>
      </c>
      <c r="AG811" s="4">
        <f>IF(P811="A",VLOOKUP(T811,[1]교육_어학_경력backdata!$B$3:$C$9,2,1),IF(P811="B",VLOOKUP(T811,[1]교육_어학_경력backdata!$G$3:$H$9,2,1),IF(P811="C",0,"오류")))</f>
        <v>0</v>
      </c>
      <c r="AH811" s="4">
        <f>IF(P811="A",IF(U811=0,0,IF(U811=4,0,IF(U811=5,VLOOKUP(V811,[1]교육_어학_경력backdata!$B$27:$C$29,2,1),IF(U811=6,VLOOKUP(V811,[1]교육_어학_경력backdata!$B$31:$C$34,2,1))))),IF(P811="B",IF(U811=0,0,IF(U811=4,0,IF(U811=5,VLOOKUP(V811,[1]교육_어학_경력backdata!$G$27:$H$31,2,1),IF(U811=6,VLOOKUP(V811,[1]교육_어학_경력backdata!$G$33:$H$34,2,1))))),IF(CT811="C",0,"오류")))</f>
        <v>0</v>
      </c>
      <c r="AI811" s="4">
        <f>IF(P811="A",VLOOKUP(W811,[1]교육_어학_경력backdata!$B$36:$C$42,2,1),IF(P811="B",VLOOKUP(W811,[1]교육_어학_경력backdata!$G$36:$H$42,2,1),IF(P811="C",0,"오류")))</f>
        <v>0</v>
      </c>
      <c r="AJ811" s="4">
        <f>SUM(AD811:AI811)</f>
        <v>2</v>
      </c>
      <c r="AK811" s="4">
        <f>_xlfn.MAXIFS(AJ:AJ,B:B,B811)</f>
        <v>2</v>
      </c>
      <c r="AL811" s="4"/>
      <c r="AM811" s="21"/>
      <c r="AN811" s="4"/>
      <c r="AO811" s="4"/>
    </row>
    <row r="812" spans="1:41" x14ac:dyDescent="0.4">
      <c r="A812" s="3">
        <f>IF(B811=B812,A811,A811+1)</f>
        <v>762</v>
      </c>
      <c r="B812" s="3" t="s">
        <v>2251</v>
      </c>
      <c r="C812" s="3" t="s">
        <v>2250</v>
      </c>
      <c r="D812" s="3" t="s">
        <v>1789</v>
      </c>
      <c r="E812" s="3" t="s">
        <v>1788</v>
      </c>
      <c r="F812" s="3">
        <f>IF(B812=B811,F811+1,1)</f>
        <v>1</v>
      </c>
      <c r="G812" s="3" t="s">
        <v>6380</v>
      </c>
      <c r="H812" s="3" t="s">
        <v>6379</v>
      </c>
      <c r="I812" s="3" t="s">
        <v>6378</v>
      </c>
      <c r="J812" s="3" t="s">
        <v>6575</v>
      </c>
      <c r="K812" s="3"/>
      <c r="L812" s="3" t="s">
        <v>6480</v>
      </c>
      <c r="M812" s="3" t="s">
        <v>6675</v>
      </c>
      <c r="P812" s="3" t="s">
        <v>1474</v>
      </c>
      <c r="Q812" s="3">
        <f>IF(H812="TOEIC",VALUE(L812),0)</f>
        <v>810</v>
      </c>
      <c r="R812" s="3">
        <f>IF(H812="NEW TEPS",VALUE(L812),0)</f>
        <v>0</v>
      </c>
      <c r="S812" s="3">
        <f>IF(H812="TOEFL(ibt)",VALUE(L812),0)</f>
        <v>0</v>
      </c>
      <c r="T812" s="3">
        <f>IF(H812="JPT",VALUE(L812),0)</f>
        <v>0</v>
      </c>
      <c r="U812" s="3">
        <f>IF(H812="HSK",VALUE(K812),0)</f>
        <v>0</v>
      </c>
      <c r="V812" s="3">
        <f>IF(H812="HSK",VALUE(L812),0)</f>
        <v>0</v>
      </c>
      <c r="W812" s="3">
        <f>IF(H812="G-TELP Level2",VALUE(L812),0)</f>
        <v>0</v>
      </c>
      <c r="X812" s="3">
        <f>IF(P812="A",IF(Q812&gt;849,1,IF(R812&gt;335,1,IF(S812&gt;97,1,IF(T812&gt;849,1,IF(W812&gt;82,1,IF(U812=6,1,IF(U812=5,IF(V812&gt;254,1,0),0))))))),IF(P812="B",IF(Q812&gt;699,1,IF(R812&gt;263,1,IF(S812&gt;78,1,IF(T812&gt;699,1,IF(W812&gt;63,1,IF(U812=6,1,IF(U812=5,IF(V812&gt;179,1,0),0))))))),IF(P812="C",IF(Q812&gt;599,1,IF(R812&gt;226,1,IF(S812&gt;67,1,IF(T812&gt;599,1,IF(W812&gt;49,1,IF(U812=6,1,IF(U812=5,1,IF(U812=4,IF(V812&gt;209,1,0),0)))))))),IF(P812="D",IF(Q812&gt;649,1,IF(R812&gt;244,1,IF(S812&gt;73,1,IF(T812&gt;649,1,IF(W812&gt;56,1,IF(U812=6,1,IF(U812=5,1,IF(U812=4,IF(V812&gt;254,1,0),0)))))))),0))))</f>
        <v>1</v>
      </c>
      <c r="Y812" s="3">
        <f>SUMIF(B:B,B812,X:X)</f>
        <v>1</v>
      </c>
      <c r="Z812" s="3" t="str">
        <f>IF(Y812&gt;0,"어학 충족","자격미달")</f>
        <v>어학 충족</v>
      </c>
      <c r="AA812" s="3"/>
      <c r="AB812" s="3" t="str">
        <f>IF(P812="A",IF(Q812&gt;849,"TOEIC 충족",IF(R812&gt;335,"New-TEPS 충족",IF(S812&gt;97,"TOEFL 충족",IF(T812&gt;849,"JPT 충족",IF(W812&gt;82,"G-TELP 충족",IF(U812=6,"HSK점수 충족",IF(U812=5,IF(V812&gt;254,"HSK점수 충족","자격미달"),"자격미달"))))))),IF(P812="B",IF(Q812&gt;699,"TOEIC 충족",IF(R812&gt;263,"New-TEPS 충족",IF(S812&gt;78,"TOEFL 충족",IF(T812&gt;699,"JPT 충족",IF(W812&gt;63,"G-TELP 충족",IF(U812=6,"HSK점수 충족",IF(U812=5,IF(V812&gt;179,"HSK점수 충족","자격미달"),"자격미달"))))))),IF(P812="C",IF(Q812&gt;599,"TOEIC 충족",IF(R812&gt;226,"New-TEPS 충족",IF(S812&gt;67,"TOEFL 충족",IF(T812&gt;599,"JPT 충족",IF(W812&gt;49,"G-TELP 충족",IF(U812=6,"HSK점수 충족",IF(U812=5,"HSK점수 충족",IF(U812=4,IF(V812&gt;209,"HSK점수 충족","자격미달"),"자격미달")))))))),IF(P812="D",IF(Q812&gt;649,"TOEIC 충족",IF(R812&gt;244,"New-TEPS 충족",IF(S812&gt;73,"TOEFL 충족",IF(T812&gt;649,"JPT 충족",IF(W812&gt;56,"G-TELP 충족",IF(U1753=6,"HSK점수 충족",IF(U1753=5,"HSK점수 충족",IF(U1753=4,IF(V1753&gt;254,"HSK점수 충족","자격미달"),"자격미달")))))))),0))))</f>
        <v>TOEIC 충족</v>
      </c>
      <c r="AC812" s="21"/>
      <c r="AD812" s="3">
        <f>IF(P812="A",VLOOKUP(Q812,[1]교육_어학_경력backdata!$B$3:$C$9,2,1),IF(P812="B",VLOOKUP(Q812,[1]교육_어학_경력backdata!$G$3:$H$9,2,1),IF(P812="C",0,"오류")))</f>
        <v>6</v>
      </c>
      <c r="AE812" s="3">
        <f>IF(P812="A",VLOOKUP(R812,[1]교육_어학_경력backdata!$B$11:$C$17,2,1),IF(P812="B",VLOOKUP(R812,[1]교육_어학_경력backdata!$G$11:$H$17,2,1),IF(P812="C",0,"오류")))</f>
        <v>0</v>
      </c>
      <c r="AF812" s="3">
        <f>IF(P812="A",VLOOKUP(S812,[1]교육_어학_경력backdata!$B$19:$C$25,2,1),IF(P812="B",VLOOKUP(S812,[1]교육_어학_경력backdata!$G$19:$H$25,2,1),IF(P812="C",0,"오류")))</f>
        <v>0</v>
      </c>
      <c r="AG812" s="3">
        <f>IF(P812="A",VLOOKUP(T812,[1]교육_어학_경력backdata!$B$3:$C$9,2,1),IF(P812="B",VLOOKUP(T812,[1]교육_어학_경력backdata!$G$3:$H$9,2,1),IF(P812="C",0,"오류")))</f>
        <v>0</v>
      </c>
      <c r="AH812" s="3">
        <f>IF(P812="A",IF(U812=0,0,IF(U812=4,0,IF(U812=5,VLOOKUP(V812,[1]교육_어학_경력backdata!$B$27:$C$29,2,1),IF(U812=6,VLOOKUP(V812,[1]교육_어학_경력backdata!$B$31:$C$34,2,1))))),IF(P812="B",IF(U812=0,0,IF(U812=4,0,IF(U812=5,VLOOKUP(V812,[1]교육_어학_경력backdata!$G$27:$H$31,2,1),IF(U812=6,VLOOKUP(V812,[1]교육_어학_경력backdata!$G$33:$H$34,2,1))))),IF(CT812="C",0,"오류")))</f>
        <v>0</v>
      </c>
      <c r="AI812" s="3">
        <f>IF(P812="A",VLOOKUP(W812,[1]교육_어학_경력backdata!$B$36:$C$42,2,1),IF(P812="B",VLOOKUP(W812,[1]교육_어학_경력backdata!$G$36:$H$42,2,1),IF(P812="C",0,"오류")))</f>
        <v>0</v>
      </c>
      <c r="AJ812" s="3">
        <f>SUM(AD812:AI812)</f>
        <v>6</v>
      </c>
      <c r="AK812" s="3">
        <f>_xlfn.MAXIFS(AJ:AJ,B:B,B812)</f>
        <v>6</v>
      </c>
      <c r="AL812" s="3"/>
      <c r="AM812" s="21"/>
      <c r="AN812" s="3"/>
      <c r="AO812" s="3"/>
    </row>
    <row r="813" spans="1:41" x14ac:dyDescent="0.4">
      <c r="A813" s="4">
        <f>IF(B812=B813,A812,A812+1)</f>
        <v>763</v>
      </c>
      <c r="B813" s="4" t="s">
        <v>2244</v>
      </c>
      <c r="C813" s="4" t="s">
        <v>2243</v>
      </c>
      <c r="D813" s="4" t="s">
        <v>1789</v>
      </c>
      <c r="E813" s="4" t="s">
        <v>1788</v>
      </c>
      <c r="F813" s="4">
        <f>IF(B813=B812,F812+1,1)</f>
        <v>1</v>
      </c>
      <c r="G813" s="4" t="s">
        <v>6380</v>
      </c>
      <c r="H813" s="4" t="s">
        <v>6379</v>
      </c>
      <c r="I813" s="4" t="s">
        <v>6378</v>
      </c>
      <c r="J813" s="4" t="s">
        <v>4348</v>
      </c>
      <c r="K813" s="4"/>
      <c r="L813" s="4" t="s">
        <v>6674</v>
      </c>
      <c r="M813" s="4" t="s">
        <v>6673</v>
      </c>
      <c r="P813" s="4" t="s">
        <v>1474</v>
      </c>
      <c r="Q813" s="4">
        <f>IF(H813="TOEIC",VALUE(L813),0)</f>
        <v>905</v>
      </c>
      <c r="R813" s="4">
        <f>IF(H813="NEW TEPS",VALUE(L813),0)</f>
        <v>0</v>
      </c>
      <c r="S813" s="4">
        <f>IF(H813="TOEFL(ibt)",VALUE(L813),0)</f>
        <v>0</v>
      </c>
      <c r="T813" s="4">
        <f>IF(H813="JPT",VALUE(L813),0)</f>
        <v>0</v>
      </c>
      <c r="U813" s="4">
        <f>IF(H813="HSK",VALUE(K813),0)</f>
        <v>0</v>
      </c>
      <c r="V813" s="4">
        <f>IF(H813="HSK",VALUE(L813),0)</f>
        <v>0</v>
      </c>
      <c r="W813" s="4">
        <f>IF(H813="G-TELP Level2",VALUE(L813),0)</f>
        <v>0</v>
      </c>
      <c r="X813" s="4">
        <f>IF(P813="A",IF(Q813&gt;849,1,IF(R813&gt;335,1,IF(S813&gt;97,1,IF(T813&gt;849,1,IF(W813&gt;82,1,IF(U813=6,1,IF(U813=5,IF(V813&gt;254,1,0),0))))))),IF(P813="B",IF(Q813&gt;699,1,IF(R813&gt;263,1,IF(S813&gt;78,1,IF(T813&gt;699,1,IF(W813&gt;63,1,IF(U813=6,1,IF(U813=5,IF(V813&gt;179,1,0),0))))))),IF(P813="C",IF(Q813&gt;599,1,IF(R813&gt;226,1,IF(S813&gt;67,1,IF(T813&gt;599,1,IF(W813&gt;49,1,IF(U813=6,1,IF(U813=5,1,IF(U813=4,IF(V813&gt;209,1,0),0)))))))),IF(P813="D",IF(Q813&gt;649,1,IF(R813&gt;244,1,IF(S813&gt;73,1,IF(T813&gt;649,1,IF(W813&gt;56,1,IF(U813=6,1,IF(U813=5,1,IF(U813=4,IF(V813&gt;254,1,0),0)))))))),0))))</f>
        <v>1</v>
      </c>
      <c r="Y813" s="4">
        <f>SUMIF(B:B,B813,X:X)</f>
        <v>1</v>
      </c>
      <c r="Z813" s="4" t="str">
        <f>IF(Y813&gt;0,"어학 충족","자격미달")</f>
        <v>어학 충족</v>
      </c>
      <c r="AA813" s="4"/>
      <c r="AB813" s="4" t="str">
        <f>IF(P813="A",IF(Q813&gt;849,"TOEIC 충족",IF(R813&gt;335,"New-TEPS 충족",IF(S813&gt;97,"TOEFL 충족",IF(T813&gt;849,"JPT 충족",IF(W813&gt;82,"G-TELP 충족",IF(U813=6,"HSK점수 충족",IF(U813=5,IF(V813&gt;254,"HSK점수 충족","자격미달"),"자격미달"))))))),IF(P813="B",IF(Q813&gt;699,"TOEIC 충족",IF(R813&gt;263,"New-TEPS 충족",IF(S813&gt;78,"TOEFL 충족",IF(T813&gt;699,"JPT 충족",IF(W813&gt;63,"G-TELP 충족",IF(U813=6,"HSK점수 충족",IF(U813=5,IF(V813&gt;179,"HSK점수 충족","자격미달"),"자격미달"))))))),IF(P813="C",IF(Q813&gt;599,"TOEIC 충족",IF(R813&gt;226,"New-TEPS 충족",IF(S813&gt;67,"TOEFL 충족",IF(T813&gt;599,"JPT 충족",IF(W813&gt;49,"G-TELP 충족",IF(U813=6,"HSK점수 충족",IF(U813=5,"HSK점수 충족",IF(U813=4,IF(V813&gt;209,"HSK점수 충족","자격미달"),"자격미달")))))))),IF(P813="D",IF(Q813&gt;649,"TOEIC 충족",IF(R813&gt;244,"New-TEPS 충족",IF(S813&gt;73,"TOEFL 충족",IF(T813&gt;649,"JPT 충족",IF(W813&gt;56,"G-TELP 충족",IF(U1754=6,"HSK점수 충족",IF(U1754=5,"HSK점수 충족",IF(U1754=4,IF(V1754&gt;254,"HSK점수 충족","자격미달"),"자격미달")))))))),0))))</f>
        <v>TOEIC 충족</v>
      </c>
      <c r="AC813" s="21"/>
      <c r="AD813" s="4">
        <f>IF(P813="A",VLOOKUP(Q813,[1]교육_어학_경력backdata!$B$3:$C$9,2,1),IF(P813="B",VLOOKUP(Q813,[1]교육_어학_경력backdata!$G$3:$H$9,2,1),IF(P813="C",0,"오류")))</f>
        <v>10</v>
      </c>
      <c r="AE813" s="4">
        <f>IF(P813="A",VLOOKUP(R813,[1]교육_어학_경력backdata!$B$11:$C$17,2,1),IF(P813="B",VLOOKUP(R813,[1]교육_어학_경력backdata!$G$11:$H$17,2,1),IF(P813="C",0,"오류")))</f>
        <v>0</v>
      </c>
      <c r="AF813" s="4">
        <f>IF(P813="A",VLOOKUP(S813,[1]교육_어학_경력backdata!$B$19:$C$25,2,1),IF(P813="B",VLOOKUP(S813,[1]교육_어학_경력backdata!$G$19:$H$25,2,1),IF(P813="C",0,"오류")))</f>
        <v>0</v>
      </c>
      <c r="AG813" s="4">
        <f>IF(P813="A",VLOOKUP(T813,[1]교육_어학_경력backdata!$B$3:$C$9,2,1),IF(P813="B",VLOOKUP(T813,[1]교육_어학_경력backdata!$G$3:$H$9,2,1),IF(P813="C",0,"오류")))</f>
        <v>0</v>
      </c>
      <c r="AH813" s="4">
        <f>IF(P813="A",IF(U813=0,0,IF(U813=4,0,IF(U813=5,VLOOKUP(V813,[1]교육_어학_경력backdata!$B$27:$C$29,2,1),IF(U813=6,VLOOKUP(V813,[1]교육_어학_경력backdata!$B$31:$C$34,2,1))))),IF(P813="B",IF(U813=0,0,IF(U813=4,0,IF(U813=5,VLOOKUP(V813,[1]교육_어학_경력backdata!$G$27:$H$31,2,1),IF(U813=6,VLOOKUP(V813,[1]교육_어학_경력backdata!$G$33:$H$34,2,1))))),IF(CT813="C",0,"오류")))</f>
        <v>0</v>
      </c>
      <c r="AI813" s="4">
        <f>IF(P813="A",VLOOKUP(W813,[1]교육_어학_경력backdata!$B$36:$C$42,2,1),IF(P813="B",VLOOKUP(W813,[1]교육_어학_경력backdata!$G$36:$H$42,2,1),IF(P813="C",0,"오류")))</f>
        <v>0</v>
      </c>
      <c r="AJ813" s="4">
        <f>SUM(AD813:AI813)</f>
        <v>10</v>
      </c>
      <c r="AK813" s="4">
        <f>_xlfn.MAXIFS(AJ:AJ,B:B,B813)</f>
        <v>10</v>
      </c>
      <c r="AL813" s="4"/>
      <c r="AM813" s="21"/>
      <c r="AN813" s="4"/>
      <c r="AO813" s="4"/>
    </row>
    <row r="814" spans="1:41" x14ac:dyDescent="0.4">
      <c r="A814" s="3">
        <f>IF(B813=B814,A813,A813+1)</f>
        <v>764</v>
      </c>
      <c r="B814" s="3" t="s">
        <v>2239</v>
      </c>
      <c r="C814" s="3" t="s">
        <v>2238</v>
      </c>
      <c r="D814" s="3" t="s">
        <v>1789</v>
      </c>
      <c r="E814" s="3" t="s">
        <v>1788</v>
      </c>
      <c r="F814" s="3">
        <f>IF(B814=B813,F813+1,1)</f>
        <v>1</v>
      </c>
      <c r="G814" s="3" t="s">
        <v>6384</v>
      </c>
      <c r="H814" s="3" t="s">
        <v>6379</v>
      </c>
      <c r="I814" s="3" t="s">
        <v>6378</v>
      </c>
      <c r="J814" s="3" t="s">
        <v>6549</v>
      </c>
      <c r="K814" s="3"/>
      <c r="L814" s="3" t="s">
        <v>6539</v>
      </c>
      <c r="M814" s="3" t="s">
        <v>6672</v>
      </c>
      <c r="P814" s="3" t="s">
        <v>1474</v>
      </c>
      <c r="Q814" s="3">
        <f>IF(H814="TOEIC",VALUE(L814),0)</f>
        <v>770</v>
      </c>
      <c r="R814" s="3">
        <f>IF(H814="NEW TEPS",VALUE(L814),0)</f>
        <v>0</v>
      </c>
      <c r="S814" s="3">
        <f>IF(H814="TOEFL(ibt)",VALUE(L814),0)</f>
        <v>0</v>
      </c>
      <c r="T814" s="3">
        <f>IF(H814="JPT",VALUE(L814),0)</f>
        <v>0</v>
      </c>
      <c r="U814" s="3">
        <f>IF(H814="HSK",VALUE(K814),0)</f>
        <v>0</v>
      </c>
      <c r="V814" s="3">
        <f>IF(H814="HSK",VALUE(L814),0)</f>
        <v>0</v>
      </c>
      <c r="W814" s="3">
        <f>IF(H814="G-TELP Level2",VALUE(L814),0)</f>
        <v>0</v>
      </c>
      <c r="X814" s="3">
        <f>IF(P814="A",IF(Q814&gt;849,1,IF(R814&gt;335,1,IF(S814&gt;97,1,IF(T814&gt;849,1,IF(W814&gt;82,1,IF(U814=6,1,IF(U814=5,IF(V814&gt;254,1,0),0))))))),IF(P814="B",IF(Q814&gt;699,1,IF(R814&gt;263,1,IF(S814&gt;78,1,IF(T814&gt;699,1,IF(W814&gt;63,1,IF(U814=6,1,IF(U814=5,IF(V814&gt;179,1,0),0))))))),IF(P814="C",IF(Q814&gt;599,1,IF(R814&gt;226,1,IF(S814&gt;67,1,IF(T814&gt;599,1,IF(W814&gt;49,1,IF(U814=6,1,IF(U814=5,1,IF(U814=4,IF(V814&gt;209,1,0),0)))))))),IF(P814="D",IF(Q814&gt;649,1,IF(R814&gt;244,1,IF(S814&gt;73,1,IF(T814&gt;649,1,IF(W814&gt;56,1,IF(U814=6,1,IF(U814=5,1,IF(U814=4,IF(V814&gt;254,1,0),0)))))))),0))))</f>
        <v>1</v>
      </c>
      <c r="Y814" s="3">
        <f>SUMIF(B:B,B814,X:X)</f>
        <v>1</v>
      </c>
      <c r="Z814" s="3" t="str">
        <f>IF(Y814&gt;0,"어학 충족","자격미달")</f>
        <v>어학 충족</v>
      </c>
      <c r="AA814" s="3"/>
      <c r="AB814" s="3" t="str">
        <f>IF(P814="A",IF(Q814&gt;849,"TOEIC 충족",IF(R814&gt;335,"New-TEPS 충족",IF(S814&gt;97,"TOEFL 충족",IF(T814&gt;849,"JPT 충족",IF(W814&gt;82,"G-TELP 충족",IF(U814=6,"HSK점수 충족",IF(U814=5,IF(V814&gt;254,"HSK점수 충족","자격미달"),"자격미달"))))))),IF(P814="B",IF(Q814&gt;699,"TOEIC 충족",IF(R814&gt;263,"New-TEPS 충족",IF(S814&gt;78,"TOEFL 충족",IF(T814&gt;699,"JPT 충족",IF(W814&gt;63,"G-TELP 충족",IF(U814=6,"HSK점수 충족",IF(U814=5,IF(V814&gt;179,"HSK점수 충족","자격미달"),"자격미달"))))))),IF(P814="C",IF(Q814&gt;599,"TOEIC 충족",IF(R814&gt;226,"New-TEPS 충족",IF(S814&gt;67,"TOEFL 충족",IF(T814&gt;599,"JPT 충족",IF(W814&gt;49,"G-TELP 충족",IF(U814=6,"HSK점수 충족",IF(U814=5,"HSK점수 충족",IF(U814=4,IF(V814&gt;209,"HSK점수 충족","자격미달"),"자격미달")))))))),IF(P814="D",IF(Q814&gt;649,"TOEIC 충족",IF(R814&gt;244,"New-TEPS 충족",IF(S814&gt;73,"TOEFL 충족",IF(T814&gt;649,"JPT 충족",IF(W814&gt;56,"G-TELP 충족",IF(U1755=6,"HSK점수 충족",IF(U1755=5,"HSK점수 충족",IF(U1755=4,IF(V1755&gt;254,"HSK점수 충족","자격미달"),"자격미달")))))))),0))))</f>
        <v>TOEIC 충족</v>
      </c>
      <c r="AC814" s="21"/>
      <c r="AD814" s="3">
        <f>IF(P814="A",VLOOKUP(Q814,[1]교육_어학_경력backdata!$B$3:$C$9,2,1),IF(P814="B",VLOOKUP(Q814,[1]교육_어학_경력backdata!$G$3:$H$9,2,1),IF(P814="C",0,"오류")))</f>
        <v>4</v>
      </c>
      <c r="AE814" s="3">
        <f>IF(P814="A",VLOOKUP(R814,[1]교육_어학_경력backdata!$B$11:$C$17,2,1),IF(P814="B",VLOOKUP(R814,[1]교육_어학_경력backdata!$G$11:$H$17,2,1),IF(P814="C",0,"오류")))</f>
        <v>0</v>
      </c>
      <c r="AF814" s="3">
        <f>IF(P814="A",VLOOKUP(S814,[1]교육_어학_경력backdata!$B$19:$C$25,2,1),IF(P814="B",VLOOKUP(S814,[1]교육_어학_경력backdata!$G$19:$H$25,2,1),IF(P814="C",0,"오류")))</f>
        <v>0</v>
      </c>
      <c r="AG814" s="3">
        <f>IF(P814="A",VLOOKUP(T814,[1]교육_어학_경력backdata!$B$3:$C$9,2,1),IF(P814="B",VLOOKUP(T814,[1]교육_어학_경력backdata!$G$3:$H$9,2,1),IF(P814="C",0,"오류")))</f>
        <v>0</v>
      </c>
      <c r="AH814" s="3">
        <f>IF(P814="A",IF(U814=0,0,IF(U814=4,0,IF(U814=5,VLOOKUP(V814,[1]교육_어학_경력backdata!$B$27:$C$29,2,1),IF(U814=6,VLOOKUP(V814,[1]교육_어학_경력backdata!$B$31:$C$34,2,1))))),IF(P814="B",IF(U814=0,0,IF(U814=4,0,IF(U814=5,VLOOKUP(V814,[1]교육_어학_경력backdata!$G$27:$H$31,2,1),IF(U814=6,VLOOKUP(V814,[1]교육_어학_경력backdata!$G$33:$H$34,2,1))))),IF(CT814="C",0,"오류")))</f>
        <v>0</v>
      </c>
      <c r="AI814" s="3">
        <f>IF(P814="A",VLOOKUP(W814,[1]교육_어학_경력backdata!$B$36:$C$42,2,1),IF(P814="B",VLOOKUP(W814,[1]교육_어학_경력backdata!$G$36:$H$42,2,1),IF(P814="C",0,"오류")))</f>
        <v>0</v>
      </c>
      <c r="AJ814" s="3">
        <f>SUM(AD814:AI814)</f>
        <v>4</v>
      </c>
      <c r="AK814" s="3">
        <f>_xlfn.MAXIFS(AJ:AJ,B:B,B814)</f>
        <v>4</v>
      </c>
      <c r="AL814" s="3"/>
      <c r="AM814" s="21"/>
      <c r="AN814" s="3"/>
      <c r="AO814" s="3"/>
    </row>
    <row r="815" spans="1:41" x14ac:dyDescent="0.4">
      <c r="A815" s="4">
        <f>IF(B814=B815,A814,A814+1)</f>
        <v>765</v>
      </c>
      <c r="B815" s="4" t="s">
        <v>2234</v>
      </c>
      <c r="C815" s="4" t="s">
        <v>2233</v>
      </c>
      <c r="D815" s="4" t="s">
        <v>1789</v>
      </c>
      <c r="E815" s="4" t="s">
        <v>1788</v>
      </c>
      <c r="F815" s="4">
        <f>IF(B815=B814,F814+1,1)</f>
        <v>1</v>
      </c>
      <c r="G815" s="4" t="s">
        <v>6380</v>
      </c>
      <c r="H815" s="4" t="s">
        <v>6379</v>
      </c>
      <c r="I815" s="4" t="s">
        <v>6378</v>
      </c>
      <c r="J815" s="4" t="s">
        <v>6577</v>
      </c>
      <c r="K815" s="4"/>
      <c r="L815" s="4" t="s">
        <v>6376</v>
      </c>
      <c r="M815" s="4" t="s">
        <v>6671</v>
      </c>
      <c r="P815" s="4" t="s">
        <v>1474</v>
      </c>
      <c r="Q815" s="4">
        <f>IF(H815="TOEIC",VALUE(L815),0)</f>
        <v>820</v>
      </c>
      <c r="R815" s="4">
        <f>IF(H815="NEW TEPS",VALUE(L815),0)</f>
        <v>0</v>
      </c>
      <c r="S815" s="4">
        <f>IF(H815="TOEFL(ibt)",VALUE(L815),0)</f>
        <v>0</v>
      </c>
      <c r="T815" s="4">
        <f>IF(H815="JPT",VALUE(L815),0)</f>
        <v>0</v>
      </c>
      <c r="U815" s="4">
        <f>IF(H815="HSK",VALUE(K815),0)</f>
        <v>0</v>
      </c>
      <c r="V815" s="4">
        <f>IF(H815="HSK",VALUE(L815),0)</f>
        <v>0</v>
      </c>
      <c r="W815" s="4">
        <f>IF(H815="G-TELP Level2",VALUE(L815),0)</f>
        <v>0</v>
      </c>
      <c r="X815" s="4">
        <f>IF(P815="A",IF(Q815&gt;849,1,IF(R815&gt;335,1,IF(S815&gt;97,1,IF(T815&gt;849,1,IF(W815&gt;82,1,IF(U815=6,1,IF(U815=5,IF(V815&gt;254,1,0),0))))))),IF(P815="B",IF(Q815&gt;699,1,IF(R815&gt;263,1,IF(S815&gt;78,1,IF(T815&gt;699,1,IF(W815&gt;63,1,IF(U815=6,1,IF(U815=5,IF(V815&gt;179,1,0),0))))))),IF(P815="C",IF(Q815&gt;599,1,IF(R815&gt;226,1,IF(S815&gt;67,1,IF(T815&gt;599,1,IF(W815&gt;49,1,IF(U815=6,1,IF(U815=5,1,IF(U815=4,IF(V815&gt;209,1,0),0)))))))),IF(P815="D",IF(Q815&gt;649,1,IF(R815&gt;244,1,IF(S815&gt;73,1,IF(T815&gt;649,1,IF(W815&gt;56,1,IF(U815=6,1,IF(U815=5,1,IF(U815=4,IF(V815&gt;254,1,0),0)))))))),0))))</f>
        <v>1</v>
      </c>
      <c r="Y815" s="4">
        <f>SUMIF(B:B,B815,X:X)</f>
        <v>1</v>
      </c>
      <c r="Z815" s="4" t="str">
        <f>IF(Y815&gt;0,"어학 충족","자격미달")</f>
        <v>어학 충족</v>
      </c>
      <c r="AA815" s="4"/>
      <c r="AB815" s="4" t="str">
        <f>IF(P815="A",IF(Q815&gt;849,"TOEIC 충족",IF(R815&gt;335,"New-TEPS 충족",IF(S815&gt;97,"TOEFL 충족",IF(T815&gt;849,"JPT 충족",IF(W815&gt;82,"G-TELP 충족",IF(U815=6,"HSK점수 충족",IF(U815=5,IF(V815&gt;254,"HSK점수 충족","자격미달"),"자격미달"))))))),IF(P815="B",IF(Q815&gt;699,"TOEIC 충족",IF(R815&gt;263,"New-TEPS 충족",IF(S815&gt;78,"TOEFL 충족",IF(T815&gt;699,"JPT 충족",IF(W815&gt;63,"G-TELP 충족",IF(U815=6,"HSK점수 충족",IF(U815=5,IF(V815&gt;179,"HSK점수 충족","자격미달"),"자격미달"))))))),IF(P815="C",IF(Q815&gt;599,"TOEIC 충족",IF(R815&gt;226,"New-TEPS 충족",IF(S815&gt;67,"TOEFL 충족",IF(T815&gt;599,"JPT 충족",IF(W815&gt;49,"G-TELP 충족",IF(U815=6,"HSK점수 충족",IF(U815=5,"HSK점수 충족",IF(U815=4,IF(V815&gt;209,"HSK점수 충족","자격미달"),"자격미달")))))))),IF(P815="D",IF(Q815&gt;649,"TOEIC 충족",IF(R815&gt;244,"New-TEPS 충족",IF(S815&gt;73,"TOEFL 충족",IF(T815&gt;649,"JPT 충족",IF(W815&gt;56,"G-TELP 충족",IF(U1756=6,"HSK점수 충족",IF(U1756=5,"HSK점수 충족",IF(U1756=4,IF(V1756&gt;254,"HSK점수 충족","자격미달"),"자격미달")))))))),0))))</f>
        <v>TOEIC 충족</v>
      </c>
      <c r="AC815" s="21"/>
      <c r="AD815" s="4">
        <f>IF(P815="A",VLOOKUP(Q815,[1]교육_어학_경력backdata!$B$3:$C$9,2,1),IF(P815="B",VLOOKUP(Q815,[1]교육_어학_경력backdata!$G$3:$H$9,2,1),IF(P815="C",0,"오류")))</f>
        <v>6</v>
      </c>
      <c r="AE815" s="4">
        <f>IF(P815="A",VLOOKUP(R815,[1]교육_어학_경력backdata!$B$11:$C$17,2,1),IF(P815="B",VLOOKUP(R815,[1]교육_어학_경력backdata!$G$11:$H$17,2,1),IF(P815="C",0,"오류")))</f>
        <v>0</v>
      </c>
      <c r="AF815" s="4">
        <f>IF(P815="A",VLOOKUP(S815,[1]교육_어학_경력backdata!$B$19:$C$25,2,1),IF(P815="B",VLOOKUP(S815,[1]교육_어학_경력backdata!$G$19:$H$25,2,1),IF(P815="C",0,"오류")))</f>
        <v>0</v>
      </c>
      <c r="AG815" s="4">
        <f>IF(P815="A",VLOOKUP(T815,[1]교육_어학_경력backdata!$B$3:$C$9,2,1),IF(P815="B",VLOOKUP(T815,[1]교육_어학_경력backdata!$G$3:$H$9,2,1),IF(P815="C",0,"오류")))</f>
        <v>0</v>
      </c>
      <c r="AH815" s="4">
        <f>IF(P815="A",IF(U815=0,0,IF(U815=4,0,IF(U815=5,VLOOKUP(V815,[1]교육_어학_경력backdata!$B$27:$C$29,2,1),IF(U815=6,VLOOKUP(V815,[1]교육_어학_경력backdata!$B$31:$C$34,2,1))))),IF(P815="B",IF(U815=0,0,IF(U815=4,0,IF(U815=5,VLOOKUP(V815,[1]교육_어학_경력backdata!$G$27:$H$31,2,1),IF(U815=6,VLOOKUP(V815,[1]교육_어학_경력backdata!$G$33:$H$34,2,1))))),IF(CT815="C",0,"오류")))</f>
        <v>0</v>
      </c>
      <c r="AI815" s="4">
        <f>IF(P815="A",VLOOKUP(W815,[1]교육_어학_경력backdata!$B$36:$C$42,2,1),IF(P815="B",VLOOKUP(W815,[1]교육_어학_경력backdata!$G$36:$H$42,2,1),IF(P815="C",0,"오류")))</f>
        <v>0</v>
      </c>
      <c r="AJ815" s="4">
        <f>SUM(AD815:AI815)</f>
        <v>6</v>
      </c>
      <c r="AK815" s="4">
        <f>_xlfn.MAXIFS(AJ:AJ,B:B,B815)</f>
        <v>6</v>
      </c>
      <c r="AL815" s="4"/>
      <c r="AM815" s="21"/>
      <c r="AN815" s="4"/>
      <c r="AO815" s="4"/>
    </row>
    <row r="816" spans="1:41" x14ac:dyDescent="0.4">
      <c r="A816" s="3">
        <f>IF(B815=B816,A815,A815+1)</f>
        <v>766</v>
      </c>
      <c r="B816" s="3" t="s">
        <v>2229</v>
      </c>
      <c r="C816" s="3" t="s">
        <v>2228</v>
      </c>
      <c r="D816" s="3" t="s">
        <v>1789</v>
      </c>
      <c r="E816" s="3" t="s">
        <v>1788</v>
      </c>
      <c r="F816" s="3">
        <f>IF(B816=B815,F815+1,1)</f>
        <v>1</v>
      </c>
      <c r="G816" s="3" t="s">
        <v>6380</v>
      </c>
      <c r="H816" s="3" t="s">
        <v>6379</v>
      </c>
      <c r="I816" s="3" t="s">
        <v>6378</v>
      </c>
      <c r="J816" s="3" t="s">
        <v>6383</v>
      </c>
      <c r="K816" s="3"/>
      <c r="L816" s="3" t="s">
        <v>6531</v>
      </c>
      <c r="M816" s="3" t="s">
        <v>6670</v>
      </c>
      <c r="P816" s="3" t="s">
        <v>1474</v>
      </c>
      <c r="Q816" s="3">
        <f>IF(H816="TOEIC",VALUE(L816),0)</f>
        <v>830</v>
      </c>
      <c r="R816" s="3">
        <f>IF(H816="NEW TEPS",VALUE(L816),0)</f>
        <v>0</v>
      </c>
      <c r="S816" s="3">
        <f>IF(H816="TOEFL(ibt)",VALUE(L816),0)</f>
        <v>0</v>
      </c>
      <c r="T816" s="3">
        <f>IF(H816="JPT",VALUE(L816),0)</f>
        <v>0</v>
      </c>
      <c r="U816" s="3">
        <f>IF(H816="HSK",VALUE(K816),0)</f>
        <v>0</v>
      </c>
      <c r="V816" s="3">
        <f>IF(H816="HSK",VALUE(L816),0)</f>
        <v>0</v>
      </c>
      <c r="W816" s="3">
        <f>IF(H816="G-TELP Level2",VALUE(L816),0)</f>
        <v>0</v>
      </c>
      <c r="X816" s="3">
        <f>IF(P816="A",IF(Q816&gt;849,1,IF(R816&gt;335,1,IF(S816&gt;97,1,IF(T816&gt;849,1,IF(W816&gt;82,1,IF(U816=6,1,IF(U816=5,IF(V816&gt;254,1,0),0))))))),IF(P816="B",IF(Q816&gt;699,1,IF(R816&gt;263,1,IF(S816&gt;78,1,IF(T816&gt;699,1,IF(W816&gt;63,1,IF(U816=6,1,IF(U816=5,IF(V816&gt;179,1,0),0))))))),IF(P816="C",IF(Q816&gt;599,1,IF(R816&gt;226,1,IF(S816&gt;67,1,IF(T816&gt;599,1,IF(W816&gt;49,1,IF(U816=6,1,IF(U816=5,1,IF(U816=4,IF(V816&gt;209,1,0),0)))))))),IF(P816="D",IF(Q816&gt;649,1,IF(R816&gt;244,1,IF(S816&gt;73,1,IF(T816&gt;649,1,IF(W816&gt;56,1,IF(U816=6,1,IF(U816=5,1,IF(U816=4,IF(V816&gt;254,1,0),0)))))))),0))))</f>
        <v>1</v>
      </c>
      <c r="Y816" s="3">
        <f>SUMIF(B:B,B816,X:X)</f>
        <v>1</v>
      </c>
      <c r="Z816" s="3" t="str">
        <f>IF(Y816&gt;0,"어학 충족","자격미달")</f>
        <v>어학 충족</v>
      </c>
      <c r="AA816" s="3"/>
      <c r="AB816" s="3" t="str">
        <f>IF(P816="A",IF(Q816&gt;849,"TOEIC 충족",IF(R816&gt;335,"New-TEPS 충족",IF(S816&gt;97,"TOEFL 충족",IF(T816&gt;849,"JPT 충족",IF(W816&gt;82,"G-TELP 충족",IF(U816=6,"HSK점수 충족",IF(U816=5,IF(V816&gt;254,"HSK점수 충족","자격미달"),"자격미달"))))))),IF(P816="B",IF(Q816&gt;699,"TOEIC 충족",IF(R816&gt;263,"New-TEPS 충족",IF(S816&gt;78,"TOEFL 충족",IF(T816&gt;699,"JPT 충족",IF(W816&gt;63,"G-TELP 충족",IF(U816=6,"HSK점수 충족",IF(U816=5,IF(V816&gt;179,"HSK점수 충족","자격미달"),"자격미달"))))))),IF(P816="C",IF(Q816&gt;599,"TOEIC 충족",IF(R816&gt;226,"New-TEPS 충족",IF(S816&gt;67,"TOEFL 충족",IF(T816&gt;599,"JPT 충족",IF(W816&gt;49,"G-TELP 충족",IF(U816=6,"HSK점수 충족",IF(U816=5,"HSK점수 충족",IF(U816=4,IF(V816&gt;209,"HSK점수 충족","자격미달"),"자격미달")))))))),IF(P816="D",IF(Q816&gt;649,"TOEIC 충족",IF(R816&gt;244,"New-TEPS 충족",IF(S816&gt;73,"TOEFL 충족",IF(T816&gt;649,"JPT 충족",IF(W816&gt;56,"G-TELP 충족",IF(U1757=6,"HSK점수 충족",IF(U1757=5,"HSK점수 충족",IF(U1757=4,IF(V1757&gt;254,"HSK점수 충족","자격미달"),"자격미달")))))))),0))))</f>
        <v>TOEIC 충족</v>
      </c>
      <c r="AC816" s="21"/>
      <c r="AD816" s="3">
        <f>IF(P816="A",VLOOKUP(Q816,[1]교육_어학_경력backdata!$B$3:$C$9,2,1),IF(P816="B",VLOOKUP(Q816,[1]교육_어학_경력backdata!$G$3:$H$9,2,1),IF(P816="C",0,"오류")))</f>
        <v>6</v>
      </c>
      <c r="AE816" s="3">
        <f>IF(P816="A",VLOOKUP(R816,[1]교육_어학_경력backdata!$B$11:$C$17,2,1),IF(P816="B",VLOOKUP(R816,[1]교육_어학_경력backdata!$G$11:$H$17,2,1),IF(P816="C",0,"오류")))</f>
        <v>0</v>
      </c>
      <c r="AF816" s="3">
        <f>IF(P816="A",VLOOKUP(S816,[1]교육_어학_경력backdata!$B$19:$C$25,2,1),IF(P816="B",VLOOKUP(S816,[1]교육_어학_경력backdata!$G$19:$H$25,2,1),IF(P816="C",0,"오류")))</f>
        <v>0</v>
      </c>
      <c r="AG816" s="3">
        <f>IF(P816="A",VLOOKUP(T816,[1]교육_어학_경력backdata!$B$3:$C$9,2,1),IF(P816="B",VLOOKUP(T816,[1]교육_어학_경력backdata!$G$3:$H$9,2,1),IF(P816="C",0,"오류")))</f>
        <v>0</v>
      </c>
      <c r="AH816" s="3">
        <f>IF(P816="A",IF(U816=0,0,IF(U816=4,0,IF(U816=5,VLOOKUP(V816,[1]교육_어학_경력backdata!$B$27:$C$29,2,1),IF(U816=6,VLOOKUP(V816,[1]교육_어학_경력backdata!$B$31:$C$34,2,1))))),IF(P816="B",IF(U816=0,0,IF(U816=4,0,IF(U816=5,VLOOKUP(V816,[1]교육_어학_경력backdata!$G$27:$H$31,2,1),IF(U816=6,VLOOKUP(V816,[1]교육_어학_경력backdata!$G$33:$H$34,2,1))))),IF(CT816="C",0,"오류")))</f>
        <v>0</v>
      </c>
      <c r="AI816" s="3">
        <f>IF(P816="A",VLOOKUP(W816,[1]교육_어학_경력backdata!$B$36:$C$42,2,1),IF(P816="B",VLOOKUP(W816,[1]교육_어학_경력backdata!$G$36:$H$42,2,1),IF(P816="C",0,"오류")))</f>
        <v>0</v>
      </c>
      <c r="AJ816" s="3">
        <f>SUM(AD816:AI816)</f>
        <v>6</v>
      </c>
      <c r="AK816" s="3">
        <f>_xlfn.MAXIFS(AJ:AJ,B:B,B816)</f>
        <v>6</v>
      </c>
      <c r="AL816" s="3"/>
      <c r="AM816" s="21"/>
      <c r="AN816" s="3"/>
      <c r="AO816" s="3"/>
    </row>
    <row r="817" spans="1:41" x14ac:dyDescent="0.4">
      <c r="A817" s="4">
        <f>IF(B816=B817,A816,A816+1)</f>
        <v>767</v>
      </c>
      <c r="B817" s="4" t="s">
        <v>2224</v>
      </c>
      <c r="C817" s="4" t="s">
        <v>2223</v>
      </c>
      <c r="D817" s="4" t="s">
        <v>1789</v>
      </c>
      <c r="E817" s="4" t="s">
        <v>1788</v>
      </c>
      <c r="F817" s="4">
        <f>IF(B817=B816,F816+1,1)</f>
        <v>1</v>
      </c>
      <c r="G817" s="4" t="s">
        <v>6384</v>
      </c>
      <c r="H817" s="4" t="s">
        <v>6379</v>
      </c>
      <c r="I817" s="4" t="s">
        <v>6378</v>
      </c>
      <c r="J817" s="4" t="s">
        <v>6428</v>
      </c>
      <c r="K817" s="4"/>
      <c r="L817" s="4" t="s">
        <v>6477</v>
      </c>
      <c r="M817" s="4" t="s">
        <v>6669</v>
      </c>
      <c r="P817" s="4" t="s">
        <v>1474</v>
      </c>
      <c r="Q817" s="4">
        <f>IF(H817="TOEIC",VALUE(L817),0)</f>
        <v>780</v>
      </c>
      <c r="R817" s="4">
        <f>IF(H817="NEW TEPS",VALUE(L817),0)</f>
        <v>0</v>
      </c>
      <c r="S817" s="4">
        <f>IF(H817="TOEFL(ibt)",VALUE(L817),0)</f>
        <v>0</v>
      </c>
      <c r="T817" s="4">
        <f>IF(H817="JPT",VALUE(L817),0)</f>
        <v>0</v>
      </c>
      <c r="U817" s="4">
        <f>IF(H817="HSK",VALUE(K817),0)</f>
        <v>0</v>
      </c>
      <c r="V817" s="4">
        <f>IF(H817="HSK",VALUE(L817),0)</f>
        <v>0</v>
      </c>
      <c r="W817" s="4">
        <f>IF(H817="G-TELP Level2",VALUE(L817),0)</f>
        <v>0</v>
      </c>
      <c r="X817" s="4">
        <f>IF(P817="A",IF(Q817&gt;849,1,IF(R817&gt;335,1,IF(S817&gt;97,1,IF(T817&gt;849,1,IF(W817&gt;82,1,IF(U817=6,1,IF(U817=5,IF(V817&gt;254,1,0),0))))))),IF(P817="B",IF(Q817&gt;699,1,IF(R817&gt;263,1,IF(S817&gt;78,1,IF(T817&gt;699,1,IF(W817&gt;63,1,IF(U817=6,1,IF(U817=5,IF(V817&gt;179,1,0),0))))))),IF(P817="C",IF(Q817&gt;599,1,IF(R817&gt;226,1,IF(S817&gt;67,1,IF(T817&gt;599,1,IF(W817&gt;49,1,IF(U817=6,1,IF(U817=5,1,IF(U817=4,IF(V817&gt;209,1,0),0)))))))),IF(P817="D",IF(Q817&gt;649,1,IF(R817&gt;244,1,IF(S817&gt;73,1,IF(T817&gt;649,1,IF(W817&gt;56,1,IF(U817=6,1,IF(U817=5,1,IF(U817=4,IF(V817&gt;254,1,0),0)))))))),0))))</f>
        <v>1</v>
      </c>
      <c r="Y817" s="4">
        <f>SUMIF(B:B,B817,X:X)</f>
        <v>1</v>
      </c>
      <c r="Z817" s="4" t="str">
        <f>IF(Y817&gt;0,"어학 충족","자격미달")</f>
        <v>어학 충족</v>
      </c>
      <c r="AA817" s="4"/>
      <c r="AB817" s="4" t="str">
        <f>IF(P817="A",IF(Q817&gt;849,"TOEIC 충족",IF(R817&gt;335,"New-TEPS 충족",IF(S817&gt;97,"TOEFL 충족",IF(T817&gt;849,"JPT 충족",IF(W817&gt;82,"G-TELP 충족",IF(U817=6,"HSK점수 충족",IF(U817=5,IF(V817&gt;254,"HSK점수 충족","자격미달"),"자격미달"))))))),IF(P817="B",IF(Q817&gt;699,"TOEIC 충족",IF(R817&gt;263,"New-TEPS 충족",IF(S817&gt;78,"TOEFL 충족",IF(T817&gt;699,"JPT 충족",IF(W817&gt;63,"G-TELP 충족",IF(U817=6,"HSK점수 충족",IF(U817=5,IF(V817&gt;179,"HSK점수 충족","자격미달"),"자격미달"))))))),IF(P817="C",IF(Q817&gt;599,"TOEIC 충족",IF(R817&gt;226,"New-TEPS 충족",IF(S817&gt;67,"TOEFL 충족",IF(T817&gt;599,"JPT 충족",IF(W817&gt;49,"G-TELP 충족",IF(U817=6,"HSK점수 충족",IF(U817=5,"HSK점수 충족",IF(U817=4,IF(V817&gt;209,"HSK점수 충족","자격미달"),"자격미달")))))))),IF(P817="D",IF(Q817&gt;649,"TOEIC 충족",IF(R817&gt;244,"New-TEPS 충족",IF(S817&gt;73,"TOEFL 충족",IF(T817&gt;649,"JPT 충족",IF(W817&gt;56,"G-TELP 충족",IF(U1758=6,"HSK점수 충족",IF(U1758=5,"HSK점수 충족",IF(U1758=4,IF(V1758&gt;254,"HSK점수 충족","자격미달"),"자격미달")))))))),0))))</f>
        <v>TOEIC 충족</v>
      </c>
      <c r="AC817" s="21"/>
      <c r="AD817" s="4">
        <f>IF(P817="A",VLOOKUP(Q817,[1]교육_어학_경력backdata!$B$3:$C$9,2,1),IF(P817="B",VLOOKUP(Q817,[1]교육_어학_경력backdata!$G$3:$H$9,2,1),IF(P817="C",0,"오류")))</f>
        <v>4</v>
      </c>
      <c r="AE817" s="4">
        <f>IF(P817="A",VLOOKUP(R817,[1]교육_어학_경력backdata!$B$11:$C$17,2,1),IF(P817="B",VLOOKUP(R817,[1]교육_어학_경력backdata!$G$11:$H$17,2,1),IF(P817="C",0,"오류")))</f>
        <v>0</v>
      </c>
      <c r="AF817" s="4">
        <f>IF(P817="A",VLOOKUP(S817,[1]교육_어학_경력backdata!$B$19:$C$25,2,1),IF(P817="B",VLOOKUP(S817,[1]교육_어학_경력backdata!$G$19:$H$25,2,1),IF(P817="C",0,"오류")))</f>
        <v>0</v>
      </c>
      <c r="AG817" s="4">
        <f>IF(P817="A",VLOOKUP(T817,[1]교육_어학_경력backdata!$B$3:$C$9,2,1),IF(P817="B",VLOOKUP(T817,[1]교육_어학_경력backdata!$G$3:$H$9,2,1),IF(P817="C",0,"오류")))</f>
        <v>0</v>
      </c>
      <c r="AH817" s="4">
        <f>IF(P817="A",IF(U817=0,0,IF(U817=4,0,IF(U817=5,VLOOKUP(V817,[1]교육_어학_경력backdata!$B$27:$C$29,2,1),IF(U817=6,VLOOKUP(V817,[1]교육_어학_경력backdata!$B$31:$C$34,2,1))))),IF(P817="B",IF(U817=0,0,IF(U817=4,0,IF(U817=5,VLOOKUP(V817,[1]교육_어학_경력backdata!$G$27:$H$31,2,1),IF(U817=6,VLOOKUP(V817,[1]교육_어학_경력backdata!$G$33:$H$34,2,1))))),IF(CT817="C",0,"오류")))</f>
        <v>0</v>
      </c>
      <c r="AI817" s="4">
        <f>IF(P817="A",VLOOKUP(W817,[1]교육_어학_경력backdata!$B$36:$C$42,2,1),IF(P817="B",VLOOKUP(W817,[1]교육_어학_경력backdata!$G$36:$H$42,2,1),IF(P817="C",0,"오류")))</f>
        <v>0</v>
      </c>
      <c r="AJ817" s="4">
        <f>SUM(AD817:AI817)</f>
        <v>4</v>
      </c>
      <c r="AK817" s="4">
        <f>_xlfn.MAXIFS(AJ:AJ,B:B,B817)</f>
        <v>4</v>
      </c>
      <c r="AL817" s="4"/>
      <c r="AM817" s="21"/>
      <c r="AN817" s="4"/>
      <c r="AO817" s="4"/>
    </row>
    <row r="818" spans="1:41" x14ac:dyDescent="0.4">
      <c r="A818" s="3">
        <f>IF(B817=B818,A817,A817+1)</f>
        <v>768</v>
      </c>
      <c r="B818" s="3" t="s">
        <v>2219</v>
      </c>
      <c r="C818" s="3" t="s">
        <v>2218</v>
      </c>
      <c r="D818" s="3" t="s">
        <v>1789</v>
      </c>
      <c r="E818" s="3" t="s">
        <v>1788</v>
      </c>
      <c r="F818" s="3">
        <f>IF(B818=B817,F817+1,1)</f>
        <v>1</v>
      </c>
      <c r="G818" s="3" t="s">
        <v>6384</v>
      </c>
      <c r="H818" s="3" t="s">
        <v>6379</v>
      </c>
      <c r="I818" s="3" t="s">
        <v>6378</v>
      </c>
      <c r="J818" s="3" t="s">
        <v>6487</v>
      </c>
      <c r="K818" s="3"/>
      <c r="L818" s="3" t="s">
        <v>6531</v>
      </c>
      <c r="M818" s="3" t="s">
        <v>6668</v>
      </c>
      <c r="P818" s="3" t="s">
        <v>1474</v>
      </c>
      <c r="Q818" s="3">
        <f>IF(H818="TOEIC",VALUE(L818),0)</f>
        <v>830</v>
      </c>
      <c r="R818" s="3">
        <f>IF(H818="NEW TEPS",VALUE(L818),0)</f>
        <v>0</v>
      </c>
      <c r="S818" s="3">
        <f>IF(H818="TOEFL(ibt)",VALUE(L818),0)</f>
        <v>0</v>
      </c>
      <c r="T818" s="3">
        <f>IF(H818="JPT",VALUE(L818),0)</f>
        <v>0</v>
      </c>
      <c r="U818" s="3">
        <f>IF(H818="HSK",VALUE(K818),0)</f>
        <v>0</v>
      </c>
      <c r="V818" s="3">
        <f>IF(H818="HSK",VALUE(L818),0)</f>
        <v>0</v>
      </c>
      <c r="W818" s="3">
        <f>IF(H818="G-TELP Level2",VALUE(L818),0)</f>
        <v>0</v>
      </c>
      <c r="X818" s="3">
        <f>IF(P818="A",IF(Q818&gt;849,1,IF(R818&gt;335,1,IF(S818&gt;97,1,IF(T818&gt;849,1,IF(W818&gt;82,1,IF(U818=6,1,IF(U818=5,IF(V818&gt;254,1,0),0))))))),IF(P818="B",IF(Q818&gt;699,1,IF(R818&gt;263,1,IF(S818&gt;78,1,IF(T818&gt;699,1,IF(W818&gt;63,1,IF(U818=6,1,IF(U818=5,IF(V818&gt;179,1,0),0))))))),IF(P818="C",IF(Q818&gt;599,1,IF(R818&gt;226,1,IF(S818&gt;67,1,IF(T818&gt;599,1,IF(W818&gt;49,1,IF(U818=6,1,IF(U818=5,1,IF(U818=4,IF(V818&gt;209,1,0),0)))))))),IF(P818="D",IF(Q818&gt;649,1,IF(R818&gt;244,1,IF(S818&gt;73,1,IF(T818&gt;649,1,IF(W818&gt;56,1,IF(U818=6,1,IF(U818=5,1,IF(U818=4,IF(V818&gt;254,1,0),0)))))))),0))))</f>
        <v>1</v>
      </c>
      <c r="Y818" s="3">
        <f>SUMIF(B:B,B818,X:X)</f>
        <v>1</v>
      </c>
      <c r="Z818" s="3" t="str">
        <f>IF(Y818&gt;0,"어학 충족","자격미달")</f>
        <v>어학 충족</v>
      </c>
      <c r="AA818" s="3"/>
      <c r="AB818" s="3" t="str">
        <f>IF(P818="A",IF(Q818&gt;849,"TOEIC 충족",IF(R818&gt;335,"New-TEPS 충족",IF(S818&gt;97,"TOEFL 충족",IF(T818&gt;849,"JPT 충족",IF(W818&gt;82,"G-TELP 충족",IF(U818=6,"HSK점수 충족",IF(U818=5,IF(V818&gt;254,"HSK점수 충족","자격미달"),"자격미달"))))))),IF(P818="B",IF(Q818&gt;699,"TOEIC 충족",IF(R818&gt;263,"New-TEPS 충족",IF(S818&gt;78,"TOEFL 충족",IF(T818&gt;699,"JPT 충족",IF(W818&gt;63,"G-TELP 충족",IF(U818=6,"HSK점수 충족",IF(U818=5,IF(V818&gt;179,"HSK점수 충족","자격미달"),"자격미달"))))))),IF(P818="C",IF(Q818&gt;599,"TOEIC 충족",IF(R818&gt;226,"New-TEPS 충족",IF(S818&gt;67,"TOEFL 충족",IF(T818&gt;599,"JPT 충족",IF(W818&gt;49,"G-TELP 충족",IF(U818=6,"HSK점수 충족",IF(U818=5,"HSK점수 충족",IF(U818=4,IF(V818&gt;209,"HSK점수 충족","자격미달"),"자격미달")))))))),IF(P818="D",IF(Q818&gt;649,"TOEIC 충족",IF(R818&gt;244,"New-TEPS 충족",IF(S818&gt;73,"TOEFL 충족",IF(T818&gt;649,"JPT 충족",IF(W818&gt;56,"G-TELP 충족",IF(U1759=6,"HSK점수 충족",IF(U1759=5,"HSK점수 충족",IF(U1759=4,IF(V1759&gt;254,"HSK점수 충족","자격미달"),"자격미달")))))))),0))))</f>
        <v>TOEIC 충족</v>
      </c>
      <c r="AC818" s="21"/>
      <c r="AD818" s="3">
        <f>IF(P818="A",VLOOKUP(Q818,[1]교육_어학_경력backdata!$B$3:$C$9,2,1),IF(P818="B",VLOOKUP(Q818,[1]교육_어학_경력backdata!$G$3:$H$9,2,1),IF(P818="C",0,"오류")))</f>
        <v>6</v>
      </c>
      <c r="AE818" s="3">
        <f>IF(P818="A",VLOOKUP(R818,[1]교육_어학_경력backdata!$B$11:$C$17,2,1),IF(P818="B",VLOOKUP(R818,[1]교육_어학_경력backdata!$G$11:$H$17,2,1),IF(P818="C",0,"오류")))</f>
        <v>0</v>
      </c>
      <c r="AF818" s="3">
        <f>IF(P818="A",VLOOKUP(S818,[1]교육_어학_경력backdata!$B$19:$C$25,2,1),IF(P818="B",VLOOKUP(S818,[1]교육_어학_경력backdata!$G$19:$H$25,2,1),IF(P818="C",0,"오류")))</f>
        <v>0</v>
      </c>
      <c r="AG818" s="3">
        <f>IF(P818="A",VLOOKUP(T818,[1]교육_어학_경력backdata!$B$3:$C$9,2,1),IF(P818="B",VLOOKUP(T818,[1]교육_어학_경력backdata!$G$3:$H$9,2,1),IF(P818="C",0,"오류")))</f>
        <v>0</v>
      </c>
      <c r="AH818" s="3">
        <f>IF(P818="A",IF(U818=0,0,IF(U818=4,0,IF(U818=5,VLOOKUP(V818,[1]교육_어학_경력backdata!$B$27:$C$29,2,1),IF(U818=6,VLOOKUP(V818,[1]교육_어학_경력backdata!$B$31:$C$34,2,1))))),IF(P818="B",IF(U818=0,0,IF(U818=4,0,IF(U818=5,VLOOKUP(V818,[1]교육_어학_경력backdata!$G$27:$H$31,2,1),IF(U818=6,VLOOKUP(V818,[1]교육_어학_경력backdata!$G$33:$H$34,2,1))))),IF(CT818="C",0,"오류")))</f>
        <v>0</v>
      </c>
      <c r="AI818" s="3">
        <f>IF(P818="A",VLOOKUP(W818,[1]교육_어학_경력backdata!$B$36:$C$42,2,1),IF(P818="B",VLOOKUP(W818,[1]교육_어학_경력backdata!$G$36:$H$42,2,1),IF(P818="C",0,"오류")))</f>
        <v>0</v>
      </c>
      <c r="AJ818" s="3">
        <f>SUM(AD818:AI818)</f>
        <v>6</v>
      </c>
      <c r="AK818" s="3">
        <f>_xlfn.MAXIFS(AJ:AJ,B:B,B818)</f>
        <v>6</v>
      </c>
      <c r="AL818" s="3"/>
      <c r="AM818" s="21"/>
      <c r="AN818" s="3"/>
      <c r="AO818" s="3"/>
    </row>
    <row r="819" spans="1:41" x14ac:dyDescent="0.4">
      <c r="A819" s="4">
        <f>IF(B818=B819,A818,A818+1)</f>
        <v>769</v>
      </c>
      <c r="B819" s="4" t="s">
        <v>2215</v>
      </c>
      <c r="C819" s="4" t="s">
        <v>2214</v>
      </c>
      <c r="D819" s="4" t="s">
        <v>1789</v>
      </c>
      <c r="E819" s="4" t="s">
        <v>1788</v>
      </c>
      <c r="F819" s="4">
        <f>IF(B819=B818,F818+1,1)</f>
        <v>1</v>
      </c>
      <c r="G819" s="4" t="s">
        <v>6384</v>
      </c>
      <c r="H819" s="4" t="s">
        <v>6379</v>
      </c>
      <c r="I819" s="4" t="s">
        <v>6378</v>
      </c>
      <c r="J819" s="4" t="s">
        <v>6512</v>
      </c>
      <c r="K819" s="4"/>
      <c r="L819" s="4" t="s">
        <v>6558</v>
      </c>
      <c r="M819" s="4" t="s">
        <v>6667</v>
      </c>
      <c r="P819" s="4" t="s">
        <v>1474</v>
      </c>
      <c r="Q819" s="4">
        <f>IF(H819="TOEIC",VALUE(L819),0)</f>
        <v>735</v>
      </c>
      <c r="R819" s="4">
        <f>IF(H819="NEW TEPS",VALUE(L819),0)</f>
        <v>0</v>
      </c>
      <c r="S819" s="4">
        <f>IF(H819="TOEFL(ibt)",VALUE(L819),0)</f>
        <v>0</v>
      </c>
      <c r="T819" s="4">
        <f>IF(H819="JPT",VALUE(L819),0)</f>
        <v>0</v>
      </c>
      <c r="U819" s="4">
        <f>IF(H819="HSK",VALUE(K819),0)</f>
        <v>0</v>
      </c>
      <c r="V819" s="4">
        <f>IF(H819="HSK",VALUE(L819),0)</f>
        <v>0</v>
      </c>
      <c r="W819" s="4">
        <f>IF(H819="G-TELP Level2",VALUE(L819),0)</f>
        <v>0</v>
      </c>
      <c r="X819" s="4">
        <f>IF(P819="A",IF(Q819&gt;849,1,IF(R819&gt;335,1,IF(S819&gt;97,1,IF(T819&gt;849,1,IF(W819&gt;82,1,IF(U819=6,1,IF(U819=5,IF(V819&gt;254,1,0),0))))))),IF(P819="B",IF(Q819&gt;699,1,IF(R819&gt;263,1,IF(S819&gt;78,1,IF(T819&gt;699,1,IF(W819&gt;63,1,IF(U819=6,1,IF(U819=5,IF(V819&gt;179,1,0),0))))))),IF(P819="C",IF(Q819&gt;599,1,IF(R819&gt;226,1,IF(S819&gt;67,1,IF(T819&gt;599,1,IF(W819&gt;49,1,IF(U819=6,1,IF(U819=5,1,IF(U819=4,IF(V819&gt;209,1,0),0)))))))),IF(P819="D",IF(Q819&gt;649,1,IF(R819&gt;244,1,IF(S819&gt;73,1,IF(T819&gt;649,1,IF(W819&gt;56,1,IF(U819=6,1,IF(U819=5,1,IF(U819=4,IF(V819&gt;254,1,0),0)))))))),0))))</f>
        <v>1</v>
      </c>
      <c r="Y819" s="4">
        <f>SUMIF(B:B,B819,X:X)</f>
        <v>1</v>
      </c>
      <c r="Z819" s="4" t="str">
        <f>IF(Y819&gt;0,"어학 충족","자격미달")</f>
        <v>어학 충족</v>
      </c>
      <c r="AA819" s="4"/>
      <c r="AB819" s="4" t="str">
        <f>IF(P819="A",IF(Q819&gt;849,"TOEIC 충족",IF(R819&gt;335,"New-TEPS 충족",IF(S819&gt;97,"TOEFL 충족",IF(T819&gt;849,"JPT 충족",IF(W819&gt;82,"G-TELP 충족",IF(U819=6,"HSK점수 충족",IF(U819=5,IF(V819&gt;254,"HSK점수 충족","자격미달"),"자격미달"))))))),IF(P819="B",IF(Q819&gt;699,"TOEIC 충족",IF(R819&gt;263,"New-TEPS 충족",IF(S819&gt;78,"TOEFL 충족",IF(T819&gt;699,"JPT 충족",IF(W819&gt;63,"G-TELP 충족",IF(U819=6,"HSK점수 충족",IF(U819=5,IF(V819&gt;179,"HSK점수 충족","자격미달"),"자격미달"))))))),IF(P819="C",IF(Q819&gt;599,"TOEIC 충족",IF(R819&gt;226,"New-TEPS 충족",IF(S819&gt;67,"TOEFL 충족",IF(T819&gt;599,"JPT 충족",IF(W819&gt;49,"G-TELP 충족",IF(U819=6,"HSK점수 충족",IF(U819=5,"HSK점수 충족",IF(U819=4,IF(V819&gt;209,"HSK점수 충족","자격미달"),"자격미달")))))))),IF(P819="D",IF(Q819&gt;649,"TOEIC 충족",IF(R819&gt;244,"New-TEPS 충족",IF(S819&gt;73,"TOEFL 충족",IF(T819&gt;649,"JPT 충족",IF(W819&gt;56,"G-TELP 충족",IF(U1760=6,"HSK점수 충족",IF(U1760=5,"HSK점수 충족",IF(U1760=4,IF(V1760&gt;254,"HSK점수 충족","자격미달"),"자격미달")))))))),0))))</f>
        <v>TOEIC 충족</v>
      </c>
      <c r="AC819" s="21"/>
      <c r="AD819" s="4">
        <f>IF(P819="A",VLOOKUP(Q819,[1]교육_어학_경력backdata!$B$3:$C$9,2,1),IF(P819="B",VLOOKUP(Q819,[1]교육_어학_경력backdata!$G$3:$H$9,2,1),IF(P819="C",0,"오류")))</f>
        <v>2</v>
      </c>
      <c r="AE819" s="4">
        <f>IF(P819="A",VLOOKUP(R819,[1]교육_어학_경력backdata!$B$11:$C$17,2,1),IF(P819="B",VLOOKUP(R819,[1]교육_어학_경력backdata!$G$11:$H$17,2,1),IF(P819="C",0,"오류")))</f>
        <v>0</v>
      </c>
      <c r="AF819" s="4">
        <f>IF(P819="A",VLOOKUP(S819,[1]교육_어학_경력backdata!$B$19:$C$25,2,1),IF(P819="B",VLOOKUP(S819,[1]교육_어학_경력backdata!$G$19:$H$25,2,1),IF(P819="C",0,"오류")))</f>
        <v>0</v>
      </c>
      <c r="AG819" s="4">
        <f>IF(P819="A",VLOOKUP(T819,[1]교육_어학_경력backdata!$B$3:$C$9,2,1),IF(P819="B",VLOOKUP(T819,[1]교육_어학_경력backdata!$G$3:$H$9,2,1),IF(P819="C",0,"오류")))</f>
        <v>0</v>
      </c>
      <c r="AH819" s="4">
        <f>IF(P819="A",IF(U819=0,0,IF(U819=4,0,IF(U819=5,VLOOKUP(V819,[1]교육_어학_경력backdata!$B$27:$C$29,2,1),IF(U819=6,VLOOKUP(V819,[1]교육_어학_경력backdata!$B$31:$C$34,2,1))))),IF(P819="B",IF(U819=0,0,IF(U819=4,0,IF(U819=5,VLOOKUP(V819,[1]교육_어학_경력backdata!$G$27:$H$31,2,1),IF(U819=6,VLOOKUP(V819,[1]교육_어학_경력backdata!$G$33:$H$34,2,1))))),IF(CT819="C",0,"오류")))</f>
        <v>0</v>
      </c>
      <c r="AI819" s="4">
        <f>IF(P819="A",VLOOKUP(W819,[1]교육_어학_경력backdata!$B$36:$C$42,2,1),IF(P819="B",VLOOKUP(W819,[1]교육_어학_경력backdata!$G$36:$H$42,2,1),IF(P819="C",0,"오류")))</f>
        <v>0</v>
      </c>
      <c r="AJ819" s="4">
        <f>SUM(AD819:AI819)</f>
        <v>2</v>
      </c>
      <c r="AK819" s="4">
        <f>_xlfn.MAXIFS(AJ:AJ,B:B,B819)</f>
        <v>2</v>
      </c>
      <c r="AL819" s="4"/>
      <c r="AM819" s="21"/>
      <c r="AN819" s="4"/>
      <c r="AO819" s="4"/>
    </row>
    <row r="820" spans="1:41" x14ac:dyDescent="0.4">
      <c r="A820" s="3">
        <f>IF(B819=B820,A819,A819+1)</f>
        <v>770</v>
      </c>
      <c r="B820" s="3" t="s">
        <v>2210</v>
      </c>
      <c r="C820" s="3" t="s">
        <v>2209</v>
      </c>
      <c r="D820" s="3" t="s">
        <v>1789</v>
      </c>
      <c r="E820" s="3" t="s">
        <v>1788</v>
      </c>
      <c r="F820" s="3">
        <f>IF(B820=B819,F819+1,1)</f>
        <v>1</v>
      </c>
      <c r="G820" s="3" t="s">
        <v>6384</v>
      </c>
      <c r="H820" s="3" t="s">
        <v>6379</v>
      </c>
      <c r="I820" s="3" t="s">
        <v>6378</v>
      </c>
      <c r="J820" s="3" t="s">
        <v>6478</v>
      </c>
      <c r="K820" s="3"/>
      <c r="L820" s="3" t="s">
        <v>6623</v>
      </c>
      <c r="M820" s="3" t="s">
        <v>6666</v>
      </c>
      <c r="P820" s="3" t="s">
        <v>1474</v>
      </c>
      <c r="Q820" s="3">
        <f>IF(H820="TOEIC",VALUE(L820),0)</f>
        <v>860</v>
      </c>
      <c r="R820" s="3">
        <f>IF(H820="NEW TEPS",VALUE(L820),0)</f>
        <v>0</v>
      </c>
      <c r="S820" s="3">
        <f>IF(H820="TOEFL(ibt)",VALUE(L820),0)</f>
        <v>0</v>
      </c>
      <c r="T820" s="3">
        <f>IF(H820="JPT",VALUE(L820),0)</f>
        <v>0</v>
      </c>
      <c r="U820" s="3">
        <f>IF(H820="HSK",VALUE(K820),0)</f>
        <v>0</v>
      </c>
      <c r="V820" s="3">
        <f>IF(H820="HSK",VALUE(L820),0)</f>
        <v>0</v>
      </c>
      <c r="W820" s="3">
        <f>IF(H820="G-TELP Level2",VALUE(L820),0)</f>
        <v>0</v>
      </c>
      <c r="X820" s="3">
        <f>IF(P820="A",IF(Q820&gt;849,1,IF(R820&gt;335,1,IF(S820&gt;97,1,IF(T820&gt;849,1,IF(W820&gt;82,1,IF(U820=6,1,IF(U820=5,IF(V820&gt;254,1,0),0))))))),IF(P820="B",IF(Q820&gt;699,1,IF(R820&gt;263,1,IF(S820&gt;78,1,IF(T820&gt;699,1,IF(W820&gt;63,1,IF(U820=6,1,IF(U820=5,IF(V820&gt;179,1,0),0))))))),IF(P820="C",IF(Q820&gt;599,1,IF(R820&gt;226,1,IF(S820&gt;67,1,IF(T820&gt;599,1,IF(W820&gt;49,1,IF(U820=6,1,IF(U820=5,1,IF(U820=4,IF(V820&gt;209,1,0),0)))))))),IF(P820="D",IF(Q820&gt;649,1,IF(R820&gt;244,1,IF(S820&gt;73,1,IF(T820&gt;649,1,IF(W820&gt;56,1,IF(U820=6,1,IF(U820=5,1,IF(U820=4,IF(V820&gt;254,1,0),0)))))))),0))))</f>
        <v>1</v>
      </c>
      <c r="Y820" s="3">
        <f>SUMIF(B:B,B820,X:X)</f>
        <v>1</v>
      </c>
      <c r="Z820" s="3" t="str">
        <f>IF(Y820&gt;0,"어학 충족","자격미달")</f>
        <v>어학 충족</v>
      </c>
      <c r="AA820" s="3"/>
      <c r="AB820" s="3" t="str">
        <f>IF(P820="A",IF(Q820&gt;849,"TOEIC 충족",IF(R820&gt;335,"New-TEPS 충족",IF(S820&gt;97,"TOEFL 충족",IF(T820&gt;849,"JPT 충족",IF(W820&gt;82,"G-TELP 충족",IF(U820=6,"HSK점수 충족",IF(U820=5,IF(V820&gt;254,"HSK점수 충족","자격미달"),"자격미달"))))))),IF(P820="B",IF(Q820&gt;699,"TOEIC 충족",IF(R820&gt;263,"New-TEPS 충족",IF(S820&gt;78,"TOEFL 충족",IF(T820&gt;699,"JPT 충족",IF(W820&gt;63,"G-TELP 충족",IF(U820=6,"HSK점수 충족",IF(U820=5,IF(V820&gt;179,"HSK점수 충족","자격미달"),"자격미달"))))))),IF(P820="C",IF(Q820&gt;599,"TOEIC 충족",IF(R820&gt;226,"New-TEPS 충족",IF(S820&gt;67,"TOEFL 충족",IF(T820&gt;599,"JPT 충족",IF(W820&gt;49,"G-TELP 충족",IF(U820=6,"HSK점수 충족",IF(U820=5,"HSK점수 충족",IF(U820=4,IF(V820&gt;209,"HSK점수 충족","자격미달"),"자격미달")))))))),IF(P820="D",IF(Q820&gt;649,"TOEIC 충족",IF(R820&gt;244,"New-TEPS 충족",IF(S820&gt;73,"TOEFL 충족",IF(T820&gt;649,"JPT 충족",IF(W820&gt;56,"G-TELP 충족",IF(U1761=6,"HSK점수 충족",IF(U1761=5,"HSK점수 충족",IF(U1761=4,IF(V1761&gt;254,"HSK점수 충족","자격미달"),"자격미달")))))))),0))))</f>
        <v>TOEIC 충족</v>
      </c>
      <c r="AC820" s="21"/>
      <c r="AD820" s="3">
        <f>IF(P820="A",VLOOKUP(Q820,[1]교육_어학_경력backdata!$B$3:$C$9,2,1),IF(P820="B",VLOOKUP(Q820,[1]교육_어학_경력backdata!$G$3:$H$9,2,1),IF(P820="C",0,"오류")))</f>
        <v>8</v>
      </c>
      <c r="AE820" s="3">
        <f>IF(P820="A",VLOOKUP(R820,[1]교육_어학_경력backdata!$B$11:$C$17,2,1),IF(P820="B",VLOOKUP(R820,[1]교육_어학_경력backdata!$G$11:$H$17,2,1),IF(P820="C",0,"오류")))</f>
        <v>0</v>
      </c>
      <c r="AF820" s="3">
        <f>IF(P820="A",VLOOKUP(S820,[1]교육_어학_경력backdata!$B$19:$C$25,2,1),IF(P820="B",VLOOKUP(S820,[1]교육_어학_경력backdata!$G$19:$H$25,2,1),IF(P820="C",0,"오류")))</f>
        <v>0</v>
      </c>
      <c r="AG820" s="3">
        <f>IF(P820="A",VLOOKUP(T820,[1]교육_어학_경력backdata!$B$3:$C$9,2,1),IF(P820="B",VLOOKUP(T820,[1]교육_어학_경력backdata!$G$3:$H$9,2,1),IF(P820="C",0,"오류")))</f>
        <v>0</v>
      </c>
      <c r="AH820" s="3">
        <f>IF(P820="A",IF(U820=0,0,IF(U820=4,0,IF(U820=5,VLOOKUP(V820,[1]교육_어학_경력backdata!$B$27:$C$29,2,1),IF(U820=6,VLOOKUP(V820,[1]교육_어학_경력backdata!$B$31:$C$34,2,1))))),IF(P820="B",IF(U820=0,0,IF(U820=4,0,IF(U820=5,VLOOKUP(V820,[1]교육_어학_경력backdata!$G$27:$H$31,2,1),IF(U820=6,VLOOKUP(V820,[1]교육_어학_경력backdata!$G$33:$H$34,2,1))))),IF(CT820="C",0,"오류")))</f>
        <v>0</v>
      </c>
      <c r="AI820" s="3">
        <f>IF(P820="A",VLOOKUP(W820,[1]교육_어학_경력backdata!$B$36:$C$42,2,1),IF(P820="B",VLOOKUP(W820,[1]교육_어학_경력backdata!$G$36:$H$42,2,1),IF(P820="C",0,"오류")))</f>
        <v>0</v>
      </c>
      <c r="AJ820" s="3">
        <f>SUM(AD820:AI820)</f>
        <v>8</v>
      </c>
      <c r="AK820" s="3">
        <f>_xlfn.MAXIFS(AJ:AJ,B:B,B820)</f>
        <v>8</v>
      </c>
      <c r="AL820" s="3"/>
      <c r="AM820" s="21"/>
      <c r="AN820" s="3"/>
      <c r="AO820" s="3"/>
    </row>
    <row r="821" spans="1:41" x14ac:dyDescent="0.4">
      <c r="A821" s="4">
        <f>IF(B820=B821,A820,A820+1)</f>
        <v>771</v>
      </c>
      <c r="B821" s="4" t="s">
        <v>2205</v>
      </c>
      <c r="C821" s="4" t="s">
        <v>2204</v>
      </c>
      <c r="D821" s="4" t="s">
        <v>1789</v>
      </c>
      <c r="E821" s="4" t="s">
        <v>1788</v>
      </c>
      <c r="F821" s="4">
        <f>IF(B821=B820,F820+1,1)</f>
        <v>1</v>
      </c>
      <c r="G821" s="4" t="s">
        <v>6380</v>
      </c>
      <c r="H821" s="4" t="s">
        <v>6379</v>
      </c>
      <c r="I821" s="4" t="s">
        <v>6378</v>
      </c>
      <c r="J821" s="4" t="s">
        <v>5062</v>
      </c>
      <c r="K821" s="4"/>
      <c r="L821" s="4" t="s">
        <v>6602</v>
      </c>
      <c r="M821" s="4" t="s">
        <v>6665</v>
      </c>
      <c r="P821" s="4" t="s">
        <v>1474</v>
      </c>
      <c r="Q821" s="4">
        <f>IF(H821="TOEIC",VALUE(L821),0)</f>
        <v>705</v>
      </c>
      <c r="R821" s="4">
        <f>IF(H821="NEW TEPS",VALUE(L821),0)</f>
        <v>0</v>
      </c>
      <c r="S821" s="4">
        <f>IF(H821="TOEFL(ibt)",VALUE(L821),0)</f>
        <v>0</v>
      </c>
      <c r="T821" s="4">
        <f>IF(H821="JPT",VALUE(L821),0)</f>
        <v>0</v>
      </c>
      <c r="U821" s="4">
        <f>IF(H821="HSK",VALUE(K821),0)</f>
        <v>0</v>
      </c>
      <c r="V821" s="4">
        <f>IF(H821="HSK",VALUE(L821),0)</f>
        <v>0</v>
      </c>
      <c r="W821" s="4">
        <f>IF(H821="G-TELP Level2",VALUE(L821),0)</f>
        <v>0</v>
      </c>
      <c r="X821" s="4">
        <f>IF(P821="A",IF(Q821&gt;849,1,IF(R821&gt;335,1,IF(S821&gt;97,1,IF(T821&gt;849,1,IF(W821&gt;82,1,IF(U821=6,1,IF(U821=5,IF(V821&gt;254,1,0),0))))))),IF(P821="B",IF(Q821&gt;699,1,IF(R821&gt;263,1,IF(S821&gt;78,1,IF(T821&gt;699,1,IF(W821&gt;63,1,IF(U821=6,1,IF(U821=5,IF(V821&gt;179,1,0),0))))))),IF(P821="C",IF(Q821&gt;599,1,IF(R821&gt;226,1,IF(S821&gt;67,1,IF(T821&gt;599,1,IF(W821&gt;49,1,IF(U821=6,1,IF(U821=5,1,IF(U821=4,IF(V821&gt;209,1,0),0)))))))),IF(P821="D",IF(Q821&gt;649,1,IF(R821&gt;244,1,IF(S821&gt;73,1,IF(T821&gt;649,1,IF(W821&gt;56,1,IF(U821=6,1,IF(U821=5,1,IF(U821=4,IF(V821&gt;254,1,0),0)))))))),0))))</f>
        <v>1</v>
      </c>
      <c r="Y821" s="4">
        <f>SUMIF(B:B,B821,X:X)</f>
        <v>1</v>
      </c>
      <c r="Z821" s="4" t="str">
        <f>IF(Y821&gt;0,"어학 충족","자격미달")</f>
        <v>어학 충족</v>
      </c>
      <c r="AA821" s="4"/>
      <c r="AB821" s="4" t="str">
        <f>IF(P821="A",IF(Q821&gt;849,"TOEIC 충족",IF(R821&gt;335,"New-TEPS 충족",IF(S821&gt;97,"TOEFL 충족",IF(T821&gt;849,"JPT 충족",IF(W821&gt;82,"G-TELP 충족",IF(U821=6,"HSK점수 충족",IF(U821=5,IF(V821&gt;254,"HSK점수 충족","자격미달"),"자격미달"))))))),IF(P821="B",IF(Q821&gt;699,"TOEIC 충족",IF(R821&gt;263,"New-TEPS 충족",IF(S821&gt;78,"TOEFL 충족",IF(T821&gt;699,"JPT 충족",IF(W821&gt;63,"G-TELP 충족",IF(U821=6,"HSK점수 충족",IF(U821=5,IF(V821&gt;179,"HSK점수 충족","자격미달"),"자격미달"))))))),IF(P821="C",IF(Q821&gt;599,"TOEIC 충족",IF(R821&gt;226,"New-TEPS 충족",IF(S821&gt;67,"TOEFL 충족",IF(T821&gt;599,"JPT 충족",IF(W821&gt;49,"G-TELP 충족",IF(U821=6,"HSK점수 충족",IF(U821=5,"HSK점수 충족",IF(U821=4,IF(V821&gt;209,"HSK점수 충족","자격미달"),"자격미달")))))))),IF(P821="D",IF(Q821&gt;649,"TOEIC 충족",IF(R821&gt;244,"New-TEPS 충족",IF(S821&gt;73,"TOEFL 충족",IF(T821&gt;649,"JPT 충족",IF(W821&gt;56,"G-TELP 충족",IF(U1762=6,"HSK점수 충족",IF(U1762=5,"HSK점수 충족",IF(U1762=4,IF(V1762&gt;254,"HSK점수 충족","자격미달"),"자격미달")))))))),0))))</f>
        <v>TOEIC 충족</v>
      </c>
      <c r="AC821" s="21"/>
      <c r="AD821" s="4">
        <f>IF(P821="A",VLOOKUP(Q821,[1]교육_어학_경력backdata!$B$3:$C$9,2,1),IF(P821="B",VLOOKUP(Q821,[1]교육_어학_경력backdata!$G$3:$H$9,2,1),IF(P821="C",0,"오류")))</f>
        <v>2</v>
      </c>
      <c r="AE821" s="4">
        <f>IF(P821="A",VLOOKUP(R821,[1]교육_어학_경력backdata!$B$11:$C$17,2,1),IF(P821="B",VLOOKUP(R821,[1]교육_어학_경력backdata!$G$11:$H$17,2,1),IF(P821="C",0,"오류")))</f>
        <v>0</v>
      </c>
      <c r="AF821" s="4">
        <f>IF(P821="A",VLOOKUP(S821,[1]교육_어학_경력backdata!$B$19:$C$25,2,1),IF(P821="B",VLOOKUP(S821,[1]교육_어학_경력backdata!$G$19:$H$25,2,1),IF(P821="C",0,"오류")))</f>
        <v>0</v>
      </c>
      <c r="AG821" s="4">
        <f>IF(P821="A",VLOOKUP(T821,[1]교육_어학_경력backdata!$B$3:$C$9,2,1),IF(P821="B",VLOOKUP(T821,[1]교육_어학_경력backdata!$G$3:$H$9,2,1),IF(P821="C",0,"오류")))</f>
        <v>0</v>
      </c>
      <c r="AH821" s="4">
        <f>IF(P821="A",IF(U821=0,0,IF(U821=4,0,IF(U821=5,VLOOKUP(V821,[1]교육_어학_경력backdata!$B$27:$C$29,2,1),IF(U821=6,VLOOKUP(V821,[1]교육_어학_경력backdata!$B$31:$C$34,2,1))))),IF(P821="B",IF(U821=0,0,IF(U821=4,0,IF(U821=5,VLOOKUP(V821,[1]교육_어학_경력backdata!$G$27:$H$31,2,1),IF(U821=6,VLOOKUP(V821,[1]교육_어학_경력backdata!$G$33:$H$34,2,1))))),IF(CT821="C",0,"오류")))</f>
        <v>0</v>
      </c>
      <c r="AI821" s="4">
        <f>IF(P821="A",VLOOKUP(W821,[1]교육_어학_경력backdata!$B$36:$C$42,2,1),IF(P821="B",VLOOKUP(W821,[1]교육_어학_경력backdata!$G$36:$H$42,2,1),IF(P821="C",0,"오류")))</f>
        <v>0</v>
      </c>
      <c r="AJ821" s="4">
        <f>SUM(AD821:AI821)</f>
        <v>2</v>
      </c>
      <c r="AK821" s="4">
        <f>_xlfn.MAXIFS(AJ:AJ,B:B,B821)</f>
        <v>2</v>
      </c>
      <c r="AL821" s="4"/>
      <c r="AM821" s="21"/>
      <c r="AN821" s="4"/>
      <c r="AO821" s="4"/>
    </row>
    <row r="822" spans="1:41" x14ac:dyDescent="0.4">
      <c r="A822" s="3">
        <f>IF(B821=B822,A821,A821+1)</f>
        <v>772</v>
      </c>
      <c r="B822" s="3" t="s">
        <v>2201</v>
      </c>
      <c r="C822" s="3" t="s">
        <v>2200</v>
      </c>
      <c r="D822" s="3" t="s">
        <v>1789</v>
      </c>
      <c r="E822" s="3" t="s">
        <v>1788</v>
      </c>
      <c r="F822" s="3">
        <f>IF(B822=B821,F821+1,1)</f>
        <v>1</v>
      </c>
      <c r="G822" s="3" t="s">
        <v>6380</v>
      </c>
      <c r="H822" s="3" t="s">
        <v>6379</v>
      </c>
      <c r="I822" s="3" t="s">
        <v>6378</v>
      </c>
      <c r="J822" s="3" t="s">
        <v>6390</v>
      </c>
      <c r="K822" s="3"/>
      <c r="L822" s="3" t="s">
        <v>6441</v>
      </c>
      <c r="M822" s="3" t="s">
        <v>6664</v>
      </c>
      <c r="P822" s="3" t="s">
        <v>1474</v>
      </c>
      <c r="Q822" s="3">
        <f>IF(H822="TOEIC",VALUE(L822),0)</f>
        <v>815</v>
      </c>
      <c r="R822" s="3">
        <f>IF(H822="NEW TEPS",VALUE(L822),0)</f>
        <v>0</v>
      </c>
      <c r="S822" s="3">
        <f>IF(H822="TOEFL(ibt)",VALUE(L822),0)</f>
        <v>0</v>
      </c>
      <c r="T822" s="3">
        <f>IF(H822="JPT",VALUE(L822),0)</f>
        <v>0</v>
      </c>
      <c r="U822" s="3">
        <f>IF(H822="HSK",VALUE(K822),0)</f>
        <v>0</v>
      </c>
      <c r="V822" s="3">
        <f>IF(H822="HSK",VALUE(L822),0)</f>
        <v>0</v>
      </c>
      <c r="W822" s="3">
        <f>IF(H822="G-TELP Level2",VALUE(L822),0)</f>
        <v>0</v>
      </c>
      <c r="X822" s="3">
        <f>IF(P822="A",IF(Q822&gt;849,1,IF(R822&gt;335,1,IF(S822&gt;97,1,IF(T822&gt;849,1,IF(W822&gt;82,1,IF(U822=6,1,IF(U822=5,IF(V822&gt;254,1,0),0))))))),IF(P822="B",IF(Q822&gt;699,1,IF(R822&gt;263,1,IF(S822&gt;78,1,IF(T822&gt;699,1,IF(W822&gt;63,1,IF(U822=6,1,IF(U822=5,IF(V822&gt;179,1,0),0))))))),IF(P822="C",IF(Q822&gt;599,1,IF(R822&gt;226,1,IF(S822&gt;67,1,IF(T822&gt;599,1,IF(W822&gt;49,1,IF(U822=6,1,IF(U822=5,1,IF(U822=4,IF(V822&gt;209,1,0),0)))))))),IF(P822="D",IF(Q822&gt;649,1,IF(R822&gt;244,1,IF(S822&gt;73,1,IF(T822&gt;649,1,IF(W822&gt;56,1,IF(U822=6,1,IF(U822=5,1,IF(U822=4,IF(V822&gt;254,1,0),0)))))))),0))))</f>
        <v>1</v>
      </c>
      <c r="Y822" s="3">
        <f>SUMIF(B:B,B822,X:X)</f>
        <v>1</v>
      </c>
      <c r="Z822" s="3" t="str">
        <f>IF(Y822&gt;0,"어학 충족","자격미달")</f>
        <v>어학 충족</v>
      </c>
      <c r="AA822" s="3"/>
      <c r="AB822" s="3" t="str">
        <f>IF(P822="A",IF(Q822&gt;849,"TOEIC 충족",IF(R822&gt;335,"New-TEPS 충족",IF(S822&gt;97,"TOEFL 충족",IF(T822&gt;849,"JPT 충족",IF(W822&gt;82,"G-TELP 충족",IF(U822=6,"HSK점수 충족",IF(U822=5,IF(V822&gt;254,"HSK점수 충족","자격미달"),"자격미달"))))))),IF(P822="B",IF(Q822&gt;699,"TOEIC 충족",IF(R822&gt;263,"New-TEPS 충족",IF(S822&gt;78,"TOEFL 충족",IF(T822&gt;699,"JPT 충족",IF(W822&gt;63,"G-TELP 충족",IF(U822=6,"HSK점수 충족",IF(U822=5,IF(V822&gt;179,"HSK점수 충족","자격미달"),"자격미달"))))))),IF(P822="C",IF(Q822&gt;599,"TOEIC 충족",IF(R822&gt;226,"New-TEPS 충족",IF(S822&gt;67,"TOEFL 충족",IF(T822&gt;599,"JPT 충족",IF(W822&gt;49,"G-TELP 충족",IF(U822=6,"HSK점수 충족",IF(U822=5,"HSK점수 충족",IF(U822=4,IF(V822&gt;209,"HSK점수 충족","자격미달"),"자격미달")))))))),IF(P822="D",IF(Q822&gt;649,"TOEIC 충족",IF(R822&gt;244,"New-TEPS 충족",IF(S822&gt;73,"TOEFL 충족",IF(T822&gt;649,"JPT 충족",IF(W822&gt;56,"G-TELP 충족",IF(U1763=6,"HSK점수 충족",IF(U1763=5,"HSK점수 충족",IF(U1763=4,IF(V1763&gt;254,"HSK점수 충족","자격미달"),"자격미달")))))))),0))))</f>
        <v>TOEIC 충족</v>
      </c>
      <c r="AC822" s="21"/>
      <c r="AD822" s="3">
        <f>IF(P822="A",VLOOKUP(Q822,[1]교육_어학_경력backdata!$B$3:$C$9,2,1),IF(P822="B",VLOOKUP(Q822,[1]교육_어학_경력backdata!$G$3:$H$9,2,1),IF(P822="C",0,"오류")))</f>
        <v>6</v>
      </c>
      <c r="AE822" s="3">
        <f>IF(P822="A",VLOOKUP(R822,[1]교육_어학_경력backdata!$B$11:$C$17,2,1),IF(P822="B",VLOOKUP(R822,[1]교육_어학_경력backdata!$G$11:$H$17,2,1),IF(P822="C",0,"오류")))</f>
        <v>0</v>
      </c>
      <c r="AF822" s="3">
        <f>IF(P822="A",VLOOKUP(S822,[1]교육_어학_경력backdata!$B$19:$C$25,2,1),IF(P822="B",VLOOKUP(S822,[1]교육_어학_경력backdata!$G$19:$H$25,2,1),IF(P822="C",0,"오류")))</f>
        <v>0</v>
      </c>
      <c r="AG822" s="3">
        <f>IF(P822="A",VLOOKUP(T822,[1]교육_어학_경력backdata!$B$3:$C$9,2,1),IF(P822="B",VLOOKUP(T822,[1]교육_어학_경력backdata!$G$3:$H$9,2,1),IF(P822="C",0,"오류")))</f>
        <v>0</v>
      </c>
      <c r="AH822" s="3">
        <f>IF(P822="A",IF(U822=0,0,IF(U822=4,0,IF(U822=5,VLOOKUP(V822,[1]교육_어학_경력backdata!$B$27:$C$29,2,1),IF(U822=6,VLOOKUP(V822,[1]교육_어학_경력backdata!$B$31:$C$34,2,1))))),IF(P822="B",IF(U822=0,0,IF(U822=4,0,IF(U822=5,VLOOKUP(V822,[1]교육_어학_경력backdata!$G$27:$H$31,2,1),IF(U822=6,VLOOKUP(V822,[1]교육_어학_경력backdata!$G$33:$H$34,2,1))))),IF(CT822="C",0,"오류")))</f>
        <v>0</v>
      </c>
      <c r="AI822" s="3">
        <f>IF(P822="A",VLOOKUP(W822,[1]교육_어학_경력backdata!$B$36:$C$42,2,1),IF(P822="B",VLOOKUP(W822,[1]교육_어학_경력backdata!$G$36:$H$42,2,1),IF(P822="C",0,"오류")))</f>
        <v>0</v>
      </c>
      <c r="AJ822" s="3">
        <f>SUM(AD822:AI822)</f>
        <v>6</v>
      </c>
      <c r="AK822" s="3">
        <f>_xlfn.MAXIFS(AJ:AJ,B:B,B822)</f>
        <v>6</v>
      </c>
      <c r="AL822" s="3"/>
      <c r="AM822" s="21"/>
      <c r="AN822" s="3"/>
      <c r="AO822" s="3"/>
    </row>
    <row r="823" spans="1:41" x14ac:dyDescent="0.4">
      <c r="A823" s="4">
        <f>IF(B822=B823,A822,A822+1)</f>
        <v>773</v>
      </c>
      <c r="B823" s="4" t="s">
        <v>2194</v>
      </c>
      <c r="C823" s="4" t="s">
        <v>2193</v>
      </c>
      <c r="D823" s="4" t="s">
        <v>1789</v>
      </c>
      <c r="E823" s="4" t="s">
        <v>1788</v>
      </c>
      <c r="F823" s="4">
        <f>IF(B823=B822,F822+1,1)</f>
        <v>1</v>
      </c>
      <c r="G823" s="4" t="s">
        <v>6384</v>
      </c>
      <c r="H823" s="4" t="s">
        <v>6379</v>
      </c>
      <c r="I823" s="4" t="s">
        <v>6378</v>
      </c>
      <c r="J823" s="4" t="s">
        <v>6460</v>
      </c>
      <c r="K823" s="4"/>
      <c r="L823" s="4" t="s">
        <v>6517</v>
      </c>
      <c r="M823" s="4" t="s">
        <v>6663</v>
      </c>
      <c r="P823" s="4" t="s">
        <v>1474</v>
      </c>
      <c r="Q823" s="4">
        <f>IF(H823="TOEIC",VALUE(L823),0)</f>
        <v>875</v>
      </c>
      <c r="R823" s="4">
        <f>IF(H823="NEW TEPS",VALUE(L823),0)</f>
        <v>0</v>
      </c>
      <c r="S823" s="4">
        <f>IF(H823="TOEFL(ibt)",VALUE(L823),0)</f>
        <v>0</v>
      </c>
      <c r="T823" s="4">
        <f>IF(H823="JPT",VALUE(L823),0)</f>
        <v>0</v>
      </c>
      <c r="U823" s="4">
        <f>IF(H823="HSK",VALUE(K823),0)</f>
        <v>0</v>
      </c>
      <c r="V823" s="4">
        <f>IF(H823="HSK",VALUE(L823),0)</f>
        <v>0</v>
      </c>
      <c r="W823" s="4">
        <f>IF(H823="G-TELP Level2",VALUE(L823),0)</f>
        <v>0</v>
      </c>
      <c r="X823" s="4">
        <f>IF(P823="A",IF(Q823&gt;849,1,IF(R823&gt;335,1,IF(S823&gt;97,1,IF(T823&gt;849,1,IF(W823&gt;82,1,IF(U823=6,1,IF(U823=5,IF(V823&gt;254,1,0),0))))))),IF(P823="B",IF(Q823&gt;699,1,IF(R823&gt;263,1,IF(S823&gt;78,1,IF(T823&gt;699,1,IF(W823&gt;63,1,IF(U823=6,1,IF(U823=5,IF(V823&gt;179,1,0),0))))))),IF(P823="C",IF(Q823&gt;599,1,IF(R823&gt;226,1,IF(S823&gt;67,1,IF(T823&gt;599,1,IF(W823&gt;49,1,IF(U823=6,1,IF(U823=5,1,IF(U823=4,IF(V823&gt;209,1,0),0)))))))),IF(P823="D",IF(Q823&gt;649,1,IF(R823&gt;244,1,IF(S823&gt;73,1,IF(T823&gt;649,1,IF(W823&gt;56,1,IF(U823=6,1,IF(U823=5,1,IF(U823=4,IF(V823&gt;254,1,0),0)))))))),0))))</f>
        <v>1</v>
      </c>
      <c r="Y823" s="4">
        <f>SUMIF(B:B,B823,X:X)</f>
        <v>1</v>
      </c>
      <c r="Z823" s="4" t="str">
        <f>IF(Y823&gt;0,"어학 충족","자격미달")</f>
        <v>어학 충족</v>
      </c>
      <c r="AA823" s="4"/>
      <c r="AB823" s="4" t="str">
        <f>IF(P823="A",IF(Q823&gt;849,"TOEIC 충족",IF(R823&gt;335,"New-TEPS 충족",IF(S823&gt;97,"TOEFL 충족",IF(T823&gt;849,"JPT 충족",IF(W823&gt;82,"G-TELP 충족",IF(U823=6,"HSK점수 충족",IF(U823=5,IF(V823&gt;254,"HSK점수 충족","자격미달"),"자격미달"))))))),IF(P823="B",IF(Q823&gt;699,"TOEIC 충족",IF(R823&gt;263,"New-TEPS 충족",IF(S823&gt;78,"TOEFL 충족",IF(T823&gt;699,"JPT 충족",IF(W823&gt;63,"G-TELP 충족",IF(U823=6,"HSK점수 충족",IF(U823=5,IF(V823&gt;179,"HSK점수 충족","자격미달"),"자격미달"))))))),IF(P823="C",IF(Q823&gt;599,"TOEIC 충족",IF(R823&gt;226,"New-TEPS 충족",IF(S823&gt;67,"TOEFL 충족",IF(T823&gt;599,"JPT 충족",IF(W823&gt;49,"G-TELP 충족",IF(U823=6,"HSK점수 충족",IF(U823=5,"HSK점수 충족",IF(U823=4,IF(V823&gt;209,"HSK점수 충족","자격미달"),"자격미달")))))))),IF(P823="D",IF(Q823&gt;649,"TOEIC 충족",IF(R823&gt;244,"New-TEPS 충족",IF(S823&gt;73,"TOEFL 충족",IF(T823&gt;649,"JPT 충족",IF(W823&gt;56,"G-TELP 충족",IF(U1764=6,"HSK점수 충족",IF(U1764=5,"HSK점수 충족",IF(U1764=4,IF(V1764&gt;254,"HSK점수 충족","자격미달"),"자격미달")))))))),0))))</f>
        <v>TOEIC 충족</v>
      </c>
      <c r="AC823" s="21"/>
      <c r="AD823" s="4">
        <f>IF(P823="A",VLOOKUP(Q823,[1]교육_어학_경력backdata!$B$3:$C$9,2,1),IF(P823="B",VLOOKUP(Q823,[1]교육_어학_경력backdata!$G$3:$H$9,2,1),IF(P823="C",0,"오류")))</f>
        <v>8</v>
      </c>
      <c r="AE823" s="4">
        <f>IF(P823="A",VLOOKUP(R823,[1]교육_어학_경력backdata!$B$11:$C$17,2,1),IF(P823="B",VLOOKUP(R823,[1]교육_어학_경력backdata!$G$11:$H$17,2,1),IF(P823="C",0,"오류")))</f>
        <v>0</v>
      </c>
      <c r="AF823" s="4">
        <f>IF(P823="A",VLOOKUP(S823,[1]교육_어학_경력backdata!$B$19:$C$25,2,1),IF(P823="B",VLOOKUP(S823,[1]교육_어학_경력backdata!$G$19:$H$25,2,1),IF(P823="C",0,"오류")))</f>
        <v>0</v>
      </c>
      <c r="AG823" s="4">
        <f>IF(P823="A",VLOOKUP(T823,[1]교육_어학_경력backdata!$B$3:$C$9,2,1),IF(P823="B",VLOOKUP(T823,[1]교육_어학_경력backdata!$G$3:$H$9,2,1),IF(P823="C",0,"오류")))</f>
        <v>0</v>
      </c>
      <c r="AH823" s="4">
        <f>IF(P823="A",IF(U823=0,0,IF(U823=4,0,IF(U823=5,VLOOKUP(V823,[1]교육_어학_경력backdata!$B$27:$C$29,2,1),IF(U823=6,VLOOKUP(V823,[1]교육_어학_경력backdata!$B$31:$C$34,2,1))))),IF(P823="B",IF(U823=0,0,IF(U823=4,0,IF(U823=5,VLOOKUP(V823,[1]교육_어학_경력backdata!$G$27:$H$31,2,1),IF(U823=6,VLOOKUP(V823,[1]교육_어학_경력backdata!$G$33:$H$34,2,1))))),IF(CT823="C",0,"오류")))</f>
        <v>0</v>
      </c>
      <c r="AI823" s="4">
        <f>IF(P823="A",VLOOKUP(W823,[1]교육_어학_경력backdata!$B$36:$C$42,2,1),IF(P823="B",VLOOKUP(W823,[1]교육_어학_경력backdata!$G$36:$H$42,2,1),IF(P823="C",0,"오류")))</f>
        <v>0</v>
      </c>
      <c r="AJ823" s="4">
        <f>SUM(AD823:AI823)</f>
        <v>8</v>
      </c>
      <c r="AK823" s="4">
        <f>_xlfn.MAXIFS(AJ:AJ,B:B,B823)</f>
        <v>8</v>
      </c>
      <c r="AL823" s="4"/>
      <c r="AM823" s="21"/>
      <c r="AN823" s="4"/>
      <c r="AO823" s="4"/>
    </row>
    <row r="824" spans="1:41" x14ac:dyDescent="0.4">
      <c r="A824" s="3">
        <f>IF(B823=B824,A823,A823+1)</f>
        <v>774</v>
      </c>
      <c r="B824" s="3" t="s">
        <v>2190</v>
      </c>
      <c r="C824" s="3" t="s">
        <v>2189</v>
      </c>
      <c r="D824" s="3" t="s">
        <v>1789</v>
      </c>
      <c r="E824" s="3" t="s">
        <v>1788</v>
      </c>
      <c r="F824" s="3">
        <f>IF(B824=B823,F823+1,1)</f>
        <v>1</v>
      </c>
      <c r="G824" s="3" t="s">
        <v>6384</v>
      </c>
      <c r="H824" s="3" t="s">
        <v>6379</v>
      </c>
      <c r="I824" s="3" t="s">
        <v>6378</v>
      </c>
      <c r="J824" s="3" t="s">
        <v>6490</v>
      </c>
      <c r="K824" s="3"/>
      <c r="L824" s="3" t="s">
        <v>6612</v>
      </c>
      <c r="M824" s="3" t="s">
        <v>6662</v>
      </c>
      <c r="P824" s="3" t="s">
        <v>1474</v>
      </c>
      <c r="Q824" s="3">
        <f>IF(H824="TOEIC",VALUE(L824),0)</f>
        <v>755</v>
      </c>
      <c r="R824" s="3">
        <f>IF(H824="NEW TEPS",VALUE(L824),0)</f>
        <v>0</v>
      </c>
      <c r="S824" s="3">
        <f>IF(H824="TOEFL(ibt)",VALUE(L824),0)</f>
        <v>0</v>
      </c>
      <c r="T824" s="3">
        <f>IF(H824="JPT",VALUE(L824),0)</f>
        <v>0</v>
      </c>
      <c r="U824" s="3">
        <f>IF(H824="HSK",VALUE(K824),0)</f>
        <v>0</v>
      </c>
      <c r="V824" s="3">
        <f>IF(H824="HSK",VALUE(L824),0)</f>
        <v>0</v>
      </c>
      <c r="W824" s="3">
        <f>IF(H824="G-TELP Level2",VALUE(L824),0)</f>
        <v>0</v>
      </c>
      <c r="X824" s="3">
        <f>IF(P824="A",IF(Q824&gt;849,1,IF(R824&gt;335,1,IF(S824&gt;97,1,IF(T824&gt;849,1,IF(W824&gt;82,1,IF(U824=6,1,IF(U824=5,IF(V824&gt;254,1,0),0))))))),IF(P824="B",IF(Q824&gt;699,1,IF(R824&gt;263,1,IF(S824&gt;78,1,IF(T824&gt;699,1,IF(W824&gt;63,1,IF(U824=6,1,IF(U824=5,IF(V824&gt;179,1,0),0))))))),IF(P824="C",IF(Q824&gt;599,1,IF(R824&gt;226,1,IF(S824&gt;67,1,IF(T824&gt;599,1,IF(W824&gt;49,1,IF(U824=6,1,IF(U824=5,1,IF(U824=4,IF(V824&gt;209,1,0),0)))))))),IF(P824="D",IF(Q824&gt;649,1,IF(R824&gt;244,1,IF(S824&gt;73,1,IF(T824&gt;649,1,IF(W824&gt;56,1,IF(U824=6,1,IF(U824=5,1,IF(U824=4,IF(V824&gt;254,1,0),0)))))))),0))))</f>
        <v>1</v>
      </c>
      <c r="Y824" s="3">
        <f>SUMIF(B:B,B824,X:X)</f>
        <v>1</v>
      </c>
      <c r="Z824" s="3" t="str">
        <f>IF(Y824&gt;0,"어학 충족","자격미달")</f>
        <v>어학 충족</v>
      </c>
      <c r="AA824" s="3"/>
      <c r="AB824" s="3" t="str">
        <f>IF(P824="A",IF(Q824&gt;849,"TOEIC 충족",IF(R824&gt;335,"New-TEPS 충족",IF(S824&gt;97,"TOEFL 충족",IF(T824&gt;849,"JPT 충족",IF(W824&gt;82,"G-TELP 충족",IF(U824=6,"HSK점수 충족",IF(U824=5,IF(V824&gt;254,"HSK점수 충족","자격미달"),"자격미달"))))))),IF(P824="B",IF(Q824&gt;699,"TOEIC 충족",IF(R824&gt;263,"New-TEPS 충족",IF(S824&gt;78,"TOEFL 충족",IF(T824&gt;699,"JPT 충족",IF(W824&gt;63,"G-TELP 충족",IF(U824=6,"HSK점수 충족",IF(U824=5,IF(V824&gt;179,"HSK점수 충족","자격미달"),"자격미달"))))))),IF(P824="C",IF(Q824&gt;599,"TOEIC 충족",IF(R824&gt;226,"New-TEPS 충족",IF(S824&gt;67,"TOEFL 충족",IF(T824&gt;599,"JPT 충족",IF(W824&gt;49,"G-TELP 충족",IF(U824=6,"HSK점수 충족",IF(U824=5,"HSK점수 충족",IF(U824=4,IF(V824&gt;209,"HSK점수 충족","자격미달"),"자격미달")))))))),IF(P824="D",IF(Q824&gt;649,"TOEIC 충족",IF(R824&gt;244,"New-TEPS 충족",IF(S824&gt;73,"TOEFL 충족",IF(T824&gt;649,"JPT 충족",IF(W824&gt;56,"G-TELP 충족",IF(U1765=6,"HSK점수 충족",IF(U1765=5,"HSK점수 충족",IF(U1765=4,IF(V1765&gt;254,"HSK점수 충족","자격미달"),"자격미달")))))))),0))))</f>
        <v>TOEIC 충족</v>
      </c>
      <c r="AC824" s="21"/>
      <c r="AD824" s="3">
        <f>IF(P824="A",VLOOKUP(Q824,[1]교육_어학_경력backdata!$B$3:$C$9,2,1),IF(P824="B",VLOOKUP(Q824,[1]교육_어학_경력backdata!$G$3:$H$9,2,1),IF(P824="C",0,"오류")))</f>
        <v>4</v>
      </c>
      <c r="AE824" s="3">
        <f>IF(P824="A",VLOOKUP(R824,[1]교육_어학_경력backdata!$B$11:$C$17,2,1),IF(P824="B",VLOOKUP(R824,[1]교육_어학_경력backdata!$G$11:$H$17,2,1),IF(P824="C",0,"오류")))</f>
        <v>0</v>
      </c>
      <c r="AF824" s="3">
        <f>IF(P824="A",VLOOKUP(S824,[1]교육_어학_경력backdata!$B$19:$C$25,2,1),IF(P824="B",VLOOKUP(S824,[1]교육_어학_경력backdata!$G$19:$H$25,2,1),IF(P824="C",0,"오류")))</f>
        <v>0</v>
      </c>
      <c r="AG824" s="3">
        <f>IF(P824="A",VLOOKUP(T824,[1]교육_어학_경력backdata!$B$3:$C$9,2,1),IF(P824="B",VLOOKUP(T824,[1]교육_어학_경력backdata!$G$3:$H$9,2,1),IF(P824="C",0,"오류")))</f>
        <v>0</v>
      </c>
      <c r="AH824" s="3">
        <f>IF(P824="A",IF(U824=0,0,IF(U824=4,0,IF(U824=5,VLOOKUP(V824,[1]교육_어학_경력backdata!$B$27:$C$29,2,1),IF(U824=6,VLOOKUP(V824,[1]교육_어학_경력backdata!$B$31:$C$34,2,1))))),IF(P824="B",IF(U824=0,0,IF(U824=4,0,IF(U824=5,VLOOKUP(V824,[1]교육_어학_경력backdata!$G$27:$H$31,2,1),IF(U824=6,VLOOKUP(V824,[1]교육_어학_경력backdata!$G$33:$H$34,2,1))))),IF(CT824="C",0,"오류")))</f>
        <v>0</v>
      </c>
      <c r="AI824" s="3">
        <f>IF(P824="A",VLOOKUP(W824,[1]교육_어학_경력backdata!$B$36:$C$42,2,1),IF(P824="B",VLOOKUP(W824,[1]교육_어학_경력backdata!$G$36:$H$42,2,1),IF(P824="C",0,"오류")))</f>
        <v>0</v>
      </c>
      <c r="AJ824" s="3">
        <f>SUM(AD824:AI824)</f>
        <v>4</v>
      </c>
      <c r="AK824" s="3">
        <f>_xlfn.MAXIFS(AJ:AJ,B:B,B824)</f>
        <v>4</v>
      </c>
      <c r="AL824" s="3"/>
      <c r="AM824" s="21"/>
      <c r="AN824" s="3"/>
      <c r="AO824" s="3"/>
    </row>
    <row r="825" spans="1:41" x14ac:dyDescent="0.4">
      <c r="A825" s="4">
        <f>IF(B824=B825,A824,A824+1)</f>
        <v>775</v>
      </c>
      <c r="B825" s="4" t="s">
        <v>2185</v>
      </c>
      <c r="C825" s="4" t="s">
        <v>2184</v>
      </c>
      <c r="D825" s="4" t="s">
        <v>1789</v>
      </c>
      <c r="E825" s="4" t="s">
        <v>1788</v>
      </c>
      <c r="F825" s="4">
        <f>IF(B825=B824,F824+1,1)</f>
        <v>1</v>
      </c>
      <c r="G825" s="4" t="s">
        <v>6380</v>
      </c>
      <c r="H825" s="4" t="s">
        <v>6379</v>
      </c>
      <c r="I825" s="4" t="s">
        <v>6378</v>
      </c>
      <c r="J825" s="4" t="s">
        <v>6559</v>
      </c>
      <c r="K825" s="4"/>
      <c r="L825" s="4" t="s">
        <v>6525</v>
      </c>
      <c r="M825" s="4" t="s">
        <v>6661</v>
      </c>
      <c r="P825" s="4" t="s">
        <v>1474</v>
      </c>
      <c r="Q825" s="4">
        <f>IF(H825="TOEIC",VALUE(L825),0)</f>
        <v>825</v>
      </c>
      <c r="R825" s="4">
        <f>IF(H825="NEW TEPS",VALUE(L825),0)</f>
        <v>0</v>
      </c>
      <c r="S825" s="4">
        <f>IF(H825="TOEFL(ibt)",VALUE(L825),0)</f>
        <v>0</v>
      </c>
      <c r="T825" s="4">
        <f>IF(H825="JPT",VALUE(L825),0)</f>
        <v>0</v>
      </c>
      <c r="U825" s="4">
        <f>IF(H825="HSK",VALUE(K825),0)</f>
        <v>0</v>
      </c>
      <c r="V825" s="4">
        <f>IF(H825="HSK",VALUE(L825),0)</f>
        <v>0</v>
      </c>
      <c r="W825" s="4">
        <f>IF(H825="G-TELP Level2",VALUE(L825),0)</f>
        <v>0</v>
      </c>
      <c r="X825" s="4">
        <f>IF(P825="A",IF(Q825&gt;849,1,IF(R825&gt;335,1,IF(S825&gt;97,1,IF(T825&gt;849,1,IF(W825&gt;82,1,IF(U825=6,1,IF(U825=5,IF(V825&gt;254,1,0),0))))))),IF(P825="B",IF(Q825&gt;699,1,IF(R825&gt;263,1,IF(S825&gt;78,1,IF(T825&gt;699,1,IF(W825&gt;63,1,IF(U825=6,1,IF(U825=5,IF(V825&gt;179,1,0),0))))))),IF(P825="C",IF(Q825&gt;599,1,IF(R825&gt;226,1,IF(S825&gt;67,1,IF(T825&gt;599,1,IF(W825&gt;49,1,IF(U825=6,1,IF(U825=5,1,IF(U825=4,IF(V825&gt;209,1,0),0)))))))),IF(P825="D",IF(Q825&gt;649,1,IF(R825&gt;244,1,IF(S825&gt;73,1,IF(T825&gt;649,1,IF(W825&gt;56,1,IF(U825=6,1,IF(U825=5,1,IF(U825=4,IF(V825&gt;254,1,0),0)))))))),0))))</f>
        <v>1</v>
      </c>
      <c r="Y825" s="4">
        <f>SUMIF(B:B,B825,X:X)</f>
        <v>1</v>
      </c>
      <c r="Z825" s="4" t="str">
        <f>IF(Y825&gt;0,"어학 충족","자격미달")</f>
        <v>어학 충족</v>
      </c>
      <c r="AA825" s="4"/>
      <c r="AB825" s="4" t="str">
        <f>IF(P825="A",IF(Q825&gt;849,"TOEIC 충족",IF(R825&gt;335,"New-TEPS 충족",IF(S825&gt;97,"TOEFL 충족",IF(T825&gt;849,"JPT 충족",IF(W825&gt;82,"G-TELP 충족",IF(U825=6,"HSK점수 충족",IF(U825=5,IF(V825&gt;254,"HSK점수 충족","자격미달"),"자격미달"))))))),IF(P825="B",IF(Q825&gt;699,"TOEIC 충족",IF(R825&gt;263,"New-TEPS 충족",IF(S825&gt;78,"TOEFL 충족",IF(T825&gt;699,"JPT 충족",IF(W825&gt;63,"G-TELP 충족",IF(U825=6,"HSK점수 충족",IF(U825=5,IF(V825&gt;179,"HSK점수 충족","자격미달"),"자격미달"))))))),IF(P825="C",IF(Q825&gt;599,"TOEIC 충족",IF(R825&gt;226,"New-TEPS 충족",IF(S825&gt;67,"TOEFL 충족",IF(T825&gt;599,"JPT 충족",IF(W825&gt;49,"G-TELP 충족",IF(U825=6,"HSK점수 충족",IF(U825=5,"HSK점수 충족",IF(U825=4,IF(V825&gt;209,"HSK점수 충족","자격미달"),"자격미달")))))))),IF(P825="D",IF(Q825&gt;649,"TOEIC 충족",IF(R825&gt;244,"New-TEPS 충족",IF(S825&gt;73,"TOEFL 충족",IF(T825&gt;649,"JPT 충족",IF(W825&gt;56,"G-TELP 충족",IF(U1766=6,"HSK점수 충족",IF(U1766=5,"HSK점수 충족",IF(U1766=4,IF(V1766&gt;254,"HSK점수 충족","자격미달"),"자격미달")))))))),0))))</f>
        <v>TOEIC 충족</v>
      </c>
      <c r="AC825" s="21"/>
      <c r="AD825" s="4">
        <f>IF(P825="A",VLOOKUP(Q825,[1]교육_어학_경력backdata!$B$3:$C$9,2,1),IF(P825="B",VLOOKUP(Q825,[1]교육_어학_경력backdata!$G$3:$H$9,2,1),IF(P825="C",0,"오류")))</f>
        <v>6</v>
      </c>
      <c r="AE825" s="4">
        <f>IF(P825="A",VLOOKUP(R825,[1]교육_어학_경력backdata!$B$11:$C$17,2,1),IF(P825="B",VLOOKUP(R825,[1]교육_어학_경력backdata!$G$11:$H$17,2,1),IF(P825="C",0,"오류")))</f>
        <v>0</v>
      </c>
      <c r="AF825" s="4">
        <f>IF(P825="A",VLOOKUP(S825,[1]교육_어학_경력backdata!$B$19:$C$25,2,1),IF(P825="B",VLOOKUP(S825,[1]교육_어학_경력backdata!$G$19:$H$25,2,1),IF(P825="C",0,"오류")))</f>
        <v>0</v>
      </c>
      <c r="AG825" s="4">
        <f>IF(P825="A",VLOOKUP(T825,[1]교육_어학_경력backdata!$B$3:$C$9,2,1),IF(P825="B",VLOOKUP(T825,[1]교육_어학_경력backdata!$G$3:$H$9,2,1),IF(P825="C",0,"오류")))</f>
        <v>0</v>
      </c>
      <c r="AH825" s="4">
        <f>IF(P825="A",IF(U825=0,0,IF(U825=4,0,IF(U825=5,VLOOKUP(V825,[1]교육_어학_경력backdata!$B$27:$C$29,2,1),IF(U825=6,VLOOKUP(V825,[1]교육_어학_경력backdata!$B$31:$C$34,2,1))))),IF(P825="B",IF(U825=0,0,IF(U825=4,0,IF(U825=5,VLOOKUP(V825,[1]교육_어학_경력backdata!$G$27:$H$31,2,1),IF(U825=6,VLOOKUP(V825,[1]교육_어학_경력backdata!$G$33:$H$34,2,1))))),IF(CT825="C",0,"오류")))</f>
        <v>0</v>
      </c>
      <c r="AI825" s="4">
        <f>IF(P825="A",VLOOKUP(W825,[1]교육_어학_경력backdata!$B$36:$C$42,2,1),IF(P825="B",VLOOKUP(W825,[1]교육_어학_경력backdata!$G$36:$H$42,2,1),IF(P825="C",0,"오류")))</f>
        <v>0</v>
      </c>
      <c r="AJ825" s="4">
        <f>SUM(AD825:AI825)</f>
        <v>6</v>
      </c>
      <c r="AK825" s="4">
        <f>_xlfn.MAXIFS(AJ:AJ,B:B,B825)</f>
        <v>6</v>
      </c>
      <c r="AL825" s="4"/>
      <c r="AM825" s="21"/>
      <c r="AN825" s="4"/>
      <c r="AO825" s="4"/>
    </row>
    <row r="826" spans="1:41" x14ac:dyDescent="0.4">
      <c r="A826" s="3">
        <f>IF(B825=B826,A825,A825+1)</f>
        <v>776</v>
      </c>
      <c r="B826" s="3" t="s">
        <v>2180</v>
      </c>
      <c r="C826" s="3" t="s">
        <v>2179</v>
      </c>
      <c r="D826" s="3" t="s">
        <v>1789</v>
      </c>
      <c r="E826" s="3" t="s">
        <v>1788</v>
      </c>
      <c r="F826" s="3">
        <f>IF(B826=B825,F825+1,1)</f>
        <v>1</v>
      </c>
      <c r="G826" s="3" t="s">
        <v>6380</v>
      </c>
      <c r="H826" s="3" t="s">
        <v>6379</v>
      </c>
      <c r="I826" s="3" t="s">
        <v>6378</v>
      </c>
      <c r="J826" s="3" t="s">
        <v>6573</v>
      </c>
      <c r="K826" s="3"/>
      <c r="L826" s="3" t="s">
        <v>6525</v>
      </c>
      <c r="M826" s="3" t="s">
        <v>6660</v>
      </c>
      <c r="P826" s="3" t="s">
        <v>1474</v>
      </c>
      <c r="Q826" s="3">
        <f>IF(H826="TOEIC",VALUE(L826),0)</f>
        <v>825</v>
      </c>
      <c r="R826" s="3">
        <f>IF(H826="NEW TEPS",VALUE(L826),0)</f>
        <v>0</v>
      </c>
      <c r="S826" s="3">
        <f>IF(H826="TOEFL(ibt)",VALUE(L826),0)</f>
        <v>0</v>
      </c>
      <c r="T826" s="3">
        <f>IF(H826="JPT",VALUE(L826),0)</f>
        <v>0</v>
      </c>
      <c r="U826" s="3">
        <f>IF(H826="HSK",VALUE(K826),0)</f>
        <v>0</v>
      </c>
      <c r="V826" s="3">
        <f>IF(H826="HSK",VALUE(L826),0)</f>
        <v>0</v>
      </c>
      <c r="W826" s="3">
        <f>IF(H826="G-TELP Level2",VALUE(L826),0)</f>
        <v>0</v>
      </c>
      <c r="X826" s="3">
        <f>IF(P826="A",IF(Q826&gt;849,1,IF(R826&gt;335,1,IF(S826&gt;97,1,IF(T826&gt;849,1,IF(W826&gt;82,1,IF(U826=6,1,IF(U826=5,IF(V826&gt;254,1,0),0))))))),IF(P826="B",IF(Q826&gt;699,1,IF(R826&gt;263,1,IF(S826&gt;78,1,IF(T826&gt;699,1,IF(W826&gt;63,1,IF(U826=6,1,IF(U826=5,IF(V826&gt;179,1,0),0))))))),IF(P826="C",IF(Q826&gt;599,1,IF(R826&gt;226,1,IF(S826&gt;67,1,IF(T826&gt;599,1,IF(W826&gt;49,1,IF(U826=6,1,IF(U826=5,1,IF(U826=4,IF(V826&gt;209,1,0),0)))))))),IF(P826="D",IF(Q826&gt;649,1,IF(R826&gt;244,1,IF(S826&gt;73,1,IF(T826&gt;649,1,IF(W826&gt;56,1,IF(U826=6,1,IF(U826=5,1,IF(U826=4,IF(V826&gt;254,1,0),0)))))))),0))))</f>
        <v>1</v>
      </c>
      <c r="Y826" s="3">
        <f>SUMIF(B:B,B826,X:X)</f>
        <v>1</v>
      </c>
      <c r="Z826" s="3" t="str">
        <f>IF(Y826&gt;0,"어학 충족","자격미달")</f>
        <v>어학 충족</v>
      </c>
      <c r="AA826" s="3"/>
      <c r="AB826" s="3" t="str">
        <f>IF(P826="A",IF(Q826&gt;849,"TOEIC 충족",IF(R826&gt;335,"New-TEPS 충족",IF(S826&gt;97,"TOEFL 충족",IF(T826&gt;849,"JPT 충족",IF(W826&gt;82,"G-TELP 충족",IF(U826=6,"HSK점수 충족",IF(U826=5,IF(V826&gt;254,"HSK점수 충족","자격미달"),"자격미달"))))))),IF(P826="B",IF(Q826&gt;699,"TOEIC 충족",IF(R826&gt;263,"New-TEPS 충족",IF(S826&gt;78,"TOEFL 충족",IF(T826&gt;699,"JPT 충족",IF(W826&gt;63,"G-TELP 충족",IF(U826=6,"HSK점수 충족",IF(U826=5,IF(V826&gt;179,"HSK점수 충족","자격미달"),"자격미달"))))))),IF(P826="C",IF(Q826&gt;599,"TOEIC 충족",IF(R826&gt;226,"New-TEPS 충족",IF(S826&gt;67,"TOEFL 충족",IF(T826&gt;599,"JPT 충족",IF(W826&gt;49,"G-TELP 충족",IF(U826=6,"HSK점수 충족",IF(U826=5,"HSK점수 충족",IF(U826=4,IF(V826&gt;209,"HSK점수 충족","자격미달"),"자격미달")))))))),IF(P826="D",IF(Q826&gt;649,"TOEIC 충족",IF(R826&gt;244,"New-TEPS 충족",IF(S826&gt;73,"TOEFL 충족",IF(T826&gt;649,"JPT 충족",IF(W826&gt;56,"G-TELP 충족",IF(U1767=6,"HSK점수 충족",IF(U1767=5,"HSK점수 충족",IF(U1767=4,IF(V1767&gt;254,"HSK점수 충족","자격미달"),"자격미달")))))))),0))))</f>
        <v>TOEIC 충족</v>
      </c>
      <c r="AC826" s="21"/>
      <c r="AD826" s="3">
        <f>IF(P826="A",VLOOKUP(Q826,[1]교육_어학_경력backdata!$B$3:$C$9,2,1),IF(P826="B",VLOOKUP(Q826,[1]교육_어학_경력backdata!$G$3:$H$9,2,1),IF(P826="C",0,"오류")))</f>
        <v>6</v>
      </c>
      <c r="AE826" s="3">
        <f>IF(P826="A",VLOOKUP(R826,[1]교육_어학_경력backdata!$B$11:$C$17,2,1),IF(P826="B",VLOOKUP(R826,[1]교육_어학_경력backdata!$G$11:$H$17,2,1),IF(P826="C",0,"오류")))</f>
        <v>0</v>
      </c>
      <c r="AF826" s="3">
        <f>IF(P826="A",VLOOKUP(S826,[1]교육_어학_경력backdata!$B$19:$C$25,2,1),IF(P826="B",VLOOKUP(S826,[1]교육_어학_경력backdata!$G$19:$H$25,2,1),IF(P826="C",0,"오류")))</f>
        <v>0</v>
      </c>
      <c r="AG826" s="3">
        <f>IF(P826="A",VLOOKUP(T826,[1]교육_어학_경력backdata!$B$3:$C$9,2,1),IF(P826="B",VLOOKUP(T826,[1]교육_어학_경력backdata!$G$3:$H$9,2,1),IF(P826="C",0,"오류")))</f>
        <v>0</v>
      </c>
      <c r="AH826" s="3">
        <f>IF(P826="A",IF(U826=0,0,IF(U826=4,0,IF(U826=5,VLOOKUP(V826,[1]교육_어학_경력backdata!$B$27:$C$29,2,1),IF(U826=6,VLOOKUP(V826,[1]교육_어학_경력backdata!$B$31:$C$34,2,1))))),IF(P826="B",IF(U826=0,0,IF(U826=4,0,IF(U826=5,VLOOKUP(V826,[1]교육_어학_경력backdata!$G$27:$H$31,2,1),IF(U826=6,VLOOKUP(V826,[1]교육_어학_경력backdata!$G$33:$H$34,2,1))))),IF(CT826="C",0,"오류")))</f>
        <v>0</v>
      </c>
      <c r="AI826" s="3">
        <f>IF(P826="A",VLOOKUP(W826,[1]교육_어학_경력backdata!$B$36:$C$42,2,1),IF(P826="B",VLOOKUP(W826,[1]교육_어학_경력backdata!$G$36:$H$42,2,1),IF(P826="C",0,"오류")))</f>
        <v>0</v>
      </c>
      <c r="AJ826" s="3">
        <f>SUM(AD826:AI826)</f>
        <v>6</v>
      </c>
      <c r="AK826" s="3">
        <f>_xlfn.MAXIFS(AJ:AJ,B:B,B826)</f>
        <v>6</v>
      </c>
      <c r="AL826" s="3"/>
      <c r="AM826" s="21"/>
      <c r="AN826" s="3"/>
      <c r="AO826" s="3"/>
    </row>
    <row r="827" spans="1:41" x14ac:dyDescent="0.4">
      <c r="A827" s="4">
        <f>IF(B826=B827,A826,A826+1)</f>
        <v>777</v>
      </c>
      <c r="B827" s="4" t="s">
        <v>2174</v>
      </c>
      <c r="C827" s="4" t="s">
        <v>2173</v>
      </c>
      <c r="D827" s="4" t="s">
        <v>1789</v>
      </c>
      <c r="E827" s="4" t="s">
        <v>1788</v>
      </c>
      <c r="F827" s="4">
        <f>IF(B827=B826,F826+1,1)</f>
        <v>1</v>
      </c>
      <c r="G827" s="4" t="s">
        <v>6384</v>
      </c>
      <c r="H827" s="4" t="s">
        <v>6379</v>
      </c>
      <c r="I827" s="4" t="s">
        <v>6378</v>
      </c>
      <c r="J827" s="4" t="s">
        <v>6518</v>
      </c>
      <c r="K827" s="4"/>
      <c r="L827" s="4" t="s">
        <v>6558</v>
      </c>
      <c r="M827" s="4" t="s">
        <v>6659</v>
      </c>
      <c r="P827" s="4" t="s">
        <v>1474</v>
      </c>
      <c r="Q827" s="4">
        <f>IF(H827="TOEIC",VALUE(L827),0)</f>
        <v>735</v>
      </c>
      <c r="R827" s="4">
        <f>IF(H827="NEW TEPS",VALUE(L827),0)</f>
        <v>0</v>
      </c>
      <c r="S827" s="4">
        <f>IF(H827="TOEFL(ibt)",VALUE(L827),0)</f>
        <v>0</v>
      </c>
      <c r="T827" s="4">
        <f>IF(H827="JPT",VALUE(L827),0)</f>
        <v>0</v>
      </c>
      <c r="U827" s="4">
        <f>IF(H827="HSK",VALUE(K827),0)</f>
        <v>0</v>
      </c>
      <c r="V827" s="4">
        <f>IF(H827="HSK",VALUE(L827),0)</f>
        <v>0</v>
      </c>
      <c r="W827" s="4">
        <f>IF(H827="G-TELP Level2",VALUE(L827),0)</f>
        <v>0</v>
      </c>
      <c r="X827" s="4">
        <f>IF(P827="A",IF(Q827&gt;849,1,IF(R827&gt;335,1,IF(S827&gt;97,1,IF(T827&gt;849,1,IF(W827&gt;82,1,IF(U827=6,1,IF(U827=5,IF(V827&gt;254,1,0),0))))))),IF(P827="B",IF(Q827&gt;699,1,IF(R827&gt;263,1,IF(S827&gt;78,1,IF(T827&gt;699,1,IF(W827&gt;63,1,IF(U827=6,1,IF(U827=5,IF(V827&gt;179,1,0),0))))))),IF(P827="C",IF(Q827&gt;599,1,IF(R827&gt;226,1,IF(S827&gt;67,1,IF(T827&gt;599,1,IF(W827&gt;49,1,IF(U827=6,1,IF(U827=5,1,IF(U827=4,IF(V827&gt;209,1,0),0)))))))),IF(P827="D",IF(Q827&gt;649,1,IF(R827&gt;244,1,IF(S827&gt;73,1,IF(T827&gt;649,1,IF(W827&gt;56,1,IF(U827=6,1,IF(U827=5,1,IF(U827=4,IF(V827&gt;254,1,0),0)))))))),0))))</f>
        <v>1</v>
      </c>
      <c r="Y827" s="4">
        <f>SUMIF(B:B,B827,X:X)</f>
        <v>1</v>
      </c>
      <c r="Z827" s="4" t="str">
        <f>IF(Y827&gt;0,"어학 충족","자격미달")</f>
        <v>어학 충족</v>
      </c>
      <c r="AA827" s="4"/>
      <c r="AB827" s="4" t="str">
        <f>IF(P827="A",IF(Q827&gt;849,"TOEIC 충족",IF(R827&gt;335,"New-TEPS 충족",IF(S827&gt;97,"TOEFL 충족",IF(T827&gt;849,"JPT 충족",IF(W827&gt;82,"G-TELP 충족",IF(U827=6,"HSK점수 충족",IF(U827=5,IF(V827&gt;254,"HSK점수 충족","자격미달"),"자격미달"))))))),IF(P827="B",IF(Q827&gt;699,"TOEIC 충족",IF(R827&gt;263,"New-TEPS 충족",IF(S827&gt;78,"TOEFL 충족",IF(T827&gt;699,"JPT 충족",IF(W827&gt;63,"G-TELP 충족",IF(U827=6,"HSK점수 충족",IF(U827=5,IF(V827&gt;179,"HSK점수 충족","자격미달"),"자격미달"))))))),IF(P827="C",IF(Q827&gt;599,"TOEIC 충족",IF(R827&gt;226,"New-TEPS 충족",IF(S827&gt;67,"TOEFL 충족",IF(T827&gt;599,"JPT 충족",IF(W827&gt;49,"G-TELP 충족",IF(U827=6,"HSK점수 충족",IF(U827=5,"HSK점수 충족",IF(U827=4,IF(V827&gt;209,"HSK점수 충족","자격미달"),"자격미달")))))))),IF(P827="D",IF(Q827&gt;649,"TOEIC 충족",IF(R827&gt;244,"New-TEPS 충족",IF(S827&gt;73,"TOEFL 충족",IF(T827&gt;649,"JPT 충족",IF(W827&gt;56,"G-TELP 충족",IF(U1768=6,"HSK점수 충족",IF(U1768=5,"HSK점수 충족",IF(U1768=4,IF(V1768&gt;254,"HSK점수 충족","자격미달"),"자격미달")))))))),0))))</f>
        <v>TOEIC 충족</v>
      </c>
      <c r="AC827" s="21"/>
      <c r="AD827" s="4">
        <f>IF(P827="A",VLOOKUP(Q827,[1]교육_어학_경력backdata!$B$3:$C$9,2,1),IF(P827="B",VLOOKUP(Q827,[1]교육_어학_경력backdata!$G$3:$H$9,2,1),IF(P827="C",0,"오류")))</f>
        <v>2</v>
      </c>
      <c r="AE827" s="4">
        <f>IF(P827="A",VLOOKUP(R827,[1]교육_어학_경력backdata!$B$11:$C$17,2,1),IF(P827="B",VLOOKUP(R827,[1]교육_어학_경력backdata!$G$11:$H$17,2,1),IF(P827="C",0,"오류")))</f>
        <v>0</v>
      </c>
      <c r="AF827" s="4">
        <f>IF(P827="A",VLOOKUP(S827,[1]교육_어학_경력backdata!$B$19:$C$25,2,1),IF(P827="B",VLOOKUP(S827,[1]교육_어학_경력backdata!$G$19:$H$25,2,1),IF(P827="C",0,"오류")))</f>
        <v>0</v>
      </c>
      <c r="AG827" s="4">
        <f>IF(P827="A",VLOOKUP(T827,[1]교육_어학_경력backdata!$B$3:$C$9,2,1),IF(P827="B",VLOOKUP(T827,[1]교육_어학_경력backdata!$G$3:$H$9,2,1),IF(P827="C",0,"오류")))</f>
        <v>0</v>
      </c>
      <c r="AH827" s="4">
        <f>IF(P827="A",IF(U827=0,0,IF(U827=4,0,IF(U827=5,VLOOKUP(V827,[1]교육_어학_경력backdata!$B$27:$C$29,2,1),IF(U827=6,VLOOKUP(V827,[1]교육_어학_경력backdata!$B$31:$C$34,2,1))))),IF(P827="B",IF(U827=0,0,IF(U827=4,0,IF(U827=5,VLOOKUP(V827,[1]교육_어학_경력backdata!$G$27:$H$31,2,1),IF(U827=6,VLOOKUP(V827,[1]교육_어학_경력backdata!$G$33:$H$34,2,1))))),IF(CT827="C",0,"오류")))</f>
        <v>0</v>
      </c>
      <c r="AI827" s="4">
        <f>IF(P827="A",VLOOKUP(W827,[1]교육_어학_경력backdata!$B$36:$C$42,2,1),IF(P827="B",VLOOKUP(W827,[1]교육_어학_경력backdata!$G$36:$H$42,2,1),IF(P827="C",0,"오류")))</f>
        <v>0</v>
      </c>
      <c r="AJ827" s="4">
        <f>SUM(AD827:AI827)</f>
        <v>2</v>
      </c>
      <c r="AK827" s="4">
        <f>_xlfn.MAXIFS(AJ:AJ,B:B,B827)</f>
        <v>2</v>
      </c>
      <c r="AL827" s="4"/>
      <c r="AM827" s="21"/>
      <c r="AN827" s="4"/>
      <c r="AO827" s="4"/>
    </row>
    <row r="828" spans="1:41" x14ac:dyDescent="0.4">
      <c r="A828" s="3">
        <f>IF(B827=B828,A827,A827+1)</f>
        <v>778</v>
      </c>
      <c r="B828" s="3" t="s">
        <v>2169</v>
      </c>
      <c r="C828" s="3" t="s">
        <v>2168</v>
      </c>
      <c r="D828" s="3" t="s">
        <v>1789</v>
      </c>
      <c r="E828" s="3" t="s">
        <v>1788</v>
      </c>
      <c r="F828" s="3">
        <f>IF(B828=B827,F827+1,1)</f>
        <v>1</v>
      </c>
      <c r="G828" s="3" t="s">
        <v>6384</v>
      </c>
      <c r="H828" s="3" t="s">
        <v>6379</v>
      </c>
      <c r="I828" s="3" t="s">
        <v>6378</v>
      </c>
      <c r="J828" s="3" t="s">
        <v>6658</v>
      </c>
      <c r="K828" s="3"/>
      <c r="L828" s="3" t="s">
        <v>6533</v>
      </c>
      <c r="M828" s="3" t="s">
        <v>6657</v>
      </c>
      <c r="P828" s="3" t="s">
        <v>1474</v>
      </c>
      <c r="Q828" s="3">
        <f>IF(H828="TOEIC",VALUE(L828),0)</f>
        <v>885</v>
      </c>
      <c r="R828" s="3">
        <f>IF(H828="NEW TEPS",VALUE(L828),0)</f>
        <v>0</v>
      </c>
      <c r="S828" s="3">
        <f>IF(H828="TOEFL(ibt)",VALUE(L828),0)</f>
        <v>0</v>
      </c>
      <c r="T828" s="3">
        <f>IF(H828="JPT",VALUE(L828),0)</f>
        <v>0</v>
      </c>
      <c r="U828" s="3">
        <f>IF(H828="HSK",VALUE(K828),0)</f>
        <v>0</v>
      </c>
      <c r="V828" s="3">
        <f>IF(H828="HSK",VALUE(L828),0)</f>
        <v>0</v>
      </c>
      <c r="W828" s="3">
        <f>IF(H828="G-TELP Level2",VALUE(L828),0)</f>
        <v>0</v>
      </c>
      <c r="X828" s="3">
        <f>IF(P828="A",IF(Q828&gt;849,1,IF(R828&gt;335,1,IF(S828&gt;97,1,IF(T828&gt;849,1,IF(W828&gt;82,1,IF(U828=6,1,IF(U828=5,IF(V828&gt;254,1,0),0))))))),IF(P828="B",IF(Q828&gt;699,1,IF(R828&gt;263,1,IF(S828&gt;78,1,IF(T828&gt;699,1,IF(W828&gt;63,1,IF(U828=6,1,IF(U828=5,IF(V828&gt;179,1,0),0))))))),IF(P828="C",IF(Q828&gt;599,1,IF(R828&gt;226,1,IF(S828&gt;67,1,IF(T828&gt;599,1,IF(W828&gt;49,1,IF(U828=6,1,IF(U828=5,1,IF(U828=4,IF(V828&gt;209,1,0),0)))))))),IF(P828="D",IF(Q828&gt;649,1,IF(R828&gt;244,1,IF(S828&gt;73,1,IF(T828&gt;649,1,IF(W828&gt;56,1,IF(U828=6,1,IF(U828=5,1,IF(U828=4,IF(V828&gt;254,1,0),0)))))))),0))))</f>
        <v>1</v>
      </c>
      <c r="Y828" s="3">
        <f>SUMIF(B:B,B828,X:X)</f>
        <v>1</v>
      </c>
      <c r="Z828" s="3" t="str">
        <f>IF(Y828&gt;0,"어학 충족","자격미달")</f>
        <v>어학 충족</v>
      </c>
      <c r="AA828" s="3"/>
      <c r="AB828" s="3" t="str">
        <f>IF(P828="A",IF(Q828&gt;849,"TOEIC 충족",IF(R828&gt;335,"New-TEPS 충족",IF(S828&gt;97,"TOEFL 충족",IF(T828&gt;849,"JPT 충족",IF(W828&gt;82,"G-TELP 충족",IF(U828=6,"HSK점수 충족",IF(U828=5,IF(V828&gt;254,"HSK점수 충족","자격미달"),"자격미달"))))))),IF(P828="B",IF(Q828&gt;699,"TOEIC 충족",IF(R828&gt;263,"New-TEPS 충족",IF(S828&gt;78,"TOEFL 충족",IF(T828&gt;699,"JPT 충족",IF(W828&gt;63,"G-TELP 충족",IF(U828=6,"HSK점수 충족",IF(U828=5,IF(V828&gt;179,"HSK점수 충족","자격미달"),"자격미달"))))))),IF(P828="C",IF(Q828&gt;599,"TOEIC 충족",IF(R828&gt;226,"New-TEPS 충족",IF(S828&gt;67,"TOEFL 충족",IF(T828&gt;599,"JPT 충족",IF(W828&gt;49,"G-TELP 충족",IF(U828=6,"HSK점수 충족",IF(U828=5,"HSK점수 충족",IF(U828=4,IF(V828&gt;209,"HSK점수 충족","자격미달"),"자격미달")))))))),IF(P828="D",IF(Q828&gt;649,"TOEIC 충족",IF(R828&gt;244,"New-TEPS 충족",IF(S828&gt;73,"TOEFL 충족",IF(T828&gt;649,"JPT 충족",IF(W828&gt;56,"G-TELP 충족",IF(U1769=6,"HSK점수 충족",IF(U1769=5,"HSK점수 충족",IF(U1769=4,IF(V1769&gt;254,"HSK점수 충족","자격미달"),"자격미달")))))))),0))))</f>
        <v>TOEIC 충족</v>
      </c>
      <c r="AC828" s="21"/>
      <c r="AD828" s="3">
        <f>IF(P828="A",VLOOKUP(Q828,[1]교육_어학_경력backdata!$B$3:$C$9,2,1),IF(P828="B",VLOOKUP(Q828,[1]교육_어학_경력backdata!$G$3:$H$9,2,1),IF(P828="C",0,"오류")))</f>
        <v>8</v>
      </c>
      <c r="AE828" s="3">
        <f>IF(P828="A",VLOOKUP(R828,[1]교육_어학_경력backdata!$B$11:$C$17,2,1),IF(P828="B",VLOOKUP(R828,[1]교육_어학_경력backdata!$G$11:$H$17,2,1),IF(P828="C",0,"오류")))</f>
        <v>0</v>
      </c>
      <c r="AF828" s="3">
        <f>IF(P828="A",VLOOKUP(S828,[1]교육_어학_경력backdata!$B$19:$C$25,2,1),IF(P828="B",VLOOKUP(S828,[1]교육_어학_경력backdata!$G$19:$H$25,2,1),IF(P828="C",0,"오류")))</f>
        <v>0</v>
      </c>
      <c r="AG828" s="3">
        <f>IF(P828="A",VLOOKUP(T828,[1]교육_어학_경력backdata!$B$3:$C$9,2,1),IF(P828="B",VLOOKUP(T828,[1]교육_어학_경력backdata!$G$3:$H$9,2,1),IF(P828="C",0,"오류")))</f>
        <v>0</v>
      </c>
      <c r="AH828" s="3">
        <f>IF(P828="A",IF(U828=0,0,IF(U828=4,0,IF(U828=5,VLOOKUP(V828,[1]교육_어학_경력backdata!$B$27:$C$29,2,1),IF(U828=6,VLOOKUP(V828,[1]교육_어학_경력backdata!$B$31:$C$34,2,1))))),IF(P828="B",IF(U828=0,0,IF(U828=4,0,IF(U828=5,VLOOKUP(V828,[1]교육_어학_경력backdata!$G$27:$H$31,2,1),IF(U828=6,VLOOKUP(V828,[1]교육_어학_경력backdata!$G$33:$H$34,2,1))))),IF(CT828="C",0,"오류")))</f>
        <v>0</v>
      </c>
      <c r="AI828" s="3">
        <f>IF(P828="A",VLOOKUP(W828,[1]교육_어학_경력backdata!$B$36:$C$42,2,1),IF(P828="B",VLOOKUP(W828,[1]교육_어학_경력backdata!$G$36:$H$42,2,1),IF(P828="C",0,"오류")))</f>
        <v>0</v>
      </c>
      <c r="AJ828" s="3">
        <f>SUM(AD828:AI828)</f>
        <v>8</v>
      </c>
      <c r="AK828" s="3">
        <f>_xlfn.MAXIFS(AJ:AJ,B:B,B828)</f>
        <v>8</v>
      </c>
      <c r="AL828" s="3"/>
      <c r="AM828" s="21"/>
      <c r="AN828" s="3"/>
      <c r="AO828" s="3"/>
    </row>
    <row r="829" spans="1:41" x14ac:dyDescent="0.4">
      <c r="A829" s="4">
        <f>IF(B828=B829,A828,A828+1)</f>
        <v>779</v>
      </c>
      <c r="B829" s="4" t="s">
        <v>2163</v>
      </c>
      <c r="C829" s="4" t="s">
        <v>2162</v>
      </c>
      <c r="D829" s="4" t="s">
        <v>1789</v>
      </c>
      <c r="E829" s="4" t="s">
        <v>1788</v>
      </c>
      <c r="F829" s="4">
        <f>IF(B829=B828,F828+1,1)</f>
        <v>1</v>
      </c>
      <c r="G829" s="4" t="s">
        <v>6380</v>
      </c>
      <c r="H829" s="4" t="s">
        <v>6379</v>
      </c>
      <c r="I829" s="4" t="s">
        <v>6378</v>
      </c>
      <c r="J829" s="4" t="s">
        <v>6656</v>
      </c>
      <c r="K829" s="4"/>
      <c r="L829" s="4" t="s">
        <v>6421</v>
      </c>
      <c r="M829" s="4" t="s">
        <v>6655</v>
      </c>
      <c r="P829" s="4" t="s">
        <v>1474</v>
      </c>
      <c r="Q829" s="4">
        <f>IF(H829="TOEIC",VALUE(L829),0)</f>
        <v>805</v>
      </c>
      <c r="R829" s="4">
        <f>IF(H829="NEW TEPS",VALUE(L829),0)</f>
        <v>0</v>
      </c>
      <c r="S829" s="4">
        <f>IF(H829="TOEFL(ibt)",VALUE(L829),0)</f>
        <v>0</v>
      </c>
      <c r="T829" s="4">
        <f>IF(H829="JPT",VALUE(L829),0)</f>
        <v>0</v>
      </c>
      <c r="U829" s="4">
        <f>IF(H829="HSK",VALUE(K829),0)</f>
        <v>0</v>
      </c>
      <c r="V829" s="4">
        <f>IF(H829="HSK",VALUE(L829),0)</f>
        <v>0</v>
      </c>
      <c r="W829" s="4">
        <f>IF(H829="G-TELP Level2",VALUE(L829),0)</f>
        <v>0</v>
      </c>
      <c r="X829" s="4">
        <f>IF(P829="A",IF(Q829&gt;849,1,IF(R829&gt;335,1,IF(S829&gt;97,1,IF(T829&gt;849,1,IF(W829&gt;82,1,IF(U829=6,1,IF(U829=5,IF(V829&gt;254,1,0),0))))))),IF(P829="B",IF(Q829&gt;699,1,IF(R829&gt;263,1,IF(S829&gt;78,1,IF(T829&gt;699,1,IF(W829&gt;63,1,IF(U829=6,1,IF(U829=5,IF(V829&gt;179,1,0),0))))))),IF(P829="C",IF(Q829&gt;599,1,IF(R829&gt;226,1,IF(S829&gt;67,1,IF(T829&gt;599,1,IF(W829&gt;49,1,IF(U829=6,1,IF(U829=5,1,IF(U829=4,IF(V829&gt;209,1,0),0)))))))),IF(P829="D",IF(Q829&gt;649,1,IF(R829&gt;244,1,IF(S829&gt;73,1,IF(T829&gt;649,1,IF(W829&gt;56,1,IF(U829=6,1,IF(U829=5,1,IF(U829=4,IF(V829&gt;254,1,0),0)))))))),0))))</f>
        <v>1</v>
      </c>
      <c r="Y829" s="4">
        <f>SUMIF(B:B,B829,X:X)</f>
        <v>1</v>
      </c>
      <c r="Z829" s="4" t="str">
        <f>IF(Y829&gt;0,"어학 충족","자격미달")</f>
        <v>어학 충족</v>
      </c>
      <c r="AA829" s="4"/>
      <c r="AB829" s="4" t="str">
        <f>IF(P829="A",IF(Q829&gt;849,"TOEIC 충족",IF(R829&gt;335,"New-TEPS 충족",IF(S829&gt;97,"TOEFL 충족",IF(T829&gt;849,"JPT 충족",IF(W829&gt;82,"G-TELP 충족",IF(U829=6,"HSK점수 충족",IF(U829=5,IF(V829&gt;254,"HSK점수 충족","자격미달"),"자격미달"))))))),IF(P829="B",IF(Q829&gt;699,"TOEIC 충족",IF(R829&gt;263,"New-TEPS 충족",IF(S829&gt;78,"TOEFL 충족",IF(T829&gt;699,"JPT 충족",IF(W829&gt;63,"G-TELP 충족",IF(U829=6,"HSK점수 충족",IF(U829=5,IF(V829&gt;179,"HSK점수 충족","자격미달"),"자격미달"))))))),IF(P829="C",IF(Q829&gt;599,"TOEIC 충족",IF(R829&gt;226,"New-TEPS 충족",IF(S829&gt;67,"TOEFL 충족",IF(T829&gt;599,"JPT 충족",IF(W829&gt;49,"G-TELP 충족",IF(U829=6,"HSK점수 충족",IF(U829=5,"HSK점수 충족",IF(U829=4,IF(V829&gt;209,"HSK점수 충족","자격미달"),"자격미달")))))))),IF(P829="D",IF(Q829&gt;649,"TOEIC 충족",IF(R829&gt;244,"New-TEPS 충족",IF(S829&gt;73,"TOEFL 충족",IF(T829&gt;649,"JPT 충족",IF(W829&gt;56,"G-TELP 충족",IF(U1770=6,"HSK점수 충족",IF(U1770=5,"HSK점수 충족",IF(U1770=4,IF(V1770&gt;254,"HSK점수 충족","자격미달"),"자격미달")))))))),0))))</f>
        <v>TOEIC 충족</v>
      </c>
      <c r="AC829" s="21"/>
      <c r="AD829" s="4">
        <f>IF(P829="A",VLOOKUP(Q829,[1]교육_어학_경력backdata!$B$3:$C$9,2,1),IF(P829="B",VLOOKUP(Q829,[1]교육_어학_경력backdata!$G$3:$H$9,2,1),IF(P829="C",0,"오류")))</f>
        <v>6</v>
      </c>
      <c r="AE829" s="4">
        <f>IF(P829="A",VLOOKUP(R829,[1]교육_어학_경력backdata!$B$11:$C$17,2,1),IF(P829="B",VLOOKUP(R829,[1]교육_어학_경력backdata!$G$11:$H$17,2,1),IF(P829="C",0,"오류")))</f>
        <v>0</v>
      </c>
      <c r="AF829" s="4">
        <f>IF(P829="A",VLOOKUP(S829,[1]교육_어학_경력backdata!$B$19:$C$25,2,1),IF(P829="B",VLOOKUP(S829,[1]교육_어학_경력backdata!$G$19:$H$25,2,1),IF(P829="C",0,"오류")))</f>
        <v>0</v>
      </c>
      <c r="AG829" s="4">
        <f>IF(P829="A",VLOOKUP(T829,[1]교육_어학_경력backdata!$B$3:$C$9,2,1),IF(P829="B",VLOOKUP(T829,[1]교육_어학_경력backdata!$G$3:$H$9,2,1),IF(P829="C",0,"오류")))</f>
        <v>0</v>
      </c>
      <c r="AH829" s="4">
        <f>IF(P829="A",IF(U829=0,0,IF(U829=4,0,IF(U829=5,VLOOKUP(V829,[1]교육_어학_경력backdata!$B$27:$C$29,2,1),IF(U829=6,VLOOKUP(V829,[1]교육_어학_경력backdata!$B$31:$C$34,2,1))))),IF(P829="B",IF(U829=0,0,IF(U829=4,0,IF(U829=5,VLOOKUP(V829,[1]교육_어학_경력backdata!$G$27:$H$31,2,1),IF(U829=6,VLOOKUP(V829,[1]교육_어학_경력backdata!$G$33:$H$34,2,1))))),IF(CT829="C",0,"오류")))</f>
        <v>0</v>
      </c>
      <c r="AI829" s="4">
        <f>IF(P829="A",VLOOKUP(W829,[1]교육_어학_경력backdata!$B$36:$C$42,2,1),IF(P829="B",VLOOKUP(W829,[1]교육_어학_경력backdata!$G$36:$H$42,2,1),IF(P829="C",0,"오류")))</f>
        <v>0</v>
      </c>
      <c r="AJ829" s="4">
        <f>SUM(AD829:AI829)</f>
        <v>6</v>
      </c>
      <c r="AK829" s="4">
        <f>_xlfn.MAXIFS(AJ:AJ,B:B,B829)</f>
        <v>6</v>
      </c>
      <c r="AL829" s="4"/>
      <c r="AM829" s="21"/>
      <c r="AN829" s="4"/>
      <c r="AO829" s="4"/>
    </row>
    <row r="830" spans="1:41" x14ac:dyDescent="0.4">
      <c r="A830" s="3">
        <f>IF(B829=B830,A829,A829+1)</f>
        <v>780</v>
      </c>
      <c r="B830" s="3" t="s">
        <v>2158</v>
      </c>
      <c r="C830" s="3" t="s">
        <v>2157</v>
      </c>
      <c r="D830" s="3" t="s">
        <v>1789</v>
      </c>
      <c r="E830" s="3" t="s">
        <v>1788</v>
      </c>
      <c r="F830" s="3">
        <f>IF(B830=B829,F829+1,1)</f>
        <v>1</v>
      </c>
      <c r="G830" s="3" t="s">
        <v>6384</v>
      </c>
      <c r="H830" s="3" t="s">
        <v>6379</v>
      </c>
      <c r="I830" s="3" t="s">
        <v>6378</v>
      </c>
      <c r="J830" s="3" t="s">
        <v>6390</v>
      </c>
      <c r="K830" s="3"/>
      <c r="L830" s="3" t="s">
        <v>6444</v>
      </c>
      <c r="M830" s="3" t="s">
        <v>6654</v>
      </c>
      <c r="P830" s="3" t="s">
        <v>1474</v>
      </c>
      <c r="Q830" s="3">
        <f>IF(H830="TOEIC",VALUE(L830),0)</f>
        <v>790</v>
      </c>
      <c r="R830" s="3">
        <f>IF(H830="NEW TEPS",VALUE(L830),0)</f>
        <v>0</v>
      </c>
      <c r="S830" s="3">
        <f>IF(H830="TOEFL(ibt)",VALUE(L830),0)</f>
        <v>0</v>
      </c>
      <c r="T830" s="3">
        <f>IF(H830="JPT",VALUE(L830),0)</f>
        <v>0</v>
      </c>
      <c r="U830" s="3">
        <f>IF(H830="HSK",VALUE(K830),0)</f>
        <v>0</v>
      </c>
      <c r="V830" s="3">
        <f>IF(H830="HSK",VALUE(L830),0)</f>
        <v>0</v>
      </c>
      <c r="W830" s="3">
        <f>IF(H830="G-TELP Level2",VALUE(L830),0)</f>
        <v>0</v>
      </c>
      <c r="X830" s="3">
        <f>IF(P830="A",IF(Q830&gt;849,1,IF(R830&gt;335,1,IF(S830&gt;97,1,IF(T830&gt;849,1,IF(W830&gt;82,1,IF(U830=6,1,IF(U830=5,IF(V830&gt;254,1,0),0))))))),IF(P830="B",IF(Q830&gt;699,1,IF(R830&gt;263,1,IF(S830&gt;78,1,IF(T830&gt;699,1,IF(W830&gt;63,1,IF(U830=6,1,IF(U830=5,IF(V830&gt;179,1,0),0))))))),IF(P830="C",IF(Q830&gt;599,1,IF(R830&gt;226,1,IF(S830&gt;67,1,IF(T830&gt;599,1,IF(W830&gt;49,1,IF(U830=6,1,IF(U830=5,1,IF(U830=4,IF(V830&gt;209,1,0),0)))))))),IF(P830="D",IF(Q830&gt;649,1,IF(R830&gt;244,1,IF(S830&gt;73,1,IF(T830&gt;649,1,IF(W830&gt;56,1,IF(U830=6,1,IF(U830=5,1,IF(U830=4,IF(V830&gt;254,1,0),0)))))))),0))))</f>
        <v>1</v>
      </c>
      <c r="Y830" s="3">
        <f>SUMIF(B:B,B830,X:X)</f>
        <v>1</v>
      </c>
      <c r="Z830" s="3" t="str">
        <f>IF(Y830&gt;0,"어학 충족","자격미달")</f>
        <v>어학 충족</v>
      </c>
      <c r="AA830" s="3"/>
      <c r="AB830" s="3" t="str">
        <f>IF(P830="A",IF(Q830&gt;849,"TOEIC 충족",IF(R830&gt;335,"New-TEPS 충족",IF(S830&gt;97,"TOEFL 충족",IF(T830&gt;849,"JPT 충족",IF(W830&gt;82,"G-TELP 충족",IF(U830=6,"HSK점수 충족",IF(U830=5,IF(V830&gt;254,"HSK점수 충족","자격미달"),"자격미달"))))))),IF(P830="B",IF(Q830&gt;699,"TOEIC 충족",IF(R830&gt;263,"New-TEPS 충족",IF(S830&gt;78,"TOEFL 충족",IF(T830&gt;699,"JPT 충족",IF(W830&gt;63,"G-TELP 충족",IF(U830=6,"HSK점수 충족",IF(U830=5,IF(V830&gt;179,"HSK점수 충족","자격미달"),"자격미달"))))))),IF(P830="C",IF(Q830&gt;599,"TOEIC 충족",IF(R830&gt;226,"New-TEPS 충족",IF(S830&gt;67,"TOEFL 충족",IF(T830&gt;599,"JPT 충족",IF(W830&gt;49,"G-TELP 충족",IF(U830=6,"HSK점수 충족",IF(U830=5,"HSK점수 충족",IF(U830=4,IF(V830&gt;209,"HSK점수 충족","자격미달"),"자격미달")))))))),IF(P830="D",IF(Q830&gt;649,"TOEIC 충족",IF(R830&gt;244,"New-TEPS 충족",IF(S830&gt;73,"TOEFL 충족",IF(T830&gt;649,"JPT 충족",IF(W830&gt;56,"G-TELP 충족",IF(U1771=6,"HSK점수 충족",IF(U1771=5,"HSK점수 충족",IF(U1771=4,IF(V1771&gt;254,"HSK점수 충족","자격미달"),"자격미달")))))))),0))))</f>
        <v>TOEIC 충족</v>
      </c>
      <c r="AC830" s="21"/>
      <c r="AD830" s="3">
        <f>IF(P830="A",VLOOKUP(Q830,[1]교육_어학_경력backdata!$B$3:$C$9,2,1),IF(P830="B",VLOOKUP(Q830,[1]교육_어학_경력backdata!$G$3:$H$9,2,1),IF(P830="C",0,"오류")))</f>
        <v>4</v>
      </c>
      <c r="AE830" s="3">
        <f>IF(P830="A",VLOOKUP(R830,[1]교육_어학_경력backdata!$B$11:$C$17,2,1),IF(P830="B",VLOOKUP(R830,[1]교육_어학_경력backdata!$G$11:$H$17,2,1),IF(P830="C",0,"오류")))</f>
        <v>0</v>
      </c>
      <c r="AF830" s="3">
        <f>IF(P830="A",VLOOKUP(S830,[1]교육_어학_경력backdata!$B$19:$C$25,2,1),IF(P830="B",VLOOKUP(S830,[1]교육_어학_경력backdata!$G$19:$H$25,2,1),IF(P830="C",0,"오류")))</f>
        <v>0</v>
      </c>
      <c r="AG830" s="3">
        <f>IF(P830="A",VLOOKUP(T830,[1]교육_어학_경력backdata!$B$3:$C$9,2,1),IF(P830="B",VLOOKUP(T830,[1]교육_어학_경력backdata!$G$3:$H$9,2,1),IF(P830="C",0,"오류")))</f>
        <v>0</v>
      </c>
      <c r="AH830" s="3">
        <f>IF(P830="A",IF(U830=0,0,IF(U830=4,0,IF(U830=5,VLOOKUP(V830,[1]교육_어학_경력backdata!$B$27:$C$29,2,1),IF(U830=6,VLOOKUP(V830,[1]교육_어학_경력backdata!$B$31:$C$34,2,1))))),IF(P830="B",IF(U830=0,0,IF(U830=4,0,IF(U830=5,VLOOKUP(V830,[1]교육_어학_경력backdata!$G$27:$H$31,2,1),IF(U830=6,VLOOKUP(V830,[1]교육_어학_경력backdata!$G$33:$H$34,2,1))))),IF(CT830="C",0,"오류")))</f>
        <v>0</v>
      </c>
      <c r="AI830" s="3">
        <f>IF(P830="A",VLOOKUP(W830,[1]교육_어학_경력backdata!$B$36:$C$42,2,1),IF(P830="B",VLOOKUP(W830,[1]교육_어학_경력backdata!$G$36:$H$42,2,1),IF(P830="C",0,"오류")))</f>
        <v>0</v>
      </c>
      <c r="AJ830" s="3">
        <f>SUM(AD830:AI830)</f>
        <v>4</v>
      </c>
      <c r="AK830" s="3">
        <f>_xlfn.MAXIFS(AJ:AJ,B:B,B830)</f>
        <v>4</v>
      </c>
      <c r="AL830" s="3"/>
      <c r="AM830" s="21"/>
      <c r="AN830" s="3"/>
      <c r="AO830" s="3"/>
    </row>
    <row r="831" spans="1:41" x14ac:dyDescent="0.4">
      <c r="A831" s="4">
        <f>IF(B830=B831,A830,A830+1)</f>
        <v>781</v>
      </c>
      <c r="B831" s="4" t="s">
        <v>2153</v>
      </c>
      <c r="C831" s="4" t="s">
        <v>2152</v>
      </c>
      <c r="D831" s="4" t="s">
        <v>1789</v>
      </c>
      <c r="E831" s="4" t="s">
        <v>1788</v>
      </c>
      <c r="F831" s="4">
        <f>IF(B831=B830,F830+1,1)</f>
        <v>1</v>
      </c>
      <c r="G831" s="4" t="s">
        <v>6384</v>
      </c>
      <c r="H831" s="4" t="s">
        <v>6379</v>
      </c>
      <c r="I831" s="4" t="s">
        <v>6378</v>
      </c>
      <c r="J831" s="4" t="s">
        <v>6442</v>
      </c>
      <c r="K831" s="4"/>
      <c r="L831" s="4" t="s">
        <v>6438</v>
      </c>
      <c r="M831" s="4" t="s">
        <v>6653</v>
      </c>
      <c r="P831" s="4" t="s">
        <v>1474</v>
      </c>
      <c r="Q831" s="4">
        <f>IF(H831="TOEIC",VALUE(L831),0)</f>
        <v>785</v>
      </c>
      <c r="R831" s="4">
        <f>IF(H831="NEW TEPS",VALUE(L831),0)</f>
        <v>0</v>
      </c>
      <c r="S831" s="4">
        <f>IF(H831="TOEFL(ibt)",VALUE(L831),0)</f>
        <v>0</v>
      </c>
      <c r="T831" s="4">
        <f>IF(H831="JPT",VALUE(L831),0)</f>
        <v>0</v>
      </c>
      <c r="U831" s="4">
        <f>IF(H831="HSK",VALUE(K831),0)</f>
        <v>0</v>
      </c>
      <c r="V831" s="4">
        <f>IF(H831="HSK",VALUE(L831),0)</f>
        <v>0</v>
      </c>
      <c r="W831" s="4">
        <f>IF(H831="G-TELP Level2",VALUE(L831),0)</f>
        <v>0</v>
      </c>
      <c r="X831" s="4">
        <f>IF(P831="A",IF(Q831&gt;849,1,IF(R831&gt;335,1,IF(S831&gt;97,1,IF(T831&gt;849,1,IF(W831&gt;82,1,IF(U831=6,1,IF(U831=5,IF(V831&gt;254,1,0),0))))))),IF(P831="B",IF(Q831&gt;699,1,IF(R831&gt;263,1,IF(S831&gt;78,1,IF(T831&gt;699,1,IF(W831&gt;63,1,IF(U831=6,1,IF(U831=5,IF(V831&gt;179,1,0),0))))))),IF(P831="C",IF(Q831&gt;599,1,IF(R831&gt;226,1,IF(S831&gt;67,1,IF(T831&gt;599,1,IF(W831&gt;49,1,IF(U831=6,1,IF(U831=5,1,IF(U831=4,IF(V831&gt;209,1,0),0)))))))),IF(P831="D",IF(Q831&gt;649,1,IF(R831&gt;244,1,IF(S831&gt;73,1,IF(T831&gt;649,1,IF(W831&gt;56,1,IF(U831=6,1,IF(U831=5,1,IF(U831=4,IF(V831&gt;254,1,0),0)))))))),0))))</f>
        <v>1</v>
      </c>
      <c r="Y831" s="4">
        <f>SUMIF(B:B,B831,X:X)</f>
        <v>1</v>
      </c>
      <c r="Z831" s="4" t="str">
        <f>IF(Y831&gt;0,"어학 충족","자격미달")</f>
        <v>어학 충족</v>
      </c>
      <c r="AA831" s="4"/>
      <c r="AB831" s="4" t="str">
        <f>IF(P831="A",IF(Q831&gt;849,"TOEIC 충족",IF(R831&gt;335,"New-TEPS 충족",IF(S831&gt;97,"TOEFL 충족",IF(T831&gt;849,"JPT 충족",IF(W831&gt;82,"G-TELP 충족",IF(U831=6,"HSK점수 충족",IF(U831=5,IF(V831&gt;254,"HSK점수 충족","자격미달"),"자격미달"))))))),IF(P831="B",IF(Q831&gt;699,"TOEIC 충족",IF(R831&gt;263,"New-TEPS 충족",IF(S831&gt;78,"TOEFL 충족",IF(T831&gt;699,"JPT 충족",IF(W831&gt;63,"G-TELP 충족",IF(U831=6,"HSK점수 충족",IF(U831=5,IF(V831&gt;179,"HSK점수 충족","자격미달"),"자격미달"))))))),IF(P831="C",IF(Q831&gt;599,"TOEIC 충족",IF(R831&gt;226,"New-TEPS 충족",IF(S831&gt;67,"TOEFL 충족",IF(T831&gt;599,"JPT 충족",IF(W831&gt;49,"G-TELP 충족",IF(U831=6,"HSK점수 충족",IF(U831=5,"HSK점수 충족",IF(U831=4,IF(V831&gt;209,"HSK점수 충족","자격미달"),"자격미달")))))))),IF(P831="D",IF(Q831&gt;649,"TOEIC 충족",IF(R831&gt;244,"New-TEPS 충족",IF(S831&gt;73,"TOEFL 충족",IF(T831&gt;649,"JPT 충족",IF(W831&gt;56,"G-TELP 충족",IF(U1772=6,"HSK점수 충족",IF(U1772=5,"HSK점수 충족",IF(U1772=4,IF(V1772&gt;254,"HSK점수 충족","자격미달"),"자격미달")))))))),0))))</f>
        <v>TOEIC 충족</v>
      </c>
      <c r="AC831" s="21"/>
      <c r="AD831" s="4">
        <f>IF(P831="A",VLOOKUP(Q831,[1]교육_어학_경력backdata!$B$3:$C$9,2,1),IF(P831="B",VLOOKUP(Q831,[1]교육_어학_경력backdata!$G$3:$H$9,2,1),IF(P831="C",0,"오류")))</f>
        <v>4</v>
      </c>
      <c r="AE831" s="4">
        <f>IF(P831="A",VLOOKUP(R831,[1]교육_어학_경력backdata!$B$11:$C$17,2,1),IF(P831="B",VLOOKUP(R831,[1]교육_어학_경력backdata!$G$11:$H$17,2,1),IF(P831="C",0,"오류")))</f>
        <v>0</v>
      </c>
      <c r="AF831" s="4">
        <f>IF(P831="A",VLOOKUP(S831,[1]교육_어학_경력backdata!$B$19:$C$25,2,1),IF(P831="B",VLOOKUP(S831,[1]교육_어학_경력backdata!$G$19:$H$25,2,1),IF(P831="C",0,"오류")))</f>
        <v>0</v>
      </c>
      <c r="AG831" s="4">
        <f>IF(P831="A",VLOOKUP(T831,[1]교육_어학_경력backdata!$B$3:$C$9,2,1),IF(P831="B",VLOOKUP(T831,[1]교육_어학_경력backdata!$G$3:$H$9,2,1),IF(P831="C",0,"오류")))</f>
        <v>0</v>
      </c>
      <c r="AH831" s="4">
        <f>IF(P831="A",IF(U831=0,0,IF(U831=4,0,IF(U831=5,VLOOKUP(V831,[1]교육_어학_경력backdata!$B$27:$C$29,2,1),IF(U831=6,VLOOKUP(V831,[1]교육_어학_경력backdata!$B$31:$C$34,2,1))))),IF(P831="B",IF(U831=0,0,IF(U831=4,0,IF(U831=5,VLOOKUP(V831,[1]교육_어학_경력backdata!$G$27:$H$31,2,1),IF(U831=6,VLOOKUP(V831,[1]교육_어학_경력backdata!$G$33:$H$34,2,1))))),IF(CT831="C",0,"오류")))</f>
        <v>0</v>
      </c>
      <c r="AI831" s="4">
        <f>IF(P831="A",VLOOKUP(W831,[1]교육_어학_경력backdata!$B$36:$C$42,2,1),IF(P831="B",VLOOKUP(W831,[1]교육_어학_경력backdata!$G$36:$H$42,2,1),IF(P831="C",0,"오류")))</f>
        <v>0</v>
      </c>
      <c r="AJ831" s="4">
        <f>SUM(AD831:AI831)</f>
        <v>4</v>
      </c>
      <c r="AK831" s="4">
        <f>_xlfn.MAXIFS(AJ:AJ,B:B,B831)</f>
        <v>4</v>
      </c>
      <c r="AL831" s="4"/>
      <c r="AM831" s="21"/>
      <c r="AN831" s="4"/>
      <c r="AO831" s="4"/>
    </row>
    <row r="832" spans="1:41" x14ac:dyDescent="0.4">
      <c r="A832" s="3">
        <f>IF(B831=B832,A831,A831+1)</f>
        <v>782</v>
      </c>
      <c r="B832" s="3" t="s">
        <v>2150</v>
      </c>
      <c r="C832" s="3" t="s">
        <v>2149</v>
      </c>
      <c r="D832" s="3" t="s">
        <v>1789</v>
      </c>
      <c r="E832" s="3" t="s">
        <v>1788</v>
      </c>
      <c r="F832" s="3">
        <f>IF(B832=B831,F831+1,1)</f>
        <v>1</v>
      </c>
      <c r="G832" s="3" t="s">
        <v>6380</v>
      </c>
      <c r="H832" s="3" t="s">
        <v>6379</v>
      </c>
      <c r="I832" s="3" t="s">
        <v>6378</v>
      </c>
      <c r="J832" s="3" t="s">
        <v>6390</v>
      </c>
      <c r="K832" s="3"/>
      <c r="L832" s="3" t="s">
        <v>6533</v>
      </c>
      <c r="M832" s="3" t="s">
        <v>6652</v>
      </c>
      <c r="P832" s="3" t="s">
        <v>1474</v>
      </c>
      <c r="Q832" s="3">
        <f>IF(H832="TOEIC",VALUE(L832),0)</f>
        <v>885</v>
      </c>
      <c r="R832" s="3">
        <f>IF(H832="NEW TEPS",VALUE(L832),0)</f>
        <v>0</v>
      </c>
      <c r="S832" s="3">
        <f>IF(H832="TOEFL(ibt)",VALUE(L832),0)</f>
        <v>0</v>
      </c>
      <c r="T832" s="3">
        <f>IF(H832="JPT",VALUE(L832),0)</f>
        <v>0</v>
      </c>
      <c r="U832" s="3">
        <f>IF(H832="HSK",VALUE(K832),0)</f>
        <v>0</v>
      </c>
      <c r="V832" s="3">
        <f>IF(H832="HSK",VALUE(L832),0)</f>
        <v>0</v>
      </c>
      <c r="W832" s="3">
        <f>IF(H832="G-TELP Level2",VALUE(L832),0)</f>
        <v>0</v>
      </c>
      <c r="X832" s="3">
        <f>IF(P832="A",IF(Q832&gt;849,1,IF(R832&gt;335,1,IF(S832&gt;97,1,IF(T832&gt;849,1,IF(W832&gt;82,1,IF(U832=6,1,IF(U832=5,IF(V832&gt;254,1,0),0))))))),IF(P832="B",IF(Q832&gt;699,1,IF(R832&gt;263,1,IF(S832&gt;78,1,IF(T832&gt;699,1,IF(W832&gt;63,1,IF(U832=6,1,IF(U832=5,IF(V832&gt;179,1,0),0))))))),IF(P832="C",IF(Q832&gt;599,1,IF(R832&gt;226,1,IF(S832&gt;67,1,IF(T832&gt;599,1,IF(W832&gt;49,1,IF(U832=6,1,IF(U832=5,1,IF(U832=4,IF(V832&gt;209,1,0),0)))))))),IF(P832="D",IF(Q832&gt;649,1,IF(R832&gt;244,1,IF(S832&gt;73,1,IF(T832&gt;649,1,IF(W832&gt;56,1,IF(U832=6,1,IF(U832=5,1,IF(U832=4,IF(V832&gt;254,1,0),0)))))))),0))))</f>
        <v>1</v>
      </c>
      <c r="Y832" s="3">
        <f>SUMIF(B:B,B832,X:X)</f>
        <v>1</v>
      </c>
      <c r="Z832" s="3" t="str">
        <f>IF(Y832&gt;0,"어학 충족","자격미달")</f>
        <v>어학 충족</v>
      </c>
      <c r="AA832" s="3"/>
      <c r="AB832" s="3" t="str">
        <f>IF(P832="A",IF(Q832&gt;849,"TOEIC 충족",IF(R832&gt;335,"New-TEPS 충족",IF(S832&gt;97,"TOEFL 충족",IF(T832&gt;849,"JPT 충족",IF(W832&gt;82,"G-TELP 충족",IF(U832=6,"HSK점수 충족",IF(U832=5,IF(V832&gt;254,"HSK점수 충족","자격미달"),"자격미달"))))))),IF(P832="B",IF(Q832&gt;699,"TOEIC 충족",IF(R832&gt;263,"New-TEPS 충족",IF(S832&gt;78,"TOEFL 충족",IF(T832&gt;699,"JPT 충족",IF(W832&gt;63,"G-TELP 충족",IF(U832=6,"HSK점수 충족",IF(U832=5,IF(V832&gt;179,"HSK점수 충족","자격미달"),"자격미달"))))))),IF(P832="C",IF(Q832&gt;599,"TOEIC 충족",IF(R832&gt;226,"New-TEPS 충족",IF(S832&gt;67,"TOEFL 충족",IF(T832&gt;599,"JPT 충족",IF(W832&gt;49,"G-TELP 충족",IF(U832=6,"HSK점수 충족",IF(U832=5,"HSK점수 충족",IF(U832=4,IF(V832&gt;209,"HSK점수 충족","자격미달"),"자격미달")))))))),IF(P832="D",IF(Q832&gt;649,"TOEIC 충족",IF(R832&gt;244,"New-TEPS 충족",IF(S832&gt;73,"TOEFL 충족",IF(T832&gt;649,"JPT 충족",IF(W832&gt;56,"G-TELP 충족",IF(U1773=6,"HSK점수 충족",IF(U1773=5,"HSK점수 충족",IF(U1773=4,IF(V1773&gt;254,"HSK점수 충족","자격미달"),"자격미달")))))))),0))))</f>
        <v>TOEIC 충족</v>
      </c>
      <c r="AC832" s="21"/>
      <c r="AD832" s="3">
        <f>IF(P832="A",VLOOKUP(Q832,[1]교육_어학_경력backdata!$B$3:$C$9,2,1),IF(P832="B",VLOOKUP(Q832,[1]교육_어학_경력backdata!$G$3:$H$9,2,1),IF(P832="C",0,"오류")))</f>
        <v>8</v>
      </c>
      <c r="AE832" s="3">
        <f>IF(P832="A",VLOOKUP(R832,[1]교육_어학_경력backdata!$B$11:$C$17,2,1),IF(P832="B",VLOOKUP(R832,[1]교육_어학_경력backdata!$G$11:$H$17,2,1),IF(P832="C",0,"오류")))</f>
        <v>0</v>
      </c>
      <c r="AF832" s="3">
        <f>IF(P832="A",VLOOKUP(S832,[1]교육_어학_경력backdata!$B$19:$C$25,2,1),IF(P832="B",VLOOKUP(S832,[1]교육_어학_경력backdata!$G$19:$H$25,2,1),IF(P832="C",0,"오류")))</f>
        <v>0</v>
      </c>
      <c r="AG832" s="3">
        <f>IF(P832="A",VLOOKUP(T832,[1]교육_어학_경력backdata!$B$3:$C$9,2,1),IF(P832="B",VLOOKUP(T832,[1]교육_어학_경력backdata!$G$3:$H$9,2,1),IF(P832="C",0,"오류")))</f>
        <v>0</v>
      </c>
      <c r="AH832" s="3">
        <f>IF(P832="A",IF(U832=0,0,IF(U832=4,0,IF(U832=5,VLOOKUP(V832,[1]교육_어학_경력backdata!$B$27:$C$29,2,1),IF(U832=6,VLOOKUP(V832,[1]교육_어학_경력backdata!$B$31:$C$34,2,1))))),IF(P832="B",IF(U832=0,0,IF(U832=4,0,IF(U832=5,VLOOKUP(V832,[1]교육_어학_경력backdata!$G$27:$H$31,2,1),IF(U832=6,VLOOKUP(V832,[1]교육_어학_경력backdata!$G$33:$H$34,2,1))))),IF(CT832="C",0,"오류")))</f>
        <v>0</v>
      </c>
      <c r="AI832" s="3">
        <f>IF(P832="A",VLOOKUP(W832,[1]교육_어학_경력backdata!$B$36:$C$42,2,1),IF(P832="B",VLOOKUP(W832,[1]교육_어학_경력backdata!$G$36:$H$42,2,1),IF(P832="C",0,"오류")))</f>
        <v>0</v>
      </c>
      <c r="AJ832" s="3">
        <f>SUM(AD832:AI832)</f>
        <v>8</v>
      </c>
      <c r="AK832" s="3">
        <f>_xlfn.MAXIFS(AJ:AJ,B:B,B832)</f>
        <v>8</v>
      </c>
      <c r="AL832" s="3"/>
      <c r="AM832" s="21"/>
      <c r="AN832" s="3"/>
      <c r="AO832" s="3"/>
    </row>
    <row r="833" spans="1:41" x14ac:dyDescent="0.4">
      <c r="A833" s="4">
        <f>IF(B832=B833,A832,A832+1)</f>
        <v>783</v>
      </c>
      <c r="B833" s="4" t="s">
        <v>2141</v>
      </c>
      <c r="C833" s="4" t="s">
        <v>2140</v>
      </c>
      <c r="D833" s="4" t="s">
        <v>1789</v>
      </c>
      <c r="E833" s="4" t="s">
        <v>1788</v>
      </c>
      <c r="F833" s="4">
        <f>IF(B833=B832,F832+1,1)</f>
        <v>1</v>
      </c>
      <c r="G833" s="4" t="s">
        <v>6380</v>
      </c>
      <c r="H833" s="4" t="s">
        <v>6379</v>
      </c>
      <c r="I833" s="4" t="s">
        <v>6378</v>
      </c>
      <c r="J833" s="4" t="s">
        <v>6651</v>
      </c>
      <c r="K833" s="4"/>
      <c r="L833" s="4" t="s">
        <v>6477</v>
      </c>
      <c r="M833" s="4" t="s">
        <v>6650</v>
      </c>
      <c r="P833" s="4" t="s">
        <v>1474</v>
      </c>
      <c r="Q833" s="4">
        <f>IF(H833="TOEIC",VALUE(L833),0)</f>
        <v>780</v>
      </c>
      <c r="R833" s="4">
        <f>IF(H833="NEW TEPS",VALUE(L833),0)</f>
        <v>0</v>
      </c>
      <c r="S833" s="4">
        <f>IF(H833="TOEFL(ibt)",VALUE(L833),0)</f>
        <v>0</v>
      </c>
      <c r="T833" s="4">
        <f>IF(H833="JPT",VALUE(L833),0)</f>
        <v>0</v>
      </c>
      <c r="U833" s="4">
        <f>IF(H833="HSK",VALUE(K833),0)</f>
        <v>0</v>
      </c>
      <c r="V833" s="4">
        <f>IF(H833="HSK",VALUE(L833),0)</f>
        <v>0</v>
      </c>
      <c r="W833" s="4">
        <f>IF(H833="G-TELP Level2",VALUE(L833),0)</f>
        <v>0</v>
      </c>
      <c r="X833" s="4">
        <f>IF(P833="A",IF(Q833&gt;849,1,IF(R833&gt;335,1,IF(S833&gt;97,1,IF(T833&gt;849,1,IF(W833&gt;82,1,IF(U833=6,1,IF(U833=5,IF(V833&gt;254,1,0),0))))))),IF(P833="B",IF(Q833&gt;699,1,IF(R833&gt;263,1,IF(S833&gt;78,1,IF(T833&gt;699,1,IF(W833&gt;63,1,IF(U833=6,1,IF(U833=5,IF(V833&gt;179,1,0),0))))))),IF(P833="C",IF(Q833&gt;599,1,IF(R833&gt;226,1,IF(S833&gt;67,1,IF(T833&gt;599,1,IF(W833&gt;49,1,IF(U833=6,1,IF(U833=5,1,IF(U833=4,IF(V833&gt;209,1,0),0)))))))),IF(P833="D",IF(Q833&gt;649,1,IF(R833&gt;244,1,IF(S833&gt;73,1,IF(T833&gt;649,1,IF(W833&gt;56,1,IF(U833=6,1,IF(U833=5,1,IF(U833=4,IF(V833&gt;254,1,0),0)))))))),0))))</f>
        <v>1</v>
      </c>
      <c r="Y833" s="4">
        <f>SUMIF(B:B,B833,X:X)</f>
        <v>1</v>
      </c>
      <c r="Z833" s="4" t="str">
        <f>IF(Y833&gt;0,"어학 충족","자격미달")</f>
        <v>어학 충족</v>
      </c>
      <c r="AA833" s="4"/>
      <c r="AB833" s="4" t="str">
        <f>IF(P833="A",IF(Q833&gt;849,"TOEIC 충족",IF(R833&gt;335,"New-TEPS 충족",IF(S833&gt;97,"TOEFL 충족",IF(T833&gt;849,"JPT 충족",IF(W833&gt;82,"G-TELP 충족",IF(U833=6,"HSK점수 충족",IF(U833=5,IF(V833&gt;254,"HSK점수 충족","자격미달"),"자격미달"))))))),IF(P833="B",IF(Q833&gt;699,"TOEIC 충족",IF(R833&gt;263,"New-TEPS 충족",IF(S833&gt;78,"TOEFL 충족",IF(T833&gt;699,"JPT 충족",IF(W833&gt;63,"G-TELP 충족",IF(U833=6,"HSK점수 충족",IF(U833=5,IF(V833&gt;179,"HSK점수 충족","자격미달"),"자격미달"))))))),IF(P833="C",IF(Q833&gt;599,"TOEIC 충족",IF(R833&gt;226,"New-TEPS 충족",IF(S833&gt;67,"TOEFL 충족",IF(T833&gt;599,"JPT 충족",IF(W833&gt;49,"G-TELP 충족",IF(U833=6,"HSK점수 충족",IF(U833=5,"HSK점수 충족",IF(U833=4,IF(V833&gt;209,"HSK점수 충족","자격미달"),"자격미달")))))))),IF(P833="D",IF(Q833&gt;649,"TOEIC 충족",IF(R833&gt;244,"New-TEPS 충족",IF(S833&gt;73,"TOEFL 충족",IF(T833&gt;649,"JPT 충족",IF(W833&gt;56,"G-TELP 충족",IF(U1774=6,"HSK점수 충족",IF(U1774=5,"HSK점수 충족",IF(U1774=4,IF(V1774&gt;254,"HSK점수 충족","자격미달"),"자격미달")))))))),0))))</f>
        <v>TOEIC 충족</v>
      </c>
      <c r="AC833" s="21"/>
      <c r="AD833" s="4">
        <f>IF(P833="A",VLOOKUP(Q833,[1]교육_어학_경력backdata!$B$3:$C$9,2,1),IF(P833="B",VLOOKUP(Q833,[1]교육_어학_경력backdata!$G$3:$H$9,2,1),IF(P833="C",0,"오류")))</f>
        <v>4</v>
      </c>
      <c r="AE833" s="4">
        <f>IF(P833="A",VLOOKUP(R833,[1]교육_어학_경력backdata!$B$11:$C$17,2,1),IF(P833="B",VLOOKUP(R833,[1]교육_어학_경력backdata!$G$11:$H$17,2,1),IF(P833="C",0,"오류")))</f>
        <v>0</v>
      </c>
      <c r="AF833" s="4">
        <f>IF(P833="A",VLOOKUP(S833,[1]교육_어학_경력backdata!$B$19:$C$25,2,1),IF(P833="B",VLOOKUP(S833,[1]교육_어학_경력backdata!$G$19:$H$25,2,1),IF(P833="C",0,"오류")))</f>
        <v>0</v>
      </c>
      <c r="AG833" s="4">
        <f>IF(P833="A",VLOOKUP(T833,[1]교육_어학_경력backdata!$B$3:$C$9,2,1),IF(P833="B",VLOOKUP(T833,[1]교육_어학_경력backdata!$G$3:$H$9,2,1),IF(P833="C",0,"오류")))</f>
        <v>0</v>
      </c>
      <c r="AH833" s="4">
        <f>IF(P833="A",IF(U833=0,0,IF(U833=4,0,IF(U833=5,VLOOKUP(V833,[1]교육_어학_경력backdata!$B$27:$C$29,2,1),IF(U833=6,VLOOKUP(V833,[1]교육_어학_경력backdata!$B$31:$C$34,2,1))))),IF(P833="B",IF(U833=0,0,IF(U833=4,0,IF(U833=5,VLOOKUP(V833,[1]교육_어학_경력backdata!$G$27:$H$31,2,1),IF(U833=6,VLOOKUP(V833,[1]교육_어학_경력backdata!$G$33:$H$34,2,1))))),IF(CT833="C",0,"오류")))</f>
        <v>0</v>
      </c>
      <c r="AI833" s="4">
        <f>IF(P833="A",VLOOKUP(W833,[1]교육_어학_경력backdata!$B$36:$C$42,2,1),IF(P833="B",VLOOKUP(W833,[1]교육_어학_경력backdata!$G$36:$H$42,2,1),IF(P833="C",0,"오류")))</f>
        <v>0</v>
      </c>
      <c r="AJ833" s="4">
        <f>SUM(AD833:AI833)</f>
        <v>4</v>
      </c>
      <c r="AK833" s="4">
        <f>_xlfn.MAXIFS(AJ:AJ,B:B,B833)</f>
        <v>4</v>
      </c>
      <c r="AL833" s="4"/>
      <c r="AM833" s="21"/>
      <c r="AN833" s="4"/>
      <c r="AO833" s="4"/>
    </row>
    <row r="834" spans="1:41" x14ac:dyDescent="0.4">
      <c r="A834" s="3">
        <f>IF(B833=B834,A833,A833+1)</f>
        <v>784</v>
      </c>
      <c r="B834" s="3" t="s">
        <v>2131</v>
      </c>
      <c r="C834" s="3" t="s">
        <v>1659</v>
      </c>
      <c r="D834" s="3" t="s">
        <v>1789</v>
      </c>
      <c r="E834" s="3" t="s">
        <v>1788</v>
      </c>
      <c r="F834" s="3">
        <f>IF(B834=B833,F833+1,1)</f>
        <v>1</v>
      </c>
      <c r="G834" s="3" t="s">
        <v>6380</v>
      </c>
      <c r="H834" s="3" t="s">
        <v>6379</v>
      </c>
      <c r="I834" s="3" t="s">
        <v>6378</v>
      </c>
      <c r="J834" s="3" t="s">
        <v>6636</v>
      </c>
      <c r="K834" s="3"/>
      <c r="L834" s="3" t="s">
        <v>6441</v>
      </c>
      <c r="M834" s="3" t="s">
        <v>6649</v>
      </c>
      <c r="P834" s="3" t="s">
        <v>1474</v>
      </c>
      <c r="Q834" s="3">
        <f>IF(H834="TOEIC",VALUE(L834),0)</f>
        <v>815</v>
      </c>
      <c r="R834" s="3">
        <f>IF(H834="NEW TEPS",VALUE(L834),0)</f>
        <v>0</v>
      </c>
      <c r="S834" s="3">
        <f>IF(H834="TOEFL(ibt)",VALUE(L834),0)</f>
        <v>0</v>
      </c>
      <c r="T834" s="3">
        <f>IF(H834="JPT",VALUE(L834),0)</f>
        <v>0</v>
      </c>
      <c r="U834" s="3">
        <f>IF(H834="HSK",VALUE(K834),0)</f>
        <v>0</v>
      </c>
      <c r="V834" s="3">
        <f>IF(H834="HSK",VALUE(L834),0)</f>
        <v>0</v>
      </c>
      <c r="W834" s="3">
        <f>IF(H834="G-TELP Level2",VALUE(L834),0)</f>
        <v>0</v>
      </c>
      <c r="X834" s="3">
        <f>IF(P834="A",IF(Q834&gt;849,1,IF(R834&gt;335,1,IF(S834&gt;97,1,IF(T834&gt;849,1,IF(W834&gt;82,1,IF(U834=6,1,IF(U834=5,IF(V834&gt;254,1,0),0))))))),IF(P834="B",IF(Q834&gt;699,1,IF(R834&gt;263,1,IF(S834&gt;78,1,IF(T834&gt;699,1,IF(W834&gt;63,1,IF(U834=6,1,IF(U834=5,IF(V834&gt;179,1,0),0))))))),IF(P834="C",IF(Q834&gt;599,1,IF(R834&gt;226,1,IF(S834&gt;67,1,IF(T834&gt;599,1,IF(W834&gt;49,1,IF(U834=6,1,IF(U834=5,1,IF(U834=4,IF(V834&gt;209,1,0),0)))))))),IF(P834="D",IF(Q834&gt;649,1,IF(R834&gt;244,1,IF(S834&gt;73,1,IF(T834&gt;649,1,IF(W834&gt;56,1,IF(U834=6,1,IF(U834=5,1,IF(U834=4,IF(V834&gt;254,1,0),0)))))))),0))))</f>
        <v>1</v>
      </c>
      <c r="Y834" s="3">
        <f>SUMIF(B:B,B834,X:X)</f>
        <v>1</v>
      </c>
      <c r="Z834" s="3" t="str">
        <f>IF(Y834&gt;0,"어학 충족","자격미달")</f>
        <v>어학 충족</v>
      </c>
      <c r="AA834" s="3"/>
      <c r="AB834" s="3" t="str">
        <f>IF(P834="A",IF(Q834&gt;849,"TOEIC 충족",IF(R834&gt;335,"New-TEPS 충족",IF(S834&gt;97,"TOEFL 충족",IF(T834&gt;849,"JPT 충족",IF(W834&gt;82,"G-TELP 충족",IF(U834=6,"HSK점수 충족",IF(U834=5,IF(V834&gt;254,"HSK점수 충족","자격미달"),"자격미달"))))))),IF(P834="B",IF(Q834&gt;699,"TOEIC 충족",IF(R834&gt;263,"New-TEPS 충족",IF(S834&gt;78,"TOEFL 충족",IF(T834&gt;699,"JPT 충족",IF(W834&gt;63,"G-TELP 충족",IF(U834=6,"HSK점수 충족",IF(U834=5,IF(V834&gt;179,"HSK점수 충족","자격미달"),"자격미달"))))))),IF(P834="C",IF(Q834&gt;599,"TOEIC 충족",IF(R834&gt;226,"New-TEPS 충족",IF(S834&gt;67,"TOEFL 충족",IF(T834&gt;599,"JPT 충족",IF(W834&gt;49,"G-TELP 충족",IF(U834=6,"HSK점수 충족",IF(U834=5,"HSK점수 충족",IF(U834=4,IF(V834&gt;209,"HSK점수 충족","자격미달"),"자격미달")))))))),IF(P834="D",IF(Q834&gt;649,"TOEIC 충족",IF(R834&gt;244,"New-TEPS 충족",IF(S834&gt;73,"TOEFL 충족",IF(T834&gt;649,"JPT 충족",IF(W834&gt;56,"G-TELP 충족",IF(U1775=6,"HSK점수 충족",IF(U1775=5,"HSK점수 충족",IF(U1775=4,IF(V1775&gt;254,"HSK점수 충족","자격미달"),"자격미달")))))))),0))))</f>
        <v>TOEIC 충족</v>
      </c>
      <c r="AC834" s="21"/>
      <c r="AD834" s="3">
        <f>IF(P834="A",VLOOKUP(Q834,[1]교육_어학_경력backdata!$B$3:$C$9,2,1),IF(P834="B",VLOOKUP(Q834,[1]교육_어학_경력backdata!$G$3:$H$9,2,1),IF(P834="C",0,"오류")))</f>
        <v>6</v>
      </c>
      <c r="AE834" s="3">
        <f>IF(P834="A",VLOOKUP(R834,[1]교육_어학_경력backdata!$B$11:$C$17,2,1),IF(P834="B",VLOOKUP(R834,[1]교육_어학_경력backdata!$G$11:$H$17,2,1),IF(P834="C",0,"오류")))</f>
        <v>0</v>
      </c>
      <c r="AF834" s="3">
        <f>IF(P834="A",VLOOKUP(S834,[1]교육_어학_경력backdata!$B$19:$C$25,2,1),IF(P834="B",VLOOKUP(S834,[1]교육_어학_경력backdata!$G$19:$H$25,2,1),IF(P834="C",0,"오류")))</f>
        <v>0</v>
      </c>
      <c r="AG834" s="3">
        <f>IF(P834="A",VLOOKUP(T834,[1]교육_어학_경력backdata!$B$3:$C$9,2,1),IF(P834="B",VLOOKUP(T834,[1]교육_어학_경력backdata!$G$3:$H$9,2,1),IF(P834="C",0,"오류")))</f>
        <v>0</v>
      </c>
      <c r="AH834" s="3">
        <f>IF(P834="A",IF(U834=0,0,IF(U834=4,0,IF(U834=5,VLOOKUP(V834,[1]교육_어학_경력backdata!$B$27:$C$29,2,1),IF(U834=6,VLOOKUP(V834,[1]교육_어학_경력backdata!$B$31:$C$34,2,1))))),IF(P834="B",IF(U834=0,0,IF(U834=4,0,IF(U834=5,VLOOKUP(V834,[1]교육_어학_경력backdata!$G$27:$H$31,2,1),IF(U834=6,VLOOKUP(V834,[1]교육_어학_경력backdata!$G$33:$H$34,2,1))))),IF(CT834="C",0,"오류")))</f>
        <v>0</v>
      </c>
      <c r="AI834" s="3">
        <f>IF(P834="A",VLOOKUP(W834,[1]교육_어학_경력backdata!$B$36:$C$42,2,1),IF(P834="B",VLOOKUP(W834,[1]교육_어학_경력backdata!$G$36:$H$42,2,1),IF(P834="C",0,"오류")))</f>
        <v>0</v>
      </c>
      <c r="AJ834" s="3">
        <f>SUM(AD834:AI834)</f>
        <v>6</v>
      </c>
      <c r="AK834" s="3">
        <f>_xlfn.MAXIFS(AJ:AJ,B:B,B834)</f>
        <v>6</v>
      </c>
      <c r="AL834" s="3"/>
      <c r="AM834" s="21"/>
      <c r="AN834" s="3"/>
      <c r="AO834" s="3"/>
    </row>
    <row r="835" spans="1:41" x14ac:dyDescent="0.4">
      <c r="A835" s="4">
        <f>IF(B834=B835,A834,A834+1)</f>
        <v>785</v>
      </c>
      <c r="B835" s="4" t="s">
        <v>2128</v>
      </c>
      <c r="C835" s="4" t="s">
        <v>2127</v>
      </c>
      <c r="D835" s="4" t="s">
        <v>1789</v>
      </c>
      <c r="E835" s="4" t="s">
        <v>1788</v>
      </c>
      <c r="F835" s="4">
        <f>IF(B835=B834,F834+1,1)</f>
        <v>1</v>
      </c>
      <c r="G835" s="4" t="s">
        <v>6384</v>
      </c>
      <c r="H835" s="4" t="s">
        <v>6379</v>
      </c>
      <c r="I835" s="4" t="s">
        <v>6378</v>
      </c>
      <c r="J835" s="4" t="s">
        <v>6397</v>
      </c>
      <c r="K835" s="4"/>
      <c r="L835" s="4" t="s">
        <v>6612</v>
      </c>
      <c r="M835" s="4" t="s">
        <v>6648</v>
      </c>
      <c r="P835" s="4" t="s">
        <v>1474</v>
      </c>
      <c r="Q835" s="4">
        <f>IF(H835="TOEIC",VALUE(L835),0)</f>
        <v>755</v>
      </c>
      <c r="R835" s="4">
        <f>IF(H835="NEW TEPS",VALUE(L835),0)</f>
        <v>0</v>
      </c>
      <c r="S835" s="4">
        <f>IF(H835="TOEFL(ibt)",VALUE(L835),0)</f>
        <v>0</v>
      </c>
      <c r="T835" s="4">
        <f>IF(H835="JPT",VALUE(L835),0)</f>
        <v>0</v>
      </c>
      <c r="U835" s="4">
        <f>IF(H835="HSK",VALUE(K835),0)</f>
        <v>0</v>
      </c>
      <c r="V835" s="4">
        <f>IF(H835="HSK",VALUE(L835),0)</f>
        <v>0</v>
      </c>
      <c r="W835" s="4">
        <f>IF(H835="G-TELP Level2",VALUE(L835),0)</f>
        <v>0</v>
      </c>
      <c r="X835" s="4">
        <f>IF(P835="A",IF(Q835&gt;849,1,IF(R835&gt;335,1,IF(S835&gt;97,1,IF(T835&gt;849,1,IF(W835&gt;82,1,IF(U835=6,1,IF(U835=5,IF(V835&gt;254,1,0),0))))))),IF(P835="B",IF(Q835&gt;699,1,IF(R835&gt;263,1,IF(S835&gt;78,1,IF(T835&gt;699,1,IF(W835&gt;63,1,IF(U835=6,1,IF(U835=5,IF(V835&gt;179,1,0),0))))))),IF(P835="C",IF(Q835&gt;599,1,IF(R835&gt;226,1,IF(S835&gt;67,1,IF(T835&gt;599,1,IF(W835&gt;49,1,IF(U835=6,1,IF(U835=5,1,IF(U835=4,IF(V835&gt;209,1,0),0)))))))),IF(P835="D",IF(Q835&gt;649,1,IF(R835&gt;244,1,IF(S835&gt;73,1,IF(T835&gt;649,1,IF(W835&gt;56,1,IF(U835=6,1,IF(U835=5,1,IF(U835=4,IF(V835&gt;254,1,0),0)))))))),0))))</f>
        <v>1</v>
      </c>
      <c r="Y835" s="4">
        <f>SUMIF(B:B,B835,X:X)</f>
        <v>1</v>
      </c>
      <c r="Z835" s="4" t="str">
        <f>IF(Y835&gt;0,"어학 충족","자격미달")</f>
        <v>어학 충족</v>
      </c>
      <c r="AA835" s="4"/>
      <c r="AB835" s="4" t="str">
        <f>IF(P835="A",IF(Q835&gt;849,"TOEIC 충족",IF(R835&gt;335,"New-TEPS 충족",IF(S835&gt;97,"TOEFL 충족",IF(T835&gt;849,"JPT 충족",IF(W835&gt;82,"G-TELP 충족",IF(U835=6,"HSK점수 충족",IF(U835=5,IF(V835&gt;254,"HSK점수 충족","자격미달"),"자격미달"))))))),IF(P835="B",IF(Q835&gt;699,"TOEIC 충족",IF(R835&gt;263,"New-TEPS 충족",IF(S835&gt;78,"TOEFL 충족",IF(T835&gt;699,"JPT 충족",IF(W835&gt;63,"G-TELP 충족",IF(U835=6,"HSK점수 충족",IF(U835=5,IF(V835&gt;179,"HSK점수 충족","자격미달"),"자격미달"))))))),IF(P835="C",IF(Q835&gt;599,"TOEIC 충족",IF(R835&gt;226,"New-TEPS 충족",IF(S835&gt;67,"TOEFL 충족",IF(T835&gt;599,"JPT 충족",IF(W835&gt;49,"G-TELP 충족",IF(U835=6,"HSK점수 충족",IF(U835=5,"HSK점수 충족",IF(U835=4,IF(V835&gt;209,"HSK점수 충족","자격미달"),"자격미달")))))))),IF(P835="D",IF(Q835&gt;649,"TOEIC 충족",IF(R835&gt;244,"New-TEPS 충족",IF(S835&gt;73,"TOEFL 충족",IF(T835&gt;649,"JPT 충족",IF(W835&gt;56,"G-TELP 충족",IF(U1776=6,"HSK점수 충족",IF(U1776=5,"HSK점수 충족",IF(U1776=4,IF(V1776&gt;254,"HSK점수 충족","자격미달"),"자격미달")))))))),0))))</f>
        <v>TOEIC 충족</v>
      </c>
      <c r="AC835" s="21"/>
      <c r="AD835" s="4">
        <f>IF(P835="A",VLOOKUP(Q835,[1]교육_어학_경력backdata!$B$3:$C$9,2,1),IF(P835="B",VLOOKUP(Q835,[1]교육_어학_경력backdata!$G$3:$H$9,2,1),IF(P835="C",0,"오류")))</f>
        <v>4</v>
      </c>
      <c r="AE835" s="4">
        <f>IF(P835="A",VLOOKUP(R835,[1]교육_어학_경력backdata!$B$11:$C$17,2,1),IF(P835="B",VLOOKUP(R835,[1]교육_어학_경력backdata!$G$11:$H$17,2,1),IF(P835="C",0,"오류")))</f>
        <v>0</v>
      </c>
      <c r="AF835" s="4">
        <f>IF(P835="A",VLOOKUP(S835,[1]교육_어학_경력backdata!$B$19:$C$25,2,1),IF(P835="B",VLOOKUP(S835,[1]교육_어학_경력backdata!$G$19:$H$25,2,1),IF(P835="C",0,"오류")))</f>
        <v>0</v>
      </c>
      <c r="AG835" s="4">
        <f>IF(P835="A",VLOOKUP(T835,[1]교육_어학_경력backdata!$B$3:$C$9,2,1),IF(P835="B",VLOOKUP(T835,[1]교육_어학_경력backdata!$G$3:$H$9,2,1),IF(P835="C",0,"오류")))</f>
        <v>0</v>
      </c>
      <c r="AH835" s="4">
        <f>IF(P835="A",IF(U835=0,0,IF(U835=4,0,IF(U835=5,VLOOKUP(V835,[1]교육_어학_경력backdata!$B$27:$C$29,2,1),IF(U835=6,VLOOKUP(V835,[1]교육_어학_경력backdata!$B$31:$C$34,2,1))))),IF(P835="B",IF(U835=0,0,IF(U835=4,0,IF(U835=5,VLOOKUP(V835,[1]교육_어학_경력backdata!$G$27:$H$31,2,1),IF(U835=6,VLOOKUP(V835,[1]교육_어학_경력backdata!$G$33:$H$34,2,1))))),IF(CT835="C",0,"오류")))</f>
        <v>0</v>
      </c>
      <c r="AI835" s="4">
        <f>IF(P835="A",VLOOKUP(W835,[1]교육_어학_경력backdata!$B$36:$C$42,2,1),IF(P835="B",VLOOKUP(W835,[1]교육_어학_경력backdata!$G$36:$H$42,2,1),IF(P835="C",0,"오류")))</f>
        <v>0</v>
      </c>
      <c r="AJ835" s="4">
        <f>SUM(AD835:AI835)</f>
        <v>4</v>
      </c>
      <c r="AK835" s="4">
        <f>_xlfn.MAXIFS(AJ:AJ,B:B,B835)</f>
        <v>4</v>
      </c>
      <c r="AL835" s="4"/>
      <c r="AM835" s="21"/>
      <c r="AN835" s="4"/>
      <c r="AO835" s="4"/>
    </row>
    <row r="836" spans="1:41" x14ac:dyDescent="0.4">
      <c r="A836" s="3">
        <f>IF(B835=B836,A835,A835+1)</f>
        <v>786</v>
      </c>
      <c r="B836" s="3" t="s">
        <v>2121</v>
      </c>
      <c r="C836" s="3" t="s">
        <v>2120</v>
      </c>
      <c r="D836" s="3" t="s">
        <v>1789</v>
      </c>
      <c r="E836" s="3" t="s">
        <v>1788</v>
      </c>
      <c r="F836" s="3">
        <f>IF(B836=B835,F835+1,1)</f>
        <v>1</v>
      </c>
      <c r="G836" s="3" t="s">
        <v>6384</v>
      </c>
      <c r="H836" s="3" t="s">
        <v>6379</v>
      </c>
      <c r="I836" s="3" t="s">
        <v>6378</v>
      </c>
      <c r="J836" s="3" t="s">
        <v>6390</v>
      </c>
      <c r="K836" s="3"/>
      <c r="L836" s="3" t="s">
        <v>6525</v>
      </c>
      <c r="M836" s="3" t="s">
        <v>6647</v>
      </c>
      <c r="P836" s="3" t="s">
        <v>1474</v>
      </c>
      <c r="Q836" s="3">
        <f>IF(H836="TOEIC",VALUE(L836),0)</f>
        <v>825</v>
      </c>
      <c r="R836" s="3">
        <f>IF(H836="NEW TEPS",VALUE(L836),0)</f>
        <v>0</v>
      </c>
      <c r="S836" s="3">
        <f>IF(H836="TOEFL(ibt)",VALUE(L836),0)</f>
        <v>0</v>
      </c>
      <c r="T836" s="3">
        <f>IF(H836="JPT",VALUE(L836),0)</f>
        <v>0</v>
      </c>
      <c r="U836" s="3">
        <f>IF(H836="HSK",VALUE(K836),0)</f>
        <v>0</v>
      </c>
      <c r="V836" s="3">
        <f>IF(H836="HSK",VALUE(L836),0)</f>
        <v>0</v>
      </c>
      <c r="W836" s="3">
        <f>IF(H836="G-TELP Level2",VALUE(L836),0)</f>
        <v>0</v>
      </c>
      <c r="X836" s="3">
        <f>IF(P836="A",IF(Q836&gt;849,1,IF(R836&gt;335,1,IF(S836&gt;97,1,IF(T836&gt;849,1,IF(W836&gt;82,1,IF(U836=6,1,IF(U836=5,IF(V836&gt;254,1,0),0))))))),IF(P836="B",IF(Q836&gt;699,1,IF(R836&gt;263,1,IF(S836&gt;78,1,IF(T836&gt;699,1,IF(W836&gt;63,1,IF(U836=6,1,IF(U836=5,IF(V836&gt;179,1,0),0))))))),IF(P836="C",IF(Q836&gt;599,1,IF(R836&gt;226,1,IF(S836&gt;67,1,IF(T836&gt;599,1,IF(W836&gt;49,1,IF(U836=6,1,IF(U836=5,1,IF(U836=4,IF(V836&gt;209,1,0),0)))))))),IF(P836="D",IF(Q836&gt;649,1,IF(R836&gt;244,1,IF(S836&gt;73,1,IF(T836&gt;649,1,IF(W836&gt;56,1,IF(U836=6,1,IF(U836=5,1,IF(U836=4,IF(V836&gt;254,1,0),0)))))))),0))))</f>
        <v>1</v>
      </c>
      <c r="Y836" s="3">
        <f>SUMIF(B:B,B836,X:X)</f>
        <v>1</v>
      </c>
      <c r="Z836" s="3" t="str">
        <f>IF(Y836&gt;0,"어학 충족","자격미달")</f>
        <v>어학 충족</v>
      </c>
      <c r="AA836" s="3"/>
      <c r="AB836" s="3" t="str">
        <f>IF(P836="A",IF(Q836&gt;849,"TOEIC 충족",IF(R836&gt;335,"New-TEPS 충족",IF(S836&gt;97,"TOEFL 충족",IF(T836&gt;849,"JPT 충족",IF(W836&gt;82,"G-TELP 충족",IF(U836=6,"HSK점수 충족",IF(U836=5,IF(V836&gt;254,"HSK점수 충족","자격미달"),"자격미달"))))))),IF(P836="B",IF(Q836&gt;699,"TOEIC 충족",IF(R836&gt;263,"New-TEPS 충족",IF(S836&gt;78,"TOEFL 충족",IF(T836&gt;699,"JPT 충족",IF(W836&gt;63,"G-TELP 충족",IF(U836=6,"HSK점수 충족",IF(U836=5,IF(V836&gt;179,"HSK점수 충족","자격미달"),"자격미달"))))))),IF(P836="C",IF(Q836&gt;599,"TOEIC 충족",IF(R836&gt;226,"New-TEPS 충족",IF(S836&gt;67,"TOEFL 충족",IF(T836&gt;599,"JPT 충족",IF(W836&gt;49,"G-TELP 충족",IF(U836=6,"HSK점수 충족",IF(U836=5,"HSK점수 충족",IF(U836=4,IF(V836&gt;209,"HSK점수 충족","자격미달"),"자격미달")))))))),IF(P836="D",IF(Q836&gt;649,"TOEIC 충족",IF(R836&gt;244,"New-TEPS 충족",IF(S836&gt;73,"TOEFL 충족",IF(T836&gt;649,"JPT 충족",IF(W836&gt;56,"G-TELP 충족",IF(U1777=6,"HSK점수 충족",IF(U1777=5,"HSK점수 충족",IF(U1777=4,IF(V1777&gt;254,"HSK점수 충족","자격미달"),"자격미달")))))))),0))))</f>
        <v>TOEIC 충족</v>
      </c>
      <c r="AC836" s="21"/>
      <c r="AD836" s="3">
        <f>IF(P836="A",VLOOKUP(Q836,[1]교육_어학_경력backdata!$B$3:$C$9,2,1),IF(P836="B",VLOOKUP(Q836,[1]교육_어학_경력backdata!$G$3:$H$9,2,1),IF(P836="C",0,"오류")))</f>
        <v>6</v>
      </c>
      <c r="AE836" s="3">
        <f>IF(P836="A",VLOOKUP(R836,[1]교육_어학_경력backdata!$B$11:$C$17,2,1),IF(P836="B",VLOOKUP(R836,[1]교육_어학_경력backdata!$G$11:$H$17,2,1),IF(P836="C",0,"오류")))</f>
        <v>0</v>
      </c>
      <c r="AF836" s="3">
        <f>IF(P836="A",VLOOKUP(S836,[1]교육_어학_경력backdata!$B$19:$C$25,2,1),IF(P836="B",VLOOKUP(S836,[1]교육_어학_경력backdata!$G$19:$H$25,2,1),IF(P836="C",0,"오류")))</f>
        <v>0</v>
      </c>
      <c r="AG836" s="3">
        <f>IF(P836="A",VLOOKUP(T836,[1]교육_어학_경력backdata!$B$3:$C$9,2,1),IF(P836="B",VLOOKUP(T836,[1]교육_어학_경력backdata!$G$3:$H$9,2,1),IF(P836="C",0,"오류")))</f>
        <v>0</v>
      </c>
      <c r="AH836" s="3">
        <f>IF(P836="A",IF(U836=0,0,IF(U836=4,0,IF(U836=5,VLOOKUP(V836,[1]교육_어학_경력backdata!$B$27:$C$29,2,1),IF(U836=6,VLOOKUP(V836,[1]교육_어학_경력backdata!$B$31:$C$34,2,1))))),IF(P836="B",IF(U836=0,0,IF(U836=4,0,IF(U836=5,VLOOKUP(V836,[1]교육_어학_경력backdata!$G$27:$H$31,2,1),IF(U836=6,VLOOKUP(V836,[1]교육_어학_경력backdata!$G$33:$H$34,2,1))))),IF(CT836="C",0,"오류")))</f>
        <v>0</v>
      </c>
      <c r="AI836" s="3">
        <f>IF(P836="A",VLOOKUP(W836,[1]교육_어학_경력backdata!$B$36:$C$42,2,1),IF(P836="B",VLOOKUP(W836,[1]교육_어학_경력backdata!$G$36:$H$42,2,1),IF(P836="C",0,"오류")))</f>
        <v>0</v>
      </c>
      <c r="AJ836" s="3">
        <f>SUM(AD836:AI836)</f>
        <v>6</v>
      </c>
      <c r="AK836" s="3">
        <f>_xlfn.MAXIFS(AJ:AJ,B:B,B836)</f>
        <v>6</v>
      </c>
      <c r="AL836" s="3"/>
      <c r="AM836" s="21"/>
      <c r="AN836" s="3"/>
      <c r="AO836" s="3"/>
    </row>
    <row r="837" spans="1:41" x14ac:dyDescent="0.4">
      <c r="A837" s="4">
        <f>IF(B836=B837,A836,A836+1)</f>
        <v>787</v>
      </c>
      <c r="B837" s="4" t="s">
        <v>2117</v>
      </c>
      <c r="C837" s="4" t="s">
        <v>2116</v>
      </c>
      <c r="D837" s="4" t="s">
        <v>1789</v>
      </c>
      <c r="E837" s="4" t="s">
        <v>1788</v>
      </c>
      <c r="F837" s="4">
        <f>IF(B837=B836,F836+1,1)</f>
        <v>1</v>
      </c>
      <c r="G837" s="4" t="s">
        <v>6384</v>
      </c>
      <c r="H837" s="4" t="s">
        <v>6409</v>
      </c>
      <c r="I837" s="4" t="s">
        <v>6408</v>
      </c>
      <c r="J837" s="4" t="s">
        <v>6646</v>
      </c>
      <c r="K837" s="4"/>
      <c r="L837" s="4" t="s">
        <v>6454</v>
      </c>
      <c r="M837" s="4" t="s">
        <v>6645</v>
      </c>
      <c r="P837" s="4" t="s">
        <v>1474</v>
      </c>
      <c r="Q837" s="4">
        <f>IF(H837="TOEIC",VALUE(L837),0)</f>
        <v>0</v>
      </c>
      <c r="R837" s="4">
        <f>IF(H837="NEW TEPS",VALUE(L837),0)</f>
        <v>0</v>
      </c>
      <c r="S837" s="4">
        <f>IF(H837="TOEFL(ibt)",VALUE(L837),0)</f>
        <v>0</v>
      </c>
      <c r="T837" s="4">
        <f>IF(H837="JPT",VALUE(L837),0)</f>
        <v>895</v>
      </c>
      <c r="U837" s="4">
        <f>IF(H837="HSK",VALUE(K837),0)</f>
        <v>0</v>
      </c>
      <c r="V837" s="4">
        <f>IF(H837="HSK",VALUE(L837),0)</f>
        <v>0</v>
      </c>
      <c r="W837" s="4">
        <f>IF(H837="G-TELP Level2",VALUE(L837),0)</f>
        <v>0</v>
      </c>
      <c r="X837" s="4">
        <f>IF(P837="A",IF(Q837&gt;849,1,IF(R837&gt;335,1,IF(S837&gt;97,1,IF(T837&gt;849,1,IF(W837&gt;82,1,IF(U837=6,1,IF(U837=5,IF(V837&gt;254,1,0),0))))))),IF(P837="B",IF(Q837&gt;699,1,IF(R837&gt;263,1,IF(S837&gt;78,1,IF(T837&gt;699,1,IF(W837&gt;63,1,IF(U837=6,1,IF(U837=5,IF(V837&gt;179,1,0),0))))))),IF(P837="C",IF(Q837&gt;599,1,IF(R837&gt;226,1,IF(S837&gt;67,1,IF(T837&gt;599,1,IF(W837&gt;49,1,IF(U837=6,1,IF(U837=5,1,IF(U837=4,IF(V837&gt;209,1,0),0)))))))),IF(P837="D",IF(Q837&gt;649,1,IF(R837&gt;244,1,IF(S837&gt;73,1,IF(T837&gt;649,1,IF(W837&gt;56,1,IF(U837=6,1,IF(U837=5,1,IF(U837=4,IF(V837&gt;254,1,0),0)))))))),0))))</f>
        <v>1</v>
      </c>
      <c r="Y837" s="4">
        <f>SUMIF(B:B,B837,X:X)</f>
        <v>1</v>
      </c>
      <c r="Z837" s="4" t="str">
        <f>IF(Y837&gt;0,"어학 충족","자격미달")</f>
        <v>어학 충족</v>
      </c>
      <c r="AA837" s="4"/>
      <c r="AB837" s="4" t="str">
        <f>IF(P837="A",IF(Q837&gt;849,"TOEIC 충족",IF(R837&gt;335,"New-TEPS 충족",IF(S837&gt;97,"TOEFL 충족",IF(T837&gt;849,"JPT 충족",IF(W837&gt;82,"G-TELP 충족",IF(U837=6,"HSK점수 충족",IF(U837=5,IF(V837&gt;254,"HSK점수 충족","자격미달"),"자격미달"))))))),IF(P837="B",IF(Q837&gt;699,"TOEIC 충족",IF(R837&gt;263,"New-TEPS 충족",IF(S837&gt;78,"TOEFL 충족",IF(T837&gt;699,"JPT 충족",IF(W837&gt;63,"G-TELP 충족",IF(U837=6,"HSK점수 충족",IF(U837=5,IF(V837&gt;179,"HSK점수 충족","자격미달"),"자격미달"))))))),IF(P837="C",IF(Q837&gt;599,"TOEIC 충족",IF(R837&gt;226,"New-TEPS 충족",IF(S837&gt;67,"TOEFL 충족",IF(T837&gt;599,"JPT 충족",IF(W837&gt;49,"G-TELP 충족",IF(U837=6,"HSK점수 충족",IF(U837=5,"HSK점수 충족",IF(U837=4,IF(V837&gt;209,"HSK점수 충족","자격미달"),"자격미달")))))))),IF(P837="D",IF(Q837&gt;649,"TOEIC 충족",IF(R837&gt;244,"New-TEPS 충족",IF(S837&gt;73,"TOEFL 충족",IF(T837&gt;649,"JPT 충족",IF(W837&gt;56,"G-TELP 충족",IF(U1778=6,"HSK점수 충족",IF(U1778=5,"HSK점수 충족",IF(U1778=4,IF(V1778&gt;254,"HSK점수 충족","자격미달"),"자격미달")))))))),0))))</f>
        <v>JPT 충족</v>
      </c>
      <c r="AC837" s="21"/>
      <c r="AD837" s="4">
        <f>IF(P837="A",VLOOKUP(Q837,[1]교육_어학_경력backdata!$B$3:$C$9,2,1),IF(P837="B",VLOOKUP(Q837,[1]교육_어학_경력backdata!$G$3:$H$9,2,1),IF(P837="C",0,"오류")))</f>
        <v>0</v>
      </c>
      <c r="AE837" s="4">
        <f>IF(P837="A",VLOOKUP(R837,[1]교육_어학_경력backdata!$B$11:$C$17,2,1),IF(P837="B",VLOOKUP(R837,[1]교육_어학_경력backdata!$G$11:$H$17,2,1),IF(P837="C",0,"오류")))</f>
        <v>0</v>
      </c>
      <c r="AF837" s="4">
        <f>IF(P837="A",VLOOKUP(S837,[1]교육_어학_경력backdata!$B$19:$C$25,2,1),IF(P837="B",VLOOKUP(S837,[1]교육_어학_경력backdata!$G$19:$H$25,2,1),IF(P837="C",0,"오류")))</f>
        <v>0</v>
      </c>
      <c r="AG837" s="4">
        <f>IF(P837="A",VLOOKUP(T837,[1]교육_어학_경력backdata!$B$3:$C$9,2,1),IF(P837="B",VLOOKUP(T837,[1]교육_어학_경력backdata!$G$3:$H$9,2,1),IF(P837="C",0,"오류")))</f>
        <v>8</v>
      </c>
      <c r="AH837" s="4">
        <f>IF(P837="A",IF(U837=0,0,IF(U837=4,0,IF(U837=5,VLOOKUP(V837,[1]교육_어학_경력backdata!$B$27:$C$29,2,1),IF(U837=6,VLOOKUP(V837,[1]교육_어학_경력backdata!$B$31:$C$34,2,1))))),IF(P837="B",IF(U837=0,0,IF(U837=4,0,IF(U837=5,VLOOKUP(V837,[1]교육_어학_경력backdata!$G$27:$H$31,2,1),IF(U837=6,VLOOKUP(V837,[1]교육_어학_경력backdata!$G$33:$H$34,2,1))))),IF(CT837="C",0,"오류")))</f>
        <v>0</v>
      </c>
      <c r="AI837" s="4">
        <f>IF(P837="A",VLOOKUP(W837,[1]교육_어학_경력backdata!$B$36:$C$42,2,1),IF(P837="B",VLOOKUP(W837,[1]교육_어학_경력backdata!$G$36:$H$42,2,1),IF(P837="C",0,"오류")))</f>
        <v>0</v>
      </c>
      <c r="AJ837" s="4">
        <f>SUM(AD837:AI837)</f>
        <v>8</v>
      </c>
      <c r="AK837" s="4">
        <f>_xlfn.MAXIFS(AJ:AJ,B:B,B837)</f>
        <v>8</v>
      </c>
      <c r="AL837" s="4"/>
      <c r="AM837" s="21"/>
      <c r="AN837" s="4"/>
      <c r="AO837" s="4"/>
    </row>
    <row r="838" spans="1:41" x14ac:dyDescent="0.4">
      <c r="A838" s="3">
        <f>IF(B837=B838,A837,A837+1)</f>
        <v>788</v>
      </c>
      <c r="B838" s="3" t="s">
        <v>2113</v>
      </c>
      <c r="C838" s="3" t="s">
        <v>2112</v>
      </c>
      <c r="D838" s="3" t="s">
        <v>1789</v>
      </c>
      <c r="E838" s="3" t="s">
        <v>1788</v>
      </c>
      <c r="F838" s="3">
        <f>IF(B838=B837,F837+1,1)</f>
        <v>1</v>
      </c>
      <c r="G838" s="3" t="s">
        <v>6380</v>
      </c>
      <c r="H838" s="3" t="s">
        <v>6379</v>
      </c>
      <c r="I838" s="3" t="s">
        <v>6378</v>
      </c>
      <c r="J838" s="3" t="s">
        <v>6527</v>
      </c>
      <c r="K838" s="3"/>
      <c r="L838" s="3" t="s">
        <v>6533</v>
      </c>
      <c r="M838" s="3" t="s">
        <v>6644</v>
      </c>
      <c r="P838" s="3" t="s">
        <v>1474</v>
      </c>
      <c r="Q838" s="3">
        <f>IF(H838="TOEIC",VALUE(L838),0)</f>
        <v>885</v>
      </c>
      <c r="R838" s="3">
        <f>IF(H838="NEW TEPS",VALUE(L838),0)</f>
        <v>0</v>
      </c>
      <c r="S838" s="3">
        <f>IF(H838="TOEFL(ibt)",VALUE(L838),0)</f>
        <v>0</v>
      </c>
      <c r="T838" s="3">
        <f>IF(H838="JPT",VALUE(L838),0)</f>
        <v>0</v>
      </c>
      <c r="U838" s="3">
        <f>IF(H838="HSK",VALUE(K838),0)</f>
        <v>0</v>
      </c>
      <c r="V838" s="3">
        <f>IF(H838="HSK",VALUE(L838),0)</f>
        <v>0</v>
      </c>
      <c r="W838" s="3">
        <f>IF(H838="G-TELP Level2",VALUE(L838),0)</f>
        <v>0</v>
      </c>
      <c r="X838" s="3">
        <f>IF(P838="A",IF(Q838&gt;849,1,IF(R838&gt;335,1,IF(S838&gt;97,1,IF(T838&gt;849,1,IF(W838&gt;82,1,IF(U838=6,1,IF(U838=5,IF(V838&gt;254,1,0),0))))))),IF(P838="B",IF(Q838&gt;699,1,IF(R838&gt;263,1,IF(S838&gt;78,1,IF(T838&gt;699,1,IF(W838&gt;63,1,IF(U838=6,1,IF(U838=5,IF(V838&gt;179,1,0),0))))))),IF(P838="C",IF(Q838&gt;599,1,IF(R838&gt;226,1,IF(S838&gt;67,1,IF(T838&gt;599,1,IF(W838&gt;49,1,IF(U838=6,1,IF(U838=5,1,IF(U838=4,IF(V838&gt;209,1,0),0)))))))),IF(P838="D",IF(Q838&gt;649,1,IF(R838&gt;244,1,IF(S838&gt;73,1,IF(T838&gt;649,1,IF(W838&gt;56,1,IF(U838=6,1,IF(U838=5,1,IF(U838=4,IF(V838&gt;254,1,0),0)))))))),0))))</f>
        <v>1</v>
      </c>
      <c r="Y838" s="3">
        <f>SUMIF(B:B,B838,X:X)</f>
        <v>1</v>
      </c>
      <c r="Z838" s="3" t="str">
        <f>IF(Y838&gt;0,"어학 충족","자격미달")</f>
        <v>어학 충족</v>
      </c>
      <c r="AA838" s="3"/>
      <c r="AB838" s="3" t="str">
        <f>IF(P838="A",IF(Q838&gt;849,"TOEIC 충족",IF(R838&gt;335,"New-TEPS 충족",IF(S838&gt;97,"TOEFL 충족",IF(T838&gt;849,"JPT 충족",IF(W838&gt;82,"G-TELP 충족",IF(U838=6,"HSK점수 충족",IF(U838=5,IF(V838&gt;254,"HSK점수 충족","자격미달"),"자격미달"))))))),IF(P838="B",IF(Q838&gt;699,"TOEIC 충족",IF(R838&gt;263,"New-TEPS 충족",IF(S838&gt;78,"TOEFL 충족",IF(T838&gt;699,"JPT 충족",IF(W838&gt;63,"G-TELP 충족",IF(U838=6,"HSK점수 충족",IF(U838=5,IF(V838&gt;179,"HSK점수 충족","자격미달"),"자격미달"))))))),IF(P838="C",IF(Q838&gt;599,"TOEIC 충족",IF(R838&gt;226,"New-TEPS 충족",IF(S838&gt;67,"TOEFL 충족",IF(T838&gt;599,"JPT 충족",IF(W838&gt;49,"G-TELP 충족",IF(U838=6,"HSK점수 충족",IF(U838=5,"HSK점수 충족",IF(U838=4,IF(V838&gt;209,"HSK점수 충족","자격미달"),"자격미달")))))))),IF(P838="D",IF(Q838&gt;649,"TOEIC 충족",IF(R838&gt;244,"New-TEPS 충족",IF(S838&gt;73,"TOEFL 충족",IF(T838&gt;649,"JPT 충족",IF(W838&gt;56,"G-TELP 충족",IF(U1779=6,"HSK점수 충족",IF(U1779=5,"HSK점수 충족",IF(U1779=4,IF(V1779&gt;254,"HSK점수 충족","자격미달"),"자격미달")))))))),0))))</f>
        <v>TOEIC 충족</v>
      </c>
      <c r="AC838" s="21"/>
      <c r="AD838" s="3">
        <f>IF(P838="A",VLOOKUP(Q838,[1]교육_어학_경력backdata!$B$3:$C$9,2,1),IF(P838="B",VLOOKUP(Q838,[1]교육_어학_경력backdata!$G$3:$H$9,2,1),IF(P838="C",0,"오류")))</f>
        <v>8</v>
      </c>
      <c r="AE838" s="3">
        <f>IF(P838="A",VLOOKUP(R838,[1]교육_어학_경력backdata!$B$11:$C$17,2,1),IF(P838="B",VLOOKUP(R838,[1]교육_어학_경력backdata!$G$11:$H$17,2,1),IF(P838="C",0,"오류")))</f>
        <v>0</v>
      </c>
      <c r="AF838" s="3">
        <f>IF(P838="A",VLOOKUP(S838,[1]교육_어학_경력backdata!$B$19:$C$25,2,1),IF(P838="B",VLOOKUP(S838,[1]교육_어학_경력backdata!$G$19:$H$25,2,1),IF(P838="C",0,"오류")))</f>
        <v>0</v>
      </c>
      <c r="AG838" s="3">
        <f>IF(P838="A",VLOOKUP(T838,[1]교육_어학_경력backdata!$B$3:$C$9,2,1),IF(P838="B",VLOOKUP(T838,[1]교육_어학_경력backdata!$G$3:$H$9,2,1),IF(P838="C",0,"오류")))</f>
        <v>0</v>
      </c>
      <c r="AH838" s="3">
        <f>IF(P838="A",IF(U838=0,0,IF(U838=4,0,IF(U838=5,VLOOKUP(V838,[1]교육_어학_경력backdata!$B$27:$C$29,2,1),IF(U838=6,VLOOKUP(V838,[1]교육_어학_경력backdata!$B$31:$C$34,2,1))))),IF(P838="B",IF(U838=0,0,IF(U838=4,0,IF(U838=5,VLOOKUP(V838,[1]교육_어학_경력backdata!$G$27:$H$31,2,1),IF(U838=6,VLOOKUP(V838,[1]교육_어학_경력backdata!$G$33:$H$34,2,1))))),IF(CT838="C",0,"오류")))</f>
        <v>0</v>
      </c>
      <c r="AI838" s="3">
        <f>IF(P838="A",VLOOKUP(W838,[1]교육_어학_경력backdata!$B$36:$C$42,2,1),IF(P838="B",VLOOKUP(W838,[1]교육_어학_경력backdata!$G$36:$H$42,2,1),IF(P838="C",0,"오류")))</f>
        <v>0</v>
      </c>
      <c r="AJ838" s="3">
        <f>SUM(AD838:AI838)</f>
        <v>8</v>
      </c>
      <c r="AK838" s="3">
        <f>_xlfn.MAXIFS(AJ:AJ,B:B,B838)</f>
        <v>8</v>
      </c>
      <c r="AL838" s="3"/>
      <c r="AM838" s="21"/>
      <c r="AN838" s="3"/>
      <c r="AO838" s="3"/>
    </row>
    <row r="839" spans="1:41" x14ac:dyDescent="0.4">
      <c r="A839" s="4">
        <f>IF(B838=B839,A838,A838+1)</f>
        <v>789</v>
      </c>
      <c r="B839" s="4" t="s">
        <v>2104</v>
      </c>
      <c r="C839" s="4" t="s">
        <v>2103</v>
      </c>
      <c r="D839" s="4" t="s">
        <v>1789</v>
      </c>
      <c r="E839" s="4" t="s">
        <v>1788</v>
      </c>
      <c r="F839" s="4">
        <f>IF(B839=B838,F838+1,1)</f>
        <v>1</v>
      </c>
      <c r="G839" s="4" t="s">
        <v>6380</v>
      </c>
      <c r="H839" s="4" t="s">
        <v>6419</v>
      </c>
      <c r="I839" s="4" t="s">
        <v>6418</v>
      </c>
      <c r="J839" s="4" t="s">
        <v>6643</v>
      </c>
      <c r="K839" s="4"/>
      <c r="L839" s="4" t="s">
        <v>6642</v>
      </c>
      <c r="M839" s="4" t="s">
        <v>6641</v>
      </c>
      <c r="P839" s="4" t="s">
        <v>1474</v>
      </c>
      <c r="Q839" s="4">
        <f>IF(H839="TOEIC",VALUE(L839),0)</f>
        <v>0</v>
      </c>
      <c r="R839" s="4">
        <f>IF(H839="NEW TEPS",VALUE(L839),0)</f>
        <v>0</v>
      </c>
      <c r="S839" s="4">
        <f>IF(H839="TOEFL(ibt)",VALUE(L839),0)</f>
        <v>0</v>
      </c>
      <c r="T839" s="4">
        <f>IF(H839="JPT",VALUE(L839),0)</f>
        <v>0</v>
      </c>
      <c r="U839" s="4">
        <f>IF(H839="HSK",VALUE(K839),0)</f>
        <v>0</v>
      </c>
      <c r="V839" s="4">
        <f>IF(H839="HSK",VALUE(L839),0)</f>
        <v>0</v>
      </c>
      <c r="W839" s="4">
        <f>IF(H839="G-TELP Level2",VALUE(L839),0)</f>
        <v>73</v>
      </c>
      <c r="X839" s="4">
        <f>IF(P839="A",IF(Q839&gt;849,1,IF(R839&gt;335,1,IF(S839&gt;97,1,IF(T839&gt;849,1,IF(W839&gt;82,1,IF(U839=6,1,IF(U839=5,IF(V839&gt;254,1,0),0))))))),IF(P839="B",IF(Q839&gt;699,1,IF(R839&gt;263,1,IF(S839&gt;78,1,IF(T839&gt;699,1,IF(W839&gt;63,1,IF(U839=6,1,IF(U839=5,IF(V839&gt;179,1,0),0))))))),IF(P839="C",IF(Q839&gt;599,1,IF(R839&gt;226,1,IF(S839&gt;67,1,IF(T839&gt;599,1,IF(W839&gt;49,1,IF(U839=6,1,IF(U839=5,1,IF(U839=4,IF(V839&gt;209,1,0),0)))))))),IF(P839="D",IF(Q839&gt;649,1,IF(R839&gt;244,1,IF(S839&gt;73,1,IF(T839&gt;649,1,IF(W839&gt;56,1,IF(U839=6,1,IF(U839=5,1,IF(U839=4,IF(V839&gt;254,1,0),0)))))))),0))))</f>
        <v>1</v>
      </c>
      <c r="Y839" s="4">
        <f>SUMIF(B:B,B839,X:X)</f>
        <v>1</v>
      </c>
      <c r="Z839" s="4" t="str">
        <f>IF(Y839&gt;0,"어학 충족","자격미달")</f>
        <v>어학 충족</v>
      </c>
      <c r="AA839" s="4"/>
      <c r="AB839" s="4" t="str">
        <f>IF(P839="A",IF(Q839&gt;849,"TOEIC 충족",IF(R839&gt;335,"New-TEPS 충족",IF(S839&gt;97,"TOEFL 충족",IF(T839&gt;849,"JPT 충족",IF(W839&gt;82,"G-TELP 충족",IF(U839=6,"HSK점수 충족",IF(U839=5,IF(V839&gt;254,"HSK점수 충족","자격미달"),"자격미달"))))))),IF(P839="B",IF(Q839&gt;699,"TOEIC 충족",IF(R839&gt;263,"New-TEPS 충족",IF(S839&gt;78,"TOEFL 충족",IF(T839&gt;699,"JPT 충족",IF(W839&gt;63,"G-TELP 충족",IF(U839=6,"HSK점수 충족",IF(U839=5,IF(V839&gt;179,"HSK점수 충족","자격미달"),"자격미달"))))))),IF(P839="C",IF(Q839&gt;599,"TOEIC 충족",IF(R839&gt;226,"New-TEPS 충족",IF(S839&gt;67,"TOEFL 충족",IF(T839&gt;599,"JPT 충족",IF(W839&gt;49,"G-TELP 충족",IF(U839=6,"HSK점수 충족",IF(U839=5,"HSK점수 충족",IF(U839=4,IF(V839&gt;209,"HSK점수 충족","자격미달"),"자격미달")))))))),IF(P839="D",IF(Q839&gt;649,"TOEIC 충족",IF(R839&gt;244,"New-TEPS 충족",IF(S839&gt;73,"TOEFL 충족",IF(T839&gt;649,"JPT 충족",IF(W839&gt;56,"G-TELP 충족",IF(U1780=6,"HSK점수 충족",IF(U1780=5,"HSK점수 충족",IF(U1780=4,IF(V1780&gt;254,"HSK점수 충족","자격미달"),"자격미달")))))))),0))))</f>
        <v>G-TELP 충족</v>
      </c>
      <c r="AC839" s="21"/>
      <c r="AD839" s="4">
        <f>IF(P839="A",VLOOKUP(Q839,[1]교육_어학_경력backdata!$B$3:$C$9,2,1),IF(P839="B",VLOOKUP(Q839,[1]교육_어학_경력backdata!$G$3:$H$9,2,1),IF(P839="C",0,"오류")))</f>
        <v>0</v>
      </c>
      <c r="AE839" s="4">
        <f>IF(P839="A",VLOOKUP(R839,[1]교육_어학_경력backdata!$B$11:$C$17,2,1),IF(P839="B",VLOOKUP(R839,[1]교육_어학_경력backdata!$G$11:$H$17,2,1),IF(P839="C",0,"오류")))</f>
        <v>0</v>
      </c>
      <c r="AF839" s="4">
        <f>IF(P839="A",VLOOKUP(S839,[1]교육_어학_경력backdata!$B$19:$C$25,2,1),IF(P839="B",VLOOKUP(S839,[1]교육_어학_경력backdata!$G$19:$H$25,2,1),IF(P839="C",0,"오류")))</f>
        <v>0</v>
      </c>
      <c r="AG839" s="4">
        <f>IF(P839="A",VLOOKUP(T839,[1]교육_어학_경력backdata!$B$3:$C$9,2,1),IF(P839="B",VLOOKUP(T839,[1]교육_어학_경력backdata!$G$3:$H$9,2,1),IF(P839="C",0,"오류")))</f>
        <v>0</v>
      </c>
      <c r="AH839" s="4">
        <f>IF(P839="A",IF(U839=0,0,IF(U839=4,0,IF(U839=5,VLOOKUP(V839,[1]교육_어학_경력backdata!$B$27:$C$29,2,1),IF(U839=6,VLOOKUP(V839,[1]교육_어학_경력backdata!$B$31:$C$34,2,1))))),IF(P839="B",IF(U839=0,0,IF(U839=4,0,IF(U839=5,VLOOKUP(V839,[1]교육_어학_경력backdata!$G$27:$H$31,2,1),IF(U839=6,VLOOKUP(V839,[1]교육_어학_경력backdata!$G$33:$H$34,2,1))))),IF(CT839="C",0,"오류")))</f>
        <v>0</v>
      </c>
      <c r="AI839" s="4">
        <f>IF(P839="A",VLOOKUP(W839,[1]교육_어학_경력backdata!$B$36:$C$42,2,1),IF(P839="B",VLOOKUP(W839,[1]교육_어학_경력backdata!$G$36:$H$42,2,1),IF(P839="C",0,"오류")))</f>
        <v>4</v>
      </c>
      <c r="AJ839" s="4">
        <f>SUM(AD839:AI839)</f>
        <v>4</v>
      </c>
      <c r="AK839" s="4">
        <f>_xlfn.MAXIFS(AJ:AJ,B:B,B839)</f>
        <v>4</v>
      </c>
      <c r="AL839" s="4"/>
      <c r="AM839" s="21"/>
      <c r="AN839" s="4"/>
      <c r="AO839" s="4"/>
    </row>
    <row r="840" spans="1:41" x14ac:dyDescent="0.4">
      <c r="A840" s="3">
        <f>IF(B839=B840,A839,A839+1)</f>
        <v>790</v>
      </c>
      <c r="B840" s="3" t="s">
        <v>2098</v>
      </c>
      <c r="C840" s="3" t="s">
        <v>2097</v>
      </c>
      <c r="D840" s="3" t="s">
        <v>1789</v>
      </c>
      <c r="E840" s="3" t="s">
        <v>1788</v>
      </c>
      <c r="F840" s="3">
        <f>IF(B840=B839,F839+1,1)</f>
        <v>1</v>
      </c>
      <c r="G840" s="3" t="s">
        <v>6380</v>
      </c>
      <c r="H840" s="3" t="s">
        <v>6379</v>
      </c>
      <c r="I840" s="3" t="s">
        <v>6378</v>
      </c>
      <c r="J840" s="3" t="s">
        <v>6377</v>
      </c>
      <c r="K840" s="3"/>
      <c r="L840" s="3" t="s">
        <v>6640</v>
      </c>
      <c r="M840" s="3" t="s">
        <v>6639</v>
      </c>
      <c r="P840" s="3" t="s">
        <v>1474</v>
      </c>
      <c r="Q840" s="3">
        <f>IF(H840="TOEIC",VALUE(L840),0)</f>
        <v>845</v>
      </c>
      <c r="R840" s="3">
        <f>IF(H840="NEW TEPS",VALUE(L840),0)</f>
        <v>0</v>
      </c>
      <c r="S840" s="3">
        <f>IF(H840="TOEFL(ibt)",VALUE(L840),0)</f>
        <v>0</v>
      </c>
      <c r="T840" s="3">
        <f>IF(H840="JPT",VALUE(L840),0)</f>
        <v>0</v>
      </c>
      <c r="U840" s="3">
        <f>IF(H840="HSK",VALUE(K840),0)</f>
        <v>0</v>
      </c>
      <c r="V840" s="3">
        <f>IF(H840="HSK",VALUE(L840),0)</f>
        <v>0</v>
      </c>
      <c r="W840" s="3">
        <f>IF(H840="G-TELP Level2",VALUE(L840),0)</f>
        <v>0</v>
      </c>
      <c r="X840" s="3">
        <f>IF(P840="A",IF(Q840&gt;849,1,IF(R840&gt;335,1,IF(S840&gt;97,1,IF(T840&gt;849,1,IF(W840&gt;82,1,IF(U840=6,1,IF(U840=5,IF(V840&gt;254,1,0),0))))))),IF(P840="B",IF(Q840&gt;699,1,IF(R840&gt;263,1,IF(S840&gt;78,1,IF(T840&gt;699,1,IF(W840&gt;63,1,IF(U840=6,1,IF(U840=5,IF(V840&gt;179,1,0),0))))))),IF(P840="C",IF(Q840&gt;599,1,IF(R840&gt;226,1,IF(S840&gt;67,1,IF(T840&gt;599,1,IF(W840&gt;49,1,IF(U840=6,1,IF(U840=5,1,IF(U840=4,IF(V840&gt;209,1,0),0)))))))),IF(P840="D",IF(Q840&gt;649,1,IF(R840&gt;244,1,IF(S840&gt;73,1,IF(T840&gt;649,1,IF(W840&gt;56,1,IF(U840=6,1,IF(U840=5,1,IF(U840=4,IF(V840&gt;254,1,0),0)))))))),0))))</f>
        <v>1</v>
      </c>
      <c r="Y840" s="3">
        <f>SUMIF(B:B,B840,X:X)</f>
        <v>1</v>
      </c>
      <c r="Z840" s="3" t="str">
        <f>IF(Y840&gt;0,"어학 충족","자격미달")</f>
        <v>어학 충족</v>
      </c>
      <c r="AA840" s="3"/>
      <c r="AB840" s="3" t="str">
        <f>IF(P840="A",IF(Q840&gt;849,"TOEIC 충족",IF(R840&gt;335,"New-TEPS 충족",IF(S840&gt;97,"TOEFL 충족",IF(T840&gt;849,"JPT 충족",IF(W840&gt;82,"G-TELP 충족",IF(U840=6,"HSK점수 충족",IF(U840=5,IF(V840&gt;254,"HSK점수 충족","자격미달"),"자격미달"))))))),IF(P840="B",IF(Q840&gt;699,"TOEIC 충족",IF(R840&gt;263,"New-TEPS 충족",IF(S840&gt;78,"TOEFL 충족",IF(T840&gt;699,"JPT 충족",IF(W840&gt;63,"G-TELP 충족",IF(U840=6,"HSK점수 충족",IF(U840=5,IF(V840&gt;179,"HSK점수 충족","자격미달"),"자격미달"))))))),IF(P840="C",IF(Q840&gt;599,"TOEIC 충족",IF(R840&gt;226,"New-TEPS 충족",IF(S840&gt;67,"TOEFL 충족",IF(T840&gt;599,"JPT 충족",IF(W840&gt;49,"G-TELP 충족",IF(U840=6,"HSK점수 충족",IF(U840=5,"HSK점수 충족",IF(U840=4,IF(V840&gt;209,"HSK점수 충족","자격미달"),"자격미달")))))))),IF(P840="D",IF(Q840&gt;649,"TOEIC 충족",IF(R840&gt;244,"New-TEPS 충족",IF(S840&gt;73,"TOEFL 충족",IF(T840&gt;649,"JPT 충족",IF(W840&gt;56,"G-TELP 충족",IF(U1781=6,"HSK점수 충족",IF(U1781=5,"HSK점수 충족",IF(U1781=4,IF(V1781&gt;254,"HSK점수 충족","자격미달"),"자격미달")))))))),0))))</f>
        <v>TOEIC 충족</v>
      </c>
      <c r="AC840" s="21"/>
      <c r="AD840" s="3">
        <f>IF(P840="A",VLOOKUP(Q840,[1]교육_어학_경력backdata!$B$3:$C$9,2,1),IF(P840="B",VLOOKUP(Q840,[1]교육_어학_경력backdata!$G$3:$H$9,2,1),IF(P840="C",0,"오류")))</f>
        <v>6</v>
      </c>
      <c r="AE840" s="3">
        <f>IF(P840="A",VLOOKUP(R840,[1]교육_어학_경력backdata!$B$11:$C$17,2,1),IF(P840="B",VLOOKUP(R840,[1]교육_어학_경력backdata!$G$11:$H$17,2,1),IF(P840="C",0,"오류")))</f>
        <v>0</v>
      </c>
      <c r="AF840" s="3">
        <f>IF(P840="A",VLOOKUP(S840,[1]교육_어학_경력backdata!$B$19:$C$25,2,1),IF(P840="B",VLOOKUP(S840,[1]교육_어학_경력backdata!$G$19:$H$25,2,1),IF(P840="C",0,"오류")))</f>
        <v>0</v>
      </c>
      <c r="AG840" s="3">
        <f>IF(P840="A",VLOOKUP(T840,[1]교육_어학_경력backdata!$B$3:$C$9,2,1),IF(P840="B",VLOOKUP(T840,[1]교육_어학_경력backdata!$G$3:$H$9,2,1),IF(P840="C",0,"오류")))</f>
        <v>0</v>
      </c>
      <c r="AH840" s="3">
        <f>IF(P840="A",IF(U840=0,0,IF(U840=4,0,IF(U840=5,VLOOKUP(V840,[1]교육_어학_경력backdata!$B$27:$C$29,2,1),IF(U840=6,VLOOKUP(V840,[1]교육_어학_경력backdata!$B$31:$C$34,2,1))))),IF(P840="B",IF(U840=0,0,IF(U840=4,0,IF(U840=5,VLOOKUP(V840,[1]교육_어학_경력backdata!$G$27:$H$31,2,1),IF(U840=6,VLOOKUP(V840,[1]교육_어학_경력backdata!$G$33:$H$34,2,1))))),IF(CT840="C",0,"오류")))</f>
        <v>0</v>
      </c>
      <c r="AI840" s="3">
        <f>IF(P840="A",VLOOKUP(W840,[1]교육_어학_경력backdata!$B$36:$C$42,2,1),IF(P840="B",VLOOKUP(W840,[1]교육_어학_경력backdata!$G$36:$H$42,2,1),IF(P840="C",0,"오류")))</f>
        <v>0</v>
      </c>
      <c r="AJ840" s="3">
        <f>SUM(AD840:AI840)</f>
        <v>6</v>
      </c>
      <c r="AK840" s="3">
        <f>_xlfn.MAXIFS(AJ:AJ,B:B,B840)</f>
        <v>6</v>
      </c>
      <c r="AL840" s="3"/>
      <c r="AM840" s="21"/>
      <c r="AN840" s="3"/>
      <c r="AO840" s="3"/>
    </row>
    <row r="841" spans="1:41" x14ac:dyDescent="0.4">
      <c r="A841" s="4">
        <f>IF(B840=B841,A840,A840+1)</f>
        <v>791</v>
      </c>
      <c r="B841" s="4" t="s">
        <v>2093</v>
      </c>
      <c r="C841" s="4" t="s">
        <v>2092</v>
      </c>
      <c r="D841" s="4" t="s">
        <v>1789</v>
      </c>
      <c r="E841" s="4" t="s">
        <v>1788</v>
      </c>
      <c r="F841" s="4">
        <f>IF(B841=B840,F840+1,1)</f>
        <v>1</v>
      </c>
      <c r="G841" s="4" t="s">
        <v>6384</v>
      </c>
      <c r="H841" s="4" t="s">
        <v>6379</v>
      </c>
      <c r="I841" s="4" t="s">
        <v>6378</v>
      </c>
      <c r="J841" s="4" t="s">
        <v>6512</v>
      </c>
      <c r="K841" s="4"/>
      <c r="L841" s="4" t="s">
        <v>6448</v>
      </c>
      <c r="M841" s="4" t="s">
        <v>6638</v>
      </c>
      <c r="P841" s="4" t="s">
        <v>1474</v>
      </c>
      <c r="Q841" s="4">
        <f>IF(H841="TOEIC",VALUE(L841),0)</f>
        <v>865</v>
      </c>
      <c r="R841" s="4">
        <f>IF(H841="NEW TEPS",VALUE(L841),0)</f>
        <v>0</v>
      </c>
      <c r="S841" s="4">
        <f>IF(H841="TOEFL(ibt)",VALUE(L841),0)</f>
        <v>0</v>
      </c>
      <c r="T841" s="4">
        <f>IF(H841="JPT",VALUE(L841),0)</f>
        <v>0</v>
      </c>
      <c r="U841" s="4">
        <f>IF(H841="HSK",VALUE(K841),0)</f>
        <v>0</v>
      </c>
      <c r="V841" s="4">
        <f>IF(H841="HSK",VALUE(L841),0)</f>
        <v>0</v>
      </c>
      <c r="W841" s="4">
        <f>IF(H841="G-TELP Level2",VALUE(L841),0)</f>
        <v>0</v>
      </c>
      <c r="X841" s="4">
        <f>IF(P841="A",IF(Q841&gt;849,1,IF(R841&gt;335,1,IF(S841&gt;97,1,IF(T841&gt;849,1,IF(W841&gt;82,1,IF(U841=6,1,IF(U841=5,IF(V841&gt;254,1,0),0))))))),IF(P841="B",IF(Q841&gt;699,1,IF(R841&gt;263,1,IF(S841&gt;78,1,IF(T841&gt;699,1,IF(W841&gt;63,1,IF(U841=6,1,IF(U841=5,IF(V841&gt;179,1,0),0))))))),IF(P841="C",IF(Q841&gt;599,1,IF(R841&gt;226,1,IF(S841&gt;67,1,IF(T841&gt;599,1,IF(W841&gt;49,1,IF(U841=6,1,IF(U841=5,1,IF(U841=4,IF(V841&gt;209,1,0),0)))))))),IF(P841="D",IF(Q841&gt;649,1,IF(R841&gt;244,1,IF(S841&gt;73,1,IF(T841&gt;649,1,IF(W841&gt;56,1,IF(U841=6,1,IF(U841=5,1,IF(U841=4,IF(V841&gt;254,1,0),0)))))))),0))))</f>
        <v>1</v>
      </c>
      <c r="Y841" s="4">
        <f>SUMIF(B:B,B841,X:X)</f>
        <v>1</v>
      </c>
      <c r="Z841" s="4" t="str">
        <f>IF(Y841&gt;0,"어학 충족","자격미달")</f>
        <v>어학 충족</v>
      </c>
      <c r="AA841" s="4"/>
      <c r="AB841" s="4" t="str">
        <f>IF(P841="A",IF(Q841&gt;849,"TOEIC 충족",IF(R841&gt;335,"New-TEPS 충족",IF(S841&gt;97,"TOEFL 충족",IF(T841&gt;849,"JPT 충족",IF(W841&gt;82,"G-TELP 충족",IF(U841=6,"HSK점수 충족",IF(U841=5,IF(V841&gt;254,"HSK점수 충족","자격미달"),"자격미달"))))))),IF(P841="B",IF(Q841&gt;699,"TOEIC 충족",IF(R841&gt;263,"New-TEPS 충족",IF(S841&gt;78,"TOEFL 충족",IF(T841&gt;699,"JPT 충족",IF(W841&gt;63,"G-TELP 충족",IF(U841=6,"HSK점수 충족",IF(U841=5,IF(V841&gt;179,"HSK점수 충족","자격미달"),"자격미달"))))))),IF(P841="C",IF(Q841&gt;599,"TOEIC 충족",IF(R841&gt;226,"New-TEPS 충족",IF(S841&gt;67,"TOEFL 충족",IF(T841&gt;599,"JPT 충족",IF(W841&gt;49,"G-TELP 충족",IF(U841=6,"HSK점수 충족",IF(U841=5,"HSK점수 충족",IF(U841=4,IF(V841&gt;209,"HSK점수 충족","자격미달"),"자격미달")))))))),IF(P841="D",IF(Q841&gt;649,"TOEIC 충족",IF(R841&gt;244,"New-TEPS 충족",IF(S841&gt;73,"TOEFL 충족",IF(T841&gt;649,"JPT 충족",IF(W841&gt;56,"G-TELP 충족",IF(U1782=6,"HSK점수 충족",IF(U1782=5,"HSK점수 충족",IF(U1782=4,IF(V1782&gt;254,"HSK점수 충족","자격미달"),"자격미달")))))))),0))))</f>
        <v>TOEIC 충족</v>
      </c>
      <c r="AC841" s="21"/>
      <c r="AD841" s="4">
        <f>IF(P841="A",VLOOKUP(Q841,[1]교육_어학_경력backdata!$B$3:$C$9,2,1),IF(P841="B",VLOOKUP(Q841,[1]교육_어학_경력backdata!$G$3:$H$9,2,1),IF(P841="C",0,"오류")))</f>
        <v>8</v>
      </c>
      <c r="AE841" s="4">
        <f>IF(P841="A",VLOOKUP(R841,[1]교육_어학_경력backdata!$B$11:$C$17,2,1),IF(P841="B",VLOOKUP(R841,[1]교육_어학_경력backdata!$G$11:$H$17,2,1),IF(P841="C",0,"오류")))</f>
        <v>0</v>
      </c>
      <c r="AF841" s="4">
        <f>IF(P841="A",VLOOKUP(S841,[1]교육_어학_경력backdata!$B$19:$C$25,2,1),IF(P841="B",VLOOKUP(S841,[1]교육_어학_경력backdata!$G$19:$H$25,2,1),IF(P841="C",0,"오류")))</f>
        <v>0</v>
      </c>
      <c r="AG841" s="4">
        <f>IF(P841="A",VLOOKUP(T841,[1]교육_어학_경력backdata!$B$3:$C$9,2,1),IF(P841="B",VLOOKUP(T841,[1]교육_어학_경력backdata!$G$3:$H$9,2,1),IF(P841="C",0,"오류")))</f>
        <v>0</v>
      </c>
      <c r="AH841" s="4">
        <f>IF(P841="A",IF(U841=0,0,IF(U841=4,0,IF(U841=5,VLOOKUP(V841,[1]교육_어학_경력backdata!$B$27:$C$29,2,1),IF(U841=6,VLOOKUP(V841,[1]교육_어학_경력backdata!$B$31:$C$34,2,1))))),IF(P841="B",IF(U841=0,0,IF(U841=4,0,IF(U841=5,VLOOKUP(V841,[1]교육_어학_경력backdata!$G$27:$H$31,2,1),IF(U841=6,VLOOKUP(V841,[1]교육_어학_경력backdata!$G$33:$H$34,2,1))))),IF(CT841="C",0,"오류")))</f>
        <v>0</v>
      </c>
      <c r="AI841" s="4">
        <f>IF(P841="A",VLOOKUP(W841,[1]교육_어학_경력backdata!$B$36:$C$42,2,1),IF(P841="B",VLOOKUP(W841,[1]교육_어학_경력backdata!$G$36:$H$42,2,1),IF(P841="C",0,"오류")))</f>
        <v>0</v>
      </c>
      <c r="AJ841" s="4">
        <f>SUM(AD841:AI841)</f>
        <v>8</v>
      </c>
      <c r="AK841" s="4">
        <f>_xlfn.MAXIFS(AJ:AJ,B:B,B841)</f>
        <v>8</v>
      </c>
      <c r="AL841" s="4"/>
      <c r="AM841" s="21"/>
      <c r="AN841" s="4"/>
      <c r="AO841" s="4"/>
    </row>
    <row r="842" spans="1:41" x14ac:dyDescent="0.4">
      <c r="A842" s="3">
        <f>IF(B841=B842,A841,A841+1)</f>
        <v>792</v>
      </c>
      <c r="B842" s="3" t="s">
        <v>2085</v>
      </c>
      <c r="C842" s="3" t="s">
        <v>2084</v>
      </c>
      <c r="D842" s="3" t="s">
        <v>1789</v>
      </c>
      <c r="E842" s="3" t="s">
        <v>1788</v>
      </c>
      <c r="F842" s="3">
        <f>IF(B842=B841,F841+1,1)</f>
        <v>1</v>
      </c>
      <c r="G842" s="3" t="s">
        <v>6380</v>
      </c>
      <c r="H842" s="3" t="s">
        <v>6379</v>
      </c>
      <c r="I842" s="3" t="s">
        <v>6378</v>
      </c>
      <c r="J842" s="3" t="s">
        <v>6397</v>
      </c>
      <c r="K842" s="3"/>
      <c r="L842" s="3" t="s">
        <v>6614</v>
      </c>
      <c r="M842" s="3" t="s">
        <v>6637</v>
      </c>
      <c r="P842" s="3" t="s">
        <v>1474</v>
      </c>
      <c r="Q842" s="3">
        <f>IF(H842="TOEIC",VALUE(L842),0)</f>
        <v>925</v>
      </c>
      <c r="R842" s="3">
        <f>IF(H842="NEW TEPS",VALUE(L842),0)</f>
        <v>0</v>
      </c>
      <c r="S842" s="3">
        <f>IF(H842="TOEFL(ibt)",VALUE(L842),0)</f>
        <v>0</v>
      </c>
      <c r="T842" s="3">
        <f>IF(H842="JPT",VALUE(L842),0)</f>
        <v>0</v>
      </c>
      <c r="U842" s="3">
        <f>IF(H842="HSK",VALUE(K842),0)</f>
        <v>0</v>
      </c>
      <c r="V842" s="3">
        <f>IF(H842="HSK",VALUE(L842),0)</f>
        <v>0</v>
      </c>
      <c r="W842" s="3">
        <f>IF(H842="G-TELP Level2",VALUE(L842),0)</f>
        <v>0</v>
      </c>
      <c r="X842" s="3">
        <f>IF(P842="A",IF(Q842&gt;849,1,IF(R842&gt;335,1,IF(S842&gt;97,1,IF(T842&gt;849,1,IF(W842&gt;82,1,IF(U842=6,1,IF(U842=5,IF(V842&gt;254,1,0),0))))))),IF(P842="B",IF(Q842&gt;699,1,IF(R842&gt;263,1,IF(S842&gt;78,1,IF(T842&gt;699,1,IF(W842&gt;63,1,IF(U842=6,1,IF(U842=5,IF(V842&gt;179,1,0),0))))))),IF(P842="C",IF(Q842&gt;599,1,IF(R842&gt;226,1,IF(S842&gt;67,1,IF(T842&gt;599,1,IF(W842&gt;49,1,IF(U842=6,1,IF(U842=5,1,IF(U842=4,IF(V842&gt;209,1,0),0)))))))),IF(P842="D",IF(Q842&gt;649,1,IF(R842&gt;244,1,IF(S842&gt;73,1,IF(T842&gt;649,1,IF(W842&gt;56,1,IF(U842=6,1,IF(U842=5,1,IF(U842=4,IF(V842&gt;254,1,0),0)))))))),0))))</f>
        <v>1</v>
      </c>
      <c r="Y842" s="3">
        <f>SUMIF(B:B,B842,X:X)</f>
        <v>1</v>
      </c>
      <c r="Z842" s="3" t="str">
        <f>IF(Y842&gt;0,"어학 충족","자격미달")</f>
        <v>어학 충족</v>
      </c>
      <c r="AA842" s="3"/>
      <c r="AB842" s="3" t="str">
        <f>IF(P842="A",IF(Q842&gt;849,"TOEIC 충족",IF(R842&gt;335,"New-TEPS 충족",IF(S842&gt;97,"TOEFL 충족",IF(T842&gt;849,"JPT 충족",IF(W842&gt;82,"G-TELP 충족",IF(U842=6,"HSK점수 충족",IF(U842=5,IF(V842&gt;254,"HSK점수 충족","자격미달"),"자격미달"))))))),IF(P842="B",IF(Q842&gt;699,"TOEIC 충족",IF(R842&gt;263,"New-TEPS 충족",IF(S842&gt;78,"TOEFL 충족",IF(T842&gt;699,"JPT 충족",IF(W842&gt;63,"G-TELP 충족",IF(U842=6,"HSK점수 충족",IF(U842=5,IF(V842&gt;179,"HSK점수 충족","자격미달"),"자격미달"))))))),IF(P842="C",IF(Q842&gt;599,"TOEIC 충족",IF(R842&gt;226,"New-TEPS 충족",IF(S842&gt;67,"TOEFL 충족",IF(T842&gt;599,"JPT 충족",IF(W842&gt;49,"G-TELP 충족",IF(U842=6,"HSK점수 충족",IF(U842=5,"HSK점수 충족",IF(U842=4,IF(V842&gt;209,"HSK점수 충족","자격미달"),"자격미달")))))))),IF(P842="D",IF(Q842&gt;649,"TOEIC 충족",IF(R842&gt;244,"New-TEPS 충족",IF(S842&gt;73,"TOEFL 충족",IF(T842&gt;649,"JPT 충족",IF(W842&gt;56,"G-TELP 충족",IF(U1783=6,"HSK점수 충족",IF(U1783=5,"HSK점수 충족",IF(U1783=4,IF(V1783&gt;254,"HSK점수 충족","자격미달"),"자격미달")))))))),0))))</f>
        <v>TOEIC 충족</v>
      </c>
      <c r="AC842" s="21"/>
      <c r="AD842" s="3">
        <f>IF(P842="A",VLOOKUP(Q842,[1]교육_어학_경력backdata!$B$3:$C$9,2,1),IF(P842="B",VLOOKUP(Q842,[1]교육_어학_경력backdata!$G$3:$H$9,2,1),IF(P842="C",0,"오류")))</f>
        <v>10</v>
      </c>
      <c r="AE842" s="3">
        <f>IF(P842="A",VLOOKUP(R842,[1]교육_어학_경력backdata!$B$11:$C$17,2,1),IF(P842="B",VLOOKUP(R842,[1]교육_어학_경력backdata!$G$11:$H$17,2,1),IF(P842="C",0,"오류")))</f>
        <v>0</v>
      </c>
      <c r="AF842" s="3">
        <f>IF(P842="A",VLOOKUP(S842,[1]교육_어학_경력backdata!$B$19:$C$25,2,1),IF(P842="B",VLOOKUP(S842,[1]교육_어학_경력backdata!$G$19:$H$25,2,1),IF(P842="C",0,"오류")))</f>
        <v>0</v>
      </c>
      <c r="AG842" s="3">
        <f>IF(P842="A",VLOOKUP(T842,[1]교육_어학_경력backdata!$B$3:$C$9,2,1),IF(P842="B",VLOOKUP(T842,[1]교육_어학_경력backdata!$G$3:$H$9,2,1),IF(P842="C",0,"오류")))</f>
        <v>0</v>
      </c>
      <c r="AH842" s="3">
        <f>IF(P842="A",IF(U842=0,0,IF(U842=4,0,IF(U842=5,VLOOKUP(V842,[1]교육_어학_경력backdata!$B$27:$C$29,2,1),IF(U842=6,VLOOKUP(V842,[1]교육_어학_경력backdata!$B$31:$C$34,2,1))))),IF(P842="B",IF(U842=0,0,IF(U842=4,0,IF(U842=5,VLOOKUP(V842,[1]교육_어학_경력backdata!$G$27:$H$31,2,1),IF(U842=6,VLOOKUP(V842,[1]교육_어학_경력backdata!$G$33:$H$34,2,1))))),IF(CT842="C",0,"오류")))</f>
        <v>0</v>
      </c>
      <c r="AI842" s="3">
        <f>IF(P842="A",VLOOKUP(W842,[1]교육_어학_경력backdata!$B$36:$C$42,2,1),IF(P842="B",VLOOKUP(W842,[1]교육_어학_경력backdata!$G$36:$H$42,2,1),IF(P842="C",0,"오류")))</f>
        <v>0</v>
      </c>
      <c r="AJ842" s="3">
        <f>SUM(AD842:AI842)</f>
        <v>10</v>
      </c>
      <c r="AK842" s="3">
        <f>_xlfn.MAXIFS(AJ:AJ,B:B,B842)</f>
        <v>10</v>
      </c>
      <c r="AL842" s="3"/>
      <c r="AM842" s="21"/>
      <c r="AN842" s="3"/>
      <c r="AO842" s="3"/>
    </row>
    <row r="843" spans="1:41" x14ac:dyDescent="0.4">
      <c r="A843" s="4">
        <f>IF(B842=B843,A842,A842+1)</f>
        <v>793</v>
      </c>
      <c r="B843" s="4" t="s">
        <v>2081</v>
      </c>
      <c r="C843" s="4" t="s">
        <v>2080</v>
      </c>
      <c r="D843" s="4" t="s">
        <v>1789</v>
      </c>
      <c r="E843" s="4" t="s">
        <v>1788</v>
      </c>
      <c r="F843" s="4">
        <f>IF(B843=B842,F842+1,1)</f>
        <v>1</v>
      </c>
      <c r="G843" s="4" t="s">
        <v>6384</v>
      </c>
      <c r="H843" s="4" t="s">
        <v>6379</v>
      </c>
      <c r="I843" s="4" t="s">
        <v>6378</v>
      </c>
      <c r="J843" s="4" t="s">
        <v>6636</v>
      </c>
      <c r="K843" s="4"/>
      <c r="L843" s="4" t="s">
        <v>6474</v>
      </c>
      <c r="M843" s="4" t="s">
        <v>6635</v>
      </c>
      <c r="P843" s="4" t="s">
        <v>1474</v>
      </c>
      <c r="Q843" s="4">
        <f>IF(H843="TOEIC",VALUE(L843),0)</f>
        <v>740</v>
      </c>
      <c r="R843" s="4">
        <f>IF(H843="NEW TEPS",VALUE(L843),0)</f>
        <v>0</v>
      </c>
      <c r="S843" s="4">
        <f>IF(H843="TOEFL(ibt)",VALUE(L843),0)</f>
        <v>0</v>
      </c>
      <c r="T843" s="4">
        <f>IF(H843="JPT",VALUE(L843),0)</f>
        <v>0</v>
      </c>
      <c r="U843" s="4">
        <f>IF(H843="HSK",VALUE(K843),0)</f>
        <v>0</v>
      </c>
      <c r="V843" s="4">
        <f>IF(H843="HSK",VALUE(L843),0)</f>
        <v>0</v>
      </c>
      <c r="W843" s="4">
        <f>IF(H843="G-TELP Level2",VALUE(L843),0)</f>
        <v>0</v>
      </c>
      <c r="X843" s="4">
        <f>IF(P843="A",IF(Q843&gt;849,1,IF(R843&gt;335,1,IF(S843&gt;97,1,IF(T843&gt;849,1,IF(W843&gt;82,1,IF(U843=6,1,IF(U843=5,IF(V843&gt;254,1,0),0))))))),IF(P843="B",IF(Q843&gt;699,1,IF(R843&gt;263,1,IF(S843&gt;78,1,IF(T843&gt;699,1,IF(W843&gt;63,1,IF(U843=6,1,IF(U843=5,IF(V843&gt;179,1,0),0))))))),IF(P843="C",IF(Q843&gt;599,1,IF(R843&gt;226,1,IF(S843&gt;67,1,IF(T843&gt;599,1,IF(W843&gt;49,1,IF(U843=6,1,IF(U843=5,1,IF(U843=4,IF(V843&gt;209,1,0),0)))))))),IF(P843="D",IF(Q843&gt;649,1,IF(R843&gt;244,1,IF(S843&gt;73,1,IF(T843&gt;649,1,IF(W843&gt;56,1,IF(U843=6,1,IF(U843=5,1,IF(U843=4,IF(V843&gt;254,1,0),0)))))))),0))))</f>
        <v>1</v>
      </c>
      <c r="Y843" s="4">
        <f>SUMIF(B:B,B843,X:X)</f>
        <v>1</v>
      </c>
      <c r="Z843" s="4" t="str">
        <f>IF(Y843&gt;0,"어학 충족","자격미달")</f>
        <v>어학 충족</v>
      </c>
      <c r="AA843" s="4"/>
      <c r="AB843" s="4" t="str">
        <f>IF(P843="A",IF(Q843&gt;849,"TOEIC 충족",IF(R843&gt;335,"New-TEPS 충족",IF(S843&gt;97,"TOEFL 충족",IF(T843&gt;849,"JPT 충족",IF(W843&gt;82,"G-TELP 충족",IF(U843=6,"HSK점수 충족",IF(U843=5,IF(V843&gt;254,"HSK점수 충족","자격미달"),"자격미달"))))))),IF(P843="B",IF(Q843&gt;699,"TOEIC 충족",IF(R843&gt;263,"New-TEPS 충족",IF(S843&gt;78,"TOEFL 충족",IF(T843&gt;699,"JPT 충족",IF(W843&gt;63,"G-TELP 충족",IF(U843=6,"HSK점수 충족",IF(U843=5,IF(V843&gt;179,"HSK점수 충족","자격미달"),"자격미달"))))))),IF(P843="C",IF(Q843&gt;599,"TOEIC 충족",IF(R843&gt;226,"New-TEPS 충족",IF(S843&gt;67,"TOEFL 충족",IF(T843&gt;599,"JPT 충족",IF(W843&gt;49,"G-TELP 충족",IF(U843=6,"HSK점수 충족",IF(U843=5,"HSK점수 충족",IF(U843=4,IF(V843&gt;209,"HSK점수 충족","자격미달"),"자격미달")))))))),IF(P843="D",IF(Q843&gt;649,"TOEIC 충족",IF(R843&gt;244,"New-TEPS 충족",IF(S843&gt;73,"TOEFL 충족",IF(T843&gt;649,"JPT 충족",IF(W843&gt;56,"G-TELP 충족",IF(U1784=6,"HSK점수 충족",IF(U1784=5,"HSK점수 충족",IF(U1784=4,IF(V1784&gt;254,"HSK점수 충족","자격미달"),"자격미달")))))))),0))))</f>
        <v>TOEIC 충족</v>
      </c>
      <c r="AC843" s="21"/>
      <c r="AD843" s="4">
        <f>IF(P843="A",VLOOKUP(Q843,[1]교육_어학_경력backdata!$B$3:$C$9,2,1),IF(P843="B",VLOOKUP(Q843,[1]교육_어학_경력backdata!$G$3:$H$9,2,1),IF(P843="C",0,"오류")))</f>
        <v>2</v>
      </c>
      <c r="AE843" s="4">
        <f>IF(P843="A",VLOOKUP(R843,[1]교육_어학_경력backdata!$B$11:$C$17,2,1),IF(P843="B",VLOOKUP(R843,[1]교육_어학_경력backdata!$G$11:$H$17,2,1),IF(P843="C",0,"오류")))</f>
        <v>0</v>
      </c>
      <c r="AF843" s="4">
        <f>IF(P843="A",VLOOKUP(S843,[1]교육_어학_경력backdata!$B$19:$C$25,2,1),IF(P843="B",VLOOKUP(S843,[1]교육_어학_경력backdata!$G$19:$H$25,2,1),IF(P843="C",0,"오류")))</f>
        <v>0</v>
      </c>
      <c r="AG843" s="4">
        <f>IF(P843="A",VLOOKUP(T843,[1]교육_어학_경력backdata!$B$3:$C$9,2,1),IF(P843="B",VLOOKUP(T843,[1]교육_어학_경력backdata!$G$3:$H$9,2,1),IF(P843="C",0,"오류")))</f>
        <v>0</v>
      </c>
      <c r="AH843" s="4">
        <f>IF(P843="A",IF(U843=0,0,IF(U843=4,0,IF(U843=5,VLOOKUP(V843,[1]교육_어학_경력backdata!$B$27:$C$29,2,1),IF(U843=6,VLOOKUP(V843,[1]교육_어학_경력backdata!$B$31:$C$34,2,1))))),IF(P843="B",IF(U843=0,0,IF(U843=4,0,IF(U843=5,VLOOKUP(V843,[1]교육_어학_경력backdata!$G$27:$H$31,2,1),IF(U843=6,VLOOKUP(V843,[1]교육_어학_경력backdata!$G$33:$H$34,2,1))))),IF(CT843="C",0,"오류")))</f>
        <v>0</v>
      </c>
      <c r="AI843" s="4">
        <f>IF(P843="A",VLOOKUP(W843,[1]교육_어학_경력backdata!$B$36:$C$42,2,1),IF(P843="B",VLOOKUP(W843,[1]교육_어학_경력backdata!$G$36:$H$42,2,1),IF(P843="C",0,"오류")))</f>
        <v>0</v>
      </c>
      <c r="AJ843" s="4">
        <f>SUM(AD843:AI843)</f>
        <v>2</v>
      </c>
      <c r="AK843" s="4">
        <f>_xlfn.MAXIFS(AJ:AJ,B:B,B843)</f>
        <v>2</v>
      </c>
      <c r="AL843" s="4"/>
      <c r="AM843" s="21"/>
      <c r="AN843" s="4"/>
      <c r="AO843" s="4"/>
    </row>
    <row r="844" spans="1:41" x14ac:dyDescent="0.4">
      <c r="A844" s="3">
        <f>IF(B843=B844,A843,A843+1)</f>
        <v>794</v>
      </c>
      <c r="B844" s="3" t="s">
        <v>2075</v>
      </c>
      <c r="C844" s="3" t="s">
        <v>2074</v>
      </c>
      <c r="D844" s="3" t="s">
        <v>1789</v>
      </c>
      <c r="E844" s="3" t="s">
        <v>1788</v>
      </c>
      <c r="F844" s="3">
        <f>IF(B844=B843,F843+1,1)</f>
        <v>1</v>
      </c>
      <c r="G844" s="3" t="s">
        <v>6380</v>
      </c>
      <c r="H844" s="3" t="s">
        <v>6379</v>
      </c>
      <c r="I844" s="3" t="s">
        <v>6378</v>
      </c>
      <c r="J844" s="3" t="s">
        <v>6634</v>
      </c>
      <c r="K844" s="3"/>
      <c r="L844" s="3" t="s">
        <v>6633</v>
      </c>
      <c r="M844" s="3" t="s">
        <v>6632</v>
      </c>
      <c r="P844" s="3" t="s">
        <v>1474</v>
      </c>
      <c r="Q844" s="3">
        <f>IF(H844="TOEIC",VALUE(L844),0)</f>
        <v>750</v>
      </c>
      <c r="R844" s="3">
        <f>IF(H844="NEW TEPS",VALUE(L844),0)</f>
        <v>0</v>
      </c>
      <c r="S844" s="3">
        <f>IF(H844="TOEFL(ibt)",VALUE(L844),0)</f>
        <v>0</v>
      </c>
      <c r="T844" s="3">
        <f>IF(H844="JPT",VALUE(L844),0)</f>
        <v>0</v>
      </c>
      <c r="U844" s="3">
        <f>IF(H844="HSK",VALUE(K844),0)</f>
        <v>0</v>
      </c>
      <c r="V844" s="3">
        <f>IF(H844="HSK",VALUE(L844),0)</f>
        <v>0</v>
      </c>
      <c r="W844" s="3">
        <f>IF(H844="G-TELP Level2",VALUE(L844),0)</f>
        <v>0</v>
      </c>
      <c r="X844" s="3">
        <f>IF(P844="A",IF(Q844&gt;849,1,IF(R844&gt;335,1,IF(S844&gt;97,1,IF(T844&gt;849,1,IF(W844&gt;82,1,IF(U844=6,1,IF(U844=5,IF(V844&gt;254,1,0),0))))))),IF(P844="B",IF(Q844&gt;699,1,IF(R844&gt;263,1,IF(S844&gt;78,1,IF(T844&gt;699,1,IF(W844&gt;63,1,IF(U844=6,1,IF(U844=5,IF(V844&gt;179,1,0),0))))))),IF(P844="C",IF(Q844&gt;599,1,IF(R844&gt;226,1,IF(S844&gt;67,1,IF(T844&gt;599,1,IF(W844&gt;49,1,IF(U844=6,1,IF(U844=5,1,IF(U844=4,IF(V844&gt;209,1,0),0)))))))),IF(P844="D",IF(Q844&gt;649,1,IF(R844&gt;244,1,IF(S844&gt;73,1,IF(T844&gt;649,1,IF(W844&gt;56,1,IF(U844=6,1,IF(U844=5,1,IF(U844=4,IF(V844&gt;254,1,0),0)))))))),0))))</f>
        <v>1</v>
      </c>
      <c r="Y844" s="3">
        <f>SUMIF(B:B,B844,X:X)</f>
        <v>1</v>
      </c>
      <c r="Z844" s="3" t="str">
        <f>IF(Y844&gt;0,"어학 충족","자격미달")</f>
        <v>어학 충족</v>
      </c>
      <c r="AA844" s="3"/>
      <c r="AB844" s="3" t="str">
        <f>IF(P844="A",IF(Q844&gt;849,"TOEIC 충족",IF(R844&gt;335,"New-TEPS 충족",IF(S844&gt;97,"TOEFL 충족",IF(T844&gt;849,"JPT 충족",IF(W844&gt;82,"G-TELP 충족",IF(U844=6,"HSK점수 충족",IF(U844=5,IF(V844&gt;254,"HSK점수 충족","자격미달"),"자격미달"))))))),IF(P844="B",IF(Q844&gt;699,"TOEIC 충족",IF(R844&gt;263,"New-TEPS 충족",IF(S844&gt;78,"TOEFL 충족",IF(T844&gt;699,"JPT 충족",IF(W844&gt;63,"G-TELP 충족",IF(U844=6,"HSK점수 충족",IF(U844=5,IF(V844&gt;179,"HSK점수 충족","자격미달"),"자격미달"))))))),IF(P844="C",IF(Q844&gt;599,"TOEIC 충족",IF(R844&gt;226,"New-TEPS 충족",IF(S844&gt;67,"TOEFL 충족",IF(T844&gt;599,"JPT 충족",IF(W844&gt;49,"G-TELP 충족",IF(U844=6,"HSK점수 충족",IF(U844=5,"HSK점수 충족",IF(U844=4,IF(V844&gt;209,"HSK점수 충족","자격미달"),"자격미달")))))))),IF(P844="D",IF(Q844&gt;649,"TOEIC 충족",IF(R844&gt;244,"New-TEPS 충족",IF(S844&gt;73,"TOEFL 충족",IF(T844&gt;649,"JPT 충족",IF(W844&gt;56,"G-TELP 충족",IF(U1785=6,"HSK점수 충족",IF(U1785=5,"HSK점수 충족",IF(U1785=4,IF(V1785&gt;254,"HSK점수 충족","자격미달"),"자격미달")))))))),0))))</f>
        <v>TOEIC 충족</v>
      </c>
      <c r="AC844" s="21"/>
      <c r="AD844" s="3">
        <f>IF(P844="A",VLOOKUP(Q844,[1]교육_어학_경력backdata!$B$3:$C$9,2,1),IF(P844="B",VLOOKUP(Q844,[1]교육_어학_경력backdata!$G$3:$H$9,2,1),IF(P844="C",0,"오류")))</f>
        <v>4</v>
      </c>
      <c r="AE844" s="3">
        <f>IF(P844="A",VLOOKUP(R844,[1]교육_어학_경력backdata!$B$11:$C$17,2,1),IF(P844="B",VLOOKUP(R844,[1]교육_어학_경력backdata!$G$11:$H$17,2,1),IF(P844="C",0,"오류")))</f>
        <v>0</v>
      </c>
      <c r="AF844" s="3">
        <f>IF(P844="A",VLOOKUP(S844,[1]교육_어학_경력backdata!$B$19:$C$25,2,1),IF(P844="B",VLOOKUP(S844,[1]교육_어학_경력backdata!$G$19:$H$25,2,1),IF(P844="C",0,"오류")))</f>
        <v>0</v>
      </c>
      <c r="AG844" s="3">
        <f>IF(P844="A",VLOOKUP(T844,[1]교육_어학_경력backdata!$B$3:$C$9,2,1),IF(P844="B",VLOOKUP(T844,[1]교육_어학_경력backdata!$G$3:$H$9,2,1),IF(P844="C",0,"오류")))</f>
        <v>0</v>
      </c>
      <c r="AH844" s="3">
        <f>IF(P844="A",IF(U844=0,0,IF(U844=4,0,IF(U844=5,VLOOKUP(V844,[1]교육_어학_경력backdata!$B$27:$C$29,2,1),IF(U844=6,VLOOKUP(V844,[1]교육_어학_경력backdata!$B$31:$C$34,2,1))))),IF(P844="B",IF(U844=0,0,IF(U844=4,0,IF(U844=5,VLOOKUP(V844,[1]교육_어학_경력backdata!$G$27:$H$31,2,1),IF(U844=6,VLOOKUP(V844,[1]교육_어학_경력backdata!$G$33:$H$34,2,1))))),IF(CT844="C",0,"오류")))</f>
        <v>0</v>
      </c>
      <c r="AI844" s="3">
        <f>IF(P844="A",VLOOKUP(W844,[1]교육_어학_경력backdata!$B$36:$C$42,2,1),IF(P844="B",VLOOKUP(W844,[1]교육_어학_경력backdata!$G$36:$H$42,2,1),IF(P844="C",0,"오류")))</f>
        <v>0</v>
      </c>
      <c r="AJ844" s="3">
        <f>SUM(AD844:AI844)</f>
        <v>4</v>
      </c>
      <c r="AK844" s="3">
        <f>_xlfn.MAXIFS(AJ:AJ,B:B,B844)</f>
        <v>4</v>
      </c>
      <c r="AL844" s="3"/>
      <c r="AM844" s="21"/>
      <c r="AN844" s="3"/>
      <c r="AO844" s="3"/>
    </row>
    <row r="845" spans="1:41" x14ac:dyDescent="0.4">
      <c r="A845" s="4">
        <f>IF(B844=B845,A844,A844+1)</f>
        <v>795</v>
      </c>
      <c r="B845" s="4" t="s">
        <v>2070</v>
      </c>
      <c r="C845" s="4" t="s">
        <v>2069</v>
      </c>
      <c r="D845" s="4" t="s">
        <v>1789</v>
      </c>
      <c r="E845" s="4" t="s">
        <v>1788</v>
      </c>
      <c r="F845" s="4">
        <f>IF(B845=B844,F844+1,1)</f>
        <v>1</v>
      </c>
      <c r="G845" s="4" t="s">
        <v>6380</v>
      </c>
      <c r="H845" s="4" t="s">
        <v>6379</v>
      </c>
      <c r="I845" s="4" t="s">
        <v>6378</v>
      </c>
      <c r="J845" s="4" t="s">
        <v>6544</v>
      </c>
      <c r="K845" s="4"/>
      <c r="L845" s="4" t="s">
        <v>6489</v>
      </c>
      <c r="M845" s="4" t="s">
        <v>6631</v>
      </c>
      <c r="P845" s="4" t="s">
        <v>1474</v>
      </c>
      <c r="Q845" s="4">
        <f>IF(H845="TOEIC",VALUE(L845),0)</f>
        <v>730</v>
      </c>
      <c r="R845" s="4">
        <f>IF(H845="NEW TEPS",VALUE(L845),0)</f>
        <v>0</v>
      </c>
      <c r="S845" s="4">
        <f>IF(H845="TOEFL(ibt)",VALUE(L845),0)</f>
        <v>0</v>
      </c>
      <c r="T845" s="4">
        <f>IF(H845="JPT",VALUE(L845),0)</f>
        <v>0</v>
      </c>
      <c r="U845" s="4">
        <f>IF(H845="HSK",VALUE(K845),0)</f>
        <v>0</v>
      </c>
      <c r="V845" s="4">
        <f>IF(H845="HSK",VALUE(L845),0)</f>
        <v>0</v>
      </c>
      <c r="W845" s="4">
        <f>IF(H845="G-TELP Level2",VALUE(L845),0)</f>
        <v>0</v>
      </c>
      <c r="X845" s="4">
        <f>IF(P845="A",IF(Q845&gt;849,1,IF(R845&gt;335,1,IF(S845&gt;97,1,IF(T845&gt;849,1,IF(W845&gt;82,1,IF(U845=6,1,IF(U845=5,IF(V845&gt;254,1,0),0))))))),IF(P845="B",IF(Q845&gt;699,1,IF(R845&gt;263,1,IF(S845&gt;78,1,IF(T845&gt;699,1,IF(W845&gt;63,1,IF(U845=6,1,IF(U845=5,IF(V845&gt;179,1,0),0))))))),IF(P845="C",IF(Q845&gt;599,1,IF(R845&gt;226,1,IF(S845&gt;67,1,IF(T845&gt;599,1,IF(W845&gt;49,1,IF(U845=6,1,IF(U845=5,1,IF(U845=4,IF(V845&gt;209,1,0),0)))))))),IF(P845="D",IF(Q845&gt;649,1,IF(R845&gt;244,1,IF(S845&gt;73,1,IF(T845&gt;649,1,IF(W845&gt;56,1,IF(U845=6,1,IF(U845=5,1,IF(U845=4,IF(V845&gt;254,1,0),0)))))))),0))))</f>
        <v>1</v>
      </c>
      <c r="Y845" s="4">
        <f>SUMIF(B:B,B845,X:X)</f>
        <v>1</v>
      </c>
      <c r="Z845" s="4" t="str">
        <f>IF(Y845&gt;0,"어학 충족","자격미달")</f>
        <v>어학 충족</v>
      </c>
      <c r="AA845" s="4"/>
      <c r="AB845" s="4" t="str">
        <f>IF(P845="A",IF(Q845&gt;849,"TOEIC 충족",IF(R845&gt;335,"New-TEPS 충족",IF(S845&gt;97,"TOEFL 충족",IF(T845&gt;849,"JPT 충족",IF(W845&gt;82,"G-TELP 충족",IF(U845=6,"HSK점수 충족",IF(U845=5,IF(V845&gt;254,"HSK점수 충족","자격미달"),"자격미달"))))))),IF(P845="B",IF(Q845&gt;699,"TOEIC 충족",IF(R845&gt;263,"New-TEPS 충족",IF(S845&gt;78,"TOEFL 충족",IF(T845&gt;699,"JPT 충족",IF(W845&gt;63,"G-TELP 충족",IF(U845=6,"HSK점수 충족",IF(U845=5,IF(V845&gt;179,"HSK점수 충족","자격미달"),"자격미달"))))))),IF(P845="C",IF(Q845&gt;599,"TOEIC 충족",IF(R845&gt;226,"New-TEPS 충족",IF(S845&gt;67,"TOEFL 충족",IF(T845&gt;599,"JPT 충족",IF(W845&gt;49,"G-TELP 충족",IF(U845=6,"HSK점수 충족",IF(U845=5,"HSK점수 충족",IF(U845=4,IF(V845&gt;209,"HSK점수 충족","자격미달"),"자격미달")))))))),IF(P845="D",IF(Q845&gt;649,"TOEIC 충족",IF(R845&gt;244,"New-TEPS 충족",IF(S845&gt;73,"TOEFL 충족",IF(T845&gt;649,"JPT 충족",IF(W845&gt;56,"G-TELP 충족",IF(U1786=6,"HSK점수 충족",IF(U1786=5,"HSK점수 충족",IF(U1786=4,IF(V1786&gt;254,"HSK점수 충족","자격미달"),"자격미달")))))))),0))))</f>
        <v>TOEIC 충족</v>
      </c>
      <c r="AC845" s="21"/>
      <c r="AD845" s="4">
        <f>IF(P845="A",VLOOKUP(Q845,[1]교육_어학_경력backdata!$B$3:$C$9,2,1),IF(P845="B",VLOOKUP(Q845,[1]교육_어학_경력backdata!$G$3:$H$9,2,1),IF(P845="C",0,"오류")))</f>
        <v>2</v>
      </c>
      <c r="AE845" s="4">
        <f>IF(P845="A",VLOOKUP(R845,[1]교육_어학_경력backdata!$B$11:$C$17,2,1),IF(P845="B",VLOOKUP(R845,[1]교육_어학_경력backdata!$G$11:$H$17,2,1),IF(P845="C",0,"오류")))</f>
        <v>0</v>
      </c>
      <c r="AF845" s="4">
        <f>IF(P845="A",VLOOKUP(S845,[1]교육_어학_경력backdata!$B$19:$C$25,2,1),IF(P845="B",VLOOKUP(S845,[1]교육_어학_경력backdata!$G$19:$H$25,2,1),IF(P845="C",0,"오류")))</f>
        <v>0</v>
      </c>
      <c r="AG845" s="4">
        <f>IF(P845="A",VLOOKUP(T845,[1]교육_어학_경력backdata!$B$3:$C$9,2,1),IF(P845="B",VLOOKUP(T845,[1]교육_어학_경력backdata!$G$3:$H$9,2,1),IF(P845="C",0,"오류")))</f>
        <v>0</v>
      </c>
      <c r="AH845" s="4">
        <f>IF(P845="A",IF(U845=0,0,IF(U845=4,0,IF(U845=5,VLOOKUP(V845,[1]교육_어학_경력backdata!$B$27:$C$29,2,1),IF(U845=6,VLOOKUP(V845,[1]교육_어학_경력backdata!$B$31:$C$34,2,1))))),IF(P845="B",IF(U845=0,0,IF(U845=4,0,IF(U845=5,VLOOKUP(V845,[1]교육_어학_경력backdata!$G$27:$H$31,2,1),IF(U845=6,VLOOKUP(V845,[1]교육_어학_경력backdata!$G$33:$H$34,2,1))))),IF(CT845="C",0,"오류")))</f>
        <v>0</v>
      </c>
      <c r="AI845" s="4">
        <f>IF(P845="A",VLOOKUP(W845,[1]교육_어학_경력backdata!$B$36:$C$42,2,1),IF(P845="B",VLOOKUP(W845,[1]교육_어학_경력backdata!$G$36:$H$42,2,1),IF(P845="C",0,"오류")))</f>
        <v>0</v>
      </c>
      <c r="AJ845" s="4">
        <f>SUM(AD845:AI845)</f>
        <v>2</v>
      </c>
      <c r="AK845" s="4">
        <f>_xlfn.MAXIFS(AJ:AJ,B:B,B845)</f>
        <v>2</v>
      </c>
      <c r="AL845" s="4"/>
      <c r="AM845" s="21"/>
      <c r="AN845" s="4"/>
      <c r="AO845" s="4"/>
    </row>
    <row r="846" spans="1:41" x14ac:dyDescent="0.4">
      <c r="A846" s="3">
        <f>IF(B845=B846,A845,A845+1)</f>
        <v>796</v>
      </c>
      <c r="B846" s="3" t="s">
        <v>2063</v>
      </c>
      <c r="C846" s="3" t="s">
        <v>2062</v>
      </c>
      <c r="D846" s="3" t="s">
        <v>1789</v>
      </c>
      <c r="E846" s="3" t="s">
        <v>1788</v>
      </c>
      <c r="F846" s="3">
        <f>IF(B846=B845,F845+1,1)</f>
        <v>1</v>
      </c>
      <c r="G846" s="3" t="s">
        <v>6380</v>
      </c>
      <c r="H846" s="3" t="s">
        <v>6379</v>
      </c>
      <c r="I846" s="3" t="s">
        <v>6378</v>
      </c>
      <c r="J846" s="3" t="s">
        <v>6549</v>
      </c>
      <c r="K846" s="3"/>
      <c r="L846" s="3" t="s">
        <v>6444</v>
      </c>
      <c r="M846" s="3" t="s">
        <v>6630</v>
      </c>
      <c r="P846" s="3" t="s">
        <v>1474</v>
      </c>
      <c r="Q846" s="3">
        <f>IF(H846="TOEIC",VALUE(L846),0)</f>
        <v>790</v>
      </c>
      <c r="R846" s="3">
        <f>IF(H846="NEW TEPS",VALUE(L846),0)</f>
        <v>0</v>
      </c>
      <c r="S846" s="3">
        <f>IF(H846="TOEFL(ibt)",VALUE(L846),0)</f>
        <v>0</v>
      </c>
      <c r="T846" s="3">
        <f>IF(H846="JPT",VALUE(L846),0)</f>
        <v>0</v>
      </c>
      <c r="U846" s="3">
        <f>IF(H846="HSK",VALUE(K846),0)</f>
        <v>0</v>
      </c>
      <c r="V846" s="3">
        <f>IF(H846="HSK",VALUE(L846),0)</f>
        <v>0</v>
      </c>
      <c r="W846" s="3">
        <f>IF(H846="G-TELP Level2",VALUE(L846),0)</f>
        <v>0</v>
      </c>
      <c r="X846" s="3">
        <f>IF(P846="A",IF(Q846&gt;849,1,IF(R846&gt;335,1,IF(S846&gt;97,1,IF(T846&gt;849,1,IF(W846&gt;82,1,IF(U846=6,1,IF(U846=5,IF(V846&gt;254,1,0),0))))))),IF(P846="B",IF(Q846&gt;699,1,IF(R846&gt;263,1,IF(S846&gt;78,1,IF(T846&gt;699,1,IF(W846&gt;63,1,IF(U846=6,1,IF(U846=5,IF(V846&gt;179,1,0),0))))))),IF(P846="C",IF(Q846&gt;599,1,IF(R846&gt;226,1,IF(S846&gt;67,1,IF(T846&gt;599,1,IF(W846&gt;49,1,IF(U846=6,1,IF(U846=5,1,IF(U846=4,IF(V846&gt;209,1,0),0)))))))),IF(P846="D",IF(Q846&gt;649,1,IF(R846&gt;244,1,IF(S846&gt;73,1,IF(T846&gt;649,1,IF(W846&gt;56,1,IF(U846=6,1,IF(U846=5,1,IF(U846=4,IF(V846&gt;254,1,0),0)))))))),0))))</f>
        <v>1</v>
      </c>
      <c r="Y846" s="3">
        <f>SUMIF(B:B,B846,X:X)</f>
        <v>1</v>
      </c>
      <c r="Z846" s="3" t="str">
        <f>IF(Y846&gt;0,"어학 충족","자격미달")</f>
        <v>어학 충족</v>
      </c>
      <c r="AA846" s="3"/>
      <c r="AB846" s="3" t="str">
        <f>IF(P846="A",IF(Q846&gt;849,"TOEIC 충족",IF(R846&gt;335,"New-TEPS 충족",IF(S846&gt;97,"TOEFL 충족",IF(T846&gt;849,"JPT 충족",IF(W846&gt;82,"G-TELP 충족",IF(U846=6,"HSK점수 충족",IF(U846=5,IF(V846&gt;254,"HSK점수 충족","자격미달"),"자격미달"))))))),IF(P846="B",IF(Q846&gt;699,"TOEIC 충족",IF(R846&gt;263,"New-TEPS 충족",IF(S846&gt;78,"TOEFL 충족",IF(T846&gt;699,"JPT 충족",IF(W846&gt;63,"G-TELP 충족",IF(U846=6,"HSK점수 충족",IF(U846=5,IF(V846&gt;179,"HSK점수 충족","자격미달"),"자격미달"))))))),IF(P846="C",IF(Q846&gt;599,"TOEIC 충족",IF(R846&gt;226,"New-TEPS 충족",IF(S846&gt;67,"TOEFL 충족",IF(T846&gt;599,"JPT 충족",IF(W846&gt;49,"G-TELP 충족",IF(U846=6,"HSK점수 충족",IF(U846=5,"HSK점수 충족",IF(U846=4,IF(V846&gt;209,"HSK점수 충족","자격미달"),"자격미달")))))))),IF(P846="D",IF(Q846&gt;649,"TOEIC 충족",IF(R846&gt;244,"New-TEPS 충족",IF(S846&gt;73,"TOEFL 충족",IF(T846&gt;649,"JPT 충족",IF(W846&gt;56,"G-TELP 충족",IF(U1787=6,"HSK점수 충족",IF(U1787=5,"HSK점수 충족",IF(U1787=4,IF(V1787&gt;254,"HSK점수 충족","자격미달"),"자격미달")))))))),0))))</f>
        <v>TOEIC 충족</v>
      </c>
      <c r="AC846" s="21"/>
      <c r="AD846" s="3">
        <f>IF(P846="A",VLOOKUP(Q846,[1]교육_어학_경력backdata!$B$3:$C$9,2,1),IF(P846="B",VLOOKUP(Q846,[1]교육_어학_경력backdata!$G$3:$H$9,2,1),IF(P846="C",0,"오류")))</f>
        <v>4</v>
      </c>
      <c r="AE846" s="3">
        <f>IF(P846="A",VLOOKUP(R846,[1]교육_어학_경력backdata!$B$11:$C$17,2,1),IF(P846="B",VLOOKUP(R846,[1]교육_어학_경력backdata!$G$11:$H$17,2,1),IF(P846="C",0,"오류")))</f>
        <v>0</v>
      </c>
      <c r="AF846" s="3">
        <f>IF(P846="A",VLOOKUP(S846,[1]교육_어학_경력backdata!$B$19:$C$25,2,1),IF(P846="B",VLOOKUP(S846,[1]교육_어학_경력backdata!$G$19:$H$25,2,1),IF(P846="C",0,"오류")))</f>
        <v>0</v>
      </c>
      <c r="AG846" s="3">
        <f>IF(P846="A",VLOOKUP(T846,[1]교육_어학_경력backdata!$B$3:$C$9,2,1),IF(P846="B",VLOOKUP(T846,[1]교육_어학_경력backdata!$G$3:$H$9,2,1),IF(P846="C",0,"오류")))</f>
        <v>0</v>
      </c>
      <c r="AH846" s="3">
        <f>IF(P846="A",IF(U846=0,0,IF(U846=4,0,IF(U846=5,VLOOKUP(V846,[1]교육_어학_경력backdata!$B$27:$C$29,2,1),IF(U846=6,VLOOKUP(V846,[1]교육_어학_경력backdata!$B$31:$C$34,2,1))))),IF(P846="B",IF(U846=0,0,IF(U846=4,0,IF(U846=5,VLOOKUP(V846,[1]교육_어학_경력backdata!$G$27:$H$31,2,1),IF(U846=6,VLOOKUP(V846,[1]교육_어학_경력backdata!$G$33:$H$34,2,1))))),IF(CT846="C",0,"오류")))</f>
        <v>0</v>
      </c>
      <c r="AI846" s="3">
        <f>IF(P846="A",VLOOKUP(W846,[1]교육_어학_경력backdata!$B$36:$C$42,2,1),IF(P846="B",VLOOKUP(W846,[1]교육_어학_경력backdata!$G$36:$H$42,2,1),IF(P846="C",0,"오류")))</f>
        <v>0</v>
      </c>
      <c r="AJ846" s="3">
        <f>SUM(AD846:AI846)</f>
        <v>4</v>
      </c>
      <c r="AK846" s="3">
        <f>_xlfn.MAXIFS(AJ:AJ,B:B,B846)</f>
        <v>4</v>
      </c>
      <c r="AL846" s="3"/>
      <c r="AM846" s="21"/>
      <c r="AN846" s="3"/>
      <c r="AO846" s="3"/>
    </row>
    <row r="847" spans="1:41" x14ac:dyDescent="0.4">
      <c r="A847" s="4">
        <f>IF(B846=B847,A846,A846+1)</f>
        <v>797</v>
      </c>
      <c r="B847" s="4" t="s">
        <v>2058</v>
      </c>
      <c r="C847" s="4" t="s">
        <v>2057</v>
      </c>
      <c r="D847" s="4" t="s">
        <v>1789</v>
      </c>
      <c r="E847" s="4" t="s">
        <v>1788</v>
      </c>
      <c r="F847" s="4">
        <f>IF(B847=B846,F846+1,1)</f>
        <v>1</v>
      </c>
      <c r="G847" s="4" t="s">
        <v>6380</v>
      </c>
      <c r="H847" s="4" t="s">
        <v>6379</v>
      </c>
      <c r="I847" s="4" t="s">
        <v>6378</v>
      </c>
      <c r="J847" s="4" t="s">
        <v>6518</v>
      </c>
      <c r="K847" s="4"/>
      <c r="L847" s="4" t="s">
        <v>6438</v>
      </c>
      <c r="M847" s="4" t="s">
        <v>6629</v>
      </c>
      <c r="P847" s="4" t="s">
        <v>1474</v>
      </c>
      <c r="Q847" s="4">
        <f>IF(H847="TOEIC",VALUE(L847),0)</f>
        <v>785</v>
      </c>
      <c r="R847" s="4">
        <f>IF(H847="NEW TEPS",VALUE(L847),0)</f>
        <v>0</v>
      </c>
      <c r="S847" s="4">
        <f>IF(H847="TOEFL(ibt)",VALUE(L847),0)</f>
        <v>0</v>
      </c>
      <c r="T847" s="4">
        <f>IF(H847="JPT",VALUE(L847),0)</f>
        <v>0</v>
      </c>
      <c r="U847" s="4">
        <f>IF(H847="HSK",VALUE(K847),0)</f>
        <v>0</v>
      </c>
      <c r="V847" s="4">
        <f>IF(H847="HSK",VALUE(L847),0)</f>
        <v>0</v>
      </c>
      <c r="W847" s="4">
        <f>IF(H847="G-TELP Level2",VALUE(L847),0)</f>
        <v>0</v>
      </c>
      <c r="X847" s="4">
        <f>IF(P847="A",IF(Q847&gt;849,1,IF(R847&gt;335,1,IF(S847&gt;97,1,IF(T847&gt;849,1,IF(W847&gt;82,1,IF(U847=6,1,IF(U847=5,IF(V847&gt;254,1,0),0))))))),IF(P847="B",IF(Q847&gt;699,1,IF(R847&gt;263,1,IF(S847&gt;78,1,IF(T847&gt;699,1,IF(W847&gt;63,1,IF(U847=6,1,IF(U847=5,IF(V847&gt;179,1,0),0))))))),IF(P847="C",IF(Q847&gt;599,1,IF(R847&gt;226,1,IF(S847&gt;67,1,IF(T847&gt;599,1,IF(W847&gt;49,1,IF(U847=6,1,IF(U847=5,1,IF(U847=4,IF(V847&gt;209,1,0),0)))))))),IF(P847="D",IF(Q847&gt;649,1,IF(R847&gt;244,1,IF(S847&gt;73,1,IF(T847&gt;649,1,IF(W847&gt;56,1,IF(U847=6,1,IF(U847=5,1,IF(U847=4,IF(V847&gt;254,1,0),0)))))))),0))))</f>
        <v>1</v>
      </c>
      <c r="Y847" s="4">
        <f>SUMIF(B:B,B847,X:X)</f>
        <v>1</v>
      </c>
      <c r="Z847" s="4" t="str">
        <f>IF(Y847&gt;0,"어학 충족","자격미달")</f>
        <v>어학 충족</v>
      </c>
      <c r="AA847" s="4"/>
      <c r="AB847" s="4" t="str">
        <f>IF(P847="A",IF(Q847&gt;849,"TOEIC 충족",IF(R847&gt;335,"New-TEPS 충족",IF(S847&gt;97,"TOEFL 충족",IF(T847&gt;849,"JPT 충족",IF(W847&gt;82,"G-TELP 충족",IF(U847=6,"HSK점수 충족",IF(U847=5,IF(V847&gt;254,"HSK점수 충족","자격미달"),"자격미달"))))))),IF(P847="B",IF(Q847&gt;699,"TOEIC 충족",IF(R847&gt;263,"New-TEPS 충족",IF(S847&gt;78,"TOEFL 충족",IF(T847&gt;699,"JPT 충족",IF(W847&gt;63,"G-TELP 충족",IF(U847=6,"HSK점수 충족",IF(U847=5,IF(V847&gt;179,"HSK점수 충족","자격미달"),"자격미달"))))))),IF(P847="C",IF(Q847&gt;599,"TOEIC 충족",IF(R847&gt;226,"New-TEPS 충족",IF(S847&gt;67,"TOEFL 충족",IF(T847&gt;599,"JPT 충족",IF(W847&gt;49,"G-TELP 충족",IF(U847=6,"HSK점수 충족",IF(U847=5,"HSK점수 충족",IF(U847=4,IF(V847&gt;209,"HSK점수 충족","자격미달"),"자격미달")))))))),IF(P847="D",IF(Q847&gt;649,"TOEIC 충족",IF(R847&gt;244,"New-TEPS 충족",IF(S847&gt;73,"TOEFL 충족",IF(T847&gt;649,"JPT 충족",IF(W847&gt;56,"G-TELP 충족",IF(U1788=6,"HSK점수 충족",IF(U1788=5,"HSK점수 충족",IF(U1788=4,IF(V1788&gt;254,"HSK점수 충족","자격미달"),"자격미달")))))))),0))))</f>
        <v>TOEIC 충족</v>
      </c>
      <c r="AC847" s="21"/>
      <c r="AD847" s="4">
        <f>IF(P847="A",VLOOKUP(Q847,[1]교육_어학_경력backdata!$B$3:$C$9,2,1),IF(P847="B",VLOOKUP(Q847,[1]교육_어학_경력backdata!$G$3:$H$9,2,1),IF(P847="C",0,"오류")))</f>
        <v>4</v>
      </c>
      <c r="AE847" s="4">
        <f>IF(P847="A",VLOOKUP(R847,[1]교육_어학_경력backdata!$B$11:$C$17,2,1),IF(P847="B",VLOOKUP(R847,[1]교육_어학_경력backdata!$G$11:$H$17,2,1),IF(P847="C",0,"오류")))</f>
        <v>0</v>
      </c>
      <c r="AF847" s="4">
        <f>IF(P847="A",VLOOKUP(S847,[1]교육_어학_경력backdata!$B$19:$C$25,2,1),IF(P847="B",VLOOKUP(S847,[1]교육_어학_경력backdata!$G$19:$H$25,2,1),IF(P847="C",0,"오류")))</f>
        <v>0</v>
      </c>
      <c r="AG847" s="4">
        <f>IF(P847="A",VLOOKUP(T847,[1]교육_어학_경력backdata!$B$3:$C$9,2,1),IF(P847="B",VLOOKUP(T847,[1]교육_어학_경력backdata!$G$3:$H$9,2,1),IF(P847="C",0,"오류")))</f>
        <v>0</v>
      </c>
      <c r="AH847" s="4">
        <f>IF(P847="A",IF(U847=0,0,IF(U847=4,0,IF(U847=5,VLOOKUP(V847,[1]교육_어학_경력backdata!$B$27:$C$29,2,1),IF(U847=6,VLOOKUP(V847,[1]교육_어학_경력backdata!$B$31:$C$34,2,1))))),IF(P847="B",IF(U847=0,0,IF(U847=4,0,IF(U847=5,VLOOKUP(V847,[1]교육_어학_경력backdata!$G$27:$H$31,2,1),IF(U847=6,VLOOKUP(V847,[1]교육_어학_경력backdata!$G$33:$H$34,2,1))))),IF(CT847="C",0,"오류")))</f>
        <v>0</v>
      </c>
      <c r="AI847" s="4">
        <f>IF(P847="A",VLOOKUP(W847,[1]교육_어학_경력backdata!$B$36:$C$42,2,1),IF(P847="B",VLOOKUP(W847,[1]교육_어학_경력backdata!$G$36:$H$42,2,1),IF(P847="C",0,"오류")))</f>
        <v>0</v>
      </c>
      <c r="AJ847" s="4">
        <f>SUM(AD847:AI847)</f>
        <v>4</v>
      </c>
      <c r="AK847" s="4">
        <f>_xlfn.MAXIFS(AJ:AJ,B:B,B847)</f>
        <v>4</v>
      </c>
      <c r="AL847" s="4"/>
      <c r="AM847" s="21"/>
      <c r="AN847" s="4"/>
      <c r="AO847" s="4"/>
    </row>
    <row r="848" spans="1:41" x14ac:dyDescent="0.4">
      <c r="A848" s="3">
        <f>IF(B847=B848,A847,A847+1)</f>
        <v>798</v>
      </c>
      <c r="B848" s="3" t="s">
        <v>2053</v>
      </c>
      <c r="C848" s="3" t="s">
        <v>2052</v>
      </c>
      <c r="D848" s="3" t="s">
        <v>1789</v>
      </c>
      <c r="E848" s="3" t="s">
        <v>1788</v>
      </c>
      <c r="F848" s="3">
        <f>IF(B848=B847,F847+1,1)</f>
        <v>1</v>
      </c>
      <c r="G848" s="3" t="s">
        <v>6380</v>
      </c>
      <c r="H848" s="3" t="s">
        <v>6379</v>
      </c>
      <c r="I848" s="3" t="s">
        <v>6378</v>
      </c>
      <c r="J848" s="3" t="s">
        <v>6628</v>
      </c>
      <c r="K848" s="3"/>
      <c r="L848" s="3" t="s">
        <v>6454</v>
      </c>
      <c r="M848" s="3" t="s">
        <v>6627</v>
      </c>
      <c r="P848" s="3" t="s">
        <v>1474</v>
      </c>
      <c r="Q848" s="3">
        <f>IF(H848="TOEIC",VALUE(L848),0)</f>
        <v>895</v>
      </c>
      <c r="R848" s="3">
        <f>IF(H848="NEW TEPS",VALUE(L848),0)</f>
        <v>0</v>
      </c>
      <c r="S848" s="3">
        <f>IF(H848="TOEFL(ibt)",VALUE(L848),0)</f>
        <v>0</v>
      </c>
      <c r="T848" s="3">
        <f>IF(H848="JPT",VALUE(L848),0)</f>
        <v>0</v>
      </c>
      <c r="U848" s="3">
        <f>IF(H848="HSK",VALUE(K848),0)</f>
        <v>0</v>
      </c>
      <c r="V848" s="3">
        <f>IF(H848="HSK",VALUE(L848),0)</f>
        <v>0</v>
      </c>
      <c r="W848" s="3">
        <f>IF(H848="G-TELP Level2",VALUE(L848),0)</f>
        <v>0</v>
      </c>
      <c r="X848" s="3">
        <f>IF(P848="A",IF(Q848&gt;849,1,IF(R848&gt;335,1,IF(S848&gt;97,1,IF(T848&gt;849,1,IF(W848&gt;82,1,IF(U848=6,1,IF(U848=5,IF(V848&gt;254,1,0),0))))))),IF(P848="B",IF(Q848&gt;699,1,IF(R848&gt;263,1,IF(S848&gt;78,1,IF(T848&gt;699,1,IF(W848&gt;63,1,IF(U848=6,1,IF(U848=5,IF(V848&gt;179,1,0),0))))))),IF(P848="C",IF(Q848&gt;599,1,IF(R848&gt;226,1,IF(S848&gt;67,1,IF(T848&gt;599,1,IF(W848&gt;49,1,IF(U848=6,1,IF(U848=5,1,IF(U848=4,IF(V848&gt;209,1,0),0)))))))),IF(P848="D",IF(Q848&gt;649,1,IF(R848&gt;244,1,IF(S848&gt;73,1,IF(T848&gt;649,1,IF(W848&gt;56,1,IF(U848=6,1,IF(U848=5,1,IF(U848=4,IF(V848&gt;254,1,0),0)))))))),0))))</f>
        <v>1</v>
      </c>
      <c r="Y848" s="3">
        <f>SUMIF(B:B,B848,X:X)</f>
        <v>1</v>
      </c>
      <c r="Z848" s="3" t="str">
        <f>IF(Y848&gt;0,"어학 충족","자격미달")</f>
        <v>어학 충족</v>
      </c>
      <c r="AA848" s="3"/>
      <c r="AB848" s="3" t="str">
        <f>IF(P848="A",IF(Q848&gt;849,"TOEIC 충족",IF(R848&gt;335,"New-TEPS 충족",IF(S848&gt;97,"TOEFL 충족",IF(T848&gt;849,"JPT 충족",IF(W848&gt;82,"G-TELP 충족",IF(U848=6,"HSK점수 충족",IF(U848=5,IF(V848&gt;254,"HSK점수 충족","자격미달"),"자격미달"))))))),IF(P848="B",IF(Q848&gt;699,"TOEIC 충족",IF(R848&gt;263,"New-TEPS 충족",IF(S848&gt;78,"TOEFL 충족",IF(T848&gt;699,"JPT 충족",IF(W848&gt;63,"G-TELP 충족",IF(U848=6,"HSK점수 충족",IF(U848=5,IF(V848&gt;179,"HSK점수 충족","자격미달"),"자격미달"))))))),IF(P848="C",IF(Q848&gt;599,"TOEIC 충족",IF(R848&gt;226,"New-TEPS 충족",IF(S848&gt;67,"TOEFL 충족",IF(T848&gt;599,"JPT 충족",IF(W848&gt;49,"G-TELP 충족",IF(U848=6,"HSK점수 충족",IF(U848=5,"HSK점수 충족",IF(U848=4,IF(V848&gt;209,"HSK점수 충족","자격미달"),"자격미달")))))))),IF(P848="D",IF(Q848&gt;649,"TOEIC 충족",IF(R848&gt;244,"New-TEPS 충족",IF(S848&gt;73,"TOEFL 충족",IF(T848&gt;649,"JPT 충족",IF(W848&gt;56,"G-TELP 충족",IF(U1789=6,"HSK점수 충족",IF(U1789=5,"HSK점수 충족",IF(U1789=4,IF(V1789&gt;254,"HSK점수 충족","자격미달"),"자격미달")))))))),0))))</f>
        <v>TOEIC 충족</v>
      </c>
      <c r="AC848" s="21"/>
      <c r="AD848" s="3">
        <f>IF(P848="A",VLOOKUP(Q848,[1]교육_어학_경력backdata!$B$3:$C$9,2,1),IF(P848="B",VLOOKUP(Q848,[1]교육_어학_경력backdata!$G$3:$H$9,2,1),IF(P848="C",0,"오류")))</f>
        <v>8</v>
      </c>
      <c r="AE848" s="3">
        <f>IF(P848="A",VLOOKUP(R848,[1]교육_어학_경력backdata!$B$11:$C$17,2,1),IF(P848="B",VLOOKUP(R848,[1]교육_어학_경력backdata!$G$11:$H$17,2,1),IF(P848="C",0,"오류")))</f>
        <v>0</v>
      </c>
      <c r="AF848" s="3">
        <f>IF(P848="A",VLOOKUP(S848,[1]교육_어학_경력backdata!$B$19:$C$25,2,1),IF(P848="B",VLOOKUP(S848,[1]교육_어학_경력backdata!$G$19:$H$25,2,1),IF(P848="C",0,"오류")))</f>
        <v>0</v>
      </c>
      <c r="AG848" s="3">
        <f>IF(P848="A",VLOOKUP(T848,[1]교육_어학_경력backdata!$B$3:$C$9,2,1),IF(P848="B",VLOOKUP(T848,[1]교육_어학_경력backdata!$G$3:$H$9,2,1),IF(P848="C",0,"오류")))</f>
        <v>0</v>
      </c>
      <c r="AH848" s="3">
        <f>IF(P848="A",IF(U848=0,0,IF(U848=4,0,IF(U848=5,VLOOKUP(V848,[1]교육_어학_경력backdata!$B$27:$C$29,2,1),IF(U848=6,VLOOKUP(V848,[1]교육_어학_경력backdata!$B$31:$C$34,2,1))))),IF(P848="B",IF(U848=0,0,IF(U848=4,0,IF(U848=5,VLOOKUP(V848,[1]교육_어학_경력backdata!$G$27:$H$31,2,1),IF(U848=6,VLOOKUP(V848,[1]교육_어학_경력backdata!$G$33:$H$34,2,1))))),IF(CT848="C",0,"오류")))</f>
        <v>0</v>
      </c>
      <c r="AI848" s="3">
        <f>IF(P848="A",VLOOKUP(W848,[1]교육_어학_경력backdata!$B$36:$C$42,2,1),IF(P848="B",VLOOKUP(W848,[1]교육_어학_경력backdata!$G$36:$H$42,2,1),IF(P848="C",0,"오류")))</f>
        <v>0</v>
      </c>
      <c r="AJ848" s="3">
        <f>SUM(AD848:AI848)</f>
        <v>8</v>
      </c>
      <c r="AK848" s="3">
        <f>_xlfn.MAXIFS(AJ:AJ,B:B,B848)</f>
        <v>8</v>
      </c>
      <c r="AL848" s="3"/>
      <c r="AM848" s="21"/>
      <c r="AN848" s="3"/>
      <c r="AO848" s="3"/>
    </row>
    <row r="849" spans="1:41" x14ac:dyDescent="0.4">
      <c r="A849" s="4">
        <f>IF(B848=B849,A848,A848+1)</f>
        <v>799</v>
      </c>
      <c r="B849" s="4" t="s">
        <v>2048</v>
      </c>
      <c r="C849" s="4" t="s">
        <v>2047</v>
      </c>
      <c r="D849" s="4" t="s">
        <v>1789</v>
      </c>
      <c r="E849" s="4" t="s">
        <v>1788</v>
      </c>
      <c r="F849" s="4">
        <f>IF(B849=B848,F848+1,1)</f>
        <v>1</v>
      </c>
      <c r="G849" s="4" t="s">
        <v>6380</v>
      </c>
      <c r="H849" s="4" t="s">
        <v>6379</v>
      </c>
      <c r="I849" s="4" t="s">
        <v>6378</v>
      </c>
      <c r="J849" s="4" t="s">
        <v>6449</v>
      </c>
      <c r="K849" s="4"/>
      <c r="L849" s="4" t="s">
        <v>6444</v>
      </c>
      <c r="M849" s="4" t="s">
        <v>6626</v>
      </c>
      <c r="P849" s="4" t="s">
        <v>1474</v>
      </c>
      <c r="Q849" s="4">
        <f>IF(H849="TOEIC",VALUE(L849),0)</f>
        <v>790</v>
      </c>
      <c r="R849" s="4">
        <f>IF(H849="NEW TEPS",VALUE(L849),0)</f>
        <v>0</v>
      </c>
      <c r="S849" s="4">
        <f>IF(H849="TOEFL(ibt)",VALUE(L849),0)</f>
        <v>0</v>
      </c>
      <c r="T849" s="4">
        <f>IF(H849="JPT",VALUE(L849),0)</f>
        <v>0</v>
      </c>
      <c r="U849" s="4">
        <f>IF(H849="HSK",VALUE(K849),0)</f>
        <v>0</v>
      </c>
      <c r="V849" s="4">
        <f>IF(H849="HSK",VALUE(L849),0)</f>
        <v>0</v>
      </c>
      <c r="W849" s="4">
        <f>IF(H849="G-TELP Level2",VALUE(L849),0)</f>
        <v>0</v>
      </c>
      <c r="X849" s="4">
        <f>IF(P849="A",IF(Q849&gt;849,1,IF(R849&gt;335,1,IF(S849&gt;97,1,IF(T849&gt;849,1,IF(W849&gt;82,1,IF(U849=6,1,IF(U849=5,IF(V849&gt;254,1,0),0))))))),IF(P849="B",IF(Q849&gt;699,1,IF(R849&gt;263,1,IF(S849&gt;78,1,IF(T849&gt;699,1,IF(W849&gt;63,1,IF(U849=6,1,IF(U849=5,IF(V849&gt;179,1,0),0))))))),IF(P849="C",IF(Q849&gt;599,1,IF(R849&gt;226,1,IF(S849&gt;67,1,IF(T849&gt;599,1,IF(W849&gt;49,1,IF(U849=6,1,IF(U849=5,1,IF(U849=4,IF(V849&gt;209,1,0),0)))))))),IF(P849="D",IF(Q849&gt;649,1,IF(R849&gt;244,1,IF(S849&gt;73,1,IF(T849&gt;649,1,IF(W849&gt;56,1,IF(U849=6,1,IF(U849=5,1,IF(U849=4,IF(V849&gt;254,1,0),0)))))))),0))))</f>
        <v>1</v>
      </c>
      <c r="Y849" s="4">
        <f>SUMIF(B:B,B849,X:X)</f>
        <v>1</v>
      </c>
      <c r="Z849" s="4" t="str">
        <f>IF(Y849&gt;0,"어학 충족","자격미달")</f>
        <v>어학 충족</v>
      </c>
      <c r="AA849" s="4"/>
      <c r="AB849" s="4" t="str">
        <f>IF(P849="A",IF(Q849&gt;849,"TOEIC 충족",IF(R849&gt;335,"New-TEPS 충족",IF(S849&gt;97,"TOEFL 충족",IF(T849&gt;849,"JPT 충족",IF(W849&gt;82,"G-TELP 충족",IF(U849=6,"HSK점수 충족",IF(U849=5,IF(V849&gt;254,"HSK점수 충족","자격미달"),"자격미달"))))))),IF(P849="B",IF(Q849&gt;699,"TOEIC 충족",IF(R849&gt;263,"New-TEPS 충족",IF(S849&gt;78,"TOEFL 충족",IF(T849&gt;699,"JPT 충족",IF(W849&gt;63,"G-TELP 충족",IF(U849=6,"HSK점수 충족",IF(U849=5,IF(V849&gt;179,"HSK점수 충족","자격미달"),"자격미달"))))))),IF(P849="C",IF(Q849&gt;599,"TOEIC 충족",IF(R849&gt;226,"New-TEPS 충족",IF(S849&gt;67,"TOEFL 충족",IF(T849&gt;599,"JPT 충족",IF(W849&gt;49,"G-TELP 충족",IF(U849=6,"HSK점수 충족",IF(U849=5,"HSK점수 충족",IF(U849=4,IF(V849&gt;209,"HSK점수 충족","자격미달"),"자격미달")))))))),IF(P849="D",IF(Q849&gt;649,"TOEIC 충족",IF(R849&gt;244,"New-TEPS 충족",IF(S849&gt;73,"TOEFL 충족",IF(T849&gt;649,"JPT 충족",IF(W849&gt;56,"G-TELP 충족",IF(U1790=6,"HSK점수 충족",IF(U1790=5,"HSK점수 충족",IF(U1790=4,IF(V1790&gt;254,"HSK점수 충족","자격미달"),"자격미달")))))))),0))))</f>
        <v>TOEIC 충족</v>
      </c>
      <c r="AC849" s="21"/>
      <c r="AD849" s="4">
        <f>IF(P849="A",VLOOKUP(Q849,[1]교육_어학_경력backdata!$B$3:$C$9,2,1),IF(P849="B",VLOOKUP(Q849,[1]교육_어학_경력backdata!$G$3:$H$9,2,1),IF(P849="C",0,"오류")))</f>
        <v>4</v>
      </c>
      <c r="AE849" s="4">
        <f>IF(P849="A",VLOOKUP(R849,[1]교육_어학_경력backdata!$B$11:$C$17,2,1),IF(P849="B",VLOOKUP(R849,[1]교육_어학_경력backdata!$G$11:$H$17,2,1),IF(P849="C",0,"오류")))</f>
        <v>0</v>
      </c>
      <c r="AF849" s="4">
        <f>IF(P849="A",VLOOKUP(S849,[1]교육_어학_경력backdata!$B$19:$C$25,2,1),IF(P849="B",VLOOKUP(S849,[1]교육_어학_경력backdata!$G$19:$H$25,2,1),IF(P849="C",0,"오류")))</f>
        <v>0</v>
      </c>
      <c r="AG849" s="4">
        <f>IF(P849="A",VLOOKUP(T849,[1]교육_어학_경력backdata!$B$3:$C$9,2,1),IF(P849="B",VLOOKUP(T849,[1]교육_어학_경력backdata!$G$3:$H$9,2,1),IF(P849="C",0,"오류")))</f>
        <v>0</v>
      </c>
      <c r="AH849" s="4">
        <f>IF(P849="A",IF(U849=0,0,IF(U849=4,0,IF(U849=5,VLOOKUP(V849,[1]교육_어학_경력backdata!$B$27:$C$29,2,1),IF(U849=6,VLOOKUP(V849,[1]교육_어학_경력backdata!$B$31:$C$34,2,1))))),IF(P849="B",IF(U849=0,0,IF(U849=4,0,IF(U849=5,VLOOKUP(V849,[1]교육_어학_경력backdata!$G$27:$H$31,2,1),IF(U849=6,VLOOKUP(V849,[1]교육_어학_경력backdata!$G$33:$H$34,2,1))))),IF(CT849="C",0,"오류")))</f>
        <v>0</v>
      </c>
      <c r="AI849" s="4">
        <f>IF(P849="A",VLOOKUP(W849,[1]교육_어학_경력backdata!$B$36:$C$42,2,1),IF(P849="B",VLOOKUP(W849,[1]교육_어학_경력backdata!$G$36:$H$42,2,1),IF(P849="C",0,"오류")))</f>
        <v>0</v>
      </c>
      <c r="AJ849" s="4">
        <f>SUM(AD849:AI849)</f>
        <v>4</v>
      </c>
      <c r="AK849" s="4">
        <f>_xlfn.MAXIFS(AJ:AJ,B:B,B849)</f>
        <v>4</v>
      </c>
      <c r="AL849" s="4"/>
      <c r="AM849" s="21"/>
      <c r="AN849" s="4"/>
      <c r="AO849" s="4"/>
    </row>
    <row r="850" spans="1:41" x14ac:dyDescent="0.4">
      <c r="A850" s="3">
        <f>IF(B849=B850,A849,A849+1)</f>
        <v>800</v>
      </c>
      <c r="B850" s="3" t="s">
        <v>2040</v>
      </c>
      <c r="C850" s="3" t="s">
        <v>2039</v>
      </c>
      <c r="D850" s="3" t="s">
        <v>1789</v>
      </c>
      <c r="E850" s="3" t="s">
        <v>1788</v>
      </c>
      <c r="F850" s="3">
        <f>IF(B850=B849,F849+1,1)</f>
        <v>1</v>
      </c>
      <c r="G850" s="3" t="s">
        <v>6384</v>
      </c>
      <c r="H850" s="3" t="s">
        <v>6379</v>
      </c>
      <c r="I850" s="3" t="s">
        <v>6378</v>
      </c>
      <c r="J850" s="3" t="s">
        <v>4348</v>
      </c>
      <c r="K850" s="3"/>
      <c r="L850" s="3" t="s">
        <v>6558</v>
      </c>
      <c r="M850" s="3" t="s">
        <v>6625</v>
      </c>
      <c r="P850" s="3" t="s">
        <v>1474</v>
      </c>
      <c r="Q850" s="3">
        <f>IF(H850="TOEIC",VALUE(L850),0)</f>
        <v>735</v>
      </c>
      <c r="R850" s="3">
        <f>IF(H850="NEW TEPS",VALUE(L850),0)</f>
        <v>0</v>
      </c>
      <c r="S850" s="3">
        <f>IF(H850="TOEFL(ibt)",VALUE(L850),0)</f>
        <v>0</v>
      </c>
      <c r="T850" s="3">
        <f>IF(H850="JPT",VALUE(L850),0)</f>
        <v>0</v>
      </c>
      <c r="U850" s="3">
        <f>IF(H850="HSK",VALUE(K850),0)</f>
        <v>0</v>
      </c>
      <c r="V850" s="3">
        <f>IF(H850="HSK",VALUE(L850),0)</f>
        <v>0</v>
      </c>
      <c r="W850" s="3">
        <f>IF(H850="G-TELP Level2",VALUE(L850),0)</f>
        <v>0</v>
      </c>
      <c r="X850" s="3">
        <f>IF(P850="A",IF(Q850&gt;849,1,IF(R850&gt;335,1,IF(S850&gt;97,1,IF(T850&gt;849,1,IF(W850&gt;82,1,IF(U850=6,1,IF(U850=5,IF(V850&gt;254,1,0),0))))))),IF(P850="B",IF(Q850&gt;699,1,IF(R850&gt;263,1,IF(S850&gt;78,1,IF(T850&gt;699,1,IF(W850&gt;63,1,IF(U850=6,1,IF(U850=5,IF(V850&gt;179,1,0),0))))))),IF(P850="C",IF(Q850&gt;599,1,IF(R850&gt;226,1,IF(S850&gt;67,1,IF(T850&gt;599,1,IF(W850&gt;49,1,IF(U850=6,1,IF(U850=5,1,IF(U850=4,IF(V850&gt;209,1,0),0)))))))),IF(P850="D",IF(Q850&gt;649,1,IF(R850&gt;244,1,IF(S850&gt;73,1,IF(T850&gt;649,1,IF(W850&gt;56,1,IF(U850=6,1,IF(U850=5,1,IF(U850=4,IF(V850&gt;254,1,0),0)))))))),0))))</f>
        <v>1</v>
      </c>
      <c r="Y850" s="3">
        <f>SUMIF(B:B,B850,X:X)</f>
        <v>1</v>
      </c>
      <c r="Z850" s="3" t="str">
        <f>IF(Y850&gt;0,"어학 충족","자격미달")</f>
        <v>어학 충족</v>
      </c>
      <c r="AA850" s="3"/>
      <c r="AB850" s="3" t="str">
        <f>IF(P850="A",IF(Q850&gt;849,"TOEIC 충족",IF(R850&gt;335,"New-TEPS 충족",IF(S850&gt;97,"TOEFL 충족",IF(T850&gt;849,"JPT 충족",IF(W850&gt;82,"G-TELP 충족",IF(U850=6,"HSK점수 충족",IF(U850=5,IF(V850&gt;254,"HSK점수 충족","자격미달"),"자격미달"))))))),IF(P850="B",IF(Q850&gt;699,"TOEIC 충족",IF(R850&gt;263,"New-TEPS 충족",IF(S850&gt;78,"TOEFL 충족",IF(T850&gt;699,"JPT 충족",IF(W850&gt;63,"G-TELP 충족",IF(U850=6,"HSK점수 충족",IF(U850=5,IF(V850&gt;179,"HSK점수 충족","자격미달"),"자격미달"))))))),IF(P850="C",IF(Q850&gt;599,"TOEIC 충족",IF(R850&gt;226,"New-TEPS 충족",IF(S850&gt;67,"TOEFL 충족",IF(T850&gt;599,"JPT 충족",IF(W850&gt;49,"G-TELP 충족",IF(U850=6,"HSK점수 충족",IF(U850=5,"HSK점수 충족",IF(U850=4,IF(V850&gt;209,"HSK점수 충족","자격미달"),"자격미달")))))))),IF(P850="D",IF(Q850&gt;649,"TOEIC 충족",IF(R850&gt;244,"New-TEPS 충족",IF(S850&gt;73,"TOEFL 충족",IF(T850&gt;649,"JPT 충족",IF(W850&gt;56,"G-TELP 충족",IF(U1791=6,"HSK점수 충족",IF(U1791=5,"HSK점수 충족",IF(U1791=4,IF(V1791&gt;254,"HSK점수 충족","자격미달"),"자격미달")))))))),0))))</f>
        <v>TOEIC 충족</v>
      </c>
      <c r="AC850" s="21"/>
      <c r="AD850" s="3">
        <f>IF(P850="A",VLOOKUP(Q850,[1]교육_어학_경력backdata!$B$3:$C$9,2,1),IF(P850="B",VLOOKUP(Q850,[1]교육_어학_경력backdata!$G$3:$H$9,2,1),IF(P850="C",0,"오류")))</f>
        <v>2</v>
      </c>
      <c r="AE850" s="3">
        <f>IF(P850="A",VLOOKUP(R850,[1]교육_어학_경력backdata!$B$11:$C$17,2,1),IF(P850="B",VLOOKUP(R850,[1]교육_어학_경력backdata!$G$11:$H$17,2,1),IF(P850="C",0,"오류")))</f>
        <v>0</v>
      </c>
      <c r="AF850" s="3">
        <f>IF(P850="A",VLOOKUP(S850,[1]교육_어학_경력backdata!$B$19:$C$25,2,1),IF(P850="B",VLOOKUP(S850,[1]교육_어학_경력backdata!$G$19:$H$25,2,1),IF(P850="C",0,"오류")))</f>
        <v>0</v>
      </c>
      <c r="AG850" s="3">
        <f>IF(P850="A",VLOOKUP(T850,[1]교육_어학_경력backdata!$B$3:$C$9,2,1),IF(P850="B",VLOOKUP(T850,[1]교육_어학_경력backdata!$G$3:$H$9,2,1),IF(P850="C",0,"오류")))</f>
        <v>0</v>
      </c>
      <c r="AH850" s="3">
        <f>IF(P850="A",IF(U850=0,0,IF(U850=4,0,IF(U850=5,VLOOKUP(V850,[1]교육_어학_경력backdata!$B$27:$C$29,2,1),IF(U850=6,VLOOKUP(V850,[1]교육_어학_경력backdata!$B$31:$C$34,2,1))))),IF(P850="B",IF(U850=0,0,IF(U850=4,0,IF(U850=5,VLOOKUP(V850,[1]교육_어학_경력backdata!$G$27:$H$31,2,1),IF(U850=6,VLOOKUP(V850,[1]교육_어학_경력backdata!$G$33:$H$34,2,1))))),IF(CT850="C",0,"오류")))</f>
        <v>0</v>
      </c>
      <c r="AI850" s="3">
        <f>IF(P850="A",VLOOKUP(W850,[1]교육_어학_경력backdata!$B$36:$C$42,2,1),IF(P850="B",VLOOKUP(W850,[1]교육_어학_경력backdata!$G$36:$H$42,2,1),IF(P850="C",0,"오류")))</f>
        <v>0</v>
      </c>
      <c r="AJ850" s="3">
        <f>SUM(AD850:AI850)</f>
        <v>2</v>
      </c>
      <c r="AK850" s="3">
        <f>_xlfn.MAXIFS(AJ:AJ,B:B,B850)</f>
        <v>2</v>
      </c>
      <c r="AL850" s="3"/>
      <c r="AM850" s="21"/>
      <c r="AN850" s="3"/>
      <c r="AO850" s="3"/>
    </row>
    <row r="851" spans="1:41" x14ac:dyDescent="0.4">
      <c r="A851" s="4">
        <f>IF(B850=B851,A850,A850+1)</f>
        <v>801</v>
      </c>
      <c r="B851" s="4" t="s">
        <v>2032</v>
      </c>
      <c r="C851" s="4" t="s">
        <v>2031</v>
      </c>
      <c r="D851" s="4" t="s">
        <v>1789</v>
      </c>
      <c r="E851" s="4" t="s">
        <v>1788</v>
      </c>
      <c r="F851" s="4">
        <f>IF(B851=B850,F850+1,1)</f>
        <v>1</v>
      </c>
      <c r="G851" s="4" t="s">
        <v>6380</v>
      </c>
      <c r="H851" s="4" t="s">
        <v>6379</v>
      </c>
      <c r="I851" s="4" t="s">
        <v>6378</v>
      </c>
      <c r="J851" s="4" t="s">
        <v>6518</v>
      </c>
      <c r="K851" s="4"/>
      <c r="L851" s="4" t="s">
        <v>6623</v>
      </c>
      <c r="M851" s="4" t="s">
        <v>6624</v>
      </c>
      <c r="P851" s="4" t="s">
        <v>1474</v>
      </c>
      <c r="Q851" s="4">
        <f>IF(H851="TOEIC",VALUE(L851),0)</f>
        <v>860</v>
      </c>
      <c r="R851" s="4">
        <f>IF(H851="NEW TEPS",VALUE(L851),0)</f>
        <v>0</v>
      </c>
      <c r="S851" s="4">
        <f>IF(H851="TOEFL(ibt)",VALUE(L851),0)</f>
        <v>0</v>
      </c>
      <c r="T851" s="4">
        <f>IF(H851="JPT",VALUE(L851),0)</f>
        <v>0</v>
      </c>
      <c r="U851" s="4">
        <f>IF(H851="HSK",VALUE(K851),0)</f>
        <v>0</v>
      </c>
      <c r="V851" s="4">
        <f>IF(H851="HSK",VALUE(L851),0)</f>
        <v>0</v>
      </c>
      <c r="W851" s="4">
        <f>IF(H851="G-TELP Level2",VALUE(L851),0)</f>
        <v>0</v>
      </c>
      <c r="X851" s="4">
        <f>IF(P851="A",IF(Q851&gt;849,1,IF(R851&gt;335,1,IF(S851&gt;97,1,IF(T851&gt;849,1,IF(W851&gt;82,1,IF(U851=6,1,IF(U851=5,IF(V851&gt;254,1,0),0))))))),IF(P851="B",IF(Q851&gt;699,1,IF(R851&gt;263,1,IF(S851&gt;78,1,IF(T851&gt;699,1,IF(W851&gt;63,1,IF(U851=6,1,IF(U851=5,IF(V851&gt;179,1,0),0))))))),IF(P851="C",IF(Q851&gt;599,1,IF(R851&gt;226,1,IF(S851&gt;67,1,IF(T851&gt;599,1,IF(W851&gt;49,1,IF(U851=6,1,IF(U851=5,1,IF(U851=4,IF(V851&gt;209,1,0),0)))))))),IF(P851="D",IF(Q851&gt;649,1,IF(R851&gt;244,1,IF(S851&gt;73,1,IF(T851&gt;649,1,IF(W851&gt;56,1,IF(U851=6,1,IF(U851=5,1,IF(U851=4,IF(V851&gt;254,1,0),0)))))))),0))))</f>
        <v>1</v>
      </c>
      <c r="Y851" s="4">
        <f>SUMIF(B:B,B851,X:X)</f>
        <v>1</v>
      </c>
      <c r="Z851" s="4" t="str">
        <f>IF(Y851&gt;0,"어학 충족","자격미달")</f>
        <v>어학 충족</v>
      </c>
      <c r="AA851" s="4"/>
      <c r="AB851" s="4" t="str">
        <f>IF(P851="A",IF(Q851&gt;849,"TOEIC 충족",IF(R851&gt;335,"New-TEPS 충족",IF(S851&gt;97,"TOEFL 충족",IF(T851&gt;849,"JPT 충족",IF(W851&gt;82,"G-TELP 충족",IF(U851=6,"HSK점수 충족",IF(U851=5,IF(V851&gt;254,"HSK점수 충족","자격미달"),"자격미달"))))))),IF(P851="B",IF(Q851&gt;699,"TOEIC 충족",IF(R851&gt;263,"New-TEPS 충족",IF(S851&gt;78,"TOEFL 충족",IF(T851&gt;699,"JPT 충족",IF(W851&gt;63,"G-TELP 충족",IF(U851=6,"HSK점수 충족",IF(U851=5,IF(V851&gt;179,"HSK점수 충족","자격미달"),"자격미달"))))))),IF(P851="C",IF(Q851&gt;599,"TOEIC 충족",IF(R851&gt;226,"New-TEPS 충족",IF(S851&gt;67,"TOEFL 충족",IF(T851&gt;599,"JPT 충족",IF(W851&gt;49,"G-TELP 충족",IF(U851=6,"HSK점수 충족",IF(U851=5,"HSK점수 충족",IF(U851=4,IF(V851&gt;209,"HSK점수 충족","자격미달"),"자격미달")))))))),IF(P851="D",IF(Q851&gt;649,"TOEIC 충족",IF(R851&gt;244,"New-TEPS 충족",IF(S851&gt;73,"TOEFL 충족",IF(T851&gt;649,"JPT 충족",IF(W851&gt;56,"G-TELP 충족",IF(U1792=6,"HSK점수 충족",IF(U1792=5,"HSK점수 충족",IF(U1792=4,IF(V1792&gt;254,"HSK점수 충족","자격미달"),"자격미달")))))))),0))))</f>
        <v>TOEIC 충족</v>
      </c>
      <c r="AC851" s="21"/>
      <c r="AD851" s="4">
        <f>IF(P851="A",VLOOKUP(Q851,[1]교육_어학_경력backdata!$B$3:$C$9,2,1),IF(P851="B",VLOOKUP(Q851,[1]교육_어학_경력backdata!$G$3:$H$9,2,1),IF(P851="C",0,"오류")))</f>
        <v>8</v>
      </c>
      <c r="AE851" s="4">
        <f>IF(P851="A",VLOOKUP(R851,[1]교육_어학_경력backdata!$B$11:$C$17,2,1),IF(P851="B",VLOOKUP(R851,[1]교육_어학_경력backdata!$G$11:$H$17,2,1),IF(P851="C",0,"오류")))</f>
        <v>0</v>
      </c>
      <c r="AF851" s="4">
        <f>IF(P851="A",VLOOKUP(S851,[1]교육_어학_경력backdata!$B$19:$C$25,2,1),IF(P851="B",VLOOKUP(S851,[1]교육_어학_경력backdata!$G$19:$H$25,2,1),IF(P851="C",0,"오류")))</f>
        <v>0</v>
      </c>
      <c r="AG851" s="4">
        <f>IF(P851="A",VLOOKUP(T851,[1]교육_어학_경력backdata!$B$3:$C$9,2,1),IF(P851="B",VLOOKUP(T851,[1]교육_어학_경력backdata!$G$3:$H$9,2,1),IF(P851="C",0,"오류")))</f>
        <v>0</v>
      </c>
      <c r="AH851" s="4">
        <f>IF(P851="A",IF(U851=0,0,IF(U851=4,0,IF(U851=5,VLOOKUP(V851,[1]교육_어학_경력backdata!$B$27:$C$29,2,1),IF(U851=6,VLOOKUP(V851,[1]교육_어학_경력backdata!$B$31:$C$34,2,1))))),IF(P851="B",IF(U851=0,0,IF(U851=4,0,IF(U851=5,VLOOKUP(V851,[1]교육_어학_경력backdata!$G$27:$H$31,2,1),IF(U851=6,VLOOKUP(V851,[1]교육_어학_경력backdata!$G$33:$H$34,2,1))))),IF(CT851="C",0,"오류")))</f>
        <v>0</v>
      </c>
      <c r="AI851" s="4">
        <f>IF(P851="A",VLOOKUP(W851,[1]교육_어학_경력backdata!$B$36:$C$42,2,1),IF(P851="B",VLOOKUP(W851,[1]교육_어학_경력backdata!$G$36:$H$42,2,1),IF(P851="C",0,"오류")))</f>
        <v>0</v>
      </c>
      <c r="AJ851" s="4">
        <f>SUM(AD851:AI851)</f>
        <v>8</v>
      </c>
      <c r="AK851" s="4">
        <f>_xlfn.MAXIFS(AJ:AJ,B:B,B851)</f>
        <v>8</v>
      </c>
      <c r="AL851" s="4"/>
      <c r="AM851" s="21"/>
      <c r="AN851" s="4"/>
      <c r="AO851" s="4"/>
    </row>
    <row r="852" spans="1:41" x14ac:dyDescent="0.4">
      <c r="A852" s="3">
        <f>IF(B851=B852,A851,A851+1)</f>
        <v>802</v>
      </c>
      <c r="B852" s="3" t="s">
        <v>2024</v>
      </c>
      <c r="C852" s="3" t="s">
        <v>2023</v>
      </c>
      <c r="D852" s="3" t="s">
        <v>1789</v>
      </c>
      <c r="E852" s="3" t="s">
        <v>1788</v>
      </c>
      <c r="F852" s="3">
        <f>IF(B852=B851,F851+1,1)</f>
        <v>1</v>
      </c>
      <c r="G852" s="3" t="s">
        <v>6380</v>
      </c>
      <c r="H852" s="3" t="s">
        <v>6379</v>
      </c>
      <c r="I852" s="3" t="s">
        <v>6378</v>
      </c>
      <c r="J852" s="3" t="s">
        <v>6544</v>
      </c>
      <c r="K852" s="3"/>
      <c r="L852" s="3" t="s">
        <v>6623</v>
      </c>
      <c r="M852" s="3" t="s">
        <v>6622</v>
      </c>
      <c r="P852" s="3" t="s">
        <v>1474</v>
      </c>
      <c r="Q852" s="3">
        <f>IF(H852="TOEIC",VALUE(L852),0)</f>
        <v>860</v>
      </c>
      <c r="R852" s="3">
        <f>IF(H852="NEW TEPS",VALUE(L852),0)</f>
        <v>0</v>
      </c>
      <c r="S852" s="3">
        <f>IF(H852="TOEFL(ibt)",VALUE(L852),0)</f>
        <v>0</v>
      </c>
      <c r="T852" s="3">
        <f>IF(H852="JPT",VALUE(L852),0)</f>
        <v>0</v>
      </c>
      <c r="U852" s="3">
        <f>IF(H852="HSK",VALUE(K852),0)</f>
        <v>0</v>
      </c>
      <c r="V852" s="3">
        <f>IF(H852="HSK",VALUE(L852),0)</f>
        <v>0</v>
      </c>
      <c r="W852" s="3">
        <f>IF(H852="G-TELP Level2",VALUE(L852),0)</f>
        <v>0</v>
      </c>
      <c r="X852" s="3">
        <f>IF(P852="A",IF(Q852&gt;849,1,IF(R852&gt;335,1,IF(S852&gt;97,1,IF(T852&gt;849,1,IF(W852&gt;82,1,IF(U852=6,1,IF(U852=5,IF(V852&gt;254,1,0),0))))))),IF(P852="B",IF(Q852&gt;699,1,IF(R852&gt;263,1,IF(S852&gt;78,1,IF(T852&gt;699,1,IF(W852&gt;63,1,IF(U852=6,1,IF(U852=5,IF(V852&gt;179,1,0),0))))))),IF(P852="C",IF(Q852&gt;599,1,IF(R852&gt;226,1,IF(S852&gt;67,1,IF(T852&gt;599,1,IF(W852&gt;49,1,IF(U852=6,1,IF(U852=5,1,IF(U852=4,IF(V852&gt;209,1,0),0)))))))),IF(P852="D",IF(Q852&gt;649,1,IF(R852&gt;244,1,IF(S852&gt;73,1,IF(T852&gt;649,1,IF(W852&gt;56,1,IF(U852=6,1,IF(U852=5,1,IF(U852=4,IF(V852&gt;254,1,0),0)))))))),0))))</f>
        <v>1</v>
      </c>
      <c r="Y852" s="3">
        <f>SUMIF(B:B,B852,X:X)</f>
        <v>1</v>
      </c>
      <c r="Z852" s="3" t="str">
        <f>IF(Y852&gt;0,"어학 충족","자격미달")</f>
        <v>어학 충족</v>
      </c>
      <c r="AA852" s="3"/>
      <c r="AB852" s="3" t="str">
        <f>IF(P852="A",IF(Q852&gt;849,"TOEIC 충족",IF(R852&gt;335,"New-TEPS 충족",IF(S852&gt;97,"TOEFL 충족",IF(T852&gt;849,"JPT 충족",IF(W852&gt;82,"G-TELP 충족",IF(U852=6,"HSK점수 충족",IF(U852=5,IF(V852&gt;254,"HSK점수 충족","자격미달"),"자격미달"))))))),IF(P852="B",IF(Q852&gt;699,"TOEIC 충족",IF(R852&gt;263,"New-TEPS 충족",IF(S852&gt;78,"TOEFL 충족",IF(T852&gt;699,"JPT 충족",IF(W852&gt;63,"G-TELP 충족",IF(U852=6,"HSK점수 충족",IF(U852=5,IF(V852&gt;179,"HSK점수 충족","자격미달"),"자격미달"))))))),IF(P852="C",IF(Q852&gt;599,"TOEIC 충족",IF(R852&gt;226,"New-TEPS 충족",IF(S852&gt;67,"TOEFL 충족",IF(T852&gt;599,"JPT 충족",IF(W852&gt;49,"G-TELP 충족",IF(U852=6,"HSK점수 충족",IF(U852=5,"HSK점수 충족",IF(U852=4,IF(V852&gt;209,"HSK점수 충족","자격미달"),"자격미달")))))))),IF(P852="D",IF(Q852&gt;649,"TOEIC 충족",IF(R852&gt;244,"New-TEPS 충족",IF(S852&gt;73,"TOEFL 충족",IF(T852&gt;649,"JPT 충족",IF(W852&gt;56,"G-TELP 충족",IF(U1793=6,"HSK점수 충족",IF(U1793=5,"HSK점수 충족",IF(U1793=4,IF(V1793&gt;254,"HSK점수 충족","자격미달"),"자격미달")))))))),0))))</f>
        <v>TOEIC 충족</v>
      </c>
      <c r="AC852" s="21"/>
      <c r="AD852" s="3">
        <f>IF(P852="A",VLOOKUP(Q852,[1]교육_어학_경력backdata!$B$3:$C$9,2,1),IF(P852="B",VLOOKUP(Q852,[1]교육_어학_경력backdata!$G$3:$H$9,2,1),IF(P852="C",0,"오류")))</f>
        <v>8</v>
      </c>
      <c r="AE852" s="3">
        <f>IF(P852="A",VLOOKUP(R852,[1]교육_어학_경력backdata!$B$11:$C$17,2,1),IF(P852="B",VLOOKUP(R852,[1]교육_어학_경력backdata!$G$11:$H$17,2,1),IF(P852="C",0,"오류")))</f>
        <v>0</v>
      </c>
      <c r="AF852" s="3">
        <f>IF(P852="A",VLOOKUP(S852,[1]교육_어학_경력backdata!$B$19:$C$25,2,1),IF(P852="B",VLOOKUP(S852,[1]교육_어학_경력backdata!$G$19:$H$25,2,1),IF(P852="C",0,"오류")))</f>
        <v>0</v>
      </c>
      <c r="AG852" s="3">
        <f>IF(P852="A",VLOOKUP(T852,[1]교육_어학_경력backdata!$B$3:$C$9,2,1),IF(P852="B",VLOOKUP(T852,[1]교육_어학_경력backdata!$G$3:$H$9,2,1),IF(P852="C",0,"오류")))</f>
        <v>0</v>
      </c>
      <c r="AH852" s="3">
        <f>IF(P852="A",IF(U852=0,0,IF(U852=4,0,IF(U852=5,VLOOKUP(V852,[1]교육_어학_경력backdata!$B$27:$C$29,2,1),IF(U852=6,VLOOKUP(V852,[1]교육_어학_경력backdata!$B$31:$C$34,2,1))))),IF(P852="B",IF(U852=0,0,IF(U852=4,0,IF(U852=5,VLOOKUP(V852,[1]교육_어학_경력backdata!$G$27:$H$31,2,1),IF(U852=6,VLOOKUP(V852,[1]교육_어학_경력backdata!$G$33:$H$34,2,1))))),IF(CT852="C",0,"오류")))</f>
        <v>0</v>
      </c>
      <c r="AI852" s="3">
        <f>IF(P852="A",VLOOKUP(W852,[1]교육_어학_경력backdata!$B$36:$C$42,2,1),IF(P852="B",VLOOKUP(W852,[1]교육_어학_경력backdata!$G$36:$H$42,2,1),IF(P852="C",0,"오류")))</f>
        <v>0</v>
      </c>
      <c r="AJ852" s="3">
        <f>SUM(AD852:AI852)</f>
        <v>8</v>
      </c>
      <c r="AK852" s="3">
        <f>_xlfn.MAXIFS(AJ:AJ,B:B,B852)</f>
        <v>8</v>
      </c>
      <c r="AL852" s="3"/>
      <c r="AM852" s="21"/>
      <c r="AN852" s="3"/>
      <c r="AO852" s="3"/>
    </row>
    <row r="853" spans="1:41" x14ac:dyDescent="0.4">
      <c r="A853" s="4">
        <f>IF(B852=B853,A852,A852+1)</f>
        <v>803</v>
      </c>
      <c r="B853" s="4" t="s">
        <v>2021</v>
      </c>
      <c r="C853" s="4" t="s">
        <v>2020</v>
      </c>
      <c r="D853" s="4" t="s">
        <v>1789</v>
      </c>
      <c r="E853" s="4" t="s">
        <v>1788</v>
      </c>
      <c r="F853" s="4">
        <f>IF(B853=B852,F852+1,1)</f>
        <v>1</v>
      </c>
      <c r="G853" s="4" t="s">
        <v>6374</v>
      </c>
      <c r="H853" s="4" t="s">
        <v>6374</v>
      </c>
      <c r="I853" s="4" t="s">
        <v>568</v>
      </c>
      <c r="J853" s="4" t="s">
        <v>568</v>
      </c>
      <c r="K853" s="4" t="s">
        <v>568</v>
      </c>
      <c r="L853" s="4" t="s">
        <v>568</v>
      </c>
      <c r="M853" s="4" t="s">
        <v>568</v>
      </c>
      <c r="P853" s="4" t="s">
        <v>1474</v>
      </c>
      <c r="Q853" s="4">
        <f>IF(H853="TOEIC",VALUE(L853),0)</f>
        <v>0</v>
      </c>
      <c r="R853" s="4">
        <f>IF(H853="NEW TEPS",VALUE(L853),0)</f>
        <v>0</v>
      </c>
      <c r="S853" s="4">
        <f>IF(H853="TOEFL(ibt)",VALUE(L853),0)</f>
        <v>0</v>
      </c>
      <c r="T853" s="4">
        <f>IF(H853="JPT",VALUE(L853),0)</f>
        <v>0</v>
      </c>
      <c r="U853" s="4">
        <f>IF(H853="HSK",VALUE(K853),0)</f>
        <v>0</v>
      </c>
      <c r="V853" s="4">
        <f>IF(H853="HSK",VALUE(L853),0)</f>
        <v>0</v>
      </c>
      <c r="W853" s="4">
        <f>IF(H853="G-TELP Level2",VALUE(L853),0)</f>
        <v>0</v>
      </c>
      <c r="X853" s="4">
        <f>IF(P853="A",IF(Q853&gt;849,1,IF(R853&gt;335,1,IF(S853&gt;97,1,IF(T853&gt;849,1,IF(W853&gt;82,1,IF(U853=6,1,IF(U853=5,IF(V853&gt;254,1,0),0))))))),IF(P853="B",IF(Q853&gt;699,1,IF(R853&gt;263,1,IF(S853&gt;78,1,IF(T853&gt;699,1,IF(W853&gt;63,1,IF(U853=6,1,IF(U853=5,IF(V853&gt;179,1,0),0))))))),IF(P853="C",IF(Q853&gt;599,1,IF(R853&gt;226,1,IF(S853&gt;67,1,IF(T853&gt;599,1,IF(W853&gt;49,1,IF(U853=6,1,IF(U853=5,1,IF(U853=4,IF(V853&gt;209,1,0),0)))))))),IF(P853="D",IF(Q853&gt;649,1,IF(R853&gt;244,1,IF(S853&gt;73,1,IF(T853&gt;649,1,IF(W853&gt;56,1,IF(U853=6,1,IF(U853=5,1,IF(U853=4,IF(V853&gt;254,1,0),0)))))))),0))))</f>
        <v>0</v>
      </c>
      <c r="Y853" s="4">
        <f>SUMIF(B:B,B853,X:X)</f>
        <v>0</v>
      </c>
      <c r="Z853" s="4" t="str">
        <f>IF(Y853&gt;0,"어학 충족","자격미달")</f>
        <v>자격미달</v>
      </c>
      <c r="AA853" s="4"/>
      <c r="AB853" s="4" t="str">
        <f>IF(P853="A",IF(Q853&gt;849,"TOEIC 충족",IF(R853&gt;335,"New-TEPS 충족",IF(S853&gt;97,"TOEFL 충족",IF(T853&gt;849,"JPT 충족",IF(W853&gt;82,"G-TELP 충족",IF(U853=6,"HSK점수 충족",IF(U853=5,IF(V853&gt;254,"HSK점수 충족","자격미달"),"자격미달"))))))),IF(P853="B",IF(Q853&gt;699,"TOEIC 충족",IF(R853&gt;263,"New-TEPS 충족",IF(S853&gt;78,"TOEFL 충족",IF(T853&gt;699,"JPT 충족",IF(W853&gt;63,"G-TELP 충족",IF(U853=6,"HSK점수 충족",IF(U853=5,IF(V853&gt;179,"HSK점수 충족","자격미달"),"자격미달"))))))),IF(P853="C",IF(Q853&gt;599,"TOEIC 충족",IF(R853&gt;226,"New-TEPS 충족",IF(S853&gt;67,"TOEFL 충족",IF(T853&gt;599,"JPT 충족",IF(W853&gt;49,"G-TELP 충족",IF(U853=6,"HSK점수 충족",IF(U853=5,"HSK점수 충족",IF(U853=4,IF(V853&gt;209,"HSK점수 충족","자격미달"),"자격미달")))))))),IF(P853="D",IF(Q853&gt;649,"TOEIC 충족",IF(R853&gt;244,"New-TEPS 충족",IF(S853&gt;73,"TOEFL 충족",IF(T853&gt;649,"JPT 충족",IF(W853&gt;56,"G-TELP 충족",IF(U1794=6,"HSK점수 충족",IF(U1794=5,"HSK점수 충족",IF(U1794=4,IF(V1794&gt;254,"HSK점수 충족","자격미달"),"자격미달")))))))),0))))</f>
        <v>자격미달</v>
      </c>
      <c r="AC853" s="21"/>
      <c r="AD853" s="4">
        <f>IF(P853="A",VLOOKUP(Q853,[1]교육_어학_경력backdata!$B$3:$C$9,2,1),IF(P853="B",VLOOKUP(Q853,[1]교육_어학_경력backdata!$G$3:$H$9,2,1),IF(P853="C",0,"오류")))</f>
        <v>0</v>
      </c>
      <c r="AE853" s="4">
        <f>IF(P853="A",VLOOKUP(R853,[1]교육_어학_경력backdata!$B$11:$C$17,2,1),IF(P853="B",VLOOKUP(R853,[1]교육_어학_경력backdata!$G$11:$H$17,2,1),IF(P853="C",0,"오류")))</f>
        <v>0</v>
      </c>
      <c r="AF853" s="4">
        <f>IF(P853="A",VLOOKUP(S853,[1]교육_어학_경력backdata!$B$19:$C$25,2,1),IF(P853="B",VLOOKUP(S853,[1]교육_어학_경력backdata!$G$19:$H$25,2,1),IF(P853="C",0,"오류")))</f>
        <v>0</v>
      </c>
      <c r="AG853" s="4">
        <f>IF(P853="A",VLOOKUP(T853,[1]교육_어학_경력backdata!$B$3:$C$9,2,1),IF(P853="B",VLOOKUP(T853,[1]교육_어학_경력backdata!$G$3:$H$9,2,1),IF(P853="C",0,"오류")))</f>
        <v>0</v>
      </c>
      <c r="AH853" s="4">
        <f>IF(P853="A",IF(U853=0,0,IF(U853=4,0,IF(U853=5,VLOOKUP(V853,[1]교육_어학_경력backdata!$B$27:$C$29,2,1),IF(U853=6,VLOOKUP(V853,[1]교육_어학_경력backdata!$B$31:$C$34,2,1))))),IF(P853="B",IF(U853=0,0,IF(U853=4,0,IF(U853=5,VLOOKUP(V853,[1]교육_어학_경력backdata!$G$27:$H$31,2,1),IF(U853=6,VLOOKUP(V853,[1]교육_어학_경력backdata!$G$33:$H$34,2,1))))),IF(CT853="C",0,"오류")))</f>
        <v>0</v>
      </c>
      <c r="AI853" s="4">
        <f>IF(P853="A",VLOOKUP(W853,[1]교육_어학_경력backdata!$B$36:$C$42,2,1),IF(P853="B",VLOOKUP(W853,[1]교육_어학_경력backdata!$G$36:$H$42,2,1),IF(P853="C",0,"오류")))</f>
        <v>0</v>
      </c>
      <c r="AJ853" s="4">
        <f>SUM(AD853:AI853)</f>
        <v>0</v>
      </c>
      <c r="AK853" s="4">
        <f>_xlfn.MAXIFS(AJ:AJ,B:B,B853)</f>
        <v>0</v>
      </c>
      <c r="AL853" s="4"/>
      <c r="AM853" s="21"/>
      <c r="AN853" s="4"/>
      <c r="AO853" s="4"/>
    </row>
    <row r="854" spans="1:41" x14ac:dyDescent="0.4">
      <c r="A854" s="3">
        <f>IF(B853=B854,A853,A853+1)</f>
        <v>804</v>
      </c>
      <c r="B854" s="3" t="s">
        <v>2016</v>
      </c>
      <c r="C854" s="3" t="s">
        <v>2015</v>
      </c>
      <c r="D854" s="3" t="s">
        <v>1789</v>
      </c>
      <c r="E854" s="3" t="s">
        <v>1788</v>
      </c>
      <c r="F854" s="3">
        <f>IF(B854=B853,F853+1,1)</f>
        <v>1</v>
      </c>
      <c r="G854" s="3" t="s">
        <v>6380</v>
      </c>
      <c r="H854" s="3" t="s">
        <v>6379</v>
      </c>
      <c r="I854" s="3" t="s">
        <v>6378</v>
      </c>
      <c r="J854" s="3" t="s">
        <v>6553</v>
      </c>
      <c r="K854" s="3"/>
      <c r="L854" s="3" t="s">
        <v>6485</v>
      </c>
      <c r="M854" s="3" t="s">
        <v>6621</v>
      </c>
      <c r="P854" s="3" t="s">
        <v>1474</v>
      </c>
      <c r="Q854" s="3">
        <f>IF(H854="TOEIC",VALUE(L854),0)</f>
        <v>800</v>
      </c>
      <c r="R854" s="3">
        <f>IF(H854="NEW TEPS",VALUE(L854),0)</f>
        <v>0</v>
      </c>
      <c r="S854" s="3">
        <f>IF(H854="TOEFL(ibt)",VALUE(L854),0)</f>
        <v>0</v>
      </c>
      <c r="T854" s="3">
        <f>IF(H854="JPT",VALUE(L854),0)</f>
        <v>0</v>
      </c>
      <c r="U854" s="3">
        <f>IF(H854="HSK",VALUE(K854),0)</f>
        <v>0</v>
      </c>
      <c r="V854" s="3">
        <f>IF(H854="HSK",VALUE(L854),0)</f>
        <v>0</v>
      </c>
      <c r="W854" s="3">
        <f>IF(H854="G-TELP Level2",VALUE(L854),0)</f>
        <v>0</v>
      </c>
      <c r="X854" s="3">
        <f>IF(P854="A",IF(Q854&gt;849,1,IF(R854&gt;335,1,IF(S854&gt;97,1,IF(T854&gt;849,1,IF(W854&gt;82,1,IF(U854=6,1,IF(U854=5,IF(V854&gt;254,1,0),0))))))),IF(P854="B",IF(Q854&gt;699,1,IF(R854&gt;263,1,IF(S854&gt;78,1,IF(T854&gt;699,1,IF(W854&gt;63,1,IF(U854=6,1,IF(U854=5,IF(V854&gt;179,1,0),0))))))),IF(P854="C",IF(Q854&gt;599,1,IF(R854&gt;226,1,IF(S854&gt;67,1,IF(T854&gt;599,1,IF(W854&gt;49,1,IF(U854=6,1,IF(U854=5,1,IF(U854=4,IF(V854&gt;209,1,0),0)))))))),IF(P854="D",IF(Q854&gt;649,1,IF(R854&gt;244,1,IF(S854&gt;73,1,IF(T854&gt;649,1,IF(W854&gt;56,1,IF(U854=6,1,IF(U854=5,1,IF(U854=4,IF(V854&gt;254,1,0),0)))))))),0))))</f>
        <v>1</v>
      </c>
      <c r="Y854" s="3">
        <f>SUMIF(B:B,B854,X:X)</f>
        <v>1</v>
      </c>
      <c r="Z854" s="3" t="str">
        <f>IF(Y854&gt;0,"어학 충족","자격미달")</f>
        <v>어학 충족</v>
      </c>
      <c r="AA854" s="3"/>
      <c r="AB854" s="3" t="str">
        <f>IF(P854="A",IF(Q854&gt;849,"TOEIC 충족",IF(R854&gt;335,"New-TEPS 충족",IF(S854&gt;97,"TOEFL 충족",IF(T854&gt;849,"JPT 충족",IF(W854&gt;82,"G-TELP 충족",IF(U854=6,"HSK점수 충족",IF(U854=5,IF(V854&gt;254,"HSK점수 충족","자격미달"),"자격미달"))))))),IF(P854="B",IF(Q854&gt;699,"TOEIC 충족",IF(R854&gt;263,"New-TEPS 충족",IF(S854&gt;78,"TOEFL 충족",IF(T854&gt;699,"JPT 충족",IF(W854&gt;63,"G-TELP 충족",IF(U854=6,"HSK점수 충족",IF(U854=5,IF(V854&gt;179,"HSK점수 충족","자격미달"),"자격미달"))))))),IF(P854="C",IF(Q854&gt;599,"TOEIC 충족",IF(R854&gt;226,"New-TEPS 충족",IF(S854&gt;67,"TOEFL 충족",IF(T854&gt;599,"JPT 충족",IF(W854&gt;49,"G-TELP 충족",IF(U854=6,"HSK점수 충족",IF(U854=5,"HSK점수 충족",IF(U854=4,IF(V854&gt;209,"HSK점수 충족","자격미달"),"자격미달")))))))),IF(P854="D",IF(Q854&gt;649,"TOEIC 충족",IF(R854&gt;244,"New-TEPS 충족",IF(S854&gt;73,"TOEFL 충족",IF(T854&gt;649,"JPT 충족",IF(W854&gt;56,"G-TELP 충족",IF(U1795=6,"HSK점수 충족",IF(U1795=5,"HSK점수 충족",IF(U1795=4,IF(V1795&gt;254,"HSK점수 충족","자격미달"),"자격미달")))))))),0))))</f>
        <v>TOEIC 충족</v>
      </c>
      <c r="AC854" s="21"/>
      <c r="AD854" s="3">
        <f>IF(P854="A",VLOOKUP(Q854,[1]교육_어학_경력backdata!$B$3:$C$9,2,1),IF(P854="B",VLOOKUP(Q854,[1]교육_어학_경력backdata!$G$3:$H$9,2,1),IF(P854="C",0,"오류")))</f>
        <v>6</v>
      </c>
      <c r="AE854" s="3">
        <f>IF(P854="A",VLOOKUP(R854,[1]교육_어학_경력backdata!$B$11:$C$17,2,1),IF(P854="B",VLOOKUP(R854,[1]교육_어학_경력backdata!$G$11:$H$17,2,1),IF(P854="C",0,"오류")))</f>
        <v>0</v>
      </c>
      <c r="AF854" s="3">
        <f>IF(P854="A",VLOOKUP(S854,[1]교육_어학_경력backdata!$B$19:$C$25,2,1),IF(P854="B",VLOOKUP(S854,[1]교육_어학_경력backdata!$G$19:$H$25,2,1),IF(P854="C",0,"오류")))</f>
        <v>0</v>
      </c>
      <c r="AG854" s="3">
        <f>IF(P854="A",VLOOKUP(T854,[1]교육_어학_경력backdata!$B$3:$C$9,2,1),IF(P854="B",VLOOKUP(T854,[1]교육_어학_경력backdata!$G$3:$H$9,2,1),IF(P854="C",0,"오류")))</f>
        <v>0</v>
      </c>
      <c r="AH854" s="3">
        <f>IF(P854="A",IF(U854=0,0,IF(U854=4,0,IF(U854=5,VLOOKUP(V854,[1]교육_어학_경력backdata!$B$27:$C$29,2,1),IF(U854=6,VLOOKUP(V854,[1]교육_어학_경력backdata!$B$31:$C$34,2,1))))),IF(P854="B",IF(U854=0,0,IF(U854=4,0,IF(U854=5,VLOOKUP(V854,[1]교육_어학_경력backdata!$G$27:$H$31,2,1),IF(U854=6,VLOOKUP(V854,[1]교육_어학_경력backdata!$G$33:$H$34,2,1))))),IF(CT854="C",0,"오류")))</f>
        <v>0</v>
      </c>
      <c r="AI854" s="3">
        <f>IF(P854="A",VLOOKUP(W854,[1]교육_어학_경력backdata!$B$36:$C$42,2,1),IF(P854="B",VLOOKUP(W854,[1]교육_어학_경력backdata!$G$36:$H$42,2,1),IF(P854="C",0,"오류")))</f>
        <v>0</v>
      </c>
      <c r="AJ854" s="3">
        <f>SUM(AD854:AI854)</f>
        <v>6</v>
      </c>
      <c r="AK854" s="3">
        <f>_xlfn.MAXIFS(AJ:AJ,B:B,B854)</f>
        <v>6</v>
      </c>
      <c r="AL854" s="3"/>
      <c r="AM854" s="21"/>
      <c r="AN854" s="3"/>
      <c r="AO854" s="3"/>
    </row>
    <row r="855" spans="1:41" x14ac:dyDescent="0.4">
      <c r="A855" s="4">
        <f>IF(B854=B855,A854,A854+1)</f>
        <v>805</v>
      </c>
      <c r="B855" s="4" t="s">
        <v>2013</v>
      </c>
      <c r="C855" s="4" t="s">
        <v>2012</v>
      </c>
      <c r="D855" s="4" t="s">
        <v>1789</v>
      </c>
      <c r="E855" s="4" t="s">
        <v>1788</v>
      </c>
      <c r="F855" s="4">
        <f>IF(B855=B854,F854+1,1)</f>
        <v>1</v>
      </c>
      <c r="G855" s="4" t="s">
        <v>6380</v>
      </c>
      <c r="H855" s="4" t="s">
        <v>6379</v>
      </c>
      <c r="I855" s="4" t="s">
        <v>6378</v>
      </c>
      <c r="J855" s="4" t="s">
        <v>6581</v>
      </c>
      <c r="K855" s="4"/>
      <c r="L855" s="4" t="s">
        <v>6558</v>
      </c>
      <c r="M855" s="4" t="s">
        <v>6620</v>
      </c>
      <c r="P855" s="4" t="s">
        <v>1474</v>
      </c>
      <c r="Q855" s="4">
        <f>IF(H855="TOEIC",VALUE(L855),0)</f>
        <v>735</v>
      </c>
      <c r="R855" s="4">
        <f>IF(H855="NEW TEPS",VALUE(L855),0)</f>
        <v>0</v>
      </c>
      <c r="S855" s="4">
        <f>IF(H855="TOEFL(ibt)",VALUE(L855),0)</f>
        <v>0</v>
      </c>
      <c r="T855" s="4">
        <f>IF(H855="JPT",VALUE(L855),0)</f>
        <v>0</v>
      </c>
      <c r="U855" s="4">
        <f>IF(H855="HSK",VALUE(K855),0)</f>
        <v>0</v>
      </c>
      <c r="V855" s="4">
        <f>IF(H855="HSK",VALUE(L855),0)</f>
        <v>0</v>
      </c>
      <c r="W855" s="4">
        <f>IF(H855="G-TELP Level2",VALUE(L855),0)</f>
        <v>0</v>
      </c>
      <c r="X855" s="4">
        <f>IF(P855="A",IF(Q855&gt;849,1,IF(R855&gt;335,1,IF(S855&gt;97,1,IF(T855&gt;849,1,IF(W855&gt;82,1,IF(U855=6,1,IF(U855=5,IF(V855&gt;254,1,0),0))))))),IF(P855="B",IF(Q855&gt;699,1,IF(R855&gt;263,1,IF(S855&gt;78,1,IF(T855&gt;699,1,IF(W855&gt;63,1,IF(U855=6,1,IF(U855=5,IF(V855&gt;179,1,0),0))))))),IF(P855="C",IF(Q855&gt;599,1,IF(R855&gt;226,1,IF(S855&gt;67,1,IF(T855&gt;599,1,IF(W855&gt;49,1,IF(U855=6,1,IF(U855=5,1,IF(U855=4,IF(V855&gt;209,1,0),0)))))))),IF(P855="D",IF(Q855&gt;649,1,IF(R855&gt;244,1,IF(S855&gt;73,1,IF(T855&gt;649,1,IF(W855&gt;56,1,IF(U855=6,1,IF(U855=5,1,IF(U855=4,IF(V855&gt;254,1,0),0)))))))),0))))</f>
        <v>1</v>
      </c>
      <c r="Y855" s="4">
        <f>SUMIF(B:B,B855,X:X)</f>
        <v>1</v>
      </c>
      <c r="Z855" s="4" t="str">
        <f>IF(Y855&gt;0,"어학 충족","자격미달")</f>
        <v>어학 충족</v>
      </c>
      <c r="AA855" s="4"/>
      <c r="AB855" s="4" t="str">
        <f>IF(P855="A",IF(Q855&gt;849,"TOEIC 충족",IF(R855&gt;335,"New-TEPS 충족",IF(S855&gt;97,"TOEFL 충족",IF(T855&gt;849,"JPT 충족",IF(W855&gt;82,"G-TELP 충족",IF(U855=6,"HSK점수 충족",IF(U855=5,IF(V855&gt;254,"HSK점수 충족","자격미달"),"자격미달"))))))),IF(P855="B",IF(Q855&gt;699,"TOEIC 충족",IF(R855&gt;263,"New-TEPS 충족",IF(S855&gt;78,"TOEFL 충족",IF(T855&gt;699,"JPT 충족",IF(W855&gt;63,"G-TELP 충족",IF(U855=6,"HSK점수 충족",IF(U855=5,IF(V855&gt;179,"HSK점수 충족","자격미달"),"자격미달"))))))),IF(P855="C",IF(Q855&gt;599,"TOEIC 충족",IF(R855&gt;226,"New-TEPS 충족",IF(S855&gt;67,"TOEFL 충족",IF(T855&gt;599,"JPT 충족",IF(W855&gt;49,"G-TELP 충족",IF(U855=6,"HSK점수 충족",IF(U855=5,"HSK점수 충족",IF(U855=4,IF(V855&gt;209,"HSK점수 충족","자격미달"),"자격미달")))))))),IF(P855="D",IF(Q855&gt;649,"TOEIC 충족",IF(R855&gt;244,"New-TEPS 충족",IF(S855&gt;73,"TOEFL 충족",IF(T855&gt;649,"JPT 충족",IF(W855&gt;56,"G-TELP 충족",IF(U1796=6,"HSK점수 충족",IF(U1796=5,"HSK점수 충족",IF(U1796=4,IF(V1796&gt;254,"HSK점수 충족","자격미달"),"자격미달")))))))),0))))</f>
        <v>TOEIC 충족</v>
      </c>
      <c r="AC855" s="21"/>
      <c r="AD855" s="4">
        <f>IF(P855="A",VLOOKUP(Q855,[1]교육_어학_경력backdata!$B$3:$C$9,2,1),IF(P855="B",VLOOKUP(Q855,[1]교육_어학_경력backdata!$G$3:$H$9,2,1),IF(P855="C",0,"오류")))</f>
        <v>2</v>
      </c>
      <c r="AE855" s="4">
        <f>IF(P855="A",VLOOKUP(R855,[1]교육_어학_경력backdata!$B$11:$C$17,2,1),IF(P855="B",VLOOKUP(R855,[1]교육_어학_경력backdata!$G$11:$H$17,2,1),IF(P855="C",0,"오류")))</f>
        <v>0</v>
      </c>
      <c r="AF855" s="4">
        <f>IF(P855="A",VLOOKUP(S855,[1]교육_어학_경력backdata!$B$19:$C$25,2,1),IF(P855="B",VLOOKUP(S855,[1]교육_어학_경력backdata!$G$19:$H$25,2,1),IF(P855="C",0,"오류")))</f>
        <v>0</v>
      </c>
      <c r="AG855" s="4">
        <f>IF(P855="A",VLOOKUP(T855,[1]교육_어학_경력backdata!$B$3:$C$9,2,1),IF(P855="B",VLOOKUP(T855,[1]교육_어학_경력backdata!$G$3:$H$9,2,1),IF(P855="C",0,"오류")))</f>
        <v>0</v>
      </c>
      <c r="AH855" s="4">
        <f>IF(P855="A",IF(U855=0,0,IF(U855=4,0,IF(U855=5,VLOOKUP(V855,[1]교육_어학_경력backdata!$B$27:$C$29,2,1),IF(U855=6,VLOOKUP(V855,[1]교육_어학_경력backdata!$B$31:$C$34,2,1))))),IF(P855="B",IF(U855=0,0,IF(U855=4,0,IF(U855=5,VLOOKUP(V855,[1]교육_어학_경력backdata!$G$27:$H$31,2,1),IF(U855=6,VLOOKUP(V855,[1]교육_어학_경력backdata!$G$33:$H$34,2,1))))),IF(CT855="C",0,"오류")))</f>
        <v>0</v>
      </c>
      <c r="AI855" s="4">
        <f>IF(P855="A",VLOOKUP(W855,[1]교육_어학_경력backdata!$B$36:$C$42,2,1),IF(P855="B",VLOOKUP(W855,[1]교육_어학_경력backdata!$G$36:$H$42,2,1),IF(P855="C",0,"오류")))</f>
        <v>0</v>
      </c>
      <c r="AJ855" s="4">
        <f>SUM(AD855:AI855)</f>
        <v>2</v>
      </c>
      <c r="AK855" s="4">
        <f>_xlfn.MAXIFS(AJ:AJ,B:B,B855)</f>
        <v>2</v>
      </c>
      <c r="AL855" s="4"/>
      <c r="AM855" s="21"/>
      <c r="AN855" s="4"/>
      <c r="AO855" s="4"/>
    </row>
    <row r="856" spans="1:41" x14ac:dyDescent="0.4">
      <c r="A856" s="3">
        <f>IF(B855=B856,A855,A855+1)</f>
        <v>806</v>
      </c>
      <c r="B856" s="3" t="s">
        <v>2008</v>
      </c>
      <c r="C856" s="3" t="s">
        <v>2007</v>
      </c>
      <c r="D856" s="3" t="s">
        <v>1789</v>
      </c>
      <c r="E856" s="3" t="s">
        <v>1788</v>
      </c>
      <c r="F856" s="3">
        <f>IF(B856=B855,F855+1,1)</f>
        <v>1</v>
      </c>
      <c r="G856" s="3" t="s">
        <v>6384</v>
      </c>
      <c r="H856" s="3" t="s">
        <v>6379</v>
      </c>
      <c r="I856" s="3" t="s">
        <v>6378</v>
      </c>
      <c r="J856" s="3" t="s">
        <v>1933</v>
      </c>
      <c r="K856" s="3"/>
      <c r="L856" s="3" t="s">
        <v>6509</v>
      </c>
      <c r="M856" s="3" t="s">
        <v>6619</v>
      </c>
      <c r="P856" s="3" t="s">
        <v>1474</v>
      </c>
      <c r="Q856" s="3">
        <f>IF(H856="TOEIC",VALUE(L856),0)</f>
        <v>795</v>
      </c>
      <c r="R856" s="3">
        <f>IF(H856="NEW TEPS",VALUE(L856),0)</f>
        <v>0</v>
      </c>
      <c r="S856" s="3">
        <f>IF(H856="TOEFL(ibt)",VALUE(L856),0)</f>
        <v>0</v>
      </c>
      <c r="T856" s="3">
        <f>IF(H856="JPT",VALUE(L856),0)</f>
        <v>0</v>
      </c>
      <c r="U856" s="3">
        <f>IF(H856="HSK",VALUE(K856),0)</f>
        <v>0</v>
      </c>
      <c r="V856" s="3">
        <f>IF(H856="HSK",VALUE(L856),0)</f>
        <v>0</v>
      </c>
      <c r="W856" s="3">
        <f>IF(H856="G-TELP Level2",VALUE(L856),0)</f>
        <v>0</v>
      </c>
      <c r="X856" s="3">
        <f>IF(P856="A",IF(Q856&gt;849,1,IF(R856&gt;335,1,IF(S856&gt;97,1,IF(T856&gt;849,1,IF(W856&gt;82,1,IF(U856=6,1,IF(U856=5,IF(V856&gt;254,1,0),0))))))),IF(P856="B",IF(Q856&gt;699,1,IF(R856&gt;263,1,IF(S856&gt;78,1,IF(T856&gt;699,1,IF(W856&gt;63,1,IF(U856=6,1,IF(U856=5,IF(V856&gt;179,1,0),0))))))),IF(P856="C",IF(Q856&gt;599,1,IF(R856&gt;226,1,IF(S856&gt;67,1,IF(T856&gt;599,1,IF(W856&gt;49,1,IF(U856=6,1,IF(U856=5,1,IF(U856=4,IF(V856&gt;209,1,0),0)))))))),IF(P856="D",IF(Q856&gt;649,1,IF(R856&gt;244,1,IF(S856&gt;73,1,IF(T856&gt;649,1,IF(W856&gt;56,1,IF(U856=6,1,IF(U856=5,1,IF(U856=4,IF(V856&gt;254,1,0),0)))))))),0))))</f>
        <v>1</v>
      </c>
      <c r="Y856" s="3">
        <f>SUMIF(B:B,B856,X:X)</f>
        <v>1</v>
      </c>
      <c r="Z856" s="3" t="str">
        <f>IF(Y856&gt;0,"어학 충족","자격미달")</f>
        <v>어학 충족</v>
      </c>
      <c r="AA856" s="3"/>
      <c r="AB856" s="3" t="str">
        <f>IF(P856="A",IF(Q856&gt;849,"TOEIC 충족",IF(R856&gt;335,"New-TEPS 충족",IF(S856&gt;97,"TOEFL 충족",IF(T856&gt;849,"JPT 충족",IF(W856&gt;82,"G-TELP 충족",IF(U856=6,"HSK점수 충족",IF(U856=5,IF(V856&gt;254,"HSK점수 충족","자격미달"),"자격미달"))))))),IF(P856="B",IF(Q856&gt;699,"TOEIC 충족",IF(R856&gt;263,"New-TEPS 충족",IF(S856&gt;78,"TOEFL 충족",IF(T856&gt;699,"JPT 충족",IF(W856&gt;63,"G-TELP 충족",IF(U856=6,"HSK점수 충족",IF(U856=5,IF(V856&gt;179,"HSK점수 충족","자격미달"),"자격미달"))))))),IF(P856="C",IF(Q856&gt;599,"TOEIC 충족",IF(R856&gt;226,"New-TEPS 충족",IF(S856&gt;67,"TOEFL 충족",IF(T856&gt;599,"JPT 충족",IF(W856&gt;49,"G-TELP 충족",IF(U856=6,"HSK점수 충족",IF(U856=5,"HSK점수 충족",IF(U856=4,IF(V856&gt;209,"HSK점수 충족","자격미달"),"자격미달")))))))),IF(P856="D",IF(Q856&gt;649,"TOEIC 충족",IF(R856&gt;244,"New-TEPS 충족",IF(S856&gt;73,"TOEFL 충족",IF(T856&gt;649,"JPT 충족",IF(W856&gt;56,"G-TELP 충족",IF(U1797=6,"HSK점수 충족",IF(U1797=5,"HSK점수 충족",IF(U1797=4,IF(V1797&gt;254,"HSK점수 충족","자격미달"),"자격미달")))))))),0))))</f>
        <v>TOEIC 충족</v>
      </c>
      <c r="AC856" s="21"/>
      <c r="AD856" s="3">
        <f>IF(P856="A",VLOOKUP(Q856,[1]교육_어학_경력backdata!$B$3:$C$9,2,1),IF(P856="B",VLOOKUP(Q856,[1]교육_어학_경력backdata!$G$3:$H$9,2,1),IF(P856="C",0,"오류")))</f>
        <v>4</v>
      </c>
      <c r="AE856" s="3">
        <f>IF(P856="A",VLOOKUP(R856,[1]교육_어학_경력backdata!$B$11:$C$17,2,1),IF(P856="B",VLOOKUP(R856,[1]교육_어학_경력backdata!$G$11:$H$17,2,1),IF(P856="C",0,"오류")))</f>
        <v>0</v>
      </c>
      <c r="AF856" s="3">
        <f>IF(P856="A",VLOOKUP(S856,[1]교육_어학_경력backdata!$B$19:$C$25,2,1),IF(P856="B",VLOOKUP(S856,[1]교육_어학_경력backdata!$G$19:$H$25,2,1),IF(P856="C",0,"오류")))</f>
        <v>0</v>
      </c>
      <c r="AG856" s="3">
        <f>IF(P856="A",VLOOKUP(T856,[1]교육_어학_경력backdata!$B$3:$C$9,2,1),IF(P856="B",VLOOKUP(T856,[1]교육_어학_경력backdata!$G$3:$H$9,2,1),IF(P856="C",0,"오류")))</f>
        <v>0</v>
      </c>
      <c r="AH856" s="3">
        <f>IF(P856="A",IF(U856=0,0,IF(U856=4,0,IF(U856=5,VLOOKUP(V856,[1]교육_어학_경력backdata!$B$27:$C$29,2,1),IF(U856=6,VLOOKUP(V856,[1]교육_어학_경력backdata!$B$31:$C$34,2,1))))),IF(P856="B",IF(U856=0,0,IF(U856=4,0,IF(U856=5,VLOOKUP(V856,[1]교육_어학_경력backdata!$G$27:$H$31,2,1),IF(U856=6,VLOOKUP(V856,[1]교육_어학_경력backdata!$G$33:$H$34,2,1))))),IF(CT856="C",0,"오류")))</f>
        <v>0</v>
      </c>
      <c r="AI856" s="3">
        <f>IF(P856="A",VLOOKUP(W856,[1]교육_어학_경력backdata!$B$36:$C$42,2,1),IF(P856="B",VLOOKUP(W856,[1]교육_어학_경력backdata!$G$36:$H$42,2,1),IF(P856="C",0,"오류")))</f>
        <v>0</v>
      </c>
      <c r="AJ856" s="3">
        <f>SUM(AD856:AI856)</f>
        <v>4</v>
      </c>
      <c r="AK856" s="3">
        <f>_xlfn.MAXIFS(AJ:AJ,B:B,B856)</f>
        <v>4</v>
      </c>
      <c r="AL856" s="3"/>
      <c r="AM856" s="21"/>
      <c r="AN856" s="3"/>
      <c r="AO856" s="3"/>
    </row>
    <row r="857" spans="1:41" x14ac:dyDescent="0.4">
      <c r="A857" s="4">
        <f>IF(B856=B857,A856,A856+1)</f>
        <v>807</v>
      </c>
      <c r="B857" s="4" t="s">
        <v>2001</v>
      </c>
      <c r="C857" s="4" t="s">
        <v>2000</v>
      </c>
      <c r="D857" s="4" t="s">
        <v>1789</v>
      </c>
      <c r="E857" s="4" t="s">
        <v>1788</v>
      </c>
      <c r="F857" s="4">
        <f>IF(B857=B856,F856+1,1)</f>
        <v>1</v>
      </c>
      <c r="G857" s="4" t="s">
        <v>6384</v>
      </c>
      <c r="H857" s="4" t="s">
        <v>6379</v>
      </c>
      <c r="I857" s="4" t="s">
        <v>6378</v>
      </c>
      <c r="J857" s="4" t="s">
        <v>1933</v>
      </c>
      <c r="K857" s="4"/>
      <c r="L857" s="4" t="s">
        <v>6421</v>
      </c>
      <c r="M857" s="4" t="s">
        <v>6618</v>
      </c>
      <c r="P857" s="4" t="s">
        <v>1474</v>
      </c>
      <c r="Q857" s="4">
        <f>IF(H857="TOEIC",VALUE(L857),0)</f>
        <v>805</v>
      </c>
      <c r="R857" s="4">
        <f>IF(H857="NEW TEPS",VALUE(L857),0)</f>
        <v>0</v>
      </c>
      <c r="S857" s="4">
        <f>IF(H857="TOEFL(ibt)",VALUE(L857),0)</f>
        <v>0</v>
      </c>
      <c r="T857" s="4">
        <f>IF(H857="JPT",VALUE(L857),0)</f>
        <v>0</v>
      </c>
      <c r="U857" s="4">
        <f>IF(H857="HSK",VALUE(K857),0)</f>
        <v>0</v>
      </c>
      <c r="V857" s="4">
        <f>IF(H857="HSK",VALUE(L857),0)</f>
        <v>0</v>
      </c>
      <c r="W857" s="4">
        <f>IF(H857="G-TELP Level2",VALUE(L857),0)</f>
        <v>0</v>
      </c>
      <c r="X857" s="4">
        <f>IF(P857="A",IF(Q857&gt;849,1,IF(R857&gt;335,1,IF(S857&gt;97,1,IF(T857&gt;849,1,IF(W857&gt;82,1,IF(U857=6,1,IF(U857=5,IF(V857&gt;254,1,0),0))))))),IF(P857="B",IF(Q857&gt;699,1,IF(R857&gt;263,1,IF(S857&gt;78,1,IF(T857&gt;699,1,IF(W857&gt;63,1,IF(U857=6,1,IF(U857=5,IF(V857&gt;179,1,0),0))))))),IF(P857="C",IF(Q857&gt;599,1,IF(R857&gt;226,1,IF(S857&gt;67,1,IF(T857&gt;599,1,IF(W857&gt;49,1,IF(U857=6,1,IF(U857=5,1,IF(U857=4,IF(V857&gt;209,1,0),0)))))))),IF(P857="D",IF(Q857&gt;649,1,IF(R857&gt;244,1,IF(S857&gt;73,1,IF(T857&gt;649,1,IF(W857&gt;56,1,IF(U857=6,1,IF(U857=5,1,IF(U857=4,IF(V857&gt;254,1,0),0)))))))),0))))</f>
        <v>1</v>
      </c>
      <c r="Y857" s="4">
        <f>SUMIF(B:B,B857,X:X)</f>
        <v>1</v>
      </c>
      <c r="Z857" s="4" t="str">
        <f>IF(Y857&gt;0,"어학 충족","자격미달")</f>
        <v>어학 충족</v>
      </c>
      <c r="AA857" s="4"/>
      <c r="AB857" s="4" t="str">
        <f>IF(P857="A",IF(Q857&gt;849,"TOEIC 충족",IF(R857&gt;335,"New-TEPS 충족",IF(S857&gt;97,"TOEFL 충족",IF(T857&gt;849,"JPT 충족",IF(W857&gt;82,"G-TELP 충족",IF(U857=6,"HSK점수 충족",IF(U857=5,IF(V857&gt;254,"HSK점수 충족","자격미달"),"자격미달"))))))),IF(P857="B",IF(Q857&gt;699,"TOEIC 충족",IF(R857&gt;263,"New-TEPS 충족",IF(S857&gt;78,"TOEFL 충족",IF(T857&gt;699,"JPT 충족",IF(W857&gt;63,"G-TELP 충족",IF(U857=6,"HSK점수 충족",IF(U857=5,IF(V857&gt;179,"HSK점수 충족","자격미달"),"자격미달"))))))),IF(P857="C",IF(Q857&gt;599,"TOEIC 충족",IF(R857&gt;226,"New-TEPS 충족",IF(S857&gt;67,"TOEFL 충족",IF(T857&gt;599,"JPT 충족",IF(W857&gt;49,"G-TELP 충족",IF(U857=6,"HSK점수 충족",IF(U857=5,"HSK점수 충족",IF(U857=4,IF(V857&gt;209,"HSK점수 충족","자격미달"),"자격미달")))))))),IF(P857="D",IF(Q857&gt;649,"TOEIC 충족",IF(R857&gt;244,"New-TEPS 충족",IF(S857&gt;73,"TOEFL 충족",IF(T857&gt;649,"JPT 충족",IF(W857&gt;56,"G-TELP 충족",IF(U1798=6,"HSK점수 충족",IF(U1798=5,"HSK점수 충족",IF(U1798=4,IF(V1798&gt;254,"HSK점수 충족","자격미달"),"자격미달")))))))),0))))</f>
        <v>TOEIC 충족</v>
      </c>
      <c r="AC857" s="21"/>
      <c r="AD857" s="4">
        <f>IF(P857="A",VLOOKUP(Q857,[1]교육_어학_경력backdata!$B$3:$C$9,2,1),IF(P857="B",VLOOKUP(Q857,[1]교육_어학_경력backdata!$G$3:$H$9,2,1),IF(P857="C",0,"오류")))</f>
        <v>6</v>
      </c>
      <c r="AE857" s="4">
        <f>IF(P857="A",VLOOKUP(R857,[1]교육_어학_경력backdata!$B$11:$C$17,2,1),IF(P857="B",VLOOKUP(R857,[1]교육_어학_경력backdata!$G$11:$H$17,2,1),IF(P857="C",0,"오류")))</f>
        <v>0</v>
      </c>
      <c r="AF857" s="4">
        <f>IF(P857="A",VLOOKUP(S857,[1]교육_어학_경력backdata!$B$19:$C$25,2,1),IF(P857="B",VLOOKUP(S857,[1]교육_어학_경력backdata!$G$19:$H$25,2,1),IF(P857="C",0,"오류")))</f>
        <v>0</v>
      </c>
      <c r="AG857" s="4">
        <f>IF(P857="A",VLOOKUP(T857,[1]교육_어학_경력backdata!$B$3:$C$9,2,1),IF(P857="B",VLOOKUP(T857,[1]교육_어학_경력backdata!$G$3:$H$9,2,1),IF(P857="C",0,"오류")))</f>
        <v>0</v>
      </c>
      <c r="AH857" s="4">
        <f>IF(P857="A",IF(U857=0,0,IF(U857=4,0,IF(U857=5,VLOOKUP(V857,[1]교육_어학_경력backdata!$B$27:$C$29,2,1),IF(U857=6,VLOOKUP(V857,[1]교육_어학_경력backdata!$B$31:$C$34,2,1))))),IF(P857="B",IF(U857=0,0,IF(U857=4,0,IF(U857=5,VLOOKUP(V857,[1]교육_어학_경력backdata!$G$27:$H$31,2,1),IF(U857=6,VLOOKUP(V857,[1]교육_어학_경력backdata!$G$33:$H$34,2,1))))),IF(CT857="C",0,"오류")))</f>
        <v>0</v>
      </c>
      <c r="AI857" s="4">
        <f>IF(P857="A",VLOOKUP(W857,[1]교육_어학_경력backdata!$B$36:$C$42,2,1),IF(P857="B",VLOOKUP(W857,[1]교육_어학_경력backdata!$G$36:$H$42,2,1),IF(P857="C",0,"오류")))</f>
        <v>0</v>
      </c>
      <c r="AJ857" s="4">
        <f>SUM(AD857:AI857)</f>
        <v>6</v>
      </c>
      <c r="AK857" s="4">
        <f>_xlfn.MAXIFS(AJ:AJ,B:B,B857)</f>
        <v>6</v>
      </c>
      <c r="AL857" s="4"/>
      <c r="AM857" s="21"/>
      <c r="AN857" s="4"/>
      <c r="AO857" s="4"/>
    </row>
    <row r="858" spans="1:41" x14ac:dyDescent="0.4">
      <c r="A858" s="3">
        <f>IF(B857=B858,A857,A857+1)</f>
        <v>808</v>
      </c>
      <c r="B858" s="3" t="s">
        <v>1992</v>
      </c>
      <c r="C858" s="3" t="s">
        <v>1991</v>
      </c>
      <c r="D858" s="3" t="s">
        <v>1789</v>
      </c>
      <c r="E858" s="3" t="s">
        <v>1788</v>
      </c>
      <c r="F858" s="3">
        <f>IF(B858=B857,F857+1,1)</f>
        <v>1</v>
      </c>
      <c r="G858" s="3" t="s">
        <v>6384</v>
      </c>
      <c r="H858" s="3" t="s">
        <v>6379</v>
      </c>
      <c r="I858" s="3" t="s">
        <v>6378</v>
      </c>
      <c r="J858" s="3" t="s">
        <v>6457</v>
      </c>
      <c r="K858" s="3"/>
      <c r="L858" s="3" t="s">
        <v>6617</v>
      </c>
      <c r="M858" s="3" t="s">
        <v>6616</v>
      </c>
      <c r="P858" s="3" t="s">
        <v>1474</v>
      </c>
      <c r="Q858" s="3">
        <f>IF(H858="TOEIC",VALUE(L858),0)</f>
        <v>775</v>
      </c>
      <c r="R858" s="3">
        <f>IF(H858="NEW TEPS",VALUE(L858),0)</f>
        <v>0</v>
      </c>
      <c r="S858" s="3">
        <f>IF(H858="TOEFL(ibt)",VALUE(L858),0)</f>
        <v>0</v>
      </c>
      <c r="T858" s="3">
        <f>IF(H858="JPT",VALUE(L858),0)</f>
        <v>0</v>
      </c>
      <c r="U858" s="3">
        <f>IF(H858="HSK",VALUE(K858),0)</f>
        <v>0</v>
      </c>
      <c r="V858" s="3">
        <f>IF(H858="HSK",VALUE(L858),0)</f>
        <v>0</v>
      </c>
      <c r="W858" s="3">
        <f>IF(H858="G-TELP Level2",VALUE(L858),0)</f>
        <v>0</v>
      </c>
      <c r="X858" s="3">
        <f>IF(P858="A",IF(Q858&gt;849,1,IF(R858&gt;335,1,IF(S858&gt;97,1,IF(T858&gt;849,1,IF(W858&gt;82,1,IF(U858=6,1,IF(U858=5,IF(V858&gt;254,1,0),0))))))),IF(P858="B",IF(Q858&gt;699,1,IF(R858&gt;263,1,IF(S858&gt;78,1,IF(T858&gt;699,1,IF(W858&gt;63,1,IF(U858=6,1,IF(U858=5,IF(V858&gt;179,1,0),0))))))),IF(P858="C",IF(Q858&gt;599,1,IF(R858&gt;226,1,IF(S858&gt;67,1,IF(T858&gt;599,1,IF(W858&gt;49,1,IF(U858=6,1,IF(U858=5,1,IF(U858=4,IF(V858&gt;209,1,0),0)))))))),IF(P858="D",IF(Q858&gt;649,1,IF(R858&gt;244,1,IF(S858&gt;73,1,IF(T858&gt;649,1,IF(W858&gt;56,1,IF(U858=6,1,IF(U858=5,1,IF(U858=4,IF(V858&gt;254,1,0),0)))))))),0))))</f>
        <v>1</v>
      </c>
      <c r="Y858" s="3">
        <f>SUMIF(B:B,B858,X:X)</f>
        <v>1</v>
      </c>
      <c r="Z858" s="3" t="str">
        <f>IF(Y858&gt;0,"어학 충족","자격미달")</f>
        <v>어학 충족</v>
      </c>
      <c r="AA858" s="3"/>
      <c r="AB858" s="3" t="str">
        <f>IF(P858="A",IF(Q858&gt;849,"TOEIC 충족",IF(R858&gt;335,"New-TEPS 충족",IF(S858&gt;97,"TOEFL 충족",IF(T858&gt;849,"JPT 충족",IF(W858&gt;82,"G-TELP 충족",IF(U858=6,"HSK점수 충족",IF(U858=5,IF(V858&gt;254,"HSK점수 충족","자격미달"),"자격미달"))))))),IF(P858="B",IF(Q858&gt;699,"TOEIC 충족",IF(R858&gt;263,"New-TEPS 충족",IF(S858&gt;78,"TOEFL 충족",IF(T858&gt;699,"JPT 충족",IF(W858&gt;63,"G-TELP 충족",IF(U858=6,"HSK점수 충족",IF(U858=5,IF(V858&gt;179,"HSK점수 충족","자격미달"),"자격미달"))))))),IF(P858="C",IF(Q858&gt;599,"TOEIC 충족",IF(R858&gt;226,"New-TEPS 충족",IF(S858&gt;67,"TOEFL 충족",IF(T858&gt;599,"JPT 충족",IF(W858&gt;49,"G-TELP 충족",IF(U858=6,"HSK점수 충족",IF(U858=5,"HSK점수 충족",IF(U858=4,IF(V858&gt;209,"HSK점수 충족","자격미달"),"자격미달")))))))),IF(P858="D",IF(Q858&gt;649,"TOEIC 충족",IF(R858&gt;244,"New-TEPS 충족",IF(S858&gt;73,"TOEFL 충족",IF(T858&gt;649,"JPT 충족",IF(W858&gt;56,"G-TELP 충족",IF(U1799=6,"HSK점수 충족",IF(U1799=5,"HSK점수 충족",IF(U1799=4,IF(V1799&gt;254,"HSK점수 충족","자격미달"),"자격미달")))))))),0))))</f>
        <v>TOEIC 충족</v>
      </c>
      <c r="AC858" s="21"/>
      <c r="AD858" s="3">
        <f>IF(P858="A",VLOOKUP(Q858,[1]교육_어학_경력backdata!$B$3:$C$9,2,1),IF(P858="B",VLOOKUP(Q858,[1]교육_어학_경력backdata!$G$3:$H$9,2,1),IF(P858="C",0,"오류")))</f>
        <v>4</v>
      </c>
      <c r="AE858" s="3">
        <f>IF(P858="A",VLOOKUP(R858,[1]교육_어학_경력backdata!$B$11:$C$17,2,1),IF(P858="B",VLOOKUP(R858,[1]교육_어학_경력backdata!$G$11:$H$17,2,1),IF(P858="C",0,"오류")))</f>
        <v>0</v>
      </c>
      <c r="AF858" s="3">
        <f>IF(P858="A",VLOOKUP(S858,[1]교육_어학_경력backdata!$B$19:$C$25,2,1),IF(P858="B",VLOOKUP(S858,[1]교육_어학_경력backdata!$G$19:$H$25,2,1),IF(P858="C",0,"오류")))</f>
        <v>0</v>
      </c>
      <c r="AG858" s="3">
        <f>IF(P858="A",VLOOKUP(T858,[1]교육_어학_경력backdata!$B$3:$C$9,2,1),IF(P858="B",VLOOKUP(T858,[1]교육_어학_경력backdata!$G$3:$H$9,2,1),IF(P858="C",0,"오류")))</f>
        <v>0</v>
      </c>
      <c r="AH858" s="3">
        <f>IF(P858="A",IF(U858=0,0,IF(U858=4,0,IF(U858=5,VLOOKUP(V858,[1]교육_어학_경력backdata!$B$27:$C$29,2,1),IF(U858=6,VLOOKUP(V858,[1]교육_어학_경력backdata!$B$31:$C$34,2,1))))),IF(P858="B",IF(U858=0,0,IF(U858=4,0,IF(U858=5,VLOOKUP(V858,[1]교육_어학_경력backdata!$G$27:$H$31,2,1),IF(U858=6,VLOOKUP(V858,[1]교육_어학_경력backdata!$G$33:$H$34,2,1))))),IF(CT858="C",0,"오류")))</f>
        <v>0</v>
      </c>
      <c r="AI858" s="3">
        <f>IF(P858="A",VLOOKUP(W858,[1]교육_어학_경력backdata!$B$36:$C$42,2,1),IF(P858="B",VLOOKUP(W858,[1]교육_어학_경력backdata!$G$36:$H$42,2,1),IF(P858="C",0,"오류")))</f>
        <v>0</v>
      </c>
      <c r="AJ858" s="3">
        <f>SUM(AD858:AI858)</f>
        <v>4</v>
      </c>
      <c r="AK858" s="3">
        <f>_xlfn.MAXIFS(AJ:AJ,B:B,B858)</f>
        <v>4</v>
      </c>
      <c r="AL858" s="3"/>
      <c r="AM858" s="21"/>
      <c r="AN858" s="3"/>
      <c r="AO858" s="3"/>
    </row>
    <row r="859" spans="1:41" x14ac:dyDescent="0.4">
      <c r="A859" s="4">
        <f>IF(B858=B859,A858,A858+1)</f>
        <v>809</v>
      </c>
      <c r="B859" s="4" t="s">
        <v>1987</v>
      </c>
      <c r="C859" s="4" t="s">
        <v>1986</v>
      </c>
      <c r="D859" s="4" t="s">
        <v>1789</v>
      </c>
      <c r="E859" s="4" t="s">
        <v>1788</v>
      </c>
      <c r="F859" s="4">
        <f>IF(B859=B858,F858+1,1)</f>
        <v>1</v>
      </c>
      <c r="G859" s="4" t="s">
        <v>6380</v>
      </c>
      <c r="H859" s="4" t="s">
        <v>6379</v>
      </c>
      <c r="I859" s="4" t="s">
        <v>6378</v>
      </c>
      <c r="J859" s="4" t="s">
        <v>6615</v>
      </c>
      <c r="K859" s="4"/>
      <c r="L859" s="4" t="s">
        <v>6614</v>
      </c>
      <c r="M859" s="4" t="s">
        <v>6613</v>
      </c>
      <c r="P859" s="4" t="s">
        <v>1474</v>
      </c>
      <c r="Q859" s="4">
        <f>IF(H859="TOEIC",VALUE(L859),0)</f>
        <v>925</v>
      </c>
      <c r="R859" s="4">
        <f>IF(H859="NEW TEPS",VALUE(L859),0)</f>
        <v>0</v>
      </c>
      <c r="S859" s="4">
        <f>IF(H859="TOEFL(ibt)",VALUE(L859),0)</f>
        <v>0</v>
      </c>
      <c r="T859" s="4">
        <f>IF(H859="JPT",VALUE(L859),0)</f>
        <v>0</v>
      </c>
      <c r="U859" s="4">
        <f>IF(H859="HSK",VALUE(K859),0)</f>
        <v>0</v>
      </c>
      <c r="V859" s="4">
        <f>IF(H859="HSK",VALUE(L859),0)</f>
        <v>0</v>
      </c>
      <c r="W859" s="4">
        <f>IF(H859="G-TELP Level2",VALUE(L859),0)</f>
        <v>0</v>
      </c>
      <c r="X859" s="4">
        <f>IF(P859="A",IF(Q859&gt;849,1,IF(R859&gt;335,1,IF(S859&gt;97,1,IF(T859&gt;849,1,IF(W859&gt;82,1,IF(U859=6,1,IF(U859=5,IF(V859&gt;254,1,0),0))))))),IF(P859="B",IF(Q859&gt;699,1,IF(R859&gt;263,1,IF(S859&gt;78,1,IF(T859&gt;699,1,IF(W859&gt;63,1,IF(U859=6,1,IF(U859=5,IF(V859&gt;179,1,0),0))))))),IF(P859="C",IF(Q859&gt;599,1,IF(R859&gt;226,1,IF(S859&gt;67,1,IF(T859&gt;599,1,IF(W859&gt;49,1,IF(U859=6,1,IF(U859=5,1,IF(U859=4,IF(V859&gt;209,1,0),0)))))))),IF(P859="D",IF(Q859&gt;649,1,IF(R859&gt;244,1,IF(S859&gt;73,1,IF(T859&gt;649,1,IF(W859&gt;56,1,IF(U859=6,1,IF(U859=5,1,IF(U859=4,IF(V859&gt;254,1,0),0)))))))),0))))</f>
        <v>1</v>
      </c>
      <c r="Y859" s="4">
        <f>SUMIF(B:B,B859,X:X)</f>
        <v>1</v>
      </c>
      <c r="Z859" s="4" t="str">
        <f>IF(Y859&gt;0,"어학 충족","자격미달")</f>
        <v>어학 충족</v>
      </c>
      <c r="AA859" s="4"/>
      <c r="AB859" s="4" t="str">
        <f>IF(P859="A",IF(Q859&gt;849,"TOEIC 충족",IF(R859&gt;335,"New-TEPS 충족",IF(S859&gt;97,"TOEFL 충족",IF(T859&gt;849,"JPT 충족",IF(W859&gt;82,"G-TELP 충족",IF(U859=6,"HSK점수 충족",IF(U859=5,IF(V859&gt;254,"HSK점수 충족","자격미달"),"자격미달"))))))),IF(P859="B",IF(Q859&gt;699,"TOEIC 충족",IF(R859&gt;263,"New-TEPS 충족",IF(S859&gt;78,"TOEFL 충족",IF(T859&gt;699,"JPT 충족",IF(W859&gt;63,"G-TELP 충족",IF(U859=6,"HSK점수 충족",IF(U859=5,IF(V859&gt;179,"HSK점수 충족","자격미달"),"자격미달"))))))),IF(P859="C",IF(Q859&gt;599,"TOEIC 충족",IF(R859&gt;226,"New-TEPS 충족",IF(S859&gt;67,"TOEFL 충족",IF(T859&gt;599,"JPT 충족",IF(W859&gt;49,"G-TELP 충족",IF(U859=6,"HSK점수 충족",IF(U859=5,"HSK점수 충족",IF(U859=4,IF(V859&gt;209,"HSK점수 충족","자격미달"),"자격미달")))))))),IF(P859="D",IF(Q859&gt;649,"TOEIC 충족",IF(R859&gt;244,"New-TEPS 충족",IF(S859&gt;73,"TOEFL 충족",IF(T859&gt;649,"JPT 충족",IF(W859&gt;56,"G-TELP 충족",IF(U1800=6,"HSK점수 충족",IF(U1800=5,"HSK점수 충족",IF(U1800=4,IF(V1800&gt;254,"HSK점수 충족","자격미달"),"자격미달")))))))),0))))</f>
        <v>TOEIC 충족</v>
      </c>
      <c r="AC859" s="21"/>
      <c r="AD859" s="4">
        <f>IF(P859="A",VLOOKUP(Q859,[1]교육_어학_경력backdata!$B$3:$C$9,2,1),IF(P859="B",VLOOKUP(Q859,[1]교육_어학_경력backdata!$G$3:$H$9,2,1),IF(P859="C",0,"오류")))</f>
        <v>10</v>
      </c>
      <c r="AE859" s="4">
        <f>IF(P859="A",VLOOKUP(R859,[1]교육_어학_경력backdata!$B$11:$C$17,2,1),IF(P859="B",VLOOKUP(R859,[1]교육_어학_경력backdata!$G$11:$H$17,2,1),IF(P859="C",0,"오류")))</f>
        <v>0</v>
      </c>
      <c r="AF859" s="4">
        <f>IF(P859="A",VLOOKUP(S859,[1]교육_어학_경력backdata!$B$19:$C$25,2,1),IF(P859="B",VLOOKUP(S859,[1]교육_어학_경력backdata!$G$19:$H$25,2,1),IF(P859="C",0,"오류")))</f>
        <v>0</v>
      </c>
      <c r="AG859" s="4">
        <f>IF(P859="A",VLOOKUP(T859,[1]교육_어학_경력backdata!$B$3:$C$9,2,1),IF(P859="B",VLOOKUP(T859,[1]교육_어학_경력backdata!$G$3:$H$9,2,1),IF(P859="C",0,"오류")))</f>
        <v>0</v>
      </c>
      <c r="AH859" s="4">
        <f>IF(P859="A",IF(U859=0,0,IF(U859=4,0,IF(U859=5,VLOOKUP(V859,[1]교육_어학_경력backdata!$B$27:$C$29,2,1),IF(U859=6,VLOOKUP(V859,[1]교육_어학_경력backdata!$B$31:$C$34,2,1))))),IF(P859="B",IF(U859=0,0,IF(U859=4,0,IF(U859=5,VLOOKUP(V859,[1]교육_어학_경력backdata!$G$27:$H$31,2,1),IF(U859=6,VLOOKUP(V859,[1]교육_어학_경력backdata!$G$33:$H$34,2,1))))),IF(CT859="C",0,"오류")))</f>
        <v>0</v>
      </c>
      <c r="AI859" s="4">
        <f>IF(P859="A",VLOOKUP(W859,[1]교육_어학_경력backdata!$B$36:$C$42,2,1),IF(P859="B",VLOOKUP(W859,[1]교육_어학_경력backdata!$G$36:$H$42,2,1),IF(P859="C",0,"오류")))</f>
        <v>0</v>
      </c>
      <c r="AJ859" s="4">
        <f>SUM(AD859:AI859)</f>
        <v>10</v>
      </c>
      <c r="AK859" s="4">
        <f>_xlfn.MAXIFS(AJ:AJ,B:B,B859)</f>
        <v>10</v>
      </c>
      <c r="AL859" s="4"/>
      <c r="AM859" s="21"/>
      <c r="AN859" s="4"/>
      <c r="AO859" s="4"/>
    </row>
    <row r="860" spans="1:41" x14ac:dyDescent="0.4">
      <c r="A860" s="3">
        <f>IF(B859=B860,A859,A859+1)</f>
        <v>810</v>
      </c>
      <c r="B860" s="3" t="s">
        <v>1982</v>
      </c>
      <c r="C860" s="3" t="s">
        <v>1981</v>
      </c>
      <c r="D860" s="3" t="s">
        <v>1789</v>
      </c>
      <c r="E860" s="3" t="s">
        <v>1788</v>
      </c>
      <c r="F860" s="3">
        <f>IF(B860=B859,F859+1,1)</f>
        <v>1</v>
      </c>
      <c r="G860" s="3" t="s">
        <v>6384</v>
      </c>
      <c r="H860" s="3" t="s">
        <v>6379</v>
      </c>
      <c r="I860" s="3" t="s">
        <v>6378</v>
      </c>
      <c r="J860" s="3" t="s">
        <v>6518</v>
      </c>
      <c r="K860" s="3"/>
      <c r="L860" s="3" t="s">
        <v>6612</v>
      </c>
      <c r="M860" s="3" t="s">
        <v>6611</v>
      </c>
      <c r="P860" s="3" t="s">
        <v>1474</v>
      </c>
      <c r="Q860" s="3">
        <f>IF(H860="TOEIC",VALUE(L860),0)</f>
        <v>755</v>
      </c>
      <c r="R860" s="3">
        <f>IF(H860="NEW TEPS",VALUE(L860),0)</f>
        <v>0</v>
      </c>
      <c r="S860" s="3">
        <f>IF(H860="TOEFL(ibt)",VALUE(L860),0)</f>
        <v>0</v>
      </c>
      <c r="T860" s="3">
        <f>IF(H860="JPT",VALUE(L860),0)</f>
        <v>0</v>
      </c>
      <c r="U860" s="3">
        <f>IF(H860="HSK",VALUE(K860),0)</f>
        <v>0</v>
      </c>
      <c r="V860" s="3">
        <f>IF(H860="HSK",VALUE(L860),0)</f>
        <v>0</v>
      </c>
      <c r="W860" s="3">
        <f>IF(H860="G-TELP Level2",VALUE(L860),0)</f>
        <v>0</v>
      </c>
      <c r="X860" s="3">
        <f>IF(P860="A",IF(Q860&gt;849,1,IF(R860&gt;335,1,IF(S860&gt;97,1,IF(T860&gt;849,1,IF(W860&gt;82,1,IF(U860=6,1,IF(U860=5,IF(V860&gt;254,1,0),0))))))),IF(P860="B",IF(Q860&gt;699,1,IF(R860&gt;263,1,IF(S860&gt;78,1,IF(T860&gt;699,1,IF(W860&gt;63,1,IF(U860=6,1,IF(U860=5,IF(V860&gt;179,1,0),0))))))),IF(P860="C",IF(Q860&gt;599,1,IF(R860&gt;226,1,IF(S860&gt;67,1,IF(T860&gt;599,1,IF(W860&gt;49,1,IF(U860=6,1,IF(U860=5,1,IF(U860=4,IF(V860&gt;209,1,0),0)))))))),IF(P860="D",IF(Q860&gt;649,1,IF(R860&gt;244,1,IF(S860&gt;73,1,IF(T860&gt;649,1,IF(W860&gt;56,1,IF(U860=6,1,IF(U860=5,1,IF(U860=4,IF(V860&gt;254,1,0),0)))))))),0))))</f>
        <v>1</v>
      </c>
      <c r="Y860" s="3">
        <f>SUMIF(B:B,B860,X:X)</f>
        <v>1</v>
      </c>
      <c r="Z860" s="3" t="str">
        <f>IF(Y860&gt;0,"어학 충족","자격미달")</f>
        <v>어학 충족</v>
      </c>
      <c r="AA860" s="3"/>
      <c r="AB860" s="3" t="str">
        <f>IF(P860="A",IF(Q860&gt;849,"TOEIC 충족",IF(R860&gt;335,"New-TEPS 충족",IF(S860&gt;97,"TOEFL 충족",IF(T860&gt;849,"JPT 충족",IF(W860&gt;82,"G-TELP 충족",IF(U860=6,"HSK점수 충족",IF(U860=5,IF(V860&gt;254,"HSK점수 충족","자격미달"),"자격미달"))))))),IF(P860="B",IF(Q860&gt;699,"TOEIC 충족",IF(R860&gt;263,"New-TEPS 충족",IF(S860&gt;78,"TOEFL 충족",IF(T860&gt;699,"JPT 충족",IF(W860&gt;63,"G-TELP 충족",IF(U860=6,"HSK점수 충족",IF(U860=5,IF(V860&gt;179,"HSK점수 충족","자격미달"),"자격미달"))))))),IF(P860="C",IF(Q860&gt;599,"TOEIC 충족",IF(R860&gt;226,"New-TEPS 충족",IF(S860&gt;67,"TOEFL 충족",IF(T860&gt;599,"JPT 충족",IF(W860&gt;49,"G-TELP 충족",IF(U860=6,"HSK점수 충족",IF(U860=5,"HSK점수 충족",IF(U860=4,IF(V860&gt;209,"HSK점수 충족","자격미달"),"자격미달")))))))),IF(P860="D",IF(Q860&gt;649,"TOEIC 충족",IF(R860&gt;244,"New-TEPS 충족",IF(S860&gt;73,"TOEFL 충족",IF(T860&gt;649,"JPT 충족",IF(W860&gt;56,"G-TELP 충족",IF(U1801=6,"HSK점수 충족",IF(U1801=5,"HSK점수 충족",IF(U1801=4,IF(V1801&gt;254,"HSK점수 충족","자격미달"),"자격미달")))))))),0))))</f>
        <v>TOEIC 충족</v>
      </c>
      <c r="AC860" s="21"/>
      <c r="AD860" s="3">
        <f>IF(P860="A",VLOOKUP(Q860,[1]교육_어학_경력backdata!$B$3:$C$9,2,1),IF(P860="B",VLOOKUP(Q860,[1]교육_어학_경력backdata!$G$3:$H$9,2,1),IF(P860="C",0,"오류")))</f>
        <v>4</v>
      </c>
      <c r="AE860" s="3">
        <f>IF(P860="A",VLOOKUP(R860,[1]교육_어학_경력backdata!$B$11:$C$17,2,1),IF(P860="B",VLOOKUP(R860,[1]교육_어학_경력backdata!$G$11:$H$17,2,1),IF(P860="C",0,"오류")))</f>
        <v>0</v>
      </c>
      <c r="AF860" s="3">
        <f>IF(P860="A",VLOOKUP(S860,[1]교육_어학_경력backdata!$B$19:$C$25,2,1),IF(P860="B",VLOOKUP(S860,[1]교육_어학_경력backdata!$G$19:$H$25,2,1),IF(P860="C",0,"오류")))</f>
        <v>0</v>
      </c>
      <c r="AG860" s="3">
        <f>IF(P860="A",VLOOKUP(T860,[1]교육_어학_경력backdata!$B$3:$C$9,2,1),IF(P860="B",VLOOKUP(T860,[1]교육_어학_경력backdata!$G$3:$H$9,2,1),IF(P860="C",0,"오류")))</f>
        <v>0</v>
      </c>
      <c r="AH860" s="3">
        <f>IF(P860="A",IF(U860=0,0,IF(U860=4,0,IF(U860=5,VLOOKUP(V860,[1]교육_어학_경력backdata!$B$27:$C$29,2,1),IF(U860=6,VLOOKUP(V860,[1]교육_어학_경력backdata!$B$31:$C$34,2,1))))),IF(P860="B",IF(U860=0,0,IF(U860=4,0,IF(U860=5,VLOOKUP(V860,[1]교육_어학_경력backdata!$G$27:$H$31,2,1),IF(U860=6,VLOOKUP(V860,[1]교육_어학_경력backdata!$G$33:$H$34,2,1))))),IF(CT860="C",0,"오류")))</f>
        <v>0</v>
      </c>
      <c r="AI860" s="3">
        <f>IF(P860="A",VLOOKUP(W860,[1]교육_어학_경력backdata!$B$36:$C$42,2,1),IF(P860="B",VLOOKUP(W860,[1]교육_어학_경력backdata!$G$36:$H$42,2,1),IF(P860="C",0,"오류")))</f>
        <v>0</v>
      </c>
      <c r="AJ860" s="3">
        <f>SUM(AD860:AI860)</f>
        <v>4</v>
      </c>
      <c r="AK860" s="3">
        <f>_xlfn.MAXIFS(AJ:AJ,B:B,B860)</f>
        <v>4</v>
      </c>
      <c r="AL860" s="3"/>
      <c r="AM860" s="21"/>
      <c r="AN860" s="3"/>
      <c r="AO860" s="3"/>
    </row>
    <row r="861" spans="1:41" x14ac:dyDescent="0.4">
      <c r="A861" s="4">
        <f>IF(B860=B861,A860,A860+1)</f>
        <v>811</v>
      </c>
      <c r="B861" s="4" t="s">
        <v>1976</v>
      </c>
      <c r="C861" s="4" t="s">
        <v>1975</v>
      </c>
      <c r="D861" s="4" t="s">
        <v>1789</v>
      </c>
      <c r="E861" s="4" t="s">
        <v>1788</v>
      </c>
      <c r="F861" s="4">
        <f>IF(B861=B860,F860+1,1)</f>
        <v>1</v>
      </c>
      <c r="G861" s="4" t="s">
        <v>6384</v>
      </c>
      <c r="H861" s="4" t="s">
        <v>6379</v>
      </c>
      <c r="I861" s="4" t="s">
        <v>6378</v>
      </c>
      <c r="J861" s="4" t="s">
        <v>6610</v>
      </c>
      <c r="K861" s="4"/>
      <c r="L861" s="4" t="s">
        <v>6609</v>
      </c>
      <c r="M861" s="4" t="s">
        <v>6608</v>
      </c>
      <c r="P861" s="4" t="s">
        <v>1474</v>
      </c>
      <c r="Q861" s="4">
        <f>IF(H861="TOEIC",VALUE(L861),0)</f>
        <v>965</v>
      </c>
      <c r="R861" s="4">
        <f>IF(H861="NEW TEPS",VALUE(L861),0)</f>
        <v>0</v>
      </c>
      <c r="S861" s="4">
        <f>IF(H861="TOEFL(ibt)",VALUE(L861),0)</f>
        <v>0</v>
      </c>
      <c r="T861" s="4">
        <f>IF(H861="JPT",VALUE(L861),0)</f>
        <v>0</v>
      </c>
      <c r="U861" s="4">
        <f>IF(H861="HSK",VALUE(K861),0)</f>
        <v>0</v>
      </c>
      <c r="V861" s="4">
        <f>IF(H861="HSK",VALUE(L861),0)</f>
        <v>0</v>
      </c>
      <c r="W861" s="4">
        <f>IF(H861="G-TELP Level2",VALUE(L861),0)</f>
        <v>0</v>
      </c>
      <c r="X861" s="4">
        <f>IF(P861="A",IF(Q861&gt;849,1,IF(R861&gt;335,1,IF(S861&gt;97,1,IF(T861&gt;849,1,IF(W861&gt;82,1,IF(U861=6,1,IF(U861=5,IF(V861&gt;254,1,0),0))))))),IF(P861="B",IF(Q861&gt;699,1,IF(R861&gt;263,1,IF(S861&gt;78,1,IF(T861&gt;699,1,IF(W861&gt;63,1,IF(U861=6,1,IF(U861=5,IF(V861&gt;179,1,0),0))))))),IF(P861="C",IF(Q861&gt;599,1,IF(R861&gt;226,1,IF(S861&gt;67,1,IF(T861&gt;599,1,IF(W861&gt;49,1,IF(U861=6,1,IF(U861=5,1,IF(U861=4,IF(V861&gt;209,1,0),0)))))))),IF(P861="D",IF(Q861&gt;649,1,IF(R861&gt;244,1,IF(S861&gt;73,1,IF(T861&gt;649,1,IF(W861&gt;56,1,IF(U861=6,1,IF(U861=5,1,IF(U861=4,IF(V861&gt;254,1,0),0)))))))),0))))</f>
        <v>1</v>
      </c>
      <c r="Y861" s="4">
        <f>SUMIF(B:B,B861,X:X)</f>
        <v>1</v>
      </c>
      <c r="Z861" s="4" t="str">
        <f>IF(Y861&gt;0,"어학 충족","자격미달")</f>
        <v>어학 충족</v>
      </c>
      <c r="AA861" s="4"/>
      <c r="AB861" s="4" t="str">
        <f>IF(P861="A",IF(Q861&gt;849,"TOEIC 충족",IF(R861&gt;335,"New-TEPS 충족",IF(S861&gt;97,"TOEFL 충족",IF(T861&gt;849,"JPT 충족",IF(W861&gt;82,"G-TELP 충족",IF(U861=6,"HSK점수 충족",IF(U861=5,IF(V861&gt;254,"HSK점수 충족","자격미달"),"자격미달"))))))),IF(P861="B",IF(Q861&gt;699,"TOEIC 충족",IF(R861&gt;263,"New-TEPS 충족",IF(S861&gt;78,"TOEFL 충족",IF(T861&gt;699,"JPT 충족",IF(W861&gt;63,"G-TELP 충족",IF(U861=6,"HSK점수 충족",IF(U861=5,IF(V861&gt;179,"HSK점수 충족","자격미달"),"자격미달"))))))),IF(P861="C",IF(Q861&gt;599,"TOEIC 충족",IF(R861&gt;226,"New-TEPS 충족",IF(S861&gt;67,"TOEFL 충족",IF(T861&gt;599,"JPT 충족",IF(W861&gt;49,"G-TELP 충족",IF(U861=6,"HSK점수 충족",IF(U861=5,"HSK점수 충족",IF(U861=4,IF(V861&gt;209,"HSK점수 충족","자격미달"),"자격미달")))))))),IF(P861="D",IF(Q861&gt;649,"TOEIC 충족",IF(R861&gt;244,"New-TEPS 충족",IF(S861&gt;73,"TOEFL 충족",IF(T861&gt;649,"JPT 충족",IF(W861&gt;56,"G-TELP 충족",IF(U1802=6,"HSK점수 충족",IF(U1802=5,"HSK점수 충족",IF(U1802=4,IF(V1802&gt;254,"HSK점수 충족","자격미달"),"자격미달")))))))),0))))</f>
        <v>TOEIC 충족</v>
      </c>
      <c r="AC861" s="21"/>
      <c r="AD861" s="4">
        <f>IF(P861="A",VLOOKUP(Q861,[1]교육_어학_경력backdata!$B$3:$C$9,2,1),IF(P861="B",VLOOKUP(Q861,[1]교육_어학_경력backdata!$G$3:$H$9,2,1),IF(P861="C",0,"오류")))</f>
        <v>10</v>
      </c>
      <c r="AE861" s="4">
        <f>IF(P861="A",VLOOKUP(R861,[1]교육_어학_경력backdata!$B$11:$C$17,2,1),IF(P861="B",VLOOKUP(R861,[1]교육_어학_경력backdata!$G$11:$H$17,2,1),IF(P861="C",0,"오류")))</f>
        <v>0</v>
      </c>
      <c r="AF861" s="4">
        <f>IF(P861="A",VLOOKUP(S861,[1]교육_어학_경력backdata!$B$19:$C$25,2,1),IF(P861="B",VLOOKUP(S861,[1]교육_어학_경력backdata!$G$19:$H$25,2,1),IF(P861="C",0,"오류")))</f>
        <v>0</v>
      </c>
      <c r="AG861" s="4">
        <f>IF(P861="A",VLOOKUP(T861,[1]교육_어학_경력backdata!$B$3:$C$9,2,1),IF(P861="B",VLOOKUP(T861,[1]교육_어학_경력backdata!$G$3:$H$9,2,1),IF(P861="C",0,"오류")))</f>
        <v>0</v>
      </c>
      <c r="AH861" s="4">
        <f>IF(P861="A",IF(U861=0,0,IF(U861=4,0,IF(U861=5,VLOOKUP(V861,[1]교육_어학_경력backdata!$B$27:$C$29,2,1),IF(U861=6,VLOOKUP(V861,[1]교육_어학_경력backdata!$B$31:$C$34,2,1))))),IF(P861="B",IF(U861=0,0,IF(U861=4,0,IF(U861=5,VLOOKUP(V861,[1]교육_어학_경력backdata!$G$27:$H$31,2,1),IF(U861=6,VLOOKUP(V861,[1]교육_어학_경력backdata!$G$33:$H$34,2,1))))),IF(CT861="C",0,"오류")))</f>
        <v>0</v>
      </c>
      <c r="AI861" s="4">
        <f>IF(P861="A",VLOOKUP(W861,[1]교육_어학_경력backdata!$B$36:$C$42,2,1),IF(P861="B",VLOOKUP(W861,[1]교육_어학_경력backdata!$G$36:$H$42,2,1),IF(P861="C",0,"오류")))</f>
        <v>0</v>
      </c>
      <c r="AJ861" s="4">
        <f>SUM(AD861:AI861)</f>
        <v>10</v>
      </c>
      <c r="AK861" s="4">
        <f>_xlfn.MAXIFS(AJ:AJ,B:B,B861)</f>
        <v>10</v>
      </c>
      <c r="AL861" s="4"/>
      <c r="AM861" s="21"/>
      <c r="AN861" s="4"/>
      <c r="AO861" s="4"/>
    </row>
    <row r="862" spans="1:41" x14ac:dyDescent="0.4">
      <c r="A862" s="3">
        <f>IF(B861=B862,A861,A861+1)</f>
        <v>812</v>
      </c>
      <c r="B862" s="3" t="s">
        <v>1962</v>
      </c>
      <c r="C862" s="3" t="s">
        <v>1961</v>
      </c>
      <c r="D862" s="3" t="s">
        <v>1789</v>
      </c>
      <c r="E862" s="3" t="s">
        <v>1788</v>
      </c>
      <c r="F862" s="3">
        <f>IF(B862=B861,F861+1,1)</f>
        <v>1</v>
      </c>
      <c r="G862" s="3" t="s">
        <v>6380</v>
      </c>
      <c r="H862" s="3" t="s">
        <v>6379</v>
      </c>
      <c r="I862" s="3" t="s">
        <v>6378</v>
      </c>
      <c r="J862" s="3" t="s">
        <v>1933</v>
      </c>
      <c r="K862" s="3"/>
      <c r="L862" s="3" t="s">
        <v>6585</v>
      </c>
      <c r="M862" s="3" t="s">
        <v>6607</v>
      </c>
      <c r="P862" s="3" t="s">
        <v>1474</v>
      </c>
      <c r="Q862" s="3">
        <f>IF(H862="TOEIC",VALUE(L862),0)</f>
        <v>745</v>
      </c>
      <c r="R862" s="3">
        <f>IF(H862="NEW TEPS",VALUE(L862),0)</f>
        <v>0</v>
      </c>
      <c r="S862" s="3">
        <f>IF(H862="TOEFL(ibt)",VALUE(L862),0)</f>
        <v>0</v>
      </c>
      <c r="T862" s="3">
        <f>IF(H862="JPT",VALUE(L862),0)</f>
        <v>0</v>
      </c>
      <c r="U862" s="3">
        <f>IF(H862="HSK",VALUE(K862),0)</f>
        <v>0</v>
      </c>
      <c r="V862" s="3">
        <f>IF(H862="HSK",VALUE(L862),0)</f>
        <v>0</v>
      </c>
      <c r="W862" s="3">
        <f>IF(H862="G-TELP Level2",VALUE(L862),0)</f>
        <v>0</v>
      </c>
      <c r="X862" s="3">
        <f>IF(P862="A",IF(Q862&gt;849,1,IF(R862&gt;335,1,IF(S862&gt;97,1,IF(T862&gt;849,1,IF(W862&gt;82,1,IF(U862=6,1,IF(U862=5,IF(V862&gt;254,1,0),0))))))),IF(P862="B",IF(Q862&gt;699,1,IF(R862&gt;263,1,IF(S862&gt;78,1,IF(T862&gt;699,1,IF(W862&gt;63,1,IF(U862=6,1,IF(U862=5,IF(V862&gt;179,1,0),0))))))),IF(P862="C",IF(Q862&gt;599,1,IF(R862&gt;226,1,IF(S862&gt;67,1,IF(T862&gt;599,1,IF(W862&gt;49,1,IF(U862=6,1,IF(U862=5,1,IF(U862=4,IF(V862&gt;209,1,0),0)))))))),IF(P862="D",IF(Q862&gt;649,1,IF(R862&gt;244,1,IF(S862&gt;73,1,IF(T862&gt;649,1,IF(W862&gt;56,1,IF(U862=6,1,IF(U862=5,1,IF(U862=4,IF(V862&gt;254,1,0),0)))))))),0))))</f>
        <v>1</v>
      </c>
      <c r="Y862" s="3">
        <f>SUMIF(B:B,B862,X:X)</f>
        <v>1</v>
      </c>
      <c r="Z862" s="3" t="str">
        <f>IF(Y862&gt;0,"어학 충족","자격미달")</f>
        <v>어학 충족</v>
      </c>
      <c r="AA862" s="3"/>
      <c r="AB862" s="3" t="str">
        <f>IF(P862="A",IF(Q862&gt;849,"TOEIC 충족",IF(R862&gt;335,"New-TEPS 충족",IF(S862&gt;97,"TOEFL 충족",IF(T862&gt;849,"JPT 충족",IF(W862&gt;82,"G-TELP 충족",IF(U862=6,"HSK점수 충족",IF(U862=5,IF(V862&gt;254,"HSK점수 충족","자격미달"),"자격미달"))))))),IF(P862="B",IF(Q862&gt;699,"TOEIC 충족",IF(R862&gt;263,"New-TEPS 충족",IF(S862&gt;78,"TOEFL 충족",IF(T862&gt;699,"JPT 충족",IF(W862&gt;63,"G-TELP 충족",IF(U862=6,"HSK점수 충족",IF(U862=5,IF(V862&gt;179,"HSK점수 충족","자격미달"),"자격미달"))))))),IF(P862="C",IF(Q862&gt;599,"TOEIC 충족",IF(R862&gt;226,"New-TEPS 충족",IF(S862&gt;67,"TOEFL 충족",IF(T862&gt;599,"JPT 충족",IF(W862&gt;49,"G-TELP 충족",IF(U862=6,"HSK점수 충족",IF(U862=5,"HSK점수 충족",IF(U862=4,IF(V862&gt;209,"HSK점수 충족","자격미달"),"자격미달")))))))),IF(P862="D",IF(Q862&gt;649,"TOEIC 충족",IF(R862&gt;244,"New-TEPS 충족",IF(S862&gt;73,"TOEFL 충족",IF(T862&gt;649,"JPT 충족",IF(W862&gt;56,"G-TELP 충족",IF(U1803=6,"HSK점수 충족",IF(U1803=5,"HSK점수 충족",IF(U1803=4,IF(V1803&gt;254,"HSK점수 충족","자격미달"),"자격미달")))))))),0))))</f>
        <v>TOEIC 충족</v>
      </c>
      <c r="AC862" s="21"/>
      <c r="AD862" s="3">
        <f>IF(P862="A",VLOOKUP(Q862,[1]교육_어학_경력backdata!$B$3:$C$9,2,1),IF(P862="B",VLOOKUP(Q862,[1]교육_어학_경력backdata!$G$3:$H$9,2,1),IF(P862="C",0,"오류")))</f>
        <v>2</v>
      </c>
      <c r="AE862" s="3">
        <f>IF(P862="A",VLOOKUP(R862,[1]교육_어학_경력backdata!$B$11:$C$17,2,1),IF(P862="B",VLOOKUP(R862,[1]교육_어학_경력backdata!$G$11:$H$17,2,1),IF(P862="C",0,"오류")))</f>
        <v>0</v>
      </c>
      <c r="AF862" s="3">
        <f>IF(P862="A",VLOOKUP(S862,[1]교육_어학_경력backdata!$B$19:$C$25,2,1),IF(P862="B",VLOOKUP(S862,[1]교육_어학_경력backdata!$G$19:$H$25,2,1),IF(P862="C",0,"오류")))</f>
        <v>0</v>
      </c>
      <c r="AG862" s="3">
        <f>IF(P862="A",VLOOKUP(T862,[1]교육_어학_경력backdata!$B$3:$C$9,2,1),IF(P862="B",VLOOKUP(T862,[1]교육_어학_경력backdata!$G$3:$H$9,2,1),IF(P862="C",0,"오류")))</f>
        <v>0</v>
      </c>
      <c r="AH862" s="3">
        <f>IF(P862="A",IF(U862=0,0,IF(U862=4,0,IF(U862=5,VLOOKUP(V862,[1]교육_어학_경력backdata!$B$27:$C$29,2,1),IF(U862=6,VLOOKUP(V862,[1]교육_어학_경력backdata!$B$31:$C$34,2,1))))),IF(P862="B",IF(U862=0,0,IF(U862=4,0,IF(U862=5,VLOOKUP(V862,[1]교육_어학_경력backdata!$G$27:$H$31,2,1),IF(U862=6,VLOOKUP(V862,[1]교육_어학_경력backdata!$G$33:$H$34,2,1))))),IF(CT862="C",0,"오류")))</f>
        <v>0</v>
      </c>
      <c r="AI862" s="3">
        <f>IF(P862="A",VLOOKUP(W862,[1]교육_어학_경력backdata!$B$36:$C$42,2,1),IF(P862="B",VLOOKUP(W862,[1]교육_어학_경력backdata!$G$36:$H$42,2,1),IF(P862="C",0,"오류")))</f>
        <v>0</v>
      </c>
      <c r="AJ862" s="3">
        <f>SUM(AD862:AI862)</f>
        <v>2</v>
      </c>
      <c r="AK862" s="3">
        <f>_xlfn.MAXIFS(AJ:AJ,B:B,B862)</f>
        <v>2</v>
      </c>
      <c r="AL862" s="3"/>
      <c r="AM862" s="21"/>
      <c r="AN862" s="3"/>
      <c r="AO862" s="3"/>
    </row>
    <row r="863" spans="1:41" x14ac:dyDescent="0.4">
      <c r="A863" s="4">
        <f>IF(B862=B863,A862,A862+1)</f>
        <v>813</v>
      </c>
      <c r="B863" s="4" t="s">
        <v>1955</v>
      </c>
      <c r="C863" s="4" t="s">
        <v>1954</v>
      </c>
      <c r="D863" s="4" t="s">
        <v>1789</v>
      </c>
      <c r="E863" s="4" t="s">
        <v>1788</v>
      </c>
      <c r="F863" s="4">
        <f>IF(B863=B862,F862+1,1)</f>
        <v>1</v>
      </c>
      <c r="G863" s="4" t="s">
        <v>6380</v>
      </c>
      <c r="H863" s="4" t="s">
        <v>6379</v>
      </c>
      <c r="I863" s="4" t="s">
        <v>6378</v>
      </c>
      <c r="J863" s="4" t="s">
        <v>6606</v>
      </c>
      <c r="K863" s="4"/>
      <c r="L863" s="4" t="s">
        <v>6546</v>
      </c>
      <c r="M863" s="4" t="s">
        <v>6605</v>
      </c>
      <c r="P863" s="4" t="s">
        <v>1474</v>
      </c>
      <c r="Q863" s="4">
        <f>IF(H863="TOEIC",VALUE(L863),0)</f>
        <v>720</v>
      </c>
      <c r="R863" s="4">
        <f>IF(H863="NEW TEPS",VALUE(L863),0)</f>
        <v>0</v>
      </c>
      <c r="S863" s="4">
        <f>IF(H863="TOEFL(ibt)",VALUE(L863),0)</f>
        <v>0</v>
      </c>
      <c r="T863" s="4">
        <f>IF(H863="JPT",VALUE(L863),0)</f>
        <v>0</v>
      </c>
      <c r="U863" s="4">
        <f>IF(H863="HSK",VALUE(K863),0)</f>
        <v>0</v>
      </c>
      <c r="V863" s="4">
        <f>IF(H863="HSK",VALUE(L863),0)</f>
        <v>0</v>
      </c>
      <c r="W863" s="4">
        <f>IF(H863="G-TELP Level2",VALUE(L863),0)</f>
        <v>0</v>
      </c>
      <c r="X863" s="4">
        <f>IF(P863="A",IF(Q863&gt;849,1,IF(R863&gt;335,1,IF(S863&gt;97,1,IF(T863&gt;849,1,IF(W863&gt;82,1,IF(U863=6,1,IF(U863=5,IF(V863&gt;254,1,0),0))))))),IF(P863="B",IF(Q863&gt;699,1,IF(R863&gt;263,1,IF(S863&gt;78,1,IF(T863&gt;699,1,IF(W863&gt;63,1,IF(U863=6,1,IF(U863=5,IF(V863&gt;179,1,0),0))))))),IF(P863="C",IF(Q863&gt;599,1,IF(R863&gt;226,1,IF(S863&gt;67,1,IF(T863&gt;599,1,IF(W863&gt;49,1,IF(U863=6,1,IF(U863=5,1,IF(U863=4,IF(V863&gt;209,1,0),0)))))))),IF(P863="D",IF(Q863&gt;649,1,IF(R863&gt;244,1,IF(S863&gt;73,1,IF(T863&gt;649,1,IF(W863&gt;56,1,IF(U863=6,1,IF(U863=5,1,IF(U863=4,IF(V863&gt;254,1,0),0)))))))),0))))</f>
        <v>1</v>
      </c>
      <c r="Y863" s="4">
        <f>SUMIF(B:B,B863,X:X)</f>
        <v>1</v>
      </c>
      <c r="Z863" s="4" t="str">
        <f>IF(Y863&gt;0,"어학 충족","자격미달")</f>
        <v>어학 충족</v>
      </c>
      <c r="AA863" s="4"/>
      <c r="AB863" s="4" t="str">
        <f>IF(P863="A",IF(Q863&gt;849,"TOEIC 충족",IF(R863&gt;335,"New-TEPS 충족",IF(S863&gt;97,"TOEFL 충족",IF(T863&gt;849,"JPT 충족",IF(W863&gt;82,"G-TELP 충족",IF(U863=6,"HSK점수 충족",IF(U863=5,IF(V863&gt;254,"HSK점수 충족","자격미달"),"자격미달"))))))),IF(P863="B",IF(Q863&gt;699,"TOEIC 충족",IF(R863&gt;263,"New-TEPS 충족",IF(S863&gt;78,"TOEFL 충족",IF(T863&gt;699,"JPT 충족",IF(W863&gt;63,"G-TELP 충족",IF(U863=6,"HSK점수 충족",IF(U863=5,IF(V863&gt;179,"HSK점수 충족","자격미달"),"자격미달"))))))),IF(P863="C",IF(Q863&gt;599,"TOEIC 충족",IF(R863&gt;226,"New-TEPS 충족",IF(S863&gt;67,"TOEFL 충족",IF(T863&gt;599,"JPT 충족",IF(W863&gt;49,"G-TELP 충족",IF(U863=6,"HSK점수 충족",IF(U863=5,"HSK점수 충족",IF(U863=4,IF(V863&gt;209,"HSK점수 충족","자격미달"),"자격미달")))))))),IF(P863="D",IF(Q863&gt;649,"TOEIC 충족",IF(R863&gt;244,"New-TEPS 충족",IF(S863&gt;73,"TOEFL 충족",IF(T863&gt;649,"JPT 충족",IF(W863&gt;56,"G-TELP 충족",IF(U1804=6,"HSK점수 충족",IF(U1804=5,"HSK점수 충족",IF(U1804=4,IF(V1804&gt;254,"HSK점수 충족","자격미달"),"자격미달")))))))),0))))</f>
        <v>TOEIC 충족</v>
      </c>
      <c r="AC863" s="21"/>
      <c r="AD863" s="4">
        <f>IF(P863="A",VLOOKUP(Q863,[1]교육_어학_경력backdata!$B$3:$C$9,2,1),IF(P863="B",VLOOKUP(Q863,[1]교육_어학_경력backdata!$G$3:$H$9,2,1),IF(P863="C",0,"오류")))</f>
        <v>2</v>
      </c>
      <c r="AE863" s="4">
        <f>IF(P863="A",VLOOKUP(R863,[1]교육_어학_경력backdata!$B$11:$C$17,2,1),IF(P863="B",VLOOKUP(R863,[1]교육_어학_경력backdata!$G$11:$H$17,2,1),IF(P863="C",0,"오류")))</f>
        <v>0</v>
      </c>
      <c r="AF863" s="4">
        <f>IF(P863="A",VLOOKUP(S863,[1]교육_어학_경력backdata!$B$19:$C$25,2,1),IF(P863="B",VLOOKUP(S863,[1]교육_어학_경력backdata!$G$19:$H$25,2,1),IF(P863="C",0,"오류")))</f>
        <v>0</v>
      </c>
      <c r="AG863" s="4">
        <f>IF(P863="A",VLOOKUP(T863,[1]교육_어학_경력backdata!$B$3:$C$9,2,1),IF(P863="B",VLOOKUP(T863,[1]교육_어학_경력backdata!$G$3:$H$9,2,1),IF(P863="C",0,"오류")))</f>
        <v>0</v>
      </c>
      <c r="AH863" s="4">
        <f>IF(P863="A",IF(U863=0,0,IF(U863=4,0,IF(U863=5,VLOOKUP(V863,[1]교육_어학_경력backdata!$B$27:$C$29,2,1),IF(U863=6,VLOOKUP(V863,[1]교육_어학_경력backdata!$B$31:$C$34,2,1))))),IF(P863="B",IF(U863=0,0,IF(U863=4,0,IF(U863=5,VLOOKUP(V863,[1]교육_어학_경력backdata!$G$27:$H$31,2,1),IF(U863=6,VLOOKUP(V863,[1]교육_어학_경력backdata!$G$33:$H$34,2,1))))),IF(CT863="C",0,"오류")))</f>
        <v>0</v>
      </c>
      <c r="AI863" s="4">
        <f>IF(P863="A",VLOOKUP(W863,[1]교육_어학_경력backdata!$B$36:$C$42,2,1),IF(P863="B",VLOOKUP(W863,[1]교육_어학_경력backdata!$G$36:$H$42,2,1),IF(P863="C",0,"오류")))</f>
        <v>0</v>
      </c>
      <c r="AJ863" s="4">
        <f>SUM(AD863:AI863)</f>
        <v>2</v>
      </c>
      <c r="AK863" s="4">
        <f>_xlfn.MAXIFS(AJ:AJ,B:B,B863)</f>
        <v>2</v>
      </c>
      <c r="AL863" s="4"/>
      <c r="AM863" s="21"/>
      <c r="AN863" s="4"/>
      <c r="AO863" s="4"/>
    </row>
    <row r="864" spans="1:41" x14ac:dyDescent="0.4">
      <c r="A864" s="3">
        <f>IF(B863=B864,A863,A863+1)</f>
        <v>814</v>
      </c>
      <c r="B864" s="3" t="s">
        <v>1950</v>
      </c>
      <c r="C864" s="3" t="s">
        <v>1949</v>
      </c>
      <c r="D864" s="3" t="s">
        <v>1789</v>
      </c>
      <c r="E864" s="3" t="s">
        <v>1788</v>
      </c>
      <c r="F864" s="3">
        <f>IF(B864=B863,F863+1,1)</f>
        <v>1</v>
      </c>
      <c r="G864" s="3" t="s">
        <v>6380</v>
      </c>
      <c r="H864" s="3" t="s">
        <v>6379</v>
      </c>
      <c r="I864" s="3" t="s">
        <v>6378</v>
      </c>
      <c r="J864" s="3" t="s">
        <v>6433</v>
      </c>
      <c r="K864" s="3"/>
      <c r="L864" s="3" t="s">
        <v>6604</v>
      </c>
      <c r="M864" s="3" t="s">
        <v>6603</v>
      </c>
      <c r="P864" s="3" t="s">
        <v>1474</v>
      </c>
      <c r="Q864" s="3">
        <f>IF(H864="TOEIC",VALUE(L864),0)</f>
        <v>985</v>
      </c>
      <c r="R864" s="3">
        <f>IF(H864="NEW TEPS",VALUE(L864),0)</f>
        <v>0</v>
      </c>
      <c r="S864" s="3">
        <f>IF(H864="TOEFL(ibt)",VALUE(L864),0)</f>
        <v>0</v>
      </c>
      <c r="T864" s="3">
        <f>IF(H864="JPT",VALUE(L864),0)</f>
        <v>0</v>
      </c>
      <c r="U864" s="3">
        <f>IF(H864="HSK",VALUE(K864),0)</f>
        <v>0</v>
      </c>
      <c r="V864" s="3">
        <f>IF(H864="HSK",VALUE(L864),0)</f>
        <v>0</v>
      </c>
      <c r="W864" s="3">
        <f>IF(H864="G-TELP Level2",VALUE(L864),0)</f>
        <v>0</v>
      </c>
      <c r="X864" s="3">
        <f>IF(P864="A",IF(Q864&gt;849,1,IF(R864&gt;335,1,IF(S864&gt;97,1,IF(T864&gt;849,1,IF(W864&gt;82,1,IF(U864=6,1,IF(U864=5,IF(V864&gt;254,1,0),0))))))),IF(P864="B",IF(Q864&gt;699,1,IF(R864&gt;263,1,IF(S864&gt;78,1,IF(T864&gt;699,1,IF(W864&gt;63,1,IF(U864=6,1,IF(U864=5,IF(V864&gt;179,1,0),0))))))),IF(P864="C",IF(Q864&gt;599,1,IF(R864&gt;226,1,IF(S864&gt;67,1,IF(T864&gt;599,1,IF(W864&gt;49,1,IF(U864=6,1,IF(U864=5,1,IF(U864=4,IF(V864&gt;209,1,0),0)))))))),IF(P864="D",IF(Q864&gt;649,1,IF(R864&gt;244,1,IF(S864&gt;73,1,IF(T864&gt;649,1,IF(W864&gt;56,1,IF(U864=6,1,IF(U864=5,1,IF(U864=4,IF(V864&gt;254,1,0),0)))))))),0))))</f>
        <v>1</v>
      </c>
      <c r="Y864" s="3">
        <f>SUMIF(B:B,B864,X:X)</f>
        <v>1</v>
      </c>
      <c r="Z864" s="3" t="str">
        <f>IF(Y864&gt;0,"어학 충족","자격미달")</f>
        <v>어학 충족</v>
      </c>
      <c r="AA864" s="3"/>
      <c r="AB864" s="3" t="str">
        <f>IF(P864="A",IF(Q864&gt;849,"TOEIC 충족",IF(R864&gt;335,"New-TEPS 충족",IF(S864&gt;97,"TOEFL 충족",IF(T864&gt;849,"JPT 충족",IF(W864&gt;82,"G-TELP 충족",IF(U864=6,"HSK점수 충족",IF(U864=5,IF(V864&gt;254,"HSK점수 충족","자격미달"),"자격미달"))))))),IF(P864="B",IF(Q864&gt;699,"TOEIC 충족",IF(R864&gt;263,"New-TEPS 충족",IF(S864&gt;78,"TOEFL 충족",IF(T864&gt;699,"JPT 충족",IF(W864&gt;63,"G-TELP 충족",IF(U864=6,"HSK점수 충족",IF(U864=5,IF(V864&gt;179,"HSK점수 충족","자격미달"),"자격미달"))))))),IF(P864="C",IF(Q864&gt;599,"TOEIC 충족",IF(R864&gt;226,"New-TEPS 충족",IF(S864&gt;67,"TOEFL 충족",IF(T864&gt;599,"JPT 충족",IF(W864&gt;49,"G-TELP 충족",IF(U864=6,"HSK점수 충족",IF(U864=5,"HSK점수 충족",IF(U864=4,IF(V864&gt;209,"HSK점수 충족","자격미달"),"자격미달")))))))),IF(P864="D",IF(Q864&gt;649,"TOEIC 충족",IF(R864&gt;244,"New-TEPS 충족",IF(S864&gt;73,"TOEFL 충족",IF(T864&gt;649,"JPT 충족",IF(W864&gt;56,"G-TELP 충족",IF(U1805=6,"HSK점수 충족",IF(U1805=5,"HSK점수 충족",IF(U1805=4,IF(V1805&gt;254,"HSK점수 충족","자격미달"),"자격미달")))))))),0))))</f>
        <v>TOEIC 충족</v>
      </c>
      <c r="AC864" s="21"/>
      <c r="AD864" s="3">
        <f>IF(P864="A",VLOOKUP(Q864,[1]교육_어학_경력backdata!$B$3:$C$9,2,1),IF(P864="B",VLOOKUP(Q864,[1]교육_어학_경력backdata!$G$3:$H$9,2,1),IF(P864="C",0,"오류")))</f>
        <v>10</v>
      </c>
      <c r="AE864" s="3">
        <f>IF(P864="A",VLOOKUP(R864,[1]교육_어학_경력backdata!$B$11:$C$17,2,1),IF(P864="B",VLOOKUP(R864,[1]교육_어학_경력backdata!$G$11:$H$17,2,1),IF(P864="C",0,"오류")))</f>
        <v>0</v>
      </c>
      <c r="AF864" s="3">
        <f>IF(P864="A",VLOOKUP(S864,[1]교육_어학_경력backdata!$B$19:$C$25,2,1),IF(P864="B",VLOOKUP(S864,[1]교육_어학_경력backdata!$G$19:$H$25,2,1),IF(P864="C",0,"오류")))</f>
        <v>0</v>
      </c>
      <c r="AG864" s="3">
        <f>IF(P864="A",VLOOKUP(T864,[1]교육_어학_경력backdata!$B$3:$C$9,2,1),IF(P864="B",VLOOKUP(T864,[1]교육_어학_경력backdata!$G$3:$H$9,2,1),IF(P864="C",0,"오류")))</f>
        <v>0</v>
      </c>
      <c r="AH864" s="3">
        <f>IF(P864="A",IF(U864=0,0,IF(U864=4,0,IF(U864=5,VLOOKUP(V864,[1]교육_어학_경력backdata!$B$27:$C$29,2,1),IF(U864=6,VLOOKUP(V864,[1]교육_어학_경력backdata!$B$31:$C$34,2,1))))),IF(P864="B",IF(U864=0,0,IF(U864=4,0,IF(U864=5,VLOOKUP(V864,[1]교육_어학_경력backdata!$G$27:$H$31,2,1),IF(U864=6,VLOOKUP(V864,[1]교육_어학_경력backdata!$G$33:$H$34,2,1))))),IF(CT864="C",0,"오류")))</f>
        <v>0</v>
      </c>
      <c r="AI864" s="3">
        <f>IF(P864="A",VLOOKUP(W864,[1]교육_어학_경력backdata!$B$36:$C$42,2,1),IF(P864="B",VLOOKUP(W864,[1]교육_어학_경력backdata!$G$36:$H$42,2,1),IF(P864="C",0,"오류")))</f>
        <v>0</v>
      </c>
      <c r="AJ864" s="3">
        <f>SUM(AD864:AI864)</f>
        <v>10</v>
      </c>
      <c r="AK864" s="3">
        <f>_xlfn.MAXIFS(AJ:AJ,B:B,B864)</f>
        <v>10</v>
      </c>
      <c r="AL864" s="3"/>
      <c r="AM864" s="21"/>
      <c r="AN864" s="3"/>
      <c r="AO864" s="3"/>
    </row>
    <row r="865" spans="1:41" x14ac:dyDescent="0.4">
      <c r="A865" s="4">
        <f>IF(B864=B865,A864,A864+1)</f>
        <v>815</v>
      </c>
      <c r="B865" s="4" t="s">
        <v>1945</v>
      </c>
      <c r="C865" s="4" t="s">
        <v>1944</v>
      </c>
      <c r="D865" s="4" t="s">
        <v>1789</v>
      </c>
      <c r="E865" s="4" t="s">
        <v>1788</v>
      </c>
      <c r="F865" s="4">
        <f>IF(B865=B864,F864+1,1)</f>
        <v>1</v>
      </c>
      <c r="G865" s="4" t="s">
        <v>6380</v>
      </c>
      <c r="H865" s="4" t="s">
        <v>6379</v>
      </c>
      <c r="I865" s="4" t="s">
        <v>6378</v>
      </c>
      <c r="J865" s="4" t="s">
        <v>6504</v>
      </c>
      <c r="K865" s="4"/>
      <c r="L865" s="4" t="s">
        <v>6602</v>
      </c>
      <c r="M865" s="4" t="s">
        <v>6601</v>
      </c>
      <c r="P865" s="4" t="s">
        <v>1474</v>
      </c>
      <c r="Q865" s="4">
        <f>IF(H865="TOEIC",VALUE(L865),0)</f>
        <v>705</v>
      </c>
      <c r="R865" s="4">
        <f>IF(H865="NEW TEPS",VALUE(L865),0)</f>
        <v>0</v>
      </c>
      <c r="S865" s="4">
        <f>IF(H865="TOEFL(ibt)",VALUE(L865),0)</f>
        <v>0</v>
      </c>
      <c r="T865" s="4">
        <f>IF(H865="JPT",VALUE(L865),0)</f>
        <v>0</v>
      </c>
      <c r="U865" s="4">
        <f>IF(H865="HSK",VALUE(K865),0)</f>
        <v>0</v>
      </c>
      <c r="V865" s="4">
        <f>IF(H865="HSK",VALUE(L865),0)</f>
        <v>0</v>
      </c>
      <c r="W865" s="4">
        <f>IF(H865="G-TELP Level2",VALUE(L865),0)</f>
        <v>0</v>
      </c>
      <c r="X865" s="4">
        <f>IF(P865="A",IF(Q865&gt;849,1,IF(R865&gt;335,1,IF(S865&gt;97,1,IF(T865&gt;849,1,IF(W865&gt;82,1,IF(U865=6,1,IF(U865=5,IF(V865&gt;254,1,0),0))))))),IF(P865="B",IF(Q865&gt;699,1,IF(R865&gt;263,1,IF(S865&gt;78,1,IF(T865&gt;699,1,IF(W865&gt;63,1,IF(U865=6,1,IF(U865=5,IF(V865&gt;179,1,0),0))))))),IF(P865="C",IF(Q865&gt;599,1,IF(R865&gt;226,1,IF(S865&gt;67,1,IF(T865&gt;599,1,IF(W865&gt;49,1,IF(U865=6,1,IF(U865=5,1,IF(U865=4,IF(V865&gt;209,1,0),0)))))))),IF(P865="D",IF(Q865&gt;649,1,IF(R865&gt;244,1,IF(S865&gt;73,1,IF(T865&gt;649,1,IF(W865&gt;56,1,IF(U865=6,1,IF(U865=5,1,IF(U865=4,IF(V865&gt;254,1,0),0)))))))),0))))</f>
        <v>1</v>
      </c>
      <c r="Y865" s="4">
        <f>SUMIF(B:B,B865,X:X)</f>
        <v>1</v>
      </c>
      <c r="Z865" s="4" t="str">
        <f>IF(Y865&gt;0,"어학 충족","자격미달")</f>
        <v>어학 충족</v>
      </c>
      <c r="AA865" s="4"/>
      <c r="AB865" s="4" t="str">
        <f>IF(P865="A",IF(Q865&gt;849,"TOEIC 충족",IF(R865&gt;335,"New-TEPS 충족",IF(S865&gt;97,"TOEFL 충족",IF(T865&gt;849,"JPT 충족",IF(W865&gt;82,"G-TELP 충족",IF(U865=6,"HSK점수 충족",IF(U865=5,IF(V865&gt;254,"HSK점수 충족","자격미달"),"자격미달"))))))),IF(P865="B",IF(Q865&gt;699,"TOEIC 충족",IF(R865&gt;263,"New-TEPS 충족",IF(S865&gt;78,"TOEFL 충족",IF(T865&gt;699,"JPT 충족",IF(W865&gt;63,"G-TELP 충족",IF(U865=6,"HSK점수 충족",IF(U865=5,IF(V865&gt;179,"HSK점수 충족","자격미달"),"자격미달"))))))),IF(P865="C",IF(Q865&gt;599,"TOEIC 충족",IF(R865&gt;226,"New-TEPS 충족",IF(S865&gt;67,"TOEFL 충족",IF(T865&gt;599,"JPT 충족",IF(W865&gt;49,"G-TELP 충족",IF(U865=6,"HSK점수 충족",IF(U865=5,"HSK점수 충족",IF(U865=4,IF(V865&gt;209,"HSK점수 충족","자격미달"),"자격미달")))))))),IF(P865="D",IF(Q865&gt;649,"TOEIC 충족",IF(R865&gt;244,"New-TEPS 충족",IF(S865&gt;73,"TOEFL 충족",IF(T865&gt;649,"JPT 충족",IF(W865&gt;56,"G-TELP 충족",IF(U1806=6,"HSK점수 충족",IF(U1806=5,"HSK점수 충족",IF(U1806=4,IF(V1806&gt;254,"HSK점수 충족","자격미달"),"자격미달")))))))),0))))</f>
        <v>TOEIC 충족</v>
      </c>
      <c r="AC865" s="21"/>
      <c r="AD865" s="4">
        <f>IF(P865="A",VLOOKUP(Q865,[1]교육_어학_경력backdata!$B$3:$C$9,2,1),IF(P865="B",VLOOKUP(Q865,[1]교육_어학_경력backdata!$G$3:$H$9,2,1),IF(P865="C",0,"오류")))</f>
        <v>2</v>
      </c>
      <c r="AE865" s="4">
        <f>IF(P865="A",VLOOKUP(R865,[1]교육_어학_경력backdata!$B$11:$C$17,2,1),IF(P865="B",VLOOKUP(R865,[1]교육_어학_경력backdata!$G$11:$H$17,2,1),IF(P865="C",0,"오류")))</f>
        <v>0</v>
      </c>
      <c r="AF865" s="4">
        <f>IF(P865="A",VLOOKUP(S865,[1]교육_어학_경력backdata!$B$19:$C$25,2,1),IF(P865="B",VLOOKUP(S865,[1]교육_어학_경력backdata!$G$19:$H$25,2,1),IF(P865="C",0,"오류")))</f>
        <v>0</v>
      </c>
      <c r="AG865" s="4">
        <f>IF(P865="A",VLOOKUP(T865,[1]교육_어학_경력backdata!$B$3:$C$9,2,1),IF(P865="B",VLOOKUP(T865,[1]교육_어학_경력backdata!$G$3:$H$9,2,1),IF(P865="C",0,"오류")))</f>
        <v>0</v>
      </c>
      <c r="AH865" s="4">
        <f>IF(P865="A",IF(U865=0,0,IF(U865=4,0,IF(U865=5,VLOOKUP(V865,[1]교육_어학_경력backdata!$B$27:$C$29,2,1),IF(U865=6,VLOOKUP(V865,[1]교육_어학_경력backdata!$B$31:$C$34,2,1))))),IF(P865="B",IF(U865=0,0,IF(U865=4,0,IF(U865=5,VLOOKUP(V865,[1]교육_어학_경력backdata!$G$27:$H$31,2,1),IF(U865=6,VLOOKUP(V865,[1]교육_어학_경력backdata!$G$33:$H$34,2,1))))),IF(CT865="C",0,"오류")))</f>
        <v>0</v>
      </c>
      <c r="AI865" s="4">
        <f>IF(P865="A",VLOOKUP(W865,[1]교육_어학_경력backdata!$B$36:$C$42,2,1),IF(P865="B",VLOOKUP(W865,[1]교육_어학_경력backdata!$G$36:$H$42,2,1),IF(P865="C",0,"오류")))</f>
        <v>0</v>
      </c>
      <c r="AJ865" s="4">
        <f>SUM(AD865:AI865)</f>
        <v>2</v>
      </c>
      <c r="AK865" s="4">
        <f>_xlfn.MAXIFS(AJ:AJ,B:B,B865)</f>
        <v>2</v>
      </c>
      <c r="AL865" s="4"/>
      <c r="AM865" s="21"/>
      <c r="AN865" s="4"/>
      <c r="AO865" s="4"/>
    </row>
    <row r="866" spans="1:41" x14ac:dyDescent="0.4">
      <c r="A866" s="3">
        <f>IF(B865=B866,A865,A865+1)</f>
        <v>816</v>
      </c>
      <c r="B866" s="3" t="s">
        <v>1941</v>
      </c>
      <c r="C866" s="3" t="s">
        <v>1940</v>
      </c>
      <c r="D866" s="3" t="s">
        <v>1789</v>
      </c>
      <c r="E866" s="3" t="s">
        <v>1788</v>
      </c>
      <c r="F866" s="3">
        <f>IF(B866=B865,F865+1,1)</f>
        <v>1</v>
      </c>
      <c r="G866" s="3" t="s">
        <v>6380</v>
      </c>
      <c r="H866" s="3" t="s">
        <v>6379</v>
      </c>
      <c r="I866" s="3" t="s">
        <v>6378</v>
      </c>
      <c r="J866" s="3" t="s">
        <v>6600</v>
      </c>
      <c r="K866" s="3"/>
      <c r="L866" s="3" t="s">
        <v>6599</v>
      </c>
      <c r="M866" s="3" t="s">
        <v>6598</v>
      </c>
      <c r="P866" s="3" t="s">
        <v>1474</v>
      </c>
      <c r="Q866" s="3">
        <f>IF(H866="TOEIC",VALUE(L866),0)</f>
        <v>760</v>
      </c>
      <c r="R866" s="3">
        <f>IF(H866="NEW TEPS",VALUE(L866),0)</f>
        <v>0</v>
      </c>
      <c r="S866" s="3">
        <f>IF(H866="TOEFL(ibt)",VALUE(L866),0)</f>
        <v>0</v>
      </c>
      <c r="T866" s="3">
        <f>IF(H866="JPT",VALUE(L866),0)</f>
        <v>0</v>
      </c>
      <c r="U866" s="3">
        <f>IF(H866="HSK",VALUE(K866),0)</f>
        <v>0</v>
      </c>
      <c r="V866" s="3">
        <f>IF(H866="HSK",VALUE(L866),0)</f>
        <v>0</v>
      </c>
      <c r="W866" s="3">
        <f>IF(H866="G-TELP Level2",VALUE(L866),0)</f>
        <v>0</v>
      </c>
      <c r="X866" s="3">
        <f>IF(P866="A",IF(Q866&gt;849,1,IF(R866&gt;335,1,IF(S866&gt;97,1,IF(T866&gt;849,1,IF(W866&gt;82,1,IF(U866=6,1,IF(U866=5,IF(V866&gt;254,1,0),0))))))),IF(P866="B",IF(Q866&gt;699,1,IF(R866&gt;263,1,IF(S866&gt;78,1,IF(T866&gt;699,1,IF(W866&gt;63,1,IF(U866=6,1,IF(U866=5,IF(V866&gt;179,1,0),0))))))),IF(P866="C",IF(Q866&gt;599,1,IF(R866&gt;226,1,IF(S866&gt;67,1,IF(T866&gt;599,1,IF(W866&gt;49,1,IF(U866=6,1,IF(U866=5,1,IF(U866=4,IF(V866&gt;209,1,0),0)))))))),IF(P866="D",IF(Q866&gt;649,1,IF(R866&gt;244,1,IF(S866&gt;73,1,IF(T866&gt;649,1,IF(W866&gt;56,1,IF(U866=6,1,IF(U866=5,1,IF(U866=4,IF(V866&gt;254,1,0),0)))))))),0))))</f>
        <v>1</v>
      </c>
      <c r="Y866" s="3">
        <f>SUMIF(B:B,B866,X:X)</f>
        <v>1</v>
      </c>
      <c r="Z866" s="3" t="str">
        <f>IF(Y866&gt;0,"어학 충족","자격미달")</f>
        <v>어학 충족</v>
      </c>
      <c r="AA866" s="3"/>
      <c r="AB866" s="3" t="str">
        <f>IF(P866="A",IF(Q866&gt;849,"TOEIC 충족",IF(R866&gt;335,"New-TEPS 충족",IF(S866&gt;97,"TOEFL 충족",IF(T866&gt;849,"JPT 충족",IF(W866&gt;82,"G-TELP 충족",IF(U866=6,"HSK점수 충족",IF(U866=5,IF(V866&gt;254,"HSK점수 충족","자격미달"),"자격미달"))))))),IF(P866="B",IF(Q866&gt;699,"TOEIC 충족",IF(R866&gt;263,"New-TEPS 충족",IF(S866&gt;78,"TOEFL 충족",IF(T866&gt;699,"JPT 충족",IF(W866&gt;63,"G-TELP 충족",IF(U866=6,"HSK점수 충족",IF(U866=5,IF(V866&gt;179,"HSK점수 충족","자격미달"),"자격미달"))))))),IF(P866="C",IF(Q866&gt;599,"TOEIC 충족",IF(R866&gt;226,"New-TEPS 충족",IF(S866&gt;67,"TOEFL 충족",IF(T866&gt;599,"JPT 충족",IF(W866&gt;49,"G-TELP 충족",IF(U866=6,"HSK점수 충족",IF(U866=5,"HSK점수 충족",IF(U866=4,IF(V866&gt;209,"HSK점수 충족","자격미달"),"자격미달")))))))),IF(P866="D",IF(Q866&gt;649,"TOEIC 충족",IF(R866&gt;244,"New-TEPS 충족",IF(S866&gt;73,"TOEFL 충족",IF(T866&gt;649,"JPT 충족",IF(W866&gt;56,"G-TELP 충족",IF(U1807=6,"HSK점수 충족",IF(U1807=5,"HSK점수 충족",IF(U1807=4,IF(V1807&gt;254,"HSK점수 충족","자격미달"),"자격미달")))))))),0))))</f>
        <v>TOEIC 충족</v>
      </c>
      <c r="AC866" s="21"/>
      <c r="AD866" s="3">
        <f>IF(P866="A",VLOOKUP(Q866,[1]교육_어학_경력backdata!$B$3:$C$9,2,1),IF(P866="B",VLOOKUP(Q866,[1]교육_어학_경력backdata!$G$3:$H$9,2,1),IF(P866="C",0,"오류")))</f>
        <v>4</v>
      </c>
      <c r="AE866" s="3">
        <f>IF(P866="A",VLOOKUP(R866,[1]교육_어학_경력backdata!$B$11:$C$17,2,1),IF(P866="B",VLOOKUP(R866,[1]교육_어학_경력backdata!$G$11:$H$17,2,1),IF(P866="C",0,"오류")))</f>
        <v>0</v>
      </c>
      <c r="AF866" s="3">
        <f>IF(P866="A",VLOOKUP(S866,[1]교육_어학_경력backdata!$B$19:$C$25,2,1),IF(P866="B",VLOOKUP(S866,[1]교육_어학_경력backdata!$G$19:$H$25,2,1),IF(P866="C",0,"오류")))</f>
        <v>0</v>
      </c>
      <c r="AG866" s="3">
        <f>IF(P866="A",VLOOKUP(T866,[1]교육_어학_경력backdata!$B$3:$C$9,2,1),IF(P866="B",VLOOKUP(T866,[1]교육_어학_경력backdata!$G$3:$H$9,2,1),IF(P866="C",0,"오류")))</f>
        <v>0</v>
      </c>
      <c r="AH866" s="3">
        <f>IF(P866="A",IF(U866=0,0,IF(U866=4,0,IF(U866=5,VLOOKUP(V866,[1]교육_어학_경력backdata!$B$27:$C$29,2,1),IF(U866=6,VLOOKUP(V866,[1]교육_어학_경력backdata!$B$31:$C$34,2,1))))),IF(P866="B",IF(U866=0,0,IF(U866=4,0,IF(U866=5,VLOOKUP(V866,[1]교육_어학_경력backdata!$G$27:$H$31,2,1),IF(U866=6,VLOOKUP(V866,[1]교육_어학_경력backdata!$G$33:$H$34,2,1))))),IF(CT866="C",0,"오류")))</f>
        <v>0</v>
      </c>
      <c r="AI866" s="3">
        <f>IF(P866="A",VLOOKUP(W866,[1]교육_어학_경력backdata!$B$36:$C$42,2,1),IF(P866="B",VLOOKUP(W866,[1]교육_어학_경력backdata!$G$36:$H$42,2,1),IF(P866="C",0,"오류")))</f>
        <v>0</v>
      </c>
      <c r="AJ866" s="3">
        <f>SUM(AD866:AI866)</f>
        <v>4</v>
      </c>
      <c r="AK866" s="3">
        <f>_xlfn.MAXIFS(AJ:AJ,B:B,B866)</f>
        <v>4</v>
      </c>
      <c r="AL866" s="3"/>
      <c r="AM866" s="21"/>
      <c r="AN866" s="3"/>
      <c r="AO866" s="3"/>
    </row>
    <row r="867" spans="1:41" x14ac:dyDescent="0.4">
      <c r="A867" s="4">
        <f>IF(B866=B867,A866,A866+1)</f>
        <v>817</v>
      </c>
      <c r="B867" s="4" t="s">
        <v>1936</v>
      </c>
      <c r="C867" s="4" t="s">
        <v>1935</v>
      </c>
      <c r="D867" s="4" t="s">
        <v>1789</v>
      </c>
      <c r="E867" s="4" t="s">
        <v>1788</v>
      </c>
      <c r="F867" s="4">
        <f>IF(B867=B866,F866+1,1)</f>
        <v>1</v>
      </c>
      <c r="G867" s="4" t="s">
        <v>6380</v>
      </c>
      <c r="H867" s="4" t="s">
        <v>6379</v>
      </c>
      <c r="I867" s="4" t="s">
        <v>6378</v>
      </c>
      <c r="J867" s="4" t="s">
        <v>6527</v>
      </c>
      <c r="K867" s="4"/>
      <c r="L867" s="4" t="s">
        <v>6597</v>
      </c>
      <c r="M867" s="4" t="s">
        <v>6596</v>
      </c>
      <c r="P867" s="4" t="s">
        <v>1474</v>
      </c>
      <c r="Q867" s="4">
        <f>IF(H867="TOEIC",VALUE(L867),0)</f>
        <v>975</v>
      </c>
      <c r="R867" s="4">
        <f>IF(H867="NEW TEPS",VALUE(L867),0)</f>
        <v>0</v>
      </c>
      <c r="S867" s="4">
        <f>IF(H867="TOEFL(ibt)",VALUE(L867),0)</f>
        <v>0</v>
      </c>
      <c r="T867" s="4">
        <f>IF(H867="JPT",VALUE(L867),0)</f>
        <v>0</v>
      </c>
      <c r="U867" s="4">
        <f>IF(H867="HSK",VALUE(K867),0)</f>
        <v>0</v>
      </c>
      <c r="V867" s="4">
        <f>IF(H867="HSK",VALUE(L867),0)</f>
        <v>0</v>
      </c>
      <c r="W867" s="4">
        <f>IF(H867="G-TELP Level2",VALUE(L867),0)</f>
        <v>0</v>
      </c>
      <c r="X867" s="4">
        <f>IF(P867="A",IF(Q867&gt;849,1,IF(R867&gt;335,1,IF(S867&gt;97,1,IF(T867&gt;849,1,IF(W867&gt;82,1,IF(U867=6,1,IF(U867=5,IF(V867&gt;254,1,0),0))))))),IF(P867="B",IF(Q867&gt;699,1,IF(R867&gt;263,1,IF(S867&gt;78,1,IF(T867&gt;699,1,IF(W867&gt;63,1,IF(U867=6,1,IF(U867=5,IF(V867&gt;179,1,0),0))))))),IF(P867="C",IF(Q867&gt;599,1,IF(R867&gt;226,1,IF(S867&gt;67,1,IF(T867&gt;599,1,IF(W867&gt;49,1,IF(U867=6,1,IF(U867=5,1,IF(U867=4,IF(V867&gt;209,1,0),0)))))))),IF(P867="D",IF(Q867&gt;649,1,IF(R867&gt;244,1,IF(S867&gt;73,1,IF(T867&gt;649,1,IF(W867&gt;56,1,IF(U867=6,1,IF(U867=5,1,IF(U867=4,IF(V867&gt;254,1,0),0)))))))),0))))</f>
        <v>1</v>
      </c>
      <c r="Y867" s="4">
        <f>SUMIF(B:B,B867,X:X)</f>
        <v>1</v>
      </c>
      <c r="Z867" s="4" t="str">
        <f>IF(Y867&gt;0,"어학 충족","자격미달")</f>
        <v>어학 충족</v>
      </c>
      <c r="AA867" s="4"/>
      <c r="AB867" s="4" t="str">
        <f>IF(P867="A",IF(Q867&gt;849,"TOEIC 충족",IF(R867&gt;335,"New-TEPS 충족",IF(S867&gt;97,"TOEFL 충족",IF(T867&gt;849,"JPT 충족",IF(W867&gt;82,"G-TELP 충족",IF(U867=6,"HSK점수 충족",IF(U867=5,IF(V867&gt;254,"HSK점수 충족","자격미달"),"자격미달"))))))),IF(P867="B",IF(Q867&gt;699,"TOEIC 충족",IF(R867&gt;263,"New-TEPS 충족",IF(S867&gt;78,"TOEFL 충족",IF(T867&gt;699,"JPT 충족",IF(W867&gt;63,"G-TELP 충족",IF(U867=6,"HSK점수 충족",IF(U867=5,IF(V867&gt;179,"HSK점수 충족","자격미달"),"자격미달"))))))),IF(P867="C",IF(Q867&gt;599,"TOEIC 충족",IF(R867&gt;226,"New-TEPS 충족",IF(S867&gt;67,"TOEFL 충족",IF(T867&gt;599,"JPT 충족",IF(W867&gt;49,"G-TELP 충족",IF(U867=6,"HSK점수 충족",IF(U867=5,"HSK점수 충족",IF(U867=4,IF(V867&gt;209,"HSK점수 충족","자격미달"),"자격미달")))))))),IF(P867="D",IF(Q867&gt;649,"TOEIC 충족",IF(R867&gt;244,"New-TEPS 충족",IF(S867&gt;73,"TOEFL 충족",IF(T867&gt;649,"JPT 충족",IF(W867&gt;56,"G-TELP 충족",IF(U1808=6,"HSK점수 충족",IF(U1808=5,"HSK점수 충족",IF(U1808=4,IF(V1808&gt;254,"HSK점수 충족","자격미달"),"자격미달")))))))),0))))</f>
        <v>TOEIC 충족</v>
      </c>
      <c r="AC867" s="21"/>
      <c r="AD867" s="4">
        <f>IF(P867="A",VLOOKUP(Q867,[1]교육_어학_경력backdata!$B$3:$C$9,2,1),IF(P867="B",VLOOKUP(Q867,[1]교육_어학_경력backdata!$G$3:$H$9,2,1),IF(P867="C",0,"오류")))</f>
        <v>10</v>
      </c>
      <c r="AE867" s="4">
        <f>IF(P867="A",VLOOKUP(R867,[1]교육_어학_경력backdata!$B$11:$C$17,2,1),IF(P867="B",VLOOKUP(R867,[1]교육_어학_경력backdata!$G$11:$H$17,2,1),IF(P867="C",0,"오류")))</f>
        <v>0</v>
      </c>
      <c r="AF867" s="4">
        <f>IF(P867="A",VLOOKUP(S867,[1]교육_어학_경력backdata!$B$19:$C$25,2,1),IF(P867="B",VLOOKUP(S867,[1]교육_어학_경력backdata!$G$19:$H$25,2,1),IF(P867="C",0,"오류")))</f>
        <v>0</v>
      </c>
      <c r="AG867" s="4">
        <f>IF(P867="A",VLOOKUP(T867,[1]교육_어학_경력backdata!$B$3:$C$9,2,1),IF(P867="B",VLOOKUP(T867,[1]교육_어학_경력backdata!$G$3:$H$9,2,1),IF(P867="C",0,"오류")))</f>
        <v>0</v>
      </c>
      <c r="AH867" s="4">
        <f>IF(P867="A",IF(U867=0,0,IF(U867=4,0,IF(U867=5,VLOOKUP(V867,[1]교육_어학_경력backdata!$B$27:$C$29,2,1),IF(U867=6,VLOOKUP(V867,[1]교육_어학_경력backdata!$B$31:$C$34,2,1))))),IF(P867="B",IF(U867=0,0,IF(U867=4,0,IF(U867=5,VLOOKUP(V867,[1]교육_어학_경력backdata!$G$27:$H$31,2,1),IF(U867=6,VLOOKUP(V867,[1]교육_어학_경력backdata!$G$33:$H$34,2,1))))),IF(CT867="C",0,"오류")))</f>
        <v>0</v>
      </c>
      <c r="AI867" s="4">
        <f>IF(P867="A",VLOOKUP(W867,[1]교육_어학_경력backdata!$B$36:$C$42,2,1),IF(P867="B",VLOOKUP(W867,[1]교육_어학_경력backdata!$G$36:$H$42,2,1),IF(P867="C",0,"오류")))</f>
        <v>0</v>
      </c>
      <c r="AJ867" s="4">
        <f>SUM(AD867:AI867)</f>
        <v>10</v>
      </c>
      <c r="AK867" s="4">
        <f>_xlfn.MAXIFS(AJ:AJ,B:B,B867)</f>
        <v>10</v>
      </c>
      <c r="AL867" s="4"/>
      <c r="AM867" s="21"/>
      <c r="AN867" s="4"/>
      <c r="AO867" s="4"/>
    </row>
    <row r="868" spans="1:41" x14ac:dyDescent="0.4">
      <c r="A868" s="3">
        <f>IF(B867=B868,A867,A867+1)</f>
        <v>818</v>
      </c>
      <c r="B868" s="3" t="s">
        <v>1931</v>
      </c>
      <c r="C868" s="3" t="s">
        <v>1930</v>
      </c>
      <c r="D868" s="3" t="s">
        <v>1789</v>
      </c>
      <c r="E868" s="3" t="s">
        <v>1788</v>
      </c>
      <c r="F868" s="3">
        <f>IF(B868=B867,F867+1,1)</f>
        <v>1</v>
      </c>
      <c r="G868" s="3" t="s">
        <v>6384</v>
      </c>
      <c r="H868" s="3" t="s">
        <v>6379</v>
      </c>
      <c r="I868" s="3" t="s">
        <v>6378</v>
      </c>
      <c r="J868" s="3" t="s">
        <v>6595</v>
      </c>
      <c r="K868" s="3"/>
      <c r="L868" s="3" t="s">
        <v>6474</v>
      </c>
      <c r="M868" s="3" t="s">
        <v>6594</v>
      </c>
      <c r="P868" s="3" t="s">
        <v>1474</v>
      </c>
      <c r="Q868" s="3">
        <f>IF(H868="TOEIC",VALUE(L868),0)</f>
        <v>740</v>
      </c>
      <c r="R868" s="3">
        <f>IF(H868="NEW TEPS",VALUE(L868),0)</f>
        <v>0</v>
      </c>
      <c r="S868" s="3">
        <f>IF(H868="TOEFL(ibt)",VALUE(L868),0)</f>
        <v>0</v>
      </c>
      <c r="T868" s="3">
        <f>IF(H868="JPT",VALUE(L868),0)</f>
        <v>0</v>
      </c>
      <c r="U868" s="3">
        <f>IF(H868="HSK",VALUE(K868),0)</f>
        <v>0</v>
      </c>
      <c r="V868" s="3">
        <f>IF(H868="HSK",VALUE(L868),0)</f>
        <v>0</v>
      </c>
      <c r="W868" s="3">
        <f>IF(H868="G-TELP Level2",VALUE(L868),0)</f>
        <v>0</v>
      </c>
      <c r="X868" s="3">
        <f>IF(P868="A",IF(Q868&gt;849,1,IF(R868&gt;335,1,IF(S868&gt;97,1,IF(T868&gt;849,1,IF(W868&gt;82,1,IF(U868=6,1,IF(U868=5,IF(V868&gt;254,1,0),0))))))),IF(P868="B",IF(Q868&gt;699,1,IF(R868&gt;263,1,IF(S868&gt;78,1,IF(T868&gt;699,1,IF(W868&gt;63,1,IF(U868=6,1,IF(U868=5,IF(V868&gt;179,1,0),0))))))),IF(P868="C",IF(Q868&gt;599,1,IF(R868&gt;226,1,IF(S868&gt;67,1,IF(T868&gt;599,1,IF(W868&gt;49,1,IF(U868=6,1,IF(U868=5,1,IF(U868=4,IF(V868&gt;209,1,0),0)))))))),IF(P868="D",IF(Q868&gt;649,1,IF(R868&gt;244,1,IF(S868&gt;73,1,IF(T868&gt;649,1,IF(W868&gt;56,1,IF(U868=6,1,IF(U868=5,1,IF(U868=4,IF(V868&gt;254,1,0),0)))))))),0))))</f>
        <v>1</v>
      </c>
      <c r="Y868" s="3">
        <f>SUMIF(B:B,B868,X:X)</f>
        <v>1</v>
      </c>
      <c r="Z868" s="3" t="str">
        <f>IF(Y868&gt;0,"어학 충족","자격미달")</f>
        <v>어학 충족</v>
      </c>
      <c r="AA868" s="3"/>
      <c r="AB868" s="3" t="str">
        <f>IF(P868="A",IF(Q868&gt;849,"TOEIC 충족",IF(R868&gt;335,"New-TEPS 충족",IF(S868&gt;97,"TOEFL 충족",IF(T868&gt;849,"JPT 충족",IF(W868&gt;82,"G-TELP 충족",IF(U868=6,"HSK점수 충족",IF(U868=5,IF(V868&gt;254,"HSK점수 충족","자격미달"),"자격미달"))))))),IF(P868="B",IF(Q868&gt;699,"TOEIC 충족",IF(R868&gt;263,"New-TEPS 충족",IF(S868&gt;78,"TOEFL 충족",IF(T868&gt;699,"JPT 충족",IF(W868&gt;63,"G-TELP 충족",IF(U868=6,"HSK점수 충족",IF(U868=5,IF(V868&gt;179,"HSK점수 충족","자격미달"),"자격미달"))))))),IF(P868="C",IF(Q868&gt;599,"TOEIC 충족",IF(R868&gt;226,"New-TEPS 충족",IF(S868&gt;67,"TOEFL 충족",IF(T868&gt;599,"JPT 충족",IF(W868&gt;49,"G-TELP 충족",IF(U868=6,"HSK점수 충족",IF(U868=5,"HSK점수 충족",IF(U868=4,IF(V868&gt;209,"HSK점수 충족","자격미달"),"자격미달")))))))),IF(P868="D",IF(Q868&gt;649,"TOEIC 충족",IF(R868&gt;244,"New-TEPS 충족",IF(S868&gt;73,"TOEFL 충족",IF(T868&gt;649,"JPT 충족",IF(W868&gt;56,"G-TELP 충족",IF(U1809=6,"HSK점수 충족",IF(U1809=5,"HSK점수 충족",IF(U1809=4,IF(V1809&gt;254,"HSK점수 충족","자격미달"),"자격미달")))))))),0))))</f>
        <v>TOEIC 충족</v>
      </c>
      <c r="AC868" s="21"/>
      <c r="AD868" s="3">
        <f>IF(P868="A",VLOOKUP(Q868,[1]교육_어학_경력backdata!$B$3:$C$9,2,1),IF(P868="B",VLOOKUP(Q868,[1]교육_어학_경력backdata!$G$3:$H$9,2,1),IF(P868="C",0,"오류")))</f>
        <v>2</v>
      </c>
      <c r="AE868" s="3">
        <f>IF(P868="A",VLOOKUP(R868,[1]교육_어학_경력backdata!$B$11:$C$17,2,1),IF(P868="B",VLOOKUP(R868,[1]교육_어학_경력backdata!$G$11:$H$17,2,1),IF(P868="C",0,"오류")))</f>
        <v>0</v>
      </c>
      <c r="AF868" s="3">
        <f>IF(P868="A",VLOOKUP(S868,[1]교육_어학_경력backdata!$B$19:$C$25,2,1),IF(P868="B",VLOOKUP(S868,[1]교육_어학_경력backdata!$G$19:$H$25,2,1),IF(P868="C",0,"오류")))</f>
        <v>0</v>
      </c>
      <c r="AG868" s="3">
        <f>IF(P868="A",VLOOKUP(T868,[1]교육_어학_경력backdata!$B$3:$C$9,2,1),IF(P868="B",VLOOKUP(T868,[1]교육_어학_경력backdata!$G$3:$H$9,2,1),IF(P868="C",0,"오류")))</f>
        <v>0</v>
      </c>
      <c r="AH868" s="3">
        <f>IF(P868="A",IF(U868=0,0,IF(U868=4,0,IF(U868=5,VLOOKUP(V868,[1]교육_어학_경력backdata!$B$27:$C$29,2,1),IF(U868=6,VLOOKUP(V868,[1]교육_어학_경력backdata!$B$31:$C$34,2,1))))),IF(P868="B",IF(U868=0,0,IF(U868=4,0,IF(U868=5,VLOOKUP(V868,[1]교육_어학_경력backdata!$G$27:$H$31,2,1),IF(U868=6,VLOOKUP(V868,[1]교육_어학_경력backdata!$G$33:$H$34,2,1))))),IF(CT868="C",0,"오류")))</f>
        <v>0</v>
      </c>
      <c r="AI868" s="3">
        <f>IF(P868="A",VLOOKUP(W868,[1]교육_어학_경력backdata!$B$36:$C$42,2,1),IF(P868="B",VLOOKUP(W868,[1]교육_어학_경력backdata!$G$36:$H$42,2,1),IF(P868="C",0,"오류")))</f>
        <v>0</v>
      </c>
      <c r="AJ868" s="3">
        <f>SUM(AD868:AI868)</f>
        <v>2</v>
      </c>
      <c r="AK868" s="3">
        <f>_xlfn.MAXIFS(AJ:AJ,B:B,B868)</f>
        <v>2</v>
      </c>
      <c r="AL868" s="3"/>
      <c r="AM868" s="21"/>
      <c r="AN868" s="3"/>
      <c r="AO868" s="3"/>
    </row>
    <row r="869" spans="1:41" x14ac:dyDescent="0.4">
      <c r="A869" s="4">
        <f>IF(B868=B869,A868,A868+1)</f>
        <v>819</v>
      </c>
      <c r="B869" s="4" t="s">
        <v>1926</v>
      </c>
      <c r="C869" s="4" t="s">
        <v>1925</v>
      </c>
      <c r="D869" s="4" t="s">
        <v>1789</v>
      </c>
      <c r="E869" s="4" t="s">
        <v>1788</v>
      </c>
      <c r="F869" s="4">
        <f>IF(B869=B868,F868+1,1)</f>
        <v>1</v>
      </c>
      <c r="G869" s="4" t="s">
        <v>6384</v>
      </c>
      <c r="H869" s="4" t="s">
        <v>6379</v>
      </c>
      <c r="I869" s="4" t="s">
        <v>6378</v>
      </c>
      <c r="J869" s="4" t="s">
        <v>6593</v>
      </c>
      <c r="K869" s="4"/>
      <c r="L869" s="4" t="s">
        <v>6463</v>
      </c>
      <c r="M869" s="4" t="s">
        <v>6592</v>
      </c>
      <c r="P869" s="4" t="s">
        <v>1474</v>
      </c>
      <c r="Q869" s="4">
        <f>IF(H869="TOEIC",VALUE(L869),0)</f>
        <v>765</v>
      </c>
      <c r="R869" s="4">
        <f>IF(H869="NEW TEPS",VALUE(L869),0)</f>
        <v>0</v>
      </c>
      <c r="S869" s="4">
        <f>IF(H869="TOEFL(ibt)",VALUE(L869),0)</f>
        <v>0</v>
      </c>
      <c r="T869" s="4">
        <f>IF(H869="JPT",VALUE(L869),0)</f>
        <v>0</v>
      </c>
      <c r="U869" s="4">
        <f>IF(H869="HSK",VALUE(K869),0)</f>
        <v>0</v>
      </c>
      <c r="V869" s="4">
        <f>IF(H869="HSK",VALUE(L869),0)</f>
        <v>0</v>
      </c>
      <c r="W869" s="4">
        <f>IF(H869="G-TELP Level2",VALUE(L869),0)</f>
        <v>0</v>
      </c>
      <c r="X869" s="4">
        <f>IF(P869="A",IF(Q869&gt;849,1,IF(R869&gt;335,1,IF(S869&gt;97,1,IF(T869&gt;849,1,IF(W869&gt;82,1,IF(U869=6,1,IF(U869=5,IF(V869&gt;254,1,0),0))))))),IF(P869="B",IF(Q869&gt;699,1,IF(R869&gt;263,1,IF(S869&gt;78,1,IF(T869&gt;699,1,IF(W869&gt;63,1,IF(U869=6,1,IF(U869=5,IF(V869&gt;179,1,0),0))))))),IF(P869="C",IF(Q869&gt;599,1,IF(R869&gt;226,1,IF(S869&gt;67,1,IF(T869&gt;599,1,IF(W869&gt;49,1,IF(U869=6,1,IF(U869=5,1,IF(U869=4,IF(V869&gt;209,1,0),0)))))))),IF(P869="D",IF(Q869&gt;649,1,IF(R869&gt;244,1,IF(S869&gt;73,1,IF(T869&gt;649,1,IF(W869&gt;56,1,IF(U869=6,1,IF(U869=5,1,IF(U869=4,IF(V869&gt;254,1,0),0)))))))),0))))</f>
        <v>1</v>
      </c>
      <c r="Y869" s="4">
        <f>SUMIF(B:B,B869,X:X)</f>
        <v>1</v>
      </c>
      <c r="Z869" s="4" t="str">
        <f>IF(Y869&gt;0,"어학 충족","자격미달")</f>
        <v>어학 충족</v>
      </c>
      <c r="AA869" s="4"/>
      <c r="AB869" s="4" t="str">
        <f>IF(P869="A",IF(Q869&gt;849,"TOEIC 충족",IF(R869&gt;335,"New-TEPS 충족",IF(S869&gt;97,"TOEFL 충족",IF(T869&gt;849,"JPT 충족",IF(W869&gt;82,"G-TELP 충족",IF(U869=6,"HSK점수 충족",IF(U869=5,IF(V869&gt;254,"HSK점수 충족","자격미달"),"자격미달"))))))),IF(P869="B",IF(Q869&gt;699,"TOEIC 충족",IF(R869&gt;263,"New-TEPS 충족",IF(S869&gt;78,"TOEFL 충족",IF(T869&gt;699,"JPT 충족",IF(W869&gt;63,"G-TELP 충족",IF(U869=6,"HSK점수 충족",IF(U869=5,IF(V869&gt;179,"HSK점수 충족","자격미달"),"자격미달"))))))),IF(P869="C",IF(Q869&gt;599,"TOEIC 충족",IF(R869&gt;226,"New-TEPS 충족",IF(S869&gt;67,"TOEFL 충족",IF(T869&gt;599,"JPT 충족",IF(W869&gt;49,"G-TELP 충족",IF(U869=6,"HSK점수 충족",IF(U869=5,"HSK점수 충족",IF(U869=4,IF(V869&gt;209,"HSK점수 충족","자격미달"),"자격미달")))))))),IF(P869="D",IF(Q869&gt;649,"TOEIC 충족",IF(R869&gt;244,"New-TEPS 충족",IF(S869&gt;73,"TOEFL 충족",IF(T869&gt;649,"JPT 충족",IF(W869&gt;56,"G-TELP 충족",IF(U1810=6,"HSK점수 충족",IF(U1810=5,"HSK점수 충족",IF(U1810=4,IF(V1810&gt;254,"HSK점수 충족","자격미달"),"자격미달")))))))),0))))</f>
        <v>TOEIC 충족</v>
      </c>
      <c r="AC869" s="21"/>
      <c r="AD869" s="4">
        <f>IF(P869="A",VLOOKUP(Q869,[1]교육_어학_경력backdata!$B$3:$C$9,2,1),IF(P869="B",VLOOKUP(Q869,[1]교육_어학_경력backdata!$G$3:$H$9,2,1),IF(P869="C",0,"오류")))</f>
        <v>4</v>
      </c>
      <c r="AE869" s="4">
        <f>IF(P869="A",VLOOKUP(R869,[1]교육_어학_경력backdata!$B$11:$C$17,2,1),IF(P869="B",VLOOKUP(R869,[1]교육_어학_경력backdata!$G$11:$H$17,2,1),IF(P869="C",0,"오류")))</f>
        <v>0</v>
      </c>
      <c r="AF869" s="4">
        <f>IF(P869="A",VLOOKUP(S869,[1]교육_어학_경력backdata!$B$19:$C$25,2,1),IF(P869="B",VLOOKUP(S869,[1]교육_어학_경력backdata!$G$19:$H$25,2,1),IF(P869="C",0,"오류")))</f>
        <v>0</v>
      </c>
      <c r="AG869" s="4">
        <f>IF(P869="A",VLOOKUP(T869,[1]교육_어학_경력backdata!$B$3:$C$9,2,1),IF(P869="B",VLOOKUP(T869,[1]교육_어학_경력backdata!$G$3:$H$9,2,1),IF(P869="C",0,"오류")))</f>
        <v>0</v>
      </c>
      <c r="AH869" s="4">
        <f>IF(P869="A",IF(U869=0,0,IF(U869=4,0,IF(U869=5,VLOOKUP(V869,[1]교육_어학_경력backdata!$B$27:$C$29,2,1),IF(U869=6,VLOOKUP(V869,[1]교육_어학_경력backdata!$B$31:$C$34,2,1))))),IF(P869="B",IF(U869=0,0,IF(U869=4,0,IF(U869=5,VLOOKUP(V869,[1]교육_어학_경력backdata!$G$27:$H$31,2,1),IF(U869=6,VLOOKUP(V869,[1]교육_어학_경력backdata!$G$33:$H$34,2,1))))),IF(CT869="C",0,"오류")))</f>
        <v>0</v>
      </c>
      <c r="AI869" s="4">
        <f>IF(P869="A",VLOOKUP(W869,[1]교육_어학_경력backdata!$B$36:$C$42,2,1),IF(P869="B",VLOOKUP(W869,[1]교육_어학_경력backdata!$G$36:$H$42,2,1),IF(P869="C",0,"오류")))</f>
        <v>0</v>
      </c>
      <c r="AJ869" s="4">
        <f>SUM(AD869:AI869)</f>
        <v>4</v>
      </c>
      <c r="AK869" s="4">
        <f>_xlfn.MAXIFS(AJ:AJ,B:B,B869)</f>
        <v>4</v>
      </c>
      <c r="AL869" s="4"/>
      <c r="AM869" s="21"/>
      <c r="AN869" s="4"/>
      <c r="AO869" s="4"/>
    </row>
    <row r="870" spans="1:41" x14ac:dyDescent="0.4">
      <c r="A870" s="3">
        <f>IF(B869=B870,A869,A869+1)</f>
        <v>820</v>
      </c>
      <c r="B870" s="3" t="s">
        <v>1922</v>
      </c>
      <c r="C870" s="3" t="s">
        <v>1921</v>
      </c>
      <c r="D870" s="3" t="s">
        <v>1789</v>
      </c>
      <c r="E870" s="3" t="s">
        <v>1788</v>
      </c>
      <c r="F870" s="3">
        <f>IF(B870=B869,F869+1,1)</f>
        <v>1</v>
      </c>
      <c r="G870" s="3" t="s">
        <v>6380</v>
      </c>
      <c r="H870" s="3" t="s">
        <v>6379</v>
      </c>
      <c r="I870" s="3" t="s">
        <v>6378</v>
      </c>
      <c r="J870" s="3" t="s">
        <v>6567</v>
      </c>
      <c r="K870" s="3"/>
      <c r="L870" s="3" t="s">
        <v>6492</v>
      </c>
      <c r="M870" s="3" t="s">
        <v>6591</v>
      </c>
      <c r="P870" s="3" t="s">
        <v>1474</v>
      </c>
      <c r="Q870" s="3">
        <f>IF(H870="TOEIC",VALUE(L870),0)</f>
        <v>855</v>
      </c>
      <c r="R870" s="3">
        <f>IF(H870="NEW TEPS",VALUE(L870),0)</f>
        <v>0</v>
      </c>
      <c r="S870" s="3">
        <f>IF(H870="TOEFL(ibt)",VALUE(L870),0)</f>
        <v>0</v>
      </c>
      <c r="T870" s="3">
        <f>IF(H870="JPT",VALUE(L870),0)</f>
        <v>0</v>
      </c>
      <c r="U870" s="3">
        <f>IF(H870="HSK",VALUE(K870),0)</f>
        <v>0</v>
      </c>
      <c r="V870" s="3">
        <f>IF(H870="HSK",VALUE(L870),0)</f>
        <v>0</v>
      </c>
      <c r="W870" s="3">
        <f>IF(H870="G-TELP Level2",VALUE(L870),0)</f>
        <v>0</v>
      </c>
      <c r="X870" s="3">
        <f>IF(P870="A",IF(Q870&gt;849,1,IF(R870&gt;335,1,IF(S870&gt;97,1,IF(T870&gt;849,1,IF(W870&gt;82,1,IF(U870=6,1,IF(U870=5,IF(V870&gt;254,1,0),0))))))),IF(P870="B",IF(Q870&gt;699,1,IF(R870&gt;263,1,IF(S870&gt;78,1,IF(T870&gt;699,1,IF(W870&gt;63,1,IF(U870=6,1,IF(U870=5,IF(V870&gt;179,1,0),0))))))),IF(P870="C",IF(Q870&gt;599,1,IF(R870&gt;226,1,IF(S870&gt;67,1,IF(T870&gt;599,1,IF(W870&gt;49,1,IF(U870=6,1,IF(U870=5,1,IF(U870=4,IF(V870&gt;209,1,0),0)))))))),IF(P870="D",IF(Q870&gt;649,1,IF(R870&gt;244,1,IF(S870&gt;73,1,IF(T870&gt;649,1,IF(W870&gt;56,1,IF(U870=6,1,IF(U870=5,1,IF(U870=4,IF(V870&gt;254,1,0),0)))))))),0))))</f>
        <v>1</v>
      </c>
      <c r="Y870" s="3">
        <f>SUMIF(B:B,B870,X:X)</f>
        <v>1</v>
      </c>
      <c r="Z870" s="3" t="str">
        <f>IF(Y870&gt;0,"어학 충족","자격미달")</f>
        <v>어학 충족</v>
      </c>
      <c r="AA870" s="3"/>
      <c r="AB870" s="3" t="str">
        <f>IF(P870="A",IF(Q870&gt;849,"TOEIC 충족",IF(R870&gt;335,"New-TEPS 충족",IF(S870&gt;97,"TOEFL 충족",IF(T870&gt;849,"JPT 충족",IF(W870&gt;82,"G-TELP 충족",IF(U870=6,"HSK점수 충족",IF(U870=5,IF(V870&gt;254,"HSK점수 충족","자격미달"),"자격미달"))))))),IF(P870="B",IF(Q870&gt;699,"TOEIC 충족",IF(R870&gt;263,"New-TEPS 충족",IF(S870&gt;78,"TOEFL 충족",IF(T870&gt;699,"JPT 충족",IF(W870&gt;63,"G-TELP 충족",IF(U870=6,"HSK점수 충족",IF(U870=5,IF(V870&gt;179,"HSK점수 충족","자격미달"),"자격미달"))))))),IF(P870="C",IF(Q870&gt;599,"TOEIC 충족",IF(R870&gt;226,"New-TEPS 충족",IF(S870&gt;67,"TOEFL 충족",IF(T870&gt;599,"JPT 충족",IF(W870&gt;49,"G-TELP 충족",IF(U870=6,"HSK점수 충족",IF(U870=5,"HSK점수 충족",IF(U870=4,IF(V870&gt;209,"HSK점수 충족","자격미달"),"자격미달")))))))),IF(P870="D",IF(Q870&gt;649,"TOEIC 충족",IF(R870&gt;244,"New-TEPS 충족",IF(S870&gt;73,"TOEFL 충족",IF(T870&gt;649,"JPT 충족",IF(W870&gt;56,"G-TELP 충족",IF(U1811=6,"HSK점수 충족",IF(U1811=5,"HSK점수 충족",IF(U1811=4,IF(V1811&gt;254,"HSK점수 충족","자격미달"),"자격미달")))))))),0))))</f>
        <v>TOEIC 충족</v>
      </c>
      <c r="AC870" s="21"/>
      <c r="AD870" s="3">
        <f>IF(P870="A",VLOOKUP(Q870,[1]교육_어학_경력backdata!$B$3:$C$9,2,1),IF(P870="B",VLOOKUP(Q870,[1]교육_어학_경력backdata!$G$3:$H$9,2,1),IF(P870="C",0,"오류")))</f>
        <v>8</v>
      </c>
      <c r="AE870" s="3">
        <f>IF(P870="A",VLOOKUP(R870,[1]교육_어학_경력backdata!$B$11:$C$17,2,1),IF(P870="B",VLOOKUP(R870,[1]교육_어학_경력backdata!$G$11:$H$17,2,1),IF(P870="C",0,"오류")))</f>
        <v>0</v>
      </c>
      <c r="AF870" s="3">
        <f>IF(P870="A",VLOOKUP(S870,[1]교육_어학_경력backdata!$B$19:$C$25,2,1),IF(P870="B",VLOOKUP(S870,[1]교육_어학_경력backdata!$G$19:$H$25,2,1),IF(P870="C",0,"오류")))</f>
        <v>0</v>
      </c>
      <c r="AG870" s="3">
        <f>IF(P870="A",VLOOKUP(T870,[1]교육_어학_경력backdata!$B$3:$C$9,2,1),IF(P870="B",VLOOKUP(T870,[1]교육_어학_경력backdata!$G$3:$H$9,2,1),IF(P870="C",0,"오류")))</f>
        <v>0</v>
      </c>
      <c r="AH870" s="3">
        <f>IF(P870="A",IF(U870=0,0,IF(U870=4,0,IF(U870=5,VLOOKUP(V870,[1]교육_어학_경력backdata!$B$27:$C$29,2,1),IF(U870=6,VLOOKUP(V870,[1]교육_어학_경력backdata!$B$31:$C$34,2,1))))),IF(P870="B",IF(U870=0,0,IF(U870=4,0,IF(U870=5,VLOOKUP(V870,[1]교육_어학_경력backdata!$G$27:$H$31,2,1),IF(U870=6,VLOOKUP(V870,[1]교육_어학_경력backdata!$G$33:$H$34,2,1))))),IF(CT870="C",0,"오류")))</f>
        <v>0</v>
      </c>
      <c r="AI870" s="3">
        <f>IF(P870="A",VLOOKUP(W870,[1]교육_어학_경력backdata!$B$36:$C$42,2,1),IF(P870="B",VLOOKUP(W870,[1]교육_어학_경력backdata!$G$36:$H$42,2,1),IF(P870="C",0,"오류")))</f>
        <v>0</v>
      </c>
      <c r="AJ870" s="3">
        <f>SUM(AD870:AI870)</f>
        <v>8</v>
      </c>
      <c r="AK870" s="3">
        <f>_xlfn.MAXIFS(AJ:AJ,B:B,B870)</f>
        <v>8</v>
      </c>
      <c r="AL870" s="3"/>
      <c r="AM870" s="21"/>
      <c r="AN870" s="3"/>
      <c r="AO870" s="3"/>
    </row>
    <row r="871" spans="1:41" x14ac:dyDescent="0.4">
      <c r="A871" s="4">
        <f>IF(B870=B871,A870,A870+1)</f>
        <v>821</v>
      </c>
      <c r="B871" s="4" t="s">
        <v>1917</v>
      </c>
      <c r="C871" s="4" t="s">
        <v>1916</v>
      </c>
      <c r="D871" s="4" t="s">
        <v>1789</v>
      </c>
      <c r="E871" s="4" t="s">
        <v>1788</v>
      </c>
      <c r="F871" s="4">
        <f>IF(B871=B870,F870+1,1)</f>
        <v>1</v>
      </c>
      <c r="G871" s="4" t="s">
        <v>6380</v>
      </c>
      <c r="H871" s="4" t="s">
        <v>6379</v>
      </c>
      <c r="I871" s="4" t="s">
        <v>6378</v>
      </c>
      <c r="J871" s="4" t="s">
        <v>6590</v>
      </c>
      <c r="K871" s="4"/>
      <c r="L871" s="4" t="s">
        <v>6438</v>
      </c>
      <c r="M871" s="4" t="s">
        <v>6589</v>
      </c>
      <c r="P871" s="4" t="s">
        <v>1474</v>
      </c>
      <c r="Q871" s="4">
        <f>IF(H871="TOEIC",VALUE(L871),0)</f>
        <v>785</v>
      </c>
      <c r="R871" s="4">
        <f>IF(H871="NEW TEPS",VALUE(L871),0)</f>
        <v>0</v>
      </c>
      <c r="S871" s="4">
        <f>IF(H871="TOEFL(ibt)",VALUE(L871),0)</f>
        <v>0</v>
      </c>
      <c r="T871" s="4">
        <f>IF(H871="JPT",VALUE(L871),0)</f>
        <v>0</v>
      </c>
      <c r="U871" s="4">
        <f>IF(H871="HSK",VALUE(K871),0)</f>
        <v>0</v>
      </c>
      <c r="V871" s="4">
        <f>IF(H871="HSK",VALUE(L871),0)</f>
        <v>0</v>
      </c>
      <c r="W871" s="4">
        <f>IF(H871="G-TELP Level2",VALUE(L871),0)</f>
        <v>0</v>
      </c>
      <c r="X871" s="4">
        <f>IF(P871="A",IF(Q871&gt;849,1,IF(R871&gt;335,1,IF(S871&gt;97,1,IF(T871&gt;849,1,IF(W871&gt;82,1,IF(U871=6,1,IF(U871=5,IF(V871&gt;254,1,0),0))))))),IF(P871="B",IF(Q871&gt;699,1,IF(R871&gt;263,1,IF(S871&gt;78,1,IF(T871&gt;699,1,IF(W871&gt;63,1,IF(U871=6,1,IF(U871=5,IF(V871&gt;179,1,0),0))))))),IF(P871="C",IF(Q871&gt;599,1,IF(R871&gt;226,1,IF(S871&gt;67,1,IF(T871&gt;599,1,IF(W871&gt;49,1,IF(U871=6,1,IF(U871=5,1,IF(U871=4,IF(V871&gt;209,1,0),0)))))))),IF(P871="D",IF(Q871&gt;649,1,IF(R871&gt;244,1,IF(S871&gt;73,1,IF(T871&gt;649,1,IF(W871&gt;56,1,IF(U871=6,1,IF(U871=5,1,IF(U871=4,IF(V871&gt;254,1,0),0)))))))),0))))</f>
        <v>1</v>
      </c>
      <c r="Y871" s="4">
        <f>SUMIF(B:B,B871,X:X)</f>
        <v>1</v>
      </c>
      <c r="Z871" s="4" t="str">
        <f>IF(Y871&gt;0,"어학 충족","자격미달")</f>
        <v>어학 충족</v>
      </c>
      <c r="AA871" s="4"/>
      <c r="AB871" s="4" t="str">
        <f>IF(P871="A",IF(Q871&gt;849,"TOEIC 충족",IF(R871&gt;335,"New-TEPS 충족",IF(S871&gt;97,"TOEFL 충족",IF(T871&gt;849,"JPT 충족",IF(W871&gt;82,"G-TELP 충족",IF(U871=6,"HSK점수 충족",IF(U871=5,IF(V871&gt;254,"HSK점수 충족","자격미달"),"자격미달"))))))),IF(P871="B",IF(Q871&gt;699,"TOEIC 충족",IF(R871&gt;263,"New-TEPS 충족",IF(S871&gt;78,"TOEFL 충족",IF(T871&gt;699,"JPT 충족",IF(W871&gt;63,"G-TELP 충족",IF(U871=6,"HSK점수 충족",IF(U871=5,IF(V871&gt;179,"HSK점수 충족","자격미달"),"자격미달"))))))),IF(P871="C",IF(Q871&gt;599,"TOEIC 충족",IF(R871&gt;226,"New-TEPS 충족",IF(S871&gt;67,"TOEFL 충족",IF(T871&gt;599,"JPT 충족",IF(W871&gt;49,"G-TELP 충족",IF(U871=6,"HSK점수 충족",IF(U871=5,"HSK점수 충족",IF(U871=4,IF(V871&gt;209,"HSK점수 충족","자격미달"),"자격미달")))))))),IF(P871="D",IF(Q871&gt;649,"TOEIC 충족",IF(R871&gt;244,"New-TEPS 충족",IF(S871&gt;73,"TOEFL 충족",IF(T871&gt;649,"JPT 충족",IF(W871&gt;56,"G-TELP 충족",IF(U1812=6,"HSK점수 충족",IF(U1812=5,"HSK점수 충족",IF(U1812=4,IF(V1812&gt;254,"HSK점수 충족","자격미달"),"자격미달")))))))),0))))</f>
        <v>TOEIC 충족</v>
      </c>
      <c r="AC871" s="21"/>
      <c r="AD871" s="4">
        <f>IF(P871="A",VLOOKUP(Q871,[1]교육_어학_경력backdata!$B$3:$C$9,2,1),IF(P871="B",VLOOKUP(Q871,[1]교육_어학_경력backdata!$G$3:$H$9,2,1),IF(P871="C",0,"오류")))</f>
        <v>4</v>
      </c>
      <c r="AE871" s="4">
        <f>IF(P871="A",VLOOKUP(R871,[1]교육_어학_경력backdata!$B$11:$C$17,2,1),IF(P871="B",VLOOKUP(R871,[1]교육_어학_경력backdata!$G$11:$H$17,2,1),IF(P871="C",0,"오류")))</f>
        <v>0</v>
      </c>
      <c r="AF871" s="4">
        <f>IF(P871="A",VLOOKUP(S871,[1]교육_어학_경력backdata!$B$19:$C$25,2,1),IF(P871="B",VLOOKUP(S871,[1]교육_어학_경력backdata!$G$19:$H$25,2,1),IF(P871="C",0,"오류")))</f>
        <v>0</v>
      </c>
      <c r="AG871" s="4">
        <f>IF(P871="A",VLOOKUP(T871,[1]교육_어학_경력backdata!$B$3:$C$9,2,1),IF(P871="B",VLOOKUP(T871,[1]교육_어학_경력backdata!$G$3:$H$9,2,1),IF(P871="C",0,"오류")))</f>
        <v>0</v>
      </c>
      <c r="AH871" s="4">
        <f>IF(P871="A",IF(U871=0,0,IF(U871=4,0,IF(U871=5,VLOOKUP(V871,[1]교육_어학_경력backdata!$B$27:$C$29,2,1),IF(U871=6,VLOOKUP(V871,[1]교육_어학_경력backdata!$B$31:$C$34,2,1))))),IF(P871="B",IF(U871=0,0,IF(U871=4,0,IF(U871=5,VLOOKUP(V871,[1]교육_어학_경력backdata!$G$27:$H$31,2,1),IF(U871=6,VLOOKUP(V871,[1]교육_어학_경력backdata!$G$33:$H$34,2,1))))),IF(CT871="C",0,"오류")))</f>
        <v>0</v>
      </c>
      <c r="AI871" s="4">
        <f>IF(P871="A",VLOOKUP(W871,[1]교육_어학_경력backdata!$B$36:$C$42,2,1),IF(P871="B",VLOOKUP(W871,[1]교육_어학_경력backdata!$G$36:$H$42,2,1),IF(P871="C",0,"오류")))</f>
        <v>0</v>
      </c>
      <c r="AJ871" s="4">
        <f>SUM(AD871:AI871)</f>
        <v>4</v>
      </c>
      <c r="AK871" s="4">
        <f>_xlfn.MAXIFS(AJ:AJ,B:B,B871)</f>
        <v>4</v>
      </c>
      <c r="AL871" s="4"/>
      <c r="AM871" s="21"/>
      <c r="AN871" s="4"/>
      <c r="AO871" s="4"/>
    </row>
    <row r="872" spans="1:41" x14ac:dyDescent="0.4">
      <c r="A872" s="3">
        <f>IF(B871=B872,A871,A871+1)</f>
        <v>822</v>
      </c>
      <c r="B872" s="3" t="s">
        <v>1910</v>
      </c>
      <c r="C872" s="3" t="s">
        <v>1909</v>
      </c>
      <c r="D872" s="3" t="s">
        <v>1789</v>
      </c>
      <c r="E872" s="3" t="s">
        <v>1788</v>
      </c>
      <c r="F872" s="3">
        <f>IF(B872=B871,F871+1,1)</f>
        <v>1</v>
      </c>
      <c r="G872" s="3" t="s">
        <v>6380</v>
      </c>
      <c r="H872" s="3" t="s">
        <v>6379</v>
      </c>
      <c r="I872" s="3" t="s">
        <v>6378</v>
      </c>
      <c r="J872" s="3" t="s">
        <v>6481</v>
      </c>
      <c r="K872" s="3"/>
      <c r="L872" s="3" t="s">
        <v>6525</v>
      </c>
      <c r="M872" s="3" t="s">
        <v>6588</v>
      </c>
      <c r="P872" s="3" t="s">
        <v>1474</v>
      </c>
      <c r="Q872" s="3">
        <f>IF(H872="TOEIC",VALUE(L872),0)</f>
        <v>825</v>
      </c>
      <c r="R872" s="3">
        <f>IF(H872="NEW TEPS",VALUE(L872),0)</f>
        <v>0</v>
      </c>
      <c r="S872" s="3">
        <f>IF(H872="TOEFL(ibt)",VALUE(L872),0)</f>
        <v>0</v>
      </c>
      <c r="T872" s="3">
        <f>IF(H872="JPT",VALUE(L872),0)</f>
        <v>0</v>
      </c>
      <c r="U872" s="3">
        <f>IF(H872="HSK",VALUE(K872),0)</f>
        <v>0</v>
      </c>
      <c r="V872" s="3">
        <f>IF(H872="HSK",VALUE(L872),0)</f>
        <v>0</v>
      </c>
      <c r="W872" s="3">
        <f>IF(H872="G-TELP Level2",VALUE(L872),0)</f>
        <v>0</v>
      </c>
      <c r="X872" s="3">
        <f>IF(P872="A",IF(Q872&gt;849,1,IF(R872&gt;335,1,IF(S872&gt;97,1,IF(T872&gt;849,1,IF(W872&gt;82,1,IF(U872=6,1,IF(U872=5,IF(V872&gt;254,1,0),0))))))),IF(P872="B",IF(Q872&gt;699,1,IF(R872&gt;263,1,IF(S872&gt;78,1,IF(T872&gt;699,1,IF(W872&gt;63,1,IF(U872=6,1,IF(U872=5,IF(V872&gt;179,1,0),0))))))),IF(P872="C",IF(Q872&gt;599,1,IF(R872&gt;226,1,IF(S872&gt;67,1,IF(T872&gt;599,1,IF(W872&gt;49,1,IF(U872=6,1,IF(U872=5,1,IF(U872=4,IF(V872&gt;209,1,0),0)))))))),IF(P872="D",IF(Q872&gt;649,1,IF(R872&gt;244,1,IF(S872&gt;73,1,IF(T872&gt;649,1,IF(W872&gt;56,1,IF(U872=6,1,IF(U872=5,1,IF(U872=4,IF(V872&gt;254,1,0),0)))))))),0))))</f>
        <v>1</v>
      </c>
      <c r="Y872" s="3">
        <f>SUMIF(B:B,B872,X:X)</f>
        <v>1</v>
      </c>
      <c r="Z872" s="3" t="str">
        <f>IF(Y872&gt;0,"어학 충족","자격미달")</f>
        <v>어학 충족</v>
      </c>
      <c r="AA872" s="3"/>
      <c r="AB872" s="3" t="str">
        <f>IF(P872="A",IF(Q872&gt;849,"TOEIC 충족",IF(R872&gt;335,"New-TEPS 충족",IF(S872&gt;97,"TOEFL 충족",IF(T872&gt;849,"JPT 충족",IF(W872&gt;82,"G-TELP 충족",IF(U872=6,"HSK점수 충족",IF(U872=5,IF(V872&gt;254,"HSK점수 충족","자격미달"),"자격미달"))))))),IF(P872="B",IF(Q872&gt;699,"TOEIC 충족",IF(R872&gt;263,"New-TEPS 충족",IF(S872&gt;78,"TOEFL 충족",IF(T872&gt;699,"JPT 충족",IF(W872&gt;63,"G-TELP 충족",IF(U872=6,"HSK점수 충족",IF(U872=5,IF(V872&gt;179,"HSK점수 충족","자격미달"),"자격미달"))))))),IF(P872="C",IF(Q872&gt;599,"TOEIC 충족",IF(R872&gt;226,"New-TEPS 충족",IF(S872&gt;67,"TOEFL 충족",IF(T872&gt;599,"JPT 충족",IF(W872&gt;49,"G-TELP 충족",IF(U872=6,"HSK점수 충족",IF(U872=5,"HSK점수 충족",IF(U872=4,IF(V872&gt;209,"HSK점수 충족","자격미달"),"자격미달")))))))),IF(P872="D",IF(Q872&gt;649,"TOEIC 충족",IF(R872&gt;244,"New-TEPS 충족",IF(S872&gt;73,"TOEFL 충족",IF(T872&gt;649,"JPT 충족",IF(W872&gt;56,"G-TELP 충족",IF(U1813=6,"HSK점수 충족",IF(U1813=5,"HSK점수 충족",IF(U1813=4,IF(V1813&gt;254,"HSK점수 충족","자격미달"),"자격미달")))))))),0))))</f>
        <v>TOEIC 충족</v>
      </c>
      <c r="AC872" s="21"/>
      <c r="AD872" s="3">
        <f>IF(P872="A",VLOOKUP(Q872,[1]교육_어학_경력backdata!$B$3:$C$9,2,1),IF(P872="B",VLOOKUP(Q872,[1]교육_어학_경력backdata!$G$3:$H$9,2,1),IF(P872="C",0,"오류")))</f>
        <v>6</v>
      </c>
      <c r="AE872" s="3">
        <f>IF(P872="A",VLOOKUP(R872,[1]교육_어학_경력backdata!$B$11:$C$17,2,1),IF(P872="B",VLOOKUP(R872,[1]교육_어학_경력backdata!$G$11:$H$17,2,1),IF(P872="C",0,"오류")))</f>
        <v>0</v>
      </c>
      <c r="AF872" s="3">
        <f>IF(P872="A",VLOOKUP(S872,[1]교육_어학_경력backdata!$B$19:$C$25,2,1),IF(P872="B",VLOOKUP(S872,[1]교육_어학_경력backdata!$G$19:$H$25,2,1),IF(P872="C",0,"오류")))</f>
        <v>0</v>
      </c>
      <c r="AG872" s="3">
        <f>IF(P872="A",VLOOKUP(T872,[1]교육_어학_경력backdata!$B$3:$C$9,2,1),IF(P872="B",VLOOKUP(T872,[1]교육_어학_경력backdata!$G$3:$H$9,2,1),IF(P872="C",0,"오류")))</f>
        <v>0</v>
      </c>
      <c r="AH872" s="3">
        <f>IF(P872="A",IF(U872=0,0,IF(U872=4,0,IF(U872=5,VLOOKUP(V872,[1]교육_어학_경력backdata!$B$27:$C$29,2,1),IF(U872=6,VLOOKUP(V872,[1]교육_어학_경력backdata!$B$31:$C$34,2,1))))),IF(P872="B",IF(U872=0,0,IF(U872=4,0,IF(U872=5,VLOOKUP(V872,[1]교육_어학_경력backdata!$G$27:$H$31,2,1),IF(U872=6,VLOOKUP(V872,[1]교육_어학_경력backdata!$G$33:$H$34,2,1))))),IF(CT872="C",0,"오류")))</f>
        <v>0</v>
      </c>
      <c r="AI872" s="3">
        <f>IF(P872="A",VLOOKUP(W872,[1]교육_어학_경력backdata!$B$36:$C$42,2,1),IF(P872="B",VLOOKUP(W872,[1]교육_어학_경력backdata!$G$36:$H$42,2,1),IF(P872="C",0,"오류")))</f>
        <v>0</v>
      </c>
      <c r="AJ872" s="3">
        <f>SUM(AD872:AI872)</f>
        <v>6</v>
      </c>
      <c r="AK872" s="3">
        <f>_xlfn.MAXIFS(AJ:AJ,B:B,B872)</f>
        <v>6</v>
      </c>
      <c r="AL872" s="3"/>
      <c r="AM872" s="21"/>
      <c r="AN872" s="3"/>
      <c r="AO872" s="3"/>
    </row>
    <row r="873" spans="1:41" x14ac:dyDescent="0.4">
      <c r="A873" s="4">
        <f>IF(B872=B873,A872,A872+1)</f>
        <v>823</v>
      </c>
      <c r="B873" s="4" t="s">
        <v>1904</v>
      </c>
      <c r="C873" s="4" t="s">
        <v>1903</v>
      </c>
      <c r="D873" s="4" t="s">
        <v>1789</v>
      </c>
      <c r="E873" s="4" t="s">
        <v>1788</v>
      </c>
      <c r="F873" s="4">
        <f>IF(B873=B872,F872+1,1)</f>
        <v>1</v>
      </c>
      <c r="G873" s="4" t="s">
        <v>6380</v>
      </c>
      <c r="H873" s="4" t="s">
        <v>6379</v>
      </c>
      <c r="I873" s="4" t="s">
        <v>6378</v>
      </c>
      <c r="J873" s="4" t="s">
        <v>6587</v>
      </c>
      <c r="K873" s="4"/>
      <c r="L873" s="4" t="s">
        <v>6485</v>
      </c>
      <c r="M873" s="4" t="s">
        <v>6586</v>
      </c>
      <c r="P873" s="4" t="s">
        <v>1474</v>
      </c>
      <c r="Q873" s="4">
        <f>IF(H873="TOEIC",VALUE(L873),0)</f>
        <v>800</v>
      </c>
      <c r="R873" s="4">
        <f>IF(H873="NEW TEPS",VALUE(L873),0)</f>
        <v>0</v>
      </c>
      <c r="S873" s="4">
        <f>IF(H873="TOEFL(ibt)",VALUE(L873),0)</f>
        <v>0</v>
      </c>
      <c r="T873" s="4">
        <f>IF(H873="JPT",VALUE(L873),0)</f>
        <v>0</v>
      </c>
      <c r="U873" s="4">
        <f>IF(H873="HSK",VALUE(K873),0)</f>
        <v>0</v>
      </c>
      <c r="V873" s="4">
        <f>IF(H873="HSK",VALUE(L873),0)</f>
        <v>0</v>
      </c>
      <c r="W873" s="4">
        <f>IF(H873="G-TELP Level2",VALUE(L873),0)</f>
        <v>0</v>
      </c>
      <c r="X873" s="4">
        <f>IF(P873="A",IF(Q873&gt;849,1,IF(R873&gt;335,1,IF(S873&gt;97,1,IF(T873&gt;849,1,IF(W873&gt;82,1,IF(U873=6,1,IF(U873=5,IF(V873&gt;254,1,0),0))))))),IF(P873="B",IF(Q873&gt;699,1,IF(R873&gt;263,1,IF(S873&gt;78,1,IF(T873&gt;699,1,IF(W873&gt;63,1,IF(U873=6,1,IF(U873=5,IF(V873&gt;179,1,0),0))))))),IF(P873="C",IF(Q873&gt;599,1,IF(R873&gt;226,1,IF(S873&gt;67,1,IF(T873&gt;599,1,IF(W873&gt;49,1,IF(U873=6,1,IF(U873=5,1,IF(U873=4,IF(V873&gt;209,1,0),0)))))))),IF(P873="D",IF(Q873&gt;649,1,IF(R873&gt;244,1,IF(S873&gt;73,1,IF(T873&gt;649,1,IF(W873&gt;56,1,IF(U873=6,1,IF(U873=5,1,IF(U873=4,IF(V873&gt;254,1,0),0)))))))),0))))</f>
        <v>1</v>
      </c>
      <c r="Y873" s="4">
        <f>SUMIF(B:B,B873,X:X)</f>
        <v>1</v>
      </c>
      <c r="Z873" s="4" t="str">
        <f>IF(Y873&gt;0,"어학 충족","자격미달")</f>
        <v>어학 충족</v>
      </c>
      <c r="AA873" s="4"/>
      <c r="AB873" s="4" t="str">
        <f>IF(P873="A",IF(Q873&gt;849,"TOEIC 충족",IF(R873&gt;335,"New-TEPS 충족",IF(S873&gt;97,"TOEFL 충족",IF(T873&gt;849,"JPT 충족",IF(W873&gt;82,"G-TELP 충족",IF(U873=6,"HSK점수 충족",IF(U873=5,IF(V873&gt;254,"HSK점수 충족","자격미달"),"자격미달"))))))),IF(P873="B",IF(Q873&gt;699,"TOEIC 충족",IF(R873&gt;263,"New-TEPS 충족",IF(S873&gt;78,"TOEFL 충족",IF(T873&gt;699,"JPT 충족",IF(W873&gt;63,"G-TELP 충족",IF(U873=6,"HSK점수 충족",IF(U873=5,IF(V873&gt;179,"HSK점수 충족","자격미달"),"자격미달"))))))),IF(P873="C",IF(Q873&gt;599,"TOEIC 충족",IF(R873&gt;226,"New-TEPS 충족",IF(S873&gt;67,"TOEFL 충족",IF(T873&gt;599,"JPT 충족",IF(W873&gt;49,"G-TELP 충족",IF(U873=6,"HSK점수 충족",IF(U873=5,"HSK점수 충족",IF(U873=4,IF(V873&gt;209,"HSK점수 충족","자격미달"),"자격미달")))))))),IF(P873="D",IF(Q873&gt;649,"TOEIC 충족",IF(R873&gt;244,"New-TEPS 충족",IF(S873&gt;73,"TOEFL 충족",IF(T873&gt;649,"JPT 충족",IF(W873&gt;56,"G-TELP 충족",IF(U1814=6,"HSK점수 충족",IF(U1814=5,"HSK점수 충족",IF(U1814=4,IF(V1814&gt;254,"HSK점수 충족","자격미달"),"자격미달")))))))),0))))</f>
        <v>TOEIC 충족</v>
      </c>
      <c r="AC873" s="21"/>
      <c r="AD873" s="4">
        <f>IF(P873="A",VLOOKUP(Q873,[1]교육_어학_경력backdata!$B$3:$C$9,2,1),IF(P873="B",VLOOKUP(Q873,[1]교육_어학_경력backdata!$G$3:$H$9,2,1),IF(P873="C",0,"오류")))</f>
        <v>6</v>
      </c>
      <c r="AE873" s="4">
        <f>IF(P873="A",VLOOKUP(R873,[1]교육_어학_경력backdata!$B$11:$C$17,2,1),IF(P873="B",VLOOKUP(R873,[1]교육_어학_경력backdata!$G$11:$H$17,2,1),IF(P873="C",0,"오류")))</f>
        <v>0</v>
      </c>
      <c r="AF873" s="4">
        <f>IF(P873="A",VLOOKUP(S873,[1]교육_어학_경력backdata!$B$19:$C$25,2,1),IF(P873="B",VLOOKUP(S873,[1]교육_어학_경력backdata!$G$19:$H$25,2,1),IF(P873="C",0,"오류")))</f>
        <v>0</v>
      </c>
      <c r="AG873" s="4">
        <f>IF(P873="A",VLOOKUP(T873,[1]교육_어학_경력backdata!$B$3:$C$9,2,1),IF(P873="B",VLOOKUP(T873,[1]교육_어학_경력backdata!$G$3:$H$9,2,1),IF(P873="C",0,"오류")))</f>
        <v>0</v>
      </c>
      <c r="AH873" s="4">
        <f>IF(P873="A",IF(U873=0,0,IF(U873=4,0,IF(U873=5,VLOOKUP(V873,[1]교육_어학_경력backdata!$B$27:$C$29,2,1),IF(U873=6,VLOOKUP(V873,[1]교육_어학_경력backdata!$B$31:$C$34,2,1))))),IF(P873="B",IF(U873=0,0,IF(U873=4,0,IF(U873=5,VLOOKUP(V873,[1]교육_어학_경력backdata!$G$27:$H$31,2,1),IF(U873=6,VLOOKUP(V873,[1]교육_어학_경력backdata!$G$33:$H$34,2,1))))),IF(CT873="C",0,"오류")))</f>
        <v>0</v>
      </c>
      <c r="AI873" s="4">
        <f>IF(P873="A",VLOOKUP(W873,[1]교육_어학_경력backdata!$B$36:$C$42,2,1),IF(P873="B",VLOOKUP(W873,[1]교육_어학_경력backdata!$G$36:$H$42,2,1),IF(P873="C",0,"오류")))</f>
        <v>0</v>
      </c>
      <c r="AJ873" s="4">
        <f>SUM(AD873:AI873)</f>
        <v>6</v>
      </c>
      <c r="AK873" s="4">
        <f>_xlfn.MAXIFS(AJ:AJ,B:B,B873)</f>
        <v>6</v>
      </c>
      <c r="AL873" s="4"/>
      <c r="AM873" s="21"/>
      <c r="AN873" s="4"/>
      <c r="AO873" s="4"/>
    </row>
    <row r="874" spans="1:41" x14ac:dyDescent="0.4">
      <c r="A874" s="3">
        <f>IF(B873=B874,A873,A873+1)</f>
        <v>824</v>
      </c>
      <c r="B874" s="3" t="s">
        <v>1900</v>
      </c>
      <c r="C874" s="3" t="s">
        <v>1899</v>
      </c>
      <c r="D874" s="3" t="s">
        <v>1789</v>
      </c>
      <c r="E874" s="3" t="s">
        <v>1788</v>
      </c>
      <c r="F874" s="3">
        <f>IF(B874=B873,F873+1,1)</f>
        <v>1</v>
      </c>
      <c r="G874" s="3" t="s">
        <v>6380</v>
      </c>
      <c r="H874" s="3" t="s">
        <v>6379</v>
      </c>
      <c r="I874" s="3" t="s">
        <v>6378</v>
      </c>
      <c r="J874" s="3" t="s">
        <v>6577</v>
      </c>
      <c r="K874" s="3"/>
      <c r="L874" s="3" t="s">
        <v>6585</v>
      </c>
      <c r="M874" s="3" t="s">
        <v>6584</v>
      </c>
      <c r="P874" s="3" t="s">
        <v>1474</v>
      </c>
      <c r="Q874" s="3">
        <f>IF(H874="TOEIC",VALUE(L874),0)</f>
        <v>745</v>
      </c>
      <c r="R874" s="3">
        <f>IF(H874="NEW TEPS",VALUE(L874),0)</f>
        <v>0</v>
      </c>
      <c r="S874" s="3">
        <f>IF(H874="TOEFL(ibt)",VALUE(L874),0)</f>
        <v>0</v>
      </c>
      <c r="T874" s="3">
        <f>IF(H874="JPT",VALUE(L874),0)</f>
        <v>0</v>
      </c>
      <c r="U874" s="3">
        <f>IF(H874="HSK",VALUE(K874),0)</f>
        <v>0</v>
      </c>
      <c r="V874" s="3">
        <f>IF(H874="HSK",VALUE(L874),0)</f>
        <v>0</v>
      </c>
      <c r="W874" s="3">
        <f>IF(H874="G-TELP Level2",VALUE(L874),0)</f>
        <v>0</v>
      </c>
      <c r="X874" s="3">
        <f>IF(P874="A",IF(Q874&gt;849,1,IF(R874&gt;335,1,IF(S874&gt;97,1,IF(T874&gt;849,1,IF(W874&gt;82,1,IF(U874=6,1,IF(U874=5,IF(V874&gt;254,1,0),0))))))),IF(P874="B",IF(Q874&gt;699,1,IF(R874&gt;263,1,IF(S874&gt;78,1,IF(T874&gt;699,1,IF(W874&gt;63,1,IF(U874=6,1,IF(U874=5,IF(V874&gt;179,1,0),0))))))),IF(P874="C",IF(Q874&gt;599,1,IF(R874&gt;226,1,IF(S874&gt;67,1,IF(T874&gt;599,1,IF(W874&gt;49,1,IF(U874=6,1,IF(U874=5,1,IF(U874=4,IF(V874&gt;209,1,0),0)))))))),IF(P874="D",IF(Q874&gt;649,1,IF(R874&gt;244,1,IF(S874&gt;73,1,IF(T874&gt;649,1,IF(W874&gt;56,1,IF(U874=6,1,IF(U874=5,1,IF(U874=4,IF(V874&gt;254,1,0),0)))))))),0))))</f>
        <v>1</v>
      </c>
      <c r="Y874" s="3">
        <f>SUMIF(B:B,B874,X:X)</f>
        <v>2</v>
      </c>
      <c r="Z874" s="3" t="str">
        <f>IF(Y874&gt;0,"어학 충족","자격미달")</f>
        <v>어학 충족</v>
      </c>
      <c r="AA874" s="3"/>
      <c r="AB874" s="3" t="str">
        <f>IF(P874="A",IF(Q874&gt;849,"TOEIC 충족",IF(R874&gt;335,"New-TEPS 충족",IF(S874&gt;97,"TOEFL 충족",IF(T874&gt;849,"JPT 충족",IF(W874&gt;82,"G-TELP 충족",IF(U874=6,"HSK점수 충족",IF(U874=5,IF(V874&gt;254,"HSK점수 충족","자격미달"),"자격미달"))))))),IF(P874="B",IF(Q874&gt;699,"TOEIC 충족",IF(R874&gt;263,"New-TEPS 충족",IF(S874&gt;78,"TOEFL 충족",IF(T874&gt;699,"JPT 충족",IF(W874&gt;63,"G-TELP 충족",IF(U874=6,"HSK점수 충족",IF(U874=5,IF(V874&gt;179,"HSK점수 충족","자격미달"),"자격미달"))))))),IF(P874="C",IF(Q874&gt;599,"TOEIC 충족",IF(R874&gt;226,"New-TEPS 충족",IF(S874&gt;67,"TOEFL 충족",IF(T874&gt;599,"JPT 충족",IF(W874&gt;49,"G-TELP 충족",IF(U874=6,"HSK점수 충족",IF(U874=5,"HSK점수 충족",IF(U874=4,IF(V874&gt;209,"HSK점수 충족","자격미달"),"자격미달")))))))),IF(P874="D",IF(Q874&gt;649,"TOEIC 충족",IF(R874&gt;244,"New-TEPS 충족",IF(S874&gt;73,"TOEFL 충족",IF(T874&gt;649,"JPT 충족",IF(W874&gt;56,"G-TELP 충족",IF(U1815=6,"HSK점수 충족",IF(U1815=5,"HSK점수 충족",IF(U1815=4,IF(V1815&gt;254,"HSK점수 충족","자격미달"),"자격미달")))))))),0))))</f>
        <v>TOEIC 충족</v>
      </c>
      <c r="AC874" s="21"/>
      <c r="AD874" s="3">
        <f>IF(P874="A",VLOOKUP(Q874,[1]교육_어학_경력backdata!$B$3:$C$9,2,1),IF(P874="B",VLOOKUP(Q874,[1]교육_어학_경력backdata!$G$3:$H$9,2,1),IF(P874="C",0,"오류")))</f>
        <v>2</v>
      </c>
      <c r="AE874" s="3">
        <f>IF(P874="A",VLOOKUP(R874,[1]교육_어학_경력backdata!$B$11:$C$17,2,1),IF(P874="B",VLOOKUP(R874,[1]교육_어학_경력backdata!$G$11:$H$17,2,1),IF(P874="C",0,"오류")))</f>
        <v>0</v>
      </c>
      <c r="AF874" s="3">
        <f>IF(P874="A",VLOOKUP(S874,[1]교육_어학_경력backdata!$B$19:$C$25,2,1),IF(P874="B",VLOOKUP(S874,[1]교육_어학_경력backdata!$G$19:$H$25,2,1),IF(P874="C",0,"오류")))</f>
        <v>0</v>
      </c>
      <c r="AG874" s="3">
        <f>IF(P874="A",VLOOKUP(T874,[1]교육_어학_경력backdata!$B$3:$C$9,2,1),IF(P874="B",VLOOKUP(T874,[1]교육_어학_경력backdata!$G$3:$H$9,2,1),IF(P874="C",0,"오류")))</f>
        <v>0</v>
      </c>
      <c r="AH874" s="3">
        <f>IF(P874="A",IF(U874=0,0,IF(U874=4,0,IF(U874=5,VLOOKUP(V874,[1]교육_어학_경력backdata!$B$27:$C$29,2,1),IF(U874=6,VLOOKUP(V874,[1]교육_어학_경력backdata!$B$31:$C$34,2,1))))),IF(P874="B",IF(U874=0,0,IF(U874=4,0,IF(U874=5,VLOOKUP(V874,[1]교육_어학_경력backdata!$G$27:$H$31,2,1),IF(U874=6,VLOOKUP(V874,[1]교육_어학_경력backdata!$G$33:$H$34,2,1))))),IF(CT874="C",0,"오류")))</f>
        <v>0</v>
      </c>
      <c r="AI874" s="3">
        <f>IF(P874="A",VLOOKUP(W874,[1]교육_어학_경력backdata!$B$36:$C$42,2,1),IF(P874="B",VLOOKUP(W874,[1]교육_어학_경력backdata!$G$36:$H$42,2,1),IF(P874="C",0,"오류")))</f>
        <v>0</v>
      </c>
      <c r="AJ874" s="3">
        <f>SUM(AD874:AI874)</f>
        <v>2</v>
      </c>
      <c r="AK874" s="3">
        <f>_xlfn.MAXIFS(AJ:AJ,B:B,B874)</f>
        <v>6</v>
      </c>
      <c r="AL874" s="3"/>
      <c r="AM874" s="21"/>
      <c r="AN874" s="3" t="s">
        <v>6404</v>
      </c>
      <c r="AO874" s="3"/>
    </row>
    <row r="875" spans="1:41" x14ac:dyDescent="0.4">
      <c r="A875" s="7">
        <f>IF(B874=B875,A874,A874+1)</f>
        <v>824</v>
      </c>
      <c r="B875" s="7" t="s">
        <v>1900</v>
      </c>
      <c r="C875" s="7" t="s">
        <v>1899</v>
      </c>
      <c r="D875" s="7" t="s">
        <v>1789</v>
      </c>
      <c r="E875" s="7" t="s">
        <v>1788</v>
      </c>
      <c r="F875" s="3">
        <f>IF(B875=B874,F874+1,1)</f>
        <v>2</v>
      </c>
      <c r="G875" s="3" t="s">
        <v>6380</v>
      </c>
      <c r="H875" s="3" t="s">
        <v>6583</v>
      </c>
      <c r="I875" s="3" t="s">
        <v>6582</v>
      </c>
      <c r="J875" s="3" t="s">
        <v>6581</v>
      </c>
      <c r="K875" s="3" t="s">
        <v>6580</v>
      </c>
      <c r="L875" s="3" t="s">
        <v>6579</v>
      </c>
      <c r="M875" s="3" t="s">
        <v>6578</v>
      </c>
      <c r="P875" s="3" t="s">
        <v>1474</v>
      </c>
      <c r="Q875" s="3">
        <f>IF(H875="TOEIC",VALUE(L875),0)</f>
        <v>0</v>
      </c>
      <c r="R875" s="3">
        <f>IF(H875="NEW TEPS",VALUE(L875),0)</f>
        <v>0</v>
      </c>
      <c r="S875" s="3">
        <f>IF(H875="TOEFL(ibt)",VALUE(L875),0)</f>
        <v>0</v>
      </c>
      <c r="T875" s="3">
        <f>IF(H875="JPT",VALUE(L875),0)</f>
        <v>0</v>
      </c>
      <c r="U875" s="3">
        <f>IF(H875="HSK",VALUE(K875),0)</f>
        <v>5</v>
      </c>
      <c r="V875" s="3">
        <f>IF(H875="HSK",VALUE(L875),0)</f>
        <v>232</v>
      </c>
      <c r="W875" s="3">
        <f>IF(H875="G-TELP Level2",VALUE(L875),0)</f>
        <v>0</v>
      </c>
      <c r="X875" s="3">
        <f>IF(P875="A",IF(Q875&gt;849,1,IF(R875&gt;335,1,IF(S875&gt;97,1,IF(T875&gt;849,1,IF(W875&gt;82,1,IF(U875=6,1,IF(U875=5,IF(V875&gt;254,1,0),0))))))),IF(P875="B",IF(Q875&gt;699,1,IF(R875&gt;263,1,IF(S875&gt;78,1,IF(T875&gt;699,1,IF(W875&gt;63,1,IF(U875=6,1,IF(U875=5,IF(V875&gt;179,1,0),0))))))),IF(P875="C",IF(Q875&gt;599,1,IF(R875&gt;226,1,IF(S875&gt;67,1,IF(T875&gt;599,1,IF(W875&gt;49,1,IF(U875=6,1,IF(U875=5,1,IF(U875=4,IF(V875&gt;209,1,0),0)))))))),IF(P875="D",IF(Q875&gt;649,1,IF(R875&gt;244,1,IF(S875&gt;73,1,IF(T875&gt;649,1,IF(W875&gt;56,1,IF(U875=6,1,IF(U875=5,1,IF(U875=4,IF(V875&gt;254,1,0),0)))))))),0))))</f>
        <v>1</v>
      </c>
      <c r="Y875" s="3">
        <f>SUMIF(B:B,B875,X:X)</f>
        <v>2</v>
      </c>
      <c r="Z875" s="3" t="str">
        <f>IF(Y875&gt;0,"어학 충족","자격미달")</f>
        <v>어학 충족</v>
      </c>
      <c r="AA875" s="3"/>
      <c r="AB875" s="3" t="str">
        <f>IF(P875="A",IF(Q875&gt;849,"TOEIC 충족",IF(R875&gt;335,"New-TEPS 충족",IF(S875&gt;97,"TOEFL 충족",IF(T875&gt;849,"JPT 충족",IF(W875&gt;82,"G-TELP 충족",IF(U875=6,"HSK점수 충족",IF(U875=5,IF(V875&gt;254,"HSK점수 충족","자격미달"),"자격미달"))))))),IF(P875="B",IF(Q875&gt;699,"TOEIC 충족",IF(R875&gt;263,"New-TEPS 충족",IF(S875&gt;78,"TOEFL 충족",IF(T875&gt;699,"JPT 충족",IF(W875&gt;63,"G-TELP 충족",IF(U875=6,"HSK점수 충족",IF(U875=5,IF(V875&gt;179,"HSK점수 충족","자격미달"),"자격미달"))))))),IF(P875="C",IF(Q875&gt;599,"TOEIC 충족",IF(R875&gt;226,"New-TEPS 충족",IF(S875&gt;67,"TOEFL 충족",IF(T875&gt;599,"JPT 충족",IF(W875&gt;49,"G-TELP 충족",IF(U875=6,"HSK점수 충족",IF(U875=5,"HSK점수 충족",IF(U875=4,IF(V875&gt;209,"HSK점수 충족","자격미달"),"자격미달")))))))),IF(P875="D",IF(Q875&gt;649,"TOEIC 충족",IF(R875&gt;244,"New-TEPS 충족",IF(S875&gt;73,"TOEFL 충족",IF(T875&gt;649,"JPT 충족",IF(W875&gt;56,"G-TELP 충족",IF(U1816=6,"HSK점수 충족",IF(U1816=5,"HSK점수 충족",IF(U1816=4,IF(V1816&gt;254,"HSK점수 충족","자격미달"),"자격미달")))))))),0))))</f>
        <v>HSK점수 충족</v>
      </c>
      <c r="AC875" s="21"/>
      <c r="AD875" s="3">
        <f>IF(P875="A",VLOOKUP(Q875,[1]교육_어학_경력backdata!$B$3:$C$9,2,1),IF(P875="B",VLOOKUP(Q875,[1]교육_어학_경력backdata!$G$3:$H$9,2,1),IF(P875="C",0,"오류")))</f>
        <v>0</v>
      </c>
      <c r="AE875" s="3">
        <f>IF(P875="A",VLOOKUP(R875,[1]교육_어학_경력backdata!$B$11:$C$17,2,1),IF(P875="B",VLOOKUP(R875,[1]교육_어학_경력backdata!$G$11:$H$17,2,1),IF(P875="C",0,"오류")))</f>
        <v>0</v>
      </c>
      <c r="AF875" s="3">
        <f>IF(P875="A",VLOOKUP(S875,[1]교육_어학_경력backdata!$B$19:$C$25,2,1),IF(P875="B",VLOOKUP(S875,[1]교육_어학_경력backdata!$G$19:$H$25,2,1),IF(P875="C",0,"오류")))</f>
        <v>0</v>
      </c>
      <c r="AG875" s="3">
        <f>IF(P875="A",VLOOKUP(T875,[1]교육_어학_경력backdata!$B$3:$C$9,2,1),IF(P875="B",VLOOKUP(T875,[1]교육_어학_경력backdata!$G$3:$H$9,2,1),IF(P875="C",0,"오류")))</f>
        <v>0</v>
      </c>
      <c r="AH875" s="3">
        <f>IF(P875="A",IF(U875=0,0,IF(U875=4,0,IF(U875=5,VLOOKUP(V875,[1]교육_어학_경력backdata!$B$27:$C$29,2,1),IF(U875=6,VLOOKUP(V875,[1]교육_어학_경력backdata!$B$31:$C$34,2,1))))),IF(P875="B",IF(U875=0,0,IF(U875=4,0,IF(U875=5,VLOOKUP(V875,[1]교육_어학_경력backdata!$G$27:$H$31,2,1),IF(U875=6,VLOOKUP(V875,[1]교육_어학_경력backdata!$G$33:$H$34,2,1))))),IF(CT875="C",0,"오류")))</f>
        <v>6</v>
      </c>
      <c r="AI875" s="3">
        <f>IF(P875="A",VLOOKUP(W875,[1]교육_어학_경력backdata!$B$36:$C$42,2,1),IF(P875="B",VLOOKUP(W875,[1]교육_어학_경력backdata!$G$36:$H$42,2,1),IF(P875="C",0,"오류")))</f>
        <v>0</v>
      </c>
      <c r="AJ875" s="3">
        <f>SUM(AD875:AI875)</f>
        <v>6</v>
      </c>
      <c r="AK875" s="3">
        <f>_xlfn.MAXIFS(AJ:AJ,B:B,B875)</f>
        <v>6</v>
      </c>
      <c r="AL875" s="3"/>
      <c r="AM875" s="21"/>
      <c r="AN875" s="3" t="s">
        <v>6404</v>
      </c>
      <c r="AO875" s="3"/>
    </row>
    <row r="876" spans="1:41" x14ac:dyDescent="0.4">
      <c r="A876" s="4">
        <f>IF(B875=B876,A875,A875+1)</f>
        <v>825</v>
      </c>
      <c r="B876" s="4" t="s">
        <v>1895</v>
      </c>
      <c r="C876" s="4" t="s">
        <v>1659</v>
      </c>
      <c r="D876" s="4" t="s">
        <v>1789</v>
      </c>
      <c r="E876" s="4" t="s">
        <v>1788</v>
      </c>
      <c r="F876" s="4">
        <f>IF(B876=B875,F875+1,1)</f>
        <v>1</v>
      </c>
      <c r="G876" s="4" t="s">
        <v>6380</v>
      </c>
      <c r="H876" s="4" t="s">
        <v>6379</v>
      </c>
      <c r="I876" s="4" t="s">
        <v>6378</v>
      </c>
      <c r="J876" s="4" t="s">
        <v>6577</v>
      </c>
      <c r="K876" s="4"/>
      <c r="L876" s="4" t="s">
        <v>6546</v>
      </c>
      <c r="M876" s="4" t="s">
        <v>6576</v>
      </c>
      <c r="P876" s="4" t="s">
        <v>1474</v>
      </c>
      <c r="Q876" s="4">
        <f>IF(H876="TOEIC",VALUE(L876),0)</f>
        <v>720</v>
      </c>
      <c r="R876" s="4">
        <f>IF(H876="NEW TEPS",VALUE(L876),0)</f>
        <v>0</v>
      </c>
      <c r="S876" s="4">
        <f>IF(H876="TOEFL(ibt)",VALUE(L876),0)</f>
        <v>0</v>
      </c>
      <c r="T876" s="4">
        <f>IF(H876="JPT",VALUE(L876),0)</f>
        <v>0</v>
      </c>
      <c r="U876" s="4">
        <f>IF(H876="HSK",VALUE(K876),0)</f>
        <v>0</v>
      </c>
      <c r="V876" s="4">
        <f>IF(H876="HSK",VALUE(L876),0)</f>
        <v>0</v>
      </c>
      <c r="W876" s="4">
        <f>IF(H876="G-TELP Level2",VALUE(L876),0)</f>
        <v>0</v>
      </c>
      <c r="X876" s="4">
        <f>IF(P876="A",IF(Q876&gt;849,1,IF(R876&gt;335,1,IF(S876&gt;97,1,IF(T876&gt;849,1,IF(W876&gt;82,1,IF(U876=6,1,IF(U876=5,IF(V876&gt;254,1,0),0))))))),IF(P876="B",IF(Q876&gt;699,1,IF(R876&gt;263,1,IF(S876&gt;78,1,IF(T876&gt;699,1,IF(W876&gt;63,1,IF(U876=6,1,IF(U876=5,IF(V876&gt;179,1,0),0))))))),IF(P876="C",IF(Q876&gt;599,1,IF(R876&gt;226,1,IF(S876&gt;67,1,IF(T876&gt;599,1,IF(W876&gt;49,1,IF(U876=6,1,IF(U876=5,1,IF(U876=4,IF(V876&gt;209,1,0),0)))))))),IF(P876="D",IF(Q876&gt;649,1,IF(R876&gt;244,1,IF(S876&gt;73,1,IF(T876&gt;649,1,IF(W876&gt;56,1,IF(U876=6,1,IF(U876=5,1,IF(U876=4,IF(V876&gt;254,1,0),0)))))))),0))))</f>
        <v>1</v>
      </c>
      <c r="Y876" s="4">
        <f>SUMIF(B:B,B876,X:X)</f>
        <v>1</v>
      </c>
      <c r="Z876" s="4" t="str">
        <f>IF(Y876&gt;0,"어학 충족","자격미달")</f>
        <v>어학 충족</v>
      </c>
      <c r="AA876" s="4"/>
      <c r="AB876" s="4" t="str">
        <f>IF(P876="A",IF(Q876&gt;849,"TOEIC 충족",IF(R876&gt;335,"New-TEPS 충족",IF(S876&gt;97,"TOEFL 충족",IF(T876&gt;849,"JPT 충족",IF(W876&gt;82,"G-TELP 충족",IF(U876=6,"HSK점수 충족",IF(U876=5,IF(V876&gt;254,"HSK점수 충족","자격미달"),"자격미달"))))))),IF(P876="B",IF(Q876&gt;699,"TOEIC 충족",IF(R876&gt;263,"New-TEPS 충족",IF(S876&gt;78,"TOEFL 충족",IF(T876&gt;699,"JPT 충족",IF(W876&gt;63,"G-TELP 충족",IF(U876=6,"HSK점수 충족",IF(U876=5,IF(V876&gt;179,"HSK점수 충족","자격미달"),"자격미달"))))))),IF(P876="C",IF(Q876&gt;599,"TOEIC 충족",IF(R876&gt;226,"New-TEPS 충족",IF(S876&gt;67,"TOEFL 충족",IF(T876&gt;599,"JPT 충족",IF(W876&gt;49,"G-TELP 충족",IF(U876=6,"HSK점수 충족",IF(U876=5,"HSK점수 충족",IF(U876=4,IF(V876&gt;209,"HSK점수 충족","자격미달"),"자격미달")))))))),IF(P876="D",IF(Q876&gt;649,"TOEIC 충족",IF(R876&gt;244,"New-TEPS 충족",IF(S876&gt;73,"TOEFL 충족",IF(T876&gt;649,"JPT 충족",IF(W876&gt;56,"G-TELP 충족",IF(U1817=6,"HSK점수 충족",IF(U1817=5,"HSK점수 충족",IF(U1817=4,IF(V1817&gt;254,"HSK점수 충족","자격미달"),"자격미달")))))))),0))))</f>
        <v>TOEIC 충족</v>
      </c>
      <c r="AC876" s="21"/>
      <c r="AD876" s="4">
        <f>IF(P876="A",VLOOKUP(Q876,[1]교육_어학_경력backdata!$B$3:$C$9,2,1),IF(P876="B",VLOOKUP(Q876,[1]교육_어학_경력backdata!$G$3:$H$9,2,1),IF(P876="C",0,"오류")))</f>
        <v>2</v>
      </c>
      <c r="AE876" s="4">
        <f>IF(P876="A",VLOOKUP(R876,[1]교육_어학_경력backdata!$B$11:$C$17,2,1),IF(P876="B",VLOOKUP(R876,[1]교육_어학_경력backdata!$G$11:$H$17,2,1),IF(P876="C",0,"오류")))</f>
        <v>0</v>
      </c>
      <c r="AF876" s="4">
        <f>IF(P876="A",VLOOKUP(S876,[1]교육_어학_경력backdata!$B$19:$C$25,2,1),IF(P876="B",VLOOKUP(S876,[1]교육_어학_경력backdata!$G$19:$H$25,2,1),IF(P876="C",0,"오류")))</f>
        <v>0</v>
      </c>
      <c r="AG876" s="4">
        <f>IF(P876="A",VLOOKUP(T876,[1]교육_어학_경력backdata!$B$3:$C$9,2,1),IF(P876="B",VLOOKUP(T876,[1]교육_어학_경력backdata!$G$3:$H$9,2,1),IF(P876="C",0,"오류")))</f>
        <v>0</v>
      </c>
      <c r="AH876" s="4">
        <f>IF(P876="A",IF(U876=0,0,IF(U876=4,0,IF(U876=5,VLOOKUP(V876,[1]교육_어학_경력backdata!$B$27:$C$29,2,1),IF(U876=6,VLOOKUP(V876,[1]교육_어학_경력backdata!$B$31:$C$34,2,1))))),IF(P876="B",IF(U876=0,0,IF(U876=4,0,IF(U876=5,VLOOKUP(V876,[1]교육_어학_경력backdata!$G$27:$H$31,2,1),IF(U876=6,VLOOKUP(V876,[1]교육_어학_경력backdata!$G$33:$H$34,2,1))))),IF(CT876="C",0,"오류")))</f>
        <v>0</v>
      </c>
      <c r="AI876" s="4">
        <f>IF(P876="A",VLOOKUP(W876,[1]교육_어학_경력backdata!$B$36:$C$42,2,1),IF(P876="B",VLOOKUP(W876,[1]교육_어학_경력backdata!$G$36:$H$42,2,1),IF(P876="C",0,"오류")))</f>
        <v>0</v>
      </c>
      <c r="AJ876" s="4">
        <f>SUM(AD876:AI876)</f>
        <v>2</v>
      </c>
      <c r="AK876" s="4">
        <f>_xlfn.MAXIFS(AJ:AJ,B:B,B876)</f>
        <v>2</v>
      </c>
      <c r="AL876" s="4"/>
      <c r="AM876" s="21"/>
      <c r="AN876" s="4"/>
      <c r="AO876" s="4"/>
    </row>
    <row r="877" spans="1:41" x14ac:dyDescent="0.4">
      <c r="A877" s="3">
        <f>IF(B876=B877,A876,A876+1)</f>
        <v>826</v>
      </c>
      <c r="B877" s="3" t="s">
        <v>1891</v>
      </c>
      <c r="C877" s="3" t="s">
        <v>1890</v>
      </c>
      <c r="D877" s="3" t="s">
        <v>1789</v>
      </c>
      <c r="E877" s="3" t="s">
        <v>1788</v>
      </c>
      <c r="F877" s="3">
        <f>IF(B877=B876,F876+1,1)</f>
        <v>1</v>
      </c>
      <c r="G877" s="3" t="s">
        <v>6380</v>
      </c>
      <c r="H877" s="3" t="s">
        <v>6379</v>
      </c>
      <c r="I877" s="3" t="s">
        <v>6378</v>
      </c>
      <c r="J877" s="3" t="s">
        <v>6575</v>
      </c>
      <c r="K877" s="3"/>
      <c r="L877" s="3" t="s">
        <v>6485</v>
      </c>
      <c r="M877" s="3" t="s">
        <v>6574</v>
      </c>
      <c r="P877" s="3" t="s">
        <v>1474</v>
      </c>
      <c r="Q877" s="3">
        <f>IF(H877="TOEIC",VALUE(L877),0)</f>
        <v>800</v>
      </c>
      <c r="R877" s="3">
        <f>IF(H877="NEW TEPS",VALUE(L877),0)</f>
        <v>0</v>
      </c>
      <c r="S877" s="3">
        <f>IF(H877="TOEFL(ibt)",VALUE(L877),0)</f>
        <v>0</v>
      </c>
      <c r="T877" s="3">
        <f>IF(H877="JPT",VALUE(L877),0)</f>
        <v>0</v>
      </c>
      <c r="U877" s="3">
        <f>IF(H877="HSK",VALUE(K877),0)</f>
        <v>0</v>
      </c>
      <c r="V877" s="3">
        <f>IF(H877="HSK",VALUE(L877),0)</f>
        <v>0</v>
      </c>
      <c r="W877" s="3">
        <f>IF(H877="G-TELP Level2",VALUE(L877),0)</f>
        <v>0</v>
      </c>
      <c r="X877" s="3">
        <f>IF(P877="A",IF(Q877&gt;849,1,IF(R877&gt;335,1,IF(S877&gt;97,1,IF(T877&gt;849,1,IF(W877&gt;82,1,IF(U877=6,1,IF(U877=5,IF(V877&gt;254,1,0),0))))))),IF(P877="B",IF(Q877&gt;699,1,IF(R877&gt;263,1,IF(S877&gt;78,1,IF(T877&gt;699,1,IF(W877&gt;63,1,IF(U877=6,1,IF(U877=5,IF(V877&gt;179,1,0),0))))))),IF(P877="C",IF(Q877&gt;599,1,IF(R877&gt;226,1,IF(S877&gt;67,1,IF(T877&gt;599,1,IF(W877&gt;49,1,IF(U877=6,1,IF(U877=5,1,IF(U877=4,IF(V877&gt;209,1,0),0)))))))),IF(P877="D",IF(Q877&gt;649,1,IF(R877&gt;244,1,IF(S877&gt;73,1,IF(T877&gt;649,1,IF(W877&gt;56,1,IF(U877=6,1,IF(U877=5,1,IF(U877=4,IF(V877&gt;254,1,0),0)))))))),0))))</f>
        <v>1</v>
      </c>
      <c r="Y877" s="3">
        <f>SUMIF(B:B,B877,X:X)</f>
        <v>1</v>
      </c>
      <c r="Z877" s="3" t="str">
        <f>IF(Y877&gt;0,"어학 충족","자격미달")</f>
        <v>어학 충족</v>
      </c>
      <c r="AA877" s="3"/>
      <c r="AB877" s="3" t="str">
        <f>IF(P877="A",IF(Q877&gt;849,"TOEIC 충족",IF(R877&gt;335,"New-TEPS 충족",IF(S877&gt;97,"TOEFL 충족",IF(T877&gt;849,"JPT 충족",IF(W877&gt;82,"G-TELP 충족",IF(U877=6,"HSK점수 충족",IF(U877=5,IF(V877&gt;254,"HSK점수 충족","자격미달"),"자격미달"))))))),IF(P877="B",IF(Q877&gt;699,"TOEIC 충족",IF(R877&gt;263,"New-TEPS 충족",IF(S877&gt;78,"TOEFL 충족",IF(T877&gt;699,"JPT 충족",IF(W877&gt;63,"G-TELP 충족",IF(U877=6,"HSK점수 충족",IF(U877=5,IF(V877&gt;179,"HSK점수 충족","자격미달"),"자격미달"))))))),IF(P877="C",IF(Q877&gt;599,"TOEIC 충족",IF(R877&gt;226,"New-TEPS 충족",IF(S877&gt;67,"TOEFL 충족",IF(T877&gt;599,"JPT 충족",IF(W877&gt;49,"G-TELP 충족",IF(U877=6,"HSK점수 충족",IF(U877=5,"HSK점수 충족",IF(U877=4,IF(V877&gt;209,"HSK점수 충족","자격미달"),"자격미달")))))))),IF(P877="D",IF(Q877&gt;649,"TOEIC 충족",IF(R877&gt;244,"New-TEPS 충족",IF(S877&gt;73,"TOEFL 충족",IF(T877&gt;649,"JPT 충족",IF(W877&gt;56,"G-TELP 충족",IF(U1818=6,"HSK점수 충족",IF(U1818=5,"HSK점수 충족",IF(U1818=4,IF(V1818&gt;254,"HSK점수 충족","자격미달"),"자격미달")))))))),0))))</f>
        <v>TOEIC 충족</v>
      </c>
      <c r="AC877" s="21"/>
      <c r="AD877" s="3">
        <f>IF(P877="A",VLOOKUP(Q877,[1]교육_어학_경력backdata!$B$3:$C$9,2,1),IF(P877="B",VLOOKUP(Q877,[1]교육_어학_경력backdata!$G$3:$H$9,2,1),IF(P877="C",0,"오류")))</f>
        <v>6</v>
      </c>
      <c r="AE877" s="3">
        <f>IF(P877="A",VLOOKUP(R877,[1]교육_어학_경력backdata!$B$11:$C$17,2,1),IF(P877="B",VLOOKUP(R877,[1]교육_어학_경력backdata!$G$11:$H$17,2,1),IF(P877="C",0,"오류")))</f>
        <v>0</v>
      </c>
      <c r="AF877" s="3">
        <f>IF(P877="A",VLOOKUP(S877,[1]교육_어학_경력backdata!$B$19:$C$25,2,1),IF(P877="B",VLOOKUP(S877,[1]교육_어학_경력backdata!$G$19:$H$25,2,1),IF(P877="C",0,"오류")))</f>
        <v>0</v>
      </c>
      <c r="AG877" s="3">
        <f>IF(P877="A",VLOOKUP(T877,[1]교육_어학_경력backdata!$B$3:$C$9,2,1),IF(P877="B",VLOOKUP(T877,[1]교육_어학_경력backdata!$G$3:$H$9,2,1),IF(P877="C",0,"오류")))</f>
        <v>0</v>
      </c>
      <c r="AH877" s="3">
        <f>IF(P877="A",IF(U877=0,0,IF(U877=4,0,IF(U877=5,VLOOKUP(V877,[1]교육_어학_경력backdata!$B$27:$C$29,2,1),IF(U877=6,VLOOKUP(V877,[1]교육_어학_경력backdata!$B$31:$C$34,2,1))))),IF(P877="B",IF(U877=0,0,IF(U877=4,0,IF(U877=5,VLOOKUP(V877,[1]교육_어학_경력backdata!$G$27:$H$31,2,1),IF(U877=6,VLOOKUP(V877,[1]교육_어학_경력backdata!$G$33:$H$34,2,1))))),IF(CT877="C",0,"오류")))</f>
        <v>0</v>
      </c>
      <c r="AI877" s="3">
        <f>IF(P877="A",VLOOKUP(W877,[1]교육_어학_경력backdata!$B$36:$C$42,2,1),IF(P877="B",VLOOKUP(W877,[1]교육_어학_경력backdata!$G$36:$H$42,2,1),IF(P877="C",0,"오류")))</f>
        <v>0</v>
      </c>
      <c r="AJ877" s="3">
        <f>SUM(AD877:AI877)</f>
        <v>6</v>
      </c>
      <c r="AK877" s="3">
        <f>_xlfn.MAXIFS(AJ:AJ,B:B,B877)</f>
        <v>6</v>
      </c>
      <c r="AL877" s="3"/>
      <c r="AM877" s="21"/>
      <c r="AN877" s="3"/>
      <c r="AO877" s="3"/>
    </row>
    <row r="878" spans="1:41" x14ac:dyDescent="0.4">
      <c r="A878" s="4">
        <f>IF(B877=B878,A877,A877+1)</f>
        <v>827</v>
      </c>
      <c r="B878" s="4" t="s">
        <v>1887</v>
      </c>
      <c r="C878" s="4" t="s">
        <v>1886</v>
      </c>
      <c r="D878" s="4" t="s">
        <v>1789</v>
      </c>
      <c r="E878" s="4" t="s">
        <v>1788</v>
      </c>
      <c r="F878" s="4">
        <f>IF(B878=B877,F877+1,1)</f>
        <v>1</v>
      </c>
      <c r="G878" s="4" t="s">
        <v>6380</v>
      </c>
      <c r="H878" s="4" t="s">
        <v>6379</v>
      </c>
      <c r="I878" s="4" t="s">
        <v>6378</v>
      </c>
      <c r="J878" s="4" t="s">
        <v>6573</v>
      </c>
      <c r="K878" s="4"/>
      <c r="L878" s="4" t="s">
        <v>6498</v>
      </c>
      <c r="M878" s="4" t="s">
        <v>6572</v>
      </c>
      <c r="P878" s="4" t="s">
        <v>1474</v>
      </c>
      <c r="Q878" s="4">
        <f>IF(H878="TOEIC",VALUE(L878),0)</f>
        <v>890</v>
      </c>
      <c r="R878" s="4">
        <f>IF(H878="NEW TEPS",VALUE(L878),0)</f>
        <v>0</v>
      </c>
      <c r="S878" s="4">
        <f>IF(H878="TOEFL(ibt)",VALUE(L878),0)</f>
        <v>0</v>
      </c>
      <c r="T878" s="4">
        <f>IF(H878="JPT",VALUE(L878),0)</f>
        <v>0</v>
      </c>
      <c r="U878" s="4">
        <f>IF(H878="HSK",VALUE(K878),0)</f>
        <v>0</v>
      </c>
      <c r="V878" s="4">
        <f>IF(H878="HSK",VALUE(L878),0)</f>
        <v>0</v>
      </c>
      <c r="W878" s="4">
        <f>IF(H878="G-TELP Level2",VALUE(L878),0)</f>
        <v>0</v>
      </c>
      <c r="X878" s="4">
        <f>IF(P878="A",IF(Q878&gt;849,1,IF(R878&gt;335,1,IF(S878&gt;97,1,IF(T878&gt;849,1,IF(W878&gt;82,1,IF(U878=6,1,IF(U878=5,IF(V878&gt;254,1,0),0))))))),IF(P878="B",IF(Q878&gt;699,1,IF(R878&gt;263,1,IF(S878&gt;78,1,IF(T878&gt;699,1,IF(W878&gt;63,1,IF(U878=6,1,IF(U878=5,IF(V878&gt;179,1,0),0))))))),IF(P878="C",IF(Q878&gt;599,1,IF(R878&gt;226,1,IF(S878&gt;67,1,IF(T878&gt;599,1,IF(W878&gt;49,1,IF(U878=6,1,IF(U878=5,1,IF(U878=4,IF(V878&gt;209,1,0),0)))))))),IF(P878="D",IF(Q878&gt;649,1,IF(R878&gt;244,1,IF(S878&gt;73,1,IF(T878&gt;649,1,IF(W878&gt;56,1,IF(U878=6,1,IF(U878=5,1,IF(U878=4,IF(V878&gt;254,1,0),0)))))))),0))))</f>
        <v>1</v>
      </c>
      <c r="Y878" s="4">
        <f>SUMIF(B:B,B878,X:X)</f>
        <v>1</v>
      </c>
      <c r="Z878" s="4" t="str">
        <f>IF(Y878&gt;0,"어학 충족","자격미달")</f>
        <v>어학 충족</v>
      </c>
      <c r="AA878" s="4"/>
      <c r="AB878" s="4" t="str">
        <f>IF(P878="A",IF(Q878&gt;849,"TOEIC 충족",IF(R878&gt;335,"New-TEPS 충족",IF(S878&gt;97,"TOEFL 충족",IF(T878&gt;849,"JPT 충족",IF(W878&gt;82,"G-TELP 충족",IF(U878=6,"HSK점수 충족",IF(U878=5,IF(V878&gt;254,"HSK점수 충족","자격미달"),"자격미달"))))))),IF(P878="B",IF(Q878&gt;699,"TOEIC 충족",IF(R878&gt;263,"New-TEPS 충족",IF(S878&gt;78,"TOEFL 충족",IF(T878&gt;699,"JPT 충족",IF(W878&gt;63,"G-TELP 충족",IF(U878=6,"HSK점수 충족",IF(U878=5,IF(V878&gt;179,"HSK점수 충족","자격미달"),"자격미달"))))))),IF(P878="C",IF(Q878&gt;599,"TOEIC 충족",IF(R878&gt;226,"New-TEPS 충족",IF(S878&gt;67,"TOEFL 충족",IF(T878&gt;599,"JPT 충족",IF(W878&gt;49,"G-TELP 충족",IF(U878=6,"HSK점수 충족",IF(U878=5,"HSK점수 충족",IF(U878=4,IF(V878&gt;209,"HSK점수 충족","자격미달"),"자격미달")))))))),IF(P878="D",IF(Q878&gt;649,"TOEIC 충족",IF(R878&gt;244,"New-TEPS 충족",IF(S878&gt;73,"TOEFL 충족",IF(T878&gt;649,"JPT 충족",IF(W878&gt;56,"G-TELP 충족",IF(U1819=6,"HSK점수 충족",IF(U1819=5,"HSK점수 충족",IF(U1819=4,IF(V1819&gt;254,"HSK점수 충족","자격미달"),"자격미달")))))))),0))))</f>
        <v>TOEIC 충족</v>
      </c>
      <c r="AC878" s="21"/>
      <c r="AD878" s="4">
        <f>IF(P878="A",VLOOKUP(Q878,[1]교육_어학_경력backdata!$B$3:$C$9,2,1),IF(P878="B",VLOOKUP(Q878,[1]교육_어학_경력backdata!$G$3:$H$9,2,1),IF(P878="C",0,"오류")))</f>
        <v>8</v>
      </c>
      <c r="AE878" s="4">
        <f>IF(P878="A",VLOOKUP(R878,[1]교육_어학_경력backdata!$B$11:$C$17,2,1),IF(P878="B",VLOOKUP(R878,[1]교육_어학_경력backdata!$G$11:$H$17,2,1),IF(P878="C",0,"오류")))</f>
        <v>0</v>
      </c>
      <c r="AF878" s="4">
        <f>IF(P878="A",VLOOKUP(S878,[1]교육_어학_경력backdata!$B$19:$C$25,2,1),IF(P878="B",VLOOKUP(S878,[1]교육_어학_경력backdata!$G$19:$H$25,2,1),IF(P878="C",0,"오류")))</f>
        <v>0</v>
      </c>
      <c r="AG878" s="4">
        <f>IF(P878="A",VLOOKUP(T878,[1]교육_어학_경력backdata!$B$3:$C$9,2,1),IF(P878="B",VLOOKUP(T878,[1]교육_어학_경력backdata!$G$3:$H$9,2,1),IF(P878="C",0,"오류")))</f>
        <v>0</v>
      </c>
      <c r="AH878" s="4">
        <f>IF(P878="A",IF(U878=0,0,IF(U878=4,0,IF(U878=5,VLOOKUP(V878,[1]교육_어학_경력backdata!$B$27:$C$29,2,1),IF(U878=6,VLOOKUP(V878,[1]교육_어학_경력backdata!$B$31:$C$34,2,1))))),IF(P878="B",IF(U878=0,0,IF(U878=4,0,IF(U878=5,VLOOKUP(V878,[1]교육_어학_경력backdata!$G$27:$H$31,2,1),IF(U878=6,VLOOKUP(V878,[1]교육_어학_경력backdata!$G$33:$H$34,2,1))))),IF(CT878="C",0,"오류")))</f>
        <v>0</v>
      </c>
      <c r="AI878" s="4">
        <f>IF(P878="A",VLOOKUP(W878,[1]교육_어학_경력backdata!$B$36:$C$42,2,1),IF(P878="B",VLOOKUP(W878,[1]교육_어학_경력backdata!$G$36:$H$42,2,1),IF(P878="C",0,"오류")))</f>
        <v>0</v>
      </c>
      <c r="AJ878" s="4">
        <f>SUM(AD878:AI878)</f>
        <v>8</v>
      </c>
      <c r="AK878" s="4">
        <f>_xlfn.MAXIFS(AJ:AJ,B:B,B878)</f>
        <v>8</v>
      </c>
      <c r="AL878" s="4"/>
      <c r="AM878" s="21"/>
      <c r="AN878" s="4"/>
      <c r="AO878" s="4"/>
    </row>
    <row r="879" spans="1:41" x14ac:dyDescent="0.4">
      <c r="A879" s="3">
        <f>IF(B878=B879,A878,A878+1)</f>
        <v>828</v>
      </c>
      <c r="B879" s="3" t="s">
        <v>1882</v>
      </c>
      <c r="C879" s="3" t="s">
        <v>1881</v>
      </c>
      <c r="D879" s="3" t="s">
        <v>1789</v>
      </c>
      <c r="E879" s="3" t="s">
        <v>1788</v>
      </c>
      <c r="F879" s="3">
        <f>IF(B879=B878,F878+1,1)</f>
        <v>1</v>
      </c>
      <c r="G879" s="3" t="s">
        <v>6384</v>
      </c>
      <c r="H879" s="3" t="s">
        <v>6379</v>
      </c>
      <c r="I879" s="3" t="s">
        <v>6378</v>
      </c>
      <c r="J879" s="3" t="s">
        <v>6571</v>
      </c>
      <c r="K879" s="3"/>
      <c r="L879" s="3" t="s">
        <v>6558</v>
      </c>
      <c r="M879" s="3" t="s">
        <v>6570</v>
      </c>
      <c r="P879" s="3" t="s">
        <v>1474</v>
      </c>
      <c r="Q879" s="3">
        <f>IF(H879="TOEIC",VALUE(L879),0)</f>
        <v>735</v>
      </c>
      <c r="R879" s="3">
        <f>IF(H879="NEW TEPS",VALUE(L879),0)</f>
        <v>0</v>
      </c>
      <c r="S879" s="3">
        <f>IF(H879="TOEFL(ibt)",VALUE(L879),0)</f>
        <v>0</v>
      </c>
      <c r="T879" s="3">
        <f>IF(H879="JPT",VALUE(L879),0)</f>
        <v>0</v>
      </c>
      <c r="U879" s="3">
        <f>IF(H879="HSK",VALUE(K879),0)</f>
        <v>0</v>
      </c>
      <c r="V879" s="3">
        <f>IF(H879="HSK",VALUE(L879),0)</f>
        <v>0</v>
      </c>
      <c r="W879" s="3">
        <f>IF(H879="G-TELP Level2",VALUE(L879),0)</f>
        <v>0</v>
      </c>
      <c r="X879" s="3">
        <f>IF(P879="A",IF(Q879&gt;849,1,IF(R879&gt;335,1,IF(S879&gt;97,1,IF(T879&gt;849,1,IF(W879&gt;82,1,IF(U879=6,1,IF(U879=5,IF(V879&gt;254,1,0),0))))))),IF(P879="B",IF(Q879&gt;699,1,IF(R879&gt;263,1,IF(S879&gt;78,1,IF(T879&gt;699,1,IF(W879&gt;63,1,IF(U879=6,1,IF(U879=5,IF(V879&gt;179,1,0),0))))))),IF(P879="C",IF(Q879&gt;599,1,IF(R879&gt;226,1,IF(S879&gt;67,1,IF(T879&gt;599,1,IF(W879&gt;49,1,IF(U879=6,1,IF(U879=5,1,IF(U879=4,IF(V879&gt;209,1,0),0)))))))),IF(P879="D",IF(Q879&gt;649,1,IF(R879&gt;244,1,IF(S879&gt;73,1,IF(T879&gt;649,1,IF(W879&gt;56,1,IF(U879=6,1,IF(U879=5,1,IF(U879=4,IF(V879&gt;254,1,0),0)))))))),0))))</f>
        <v>1</v>
      </c>
      <c r="Y879" s="3">
        <f>SUMIF(B:B,B879,X:X)</f>
        <v>1</v>
      </c>
      <c r="Z879" s="3" t="str">
        <f>IF(Y879&gt;0,"어학 충족","자격미달")</f>
        <v>어학 충족</v>
      </c>
      <c r="AA879" s="3"/>
      <c r="AB879" s="3" t="str">
        <f>IF(P879="A",IF(Q879&gt;849,"TOEIC 충족",IF(R879&gt;335,"New-TEPS 충족",IF(S879&gt;97,"TOEFL 충족",IF(T879&gt;849,"JPT 충족",IF(W879&gt;82,"G-TELP 충족",IF(U879=6,"HSK점수 충족",IF(U879=5,IF(V879&gt;254,"HSK점수 충족","자격미달"),"자격미달"))))))),IF(P879="B",IF(Q879&gt;699,"TOEIC 충족",IF(R879&gt;263,"New-TEPS 충족",IF(S879&gt;78,"TOEFL 충족",IF(T879&gt;699,"JPT 충족",IF(W879&gt;63,"G-TELP 충족",IF(U879=6,"HSK점수 충족",IF(U879=5,IF(V879&gt;179,"HSK점수 충족","자격미달"),"자격미달"))))))),IF(P879="C",IF(Q879&gt;599,"TOEIC 충족",IF(R879&gt;226,"New-TEPS 충족",IF(S879&gt;67,"TOEFL 충족",IF(T879&gt;599,"JPT 충족",IF(W879&gt;49,"G-TELP 충족",IF(U879=6,"HSK점수 충족",IF(U879=5,"HSK점수 충족",IF(U879=4,IF(V879&gt;209,"HSK점수 충족","자격미달"),"자격미달")))))))),IF(P879="D",IF(Q879&gt;649,"TOEIC 충족",IF(R879&gt;244,"New-TEPS 충족",IF(S879&gt;73,"TOEFL 충족",IF(T879&gt;649,"JPT 충족",IF(W879&gt;56,"G-TELP 충족",IF(U1820=6,"HSK점수 충족",IF(U1820=5,"HSK점수 충족",IF(U1820=4,IF(V1820&gt;254,"HSK점수 충족","자격미달"),"자격미달")))))))),0))))</f>
        <v>TOEIC 충족</v>
      </c>
      <c r="AC879" s="21"/>
      <c r="AD879" s="3">
        <f>IF(P879="A",VLOOKUP(Q879,[1]교육_어학_경력backdata!$B$3:$C$9,2,1),IF(P879="B",VLOOKUP(Q879,[1]교육_어학_경력backdata!$G$3:$H$9,2,1),IF(P879="C",0,"오류")))</f>
        <v>2</v>
      </c>
      <c r="AE879" s="3">
        <f>IF(P879="A",VLOOKUP(R879,[1]교육_어학_경력backdata!$B$11:$C$17,2,1),IF(P879="B",VLOOKUP(R879,[1]교육_어학_경력backdata!$G$11:$H$17,2,1),IF(P879="C",0,"오류")))</f>
        <v>0</v>
      </c>
      <c r="AF879" s="3">
        <f>IF(P879="A",VLOOKUP(S879,[1]교육_어학_경력backdata!$B$19:$C$25,2,1),IF(P879="B",VLOOKUP(S879,[1]교육_어학_경력backdata!$G$19:$H$25,2,1),IF(P879="C",0,"오류")))</f>
        <v>0</v>
      </c>
      <c r="AG879" s="3">
        <f>IF(P879="A",VLOOKUP(T879,[1]교육_어학_경력backdata!$B$3:$C$9,2,1),IF(P879="B",VLOOKUP(T879,[1]교육_어학_경력backdata!$G$3:$H$9,2,1),IF(P879="C",0,"오류")))</f>
        <v>0</v>
      </c>
      <c r="AH879" s="3">
        <f>IF(P879="A",IF(U879=0,0,IF(U879=4,0,IF(U879=5,VLOOKUP(V879,[1]교육_어학_경력backdata!$B$27:$C$29,2,1),IF(U879=6,VLOOKUP(V879,[1]교육_어학_경력backdata!$B$31:$C$34,2,1))))),IF(P879="B",IF(U879=0,0,IF(U879=4,0,IF(U879=5,VLOOKUP(V879,[1]교육_어학_경력backdata!$G$27:$H$31,2,1),IF(U879=6,VLOOKUP(V879,[1]교육_어학_경력backdata!$G$33:$H$34,2,1))))),IF(CT879="C",0,"오류")))</f>
        <v>0</v>
      </c>
      <c r="AI879" s="3">
        <f>IF(P879="A",VLOOKUP(W879,[1]교육_어학_경력backdata!$B$36:$C$42,2,1),IF(P879="B",VLOOKUP(W879,[1]교육_어학_경력backdata!$G$36:$H$42,2,1),IF(P879="C",0,"오류")))</f>
        <v>0</v>
      </c>
      <c r="AJ879" s="3">
        <f>SUM(AD879:AI879)</f>
        <v>2</v>
      </c>
      <c r="AK879" s="3">
        <f>_xlfn.MAXIFS(AJ:AJ,B:B,B879)</f>
        <v>2</v>
      </c>
      <c r="AL879" s="3"/>
      <c r="AM879" s="21"/>
      <c r="AN879" s="3"/>
      <c r="AO879" s="3"/>
    </row>
    <row r="880" spans="1:41" x14ac:dyDescent="0.4">
      <c r="A880" s="4">
        <f>IF(B879=B880,A879,A879+1)</f>
        <v>829</v>
      </c>
      <c r="B880" s="4" t="s">
        <v>1877</v>
      </c>
      <c r="C880" s="4" t="s">
        <v>1876</v>
      </c>
      <c r="D880" s="4" t="s">
        <v>1789</v>
      </c>
      <c r="E880" s="4" t="s">
        <v>1788</v>
      </c>
      <c r="F880" s="4">
        <f>IF(B880=B879,F879+1,1)</f>
        <v>1</v>
      </c>
      <c r="G880" s="4" t="s">
        <v>6384</v>
      </c>
      <c r="H880" s="4" t="s">
        <v>6379</v>
      </c>
      <c r="I880" s="4" t="s">
        <v>6378</v>
      </c>
      <c r="J880" s="4" t="s">
        <v>6487</v>
      </c>
      <c r="K880" s="4"/>
      <c r="L880" s="4" t="s">
        <v>6569</v>
      </c>
      <c r="M880" s="4" t="s">
        <v>6568</v>
      </c>
      <c r="P880" s="4" t="s">
        <v>1474</v>
      </c>
      <c r="Q880" s="4">
        <f>IF(H880="TOEIC",VALUE(L880),0)</f>
        <v>910</v>
      </c>
      <c r="R880" s="4">
        <f>IF(H880="NEW TEPS",VALUE(L880),0)</f>
        <v>0</v>
      </c>
      <c r="S880" s="4">
        <f>IF(H880="TOEFL(ibt)",VALUE(L880),0)</f>
        <v>0</v>
      </c>
      <c r="T880" s="4">
        <f>IF(H880="JPT",VALUE(L880),0)</f>
        <v>0</v>
      </c>
      <c r="U880" s="4">
        <f>IF(H880="HSK",VALUE(K880),0)</f>
        <v>0</v>
      </c>
      <c r="V880" s="4">
        <f>IF(H880="HSK",VALUE(L880),0)</f>
        <v>0</v>
      </c>
      <c r="W880" s="4">
        <f>IF(H880="G-TELP Level2",VALUE(L880),0)</f>
        <v>0</v>
      </c>
      <c r="X880" s="4">
        <f>IF(P880="A",IF(Q880&gt;849,1,IF(R880&gt;335,1,IF(S880&gt;97,1,IF(T880&gt;849,1,IF(W880&gt;82,1,IF(U880=6,1,IF(U880=5,IF(V880&gt;254,1,0),0))))))),IF(P880="B",IF(Q880&gt;699,1,IF(R880&gt;263,1,IF(S880&gt;78,1,IF(T880&gt;699,1,IF(W880&gt;63,1,IF(U880=6,1,IF(U880=5,IF(V880&gt;179,1,0),0))))))),IF(P880="C",IF(Q880&gt;599,1,IF(R880&gt;226,1,IF(S880&gt;67,1,IF(T880&gt;599,1,IF(W880&gt;49,1,IF(U880=6,1,IF(U880=5,1,IF(U880=4,IF(V880&gt;209,1,0),0)))))))),IF(P880="D",IF(Q880&gt;649,1,IF(R880&gt;244,1,IF(S880&gt;73,1,IF(T880&gt;649,1,IF(W880&gt;56,1,IF(U880=6,1,IF(U880=5,1,IF(U880=4,IF(V880&gt;254,1,0),0)))))))),0))))</f>
        <v>1</v>
      </c>
      <c r="Y880" s="4">
        <f>SUMIF(B:B,B880,X:X)</f>
        <v>1</v>
      </c>
      <c r="Z880" s="4" t="str">
        <f>IF(Y880&gt;0,"어학 충족","자격미달")</f>
        <v>어학 충족</v>
      </c>
      <c r="AA880" s="4"/>
      <c r="AB880" s="4" t="str">
        <f>IF(P880="A",IF(Q880&gt;849,"TOEIC 충족",IF(R880&gt;335,"New-TEPS 충족",IF(S880&gt;97,"TOEFL 충족",IF(T880&gt;849,"JPT 충족",IF(W880&gt;82,"G-TELP 충족",IF(U880=6,"HSK점수 충족",IF(U880=5,IF(V880&gt;254,"HSK점수 충족","자격미달"),"자격미달"))))))),IF(P880="B",IF(Q880&gt;699,"TOEIC 충족",IF(R880&gt;263,"New-TEPS 충족",IF(S880&gt;78,"TOEFL 충족",IF(T880&gt;699,"JPT 충족",IF(W880&gt;63,"G-TELP 충족",IF(U880=6,"HSK점수 충족",IF(U880=5,IF(V880&gt;179,"HSK점수 충족","자격미달"),"자격미달"))))))),IF(P880="C",IF(Q880&gt;599,"TOEIC 충족",IF(R880&gt;226,"New-TEPS 충족",IF(S880&gt;67,"TOEFL 충족",IF(T880&gt;599,"JPT 충족",IF(W880&gt;49,"G-TELP 충족",IF(U880=6,"HSK점수 충족",IF(U880=5,"HSK점수 충족",IF(U880=4,IF(V880&gt;209,"HSK점수 충족","자격미달"),"자격미달")))))))),IF(P880="D",IF(Q880&gt;649,"TOEIC 충족",IF(R880&gt;244,"New-TEPS 충족",IF(S880&gt;73,"TOEFL 충족",IF(T880&gt;649,"JPT 충족",IF(W880&gt;56,"G-TELP 충족",IF(U1821=6,"HSK점수 충족",IF(U1821=5,"HSK점수 충족",IF(U1821=4,IF(V1821&gt;254,"HSK점수 충족","자격미달"),"자격미달")))))))),0))))</f>
        <v>TOEIC 충족</v>
      </c>
      <c r="AC880" s="21"/>
      <c r="AD880" s="4">
        <f>IF(P880="A",VLOOKUP(Q880,[1]교육_어학_경력backdata!$B$3:$C$9,2,1),IF(P880="B",VLOOKUP(Q880,[1]교육_어학_경력backdata!$G$3:$H$9,2,1),IF(P880="C",0,"오류")))</f>
        <v>10</v>
      </c>
      <c r="AE880" s="4">
        <f>IF(P880="A",VLOOKUP(R880,[1]교육_어학_경력backdata!$B$11:$C$17,2,1),IF(P880="B",VLOOKUP(R880,[1]교육_어학_경력backdata!$G$11:$H$17,2,1),IF(P880="C",0,"오류")))</f>
        <v>0</v>
      </c>
      <c r="AF880" s="4">
        <f>IF(P880="A",VLOOKUP(S880,[1]교육_어학_경력backdata!$B$19:$C$25,2,1),IF(P880="B",VLOOKUP(S880,[1]교육_어학_경력backdata!$G$19:$H$25,2,1),IF(P880="C",0,"오류")))</f>
        <v>0</v>
      </c>
      <c r="AG880" s="4">
        <f>IF(P880="A",VLOOKUP(T880,[1]교육_어학_경력backdata!$B$3:$C$9,2,1),IF(P880="B",VLOOKUP(T880,[1]교육_어학_경력backdata!$G$3:$H$9,2,1),IF(P880="C",0,"오류")))</f>
        <v>0</v>
      </c>
      <c r="AH880" s="4">
        <f>IF(P880="A",IF(U880=0,0,IF(U880=4,0,IF(U880=5,VLOOKUP(V880,[1]교육_어학_경력backdata!$B$27:$C$29,2,1),IF(U880=6,VLOOKUP(V880,[1]교육_어학_경력backdata!$B$31:$C$34,2,1))))),IF(P880="B",IF(U880=0,0,IF(U880=4,0,IF(U880=5,VLOOKUP(V880,[1]교육_어학_경력backdata!$G$27:$H$31,2,1),IF(U880=6,VLOOKUP(V880,[1]교육_어학_경력backdata!$G$33:$H$34,2,1))))),IF(CT880="C",0,"오류")))</f>
        <v>0</v>
      </c>
      <c r="AI880" s="4">
        <f>IF(P880="A",VLOOKUP(W880,[1]교육_어학_경력backdata!$B$36:$C$42,2,1),IF(P880="B",VLOOKUP(W880,[1]교육_어학_경력backdata!$G$36:$H$42,2,1),IF(P880="C",0,"오류")))</f>
        <v>0</v>
      </c>
      <c r="AJ880" s="4">
        <f>SUM(AD880:AI880)</f>
        <v>10</v>
      </c>
      <c r="AK880" s="4">
        <f>_xlfn.MAXIFS(AJ:AJ,B:B,B880)</f>
        <v>10</v>
      </c>
      <c r="AL880" s="4"/>
      <c r="AM880" s="21"/>
      <c r="AN880" s="4"/>
      <c r="AO880" s="4"/>
    </row>
    <row r="881" spans="1:41" x14ac:dyDescent="0.4">
      <c r="A881" s="3">
        <f>IF(B880=B881,A880,A880+1)</f>
        <v>830</v>
      </c>
      <c r="B881" s="3" t="s">
        <v>1872</v>
      </c>
      <c r="C881" s="3" t="s">
        <v>1871</v>
      </c>
      <c r="D881" s="3" t="s">
        <v>1789</v>
      </c>
      <c r="E881" s="3" t="s">
        <v>1788</v>
      </c>
      <c r="F881" s="3">
        <f>IF(B881=B880,F880+1,1)</f>
        <v>1</v>
      </c>
      <c r="G881" s="3" t="s">
        <v>6380</v>
      </c>
      <c r="H881" s="3" t="s">
        <v>6379</v>
      </c>
      <c r="I881" s="3" t="s">
        <v>6378</v>
      </c>
      <c r="J881" s="3" t="s">
        <v>6567</v>
      </c>
      <c r="K881" s="3"/>
      <c r="L881" s="3" t="s">
        <v>6441</v>
      </c>
      <c r="M881" s="3" t="s">
        <v>6566</v>
      </c>
      <c r="P881" s="3" t="s">
        <v>1474</v>
      </c>
      <c r="Q881" s="3">
        <f>IF(H881="TOEIC",VALUE(L881),0)</f>
        <v>815</v>
      </c>
      <c r="R881" s="3">
        <f>IF(H881="NEW TEPS",VALUE(L881),0)</f>
        <v>0</v>
      </c>
      <c r="S881" s="3">
        <f>IF(H881="TOEFL(ibt)",VALUE(L881),0)</f>
        <v>0</v>
      </c>
      <c r="T881" s="3">
        <f>IF(H881="JPT",VALUE(L881),0)</f>
        <v>0</v>
      </c>
      <c r="U881" s="3">
        <f>IF(H881="HSK",VALUE(K881),0)</f>
        <v>0</v>
      </c>
      <c r="V881" s="3">
        <f>IF(H881="HSK",VALUE(L881),0)</f>
        <v>0</v>
      </c>
      <c r="W881" s="3">
        <f>IF(H881="G-TELP Level2",VALUE(L881),0)</f>
        <v>0</v>
      </c>
      <c r="X881" s="3">
        <f>IF(P881="A",IF(Q881&gt;849,1,IF(R881&gt;335,1,IF(S881&gt;97,1,IF(T881&gt;849,1,IF(W881&gt;82,1,IF(U881=6,1,IF(U881=5,IF(V881&gt;254,1,0),0))))))),IF(P881="B",IF(Q881&gt;699,1,IF(R881&gt;263,1,IF(S881&gt;78,1,IF(T881&gt;699,1,IF(W881&gt;63,1,IF(U881=6,1,IF(U881=5,IF(V881&gt;179,1,0),0))))))),IF(P881="C",IF(Q881&gt;599,1,IF(R881&gt;226,1,IF(S881&gt;67,1,IF(T881&gt;599,1,IF(W881&gt;49,1,IF(U881=6,1,IF(U881=5,1,IF(U881=4,IF(V881&gt;209,1,0),0)))))))),IF(P881="D",IF(Q881&gt;649,1,IF(R881&gt;244,1,IF(S881&gt;73,1,IF(T881&gt;649,1,IF(W881&gt;56,1,IF(U881=6,1,IF(U881=5,1,IF(U881=4,IF(V881&gt;254,1,0),0)))))))),0))))</f>
        <v>1</v>
      </c>
      <c r="Y881" s="3">
        <f>SUMIF(B:B,B881,X:X)</f>
        <v>1</v>
      </c>
      <c r="Z881" s="3" t="str">
        <f>IF(Y881&gt;0,"어학 충족","자격미달")</f>
        <v>어학 충족</v>
      </c>
      <c r="AA881" s="3"/>
      <c r="AB881" s="3" t="str">
        <f>IF(P881="A",IF(Q881&gt;849,"TOEIC 충족",IF(R881&gt;335,"New-TEPS 충족",IF(S881&gt;97,"TOEFL 충족",IF(T881&gt;849,"JPT 충족",IF(W881&gt;82,"G-TELP 충족",IF(U881=6,"HSK점수 충족",IF(U881=5,IF(V881&gt;254,"HSK점수 충족","자격미달"),"자격미달"))))))),IF(P881="B",IF(Q881&gt;699,"TOEIC 충족",IF(R881&gt;263,"New-TEPS 충족",IF(S881&gt;78,"TOEFL 충족",IF(T881&gt;699,"JPT 충족",IF(W881&gt;63,"G-TELP 충족",IF(U881=6,"HSK점수 충족",IF(U881=5,IF(V881&gt;179,"HSK점수 충족","자격미달"),"자격미달"))))))),IF(P881="C",IF(Q881&gt;599,"TOEIC 충족",IF(R881&gt;226,"New-TEPS 충족",IF(S881&gt;67,"TOEFL 충족",IF(T881&gt;599,"JPT 충족",IF(W881&gt;49,"G-TELP 충족",IF(U881=6,"HSK점수 충족",IF(U881=5,"HSK점수 충족",IF(U881=4,IF(V881&gt;209,"HSK점수 충족","자격미달"),"자격미달")))))))),IF(P881="D",IF(Q881&gt;649,"TOEIC 충족",IF(R881&gt;244,"New-TEPS 충족",IF(S881&gt;73,"TOEFL 충족",IF(T881&gt;649,"JPT 충족",IF(W881&gt;56,"G-TELP 충족",IF(U1822=6,"HSK점수 충족",IF(U1822=5,"HSK점수 충족",IF(U1822=4,IF(V1822&gt;254,"HSK점수 충족","자격미달"),"자격미달")))))))),0))))</f>
        <v>TOEIC 충족</v>
      </c>
      <c r="AC881" s="21"/>
      <c r="AD881" s="3">
        <f>IF(P881="A",VLOOKUP(Q881,[1]교육_어학_경력backdata!$B$3:$C$9,2,1),IF(P881="B",VLOOKUP(Q881,[1]교육_어학_경력backdata!$G$3:$H$9,2,1),IF(P881="C",0,"오류")))</f>
        <v>6</v>
      </c>
      <c r="AE881" s="3">
        <f>IF(P881="A",VLOOKUP(R881,[1]교육_어학_경력backdata!$B$11:$C$17,2,1),IF(P881="B",VLOOKUP(R881,[1]교육_어학_경력backdata!$G$11:$H$17,2,1),IF(P881="C",0,"오류")))</f>
        <v>0</v>
      </c>
      <c r="AF881" s="3">
        <f>IF(P881="A",VLOOKUP(S881,[1]교육_어학_경력backdata!$B$19:$C$25,2,1),IF(P881="B",VLOOKUP(S881,[1]교육_어학_경력backdata!$G$19:$H$25,2,1),IF(P881="C",0,"오류")))</f>
        <v>0</v>
      </c>
      <c r="AG881" s="3">
        <f>IF(P881="A",VLOOKUP(T881,[1]교육_어학_경력backdata!$B$3:$C$9,2,1),IF(P881="B",VLOOKUP(T881,[1]교육_어학_경력backdata!$G$3:$H$9,2,1),IF(P881="C",0,"오류")))</f>
        <v>0</v>
      </c>
      <c r="AH881" s="3">
        <f>IF(P881="A",IF(U881=0,0,IF(U881=4,0,IF(U881=5,VLOOKUP(V881,[1]교육_어학_경력backdata!$B$27:$C$29,2,1),IF(U881=6,VLOOKUP(V881,[1]교육_어학_경력backdata!$B$31:$C$34,2,1))))),IF(P881="B",IF(U881=0,0,IF(U881=4,0,IF(U881=5,VLOOKUP(V881,[1]교육_어학_경력backdata!$G$27:$H$31,2,1),IF(U881=6,VLOOKUP(V881,[1]교육_어학_경력backdata!$G$33:$H$34,2,1))))),IF(CT881="C",0,"오류")))</f>
        <v>0</v>
      </c>
      <c r="AI881" s="3">
        <f>IF(P881="A",VLOOKUP(W881,[1]교육_어학_경력backdata!$B$36:$C$42,2,1),IF(P881="B",VLOOKUP(W881,[1]교육_어학_경력backdata!$G$36:$H$42,2,1),IF(P881="C",0,"오류")))</f>
        <v>0</v>
      </c>
      <c r="AJ881" s="3">
        <f>SUM(AD881:AI881)</f>
        <v>6</v>
      </c>
      <c r="AK881" s="3">
        <f>_xlfn.MAXIFS(AJ:AJ,B:B,B881)</f>
        <v>6</v>
      </c>
      <c r="AL881" s="3"/>
      <c r="AM881" s="21"/>
      <c r="AN881" s="3"/>
      <c r="AO881" s="3"/>
    </row>
    <row r="882" spans="1:41" x14ac:dyDescent="0.4">
      <c r="A882" s="4">
        <f>IF(B881=B882,A881,A881+1)</f>
        <v>831</v>
      </c>
      <c r="B882" s="4" t="s">
        <v>1864</v>
      </c>
      <c r="C882" s="4" t="s">
        <v>1863</v>
      </c>
      <c r="D882" s="4" t="s">
        <v>1789</v>
      </c>
      <c r="E882" s="4" t="s">
        <v>1788</v>
      </c>
      <c r="F882" s="4">
        <f>IF(B882=B881,F881+1,1)</f>
        <v>1</v>
      </c>
      <c r="G882" s="4" t="s">
        <v>6384</v>
      </c>
      <c r="H882" s="4" t="s">
        <v>6379</v>
      </c>
      <c r="I882" s="4" t="s">
        <v>6378</v>
      </c>
      <c r="J882" s="4" t="s">
        <v>6390</v>
      </c>
      <c r="K882" s="4"/>
      <c r="L882" s="4" t="s">
        <v>6454</v>
      </c>
      <c r="M882" s="4" t="s">
        <v>6565</v>
      </c>
      <c r="P882" s="4" t="s">
        <v>1474</v>
      </c>
      <c r="Q882" s="4">
        <f>IF(H882="TOEIC",VALUE(L882),0)</f>
        <v>895</v>
      </c>
      <c r="R882" s="4">
        <f>IF(H882="NEW TEPS",VALUE(L882),0)</f>
        <v>0</v>
      </c>
      <c r="S882" s="4">
        <f>IF(H882="TOEFL(ibt)",VALUE(L882),0)</f>
        <v>0</v>
      </c>
      <c r="T882" s="4">
        <f>IF(H882="JPT",VALUE(L882),0)</f>
        <v>0</v>
      </c>
      <c r="U882" s="4">
        <f>IF(H882="HSK",VALUE(K882),0)</f>
        <v>0</v>
      </c>
      <c r="V882" s="4">
        <f>IF(H882="HSK",VALUE(L882),0)</f>
        <v>0</v>
      </c>
      <c r="W882" s="4">
        <f>IF(H882="G-TELP Level2",VALUE(L882),0)</f>
        <v>0</v>
      </c>
      <c r="X882" s="4">
        <f>IF(P882="A",IF(Q882&gt;849,1,IF(R882&gt;335,1,IF(S882&gt;97,1,IF(T882&gt;849,1,IF(W882&gt;82,1,IF(U882=6,1,IF(U882=5,IF(V882&gt;254,1,0),0))))))),IF(P882="B",IF(Q882&gt;699,1,IF(R882&gt;263,1,IF(S882&gt;78,1,IF(T882&gt;699,1,IF(W882&gt;63,1,IF(U882=6,1,IF(U882=5,IF(V882&gt;179,1,0),0))))))),IF(P882="C",IF(Q882&gt;599,1,IF(R882&gt;226,1,IF(S882&gt;67,1,IF(T882&gt;599,1,IF(W882&gt;49,1,IF(U882=6,1,IF(U882=5,1,IF(U882=4,IF(V882&gt;209,1,0),0)))))))),IF(P882="D",IF(Q882&gt;649,1,IF(R882&gt;244,1,IF(S882&gt;73,1,IF(T882&gt;649,1,IF(W882&gt;56,1,IF(U882=6,1,IF(U882=5,1,IF(U882=4,IF(V882&gt;254,1,0),0)))))))),0))))</f>
        <v>1</v>
      </c>
      <c r="Y882" s="4">
        <f>SUMIF(B:B,B882,X:X)</f>
        <v>1</v>
      </c>
      <c r="Z882" s="4" t="str">
        <f>IF(Y882&gt;0,"어학 충족","자격미달")</f>
        <v>어학 충족</v>
      </c>
      <c r="AA882" s="4"/>
      <c r="AB882" s="4" t="str">
        <f>IF(P882="A",IF(Q882&gt;849,"TOEIC 충족",IF(R882&gt;335,"New-TEPS 충족",IF(S882&gt;97,"TOEFL 충족",IF(T882&gt;849,"JPT 충족",IF(W882&gt;82,"G-TELP 충족",IF(U882=6,"HSK점수 충족",IF(U882=5,IF(V882&gt;254,"HSK점수 충족","자격미달"),"자격미달"))))))),IF(P882="B",IF(Q882&gt;699,"TOEIC 충족",IF(R882&gt;263,"New-TEPS 충족",IF(S882&gt;78,"TOEFL 충족",IF(T882&gt;699,"JPT 충족",IF(W882&gt;63,"G-TELP 충족",IF(U882=6,"HSK점수 충족",IF(U882=5,IF(V882&gt;179,"HSK점수 충족","자격미달"),"자격미달"))))))),IF(P882="C",IF(Q882&gt;599,"TOEIC 충족",IF(R882&gt;226,"New-TEPS 충족",IF(S882&gt;67,"TOEFL 충족",IF(T882&gt;599,"JPT 충족",IF(W882&gt;49,"G-TELP 충족",IF(U882=6,"HSK점수 충족",IF(U882=5,"HSK점수 충족",IF(U882=4,IF(V882&gt;209,"HSK점수 충족","자격미달"),"자격미달")))))))),IF(P882="D",IF(Q882&gt;649,"TOEIC 충족",IF(R882&gt;244,"New-TEPS 충족",IF(S882&gt;73,"TOEFL 충족",IF(T882&gt;649,"JPT 충족",IF(W882&gt;56,"G-TELP 충족",IF(U1823=6,"HSK점수 충족",IF(U1823=5,"HSK점수 충족",IF(U1823=4,IF(V1823&gt;254,"HSK점수 충족","자격미달"),"자격미달")))))))),0))))</f>
        <v>TOEIC 충족</v>
      </c>
      <c r="AC882" s="21"/>
      <c r="AD882" s="4">
        <f>IF(P882="A",VLOOKUP(Q882,[1]교육_어학_경력backdata!$B$3:$C$9,2,1),IF(P882="B",VLOOKUP(Q882,[1]교육_어학_경력backdata!$G$3:$H$9,2,1),IF(P882="C",0,"오류")))</f>
        <v>8</v>
      </c>
      <c r="AE882" s="4">
        <f>IF(P882="A",VLOOKUP(R882,[1]교육_어학_경력backdata!$B$11:$C$17,2,1),IF(P882="B",VLOOKUP(R882,[1]교육_어학_경력backdata!$G$11:$H$17,2,1),IF(P882="C",0,"오류")))</f>
        <v>0</v>
      </c>
      <c r="AF882" s="4">
        <f>IF(P882="A",VLOOKUP(S882,[1]교육_어학_경력backdata!$B$19:$C$25,2,1),IF(P882="B",VLOOKUP(S882,[1]교육_어학_경력backdata!$G$19:$H$25,2,1),IF(P882="C",0,"오류")))</f>
        <v>0</v>
      </c>
      <c r="AG882" s="4">
        <f>IF(P882="A",VLOOKUP(T882,[1]교육_어학_경력backdata!$B$3:$C$9,2,1),IF(P882="B",VLOOKUP(T882,[1]교육_어학_경력backdata!$G$3:$H$9,2,1),IF(P882="C",0,"오류")))</f>
        <v>0</v>
      </c>
      <c r="AH882" s="4">
        <f>IF(P882="A",IF(U882=0,0,IF(U882=4,0,IF(U882=5,VLOOKUP(V882,[1]교육_어학_경력backdata!$B$27:$C$29,2,1),IF(U882=6,VLOOKUP(V882,[1]교육_어학_경력backdata!$B$31:$C$34,2,1))))),IF(P882="B",IF(U882=0,0,IF(U882=4,0,IF(U882=5,VLOOKUP(V882,[1]교육_어학_경력backdata!$G$27:$H$31,2,1),IF(U882=6,VLOOKUP(V882,[1]교육_어학_경력backdata!$G$33:$H$34,2,1))))),IF(CT882="C",0,"오류")))</f>
        <v>0</v>
      </c>
      <c r="AI882" s="4">
        <f>IF(P882="A",VLOOKUP(W882,[1]교육_어학_경력backdata!$B$36:$C$42,2,1),IF(P882="B",VLOOKUP(W882,[1]교육_어학_경력backdata!$G$36:$H$42,2,1),IF(P882="C",0,"오류")))</f>
        <v>0</v>
      </c>
      <c r="AJ882" s="4">
        <f>SUM(AD882:AI882)</f>
        <v>8</v>
      </c>
      <c r="AK882" s="4">
        <f>_xlfn.MAXIFS(AJ:AJ,B:B,B882)</f>
        <v>8</v>
      </c>
      <c r="AL882" s="4"/>
      <c r="AM882" s="21"/>
      <c r="AN882" s="4"/>
      <c r="AO882" s="4"/>
    </row>
    <row r="883" spans="1:41" x14ac:dyDescent="0.4">
      <c r="A883" s="3">
        <f>IF(B882=B883,A882,A882+1)</f>
        <v>832</v>
      </c>
      <c r="B883" s="3" t="s">
        <v>1859</v>
      </c>
      <c r="C883" s="3" t="s">
        <v>1858</v>
      </c>
      <c r="D883" s="3" t="s">
        <v>1789</v>
      </c>
      <c r="E883" s="3" t="s">
        <v>1788</v>
      </c>
      <c r="F883" s="3">
        <f>IF(B883=B882,F882+1,1)</f>
        <v>1</v>
      </c>
      <c r="G883" s="3" t="s">
        <v>6384</v>
      </c>
      <c r="H883" s="3" t="s">
        <v>6379</v>
      </c>
      <c r="I883" s="3" t="s">
        <v>6378</v>
      </c>
      <c r="J883" s="3" t="s">
        <v>6449</v>
      </c>
      <c r="K883" s="3"/>
      <c r="L883" s="3" t="s">
        <v>6396</v>
      </c>
      <c r="M883" s="3" t="s">
        <v>6564</v>
      </c>
      <c r="P883" s="3" t="s">
        <v>1474</v>
      </c>
      <c r="Q883" s="3">
        <f>IF(H883="TOEIC",VALUE(L883),0)</f>
        <v>715</v>
      </c>
      <c r="R883" s="3">
        <f>IF(H883="NEW TEPS",VALUE(L883),0)</f>
        <v>0</v>
      </c>
      <c r="S883" s="3">
        <f>IF(H883="TOEFL(ibt)",VALUE(L883),0)</f>
        <v>0</v>
      </c>
      <c r="T883" s="3">
        <f>IF(H883="JPT",VALUE(L883),0)</f>
        <v>0</v>
      </c>
      <c r="U883" s="3">
        <f>IF(H883="HSK",VALUE(K883),0)</f>
        <v>0</v>
      </c>
      <c r="V883" s="3">
        <f>IF(H883="HSK",VALUE(L883),0)</f>
        <v>0</v>
      </c>
      <c r="W883" s="3">
        <f>IF(H883="G-TELP Level2",VALUE(L883),0)</f>
        <v>0</v>
      </c>
      <c r="X883" s="3">
        <f>IF(P883="A",IF(Q883&gt;849,1,IF(R883&gt;335,1,IF(S883&gt;97,1,IF(T883&gt;849,1,IF(W883&gt;82,1,IF(U883=6,1,IF(U883=5,IF(V883&gt;254,1,0),0))))))),IF(P883="B",IF(Q883&gt;699,1,IF(R883&gt;263,1,IF(S883&gt;78,1,IF(T883&gt;699,1,IF(W883&gt;63,1,IF(U883=6,1,IF(U883=5,IF(V883&gt;179,1,0),0))))))),IF(P883="C",IF(Q883&gt;599,1,IF(R883&gt;226,1,IF(S883&gt;67,1,IF(T883&gt;599,1,IF(W883&gt;49,1,IF(U883=6,1,IF(U883=5,1,IF(U883=4,IF(V883&gt;209,1,0),0)))))))),IF(P883="D",IF(Q883&gt;649,1,IF(R883&gt;244,1,IF(S883&gt;73,1,IF(T883&gt;649,1,IF(W883&gt;56,1,IF(U883=6,1,IF(U883=5,1,IF(U883=4,IF(V883&gt;254,1,0),0)))))))),0))))</f>
        <v>1</v>
      </c>
      <c r="Y883" s="3">
        <f>SUMIF(B:B,B883,X:X)</f>
        <v>1</v>
      </c>
      <c r="Z883" s="3" t="str">
        <f>IF(Y883&gt;0,"어학 충족","자격미달")</f>
        <v>어학 충족</v>
      </c>
      <c r="AA883" s="3"/>
      <c r="AB883" s="3" t="str">
        <f>IF(P883="A",IF(Q883&gt;849,"TOEIC 충족",IF(R883&gt;335,"New-TEPS 충족",IF(S883&gt;97,"TOEFL 충족",IF(T883&gt;849,"JPT 충족",IF(W883&gt;82,"G-TELP 충족",IF(U883=6,"HSK점수 충족",IF(U883=5,IF(V883&gt;254,"HSK점수 충족","자격미달"),"자격미달"))))))),IF(P883="B",IF(Q883&gt;699,"TOEIC 충족",IF(R883&gt;263,"New-TEPS 충족",IF(S883&gt;78,"TOEFL 충족",IF(T883&gt;699,"JPT 충족",IF(W883&gt;63,"G-TELP 충족",IF(U883=6,"HSK점수 충족",IF(U883=5,IF(V883&gt;179,"HSK점수 충족","자격미달"),"자격미달"))))))),IF(P883="C",IF(Q883&gt;599,"TOEIC 충족",IF(R883&gt;226,"New-TEPS 충족",IF(S883&gt;67,"TOEFL 충족",IF(T883&gt;599,"JPT 충족",IF(W883&gt;49,"G-TELP 충족",IF(U883=6,"HSK점수 충족",IF(U883=5,"HSK점수 충족",IF(U883=4,IF(V883&gt;209,"HSK점수 충족","자격미달"),"자격미달")))))))),IF(P883="D",IF(Q883&gt;649,"TOEIC 충족",IF(R883&gt;244,"New-TEPS 충족",IF(S883&gt;73,"TOEFL 충족",IF(T883&gt;649,"JPT 충족",IF(W883&gt;56,"G-TELP 충족",IF(U1824=6,"HSK점수 충족",IF(U1824=5,"HSK점수 충족",IF(U1824=4,IF(V1824&gt;254,"HSK점수 충족","자격미달"),"자격미달")))))))),0))))</f>
        <v>TOEIC 충족</v>
      </c>
      <c r="AC883" s="21"/>
      <c r="AD883" s="3">
        <f>IF(P883="A",VLOOKUP(Q883,[1]교육_어학_경력backdata!$B$3:$C$9,2,1),IF(P883="B",VLOOKUP(Q883,[1]교육_어학_경력backdata!$G$3:$H$9,2,1),IF(P883="C",0,"오류")))</f>
        <v>2</v>
      </c>
      <c r="AE883" s="3">
        <f>IF(P883="A",VLOOKUP(R883,[1]교육_어학_경력backdata!$B$11:$C$17,2,1),IF(P883="B",VLOOKUP(R883,[1]교육_어학_경력backdata!$G$11:$H$17,2,1),IF(P883="C",0,"오류")))</f>
        <v>0</v>
      </c>
      <c r="AF883" s="3">
        <f>IF(P883="A",VLOOKUP(S883,[1]교육_어학_경력backdata!$B$19:$C$25,2,1),IF(P883="B",VLOOKUP(S883,[1]교육_어학_경력backdata!$G$19:$H$25,2,1),IF(P883="C",0,"오류")))</f>
        <v>0</v>
      </c>
      <c r="AG883" s="3">
        <f>IF(P883="A",VLOOKUP(T883,[1]교육_어학_경력backdata!$B$3:$C$9,2,1),IF(P883="B",VLOOKUP(T883,[1]교육_어학_경력backdata!$G$3:$H$9,2,1),IF(P883="C",0,"오류")))</f>
        <v>0</v>
      </c>
      <c r="AH883" s="3">
        <f>IF(P883="A",IF(U883=0,0,IF(U883=4,0,IF(U883=5,VLOOKUP(V883,[1]교육_어학_경력backdata!$B$27:$C$29,2,1),IF(U883=6,VLOOKUP(V883,[1]교육_어학_경력backdata!$B$31:$C$34,2,1))))),IF(P883="B",IF(U883=0,0,IF(U883=4,0,IF(U883=5,VLOOKUP(V883,[1]교육_어학_경력backdata!$G$27:$H$31,2,1),IF(U883=6,VLOOKUP(V883,[1]교육_어학_경력backdata!$G$33:$H$34,2,1))))),IF(CT883="C",0,"오류")))</f>
        <v>0</v>
      </c>
      <c r="AI883" s="3">
        <f>IF(P883="A",VLOOKUP(W883,[1]교육_어학_경력backdata!$B$36:$C$42,2,1),IF(P883="B",VLOOKUP(W883,[1]교육_어학_경력backdata!$G$36:$H$42,2,1),IF(P883="C",0,"오류")))</f>
        <v>0</v>
      </c>
      <c r="AJ883" s="3">
        <f>SUM(AD883:AI883)</f>
        <v>2</v>
      </c>
      <c r="AK883" s="3">
        <f>_xlfn.MAXIFS(AJ:AJ,B:B,B883)</f>
        <v>2</v>
      </c>
      <c r="AL883" s="3"/>
      <c r="AM883" s="21"/>
      <c r="AN883" s="3"/>
      <c r="AO883" s="3"/>
    </row>
    <row r="884" spans="1:41" x14ac:dyDescent="0.4">
      <c r="A884" s="4">
        <f>IF(B883=B884,A883,A883+1)</f>
        <v>833</v>
      </c>
      <c r="B884" s="4" t="s">
        <v>1851</v>
      </c>
      <c r="C884" s="4" t="s">
        <v>1850</v>
      </c>
      <c r="D884" s="4" t="s">
        <v>1789</v>
      </c>
      <c r="E884" s="4" t="s">
        <v>1788</v>
      </c>
      <c r="F884" s="4">
        <f>IF(B884=B883,F883+1,1)</f>
        <v>1</v>
      </c>
      <c r="G884" s="4" t="s">
        <v>6384</v>
      </c>
      <c r="H884" s="4" t="s">
        <v>6379</v>
      </c>
      <c r="I884" s="4" t="s">
        <v>6378</v>
      </c>
      <c r="J884" s="4" t="s">
        <v>1933</v>
      </c>
      <c r="K884" s="4"/>
      <c r="L884" s="4" t="s">
        <v>6546</v>
      </c>
      <c r="M884" s="4" t="s">
        <v>6563</v>
      </c>
      <c r="P884" s="4" t="s">
        <v>1474</v>
      </c>
      <c r="Q884" s="4">
        <f>IF(H884="TOEIC",VALUE(L884),0)</f>
        <v>720</v>
      </c>
      <c r="R884" s="4">
        <f>IF(H884="NEW TEPS",VALUE(L884),0)</f>
        <v>0</v>
      </c>
      <c r="S884" s="4">
        <f>IF(H884="TOEFL(ibt)",VALUE(L884),0)</f>
        <v>0</v>
      </c>
      <c r="T884" s="4">
        <f>IF(H884="JPT",VALUE(L884),0)</f>
        <v>0</v>
      </c>
      <c r="U884" s="4">
        <f>IF(H884="HSK",VALUE(K884),0)</f>
        <v>0</v>
      </c>
      <c r="V884" s="4">
        <f>IF(H884="HSK",VALUE(L884),0)</f>
        <v>0</v>
      </c>
      <c r="W884" s="4">
        <f>IF(H884="G-TELP Level2",VALUE(L884),0)</f>
        <v>0</v>
      </c>
      <c r="X884" s="4">
        <f>IF(P884="A",IF(Q884&gt;849,1,IF(R884&gt;335,1,IF(S884&gt;97,1,IF(T884&gt;849,1,IF(W884&gt;82,1,IF(U884=6,1,IF(U884=5,IF(V884&gt;254,1,0),0))))))),IF(P884="B",IF(Q884&gt;699,1,IF(R884&gt;263,1,IF(S884&gt;78,1,IF(T884&gt;699,1,IF(W884&gt;63,1,IF(U884=6,1,IF(U884=5,IF(V884&gt;179,1,0),0))))))),IF(P884="C",IF(Q884&gt;599,1,IF(R884&gt;226,1,IF(S884&gt;67,1,IF(T884&gt;599,1,IF(W884&gt;49,1,IF(U884=6,1,IF(U884=5,1,IF(U884=4,IF(V884&gt;209,1,0),0)))))))),IF(P884="D",IF(Q884&gt;649,1,IF(R884&gt;244,1,IF(S884&gt;73,1,IF(T884&gt;649,1,IF(W884&gt;56,1,IF(U884=6,1,IF(U884=5,1,IF(U884=4,IF(V884&gt;254,1,0),0)))))))),0))))</f>
        <v>1</v>
      </c>
      <c r="Y884" s="4">
        <f>SUMIF(B:B,B884,X:X)</f>
        <v>1</v>
      </c>
      <c r="Z884" s="4" t="str">
        <f>IF(Y884&gt;0,"어학 충족","자격미달")</f>
        <v>어학 충족</v>
      </c>
      <c r="AA884" s="4"/>
      <c r="AB884" s="4" t="str">
        <f>IF(P884="A",IF(Q884&gt;849,"TOEIC 충족",IF(R884&gt;335,"New-TEPS 충족",IF(S884&gt;97,"TOEFL 충족",IF(T884&gt;849,"JPT 충족",IF(W884&gt;82,"G-TELP 충족",IF(U884=6,"HSK점수 충족",IF(U884=5,IF(V884&gt;254,"HSK점수 충족","자격미달"),"자격미달"))))))),IF(P884="B",IF(Q884&gt;699,"TOEIC 충족",IF(R884&gt;263,"New-TEPS 충족",IF(S884&gt;78,"TOEFL 충족",IF(T884&gt;699,"JPT 충족",IF(W884&gt;63,"G-TELP 충족",IF(U884=6,"HSK점수 충족",IF(U884=5,IF(V884&gt;179,"HSK점수 충족","자격미달"),"자격미달"))))))),IF(P884="C",IF(Q884&gt;599,"TOEIC 충족",IF(R884&gt;226,"New-TEPS 충족",IF(S884&gt;67,"TOEFL 충족",IF(T884&gt;599,"JPT 충족",IF(W884&gt;49,"G-TELP 충족",IF(U884=6,"HSK점수 충족",IF(U884=5,"HSK점수 충족",IF(U884=4,IF(V884&gt;209,"HSK점수 충족","자격미달"),"자격미달")))))))),IF(P884="D",IF(Q884&gt;649,"TOEIC 충족",IF(R884&gt;244,"New-TEPS 충족",IF(S884&gt;73,"TOEFL 충족",IF(T884&gt;649,"JPT 충족",IF(W884&gt;56,"G-TELP 충족",IF(U1825=6,"HSK점수 충족",IF(U1825=5,"HSK점수 충족",IF(U1825=4,IF(V1825&gt;254,"HSK점수 충족","자격미달"),"자격미달")))))))),0))))</f>
        <v>TOEIC 충족</v>
      </c>
      <c r="AC884" s="21"/>
      <c r="AD884" s="4">
        <f>IF(P884="A",VLOOKUP(Q884,[1]교육_어학_경력backdata!$B$3:$C$9,2,1),IF(P884="B",VLOOKUP(Q884,[1]교육_어학_경력backdata!$G$3:$H$9,2,1),IF(P884="C",0,"오류")))</f>
        <v>2</v>
      </c>
      <c r="AE884" s="4">
        <f>IF(P884="A",VLOOKUP(R884,[1]교육_어학_경력backdata!$B$11:$C$17,2,1),IF(P884="B",VLOOKUP(R884,[1]교육_어학_경력backdata!$G$11:$H$17,2,1),IF(P884="C",0,"오류")))</f>
        <v>0</v>
      </c>
      <c r="AF884" s="4">
        <f>IF(P884="A",VLOOKUP(S884,[1]교육_어학_경력backdata!$B$19:$C$25,2,1),IF(P884="B",VLOOKUP(S884,[1]교육_어학_경력backdata!$G$19:$H$25,2,1),IF(P884="C",0,"오류")))</f>
        <v>0</v>
      </c>
      <c r="AG884" s="4">
        <f>IF(P884="A",VLOOKUP(T884,[1]교육_어학_경력backdata!$B$3:$C$9,2,1),IF(P884="B",VLOOKUP(T884,[1]교육_어학_경력backdata!$G$3:$H$9,2,1),IF(P884="C",0,"오류")))</f>
        <v>0</v>
      </c>
      <c r="AH884" s="4">
        <f>IF(P884="A",IF(U884=0,0,IF(U884=4,0,IF(U884=5,VLOOKUP(V884,[1]교육_어학_경력backdata!$B$27:$C$29,2,1),IF(U884=6,VLOOKUP(V884,[1]교육_어학_경력backdata!$B$31:$C$34,2,1))))),IF(P884="B",IF(U884=0,0,IF(U884=4,0,IF(U884=5,VLOOKUP(V884,[1]교육_어학_경력backdata!$G$27:$H$31,2,1),IF(U884=6,VLOOKUP(V884,[1]교육_어학_경력backdata!$G$33:$H$34,2,1))))),IF(CT884="C",0,"오류")))</f>
        <v>0</v>
      </c>
      <c r="AI884" s="4">
        <f>IF(P884="A",VLOOKUP(W884,[1]교육_어학_경력backdata!$B$36:$C$42,2,1),IF(P884="B",VLOOKUP(W884,[1]교육_어학_경력backdata!$G$36:$H$42,2,1),IF(P884="C",0,"오류")))</f>
        <v>0</v>
      </c>
      <c r="AJ884" s="4">
        <f>SUM(AD884:AI884)</f>
        <v>2</v>
      </c>
      <c r="AK884" s="4">
        <f>_xlfn.MAXIFS(AJ:AJ,B:B,B884)</f>
        <v>2</v>
      </c>
      <c r="AL884" s="4"/>
      <c r="AM884" s="21"/>
      <c r="AN884" s="4"/>
      <c r="AO884" s="4"/>
    </row>
    <row r="885" spans="1:41" x14ac:dyDescent="0.4">
      <c r="A885" s="3">
        <f>IF(B884=B885,A884,A884+1)</f>
        <v>834</v>
      </c>
      <c r="B885" s="3" t="s">
        <v>1844</v>
      </c>
      <c r="C885" s="3" t="s">
        <v>1843</v>
      </c>
      <c r="D885" s="3" t="s">
        <v>1789</v>
      </c>
      <c r="E885" s="3" t="s">
        <v>1788</v>
      </c>
      <c r="F885" s="3">
        <f>IF(B885=B884,F884+1,1)</f>
        <v>1</v>
      </c>
      <c r="G885" s="3" t="s">
        <v>6380</v>
      </c>
      <c r="H885" s="3" t="s">
        <v>6379</v>
      </c>
      <c r="I885" s="3" t="s">
        <v>6378</v>
      </c>
      <c r="J885" s="3" t="s">
        <v>2779</v>
      </c>
      <c r="K885" s="3"/>
      <c r="L885" s="3" t="s">
        <v>6411</v>
      </c>
      <c r="M885" s="3" t="s">
        <v>6562</v>
      </c>
      <c r="P885" s="3" t="s">
        <v>1474</v>
      </c>
      <c r="Q885" s="3">
        <f>IF(H885="TOEIC",VALUE(L885),0)</f>
        <v>915</v>
      </c>
      <c r="R885" s="3">
        <f>IF(H885="NEW TEPS",VALUE(L885),0)</f>
        <v>0</v>
      </c>
      <c r="S885" s="3">
        <f>IF(H885="TOEFL(ibt)",VALUE(L885),0)</f>
        <v>0</v>
      </c>
      <c r="T885" s="3">
        <f>IF(H885="JPT",VALUE(L885),0)</f>
        <v>0</v>
      </c>
      <c r="U885" s="3">
        <f>IF(H885="HSK",VALUE(K885),0)</f>
        <v>0</v>
      </c>
      <c r="V885" s="3">
        <f>IF(H885="HSK",VALUE(L885),0)</f>
        <v>0</v>
      </c>
      <c r="W885" s="3">
        <f>IF(H885="G-TELP Level2",VALUE(L885),0)</f>
        <v>0</v>
      </c>
      <c r="X885" s="3">
        <f>IF(P885="A",IF(Q885&gt;849,1,IF(R885&gt;335,1,IF(S885&gt;97,1,IF(T885&gt;849,1,IF(W885&gt;82,1,IF(U885=6,1,IF(U885=5,IF(V885&gt;254,1,0),0))))))),IF(P885="B",IF(Q885&gt;699,1,IF(R885&gt;263,1,IF(S885&gt;78,1,IF(T885&gt;699,1,IF(W885&gt;63,1,IF(U885=6,1,IF(U885=5,IF(V885&gt;179,1,0),0))))))),IF(P885="C",IF(Q885&gt;599,1,IF(R885&gt;226,1,IF(S885&gt;67,1,IF(T885&gt;599,1,IF(W885&gt;49,1,IF(U885=6,1,IF(U885=5,1,IF(U885=4,IF(V885&gt;209,1,0),0)))))))),IF(P885="D",IF(Q885&gt;649,1,IF(R885&gt;244,1,IF(S885&gt;73,1,IF(T885&gt;649,1,IF(W885&gt;56,1,IF(U885=6,1,IF(U885=5,1,IF(U885=4,IF(V885&gt;254,1,0),0)))))))),0))))</f>
        <v>1</v>
      </c>
      <c r="Y885" s="3">
        <f>SUMIF(B:B,B885,X:X)</f>
        <v>1</v>
      </c>
      <c r="Z885" s="3" t="str">
        <f>IF(Y885&gt;0,"어학 충족","자격미달")</f>
        <v>어학 충족</v>
      </c>
      <c r="AA885" s="3"/>
      <c r="AB885" s="3" t="str">
        <f>IF(P885="A",IF(Q885&gt;849,"TOEIC 충족",IF(R885&gt;335,"New-TEPS 충족",IF(S885&gt;97,"TOEFL 충족",IF(T885&gt;849,"JPT 충족",IF(W885&gt;82,"G-TELP 충족",IF(U885=6,"HSK점수 충족",IF(U885=5,IF(V885&gt;254,"HSK점수 충족","자격미달"),"자격미달"))))))),IF(P885="B",IF(Q885&gt;699,"TOEIC 충족",IF(R885&gt;263,"New-TEPS 충족",IF(S885&gt;78,"TOEFL 충족",IF(T885&gt;699,"JPT 충족",IF(W885&gt;63,"G-TELP 충족",IF(U885=6,"HSK점수 충족",IF(U885=5,IF(V885&gt;179,"HSK점수 충족","자격미달"),"자격미달"))))))),IF(P885="C",IF(Q885&gt;599,"TOEIC 충족",IF(R885&gt;226,"New-TEPS 충족",IF(S885&gt;67,"TOEFL 충족",IF(T885&gt;599,"JPT 충족",IF(W885&gt;49,"G-TELP 충족",IF(U885=6,"HSK점수 충족",IF(U885=5,"HSK점수 충족",IF(U885=4,IF(V885&gt;209,"HSK점수 충족","자격미달"),"자격미달")))))))),IF(P885="D",IF(Q885&gt;649,"TOEIC 충족",IF(R885&gt;244,"New-TEPS 충족",IF(S885&gt;73,"TOEFL 충족",IF(T885&gt;649,"JPT 충족",IF(W885&gt;56,"G-TELP 충족",IF(U1826=6,"HSK점수 충족",IF(U1826=5,"HSK점수 충족",IF(U1826=4,IF(V1826&gt;254,"HSK점수 충족","자격미달"),"자격미달")))))))),0))))</f>
        <v>TOEIC 충족</v>
      </c>
      <c r="AC885" s="21"/>
      <c r="AD885" s="3">
        <f>IF(P885="A",VLOOKUP(Q885,[1]교육_어학_경력backdata!$B$3:$C$9,2,1),IF(P885="B",VLOOKUP(Q885,[1]교육_어학_경력backdata!$G$3:$H$9,2,1),IF(P885="C",0,"오류")))</f>
        <v>10</v>
      </c>
      <c r="AE885" s="3">
        <f>IF(P885="A",VLOOKUP(R885,[1]교육_어학_경력backdata!$B$11:$C$17,2,1),IF(P885="B",VLOOKUP(R885,[1]교육_어학_경력backdata!$G$11:$H$17,2,1),IF(P885="C",0,"오류")))</f>
        <v>0</v>
      </c>
      <c r="AF885" s="3">
        <f>IF(P885="A",VLOOKUP(S885,[1]교육_어학_경력backdata!$B$19:$C$25,2,1),IF(P885="B",VLOOKUP(S885,[1]교육_어학_경력backdata!$G$19:$H$25,2,1),IF(P885="C",0,"오류")))</f>
        <v>0</v>
      </c>
      <c r="AG885" s="3">
        <f>IF(P885="A",VLOOKUP(T885,[1]교육_어학_경력backdata!$B$3:$C$9,2,1),IF(P885="B",VLOOKUP(T885,[1]교육_어학_경력backdata!$G$3:$H$9,2,1),IF(P885="C",0,"오류")))</f>
        <v>0</v>
      </c>
      <c r="AH885" s="3">
        <f>IF(P885="A",IF(U885=0,0,IF(U885=4,0,IF(U885=5,VLOOKUP(V885,[1]교육_어학_경력backdata!$B$27:$C$29,2,1),IF(U885=6,VLOOKUP(V885,[1]교육_어학_경력backdata!$B$31:$C$34,2,1))))),IF(P885="B",IF(U885=0,0,IF(U885=4,0,IF(U885=5,VLOOKUP(V885,[1]교육_어학_경력backdata!$G$27:$H$31,2,1),IF(U885=6,VLOOKUP(V885,[1]교육_어학_경력backdata!$G$33:$H$34,2,1))))),IF(CT885="C",0,"오류")))</f>
        <v>0</v>
      </c>
      <c r="AI885" s="3">
        <f>IF(P885="A",VLOOKUP(W885,[1]교육_어학_경력backdata!$B$36:$C$42,2,1),IF(P885="B",VLOOKUP(W885,[1]교육_어학_경력backdata!$G$36:$H$42,2,1),IF(P885="C",0,"오류")))</f>
        <v>0</v>
      </c>
      <c r="AJ885" s="3">
        <f>SUM(AD885:AI885)</f>
        <v>10</v>
      </c>
      <c r="AK885" s="3">
        <f>_xlfn.MAXIFS(AJ:AJ,B:B,B885)</f>
        <v>10</v>
      </c>
      <c r="AL885" s="3"/>
      <c r="AM885" s="21"/>
      <c r="AN885" s="3"/>
      <c r="AO885" s="3"/>
    </row>
    <row r="886" spans="1:41" x14ac:dyDescent="0.4">
      <c r="A886" s="4">
        <f>IF(B885=B886,A885,A885+1)</f>
        <v>835</v>
      </c>
      <c r="B886" s="4" t="s">
        <v>1840</v>
      </c>
      <c r="C886" s="4" t="s">
        <v>1839</v>
      </c>
      <c r="D886" s="4" t="s">
        <v>1789</v>
      </c>
      <c r="E886" s="4" t="s">
        <v>1788</v>
      </c>
      <c r="F886" s="4">
        <f>IF(B886=B885,F885+1,1)</f>
        <v>1</v>
      </c>
      <c r="G886" s="4" t="s">
        <v>6384</v>
      </c>
      <c r="H886" s="4" t="s">
        <v>6379</v>
      </c>
      <c r="I886" s="4" t="s">
        <v>6378</v>
      </c>
      <c r="J886" s="4" t="s">
        <v>6400</v>
      </c>
      <c r="K886" s="4"/>
      <c r="L886" s="4" t="s">
        <v>6441</v>
      </c>
      <c r="M886" s="4" t="s">
        <v>6561</v>
      </c>
      <c r="P886" s="4" t="s">
        <v>1474</v>
      </c>
      <c r="Q886" s="4">
        <f>IF(H886="TOEIC",VALUE(L886),0)</f>
        <v>815</v>
      </c>
      <c r="R886" s="4">
        <f>IF(H886="NEW TEPS",VALUE(L886),0)</f>
        <v>0</v>
      </c>
      <c r="S886" s="4">
        <f>IF(H886="TOEFL(ibt)",VALUE(L886),0)</f>
        <v>0</v>
      </c>
      <c r="T886" s="4">
        <f>IF(H886="JPT",VALUE(L886),0)</f>
        <v>0</v>
      </c>
      <c r="U886" s="4">
        <f>IF(H886="HSK",VALUE(K886),0)</f>
        <v>0</v>
      </c>
      <c r="V886" s="4">
        <f>IF(H886="HSK",VALUE(L886),0)</f>
        <v>0</v>
      </c>
      <c r="W886" s="4">
        <f>IF(H886="G-TELP Level2",VALUE(L886),0)</f>
        <v>0</v>
      </c>
      <c r="X886" s="4">
        <f>IF(P886="A",IF(Q886&gt;849,1,IF(R886&gt;335,1,IF(S886&gt;97,1,IF(T886&gt;849,1,IF(W886&gt;82,1,IF(U886=6,1,IF(U886=5,IF(V886&gt;254,1,0),0))))))),IF(P886="B",IF(Q886&gt;699,1,IF(R886&gt;263,1,IF(S886&gt;78,1,IF(T886&gt;699,1,IF(W886&gt;63,1,IF(U886=6,1,IF(U886=5,IF(V886&gt;179,1,0),0))))))),IF(P886="C",IF(Q886&gt;599,1,IF(R886&gt;226,1,IF(S886&gt;67,1,IF(T886&gt;599,1,IF(W886&gt;49,1,IF(U886=6,1,IF(U886=5,1,IF(U886=4,IF(V886&gt;209,1,0),0)))))))),IF(P886="D",IF(Q886&gt;649,1,IF(R886&gt;244,1,IF(S886&gt;73,1,IF(T886&gt;649,1,IF(W886&gt;56,1,IF(U886=6,1,IF(U886=5,1,IF(U886=4,IF(V886&gt;254,1,0),0)))))))),0))))</f>
        <v>1</v>
      </c>
      <c r="Y886" s="4">
        <f>SUMIF(B:B,B886,X:X)</f>
        <v>1</v>
      </c>
      <c r="Z886" s="4" t="str">
        <f>IF(Y886&gt;0,"어학 충족","자격미달")</f>
        <v>어학 충족</v>
      </c>
      <c r="AA886" s="4"/>
      <c r="AB886" s="4" t="str">
        <f>IF(P886="A",IF(Q886&gt;849,"TOEIC 충족",IF(R886&gt;335,"New-TEPS 충족",IF(S886&gt;97,"TOEFL 충족",IF(T886&gt;849,"JPT 충족",IF(W886&gt;82,"G-TELP 충족",IF(U886=6,"HSK점수 충족",IF(U886=5,IF(V886&gt;254,"HSK점수 충족","자격미달"),"자격미달"))))))),IF(P886="B",IF(Q886&gt;699,"TOEIC 충족",IF(R886&gt;263,"New-TEPS 충족",IF(S886&gt;78,"TOEFL 충족",IF(T886&gt;699,"JPT 충족",IF(W886&gt;63,"G-TELP 충족",IF(U886=6,"HSK점수 충족",IF(U886=5,IF(V886&gt;179,"HSK점수 충족","자격미달"),"자격미달"))))))),IF(P886="C",IF(Q886&gt;599,"TOEIC 충족",IF(R886&gt;226,"New-TEPS 충족",IF(S886&gt;67,"TOEFL 충족",IF(T886&gt;599,"JPT 충족",IF(W886&gt;49,"G-TELP 충족",IF(U886=6,"HSK점수 충족",IF(U886=5,"HSK점수 충족",IF(U886=4,IF(V886&gt;209,"HSK점수 충족","자격미달"),"자격미달")))))))),IF(P886="D",IF(Q886&gt;649,"TOEIC 충족",IF(R886&gt;244,"New-TEPS 충족",IF(S886&gt;73,"TOEFL 충족",IF(T886&gt;649,"JPT 충족",IF(W886&gt;56,"G-TELP 충족",IF(U1827=6,"HSK점수 충족",IF(U1827=5,"HSK점수 충족",IF(U1827=4,IF(V1827&gt;254,"HSK점수 충족","자격미달"),"자격미달")))))))),0))))</f>
        <v>TOEIC 충족</v>
      </c>
      <c r="AC886" s="21"/>
      <c r="AD886" s="4">
        <f>IF(P886="A",VLOOKUP(Q886,[1]교육_어학_경력backdata!$B$3:$C$9,2,1),IF(P886="B",VLOOKUP(Q886,[1]교육_어학_경력backdata!$G$3:$H$9,2,1),IF(P886="C",0,"오류")))</f>
        <v>6</v>
      </c>
      <c r="AE886" s="4">
        <f>IF(P886="A",VLOOKUP(R886,[1]교육_어학_경력backdata!$B$11:$C$17,2,1),IF(P886="B",VLOOKUP(R886,[1]교육_어학_경력backdata!$G$11:$H$17,2,1),IF(P886="C",0,"오류")))</f>
        <v>0</v>
      </c>
      <c r="AF886" s="4">
        <f>IF(P886="A",VLOOKUP(S886,[1]교육_어학_경력backdata!$B$19:$C$25,2,1),IF(P886="B",VLOOKUP(S886,[1]교육_어학_경력backdata!$G$19:$H$25,2,1),IF(P886="C",0,"오류")))</f>
        <v>0</v>
      </c>
      <c r="AG886" s="4">
        <f>IF(P886="A",VLOOKUP(T886,[1]교육_어학_경력backdata!$B$3:$C$9,2,1),IF(P886="B",VLOOKUP(T886,[1]교육_어학_경력backdata!$G$3:$H$9,2,1),IF(P886="C",0,"오류")))</f>
        <v>0</v>
      </c>
      <c r="AH886" s="4">
        <f>IF(P886="A",IF(U886=0,0,IF(U886=4,0,IF(U886=5,VLOOKUP(V886,[1]교육_어학_경력backdata!$B$27:$C$29,2,1),IF(U886=6,VLOOKUP(V886,[1]교육_어학_경력backdata!$B$31:$C$34,2,1))))),IF(P886="B",IF(U886=0,0,IF(U886=4,0,IF(U886=5,VLOOKUP(V886,[1]교육_어학_경력backdata!$G$27:$H$31,2,1),IF(U886=6,VLOOKUP(V886,[1]교육_어학_경력backdata!$G$33:$H$34,2,1))))),IF(CT886="C",0,"오류")))</f>
        <v>0</v>
      </c>
      <c r="AI886" s="4">
        <f>IF(P886="A",VLOOKUP(W886,[1]교육_어학_경력backdata!$B$36:$C$42,2,1),IF(P886="B",VLOOKUP(W886,[1]교육_어학_경력backdata!$G$36:$H$42,2,1),IF(P886="C",0,"오류")))</f>
        <v>0</v>
      </c>
      <c r="AJ886" s="4">
        <f>SUM(AD886:AI886)</f>
        <v>6</v>
      </c>
      <c r="AK886" s="4">
        <f>_xlfn.MAXIFS(AJ:AJ,B:B,B886)</f>
        <v>6</v>
      </c>
      <c r="AL886" s="4"/>
      <c r="AM886" s="21"/>
      <c r="AN886" s="4"/>
      <c r="AO886" s="4"/>
    </row>
    <row r="887" spans="1:41" x14ac:dyDescent="0.4">
      <c r="A887" s="3">
        <f>IF(B886=B887,A886,A886+1)</f>
        <v>836</v>
      </c>
      <c r="B887" s="3" t="s">
        <v>1834</v>
      </c>
      <c r="C887" s="3" t="s">
        <v>1833</v>
      </c>
      <c r="D887" s="3" t="s">
        <v>1789</v>
      </c>
      <c r="E887" s="3" t="s">
        <v>1788</v>
      </c>
      <c r="F887" s="3">
        <f>IF(B887=B886,F886+1,1)</f>
        <v>1</v>
      </c>
      <c r="G887" s="3" t="s">
        <v>6384</v>
      </c>
      <c r="H887" s="3" t="s">
        <v>6379</v>
      </c>
      <c r="I887" s="3" t="s">
        <v>6378</v>
      </c>
      <c r="J887" s="3" t="s">
        <v>6542</v>
      </c>
      <c r="K887" s="3"/>
      <c r="L887" s="3" t="s">
        <v>6509</v>
      </c>
      <c r="M887" s="3" t="s">
        <v>6560</v>
      </c>
      <c r="P887" s="3" t="s">
        <v>1474</v>
      </c>
      <c r="Q887" s="3">
        <f>IF(H887="TOEIC",VALUE(L887),0)</f>
        <v>795</v>
      </c>
      <c r="R887" s="3">
        <f>IF(H887="NEW TEPS",VALUE(L887),0)</f>
        <v>0</v>
      </c>
      <c r="S887" s="3">
        <f>IF(H887="TOEFL(ibt)",VALUE(L887),0)</f>
        <v>0</v>
      </c>
      <c r="T887" s="3">
        <f>IF(H887="JPT",VALUE(L887),0)</f>
        <v>0</v>
      </c>
      <c r="U887" s="3">
        <f>IF(H887="HSK",VALUE(K887),0)</f>
        <v>0</v>
      </c>
      <c r="V887" s="3">
        <f>IF(H887="HSK",VALUE(L887),0)</f>
        <v>0</v>
      </c>
      <c r="W887" s="3">
        <f>IF(H887="G-TELP Level2",VALUE(L887),0)</f>
        <v>0</v>
      </c>
      <c r="X887" s="3">
        <f>IF(P887="A",IF(Q887&gt;849,1,IF(R887&gt;335,1,IF(S887&gt;97,1,IF(T887&gt;849,1,IF(W887&gt;82,1,IF(U887=6,1,IF(U887=5,IF(V887&gt;254,1,0),0))))))),IF(P887="B",IF(Q887&gt;699,1,IF(R887&gt;263,1,IF(S887&gt;78,1,IF(T887&gt;699,1,IF(W887&gt;63,1,IF(U887=6,1,IF(U887=5,IF(V887&gt;179,1,0),0))))))),IF(P887="C",IF(Q887&gt;599,1,IF(R887&gt;226,1,IF(S887&gt;67,1,IF(T887&gt;599,1,IF(W887&gt;49,1,IF(U887=6,1,IF(U887=5,1,IF(U887=4,IF(V887&gt;209,1,0),0)))))))),IF(P887="D",IF(Q887&gt;649,1,IF(R887&gt;244,1,IF(S887&gt;73,1,IF(T887&gt;649,1,IF(W887&gt;56,1,IF(U887=6,1,IF(U887=5,1,IF(U887=4,IF(V887&gt;254,1,0),0)))))))),0))))</f>
        <v>1</v>
      </c>
      <c r="Y887" s="3">
        <f>SUMIF(B:B,B887,X:X)</f>
        <v>1</v>
      </c>
      <c r="Z887" s="3" t="str">
        <f>IF(Y887&gt;0,"어학 충족","자격미달")</f>
        <v>어학 충족</v>
      </c>
      <c r="AA887" s="3"/>
      <c r="AB887" s="3" t="str">
        <f>IF(P887="A",IF(Q887&gt;849,"TOEIC 충족",IF(R887&gt;335,"New-TEPS 충족",IF(S887&gt;97,"TOEFL 충족",IF(T887&gt;849,"JPT 충족",IF(W887&gt;82,"G-TELP 충족",IF(U887=6,"HSK점수 충족",IF(U887=5,IF(V887&gt;254,"HSK점수 충족","자격미달"),"자격미달"))))))),IF(P887="B",IF(Q887&gt;699,"TOEIC 충족",IF(R887&gt;263,"New-TEPS 충족",IF(S887&gt;78,"TOEFL 충족",IF(T887&gt;699,"JPT 충족",IF(W887&gt;63,"G-TELP 충족",IF(U887=6,"HSK점수 충족",IF(U887=5,IF(V887&gt;179,"HSK점수 충족","자격미달"),"자격미달"))))))),IF(P887="C",IF(Q887&gt;599,"TOEIC 충족",IF(R887&gt;226,"New-TEPS 충족",IF(S887&gt;67,"TOEFL 충족",IF(T887&gt;599,"JPT 충족",IF(W887&gt;49,"G-TELP 충족",IF(U887=6,"HSK점수 충족",IF(U887=5,"HSK점수 충족",IF(U887=4,IF(V887&gt;209,"HSK점수 충족","자격미달"),"자격미달")))))))),IF(P887="D",IF(Q887&gt;649,"TOEIC 충족",IF(R887&gt;244,"New-TEPS 충족",IF(S887&gt;73,"TOEFL 충족",IF(T887&gt;649,"JPT 충족",IF(W887&gt;56,"G-TELP 충족",IF(U1828=6,"HSK점수 충족",IF(U1828=5,"HSK점수 충족",IF(U1828=4,IF(V1828&gt;254,"HSK점수 충족","자격미달"),"자격미달")))))))),0))))</f>
        <v>TOEIC 충족</v>
      </c>
      <c r="AC887" s="21"/>
      <c r="AD887" s="3">
        <f>IF(P887="A",VLOOKUP(Q887,[1]교육_어학_경력backdata!$B$3:$C$9,2,1),IF(P887="B",VLOOKUP(Q887,[1]교육_어학_경력backdata!$G$3:$H$9,2,1),IF(P887="C",0,"오류")))</f>
        <v>4</v>
      </c>
      <c r="AE887" s="3">
        <f>IF(P887="A",VLOOKUP(R887,[1]교육_어학_경력backdata!$B$11:$C$17,2,1),IF(P887="B",VLOOKUP(R887,[1]교육_어학_경력backdata!$G$11:$H$17,2,1),IF(P887="C",0,"오류")))</f>
        <v>0</v>
      </c>
      <c r="AF887" s="3">
        <f>IF(P887="A",VLOOKUP(S887,[1]교육_어학_경력backdata!$B$19:$C$25,2,1),IF(P887="B",VLOOKUP(S887,[1]교육_어학_경력backdata!$G$19:$H$25,2,1),IF(P887="C",0,"오류")))</f>
        <v>0</v>
      </c>
      <c r="AG887" s="3">
        <f>IF(P887="A",VLOOKUP(T887,[1]교육_어학_경력backdata!$B$3:$C$9,2,1),IF(P887="B",VLOOKUP(T887,[1]교육_어학_경력backdata!$G$3:$H$9,2,1),IF(P887="C",0,"오류")))</f>
        <v>0</v>
      </c>
      <c r="AH887" s="3">
        <f>IF(P887="A",IF(U887=0,0,IF(U887=4,0,IF(U887=5,VLOOKUP(V887,[1]교육_어학_경력backdata!$B$27:$C$29,2,1),IF(U887=6,VLOOKUP(V887,[1]교육_어학_경력backdata!$B$31:$C$34,2,1))))),IF(P887="B",IF(U887=0,0,IF(U887=4,0,IF(U887=5,VLOOKUP(V887,[1]교육_어학_경력backdata!$G$27:$H$31,2,1),IF(U887=6,VLOOKUP(V887,[1]교육_어학_경력backdata!$G$33:$H$34,2,1))))),IF(CT887="C",0,"오류")))</f>
        <v>0</v>
      </c>
      <c r="AI887" s="3">
        <f>IF(P887="A",VLOOKUP(W887,[1]교육_어학_경력backdata!$B$36:$C$42,2,1),IF(P887="B",VLOOKUP(W887,[1]교육_어학_경력backdata!$G$36:$H$42,2,1),IF(P887="C",0,"오류")))</f>
        <v>0</v>
      </c>
      <c r="AJ887" s="3">
        <f>SUM(AD887:AI887)</f>
        <v>4</v>
      </c>
      <c r="AK887" s="3">
        <f>_xlfn.MAXIFS(AJ:AJ,B:B,B887)</f>
        <v>4</v>
      </c>
      <c r="AL887" s="3"/>
      <c r="AM887" s="21"/>
      <c r="AN887" s="3"/>
      <c r="AO887" s="3"/>
    </row>
    <row r="888" spans="1:41" x14ac:dyDescent="0.4">
      <c r="A888" s="4">
        <f>IF(B887=B888,A887,A887+1)</f>
        <v>837</v>
      </c>
      <c r="B888" s="4" t="s">
        <v>1831</v>
      </c>
      <c r="C888" s="4" t="s">
        <v>1830</v>
      </c>
      <c r="D888" s="4" t="s">
        <v>1789</v>
      </c>
      <c r="E888" s="4" t="s">
        <v>1788</v>
      </c>
      <c r="F888" s="4">
        <f>IF(B888=B887,F887+1,1)</f>
        <v>1</v>
      </c>
      <c r="G888" s="4" t="s">
        <v>6380</v>
      </c>
      <c r="H888" s="4" t="s">
        <v>6379</v>
      </c>
      <c r="I888" s="4" t="s">
        <v>6378</v>
      </c>
      <c r="J888" s="4" t="s">
        <v>6559</v>
      </c>
      <c r="K888" s="4"/>
      <c r="L888" s="4" t="s">
        <v>6558</v>
      </c>
      <c r="M888" s="4" t="s">
        <v>6557</v>
      </c>
      <c r="P888" s="4" t="s">
        <v>1474</v>
      </c>
      <c r="Q888" s="4">
        <f>IF(H888="TOEIC",VALUE(L888),0)</f>
        <v>735</v>
      </c>
      <c r="R888" s="4">
        <f>IF(H888="NEW TEPS",VALUE(L888),0)</f>
        <v>0</v>
      </c>
      <c r="S888" s="4">
        <f>IF(H888="TOEFL(ibt)",VALUE(L888),0)</f>
        <v>0</v>
      </c>
      <c r="T888" s="4">
        <f>IF(H888="JPT",VALUE(L888),0)</f>
        <v>0</v>
      </c>
      <c r="U888" s="4">
        <f>IF(H888="HSK",VALUE(K888),0)</f>
        <v>0</v>
      </c>
      <c r="V888" s="4">
        <f>IF(H888="HSK",VALUE(L888),0)</f>
        <v>0</v>
      </c>
      <c r="W888" s="4">
        <f>IF(H888="G-TELP Level2",VALUE(L888),0)</f>
        <v>0</v>
      </c>
      <c r="X888" s="4">
        <f>IF(P888="A",IF(Q888&gt;849,1,IF(R888&gt;335,1,IF(S888&gt;97,1,IF(T888&gt;849,1,IF(W888&gt;82,1,IF(U888=6,1,IF(U888=5,IF(V888&gt;254,1,0),0))))))),IF(P888="B",IF(Q888&gt;699,1,IF(R888&gt;263,1,IF(S888&gt;78,1,IF(T888&gt;699,1,IF(W888&gt;63,1,IF(U888=6,1,IF(U888=5,IF(V888&gt;179,1,0),0))))))),IF(P888="C",IF(Q888&gt;599,1,IF(R888&gt;226,1,IF(S888&gt;67,1,IF(T888&gt;599,1,IF(W888&gt;49,1,IF(U888=6,1,IF(U888=5,1,IF(U888=4,IF(V888&gt;209,1,0),0)))))))),IF(P888="D",IF(Q888&gt;649,1,IF(R888&gt;244,1,IF(S888&gt;73,1,IF(T888&gt;649,1,IF(W888&gt;56,1,IF(U888=6,1,IF(U888=5,1,IF(U888=4,IF(V888&gt;254,1,0),0)))))))),0))))</f>
        <v>1</v>
      </c>
      <c r="Y888" s="4">
        <f>SUMIF(B:B,B888,X:X)</f>
        <v>1</v>
      </c>
      <c r="Z888" s="4" t="str">
        <f>IF(Y888&gt;0,"어학 충족","자격미달")</f>
        <v>어학 충족</v>
      </c>
      <c r="AA888" s="4"/>
      <c r="AB888" s="4" t="str">
        <f>IF(P888="A",IF(Q888&gt;849,"TOEIC 충족",IF(R888&gt;335,"New-TEPS 충족",IF(S888&gt;97,"TOEFL 충족",IF(T888&gt;849,"JPT 충족",IF(W888&gt;82,"G-TELP 충족",IF(U888=6,"HSK점수 충족",IF(U888=5,IF(V888&gt;254,"HSK점수 충족","자격미달"),"자격미달"))))))),IF(P888="B",IF(Q888&gt;699,"TOEIC 충족",IF(R888&gt;263,"New-TEPS 충족",IF(S888&gt;78,"TOEFL 충족",IF(T888&gt;699,"JPT 충족",IF(W888&gt;63,"G-TELP 충족",IF(U888=6,"HSK점수 충족",IF(U888=5,IF(V888&gt;179,"HSK점수 충족","자격미달"),"자격미달"))))))),IF(P888="C",IF(Q888&gt;599,"TOEIC 충족",IF(R888&gt;226,"New-TEPS 충족",IF(S888&gt;67,"TOEFL 충족",IF(T888&gt;599,"JPT 충족",IF(W888&gt;49,"G-TELP 충족",IF(U888=6,"HSK점수 충족",IF(U888=5,"HSK점수 충족",IF(U888=4,IF(V888&gt;209,"HSK점수 충족","자격미달"),"자격미달")))))))),IF(P888="D",IF(Q888&gt;649,"TOEIC 충족",IF(R888&gt;244,"New-TEPS 충족",IF(S888&gt;73,"TOEFL 충족",IF(T888&gt;649,"JPT 충족",IF(W888&gt;56,"G-TELP 충족",IF(U1829=6,"HSK점수 충족",IF(U1829=5,"HSK점수 충족",IF(U1829=4,IF(V1829&gt;254,"HSK점수 충족","자격미달"),"자격미달")))))))),0))))</f>
        <v>TOEIC 충족</v>
      </c>
      <c r="AC888" s="21"/>
      <c r="AD888" s="4">
        <f>IF(P888="A",VLOOKUP(Q888,[1]교육_어학_경력backdata!$B$3:$C$9,2,1),IF(P888="B",VLOOKUP(Q888,[1]교육_어학_경력backdata!$G$3:$H$9,2,1),IF(P888="C",0,"오류")))</f>
        <v>2</v>
      </c>
      <c r="AE888" s="4">
        <f>IF(P888="A",VLOOKUP(R888,[1]교육_어학_경력backdata!$B$11:$C$17,2,1),IF(P888="B",VLOOKUP(R888,[1]교육_어학_경력backdata!$G$11:$H$17,2,1),IF(P888="C",0,"오류")))</f>
        <v>0</v>
      </c>
      <c r="AF888" s="4">
        <f>IF(P888="A",VLOOKUP(S888,[1]교육_어학_경력backdata!$B$19:$C$25,2,1),IF(P888="B",VLOOKUP(S888,[1]교육_어학_경력backdata!$G$19:$H$25,2,1),IF(P888="C",0,"오류")))</f>
        <v>0</v>
      </c>
      <c r="AG888" s="4">
        <f>IF(P888="A",VLOOKUP(T888,[1]교육_어학_경력backdata!$B$3:$C$9,2,1),IF(P888="B",VLOOKUP(T888,[1]교육_어학_경력backdata!$G$3:$H$9,2,1),IF(P888="C",0,"오류")))</f>
        <v>0</v>
      </c>
      <c r="AH888" s="4">
        <f>IF(P888="A",IF(U888=0,0,IF(U888=4,0,IF(U888=5,VLOOKUP(V888,[1]교육_어학_경력backdata!$B$27:$C$29,2,1),IF(U888=6,VLOOKUP(V888,[1]교육_어학_경력backdata!$B$31:$C$34,2,1))))),IF(P888="B",IF(U888=0,0,IF(U888=4,0,IF(U888=5,VLOOKUP(V888,[1]교육_어학_경력backdata!$G$27:$H$31,2,1),IF(U888=6,VLOOKUP(V888,[1]교육_어학_경력backdata!$G$33:$H$34,2,1))))),IF(CT888="C",0,"오류")))</f>
        <v>0</v>
      </c>
      <c r="AI888" s="4">
        <f>IF(P888="A",VLOOKUP(W888,[1]교육_어학_경력backdata!$B$36:$C$42,2,1),IF(P888="B",VLOOKUP(W888,[1]교육_어학_경력backdata!$G$36:$H$42,2,1),IF(P888="C",0,"오류")))</f>
        <v>0</v>
      </c>
      <c r="AJ888" s="4">
        <f>SUM(AD888:AI888)</f>
        <v>2</v>
      </c>
      <c r="AK888" s="4">
        <f>_xlfn.MAXIFS(AJ:AJ,B:B,B888)</f>
        <v>2</v>
      </c>
      <c r="AL888" s="4"/>
      <c r="AM888" s="21"/>
      <c r="AN888" s="4"/>
      <c r="AO888" s="4"/>
    </row>
    <row r="889" spans="1:41" x14ac:dyDescent="0.4">
      <c r="A889" s="3">
        <f>IF(B888=B889,A888,A888+1)</f>
        <v>838</v>
      </c>
      <c r="B889" s="3" t="s">
        <v>1827</v>
      </c>
      <c r="C889" s="3" t="s">
        <v>1826</v>
      </c>
      <c r="D889" s="3" t="s">
        <v>1789</v>
      </c>
      <c r="E889" s="3" t="s">
        <v>1788</v>
      </c>
      <c r="F889" s="3">
        <f>IF(B889=B888,F888+1,1)</f>
        <v>1</v>
      </c>
      <c r="G889" s="3" t="s">
        <v>6380</v>
      </c>
      <c r="H889" s="3" t="s">
        <v>6379</v>
      </c>
      <c r="I889" s="3" t="s">
        <v>6378</v>
      </c>
      <c r="J889" s="3" t="s">
        <v>6556</v>
      </c>
      <c r="K889" s="3"/>
      <c r="L889" s="3" t="s">
        <v>6555</v>
      </c>
      <c r="M889" s="3" t="s">
        <v>6554</v>
      </c>
      <c r="P889" s="3" t="s">
        <v>1474</v>
      </c>
      <c r="Q889" s="3">
        <f>IF(H889="TOEIC",VALUE(L889),0)</f>
        <v>935</v>
      </c>
      <c r="R889" s="3">
        <f>IF(H889="NEW TEPS",VALUE(L889),0)</f>
        <v>0</v>
      </c>
      <c r="S889" s="3">
        <f>IF(H889="TOEFL(ibt)",VALUE(L889),0)</f>
        <v>0</v>
      </c>
      <c r="T889" s="3">
        <f>IF(H889="JPT",VALUE(L889),0)</f>
        <v>0</v>
      </c>
      <c r="U889" s="3">
        <f>IF(H889="HSK",VALUE(K889),0)</f>
        <v>0</v>
      </c>
      <c r="V889" s="3">
        <f>IF(H889="HSK",VALUE(L889),0)</f>
        <v>0</v>
      </c>
      <c r="W889" s="3">
        <f>IF(H889="G-TELP Level2",VALUE(L889),0)</f>
        <v>0</v>
      </c>
      <c r="X889" s="3">
        <f>IF(P889="A",IF(Q889&gt;849,1,IF(R889&gt;335,1,IF(S889&gt;97,1,IF(T889&gt;849,1,IF(W889&gt;82,1,IF(U889=6,1,IF(U889=5,IF(V889&gt;254,1,0),0))))))),IF(P889="B",IF(Q889&gt;699,1,IF(R889&gt;263,1,IF(S889&gt;78,1,IF(T889&gt;699,1,IF(W889&gt;63,1,IF(U889=6,1,IF(U889=5,IF(V889&gt;179,1,0),0))))))),IF(P889="C",IF(Q889&gt;599,1,IF(R889&gt;226,1,IF(S889&gt;67,1,IF(T889&gt;599,1,IF(W889&gt;49,1,IF(U889=6,1,IF(U889=5,1,IF(U889=4,IF(V889&gt;209,1,0),0)))))))),IF(P889="D",IF(Q889&gt;649,1,IF(R889&gt;244,1,IF(S889&gt;73,1,IF(T889&gt;649,1,IF(W889&gt;56,1,IF(U889=6,1,IF(U889=5,1,IF(U889=4,IF(V889&gt;254,1,0),0)))))))),0))))</f>
        <v>1</v>
      </c>
      <c r="Y889" s="3">
        <f>SUMIF(B:B,B889,X:X)</f>
        <v>1</v>
      </c>
      <c r="Z889" s="3" t="str">
        <f>IF(Y889&gt;0,"어학 충족","자격미달")</f>
        <v>어학 충족</v>
      </c>
      <c r="AA889" s="3"/>
      <c r="AB889" s="3" t="str">
        <f>IF(P889="A",IF(Q889&gt;849,"TOEIC 충족",IF(R889&gt;335,"New-TEPS 충족",IF(S889&gt;97,"TOEFL 충족",IF(T889&gt;849,"JPT 충족",IF(W889&gt;82,"G-TELP 충족",IF(U889=6,"HSK점수 충족",IF(U889=5,IF(V889&gt;254,"HSK점수 충족","자격미달"),"자격미달"))))))),IF(P889="B",IF(Q889&gt;699,"TOEIC 충족",IF(R889&gt;263,"New-TEPS 충족",IF(S889&gt;78,"TOEFL 충족",IF(T889&gt;699,"JPT 충족",IF(W889&gt;63,"G-TELP 충족",IF(U889=6,"HSK점수 충족",IF(U889=5,IF(V889&gt;179,"HSK점수 충족","자격미달"),"자격미달"))))))),IF(P889="C",IF(Q889&gt;599,"TOEIC 충족",IF(R889&gt;226,"New-TEPS 충족",IF(S889&gt;67,"TOEFL 충족",IF(T889&gt;599,"JPT 충족",IF(W889&gt;49,"G-TELP 충족",IF(U889=6,"HSK점수 충족",IF(U889=5,"HSK점수 충족",IF(U889=4,IF(V889&gt;209,"HSK점수 충족","자격미달"),"자격미달")))))))),IF(P889="D",IF(Q889&gt;649,"TOEIC 충족",IF(R889&gt;244,"New-TEPS 충족",IF(S889&gt;73,"TOEFL 충족",IF(T889&gt;649,"JPT 충족",IF(W889&gt;56,"G-TELP 충족",IF(U1830=6,"HSK점수 충족",IF(U1830=5,"HSK점수 충족",IF(U1830=4,IF(V1830&gt;254,"HSK점수 충족","자격미달"),"자격미달")))))))),0))))</f>
        <v>TOEIC 충족</v>
      </c>
      <c r="AC889" s="21"/>
      <c r="AD889" s="3">
        <f>IF(P889="A",VLOOKUP(Q889,[1]교육_어학_경력backdata!$B$3:$C$9,2,1),IF(P889="B",VLOOKUP(Q889,[1]교육_어학_경력backdata!$G$3:$H$9,2,1),IF(P889="C",0,"오류")))</f>
        <v>10</v>
      </c>
      <c r="AE889" s="3">
        <f>IF(P889="A",VLOOKUP(R889,[1]교육_어학_경력backdata!$B$11:$C$17,2,1),IF(P889="B",VLOOKUP(R889,[1]교육_어학_경력backdata!$G$11:$H$17,2,1),IF(P889="C",0,"오류")))</f>
        <v>0</v>
      </c>
      <c r="AF889" s="3">
        <f>IF(P889="A",VLOOKUP(S889,[1]교육_어학_경력backdata!$B$19:$C$25,2,1),IF(P889="B",VLOOKUP(S889,[1]교육_어학_경력backdata!$G$19:$H$25,2,1),IF(P889="C",0,"오류")))</f>
        <v>0</v>
      </c>
      <c r="AG889" s="3">
        <f>IF(P889="A",VLOOKUP(T889,[1]교육_어학_경력backdata!$B$3:$C$9,2,1),IF(P889="B",VLOOKUP(T889,[1]교육_어학_경력backdata!$G$3:$H$9,2,1),IF(P889="C",0,"오류")))</f>
        <v>0</v>
      </c>
      <c r="AH889" s="3">
        <f>IF(P889="A",IF(U889=0,0,IF(U889=4,0,IF(U889=5,VLOOKUP(V889,[1]교육_어학_경력backdata!$B$27:$C$29,2,1),IF(U889=6,VLOOKUP(V889,[1]교육_어학_경력backdata!$B$31:$C$34,2,1))))),IF(P889="B",IF(U889=0,0,IF(U889=4,0,IF(U889=5,VLOOKUP(V889,[1]교육_어학_경력backdata!$G$27:$H$31,2,1),IF(U889=6,VLOOKUP(V889,[1]교육_어학_경력backdata!$G$33:$H$34,2,1))))),IF(CT889="C",0,"오류")))</f>
        <v>0</v>
      </c>
      <c r="AI889" s="3">
        <f>IF(P889="A",VLOOKUP(W889,[1]교육_어학_경력backdata!$B$36:$C$42,2,1),IF(P889="B",VLOOKUP(W889,[1]교육_어학_경력backdata!$G$36:$H$42,2,1),IF(P889="C",0,"오류")))</f>
        <v>0</v>
      </c>
      <c r="AJ889" s="3">
        <f>SUM(AD889:AI889)</f>
        <v>10</v>
      </c>
      <c r="AK889" s="3">
        <f>_xlfn.MAXIFS(AJ:AJ,B:B,B889)</f>
        <v>10</v>
      </c>
      <c r="AL889" s="3"/>
      <c r="AM889" s="21"/>
      <c r="AN889" s="3"/>
      <c r="AO889" s="3"/>
    </row>
    <row r="890" spans="1:41" x14ac:dyDescent="0.4">
      <c r="A890" s="4">
        <f>IF(B889=B890,A889,A889+1)</f>
        <v>839</v>
      </c>
      <c r="B890" s="4" t="s">
        <v>1824</v>
      </c>
      <c r="C890" s="4" t="s">
        <v>1823</v>
      </c>
      <c r="D890" s="4" t="s">
        <v>1789</v>
      </c>
      <c r="E890" s="4" t="s">
        <v>1788</v>
      </c>
      <c r="F890" s="4">
        <f>IF(B890=B889,F889+1,1)</f>
        <v>1</v>
      </c>
      <c r="G890" s="4" t="s">
        <v>6380</v>
      </c>
      <c r="H890" s="4" t="s">
        <v>6379</v>
      </c>
      <c r="I890" s="4" t="s">
        <v>6378</v>
      </c>
      <c r="J890" s="4" t="s">
        <v>6553</v>
      </c>
      <c r="K890" s="4"/>
      <c r="L890" s="4" t="s">
        <v>6438</v>
      </c>
      <c r="M890" s="4" t="s">
        <v>6552</v>
      </c>
      <c r="P890" s="4" t="s">
        <v>1474</v>
      </c>
      <c r="Q890" s="4">
        <f>IF(H890="TOEIC",VALUE(L890),0)</f>
        <v>785</v>
      </c>
      <c r="R890" s="4">
        <f>IF(H890="NEW TEPS",VALUE(L890),0)</f>
        <v>0</v>
      </c>
      <c r="S890" s="4">
        <f>IF(H890="TOEFL(ibt)",VALUE(L890),0)</f>
        <v>0</v>
      </c>
      <c r="T890" s="4">
        <f>IF(H890="JPT",VALUE(L890),0)</f>
        <v>0</v>
      </c>
      <c r="U890" s="4">
        <f>IF(H890="HSK",VALUE(K890),0)</f>
        <v>0</v>
      </c>
      <c r="V890" s="4">
        <f>IF(H890="HSK",VALUE(L890),0)</f>
        <v>0</v>
      </c>
      <c r="W890" s="4">
        <f>IF(H890="G-TELP Level2",VALUE(L890),0)</f>
        <v>0</v>
      </c>
      <c r="X890" s="4">
        <f>IF(P890="A",IF(Q890&gt;849,1,IF(R890&gt;335,1,IF(S890&gt;97,1,IF(T890&gt;849,1,IF(W890&gt;82,1,IF(U890=6,1,IF(U890=5,IF(V890&gt;254,1,0),0))))))),IF(P890="B",IF(Q890&gt;699,1,IF(R890&gt;263,1,IF(S890&gt;78,1,IF(T890&gt;699,1,IF(W890&gt;63,1,IF(U890=6,1,IF(U890=5,IF(V890&gt;179,1,0),0))))))),IF(P890="C",IF(Q890&gt;599,1,IF(R890&gt;226,1,IF(S890&gt;67,1,IF(T890&gt;599,1,IF(W890&gt;49,1,IF(U890=6,1,IF(U890=5,1,IF(U890=4,IF(V890&gt;209,1,0),0)))))))),IF(P890="D",IF(Q890&gt;649,1,IF(R890&gt;244,1,IF(S890&gt;73,1,IF(T890&gt;649,1,IF(W890&gt;56,1,IF(U890=6,1,IF(U890=5,1,IF(U890=4,IF(V890&gt;254,1,0),0)))))))),0))))</f>
        <v>1</v>
      </c>
      <c r="Y890" s="4">
        <f>SUMIF(B:B,B890,X:X)</f>
        <v>1</v>
      </c>
      <c r="Z890" s="4" t="str">
        <f>IF(Y890&gt;0,"어학 충족","자격미달")</f>
        <v>어학 충족</v>
      </c>
      <c r="AA890" s="4"/>
      <c r="AB890" s="4" t="str">
        <f>IF(P890="A",IF(Q890&gt;849,"TOEIC 충족",IF(R890&gt;335,"New-TEPS 충족",IF(S890&gt;97,"TOEFL 충족",IF(T890&gt;849,"JPT 충족",IF(W890&gt;82,"G-TELP 충족",IF(U890=6,"HSK점수 충족",IF(U890=5,IF(V890&gt;254,"HSK점수 충족","자격미달"),"자격미달"))))))),IF(P890="B",IF(Q890&gt;699,"TOEIC 충족",IF(R890&gt;263,"New-TEPS 충족",IF(S890&gt;78,"TOEFL 충족",IF(T890&gt;699,"JPT 충족",IF(W890&gt;63,"G-TELP 충족",IF(U890=6,"HSK점수 충족",IF(U890=5,IF(V890&gt;179,"HSK점수 충족","자격미달"),"자격미달"))))))),IF(P890="C",IF(Q890&gt;599,"TOEIC 충족",IF(R890&gt;226,"New-TEPS 충족",IF(S890&gt;67,"TOEFL 충족",IF(T890&gt;599,"JPT 충족",IF(W890&gt;49,"G-TELP 충족",IF(U890=6,"HSK점수 충족",IF(U890=5,"HSK점수 충족",IF(U890=4,IF(V890&gt;209,"HSK점수 충족","자격미달"),"자격미달")))))))),IF(P890="D",IF(Q890&gt;649,"TOEIC 충족",IF(R890&gt;244,"New-TEPS 충족",IF(S890&gt;73,"TOEFL 충족",IF(T890&gt;649,"JPT 충족",IF(W890&gt;56,"G-TELP 충족",IF(U1831=6,"HSK점수 충족",IF(U1831=5,"HSK점수 충족",IF(U1831=4,IF(V1831&gt;254,"HSK점수 충족","자격미달"),"자격미달")))))))),0))))</f>
        <v>TOEIC 충족</v>
      </c>
      <c r="AC890" s="21"/>
      <c r="AD890" s="4">
        <f>IF(P890="A",VLOOKUP(Q890,[1]교육_어학_경력backdata!$B$3:$C$9,2,1),IF(P890="B",VLOOKUP(Q890,[1]교육_어학_경력backdata!$G$3:$H$9,2,1),IF(P890="C",0,"오류")))</f>
        <v>4</v>
      </c>
      <c r="AE890" s="4">
        <f>IF(P890="A",VLOOKUP(R890,[1]교육_어학_경력backdata!$B$11:$C$17,2,1),IF(P890="B",VLOOKUP(R890,[1]교육_어학_경력backdata!$G$11:$H$17,2,1),IF(P890="C",0,"오류")))</f>
        <v>0</v>
      </c>
      <c r="AF890" s="4">
        <f>IF(P890="A",VLOOKUP(S890,[1]교육_어학_경력backdata!$B$19:$C$25,2,1),IF(P890="B",VLOOKUP(S890,[1]교육_어학_경력backdata!$G$19:$H$25,2,1),IF(P890="C",0,"오류")))</f>
        <v>0</v>
      </c>
      <c r="AG890" s="4">
        <f>IF(P890="A",VLOOKUP(T890,[1]교육_어학_경력backdata!$B$3:$C$9,2,1),IF(P890="B",VLOOKUP(T890,[1]교육_어학_경력backdata!$G$3:$H$9,2,1),IF(P890="C",0,"오류")))</f>
        <v>0</v>
      </c>
      <c r="AH890" s="4">
        <f>IF(P890="A",IF(U890=0,0,IF(U890=4,0,IF(U890=5,VLOOKUP(V890,[1]교육_어학_경력backdata!$B$27:$C$29,2,1),IF(U890=6,VLOOKUP(V890,[1]교육_어학_경력backdata!$B$31:$C$34,2,1))))),IF(P890="B",IF(U890=0,0,IF(U890=4,0,IF(U890=5,VLOOKUP(V890,[1]교육_어학_경력backdata!$G$27:$H$31,2,1),IF(U890=6,VLOOKUP(V890,[1]교육_어학_경력backdata!$G$33:$H$34,2,1))))),IF(CT890="C",0,"오류")))</f>
        <v>0</v>
      </c>
      <c r="AI890" s="4">
        <f>IF(P890="A",VLOOKUP(W890,[1]교육_어학_경력backdata!$B$36:$C$42,2,1),IF(P890="B",VLOOKUP(W890,[1]교육_어학_경력backdata!$G$36:$H$42,2,1),IF(P890="C",0,"오류")))</f>
        <v>0</v>
      </c>
      <c r="AJ890" s="4">
        <f>SUM(AD890:AI890)</f>
        <v>4</v>
      </c>
      <c r="AK890" s="4">
        <f>_xlfn.MAXIFS(AJ:AJ,B:B,B890)</f>
        <v>4</v>
      </c>
      <c r="AL890" s="4"/>
      <c r="AM890" s="21"/>
      <c r="AN890" s="4"/>
      <c r="AO890" s="4"/>
    </row>
    <row r="891" spans="1:41" x14ac:dyDescent="0.4">
      <c r="A891" s="3">
        <f>IF(B890=B891,A890,A890+1)</f>
        <v>840</v>
      </c>
      <c r="B891" s="3" t="s">
        <v>1820</v>
      </c>
      <c r="C891" s="3" t="s">
        <v>1819</v>
      </c>
      <c r="D891" s="3" t="s">
        <v>1789</v>
      </c>
      <c r="E891" s="3" t="s">
        <v>1788</v>
      </c>
      <c r="F891" s="3">
        <f>IF(B891=B890,F890+1,1)</f>
        <v>1</v>
      </c>
      <c r="G891" s="3" t="s">
        <v>6380</v>
      </c>
      <c r="H891" s="3" t="s">
        <v>6379</v>
      </c>
      <c r="I891" s="3" t="s">
        <v>6378</v>
      </c>
      <c r="J891" s="3" t="s">
        <v>6483</v>
      </c>
      <c r="K891" s="3"/>
      <c r="L891" s="3" t="s">
        <v>6485</v>
      </c>
      <c r="M891" s="3" t="s">
        <v>6551</v>
      </c>
      <c r="P891" s="3" t="s">
        <v>1474</v>
      </c>
      <c r="Q891" s="3">
        <f>IF(H891="TOEIC",VALUE(L891),0)</f>
        <v>800</v>
      </c>
      <c r="R891" s="3">
        <f>IF(H891="NEW TEPS",VALUE(L891),0)</f>
        <v>0</v>
      </c>
      <c r="S891" s="3">
        <f>IF(H891="TOEFL(ibt)",VALUE(L891),0)</f>
        <v>0</v>
      </c>
      <c r="T891" s="3">
        <f>IF(H891="JPT",VALUE(L891),0)</f>
        <v>0</v>
      </c>
      <c r="U891" s="3">
        <f>IF(H891="HSK",VALUE(K891),0)</f>
        <v>0</v>
      </c>
      <c r="V891" s="3">
        <f>IF(H891="HSK",VALUE(L891),0)</f>
        <v>0</v>
      </c>
      <c r="W891" s="3">
        <f>IF(H891="G-TELP Level2",VALUE(L891),0)</f>
        <v>0</v>
      </c>
      <c r="X891" s="3">
        <f>IF(P891="A",IF(Q891&gt;849,1,IF(R891&gt;335,1,IF(S891&gt;97,1,IF(T891&gt;849,1,IF(W891&gt;82,1,IF(U891=6,1,IF(U891=5,IF(V891&gt;254,1,0),0))))))),IF(P891="B",IF(Q891&gt;699,1,IF(R891&gt;263,1,IF(S891&gt;78,1,IF(T891&gt;699,1,IF(W891&gt;63,1,IF(U891=6,1,IF(U891=5,IF(V891&gt;179,1,0),0))))))),IF(P891="C",IF(Q891&gt;599,1,IF(R891&gt;226,1,IF(S891&gt;67,1,IF(T891&gt;599,1,IF(W891&gt;49,1,IF(U891=6,1,IF(U891=5,1,IF(U891=4,IF(V891&gt;209,1,0),0)))))))),IF(P891="D",IF(Q891&gt;649,1,IF(R891&gt;244,1,IF(S891&gt;73,1,IF(T891&gt;649,1,IF(W891&gt;56,1,IF(U891=6,1,IF(U891=5,1,IF(U891=4,IF(V891&gt;254,1,0),0)))))))),0))))</f>
        <v>1</v>
      </c>
      <c r="Y891" s="3">
        <f>SUMIF(B:B,B891,X:X)</f>
        <v>1</v>
      </c>
      <c r="Z891" s="3" t="str">
        <f>IF(Y891&gt;0,"어학 충족","자격미달")</f>
        <v>어학 충족</v>
      </c>
      <c r="AA891" s="3"/>
      <c r="AB891" s="3" t="str">
        <f>IF(P891="A",IF(Q891&gt;849,"TOEIC 충족",IF(R891&gt;335,"New-TEPS 충족",IF(S891&gt;97,"TOEFL 충족",IF(T891&gt;849,"JPT 충족",IF(W891&gt;82,"G-TELP 충족",IF(U891=6,"HSK점수 충족",IF(U891=5,IF(V891&gt;254,"HSK점수 충족","자격미달"),"자격미달"))))))),IF(P891="B",IF(Q891&gt;699,"TOEIC 충족",IF(R891&gt;263,"New-TEPS 충족",IF(S891&gt;78,"TOEFL 충족",IF(T891&gt;699,"JPT 충족",IF(W891&gt;63,"G-TELP 충족",IF(U891=6,"HSK점수 충족",IF(U891=5,IF(V891&gt;179,"HSK점수 충족","자격미달"),"자격미달"))))))),IF(P891="C",IF(Q891&gt;599,"TOEIC 충족",IF(R891&gt;226,"New-TEPS 충족",IF(S891&gt;67,"TOEFL 충족",IF(T891&gt;599,"JPT 충족",IF(W891&gt;49,"G-TELP 충족",IF(U891=6,"HSK점수 충족",IF(U891=5,"HSK점수 충족",IF(U891=4,IF(V891&gt;209,"HSK점수 충족","자격미달"),"자격미달")))))))),IF(P891="D",IF(Q891&gt;649,"TOEIC 충족",IF(R891&gt;244,"New-TEPS 충족",IF(S891&gt;73,"TOEFL 충족",IF(T891&gt;649,"JPT 충족",IF(W891&gt;56,"G-TELP 충족",IF(U1832=6,"HSK점수 충족",IF(U1832=5,"HSK점수 충족",IF(U1832=4,IF(V1832&gt;254,"HSK점수 충족","자격미달"),"자격미달")))))))),0))))</f>
        <v>TOEIC 충족</v>
      </c>
      <c r="AC891" s="21"/>
      <c r="AD891" s="3">
        <f>IF(P891="A",VLOOKUP(Q891,[1]교육_어학_경력backdata!$B$3:$C$9,2,1),IF(P891="B",VLOOKUP(Q891,[1]교육_어학_경력backdata!$G$3:$H$9,2,1),IF(P891="C",0,"오류")))</f>
        <v>6</v>
      </c>
      <c r="AE891" s="3">
        <f>IF(P891="A",VLOOKUP(R891,[1]교육_어학_경력backdata!$B$11:$C$17,2,1),IF(P891="B",VLOOKUP(R891,[1]교육_어학_경력backdata!$G$11:$H$17,2,1),IF(P891="C",0,"오류")))</f>
        <v>0</v>
      </c>
      <c r="AF891" s="3">
        <f>IF(P891="A",VLOOKUP(S891,[1]교육_어학_경력backdata!$B$19:$C$25,2,1),IF(P891="B",VLOOKUP(S891,[1]교육_어학_경력backdata!$G$19:$H$25,2,1),IF(P891="C",0,"오류")))</f>
        <v>0</v>
      </c>
      <c r="AG891" s="3">
        <f>IF(P891="A",VLOOKUP(T891,[1]교육_어학_경력backdata!$B$3:$C$9,2,1),IF(P891="B",VLOOKUP(T891,[1]교육_어학_경력backdata!$G$3:$H$9,2,1),IF(P891="C",0,"오류")))</f>
        <v>0</v>
      </c>
      <c r="AH891" s="3">
        <f>IF(P891="A",IF(U891=0,0,IF(U891=4,0,IF(U891=5,VLOOKUP(V891,[1]교육_어학_경력backdata!$B$27:$C$29,2,1),IF(U891=6,VLOOKUP(V891,[1]교육_어학_경력backdata!$B$31:$C$34,2,1))))),IF(P891="B",IF(U891=0,0,IF(U891=4,0,IF(U891=5,VLOOKUP(V891,[1]교육_어학_경력backdata!$G$27:$H$31,2,1),IF(U891=6,VLOOKUP(V891,[1]교육_어학_경력backdata!$G$33:$H$34,2,1))))),IF(CT891="C",0,"오류")))</f>
        <v>0</v>
      </c>
      <c r="AI891" s="3">
        <f>IF(P891="A",VLOOKUP(W891,[1]교육_어학_경력backdata!$B$36:$C$42,2,1),IF(P891="B",VLOOKUP(W891,[1]교육_어학_경력backdata!$G$36:$H$42,2,1),IF(P891="C",0,"오류")))</f>
        <v>0</v>
      </c>
      <c r="AJ891" s="3">
        <f>SUM(AD891:AI891)</f>
        <v>6</v>
      </c>
      <c r="AK891" s="3">
        <f>_xlfn.MAXIFS(AJ:AJ,B:B,B891)</f>
        <v>6</v>
      </c>
      <c r="AL891" s="3"/>
      <c r="AM891" s="21"/>
      <c r="AN891" s="3"/>
      <c r="AO891" s="3"/>
    </row>
    <row r="892" spans="1:41" x14ac:dyDescent="0.4">
      <c r="A892" s="4">
        <f>IF(B891=B892,A891,A891+1)</f>
        <v>841</v>
      </c>
      <c r="B892" s="4" t="s">
        <v>1814</v>
      </c>
      <c r="C892" s="4" t="s">
        <v>1813</v>
      </c>
      <c r="D892" s="4" t="s">
        <v>1789</v>
      </c>
      <c r="E892" s="4" t="s">
        <v>1788</v>
      </c>
      <c r="F892" s="4">
        <f>IF(B892=B891,F891+1,1)</f>
        <v>1</v>
      </c>
      <c r="G892" s="4" t="s">
        <v>6384</v>
      </c>
      <c r="H892" s="4" t="s">
        <v>6379</v>
      </c>
      <c r="I892" s="4" t="s">
        <v>6378</v>
      </c>
      <c r="J892" s="4" t="s">
        <v>6383</v>
      </c>
      <c r="K892" s="4"/>
      <c r="L892" s="4" t="s">
        <v>6421</v>
      </c>
      <c r="M892" s="4" t="s">
        <v>6550</v>
      </c>
      <c r="P892" s="4" t="s">
        <v>1474</v>
      </c>
      <c r="Q892" s="4">
        <f>IF(H892="TOEIC",VALUE(L892),0)</f>
        <v>805</v>
      </c>
      <c r="R892" s="4">
        <f>IF(H892="NEW TEPS",VALUE(L892),0)</f>
        <v>0</v>
      </c>
      <c r="S892" s="4">
        <f>IF(H892="TOEFL(ibt)",VALUE(L892),0)</f>
        <v>0</v>
      </c>
      <c r="T892" s="4">
        <f>IF(H892="JPT",VALUE(L892),0)</f>
        <v>0</v>
      </c>
      <c r="U892" s="4">
        <f>IF(H892="HSK",VALUE(K892),0)</f>
        <v>0</v>
      </c>
      <c r="V892" s="4">
        <f>IF(H892="HSK",VALUE(L892),0)</f>
        <v>0</v>
      </c>
      <c r="W892" s="4">
        <f>IF(H892="G-TELP Level2",VALUE(L892),0)</f>
        <v>0</v>
      </c>
      <c r="X892" s="4">
        <f>IF(P892="A",IF(Q892&gt;849,1,IF(R892&gt;335,1,IF(S892&gt;97,1,IF(T892&gt;849,1,IF(W892&gt;82,1,IF(U892=6,1,IF(U892=5,IF(V892&gt;254,1,0),0))))))),IF(P892="B",IF(Q892&gt;699,1,IF(R892&gt;263,1,IF(S892&gt;78,1,IF(T892&gt;699,1,IF(W892&gt;63,1,IF(U892=6,1,IF(U892=5,IF(V892&gt;179,1,0),0))))))),IF(P892="C",IF(Q892&gt;599,1,IF(R892&gt;226,1,IF(S892&gt;67,1,IF(T892&gt;599,1,IF(W892&gt;49,1,IF(U892=6,1,IF(U892=5,1,IF(U892=4,IF(V892&gt;209,1,0),0)))))))),IF(P892="D",IF(Q892&gt;649,1,IF(R892&gt;244,1,IF(S892&gt;73,1,IF(T892&gt;649,1,IF(W892&gt;56,1,IF(U892=6,1,IF(U892=5,1,IF(U892=4,IF(V892&gt;254,1,0),0)))))))),0))))</f>
        <v>1</v>
      </c>
      <c r="Y892" s="4">
        <f>SUMIF(B:B,B892,X:X)</f>
        <v>1</v>
      </c>
      <c r="Z892" s="4" t="str">
        <f>IF(Y892&gt;0,"어학 충족","자격미달")</f>
        <v>어학 충족</v>
      </c>
      <c r="AA892" s="4"/>
      <c r="AB892" s="4" t="str">
        <f>IF(P892="A",IF(Q892&gt;849,"TOEIC 충족",IF(R892&gt;335,"New-TEPS 충족",IF(S892&gt;97,"TOEFL 충족",IF(T892&gt;849,"JPT 충족",IF(W892&gt;82,"G-TELP 충족",IF(U892=6,"HSK점수 충족",IF(U892=5,IF(V892&gt;254,"HSK점수 충족","자격미달"),"자격미달"))))))),IF(P892="B",IF(Q892&gt;699,"TOEIC 충족",IF(R892&gt;263,"New-TEPS 충족",IF(S892&gt;78,"TOEFL 충족",IF(T892&gt;699,"JPT 충족",IF(W892&gt;63,"G-TELP 충족",IF(U892=6,"HSK점수 충족",IF(U892=5,IF(V892&gt;179,"HSK점수 충족","자격미달"),"자격미달"))))))),IF(P892="C",IF(Q892&gt;599,"TOEIC 충족",IF(R892&gt;226,"New-TEPS 충족",IF(S892&gt;67,"TOEFL 충족",IF(T892&gt;599,"JPT 충족",IF(W892&gt;49,"G-TELP 충족",IF(U892=6,"HSK점수 충족",IF(U892=5,"HSK점수 충족",IF(U892=4,IF(V892&gt;209,"HSK점수 충족","자격미달"),"자격미달")))))))),IF(P892="D",IF(Q892&gt;649,"TOEIC 충족",IF(R892&gt;244,"New-TEPS 충족",IF(S892&gt;73,"TOEFL 충족",IF(T892&gt;649,"JPT 충족",IF(W892&gt;56,"G-TELP 충족",IF(U1833=6,"HSK점수 충족",IF(U1833=5,"HSK점수 충족",IF(U1833=4,IF(V1833&gt;254,"HSK점수 충족","자격미달"),"자격미달")))))))),0))))</f>
        <v>TOEIC 충족</v>
      </c>
      <c r="AC892" s="21"/>
      <c r="AD892" s="4">
        <f>IF(P892="A",VLOOKUP(Q892,[1]교육_어학_경력backdata!$B$3:$C$9,2,1),IF(P892="B",VLOOKUP(Q892,[1]교육_어학_경력backdata!$G$3:$H$9,2,1),IF(P892="C",0,"오류")))</f>
        <v>6</v>
      </c>
      <c r="AE892" s="4">
        <f>IF(P892="A",VLOOKUP(R892,[1]교육_어학_경력backdata!$B$11:$C$17,2,1),IF(P892="B",VLOOKUP(R892,[1]교육_어학_경력backdata!$G$11:$H$17,2,1),IF(P892="C",0,"오류")))</f>
        <v>0</v>
      </c>
      <c r="AF892" s="4">
        <f>IF(P892="A",VLOOKUP(S892,[1]교육_어학_경력backdata!$B$19:$C$25,2,1),IF(P892="B",VLOOKUP(S892,[1]교육_어학_경력backdata!$G$19:$H$25,2,1),IF(P892="C",0,"오류")))</f>
        <v>0</v>
      </c>
      <c r="AG892" s="4">
        <f>IF(P892="A",VLOOKUP(T892,[1]교육_어학_경력backdata!$B$3:$C$9,2,1),IF(P892="B",VLOOKUP(T892,[1]교육_어학_경력backdata!$G$3:$H$9,2,1),IF(P892="C",0,"오류")))</f>
        <v>0</v>
      </c>
      <c r="AH892" s="4">
        <f>IF(P892="A",IF(U892=0,0,IF(U892=4,0,IF(U892=5,VLOOKUP(V892,[1]교육_어학_경력backdata!$B$27:$C$29,2,1),IF(U892=6,VLOOKUP(V892,[1]교육_어학_경력backdata!$B$31:$C$34,2,1))))),IF(P892="B",IF(U892=0,0,IF(U892=4,0,IF(U892=5,VLOOKUP(V892,[1]교육_어학_경력backdata!$G$27:$H$31,2,1),IF(U892=6,VLOOKUP(V892,[1]교육_어학_경력backdata!$G$33:$H$34,2,1))))),IF(CT892="C",0,"오류")))</f>
        <v>0</v>
      </c>
      <c r="AI892" s="4">
        <f>IF(P892="A",VLOOKUP(W892,[1]교육_어학_경력backdata!$B$36:$C$42,2,1),IF(P892="B",VLOOKUP(W892,[1]교육_어학_경력backdata!$G$36:$H$42,2,1),IF(P892="C",0,"오류")))</f>
        <v>0</v>
      </c>
      <c r="AJ892" s="4">
        <f>SUM(AD892:AI892)</f>
        <v>6</v>
      </c>
      <c r="AK892" s="4">
        <f>_xlfn.MAXIFS(AJ:AJ,B:B,B892)</f>
        <v>6</v>
      </c>
      <c r="AL892" s="4"/>
      <c r="AM892" s="21"/>
      <c r="AN892" s="4"/>
      <c r="AO892" s="4"/>
    </row>
    <row r="893" spans="1:41" x14ac:dyDescent="0.4">
      <c r="A893" s="3">
        <f>IF(B892=B893,A892,A892+1)</f>
        <v>842</v>
      </c>
      <c r="B893" s="3" t="s">
        <v>1808</v>
      </c>
      <c r="C893" s="3" t="s">
        <v>1807</v>
      </c>
      <c r="D893" s="3" t="s">
        <v>1789</v>
      </c>
      <c r="E893" s="3" t="s">
        <v>1788</v>
      </c>
      <c r="F893" s="3">
        <f>IF(B893=B892,F892+1,1)</f>
        <v>1</v>
      </c>
      <c r="G893" s="3" t="s">
        <v>6384</v>
      </c>
      <c r="H893" s="3" t="s">
        <v>6379</v>
      </c>
      <c r="I893" s="3" t="s">
        <v>6378</v>
      </c>
      <c r="J893" s="3" t="s">
        <v>6549</v>
      </c>
      <c r="K893" s="3"/>
      <c r="L893" s="3" t="s">
        <v>6525</v>
      </c>
      <c r="M893" s="3" t="s">
        <v>6548</v>
      </c>
      <c r="P893" s="3" t="s">
        <v>1474</v>
      </c>
      <c r="Q893" s="3">
        <f>IF(H893="TOEIC",VALUE(L893),0)</f>
        <v>825</v>
      </c>
      <c r="R893" s="3">
        <f>IF(H893="NEW TEPS",VALUE(L893),0)</f>
        <v>0</v>
      </c>
      <c r="S893" s="3">
        <f>IF(H893="TOEFL(ibt)",VALUE(L893),0)</f>
        <v>0</v>
      </c>
      <c r="T893" s="3">
        <f>IF(H893="JPT",VALUE(L893),0)</f>
        <v>0</v>
      </c>
      <c r="U893" s="3">
        <f>IF(H893="HSK",VALUE(K893),0)</f>
        <v>0</v>
      </c>
      <c r="V893" s="3">
        <f>IF(H893="HSK",VALUE(L893),0)</f>
        <v>0</v>
      </c>
      <c r="W893" s="3">
        <f>IF(H893="G-TELP Level2",VALUE(L893),0)</f>
        <v>0</v>
      </c>
      <c r="X893" s="3">
        <f>IF(P893="A",IF(Q893&gt;849,1,IF(R893&gt;335,1,IF(S893&gt;97,1,IF(T893&gt;849,1,IF(W893&gt;82,1,IF(U893=6,1,IF(U893=5,IF(V893&gt;254,1,0),0))))))),IF(P893="B",IF(Q893&gt;699,1,IF(R893&gt;263,1,IF(S893&gt;78,1,IF(T893&gt;699,1,IF(W893&gt;63,1,IF(U893=6,1,IF(U893=5,IF(V893&gt;179,1,0),0))))))),IF(P893="C",IF(Q893&gt;599,1,IF(R893&gt;226,1,IF(S893&gt;67,1,IF(T893&gt;599,1,IF(W893&gt;49,1,IF(U893=6,1,IF(U893=5,1,IF(U893=4,IF(V893&gt;209,1,0),0)))))))),IF(P893="D",IF(Q893&gt;649,1,IF(R893&gt;244,1,IF(S893&gt;73,1,IF(T893&gt;649,1,IF(W893&gt;56,1,IF(U893=6,1,IF(U893=5,1,IF(U893=4,IF(V893&gt;254,1,0),0)))))))),0))))</f>
        <v>1</v>
      </c>
      <c r="Y893" s="3">
        <f>SUMIF(B:B,B893,X:X)</f>
        <v>1</v>
      </c>
      <c r="Z893" s="3" t="str">
        <f>IF(Y893&gt;0,"어학 충족","자격미달")</f>
        <v>어학 충족</v>
      </c>
      <c r="AA893" s="3"/>
      <c r="AB893" s="3" t="str">
        <f>IF(P893="A",IF(Q893&gt;849,"TOEIC 충족",IF(R893&gt;335,"New-TEPS 충족",IF(S893&gt;97,"TOEFL 충족",IF(T893&gt;849,"JPT 충족",IF(W893&gt;82,"G-TELP 충족",IF(U893=6,"HSK점수 충족",IF(U893=5,IF(V893&gt;254,"HSK점수 충족","자격미달"),"자격미달"))))))),IF(P893="B",IF(Q893&gt;699,"TOEIC 충족",IF(R893&gt;263,"New-TEPS 충족",IF(S893&gt;78,"TOEFL 충족",IF(T893&gt;699,"JPT 충족",IF(W893&gt;63,"G-TELP 충족",IF(U893=6,"HSK점수 충족",IF(U893=5,IF(V893&gt;179,"HSK점수 충족","자격미달"),"자격미달"))))))),IF(P893="C",IF(Q893&gt;599,"TOEIC 충족",IF(R893&gt;226,"New-TEPS 충족",IF(S893&gt;67,"TOEFL 충족",IF(T893&gt;599,"JPT 충족",IF(W893&gt;49,"G-TELP 충족",IF(U893=6,"HSK점수 충족",IF(U893=5,"HSK점수 충족",IF(U893=4,IF(V893&gt;209,"HSK점수 충족","자격미달"),"자격미달")))))))),IF(P893="D",IF(Q893&gt;649,"TOEIC 충족",IF(R893&gt;244,"New-TEPS 충족",IF(S893&gt;73,"TOEFL 충족",IF(T893&gt;649,"JPT 충족",IF(W893&gt;56,"G-TELP 충족",IF(U1834=6,"HSK점수 충족",IF(U1834=5,"HSK점수 충족",IF(U1834=4,IF(V1834&gt;254,"HSK점수 충족","자격미달"),"자격미달")))))))),0))))</f>
        <v>TOEIC 충족</v>
      </c>
      <c r="AC893" s="21"/>
      <c r="AD893" s="3">
        <f>IF(P893="A",VLOOKUP(Q893,[1]교육_어학_경력backdata!$B$3:$C$9,2,1),IF(P893="B",VLOOKUP(Q893,[1]교육_어학_경력backdata!$G$3:$H$9,2,1),IF(P893="C",0,"오류")))</f>
        <v>6</v>
      </c>
      <c r="AE893" s="3">
        <f>IF(P893="A",VLOOKUP(R893,[1]교육_어학_경력backdata!$B$11:$C$17,2,1),IF(P893="B",VLOOKUP(R893,[1]교육_어학_경력backdata!$G$11:$H$17,2,1),IF(P893="C",0,"오류")))</f>
        <v>0</v>
      </c>
      <c r="AF893" s="3">
        <f>IF(P893="A",VLOOKUP(S893,[1]교육_어학_경력backdata!$B$19:$C$25,2,1),IF(P893="B",VLOOKUP(S893,[1]교육_어학_경력backdata!$G$19:$H$25,2,1),IF(P893="C",0,"오류")))</f>
        <v>0</v>
      </c>
      <c r="AG893" s="3">
        <f>IF(P893="A",VLOOKUP(T893,[1]교육_어학_경력backdata!$B$3:$C$9,2,1),IF(P893="B",VLOOKUP(T893,[1]교육_어학_경력backdata!$G$3:$H$9,2,1),IF(P893="C",0,"오류")))</f>
        <v>0</v>
      </c>
      <c r="AH893" s="3">
        <f>IF(P893="A",IF(U893=0,0,IF(U893=4,0,IF(U893=5,VLOOKUP(V893,[1]교육_어학_경력backdata!$B$27:$C$29,2,1),IF(U893=6,VLOOKUP(V893,[1]교육_어학_경력backdata!$B$31:$C$34,2,1))))),IF(P893="B",IF(U893=0,0,IF(U893=4,0,IF(U893=5,VLOOKUP(V893,[1]교육_어학_경력backdata!$G$27:$H$31,2,1),IF(U893=6,VLOOKUP(V893,[1]교육_어학_경력backdata!$G$33:$H$34,2,1))))),IF(CT893="C",0,"오류")))</f>
        <v>0</v>
      </c>
      <c r="AI893" s="3">
        <f>IF(P893="A",VLOOKUP(W893,[1]교육_어학_경력backdata!$B$36:$C$42,2,1),IF(P893="B",VLOOKUP(W893,[1]교육_어학_경력backdata!$G$36:$H$42,2,1),IF(P893="C",0,"오류")))</f>
        <v>0</v>
      </c>
      <c r="AJ893" s="3">
        <f>SUM(AD893:AI893)</f>
        <v>6</v>
      </c>
      <c r="AK893" s="3">
        <f>_xlfn.MAXIFS(AJ:AJ,B:B,B893)</f>
        <v>6</v>
      </c>
      <c r="AL893" s="3"/>
      <c r="AM893" s="21"/>
      <c r="AN893" s="3"/>
      <c r="AO893" s="3"/>
    </row>
    <row r="894" spans="1:41" x14ac:dyDescent="0.4">
      <c r="A894" s="4">
        <f>IF(B893=B894,A893,A893+1)</f>
        <v>843</v>
      </c>
      <c r="B894" s="4" t="s">
        <v>1804</v>
      </c>
      <c r="C894" s="4" t="s">
        <v>1803</v>
      </c>
      <c r="D894" s="4" t="s">
        <v>1789</v>
      </c>
      <c r="E894" s="4" t="s">
        <v>1788</v>
      </c>
      <c r="F894" s="4">
        <f>IF(B894=B893,F893+1,1)</f>
        <v>1</v>
      </c>
      <c r="G894" s="4" t="s">
        <v>6380</v>
      </c>
      <c r="H894" s="4" t="s">
        <v>6379</v>
      </c>
      <c r="I894" s="4" t="s">
        <v>6378</v>
      </c>
      <c r="J894" s="4" t="s">
        <v>6547</v>
      </c>
      <c r="K894" s="4"/>
      <c r="L894" s="4" t="s">
        <v>6546</v>
      </c>
      <c r="M894" s="4" t="s">
        <v>6545</v>
      </c>
      <c r="P894" s="4" t="s">
        <v>1474</v>
      </c>
      <c r="Q894" s="4">
        <f>IF(H894="TOEIC",VALUE(L894),0)</f>
        <v>720</v>
      </c>
      <c r="R894" s="4">
        <f>IF(H894="NEW TEPS",VALUE(L894),0)</f>
        <v>0</v>
      </c>
      <c r="S894" s="4">
        <f>IF(H894="TOEFL(ibt)",VALUE(L894),0)</f>
        <v>0</v>
      </c>
      <c r="T894" s="4">
        <f>IF(H894="JPT",VALUE(L894),0)</f>
        <v>0</v>
      </c>
      <c r="U894" s="4">
        <f>IF(H894="HSK",VALUE(K894),0)</f>
        <v>0</v>
      </c>
      <c r="V894" s="4">
        <f>IF(H894="HSK",VALUE(L894),0)</f>
        <v>0</v>
      </c>
      <c r="W894" s="4">
        <f>IF(H894="G-TELP Level2",VALUE(L894),0)</f>
        <v>0</v>
      </c>
      <c r="X894" s="4">
        <f>IF(P894="A",IF(Q894&gt;849,1,IF(R894&gt;335,1,IF(S894&gt;97,1,IF(T894&gt;849,1,IF(W894&gt;82,1,IF(U894=6,1,IF(U894=5,IF(V894&gt;254,1,0),0))))))),IF(P894="B",IF(Q894&gt;699,1,IF(R894&gt;263,1,IF(S894&gt;78,1,IF(T894&gt;699,1,IF(W894&gt;63,1,IF(U894=6,1,IF(U894=5,IF(V894&gt;179,1,0),0))))))),IF(P894="C",IF(Q894&gt;599,1,IF(R894&gt;226,1,IF(S894&gt;67,1,IF(T894&gt;599,1,IF(W894&gt;49,1,IF(U894=6,1,IF(U894=5,1,IF(U894=4,IF(V894&gt;209,1,0),0)))))))),IF(P894="D",IF(Q894&gt;649,1,IF(R894&gt;244,1,IF(S894&gt;73,1,IF(T894&gt;649,1,IF(W894&gt;56,1,IF(U894=6,1,IF(U894=5,1,IF(U894=4,IF(V894&gt;254,1,0),0)))))))),0))))</f>
        <v>1</v>
      </c>
      <c r="Y894" s="4">
        <f>SUMIF(B:B,B894,X:X)</f>
        <v>1</v>
      </c>
      <c r="Z894" s="4" t="str">
        <f>IF(Y894&gt;0,"어학 충족","자격미달")</f>
        <v>어학 충족</v>
      </c>
      <c r="AA894" s="4"/>
      <c r="AB894" s="4" t="str">
        <f>IF(P894="A",IF(Q894&gt;849,"TOEIC 충족",IF(R894&gt;335,"New-TEPS 충족",IF(S894&gt;97,"TOEFL 충족",IF(T894&gt;849,"JPT 충족",IF(W894&gt;82,"G-TELP 충족",IF(U894=6,"HSK점수 충족",IF(U894=5,IF(V894&gt;254,"HSK점수 충족","자격미달"),"자격미달"))))))),IF(P894="B",IF(Q894&gt;699,"TOEIC 충족",IF(R894&gt;263,"New-TEPS 충족",IF(S894&gt;78,"TOEFL 충족",IF(T894&gt;699,"JPT 충족",IF(W894&gt;63,"G-TELP 충족",IF(U894=6,"HSK점수 충족",IF(U894=5,IF(V894&gt;179,"HSK점수 충족","자격미달"),"자격미달"))))))),IF(P894="C",IF(Q894&gt;599,"TOEIC 충족",IF(R894&gt;226,"New-TEPS 충족",IF(S894&gt;67,"TOEFL 충족",IF(T894&gt;599,"JPT 충족",IF(W894&gt;49,"G-TELP 충족",IF(U894=6,"HSK점수 충족",IF(U894=5,"HSK점수 충족",IF(U894=4,IF(V894&gt;209,"HSK점수 충족","자격미달"),"자격미달")))))))),IF(P894="D",IF(Q894&gt;649,"TOEIC 충족",IF(R894&gt;244,"New-TEPS 충족",IF(S894&gt;73,"TOEFL 충족",IF(T894&gt;649,"JPT 충족",IF(W894&gt;56,"G-TELP 충족",IF(U1835=6,"HSK점수 충족",IF(U1835=5,"HSK점수 충족",IF(U1835=4,IF(V1835&gt;254,"HSK점수 충족","자격미달"),"자격미달")))))))),0))))</f>
        <v>TOEIC 충족</v>
      </c>
      <c r="AC894" s="21"/>
      <c r="AD894" s="4">
        <f>IF(P894="A",VLOOKUP(Q894,[1]교육_어학_경력backdata!$B$3:$C$9,2,1),IF(P894="B",VLOOKUP(Q894,[1]교육_어학_경력backdata!$G$3:$H$9,2,1),IF(P894="C",0,"오류")))</f>
        <v>2</v>
      </c>
      <c r="AE894" s="4">
        <f>IF(P894="A",VLOOKUP(R894,[1]교육_어학_경력backdata!$B$11:$C$17,2,1),IF(P894="B",VLOOKUP(R894,[1]교육_어학_경력backdata!$G$11:$H$17,2,1),IF(P894="C",0,"오류")))</f>
        <v>0</v>
      </c>
      <c r="AF894" s="4">
        <f>IF(P894="A",VLOOKUP(S894,[1]교육_어학_경력backdata!$B$19:$C$25,2,1),IF(P894="B",VLOOKUP(S894,[1]교육_어학_경력backdata!$G$19:$H$25,2,1),IF(P894="C",0,"오류")))</f>
        <v>0</v>
      </c>
      <c r="AG894" s="4">
        <f>IF(P894="A",VLOOKUP(T894,[1]교육_어학_경력backdata!$B$3:$C$9,2,1),IF(P894="B",VLOOKUP(T894,[1]교육_어학_경력backdata!$G$3:$H$9,2,1),IF(P894="C",0,"오류")))</f>
        <v>0</v>
      </c>
      <c r="AH894" s="4">
        <f>IF(P894="A",IF(U894=0,0,IF(U894=4,0,IF(U894=5,VLOOKUP(V894,[1]교육_어학_경력backdata!$B$27:$C$29,2,1),IF(U894=6,VLOOKUP(V894,[1]교육_어학_경력backdata!$B$31:$C$34,2,1))))),IF(P894="B",IF(U894=0,0,IF(U894=4,0,IF(U894=5,VLOOKUP(V894,[1]교육_어학_경력backdata!$G$27:$H$31,2,1),IF(U894=6,VLOOKUP(V894,[1]교육_어학_경력backdata!$G$33:$H$34,2,1))))),IF(CT894="C",0,"오류")))</f>
        <v>0</v>
      </c>
      <c r="AI894" s="4">
        <f>IF(P894="A",VLOOKUP(W894,[1]교육_어학_경력backdata!$B$36:$C$42,2,1),IF(P894="B",VLOOKUP(W894,[1]교육_어학_경력backdata!$G$36:$H$42,2,1),IF(P894="C",0,"오류")))</f>
        <v>0</v>
      </c>
      <c r="AJ894" s="4">
        <f>SUM(AD894:AI894)</f>
        <v>2</v>
      </c>
      <c r="AK894" s="4">
        <f>_xlfn.MAXIFS(AJ:AJ,B:B,B894)</f>
        <v>2</v>
      </c>
      <c r="AL894" s="4"/>
      <c r="AM894" s="21"/>
      <c r="AN894" s="4"/>
      <c r="AO894" s="4"/>
    </row>
    <row r="895" spans="1:41" x14ac:dyDescent="0.4">
      <c r="A895" s="3">
        <f>IF(B894=B895,A894,A894+1)</f>
        <v>844</v>
      </c>
      <c r="B895" s="3" t="s">
        <v>1795</v>
      </c>
      <c r="C895" s="3" t="s">
        <v>1794</v>
      </c>
      <c r="D895" s="3" t="s">
        <v>1789</v>
      </c>
      <c r="E895" s="3" t="s">
        <v>1788</v>
      </c>
      <c r="F895" s="3">
        <f>IF(B895=B894,F894+1,1)</f>
        <v>1</v>
      </c>
      <c r="G895" s="3" t="s">
        <v>6380</v>
      </c>
      <c r="H895" s="3" t="s">
        <v>6379</v>
      </c>
      <c r="I895" s="3" t="s">
        <v>6378</v>
      </c>
      <c r="J895" s="3" t="s">
        <v>6544</v>
      </c>
      <c r="K895" s="3"/>
      <c r="L895" s="3" t="s">
        <v>6498</v>
      </c>
      <c r="M895" s="3" t="s">
        <v>6543</v>
      </c>
      <c r="P895" s="3" t="s">
        <v>1474</v>
      </c>
      <c r="Q895" s="3">
        <f>IF(H895="TOEIC",VALUE(L895),0)</f>
        <v>890</v>
      </c>
      <c r="R895" s="3">
        <f>IF(H895="NEW TEPS",VALUE(L895),0)</f>
        <v>0</v>
      </c>
      <c r="S895" s="3">
        <f>IF(H895="TOEFL(ibt)",VALUE(L895),0)</f>
        <v>0</v>
      </c>
      <c r="T895" s="3">
        <f>IF(H895="JPT",VALUE(L895),0)</f>
        <v>0</v>
      </c>
      <c r="U895" s="3">
        <f>IF(H895="HSK",VALUE(K895),0)</f>
        <v>0</v>
      </c>
      <c r="V895" s="3">
        <f>IF(H895="HSK",VALUE(L895),0)</f>
        <v>0</v>
      </c>
      <c r="W895" s="3">
        <f>IF(H895="G-TELP Level2",VALUE(L895),0)</f>
        <v>0</v>
      </c>
      <c r="X895" s="3">
        <f>IF(P895="A",IF(Q895&gt;849,1,IF(R895&gt;335,1,IF(S895&gt;97,1,IF(T895&gt;849,1,IF(W895&gt;82,1,IF(U895=6,1,IF(U895=5,IF(V895&gt;254,1,0),0))))))),IF(P895="B",IF(Q895&gt;699,1,IF(R895&gt;263,1,IF(S895&gt;78,1,IF(T895&gt;699,1,IF(W895&gt;63,1,IF(U895=6,1,IF(U895=5,IF(V895&gt;179,1,0),0))))))),IF(P895="C",IF(Q895&gt;599,1,IF(R895&gt;226,1,IF(S895&gt;67,1,IF(T895&gt;599,1,IF(W895&gt;49,1,IF(U895=6,1,IF(U895=5,1,IF(U895=4,IF(V895&gt;209,1,0),0)))))))),IF(P895="D",IF(Q895&gt;649,1,IF(R895&gt;244,1,IF(S895&gt;73,1,IF(T895&gt;649,1,IF(W895&gt;56,1,IF(U895=6,1,IF(U895=5,1,IF(U895=4,IF(V895&gt;254,1,0),0)))))))),0))))</f>
        <v>1</v>
      </c>
      <c r="Y895" s="3">
        <f>SUMIF(B:B,B895,X:X)</f>
        <v>1</v>
      </c>
      <c r="Z895" s="3" t="str">
        <f>IF(Y895&gt;0,"어학 충족","자격미달")</f>
        <v>어학 충족</v>
      </c>
      <c r="AA895" s="3"/>
      <c r="AB895" s="3" t="str">
        <f>IF(P895="A",IF(Q895&gt;849,"TOEIC 충족",IF(R895&gt;335,"New-TEPS 충족",IF(S895&gt;97,"TOEFL 충족",IF(T895&gt;849,"JPT 충족",IF(W895&gt;82,"G-TELP 충족",IF(U895=6,"HSK점수 충족",IF(U895=5,IF(V895&gt;254,"HSK점수 충족","자격미달"),"자격미달"))))))),IF(P895="B",IF(Q895&gt;699,"TOEIC 충족",IF(R895&gt;263,"New-TEPS 충족",IF(S895&gt;78,"TOEFL 충족",IF(T895&gt;699,"JPT 충족",IF(W895&gt;63,"G-TELP 충족",IF(U895=6,"HSK점수 충족",IF(U895=5,IF(V895&gt;179,"HSK점수 충족","자격미달"),"자격미달"))))))),IF(P895="C",IF(Q895&gt;599,"TOEIC 충족",IF(R895&gt;226,"New-TEPS 충족",IF(S895&gt;67,"TOEFL 충족",IF(T895&gt;599,"JPT 충족",IF(W895&gt;49,"G-TELP 충족",IF(U895=6,"HSK점수 충족",IF(U895=5,"HSK점수 충족",IF(U895=4,IF(V895&gt;209,"HSK점수 충족","자격미달"),"자격미달")))))))),IF(P895="D",IF(Q895&gt;649,"TOEIC 충족",IF(R895&gt;244,"New-TEPS 충족",IF(S895&gt;73,"TOEFL 충족",IF(T895&gt;649,"JPT 충족",IF(W895&gt;56,"G-TELP 충족",IF(U1836=6,"HSK점수 충족",IF(U1836=5,"HSK점수 충족",IF(U1836=4,IF(V1836&gt;254,"HSK점수 충족","자격미달"),"자격미달")))))))),0))))</f>
        <v>TOEIC 충족</v>
      </c>
      <c r="AC895" s="21"/>
      <c r="AD895" s="3">
        <f>IF(P895="A",VLOOKUP(Q895,[1]교육_어학_경력backdata!$B$3:$C$9,2,1),IF(P895="B",VLOOKUP(Q895,[1]교육_어학_경력backdata!$G$3:$H$9,2,1),IF(P895="C",0,"오류")))</f>
        <v>8</v>
      </c>
      <c r="AE895" s="3">
        <f>IF(P895="A",VLOOKUP(R895,[1]교육_어학_경력backdata!$B$11:$C$17,2,1),IF(P895="B",VLOOKUP(R895,[1]교육_어학_경력backdata!$G$11:$H$17,2,1),IF(P895="C",0,"오류")))</f>
        <v>0</v>
      </c>
      <c r="AF895" s="3">
        <f>IF(P895="A",VLOOKUP(S895,[1]교육_어학_경력backdata!$B$19:$C$25,2,1),IF(P895="B",VLOOKUP(S895,[1]교육_어학_경력backdata!$G$19:$H$25,2,1),IF(P895="C",0,"오류")))</f>
        <v>0</v>
      </c>
      <c r="AG895" s="3">
        <f>IF(P895="A",VLOOKUP(T895,[1]교육_어학_경력backdata!$B$3:$C$9,2,1),IF(P895="B",VLOOKUP(T895,[1]교육_어학_경력backdata!$G$3:$H$9,2,1),IF(P895="C",0,"오류")))</f>
        <v>0</v>
      </c>
      <c r="AH895" s="3">
        <f>IF(P895="A",IF(U895=0,0,IF(U895=4,0,IF(U895=5,VLOOKUP(V895,[1]교육_어학_경력backdata!$B$27:$C$29,2,1),IF(U895=6,VLOOKUP(V895,[1]교육_어학_경력backdata!$B$31:$C$34,2,1))))),IF(P895="B",IF(U895=0,0,IF(U895=4,0,IF(U895=5,VLOOKUP(V895,[1]교육_어학_경력backdata!$G$27:$H$31,2,1),IF(U895=6,VLOOKUP(V895,[1]교육_어학_경력backdata!$G$33:$H$34,2,1))))),IF(CT895="C",0,"오류")))</f>
        <v>0</v>
      </c>
      <c r="AI895" s="3">
        <f>IF(P895="A",VLOOKUP(W895,[1]교육_어학_경력backdata!$B$36:$C$42,2,1),IF(P895="B",VLOOKUP(W895,[1]교육_어학_경력backdata!$G$36:$H$42,2,1),IF(P895="C",0,"오류")))</f>
        <v>0</v>
      </c>
      <c r="AJ895" s="3">
        <f>SUM(AD895:AI895)</f>
        <v>8</v>
      </c>
      <c r="AK895" s="3">
        <f>_xlfn.MAXIFS(AJ:AJ,B:B,B895)</f>
        <v>8</v>
      </c>
      <c r="AL895" s="3"/>
      <c r="AM895" s="21"/>
      <c r="AN895" s="3"/>
      <c r="AO895" s="3"/>
    </row>
    <row r="896" spans="1:41" x14ac:dyDescent="0.4">
      <c r="A896" s="4">
        <f>IF(B895=B896,A895,A895+1)</f>
        <v>845</v>
      </c>
      <c r="B896" s="4" t="s">
        <v>1791</v>
      </c>
      <c r="C896" s="4" t="s">
        <v>1790</v>
      </c>
      <c r="D896" s="4" t="s">
        <v>1789</v>
      </c>
      <c r="E896" s="4" t="s">
        <v>1788</v>
      </c>
      <c r="F896" s="4">
        <f>IF(B896=B895,F895+1,1)</f>
        <v>1</v>
      </c>
      <c r="G896" s="4" t="s">
        <v>6384</v>
      </c>
      <c r="H896" s="4" t="s">
        <v>6379</v>
      </c>
      <c r="I896" s="4" t="s">
        <v>6378</v>
      </c>
      <c r="J896" s="4" t="s">
        <v>6542</v>
      </c>
      <c r="K896" s="4"/>
      <c r="L896" s="4" t="s">
        <v>6427</v>
      </c>
      <c r="M896" s="4" t="s">
        <v>6541</v>
      </c>
      <c r="P896" s="4" t="s">
        <v>1474</v>
      </c>
      <c r="Q896" s="4">
        <f>IF(H896="TOEIC",VALUE(L896),0)</f>
        <v>700</v>
      </c>
      <c r="R896" s="4">
        <f>IF(H896="NEW TEPS",VALUE(L896),0)</f>
        <v>0</v>
      </c>
      <c r="S896" s="4">
        <f>IF(H896="TOEFL(ibt)",VALUE(L896),0)</f>
        <v>0</v>
      </c>
      <c r="T896" s="4">
        <f>IF(H896="JPT",VALUE(L896),0)</f>
        <v>0</v>
      </c>
      <c r="U896" s="4">
        <f>IF(H896="HSK",VALUE(K896),0)</f>
        <v>0</v>
      </c>
      <c r="V896" s="4">
        <f>IF(H896="HSK",VALUE(L896),0)</f>
        <v>0</v>
      </c>
      <c r="W896" s="4">
        <f>IF(H896="G-TELP Level2",VALUE(L896),0)</f>
        <v>0</v>
      </c>
      <c r="X896" s="4">
        <f>IF(P896="A",IF(Q896&gt;849,1,IF(R896&gt;335,1,IF(S896&gt;97,1,IF(T896&gt;849,1,IF(W896&gt;82,1,IF(U896=6,1,IF(U896=5,IF(V896&gt;254,1,0),0))))))),IF(P896="B",IF(Q896&gt;699,1,IF(R896&gt;263,1,IF(S896&gt;78,1,IF(T896&gt;699,1,IF(W896&gt;63,1,IF(U896=6,1,IF(U896=5,IF(V896&gt;179,1,0),0))))))),IF(P896="C",IF(Q896&gt;599,1,IF(R896&gt;226,1,IF(S896&gt;67,1,IF(T896&gt;599,1,IF(W896&gt;49,1,IF(U896=6,1,IF(U896=5,1,IF(U896=4,IF(V896&gt;209,1,0),0)))))))),IF(P896="D",IF(Q896&gt;649,1,IF(R896&gt;244,1,IF(S896&gt;73,1,IF(T896&gt;649,1,IF(W896&gt;56,1,IF(U896=6,1,IF(U896=5,1,IF(U896=4,IF(V896&gt;254,1,0),0)))))))),0))))</f>
        <v>1</v>
      </c>
      <c r="Y896" s="4">
        <f>SUMIF(B:B,B896,X:X)</f>
        <v>1</v>
      </c>
      <c r="Z896" s="4" t="str">
        <f>IF(Y896&gt;0,"어학 충족","자격미달")</f>
        <v>어학 충족</v>
      </c>
      <c r="AA896" s="4"/>
      <c r="AB896" s="4" t="str">
        <f>IF(P896="A",IF(Q896&gt;849,"TOEIC 충족",IF(R896&gt;335,"New-TEPS 충족",IF(S896&gt;97,"TOEFL 충족",IF(T896&gt;849,"JPT 충족",IF(W896&gt;82,"G-TELP 충족",IF(U896=6,"HSK점수 충족",IF(U896=5,IF(V896&gt;254,"HSK점수 충족","자격미달"),"자격미달"))))))),IF(P896="B",IF(Q896&gt;699,"TOEIC 충족",IF(R896&gt;263,"New-TEPS 충족",IF(S896&gt;78,"TOEFL 충족",IF(T896&gt;699,"JPT 충족",IF(W896&gt;63,"G-TELP 충족",IF(U896=6,"HSK점수 충족",IF(U896=5,IF(V896&gt;179,"HSK점수 충족","자격미달"),"자격미달"))))))),IF(P896="C",IF(Q896&gt;599,"TOEIC 충족",IF(R896&gt;226,"New-TEPS 충족",IF(S896&gt;67,"TOEFL 충족",IF(T896&gt;599,"JPT 충족",IF(W896&gt;49,"G-TELP 충족",IF(U896=6,"HSK점수 충족",IF(U896=5,"HSK점수 충족",IF(U896=4,IF(V896&gt;209,"HSK점수 충족","자격미달"),"자격미달")))))))),IF(P896="D",IF(Q896&gt;649,"TOEIC 충족",IF(R896&gt;244,"New-TEPS 충족",IF(S896&gt;73,"TOEFL 충족",IF(T896&gt;649,"JPT 충족",IF(W896&gt;56,"G-TELP 충족",IF(U1837=6,"HSK점수 충족",IF(U1837=5,"HSK점수 충족",IF(U1837=4,IF(V1837&gt;254,"HSK점수 충족","자격미달"),"자격미달")))))))),0))))</f>
        <v>TOEIC 충족</v>
      </c>
      <c r="AC896" s="21"/>
      <c r="AD896" s="4">
        <f>IF(P896="A",VLOOKUP(Q896,[1]교육_어학_경력backdata!$B$3:$C$9,2,1),IF(P896="B",VLOOKUP(Q896,[1]교육_어학_경력backdata!$G$3:$H$9,2,1),IF(P896="C",0,"오류")))</f>
        <v>2</v>
      </c>
      <c r="AE896" s="4">
        <f>IF(P896="A",VLOOKUP(R896,[1]교육_어학_경력backdata!$B$11:$C$17,2,1),IF(P896="B",VLOOKUP(R896,[1]교육_어학_경력backdata!$G$11:$H$17,2,1),IF(P896="C",0,"오류")))</f>
        <v>0</v>
      </c>
      <c r="AF896" s="4">
        <f>IF(P896="A",VLOOKUP(S896,[1]교육_어학_경력backdata!$B$19:$C$25,2,1),IF(P896="B",VLOOKUP(S896,[1]교육_어학_경력backdata!$G$19:$H$25,2,1),IF(P896="C",0,"오류")))</f>
        <v>0</v>
      </c>
      <c r="AG896" s="4">
        <f>IF(P896="A",VLOOKUP(T896,[1]교육_어학_경력backdata!$B$3:$C$9,2,1),IF(P896="B",VLOOKUP(T896,[1]교육_어학_경력backdata!$G$3:$H$9,2,1),IF(P896="C",0,"오류")))</f>
        <v>0</v>
      </c>
      <c r="AH896" s="4">
        <f>IF(P896="A",IF(U896=0,0,IF(U896=4,0,IF(U896=5,VLOOKUP(V896,[1]교육_어학_경력backdata!$B$27:$C$29,2,1),IF(U896=6,VLOOKUP(V896,[1]교육_어학_경력backdata!$B$31:$C$34,2,1))))),IF(P896="B",IF(U896=0,0,IF(U896=4,0,IF(U896=5,VLOOKUP(V896,[1]교육_어학_경력backdata!$G$27:$H$31,2,1),IF(U896=6,VLOOKUP(V896,[1]교육_어학_경력backdata!$G$33:$H$34,2,1))))),IF(CT896="C",0,"오류")))</f>
        <v>0</v>
      </c>
      <c r="AI896" s="4">
        <f>IF(P896="A",VLOOKUP(W896,[1]교육_어학_경력backdata!$B$36:$C$42,2,1),IF(P896="B",VLOOKUP(W896,[1]교육_어학_경력backdata!$G$36:$H$42,2,1),IF(P896="C",0,"오류")))</f>
        <v>0</v>
      </c>
      <c r="AJ896" s="4">
        <f>SUM(AD896:AI896)</f>
        <v>2</v>
      </c>
      <c r="AK896" s="4">
        <f>_xlfn.MAXIFS(AJ:AJ,B:B,B896)</f>
        <v>2</v>
      </c>
      <c r="AL896" s="4"/>
      <c r="AM896" s="21"/>
      <c r="AN896" s="4"/>
      <c r="AO896" s="4"/>
    </row>
    <row r="897" spans="1:41" x14ac:dyDescent="0.4">
      <c r="A897" s="3">
        <f>IF(B896=B897,A896,A896+1)</f>
        <v>846</v>
      </c>
      <c r="B897" s="3" t="s">
        <v>1783</v>
      </c>
      <c r="C897" s="3" t="s">
        <v>1782</v>
      </c>
      <c r="D897" s="3" t="s">
        <v>1480</v>
      </c>
      <c r="E897" s="3" t="s">
        <v>1479</v>
      </c>
      <c r="F897" s="3">
        <f>IF(B897=B896,F896+1,1)</f>
        <v>1</v>
      </c>
      <c r="G897" s="3" t="s">
        <v>6384</v>
      </c>
      <c r="H897" s="3" t="s">
        <v>6379</v>
      </c>
      <c r="I897" s="3" t="s">
        <v>6378</v>
      </c>
      <c r="J897" s="3" t="s">
        <v>6483</v>
      </c>
      <c r="K897" s="3"/>
      <c r="L897" s="3" t="s">
        <v>6500</v>
      </c>
      <c r="M897" s="3" t="s">
        <v>6540</v>
      </c>
      <c r="P897" s="3" t="s">
        <v>1474</v>
      </c>
      <c r="Q897" s="3">
        <f>IF(H897="TOEIC",VALUE(L897),0)</f>
        <v>710</v>
      </c>
      <c r="R897" s="3">
        <f>IF(H897="NEW TEPS",VALUE(L897),0)</f>
        <v>0</v>
      </c>
      <c r="S897" s="3">
        <f>IF(H897="TOEFL(ibt)",VALUE(L897),0)</f>
        <v>0</v>
      </c>
      <c r="T897" s="3">
        <f>IF(H897="JPT",VALUE(L897),0)</f>
        <v>0</v>
      </c>
      <c r="U897" s="3">
        <f>IF(H897="HSK",VALUE(K897),0)</f>
        <v>0</v>
      </c>
      <c r="V897" s="3">
        <f>IF(H897="HSK",VALUE(L897),0)</f>
        <v>0</v>
      </c>
      <c r="W897" s="3">
        <f>IF(H897="G-TELP Level2",VALUE(L897),0)</f>
        <v>0</v>
      </c>
      <c r="X897" s="3">
        <f>IF(P897="A",IF(Q897&gt;849,1,IF(R897&gt;335,1,IF(S897&gt;97,1,IF(T897&gt;849,1,IF(W897&gt;82,1,IF(U897=6,1,IF(U897=5,IF(V897&gt;254,1,0),0))))))),IF(P897="B",IF(Q897&gt;699,1,IF(R897&gt;263,1,IF(S897&gt;78,1,IF(T897&gt;699,1,IF(W897&gt;63,1,IF(U897=6,1,IF(U897=5,IF(V897&gt;179,1,0),0))))))),IF(P897="C",IF(Q897&gt;599,1,IF(R897&gt;226,1,IF(S897&gt;67,1,IF(T897&gt;599,1,IF(W897&gt;49,1,IF(U897=6,1,IF(U897=5,1,IF(U897=4,IF(V897&gt;209,1,0),0)))))))),IF(P897="D",IF(Q897&gt;649,1,IF(R897&gt;244,1,IF(S897&gt;73,1,IF(T897&gt;649,1,IF(W897&gt;56,1,IF(U897=6,1,IF(U897=5,1,IF(U897=4,IF(V897&gt;254,1,0),0)))))))),0))))</f>
        <v>1</v>
      </c>
      <c r="Y897" s="3">
        <f>SUMIF(B:B,B897,X:X)</f>
        <v>1</v>
      </c>
      <c r="Z897" s="3" t="str">
        <f>IF(Y897&gt;0,"어학 충족","자격미달")</f>
        <v>어학 충족</v>
      </c>
      <c r="AA897" s="3"/>
      <c r="AB897" s="3" t="str">
        <f>IF(P897="A",IF(Q897&gt;849,"TOEIC 충족",IF(R897&gt;335,"New-TEPS 충족",IF(S897&gt;97,"TOEFL 충족",IF(T897&gt;849,"JPT 충족",IF(W897&gt;82,"G-TELP 충족",IF(U897=6,"HSK점수 충족",IF(U897=5,IF(V897&gt;254,"HSK점수 충족","자격미달"),"자격미달"))))))),IF(P897="B",IF(Q897&gt;699,"TOEIC 충족",IF(R897&gt;263,"New-TEPS 충족",IF(S897&gt;78,"TOEFL 충족",IF(T897&gt;699,"JPT 충족",IF(W897&gt;63,"G-TELP 충족",IF(U897=6,"HSK점수 충족",IF(U897=5,IF(V897&gt;179,"HSK점수 충족","자격미달"),"자격미달"))))))),IF(P897="C",IF(Q897&gt;599,"TOEIC 충족",IF(R897&gt;226,"New-TEPS 충족",IF(S897&gt;67,"TOEFL 충족",IF(T897&gt;599,"JPT 충족",IF(W897&gt;49,"G-TELP 충족",IF(U897=6,"HSK점수 충족",IF(U897=5,"HSK점수 충족",IF(U897=4,IF(V897&gt;209,"HSK점수 충족","자격미달"),"자격미달")))))))),IF(P897="D",IF(Q897&gt;649,"TOEIC 충족",IF(R897&gt;244,"New-TEPS 충족",IF(S897&gt;73,"TOEFL 충족",IF(T897&gt;649,"JPT 충족",IF(W897&gt;56,"G-TELP 충족",IF(U1838=6,"HSK점수 충족",IF(U1838=5,"HSK점수 충족",IF(U1838=4,IF(V1838&gt;254,"HSK점수 충족","자격미달"),"자격미달")))))))),0))))</f>
        <v>TOEIC 충족</v>
      </c>
      <c r="AC897" s="21"/>
      <c r="AD897" s="3">
        <f>IF(P897="A",VLOOKUP(Q897,[1]교육_어학_경력backdata!$B$3:$C$9,2,1),IF(P897="B",VLOOKUP(Q897,[1]교육_어학_경력backdata!$G$3:$H$9,2,1),IF(P897="C",0,"오류")))</f>
        <v>2</v>
      </c>
      <c r="AE897" s="3">
        <f>IF(P897="A",VLOOKUP(R897,[1]교육_어학_경력backdata!$B$11:$C$17,2,1),IF(P897="B",VLOOKUP(R897,[1]교육_어학_경력backdata!$G$11:$H$17,2,1),IF(P897="C",0,"오류")))</f>
        <v>0</v>
      </c>
      <c r="AF897" s="3">
        <f>IF(P897="A",VLOOKUP(S897,[1]교육_어학_경력backdata!$B$19:$C$25,2,1),IF(P897="B",VLOOKUP(S897,[1]교육_어학_경력backdata!$G$19:$H$25,2,1),IF(P897="C",0,"오류")))</f>
        <v>0</v>
      </c>
      <c r="AG897" s="3">
        <f>IF(P897="A",VLOOKUP(T897,[1]교육_어학_경력backdata!$B$3:$C$9,2,1),IF(P897="B",VLOOKUP(T897,[1]교육_어학_경력backdata!$G$3:$H$9,2,1),IF(P897="C",0,"오류")))</f>
        <v>0</v>
      </c>
      <c r="AH897" s="3">
        <f>IF(P897="A",IF(U897=0,0,IF(U897=4,0,IF(U897=5,VLOOKUP(V897,[1]교육_어학_경력backdata!$B$27:$C$29,2,1),IF(U897=6,VLOOKUP(V897,[1]교육_어학_경력backdata!$B$31:$C$34,2,1))))),IF(P897="B",IF(U897=0,0,IF(U897=4,0,IF(U897=5,VLOOKUP(V897,[1]교육_어학_경력backdata!$G$27:$H$31,2,1),IF(U897=6,VLOOKUP(V897,[1]교육_어학_경력backdata!$G$33:$H$34,2,1))))),IF(CT897="C",0,"오류")))</f>
        <v>0</v>
      </c>
      <c r="AI897" s="3">
        <f>IF(P897="A",VLOOKUP(W897,[1]교육_어학_경력backdata!$B$36:$C$42,2,1),IF(P897="B",VLOOKUP(W897,[1]교육_어학_경력backdata!$G$36:$H$42,2,1),IF(P897="C",0,"오류")))</f>
        <v>0</v>
      </c>
      <c r="AJ897" s="3">
        <f>SUM(AD897:AI897)</f>
        <v>2</v>
      </c>
      <c r="AK897" s="3">
        <f>_xlfn.MAXIFS(AJ:AJ,B:B,B897)</f>
        <v>2</v>
      </c>
      <c r="AL897" s="3"/>
      <c r="AM897" s="21"/>
      <c r="AN897" s="3"/>
      <c r="AO897" s="3"/>
    </row>
    <row r="898" spans="1:41" x14ac:dyDescent="0.4">
      <c r="A898" s="4">
        <f>IF(B897=B898,A897,A897+1)</f>
        <v>847</v>
      </c>
      <c r="B898" s="4" t="s">
        <v>1775</v>
      </c>
      <c r="C898" s="4" t="s">
        <v>1774</v>
      </c>
      <c r="D898" s="4" t="s">
        <v>1480</v>
      </c>
      <c r="E898" s="4" t="s">
        <v>1479</v>
      </c>
      <c r="F898" s="4">
        <f>IF(B898=B897,F897+1,1)</f>
        <v>1</v>
      </c>
      <c r="G898" s="4" t="s">
        <v>6384</v>
      </c>
      <c r="H898" s="4" t="s">
        <v>6379</v>
      </c>
      <c r="I898" s="4" t="s">
        <v>6378</v>
      </c>
      <c r="J898" s="4" t="s">
        <v>6502</v>
      </c>
      <c r="K898" s="4"/>
      <c r="L898" s="4" t="s">
        <v>6539</v>
      </c>
      <c r="M898" s="4" t="s">
        <v>6538</v>
      </c>
      <c r="P898" s="4" t="s">
        <v>1474</v>
      </c>
      <c r="Q898" s="4">
        <f>IF(H898="TOEIC",VALUE(L898),0)</f>
        <v>770</v>
      </c>
      <c r="R898" s="4">
        <f>IF(H898="NEW TEPS",VALUE(L898),0)</f>
        <v>0</v>
      </c>
      <c r="S898" s="4">
        <f>IF(H898="TOEFL(ibt)",VALUE(L898),0)</f>
        <v>0</v>
      </c>
      <c r="T898" s="4">
        <f>IF(H898="JPT",VALUE(L898),0)</f>
        <v>0</v>
      </c>
      <c r="U898" s="4">
        <f>IF(H898="HSK",VALUE(K898),0)</f>
        <v>0</v>
      </c>
      <c r="V898" s="4">
        <f>IF(H898="HSK",VALUE(L898),0)</f>
        <v>0</v>
      </c>
      <c r="W898" s="4">
        <f>IF(H898="G-TELP Level2",VALUE(L898),0)</f>
        <v>0</v>
      </c>
      <c r="X898" s="4">
        <f>IF(P898="A",IF(Q898&gt;849,1,IF(R898&gt;335,1,IF(S898&gt;97,1,IF(T898&gt;849,1,IF(W898&gt;82,1,IF(U898=6,1,IF(U898=5,IF(V898&gt;254,1,0),0))))))),IF(P898="B",IF(Q898&gt;699,1,IF(R898&gt;263,1,IF(S898&gt;78,1,IF(T898&gt;699,1,IF(W898&gt;63,1,IF(U898=6,1,IF(U898=5,IF(V898&gt;179,1,0),0))))))),IF(P898="C",IF(Q898&gt;599,1,IF(R898&gt;226,1,IF(S898&gt;67,1,IF(T898&gt;599,1,IF(W898&gt;49,1,IF(U898=6,1,IF(U898=5,1,IF(U898=4,IF(V898&gt;209,1,0),0)))))))),IF(P898="D",IF(Q898&gt;649,1,IF(R898&gt;244,1,IF(S898&gt;73,1,IF(T898&gt;649,1,IF(W898&gt;56,1,IF(U898=6,1,IF(U898=5,1,IF(U898=4,IF(V898&gt;254,1,0),0)))))))),0))))</f>
        <v>1</v>
      </c>
      <c r="Y898" s="4">
        <f>SUMIF(B:B,B898,X:X)</f>
        <v>1</v>
      </c>
      <c r="Z898" s="4" t="str">
        <f>IF(Y898&gt;0,"어학 충족","자격미달")</f>
        <v>어학 충족</v>
      </c>
      <c r="AA898" s="4"/>
      <c r="AB898" s="4" t="str">
        <f>IF(P898="A",IF(Q898&gt;849,"TOEIC 충족",IF(R898&gt;335,"New-TEPS 충족",IF(S898&gt;97,"TOEFL 충족",IF(T898&gt;849,"JPT 충족",IF(W898&gt;82,"G-TELP 충족",IF(U898=6,"HSK점수 충족",IF(U898=5,IF(V898&gt;254,"HSK점수 충족","자격미달"),"자격미달"))))))),IF(P898="B",IF(Q898&gt;699,"TOEIC 충족",IF(R898&gt;263,"New-TEPS 충족",IF(S898&gt;78,"TOEFL 충족",IF(T898&gt;699,"JPT 충족",IF(W898&gt;63,"G-TELP 충족",IF(U898=6,"HSK점수 충족",IF(U898=5,IF(V898&gt;179,"HSK점수 충족","자격미달"),"자격미달"))))))),IF(P898="C",IF(Q898&gt;599,"TOEIC 충족",IF(R898&gt;226,"New-TEPS 충족",IF(S898&gt;67,"TOEFL 충족",IF(T898&gt;599,"JPT 충족",IF(W898&gt;49,"G-TELP 충족",IF(U898=6,"HSK점수 충족",IF(U898=5,"HSK점수 충족",IF(U898=4,IF(V898&gt;209,"HSK점수 충족","자격미달"),"자격미달")))))))),IF(P898="D",IF(Q898&gt;649,"TOEIC 충족",IF(R898&gt;244,"New-TEPS 충족",IF(S898&gt;73,"TOEFL 충족",IF(T898&gt;649,"JPT 충족",IF(W898&gt;56,"G-TELP 충족",IF(U1839=6,"HSK점수 충족",IF(U1839=5,"HSK점수 충족",IF(U1839=4,IF(V1839&gt;254,"HSK점수 충족","자격미달"),"자격미달")))))))),0))))</f>
        <v>TOEIC 충족</v>
      </c>
      <c r="AC898" s="21"/>
      <c r="AD898" s="4">
        <f>IF(P898="A",VLOOKUP(Q898,[1]교육_어학_경력backdata!$B$3:$C$9,2,1),IF(P898="B",VLOOKUP(Q898,[1]교육_어학_경력backdata!$G$3:$H$9,2,1),IF(P898="C",0,"오류")))</f>
        <v>4</v>
      </c>
      <c r="AE898" s="4">
        <f>IF(P898="A",VLOOKUP(R898,[1]교육_어학_경력backdata!$B$11:$C$17,2,1),IF(P898="B",VLOOKUP(R898,[1]교육_어학_경력backdata!$G$11:$H$17,2,1),IF(P898="C",0,"오류")))</f>
        <v>0</v>
      </c>
      <c r="AF898" s="4">
        <f>IF(P898="A",VLOOKUP(S898,[1]교육_어학_경력backdata!$B$19:$C$25,2,1),IF(P898="B",VLOOKUP(S898,[1]교육_어학_경력backdata!$G$19:$H$25,2,1),IF(P898="C",0,"오류")))</f>
        <v>0</v>
      </c>
      <c r="AG898" s="4">
        <f>IF(P898="A",VLOOKUP(T898,[1]교육_어학_경력backdata!$B$3:$C$9,2,1),IF(P898="B",VLOOKUP(T898,[1]교육_어학_경력backdata!$G$3:$H$9,2,1),IF(P898="C",0,"오류")))</f>
        <v>0</v>
      </c>
      <c r="AH898" s="4">
        <f>IF(P898="A",IF(U898=0,0,IF(U898=4,0,IF(U898=5,VLOOKUP(V898,[1]교육_어학_경력backdata!$B$27:$C$29,2,1),IF(U898=6,VLOOKUP(V898,[1]교육_어학_경력backdata!$B$31:$C$34,2,1))))),IF(P898="B",IF(U898=0,0,IF(U898=4,0,IF(U898=5,VLOOKUP(V898,[1]교육_어학_경력backdata!$G$27:$H$31,2,1),IF(U898=6,VLOOKUP(V898,[1]교육_어학_경력backdata!$G$33:$H$34,2,1))))),IF(CT898="C",0,"오류")))</f>
        <v>0</v>
      </c>
      <c r="AI898" s="4">
        <f>IF(P898="A",VLOOKUP(W898,[1]교육_어학_경력backdata!$B$36:$C$42,2,1),IF(P898="B",VLOOKUP(W898,[1]교육_어학_경력backdata!$G$36:$H$42,2,1),IF(P898="C",0,"오류")))</f>
        <v>0</v>
      </c>
      <c r="AJ898" s="4">
        <f>SUM(AD898:AI898)</f>
        <v>4</v>
      </c>
      <c r="AK898" s="4">
        <f>_xlfn.MAXIFS(AJ:AJ,B:B,B898)</f>
        <v>4</v>
      </c>
      <c r="AL898" s="4"/>
      <c r="AM898" s="21"/>
      <c r="AN898" s="4"/>
      <c r="AO898" s="4"/>
    </row>
    <row r="899" spans="1:41" x14ac:dyDescent="0.4">
      <c r="A899" s="3">
        <f>IF(B898=B899,A898,A898+1)</f>
        <v>848</v>
      </c>
      <c r="B899" s="3" t="s">
        <v>1771</v>
      </c>
      <c r="C899" s="3" t="s">
        <v>1614</v>
      </c>
      <c r="D899" s="3" t="s">
        <v>1480</v>
      </c>
      <c r="E899" s="3" t="s">
        <v>1479</v>
      </c>
      <c r="F899" s="3">
        <f>IF(B899=B898,F898+1,1)</f>
        <v>1</v>
      </c>
      <c r="G899" s="3" t="s">
        <v>6380</v>
      </c>
      <c r="H899" s="3" t="s">
        <v>6379</v>
      </c>
      <c r="I899" s="3" t="s">
        <v>6378</v>
      </c>
      <c r="J899" s="3" t="s">
        <v>6537</v>
      </c>
      <c r="K899" s="3"/>
      <c r="L899" s="3" t="s">
        <v>6399</v>
      </c>
      <c r="M899" s="3" t="s">
        <v>6536</v>
      </c>
      <c r="P899" s="3" t="s">
        <v>1474</v>
      </c>
      <c r="Q899" s="3">
        <f>IF(H899="TOEIC",VALUE(L899),0)</f>
        <v>900</v>
      </c>
      <c r="R899" s="3">
        <f>IF(H899="NEW TEPS",VALUE(L899),0)</f>
        <v>0</v>
      </c>
      <c r="S899" s="3">
        <f>IF(H899="TOEFL(ibt)",VALUE(L899),0)</f>
        <v>0</v>
      </c>
      <c r="T899" s="3">
        <f>IF(H899="JPT",VALUE(L899),0)</f>
        <v>0</v>
      </c>
      <c r="U899" s="3">
        <f>IF(H899="HSK",VALUE(K899),0)</f>
        <v>0</v>
      </c>
      <c r="V899" s="3">
        <f>IF(H899="HSK",VALUE(L899),0)</f>
        <v>0</v>
      </c>
      <c r="W899" s="3">
        <f>IF(H899="G-TELP Level2",VALUE(L899),0)</f>
        <v>0</v>
      </c>
      <c r="X899" s="3">
        <f>IF(P899="A",IF(Q899&gt;849,1,IF(R899&gt;335,1,IF(S899&gt;97,1,IF(T899&gt;849,1,IF(W899&gt;82,1,IF(U899=6,1,IF(U899=5,IF(V899&gt;254,1,0),0))))))),IF(P899="B",IF(Q899&gt;699,1,IF(R899&gt;263,1,IF(S899&gt;78,1,IF(T899&gt;699,1,IF(W899&gt;63,1,IF(U899=6,1,IF(U899=5,IF(V899&gt;179,1,0),0))))))),IF(P899="C",IF(Q899&gt;599,1,IF(R899&gt;226,1,IF(S899&gt;67,1,IF(T899&gt;599,1,IF(W899&gt;49,1,IF(U899=6,1,IF(U899=5,1,IF(U899=4,IF(V899&gt;209,1,0),0)))))))),IF(P899="D",IF(Q899&gt;649,1,IF(R899&gt;244,1,IF(S899&gt;73,1,IF(T899&gt;649,1,IF(W899&gt;56,1,IF(U899=6,1,IF(U899=5,1,IF(U899=4,IF(V899&gt;254,1,0),0)))))))),0))))</f>
        <v>1</v>
      </c>
      <c r="Y899" s="3">
        <f>SUMIF(B:B,B899,X:X)</f>
        <v>1</v>
      </c>
      <c r="Z899" s="3" t="str">
        <f>IF(Y899&gt;0,"어학 충족","자격미달")</f>
        <v>어학 충족</v>
      </c>
      <c r="AA899" s="3"/>
      <c r="AB899" s="3" t="str">
        <f>IF(P899="A",IF(Q899&gt;849,"TOEIC 충족",IF(R899&gt;335,"New-TEPS 충족",IF(S899&gt;97,"TOEFL 충족",IF(T899&gt;849,"JPT 충족",IF(W899&gt;82,"G-TELP 충족",IF(U899=6,"HSK점수 충족",IF(U899=5,IF(V899&gt;254,"HSK점수 충족","자격미달"),"자격미달"))))))),IF(P899="B",IF(Q899&gt;699,"TOEIC 충족",IF(R899&gt;263,"New-TEPS 충족",IF(S899&gt;78,"TOEFL 충족",IF(T899&gt;699,"JPT 충족",IF(W899&gt;63,"G-TELP 충족",IF(U899=6,"HSK점수 충족",IF(U899=5,IF(V899&gt;179,"HSK점수 충족","자격미달"),"자격미달"))))))),IF(P899="C",IF(Q899&gt;599,"TOEIC 충족",IF(R899&gt;226,"New-TEPS 충족",IF(S899&gt;67,"TOEFL 충족",IF(T899&gt;599,"JPT 충족",IF(W899&gt;49,"G-TELP 충족",IF(U899=6,"HSK점수 충족",IF(U899=5,"HSK점수 충족",IF(U899=4,IF(V899&gt;209,"HSK점수 충족","자격미달"),"자격미달")))))))),IF(P899="D",IF(Q899&gt;649,"TOEIC 충족",IF(R899&gt;244,"New-TEPS 충족",IF(S899&gt;73,"TOEFL 충족",IF(T899&gt;649,"JPT 충족",IF(W899&gt;56,"G-TELP 충족",IF(U1840=6,"HSK점수 충족",IF(U1840=5,"HSK점수 충족",IF(U1840=4,IF(V1840&gt;254,"HSK점수 충족","자격미달"),"자격미달")))))))),0))))</f>
        <v>TOEIC 충족</v>
      </c>
      <c r="AC899" s="21"/>
      <c r="AD899" s="3">
        <f>IF(P899="A",VLOOKUP(Q899,[1]교육_어학_경력backdata!$B$3:$C$9,2,1),IF(P899="B",VLOOKUP(Q899,[1]교육_어학_경력backdata!$G$3:$H$9,2,1),IF(P899="C",0,"오류")))</f>
        <v>10</v>
      </c>
      <c r="AE899" s="3">
        <f>IF(P899="A",VLOOKUP(R899,[1]교육_어학_경력backdata!$B$11:$C$17,2,1),IF(P899="B",VLOOKUP(R899,[1]교육_어학_경력backdata!$G$11:$H$17,2,1),IF(P899="C",0,"오류")))</f>
        <v>0</v>
      </c>
      <c r="AF899" s="3">
        <f>IF(P899="A",VLOOKUP(S899,[1]교육_어학_경력backdata!$B$19:$C$25,2,1),IF(P899="B",VLOOKUP(S899,[1]교육_어학_경력backdata!$G$19:$H$25,2,1),IF(P899="C",0,"오류")))</f>
        <v>0</v>
      </c>
      <c r="AG899" s="3">
        <f>IF(P899="A",VLOOKUP(T899,[1]교육_어학_경력backdata!$B$3:$C$9,2,1),IF(P899="B",VLOOKUP(T899,[1]교육_어학_경력backdata!$G$3:$H$9,2,1),IF(P899="C",0,"오류")))</f>
        <v>0</v>
      </c>
      <c r="AH899" s="3">
        <f>IF(P899="A",IF(U899=0,0,IF(U899=4,0,IF(U899=5,VLOOKUP(V899,[1]교육_어학_경력backdata!$B$27:$C$29,2,1),IF(U899=6,VLOOKUP(V899,[1]교육_어학_경력backdata!$B$31:$C$34,2,1))))),IF(P899="B",IF(U899=0,0,IF(U899=4,0,IF(U899=5,VLOOKUP(V899,[1]교육_어학_경력backdata!$G$27:$H$31,2,1),IF(U899=6,VLOOKUP(V899,[1]교육_어학_경력backdata!$G$33:$H$34,2,1))))),IF(CT899="C",0,"오류")))</f>
        <v>0</v>
      </c>
      <c r="AI899" s="3">
        <f>IF(P899="A",VLOOKUP(W899,[1]교육_어학_경력backdata!$B$36:$C$42,2,1),IF(P899="B",VLOOKUP(W899,[1]교육_어학_경력backdata!$G$36:$H$42,2,1),IF(P899="C",0,"오류")))</f>
        <v>0</v>
      </c>
      <c r="AJ899" s="3">
        <f>SUM(AD899:AI899)</f>
        <v>10</v>
      </c>
      <c r="AK899" s="3">
        <f>_xlfn.MAXIFS(AJ:AJ,B:B,B899)</f>
        <v>10</v>
      </c>
      <c r="AL899" s="3"/>
      <c r="AM899" s="21"/>
      <c r="AN899" s="3"/>
      <c r="AO899" s="3"/>
    </row>
    <row r="900" spans="1:41" x14ac:dyDescent="0.4">
      <c r="A900" s="4">
        <f>IF(B899=B900,A899,A899+1)</f>
        <v>849</v>
      </c>
      <c r="B900" s="4" t="s">
        <v>1766</v>
      </c>
      <c r="C900" s="4" t="s">
        <v>1765</v>
      </c>
      <c r="D900" s="4" t="s">
        <v>1480</v>
      </c>
      <c r="E900" s="4" t="s">
        <v>1479</v>
      </c>
      <c r="F900" s="4">
        <f>IF(B900=B899,F899+1,1)</f>
        <v>1</v>
      </c>
      <c r="G900" s="4" t="s">
        <v>6380</v>
      </c>
      <c r="H900" s="4" t="s">
        <v>6379</v>
      </c>
      <c r="I900" s="4" t="s">
        <v>6378</v>
      </c>
      <c r="J900" s="4" t="s">
        <v>6535</v>
      </c>
      <c r="K900" s="4"/>
      <c r="L900" s="4" t="s">
        <v>6480</v>
      </c>
      <c r="M900" s="4" t="s">
        <v>6534</v>
      </c>
      <c r="P900" s="4" t="s">
        <v>1474</v>
      </c>
      <c r="Q900" s="4">
        <f>IF(H900="TOEIC",VALUE(L900),0)</f>
        <v>810</v>
      </c>
      <c r="R900" s="4">
        <f>IF(H900="NEW TEPS",VALUE(L900),0)</f>
        <v>0</v>
      </c>
      <c r="S900" s="4">
        <f>IF(H900="TOEFL(ibt)",VALUE(L900),0)</f>
        <v>0</v>
      </c>
      <c r="T900" s="4">
        <f>IF(H900="JPT",VALUE(L900),0)</f>
        <v>0</v>
      </c>
      <c r="U900" s="4">
        <f>IF(H900="HSK",VALUE(K900),0)</f>
        <v>0</v>
      </c>
      <c r="V900" s="4">
        <f>IF(H900="HSK",VALUE(L900),0)</f>
        <v>0</v>
      </c>
      <c r="W900" s="4">
        <f>IF(H900="G-TELP Level2",VALUE(L900),0)</f>
        <v>0</v>
      </c>
      <c r="X900" s="4">
        <f>IF(P900="A",IF(Q900&gt;849,1,IF(R900&gt;335,1,IF(S900&gt;97,1,IF(T900&gt;849,1,IF(W900&gt;82,1,IF(U900=6,1,IF(U900=5,IF(V900&gt;254,1,0),0))))))),IF(P900="B",IF(Q900&gt;699,1,IF(R900&gt;263,1,IF(S900&gt;78,1,IF(T900&gt;699,1,IF(W900&gt;63,1,IF(U900=6,1,IF(U900=5,IF(V900&gt;179,1,0),0))))))),IF(P900="C",IF(Q900&gt;599,1,IF(R900&gt;226,1,IF(S900&gt;67,1,IF(T900&gt;599,1,IF(W900&gt;49,1,IF(U900=6,1,IF(U900=5,1,IF(U900=4,IF(V900&gt;209,1,0),0)))))))),IF(P900="D",IF(Q900&gt;649,1,IF(R900&gt;244,1,IF(S900&gt;73,1,IF(T900&gt;649,1,IF(W900&gt;56,1,IF(U900=6,1,IF(U900=5,1,IF(U900=4,IF(V900&gt;254,1,0),0)))))))),0))))</f>
        <v>1</v>
      </c>
      <c r="Y900" s="4">
        <f>SUMIF(B:B,B900,X:X)</f>
        <v>1</v>
      </c>
      <c r="Z900" s="4" t="str">
        <f>IF(Y900&gt;0,"어학 충족","자격미달")</f>
        <v>어학 충족</v>
      </c>
      <c r="AA900" s="4"/>
      <c r="AB900" s="4" t="str">
        <f>IF(P900="A",IF(Q900&gt;849,"TOEIC 충족",IF(R900&gt;335,"New-TEPS 충족",IF(S900&gt;97,"TOEFL 충족",IF(T900&gt;849,"JPT 충족",IF(W900&gt;82,"G-TELP 충족",IF(U900=6,"HSK점수 충족",IF(U900=5,IF(V900&gt;254,"HSK점수 충족","자격미달"),"자격미달"))))))),IF(P900="B",IF(Q900&gt;699,"TOEIC 충족",IF(R900&gt;263,"New-TEPS 충족",IF(S900&gt;78,"TOEFL 충족",IF(T900&gt;699,"JPT 충족",IF(W900&gt;63,"G-TELP 충족",IF(U900=6,"HSK점수 충족",IF(U900=5,IF(V900&gt;179,"HSK점수 충족","자격미달"),"자격미달"))))))),IF(P900="C",IF(Q900&gt;599,"TOEIC 충족",IF(R900&gt;226,"New-TEPS 충족",IF(S900&gt;67,"TOEFL 충족",IF(T900&gt;599,"JPT 충족",IF(W900&gt;49,"G-TELP 충족",IF(U900=6,"HSK점수 충족",IF(U900=5,"HSK점수 충족",IF(U900=4,IF(V900&gt;209,"HSK점수 충족","자격미달"),"자격미달")))))))),IF(P900="D",IF(Q900&gt;649,"TOEIC 충족",IF(R900&gt;244,"New-TEPS 충족",IF(S900&gt;73,"TOEFL 충족",IF(T900&gt;649,"JPT 충족",IF(W900&gt;56,"G-TELP 충족",IF(U1841=6,"HSK점수 충족",IF(U1841=5,"HSK점수 충족",IF(U1841=4,IF(V1841&gt;254,"HSK점수 충족","자격미달"),"자격미달")))))))),0))))</f>
        <v>TOEIC 충족</v>
      </c>
      <c r="AC900" s="21"/>
      <c r="AD900" s="4">
        <f>IF(P900="A",VLOOKUP(Q900,[1]교육_어학_경력backdata!$B$3:$C$9,2,1),IF(P900="B",VLOOKUP(Q900,[1]교육_어학_경력backdata!$G$3:$H$9,2,1),IF(P900="C",0,"오류")))</f>
        <v>6</v>
      </c>
      <c r="AE900" s="4">
        <f>IF(P900="A",VLOOKUP(R900,[1]교육_어학_경력backdata!$B$11:$C$17,2,1),IF(P900="B",VLOOKUP(R900,[1]교육_어학_경력backdata!$G$11:$H$17,2,1),IF(P900="C",0,"오류")))</f>
        <v>0</v>
      </c>
      <c r="AF900" s="4">
        <f>IF(P900="A",VLOOKUP(S900,[1]교육_어학_경력backdata!$B$19:$C$25,2,1),IF(P900="B",VLOOKUP(S900,[1]교육_어학_경력backdata!$G$19:$H$25,2,1),IF(P900="C",0,"오류")))</f>
        <v>0</v>
      </c>
      <c r="AG900" s="4">
        <f>IF(P900="A",VLOOKUP(T900,[1]교육_어학_경력backdata!$B$3:$C$9,2,1),IF(P900="B",VLOOKUP(T900,[1]교육_어학_경력backdata!$G$3:$H$9,2,1),IF(P900="C",0,"오류")))</f>
        <v>0</v>
      </c>
      <c r="AH900" s="4">
        <f>IF(P900="A",IF(U900=0,0,IF(U900=4,0,IF(U900=5,VLOOKUP(V900,[1]교육_어학_경력backdata!$B$27:$C$29,2,1),IF(U900=6,VLOOKUP(V900,[1]교육_어학_경력backdata!$B$31:$C$34,2,1))))),IF(P900="B",IF(U900=0,0,IF(U900=4,0,IF(U900=5,VLOOKUP(V900,[1]교육_어학_경력backdata!$G$27:$H$31,2,1),IF(U900=6,VLOOKUP(V900,[1]교육_어학_경력backdata!$G$33:$H$34,2,1))))),IF(CT900="C",0,"오류")))</f>
        <v>0</v>
      </c>
      <c r="AI900" s="4">
        <f>IF(P900="A",VLOOKUP(W900,[1]교육_어학_경력backdata!$B$36:$C$42,2,1),IF(P900="B",VLOOKUP(W900,[1]교육_어학_경력backdata!$G$36:$H$42,2,1),IF(P900="C",0,"오류")))</f>
        <v>0</v>
      </c>
      <c r="AJ900" s="4">
        <f>SUM(AD900:AI900)</f>
        <v>6</v>
      </c>
      <c r="AK900" s="4">
        <f>_xlfn.MAXIFS(AJ:AJ,B:B,B900)</f>
        <v>6</v>
      </c>
      <c r="AL900" s="4"/>
      <c r="AM900" s="21"/>
      <c r="AN900" s="4"/>
      <c r="AO900" s="4"/>
    </row>
    <row r="901" spans="1:41" x14ac:dyDescent="0.4">
      <c r="A901" s="3">
        <f>IF(B900=B901,A900,A900+1)</f>
        <v>850</v>
      </c>
      <c r="B901" s="3" t="s">
        <v>1759</v>
      </c>
      <c r="C901" s="3" t="s">
        <v>1758</v>
      </c>
      <c r="D901" s="3" t="s">
        <v>1480</v>
      </c>
      <c r="E901" s="3" t="s">
        <v>1479</v>
      </c>
      <c r="F901" s="3">
        <f>IF(B901=B900,F900+1,1)</f>
        <v>1</v>
      </c>
      <c r="G901" s="3" t="s">
        <v>6384</v>
      </c>
      <c r="H901" s="3" t="s">
        <v>6379</v>
      </c>
      <c r="I901" s="3" t="s">
        <v>6378</v>
      </c>
      <c r="J901" s="3" t="s">
        <v>6518</v>
      </c>
      <c r="K901" s="3"/>
      <c r="L901" s="3" t="s">
        <v>6533</v>
      </c>
      <c r="M901" s="3" t="s">
        <v>6532</v>
      </c>
      <c r="P901" s="3" t="s">
        <v>1474</v>
      </c>
      <c r="Q901" s="3">
        <f>IF(H901="TOEIC",VALUE(L901),0)</f>
        <v>885</v>
      </c>
      <c r="R901" s="3">
        <f>IF(H901="NEW TEPS",VALUE(L901),0)</f>
        <v>0</v>
      </c>
      <c r="S901" s="3">
        <f>IF(H901="TOEFL(ibt)",VALUE(L901),0)</f>
        <v>0</v>
      </c>
      <c r="T901" s="3">
        <f>IF(H901="JPT",VALUE(L901),0)</f>
        <v>0</v>
      </c>
      <c r="U901" s="3">
        <f>IF(H901="HSK",VALUE(K901),0)</f>
        <v>0</v>
      </c>
      <c r="V901" s="3">
        <f>IF(H901="HSK",VALUE(L901),0)</f>
        <v>0</v>
      </c>
      <c r="W901" s="3">
        <f>IF(H901="G-TELP Level2",VALUE(L901),0)</f>
        <v>0</v>
      </c>
      <c r="X901" s="3">
        <f>IF(P901="A",IF(Q901&gt;849,1,IF(R901&gt;335,1,IF(S901&gt;97,1,IF(T901&gt;849,1,IF(W901&gt;82,1,IF(U901=6,1,IF(U901=5,IF(V901&gt;254,1,0),0))))))),IF(P901="B",IF(Q901&gt;699,1,IF(R901&gt;263,1,IF(S901&gt;78,1,IF(T901&gt;699,1,IF(W901&gt;63,1,IF(U901=6,1,IF(U901=5,IF(V901&gt;179,1,0),0))))))),IF(P901="C",IF(Q901&gt;599,1,IF(R901&gt;226,1,IF(S901&gt;67,1,IF(T901&gt;599,1,IF(W901&gt;49,1,IF(U901=6,1,IF(U901=5,1,IF(U901=4,IF(V901&gt;209,1,0),0)))))))),IF(P901="D",IF(Q901&gt;649,1,IF(R901&gt;244,1,IF(S901&gt;73,1,IF(T901&gt;649,1,IF(W901&gt;56,1,IF(U901=6,1,IF(U901=5,1,IF(U901=4,IF(V901&gt;254,1,0),0)))))))),0))))</f>
        <v>1</v>
      </c>
      <c r="Y901" s="3">
        <f>SUMIF(B:B,B901,X:X)</f>
        <v>1</v>
      </c>
      <c r="Z901" s="3" t="str">
        <f>IF(Y901&gt;0,"어학 충족","자격미달")</f>
        <v>어학 충족</v>
      </c>
      <c r="AA901" s="3"/>
      <c r="AB901" s="3" t="str">
        <f>IF(P901="A",IF(Q901&gt;849,"TOEIC 충족",IF(R901&gt;335,"New-TEPS 충족",IF(S901&gt;97,"TOEFL 충족",IF(T901&gt;849,"JPT 충족",IF(W901&gt;82,"G-TELP 충족",IF(U901=6,"HSK점수 충족",IF(U901=5,IF(V901&gt;254,"HSK점수 충족","자격미달"),"자격미달"))))))),IF(P901="B",IF(Q901&gt;699,"TOEIC 충족",IF(R901&gt;263,"New-TEPS 충족",IF(S901&gt;78,"TOEFL 충족",IF(T901&gt;699,"JPT 충족",IF(W901&gt;63,"G-TELP 충족",IF(U901=6,"HSK점수 충족",IF(U901=5,IF(V901&gt;179,"HSK점수 충족","자격미달"),"자격미달"))))))),IF(P901="C",IF(Q901&gt;599,"TOEIC 충족",IF(R901&gt;226,"New-TEPS 충족",IF(S901&gt;67,"TOEFL 충족",IF(T901&gt;599,"JPT 충족",IF(W901&gt;49,"G-TELP 충족",IF(U901=6,"HSK점수 충족",IF(U901=5,"HSK점수 충족",IF(U901=4,IF(V901&gt;209,"HSK점수 충족","자격미달"),"자격미달")))))))),IF(P901="D",IF(Q901&gt;649,"TOEIC 충족",IF(R901&gt;244,"New-TEPS 충족",IF(S901&gt;73,"TOEFL 충족",IF(T901&gt;649,"JPT 충족",IF(W901&gt;56,"G-TELP 충족",IF(U1842=6,"HSK점수 충족",IF(U1842=5,"HSK점수 충족",IF(U1842=4,IF(V1842&gt;254,"HSK점수 충족","자격미달"),"자격미달")))))))),0))))</f>
        <v>TOEIC 충족</v>
      </c>
      <c r="AC901" s="21"/>
      <c r="AD901" s="3">
        <f>IF(P901="A",VLOOKUP(Q901,[1]교육_어학_경력backdata!$B$3:$C$9,2,1),IF(P901="B",VLOOKUP(Q901,[1]교육_어학_경력backdata!$G$3:$H$9,2,1),IF(P901="C",0,"오류")))</f>
        <v>8</v>
      </c>
      <c r="AE901" s="3">
        <f>IF(P901="A",VLOOKUP(R901,[1]교육_어학_경력backdata!$B$11:$C$17,2,1),IF(P901="B",VLOOKUP(R901,[1]교육_어학_경력backdata!$G$11:$H$17,2,1),IF(P901="C",0,"오류")))</f>
        <v>0</v>
      </c>
      <c r="AF901" s="3">
        <f>IF(P901="A",VLOOKUP(S901,[1]교육_어학_경력backdata!$B$19:$C$25,2,1),IF(P901="B",VLOOKUP(S901,[1]교육_어학_경력backdata!$G$19:$H$25,2,1),IF(P901="C",0,"오류")))</f>
        <v>0</v>
      </c>
      <c r="AG901" s="3">
        <f>IF(P901="A",VLOOKUP(T901,[1]교육_어학_경력backdata!$B$3:$C$9,2,1),IF(P901="B",VLOOKUP(T901,[1]교육_어학_경력backdata!$G$3:$H$9,2,1),IF(P901="C",0,"오류")))</f>
        <v>0</v>
      </c>
      <c r="AH901" s="3">
        <f>IF(P901="A",IF(U901=0,0,IF(U901=4,0,IF(U901=5,VLOOKUP(V901,[1]교육_어학_경력backdata!$B$27:$C$29,2,1),IF(U901=6,VLOOKUP(V901,[1]교육_어학_경력backdata!$B$31:$C$34,2,1))))),IF(P901="B",IF(U901=0,0,IF(U901=4,0,IF(U901=5,VLOOKUP(V901,[1]교육_어학_경력backdata!$G$27:$H$31,2,1),IF(U901=6,VLOOKUP(V901,[1]교육_어학_경력backdata!$G$33:$H$34,2,1))))),IF(CT901="C",0,"오류")))</f>
        <v>0</v>
      </c>
      <c r="AI901" s="3">
        <f>IF(P901="A",VLOOKUP(W901,[1]교육_어학_경력backdata!$B$36:$C$42,2,1),IF(P901="B",VLOOKUP(W901,[1]교육_어학_경력backdata!$G$36:$H$42,2,1),IF(P901="C",0,"오류")))</f>
        <v>0</v>
      </c>
      <c r="AJ901" s="3">
        <f>SUM(AD901:AI901)</f>
        <v>8</v>
      </c>
      <c r="AK901" s="3">
        <f>_xlfn.MAXIFS(AJ:AJ,B:B,B901)</f>
        <v>8</v>
      </c>
      <c r="AL901" s="3"/>
      <c r="AM901" s="21"/>
      <c r="AN901" s="3"/>
      <c r="AO901" s="3"/>
    </row>
    <row r="902" spans="1:41" x14ac:dyDescent="0.4">
      <c r="A902" s="4">
        <f>IF(B901=B902,A901,A901+1)</f>
        <v>851</v>
      </c>
      <c r="B902" s="4" t="s">
        <v>1752</v>
      </c>
      <c r="C902" s="4" t="s">
        <v>1751</v>
      </c>
      <c r="D902" s="4" t="s">
        <v>1480</v>
      </c>
      <c r="E902" s="4" t="s">
        <v>1479</v>
      </c>
      <c r="F902" s="4">
        <f>IF(B902=B901,F901+1,1)</f>
        <v>1</v>
      </c>
      <c r="G902" s="4" t="s">
        <v>6384</v>
      </c>
      <c r="H902" s="4" t="s">
        <v>6379</v>
      </c>
      <c r="I902" s="4" t="s">
        <v>6378</v>
      </c>
      <c r="J902" s="4" t="s">
        <v>6483</v>
      </c>
      <c r="K902" s="4"/>
      <c r="L902" s="4" t="s">
        <v>6531</v>
      </c>
      <c r="M902" s="4" t="s">
        <v>6530</v>
      </c>
      <c r="P902" s="4" t="s">
        <v>1474</v>
      </c>
      <c r="Q902" s="4">
        <f>IF(H902="TOEIC",VALUE(L902),0)</f>
        <v>830</v>
      </c>
      <c r="R902" s="4">
        <f>IF(H902="NEW TEPS",VALUE(L902),0)</f>
        <v>0</v>
      </c>
      <c r="S902" s="4">
        <f>IF(H902="TOEFL(ibt)",VALUE(L902),0)</f>
        <v>0</v>
      </c>
      <c r="T902" s="4">
        <f>IF(H902="JPT",VALUE(L902),0)</f>
        <v>0</v>
      </c>
      <c r="U902" s="4">
        <f>IF(H902="HSK",VALUE(K902),0)</f>
        <v>0</v>
      </c>
      <c r="V902" s="4">
        <f>IF(H902="HSK",VALUE(L902),0)</f>
        <v>0</v>
      </c>
      <c r="W902" s="4">
        <f>IF(H902="G-TELP Level2",VALUE(L902),0)</f>
        <v>0</v>
      </c>
      <c r="X902" s="4">
        <f>IF(P902="A",IF(Q902&gt;849,1,IF(R902&gt;335,1,IF(S902&gt;97,1,IF(T902&gt;849,1,IF(W902&gt;82,1,IF(U902=6,1,IF(U902=5,IF(V902&gt;254,1,0),0))))))),IF(P902="B",IF(Q902&gt;699,1,IF(R902&gt;263,1,IF(S902&gt;78,1,IF(T902&gt;699,1,IF(W902&gt;63,1,IF(U902=6,1,IF(U902=5,IF(V902&gt;179,1,0),0))))))),IF(P902="C",IF(Q902&gt;599,1,IF(R902&gt;226,1,IF(S902&gt;67,1,IF(T902&gt;599,1,IF(W902&gt;49,1,IF(U902=6,1,IF(U902=5,1,IF(U902=4,IF(V902&gt;209,1,0),0)))))))),IF(P902="D",IF(Q902&gt;649,1,IF(R902&gt;244,1,IF(S902&gt;73,1,IF(T902&gt;649,1,IF(W902&gt;56,1,IF(U902=6,1,IF(U902=5,1,IF(U902=4,IF(V902&gt;254,1,0),0)))))))),0))))</f>
        <v>1</v>
      </c>
      <c r="Y902" s="4">
        <f>SUMIF(B:B,B902,X:X)</f>
        <v>1</v>
      </c>
      <c r="Z902" s="4" t="str">
        <f>IF(Y902&gt;0,"어학 충족","자격미달")</f>
        <v>어학 충족</v>
      </c>
      <c r="AA902" s="4"/>
      <c r="AB902" s="4" t="str">
        <f>IF(P902="A",IF(Q902&gt;849,"TOEIC 충족",IF(R902&gt;335,"New-TEPS 충족",IF(S902&gt;97,"TOEFL 충족",IF(T902&gt;849,"JPT 충족",IF(W902&gt;82,"G-TELP 충족",IF(U902=6,"HSK점수 충족",IF(U902=5,IF(V902&gt;254,"HSK점수 충족","자격미달"),"자격미달"))))))),IF(P902="B",IF(Q902&gt;699,"TOEIC 충족",IF(R902&gt;263,"New-TEPS 충족",IF(S902&gt;78,"TOEFL 충족",IF(T902&gt;699,"JPT 충족",IF(W902&gt;63,"G-TELP 충족",IF(U902=6,"HSK점수 충족",IF(U902=5,IF(V902&gt;179,"HSK점수 충족","자격미달"),"자격미달"))))))),IF(P902="C",IF(Q902&gt;599,"TOEIC 충족",IF(R902&gt;226,"New-TEPS 충족",IF(S902&gt;67,"TOEFL 충족",IF(T902&gt;599,"JPT 충족",IF(W902&gt;49,"G-TELP 충족",IF(U902=6,"HSK점수 충족",IF(U902=5,"HSK점수 충족",IF(U902=4,IF(V902&gt;209,"HSK점수 충족","자격미달"),"자격미달")))))))),IF(P902="D",IF(Q902&gt;649,"TOEIC 충족",IF(R902&gt;244,"New-TEPS 충족",IF(S902&gt;73,"TOEFL 충족",IF(T902&gt;649,"JPT 충족",IF(W902&gt;56,"G-TELP 충족",IF(U1843=6,"HSK점수 충족",IF(U1843=5,"HSK점수 충족",IF(U1843=4,IF(V1843&gt;254,"HSK점수 충족","자격미달"),"자격미달")))))))),0))))</f>
        <v>TOEIC 충족</v>
      </c>
      <c r="AC902" s="21"/>
      <c r="AD902" s="4">
        <f>IF(P902="A",VLOOKUP(Q902,[1]교육_어학_경력backdata!$B$3:$C$9,2,1),IF(P902="B",VLOOKUP(Q902,[1]교육_어학_경력backdata!$G$3:$H$9,2,1),IF(P902="C",0,"오류")))</f>
        <v>6</v>
      </c>
      <c r="AE902" s="4">
        <f>IF(P902="A",VLOOKUP(R902,[1]교육_어학_경력backdata!$B$11:$C$17,2,1),IF(P902="B",VLOOKUP(R902,[1]교육_어학_경력backdata!$G$11:$H$17,2,1),IF(P902="C",0,"오류")))</f>
        <v>0</v>
      </c>
      <c r="AF902" s="4">
        <f>IF(P902="A",VLOOKUP(S902,[1]교육_어학_경력backdata!$B$19:$C$25,2,1),IF(P902="B",VLOOKUP(S902,[1]교육_어학_경력backdata!$G$19:$H$25,2,1),IF(P902="C",0,"오류")))</f>
        <v>0</v>
      </c>
      <c r="AG902" s="4">
        <f>IF(P902="A",VLOOKUP(T902,[1]교육_어학_경력backdata!$B$3:$C$9,2,1),IF(P902="B",VLOOKUP(T902,[1]교육_어학_경력backdata!$G$3:$H$9,2,1),IF(P902="C",0,"오류")))</f>
        <v>0</v>
      </c>
      <c r="AH902" s="4">
        <f>IF(P902="A",IF(U902=0,0,IF(U902=4,0,IF(U902=5,VLOOKUP(V902,[1]교육_어학_경력backdata!$B$27:$C$29,2,1),IF(U902=6,VLOOKUP(V902,[1]교육_어학_경력backdata!$B$31:$C$34,2,1))))),IF(P902="B",IF(U902=0,0,IF(U902=4,0,IF(U902=5,VLOOKUP(V902,[1]교육_어학_경력backdata!$G$27:$H$31,2,1),IF(U902=6,VLOOKUP(V902,[1]교육_어학_경력backdata!$G$33:$H$34,2,1))))),IF(CT902="C",0,"오류")))</f>
        <v>0</v>
      </c>
      <c r="AI902" s="4">
        <f>IF(P902="A",VLOOKUP(W902,[1]교육_어학_경력backdata!$B$36:$C$42,2,1),IF(P902="B",VLOOKUP(W902,[1]교육_어학_경력backdata!$G$36:$H$42,2,1),IF(P902="C",0,"오류")))</f>
        <v>0</v>
      </c>
      <c r="AJ902" s="4">
        <f>SUM(AD902:AI902)</f>
        <v>6</v>
      </c>
      <c r="AK902" s="4">
        <f>_xlfn.MAXIFS(AJ:AJ,B:B,B902)</f>
        <v>6</v>
      </c>
      <c r="AL902" s="4"/>
      <c r="AM902" s="21"/>
      <c r="AN902" s="4"/>
      <c r="AO902" s="4"/>
    </row>
    <row r="903" spans="1:41" x14ac:dyDescent="0.4">
      <c r="A903" s="3">
        <f>IF(B902=B903,A902,A902+1)</f>
        <v>852</v>
      </c>
      <c r="B903" s="3" t="s">
        <v>1747</v>
      </c>
      <c r="C903" s="3" t="s">
        <v>1746</v>
      </c>
      <c r="D903" s="3" t="s">
        <v>1480</v>
      </c>
      <c r="E903" s="3" t="s">
        <v>1479</v>
      </c>
      <c r="F903" s="3">
        <f>IF(B903=B902,F902+1,1)</f>
        <v>1</v>
      </c>
      <c r="G903" s="3" t="s">
        <v>6380</v>
      </c>
      <c r="H903" s="3" t="s">
        <v>6379</v>
      </c>
      <c r="I903" s="3" t="s">
        <v>6378</v>
      </c>
      <c r="J903" s="3" t="s">
        <v>6529</v>
      </c>
      <c r="K903" s="3"/>
      <c r="L903" s="3" t="s">
        <v>6485</v>
      </c>
      <c r="M903" s="3" t="s">
        <v>6528</v>
      </c>
      <c r="P903" s="3" t="s">
        <v>1474</v>
      </c>
      <c r="Q903" s="3">
        <f>IF(H903="TOEIC",VALUE(L903),0)</f>
        <v>800</v>
      </c>
      <c r="R903" s="3">
        <f>IF(H903="NEW TEPS",VALUE(L903),0)</f>
        <v>0</v>
      </c>
      <c r="S903" s="3">
        <f>IF(H903="TOEFL(ibt)",VALUE(L903),0)</f>
        <v>0</v>
      </c>
      <c r="T903" s="3">
        <f>IF(H903="JPT",VALUE(L903),0)</f>
        <v>0</v>
      </c>
      <c r="U903" s="3">
        <f>IF(H903="HSK",VALUE(K903),0)</f>
        <v>0</v>
      </c>
      <c r="V903" s="3">
        <f>IF(H903="HSK",VALUE(L903),0)</f>
        <v>0</v>
      </c>
      <c r="W903" s="3">
        <f>IF(H903="G-TELP Level2",VALUE(L903),0)</f>
        <v>0</v>
      </c>
      <c r="X903" s="3">
        <f>IF(P903="A",IF(Q903&gt;849,1,IF(R903&gt;335,1,IF(S903&gt;97,1,IF(T903&gt;849,1,IF(W903&gt;82,1,IF(U903=6,1,IF(U903=5,IF(V903&gt;254,1,0),0))))))),IF(P903="B",IF(Q903&gt;699,1,IF(R903&gt;263,1,IF(S903&gt;78,1,IF(T903&gt;699,1,IF(W903&gt;63,1,IF(U903=6,1,IF(U903=5,IF(V903&gt;179,1,0),0))))))),IF(P903="C",IF(Q903&gt;599,1,IF(R903&gt;226,1,IF(S903&gt;67,1,IF(T903&gt;599,1,IF(W903&gt;49,1,IF(U903=6,1,IF(U903=5,1,IF(U903=4,IF(V903&gt;209,1,0),0)))))))),IF(P903="D",IF(Q903&gt;649,1,IF(R903&gt;244,1,IF(S903&gt;73,1,IF(T903&gt;649,1,IF(W903&gt;56,1,IF(U903=6,1,IF(U903=5,1,IF(U903=4,IF(V903&gt;254,1,0),0)))))))),0))))</f>
        <v>1</v>
      </c>
      <c r="Y903" s="3">
        <f>SUMIF(B:B,B903,X:X)</f>
        <v>1</v>
      </c>
      <c r="Z903" s="3" t="str">
        <f>IF(Y903&gt;0,"어학 충족","자격미달")</f>
        <v>어학 충족</v>
      </c>
      <c r="AA903" s="3"/>
      <c r="AB903" s="3" t="str">
        <f>IF(P903="A",IF(Q903&gt;849,"TOEIC 충족",IF(R903&gt;335,"New-TEPS 충족",IF(S903&gt;97,"TOEFL 충족",IF(T903&gt;849,"JPT 충족",IF(W903&gt;82,"G-TELP 충족",IF(U903=6,"HSK점수 충족",IF(U903=5,IF(V903&gt;254,"HSK점수 충족","자격미달"),"자격미달"))))))),IF(P903="B",IF(Q903&gt;699,"TOEIC 충족",IF(R903&gt;263,"New-TEPS 충족",IF(S903&gt;78,"TOEFL 충족",IF(T903&gt;699,"JPT 충족",IF(W903&gt;63,"G-TELP 충족",IF(U903=6,"HSK점수 충족",IF(U903=5,IF(V903&gt;179,"HSK점수 충족","자격미달"),"자격미달"))))))),IF(P903="C",IF(Q903&gt;599,"TOEIC 충족",IF(R903&gt;226,"New-TEPS 충족",IF(S903&gt;67,"TOEFL 충족",IF(T903&gt;599,"JPT 충족",IF(W903&gt;49,"G-TELP 충족",IF(U903=6,"HSK점수 충족",IF(U903=5,"HSK점수 충족",IF(U903=4,IF(V903&gt;209,"HSK점수 충족","자격미달"),"자격미달")))))))),IF(P903="D",IF(Q903&gt;649,"TOEIC 충족",IF(R903&gt;244,"New-TEPS 충족",IF(S903&gt;73,"TOEFL 충족",IF(T903&gt;649,"JPT 충족",IF(W903&gt;56,"G-TELP 충족",IF(U1844=6,"HSK점수 충족",IF(U1844=5,"HSK점수 충족",IF(U1844=4,IF(V1844&gt;254,"HSK점수 충족","자격미달"),"자격미달")))))))),0))))</f>
        <v>TOEIC 충족</v>
      </c>
      <c r="AC903" s="21"/>
      <c r="AD903" s="3">
        <f>IF(P903="A",VLOOKUP(Q903,[1]교육_어학_경력backdata!$B$3:$C$9,2,1),IF(P903="B",VLOOKUP(Q903,[1]교육_어학_경력backdata!$G$3:$H$9,2,1),IF(P903="C",0,"오류")))</f>
        <v>6</v>
      </c>
      <c r="AE903" s="3">
        <f>IF(P903="A",VLOOKUP(R903,[1]교육_어학_경력backdata!$B$11:$C$17,2,1),IF(P903="B",VLOOKUP(R903,[1]교육_어학_경력backdata!$G$11:$H$17,2,1),IF(P903="C",0,"오류")))</f>
        <v>0</v>
      </c>
      <c r="AF903" s="3">
        <f>IF(P903="A",VLOOKUP(S903,[1]교육_어학_경력backdata!$B$19:$C$25,2,1),IF(P903="B",VLOOKUP(S903,[1]교육_어학_경력backdata!$G$19:$H$25,2,1),IF(P903="C",0,"오류")))</f>
        <v>0</v>
      </c>
      <c r="AG903" s="3">
        <f>IF(P903="A",VLOOKUP(T903,[1]교육_어학_경력backdata!$B$3:$C$9,2,1),IF(P903="B",VLOOKUP(T903,[1]교육_어학_경력backdata!$G$3:$H$9,2,1),IF(P903="C",0,"오류")))</f>
        <v>0</v>
      </c>
      <c r="AH903" s="3">
        <f>IF(P903="A",IF(U903=0,0,IF(U903=4,0,IF(U903=5,VLOOKUP(V903,[1]교육_어학_경력backdata!$B$27:$C$29,2,1),IF(U903=6,VLOOKUP(V903,[1]교육_어학_경력backdata!$B$31:$C$34,2,1))))),IF(P903="B",IF(U903=0,0,IF(U903=4,0,IF(U903=5,VLOOKUP(V903,[1]교육_어학_경력backdata!$G$27:$H$31,2,1),IF(U903=6,VLOOKUP(V903,[1]교육_어학_경력backdata!$G$33:$H$34,2,1))))),IF(CT903="C",0,"오류")))</f>
        <v>0</v>
      </c>
      <c r="AI903" s="3">
        <f>IF(P903="A",VLOOKUP(W903,[1]교육_어학_경력backdata!$B$36:$C$42,2,1),IF(P903="B",VLOOKUP(W903,[1]교육_어학_경력backdata!$G$36:$H$42,2,1),IF(P903="C",0,"오류")))</f>
        <v>0</v>
      </c>
      <c r="AJ903" s="3">
        <f>SUM(AD903:AI903)</f>
        <v>6</v>
      </c>
      <c r="AK903" s="3">
        <f>_xlfn.MAXIFS(AJ:AJ,B:B,B903)</f>
        <v>6</v>
      </c>
      <c r="AL903" s="3"/>
      <c r="AM903" s="21"/>
      <c r="AN903" s="3"/>
      <c r="AO903" s="3"/>
    </row>
    <row r="904" spans="1:41" x14ac:dyDescent="0.4">
      <c r="A904" s="4">
        <f>IF(B903=B904,A903,A903+1)</f>
        <v>853</v>
      </c>
      <c r="B904" s="4" t="s">
        <v>1741</v>
      </c>
      <c r="C904" s="4" t="s">
        <v>1740</v>
      </c>
      <c r="D904" s="4" t="s">
        <v>1480</v>
      </c>
      <c r="E904" s="4" t="s">
        <v>1479</v>
      </c>
      <c r="F904" s="4">
        <f>IF(B904=B903,F903+1,1)</f>
        <v>1</v>
      </c>
      <c r="G904" s="4" t="s">
        <v>6380</v>
      </c>
      <c r="H904" s="4" t="s">
        <v>6379</v>
      </c>
      <c r="I904" s="4" t="s">
        <v>6378</v>
      </c>
      <c r="J904" s="4" t="s">
        <v>6527</v>
      </c>
      <c r="K904" s="4"/>
      <c r="L904" s="4" t="s">
        <v>6451</v>
      </c>
      <c r="M904" s="4" t="s">
        <v>6526</v>
      </c>
      <c r="P904" s="4" t="s">
        <v>1474</v>
      </c>
      <c r="Q904" s="4">
        <f>IF(H904="TOEIC",VALUE(L904),0)</f>
        <v>920</v>
      </c>
      <c r="R904" s="4">
        <f>IF(H904="NEW TEPS",VALUE(L904),0)</f>
        <v>0</v>
      </c>
      <c r="S904" s="4">
        <f>IF(H904="TOEFL(ibt)",VALUE(L904),0)</f>
        <v>0</v>
      </c>
      <c r="T904" s="4">
        <f>IF(H904="JPT",VALUE(L904),0)</f>
        <v>0</v>
      </c>
      <c r="U904" s="4">
        <f>IF(H904="HSK",VALUE(K904),0)</f>
        <v>0</v>
      </c>
      <c r="V904" s="4">
        <f>IF(H904="HSK",VALUE(L904),0)</f>
        <v>0</v>
      </c>
      <c r="W904" s="4">
        <f>IF(H904="G-TELP Level2",VALUE(L904),0)</f>
        <v>0</v>
      </c>
      <c r="X904" s="4">
        <f>IF(P904="A",IF(Q904&gt;849,1,IF(R904&gt;335,1,IF(S904&gt;97,1,IF(T904&gt;849,1,IF(W904&gt;82,1,IF(U904=6,1,IF(U904=5,IF(V904&gt;254,1,0),0))))))),IF(P904="B",IF(Q904&gt;699,1,IF(R904&gt;263,1,IF(S904&gt;78,1,IF(T904&gt;699,1,IF(W904&gt;63,1,IF(U904=6,1,IF(U904=5,IF(V904&gt;179,1,0),0))))))),IF(P904="C",IF(Q904&gt;599,1,IF(R904&gt;226,1,IF(S904&gt;67,1,IF(T904&gt;599,1,IF(W904&gt;49,1,IF(U904=6,1,IF(U904=5,1,IF(U904=4,IF(V904&gt;209,1,0),0)))))))),IF(P904="D",IF(Q904&gt;649,1,IF(R904&gt;244,1,IF(S904&gt;73,1,IF(T904&gt;649,1,IF(W904&gt;56,1,IF(U904=6,1,IF(U904=5,1,IF(U904=4,IF(V904&gt;254,1,0),0)))))))),0))))</f>
        <v>1</v>
      </c>
      <c r="Y904" s="4">
        <f>SUMIF(B:B,B904,X:X)</f>
        <v>1</v>
      </c>
      <c r="Z904" s="4" t="str">
        <f>IF(Y904&gt;0,"어학 충족","자격미달")</f>
        <v>어학 충족</v>
      </c>
      <c r="AA904" s="4"/>
      <c r="AB904" s="4" t="str">
        <f>IF(P904="A",IF(Q904&gt;849,"TOEIC 충족",IF(R904&gt;335,"New-TEPS 충족",IF(S904&gt;97,"TOEFL 충족",IF(T904&gt;849,"JPT 충족",IF(W904&gt;82,"G-TELP 충족",IF(U904=6,"HSK점수 충족",IF(U904=5,IF(V904&gt;254,"HSK점수 충족","자격미달"),"자격미달"))))))),IF(P904="B",IF(Q904&gt;699,"TOEIC 충족",IF(R904&gt;263,"New-TEPS 충족",IF(S904&gt;78,"TOEFL 충족",IF(T904&gt;699,"JPT 충족",IF(W904&gt;63,"G-TELP 충족",IF(U904=6,"HSK점수 충족",IF(U904=5,IF(V904&gt;179,"HSK점수 충족","자격미달"),"자격미달"))))))),IF(P904="C",IF(Q904&gt;599,"TOEIC 충족",IF(R904&gt;226,"New-TEPS 충족",IF(S904&gt;67,"TOEFL 충족",IF(T904&gt;599,"JPT 충족",IF(W904&gt;49,"G-TELP 충족",IF(U904=6,"HSK점수 충족",IF(U904=5,"HSK점수 충족",IF(U904=4,IF(V904&gt;209,"HSK점수 충족","자격미달"),"자격미달")))))))),IF(P904="D",IF(Q904&gt;649,"TOEIC 충족",IF(R904&gt;244,"New-TEPS 충족",IF(S904&gt;73,"TOEFL 충족",IF(T904&gt;649,"JPT 충족",IF(W904&gt;56,"G-TELP 충족",IF(U1845=6,"HSK점수 충족",IF(U1845=5,"HSK점수 충족",IF(U1845=4,IF(V1845&gt;254,"HSK점수 충족","자격미달"),"자격미달")))))))),0))))</f>
        <v>TOEIC 충족</v>
      </c>
      <c r="AC904" s="21"/>
      <c r="AD904" s="4">
        <f>IF(P904="A",VLOOKUP(Q904,[1]교육_어학_경력backdata!$B$3:$C$9,2,1),IF(P904="B",VLOOKUP(Q904,[1]교육_어학_경력backdata!$G$3:$H$9,2,1),IF(P904="C",0,"오류")))</f>
        <v>10</v>
      </c>
      <c r="AE904" s="4">
        <f>IF(P904="A",VLOOKUP(R904,[1]교육_어학_경력backdata!$B$11:$C$17,2,1),IF(P904="B",VLOOKUP(R904,[1]교육_어학_경력backdata!$G$11:$H$17,2,1),IF(P904="C",0,"오류")))</f>
        <v>0</v>
      </c>
      <c r="AF904" s="4">
        <f>IF(P904="A",VLOOKUP(S904,[1]교육_어학_경력backdata!$B$19:$C$25,2,1),IF(P904="B",VLOOKUP(S904,[1]교육_어학_경력backdata!$G$19:$H$25,2,1),IF(P904="C",0,"오류")))</f>
        <v>0</v>
      </c>
      <c r="AG904" s="4">
        <f>IF(P904="A",VLOOKUP(T904,[1]교육_어학_경력backdata!$B$3:$C$9,2,1),IF(P904="B",VLOOKUP(T904,[1]교육_어학_경력backdata!$G$3:$H$9,2,1),IF(P904="C",0,"오류")))</f>
        <v>0</v>
      </c>
      <c r="AH904" s="4">
        <f>IF(P904="A",IF(U904=0,0,IF(U904=4,0,IF(U904=5,VLOOKUP(V904,[1]교육_어학_경력backdata!$B$27:$C$29,2,1),IF(U904=6,VLOOKUP(V904,[1]교육_어학_경력backdata!$B$31:$C$34,2,1))))),IF(P904="B",IF(U904=0,0,IF(U904=4,0,IF(U904=5,VLOOKUP(V904,[1]교육_어학_경력backdata!$G$27:$H$31,2,1),IF(U904=6,VLOOKUP(V904,[1]교육_어학_경력backdata!$G$33:$H$34,2,1))))),IF(CT904="C",0,"오류")))</f>
        <v>0</v>
      </c>
      <c r="AI904" s="4">
        <f>IF(P904="A",VLOOKUP(W904,[1]교육_어학_경력backdata!$B$36:$C$42,2,1),IF(P904="B",VLOOKUP(W904,[1]교육_어학_경력backdata!$G$36:$H$42,2,1),IF(P904="C",0,"오류")))</f>
        <v>0</v>
      </c>
      <c r="AJ904" s="4">
        <f>SUM(AD904:AI904)</f>
        <v>10</v>
      </c>
      <c r="AK904" s="4">
        <f>_xlfn.MAXIFS(AJ:AJ,B:B,B904)</f>
        <v>10</v>
      </c>
      <c r="AL904" s="4"/>
      <c r="AM904" s="21"/>
      <c r="AN904" s="4"/>
      <c r="AO904" s="4"/>
    </row>
    <row r="905" spans="1:41" x14ac:dyDescent="0.4">
      <c r="A905" s="3">
        <f>IF(B904=B905,A904,A904+1)</f>
        <v>854</v>
      </c>
      <c r="B905" s="3" t="s">
        <v>1736</v>
      </c>
      <c r="C905" s="3" t="s">
        <v>1735</v>
      </c>
      <c r="D905" s="3" t="s">
        <v>1480</v>
      </c>
      <c r="E905" s="3" t="s">
        <v>1479</v>
      </c>
      <c r="F905" s="3">
        <f>IF(B905=B904,F904+1,1)</f>
        <v>1</v>
      </c>
      <c r="G905" s="3" t="s">
        <v>6380</v>
      </c>
      <c r="H905" s="3" t="s">
        <v>6379</v>
      </c>
      <c r="I905" s="3" t="s">
        <v>6378</v>
      </c>
      <c r="J905" s="3" t="s">
        <v>6460</v>
      </c>
      <c r="K905" s="3"/>
      <c r="L905" s="3" t="s">
        <v>6525</v>
      </c>
      <c r="M905" s="3" t="s">
        <v>6524</v>
      </c>
      <c r="P905" s="3" t="s">
        <v>1474</v>
      </c>
      <c r="Q905" s="3">
        <f>IF(H905="TOEIC",VALUE(L905),0)</f>
        <v>825</v>
      </c>
      <c r="R905" s="3">
        <f>IF(H905="NEW TEPS",VALUE(L905),0)</f>
        <v>0</v>
      </c>
      <c r="S905" s="3">
        <f>IF(H905="TOEFL(ibt)",VALUE(L905),0)</f>
        <v>0</v>
      </c>
      <c r="T905" s="3">
        <f>IF(H905="JPT",VALUE(L905),0)</f>
        <v>0</v>
      </c>
      <c r="U905" s="3">
        <f>IF(H905="HSK",VALUE(K905),0)</f>
        <v>0</v>
      </c>
      <c r="V905" s="3">
        <f>IF(H905="HSK",VALUE(L905),0)</f>
        <v>0</v>
      </c>
      <c r="W905" s="3">
        <f>IF(H905="G-TELP Level2",VALUE(L905),0)</f>
        <v>0</v>
      </c>
      <c r="X905" s="3">
        <f>IF(P905="A",IF(Q905&gt;849,1,IF(R905&gt;335,1,IF(S905&gt;97,1,IF(T905&gt;849,1,IF(W905&gt;82,1,IF(U905=6,1,IF(U905=5,IF(V905&gt;254,1,0),0))))))),IF(P905="B",IF(Q905&gt;699,1,IF(R905&gt;263,1,IF(S905&gt;78,1,IF(T905&gt;699,1,IF(W905&gt;63,1,IF(U905=6,1,IF(U905=5,IF(V905&gt;179,1,0),0))))))),IF(P905="C",IF(Q905&gt;599,1,IF(R905&gt;226,1,IF(S905&gt;67,1,IF(T905&gt;599,1,IF(W905&gt;49,1,IF(U905=6,1,IF(U905=5,1,IF(U905=4,IF(V905&gt;209,1,0),0)))))))),IF(P905="D",IF(Q905&gt;649,1,IF(R905&gt;244,1,IF(S905&gt;73,1,IF(T905&gt;649,1,IF(W905&gt;56,1,IF(U905=6,1,IF(U905=5,1,IF(U905=4,IF(V905&gt;254,1,0),0)))))))),0))))</f>
        <v>1</v>
      </c>
      <c r="Y905" s="3">
        <f>SUMIF(B:B,B905,X:X)</f>
        <v>1</v>
      </c>
      <c r="Z905" s="3" t="str">
        <f>IF(Y905&gt;0,"어학 충족","자격미달")</f>
        <v>어학 충족</v>
      </c>
      <c r="AA905" s="3"/>
      <c r="AB905" s="3" t="str">
        <f>IF(P905="A",IF(Q905&gt;849,"TOEIC 충족",IF(R905&gt;335,"New-TEPS 충족",IF(S905&gt;97,"TOEFL 충족",IF(T905&gt;849,"JPT 충족",IF(W905&gt;82,"G-TELP 충족",IF(U905=6,"HSK점수 충족",IF(U905=5,IF(V905&gt;254,"HSK점수 충족","자격미달"),"자격미달"))))))),IF(P905="B",IF(Q905&gt;699,"TOEIC 충족",IF(R905&gt;263,"New-TEPS 충족",IF(S905&gt;78,"TOEFL 충족",IF(T905&gt;699,"JPT 충족",IF(W905&gt;63,"G-TELP 충족",IF(U905=6,"HSK점수 충족",IF(U905=5,IF(V905&gt;179,"HSK점수 충족","자격미달"),"자격미달"))))))),IF(P905="C",IF(Q905&gt;599,"TOEIC 충족",IF(R905&gt;226,"New-TEPS 충족",IF(S905&gt;67,"TOEFL 충족",IF(T905&gt;599,"JPT 충족",IF(W905&gt;49,"G-TELP 충족",IF(U905=6,"HSK점수 충족",IF(U905=5,"HSK점수 충족",IF(U905=4,IF(V905&gt;209,"HSK점수 충족","자격미달"),"자격미달")))))))),IF(P905="D",IF(Q905&gt;649,"TOEIC 충족",IF(R905&gt;244,"New-TEPS 충족",IF(S905&gt;73,"TOEFL 충족",IF(T905&gt;649,"JPT 충족",IF(W905&gt;56,"G-TELP 충족",IF(U1846=6,"HSK점수 충족",IF(U1846=5,"HSK점수 충족",IF(U1846=4,IF(V1846&gt;254,"HSK점수 충족","자격미달"),"자격미달")))))))),0))))</f>
        <v>TOEIC 충족</v>
      </c>
      <c r="AC905" s="21"/>
      <c r="AD905" s="3">
        <f>IF(P905="A",VLOOKUP(Q905,[1]교육_어학_경력backdata!$B$3:$C$9,2,1),IF(P905="B",VLOOKUP(Q905,[1]교육_어학_경력backdata!$G$3:$H$9,2,1),IF(P905="C",0,"오류")))</f>
        <v>6</v>
      </c>
      <c r="AE905" s="3">
        <f>IF(P905="A",VLOOKUP(R905,[1]교육_어학_경력backdata!$B$11:$C$17,2,1),IF(P905="B",VLOOKUP(R905,[1]교육_어학_경력backdata!$G$11:$H$17,2,1),IF(P905="C",0,"오류")))</f>
        <v>0</v>
      </c>
      <c r="AF905" s="3">
        <f>IF(P905="A",VLOOKUP(S905,[1]교육_어학_경력backdata!$B$19:$C$25,2,1),IF(P905="B",VLOOKUP(S905,[1]교육_어학_경력backdata!$G$19:$H$25,2,1),IF(P905="C",0,"오류")))</f>
        <v>0</v>
      </c>
      <c r="AG905" s="3">
        <f>IF(P905="A",VLOOKUP(T905,[1]교육_어학_경력backdata!$B$3:$C$9,2,1),IF(P905="B",VLOOKUP(T905,[1]교육_어학_경력backdata!$G$3:$H$9,2,1),IF(P905="C",0,"오류")))</f>
        <v>0</v>
      </c>
      <c r="AH905" s="3">
        <f>IF(P905="A",IF(U905=0,0,IF(U905=4,0,IF(U905=5,VLOOKUP(V905,[1]교육_어학_경력backdata!$B$27:$C$29,2,1),IF(U905=6,VLOOKUP(V905,[1]교육_어학_경력backdata!$B$31:$C$34,2,1))))),IF(P905="B",IF(U905=0,0,IF(U905=4,0,IF(U905=5,VLOOKUP(V905,[1]교육_어학_경력backdata!$G$27:$H$31,2,1),IF(U905=6,VLOOKUP(V905,[1]교육_어학_경력backdata!$G$33:$H$34,2,1))))),IF(CT905="C",0,"오류")))</f>
        <v>0</v>
      </c>
      <c r="AI905" s="3">
        <f>IF(P905="A",VLOOKUP(W905,[1]교육_어학_경력backdata!$B$36:$C$42,2,1),IF(P905="B",VLOOKUP(W905,[1]교육_어학_경력backdata!$G$36:$H$42,2,1),IF(P905="C",0,"오류")))</f>
        <v>0</v>
      </c>
      <c r="AJ905" s="3">
        <f>SUM(AD905:AI905)</f>
        <v>6</v>
      </c>
      <c r="AK905" s="3">
        <f>_xlfn.MAXIFS(AJ:AJ,B:B,B905)</f>
        <v>6</v>
      </c>
      <c r="AL905" s="3"/>
      <c r="AM905" s="21"/>
      <c r="AN905" s="3"/>
      <c r="AO905" s="3"/>
    </row>
    <row r="906" spans="1:41" x14ac:dyDescent="0.4">
      <c r="A906" s="4">
        <f>IF(B905=B906,A905,A905+1)</f>
        <v>855</v>
      </c>
      <c r="B906" s="4" t="s">
        <v>1732</v>
      </c>
      <c r="C906" s="4" t="s">
        <v>1731</v>
      </c>
      <c r="D906" s="4" t="s">
        <v>1480</v>
      </c>
      <c r="E906" s="4" t="s">
        <v>1479</v>
      </c>
      <c r="F906" s="4">
        <f>IF(B906=B905,F905+1,1)</f>
        <v>1</v>
      </c>
      <c r="G906" s="4" t="s">
        <v>6380</v>
      </c>
      <c r="H906" s="4" t="s">
        <v>6379</v>
      </c>
      <c r="I906" s="4" t="s">
        <v>6378</v>
      </c>
      <c r="J906" s="4" t="s">
        <v>6510</v>
      </c>
      <c r="K906" s="4"/>
      <c r="L906" s="4" t="s">
        <v>6396</v>
      </c>
      <c r="M906" s="4" t="s">
        <v>6523</v>
      </c>
      <c r="P906" s="4" t="s">
        <v>1474</v>
      </c>
      <c r="Q906" s="4">
        <f>IF(H906="TOEIC",VALUE(L906),0)</f>
        <v>715</v>
      </c>
      <c r="R906" s="4">
        <f>IF(H906="NEW TEPS",VALUE(L906),0)</f>
        <v>0</v>
      </c>
      <c r="S906" s="4">
        <f>IF(H906="TOEFL(ibt)",VALUE(L906),0)</f>
        <v>0</v>
      </c>
      <c r="T906" s="4">
        <f>IF(H906="JPT",VALUE(L906),0)</f>
        <v>0</v>
      </c>
      <c r="U906" s="4">
        <f>IF(H906="HSK",VALUE(K906),0)</f>
        <v>0</v>
      </c>
      <c r="V906" s="4">
        <f>IF(H906="HSK",VALUE(L906),0)</f>
        <v>0</v>
      </c>
      <c r="W906" s="4">
        <f>IF(H906="G-TELP Level2",VALUE(L906),0)</f>
        <v>0</v>
      </c>
      <c r="X906" s="4">
        <f>IF(P906="A",IF(Q906&gt;849,1,IF(R906&gt;335,1,IF(S906&gt;97,1,IF(T906&gt;849,1,IF(W906&gt;82,1,IF(U906=6,1,IF(U906=5,IF(V906&gt;254,1,0),0))))))),IF(P906="B",IF(Q906&gt;699,1,IF(R906&gt;263,1,IF(S906&gt;78,1,IF(T906&gt;699,1,IF(W906&gt;63,1,IF(U906=6,1,IF(U906=5,IF(V906&gt;179,1,0),0))))))),IF(P906="C",IF(Q906&gt;599,1,IF(R906&gt;226,1,IF(S906&gt;67,1,IF(T906&gt;599,1,IF(W906&gt;49,1,IF(U906=6,1,IF(U906=5,1,IF(U906=4,IF(V906&gt;209,1,0),0)))))))),IF(P906="D",IF(Q906&gt;649,1,IF(R906&gt;244,1,IF(S906&gt;73,1,IF(T906&gt;649,1,IF(W906&gt;56,1,IF(U906=6,1,IF(U906=5,1,IF(U906=4,IF(V906&gt;254,1,0),0)))))))),0))))</f>
        <v>1</v>
      </c>
      <c r="Y906" s="4">
        <f>SUMIF(B:B,B906,X:X)</f>
        <v>1</v>
      </c>
      <c r="Z906" s="4" t="str">
        <f>IF(Y906&gt;0,"어학 충족","자격미달")</f>
        <v>어학 충족</v>
      </c>
      <c r="AA906" s="4"/>
      <c r="AB906" s="4" t="str">
        <f>IF(P906="A",IF(Q906&gt;849,"TOEIC 충족",IF(R906&gt;335,"New-TEPS 충족",IF(S906&gt;97,"TOEFL 충족",IF(T906&gt;849,"JPT 충족",IF(W906&gt;82,"G-TELP 충족",IF(U906=6,"HSK점수 충족",IF(U906=5,IF(V906&gt;254,"HSK점수 충족","자격미달"),"자격미달"))))))),IF(P906="B",IF(Q906&gt;699,"TOEIC 충족",IF(R906&gt;263,"New-TEPS 충족",IF(S906&gt;78,"TOEFL 충족",IF(T906&gt;699,"JPT 충족",IF(W906&gt;63,"G-TELP 충족",IF(U906=6,"HSK점수 충족",IF(U906=5,IF(V906&gt;179,"HSK점수 충족","자격미달"),"자격미달"))))))),IF(P906="C",IF(Q906&gt;599,"TOEIC 충족",IF(R906&gt;226,"New-TEPS 충족",IF(S906&gt;67,"TOEFL 충족",IF(T906&gt;599,"JPT 충족",IF(W906&gt;49,"G-TELP 충족",IF(U906=6,"HSK점수 충족",IF(U906=5,"HSK점수 충족",IF(U906=4,IF(V906&gt;209,"HSK점수 충족","자격미달"),"자격미달")))))))),IF(P906="D",IF(Q906&gt;649,"TOEIC 충족",IF(R906&gt;244,"New-TEPS 충족",IF(S906&gt;73,"TOEFL 충족",IF(T906&gt;649,"JPT 충족",IF(W906&gt;56,"G-TELP 충족",IF(U1847=6,"HSK점수 충족",IF(U1847=5,"HSK점수 충족",IF(U1847=4,IF(V1847&gt;254,"HSK점수 충족","자격미달"),"자격미달")))))))),0))))</f>
        <v>TOEIC 충족</v>
      </c>
      <c r="AC906" s="21"/>
      <c r="AD906" s="4">
        <f>IF(P906="A",VLOOKUP(Q906,[1]교육_어학_경력backdata!$B$3:$C$9,2,1),IF(P906="B",VLOOKUP(Q906,[1]교육_어학_경력backdata!$G$3:$H$9,2,1),IF(P906="C",0,"오류")))</f>
        <v>2</v>
      </c>
      <c r="AE906" s="4">
        <f>IF(P906="A",VLOOKUP(R906,[1]교육_어학_경력backdata!$B$11:$C$17,2,1),IF(P906="B",VLOOKUP(R906,[1]교육_어학_경력backdata!$G$11:$H$17,2,1),IF(P906="C",0,"오류")))</f>
        <v>0</v>
      </c>
      <c r="AF906" s="4">
        <f>IF(P906="A",VLOOKUP(S906,[1]교육_어학_경력backdata!$B$19:$C$25,2,1),IF(P906="B",VLOOKUP(S906,[1]교육_어학_경력backdata!$G$19:$H$25,2,1),IF(P906="C",0,"오류")))</f>
        <v>0</v>
      </c>
      <c r="AG906" s="4">
        <f>IF(P906="A",VLOOKUP(T906,[1]교육_어학_경력backdata!$B$3:$C$9,2,1),IF(P906="B",VLOOKUP(T906,[1]교육_어학_경력backdata!$G$3:$H$9,2,1),IF(P906="C",0,"오류")))</f>
        <v>0</v>
      </c>
      <c r="AH906" s="4">
        <f>IF(P906="A",IF(U906=0,0,IF(U906=4,0,IF(U906=5,VLOOKUP(V906,[1]교육_어학_경력backdata!$B$27:$C$29,2,1),IF(U906=6,VLOOKUP(V906,[1]교육_어학_경력backdata!$B$31:$C$34,2,1))))),IF(P906="B",IF(U906=0,0,IF(U906=4,0,IF(U906=5,VLOOKUP(V906,[1]교육_어학_경력backdata!$G$27:$H$31,2,1),IF(U906=6,VLOOKUP(V906,[1]교육_어학_경력backdata!$G$33:$H$34,2,1))))),IF(CT906="C",0,"오류")))</f>
        <v>0</v>
      </c>
      <c r="AI906" s="4">
        <f>IF(P906="A",VLOOKUP(W906,[1]교육_어학_경력backdata!$B$36:$C$42,2,1),IF(P906="B",VLOOKUP(W906,[1]교육_어학_경력backdata!$G$36:$H$42,2,1),IF(P906="C",0,"오류")))</f>
        <v>0</v>
      </c>
      <c r="AJ906" s="4">
        <f>SUM(AD906:AI906)</f>
        <v>2</v>
      </c>
      <c r="AK906" s="4">
        <f>_xlfn.MAXIFS(AJ:AJ,B:B,B906)</f>
        <v>2</v>
      </c>
      <c r="AL906" s="4"/>
      <c r="AM906" s="21"/>
      <c r="AN906" s="4"/>
      <c r="AO906" s="4"/>
    </row>
    <row r="907" spans="1:41" x14ac:dyDescent="0.4">
      <c r="A907" s="3">
        <f>IF(B906=B907,A906,A906+1)</f>
        <v>856</v>
      </c>
      <c r="B907" s="3" t="s">
        <v>1725</v>
      </c>
      <c r="C907" s="3" t="s">
        <v>1724</v>
      </c>
      <c r="D907" s="3" t="s">
        <v>1480</v>
      </c>
      <c r="E907" s="3" t="s">
        <v>1479</v>
      </c>
      <c r="F907" s="3">
        <f>IF(B907=B906,F906+1,1)</f>
        <v>1</v>
      </c>
      <c r="G907" s="3" t="s">
        <v>6384</v>
      </c>
      <c r="H907" s="3" t="s">
        <v>6379</v>
      </c>
      <c r="I907" s="3" t="s">
        <v>6378</v>
      </c>
      <c r="J907" s="3" t="s">
        <v>6460</v>
      </c>
      <c r="K907" s="3"/>
      <c r="L907" s="3" t="s">
        <v>6474</v>
      </c>
      <c r="M907" s="3" t="s">
        <v>6522</v>
      </c>
      <c r="P907" s="3" t="s">
        <v>1474</v>
      </c>
      <c r="Q907" s="3">
        <f>IF(H907="TOEIC",VALUE(L907),0)</f>
        <v>740</v>
      </c>
      <c r="R907" s="3">
        <f>IF(H907="NEW TEPS",VALUE(L907),0)</f>
        <v>0</v>
      </c>
      <c r="S907" s="3">
        <f>IF(H907="TOEFL(ibt)",VALUE(L907),0)</f>
        <v>0</v>
      </c>
      <c r="T907" s="3">
        <f>IF(H907="JPT",VALUE(L907),0)</f>
        <v>0</v>
      </c>
      <c r="U907" s="3">
        <f>IF(H907="HSK",VALUE(K907),0)</f>
        <v>0</v>
      </c>
      <c r="V907" s="3">
        <f>IF(H907="HSK",VALUE(L907),0)</f>
        <v>0</v>
      </c>
      <c r="W907" s="3">
        <f>IF(H907="G-TELP Level2",VALUE(L907),0)</f>
        <v>0</v>
      </c>
      <c r="X907" s="3">
        <f>IF(P907="A",IF(Q907&gt;849,1,IF(R907&gt;335,1,IF(S907&gt;97,1,IF(T907&gt;849,1,IF(W907&gt;82,1,IF(U907=6,1,IF(U907=5,IF(V907&gt;254,1,0),0))))))),IF(P907="B",IF(Q907&gt;699,1,IF(R907&gt;263,1,IF(S907&gt;78,1,IF(T907&gt;699,1,IF(W907&gt;63,1,IF(U907=6,1,IF(U907=5,IF(V907&gt;179,1,0),0))))))),IF(P907="C",IF(Q907&gt;599,1,IF(R907&gt;226,1,IF(S907&gt;67,1,IF(T907&gt;599,1,IF(W907&gt;49,1,IF(U907=6,1,IF(U907=5,1,IF(U907=4,IF(V907&gt;209,1,0),0)))))))),IF(P907="D",IF(Q907&gt;649,1,IF(R907&gt;244,1,IF(S907&gt;73,1,IF(T907&gt;649,1,IF(W907&gt;56,1,IF(U907=6,1,IF(U907=5,1,IF(U907=4,IF(V907&gt;254,1,0),0)))))))),0))))</f>
        <v>1</v>
      </c>
      <c r="Y907" s="3">
        <f>SUMIF(B:B,B907,X:X)</f>
        <v>1</v>
      </c>
      <c r="Z907" s="3" t="str">
        <f>IF(Y907&gt;0,"어학 충족","자격미달")</f>
        <v>어학 충족</v>
      </c>
      <c r="AA907" s="3"/>
      <c r="AB907" s="3" t="str">
        <f>IF(P907="A",IF(Q907&gt;849,"TOEIC 충족",IF(R907&gt;335,"New-TEPS 충족",IF(S907&gt;97,"TOEFL 충족",IF(T907&gt;849,"JPT 충족",IF(W907&gt;82,"G-TELP 충족",IF(U907=6,"HSK점수 충족",IF(U907=5,IF(V907&gt;254,"HSK점수 충족","자격미달"),"자격미달"))))))),IF(P907="B",IF(Q907&gt;699,"TOEIC 충족",IF(R907&gt;263,"New-TEPS 충족",IF(S907&gt;78,"TOEFL 충족",IF(T907&gt;699,"JPT 충족",IF(W907&gt;63,"G-TELP 충족",IF(U907=6,"HSK점수 충족",IF(U907=5,IF(V907&gt;179,"HSK점수 충족","자격미달"),"자격미달"))))))),IF(P907="C",IF(Q907&gt;599,"TOEIC 충족",IF(R907&gt;226,"New-TEPS 충족",IF(S907&gt;67,"TOEFL 충족",IF(T907&gt;599,"JPT 충족",IF(W907&gt;49,"G-TELP 충족",IF(U907=6,"HSK점수 충족",IF(U907=5,"HSK점수 충족",IF(U907=4,IF(V907&gt;209,"HSK점수 충족","자격미달"),"자격미달")))))))),IF(P907="D",IF(Q907&gt;649,"TOEIC 충족",IF(R907&gt;244,"New-TEPS 충족",IF(S907&gt;73,"TOEFL 충족",IF(T907&gt;649,"JPT 충족",IF(W907&gt;56,"G-TELP 충족",IF(U1848=6,"HSK점수 충족",IF(U1848=5,"HSK점수 충족",IF(U1848=4,IF(V1848&gt;254,"HSK점수 충족","자격미달"),"자격미달")))))))),0))))</f>
        <v>TOEIC 충족</v>
      </c>
      <c r="AC907" s="21"/>
      <c r="AD907" s="3">
        <f>IF(P907="A",VLOOKUP(Q907,[1]교육_어학_경력backdata!$B$3:$C$9,2,1),IF(P907="B",VLOOKUP(Q907,[1]교육_어학_경력backdata!$G$3:$H$9,2,1),IF(P907="C",0,"오류")))</f>
        <v>2</v>
      </c>
      <c r="AE907" s="3">
        <f>IF(P907="A",VLOOKUP(R907,[1]교육_어학_경력backdata!$B$11:$C$17,2,1),IF(P907="B",VLOOKUP(R907,[1]교육_어학_경력backdata!$G$11:$H$17,2,1),IF(P907="C",0,"오류")))</f>
        <v>0</v>
      </c>
      <c r="AF907" s="3">
        <f>IF(P907="A",VLOOKUP(S907,[1]교육_어학_경력backdata!$B$19:$C$25,2,1),IF(P907="B",VLOOKUP(S907,[1]교육_어학_경력backdata!$G$19:$H$25,2,1),IF(P907="C",0,"오류")))</f>
        <v>0</v>
      </c>
      <c r="AG907" s="3">
        <f>IF(P907="A",VLOOKUP(T907,[1]교육_어학_경력backdata!$B$3:$C$9,2,1),IF(P907="B",VLOOKUP(T907,[1]교육_어학_경력backdata!$G$3:$H$9,2,1),IF(P907="C",0,"오류")))</f>
        <v>0</v>
      </c>
      <c r="AH907" s="3">
        <f>IF(P907="A",IF(U907=0,0,IF(U907=4,0,IF(U907=5,VLOOKUP(V907,[1]교육_어학_경력backdata!$B$27:$C$29,2,1),IF(U907=6,VLOOKUP(V907,[1]교육_어학_경력backdata!$B$31:$C$34,2,1))))),IF(P907="B",IF(U907=0,0,IF(U907=4,0,IF(U907=5,VLOOKUP(V907,[1]교육_어학_경력backdata!$G$27:$H$31,2,1),IF(U907=6,VLOOKUP(V907,[1]교육_어학_경력backdata!$G$33:$H$34,2,1))))),IF(CT907="C",0,"오류")))</f>
        <v>0</v>
      </c>
      <c r="AI907" s="3">
        <f>IF(P907="A",VLOOKUP(W907,[1]교육_어학_경력backdata!$B$36:$C$42,2,1),IF(P907="B",VLOOKUP(W907,[1]교육_어학_경력backdata!$G$36:$H$42,2,1),IF(P907="C",0,"오류")))</f>
        <v>0</v>
      </c>
      <c r="AJ907" s="3">
        <f>SUM(AD907:AI907)</f>
        <v>2</v>
      </c>
      <c r="AK907" s="3">
        <f>_xlfn.MAXIFS(AJ:AJ,B:B,B907)</f>
        <v>2</v>
      </c>
      <c r="AL907" s="3"/>
      <c r="AM907" s="21"/>
      <c r="AN907" s="3"/>
      <c r="AO907" s="3"/>
    </row>
    <row r="908" spans="1:41" x14ac:dyDescent="0.4">
      <c r="A908" s="4">
        <f>IF(B907=B908,A907,A907+1)</f>
        <v>857</v>
      </c>
      <c r="B908" s="4" t="s">
        <v>1718</v>
      </c>
      <c r="C908" s="4" t="s">
        <v>1717</v>
      </c>
      <c r="D908" s="4" t="s">
        <v>1480</v>
      </c>
      <c r="E908" s="4" t="s">
        <v>1479</v>
      </c>
      <c r="F908" s="4">
        <f>IF(B908=B907,F907+1,1)</f>
        <v>1</v>
      </c>
      <c r="G908" s="4" t="s">
        <v>6380</v>
      </c>
      <c r="H908" s="4" t="s">
        <v>6379</v>
      </c>
      <c r="I908" s="4" t="s">
        <v>6378</v>
      </c>
      <c r="J908" s="4" t="s">
        <v>6521</v>
      </c>
      <c r="K908" s="4"/>
      <c r="L908" s="4" t="s">
        <v>6492</v>
      </c>
      <c r="M908" s="4" t="s">
        <v>6520</v>
      </c>
      <c r="P908" s="4" t="s">
        <v>1474</v>
      </c>
      <c r="Q908" s="4">
        <f>IF(H908="TOEIC",VALUE(L908),0)</f>
        <v>855</v>
      </c>
      <c r="R908" s="4">
        <f>IF(H908="NEW TEPS",VALUE(L908),0)</f>
        <v>0</v>
      </c>
      <c r="S908" s="4">
        <f>IF(H908="TOEFL(ibt)",VALUE(L908),0)</f>
        <v>0</v>
      </c>
      <c r="T908" s="4">
        <f>IF(H908="JPT",VALUE(L908),0)</f>
        <v>0</v>
      </c>
      <c r="U908" s="4">
        <f>IF(H908="HSK",VALUE(K908),0)</f>
        <v>0</v>
      </c>
      <c r="V908" s="4">
        <f>IF(H908="HSK",VALUE(L908),0)</f>
        <v>0</v>
      </c>
      <c r="W908" s="4">
        <f>IF(H908="G-TELP Level2",VALUE(L908),0)</f>
        <v>0</v>
      </c>
      <c r="X908" s="4">
        <f>IF(P908="A",IF(Q908&gt;849,1,IF(R908&gt;335,1,IF(S908&gt;97,1,IF(T908&gt;849,1,IF(W908&gt;82,1,IF(U908=6,1,IF(U908=5,IF(V908&gt;254,1,0),0))))))),IF(P908="B",IF(Q908&gt;699,1,IF(R908&gt;263,1,IF(S908&gt;78,1,IF(T908&gt;699,1,IF(W908&gt;63,1,IF(U908=6,1,IF(U908=5,IF(V908&gt;179,1,0),0))))))),IF(P908="C",IF(Q908&gt;599,1,IF(R908&gt;226,1,IF(S908&gt;67,1,IF(T908&gt;599,1,IF(W908&gt;49,1,IF(U908=6,1,IF(U908=5,1,IF(U908=4,IF(V908&gt;209,1,0),0)))))))),IF(P908="D",IF(Q908&gt;649,1,IF(R908&gt;244,1,IF(S908&gt;73,1,IF(T908&gt;649,1,IF(W908&gt;56,1,IF(U908=6,1,IF(U908=5,1,IF(U908=4,IF(V908&gt;254,1,0),0)))))))),0))))</f>
        <v>1</v>
      </c>
      <c r="Y908" s="4">
        <f>SUMIF(B:B,B908,X:X)</f>
        <v>1</v>
      </c>
      <c r="Z908" s="4" t="str">
        <f>IF(Y908&gt;0,"어학 충족","자격미달")</f>
        <v>어학 충족</v>
      </c>
      <c r="AA908" s="4"/>
      <c r="AB908" s="4" t="str">
        <f>IF(P908="A",IF(Q908&gt;849,"TOEIC 충족",IF(R908&gt;335,"New-TEPS 충족",IF(S908&gt;97,"TOEFL 충족",IF(T908&gt;849,"JPT 충족",IF(W908&gt;82,"G-TELP 충족",IF(U908=6,"HSK점수 충족",IF(U908=5,IF(V908&gt;254,"HSK점수 충족","자격미달"),"자격미달"))))))),IF(P908="B",IF(Q908&gt;699,"TOEIC 충족",IF(R908&gt;263,"New-TEPS 충족",IF(S908&gt;78,"TOEFL 충족",IF(T908&gt;699,"JPT 충족",IF(W908&gt;63,"G-TELP 충족",IF(U908=6,"HSK점수 충족",IF(U908=5,IF(V908&gt;179,"HSK점수 충족","자격미달"),"자격미달"))))))),IF(P908="C",IF(Q908&gt;599,"TOEIC 충족",IF(R908&gt;226,"New-TEPS 충족",IF(S908&gt;67,"TOEFL 충족",IF(T908&gt;599,"JPT 충족",IF(W908&gt;49,"G-TELP 충족",IF(U908=6,"HSK점수 충족",IF(U908=5,"HSK점수 충족",IF(U908=4,IF(V908&gt;209,"HSK점수 충족","자격미달"),"자격미달")))))))),IF(P908="D",IF(Q908&gt;649,"TOEIC 충족",IF(R908&gt;244,"New-TEPS 충족",IF(S908&gt;73,"TOEFL 충족",IF(T908&gt;649,"JPT 충족",IF(W908&gt;56,"G-TELP 충족",IF(U1849=6,"HSK점수 충족",IF(U1849=5,"HSK점수 충족",IF(U1849=4,IF(V1849&gt;254,"HSK점수 충족","자격미달"),"자격미달")))))))),0))))</f>
        <v>TOEIC 충족</v>
      </c>
      <c r="AC908" s="21"/>
      <c r="AD908" s="4">
        <f>IF(P908="A",VLOOKUP(Q908,[1]교육_어학_경력backdata!$B$3:$C$9,2,1),IF(P908="B",VLOOKUP(Q908,[1]교육_어학_경력backdata!$G$3:$H$9,2,1),IF(P908="C",0,"오류")))</f>
        <v>8</v>
      </c>
      <c r="AE908" s="4">
        <f>IF(P908="A",VLOOKUP(R908,[1]교육_어학_경력backdata!$B$11:$C$17,2,1),IF(P908="B",VLOOKUP(R908,[1]교육_어학_경력backdata!$G$11:$H$17,2,1),IF(P908="C",0,"오류")))</f>
        <v>0</v>
      </c>
      <c r="AF908" s="4">
        <f>IF(P908="A",VLOOKUP(S908,[1]교육_어학_경력backdata!$B$19:$C$25,2,1),IF(P908="B",VLOOKUP(S908,[1]교육_어학_경력backdata!$G$19:$H$25,2,1),IF(P908="C",0,"오류")))</f>
        <v>0</v>
      </c>
      <c r="AG908" s="4">
        <f>IF(P908="A",VLOOKUP(T908,[1]교육_어학_경력backdata!$B$3:$C$9,2,1),IF(P908="B",VLOOKUP(T908,[1]교육_어학_경력backdata!$G$3:$H$9,2,1),IF(P908="C",0,"오류")))</f>
        <v>0</v>
      </c>
      <c r="AH908" s="4">
        <f>IF(P908="A",IF(U908=0,0,IF(U908=4,0,IF(U908=5,VLOOKUP(V908,[1]교육_어학_경력backdata!$B$27:$C$29,2,1),IF(U908=6,VLOOKUP(V908,[1]교육_어학_경력backdata!$B$31:$C$34,2,1))))),IF(P908="B",IF(U908=0,0,IF(U908=4,0,IF(U908=5,VLOOKUP(V908,[1]교육_어학_경력backdata!$G$27:$H$31,2,1),IF(U908=6,VLOOKUP(V908,[1]교육_어학_경력backdata!$G$33:$H$34,2,1))))),IF(CT908="C",0,"오류")))</f>
        <v>0</v>
      </c>
      <c r="AI908" s="4">
        <f>IF(P908="A",VLOOKUP(W908,[1]교육_어학_경력backdata!$B$36:$C$42,2,1),IF(P908="B",VLOOKUP(W908,[1]교육_어학_경력backdata!$G$36:$H$42,2,1),IF(P908="C",0,"오류")))</f>
        <v>0</v>
      </c>
      <c r="AJ908" s="4">
        <f>SUM(AD908:AI908)</f>
        <v>8</v>
      </c>
      <c r="AK908" s="4">
        <f>_xlfn.MAXIFS(AJ:AJ,B:B,B908)</f>
        <v>8</v>
      </c>
      <c r="AL908" s="4"/>
      <c r="AM908" s="21"/>
      <c r="AN908" s="4"/>
      <c r="AO908" s="4"/>
    </row>
    <row r="909" spans="1:41" x14ac:dyDescent="0.4">
      <c r="A909" s="3">
        <f>IF(B908=B909,A908,A908+1)</f>
        <v>858</v>
      </c>
      <c r="B909" s="3" t="s">
        <v>1713</v>
      </c>
      <c r="C909" s="3" t="s">
        <v>1712</v>
      </c>
      <c r="D909" s="3" t="s">
        <v>1480</v>
      </c>
      <c r="E909" s="3" t="s">
        <v>1479</v>
      </c>
      <c r="F909" s="3">
        <f>IF(B909=B908,F908+1,1)</f>
        <v>1</v>
      </c>
      <c r="G909" s="3" t="s">
        <v>6380</v>
      </c>
      <c r="H909" s="3" t="s">
        <v>6379</v>
      </c>
      <c r="I909" s="3" t="s">
        <v>6378</v>
      </c>
      <c r="J909" s="3" t="s">
        <v>6433</v>
      </c>
      <c r="K909" s="3"/>
      <c r="L909" s="3" t="s">
        <v>6421</v>
      </c>
      <c r="M909" s="3" t="s">
        <v>6519</v>
      </c>
      <c r="P909" s="3" t="s">
        <v>1474</v>
      </c>
      <c r="Q909" s="3">
        <f>IF(H909="TOEIC",VALUE(L909),0)</f>
        <v>805</v>
      </c>
      <c r="R909" s="3">
        <f>IF(H909="NEW TEPS",VALUE(L909),0)</f>
        <v>0</v>
      </c>
      <c r="S909" s="3">
        <f>IF(H909="TOEFL(ibt)",VALUE(L909),0)</f>
        <v>0</v>
      </c>
      <c r="T909" s="3">
        <f>IF(H909="JPT",VALUE(L909),0)</f>
        <v>0</v>
      </c>
      <c r="U909" s="3">
        <f>IF(H909="HSK",VALUE(K909),0)</f>
        <v>0</v>
      </c>
      <c r="V909" s="3">
        <f>IF(H909="HSK",VALUE(L909),0)</f>
        <v>0</v>
      </c>
      <c r="W909" s="3">
        <f>IF(H909="G-TELP Level2",VALUE(L909),0)</f>
        <v>0</v>
      </c>
      <c r="X909" s="3">
        <f>IF(P909="A",IF(Q909&gt;849,1,IF(R909&gt;335,1,IF(S909&gt;97,1,IF(T909&gt;849,1,IF(W909&gt;82,1,IF(U909=6,1,IF(U909=5,IF(V909&gt;254,1,0),0))))))),IF(P909="B",IF(Q909&gt;699,1,IF(R909&gt;263,1,IF(S909&gt;78,1,IF(T909&gt;699,1,IF(W909&gt;63,1,IF(U909=6,1,IF(U909=5,IF(V909&gt;179,1,0),0))))))),IF(P909="C",IF(Q909&gt;599,1,IF(R909&gt;226,1,IF(S909&gt;67,1,IF(T909&gt;599,1,IF(W909&gt;49,1,IF(U909=6,1,IF(U909=5,1,IF(U909=4,IF(V909&gt;209,1,0),0)))))))),IF(P909="D",IF(Q909&gt;649,1,IF(R909&gt;244,1,IF(S909&gt;73,1,IF(T909&gt;649,1,IF(W909&gt;56,1,IF(U909=6,1,IF(U909=5,1,IF(U909=4,IF(V909&gt;254,1,0),0)))))))),0))))</f>
        <v>1</v>
      </c>
      <c r="Y909" s="3">
        <f>SUMIF(B:B,B909,X:X)</f>
        <v>1</v>
      </c>
      <c r="Z909" s="3" t="str">
        <f>IF(Y909&gt;0,"어학 충족","자격미달")</f>
        <v>어학 충족</v>
      </c>
      <c r="AA909" s="3"/>
      <c r="AB909" s="3" t="str">
        <f>IF(P909="A",IF(Q909&gt;849,"TOEIC 충족",IF(R909&gt;335,"New-TEPS 충족",IF(S909&gt;97,"TOEFL 충족",IF(T909&gt;849,"JPT 충족",IF(W909&gt;82,"G-TELP 충족",IF(U909=6,"HSK점수 충족",IF(U909=5,IF(V909&gt;254,"HSK점수 충족","자격미달"),"자격미달"))))))),IF(P909="B",IF(Q909&gt;699,"TOEIC 충족",IF(R909&gt;263,"New-TEPS 충족",IF(S909&gt;78,"TOEFL 충족",IF(T909&gt;699,"JPT 충족",IF(W909&gt;63,"G-TELP 충족",IF(U909=6,"HSK점수 충족",IF(U909=5,IF(V909&gt;179,"HSK점수 충족","자격미달"),"자격미달"))))))),IF(P909="C",IF(Q909&gt;599,"TOEIC 충족",IF(R909&gt;226,"New-TEPS 충족",IF(S909&gt;67,"TOEFL 충족",IF(T909&gt;599,"JPT 충족",IF(W909&gt;49,"G-TELP 충족",IF(U909=6,"HSK점수 충족",IF(U909=5,"HSK점수 충족",IF(U909=4,IF(V909&gt;209,"HSK점수 충족","자격미달"),"자격미달")))))))),IF(P909="D",IF(Q909&gt;649,"TOEIC 충족",IF(R909&gt;244,"New-TEPS 충족",IF(S909&gt;73,"TOEFL 충족",IF(T909&gt;649,"JPT 충족",IF(W909&gt;56,"G-TELP 충족",IF(U1850=6,"HSK점수 충족",IF(U1850=5,"HSK점수 충족",IF(U1850=4,IF(V1850&gt;254,"HSK점수 충족","자격미달"),"자격미달")))))))),0))))</f>
        <v>TOEIC 충족</v>
      </c>
      <c r="AC909" s="21"/>
      <c r="AD909" s="3">
        <f>IF(P909="A",VLOOKUP(Q909,[1]교육_어학_경력backdata!$B$3:$C$9,2,1),IF(P909="B",VLOOKUP(Q909,[1]교육_어학_경력backdata!$G$3:$H$9,2,1),IF(P909="C",0,"오류")))</f>
        <v>6</v>
      </c>
      <c r="AE909" s="3">
        <f>IF(P909="A",VLOOKUP(R909,[1]교육_어학_경력backdata!$B$11:$C$17,2,1),IF(P909="B",VLOOKUP(R909,[1]교육_어학_경력backdata!$G$11:$H$17,2,1),IF(P909="C",0,"오류")))</f>
        <v>0</v>
      </c>
      <c r="AF909" s="3">
        <f>IF(P909="A",VLOOKUP(S909,[1]교육_어학_경력backdata!$B$19:$C$25,2,1),IF(P909="B",VLOOKUP(S909,[1]교육_어학_경력backdata!$G$19:$H$25,2,1),IF(P909="C",0,"오류")))</f>
        <v>0</v>
      </c>
      <c r="AG909" s="3">
        <f>IF(P909="A",VLOOKUP(T909,[1]교육_어학_경력backdata!$B$3:$C$9,2,1),IF(P909="B",VLOOKUP(T909,[1]교육_어학_경력backdata!$G$3:$H$9,2,1),IF(P909="C",0,"오류")))</f>
        <v>0</v>
      </c>
      <c r="AH909" s="3">
        <f>IF(P909="A",IF(U909=0,0,IF(U909=4,0,IF(U909=5,VLOOKUP(V909,[1]교육_어학_경력backdata!$B$27:$C$29,2,1),IF(U909=6,VLOOKUP(V909,[1]교육_어학_경력backdata!$B$31:$C$34,2,1))))),IF(P909="B",IF(U909=0,0,IF(U909=4,0,IF(U909=5,VLOOKUP(V909,[1]교육_어학_경력backdata!$G$27:$H$31,2,1),IF(U909=6,VLOOKUP(V909,[1]교육_어학_경력backdata!$G$33:$H$34,2,1))))),IF(CT909="C",0,"오류")))</f>
        <v>0</v>
      </c>
      <c r="AI909" s="3">
        <f>IF(P909="A",VLOOKUP(W909,[1]교육_어학_경력backdata!$B$36:$C$42,2,1),IF(P909="B",VLOOKUP(W909,[1]교육_어학_경력backdata!$G$36:$H$42,2,1),IF(P909="C",0,"오류")))</f>
        <v>0</v>
      </c>
      <c r="AJ909" s="3">
        <f>SUM(AD909:AI909)</f>
        <v>6</v>
      </c>
      <c r="AK909" s="3">
        <f>_xlfn.MAXIFS(AJ:AJ,B:B,B909)</f>
        <v>6</v>
      </c>
      <c r="AL909" s="3"/>
      <c r="AM909" s="21"/>
      <c r="AN909" s="3"/>
      <c r="AO909" s="3"/>
    </row>
    <row r="910" spans="1:41" x14ac:dyDescent="0.4">
      <c r="A910" s="4">
        <f>IF(B909=B910,A909,A909+1)</f>
        <v>859</v>
      </c>
      <c r="B910" s="4" t="s">
        <v>1709</v>
      </c>
      <c r="C910" s="4" t="s">
        <v>1708</v>
      </c>
      <c r="D910" s="4" t="s">
        <v>1480</v>
      </c>
      <c r="E910" s="4" t="s">
        <v>1479</v>
      </c>
      <c r="F910" s="4">
        <f>IF(B910=B909,F909+1,1)</f>
        <v>1</v>
      </c>
      <c r="G910" s="4" t="s">
        <v>6384</v>
      </c>
      <c r="H910" s="4" t="s">
        <v>6379</v>
      </c>
      <c r="I910" s="4" t="s">
        <v>6378</v>
      </c>
      <c r="J910" s="4" t="s">
        <v>6518</v>
      </c>
      <c r="K910" s="4"/>
      <c r="L910" s="4" t="s">
        <v>6517</v>
      </c>
      <c r="M910" s="4" t="s">
        <v>6516</v>
      </c>
      <c r="P910" s="4" t="s">
        <v>1474</v>
      </c>
      <c r="Q910" s="4">
        <f>IF(H910="TOEIC",VALUE(L910),0)</f>
        <v>875</v>
      </c>
      <c r="R910" s="4">
        <f>IF(H910="NEW TEPS",VALUE(L910),0)</f>
        <v>0</v>
      </c>
      <c r="S910" s="4">
        <f>IF(H910="TOEFL(ibt)",VALUE(L910),0)</f>
        <v>0</v>
      </c>
      <c r="T910" s="4">
        <f>IF(H910="JPT",VALUE(L910),0)</f>
        <v>0</v>
      </c>
      <c r="U910" s="4">
        <f>IF(H910="HSK",VALUE(K910),0)</f>
        <v>0</v>
      </c>
      <c r="V910" s="4">
        <f>IF(H910="HSK",VALUE(L910),0)</f>
        <v>0</v>
      </c>
      <c r="W910" s="4">
        <f>IF(H910="G-TELP Level2",VALUE(L910),0)</f>
        <v>0</v>
      </c>
      <c r="X910" s="4">
        <f>IF(P910="A",IF(Q910&gt;849,1,IF(R910&gt;335,1,IF(S910&gt;97,1,IF(T910&gt;849,1,IF(W910&gt;82,1,IF(U910=6,1,IF(U910=5,IF(V910&gt;254,1,0),0))))))),IF(P910="B",IF(Q910&gt;699,1,IF(R910&gt;263,1,IF(S910&gt;78,1,IF(T910&gt;699,1,IF(W910&gt;63,1,IF(U910=6,1,IF(U910=5,IF(V910&gt;179,1,0),0))))))),IF(P910="C",IF(Q910&gt;599,1,IF(R910&gt;226,1,IF(S910&gt;67,1,IF(T910&gt;599,1,IF(W910&gt;49,1,IF(U910=6,1,IF(U910=5,1,IF(U910=4,IF(V910&gt;209,1,0),0)))))))),IF(P910="D",IF(Q910&gt;649,1,IF(R910&gt;244,1,IF(S910&gt;73,1,IF(T910&gt;649,1,IF(W910&gt;56,1,IF(U910=6,1,IF(U910=5,1,IF(U910=4,IF(V910&gt;254,1,0),0)))))))),0))))</f>
        <v>1</v>
      </c>
      <c r="Y910" s="4">
        <f>SUMIF(B:B,B910,X:X)</f>
        <v>1</v>
      </c>
      <c r="Z910" s="4" t="str">
        <f>IF(Y910&gt;0,"어학 충족","자격미달")</f>
        <v>어학 충족</v>
      </c>
      <c r="AA910" s="4"/>
      <c r="AB910" s="4" t="str">
        <f>IF(P910="A",IF(Q910&gt;849,"TOEIC 충족",IF(R910&gt;335,"New-TEPS 충족",IF(S910&gt;97,"TOEFL 충족",IF(T910&gt;849,"JPT 충족",IF(W910&gt;82,"G-TELP 충족",IF(U910=6,"HSK점수 충족",IF(U910=5,IF(V910&gt;254,"HSK점수 충족","자격미달"),"자격미달"))))))),IF(P910="B",IF(Q910&gt;699,"TOEIC 충족",IF(R910&gt;263,"New-TEPS 충족",IF(S910&gt;78,"TOEFL 충족",IF(T910&gt;699,"JPT 충족",IF(W910&gt;63,"G-TELP 충족",IF(U910=6,"HSK점수 충족",IF(U910=5,IF(V910&gt;179,"HSK점수 충족","자격미달"),"자격미달"))))))),IF(P910="C",IF(Q910&gt;599,"TOEIC 충족",IF(R910&gt;226,"New-TEPS 충족",IF(S910&gt;67,"TOEFL 충족",IF(T910&gt;599,"JPT 충족",IF(W910&gt;49,"G-TELP 충족",IF(U910=6,"HSK점수 충족",IF(U910=5,"HSK점수 충족",IF(U910=4,IF(V910&gt;209,"HSK점수 충족","자격미달"),"자격미달")))))))),IF(P910="D",IF(Q910&gt;649,"TOEIC 충족",IF(R910&gt;244,"New-TEPS 충족",IF(S910&gt;73,"TOEFL 충족",IF(T910&gt;649,"JPT 충족",IF(W910&gt;56,"G-TELP 충족",IF(U1851=6,"HSK점수 충족",IF(U1851=5,"HSK점수 충족",IF(U1851=4,IF(V1851&gt;254,"HSK점수 충족","자격미달"),"자격미달")))))))),0))))</f>
        <v>TOEIC 충족</v>
      </c>
      <c r="AC910" s="21"/>
      <c r="AD910" s="4">
        <f>IF(P910="A",VLOOKUP(Q910,[1]교육_어학_경력backdata!$B$3:$C$9,2,1),IF(P910="B",VLOOKUP(Q910,[1]교육_어학_경력backdata!$G$3:$H$9,2,1),IF(P910="C",0,"오류")))</f>
        <v>8</v>
      </c>
      <c r="AE910" s="4">
        <f>IF(P910="A",VLOOKUP(R910,[1]교육_어학_경력backdata!$B$11:$C$17,2,1),IF(P910="B",VLOOKUP(R910,[1]교육_어학_경력backdata!$G$11:$H$17,2,1),IF(P910="C",0,"오류")))</f>
        <v>0</v>
      </c>
      <c r="AF910" s="4">
        <f>IF(P910="A",VLOOKUP(S910,[1]교육_어학_경력backdata!$B$19:$C$25,2,1),IF(P910="B",VLOOKUP(S910,[1]교육_어학_경력backdata!$G$19:$H$25,2,1),IF(P910="C",0,"오류")))</f>
        <v>0</v>
      </c>
      <c r="AG910" s="4">
        <f>IF(P910="A",VLOOKUP(T910,[1]교육_어학_경력backdata!$B$3:$C$9,2,1),IF(P910="B",VLOOKUP(T910,[1]교육_어학_경력backdata!$G$3:$H$9,2,1),IF(P910="C",0,"오류")))</f>
        <v>0</v>
      </c>
      <c r="AH910" s="4">
        <f>IF(P910="A",IF(U910=0,0,IF(U910=4,0,IF(U910=5,VLOOKUP(V910,[1]교육_어학_경력backdata!$B$27:$C$29,2,1),IF(U910=6,VLOOKUP(V910,[1]교육_어학_경력backdata!$B$31:$C$34,2,1))))),IF(P910="B",IF(U910=0,0,IF(U910=4,0,IF(U910=5,VLOOKUP(V910,[1]교육_어학_경력backdata!$G$27:$H$31,2,1),IF(U910=6,VLOOKUP(V910,[1]교육_어학_경력backdata!$G$33:$H$34,2,1))))),IF(CT910="C",0,"오류")))</f>
        <v>0</v>
      </c>
      <c r="AI910" s="4">
        <f>IF(P910="A",VLOOKUP(W910,[1]교육_어학_경력backdata!$B$36:$C$42,2,1),IF(P910="B",VLOOKUP(W910,[1]교육_어학_경력backdata!$G$36:$H$42,2,1),IF(P910="C",0,"오류")))</f>
        <v>0</v>
      </c>
      <c r="AJ910" s="4">
        <f>SUM(AD910:AI910)</f>
        <v>8</v>
      </c>
      <c r="AK910" s="4">
        <f>_xlfn.MAXIFS(AJ:AJ,B:B,B910)</f>
        <v>8</v>
      </c>
      <c r="AL910" s="4"/>
      <c r="AM910" s="21"/>
      <c r="AN910" s="4"/>
      <c r="AO910" s="4"/>
    </row>
    <row r="911" spans="1:41" x14ac:dyDescent="0.4">
      <c r="A911" s="3">
        <f>IF(B910=B911,A910,A910+1)</f>
        <v>860</v>
      </c>
      <c r="B911" s="3" t="s">
        <v>1701</v>
      </c>
      <c r="C911" s="3" t="s">
        <v>1700</v>
      </c>
      <c r="D911" s="3" t="s">
        <v>1480</v>
      </c>
      <c r="E911" s="3" t="s">
        <v>1479</v>
      </c>
      <c r="F911" s="3">
        <f>IF(B911=B910,F910+1,1)</f>
        <v>1</v>
      </c>
      <c r="G911" s="3" t="s">
        <v>6380</v>
      </c>
      <c r="H911" s="3" t="s">
        <v>6419</v>
      </c>
      <c r="I911" s="3" t="s">
        <v>6418</v>
      </c>
      <c r="J911" s="3" t="s">
        <v>6515</v>
      </c>
      <c r="K911" s="3"/>
      <c r="L911" s="3" t="s">
        <v>6514</v>
      </c>
      <c r="M911" s="3" t="s">
        <v>6513</v>
      </c>
      <c r="P911" s="3" t="s">
        <v>1474</v>
      </c>
      <c r="Q911" s="3">
        <f>IF(H911="TOEIC",VALUE(L911),0)</f>
        <v>0</v>
      </c>
      <c r="R911" s="3">
        <f>IF(H911="NEW TEPS",VALUE(L911),0)</f>
        <v>0</v>
      </c>
      <c r="S911" s="3">
        <f>IF(H911="TOEFL(ibt)",VALUE(L911),0)</f>
        <v>0</v>
      </c>
      <c r="T911" s="3">
        <f>IF(H911="JPT",VALUE(L911),0)</f>
        <v>0</v>
      </c>
      <c r="U911" s="3">
        <f>IF(H911="HSK",VALUE(K911),0)</f>
        <v>0</v>
      </c>
      <c r="V911" s="3">
        <f>IF(H911="HSK",VALUE(L911),0)</f>
        <v>0</v>
      </c>
      <c r="W911" s="3">
        <f>IF(H911="G-TELP Level2",VALUE(L911),0)</f>
        <v>70</v>
      </c>
      <c r="X911" s="3">
        <f>IF(P911="A",IF(Q911&gt;849,1,IF(R911&gt;335,1,IF(S911&gt;97,1,IF(T911&gt;849,1,IF(W911&gt;82,1,IF(U911=6,1,IF(U911=5,IF(V911&gt;254,1,0),0))))))),IF(P911="B",IF(Q911&gt;699,1,IF(R911&gt;263,1,IF(S911&gt;78,1,IF(T911&gt;699,1,IF(W911&gt;63,1,IF(U911=6,1,IF(U911=5,IF(V911&gt;179,1,0),0))))))),IF(P911="C",IF(Q911&gt;599,1,IF(R911&gt;226,1,IF(S911&gt;67,1,IF(T911&gt;599,1,IF(W911&gt;49,1,IF(U911=6,1,IF(U911=5,1,IF(U911=4,IF(V911&gt;209,1,0),0)))))))),IF(P911="D",IF(Q911&gt;649,1,IF(R911&gt;244,1,IF(S911&gt;73,1,IF(T911&gt;649,1,IF(W911&gt;56,1,IF(U911=6,1,IF(U911=5,1,IF(U911=4,IF(V911&gt;254,1,0),0)))))))),0))))</f>
        <v>1</v>
      </c>
      <c r="Y911" s="3">
        <f>SUMIF(B:B,B911,X:X)</f>
        <v>1</v>
      </c>
      <c r="Z911" s="3" t="str">
        <f>IF(Y911&gt;0,"어학 충족","자격미달")</f>
        <v>어학 충족</v>
      </c>
      <c r="AA911" s="3"/>
      <c r="AB911" s="3" t="str">
        <f>IF(P911="A",IF(Q911&gt;849,"TOEIC 충족",IF(R911&gt;335,"New-TEPS 충족",IF(S911&gt;97,"TOEFL 충족",IF(T911&gt;849,"JPT 충족",IF(W911&gt;82,"G-TELP 충족",IF(U911=6,"HSK점수 충족",IF(U911=5,IF(V911&gt;254,"HSK점수 충족","자격미달"),"자격미달"))))))),IF(P911="B",IF(Q911&gt;699,"TOEIC 충족",IF(R911&gt;263,"New-TEPS 충족",IF(S911&gt;78,"TOEFL 충족",IF(T911&gt;699,"JPT 충족",IF(W911&gt;63,"G-TELP 충족",IF(U911=6,"HSK점수 충족",IF(U911=5,IF(V911&gt;179,"HSK점수 충족","자격미달"),"자격미달"))))))),IF(P911="C",IF(Q911&gt;599,"TOEIC 충족",IF(R911&gt;226,"New-TEPS 충족",IF(S911&gt;67,"TOEFL 충족",IF(T911&gt;599,"JPT 충족",IF(W911&gt;49,"G-TELP 충족",IF(U911=6,"HSK점수 충족",IF(U911=5,"HSK점수 충족",IF(U911=4,IF(V911&gt;209,"HSK점수 충족","자격미달"),"자격미달")))))))),IF(P911="D",IF(Q911&gt;649,"TOEIC 충족",IF(R911&gt;244,"New-TEPS 충족",IF(S911&gt;73,"TOEFL 충족",IF(T911&gt;649,"JPT 충족",IF(W911&gt;56,"G-TELP 충족",IF(U1852=6,"HSK점수 충족",IF(U1852=5,"HSK점수 충족",IF(U1852=4,IF(V1852&gt;254,"HSK점수 충족","자격미달"),"자격미달")))))))),0))))</f>
        <v>G-TELP 충족</v>
      </c>
      <c r="AC911" s="21"/>
      <c r="AD911" s="3">
        <f>IF(P911="A",VLOOKUP(Q911,[1]교육_어학_경력backdata!$B$3:$C$9,2,1),IF(P911="B",VLOOKUP(Q911,[1]교육_어학_경력backdata!$G$3:$H$9,2,1),IF(P911="C",0,"오류")))</f>
        <v>0</v>
      </c>
      <c r="AE911" s="3">
        <f>IF(P911="A",VLOOKUP(R911,[1]교육_어학_경력backdata!$B$11:$C$17,2,1),IF(P911="B",VLOOKUP(R911,[1]교육_어학_경력backdata!$G$11:$H$17,2,1),IF(P911="C",0,"오류")))</f>
        <v>0</v>
      </c>
      <c r="AF911" s="3">
        <f>IF(P911="A",VLOOKUP(S911,[1]교육_어학_경력backdata!$B$19:$C$25,2,1),IF(P911="B",VLOOKUP(S911,[1]교육_어학_경력backdata!$G$19:$H$25,2,1),IF(P911="C",0,"오류")))</f>
        <v>0</v>
      </c>
      <c r="AG911" s="3">
        <f>IF(P911="A",VLOOKUP(T911,[1]교육_어학_경력backdata!$B$3:$C$9,2,1),IF(P911="B",VLOOKUP(T911,[1]교육_어학_경력backdata!$G$3:$H$9,2,1),IF(P911="C",0,"오류")))</f>
        <v>0</v>
      </c>
      <c r="AH911" s="3">
        <f>IF(P911="A",IF(U911=0,0,IF(U911=4,0,IF(U911=5,VLOOKUP(V911,[1]교육_어학_경력backdata!$B$27:$C$29,2,1),IF(U911=6,VLOOKUP(V911,[1]교육_어학_경력backdata!$B$31:$C$34,2,1))))),IF(P911="B",IF(U911=0,0,IF(U911=4,0,IF(U911=5,VLOOKUP(V911,[1]교육_어학_경력backdata!$G$27:$H$31,2,1),IF(U911=6,VLOOKUP(V911,[1]교육_어학_경력backdata!$G$33:$H$34,2,1))))),IF(CT911="C",0,"오류")))</f>
        <v>0</v>
      </c>
      <c r="AI911" s="3">
        <f>IF(P911="A",VLOOKUP(W911,[1]교육_어학_경력backdata!$B$36:$C$42,2,1),IF(P911="B",VLOOKUP(W911,[1]교육_어학_경력backdata!$G$36:$H$42,2,1),IF(P911="C",0,"오류")))</f>
        <v>4</v>
      </c>
      <c r="AJ911" s="3">
        <f>SUM(AD911:AI911)</f>
        <v>4</v>
      </c>
      <c r="AK911" s="3">
        <f>_xlfn.MAXIFS(AJ:AJ,B:B,B911)</f>
        <v>4</v>
      </c>
      <c r="AL911" s="3"/>
      <c r="AM911" s="21"/>
      <c r="AN911" s="3"/>
      <c r="AO911" s="3"/>
    </row>
    <row r="912" spans="1:41" x14ac:dyDescent="0.4">
      <c r="A912" s="4">
        <f>IF(B911=B912,A911,A911+1)</f>
        <v>861</v>
      </c>
      <c r="B912" s="4" t="s">
        <v>1696</v>
      </c>
      <c r="C912" s="4" t="s">
        <v>1695</v>
      </c>
      <c r="D912" s="4" t="s">
        <v>1480</v>
      </c>
      <c r="E912" s="4" t="s">
        <v>1479</v>
      </c>
      <c r="F912" s="4">
        <f>IF(B912=B911,F911+1,1)</f>
        <v>1</v>
      </c>
      <c r="G912" s="4" t="s">
        <v>6384</v>
      </c>
      <c r="H912" s="4" t="s">
        <v>6379</v>
      </c>
      <c r="I912" s="4" t="s">
        <v>6378</v>
      </c>
      <c r="J912" s="4" t="s">
        <v>6512</v>
      </c>
      <c r="K912" s="4"/>
      <c r="L912" s="4" t="s">
        <v>6427</v>
      </c>
      <c r="M912" s="4" t="s">
        <v>6511</v>
      </c>
      <c r="P912" s="4" t="s">
        <v>1474</v>
      </c>
      <c r="Q912" s="4">
        <f>IF(H912="TOEIC",VALUE(L912),0)</f>
        <v>700</v>
      </c>
      <c r="R912" s="4">
        <f>IF(H912="NEW TEPS",VALUE(L912),0)</f>
        <v>0</v>
      </c>
      <c r="S912" s="4">
        <f>IF(H912="TOEFL(ibt)",VALUE(L912),0)</f>
        <v>0</v>
      </c>
      <c r="T912" s="4">
        <f>IF(H912="JPT",VALUE(L912),0)</f>
        <v>0</v>
      </c>
      <c r="U912" s="4">
        <f>IF(H912="HSK",VALUE(K912),0)</f>
        <v>0</v>
      </c>
      <c r="V912" s="4">
        <f>IF(H912="HSK",VALUE(L912),0)</f>
        <v>0</v>
      </c>
      <c r="W912" s="4">
        <f>IF(H912="G-TELP Level2",VALUE(L912),0)</f>
        <v>0</v>
      </c>
      <c r="X912" s="4">
        <f>IF(P912="A",IF(Q912&gt;849,1,IF(R912&gt;335,1,IF(S912&gt;97,1,IF(T912&gt;849,1,IF(W912&gt;82,1,IF(U912=6,1,IF(U912=5,IF(V912&gt;254,1,0),0))))))),IF(P912="B",IF(Q912&gt;699,1,IF(R912&gt;263,1,IF(S912&gt;78,1,IF(T912&gt;699,1,IF(W912&gt;63,1,IF(U912=6,1,IF(U912=5,IF(V912&gt;179,1,0),0))))))),IF(P912="C",IF(Q912&gt;599,1,IF(R912&gt;226,1,IF(S912&gt;67,1,IF(T912&gt;599,1,IF(W912&gt;49,1,IF(U912=6,1,IF(U912=5,1,IF(U912=4,IF(V912&gt;209,1,0),0)))))))),IF(P912="D",IF(Q912&gt;649,1,IF(R912&gt;244,1,IF(S912&gt;73,1,IF(T912&gt;649,1,IF(W912&gt;56,1,IF(U912=6,1,IF(U912=5,1,IF(U912=4,IF(V912&gt;254,1,0),0)))))))),0))))</f>
        <v>1</v>
      </c>
      <c r="Y912" s="4">
        <f>SUMIF(B:B,B912,X:X)</f>
        <v>1</v>
      </c>
      <c r="Z912" s="4" t="str">
        <f>IF(Y912&gt;0,"어학 충족","자격미달")</f>
        <v>어학 충족</v>
      </c>
      <c r="AA912" s="4"/>
      <c r="AB912" s="4" t="str">
        <f>IF(P912="A",IF(Q912&gt;849,"TOEIC 충족",IF(R912&gt;335,"New-TEPS 충족",IF(S912&gt;97,"TOEFL 충족",IF(T912&gt;849,"JPT 충족",IF(W912&gt;82,"G-TELP 충족",IF(U912=6,"HSK점수 충족",IF(U912=5,IF(V912&gt;254,"HSK점수 충족","자격미달"),"자격미달"))))))),IF(P912="B",IF(Q912&gt;699,"TOEIC 충족",IF(R912&gt;263,"New-TEPS 충족",IF(S912&gt;78,"TOEFL 충족",IF(T912&gt;699,"JPT 충족",IF(W912&gt;63,"G-TELP 충족",IF(U912=6,"HSK점수 충족",IF(U912=5,IF(V912&gt;179,"HSK점수 충족","자격미달"),"자격미달"))))))),IF(P912="C",IF(Q912&gt;599,"TOEIC 충족",IF(R912&gt;226,"New-TEPS 충족",IF(S912&gt;67,"TOEFL 충족",IF(T912&gt;599,"JPT 충족",IF(W912&gt;49,"G-TELP 충족",IF(U912=6,"HSK점수 충족",IF(U912=5,"HSK점수 충족",IF(U912=4,IF(V912&gt;209,"HSK점수 충족","자격미달"),"자격미달")))))))),IF(P912="D",IF(Q912&gt;649,"TOEIC 충족",IF(R912&gt;244,"New-TEPS 충족",IF(S912&gt;73,"TOEFL 충족",IF(T912&gt;649,"JPT 충족",IF(W912&gt;56,"G-TELP 충족",IF(U1853=6,"HSK점수 충족",IF(U1853=5,"HSK점수 충족",IF(U1853=4,IF(V1853&gt;254,"HSK점수 충족","자격미달"),"자격미달")))))))),0))))</f>
        <v>TOEIC 충족</v>
      </c>
      <c r="AC912" s="21"/>
      <c r="AD912" s="4">
        <f>IF(P912="A",VLOOKUP(Q912,[1]교육_어학_경력backdata!$B$3:$C$9,2,1),IF(P912="B",VLOOKUP(Q912,[1]교육_어학_경력backdata!$G$3:$H$9,2,1),IF(P912="C",0,"오류")))</f>
        <v>2</v>
      </c>
      <c r="AE912" s="4">
        <f>IF(P912="A",VLOOKUP(R912,[1]교육_어학_경력backdata!$B$11:$C$17,2,1),IF(P912="B",VLOOKUP(R912,[1]교육_어학_경력backdata!$G$11:$H$17,2,1),IF(P912="C",0,"오류")))</f>
        <v>0</v>
      </c>
      <c r="AF912" s="4">
        <f>IF(P912="A",VLOOKUP(S912,[1]교육_어학_경력backdata!$B$19:$C$25,2,1),IF(P912="B",VLOOKUP(S912,[1]교육_어학_경력backdata!$G$19:$H$25,2,1),IF(P912="C",0,"오류")))</f>
        <v>0</v>
      </c>
      <c r="AG912" s="4">
        <f>IF(P912="A",VLOOKUP(T912,[1]교육_어학_경력backdata!$B$3:$C$9,2,1),IF(P912="B",VLOOKUP(T912,[1]교육_어학_경력backdata!$G$3:$H$9,2,1),IF(P912="C",0,"오류")))</f>
        <v>0</v>
      </c>
      <c r="AH912" s="4">
        <f>IF(P912="A",IF(U912=0,0,IF(U912=4,0,IF(U912=5,VLOOKUP(V912,[1]교육_어학_경력backdata!$B$27:$C$29,2,1),IF(U912=6,VLOOKUP(V912,[1]교육_어학_경력backdata!$B$31:$C$34,2,1))))),IF(P912="B",IF(U912=0,0,IF(U912=4,0,IF(U912=5,VLOOKUP(V912,[1]교육_어학_경력backdata!$G$27:$H$31,2,1),IF(U912=6,VLOOKUP(V912,[1]교육_어학_경력backdata!$G$33:$H$34,2,1))))),IF(CT912="C",0,"오류")))</f>
        <v>0</v>
      </c>
      <c r="AI912" s="4">
        <f>IF(P912="A",VLOOKUP(W912,[1]교육_어학_경력backdata!$B$36:$C$42,2,1),IF(P912="B",VLOOKUP(W912,[1]교육_어학_경력backdata!$G$36:$H$42,2,1),IF(P912="C",0,"오류")))</f>
        <v>0</v>
      </c>
      <c r="AJ912" s="4">
        <f>SUM(AD912:AI912)</f>
        <v>2</v>
      </c>
      <c r="AK912" s="4">
        <f>_xlfn.MAXIFS(AJ:AJ,B:B,B912)</f>
        <v>2</v>
      </c>
      <c r="AL912" s="4"/>
      <c r="AM912" s="21"/>
      <c r="AN912" s="4"/>
      <c r="AO912" s="4"/>
    </row>
    <row r="913" spans="1:41" x14ac:dyDescent="0.4">
      <c r="A913" s="3">
        <f>IF(B912=B913,A912,A912+1)</f>
        <v>862</v>
      </c>
      <c r="B913" s="3" t="s">
        <v>1688</v>
      </c>
      <c r="C913" s="3" t="s">
        <v>1687</v>
      </c>
      <c r="D913" s="3" t="s">
        <v>1480</v>
      </c>
      <c r="E913" s="3" t="s">
        <v>1479</v>
      </c>
      <c r="F913" s="3">
        <f>IF(B913=B912,F912+1,1)</f>
        <v>1</v>
      </c>
      <c r="G913" s="3" t="s">
        <v>6384</v>
      </c>
      <c r="H913" s="3" t="s">
        <v>6379</v>
      </c>
      <c r="I913" s="3" t="s">
        <v>6378</v>
      </c>
      <c r="J913" s="3" t="s">
        <v>6510</v>
      </c>
      <c r="K913" s="3"/>
      <c r="L913" s="3" t="s">
        <v>6509</v>
      </c>
      <c r="M913" s="3" t="s">
        <v>6508</v>
      </c>
      <c r="P913" s="3" t="s">
        <v>1474</v>
      </c>
      <c r="Q913" s="3">
        <f>IF(H913="TOEIC",VALUE(L913),0)</f>
        <v>795</v>
      </c>
      <c r="R913" s="3">
        <f>IF(H913="NEW TEPS",VALUE(L913),0)</f>
        <v>0</v>
      </c>
      <c r="S913" s="3">
        <f>IF(H913="TOEFL(ibt)",VALUE(L913),0)</f>
        <v>0</v>
      </c>
      <c r="T913" s="3">
        <f>IF(H913="JPT",VALUE(L913),0)</f>
        <v>0</v>
      </c>
      <c r="U913" s="3">
        <f>IF(H913="HSK",VALUE(K913),0)</f>
        <v>0</v>
      </c>
      <c r="V913" s="3">
        <f>IF(H913="HSK",VALUE(L913),0)</f>
        <v>0</v>
      </c>
      <c r="W913" s="3">
        <f>IF(H913="G-TELP Level2",VALUE(L913),0)</f>
        <v>0</v>
      </c>
      <c r="X913" s="3">
        <f>IF(P913="A",IF(Q913&gt;849,1,IF(R913&gt;335,1,IF(S913&gt;97,1,IF(T913&gt;849,1,IF(W913&gt;82,1,IF(U913=6,1,IF(U913=5,IF(V913&gt;254,1,0),0))))))),IF(P913="B",IF(Q913&gt;699,1,IF(R913&gt;263,1,IF(S913&gt;78,1,IF(T913&gt;699,1,IF(W913&gt;63,1,IF(U913=6,1,IF(U913=5,IF(V913&gt;179,1,0),0))))))),IF(P913="C",IF(Q913&gt;599,1,IF(R913&gt;226,1,IF(S913&gt;67,1,IF(T913&gt;599,1,IF(W913&gt;49,1,IF(U913=6,1,IF(U913=5,1,IF(U913=4,IF(V913&gt;209,1,0),0)))))))),IF(P913="D",IF(Q913&gt;649,1,IF(R913&gt;244,1,IF(S913&gt;73,1,IF(T913&gt;649,1,IF(W913&gt;56,1,IF(U913=6,1,IF(U913=5,1,IF(U913=4,IF(V913&gt;254,1,0),0)))))))),0))))</f>
        <v>1</v>
      </c>
      <c r="Y913" s="3">
        <f>SUMIF(B:B,B913,X:X)</f>
        <v>1</v>
      </c>
      <c r="Z913" s="3" t="str">
        <f>IF(Y913&gt;0,"어학 충족","자격미달")</f>
        <v>어학 충족</v>
      </c>
      <c r="AA913" s="3"/>
      <c r="AB913" s="3" t="str">
        <f>IF(P913="A",IF(Q913&gt;849,"TOEIC 충족",IF(R913&gt;335,"New-TEPS 충족",IF(S913&gt;97,"TOEFL 충족",IF(T913&gt;849,"JPT 충족",IF(W913&gt;82,"G-TELP 충족",IF(U913=6,"HSK점수 충족",IF(U913=5,IF(V913&gt;254,"HSK점수 충족","자격미달"),"자격미달"))))))),IF(P913="B",IF(Q913&gt;699,"TOEIC 충족",IF(R913&gt;263,"New-TEPS 충족",IF(S913&gt;78,"TOEFL 충족",IF(T913&gt;699,"JPT 충족",IF(W913&gt;63,"G-TELP 충족",IF(U913=6,"HSK점수 충족",IF(U913=5,IF(V913&gt;179,"HSK점수 충족","자격미달"),"자격미달"))))))),IF(P913="C",IF(Q913&gt;599,"TOEIC 충족",IF(R913&gt;226,"New-TEPS 충족",IF(S913&gt;67,"TOEFL 충족",IF(T913&gt;599,"JPT 충족",IF(W913&gt;49,"G-TELP 충족",IF(U913=6,"HSK점수 충족",IF(U913=5,"HSK점수 충족",IF(U913=4,IF(V913&gt;209,"HSK점수 충족","자격미달"),"자격미달")))))))),IF(P913="D",IF(Q913&gt;649,"TOEIC 충족",IF(R913&gt;244,"New-TEPS 충족",IF(S913&gt;73,"TOEFL 충족",IF(T913&gt;649,"JPT 충족",IF(W913&gt;56,"G-TELP 충족",IF(U1854=6,"HSK점수 충족",IF(U1854=5,"HSK점수 충족",IF(U1854=4,IF(V1854&gt;254,"HSK점수 충족","자격미달"),"자격미달")))))))),0))))</f>
        <v>TOEIC 충족</v>
      </c>
      <c r="AC913" s="21"/>
      <c r="AD913" s="3">
        <f>IF(P913="A",VLOOKUP(Q913,[1]교육_어학_경력backdata!$B$3:$C$9,2,1),IF(P913="B",VLOOKUP(Q913,[1]교육_어학_경력backdata!$G$3:$H$9,2,1),IF(P913="C",0,"오류")))</f>
        <v>4</v>
      </c>
      <c r="AE913" s="3">
        <f>IF(P913="A",VLOOKUP(R913,[1]교육_어학_경력backdata!$B$11:$C$17,2,1),IF(P913="B",VLOOKUP(R913,[1]교육_어학_경력backdata!$G$11:$H$17,2,1),IF(P913="C",0,"오류")))</f>
        <v>0</v>
      </c>
      <c r="AF913" s="3">
        <f>IF(P913="A",VLOOKUP(S913,[1]교육_어학_경력backdata!$B$19:$C$25,2,1),IF(P913="B",VLOOKUP(S913,[1]교육_어학_경력backdata!$G$19:$H$25,2,1),IF(P913="C",0,"오류")))</f>
        <v>0</v>
      </c>
      <c r="AG913" s="3">
        <f>IF(P913="A",VLOOKUP(T913,[1]교육_어학_경력backdata!$B$3:$C$9,2,1),IF(P913="B",VLOOKUP(T913,[1]교육_어학_경력backdata!$G$3:$H$9,2,1),IF(P913="C",0,"오류")))</f>
        <v>0</v>
      </c>
      <c r="AH913" s="3">
        <f>IF(P913="A",IF(U913=0,0,IF(U913=4,0,IF(U913=5,VLOOKUP(V913,[1]교육_어학_경력backdata!$B$27:$C$29,2,1),IF(U913=6,VLOOKUP(V913,[1]교육_어학_경력backdata!$B$31:$C$34,2,1))))),IF(P913="B",IF(U913=0,0,IF(U913=4,0,IF(U913=5,VLOOKUP(V913,[1]교육_어학_경력backdata!$G$27:$H$31,2,1),IF(U913=6,VLOOKUP(V913,[1]교육_어학_경력backdata!$G$33:$H$34,2,1))))),IF(CT913="C",0,"오류")))</f>
        <v>0</v>
      </c>
      <c r="AI913" s="3">
        <f>IF(P913="A",VLOOKUP(W913,[1]교육_어학_경력backdata!$B$36:$C$42,2,1),IF(P913="B",VLOOKUP(W913,[1]교육_어학_경력backdata!$G$36:$H$42,2,1),IF(P913="C",0,"오류")))</f>
        <v>0</v>
      </c>
      <c r="AJ913" s="3">
        <f>SUM(AD913:AI913)</f>
        <v>4</v>
      </c>
      <c r="AK913" s="3">
        <f>_xlfn.MAXIFS(AJ:AJ,B:B,B913)</f>
        <v>4</v>
      </c>
      <c r="AL913" s="3"/>
      <c r="AM913" s="21"/>
      <c r="AN913" s="3"/>
      <c r="AO913" s="3"/>
    </row>
    <row r="914" spans="1:41" x14ac:dyDescent="0.4">
      <c r="A914" s="4">
        <f>IF(B913=B914,A913,A913+1)</f>
        <v>863</v>
      </c>
      <c r="B914" s="4" t="s">
        <v>1685</v>
      </c>
      <c r="C914" s="4" t="s">
        <v>1684</v>
      </c>
      <c r="D914" s="4" t="s">
        <v>1480</v>
      </c>
      <c r="E914" s="4" t="s">
        <v>1479</v>
      </c>
      <c r="F914" s="4">
        <f>IF(B914=B913,F913+1,1)</f>
        <v>1</v>
      </c>
      <c r="G914" s="4" t="s">
        <v>6380</v>
      </c>
      <c r="H914" s="4" t="s">
        <v>6379</v>
      </c>
      <c r="I914" s="4" t="s">
        <v>6378</v>
      </c>
      <c r="J914" s="4" t="s">
        <v>6507</v>
      </c>
      <c r="K914" s="4"/>
      <c r="L914" s="4" t="s">
        <v>6506</v>
      </c>
      <c r="M914" s="4" t="s">
        <v>6505</v>
      </c>
      <c r="P914" s="4" t="s">
        <v>1474</v>
      </c>
      <c r="Q914" s="4">
        <f>IF(H914="TOEIC",VALUE(L914),0)</f>
        <v>930</v>
      </c>
      <c r="R914" s="4">
        <f>IF(H914="NEW TEPS",VALUE(L914),0)</f>
        <v>0</v>
      </c>
      <c r="S914" s="4">
        <f>IF(H914="TOEFL(ibt)",VALUE(L914),0)</f>
        <v>0</v>
      </c>
      <c r="T914" s="4">
        <f>IF(H914="JPT",VALUE(L914),0)</f>
        <v>0</v>
      </c>
      <c r="U914" s="4">
        <f>IF(H914="HSK",VALUE(K914),0)</f>
        <v>0</v>
      </c>
      <c r="V914" s="4">
        <f>IF(H914="HSK",VALUE(L914),0)</f>
        <v>0</v>
      </c>
      <c r="W914" s="4">
        <f>IF(H914="G-TELP Level2",VALUE(L914),0)</f>
        <v>0</v>
      </c>
      <c r="X914" s="4">
        <f>IF(P914="A",IF(Q914&gt;849,1,IF(R914&gt;335,1,IF(S914&gt;97,1,IF(T914&gt;849,1,IF(W914&gt;82,1,IF(U914=6,1,IF(U914=5,IF(V914&gt;254,1,0),0))))))),IF(P914="B",IF(Q914&gt;699,1,IF(R914&gt;263,1,IF(S914&gt;78,1,IF(T914&gt;699,1,IF(W914&gt;63,1,IF(U914=6,1,IF(U914=5,IF(V914&gt;179,1,0),0))))))),IF(P914="C",IF(Q914&gt;599,1,IF(R914&gt;226,1,IF(S914&gt;67,1,IF(T914&gt;599,1,IF(W914&gt;49,1,IF(U914=6,1,IF(U914=5,1,IF(U914=4,IF(V914&gt;209,1,0),0)))))))),IF(P914="D",IF(Q914&gt;649,1,IF(R914&gt;244,1,IF(S914&gt;73,1,IF(T914&gt;649,1,IF(W914&gt;56,1,IF(U914=6,1,IF(U914=5,1,IF(U914=4,IF(V914&gt;254,1,0),0)))))))),0))))</f>
        <v>1</v>
      </c>
      <c r="Y914" s="4">
        <f>SUMIF(B:B,B914,X:X)</f>
        <v>1</v>
      </c>
      <c r="Z914" s="4" t="str">
        <f>IF(Y914&gt;0,"어학 충족","자격미달")</f>
        <v>어학 충족</v>
      </c>
      <c r="AA914" s="4"/>
      <c r="AB914" s="4" t="str">
        <f>IF(P914="A",IF(Q914&gt;849,"TOEIC 충족",IF(R914&gt;335,"New-TEPS 충족",IF(S914&gt;97,"TOEFL 충족",IF(T914&gt;849,"JPT 충족",IF(W914&gt;82,"G-TELP 충족",IF(U914=6,"HSK점수 충족",IF(U914=5,IF(V914&gt;254,"HSK점수 충족","자격미달"),"자격미달"))))))),IF(P914="B",IF(Q914&gt;699,"TOEIC 충족",IF(R914&gt;263,"New-TEPS 충족",IF(S914&gt;78,"TOEFL 충족",IF(T914&gt;699,"JPT 충족",IF(W914&gt;63,"G-TELP 충족",IF(U914=6,"HSK점수 충족",IF(U914=5,IF(V914&gt;179,"HSK점수 충족","자격미달"),"자격미달"))))))),IF(P914="C",IF(Q914&gt;599,"TOEIC 충족",IF(R914&gt;226,"New-TEPS 충족",IF(S914&gt;67,"TOEFL 충족",IF(T914&gt;599,"JPT 충족",IF(W914&gt;49,"G-TELP 충족",IF(U914=6,"HSK점수 충족",IF(U914=5,"HSK점수 충족",IF(U914=4,IF(V914&gt;209,"HSK점수 충족","자격미달"),"자격미달")))))))),IF(P914="D",IF(Q914&gt;649,"TOEIC 충족",IF(R914&gt;244,"New-TEPS 충족",IF(S914&gt;73,"TOEFL 충족",IF(T914&gt;649,"JPT 충족",IF(W914&gt;56,"G-TELP 충족",IF(U1855=6,"HSK점수 충족",IF(U1855=5,"HSK점수 충족",IF(U1855=4,IF(V1855&gt;254,"HSK점수 충족","자격미달"),"자격미달")))))))),0))))</f>
        <v>TOEIC 충족</v>
      </c>
      <c r="AC914" s="21"/>
      <c r="AD914" s="4">
        <f>IF(P914="A",VLOOKUP(Q914,[1]교육_어학_경력backdata!$B$3:$C$9,2,1),IF(P914="B",VLOOKUP(Q914,[1]교육_어학_경력backdata!$G$3:$H$9,2,1),IF(P914="C",0,"오류")))</f>
        <v>10</v>
      </c>
      <c r="AE914" s="4">
        <f>IF(P914="A",VLOOKUP(R914,[1]교육_어학_경력backdata!$B$11:$C$17,2,1),IF(P914="B",VLOOKUP(R914,[1]교육_어학_경력backdata!$G$11:$H$17,2,1),IF(P914="C",0,"오류")))</f>
        <v>0</v>
      </c>
      <c r="AF914" s="4">
        <f>IF(P914="A",VLOOKUP(S914,[1]교육_어학_경력backdata!$B$19:$C$25,2,1),IF(P914="B",VLOOKUP(S914,[1]교육_어학_경력backdata!$G$19:$H$25,2,1),IF(P914="C",0,"오류")))</f>
        <v>0</v>
      </c>
      <c r="AG914" s="4">
        <f>IF(P914="A",VLOOKUP(T914,[1]교육_어학_경력backdata!$B$3:$C$9,2,1),IF(P914="B",VLOOKUP(T914,[1]교육_어학_경력backdata!$G$3:$H$9,2,1),IF(P914="C",0,"오류")))</f>
        <v>0</v>
      </c>
      <c r="AH914" s="4">
        <f>IF(P914="A",IF(U914=0,0,IF(U914=4,0,IF(U914=5,VLOOKUP(V914,[1]교육_어학_경력backdata!$B$27:$C$29,2,1),IF(U914=6,VLOOKUP(V914,[1]교육_어학_경력backdata!$B$31:$C$34,2,1))))),IF(P914="B",IF(U914=0,0,IF(U914=4,0,IF(U914=5,VLOOKUP(V914,[1]교육_어학_경력backdata!$G$27:$H$31,2,1),IF(U914=6,VLOOKUP(V914,[1]교육_어학_경력backdata!$G$33:$H$34,2,1))))),IF(CT914="C",0,"오류")))</f>
        <v>0</v>
      </c>
      <c r="AI914" s="4">
        <f>IF(P914="A",VLOOKUP(W914,[1]교육_어학_경력backdata!$B$36:$C$42,2,1),IF(P914="B",VLOOKUP(W914,[1]교육_어학_경력backdata!$G$36:$H$42,2,1),IF(P914="C",0,"오류")))</f>
        <v>0</v>
      </c>
      <c r="AJ914" s="4">
        <f>SUM(AD914:AI914)</f>
        <v>10</v>
      </c>
      <c r="AK914" s="4">
        <f>_xlfn.MAXIFS(AJ:AJ,B:B,B914)</f>
        <v>10</v>
      </c>
      <c r="AL914" s="4"/>
      <c r="AM914" s="21"/>
      <c r="AN914" s="4"/>
      <c r="AO914" s="4"/>
    </row>
    <row r="915" spans="1:41" x14ac:dyDescent="0.4">
      <c r="A915" s="3">
        <f>IF(B914=B915,A914,A914+1)</f>
        <v>864</v>
      </c>
      <c r="B915" s="3" t="s">
        <v>1680</v>
      </c>
      <c r="C915" s="3" t="s">
        <v>1679</v>
      </c>
      <c r="D915" s="3" t="s">
        <v>1480</v>
      </c>
      <c r="E915" s="3" t="s">
        <v>1479</v>
      </c>
      <c r="F915" s="3">
        <f>IF(B915=B914,F914+1,1)</f>
        <v>1</v>
      </c>
      <c r="G915" s="3" t="s">
        <v>6380</v>
      </c>
      <c r="H915" s="3" t="s">
        <v>6379</v>
      </c>
      <c r="I915" s="3" t="s">
        <v>6378</v>
      </c>
      <c r="J915" s="3" t="s">
        <v>6504</v>
      </c>
      <c r="K915" s="3"/>
      <c r="L915" s="3" t="s">
        <v>6471</v>
      </c>
      <c r="M915" s="3" t="s">
        <v>6503</v>
      </c>
      <c r="P915" s="3" t="s">
        <v>1474</v>
      </c>
      <c r="Q915" s="3">
        <f>IF(H915="TOEIC",VALUE(L915),0)</f>
        <v>870</v>
      </c>
      <c r="R915" s="3">
        <f>IF(H915="NEW TEPS",VALUE(L915),0)</f>
        <v>0</v>
      </c>
      <c r="S915" s="3">
        <f>IF(H915="TOEFL(ibt)",VALUE(L915),0)</f>
        <v>0</v>
      </c>
      <c r="T915" s="3">
        <f>IF(H915="JPT",VALUE(L915),0)</f>
        <v>0</v>
      </c>
      <c r="U915" s="3">
        <f>IF(H915="HSK",VALUE(K915),0)</f>
        <v>0</v>
      </c>
      <c r="V915" s="3">
        <f>IF(H915="HSK",VALUE(L915),0)</f>
        <v>0</v>
      </c>
      <c r="W915" s="3">
        <f>IF(H915="G-TELP Level2",VALUE(L915),0)</f>
        <v>0</v>
      </c>
      <c r="X915" s="3">
        <f>IF(P915="A",IF(Q915&gt;849,1,IF(R915&gt;335,1,IF(S915&gt;97,1,IF(T915&gt;849,1,IF(W915&gt;82,1,IF(U915=6,1,IF(U915=5,IF(V915&gt;254,1,0),0))))))),IF(P915="B",IF(Q915&gt;699,1,IF(R915&gt;263,1,IF(S915&gt;78,1,IF(T915&gt;699,1,IF(W915&gt;63,1,IF(U915=6,1,IF(U915=5,IF(V915&gt;179,1,0),0))))))),IF(P915="C",IF(Q915&gt;599,1,IF(R915&gt;226,1,IF(S915&gt;67,1,IF(T915&gt;599,1,IF(W915&gt;49,1,IF(U915=6,1,IF(U915=5,1,IF(U915=4,IF(V915&gt;209,1,0),0)))))))),IF(P915="D",IF(Q915&gt;649,1,IF(R915&gt;244,1,IF(S915&gt;73,1,IF(T915&gt;649,1,IF(W915&gt;56,1,IF(U915=6,1,IF(U915=5,1,IF(U915=4,IF(V915&gt;254,1,0),0)))))))),0))))</f>
        <v>1</v>
      </c>
      <c r="Y915" s="3">
        <f>SUMIF(B:B,B915,X:X)</f>
        <v>1</v>
      </c>
      <c r="Z915" s="3" t="str">
        <f>IF(Y915&gt;0,"어학 충족","자격미달")</f>
        <v>어학 충족</v>
      </c>
      <c r="AA915" s="3"/>
      <c r="AB915" s="3" t="str">
        <f>IF(P915="A",IF(Q915&gt;849,"TOEIC 충족",IF(R915&gt;335,"New-TEPS 충족",IF(S915&gt;97,"TOEFL 충족",IF(T915&gt;849,"JPT 충족",IF(W915&gt;82,"G-TELP 충족",IF(U915=6,"HSK점수 충족",IF(U915=5,IF(V915&gt;254,"HSK점수 충족","자격미달"),"자격미달"))))))),IF(P915="B",IF(Q915&gt;699,"TOEIC 충족",IF(R915&gt;263,"New-TEPS 충족",IF(S915&gt;78,"TOEFL 충족",IF(T915&gt;699,"JPT 충족",IF(W915&gt;63,"G-TELP 충족",IF(U915=6,"HSK점수 충족",IF(U915=5,IF(V915&gt;179,"HSK점수 충족","자격미달"),"자격미달"))))))),IF(P915="C",IF(Q915&gt;599,"TOEIC 충족",IF(R915&gt;226,"New-TEPS 충족",IF(S915&gt;67,"TOEFL 충족",IF(T915&gt;599,"JPT 충족",IF(W915&gt;49,"G-TELP 충족",IF(U915=6,"HSK점수 충족",IF(U915=5,"HSK점수 충족",IF(U915=4,IF(V915&gt;209,"HSK점수 충족","자격미달"),"자격미달")))))))),IF(P915="D",IF(Q915&gt;649,"TOEIC 충족",IF(R915&gt;244,"New-TEPS 충족",IF(S915&gt;73,"TOEFL 충족",IF(T915&gt;649,"JPT 충족",IF(W915&gt;56,"G-TELP 충족",IF(U1856=6,"HSK점수 충족",IF(U1856=5,"HSK점수 충족",IF(U1856=4,IF(V1856&gt;254,"HSK점수 충족","자격미달"),"자격미달")))))))),0))))</f>
        <v>TOEIC 충족</v>
      </c>
      <c r="AC915" s="21"/>
      <c r="AD915" s="3">
        <f>IF(P915="A",VLOOKUP(Q915,[1]교육_어학_경력backdata!$B$3:$C$9,2,1),IF(P915="B",VLOOKUP(Q915,[1]교육_어학_경력backdata!$G$3:$H$9,2,1),IF(P915="C",0,"오류")))</f>
        <v>8</v>
      </c>
      <c r="AE915" s="3">
        <f>IF(P915="A",VLOOKUP(R915,[1]교육_어학_경력backdata!$B$11:$C$17,2,1),IF(P915="B",VLOOKUP(R915,[1]교육_어학_경력backdata!$G$11:$H$17,2,1),IF(P915="C",0,"오류")))</f>
        <v>0</v>
      </c>
      <c r="AF915" s="3">
        <f>IF(P915="A",VLOOKUP(S915,[1]교육_어학_경력backdata!$B$19:$C$25,2,1),IF(P915="B",VLOOKUP(S915,[1]교육_어학_경력backdata!$G$19:$H$25,2,1),IF(P915="C",0,"오류")))</f>
        <v>0</v>
      </c>
      <c r="AG915" s="3">
        <f>IF(P915="A",VLOOKUP(T915,[1]교육_어학_경력backdata!$B$3:$C$9,2,1),IF(P915="B",VLOOKUP(T915,[1]교육_어학_경력backdata!$G$3:$H$9,2,1),IF(P915="C",0,"오류")))</f>
        <v>0</v>
      </c>
      <c r="AH915" s="3">
        <f>IF(P915="A",IF(U915=0,0,IF(U915=4,0,IF(U915=5,VLOOKUP(V915,[1]교육_어학_경력backdata!$B$27:$C$29,2,1),IF(U915=6,VLOOKUP(V915,[1]교육_어학_경력backdata!$B$31:$C$34,2,1))))),IF(P915="B",IF(U915=0,0,IF(U915=4,0,IF(U915=5,VLOOKUP(V915,[1]교육_어학_경력backdata!$G$27:$H$31,2,1),IF(U915=6,VLOOKUP(V915,[1]교육_어학_경력backdata!$G$33:$H$34,2,1))))),IF(CT915="C",0,"오류")))</f>
        <v>0</v>
      </c>
      <c r="AI915" s="3">
        <f>IF(P915="A",VLOOKUP(W915,[1]교육_어학_경력backdata!$B$36:$C$42,2,1),IF(P915="B",VLOOKUP(W915,[1]교육_어학_경력backdata!$G$36:$H$42,2,1),IF(P915="C",0,"오류")))</f>
        <v>0</v>
      </c>
      <c r="AJ915" s="3">
        <f>SUM(AD915:AI915)</f>
        <v>8</v>
      </c>
      <c r="AK915" s="3">
        <f>_xlfn.MAXIFS(AJ:AJ,B:B,B915)</f>
        <v>8</v>
      </c>
      <c r="AL915" s="3"/>
      <c r="AM915" s="21"/>
      <c r="AN915" s="3"/>
      <c r="AO915" s="3"/>
    </row>
    <row r="916" spans="1:41" x14ac:dyDescent="0.4">
      <c r="A916" s="4">
        <f>IF(B915=B916,A915,A915+1)</f>
        <v>865</v>
      </c>
      <c r="B916" s="4" t="s">
        <v>1677</v>
      </c>
      <c r="C916" s="4" t="s">
        <v>1676</v>
      </c>
      <c r="D916" s="4" t="s">
        <v>1480</v>
      </c>
      <c r="E916" s="4" t="s">
        <v>1479</v>
      </c>
      <c r="F916" s="4">
        <f>IF(B916=B915,F915+1,1)</f>
        <v>1</v>
      </c>
      <c r="G916" s="4" t="s">
        <v>6380</v>
      </c>
      <c r="H916" s="4" t="s">
        <v>6379</v>
      </c>
      <c r="I916" s="4" t="s">
        <v>6378</v>
      </c>
      <c r="J916" s="4" t="s">
        <v>6502</v>
      </c>
      <c r="K916" s="4"/>
      <c r="L916" s="4" t="s">
        <v>6427</v>
      </c>
      <c r="M916" s="4" t="s">
        <v>6501</v>
      </c>
      <c r="P916" s="4" t="s">
        <v>1474</v>
      </c>
      <c r="Q916" s="4">
        <f>IF(H916="TOEIC",VALUE(L916),0)</f>
        <v>700</v>
      </c>
      <c r="R916" s="4">
        <f>IF(H916="NEW TEPS",VALUE(L916),0)</f>
        <v>0</v>
      </c>
      <c r="S916" s="4">
        <f>IF(H916="TOEFL(ibt)",VALUE(L916),0)</f>
        <v>0</v>
      </c>
      <c r="T916" s="4">
        <f>IF(H916="JPT",VALUE(L916),0)</f>
        <v>0</v>
      </c>
      <c r="U916" s="4">
        <f>IF(H916="HSK",VALUE(K916),0)</f>
        <v>0</v>
      </c>
      <c r="V916" s="4">
        <f>IF(H916="HSK",VALUE(L916),0)</f>
        <v>0</v>
      </c>
      <c r="W916" s="4">
        <f>IF(H916="G-TELP Level2",VALUE(L916),0)</f>
        <v>0</v>
      </c>
      <c r="X916" s="4">
        <f>IF(P916="A",IF(Q916&gt;849,1,IF(R916&gt;335,1,IF(S916&gt;97,1,IF(T916&gt;849,1,IF(W916&gt;82,1,IF(U916=6,1,IF(U916=5,IF(V916&gt;254,1,0),0))))))),IF(P916="B",IF(Q916&gt;699,1,IF(R916&gt;263,1,IF(S916&gt;78,1,IF(T916&gt;699,1,IF(W916&gt;63,1,IF(U916=6,1,IF(U916=5,IF(V916&gt;179,1,0),0))))))),IF(P916="C",IF(Q916&gt;599,1,IF(R916&gt;226,1,IF(S916&gt;67,1,IF(T916&gt;599,1,IF(W916&gt;49,1,IF(U916=6,1,IF(U916=5,1,IF(U916=4,IF(V916&gt;209,1,0),0)))))))),IF(P916="D",IF(Q916&gt;649,1,IF(R916&gt;244,1,IF(S916&gt;73,1,IF(T916&gt;649,1,IF(W916&gt;56,1,IF(U916=6,1,IF(U916=5,1,IF(U916=4,IF(V916&gt;254,1,0),0)))))))),0))))</f>
        <v>1</v>
      </c>
      <c r="Y916" s="4">
        <f>SUMIF(B:B,B916,X:X)</f>
        <v>1</v>
      </c>
      <c r="Z916" s="4" t="str">
        <f>IF(Y916&gt;0,"어학 충족","자격미달")</f>
        <v>어학 충족</v>
      </c>
      <c r="AA916" s="4"/>
      <c r="AB916" s="4" t="str">
        <f>IF(P916="A",IF(Q916&gt;849,"TOEIC 충족",IF(R916&gt;335,"New-TEPS 충족",IF(S916&gt;97,"TOEFL 충족",IF(T916&gt;849,"JPT 충족",IF(W916&gt;82,"G-TELP 충족",IF(U916=6,"HSK점수 충족",IF(U916=5,IF(V916&gt;254,"HSK점수 충족","자격미달"),"자격미달"))))))),IF(P916="B",IF(Q916&gt;699,"TOEIC 충족",IF(R916&gt;263,"New-TEPS 충족",IF(S916&gt;78,"TOEFL 충족",IF(T916&gt;699,"JPT 충족",IF(W916&gt;63,"G-TELP 충족",IF(U916=6,"HSK점수 충족",IF(U916=5,IF(V916&gt;179,"HSK점수 충족","자격미달"),"자격미달"))))))),IF(P916="C",IF(Q916&gt;599,"TOEIC 충족",IF(R916&gt;226,"New-TEPS 충족",IF(S916&gt;67,"TOEFL 충족",IF(T916&gt;599,"JPT 충족",IF(W916&gt;49,"G-TELP 충족",IF(U916=6,"HSK점수 충족",IF(U916=5,"HSK점수 충족",IF(U916=4,IF(V916&gt;209,"HSK점수 충족","자격미달"),"자격미달")))))))),IF(P916="D",IF(Q916&gt;649,"TOEIC 충족",IF(R916&gt;244,"New-TEPS 충족",IF(S916&gt;73,"TOEFL 충족",IF(T916&gt;649,"JPT 충족",IF(W916&gt;56,"G-TELP 충족",IF(U1857=6,"HSK점수 충족",IF(U1857=5,"HSK점수 충족",IF(U1857=4,IF(V1857&gt;254,"HSK점수 충족","자격미달"),"자격미달")))))))),0))))</f>
        <v>TOEIC 충족</v>
      </c>
      <c r="AC916" s="21"/>
      <c r="AD916" s="4">
        <f>IF(P916="A",VLOOKUP(Q916,[1]교육_어학_경력backdata!$B$3:$C$9,2,1),IF(P916="B",VLOOKUP(Q916,[1]교육_어학_경력backdata!$G$3:$H$9,2,1),IF(P916="C",0,"오류")))</f>
        <v>2</v>
      </c>
      <c r="AE916" s="4">
        <f>IF(P916="A",VLOOKUP(R916,[1]교육_어학_경력backdata!$B$11:$C$17,2,1),IF(P916="B",VLOOKUP(R916,[1]교육_어학_경력backdata!$G$11:$H$17,2,1),IF(P916="C",0,"오류")))</f>
        <v>0</v>
      </c>
      <c r="AF916" s="4">
        <f>IF(P916="A",VLOOKUP(S916,[1]교육_어학_경력backdata!$B$19:$C$25,2,1),IF(P916="B",VLOOKUP(S916,[1]교육_어학_경력backdata!$G$19:$H$25,2,1),IF(P916="C",0,"오류")))</f>
        <v>0</v>
      </c>
      <c r="AG916" s="4">
        <f>IF(P916="A",VLOOKUP(T916,[1]교육_어학_경력backdata!$B$3:$C$9,2,1),IF(P916="B",VLOOKUP(T916,[1]교육_어학_경력backdata!$G$3:$H$9,2,1),IF(P916="C",0,"오류")))</f>
        <v>0</v>
      </c>
      <c r="AH916" s="4">
        <f>IF(P916="A",IF(U916=0,0,IF(U916=4,0,IF(U916=5,VLOOKUP(V916,[1]교육_어학_경력backdata!$B$27:$C$29,2,1),IF(U916=6,VLOOKUP(V916,[1]교육_어학_경력backdata!$B$31:$C$34,2,1))))),IF(P916="B",IF(U916=0,0,IF(U916=4,0,IF(U916=5,VLOOKUP(V916,[1]교육_어학_경력backdata!$G$27:$H$31,2,1),IF(U916=6,VLOOKUP(V916,[1]교육_어학_경력backdata!$G$33:$H$34,2,1))))),IF(CT916="C",0,"오류")))</f>
        <v>0</v>
      </c>
      <c r="AI916" s="4">
        <f>IF(P916="A",VLOOKUP(W916,[1]교육_어학_경력backdata!$B$36:$C$42,2,1),IF(P916="B",VLOOKUP(W916,[1]교육_어학_경력backdata!$G$36:$H$42,2,1),IF(P916="C",0,"오류")))</f>
        <v>0</v>
      </c>
      <c r="AJ916" s="4">
        <f>SUM(AD916:AI916)</f>
        <v>2</v>
      </c>
      <c r="AK916" s="4">
        <f>_xlfn.MAXIFS(AJ:AJ,B:B,B916)</f>
        <v>2</v>
      </c>
      <c r="AL916" s="4"/>
      <c r="AM916" s="21"/>
      <c r="AN916" s="4"/>
      <c r="AO916" s="4"/>
    </row>
    <row r="917" spans="1:41" x14ac:dyDescent="0.4">
      <c r="A917" s="3">
        <f>IF(B916=B917,A916,A916+1)</f>
        <v>866</v>
      </c>
      <c r="B917" s="3" t="s">
        <v>1672</v>
      </c>
      <c r="C917" s="3" t="s">
        <v>1671</v>
      </c>
      <c r="D917" s="3" t="s">
        <v>1480</v>
      </c>
      <c r="E917" s="3" t="s">
        <v>1479</v>
      </c>
      <c r="F917" s="3">
        <f>IF(B917=B916,F916+1,1)</f>
        <v>1</v>
      </c>
      <c r="G917" s="3" t="s">
        <v>6384</v>
      </c>
      <c r="H917" s="3" t="s">
        <v>6379</v>
      </c>
      <c r="I917" s="3" t="s">
        <v>6378</v>
      </c>
      <c r="J917" s="3" t="s">
        <v>6414</v>
      </c>
      <c r="K917" s="3"/>
      <c r="L917" s="3" t="s">
        <v>6500</v>
      </c>
      <c r="M917" s="3" t="s">
        <v>6499</v>
      </c>
      <c r="P917" s="3" t="s">
        <v>1474</v>
      </c>
      <c r="Q917" s="3">
        <f>IF(H917="TOEIC",VALUE(L917),0)</f>
        <v>710</v>
      </c>
      <c r="R917" s="3">
        <f>IF(H917="NEW TEPS",VALUE(L917),0)</f>
        <v>0</v>
      </c>
      <c r="S917" s="3">
        <f>IF(H917="TOEFL(ibt)",VALUE(L917),0)</f>
        <v>0</v>
      </c>
      <c r="T917" s="3">
        <f>IF(H917="JPT",VALUE(L917),0)</f>
        <v>0</v>
      </c>
      <c r="U917" s="3">
        <f>IF(H917="HSK",VALUE(K917),0)</f>
        <v>0</v>
      </c>
      <c r="V917" s="3">
        <f>IF(H917="HSK",VALUE(L917),0)</f>
        <v>0</v>
      </c>
      <c r="W917" s="3">
        <f>IF(H917="G-TELP Level2",VALUE(L917),0)</f>
        <v>0</v>
      </c>
      <c r="X917" s="3">
        <f>IF(P917="A",IF(Q917&gt;849,1,IF(R917&gt;335,1,IF(S917&gt;97,1,IF(T917&gt;849,1,IF(W917&gt;82,1,IF(U917=6,1,IF(U917=5,IF(V917&gt;254,1,0),0))))))),IF(P917="B",IF(Q917&gt;699,1,IF(R917&gt;263,1,IF(S917&gt;78,1,IF(T917&gt;699,1,IF(W917&gt;63,1,IF(U917=6,1,IF(U917=5,IF(V917&gt;179,1,0),0))))))),IF(P917="C",IF(Q917&gt;599,1,IF(R917&gt;226,1,IF(S917&gt;67,1,IF(T917&gt;599,1,IF(W917&gt;49,1,IF(U917=6,1,IF(U917=5,1,IF(U917=4,IF(V917&gt;209,1,0),0)))))))),IF(P917="D",IF(Q917&gt;649,1,IF(R917&gt;244,1,IF(S917&gt;73,1,IF(T917&gt;649,1,IF(W917&gt;56,1,IF(U917=6,1,IF(U917=5,1,IF(U917=4,IF(V917&gt;254,1,0),0)))))))),0))))</f>
        <v>1</v>
      </c>
      <c r="Y917" s="3">
        <f>SUMIF(B:B,B917,X:X)</f>
        <v>1</v>
      </c>
      <c r="Z917" s="3" t="str">
        <f>IF(Y917&gt;0,"어학 충족","자격미달")</f>
        <v>어학 충족</v>
      </c>
      <c r="AA917" s="3"/>
      <c r="AB917" s="3" t="str">
        <f>IF(P917="A",IF(Q917&gt;849,"TOEIC 충족",IF(R917&gt;335,"New-TEPS 충족",IF(S917&gt;97,"TOEFL 충족",IF(T917&gt;849,"JPT 충족",IF(W917&gt;82,"G-TELP 충족",IF(U917=6,"HSK점수 충족",IF(U917=5,IF(V917&gt;254,"HSK점수 충족","자격미달"),"자격미달"))))))),IF(P917="B",IF(Q917&gt;699,"TOEIC 충족",IF(R917&gt;263,"New-TEPS 충족",IF(S917&gt;78,"TOEFL 충족",IF(T917&gt;699,"JPT 충족",IF(W917&gt;63,"G-TELP 충족",IF(U917=6,"HSK점수 충족",IF(U917=5,IF(V917&gt;179,"HSK점수 충족","자격미달"),"자격미달"))))))),IF(P917="C",IF(Q917&gt;599,"TOEIC 충족",IF(R917&gt;226,"New-TEPS 충족",IF(S917&gt;67,"TOEFL 충족",IF(T917&gt;599,"JPT 충족",IF(W917&gt;49,"G-TELP 충족",IF(U917=6,"HSK점수 충족",IF(U917=5,"HSK점수 충족",IF(U917=4,IF(V917&gt;209,"HSK점수 충족","자격미달"),"자격미달")))))))),IF(P917="D",IF(Q917&gt;649,"TOEIC 충족",IF(R917&gt;244,"New-TEPS 충족",IF(S917&gt;73,"TOEFL 충족",IF(T917&gt;649,"JPT 충족",IF(W917&gt;56,"G-TELP 충족",IF(U1858=6,"HSK점수 충족",IF(U1858=5,"HSK점수 충족",IF(U1858=4,IF(V1858&gt;254,"HSK점수 충족","자격미달"),"자격미달")))))))),0))))</f>
        <v>TOEIC 충족</v>
      </c>
      <c r="AC917" s="21"/>
      <c r="AD917" s="3">
        <f>IF(P917="A",VLOOKUP(Q917,[1]교육_어학_경력backdata!$B$3:$C$9,2,1),IF(P917="B",VLOOKUP(Q917,[1]교육_어학_경력backdata!$G$3:$H$9,2,1),IF(P917="C",0,"오류")))</f>
        <v>2</v>
      </c>
      <c r="AE917" s="3">
        <f>IF(P917="A",VLOOKUP(R917,[1]교육_어학_경력backdata!$B$11:$C$17,2,1),IF(P917="B",VLOOKUP(R917,[1]교육_어학_경력backdata!$G$11:$H$17,2,1),IF(P917="C",0,"오류")))</f>
        <v>0</v>
      </c>
      <c r="AF917" s="3">
        <f>IF(P917="A",VLOOKUP(S917,[1]교육_어학_경력backdata!$B$19:$C$25,2,1),IF(P917="B",VLOOKUP(S917,[1]교육_어학_경력backdata!$G$19:$H$25,2,1),IF(P917="C",0,"오류")))</f>
        <v>0</v>
      </c>
      <c r="AG917" s="3">
        <f>IF(P917="A",VLOOKUP(T917,[1]교육_어학_경력backdata!$B$3:$C$9,2,1),IF(P917="B",VLOOKUP(T917,[1]교육_어학_경력backdata!$G$3:$H$9,2,1),IF(P917="C",0,"오류")))</f>
        <v>0</v>
      </c>
      <c r="AH917" s="3">
        <f>IF(P917="A",IF(U917=0,0,IF(U917=4,0,IF(U917=5,VLOOKUP(V917,[1]교육_어학_경력backdata!$B$27:$C$29,2,1),IF(U917=6,VLOOKUP(V917,[1]교육_어학_경력backdata!$B$31:$C$34,2,1))))),IF(P917="B",IF(U917=0,0,IF(U917=4,0,IF(U917=5,VLOOKUP(V917,[1]교육_어학_경력backdata!$G$27:$H$31,2,1),IF(U917=6,VLOOKUP(V917,[1]교육_어학_경력backdata!$G$33:$H$34,2,1))))),IF(CT917="C",0,"오류")))</f>
        <v>0</v>
      </c>
      <c r="AI917" s="3">
        <f>IF(P917="A",VLOOKUP(W917,[1]교육_어학_경력backdata!$B$36:$C$42,2,1),IF(P917="B",VLOOKUP(W917,[1]교육_어학_경력backdata!$G$36:$H$42,2,1),IF(P917="C",0,"오류")))</f>
        <v>0</v>
      </c>
      <c r="AJ917" s="3">
        <f>SUM(AD917:AI917)</f>
        <v>2</v>
      </c>
      <c r="AK917" s="3">
        <f>_xlfn.MAXIFS(AJ:AJ,B:B,B917)</f>
        <v>2</v>
      </c>
      <c r="AL917" s="3"/>
      <c r="AM917" s="21"/>
      <c r="AN917" s="3"/>
      <c r="AO917" s="3"/>
    </row>
    <row r="918" spans="1:41" x14ac:dyDescent="0.4">
      <c r="A918" s="4">
        <f>IF(B917=B918,A917,A917+1)</f>
        <v>867</v>
      </c>
      <c r="B918" s="4" t="s">
        <v>1668</v>
      </c>
      <c r="C918" s="4" t="s">
        <v>1667</v>
      </c>
      <c r="D918" s="4" t="s">
        <v>1480</v>
      </c>
      <c r="E918" s="4" t="s">
        <v>1479</v>
      </c>
      <c r="F918" s="4">
        <f>IF(B918=B917,F917+1,1)</f>
        <v>1</v>
      </c>
      <c r="G918" s="4" t="s">
        <v>6384</v>
      </c>
      <c r="H918" s="4" t="s">
        <v>6379</v>
      </c>
      <c r="I918" s="4" t="s">
        <v>6378</v>
      </c>
      <c r="J918" s="4" t="s">
        <v>6464</v>
      </c>
      <c r="K918" s="4"/>
      <c r="L918" s="4" t="s">
        <v>6498</v>
      </c>
      <c r="M918" s="4" t="s">
        <v>6497</v>
      </c>
      <c r="P918" s="4" t="s">
        <v>1474</v>
      </c>
      <c r="Q918" s="4">
        <f>IF(H918="TOEIC",VALUE(L918),0)</f>
        <v>890</v>
      </c>
      <c r="R918" s="4">
        <f>IF(H918="NEW TEPS",VALUE(L918),0)</f>
        <v>0</v>
      </c>
      <c r="S918" s="4">
        <f>IF(H918="TOEFL(ibt)",VALUE(L918),0)</f>
        <v>0</v>
      </c>
      <c r="T918" s="4">
        <f>IF(H918="JPT",VALUE(L918),0)</f>
        <v>0</v>
      </c>
      <c r="U918" s="4">
        <f>IF(H918="HSK",VALUE(K918),0)</f>
        <v>0</v>
      </c>
      <c r="V918" s="4">
        <f>IF(H918="HSK",VALUE(L918),0)</f>
        <v>0</v>
      </c>
      <c r="W918" s="4">
        <f>IF(H918="G-TELP Level2",VALUE(L918),0)</f>
        <v>0</v>
      </c>
      <c r="X918" s="4">
        <f>IF(P918="A",IF(Q918&gt;849,1,IF(R918&gt;335,1,IF(S918&gt;97,1,IF(T918&gt;849,1,IF(W918&gt;82,1,IF(U918=6,1,IF(U918=5,IF(V918&gt;254,1,0),0))))))),IF(P918="B",IF(Q918&gt;699,1,IF(R918&gt;263,1,IF(S918&gt;78,1,IF(T918&gt;699,1,IF(W918&gt;63,1,IF(U918=6,1,IF(U918=5,IF(V918&gt;179,1,0),0))))))),IF(P918="C",IF(Q918&gt;599,1,IF(R918&gt;226,1,IF(S918&gt;67,1,IF(T918&gt;599,1,IF(W918&gt;49,1,IF(U918=6,1,IF(U918=5,1,IF(U918=4,IF(V918&gt;209,1,0),0)))))))),IF(P918="D",IF(Q918&gt;649,1,IF(R918&gt;244,1,IF(S918&gt;73,1,IF(T918&gt;649,1,IF(W918&gt;56,1,IF(U918=6,1,IF(U918=5,1,IF(U918=4,IF(V918&gt;254,1,0),0)))))))),0))))</f>
        <v>1</v>
      </c>
      <c r="Y918" s="4">
        <f>SUMIF(B:B,B918,X:X)</f>
        <v>1</v>
      </c>
      <c r="Z918" s="4" t="str">
        <f>IF(Y918&gt;0,"어학 충족","자격미달")</f>
        <v>어학 충족</v>
      </c>
      <c r="AA918" s="4"/>
      <c r="AB918" s="4" t="str">
        <f>IF(P918="A",IF(Q918&gt;849,"TOEIC 충족",IF(R918&gt;335,"New-TEPS 충족",IF(S918&gt;97,"TOEFL 충족",IF(T918&gt;849,"JPT 충족",IF(W918&gt;82,"G-TELP 충족",IF(U918=6,"HSK점수 충족",IF(U918=5,IF(V918&gt;254,"HSK점수 충족","자격미달"),"자격미달"))))))),IF(P918="B",IF(Q918&gt;699,"TOEIC 충족",IF(R918&gt;263,"New-TEPS 충족",IF(S918&gt;78,"TOEFL 충족",IF(T918&gt;699,"JPT 충족",IF(W918&gt;63,"G-TELP 충족",IF(U918=6,"HSK점수 충족",IF(U918=5,IF(V918&gt;179,"HSK점수 충족","자격미달"),"자격미달"))))))),IF(P918="C",IF(Q918&gt;599,"TOEIC 충족",IF(R918&gt;226,"New-TEPS 충족",IF(S918&gt;67,"TOEFL 충족",IF(T918&gt;599,"JPT 충족",IF(W918&gt;49,"G-TELP 충족",IF(U918=6,"HSK점수 충족",IF(U918=5,"HSK점수 충족",IF(U918=4,IF(V918&gt;209,"HSK점수 충족","자격미달"),"자격미달")))))))),IF(P918="D",IF(Q918&gt;649,"TOEIC 충족",IF(R918&gt;244,"New-TEPS 충족",IF(S918&gt;73,"TOEFL 충족",IF(T918&gt;649,"JPT 충족",IF(W918&gt;56,"G-TELP 충족",IF(U1859=6,"HSK점수 충족",IF(U1859=5,"HSK점수 충족",IF(U1859=4,IF(V1859&gt;254,"HSK점수 충족","자격미달"),"자격미달")))))))),0))))</f>
        <v>TOEIC 충족</v>
      </c>
      <c r="AC918" s="21"/>
      <c r="AD918" s="4">
        <f>IF(P918="A",VLOOKUP(Q918,[1]교육_어학_경력backdata!$B$3:$C$9,2,1),IF(P918="B",VLOOKUP(Q918,[1]교육_어학_경력backdata!$G$3:$H$9,2,1),IF(P918="C",0,"오류")))</f>
        <v>8</v>
      </c>
      <c r="AE918" s="4">
        <f>IF(P918="A",VLOOKUP(R918,[1]교육_어학_경력backdata!$B$11:$C$17,2,1),IF(P918="B",VLOOKUP(R918,[1]교육_어학_경력backdata!$G$11:$H$17,2,1),IF(P918="C",0,"오류")))</f>
        <v>0</v>
      </c>
      <c r="AF918" s="4">
        <f>IF(P918="A",VLOOKUP(S918,[1]교육_어학_경력backdata!$B$19:$C$25,2,1),IF(P918="B",VLOOKUP(S918,[1]교육_어학_경력backdata!$G$19:$H$25,2,1),IF(P918="C",0,"오류")))</f>
        <v>0</v>
      </c>
      <c r="AG918" s="4">
        <f>IF(P918="A",VLOOKUP(T918,[1]교육_어학_경력backdata!$B$3:$C$9,2,1),IF(P918="B",VLOOKUP(T918,[1]교육_어학_경력backdata!$G$3:$H$9,2,1),IF(P918="C",0,"오류")))</f>
        <v>0</v>
      </c>
      <c r="AH918" s="4">
        <f>IF(P918="A",IF(U918=0,0,IF(U918=4,0,IF(U918=5,VLOOKUP(V918,[1]교육_어학_경력backdata!$B$27:$C$29,2,1),IF(U918=6,VLOOKUP(V918,[1]교육_어학_경력backdata!$B$31:$C$34,2,1))))),IF(P918="B",IF(U918=0,0,IF(U918=4,0,IF(U918=5,VLOOKUP(V918,[1]교육_어학_경력backdata!$G$27:$H$31,2,1),IF(U918=6,VLOOKUP(V918,[1]교육_어학_경력backdata!$G$33:$H$34,2,1))))),IF(CT918="C",0,"오류")))</f>
        <v>0</v>
      </c>
      <c r="AI918" s="4">
        <f>IF(P918="A",VLOOKUP(W918,[1]교육_어학_경력backdata!$B$36:$C$42,2,1),IF(P918="B",VLOOKUP(W918,[1]교육_어학_경력backdata!$G$36:$H$42,2,1),IF(P918="C",0,"오류")))</f>
        <v>0</v>
      </c>
      <c r="AJ918" s="4">
        <f>SUM(AD918:AI918)</f>
        <v>8</v>
      </c>
      <c r="AK918" s="4">
        <f>_xlfn.MAXIFS(AJ:AJ,B:B,B918)</f>
        <v>8</v>
      </c>
      <c r="AL918" s="4"/>
      <c r="AM918" s="21"/>
      <c r="AN918" s="4"/>
      <c r="AO918" s="4"/>
    </row>
    <row r="919" spans="1:41" x14ac:dyDescent="0.4">
      <c r="A919" s="3">
        <f>IF(B918=B919,A918,A918+1)</f>
        <v>868</v>
      </c>
      <c r="B919" s="3" t="s">
        <v>1660</v>
      </c>
      <c r="C919" s="3" t="s">
        <v>1659</v>
      </c>
      <c r="D919" s="3" t="s">
        <v>1480</v>
      </c>
      <c r="E919" s="3" t="s">
        <v>1479</v>
      </c>
      <c r="F919" s="3">
        <f>IF(B919=B918,F918+1,1)</f>
        <v>1</v>
      </c>
      <c r="G919" s="3" t="s">
        <v>6380</v>
      </c>
      <c r="H919" s="3" t="s">
        <v>6379</v>
      </c>
      <c r="I919" s="3" t="s">
        <v>6378</v>
      </c>
      <c r="J919" s="3" t="s">
        <v>6410</v>
      </c>
      <c r="K919" s="3"/>
      <c r="L919" s="3" t="s">
        <v>6496</v>
      </c>
      <c r="M919" s="3" t="s">
        <v>6495</v>
      </c>
      <c r="P919" s="3" t="s">
        <v>1474</v>
      </c>
      <c r="Q919" s="3">
        <f>IF(H919="TOEIC",VALUE(L919),0)</f>
        <v>835</v>
      </c>
      <c r="R919" s="3">
        <f>IF(H919="NEW TEPS",VALUE(L919),0)</f>
        <v>0</v>
      </c>
      <c r="S919" s="3">
        <f>IF(H919="TOEFL(ibt)",VALUE(L919),0)</f>
        <v>0</v>
      </c>
      <c r="T919" s="3">
        <f>IF(H919="JPT",VALUE(L919),0)</f>
        <v>0</v>
      </c>
      <c r="U919" s="3">
        <f>IF(H919="HSK",VALUE(K919),0)</f>
        <v>0</v>
      </c>
      <c r="V919" s="3">
        <f>IF(H919="HSK",VALUE(L919),0)</f>
        <v>0</v>
      </c>
      <c r="W919" s="3">
        <f>IF(H919="G-TELP Level2",VALUE(L919),0)</f>
        <v>0</v>
      </c>
      <c r="X919" s="3">
        <f>IF(P919="A",IF(Q919&gt;849,1,IF(R919&gt;335,1,IF(S919&gt;97,1,IF(T919&gt;849,1,IF(W919&gt;82,1,IF(U919=6,1,IF(U919=5,IF(V919&gt;254,1,0),0))))))),IF(P919="B",IF(Q919&gt;699,1,IF(R919&gt;263,1,IF(S919&gt;78,1,IF(T919&gt;699,1,IF(W919&gt;63,1,IF(U919=6,1,IF(U919=5,IF(V919&gt;179,1,0),0))))))),IF(P919="C",IF(Q919&gt;599,1,IF(R919&gt;226,1,IF(S919&gt;67,1,IF(T919&gt;599,1,IF(W919&gt;49,1,IF(U919=6,1,IF(U919=5,1,IF(U919=4,IF(V919&gt;209,1,0),0)))))))),IF(P919="D",IF(Q919&gt;649,1,IF(R919&gt;244,1,IF(S919&gt;73,1,IF(T919&gt;649,1,IF(W919&gt;56,1,IF(U919=6,1,IF(U919=5,1,IF(U919=4,IF(V919&gt;254,1,0),0)))))))),0))))</f>
        <v>1</v>
      </c>
      <c r="Y919" s="3">
        <f>SUMIF(B:B,B919,X:X)</f>
        <v>1</v>
      </c>
      <c r="Z919" s="3" t="str">
        <f>IF(Y919&gt;0,"어학 충족","자격미달")</f>
        <v>어학 충족</v>
      </c>
      <c r="AA919" s="3"/>
      <c r="AB919" s="3" t="str">
        <f>IF(P919="A",IF(Q919&gt;849,"TOEIC 충족",IF(R919&gt;335,"New-TEPS 충족",IF(S919&gt;97,"TOEFL 충족",IF(T919&gt;849,"JPT 충족",IF(W919&gt;82,"G-TELP 충족",IF(U919=6,"HSK점수 충족",IF(U919=5,IF(V919&gt;254,"HSK점수 충족","자격미달"),"자격미달"))))))),IF(P919="B",IF(Q919&gt;699,"TOEIC 충족",IF(R919&gt;263,"New-TEPS 충족",IF(S919&gt;78,"TOEFL 충족",IF(T919&gt;699,"JPT 충족",IF(W919&gt;63,"G-TELP 충족",IF(U919=6,"HSK점수 충족",IF(U919=5,IF(V919&gt;179,"HSK점수 충족","자격미달"),"자격미달"))))))),IF(P919="C",IF(Q919&gt;599,"TOEIC 충족",IF(R919&gt;226,"New-TEPS 충족",IF(S919&gt;67,"TOEFL 충족",IF(T919&gt;599,"JPT 충족",IF(W919&gt;49,"G-TELP 충족",IF(U919=6,"HSK점수 충족",IF(U919=5,"HSK점수 충족",IF(U919=4,IF(V919&gt;209,"HSK점수 충족","자격미달"),"자격미달")))))))),IF(P919="D",IF(Q919&gt;649,"TOEIC 충족",IF(R919&gt;244,"New-TEPS 충족",IF(S919&gt;73,"TOEFL 충족",IF(T919&gt;649,"JPT 충족",IF(W919&gt;56,"G-TELP 충족",IF(U1860=6,"HSK점수 충족",IF(U1860=5,"HSK점수 충족",IF(U1860=4,IF(V1860&gt;254,"HSK점수 충족","자격미달"),"자격미달")))))))),0))))</f>
        <v>TOEIC 충족</v>
      </c>
      <c r="AC919" s="21"/>
      <c r="AD919" s="3">
        <f>IF(P919="A",VLOOKUP(Q919,[1]교육_어학_경력backdata!$B$3:$C$9,2,1),IF(P919="B",VLOOKUP(Q919,[1]교육_어학_경력backdata!$G$3:$H$9,2,1),IF(P919="C",0,"오류")))</f>
        <v>6</v>
      </c>
      <c r="AE919" s="3">
        <f>IF(P919="A",VLOOKUP(R919,[1]교육_어학_경력backdata!$B$11:$C$17,2,1),IF(P919="B",VLOOKUP(R919,[1]교육_어학_경력backdata!$G$11:$H$17,2,1),IF(P919="C",0,"오류")))</f>
        <v>0</v>
      </c>
      <c r="AF919" s="3">
        <f>IF(P919="A",VLOOKUP(S919,[1]교육_어학_경력backdata!$B$19:$C$25,2,1),IF(P919="B",VLOOKUP(S919,[1]교육_어학_경력backdata!$G$19:$H$25,2,1),IF(P919="C",0,"오류")))</f>
        <v>0</v>
      </c>
      <c r="AG919" s="3">
        <f>IF(P919="A",VLOOKUP(T919,[1]교육_어학_경력backdata!$B$3:$C$9,2,1),IF(P919="B",VLOOKUP(T919,[1]교육_어학_경력backdata!$G$3:$H$9,2,1),IF(P919="C",0,"오류")))</f>
        <v>0</v>
      </c>
      <c r="AH919" s="3">
        <f>IF(P919="A",IF(U919=0,0,IF(U919=4,0,IF(U919=5,VLOOKUP(V919,[1]교육_어학_경력backdata!$B$27:$C$29,2,1),IF(U919=6,VLOOKUP(V919,[1]교육_어학_경력backdata!$B$31:$C$34,2,1))))),IF(P919="B",IF(U919=0,0,IF(U919=4,0,IF(U919=5,VLOOKUP(V919,[1]교육_어학_경력backdata!$G$27:$H$31,2,1),IF(U919=6,VLOOKUP(V919,[1]교육_어학_경력backdata!$G$33:$H$34,2,1))))),IF(CT919="C",0,"오류")))</f>
        <v>0</v>
      </c>
      <c r="AI919" s="3">
        <f>IF(P919="A",VLOOKUP(W919,[1]교육_어학_경력backdata!$B$36:$C$42,2,1),IF(P919="B",VLOOKUP(W919,[1]교육_어학_경력backdata!$G$36:$H$42,2,1),IF(P919="C",0,"오류")))</f>
        <v>0</v>
      </c>
      <c r="AJ919" s="3">
        <f>SUM(AD919:AI919)</f>
        <v>6</v>
      </c>
      <c r="AK919" s="3">
        <f>_xlfn.MAXIFS(AJ:AJ,B:B,B919)</f>
        <v>6</v>
      </c>
      <c r="AL919" s="3"/>
      <c r="AM919" s="21"/>
      <c r="AN919" s="3"/>
      <c r="AO919" s="3"/>
    </row>
    <row r="920" spans="1:41" x14ac:dyDescent="0.4">
      <c r="A920" s="4">
        <f>IF(B919=B920,A919,A919+1)</f>
        <v>869</v>
      </c>
      <c r="B920" s="4" t="s">
        <v>1651</v>
      </c>
      <c r="C920" s="4" t="s">
        <v>1650</v>
      </c>
      <c r="D920" s="4" t="s">
        <v>1480</v>
      </c>
      <c r="E920" s="4" t="s">
        <v>1479</v>
      </c>
      <c r="F920" s="4">
        <f>IF(B920=B919,F919+1,1)</f>
        <v>1</v>
      </c>
      <c r="G920" s="4" t="s">
        <v>6380</v>
      </c>
      <c r="H920" s="4" t="s">
        <v>6419</v>
      </c>
      <c r="I920" s="4" t="s">
        <v>6418</v>
      </c>
      <c r="J920" s="4" t="s">
        <v>6494</v>
      </c>
      <c r="K920" s="4"/>
      <c r="L920" s="4" t="s">
        <v>6432</v>
      </c>
      <c r="M920" s="4" t="s">
        <v>6493</v>
      </c>
      <c r="P920" s="4" t="s">
        <v>1474</v>
      </c>
      <c r="Q920" s="4">
        <f>IF(H920="TOEIC",VALUE(L920),0)</f>
        <v>0</v>
      </c>
      <c r="R920" s="4">
        <f>IF(H920="NEW TEPS",VALUE(L920),0)</f>
        <v>0</v>
      </c>
      <c r="S920" s="4">
        <f>IF(H920="TOEFL(ibt)",VALUE(L920),0)</f>
        <v>0</v>
      </c>
      <c r="T920" s="4">
        <f>IF(H920="JPT",VALUE(L920),0)</f>
        <v>0</v>
      </c>
      <c r="U920" s="4">
        <f>IF(H920="HSK",VALUE(K920),0)</f>
        <v>0</v>
      </c>
      <c r="V920" s="4">
        <f>IF(H920="HSK",VALUE(L920),0)</f>
        <v>0</v>
      </c>
      <c r="W920" s="4">
        <f>IF(H920="G-TELP Level2",VALUE(L920),0)</f>
        <v>72</v>
      </c>
      <c r="X920" s="4">
        <f>IF(P920="A",IF(Q920&gt;849,1,IF(R920&gt;335,1,IF(S920&gt;97,1,IF(T920&gt;849,1,IF(W920&gt;82,1,IF(U920=6,1,IF(U920=5,IF(V920&gt;254,1,0),0))))))),IF(P920="B",IF(Q920&gt;699,1,IF(R920&gt;263,1,IF(S920&gt;78,1,IF(T920&gt;699,1,IF(W920&gt;63,1,IF(U920=6,1,IF(U920=5,IF(V920&gt;179,1,0),0))))))),IF(P920="C",IF(Q920&gt;599,1,IF(R920&gt;226,1,IF(S920&gt;67,1,IF(T920&gt;599,1,IF(W920&gt;49,1,IF(U920=6,1,IF(U920=5,1,IF(U920=4,IF(V920&gt;209,1,0),0)))))))),IF(P920="D",IF(Q920&gt;649,1,IF(R920&gt;244,1,IF(S920&gt;73,1,IF(T920&gt;649,1,IF(W920&gt;56,1,IF(U920=6,1,IF(U920=5,1,IF(U920=4,IF(V920&gt;254,1,0),0)))))))),0))))</f>
        <v>1</v>
      </c>
      <c r="Y920" s="4">
        <f>SUMIF(B:B,B920,X:X)</f>
        <v>1</v>
      </c>
      <c r="Z920" s="4" t="str">
        <f>IF(Y920&gt;0,"어학 충족","자격미달")</f>
        <v>어학 충족</v>
      </c>
      <c r="AA920" s="4"/>
      <c r="AB920" s="4" t="str">
        <f>IF(P920="A",IF(Q920&gt;849,"TOEIC 충족",IF(R920&gt;335,"New-TEPS 충족",IF(S920&gt;97,"TOEFL 충족",IF(T920&gt;849,"JPT 충족",IF(W920&gt;82,"G-TELP 충족",IF(U920=6,"HSK점수 충족",IF(U920=5,IF(V920&gt;254,"HSK점수 충족","자격미달"),"자격미달"))))))),IF(P920="B",IF(Q920&gt;699,"TOEIC 충족",IF(R920&gt;263,"New-TEPS 충족",IF(S920&gt;78,"TOEFL 충족",IF(T920&gt;699,"JPT 충족",IF(W920&gt;63,"G-TELP 충족",IF(U920=6,"HSK점수 충족",IF(U920=5,IF(V920&gt;179,"HSK점수 충족","자격미달"),"자격미달"))))))),IF(P920="C",IF(Q920&gt;599,"TOEIC 충족",IF(R920&gt;226,"New-TEPS 충족",IF(S920&gt;67,"TOEFL 충족",IF(T920&gt;599,"JPT 충족",IF(W920&gt;49,"G-TELP 충족",IF(U920=6,"HSK점수 충족",IF(U920=5,"HSK점수 충족",IF(U920=4,IF(V920&gt;209,"HSK점수 충족","자격미달"),"자격미달")))))))),IF(P920="D",IF(Q920&gt;649,"TOEIC 충족",IF(R920&gt;244,"New-TEPS 충족",IF(S920&gt;73,"TOEFL 충족",IF(T920&gt;649,"JPT 충족",IF(W920&gt;56,"G-TELP 충족",IF(U1861=6,"HSK점수 충족",IF(U1861=5,"HSK점수 충족",IF(U1861=4,IF(V1861&gt;254,"HSK점수 충족","자격미달"),"자격미달")))))))),0))))</f>
        <v>G-TELP 충족</v>
      </c>
      <c r="AC920" s="21"/>
      <c r="AD920" s="4">
        <f>IF(P920="A",VLOOKUP(Q920,[1]교육_어학_경력backdata!$B$3:$C$9,2,1),IF(P920="B",VLOOKUP(Q920,[1]교육_어학_경력backdata!$G$3:$H$9,2,1),IF(P920="C",0,"오류")))</f>
        <v>0</v>
      </c>
      <c r="AE920" s="4">
        <f>IF(P920="A",VLOOKUP(R920,[1]교육_어학_경력backdata!$B$11:$C$17,2,1),IF(P920="B",VLOOKUP(R920,[1]교육_어학_경력backdata!$G$11:$H$17,2,1),IF(P920="C",0,"오류")))</f>
        <v>0</v>
      </c>
      <c r="AF920" s="4">
        <f>IF(P920="A",VLOOKUP(S920,[1]교육_어학_경력backdata!$B$19:$C$25,2,1),IF(P920="B",VLOOKUP(S920,[1]교육_어학_경력backdata!$G$19:$H$25,2,1),IF(P920="C",0,"오류")))</f>
        <v>0</v>
      </c>
      <c r="AG920" s="4">
        <f>IF(P920="A",VLOOKUP(T920,[1]교육_어학_경력backdata!$B$3:$C$9,2,1),IF(P920="B",VLOOKUP(T920,[1]교육_어학_경력backdata!$G$3:$H$9,2,1),IF(P920="C",0,"오류")))</f>
        <v>0</v>
      </c>
      <c r="AH920" s="4">
        <f>IF(P920="A",IF(U920=0,0,IF(U920=4,0,IF(U920=5,VLOOKUP(V920,[1]교육_어학_경력backdata!$B$27:$C$29,2,1),IF(U920=6,VLOOKUP(V920,[1]교육_어학_경력backdata!$B$31:$C$34,2,1))))),IF(P920="B",IF(U920=0,0,IF(U920=4,0,IF(U920=5,VLOOKUP(V920,[1]교육_어학_경력backdata!$G$27:$H$31,2,1),IF(U920=6,VLOOKUP(V920,[1]교육_어학_경력backdata!$G$33:$H$34,2,1))))),IF(CT920="C",0,"오류")))</f>
        <v>0</v>
      </c>
      <c r="AI920" s="4">
        <f>IF(P920="A",VLOOKUP(W920,[1]교육_어학_경력backdata!$B$36:$C$42,2,1),IF(P920="B",VLOOKUP(W920,[1]교육_어학_경력backdata!$G$36:$H$42,2,1),IF(P920="C",0,"오류")))</f>
        <v>4</v>
      </c>
      <c r="AJ920" s="4">
        <f>SUM(AD920:AI920)</f>
        <v>4</v>
      </c>
      <c r="AK920" s="4">
        <f>_xlfn.MAXIFS(AJ:AJ,B:B,B920)</f>
        <v>4</v>
      </c>
      <c r="AL920" s="4"/>
      <c r="AM920" s="21"/>
      <c r="AN920" s="4"/>
      <c r="AO920" s="4"/>
    </row>
    <row r="921" spans="1:41" x14ac:dyDescent="0.4">
      <c r="A921" s="3">
        <f>IF(B920=B921,A920,A920+1)</f>
        <v>870</v>
      </c>
      <c r="B921" s="3" t="s">
        <v>1637</v>
      </c>
      <c r="C921" s="3" t="s">
        <v>1636</v>
      </c>
      <c r="D921" s="3" t="s">
        <v>1480</v>
      </c>
      <c r="E921" s="3" t="s">
        <v>1479</v>
      </c>
      <c r="F921" s="3">
        <f>IF(B921=B920,F920+1,1)</f>
        <v>1</v>
      </c>
      <c r="G921" s="3" t="s">
        <v>6380</v>
      </c>
      <c r="H921" s="3" t="s">
        <v>6379</v>
      </c>
      <c r="I921" s="3" t="s">
        <v>6378</v>
      </c>
      <c r="J921" s="3" t="s">
        <v>6439</v>
      </c>
      <c r="K921" s="3"/>
      <c r="L921" s="3" t="s">
        <v>6492</v>
      </c>
      <c r="M921" s="3" t="s">
        <v>6491</v>
      </c>
      <c r="P921" s="3" t="s">
        <v>1474</v>
      </c>
      <c r="Q921" s="3">
        <f>IF(H921="TOEIC",VALUE(L921),0)</f>
        <v>855</v>
      </c>
      <c r="R921" s="3">
        <f>IF(H921="NEW TEPS",VALUE(L921),0)</f>
        <v>0</v>
      </c>
      <c r="S921" s="3">
        <f>IF(H921="TOEFL(ibt)",VALUE(L921),0)</f>
        <v>0</v>
      </c>
      <c r="T921" s="3">
        <f>IF(H921="JPT",VALUE(L921),0)</f>
        <v>0</v>
      </c>
      <c r="U921" s="3">
        <f>IF(H921="HSK",VALUE(K921),0)</f>
        <v>0</v>
      </c>
      <c r="V921" s="3">
        <f>IF(H921="HSK",VALUE(L921),0)</f>
        <v>0</v>
      </c>
      <c r="W921" s="3">
        <f>IF(H921="G-TELP Level2",VALUE(L921),0)</f>
        <v>0</v>
      </c>
      <c r="X921" s="3">
        <f>IF(P921="A",IF(Q921&gt;849,1,IF(R921&gt;335,1,IF(S921&gt;97,1,IF(T921&gt;849,1,IF(W921&gt;82,1,IF(U921=6,1,IF(U921=5,IF(V921&gt;254,1,0),0))))))),IF(P921="B",IF(Q921&gt;699,1,IF(R921&gt;263,1,IF(S921&gt;78,1,IF(T921&gt;699,1,IF(W921&gt;63,1,IF(U921=6,1,IF(U921=5,IF(V921&gt;179,1,0),0))))))),IF(P921="C",IF(Q921&gt;599,1,IF(R921&gt;226,1,IF(S921&gt;67,1,IF(T921&gt;599,1,IF(W921&gt;49,1,IF(U921=6,1,IF(U921=5,1,IF(U921=4,IF(V921&gt;209,1,0),0)))))))),IF(P921="D",IF(Q921&gt;649,1,IF(R921&gt;244,1,IF(S921&gt;73,1,IF(T921&gt;649,1,IF(W921&gt;56,1,IF(U921=6,1,IF(U921=5,1,IF(U921=4,IF(V921&gt;254,1,0),0)))))))),0))))</f>
        <v>1</v>
      </c>
      <c r="Y921" s="3">
        <f>SUMIF(B:B,B921,X:X)</f>
        <v>1</v>
      </c>
      <c r="Z921" s="3" t="str">
        <f>IF(Y921&gt;0,"어학 충족","자격미달")</f>
        <v>어학 충족</v>
      </c>
      <c r="AA921" s="3"/>
      <c r="AB921" s="3" t="str">
        <f>IF(P921="A",IF(Q921&gt;849,"TOEIC 충족",IF(R921&gt;335,"New-TEPS 충족",IF(S921&gt;97,"TOEFL 충족",IF(T921&gt;849,"JPT 충족",IF(W921&gt;82,"G-TELP 충족",IF(U921=6,"HSK점수 충족",IF(U921=5,IF(V921&gt;254,"HSK점수 충족","자격미달"),"자격미달"))))))),IF(P921="B",IF(Q921&gt;699,"TOEIC 충족",IF(R921&gt;263,"New-TEPS 충족",IF(S921&gt;78,"TOEFL 충족",IF(T921&gt;699,"JPT 충족",IF(W921&gt;63,"G-TELP 충족",IF(U921=6,"HSK점수 충족",IF(U921=5,IF(V921&gt;179,"HSK점수 충족","자격미달"),"자격미달"))))))),IF(P921="C",IF(Q921&gt;599,"TOEIC 충족",IF(R921&gt;226,"New-TEPS 충족",IF(S921&gt;67,"TOEFL 충족",IF(T921&gt;599,"JPT 충족",IF(W921&gt;49,"G-TELP 충족",IF(U921=6,"HSK점수 충족",IF(U921=5,"HSK점수 충족",IF(U921=4,IF(V921&gt;209,"HSK점수 충족","자격미달"),"자격미달")))))))),IF(P921="D",IF(Q921&gt;649,"TOEIC 충족",IF(R921&gt;244,"New-TEPS 충족",IF(S921&gt;73,"TOEFL 충족",IF(T921&gt;649,"JPT 충족",IF(W921&gt;56,"G-TELP 충족",IF(U1862=6,"HSK점수 충족",IF(U1862=5,"HSK점수 충족",IF(U1862=4,IF(V1862&gt;254,"HSK점수 충족","자격미달"),"자격미달")))))))),0))))</f>
        <v>TOEIC 충족</v>
      </c>
      <c r="AC921" s="21"/>
      <c r="AD921" s="3">
        <f>IF(P921="A",VLOOKUP(Q921,[1]교육_어학_경력backdata!$B$3:$C$9,2,1),IF(P921="B",VLOOKUP(Q921,[1]교육_어학_경력backdata!$G$3:$H$9,2,1),IF(P921="C",0,"오류")))</f>
        <v>8</v>
      </c>
      <c r="AE921" s="3">
        <f>IF(P921="A",VLOOKUP(R921,[1]교육_어학_경력backdata!$B$11:$C$17,2,1),IF(P921="B",VLOOKUP(R921,[1]교육_어학_경력backdata!$G$11:$H$17,2,1),IF(P921="C",0,"오류")))</f>
        <v>0</v>
      </c>
      <c r="AF921" s="3">
        <f>IF(P921="A",VLOOKUP(S921,[1]교육_어학_경력backdata!$B$19:$C$25,2,1),IF(P921="B",VLOOKUP(S921,[1]교육_어학_경력backdata!$G$19:$H$25,2,1),IF(P921="C",0,"오류")))</f>
        <v>0</v>
      </c>
      <c r="AG921" s="3">
        <f>IF(P921="A",VLOOKUP(T921,[1]교육_어학_경력backdata!$B$3:$C$9,2,1),IF(P921="B",VLOOKUP(T921,[1]교육_어학_경력backdata!$G$3:$H$9,2,1),IF(P921="C",0,"오류")))</f>
        <v>0</v>
      </c>
      <c r="AH921" s="3">
        <f>IF(P921="A",IF(U921=0,0,IF(U921=4,0,IF(U921=5,VLOOKUP(V921,[1]교육_어학_경력backdata!$B$27:$C$29,2,1),IF(U921=6,VLOOKUP(V921,[1]교육_어학_경력backdata!$B$31:$C$34,2,1))))),IF(P921="B",IF(U921=0,0,IF(U921=4,0,IF(U921=5,VLOOKUP(V921,[1]교육_어학_경력backdata!$G$27:$H$31,2,1),IF(U921=6,VLOOKUP(V921,[1]교육_어학_경력backdata!$G$33:$H$34,2,1))))),IF(CT921="C",0,"오류")))</f>
        <v>0</v>
      </c>
      <c r="AI921" s="3">
        <f>IF(P921="A",VLOOKUP(W921,[1]교육_어학_경력backdata!$B$36:$C$42,2,1),IF(P921="B",VLOOKUP(W921,[1]교육_어학_경력backdata!$G$36:$H$42,2,1),IF(P921="C",0,"오류")))</f>
        <v>0</v>
      </c>
      <c r="AJ921" s="3">
        <f>SUM(AD921:AI921)</f>
        <v>8</v>
      </c>
      <c r="AK921" s="3">
        <f>_xlfn.MAXIFS(AJ:AJ,B:B,B921)</f>
        <v>8</v>
      </c>
      <c r="AL921" s="3"/>
      <c r="AM921" s="21"/>
      <c r="AN921" s="3"/>
      <c r="AO921" s="3"/>
    </row>
    <row r="922" spans="1:41" x14ac:dyDescent="0.4">
      <c r="A922" s="4">
        <f>IF(B921=B922,A921,A921+1)</f>
        <v>871</v>
      </c>
      <c r="B922" s="4" t="s">
        <v>1627</v>
      </c>
      <c r="C922" s="4" t="s">
        <v>1626</v>
      </c>
      <c r="D922" s="4" t="s">
        <v>1480</v>
      </c>
      <c r="E922" s="4" t="s">
        <v>1479</v>
      </c>
      <c r="F922" s="4">
        <f>IF(B922=B921,F921+1,1)</f>
        <v>1</v>
      </c>
      <c r="G922" s="4" t="s">
        <v>6384</v>
      </c>
      <c r="H922" s="4" t="s">
        <v>6379</v>
      </c>
      <c r="I922" s="4" t="s">
        <v>6378</v>
      </c>
      <c r="J922" s="4" t="s">
        <v>6490</v>
      </c>
      <c r="K922" s="4"/>
      <c r="L922" s="4" t="s">
        <v>6489</v>
      </c>
      <c r="M922" s="4" t="s">
        <v>6488</v>
      </c>
      <c r="P922" s="4" t="s">
        <v>1474</v>
      </c>
      <c r="Q922" s="4">
        <f>IF(H922="TOEIC",VALUE(L922),0)</f>
        <v>730</v>
      </c>
      <c r="R922" s="4">
        <f>IF(H922="NEW TEPS",VALUE(L922),0)</f>
        <v>0</v>
      </c>
      <c r="S922" s="4">
        <f>IF(H922="TOEFL(ibt)",VALUE(L922),0)</f>
        <v>0</v>
      </c>
      <c r="T922" s="4">
        <f>IF(H922="JPT",VALUE(L922),0)</f>
        <v>0</v>
      </c>
      <c r="U922" s="4">
        <f>IF(H922="HSK",VALUE(K922),0)</f>
        <v>0</v>
      </c>
      <c r="V922" s="4">
        <f>IF(H922="HSK",VALUE(L922),0)</f>
        <v>0</v>
      </c>
      <c r="W922" s="4">
        <f>IF(H922="G-TELP Level2",VALUE(L922),0)</f>
        <v>0</v>
      </c>
      <c r="X922" s="4">
        <f>IF(P922="A",IF(Q922&gt;849,1,IF(R922&gt;335,1,IF(S922&gt;97,1,IF(T922&gt;849,1,IF(W922&gt;82,1,IF(U922=6,1,IF(U922=5,IF(V922&gt;254,1,0),0))))))),IF(P922="B",IF(Q922&gt;699,1,IF(R922&gt;263,1,IF(S922&gt;78,1,IF(T922&gt;699,1,IF(W922&gt;63,1,IF(U922=6,1,IF(U922=5,IF(V922&gt;179,1,0),0))))))),IF(P922="C",IF(Q922&gt;599,1,IF(R922&gt;226,1,IF(S922&gt;67,1,IF(T922&gt;599,1,IF(W922&gt;49,1,IF(U922=6,1,IF(U922=5,1,IF(U922=4,IF(V922&gt;209,1,0),0)))))))),IF(P922="D",IF(Q922&gt;649,1,IF(R922&gt;244,1,IF(S922&gt;73,1,IF(T922&gt;649,1,IF(W922&gt;56,1,IF(U922=6,1,IF(U922=5,1,IF(U922=4,IF(V922&gt;254,1,0),0)))))))),0))))</f>
        <v>1</v>
      </c>
      <c r="Y922" s="4">
        <f>SUMIF(B:B,B922,X:X)</f>
        <v>1</v>
      </c>
      <c r="Z922" s="4" t="str">
        <f>IF(Y922&gt;0,"어학 충족","자격미달")</f>
        <v>어학 충족</v>
      </c>
      <c r="AA922" s="4"/>
      <c r="AB922" s="4" t="str">
        <f>IF(P922="A",IF(Q922&gt;849,"TOEIC 충족",IF(R922&gt;335,"New-TEPS 충족",IF(S922&gt;97,"TOEFL 충족",IF(T922&gt;849,"JPT 충족",IF(W922&gt;82,"G-TELP 충족",IF(U922=6,"HSK점수 충족",IF(U922=5,IF(V922&gt;254,"HSK점수 충족","자격미달"),"자격미달"))))))),IF(P922="B",IF(Q922&gt;699,"TOEIC 충족",IF(R922&gt;263,"New-TEPS 충족",IF(S922&gt;78,"TOEFL 충족",IF(T922&gt;699,"JPT 충족",IF(W922&gt;63,"G-TELP 충족",IF(U922=6,"HSK점수 충족",IF(U922=5,IF(V922&gt;179,"HSK점수 충족","자격미달"),"자격미달"))))))),IF(P922="C",IF(Q922&gt;599,"TOEIC 충족",IF(R922&gt;226,"New-TEPS 충족",IF(S922&gt;67,"TOEFL 충족",IF(T922&gt;599,"JPT 충족",IF(W922&gt;49,"G-TELP 충족",IF(U922=6,"HSK점수 충족",IF(U922=5,"HSK점수 충족",IF(U922=4,IF(V922&gt;209,"HSK점수 충족","자격미달"),"자격미달")))))))),IF(P922="D",IF(Q922&gt;649,"TOEIC 충족",IF(R922&gt;244,"New-TEPS 충족",IF(S922&gt;73,"TOEFL 충족",IF(T922&gt;649,"JPT 충족",IF(W922&gt;56,"G-TELP 충족",IF(U1863=6,"HSK점수 충족",IF(U1863=5,"HSK점수 충족",IF(U1863=4,IF(V1863&gt;254,"HSK점수 충족","자격미달"),"자격미달")))))))),0))))</f>
        <v>TOEIC 충족</v>
      </c>
      <c r="AC922" s="21"/>
      <c r="AD922" s="4">
        <f>IF(P922="A",VLOOKUP(Q922,[1]교육_어학_경력backdata!$B$3:$C$9,2,1),IF(P922="B",VLOOKUP(Q922,[1]교육_어학_경력backdata!$G$3:$H$9,2,1),IF(P922="C",0,"오류")))</f>
        <v>2</v>
      </c>
      <c r="AE922" s="4">
        <f>IF(P922="A",VLOOKUP(R922,[1]교육_어학_경력backdata!$B$11:$C$17,2,1),IF(P922="B",VLOOKUP(R922,[1]교육_어학_경력backdata!$G$11:$H$17,2,1),IF(P922="C",0,"오류")))</f>
        <v>0</v>
      </c>
      <c r="AF922" s="4">
        <f>IF(P922="A",VLOOKUP(S922,[1]교육_어학_경력backdata!$B$19:$C$25,2,1),IF(P922="B",VLOOKUP(S922,[1]교육_어학_경력backdata!$G$19:$H$25,2,1),IF(P922="C",0,"오류")))</f>
        <v>0</v>
      </c>
      <c r="AG922" s="4">
        <f>IF(P922="A",VLOOKUP(T922,[1]교육_어학_경력backdata!$B$3:$C$9,2,1),IF(P922="B",VLOOKUP(T922,[1]교육_어학_경력backdata!$G$3:$H$9,2,1),IF(P922="C",0,"오류")))</f>
        <v>0</v>
      </c>
      <c r="AH922" s="4">
        <f>IF(P922="A",IF(U922=0,0,IF(U922=4,0,IF(U922=5,VLOOKUP(V922,[1]교육_어학_경력backdata!$B$27:$C$29,2,1),IF(U922=6,VLOOKUP(V922,[1]교육_어학_경력backdata!$B$31:$C$34,2,1))))),IF(P922="B",IF(U922=0,0,IF(U922=4,0,IF(U922=5,VLOOKUP(V922,[1]교육_어학_경력backdata!$G$27:$H$31,2,1),IF(U922=6,VLOOKUP(V922,[1]교육_어학_경력backdata!$G$33:$H$34,2,1))))),IF(CT922="C",0,"오류")))</f>
        <v>0</v>
      </c>
      <c r="AI922" s="4">
        <f>IF(P922="A",VLOOKUP(W922,[1]교육_어학_경력backdata!$B$36:$C$42,2,1),IF(P922="B",VLOOKUP(W922,[1]교육_어학_경력backdata!$G$36:$H$42,2,1),IF(P922="C",0,"오류")))</f>
        <v>0</v>
      </c>
      <c r="AJ922" s="4">
        <f>SUM(AD922:AI922)</f>
        <v>2</v>
      </c>
      <c r="AK922" s="4">
        <f>_xlfn.MAXIFS(AJ:AJ,B:B,B922)</f>
        <v>2</v>
      </c>
      <c r="AL922" s="4"/>
      <c r="AM922" s="21"/>
      <c r="AN922" s="4"/>
      <c r="AO922" s="4"/>
    </row>
    <row r="923" spans="1:41" x14ac:dyDescent="0.4">
      <c r="A923" s="3">
        <f>IF(B922=B923,A922,A922+1)</f>
        <v>872</v>
      </c>
      <c r="B923" s="3" t="s">
        <v>1615</v>
      </c>
      <c r="C923" s="3" t="s">
        <v>1614</v>
      </c>
      <c r="D923" s="3" t="s">
        <v>1480</v>
      </c>
      <c r="E923" s="3" t="s">
        <v>1479</v>
      </c>
      <c r="F923" s="3">
        <f>IF(B923=B922,F922+1,1)</f>
        <v>1</v>
      </c>
      <c r="G923" s="3" t="s">
        <v>6384</v>
      </c>
      <c r="H923" s="3" t="s">
        <v>6379</v>
      </c>
      <c r="I923" s="3" t="s">
        <v>6378</v>
      </c>
      <c r="J923" s="3" t="s">
        <v>6487</v>
      </c>
      <c r="K923" s="3"/>
      <c r="L923" s="3" t="s">
        <v>6480</v>
      </c>
      <c r="M923" s="3" t="s">
        <v>6486</v>
      </c>
      <c r="P923" s="3" t="s">
        <v>1474</v>
      </c>
      <c r="Q923" s="3">
        <f>IF(H923="TOEIC",VALUE(L923),0)</f>
        <v>810</v>
      </c>
      <c r="R923" s="3">
        <f>IF(H923="NEW TEPS",VALUE(L923),0)</f>
        <v>0</v>
      </c>
      <c r="S923" s="3">
        <f>IF(H923="TOEFL(ibt)",VALUE(L923),0)</f>
        <v>0</v>
      </c>
      <c r="T923" s="3">
        <f>IF(H923="JPT",VALUE(L923),0)</f>
        <v>0</v>
      </c>
      <c r="U923" s="3">
        <f>IF(H923="HSK",VALUE(K923),0)</f>
        <v>0</v>
      </c>
      <c r="V923" s="3">
        <f>IF(H923="HSK",VALUE(L923),0)</f>
        <v>0</v>
      </c>
      <c r="W923" s="3">
        <f>IF(H923="G-TELP Level2",VALUE(L923),0)</f>
        <v>0</v>
      </c>
      <c r="X923" s="3">
        <f>IF(P923="A",IF(Q923&gt;849,1,IF(R923&gt;335,1,IF(S923&gt;97,1,IF(T923&gt;849,1,IF(W923&gt;82,1,IF(U923=6,1,IF(U923=5,IF(V923&gt;254,1,0),0))))))),IF(P923="B",IF(Q923&gt;699,1,IF(R923&gt;263,1,IF(S923&gt;78,1,IF(T923&gt;699,1,IF(W923&gt;63,1,IF(U923=6,1,IF(U923=5,IF(V923&gt;179,1,0),0))))))),IF(P923="C",IF(Q923&gt;599,1,IF(R923&gt;226,1,IF(S923&gt;67,1,IF(T923&gt;599,1,IF(W923&gt;49,1,IF(U923=6,1,IF(U923=5,1,IF(U923=4,IF(V923&gt;209,1,0),0)))))))),IF(P923="D",IF(Q923&gt;649,1,IF(R923&gt;244,1,IF(S923&gt;73,1,IF(T923&gt;649,1,IF(W923&gt;56,1,IF(U923=6,1,IF(U923=5,1,IF(U923=4,IF(V923&gt;254,1,0),0)))))))),0))))</f>
        <v>1</v>
      </c>
      <c r="Y923" s="3">
        <f>SUMIF(B:B,B923,X:X)</f>
        <v>1</v>
      </c>
      <c r="Z923" s="3" t="str">
        <f>IF(Y923&gt;0,"어학 충족","자격미달")</f>
        <v>어학 충족</v>
      </c>
      <c r="AA923" s="3"/>
      <c r="AB923" s="3" t="str">
        <f>IF(P923="A",IF(Q923&gt;849,"TOEIC 충족",IF(R923&gt;335,"New-TEPS 충족",IF(S923&gt;97,"TOEFL 충족",IF(T923&gt;849,"JPT 충족",IF(W923&gt;82,"G-TELP 충족",IF(U923=6,"HSK점수 충족",IF(U923=5,IF(V923&gt;254,"HSK점수 충족","자격미달"),"자격미달"))))))),IF(P923="B",IF(Q923&gt;699,"TOEIC 충족",IF(R923&gt;263,"New-TEPS 충족",IF(S923&gt;78,"TOEFL 충족",IF(T923&gt;699,"JPT 충족",IF(W923&gt;63,"G-TELP 충족",IF(U923=6,"HSK점수 충족",IF(U923=5,IF(V923&gt;179,"HSK점수 충족","자격미달"),"자격미달"))))))),IF(P923="C",IF(Q923&gt;599,"TOEIC 충족",IF(R923&gt;226,"New-TEPS 충족",IF(S923&gt;67,"TOEFL 충족",IF(T923&gt;599,"JPT 충족",IF(W923&gt;49,"G-TELP 충족",IF(U923=6,"HSK점수 충족",IF(U923=5,"HSK점수 충족",IF(U923=4,IF(V923&gt;209,"HSK점수 충족","자격미달"),"자격미달")))))))),IF(P923="D",IF(Q923&gt;649,"TOEIC 충족",IF(R923&gt;244,"New-TEPS 충족",IF(S923&gt;73,"TOEFL 충족",IF(T923&gt;649,"JPT 충족",IF(W923&gt;56,"G-TELP 충족",IF(U1864=6,"HSK점수 충족",IF(U1864=5,"HSK점수 충족",IF(U1864=4,IF(V1864&gt;254,"HSK점수 충족","자격미달"),"자격미달")))))))),0))))</f>
        <v>TOEIC 충족</v>
      </c>
      <c r="AC923" s="21"/>
      <c r="AD923" s="3">
        <f>IF(P923="A",VLOOKUP(Q923,[1]교육_어학_경력backdata!$B$3:$C$9,2,1),IF(P923="B",VLOOKUP(Q923,[1]교육_어학_경력backdata!$G$3:$H$9,2,1),IF(P923="C",0,"오류")))</f>
        <v>6</v>
      </c>
      <c r="AE923" s="3">
        <f>IF(P923="A",VLOOKUP(R923,[1]교육_어학_경력backdata!$B$11:$C$17,2,1),IF(P923="B",VLOOKUP(R923,[1]교육_어학_경력backdata!$G$11:$H$17,2,1),IF(P923="C",0,"오류")))</f>
        <v>0</v>
      </c>
      <c r="AF923" s="3">
        <f>IF(P923="A",VLOOKUP(S923,[1]교육_어학_경력backdata!$B$19:$C$25,2,1),IF(P923="B",VLOOKUP(S923,[1]교육_어학_경력backdata!$G$19:$H$25,2,1),IF(P923="C",0,"오류")))</f>
        <v>0</v>
      </c>
      <c r="AG923" s="3">
        <f>IF(P923="A",VLOOKUP(T923,[1]교육_어학_경력backdata!$B$3:$C$9,2,1),IF(P923="B",VLOOKUP(T923,[1]교육_어학_경력backdata!$G$3:$H$9,2,1),IF(P923="C",0,"오류")))</f>
        <v>0</v>
      </c>
      <c r="AH923" s="3">
        <f>IF(P923="A",IF(U923=0,0,IF(U923=4,0,IF(U923=5,VLOOKUP(V923,[1]교육_어학_경력backdata!$B$27:$C$29,2,1),IF(U923=6,VLOOKUP(V923,[1]교육_어학_경력backdata!$B$31:$C$34,2,1))))),IF(P923="B",IF(U923=0,0,IF(U923=4,0,IF(U923=5,VLOOKUP(V923,[1]교육_어학_경력backdata!$G$27:$H$31,2,1),IF(U923=6,VLOOKUP(V923,[1]교육_어학_경력backdata!$G$33:$H$34,2,1))))),IF(CT923="C",0,"오류")))</f>
        <v>0</v>
      </c>
      <c r="AI923" s="3">
        <f>IF(P923="A",VLOOKUP(W923,[1]교육_어학_경력backdata!$B$36:$C$42,2,1),IF(P923="B",VLOOKUP(W923,[1]교육_어학_경력backdata!$G$36:$H$42,2,1),IF(P923="C",0,"오류")))</f>
        <v>0</v>
      </c>
      <c r="AJ923" s="3">
        <f>SUM(AD923:AI923)</f>
        <v>6</v>
      </c>
      <c r="AK923" s="3">
        <f>_xlfn.MAXIFS(AJ:AJ,B:B,B923)</f>
        <v>6</v>
      </c>
      <c r="AL923" s="3"/>
      <c r="AM923" s="21"/>
      <c r="AN923" s="3"/>
      <c r="AO923" s="3"/>
    </row>
    <row r="924" spans="1:41" x14ac:dyDescent="0.4">
      <c r="A924" s="4">
        <f>IF(B923=B924,A923,A923+1)</f>
        <v>873</v>
      </c>
      <c r="B924" s="4" t="s">
        <v>1607</v>
      </c>
      <c r="C924" s="4" t="s">
        <v>1606</v>
      </c>
      <c r="D924" s="4" t="s">
        <v>1480</v>
      </c>
      <c r="E924" s="4" t="s">
        <v>1479</v>
      </c>
      <c r="F924" s="4">
        <f>IF(B924=B923,F923+1,1)</f>
        <v>1</v>
      </c>
      <c r="G924" s="4" t="s">
        <v>6380</v>
      </c>
      <c r="H924" s="4" t="s">
        <v>6379</v>
      </c>
      <c r="I924" s="4" t="s">
        <v>6378</v>
      </c>
      <c r="J924" s="4" t="s">
        <v>6481</v>
      </c>
      <c r="K924" s="4"/>
      <c r="L924" s="4" t="s">
        <v>6485</v>
      </c>
      <c r="M924" s="4" t="s">
        <v>6484</v>
      </c>
      <c r="P924" s="4" t="s">
        <v>1474</v>
      </c>
      <c r="Q924" s="4">
        <f>IF(H924="TOEIC",VALUE(L924),0)</f>
        <v>800</v>
      </c>
      <c r="R924" s="4">
        <f>IF(H924="NEW TEPS",VALUE(L924),0)</f>
        <v>0</v>
      </c>
      <c r="S924" s="4">
        <f>IF(H924="TOEFL(ibt)",VALUE(L924),0)</f>
        <v>0</v>
      </c>
      <c r="T924" s="4">
        <f>IF(H924="JPT",VALUE(L924),0)</f>
        <v>0</v>
      </c>
      <c r="U924" s="4">
        <f>IF(H924="HSK",VALUE(K924),0)</f>
        <v>0</v>
      </c>
      <c r="V924" s="4">
        <f>IF(H924="HSK",VALUE(L924),0)</f>
        <v>0</v>
      </c>
      <c r="W924" s="4">
        <f>IF(H924="G-TELP Level2",VALUE(L924),0)</f>
        <v>0</v>
      </c>
      <c r="X924" s="4">
        <f>IF(P924="A",IF(Q924&gt;849,1,IF(R924&gt;335,1,IF(S924&gt;97,1,IF(T924&gt;849,1,IF(W924&gt;82,1,IF(U924=6,1,IF(U924=5,IF(V924&gt;254,1,0),0))))))),IF(P924="B",IF(Q924&gt;699,1,IF(R924&gt;263,1,IF(S924&gt;78,1,IF(T924&gt;699,1,IF(W924&gt;63,1,IF(U924=6,1,IF(U924=5,IF(V924&gt;179,1,0),0))))))),IF(P924="C",IF(Q924&gt;599,1,IF(R924&gt;226,1,IF(S924&gt;67,1,IF(T924&gt;599,1,IF(W924&gt;49,1,IF(U924=6,1,IF(U924=5,1,IF(U924=4,IF(V924&gt;209,1,0),0)))))))),IF(P924="D",IF(Q924&gt;649,1,IF(R924&gt;244,1,IF(S924&gt;73,1,IF(T924&gt;649,1,IF(W924&gt;56,1,IF(U924=6,1,IF(U924=5,1,IF(U924=4,IF(V924&gt;254,1,0),0)))))))),0))))</f>
        <v>1</v>
      </c>
      <c r="Y924" s="4">
        <f>SUMIF(B:B,B924,X:X)</f>
        <v>1</v>
      </c>
      <c r="Z924" s="4" t="str">
        <f>IF(Y924&gt;0,"어학 충족","자격미달")</f>
        <v>어학 충족</v>
      </c>
      <c r="AA924" s="4"/>
      <c r="AB924" s="4" t="str">
        <f>IF(P924="A",IF(Q924&gt;849,"TOEIC 충족",IF(R924&gt;335,"New-TEPS 충족",IF(S924&gt;97,"TOEFL 충족",IF(T924&gt;849,"JPT 충족",IF(W924&gt;82,"G-TELP 충족",IF(U924=6,"HSK점수 충족",IF(U924=5,IF(V924&gt;254,"HSK점수 충족","자격미달"),"자격미달"))))))),IF(P924="B",IF(Q924&gt;699,"TOEIC 충족",IF(R924&gt;263,"New-TEPS 충족",IF(S924&gt;78,"TOEFL 충족",IF(T924&gt;699,"JPT 충족",IF(W924&gt;63,"G-TELP 충족",IF(U924=6,"HSK점수 충족",IF(U924=5,IF(V924&gt;179,"HSK점수 충족","자격미달"),"자격미달"))))))),IF(P924="C",IF(Q924&gt;599,"TOEIC 충족",IF(R924&gt;226,"New-TEPS 충족",IF(S924&gt;67,"TOEFL 충족",IF(T924&gt;599,"JPT 충족",IF(W924&gt;49,"G-TELP 충족",IF(U924=6,"HSK점수 충족",IF(U924=5,"HSK점수 충족",IF(U924=4,IF(V924&gt;209,"HSK점수 충족","자격미달"),"자격미달")))))))),IF(P924="D",IF(Q924&gt;649,"TOEIC 충족",IF(R924&gt;244,"New-TEPS 충족",IF(S924&gt;73,"TOEFL 충족",IF(T924&gt;649,"JPT 충족",IF(W924&gt;56,"G-TELP 충족",IF(U1865=6,"HSK점수 충족",IF(U1865=5,"HSK점수 충족",IF(U1865=4,IF(V1865&gt;254,"HSK점수 충족","자격미달"),"자격미달")))))))),0))))</f>
        <v>TOEIC 충족</v>
      </c>
      <c r="AC924" s="21"/>
      <c r="AD924" s="4">
        <f>IF(P924="A",VLOOKUP(Q924,[1]교육_어학_경력backdata!$B$3:$C$9,2,1),IF(P924="B",VLOOKUP(Q924,[1]교육_어학_경력backdata!$G$3:$H$9,2,1),IF(P924="C",0,"오류")))</f>
        <v>6</v>
      </c>
      <c r="AE924" s="4">
        <f>IF(P924="A",VLOOKUP(R924,[1]교육_어학_경력backdata!$B$11:$C$17,2,1),IF(P924="B",VLOOKUP(R924,[1]교육_어학_경력backdata!$G$11:$H$17,2,1),IF(P924="C",0,"오류")))</f>
        <v>0</v>
      </c>
      <c r="AF924" s="4">
        <f>IF(P924="A",VLOOKUP(S924,[1]교육_어학_경력backdata!$B$19:$C$25,2,1),IF(P924="B",VLOOKUP(S924,[1]교육_어학_경력backdata!$G$19:$H$25,2,1),IF(P924="C",0,"오류")))</f>
        <v>0</v>
      </c>
      <c r="AG924" s="4">
        <f>IF(P924="A",VLOOKUP(T924,[1]교육_어학_경력backdata!$B$3:$C$9,2,1),IF(P924="B",VLOOKUP(T924,[1]교육_어학_경력backdata!$G$3:$H$9,2,1),IF(P924="C",0,"오류")))</f>
        <v>0</v>
      </c>
      <c r="AH924" s="4">
        <f>IF(P924="A",IF(U924=0,0,IF(U924=4,0,IF(U924=5,VLOOKUP(V924,[1]교육_어학_경력backdata!$B$27:$C$29,2,1),IF(U924=6,VLOOKUP(V924,[1]교육_어학_경력backdata!$B$31:$C$34,2,1))))),IF(P924="B",IF(U924=0,0,IF(U924=4,0,IF(U924=5,VLOOKUP(V924,[1]교육_어학_경력backdata!$G$27:$H$31,2,1),IF(U924=6,VLOOKUP(V924,[1]교육_어학_경력backdata!$G$33:$H$34,2,1))))),IF(CT924="C",0,"오류")))</f>
        <v>0</v>
      </c>
      <c r="AI924" s="4">
        <f>IF(P924="A",VLOOKUP(W924,[1]교육_어학_경력backdata!$B$36:$C$42,2,1),IF(P924="B",VLOOKUP(W924,[1]교육_어학_경력backdata!$G$36:$H$42,2,1),IF(P924="C",0,"오류")))</f>
        <v>0</v>
      </c>
      <c r="AJ924" s="4">
        <f>SUM(AD924:AI924)</f>
        <v>6</v>
      </c>
      <c r="AK924" s="4">
        <f>_xlfn.MAXIFS(AJ:AJ,B:B,B924)</f>
        <v>6</v>
      </c>
      <c r="AL924" s="4"/>
      <c r="AM924" s="21"/>
      <c r="AN924" s="4"/>
      <c r="AO924" s="4"/>
    </row>
    <row r="925" spans="1:41" x14ac:dyDescent="0.4">
      <c r="A925" s="3">
        <f>IF(B924=B925,A924,A924+1)</f>
        <v>874</v>
      </c>
      <c r="B925" s="3" t="s">
        <v>1602</v>
      </c>
      <c r="C925" s="3" t="s">
        <v>1601</v>
      </c>
      <c r="D925" s="3" t="s">
        <v>1480</v>
      </c>
      <c r="E925" s="3" t="s">
        <v>1479</v>
      </c>
      <c r="F925" s="3">
        <f>IF(B925=B924,F924+1,1)</f>
        <v>1</v>
      </c>
      <c r="G925" s="3" t="s">
        <v>6380</v>
      </c>
      <c r="H925" s="3" t="s">
        <v>6379</v>
      </c>
      <c r="I925" s="3" t="s">
        <v>6378</v>
      </c>
      <c r="J925" s="3" t="s">
        <v>6483</v>
      </c>
      <c r="K925" s="3"/>
      <c r="L925" s="3" t="s">
        <v>6474</v>
      </c>
      <c r="M925" s="3" t="s">
        <v>6482</v>
      </c>
      <c r="P925" s="3" t="s">
        <v>1474</v>
      </c>
      <c r="Q925" s="3">
        <f>IF(H925="TOEIC",VALUE(L925),0)</f>
        <v>740</v>
      </c>
      <c r="R925" s="3">
        <f>IF(H925="NEW TEPS",VALUE(L925),0)</f>
        <v>0</v>
      </c>
      <c r="S925" s="3">
        <f>IF(H925="TOEFL(ibt)",VALUE(L925),0)</f>
        <v>0</v>
      </c>
      <c r="T925" s="3">
        <f>IF(H925="JPT",VALUE(L925),0)</f>
        <v>0</v>
      </c>
      <c r="U925" s="3">
        <f>IF(H925="HSK",VALUE(K925),0)</f>
        <v>0</v>
      </c>
      <c r="V925" s="3">
        <f>IF(H925="HSK",VALUE(L925),0)</f>
        <v>0</v>
      </c>
      <c r="W925" s="3">
        <f>IF(H925="G-TELP Level2",VALUE(L925),0)</f>
        <v>0</v>
      </c>
      <c r="X925" s="3">
        <f>IF(P925="A",IF(Q925&gt;849,1,IF(R925&gt;335,1,IF(S925&gt;97,1,IF(T925&gt;849,1,IF(W925&gt;82,1,IF(U925=6,1,IF(U925=5,IF(V925&gt;254,1,0),0))))))),IF(P925="B",IF(Q925&gt;699,1,IF(R925&gt;263,1,IF(S925&gt;78,1,IF(T925&gt;699,1,IF(W925&gt;63,1,IF(U925=6,1,IF(U925=5,IF(V925&gt;179,1,0),0))))))),IF(P925="C",IF(Q925&gt;599,1,IF(R925&gt;226,1,IF(S925&gt;67,1,IF(T925&gt;599,1,IF(W925&gt;49,1,IF(U925=6,1,IF(U925=5,1,IF(U925=4,IF(V925&gt;209,1,0),0)))))))),IF(P925="D",IF(Q925&gt;649,1,IF(R925&gt;244,1,IF(S925&gt;73,1,IF(T925&gt;649,1,IF(W925&gt;56,1,IF(U925=6,1,IF(U925=5,1,IF(U925=4,IF(V925&gt;254,1,0),0)))))))),0))))</f>
        <v>1</v>
      </c>
      <c r="Y925" s="3">
        <f>SUMIF(B:B,B925,X:X)</f>
        <v>1</v>
      </c>
      <c r="Z925" s="3" t="str">
        <f>IF(Y925&gt;0,"어학 충족","자격미달")</f>
        <v>어학 충족</v>
      </c>
      <c r="AA925" s="3"/>
      <c r="AB925" s="3" t="str">
        <f>IF(P925="A",IF(Q925&gt;849,"TOEIC 충족",IF(R925&gt;335,"New-TEPS 충족",IF(S925&gt;97,"TOEFL 충족",IF(T925&gt;849,"JPT 충족",IF(W925&gt;82,"G-TELP 충족",IF(U925=6,"HSK점수 충족",IF(U925=5,IF(V925&gt;254,"HSK점수 충족","자격미달"),"자격미달"))))))),IF(P925="B",IF(Q925&gt;699,"TOEIC 충족",IF(R925&gt;263,"New-TEPS 충족",IF(S925&gt;78,"TOEFL 충족",IF(T925&gt;699,"JPT 충족",IF(W925&gt;63,"G-TELP 충족",IF(U925=6,"HSK점수 충족",IF(U925=5,IF(V925&gt;179,"HSK점수 충족","자격미달"),"자격미달"))))))),IF(P925="C",IF(Q925&gt;599,"TOEIC 충족",IF(R925&gt;226,"New-TEPS 충족",IF(S925&gt;67,"TOEFL 충족",IF(T925&gt;599,"JPT 충족",IF(W925&gt;49,"G-TELP 충족",IF(U925=6,"HSK점수 충족",IF(U925=5,"HSK점수 충족",IF(U925=4,IF(V925&gt;209,"HSK점수 충족","자격미달"),"자격미달")))))))),IF(P925="D",IF(Q925&gt;649,"TOEIC 충족",IF(R925&gt;244,"New-TEPS 충족",IF(S925&gt;73,"TOEFL 충족",IF(T925&gt;649,"JPT 충족",IF(W925&gt;56,"G-TELP 충족",IF(U1866=6,"HSK점수 충족",IF(U1866=5,"HSK점수 충족",IF(U1866=4,IF(V1866&gt;254,"HSK점수 충족","자격미달"),"자격미달")))))))),0))))</f>
        <v>TOEIC 충족</v>
      </c>
      <c r="AC925" s="21"/>
      <c r="AD925" s="3">
        <f>IF(P925="A",VLOOKUP(Q925,[1]교육_어학_경력backdata!$B$3:$C$9,2,1),IF(P925="B",VLOOKUP(Q925,[1]교육_어학_경력backdata!$G$3:$H$9,2,1),IF(P925="C",0,"오류")))</f>
        <v>2</v>
      </c>
      <c r="AE925" s="3">
        <f>IF(P925="A",VLOOKUP(R925,[1]교육_어학_경력backdata!$B$11:$C$17,2,1),IF(P925="B",VLOOKUP(R925,[1]교육_어학_경력backdata!$G$11:$H$17,2,1),IF(P925="C",0,"오류")))</f>
        <v>0</v>
      </c>
      <c r="AF925" s="3">
        <f>IF(P925="A",VLOOKUP(S925,[1]교육_어학_경력backdata!$B$19:$C$25,2,1),IF(P925="B",VLOOKUP(S925,[1]교육_어학_경력backdata!$G$19:$H$25,2,1),IF(P925="C",0,"오류")))</f>
        <v>0</v>
      </c>
      <c r="AG925" s="3">
        <f>IF(P925="A",VLOOKUP(T925,[1]교육_어학_경력backdata!$B$3:$C$9,2,1),IF(P925="B",VLOOKUP(T925,[1]교육_어학_경력backdata!$G$3:$H$9,2,1),IF(P925="C",0,"오류")))</f>
        <v>0</v>
      </c>
      <c r="AH925" s="3">
        <f>IF(P925="A",IF(U925=0,0,IF(U925=4,0,IF(U925=5,VLOOKUP(V925,[1]교육_어학_경력backdata!$B$27:$C$29,2,1),IF(U925=6,VLOOKUP(V925,[1]교육_어학_경력backdata!$B$31:$C$34,2,1))))),IF(P925="B",IF(U925=0,0,IF(U925=4,0,IF(U925=5,VLOOKUP(V925,[1]교육_어학_경력backdata!$G$27:$H$31,2,1),IF(U925=6,VLOOKUP(V925,[1]교육_어학_경력backdata!$G$33:$H$34,2,1))))),IF(CT925="C",0,"오류")))</f>
        <v>0</v>
      </c>
      <c r="AI925" s="3">
        <f>IF(P925="A",VLOOKUP(W925,[1]교육_어학_경력backdata!$B$36:$C$42,2,1),IF(P925="B",VLOOKUP(W925,[1]교육_어학_경력backdata!$G$36:$H$42,2,1),IF(P925="C",0,"오류")))</f>
        <v>0</v>
      </c>
      <c r="AJ925" s="3">
        <f>SUM(AD925:AI925)</f>
        <v>2</v>
      </c>
      <c r="AK925" s="3">
        <f>_xlfn.MAXIFS(AJ:AJ,B:B,B925)</f>
        <v>2</v>
      </c>
      <c r="AL925" s="3"/>
      <c r="AM925" s="21"/>
      <c r="AN925" s="3"/>
      <c r="AO925" s="3"/>
    </row>
    <row r="926" spans="1:41" x14ac:dyDescent="0.4">
      <c r="A926" s="4">
        <f>IF(B925=B926,A925,A925+1)</f>
        <v>875</v>
      </c>
      <c r="B926" s="4" t="s">
        <v>1599</v>
      </c>
      <c r="C926" s="4" t="s">
        <v>1598</v>
      </c>
      <c r="D926" s="4" t="s">
        <v>1480</v>
      </c>
      <c r="E926" s="4" t="s">
        <v>1479</v>
      </c>
      <c r="F926" s="4">
        <f>IF(B926=B925,F925+1,1)</f>
        <v>1</v>
      </c>
      <c r="G926" s="4" t="s">
        <v>6380</v>
      </c>
      <c r="H926" s="4" t="s">
        <v>6379</v>
      </c>
      <c r="I926" s="4" t="s">
        <v>6378</v>
      </c>
      <c r="J926" s="4" t="s">
        <v>6481</v>
      </c>
      <c r="K926" s="4"/>
      <c r="L926" s="4" t="s">
        <v>6480</v>
      </c>
      <c r="M926" s="4" t="s">
        <v>6479</v>
      </c>
      <c r="P926" s="4" t="s">
        <v>1474</v>
      </c>
      <c r="Q926" s="4">
        <f>IF(H926="TOEIC",VALUE(L926),0)</f>
        <v>810</v>
      </c>
      <c r="R926" s="4">
        <f>IF(H926="NEW TEPS",VALUE(L926),0)</f>
        <v>0</v>
      </c>
      <c r="S926" s="4">
        <f>IF(H926="TOEFL(ibt)",VALUE(L926),0)</f>
        <v>0</v>
      </c>
      <c r="T926" s="4">
        <f>IF(H926="JPT",VALUE(L926),0)</f>
        <v>0</v>
      </c>
      <c r="U926" s="4">
        <f>IF(H926="HSK",VALUE(K926),0)</f>
        <v>0</v>
      </c>
      <c r="V926" s="4">
        <f>IF(H926="HSK",VALUE(L926),0)</f>
        <v>0</v>
      </c>
      <c r="W926" s="4">
        <f>IF(H926="G-TELP Level2",VALUE(L926),0)</f>
        <v>0</v>
      </c>
      <c r="X926" s="4">
        <f>IF(P926="A",IF(Q926&gt;849,1,IF(R926&gt;335,1,IF(S926&gt;97,1,IF(T926&gt;849,1,IF(W926&gt;82,1,IF(U926=6,1,IF(U926=5,IF(V926&gt;254,1,0),0))))))),IF(P926="B",IF(Q926&gt;699,1,IF(R926&gt;263,1,IF(S926&gt;78,1,IF(T926&gt;699,1,IF(W926&gt;63,1,IF(U926=6,1,IF(U926=5,IF(V926&gt;179,1,0),0))))))),IF(P926="C",IF(Q926&gt;599,1,IF(R926&gt;226,1,IF(S926&gt;67,1,IF(T926&gt;599,1,IF(W926&gt;49,1,IF(U926=6,1,IF(U926=5,1,IF(U926=4,IF(V926&gt;209,1,0),0)))))))),IF(P926="D",IF(Q926&gt;649,1,IF(R926&gt;244,1,IF(S926&gt;73,1,IF(T926&gt;649,1,IF(W926&gt;56,1,IF(U926=6,1,IF(U926=5,1,IF(U926=4,IF(V926&gt;254,1,0),0)))))))),0))))</f>
        <v>1</v>
      </c>
      <c r="Y926" s="4">
        <f>SUMIF(B:B,B926,X:X)</f>
        <v>1</v>
      </c>
      <c r="Z926" s="4" t="str">
        <f>IF(Y926&gt;0,"어학 충족","자격미달")</f>
        <v>어학 충족</v>
      </c>
      <c r="AA926" s="4"/>
      <c r="AB926" s="4" t="str">
        <f>IF(P926="A",IF(Q926&gt;849,"TOEIC 충족",IF(R926&gt;335,"New-TEPS 충족",IF(S926&gt;97,"TOEFL 충족",IF(T926&gt;849,"JPT 충족",IF(W926&gt;82,"G-TELP 충족",IF(U926=6,"HSK점수 충족",IF(U926=5,IF(V926&gt;254,"HSK점수 충족","자격미달"),"자격미달"))))))),IF(P926="B",IF(Q926&gt;699,"TOEIC 충족",IF(R926&gt;263,"New-TEPS 충족",IF(S926&gt;78,"TOEFL 충족",IF(T926&gt;699,"JPT 충족",IF(W926&gt;63,"G-TELP 충족",IF(U926=6,"HSK점수 충족",IF(U926=5,IF(V926&gt;179,"HSK점수 충족","자격미달"),"자격미달"))))))),IF(P926="C",IF(Q926&gt;599,"TOEIC 충족",IF(R926&gt;226,"New-TEPS 충족",IF(S926&gt;67,"TOEFL 충족",IF(T926&gt;599,"JPT 충족",IF(W926&gt;49,"G-TELP 충족",IF(U926=6,"HSK점수 충족",IF(U926=5,"HSK점수 충족",IF(U926=4,IF(V926&gt;209,"HSK점수 충족","자격미달"),"자격미달")))))))),IF(P926="D",IF(Q926&gt;649,"TOEIC 충족",IF(R926&gt;244,"New-TEPS 충족",IF(S926&gt;73,"TOEFL 충족",IF(T926&gt;649,"JPT 충족",IF(W926&gt;56,"G-TELP 충족",IF(U1867=6,"HSK점수 충족",IF(U1867=5,"HSK점수 충족",IF(U1867=4,IF(V1867&gt;254,"HSK점수 충족","자격미달"),"자격미달")))))))),0))))</f>
        <v>TOEIC 충족</v>
      </c>
      <c r="AC926" s="21"/>
      <c r="AD926" s="4">
        <f>IF(P926="A",VLOOKUP(Q926,[1]교육_어학_경력backdata!$B$3:$C$9,2,1),IF(P926="B",VLOOKUP(Q926,[1]교육_어학_경력backdata!$G$3:$H$9,2,1),IF(P926="C",0,"오류")))</f>
        <v>6</v>
      </c>
      <c r="AE926" s="4">
        <f>IF(P926="A",VLOOKUP(R926,[1]교육_어학_경력backdata!$B$11:$C$17,2,1),IF(P926="B",VLOOKUP(R926,[1]교육_어학_경력backdata!$G$11:$H$17,2,1),IF(P926="C",0,"오류")))</f>
        <v>0</v>
      </c>
      <c r="AF926" s="4">
        <f>IF(P926="A",VLOOKUP(S926,[1]교육_어학_경력backdata!$B$19:$C$25,2,1),IF(P926="B",VLOOKUP(S926,[1]교육_어학_경력backdata!$G$19:$H$25,2,1),IF(P926="C",0,"오류")))</f>
        <v>0</v>
      </c>
      <c r="AG926" s="4">
        <f>IF(P926="A",VLOOKUP(T926,[1]교육_어학_경력backdata!$B$3:$C$9,2,1),IF(P926="B",VLOOKUP(T926,[1]교육_어학_경력backdata!$G$3:$H$9,2,1),IF(P926="C",0,"오류")))</f>
        <v>0</v>
      </c>
      <c r="AH926" s="4">
        <f>IF(P926="A",IF(U926=0,0,IF(U926=4,0,IF(U926=5,VLOOKUP(V926,[1]교육_어학_경력backdata!$B$27:$C$29,2,1),IF(U926=6,VLOOKUP(V926,[1]교육_어학_경력backdata!$B$31:$C$34,2,1))))),IF(P926="B",IF(U926=0,0,IF(U926=4,0,IF(U926=5,VLOOKUP(V926,[1]교육_어학_경력backdata!$G$27:$H$31,2,1),IF(U926=6,VLOOKUP(V926,[1]교육_어학_경력backdata!$G$33:$H$34,2,1))))),IF(CT926="C",0,"오류")))</f>
        <v>0</v>
      </c>
      <c r="AI926" s="4">
        <f>IF(P926="A",VLOOKUP(W926,[1]교육_어학_경력backdata!$B$36:$C$42,2,1),IF(P926="B",VLOOKUP(W926,[1]교육_어학_경력backdata!$G$36:$H$42,2,1),IF(P926="C",0,"오류")))</f>
        <v>0</v>
      </c>
      <c r="AJ926" s="4">
        <f>SUM(AD926:AI926)</f>
        <v>6</v>
      </c>
      <c r="AK926" s="4">
        <f>_xlfn.MAXIFS(AJ:AJ,B:B,B926)</f>
        <v>6</v>
      </c>
      <c r="AL926" s="4"/>
      <c r="AM926" s="21"/>
      <c r="AN926" s="4"/>
      <c r="AO926" s="4"/>
    </row>
    <row r="927" spans="1:41" x14ac:dyDescent="0.4">
      <c r="A927" s="3">
        <f>IF(B926=B927,A926,A926+1)</f>
        <v>876</v>
      </c>
      <c r="B927" s="3" t="s">
        <v>1594</v>
      </c>
      <c r="C927" s="3" t="s">
        <v>1593</v>
      </c>
      <c r="D927" s="3" t="s">
        <v>1480</v>
      </c>
      <c r="E927" s="3" t="s">
        <v>1479</v>
      </c>
      <c r="F927" s="3">
        <f>IF(B927=B926,F926+1,1)</f>
        <v>1</v>
      </c>
      <c r="G927" s="3" t="s">
        <v>6384</v>
      </c>
      <c r="H927" s="3" t="s">
        <v>6379</v>
      </c>
      <c r="I927" s="3" t="s">
        <v>6378</v>
      </c>
      <c r="J927" s="3" t="s">
        <v>6478</v>
      </c>
      <c r="K927" s="3"/>
      <c r="L927" s="3" t="s">
        <v>6477</v>
      </c>
      <c r="M927" s="3" t="s">
        <v>6476</v>
      </c>
      <c r="P927" s="3" t="s">
        <v>1474</v>
      </c>
      <c r="Q927" s="3">
        <f>IF(H927="TOEIC",VALUE(L927),0)</f>
        <v>780</v>
      </c>
      <c r="R927" s="3">
        <f>IF(H927="NEW TEPS",VALUE(L927),0)</f>
        <v>0</v>
      </c>
      <c r="S927" s="3">
        <f>IF(H927="TOEFL(ibt)",VALUE(L927),0)</f>
        <v>0</v>
      </c>
      <c r="T927" s="3">
        <f>IF(H927="JPT",VALUE(L927),0)</f>
        <v>0</v>
      </c>
      <c r="U927" s="3">
        <f>IF(H927="HSK",VALUE(K927),0)</f>
        <v>0</v>
      </c>
      <c r="V927" s="3">
        <f>IF(H927="HSK",VALUE(L927),0)</f>
        <v>0</v>
      </c>
      <c r="W927" s="3">
        <f>IF(H927="G-TELP Level2",VALUE(L927),0)</f>
        <v>0</v>
      </c>
      <c r="X927" s="3">
        <f>IF(P927="A",IF(Q927&gt;849,1,IF(R927&gt;335,1,IF(S927&gt;97,1,IF(T927&gt;849,1,IF(W927&gt;82,1,IF(U927=6,1,IF(U927=5,IF(V927&gt;254,1,0),0))))))),IF(P927="B",IF(Q927&gt;699,1,IF(R927&gt;263,1,IF(S927&gt;78,1,IF(T927&gt;699,1,IF(W927&gt;63,1,IF(U927=6,1,IF(U927=5,IF(V927&gt;179,1,0),0))))))),IF(P927="C",IF(Q927&gt;599,1,IF(R927&gt;226,1,IF(S927&gt;67,1,IF(T927&gt;599,1,IF(W927&gt;49,1,IF(U927=6,1,IF(U927=5,1,IF(U927=4,IF(V927&gt;209,1,0),0)))))))),IF(P927="D",IF(Q927&gt;649,1,IF(R927&gt;244,1,IF(S927&gt;73,1,IF(T927&gt;649,1,IF(W927&gt;56,1,IF(U927=6,1,IF(U927=5,1,IF(U927=4,IF(V927&gt;254,1,0),0)))))))),0))))</f>
        <v>1</v>
      </c>
      <c r="Y927" s="3">
        <f>SUMIF(B:B,B927,X:X)</f>
        <v>1</v>
      </c>
      <c r="Z927" s="3" t="str">
        <f>IF(Y927&gt;0,"어학 충족","자격미달")</f>
        <v>어학 충족</v>
      </c>
      <c r="AA927" s="3"/>
      <c r="AB927" s="3" t="str">
        <f>IF(P927="A",IF(Q927&gt;849,"TOEIC 충족",IF(R927&gt;335,"New-TEPS 충족",IF(S927&gt;97,"TOEFL 충족",IF(T927&gt;849,"JPT 충족",IF(W927&gt;82,"G-TELP 충족",IF(U927=6,"HSK점수 충족",IF(U927=5,IF(V927&gt;254,"HSK점수 충족","자격미달"),"자격미달"))))))),IF(P927="B",IF(Q927&gt;699,"TOEIC 충족",IF(R927&gt;263,"New-TEPS 충족",IF(S927&gt;78,"TOEFL 충족",IF(T927&gt;699,"JPT 충족",IF(W927&gt;63,"G-TELP 충족",IF(U927=6,"HSK점수 충족",IF(U927=5,IF(V927&gt;179,"HSK점수 충족","자격미달"),"자격미달"))))))),IF(P927="C",IF(Q927&gt;599,"TOEIC 충족",IF(R927&gt;226,"New-TEPS 충족",IF(S927&gt;67,"TOEFL 충족",IF(T927&gt;599,"JPT 충족",IF(W927&gt;49,"G-TELP 충족",IF(U927=6,"HSK점수 충족",IF(U927=5,"HSK점수 충족",IF(U927=4,IF(V927&gt;209,"HSK점수 충족","자격미달"),"자격미달")))))))),IF(P927="D",IF(Q927&gt;649,"TOEIC 충족",IF(R927&gt;244,"New-TEPS 충족",IF(S927&gt;73,"TOEFL 충족",IF(T927&gt;649,"JPT 충족",IF(W927&gt;56,"G-TELP 충족",IF(U1868=6,"HSK점수 충족",IF(U1868=5,"HSK점수 충족",IF(U1868=4,IF(V1868&gt;254,"HSK점수 충족","자격미달"),"자격미달")))))))),0))))</f>
        <v>TOEIC 충족</v>
      </c>
      <c r="AC927" s="21"/>
      <c r="AD927" s="3">
        <f>IF(P927="A",VLOOKUP(Q927,[1]교육_어학_경력backdata!$B$3:$C$9,2,1),IF(P927="B",VLOOKUP(Q927,[1]교육_어학_경력backdata!$G$3:$H$9,2,1),IF(P927="C",0,"오류")))</f>
        <v>4</v>
      </c>
      <c r="AE927" s="3">
        <f>IF(P927="A",VLOOKUP(R927,[1]교육_어학_경력backdata!$B$11:$C$17,2,1),IF(P927="B",VLOOKUP(R927,[1]교육_어학_경력backdata!$G$11:$H$17,2,1),IF(P927="C",0,"오류")))</f>
        <v>0</v>
      </c>
      <c r="AF927" s="3">
        <f>IF(P927="A",VLOOKUP(S927,[1]교육_어학_경력backdata!$B$19:$C$25,2,1),IF(P927="B",VLOOKUP(S927,[1]교육_어학_경력backdata!$G$19:$H$25,2,1),IF(P927="C",0,"오류")))</f>
        <v>0</v>
      </c>
      <c r="AG927" s="3">
        <f>IF(P927="A",VLOOKUP(T927,[1]교육_어학_경력backdata!$B$3:$C$9,2,1),IF(P927="B",VLOOKUP(T927,[1]교육_어학_경력backdata!$G$3:$H$9,2,1),IF(P927="C",0,"오류")))</f>
        <v>0</v>
      </c>
      <c r="AH927" s="3">
        <f>IF(P927="A",IF(U927=0,0,IF(U927=4,0,IF(U927=5,VLOOKUP(V927,[1]교육_어학_경력backdata!$B$27:$C$29,2,1),IF(U927=6,VLOOKUP(V927,[1]교육_어학_경력backdata!$B$31:$C$34,2,1))))),IF(P927="B",IF(U927=0,0,IF(U927=4,0,IF(U927=5,VLOOKUP(V927,[1]교육_어학_경력backdata!$G$27:$H$31,2,1),IF(U927=6,VLOOKUP(V927,[1]교육_어학_경력backdata!$G$33:$H$34,2,1))))),IF(CT927="C",0,"오류")))</f>
        <v>0</v>
      </c>
      <c r="AI927" s="3">
        <f>IF(P927="A",VLOOKUP(W927,[1]교육_어학_경력backdata!$B$36:$C$42,2,1),IF(P927="B",VLOOKUP(W927,[1]교육_어학_경력backdata!$G$36:$H$42,2,1),IF(P927="C",0,"오류")))</f>
        <v>0</v>
      </c>
      <c r="AJ927" s="3">
        <f>SUM(AD927:AI927)</f>
        <v>4</v>
      </c>
      <c r="AK927" s="3">
        <f>_xlfn.MAXIFS(AJ:AJ,B:B,B927)</f>
        <v>4</v>
      </c>
      <c r="AL927" s="3"/>
      <c r="AM927" s="21"/>
      <c r="AN927" s="3"/>
      <c r="AO927" s="3"/>
    </row>
    <row r="928" spans="1:41" x14ac:dyDescent="0.4">
      <c r="A928" s="4">
        <f>IF(B927=B928,A927,A927+1)</f>
        <v>877</v>
      </c>
      <c r="B928" s="4" t="s">
        <v>1586</v>
      </c>
      <c r="C928" s="4" t="s">
        <v>1585</v>
      </c>
      <c r="D928" s="4" t="s">
        <v>1480</v>
      </c>
      <c r="E928" s="4" t="s">
        <v>1479</v>
      </c>
      <c r="F928" s="4">
        <f>IF(B928=B927,F927+1,1)</f>
        <v>1</v>
      </c>
      <c r="G928" s="4" t="s">
        <v>6380</v>
      </c>
      <c r="H928" s="4" t="s">
        <v>6379</v>
      </c>
      <c r="I928" s="4" t="s">
        <v>6378</v>
      </c>
      <c r="J928" s="4" t="s">
        <v>6475</v>
      </c>
      <c r="K928" s="4"/>
      <c r="L928" s="4" t="s">
        <v>6474</v>
      </c>
      <c r="M928" s="4" t="s">
        <v>6473</v>
      </c>
      <c r="P928" s="4" t="s">
        <v>1474</v>
      </c>
      <c r="Q928" s="4">
        <f>IF(H928="TOEIC",VALUE(L928),0)</f>
        <v>740</v>
      </c>
      <c r="R928" s="4">
        <f>IF(H928="NEW TEPS",VALUE(L928),0)</f>
        <v>0</v>
      </c>
      <c r="S928" s="4">
        <f>IF(H928="TOEFL(ibt)",VALUE(L928),0)</f>
        <v>0</v>
      </c>
      <c r="T928" s="4">
        <f>IF(H928="JPT",VALUE(L928),0)</f>
        <v>0</v>
      </c>
      <c r="U928" s="4">
        <f>IF(H928="HSK",VALUE(K928),0)</f>
        <v>0</v>
      </c>
      <c r="V928" s="4">
        <f>IF(H928="HSK",VALUE(L928),0)</f>
        <v>0</v>
      </c>
      <c r="W928" s="4">
        <f>IF(H928="G-TELP Level2",VALUE(L928),0)</f>
        <v>0</v>
      </c>
      <c r="X928" s="4">
        <f>IF(P928="A",IF(Q928&gt;849,1,IF(R928&gt;335,1,IF(S928&gt;97,1,IF(T928&gt;849,1,IF(W928&gt;82,1,IF(U928=6,1,IF(U928=5,IF(V928&gt;254,1,0),0))))))),IF(P928="B",IF(Q928&gt;699,1,IF(R928&gt;263,1,IF(S928&gt;78,1,IF(T928&gt;699,1,IF(W928&gt;63,1,IF(U928=6,1,IF(U928=5,IF(V928&gt;179,1,0),0))))))),IF(P928="C",IF(Q928&gt;599,1,IF(R928&gt;226,1,IF(S928&gt;67,1,IF(T928&gt;599,1,IF(W928&gt;49,1,IF(U928=6,1,IF(U928=5,1,IF(U928=4,IF(V928&gt;209,1,0),0)))))))),IF(P928="D",IF(Q928&gt;649,1,IF(R928&gt;244,1,IF(S928&gt;73,1,IF(T928&gt;649,1,IF(W928&gt;56,1,IF(U928=6,1,IF(U928=5,1,IF(U928=4,IF(V928&gt;254,1,0),0)))))))),0))))</f>
        <v>1</v>
      </c>
      <c r="Y928" s="4">
        <f>SUMIF(B:B,B928,X:X)</f>
        <v>1</v>
      </c>
      <c r="Z928" s="4" t="str">
        <f>IF(Y928&gt;0,"어학 충족","자격미달")</f>
        <v>어학 충족</v>
      </c>
      <c r="AA928" s="4"/>
      <c r="AB928" s="4" t="str">
        <f>IF(P928="A",IF(Q928&gt;849,"TOEIC 충족",IF(R928&gt;335,"New-TEPS 충족",IF(S928&gt;97,"TOEFL 충족",IF(T928&gt;849,"JPT 충족",IF(W928&gt;82,"G-TELP 충족",IF(U928=6,"HSK점수 충족",IF(U928=5,IF(V928&gt;254,"HSK점수 충족","자격미달"),"자격미달"))))))),IF(P928="B",IF(Q928&gt;699,"TOEIC 충족",IF(R928&gt;263,"New-TEPS 충족",IF(S928&gt;78,"TOEFL 충족",IF(T928&gt;699,"JPT 충족",IF(W928&gt;63,"G-TELP 충족",IF(U928=6,"HSK점수 충족",IF(U928=5,IF(V928&gt;179,"HSK점수 충족","자격미달"),"자격미달"))))))),IF(P928="C",IF(Q928&gt;599,"TOEIC 충족",IF(R928&gt;226,"New-TEPS 충족",IF(S928&gt;67,"TOEFL 충족",IF(T928&gt;599,"JPT 충족",IF(W928&gt;49,"G-TELP 충족",IF(U928=6,"HSK점수 충족",IF(U928=5,"HSK점수 충족",IF(U928=4,IF(V928&gt;209,"HSK점수 충족","자격미달"),"자격미달")))))))),IF(P928="D",IF(Q928&gt;649,"TOEIC 충족",IF(R928&gt;244,"New-TEPS 충족",IF(S928&gt;73,"TOEFL 충족",IF(T928&gt;649,"JPT 충족",IF(W928&gt;56,"G-TELP 충족",IF(U1869=6,"HSK점수 충족",IF(U1869=5,"HSK점수 충족",IF(U1869=4,IF(V1869&gt;254,"HSK점수 충족","자격미달"),"자격미달")))))))),0))))</f>
        <v>TOEIC 충족</v>
      </c>
      <c r="AC928" s="21"/>
      <c r="AD928" s="4">
        <f>IF(P928="A",VLOOKUP(Q928,[1]교육_어학_경력backdata!$B$3:$C$9,2,1),IF(P928="B",VLOOKUP(Q928,[1]교육_어학_경력backdata!$G$3:$H$9,2,1),IF(P928="C",0,"오류")))</f>
        <v>2</v>
      </c>
      <c r="AE928" s="4">
        <f>IF(P928="A",VLOOKUP(R928,[1]교육_어학_경력backdata!$B$11:$C$17,2,1),IF(P928="B",VLOOKUP(R928,[1]교육_어학_경력backdata!$G$11:$H$17,2,1),IF(P928="C",0,"오류")))</f>
        <v>0</v>
      </c>
      <c r="AF928" s="4">
        <f>IF(P928="A",VLOOKUP(S928,[1]교육_어학_경력backdata!$B$19:$C$25,2,1),IF(P928="B",VLOOKUP(S928,[1]교육_어학_경력backdata!$G$19:$H$25,2,1),IF(P928="C",0,"오류")))</f>
        <v>0</v>
      </c>
      <c r="AG928" s="4">
        <f>IF(P928="A",VLOOKUP(T928,[1]교육_어학_경력backdata!$B$3:$C$9,2,1),IF(P928="B",VLOOKUP(T928,[1]교육_어학_경력backdata!$G$3:$H$9,2,1),IF(P928="C",0,"오류")))</f>
        <v>0</v>
      </c>
      <c r="AH928" s="4">
        <f>IF(P928="A",IF(U928=0,0,IF(U928=4,0,IF(U928=5,VLOOKUP(V928,[1]교육_어학_경력backdata!$B$27:$C$29,2,1),IF(U928=6,VLOOKUP(V928,[1]교육_어학_경력backdata!$B$31:$C$34,2,1))))),IF(P928="B",IF(U928=0,0,IF(U928=4,0,IF(U928=5,VLOOKUP(V928,[1]교육_어학_경력backdata!$G$27:$H$31,2,1),IF(U928=6,VLOOKUP(V928,[1]교육_어학_경력backdata!$G$33:$H$34,2,1))))),IF(CT928="C",0,"오류")))</f>
        <v>0</v>
      </c>
      <c r="AI928" s="4">
        <f>IF(P928="A",VLOOKUP(W928,[1]교육_어학_경력backdata!$B$36:$C$42,2,1),IF(P928="B",VLOOKUP(W928,[1]교육_어학_경력backdata!$G$36:$H$42,2,1),IF(P928="C",0,"오류")))</f>
        <v>0</v>
      </c>
      <c r="AJ928" s="4">
        <f>SUM(AD928:AI928)</f>
        <v>2</v>
      </c>
      <c r="AK928" s="4">
        <f>_xlfn.MAXIFS(AJ:AJ,B:B,B928)</f>
        <v>2</v>
      </c>
      <c r="AL928" s="4"/>
      <c r="AM928" s="21"/>
      <c r="AN928" s="4"/>
      <c r="AO928" s="4"/>
    </row>
    <row r="929" spans="1:41" x14ac:dyDescent="0.4">
      <c r="A929" s="3">
        <f>IF(B928=B929,A928,A928+1)</f>
        <v>878</v>
      </c>
      <c r="B929" s="3" t="s">
        <v>1579</v>
      </c>
      <c r="C929" s="3" t="s">
        <v>1578</v>
      </c>
      <c r="D929" s="3" t="s">
        <v>1480</v>
      </c>
      <c r="E929" s="3" t="s">
        <v>1479</v>
      </c>
      <c r="F929" s="3">
        <f>IF(B929=B928,F928+1,1)</f>
        <v>1</v>
      </c>
      <c r="G929" s="3" t="s">
        <v>6384</v>
      </c>
      <c r="H929" s="3" t="s">
        <v>6379</v>
      </c>
      <c r="I929" s="3" t="s">
        <v>6378</v>
      </c>
      <c r="J929" s="3" t="s">
        <v>6472</v>
      </c>
      <c r="K929" s="3"/>
      <c r="L929" s="3" t="s">
        <v>6471</v>
      </c>
      <c r="M929" s="3" t="s">
        <v>6470</v>
      </c>
      <c r="P929" s="3" t="s">
        <v>1474</v>
      </c>
      <c r="Q929" s="3">
        <f>IF(H929="TOEIC",VALUE(L929),0)</f>
        <v>870</v>
      </c>
      <c r="R929" s="3">
        <f>IF(H929="NEW TEPS",VALUE(L929),0)</f>
        <v>0</v>
      </c>
      <c r="S929" s="3">
        <f>IF(H929="TOEFL(ibt)",VALUE(L929),0)</f>
        <v>0</v>
      </c>
      <c r="T929" s="3">
        <f>IF(H929="JPT",VALUE(L929),0)</f>
        <v>0</v>
      </c>
      <c r="U929" s="3">
        <f>IF(H929="HSK",VALUE(K929),0)</f>
        <v>0</v>
      </c>
      <c r="V929" s="3">
        <f>IF(H929="HSK",VALUE(L929),0)</f>
        <v>0</v>
      </c>
      <c r="W929" s="3">
        <f>IF(H929="G-TELP Level2",VALUE(L929),0)</f>
        <v>0</v>
      </c>
      <c r="X929" s="3">
        <f>IF(P929="A",IF(Q929&gt;849,1,IF(R929&gt;335,1,IF(S929&gt;97,1,IF(T929&gt;849,1,IF(W929&gt;82,1,IF(U929=6,1,IF(U929=5,IF(V929&gt;254,1,0),0))))))),IF(P929="B",IF(Q929&gt;699,1,IF(R929&gt;263,1,IF(S929&gt;78,1,IF(T929&gt;699,1,IF(W929&gt;63,1,IF(U929=6,1,IF(U929=5,IF(V929&gt;179,1,0),0))))))),IF(P929="C",IF(Q929&gt;599,1,IF(R929&gt;226,1,IF(S929&gt;67,1,IF(T929&gt;599,1,IF(W929&gt;49,1,IF(U929=6,1,IF(U929=5,1,IF(U929=4,IF(V929&gt;209,1,0),0)))))))),IF(P929="D",IF(Q929&gt;649,1,IF(R929&gt;244,1,IF(S929&gt;73,1,IF(T929&gt;649,1,IF(W929&gt;56,1,IF(U929=6,1,IF(U929=5,1,IF(U929=4,IF(V929&gt;254,1,0),0)))))))),0))))</f>
        <v>1</v>
      </c>
      <c r="Y929" s="3">
        <f>SUMIF(B:B,B929,X:X)</f>
        <v>1</v>
      </c>
      <c r="Z929" s="3" t="str">
        <f>IF(Y929&gt;0,"어학 충족","자격미달")</f>
        <v>어학 충족</v>
      </c>
      <c r="AA929" s="3"/>
      <c r="AB929" s="3" t="str">
        <f>IF(P929="A",IF(Q929&gt;849,"TOEIC 충족",IF(R929&gt;335,"New-TEPS 충족",IF(S929&gt;97,"TOEFL 충족",IF(T929&gt;849,"JPT 충족",IF(W929&gt;82,"G-TELP 충족",IF(U929=6,"HSK점수 충족",IF(U929=5,IF(V929&gt;254,"HSK점수 충족","자격미달"),"자격미달"))))))),IF(P929="B",IF(Q929&gt;699,"TOEIC 충족",IF(R929&gt;263,"New-TEPS 충족",IF(S929&gt;78,"TOEFL 충족",IF(T929&gt;699,"JPT 충족",IF(W929&gt;63,"G-TELP 충족",IF(U929=6,"HSK점수 충족",IF(U929=5,IF(V929&gt;179,"HSK점수 충족","자격미달"),"자격미달"))))))),IF(P929="C",IF(Q929&gt;599,"TOEIC 충족",IF(R929&gt;226,"New-TEPS 충족",IF(S929&gt;67,"TOEFL 충족",IF(T929&gt;599,"JPT 충족",IF(W929&gt;49,"G-TELP 충족",IF(U929=6,"HSK점수 충족",IF(U929=5,"HSK점수 충족",IF(U929=4,IF(V929&gt;209,"HSK점수 충족","자격미달"),"자격미달")))))))),IF(P929="D",IF(Q929&gt;649,"TOEIC 충족",IF(R929&gt;244,"New-TEPS 충족",IF(S929&gt;73,"TOEFL 충족",IF(T929&gt;649,"JPT 충족",IF(W929&gt;56,"G-TELP 충족",IF(U1870=6,"HSK점수 충족",IF(U1870=5,"HSK점수 충족",IF(U1870=4,IF(V1870&gt;254,"HSK점수 충족","자격미달"),"자격미달")))))))),0))))</f>
        <v>TOEIC 충족</v>
      </c>
      <c r="AC929" s="21"/>
      <c r="AD929" s="3">
        <f>IF(P929="A",VLOOKUP(Q929,[1]교육_어학_경력backdata!$B$3:$C$9,2,1),IF(P929="B",VLOOKUP(Q929,[1]교육_어학_경력backdata!$G$3:$H$9,2,1),IF(P929="C",0,"오류")))</f>
        <v>8</v>
      </c>
      <c r="AE929" s="3">
        <f>IF(P929="A",VLOOKUP(R929,[1]교육_어학_경력backdata!$B$11:$C$17,2,1),IF(P929="B",VLOOKUP(R929,[1]교육_어학_경력backdata!$G$11:$H$17,2,1),IF(P929="C",0,"오류")))</f>
        <v>0</v>
      </c>
      <c r="AF929" s="3">
        <f>IF(P929="A",VLOOKUP(S929,[1]교육_어학_경력backdata!$B$19:$C$25,2,1),IF(P929="B",VLOOKUP(S929,[1]교육_어학_경력backdata!$G$19:$H$25,2,1),IF(P929="C",0,"오류")))</f>
        <v>0</v>
      </c>
      <c r="AG929" s="3">
        <f>IF(P929="A",VLOOKUP(T929,[1]교육_어학_경력backdata!$B$3:$C$9,2,1),IF(P929="B",VLOOKUP(T929,[1]교육_어학_경력backdata!$G$3:$H$9,2,1),IF(P929="C",0,"오류")))</f>
        <v>0</v>
      </c>
      <c r="AH929" s="3">
        <f>IF(P929="A",IF(U929=0,0,IF(U929=4,0,IF(U929=5,VLOOKUP(V929,[1]교육_어학_경력backdata!$B$27:$C$29,2,1),IF(U929=6,VLOOKUP(V929,[1]교육_어학_경력backdata!$B$31:$C$34,2,1))))),IF(P929="B",IF(U929=0,0,IF(U929=4,0,IF(U929=5,VLOOKUP(V929,[1]교육_어학_경력backdata!$G$27:$H$31,2,1),IF(U929=6,VLOOKUP(V929,[1]교육_어학_경력backdata!$G$33:$H$34,2,1))))),IF(CT929="C",0,"오류")))</f>
        <v>0</v>
      </c>
      <c r="AI929" s="3">
        <f>IF(P929="A",VLOOKUP(W929,[1]교육_어학_경력backdata!$B$36:$C$42,2,1),IF(P929="B",VLOOKUP(W929,[1]교육_어학_경력backdata!$G$36:$H$42,2,1),IF(P929="C",0,"오류")))</f>
        <v>0</v>
      </c>
      <c r="AJ929" s="3">
        <f>SUM(AD929:AI929)</f>
        <v>8</v>
      </c>
      <c r="AK929" s="3">
        <f>_xlfn.MAXIFS(AJ:AJ,B:B,B929)</f>
        <v>8</v>
      </c>
      <c r="AL929" s="3"/>
      <c r="AM929" s="21"/>
      <c r="AN929" s="3"/>
      <c r="AO929" s="3"/>
    </row>
    <row r="930" spans="1:41" x14ac:dyDescent="0.4">
      <c r="A930" s="4">
        <f>IF(B929=B930,A929,A929+1)</f>
        <v>879</v>
      </c>
      <c r="B930" s="4" t="s">
        <v>1574</v>
      </c>
      <c r="C930" s="4" t="s">
        <v>1573</v>
      </c>
      <c r="D930" s="4" t="s">
        <v>1480</v>
      </c>
      <c r="E930" s="4" t="s">
        <v>1479</v>
      </c>
      <c r="F930" s="4">
        <f>IF(B930=B929,F929+1,1)</f>
        <v>1</v>
      </c>
      <c r="G930" s="4" t="s">
        <v>6380</v>
      </c>
      <c r="H930" s="4" t="s">
        <v>6379</v>
      </c>
      <c r="I930" s="4" t="s">
        <v>6378</v>
      </c>
      <c r="J930" s="4" t="s">
        <v>6469</v>
      </c>
      <c r="K930" s="4"/>
      <c r="L930" s="4" t="s">
        <v>6468</v>
      </c>
      <c r="M930" s="4" t="s">
        <v>6467</v>
      </c>
      <c r="P930" s="4" t="s">
        <v>1474</v>
      </c>
      <c r="Q930" s="4">
        <f>IF(H930="TOEIC",VALUE(L930),0)</f>
        <v>840</v>
      </c>
      <c r="R930" s="4">
        <f>IF(H930="NEW TEPS",VALUE(L930),0)</f>
        <v>0</v>
      </c>
      <c r="S930" s="4">
        <f>IF(H930="TOEFL(ibt)",VALUE(L930),0)</f>
        <v>0</v>
      </c>
      <c r="T930" s="4">
        <f>IF(H930="JPT",VALUE(L930),0)</f>
        <v>0</v>
      </c>
      <c r="U930" s="4">
        <f>IF(H930="HSK",VALUE(K930),0)</f>
        <v>0</v>
      </c>
      <c r="V930" s="4">
        <f>IF(H930="HSK",VALUE(L930),0)</f>
        <v>0</v>
      </c>
      <c r="W930" s="4">
        <f>IF(H930="G-TELP Level2",VALUE(L930),0)</f>
        <v>0</v>
      </c>
      <c r="X930" s="4">
        <f>IF(P930="A",IF(Q930&gt;849,1,IF(R930&gt;335,1,IF(S930&gt;97,1,IF(T930&gt;849,1,IF(W930&gt;82,1,IF(U930=6,1,IF(U930=5,IF(V930&gt;254,1,0),0))))))),IF(P930="B",IF(Q930&gt;699,1,IF(R930&gt;263,1,IF(S930&gt;78,1,IF(T930&gt;699,1,IF(W930&gt;63,1,IF(U930=6,1,IF(U930=5,IF(V930&gt;179,1,0),0))))))),IF(P930="C",IF(Q930&gt;599,1,IF(R930&gt;226,1,IF(S930&gt;67,1,IF(T930&gt;599,1,IF(W930&gt;49,1,IF(U930=6,1,IF(U930=5,1,IF(U930=4,IF(V930&gt;209,1,0),0)))))))),IF(P930="D",IF(Q930&gt;649,1,IF(R930&gt;244,1,IF(S930&gt;73,1,IF(T930&gt;649,1,IF(W930&gt;56,1,IF(U930=6,1,IF(U930=5,1,IF(U930=4,IF(V930&gt;254,1,0),0)))))))),0))))</f>
        <v>1</v>
      </c>
      <c r="Y930" s="4">
        <f>SUMIF(B:B,B930,X:X)</f>
        <v>1</v>
      </c>
      <c r="Z930" s="4" t="str">
        <f>IF(Y930&gt;0,"어학 충족","자격미달")</f>
        <v>어학 충족</v>
      </c>
      <c r="AA930" s="4"/>
      <c r="AB930" s="4" t="str">
        <f>IF(P930="A",IF(Q930&gt;849,"TOEIC 충족",IF(R930&gt;335,"New-TEPS 충족",IF(S930&gt;97,"TOEFL 충족",IF(T930&gt;849,"JPT 충족",IF(W930&gt;82,"G-TELP 충족",IF(U930=6,"HSK점수 충족",IF(U930=5,IF(V930&gt;254,"HSK점수 충족","자격미달"),"자격미달"))))))),IF(P930="B",IF(Q930&gt;699,"TOEIC 충족",IF(R930&gt;263,"New-TEPS 충족",IF(S930&gt;78,"TOEFL 충족",IF(T930&gt;699,"JPT 충족",IF(W930&gt;63,"G-TELP 충족",IF(U930=6,"HSK점수 충족",IF(U930=5,IF(V930&gt;179,"HSK점수 충족","자격미달"),"자격미달"))))))),IF(P930="C",IF(Q930&gt;599,"TOEIC 충족",IF(R930&gt;226,"New-TEPS 충족",IF(S930&gt;67,"TOEFL 충족",IF(T930&gt;599,"JPT 충족",IF(W930&gt;49,"G-TELP 충족",IF(U930=6,"HSK점수 충족",IF(U930=5,"HSK점수 충족",IF(U930=4,IF(V930&gt;209,"HSK점수 충족","자격미달"),"자격미달")))))))),IF(P930="D",IF(Q930&gt;649,"TOEIC 충족",IF(R930&gt;244,"New-TEPS 충족",IF(S930&gt;73,"TOEFL 충족",IF(T930&gt;649,"JPT 충족",IF(W930&gt;56,"G-TELP 충족",IF(U1871=6,"HSK점수 충족",IF(U1871=5,"HSK점수 충족",IF(U1871=4,IF(V1871&gt;254,"HSK점수 충족","자격미달"),"자격미달")))))))),0))))</f>
        <v>TOEIC 충족</v>
      </c>
      <c r="AC930" s="21"/>
      <c r="AD930" s="4">
        <f>IF(P930="A",VLOOKUP(Q930,[1]교육_어학_경력backdata!$B$3:$C$9,2,1),IF(P930="B",VLOOKUP(Q930,[1]교육_어학_경력backdata!$G$3:$H$9,2,1),IF(P930="C",0,"오류")))</f>
        <v>6</v>
      </c>
      <c r="AE930" s="4">
        <f>IF(P930="A",VLOOKUP(R930,[1]교육_어학_경력backdata!$B$11:$C$17,2,1),IF(P930="B",VLOOKUP(R930,[1]교육_어학_경력backdata!$G$11:$H$17,2,1),IF(P930="C",0,"오류")))</f>
        <v>0</v>
      </c>
      <c r="AF930" s="4">
        <f>IF(P930="A",VLOOKUP(S930,[1]교육_어학_경력backdata!$B$19:$C$25,2,1),IF(P930="B",VLOOKUP(S930,[1]교육_어학_경력backdata!$G$19:$H$25,2,1),IF(P930="C",0,"오류")))</f>
        <v>0</v>
      </c>
      <c r="AG930" s="4">
        <f>IF(P930="A",VLOOKUP(T930,[1]교육_어학_경력backdata!$B$3:$C$9,2,1),IF(P930="B",VLOOKUP(T930,[1]교육_어학_경력backdata!$G$3:$H$9,2,1),IF(P930="C",0,"오류")))</f>
        <v>0</v>
      </c>
      <c r="AH930" s="4">
        <f>IF(P930="A",IF(U930=0,0,IF(U930=4,0,IF(U930=5,VLOOKUP(V930,[1]교육_어학_경력backdata!$B$27:$C$29,2,1),IF(U930=6,VLOOKUP(V930,[1]교육_어학_경력backdata!$B$31:$C$34,2,1))))),IF(P930="B",IF(U930=0,0,IF(U930=4,0,IF(U930=5,VLOOKUP(V930,[1]교육_어학_경력backdata!$G$27:$H$31,2,1),IF(U930=6,VLOOKUP(V930,[1]교육_어학_경력backdata!$G$33:$H$34,2,1))))),IF(CT930="C",0,"오류")))</f>
        <v>0</v>
      </c>
      <c r="AI930" s="4">
        <f>IF(P930="A",VLOOKUP(W930,[1]교육_어학_경력backdata!$B$36:$C$42,2,1),IF(P930="B",VLOOKUP(W930,[1]교육_어학_경력backdata!$G$36:$H$42,2,1),IF(P930="C",0,"오류")))</f>
        <v>0</v>
      </c>
      <c r="AJ930" s="4">
        <f>SUM(AD930:AI930)</f>
        <v>6</v>
      </c>
      <c r="AK930" s="4">
        <f>_xlfn.MAXIFS(AJ:AJ,B:B,B930)</f>
        <v>6</v>
      </c>
      <c r="AL930" s="4"/>
      <c r="AM930" s="21"/>
      <c r="AN930" s="4"/>
      <c r="AO930" s="4"/>
    </row>
    <row r="931" spans="1:41" x14ac:dyDescent="0.4">
      <c r="A931" s="3">
        <f>IF(B930=B931,A930,A930+1)</f>
        <v>880</v>
      </c>
      <c r="B931" s="3" t="s">
        <v>1562</v>
      </c>
      <c r="C931" s="3" t="s">
        <v>1561</v>
      </c>
      <c r="D931" s="3" t="s">
        <v>1480</v>
      </c>
      <c r="E931" s="3" t="s">
        <v>1479</v>
      </c>
      <c r="F931" s="3">
        <f>IF(B931=B930,F930+1,1)</f>
        <v>1</v>
      </c>
      <c r="G931" s="3" t="s">
        <v>6380</v>
      </c>
      <c r="H931" s="3" t="s">
        <v>6379</v>
      </c>
      <c r="I931" s="3" t="s">
        <v>6378</v>
      </c>
      <c r="J931" s="3" t="s">
        <v>6466</v>
      </c>
      <c r="K931" s="3"/>
      <c r="L931" s="3" t="s">
        <v>6413</v>
      </c>
      <c r="M931" s="3" t="s">
        <v>6465</v>
      </c>
      <c r="P931" s="3" t="s">
        <v>1474</v>
      </c>
      <c r="Q931" s="3">
        <f>IF(H931="TOEIC",VALUE(L931),0)</f>
        <v>880</v>
      </c>
      <c r="R931" s="3">
        <f>IF(H931="NEW TEPS",VALUE(L931),0)</f>
        <v>0</v>
      </c>
      <c r="S931" s="3">
        <f>IF(H931="TOEFL(ibt)",VALUE(L931),0)</f>
        <v>0</v>
      </c>
      <c r="T931" s="3">
        <f>IF(H931="JPT",VALUE(L931),0)</f>
        <v>0</v>
      </c>
      <c r="U931" s="3">
        <f>IF(H931="HSK",VALUE(K931),0)</f>
        <v>0</v>
      </c>
      <c r="V931" s="3">
        <f>IF(H931="HSK",VALUE(L931),0)</f>
        <v>0</v>
      </c>
      <c r="W931" s="3">
        <f>IF(H931="G-TELP Level2",VALUE(L931),0)</f>
        <v>0</v>
      </c>
      <c r="X931" s="3">
        <f>IF(P931="A",IF(Q931&gt;849,1,IF(R931&gt;335,1,IF(S931&gt;97,1,IF(T931&gt;849,1,IF(W931&gt;82,1,IF(U931=6,1,IF(U931=5,IF(V931&gt;254,1,0),0))))))),IF(P931="B",IF(Q931&gt;699,1,IF(R931&gt;263,1,IF(S931&gt;78,1,IF(T931&gt;699,1,IF(W931&gt;63,1,IF(U931=6,1,IF(U931=5,IF(V931&gt;179,1,0),0))))))),IF(P931="C",IF(Q931&gt;599,1,IF(R931&gt;226,1,IF(S931&gt;67,1,IF(T931&gt;599,1,IF(W931&gt;49,1,IF(U931=6,1,IF(U931=5,1,IF(U931=4,IF(V931&gt;209,1,0),0)))))))),IF(P931="D",IF(Q931&gt;649,1,IF(R931&gt;244,1,IF(S931&gt;73,1,IF(T931&gt;649,1,IF(W931&gt;56,1,IF(U931=6,1,IF(U931=5,1,IF(U931=4,IF(V931&gt;254,1,0),0)))))))),0))))</f>
        <v>1</v>
      </c>
      <c r="Y931" s="3">
        <f>SUMIF(B:B,B931,X:X)</f>
        <v>1</v>
      </c>
      <c r="Z931" s="3" t="str">
        <f>IF(Y931&gt;0,"어학 충족","자격미달")</f>
        <v>어학 충족</v>
      </c>
      <c r="AA931" s="3"/>
      <c r="AB931" s="3" t="str">
        <f>IF(P931="A",IF(Q931&gt;849,"TOEIC 충족",IF(R931&gt;335,"New-TEPS 충족",IF(S931&gt;97,"TOEFL 충족",IF(T931&gt;849,"JPT 충족",IF(W931&gt;82,"G-TELP 충족",IF(U931=6,"HSK점수 충족",IF(U931=5,IF(V931&gt;254,"HSK점수 충족","자격미달"),"자격미달"))))))),IF(P931="B",IF(Q931&gt;699,"TOEIC 충족",IF(R931&gt;263,"New-TEPS 충족",IF(S931&gt;78,"TOEFL 충족",IF(T931&gt;699,"JPT 충족",IF(W931&gt;63,"G-TELP 충족",IF(U931=6,"HSK점수 충족",IF(U931=5,IF(V931&gt;179,"HSK점수 충족","자격미달"),"자격미달"))))))),IF(P931="C",IF(Q931&gt;599,"TOEIC 충족",IF(R931&gt;226,"New-TEPS 충족",IF(S931&gt;67,"TOEFL 충족",IF(T931&gt;599,"JPT 충족",IF(W931&gt;49,"G-TELP 충족",IF(U931=6,"HSK점수 충족",IF(U931=5,"HSK점수 충족",IF(U931=4,IF(V931&gt;209,"HSK점수 충족","자격미달"),"자격미달")))))))),IF(P931="D",IF(Q931&gt;649,"TOEIC 충족",IF(R931&gt;244,"New-TEPS 충족",IF(S931&gt;73,"TOEFL 충족",IF(T931&gt;649,"JPT 충족",IF(W931&gt;56,"G-TELP 충족",IF(U1872=6,"HSK점수 충족",IF(U1872=5,"HSK점수 충족",IF(U1872=4,IF(V1872&gt;254,"HSK점수 충족","자격미달"),"자격미달")))))))),0))))</f>
        <v>TOEIC 충족</v>
      </c>
      <c r="AC931" s="21"/>
      <c r="AD931" s="3">
        <f>IF(P931="A",VLOOKUP(Q931,[1]교육_어학_경력backdata!$B$3:$C$9,2,1),IF(P931="B",VLOOKUP(Q931,[1]교육_어학_경력backdata!$G$3:$H$9,2,1),IF(P931="C",0,"오류")))</f>
        <v>8</v>
      </c>
      <c r="AE931" s="3">
        <f>IF(P931="A",VLOOKUP(R931,[1]교육_어학_경력backdata!$B$11:$C$17,2,1),IF(P931="B",VLOOKUP(R931,[1]교육_어학_경력backdata!$G$11:$H$17,2,1),IF(P931="C",0,"오류")))</f>
        <v>0</v>
      </c>
      <c r="AF931" s="3">
        <f>IF(P931="A",VLOOKUP(S931,[1]교육_어학_경력backdata!$B$19:$C$25,2,1),IF(P931="B",VLOOKUP(S931,[1]교육_어학_경력backdata!$G$19:$H$25,2,1),IF(P931="C",0,"오류")))</f>
        <v>0</v>
      </c>
      <c r="AG931" s="3">
        <f>IF(P931="A",VLOOKUP(T931,[1]교육_어학_경력backdata!$B$3:$C$9,2,1),IF(P931="B",VLOOKUP(T931,[1]교육_어학_경력backdata!$G$3:$H$9,2,1),IF(P931="C",0,"오류")))</f>
        <v>0</v>
      </c>
      <c r="AH931" s="3">
        <f>IF(P931="A",IF(U931=0,0,IF(U931=4,0,IF(U931=5,VLOOKUP(V931,[1]교육_어학_경력backdata!$B$27:$C$29,2,1),IF(U931=6,VLOOKUP(V931,[1]교육_어학_경력backdata!$B$31:$C$34,2,1))))),IF(P931="B",IF(U931=0,0,IF(U931=4,0,IF(U931=5,VLOOKUP(V931,[1]교육_어학_경력backdata!$G$27:$H$31,2,1),IF(U931=6,VLOOKUP(V931,[1]교육_어학_경력backdata!$G$33:$H$34,2,1))))),IF(CT931="C",0,"오류")))</f>
        <v>0</v>
      </c>
      <c r="AI931" s="3">
        <f>IF(P931="A",VLOOKUP(W931,[1]교육_어학_경력backdata!$B$36:$C$42,2,1),IF(P931="B",VLOOKUP(W931,[1]교육_어학_경력backdata!$G$36:$H$42,2,1),IF(P931="C",0,"오류")))</f>
        <v>0</v>
      </c>
      <c r="AJ931" s="3">
        <f>SUM(AD931:AI931)</f>
        <v>8</v>
      </c>
      <c r="AK931" s="3">
        <f>_xlfn.MAXIFS(AJ:AJ,B:B,B931)</f>
        <v>8</v>
      </c>
      <c r="AL931" s="3"/>
      <c r="AM931" s="21"/>
      <c r="AN931" s="3"/>
      <c r="AO931" s="3"/>
    </row>
    <row r="932" spans="1:41" x14ac:dyDescent="0.4">
      <c r="A932" s="4">
        <f>IF(B931=B932,A931,A931+1)</f>
        <v>881</v>
      </c>
      <c r="B932" s="4" t="s">
        <v>1551</v>
      </c>
      <c r="C932" s="4" t="s">
        <v>1550</v>
      </c>
      <c r="D932" s="4" t="s">
        <v>1480</v>
      </c>
      <c r="E932" s="4" t="s">
        <v>1479</v>
      </c>
      <c r="F932" s="4">
        <f>IF(B932=B931,F931+1,1)</f>
        <v>1</v>
      </c>
      <c r="G932" s="4" t="s">
        <v>6384</v>
      </c>
      <c r="H932" s="4" t="s">
        <v>6379</v>
      </c>
      <c r="I932" s="4" t="s">
        <v>6378</v>
      </c>
      <c r="J932" s="4" t="s">
        <v>6464</v>
      </c>
      <c r="K932" s="4"/>
      <c r="L932" s="4" t="s">
        <v>6463</v>
      </c>
      <c r="M932" s="4" t="s">
        <v>6462</v>
      </c>
      <c r="P932" s="4" t="s">
        <v>1474</v>
      </c>
      <c r="Q932" s="4">
        <f>IF(H932="TOEIC",VALUE(L932),0)</f>
        <v>765</v>
      </c>
      <c r="R932" s="4">
        <f>IF(H932="NEW TEPS",VALUE(L932),0)</f>
        <v>0</v>
      </c>
      <c r="S932" s="4">
        <f>IF(H932="TOEFL(ibt)",VALUE(L932),0)</f>
        <v>0</v>
      </c>
      <c r="T932" s="4">
        <f>IF(H932="JPT",VALUE(L932),0)</f>
        <v>0</v>
      </c>
      <c r="U932" s="4">
        <f>IF(H932="HSK",VALUE(K932),0)</f>
        <v>0</v>
      </c>
      <c r="V932" s="4">
        <f>IF(H932="HSK",VALUE(L932),0)</f>
        <v>0</v>
      </c>
      <c r="W932" s="4">
        <f>IF(H932="G-TELP Level2",VALUE(L932),0)</f>
        <v>0</v>
      </c>
      <c r="X932" s="4">
        <f>IF(P932="A",IF(Q932&gt;849,1,IF(R932&gt;335,1,IF(S932&gt;97,1,IF(T932&gt;849,1,IF(W932&gt;82,1,IF(U932=6,1,IF(U932=5,IF(V932&gt;254,1,0),0))))))),IF(P932="B",IF(Q932&gt;699,1,IF(R932&gt;263,1,IF(S932&gt;78,1,IF(T932&gt;699,1,IF(W932&gt;63,1,IF(U932=6,1,IF(U932=5,IF(V932&gt;179,1,0),0))))))),IF(P932="C",IF(Q932&gt;599,1,IF(R932&gt;226,1,IF(S932&gt;67,1,IF(T932&gt;599,1,IF(W932&gt;49,1,IF(U932=6,1,IF(U932=5,1,IF(U932=4,IF(V932&gt;209,1,0),0)))))))),IF(P932="D",IF(Q932&gt;649,1,IF(R932&gt;244,1,IF(S932&gt;73,1,IF(T932&gt;649,1,IF(W932&gt;56,1,IF(U932=6,1,IF(U932=5,1,IF(U932=4,IF(V932&gt;254,1,0),0)))))))),0))))</f>
        <v>1</v>
      </c>
      <c r="Y932" s="4">
        <f>SUMIF(B:B,B932,X:X)</f>
        <v>1</v>
      </c>
      <c r="Z932" s="4" t="str">
        <f>IF(Y932&gt;0,"어학 충족","자격미달")</f>
        <v>어학 충족</v>
      </c>
      <c r="AA932" s="4"/>
      <c r="AB932" s="4" t="str">
        <f>IF(P932="A",IF(Q932&gt;849,"TOEIC 충족",IF(R932&gt;335,"New-TEPS 충족",IF(S932&gt;97,"TOEFL 충족",IF(T932&gt;849,"JPT 충족",IF(W932&gt;82,"G-TELP 충족",IF(U932=6,"HSK점수 충족",IF(U932=5,IF(V932&gt;254,"HSK점수 충족","자격미달"),"자격미달"))))))),IF(P932="B",IF(Q932&gt;699,"TOEIC 충족",IF(R932&gt;263,"New-TEPS 충족",IF(S932&gt;78,"TOEFL 충족",IF(T932&gt;699,"JPT 충족",IF(W932&gt;63,"G-TELP 충족",IF(U932=6,"HSK점수 충족",IF(U932=5,IF(V932&gt;179,"HSK점수 충족","자격미달"),"자격미달"))))))),IF(P932="C",IF(Q932&gt;599,"TOEIC 충족",IF(R932&gt;226,"New-TEPS 충족",IF(S932&gt;67,"TOEFL 충족",IF(T932&gt;599,"JPT 충족",IF(W932&gt;49,"G-TELP 충족",IF(U932=6,"HSK점수 충족",IF(U932=5,"HSK점수 충족",IF(U932=4,IF(V932&gt;209,"HSK점수 충족","자격미달"),"자격미달")))))))),IF(P932="D",IF(Q932&gt;649,"TOEIC 충족",IF(R932&gt;244,"New-TEPS 충족",IF(S932&gt;73,"TOEFL 충족",IF(T932&gt;649,"JPT 충족",IF(W932&gt;56,"G-TELP 충족",IF(U1873=6,"HSK점수 충족",IF(U1873=5,"HSK점수 충족",IF(U1873=4,IF(V1873&gt;254,"HSK점수 충족","자격미달"),"자격미달")))))))),0))))</f>
        <v>TOEIC 충족</v>
      </c>
      <c r="AC932" s="21"/>
      <c r="AD932" s="4">
        <f>IF(P932="A",VLOOKUP(Q932,[1]교육_어학_경력backdata!$B$3:$C$9,2,1),IF(P932="B",VLOOKUP(Q932,[1]교육_어학_경력backdata!$G$3:$H$9,2,1),IF(P932="C",0,"오류")))</f>
        <v>4</v>
      </c>
      <c r="AE932" s="4">
        <f>IF(P932="A",VLOOKUP(R932,[1]교육_어학_경력backdata!$B$11:$C$17,2,1),IF(P932="B",VLOOKUP(R932,[1]교육_어학_경력backdata!$G$11:$H$17,2,1),IF(P932="C",0,"오류")))</f>
        <v>0</v>
      </c>
      <c r="AF932" s="4">
        <f>IF(P932="A",VLOOKUP(S932,[1]교육_어학_경력backdata!$B$19:$C$25,2,1),IF(P932="B",VLOOKUP(S932,[1]교육_어학_경력backdata!$G$19:$H$25,2,1),IF(P932="C",0,"오류")))</f>
        <v>0</v>
      </c>
      <c r="AG932" s="4">
        <f>IF(P932="A",VLOOKUP(T932,[1]교육_어학_경력backdata!$B$3:$C$9,2,1),IF(P932="B",VLOOKUP(T932,[1]교육_어학_경력backdata!$G$3:$H$9,2,1),IF(P932="C",0,"오류")))</f>
        <v>0</v>
      </c>
      <c r="AH932" s="4">
        <f>IF(P932="A",IF(U932=0,0,IF(U932=4,0,IF(U932=5,VLOOKUP(V932,[1]교육_어학_경력backdata!$B$27:$C$29,2,1),IF(U932=6,VLOOKUP(V932,[1]교육_어학_경력backdata!$B$31:$C$34,2,1))))),IF(P932="B",IF(U932=0,0,IF(U932=4,0,IF(U932=5,VLOOKUP(V932,[1]교육_어학_경력backdata!$G$27:$H$31,2,1),IF(U932=6,VLOOKUP(V932,[1]교육_어학_경력backdata!$G$33:$H$34,2,1))))),IF(CT932="C",0,"오류")))</f>
        <v>0</v>
      </c>
      <c r="AI932" s="4">
        <f>IF(P932="A",VLOOKUP(W932,[1]교육_어학_경력backdata!$B$36:$C$42,2,1),IF(P932="B",VLOOKUP(W932,[1]교육_어학_경력backdata!$G$36:$H$42,2,1),IF(P932="C",0,"오류")))</f>
        <v>0</v>
      </c>
      <c r="AJ932" s="4">
        <f>SUM(AD932:AI932)</f>
        <v>4</v>
      </c>
      <c r="AK932" s="4">
        <f>_xlfn.MAXIFS(AJ:AJ,B:B,B932)</f>
        <v>4</v>
      </c>
      <c r="AL932" s="4"/>
      <c r="AM932" s="21"/>
      <c r="AN932" s="4"/>
      <c r="AO932" s="4"/>
    </row>
    <row r="933" spans="1:41" x14ac:dyDescent="0.4">
      <c r="A933" s="3">
        <f>IF(B932=B933,A932,A932+1)</f>
        <v>882</v>
      </c>
      <c r="B933" s="3" t="s">
        <v>1537</v>
      </c>
      <c r="C933" s="3" t="s">
        <v>1536</v>
      </c>
      <c r="D933" s="3" t="s">
        <v>1480</v>
      </c>
      <c r="E933" s="3" t="s">
        <v>1479</v>
      </c>
      <c r="F933" s="3">
        <f>IF(B933=B932,F932+1,1)</f>
        <v>1</v>
      </c>
      <c r="G933" s="3" t="s">
        <v>6384</v>
      </c>
      <c r="H933" s="3" t="s">
        <v>6379</v>
      </c>
      <c r="I933" s="3" t="s">
        <v>6378</v>
      </c>
      <c r="J933" s="3" t="s">
        <v>6457</v>
      </c>
      <c r="K933" s="3"/>
      <c r="L933" s="3" t="s">
        <v>6454</v>
      </c>
      <c r="M933" s="3" t="s">
        <v>6461</v>
      </c>
      <c r="P933" s="3" t="s">
        <v>1474</v>
      </c>
      <c r="Q933" s="3">
        <f>IF(H933="TOEIC",VALUE(L933),0)</f>
        <v>895</v>
      </c>
      <c r="R933" s="3">
        <f>IF(H933="NEW TEPS",VALUE(L933),0)</f>
        <v>0</v>
      </c>
      <c r="S933" s="3">
        <f>IF(H933="TOEFL(ibt)",VALUE(L933),0)</f>
        <v>0</v>
      </c>
      <c r="T933" s="3">
        <f>IF(H933="JPT",VALUE(L933),0)</f>
        <v>0</v>
      </c>
      <c r="U933" s="3">
        <f>IF(H933="HSK",VALUE(K933),0)</f>
        <v>0</v>
      </c>
      <c r="V933" s="3">
        <f>IF(H933="HSK",VALUE(L933),0)</f>
        <v>0</v>
      </c>
      <c r="W933" s="3">
        <f>IF(H933="G-TELP Level2",VALUE(L933),0)</f>
        <v>0</v>
      </c>
      <c r="X933" s="3">
        <f>IF(P933="A",IF(Q933&gt;849,1,IF(R933&gt;335,1,IF(S933&gt;97,1,IF(T933&gt;849,1,IF(W933&gt;82,1,IF(U933=6,1,IF(U933=5,IF(V933&gt;254,1,0),0))))))),IF(P933="B",IF(Q933&gt;699,1,IF(R933&gt;263,1,IF(S933&gt;78,1,IF(T933&gt;699,1,IF(W933&gt;63,1,IF(U933=6,1,IF(U933=5,IF(V933&gt;179,1,0),0))))))),IF(P933="C",IF(Q933&gt;599,1,IF(R933&gt;226,1,IF(S933&gt;67,1,IF(T933&gt;599,1,IF(W933&gt;49,1,IF(U933=6,1,IF(U933=5,1,IF(U933=4,IF(V933&gt;209,1,0),0)))))))),IF(P933="D",IF(Q933&gt;649,1,IF(R933&gt;244,1,IF(S933&gt;73,1,IF(T933&gt;649,1,IF(W933&gt;56,1,IF(U933=6,1,IF(U933=5,1,IF(U933=4,IF(V933&gt;254,1,0),0)))))))),0))))</f>
        <v>1</v>
      </c>
      <c r="Y933" s="3">
        <f>SUMIF(B:B,B933,X:X)</f>
        <v>1</v>
      </c>
      <c r="Z933" s="3" t="str">
        <f>IF(Y933&gt;0,"어학 충족","자격미달")</f>
        <v>어학 충족</v>
      </c>
      <c r="AA933" s="3"/>
      <c r="AB933" s="3" t="str">
        <f>IF(P933="A",IF(Q933&gt;849,"TOEIC 충족",IF(R933&gt;335,"New-TEPS 충족",IF(S933&gt;97,"TOEFL 충족",IF(T933&gt;849,"JPT 충족",IF(W933&gt;82,"G-TELP 충족",IF(U933=6,"HSK점수 충족",IF(U933=5,IF(V933&gt;254,"HSK점수 충족","자격미달"),"자격미달"))))))),IF(P933="B",IF(Q933&gt;699,"TOEIC 충족",IF(R933&gt;263,"New-TEPS 충족",IF(S933&gt;78,"TOEFL 충족",IF(T933&gt;699,"JPT 충족",IF(W933&gt;63,"G-TELP 충족",IF(U933=6,"HSK점수 충족",IF(U933=5,IF(V933&gt;179,"HSK점수 충족","자격미달"),"자격미달"))))))),IF(P933="C",IF(Q933&gt;599,"TOEIC 충족",IF(R933&gt;226,"New-TEPS 충족",IF(S933&gt;67,"TOEFL 충족",IF(T933&gt;599,"JPT 충족",IF(W933&gt;49,"G-TELP 충족",IF(U933=6,"HSK점수 충족",IF(U933=5,"HSK점수 충족",IF(U933=4,IF(V933&gt;209,"HSK점수 충족","자격미달"),"자격미달")))))))),IF(P933="D",IF(Q933&gt;649,"TOEIC 충족",IF(R933&gt;244,"New-TEPS 충족",IF(S933&gt;73,"TOEFL 충족",IF(T933&gt;649,"JPT 충족",IF(W933&gt;56,"G-TELP 충족",IF(U1874=6,"HSK점수 충족",IF(U1874=5,"HSK점수 충족",IF(U1874=4,IF(V1874&gt;254,"HSK점수 충족","자격미달"),"자격미달")))))))),0))))</f>
        <v>TOEIC 충족</v>
      </c>
      <c r="AC933" s="21"/>
      <c r="AD933" s="3">
        <f>IF(P933="A",VLOOKUP(Q933,[1]교육_어학_경력backdata!$B$3:$C$9,2,1),IF(P933="B",VLOOKUP(Q933,[1]교육_어학_경력backdata!$G$3:$H$9,2,1),IF(P933="C",0,"오류")))</f>
        <v>8</v>
      </c>
      <c r="AE933" s="3">
        <f>IF(P933="A",VLOOKUP(R933,[1]교육_어학_경력backdata!$B$11:$C$17,2,1),IF(P933="B",VLOOKUP(R933,[1]교육_어학_경력backdata!$G$11:$H$17,2,1),IF(P933="C",0,"오류")))</f>
        <v>0</v>
      </c>
      <c r="AF933" s="3">
        <f>IF(P933="A",VLOOKUP(S933,[1]교육_어학_경력backdata!$B$19:$C$25,2,1),IF(P933="B",VLOOKUP(S933,[1]교육_어학_경력backdata!$G$19:$H$25,2,1),IF(P933="C",0,"오류")))</f>
        <v>0</v>
      </c>
      <c r="AG933" s="3">
        <f>IF(P933="A",VLOOKUP(T933,[1]교육_어학_경력backdata!$B$3:$C$9,2,1),IF(P933="B",VLOOKUP(T933,[1]교육_어학_경력backdata!$G$3:$H$9,2,1),IF(P933="C",0,"오류")))</f>
        <v>0</v>
      </c>
      <c r="AH933" s="3">
        <f>IF(P933="A",IF(U933=0,0,IF(U933=4,0,IF(U933=5,VLOOKUP(V933,[1]교육_어학_경력backdata!$B$27:$C$29,2,1),IF(U933=6,VLOOKUP(V933,[1]교육_어학_경력backdata!$B$31:$C$34,2,1))))),IF(P933="B",IF(U933=0,0,IF(U933=4,0,IF(U933=5,VLOOKUP(V933,[1]교육_어학_경력backdata!$G$27:$H$31,2,1),IF(U933=6,VLOOKUP(V933,[1]교육_어학_경력backdata!$G$33:$H$34,2,1))))),IF(CT933="C",0,"오류")))</f>
        <v>0</v>
      </c>
      <c r="AI933" s="3">
        <f>IF(P933="A",VLOOKUP(W933,[1]교육_어학_경력backdata!$B$36:$C$42,2,1),IF(P933="B",VLOOKUP(W933,[1]교육_어학_경력backdata!$G$36:$H$42,2,1),IF(P933="C",0,"오류")))</f>
        <v>0</v>
      </c>
      <c r="AJ933" s="3">
        <f>SUM(AD933:AI933)</f>
        <v>8</v>
      </c>
      <c r="AK933" s="3">
        <f>_xlfn.MAXIFS(AJ:AJ,B:B,B933)</f>
        <v>8</v>
      </c>
      <c r="AL933" s="3"/>
      <c r="AM933" s="21"/>
      <c r="AN933" s="3"/>
      <c r="AO933" s="3"/>
    </row>
    <row r="934" spans="1:41" x14ac:dyDescent="0.4">
      <c r="A934" s="4">
        <f>IF(B933=B934,A933,A933+1)</f>
        <v>883</v>
      </c>
      <c r="B934" s="4" t="s">
        <v>1529</v>
      </c>
      <c r="C934" s="4" t="s">
        <v>1528</v>
      </c>
      <c r="D934" s="4" t="s">
        <v>1480</v>
      </c>
      <c r="E934" s="4" t="s">
        <v>1479</v>
      </c>
      <c r="F934" s="4">
        <f>IF(B934=B933,F933+1,1)</f>
        <v>1</v>
      </c>
      <c r="G934" s="4" t="s">
        <v>6384</v>
      </c>
      <c r="H934" s="4" t="s">
        <v>6379</v>
      </c>
      <c r="I934" s="4" t="s">
        <v>6378</v>
      </c>
      <c r="J934" s="4" t="s">
        <v>6460</v>
      </c>
      <c r="K934" s="4"/>
      <c r="L934" s="4" t="s">
        <v>6459</v>
      </c>
      <c r="M934" s="4" t="s">
        <v>6458</v>
      </c>
      <c r="P934" s="4" t="s">
        <v>1474</v>
      </c>
      <c r="Q934" s="4">
        <f>IF(H934="TOEIC",VALUE(L934),0)</f>
        <v>940</v>
      </c>
      <c r="R934" s="4">
        <f>IF(H934="NEW TEPS",VALUE(L934),0)</f>
        <v>0</v>
      </c>
      <c r="S934" s="4">
        <f>IF(H934="TOEFL(ibt)",VALUE(L934),0)</f>
        <v>0</v>
      </c>
      <c r="T934" s="4">
        <f>IF(H934="JPT",VALUE(L934),0)</f>
        <v>0</v>
      </c>
      <c r="U934" s="4">
        <f>IF(H934="HSK",VALUE(K934),0)</f>
        <v>0</v>
      </c>
      <c r="V934" s="4">
        <f>IF(H934="HSK",VALUE(L934),0)</f>
        <v>0</v>
      </c>
      <c r="W934" s="4">
        <f>IF(H934="G-TELP Level2",VALUE(L934),0)</f>
        <v>0</v>
      </c>
      <c r="X934" s="4">
        <f>IF(P934="A",IF(Q934&gt;849,1,IF(R934&gt;335,1,IF(S934&gt;97,1,IF(T934&gt;849,1,IF(W934&gt;82,1,IF(U934=6,1,IF(U934=5,IF(V934&gt;254,1,0),0))))))),IF(P934="B",IF(Q934&gt;699,1,IF(R934&gt;263,1,IF(S934&gt;78,1,IF(T934&gt;699,1,IF(W934&gt;63,1,IF(U934=6,1,IF(U934=5,IF(V934&gt;179,1,0),0))))))),IF(P934="C",IF(Q934&gt;599,1,IF(R934&gt;226,1,IF(S934&gt;67,1,IF(T934&gt;599,1,IF(W934&gt;49,1,IF(U934=6,1,IF(U934=5,1,IF(U934=4,IF(V934&gt;209,1,0),0)))))))),IF(P934="D",IF(Q934&gt;649,1,IF(R934&gt;244,1,IF(S934&gt;73,1,IF(T934&gt;649,1,IF(W934&gt;56,1,IF(U934=6,1,IF(U934=5,1,IF(U934=4,IF(V934&gt;254,1,0),0)))))))),0))))</f>
        <v>1</v>
      </c>
      <c r="Y934" s="4">
        <f>SUMIF(B:B,B934,X:X)</f>
        <v>1</v>
      </c>
      <c r="Z934" s="4" t="str">
        <f>IF(Y934&gt;0,"어학 충족","자격미달")</f>
        <v>어학 충족</v>
      </c>
      <c r="AA934" s="4"/>
      <c r="AB934" s="4" t="str">
        <f>IF(P934="A",IF(Q934&gt;849,"TOEIC 충족",IF(R934&gt;335,"New-TEPS 충족",IF(S934&gt;97,"TOEFL 충족",IF(T934&gt;849,"JPT 충족",IF(W934&gt;82,"G-TELP 충족",IF(U934=6,"HSK점수 충족",IF(U934=5,IF(V934&gt;254,"HSK점수 충족","자격미달"),"자격미달"))))))),IF(P934="B",IF(Q934&gt;699,"TOEIC 충족",IF(R934&gt;263,"New-TEPS 충족",IF(S934&gt;78,"TOEFL 충족",IF(T934&gt;699,"JPT 충족",IF(W934&gt;63,"G-TELP 충족",IF(U934=6,"HSK점수 충족",IF(U934=5,IF(V934&gt;179,"HSK점수 충족","자격미달"),"자격미달"))))))),IF(P934="C",IF(Q934&gt;599,"TOEIC 충족",IF(R934&gt;226,"New-TEPS 충족",IF(S934&gt;67,"TOEFL 충족",IF(T934&gt;599,"JPT 충족",IF(W934&gt;49,"G-TELP 충족",IF(U934=6,"HSK점수 충족",IF(U934=5,"HSK점수 충족",IF(U934=4,IF(V934&gt;209,"HSK점수 충족","자격미달"),"자격미달")))))))),IF(P934="D",IF(Q934&gt;649,"TOEIC 충족",IF(R934&gt;244,"New-TEPS 충족",IF(S934&gt;73,"TOEFL 충족",IF(T934&gt;649,"JPT 충족",IF(W934&gt;56,"G-TELP 충족",IF(U1875=6,"HSK점수 충족",IF(U1875=5,"HSK점수 충족",IF(U1875=4,IF(V1875&gt;254,"HSK점수 충족","자격미달"),"자격미달")))))))),0))))</f>
        <v>TOEIC 충족</v>
      </c>
      <c r="AC934" s="21"/>
      <c r="AD934" s="4">
        <f>IF(P934="A",VLOOKUP(Q934,[1]교육_어학_경력backdata!$B$3:$C$9,2,1),IF(P934="B",VLOOKUP(Q934,[1]교육_어학_경력backdata!$G$3:$H$9,2,1),IF(P934="C",0,"오류")))</f>
        <v>10</v>
      </c>
      <c r="AE934" s="4">
        <f>IF(P934="A",VLOOKUP(R934,[1]교육_어학_경력backdata!$B$11:$C$17,2,1),IF(P934="B",VLOOKUP(R934,[1]교육_어학_경력backdata!$G$11:$H$17,2,1),IF(P934="C",0,"오류")))</f>
        <v>0</v>
      </c>
      <c r="AF934" s="4">
        <f>IF(P934="A",VLOOKUP(S934,[1]교육_어학_경력backdata!$B$19:$C$25,2,1),IF(P934="B",VLOOKUP(S934,[1]교육_어학_경력backdata!$G$19:$H$25,2,1),IF(P934="C",0,"오류")))</f>
        <v>0</v>
      </c>
      <c r="AG934" s="4">
        <f>IF(P934="A",VLOOKUP(T934,[1]교육_어학_경력backdata!$B$3:$C$9,2,1),IF(P934="B",VLOOKUP(T934,[1]교육_어학_경력backdata!$G$3:$H$9,2,1),IF(P934="C",0,"오류")))</f>
        <v>0</v>
      </c>
      <c r="AH934" s="4">
        <f>IF(P934="A",IF(U934=0,0,IF(U934=4,0,IF(U934=5,VLOOKUP(V934,[1]교육_어학_경력backdata!$B$27:$C$29,2,1),IF(U934=6,VLOOKUP(V934,[1]교육_어학_경력backdata!$B$31:$C$34,2,1))))),IF(P934="B",IF(U934=0,0,IF(U934=4,0,IF(U934=5,VLOOKUP(V934,[1]교육_어학_경력backdata!$G$27:$H$31,2,1),IF(U934=6,VLOOKUP(V934,[1]교육_어학_경력backdata!$G$33:$H$34,2,1))))),IF(CT934="C",0,"오류")))</f>
        <v>0</v>
      </c>
      <c r="AI934" s="4">
        <f>IF(P934="A",VLOOKUP(W934,[1]교육_어학_경력backdata!$B$36:$C$42,2,1),IF(P934="B",VLOOKUP(W934,[1]교육_어학_경력backdata!$G$36:$H$42,2,1),IF(P934="C",0,"오류")))</f>
        <v>0</v>
      </c>
      <c r="AJ934" s="4">
        <f>SUM(AD934:AI934)</f>
        <v>10</v>
      </c>
      <c r="AK934" s="4">
        <f>_xlfn.MAXIFS(AJ:AJ,B:B,B934)</f>
        <v>10</v>
      </c>
      <c r="AL934" s="4"/>
      <c r="AM934" s="21"/>
      <c r="AN934" s="4"/>
      <c r="AO934" s="4"/>
    </row>
    <row r="935" spans="1:41" x14ac:dyDescent="0.4">
      <c r="A935" s="3">
        <f>IF(B934=B935,A934,A934+1)</f>
        <v>884</v>
      </c>
      <c r="B935" s="3" t="s">
        <v>1520</v>
      </c>
      <c r="C935" s="3" t="s">
        <v>1519</v>
      </c>
      <c r="D935" s="3" t="s">
        <v>1480</v>
      </c>
      <c r="E935" s="3" t="s">
        <v>1479</v>
      </c>
      <c r="F935" s="3">
        <f>IF(B935=B934,F934+1,1)</f>
        <v>1</v>
      </c>
      <c r="G935" s="3" t="s">
        <v>6380</v>
      </c>
      <c r="H935" s="3" t="s">
        <v>6379</v>
      </c>
      <c r="I935" s="3" t="s">
        <v>6378</v>
      </c>
      <c r="J935" s="3" t="s">
        <v>6457</v>
      </c>
      <c r="K935" s="3"/>
      <c r="L935" s="3" t="s">
        <v>6427</v>
      </c>
      <c r="M935" s="3" t="s">
        <v>6456</v>
      </c>
      <c r="P935" s="3" t="s">
        <v>1474</v>
      </c>
      <c r="Q935" s="3">
        <f>IF(H935="TOEIC",VALUE(L935),0)</f>
        <v>700</v>
      </c>
      <c r="R935" s="3">
        <f>IF(H935="NEW TEPS",VALUE(L935),0)</f>
        <v>0</v>
      </c>
      <c r="S935" s="3">
        <f>IF(H935="TOEFL(ibt)",VALUE(L935),0)</f>
        <v>0</v>
      </c>
      <c r="T935" s="3">
        <f>IF(H935="JPT",VALUE(L935),0)</f>
        <v>0</v>
      </c>
      <c r="U935" s="3">
        <f>IF(H935="HSK",VALUE(K935),0)</f>
        <v>0</v>
      </c>
      <c r="V935" s="3">
        <f>IF(H935="HSK",VALUE(L935),0)</f>
        <v>0</v>
      </c>
      <c r="W935" s="3">
        <f>IF(H935="G-TELP Level2",VALUE(L935),0)</f>
        <v>0</v>
      </c>
      <c r="X935" s="3">
        <f>IF(P935="A",IF(Q935&gt;849,1,IF(R935&gt;335,1,IF(S935&gt;97,1,IF(T935&gt;849,1,IF(W935&gt;82,1,IF(U935=6,1,IF(U935=5,IF(V935&gt;254,1,0),0))))))),IF(P935="B",IF(Q935&gt;699,1,IF(R935&gt;263,1,IF(S935&gt;78,1,IF(T935&gt;699,1,IF(W935&gt;63,1,IF(U935=6,1,IF(U935=5,IF(V935&gt;179,1,0),0))))))),IF(P935="C",IF(Q935&gt;599,1,IF(R935&gt;226,1,IF(S935&gt;67,1,IF(T935&gt;599,1,IF(W935&gt;49,1,IF(U935=6,1,IF(U935=5,1,IF(U935=4,IF(V935&gt;209,1,0),0)))))))),IF(P935="D",IF(Q935&gt;649,1,IF(R935&gt;244,1,IF(S935&gt;73,1,IF(T935&gt;649,1,IF(W935&gt;56,1,IF(U935=6,1,IF(U935=5,1,IF(U935=4,IF(V935&gt;254,1,0),0)))))))),0))))</f>
        <v>1</v>
      </c>
      <c r="Y935" s="3">
        <f>SUMIF(B:B,B935,X:X)</f>
        <v>1</v>
      </c>
      <c r="Z935" s="3" t="str">
        <f>IF(Y935&gt;0,"어학 충족","자격미달")</f>
        <v>어학 충족</v>
      </c>
      <c r="AA935" s="3"/>
      <c r="AB935" s="3" t="str">
        <f>IF(P935="A",IF(Q935&gt;849,"TOEIC 충족",IF(R935&gt;335,"New-TEPS 충족",IF(S935&gt;97,"TOEFL 충족",IF(T935&gt;849,"JPT 충족",IF(W935&gt;82,"G-TELP 충족",IF(U935=6,"HSK점수 충족",IF(U935=5,IF(V935&gt;254,"HSK점수 충족","자격미달"),"자격미달"))))))),IF(P935="B",IF(Q935&gt;699,"TOEIC 충족",IF(R935&gt;263,"New-TEPS 충족",IF(S935&gt;78,"TOEFL 충족",IF(T935&gt;699,"JPT 충족",IF(W935&gt;63,"G-TELP 충족",IF(U935=6,"HSK점수 충족",IF(U935=5,IF(V935&gt;179,"HSK점수 충족","자격미달"),"자격미달"))))))),IF(P935="C",IF(Q935&gt;599,"TOEIC 충족",IF(R935&gt;226,"New-TEPS 충족",IF(S935&gt;67,"TOEFL 충족",IF(T935&gt;599,"JPT 충족",IF(W935&gt;49,"G-TELP 충족",IF(U935=6,"HSK점수 충족",IF(U935=5,"HSK점수 충족",IF(U935=4,IF(V935&gt;209,"HSK점수 충족","자격미달"),"자격미달")))))))),IF(P935="D",IF(Q935&gt;649,"TOEIC 충족",IF(R935&gt;244,"New-TEPS 충족",IF(S935&gt;73,"TOEFL 충족",IF(T935&gt;649,"JPT 충족",IF(W935&gt;56,"G-TELP 충족",IF(U1876=6,"HSK점수 충족",IF(U1876=5,"HSK점수 충족",IF(U1876=4,IF(V1876&gt;254,"HSK점수 충족","자격미달"),"자격미달")))))))),0))))</f>
        <v>TOEIC 충족</v>
      </c>
      <c r="AC935" s="21"/>
      <c r="AD935" s="3">
        <f>IF(P935="A",VLOOKUP(Q935,[1]교육_어학_경력backdata!$B$3:$C$9,2,1),IF(P935="B",VLOOKUP(Q935,[1]교육_어학_경력backdata!$G$3:$H$9,2,1),IF(P935="C",0,"오류")))</f>
        <v>2</v>
      </c>
      <c r="AE935" s="3">
        <f>IF(P935="A",VLOOKUP(R935,[1]교육_어학_경력backdata!$B$11:$C$17,2,1),IF(P935="B",VLOOKUP(R935,[1]교육_어학_경력backdata!$G$11:$H$17,2,1),IF(P935="C",0,"오류")))</f>
        <v>0</v>
      </c>
      <c r="AF935" s="3">
        <f>IF(P935="A",VLOOKUP(S935,[1]교육_어학_경력backdata!$B$19:$C$25,2,1),IF(P935="B",VLOOKUP(S935,[1]교육_어학_경력backdata!$G$19:$H$25,2,1),IF(P935="C",0,"오류")))</f>
        <v>0</v>
      </c>
      <c r="AG935" s="3">
        <f>IF(P935="A",VLOOKUP(T935,[1]교육_어학_경력backdata!$B$3:$C$9,2,1),IF(P935="B",VLOOKUP(T935,[1]교육_어학_경력backdata!$G$3:$H$9,2,1),IF(P935="C",0,"오류")))</f>
        <v>0</v>
      </c>
      <c r="AH935" s="3">
        <f>IF(P935="A",IF(U935=0,0,IF(U935=4,0,IF(U935=5,VLOOKUP(V935,[1]교육_어학_경력backdata!$B$27:$C$29,2,1),IF(U935=6,VLOOKUP(V935,[1]교육_어학_경력backdata!$B$31:$C$34,2,1))))),IF(P935="B",IF(U935=0,0,IF(U935=4,0,IF(U935=5,VLOOKUP(V935,[1]교육_어학_경력backdata!$G$27:$H$31,2,1),IF(U935=6,VLOOKUP(V935,[1]교육_어학_경력backdata!$G$33:$H$34,2,1))))),IF(CT935="C",0,"오류")))</f>
        <v>0</v>
      </c>
      <c r="AI935" s="3">
        <f>IF(P935="A",VLOOKUP(W935,[1]교육_어학_경력backdata!$B$36:$C$42,2,1),IF(P935="B",VLOOKUP(W935,[1]교육_어학_경력backdata!$G$36:$H$42,2,1),IF(P935="C",0,"오류")))</f>
        <v>0</v>
      </c>
      <c r="AJ935" s="3">
        <f>SUM(AD935:AI935)</f>
        <v>2</v>
      </c>
      <c r="AK935" s="3">
        <f>_xlfn.MAXIFS(AJ:AJ,B:B,B935)</f>
        <v>2</v>
      </c>
      <c r="AL935" s="3"/>
      <c r="AM935" s="21"/>
      <c r="AN935" s="3"/>
      <c r="AO935" s="3"/>
    </row>
    <row r="936" spans="1:41" x14ac:dyDescent="0.4">
      <c r="A936" s="4">
        <f>IF(B935=B936,A935,A935+1)</f>
        <v>885</v>
      </c>
      <c r="B936" s="4" t="s">
        <v>1511</v>
      </c>
      <c r="C936" s="4" t="s">
        <v>1510</v>
      </c>
      <c r="D936" s="4" t="s">
        <v>1480</v>
      </c>
      <c r="E936" s="4" t="s">
        <v>1479</v>
      </c>
      <c r="F936" s="4">
        <f>IF(B936=B935,F935+1,1)</f>
        <v>1</v>
      </c>
      <c r="G936" s="4" t="s">
        <v>6380</v>
      </c>
      <c r="H936" s="4" t="s">
        <v>6379</v>
      </c>
      <c r="I936" s="4" t="s">
        <v>6378</v>
      </c>
      <c r="J936" s="4" t="s">
        <v>6455</v>
      </c>
      <c r="K936" s="4"/>
      <c r="L936" s="4" t="s">
        <v>6454</v>
      </c>
      <c r="M936" s="4" t="s">
        <v>6453</v>
      </c>
      <c r="P936" s="4" t="s">
        <v>1474</v>
      </c>
      <c r="Q936" s="4">
        <f>IF(H936="TOEIC",VALUE(L936),0)</f>
        <v>895</v>
      </c>
      <c r="R936" s="4">
        <f>IF(H936="NEW TEPS",VALUE(L936),0)</f>
        <v>0</v>
      </c>
      <c r="S936" s="4">
        <f>IF(H936="TOEFL(ibt)",VALUE(L936),0)</f>
        <v>0</v>
      </c>
      <c r="T936" s="4">
        <f>IF(H936="JPT",VALUE(L936),0)</f>
        <v>0</v>
      </c>
      <c r="U936" s="4">
        <f>IF(H936="HSK",VALUE(K936),0)</f>
        <v>0</v>
      </c>
      <c r="V936" s="4">
        <f>IF(H936="HSK",VALUE(L936),0)</f>
        <v>0</v>
      </c>
      <c r="W936" s="4">
        <f>IF(H936="G-TELP Level2",VALUE(L936),0)</f>
        <v>0</v>
      </c>
      <c r="X936" s="4">
        <f>IF(P936="A",IF(Q936&gt;849,1,IF(R936&gt;335,1,IF(S936&gt;97,1,IF(T936&gt;849,1,IF(W936&gt;82,1,IF(U936=6,1,IF(U936=5,IF(V936&gt;254,1,0),0))))))),IF(P936="B",IF(Q936&gt;699,1,IF(R936&gt;263,1,IF(S936&gt;78,1,IF(T936&gt;699,1,IF(W936&gt;63,1,IF(U936=6,1,IF(U936=5,IF(V936&gt;179,1,0),0))))))),IF(P936="C",IF(Q936&gt;599,1,IF(R936&gt;226,1,IF(S936&gt;67,1,IF(T936&gt;599,1,IF(W936&gt;49,1,IF(U936=6,1,IF(U936=5,1,IF(U936=4,IF(V936&gt;209,1,0),0)))))))),IF(P936="D",IF(Q936&gt;649,1,IF(R936&gt;244,1,IF(S936&gt;73,1,IF(T936&gt;649,1,IF(W936&gt;56,1,IF(U936=6,1,IF(U936=5,1,IF(U936=4,IF(V936&gt;254,1,0),0)))))))),0))))</f>
        <v>1</v>
      </c>
      <c r="Y936" s="4">
        <f>SUMIF(B:B,B936,X:X)</f>
        <v>1</v>
      </c>
      <c r="Z936" s="4" t="str">
        <f>IF(Y936&gt;0,"어학 충족","자격미달")</f>
        <v>어학 충족</v>
      </c>
      <c r="AA936" s="4"/>
      <c r="AB936" s="4" t="str">
        <f>IF(P936="A",IF(Q936&gt;849,"TOEIC 충족",IF(R936&gt;335,"New-TEPS 충족",IF(S936&gt;97,"TOEFL 충족",IF(T936&gt;849,"JPT 충족",IF(W936&gt;82,"G-TELP 충족",IF(U936=6,"HSK점수 충족",IF(U936=5,IF(V936&gt;254,"HSK점수 충족","자격미달"),"자격미달"))))))),IF(P936="B",IF(Q936&gt;699,"TOEIC 충족",IF(R936&gt;263,"New-TEPS 충족",IF(S936&gt;78,"TOEFL 충족",IF(T936&gt;699,"JPT 충족",IF(W936&gt;63,"G-TELP 충족",IF(U936=6,"HSK점수 충족",IF(U936=5,IF(V936&gt;179,"HSK점수 충족","자격미달"),"자격미달"))))))),IF(P936="C",IF(Q936&gt;599,"TOEIC 충족",IF(R936&gt;226,"New-TEPS 충족",IF(S936&gt;67,"TOEFL 충족",IF(T936&gt;599,"JPT 충족",IF(W936&gt;49,"G-TELP 충족",IF(U936=6,"HSK점수 충족",IF(U936=5,"HSK점수 충족",IF(U936=4,IF(V936&gt;209,"HSK점수 충족","자격미달"),"자격미달")))))))),IF(P936="D",IF(Q936&gt;649,"TOEIC 충족",IF(R936&gt;244,"New-TEPS 충족",IF(S936&gt;73,"TOEFL 충족",IF(T936&gt;649,"JPT 충족",IF(W936&gt;56,"G-TELP 충족",IF(U1877=6,"HSK점수 충족",IF(U1877=5,"HSK점수 충족",IF(U1877=4,IF(V1877&gt;254,"HSK점수 충족","자격미달"),"자격미달")))))))),0))))</f>
        <v>TOEIC 충족</v>
      </c>
      <c r="AC936" s="21"/>
      <c r="AD936" s="4">
        <f>IF(P936="A",VLOOKUP(Q936,[1]교육_어학_경력backdata!$B$3:$C$9,2,1),IF(P936="B",VLOOKUP(Q936,[1]교육_어학_경력backdata!$G$3:$H$9,2,1),IF(P936="C",0,"오류")))</f>
        <v>8</v>
      </c>
      <c r="AE936" s="4">
        <f>IF(P936="A",VLOOKUP(R936,[1]교육_어학_경력backdata!$B$11:$C$17,2,1),IF(P936="B",VLOOKUP(R936,[1]교육_어학_경력backdata!$G$11:$H$17,2,1),IF(P936="C",0,"오류")))</f>
        <v>0</v>
      </c>
      <c r="AF936" s="4">
        <f>IF(P936="A",VLOOKUP(S936,[1]교육_어학_경력backdata!$B$19:$C$25,2,1),IF(P936="B",VLOOKUP(S936,[1]교육_어학_경력backdata!$G$19:$H$25,2,1),IF(P936="C",0,"오류")))</f>
        <v>0</v>
      </c>
      <c r="AG936" s="4">
        <f>IF(P936="A",VLOOKUP(T936,[1]교육_어학_경력backdata!$B$3:$C$9,2,1),IF(P936="B",VLOOKUP(T936,[1]교육_어학_경력backdata!$G$3:$H$9,2,1),IF(P936="C",0,"오류")))</f>
        <v>0</v>
      </c>
      <c r="AH936" s="4">
        <f>IF(P936="A",IF(U936=0,0,IF(U936=4,0,IF(U936=5,VLOOKUP(V936,[1]교육_어학_경력backdata!$B$27:$C$29,2,1),IF(U936=6,VLOOKUP(V936,[1]교육_어학_경력backdata!$B$31:$C$34,2,1))))),IF(P936="B",IF(U936=0,0,IF(U936=4,0,IF(U936=5,VLOOKUP(V936,[1]교육_어학_경력backdata!$G$27:$H$31,2,1),IF(U936=6,VLOOKUP(V936,[1]교육_어학_경력backdata!$G$33:$H$34,2,1))))),IF(CT936="C",0,"오류")))</f>
        <v>0</v>
      </c>
      <c r="AI936" s="4">
        <f>IF(P936="A",VLOOKUP(W936,[1]교육_어학_경력backdata!$B$36:$C$42,2,1),IF(P936="B",VLOOKUP(W936,[1]교육_어학_경력backdata!$G$36:$H$42,2,1),IF(P936="C",0,"오류")))</f>
        <v>0</v>
      </c>
      <c r="AJ936" s="4">
        <f>SUM(AD936:AI936)</f>
        <v>8</v>
      </c>
      <c r="AK936" s="4">
        <f>_xlfn.MAXIFS(AJ:AJ,B:B,B936)</f>
        <v>8</v>
      </c>
      <c r="AL936" s="4"/>
      <c r="AM936" s="21"/>
      <c r="AN936" s="4"/>
      <c r="AO936" s="4"/>
    </row>
    <row r="937" spans="1:41" x14ac:dyDescent="0.4">
      <c r="A937" s="3">
        <f>IF(B936=B937,A936,A936+1)</f>
        <v>886</v>
      </c>
      <c r="B937" s="3" t="s">
        <v>1505</v>
      </c>
      <c r="C937" s="3" t="s">
        <v>1504</v>
      </c>
      <c r="D937" s="3" t="s">
        <v>1480</v>
      </c>
      <c r="E937" s="3" t="s">
        <v>1479</v>
      </c>
      <c r="F937" s="3">
        <f>IF(B937=B936,F936+1,1)</f>
        <v>1</v>
      </c>
      <c r="G937" s="3" t="s">
        <v>6380</v>
      </c>
      <c r="H937" s="3" t="s">
        <v>6379</v>
      </c>
      <c r="I937" s="3" t="s">
        <v>6378</v>
      </c>
      <c r="J937" s="3" t="s">
        <v>6452</v>
      </c>
      <c r="K937" s="3"/>
      <c r="L937" s="3" t="s">
        <v>6451</v>
      </c>
      <c r="M937" s="3" t="s">
        <v>6450</v>
      </c>
      <c r="P937" s="3" t="s">
        <v>1474</v>
      </c>
      <c r="Q937" s="3">
        <f>IF(H937="TOEIC",VALUE(L937),0)</f>
        <v>920</v>
      </c>
      <c r="R937" s="3">
        <f>IF(H937="NEW TEPS",VALUE(L937),0)</f>
        <v>0</v>
      </c>
      <c r="S937" s="3">
        <f>IF(H937="TOEFL(ibt)",VALUE(L937),0)</f>
        <v>0</v>
      </c>
      <c r="T937" s="3">
        <f>IF(H937="JPT",VALUE(L937),0)</f>
        <v>0</v>
      </c>
      <c r="U937" s="3">
        <f>IF(H937="HSK",VALUE(K937),0)</f>
        <v>0</v>
      </c>
      <c r="V937" s="3">
        <f>IF(H937="HSK",VALUE(L937),0)</f>
        <v>0</v>
      </c>
      <c r="W937" s="3">
        <f>IF(H937="G-TELP Level2",VALUE(L937),0)</f>
        <v>0</v>
      </c>
      <c r="X937" s="3">
        <f>IF(P937="A",IF(Q937&gt;849,1,IF(R937&gt;335,1,IF(S937&gt;97,1,IF(T937&gt;849,1,IF(W937&gt;82,1,IF(U937=6,1,IF(U937=5,IF(V937&gt;254,1,0),0))))))),IF(P937="B",IF(Q937&gt;699,1,IF(R937&gt;263,1,IF(S937&gt;78,1,IF(T937&gt;699,1,IF(W937&gt;63,1,IF(U937=6,1,IF(U937=5,IF(V937&gt;179,1,0),0))))))),IF(P937="C",IF(Q937&gt;599,1,IF(R937&gt;226,1,IF(S937&gt;67,1,IF(T937&gt;599,1,IF(W937&gt;49,1,IF(U937=6,1,IF(U937=5,1,IF(U937=4,IF(V937&gt;209,1,0),0)))))))),IF(P937="D",IF(Q937&gt;649,1,IF(R937&gt;244,1,IF(S937&gt;73,1,IF(T937&gt;649,1,IF(W937&gt;56,1,IF(U937=6,1,IF(U937=5,1,IF(U937=4,IF(V937&gt;254,1,0),0)))))))),0))))</f>
        <v>1</v>
      </c>
      <c r="Y937" s="3">
        <f>SUMIF(B:B,B937,X:X)</f>
        <v>1</v>
      </c>
      <c r="Z937" s="3" t="str">
        <f>IF(Y937&gt;0,"어학 충족","자격미달")</f>
        <v>어학 충족</v>
      </c>
      <c r="AA937" s="3"/>
      <c r="AB937" s="3" t="str">
        <f>IF(P937="A",IF(Q937&gt;849,"TOEIC 충족",IF(R937&gt;335,"New-TEPS 충족",IF(S937&gt;97,"TOEFL 충족",IF(T937&gt;849,"JPT 충족",IF(W937&gt;82,"G-TELP 충족",IF(U937=6,"HSK점수 충족",IF(U937=5,IF(V937&gt;254,"HSK점수 충족","자격미달"),"자격미달"))))))),IF(P937="B",IF(Q937&gt;699,"TOEIC 충족",IF(R937&gt;263,"New-TEPS 충족",IF(S937&gt;78,"TOEFL 충족",IF(T937&gt;699,"JPT 충족",IF(W937&gt;63,"G-TELP 충족",IF(U937=6,"HSK점수 충족",IF(U937=5,IF(V937&gt;179,"HSK점수 충족","자격미달"),"자격미달"))))))),IF(P937="C",IF(Q937&gt;599,"TOEIC 충족",IF(R937&gt;226,"New-TEPS 충족",IF(S937&gt;67,"TOEFL 충족",IF(T937&gt;599,"JPT 충족",IF(W937&gt;49,"G-TELP 충족",IF(U937=6,"HSK점수 충족",IF(U937=5,"HSK점수 충족",IF(U937=4,IF(V937&gt;209,"HSK점수 충족","자격미달"),"자격미달")))))))),IF(P937="D",IF(Q937&gt;649,"TOEIC 충족",IF(R937&gt;244,"New-TEPS 충족",IF(S937&gt;73,"TOEFL 충족",IF(T937&gt;649,"JPT 충족",IF(W937&gt;56,"G-TELP 충족",IF(U1878=6,"HSK점수 충족",IF(U1878=5,"HSK점수 충족",IF(U1878=4,IF(V1878&gt;254,"HSK점수 충족","자격미달"),"자격미달")))))))),0))))</f>
        <v>TOEIC 충족</v>
      </c>
      <c r="AC937" s="21"/>
      <c r="AD937" s="3">
        <f>IF(P937="A",VLOOKUP(Q937,[1]교육_어학_경력backdata!$B$3:$C$9,2,1),IF(P937="B",VLOOKUP(Q937,[1]교육_어학_경력backdata!$G$3:$H$9,2,1),IF(P937="C",0,"오류")))</f>
        <v>10</v>
      </c>
      <c r="AE937" s="3">
        <f>IF(P937="A",VLOOKUP(R937,[1]교육_어학_경력backdata!$B$11:$C$17,2,1),IF(P937="B",VLOOKUP(R937,[1]교육_어학_경력backdata!$G$11:$H$17,2,1),IF(P937="C",0,"오류")))</f>
        <v>0</v>
      </c>
      <c r="AF937" s="3">
        <f>IF(P937="A",VLOOKUP(S937,[1]교육_어학_경력backdata!$B$19:$C$25,2,1),IF(P937="B",VLOOKUP(S937,[1]교육_어학_경력backdata!$G$19:$H$25,2,1),IF(P937="C",0,"오류")))</f>
        <v>0</v>
      </c>
      <c r="AG937" s="3">
        <f>IF(P937="A",VLOOKUP(T937,[1]교육_어학_경력backdata!$B$3:$C$9,2,1),IF(P937="B",VLOOKUP(T937,[1]교육_어학_경력backdata!$G$3:$H$9,2,1),IF(P937="C",0,"오류")))</f>
        <v>0</v>
      </c>
      <c r="AH937" s="3">
        <f>IF(P937="A",IF(U937=0,0,IF(U937=4,0,IF(U937=5,VLOOKUP(V937,[1]교육_어학_경력backdata!$B$27:$C$29,2,1),IF(U937=6,VLOOKUP(V937,[1]교육_어학_경력backdata!$B$31:$C$34,2,1))))),IF(P937="B",IF(U937=0,0,IF(U937=4,0,IF(U937=5,VLOOKUP(V937,[1]교육_어학_경력backdata!$G$27:$H$31,2,1),IF(U937=6,VLOOKUP(V937,[1]교육_어학_경력backdata!$G$33:$H$34,2,1))))),IF(CT937="C",0,"오류")))</f>
        <v>0</v>
      </c>
      <c r="AI937" s="3">
        <f>IF(P937="A",VLOOKUP(W937,[1]교육_어학_경력backdata!$B$36:$C$42,2,1),IF(P937="B",VLOOKUP(W937,[1]교육_어학_경력backdata!$G$36:$H$42,2,1),IF(P937="C",0,"오류")))</f>
        <v>0</v>
      </c>
      <c r="AJ937" s="3">
        <f>SUM(AD937:AI937)</f>
        <v>10</v>
      </c>
      <c r="AK937" s="3">
        <f>_xlfn.MAXIFS(AJ:AJ,B:B,B937)</f>
        <v>10</v>
      </c>
      <c r="AL937" s="3"/>
      <c r="AM937" s="21"/>
      <c r="AN937" s="3"/>
      <c r="AO937" s="3"/>
    </row>
    <row r="938" spans="1:41" x14ac:dyDescent="0.4">
      <c r="A938" s="4">
        <f>IF(B937=B938,A937,A937+1)</f>
        <v>887</v>
      </c>
      <c r="B938" s="4" t="s">
        <v>1498</v>
      </c>
      <c r="C938" s="4" t="s">
        <v>1497</v>
      </c>
      <c r="D938" s="4" t="s">
        <v>1480</v>
      </c>
      <c r="E938" s="4" t="s">
        <v>1479</v>
      </c>
      <c r="F938" s="4">
        <f>IF(B938=B937,F937+1,1)</f>
        <v>1</v>
      </c>
      <c r="G938" s="4" t="s">
        <v>6384</v>
      </c>
      <c r="H938" s="4" t="s">
        <v>6379</v>
      </c>
      <c r="I938" s="4" t="s">
        <v>6378</v>
      </c>
      <c r="J938" s="4" t="s">
        <v>6449</v>
      </c>
      <c r="K938" s="4"/>
      <c r="L938" s="4" t="s">
        <v>6448</v>
      </c>
      <c r="M938" s="4" t="s">
        <v>6447</v>
      </c>
      <c r="P938" s="4" t="s">
        <v>1474</v>
      </c>
      <c r="Q938" s="4">
        <f>IF(H938="TOEIC",VALUE(L938),0)</f>
        <v>865</v>
      </c>
      <c r="R938" s="4">
        <f>IF(H938="NEW TEPS",VALUE(L938),0)</f>
        <v>0</v>
      </c>
      <c r="S938" s="4">
        <f>IF(H938="TOEFL(ibt)",VALUE(L938),0)</f>
        <v>0</v>
      </c>
      <c r="T938" s="4">
        <f>IF(H938="JPT",VALUE(L938),0)</f>
        <v>0</v>
      </c>
      <c r="U938" s="4">
        <f>IF(H938="HSK",VALUE(K938),0)</f>
        <v>0</v>
      </c>
      <c r="V938" s="4">
        <f>IF(H938="HSK",VALUE(L938),0)</f>
        <v>0</v>
      </c>
      <c r="W938" s="4">
        <f>IF(H938="G-TELP Level2",VALUE(L938),0)</f>
        <v>0</v>
      </c>
      <c r="X938" s="4">
        <f>IF(P938="A",IF(Q938&gt;849,1,IF(R938&gt;335,1,IF(S938&gt;97,1,IF(T938&gt;849,1,IF(W938&gt;82,1,IF(U938=6,1,IF(U938=5,IF(V938&gt;254,1,0),0))))))),IF(P938="B",IF(Q938&gt;699,1,IF(R938&gt;263,1,IF(S938&gt;78,1,IF(T938&gt;699,1,IF(W938&gt;63,1,IF(U938=6,1,IF(U938=5,IF(V938&gt;179,1,0),0))))))),IF(P938="C",IF(Q938&gt;599,1,IF(R938&gt;226,1,IF(S938&gt;67,1,IF(T938&gt;599,1,IF(W938&gt;49,1,IF(U938=6,1,IF(U938=5,1,IF(U938=4,IF(V938&gt;209,1,0),0)))))))),IF(P938="D",IF(Q938&gt;649,1,IF(R938&gt;244,1,IF(S938&gt;73,1,IF(T938&gt;649,1,IF(W938&gt;56,1,IF(U938=6,1,IF(U938=5,1,IF(U938=4,IF(V938&gt;254,1,0),0)))))))),0))))</f>
        <v>1</v>
      </c>
      <c r="Y938" s="4">
        <f>SUMIF(B:B,B938,X:X)</f>
        <v>1</v>
      </c>
      <c r="Z938" s="4" t="str">
        <f>IF(Y938&gt;0,"어학 충족","자격미달")</f>
        <v>어학 충족</v>
      </c>
      <c r="AA938" s="4"/>
      <c r="AB938" s="4" t="str">
        <f>IF(P938="A",IF(Q938&gt;849,"TOEIC 충족",IF(R938&gt;335,"New-TEPS 충족",IF(S938&gt;97,"TOEFL 충족",IF(T938&gt;849,"JPT 충족",IF(W938&gt;82,"G-TELP 충족",IF(U938=6,"HSK점수 충족",IF(U938=5,IF(V938&gt;254,"HSK점수 충족","자격미달"),"자격미달"))))))),IF(P938="B",IF(Q938&gt;699,"TOEIC 충족",IF(R938&gt;263,"New-TEPS 충족",IF(S938&gt;78,"TOEFL 충족",IF(T938&gt;699,"JPT 충족",IF(W938&gt;63,"G-TELP 충족",IF(U938=6,"HSK점수 충족",IF(U938=5,IF(V938&gt;179,"HSK점수 충족","자격미달"),"자격미달"))))))),IF(P938="C",IF(Q938&gt;599,"TOEIC 충족",IF(R938&gt;226,"New-TEPS 충족",IF(S938&gt;67,"TOEFL 충족",IF(T938&gt;599,"JPT 충족",IF(W938&gt;49,"G-TELP 충족",IF(U938=6,"HSK점수 충족",IF(U938=5,"HSK점수 충족",IF(U938=4,IF(V938&gt;209,"HSK점수 충족","자격미달"),"자격미달")))))))),IF(P938="D",IF(Q938&gt;649,"TOEIC 충족",IF(R938&gt;244,"New-TEPS 충족",IF(S938&gt;73,"TOEFL 충족",IF(T938&gt;649,"JPT 충족",IF(W938&gt;56,"G-TELP 충족",IF(U1879=6,"HSK점수 충족",IF(U1879=5,"HSK점수 충족",IF(U1879=4,IF(V1879&gt;254,"HSK점수 충족","자격미달"),"자격미달")))))))),0))))</f>
        <v>TOEIC 충족</v>
      </c>
      <c r="AC938" s="21"/>
      <c r="AD938" s="4">
        <f>IF(P938="A",VLOOKUP(Q938,[1]교육_어학_경력backdata!$B$3:$C$9,2,1),IF(P938="B",VLOOKUP(Q938,[1]교육_어학_경력backdata!$G$3:$H$9,2,1),IF(P938="C",0,"오류")))</f>
        <v>8</v>
      </c>
      <c r="AE938" s="4">
        <f>IF(P938="A",VLOOKUP(R938,[1]교육_어학_경력backdata!$B$11:$C$17,2,1),IF(P938="B",VLOOKUP(R938,[1]교육_어학_경력backdata!$G$11:$H$17,2,1),IF(P938="C",0,"오류")))</f>
        <v>0</v>
      </c>
      <c r="AF938" s="4">
        <f>IF(P938="A",VLOOKUP(S938,[1]교육_어학_경력backdata!$B$19:$C$25,2,1),IF(P938="B",VLOOKUP(S938,[1]교육_어학_경력backdata!$G$19:$H$25,2,1),IF(P938="C",0,"오류")))</f>
        <v>0</v>
      </c>
      <c r="AG938" s="4">
        <f>IF(P938="A",VLOOKUP(T938,[1]교육_어학_경력backdata!$B$3:$C$9,2,1),IF(P938="B",VLOOKUP(T938,[1]교육_어학_경력backdata!$G$3:$H$9,2,1),IF(P938="C",0,"오류")))</f>
        <v>0</v>
      </c>
      <c r="AH938" s="4">
        <f>IF(P938="A",IF(U938=0,0,IF(U938=4,0,IF(U938=5,VLOOKUP(V938,[1]교육_어학_경력backdata!$B$27:$C$29,2,1),IF(U938=6,VLOOKUP(V938,[1]교육_어학_경력backdata!$B$31:$C$34,2,1))))),IF(P938="B",IF(U938=0,0,IF(U938=4,0,IF(U938=5,VLOOKUP(V938,[1]교육_어학_경력backdata!$G$27:$H$31,2,1),IF(U938=6,VLOOKUP(V938,[1]교육_어학_경력backdata!$G$33:$H$34,2,1))))),IF(CT938="C",0,"오류")))</f>
        <v>0</v>
      </c>
      <c r="AI938" s="4">
        <f>IF(P938="A",VLOOKUP(W938,[1]교육_어학_경력backdata!$B$36:$C$42,2,1),IF(P938="B",VLOOKUP(W938,[1]교육_어학_경력backdata!$G$36:$H$42,2,1),IF(P938="C",0,"오류")))</f>
        <v>0</v>
      </c>
      <c r="AJ938" s="4">
        <f>SUM(AD938:AI938)</f>
        <v>8</v>
      </c>
      <c r="AK938" s="4">
        <f>_xlfn.MAXIFS(AJ:AJ,B:B,B938)</f>
        <v>8</v>
      </c>
      <c r="AL938" s="4"/>
      <c r="AM938" s="21"/>
      <c r="AN938" s="4"/>
      <c r="AO938" s="4"/>
    </row>
    <row r="939" spans="1:41" x14ac:dyDescent="0.4">
      <c r="A939" s="3">
        <f>IF(B938=B939,A938,A938+1)</f>
        <v>888</v>
      </c>
      <c r="B939" s="3" t="s">
        <v>1494</v>
      </c>
      <c r="C939" s="3" t="s">
        <v>1493</v>
      </c>
      <c r="D939" s="3" t="s">
        <v>1480</v>
      </c>
      <c r="E939" s="3" t="s">
        <v>1479</v>
      </c>
      <c r="F939" s="3">
        <f>IF(B939=B938,F938+1,1)</f>
        <v>1</v>
      </c>
      <c r="G939" s="3" t="s">
        <v>6380</v>
      </c>
      <c r="H939" s="3" t="s">
        <v>6379</v>
      </c>
      <c r="I939" s="3" t="s">
        <v>6378</v>
      </c>
      <c r="J939" s="3" t="s">
        <v>6442</v>
      </c>
      <c r="K939" s="3"/>
      <c r="L939" s="3" t="s">
        <v>6441</v>
      </c>
      <c r="M939" s="3" t="s">
        <v>6446</v>
      </c>
      <c r="P939" s="3" t="s">
        <v>1474</v>
      </c>
      <c r="Q939" s="3">
        <f>IF(H939="TOEIC",VALUE(L939),0)</f>
        <v>815</v>
      </c>
      <c r="R939" s="3">
        <f>IF(H939="NEW TEPS",VALUE(L939),0)</f>
        <v>0</v>
      </c>
      <c r="S939" s="3">
        <f>IF(H939="TOEFL(ibt)",VALUE(L939),0)</f>
        <v>0</v>
      </c>
      <c r="T939" s="3">
        <f>IF(H939="JPT",VALUE(L939),0)</f>
        <v>0</v>
      </c>
      <c r="U939" s="3">
        <f>IF(H939="HSK",VALUE(K939),0)</f>
        <v>0</v>
      </c>
      <c r="V939" s="3">
        <f>IF(H939="HSK",VALUE(L939),0)</f>
        <v>0</v>
      </c>
      <c r="W939" s="3">
        <f>IF(H939="G-TELP Level2",VALUE(L939),0)</f>
        <v>0</v>
      </c>
      <c r="X939" s="3">
        <f>IF(P939="A",IF(Q939&gt;849,1,IF(R939&gt;335,1,IF(S939&gt;97,1,IF(T939&gt;849,1,IF(W939&gt;82,1,IF(U939=6,1,IF(U939=5,IF(V939&gt;254,1,0),0))))))),IF(P939="B",IF(Q939&gt;699,1,IF(R939&gt;263,1,IF(S939&gt;78,1,IF(T939&gt;699,1,IF(W939&gt;63,1,IF(U939=6,1,IF(U939=5,IF(V939&gt;179,1,0),0))))))),IF(P939="C",IF(Q939&gt;599,1,IF(R939&gt;226,1,IF(S939&gt;67,1,IF(T939&gt;599,1,IF(W939&gt;49,1,IF(U939=6,1,IF(U939=5,1,IF(U939=4,IF(V939&gt;209,1,0),0)))))))),IF(P939="D",IF(Q939&gt;649,1,IF(R939&gt;244,1,IF(S939&gt;73,1,IF(T939&gt;649,1,IF(W939&gt;56,1,IF(U939=6,1,IF(U939=5,1,IF(U939=4,IF(V939&gt;254,1,0),0)))))))),0))))</f>
        <v>1</v>
      </c>
      <c r="Y939" s="3">
        <f>SUMIF(B:B,B939,X:X)</f>
        <v>1</v>
      </c>
      <c r="Z939" s="3" t="str">
        <f>IF(Y939&gt;0,"어학 충족","자격미달")</f>
        <v>어학 충족</v>
      </c>
      <c r="AA939" s="3"/>
      <c r="AB939" s="3" t="str">
        <f>IF(P939="A",IF(Q939&gt;849,"TOEIC 충족",IF(R939&gt;335,"New-TEPS 충족",IF(S939&gt;97,"TOEFL 충족",IF(T939&gt;849,"JPT 충족",IF(W939&gt;82,"G-TELP 충족",IF(U939=6,"HSK점수 충족",IF(U939=5,IF(V939&gt;254,"HSK점수 충족","자격미달"),"자격미달"))))))),IF(P939="B",IF(Q939&gt;699,"TOEIC 충족",IF(R939&gt;263,"New-TEPS 충족",IF(S939&gt;78,"TOEFL 충족",IF(T939&gt;699,"JPT 충족",IF(W939&gt;63,"G-TELP 충족",IF(U939=6,"HSK점수 충족",IF(U939=5,IF(V939&gt;179,"HSK점수 충족","자격미달"),"자격미달"))))))),IF(P939="C",IF(Q939&gt;599,"TOEIC 충족",IF(R939&gt;226,"New-TEPS 충족",IF(S939&gt;67,"TOEFL 충족",IF(T939&gt;599,"JPT 충족",IF(W939&gt;49,"G-TELP 충족",IF(U939=6,"HSK점수 충족",IF(U939=5,"HSK점수 충족",IF(U939=4,IF(V939&gt;209,"HSK점수 충족","자격미달"),"자격미달")))))))),IF(P939="D",IF(Q939&gt;649,"TOEIC 충족",IF(R939&gt;244,"New-TEPS 충족",IF(S939&gt;73,"TOEFL 충족",IF(T939&gt;649,"JPT 충족",IF(W939&gt;56,"G-TELP 충족",IF(U1880=6,"HSK점수 충족",IF(U1880=5,"HSK점수 충족",IF(U1880=4,IF(V1880&gt;254,"HSK점수 충족","자격미달"),"자격미달")))))))),0))))</f>
        <v>TOEIC 충족</v>
      </c>
      <c r="AC939" s="21"/>
      <c r="AD939" s="3">
        <f>IF(P939="A",VLOOKUP(Q939,[1]교육_어학_경력backdata!$B$3:$C$9,2,1),IF(P939="B",VLOOKUP(Q939,[1]교육_어학_경력backdata!$G$3:$H$9,2,1),IF(P939="C",0,"오류")))</f>
        <v>6</v>
      </c>
      <c r="AE939" s="3">
        <f>IF(P939="A",VLOOKUP(R939,[1]교육_어학_경력backdata!$B$11:$C$17,2,1),IF(P939="B",VLOOKUP(R939,[1]교육_어학_경력backdata!$G$11:$H$17,2,1),IF(P939="C",0,"오류")))</f>
        <v>0</v>
      </c>
      <c r="AF939" s="3">
        <f>IF(P939="A",VLOOKUP(S939,[1]교육_어학_경력backdata!$B$19:$C$25,2,1),IF(P939="B",VLOOKUP(S939,[1]교육_어학_경력backdata!$G$19:$H$25,2,1),IF(P939="C",0,"오류")))</f>
        <v>0</v>
      </c>
      <c r="AG939" s="3">
        <f>IF(P939="A",VLOOKUP(T939,[1]교육_어학_경력backdata!$B$3:$C$9,2,1),IF(P939="B",VLOOKUP(T939,[1]교육_어학_경력backdata!$G$3:$H$9,2,1),IF(P939="C",0,"오류")))</f>
        <v>0</v>
      </c>
      <c r="AH939" s="3">
        <f>IF(P939="A",IF(U939=0,0,IF(U939=4,0,IF(U939=5,VLOOKUP(V939,[1]교육_어학_경력backdata!$B$27:$C$29,2,1),IF(U939=6,VLOOKUP(V939,[1]교육_어학_경력backdata!$B$31:$C$34,2,1))))),IF(P939="B",IF(U939=0,0,IF(U939=4,0,IF(U939=5,VLOOKUP(V939,[1]교육_어학_경력backdata!$G$27:$H$31,2,1),IF(U939=6,VLOOKUP(V939,[1]교육_어학_경력backdata!$G$33:$H$34,2,1))))),IF(CT939="C",0,"오류")))</f>
        <v>0</v>
      </c>
      <c r="AI939" s="3">
        <f>IF(P939="A",VLOOKUP(W939,[1]교육_어학_경력backdata!$B$36:$C$42,2,1),IF(P939="B",VLOOKUP(W939,[1]교육_어학_경력backdata!$G$36:$H$42,2,1),IF(P939="C",0,"오류")))</f>
        <v>0</v>
      </c>
      <c r="AJ939" s="3">
        <f>SUM(AD939:AI939)</f>
        <v>6</v>
      </c>
      <c r="AK939" s="3">
        <f>_xlfn.MAXIFS(AJ:AJ,B:B,B939)</f>
        <v>6</v>
      </c>
      <c r="AL939" s="3"/>
      <c r="AM939" s="21"/>
      <c r="AN939" s="3"/>
      <c r="AO939" s="3"/>
    </row>
    <row r="940" spans="1:41" x14ac:dyDescent="0.4">
      <c r="A940" s="4">
        <f>IF(B939=B940,A939,A939+1)</f>
        <v>889</v>
      </c>
      <c r="B940" s="4" t="s">
        <v>1490</v>
      </c>
      <c r="C940" s="4" t="s">
        <v>1489</v>
      </c>
      <c r="D940" s="4" t="s">
        <v>1480</v>
      </c>
      <c r="E940" s="4" t="s">
        <v>1479</v>
      </c>
      <c r="F940" s="4">
        <f>IF(B940=B939,F939+1,1)</f>
        <v>1</v>
      </c>
      <c r="G940" s="4" t="s">
        <v>6384</v>
      </c>
      <c r="H940" s="4" t="s">
        <v>6379</v>
      </c>
      <c r="I940" s="4" t="s">
        <v>6378</v>
      </c>
      <c r="J940" s="4" t="s">
        <v>6445</v>
      </c>
      <c r="K940" s="4"/>
      <c r="L940" s="4" t="s">
        <v>6444</v>
      </c>
      <c r="M940" s="4" t="s">
        <v>6443</v>
      </c>
      <c r="P940" s="4" t="s">
        <v>1474</v>
      </c>
      <c r="Q940" s="4">
        <f>IF(H940="TOEIC",VALUE(L940),0)</f>
        <v>790</v>
      </c>
      <c r="R940" s="4">
        <f>IF(H940="NEW TEPS",VALUE(L940),0)</f>
        <v>0</v>
      </c>
      <c r="S940" s="4">
        <f>IF(H940="TOEFL(ibt)",VALUE(L940),0)</f>
        <v>0</v>
      </c>
      <c r="T940" s="4">
        <f>IF(H940="JPT",VALUE(L940),0)</f>
        <v>0</v>
      </c>
      <c r="U940" s="4">
        <f>IF(H940="HSK",VALUE(K940),0)</f>
        <v>0</v>
      </c>
      <c r="V940" s="4">
        <f>IF(H940="HSK",VALUE(L940),0)</f>
        <v>0</v>
      </c>
      <c r="W940" s="4">
        <f>IF(H940="G-TELP Level2",VALUE(L940),0)</f>
        <v>0</v>
      </c>
      <c r="X940" s="4">
        <f>IF(P940="A",IF(Q940&gt;849,1,IF(R940&gt;335,1,IF(S940&gt;97,1,IF(T940&gt;849,1,IF(W940&gt;82,1,IF(U940=6,1,IF(U940=5,IF(V940&gt;254,1,0),0))))))),IF(P940="B",IF(Q940&gt;699,1,IF(R940&gt;263,1,IF(S940&gt;78,1,IF(T940&gt;699,1,IF(W940&gt;63,1,IF(U940=6,1,IF(U940=5,IF(V940&gt;179,1,0),0))))))),IF(P940="C",IF(Q940&gt;599,1,IF(R940&gt;226,1,IF(S940&gt;67,1,IF(T940&gt;599,1,IF(W940&gt;49,1,IF(U940=6,1,IF(U940=5,1,IF(U940=4,IF(V940&gt;209,1,0),0)))))))),IF(P940="D",IF(Q940&gt;649,1,IF(R940&gt;244,1,IF(S940&gt;73,1,IF(T940&gt;649,1,IF(W940&gt;56,1,IF(U940=6,1,IF(U940=5,1,IF(U940=4,IF(V940&gt;254,1,0),0)))))))),0))))</f>
        <v>1</v>
      </c>
      <c r="Y940" s="4">
        <f>SUMIF(B:B,B940,X:X)</f>
        <v>1</v>
      </c>
      <c r="Z940" s="4" t="str">
        <f>IF(Y940&gt;0,"어학 충족","자격미달")</f>
        <v>어학 충족</v>
      </c>
      <c r="AA940" s="4"/>
      <c r="AB940" s="4" t="str">
        <f>IF(P940="A",IF(Q940&gt;849,"TOEIC 충족",IF(R940&gt;335,"New-TEPS 충족",IF(S940&gt;97,"TOEFL 충족",IF(T940&gt;849,"JPT 충족",IF(W940&gt;82,"G-TELP 충족",IF(U940=6,"HSK점수 충족",IF(U940=5,IF(V940&gt;254,"HSK점수 충족","자격미달"),"자격미달"))))))),IF(P940="B",IF(Q940&gt;699,"TOEIC 충족",IF(R940&gt;263,"New-TEPS 충족",IF(S940&gt;78,"TOEFL 충족",IF(T940&gt;699,"JPT 충족",IF(W940&gt;63,"G-TELP 충족",IF(U940=6,"HSK점수 충족",IF(U940=5,IF(V940&gt;179,"HSK점수 충족","자격미달"),"자격미달"))))))),IF(P940="C",IF(Q940&gt;599,"TOEIC 충족",IF(R940&gt;226,"New-TEPS 충족",IF(S940&gt;67,"TOEFL 충족",IF(T940&gt;599,"JPT 충족",IF(W940&gt;49,"G-TELP 충족",IF(U940=6,"HSK점수 충족",IF(U940=5,"HSK점수 충족",IF(U940=4,IF(V940&gt;209,"HSK점수 충족","자격미달"),"자격미달")))))))),IF(P940="D",IF(Q940&gt;649,"TOEIC 충족",IF(R940&gt;244,"New-TEPS 충족",IF(S940&gt;73,"TOEFL 충족",IF(T940&gt;649,"JPT 충족",IF(W940&gt;56,"G-TELP 충족",IF(U1881=6,"HSK점수 충족",IF(U1881=5,"HSK점수 충족",IF(U1881=4,IF(V1881&gt;254,"HSK점수 충족","자격미달"),"자격미달")))))))),0))))</f>
        <v>TOEIC 충족</v>
      </c>
      <c r="AC940" s="21"/>
      <c r="AD940" s="4">
        <f>IF(P940="A",VLOOKUP(Q940,[1]교육_어학_경력backdata!$B$3:$C$9,2,1),IF(P940="B",VLOOKUP(Q940,[1]교육_어학_경력backdata!$G$3:$H$9,2,1),IF(P940="C",0,"오류")))</f>
        <v>4</v>
      </c>
      <c r="AE940" s="4">
        <f>IF(P940="A",VLOOKUP(R940,[1]교육_어학_경력backdata!$B$11:$C$17,2,1),IF(P940="B",VLOOKUP(R940,[1]교육_어학_경력backdata!$G$11:$H$17,2,1),IF(P940="C",0,"오류")))</f>
        <v>0</v>
      </c>
      <c r="AF940" s="4">
        <f>IF(P940="A",VLOOKUP(S940,[1]교육_어학_경력backdata!$B$19:$C$25,2,1),IF(P940="B",VLOOKUP(S940,[1]교육_어학_경력backdata!$G$19:$H$25,2,1),IF(P940="C",0,"오류")))</f>
        <v>0</v>
      </c>
      <c r="AG940" s="4">
        <f>IF(P940="A",VLOOKUP(T940,[1]교육_어학_경력backdata!$B$3:$C$9,2,1),IF(P940="B",VLOOKUP(T940,[1]교육_어학_경력backdata!$G$3:$H$9,2,1),IF(P940="C",0,"오류")))</f>
        <v>0</v>
      </c>
      <c r="AH940" s="4">
        <f>IF(P940="A",IF(U940=0,0,IF(U940=4,0,IF(U940=5,VLOOKUP(V940,[1]교육_어학_경력backdata!$B$27:$C$29,2,1),IF(U940=6,VLOOKUP(V940,[1]교육_어학_경력backdata!$B$31:$C$34,2,1))))),IF(P940="B",IF(U940=0,0,IF(U940=4,0,IF(U940=5,VLOOKUP(V940,[1]교육_어학_경력backdata!$G$27:$H$31,2,1),IF(U940=6,VLOOKUP(V940,[1]교육_어학_경력backdata!$G$33:$H$34,2,1))))),IF(CT940="C",0,"오류")))</f>
        <v>0</v>
      </c>
      <c r="AI940" s="4">
        <f>IF(P940="A",VLOOKUP(W940,[1]교육_어학_경력backdata!$B$36:$C$42,2,1),IF(P940="B",VLOOKUP(W940,[1]교육_어학_경력backdata!$G$36:$H$42,2,1),IF(P940="C",0,"오류")))</f>
        <v>0</v>
      </c>
      <c r="AJ940" s="4">
        <f>SUM(AD940:AI940)</f>
        <v>4</v>
      </c>
      <c r="AK940" s="4">
        <f>_xlfn.MAXIFS(AJ:AJ,B:B,B940)</f>
        <v>4</v>
      </c>
      <c r="AL940" s="4"/>
      <c r="AM940" s="21"/>
      <c r="AN940" s="4"/>
      <c r="AO940" s="4"/>
    </row>
    <row r="941" spans="1:41" x14ac:dyDescent="0.4">
      <c r="A941" s="3">
        <f>IF(B940=B941,A940,A940+1)</f>
        <v>890</v>
      </c>
      <c r="B941" s="3" t="s">
        <v>1486</v>
      </c>
      <c r="C941" s="3" t="s">
        <v>1485</v>
      </c>
      <c r="D941" s="3" t="s">
        <v>1480</v>
      </c>
      <c r="E941" s="3" t="s">
        <v>1479</v>
      </c>
      <c r="F941" s="3">
        <f>IF(B941=B940,F940+1,1)</f>
        <v>1</v>
      </c>
      <c r="G941" s="3" t="s">
        <v>6380</v>
      </c>
      <c r="H941" s="3" t="s">
        <v>6379</v>
      </c>
      <c r="I941" s="3" t="s">
        <v>6378</v>
      </c>
      <c r="J941" s="3" t="s">
        <v>6442</v>
      </c>
      <c r="K941" s="3"/>
      <c r="L941" s="3" t="s">
        <v>6441</v>
      </c>
      <c r="M941" s="3" t="s">
        <v>6440</v>
      </c>
      <c r="P941" s="3" t="s">
        <v>1474</v>
      </c>
      <c r="Q941" s="3">
        <f>IF(H941="TOEIC",VALUE(L941),0)</f>
        <v>815</v>
      </c>
      <c r="R941" s="3">
        <f>IF(H941="NEW TEPS",VALUE(L941),0)</f>
        <v>0</v>
      </c>
      <c r="S941" s="3">
        <f>IF(H941="TOEFL(ibt)",VALUE(L941),0)</f>
        <v>0</v>
      </c>
      <c r="T941" s="3">
        <f>IF(H941="JPT",VALUE(L941),0)</f>
        <v>0</v>
      </c>
      <c r="U941" s="3">
        <f>IF(H941="HSK",VALUE(K941),0)</f>
        <v>0</v>
      </c>
      <c r="V941" s="3">
        <f>IF(H941="HSK",VALUE(L941),0)</f>
        <v>0</v>
      </c>
      <c r="W941" s="3">
        <f>IF(H941="G-TELP Level2",VALUE(L941),0)</f>
        <v>0</v>
      </c>
      <c r="X941" s="3">
        <f>IF(P941="A",IF(Q941&gt;849,1,IF(R941&gt;335,1,IF(S941&gt;97,1,IF(T941&gt;849,1,IF(W941&gt;82,1,IF(U941=6,1,IF(U941=5,IF(V941&gt;254,1,0),0))))))),IF(P941="B",IF(Q941&gt;699,1,IF(R941&gt;263,1,IF(S941&gt;78,1,IF(T941&gt;699,1,IF(W941&gt;63,1,IF(U941=6,1,IF(U941=5,IF(V941&gt;179,1,0),0))))))),IF(P941="C",IF(Q941&gt;599,1,IF(R941&gt;226,1,IF(S941&gt;67,1,IF(T941&gt;599,1,IF(W941&gt;49,1,IF(U941=6,1,IF(U941=5,1,IF(U941=4,IF(V941&gt;209,1,0),0)))))))),IF(P941="D",IF(Q941&gt;649,1,IF(R941&gt;244,1,IF(S941&gt;73,1,IF(T941&gt;649,1,IF(W941&gt;56,1,IF(U941=6,1,IF(U941=5,1,IF(U941=4,IF(V941&gt;254,1,0),0)))))))),0))))</f>
        <v>1</v>
      </c>
      <c r="Y941" s="3">
        <f>SUMIF(B:B,B941,X:X)</f>
        <v>1</v>
      </c>
      <c r="Z941" s="3" t="str">
        <f>IF(Y941&gt;0,"어학 충족","자격미달")</f>
        <v>어학 충족</v>
      </c>
      <c r="AA941" s="3"/>
      <c r="AB941" s="3" t="str">
        <f>IF(P941="A",IF(Q941&gt;849,"TOEIC 충족",IF(R941&gt;335,"New-TEPS 충족",IF(S941&gt;97,"TOEFL 충족",IF(T941&gt;849,"JPT 충족",IF(W941&gt;82,"G-TELP 충족",IF(U941=6,"HSK점수 충족",IF(U941=5,IF(V941&gt;254,"HSK점수 충족","자격미달"),"자격미달"))))))),IF(P941="B",IF(Q941&gt;699,"TOEIC 충족",IF(R941&gt;263,"New-TEPS 충족",IF(S941&gt;78,"TOEFL 충족",IF(T941&gt;699,"JPT 충족",IF(W941&gt;63,"G-TELP 충족",IF(U941=6,"HSK점수 충족",IF(U941=5,IF(V941&gt;179,"HSK점수 충족","자격미달"),"자격미달"))))))),IF(P941="C",IF(Q941&gt;599,"TOEIC 충족",IF(R941&gt;226,"New-TEPS 충족",IF(S941&gt;67,"TOEFL 충족",IF(T941&gt;599,"JPT 충족",IF(W941&gt;49,"G-TELP 충족",IF(U941=6,"HSK점수 충족",IF(U941=5,"HSK점수 충족",IF(U941=4,IF(V941&gt;209,"HSK점수 충족","자격미달"),"자격미달")))))))),IF(P941="D",IF(Q941&gt;649,"TOEIC 충족",IF(R941&gt;244,"New-TEPS 충족",IF(S941&gt;73,"TOEFL 충족",IF(T941&gt;649,"JPT 충족",IF(W941&gt;56,"G-TELP 충족",IF(U1882=6,"HSK점수 충족",IF(U1882=5,"HSK점수 충족",IF(U1882=4,IF(V1882&gt;254,"HSK점수 충족","자격미달"),"자격미달")))))))),0))))</f>
        <v>TOEIC 충족</v>
      </c>
      <c r="AC941" s="21"/>
      <c r="AD941" s="3">
        <f>IF(P941="A",VLOOKUP(Q941,[1]교육_어학_경력backdata!$B$3:$C$9,2,1),IF(P941="B",VLOOKUP(Q941,[1]교육_어학_경력backdata!$G$3:$H$9,2,1),IF(P941="C",0,"오류")))</f>
        <v>6</v>
      </c>
      <c r="AE941" s="3">
        <f>IF(P941="A",VLOOKUP(R941,[1]교육_어학_경력backdata!$B$11:$C$17,2,1),IF(P941="B",VLOOKUP(R941,[1]교육_어학_경력backdata!$G$11:$H$17,2,1),IF(P941="C",0,"오류")))</f>
        <v>0</v>
      </c>
      <c r="AF941" s="3">
        <f>IF(P941="A",VLOOKUP(S941,[1]교육_어학_경력backdata!$B$19:$C$25,2,1),IF(P941="B",VLOOKUP(S941,[1]교육_어학_경력backdata!$G$19:$H$25,2,1),IF(P941="C",0,"오류")))</f>
        <v>0</v>
      </c>
      <c r="AG941" s="3">
        <f>IF(P941="A",VLOOKUP(T941,[1]교육_어학_경력backdata!$B$3:$C$9,2,1),IF(P941="B",VLOOKUP(T941,[1]교육_어학_경력backdata!$G$3:$H$9,2,1),IF(P941="C",0,"오류")))</f>
        <v>0</v>
      </c>
      <c r="AH941" s="3">
        <f>IF(P941="A",IF(U941=0,0,IF(U941=4,0,IF(U941=5,VLOOKUP(V941,[1]교육_어학_경력backdata!$B$27:$C$29,2,1),IF(U941=6,VLOOKUP(V941,[1]교육_어학_경력backdata!$B$31:$C$34,2,1))))),IF(P941="B",IF(U941=0,0,IF(U941=4,0,IF(U941=5,VLOOKUP(V941,[1]교육_어학_경력backdata!$G$27:$H$31,2,1),IF(U941=6,VLOOKUP(V941,[1]교육_어학_경력backdata!$G$33:$H$34,2,1))))),IF(CT941="C",0,"오류")))</f>
        <v>0</v>
      </c>
      <c r="AI941" s="3">
        <f>IF(P941="A",VLOOKUP(W941,[1]교육_어학_경력backdata!$B$36:$C$42,2,1),IF(P941="B",VLOOKUP(W941,[1]교육_어학_경력backdata!$G$36:$H$42,2,1),IF(P941="C",0,"오류")))</f>
        <v>0</v>
      </c>
      <c r="AJ941" s="3">
        <f>SUM(AD941:AI941)</f>
        <v>6</v>
      </c>
      <c r="AK941" s="3">
        <f>_xlfn.MAXIFS(AJ:AJ,B:B,B941)</f>
        <v>6</v>
      </c>
      <c r="AL941" s="3"/>
      <c r="AM941" s="21"/>
      <c r="AN941" s="3"/>
      <c r="AO941" s="3"/>
    </row>
    <row r="942" spans="1:41" x14ac:dyDescent="0.4">
      <c r="A942" s="4">
        <f>IF(B941=B942,A941,A941+1)</f>
        <v>891</v>
      </c>
      <c r="B942" s="4" t="s">
        <v>1482</v>
      </c>
      <c r="C942" s="4" t="s">
        <v>1481</v>
      </c>
      <c r="D942" s="4" t="s">
        <v>1480</v>
      </c>
      <c r="E942" s="4" t="s">
        <v>1479</v>
      </c>
      <c r="F942" s="4">
        <f>IF(B942=B941,F941+1,1)</f>
        <v>1</v>
      </c>
      <c r="G942" s="4" t="s">
        <v>6384</v>
      </c>
      <c r="H942" s="4" t="s">
        <v>6379</v>
      </c>
      <c r="I942" s="4" t="s">
        <v>6378</v>
      </c>
      <c r="J942" s="4" t="s">
        <v>6439</v>
      </c>
      <c r="K942" s="4"/>
      <c r="L942" s="4" t="s">
        <v>6438</v>
      </c>
      <c r="M942" s="4" t="s">
        <v>6437</v>
      </c>
      <c r="P942" s="4" t="s">
        <v>1474</v>
      </c>
      <c r="Q942" s="4">
        <f>IF(H942="TOEIC",VALUE(L942),0)</f>
        <v>785</v>
      </c>
      <c r="R942" s="4">
        <f>IF(H942="NEW TEPS",VALUE(L942),0)</f>
        <v>0</v>
      </c>
      <c r="S942" s="4">
        <f>IF(H942="TOEFL(ibt)",VALUE(L942),0)</f>
        <v>0</v>
      </c>
      <c r="T942" s="4">
        <f>IF(H942="JPT",VALUE(L942),0)</f>
        <v>0</v>
      </c>
      <c r="U942" s="4">
        <f>IF(H942="HSK",VALUE(K942),0)</f>
        <v>0</v>
      </c>
      <c r="V942" s="4">
        <f>IF(H942="HSK",VALUE(L942),0)</f>
        <v>0</v>
      </c>
      <c r="W942" s="4">
        <f>IF(H942="G-TELP Level2",VALUE(L942),0)</f>
        <v>0</v>
      </c>
      <c r="X942" s="4">
        <f>IF(P942="A",IF(Q942&gt;849,1,IF(R942&gt;335,1,IF(S942&gt;97,1,IF(T942&gt;849,1,IF(W942&gt;82,1,IF(U942=6,1,IF(U942=5,IF(V942&gt;254,1,0),0))))))),IF(P942="B",IF(Q942&gt;699,1,IF(R942&gt;263,1,IF(S942&gt;78,1,IF(T942&gt;699,1,IF(W942&gt;63,1,IF(U942=6,1,IF(U942=5,IF(V942&gt;179,1,0),0))))))),IF(P942="C",IF(Q942&gt;599,1,IF(R942&gt;226,1,IF(S942&gt;67,1,IF(T942&gt;599,1,IF(W942&gt;49,1,IF(U942=6,1,IF(U942=5,1,IF(U942=4,IF(V942&gt;209,1,0),0)))))))),IF(P942="D",IF(Q942&gt;649,1,IF(R942&gt;244,1,IF(S942&gt;73,1,IF(T942&gt;649,1,IF(W942&gt;56,1,IF(U942=6,1,IF(U942=5,1,IF(U942=4,IF(V942&gt;254,1,0),0)))))))),0))))</f>
        <v>1</v>
      </c>
      <c r="Y942" s="4">
        <f>SUMIF(B:B,B942,X:X)</f>
        <v>1</v>
      </c>
      <c r="Z942" s="4" t="str">
        <f>IF(Y942&gt;0,"어학 충족","자격미달")</f>
        <v>어학 충족</v>
      </c>
      <c r="AA942" s="4"/>
      <c r="AB942" s="4" t="str">
        <f>IF(P942="A",IF(Q942&gt;849,"TOEIC 충족",IF(R942&gt;335,"New-TEPS 충족",IF(S942&gt;97,"TOEFL 충족",IF(T942&gt;849,"JPT 충족",IF(W942&gt;82,"G-TELP 충족",IF(U942=6,"HSK점수 충족",IF(U942=5,IF(V942&gt;254,"HSK점수 충족","자격미달"),"자격미달"))))))),IF(P942="B",IF(Q942&gt;699,"TOEIC 충족",IF(R942&gt;263,"New-TEPS 충족",IF(S942&gt;78,"TOEFL 충족",IF(T942&gt;699,"JPT 충족",IF(W942&gt;63,"G-TELP 충족",IF(U942=6,"HSK점수 충족",IF(U942=5,IF(V942&gt;179,"HSK점수 충족","자격미달"),"자격미달"))))))),IF(P942="C",IF(Q942&gt;599,"TOEIC 충족",IF(R942&gt;226,"New-TEPS 충족",IF(S942&gt;67,"TOEFL 충족",IF(T942&gt;599,"JPT 충족",IF(W942&gt;49,"G-TELP 충족",IF(U942=6,"HSK점수 충족",IF(U942=5,"HSK점수 충족",IF(U942=4,IF(V942&gt;209,"HSK점수 충족","자격미달"),"자격미달")))))))),IF(P942="D",IF(Q942&gt;649,"TOEIC 충족",IF(R942&gt;244,"New-TEPS 충족",IF(S942&gt;73,"TOEFL 충족",IF(T942&gt;649,"JPT 충족",IF(W942&gt;56,"G-TELP 충족",IF(U1883=6,"HSK점수 충족",IF(U1883=5,"HSK점수 충족",IF(U1883=4,IF(V1883&gt;254,"HSK점수 충족","자격미달"),"자격미달")))))))),0))))</f>
        <v>TOEIC 충족</v>
      </c>
      <c r="AC942" s="21"/>
      <c r="AD942" s="4">
        <f>IF(P942="A",VLOOKUP(Q942,[1]교육_어학_경력backdata!$B$3:$C$9,2,1),IF(P942="B",VLOOKUP(Q942,[1]교육_어학_경력backdata!$G$3:$H$9,2,1),IF(P942="C",0,"오류")))</f>
        <v>4</v>
      </c>
      <c r="AE942" s="4">
        <f>IF(P942="A",VLOOKUP(R942,[1]교육_어학_경력backdata!$B$11:$C$17,2,1),IF(P942="B",VLOOKUP(R942,[1]교육_어학_경력backdata!$G$11:$H$17,2,1),IF(P942="C",0,"오류")))</f>
        <v>0</v>
      </c>
      <c r="AF942" s="4">
        <f>IF(P942="A",VLOOKUP(S942,[1]교육_어학_경력backdata!$B$19:$C$25,2,1),IF(P942="B",VLOOKUP(S942,[1]교육_어학_경력backdata!$G$19:$H$25,2,1),IF(P942="C",0,"오류")))</f>
        <v>0</v>
      </c>
      <c r="AG942" s="4">
        <f>IF(P942="A",VLOOKUP(T942,[1]교육_어학_경력backdata!$B$3:$C$9,2,1),IF(P942="B",VLOOKUP(T942,[1]교육_어학_경력backdata!$G$3:$H$9,2,1),IF(P942="C",0,"오류")))</f>
        <v>0</v>
      </c>
      <c r="AH942" s="4">
        <f>IF(P942="A",IF(U942=0,0,IF(U942=4,0,IF(U942=5,VLOOKUP(V942,[1]교육_어학_경력backdata!$B$27:$C$29,2,1),IF(U942=6,VLOOKUP(V942,[1]교육_어학_경력backdata!$B$31:$C$34,2,1))))),IF(P942="B",IF(U942=0,0,IF(U942=4,0,IF(U942=5,VLOOKUP(V942,[1]교육_어학_경력backdata!$G$27:$H$31,2,1),IF(U942=6,VLOOKUP(V942,[1]교육_어학_경력backdata!$G$33:$H$34,2,1))))),IF(CT942="C",0,"오류")))</f>
        <v>0</v>
      </c>
      <c r="AI942" s="4">
        <f>IF(P942="A",VLOOKUP(W942,[1]교육_어학_경력backdata!$B$36:$C$42,2,1),IF(P942="B",VLOOKUP(W942,[1]교육_어학_경력backdata!$G$36:$H$42,2,1),IF(P942="C",0,"오류")))</f>
        <v>0</v>
      </c>
      <c r="AJ942" s="4">
        <f>SUM(AD942:AI942)</f>
        <v>4</v>
      </c>
      <c r="AK942" s="4">
        <f>_xlfn.MAXIFS(AJ:AJ,B:B,B942)</f>
        <v>4</v>
      </c>
      <c r="AL942" s="4"/>
      <c r="AM942" s="21"/>
      <c r="AN942" s="4"/>
      <c r="AO942" s="4"/>
    </row>
    <row r="943" spans="1:41" x14ac:dyDescent="0.4">
      <c r="A943" s="3">
        <f>IF(B942=B943,A942,A942+1)</f>
        <v>892</v>
      </c>
      <c r="B943" s="18" t="s">
        <v>1458</v>
      </c>
      <c r="C943" s="18" t="s">
        <v>1457</v>
      </c>
      <c r="D943" s="18" t="s">
        <v>1429</v>
      </c>
      <c r="E943" s="18" t="s">
        <v>1428</v>
      </c>
      <c r="F943" s="18">
        <f>IF(B943=B942,F942+1,1)</f>
        <v>1</v>
      </c>
      <c r="G943" s="18" t="s">
        <v>6374</v>
      </c>
      <c r="H943" s="18" t="s">
        <v>6374</v>
      </c>
      <c r="I943" s="18" t="s">
        <v>568</v>
      </c>
      <c r="J943" s="18" t="s">
        <v>568</v>
      </c>
      <c r="K943" s="18" t="s">
        <v>568</v>
      </c>
      <c r="L943" s="18" t="s">
        <v>568</v>
      </c>
      <c r="M943" s="18" t="s">
        <v>568</v>
      </c>
      <c r="P943" s="3" t="s">
        <v>6373</v>
      </c>
      <c r="Q943" s="3">
        <f>IF(H943="TOEIC",VALUE(L943),0)</f>
        <v>0</v>
      </c>
      <c r="R943" s="3">
        <f>IF(H943="NEW TEPS",VALUE(L943),0)</f>
        <v>0</v>
      </c>
      <c r="S943" s="3">
        <f>IF(H943="TOEFL(ibt)",VALUE(L943),0)</f>
        <v>0</v>
      </c>
      <c r="T943" s="3">
        <f>IF(H943="JPT",VALUE(L943),0)</f>
        <v>0</v>
      </c>
      <c r="U943" s="3">
        <f>IF(H943="HSK",VALUE(K943),0)</f>
        <v>0</v>
      </c>
      <c r="V943" s="3">
        <f>IF(H943="HSK",VALUE(L943),0)</f>
        <v>0</v>
      </c>
      <c r="W943" s="3">
        <f>IF(H943="G-TELP Level2",VALUE(L943),0)</f>
        <v>0</v>
      </c>
      <c r="X943" s="3">
        <f>IF(P943="A",IF(Q943&gt;849,1,IF(R943&gt;335,1,IF(S943&gt;97,1,IF(T943&gt;849,1,IF(W943&gt;82,1,IF(U943=6,1,IF(U943=5,IF(V943&gt;254,1,0),0))))))),IF(P943="B",IF(Q943&gt;699,1,IF(R943&gt;263,1,IF(S943&gt;78,1,IF(T943&gt;699,1,IF(W943&gt;63,1,IF(U943=6,1,IF(U943=5,IF(V943&gt;179,1,0),0))))))),IF(P943="C",IF(Q943&gt;599,1,IF(R943&gt;226,1,IF(S943&gt;67,1,IF(T943&gt;599,1,IF(W943&gt;49,1,IF(U943=6,1,IF(U943=5,1,IF(U943=4,IF(V943&gt;209,1,0),0)))))))),IF(P943="D",IF(Q943&gt;649,1,IF(R943&gt;244,1,IF(S943&gt;73,1,IF(T943&gt;649,1,IF(W943&gt;56,1,IF(U943=6,1,IF(U943=5,1,IF(U943=4,IF(V943&gt;254,1,0),0)))))))),0))))</f>
        <v>0</v>
      </c>
      <c r="Y943" s="3">
        <f>SUMIF(B:B,B943,X:X)</f>
        <v>0</v>
      </c>
      <c r="Z943" s="3" t="str">
        <f>IF(Y943&gt;0,"어학 충족","자격미달")</f>
        <v>자격미달</v>
      </c>
      <c r="AA943" s="3"/>
      <c r="AB943" s="3" t="str">
        <f>IF(P943="A",IF(Q943&gt;849,"TOEIC 충족",IF(R943&gt;335,"New-TEPS 충족",IF(S943&gt;97,"TOEFL 충족",IF(T943&gt;849,"JPT 충족",IF(W943&gt;82,"G-TELP 충족",IF(U943=6,"HSK점수 충족",IF(U943=5,IF(V943&gt;254,"HSK점수 충족","자격미달"),"자격미달"))))))),IF(P943="B",IF(Q943&gt;699,"TOEIC 충족",IF(R943&gt;263,"New-TEPS 충족",IF(S943&gt;78,"TOEFL 충족",IF(T943&gt;699,"JPT 충족",IF(W943&gt;63,"G-TELP 충족",IF(U943=6,"HSK점수 충족",IF(U943=5,IF(V943&gt;179,"HSK점수 충족","자격미달"),"자격미달"))))))),IF(P943="C",IF(Q943&gt;599,"TOEIC 충족",IF(R943&gt;226,"New-TEPS 충족",IF(S943&gt;67,"TOEFL 충족",IF(T943&gt;599,"JPT 충족",IF(W943&gt;49,"G-TELP 충족",IF(U943=6,"HSK점수 충족",IF(U943=5,"HSK점수 충족",IF(U943=4,IF(V943&gt;209,"HSK점수 충족","자격미달"),"자격미달")))))))),IF(P943="D",IF(Q943&gt;649,"TOEIC 충족",IF(R943&gt;244,"New-TEPS 충족",IF(S943&gt;73,"TOEFL 충족",IF(T943&gt;649,"JPT 충족",IF(W943&gt;56,"G-TELP 충족",IF(U1884=6,"HSK점수 충족",IF(U1884=5,"HSK점수 충족",IF(U1884=4,IF(V1884&gt;254,"HSK점수 충족","자격미달"),"자격미달")))))))),0))))</f>
        <v>자격미달</v>
      </c>
      <c r="AD943" s="3"/>
      <c r="AE943" s="3"/>
      <c r="AF943" s="3"/>
      <c r="AG943" s="3"/>
      <c r="AH943" s="3"/>
      <c r="AI943" s="3"/>
      <c r="AJ943" s="3"/>
      <c r="AK943" s="3"/>
      <c r="AL943" s="3"/>
      <c r="AN943" s="3"/>
      <c r="AO943" s="3"/>
    </row>
    <row r="944" spans="1:41" x14ac:dyDescent="0.4">
      <c r="A944" s="3">
        <f>IF(B943=B944,A943,A943+1)</f>
        <v>893</v>
      </c>
      <c r="B944" s="18" t="s">
        <v>1453</v>
      </c>
      <c r="C944" s="18" t="s">
        <v>1452</v>
      </c>
      <c r="D944" s="18" t="s">
        <v>1429</v>
      </c>
      <c r="E944" s="18" t="s">
        <v>1428</v>
      </c>
      <c r="F944" s="18">
        <f>IF(B944=B943,F943+1,1)</f>
        <v>1</v>
      </c>
      <c r="G944" s="18" t="s">
        <v>6380</v>
      </c>
      <c r="H944" s="18" t="s">
        <v>6419</v>
      </c>
      <c r="I944" s="18" t="s">
        <v>6418</v>
      </c>
      <c r="J944" s="18" t="s">
        <v>6436</v>
      </c>
      <c r="K944" s="18"/>
      <c r="L944" s="18" t="s">
        <v>6435</v>
      </c>
      <c r="M944" s="18" t="s">
        <v>6434</v>
      </c>
      <c r="P944" s="3" t="s">
        <v>6373</v>
      </c>
      <c r="Q944" s="3">
        <f>IF(H944="TOEIC",VALUE(L944),0)</f>
        <v>0</v>
      </c>
      <c r="R944" s="3">
        <f>IF(H944="NEW TEPS",VALUE(L944),0)</f>
        <v>0</v>
      </c>
      <c r="S944" s="3">
        <f>IF(H944="TOEFL(ibt)",VALUE(L944),0)</f>
        <v>0</v>
      </c>
      <c r="T944" s="3">
        <f>IF(H944="JPT",VALUE(L944),0)</f>
        <v>0</v>
      </c>
      <c r="U944" s="3">
        <f>IF(H944="HSK",VALUE(K944),0)</f>
        <v>0</v>
      </c>
      <c r="V944" s="3">
        <f>IF(H944="HSK",VALUE(L944),0)</f>
        <v>0</v>
      </c>
      <c r="W944" s="3">
        <f>IF(H944="G-TELP Level2",VALUE(L944),0)</f>
        <v>60</v>
      </c>
      <c r="X944" s="3">
        <f>IF(P944="A",IF(Q944&gt;849,1,IF(R944&gt;335,1,IF(S944&gt;97,1,IF(T944&gt;849,1,IF(W944&gt;82,1,IF(U944=6,1,IF(U944=5,IF(V944&gt;254,1,0),0))))))),IF(P944="B",IF(Q944&gt;699,1,IF(R944&gt;263,1,IF(S944&gt;78,1,IF(T944&gt;699,1,IF(W944&gt;63,1,IF(U944=6,1,IF(U944=5,IF(V944&gt;179,1,0),0))))))),IF(P944="C",IF(Q944&gt;599,1,IF(R944&gt;226,1,IF(S944&gt;67,1,IF(T944&gt;599,1,IF(W944&gt;49,1,IF(U944=6,1,IF(U944=5,1,IF(U944=4,IF(V944&gt;209,1,0),0)))))))),IF(P944="D",IF(Q944&gt;649,1,IF(R944&gt;244,1,IF(S944&gt;73,1,IF(T944&gt;649,1,IF(W944&gt;56,1,IF(U944=6,1,IF(U944=5,1,IF(U944=4,IF(V944&gt;254,1,0),0)))))))),0))))</f>
        <v>1</v>
      </c>
      <c r="Y944" s="3">
        <f>SUMIF(B:B,B944,X:X)</f>
        <v>1</v>
      </c>
      <c r="Z944" s="3" t="str">
        <f>IF(Y944&gt;0,"어학 충족","자격미달")</f>
        <v>어학 충족</v>
      </c>
      <c r="AA944" s="3"/>
      <c r="AB944" s="3" t="str">
        <f>IF(P944="A",IF(Q944&gt;849,"TOEIC 충족",IF(R944&gt;335,"New-TEPS 충족",IF(S944&gt;97,"TOEFL 충족",IF(T944&gt;849,"JPT 충족",IF(W944&gt;82,"G-TELP 충족",IF(U944=6,"HSK점수 충족",IF(U944=5,IF(V944&gt;254,"HSK점수 충족","자격미달"),"자격미달"))))))),IF(P944="B",IF(Q944&gt;699,"TOEIC 충족",IF(R944&gt;263,"New-TEPS 충족",IF(S944&gt;78,"TOEFL 충족",IF(T944&gt;699,"JPT 충족",IF(W944&gt;63,"G-TELP 충족",IF(U944=6,"HSK점수 충족",IF(U944=5,IF(V944&gt;179,"HSK점수 충족","자격미달"),"자격미달"))))))),IF(P944="C",IF(Q944&gt;599,"TOEIC 충족",IF(R944&gt;226,"New-TEPS 충족",IF(S944&gt;67,"TOEFL 충족",IF(T944&gt;599,"JPT 충족",IF(W944&gt;49,"G-TELP 충족",IF(U944=6,"HSK점수 충족",IF(U944=5,"HSK점수 충족",IF(U944=4,IF(V944&gt;209,"HSK점수 충족","자격미달"),"자격미달")))))))),IF(P944="D",IF(Q944&gt;649,"TOEIC 충족",IF(R944&gt;244,"New-TEPS 충족",IF(S944&gt;73,"TOEFL 충족",IF(T944&gt;649,"JPT 충족",IF(W944&gt;56,"G-TELP 충족",IF(U1885=6,"HSK점수 충족",IF(U1885=5,"HSK점수 충족",IF(U1885=4,IF(V1885&gt;254,"HSK점수 충족","자격미달"),"자격미달")))))))),0))))</f>
        <v>G-TELP 충족</v>
      </c>
      <c r="AD944" s="3"/>
      <c r="AE944" s="3"/>
      <c r="AF944" s="3"/>
      <c r="AG944" s="3"/>
      <c r="AH944" s="3"/>
      <c r="AI944" s="3"/>
      <c r="AJ944" s="3"/>
      <c r="AK944" s="3"/>
      <c r="AL944" s="3"/>
      <c r="AN944" s="3"/>
      <c r="AO944" s="3"/>
    </row>
    <row r="945" spans="1:41" x14ac:dyDescent="0.4">
      <c r="A945" s="4">
        <f>IF(B944=B945,A944,A944+1)</f>
        <v>894</v>
      </c>
      <c r="B945" s="17" t="s">
        <v>1449</v>
      </c>
      <c r="C945" s="17" t="s">
        <v>1448</v>
      </c>
      <c r="D945" s="17" t="s">
        <v>1429</v>
      </c>
      <c r="E945" s="17" t="s">
        <v>1428</v>
      </c>
      <c r="F945" s="17">
        <f>IF(B945=B944,F944+1,1)</f>
        <v>1</v>
      </c>
      <c r="G945" s="17" t="s">
        <v>6380</v>
      </c>
      <c r="H945" s="17" t="s">
        <v>6419</v>
      </c>
      <c r="I945" s="17" t="s">
        <v>6418</v>
      </c>
      <c r="J945" s="17" t="s">
        <v>6433</v>
      </c>
      <c r="K945" s="17"/>
      <c r="L945" s="17" t="s">
        <v>6432</v>
      </c>
      <c r="M945" s="17" t="s">
        <v>6431</v>
      </c>
      <c r="P945" s="4" t="s">
        <v>6373</v>
      </c>
      <c r="Q945" s="4">
        <f>IF(H945="TOEIC",VALUE(L945),0)</f>
        <v>0</v>
      </c>
      <c r="R945" s="4">
        <f>IF(H945="NEW TEPS",VALUE(L945),0)</f>
        <v>0</v>
      </c>
      <c r="S945" s="4">
        <f>IF(H945="TOEFL(ibt)",VALUE(L945),0)</f>
        <v>0</v>
      </c>
      <c r="T945" s="4">
        <f>IF(H945="JPT",VALUE(L945),0)</f>
        <v>0</v>
      </c>
      <c r="U945" s="4">
        <f>IF(H945="HSK",VALUE(K945),0)</f>
        <v>0</v>
      </c>
      <c r="V945" s="4">
        <f>IF(H945="HSK",VALUE(L945),0)</f>
        <v>0</v>
      </c>
      <c r="W945" s="4">
        <f>IF(H945="G-TELP Level2",VALUE(L945),0)</f>
        <v>72</v>
      </c>
      <c r="X945" s="4">
        <f>IF(P945="A",IF(Q945&gt;849,1,IF(R945&gt;335,1,IF(S945&gt;97,1,IF(T945&gt;849,1,IF(W945&gt;82,1,IF(U945=6,1,IF(U945=5,IF(V945&gt;254,1,0),0))))))),IF(P945="B",IF(Q945&gt;699,1,IF(R945&gt;263,1,IF(S945&gt;78,1,IF(T945&gt;699,1,IF(W945&gt;63,1,IF(U945=6,1,IF(U945=5,IF(V945&gt;179,1,0),0))))))),IF(P945="C",IF(Q945&gt;599,1,IF(R945&gt;226,1,IF(S945&gt;67,1,IF(T945&gt;599,1,IF(W945&gt;49,1,IF(U945=6,1,IF(U945=5,1,IF(U945=4,IF(V945&gt;209,1,0),0)))))))),IF(P945="D",IF(Q945&gt;649,1,IF(R945&gt;244,1,IF(S945&gt;73,1,IF(T945&gt;649,1,IF(W945&gt;56,1,IF(U945=6,1,IF(U945=5,1,IF(U945=4,IF(V945&gt;254,1,0),0)))))))),0))))</f>
        <v>1</v>
      </c>
      <c r="Y945" s="4">
        <f>SUMIF(B:B,B945,X:X)</f>
        <v>1</v>
      </c>
      <c r="Z945" s="4" t="str">
        <f>IF(Y945&gt;0,"어학 충족","자격미달")</f>
        <v>어학 충족</v>
      </c>
      <c r="AA945" s="4"/>
      <c r="AB945" s="4" t="str">
        <f>IF(P945="A",IF(Q945&gt;849,"TOEIC 충족",IF(R945&gt;335,"New-TEPS 충족",IF(S945&gt;97,"TOEFL 충족",IF(T945&gt;849,"JPT 충족",IF(W945&gt;82,"G-TELP 충족",IF(U945=6,"HSK점수 충족",IF(U945=5,IF(V945&gt;254,"HSK점수 충족","자격미달"),"자격미달"))))))),IF(P945="B",IF(Q945&gt;699,"TOEIC 충족",IF(R945&gt;263,"New-TEPS 충족",IF(S945&gt;78,"TOEFL 충족",IF(T945&gt;699,"JPT 충족",IF(W945&gt;63,"G-TELP 충족",IF(U945=6,"HSK점수 충족",IF(U945=5,IF(V945&gt;179,"HSK점수 충족","자격미달"),"자격미달"))))))),IF(P945="C",IF(Q945&gt;599,"TOEIC 충족",IF(R945&gt;226,"New-TEPS 충족",IF(S945&gt;67,"TOEFL 충족",IF(T945&gt;599,"JPT 충족",IF(W945&gt;49,"G-TELP 충족",IF(U945=6,"HSK점수 충족",IF(U945=5,"HSK점수 충족",IF(U945=4,IF(V945&gt;209,"HSK점수 충족","자격미달"),"자격미달")))))))),IF(P945="D",IF(Q945&gt;649,"TOEIC 충족",IF(R945&gt;244,"New-TEPS 충족",IF(S945&gt;73,"TOEFL 충족",IF(T945&gt;649,"JPT 충족",IF(W945&gt;56,"G-TELP 충족",IF(U1886=6,"HSK점수 충족",IF(U1886=5,"HSK점수 충족",IF(U1886=4,IF(V1886&gt;254,"HSK점수 충족","자격미달"),"자격미달")))))))),0))))</f>
        <v>G-TELP 충족</v>
      </c>
      <c r="AD945" s="4"/>
      <c r="AE945" s="4"/>
      <c r="AF945" s="4"/>
      <c r="AG945" s="4"/>
      <c r="AH945" s="4"/>
      <c r="AI945" s="4"/>
      <c r="AJ945" s="4"/>
      <c r="AK945" s="4"/>
      <c r="AL945" s="4"/>
      <c r="AN945" s="4"/>
      <c r="AO945" s="4"/>
    </row>
    <row r="946" spans="1:41" x14ac:dyDescent="0.4">
      <c r="A946" s="3">
        <f>IF(B945=B946,A945,A945+1)</f>
        <v>895</v>
      </c>
      <c r="B946" s="18" t="s">
        <v>1446</v>
      </c>
      <c r="C946" s="18" t="s">
        <v>1445</v>
      </c>
      <c r="D946" s="18" t="s">
        <v>1429</v>
      </c>
      <c r="E946" s="18" t="s">
        <v>1428</v>
      </c>
      <c r="F946" s="18">
        <f>IF(B946=B945,F945+1,1)</f>
        <v>1</v>
      </c>
      <c r="G946" s="18" t="s">
        <v>6384</v>
      </c>
      <c r="H946" s="18" t="s">
        <v>6379</v>
      </c>
      <c r="I946" s="18" t="s">
        <v>6378</v>
      </c>
      <c r="J946" s="18" t="s">
        <v>1933</v>
      </c>
      <c r="K946" s="18"/>
      <c r="L946" s="18" t="s">
        <v>6430</v>
      </c>
      <c r="M946" s="18" t="s">
        <v>6429</v>
      </c>
      <c r="P946" s="3" t="s">
        <v>6373</v>
      </c>
      <c r="Q946" s="3">
        <f>IF(H946="TOEIC",VALUE(L946),0)</f>
        <v>850</v>
      </c>
      <c r="R946" s="3">
        <f>IF(H946="NEW TEPS",VALUE(L946),0)</f>
        <v>0</v>
      </c>
      <c r="S946" s="3">
        <f>IF(H946="TOEFL(ibt)",VALUE(L946),0)</f>
        <v>0</v>
      </c>
      <c r="T946" s="3">
        <f>IF(H946="JPT",VALUE(L946),0)</f>
        <v>0</v>
      </c>
      <c r="U946" s="3">
        <f>IF(H946="HSK",VALUE(K946),0)</f>
        <v>0</v>
      </c>
      <c r="V946" s="3">
        <f>IF(H946="HSK",VALUE(L946),0)</f>
        <v>0</v>
      </c>
      <c r="W946" s="3">
        <f>IF(H946="G-TELP Level2",VALUE(L946),0)</f>
        <v>0</v>
      </c>
      <c r="X946" s="3">
        <f>IF(P946="A",IF(Q946&gt;849,1,IF(R946&gt;335,1,IF(S946&gt;97,1,IF(T946&gt;849,1,IF(W946&gt;82,1,IF(U946=6,1,IF(U946=5,IF(V946&gt;254,1,0),0))))))),IF(P946="B",IF(Q946&gt;699,1,IF(R946&gt;263,1,IF(S946&gt;78,1,IF(T946&gt;699,1,IF(W946&gt;63,1,IF(U946=6,1,IF(U946=5,IF(V946&gt;179,1,0),0))))))),IF(P946="C",IF(Q946&gt;599,1,IF(R946&gt;226,1,IF(S946&gt;67,1,IF(T946&gt;599,1,IF(W946&gt;49,1,IF(U946=6,1,IF(U946=5,1,IF(U946=4,IF(V946&gt;209,1,0),0)))))))),IF(P946="D",IF(Q946&gt;649,1,IF(R946&gt;244,1,IF(S946&gt;73,1,IF(T946&gt;649,1,IF(W946&gt;56,1,IF(U946=6,1,IF(U946=5,1,IF(U946=4,IF(V946&gt;254,1,0),0)))))))),0))))</f>
        <v>1</v>
      </c>
      <c r="Y946" s="3">
        <f>SUMIF(B:B,B946,X:X)</f>
        <v>1</v>
      </c>
      <c r="Z946" s="3" t="str">
        <f>IF(Y946&gt;0,"어학 충족","자격미달")</f>
        <v>어학 충족</v>
      </c>
      <c r="AA946" s="3"/>
      <c r="AB946" s="3" t="str">
        <f>IF(P946="A",IF(Q946&gt;849,"TOEIC 충족",IF(R946&gt;335,"New-TEPS 충족",IF(S946&gt;97,"TOEFL 충족",IF(T946&gt;849,"JPT 충족",IF(W946&gt;82,"G-TELP 충족",IF(U946=6,"HSK점수 충족",IF(U946=5,IF(V946&gt;254,"HSK점수 충족","자격미달"),"자격미달"))))))),IF(P946="B",IF(Q946&gt;699,"TOEIC 충족",IF(R946&gt;263,"New-TEPS 충족",IF(S946&gt;78,"TOEFL 충족",IF(T946&gt;699,"JPT 충족",IF(W946&gt;63,"G-TELP 충족",IF(U946=6,"HSK점수 충족",IF(U946=5,IF(V946&gt;179,"HSK점수 충족","자격미달"),"자격미달"))))))),IF(P946="C",IF(Q946&gt;599,"TOEIC 충족",IF(R946&gt;226,"New-TEPS 충족",IF(S946&gt;67,"TOEFL 충족",IF(T946&gt;599,"JPT 충족",IF(W946&gt;49,"G-TELP 충족",IF(U946=6,"HSK점수 충족",IF(U946=5,"HSK점수 충족",IF(U946=4,IF(V946&gt;209,"HSK점수 충족","자격미달"),"자격미달")))))))),IF(P946="D",IF(Q946&gt;649,"TOEIC 충족",IF(R946&gt;244,"New-TEPS 충족",IF(S946&gt;73,"TOEFL 충족",IF(T946&gt;649,"JPT 충족",IF(W946&gt;56,"G-TELP 충족",IF(U1887=6,"HSK점수 충족",IF(U1887=5,"HSK점수 충족",IF(U1887=4,IF(V1887&gt;254,"HSK점수 충족","자격미달"),"자격미달")))))))),0))))</f>
        <v>TOEIC 충족</v>
      </c>
      <c r="AD946" s="3"/>
      <c r="AE946" s="3"/>
      <c r="AF946" s="3"/>
      <c r="AG946" s="3"/>
      <c r="AH946" s="3"/>
      <c r="AI946" s="3"/>
      <c r="AJ946" s="3"/>
      <c r="AK946" s="3"/>
      <c r="AL946" s="3"/>
      <c r="AN946" s="3"/>
      <c r="AO946" s="3"/>
    </row>
    <row r="947" spans="1:41" x14ac:dyDescent="0.4">
      <c r="A947" s="4">
        <f>IF(B946=B947,A946,A946+1)</f>
        <v>896</v>
      </c>
      <c r="B947" s="17" t="s">
        <v>1440</v>
      </c>
      <c r="C947" s="17" t="s">
        <v>1439</v>
      </c>
      <c r="D947" s="17" t="s">
        <v>1429</v>
      </c>
      <c r="E947" s="17" t="s">
        <v>1428</v>
      </c>
      <c r="F947" s="17">
        <f>IF(B947=B946,F946+1,1)</f>
        <v>1</v>
      </c>
      <c r="G947" s="17" t="s">
        <v>6374</v>
      </c>
      <c r="H947" s="17" t="s">
        <v>6374</v>
      </c>
      <c r="I947" s="17" t="s">
        <v>568</v>
      </c>
      <c r="J947" s="17" t="s">
        <v>568</v>
      </c>
      <c r="K947" s="17" t="s">
        <v>568</v>
      </c>
      <c r="L947" s="17" t="s">
        <v>568</v>
      </c>
      <c r="M947" s="17" t="s">
        <v>568</v>
      </c>
      <c r="P947" s="4" t="s">
        <v>6373</v>
      </c>
      <c r="Q947" s="4">
        <f>IF(H947="TOEIC",VALUE(L947),0)</f>
        <v>0</v>
      </c>
      <c r="R947" s="4">
        <f>IF(H947="NEW TEPS",VALUE(L947),0)</f>
        <v>0</v>
      </c>
      <c r="S947" s="4">
        <f>IF(H947="TOEFL(ibt)",VALUE(L947),0)</f>
        <v>0</v>
      </c>
      <c r="T947" s="4">
        <f>IF(H947="JPT",VALUE(L947),0)</f>
        <v>0</v>
      </c>
      <c r="U947" s="4">
        <f>IF(H947="HSK",VALUE(K947),0)</f>
        <v>0</v>
      </c>
      <c r="V947" s="4">
        <f>IF(H947="HSK",VALUE(L947),0)</f>
        <v>0</v>
      </c>
      <c r="W947" s="4">
        <f>IF(H947="G-TELP Level2",VALUE(L947),0)</f>
        <v>0</v>
      </c>
      <c r="X947" s="4">
        <f>IF(P947="A",IF(Q947&gt;849,1,IF(R947&gt;335,1,IF(S947&gt;97,1,IF(T947&gt;849,1,IF(W947&gt;82,1,IF(U947=6,1,IF(U947=5,IF(V947&gt;254,1,0),0))))))),IF(P947="B",IF(Q947&gt;699,1,IF(R947&gt;263,1,IF(S947&gt;78,1,IF(T947&gt;699,1,IF(W947&gt;63,1,IF(U947=6,1,IF(U947=5,IF(V947&gt;179,1,0),0))))))),IF(P947="C",IF(Q947&gt;599,1,IF(R947&gt;226,1,IF(S947&gt;67,1,IF(T947&gt;599,1,IF(W947&gt;49,1,IF(U947=6,1,IF(U947=5,1,IF(U947=4,IF(V947&gt;209,1,0),0)))))))),IF(P947="D",IF(Q947&gt;649,1,IF(R947&gt;244,1,IF(S947&gt;73,1,IF(T947&gt;649,1,IF(W947&gt;56,1,IF(U947=6,1,IF(U947=5,1,IF(U947=4,IF(V947&gt;254,1,0),0)))))))),0))))</f>
        <v>0</v>
      </c>
      <c r="Y947" s="4">
        <f>SUMIF(B:B,B947,X:X)</f>
        <v>0</v>
      </c>
      <c r="Z947" s="4" t="str">
        <f>IF(Y947&gt;0,"어학 충족","자격미달")</f>
        <v>자격미달</v>
      </c>
      <c r="AA947" s="4"/>
      <c r="AB947" s="4" t="str">
        <f>IF(P947="A",IF(Q947&gt;849,"TOEIC 충족",IF(R947&gt;335,"New-TEPS 충족",IF(S947&gt;97,"TOEFL 충족",IF(T947&gt;849,"JPT 충족",IF(W947&gt;82,"G-TELP 충족",IF(U947=6,"HSK점수 충족",IF(U947=5,IF(V947&gt;254,"HSK점수 충족","자격미달"),"자격미달"))))))),IF(P947="B",IF(Q947&gt;699,"TOEIC 충족",IF(R947&gt;263,"New-TEPS 충족",IF(S947&gt;78,"TOEFL 충족",IF(T947&gt;699,"JPT 충족",IF(W947&gt;63,"G-TELP 충족",IF(U947=6,"HSK점수 충족",IF(U947=5,IF(V947&gt;179,"HSK점수 충족","자격미달"),"자격미달"))))))),IF(P947="C",IF(Q947&gt;599,"TOEIC 충족",IF(R947&gt;226,"New-TEPS 충족",IF(S947&gt;67,"TOEFL 충족",IF(T947&gt;599,"JPT 충족",IF(W947&gt;49,"G-TELP 충족",IF(U947=6,"HSK점수 충족",IF(U947=5,"HSK점수 충족",IF(U947=4,IF(V947&gt;209,"HSK점수 충족","자격미달"),"자격미달")))))))),IF(P947="D",IF(Q947&gt;649,"TOEIC 충족",IF(R947&gt;244,"New-TEPS 충족",IF(S947&gt;73,"TOEFL 충족",IF(T947&gt;649,"JPT 충족",IF(W947&gt;56,"G-TELP 충족",IF(U1888=6,"HSK점수 충족",IF(U1888=5,"HSK점수 충족",IF(U1888=4,IF(V1888&gt;254,"HSK점수 충족","자격미달"),"자격미달")))))))),0))))</f>
        <v>자격미달</v>
      </c>
      <c r="AD947" s="4"/>
      <c r="AE947" s="4"/>
      <c r="AF947" s="4"/>
      <c r="AG947" s="4"/>
      <c r="AH947" s="4"/>
      <c r="AI947" s="4"/>
      <c r="AJ947" s="4"/>
      <c r="AK947" s="4"/>
      <c r="AL947" s="4"/>
      <c r="AN947" s="4"/>
      <c r="AO947" s="4"/>
    </row>
    <row r="948" spans="1:41" x14ac:dyDescent="0.4">
      <c r="A948" s="3">
        <f>IF(B947=B948,A947,A947+1)</f>
        <v>897</v>
      </c>
      <c r="B948" s="18" t="s">
        <v>1431</v>
      </c>
      <c r="C948" s="18" t="s">
        <v>1430</v>
      </c>
      <c r="D948" s="18" t="s">
        <v>1429</v>
      </c>
      <c r="E948" s="18" t="s">
        <v>1428</v>
      </c>
      <c r="F948" s="18">
        <f>IF(B948=B947,F947+1,1)</f>
        <v>1</v>
      </c>
      <c r="G948" s="18" t="s">
        <v>6374</v>
      </c>
      <c r="H948" s="18" t="s">
        <v>6374</v>
      </c>
      <c r="I948" s="18" t="s">
        <v>568</v>
      </c>
      <c r="J948" s="18" t="s">
        <v>568</v>
      </c>
      <c r="K948" s="18" t="s">
        <v>568</v>
      </c>
      <c r="L948" s="18" t="s">
        <v>568</v>
      </c>
      <c r="M948" s="18" t="s">
        <v>568</v>
      </c>
      <c r="P948" s="3" t="s">
        <v>6373</v>
      </c>
      <c r="Q948" s="3">
        <f>IF(H948="TOEIC",VALUE(L948),0)</f>
        <v>0</v>
      </c>
      <c r="R948" s="3">
        <f>IF(H948="NEW TEPS",VALUE(L948),0)</f>
        <v>0</v>
      </c>
      <c r="S948" s="3">
        <f>IF(H948="TOEFL(ibt)",VALUE(L948),0)</f>
        <v>0</v>
      </c>
      <c r="T948" s="3">
        <f>IF(H948="JPT",VALUE(L948),0)</f>
        <v>0</v>
      </c>
      <c r="U948" s="3">
        <f>IF(H948="HSK",VALUE(K948),0)</f>
        <v>0</v>
      </c>
      <c r="V948" s="3">
        <f>IF(H948="HSK",VALUE(L948),0)</f>
        <v>0</v>
      </c>
      <c r="W948" s="3">
        <f>IF(H948="G-TELP Level2",VALUE(L948),0)</f>
        <v>0</v>
      </c>
      <c r="X948" s="3">
        <f>IF(P948="A",IF(Q948&gt;849,1,IF(R948&gt;335,1,IF(S948&gt;97,1,IF(T948&gt;849,1,IF(W948&gt;82,1,IF(U948=6,1,IF(U948=5,IF(V948&gt;254,1,0),0))))))),IF(P948="B",IF(Q948&gt;699,1,IF(R948&gt;263,1,IF(S948&gt;78,1,IF(T948&gt;699,1,IF(W948&gt;63,1,IF(U948=6,1,IF(U948=5,IF(V948&gt;179,1,0),0))))))),IF(P948="C",IF(Q948&gt;599,1,IF(R948&gt;226,1,IF(S948&gt;67,1,IF(T948&gt;599,1,IF(W948&gt;49,1,IF(U948=6,1,IF(U948=5,1,IF(U948=4,IF(V948&gt;209,1,0),0)))))))),IF(P948="D",IF(Q948&gt;649,1,IF(R948&gt;244,1,IF(S948&gt;73,1,IF(T948&gt;649,1,IF(W948&gt;56,1,IF(U948=6,1,IF(U948=5,1,IF(U948=4,IF(V948&gt;254,1,0),0)))))))),0))))</f>
        <v>0</v>
      </c>
      <c r="Y948" s="3">
        <f>SUMIF(B:B,B948,X:X)</f>
        <v>0</v>
      </c>
      <c r="Z948" s="3" t="str">
        <f>IF(Y948&gt;0,"어학 충족","자격미달")</f>
        <v>자격미달</v>
      </c>
      <c r="AA948" s="3"/>
      <c r="AB948" s="3" t="str">
        <f>IF(P948="A",IF(Q948&gt;849,"TOEIC 충족",IF(R948&gt;335,"New-TEPS 충족",IF(S948&gt;97,"TOEFL 충족",IF(T948&gt;849,"JPT 충족",IF(W948&gt;82,"G-TELP 충족",IF(U948=6,"HSK점수 충족",IF(U948=5,IF(V948&gt;254,"HSK점수 충족","자격미달"),"자격미달"))))))),IF(P948="B",IF(Q948&gt;699,"TOEIC 충족",IF(R948&gt;263,"New-TEPS 충족",IF(S948&gt;78,"TOEFL 충족",IF(T948&gt;699,"JPT 충족",IF(W948&gt;63,"G-TELP 충족",IF(U948=6,"HSK점수 충족",IF(U948=5,IF(V948&gt;179,"HSK점수 충족","자격미달"),"자격미달"))))))),IF(P948="C",IF(Q948&gt;599,"TOEIC 충족",IF(R948&gt;226,"New-TEPS 충족",IF(S948&gt;67,"TOEFL 충족",IF(T948&gt;599,"JPT 충족",IF(W948&gt;49,"G-TELP 충족",IF(U948=6,"HSK점수 충족",IF(U948=5,"HSK점수 충족",IF(U948=4,IF(V948&gt;209,"HSK점수 충족","자격미달"),"자격미달")))))))),IF(P948="D",IF(Q948&gt;649,"TOEIC 충족",IF(R948&gt;244,"New-TEPS 충족",IF(S948&gt;73,"TOEFL 충족",IF(T948&gt;649,"JPT 충족",IF(W948&gt;56,"G-TELP 충족",IF(U1889=6,"HSK점수 충족",IF(U1889=5,"HSK점수 충족",IF(U1889=4,IF(V1889&gt;254,"HSK점수 충족","자격미달"),"자격미달")))))))),0))))</f>
        <v>자격미달</v>
      </c>
      <c r="AD948" s="3"/>
      <c r="AE948" s="3"/>
      <c r="AF948" s="3"/>
      <c r="AG948" s="3"/>
      <c r="AH948" s="3"/>
      <c r="AI948" s="3"/>
      <c r="AJ948" s="3"/>
      <c r="AK948" s="3"/>
      <c r="AL948" s="3"/>
      <c r="AN948" s="3"/>
      <c r="AO948" s="3"/>
    </row>
    <row r="949" spans="1:41" x14ac:dyDescent="0.4">
      <c r="A949" s="4">
        <f>IF(B948=B949,A948,A948+1)</f>
        <v>898</v>
      </c>
      <c r="B949" s="17" t="s">
        <v>1416</v>
      </c>
      <c r="C949" s="17" t="s">
        <v>1415</v>
      </c>
      <c r="D949" s="17" t="s">
        <v>1372</v>
      </c>
      <c r="E949" s="17" t="s">
        <v>1371</v>
      </c>
      <c r="F949" s="17">
        <f>IF(B949=B948,F948+1,1)</f>
        <v>1</v>
      </c>
      <c r="G949" s="17" t="s">
        <v>6384</v>
      </c>
      <c r="H949" s="17" t="s">
        <v>6379</v>
      </c>
      <c r="I949" s="17" t="s">
        <v>6378</v>
      </c>
      <c r="J949" s="17" t="s">
        <v>6428</v>
      </c>
      <c r="K949" s="17"/>
      <c r="L949" s="17" t="s">
        <v>6427</v>
      </c>
      <c r="M949" s="17" t="s">
        <v>6426</v>
      </c>
      <c r="P949" s="4" t="s">
        <v>6373</v>
      </c>
      <c r="Q949" s="4">
        <f>IF(H949="TOEIC",VALUE(L949),0)</f>
        <v>700</v>
      </c>
      <c r="R949" s="4">
        <f>IF(H949="NEW TEPS",VALUE(L949),0)</f>
        <v>0</v>
      </c>
      <c r="S949" s="4">
        <f>IF(H949="TOEFL(ibt)",VALUE(L949),0)</f>
        <v>0</v>
      </c>
      <c r="T949" s="4">
        <f>IF(H949="JPT",VALUE(L949),0)</f>
        <v>0</v>
      </c>
      <c r="U949" s="4">
        <f>IF(H949="HSK",VALUE(K949),0)</f>
        <v>0</v>
      </c>
      <c r="V949" s="4">
        <f>IF(H949="HSK",VALUE(L949),0)</f>
        <v>0</v>
      </c>
      <c r="W949" s="4">
        <f>IF(H949="G-TELP Level2",VALUE(L949),0)</f>
        <v>0</v>
      </c>
      <c r="X949" s="4">
        <f>IF(P949="A",IF(Q949&gt;849,1,IF(R949&gt;335,1,IF(S949&gt;97,1,IF(T949&gt;849,1,IF(W949&gt;82,1,IF(U949=6,1,IF(U949=5,IF(V949&gt;254,1,0),0))))))),IF(P949="B",IF(Q949&gt;699,1,IF(R949&gt;263,1,IF(S949&gt;78,1,IF(T949&gt;699,1,IF(W949&gt;63,1,IF(U949=6,1,IF(U949=5,IF(V949&gt;179,1,0),0))))))),IF(P949="C",IF(Q949&gt;599,1,IF(R949&gt;226,1,IF(S949&gt;67,1,IF(T949&gt;599,1,IF(W949&gt;49,1,IF(U949=6,1,IF(U949=5,1,IF(U949=4,IF(V949&gt;209,1,0),0)))))))),IF(P949="D",IF(Q949&gt;649,1,IF(R949&gt;244,1,IF(S949&gt;73,1,IF(T949&gt;649,1,IF(W949&gt;56,1,IF(U949=6,1,IF(U949=5,1,IF(U949=4,IF(V949&gt;254,1,0),0)))))))),0))))</f>
        <v>1</v>
      </c>
      <c r="Y949" s="4">
        <f>SUMIF(B:B,B949,X:X)</f>
        <v>1</v>
      </c>
      <c r="Z949" s="4" t="str">
        <f>IF(Y949&gt;0,"어학 충족","자격미달")</f>
        <v>어학 충족</v>
      </c>
      <c r="AA949" s="4"/>
      <c r="AB949" s="4" t="str">
        <f>IF(P949="A",IF(Q949&gt;849,"TOEIC 충족",IF(R949&gt;335,"New-TEPS 충족",IF(S949&gt;97,"TOEFL 충족",IF(T949&gt;849,"JPT 충족",IF(W949&gt;82,"G-TELP 충족",IF(U949=6,"HSK점수 충족",IF(U949=5,IF(V949&gt;254,"HSK점수 충족","자격미달"),"자격미달"))))))),IF(P949="B",IF(Q949&gt;699,"TOEIC 충족",IF(R949&gt;263,"New-TEPS 충족",IF(S949&gt;78,"TOEFL 충족",IF(T949&gt;699,"JPT 충족",IF(W949&gt;63,"G-TELP 충족",IF(U949=6,"HSK점수 충족",IF(U949=5,IF(V949&gt;179,"HSK점수 충족","자격미달"),"자격미달"))))))),IF(P949="C",IF(Q949&gt;599,"TOEIC 충족",IF(R949&gt;226,"New-TEPS 충족",IF(S949&gt;67,"TOEFL 충족",IF(T949&gt;599,"JPT 충족",IF(W949&gt;49,"G-TELP 충족",IF(U949=6,"HSK점수 충족",IF(U949=5,"HSK점수 충족",IF(U949=4,IF(V949&gt;209,"HSK점수 충족","자격미달"),"자격미달")))))))),IF(P949="D",IF(Q949&gt;649,"TOEIC 충족",IF(R949&gt;244,"New-TEPS 충족",IF(S949&gt;73,"TOEFL 충족",IF(T949&gt;649,"JPT 충족",IF(W949&gt;56,"G-TELP 충족",IF(U1890=6,"HSK점수 충족",IF(U1890=5,"HSK점수 충족",IF(U1890=4,IF(V1890&gt;254,"HSK점수 충족","자격미달"),"자격미달")))))))),0))))</f>
        <v>TOEIC 충족</v>
      </c>
      <c r="AD949" s="4"/>
      <c r="AE949" s="4"/>
      <c r="AF949" s="4"/>
      <c r="AG949" s="4"/>
      <c r="AH949" s="4"/>
      <c r="AI949" s="4"/>
      <c r="AJ949" s="4"/>
      <c r="AK949" s="4"/>
      <c r="AL949" s="4"/>
      <c r="AN949" s="4"/>
      <c r="AO949" s="4"/>
    </row>
    <row r="950" spans="1:41" x14ac:dyDescent="0.4">
      <c r="A950" s="3">
        <f>IF(B949=B950,A949,A949+1)</f>
        <v>899</v>
      </c>
      <c r="B950" s="18" t="s">
        <v>1412</v>
      </c>
      <c r="C950" s="18" t="s">
        <v>1411</v>
      </c>
      <c r="D950" s="18" t="s">
        <v>1372</v>
      </c>
      <c r="E950" s="18" t="s">
        <v>1371</v>
      </c>
      <c r="F950" s="18">
        <f>IF(B950=B949,F949+1,1)</f>
        <v>1</v>
      </c>
      <c r="G950" s="18" t="s">
        <v>6380</v>
      </c>
      <c r="H950" s="18" t="s">
        <v>6419</v>
      </c>
      <c r="I950" s="18" t="s">
        <v>6418</v>
      </c>
      <c r="J950" s="18" t="s">
        <v>6425</v>
      </c>
      <c r="K950" s="18"/>
      <c r="L950" s="18" t="s">
        <v>6424</v>
      </c>
      <c r="M950" s="18" t="s">
        <v>6423</v>
      </c>
      <c r="P950" s="3" t="s">
        <v>6373</v>
      </c>
      <c r="Q950" s="3">
        <f>IF(H950="TOEIC",VALUE(L950),0)</f>
        <v>0</v>
      </c>
      <c r="R950" s="3">
        <f>IF(H950="NEW TEPS",VALUE(L950),0)</f>
        <v>0</v>
      </c>
      <c r="S950" s="3">
        <f>IF(H950="TOEFL(ibt)",VALUE(L950),0)</f>
        <v>0</v>
      </c>
      <c r="T950" s="3">
        <f>IF(H950="JPT",VALUE(L950),0)</f>
        <v>0</v>
      </c>
      <c r="U950" s="3">
        <f>IF(H950="HSK",VALUE(K950),0)</f>
        <v>0</v>
      </c>
      <c r="V950" s="3">
        <f>IF(H950="HSK",VALUE(L950),0)</f>
        <v>0</v>
      </c>
      <c r="W950" s="3">
        <f>IF(H950="G-TELP Level2",VALUE(L950),0)</f>
        <v>67</v>
      </c>
      <c r="X950" s="3">
        <f>IF(P950="A",IF(Q950&gt;849,1,IF(R950&gt;335,1,IF(S950&gt;97,1,IF(T950&gt;849,1,IF(W950&gt;82,1,IF(U950=6,1,IF(U950=5,IF(V950&gt;254,1,0),0))))))),IF(P950="B",IF(Q950&gt;699,1,IF(R950&gt;263,1,IF(S950&gt;78,1,IF(T950&gt;699,1,IF(W950&gt;63,1,IF(U950=6,1,IF(U950=5,IF(V950&gt;179,1,0),0))))))),IF(P950="C",IF(Q950&gt;599,1,IF(R950&gt;226,1,IF(S950&gt;67,1,IF(T950&gt;599,1,IF(W950&gt;49,1,IF(U950=6,1,IF(U950=5,1,IF(U950=4,IF(V950&gt;209,1,0),0)))))))),IF(P950="D",IF(Q950&gt;649,1,IF(R950&gt;244,1,IF(S950&gt;73,1,IF(T950&gt;649,1,IF(W950&gt;56,1,IF(U950=6,1,IF(U950=5,1,IF(U950=4,IF(V950&gt;254,1,0),0)))))))),0))))</f>
        <v>1</v>
      </c>
      <c r="Y950" s="3">
        <f>SUMIF(B:B,B950,X:X)</f>
        <v>1</v>
      </c>
      <c r="Z950" s="3" t="str">
        <f>IF(Y950&gt;0,"어학 충족","자격미달")</f>
        <v>어학 충족</v>
      </c>
      <c r="AA950" s="3"/>
      <c r="AB950" s="3" t="str">
        <f>IF(P950="A",IF(Q950&gt;849,"TOEIC 충족",IF(R950&gt;335,"New-TEPS 충족",IF(S950&gt;97,"TOEFL 충족",IF(T950&gt;849,"JPT 충족",IF(W950&gt;82,"G-TELP 충족",IF(U950=6,"HSK점수 충족",IF(U950=5,IF(V950&gt;254,"HSK점수 충족","자격미달"),"자격미달"))))))),IF(P950="B",IF(Q950&gt;699,"TOEIC 충족",IF(R950&gt;263,"New-TEPS 충족",IF(S950&gt;78,"TOEFL 충족",IF(T950&gt;699,"JPT 충족",IF(W950&gt;63,"G-TELP 충족",IF(U950=6,"HSK점수 충족",IF(U950=5,IF(V950&gt;179,"HSK점수 충족","자격미달"),"자격미달"))))))),IF(P950="C",IF(Q950&gt;599,"TOEIC 충족",IF(R950&gt;226,"New-TEPS 충족",IF(S950&gt;67,"TOEFL 충족",IF(T950&gt;599,"JPT 충족",IF(W950&gt;49,"G-TELP 충족",IF(U950=6,"HSK점수 충족",IF(U950=5,"HSK점수 충족",IF(U950=4,IF(V950&gt;209,"HSK점수 충족","자격미달"),"자격미달")))))))),IF(P950="D",IF(Q950&gt;649,"TOEIC 충족",IF(R950&gt;244,"New-TEPS 충족",IF(S950&gt;73,"TOEFL 충족",IF(T950&gt;649,"JPT 충족",IF(W950&gt;56,"G-TELP 충족",IF(U1891=6,"HSK점수 충족",IF(U1891=5,"HSK점수 충족",IF(U1891=4,IF(V1891&gt;254,"HSK점수 충족","자격미달"),"자격미달")))))))),0))))</f>
        <v>G-TELP 충족</v>
      </c>
      <c r="AD950" s="3"/>
      <c r="AE950" s="3"/>
      <c r="AF950" s="3"/>
      <c r="AG950" s="3"/>
      <c r="AH950" s="3"/>
      <c r="AI950" s="3"/>
      <c r="AJ950" s="3"/>
      <c r="AK950" s="3"/>
      <c r="AL950" s="3"/>
      <c r="AN950" s="3"/>
      <c r="AO950" s="3"/>
    </row>
    <row r="951" spans="1:41" x14ac:dyDescent="0.4">
      <c r="A951" s="4">
        <f>IF(B950=B951,A950,A950+1)</f>
        <v>900</v>
      </c>
      <c r="B951" s="17" t="s">
        <v>1407</v>
      </c>
      <c r="C951" s="17" t="s">
        <v>1406</v>
      </c>
      <c r="D951" s="17" t="s">
        <v>1372</v>
      </c>
      <c r="E951" s="17" t="s">
        <v>1371</v>
      </c>
      <c r="F951" s="17">
        <f>IF(B951=B950,F950+1,1)</f>
        <v>1</v>
      </c>
      <c r="G951" s="17" t="s">
        <v>6380</v>
      </c>
      <c r="H951" s="17" t="s">
        <v>6379</v>
      </c>
      <c r="I951" s="17" t="s">
        <v>6378</v>
      </c>
      <c r="J951" s="17" t="s">
        <v>6422</v>
      </c>
      <c r="K951" s="17"/>
      <c r="L951" s="17" t="s">
        <v>6421</v>
      </c>
      <c r="M951" s="17" t="s">
        <v>6420</v>
      </c>
      <c r="P951" s="4" t="s">
        <v>6373</v>
      </c>
      <c r="Q951" s="4">
        <f>IF(H951="TOEIC",VALUE(L951),0)</f>
        <v>805</v>
      </c>
      <c r="R951" s="4">
        <f>IF(H951="NEW TEPS",VALUE(L951),0)</f>
        <v>0</v>
      </c>
      <c r="S951" s="4">
        <f>IF(H951="TOEFL(ibt)",VALUE(L951),0)</f>
        <v>0</v>
      </c>
      <c r="T951" s="4">
        <f>IF(H951="JPT",VALUE(L951),0)</f>
        <v>0</v>
      </c>
      <c r="U951" s="4">
        <f>IF(H951="HSK",VALUE(K951),0)</f>
        <v>0</v>
      </c>
      <c r="V951" s="4">
        <f>IF(H951="HSK",VALUE(L951),0)</f>
        <v>0</v>
      </c>
      <c r="W951" s="4">
        <f>IF(H951="G-TELP Level2",VALUE(L951),0)</f>
        <v>0</v>
      </c>
      <c r="X951" s="4">
        <f>IF(P951="A",IF(Q951&gt;849,1,IF(R951&gt;335,1,IF(S951&gt;97,1,IF(T951&gt;849,1,IF(W951&gt;82,1,IF(U951=6,1,IF(U951=5,IF(V951&gt;254,1,0),0))))))),IF(P951="B",IF(Q951&gt;699,1,IF(R951&gt;263,1,IF(S951&gt;78,1,IF(T951&gt;699,1,IF(W951&gt;63,1,IF(U951=6,1,IF(U951=5,IF(V951&gt;179,1,0),0))))))),IF(P951="C",IF(Q951&gt;599,1,IF(R951&gt;226,1,IF(S951&gt;67,1,IF(T951&gt;599,1,IF(W951&gt;49,1,IF(U951=6,1,IF(U951=5,1,IF(U951=4,IF(V951&gt;209,1,0),0)))))))),IF(P951="D",IF(Q951&gt;649,1,IF(R951&gt;244,1,IF(S951&gt;73,1,IF(T951&gt;649,1,IF(W951&gt;56,1,IF(U951=6,1,IF(U951=5,1,IF(U951=4,IF(V951&gt;254,1,0),0)))))))),0))))</f>
        <v>1</v>
      </c>
      <c r="Y951" s="4">
        <f>SUMIF(B:B,B951,X:X)</f>
        <v>1</v>
      </c>
      <c r="Z951" s="4" t="str">
        <f>IF(Y951&gt;0,"어학 충족","자격미달")</f>
        <v>어학 충족</v>
      </c>
      <c r="AA951" s="4"/>
      <c r="AB951" s="4" t="str">
        <f>IF(P951="A",IF(Q951&gt;849,"TOEIC 충족",IF(R951&gt;335,"New-TEPS 충족",IF(S951&gt;97,"TOEFL 충족",IF(T951&gt;849,"JPT 충족",IF(W951&gt;82,"G-TELP 충족",IF(U951=6,"HSK점수 충족",IF(U951=5,IF(V951&gt;254,"HSK점수 충족","자격미달"),"자격미달"))))))),IF(P951="B",IF(Q951&gt;699,"TOEIC 충족",IF(R951&gt;263,"New-TEPS 충족",IF(S951&gt;78,"TOEFL 충족",IF(T951&gt;699,"JPT 충족",IF(W951&gt;63,"G-TELP 충족",IF(U951=6,"HSK점수 충족",IF(U951=5,IF(V951&gt;179,"HSK점수 충족","자격미달"),"자격미달"))))))),IF(P951="C",IF(Q951&gt;599,"TOEIC 충족",IF(R951&gt;226,"New-TEPS 충족",IF(S951&gt;67,"TOEFL 충족",IF(T951&gt;599,"JPT 충족",IF(W951&gt;49,"G-TELP 충족",IF(U951=6,"HSK점수 충족",IF(U951=5,"HSK점수 충족",IF(U951=4,IF(V951&gt;209,"HSK점수 충족","자격미달"),"자격미달")))))))),IF(P951="D",IF(Q951&gt;649,"TOEIC 충족",IF(R951&gt;244,"New-TEPS 충족",IF(S951&gt;73,"TOEFL 충족",IF(T951&gt;649,"JPT 충족",IF(W951&gt;56,"G-TELP 충족",IF(U1892=6,"HSK점수 충족",IF(U1892=5,"HSK점수 충족",IF(U1892=4,IF(V1892&gt;254,"HSK점수 충족","자격미달"),"자격미달")))))))),0))))</f>
        <v>TOEIC 충족</v>
      </c>
      <c r="AD951" s="4"/>
      <c r="AE951" s="4"/>
      <c r="AF951" s="4"/>
      <c r="AG951" s="4"/>
      <c r="AH951" s="4"/>
      <c r="AI951" s="4"/>
      <c r="AJ951" s="4"/>
      <c r="AK951" s="4"/>
      <c r="AL951" s="4"/>
      <c r="AN951" s="4"/>
      <c r="AO951" s="4"/>
    </row>
    <row r="952" spans="1:41" x14ac:dyDescent="0.4">
      <c r="A952" s="4">
        <f>IF(B951=B952,A951,A951+1)</f>
        <v>901</v>
      </c>
      <c r="B952" s="17" t="s">
        <v>1392</v>
      </c>
      <c r="C952" s="17" t="s">
        <v>1391</v>
      </c>
      <c r="D952" s="17" t="s">
        <v>1372</v>
      </c>
      <c r="E952" s="17" t="s">
        <v>1371</v>
      </c>
      <c r="F952" s="17">
        <f>IF(B952=B951,F951+1,1)</f>
        <v>1</v>
      </c>
      <c r="G952" s="17" t="s">
        <v>6374</v>
      </c>
      <c r="H952" s="17" t="s">
        <v>6374</v>
      </c>
      <c r="I952" s="17" t="s">
        <v>568</v>
      </c>
      <c r="J952" s="17" t="s">
        <v>568</v>
      </c>
      <c r="K952" s="17" t="s">
        <v>568</v>
      </c>
      <c r="L952" s="17" t="s">
        <v>568</v>
      </c>
      <c r="M952" s="17" t="s">
        <v>568</v>
      </c>
      <c r="P952" s="4" t="s">
        <v>6373</v>
      </c>
      <c r="Q952" s="4">
        <f>IF(H952="TOEIC",VALUE(L952),0)</f>
        <v>0</v>
      </c>
      <c r="R952" s="4">
        <f>IF(H952="NEW TEPS",VALUE(L952),0)</f>
        <v>0</v>
      </c>
      <c r="S952" s="4">
        <f>IF(H952="TOEFL(ibt)",VALUE(L952),0)</f>
        <v>0</v>
      </c>
      <c r="T952" s="4">
        <f>IF(H952="JPT",VALUE(L952),0)</f>
        <v>0</v>
      </c>
      <c r="U952" s="4">
        <f>IF(H952="HSK",VALUE(K952),0)</f>
        <v>0</v>
      </c>
      <c r="V952" s="4">
        <f>IF(H952="HSK",VALUE(L952),0)</f>
        <v>0</v>
      </c>
      <c r="W952" s="4">
        <f>IF(H952="G-TELP Level2",VALUE(L952),0)</f>
        <v>0</v>
      </c>
      <c r="X952" s="4">
        <f>IF(P952="A",IF(Q952&gt;849,1,IF(R952&gt;335,1,IF(S952&gt;97,1,IF(T952&gt;849,1,IF(W952&gt;82,1,IF(U952=6,1,IF(U952=5,IF(V952&gt;254,1,0),0))))))),IF(P952="B",IF(Q952&gt;699,1,IF(R952&gt;263,1,IF(S952&gt;78,1,IF(T952&gt;699,1,IF(W952&gt;63,1,IF(U952=6,1,IF(U952=5,IF(V952&gt;179,1,0),0))))))),IF(P952="C",IF(Q952&gt;599,1,IF(R952&gt;226,1,IF(S952&gt;67,1,IF(T952&gt;599,1,IF(W952&gt;49,1,IF(U952=6,1,IF(U952=5,1,IF(U952=4,IF(V952&gt;209,1,0),0)))))))),IF(P952="D",IF(Q952&gt;649,1,IF(R952&gt;244,1,IF(S952&gt;73,1,IF(T952&gt;649,1,IF(W952&gt;56,1,IF(U952=6,1,IF(U952=5,1,IF(U952=4,IF(V952&gt;254,1,0),0)))))))),0))))</f>
        <v>0</v>
      </c>
      <c r="Y952" s="4">
        <f>SUMIF(B:B,B952,X:X)</f>
        <v>0</v>
      </c>
      <c r="Z952" s="4" t="str">
        <f>IF(Y952&gt;0,"어학 충족","자격미달")</f>
        <v>자격미달</v>
      </c>
      <c r="AA952" s="4"/>
      <c r="AB952" s="4" t="str">
        <f>IF(P952="A",IF(Q952&gt;849,"TOEIC 충족",IF(R952&gt;335,"New-TEPS 충족",IF(S952&gt;97,"TOEFL 충족",IF(T952&gt;849,"JPT 충족",IF(W952&gt;82,"G-TELP 충족",IF(U952=6,"HSK점수 충족",IF(U952=5,IF(V952&gt;254,"HSK점수 충족","자격미달"),"자격미달"))))))),IF(P952="B",IF(Q952&gt;699,"TOEIC 충족",IF(R952&gt;263,"New-TEPS 충족",IF(S952&gt;78,"TOEFL 충족",IF(T952&gt;699,"JPT 충족",IF(W952&gt;63,"G-TELP 충족",IF(U952=6,"HSK점수 충족",IF(U952=5,IF(V952&gt;179,"HSK점수 충족","자격미달"),"자격미달"))))))),IF(P952="C",IF(Q952&gt;599,"TOEIC 충족",IF(R952&gt;226,"New-TEPS 충족",IF(S952&gt;67,"TOEFL 충족",IF(T952&gt;599,"JPT 충족",IF(W952&gt;49,"G-TELP 충족",IF(U952=6,"HSK점수 충족",IF(U952=5,"HSK점수 충족",IF(U952=4,IF(V952&gt;209,"HSK점수 충족","자격미달"),"자격미달")))))))),IF(P952="D",IF(Q952&gt;649,"TOEIC 충족",IF(R952&gt;244,"New-TEPS 충족",IF(S952&gt;73,"TOEFL 충족",IF(T952&gt;649,"JPT 충족",IF(W952&gt;56,"G-TELP 충족",IF(U1893=6,"HSK점수 충족",IF(U1893=5,"HSK점수 충족",IF(U1893=4,IF(V1893&gt;254,"HSK점수 충족","자격미달"),"자격미달")))))))),0))))</f>
        <v>자격미달</v>
      </c>
      <c r="AD952" s="4"/>
      <c r="AE952" s="4"/>
      <c r="AF952" s="4"/>
      <c r="AG952" s="4"/>
      <c r="AH952" s="4"/>
      <c r="AI952" s="4"/>
      <c r="AJ952" s="4"/>
      <c r="AK952" s="4"/>
      <c r="AL952" s="4"/>
      <c r="AN952" s="4"/>
      <c r="AO952" s="4"/>
    </row>
    <row r="953" spans="1:41" x14ac:dyDescent="0.4">
      <c r="A953" s="3">
        <f>IF(B952=B953,A952,A952+1)</f>
        <v>902</v>
      </c>
      <c r="B953" s="18" t="s">
        <v>1385</v>
      </c>
      <c r="C953" s="18" t="s">
        <v>1384</v>
      </c>
      <c r="D953" s="18" t="s">
        <v>1372</v>
      </c>
      <c r="E953" s="18" t="s">
        <v>1371</v>
      </c>
      <c r="F953" s="18">
        <f>IF(B953=B952,F952+1,1)</f>
        <v>1</v>
      </c>
      <c r="G953" s="18" t="s">
        <v>6374</v>
      </c>
      <c r="H953" s="18" t="s">
        <v>6374</v>
      </c>
      <c r="I953" s="18" t="s">
        <v>568</v>
      </c>
      <c r="J953" s="18" t="s">
        <v>568</v>
      </c>
      <c r="K953" s="18" t="s">
        <v>568</v>
      </c>
      <c r="L953" s="18" t="s">
        <v>568</v>
      </c>
      <c r="M953" s="18" t="s">
        <v>568</v>
      </c>
      <c r="P953" s="3" t="s">
        <v>6373</v>
      </c>
      <c r="Q953" s="3">
        <f>IF(H953="TOEIC",VALUE(L953),0)</f>
        <v>0</v>
      </c>
      <c r="R953" s="3">
        <f>IF(H953="NEW TEPS",VALUE(L953),0)</f>
        <v>0</v>
      </c>
      <c r="S953" s="3">
        <f>IF(H953="TOEFL(ibt)",VALUE(L953),0)</f>
        <v>0</v>
      </c>
      <c r="T953" s="3">
        <f>IF(H953="JPT",VALUE(L953),0)</f>
        <v>0</v>
      </c>
      <c r="U953" s="3">
        <f>IF(H953="HSK",VALUE(K953),0)</f>
        <v>0</v>
      </c>
      <c r="V953" s="3">
        <f>IF(H953="HSK",VALUE(L953),0)</f>
        <v>0</v>
      </c>
      <c r="W953" s="3">
        <f>IF(H953="G-TELP Level2",VALUE(L953),0)</f>
        <v>0</v>
      </c>
      <c r="X953" s="3">
        <f>IF(P953="A",IF(Q953&gt;849,1,IF(R953&gt;335,1,IF(S953&gt;97,1,IF(T953&gt;849,1,IF(W953&gt;82,1,IF(U953=6,1,IF(U953=5,IF(V953&gt;254,1,0),0))))))),IF(P953="B",IF(Q953&gt;699,1,IF(R953&gt;263,1,IF(S953&gt;78,1,IF(T953&gt;699,1,IF(W953&gt;63,1,IF(U953=6,1,IF(U953=5,IF(V953&gt;179,1,0),0))))))),IF(P953="C",IF(Q953&gt;599,1,IF(R953&gt;226,1,IF(S953&gt;67,1,IF(T953&gt;599,1,IF(W953&gt;49,1,IF(U953=6,1,IF(U953=5,1,IF(U953=4,IF(V953&gt;209,1,0),0)))))))),IF(P953="D",IF(Q953&gt;649,1,IF(R953&gt;244,1,IF(S953&gt;73,1,IF(T953&gt;649,1,IF(W953&gt;56,1,IF(U953=6,1,IF(U953=5,1,IF(U953=4,IF(V953&gt;254,1,0),0)))))))),0))))</f>
        <v>0</v>
      </c>
      <c r="Y953" s="3">
        <f>SUMIF(B:B,B953,X:X)</f>
        <v>0</v>
      </c>
      <c r="Z953" s="3" t="str">
        <f>IF(Y953&gt;0,"어학 충족","자격미달")</f>
        <v>자격미달</v>
      </c>
      <c r="AA953" s="3"/>
      <c r="AB953" s="3" t="str">
        <f>IF(P953="A",IF(Q953&gt;849,"TOEIC 충족",IF(R953&gt;335,"New-TEPS 충족",IF(S953&gt;97,"TOEFL 충족",IF(T953&gt;849,"JPT 충족",IF(W953&gt;82,"G-TELP 충족",IF(U953=6,"HSK점수 충족",IF(U953=5,IF(V953&gt;254,"HSK점수 충족","자격미달"),"자격미달"))))))),IF(P953="B",IF(Q953&gt;699,"TOEIC 충족",IF(R953&gt;263,"New-TEPS 충족",IF(S953&gt;78,"TOEFL 충족",IF(T953&gt;699,"JPT 충족",IF(W953&gt;63,"G-TELP 충족",IF(U953=6,"HSK점수 충족",IF(U953=5,IF(V953&gt;179,"HSK점수 충족","자격미달"),"자격미달"))))))),IF(P953="C",IF(Q953&gt;599,"TOEIC 충족",IF(R953&gt;226,"New-TEPS 충족",IF(S953&gt;67,"TOEFL 충족",IF(T953&gt;599,"JPT 충족",IF(W953&gt;49,"G-TELP 충족",IF(U953=6,"HSK점수 충족",IF(U953=5,"HSK점수 충족",IF(U953=4,IF(V953&gt;209,"HSK점수 충족","자격미달"),"자격미달")))))))),IF(P953="D",IF(Q953&gt;649,"TOEIC 충족",IF(R953&gt;244,"New-TEPS 충족",IF(S953&gt;73,"TOEFL 충족",IF(T953&gt;649,"JPT 충족",IF(W953&gt;56,"G-TELP 충족",IF(U1894=6,"HSK점수 충족",IF(U1894=5,"HSK점수 충족",IF(U1894=4,IF(V1894&gt;254,"HSK점수 충족","자격미달"),"자격미달")))))))),0))))</f>
        <v>자격미달</v>
      </c>
      <c r="AD953" s="3"/>
      <c r="AE953" s="3"/>
      <c r="AF953" s="3"/>
      <c r="AG953" s="3"/>
      <c r="AH953" s="3"/>
      <c r="AI953" s="3"/>
      <c r="AJ953" s="3"/>
      <c r="AK953" s="3"/>
      <c r="AL953" s="3"/>
      <c r="AN953" s="3"/>
      <c r="AO953" s="3"/>
    </row>
    <row r="954" spans="1:41" x14ac:dyDescent="0.4">
      <c r="A954" s="3">
        <f>IF(B953=B954,A953,A953+1)</f>
        <v>903</v>
      </c>
      <c r="B954" s="18" t="s">
        <v>1380</v>
      </c>
      <c r="C954" s="18" t="s">
        <v>1379</v>
      </c>
      <c r="D954" s="18" t="s">
        <v>1372</v>
      </c>
      <c r="E954" s="18" t="s">
        <v>1371</v>
      </c>
      <c r="F954" s="18">
        <f>IF(B954=B953,F953+1,1)</f>
        <v>1</v>
      </c>
      <c r="G954" s="18" t="s">
        <v>6380</v>
      </c>
      <c r="H954" s="18" t="s">
        <v>6419</v>
      </c>
      <c r="I954" s="18" t="s">
        <v>6418</v>
      </c>
      <c r="J954" s="18" t="s">
        <v>6417</v>
      </c>
      <c r="K954" s="18"/>
      <c r="L954" s="18" t="s">
        <v>6416</v>
      </c>
      <c r="M954" s="18" t="s">
        <v>6415</v>
      </c>
      <c r="P954" s="3" t="s">
        <v>6373</v>
      </c>
      <c r="Q954" s="3">
        <f>IF(H954="TOEIC",VALUE(L954),0)</f>
        <v>0</v>
      </c>
      <c r="R954" s="3">
        <f>IF(H954="NEW TEPS",VALUE(L954),0)</f>
        <v>0</v>
      </c>
      <c r="S954" s="3">
        <f>IF(H954="TOEFL(ibt)",VALUE(L954),0)</f>
        <v>0</v>
      </c>
      <c r="T954" s="3">
        <f>IF(H954="JPT",VALUE(L954),0)</f>
        <v>0</v>
      </c>
      <c r="U954" s="3">
        <f>IF(H954="HSK",VALUE(K954),0)</f>
        <v>0</v>
      </c>
      <c r="V954" s="3">
        <f>IF(H954="HSK",VALUE(L954),0)</f>
        <v>0</v>
      </c>
      <c r="W954" s="3">
        <f>IF(H954="G-TELP Level2",VALUE(L954),0)</f>
        <v>58</v>
      </c>
      <c r="X954" s="3">
        <f>IF(P954="A",IF(Q954&gt;849,1,IF(R954&gt;335,1,IF(S954&gt;97,1,IF(T954&gt;849,1,IF(W954&gt;82,1,IF(U954=6,1,IF(U954=5,IF(V954&gt;254,1,0),0))))))),IF(P954="B",IF(Q954&gt;699,1,IF(R954&gt;263,1,IF(S954&gt;78,1,IF(T954&gt;699,1,IF(W954&gt;63,1,IF(U954=6,1,IF(U954=5,IF(V954&gt;179,1,0),0))))))),IF(P954="C",IF(Q954&gt;599,1,IF(R954&gt;226,1,IF(S954&gt;67,1,IF(T954&gt;599,1,IF(W954&gt;49,1,IF(U954=6,1,IF(U954=5,1,IF(U954=4,IF(V954&gt;209,1,0),0)))))))),IF(P954="D",IF(Q954&gt;649,1,IF(R954&gt;244,1,IF(S954&gt;73,1,IF(T954&gt;649,1,IF(W954&gt;56,1,IF(U954=6,1,IF(U954=5,1,IF(U954=4,IF(V954&gt;254,1,0),0)))))))),0))))</f>
        <v>1</v>
      </c>
      <c r="Y954" s="3">
        <f>SUMIF(B:B,B954,X:X)</f>
        <v>1</v>
      </c>
      <c r="Z954" s="3" t="str">
        <f>IF(Y954&gt;0,"어학 충족","자격미달")</f>
        <v>어학 충족</v>
      </c>
      <c r="AA954" s="3"/>
      <c r="AB954" s="3" t="str">
        <f>IF(P954="A",IF(Q954&gt;849,"TOEIC 충족",IF(R954&gt;335,"New-TEPS 충족",IF(S954&gt;97,"TOEFL 충족",IF(T954&gt;849,"JPT 충족",IF(W954&gt;82,"G-TELP 충족",IF(U954=6,"HSK점수 충족",IF(U954=5,IF(V954&gt;254,"HSK점수 충족","자격미달"),"자격미달"))))))),IF(P954="B",IF(Q954&gt;699,"TOEIC 충족",IF(R954&gt;263,"New-TEPS 충족",IF(S954&gt;78,"TOEFL 충족",IF(T954&gt;699,"JPT 충족",IF(W954&gt;63,"G-TELP 충족",IF(U954=6,"HSK점수 충족",IF(U954=5,IF(V954&gt;179,"HSK점수 충족","자격미달"),"자격미달"))))))),IF(P954="C",IF(Q954&gt;599,"TOEIC 충족",IF(R954&gt;226,"New-TEPS 충족",IF(S954&gt;67,"TOEFL 충족",IF(T954&gt;599,"JPT 충족",IF(W954&gt;49,"G-TELP 충족",IF(U954=6,"HSK점수 충족",IF(U954=5,"HSK점수 충족",IF(U954=4,IF(V954&gt;209,"HSK점수 충족","자격미달"),"자격미달")))))))),IF(P954="D",IF(Q954&gt;649,"TOEIC 충족",IF(R954&gt;244,"New-TEPS 충족",IF(S954&gt;73,"TOEFL 충족",IF(T954&gt;649,"JPT 충족",IF(W954&gt;56,"G-TELP 충족",IF(U1895=6,"HSK점수 충족",IF(U1895=5,"HSK점수 충족",IF(U1895=4,IF(V1895&gt;254,"HSK점수 충족","자격미달"),"자격미달")))))))),0))))</f>
        <v>G-TELP 충족</v>
      </c>
      <c r="AD954" s="3"/>
      <c r="AE954" s="3"/>
      <c r="AF954" s="3"/>
      <c r="AG954" s="3"/>
      <c r="AH954" s="3"/>
      <c r="AI954" s="3"/>
      <c r="AJ954" s="3"/>
      <c r="AK954" s="3"/>
      <c r="AL954" s="3"/>
      <c r="AN954" s="3"/>
      <c r="AO954" s="3"/>
    </row>
    <row r="955" spans="1:41" x14ac:dyDescent="0.4">
      <c r="A955" s="4">
        <f>IF(B954=B955,A954,A954+1)</f>
        <v>904</v>
      </c>
      <c r="B955" s="17" t="s">
        <v>1374</v>
      </c>
      <c r="C955" s="17" t="s">
        <v>1373</v>
      </c>
      <c r="D955" s="17" t="s">
        <v>1372</v>
      </c>
      <c r="E955" s="17" t="s">
        <v>1371</v>
      </c>
      <c r="F955" s="17">
        <f>IF(B955=B954,F954+1,1)</f>
        <v>1</v>
      </c>
      <c r="G955" s="17" t="s">
        <v>6384</v>
      </c>
      <c r="H955" s="17" t="s">
        <v>6379</v>
      </c>
      <c r="I955" s="17" t="s">
        <v>6378</v>
      </c>
      <c r="J955" s="17" t="s">
        <v>6414</v>
      </c>
      <c r="K955" s="17"/>
      <c r="L955" s="17" t="s">
        <v>6413</v>
      </c>
      <c r="M955" s="17" t="s">
        <v>6412</v>
      </c>
      <c r="P955" s="4" t="s">
        <v>6373</v>
      </c>
      <c r="Q955" s="4">
        <f>IF(H955="TOEIC",VALUE(L955),0)</f>
        <v>880</v>
      </c>
      <c r="R955" s="4">
        <f>IF(H955="NEW TEPS",VALUE(L955),0)</f>
        <v>0</v>
      </c>
      <c r="S955" s="4">
        <f>IF(H955="TOEFL(ibt)",VALUE(L955),0)</f>
        <v>0</v>
      </c>
      <c r="T955" s="4">
        <f>IF(H955="JPT",VALUE(L955),0)</f>
        <v>0</v>
      </c>
      <c r="U955" s="4">
        <f>IF(H955="HSK",VALUE(K955),0)</f>
        <v>0</v>
      </c>
      <c r="V955" s="4">
        <f>IF(H955="HSK",VALUE(L955),0)</f>
        <v>0</v>
      </c>
      <c r="W955" s="4">
        <f>IF(H955="G-TELP Level2",VALUE(L955),0)</f>
        <v>0</v>
      </c>
      <c r="X955" s="4">
        <f>IF(P955="A",IF(Q955&gt;849,1,IF(R955&gt;335,1,IF(S955&gt;97,1,IF(T955&gt;849,1,IF(W955&gt;82,1,IF(U955=6,1,IF(U955=5,IF(V955&gt;254,1,0),0))))))),IF(P955="B",IF(Q955&gt;699,1,IF(R955&gt;263,1,IF(S955&gt;78,1,IF(T955&gt;699,1,IF(W955&gt;63,1,IF(U955=6,1,IF(U955=5,IF(V955&gt;179,1,0),0))))))),IF(P955="C",IF(Q955&gt;599,1,IF(R955&gt;226,1,IF(S955&gt;67,1,IF(T955&gt;599,1,IF(W955&gt;49,1,IF(U955=6,1,IF(U955=5,1,IF(U955=4,IF(V955&gt;209,1,0),0)))))))),IF(P955="D",IF(Q955&gt;649,1,IF(R955&gt;244,1,IF(S955&gt;73,1,IF(T955&gt;649,1,IF(W955&gt;56,1,IF(U955=6,1,IF(U955=5,1,IF(U955=4,IF(V955&gt;254,1,0),0)))))))),0))))</f>
        <v>1</v>
      </c>
      <c r="Y955" s="4">
        <f>SUMIF(B:B,B955,X:X)</f>
        <v>1</v>
      </c>
      <c r="Z955" s="4" t="str">
        <f>IF(Y955&gt;0,"어학 충족","자격미달")</f>
        <v>어학 충족</v>
      </c>
      <c r="AA955" s="4"/>
      <c r="AB955" s="4" t="str">
        <f>IF(P955="A",IF(Q955&gt;849,"TOEIC 충족",IF(R955&gt;335,"New-TEPS 충족",IF(S955&gt;97,"TOEFL 충족",IF(T955&gt;849,"JPT 충족",IF(W955&gt;82,"G-TELP 충족",IF(U955=6,"HSK점수 충족",IF(U955=5,IF(V955&gt;254,"HSK점수 충족","자격미달"),"자격미달"))))))),IF(P955="B",IF(Q955&gt;699,"TOEIC 충족",IF(R955&gt;263,"New-TEPS 충족",IF(S955&gt;78,"TOEFL 충족",IF(T955&gt;699,"JPT 충족",IF(W955&gt;63,"G-TELP 충족",IF(U955=6,"HSK점수 충족",IF(U955=5,IF(V955&gt;179,"HSK점수 충족","자격미달"),"자격미달"))))))),IF(P955="C",IF(Q955&gt;599,"TOEIC 충족",IF(R955&gt;226,"New-TEPS 충족",IF(S955&gt;67,"TOEFL 충족",IF(T955&gt;599,"JPT 충족",IF(W955&gt;49,"G-TELP 충족",IF(U955=6,"HSK점수 충족",IF(U955=5,"HSK점수 충족",IF(U955=4,IF(V955&gt;209,"HSK점수 충족","자격미달"),"자격미달")))))))),IF(P955="D",IF(Q955&gt;649,"TOEIC 충족",IF(R955&gt;244,"New-TEPS 충족",IF(S955&gt;73,"TOEFL 충족",IF(T955&gt;649,"JPT 충족",IF(W955&gt;56,"G-TELP 충족",IF(U1896=6,"HSK점수 충족",IF(U1896=5,"HSK점수 충족",IF(U1896=4,IF(V1896&gt;254,"HSK점수 충족","자격미달"),"자격미달")))))))),0))))</f>
        <v>TOEIC 충족</v>
      </c>
      <c r="AD955" s="4"/>
      <c r="AE955" s="4"/>
      <c r="AF955" s="4"/>
      <c r="AG955" s="4"/>
      <c r="AH955" s="4"/>
      <c r="AI955" s="4"/>
      <c r="AJ955" s="4"/>
      <c r="AK955" s="4"/>
      <c r="AL955" s="4"/>
      <c r="AN955" s="4"/>
      <c r="AO955" s="4"/>
    </row>
    <row r="956" spans="1:41" x14ac:dyDescent="0.4">
      <c r="A956" s="4">
        <f>IF(B955=B956,A955,A955+1)</f>
        <v>905</v>
      </c>
      <c r="B956" s="17" t="s">
        <v>1367</v>
      </c>
      <c r="C956" s="17" t="s">
        <v>1366</v>
      </c>
      <c r="D956" s="17" t="s">
        <v>1352</v>
      </c>
      <c r="E956" s="17" t="s">
        <v>1351</v>
      </c>
      <c r="F956" s="17">
        <f>IF(B956=B955,F955+1,1)</f>
        <v>1</v>
      </c>
      <c r="G956" s="17" t="s">
        <v>6374</v>
      </c>
      <c r="H956" s="17" t="s">
        <v>6374</v>
      </c>
      <c r="I956" s="17" t="s">
        <v>568</v>
      </c>
      <c r="J956" s="17" t="s">
        <v>568</v>
      </c>
      <c r="K956" s="17" t="s">
        <v>568</v>
      </c>
      <c r="L956" s="17" t="s">
        <v>568</v>
      </c>
      <c r="M956" s="17" t="s">
        <v>568</v>
      </c>
      <c r="P956" s="4" t="s">
        <v>6373</v>
      </c>
      <c r="Q956" s="4">
        <f>IF(H956="TOEIC",VALUE(L956),0)</f>
        <v>0</v>
      </c>
      <c r="R956" s="4">
        <f>IF(H956="NEW TEPS",VALUE(L956),0)</f>
        <v>0</v>
      </c>
      <c r="S956" s="4">
        <f>IF(H956="TOEFL(ibt)",VALUE(L956),0)</f>
        <v>0</v>
      </c>
      <c r="T956" s="4">
        <f>IF(H956="JPT",VALUE(L956),0)</f>
        <v>0</v>
      </c>
      <c r="U956" s="4">
        <f>IF(H956="HSK",VALUE(K956),0)</f>
        <v>0</v>
      </c>
      <c r="V956" s="4">
        <f>IF(H956="HSK",VALUE(L956),0)</f>
        <v>0</v>
      </c>
      <c r="W956" s="4">
        <f>IF(H956="G-TELP Level2",VALUE(L956),0)</f>
        <v>0</v>
      </c>
      <c r="X956" s="4">
        <f>IF(P956="A",IF(Q956&gt;849,1,IF(R956&gt;335,1,IF(S956&gt;97,1,IF(T956&gt;849,1,IF(W956&gt;82,1,IF(U956=6,1,IF(U956=5,IF(V956&gt;254,1,0),0))))))),IF(P956="B",IF(Q956&gt;699,1,IF(R956&gt;263,1,IF(S956&gt;78,1,IF(T956&gt;699,1,IF(W956&gt;63,1,IF(U956=6,1,IF(U956=5,IF(V956&gt;179,1,0),0))))))),IF(P956="C",IF(Q956&gt;599,1,IF(R956&gt;226,1,IF(S956&gt;67,1,IF(T956&gt;599,1,IF(W956&gt;49,1,IF(U956=6,1,IF(U956=5,1,IF(U956=4,IF(V956&gt;209,1,0),0)))))))),IF(P956="D",IF(Q956&gt;649,1,IF(R956&gt;244,1,IF(S956&gt;73,1,IF(T956&gt;649,1,IF(W956&gt;56,1,IF(U956=6,1,IF(U956=5,1,IF(U956=4,IF(V956&gt;254,1,0),0)))))))),0))))</f>
        <v>0</v>
      </c>
      <c r="Y956" s="4">
        <f>SUMIF(B:B,B956,X:X)</f>
        <v>0</v>
      </c>
      <c r="Z956" s="4" t="str">
        <f>IF(Y956&gt;0,"어학 충족","자격미달")</f>
        <v>자격미달</v>
      </c>
      <c r="AA956" s="4"/>
      <c r="AB956" s="4" t="str">
        <f>IF(P956="A",IF(Q956&gt;849,"TOEIC 충족",IF(R956&gt;335,"New-TEPS 충족",IF(S956&gt;97,"TOEFL 충족",IF(T956&gt;849,"JPT 충족",IF(W956&gt;82,"G-TELP 충족",IF(U956=6,"HSK점수 충족",IF(U956=5,IF(V956&gt;254,"HSK점수 충족","자격미달"),"자격미달"))))))),IF(P956="B",IF(Q956&gt;699,"TOEIC 충족",IF(R956&gt;263,"New-TEPS 충족",IF(S956&gt;78,"TOEFL 충족",IF(T956&gt;699,"JPT 충족",IF(W956&gt;63,"G-TELP 충족",IF(U956=6,"HSK점수 충족",IF(U956=5,IF(V956&gt;179,"HSK점수 충족","자격미달"),"자격미달"))))))),IF(P956="C",IF(Q956&gt;599,"TOEIC 충족",IF(R956&gt;226,"New-TEPS 충족",IF(S956&gt;67,"TOEFL 충족",IF(T956&gt;599,"JPT 충족",IF(W956&gt;49,"G-TELP 충족",IF(U956=6,"HSK점수 충족",IF(U956=5,"HSK점수 충족",IF(U956=4,IF(V956&gt;209,"HSK점수 충족","자격미달"),"자격미달")))))))),IF(P956="D",IF(Q956&gt;649,"TOEIC 충족",IF(R956&gt;244,"New-TEPS 충족",IF(S956&gt;73,"TOEFL 충족",IF(T956&gt;649,"JPT 충족",IF(W956&gt;56,"G-TELP 충족",IF(U1897=6,"HSK점수 충족",IF(U1897=5,"HSK점수 충족",IF(U1897=4,IF(V1897&gt;254,"HSK점수 충족","자격미달"),"자격미달")))))))),0))))</f>
        <v>자격미달</v>
      </c>
      <c r="AD956" s="4"/>
      <c r="AE956" s="4"/>
      <c r="AF956" s="4"/>
      <c r="AG956" s="4"/>
      <c r="AH956" s="4"/>
      <c r="AI956" s="4"/>
      <c r="AJ956" s="4"/>
      <c r="AK956" s="4"/>
      <c r="AL956" s="4"/>
      <c r="AN956" s="4"/>
      <c r="AO956" s="4"/>
    </row>
    <row r="957" spans="1:41" x14ac:dyDescent="0.4">
      <c r="A957" s="3">
        <f>IF(B956=B957,A956,A956+1)</f>
        <v>906</v>
      </c>
      <c r="B957" s="18" t="s">
        <v>1365</v>
      </c>
      <c r="C957" s="18" t="s">
        <v>1364</v>
      </c>
      <c r="D957" s="18" t="s">
        <v>1352</v>
      </c>
      <c r="E957" s="18" t="s">
        <v>1351</v>
      </c>
      <c r="F957" s="18">
        <f>IF(B957=B956,F956+1,1)</f>
        <v>1</v>
      </c>
      <c r="G957" s="18" t="s">
        <v>6374</v>
      </c>
      <c r="H957" s="18" t="s">
        <v>6374</v>
      </c>
      <c r="I957" s="18" t="s">
        <v>568</v>
      </c>
      <c r="J957" s="18" t="s">
        <v>568</v>
      </c>
      <c r="K957" s="18" t="s">
        <v>568</v>
      </c>
      <c r="L957" s="18" t="s">
        <v>568</v>
      </c>
      <c r="M957" s="18" t="s">
        <v>568</v>
      </c>
      <c r="P957" s="3" t="s">
        <v>6373</v>
      </c>
      <c r="Q957" s="3">
        <f>IF(H957="TOEIC",VALUE(L957),0)</f>
        <v>0</v>
      </c>
      <c r="R957" s="3">
        <f>IF(H957="NEW TEPS",VALUE(L957),0)</f>
        <v>0</v>
      </c>
      <c r="S957" s="3">
        <f>IF(H957="TOEFL(ibt)",VALUE(L957),0)</f>
        <v>0</v>
      </c>
      <c r="T957" s="3">
        <f>IF(H957="JPT",VALUE(L957),0)</f>
        <v>0</v>
      </c>
      <c r="U957" s="3">
        <f>IF(H957="HSK",VALUE(K957),0)</f>
        <v>0</v>
      </c>
      <c r="V957" s="3">
        <f>IF(H957="HSK",VALUE(L957),0)</f>
        <v>0</v>
      </c>
      <c r="W957" s="3">
        <f>IF(H957="G-TELP Level2",VALUE(L957),0)</f>
        <v>0</v>
      </c>
      <c r="X957" s="3">
        <f>IF(P957="A",IF(Q957&gt;849,1,IF(R957&gt;335,1,IF(S957&gt;97,1,IF(T957&gt;849,1,IF(W957&gt;82,1,IF(U957=6,1,IF(U957=5,IF(V957&gt;254,1,0),0))))))),IF(P957="B",IF(Q957&gt;699,1,IF(R957&gt;263,1,IF(S957&gt;78,1,IF(T957&gt;699,1,IF(W957&gt;63,1,IF(U957=6,1,IF(U957=5,IF(V957&gt;179,1,0),0))))))),IF(P957="C",IF(Q957&gt;599,1,IF(R957&gt;226,1,IF(S957&gt;67,1,IF(T957&gt;599,1,IF(W957&gt;49,1,IF(U957=6,1,IF(U957=5,1,IF(U957=4,IF(V957&gt;209,1,0),0)))))))),IF(P957="D",IF(Q957&gt;649,1,IF(R957&gt;244,1,IF(S957&gt;73,1,IF(T957&gt;649,1,IF(W957&gt;56,1,IF(U957=6,1,IF(U957=5,1,IF(U957=4,IF(V957&gt;254,1,0),0)))))))),0))))</f>
        <v>0</v>
      </c>
      <c r="Y957" s="3">
        <f>SUMIF(B:B,B957,X:X)</f>
        <v>0</v>
      </c>
      <c r="Z957" s="3" t="str">
        <f>IF(Y957&gt;0,"어학 충족","자격미달")</f>
        <v>자격미달</v>
      </c>
      <c r="AA957" s="3"/>
      <c r="AB957" s="3" t="str">
        <f>IF(P957="A",IF(Q957&gt;849,"TOEIC 충족",IF(R957&gt;335,"New-TEPS 충족",IF(S957&gt;97,"TOEFL 충족",IF(T957&gt;849,"JPT 충족",IF(W957&gt;82,"G-TELP 충족",IF(U957=6,"HSK점수 충족",IF(U957=5,IF(V957&gt;254,"HSK점수 충족","자격미달"),"자격미달"))))))),IF(P957="B",IF(Q957&gt;699,"TOEIC 충족",IF(R957&gt;263,"New-TEPS 충족",IF(S957&gt;78,"TOEFL 충족",IF(T957&gt;699,"JPT 충족",IF(W957&gt;63,"G-TELP 충족",IF(U957=6,"HSK점수 충족",IF(U957=5,IF(V957&gt;179,"HSK점수 충족","자격미달"),"자격미달"))))))),IF(P957="C",IF(Q957&gt;599,"TOEIC 충족",IF(R957&gt;226,"New-TEPS 충족",IF(S957&gt;67,"TOEFL 충족",IF(T957&gt;599,"JPT 충족",IF(W957&gt;49,"G-TELP 충족",IF(U957=6,"HSK점수 충족",IF(U957=5,"HSK점수 충족",IF(U957=4,IF(V957&gt;209,"HSK점수 충족","자격미달"),"자격미달")))))))),IF(P957="D",IF(Q957&gt;649,"TOEIC 충족",IF(R957&gt;244,"New-TEPS 충족",IF(S957&gt;73,"TOEFL 충족",IF(T957&gt;649,"JPT 충족",IF(W957&gt;56,"G-TELP 충족",IF(U1898=6,"HSK점수 충족",IF(U1898=5,"HSK점수 충족",IF(U1898=4,IF(V1898&gt;254,"HSK점수 충족","자격미달"),"자격미달")))))))),0))))</f>
        <v>자격미달</v>
      </c>
      <c r="AD957" s="3"/>
      <c r="AE957" s="3"/>
      <c r="AF957" s="3"/>
      <c r="AG957" s="3"/>
      <c r="AH957" s="3"/>
      <c r="AI957" s="3"/>
      <c r="AJ957" s="3"/>
      <c r="AK957" s="3"/>
      <c r="AL957" s="3"/>
      <c r="AN957" s="3"/>
      <c r="AO957" s="3"/>
    </row>
    <row r="958" spans="1:41" x14ac:dyDescent="0.4">
      <c r="A958" s="4">
        <f>IF(B957=B958,A957,A957+1)</f>
        <v>907</v>
      </c>
      <c r="B958" s="17" t="s">
        <v>1363</v>
      </c>
      <c r="C958" s="17" t="s">
        <v>1362</v>
      </c>
      <c r="D958" s="17" t="s">
        <v>1352</v>
      </c>
      <c r="E958" s="17" t="s">
        <v>1351</v>
      </c>
      <c r="F958" s="17">
        <f>IF(B958=B957,F957+1,1)</f>
        <v>1</v>
      </c>
      <c r="G958" s="17" t="s">
        <v>6374</v>
      </c>
      <c r="H958" s="17" t="s">
        <v>6374</v>
      </c>
      <c r="I958" s="17" t="s">
        <v>568</v>
      </c>
      <c r="J958" s="17" t="s">
        <v>568</v>
      </c>
      <c r="K958" s="17" t="s">
        <v>568</v>
      </c>
      <c r="L958" s="17" t="s">
        <v>568</v>
      </c>
      <c r="M958" s="17" t="s">
        <v>568</v>
      </c>
      <c r="P958" s="4" t="s">
        <v>6373</v>
      </c>
      <c r="Q958" s="4">
        <f>IF(H958="TOEIC",VALUE(L958),0)</f>
        <v>0</v>
      </c>
      <c r="R958" s="4">
        <f>IF(H958="NEW TEPS",VALUE(L958),0)</f>
        <v>0</v>
      </c>
      <c r="S958" s="4">
        <f>IF(H958="TOEFL(ibt)",VALUE(L958),0)</f>
        <v>0</v>
      </c>
      <c r="T958" s="4">
        <f>IF(H958="JPT",VALUE(L958),0)</f>
        <v>0</v>
      </c>
      <c r="U958" s="4">
        <f>IF(H958="HSK",VALUE(K958),0)</f>
        <v>0</v>
      </c>
      <c r="V958" s="4">
        <f>IF(H958="HSK",VALUE(L958),0)</f>
        <v>0</v>
      </c>
      <c r="W958" s="4">
        <f>IF(H958="G-TELP Level2",VALUE(L958),0)</f>
        <v>0</v>
      </c>
      <c r="X958" s="4">
        <f>IF(P958="A",IF(Q958&gt;849,1,IF(R958&gt;335,1,IF(S958&gt;97,1,IF(T958&gt;849,1,IF(W958&gt;82,1,IF(U958=6,1,IF(U958=5,IF(V958&gt;254,1,0),0))))))),IF(P958="B",IF(Q958&gt;699,1,IF(R958&gt;263,1,IF(S958&gt;78,1,IF(T958&gt;699,1,IF(W958&gt;63,1,IF(U958=6,1,IF(U958=5,IF(V958&gt;179,1,0),0))))))),IF(P958="C",IF(Q958&gt;599,1,IF(R958&gt;226,1,IF(S958&gt;67,1,IF(T958&gt;599,1,IF(W958&gt;49,1,IF(U958=6,1,IF(U958=5,1,IF(U958=4,IF(V958&gt;209,1,0),0)))))))),IF(P958="D",IF(Q958&gt;649,1,IF(R958&gt;244,1,IF(S958&gt;73,1,IF(T958&gt;649,1,IF(W958&gt;56,1,IF(U958=6,1,IF(U958=5,1,IF(U958=4,IF(V958&gt;254,1,0),0)))))))),0))))</f>
        <v>0</v>
      </c>
      <c r="Y958" s="4">
        <f>SUMIF(B:B,B958,X:X)</f>
        <v>0</v>
      </c>
      <c r="Z958" s="4" t="str">
        <f>IF(Y958&gt;0,"어학 충족","자격미달")</f>
        <v>자격미달</v>
      </c>
      <c r="AA958" s="4"/>
      <c r="AB958" s="4" t="str">
        <f>IF(P958="A",IF(Q958&gt;849,"TOEIC 충족",IF(R958&gt;335,"New-TEPS 충족",IF(S958&gt;97,"TOEFL 충족",IF(T958&gt;849,"JPT 충족",IF(W958&gt;82,"G-TELP 충족",IF(U958=6,"HSK점수 충족",IF(U958=5,IF(V958&gt;254,"HSK점수 충족","자격미달"),"자격미달"))))))),IF(P958="B",IF(Q958&gt;699,"TOEIC 충족",IF(R958&gt;263,"New-TEPS 충족",IF(S958&gt;78,"TOEFL 충족",IF(T958&gt;699,"JPT 충족",IF(W958&gt;63,"G-TELP 충족",IF(U958=6,"HSK점수 충족",IF(U958=5,IF(V958&gt;179,"HSK점수 충족","자격미달"),"자격미달"))))))),IF(P958="C",IF(Q958&gt;599,"TOEIC 충족",IF(R958&gt;226,"New-TEPS 충족",IF(S958&gt;67,"TOEFL 충족",IF(T958&gt;599,"JPT 충족",IF(W958&gt;49,"G-TELP 충족",IF(U958=6,"HSK점수 충족",IF(U958=5,"HSK점수 충족",IF(U958=4,IF(V958&gt;209,"HSK점수 충족","자격미달"),"자격미달")))))))),IF(P958="D",IF(Q958&gt;649,"TOEIC 충족",IF(R958&gt;244,"New-TEPS 충족",IF(S958&gt;73,"TOEFL 충족",IF(T958&gt;649,"JPT 충족",IF(W958&gt;56,"G-TELP 충족",IF(U1899=6,"HSK점수 충족",IF(U1899=5,"HSK점수 충족",IF(U1899=4,IF(V1899&gt;254,"HSK점수 충족","자격미달"),"자격미달")))))))),0))))</f>
        <v>자격미달</v>
      </c>
      <c r="AD958" s="4"/>
      <c r="AE958" s="4"/>
      <c r="AF958" s="4"/>
      <c r="AG958" s="4"/>
      <c r="AH958" s="4"/>
      <c r="AI958" s="4"/>
      <c r="AJ958" s="4"/>
      <c r="AK958" s="4"/>
      <c r="AL958" s="4"/>
      <c r="AN958" s="4"/>
      <c r="AO958" s="4"/>
    </row>
    <row r="959" spans="1:41" x14ac:dyDescent="0.4">
      <c r="A959" s="3">
        <f>IF(B958=B959,A958,A958+1)</f>
        <v>908</v>
      </c>
      <c r="B959" s="18" t="s">
        <v>1359</v>
      </c>
      <c r="C959" s="18" t="s">
        <v>1358</v>
      </c>
      <c r="D959" s="18" t="s">
        <v>1352</v>
      </c>
      <c r="E959" s="18" t="s">
        <v>1351</v>
      </c>
      <c r="F959" s="18">
        <f>IF(B959=B958,F958+1,1)</f>
        <v>1</v>
      </c>
      <c r="G959" s="18" t="s">
        <v>6374</v>
      </c>
      <c r="H959" s="18" t="s">
        <v>6374</v>
      </c>
      <c r="I959" s="18" t="s">
        <v>568</v>
      </c>
      <c r="J959" s="18" t="s">
        <v>568</v>
      </c>
      <c r="K959" s="18" t="s">
        <v>568</v>
      </c>
      <c r="L959" s="18" t="s">
        <v>568</v>
      </c>
      <c r="M959" s="18" t="s">
        <v>568</v>
      </c>
      <c r="P959" s="3" t="s">
        <v>6373</v>
      </c>
      <c r="Q959" s="3">
        <f>IF(H959="TOEIC",VALUE(L959),0)</f>
        <v>0</v>
      </c>
      <c r="R959" s="3">
        <f>IF(H959="NEW TEPS",VALUE(L959),0)</f>
        <v>0</v>
      </c>
      <c r="S959" s="3">
        <f>IF(H959="TOEFL(ibt)",VALUE(L959),0)</f>
        <v>0</v>
      </c>
      <c r="T959" s="3">
        <f>IF(H959="JPT",VALUE(L959),0)</f>
        <v>0</v>
      </c>
      <c r="U959" s="3">
        <f>IF(H959="HSK",VALUE(K959),0)</f>
        <v>0</v>
      </c>
      <c r="V959" s="3">
        <f>IF(H959="HSK",VALUE(L959),0)</f>
        <v>0</v>
      </c>
      <c r="W959" s="3">
        <f>IF(H959="G-TELP Level2",VALUE(L959),0)</f>
        <v>0</v>
      </c>
      <c r="X959" s="3">
        <f>IF(P959="A",IF(Q959&gt;849,1,IF(R959&gt;335,1,IF(S959&gt;97,1,IF(T959&gt;849,1,IF(W959&gt;82,1,IF(U959=6,1,IF(U959=5,IF(V959&gt;254,1,0),0))))))),IF(P959="B",IF(Q959&gt;699,1,IF(R959&gt;263,1,IF(S959&gt;78,1,IF(T959&gt;699,1,IF(W959&gt;63,1,IF(U959=6,1,IF(U959=5,IF(V959&gt;179,1,0),0))))))),IF(P959="C",IF(Q959&gt;599,1,IF(R959&gt;226,1,IF(S959&gt;67,1,IF(T959&gt;599,1,IF(W959&gt;49,1,IF(U959=6,1,IF(U959=5,1,IF(U959=4,IF(V959&gt;209,1,0),0)))))))),IF(P959="D",IF(Q959&gt;649,1,IF(R959&gt;244,1,IF(S959&gt;73,1,IF(T959&gt;649,1,IF(W959&gt;56,1,IF(U959=6,1,IF(U959=5,1,IF(U959=4,IF(V959&gt;254,1,0),0)))))))),0))))</f>
        <v>0</v>
      </c>
      <c r="Y959" s="3">
        <f>SUMIF(B:B,B959,X:X)</f>
        <v>0</v>
      </c>
      <c r="Z959" s="3" t="str">
        <f>IF(Y959&gt;0,"어학 충족","자격미달")</f>
        <v>자격미달</v>
      </c>
      <c r="AA959" s="3"/>
      <c r="AB959" s="3" t="str">
        <f>IF(P959="A",IF(Q959&gt;849,"TOEIC 충족",IF(R959&gt;335,"New-TEPS 충족",IF(S959&gt;97,"TOEFL 충족",IF(T959&gt;849,"JPT 충족",IF(W959&gt;82,"G-TELP 충족",IF(U959=6,"HSK점수 충족",IF(U959=5,IF(V959&gt;254,"HSK점수 충족","자격미달"),"자격미달"))))))),IF(P959="B",IF(Q959&gt;699,"TOEIC 충족",IF(R959&gt;263,"New-TEPS 충족",IF(S959&gt;78,"TOEFL 충족",IF(T959&gt;699,"JPT 충족",IF(W959&gt;63,"G-TELP 충족",IF(U959=6,"HSK점수 충족",IF(U959=5,IF(V959&gt;179,"HSK점수 충족","자격미달"),"자격미달"))))))),IF(P959="C",IF(Q959&gt;599,"TOEIC 충족",IF(R959&gt;226,"New-TEPS 충족",IF(S959&gt;67,"TOEFL 충족",IF(T959&gt;599,"JPT 충족",IF(W959&gt;49,"G-TELP 충족",IF(U959=6,"HSK점수 충족",IF(U959=5,"HSK점수 충족",IF(U959=4,IF(V959&gt;209,"HSK점수 충족","자격미달"),"자격미달")))))))),IF(P959="D",IF(Q959&gt;649,"TOEIC 충족",IF(R959&gt;244,"New-TEPS 충족",IF(S959&gt;73,"TOEFL 충족",IF(T959&gt;649,"JPT 충족",IF(W959&gt;56,"G-TELP 충족",IF(U1900=6,"HSK점수 충족",IF(U1900=5,"HSK점수 충족",IF(U1900=4,IF(V1900&gt;254,"HSK점수 충족","자격미달"),"자격미달")))))))),0))))</f>
        <v>자격미달</v>
      </c>
      <c r="AD959" s="3"/>
      <c r="AE959" s="3"/>
      <c r="AF959" s="3"/>
      <c r="AG959" s="3"/>
      <c r="AH959" s="3"/>
      <c r="AI959" s="3"/>
      <c r="AJ959" s="3"/>
      <c r="AK959" s="3"/>
      <c r="AL959" s="3"/>
      <c r="AN959" s="3"/>
      <c r="AO959" s="3"/>
    </row>
    <row r="960" spans="1:41" x14ac:dyDescent="0.4">
      <c r="A960" s="3">
        <f>IF(B959=B960,A959,A959+1)</f>
        <v>909</v>
      </c>
      <c r="B960" s="18" t="s">
        <v>1354</v>
      </c>
      <c r="C960" s="18" t="s">
        <v>1353</v>
      </c>
      <c r="D960" s="18" t="s">
        <v>1352</v>
      </c>
      <c r="E960" s="18" t="s">
        <v>1351</v>
      </c>
      <c r="F960" s="18">
        <f>IF(B960=B959,F959+1,1)</f>
        <v>1</v>
      </c>
      <c r="G960" s="18" t="s">
        <v>6380</v>
      </c>
      <c r="H960" s="18" t="s">
        <v>6379</v>
      </c>
      <c r="I960" s="18" t="s">
        <v>6378</v>
      </c>
      <c r="J960" s="18" t="s">
        <v>6410</v>
      </c>
      <c r="K960" s="18"/>
      <c r="L960" s="18" t="s">
        <v>6411</v>
      </c>
      <c r="M960" s="18" t="s">
        <v>6410</v>
      </c>
      <c r="P960" s="3" t="s">
        <v>6373</v>
      </c>
      <c r="Q960" s="3">
        <f>IF(H960="TOEIC",VALUE(L960),0)</f>
        <v>915</v>
      </c>
      <c r="R960" s="3">
        <f>IF(H960="NEW TEPS",VALUE(L960),0)</f>
        <v>0</v>
      </c>
      <c r="S960" s="3">
        <f>IF(H960="TOEFL(ibt)",VALUE(L960),0)</f>
        <v>0</v>
      </c>
      <c r="T960" s="3">
        <f>IF(H960="JPT",VALUE(L960),0)</f>
        <v>0</v>
      </c>
      <c r="U960" s="3">
        <f>IF(H960="HSK",VALUE(K960),0)</f>
        <v>0</v>
      </c>
      <c r="V960" s="3">
        <f>IF(H960="HSK",VALUE(L960),0)</f>
        <v>0</v>
      </c>
      <c r="W960" s="3">
        <f>IF(H960="G-TELP Level2",VALUE(L960),0)</f>
        <v>0</v>
      </c>
      <c r="X960" s="3">
        <f>IF(P960="A",IF(Q960&gt;849,1,IF(R960&gt;335,1,IF(S960&gt;97,1,IF(T960&gt;849,1,IF(W960&gt;82,1,IF(U960=6,1,IF(U960=5,IF(V960&gt;254,1,0),0))))))),IF(P960="B",IF(Q960&gt;699,1,IF(R960&gt;263,1,IF(S960&gt;78,1,IF(T960&gt;699,1,IF(W960&gt;63,1,IF(U960=6,1,IF(U960=5,IF(V960&gt;179,1,0),0))))))),IF(P960="C",IF(Q960&gt;599,1,IF(R960&gt;226,1,IF(S960&gt;67,1,IF(T960&gt;599,1,IF(W960&gt;49,1,IF(U960=6,1,IF(U960=5,1,IF(U960=4,IF(V960&gt;209,1,0),0)))))))),IF(P960="D",IF(Q960&gt;649,1,IF(R960&gt;244,1,IF(S960&gt;73,1,IF(T960&gt;649,1,IF(W960&gt;56,1,IF(U960=6,1,IF(U960=5,1,IF(U960=4,IF(V960&gt;254,1,0),0)))))))),0))))</f>
        <v>1</v>
      </c>
      <c r="Y960" s="3">
        <f>SUMIF(B:B,B960,X:X)</f>
        <v>2</v>
      </c>
      <c r="Z960" s="3" t="str">
        <f>IF(Y960&gt;0,"어학 충족","자격미달")</f>
        <v>어학 충족</v>
      </c>
      <c r="AA960" s="3"/>
      <c r="AB960" s="3" t="str">
        <f>IF(P960="A",IF(Q960&gt;849,"TOEIC 충족",IF(R960&gt;335,"New-TEPS 충족",IF(S960&gt;97,"TOEFL 충족",IF(T960&gt;849,"JPT 충족",IF(W960&gt;82,"G-TELP 충족",IF(U960=6,"HSK점수 충족",IF(U960=5,IF(V960&gt;254,"HSK점수 충족","자격미달"),"자격미달"))))))),IF(P960="B",IF(Q960&gt;699,"TOEIC 충족",IF(R960&gt;263,"New-TEPS 충족",IF(S960&gt;78,"TOEFL 충족",IF(T960&gt;699,"JPT 충족",IF(W960&gt;63,"G-TELP 충족",IF(U960=6,"HSK점수 충족",IF(U960=5,IF(V960&gt;179,"HSK점수 충족","자격미달"),"자격미달"))))))),IF(P960="C",IF(Q960&gt;599,"TOEIC 충족",IF(R960&gt;226,"New-TEPS 충족",IF(S960&gt;67,"TOEFL 충족",IF(T960&gt;599,"JPT 충족",IF(W960&gt;49,"G-TELP 충족",IF(U960=6,"HSK점수 충족",IF(U960=5,"HSK점수 충족",IF(U960=4,IF(V960&gt;209,"HSK점수 충족","자격미달"),"자격미달")))))))),IF(P960="D",IF(Q960&gt;649,"TOEIC 충족",IF(R960&gt;244,"New-TEPS 충족",IF(S960&gt;73,"TOEFL 충족",IF(T960&gt;649,"JPT 충족",IF(W960&gt;56,"G-TELP 충족",IF(U1901=6,"HSK점수 충족",IF(U1901=5,"HSK점수 충족",IF(U1901=4,IF(V1901&gt;254,"HSK점수 충족","자격미달"),"자격미달")))))))),0))))</f>
        <v>TOEIC 충족</v>
      </c>
      <c r="AD960" s="3"/>
      <c r="AE960" s="3"/>
      <c r="AF960" s="3"/>
      <c r="AG960" s="3"/>
      <c r="AH960" s="3"/>
      <c r="AI960" s="3"/>
      <c r="AJ960" s="3"/>
      <c r="AK960" s="3"/>
      <c r="AL960" s="3"/>
      <c r="AN960" s="3" t="s">
        <v>6404</v>
      </c>
      <c r="AO960" s="3">
        <v>10</v>
      </c>
    </row>
    <row r="961" spans="1:41" x14ac:dyDescent="0.4">
      <c r="A961" s="7">
        <f>IF(B960=B961,A960,A960+1)</f>
        <v>909</v>
      </c>
      <c r="B961" s="20" t="s">
        <v>1354</v>
      </c>
      <c r="C961" s="20" t="s">
        <v>1353</v>
      </c>
      <c r="D961" s="20" t="s">
        <v>1352</v>
      </c>
      <c r="E961" s="20" t="s">
        <v>1351</v>
      </c>
      <c r="F961" s="18">
        <f>IF(B961=B960,F960+1,1)</f>
        <v>2</v>
      </c>
      <c r="G961" s="18" t="s">
        <v>6380</v>
      </c>
      <c r="H961" s="18" t="s">
        <v>6409</v>
      </c>
      <c r="I961" s="18" t="s">
        <v>6408</v>
      </c>
      <c r="J961" s="18" t="s">
        <v>6407</v>
      </c>
      <c r="K961" s="18"/>
      <c r="L961" s="18" t="s">
        <v>6406</v>
      </c>
      <c r="M961" s="18" t="s">
        <v>6405</v>
      </c>
      <c r="P961" s="3" t="s">
        <v>6373</v>
      </c>
      <c r="Q961" s="3">
        <f>IF(H961="TOEIC",VALUE(L961),0)</f>
        <v>0</v>
      </c>
      <c r="R961" s="3">
        <f>IF(H961="NEW TEPS",VALUE(L961),0)</f>
        <v>0</v>
      </c>
      <c r="S961" s="3">
        <f>IF(H961="TOEFL(ibt)",VALUE(L961),0)</f>
        <v>0</v>
      </c>
      <c r="T961" s="3">
        <f>IF(H961="JPT",VALUE(L961),0)</f>
        <v>945</v>
      </c>
      <c r="U961" s="3">
        <f>IF(H961="HSK",VALUE(K961),0)</f>
        <v>0</v>
      </c>
      <c r="V961" s="3">
        <f>IF(H961="HSK",VALUE(L961),0)</f>
        <v>0</v>
      </c>
      <c r="W961" s="3">
        <f>IF(H961="G-TELP Level2",VALUE(L961),0)</f>
        <v>0</v>
      </c>
      <c r="X961" s="3">
        <f>IF(P961="A",IF(Q961&gt;849,1,IF(R961&gt;335,1,IF(S961&gt;97,1,IF(T961&gt;849,1,IF(W961&gt;82,1,IF(U961=6,1,IF(U961=5,IF(V961&gt;254,1,0),0))))))),IF(P961="B",IF(Q961&gt;699,1,IF(R961&gt;263,1,IF(S961&gt;78,1,IF(T961&gt;699,1,IF(W961&gt;63,1,IF(U961=6,1,IF(U961=5,IF(V961&gt;179,1,0),0))))))),IF(P961="C",IF(Q961&gt;599,1,IF(R961&gt;226,1,IF(S961&gt;67,1,IF(T961&gt;599,1,IF(W961&gt;49,1,IF(U961=6,1,IF(U961=5,1,IF(U961=4,IF(V961&gt;209,1,0),0)))))))),IF(P961="D",IF(Q961&gt;649,1,IF(R961&gt;244,1,IF(S961&gt;73,1,IF(T961&gt;649,1,IF(W961&gt;56,1,IF(U961=6,1,IF(U961=5,1,IF(U961=4,IF(V961&gt;254,1,0),0)))))))),0))))</f>
        <v>1</v>
      </c>
      <c r="Y961" s="3">
        <f>SUMIF(B:B,B961,X:X)</f>
        <v>2</v>
      </c>
      <c r="Z961" s="3" t="str">
        <f>IF(Y961&gt;0,"어학 충족","자격미달")</f>
        <v>어학 충족</v>
      </c>
      <c r="AA961" s="3"/>
      <c r="AB961" s="3" t="str">
        <f>IF(P961="A",IF(Q961&gt;849,"TOEIC 충족",IF(R961&gt;335,"New-TEPS 충족",IF(S961&gt;97,"TOEFL 충족",IF(T961&gt;849,"JPT 충족",IF(W961&gt;82,"G-TELP 충족",IF(U961=6,"HSK점수 충족",IF(U961=5,IF(V961&gt;254,"HSK점수 충족","자격미달"),"자격미달"))))))),IF(P961="B",IF(Q961&gt;699,"TOEIC 충족",IF(R961&gt;263,"New-TEPS 충족",IF(S961&gt;78,"TOEFL 충족",IF(T961&gt;699,"JPT 충족",IF(W961&gt;63,"G-TELP 충족",IF(U961=6,"HSK점수 충족",IF(U961=5,IF(V961&gt;179,"HSK점수 충족","자격미달"),"자격미달"))))))),IF(P961="C",IF(Q961&gt;599,"TOEIC 충족",IF(R961&gt;226,"New-TEPS 충족",IF(S961&gt;67,"TOEFL 충족",IF(T961&gt;599,"JPT 충족",IF(W961&gt;49,"G-TELP 충족",IF(U961=6,"HSK점수 충족",IF(U961=5,"HSK점수 충족",IF(U961=4,IF(V961&gt;209,"HSK점수 충족","자격미달"),"자격미달")))))))),IF(P961="D",IF(Q961&gt;649,"TOEIC 충족",IF(R961&gt;244,"New-TEPS 충족",IF(S961&gt;73,"TOEFL 충족",IF(T961&gt;649,"JPT 충족",IF(W961&gt;56,"G-TELP 충족",IF(U1902=6,"HSK점수 충족",IF(U1902=5,"HSK점수 충족",IF(U1902=4,IF(V1902&gt;254,"HSK점수 충족","자격미달"),"자격미달")))))))),0))))</f>
        <v>JPT 충족</v>
      </c>
      <c r="AD961" s="3"/>
      <c r="AE961" s="3"/>
      <c r="AF961" s="3"/>
      <c r="AG961" s="3"/>
      <c r="AH961" s="3"/>
      <c r="AI961" s="3"/>
      <c r="AJ961" s="3"/>
      <c r="AK961" s="3"/>
      <c r="AL961" s="3"/>
      <c r="AN961" s="3" t="s">
        <v>6404</v>
      </c>
      <c r="AO961" s="3">
        <v>10</v>
      </c>
    </row>
    <row r="962" spans="1:41" x14ac:dyDescent="0.4">
      <c r="A962" s="4">
        <f>IF(B961=B962,A961,A961+1)</f>
        <v>910</v>
      </c>
      <c r="B962" s="17" t="s">
        <v>1343</v>
      </c>
      <c r="C962" s="17" t="s">
        <v>1342</v>
      </c>
      <c r="D962" s="17" t="s">
        <v>1130</v>
      </c>
      <c r="E962" s="17" t="s">
        <v>1129</v>
      </c>
      <c r="F962" s="17">
        <f>IF(B962=B961,F961+1,1)</f>
        <v>1</v>
      </c>
      <c r="G962" s="17" t="s">
        <v>6384</v>
      </c>
      <c r="H962" s="17" t="s">
        <v>6394</v>
      </c>
      <c r="I962" s="17" t="s">
        <v>6393</v>
      </c>
      <c r="J962" s="17" t="s">
        <v>6403</v>
      </c>
      <c r="K962" s="17" t="s">
        <v>6402</v>
      </c>
      <c r="L962" s="17"/>
      <c r="M962" s="17" t="s">
        <v>6401</v>
      </c>
      <c r="P962" s="4" t="s">
        <v>6373</v>
      </c>
      <c r="Q962" s="4">
        <f>IF(H962="TOEIC",VALUE(L962),0)</f>
        <v>0</v>
      </c>
      <c r="R962" s="4">
        <f>IF(H962="NEW TEPS",VALUE(L962),0)</f>
        <v>0</v>
      </c>
      <c r="S962" s="4">
        <f>IF(H962="TOEFL(ibt)",VALUE(L962),0)</f>
        <v>0</v>
      </c>
      <c r="T962" s="4">
        <f>IF(H962="JPT",VALUE(L962),0)</f>
        <v>0</v>
      </c>
      <c r="U962" s="4">
        <f>IF(H962="HSK",VALUE(K962),0)</f>
        <v>0</v>
      </c>
      <c r="V962" s="4">
        <f>IF(H962="HSK",VALUE(L962),0)</f>
        <v>0</v>
      </c>
      <c r="W962" s="4">
        <f>IF(H962="G-TELP Level2",VALUE(L962),0)</f>
        <v>0</v>
      </c>
      <c r="X962" s="4">
        <f>IF(P962="A",IF(Q962&gt;849,1,IF(R962&gt;335,1,IF(S962&gt;97,1,IF(T962&gt;849,1,IF(W962&gt;82,1,IF(U962=6,1,IF(U962=5,IF(V962&gt;254,1,0),0))))))),IF(P962="B",IF(Q962&gt;699,1,IF(R962&gt;263,1,IF(S962&gt;78,1,IF(T962&gt;699,1,IF(W962&gt;63,1,IF(U962=6,1,IF(U962=5,IF(V962&gt;179,1,0),0))))))),IF(P962="C",IF(Q962&gt;599,1,IF(R962&gt;226,1,IF(S962&gt;67,1,IF(T962&gt;599,1,IF(W962&gt;49,1,IF(U962=6,1,IF(U962=5,1,IF(U962=4,IF(V962&gt;209,1,0),0)))))))),IF(P962="D",IF(Q962&gt;649,1,IF(R962&gt;244,1,IF(S962&gt;73,1,IF(T962&gt;649,1,IF(W962&gt;56,1,IF(U962=6,1,IF(U962=5,1,IF(U962=4,IF(V962&gt;254,1,0),0)))))))),0))))</f>
        <v>0</v>
      </c>
      <c r="Y962" s="4">
        <f>SUMIF(B:B,B962,X:X)</f>
        <v>0</v>
      </c>
      <c r="Z962" s="4" t="s">
        <v>568</v>
      </c>
      <c r="AA962" s="4"/>
      <c r="AB962" s="4"/>
      <c r="AD962" s="4"/>
      <c r="AE962" s="4"/>
      <c r="AF962" s="4"/>
      <c r="AG962" s="4"/>
      <c r="AH962" s="4"/>
      <c r="AI962" s="4"/>
      <c r="AJ962" s="4"/>
      <c r="AK962" s="4"/>
      <c r="AL962" s="4"/>
      <c r="AN962" s="4"/>
      <c r="AO962" s="4"/>
    </row>
    <row r="963" spans="1:41" x14ac:dyDescent="0.4">
      <c r="A963" s="4">
        <f>IF(B962=B963,A962,A962+1)</f>
        <v>911</v>
      </c>
      <c r="B963" s="17" t="s">
        <v>1338</v>
      </c>
      <c r="C963" s="17" t="s">
        <v>1337</v>
      </c>
      <c r="D963" s="17" t="s">
        <v>1130</v>
      </c>
      <c r="E963" s="17" t="s">
        <v>1129</v>
      </c>
      <c r="F963" s="17">
        <f>IF(B963=B962,F962+1,1)</f>
        <v>1</v>
      </c>
      <c r="G963" s="17" t="s">
        <v>6374</v>
      </c>
      <c r="H963" s="17" t="s">
        <v>6374</v>
      </c>
      <c r="I963" s="17" t="s">
        <v>568</v>
      </c>
      <c r="J963" s="17" t="s">
        <v>568</v>
      </c>
      <c r="K963" s="17" t="s">
        <v>568</v>
      </c>
      <c r="L963" s="17" t="s">
        <v>568</v>
      </c>
      <c r="M963" s="17" t="s">
        <v>568</v>
      </c>
      <c r="P963" s="4" t="s">
        <v>6373</v>
      </c>
      <c r="Q963" s="4">
        <f>IF(H963="TOEIC",VALUE(L963),0)</f>
        <v>0</v>
      </c>
      <c r="R963" s="4">
        <f>IF(H963="NEW TEPS",VALUE(L963),0)</f>
        <v>0</v>
      </c>
      <c r="S963" s="4">
        <f>IF(H963="TOEFL(ibt)",VALUE(L963),0)</f>
        <v>0</v>
      </c>
      <c r="T963" s="4">
        <f>IF(H963="JPT",VALUE(L963),0)</f>
        <v>0</v>
      </c>
      <c r="U963" s="4">
        <f>IF(H963="HSK",VALUE(K963),0)</f>
        <v>0</v>
      </c>
      <c r="V963" s="4">
        <f>IF(H963="HSK",VALUE(L963),0)</f>
        <v>0</v>
      </c>
      <c r="W963" s="4">
        <f>IF(H963="G-TELP Level2",VALUE(L963),0)</f>
        <v>0</v>
      </c>
      <c r="X963" s="4">
        <f>IF(P963="A",IF(Q963&gt;849,1,IF(R963&gt;335,1,IF(S963&gt;97,1,IF(T963&gt;849,1,IF(W963&gt;82,1,IF(U963=6,1,IF(U963=5,IF(V963&gt;254,1,0),0))))))),IF(P963="B",IF(Q963&gt;699,1,IF(R963&gt;263,1,IF(S963&gt;78,1,IF(T963&gt;699,1,IF(W963&gt;63,1,IF(U963=6,1,IF(U963=5,IF(V963&gt;179,1,0),0))))))),IF(P963="C",IF(Q963&gt;599,1,IF(R963&gt;226,1,IF(S963&gt;67,1,IF(T963&gt;599,1,IF(W963&gt;49,1,IF(U963=6,1,IF(U963=5,1,IF(U963=4,IF(V963&gt;209,1,0),0)))))))),IF(P963="D",IF(Q963&gt;649,1,IF(R963&gt;244,1,IF(S963&gt;73,1,IF(T963&gt;649,1,IF(W963&gt;56,1,IF(U963=6,1,IF(U963=5,1,IF(U963=4,IF(V963&gt;254,1,0),0)))))))),0))))</f>
        <v>0</v>
      </c>
      <c r="Y963" s="4">
        <f>SUMIF(B:B,B963,X:X)</f>
        <v>0</v>
      </c>
      <c r="Z963" s="4" t="s">
        <v>6372</v>
      </c>
      <c r="AA963" s="4"/>
      <c r="AB963" s="4"/>
      <c r="AD963" s="4"/>
      <c r="AE963" s="4"/>
      <c r="AF963" s="4"/>
      <c r="AG963" s="4"/>
      <c r="AH963" s="4"/>
      <c r="AI963" s="4"/>
      <c r="AJ963" s="4"/>
      <c r="AK963" s="4"/>
      <c r="AL963" s="4"/>
      <c r="AN963" s="4"/>
      <c r="AO963" s="4"/>
    </row>
    <row r="964" spans="1:41" x14ac:dyDescent="0.4">
      <c r="A964" s="3">
        <f>IF(B963=B964,A963,A963+1)</f>
        <v>912</v>
      </c>
      <c r="B964" s="18" t="s">
        <v>1332</v>
      </c>
      <c r="C964" s="18" t="s">
        <v>1331</v>
      </c>
      <c r="D964" s="18" t="s">
        <v>1130</v>
      </c>
      <c r="E964" s="18" t="s">
        <v>1129</v>
      </c>
      <c r="F964" s="18">
        <f>IF(B964=B963,F963+1,1)</f>
        <v>1</v>
      </c>
      <c r="G964" s="18" t="s">
        <v>6374</v>
      </c>
      <c r="H964" s="18" t="s">
        <v>6374</v>
      </c>
      <c r="I964" s="18" t="s">
        <v>568</v>
      </c>
      <c r="J964" s="18" t="s">
        <v>568</v>
      </c>
      <c r="K964" s="18" t="s">
        <v>568</v>
      </c>
      <c r="L964" s="18" t="s">
        <v>568</v>
      </c>
      <c r="M964" s="18" t="s">
        <v>568</v>
      </c>
      <c r="P964" s="3" t="s">
        <v>6373</v>
      </c>
      <c r="Q964" s="3">
        <f>IF(H964="TOEIC",VALUE(L964),0)</f>
        <v>0</v>
      </c>
      <c r="R964" s="3">
        <f>IF(H964="NEW TEPS",VALUE(L964),0)</f>
        <v>0</v>
      </c>
      <c r="S964" s="3">
        <f>IF(H964="TOEFL(ibt)",VALUE(L964),0)</f>
        <v>0</v>
      </c>
      <c r="T964" s="3">
        <f>IF(H964="JPT",VALUE(L964),0)</f>
        <v>0</v>
      </c>
      <c r="U964" s="3">
        <f>IF(H964="HSK",VALUE(K964),0)</f>
        <v>0</v>
      </c>
      <c r="V964" s="3">
        <f>IF(H964="HSK",VALUE(L964),0)</f>
        <v>0</v>
      </c>
      <c r="W964" s="3">
        <f>IF(H964="G-TELP Level2",VALUE(L964),0)</f>
        <v>0</v>
      </c>
      <c r="X964" s="3">
        <f>IF(P964="A",IF(Q964&gt;849,1,IF(R964&gt;335,1,IF(S964&gt;97,1,IF(T964&gt;849,1,IF(W964&gt;82,1,IF(U964=6,1,IF(U964=5,IF(V964&gt;254,1,0),0))))))),IF(P964="B",IF(Q964&gt;699,1,IF(R964&gt;263,1,IF(S964&gt;78,1,IF(T964&gt;699,1,IF(W964&gt;63,1,IF(U964=6,1,IF(U964=5,IF(V964&gt;179,1,0),0))))))),IF(P964="C",IF(Q964&gt;599,1,IF(R964&gt;226,1,IF(S964&gt;67,1,IF(T964&gt;599,1,IF(W964&gt;49,1,IF(U964=6,1,IF(U964=5,1,IF(U964=4,IF(V964&gt;209,1,0),0)))))))),IF(P964="D",IF(Q964&gt;649,1,IF(R964&gt;244,1,IF(S964&gt;73,1,IF(T964&gt;649,1,IF(W964&gt;56,1,IF(U964=6,1,IF(U964=5,1,IF(U964=4,IF(V964&gt;254,1,0),0)))))))),0))))</f>
        <v>0</v>
      </c>
      <c r="Y964" s="3">
        <f>SUMIF(B:B,B964,X:X)</f>
        <v>0</v>
      </c>
      <c r="Z964" s="3" t="s">
        <v>6372</v>
      </c>
      <c r="AA964" s="3"/>
      <c r="AB964" s="3"/>
      <c r="AD964" s="3"/>
      <c r="AE964" s="3"/>
      <c r="AF964" s="3"/>
      <c r="AG964" s="3"/>
      <c r="AH964" s="3"/>
      <c r="AI964" s="3"/>
      <c r="AJ964" s="3"/>
      <c r="AK964" s="3"/>
      <c r="AL964" s="3"/>
      <c r="AN964" s="3"/>
      <c r="AO964" s="3"/>
    </row>
    <row r="965" spans="1:41" x14ac:dyDescent="0.4">
      <c r="A965" s="4">
        <f>IF(B964=B965,A964,A964+1)</f>
        <v>913</v>
      </c>
      <c r="B965" s="17" t="s">
        <v>1323</v>
      </c>
      <c r="C965" s="17" t="s">
        <v>1322</v>
      </c>
      <c r="D965" s="17" t="s">
        <v>1130</v>
      </c>
      <c r="E965" s="17" t="s">
        <v>1129</v>
      </c>
      <c r="F965" s="17">
        <f>IF(B965=B964,F964+1,1)</f>
        <v>1</v>
      </c>
      <c r="G965" s="17" t="s">
        <v>6374</v>
      </c>
      <c r="H965" s="17" t="s">
        <v>6374</v>
      </c>
      <c r="I965" s="17" t="s">
        <v>568</v>
      </c>
      <c r="J965" s="17" t="s">
        <v>568</v>
      </c>
      <c r="K965" s="17" t="s">
        <v>568</v>
      </c>
      <c r="L965" s="17" t="s">
        <v>568</v>
      </c>
      <c r="M965" s="17" t="s">
        <v>568</v>
      </c>
      <c r="P965" s="4" t="s">
        <v>6373</v>
      </c>
      <c r="Q965" s="4">
        <f>IF(H965="TOEIC",VALUE(L965),0)</f>
        <v>0</v>
      </c>
      <c r="R965" s="4">
        <f>IF(H965="NEW TEPS",VALUE(L965),0)</f>
        <v>0</v>
      </c>
      <c r="S965" s="4">
        <f>IF(H965="TOEFL(ibt)",VALUE(L965),0)</f>
        <v>0</v>
      </c>
      <c r="T965" s="4">
        <f>IF(H965="JPT",VALUE(L965),0)</f>
        <v>0</v>
      </c>
      <c r="U965" s="4">
        <f>IF(H965="HSK",VALUE(K965),0)</f>
        <v>0</v>
      </c>
      <c r="V965" s="4">
        <f>IF(H965="HSK",VALUE(L965),0)</f>
        <v>0</v>
      </c>
      <c r="W965" s="4">
        <f>IF(H965="G-TELP Level2",VALUE(L965),0)</f>
        <v>0</v>
      </c>
      <c r="X965" s="4">
        <f>IF(P965="A",IF(Q965&gt;849,1,IF(R965&gt;335,1,IF(S965&gt;97,1,IF(T965&gt;849,1,IF(W965&gt;82,1,IF(U965=6,1,IF(U965=5,IF(V965&gt;254,1,0),0))))))),IF(P965="B",IF(Q965&gt;699,1,IF(R965&gt;263,1,IF(S965&gt;78,1,IF(T965&gt;699,1,IF(W965&gt;63,1,IF(U965=6,1,IF(U965=5,IF(V965&gt;179,1,0),0))))))),IF(P965="C",IF(Q965&gt;599,1,IF(R965&gt;226,1,IF(S965&gt;67,1,IF(T965&gt;599,1,IF(W965&gt;49,1,IF(U965=6,1,IF(U965=5,1,IF(U965=4,IF(V965&gt;209,1,0),0)))))))),IF(P965="D",IF(Q965&gt;649,1,IF(R965&gt;244,1,IF(S965&gt;73,1,IF(T965&gt;649,1,IF(W965&gt;56,1,IF(U965=6,1,IF(U965=5,1,IF(U965=4,IF(V965&gt;254,1,0),0)))))))),0))))</f>
        <v>0</v>
      </c>
      <c r="Y965" s="4">
        <f>SUMIF(B:B,B965,X:X)</f>
        <v>0</v>
      </c>
      <c r="Z965" s="4" t="s">
        <v>6372</v>
      </c>
      <c r="AA965" s="4"/>
      <c r="AB965" s="4"/>
      <c r="AD965" s="4"/>
      <c r="AE965" s="4"/>
      <c r="AF965" s="4"/>
      <c r="AG965" s="4"/>
      <c r="AH965" s="4"/>
      <c r="AI965" s="4"/>
      <c r="AJ965" s="4"/>
      <c r="AK965" s="4"/>
      <c r="AL965" s="4"/>
      <c r="AN965" s="4"/>
      <c r="AO965" s="4"/>
    </row>
    <row r="966" spans="1:41" x14ac:dyDescent="0.4">
      <c r="A966" s="3">
        <f>IF(B965=B966,A965,A965+1)</f>
        <v>914</v>
      </c>
      <c r="B966" s="18" t="s">
        <v>1320</v>
      </c>
      <c r="C966" s="18" t="s">
        <v>1319</v>
      </c>
      <c r="D966" s="18" t="s">
        <v>1130</v>
      </c>
      <c r="E966" s="18" t="s">
        <v>1129</v>
      </c>
      <c r="F966" s="18">
        <f>IF(B966=B965,F965+1,1)</f>
        <v>1</v>
      </c>
      <c r="G966" s="18" t="s">
        <v>6384</v>
      </c>
      <c r="H966" s="18" t="s">
        <v>6379</v>
      </c>
      <c r="I966" s="18" t="s">
        <v>6378</v>
      </c>
      <c r="J966" s="18" t="s">
        <v>6400</v>
      </c>
      <c r="K966" s="18"/>
      <c r="L966" s="18" t="s">
        <v>6399</v>
      </c>
      <c r="M966" s="18" t="s">
        <v>6398</v>
      </c>
      <c r="P966" s="3" t="s">
        <v>6373</v>
      </c>
      <c r="Q966" s="3">
        <f>IF(H966="TOEIC",VALUE(L966),0)</f>
        <v>900</v>
      </c>
      <c r="R966" s="3">
        <f>IF(H966="NEW TEPS",VALUE(L966),0)</f>
        <v>0</v>
      </c>
      <c r="S966" s="3">
        <f>IF(H966="TOEFL(ibt)",VALUE(L966),0)</f>
        <v>0</v>
      </c>
      <c r="T966" s="3">
        <f>IF(H966="JPT",VALUE(L966),0)</f>
        <v>0</v>
      </c>
      <c r="U966" s="3">
        <f>IF(H966="HSK",VALUE(K966),0)</f>
        <v>0</v>
      </c>
      <c r="V966" s="3">
        <f>IF(H966="HSK",VALUE(L966),0)</f>
        <v>0</v>
      </c>
      <c r="W966" s="3">
        <f>IF(H966="G-TELP Level2",VALUE(L966),0)</f>
        <v>0</v>
      </c>
      <c r="X966" s="3">
        <f>IF(P966="A",IF(Q966&gt;849,1,IF(R966&gt;335,1,IF(S966&gt;97,1,IF(T966&gt;849,1,IF(W966&gt;82,1,IF(U966=6,1,IF(U966=5,IF(V966&gt;254,1,0),0))))))),IF(P966="B",IF(Q966&gt;699,1,IF(R966&gt;263,1,IF(S966&gt;78,1,IF(T966&gt;699,1,IF(W966&gt;63,1,IF(U966=6,1,IF(U966=5,IF(V966&gt;179,1,0),0))))))),IF(P966="C",IF(Q966&gt;599,1,IF(R966&gt;226,1,IF(S966&gt;67,1,IF(T966&gt;599,1,IF(W966&gt;49,1,IF(U966=6,1,IF(U966=5,1,IF(U966=4,IF(V966&gt;209,1,0),0)))))))),IF(P966="D",IF(Q966&gt;649,1,IF(R966&gt;244,1,IF(S966&gt;73,1,IF(T966&gt;649,1,IF(W966&gt;56,1,IF(U966=6,1,IF(U966=5,1,IF(U966=4,IF(V966&gt;254,1,0),0)))))))),0))))</f>
        <v>1</v>
      </c>
      <c r="Y966" s="3">
        <f>SUMIF(B:B,B966,X:X)</f>
        <v>1</v>
      </c>
      <c r="Z966" s="3" t="s">
        <v>6372</v>
      </c>
      <c r="AA966" s="3"/>
      <c r="AB966" s="3"/>
      <c r="AD966" s="3"/>
      <c r="AE966" s="3"/>
      <c r="AF966" s="3"/>
      <c r="AG966" s="3"/>
      <c r="AH966" s="3"/>
      <c r="AI966" s="3"/>
      <c r="AJ966" s="3"/>
      <c r="AK966" s="3"/>
      <c r="AL966" s="3"/>
      <c r="AN966" s="3"/>
      <c r="AO966" s="3"/>
    </row>
    <row r="967" spans="1:41" x14ac:dyDescent="0.4">
      <c r="A967" s="4">
        <f>IF(B966=B967,A966,A966+1)</f>
        <v>915</v>
      </c>
      <c r="B967" s="17" t="s">
        <v>1312</v>
      </c>
      <c r="C967" s="17" t="s">
        <v>1311</v>
      </c>
      <c r="D967" s="17" t="s">
        <v>1130</v>
      </c>
      <c r="E967" s="17" t="s">
        <v>1129</v>
      </c>
      <c r="F967" s="17">
        <f>IF(B967=B966,F966+1,1)</f>
        <v>1</v>
      </c>
      <c r="G967" s="17" t="s">
        <v>6380</v>
      </c>
      <c r="H967" s="17" t="s">
        <v>6379</v>
      </c>
      <c r="I967" s="17" t="s">
        <v>6378</v>
      </c>
      <c r="J967" s="17" t="s">
        <v>6397</v>
      </c>
      <c r="K967" s="17"/>
      <c r="L967" s="17" t="s">
        <v>6396</v>
      </c>
      <c r="M967" s="17" t="s">
        <v>6395</v>
      </c>
      <c r="P967" s="4" t="s">
        <v>6373</v>
      </c>
      <c r="Q967" s="4">
        <f>IF(H967="TOEIC",VALUE(L967),0)</f>
        <v>715</v>
      </c>
      <c r="R967" s="4">
        <f>IF(H967="NEW TEPS",VALUE(L967),0)</f>
        <v>0</v>
      </c>
      <c r="S967" s="4">
        <f>IF(H967="TOEFL(ibt)",VALUE(L967),0)</f>
        <v>0</v>
      </c>
      <c r="T967" s="4">
        <f>IF(H967="JPT",VALUE(L967),0)</f>
        <v>0</v>
      </c>
      <c r="U967" s="4">
        <f>IF(H967="HSK",VALUE(K967),0)</f>
        <v>0</v>
      </c>
      <c r="V967" s="4">
        <f>IF(H967="HSK",VALUE(L967),0)</f>
        <v>0</v>
      </c>
      <c r="W967" s="4">
        <f>IF(H967="G-TELP Level2",VALUE(L967),0)</f>
        <v>0</v>
      </c>
      <c r="X967" s="4">
        <f>IF(P967="A",IF(Q967&gt;849,1,IF(R967&gt;335,1,IF(S967&gt;97,1,IF(T967&gt;849,1,IF(W967&gt;82,1,IF(U967=6,1,IF(U967=5,IF(V967&gt;254,1,0),0))))))),IF(P967="B",IF(Q967&gt;699,1,IF(R967&gt;263,1,IF(S967&gt;78,1,IF(T967&gt;699,1,IF(W967&gt;63,1,IF(U967=6,1,IF(U967=5,IF(V967&gt;179,1,0),0))))))),IF(P967="C",IF(Q967&gt;599,1,IF(R967&gt;226,1,IF(S967&gt;67,1,IF(T967&gt;599,1,IF(W967&gt;49,1,IF(U967=6,1,IF(U967=5,1,IF(U967=4,IF(V967&gt;209,1,0),0)))))))),IF(P967="D",IF(Q967&gt;649,1,IF(R967&gt;244,1,IF(S967&gt;73,1,IF(T967&gt;649,1,IF(W967&gt;56,1,IF(U967=6,1,IF(U967=5,1,IF(U967=4,IF(V967&gt;254,1,0),0)))))))),0))))</f>
        <v>1</v>
      </c>
      <c r="Y967" s="4">
        <f>SUMIF(B:B,B967,X:X)</f>
        <v>1</v>
      </c>
      <c r="Z967" s="4" t="s">
        <v>6372</v>
      </c>
      <c r="AA967" s="4"/>
      <c r="AB967" s="4"/>
      <c r="AD967" s="4"/>
      <c r="AE967" s="4"/>
      <c r="AF967" s="4"/>
      <c r="AG967" s="4"/>
      <c r="AH967" s="4"/>
      <c r="AI967" s="4"/>
      <c r="AJ967" s="4"/>
      <c r="AK967" s="4"/>
      <c r="AL967" s="4"/>
      <c r="AN967" s="4"/>
      <c r="AO967" s="4"/>
    </row>
    <row r="968" spans="1:41" x14ac:dyDescent="0.4">
      <c r="A968" s="6">
        <f>IF(B967=B968,A967,A967+1)</f>
        <v>915</v>
      </c>
      <c r="B968" s="19" t="s">
        <v>1312</v>
      </c>
      <c r="C968" s="19" t="s">
        <v>1311</v>
      </c>
      <c r="D968" s="19" t="s">
        <v>1130</v>
      </c>
      <c r="E968" s="19" t="s">
        <v>1129</v>
      </c>
      <c r="F968" s="17">
        <f>IF(B968=B967,F967+1,1)</f>
        <v>2</v>
      </c>
      <c r="G968" s="17" t="s">
        <v>6380</v>
      </c>
      <c r="H968" s="17" t="s">
        <v>6394</v>
      </c>
      <c r="I968" s="17" t="s">
        <v>6393</v>
      </c>
      <c r="J968" s="17" t="s">
        <v>1499</v>
      </c>
      <c r="K968" s="17" t="s">
        <v>6392</v>
      </c>
      <c r="L968" s="17"/>
      <c r="M968" s="17" t="s">
        <v>6391</v>
      </c>
      <c r="P968" s="4" t="s">
        <v>6373</v>
      </c>
      <c r="Q968" s="4">
        <f>IF(H968="TOEIC",VALUE(L968),0)</f>
        <v>0</v>
      </c>
      <c r="R968" s="4">
        <f>IF(H968="NEW TEPS",VALUE(L968),0)</f>
        <v>0</v>
      </c>
      <c r="S968" s="4">
        <f>IF(H968="TOEFL(ibt)",VALUE(L968),0)</f>
        <v>0</v>
      </c>
      <c r="T968" s="4">
        <f>IF(H968="JPT",VALUE(L968),0)</f>
        <v>0</v>
      </c>
      <c r="U968" s="4">
        <f>IF(H968="HSK",VALUE(K968),0)</f>
        <v>0</v>
      </c>
      <c r="V968" s="4">
        <f>IF(H968="HSK",VALUE(L968),0)</f>
        <v>0</v>
      </c>
      <c r="W968" s="4">
        <f>IF(H968="G-TELP Level2",VALUE(L968),0)</f>
        <v>0</v>
      </c>
      <c r="X968" s="4">
        <f>IF(P968="A",IF(Q968&gt;849,1,IF(R968&gt;335,1,IF(S968&gt;97,1,IF(T968&gt;849,1,IF(W968&gt;82,1,IF(U968=6,1,IF(U968=5,IF(V968&gt;254,1,0),0))))))),IF(P968="B",IF(Q968&gt;699,1,IF(R968&gt;263,1,IF(S968&gt;78,1,IF(T968&gt;699,1,IF(W968&gt;63,1,IF(U968=6,1,IF(U968=5,IF(V968&gt;179,1,0),0))))))),IF(P968="C",IF(Q968&gt;599,1,IF(R968&gt;226,1,IF(S968&gt;67,1,IF(T968&gt;599,1,IF(W968&gt;49,1,IF(U968=6,1,IF(U968=5,1,IF(U968=4,IF(V968&gt;209,1,0),0)))))))),IF(P968="D",IF(Q968&gt;649,1,IF(R968&gt;244,1,IF(S968&gt;73,1,IF(T968&gt;649,1,IF(W968&gt;56,1,IF(U968=6,1,IF(U968=5,1,IF(U968=4,IF(V968&gt;254,1,0),0)))))))),0))))</f>
        <v>0</v>
      </c>
      <c r="Y968" s="4">
        <f>SUMIF(B:B,B968,X:X)</f>
        <v>1</v>
      </c>
      <c r="Z968" s="4" t="s">
        <v>6372</v>
      </c>
      <c r="AA968" s="4"/>
      <c r="AB968" s="4"/>
      <c r="AD968" s="4"/>
      <c r="AE968" s="4"/>
      <c r="AF968" s="4"/>
      <c r="AG968" s="4"/>
      <c r="AH968" s="4"/>
      <c r="AI968" s="4"/>
      <c r="AJ968" s="4"/>
      <c r="AK968" s="4"/>
      <c r="AL968" s="4"/>
      <c r="AN968" s="4"/>
      <c r="AO968" s="4"/>
    </row>
    <row r="969" spans="1:41" x14ac:dyDescent="0.4">
      <c r="A969" s="3">
        <f>IF(B968=B969,A968,A968+1)</f>
        <v>916</v>
      </c>
      <c r="B969" s="18" t="s">
        <v>1308</v>
      </c>
      <c r="C969" s="18" t="s">
        <v>1307</v>
      </c>
      <c r="D969" s="18" t="s">
        <v>1130</v>
      </c>
      <c r="E969" s="18" t="s">
        <v>1129</v>
      </c>
      <c r="F969" s="18">
        <f>IF(B969=B968,F968+1,1)</f>
        <v>1</v>
      </c>
      <c r="G969" s="18" t="s">
        <v>6374</v>
      </c>
      <c r="H969" s="18" t="s">
        <v>6374</v>
      </c>
      <c r="I969" s="18" t="s">
        <v>568</v>
      </c>
      <c r="J969" s="18" t="s">
        <v>568</v>
      </c>
      <c r="K969" s="18" t="s">
        <v>568</v>
      </c>
      <c r="L969" s="18" t="s">
        <v>568</v>
      </c>
      <c r="M969" s="18" t="s">
        <v>568</v>
      </c>
      <c r="P969" s="3" t="s">
        <v>6373</v>
      </c>
      <c r="Q969" s="3">
        <f>IF(H969="TOEIC",VALUE(L969),0)</f>
        <v>0</v>
      </c>
      <c r="R969" s="3">
        <f>IF(H969="NEW TEPS",VALUE(L969),0)</f>
        <v>0</v>
      </c>
      <c r="S969" s="3">
        <f>IF(H969="TOEFL(ibt)",VALUE(L969),0)</f>
        <v>0</v>
      </c>
      <c r="T969" s="3">
        <f>IF(H969="JPT",VALUE(L969),0)</f>
        <v>0</v>
      </c>
      <c r="U969" s="3">
        <f>IF(H969="HSK",VALUE(K969),0)</f>
        <v>0</v>
      </c>
      <c r="V969" s="3">
        <f>IF(H969="HSK",VALUE(L969),0)</f>
        <v>0</v>
      </c>
      <c r="W969" s="3">
        <f>IF(H969="G-TELP Level2",VALUE(L969),0)</f>
        <v>0</v>
      </c>
      <c r="X969" s="3">
        <f>IF(P969="A",IF(Q969&gt;849,1,IF(R969&gt;335,1,IF(S969&gt;97,1,IF(T969&gt;849,1,IF(W969&gt;82,1,IF(U969=6,1,IF(U969=5,IF(V969&gt;254,1,0),0))))))),IF(P969="B",IF(Q969&gt;699,1,IF(R969&gt;263,1,IF(S969&gt;78,1,IF(T969&gt;699,1,IF(W969&gt;63,1,IF(U969=6,1,IF(U969=5,IF(V969&gt;179,1,0),0))))))),IF(P969="C",IF(Q969&gt;599,1,IF(R969&gt;226,1,IF(S969&gt;67,1,IF(T969&gt;599,1,IF(W969&gt;49,1,IF(U969=6,1,IF(U969=5,1,IF(U969=4,IF(V969&gt;209,1,0),0)))))))),IF(P969="D",IF(Q969&gt;649,1,IF(R969&gt;244,1,IF(S969&gt;73,1,IF(T969&gt;649,1,IF(W969&gt;56,1,IF(U969=6,1,IF(U969=5,1,IF(U969=4,IF(V969&gt;254,1,0),0)))))))),0))))</f>
        <v>0</v>
      </c>
      <c r="Y969" s="3">
        <f>SUMIF(B:B,B969,X:X)</f>
        <v>0</v>
      </c>
      <c r="Z969" s="3" t="s">
        <v>6372</v>
      </c>
      <c r="AA969" s="3"/>
      <c r="AB969" s="3"/>
      <c r="AD969" s="3"/>
      <c r="AE969" s="3"/>
      <c r="AF969" s="3"/>
      <c r="AG969" s="3"/>
      <c r="AH969" s="3"/>
      <c r="AI969" s="3"/>
      <c r="AJ969" s="3"/>
      <c r="AK969" s="3"/>
      <c r="AL969" s="3"/>
      <c r="AN969" s="3"/>
      <c r="AO969" s="3"/>
    </row>
    <row r="970" spans="1:41" x14ac:dyDescent="0.4">
      <c r="A970" s="4">
        <f>IF(B969=B970,A969,A969+1)</f>
        <v>917</v>
      </c>
      <c r="B970" s="17" t="s">
        <v>1300</v>
      </c>
      <c r="C970" s="17" t="s">
        <v>1299</v>
      </c>
      <c r="D970" s="17" t="s">
        <v>1130</v>
      </c>
      <c r="E970" s="17" t="s">
        <v>1129</v>
      </c>
      <c r="F970" s="17">
        <f>IF(B970=B969,F969+1,1)</f>
        <v>1</v>
      </c>
      <c r="G970" s="17" t="s">
        <v>6374</v>
      </c>
      <c r="H970" s="17" t="s">
        <v>6374</v>
      </c>
      <c r="I970" s="17" t="s">
        <v>568</v>
      </c>
      <c r="J970" s="17" t="s">
        <v>568</v>
      </c>
      <c r="K970" s="17" t="s">
        <v>568</v>
      </c>
      <c r="L970" s="17" t="s">
        <v>568</v>
      </c>
      <c r="M970" s="17" t="s">
        <v>568</v>
      </c>
      <c r="P970" s="4" t="s">
        <v>6373</v>
      </c>
      <c r="Q970" s="4">
        <f>IF(H970="TOEIC",VALUE(L970),0)</f>
        <v>0</v>
      </c>
      <c r="R970" s="4">
        <f>IF(H970="NEW TEPS",VALUE(L970),0)</f>
        <v>0</v>
      </c>
      <c r="S970" s="4">
        <f>IF(H970="TOEFL(ibt)",VALUE(L970),0)</f>
        <v>0</v>
      </c>
      <c r="T970" s="4">
        <f>IF(H970="JPT",VALUE(L970),0)</f>
        <v>0</v>
      </c>
      <c r="U970" s="4">
        <f>IF(H970="HSK",VALUE(K970),0)</f>
        <v>0</v>
      </c>
      <c r="V970" s="4">
        <f>IF(H970="HSK",VALUE(L970),0)</f>
        <v>0</v>
      </c>
      <c r="W970" s="4">
        <f>IF(H970="G-TELP Level2",VALUE(L970),0)</f>
        <v>0</v>
      </c>
      <c r="X970" s="4">
        <f>IF(P970="A",IF(Q970&gt;849,1,IF(R970&gt;335,1,IF(S970&gt;97,1,IF(T970&gt;849,1,IF(W970&gt;82,1,IF(U970=6,1,IF(U970=5,IF(V970&gt;254,1,0),0))))))),IF(P970="B",IF(Q970&gt;699,1,IF(R970&gt;263,1,IF(S970&gt;78,1,IF(T970&gt;699,1,IF(W970&gt;63,1,IF(U970=6,1,IF(U970=5,IF(V970&gt;179,1,0),0))))))),IF(P970="C",IF(Q970&gt;599,1,IF(R970&gt;226,1,IF(S970&gt;67,1,IF(T970&gt;599,1,IF(W970&gt;49,1,IF(U970=6,1,IF(U970=5,1,IF(U970=4,IF(V970&gt;209,1,0),0)))))))),IF(P970="D",IF(Q970&gt;649,1,IF(R970&gt;244,1,IF(S970&gt;73,1,IF(T970&gt;649,1,IF(W970&gt;56,1,IF(U970=6,1,IF(U970=5,1,IF(U970=4,IF(V970&gt;254,1,0),0)))))))),0))))</f>
        <v>0</v>
      </c>
      <c r="Y970" s="4">
        <f>SUMIF(B:B,B970,X:X)</f>
        <v>0</v>
      </c>
      <c r="Z970" s="4" t="s">
        <v>6372</v>
      </c>
      <c r="AA970" s="4"/>
      <c r="AB970" s="4"/>
      <c r="AD970" s="4"/>
      <c r="AE970" s="4"/>
      <c r="AF970" s="4"/>
      <c r="AG970" s="4"/>
      <c r="AH970" s="4"/>
      <c r="AI970" s="4"/>
      <c r="AJ970" s="4"/>
      <c r="AK970" s="4"/>
      <c r="AL970" s="4"/>
      <c r="AN970" s="4"/>
      <c r="AO970" s="4"/>
    </row>
    <row r="971" spans="1:41" x14ac:dyDescent="0.4">
      <c r="A971" s="3">
        <f>IF(B970=B971,A970,A970+1)</f>
        <v>918</v>
      </c>
      <c r="B971" s="18" t="s">
        <v>1295</v>
      </c>
      <c r="C971" s="18" t="s">
        <v>1294</v>
      </c>
      <c r="D971" s="18" t="s">
        <v>1130</v>
      </c>
      <c r="E971" s="18" t="s">
        <v>1129</v>
      </c>
      <c r="F971" s="18">
        <f>IF(B971=B970,F970+1,1)</f>
        <v>1</v>
      </c>
      <c r="G971" s="18" t="s">
        <v>6374</v>
      </c>
      <c r="H971" s="18" t="s">
        <v>6374</v>
      </c>
      <c r="I971" s="18" t="s">
        <v>568</v>
      </c>
      <c r="J971" s="18" t="s">
        <v>568</v>
      </c>
      <c r="K971" s="18" t="s">
        <v>568</v>
      </c>
      <c r="L971" s="18" t="s">
        <v>568</v>
      </c>
      <c r="M971" s="18" t="s">
        <v>568</v>
      </c>
      <c r="P971" s="3" t="s">
        <v>6373</v>
      </c>
      <c r="Q971" s="3">
        <f>IF(H971="TOEIC",VALUE(L971),0)</f>
        <v>0</v>
      </c>
      <c r="R971" s="3">
        <f>IF(H971="NEW TEPS",VALUE(L971),0)</f>
        <v>0</v>
      </c>
      <c r="S971" s="3">
        <f>IF(H971="TOEFL(ibt)",VALUE(L971),0)</f>
        <v>0</v>
      </c>
      <c r="T971" s="3">
        <f>IF(H971="JPT",VALUE(L971),0)</f>
        <v>0</v>
      </c>
      <c r="U971" s="3">
        <f>IF(H971="HSK",VALUE(K971),0)</f>
        <v>0</v>
      </c>
      <c r="V971" s="3">
        <f>IF(H971="HSK",VALUE(L971),0)</f>
        <v>0</v>
      </c>
      <c r="W971" s="3">
        <f>IF(H971="G-TELP Level2",VALUE(L971),0)</f>
        <v>0</v>
      </c>
      <c r="X971" s="3">
        <f>IF(P971="A",IF(Q971&gt;849,1,IF(R971&gt;335,1,IF(S971&gt;97,1,IF(T971&gt;849,1,IF(W971&gt;82,1,IF(U971=6,1,IF(U971=5,IF(V971&gt;254,1,0),0))))))),IF(P971="B",IF(Q971&gt;699,1,IF(R971&gt;263,1,IF(S971&gt;78,1,IF(T971&gt;699,1,IF(W971&gt;63,1,IF(U971=6,1,IF(U971=5,IF(V971&gt;179,1,0),0))))))),IF(P971="C",IF(Q971&gt;599,1,IF(R971&gt;226,1,IF(S971&gt;67,1,IF(T971&gt;599,1,IF(W971&gt;49,1,IF(U971=6,1,IF(U971=5,1,IF(U971=4,IF(V971&gt;209,1,0),0)))))))),IF(P971="D",IF(Q971&gt;649,1,IF(R971&gt;244,1,IF(S971&gt;73,1,IF(T971&gt;649,1,IF(W971&gt;56,1,IF(U971=6,1,IF(U971=5,1,IF(U971=4,IF(V971&gt;254,1,0),0)))))))),0))))</f>
        <v>0</v>
      </c>
      <c r="Y971" s="3">
        <f>SUMIF(B:B,B971,X:X)</f>
        <v>0</v>
      </c>
      <c r="Z971" s="3" t="s">
        <v>6372</v>
      </c>
      <c r="AA971" s="3"/>
      <c r="AB971" s="3"/>
      <c r="AD971" s="3"/>
      <c r="AE971" s="3"/>
      <c r="AF971" s="3"/>
      <c r="AG971" s="3"/>
      <c r="AH971" s="3"/>
      <c r="AI971" s="3"/>
      <c r="AJ971" s="3"/>
      <c r="AK971" s="3"/>
      <c r="AL971" s="3"/>
      <c r="AN971" s="3"/>
      <c r="AO971" s="3"/>
    </row>
    <row r="972" spans="1:41" x14ac:dyDescent="0.4">
      <c r="A972" s="4">
        <f>IF(B971=B972,A971,A971+1)</f>
        <v>919</v>
      </c>
      <c r="B972" s="17" t="s">
        <v>1290</v>
      </c>
      <c r="C972" s="17" t="s">
        <v>1289</v>
      </c>
      <c r="D972" s="17" t="s">
        <v>1130</v>
      </c>
      <c r="E972" s="17" t="s">
        <v>1129</v>
      </c>
      <c r="F972" s="17">
        <f>IF(B972=B971,F971+1,1)</f>
        <v>1</v>
      </c>
      <c r="G972" s="17" t="s">
        <v>6374</v>
      </c>
      <c r="H972" s="17" t="s">
        <v>6374</v>
      </c>
      <c r="I972" s="17" t="s">
        <v>568</v>
      </c>
      <c r="J972" s="17" t="s">
        <v>568</v>
      </c>
      <c r="K972" s="17" t="s">
        <v>568</v>
      </c>
      <c r="L972" s="17" t="s">
        <v>568</v>
      </c>
      <c r="M972" s="17" t="s">
        <v>568</v>
      </c>
      <c r="P972" s="4" t="s">
        <v>6373</v>
      </c>
      <c r="Q972" s="4">
        <f>IF(H972="TOEIC",VALUE(L972),0)</f>
        <v>0</v>
      </c>
      <c r="R972" s="4">
        <f>IF(H972="NEW TEPS",VALUE(L972),0)</f>
        <v>0</v>
      </c>
      <c r="S972" s="4">
        <f>IF(H972="TOEFL(ibt)",VALUE(L972),0)</f>
        <v>0</v>
      </c>
      <c r="T972" s="4">
        <f>IF(H972="JPT",VALUE(L972),0)</f>
        <v>0</v>
      </c>
      <c r="U972" s="4">
        <f>IF(H972="HSK",VALUE(K972),0)</f>
        <v>0</v>
      </c>
      <c r="V972" s="4">
        <f>IF(H972="HSK",VALUE(L972),0)</f>
        <v>0</v>
      </c>
      <c r="W972" s="4">
        <f>IF(H972="G-TELP Level2",VALUE(L972),0)</f>
        <v>0</v>
      </c>
      <c r="X972" s="4">
        <f>IF(P972="A",IF(Q972&gt;849,1,IF(R972&gt;335,1,IF(S972&gt;97,1,IF(T972&gt;849,1,IF(W972&gt;82,1,IF(U972=6,1,IF(U972=5,IF(V972&gt;254,1,0),0))))))),IF(P972="B",IF(Q972&gt;699,1,IF(R972&gt;263,1,IF(S972&gt;78,1,IF(T972&gt;699,1,IF(W972&gt;63,1,IF(U972=6,1,IF(U972=5,IF(V972&gt;179,1,0),0))))))),IF(P972="C",IF(Q972&gt;599,1,IF(R972&gt;226,1,IF(S972&gt;67,1,IF(T972&gt;599,1,IF(W972&gt;49,1,IF(U972=6,1,IF(U972=5,1,IF(U972=4,IF(V972&gt;209,1,0),0)))))))),IF(P972="D",IF(Q972&gt;649,1,IF(R972&gt;244,1,IF(S972&gt;73,1,IF(T972&gt;649,1,IF(W972&gt;56,1,IF(U972=6,1,IF(U972=5,1,IF(U972=4,IF(V972&gt;254,1,0),0)))))))),0))))</f>
        <v>0</v>
      </c>
      <c r="Y972" s="4">
        <f>SUMIF(B:B,B972,X:X)</f>
        <v>0</v>
      </c>
      <c r="Z972" s="4" t="s">
        <v>6372</v>
      </c>
      <c r="AA972" s="4"/>
      <c r="AB972" s="4"/>
      <c r="AD972" s="4"/>
      <c r="AE972" s="4"/>
      <c r="AF972" s="4"/>
      <c r="AG972" s="4"/>
      <c r="AH972" s="4"/>
      <c r="AI972" s="4"/>
      <c r="AJ972" s="4"/>
      <c r="AK972" s="4"/>
      <c r="AL972" s="4"/>
      <c r="AN972" s="4"/>
      <c r="AO972" s="4"/>
    </row>
    <row r="973" spans="1:41" x14ac:dyDescent="0.4">
      <c r="A973" s="3">
        <f>IF(B972=B973,A972,A972+1)</f>
        <v>920</v>
      </c>
      <c r="B973" s="18" t="s">
        <v>1279</v>
      </c>
      <c r="C973" s="18" t="s">
        <v>1278</v>
      </c>
      <c r="D973" s="18" t="s">
        <v>1130</v>
      </c>
      <c r="E973" s="18" t="s">
        <v>1129</v>
      </c>
      <c r="F973" s="18">
        <f>IF(B973=B972,F972+1,1)</f>
        <v>1</v>
      </c>
      <c r="G973" s="18" t="s">
        <v>6374</v>
      </c>
      <c r="H973" s="18" t="s">
        <v>6374</v>
      </c>
      <c r="I973" s="18" t="s">
        <v>568</v>
      </c>
      <c r="J973" s="18" t="s">
        <v>568</v>
      </c>
      <c r="K973" s="18" t="s">
        <v>568</v>
      </c>
      <c r="L973" s="18" t="s">
        <v>568</v>
      </c>
      <c r="M973" s="18" t="s">
        <v>568</v>
      </c>
      <c r="P973" s="3" t="s">
        <v>6373</v>
      </c>
      <c r="Q973" s="3">
        <f>IF(H973="TOEIC",VALUE(L973),0)</f>
        <v>0</v>
      </c>
      <c r="R973" s="3">
        <f>IF(H973="NEW TEPS",VALUE(L973),0)</f>
        <v>0</v>
      </c>
      <c r="S973" s="3">
        <f>IF(H973="TOEFL(ibt)",VALUE(L973),0)</f>
        <v>0</v>
      </c>
      <c r="T973" s="3">
        <f>IF(H973="JPT",VALUE(L973),0)</f>
        <v>0</v>
      </c>
      <c r="U973" s="3">
        <f>IF(H973="HSK",VALUE(K973),0)</f>
        <v>0</v>
      </c>
      <c r="V973" s="3">
        <f>IF(H973="HSK",VALUE(L973),0)</f>
        <v>0</v>
      </c>
      <c r="W973" s="3">
        <f>IF(H973="G-TELP Level2",VALUE(L973),0)</f>
        <v>0</v>
      </c>
      <c r="X973" s="3">
        <f>IF(P973="A",IF(Q973&gt;849,1,IF(R973&gt;335,1,IF(S973&gt;97,1,IF(T973&gt;849,1,IF(W973&gt;82,1,IF(U973=6,1,IF(U973=5,IF(V973&gt;254,1,0),0))))))),IF(P973="B",IF(Q973&gt;699,1,IF(R973&gt;263,1,IF(S973&gt;78,1,IF(T973&gt;699,1,IF(W973&gt;63,1,IF(U973=6,1,IF(U973=5,IF(V973&gt;179,1,0),0))))))),IF(P973="C",IF(Q973&gt;599,1,IF(R973&gt;226,1,IF(S973&gt;67,1,IF(T973&gt;599,1,IF(W973&gt;49,1,IF(U973=6,1,IF(U973=5,1,IF(U973=4,IF(V973&gt;209,1,0),0)))))))),IF(P973="D",IF(Q973&gt;649,1,IF(R973&gt;244,1,IF(S973&gt;73,1,IF(T973&gt;649,1,IF(W973&gt;56,1,IF(U973=6,1,IF(U973=5,1,IF(U973=4,IF(V973&gt;254,1,0),0)))))))),0))))</f>
        <v>0</v>
      </c>
      <c r="Y973" s="3">
        <f>SUMIF(B:B,B973,X:X)</f>
        <v>0</v>
      </c>
      <c r="Z973" s="3" t="s">
        <v>6372</v>
      </c>
      <c r="AA973" s="3"/>
      <c r="AB973" s="3"/>
      <c r="AD973" s="3"/>
      <c r="AE973" s="3"/>
      <c r="AF973" s="3"/>
      <c r="AG973" s="3"/>
      <c r="AH973" s="3"/>
      <c r="AI973" s="3"/>
      <c r="AJ973" s="3"/>
      <c r="AK973" s="3"/>
      <c r="AL973" s="3"/>
      <c r="AN973" s="3"/>
      <c r="AO973" s="3"/>
    </row>
    <row r="974" spans="1:41" x14ac:dyDescent="0.4">
      <c r="A974" s="4">
        <f>IF(B973=B974,A973,A973+1)</f>
        <v>921</v>
      </c>
      <c r="B974" s="17" t="s">
        <v>1275</v>
      </c>
      <c r="C974" s="17" t="s">
        <v>1274</v>
      </c>
      <c r="D974" s="17" t="s">
        <v>1130</v>
      </c>
      <c r="E974" s="17" t="s">
        <v>1129</v>
      </c>
      <c r="F974" s="17">
        <f>IF(B974=B973,F973+1,1)</f>
        <v>1</v>
      </c>
      <c r="G974" s="17" t="s">
        <v>6374</v>
      </c>
      <c r="H974" s="17" t="s">
        <v>6374</v>
      </c>
      <c r="I974" s="17" t="s">
        <v>568</v>
      </c>
      <c r="J974" s="17" t="s">
        <v>568</v>
      </c>
      <c r="K974" s="17" t="s">
        <v>568</v>
      </c>
      <c r="L974" s="17" t="s">
        <v>568</v>
      </c>
      <c r="M974" s="17" t="s">
        <v>568</v>
      </c>
      <c r="P974" s="4" t="s">
        <v>6373</v>
      </c>
      <c r="Q974" s="4">
        <f>IF(H974="TOEIC",VALUE(L974),0)</f>
        <v>0</v>
      </c>
      <c r="R974" s="4">
        <f>IF(H974="NEW TEPS",VALUE(L974),0)</f>
        <v>0</v>
      </c>
      <c r="S974" s="4">
        <f>IF(H974="TOEFL(ibt)",VALUE(L974),0)</f>
        <v>0</v>
      </c>
      <c r="T974" s="4">
        <f>IF(H974="JPT",VALUE(L974),0)</f>
        <v>0</v>
      </c>
      <c r="U974" s="4">
        <f>IF(H974="HSK",VALUE(K974),0)</f>
        <v>0</v>
      </c>
      <c r="V974" s="4">
        <f>IF(H974="HSK",VALUE(L974),0)</f>
        <v>0</v>
      </c>
      <c r="W974" s="4">
        <f>IF(H974="G-TELP Level2",VALUE(L974),0)</f>
        <v>0</v>
      </c>
      <c r="X974" s="4">
        <f>IF(P974="A",IF(Q974&gt;849,1,IF(R974&gt;335,1,IF(S974&gt;97,1,IF(T974&gt;849,1,IF(W974&gt;82,1,IF(U974=6,1,IF(U974=5,IF(V974&gt;254,1,0),0))))))),IF(P974="B",IF(Q974&gt;699,1,IF(R974&gt;263,1,IF(S974&gt;78,1,IF(T974&gt;699,1,IF(W974&gt;63,1,IF(U974=6,1,IF(U974=5,IF(V974&gt;179,1,0),0))))))),IF(P974="C",IF(Q974&gt;599,1,IF(R974&gt;226,1,IF(S974&gt;67,1,IF(T974&gt;599,1,IF(W974&gt;49,1,IF(U974=6,1,IF(U974=5,1,IF(U974=4,IF(V974&gt;209,1,0),0)))))))),IF(P974="D",IF(Q974&gt;649,1,IF(R974&gt;244,1,IF(S974&gt;73,1,IF(T974&gt;649,1,IF(W974&gt;56,1,IF(U974=6,1,IF(U974=5,1,IF(U974=4,IF(V974&gt;254,1,0),0)))))))),0))))</f>
        <v>0</v>
      </c>
      <c r="Y974" s="4">
        <f>SUMIF(B:B,B974,X:X)</f>
        <v>0</v>
      </c>
      <c r="Z974" s="4" t="s">
        <v>6372</v>
      </c>
      <c r="AA974" s="4"/>
      <c r="AB974" s="4"/>
      <c r="AD974" s="4"/>
      <c r="AE974" s="4"/>
      <c r="AF974" s="4"/>
      <c r="AG974" s="4"/>
      <c r="AH974" s="4"/>
      <c r="AI974" s="4"/>
      <c r="AJ974" s="4"/>
      <c r="AK974" s="4"/>
      <c r="AL974" s="4"/>
      <c r="AN974" s="4"/>
      <c r="AO974" s="4"/>
    </row>
    <row r="975" spans="1:41" x14ac:dyDescent="0.4">
      <c r="A975" s="3">
        <f>IF(B974=B975,A974,A974+1)</f>
        <v>922</v>
      </c>
      <c r="B975" s="18" t="s">
        <v>1271</v>
      </c>
      <c r="C975" s="18" t="s">
        <v>1270</v>
      </c>
      <c r="D975" s="18" t="s">
        <v>1130</v>
      </c>
      <c r="E975" s="18" t="s">
        <v>1129</v>
      </c>
      <c r="F975" s="18">
        <f>IF(B975=B974,F974+1,1)</f>
        <v>1</v>
      </c>
      <c r="G975" s="18" t="s">
        <v>6374</v>
      </c>
      <c r="H975" s="18" t="s">
        <v>6374</v>
      </c>
      <c r="I975" s="18" t="s">
        <v>568</v>
      </c>
      <c r="J975" s="18" t="s">
        <v>568</v>
      </c>
      <c r="K975" s="18" t="s">
        <v>568</v>
      </c>
      <c r="L975" s="18" t="s">
        <v>568</v>
      </c>
      <c r="M975" s="18" t="s">
        <v>568</v>
      </c>
      <c r="P975" s="3" t="s">
        <v>6373</v>
      </c>
      <c r="Q975" s="3">
        <f>IF(H975="TOEIC",VALUE(L975),0)</f>
        <v>0</v>
      </c>
      <c r="R975" s="3">
        <f>IF(H975="NEW TEPS",VALUE(L975),0)</f>
        <v>0</v>
      </c>
      <c r="S975" s="3">
        <f>IF(H975="TOEFL(ibt)",VALUE(L975),0)</f>
        <v>0</v>
      </c>
      <c r="T975" s="3">
        <f>IF(H975="JPT",VALUE(L975),0)</f>
        <v>0</v>
      </c>
      <c r="U975" s="3">
        <f>IF(H975="HSK",VALUE(K975),0)</f>
        <v>0</v>
      </c>
      <c r="V975" s="3">
        <f>IF(H975="HSK",VALUE(L975),0)</f>
        <v>0</v>
      </c>
      <c r="W975" s="3">
        <f>IF(H975="G-TELP Level2",VALUE(L975),0)</f>
        <v>0</v>
      </c>
      <c r="X975" s="3">
        <f>IF(P975="A",IF(Q975&gt;849,1,IF(R975&gt;335,1,IF(S975&gt;97,1,IF(T975&gt;849,1,IF(W975&gt;82,1,IF(U975=6,1,IF(U975=5,IF(V975&gt;254,1,0),0))))))),IF(P975="B",IF(Q975&gt;699,1,IF(R975&gt;263,1,IF(S975&gt;78,1,IF(T975&gt;699,1,IF(W975&gt;63,1,IF(U975=6,1,IF(U975=5,IF(V975&gt;179,1,0),0))))))),IF(P975="C",IF(Q975&gt;599,1,IF(R975&gt;226,1,IF(S975&gt;67,1,IF(T975&gt;599,1,IF(W975&gt;49,1,IF(U975=6,1,IF(U975=5,1,IF(U975=4,IF(V975&gt;209,1,0),0)))))))),IF(P975="D",IF(Q975&gt;649,1,IF(R975&gt;244,1,IF(S975&gt;73,1,IF(T975&gt;649,1,IF(W975&gt;56,1,IF(U975=6,1,IF(U975=5,1,IF(U975=4,IF(V975&gt;254,1,0),0)))))))),0))))</f>
        <v>0</v>
      </c>
      <c r="Y975" s="3">
        <f>SUMIF(B:B,B975,X:X)</f>
        <v>0</v>
      </c>
      <c r="Z975" s="3" t="s">
        <v>6372</v>
      </c>
      <c r="AA975" s="3"/>
      <c r="AB975" s="3"/>
      <c r="AD975" s="3"/>
      <c r="AE975" s="3"/>
      <c r="AF975" s="3"/>
      <c r="AG975" s="3"/>
      <c r="AH975" s="3"/>
      <c r="AI975" s="3"/>
      <c r="AJ975" s="3"/>
      <c r="AK975" s="3"/>
      <c r="AL975" s="3"/>
      <c r="AN975" s="3"/>
      <c r="AO975" s="3"/>
    </row>
    <row r="976" spans="1:41" x14ac:dyDescent="0.4">
      <c r="A976" s="4">
        <f>IF(B975=B976,A975,A975+1)</f>
        <v>923</v>
      </c>
      <c r="B976" s="17" t="s">
        <v>1268</v>
      </c>
      <c r="C976" s="17" t="s">
        <v>1267</v>
      </c>
      <c r="D976" s="17" t="s">
        <v>1130</v>
      </c>
      <c r="E976" s="17" t="s">
        <v>1129</v>
      </c>
      <c r="F976" s="17">
        <f>IF(B976=B975,F975+1,1)</f>
        <v>1</v>
      </c>
      <c r="G976" s="17" t="s">
        <v>6374</v>
      </c>
      <c r="H976" s="17" t="s">
        <v>6374</v>
      </c>
      <c r="I976" s="17" t="s">
        <v>568</v>
      </c>
      <c r="J976" s="17" t="s">
        <v>568</v>
      </c>
      <c r="K976" s="17" t="s">
        <v>568</v>
      </c>
      <c r="L976" s="17" t="s">
        <v>568</v>
      </c>
      <c r="M976" s="17" t="s">
        <v>568</v>
      </c>
      <c r="P976" s="4" t="s">
        <v>6373</v>
      </c>
      <c r="Q976" s="4">
        <f>IF(H976="TOEIC",VALUE(L976),0)</f>
        <v>0</v>
      </c>
      <c r="R976" s="4">
        <f>IF(H976="NEW TEPS",VALUE(L976),0)</f>
        <v>0</v>
      </c>
      <c r="S976" s="4">
        <f>IF(H976="TOEFL(ibt)",VALUE(L976),0)</f>
        <v>0</v>
      </c>
      <c r="T976" s="4">
        <f>IF(H976="JPT",VALUE(L976),0)</f>
        <v>0</v>
      </c>
      <c r="U976" s="4">
        <f>IF(H976="HSK",VALUE(K976),0)</f>
        <v>0</v>
      </c>
      <c r="V976" s="4">
        <f>IF(H976="HSK",VALUE(L976),0)</f>
        <v>0</v>
      </c>
      <c r="W976" s="4">
        <f>IF(H976="G-TELP Level2",VALUE(L976),0)</f>
        <v>0</v>
      </c>
      <c r="X976" s="4">
        <f>IF(P976="A",IF(Q976&gt;849,1,IF(R976&gt;335,1,IF(S976&gt;97,1,IF(T976&gt;849,1,IF(W976&gt;82,1,IF(U976=6,1,IF(U976=5,IF(V976&gt;254,1,0),0))))))),IF(P976="B",IF(Q976&gt;699,1,IF(R976&gt;263,1,IF(S976&gt;78,1,IF(T976&gt;699,1,IF(W976&gt;63,1,IF(U976=6,1,IF(U976=5,IF(V976&gt;179,1,0),0))))))),IF(P976="C",IF(Q976&gt;599,1,IF(R976&gt;226,1,IF(S976&gt;67,1,IF(T976&gt;599,1,IF(W976&gt;49,1,IF(U976=6,1,IF(U976=5,1,IF(U976=4,IF(V976&gt;209,1,0),0)))))))),IF(P976="D",IF(Q976&gt;649,1,IF(R976&gt;244,1,IF(S976&gt;73,1,IF(T976&gt;649,1,IF(W976&gt;56,1,IF(U976=6,1,IF(U976=5,1,IF(U976=4,IF(V976&gt;254,1,0),0)))))))),0))))</f>
        <v>0</v>
      </c>
      <c r="Y976" s="4">
        <f>SUMIF(B:B,B976,X:X)</f>
        <v>0</v>
      </c>
      <c r="Z976" s="4" t="s">
        <v>6372</v>
      </c>
      <c r="AA976" s="4"/>
      <c r="AB976" s="4"/>
      <c r="AD976" s="4"/>
      <c r="AE976" s="4"/>
      <c r="AF976" s="4"/>
      <c r="AG976" s="4"/>
      <c r="AH976" s="4"/>
      <c r="AI976" s="4"/>
      <c r="AJ976" s="4"/>
      <c r="AK976" s="4"/>
      <c r="AL976" s="4"/>
      <c r="AN976" s="4"/>
      <c r="AO976" s="4"/>
    </row>
    <row r="977" spans="1:41" x14ac:dyDescent="0.4">
      <c r="A977" s="3">
        <f>IF(B976=B977,A976,A976+1)</f>
        <v>924</v>
      </c>
      <c r="B977" s="18" t="s">
        <v>1263</v>
      </c>
      <c r="C977" s="18" t="s">
        <v>1262</v>
      </c>
      <c r="D977" s="18" t="s">
        <v>1130</v>
      </c>
      <c r="E977" s="18" t="s">
        <v>1129</v>
      </c>
      <c r="F977" s="18">
        <f>IF(B977=B976,F976+1,1)</f>
        <v>1</v>
      </c>
      <c r="G977" s="18" t="s">
        <v>6374</v>
      </c>
      <c r="H977" s="18" t="s">
        <v>6374</v>
      </c>
      <c r="I977" s="18" t="s">
        <v>568</v>
      </c>
      <c r="J977" s="18" t="s">
        <v>568</v>
      </c>
      <c r="K977" s="18" t="s">
        <v>568</v>
      </c>
      <c r="L977" s="18" t="s">
        <v>568</v>
      </c>
      <c r="M977" s="18" t="s">
        <v>568</v>
      </c>
      <c r="P977" s="3" t="s">
        <v>6373</v>
      </c>
      <c r="Q977" s="3">
        <f>IF(H977="TOEIC",VALUE(L977),0)</f>
        <v>0</v>
      </c>
      <c r="R977" s="3">
        <f>IF(H977="NEW TEPS",VALUE(L977),0)</f>
        <v>0</v>
      </c>
      <c r="S977" s="3">
        <f>IF(H977="TOEFL(ibt)",VALUE(L977),0)</f>
        <v>0</v>
      </c>
      <c r="T977" s="3">
        <f>IF(H977="JPT",VALUE(L977),0)</f>
        <v>0</v>
      </c>
      <c r="U977" s="3">
        <f>IF(H977="HSK",VALUE(K977),0)</f>
        <v>0</v>
      </c>
      <c r="V977" s="3">
        <f>IF(H977="HSK",VALUE(L977),0)</f>
        <v>0</v>
      </c>
      <c r="W977" s="3">
        <f>IF(H977="G-TELP Level2",VALUE(L977),0)</f>
        <v>0</v>
      </c>
      <c r="X977" s="3">
        <f>IF(P977="A",IF(Q977&gt;849,1,IF(R977&gt;335,1,IF(S977&gt;97,1,IF(T977&gt;849,1,IF(W977&gt;82,1,IF(U977=6,1,IF(U977=5,IF(V977&gt;254,1,0),0))))))),IF(P977="B",IF(Q977&gt;699,1,IF(R977&gt;263,1,IF(S977&gt;78,1,IF(T977&gt;699,1,IF(W977&gt;63,1,IF(U977=6,1,IF(U977=5,IF(V977&gt;179,1,0),0))))))),IF(P977="C",IF(Q977&gt;599,1,IF(R977&gt;226,1,IF(S977&gt;67,1,IF(T977&gt;599,1,IF(W977&gt;49,1,IF(U977=6,1,IF(U977=5,1,IF(U977=4,IF(V977&gt;209,1,0),0)))))))),IF(P977="D",IF(Q977&gt;649,1,IF(R977&gt;244,1,IF(S977&gt;73,1,IF(T977&gt;649,1,IF(W977&gt;56,1,IF(U977=6,1,IF(U977=5,1,IF(U977=4,IF(V977&gt;254,1,0),0)))))))),0))))</f>
        <v>0</v>
      </c>
      <c r="Y977" s="3">
        <f>SUMIF(B:B,B977,X:X)</f>
        <v>0</v>
      </c>
      <c r="Z977" s="3" t="s">
        <v>6372</v>
      </c>
      <c r="AA977" s="3"/>
      <c r="AB977" s="3"/>
      <c r="AD977" s="3"/>
      <c r="AE977" s="3"/>
      <c r="AF977" s="3"/>
      <c r="AG977" s="3"/>
      <c r="AH977" s="3"/>
      <c r="AI977" s="3"/>
      <c r="AJ977" s="3"/>
      <c r="AK977" s="3"/>
      <c r="AL977" s="3"/>
      <c r="AN977" s="3"/>
      <c r="AO977" s="3"/>
    </row>
    <row r="978" spans="1:41" x14ac:dyDescent="0.4">
      <c r="A978" s="4">
        <f>IF(B977=B978,A977,A977+1)</f>
        <v>925</v>
      </c>
      <c r="B978" s="17" t="s">
        <v>1255</v>
      </c>
      <c r="C978" s="17" t="s">
        <v>1254</v>
      </c>
      <c r="D978" s="17" t="s">
        <v>1130</v>
      </c>
      <c r="E978" s="17" t="s">
        <v>1129</v>
      </c>
      <c r="F978" s="17">
        <f>IF(B978=B977,F977+1,1)</f>
        <v>1</v>
      </c>
      <c r="G978" s="17" t="s">
        <v>6374</v>
      </c>
      <c r="H978" s="17" t="s">
        <v>6374</v>
      </c>
      <c r="I978" s="17" t="s">
        <v>568</v>
      </c>
      <c r="J978" s="17" t="s">
        <v>568</v>
      </c>
      <c r="K978" s="17" t="s">
        <v>568</v>
      </c>
      <c r="L978" s="17" t="s">
        <v>568</v>
      </c>
      <c r="M978" s="17" t="s">
        <v>568</v>
      </c>
      <c r="P978" s="4" t="s">
        <v>6373</v>
      </c>
      <c r="Q978" s="4">
        <f>IF(H978="TOEIC",VALUE(L978),0)</f>
        <v>0</v>
      </c>
      <c r="R978" s="4">
        <f>IF(H978="NEW TEPS",VALUE(L978),0)</f>
        <v>0</v>
      </c>
      <c r="S978" s="4">
        <f>IF(H978="TOEFL(ibt)",VALUE(L978),0)</f>
        <v>0</v>
      </c>
      <c r="T978" s="4">
        <f>IF(H978="JPT",VALUE(L978),0)</f>
        <v>0</v>
      </c>
      <c r="U978" s="4">
        <f>IF(H978="HSK",VALUE(K978),0)</f>
        <v>0</v>
      </c>
      <c r="V978" s="4">
        <f>IF(H978="HSK",VALUE(L978),0)</f>
        <v>0</v>
      </c>
      <c r="W978" s="4">
        <f>IF(H978="G-TELP Level2",VALUE(L978),0)</f>
        <v>0</v>
      </c>
      <c r="X978" s="4">
        <f>IF(P978="A",IF(Q978&gt;849,1,IF(R978&gt;335,1,IF(S978&gt;97,1,IF(T978&gt;849,1,IF(W978&gt;82,1,IF(U978=6,1,IF(U978=5,IF(V978&gt;254,1,0),0))))))),IF(P978="B",IF(Q978&gt;699,1,IF(R978&gt;263,1,IF(S978&gt;78,1,IF(T978&gt;699,1,IF(W978&gt;63,1,IF(U978=6,1,IF(U978=5,IF(V978&gt;179,1,0),0))))))),IF(P978="C",IF(Q978&gt;599,1,IF(R978&gt;226,1,IF(S978&gt;67,1,IF(T978&gt;599,1,IF(W978&gt;49,1,IF(U978=6,1,IF(U978=5,1,IF(U978=4,IF(V978&gt;209,1,0),0)))))))),IF(P978="D",IF(Q978&gt;649,1,IF(R978&gt;244,1,IF(S978&gt;73,1,IF(T978&gt;649,1,IF(W978&gt;56,1,IF(U978=6,1,IF(U978=5,1,IF(U978=4,IF(V978&gt;254,1,0),0)))))))),0))))</f>
        <v>0</v>
      </c>
      <c r="Y978" s="4">
        <f>SUMIF(B:B,B978,X:X)</f>
        <v>0</v>
      </c>
      <c r="Z978" s="4" t="s">
        <v>6372</v>
      </c>
      <c r="AA978" s="4"/>
      <c r="AB978" s="4"/>
      <c r="AD978" s="4"/>
      <c r="AE978" s="4"/>
      <c r="AF978" s="4"/>
      <c r="AG978" s="4"/>
      <c r="AH978" s="4"/>
      <c r="AI978" s="4"/>
      <c r="AJ978" s="4"/>
      <c r="AK978" s="4"/>
      <c r="AL978" s="4"/>
      <c r="AN978" s="4"/>
      <c r="AO978" s="4"/>
    </row>
    <row r="979" spans="1:41" x14ac:dyDescent="0.4">
      <c r="A979" s="3">
        <f>IF(B978=B979,A978,A978+1)</f>
        <v>926</v>
      </c>
      <c r="B979" s="18" t="s">
        <v>1250</v>
      </c>
      <c r="C979" s="18" t="s">
        <v>1249</v>
      </c>
      <c r="D979" s="18" t="s">
        <v>1130</v>
      </c>
      <c r="E979" s="18" t="s">
        <v>1129</v>
      </c>
      <c r="F979" s="18">
        <f>IF(B979=B978,F978+1,1)</f>
        <v>1</v>
      </c>
      <c r="G979" s="18" t="s">
        <v>6374</v>
      </c>
      <c r="H979" s="18" t="s">
        <v>6374</v>
      </c>
      <c r="I979" s="18" t="s">
        <v>568</v>
      </c>
      <c r="J979" s="18" t="s">
        <v>568</v>
      </c>
      <c r="K979" s="18" t="s">
        <v>568</v>
      </c>
      <c r="L979" s="18" t="s">
        <v>568</v>
      </c>
      <c r="M979" s="18" t="s">
        <v>568</v>
      </c>
      <c r="P979" s="3" t="s">
        <v>6373</v>
      </c>
      <c r="Q979" s="3">
        <f>IF(H979="TOEIC",VALUE(L979),0)</f>
        <v>0</v>
      </c>
      <c r="R979" s="3">
        <f>IF(H979="NEW TEPS",VALUE(L979),0)</f>
        <v>0</v>
      </c>
      <c r="S979" s="3">
        <f>IF(H979="TOEFL(ibt)",VALUE(L979),0)</f>
        <v>0</v>
      </c>
      <c r="T979" s="3">
        <f>IF(H979="JPT",VALUE(L979),0)</f>
        <v>0</v>
      </c>
      <c r="U979" s="3">
        <f>IF(H979="HSK",VALUE(K979),0)</f>
        <v>0</v>
      </c>
      <c r="V979" s="3">
        <f>IF(H979="HSK",VALUE(L979),0)</f>
        <v>0</v>
      </c>
      <c r="W979" s="3">
        <f>IF(H979="G-TELP Level2",VALUE(L979),0)</f>
        <v>0</v>
      </c>
      <c r="X979" s="3">
        <f>IF(P979="A",IF(Q979&gt;849,1,IF(R979&gt;335,1,IF(S979&gt;97,1,IF(T979&gt;849,1,IF(W979&gt;82,1,IF(U979=6,1,IF(U979=5,IF(V979&gt;254,1,0),0))))))),IF(P979="B",IF(Q979&gt;699,1,IF(R979&gt;263,1,IF(S979&gt;78,1,IF(T979&gt;699,1,IF(W979&gt;63,1,IF(U979=6,1,IF(U979=5,IF(V979&gt;179,1,0),0))))))),IF(P979="C",IF(Q979&gt;599,1,IF(R979&gt;226,1,IF(S979&gt;67,1,IF(T979&gt;599,1,IF(W979&gt;49,1,IF(U979=6,1,IF(U979=5,1,IF(U979=4,IF(V979&gt;209,1,0),0)))))))),IF(P979="D",IF(Q979&gt;649,1,IF(R979&gt;244,1,IF(S979&gt;73,1,IF(T979&gt;649,1,IF(W979&gt;56,1,IF(U979=6,1,IF(U979=5,1,IF(U979=4,IF(V979&gt;254,1,0),0)))))))),0))))</f>
        <v>0</v>
      </c>
      <c r="Y979" s="3">
        <f>SUMIF(B:B,B979,X:X)</f>
        <v>0</v>
      </c>
      <c r="Z979" s="3" t="s">
        <v>6372</v>
      </c>
      <c r="AA979" s="3"/>
      <c r="AB979" s="3"/>
      <c r="AD979" s="3"/>
      <c r="AE979" s="3"/>
      <c r="AF979" s="3"/>
      <c r="AG979" s="3"/>
      <c r="AH979" s="3"/>
      <c r="AI979" s="3"/>
      <c r="AJ979" s="3"/>
      <c r="AK979" s="3"/>
      <c r="AL979" s="3"/>
      <c r="AN979" s="3"/>
      <c r="AO979" s="3"/>
    </row>
    <row r="980" spans="1:41" x14ac:dyDescent="0.4">
      <c r="A980" s="4">
        <f>IF(B979=B980,A979,A979+1)</f>
        <v>927</v>
      </c>
      <c r="B980" s="17" t="s">
        <v>1246</v>
      </c>
      <c r="C980" s="17" t="s">
        <v>1245</v>
      </c>
      <c r="D980" s="17" t="s">
        <v>1130</v>
      </c>
      <c r="E980" s="17" t="s">
        <v>1129</v>
      </c>
      <c r="F980" s="17">
        <f>IF(B980=B979,F979+1,1)</f>
        <v>1</v>
      </c>
      <c r="G980" s="17" t="s">
        <v>6374</v>
      </c>
      <c r="H980" s="17" t="s">
        <v>6374</v>
      </c>
      <c r="I980" s="17" t="s">
        <v>568</v>
      </c>
      <c r="J980" s="17" t="s">
        <v>568</v>
      </c>
      <c r="K980" s="17" t="s">
        <v>568</v>
      </c>
      <c r="L980" s="17" t="s">
        <v>568</v>
      </c>
      <c r="M980" s="17" t="s">
        <v>568</v>
      </c>
      <c r="P980" s="4" t="s">
        <v>6373</v>
      </c>
      <c r="Q980" s="4">
        <f>IF(H980="TOEIC",VALUE(L980),0)</f>
        <v>0</v>
      </c>
      <c r="R980" s="4">
        <f>IF(H980="NEW TEPS",VALUE(L980),0)</f>
        <v>0</v>
      </c>
      <c r="S980" s="4">
        <f>IF(H980="TOEFL(ibt)",VALUE(L980),0)</f>
        <v>0</v>
      </c>
      <c r="T980" s="4">
        <f>IF(H980="JPT",VALUE(L980),0)</f>
        <v>0</v>
      </c>
      <c r="U980" s="4">
        <f>IF(H980="HSK",VALUE(K980),0)</f>
        <v>0</v>
      </c>
      <c r="V980" s="4">
        <f>IF(H980="HSK",VALUE(L980),0)</f>
        <v>0</v>
      </c>
      <c r="W980" s="4">
        <f>IF(H980="G-TELP Level2",VALUE(L980),0)</f>
        <v>0</v>
      </c>
      <c r="X980" s="4">
        <f>IF(P980="A",IF(Q980&gt;849,1,IF(R980&gt;335,1,IF(S980&gt;97,1,IF(T980&gt;849,1,IF(W980&gt;82,1,IF(U980=6,1,IF(U980=5,IF(V980&gt;254,1,0),0))))))),IF(P980="B",IF(Q980&gt;699,1,IF(R980&gt;263,1,IF(S980&gt;78,1,IF(T980&gt;699,1,IF(W980&gt;63,1,IF(U980=6,1,IF(U980=5,IF(V980&gt;179,1,0),0))))))),IF(P980="C",IF(Q980&gt;599,1,IF(R980&gt;226,1,IF(S980&gt;67,1,IF(T980&gt;599,1,IF(W980&gt;49,1,IF(U980=6,1,IF(U980=5,1,IF(U980=4,IF(V980&gt;209,1,0),0)))))))),IF(P980="D",IF(Q980&gt;649,1,IF(R980&gt;244,1,IF(S980&gt;73,1,IF(T980&gt;649,1,IF(W980&gt;56,1,IF(U980=6,1,IF(U980=5,1,IF(U980=4,IF(V980&gt;254,1,0),0)))))))),0))))</f>
        <v>0</v>
      </c>
      <c r="Y980" s="4">
        <f>SUMIF(B:B,B980,X:X)</f>
        <v>0</v>
      </c>
      <c r="Z980" s="4" t="s">
        <v>6372</v>
      </c>
      <c r="AA980" s="4"/>
      <c r="AB980" s="4"/>
      <c r="AD980" s="4"/>
      <c r="AE980" s="4"/>
      <c r="AF980" s="4"/>
      <c r="AG980" s="4"/>
      <c r="AH980" s="4"/>
      <c r="AI980" s="4"/>
      <c r="AJ980" s="4"/>
      <c r="AK980" s="4"/>
      <c r="AL980" s="4"/>
      <c r="AN980" s="4"/>
      <c r="AO980" s="4"/>
    </row>
    <row r="981" spans="1:41" x14ac:dyDescent="0.4">
      <c r="A981" s="3">
        <f>IF(B980=B981,A980,A980+1)</f>
        <v>928</v>
      </c>
      <c r="B981" s="18" t="s">
        <v>1241</v>
      </c>
      <c r="C981" s="18" t="s">
        <v>1240</v>
      </c>
      <c r="D981" s="18" t="s">
        <v>1130</v>
      </c>
      <c r="E981" s="18" t="s">
        <v>1129</v>
      </c>
      <c r="F981" s="18">
        <f>IF(B981=B980,F980+1,1)</f>
        <v>1</v>
      </c>
      <c r="G981" s="18" t="s">
        <v>6374</v>
      </c>
      <c r="H981" s="18" t="s">
        <v>6374</v>
      </c>
      <c r="I981" s="18" t="s">
        <v>568</v>
      </c>
      <c r="J981" s="18" t="s">
        <v>568</v>
      </c>
      <c r="K981" s="18" t="s">
        <v>568</v>
      </c>
      <c r="L981" s="18" t="s">
        <v>568</v>
      </c>
      <c r="M981" s="18" t="s">
        <v>568</v>
      </c>
      <c r="P981" s="3" t="s">
        <v>6373</v>
      </c>
      <c r="Q981" s="3">
        <f>IF(H981="TOEIC",VALUE(L981),0)</f>
        <v>0</v>
      </c>
      <c r="R981" s="3">
        <f>IF(H981="NEW TEPS",VALUE(L981),0)</f>
        <v>0</v>
      </c>
      <c r="S981" s="3">
        <f>IF(H981="TOEFL(ibt)",VALUE(L981),0)</f>
        <v>0</v>
      </c>
      <c r="T981" s="3">
        <f>IF(H981="JPT",VALUE(L981),0)</f>
        <v>0</v>
      </c>
      <c r="U981" s="3">
        <f>IF(H981="HSK",VALUE(K981),0)</f>
        <v>0</v>
      </c>
      <c r="V981" s="3">
        <f>IF(H981="HSK",VALUE(L981),0)</f>
        <v>0</v>
      </c>
      <c r="W981" s="3">
        <f>IF(H981="G-TELP Level2",VALUE(L981),0)</f>
        <v>0</v>
      </c>
      <c r="X981" s="3">
        <f>IF(P981="A",IF(Q981&gt;849,1,IF(R981&gt;335,1,IF(S981&gt;97,1,IF(T981&gt;849,1,IF(W981&gt;82,1,IF(U981=6,1,IF(U981=5,IF(V981&gt;254,1,0),0))))))),IF(P981="B",IF(Q981&gt;699,1,IF(R981&gt;263,1,IF(S981&gt;78,1,IF(T981&gt;699,1,IF(W981&gt;63,1,IF(U981=6,1,IF(U981=5,IF(V981&gt;179,1,0),0))))))),IF(P981="C",IF(Q981&gt;599,1,IF(R981&gt;226,1,IF(S981&gt;67,1,IF(T981&gt;599,1,IF(W981&gt;49,1,IF(U981=6,1,IF(U981=5,1,IF(U981=4,IF(V981&gt;209,1,0),0)))))))),IF(P981="D",IF(Q981&gt;649,1,IF(R981&gt;244,1,IF(S981&gt;73,1,IF(T981&gt;649,1,IF(W981&gt;56,1,IF(U981=6,1,IF(U981=5,1,IF(U981=4,IF(V981&gt;254,1,0),0)))))))),0))))</f>
        <v>0</v>
      </c>
      <c r="Y981" s="3">
        <f>SUMIF(B:B,B981,X:X)</f>
        <v>0</v>
      </c>
      <c r="Z981" s="3" t="s">
        <v>6372</v>
      </c>
      <c r="AA981" s="3"/>
      <c r="AB981" s="3"/>
      <c r="AD981" s="3"/>
      <c r="AE981" s="3"/>
      <c r="AF981" s="3"/>
      <c r="AG981" s="3"/>
      <c r="AH981" s="3"/>
      <c r="AI981" s="3"/>
      <c r="AJ981" s="3"/>
      <c r="AK981" s="3"/>
      <c r="AL981" s="3"/>
      <c r="AN981" s="3"/>
      <c r="AO981" s="3"/>
    </row>
    <row r="982" spans="1:41" x14ac:dyDescent="0.4">
      <c r="A982" s="4">
        <f>IF(B981=B982,A981,A981+1)</f>
        <v>929</v>
      </c>
      <c r="B982" s="17" t="s">
        <v>1237</v>
      </c>
      <c r="C982" s="17" t="s">
        <v>1236</v>
      </c>
      <c r="D982" s="17" t="s">
        <v>1130</v>
      </c>
      <c r="E982" s="17" t="s">
        <v>1129</v>
      </c>
      <c r="F982" s="17">
        <f>IF(B982=B981,F981+1,1)</f>
        <v>1</v>
      </c>
      <c r="G982" s="17" t="s">
        <v>6374</v>
      </c>
      <c r="H982" s="17" t="s">
        <v>6374</v>
      </c>
      <c r="I982" s="17" t="s">
        <v>568</v>
      </c>
      <c r="J982" s="17" t="s">
        <v>568</v>
      </c>
      <c r="K982" s="17" t="s">
        <v>568</v>
      </c>
      <c r="L982" s="17" t="s">
        <v>568</v>
      </c>
      <c r="M982" s="17" t="s">
        <v>568</v>
      </c>
      <c r="P982" s="4" t="s">
        <v>6373</v>
      </c>
      <c r="Q982" s="4">
        <f>IF(H982="TOEIC",VALUE(L982),0)</f>
        <v>0</v>
      </c>
      <c r="R982" s="4">
        <f>IF(H982="NEW TEPS",VALUE(L982),0)</f>
        <v>0</v>
      </c>
      <c r="S982" s="4">
        <f>IF(H982="TOEFL(ibt)",VALUE(L982),0)</f>
        <v>0</v>
      </c>
      <c r="T982" s="4">
        <f>IF(H982="JPT",VALUE(L982),0)</f>
        <v>0</v>
      </c>
      <c r="U982" s="4">
        <f>IF(H982="HSK",VALUE(K982),0)</f>
        <v>0</v>
      </c>
      <c r="V982" s="4">
        <f>IF(H982="HSK",VALUE(L982),0)</f>
        <v>0</v>
      </c>
      <c r="W982" s="4">
        <f>IF(H982="G-TELP Level2",VALUE(L982),0)</f>
        <v>0</v>
      </c>
      <c r="X982" s="4">
        <f>IF(P982="A",IF(Q982&gt;849,1,IF(R982&gt;335,1,IF(S982&gt;97,1,IF(T982&gt;849,1,IF(W982&gt;82,1,IF(U982=6,1,IF(U982=5,IF(V982&gt;254,1,0),0))))))),IF(P982="B",IF(Q982&gt;699,1,IF(R982&gt;263,1,IF(S982&gt;78,1,IF(T982&gt;699,1,IF(W982&gt;63,1,IF(U982=6,1,IF(U982=5,IF(V982&gt;179,1,0),0))))))),IF(P982="C",IF(Q982&gt;599,1,IF(R982&gt;226,1,IF(S982&gt;67,1,IF(T982&gt;599,1,IF(W982&gt;49,1,IF(U982=6,1,IF(U982=5,1,IF(U982=4,IF(V982&gt;209,1,0),0)))))))),IF(P982="D",IF(Q982&gt;649,1,IF(R982&gt;244,1,IF(S982&gt;73,1,IF(T982&gt;649,1,IF(W982&gt;56,1,IF(U982=6,1,IF(U982=5,1,IF(U982=4,IF(V982&gt;254,1,0),0)))))))),0))))</f>
        <v>0</v>
      </c>
      <c r="Y982" s="4">
        <f>SUMIF(B:B,B982,X:X)</f>
        <v>0</v>
      </c>
      <c r="Z982" s="4" t="s">
        <v>6372</v>
      </c>
      <c r="AA982" s="4"/>
      <c r="AB982" s="4"/>
      <c r="AD982" s="4"/>
      <c r="AE982" s="4"/>
      <c r="AF982" s="4"/>
      <c r="AG982" s="4"/>
      <c r="AH982" s="4"/>
      <c r="AI982" s="4"/>
      <c r="AJ982" s="4"/>
      <c r="AK982" s="4"/>
      <c r="AL982" s="4"/>
      <c r="AN982" s="4"/>
      <c r="AO982" s="4"/>
    </row>
    <row r="983" spans="1:41" x14ac:dyDescent="0.4">
      <c r="A983" s="3">
        <f>IF(B982=B983,A982,A982+1)</f>
        <v>930</v>
      </c>
      <c r="B983" s="18" t="s">
        <v>1232</v>
      </c>
      <c r="C983" s="18" t="s">
        <v>1231</v>
      </c>
      <c r="D983" s="18" t="s">
        <v>1130</v>
      </c>
      <c r="E983" s="18" t="s">
        <v>1129</v>
      </c>
      <c r="F983" s="18">
        <f>IF(B983=B982,F982+1,1)</f>
        <v>1</v>
      </c>
      <c r="G983" s="18" t="s">
        <v>6374</v>
      </c>
      <c r="H983" s="18" t="s">
        <v>6374</v>
      </c>
      <c r="I983" s="18" t="s">
        <v>568</v>
      </c>
      <c r="J983" s="18" t="s">
        <v>568</v>
      </c>
      <c r="K983" s="18" t="s">
        <v>568</v>
      </c>
      <c r="L983" s="18" t="s">
        <v>568</v>
      </c>
      <c r="M983" s="18" t="s">
        <v>568</v>
      </c>
      <c r="P983" s="3" t="s">
        <v>6373</v>
      </c>
      <c r="Q983" s="3">
        <f>IF(H983="TOEIC",VALUE(L983),0)</f>
        <v>0</v>
      </c>
      <c r="R983" s="3">
        <f>IF(H983="NEW TEPS",VALUE(L983),0)</f>
        <v>0</v>
      </c>
      <c r="S983" s="3">
        <f>IF(H983="TOEFL(ibt)",VALUE(L983),0)</f>
        <v>0</v>
      </c>
      <c r="T983" s="3">
        <f>IF(H983="JPT",VALUE(L983),0)</f>
        <v>0</v>
      </c>
      <c r="U983" s="3">
        <f>IF(H983="HSK",VALUE(K983),0)</f>
        <v>0</v>
      </c>
      <c r="V983" s="3">
        <f>IF(H983="HSK",VALUE(L983),0)</f>
        <v>0</v>
      </c>
      <c r="W983" s="3">
        <f>IF(H983="G-TELP Level2",VALUE(L983),0)</f>
        <v>0</v>
      </c>
      <c r="X983" s="3">
        <f>IF(P983="A",IF(Q983&gt;849,1,IF(R983&gt;335,1,IF(S983&gt;97,1,IF(T983&gt;849,1,IF(W983&gt;82,1,IF(U983=6,1,IF(U983=5,IF(V983&gt;254,1,0),0))))))),IF(P983="B",IF(Q983&gt;699,1,IF(R983&gt;263,1,IF(S983&gt;78,1,IF(T983&gt;699,1,IF(W983&gt;63,1,IF(U983=6,1,IF(U983=5,IF(V983&gt;179,1,0),0))))))),IF(P983="C",IF(Q983&gt;599,1,IF(R983&gt;226,1,IF(S983&gt;67,1,IF(T983&gt;599,1,IF(W983&gt;49,1,IF(U983=6,1,IF(U983=5,1,IF(U983=4,IF(V983&gt;209,1,0),0)))))))),IF(P983="D",IF(Q983&gt;649,1,IF(R983&gt;244,1,IF(S983&gt;73,1,IF(T983&gt;649,1,IF(W983&gt;56,1,IF(U983=6,1,IF(U983=5,1,IF(U983=4,IF(V983&gt;254,1,0),0)))))))),0))))</f>
        <v>0</v>
      </c>
      <c r="Y983" s="3">
        <f>SUMIF(B:B,B983,X:X)</f>
        <v>0</v>
      </c>
      <c r="Z983" s="3" t="s">
        <v>6372</v>
      </c>
      <c r="AA983" s="3"/>
      <c r="AB983" s="3"/>
      <c r="AD983" s="3"/>
      <c r="AE983" s="3"/>
      <c r="AF983" s="3"/>
      <c r="AG983" s="3"/>
      <c r="AH983" s="3"/>
      <c r="AI983" s="3"/>
      <c r="AJ983" s="3"/>
      <c r="AK983" s="3"/>
      <c r="AL983" s="3"/>
      <c r="AN983" s="3"/>
      <c r="AO983" s="3"/>
    </row>
    <row r="984" spans="1:41" x14ac:dyDescent="0.4">
      <c r="A984" s="3">
        <f>IF(B983=B984,A983,A983+1)</f>
        <v>931</v>
      </c>
      <c r="B984" s="18" t="s">
        <v>1227</v>
      </c>
      <c r="C984" s="18" t="s">
        <v>1226</v>
      </c>
      <c r="D984" s="18" t="s">
        <v>1130</v>
      </c>
      <c r="E984" s="18" t="s">
        <v>1129</v>
      </c>
      <c r="F984" s="18">
        <f>IF(B984=B983,F983+1,1)</f>
        <v>1</v>
      </c>
      <c r="G984" s="18" t="s">
        <v>6384</v>
      </c>
      <c r="H984" s="18" t="s">
        <v>6379</v>
      </c>
      <c r="I984" s="18" t="s">
        <v>6378</v>
      </c>
      <c r="J984" s="18" t="s">
        <v>6390</v>
      </c>
      <c r="K984" s="18"/>
      <c r="L984" s="18" t="s">
        <v>6389</v>
      </c>
      <c r="M984" s="18" t="s">
        <v>6388</v>
      </c>
      <c r="P984" s="3" t="s">
        <v>6373</v>
      </c>
      <c r="Q984" s="3">
        <f>IF(H984="TOEIC",VALUE(L984),0)</f>
        <v>605</v>
      </c>
      <c r="R984" s="3">
        <f>IF(H984="NEW TEPS",VALUE(L984),0)</f>
        <v>0</v>
      </c>
      <c r="S984" s="3">
        <f>IF(H984="TOEFL(ibt)",VALUE(L984),0)</f>
        <v>0</v>
      </c>
      <c r="T984" s="3">
        <f>IF(H984="JPT",VALUE(L984),0)</f>
        <v>0</v>
      </c>
      <c r="U984" s="3">
        <f>IF(H984="HSK",VALUE(K984),0)</f>
        <v>0</v>
      </c>
      <c r="V984" s="3">
        <f>IF(H984="HSK",VALUE(L984),0)</f>
        <v>0</v>
      </c>
      <c r="W984" s="3">
        <f>IF(H984="G-TELP Level2",VALUE(L984),0)</f>
        <v>0</v>
      </c>
      <c r="X984" s="3">
        <f>IF(P984="A",IF(Q984&gt;849,1,IF(R984&gt;335,1,IF(S984&gt;97,1,IF(T984&gt;849,1,IF(W984&gt;82,1,IF(U984=6,1,IF(U984=5,IF(V984&gt;254,1,0),0))))))),IF(P984="B",IF(Q984&gt;699,1,IF(R984&gt;263,1,IF(S984&gt;78,1,IF(T984&gt;699,1,IF(W984&gt;63,1,IF(U984=6,1,IF(U984=5,IF(V984&gt;179,1,0),0))))))),IF(P984="C",IF(Q984&gt;599,1,IF(R984&gt;226,1,IF(S984&gt;67,1,IF(T984&gt;599,1,IF(W984&gt;49,1,IF(U984=6,1,IF(U984=5,1,IF(U984=4,IF(V984&gt;209,1,0),0)))))))),IF(P984="D",IF(Q984&gt;649,1,IF(R984&gt;244,1,IF(S984&gt;73,1,IF(T984&gt;649,1,IF(W984&gt;56,1,IF(U984=6,1,IF(U984=5,1,IF(U984=4,IF(V984&gt;254,1,0),0)))))))),0))))</f>
        <v>0</v>
      </c>
      <c r="Y984" s="3">
        <f>SUMIF(B:B,B984,X:X)</f>
        <v>0</v>
      </c>
      <c r="Z984" s="3" t="s">
        <v>6372</v>
      </c>
      <c r="AA984" s="3"/>
      <c r="AB984" s="3"/>
      <c r="AD984" s="3"/>
      <c r="AE984" s="3"/>
      <c r="AF984" s="3"/>
      <c r="AG984" s="3"/>
      <c r="AH984" s="3"/>
      <c r="AI984" s="3"/>
      <c r="AJ984" s="3"/>
      <c r="AK984" s="3"/>
      <c r="AL984" s="3"/>
      <c r="AN984" s="3"/>
      <c r="AO984" s="3"/>
    </row>
    <row r="985" spans="1:41" x14ac:dyDescent="0.4">
      <c r="A985" s="4">
        <f>IF(B984=B985,A984,A984+1)</f>
        <v>932</v>
      </c>
      <c r="B985" s="17" t="s">
        <v>1223</v>
      </c>
      <c r="C985" s="17" t="s">
        <v>1222</v>
      </c>
      <c r="D985" s="17" t="s">
        <v>1130</v>
      </c>
      <c r="E985" s="17" t="s">
        <v>1129</v>
      </c>
      <c r="F985" s="17">
        <f>IF(B985=B984,F984+1,1)</f>
        <v>1</v>
      </c>
      <c r="G985" s="17" t="s">
        <v>6384</v>
      </c>
      <c r="H985" s="17" t="s">
        <v>6379</v>
      </c>
      <c r="I985" s="17" t="s">
        <v>6378</v>
      </c>
      <c r="J985" s="17" t="s">
        <v>6387</v>
      </c>
      <c r="K985" s="17"/>
      <c r="L985" s="17" t="s">
        <v>6386</v>
      </c>
      <c r="M985" s="17" t="s">
        <v>6385</v>
      </c>
      <c r="P985" s="4" t="s">
        <v>6373</v>
      </c>
      <c r="Q985" s="4">
        <f>IF(H985="TOEIC",VALUE(L985),0)</f>
        <v>535</v>
      </c>
      <c r="R985" s="4">
        <f>IF(H985="NEW TEPS",VALUE(L985),0)</f>
        <v>0</v>
      </c>
      <c r="S985" s="4">
        <f>IF(H985="TOEFL(ibt)",VALUE(L985),0)</f>
        <v>0</v>
      </c>
      <c r="T985" s="4">
        <f>IF(H985="JPT",VALUE(L985),0)</f>
        <v>0</v>
      </c>
      <c r="U985" s="4">
        <f>IF(H985="HSK",VALUE(K985),0)</f>
        <v>0</v>
      </c>
      <c r="V985" s="4">
        <f>IF(H985="HSK",VALUE(L985),0)</f>
        <v>0</v>
      </c>
      <c r="W985" s="4">
        <f>IF(H985="G-TELP Level2",VALUE(L985),0)</f>
        <v>0</v>
      </c>
      <c r="X985" s="4">
        <f>IF(P985="A",IF(Q985&gt;849,1,IF(R985&gt;335,1,IF(S985&gt;97,1,IF(T985&gt;849,1,IF(W985&gt;82,1,IF(U985=6,1,IF(U985=5,IF(V985&gt;254,1,0),0))))))),IF(P985="B",IF(Q985&gt;699,1,IF(R985&gt;263,1,IF(S985&gt;78,1,IF(T985&gt;699,1,IF(W985&gt;63,1,IF(U985=6,1,IF(U985=5,IF(V985&gt;179,1,0),0))))))),IF(P985="C",IF(Q985&gt;599,1,IF(R985&gt;226,1,IF(S985&gt;67,1,IF(T985&gt;599,1,IF(W985&gt;49,1,IF(U985=6,1,IF(U985=5,1,IF(U985=4,IF(V985&gt;209,1,0),0)))))))),IF(P985="D",IF(Q985&gt;649,1,IF(R985&gt;244,1,IF(S985&gt;73,1,IF(T985&gt;649,1,IF(W985&gt;56,1,IF(U985=6,1,IF(U985=5,1,IF(U985=4,IF(V985&gt;254,1,0),0)))))))),0))))</f>
        <v>0</v>
      </c>
      <c r="Y985" s="4">
        <f>SUMIF(B:B,B985,X:X)</f>
        <v>0</v>
      </c>
      <c r="Z985" s="4" t="s">
        <v>6372</v>
      </c>
      <c r="AA985" s="4"/>
      <c r="AB985" s="4"/>
      <c r="AD985" s="4"/>
      <c r="AE985" s="4"/>
      <c r="AF985" s="4"/>
      <c r="AG985" s="4"/>
      <c r="AH985" s="4"/>
      <c r="AI985" s="4"/>
      <c r="AJ985" s="4"/>
      <c r="AK985" s="4"/>
      <c r="AL985" s="4"/>
      <c r="AN985" s="4"/>
      <c r="AO985" s="4"/>
    </row>
    <row r="986" spans="1:41" x14ac:dyDescent="0.4">
      <c r="A986" s="4">
        <f>IF(B985=B986,A985,A985+1)</f>
        <v>933</v>
      </c>
      <c r="B986" s="17" t="s">
        <v>1217</v>
      </c>
      <c r="C986" s="17" t="s">
        <v>1216</v>
      </c>
      <c r="D986" s="17" t="s">
        <v>1130</v>
      </c>
      <c r="E986" s="17" t="s">
        <v>1129</v>
      </c>
      <c r="F986" s="17">
        <f>IF(B986=B985,F985+1,1)</f>
        <v>1</v>
      </c>
      <c r="G986" s="17" t="s">
        <v>6374</v>
      </c>
      <c r="H986" s="17" t="s">
        <v>6374</v>
      </c>
      <c r="I986" s="17" t="s">
        <v>568</v>
      </c>
      <c r="J986" s="17" t="s">
        <v>568</v>
      </c>
      <c r="K986" s="17" t="s">
        <v>568</v>
      </c>
      <c r="L986" s="17" t="s">
        <v>568</v>
      </c>
      <c r="M986" s="17" t="s">
        <v>568</v>
      </c>
      <c r="P986" s="4" t="s">
        <v>6373</v>
      </c>
      <c r="Q986" s="4">
        <f>IF(H986="TOEIC",VALUE(L986),0)</f>
        <v>0</v>
      </c>
      <c r="R986" s="4">
        <f>IF(H986="NEW TEPS",VALUE(L986),0)</f>
        <v>0</v>
      </c>
      <c r="S986" s="4">
        <f>IF(H986="TOEFL(ibt)",VALUE(L986),0)</f>
        <v>0</v>
      </c>
      <c r="T986" s="4">
        <f>IF(H986="JPT",VALUE(L986),0)</f>
        <v>0</v>
      </c>
      <c r="U986" s="4">
        <f>IF(H986="HSK",VALUE(K986),0)</f>
        <v>0</v>
      </c>
      <c r="V986" s="4">
        <f>IF(H986="HSK",VALUE(L986),0)</f>
        <v>0</v>
      </c>
      <c r="W986" s="4">
        <f>IF(H986="G-TELP Level2",VALUE(L986),0)</f>
        <v>0</v>
      </c>
      <c r="X986" s="4">
        <f>IF(P986="A",IF(Q986&gt;849,1,IF(R986&gt;335,1,IF(S986&gt;97,1,IF(T986&gt;849,1,IF(W986&gt;82,1,IF(U986=6,1,IF(U986=5,IF(V986&gt;254,1,0),0))))))),IF(P986="B",IF(Q986&gt;699,1,IF(R986&gt;263,1,IF(S986&gt;78,1,IF(T986&gt;699,1,IF(W986&gt;63,1,IF(U986=6,1,IF(U986=5,IF(V986&gt;179,1,0),0))))))),IF(P986="C",IF(Q986&gt;599,1,IF(R986&gt;226,1,IF(S986&gt;67,1,IF(T986&gt;599,1,IF(W986&gt;49,1,IF(U986=6,1,IF(U986=5,1,IF(U986=4,IF(V986&gt;209,1,0),0)))))))),IF(P986="D",IF(Q986&gt;649,1,IF(R986&gt;244,1,IF(S986&gt;73,1,IF(T986&gt;649,1,IF(W986&gt;56,1,IF(U986=6,1,IF(U986=5,1,IF(U986=4,IF(V986&gt;254,1,0),0)))))))),0))))</f>
        <v>0</v>
      </c>
      <c r="Y986" s="4">
        <f>SUMIF(B:B,B986,X:X)</f>
        <v>0</v>
      </c>
      <c r="Z986" s="4" t="s">
        <v>6372</v>
      </c>
      <c r="AA986" s="4"/>
      <c r="AB986" s="4"/>
      <c r="AD986" s="4"/>
      <c r="AE986" s="4"/>
      <c r="AF986" s="4"/>
      <c r="AG986" s="4"/>
      <c r="AH986" s="4"/>
      <c r="AI986" s="4"/>
      <c r="AJ986" s="4"/>
      <c r="AK986" s="4"/>
      <c r="AL986" s="4"/>
      <c r="AN986" s="4"/>
      <c r="AO986" s="4"/>
    </row>
    <row r="987" spans="1:41" x14ac:dyDescent="0.4">
      <c r="A987" s="3">
        <f>IF(B986=B987,A986,A986+1)</f>
        <v>934</v>
      </c>
      <c r="B987" s="18" t="s">
        <v>1211</v>
      </c>
      <c r="C987" s="18" t="s">
        <v>1210</v>
      </c>
      <c r="D987" s="18" t="s">
        <v>1130</v>
      </c>
      <c r="E987" s="18" t="s">
        <v>1129</v>
      </c>
      <c r="F987" s="18">
        <f>IF(B987=B986,F986+1,1)</f>
        <v>1</v>
      </c>
      <c r="G987" s="18" t="s">
        <v>6374</v>
      </c>
      <c r="H987" s="18" t="s">
        <v>6374</v>
      </c>
      <c r="I987" s="18" t="s">
        <v>568</v>
      </c>
      <c r="J987" s="18" t="s">
        <v>568</v>
      </c>
      <c r="K987" s="18" t="s">
        <v>568</v>
      </c>
      <c r="L987" s="18" t="s">
        <v>568</v>
      </c>
      <c r="M987" s="18" t="s">
        <v>568</v>
      </c>
      <c r="P987" s="3" t="s">
        <v>6373</v>
      </c>
      <c r="Q987" s="3">
        <f>IF(H987="TOEIC",VALUE(L987),0)</f>
        <v>0</v>
      </c>
      <c r="R987" s="3">
        <f>IF(H987="NEW TEPS",VALUE(L987),0)</f>
        <v>0</v>
      </c>
      <c r="S987" s="3">
        <f>IF(H987="TOEFL(ibt)",VALUE(L987),0)</f>
        <v>0</v>
      </c>
      <c r="T987" s="3">
        <f>IF(H987="JPT",VALUE(L987),0)</f>
        <v>0</v>
      </c>
      <c r="U987" s="3">
        <f>IF(H987="HSK",VALUE(K987),0)</f>
        <v>0</v>
      </c>
      <c r="V987" s="3">
        <f>IF(H987="HSK",VALUE(L987),0)</f>
        <v>0</v>
      </c>
      <c r="W987" s="3">
        <f>IF(H987="G-TELP Level2",VALUE(L987),0)</f>
        <v>0</v>
      </c>
      <c r="X987" s="3">
        <f>IF(P987="A",IF(Q987&gt;849,1,IF(R987&gt;335,1,IF(S987&gt;97,1,IF(T987&gt;849,1,IF(W987&gt;82,1,IF(U987=6,1,IF(U987=5,IF(V987&gt;254,1,0),0))))))),IF(P987="B",IF(Q987&gt;699,1,IF(R987&gt;263,1,IF(S987&gt;78,1,IF(T987&gt;699,1,IF(W987&gt;63,1,IF(U987=6,1,IF(U987=5,IF(V987&gt;179,1,0),0))))))),IF(P987="C",IF(Q987&gt;599,1,IF(R987&gt;226,1,IF(S987&gt;67,1,IF(T987&gt;599,1,IF(W987&gt;49,1,IF(U987=6,1,IF(U987=5,1,IF(U987=4,IF(V987&gt;209,1,0),0)))))))),IF(P987="D",IF(Q987&gt;649,1,IF(R987&gt;244,1,IF(S987&gt;73,1,IF(T987&gt;649,1,IF(W987&gt;56,1,IF(U987=6,1,IF(U987=5,1,IF(U987=4,IF(V987&gt;254,1,0),0)))))))),0))))</f>
        <v>0</v>
      </c>
      <c r="Y987" s="3">
        <f>SUMIF(B:B,B987,X:X)</f>
        <v>0</v>
      </c>
      <c r="Z987" s="3" t="s">
        <v>6372</v>
      </c>
      <c r="AA987" s="3"/>
      <c r="AB987" s="3"/>
      <c r="AD987" s="3"/>
      <c r="AE987" s="3"/>
      <c r="AF987" s="3"/>
      <c r="AG987" s="3"/>
      <c r="AH987" s="3"/>
      <c r="AI987" s="3"/>
      <c r="AJ987" s="3"/>
      <c r="AK987" s="3"/>
      <c r="AL987" s="3"/>
      <c r="AN987" s="3"/>
      <c r="AO987" s="3"/>
    </row>
    <row r="988" spans="1:41" x14ac:dyDescent="0.4">
      <c r="A988" s="4">
        <f>IF(B987=B988,A987,A987+1)</f>
        <v>935</v>
      </c>
      <c r="B988" s="17" t="s">
        <v>1207</v>
      </c>
      <c r="C988" s="17" t="s">
        <v>1206</v>
      </c>
      <c r="D988" s="17" t="s">
        <v>1130</v>
      </c>
      <c r="E988" s="17" t="s">
        <v>1129</v>
      </c>
      <c r="F988" s="17">
        <f>IF(B988=B987,F987+1,1)</f>
        <v>1</v>
      </c>
      <c r="G988" s="17" t="s">
        <v>6374</v>
      </c>
      <c r="H988" s="17" t="s">
        <v>6374</v>
      </c>
      <c r="I988" s="17" t="s">
        <v>568</v>
      </c>
      <c r="J988" s="17" t="s">
        <v>568</v>
      </c>
      <c r="K988" s="17" t="s">
        <v>568</v>
      </c>
      <c r="L988" s="17" t="s">
        <v>568</v>
      </c>
      <c r="M988" s="17" t="s">
        <v>568</v>
      </c>
      <c r="P988" s="4" t="s">
        <v>6373</v>
      </c>
      <c r="Q988" s="4">
        <f>IF(H988="TOEIC",VALUE(L988),0)</f>
        <v>0</v>
      </c>
      <c r="R988" s="4">
        <f>IF(H988="NEW TEPS",VALUE(L988),0)</f>
        <v>0</v>
      </c>
      <c r="S988" s="4">
        <f>IF(H988="TOEFL(ibt)",VALUE(L988),0)</f>
        <v>0</v>
      </c>
      <c r="T988" s="4">
        <f>IF(H988="JPT",VALUE(L988),0)</f>
        <v>0</v>
      </c>
      <c r="U988" s="4">
        <f>IF(H988="HSK",VALUE(K988),0)</f>
        <v>0</v>
      </c>
      <c r="V988" s="4">
        <f>IF(H988="HSK",VALUE(L988),0)</f>
        <v>0</v>
      </c>
      <c r="W988" s="4">
        <f>IF(H988="G-TELP Level2",VALUE(L988),0)</f>
        <v>0</v>
      </c>
      <c r="X988" s="4">
        <f>IF(P988="A",IF(Q988&gt;849,1,IF(R988&gt;335,1,IF(S988&gt;97,1,IF(T988&gt;849,1,IF(W988&gt;82,1,IF(U988=6,1,IF(U988=5,IF(V988&gt;254,1,0),0))))))),IF(P988="B",IF(Q988&gt;699,1,IF(R988&gt;263,1,IF(S988&gt;78,1,IF(T988&gt;699,1,IF(W988&gt;63,1,IF(U988=6,1,IF(U988=5,IF(V988&gt;179,1,0),0))))))),IF(P988="C",IF(Q988&gt;599,1,IF(R988&gt;226,1,IF(S988&gt;67,1,IF(T988&gt;599,1,IF(W988&gt;49,1,IF(U988=6,1,IF(U988=5,1,IF(U988=4,IF(V988&gt;209,1,0),0)))))))),IF(P988="D",IF(Q988&gt;649,1,IF(R988&gt;244,1,IF(S988&gt;73,1,IF(T988&gt;649,1,IF(W988&gt;56,1,IF(U988=6,1,IF(U988=5,1,IF(U988=4,IF(V988&gt;254,1,0),0)))))))),0))))</f>
        <v>0</v>
      </c>
      <c r="Y988" s="4">
        <f>SUMIF(B:B,B988,X:X)</f>
        <v>0</v>
      </c>
      <c r="Z988" s="4" t="s">
        <v>6372</v>
      </c>
      <c r="AA988" s="4"/>
      <c r="AB988" s="4"/>
      <c r="AD988" s="4"/>
      <c r="AE988" s="4"/>
      <c r="AF988" s="4"/>
      <c r="AG988" s="4"/>
      <c r="AH988" s="4"/>
      <c r="AI988" s="4"/>
      <c r="AJ988" s="4"/>
      <c r="AK988" s="4"/>
      <c r="AL988" s="4"/>
      <c r="AN988" s="4"/>
      <c r="AO988" s="4"/>
    </row>
    <row r="989" spans="1:41" x14ac:dyDescent="0.4">
      <c r="A989" s="3">
        <f>IF(B988=B989,A988,A988+1)</f>
        <v>936</v>
      </c>
      <c r="B989" s="18" t="s">
        <v>1200</v>
      </c>
      <c r="C989" s="18" t="s">
        <v>1199</v>
      </c>
      <c r="D989" s="18" t="s">
        <v>1130</v>
      </c>
      <c r="E989" s="18" t="s">
        <v>1129</v>
      </c>
      <c r="F989" s="18">
        <f>IF(B989=B988,F988+1,1)</f>
        <v>1</v>
      </c>
      <c r="G989" s="18" t="s">
        <v>6374</v>
      </c>
      <c r="H989" s="18" t="s">
        <v>6374</v>
      </c>
      <c r="I989" s="18" t="s">
        <v>568</v>
      </c>
      <c r="J989" s="18" t="s">
        <v>568</v>
      </c>
      <c r="K989" s="18" t="s">
        <v>568</v>
      </c>
      <c r="L989" s="18" t="s">
        <v>568</v>
      </c>
      <c r="M989" s="18" t="s">
        <v>568</v>
      </c>
      <c r="P989" s="3" t="s">
        <v>6373</v>
      </c>
      <c r="Q989" s="3">
        <f>IF(H989="TOEIC",VALUE(L989),0)</f>
        <v>0</v>
      </c>
      <c r="R989" s="3">
        <f>IF(H989="NEW TEPS",VALUE(L989),0)</f>
        <v>0</v>
      </c>
      <c r="S989" s="3">
        <f>IF(H989="TOEFL(ibt)",VALUE(L989),0)</f>
        <v>0</v>
      </c>
      <c r="T989" s="3">
        <f>IF(H989="JPT",VALUE(L989),0)</f>
        <v>0</v>
      </c>
      <c r="U989" s="3">
        <f>IF(H989="HSK",VALUE(K989),0)</f>
        <v>0</v>
      </c>
      <c r="V989" s="3">
        <f>IF(H989="HSK",VALUE(L989),0)</f>
        <v>0</v>
      </c>
      <c r="W989" s="3">
        <f>IF(H989="G-TELP Level2",VALUE(L989),0)</f>
        <v>0</v>
      </c>
      <c r="X989" s="3">
        <f>IF(P989="A",IF(Q989&gt;849,1,IF(R989&gt;335,1,IF(S989&gt;97,1,IF(T989&gt;849,1,IF(W989&gt;82,1,IF(U989=6,1,IF(U989=5,IF(V989&gt;254,1,0),0))))))),IF(P989="B",IF(Q989&gt;699,1,IF(R989&gt;263,1,IF(S989&gt;78,1,IF(T989&gt;699,1,IF(W989&gt;63,1,IF(U989=6,1,IF(U989=5,IF(V989&gt;179,1,0),0))))))),IF(P989="C",IF(Q989&gt;599,1,IF(R989&gt;226,1,IF(S989&gt;67,1,IF(T989&gt;599,1,IF(W989&gt;49,1,IF(U989=6,1,IF(U989=5,1,IF(U989=4,IF(V989&gt;209,1,0),0)))))))),IF(P989="D",IF(Q989&gt;649,1,IF(R989&gt;244,1,IF(S989&gt;73,1,IF(T989&gt;649,1,IF(W989&gt;56,1,IF(U989=6,1,IF(U989=5,1,IF(U989=4,IF(V989&gt;254,1,0),0)))))))),0))))</f>
        <v>0</v>
      </c>
      <c r="Y989" s="3">
        <f>SUMIF(B:B,B989,X:X)</f>
        <v>0</v>
      </c>
      <c r="Z989" s="3" t="s">
        <v>6372</v>
      </c>
      <c r="AA989" s="3"/>
      <c r="AB989" s="3"/>
      <c r="AD989" s="3"/>
      <c r="AE989" s="3"/>
      <c r="AF989" s="3"/>
      <c r="AG989" s="3"/>
      <c r="AH989" s="3"/>
      <c r="AI989" s="3"/>
      <c r="AJ989" s="3"/>
      <c r="AK989" s="3"/>
      <c r="AL989" s="3"/>
      <c r="AN989" s="3"/>
      <c r="AO989" s="3"/>
    </row>
    <row r="990" spans="1:41" x14ac:dyDescent="0.4">
      <c r="A990" s="3">
        <f>IF(B989=B990,A989,A989+1)</f>
        <v>937</v>
      </c>
      <c r="B990" s="18" t="s">
        <v>1190</v>
      </c>
      <c r="C990" s="18" t="s">
        <v>1189</v>
      </c>
      <c r="D990" s="18" t="s">
        <v>1130</v>
      </c>
      <c r="E990" s="18" t="s">
        <v>1129</v>
      </c>
      <c r="F990" s="18">
        <f>IF(B990=B989,F989+1,1)</f>
        <v>1</v>
      </c>
      <c r="G990" s="18" t="s">
        <v>6384</v>
      </c>
      <c r="H990" s="18" t="s">
        <v>6379</v>
      </c>
      <c r="I990" s="18" t="s">
        <v>6378</v>
      </c>
      <c r="J990" s="18" t="s">
        <v>6383</v>
      </c>
      <c r="K990" s="18"/>
      <c r="L990" s="18" t="s">
        <v>6382</v>
      </c>
      <c r="M990" s="18" t="s">
        <v>6381</v>
      </c>
      <c r="P990" s="3" t="s">
        <v>6373</v>
      </c>
      <c r="Q990" s="3">
        <f>IF(H990="TOEIC",VALUE(L990),0)</f>
        <v>560</v>
      </c>
      <c r="R990" s="3">
        <f>IF(H990="NEW TEPS",VALUE(L990),0)</f>
        <v>0</v>
      </c>
      <c r="S990" s="3">
        <f>IF(H990="TOEFL(ibt)",VALUE(L990),0)</f>
        <v>0</v>
      </c>
      <c r="T990" s="3">
        <f>IF(H990="JPT",VALUE(L990),0)</f>
        <v>0</v>
      </c>
      <c r="U990" s="3">
        <f>IF(H990="HSK",VALUE(K990),0)</f>
        <v>0</v>
      </c>
      <c r="V990" s="3">
        <f>IF(H990="HSK",VALUE(L990),0)</f>
        <v>0</v>
      </c>
      <c r="W990" s="3">
        <f>IF(H990="G-TELP Level2",VALUE(L990),0)</f>
        <v>0</v>
      </c>
      <c r="X990" s="3">
        <f>IF(P990="A",IF(Q990&gt;849,1,IF(R990&gt;335,1,IF(S990&gt;97,1,IF(T990&gt;849,1,IF(W990&gt;82,1,IF(U990=6,1,IF(U990=5,IF(V990&gt;254,1,0),0))))))),IF(P990="B",IF(Q990&gt;699,1,IF(R990&gt;263,1,IF(S990&gt;78,1,IF(T990&gt;699,1,IF(W990&gt;63,1,IF(U990=6,1,IF(U990=5,IF(V990&gt;179,1,0),0))))))),IF(P990="C",IF(Q990&gt;599,1,IF(R990&gt;226,1,IF(S990&gt;67,1,IF(T990&gt;599,1,IF(W990&gt;49,1,IF(U990=6,1,IF(U990=5,1,IF(U990=4,IF(V990&gt;209,1,0),0)))))))),IF(P990="D",IF(Q990&gt;649,1,IF(R990&gt;244,1,IF(S990&gt;73,1,IF(T990&gt;649,1,IF(W990&gt;56,1,IF(U990=6,1,IF(U990=5,1,IF(U990=4,IF(V990&gt;254,1,0),0)))))))),0))))</f>
        <v>0</v>
      </c>
      <c r="Y990" s="3">
        <f>SUMIF(B:B,B990,X:X)</f>
        <v>0</v>
      </c>
      <c r="Z990" s="3" t="s">
        <v>6372</v>
      </c>
      <c r="AA990" s="3"/>
      <c r="AB990" s="3"/>
      <c r="AD990" s="3"/>
      <c r="AE990" s="3"/>
      <c r="AF990" s="3"/>
      <c r="AG990" s="3"/>
      <c r="AH990" s="3"/>
      <c r="AI990" s="3"/>
      <c r="AJ990" s="3"/>
      <c r="AK990" s="3"/>
      <c r="AL990" s="3"/>
      <c r="AN990" s="3"/>
      <c r="AO990" s="3"/>
    </row>
    <row r="991" spans="1:41" x14ac:dyDescent="0.4">
      <c r="A991" s="4">
        <f>IF(B990=B991,A990,A990+1)</f>
        <v>938</v>
      </c>
      <c r="B991" s="17" t="s">
        <v>1186</v>
      </c>
      <c r="C991" s="17" t="s">
        <v>1185</v>
      </c>
      <c r="D991" s="17" t="s">
        <v>1130</v>
      </c>
      <c r="E991" s="17" t="s">
        <v>1129</v>
      </c>
      <c r="F991" s="17">
        <f>IF(B991=B990,F990+1,1)</f>
        <v>1</v>
      </c>
      <c r="G991" s="17" t="s">
        <v>6374</v>
      </c>
      <c r="H991" s="17" t="s">
        <v>6374</v>
      </c>
      <c r="I991" s="17" t="s">
        <v>568</v>
      </c>
      <c r="J991" s="17" t="s">
        <v>568</v>
      </c>
      <c r="K991" s="17" t="s">
        <v>568</v>
      </c>
      <c r="L991" s="17" t="s">
        <v>568</v>
      </c>
      <c r="M991" s="17" t="s">
        <v>568</v>
      </c>
      <c r="P991" s="4" t="s">
        <v>6373</v>
      </c>
      <c r="Q991" s="4">
        <f>IF(H991="TOEIC",VALUE(L991),0)</f>
        <v>0</v>
      </c>
      <c r="R991" s="4">
        <f>IF(H991="NEW TEPS",VALUE(L991),0)</f>
        <v>0</v>
      </c>
      <c r="S991" s="4">
        <f>IF(H991="TOEFL(ibt)",VALUE(L991),0)</f>
        <v>0</v>
      </c>
      <c r="T991" s="4">
        <f>IF(H991="JPT",VALUE(L991),0)</f>
        <v>0</v>
      </c>
      <c r="U991" s="4">
        <f>IF(H991="HSK",VALUE(K991),0)</f>
        <v>0</v>
      </c>
      <c r="V991" s="4">
        <f>IF(H991="HSK",VALUE(L991),0)</f>
        <v>0</v>
      </c>
      <c r="W991" s="4">
        <f>IF(H991="G-TELP Level2",VALUE(L991),0)</f>
        <v>0</v>
      </c>
      <c r="X991" s="4">
        <f>IF(P991="A",IF(Q991&gt;849,1,IF(R991&gt;335,1,IF(S991&gt;97,1,IF(T991&gt;849,1,IF(W991&gt;82,1,IF(U991=6,1,IF(U991=5,IF(V991&gt;254,1,0),0))))))),IF(P991="B",IF(Q991&gt;699,1,IF(R991&gt;263,1,IF(S991&gt;78,1,IF(T991&gt;699,1,IF(W991&gt;63,1,IF(U991=6,1,IF(U991=5,IF(V991&gt;179,1,0),0))))))),IF(P991="C",IF(Q991&gt;599,1,IF(R991&gt;226,1,IF(S991&gt;67,1,IF(T991&gt;599,1,IF(W991&gt;49,1,IF(U991=6,1,IF(U991=5,1,IF(U991=4,IF(V991&gt;209,1,0),0)))))))),IF(P991="D",IF(Q991&gt;649,1,IF(R991&gt;244,1,IF(S991&gt;73,1,IF(T991&gt;649,1,IF(W991&gt;56,1,IF(U991=6,1,IF(U991=5,1,IF(U991=4,IF(V991&gt;254,1,0),0)))))))),0))))</f>
        <v>0</v>
      </c>
      <c r="Y991" s="4">
        <f>SUMIF(B:B,B991,X:X)</f>
        <v>0</v>
      </c>
      <c r="Z991" s="4" t="s">
        <v>6372</v>
      </c>
      <c r="AA991" s="4"/>
      <c r="AB991" s="4"/>
      <c r="AD991" s="4"/>
      <c r="AE991" s="4"/>
      <c r="AF991" s="4"/>
      <c r="AG991" s="4"/>
      <c r="AH991" s="4"/>
      <c r="AI991" s="4"/>
      <c r="AJ991" s="4"/>
      <c r="AK991" s="4"/>
      <c r="AL991" s="4"/>
      <c r="AN991" s="4"/>
      <c r="AO991" s="4"/>
    </row>
    <row r="992" spans="1:41" x14ac:dyDescent="0.4">
      <c r="A992" s="3">
        <f>IF(B991=B992,A991,A991+1)</f>
        <v>939</v>
      </c>
      <c r="B992" s="18" t="s">
        <v>1179</v>
      </c>
      <c r="C992" s="18" t="s">
        <v>1178</v>
      </c>
      <c r="D992" s="18" t="s">
        <v>1130</v>
      </c>
      <c r="E992" s="18" t="s">
        <v>1129</v>
      </c>
      <c r="F992" s="18">
        <f>IF(B992=B991,F991+1,1)</f>
        <v>1</v>
      </c>
      <c r="G992" s="18" t="s">
        <v>6374</v>
      </c>
      <c r="H992" s="18" t="s">
        <v>6374</v>
      </c>
      <c r="I992" s="18" t="s">
        <v>568</v>
      </c>
      <c r="J992" s="18" t="s">
        <v>568</v>
      </c>
      <c r="K992" s="18" t="s">
        <v>568</v>
      </c>
      <c r="L992" s="18" t="s">
        <v>568</v>
      </c>
      <c r="M992" s="18" t="s">
        <v>568</v>
      </c>
      <c r="P992" s="3" t="s">
        <v>6373</v>
      </c>
      <c r="Q992" s="3">
        <f>IF(H992="TOEIC",VALUE(L992),0)</f>
        <v>0</v>
      </c>
      <c r="R992" s="3">
        <f>IF(H992="NEW TEPS",VALUE(L992),0)</f>
        <v>0</v>
      </c>
      <c r="S992" s="3">
        <f>IF(H992="TOEFL(ibt)",VALUE(L992),0)</f>
        <v>0</v>
      </c>
      <c r="T992" s="3">
        <f>IF(H992="JPT",VALUE(L992),0)</f>
        <v>0</v>
      </c>
      <c r="U992" s="3">
        <f>IF(H992="HSK",VALUE(K992),0)</f>
        <v>0</v>
      </c>
      <c r="V992" s="3">
        <f>IF(H992="HSK",VALUE(L992),0)</f>
        <v>0</v>
      </c>
      <c r="W992" s="3">
        <f>IF(H992="G-TELP Level2",VALUE(L992),0)</f>
        <v>0</v>
      </c>
      <c r="X992" s="3">
        <f>IF(P992="A",IF(Q992&gt;849,1,IF(R992&gt;335,1,IF(S992&gt;97,1,IF(T992&gt;849,1,IF(W992&gt;82,1,IF(U992=6,1,IF(U992=5,IF(V992&gt;254,1,0),0))))))),IF(P992="B",IF(Q992&gt;699,1,IF(R992&gt;263,1,IF(S992&gt;78,1,IF(T992&gt;699,1,IF(W992&gt;63,1,IF(U992=6,1,IF(U992=5,IF(V992&gt;179,1,0),0))))))),IF(P992="C",IF(Q992&gt;599,1,IF(R992&gt;226,1,IF(S992&gt;67,1,IF(T992&gt;599,1,IF(W992&gt;49,1,IF(U992=6,1,IF(U992=5,1,IF(U992=4,IF(V992&gt;209,1,0),0)))))))),IF(P992="D",IF(Q992&gt;649,1,IF(R992&gt;244,1,IF(S992&gt;73,1,IF(T992&gt;649,1,IF(W992&gt;56,1,IF(U992=6,1,IF(U992=5,1,IF(U992=4,IF(V992&gt;254,1,0),0)))))))),0))))</f>
        <v>0</v>
      </c>
      <c r="Y992" s="3">
        <f>SUMIF(B:B,B992,X:X)</f>
        <v>0</v>
      </c>
      <c r="Z992" s="3" t="s">
        <v>6372</v>
      </c>
      <c r="AA992" s="3"/>
      <c r="AB992" s="3"/>
      <c r="AD992" s="3"/>
      <c r="AE992" s="3"/>
      <c r="AF992" s="3"/>
      <c r="AG992" s="3"/>
      <c r="AH992" s="3"/>
      <c r="AI992" s="3"/>
      <c r="AJ992" s="3"/>
      <c r="AK992" s="3"/>
      <c r="AL992" s="3"/>
      <c r="AN992" s="3"/>
      <c r="AO992" s="3"/>
    </row>
    <row r="993" spans="1:41" x14ac:dyDescent="0.4">
      <c r="A993" s="4">
        <f>IF(B992=B993,A992,A992+1)</f>
        <v>940</v>
      </c>
      <c r="B993" s="17" t="s">
        <v>1173</v>
      </c>
      <c r="C993" s="17" t="s">
        <v>1172</v>
      </c>
      <c r="D993" s="17" t="s">
        <v>1130</v>
      </c>
      <c r="E993" s="17" t="s">
        <v>1129</v>
      </c>
      <c r="F993" s="17">
        <f>IF(B993=B992,F992+1,1)</f>
        <v>1</v>
      </c>
      <c r="G993" s="17" t="s">
        <v>6374</v>
      </c>
      <c r="H993" s="17" t="s">
        <v>6374</v>
      </c>
      <c r="I993" s="17" t="s">
        <v>568</v>
      </c>
      <c r="J993" s="17" t="s">
        <v>568</v>
      </c>
      <c r="K993" s="17" t="s">
        <v>568</v>
      </c>
      <c r="L993" s="17" t="s">
        <v>568</v>
      </c>
      <c r="M993" s="17" t="s">
        <v>568</v>
      </c>
      <c r="P993" s="4" t="s">
        <v>6373</v>
      </c>
      <c r="Q993" s="4">
        <f>IF(H993="TOEIC",VALUE(L993),0)</f>
        <v>0</v>
      </c>
      <c r="R993" s="4">
        <f>IF(H993="NEW TEPS",VALUE(L993),0)</f>
        <v>0</v>
      </c>
      <c r="S993" s="4">
        <f>IF(H993="TOEFL(ibt)",VALUE(L993),0)</f>
        <v>0</v>
      </c>
      <c r="T993" s="4">
        <f>IF(H993="JPT",VALUE(L993),0)</f>
        <v>0</v>
      </c>
      <c r="U993" s="4">
        <f>IF(H993="HSK",VALUE(K993),0)</f>
        <v>0</v>
      </c>
      <c r="V993" s="4">
        <f>IF(H993="HSK",VALUE(L993),0)</f>
        <v>0</v>
      </c>
      <c r="W993" s="4">
        <f>IF(H993="G-TELP Level2",VALUE(L993),0)</f>
        <v>0</v>
      </c>
      <c r="X993" s="4">
        <f>IF(P993="A",IF(Q993&gt;849,1,IF(R993&gt;335,1,IF(S993&gt;97,1,IF(T993&gt;849,1,IF(W993&gt;82,1,IF(U993=6,1,IF(U993=5,IF(V993&gt;254,1,0),0))))))),IF(P993="B",IF(Q993&gt;699,1,IF(R993&gt;263,1,IF(S993&gt;78,1,IF(T993&gt;699,1,IF(W993&gt;63,1,IF(U993=6,1,IF(U993=5,IF(V993&gt;179,1,0),0))))))),IF(P993="C",IF(Q993&gt;599,1,IF(R993&gt;226,1,IF(S993&gt;67,1,IF(T993&gt;599,1,IF(W993&gt;49,1,IF(U993=6,1,IF(U993=5,1,IF(U993=4,IF(V993&gt;209,1,0),0)))))))),IF(P993="D",IF(Q993&gt;649,1,IF(R993&gt;244,1,IF(S993&gt;73,1,IF(T993&gt;649,1,IF(W993&gt;56,1,IF(U993=6,1,IF(U993=5,1,IF(U993=4,IF(V993&gt;254,1,0),0)))))))),0))))</f>
        <v>0</v>
      </c>
      <c r="Y993" s="4">
        <f>SUMIF(B:B,B993,X:X)</f>
        <v>0</v>
      </c>
      <c r="Z993" s="4" t="s">
        <v>6372</v>
      </c>
      <c r="AA993" s="4"/>
      <c r="AB993" s="4"/>
      <c r="AD993" s="4"/>
      <c r="AE993" s="4"/>
      <c r="AF993" s="4"/>
      <c r="AG993" s="4"/>
      <c r="AH993" s="4"/>
      <c r="AI993" s="4"/>
      <c r="AJ993" s="4"/>
      <c r="AK993" s="4"/>
      <c r="AL993" s="4"/>
      <c r="AN993" s="4"/>
      <c r="AO993" s="4"/>
    </row>
    <row r="994" spans="1:41" x14ac:dyDescent="0.4">
      <c r="A994" s="3">
        <f>IF(B993=B994,A993,A993+1)</f>
        <v>941</v>
      </c>
      <c r="B994" s="18" t="s">
        <v>1164</v>
      </c>
      <c r="C994" s="18" t="s">
        <v>1163</v>
      </c>
      <c r="D994" s="18" t="s">
        <v>1130</v>
      </c>
      <c r="E994" s="18" t="s">
        <v>1129</v>
      </c>
      <c r="F994" s="18">
        <f>IF(B994=B993,F993+1,1)</f>
        <v>1</v>
      </c>
      <c r="G994" s="18" t="s">
        <v>6374</v>
      </c>
      <c r="H994" s="18" t="s">
        <v>6374</v>
      </c>
      <c r="I994" s="18" t="s">
        <v>568</v>
      </c>
      <c r="J994" s="18" t="s">
        <v>568</v>
      </c>
      <c r="K994" s="18" t="s">
        <v>568</v>
      </c>
      <c r="L994" s="18" t="s">
        <v>568</v>
      </c>
      <c r="M994" s="18" t="s">
        <v>568</v>
      </c>
      <c r="P994" s="3" t="s">
        <v>6373</v>
      </c>
      <c r="Q994" s="3">
        <f>IF(H994="TOEIC",VALUE(L994),0)</f>
        <v>0</v>
      </c>
      <c r="R994" s="3">
        <f>IF(H994="NEW TEPS",VALUE(L994),0)</f>
        <v>0</v>
      </c>
      <c r="S994" s="3">
        <f>IF(H994="TOEFL(ibt)",VALUE(L994),0)</f>
        <v>0</v>
      </c>
      <c r="T994" s="3">
        <f>IF(H994="JPT",VALUE(L994),0)</f>
        <v>0</v>
      </c>
      <c r="U994" s="3">
        <f>IF(H994="HSK",VALUE(K994),0)</f>
        <v>0</v>
      </c>
      <c r="V994" s="3">
        <f>IF(H994="HSK",VALUE(L994),0)</f>
        <v>0</v>
      </c>
      <c r="W994" s="3">
        <f>IF(H994="G-TELP Level2",VALUE(L994),0)</f>
        <v>0</v>
      </c>
      <c r="X994" s="3">
        <f>IF(P994="A",IF(Q994&gt;849,1,IF(R994&gt;335,1,IF(S994&gt;97,1,IF(T994&gt;849,1,IF(W994&gt;82,1,IF(U994=6,1,IF(U994=5,IF(V994&gt;254,1,0),0))))))),IF(P994="B",IF(Q994&gt;699,1,IF(R994&gt;263,1,IF(S994&gt;78,1,IF(T994&gt;699,1,IF(W994&gt;63,1,IF(U994=6,1,IF(U994=5,IF(V994&gt;179,1,0),0))))))),IF(P994="C",IF(Q994&gt;599,1,IF(R994&gt;226,1,IF(S994&gt;67,1,IF(T994&gt;599,1,IF(W994&gt;49,1,IF(U994=6,1,IF(U994=5,1,IF(U994=4,IF(V994&gt;209,1,0),0)))))))),IF(P994="D",IF(Q994&gt;649,1,IF(R994&gt;244,1,IF(S994&gt;73,1,IF(T994&gt;649,1,IF(W994&gt;56,1,IF(U994=6,1,IF(U994=5,1,IF(U994=4,IF(V994&gt;254,1,0),0)))))))),0))))</f>
        <v>0</v>
      </c>
      <c r="Y994" s="3">
        <f>SUMIF(B:B,B994,X:X)</f>
        <v>0</v>
      </c>
      <c r="Z994" s="3" t="s">
        <v>6372</v>
      </c>
      <c r="AA994" s="3"/>
      <c r="AB994" s="3"/>
      <c r="AD994" s="3"/>
      <c r="AE994" s="3"/>
      <c r="AF994" s="3"/>
      <c r="AG994" s="3"/>
      <c r="AH994" s="3"/>
      <c r="AI994" s="3"/>
      <c r="AJ994" s="3"/>
      <c r="AK994" s="3"/>
      <c r="AL994" s="3"/>
      <c r="AN994" s="3"/>
      <c r="AO994" s="3"/>
    </row>
    <row r="995" spans="1:41" x14ac:dyDescent="0.4">
      <c r="A995" s="4">
        <f>IF(B994=B995,A994,A994+1)</f>
        <v>942</v>
      </c>
      <c r="B995" s="17" t="s">
        <v>1156</v>
      </c>
      <c r="C995" s="17" t="s">
        <v>1155</v>
      </c>
      <c r="D995" s="17" t="s">
        <v>1130</v>
      </c>
      <c r="E995" s="17" t="s">
        <v>1129</v>
      </c>
      <c r="F995" s="17">
        <f>IF(B995=B994,F994+1,1)</f>
        <v>1</v>
      </c>
      <c r="G995" s="17" t="s">
        <v>6374</v>
      </c>
      <c r="H995" s="17" t="s">
        <v>6374</v>
      </c>
      <c r="I995" s="17" t="s">
        <v>568</v>
      </c>
      <c r="J995" s="17" t="s">
        <v>568</v>
      </c>
      <c r="K995" s="17" t="s">
        <v>568</v>
      </c>
      <c r="L995" s="17" t="s">
        <v>568</v>
      </c>
      <c r="M995" s="17" t="s">
        <v>568</v>
      </c>
      <c r="P995" s="4" t="s">
        <v>6373</v>
      </c>
      <c r="Q995" s="4">
        <f>IF(H995="TOEIC",VALUE(L995),0)</f>
        <v>0</v>
      </c>
      <c r="R995" s="4">
        <f>IF(H995="NEW TEPS",VALUE(L995),0)</f>
        <v>0</v>
      </c>
      <c r="S995" s="4">
        <f>IF(H995="TOEFL(ibt)",VALUE(L995),0)</f>
        <v>0</v>
      </c>
      <c r="T995" s="4">
        <f>IF(H995="JPT",VALUE(L995),0)</f>
        <v>0</v>
      </c>
      <c r="U995" s="4">
        <f>IF(H995="HSK",VALUE(K995),0)</f>
        <v>0</v>
      </c>
      <c r="V995" s="4">
        <f>IF(H995="HSK",VALUE(L995),0)</f>
        <v>0</v>
      </c>
      <c r="W995" s="4">
        <f>IF(H995="G-TELP Level2",VALUE(L995),0)</f>
        <v>0</v>
      </c>
      <c r="X995" s="4">
        <f>IF(P995="A",IF(Q995&gt;849,1,IF(R995&gt;335,1,IF(S995&gt;97,1,IF(T995&gt;849,1,IF(W995&gt;82,1,IF(U995=6,1,IF(U995=5,IF(V995&gt;254,1,0),0))))))),IF(P995="B",IF(Q995&gt;699,1,IF(R995&gt;263,1,IF(S995&gt;78,1,IF(T995&gt;699,1,IF(W995&gt;63,1,IF(U995=6,1,IF(U995=5,IF(V995&gt;179,1,0),0))))))),IF(P995="C",IF(Q995&gt;599,1,IF(R995&gt;226,1,IF(S995&gt;67,1,IF(T995&gt;599,1,IF(W995&gt;49,1,IF(U995=6,1,IF(U995=5,1,IF(U995=4,IF(V995&gt;209,1,0),0)))))))),IF(P995="D",IF(Q995&gt;649,1,IF(R995&gt;244,1,IF(S995&gt;73,1,IF(T995&gt;649,1,IF(W995&gt;56,1,IF(U995=6,1,IF(U995=5,1,IF(U995=4,IF(V995&gt;254,1,0),0)))))))),0))))</f>
        <v>0</v>
      </c>
      <c r="Y995" s="4">
        <f>SUMIF(B:B,B995,X:X)</f>
        <v>0</v>
      </c>
      <c r="Z995" s="4" t="s">
        <v>6372</v>
      </c>
      <c r="AA995" s="4"/>
      <c r="AB995" s="4"/>
      <c r="AD995" s="4"/>
      <c r="AE995" s="4"/>
      <c r="AF995" s="4"/>
      <c r="AG995" s="4"/>
      <c r="AH995" s="4"/>
      <c r="AI995" s="4"/>
      <c r="AJ995" s="4"/>
      <c r="AK995" s="4"/>
      <c r="AL995" s="4"/>
      <c r="AN995" s="4"/>
      <c r="AO995" s="4"/>
    </row>
    <row r="996" spans="1:41" x14ac:dyDescent="0.4">
      <c r="A996" s="3">
        <f>IF(B995=B996,A995,A995+1)</f>
        <v>943</v>
      </c>
      <c r="B996" s="18" t="s">
        <v>1152</v>
      </c>
      <c r="C996" s="18" t="s">
        <v>1151</v>
      </c>
      <c r="D996" s="18" t="s">
        <v>1130</v>
      </c>
      <c r="E996" s="18" t="s">
        <v>1129</v>
      </c>
      <c r="F996" s="18">
        <f>IF(B996=B995,F995+1,1)</f>
        <v>1</v>
      </c>
      <c r="G996" s="18" t="s">
        <v>6374</v>
      </c>
      <c r="H996" s="18" t="s">
        <v>6374</v>
      </c>
      <c r="I996" s="18" t="s">
        <v>568</v>
      </c>
      <c r="J996" s="18" t="s">
        <v>568</v>
      </c>
      <c r="K996" s="18" t="s">
        <v>568</v>
      </c>
      <c r="L996" s="18" t="s">
        <v>568</v>
      </c>
      <c r="M996" s="18" t="s">
        <v>568</v>
      </c>
      <c r="P996" s="3" t="s">
        <v>6373</v>
      </c>
      <c r="Q996" s="3">
        <f>IF(H996="TOEIC",VALUE(L996),0)</f>
        <v>0</v>
      </c>
      <c r="R996" s="3">
        <f>IF(H996="NEW TEPS",VALUE(L996),0)</f>
        <v>0</v>
      </c>
      <c r="S996" s="3">
        <f>IF(H996="TOEFL(ibt)",VALUE(L996),0)</f>
        <v>0</v>
      </c>
      <c r="T996" s="3">
        <f>IF(H996="JPT",VALUE(L996),0)</f>
        <v>0</v>
      </c>
      <c r="U996" s="3">
        <f>IF(H996="HSK",VALUE(K996),0)</f>
        <v>0</v>
      </c>
      <c r="V996" s="3">
        <f>IF(H996="HSK",VALUE(L996),0)</f>
        <v>0</v>
      </c>
      <c r="W996" s="3">
        <f>IF(H996="G-TELP Level2",VALUE(L996),0)</f>
        <v>0</v>
      </c>
      <c r="X996" s="3">
        <f>IF(P996="A",IF(Q996&gt;849,1,IF(R996&gt;335,1,IF(S996&gt;97,1,IF(T996&gt;849,1,IF(W996&gt;82,1,IF(U996=6,1,IF(U996=5,IF(V996&gt;254,1,0),0))))))),IF(P996="B",IF(Q996&gt;699,1,IF(R996&gt;263,1,IF(S996&gt;78,1,IF(T996&gt;699,1,IF(W996&gt;63,1,IF(U996=6,1,IF(U996=5,IF(V996&gt;179,1,0),0))))))),IF(P996="C",IF(Q996&gt;599,1,IF(R996&gt;226,1,IF(S996&gt;67,1,IF(T996&gt;599,1,IF(W996&gt;49,1,IF(U996=6,1,IF(U996=5,1,IF(U996=4,IF(V996&gt;209,1,0),0)))))))),IF(P996="D",IF(Q996&gt;649,1,IF(R996&gt;244,1,IF(S996&gt;73,1,IF(T996&gt;649,1,IF(W996&gt;56,1,IF(U996=6,1,IF(U996=5,1,IF(U996=4,IF(V996&gt;254,1,0),0)))))))),0))))</f>
        <v>0</v>
      </c>
      <c r="Y996" s="3">
        <f>SUMIF(B:B,B996,X:X)</f>
        <v>0</v>
      </c>
      <c r="Z996" s="3" t="s">
        <v>6372</v>
      </c>
      <c r="AA996" s="3"/>
      <c r="AB996" s="3"/>
      <c r="AD996" s="3"/>
      <c r="AE996" s="3"/>
      <c r="AF996" s="3"/>
      <c r="AG996" s="3"/>
      <c r="AH996" s="3"/>
      <c r="AI996" s="3"/>
      <c r="AJ996" s="3"/>
      <c r="AK996" s="3"/>
      <c r="AL996" s="3"/>
      <c r="AN996" s="3"/>
      <c r="AO996" s="3"/>
    </row>
    <row r="997" spans="1:41" x14ac:dyDescent="0.4">
      <c r="A997" s="4">
        <f>IF(B996=B997,A996,A996+1)</f>
        <v>944</v>
      </c>
      <c r="B997" s="17" t="s">
        <v>1141</v>
      </c>
      <c r="C997" s="17" t="s">
        <v>1140</v>
      </c>
      <c r="D997" s="17" t="s">
        <v>1130</v>
      </c>
      <c r="E997" s="17" t="s">
        <v>1129</v>
      </c>
      <c r="F997" s="17">
        <f>IF(B997=B996,F996+1,1)</f>
        <v>1</v>
      </c>
      <c r="G997" s="17" t="s">
        <v>6380</v>
      </c>
      <c r="H997" s="17" t="s">
        <v>6379</v>
      </c>
      <c r="I997" s="17" t="s">
        <v>6378</v>
      </c>
      <c r="J997" s="17" t="s">
        <v>6377</v>
      </c>
      <c r="K997" s="17"/>
      <c r="L997" s="17" t="s">
        <v>6376</v>
      </c>
      <c r="M997" s="17" t="s">
        <v>6375</v>
      </c>
      <c r="P997" s="4" t="s">
        <v>6373</v>
      </c>
      <c r="Q997" s="4">
        <f>IF(H997="TOEIC",VALUE(L997),0)</f>
        <v>820</v>
      </c>
      <c r="R997" s="4">
        <f>IF(H997="NEW TEPS",VALUE(L997),0)</f>
        <v>0</v>
      </c>
      <c r="S997" s="4">
        <f>IF(H997="TOEFL(ibt)",VALUE(L997),0)</f>
        <v>0</v>
      </c>
      <c r="T997" s="4">
        <f>IF(H997="JPT",VALUE(L997),0)</f>
        <v>0</v>
      </c>
      <c r="U997" s="4">
        <f>IF(H997="HSK",VALUE(K997),0)</f>
        <v>0</v>
      </c>
      <c r="V997" s="4">
        <f>IF(H997="HSK",VALUE(L997),0)</f>
        <v>0</v>
      </c>
      <c r="W997" s="4">
        <f>IF(H997="G-TELP Level2",VALUE(L997),0)</f>
        <v>0</v>
      </c>
      <c r="X997" s="4">
        <f>IF(P997="A",IF(Q997&gt;849,1,IF(R997&gt;335,1,IF(S997&gt;97,1,IF(T997&gt;849,1,IF(W997&gt;82,1,IF(U997=6,1,IF(U997=5,IF(V997&gt;254,1,0),0))))))),IF(P997="B",IF(Q997&gt;699,1,IF(R997&gt;263,1,IF(S997&gt;78,1,IF(T997&gt;699,1,IF(W997&gt;63,1,IF(U997=6,1,IF(U997=5,IF(V997&gt;179,1,0),0))))))),IF(P997="C",IF(Q997&gt;599,1,IF(R997&gt;226,1,IF(S997&gt;67,1,IF(T997&gt;599,1,IF(W997&gt;49,1,IF(U997=6,1,IF(U997=5,1,IF(U997=4,IF(V997&gt;209,1,0),0)))))))),IF(P997="D",IF(Q997&gt;649,1,IF(R997&gt;244,1,IF(S997&gt;73,1,IF(T997&gt;649,1,IF(W997&gt;56,1,IF(U997=6,1,IF(U997=5,1,IF(U997=4,IF(V997&gt;254,1,0),0)))))))),0))))</f>
        <v>1</v>
      </c>
      <c r="Y997" s="4">
        <f>SUMIF(B:B,B997,X:X)</f>
        <v>1</v>
      </c>
      <c r="Z997" s="4" t="s">
        <v>6372</v>
      </c>
      <c r="AA997" s="4"/>
      <c r="AB997" s="4"/>
      <c r="AD997" s="4"/>
      <c r="AE997" s="4"/>
      <c r="AF997" s="4"/>
      <c r="AG997" s="4"/>
      <c r="AH997" s="4"/>
      <c r="AI997" s="4"/>
      <c r="AJ997" s="4"/>
      <c r="AK997" s="4"/>
      <c r="AL997" s="4"/>
      <c r="AN997" s="4"/>
      <c r="AO997" s="4"/>
    </row>
    <row r="998" spans="1:41" x14ac:dyDescent="0.4">
      <c r="A998" s="4">
        <f>IF(B997=B998,A997,A997+1)</f>
        <v>945</v>
      </c>
      <c r="B998" s="17" t="s">
        <v>1132</v>
      </c>
      <c r="C998" s="17" t="s">
        <v>1131</v>
      </c>
      <c r="D998" s="17" t="s">
        <v>1130</v>
      </c>
      <c r="E998" s="17" t="s">
        <v>1129</v>
      </c>
      <c r="F998" s="17">
        <f>IF(B998=B997,F997+1,1)</f>
        <v>1</v>
      </c>
      <c r="G998" s="17" t="s">
        <v>6374</v>
      </c>
      <c r="H998" s="17" t="s">
        <v>6374</v>
      </c>
      <c r="I998" s="17" t="s">
        <v>568</v>
      </c>
      <c r="J998" s="17" t="s">
        <v>568</v>
      </c>
      <c r="K998" s="17" t="s">
        <v>568</v>
      </c>
      <c r="L998" s="17" t="s">
        <v>568</v>
      </c>
      <c r="M998" s="17" t="s">
        <v>568</v>
      </c>
      <c r="P998" s="4" t="s">
        <v>6373</v>
      </c>
      <c r="Q998" s="4">
        <f>IF(H998="TOEIC",VALUE(L998),0)</f>
        <v>0</v>
      </c>
      <c r="R998" s="4">
        <f>IF(H998="NEW TEPS",VALUE(L998),0)</f>
        <v>0</v>
      </c>
      <c r="S998" s="4">
        <f>IF(H998="TOEFL(ibt)",VALUE(L998),0)</f>
        <v>0</v>
      </c>
      <c r="T998" s="4">
        <f>IF(H998="JPT",VALUE(L998),0)</f>
        <v>0</v>
      </c>
      <c r="U998" s="4">
        <f>IF(H998="HSK",VALUE(K998),0)</f>
        <v>0</v>
      </c>
      <c r="V998" s="4">
        <f>IF(H998="HSK",VALUE(L998),0)</f>
        <v>0</v>
      </c>
      <c r="W998" s="4">
        <f>IF(H998="G-TELP Level2",VALUE(L998),0)</f>
        <v>0</v>
      </c>
      <c r="X998" s="4">
        <f>IF(P998="A",IF(Q998&gt;849,1,IF(R998&gt;335,1,IF(S998&gt;97,1,IF(T998&gt;849,1,IF(W998&gt;82,1,IF(U998=6,1,IF(U998=5,IF(V998&gt;254,1,0),0))))))),IF(P998="B",IF(Q998&gt;699,1,IF(R998&gt;263,1,IF(S998&gt;78,1,IF(T998&gt;699,1,IF(W998&gt;63,1,IF(U998=6,1,IF(U998=5,IF(V998&gt;179,1,0),0))))))),IF(P998="C",IF(Q998&gt;599,1,IF(R998&gt;226,1,IF(S998&gt;67,1,IF(T998&gt;599,1,IF(W998&gt;49,1,IF(U998=6,1,IF(U998=5,1,IF(U998=4,IF(V998&gt;209,1,0),0)))))))),IF(P998="D",IF(Q998&gt;649,1,IF(R998&gt;244,1,IF(S998&gt;73,1,IF(T998&gt;649,1,IF(W998&gt;56,1,IF(U998=6,1,IF(U998=5,1,IF(U998=4,IF(V998&gt;254,1,0),0)))))))),0))))</f>
        <v>0</v>
      </c>
      <c r="Y998" s="4">
        <f>SUMIF(B:B,B998,X:X)</f>
        <v>0</v>
      </c>
      <c r="Z998" s="4" t="s">
        <v>6372</v>
      </c>
      <c r="AA998" s="4"/>
      <c r="AB998" s="4"/>
      <c r="AD998" s="4"/>
      <c r="AE998" s="4"/>
      <c r="AF998" s="4"/>
      <c r="AG998" s="4"/>
      <c r="AH998" s="4"/>
      <c r="AI998" s="4"/>
      <c r="AJ998" s="4"/>
      <c r="AK998" s="4"/>
      <c r="AL998" s="4"/>
      <c r="AN998" s="4"/>
      <c r="AO998" s="4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자격증</vt:lpstr>
      <vt:lpstr>어학능력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 Taehee</dc:creator>
  <cp:lastModifiedBy>Min Taehee</cp:lastModifiedBy>
  <dcterms:created xsi:type="dcterms:W3CDTF">2024-12-24T05:23:08Z</dcterms:created>
  <dcterms:modified xsi:type="dcterms:W3CDTF">2024-12-24T05:24:02Z</dcterms:modified>
</cp:coreProperties>
</file>